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Z:\Private\VPRBusinessOffice\Tribbie Grimm\"/>
    </mc:Choice>
  </mc:AlternateContent>
  <bookViews>
    <workbookView xWindow="0" yWindow="0" windowWidth="28800" windowHeight="10710" tabRatio="916"/>
  </bookViews>
  <sheets>
    <sheet name="Cumulative Budget Request " sheetId="1" r:id="rId1"/>
    <sheet name="Tuition Look Up- FYI Only" sheetId="42" r:id="rId2"/>
    <sheet name="Split budget (C)" sheetId="37" state="hidden" r:id="rId3"/>
    <sheet name="Split budget (D)" sheetId="38" state="hidden" r:id="rId4"/>
    <sheet name="Split budget (E)" sheetId="39" state="hidden" r:id="rId5"/>
    <sheet name="Split budget (F)" sheetId="40" state="hidden" r:id="rId6"/>
    <sheet name="Cost Share Budget (3)" sheetId="30" state="hidden" r:id="rId7"/>
    <sheet name="Cost Share Budget (4)" sheetId="31" state="hidden" r:id="rId8"/>
    <sheet name="Cost Share Budget (5)" sheetId="32" state="hidden" r:id="rId9"/>
    <sheet name="Cost Share Budget (6)" sheetId="33" state="hidden" r:id="rId10"/>
    <sheet name="Cost Share Budget (7)" sheetId="34" state="hidden" r:id="rId11"/>
    <sheet name="Cost Share Budget (8)" sheetId="35" state="hidden" r:id="rId12"/>
    <sheet name="Longevity Lookup" sheetId="41" state="hidden" r:id="rId13"/>
  </sheets>
  <definedNames>
    <definedName name="OtherEx" localSheetId="2">'Split budget (C)'!$J$55</definedName>
    <definedName name="OtherEx" localSheetId="3">'Split budget (D)'!$J$55</definedName>
    <definedName name="OtherEx" localSheetId="4">'Split budget (E)'!$J$55</definedName>
    <definedName name="OtherEx" localSheetId="5">'Split budget (F)'!$J$55</definedName>
    <definedName name="OtherEx">'Cumulative Budget Request '!$G$55</definedName>
    <definedName name="_xlnm.Print_Area" localSheetId="6">'Cost Share Budget (3)'!$A$1:$J$328</definedName>
    <definedName name="_xlnm.Print_Area" localSheetId="7">'Cost Share Budget (4)'!$A$1:$J$328</definedName>
    <definedName name="_xlnm.Print_Area" localSheetId="8">'Cost Share Budget (5)'!$A$1:$J$328</definedName>
    <definedName name="_xlnm.Print_Area" localSheetId="9">'Cost Share Budget (6)'!$A$1:$J$328</definedName>
    <definedName name="_xlnm.Print_Area" localSheetId="10">'Cost Share Budget (7)'!$A$1:$J$328</definedName>
    <definedName name="_xlnm.Print_Area" localSheetId="11">'Cost Share Budget (8)'!$A$1:$J$328</definedName>
    <definedName name="_xlnm.Print_Area" localSheetId="0">'Cumulative Budget Request '!$A$1:$G$256</definedName>
    <definedName name="_xlnm.Print_Area" localSheetId="2">'Split budget (C)'!$A$1:$J$333</definedName>
    <definedName name="_xlnm.Print_Area" localSheetId="3">'Split budget (D)'!$A$1:$J$334</definedName>
    <definedName name="_xlnm.Print_Area" localSheetId="4">'Split budget (E)'!$A$1:$J$333</definedName>
    <definedName name="_xlnm.Print_Area" localSheetId="5">'Split budget (F)'!$A$1:$J$333</definedName>
    <definedName name="StipendEx" localSheetId="2">'Split budget (C)'!$J$52</definedName>
    <definedName name="StipendEx" localSheetId="3">'Split budget (D)'!$J$52</definedName>
    <definedName name="StipendEx" localSheetId="4">'Split budget (E)'!$J$52</definedName>
    <definedName name="StipendEx" localSheetId="5">'Split budget (F)'!$J$52</definedName>
    <definedName name="StipendEx">'Cumulative Budget Request '!$G$52</definedName>
    <definedName name="SubsEx" localSheetId="2">'Split budget (C)'!$J$54</definedName>
    <definedName name="SubsEx" localSheetId="3">'Split budget (D)'!$J$54</definedName>
    <definedName name="SubsEx" localSheetId="4">'Split budget (E)'!$J$54</definedName>
    <definedName name="SubsEx" localSheetId="5">'Split budget (F)'!$J$54</definedName>
    <definedName name="SubsEx">'Cumulative Budget Request '!$G$54</definedName>
    <definedName name="TravelEx" localSheetId="2">'Split budget (C)'!$J$53</definedName>
    <definedName name="TravelEx" localSheetId="3">'Split budget (D)'!$J$53</definedName>
    <definedName name="TravelEx" localSheetId="4">'Split budget (E)'!$J$53</definedName>
    <definedName name="TravelEx" localSheetId="5">'Split budget (F)'!$J$53</definedName>
    <definedName name="TravelEx">'Cumulative Budget Request '!$G$53</definedName>
  </definedNames>
  <calcPr calcId="162913"/>
</workbook>
</file>

<file path=xl/calcChain.xml><?xml version="1.0" encoding="utf-8"?>
<calcChain xmlns="http://schemas.openxmlformats.org/spreadsheetml/2006/main">
  <c r="E67" i="1" l="1"/>
  <c r="AA150" i="1" l="1"/>
  <c r="AA149" i="1"/>
  <c r="AA148" i="1"/>
  <c r="AA147" i="1"/>
  <c r="AB147" i="1" s="1"/>
  <c r="AC147" i="1" s="1"/>
  <c r="AD147" i="1" s="1"/>
  <c r="AE147" i="1" s="1"/>
  <c r="AF147" i="1" s="1"/>
  <c r="AG147" i="1" s="1"/>
  <c r="AA146" i="1"/>
  <c r="AB146" i="1" s="1"/>
  <c r="AC146" i="1" s="1"/>
  <c r="AD146" i="1" s="1"/>
  <c r="AE146" i="1" s="1"/>
  <c r="AF146" i="1" s="1"/>
  <c r="AG146" i="1" s="1"/>
  <c r="AA145" i="1"/>
  <c r="AB145" i="1" s="1"/>
  <c r="AC145" i="1" s="1"/>
  <c r="AD145" i="1" s="1"/>
  <c r="AE145" i="1" s="1"/>
  <c r="AF145" i="1" s="1"/>
  <c r="AG145" i="1" s="1"/>
  <c r="AA144" i="1"/>
  <c r="AB144" i="1" s="1"/>
  <c r="AC144" i="1" s="1"/>
  <c r="AD144" i="1" s="1"/>
  <c r="AE144" i="1" s="1"/>
  <c r="AF144" i="1" s="1"/>
  <c r="AG144" i="1" s="1"/>
  <c r="AA143" i="1"/>
  <c r="AB143" i="1" s="1"/>
  <c r="AC143" i="1" s="1"/>
  <c r="AD143" i="1" s="1"/>
  <c r="AE143" i="1" s="1"/>
  <c r="AF143" i="1" s="1"/>
  <c r="AG143" i="1" s="1"/>
  <c r="AA142" i="1"/>
  <c r="AA141" i="1"/>
  <c r="AA140" i="1"/>
  <c r="AB140" i="1" s="1"/>
  <c r="AC140" i="1" s="1"/>
  <c r="AD140" i="1" s="1"/>
  <c r="AE140" i="1" s="1"/>
  <c r="AF140" i="1" s="1"/>
  <c r="AG140" i="1" s="1"/>
  <c r="AA139" i="1"/>
  <c r="AB139" i="1" s="1"/>
  <c r="AC139" i="1" s="1"/>
  <c r="AD139" i="1" s="1"/>
  <c r="AE139" i="1" s="1"/>
  <c r="AF139" i="1" s="1"/>
  <c r="AG139" i="1" s="1"/>
  <c r="AA138" i="1"/>
  <c r="AA137" i="1"/>
  <c r="AB137" i="1" s="1"/>
  <c r="AC137" i="1" s="1"/>
  <c r="AD137" i="1" s="1"/>
  <c r="AE137" i="1" s="1"/>
  <c r="AF137" i="1" s="1"/>
  <c r="AG137" i="1" s="1"/>
  <c r="AA136" i="1"/>
  <c r="AA135" i="1"/>
  <c r="AB135" i="1" s="1"/>
  <c r="AC135" i="1" s="1"/>
  <c r="AD135" i="1" s="1"/>
  <c r="AE135" i="1" s="1"/>
  <c r="AF135" i="1" s="1"/>
  <c r="AG135" i="1" s="1"/>
  <c r="AA134" i="1"/>
  <c r="AA133" i="1"/>
  <c r="AB133" i="1" s="1"/>
  <c r="AC133" i="1" s="1"/>
  <c r="AD133" i="1" s="1"/>
  <c r="AE133" i="1" s="1"/>
  <c r="AF133" i="1" s="1"/>
  <c r="AG133" i="1" s="1"/>
  <c r="AA132" i="1"/>
  <c r="AB132" i="1" s="1"/>
  <c r="AC132" i="1" s="1"/>
  <c r="AD132" i="1" s="1"/>
  <c r="AE132" i="1" s="1"/>
  <c r="AF132" i="1" s="1"/>
  <c r="AG132" i="1" s="1"/>
  <c r="AA131" i="1"/>
  <c r="AB131" i="1" s="1"/>
  <c r="AC131" i="1" s="1"/>
  <c r="AD131" i="1" s="1"/>
  <c r="AE131" i="1" s="1"/>
  <c r="AF131" i="1" s="1"/>
  <c r="AG131" i="1" s="1"/>
  <c r="AA130" i="1"/>
  <c r="AA129" i="1"/>
  <c r="AB129" i="1" s="1"/>
  <c r="AC129" i="1" s="1"/>
  <c r="AD129" i="1" s="1"/>
  <c r="AE129" i="1" s="1"/>
  <c r="AF129" i="1" s="1"/>
  <c r="AG129" i="1" s="1"/>
  <c r="AA128" i="1"/>
  <c r="AB128" i="1" s="1"/>
  <c r="AC128" i="1" s="1"/>
  <c r="AD128" i="1" s="1"/>
  <c r="AE128" i="1" s="1"/>
  <c r="AF128" i="1" s="1"/>
  <c r="AG128" i="1" s="1"/>
  <c r="AA127" i="1"/>
  <c r="AB127" i="1" s="1"/>
  <c r="AC127" i="1" s="1"/>
  <c r="AD127" i="1" s="1"/>
  <c r="AE127" i="1" s="1"/>
  <c r="AF127" i="1" s="1"/>
  <c r="AG127" i="1" s="1"/>
  <c r="AA126" i="1"/>
  <c r="AB126" i="1" s="1"/>
  <c r="AC126" i="1" s="1"/>
  <c r="AD126" i="1" s="1"/>
  <c r="AE126" i="1" s="1"/>
  <c r="AF126" i="1" s="1"/>
  <c r="AG126" i="1" s="1"/>
  <c r="AA125" i="1"/>
  <c r="AA124" i="1"/>
  <c r="AB124" i="1" s="1"/>
  <c r="AC124" i="1" s="1"/>
  <c r="AD124" i="1" s="1"/>
  <c r="AE124" i="1" s="1"/>
  <c r="AF124" i="1" s="1"/>
  <c r="AG124" i="1" s="1"/>
  <c r="E224" i="1"/>
  <c r="E201" i="1"/>
  <c r="F186" i="1"/>
  <c r="E186" i="1"/>
  <c r="F178" i="1"/>
  <c r="E178" i="1"/>
  <c r="G181" i="1"/>
  <c r="F182" i="1"/>
  <c r="E182" i="1"/>
  <c r="F224" i="1"/>
  <c r="AB125" i="1"/>
  <c r="AC125" i="1" s="1"/>
  <c r="AD125" i="1" s="1"/>
  <c r="AE125" i="1" s="1"/>
  <c r="AF125" i="1" s="1"/>
  <c r="AG125" i="1" s="1"/>
  <c r="AB130" i="1"/>
  <c r="AC130" i="1" s="1"/>
  <c r="AD130" i="1" s="1"/>
  <c r="AE130" i="1" s="1"/>
  <c r="AF130" i="1" s="1"/>
  <c r="AG130" i="1" s="1"/>
  <c r="AB134" i="1"/>
  <c r="AC134" i="1" s="1"/>
  <c r="AD134" i="1" s="1"/>
  <c r="AE134" i="1" s="1"/>
  <c r="AF134" i="1" s="1"/>
  <c r="AG134" i="1" s="1"/>
  <c r="AB136" i="1"/>
  <c r="AC136" i="1" s="1"/>
  <c r="AD136" i="1" s="1"/>
  <c r="AE136" i="1" s="1"/>
  <c r="AF136" i="1" s="1"/>
  <c r="AG136" i="1" s="1"/>
  <c r="AB138" i="1"/>
  <c r="AC138" i="1" s="1"/>
  <c r="AD138" i="1" s="1"/>
  <c r="AE138" i="1" s="1"/>
  <c r="AF138" i="1" s="1"/>
  <c r="AG138" i="1" s="1"/>
  <c r="AB141" i="1"/>
  <c r="AC141" i="1" s="1"/>
  <c r="AD141" i="1" s="1"/>
  <c r="AE141" i="1" s="1"/>
  <c r="AF141" i="1" s="1"/>
  <c r="AG141" i="1" s="1"/>
  <c r="AB142" i="1"/>
  <c r="AC142" i="1" s="1"/>
  <c r="AD142" i="1" s="1"/>
  <c r="AE142" i="1" s="1"/>
  <c r="AF142" i="1" s="1"/>
  <c r="AG142" i="1" s="1"/>
  <c r="AB148" i="1"/>
  <c r="AC148" i="1" s="1"/>
  <c r="AD148" i="1" s="1"/>
  <c r="AE148" i="1" s="1"/>
  <c r="AF148" i="1" s="1"/>
  <c r="AG148" i="1" s="1"/>
  <c r="AB149" i="1"/>
  <c r="AC149" i="1" s="1"/>
  <c r="AD149" i="1" s="1"/>
  <c r="AE149" i="1" s="1"/>
  <c r="AF149" i="1" s="1"/>
  <c r="AG149" i="1" s="1"/>
  <c r="AB150" i="1"/>
  <c r="AC150" i="1" s="1"/>
  <c r="AD150" i="1" s="1"/>
  <c r="AE150" i="1" s="1"/>
  <c r="AF150" i="1" s="1"/>
  <c r="AG150" i="1" s="1"/>
  <c r="E12" i="1"/>
  <c r="E15" i="1" s="1"/>
  <c r="J264" i="35" l="1"/>
  <c r="J264" i="34"/>
  <c r="J264" i="33"/>
  <c r="J264" i="32"/>
  <c r="J264" i="31"/>
  <c r="J264" i="30"/>
  <c r="B261" i="40"/>
  <c r="E261" i="40"/>
  <c r="F261" i="40"/>
  <c r="G261" i="40"/>
  <c r="H261" i="40"/>
  <c r="I261" i="40"/>
  <c r="B261" i="39"/>
  <c r="E261" i="39"/>
  <c r="J261" i="39" s="1"/>
  <c r="F261" i="39"/>
  <c r="G261" i="39"/>
  <c r="H261" i="39"/>
  <c r="I261" i="39"/>
  <c r="B261" i="38"/>
  <c r="E261" i="38"/>
  <c r="J261" i="38" s="1"/>
  <c r="F261" i="38"/>
  <c r="G261" i="38"/>
  <c r="H261" i="38"/>
  <c r="I261" i="38"/>
  <c r="B261" i="37"/>
  <c r="E261" i="37"/>
  <c r="J261" i="37" s="1"/>
  <c r="F261" i="37"/>
  <c r="G261" i="37"/>
  <c r="H261" i="37"/>
  <c r="I261" i="37"/>
  <c r="G198" i="1" l="1"/>
  <c r="AI141" i="35" l="1"/>
  <c r="AJ141" i="35" s="1"/>
  <c r="AK141" i="35" s="1"/>
  <c r="AL141" i="35" s="1"/>
  <c r="AM141" i="35" s="1"/>
  <c r="AN141" i="35" s="1"/>
  <c r="AO141" i="35" s="1"/>
  <c r="AI141" i="34"/>
  <c r="AJ141" i="34" s="1"/>
  <c r="AK141" i="34" s="1"/>
  <c r="AL141" i="34" s="1"/>
  <c r="AM141" i="34" s="1"/>
  <c r="AN141" i="34" s="1"/>
  <c r="AO141" i="34" s="1"/>
  <c r="AI141" i="33"/>
  <c r="AJ141" i="33" s="1"/>
  <c r="AK141" i="33" s="1"/>
  <c r="AL141" i="33" s="1"/>
  <c r="AM141" i="33" s="1"/>
  <c r="AN141" i="33" s="1"/>
  <c r="AO141" i="33" s="1"/>
  <c r="AI141" i="32"/>
  <c r="AJ141" i="32" s="1"/>
  <c r="AK141" i="32" s="1"/>
  <c r="AL141" i="32" s="1"/>
  <c r="AM141" i="32" s="1"/>
  <c r="AN141" i="32" s="1"/>
  <c r="AO141" i="32" s="1"/>
  <c r="AI141" i="31"/>
  <c r="AJ141" i="31" s="1"/>
  <c r="AK141" i="31" s="1"/>
  <c r="AL141" i="31" s="1"/>
  <c r="AM141" i="31" s="1"/>
  <c r="AN141" i="31" s="1"/>
  <c r="AO141" i="31" s="1"/>
  <c r="AI141" i="30"/>
  <c r="AJ141" i="30" s="1"/>
  <c r="AK141" i="30" s="1"/>
  <c r="AL141" i="30" s="1"/>
  <c r="AM141" i="30" s="1"/>
  <c r="AN141" i="30" s="1"/>
  <c r="AO141" i="30" s="1"/>
  <c r="AI148" i="31" l="1"/>
  <c r="AJ148" i="31" s="1"/>
  <c r="AK148" i="31" s="1"/>
  <c r="AL148" i="31" s="1"/>
  <c r="AM148" i="31" s="1"/>
  <c r="AN148" i="31" s="1"/>
  <c r="AO148" i="31" s="1"/>
  <c r="AI148" i="32"/>
  <c r="AJ148" i="32" s="1"/>
  <c r="AK148" i="32" s="1"/>
  <c r="AL148" i="32" s="1"/>
  <c r="AM148" i="32" s="1"/>
  <c r="AN148" i="32" s="1"/>
  <c r="AO148" i="32" s="1"/>
  <c r="AI148" i="35"/>
  <c r="AJ148" i="35" s="1"/>
  <c r="AK148" i="35" s="1"/>
  <c r="AL148" i="35" s="1"/>
  <c r="AM148" i="35" s="1"/>
  <c r="AN148" i="35" s="1"/>
  <c r="AO148" i="35" s="1"/>
  <c r="AI148" i="33"/>
  <c r="AJ148" i="33" s="1"/>
  <c r="AK148" i="33" s="1"/>
  <c r="AL148" i="33" s="1"/>
  <c r="AM148" i="33" s="1"/>
  <c r="AN148" i="33" s="1"/>
  <c r="AO148" i="33" s="1"/>
  <c r="AI148" i="30"/>
  <c r="AJ148" i="30" s="1"/>
  <c r="AK148" i="30" s="1"/>
  <c r="AL148" i="30" s="1"/>
  <c r="AM148" i="30" s="1"/>
  <c r="AN148" i="30" s="1"/>
  <c r="AO148" i="30" s="1"/>
  <c r="AI148" i="34"/>
  <c r="AJ148" i="34" s="1"/>
  <c r="AK148" i="34" s="1"/>
  <c r="AL148" i="34" s="1"/>
  <c r="AM148" i="34" s="1"/>
  <c r="AN148" i="34" s="1"/>
  <c r="AO148" i="34" s="1"/>
  <c r="I301" i="35" l="1"/>
  <c r="H301" i="35"/>
  <c r="G301" i="35"/>
  <c r="F301" i="35"/>
  <c r="E301" i="35"/>
  <c r="I300" i="35"/>
  <c r="H300" i="35"/>
  <c r="G300" i="35"/>
  <c r="F300" i="35"/>
  <c r="E300" i="35"/>
  <c r="I301" i="34"/>
  <c r="H301" i="34"/>
  <c r="G301" i="34"/>
  <c r="F301" i="34"/>
  <c r="E301" i="34"/>
  <c r="I300" i="34"/>
  <c r="H300" i="34"/>
  <c r="G300" i="34"/>
  <c r="F300" i="34"/>
  <c r="E300" i="34"/>
  <c r="I301" i="33"/>
  <c r="H301" i="33"/>
  <c r="G301" i="33"/>
  <c r="F301" i="33"/>
  <c r="E301" i="33"/>
  <c r="I300" i="33"/>
  <c r="H300" i="33"/>
  <c r="G300" i="33"/>
  <c r="F300" i="33"/>
  <c r="E300" i="33"/>
  <c r="I301" i="32"/>
  <c r="H301" i="32"/>
  <c r="G301" i="32"/>
  <c r="F301" i="32"/>
  <c r="E301" i="32"/>
  <c r="I300" i="32"/>
  <c r="H300" i="32"/>
  <c r="G300" i="32"/>
  <c r="F300" i="32"/>
  <c r="E300" i="32"/>
  <c r="I301" i="31"/>
  <c r="H301" i="31"/>
  <c r="G301" i="31"/>
  <c r="F301" i="31"/>
  <c r="E301" i="31"/>
  <c r="I300" i="31"/>
  <c r="H300" i="31"/>
  <c r="G300" i="31"/>
  <c r="F300" i="31"/>
  <c r="E300" i="31"/>
  <c r="I301" i="30"/>
  <c r="H301" i="30"/>
  <c r="G301" i="30"/>
  <c r="F301" i="30"/>
  <c r="E301" i="30"/>
  <c r="I300" i="30"/>
  <c r="H300" i="30"/>
  <c r="G300" i="30"/>
  <c r="F300" i="30"/>
  <c r="E300" i="30"/>
  <c r="O336" i="40"/>
  <c r="I330" i="40" s="1"/>
  <c r="M336" i="40"/>
  <c r="I329" i="40" s="1"/>
  <c r="O335" i="40"/>
  <c r="H330" i="40" s="1"/>
  <c r="M335" i="40"/>
  <c r="H329" i="40" s="1"/>
  <c r="O334" i="40"/>
  <c r="G330" i="40" s="1"/>
  <c r="M334" i="40"/>
  <c r="G329" i="40" s="1"/>
  <c r="O333" i="40"/>
  <c r="F330" i="40" s="1"/>
  <c r="M333" i="40"/>
  <c r="F329" i="40" s="1"/>
  <c r="O336" i="39"/>
  <c r="I330" i="39" s="1"/>
  <c r="M336" i="39"/>
  <c r="I329" i="39" s="1"/>
  <c r="O335" i="39"/>
  <c r="H330" i="39" s="1"/>
  <c r="M335" i="39"/>
  <c r="H329" i="39" s="1"/>
  <c r="O334" i="39"/>
  <c r="G330" i="39" s="1"/>
  <c r="M334" i="39"/>
  <c r="G329" i="39" s="1"/>
  <c r="O333" i="39"/>
  <c r="F330" i="39" s="1"/>
  <c r="M333" i="39"/>
  <c r="F329" i="39" s="1"/>
  <c r="O336" i="38"/>
  <c r="I330" i="38" s="1"/>
  <c r="M336" i="38"/>
  <c r="I329" i="38" s="1"/>
  <c r="O335" i="38"/>
  <c r="H330" i="38" s="1"/>
  <c r="M335" i="38"/>
  <c r="H329" i="38" s="1"/>
  <c r="O334" i="38"/>
  <c r="G330" i="38" s="1"/>
  <c r="M334" i="38"/>
  <c r="G329" i="38" s="1"/>
  <c r="O333" i="38"/>
  <c r="F330" i="38" s="1"/>
  <c r="M333" i="38"/>
  <c r="F329" i="38" s="1"/>
  <c r="O336" i="37"/>
  <c r="I330" i="37" s="1"/>
  <c r="M336" i="37"/>
  <c r="I329" i="37" s="1"/>
  <c r="O335" i="37"/>
  <c r="H330" i="37" s="1"/>
  <c r="M335" i="37"/>
  <c r="H329" i="37" s="1"/>
  <c r="O334" i="37"/>
  <c r="G330" i="37" s="1"/>
  <c r="M334" i="37"/>
  <c r="G329" i="37" s="1"/>
  <c r="O333" i="37"/>
  <c r="F330" i="37" s="1"/>
  <c r="M333" i="37"/>
  <c r="F329" i="37" s="1"/>
  <c r="B4" i="35" l="1"/>
  <c r="B4" i="34"/>
  <c r="B4" i="33"/>
  <c r="B4" i="32"/>
  <c r="B4" i="31"/>
  <c r="B4" i="30"/>
  <c r="B4" i="40" l="1"/>
  <c r="B4" i="39"/>
  <c r="B4" i="38"/>
  <c r="B4" i="37"/>
  <c r="I167" i="35" l="1"/>
  <c r="H167" i="35"/>
  <c r="G167" i="35"/>
  <c r="F167" i="35"/>
  <c r="E167" i="35"/>
  <c r="I167" i="34"/>
  <c r="H167" i="34"/>
  <c r="G167" i="34"/>
  <c r="F167" i="34"/>
  <c r="E167" i="34"/>
  <c r="I167" i="33"/>
  <c r="H167" i="33"/>
  <c r="G167" i="33"/>
  <c r="F167" i="33"/>
  <c r="E167" i="33"/>
  <c r="I167" i="32"/>
  <c r="H167" i="32"/>
  <c r="G167" i="32"/>
  <c r="F167" i="32"/>
  <c r="E167" i="32"/>
  <c r="I167" i="31"/>
  <c r="H167" i="31"/>
  <c r="G167" i="31"/>
  <c r="F167" i="31"/>
  <c r="E167" i="31"/>
  <c r="I167" i="30"/>
  <c r="H167" i="30"/>
  <c r="G167" i="30"/>
  <c r="F167" i="30"/>
  <c r="E167" i="30"/>
  <c r="F166" i="40" l="1"/>
  <c r="G166" i="40"/>
  <c r="H166" i="40"/>
  <c r="I166" i="40"/>
  <c r="E166" i="40"/>
  <c r="F162" i="40"/>
  <c r="G162" i="40"/>
  <c r="H162" i="40"/>
  <c r="I162" i="40"/>
  <c r="E162" i="40"/>
  <c r="F158" i="40"/>
  <c r="G158" i="40"/>
  <c r="H158" i="40"/>
  <c r="I158" i="40"/>
  <c r="E158" i="40"/>
  <c r="F166" i="39"/>
  <c r="G166" i="39"/>
  <c r="H166" i="39"/>
  <c r="I166" i="39"/>
  <c r="E166" i="39"/>
  <c r="F162" i="39"/>
  <c r="G162" i="39"/>
  <c r="H162" i="39"/>
  <c r="I162" i="39"/>
  <c r="E162" i="39"/>
  <c r="F158" i="39"/>
  <c r="G158" i="39"/>
  <c r="H158" i="39"/>
  <c r="I158" i="39"/>
  <c r="E158" i="39"/>
  <c r="F166" i="38"/>
  <c r="G166" i="38"/>
  <c r="H166" i="38"/>
  <c r="I166" i="38"/>
  <c r="E166" i="38"/>
  <c r="F162" i="38"/>
  <c r="G162" i="38"/>
  <c r="H162" i="38"/>
  <c r="I162" i="38"/>
  <c r="E162" i="38"/>
  <c r="F158" i="38"/>
  <c r="G158" i="38"/>
  <c r="H158" i="38"/>
  <c r="I158" i="38"/>
  <c r="E158" i="38"/>
  <c r="F166" i="37"/>
  <c r="G166" i="37"/>
  <c r="H166" i="37"/>
  <c r="I166" i="37"/>
  <c r="E166" i="37"/>
  <c r="F162" i="37"/>
  <c r="G162" i="37"/>
  <c r="H162" i="37"/>
  <c r="I162" i="37"/>
  <c r="E162" i="37"/>
  <c r="F158" i="37"/>
  <c r="G158" i="37"/>
  <c r="H158" i="37"/>
  <c r="I158" i="37"/>
  <c r="E158" i="37"/>
  <c r="Q148" i="40" l="1"/>
  <c r="M146" i="40"/>
  <c r="N146" i="40" s="1"/>
  <c r="O146" i="40"/>
  <c r="P146" i="40"/>
  <c r="Q146" i="40"/>
  <c r="R146" i="40"/>
  <c r="E147" i="40" s="1"/>
  <c r="M139" i="40"/>
  <c r="N139" i="40" s="1"/>
  <c r="O139" i="40"/>
  <c r="P139" i="40"/>
  <c r="Q139" i="40"/>
  <c r="R139" i="40"/>
  <c r="E140" i="40" s="1"/>
  <c r="O134" i="40"/>
  <c r="M132" i="40"/>
  <c r="N132" i="40" s="1"/>
  <c r="O132" i="40"/>
  <c r="P132" i="40"/>
  <c r="Q132" i="40"/>
  <c r="R132" i="40"/>
  <c r="E133" i="40" s="1"/>
  <c r="M125" i="40"/>
  <c r="N125" i="40" s="1"/>
  <c r="O125" i="40"/>
  <c r="P125" i="40"/>
  <c r="Q125" i="40"/>
  <c r="R125" i="40"/>
  <c r="E126" i="40" s="1"/>
  <c r="M118" i="40"/>
  <c r="N118" i="40" s="1"/>
  <c r="O118" i="40"/>
  <c r="P118" i="40"/>
  <c r="Q118" i="40"/>
  <c r="R118" i="40"/>
  <c r="E119" i="40" s="1"/>
  <c r="Q107" i="40"/>
  <c r="Q100" i="40"/>
  <c r="Q93" i="40"/>
  <c r="Q82" i="40"/>
  <c r="Q75" i="40"/>
  <c r="M146" i="39"/>
  <c r="N146" i="39" s="1"/>
  <c r="O146" i="39"/>
  <c r="P146" i="39"/>
  <c r="Q146" i="39"/>
  <c r="R146" i="39"/>
  <c r="M139" i="39"/>
  <c r="N139" i="39" s="1"/>
  <c r="O139" i="39"/>
  <c r="P139" i="39"/>
  <c r="Q139" i="39"/>
  <c r="R139" i="39"/>
  <c r="M132" i="39"/>
  <c r="N132" i="39" s="1"/>
  <c r="O132" i="39"/>
  <c r="P132" i="39"/>
  <c r="Q132" i="39"/>
  <c r="R132" i="39"/>
  <c r="M125" i="39"/>
  <c r="N125" i="39" s="1"/>
  <c r="O125" i="39"/>
  <c r="P125" i="39"/>
  <c r="Q125" i="39"/>
  <c r="R125" i="39"/>
  <c r="M118" i="39"/>
  <c r="N118" i="39" s="1"/>
  <c r="O118" i="39"/>
  <c r="P118" i="39"/>
  <c r="Q118" i="39"/>
  <c r="R118" i="39"/>
  <c r="Q107" i="39"/>
  <c r="Q100" i="39"/>
  <c r="Q93" i="39"/>
  <c r="Q82" i="39"/>
  <c r="Q75" i="39"/>
  <c r="M146" i="38"/>
  <c r="N146" i="38" s="1"/>
  <c r="O146" i="38"/>
  <c r="P146" i="38"/>
  <c r="Q146" i="38"/>
  <c r="R146" i="38"/>
  <c r="E147" i="38" s="1"/>
  <c r="M139" i="38"/>
  <c r="N139" i="38" s="1"/>
  <c r="O139" i="38"/>
  <c r="P139" i="38"/>
  <c r="Q139" i="38"/>
  <c r="R139" i="38"/>
  <c r="E140" i="38" s="1"/>
  <c r="M132" i="38"/>
  <c r="N132" i="38" s="1"/>
  <c r="O132" i="38"/>
  <c r="P132" i="38"/>
  <c r="Q132" i="38"/>
  <c r="R132" i="38"/>
  <c r="E133" i="38" s="1"/>
  <c r="M125" i="38"/>
  <c r="N125" i="38" s="1"/>
  <c r="O125" i="38"/>
  <c r="P125" i="38"/>
  <c r="Q125" i="38"/>
  <c r="R125" i="38"/>
  <c r="E126" i="38" s="1"/>
  <c r="M118" i="38"/>
  <c r="N118" i="38" s="1"/>
  <c r="O118" i="38"/>
  <c r="P118" i="38"/>
  <c r="Q118" i="38"/>
  <c r="R118" i="38"/>
  <c r="E119" i="38" s="1"/>
  <c r="Q107" i="38"/>
  <c r="Q100" i="38"/>
  <c r="Q93" i="38"/>
  <c r="Q82" i="38"/>
  <c r="Q75" i="38"/>
  <c r="Q107" i="37"/>
  <c r="Q100" i="37"/>
  <c r="Q93" i="37"/>
  <c r="Q82" i="37"/>
  <c r="Q75" i="37"/>
  <c r="M146" i="37"/>
  <c r="N146" i="37" s="1"/>
  <c r="O146" i="37"/>
  <c r="P146" i="37"/>
  <c r="Q146" i="37"/>
  <c r="R146" i="37"/>
  <c r="E147" i="37" s="1"/>
  <c r="M139" i="37"/>
  <c r="N139" i="37" s="1"/>
  <c r="O139" i="37"/>
  <c r="P139" i="37"/>
  <c r="Q139" i="37"/>
  <c r="R139" i="37"/>
  <c r="E140" i="37" s="1"/>
  <c r="M132" i="37"/>
  <c r="N132" i="37" s="1"/>
  <c r="O132" i="37"/>
  <c r="P132" i="37"/>
  <c r="Q132" i="37"/>
  <c r="R132" i="37"/>
  <c r="E133" i="37" s="1"/>
  <c r="M125" i="37"/>
  <c r="N125" i="37" s="1"/>
  <c r="O125" i="37"/>
  <c r="P125" i="37"/>
  <c r="Q125" i="37"/>
  <c r="R125" i="37"/>
  <c r="E126" i="37" s="1"/>
  <c r="R118" i="37"/>
  <c r="E119" i="37" s="1"/>
  <c r="M118" i="37"/>
  <c r="N118" i="37" s="1"/>
  <c r="O118" i="37"/>
  <c r="P118" i="37"/>
  <c r="Q118" i="37"/>
  <c r="M82" i="37"/>
  <c r="N82" i="37" s="1"/>
  <c r="O82" i="37"/>
  <c r="R82" i="37"/>
  <c r="T82" i="37"/>
  <c r="E83" i="37" s="1"/>
  <c r="M75" i="37"/>
  <c r="N75" i="37" s="1"/>
  <c r="O75" i="37"/>
  <c r="R75" i="37"/>
  <c r="T75" i="37"/>
  <c r="M68" i="37"/>
  <c r="N68" i="37" s="1"/>
  <c r="O68" i="37"/>
  <c r="S70" i="39"/>
  <c r="Q68" i="37"/>
  <c r="R68" i="37"/>
  <c r="S68" i="37"/>
  <c r="T68" i="37"/>
  <c r="E69" i="37" s="1"/>
  <c r="F320" i="37"/>
  <c r="I319" i="37"/>
  <c r="K67" i="1"/>
  <c r="K74" i="1"/>
  <c r="K81" i="1"/>
  <c r="J117" i="1"/>
  <c r="J124" i="1"/>
  <c r="J131" i="1"/>
  <c r="J138" i="1"/>
  <c r="J145" i="1"/>
  <c r="J81" i="1"/>
  <c r="J74" i="1"/>
  <c r="J67" i="1"/>
  <c r="J106" i="1"/>
  <c r="R107" i="37"/>
  <c r="T107" i="37"/>
  <c r="E108" i="37" s="1"/>
  <c r="M107" i="37"/>
  <c r="N107" i="37" s="1"/>
  <c r="R107" i="38"/>
  <c r="T107" i="38"/>
  <c r="E108" i="38" s="1"/>
  <c r="M107" i="38"/>
  <c r="N107" i="38" s="1"/>
  <c r="R82" i="38"/>
  <c r="T82" i="38"/>
  <c r="E83" i="38" s="1"/>
  <c r="M82" i="38"/>
  <c r="N82" i="38" s="1"/>
  <c r="O82" i="38"/>
  <c r="R75" i="38"/>
  <c r="T75" i="38"/>
  <c r="E76" i="38" s="1"/>
  <c r="M75" i="38"/>
  <c r="N75" i="38" s="1"/>
  <c r="O75" i="38"/>
  <c r="O68" i="38"/>
  <c r="M68" i="38"/>
  <c r="N68" i="38" s="1"/>
  <c r="Q68" i="38"/>
  <c r="Q70" i="38"/>
  <c r="R70" i="38"/>
  <c r="T68" i="38"/>
  <c r="E69" i="38" s="1"/>
  <c r="R68" i="38"/>
  <c r="S68" i="38"/>
  <c r="R107" i="39"/>
  <c r="T107" i="39"/>
  <c r="E108" i="39" s="1"/>
  <c r="M107" i="39"/>
  <c r="N107" i="39" s="1"/>
  <c r="R82" i="39"/>
  <c r="T82" i="39"/>
  <c r="E83" i="39" s="1"/>
  <c r="M82" i="39"/>
  <c r="N82" i="39" s="1"/>
  <c r="O82" i="39"/>
  <c r="R75" i="39"/>
  <c r="T75" i="39"/>
  <c r="E76" i="39" s="1"/>
  <c r="M75" i="39"/>
  <c r="N75" i="39" s="1"/>
  <c r="O75" i="39"/>
  <c r="O68" i="39"/>
  <c r="M68" i="39"/>
  <c r="N68" i="39" s="1"/>
  <c r="Q68" i="39"/>
  <c r="S69" i="39"/>
  <c r="T68" i="39"/>
  <c r="E69" i="39" s="1"/>
  <c r="R68" i="39"/>
  <c r="S68" i="39"/>
  <c r="R107" i="40"/>
  <c r="T107" i="40"/>
  <c r="E108" i="40" s="1"/>
  <c r="M107" i="40"/>
  <c r="N107" i="40" s="1"/>
  <c r="R82" i="40"/>
  <c r="T82" i="40"/>
  <c r="E83" i="40" s="1"/>
  <c r="M82" i="40"/>
  <c r="N82" i="40" s="1"/>
  <c r="O82" i="40"/>
  <c r="R75" i="40"/>
  <c r="T75" i="40"/>
  <c r="E76" i="40" s="1"/>
  <c r="M75" i="40"/>
  <c r="N75" i="40" s="1"/>
  <c r="O75" i="40"/>
  <c r="O68" i="40"/>
  <c r="M68" i="40"/>
  <c r="N68" i="40" s="1"/>
  <c r="Q68" i="40"/>
  <c r="Q69" i="40"/>
  <c r="T70" i="40"/>
  <c r="G69" i="40" s="1"/>
  <c r="T68" i="40"/>
  <c r="E69" i="40" s="1"/>
  <c r="R68" i="40"/>
  <c r="S68" i="40"/>
  <c r="E107" i="1"/>
  <c r="K12" i="1"/>
  <c r="K18" i="1"/>
  <c r="R19" i="37"/>
  <c r="S19" i="37"/>
  <c r="M19" i="37"/>
  <c r="N19" i="37" s="1"/>
  <c r="O19" i="37"/>
  <c r="Q19" i="37"/>
  <c r="O13" i="37"/>
  <c r="M13" i="37"/>
  <c r="N13" i="37" s="1"/>
  <c r="R13" i="37"/>
  <c r="R19" i="38"/>
  <c r="S19" i="38"/>
  <c r="M19" i="38"/>
  <c r="N19" i="38" s="1"/>
  <c r="O19" i="38"/>
  <c r="Q19" i="38"/>
  <c r="O13" i="38"/>
  <c r="M13" i="38"/>
  <c r="N13" i="38" s="1"/>
  <c r="R13" i="38"/>
  <c r="R19" i="39"/>
  <c r="S19" i="39"/>
  <c r="M19" i="39"/>
  <c r="N19" i="39" s="1"/>
  <c r="O19" i="39"/>
  <c r="Q19" i="39"/>
  <c r="O13" i="39"/>
  <c r="M13" i="39"/>
  <c r="N13" i="39" s="1"/>
  <c r="R13" i="39"/>
  <c r="R19" i="40"/>
  <c r="S19" i="40"/>
  <c r="M19" i="40"/>
  <c r="N19" i="40" s="1"/>
  <c r="O19" i="40"/>
  <c r="Q19" i="40"/>
  <c r="O13" i="40"/>
  <c r="M13" i="40"/>
  <c r="N13" i="40" s="1"/>
  <c r="R13" i="40"/>
  <c r="J18" i="1"/>
  <c r="J12" i="1"/>
  <c r="F12" i="1"/>
  <c r="F15" i="1" s="1"/>
  <c r="E272" i="31"/>
  <c r="E284" i="31"/>
  <c r="P119" i="31"/>
  <c r="E119" i="31" s="1"/>
  <c r="AA119" i="31" s="1"/>
  <c r="P126" i="31"/>
  <c r="E126" i="31" s="1"/>
  <c r="P133" i="31"/>
  <c r="E133" i="31" s="1"/>
  <c r="AA133" i="31" s="1"/>
  <c r="P140" i="31"/>
  <c r="E140" i="31" s="1"/>
  <c r="AA140" i="31" s="1"/>
  <c r="P147" i="31"/>
  <c r="E147" i="31" s="1"/>
  <c r="AA147" i="31" s="1"/>
  <c r="N14" i="31"/>
  <c r="E14" i="31"/>
  <c r="N20" i="31"/>
  <c r="R20" i="31"/>
  <c r="E20" i="31" s="1"/>
  <c r="N26" i="31"/>
  <c r="R26" i="31"/>
  <c r="E26" i="31" s="1"/>
  <c r="N32" i="31"/>
  <c r="R32" i="31"/>
  <c r="E32" i="31" s="1"/>
  <c r="P9" i="31"/>
  <c r="P10" i="31"/>
  <c r="R38" i="31"/>
  <c r="E38" i="31" s="1"/>
  <c r="N38" i="31"/>
  <c r="R44" i="31"/>
  <c r="E44" i="31" s="1"/>
  <c r="N44" i="31"/>
  <c r="R50" i="31"/>
  <c r="E50" i="31" s="1"/>
  <c r="N50" i="31"/>
  <c r="R56" i="31"/>
  <c r="E56" i="31" s="1"/>
  <c r="N56" i="31"/>
  <c r="N69" i="31"/>
  <c r="M69" i="31"/>
  <c r="R69" i="31"/>
  <c r="E69" i="31" s="1"/>
  <c r="N76" i="31"/>
  <c r="M76" i="31"/>
  <c r="R76" i="31"/>
  <c r="E76" i="31" s="1"/>
  <c r="N83" i="31"/>
  <c r="M83" i="31"/>
  <c r="R83" i="31"/>
  <c r="E83" i="31" s="1"/>
  <c r="N94" i="31"/>
  <c r="M94" i="31"/>
  <c r="R94" i="31"/>
  <c r="E94" i="31" s="1"/>
  <c r="N101" i="31"/>
  <c r="M101" i="31"/>
  <c r="R101" i="31"/>
  <c r="E101" i="31" s="1"/>
  <c r="N108" i="31"/>
  <c r="M108" i="31"/>
  <c r="R108" i="31"/>
  <c r="E108" i="31" s="1"/>
  <c r="M119" i="31"/>
  <c r="M126" i="31"/>
  <c r="M133" i="31"/>
  <c r="M140" i="31"/>
  <c r="E120" i="31"/>
  <c r="R154" i="31"/>
  <c r="E127" i="31"/>
  <c r="E134" i="31"/>
  <c r="E141" i="31"/>
  <c r="E148" i="31"/>
  <c r="M147" i="31"/>
  <c r="E159" i="31"/>
  <c r="E163" i="31"/>
  <c r="R173" i="31"/>
  <c r="E185" i="31"/>
  <c r="E192" i="31"/>
  <c r="E193" i="31"/>
  <c r="E194" i="31"/>
  <c r="E195" i="31"/>
  <c r="E196" i="31"/>
  <c r="E205" i="31"/>
  <c r="E206" i="31"/>
  <c r="E207" i="31"/>
  <c r="E208" i="31"/>
  <c r="E209" i="31"/>
  <c r="E217" i="31"/>
  <c r="E224" i="31"/>
  <c r="E225" i="31"/>
  <c r="E226" i="31"/>
  <c r="E227" i="31"/>
  <c r="E228" i="31"/>
  <c r="E237" i="31"/>
  <c r="E238" i="31"/>
  <c r="E239" i="31"/>
  <c r="E240" i="31"/>
  <c r="E241" i="31"/>
  <c r="E251" i="31"/>
  <c r="E256" i="31"/>
  <c r="E266" i="31"/>
  <c r="B288" i="31"/>
  <c r="C288" i="31"/>
  <c r="B289" i="31"/>
  <c r="C289" i="31"/>
  <c r="B290" i="31"/>
  <c r="C290" i="31"/>
  <c r="B291" i="31"/>
  <c r="C291" i="31"/>
  <c r="B292" i="31"/>
  <c r="C292" i="31"/>
  <c r="F272" i="31"/>
  <c r="F284" i="31"/>
  <c r="P120" i="31"/>
  <c r="F119" i="31" s="1"/>
  <c r="AB119" i="31" s="1"/>
  <c r="P127" i="31"/>
  <c r="F126" i="31" s="1"/>
  <c r="AB126" i="31" s="1"/>
  <c r="P134" i="31"/>
  <c r="F133" i="31" s="1"/>
  <c r="AB133" i="31" s="1"/>
  <c r="P141" i="31"/>
  <c r="F140" i="31"/>
  <c r="P148" i="31"/>
  <c r="F147" i="31" s="1"/>
  <c r="F14" i="31"/>
  <c r="R21" i="31"/>
  <c r="F20" i="31" s="1"/>
  <c r="R27" i="31"/>
  <c r="F26" i="31" s="1"/>
  <c r="R33" i="31"/>
  <c r="F32" i="31" s="1"/>
  <c r="R39" i="31"/>
  <c r="F38" i="31" s="1"/>
  <c r="R45" i="31"/>
  <c r="F44" i="31" s="1"/>
  <c r="R51" i="31"/>
  <c r="F50" i="31" s="1"/>
  <c r="R57" i="31"/>
  <c r="F56" i="31" s="1"/>
  <c r="R70" i="31"/>
  <c r="F69" i="31" s="1"/>
  <c r="R77" i="31"/>
  <c r="F76" i="31" s="1"/>
  <c r="R84" i="31"/>
  <c r="F83" i="31" s="1"/>
  <c r="R95" i="31"/>
  <c r="F94" i="31" s="1"/>
  <c r="R102" i="31"/>
  <c r="F101" i="31" s="1"/>
  <c r="R109" i="31"/>
  <c r="F108" i="31" s="1"/>
  <c r="F120" i="31"/>
  <c r="F127" i="31"/>
  <c r="F134" i="31"/>
  <c r="F141" i="31"/>
  <c r="F148" i="31"/>
  <c r="F159" i="31"/>
  <c r="F163" i="31"/>
  <c r="F185" i="31"/>
  <c r="F192" i="31"/>
  <c r="F193" i="31"/>
  <c r="F194" i="31"/>
  <c r="F195" i="31"/>
  <c r="F196" i="31"/>
  <c r="F205" i="31"/>
  <c r="F206" i="31"/>
  <c r="F207" i="31"/>
  <c r="F208" i="31"/>
  <c r="F209" i="31"/>
  <c r="F217" i="31"/>
  <c r="F224" i="31"/>
  <c r="F225" i="31"/>
  <c r="F226" i="31"/>
  <c r="F227" i="31"/>
  <c r="F228" i="31"/>
  <c r="F237" i="31"/>
  <c r="F238" i="31"/>
  <c r="F239" i="31"/>
  <c r="F240" i="31"/>
  <c r="F241" i="31"/>
  <c r="F251" i="31"/>
  <c r="F256" i="31"/>
  <c r="F266" i="31"/>
  <c r="G272" i="31"/>
  <c r="G284" i="31"/>
  <c r="P121" i="31"/>
  <c r="G119" i="31" s="1"/>
  <c r="P128" i="31"/>
  <c r="G126" i="31" s="1"/>
  <c r="AC126" i="31" s="1"/>
  <c r="P135" i="31"/>
  <c r="G133" i="31" s="1"/>
  <c r="AC133" i="31" s="1"/>
  <c r="P142" i="31"/>
  <c r="G140" i="31" s="1"/>
  <c r="AC140" i="31" s="1"/>
  <c r="P149" i="31"/>
  <c r="G147" i="31" s="1"/>
  <c r="AC147" i="31" s="1"/>
  <c r="G14" i="31"/>
  <c r="R22" i="31"/>
  <c r="G20" i="31" s="1"/>
  <c r="R28" i="31"/>
  <c r="G26" i="31" s="1"/>
  <c r="R34" i="31"/>
  <c r="G32" i="31" s="1"/>
  <c r="R40" i="31"/>
  <c r="G38" i="31" s="1"/>
  <c r="R46" i="31"/>
  <c r="G44" i="31" s="1"/>
  <c r="R52" i="31"/>
  <c r="G50" i="31" s="1"/>
  <c r="R58" i="31"/>
  <c r="G56" i="31" s="1"/>
  <c r="R71" i="31"/>
  <c r="G69" i="31" s="1"/>
  <c r="R78" i="31"/>
  <c r="G76" i="31" s="1"/>
  <c r="R85" i="31"/>
  <c r="G83" i="31" s="1"/>
  <c r="R96" i="31"/>
  <c r="G94" i="31" s="1"/>
  <c r="R103" i="31"/>
  <c r="G101" i="31" s="1"/>
  <c r="R110" i="31"/>
  <c r="G108" i="31" s="1"/>
  <c r="G120" i="31"/>
  <c r="G127" i="31"/>
  <c r="G134" i="31"/>
  <c r="G141" i="31"/>
  <c r="G148" i="31"/>
  <c r="G159" i="31"/>
  <c r="G163" i="31"/>
  <c r="G170" i="31" s="1"/>
  <c r="G185" i="31"/>
  <c r="G192" i="31"/>
  <c r="J192" i="31" s="1"/>
  <c r="G193" i="31"/>
  <c r="G194" i="31"/>
  <c r="G195" i="31"/>
  <c r="G196" i="31"/>
  <c r="G205" i="31"/>
  <c r="G206" i="31"/>
  <c r="G207" i="31"/>
  <c r="G208" i="31"/>
  <c r="G209" i="31"/>
  <c r="G217" i="31"/>
  <c r="G224" i="31"/>
  <c r="G225" i="31"/>
  <c r="G226" i="31"/>
  <c r="G227" i="31"/>
  <c r="G228" i="31"/>
  <c r="G237" i="31"/>
  <c r="G238" i="31"/>
  <c r="G239" i="31"/>
  <c r="G240" i="31"/>
  <c r="G241" i="31"/>
  <c r="G251" i="31"/>
  <c r="G256" i="31"/>
  <c r="G266" i="31"/>
  <c r="H272" i="31"/>
  <c r="H284" i="31"/>
  <c r="P122" i="31"/>
  <c r="H119" i="31" s="1"/>
  <c r="AD119" i="31" s="1"/>
  <c r="P129" i="31"/>
  <c r="H126" i="31" s="1"/>
  <c r="P136" i="31"/>
  <c r="H133" i="31" s="1"/>
  <c r="AD133" i="31" s="1"/>
  <c r="P143" i="31"/>
  <c r="H140" i="31" s="1"/>
  <c r="P150" i="31"/>
  <c r="H147" i="31" s="1"/>
  <c r="AD147" i="31" s="1"/>
  <c r="H14" i="31"/>
  <c r="R23" i="31"/>
  <c r="H20" i="31" s="1"/>
  <c r="R29" i="31"/>
  <c r="H26" i="31" s="1"/>
  <c r="R35" i="31"/>
  <c r="H32" i="31" s="1"/>
  <c r="R41" i="31"/>
  <c r="H38" i="31" s="1"/>
  <c r="R47" i="31"/>
  <c r="H44" i="31" s="1"/>
  <c r="R53" i="31"/>
  <c r="H50" i="31" s="1"/>
  <c r="R59" i="31"/>
  <c r="H56" i="31" s="1"/>
  <c r="R72" i="31"/>
  <c r="H69" i="31" s="1"/>
  <c r="R79" i="31"/>
  <c r="H76" i="31" s="1"/>
  <c r="R86" i="31"/>
  <c r="H83" i="31" s="1"/>
  <c r="R97" i="31"/>
  <c r="H94" i="31" s="1"/>
  <c r="R104" i="31"/>
  <c r="H101" i="31" s="1"/>
  <c r="R111" i="31"/>
  <c r="H108" i="31" s="1"/>
  <c r="H120" i="31"/>
  <c r="H127" i="31"/>
  <c r="H134" i="31"/>
  <c r="H141" i="31"/>
  <c r="H148" i="31"/>
  <c r="H159" i="31"/>
  <c r="H163" i="31"/>
  <c r="H185" i="31"/>
  <c r="H192" i="31"/>
  <c r="H193" i="31"/>
  <c r="H194" i="31"/>
  <c r="H195" i="31"/>
  <c r="H196" i="31"/>
  <c r="H205" i="31"/>
  <c r="H206" i="31"/>
  <c r="H207" i="31"/>
  <c r="H208" i="31"/>
  <c r="H209" i="31"/>
  <c r="H217" i="31"/>
  <c r="H224" i="31"/>
  <c r="H225" i="31"/>
  <c r="H226" i="31"/>
  <c r="H227" i="31"/>
  <c r="H228" i="31"/>
  <c r="H237" i="31"/>
  <c r="H238" i="31"/>
  <c r="H239" i="31"/>
  <c r="H240" i="31"/>
  <c r="H241" i="31"/>
  <c r="H251" i="31"/>
  <c r="H256" i="31"/>
  <c r="H266" i="31"/>
  <c r="I272" i="31"/>
  <c r="I284" i="31"/>
  <c r="P123" i="31"/>
  <c r="I119" i="31" s="1"/>
  <c r="AE119" i="31" s="1"/>
  <c r="P130" i="31"/>
  <c r="I126" i="31" s="1"/>
  <c r="AE126" i="31" s="1"/>
  <c r="P137" i="31"/>
  <c r="I133" i="31" s="1"/>
  <c r="AE133" i="31" s="1"/>
  <c r="P144" i="31"/>
  <c r="I140" i="31" s="1"/>
  <c r="AE140" i="31" s="1"/>
  <c r="P151" i="31"/>
  <c r="I147" i="31" s="1"/>
  <c r="AE147" i="31" s="1"/>
  <c r="I14" i="31"/>
  <c r="R24" i="31"/>
  <c r="I20" i="31" s="1"/>
  <c r="R30" i="31"/>
  <c r="I26" i="31" s="1"/>
  <c r="R36" i="31"/>
  <c r="I32" i="31" s="1"/>
  <c r="R42" i="31"/>
  <c r="I38" i="31" s="1"/>
  <c r="R48" i="31"/>
  <c r="I44" i="31" s="1"/>
  <c r="R54" i="31"/>
  <c r="I50" i="31" s="1"/>
  <c r="R60" i="31"/>
  <c r="I56" i="31" s="1"/>
  <c r="R73" i="31"/>
  <c r="I69" i="31" s="1"/>
  <c r="R80" i="31"/>
  <c r="I76" i="31" s="1"/>
  <c r="R87" i="31"/>
  <c r="I83" i="31" s="1"/>
  <c r="R98" i="31"/>
  <c r="I94" i="31" s="1"/>
  <c r="R105" i="31"/>
  <c r="I101" i="31" s="1"/>
  <c r="R112" i="31"/>
  <c r="I108" i="31" s="1"/>
  <c r="I120" i="31"/>
  <c r="I127" i="31"/>
  <c r="I134" i="31"/>
  <c r="I141" i="31"/>
  <c r="I148" i="31"/>
  <c r="I159" i="31"/>
  <c r="I163" i="31"/>
  <c r="I185" i="31"/>
  <c r="I192" i="31"/>
  <c r="I193" i="31"/>
  <c r="I194" i="31"/>
  <c r="I195" i="31"/>
  <c r="I196" i="31"/>
  <c r="I205" i="31"/>
  <c r="I206" i="31"/>
  <c r="I207" i="31"/>
  <c r="I208" i="31"/>
  <c r="I209" i="31"/>
  <c r="I217" i="31"/>
  <c r="I224" i="31"/>
  <c r="I225" i="31"/>
  <c r="I226" i="31"/>
  <c r="I227" i="31"/>
  <c r="I228" i="31"/>
  <c r="I237" i="31"/>
  <c r="I238" i="31"/>
  <c r="I239" i="31"/>
  <c r="I240" i="31"/>
  <c r="I241" i="31"/>
  <c r="I251" i="31"/>
  <c r="I256" i="31"/>
  <c r="I266" i="31"/>
  <c r="A292" i="31"/>
  <c r="A291" i="31"/>
  <c r="A290" i="31"/>
  <c r="A289" i="31"/>
  <c r="A288" i="31"/>
  <c r="J275" i="31"/>
  <c r="J276" i="31"/>
  <c r="J277" i="31"/>
  <c r="J278" i="31"/>
  <c r="J279" i="31"/>
  <c r="J280" i="31"/>
  <c r="J281" i="31"/>
  <c r="J282" i="31"/>
  <c r="J269" i="31"/>
  <c r="J270" i="31"/>
  <c r="J271" i="31"/>
  <c r="J259" i="31"/>
  <c r="J260" i="31"/>
  <c r="J261" i="31"/>
  <c r="J262" i="31"/>
  <c r="J263" i="31"/>
  <c r="J265" i="31"/>
  <c r="J254" i="31"/>
  <c r="J255" i="31"/>
  <c r="J247" i="31"/>
  <c r="J248" i="31"/>
  <c r="J249" i="31"/>
  <c r="J250" i="31"/>
  <c r="J242" i="31"/>
  <c r="J229" i="31"/>
  <c r="J215" i="31"/>
  <c r="J216" i="31"/>
  <c r="J210" i="31"/>
  <c r="J197" i="31"/>
  <c r="J183" i="31"/>
  <c r="J184" i="31"/>
  <c r="M174" i="31"/>
  <c r="J167" i="31"/>
  <c r="I166" i="31"/>
  <c r="H166" i="31"/>
  <c r="G166" i="31"/>
  <c r="F166" i="31"/>
  <c r="E166" i="31"/>
  <c r="I162" i="31"/>
  <c r="H162" i="31"/>
  <c r="G162" i="31"/>
  <c r="F162" i="31"/>
  <c r="E162" i="31"/>
  <c r="I158" i="31"/>
  <c r="H158" i="31"/>
  <c r="G158" i="31"/>
  <c r="F158" i="31"/>
  <c r="E158" i="31"/>
  <c r="I157" i="31"/>
  <c r="H157" i="31"/>
  <c r="G157" i="31"/>
  <c r="F157" i="31"/>
  <c r="E157" i="31"/>
  <c r="S154" i="31"/>
  <c r="Z147" i="31"/>
  <c r="Z140" i="31"/>
  <c r="Z133" i="31"/>
  <c r="Z126" i="31"/>
  <c r="Z119" i="31"/>
  <c r="AE118" i="31"/>
  <c r="AD118" i="31"/>
  <c r="AC118" i="31"/>
  <c r="AB118" i="31"/>
  <c r="AA118" i="31"/>
  <c r="I118" i="31"/>
  <c r="H118" i="31"/>
  <c r="G118" i="31"/>
  <c r="F118" i="31"/>
  <c r="E118" i="31"/>
  <c r="I109" i="31"/>
  <c r="H109" i="31"/>
  <c r="G109" i="31"/>
  <c r="F109" i="31"/>
  <c r="E109" i="31"/>
  <c r="I102" i="31"/>
  <c r="H102" i="31"/>
  <c r="G102" i="31"/>
  <c r="F102" i="31"/>
  <c r="E102" i="31"/>
  <c r="I95" i="31"/>
  <c r="H95" i="31"/>
  <c r="G95" i="31"/>
  <c r="F95" i="31"/>
  <c r="E95" i="31"/>
  <c r="I93" i="31"/>
  <c r="H93" i="31"/>
  <c r="G93" i="31"/>
  <c r="F93" i="31"/>
  <c r="E93" i="31"/>
  <c r="I84" i="31"/>
  <c r="H84" i="31"/>
  <c r="G84" i="31"/>
  <c r="F84" i="31"/>
  <c r="E84" i="31"/>
  <c r="I77" i="31"/>
  <c r="H77" i="31"/>
  <c r="G77" i="31"/>
  <c r="F77" i="31"/>
  <c r="E77" i="31"/>
  <c r="I70" i="31"/>
  <c r="H70" i="31"/>
  <c r="G70" i="31"/>
  <c r="F70" i="31"/>
  <c r="E70" i="31"/>
  <c r="I68" i="31"/>
  <c r="H68" i="31"/>
  <c r="G68" i="31"/>
  <c r="F68" i="31"/>
  <c r="E68" i="31"/>
  <c r="M56" i="31"/>
  <c r="M50" i="31"/>
  <c r="M44" i="31"/>
  <c r="M38" i="31"/>
  <c r="M32" i="31"/>
  <c r="M26" i="31"/>
  <c r="M20" i="31"/>
  <c r="M14" i="31"/>
  <c r="G15" i="31" s="1"/>
  <c r="B5" i="31"/>
  <c r="B3" i="31"/>
  <c r="E272" i="32"/>
  <c r="E284" i="32"/>
  <c r="P119" i="32"/>
  <c r="E119" i="32" s="1"/>
  <c r="AA119" i="32" s="1"/>
  <c r="P126" i="32"/>
  <c r="E126" i="32" s="1"/>
  <c r="P133" i="32"/>
  <c r="E133" i="32" s="1"/>
  <c r="AA133" i="32" s="1"/>
  <c r="P140" i="32"/>
  <c r="E140" i="32" s="1"/>
  <c r="P147" i="32"/>
  <c r="E147" i="32"/>
  <c r="N14" i="32"/>
  <c r="E14" i="32"/>
  <c r="N20" i="32"/>
  <c r="R20" i="32"/>
  <c r="E20" i="32" s="1"/>
  <c r="N26" i="32"/>
  <c r="R26" i="32"/>
  <c r="E26" i="32" s="1"/>
  <c r="N32" i="32"/>
  <c r="R32" i="32"/>
  <c r="E32" i="32" s="1"/>
  <c r="P9" i="32"/>
  <c r="P10" i="32"/>
  <c r="R38" i="32"/>
  <c r="E38" i="32" s="1"/>
  <c r="N38" i="32"/>
  <c r="R44" i="32"/>
  <c r="E44" i="32" s="1"/>
  <c r="N44" i="32"/>
  <c r="R50" i="32"/>
  <c r="E50" i="32" s="1"/>
  <c r="N50" i="32"/>
  <c r="R56" i="32"/>
  <c r="E56" i="32" s="1"/>
  <c r="N56" i="32"/>
  <c r="N69" i="32"/>
  <c r="M69" i="32"/>
  <c r="R69" i="32"/>
  <c r="E69" i="32" s="1"/>
  <c r="N76" i="32"/>
  <c r="M76" i="32"/>
  <c r="R76" i="32"/>
  <c r="E76" i="32" s="1"/>
  <c r="N83" i="32"/>
  <c r="M83" i="32"/>
  <c r="R83" i="32"/>
  <c r="E83" i="32" s="1"/>
  <c r="N94" i="32"/>
  <c r="M94" i="32"/>
  <c r="R94" i="32"/>
  <c r="E94" i="32" s="1"/>
  <c r="N101" i="32"/>
  <c r="M101" i="32"/>
  <c r="R101" i="32"/>
  <c r="E101" i="32" s="1"/>
  <c r="N108" i="32"/>
  <c r="M108" i="32"/>
  <c r="R108" i="32"/>
  <c r="E108" i="32" s="1"/>
  <c r="M119" i="32"/>
  <c r="M126" i="32"/>
  <c r="M133" i="32"/>
  <c r="M140" i="32"/>
  <c r="E120" i="32"/>
  <c r="R154" i="32"/>
  <c r="E127" i="32"/>
  <c r="E134" i="32"/>
  <c r="E141" i="32"/>
  <c r="E148" i="32"/>
  <c r="M147" i="32"/>
  <c r="E159" i="32"/>
  <c r="E163" i="32"/>
  <c r="R173" i="32"/>
  <c r="E185" i="32"/>
  <c r="E192" i="32"/>
  <c r="E193" i="32"/>
  <c r="E194" i="32"/>
  <c r="E195" i="32"/>
  <c r="E196" i="32"/>
  <c r="E205" i="32"/>
  <c r="E206" i="32"/>
  <c r="E207" i="32"/>
  <c r="E208" i="32"/>
  <c r="E209" i="32"/>
  <c r="E217" i="32"/>
  <c r="E224" i="32"/>
  <c r="J224" i="32" s="1"/>
  <c r="E225" i="32"/>
  <c r="E226" i="32"/>
  <c r="E227" i="32"/>
  <c r="E228" i="32"/>
  <c r="E237" i="32"/>
  <c r="E238" i="32"/>
  <c r="E239" i="32"/>
  <c r="E240" i="32"/>
  <c r="E241" i="32"/>
  <c r="E251" i="32"/>
  <c r="E256" i="32"/>
  <c r="E266" i="32"/>
  <c r="B288" i="32"/>
  <c r="C288" i="32"/>
  <c r="B289" i="32"/>
  <c r="C289" i="32"/>
  <c r="B290" i="32"/>
  <c r="C290" i="32"/>
  <c r="B291" i="32"/>
  <c r="C291" i="32"/>
  <c r="B292" i="32"/>
  <c r="C292" i="32"/>
  <c r="F272" i="32"/>
  <c r="F284" i="32"/>
  <c r="P120" i="32"/>
  <c r="F119" i="32" s="1"/>
  <c r="AB119" i="32" s="1"/>
  <c r="P127" i="32"/>
  <c r="F126" i="32" s="1"/>
  <c r="P134" i="32"/>
  <c r="F133" i="32" s="1"/>
  <c r="AB133" i="32" s="1"/>
  <c r="P141" i="32"/>
  <c r="F140" i="32" s="1"/>
  <c r="P148" i="32"/>
  <c r="F147" i="32" s="1"/>
  <c r="F14" i="32"/>
  <c r="R21" i="32"/>
  <c r="F20" i="32" s="1"/>
  <c r="R27" i="32"/>
  <c r="F26" i="32" s="1"/>
  <c r="R33" i="32"/>
  <c r="F32" i="32" s="1"/>
  <c r="R39" i="32"/>
  <c r="F38" i="32" s="1"/>
  <c r="R45" i="32"/>
  <c r="F44" i="32" s="1"/>
  <c r="R51" i="32"/>
  <c r="F50" i="32" s="1"/>
  <c r="R57" i="32"/>
  <c r="F56" i="32" s="1"/>
  <c r="R70" i="32"/>
  <c r="F69" i="32" s="1"/>
  <c r="R77" i="32"/>
  <c r="F76" i="32" s="1"/>
  <c r="R84" i="32"/>
  <c r="F83" i="32" s="1"/>
  <c r="R95" i="32"/>
  <c r="F94" i="32" s="1"/>
  <c r="R102" i="32"/>
  <c r="F101" i="32" s="1"/>
  <c r="R109" i="32"/>
  <c r="F108" i="32" s="1"/>
  <c r="F120" i="32"/>
  <c r="F127" i="32"/>
  <c r="F134" i="32"/>
  <c r="F141" i="32"/>
  <c r="F148" i="32"/>
  <c r="F159" i="32"/>
  <c r="F163" i="32"/>
  <c r="F185" i="32"/>
  <c r="F192" i="32"/>
  <c r="F193" i="32"/>
  <c r="F194" i="32"/>
  <c r="F195" i="32"/>
  <c r="F196" i="32"/>
  <c r="F205" i="32"/>
  <c r="F206" i="32"/>
  <c r="F207" i="32"/>
  <c r="F208" i="32"/>
  <c r="F209" i="32"/>
  <c r="F217" i="32"/>
  <c r="F224" i="32"/>
  <c r="F225" i="32"/>
  <c r="F226" i="32"/>
  <c r="F227" i="32"/>
  <c r="F228" i="32"/>
  <c r="F237" i="32"/>
  <c r="F238" i="32"/>
  <c r="F239" i="32"/>
  <c r="F240" i="32"/>
  <c r="F241" i="32"/>
  <c r="F251" i="32"/>
  <c r="F256" i="32"/>
  <c r="F266" i="32"/>
  <c r="G272" i="32"/>
  <c r="G284" i="32"/>
  <c r="P121" i="32"/>
  <c r="G119" i="32" s="1"/>
  <c r="AC119" i="32" s="1"/>
  <c r="P128" i="32"/>
  <c r="G126" i="32" s="1"/>
  <c r="AC126" i="32" s="1"/>
  <c r="P135" i="32"/>
  <c r="G133" i="32" s="1"/>
  <c r="P142" i="32"/>
  <c r="G140" i="32" s="1"/>
  <c r="P149" i="32"/>
  <c r="G147" i="32" s="1"/>
  <c r="AC147" i="32" s="1"/>
  <c r="G14" i="32"/>
  <c r="R22" i="32"/>
  <c r="G20" i="32" s="1"/>
  <c r="R28" i="32"/>
  <c r="G26" i="32" s="1"/>
  <c r="R34" i="32"/>
  <c r="G32" i="32" s="1"/>
  <c r="R40" i="32"/>
  <c r="G38" i="32" s="1"/>
  <c r="R46" i="32"/>
  <c r="G44" i="32" s="1"/>
  <c r="R52" i="32"/>
  <c r="G50" i="32" s="1"/>
  <c r="R58" i="32"/>
  <c r="G56" i="32" s="1"/>
  <c r="R71" i="32"/>
  <c r="G69" i="32" s="1"/>
  <c r="R78" i="32"/>
  <c r="G76" i="32" s="1"/>
  <c r="R85" i="32"/>
  <c r="G83" i="32" s="1"/>
  <c r="R96" i="32"/>
  <c r="G94" i="32" s="1"/>
  <c r="R103" i="32"/>
  <c r="G101" i="32" s="1"/>
  <c r="R110" i="32"/>
  <c r="G108" i="32" s="1"/>
  <c r="G120" i="32"/>
  <c r="G127" i="32"/>
  <c r="G134" i="32"/>
  <c r="G141" i="32"/>
  <c r="G148" i="32"/>
  <c r="G159" i="32"/>
  <c r="G163" i="32"/>
  <c r="G185" i="32"/>
  <c r="G192" i="32"/>
  <c r="G193" i="32"/>
  <c r="G194" i="32"/>
  <c r="G195" i="32"/>
  <c r="G196" i="32"/>
  <c r="G205" i="32"/>
  <c r="G206" i="32"/>
  <c r="G207" i="32"/>
  <c r="G208" i="32"/>
  <c r="G209" i="32"/>
  <c r="G217" i="32"/>
  <c r="G224" i="32"/>
  <c r="G225" i="32"/>
  <c r="G226" i="32"/>
  <c r="G227" i="32"/>
  <c r="G228" i="32"/>
  <c r="G237" i="32"/>
  <c r="G238" i="32"/>
  <c r="G239" i="32"/>
  <c r="G240" i="32"/>
  <c r="G241" i="32"/>
  <c r="G251" i="32"/>
  <c r="G256" i="32"/>
  <c r="G266" i="32"/>
  <c r="H272" i="32"/>
  <c r="H284" i="32"/>
  <c r="P122" i="32"/>
  <c r="H119" i="32" s="1"/>
  <c r="AD119" i="32" s="1"/>
  <c r="P129" i="32"/>
  <c r="H126" i="32" s="1"/>
  <c r="AD126" i="32" s="1"/>
  <c r="P136" i="32"/>
  <c r="H133" i="32" s="1"/>
  <c r="P143" i="32"/>
  <c r="H140" i="32" s="1"/>
  <c r="AD140" i="32" s="1"/>
  <c r="P150" i="32"/>
  <c r="H147" i="32" s="1"/>
  <c r="H14" i="32"/>
  <c r="R23" i="32"/>
  <c r="H20" i="32" s="1"/>
  <c r="R29" i="32"/>
  <c r="H26" i="32" s="1"/>
  <c r="R35" i="32"/>
  <c r="H32" i="32" s="1"/>
  <c r="R41" i="32"/>
  <c r="H38" i="32" s="1"/>
  <c r="R47" i="32"/>
  <c r="H44" i="32" s="1"/>
  <c r="R53" i="32"/>
  <c r="H50" i="32" s="1"/>
  <c r="R59" i="32"/>
  <c r="H56" i="32" s="1"/>
  <c r="R72" i="32"/>
  <c r="H69" i="32" s="1"/>
  <c r="R79" i="32"/>
  <c r="H76" i="32" s="1"/>
  <c r="R86" i="32"/>
  <c r="H83" i="32" s="1"/>
  <c r="R97" i="32"/>
  <c r="H94" i="32" s="1"/>
  <c r="R104" i="32"/>
  <c r="H101" i="32" s="1"/>
  <c r="R111" i="32"/>
  <c r="H108" i="32" s="1"/>
  <c r="H120" i="32"/>
  <c r="H127" i="32"/>
  <c r="H134" i="32"/>
  <c r="H141" i="32"/>
  <c r="H148" i="32"/>
  <c r="H159" i="32"/>
  <c r="H170" i="32" s="1"/>
  <c r="H163" i="32"/>
  <c r="H185" i="32"/>
  <c r="H192" i="32"/>
  <c r="H193" i="32"/>
  <c r="H194" i="32"/>
  <c r="H195" i="32"/>
  <c r="H196" i="32"/>
  <c r="H205" i="32"/>
  <c r="H206" i="32"/>
  <c r="H207" i="32"/>
  <c r="H208" i="32"/>
  <c r="H209" i="32"/>
  <c r="H217" i="32"/>
  <c r="H224" i="32"/>
  <c r="H225" i="32"/>
  <c r="H226" i="32"/>
  <c r="H227" i="32"/>
  <c r="H228" i="32"/>
  <c r="H237" i="32"/>
  <c r="H238" i="32"/>
  <c r="H239" i="32"/>
  <c r="H240" i="32"/>
  <c r="H241" i="32"/>
  <c r="H251" i="32"/>
  <c r="H256" i="32"/>
  <c r="H266" i="32"/>
  <c r="I272" i="32"/>
  <c r="I284" i="32"/>
  <c r="P123" i="32"/>
  <c r="I119" i="32" s="1"/>
  <c r="P130" i="32"/>
  <c r="I126" i="32" s="1"/>
  <c r="P137" i="32"/>
  <c r="I133" i="32" s="1"/>
  <c r="AE133" i="32" s="1"/>
  <c r="P144" i="32"/>
  <c r="I140" i="32" s="1"/>
  <c r="P151" i="32"/>
  <c r="I147" i="32" s="1"/>
  <c r="AE147" i="32" s="1"/>
  <c r="I14" i="32"/>
  <c r="R24" i="32"/>
  <c r="I20" i="32" s="1"/>
  <c r="R30" i="32"/>
  <c r="I26" i="32" s="1"/>
  <c r="R36" i="32"/>
  <c r="I32" i="32" s="1"/>
  <c r="R42" i="32"/>
  <c r="I38" i="32" s="1"/>
  <c r="R48" i="32"/>
  <c r="I44" i="32" s="1"/>
  <c r="R54" i="32"/>
  <c r="I50" i="32" s="1"/>
  <c r="R60" i="32"/>
  <c r="I56" i="32" s="1"/>
  <c r="R73" i="32"/>
  <c r="I69" i="32" s="1"/>
  <c r="R80" i="32"/>
  <c r="I76" i="32" s="1"/>
  <c r="R87" i="32"/>
  <c r="I83" i="32" s="1"/>
  <c r="R98" i="32"/>
  <c r="I94" i="32" s="1"/>
  <c r="R105" i="32"/>
  <c r="I101" i="32" s="1"/>
  <c r="R112" i="32"/>
  <c r="I108" i="32" s="1"/>
  <c r="I120" i="32"/>
  <c r="I127" i="32"/>
  <c r="I134" i="32"/>
  <c r="I141" i="32"/>
  <c r="I148" i="32"/>
  <c r="I159" i="32"/>
  <c r="I163" i="32"/>
  <c r="I185" i="32"/>
  <c r="I192" i="32"/>
  <c r="I193" i="32"/>
  <c r="I194" i="32"/>
  <c r="I195" i="32"/>
  <c r="I196" i="32"/>
  <c r="I205" i="32"/>
  <c r="I206" i="32"/>
  <c r="I207" i="32"/>
  <c r="I208" i="32"/>
  <c r="I209" i="32"/>
  <c r="I217" i="32"/>
  <c r="I224" i="32"/>
  <c r="I225" i="32"/>
  <c r="I226" i="32"/>
  <c r="I227" i="32"/>
  <c r="I228" i="32"/>
  <c r="I237" i="32"/>
  <c r="I238" i="32"/>
  <c r="I239" i="32"/>
  <c r="I240" i="32"/>
  <c r="I241" i="32"/>
  <c r="I251" i="32"/>
  <c r="I256" i="32"/>
  <c r="I266" i="32"/>
  <c r="A292" i="32"/>
  <c r="A291" i="32"/>
  <c r="A290" i="32"/>
  <c r="A289" i="32"/>
  <c r="A288" i="32"/>
  <c r="J275" i="32"/>
  <c r="J276" i="32"/>
  <c r="J277" i="32"/>
  <c r="J278" i="32"/>
  <c r="J279" i="32"/>
  <c r="J280" i="32"/>
  <c r="J281" i="32"/>
  <c r="J282" i="32"/>
  <c r="J269" i="32"/>
  <c r="J270" i="32"/>
  <c r="J271" i="32"/>
  <c r="J259" i="32"/>
  <c r="J260" i="32"/>
  <c r="J261" i="32"/>
  <c r="J262" i="32"/>
  <c r="J263" i="32"/>
  <c r="J265" i="32"/>
  <c r="J254" i="32"/>
  <c r="J255" i="32"/>
  <c r="J247" i="32"/>
  <c r="J248" i="32"/>
  <c r="J249" i="32"/>
  <c r="J250" i="32"/>
  <c r="J242" i="32"/>
  <c r="J229" i="32"/>
  <c r="J215" i="32"/>
  <c r="J216" i="32"/>
  <c r="J210" i="32"/>
  <c r="J197" i="32"/>
  <c r="J183" i="32"/>
  <c r="J184" i="32"/>
  <c r="M174" i="32"/>
  <c r="J167" i="32"/>
  <c r="I166" i="32"/>
  <c r="H166" i="32"/>
  <c r="G166" i="32"/>
  <c r="F166" i="32"/>
  <c r="E166" i="32"/>
  <c r="I162" i="32"/>
  <c r="H162" i="32"/>
  <c r="G162" i="32"/>
  <c r="F162" i="32"/>
  <c r="E162" i="32"/>
  <c r="I158" i="32"/>
  <c r="H158" i="32"/>
  <c r="G158" i="32"/>
  <c r="F158" i="32"/>
  <c r="E158" i="32"/>
  <c r="I157" i="32"/>
  <c r="H157" i="32"/>
  <c r="G157" i="32"/>
  <c r="F157" i="32"/>
  <c r="E157" i="32"/>
  <c r="S154" i="32"/>
  <c r="Z147" i="32"/>
  <c r="Z140" i="32"/>
  <c r="Z133" i="32"/>
  <c r="Z126" i="32"/>
  <c r="Z119" i="32"/>
  <c r="AE118" i="32"/>
  <c r="AD118" i="32"/>
  <c r="AC118" i="32"/>
  <c r="AB118" i="32"/>
  <c r="AA118" i="32"/>
  <c r="I118" i="32"/>
  <c r="H118" i="32"/>
  <c r="G118" i="32"/>
  <c r="F118" i="32"/>
  <c r="E118" i="32"/>
  <c r="I109" i="32"/>
  <c r="H109" i="32"/>
  <c r="G109" i="32"/>
  <c r="F109" i="32"/>
  <c r="E109" i="32"/>
  <c r="I102" i="32"/>
  <c r="H102" i="32"/>
  <c r="G102" i="32"/>
  <c r="F102" i="32"/>
  <c r="E102" i="32"/>
  <c r="I95" i="32"/>
  <c r="H95" i="32"/>
  <c r="G95" i="32"/>
  <c r="F95" i="32"/>
  <c r="E95" i="32"/>
  <c r="I93" i="32"/>
  <c r="H93" i="32"/>
  <c r="G93" i="32"/>
  <c r="F93" i="32"/>
  <c r="E93" i="32"/>
  <c r="I84" i="32"/>
  <c r="H84" i="32"/>
  <c r="G84" i="32"/>
  <c r="F84" i="32"/>
  <c r="E84" i="32"/>
  <c r="I77" i="32"/>
  <c r="H77" i="32"/>
  <c r="G77" i="32"/>
  <c r="F77" i="32"/>
  <c r="E77" i="32"/>
  <c r="I70" i="32"/>
  <c r="H70" i="32"/>
  <c r="G70" i="32"/>
  <c r="F70" i="32"/>
  <c r="E70" i="32"/>
  <c r="I68" i="32"/>
  <c r="H68" i="32"/>
  <c r="G68" i="32"/>
  <c r="F68" i="32"/>
  <c r="E68" i="32"/>
  <c r="M56" i="32"/>
  <c r="M50" i="32"/>
  <c r="M44" i="32"/>
  <c r="M38" i="32"/>
  <c r="M32" i="32"/>
  <c r="M26" i="32"/>
  <c r="M20" i="32"/>
  <c r="M14" i="32"/>
  <c r="B5" i="32"/>
  <c r="B3" i="32"/>
  <c r="E272" i="33"/>
  <c r="E284" i="33"/>
  <c r="P119" i="33"/>
  <c r="E119" i="33"/>
  <c r="P126" i="33"/>
  <c r="E126" i="33" s="1"/>
  <c r="AA126" i="33" s="1"/>
  <c r="E289" i="33" s="1"/>
  <c r="P133" i="33"/>
  <c r="E133" i="33"/>
  <c r="P140" i="33"/>
  <c r="E140" i="33" s="1"/>
  <c r="P147" i="33"/>
  <c r="E147" i="33" s="1"/>
  <c r="N14" i="33"/>
  <c r="E14" i="33"/>
  <c r="N20" i="33"/>
  <c r="R20" i="33"/>
  <c r="E20" i="33" s="1"/>
  <c r="N26" i="33"/>
  <c r="R26" i="33"/>
  <c r="E26" i="33" s="1"/>
  <c r="N32" i="33"/>
  <c r="R32" i="33"/>
  <c r="E32" i="33" s="1"/>
  <c r="P9" i="33"/>
  <c r="P10" i="33"/>
  <c r="R38" i="33"/>
  <c r="E38" i="33" s="1"/>
  <c r="N38" i="33"/>
  <c r="R44" i="33"/>
  <c r="E44" i="33" s="1"/>
  <c r="N44" i="33"/>
  <c r="R50" i="33"/>
  <c r="E50" i="33" s="1"/>
  <c r="N50" i="33"/>
  <c r="R56" i="33"/>
  <c r="E56" i="33" s="1"/>
  <c r="N56" i="33"/>
  <c r="N69" i="33"/>
  <c r="M69" i="33"/>
  <c r="R69" i="33"/>
  <c r="E69" i="33"/>
  <c r="N76" i="33"/>
  <c r="M76" i="33"/>
  <c r="R76" i="33"/>
  <c r="E76" i="33" s="1"/>
  <c r="N83" i="33"/>
  <c r="M83" i="33"/>
  <c r="R83" i="33"/>
  <c r="E83" i="33" s="1"/>
  <c r="N94" i="33"/>
  <c r="M94" i="33"/>
  <c r="R94" i="33"/>
  <c r="E94" i="33" s="1"/>
  <c r="N101" i="33"/>
  <c r="M101" i="33"/>
  <c r="R101" i="33"/>
  <c r="E101" i="33" s="1"/>
  <c r="N108" i="33"/>
  <c r="M108" i="33"/>
  <c r="R108" i="33"/>
  <c r="E108" i="33" s="1"/>
  <c r="M119" i="33"/>
  <c r="M126" i="33"/>
  <c r="E128" i="33" s="1"/>
  <c r="M133" i="33"/>
  <c r="M140" i="33"/>
  <c r="E120" i="33"/>
  <c r="R154" i="33"/>
  <c r="E127" i="33"/>
  <c r="E134" i="33"/>
  <c r="E141" i="33"/>
  <c r="E148" i="33"/>
  <c r="M147" i="33"/>
  <c r="E159" i="33"/>
  <c r="E163" i="33"/>
  <c r="R173" i="33"/>
  <c r="E185" i="33"/>
  <c r="E192" i="33"/>
  <c r="E193" i="33"/>
  <c r="E194" i="33"/>
  <c r="E195" i="33"/>
  <c r="E196" i="33"/>
  <c r="E205" i="33"/>
  <c r="E206" i="33"/>
  <c r="E207" i="33"/>
  <c r="E208" i="33"/>
  <c r="E209" i="33"/>
  <c r="E217" i="33"/>
  <c r="E224" i="33"/>
  <c r="E225" i="33"/>
  <c r="E226" i="33"/>
  <c r="E227" i="33"/>
  <c r="E228" i="33"/>
  <c r="E237" i="33"/>
  <c r="E238" i="33"/>
  <c r="E239" i="33"/>
  <c r="E240" i="33"/>
  <c r="E241" i="33"/>
  <c r="E251" i="33"/>
  <c r="E256" i="33"/>
  <c r="E266" i="33"/>
  <c r="B288" i="33"/>
  <c r="C288" i="33"/>
  <c r="B289" i="33"/>
  <c r="C289" i="33"/>
  <c r="B290" i="33"/>
  <c r="C290" i="33"/>
  <c r="B291" i="33"/>
  <c r="C291" i="33"/>
  <c r="B292" i="33"/>
  <c r="C292" i="33"/>
  <c r="F272" i="33"/>
  <c r="F284" i="33"/>
  <c r="P120" i="33"/>
  <c r="F119" i="33" s="1"/>
  <c r="AB119" i="33" s="1"/>
  <c r="P127" i="33"/>
  <c r="F126" i="33" s="1"/>
  <c r="P134" i="33"/>
  <c r="F133" i="33" s="1"/>
  <c r="AB133" i="33" s="1"/>
  <c r="P141" i="33"/>
  <c r="F140" i="33" s="1"/>
  <c r="AB140" i="33" s="1"/>
  <c r="F291" i="33" s="1"/>
  <c r="P148" i="33"/>
  <c r="F147" i="33" s="1"/>
  <c r="F14" i="33"/>
  <c r="R21" i="33"/>
  <c r="F20" i="33" s="1"/>
  <c r="R27" i="33"/>
  <c r="F26" i="33" s="1"/>
  <c r="R33" i="33"/>
  <c r="F32" i="33" s="1"/>
  <c r="R39" i="33"/>
  <c r="F38" i="33" s="1"/>
  <c r="R45" i="33"/>
  <c r="F44" i="33" s="1"/>
  <c r="R51" i="33"/>
  <c r="F50" i="33" s="1"/>
  <c r="R57" i="33"/>
  <c r="F56" i="33" s="1"/>
  <c r="R70" i="33"/>
  <c r="F69" i="33" s="1"/>
  <c r="R77" i="33"/>
  <c r="F76" i="33" s="1"/>
  <c r="R84" i="33"/>
  <c r="F83" i="33" s="1"/>
  <c r="R95" i="33"/>
  <c r="F94" i="33" s="1"/>
  <c r="R102" i="33"/>
  <c r="F101" i="33" s="1"/>
  <c r="R109" i="33"/>
  <c r="F108" i="33" s="1"/>
  <c r="F120" i="33"/>
  <c r="F127" i="33"/>
  <c r="F134" i="33"/>
  <c r="F141" i="33"/>
  <c r="F148" i="33"/>
  <c r="F159" i="33"/>
  <c r="F163" i="33"/>
  <c r="F185" i="33"/>
  <c r="F192" i="33"/>
  <c r="F193" i="33"/>
  <c r="F194" i="33"/>
  <c r="F195" i="33"/>
  <c r="F196" i="33"/>
  <c r="F205" i="33"/>
  <c r="F206" i="33"/>
  <c r="F207" i="33"/>
  <c r="F208" i="33"/>
  <c r="F209" i="33"/>
  <c r="F217" i="33"/>
  <c r="F224" i="33"/>
  <c r="F225" i="33"/>
  <c r="F226" i="33"/>
  <c r="F227" i="33"/>
  <c r="F228" i="33"/>
  <c r="F237" i="33"/>
  <c r="F238" i="33"/>
  <c r="F239" i="33"/>
  <c r="F240" i="33"/>
  <c r="F241" i="33"/>
  <c r="F251" i="33"/>
  <c r="F256" i="33"/>
  <c r="F266" i="33"/>
  <c r="G272" i="33"/>
  <c r="G284" i="33"/>
  <c r="P121" i="33"/>
  <c r="G119" i="33" s="1"/>
  <c r="AC119" i="33" s="1"/>
  <c r="P128" i="33"/>
  <c r="G126" i="33" s="1"/>
  <c r="AC126" i="33" s="1"/>
  <c r="P135" i="33"/>
  <c r="G133" i="33"/>
  <c r="P142" i="33"/>
  <c r="G140" i="33" s="1"/>
  <c r="AC140" i="33" s="1"/>
  <c r="P149" i="33"/>
  <c r="G147" i="33" s="1"/>
  <c r="G14" i="33"/>
  <c r="R22" i="33"/>
  <c r="G20" i="33" s="1"/>
  <c r="R28" i="33"/>
  <c r="G26" i="33" s="1"/>
  <c r="R34" i="33"/>
  <c r="G32" i="33" s="1"/>
  <c r="R40" i="33"/>
  <c r="G38" i="33" s="1"/>
  <c r="R46" i="33"/>
  <c r="G44" i="33" s="1"/>
  <c r="R52" i="33"/>
  <c r="G50" i="33" s="1"/>
  <c r="R58" i="33"/>
  <c r="G56" i="33" s="1"/>
  <c r="R71" i="33"/>
  <c r="G69" i="33" s="1"/>
  <c r="R78" i="33"/>
  <c r="G76" i="33" s="1"/>
  <c r="R85" i="33"/>
  <c r="G83" i="33" s="1"/>
  <c r="R96" i="33"/>
  <c r="G94" i="33" s="1"/>
  <c r="R103" i="33"/>
  <c r="G101" i="33" s="1"/>
  <c r="R110" i="33"/>
  <c r="G108" i="33" s="1"/>
  <c r="G120" i="33"/>
  <c r="G127" i="33"/>
  <c r="G134" i="33"/>
  <c r="G141" i="33"/>
  <c r="G148" i="33"/>
  <c r="G159" i="33"/>
  <c r="G163" i="33"/>
  <c r="G185" i="33"/>
  <c r="G192" i="33"/>
  <c r="G193" i="33"/>
  <c r="G194" i="33"/>
  <c r="G195" i="33"/>
  <c r="G196" i="33"/>
  <c r="G205" i="33"/>
  <c r="G206" i="33"/>
  <c r="G207" i="33"/>
  <c r="G208" i="33"/>
  <c r="G209" i="33"/>
  <c r="G217" i="33"/>
  <c r="G224" i="33"/>
  <c r="G225" i="33"/>
  <c r="G226" i="33"/>
  <c r="G227" i="33"/>
  <c r="G228" i="33"/>
  <c r="G237" i="33"/>
  <c r="G238" i="33"/>
  <c r="G239" i="33"/>
  <c r="G240" i="33"/>
  <c r="G241" i="33"/>
  <c r="G251" i="33"/>
  <c r="G256" i="33"/>
  <c r="G266" i="33"/>
  <c r="H272" i="33"/>
  <c r="H284" i="33"/>
  <c r="P122" i="33"/>
  <c r="H119" i="33" s="1"/>
  <c r="AD119" i="33" s="1"/>
  <c r="P129" i="33"/>
  <c r="H126" i="33" s="1"/>
  <c r="P136" i="33"/>
  <c r="H133" i="33" s="1"/>
  <c r="AD133" i="33" s="1"/>
  <c r="P143" i="33"/>
  <c r="H140" i="33" s="1"/>
  <c r="P150" i="33"/>
  <c r="H147" i="33" s="1"/>
  <c r="AD147" i="33" s="1"/>
  <c r="H14" i="33"/>
  <c r="R23" i="33"/>
  <c r="H20" i="33" s="1"/>
  <c r="R29" i="33"/>
  <c r="H26" i="33" s="1"/>
  <c r="R35" i="33"/>
  <c r="H32" i="33" s="1"/>
  <c r="R41" i="33"/>
  <c r="H38" i="33" s="1"/>
  <c r="R47" i="33"/>
  <c r="H44" i="33" s="1"/>
  <c r="R53" i="33"/>
  <c r="H50" i="33" s="1"/>
  <c r="R59" i="33"/>
  <c r="H56" i="33" s="1"/>
  <c r="R72" i="33"/>
  <c r="H69" i="33" s="1"/>
  <c r="R79" i="33"/>
  <c r="H76" i="33" s="1"/>
  <c r="R86" i="33"/>
  <c r="H83" i="33" s="1"/>
  <c r="R97" i="33"/>
  <c r="H94" i="33" s="1"/>
  <c r="R104" i="33"/>
  <c r="H101" i="33" s="1"/>
  <c r="R111" i="33"/>
  <c r="H108" i="33" s="1"/>
  <c r="H120" i="33"/>
  <c r="H127" i="33"/>
  <c r="H134" i="33"/>
  <c r="H141" i="33"/>
  <c r="H148" i="33"/>
  <c r="H159" i="33"/>
  <c r="H163" i="33"/>
  <c r="H185" i="33"/>
  <c r="H192" i="33"/>
  <c r="H193" i="33"/>
  <c r="H194" i="33"/>
  <c r="H195" i="33"/>
  <c r="H196" i="33"/>
  <c r="H205" i="33"/>
  <c r="H206" i="33"/>
  <c r="H207" i="33"/>
  <c r="H208" i="33"/>
  <c r="H209" i="33"/>
  <c r="H217" i="33"/>
  <c r="H224" i="33"/>
  <c r="H225" i="33"/>
  <c r="H226" i="33"/>
  <c r="H227" i="33"/>
  <c r="H228" i="33"/>
  <c r="H237" i="33"/>
  <c r="H238" i="33"/>
  <c r="H239" i="33"/>
  <c r="H240" i="33"/>
  <c r="H241" i="33"/>
  <c r="H251" i="33"/>
  <c r="H256" i="33"/>
  <c r="H266" i="33"/>
  <c r="I272" i="33"/>
  <c r="I284" i="33"/>
  <c r="P123" i="33"/>
  <c r="I119" i="33" s="1"/>
  <c r="P130" i="33"/>
  <c r="I126" i="33" s="1"/>
  <c r="AE126" i="33" s="1"/>
  <c r="P137" i="33"/>
  <c r="I133" i="33" s="1"/>
  <c r="P144" i="33"/>
  <c r="I140" i="33" s="1"/>
  <c r="AE140" i="33" s="1"/>
  <c r="P151" i="33"/>
  <c r="I147" i="33" s="1"/>
  <c r="AE147" i="33" s="1"/>
  <c r="I14" i="33"/>
  <c r="R24" i="33"/>
  <c r="I20" i="33" s="1"/>
  <c r="R30" i="33"/>
  <c r="I26" i="33"/>
  <c r="R36" i="33"/>
  <c r="I32" i="33" s="1"/>
  <c r="R42" i="33"/>
  <c r="I38" i="33" s="1"/>
  <c r="R48" i="33"/>
  <c r="I44" i="33"/>
  <c r="R54" i="33"/>
  <c r="I50" i="33" s="1"/>
  <c r="R60" i="33"/>
  <c r="I56" i="33" s="1"/>
  <c r="R73" i="33"/>
  <c r="I69" i="33"/>
  <c r="R80" i="33"/>
  <c r="I76" i="33" s="1"/>
  <c r="R87" i="33"/>
  <c r="I83" i="33" s="1"/>
  <c r="R98" i="33"/>
  <c r="I94" i="33"/>
  <c r="R105" i="33"/>
  <c r="I101" i="33" s="1"/>
  <c r="R112" i="33"/>
  <c r="I108" i="33" s="1"/>
  <c r="I120" i="33"/>
  <c r="I127" i="33"/>
  <c r="I134" i="33"/>
  <c r="I141" i="33"/>
  <c r="I148" i="33"/>
  <c r="I159" i="33"/>
  <c r="I163" i="33"/>
  <c r="I185" i="33"/>
  <c r="I192" i="33"/>
  <c r="I193" i="33"/>
  <c r="I194" i="33"/>
  <c r="I195" i="33"/>
  <c r="I196" i="33"/>
  <c r="I205" i="33"/>
  <c r="I206" i="33"/>
  <c r="I207" i="33"/>
  <c r="I208" i="33"/>
  <c r="I209" i="33"/>
  <c r="I217" i="33"/>
  <c r="I224" i="33"/>
  <c r="I225" i="33"/>
  <c r="I226" i="33"/>
  <c r="I227" i="33"/>
  <c r="I228" i="33"/>
  <c r="I237" i="33"/>
  <c r="I238" i="33"/>
  <c r="I239" i="33"/>
  <c r="I240" i="33"/>
  <c r="I241" i="33"/>
  <c r="I251" i="33"/>
  <c r="I256" i="33"/>
  <c r="I266" i="33"/>
  <c r="A292" i="33"/>
  <c r="A291" i="33"/>
  <c r="A290" i="33"/>
  <c r="A289" i="33"/>
  <c r="A288" i="33"/>
  <c r="J275" i="33"/>
  <c r="J276" i="33"/>
  <c r="J277" i="33"/>
  <c r="J278" i="33"/>
  <c r="J279" i="33"/>
  <c r="J280" i="33"/>
  <c r="J281" i="33"/>
  <c r="J282" i="33"/>
  <c r="J269" i="33"/>
  <c r="J270" i="33"/>
  <c r="J271" i="33"/>
  <c r="J259" i="33"/>
  <c r="J260" i="33"/>
  <c r="J261" i="33"/>
  <c r="J262" i="33"/>
  <c r="J263" i="33"/>
  <c r="J265" i="33"/>
  <c r="J254" i="33"/>
  <c r="J256" i="33" s="1"/>
  <c r="J255" i="33"/>
  <c r="J247" i="33"/>
  <c r="J248" i="33"/>
  <c r="J249" i="33"/>
  <c r="J250" i="33"/>
  <c r="J242" i="33"/>
  <c r="J229" i="33"/>
  <c r="J215" i="33"/>
  <c r="J216" i="33"/>
  <c r="J210" i="33"/>
  <c r="J197" i="33"/>
  <c r="J183" i="33"/>
  <c r="J184" i="33"/>
  <c r="M174" i="33"/>
  <c r="J167" i="33"/>
  <c r="I166" i="33"/>
  <c r="H166" i="33"/>
  <c r="G166" i="33"/>
  <c r="F166" i="33"/>
  <c r="E166" i="33"/>
  <c r="I162" i="33"/>
  <c r="H162" i="33"/>
  <c r="G162" i="33"/>
  <c r="F162" i="33"/>
  <c r="E162" i="33"/>
  <c r="I158" i="33"/>
  <c r="H158" i="33"/>
  <c r="G158" i="33"/>
  <c r="F158" i="33"/>
  <c r="E158" i="33"/>
  <c r="I157" i="33"/>
  <c r="H157" i="33"/>
  <c r="G157" i="33"/>
  <c r="F157" i="33"/>
  <c r="E157" i="33"/>
  <c r="S154" i="33"/>
  <c r="Z147" i="33"/>
  <c r="Z140" i="33"/>
  <c r="Z133" i="33"/>
  <c r="Z126" i="33"/>
  <c r="Z119" i="33"/>
  <c r="AE118" i="33"/>
  <c r="AD118" i="33"/>
  <c r="AC118" i="33"/>
  <c r="AB118" i="33"/>
  <c r="AA118" i="33"/>
  <c r="I118" i="33"/>
  <c r="H118" i="33"/>
  <c r="G118" i="33"/>
  <c r="F118" i="33"/>
  <c r="E118" i="33"/>
  <c r="I109" i="33"/>
  <c r="H109" i="33"/>
  <c r="G109" i="33"/>
  <c r="F109" i="33"/>
  <c r="E109" i="33"/>
  <c r="I102" i="33"/>
  <c r="H102" i="33"/>
  <c r="G102" i="33"/>
  <c r="F102" i="33"/>
  <c r="E102" i="33"/>
  <c r="I95" i="33"/>
  <c r="H95" i="33"/>
  <c r="G95" i="33"/>
  <c r="F95" i="33"/>
  <c r="E95" i="33"/>
  <c r="I93" i="33"/>
  <c r="H93" i="33"/>
  <c r="G93" i="33"/>
  <c r="F93" i="33"/>
  <c r="E93" i="33"/>
  <c r="I84" i="33"/>
  <c r="H84" i="33"/>
  <c r="G84" i="33"/>
  <c r="F84" i="33"/>
  <c r="E84" i="33"/>
  <c r="I77" i="33"/>
  <c r="H77" i="33"/>
  <c r="G77" i="33"/>
  <c r="F77" i="33"/>
  <c r="E77" i="33"/>
  <c r="I70" i="33"/>
  <c r="H70" i="33"/>
  <c r="G70" i="33"/>
  <c r="F70" i="33"/>
  <c r="E70" i="33"/>
  <c r="I68" i="33"/>
  <c r="H68" i="33"/>
  <c r="G68" i="33"/>
  <c r="F68" i="33"/>
  <c r="E68" i="33"/>
  <c r="M56" i="33"/>
  <c r="M50" i="33"/>
  <c r="M44" i="33"/>
  <c r="M38" i="33"/>
  <c r="M32" i="33"/>
  <c r="M26" i="33"/>
  <c r="M20" i="33"/>
  <c r="M14" i="33"/>
  <c r="B5" i="33"/>
  <c r="B3" i="33"/>
  <c r="E272" i="34"/>
  <c r="E284" i="34"/>
  <c r="P119" i="34"/>
  <c r="E119" i="34" s="1"/>
  <c r="P126" i="34"/>
  <c r="E126" i="34" s="1"/>
  <c r="AA126" i="34" s="1"/>
  <c r="P133" i="34"/>
  <c r="E133" i="34" s="1"/>
  <c r="P140" i="34"/>
  <c r="E140" i="34" s="1"/>
  <c r="AA140" i="34" s="1"/>
  <c r="P147" i="34"/>
  <c r="E147" i="34" s="1"/>
  <c r="AA147" i="34" s="1"/>
  <c r="N14" i="34"/>
  <c r="E14" i="34"/>
  <c r="N20" i="34"/>
  <c r="R20" i="34"/>
  <c r="E20" i="34" s="1"/>
  <c r="N26" i="34"/>
  <c r="R26" i="34"/>
  <c r="E26" i="34" s="1"/>
  <c r="N32" i="34"/>
  <c r="R32" i="34"/>
  <c r="E32" i="34" s="1"/>
  <c r="P9" i="34"/>
  <c r="P10" i="34"/>
  <c r="R38" i="34"/>
  <c r="E38" i="34" s="1"/>
  <c r="N38" i="34"/>
  <c r="R44" i="34"/>
  <c r="E44" i="34" s="1"/>
  <c r="N44" i="34"/>
  <c r="R50" i="34"/>
  <c r="E50" i="34" s="1"/>
  <c r="N50" i="34"/>
  <c r="R56" i="34"/>
  <c r="E56" i="34" s="1"/>
  <c r="N56" i="34"/>
  <c r="N69" i="34"/>
  <c r="M69" i="34"/>
  <c r="R69" i="34"/>
  <c r="E69" i="34" s="1"/>
  <c r="N76" i="34"/>
  <c r="M76" i="34"/>
  <c r="R76" i="34"/>
  <c r="E76" i="34" s="1"/>
  <c r="N83" i="34"/>
  <c r="M83" i="34"/>
  <c r="R83" i="34"/>
  <c r="E83" i="34" s="1"/>
  <c r="N94" i="34"/>
  <c r="M94" i="34"/>
  <c r="R94" i="34"/>
  <c r="E94" i="34" s="1"/>
  <c r="N101" i="34"/>
  <c r="M101" i="34"/>
  <c r="R101" i="34"/>
  <c r="E101" i="34" s="1"/>
  <c r="N108" i="34"/>
  <c r="M108" i="34"/>
  <c r="R108" i="34"/>
  <c r="E108" i="34" s="1"/>
  <c r="M119" i="34"/>
  <c r="M126" i="34"/>
  <c r="M133" i="34"/>
  <c r="E135" i="34" s="1"/>
  <c r="M140" i="34"/>
  <c r="E120" i="34"/>
  <c r="R154" i="34"/>
  <c r="E127" i="34"/>
  <c r="E134" i="34"/>
  <c r="E141" i="34"/>
  <c r="E148" i="34"/>
  <c r="M147" i="34"/>
  <c r="E159" i="34"/>
  <c r="E163" i="34"/>
  <c r="R173" i="34"/>
  <c r="E185" i="34"/>
  <c r="E192" i="34"/>
  <c r="E193" i="34"/>
  <c r="E194" i="34"/>
  <c r="E195" i="34"/>
  <c r="E196" i="34"/>
  <c r="E205" i="34"/>
  <c r="E206" i="34"/>
  <c r="E207" i="34"/>
  <c r="E208" i="34"/>
  <c r="E209" i="34"/>
  <c r="E217" i="34"/>
  <c r="E224" i="34"/>
  <c r="E225" i="34"/>
  <c r="E226" i="34"/>
  <c r="E227" i="34"/>
  <c r="E228" i="34"/>
  <c r="E237" i="34"/>
  <c r="E238" i="34"/>
  <c r="E239" i="34"/>
  <c r="E240" i="34"/>
  <c r="E241" i="34"/>
  <c r="E251" i="34"/>
  <c r="E256" i="34"/>
  <c r="E266" i="34"/>
  <c r="B288" i="34"/>
  <c r="C288" i="34"/>
  <c r="B289" i="34"/>
  <c r="C289" i="34"/>
  <c r="B290" i="34"/>
  <c r="C290" i="34"/>
  <c r="B291" i="34"/>
  <c r="C291" i="34"/>
  <c r="B292" i="34"/>
  <c r="C292" i="34"/>
  <c r="F272" i="34"/>
  <c r="F284" i="34"/>
  <c r="P120" i="34"/>
  <c r="F119" i="34" s="1"/>
  <c r="AB119" i="34" s="1"/>
  <c r="P127" i="34"/>
  <c r="F126" i="34" s="1"/>
  <c r="P134" i="34"/>
  <c r="F133" i="34" s="1"/>
  <c r="AB133" i="34" s="1"/>
  <c r="P141" i="34"/>
  <c r="F140" i="34" s="1"/>
  <c r="AB140" i="34" s="1"/>
  <c r="P148" i="34"/>
  <c r="F147" i="34" s="1"/>
  <c r="AB147" i="34" s="1"/>
  <c r="F14" i="34"/>
  <c r="R21" i="34"/>
  <c r="F20" i="34" s="1"/>
  <c r="R27" i="34"/>
  <c r="F26" i="34" s="1"/>
  <c r="R33" i="34"/>
  <c r="F32" i="34" s="1"/>
  <c r="R39" i="34"/>
  <c r="F38" i="34" s="1"/>
  <c r="R45" i="34"/>
  <c r="F44" i="34" s="1"/>
  <c r="R51" i="34"/>
  <c r="F50" i="34" s="1"/>
  <c r="R57" i="34"/>
  <c r="F56" i="34" s="1"/>
  <c r="R70" i="34"/>
  <c r="F69" i="34" s="1"/>
  <c r="R77" i="34"/>
  <c r="F76" i="34" s="1"/>
  <c r="R84" i="34"/>
  <c r="F83" i="34" s="1"/>
  <c r="R95" i="34"/>
  <c r="F94" i="34" s="1"/>
  <c r="R102" i="34"/>
  <c r="F101" i="34" s="1"/>
  <c r="R109" i="34"/>
  <c r="F108" i="34" s="1"/>
  <c r="F120" i="34"/>
  <c r="F127" i="34"/>
  <c r="F134" i="34"/>
  <c r="F141" i="34"/>
  <c r="F148" i="34"/>
  <c r="F159" i="34"/>
  <c r="F163" i="34"/>
  <c r="F185" i="34"/>
  <c r="F192" i="34"/>
  <c r="F193" i="34"/>
  <c r="F194" i="34"/>
  <c r="F195" i="34"/>
  <c r="F196" i="34"/>
  <c r="F205" i="34"/>
  <c r="F206" i="34"/>
  <c r="F207" i="34"/>
  <c r="F208" i="34"/>
  <c r="F209" i="34"/>
  <c r="F217" i="34"/>
  <c r="F224" i="34"/>
  <c r="F225" i="34"/>
  <c r="F226" i="34"/>
  <c r="F227" i="34"/>
  <c r="F228" i="34"/>
  <c r="F237" i="34"/>
  <c r="F238" i="34"/>
  <c r="F239" i="34"/>
  <c r="F240" i="34"/>
  <c r="F241" i="34"/>
  <c r="F251" i="34"/>
  <c r="F256" i="34"/>
  <c r="F266" i="34"/>
  <c r="G272" i="34"/>
  <c r="G284" i="34"/>
  <c r="P121" i="34"/>
  <c r="G119" i="34" s="1"/>
  <c r="AC119" i="34" s="1"/>
  <c r="P128" i="34"/>
  <c r="G126" i="34" s="1"/>
  <c r="AC126" i="34" s="1"/>
  <c r="P135" i="34"/>
  <c r="G133" i="34" s="1"/>
  <c r="AC133" i="34" s="1"/>
  <c r="P142" i="34"/>
  <c r="G140" i="34" s="1"/>
  <c r="AC140" i="34" s="1"/>
  <c r="P149" i="34"/>
  <c r="G147" i="34" s="1"/>
  <c r="AC147" i="34" s="1"/>
  <c r="G14" i="34"/>
  <c r="R22" i="34"/>
  <c r="G20" i="34" s="1"/>
  <c r="R28" i="34"/>
  <c r="G26" i="34" s="1"/>
  <c r="R34" i="34"/>
  <c r="G32" i="34" s="1"/>
  <c r="R40" i="34"/>
  <c r="G38" i="34" s="1"/>
  <c r="R46" i="34"/>
  <c r="G44" i="34" s="1"/>
  <c r="R52" i="34"/>
  <c r="G50" i="34" s="1"/>
  <c r="R58" i="34"/>
  <c r="G56" i="34"/>
  <c r="R71" i="34"/>
  <c r="G69" i="34" s="1"/>
  <c r="R78" i="34"/>
  <c r="G76" i="34" s="1"/>
  <c r="R85" i="34"/>
  <c r="G83" i="34" s="1"/>
  <c r="R96" i="34"/>
  <c r="G94" i="34"/>
  <c r="R103" i="34"/>
  <c r="G101" i="34" s="1"/>
  <c r="R110" i="34"/>
  <c r="G108" i="34" s="1"/>
  <c r="G120" i="34"/>
  <c r="G127" i="34"/>
  <c r="G134" i="34"/>
  <c r="G141" i="34"/>
  <c r="G148" i="34"/>
  <c r="G159" i="34"/>
  <c r="G163" i="34"/>
  <c r="G185" i="34"/>
  <c r="G192" i="34"/>
  <c r="G193" i="34"/>
  <c r="G194" i="34"/>
  <c r="G195" i="34"/>
  <c r="G196" i="34"/>
  <c r="G205" i="34"/>
  <c r="G206" i="34"/>
  <c r="G207" i="34"/>
  <c r="G208" i="34"/>
  <c r="G209" i="34"/>
  <c r="G217" i="34"/>
  <c r="G224" i="34"/>
  <c r="G225" i="34"/>
  <c r="G226" i="34"/>
  <c r="G227" i="34"/>
  <c r="G228" i="34"/>
  <c r="G237" i="34"/>
  <c r="G238" i="34"/>
  <c r="G239" i="34"/>
  <c r="G240" i="34"/>
  <c r="G241" i="34"/>
  <c r="G251" i="34"/>
  <c r="G256" i="34"/>
  <c r="G266" i="34"/>
  <c r="H272" i="34"/>
  <c r="H284" i="34"/>
  <c r="P122" i="34"/>
  <c r="H119" i="34" s="1"/>
  <c r="AD119" i="34" s="1"/>
  <c r="P129" i="34"/>
  <c r="H126" i="34" s="1"/>
  <c r="P136" i="34"/>
  <c r="H133" i="34" s="1"/>
  <c r="AD133" i="34" s="1"/>
  <c r="P143" i="34"/>
  <c r="H140" i="34" s="1"/>
  <c r="P150" i="34"/>
  <c r="H147" i="34" s="1"/>
  <c r="AD147" i="34" s="1"/>
  <c r="H14" i="34"/>
  <c r="R23" i="34"/>
  <c r="H20" i="34" s="1"/>
  <c r="R29" i="34"/>
  <c r="H26" i="34" s="1"/>
  <c r="R35" i="34"/>
  <c r="H32" i="34" s="1"/>
  <c r="R41" i="34"/>
  <c r="H38" i="34" s="1"/>
  <c r="R47" i="34"/>
  <c r="H44" i="34" s="1"/>
  <c r="R53" i="34"/>
  <c r="H50" i="34" s="1"/>
  <c r="R59" i="34"/>
  <c r="H56" i="34" s="1"/>
  <c r="R72" i="34"/>
  <c r="H69" i="34" s="1"/>
  <c r="R79" i="34"/>
  <c r="H76" i="34" s="1"/>
  <c r="R86" i="34"/>
  <c r="H83" i="34" s="1"/>
  <c r="R97" i="34"/>
  <c r="H94" i="34" s="1"/>
  <c r="R104" i="34"/>
  <c r="H101" i="34" s="1"/>
  <c r="R111" i="34"/>
  <c r="H108" i="34" s="1"/>
  <c r="H120" i="34"/>
  <c r="H127" i="34"/>
  <c r="H134" i="34"/>
  <c r="H141" i="34"/>
  <c r="H148" i="34"/>
  <c r="H159" i="34"/>
  <c r="H163" i="34"/>
  <c r="H185" i="34"/>
  <c r="H192" i="34"/>
  <c r="H193" i="34"/>
  <c r="H194" i="34"/>
  <c r="H195" i="34"/>
  <c r="H196" i="34"/>
  <c r="H205" i="34"/>
  <c r="H206" i="34"/>
  <c r="H207" i="34"/>
  <c r="H208" i="34"/>
  <c r="H209" i="34"/>
  <c r="H217" i="34"/>
  <c r="H224" i="34"/>
  <c r="H225" i="34"/>
  <c r="H226" i="34"/>
  <c r="H227" i="34"/>
  <c r="H228" i="34"/>
  <c r="H237" i="34"/>
  <c r="H238" i="34"/>
  <c r="H239" i="34"/>
  <c r="H240" i="34"/>
  <c r="H241" i="34"/>
  <c r="H251" i="34"/>
  <c r="H256" i="34"/>
  <c r="H266" i="34"/>
  <c r="I272" i="34"/>
  <c r="I284" i="34"/>
  <c r="P123" i="34"/>
  <c r="I119" i="34" s="1"/>
  <c r="P130" i="34"/>
  <c r="I126" i="34" s="1"/>
  <c r="AE126" i="34" s="1"/>
  <c r="P137" i="34"/>
  <c r="I133" i="34" s="1"/>
  <c r="AE133" i="34" s="1"/>
  <c r="P144" i="34"/>
  <c r="I140" i="34" s="1"/>
  <c r="P151" i="34"/>
  <c r="I147" i="34" s="1"/>
  <c r="I14" i="34"/>
  <c r="R24" i="34"/>
  <c r="I20" i="34" s="1"/>
  <c r="R30" i="34"/>
  <c r="I26" i="34" s="1"/>
  <c r="R36" i="34"/>
  <c r="I32" i="34" s="1"/>
  <c r="R42" i="34"/>
  <c r="I38" i="34" s="1"/>
  <c r="R48" i="34"/>
  <c r="I44" i="34" s="1"/>
  <c r="R54" i="34"/>
  <c r="I50" i="34" s="1"/>
  <c r="R60" i="34"/>
  <c r="I56" i="34" s="1"/>
  <c r="R73" i="34"/>
  <c r="I69" i="34" s="1"/>
  <c r="R80" i="34"/>
  <c r="I76" i="34" s="1"/>
  <c r="R87" i="34"/>
  <c r="I83" i="34" s="1"/>
  <c r="R98" i="34"/>
  <c r="I94" i="34" s="1"/>
  <c r="R105" i="34"/>
  <c r="I101" i="34" s="1"/>
  <c r="R112" i="34"/>
  <c r="I108" i="34" s="1"/>
  <c r="I120" i="34"/>
  <c r="I127" i="34"/>
  <c r="I134" i="34"/>
  <c r="I141" i="34"/>
  <c r="I148" i="34"/>
  <c r="I159" i="34"/>
  <c r="I163" i="34"/>
  <c r="I185" i="34"/>
  <c r="I192" i="34"/>
  <c r="I193" i="34"/>
  <c r="I194" i="34"/>
  <c r="I195" i="34"/>
  <c r="J195" i="34" s="1"/>
  <c r="I196" i="34"/>
  <c r="I205" i="34"/>
  <c r="I206" i="34"/>
  <c r="I207" i="34"/>
  <c r="I208" i="34"/>
  <c r="I209" i="34"/>
  <c r="I217" i="34"/>
  <c r="I224" i="34"/>
  <c r="I225" i="34"/>
  <c r="I226" i="34"/>
  <c r="I227" i="34"/>
  <c r="I228" i="34"/>
  <c r="J228" i="34" s="1"/>
  <c r="I237" i="34"/>
  <c r="I238" i="34"/>
  <c r="I239" i="34"/>
  <c r="I240" i="34"/>
  <c r="I241" i="34"/>
  <c r="I251" i="34"/>
  <c r="I256" i="34"/>
  <c r="I266" i="34"/>
  <c r="A292" i="34"/>
  <c r="A291" i="34"/>
  <c r="A290" i="34"/>
  <c r="A289" i="34"/>
  <c r="A288" i="34"/>
  <c r="J275" i="34"/>
  <c r="J276" i="34"/>
  <c r="J277" i="34"/>
  <c r="J278" i="34"/>
  <c r="J279" i="34"/>
  <c r="J280" i="34"/>
  <c r="J281" i="34"/>
  <c r="J282" i="34"/>
  <c r="J269" i="34"/>
  <c r="J270" i="34"/>
  <c r="J271" i="34"/>
  <c r="J259" i="34"/>
  <c r="J260" i="34"/>
  <c r="J261" i="34"/>
  <c r="J262" i="34"/>
  <c r="J263" i="34"/>
  <c r="J265" i="34"/>
  <c r="J254" i="34"/>
  <c r="J255" i="34"/>
  <c r="J247" i="34"/>
  <c r="J248" i="34"/>
  <c r="J249" i="34"/>
  <c r="J250" i="34"/>
  <c r="J242" i="34"/>
  <c r="J229" i="34"/>
  <c r="J215" i="34"/>
  <c r="J216" i="34"/>
  <c r="J210" i="34"/>
  <c r="J197" i="34"/>
  <c r="J183" i="34"/>
  <c r="J184" i="34"/>
  <c r="M174" i="34"/>
  <c r="J167" i="34"/>
  <c r="I166" i="34"/>
  <c r="H166" i="34"/>
  <c r="G166" i="34"/>
  <c r="F166" i="34"/>
  <c r="E166" i="34"/>
  <c r="I162" i="34"/>
  <c r="H162" i="34"/>
  <c r="G162" i="34"/>
  <c r="F162" i="34"/>
  <c r="E162" i="34"/>
  <c r="I158" i="34"/>
  <c r="H158" i="34"/>
  <c r="G158" i="34"/>
  <c r="F158" i="34"/>
  <c r="E158" i="34"/>
  <c r="I157" i="34"/>
  <c r="H157" i="34"/>
  <c r="G157" i="34"/>
  <c r="F157" i="34"/>
  <c r="E157" i="34"/>
  <c r="S154" i="34"/>
  <c r="Z147" i="34"/>
  <c r="Z140" i="34"/>
  <c r="Z133" i="34"/>
  <c r="Z126" i="34"/>
  <c r="Z119" i="34"/>
  <c r="AE118" i="34"/>
  <c r="AD118" i="34"/>
  <c r="AC118" i="34"/>
  <c r="AB118" i="34"/>
  <c r="AA118" i="34"/>
  <c r="I118" i="34"/>
  <c r="H118" i="34"/>
  <c r="G118" i="34"/>
  <c r="F118" i="34"/>
  <c r="E118" i="34"/>
  <c r="I109" i="34"/>
  <c r="H109" i="34"/>
  <c r="G109" i="34"/>
  <c r="F109" i="34"/>
  <c r="E109" i="34"/>
  <c r="I102" i="34"/>
  <c r="H102" i="34"/>
  <c r="G102" i="34"/>
  <c r="F102" i="34"/>
  <c r="E102" i="34"/>
  <c r="I95" i="34"/>
  <c r="H95" i="34"/>
  <c r="G95" i="34"/>
  <c r="F95" i="34"/>
  <c r="E95" i="34"/>
  <c r="I93" i="34"/>
  <c r="H93" i="34"/>
  <c r="G93" i="34"/>
  <c r="F93" i="34"/>
  <c r="E93" i="34"/>
  <c r="I84" i="34"/>
  <c r="H84" i="34"/>
  <c r="G84" i="34"/>
  <c r="F84" i="34"/>
  <c r="E84" i="34"/>
  <c r="I77" i="34"/>
  <c r="H77" i="34"/>
  <c r="G77" i="34"/>
  <c r="F77" i="34"/>
  <c r="E77" i="34"/>
  <c r="I70" i="34"/>
  <c r="H70" i="34"/>
  <c r="G70" i="34"/>
  <c r="F70" i="34"/>
  <c r="E70" i="34"/>
  <c r="I68" i="34"/>
  <c r="H68" i="34"/>
  <c r="G68" i="34"/>
  <c r="F68" i="34"/>
  <c r="E68" i="34"/>
  <c r="M56" i="34"/>
  <c r="M50" i="34"/>
  <c r="M44" i="34"/>
  <c r="M38" i="34"/>
  <c r="M32" i="34"/>
  <c r="M26" i="34"/>
  <c r="M20" i="34"/>
  <c r="M14" i="34"/>
  <c r="B5" i="34"/>
  <c r="B3" i="34"/>
  <c r="E272" i="35"/>
  <c r="E284" i="35"/>
  <c r="P119" i="35"/>
  <c r="E119" i="35" s="1"/>
  <c r="P126" i="35"/>
  <c r="E126" i="35" s="1"/>
  <c r="AA126" i="35" s="1"/>
  <c r="P133" i="35"/>
  <c r="E133" i="35" s="1"/>
  <c r="P140" i="35"/>
  <c r="E140" i="35" s="1"/>
  <c r="AA140" i="35" s="1"/>
  <c r="P147" i="35"/>
  <c r="E147" i="35" s="1"/>
  <c r="AA147" i="35" s="1"/>
  <c r="N14" i="35"/>
  <c r="E14" i="35"/>
  <c r="N20" i="35"/>
  <c r="R20" i="35"/>
  <c r="E20" i="35" s="1"/>
  <c r="N26" i="35"/>
  <c r="R26" i="35"/>
  <c r="E26" i="35" s="1"/>
  <c r="N32" i="35"/>
  <c r="R32" i="35"/>
  <c r="E32" i="35" s="1"/>
  <c r="P9" i="35"/>
  <c r="P10" i="35"/>
  <c r="R38" i="35"/>
  <c r="E38" i="35" s="1"/>
  <c r="N38" i="35"/>
  <c r="R44" i="35"/>
  <c r="E44" i="35" s="1"/>
  <c r="N44" i="35"/>
  <c r="R50" i="35"/>
  <c r="E50" i="35" s="1"/>
  <c r="N50" i="35"/>
  <c r="R56" i="35"/>
  <c r="E56" i="35" s="1"/>
  <c r="N56" i="35"/>
  <c r="N69" i="35"/>
  <c r="M69" i="35"/>
  <c r="R69" i="35"/>
  <c r="E69" i="35" s="1"/>
  <c r="N76" i="35"/>
  <c r="M76" i="35"/>
  <c r="R76" i="35"/>
  <c r="E76" i="35" s="1"/>
  <c r="N83" i="35"/>
  <c r="M83" i="35"/>
  <c r="R83" i="35"/>
  <c r="E83" i="35" s="1"/>
  <c r="N94" i="35"/>
  <c r="M94" i="35"/>
  <c r="R94" i="35"/>
  <c r="E94" i="35" s="1"/>
  <c r="N101" i="35"/>
  <c r="M101" i="35"/>
  <c r="R101" i="35"/>
  <c r="E101" i="35" s="1"/>
  <c r="N108" i="35"/>
  <c r="M108" i="35"/>
  <c r="R108" i="35"/>
  <c r="E108" i="35" s="1"/>
  <c r="M119" i="35"/>
  <c r="M126" i="35"/>
  <c r="M133" i="35"/>
  <c r="E135" i="35" s="1"/>
  <c r="M140" i="35"/>
  <c r="E120" i="35"/>
  <c r="R154" i="35"/>
  <c r="E127" i="35"/>
  <c r="E134" i="35"/>
  <c r="E141" i="35"/>
  <c r="E148" i="35"/>
  <c r="M147" i="35"/>
  <c r="E159" i="35"/>
  <c r="E170" i="35" s="1"/>
  <c r="E163" i="35"/>
  <c r="R173" i="35"/>
  <c r="E185" i="35"/>
  <c r="E192" i="35"/>
  <c r="E193" i="35"/>
  <c r="E194" i="35"/>
  <c r="E195" i="35"/>
  <c r="E196" i="35"/>
  <c r="E205" i="35"/>
  <c r="E206" i="35"/>
  <c r="E207" i="35"/>
  <c r="E208" i="35"/>
  <c r="E209" i="35"/>
  <c r="E217" i="35"/>
  <c r="E224" i="35"/>
  <c r="E225" i="35"/>
  <c r="E226" i="35"/>
  <c r="E227" i="35"/>
  <c r="E228" i="35"/>
  <c r="E237" i="35"/>
  <c r="E238" i="35"/>
  <c r="E239" i="35"/>
  <c r="E240" i="35"/>
  <c r="E241" i="35"/>
  <c r="E251" i="35"/>
  <c r="E256" i="35"/>
  <c r="E266" i="35"/>
  <c r="B288" i="35"/>
  <c r="C288" i="35"/>
  <c r="B289" i="35"/>
  <c r="C289" i="35"/>
  <c r="B290" i="35"/>
  <c r="C290" i="35"/>
  <c r="B291" i="35"/>
  <c r="C291" i="35"/>
  <c r="B292" i="35"/>
  <c r="C292" i="35"/>
  <c r="F272" i="35"/>
  <c r="F284" i="35"/>
  <c r="P120" i="35"/>
  <c r="F119" i="35" s="1"/>
  <c r="AB119" i="35" s="1"/>
  <c r="P127" i="35"/>
  <c r="F126" i="35" s="1"/>
  <c r="AB126" i="35" s="1"/>
  <c r="P134" i="35"/>
  <c r="F133" i="35"/>
  <c r="P141" i="35"/>
  <c r="F140" i="35" s="1"/>
  <c r="P148" i="35"/>
  <c r="F147" i="35" s="1"/>
  <c r="AB147" i="35" s="1"/>
  <c r="F14" i="35"/>
  <c r="R21" i="35"/>
  <c r="F20" i="35" s="1"/>
  <c r="R27" i="35"/>
  <c r="F26" i="35" s="1"/>
  <c r="R33" i="35"/>
  <c r="F32" i="35" s="1"/>
  <c r="R39" i="35"/>
  <c r="F38" i="35" s="1"/>
  <c r="R45" i="35"/>
  <c r="F44" i="35" s="1"/>
  <c r="R51" i="35"/>
  <c r="F50" i="35" s="1"/>
  <c r="R57" i="35"/>
  <c r="F56" i="35" s="1"/>
  <c r="R70" i="35"/>
  <c r="F69" i="35" s="1"/>
  <c r="R77" i="35"/>
  <c r="F76" i="35" s="1"/>
  <c r="R84" i="35"/>
  <c r="F83" i="35" s="1"/>
  <c r="R95" i="35"/>
  <c r="F94" i="35" s="1"/>
  <c r="R102" i="35"/>
  <c r="F101" i="35" s="1"/>
  <c r="R109" i="35"/>
  <c r="F108" i="35" s="1"/>
  <c r="F120" i="35"/>
  <c r="F127" i="35"/>
  <c r="F134" i="35"/>
  <c r="F141" i="35"/>
  <c r="F148" i="35"/>
  <c r="F159" i="35"/>
  <c r="F170" i="35" s="1"/>
  <c r="F163" i="35"/>
  <c r="F185" i="35"/>
  <c r="F192" i="35"/>
  <c r="F193" i="35"/>
  <c r="F194" i="35"/>
  <c r="F195" i="35"/>
  <c r="F196" i="35"/>
  <c r="F205" i="35"/>
  <c r="F206" i="35"/>
  <c r="F207" i="35"/>
  <c r="F208" i="35"/>
  <c r="F209" i="35"/>
  <c r="F217" i="35"/>
  <c r="F224" i="35"/>
  <c r="F225" i="35"/>
  <c r="F226" i="35"/>
  <c r="F227" i="35"/>
  <c r="F228" i="35"/>
  <c r="F237" i="35"/>
  <c r="F238" i="35"/>
  <c r="F239" i="35"/>
  <c r="F240" i="35"/>
  <c r="F241" i="35"/>
  <c r="F251" i="35"/>
  <c r="F256" i="35"/>
  <c r="F266" i="35"/>
  <c r="G272" i="35"/>
  <c r="G284" i="35"/>
  <c r="P121" i="35"/>
  <c r="G119" i="35" s="1"/>
  <c r="AC119" i="35" s="1"/>
  <c r="P128" i="35"/>
  <c r="G126" i="35" s="1"/>
  <c r="AC126" i="35" s="1"/>
  <c r="P135" i="35"/>
  <c r="G133" i="35" s="1"/>
  <c r="AC133" i="35" s="1"/>
  <c r="P142" i="35"/>
  <c r="G140" i="35" s="1"/>
  <c r="P149" i="35"/>
  <c r="G147" i="35" s="1"/>
  <c r="AC147" i="35" s="1"/>
  <c r="G14" i="35"/>
  <c r="R22" i="35"/>
  <c r="G20" i="35" s="1"/>
  <c r="R28" i="35"/>
  <c r="G26" i="35" s="1"/>
  <c r="R34" i="35"/>
  <c r="G32" i="35" s="1"/>
  <c r="R40" i="35"/>
  <c r="G38" i="35" s="1"/>
  <c r="R46" i="35"/>
  <c r="G44" i="35" s="1"/>
  <c r="R52" i="35"/>
  <c r="G50" i="35" s="1"/>
  <c r="R58" i="35"/>
  <c r="G56" i="35" s="1"/>
  <c r="R71" i="35"/>
  <c r="G69" i="35" s="1"/>
  <c r="R78" i="35"/>
  <c r="G76" i="35" s="1"/>
  <c r="R85" i="35"/>
  <c r="G83" i="35" s="1"/>
  <c r="R96" i="35"/>
  <c r="G94" i="35" s="1"/>
  <c r="R103" i="35"/>
  <c r="G101" i="35" s="1"/>
  <c r="R110" i="35"/>
  <c r="G108" i="35" s="1"/>
  <c r="G120" i="35"/>
  <c r="G127" i="35"/>
  <c r="G134" i="35"/>
  <c r="G141" i="35"/>
  <c r="G148" i="35"/>
  <c r="G159" i="35"/>
  <c r="G163" i="35"/>
  <c r="G185" i="35"/>
  <c r="G192" i="35"/>
  <c r="G193" i="35"/>
  <c r="G194" i="35"/>
  <c r="G195" i="35"/>
  <c r="G196" i="35"/>
  <c r="G205" i="35"/>
  <c r="G206" i="35"/>
  <c r="G207" i="35"/>
  <c r="G208" i="35"/>
  <c r="G209" i="35"/>
  <c r="G217" i="35"/>
  <c r="G224" i="35"/>
  <c r="G225" i="35"/>
  <c r="G226" i="35"/>
  <c r="G227" i="35"/>
  <c r="G228" i="35"/>
  <c r="G237" i="35"/>
  <c r="G238" i="35"/>
  <c r="G239" i="35"/>
  <c r="G240" i="35"/>
  <c r="G241" i="35"/>
  <c r="G251" i="35"/>
  <c r="G256" i="35"/>
  <c r="G266" i="35"/>
  <c r="H272" i="35"/>
  <c r="H284" i="35"/>
  <c r="P122" i="35"/>
  <c r="H119" i="35" s="1"/>
  <c r="P129" i="35"/>
  <c r="H126" i="35" s="1"/>
  <c r="AD126" i="35" s="1"/>
  <c r="P136" i="35"/>
  <c r="H133" i="35" s="1"/>
  <c r="AD133" i="35" s="1"/>
  <c r="P143" i="35"/>
  <c r="H140" i="35" s="1"/>
  <c r="P150" i="35"/>
  <c r="H147" i="35"/>
  <c r="H14" i="35"/>
  <c r="R23" i="35"/>
  <c r="H20" i="35" s="1"/>
  <c r="R29" i="35"/>
  <c r="H26" i="35" s="1"/>
  <c r="R35" i="35"/>
  <c r="H32" i="35" s="1"/>
  <c r="R41" i="35"/>
  <c r="H38" i="35" s="1"/>
  <c r="R47" i="35"/>
  <c r="H44" i="35" s="1"/>
  <c r="R53" i="35"/>
  <c r="H50" i="35" s="1"/>
  <c r="R59" i="35"/>
  <c r="H56" i="35"/>
  <c r="R72" i="35"/>
  <c r="H69" i="35" s="1"/>
  <c r="R79" i="35"/>
  <c r="H76" i="35" s="1"/>
  <c r="R86" i="35"/>
  <c r="H83" i="35" s="1"/>
  <c r="R97" i="35"/>
  <c r="H94" i="35" s="1"/>
  <c r="R104" i="35"/>
  <c r="H101" i="35" s="1"/>
  <c r="R111" i="35"/>
  <c r="H108" i="35" s="1"/>
  <c r="H120" i="35"/>
  <c r="H127" i="35"/>
  <c r="H134" i="35"/>
  <c r="H141" i="35"/>
  <c r="H148" i="35"/>
  <c r="H159" i="35"/>
  <c r="H163" i="35"/>
  <c r="H185" i="35"/>
  <c r="H192" i="35"/>
  <c r="H193" i="35"/>
  <c r="H194" i="35"/>
  <c r="H195" i="35"/>
  <c r="H196" i="35"/>
  <c r="H205" i="35"/>
  <c r="H206" i="35"/>
  <c r="H207" i="35"/>
  <c r="H208" i="35"/>
  <c r="H209" i="35"/>
  <c r="H217" i="35"/>
  <c r="H224" i="35"/>
  <c r="H225" i="35"/>
  <c r="H226" i="35"/>
  <c r="H227" i="35"/>
  <c r="H228" i="35"/>
  <c r="H237" i="35"/>
  <c r="H238" i="35"/>
  <c r="H239" i="35"/>
  <c r="H240" i="35"/>
  <c r="H241" i="35"/>
  <c r="H251" i="35"/>
  <c r="H256" i="35"/>
  <c r="H266" i="35"/>
  <c r="I272" i="35"/>
  <c r="I284" i="35"/>
  <c r="P123" i="35"/>
  <c r="I119" i="35" s="1"/>
  <c r="AE119" i="35" s="1"/>
  <c r="P130" i="35"/>
  <c r="I126" i="35" s="1"/>
  <c r="AE126" i="35" s="1"/>
  <c r="P137" i="35"/>
  <c r="I133" i="35" s="1"/>
  <c r="AE133" i="35" s="1"/>
  <c r="P144" i="35"/>
  <c r="I140" i="35" s="1"/>
  <c r="AE140" i="35" s="1"/>
  <c r="P151" i="35"/>
  <c r="I147" i="35" s="1"/>
  <c r="AE147" i="35" s="1"/>
  <c r="I14" i="35"/>
  <c r="R24" i="35"/>
  <c r="I20" i="35" s="1"/>
  <c r="R30" i="35"/>
  <c r="I26" i="35" s="1"/>
  <c r="R36" i="35"/>
  <c r="I32" i="35" s="1"/>
  <c r="R42" i="35"/>
  <c r="I38" i="35" s="1"/>
  <c r="R48" i="35"/>
  <c r="I44" i="35" s="1"/>
  <c r="R54" i="35"/>
  <c r="I50" i="35" s="1"/>
  <c r="R60" i="35"/>
  <c r="I56" i="35" s="1"/>
  <c r="R73" i="35"/>
  <c r="I69" i="35" s="1"/>
  <c r="R80" i="35"/>
  <c r="I76" i="35" s="1"/>
  <c r="R87" i="35"/>
  <c r="I83" i="35" s="1"/>
  <c r="R98" i="35"/>
  <c r="I94" i="35" s="1"/>
  <c r="R105" i="35"/>
  <c r="I101" i="35"/>
  <c r="R112" i="35"/>
  <c r="I108" i="35" s="1"/>
  <c r="I120" i="35"/>
  <c r="I127" i="35"/>
  <c r="I134" i="35"/>
  <c r="I141" i="35"/>
  <c r="I148" i="35"/>
  <c r="I159" i="35"/>
  <c r="I163" i="35"/>
  <c r="I185" i="35"/>
  <c r="I192" i="35"/>
  <c r="I193" i="35"/>
  <c r="I194" i="35"/>
  <c r="I195" i="35"/>
  <c r="I196" i="35"/>
  <c r="I205" i="35"/>
  <c r="I206" i="35"/>
  <c r="I207" i="35"/>
  <c r="I208" i="35"/>
  <c r="I209" i="35"/>
  <c r="I217" i="35"/>
  <c r="I224" i="35"/>
  <c r="I225" i="35"/>
  <c r="I226" i="35"/>
  <c r="I227" i="35"/>
  <c r="I228" i="35"/>
  <c r="I237" i="35"/>
  <c r="I238" i="35"/>
  <c r="I239" i="35"/>
  <c r="I240" i="35"/>
  <c r="I241" i="35"/>
  <c r="I251" i="35"/>
  <c r="I256" i="35"/>
  <c r="I266" i="35"/>
  <c r="A292" i="35"/>
  <c r="A291" i="35"/>
  <c r="A290" i="35"/>
  <c r="A289" i="35"/>
  <c r="A288" i="35"/>
  <c r="J275" i="35"/>
  <c r="J276" i="35"/>
  <c r="J277" i="35"/>
  <c r="J278" i="35"/>
  <c r="J279" i="35"/>
  <c r="J280" i="35"/>
  <c r="J281" i="35"/>
  <c r="J282" i="35"/>
  <c r="J269" i="35"/>
  <c r="J270" i="35"/>
  <c r="J271" i="35"/>
  <c r="J259" i="35"/>
  <c r="J260" i="35"/>
  <c r="J261" i="35"/>
  <c r="J262" i="35"/>
  <c r="J263" i="35"/>
  <c r="J265" i="35"/>
  <c r="J254" i="35"/>
  <c r="J255" i="35"/>
  <c r="J247" i="35"/>
  <c r="J248" i="35"/>
  <c r="J249" i="35"/>
  <c r="J250" i="35"/>
  <c r="J242" i="35"/>
  <c r="J229" i="35"/>
  <c r="J215" i="35"/>
  <c r="J217" i="35" s="1"/>
  <c r="J216" i="35"/>
  <c r="J210" i="35"/>
  <c r="J197" i="35"/>
  <c r="J183" i="35"/>
  <c r="J184" i="35"/>
  <c r="M174" i="35"/>
  <c r="J167" i="35"/>
  <c r="I166" i="35"/>
  <c r="H166" i="35"/>
  <c r="G166" i="35"/>
  <c r="F166" i="35"/>
  <c r="E166" i="35"/>
  <c r="I162" i="35"/>
  <c r="H162" i="35"/>
  <c r="G162" i="35"/>
  <c r="F162" i="35"/>
  <c r="E162" i="35"/>
  <c r="I158" i="35"/>
  <c r="H158" i="35"/>
  <c r="G158" i="35"/>
  <c r="F158" i="35"/>
  <c r="E158" i="35"/>
  <c r="I157" i="35"/>
  <c r="H157" i="35"/>
  <c r="G157" i="35"/>
  <c r="F157" i="35"/>
  <c r="E157" i="35"/>
  <c r="S154" i="35"/>
  <c r="Z147" i="35"/>
  <c r="Z140" i="35"/>
  <c r="Z133" i="35"/>
  <c r="Z126" i="35"/>
  <c r="Z119" i="35"/>
  <c r="AE118" i="35"/>
  <c r="AD118" i="35"/>
  <c r="AC118" i="35"/>
  <c r="AB118" i="35"/>
  <c r="AA118" i="35"/>
  <c r="I118" i="35"/>
  <c r="H118" i="35"/>
  <c r="G118" i="35"/>
  <c r="F118" i="35"/>
  <c r="E118" i="35"/>
  <c r="I109" i="35"/>
  <c r="H109" i="35"/>
  <c r="G109" i="35"/>
  <c r="F109" i="35"/>
  <c r="E109" i="35"/>
  <c r="I102" i="35"/>
  <c r="H102" i="35"/>
  <c r="G102" i="35"/>
  <c r="F102" i="35"/>
  <c r="E102" i="35"/>
  <c r="I95" i="35"/>
  <c r="H95" i="35"/>
  <c r="G95" i="35"/>
  <c r="F95" i="35"/>
  <c r="E95" i="35"/>
  <c r="I93" i="35"/>
  <c r="H93" i="35"/>
  <c r="G93" i="35"/>
  <c r="F93" i="35"/>
  <c r="E93" i="35"/>
  <c r="I84" i="35"/>
  <c r="H84" i="35"/>
  <c r="G84" i="35"/>
  <c r="F84" i="35"/>
  <c r="E84" i="35"/>
  <c r="I77" i="35"/>
  <c r="H77" i="35"/>
  <c r="G77" i="35"/>
  <c r="F77" i="35"/>
  <c r="E77" i="35"/>
  <c r="I70" i="35"/>
  <c r="H70" i="35"/>
  <c r="G70" i="35"/>
  <c r="F70" i="35"/>
  <c r="E70" i="35"/>
  <c r="I68" i="35"/>
  <c r="H68" i="35"/>
  <c r="G68" i="35"/>
  <c r="F68" i="35"/>
  <c r="E68" i="35"/>
  <c r="M56" i="35"/>
  <c r="M50" i="35"/>
  <c r="M44" i="35"/>
  <c r="M38" i="35"/>
  <c r="M32" i="35"/>
  <c r="M26" i="35"/>
  <c r="M20" i="35"/>
  <c r="M14" i="35"/>
  <c r="B5" i="35"/>
  <c r="B3" i="35"/>
  <c r="E272" i="30"/>
  <c r="E284" i="30"/>
  <c r="P119" i="30"/>
  <c r="E119" i="30" s="1"/>
  <c r="P126" i="30"/>
  <c r="E126" i="30" s="1"/>
  <c r="P133" i="30"/>
  <c r="E133" i="30" s="1"/>
  <c r="P140" i="30"/>
  <c r="E140" i="30" s="1"/>
  <c r="P147" i="30"/>
  <c r="E147" i="30" s="1"/>
  <c r="AA147" i="30" s="1"/>
  <c r="N14" i="30"/>
  <c r="E14" i="30"/>
  <c r="N20" i="30"/>
  <c r="R20" i="30"/>
  <c r="E20" i="30" s="1"/>
  <c r="N26" i="30"/>
  <c r="R26" i="30"/>
  <c r="E26" i="30" s="1"/>
  <c r="N32" i="30"/>
  <c r="R32" i="30"/>
  <c r="E32" i="30" s="1"/>
  <c r="P9" i="30"/>
  <c r="P10" i="30"/>
  <c r="R38" i="30"/>
  <c r="E38" i="30" s="1"/>
  <c r="N38" i="30"/>
  <c r="R44" i="30"/>
  <c r="E44" i="30" s="1"/>
  <c r="N44" i="30"/>
  <c r="R50" i="30"/>
  <c r="E50" i="30" s="1"/>
  <c r="N50" i="30"/>
  <c r="R56" i="30"/>
  <c r="E56" i="30" s="1"/>
  <c r="N56" i="30"/>
  <c r="N69" i="30"/>
  <c r="M69" i="30"/>
  <c r="R69" i="30"/>
  <c r="E69" i="30" s="1"/>
  <c r="N76" i="30"/>
  <c r="M76" i="30"/>
  <c r="R76" i="30"/>
  <c r="E76" i="30" s="1"/>
  <c r="N83" i="30"/>
  <c r="M83" i="30"/>
  <c r="R83" i="30"/>
  <c r="E83" i="30" s="1"/>
  <c r="N94" i="30"/>
  <c r="M94" i="30"/>
  <c r="R94" i="30"/>
  <c r="E94" i="30" s="1"/>
  <c r="N101" i="30"/>
  <c r="M101" i="30"/>
  <c r="R101" i="30"/>
  <c r="E101" i="30" s="1"/>
  <c r="N108" i="30"/>
  <c r="M108" i="30"/>
  <c r="R108" i="30"/>
  <c r="E108" i="30" s="1"/>
  <c r="M119" i="30"/>
  <c r="M126" i="30"/>
  <c r="M133" i="30"/>
  <c r="M140" i="30"/>
  <c r="E120" i="30"/>
  <c r="R154" i="30"/>
  <c r="E127" i="30"/>
  <c r="E134" i="30"/>
  <c r="E141" i="30"/>
  <c r="E148" i="30"/>
  <c r="M147" i="30"/>
  <c r="E159" i="30"/>
  <c r="E163" i="30"/>
  <c r="R173" i="30"/>
  <c r="E185" i="30"/>
  <c r="E192" i="30"/>
  <c r="E193" i="30"/>
  <c r="E194" i="30"/>
  <c r="E195" i="30"/>
  <c r="E196" i="30"/>
  <c r="E205" i="30"/>
  <c r="E206" i="30"/>
  <c r="E207" i="30"/>
  <c r="E208" i="30"/>
  <c r="E209" i="30"/>
  <c r="E217" i="30"/>
  <c r="E224" i="30"/>
  <c r="E225" i="30"/>
  <c r="E226" i="30"/>
  <c r="E227" i="30"/>
  <c r="E228" i="30"/>
  <c r="E237" i="30"/>
  <c r="E238" i="30"/>
  <c r="E239" i="30"/>
  <c r="E240" i="30"/>
  <c r="E241" i="30"/>
  <c r="E251" i="30"/>
  <c r="E256" i="30"/>
  <c r="E266" i="30"/>
  <c r="B288" i="30"/>
  <c r="C288" i="30"/>
  <c r="B289" i="30"/>
  <c r="C289" i="30"/>
  <c r="B290" i="30"/>
  <c r="C290" i="30"/>
  <c r="B291" i="30"/>
  <c r="C291" i="30"/>
  <c r="B292" i="30"/>
  <c r="C292" i="30"/>
  <c r="F272" i="30"/>
  <c r="F284" i="30"/>
  <c r="P120" i="30"/>
  <c r="F119" i="30" s="1"/>
  <c r="P127" i="30"/>
  <c r="F126" i="30" s="1"/>
  <c r="P134" i="30"/>
  <c r="F133" i="30" s="1"/>
  <c r="P141" i="30"/>
  <c r="F140" i="30" s="1"/>
  <c r="AB140" i="30" s="1"/>
  <c r="P148" i="30"/>
  <c r="F147" i="30" s="1"/>
  <c r="AB147" i="30" s="1"/>
  <c r="F14" i="30"/>
  <c r="R21" i="30"/>
  <c r="F20" i="30" s="1"/>
  <c r="R27" i="30"/>
  <c r="F26" i="30" s="1"/>
  <c r="R33" i="30"/>
  <c r="F32" i="30" s="1"/>
  <c r="R39" i="30"/>
  <c r="F38" i="30" s="1"/>
  <c r="R45" i="30"/>
  <c r="F44" i="30" s="1"/>
  <c r="R51" i="30"/>
  <c r="F50" i="30" s="1"/>
  <c r="R57" i="30"/>
  <c r="F56" i="30" s="1"/>
  <c r="R70" i="30"/>
  <c r="F69" i="30" s="1"/>
  <c r="R77" i="30"/>
  <c r="F76" i="30" s="1"/>
  <c r="R84" i="30"/>
  <c r="F83" i="30" s="1"/>
  <c r="R95" i="30"/>
  <c r="F94" i="30" s="1"/>
  <c r="R102" i="30"/>
  <c r="F101" i="30" s="1"/>
  <c r="R109" i="30"/>
  <c r="F108" i="30" s="1"/>
  <c r="F120" i="30"/>
  <c r="F127" i="30"/>
  <c r="F134" i="30"/>
  <c r="F141" i="30"/>
  <c r="F148" i="30"/>
  <c r="F159" i="30"/>
  <c r="F163" i="30"/>
  <c r="F185" i="30"/>
  <c r="F192" i="30"/>
  <c r="F193" i="30"/>
  <c r="F194" i="30"/>
  <c r="F195" i="30"/>
  <c r="F196" i="30"/>
  <c r="F205" i="30"/>
  <c r="F206" i="30"/>
  <c r="F207" i="30"/>
  <c r="F208" i="30"/>
  <c r="F209" i="30"/>
  <c r="F217" i="30"/>
  <c r="F224" i="30"/>
  <c r="F225" i="30"/>
  <c r="F226" i="30"/>
  <c r="F227" i="30"/>
  <c r="F228" i="30"/>
  <c r="F237" i="30"/>
  <c r="F238" i="30"/>
  <c r="F239" i="30"/>
  <c r="F240" i="30"/>
  <c r="F241" i="30"/>
  <c r="F251" i="30"/>
  <c r="F256" i="30"/>
  <c r="F266" i="30"/>
  <c r="G272" i="30"/>
  <c r="G284" i="30"/>
  <c r="P121" i="30"/>
  <c r="G119" i="30" s="1"/>
  <c r="AC119" i="30" s="1"/>
  <c r="P128" i="30"/>
  <c r="G126" i="30" s="1"/>
  <c r="P135" i="30"/>
  <c r="G133" i="30" s="1"/>
  <c r="AC133" i="30" s="1"/>
  <c r="P142" i="30"/>
  <c r="G140" i="30" s="1"/>
  <c r="AC140" i="30" s="1"/>
  <c r="P149" i="30"/>
  <c r="G147" i="30" s="1"/>
  <c r="AC147" i="30" s="1"/>
  <c r="G14" i="30"/>
  <c r="R22" i="30"/>
  <c r="G20" i="30" s="1"/>
  <c r="R28" i="30"/>
  <c r="G26" i="30" s="1"/>
  <c r="R34" i="30"/>
  <c r="G32" i="30" s="1"/>
  <c r="R40" i="30"/>
  <c r="G38" i="30" s="1"/>
  <c r="R46" i="30"/>
  <c r="G44" i="30" s="1"/>
  <c r="R52" i="30"/>
  <c r="G50" i="30" s="1"/>
  <c r="R58" i="30"/>
  <c r="G56" i="30" s="1"/>
  <c r="R71" i="30"/>
  <c r="G69" i="30" s="1"/>
  <c r="R78" i="30"/>
  <c r="G76" i="30" s="1"/>
  <c r="R85" i="30"/>
  <c r="G83" i="30" s="1"/>
  <c r="R96" i="30"/>
  <c r="G94" i="30" s="1"/>
  <c r="R103" i="30"/>
  <c r="G101" i="30" s="1"/>
  <c r="R110" i="30"/>
  <c r="G108" i="30" s="1"/>
  <c r="G120" i="30"/>
  <c r="G127" i="30"/>
  <c r="G134" i="30"/>
  <c r="G141" i="30"/>
  <c r="G148" i="30"/>
  <c r="G159" i="30"/>
  <c r="G163" i="30"/>
  <c r="G185" i="30"/>
  <c r="G192" i="30"/>
  <c r="G193" i="30"/>
  <c r="G194" i="30"/>
  <c r="G195" i="30"/>
  <c r="G196" i="30"/>
  <c r="G205" i="30"/>
  <c r="G206" i="30"/>
  <c r="G207" i="30"/>
  <c r="G208" i="30"/>
  <c r="G209" i="30"/>
  <c r="G217" i="30"/>
  <c r="G224" i="30"/>
  <c r="G225" i="30"/>
  <c r="G226" i="30"/>
  <c r="G227" i="30"/>
  <c r="G228" i="30"/>
  <c r="G237" i="30"/>
  <c r="G238" i="30"/>
  <c r="G239" i="30"/>
  <c r="G240" i="30"/>
  <c r="G241" i="30"/>
  <c r="G251" i="30"/>
  <c r="G256" i="30"/>
  <c r="G266" i="30"/>
  <c r="H272" i="30"/>
  <c r="H284" i="30"/>
  <c r="P122" i="30"/>
  <c r="H119" i="30" s="1"/>
  <c r="P129" i="30"/>
  <c r="H126" i="30" s="1"/>
  <c r="AD126" i="30" s="1"/>
  <c r="P136" i="30"/>
  <c r="H133" i="30" s="1"/>
  <c r="AD133" i="30" s="1"/>
  <c r="P143" i="30"/>
  <c r="H140" i="30" s="1"/>
  <c r="AD140" i="30" s="1"/>
  <c r="P150" i="30"/>
  <c r="H147" i="30" s="1"/>
  <c r="H14" i="30"/>
  <c r="R23" i="30"/>
  <c r="H20" i="30" s="1"/>
  <c r="R29" i="30"/>
  <c r="H26" i="30" s="1"/>
  <c r="R35" i="30"/>
  <c r="H32" i="30" s="1"/>
  <c r="R41" i="30"/>
  <c r="H38" i="30" s="1"/>
  <c r="R47" i="30"/>
  <c r="H44" i="30" s="1"/>
  <c r="R53" i="30"/>
  <c r="H50" i="30" s="1"/>
  <c r="R59" i="30"/>
  <c r="H56" i="30" s="1"/>
  <c r="R72" i="30"/>
  <c r="H69" i="30" s="1"/>
  <c r="R79" i="30"/>
  <c r="H76" i="30" s="1"/>
  <c r="R86" i="30"/>
  <c r="H83" i="30" s="1"/>
  <c r="R97" i="30"/>
  <c r="H94" i="30" s="1"/>
  <c r="R104" i="30"/>
  <c r="H101" i="30" s="1"/>
  <c r="R111" i="30"/>
  <c r="H108" i="30" s="1"/>
  <c r="H120" i="30"/>
  <c r="H127" i="30"/>
  <c r="H134" i="30"/>
  <c r="H141" i="30"/>
  <c r="H148" i="30"/>
  <c r="H159" i="30"/>
  <c r="H163" i="30"/>
  <c r="H185" i="30"/>
  <c r="H192" i="30"/>
  <c r="H193" i="30"/>
  <c r="H194" i="30"/>
  <c r="H195" i="30"/>
  <c r="H196" i="30"/>
  <c r="H205" i="30"/>
  <c r="H206" i="30"/>
  <c r="H207" i="30"/>
  <c r="H208" i="30"/>
  <c r="H209" i="30"/>
  <c r="H217" i="30"/>
  <c r="H224" i="30"/>
  <c r="H225" i="30"/>
  <c r="H226" i="30"/>
  <c r="H227" i="30"/>
  <c r="H228" i="30"/>
  <c r="H237" i="30"/>
  <c r="H238" i="30"/>
  <c r="H239" i="30"/>
  <c r="H240" i="30"/>
  <c r="H241" i="30"/>
  <c r="H251" i="30"/>
  <c r="H256" i="30"/>
  <c r="H266" i="30"/>
  <c r="I272" i="30"/>
  <c r="I284" i="30"/>
  <c r="P123" i="30"/>
  <c r="I119" i="30" s="1"/>
  <c r="P130" i="30"/>
  <c r="I126" i="30" s="1"/>
  <c r="AE126" i="30" s="1"/>
  <c r="P137" i="30"/>
  <c r="I133" i="30" s="1"/>
  <c r="AE133" i="30" s="1"/>
  <c r="P144" i="30"/>
  <c r="I140" i="30" s="1"/>
  <c r="AE140" i="30" s="1"/>
  <c r="P151" i="30"/>
  <c r="I147" i="30" s="1"/>
  <c r="AE147" i="30" s="1"/>
  <c r="I14" i="30"/>
  <c r="R24" i="30"/>
  <c r="I20" i="30" s="1"/>
  <c r="R30" i="30"/>
  <c r="I26" i="30" s="1"/>
  <c r="R36" i="30"/>
  <c r="I32" i="30" s="1"/>
  <c r="R42" i="30"/>
  <c r="I38" i="30" s="1"/>
  <c r="R48" i="30"/>
  <c r="I44" i="30" s="1"/>
  <c r="R54" i="30"/>
  <c r="I50" i="30" s="1"/>
  <c r="R60" i="30"/>
  <c r="I56" i="30" s="1"/>
  <c r="R73" i="30"/>
  <c r="I69" i="30" s="1"/>
  <c r="R80" i="30"/>
  <c r="I76" i="30" s="1"/>
  <c r="R87" i="30"/>
  <c r="I83" i="30" s="1"/>
  <c r="R98" i="30"/>
  <c r="I94" i="30" s="1"/>
  <c r="R105" i="30"/>
  <c r="I101" i="30" s="1"/>
  <c r="R112" i="30"/>
  <c r="I108" i="30" s="1"/>
  <c r="I120" i="30"/>
  <c r="I127" i="30"/>
  <c r="I134" i="30"/>
  <c r="I141" i="30"/>
  <c r="I148" i="30"/>
  <c r="I159" i="30"/>
  <c r="I170" i="30" s="1"/>
  <c r="I163" i="30"/>
  <c r="I185" i="30"/>
  <c r="I192" i="30"/>
  <c r="I193" i="30"/>
  <c r="I194" i="30"/>
  <c r="I195" i="30"/>
  <c r="I196" i="30"/>
  <c r="I205" i="30"/>
  <c r="I206" i="30"/>
  <c r="I207" i="30"/>
  <c r="I208" i="30"/>
  <c r="I209" i="30"/>
  <c r="I217" i="30"/>
  <c r="I224" i="30"/>
  <c r="I225" i="30"/>
  <c r="I226" i="30"/>
  <c r="I227" i="30"/>
  <c r="I228" i="30"/>
  <c r="I237" i="30"/>
  <c r="I238" i="30"/>
  <c r="I239" i="30"/>
  <c r="I240" i="30"/>
  <c r="I241" i="30"/>
  <c r="I251" i="30"/>
  <c r="I256" i="30"/>
  <c r="I266" i="30"/>
  <c r="A292" i="30"/>
  <c r="A291" i="30"/>
  <c r="A290" i="30"/>
  <c r="A289" i="30"/>
  <c r="A288" i="30"/>
  <c r="J275" i="30"/>
  <c r="J276" i="30"/>
  <c r="J277" i="30"/>
  <c r="J278" i="30"/>
  <c r="J279" i="30"/>
  <c r="J280" i="30"/>
  <c r="J281" i="30"/>
  <c r="J282" i="30"/>
  <c r="J269" i="30"/>
  <c r="J270" i="30"/>
  <c r="J271" i="30"/>
  <c r="J259" i="30"/>
  <c r="J260" i="30"/>
  <c r="J261" i="30"/>
  <c r="J262" i="30"/>
  <c r="J263" i="30"/>
  <c r="J265" i="30"/>
  <c r="J254" i="30"/>
  <c r="J255" i="30"/>
  <c r="J247" i="30"/>
  <c r="J248" i="30"/>
  <c r="J249" i="30"/>
  <c r="J250" i="30"/>
  <c r="J242" i="30"/>
  <c r="J229" i="30"/>
  <c r="J215" i="30"/>
  <c r="J216" i="30"/>
  <c r="J210" i="30"/>
  <c r="J197" i="30"/>
  <c r="J183" i="30"/>
  <c r="J184" i="30"/>
  <c r="M174" i="30"/>
  <c r="J167" i="30"/>
  <c r="I166" i="30"/>
  <c r="H166" i="30"/>
  <c r="G166" i="30"/>
  <c r="F166" i="30"/>
  <c r="E166" i="30"/>
  <c r="I162" i="30"/>
  <c r="H162" i="30"/>
  <c r="G162" i="30"/>
  <c r="F162" i="30"/>
  <c r="E162" i="30"/>
  <c r="I158" i="30"/>
  <c r="H158" i="30"/>
  <c r="G158" i="30"/>
  <c r="F158" i="30"/>
  <c r="E158" i="30"/>
  <c r="I157" i="30"/>
  <c r="H157" i="30"/>
  <c r="G157" i="30"/>
  <c r="F157" i="30"/>
  <c r="E157" i="30"/>
  <c r="S154" i="30"/>
  <c r="Z147" i="30"/>
  <c r="Z140" i="30"/>
  <c r="Z133" i="30"/>
  <c r="Z126" i="30"/>
  <c r="Z119" i="30"/>
  <c r="AE118" i="30"/>
  <c r="AD118" i="30"/>
  <c r="AC118" i="30"/>
  <c r="AB118" i="30"/>
  <c r="AA118" i="30"/>
  <c r="I118" i="30"/>
  <c r="H118" i="30"/>
  <c r="G118" i="30"/>
  <c r="F118" i="30"/>
  <c r="E118" i="30"/>
  <c r="I109" i="30"/>
  <c r="H109" i="30"/>
  <c r="G109" i="30"/>
  <c r="F109" i="30"/>
  <c r="E109" i="30"/>
  <c r="I102" i="30"/>
  <c r="H102" i="30"/>
  <c r="G102" i="30"/>
  <c r="F102" i="30"/>
  <c r="E102" i="30"/>
  <c r="I95" i="30"/>
  <c r="H95" i="30"/>
  <c r="G95" i="30"/>
  <c r="F95" i="30"/>
  <c r="E95" i="30"/>
  <c r="I93" i="30"/>
  <c r="H93" i="30"/>
  <c r="G93" i="30"/>
  <c r="F93" i="30"/>
  <c r="E93" i="30"/>
  <c r="I84" i="30"/>
  <c r="H84" i="30"/>
  <c r="G84" i="30"/>
  <c r="F84" i="30"/>
  <c r="E84" i="30"/>
  <c r="I77" i="30"/>
  <c r="H77" i="30"/>
  <c r="G77" i="30"/>
  <c r="F77" i="30"/>
  <c r="E77" i="30"/>
  <c r="I70" i="30"/>
  <c r="H70" i="30"/>
  <c r="G70" i="30"/>
  <c r="F70" i="30"/>
  <c r="E70" i="30"/>
  <c r="I68" i="30"/>
  <c r="H68" i="30"/>
  <c r="G68" i="30"/>
  <c r="F68" i="30"/>
  <c r="E68" i="30"/>
  <c r="M56" i="30"/>
  <c r="M50" i="30"/>
  <c r="M44" i="30"/>
  <c r="M38" i="30"/>
  <c r="M32" i="30"/>
  <c r="M26" i="30"/>
  <c r="M20" i="30"/>
  <c r="M14" i="30"/>
  <c r="B5" i="30"/>
  <c r="B3" i="30"/>
  <c r="F146" i="1"/>
  <c r="E146" i="1"/>
  <c r="F139" i="1"/>
  <c r="E139" i="1"/>
  <c r="F132" i="1"/>
  <c r="E132" i="1"/>
  <c r="F125" i="1"/>
  <c r="E125" i="1"/>
  <c r="F118" i="1"/>
  <c r="E118" i="1"/>
  <c r="E342" i="40"/>
  <c r="F342" i="40"/>
  <c r="G342" i="40"/>
  <c r="H342" i="40"/>
  <c r="I342" i="40"/>
  <c r="E343" i="40"/>
  <c r="F343" i="40"/>
  <c r="G343" i="40"/>
  <c r="H343" i="40"/>
  <c r="I343" i="40"/>
  <c r="E344" i="40"/>
  <c r="F344" i="40"/>
  <c r="G344" i="40"/>
  <c r="H344" i="40"/>
  <c r="I344" i="40"/>
  <c r="E345" i="40"/>
  <c r="F345" i="40"/>
  <c r="G345" i="40"/>
  <c r="H345" i="40"/>
  <c r="I345" i="40"/>
  <c r="E346" i="40"/>
  <c r="F346" i="40"/>
  <c r="G346" i="40"/>
  <c r="H346" i="40"/>
  <c r="I346" i="40"/>
  <c r="E347" i="40"/>
  <c r="F347" i="40"/>
  <c r="G347" i="40"/>
  <c r="H347" i="40"/>
  <c r="I347" i="40"/>
  <c r="E348" i="40"/>
  <c r="F348" i="40"/>
  <c r="G348" i="40"/>
  <c r="H348" i="40"/>
  <c r="I348" i="40"/>
  <c r="E349" i="40"/>
  <c r="F349" i="40"/>
  <c r="G349" i="40"/>
  <c r="H349" i="40"/>
  <c r="I349" i="40"/>
  <c r="E350" i="40"/>
  <c r="F350" i="40"/>
  <c r="G350" i="40"/>
  <c r="H350" i="40"/>
  <c r="I350" i="40"/>
  <c r="E351" i="40"/>
  <c r="F351" i="40"/>
  <c r="G351" i="40"/>
  <c r="H351" i="40"/>
  <c r="I351" i="40"/>
  <c r="E352" i="40"/>
  <c r="F352" i="40"/>
  <c r="G352" i="40"/>
  <c r="H352" i="40"/>
  <c r="I352" i="40"/>
  <c r="E353" i="40"/>
  <c r="F353" i="40"/>
  <c r="G353" i="40"/>
  <c r="H353" i="40"/>
  <c r="I353" i="40"/>
  <c r="E354" i="40"/>
  <c r="F354" i="40"/>
  <c r="G354" i="40"/>
  <c r="H354" i="40"/>
  <c r="I354" i="40"/>
  <c r="E355" i="40"/>
  <c r="F355" i="40"/>
  <c r="G355" i="40"/>
  <c r="H355" i="40"/>
  <c r="I355" i="40"/>
  <c r="E356" i="40"/>
  <c r="F356" i="40"/>
  <c r="G356" i="40"/>
  <c r="H356" i="40"/>
  <c r="I356" i="40"/>
  <c r="E357" i="40"/>
  <c r="F357" i="40"/>
  <c r="G357" i="40"/>
  <c r="H357" i="40"/>
  <c r="I357" i="40"/>
  <c r="E358" i="40"/>
  <c r="F358" i="40"/>
  <c r="G358" i="40"/>
  <c r="H358" i="40"/>
  <c r="I358" i="40"/>
  <c r="E359" i="40"/>
  <c r="F359" i="40"/>
  <c r="G359" i="40"/>
  <c r="H359" i="40"/>
  <c r="I359" i="40"/>
  <c r="E360" i="40"/>
  <c r="F360" i="40"/>
  <c r="G360" i="40"/>
  <c r="H360" i="40"/>
  <c r="I360" i="40"/>
  <c r="I341" i="40"/>
  <c r="H341" i="40"/>
  <c r="G341" i="40"/>
  <c r="F341" i="40"/>
  <c r="E341" i="40"/>
  <c r="B342" i="40"/>
  <c r="B276" i="40" s="1"/>
  <c r="B343" i="40"/>
  <c r="B277" i="40" s="1"/>
  <c r="B344" i="40"/>
  <c r="B278" i="40" s="1"/>
  <c r="B345" i="40"/>
  <c r="B369" i="40" s="1"/>
  <c r="B393" i="40" s="1"/>
  <c r="B346" i="40"/>
  <c r="B280" i="40" s="1"/>
  <c r="B347" i="40"/>
  <c r="B371" i="40" s="1"/>
  <c r="B395" i="40" s="1"/>
  <c r="B348" i="40"/>
  <c r="B282" i="40" s="1"/>
  <c r="B349" i="40"/>
  <c r="B350" i="40"/>
  <c r="B284" i="40" s="1"/>
  <c r="B351" i="40"/>
  <c r="B375" i="40" s="1"/>
  <c r="B399" i="40" s="1"/>
  <c r="B352" i="40"/>
  <c r="B286" i="40" s="1"/>
  <c r="B353" i="40"/>
  <c r="B377" i="40" s="1"/>
  <c r="B401" i="40" s="1"/>
  <c r="B354" i="40"/>
  <c r="B378" i="40" s="1"/>
  <c r="B402" i="40" s="1"/>
  <c r="B355" i="40"/>
  <c r="B379" i="40" s="1"/>
  <c r="B403" i="40" s="1"/>
  <c r="B356" i="40"/>
  <c r="B290" i="40" s="1"/>
  <c r="B357" i="40"/>
  <c r="B358" i="40"/>
  <c r="B382" i="40" s="1"/>
  <c r="B406" i="40" s="1"/>
  <c r="B359" i="40"/>
  <c r="B293" i="40" s="1"/>
  <c r="B360" i="40"/>
  <c r="B294" i="40" s="1"/>
  <c r="B341" i="40"/>
  <c r="B275" i="40" s="1"/>
  <c r="I321" i="40"/>
  <c r="H321" i="40"/>
  <c r="G321" i="40"/>
  <c r="F321" i="40"/>
  <c r="E321" i="40"/>
  <c r="I312" i="40"/>
  <c r="H312" i="40"/>
  <c r="G312" i="40"/>
  <c r="F312" i="40"/>
  <c r="E312" i="40"/>
  <c r="I311" i="40"/>
  <c r="H311" i="40"/>
  <c r="G311" i="40"/>
  <c r="F311" i="40"/>
  <c r="E311" i="40"/>
  <c r="I310" i="40"/>
  <c r="H310" i="40"/>
  <c r="G310" i="40"/>
  <c r="F310" i="40"/>
  <c r="E310" i="40"/>
  <c r="I309" i="40"/>
  <c r="H309" i="40"/>
  <c r="G309" i="40"/>
  <c r="F309" i="40"/>
  <c r="E309" i="40"/>
  <c r="I308" i="40"/>
  <c r="H308" i="40"/>
  <c r="G308" i="40"/>
  <c r="F308" i="40"/>
  <c r="E308" i="40"/>
  <c r="I307" i="40"/>
  <c r="H307" i="40"/>
  <c r="G307" i="40"/>
  <c r="F307" i="40"/>
  <c r="E307" i="40"/>
  <c r="I306" i="40"/>
  <c r="H306" i="40"/>
  <c r="G306" i="40"/>
  <c r="F306" i="40"/>
  <c r="E306" i="40"/>
  <c r="I305" i="40"/>
  <c r="H305" i="40"/>
  <c r="G305" i="40"/>
  <c r="F305" i="40"/>
  <c r="E305" i="40"/>
  <c r="I304" i="40"/>
  <c r="H304" i="40"/>
  <c r="G304" i="40"/>
  <c r="F304" i="40"/>
  <c r="E304" i="40"/>
  <c r="A305" i="40"/>
  <c r="A306" i="40"/>
  <c r="A307" i="40"/>
  <c r="A308" i="40"/>
  <c r="A309" i="40"/>
  <c r="A310" i="40"/>
  <c r="A311" i="40"/>
  <c r="A304" i="40"/>
  <c r="I300" i="40"/>
  <c r="H300" i="40"/>
  <c r="G300" i="40"/>
  <c r="F300" i="40"/>
  <c r="E300" i="40"/>
  <c r="B300" i="40"/>
  <c r="I299" i="40"/>
  <c r="H299" i="40"/>
  <c r="G299" i="40"/>
  <c r="F299" i="40"/>
  <c r="E299" i="40"/>
  <c r="B299" i="40"/>
  <c r="I298" i="40"/>
  <c r="H298" i="40"/>
  <c r="G298" i="40"/>
  <c r="F298" i="40"/>
  <c r="E298" i="40"/>
  <c r="B298" i="40"/>
  <c r="I271" i="40"/>
  <c r="H271" i="40"/>
  <c r="G271" i="40"/>
  <c r="F271" i="40"/>
  <c r="E271" i="40"/>
  <c r="B271" i="40"/>
  <c r="I270" i="40"/>
  <c r="H270" i="40"/>
  <c r="G270" i="40"/>
  <c r="F270" i="40"/>
  <c r="E270" i="40"/>
  <c r="B270" i="40"/>
  <c r="I269" i="40"/>
  <c r="H269" i="40"/>
  <c r="G269" i="40"/>
  <c r="F269" i="40"/>
  <c r="E269" i="40"/>
  <c r="B269" i="40"/>
  <c r="I268" i="40"/>
  <c r="H268" i="40"/>
  <c r="G268" i="40"/>
  <c r="F268" i="40"/>
  <c r="E268" i="40"/>
  <c r="B268" i="40"/>
  <c r="I264" i="40"/>
  <c r="H264" i="40"/>
  <c r="G264" i="40"/>
  <c r="F264" i="40"/>
  <c r="E264" i="40"/>
  <c r="B264" i="40"/>
  <c r="I263" i="40"/>
  <c r="H263" i="40"/>
  <c r="G263" i="40"/>
  <c r="F263" i="40"/>
  <c r="E263" i="40"/>
  <c r="B263" i="40"/>
  <c r="I262" i="40"/>
  <c r="H262" i="40"/>
  <c r="G262" i="40"/>
  <c r="F262" i="40"/>
  <c r="E262" i="40"/>
  <c r="B262" i="40"/>
  <c r="I260" i="40"/>
  <c r="H260" i="40"/>
  <c r="G260" i="40"/>
  <c r="F260" i="40"/>
  <c r="E260" i="40"/>
  <c r="B260" i="40"/>
  <c r="I259" i="40"/>
  <c r="H259" i="40"/>
  <c r="G259" i="40"/>
  <c r="F259" i="40"/>
  <c r="E259" i="40"/>
  <c r="B259" i="40"/>
  <c r="I258" i="40"/>
  <c r="H258" i="40"/>
  <c r="G258" i="40"/>
  <c r="F258" i="40"/>
  <c r="E258" i="40"/>
  <c r="B258" i="40"/>
  <c r="I254" i="40"/>
  <c r="H254" i="40"/>
  <c r="G254" i="40"/>
  <c r="F254" i="40"/>
  <c r="E254" i="40"/>
  <c r="B254" i="40"/>
  <c r="I253" i="40"/>
  <c r="H253" i="40"/>
  <c r="G253" i="40"/>
  <c r="F253" i="40"/>
  <c r="E253" i="40"/>
  <c r="B253" i="40"/>
  <c r="I249" i="40"/>
  <c r="H249" i="40"/>
  <c r="G249" i="40"/>
  <c r="F249" i="40"/>
  <c r="E249" i="40"/>
  <c r="B249" i="40"/>
  <c r="I248" i="40"/>
  <c r="H248" i="40"/>
  <c r="G248" i="40"/>
  <c r="F248" i="40"/>
  <c r="E248" i="40"/>
  <c r="B248" i="40"/>
  <c r="I247" i="40"/>
  <c r="H247" i="40"/>
  <c r="G247" i="40"/>
  <c r="F247" i="40"/>
  <c r="E247" i="40"/>
  <c r="B247" i="40"/>
  <c r="I246" i="40"/>
  <c r="H246" i="40"/>
  <c r="G246" i="40"/>
  <c r="F246" i="40"/>
  <c r="E246" i="40"/>
  <c r="B246" i="40"/>
  <c r="I231" i="40"/>
  <c r="H231" i="40"/>
  <c r="G231" i="40"/>
  <c r="F231" i="40"/>
  <c r="E231" i="40"/>
  <c r="I218" i="40"/>
  <c r="H218" i="40"/>
  <c r="G218" i="40"/>
  <c r="F218" i="40"/>
  <c r="E218" i="40"/>
  <c r="I214" i="40"/>
  <c r="I215" i="40"/>
  <c r="H214" i="40"/>
  <c r="H215" i="40"/>
  <c r="G214" i="40"/>
  <c r="G215" i="40"/>
  <c r="F214" i="40"/>
  <c r="F215" i="40"/>
  <c r="E214" i="40"/>
  <c r="E215" i="40"/>
  <c r="B215" i="40"/>
  <c r="B214" i="40"/>
  <c r="I199" i="40"/>
  <c r="H199" i="40"/>
  <c r="G199" i="40"/>
  <c r="F199" i="40"/>
  <c r="E199" i="40"/>
  <c r="I186" i="40"/>
  <c r="H186" i="40"/>
  <c r="G186" i="40"/>
  <c r="F186" i="40"/>
  <c r="E186" i="40"/>
  <c r="B183" i="40"/>
  <c r="E183" i="40"/>
  <c r="F183" i="40"/>
  <c r="G183" i="40"/>
  <c r="H183" i="40"/>
  <c r="I183" i="40"/>
  <c r="I182" i="40"/>
  <c r="H182" i="40"/>
  <c r="G182" i="40"/>
  <c r="F182" i="40"/>
  <c r="E182" i="40"/>
  <c r="B182" i="40"/>
  <c r="A165" i="40"/>
  <c r="A161" i="40"/>
  <c r="A157" i="40"/>
  <c r="S168" i="40"/>
  <c r="R168" i="40"/>
  <c r="Q168" i="40"/>
  <c r="U166" i="40"/>
  <c r="I165" i="40" s="1"/>
  <c r="Y162" i="40" s="1"/>
  <c r="T166" i="40"/>
  <c r="H165" i="40" s="1"/>
  <c r="X162" i="40" s="1"/>
  <c r="S166" i="40"/>
  <c r="G165" i="40" s="1"/>
  <c r="W162" i="40" s="1"/>
  <c r="R166" i="40"/>
  <c r="F165" i="40" s="1"/>
  <c r="V162" i="40" s="1"/>
  <c r="Q166" i="40"/>
  <c r="E165" i="40" s="1"/>
  <c r="S164" i="40"/>
  <c r="R164" i="40"/>
  <c r="Q164" i="40"/>
  <c r="U162" i="40"/>
  <c r="I161" i="40" s="1"/>
  <c r="Y158" i="40" s="1"/>
  <c r="T162" i="40"/>
  <c r="H161" i="40" s="1"/>
  <c r="X158" i="40" s="1"/>
  <c r="S162" i="40"/>
  <c r="G161" i="40" s="1"/>
  <c r="W158" i="40" s="1"/>
  <c r="R162" i="40"/>
  <c r="F161" i="40" s="1"/>
  <c r="V158" i="40" s="1"/>
  <c r="Q162" i="40"/>
  <c r="E161" i="40" s="1"/>
  <c r="U158" i="40"/>
  <c r="I157" i="40" s="1"/>
  <c r="T158" i="40"/>
  <c r="H157" i="40" s="1"/>
  <c r="S160" i="40"/>
  <c r="S158" i="40"/>
  <c r="G157" i="40" s="1"/>
  <c r="R160" i="40"/>
  <c r="R158" i="40"/>
  <c r="F157" i="40" s="1"/>
  <c r="Q160" i="40"/>
  <c r="Q158" i="40"/>
  <c r="E157" i="40" s="1"/>
  <c r="C146" i="40"/>
  <c r="C139" i="40"/>
  <c r="Z139" i="40" s="1"/>
  <c r="C132" i="40"/>
  <c r="Z132" i="40" s="1"/>
  <c r="C125" i="40"/>
  <c r="Z125" i="40" s="1"/>
  <c r="C119" i="40"/>
  <c r="C118" i="40"/>
  <c r="Z118" i="40" s="1"/>
  <c r="B146" i="40"/>
  <c r="B321" i="40" s="1"/>
  <c r="A146" i="40"/>
  <c r="A321" i="40" s="1"/>
  <c r="B139" i="40"/>
  <c r="B320" i="40" s="1"/>
  <c r="A139" i="40"/>
  <c r="A320" i="40" s="1"/>
  <c r="B132" i="40"/>
  <c r="B319" i="40" s="1"/>
  <c r="A132" i="40"/>
  <c r="A319" i="40" s="1"/>
  <c r="B125" i="40"/>
  <c r="B318" i="40" s="1"/>
  <c r="A125" i="40"/>
  <c r="A318" i="40" s="1"/>
  <c r="B118" i="40"/>
  <c r="B317" i="40" s="1"/>
  <c r="A118" i="40"/>
  <c r="A317" i="40" s="1"/>
  <c r="B107" i="40"/>
  <c r="A107" i="40"/>
  <c r="B100" i="40"/>
  <c r="A100" i="40"/>
  <c r="B93" i="40"/>
  <c r="A93" i="40"/>
  <c r="S107" i="40"/>
  <c r="P107" i="40"/>
  <c r="O107" i="40"/>
  <c r="T100" i="40"/>
  <c r="E101" i="40" s="1"/>
  <c r="S100" i="40"/>
  <c r="R100" i="40"/>
  <c r="P100" i="40"/>
  <c r="O100" i="40"/>
  <c r="M100" i="40"/>
  <c r="N100" i="40" s="1"/>
  <c r="T93" i="40"/>
  <c r="E94" i="40" s="1"/>
  <c r="S93" i="40"/>
  <c r="R93" i="40"/>
  <c r="P93" i="40"/>
  <c r="O93" i="40"/>
  <c r="M93" i="40"/>
  <c r="N93" i="40" s="1"/>
  <c r="S82" i="40"/>
  <c r="P82" i="40"/>
  <c r="S75" i="40"/>
  <c r="P75" i="40"/>
  <c r="P68" i="40"/>
  <c r="B82" i="40"/>
  <c r="A82" i="40"/>
  <c r="B75" i="40"/>
  <c r="A75" i="40"/>
  <c r="B68" i="40"/>
  <c r="A68" i="40"/>
  <c r="S55" i="40"/>
  <c r="R55" i="40"/>
  <c r="Q55" i="40"/>
  <c r="P55" i="40"/>
  <c r="O55" i="40"/>
  <c r="M55" i="40"/>
  <c r="N55" i="40" s="1"/>
  <c r="S49" i="40"/>
  <c r="R49" i="40"/>
  <c r="Q49" i="40"/>
  <c r="P49" i="40"/>
  <c r="O49" i="40"/>
  <c r="M49" i="40"/>
  <c r="N49" i="40" s="1"/>
  <c r="S43" i="40"/>
  <c r="R43" i="40"/>
  <c r="Q43" i="40"/>
  <c r="P43" i="40"/>
  <c r="O43" i="40"/>
  <c r="M43" i="40"/>
  <c r="N43" i="40" s="1"/>
  <c r="S37" i="40"/>
  <c r="R37" i="40"/>
  <c r="Q37" i="40"/>
  <c r="P37" i="40"/>
  <c r="O37" i="40"/>
  <c r="M37" i="40"/>
  <c r="N37" i="40" s="1"/>
  <c r="S31" i="40"/>
  <c r="R31" i="40"/>
  <c r="Q31" i="40"/>
  <c r="P31" i="40"/>
  <c r="O31" i="40"/>
  <c r="M31" i="40"/>
  <c r="N31" i="40" s="1"/>
  <c r="S25" i="40"/>
  <c r="R25" i="40"/>
  <c r="Q25" i="40"/>
  <c r="P25" i="40"/>
  <c r="O25" i="40"/>
  <c r="M25" i="40"/>
  <c r="N25" i="40" s="1"/>
  <c r="P19" i="40"/>
  <c r="S13" i="40"/>
  <c r="Q13" i="40"/>
  <c r="P13" i="40"/>
  <c r="B55" i="40"/>
  <c r="A55" i="40"/>
  <c r="B49" i="40"/>
  <c r="A49" i="40"/>
  <c r="B43" i="40"/>
  <c r="A43" i="40"/>
  <c r="B37" i="40"/>
  <c r="A37" i="40"/>
  <c r="B31" i="40"/>
  <c r="A31" i="40"/>
  <c r="B25" i="40"/>
  <c r="A25" i="40"/>
  <c r="B19" i="40"/>
  <c r="A19" i="40"/>
  <c r="B13" i="40"/>
  <c r="A13" i="40"/>
  <c r="B385" i="40"/>
  <c r="B409" i="40" s="1"/>
  <c r="Q8" i="40"/>
  <c r="Q9" i="40"/>
  <c r="S153" i="40"/>
  <c r="E169" i="40"/>
  <c r="C275" i="40"/>
  <c r="C276" i="40"/>
  <c r="C277" i="40"/>
  <c r="C278" i="40"/>
  <c r="C279" i="40"/>
  <c r="C280" i="40"/>
  <c r="C281" i="40"/>
  <c r="C282" i="40"/>
  <c r="C283" i="40"/>
  <c r="C284" i="40"/>
  <c r="C285" i="40"/>
  <c r="C286" i="40"/>
  <c r="C287" i="40"/>
  <c r="C288" i="40"/>
  <c r="C289" i="40"/>
  <c r="C290" i="40"/>
  <c r="C291" i="40"/>
  <c r="C292" i="40"/>
  <c r="C293" i="40"/>
  <c r="C294" i="40"/>
  <c r="B304" i="40"/>
  <c r="C304" i="40"/>
  <c r="B305" i="40"/>
  <c r="C305" i="40"/>
  <c r="B306" i="40"/>
  <c r="C306" i="40"/>
  <c r="B307" i="40"/>
  <c r="C307" i="40"/>
  <c r="B308" i="40"/>
  <c r="C308" i="40"/>
  <c r="B309" i="40"/>
  <c r="C309" i="40"/>
  <c r="B310" i="40"/>
  <c r="C310" i="40"/>
  <c r="B311" i="40"/>
  <c r="C311" i="40"/>
  <c r="O331" i="40"/>
  <c r="E330" i="40" s="1"/>
  <c r="M331" i="40"/>
  <c r="E329" i="40" s="1"/>
  <c r="F169" i="40"/>
  <c r="G169" i="40"/>
  <c r="H169" i="40"/>
  <c r="I169" i="40"/>
  <c r="AB193" i="40"/>
  <c r="AC193" i="40" s="1"/>
  <c r="AD193" i="40" s="1"/>
  <c r="AE193" i="40" s="1"/>
  <c r="AF193" i="40" s="1"/>
  <c r="AG193" i="40" s="1"/>
  <c r="AH193" i="40" s="1"/>
  <c r="N173" i="40"/>
  <c r="S172" i="40"/>
  <c r="J166" i="40"/>
  <c r="Z162" i="40" s="1"/>
  <c r="B165" i="40"/>
  <c r="J162" i="40"/>
  <c r="Z158" i="40" s="1"/>
  <c r="B161" i="40"/>
  <c r="J158" i="40"/>
  <c r="B157" i="40"/>
  <c r="I156" i="40"/>
  <c r="H156" i="40"/>
  <c r="G156" i="40"/>
  <c r="F156" i="40"/>
  <c r="E156" i="40"/>
  <c r="T153" i="40"/>
  <c r="AE117" i="40"/>
  <c r="AD117" i="40"/>
  <c r="AC117" i="40"/>
  <c r="AB117" i="40"/>
  <c r="AA117" i="40"/>
  <c r="I117" i="40"/>
  <c r="H117" i="40"/>
  <c r="G117" i="40"/>
  <c r="F117" i="40"/>
  <c r="E117" i="40"/>
  <c r="I92" i="40"/>
  <c r="H92" i="40"/>
  <c r="G92" i="40"/>
  <c r="F92" i="40"/>
  <c r="E92" i="40"/>
  <c r="I67" i="40"/>
  <c r="H67" i="40"/>
  <c r="G67" i="40"/>
  <c r="F67" i="40"/>
  <c r="E67" i="40"/>
  <c r="B5" i="40"/>
  <c r="B3" i="40"/>
  <c r="E342" i="39"/>
  <c r="F342" i="39"/>
  <c r="G342" i="39"/>
  <c r="H342" i="39"/>
  <c r="I342" i="39"/>
  <c r="E343" i="39"/>
  <c r="F343" i="39"/>
  <c r="G343" i="39"/>
  <c r="H343" i="39"/>
  <c r="I343" i="39"/>
  <c r="E344" i="39"/>
  <c r="F344" i="39"/>
  <c r="G344" i="39"/>
  <c r="H344" i="39"/>
  <c r="I344" i="39"/>
  <c r="E345" i="39"/>
  <c r="F345" i="39"/>
  <c r="G345" i="39"/>
  <c r="H345" i="39"/>
  <c r="I345" i="39"/>
  <c r="E346" i="39"/>
  <c r="F346" i="39"/>
  <c r="G346" i="39"/>
  <c r="H346" i="39"/>
  <c r="I346" i="39"/>
  <c r="E347" i="39"/>
  <c r="F347" i="39"/>
  <c r="G347" i="39"/>
  <c r="H347" i="39"/>
  <c r="I347" i="39"/>
  <c r="E348" i="39"/>
  <c r="F348" i="39"/>
  <c r="G348" i="39"/>
  <c r="H348" i="39"/>
  <c r="I348" i="39"/>
  <c r="E349" i="39"/>
  <c r="F349" i="39"/>
  <c r="G349" i="39"/>
  <c r="H349" i="39"/>
  <c r="I349" i="39"/>
  <c r="E350" i="39"/>
  <c r="F350" i="39"/>
  <c r="G350" i="39"/>
  <c r="H350" i="39"/>
  <c r="I350" i="39"/>
  <c r="E351" i="39"/>
  <c r="F351" i="39"/>
  <c r="G351" i="39"/>
  <c r="H351" i="39"/>
  <c r="I351" i="39"/>
  <c r="E352" i="39"/>
  <c r="F352" i="39"/>
  <c r="G352" i="39"/>
  <c r="H352" i="39"/>
  <c r="I352" i="39"/>
  <c r="E353" i="39"/>
  <c r="F353" i="39"/>
  <c r="G353" i="39"/>
  <c r="H353" i="39"/>
  <c r="I353" i="39"/>
  <c r="E354" i="39"/>
  <c r="F354" i="39"/>
  <c r="G354" i="39"/>
  <c r="H354" i="39"/>
  <c r="I354" i="39"/>
  <c r="E355" i="39"/>
  <c r="F355" i="39"/>
  <c r="G355" i="39"/>
  <c r="H355" i="39"/>
  <c r="I355" i="39"/>
  <c r="E356" i="39"/>
  <c r="F356" i="39"/>
  <c r="G356" i="39"/>
  <c r="H356" i="39"/>
  <c r="I356" i="39"/>
  <c r="E357" i="39"/>
  <c r="F357" i="39"/>
  <c r="G357" i="39"/>
  <c r="H357" i="39"/>
  <c r="I357" i="39"/>
  <c r="E358" i="39"/>
  <c r="F358" i="39"/>
  <c r="G358" i="39"/>
  <c r="H358" i="39"/>
  <c r="I358" i="39"/>
  <c r="E359" i="39"/>
  <c r="F359" i="39"/>
  <c r="G359" i="39"/>
  <c r="H359" i="39"/>
  <c r="I359" i="39"/>
  <c r="E360" i="39"/>
  <c r="F360" i="39"/>
  <c r="G360" i="39"/>
  <c r="H360" i="39"/>
  <c r="I360" i="39"/>
  <c r="I341" i="39"/>
  <c r="H341" i="39"/>
  <c r="G341" i="39"/>
  <c r="F341" i="39"/>
  <c r="E341" i="39"/>
  <c r="B342" i="39"/>
  <c r="B366" i="39" s="1"/>
  <c r="B390" i="39" s="1"/>
  <c r="B343" i="39"/>
  <c r="B277" i="39" s="1"/>
  <c r="B344" i="39"/>
  <c r="B368" i="39" s="1"/>
  <c r="B392" i="39" s="1"/>
  <c r="B345" i="39"/>
  <c r="B279" i="39" s="1"/>
  <c r="B346" i="39"/>
  <c r="B280" i="39" s="1"/>
  <c r="B347" i="39"/>
  <c r="B371" i="39" s="1"/>
  <c r="B395" i="39" s="1"/>
  <c r="B348" i="39"/>
  <c r="B372" i="39" s="1"/>
  <c r="B396" i="39" s="1"/>
  <c r="B349" i="39"/>
  <c r="B373" i="39" s="1"/>
  <c r="B397" i="39" s="1"/>
  <c r="B350" i="39"/>
  <c r="B374" i="39" s="1"/>
  <c r="B398" i="39" s="1"/>
  <c r="B351" i="39"/>
  <c r="B375" i="39" s="1"/>
  <c r="B399" i="39" s="1"/>
  <c r="B352" i="39"/>
  <c r="B376" i="39" s="1"/>
  <c r="B400" i="39" s="1"/>
  <c r="B353" i="39"/>
  <c r="B287" i="39" s="1"/>
  <c r="B354" i="39"/>
  <c r="B288" i="39" s="1"/>
  <c r="B355" i="39"/>
  <c r="B289" i="39" s="1"/>
  <c r="B356" i="39"/>
  <c r="B380" i="39" s="1"/>
  <c r="B404" i="39" s="1"/>
  <c r="B357" i="39"/>
  <c r="B381" i="39" s="1"/>
  <c r="B405" i="39" s="1"/>
  <c r="B358" i="39"/>
  <c r="B382" i="39" s="1"/>
  <c r="B406" i="39" s="1"/>
  <c r="B359" i="39"/>
  <c r="B383" i="39" s="1"/>
  <c r="B407" i="39" s="1"/>
  <c r="B360" i="39"/>
  <c r="B384" i="39" s="1"/>
  <c r="B408" i="39" s="1"/>
  <c r="B341" i="39"/>
  <c r="B365" i="39" s="1"/>
  <c r="B389" i="39" s="1"/>
  <c r="I321" i="39"/>
  <c r="H321" i="39"/>
  <c r="G321" i="39"/>
  <c r="F321" i="39"/>
  <c r="E321" i="39"/>
  <c r="I312" i="39"/>
  <c r="H312" i="39"/>
  <c r="G312" i="39"/>
  <c r="F312" i="39"/>
  <c r="E312" i="39"/>
  <c r="I311" i="39"/>
  <c r="H311" i="39"/>
  <c r="G311" i="39"/>
  <c r="F311" i="39"/>
  <c r="E311" i="39"/>
  <c r="I310" i="39"/>
  <c r="H310" i="39"/>
  <c r="G310" i="39"/>
  <c r="F310" i="39"/>
  <c r="E310" i="39"/>
  <c r="I309" i="39"/>
  <c r="H309" i="39"/>
  <c r="G309" i="39"/>
  <c r="F309" i="39"/>
  <c r="E309" i="39"/>
  <c r="I308" i="39"/>
  <c r="H308" i="39"/>
  <c r="G308" i="39"/>
  <c r="F308" i="39"/>
  <c r="E308" i="39"/>
  <c r="I307" i="39"/>
  <c r="H307" i="39"/>
  <c r="G307" i="39"/>
  <c r="F307" i="39"/>
  <c r="E307" i="39"/>
  <c r="I306" i="39"/>
  <c r="H306" i="39"/>
  <c r="G306" i="39"/>
  <c r="F306" i="39"/>
  <c r="E306" i="39"/>
  <c r="I305" i="39"/>
  <c r="H305" i="39"/>
  <c r="G305" i="39"/>
  <c r="F305" i="39"/>
  <c r="E305" i="39"/>
  <c r="I304" i="39"/>
  <c r="H304" i="39"/>
  <c r="G304" i="39"/>
  <c r="F304" i="39"/>
  <c r="E304" i="39"/>
  <c r="A305" i="39"/>
  <c r="A306" i="39"/>
  <c r="A307" i="39"/>
  <c r="A308" i="39"/>
  <c r="A309" i="39"/>
  <c r="A310" i="39"/>
  <c r="A311" i="39"/>
  <c r="A304" i="39"/>
  <c r="I300" i="39"/>
  <c r="H300" i="39"/>
  <c r="G300" i="39"/>
  <c r="F300" i="39"/>
  <c r="E300" i="39"/>
  <c r="B300" i="39"/>
  <c r="I299" i="39"/>
  <c r="H299" i="39"/>
  <c r="G299" i="39"/>
  <c r="F299" i="39"/>
  <c r="E299" i="39"/>
  <c r="B299" i="39"/>
  <c r="I298" i="39"/>
  <c r="H298" i="39"/>
  <c r="G298" i="39"/>
  <c r="F298" i="39"/>
  <c r="E298" i="39"/>
  <c r="B298" i="39"/>
  <c r="I271" i="39"/>
  <c r="H271" i="39"/>
  <c r="G271" i="39"/>
  <c r="F271" i="39"/>
  <c r="E271" i="39"/>
  <c r="B271" i="39"/>
  <c r="I270" i="39"/>
  <c r="H270" i="39"/>
  <c r="G270" i="39"/>
  <c r="F270" i="39"/>
  <c r="E270" i="39"/>
  <c r="B270" i="39"/>
  <c r="I269" i="39"/>
  <c r="H269" i="39"/>
  <c r="G269" i="39"/>
  <c r="F269" i="39"/>
  <c r="E269" i="39"/>
  <c r="B269" i="39"/>
  <c r="I268" i="39"/>
  <c r="H268" i="39"/>
  <c r="G268" i="39"/>
  <c r="F268" i="39"/>
  <c r="E268" i="39"/>
  <c r="B268" i="39"/>
  <c r="I264" i="39"/>
  <c r="H264" i="39"/>
  <c r="G264" i="39"/>
  <c r="F264" i="39"/>
  <c r="E264" i="39"/>
  <c r="B264" i="39"/>
  <c r="I263" i="39"/>
  <c r="H263" i="39"/>
  <c r="G263" i="39"/>
  <c r="F263" i="39"/>
  <c r="E263" i="39"/>
  <c r="B263" i="39"/>
  <c r="I262" i="39"/>
  <c r="H262" i="39"/>
  <c r="G262" i="39"/>
  <c r="F262" i="39"/>
  <c r="E262" i="39"/>
  <c r="B262" i="39"/>
  <c r="I260" i="39"/>
  <c r="H260" i="39"/>
  <c r="G260" i="39"/>
  <c r="F260" i="39"/>
  <c r="E260" i="39"/>
  <c r="B260" i="39"/>
  <c r="I259" i="39"/>
  <c r="H259" i="39"/>
  <c r="G259" i="39"/>
  <c r="F259" i="39"/>
  <c r="E259" i="39"/>
  <c r="B259" i="39"/>
  <c r="I258" i="39"/>
  <c r="H258" i="39"/>
  <c r="G258" i="39"/>
  <c r="F258" i="39"/>
  <c r="E258" i="39"/>
  <c r="B258" i="39"/>
  <c r="I254" i="39"/>
  <c r="H254" i="39"/>
  <c r="G254" i="39"/>
  <c r="F254" i="39"/>
  <c r="E254" i="39"/>
  <c r="B254" i="39"/>
  <c r="I253" i="39"/>
  <c r="H253" i="39"/>
  <c r="G253" i="39"/>
  <c r="F253" i="39"/>
  <c r="E253" i="39"/>
  <c r="B253" i="39"/>
  <c r="B247" i="39"/>
  <c r="E247" i="39"/>
  <c r="F247" i="39"/>
  <c r="G247" i="39"/>
  <c r="H247" i="39"/>
  <c r="I247" i="39"/>
  <c r="B248" i="39"/>
  <c r="E248" i="39"/>
  <c r="F248" i="39"/>
  <c r="G248" i="39"/>
  <c r="H248" i="39"/>
  <c r="I248" i="39"/>
  <c r="B249" i="39"/>
  <c r="E249" i="39"/>
  <c r="F249" i="39"/>
  <c r="G249" i="39"/>
  <c r="H249" i="39"/>
  <c r="I249" i="39"/>
  <c r="I246" i="39"/>
  <c r="H246" i="39"/>
  <c r="G246" i="39"/>
  <c r="F246" i="39"/>
  <c r="E246" i="39"/>
  <c r="B246" i="39"/>
  <c r="I231" i="39"/>
  <c r="H231" i="39"/>
  <c r="G231" i="39"/>
  <c r="F231" i="39"/>
  <c r="E231" i="39"/>
  <c r="I218" i="39"/>
  <c r="H218" i="39"/>
  <c r="G218" i="39"/>
  <c r="F218" i="39"/>
  <c r="E218" i="39"/>
  <c r="I214" i="39"/>
  <c r="I215" i="39"/>
  <c r="H214" i="39"/>
  <c r="H215" i="39"/>
  <c r="G214" i="39"/>
  <c r="G215" i="39"/>
  <c r="F214" i="39"/>
  <c r="F215" i="39"/>
  <c r="E214" i="39"/>
  <c r="E215" i="39"/>
  <c r="B215" i="39"/>
  <c r="B214" i="39"/>
  <c r="I199" i="39"/>
  <c r="H199" i="39"/>
  <c r="G199" i="39"/>
  <c r="F199" i="39"/>
  <c r="E199" i="39"/>
  <c r="I186" i="39"/>
  <c r="H186" i="39"/>
  <c r="G186" i="39"/>
  <c r="F186" i="39"/>
  <c r="E186" i="39"/>
  <c r="E183" i="39"/>
  <c r="F183" i="39"/>
  <c r="G183" i="39"/>
  <c r="H183" i="39"/>
  <c r="I183" i="39"/>
  <c r="I182" i="39"/>
  <c r="H182" i="39"/>
  <c r="G182" i="39"/>
  <c r="F182" i="39"/>
  <c r="E182" i="39"/>
  <c r="B183" i="39"/>
  <c r="B182" i="39"/>
  <c r="A165" i="39"/>
  <c r="A161" i="39"/>
  <c r="A157" i="39"/>
  <c r="S168" i="39"/>
  <c r="R168" i="39"/>
  <c r="Q168" i="39"/>
  <c r="U166" i="39"/>
  <c r="I165" i="39" s="1"/>
  <c r="Y162" i="39" s="1"/>
  <c r="T166" i="39"/>
  <c r="H165" i="39" s="1"/>
  <c r="X162" i="39" s="1"/>
  <c r="S166" i="39"/>
  <c r="G165" i="39" s="1"/>
  <c r="W162" i="39" s="1"/>
  <c r="R166" i="39"/>
  <c r="F165" i="39" s="1"/>
  <c r="V162" i="39" s="1"/>
  <c r="Q166" i="39"/>
  <c r="E165" i="39" s="1"/>
  <c r="S164" i="39"/>
  <c r="R164" i="39"/>
  <c r="Q164" i="39"/>
  <c r="U162" i="39"/>
  <c r="I161" i="39" s="1"/>
  <c r="Y158" i="39" s="1"/>
  <c r="T162" i="39"/>
  <c r="H161" i="39" s="1"/>
  <c r="X158" i="39" s="1"/>
  <c r="S162" i="39"/>
  <c r="G161" i="39" s="1"/>
  <c r="W158" i="39" s="1"/>
  <c r="R162" i="39"/>
  <c r="F161" i="39" s="1"/>
  <c r="V158" i="39" s="1"/>
  <c r="Q162" i="39"/>
  <c r="E161" i="39" s="1"/>
  <c r="U158" i="39"/>
  <c r="I157" i="39" s="1"/>
  <c r="T158" i="39"/>
  <c r="H157" i="39" s="1"/>
  <c r="S160" i="39"/>
  <c r="S158" i="39"/>
  <c r="G157" i="39" s="1"/>
  <c r="R160" i="39"/>
  <c r="R158" i="39"/>
  <c r="F157" i="39" s="1"/>
  <c r="Q160" i="39"/>
  <c r="Q158" i="39"/>
  <c r="E157" i="39" s="1"/>
  <c r="C146" i="39"/>
  <c r="C321" i="39" s="1"/>
  <c r="C139" i="39"/>
  <c r="C320" i="39" s="1"/>
  <c r="C134" i="39"/>
  <c r="C132" i="39"/>
  <c r="C319" i="39" s="1"/>
  <c r="C125" i="39"/>
  <c r="C318" i="39" s="1"/>
  <c r="C119" i="39"/>
  <c r="C118" i="39"/>
  <c r="C317" i="39" s="1"/>
  <c r="B146" i="39"/>
  <c r="B321" i="39" s="1"/>
  <c r="A146" i="39"/>
  <c r="A321" i="39" s="1"/>
  <c r="B139" i="39"/>
  <c r="B320" i="39" s="1"/>
  <c r="A139" i="39"/>
  <c r="A320" i="39" s="1"/>
  <c r="B132" i="39"/>
  <c r="B319" i="39" s="1"/>
  <c r="A132" i="39"/>
  <c r="A319" i="39" s="1"/>
  <c r="B125" i="39"/>
  <c r="B318" i="39" s="1"/>
  <c r="A125" i="39"/>
  <c r="A318" i="39" s="1"/>
  <c r="B118" i="39"/>
  <c r="B317" i="39" s="1"/>
  <c r="A118" i="39"/>
  <c r="A317" i="39" s="1"/>
  <c r="B107" i="39"/>
  <c r="A107" i="39"/>
  <c r="B100" i="39"/>
  <c r="A100" i="39"/>
  <c r="B93" i="39"/>
  <c r="A93" i="39"/>
  <c r="B82" i="39"/>
  <c r="A82" i="39"/>
  <c r="B75" i="39"/>
  <c r="A75" i="39"/>
  <c r="B68" i="39"/>
  <c r="A68" i="39"/>
  <c r="S107" i="39"/>
  <c r="P107" i="39"/>
  <c r="O107" i="39"/>
  <c r="T100" i="39"/>
  <c r="E101" i="39" s="1"/>
  <c r="S100" i="39"/>
  <c r="R100" i="39"/>
  <c r="P100" i="39"/>
  <c r="O100" i="39"/>
  <c r="M100" i="39"/>
  <c r="N100" i="39" s="1"/>
  <c r="T93" i="39"/>
  <c r="E94" i="39" s="1"/>
  <c r="S93" i="39"/>
  <c r="R93" i="39"/>
  <c r="P93" i="39"/>
  <c r="O93" i="39"/>
  <c r="M93" i="39"/>
  <c r="N93" i="39" s="1"/>
  <c r="S82" i="39"/>
  <c r="P82" i="39"/>
  <c r="S75" i="39"/>
  <c r="P75" i="39"/>
  <c r="P68" i="39"/>
  <c r="S55" i="39"/>
  <c r="R55" i="39"/>
  <c r="Q55" i="39"/>
  <c r="P55" i="39"/>
  <c r="O55" i="39"/>
  <c r="M55" i="39"/>
  <c r="N55" i="39" s="1"/>
  <c r="S49" i="39"/>
  <c r="R49" i="39"/>
  <c r="Q49" i="39"/>
  <c r="P49" i="39"/>
  <c r="O49" i="39"/>
  <c r="M49" i="39"/>
  <c r="N49" i="39" s="1"/>
  <c r="S43" i="39"/>
  <c r="R43" i="39"/>
  <c r="Q43" i="39"/>
  <c r="P43" i="39"/>
  <c r="O43" i="39"/>
  <c r="M43" i="39"/>
  <c r="N43" i="39" s="1"/>
  <c r="S37" i="39"/>
  <c r="R37" i="39"/>
  <c r="Q37" i="39"/>
  <c r="P37" i="39"/>
  <c r="O37" i="39"/>
  <c r="M37" i="39"/>
  <c r="N37" i="39" s="1"/>
  <c r="S31" i="39"/>
  <c r="R31" i="39"/>
  <c r="Q31" i="39"/>
  <c r="P31" i="39"/>
  <c r="O31" i="39"/>
  <c r="M31" i="39"/>
  <c r="N31" i="39" s="1"/>
  <c r="S25" i="39"/>
  <c r="R25" i="39"/>
  <c r="Q25" i="39"/>
  <c r="P25" i="39"/>
  <c r="O25" i="39"/>
  <c r="M25" i="39"/>
  <c r="N25" i="39" s="1"/>
  <c r="P19" i="39"/>
  <c r="S13" i="39"/>
  <c r="Q13" i="39"/>
  <c r="P13" i="39"/>
  <c r="B55" i="39"/>
  <c r="A55" i="39"/>
  <c r="B49" i="39"/>
  <c r="A49" i="39"/>
  <c r="B43" i="39"/>
  <c r="A43" i="39"/>
  <c r="B37" i="39"/>
  <c r="A37" i="39"/>
  <c r="B31" i="39"/>
  <c r="A31" i="39"/>
  <c r="B25" i="39"/>
  <c r="A25" i="39"/>
  <c r="B19" i="39"/>
  <c r="A19" i="39"/>
  <c r="B13" i="39"/>
  <c r="A13" i="39"/>
  <c r="B385" i="39"/>
  <c r="B409" i="39" s="1"/>
  <c r="Q8" i="39"/>
  <c r="Q9" i="39"/>
  <c r="S153" i="39"/>
  <c r="E169" i="39"/>
  <c r="C275" i="39"/>
  <c r="C276" i="39"/>
  <c r="C277" i="39"/>
  <c r="C278" i="39"/>
  <c r="C279" i="39"/>
  <c r="C280" i="39"/>
  <c r="C281" i="39"/>
  <c r="C282" i="39"/>
  <c r="C283" i="39"/>
  <c r="C284" i="39"/>
  <c r="C285" i="39"/>
  <c r="C286" i="39"/>
  <c r="C287" i="39"/>
  <c r="C288" i="39"/>
  <c r="C289" i="39"/>
  <c r="C290" i="39"/>
  <c r="C291" i="39"/>
  <c r="C292" i="39"/>
  <c r="C293" i="39"/>
  <c r="C294" i="39"/>
  <c r="B304" i="39"/>
  <c r="C304" i="39"/>
  <c r="B305" i="39"/>
  <c r="C305" i="39"/>
  <c r="B306" i="39"/>
  <c r="C306" i="39"/>
  <c r="B307" i="39"/>
  <c r="C307" i="39"/>
  <c r="B308" i="39"/>
  <c r="C308" i="39"/>
  <c r="B309" i="39"/>
  <c r="C309" i="39"/>
  <c r="B310" i="39"/>
  <c r="C310" i="39"/>
  <c r="B311" i="39"/>
  <c r="C311" i="39"/>
  <c r="O331" i="39"/>
  <c r="E330" i="39" s="1"/>
  <c r="M331" i="39"/>
  <c r="E329" i="39" s="1"/>
  <c r="F169" i="39"/>
  <c r="G169" i="39"/>
  <c r="H169" i="39"/>
  <c r="I169" i="39"/>
  <c r="AB193" i="39"/>
  <c r="AC193" i="39" s="1"/>
  <c r="AD193" i="39" s="1"/>
  <c r="AE193" i="39" s="1"/>
  <c r="AF193" i="39" s="1"/>
  <c r="AG193" i="39" s="1"/>
  <c r="AH193" i="39" s="1"/>
  <c r="N173" i="39"/>
  <c r="S172" i="39"/>
  <c r="J166" i="39"/>
  <c r="Z162" i="39" s="1"/>
  <c r="B165" i="39"/>
  <c r="J162" i="39"/>
  <c r="Z158" i="39" s="1"/>
  <c r="B161" i="39"/>
  <c r="J158" i="39"/>
  <c r="B157" i="39"/>
  <c r="I156" i="39"/>
  <c r="H156" i="39"/>
  <c r="G156" i="39"/>
  <c r="F156" i="39"/>
  <c r="E156" i="39"/>
  <c r="T153" i="39"/>
  <c r="AE117" i="39"/>
  <c r="AD117" i="39"/>
  <c r="AC117" i="39"/>
  <c r="AB117" i="39"/>
  <c r="AA117" i="39"/>
  <c r="I117" i="39"/>
  <c r="H117" i="39"/>
  <c r="G117" i="39"/>
  <c r="F117" i="39"/>
  <c r="E117" i="39"/>
  <c r="I92" i="39"/>
  <c r="H92" i="39"/>
  <c r="G92" i="39"/>
  <c r="F92" i="39"/>
  <c r="E92" i="39"/>
  <c r="I67" i="39"/>
  <c r="H67" i="39"/>
  <c r="G67" i="39"/>
  <c r="F67" i="39"/>
  <c r="E67" i="39"/>
  <c r="B5" i="39"/>
  <c r="B3" i="39"/>
  <c r="E342" i="38"/>
  <c r="F342" i="38"/>
  <c r="G342" i="38"/>
  <c r="H342" i="38"/>
  <c r="I342" i="38"/>
  <c r="E343" i="38"/>
  <c r="F343" i="38"/>
  <c r="G343" i="38"/>
  <c r="H343" i="38"/>
  <c r="I343" i="38"/>
  <c r="E344" i="38"/>
  <c r="F344" i="38"/>
  <c r="G344" i="38"/>
  <c r="H344" i="38"/>
  <c r="I344" i="38"/>
  <c r="E345" i="38"/>
  <c r="F345" i="38"/>
  <c r="G345" i="38"/>
  <c r="H345" i="38"/>
  <c r="I345" i="38"/>
  <c r="E346" i="38"/>
  <c r="F346" i="38"/>
  <c r="G346" i="38"/>
  <c r="H346" i="38"/>
  <c r="I346" i="38"/>
  <c r="E347" i="38"/>
  <c r="F347" i="38"/>
  <c r="G347" i="38"/>
  <c r="H347" i="38"/>
  <c r="I347" i="38"/>
  <c r="E348" i="38"/>
  <c r="F348" i="38"/>
  <c r="G348" i="38"/>
  <c r="H348" i="38"/>
  <c r="I348" i="38"/>
  <c r="E349" i="38"/>
  <c r="F349" i="38"/>
  <c r="G349" i="38"/>
  <c r="H349" i="38"/>
  <c r="I349" i="38"/>
  <c r="E350" i="38"/>
  <c r="F350" i="38"/>
  <c r="G350" i="38"/>
  <c r="H350" i="38"/>
  <c r="I350" i="38"/>
  <c r="E351" i="38"/>
  <c r="F351" i="38"/>
  <c r="G351" i="38"/>
  <c r="H351" i="38"/>
  <c r="I351" i="38"/>
  <c r="E352" i="38"/>
  <c r="F352" i="38"/>
  <c r="G352" i="38"/>
  <c r="H352" i="38"/>
  <c r="I352" i="38"/>
  <c r="E353" i="38"/>
  <c r="F353" i="38"/>
  <c r="G353" i="38"/>
  <c r="H353" i="38"/>
  <c r="I353" i="38"/>
  <c r="E354" i="38"/>
  <c r="F354" i="38"/>
  <c r="G354" i="38"/>
  <c r="H354" i="38"/>
  <c r="I354" i="38"/>
  <c r="E355" i="38"/>
  <c r="F355" i="38"/>
  <c r="G355" i="38"/>
  <c r="H355" i="38"/>
  <c r="I355" i="38"/>
  <c r="E356" i="38"/>
  <c r="F356" i="38"/>
  <c r="G356" i="38"/>
  <c r="H356" i="38"/>
  <c r="I356" i="38"/>
  <c r="E357" i="38"/>
  <c r="F357" i="38"/>
  <c r="G357" i="38"/>
  <c r="H357" i="38"/>
  <c r="I357" i="38"/>
  <c r="E358" i="38"/>
  <c r="F358" i="38"/>
  <c r="G358" i="38"/>
  <c r="H358" i="38"/>
  <c r="I358" i="38"/>
  <c r="E359" i="38"/>
  <c r="F359" i="38"/>
  <c r="G359" i="38"/>
  <c r="H359" i="38"/>
  <c r="I359" i="38"/>
  <c r="E360" i="38"/>
  <c r="F360" i="38"/>
  <c r="G360" i="38"/>
  <c r="H360" i="38"/>
  <c r="I360" i="38"/>
  <c r="I341" i="38"/>
  <c r="H341" i="38"/>
  <c r="G341" i="38"/>
  <c r="F341" i="38"/>
  <c r="E341" i="38"/>
  <c r="B342" i="38"/>
  <c r="B276" i="38" s="1"/>
  <c r="B343" i="38"/>
  <c r="B277" i="38" s="1"/>
  <c r="B344" i="38"/>
  <c r="B345" i="38"/>
  <c r="B346" i="38"/>
  <c r="B280" i="38" s="1"/>
  <c r="B347" i="38"/>
  <c r="B371" i="38" s="1"/>
  <c r="B395" i="38" s="1"/>
  <c r="B348" i="38"/>
  <c r="B282" i="38" s="1"/>
  <c r="B349" i="38"/>
  <c r="B373" i="38" s="1"/>
  <c r="B397" i="38" s="1"/>
  <c r="B350" i="38"/>
  <c r="B351" i="38"/>
  <c r="B285" i="38" s="1"/>
  <c r="B352" i="38"/>
  <c r="B286" i="38" s="1"/>
  <c r="B353" i="38"/>
  <c r="B354" i="38"/>
  <c r="B378" i="38" s="1"/>
  <c r="B402" i="38" s="1"/>
  <c r="B355" i="38"/>
  <c r="B379" i="38" s="1"/>
  <c r="B403" i="38" s="1"/>
  <c r="B356" i="38"/>
  <c r="B290" i="38" s="1"/>
  <c r="B357" i="38"/>
  <c r="B381" i="38" s="1"/>
  <c r="B405" i="38" s="1"/>
  <c r="B358" i="38"/>
  <c r="B292" i="38" s="1"/>
  <c r="B359" i="38"/>
  <c r="B293" i="38" s="1"/>
  <c r="B360" i="38"/>
  <c r="B294" i="38" s="1"/>
  <c r="B341" i="38"/>
  <c r="B365" i="38" s="1"/>
  <c r="B389" i="38" s="1"/>
  <c r="E321" i="38"/>
  <c r="F321" i="38"/>
  <c r="G321" i="38"/>
  <c r="H321" i="38"/>
  <c r="I321" i="38"/>
  <c r="I312" i="38"/>
  <c r="H312" i="38"/>
  <c r="G312" i="38"/>
  <c r="F312" i="38"/>
  <c r="E312" i="38"/>
  <c r="E305" i="38"/>
  <c r="F305" i="38"/>
  <c r="G305" i="38"/>
  <c r="H305" i="38"/>
  <c r="I305" i="38"/>
  <c r="E306" i="38"/>
  <c r="F306" i="38"/>
  <c r="G306" i="38"/>
  <c r="H306" i="38"/>
  <c r="I306" i="38"/>
  <c r="E307" i="38"/>
  <c r="F307" i="38"/>
  <c r="G307" i="38"/>
  <c r="H307" i="38"/>
  <c r="I307" i="38"/>
  <c r="E308" i="38"/>
  <c r="F308" i="38"/>
  <c r="G308" i="38"/>
  <c r="H308" i="38"/>
  <c r="I308" i="38"/>
  <c r="E309" i="38"/>
  <c r="F309" i="38"/>
  <c r="G309" i="38"/>
  <c r="H309" i="38"/>
  <c r="I309" i="38"/>
  <c r="E310" i="38"/>
  <c r="F310" i="38"/>
  <c r="G310" i="38"/>
  <c r="H310" i="38"/>
  <c r="I310" i="38"/>
  <c r="E311" i="38"/>
  <c r="F311" i="38"/>
  <c r="G311" i="38"/>
  <c r="H311" i="38"/>
  <c r="I311" i="38"/>
  <c r="I304" i="38"/>
  <c r="H304" i="38"/>
  <c r="G304" i="38"/>
  <c r="F304" i="38"/>
  <c r="E304" i="38"/>
  <c r="A305" i="38"/>
  <c r="A306" i="38"/>
  <c r="A307" i="38"/>
  <c r="A308" i="38"/>
  <c r="A309" i="38"/>
  <c r="A310" i="38"/>
  <c r="A311" i="38"/>
  <c r="A304" i="38"/>
  <c r="I300" i="38"/>
  <c r="H300" i="38"/>
  <c r="G300" i="38"/>
  <c r="F300" i="38"/>
  <c r="E300" i="38"/>
  <c r="B300" i="38"/>
  <c r="I299" i="38"/>
  <c r="H299" i="38"/>
  <c r="G299" i="38"/>
  <c r="F299" i="38"/>
  <c r="E299" i="38"/>
  <c r="B299" i="38"/>
  <c r="I298" i="38"/>
  <c r="H298" i="38"/>
  <c r="G298" i="38"/>
  <c r="F298" i="38"/>
  <c r="E298" i="38"/>
  <c r="B298" i="38"/>
  <c r="I271" i="38"/>
  <c r="H271" i="38"/>
  <c r="G271" i="38"/>
  <c r="F271" i="38"/>
  <c r="E271" i="38"/>
  <c r="B271" i="38"/>
  <c r="I270" i="38"/>
  <c r="H270" i="38"/>
  <c r="G270" i="38"/>
  <c r="F270" i="38"/>
  <c r="E270" i="38"/>
  <c r="B270" i="38"/>
  <c r="I269" i="38"/>
  <c r="H269" i="38"/>
  <c r="G269" i="38"/>
  <c r="F269" i="38"/>
  <c r="E269" i="38"/>
  <c r="B269" i="38"/>
  <c r="I268" i="38"/>
  <c r="H268" i="38"/>
  <c r="G268" i="38"/>
  <c r="F268" i="38"/>
  <c r="E268" i="38"/>
  <c r="B268" i="38"/>
  <c r="I264" i="38"/>
  <c r="H264" i="38"/>
  <c r="G264" i="38"/>
  <c r="F264" i="38"/>
  <c r="E264" i="38"/>
  <c r="B264" i="38"/>
  <c r="I263" i="38"/>
  <c r="H263" i="38"/>
  <c r="G263" i="38"/>
  <c r="F263" i="38"/>
  <c r="E263" i="38"/>
  <c r="B263" i="38"/>
  <c r="I262" i="38"/>
  <c r="H262" i="38"/>
  <c r="G262" i="38"/>
  <c r="F262" i="38"/>
  <c r="E262" i="38"/>
  <c r="B262" i="38"/>
  <c r="I260" i="38"/>
  <c r="H260" i="38"/>
  <c r="G260" i="38"/>
  <c r="F260" i="38"/>
  <c r="E260" i="38"/>
  <c r="B260" i="38"/>
  <c r="I259" i="38"/>
  <c r="H259" i="38"/>
  <c r="G259" i="38"/>
  <c r="F259" i="38"/>
  <c r="E259" i="38"/>
  <c r="B259" i="38"/>
  <c r="I258" i="38"/>
  <c r="H258" i="38"/>
  <c r="G258" i="38"/>
  <c r="F258" i="38"/>
  <c r="E258" i="38"/>
  <c r="B258" i="38"/>
  <c r="I254" i="38"/>
  <c r="H254" i="38"/>
  <c r="G254" i="38"/>
  <c r="F254" i="38"/>
  <c r="E254" i="38"/>
  <c r="B254" i="38"/>
  <c r="I253" i="38"/>
  <c r="H253" i="38"/>
  <c r="G253" i="38"/>
  <c r="F253" i="38"/>
  <c r="E253" i="38"/>
  <c r="B253" i="38"/>
  <c r="B247" i="38"/>
  <c r="E247" i="38"/>
  <c r="F247" i="38"/>
  <c r="G247" i="38"/>
  <c r="H247" i="38"/>
  <c r="I247" i="38"/>
  <c r="B248" i="38"/>
  <c r="E248" i="38"/>
  <c r="F248" i="38"/>
  <c r="G248" i="38"/>
  <c r="H248" i="38"/>
  <c r="I248" i="38"/>
  <c r="B249" i="38"/>
  <c r="E249" i="38"/>
  <c r="F249" i="38"/>
  <c r="G249" i="38"/>
  <c r="H249" i="38"/>
  <c r="I249" i="38"/>
  <c r="I246" i="38"/>
  <c r="H246" i="38"/>
  <c r="G246" i="38"/>
  <c r="F246" i="38"/>
  <c r="E246" i="38"/>
  <c r="B246" i="38"/>
  <c r="I231" i="38"/>
  <c r="H231" i="38"/>
  <c r="G231" i="38"/>
  <c r="F231" i="38"/>
  <c r="E231" i="38"/>
  <c r="I218" i="38"/>
  <c r="H218" i="38"/>
  <c r="G218" i="38"/>
  <c r="F218" i="38"/>
  <c r="E218" i="38"/>
  <c r="I214" i="38"/>
  <c r="I215" i="38"/>
  <c r="H214" i="38"/>
  <c r="H215" i="38"/>
  <c r="G214" i="38"/>
  <c r="G215" i="38"/>
  <c r="F214" i="38"/>
  <c r="F215" i="38"/>
  <c r="E214" i="38"/>
  <c r="E215" i="38"/>
  <c r="B215" i="38"/>
  <c r="B214" i="38"/>
  <c r="I199" i="38"/>
  <c r="H199" i="38"/>
  <c r="G199" i="38"/>
  <c r="F199" i="38"/>
  <c r="E199" i="38"/>
  <c r="F186" i="38"/>
  <c r="G186" i="38"/>
  <c r="H186" i="38"/>
  <c r="I186" i="38"/>
  <c r="E186" i="38"/>
  <c r="F182" i="38"/>
  <c r="G182" i="38"/>
  <c r="H182" i="38"/>
  <c r="I182" i="38"/>
  <c r="F183" i="38"/>
  <c r="G183" i="38"/>
  <c r="H183" i="38"/>
  <c r="I183" i="38"/>
  <c r="E183" i="38"/>
  <c r="E182" i="38"/>
  <c r="B183" i="38"/>
  <c r="B182" i="38"/>
  <c r="A165" i="38"/>
  <c r="A161" i="38"/>
  <c r="A157" i="38"/>
  <c r="S168" i="38"/>
  <c r="R168" i="38"/>
  <c r="Q168" i="38"/>
  <c r="U166" i="38"/>
  <c r="I165" i="38" s="1"/>
  <c r="Y162" i="38" s="1"/>
  <c r="T166" i="38"/>
  <c r="H165" i="38" s="1"/>
  <c r="X162" i="38" s="1"/>
  <c r="S166" i="38"/>
  <c r="G165" i="38" s="1"/>
  <c r="W162" i="38" s="1"/>
  <c r="R166" i="38"/>
  <c r="F165" i="38" s="1"/>
  <c r="V162" i="38" s="1"/>
  <c r="Q166" i="38"/>
  <c r="E165" i="38" s="1"/>
  <c r="S164" i="38"/>
  <c r="R164" i="38"/>
  <c r="Q164" i="38"/>
  <c r="U162" i="38"/>
  <c r="I161" i="38" s="1"/>
  <c r="Y158" i="38" s="1"/>
  <c r="T162" i="38"/>
  <c r="H161" i="38" s="1"/>
  <c r="X158" i="38" s="1"/>
  <c r="S162" i="38"/>
  <c r="G161" i="38" s="1"/>
  <c r="W158" i="38" s="1"/>
  <c r="R162" i="38"/>
  <c r="F161" i="38" s="1"/>
  <c r="V158" i="38" s="1"/>
  <c r="Q162" i="38"/>
  <c r="E161" i="38" s="1"/>
  <c r="U158" i="38"/>
  <c r="I157" i="38" s="1"/>
  <c r="T158" i="38"/>
  <c r="H157" i="38" s="1"/>
  <c r="S160" i="38"/>
  <c r="S158" i="38"/>
  <c r="G157" i="38" s="1"/>
  <c r="R160" i="38"/>
  <c r="R158" i="38"/>
  <c r="F157" i="38" s="1"/>
  <c r="Q160" i="38"/>
  <c r="Q158" i="38"/>
  <c r="E157" i="38" s="1"/>
  <c r="C146" i="38"/>
  <c r="C321" i="38" s="1"/>
  <c r="C139" i="38"/>
  <c r="C320" i="38" s="1"/>
  <c r="C132" i="38"/>
  <c r="Z132" i="38" s="1"/>
  <c r="C125" i="38"/>
  <c r="B146" i="38"/>
  <c r="B321" i="38" s="1"/>
  <c r="A146" i="38"/>
  <c r="A321" i="38" s="1"/>
  <c r="B139" i="38"/>
  <c r="B320" i="38" s="1"/>
  <c r="A139" i="38"/>
  <c r="A320" i="38" s="1"/>
  <c r="B132" i="38"/>
  <c r="B319" i="38" s="1"/>
  <c r="A132" i="38"/>
  <c r="A319" i="38" s="1"/>
  <c r="B125" i="38"/>
  <c r="B318" i="38" s="1"/>
  <c r="A125" i="38"/>
  <c r="A318" i="38" s="1"/>
  <c r="B118" i="38"/>
  <c r="B317" i="38" s="1"/>
  <c r="A118" i="38"/>
  <c r="A317" i="38" s="1"/>
  <c r="C119" i="38"/>
  <c r="C118" i="38"/>
  <c r="C317" i="38" s="1"/>
  <c r="S107" i="38"/>
  <c r="P107" i="38"/>
  <c r="O107" i="38"/>
  <c r="T100" i="38"/>
  <c r="E101" i="38" s="1"/>
  <c r="S100" i="38"/>
  <c r="R100" i="38"/>
  <c r="P100" i="38"/>
  <c r="O100" i="38"/>
  <c r="M100" i="38"/>
  <c r="N100" i="38" s="1"/>
  <c r="T93" i="38"/>
  <c r="E94" i="38" s="1"/>
  <c r="S93" i="38"/>
  <c r="R93" i="38"/>
  <c r="P93" i="38"/>
  <c r="O93" i="38"/>
  <c r="M93" i="38"/>
  <c r="N93" i="38" s="1"/>
  <c r="B107" i="38"/>
  <c r="A107" i="38"/>
  <c r="B100" i="38"/>
  <c r="A100" i="38"/>
  <c r="B93" i="38"/>
  <c r="A93" i="38"/>
  <c r="B82" i="38"/>
  <c r="A82" i="38"/>
  <c r="B75" i="38"/>
  <c r="A75" i="38"/>
  <c r="B68" i="38"/>
  <c r="A68" i="38"/>
  <c r="S82" i="38"/>
  <c r="P82" i="38"/>
  <c r="S75" i="38"/>
  <c r="P75" i="38"/>
  <c r="P68" i="38"/>
  <c r="S55" i="38"/>
  <c r="R55" i="38"/>
  <c r="Q55" i="38"/>
  <c r="P55" i="38"/>
  <c r="O55" i="38"/>
  <c r="M55" i="38"/>
  <c r="N55" i="38" s="1"/>
  <c r="S49" i="38"/>
  <c r="R49" i="38"/>
  <c r="Q49" i="38"/>
  <c r="P49" i="38"/>
  <c r="O49" i="38"/>
  <c r="M49" i="38"/>
  <c r="N49" i="38" s="1"/>
  <c r="S43" i="38"/>
  <c r="R43" i="38"/>
  <c r="Q43" i="38"/>
  <c r="P43" i="38"/>
  <c r="O43" i="38"/>
  <c r="M43" i="38"/>
  <c r="N43" i="38" s="1"/>
  <c r="S37" i="38"/>
  <c r="R37" i="38"/>
  <c r="Q37" i="38"/>
  <c r="P37" i="38"/>
  <c r="O37" i="38"/>
  <c r="M37" i="38"/>
  <c r="N37" i="38" s="1"/>
  <c r="S31" i="38"/>
  <c r="R31" i="38"/>
  <c r="Q31" i="38"/>
  <c r="P31" i="38"/>
  <c r="O31" i="38"/>
  <c r="M31" i="38"/>
  <c r="N31" i="38" s="1"/>
  <c r="S25" i="38"/>
  <c r="R25" i="38"/>
  <c r="Q25" i="38"/>
  <c r="P25" i="38"/>
  <c r="O25" i="38"/>
  <c r="M25" i="38"/>
  <c r="N25" i="38" s="1"/>
  <c r="P19" i="38"/>
  <c r="S13" i="38"/>
  <c r="Q13" i="38"/>
  <c r="P13" i="38"/>
  <c r="B55" i="38"/>
  <c r="A55" i="38"/>
  <c r="B49" i="38"/>
  <c r="A49" i="38"/>
  <c r="B43" i="38"/>
  <c r="A43" i="38"/>
  <c r="B37" i="38"/>
  <c r="A37" i="38"/>
  <c r="B31" i="38"/>
  <c r="A31" i="38"/>
  <c r="B25" i="38"/>
  <c r="A25" i="38"/>
  <c r="B19" i="38"/>
  <c r="A19" i="38"/>
  <c r="B13" i="38"/>
  <c r="A13" i="38"/>
  <c r="B385" i="38"/>
  <c r="B409" i="38" s="1"/>
  <c r="Q8" i="38"/>
  <c r="Q9" i="38"/>
  <c r="S153" i="38"/>
  <c r="E169" i="38"/>
  <c r="C275" i="38"/>
  <c r="C276" i="38"/>
  <c r="C277" i="38"/>
  <c r="C278" i="38"/>
  <c r="C279" i="38"/>
  <c r="C280" i="38"/>
  <c r="C281" i="38"/>
  <c r="C282" i="38"/>
  <c r="C283" i="38"/>
  <c r="C284" i="38"/>
  <c r="C285" i="38"/>
  <c r="C286" i="38"/>
  <c r="C287" i="38"/>
  <c r="C288" i="38"/>
  <c r="C289" i="38"/>
  <c r="C290" i="38"/>
  <c r="C291" i="38"/>
  <c r="C292" i="38"/>
  <c r="C293" i="38"/>
  <c r="C294" i="38"/>
  <c r="B304" i="38"/>
  <c r="C304" i="38"/>
  <c r="B305" i="38"/>
  <c r="C305" i="38"/>
  <c r="B306" i="38"/>
  <c r="C306" i="38"/>
  <c r="B307" i="38"/>
  <c r="C307" i="38"/>
  <c r="B308" i="38"/>
  <c r="C308" i="38"/>
  <c r="B309" i="38"/>
  <c r="C309" i="38"/>
  <c r="B310" i="38"/>
  <c r="C310" i="38"/>
  <c r="B311" i="38"/>
  <c r="C311" i="38"/>
  <c r="O331" i="38"/>
  <c r="E330" i="38" s="1"/>
  <c r="M331" i="38"/>
  <c r="E329" i="38" s="1"/>
  <c r="F169" i="38"/>
  <c r="G169" i="38"/>
  <c r="H169" i="38"/>
  <c r="I169" i="38"/>
  <c r="AB193" i="38"/>
  <c r="AC193" i="38" s="1"/>
  <c r="AD193" i="38" s="1"/>
  <c r="AE193" i="38" s="1"/>
  <c r="AF193" i="38" s="1"/>
  <c r="AG193" i="38" s="1"/>
  <c r="AH193" i="38" s="1"/>
  <c r="N173" i="38"/>
  <c r="S172" i="38"/>
  <c r="J166" i="38"/>
  <c r="Z162" i="38" s="1"/>
  <c r="B165" i="38"/>
  <c r="J162" i="38"/>
  <c r="Z158" i="38" s="1"/>
  <c r="B161" i="38"/>
  <c r="J158" i="38"/>
  <c r="B157" i="38"/>
  <c r="I156" i="38"/>
  <c r="H156" i="38"/>
  <c r="G156" i="38"/>
  <c r="F156" i="38"/>
  <c r="E156" i="38"/>
  <c r="T153" i="38"/>
  <c r="AE117" i="38"/>
  <c r="AD117" i="38"/>
  <c r="AC117" i="38"/>
  <c r="AB117" i="38"/>
  <c r="AA117" i="38"/>
  <c r="I117" i="38"/>
  <c r="H117" i="38"/>
  <c r="G117" i="38"/>
  <c r="F117" i="38"/>
  <c r="E117" i="38"/>
  <c r="I92" i="38"/>
  <c r="H92" i="38"/>
  <c r="G92" i="38"/>
  <c r="F92" i="38"/>
  <c r="E92" i="38"/>
  <c r="I67" i="38"/>
  <c r="H67" i="38"/>
  <c r="G67" i="38"/>
  <c r="F67" i="38"/>
  <c r="E67" i="38"/>
  <c r="B5" i="38"/>
  <c r="B3" i="38"/>
  <c r="E342" i="37"/>
  <c r="F342" i="37"/>
  <c r="G342" i="37"/>
  <c r="H342" i="37"/>
  <c r="I342" i="37"/>
  <c r="E343" i="37"/>
  <c r="F343" i="37"/>
  <c r="G343" i="37"/>
  <c r="H343" i="37"/>
  <c r="I343" i="37"/>
  <c r="E344" i="37"/>
  <c r="F344" i="37"/>
  <c r="G344" i="37"/>
  <c r="H344" i="37"/>
  <c r="I344" i="37"/>
  <c r="E345" i="37"/>
  <c r="F345" i="37"/>
  <c r="G345" i="37"/>
  <c r="H345" i="37"/>
  <c r="I345" i="37"/>
  <c r="E346" i="37"/>
  <c r="F346" i="37"/>
  <c r="G346" i="37"/>
  <c r="H346" i="37"/>
  <c r="I346" i="37"/>
  <c r="E347" i="37"/>
  <c r="F347" i="37"/>
  <c r="G347" i="37"/>
  <c r="H347" i="37"/>
  <c r="I347" i="37"/>
  <c r="E348" i="37"/>
  <c r="F348" i="37"/>
  <c r="G348" i="37"/>
  <c r="H348" i="37"/>
  <c r="I348" i="37"/>
  <c r="E349" i="37"/>
  <c r="F349" i="37"/>
  <c r="G349" i="37"/>
  <c r="H349" i="37"/>
  <c r="I349" i="37"/>
  <c r="E350" i="37"/>
  <c r="F350" i="37"/>
  <c r="G350" i="37"/>
  <c r="H350" i="37"/>
  <c r="I350" i="37"/>
  <c r="E351" i="37"/>
  <c r="F351" i="37"/>
  <c r="G351" i="37"/>
  <c r="H351" i="37"/>
  <c r="I351" i="37"/>
  <c r="E352" i="37"/>
  <c r="F352" i="37"/>
  <c r="G352" i="37"/>
  <c r="H352" i="37"/>
  <c r="I352" i="37"/>
  <c r="E353" i="37"/>
  <c r="F353" i="37"/>
  <c r="G353" i="37"/>
  <c r="H353" i="37"/>
  <c r="I353" i="37"/>
  <c r="E354" i="37"/>
  <c r="F354" i="37"/>
  <c r="G354" i="37"/>
  <c r="H354" i="37"/>
  <c r="I354" i="37"/>
  <c r="E355" i="37"/>
  <c r="F355" i="37"/>
  <c r="G355" i="37"/>
  <c r="H355" i="37"/>
  <c r="I355" i="37"/>
  <c r="E356" i="37"/>
  <c r="F356" i="37"/>
  <c r="G356" i="37"/>
  <c r="H356" i="37"/>
  <c r="I356" i="37"/>
  <c r="E357" i="37"/>
  <c r="F357" i="37"/>
  <c r="G357" i="37"/>
  <c r="H357" i="37"/>
  <c r="I357" i="37"/>
  <c r="E358" i="37"/>
  <c r="F358" i="37"/>
  <c r="G358" i="37"/>
  <c r="H358" i="37"/>
  <c r="I358" i="37"/>
  <c r="E359" i="37"/>
  <c r="F359" i="37"/>
  <c r="G359" i="37"/>
  <c r="H359" i="37"/>
  <c r="I359" i="37"/>
  <c r="E360" i="37"/>
  <c r="F360" i="37"/>
  <c r="G360" i="37"/>
  <c r="H360" i="37"/>
  <c r="I360" i="37"/>
  <c r="I341" i="37"/>
  <c r="H341" i="37"/>
  <c r="G341" i="37"/>
  <c r="F341" i="37"/>
  <c r="E341" i="37"/>
  <c r="B342" i="37"/>
  <c r="B276" i="37" s="1"/>
  <c r="B343" i="37"/>
  <c r="B367" i="37" s="1"/>
  <c r="B391" i="37" s="1"/>
  <c r="B344" i="37"/>
  <c r="B278" i="37" s="1"/>
  <c r="B345" i="37"/>
  <c r="B369" i="37" s="1"/>
  <c r="B393" i="37" s="1"/>
  <c r="B346" i="37"/>
  <c r="B280" i="37" s="1"/>
  <c r="B347" i="37"/>
  <c r="B281" i="37" s="1"/>
  <c r="B348" i="37"/>
  <c r="B282" i="37" s="1"/>
  <c r="B349" i="37"/>
  <c r="B283" i="37" s="1"/>
  <c r="B350" i="37"/>
  <c r="B351" i="37"/>
  <c r="B285" i="37" s="1"/>
  <c r="B352" i="37"/>
  <c r="B286" i="37" s="1"/>
  <c r="B353" i="37"/>
  <c r="B377" i="37" s="1"/>
  <c r="B401" i="37" s="1"/>
  <c r="B354" i="37"/>
  <c r="B288" i="37" s="1"/>
  <c r="B355" i="37"/>
  <c r="B289" i="37" s="1"/>
  <c r="B356" i="37"/>
  <c r="B290" i="37" s="1"/>
  <c r="B357" i="37"/>
  <c r="B291" i="37" s="1"/>
  <c r="B358" i="37"/>
  <c r="B359" i="37"/>
  <c r="B293" i="37" s="1"/>
  <c r="B360" i="37"/>
  <c r="B294" i="37" s="1"/>
  <c r="B341" i="37"/>
  <c r="B365" i="37" s="1"/>
  <c r="B389" i="37" s="1"/>
  <c r="E321" i="37"/>
  <c r="F321" i="37"/>
  <c r="G321" i="37"/>
  <c r="H321" i="37"/>
  <c r="I321" i="37"/>
  <c r="E305" i="37"/>
  <c r="F305" i="37"/>
  <c r="G305" i="37"/>
  <c r="H305" i="37"/>
  <c r="I305" i="37"/>
  <c r="E306" i="37"/>
  <c r="F306" i="37"/>
  <c r="G306" i="37"/>
  <c r="H306" i="37"/>
  <c r="I306" i="37"/>
  <c r="E307" i="37"/>
  <c r="F307" i="37"/>
  <c r="G307" i="37"/>
  <c r="H307" i="37"/>
  <c r="I307" i="37"/>
  <c r="E308" i="37"/>
  <c r="F308" i="37"/>
  <c r="G308" i="37"/>
  <c r="H308" i="37"/>
  <c r="I308" i="37"/>
  <c r="E309" i="37"/>
  <c r="F309" i="37"/>
  <c r="G309" i="37"/>
  <c r="H309" i="37"/>
  <c r="I309" i="37"/>
  <c r="E310" i="37"/>
  <c r="F310" i="37"/>
  <c r="G310" i="37"/>
  <c r="H310" i="37"/>
  <c r="I310" i="37"/>
  <c r="E311" i="37"/>
  <c r="F311" i="37"/>
  <c r="G311" i="37"/>
  <c r="H311" i="37"/>
  <c r="I311" i="37"/>
  <c r="E312" i="37"/>
  <c r="F312" i="37"/>
  <c r="G312" i="37"/>
  <c r="H312" i="37"/>
  <c r="I312" i="37"/>
  <c r="I304" i="37"/>
  <c r="H304" i="37"/>
  <c r="G304" i="37"/>
  <c r="F304" i="37"/>
  <c r="E304" i="37"/>
  <c r="A305" i="37"/>
  <c r="A306" i="37"/>
  <c r="A307" i="37"/>
  <c r="A308" i="37"/>
  <c r="A309" i="37"/>
  <c r="A310" i="37"/>
  <c r="A311" i="37"/>
  <c r="A304" i="37"/>
  <c r="I300" i="37"/>
  <c r="H300" i="37"/>
  <c r="G300" i="37"/>
  <c r="F300" i="37"/>
  <c r="E300" i="37"/>
  <c r="B300" i="37"/>
  <c r="I299" i="37"/>
  <c r="H299" i="37"/>
  <c r="G299" i="37"/>
  <c r="F299" i="37"/>
  <c r="E299" i="37"/>
  <c r="B299" i="37"/>
  <c r="I298" i="37"/>
  <c r="H298" i="37"/>
  <c r="G298" i="37"/>
  <c r="F298" i="37"/>
  <c r="E298" i="37"/>
  <c r="B298" i="37"/>
  <c r="I271" i="37"/>
  <c r="H271" i="37"/>
  <c r="G271" i="37"/>
  <c r="F271" i="37"/>
  <c r="E271" i="37"/>
  <c r="B271" i="37"/>
  <c r="I270" i="37"/>
  <c r="H270" i="37"/>
  <c r="G270" i="37"/>
  <c r="F270" i="37"/>
  <c r="E270" i="37"/>
  <c r="B270" i="37"/>
  <c r="I269" i="37"/>
  <c r="H269" i="37"/>
  <c r="G269" i="37"/>
  <c r="F269" i="37"/>
  <c r="E269" i="37"/>
  <c r="B269" i="37"/>
  <c r="I268" i="37"/>
  <c r="H268" i="37"/>
  <c r="G268" i="37"/>
  <c r="F268" i="37"/>
  <c r="E268" i="37"/>
  <c r="B268" i="37"/>
  <c r="I264" i="37"/>
  <c r="H264" i="37"/>
  <c r="G264" i="37"/>
  <c r="F264" i="37"/>
  <c r="E264" i="37"/>
  <c r="B264" i="37"/>
  <c r="I263" i="37"/>
  <c r="H263" i="37"/>
  <c r="G263" i="37"/>
  <c r="F263" i="37"/>
  <c r="E263" i="37"/>
  <c r="B263" i="37"/>
  <c r="I262" i="37"/>
  <c r="H262" i="37"/>
  <c r="G262" i="37"/>
  <c r="F262" i="37"/>
  <c r="E262" i="37"/>
  <c r="B262" i="37"/>
  <c r="I260" i="37"/>
  <c r="H260" i="37"/>
  <c r="G260" i="37"/>
  <c r="F260" i="37"/>
  <c r="E260" i="37"/>
  <c r="B260" i="37"/>
  <c r="I259" i="37"/>
  <c r="H259" i="37"/>
  <c r="G259" i="37"/>
  <c r="F259" i="37"/>
  <c r="E259" i="37"/>
  <c r="B259" i="37"/>
  <c r="I258" i="37"/>
  <c r="H258" i="37"/>
  <c r="G258" i="37"/>
  <c r="F258" i="37"/>
  <c r="E258" i="37"/>
  <c r="B258" i="37"/>
  <c r="C118" i="37"/>
  <c r="C317" i="37" s="1"/>
  <c r="C125" i="37"/>
  <c r="C318" i="37" s="1"/>
  <c r="C132" i="37"/>
  <c r="C319" i="37" s="1"/>
  <c r="C139" i="37"/>
  <c r="C320" i="37" s="1"/>
  <c r="C146" i="37"/>
  <c r="B118" i="37"/>
  <c r="B317" i="37" s="1"/>
  <c r="B125" i="37"/>
  <c r="B318" i="37" s="1"/>
  <c r="B132" i="37"/>
  <c r="B319" i="37" s="1"/>
  <c r="B139" i="37"/>
  <c r="B320" i="37" s="1"/>
  <c r="B146" i="37"/>
  <c r="B321" i="37" s="1"/>
  <c r="I254" i="37"/>
  <c r="H254" i="37"/>
  <c r="G254" i="37"/>
  <c r="F254" i="37"/>
  <c r="E254" i="37"/>
  <c r="B254" i="37"/>
  <c r="I253" i="37"/>
  <c r="H253" i="37"/>
  <c r="G253" i="37"/>
  <c r="F253" i="37"/>
  <c r="E253" i="37"/>
  <c r="B253" i="37"/>
  <c r="B247" i="37"/>
  <c r="E247" i="37"/>
  <c r="F247" i="37"/>
  <c r="G247" i="37"/>
  <c r="H247" i="37"/>
  <c r="I247" i="37"/>
  <c r="B248" i="37"/>
  <c r="E248" i="37"/>
  <c r="F248" i="37"/>
  <c r="G248" i="37"/>
  <c r="H248" i="37"/>
  <c r="I248" i="37"/>
  <c r="B249" i="37"/>
  <c r="E249" i="37"/>
  <c r="F249" i="37"/>
  <c r="G249" i="37"/>
  <c r="H249" i="37"/>
  <c r="I249" i="37"/>
  <c r="I246" i="37"/>
  <c r="H246" i="37"/>
  <c r="G246" i="37"/>
  <c r="F246" i="37"/>
  <c r="E246" i="37"/>
  <c r="B246" i="37"/>
  <c r="I231" i="37"/>
  <c r="H231" i="37"/>
  <c r="G231" i="37"/>
  <c r="F231" i="37"/>
  <c r="E231" i="37"/>
  <c r="I218" i="37"/>
  <c r="H218" i="37"/>
  <c r="G218" i="37"/>
  <c r="F218" i="37"/>
  <c r="E218" i="37"/>
  <c r="I215" i="37"/>
  <c r="H215" i="37"/>
  <c r="G215" i="37"/>
  <c r="F215" i="37"/>
  <c r="E215" i="37"/>
  <c r="B215" i="37"/>
  <c r="I214" i="37"/>
  <c r="H214" i="37"/>
  <c r="G214" i="37"/>
  <c r="F214" i="37"/>
  <c r="E214" i="37"/>
  <c r="B214" i="37"/>
  <c r="I199" i="37"/>
  <c r="H199" i="37"/>
  <c r="G199" i="37"/>
  <c r="F199" i="37"/>
  <c r="E199" i="37"/>
  <c r="F186" i="37"/>
  <c r="G186" i="37"/>
  <c r="H186" i="37"/>
  <c r="I186" i="37"/>
  <c r="E186" i="37"/>
  <c r="F182" i="37"/>
  <c r="G182" i="37"/>
  <c r="H182" i="37"/>
  <c r="I182" i="37"/>
  <c r="F183" i="37"/>
  <c r="G183" i="37"/>
  <c r="H183" i="37"/>
  <c r="I183" i="37"/>
  <c r="E183" i="37"/>
  <c r="E182" i="37"/>
  <c r="B183" i="37"/>
  <c r="B182" i="37"/>
  <c r="S168" i="37"/>
  <c r="R168" i="37"/>
  <c r="Q168" i="37"/>
  <c r="U166" i="37"/>
  <c r="I165" i="37" s="1"/>
  <c r="Y162" i="37" s="1"/>
  <c r="T166" i="37"/>
  <c r="H165" i="37" s="1"/>
  <c r="X162" i="37" s="1"/>
  <c r="S166" i="37"/>
  <c r="G165" i="37" s="1"/>
  <c r="W162" i="37" s="1"/>
  <c r="R166" i="37"/>
  <c r="F165" i="37" s="1"/>
  <c r="V162" i="37" s="1"/>
  <c r="Q166" i="37"/>
  <c r="E165" i="37" s="1"/>
  <c r="S164" i="37"/>
  <c r="R164" i="37"/>
  <c r="Q164" i="37"/>
  <c r="U162" i="37"/>
  <c r="I161" i="37" s="1"/>
  <c r="Y158" i="37" s="1"/>
  <c r="T162" i="37"/>
  <c r="H161" i="37" s="1"/>
  <c r="X158" i="37" s="1"/>
  <c r="S162" i="37"/>
  <c r="G161" i="37" s="1"/>
  <c r="W158" i="37" s="1"/>
  <c r="R162" i="37"/>
  <c r="F161" i="37" s="1"/>
  <c r="V158" i="37" s="1"/>
  <c r="Q162" i="37"/>
  <c r="E161" i="37" s="1"/>
  <c r="U158" i="37"/>
  <c r="I157" i="37" s="1"/>
  <c r="T158" i="37"/>
  <c r="H157" i="37" s="1"/>
  <c r="S160" i="37"/>
  <c r="S158" i="37"/>
  <c r="G157" i="37" s="1"/>
  <c r="R160" i="37"/>
  <c r="R158" i="37"/>
  <c r="F157" i="37" s="1"/>
  <c r="Q160" i="37"/>
  <c r="Q158" i="37"/>
  <c r="E157" i="37" s="1"/>
  <c r="A165" i="37"/>
  <c r="A161" i="37"/>
  <c r="A157" i="37"/>
  <c r="C119" i="37"/>
  <c r="A146" i="37"/>
  <c r="A321" i="37" s="1"/>
  <c r="A139" i="37"/>
  <c r="A320" i="37" s="1"/>
  <c r="A132" i="37"/>
  <c r="A319" i="37" s="1"/>
  <c r="A125" i="37"/>
  <c r="A318" i="37" s="1"/>
  <c r="A118" i="37"/>
  <c r="A317" i="37" s="1"/>
  <c r="B107" i="37"/>
  <c r="A107" i="37"/>
  <c r="B100" i="37"/>
  <c r="A100" i="37"/>
  <c r="B93" i="37"/>
  <c r="A93" i="37"/>
  <c r="S107" i="37"/>
  <c r="P107" i="37"/>
  <c r="O107" i="37"/>
  <c r="T100" i="37"/>
  <c r="E101" i="37" s="1"/>
  <c r="S100" i="37"/>
  <c r="R100" i="37"/>
  <c r="P100" i="37"/>
  <c r="O100" i="37"/>
  <c r="M100" i="37"/>
  <c r="N100" i="37" s="1"/>
  <c r="T93" i="37"/>
  <c r="E94" i="37" s="1"/>
  <c r="S93" i="37"/>
  <c r="R93" i="37"/>
  <c r="P93" i="37"/>
  <c r="O93" i="37"/>
  <c r="M93" i="37"/>
  <c r="N93" i="37" s="1"/>
  <c r="S82" i="37"/>
  <c r="P82" i="37"/>
  <c r="S75" i="37"/>
  <c r="P75" i="37"/>
  <c r="P68" i="37"/>
  <c r="Q55" i="37"/>
  <c r="Q49" i="37"/>
  <c r="Q43" i="37"/>
  <c r="Q37" i="37"/>
  <c r="Q31" i="37"/>
  <c r="Q25" i="37"/>
  <c r="Q13" i="37"/>
  <c r="S55" i="37"/>
  <c r="R55" i="37"/>
  <c r="P55" i="37"/>
  <c r="O55" i="37"/>
  <c r="S49" i="37"/>
  <c r="R49" i="37"/>
  <c r="P49" i="37"/>
  <c r="O49" i="37"/>
  <c r="S43" i="37"/>
  <c r="R43" i="37"/>
  <c r="P43" i="37"/>
  <c r="O43" i="37"/>
  <c r="S37" i="37"/>
  <c r="R37" i="37"/>
  <c r="P37" i="37"/>
  <c r="O37" i="37"/>
  <c r="S31" i="37"/>
  <c r="R31" i="37"/>
  <c r="P31" i="37"/>
  <c r="O31" i="37"/>
  <c r="S25" i="37"/>
  <c r="R25" i="37"/>
  <c r="P25" i="37"/>
  <c r="O25" i="37"/>
  <c r="S13" i="37"/>
  <c r="P19" i="37"/>
  <c r="M55" i="37"/>
  <c r="N55" i="37" s="1"/>
  <c r="M49" i="37"/>
  <c r="N49" i="37" s="1"/>
  <c r="M43" i="37"/>
  <c r="N43" i="37" s="1"/>
  <c r="M37" i="37"/>
  <c r="N37" i="37" s="1"/>
  <c r="M31" i="37"/>
  <c r="N31" i="37" s="1"/>
  <c r="M25" i="37"/>
  <c r="N25" i="37" s="1"/>
  <c r="P13" i="37"/>
  <c r="B82" i="37"/>
  <c r="A82" i="37"/>
  <c r="B75" i="37"/>
  <c r="A75" i="37"/>
  <c r="B68" i="37"/>
  <c r="A68" i="37"/>
  <c r="B55" i="37"/>
  <c r="A55" i="37"/>
  <c r="B49" i="37"/>
  <c r="A49" i="37"/>
  <c r="B43" i="37"/>
  <c r="A43" i="37"/>
  <c r="B37" i="37"/>
  <c r="A37" i="37"/>
  <c r="B31" i="37"/>
  <c r="A31" i="37"/>
  <c r="B25" i="37"/>
  <c r="A25" i="37"/>
  <c r="B19" i="37"/>
  <c r="A19" i="37"/>
  <c r="B13" i="37"/>
  <c r="A13" i="37"/>
  <c r="B385" i="37"/>
  <c r="B409" i="37" s="1"/>
  <c r="Q8" i="37"/>
  <c r="Q9" i="37"/>
  <c r="S153" i="37"/>
  <c r="E169" i="37"/>
  <c r="C275" i="37"/>
  <c r="C276" i="37"/>
  <c r="C277" i="37"/>
  <c r="C278" i="37"/>
  <c r="C279" i="37"/>
  <c r="C280" i="37"/>
  <c r="C281" i="37"/>
  <c r="C282" i="37"/>
  <c r="C283" i="37"/>
  <c r="C284" i="37"/>
  <c r="C285" i="37"/>
  <c r="C286" i="37"/>
  <c r="C287" i="37"/>
  <c r="C288" i="37"/>
  <c r="C289" i="37"/>
  <c r="C290" i="37"/>
  <c r="C291" i="37"/>
  <c r="C292" i="37"/>
  <c r="C293" i="37"/>
  <c r="C294" i="37"/>
  <c r="B304" i="37"/>
  <c r="C304" i="37"/>
  <c r="B305" i="37"/>
  <c r="C305" i="37"/>
  <c r="B306" i="37"/>
  <c r="C306" i="37"/>
  <c r="B307" i="37"/>
  <c r="C307" i="37"/>
  <c r="B308" i="37"/>
  <c r="C308" i="37"/>
  <c r="B309" i="37"/>
  <c r="C309" i="37"/>
  <c r="B310" i="37"/>
  <c r="C310" i="37"/>
  <c r="B311" i="37"/>
  <c r="C311" i="37"/>
  <c r="O331" i="37"/>
  <c r="E330" i="37" s="1"/>
  <c r="M331" i="37"/>
  <c r="E329" i="37" s="1"/>
  <c r="F169" i="37"/>
  <c r="G169" i="37"/>
  <c r="H169" i="37"/>
  <c r="I169" i="37"/>
  <c r="AB193" i="37"/>
  <c r="AC193" i="37" s="1"/>
  <c r="AD193" i="37" s="1"/>
  <c r="AE193" i="37" s="1"/>
  <c r="AF193" i="37" s="1"/>
  <c r="AG193" i="37" s="1"/>
  <c r="AH193" i="37" s="1"/>
  <c r="N173" i="37"/>
  <c r="S172" i="37"/>
  <c r="J166" i="37"/>
  <c r="Z162" i="37" s="1"/>
  <c r="B165" i="37"/>
  <c r="J162" i="37"/>
  <c r="Z158" i="37" s="1"/>
  <c r="B161" i="37"/>
  <c r="J158" i="37"/>
  <c r="B157" i="37"/>
  <c r="I156" i="37"/>
  <c r="H156" i="37"/>
  <c r="G156" i="37"/>
  <c r="F156" i="37"/>
  <c r="E156" i="37"/>
  <c r="T153" i="37"/>
  <c r="AE117" i="37"/>
  <c r="AD117" i="37"/>
  <c r="AC117" i="37"/>
  <c r="AB117" i="37"/>
  <c r="AA117" i="37"/>
  <c r="I117" i="37"/>
  <c r="H117" i="37"/>
  <c r="G117" i="37"/>
  <c r="F117" i="37"/>
  <c r="E117" i="37"/>
  <c r="I92" i="37"/>
  <c r="H92" i="37"/>
  <c r="G92" i="37"/>
  <c r="F92" i="37"/>
  <c r="E92" i="37"/>
  <c r="E76" i="37"/>
  <c r="I67" i="37"/>
  <c r="H67" i="37"/>
  <c r="G67" i="37"/>
  <c r="F67" i="37"/>
  <c r="E67" i="37"/>
  <c r="B5" i="37"/>
  <c r="B3" i="37"/>
  <c r="M149" i="1"/>
  <c r="M148" i="1"/>
  <c r="M147" i="1"/>
  <c r="M146" i="1"/>
  <c r="M145" i="1"/>
  <c r="M142" i="1"/>
  <c r="M141" i="1"/>
  <c r="M140" i="1"/>
  <c r="M139" i="1"/>
  <c r="M138" i="1"/>
  <c r="M135" i="1"/>
  <c r="M134" i="1"/>
  <c r="M133" i="1"/>
  <c r="M132" i="1"/>
  <c r="M131" i="1"/>
  <c r="M128" i="1"/>
  <c r="M127" i="1"/>
  <c r="M126" i="1"/>
  <c r="M125" i="1"/>
  <c r="M124" i="1"/>
  <c r="M118" i="1"/>
  <c r="M117" i="1"/>
  <c r="K106" i="1"/>
  <c r="K99" i="1"/>
  <c r="K92" i="1"/>
  <c r="K54" i="1"/>
  <c r="K48" i="1"/>
  <c r="K42" i="1"/>
  <c r="K36" i="1"/>
  <c r="K30" i="1"/>
  <c r="K24" i="1"/>
  <c r="F201" i="1"/>
  <c r="O19" i="1"/>
  <c r="J24" i="1"/>
  <c r="O25" i="1"/>
  <c r="F24" i="1" s="1"/>
  <c r="F27" i="1" s="1"/>
  <c r="J30" i="1"/>
  <c r="O31" i="1"/>
  <c r="F30" i="1" s="1"/>
  <c r="F33" i="1" s="1"/>
  <c r="O37" i="1"/>
  <c r="F36" i="1" s="1"/>
  <c r="F39" i="1" s="1"/>
  <c r="J36" i="1"/>
  <c r="O43" i="1"/>
  <c r="F42" i="1" s="1"/>
  <c r="F45" i="1" s="1"/>
  <c r="J42" i="1"/>
  <c r="O49" i="1"/>
  <c r="F48" i="1" s="1"/>
  <c r="F51" i="1" s="1"/>
  <c r="J48" i="1"/>
  <c r="O55" i="1"/>
  <c r="F54" i="1" s="1"/>
  <c r="F57" i="1" s="1"/>
  <c r="J54" i="1"/>
  <c r="O68" i="1"/>
  <c r="O75" i="1"/>
  <c r="F74" i="1" s="1"/>
  <c r="O82" i="1"/>
  <c r="F81" i="1" s="1"/>
  <c r="J92" i="1"/>
  <c r="O93" i="1"/>
  <c r="F92" i="1" s="1"/>
  <c r="F96" i="1" s="1"/>
  <c r="J99" i="1"/>
  <c r="O100" i="1"/>
  <c r="F99" i="1" s="1"/>
  <c r="F103" i="1" s="1"/>
  <c r="O107" i="1"/>
  <c r="F106" i="1" s="1"/>
  <c r="F110" i="1" s="1"/>
  <c r="F158" i="1"/>
  <c r="F191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30" i="1"/>
  <c r="F242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46" i="1"/>
  <c r="C246" i="1"/>
  <c r="B247" i="1"/>
  <c r="C247" i="1"/>
  <c r="B248" i="1"/>
  <c r="C248" i="1"/>
  <c r="B249" i="1"/>
  <c r="C249" i="1"/>
  <c r="B250" i="1"/>
  <c r="C250" i="1"/>
  <c r="O20" i="1"/>
  <c r="O26" i="1"/>
  <c r="O32" i="1"/>
  <c r="O38" i="1"/>
  <c r="O44" i="1"/>
  <c r="O50" i="1"/>
  <c r="O56" i="1"/>
  <c r="O69" i="1"/>
  <c r="O76" i="1"/>
  <c r="O83" i="1"/>
  <c r="O94" i="1"/>
  <c r="O101" i="1"/>
  <c r="O108" i="1"/>
  <c r="O21" i="1"/>
  <c r="O27" i="1"/>
  <c r="O33" i="1"/>
  <c r="O39" i="1"/>
  <c r="O45" i="1"/>
  <c r="O51" i="1"/>
  <c r="O57" i="1"/>
  <c r="O70" i="1"/>
  <c r="O77" i="1"/>
  <c r="O84" i="1"/>
  <c r="O95" i="1"/>
  <c r="O102" i="1"/>
  <c r="O109" i="1"/>
  <c r="O22" i="1"/>
  <c r="O28" i="1"/>
  <c r="O34" i="1"/>
  <c r="O40" i="1"/>
  <c r="O46" i="1"/>
  <c r="O52" i="1"/>
  <c r="O58" i="1"/>
  <c r="O71" i="1"/>
  <c r="O78" i="1"/>
  <c r="O85" i="1"/>
  <c r="O96" i="1"/>
  <c r="O103" i="1"/>
  <c r="O110" i="1"/>
  <c r="O18" i="1"/>
  <c r="O24" i="1"/>
  <c r="O30" i="1"/>
  <c r="E30" i="1" s="1"/>
  <c r="E33" i="1" s="1"/>
  <c r="O36" i="1"/>
  <c r="O42" i="1"/>
  <c r="E42" i="1" s="1"/>
  <c r="E45" i="1" s="1"/>
  <c r="O48" i="1"/>
  <c r="O54" i="1"/>
  <c r="O67" i="1"/>
  <c r="O74" i="1"/>
  <c r="E74" i="1" s="1"/>
  <c r="O81" i="1"/>
  <c r="E81" i="1" s="1"/>
  <c r="E85" i="1" s="1"/>
  <c r="O92" i="1"/>
  <c r="O99" i="1"/>
  <c r="O106" i="1"/>
  <c r="E106" i="1" s="1"/>
  <c r="E110" i="1" s="1"/>
  <c r="E191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30" i="1"/>
  <c r="E242" i="1"/>
  <c r="G389" i="39"/>
  <c r="G392" i="37"/>
  <c r="H397" i="37"/>
  <c r="H400" i="37"/>
  <c r="I408" i="37"/>
  <c r="H365" i="40"/>
  <c r="H368" i="37"/>
  <c r="E369" i="37"/>
  <c r="E370" i="37"/>
  <c r="I371" i="40"/>
  <c r="F378" i="37"/>
  <c r="E380" i="37"/>
  <c r="G275" i="38"/>
  <c r="I276" i="37"/>
  <c r="G277" i="37"/>
  <c r="F278" i="37"/>
  <c r="E279" i="37"/>
  <c r="H282" i="37"/>
  <c r="I283" i="37"/>
  <c r="E284" i="37"/>
  <c r="E285" i="37"/>
  <c r="I286" i="37"/>
  <c r="E287" i="37"/>
  <c r="E289" i="37"/>
  <c r="F290" i="38"/>
  <c r="E291" i="37"/>
  <c r="I292" i="39"/>
  <c r="E293" i="39"/>
  <c r="I294" i="37"/>
  <c r="F232" i="37"/>
  <c r="G189" i="1"/>
  <c r="G190" i="1"/>
  <c r="F107" i="1"/>
  <c r="F100" i="1"/>
  <c r="E100" i="1"/>
  <c r="F93" i="1"/>
  <c r="E93" i="1"/>
  <c r="F82" i="1"/>
  <c r="E82" i="1"/>
  <c r="F75" i="1"/>
  <c r="E75" i="1"/>
  <c r="F68" i="1"/>
  <c r="E68" i="1"/>
  <c r="A250" i="1"/>
  <c r="A249" i="1"/>
  <c r="A248" i="1"/>
  <c r="A247" i="1"/>
  <c r="A246" i="1"/>
  <c r="V138" i="1"/>
  <c r="V131" i="1"/>
  <c r="G236" i="1"/>
  <c r="G237" i="1"/>
  <c r="G238" i="1"/>
  <c r="G239" i="1"/>
  <c r="V145" i="1"/>
  <c r="V124" i="1"/>
  <c r="V117" i="1"/>
  <c r="X116" i="1"/>
  <c r="W116" i="1"/>
  <c r="F155" i="1"/>
  <c r="E155" i="1"/>
  <c r="F116" i="1"/>
  <c r="E116" i="1"/>
  <c r="F91" i="1"/>
  <c r="E91" i="1"/>
  <c r="F66" i="1"/>
  <c r="E66" i="1"/>
  <c r="G233" i="1"/>
  <c r="G234" i="1"/>
  <c r="G235" i="1"/>
  <c r="G240" i="1"/>
  <c r="G185" i="1"/>
  <c r="G194" i="1"/>
  <c r="G195" i="1"/>
  <c r="G196" i="1"/>
  <c r="G197" i="1"/>
  <c r="G199" i="1"/>
  <c r="G200" i="1"/>
  <c r="G177" i="1"/>
  <c r="G227" i="1"/>
  <c r="G228" i="1"/>
  <c r="G229" i="1"/>
  <c r="E69" i="1" l="1"/>
  <c r="J227" i="33"/>
  <c r="J194" i="34"/>
  <c r="E121" i="33"/>
  <c r="G57" i="30"/>
  <c r="J217" i="30"/>
  <c r="G170" i="35"/>
  <c r="G15" i="34"/>
  <c r="G16" i="34" s="1"/>
  <c r="J209" i="34"/>
  <c r="J239" i="34"/>
  <c r="E142" i="33"/>
  <c r="J217" i="31"/>
  <c r="J209" i="31"/>
  <c r="F170" i="31"/>
  <c r="E121" i="35"/>
  <c r="F21" i="34"/>
  <c r="F22" i="34" s="1"/>
  <c r="G170" i="34"/>
  <c r="J226" i="33"/>
  <c r="E170" i="32"/>
  <c r="E170" i="31"/>
  <c r="E149" i="31"/>
  <c r="E135" i="31"/>
  <c r="J227" i="34"/>
  <c r="C140" i="39"/>
  <c r="R133" i="37"/>
  <c r="F133" i="37" s="1"/>
  <c r="C133" i="38"/>
  <c r="F318" i="39"/>
  <c r="C133" i="40"/>
  <c r="C133" i="37"/>
  <c r="C134" i="38"/>
  <c r="E318" i="38"/>
  <c r="C147" i="39"/>
  <c r="C134" i="40"/>
  <c r="C134" i="37"/>
  <c r="C133" i="39"/>
  <c r="E318" i="40"/>
  <c r="Q70" i="40"/>
  <c r="T70" i="38"/>
  <c r="G69" i="38" s="1"/>
  <c r="R70" i="39"/>
  <c r="Q70" i="39"/>
  <c r="R69" i="40"/>
  <c r="Q69" i="39"/>
  <c r="S70" i="38"/>
  <c r="O119" i="37"/>
  <c r="E75" i="37"/>
  <c r="E79" i="37" s="1"/>
  <c r="I121" i="32"/>
  <c r="AE119" i="32"/>
  <c r="F142" i="35"/>
  <c r="AB140" i="35"/>
  <c r="AA147" i="33"/>
  <c r="E292" i="33" s="1"/>
  <c r="H142" i="34"/>
  <c r="AD140" i="34"/>
  <c r="AB126" i="33"/>
  <c r="F289" i="33" s="1"/>
  <c r="AI140" i="35"/>
  <c r="AJ140" i="35" s="1"/>
  <c r="AK140" i="35" s="1"/>
  <c r="AL140" i="35" s="1"/>
  <c r="AM140" i="35" s="1"/>
  <c r="AN140" i="35" s="1"/>
  <c r="AO140" i="35" s="1"/>
  <c r="AI140" i="34"/>
  <c r="AJ140" i="34" s="1"/>
  <c r="AK140" i="34" s="1"/>
  <c r="AL140" i="34" s="1"/>
  <c r="AM140" i="34" s="1"/>
  <c r="AN140" i="34" s="1"/>
  <c r="AO140" i="34" s="1"/>
  <c r="AI140" i="33"/>
  <c r="AJ140" i="33" s="1"/>
  <c r="AK140" i="33" s="1"/>
  <c r="AL140" i="33" s="1"/>
  <c r="AM140" i="33" s="1"/>
  <c r="AN140" i="33" s="1"/>
  <c r="AO140" i="33" s="1"/>
  <c r="AI140" i="32"/>
  <c r="AJ140" i="32" s="1"/>
  <c r="AK140" i="32" s="1"/>
  <c r="AL140" i="32" s="1"/>
  <c r="AM140" i="32" s="1"/>
  <c r="AN140" i="32" s="1"/>
  <c r="AO140" i="32" s="1"/>
  <c r="AI140" i="30"/>
  <c r="AJ140" i="30" s="1"/>
  <c r="AK140" i="30" s="1"/>
  <c r="AL140" i="30" s="1"/>
  <c r="AM140" i="30" s="1"/>
  <c r="AN140" i="30" s="1"/>
  <c r="AO140" i="30" s="1"/>
  <c r="AI140" i="31"/>
  <c r="AJ140" i="31" s="1"/>
  <c r="AK140" i="31" s="1"/>
  <c r="AL140" i="31" s="1"/>
  <c r="AM140" i="31" s="1"/>
  <c r="AN140" i="31" s="1"/>
  <c r="AO140" i="31" s="1"/>
  <c r="AE119" i="34"/>
  <c r="I288" i="34" s="1"/>
  <c r="S69" i="40"/>
  <c r="T70" i="39"/>
  <c r="G69" i="39" s="1"/>
  <c r="Q69" i="38"/>
  <c r="AI145" i="31"/>
  <c r="AJ145" i="31" s="1"/>
  <c r="AK145" i="31" s="1"/>
  <c r="AL145" i="31" s="1"/>
  <c r="AM145" i="31" s="1"/>
  <c r="AN145" i="31" s="1"/>
  <c r="AO145" i="31" s="1"/>
  <c r="AI145" i="35"/>
  <c r="AJ145" i="35" s="1"/>
  <c r="AK145" i="35" s="1"/>
  <c r="AL145" i="35" s="1"/>
  <c r="AM145" i="35" s="1"/>
  <c r="AN145" i="35" s="1"/>
  <c r="AO145" i="35" s="1"/>
  <c r="AI145" i="34"/>
  <c r="AJ145" i="34" s="1"/>
  <c r="AK145" i="34" s="1"/>
  <c r="AL145" i="34" s="1"/>
  <c r="AM145" i="34" s="1"/>
  <c r="AN145" i="34" s="1"/>
  <c r="AO145" i="34" s="1"/>
  <c r="AI145" i="33"/>
  <c r="AJ145" i="33" s="1"/>
  <c r="AK145" i="33" s="1"/>
  <c r="AL145" i="33" s="1"/>
  <c r="AM145" i="33" s="1"/>
  <c r="AN145" i="33" s="1"/>
  <c r="AO145" i="33" s="1"/>
  <c r="AI145" i="32"/>
  <c r="AJ145" i="32" s="1"/>
  <c r="AK145" i="32" s="1"/>
  <c r="AL145" i="32" s="1"/>
  <c r="AM145" i="32" s="1"/>
  <c r="AN145" i="32" s="1"/>
  <c r="AO145" i="32" s="1"/>
  <c r="AI145" i="30"/>
  <c r="AJ145" i="30" s="1"/>
  <c r="AK145" i="30" s="1"/>
  <c r="AL145" i="30" s="1"/>
  <c r="AM145" i="30" s="1"/>
  <c r="AN145" i="30" s="1"/>
  <c r="AO145" i="30" s="1"/>
  <c r="J225" i="33"/>
  <c r="G230" i="33"/>
  <c r="G244" i="33" s="1"/>
  <c r="AA133" i="33"/>
  <c r="E290" i="33" s="1"/>
  <c r="AD147" i="32"/>
  <c r="H292" i="32" s="1"/>
  <c r="AI133" i="32"/>
  <c r="AJ133" i="32" s="1"/>
  <c r="AK133" i="32" s="1"/>
  <c r="AL133" i="32" s="1"/>
  <c r="AM133" i="32" s="1"/>
  <c r="AN133" i="32" s="1"/>
  <c r="AO133" i="32" s="1"/>
  <c r="AI133" i="31"/>
  <c r="AJ133" i="31" s="1"/>
  <c r="AK133" i="31" s="1"/>
  <c r="AL133" i="31" s="1"/>
  <c r="AM133" i="31" s="1"/>
  <c r="AN133" i="31" s="1"/>
  <c r="AO133" i="31" s="1"/>
  <c r="AI133" i="35"/>
  <c r="AJ133" i="35" s="1"/>
  <c r="AK133" i="35" s="1"/>
  <c r="AL133" i="35" s="1"/>
  <c r="AM133" i="35" s="1"/>
  <c r="AN133" i="35" s="1"/>
  <c r="AO133" i="35" s="1"/>
  <c r="AI133" i="34"/>
  <c r="AJ133" i="34" s="1"/>
  <c r="AK133" i="34" s="1"/>
  <c r="AL133" i="34" s="1"/>
  <c r="AM133" i="34" s="1"/>
  <c r="AN133" i="34" s="1"/>
  <c r="AO133" i="34" s="1"/>
  <c r="AI133" i="33"/>
  <c r="AJ133" i="33" s="1"/>
  <c r="AK133" i="33" s="1"/>
  <c r="AL133" i="33" s="1"/>
  <c r="AM133" i="33" s="1"/>
  <c r="AN133" i="33" s="1"/>
  <c r="AO133" i="33" s="1"/>
  <c r="AI133" i="30"/>
  <c r="AJ133" i="30" s="1"/>
  <c r="AK133" i="30" s="1"/>
  <c r="AL133" i="30" s="1"/>
  <c r="AM133" i="30" s="1"/>
  <c r="AN133" i="30" s="1"/>
  <c r="AO133" i="30" s="1"/>
  <c r="AI127" i="32"/>
  <c r="AJ127" i="32" s="1"/>
  <c r="AK127" i="32" s="1"/>
  <c r="AL127" i="32" s="1"/>
  <c r="AM127" i="32" s="1"/>
  <c r="AN127" i="32" s="1"/>
  <c r="AO127" i="32" s="1"/>
  <c r="AI127" i="31"/>
  <c r="AJ127" i="31" s="1"/>
  <c r="AK127" i="31" s="1"/>
  <c r="AL127" i="31" s="1"/>
  <c r="AM127" i="31" s="1"/>
  <c r="AN127" i="31" s="1"/>
  <c r="AO127" i="31" s="1"/>
  <c r="AI127" i="35"/>
  <c r="AJ127" i="35" s="1"/>
  <c r="AK127" i="35" s="1"/>
  <c r="AL127" i="35" s="1"/>
  <c r="AM127" i="35" s="1"/>
  <c r="AN127" i="35" s="1"/>
  <c r="AO127" i="35" s="1"/>
  <c r="AI127" i="34"/>
  <c r="AJ127" i="34" s="1"/>
  <c r="AK127" i="34" s="1"/>
  <c r="AL127" i="34" s="1"/>
  <c r="AM127" i="34" s="1"/>
  <c r="AN127" i="34" s="1"/>
  <c r="AO127" i="34" s="1"/>
  <c r="AI127" i="33"/>
  <c r="AJ127" i="33" s="1"/>
  <c r="AK127" i="33" s="1"/>
  <c r="AL127" i="33" s="1"/>
  <c r="AM127" i="33" s="1"/>
  <c r="AN127" i="33" s="1"/>
  <c r="AO127" i="33" s="1"/>
  <c r="AI127" i="30"/>
  <c r="AJ127" i="30" s="1"/>
  <c r="AK127" i="30" s="1"/>
  <c r="AL127" i="30" s="1"/>
  <c r="AM127" i="30" s="1"/>
  <c r="AN127" i="30" s="1"/>
  <c r="AO127" i="30" s="1"/>
  <c r="AI139" i="31"/>
  <c r="AJ139" i="31" s="1"/>
  <c r="AK139" i="31" s="1"/>
  <c r="AL139" i="31" s="1"/>
  <c r="AM139" i="31" s="1"/>
  <c r="AN139" i="31" s="1"/>
  <c r="AO139" i="31" s="1"/>
  <c r="AI139" i="35"/>
  <c r="AJ139" i="35" s="1"/>
  <c r="AK139" i="35" s="1"/>
  <c r="AL139" i="35" s="1"/>
  <c r="AM139" i="35" s="1"/>
  <c r="AN139" i="35" s="1"/>
  <c r="AO139" i="35" s="1"/>
  <c r="AI139" i="34"/>
  <c r="AJ139" i="34" s="1"/>
  <c r="AK139" i="34" s="1"/>
  <c r="AL139" i="34" s="1"/>
  <c r="AM139" i="34" s="1"/>
  <c r="AN139" i="34" s="1"/>
  <c r="AO139" i="34" s="1"/>
  <c r="AI139" i="33"/>
  <c r="AJ139" i="33" s="1"/>
  <c r="AK139" i="33" s="1"/>
  <c r="AL139" i="33" s="1"/>
  <c r="AM139" i="33" s="1"/>
  <c r="AN139" i="33" s="1"/>
  <c r="AO139" i="33" s="1"/>
  <c r="AI139" i="32"/>
  <c r="AJ139" i="32" s="1"/>
  <c r="AK139" i="32" s="1"/>
  <c r="AL139" i="32" s="1"/>
  <c r="AM139" i="32" s="1"/>
  <c r="AN139" i="32" s="1"/>
  <c r="AO139" i="32" s="1"/>
  <c r="AI139" i="30"/>
  <c r="AJ139" i="30" s="1"/>
  <c r="AK139" i="30" s="1"/>
  <c r="AL139" i="30" s="1"/>
  <c r="AM139" i="30" s="1"/>
  <c r="AN139" i="30" s="1"/>
  <c r="AO139" i="30" s="1"/>
  <c r="AI144" i="32"/>
  <c r="AJ144" i="32" s="1"/>
  <c r="AK144" i="32" s="1"/>
  <c r="AL144" i="32" s="1"/>
  <c r="AM144" i="32" s="1"/>
  <c r="AN144" i="32" s="1"/>
  <c r="AO144" i="32" s="1"/>
  <c r="AI144" i="30"/>
  <c r="AJ144" i="30" s="1"/>
  <c r="AK144" i="30" s="1"/>
  <c r="AL144" i="30" s="1"/>
  <c r="AM144" i="30" s="1"/>
  <c r="AN144" i="30" s="1"/>
  <c r="AO144" i="30" s="1"/>
  <c r="AI144" i="31"/>
  <c r="AJ144" i="31" s="1"/>
  <c r="AK144" i="31" s="1"/>
  <c r="AL144" i="31" s="1"/>
  <c r="AM144" i="31" s="1"/>
  <c r="AN144" i="31" s="1"/>
  <c r="AO144" i="31" s="1"/>
  <c r="AI144" i="35"/>
  <c r="AJ144" i="35" s="1"/>
  <c r="AK144" i="35" s="1"/>
  <c r="AL144" i="35" s="1"/>
  <c r="AM144" i="35" s="1"/>
  <c r="AN144" i="35" s="1"/>
  <c r="AO144" i="35" s="1"/>
  <c r="AI144" i="34"/>
  <c r="AJ144" i="34" s="1"/>
  <c r="AK144" i="34" s="1"/>
  <c r="AL144" i="34" s="1"/>
  <c r="AM144" i="34" s="1"/>
  <c r="AN144" i="34" s="1"/>
  <c r="AO144" i="34" s="1"/>
  <c r="AI144" i="33"/>
  <c r="AJ144" i="33" s="1"/>
  <c r="AK144" i="33" s="1"/>
  <c r="AL144" i="33" s="1"/>
  <c r="AM144" i="33" s="1"/>
  <c r="AN144" i="33" s="1"/>
  <c r="AO144" i="33" s="1"/>
  <c r="J239" i="30"/>
  <c r="G15" i="35"/>
  <c r="J185" i="34"/>
  <c r="J163" i="34"/>
  <c r="F128" i="34"/>
  <c r="AB126" i="34"/>
  <c r="H211" i="33"/>
  <c r="AC133" i="33"/>
  <c r="G290" i="33" s="1"/>
  <c r="AC140" i="32"/>
  <c r="G291" i="32" s="1"/>
  <c r="AB140" i="32"/>
  <c r="F291" i="32" s="1"/>
  <c r="J272" i="31"/>
  <c r="I198" i="31"/>
  <c r="AB147" i="31"/>
  <c r="F292" i="31" s="1"/>
  <c r="AI130" i="35"/>
  <c r="AJ130" i="35" s="1"/>
  <c r="AK130" i="35" s="1"/>
  <c r="AL130" i="35" s="1"/>
  <c r="AM130" i="35" s="1"/>
  <c r="AN130" i="35" s="1"/>
  <c r="AO130" i="35" s="1"/>
  <c r="AI130" i="32"/>
  <c r="AJ130" i="32" s="1"/>
  <c r="AK130" i="32" s="1"/>
  <c r="AL130" i="32" s="1"/>
  <c r="AM130" i="32" s="1"/>
  <c r="AN130" i="32" s="1"/>
  <c r="AO130" i="32" s="1"/>
  <c r="AI130" i="31"/>
  <c r="AJ130" i="31" s="1"/>
  <c r="AK130" i="31" s="1"/>
  <c r="AL130" i="31" s="1"/>
  <c r="AM130" i="31" s="1"/>
  <c r="AN130" i="31" s="1"/>
  <c r="AO130" i="31" s="1"/>
  <c r="AI130" i="34"/>
  <c r="AJ130" i="34" s="1"/>
  <c r="AK130" i="34" s="1"/>
  <c r="AL130" i="34" s="1"/>
  <c r="AM130" i="34" s="1"/>
  <c r="AN130" i="34" s="1"/>
  <c r="AO130" i="34" s="1"/>
  <c r="AI130" i="30"/>
  <c r="AJ130" i="30" s="1"/>
  <c r="AK130" i="30" s="1"/>
  <c r="AL130" i="30" s="1"/>
  <c r="AM130" i="30" s="1"/>
  <c r="AN130" i="30" s="1"/>
  <c r="AO130" i="30" s="1"/>
  <c r="AI130" i="33"/>
  <c r="AJ130" i="33" s="1"/>
  <c r="AK130" i="33" s="1"/>
  <c r="AL130" i="33" s="1"/>
  <c r="AM130" i="33" s="1"/>
  <c r="AN130" i="33" s="1"/>
  <c r="AO130" i="33" s="1"/>
  <c r="AI134" i="35"/>
  <c r="AJ134" i="35" s="1"/>
  <c r="AK134" i="35" s="1"/>
  <c r="AL134" i="35" s="1"/>
  <c r="AM134" i="35" s="1"/>
  <c r="AN134" i="35" s="1"/>
  <c r="AO134" i="35" s="1"/>
  <c r="AI134" i="34"/>
  <c r="AJ134" i="34" s="1"/>
  <c r="AK134" i="34" s="1"/>
  <c r="AL134" i="34" s="1"/>
  <c r="AM134" i="34" s="1"/>
  <c r="AN134" i="34" s="1"/>
  <c r="AO134" i="34" s="1"/>
  <c r="AI134" i="33"/>
  <c r="AJ134" i="33" s="1"/>
  <c r="AK134" i="33" s="1"/>
  <c r="AL134" i="33" s="1"/>
  <c r="AM134" i="33" s="1"/>
  <c r="AN134" i="33" s="1"/>
  <c r="AO134" i="33" s="1"/>
  <c r="AI134" i="30"/>
  <c r="AJ134" i="30" s="1"/>
  <c r="AK134" i="30" s="1"/>
  <c r="AL134" i="30" s="1"/>
  <c r="AM134" i="30" s="1"/>
  <c r="AN134" i="30" s="1"/>
  <c r="AO134" i="30" s="1"/>
  <c r="AI134" i="32"/>
  <c r="AJ134" i="32" s="1"/>
  <c r="AK134" i="32" s="1"/>
  <c r="AL134" i="32" s="1"/>
  <c r="AM134" i="32" s="1"/>
  <c r="AN134" i="32" s="1"/>
  <c r="AO134" i="32" s="1"/>
  <c r="AI134" i="31"/>
  <c r="AJ134" i="31" s="1"/>
  <c r="AK134" i="31" s="1"/>
  <c r="AL134" i="31" s="1"/>
  <c r="AM134" i="31" s="1"/>
  <c r="AN134" i="31" s="1"/>
  <c r="AO134" i="31" s="1"/>
  <c r="G230" i="35"/>
  <c r="H291" i="33"/>
  <c r="AD140" i="33"/>
  <c r="G211" i="33"/>
  <c r="AB147" i="33"/>
  <c r="F292" i="33" s="1"/>
  <c r="E243" i="33"/>
  <c r="AE140" i="32"/>
  <c r="I291" i="32" s="1"/>
  <c r="AB147" i="32"/>
  <c r="F292" i="32" s="1"/>
  <c r="AA126" i="32"/>
  <c r="E289" i="32" s="1"/>
  <c r="AI126" i="33"/>
  <c r="AJ126" i="33" s="1"/>
  <c r="AK126" i="33" s="1"/>
  <c r="AL126" i="33" s="1"/>
  <c r="AM126" i="33" s="1"/>
  <c r="AN126" i="33" s="1"/>
  <c r="AO126" i="33" s="1"/>
  <c r="AI126" i="30"/>
  <c r="AJ126" i="30" s="1"/>
  <c r="AK126" i="30" s="1"/>
  <c r="AL126" i="30" s="1"/>
  <c r="AM126" i="30" s="1"/>
  <c r="AN126" i="30" s="1"/>
  <c r="AO126" i="30" s="1"/>
  <c r="AI126" i="32"/>
  <c r="AJ126" i="32" s="1"/>
  <c r="AK126" i="32" s="1"/>
  <c r="AL126" i="32" s="1"/>
  <c r="AM126" i="32" s="1"/>
  <c r="AN126" i="32" s="1"/>
  <c r="AO126" i="32" s="1"/>
  <c r="AI126" i="31"/>
  <c r="AJ126" i="31" s="1"/>
  <c r="AK126" i="31" s="1"/>
  <c r="AL126" i="31" s="1"/>
  <c r="AM126" i="31" s="1"/>
  <c r="AN126" i="31" s="1"/>
  <c r="AO126" i="31" s="1"/>
  <c r="AI126" i="35"/>
  <c r="AJ126" i="35" s="1"/>
  <c r="AK126" i="35" s="1"/>
  <c r="AL126" i="35" s="1"/>
  <c r="AM126" i="35" s="1"/>
  <c r="AN126" i="35" s="1"/>
  <c r="AO126" i="35" s="1"/>
  <c r="AI126" i="34"/>
  <c r="AJ126" i="34" s="1"/>
  <c r="AK126" i="34" s="1"/>
  <c r="AL126" i="34" s="1"/>
  <c r="AM126" i="34" s="1"/>
  <c r="AN126" i="34" s="1"/>
  <c r="AO126" i="34" s="1"/>
  <c r="AI132" i="33"/>
  <c r="AJ132" i="33" s="1"/>
  <c r="AK132" i="33" s="1"/>
  <c r="AL132" i="33" s="1"/>
  <c r="AM132" i="33" s="1"/>
  <c r="AN132" i="33" s="1"/>
  <c r="AO132" i="33" s="1"/>
  <c r="AI132" i="30"/>
  <c r="AJ132" i="30" s="1"/>
  <c r="AK132" i="30" s="1"/>
  <c r="AL132" i="30" s="1"/>
  <c r="AM132" i="30" s="1"/>
  <c r="AN132" i="30" s="1"/>
  <c r="AO132" i="30" s="1"/>
  <c r="AI132" i="32"/>
  <c r="AJ132" i="32" s="1"/>
  <c r="AK132" i="32" s="1"/>
  <c r="AL132" i="32" s="1"/>
  <c r="AM132" i="32" s="1"/>
  <c r="AN132" i="32" s="1"/>
  <c r="AO132" i="32" s="1"/>
  <c r="AI132" i="31"/>
  <c r="AJ132" i="31" s="1"/>
  <c r="AK132" i="31" s="1"/>
  <c r="AL132" i="31" s="1"/>
  <c r="AM132" i="31" s="1"/>
  <c r="AN132" i="31" s="1"/>
  <c r="AO132" i="31" s="1"/>
  <c r="AI132" i="35"/>
  <c r="AJ132" i="35" s="1"/>
  <c r="AK132" i="35" s="1"/>
  <c r="AL132" i="35" s="1"/>
  <c r="AM132" i="35" s="1"/>
  <c r="AN132" i="35" s="1"/>
  <c r="AO132" i="35" s="1"/>
  <c r="AI132" i="34"/>
  <c r="AJ132" i="34" s="1"/>
  <c r="AK132" i="34" s="1"/>
  <c r="AL132" i="34" s="1"/>
  <c r="AM132" i="34" s="1"/>
  <c r="AN132" i="34" s="1"/>
  <c r="AO132" i="34" s="1"/>
  <c r="AI138" i="32"/>
  <c r="AJ138" i="32" s="1"/>
  <c r="AK138" i="32" s="1"/>
  <c r="AL138" i="32" s="1"/>
  <c r="AM138" i="32" s="1"/>
  <c r="AN138" i="32" s="1"/>
  <c r="AO138" i="32" s="1"/>
  <c r="AI138" i="30"/>
  <c r="AJ138" i="30" s="1"/>
  <c r="AK138" i="30" s="1"/>
  <c r="AL138" i="30" s="1"/>
  <c r="AM138" i="30" s="1"/>
  <c r="AN138" i="30" s="1"/>
  <c r="AO138" i="30" s="1"/>
  <c r="AI138" i="35"/>
  <c r="AJ138" i="35" s="1"/>
  <c r="AK138" i="35" s="1"/>
  <c r="AL138" i="35" s="1"/>
  <c r="AM138" i="35" s="1"/>
  <c r="AN138" i="35" s="1"/>
  <c r="AO138" i="35" s="1"/>
  <c r="AI138" i="34"/>
  <c r="AJ138" i="34" s="1"/>
  <c r="AK138" i="34" s="1"/>
  <c r="AL138" i="34" s="1"/>
  <c r="AM138" i="34" s="1"/>
  <c r="AN138" i="34" s="1"/>
  <c r="AO138" i="34" s="1"/>
  <c r="AI138" i="33"/>
  <c r="AJ138" i="33" s="1"/>
  <c r="AK138" i="33" s="1"/>
  <c r="AL138" i="33" s="1"/>
  <c r="AM138" i="33" s="1"/>
  <c r="AN138" i="33" s="1"/>
  <c r="AO138" i="33" s="1"/>
  <c r="AI138" i="31"/>
  <c r="AJ138" i="31" s="1"/>
  <c r="AK138" i="31" s="1"/>
  <c r="AL138" i="31" s="1"/>
  <c r="AM138" i="31" s="1"/>
  <c r="AN138" i="31" s="1"/>
  <c r="AO138" i="31" s="1"/>
  <c r="G15" i="30"/>
  <c r="J226" i="35"/>
  <c r="J207" i="34"/>
  <c r="AE147" i="34"/>
  <c r="I292" i="34" s="1"/>
  <c r="H198" i="34"/>
  <c r="J206" i="34"/>
  <c r="E142" i="34"/>
  <c r="AA133" i="34"/>
  <c r="E290" i="34" s="1"/>
  <c r="AE133" i="33"/>
  <c r="I290" i="33" s="1"/>
  <c r="H128" i="33"/>
  <c r="AD126" i="33"/>
  <c r="AF126" i="33" s="1"/>
  <c r="J195" i="33"/>
  <c r="G170" i="33"/>
  <c r="F243" i="33"/>
  <c r="F170" i="33"/>
  <c r="F39" i="32"/>
  <c r="F40" i="32" s="1"/>
  <c r="AE126" i="32"/>
  <c r="I289" i="32" s="1"/>
  <c r="AD133" i="32"/>
  <c r="H290" i="32" s="1"/>
  <c r="G78" i="32"/>
  <c r="G135" i="32"/>
  <c r="AC133" i="32"/>
  <c r="AA147" i="32"/>
  <c r="E292" i="32" s="1"/>
  <c r="J239" i="31"/>
  <c r="F142" i="31"/>
  <c r="AB140" i="31"/>
  <c r="AI147" i="32"/>
  <c r="AJ147" i="32" s="1"/>
  <c r="AK147" i="32" s="1"/>
  <c r="AL147" i="32" s="1"/>
  <c r="AM147" i="32" s="1"/>
  <c r="AN147" i="32" s="1"/>
  <c r="AO147" i="32" s="1"/>
  <c r="AI147" i="30"/>
  <c r="AJ147" i="30" s="1"/>
  <c r="AK147" i="30" s="1"/>
  <c r="AL147" i="30" s="1"/>
  <c r="AM147" i="30" s="1"/>
  <c r="AN147" i="30" s="1"/>
  <c r="AO147" i="30" s="1"/>
  <c r="AI147" i="31"/>
  <c r="AJ147" i="31" s="1"/>
  <c r="AK147" i="31" s="1"/>
  <c r="AL147" i="31" s="1"/>
  <c r="AM147" i="31" s="1"/>
  <c r="AN147" i="31" s="1"/>
  <c r="AO147" i="31" s="1"/>
  <c r="AI147" i="35"/>
  <c r="AJ147" i="35" s="1"/>
  <c r="AK147" i="35" s="1"/>
  <c r="AL147" i="35" s="1"/>
  <c r="AM147" i="35" s="1"/>
  <c r="AN147" i="35" s="1"/>
  <c r="AO147" i="35" s="1"/>
  <c r="AI147" i="34"/>
  <c r="AJ147" i="34" s="1"/>
  <c r="AK147" i="34" s="1"/>
  <c r="AL147" i="34" s="1"/>
  <c r="AM147" i="34" s="1"/>
  <c r="AN147" i="34" s="1"/>
  <c r="AO147" i="34" s="1"/>
  <c r="AI147" i="33"/>
  <c r="AJ147" i="33" s="1"/>
  <c r="AK147" i="33" s="1"/>
  <c r="AL147" i="33" s="1"/>
  <c r="AM147" i="33" s="1"/>
  <c r="AN147" i="33" s="1"/>
  <c r="AO147" i="33" s="1"/>
  <c r="AI128" i="35"/>
  <c r="AJ128" i="35" s="1"/>
  <c r="AK128" i="35" s="1"/>
  <c r="AL128" i="35" s="1"/>
  <c r="AM128" i="35" s="1"/>
  <c r="AN128" i="35" s="1"/>
  <c r="AO128" i="35" s="1"/>
  <c r="AI128" i="34"/>
  <c r="AJ128" i="34" s="1"/>
  <c r="AK128" i="34" s="1"/>
  <c r="AL128" i="34" s="1"/>
  <c r="AM128" i="34" s="1"/>
  <c r="AN128" i="34" s="1"/>
  <c r="AO128" i="34" s="1"/>
  <c r="AI128" i="33"/>
  <c r="AJ128" i="33" s="1"/>
  <c r="AK128" i="33" s="1"/>
  <c r="AL128" i="33" s="1"/>
  <c r="AM128" i="33" s="1"/>
  <c r="AN128" i="33" s="1"/>
  <c r="AO128" i="33" s="1"/>
  <c r="AI128" i="30"/>
  <c r="AJ128" i="30" s="1"/>
  <c r="AK128" i="30" s="1"/>
  <c r="AL128" i="30" s="1"/>
  <c r="AM128" i="30" s="1"/>
  <c r="AN128" i="30" s="1"/>
  <c r="AO128" i="30" s="1"/>
  <c r="AI128" i="32"/>
  <c r="AJ128" i="32" s="1"/>
  <c r="AK128" i="32" s="1"/>
  <c r="AL128" i="32" s="1"/>
  <c r="AM128" i="32" s="1"/>
  <c r="AN128" i="32" s="1"/>
  <c r="AO128" i="32" s="1"/>
  <c r="AI128" i="31"/>
  <c r="AJ128" i="31" s="1"/>
  <c r="AK128" i="31" s="1"/>
  <c r="AL128" i="31" s="1"/>
  <c r="AM128" i="31" s="1"/>
  <c r="AN128" i="31" s="1"/>
  <c r="AO128" i="31" s="1"/>
  <c r="AD140" i="35"/>
  <c r="H291" i="35" s="1"/>
  <c r="F230" i="34"/>
  <c r="J208" i="34"/>
  <c r="J206" i="33"/>
  <c r="AI143" i="35"/>
  <c r="AJ143" i="35" s="1"/>
  <c r="AK143" i="35" s="1"/>
  <c r="AL143" i="35" s="1"/>
  <c r="AM143" i="35" s="1"/>
  <c r="AN143" i="35" s="1"/>
  <c r="AO143" i="35" s="1"/>
  <c r="AI143" i="34"/>
  <c r="AJ143" i="34" s="1"/>
  <c r="AK143" i="34" s="1"/>
  <c r="AL143" i="34" s="1"/>
  <c r="AM143" i="34" s="1"/>
  <c r="AN143" i="34" s="1"/>
  <c r="AO143" i="34" s="1"/>
  <c r="AI143" i="33"/>
  <c r="AJ143" i="33" s="1"/>
  <c r="AK143" i="33" s="1"/>
  <c r="AL143" i="33" s="1"/>
  <c r="AM143" i="33" s="1"/>
  <c r="AN143" i="33" s="1"/>
  <c r="AO143" i="33" s="1"/>
  <c r="AI143" i="30"/>
  <c r="AJ143" i="30" s="1"/>
  <c r="AK143" i="30" s="1"/>
  <c r="AL143" i="30" s="1"/>
  <c r="AM143" i="30" s="1"/>
  <c r="AN143" i="30" s="1"/>
  <c r="AO143" i="30" s="1"/>
  <c r="AI143" i="31"/>
  <c r="AJ143" i="31" s="1"/>
  <c r="AK143" i="31" s="1"/>
  <c r="AL143" i="31" s="1"/>
  <c r="AM143" i="31" s="1"/>
  <c r="AN143" i="31" s="1"/>
  <c r="AO143" i="31" s="1"/>
  <c r="AI143" i="32"/>
  <c r="AJ143" i="32" s="1"/>
  <c r="AK143" i="32" s="1"/>
  <c r="AL143" i="32" s="1"/>
  <c r="AM143" i="32" s="1"/>
  <c r="AN143" i="32" s="1"/>
  <c r="AO143" i="32" s="1"/>
  <c r="AB182" i="40"/>
  <c r="AC182" i="40" s="1"/>
  <c r="AD182" i="40" s="1"/>
  <c r="AE182" i="40" s="1"/>
  <c r="AF182" i="40" s="1"/>
  <c r="AG182" i="40" s="1"/>
  <c r="AH182" i="40" s="1"/>
  <c r="AI131" i="35"/>
  <c r="AJ131" i="35" s="1"/>
  <c r="AK131" i="35" s="1"/>
  <c r="AL131" i="35" s="1"/>
  <c r="AM131" i="35" s="1"/>
  <c r="AN131" i="35" s="1"/>
  <c r="AO131" i="35" s="1"/>
  <c r="AI131" i="34"/>
  <c r="AJ131" i="34" s="1"/>
  <c r="AK131" i="34" s="1"/>
  <c r="AL131" i="34" s="1"/>
  <c r="AM131" i="34" s="1"/>
  <c r="AN131" i="34" s="1"/>
  <c r="AO131" i="34" s="1"/>
  <c r="AI131" i="32"/>
  <c r="AJ131" i="32" s="1"/>
  <c r="AK131" i="32" s="1"/>
  <c r="AL131" i="32" s="1"/>
  <c r="AM131" i="32" s="1"/>
  <c r="AN131" i="32" s="1"/>
  <c r="AO131" i="32" s="1"/>
  <c r="AI131" i="31"/>
  <c r="AJ131" i="31" s="1"/>
  <c r="AK131" i="31" s="1"/>
  <c r="AL131" i="31" s="1"/>
  <c r="AM131" i="31" s="1"/>
  <c r="AN131" i="31" s="1"/>
  <c r="AO131" i="31" s="1"/>
  <c r="AI131" i="33"/>
  <c r="AJ131" i="33" s="1"/>
  <c r="AK131" i="33" s="1"/>
  <c r="AL131" i="33" s="1"/>
  <c r="AM131" i="33" s="1"/>
  <c r="AN131" i="33" s="1"/>
  <c r="AO131" i="33" s="1"/>
  <c r="AI131" i="30"/>
  <c r="AJ131" i="30" s="1"/>
  <c r="AK131" i="30" s="1"/>
  <c r="AL131" i="30" s="1"/>
  <c r="AM131" i="30" s="1"/>
  <c r="AN131" i="30" s="1"/>
  <c r="AO131" i="30" s="1"/>
  <c r="AI137" i="35"/>
  <c r="AJ137" i="35" s="1"/>
  <c r="AK137" i="35" s="1"/>
  <c r="AL137" i="35" s="1"/>
  <c r="AM137" i="35" s="1"/>
  <c r="AN137" i="35" s="1"/>
  <c r="AO137" i="35" s="1"/>
  <c r="AI137" i="34"/>
  <c r="AJ137" i="34" s="1"/>
  <c r="AK137" i="34" s="1"/>
  <c r="AL137" i="34" s="1"/>
  <c r="AM137" i="34" s="1"/>
  <c r="AN137" i="34" s="1"/>
  <c r="AO137" i="34" s="1"/>
  <c r="AI137" i="33"/>
  <c r="AJ137" i="33" s="1"/>
  <c r="AK137" i="33" s="1"/>
  <c r="AL137" i="33" s="1"/>
  <c r="AM137" i="33" s="1"/>
  <c r="AN137" i="33" s="1"/>
  <c r="AO137" i="33" s="1"/>
  <c r="AI137" i="32"/>
  <c r="AJ137" i="32" s="1"/>
  <c r="AK137" i="32" s="1"/>
  <c r="AL137" i="32" s="1"/>
  <c r="AM137" i="32" s="1"/>
  <c r="AN137" i="32" s="1"/>
  <c r="AO137" i="32" s="1"/>
  <c r="AI137" i="31"/>
  <c r="AJ137" i="31" s="1"/>
  <c r="AK137" i="31" s="1"/>
  <c r="AL137" i="31" s="1"/>
  <c r="AM137" i="31" s="1"/>
  <c r="AN137" i="31" s="1"/>
  <c r="AO137" i="31" s="1"/>
  <c r="AI137" i="30"/>
  <c r="AJ137" i="30" s="1"/>
  <c r="AK137" i="30" s="1"/>
  <c r="AL137" i="30" s="1"/>
  <c r="AM137" i="30" s="1"/>
  <c r="AN137" i="30" s="1"/>
  <c r="AO137" i="30" s="1"/>
  <c r="E21" i="30"/>
  <c r="E22" i="30" s="1"/>
  <c r="J225" i="35"/>
  <c r="AD119" i="35"/>
  <c r="H288" i="35" s="1"/>
  <c r="AA133" i="35"/>
  <c r="E290" i="35" s="1"/>
  <c r="AE140" i="34"/>
  <c r="I291" i="34" s="1"/>
  <c r="G15" i="33"/>
  <c r="G16" i="33" s="1"/>
  <c r="J159" i="33"/>
  <c r="J228" i="33"/>
  <c r="F142" i="33"/>
  <c r="F143" i="33" s="1"/>
  <c r="AB126" i="32"/>
  <c r="F289" i="32" s="1"/>
  <c r="E149" i="32"/>
  <c r="AD140" i="31"/>
  <c r="H291" i="31" s="1"/>
  <c r="AA126" i="31"/>
  <c r="E289" i="31" s="1"/>
  <c r="AB194" i="37"/>
  <c r="AC194" i="37" s="1"/>
  <c r="AD194" i="37" s="1"/>
  <c r="AE194" i="37" s="1"/>
  <c r="AF194" i="37" s="1"/>
  <c r="AG194" i="37" s="1"/>
  <c r="AH194" i="37" s="1"/>
  <c r="AI142" i="35"/>
  <c r="AJ142" i="35" s="1"/>
  <c r="AK142" i="35" s="1"/>
  <c r="AL142" i="35" s="1"/>
  <c r="AM142" i="35" s="1"/>
  <c r="AN142" i="35" s="1"/>
  <c r="AO142" i="35" s="1"/>
  <c r="AI142" i="34"/>
  <c r="AJ142" i="34" s="1"/>
  <c r="AK142" i="34" s="1"/>
  <c r="AL142" i="34" s="1"/>
  <c r="AM142" i="34" s="1"/>
  <c r="AN142" i="34" s="1"/>
  <c r="AO142" i="34" s="1"/>
  <c r="AI142" i="31"/>
  <c r="AJ142" i="31" s="1"/>
  <c r="AK142" i="31" s="1"/>
  <c r="AL142" i="31" s="1"/>
  <c r="AM142" i="31" s="1"/>
  <c r="AN142" i="31" s="1"/>
  <c r="AO142" i="31" s="1"/>
  <c r="AI142" i="33"/>
  <c r="AJ142" i="33" s="1"/>
  <c r="AK142" i="33" s="1"/>
  <c r="AL142" i="33" s="1"/>
  <c r="AM142" i="33" s="1"/>
  <c r="AN142" i="33" s="1"/>
  <c r="AO142" i="33" s="1"/>
  <c r="AI142" i="30"/>
  <c r="AJ142" i="30" s="1"/>
  <c r="AK142" i="30" s="1"/>
  <c r="AL142" i="30" s="1"/>
  <c r="AM142" i="30" s="1"/>
  <c r="AN142" i="30" s="1"/>
  <c r="AO142" i="30" s="1"/>
  <c r="AI142" i="32"/>
  <c r="AJ142" i="32" s="1"/>
  <c r="AK142" i="32" s="1"/>
  <c r="AL142" i="32" s="1"/>
  <c r="AM142" i="32" s="1"/>
  <c r="AN142" i="32" s="1"/>
  <c r="AO142" i="32" s="1"/>
  <c r="AD147" i="35"/>
  <c r="H292" i="35" s="1"/>
  <c r="AB133" i="35"/>
  <c r="F290" i="35" s="1"/>
  <c r="AA119" i="34"/>
  <c r="E288" i="34" s="1"/>
  <c r="AE119" i="33"/>
  <c r="I288" i="33" s="1"/>
  <c r="J241" i="33"/>
  <c r="AA119" i="33"/>
  <c r="AA140" i="32"/>
  <c r="E291" i="32" s="1"/>
  <c r="J196" i="31"/>
  <c r="AB186" i="39"/>
  <c r="AC186" i="39" s="1"/>
  <c r="AD186" i="39" s="1"/>
  <c r="AE186" i="39" s="1"/>
  <c r="AF186" i="39" s="1"/>
  <c r="AG186" i="39" s="1"/>
  <c r="AH186" i="39" s="1"/>
  <c r="AI135" i="30"/>
  <c r="AJ135" i="30" s="1"/>
  <c r="AK135" i="30" s="1"/>
  <c r="AL135" i="30" s="1"/>
  <c r="AM135" i="30" s="1"/>
  <c r="AN135" i="30" s="1"/>
  <c r="AO135" i="30" s="1"/>
  <c r="AI135" i="32"/>
  <c r="AJ135" i="32" s="1"/>
  <c r="AK135" i="32" s="1"/>
  <c r="AL135" i="32" s="1"/>
  <c r="AM135" i="32" s="1"/>
  <c r="AN135" i="32" s="1"/>
  <c r="AO135" i="32" s="1"/>
  <c r="AI135" i="31"/>
  <c r="AJ135" i="31" s="1"/>
  <c r="AK135" i="31" s="1"/>
  <c r="AL135" i="31" s="1"/>
  <c r="AM135" i="31" s="1"/>
  <c r="AN135" i="31" s="1"/>
  <c r="AO135" i="31" s="1"/>
  <c r="AI135" i="34"/>
  <c r="AJ135" i="34" s="1"/>
  <c r="AK135" i="34" s="1"/>
  <c r="AL135" i="34" s="1"/>
  <c r="AM135" i="34" s="1"/>
  <c r="AN135" i="34" s="1"/>
  <c r="AO135" i="34" s="1"/>
  <c r="AI135" i="35"/>
  <c r="AJ135" i="35" s="1"/>
  <c r="AK135" i="35" s="1"/>
  <c r="AL135" i="35" s="1"/>
  <c r="AM135" i="35" s="1"/>
  <c r="AN135" i="35" s="1"/>
  <c r="AO135" i="35" s="1"/>
  <c r="AI135" i="33"/>
  <c r="AJ135" i="33" s="1"/>
  <c r="AK135" i="33" s="1"/>
  <c r="AL135" i="33" s="1"/>
  <c r="AM135" i="33" s="1"/>
  <c r="AN135" i="33" s="1"/>
  <c r="AO135" i="33" s="1"/>
  <c r="AI129" i="33"/>
  <c r="AJ129" i="33" s="1"/>
  <c r="AK129" i="33" s="1"/>
  <c r="AL129" i="33" s="1"/>
  <c r="AM129" i="33" s="1"/>
  <c r="AN129" i="33" s="1"/>
  <c r="AO129" i="33" s="1"/>
  <c r="AI129" i="30"/>
  <c r="AJ129" i="30" s="1"/>
  <c r="AK129" i="30" s="1"/>
  <c r="AL129" i="30" s="1"/>
  <c r="AM129" i="30" s="1"/>
  <c r="AN129" i="30" s="1"/>
  <c r="AO129" i="30" s="1"/>
  <c r="AI129" i="35"/>
  <c r="AJ129" i="35" s="1"/>
  <c r="AK129" i="35" s="1"/>
  <c r="AL129" i="35" s="1"/>
  <c r="AM129" i="35" s="1"/>
  <c r="AN129" i="35" s="1"/>
  <c r="AO129" i="35" s="1"/>
  <c r="AI129" i="32"/>
  <c r="AJ129" i="32" s="1"/>
  <c r="AK129" i="32" s="1"/>
  <c r="AL129" i="32" s="1"/>
  <c r="AM129" i="32" s="1"/>
  <c r="AN129" i="32" s="1"/>
  <c r="AO129" i="32" s="1"/>
  <c r="AI129" i="31"/>
  <c r="AJ129" i="31" s="1"/>
  <c r="AK129" i="31" s="1"/>
  <c r="AL129" i="31" s="1"/>
  <c r="AM129" i="31" s="1"/>
  <c r="AN129" i="31" s="1"/>
  <c r="AO129" i="31" s="1"/>
  <c r="AI129" i="34"/>
  <c r="AJ129" i="34" s="1"/>
  <c r="AK129" i="34" s="1"/>
  <c r="AL129" i="34" s="1"/>
  <c r="AM129" i="34" s="1"/>
  <c r="AN129" i="34" s="1"/>
  <c r="AO129" i="34" s="1"/>
  <c r="AI136" i="35"/>
  <c r="AJ136" i="35" s="1"/>
  <c r="AK136" i="35" s="1"/>
  <c r="AL136" i="35" s="1"/>
  <c r="AM136" i="35" s="1"/>
  <c r="AN136" i="35" s="1"/>
  <c r="AO136" i="35" s="1"/>
  <c r="AI136" i="34"/>
  <c r="AJ136" i="34" s="1"/>
  <c r="AK136" i="34" s="1"/>
  <c r="AL136" i="34" s="1"/>
  <c r="AM136" i="34" s="1"/>
  <c r="AN136" i="34" s="1"/>
  <c r="AO136" i="34" s="1"/>
  <c r="AI136" i="33"/>
  <c r="AJ136" i="33" s="1"/>
  <c r="AK136" i="33" s="1"/>
  <c r="AL136" i="33" s="1"/>
  <c r="AM136" i="33" s="1"/>
  <c r="AN136" i="33" s="1"/>
  <c r="AO136" i="33" s="1"/>
  <c r="AI136" i="30"/>
  <c r="AJ136" i="30" s="1"/>
  <c r="AK136" i="30" s="1"/>
  <c r="AL136" i="30" s="1"/>
  <c r="AM136" i="30" s="1"/>
  <c r="AN136" i="30" s="1"/>
  <c r="AO136" i="30" s="1"/>
  <c r="AI136" i="31"/>
  <c r="AJ136" i="31" s="1"/>
  <c r="AK136" i="31" s="1"/>
  <c r="AL136" i="31" s="1"/>
  <c r="AM136" i="31" s="1"/>
  <c r="AN136" i="31" s="1"/>
  <c r="AO136" i="31" s="1"/>
  <c r="AI136" i="32"/>
  <c r="AJ136" i="32" s="1"/>
  <c r="AK136" i="32" s="1"/>
  <c r="AL136" i="32" s="1"/>
  <c r="AM136" i="32" s="1"/>
  <c r="AN136" i="32" s="1"/>
  <c r="AO136" i="32" s="1"/>
  <c r="AI146" i="35"/>
  <c r="AJ146" i="35" s="1"/>
  <c r="AK146" i="35" s="1"/>
  <c r="AL146" i="35" s="1"/>
  <c r="AM146" i="35" s="1"/>
  <c r="AN146" i="35" s="1"/>
  <c r="AO146" i="35" s="1"/>
  <c r="AI146" i="34"/>
  <c r="AJ146" i="34" s="1"/>
  <c r="AK146" i="34" s="1"/>
  <c r="AL146" i="34" s="1"/>
  <c r="AM146" i="34" s="1"/>
  <c r="AN146" i="34" s="1"/>
  <c r="AO146" i="34" s="1"/>
  <c r="AI146" i="33"/>
  <c r="AJ146" i="33" s="1"/>
  <c r="AK146" i="33" s="1"/>
  <c r="AL146" i="33" s="1"/>
  <c r="AM146" i="33" s="1"/>
  <c r="AN146" i="33" s="1"/>
  <c r="AO146" i="33" s="1"/>
  <c r="AI146" i="32"/>
  <c r="AJ146" i="32" s="1"/>
  <c r="AK146" i="32" s="1"/>
  <c r="AL146" i="32" s="1"/>
  <c r="AM146" i="32" s="1"/>
  <c r="AN146" i="32" s="1"/>
  <c r="AO146" i="32" s="1"/>
  <c r="AI146" i="30"/>
  <c r="AJ146" i="30" s="1"/>
  <c r="AK146" i="30" s="1"/>
  <c r="AL146" i="30" s="1"/>
  <c r="AM146" i="30" s="1"/>
  <c r="AN146" i="30" s="1"/>
  <c r="AO146" i="30" s="1"/>
  <c r="AI146" i="31"/>
  <c r="AJ146" i="31" s="1"/>
  <c r="AK146" i="31" s="1"/>
  <c r="AL146" i="31" s="1"/>
  <c r="AM146" i="31" s="1"/>
  <c r="AN146" i="31" s="1"/>
  <c r="AO146" i="31" s="1"/>
  <c r="I71" i="30"/>
  <c r="G170" i="30"/>
  <c r="E135" i="30"/>
  <c r="E136" i="30" s="1"/>
  <c r="J237" i="35"/>
  <c r="J196" i="35"/>
  <c r="AC140" i="35"/>
  <c r="AF140" i="35" s="1"/>
  <c r="AA119" i="35"/>
  <c r="E288" i="35" s="1"/>
  <c r="H57" i="34"/>
  <c r="J196" i="34"/>
  <c r="AD126" i="34"/>
  <c r="H289" i="34" s="1"/>
  <c r="E170" i="34"/>
  <c r="E121" i="34"/>
  <c r="J239" i="33"/>
  <c r="AC147" i="33"/>
  <c r="G292" i="33" s="1"/>
  <c r="E17" i="33"/>
  <c r="AA140" i="33"/>
  <c r="E291" i="33" s="1"/>
  <c r="J159" i="31"/>
  <c r="AD126" i="31"/>
  <c r="H289" i="31" s="1"/>
  <c r="AC119" i="31"/>
  <c r="G288" i="31" s="1"/>
  <c r="AA140" i="30"/>
  <c r="E291" i="30" s="1"/>
  <c r="H170" i="30"/>
  <c r="AA133" i="30"/>
  <c r="E290" i="30" s="1"/>
  <c r="AB126" i="30"/>
  <c r="F289" i="30" s="1"/>
  <c r="I33" i="30"/>
  <c r="I34" i="30" s="1"/>
  <c r="AD119" i="30"/>
  <c r="H288" i="30" s="1"/>
  <c r="AA126" i="30"/>
  <c r="E289" i="30" s="1"/>
  <c r="AE119" i="30"/>
  <c r="I288" i="30" s="1"/>
  <c r="AB133" i="30"/>
  <c r="F290" i="30" s="1"/>
  <c r="AA119" i="30"/>
  <c r="E288" i="30" s="1"/>
  <c r="J205" i="30"/>
  <c r="AB119" i="30"/>
  <c r="F288" i="30" s="1"/>
  <c r="AD147" i="30"/>
  <c r="H292" i="30" s="1"/>
  <c r="AC126" i="30"/>
  <c r="G289" i="30" s="1"/>
  <c r="C147" i="37"/>
  <c r="C148" i="39"/>
  <c r="C148" i="37"/>
  <c r="C147" i="38"/>
  <c r="H319" i="37"/>
  <c r="C148" i="38"/>
  <c r="C147" i="40"/>
  <c r="C148" i="40"/>
  <c r="H230" i="35"/>
  <c r="F230" i="35"/>
  <c r="F291" i="35"/>
  <c r="J185" i="35"/>
  <c r="I230" i="35"/>
  <c r="J208" i="35"/>
  <c r="G243" i="35"/>
  <c r="G244" i="35" s="1"/>
  <c r="J207" i="35"/>
  <c r="G198" i="35"/>
  <c r="J227" i="35"/>
  <c r="H211" i="35"/>
  <c r="F211" i="35"/>
  <c r="J241" i="35"/>
  <c r="J256" i="35"/>
  <c r="J284" i="35"/>
  <c r="J206" i="35"/>
  <c r="G211" i="35"/>
  <c r="E198" i="35"/>
  <c r="F291" i="34"/>
  <c r="F142" i="34"/>
  <c r="I27" i="34"/>
  <c r="I142" i="34"/>
  <c r="F170" i="34"/>
  <c r="J272" i="34"/>
  <c r="I170" i="34"/>
  <c r="J241" i="34"/>
  <c r="H170" i="34"/>
  <c r="E51" i="34"/>
  <c r="J225" i="34"/>
  <c r="J224" i="34"/>
  <c r="J192" i="34"/>
  <c r="J251" i="34"/>
  <c r="E85" i="33"/>
  <c r="E86" i="33" s="1"/>
  <c r="J272" i="33"/>
  <c r="J237" i="33"/>
  <c r="J207" i="33"/>
  <c r="J205" i="33"/>
  <c r="J192" i="33"/>
  <c r="J209" i="33"/>
  <c r="J224" i="33"/>
  <c r="J251" i="33"/>
  <c r="H170" i="33"/>
  <c r="F198" i="33"/>
  <c r="F212" i="33" s="1"/>
  <c r="J256" i="32"/>
  <c r="E243" i="32"/>
  <c r="H27" i="32"/>
  <c r="J251" i="32"/>
  <c r="J240" i="31"/>
  <c r="F21" i="31"/>
  <c r="J228" i="31"/>
  <c r="H291" i="30"/>
  <c r="H142" i="30"/>
  <c r="H160" i="30"/>
  <c r="X159" i="30" s="1"/>
  <c r="J226" i="30"/>
  <c r="J185" i="30"/>
  <c r="J251" i="30"/>
  <c r="J193" i="30"/>
  <c r="G317" i="38"/>
  <c r="I317" i="40"/>
  <c r="C126" i="37"/>
  <c r="G319" i="37"/>
  <c r="F319" i="37"/>
  <c r="H319" i="38"/>
  <c r="E319" i="37"/>
  <c r="E319" i="38"/>
  <c r="Q148" i="37"/>
  <c r="I319" i="40"/>
  <c r="P133" i="38"/>
  <c r="C127" i="38"/>
  <c r="C126" i="39"/>
  <c r="F319" i="39"/>
  <c r="C127" i="37"/>
  <c r="C127" i="39"/>
  <c r="C126" i="40"/>
  <c r="G320" i="39"/>
  <c r="C127" i="40"/>
  <c r="G320" i="40"/>
  <c r="R133" i="39"/>
  <c r="F133" i="39" s="1"/>
  <c r="C126" i="38"/>
  <c r="G73" i="31"/>
  <c r="T69" i="40"/>
  <c r="F69" i="40" s="1"/>
  <c r="R69" i="39"/>
  <c r="S69" i="38"/>
  <c r="R147" i="38"/>
  <c r="F147" i="38" s="1"/>
  <c r="P127" i="39"/>
  <c r="S70" i="40"/>
  <c r="T69" i="39"/>
  <c r="F69" i="39" s="1"/>
  <c r="R69" i="38"/>
  <c r="R70" i="40"/>
  <c r="T69" i="38"/>
  <c r="F69" i="38" s="1"/>
  <c r="R127" i="37"/>
  <c r="G126" i="37" s="1"/>
  <c r="I135" i="30"/>
  <c r="I290" i="30"/>
  <c r="F211" i="34"/>
  <c r="J205" i="34"/>
  <c r="I211" i="35"/>
  <c r="I212" i="35" s="1"/>
  <c r="I135" i="35"/>
  <c r="J240" i="34"/>
  <c r="J226" i="34"/>
  <c r="J193" i="34"/>
  <c r="I170" i="33"/>
  <c r="I164" i="33"/>
  <c r="Y163" i="33" s="1"/>
  <c r="H230" i="33"/>
  <c r="F290" i="33"/>
  <c r="F135" i="33"/>
  <c r="I51" i="30"/>
  <c r="I27" i="30"/>
  <c r="F211" i="30"/>
  <c r="J194" i="30"/>
  <c r="E170" i="30"/>
  <c r="J272" i="35"/>
  <c r="E128" i="34"/>
  <c r="E129" i="34" s="1"/>
  <c r="H243" i="34"/>
  <c r="J238" i="34"/>
  <c r="I198" i="33"/>
  <c r="J194" i="33"/>
  <c r="F288" i="33"/>
  <c r="F121" i="33"/>
  <c r="H27" i="30"/>
  <c r="H28" i="30" s="1"/>
  <c r="H17" i="30"/>
  <c r="J238" i="30"/>
  <c r="E243" i="35"/>
  <c r="E142" i="35"/>
  <c r="E291" i="35"/>
  <c r="G142" i="34"/>
  <c r="J142" i="34" s="1"/>
  <c r="G291" i="34"/>
  <c r="J240" i="33"/>
  <c r="I243" i="33"/>
  <c r="J230" i="33"/>
  <c r="F170" i="30"/>
  <c r="H289" i="35"/>
  <c r="H128" i="35"/>
  <c r="H129" i="35" s="1"/>
  <c r="J266" i="34"/>
  <c r="I292" i="33"/>
  <c r="I149" i="33"/>
  <c r="J196" i="33"/>
  <c r="J240" i="35"/>
  <c r="J195" i="35"/>
  <c r="I170" i="35"/>
  <c r="F243" i="35"/>
  <c r="F244" i="35" s="1"/>
  <c r="J256" i="34"/>
  <c r="E230" i="34"/>
  <c r="E244" i="34" s="1"/>
  <c r="E211" i="34"/>
  <c r="J185" i="33"/>
  <c r="J266" i="33"/>
  <c r="J193" i="33"/>
  <c r="H243" i="33"/>
  <c r="H198" i="33"/>
  <c r="H212" i="33" s="1"/>
  <c r="G243" i="33"/>
  <c r="F230" i="33"/>
  <c r="F211" i="33"/>
  <c r="E164" i="33"/>
  <c r="U163" i="33" s="1"/>
  <c r="H103" i="32"/>
  <c r="G170" i="32"/>
  <c r="J225" i="31"/>
  <c r="J206" i="31"/>
  <c r="Q133" i="37"/>
  <c r="O147" i="37"/>
  <c r="O133" i="38"/>
  <c r="Q147" i="38"/>
  <c r="Q133" i="39"/>
  <c r="J228" i="35"/>
  <c r="J209" i="35"/>
  <c r="J193" i="35"/>
  <c r="G230" i="34"/>
  <c r="G211" i="34"/>
  <c r="E243" i="34"/>
  <c r="I45" i="33"/>
  <c r="I46" i="33" s="1"/>
  <c r="J238" i="33"/>
  <c r="E211" i="33"/>
  <c r="E198" i="33"/>
  <c r="E135" i="33"/>
  <c r="E154" i="33" s="1"/>
  <c r="I51" i="32"/>
  <c r="I170" i="32"/>
  <c r="J241" i="32"/>
  <c r="R21" i="39"/>
  <c r="P133" i="37"/>
  <c r="O147" i="38"/>
  <c r="P133" i="39"/>
  <c r="Q147" i="39"/>
  <c r="J194" i="35"/>
  <c r="J238" i="35"/>
  <c r="E230" i="35"/>
  <c r="E211" i="35"/>
  <c r="E212" i="35" s="1"/>
  <c r="J159" i="34"/>
  <c r="J217" i="34"/>
  <c r="H230" i="34"/>
  <c r="H244" i="34" s="1"/>
  <c r="H211" i="34"/>
  <c r="H212" i="34" s="1"/>
  <c r="G243" i="34"/>
  <c r="F198" i="34"/>
  <c r="F212" i="34" s="1"/>
  <c r="J217" i="33"/>
  <c r="E230" i="33"/>
  <c r="E244" i="33" s="1"/>
  <c r="E170" i="33"/>
  <c r="G57" i="32"/>
  <c r="G243" i="32"/>
  <c r="E128" i="32"/>
  <c r="E129" i="32" s="1"/>
  <c r="E51" i="31"/>
  <c r="I170" i="31"/>
  <c r="H243" i="31"/>
  <c r="H170" i="31"/>
  <c r="F243" i="31"/>
  <c r="P134" i="37"/>
  <c r="O133" i="39"/>
  <c r="P147" i="39"/>
  <c r="E198" i="34"/>
  <c r="E212" i="34" s="1"/>
  <c r="E149" i="33"/>
  <c r="G121" i="32"/>
  <c r="G122" i="32" s="1"/>
  <c r="H57" i="31"/>
  <c r="H58" i="31" s="1"/>
  <c r="I243" i="31"/>
  <c r="J195" i="31"/>
  <c r="R126" i="37"/>
  <c r="F126" i="37" s="1"/>
  <c r="O134" i="37"/>
  <c r="P147" i="37"/>
  <c r="P126" i="38"/>
  <c r="R133" i="38"/>
  <c r="F133" i="38" s="1"/>
  <c r="O148" i="39"/>
  <c r="J251" i="35"/>
  <c r="J239" i="35"/>
  <c r="F198" i="35"/>
  <c r="F212" i="35" s="1"/>
  <c r="G39" i="34"/>
  <c r="G198" i="34"/>
  <c r="G212" i="34" s="1"/>
  <c r="F243" i="34"/>
  <c r="J163" i="33"/>
  <c r="J284" i="33"/>
  <c r="I230" i="33"/>
  <c r="I244" i="33" s="1"/>
  <c r="I211" i="33"/>
  <c r="G198" i="33"/>
  <c r="G212" i="33" s="1"/>
  <c r="J185" i="32"/>
  <c r="J193" i="32"/>
  <c r="F230" i="32"/>
  <c r="F170" i="32"/>
  <c r="H230" i="31"/>
  <c r="F230" i="31"/>
  <c r="F244" i="31" s="1"/>
  <c r="F211" i="31"/>
  <c r="J194" i="31"/>
  <c r="Q21" i="40"/>
  <c r="R20" i="40"/>
  <c r="Q126" i="37"/>
  <c r="O133" i="37"/>
  <c r="R148" i="37"/>
  <c r="G147" i="37" s="1"/>
  <c r="Q133" i="38"/>
  <c r="O147" i="39"/>
  <c r="AB185" i="40"/>
  <c r="AC185" i="40" s="1"/>
  <c r="AD185" i="40" s="1"/>
  <c r="AE185" i="40" s="1"/>
  <c r="AF185" i="40" s="1"/>
  <c r="AG185" i="40" s="1"/>
  <c r="AH185" i="40" s="1"/>
  <c r="AB177" i="37"/>
  <c r="AC177" i="37" s="1"/>
  <c r="AD177" i="37" s="1"/>
  <c r="AE177" i="37" s="1"/>
  <c r="AF177" i="37" s="1"/>
  <c r="AG177" i="37" s="1"/>
  <c r="AH177" i="37" s="1"/>
  <c r="AB189" i="40"/>
  <c r="AC189" i="40" s="1"/>
  <c r="AD189" i="40" s="1"/>
  <c r="AE189" i="40" s="1"/>
  <c r="AF189" i="40" s="1"/>
  <c r="AG189" i="40" s="1"/>
  <c r="AH189" i="40" s="1"/>
  <c r="I243" i="30"/>
  <c r="I198" i="30"/>
  <c r="H230" i="30"/>
  <c r="H135" i="30"/>
  <c r="H136" i="30" s="1"/>
  <c r="J241" i="30"/>
  <c r="J225" i="30"/>
  <c r="G198" i="30"/>
  <c r="I142" i="35"/>
  <c r="I143" i="35" s="1"/>
  <c r="H198" i="35"/>
  <c r="H212" i="35" s="1"/>
  <c r="G149" i="35"/>
  <c r="G292" i="35"/>
  <c r="G128" i="35"/>
  <c r="G289" i="35"/>
  <c r="F289" i="35"/>
  <c r="F128" i="35"/>
  <c r="F129" i="35" s="1"/>
  <c r="AB184" i="40"/>
  <c r="AC184" i="40" s="1"/>
  <c r="AD184" i="40" s="1"/>
  <c r="AE184" i="40" s="1"/>
  <c r="AF184" i="40" s="1"/>
  <c r="AG184" i="40" s="1"/>
  <c r="AH184" i="40" s="1"/>
  <c r="AB179" i="37"/>
  <c r="AC179" i="37" s="1"/>
  <c r="AD179" i="37" s="1"/>
  <c r="AE179" i="37" s="1"/>
  <c r="AF179" i="37" s="1"/>
  <c r="AG179" i="37" s="1"/>
  <c r="AH179" i="37" s="1"/>
  <c r="AB184" i="37"/>
  <c r="AC184" i="37" s="1"/>
  <c r="AD184" i="37" s="1"/>
  <c r="AE184" i="37" s="1"/>
  <c r="AF184" i="37" s="1"/>
  <c r="AG184" i="37" s="1"/>
  <c r="AH184" i="37" s="1"/>
  <c r="E255" i="37"/>
  <c r="I230" i="30"/>
  <c r="J195" i="30"/>
  <c r="F230" i="30"/>
  <c r="J227" i="30"/>
  <c r="E128" i="30"/>
  <c r="E129" i="30" s="1"/>
  <c r="I128" i="30"/>
  <c r="I129" i="30" s="1"/>
  <c r="J266" i="35"/>
  <c r="I198" i="35"/>
  <c r="I290" i="35"/>
  <c r="I288" i="35"/>
  <c r="I121" i="35"/>
  <c r="H142" i="35"/>
  <c r="H143" i="35" s="1"/>
  <c r="G288" i="35"/>
  <c r="G121" i="35"/>
  <c r="F288" i="35"/>
  <c r="F121" i="35"/>
  <c r="E289" i="35"/>
  <c r="E128" i="35"/>
  <c r="E48" i="1"/>
  <c r="E51" i="1" s="1"/>
  <c r="G51" i="1" s="1"/>
  <c r="AB185" i="37"/>
  <c r="AC185" i="37" s="1"/>
  <c r="AD185" i="37" s="1"/>
  <c r="AE185" i="37" s="1"/>
  <c r="AF185" i="37" s="1"/>
  <c r="AG185" i="37" s="1"/>
  <c r="AH185" i="37" s="1"/>
  <c r="AB195" i="40"/>
  <c r="AC195" i="40" s="1"/>
  <c r="AD195" i="40" s="1"/>
  <c r="AE195" i="40" s="1"/>
  <c r="AF195" i="40" s="1"/>
  <c r="AG195" i="40" s="1"/>
  <c r="AH195" i="40" s="1"/>
  <c r="J272" i="30"/>
  <c r="J284" i="30"/>
  <c r="G142" i="30"/>
  <c r="G291" i="30"/>
  <c r="F292" i="35"/>
  <c r="F149" i="35"/>
  <c r="AB176" i="37"/>
  <c r="AC176" i="37" s="1"/>
  <c r="AD176" i="37" s="1"/>
  <c r="AE176" i="37" s="1"/>
  <c r="AF176" i="37" s="1"/>
  <c r="AG176" i="37" s="1"/>
  <c r="AH176" i="37" s="1"/>
  <c r="AB187" i="38"/>
  <c r="AC187" i="38" s="1"/>
  <c r="AD187" i="38" s="1"/>
  <c r="AE187" i="38" s="1"/>
  <c r="AF187" i="38" s="1"/>
  <c r="AG187" i="38" s="1"/>
  <c r="AH187" i="38" s="1"/>
  <c r="AB179" i="40"/>
  <c r="AC179" i="40" s="1"/>
  <c r="AD179" i="40" s="1"/>
  <c r="AE179" i="40" s="1"/>
  <c r="AF179" i="40" s="1"/>
  <c r="AG179" i="40" s="1"/>
  <c r="AH179" i="40" s="1"/>
  <c r="H149" i="30"/>
  <c r="H150" i="30" s="1"/>
  <c r="F21" i="30"/>
  <c r="F22" i="30" s="1"/>
  <c r="E243" i="30"/>
  <c r="J192" i="35"/>
  <c r="I243" i="35"/>
  <c r="I244" i="35" s="1"/>
  <c r="I149" i="35"/>
  <c r="AF126" i="35"/>
  <c r="I128" i="35"/>
  <c r="H243" i="35"/>
  <c r="H244" i="35" s="1"/>
  <c r="J159" i="35"/>
  <c r="H170" i="35"/>
  <c r="H290" i="35"/>
  <c r="H135" i="35"/>
  <c r="G212" i="35"/>
  <c r="G290" i="35"/>
  <c r="G135" i="35"/>
  <c r="E292" i="35"/>
  <c r="E149" i="35"/>
  <c r="E150" i="35" s="1"/>
  <c r="I57" i="35"/>
  <c r="F73" i="35"/>
  <c r="F33" i="35"/>
  <c r="F34" i="35" s="1"/>
  <c r="J284" i="34"/>
  <c r="G244" i="34"/>
  <c r="G128" i="34"/>
  <c r="G289" i="34"/>
  <c r="F288" i="34"/>
  <c r="F121" i="34"/>
  <c r="E149" i="34"/>
  <c r="E292" i="34"/>
  <c r="G289" i="33"/>
  <c r="G128" i="33"/>
  <c r="G129" i="33" s="1"/>
  <c r="J266" i="30"/>
  <c r="J240" i="30"/>
  <c r="G230" i="30"/>
  <c r="J207" i="30"/>
  <c r="F243" i="30"/>
  <c r="F244" i="30" s="1"/>
  <c r="F135" i="30"/>
  <c r="F136" i="30" s="1"/>
  <c r="E211" i="30"/>
  <c r="E121" i="30"/>
  <c r="E122" i="30" s="1"/>
  <c r="H110" i="30"/>
  <c r="I21" i="35"/>
  <c r="I22" i="35" s="1"/>
  <c r="E45" i="35"/>
  <c r="E46" i="35" s="1"/>
  <c r="J163" i="35"/>
  <c r="J224" i="35"/>
  <c r="G142" i="35"/>
  <c r="I39" i="35"/>
  <c r="I40" i="35" s="1"/>
  <c r="I290" i="34"/>
  <c r="I135" i="34"/>
  <c r="I136" i="34" s="1"/>
  <c r="H288" i="34"/>
  <c r="H121" i="34"/>
  <c r="G121" i="34"/>
  <c r="F290" i="34"/>
  <c r="F135" i="34"/>
  <c r="F136" i="34" s="1"/>
  <c r="H244" i="33"/>
  <c r="H288" i="33"/>
  <c r="H121" i="33"/>
  <c r="H122" i="33" s="1"/>
  <c r="G142" i="33"/>
  <c r="G291" i="33"/>
  <c r="F39" i="30"/>
  <c r="F40" i="30" s="1"/>
  <c r="J256" i="30"/>
  <c r="I211" i="30"/>
  <c r="H211" i="30"/>
  <c r="J206" i="30"/>
  <c r="G39" i="30"/>
  <c r="G40" i="30" s="1"/>
  <c r="E198" i="30"/>
  <c r="H57" i="30"/>
  <c r="H58" i="30" s="1"/>
  <c r="E51" i="30"/>
  <c r="H51" i="35"/>
  <c r="H52" i="35" s="1"/>
  <c r="H149" i="35"/>
  <c r="G103" i="35"/>
  <c r="G104" i="35" s="1"/>
  <c r="F78" i="35"/>
  <c r="I45" i="35"/>
  <c r="I46" i="35" s="1"/>
  <c r="H21" i="35"/>
  <c r="J237" i="34"/>
  <c r="I243" i="34"/>
  <c r="I211" i="34"/>
  <c r="I289" i="34"/>
  <c r="I128" i="34"/>
  <c r="H290" i="34"/>
  <c r="H135" i="34"/>
  <c r="H136" i="34" s="1"/>
  <c r="G292" i="34"/>
  <c r="G149" i="34"/>
  <c r="F149" i="34"/>
  <c r="F150" i="34" s="1"/>
  <c r="F292" i="34"/>
  <c r="I128" i="33"/>
  <c r="I289" i="33"/>
  <c r="H290" i="33"/>
  <c r="H135" i="33"/>
  <c r="H243" i="30"/>
  <c r="J208" i="30"/>
  <c r="H198" i="30"/>
  <c r="G243" i="30"/>
  <c r="G211" i="30"/>
  <c r="F198" i="30"/>
  <c r="F212" i="30" s="1"/>
  <c r="E230" i="30"/>
  <c r="G85" i="30"/>
  <c r="G33" i="35"/>
  <c r="J205" i="35"/>
  <c r="J211" i="35" s="1"/>
  <c r="H121" i="35"/>
  <c r="F135" i="35"/>
  <c r="H164" i="35"/>
  <c r="X163" i="35" s="1"/>
  <c r="I110" i="35"/>
  <c r="I111" i="35" s="1"/>
  <c r="F103" i="35"/>
  <c r="I96" i="35"/>
  <c r="I97" i="35" s="1"/>
  <c r="H85" i="35"/>
  <c r="H86" i="35" s="1"/>
  <c r="E78" i="35"/>
  <c r="E79" i="35" s="1"/>
  <c r="I71" i="35"/>
  <c r="I72" i="35" s="1"/>
  <c r="G51" i="35"/>
  <c r="I27" i="35"/>
  <c r="I230" i="34"/>
  <c r="I244" i="34" s="1"/>
  <c r="I198" i="34"/>
  <c r="H292" i="34"/>
  <c r="H149" i="34"/>
  <c r="H150" i="34" s="1"/>
  <c r="I291" i="33"/>
  <c r="I142" i="33"/>
  <c r="I143" i="33" s="1"/>
  <c r="H149" i="33"/>
  <c r="H292" i="33"/>
  <c r="I149" i="34"/>
  <c r="I150" i="34" s="1"/>
  <c r="F39" i="34"/>
  <c r="F40" i="34" s="1"/>
  <c r="F21" i="33"/>
  <c r="F22" i="33" s="1"/>
  <c r="E21" i="33"/>
  <c r="J208" i="33"/>
  <c r="G149" i="33"/>
  <c r="F57" i="33"/>
  <c r="I121" i="34"/>
  <c r="H128" i="34"/>
  <c r="H129" i="34" s="1"/>
  <c r="H291" i="34"/>
  <c r="G135" i="34"/>
  <c r="F289" i="34"/>
  <c r="F122" i="34"/>
  <c r="H110" i="34"/>
  <c r="E103" i="34"/>
  <c r="E104" i="34" s="1"/>
  <c r="G85" i="34"/>
  <c r="I71" i="34"/>
  <c r="I72" i="34" s="1"/>
  <c r="I45" i="34"/>
  <c r="I46" i="34" s="1"/>
  <c r="E21" i="34"/>
  <c r="H27" i="33"/>
  <c r="I135" i="33"/>
  <c r="I136" i="33" s="1"/>
  <c r="H142" i="33"/>
  <c r="G121" i="33"/>
  <c r="F149" i="33"/>
  <c r="F150" i="33" s="1"/>
  <c r="F128" i="33"/>
  <c r="H45" i="33"/>
  <c r="H46" i="33" s="1"/>
  <c r="H289" i="32"/>
  <c r="H128" i="32"/>
  <c r="I164" i="34"/>
  <c r="Y163" i="34" s="1"/>
  <c r="G110" i="34"/>
  <c r="I103" i="34"/>
  <c r="I96" i="34"/>
  <c r="I115" i="34" s="1"/>
  <c r="F85" i="34"/>
  <c r="F86" i="34" s="1"/>
  <c r="I78" i="34"/>
  <c r="I79" i="34" s="1"/>
  <c r="H71" i="34"/>
  <c r="I51" i="34"/>
  <c r="I52" i="34" s="1"/>
  <c r="H27" i="34"/>
  <c r="H57" i="33"/>
  <c r="G57" i="33"/>
  <c r="G58" i="33" s="1"/>
  <c r="G71" i="33"/>
  <c r="G72" i="33" s="1"/>
  <c r="I33" i="33"/>
  <c r="I34" i="33" s="1"/>
  <c r="G149" i="31"/>
  <c r="G150" i="31" s="1"/>
  <c r="G292" i="31"/>
  <c r="G57" i="34"/>
  <c r="G58" i="34" s="1"/>
  <c r="I33" i="34"/>
  <c r="G39" i="33"/>
  <c r="F39" i="33"/>
  <c r="F40" i="33" s="1"/>
  <c r="I121" i="33"/>
  <c r="I122" i="33" s="1"/>
  <c r="G135" i="33"/>
  <c r="E212" i="33"/>
  <c r="I21" i="33"/>
  <c r="I22" i="33" s="1"/>
  <c r="J266" i="32"/>
  <c r="I211" i="32"/>
  <c r="E290" i="32"/>
  <c r="E135" i="32"/>
  <c r="J238" i="32"/>
  <c r="H211" i="32"/>
  <c r="G230" i="32"/>
  <c r="J207" i="32"/>
  <c r="J195" i="32"/>
  <c r="E230" i="32"/>
  <c r="E244" i="32" s="1"/>
  <c r="I85" i="32"/>
  <c r="I86" i="32" s="1"/>
  <c r="I57" i="31"/>
  <c r="H211" i="31"/>
  <c r="I96" i="31"/>
  <c r="I97" i="31" s="1"/>
  <c r="G21" i="31"/>
  <c r="Q126" i="39"/>
  <c r="E39" i="33"/>
  <c r="E40" i="33" s="1"/>
  <c r="I243" i="32"/>
  <c r="J208" i="32"/>
  <c r="J192" i="32"/>
  <c r="I288" i="32"/>
  <c r="J237" i="32"/>
  <c r="H198" i="32"/>
  <c r="H78" i="32"/>
  <c r="J227" i="32"/>
  <c r="J194" i="32"/>
  <c r="F128" i="32"/>
  <c r="F96" i="32"/>
  <c r="F21" i="32"/>
  <c r="F22" i="32" s="1"/>
  <c r="J206" i="32"/>
  <c r="I164" i="32"/>
  <c r="Y163" i="32" s="1"/>
  <c r="I110" i="32"/>
  <c r="G103" i="32"/>
  <c r="G104" i="32" s="1"/>
  <c r="E71" i="32"/>
  <c r="E72" i="32" s="1"/>
  <c r="E51" i="32"/>
  <c r="E52" i="32" s="1"/>
  <c r="G39" i="31"/>
  <c r="J163" i="31"/>
  <c r="J256" i="31"/>
  <c r="I211" i="31"/>
  <c r="I212" i="31" s="1"/>
  <c r="J224" i="31"/>
  <c r="H128" i="31"/>
  <c r="H129" i="31" s="1"/>
  <c r="J238" i="31"/>
  <c r="G230" i="31"/>
  <c r="J193" i="31"/>
  <c r="J226" i="31"/>
  <c r="G103" i="31"/>
  <c r="G104" i="31" s="1"/>
  <c r="R126" i="38"/>
  <c r="F126" i="38" s="1"/>
  <c r="P126" i="39"/>
  <c r="J205" i="32"/>
  <c r="J272" i="32"/>
  <c r="I230" i="32"/>
  <c r="H230" i="32"/>
  <c r="J226" i="32"/>
  <c r="G211" i="32"/>
  <c r="F211" i="32"/>
  <c r="E211" i="32"/>
  <c r="I103" i="32"/>
  <c r="I104" i="32" s="1"/>
  <c r="I27" i="32"/>
  <c r="I28" i="32" s="1"/>
  <c r="I45" i="31"/>
  <c r="I46" i="31" s="1"/>
  <c r="J284" i="31"/>
  <c r="G243" i="31"/>
  <c r="G198" i="31"/>
  <c r="J241" i="31"/>
  <c r="E243" i="31"/>
  <c r="E198" i="31"/>
  <c r="E212" i="31" s="1"/>
  <c r="E110" i="33"/>
  <c r="I103" i="33"/>
  <c r="I104" i="33" s="1"/>
  <c r="G96" i="33"/>
  <c r="G97" i="33" s="1"/>
  <c r="I85" i="33"/>
  <c r="I86" i="33" s="1"/>
  <c r="I78" i="33"/>
  <c r="I79" i="33" s="1"/>
  <c r="F71" i="33"/>
  <c r="F72" i="33" s="1"/>
  <c r="I51" i="33"/>
  <c r="G27" i="33"/>
  <c r="I33" i="32"/>
  <c r="J217" i="32"/>
  <c r="J284" i="32"/>
  <c r="J239" i="32"/>
  <c r="J163" i="32"/>
  <c r="G198" i="32"/>
  <c r="G290" i="32"/>
  <c r="F243" i="32"/>
  <c r="F198" i="32"/>
  <c r="F212" i="32" s="1"/>
  <c r="F149" i="32"/>
  <c r="J225" i="32"/>
  <c r="E198" i="32"/>
  <c r="E142" i="32"/>
  <c r="I27" i="31"/>
  <c r="J185" i="31"/>
  <c r="J237" i="31"/>
  <c r="J251" i="31"/>
  <c r="J266" i="31"/>
  <c r="I230" i="31"/>
  <c r="I244" i="31" s="1"/>
  <c r="J205" i="31"/>
  <c r="H198" i="31"/>
  <c r="G211" i="31"/>
  <c r="F51" i="31"/>
  <c r="E211" i="31"/>
  <c r="O126" i="39"/>
  <c r="O126" i="40"/>
  <c r="E27" i="35"/>
  <c r="E28" i="35" s="1"/>
  <c r="H33" i="35"/>
  <c r="F45" i="35"/>
  <c r="F46" i="35" s="1"/>
  <c r="I51" i="35"/>
  <c r="I52" i="35" s="1"/>
  <c r="G78" i="35"/>
  <c r="G79" i="35" s="1"/>
  <c r="E96" i="35"/>
  <c r="H103" i="35"/>
  <c r="H104" i="35" s="1"/>
  <c r="F27" i="35"/>
  <c r="I33" i="35"/>
  <c r="I34" i="35" s="1"/>
  <c r="G45" i="35"/>
  <c r="G46" i="35" s="1"/>
  <c r="E57" i="35"/>
  <c r="E71" i="35"/>
  <c r="H78" i="35"/>
  <c r="H79" i="35" s="1"/>
  <c r="F96" i="35"/>
  <c r="F97" i="35" s="1"/>
  <c r="I103" i="35"/>
  <c r="G27" i="35"/>
  <c r="E39" i="35"/>
  <c r="E40" i="35" s="1"/>
  <c r="H45" i="35"/>
  <c r="H46" i="35" s="1"/>
  <c r="F57" i="35"/>
  <c r="F58" i="35" s="1"/>
  <c r="F71" i="35"/>
  <c r="I78" i="35"/>
  <c r="I79" i="35" s="1"/>
  <c r="G96" i="35"/>
  <c r="E110" i="35"/>
  <c r="E21" i="35"/>
  <c r="H27" i="35"/>
  <c r="H28" i="35" s="1"/>
  <c r="F39" i="35"/>
  <c r="F40" i="35" s="1"/>
  <c r="G57" i="35"/>
  <c r="G71" i="35"/>
  <c r="G72" i="35" s="1"/>
  <c r="E85" i="35"/>
  <c r="H96" i="35"/>
  <c r="F110" i="35"/>
  <c r="F111" i="35" s="1"/>
  <c r="I85" i="35"/>
  <c r="F21" i="35"/>
  <c r="F22" i="35" s="1"/>
  <c r="G39" i="35"/>
  <c r="E51" i="35"/>
  <c r="H57" i="35"/>
  <c r="H58" i="35" s="1"/>
  <c r="H71" i="35"/>
  <c r="H72" i="35" s="1"/>
  <c r="F85" i="35"/>
  <c r="F86" i="35" s="1"/>
  <c r="G110" i="35"/>
  <c r="G21" i="35"/>
  <c r="E33" i="35"/>
  <c r="H39" i="35"/>
  <c r="H40" i="35" s="1"/>
  <c r="F51" i="35"/>
  <c r="F52" i="35" s="1"/>
  <c r="G85" i="35"/>
  <c r="E103" i="35"/>
  <c r="E104" i="35" s="1"/>
  <c r="H110" i="35"/>
  <c r="H111" i="35" s="1"/>
  <c r="G21" i="34"/>
  <c r="E33" i="34"/>
  <c r="E34" i="34" s="1"/>
  <c r="H39" i="34"/>
  <c r="H40" i="34" s="1"/>
  <c r="F51" i="34"/>
  <c r="I57" i="34"/>
  <c r="E78" i="34"/>
  <c r="E79" i="34" s="1"/>
  <c r="H85" i="34"/>
  <c r="F103" i="34"/>
  <c r="F104" i="34" s="1"/>
  <c r="I110" i="34"/>
  <c r="H21" i="34"/>
  <c r="H22" i="34" s="1"/>
  <c r="F33" i="34"/>
  <c r="F34" i="34" s="1"/>
  <c r="I39" i="34"/>
  <c r="G51" i="34"/>
  <c r="F78" i="34"/>
  <c r="F79" i="34" s="1"/>
  <c r="I85" i="34"/>
  <c r="I86" i="34" s="1"/>
  <c r="G103" i="34"/>
  <c r="G104" i="34" s="1"/>
  <c r="I21" i="34"/>
  <c r="G33" i="34"/>
  <c r="G34" i="34" s="1"/>
  <c r="E45" i="34"/>
  <c r="H51" i="34"/>
  <c r="H52" i="34" s="1"/>
  <c r="G78" i="34"/>
  <c r="E96" i="34"/>
  <c r="E97" i="34" s="1"/>
  <c r="H103" i="34"/>
  <c r="E27" i="34"/>
  <c r="H33" i="34"/>
  <c r="F45" i="34"/>
  <c r="F46" i="34" s="1"/>
  <c r="E71" i="34"/>
  <c r="E72" i="34" s="1"/>
  <c r="H78" i="34"/>
  <c r="F96" i="34"/>
  <c r="F27" i="34"/>
  <c r="F28" i="34" s="1"/>
  <c r="G45" i="34"/>
  <c r="E57" i="34"/>
  <c r="E58" i="34" s="1"/>
  <c r="F71" i="34"/>
  <c r="G96" i="34"/>
  <c r="E110" i="34"/>
  <c r="E111" i="34" s="1"/>
  <c r="G27" i="34"/>
  <c r="E39" i="34"/>
  <c r="H45" i="34"/>
  <c r="H46" i="34" s="1"/>
  <c r="F57" i="34"/>
  <c r="F58" i="34" s="1"/>
  <c r="G71" i="34"/>
  <c r="E85" i="34"/>
  <c r="H96" i="34"/>
  <c r="F110" i="34"/>
  <c r="F111" i="34" s="1"/>
  <c r="H96" i="33"/>
  <c r="H97" i="33" s="1"/>
  <c r="I27" i="33"/>
  <c r="I28" i="33" s="1"/>
  <c r="E51" i="33"/>
  <c r="E52" i="33" s="1"/>
  <c r="H71" i="33"/>
  <c r="F85" i="33"/>
  <c r="I96" i="33"/>
  <c r="I97" i="33" s="1"/>
  <c r="G110" i="33"/>
  <c r="G111" i="33" s="1"/>
  <c r="G21" i="33"/>
  <c r="G22" i="33" s="1"/>
  <c r="E33" i="33"/>
  <c r="H39" i="33"/>
  <c r="F51" i="33"/>
  <c r="F52" i="33" s="1"/>
  <c r="I57" i="33"/>
  <c r="I71" i="33"/>
  <c r="I72" i="33" s="1"/>
  <c r="G85" i="33"/>
  <c r="G86" i="33" s="1"/>
  <c r="E103" i="33"/>
  <c r="H110" i="33"/>
  <c r="H111" i="33" s="1"/>
  <c r="H21" i="33"/>
  <c r="H22" i="33" s="1"/>
  <c r="F33" i="33"/>
  <c r="F34" i="33" s="1"/>
  <c r="I39" i="33"/>
  <c r="I40" i="33" s="1"/>
  <c r="G51" i="33"/>
  <c r="E78" i="33"/>
  <c r="H85" i="33"/>
  <c r="F103" i="33"/>
  <c r="F104" i="33" s="1"/>
  <c r="I110" i="33"/>
  <c r="I111" i="33" s="1"/>
  <c r="G33" i="33"/>
  <c r="E45" i="33"/>
  <c r="E46" i="33" s="1"/>
  <c r="H51" i="33"/>
  <c r="H52" i="33" s="1"/>
  <c r="F78" i="33"/>
  <c r="G103" i="33"/>
  <c r="F110" i="33"/>
  <c r="F111" i="33" s="1"/>
  <c r="E27" i="33"/>
  <c r="E28" i="33" s="1"/>
  <c r="H33" i="33"/>
  <c r="H34" i="33" s="1"/>
  <c r="F45" i="33"/>
  <c r="G78" i="33"/>
  <c r="G79" i="33" s="1"/>
  <c r="E96" i="33"/>
  <c r="H103" i="33"/>
  <c r="F27" i="33"/>
  <c r="F28" i="33" s="1"/>
  <c r="G45" i="33"/>
  <c r="G46" i="33" s="1"/>
  <c r="E57" i="33"/>
  <c r="E58" i="33" s="1"/>
  <c r="E71" i="33"/>
  <c r="H78" i="33"/>
  <c r="F96" i="33"/>
  <c r="F97" i="33" s="1"/>
  <c r="I45" i="32"/>
  <c r="I46" i="32" s="1"/>
  <c r="E96" i="32"/>
  <c r="F78" i="32"/>
  <c r="F78" i="31"/>
  <c r="F79" i="31" s="1"/>
  <c r="E78" i="31"/>
  <c r="E33" i="31"/>
  <c r="E34" i="31" s="1"/>
  <c r="F103" i="31"/>
  <c r="I96" i="30"/>
  <c r="I97" i="30" s="1"/>
  <c r="G110" i="30"/>
  <c r="G111" i="30" s="1"/>
  <c r="Z139" i="38"/>
  <c r="H129" i="33"/>
  <c r="I164" i="30"/>
  <c r="Y163" i="30" s="1"/>
  <c r="H164" i="30"/>
  <c r="X163" i="30" s="1"/>
  <c r="G164" i="30"/>
  <c r="W163" i="30" s="1"/>
  <c r="I17" i="30"/>
  <c r="C319" i="38"/>
  <c r="H288" i="32"/>
  <c r="H121" i="32"/>
  <c r="I149" i="32"/>
  <c r="I150" i="32" s="1"/>
  <c r="I292" i="32"/>
  <c r="G289" i="32"/>
  <c r="G128" i="32"/>
  <c r="G129" i="32" s="1"/>
  <c r="F288" i="32"/>
  <c r="F121" i="32"/>
  <c r="F122" i="32" s="1"/>
  <c r="H142" i="32"/>
  <c r="H291" i="32"/>
  <c r="I71" i="32"/>
  <c r="I72" i="32" s="1"/>
  <c r="E288" i="32"/>
  <c r="E121" i="32"/>
  <c r="E122" i="32" s="1"/>
  <c r="E21" i="32"/>
  <c r="E22" i="32" s="1"/>
  <c r="I135" i="32"/>
  <c r="I136" i="32" s="1"/>
  <c r="I290" i="32"/>
  <c r="H57" i="32"/>
  <c r="I96" i="32"/>
  <c r="F135" i="32"/>
  <c r="F290" i="32"/>
  <c r="G15" i="32"/>
  <c r="G16" i="32" s="1"/>
  <c r="H135" i="32"/>
  <c r="H136" i="32" s="1"/>
  <c r="G21" i="32"/>
  <c r="G22" i="32" s="1"/>
  <c r="E33" i="32"/>
  <c r="E34" i="32" s="1"/>
  <c r="H39" i="32"/>
  <c r="F51" i="32"/>
  <c r="I57" i="32"/>
  <c r="F71" i="32"/>
  <c r="I78" i="32"/>
  <c r="I79" i="32" s="1"/>
  <c r="G96" i="32"/>
  <c r="G97" i="32" s="1"/>
  <c r="E110" i="32"/>
  <c r="E111" i="32" s="1"/>
  <c r="J209" i="32"/>
  <c r="H149" i="32"/>
  <c r="H21" i="32"/>
  <c r="F33" i="32"/>
  <c r="F34" i="32" s="1"/>
  <c r="I39" i="32"/>
  <c r="I40" i="32" s="1"/>
  <c r="G51" i="32"/>
  <c r="G52" i="32" s="1"/>
  <c r="G71" i="32"/>
  <c r="G72" i="32" s="1"/>
  <c r="E85" i="32"/>
  <c r="H96" i="32"/>
  <c r="H97" i="32" s="1"/>
  <c r="F110" i="32"/>
  <c r="F111" i="32" s="1"/>
  <c r="J196" i="32"/>
  <c r="I198" i="32"/>
  <c r="I212" i="32" s="1"/>
  <c r="H243" i="32"/>
  <c r="G142" i="32"/>
  <c r="G143" i="32" s="1"/>
  <c r="I21" i="32"/>
  <c r="I22" i="32" s="1"/>
  <c r="G33" i="32"/>
  <c r="G34" i="32" s="1"/>
  <c r="E45" i="32"/>
  <c r="E46" i="32" s="1"/>
  <c r="H51" i="32"/>
  <c r="H71" i="32"/>
  <c r="F85" i="32"/>
  <c r="F86" i="32" s="1"/>
  <c r="G110" i="32"/>
  <c r="G111" i="32" s="1"/>
  <c r="J228" i="32"/>
  <c r="J240" i="32"/>
  <c r="E73" i="32"/>
  <c r="E27" i="32"/>
  <c r="E28" i="32" s="1"/>
  <c r="H33" i="32"/>
  <c r="F45" i="32"/>
  <c r="F46" i="32" s="1"/>
  <c r="G85" i="32"/>
  <c r="G86" i="32" s="1"/>
  <c r="E103" i="32"/>
  <c r="H110" i="32"/>
  <c r="J159" i="32"/>
  <c r="I142" i="32"/>
  <c r="G149" i="32"/>
  <c r="G150" i="32" s="1"/>
  <c r="F27" i="32"/>
  <c r="F28" i="32" s="1"/>
  <c r="G45" i="32"/>
  <c r="G46" i="32" s="1"/>
  <c r="E57" i="32"/>
  <c r="E78" i="32"/>
  <c r="H85" i="32"/>
  <c r="H86" i="32" s="1"/>
  <c r="F103" i="32"/>
  <c r="F104" i="32" s="1"/>
  <c r="G39" i="32"/>
  <c r="F142" i="32"/>
  <c r="F143" i="32" s="1"/>
  <c r="G27" i="32"/>
  <c r="E39" i="32"/>
  <c r="H45" i="32"/>
  <c r="H46" i="32" s="1"/>
  <c r="F57" i="32"/>
  <c r="F58" i="32" s="1"/>
  <c r="I128" i="32"/>
  <c r="I129" i="32" s="1"/>
  <c r="I292" i="31"/>
  <c r="I149" i="31"/>
  <c r="I150" i="31" s="1"/>
  <c r="H288" i="31"/>
  <c r="H121" i="31"/>
  <c r="G135" i="31"/>
  <c r="G136" i="31" s="1"/>
  <c r="G290" i="31"/>
  <c r="F290" i="31"/>
  <c r="F135" i="31"/>
  <c r="I110" i="31"/>
  <c r="G142" i="31"/>
  <c r="G143" i="31" s="1"/>
  <c r="I291" i="31"/>
  <c r="I142" i="31"/>
  <c r="I143" i="31" s="1"/>
  <c r="G128" i="31"/>
  <c r="G129" i="31" s="1"/>
  <c r="F289" i="31"/>
  <c r="F128" i="31"/>
  <c r="F129" i="31" s="1"/>
  <c r="I135" i="31"/>
  <c r="I136" i="31" s="1"/>
  <c r="I290" i="31"/>
  <c r="H149" i="31"/>
  <c r="H150" i="31" s="1"/>
  <c r="H292" i="31"/>
  <c r="G212" i="31"/>
  <c r="F288" i="31"/>
  <c r="F121" i="31"/>
  <c r="I289" i="31"/>
  <c r="I128" i="31"/>
  <c r="I129" i="31" s="1"/>
  <c r="I71" i="31"/>
  <c r="E128" i="31"/>
  <c r="H85" i="31"/>
  <c r="H86" i="31" s="1"/>
  <c r="H135" i="31"/>
  <c r="H136" i="31" s="1"/>
  <c r="H290" i="31"/>
  <c r="E291" i="31"/>
  <c r="E142" i="31"/>
  <c r="I33" i="31"/>
  <c r="I85" i="31"/>
  <c r="I86" i="31" s="1"/>
  <c r="H142" i="31"/>
  <c r="H143" i="31" s="1"/>
  <c r="H21" i="31"/>
  <c r="F33" i="31"/>
  <c r="I39" i="31"/>
  <c r="G51" i="31"/>
  <c r="G78" i="31"/>
  <c r="G79" i="31" s="1"/>
  <c r="E96" i="31"/>
  <c r="E97" i="31" s="1"/>
  <c r="H103" i="31"/>
  <c r="H104" i="31" s="1"/>
  <c r="H160" i="31"/>
  <c r="X159" i="31" s="1"/>
  <c r="I21" i="31"/>
  <c r="I22" i="31" s="1"/>
  <c r="G33" i="31"/>
  <c r="G34" i="31" s="1"/>
  <c r="E45" i="31"/>
  <c r="H51" i="31"/>
  <c r="H52" i="31" s="1"/>
  <c r="E71" i="31"/>
  <c r="H78" i="31"/>
  <c r="F96" i="31"/>
  <c r="F97" i="31" s="1"/>
  <c r="I103" i="31"/>
  <c r="I104" i="31" s="1"/>
  <c r="F291" i="31"/>
  <c r="E27" i="31"/>
  <c r="E28" i="31" s="1"/>
  <c r="H33" i="31"/>
  <c r="F45" i="31"/>
  <c r="F46" i="31" s="1"/>
  <c r="I51" i="31"/>
  <c r="I52" i="31" s="1"/>
  <c r="F71" i="31"/>
  <c r="I78" i="31"/>
  <c r="I79" i="31" s="1"/>
  <c r="G96" i="31"/>
  <c r="G97" i="31" s="1"/>
  <c r="E110" i="31"/>
  <c r="J208" i="31"/>
  <c r="F198" i="31"/>
  <c r="F27" i="31"/>
  <c r="F28" i="31" s="1"/>
  <c r="G45" i="31"/>
  <c r="G46" i="31" s="1"/>
  <c r="E57" i="31"/>
  <c r="E58" i="31" s="1"/>
  <c r="G71" i="31"/>
  <c r="G72" i="31" s="1"/>
  <c r="E85" i="31"/>
  <c r="H96" i="31"/>
  <c r="H97" i="31" s="1"/>
  <c r="F110" i="31"/>
  <c r="F111" i="31" s="1"/>
  <c r="J207" i="31"/>
  <c r="I121" i="31"/>
  <c r="G121" i="31"/>
  <c r="E230" i="31"/>
  <c r="E244" i="31" s="1"/>
  <c r="G27" i="31"/>
  <c r="G28" i="31" s="1"/>
  <c r="E39" i="31"/>
  <c r="E40" i="31" s="1"/>
  <c r="H45" i="31"/>
  <c r="H46" i="31" s="1"/>
  <c r="F57" i="31"/>
  <c r="F58" i="31" s="1"/>
  <c r="H71" i="31"/>
  <c r="F85" i="31"/>
  <c r="F86" i="31" s="1"/>
  <c r="G110" i="31"/>
  <c r="G111" i="31" s="1"/>
  <c r="H39" i="31"/>
  <c r="J227" i="31"/>
  <c r="E121" i="31"/>
  <c r="F17" i="31"/>
  <c r="E21" i="31"/>
  <c r="H27" i="31"/>
  <c r="F39" i="31"/>
  <c r="F40" i="31" s="1"/>
  <c r="G57" i="31"/>
  <c r="G85" i="31"/>
  <c r="G86" i="31" s="1"/>
  <c r="E103" i="31"/>
  <c r="E104" i="31" s="1"/>
  <c r="H110" i="31"/>
  <c r="F149" i="31"/>
  <c r="I212" i="30"/>
  <c r="G212" i="30"/>
  <c r="G135" i="30"/>
  <c r="J135" i="30" s="1"/>
  <c r="G290" i="30"/>
  <c r="H71" i="30"/>
  <c r="H72" i="30" s="1"/>
  <c r="E292" i="30"/>
  <c r="E149" i="30"/>
  <c r="E150" i="30" s="1"/>
  <c r="F149" i="30"/>
  <c r="F292" i="30"/>
  <c r="F85" i="30"/>
  <c r="F86" i="30" s="1"/>
  <c r="I291" i="30"/>
  <c r="I142" i="30"/>
  <c r="G288" i="30"/>
  <c r="G121" i="30"/>
  <c r="F291" i="30"/>
  <c r="F142" i="30"/>
  <c r="I103" i="30"/>
  <c r="I45" i="30"/>
  <c r="I46" i="30" s="1"/>
  <c r="H289" i="30"/>
  <c r="H128" i="30"/>
  <c r="G149" i="30"/>
  <c r="G150" i="30" s="1"/>
  <c r="G292" i="30"/>
  <c r="I78" i="30"/>
  <c r="I79" i="30" s="1"/>
  <c r="I292" i="30"/>
  <c r="I149" i="30"/>
  <c r="I150" i="30" s="1"/>
  <c r="E103" i="30"/>
  <c r="E104" i="30" s="1"/>
  <c r="J192" i="30"/>
  <c r="J237" i="30"/>
  <c r="E142" i="30"/>
  <c r="E143" i="30" s="1"/>
  <c r="G21" i="30"/>
  <c r="E33" i="30"/>
  <c r="H39" i="30"/>
  <c r="H40" i="30" s="1"/>
  <c r="F51" i="30"/>
  <c r="I57" i="30"/>
  <c r="E78" i="30"/>
  <c r="E79" i="30" s="1"/>
  <c r="H85" i="30"/>
  <c r="H86" i="30" s="1"/>
  <c r="F103" i="30"/>
  <c r="I110" i="30"/>
  <c r="I111" i="30" s="1"/>
  <c r="J224" i="30"/>
  <c r="H121" i="30"/>
  <c r="H122" i="30" s="1"/>
  <c r="H21" i="30"/>
  <c r="F33" i="30"/>
  <c r="I39" i="30"/>
  <c r="I40" i="30" s="1"/>
  <c r="G51" i="30"/>
  <c r="G52" i="30" s="1"/>
  <c r="F78" i="30"/>
  <c r="I85" i="30"/>
  <c r="G103" i="30"/>
  <c r="G104" i="30" s="1"/>
  <c r="I121" i="30"/>
  <c r="I122" i="30" s="1"/>
  <c r="F128" i="30"/>
  <c r="F129" i="30" s="1"/>
  <c r="I21" i="30"/>
  <c r="I22" i="30" s="1"/>
  <c r="G33" i="30"/>
  <c r="E45" i="30"/>
  <c r="E46" i="30" s="1"/>
  <c r="H51" i="30"/>
  <c r="G78" i="30"/>
  <c r="E96" i="30"/>
  <c r="E97" i="30" s="1"/>
  <c r="H103" i="30"/>
  <c r="H104" i="30" s="1"/>
  <c r="J163" i="30"/>
  <c r="J209" i="30"/>
  <c r="F121" i="30"/>
  <c r="F160" i="30"/>
  <c r="V159" i="30" s="1"/>
  <c r="E27" i="30"/>
  <c r="H33" i="30"/>
  <c r="F45" i="30"/>
  <c r="F46" i="30" s="1"/>
  <c r="E71" i="30"/>
  <c r="E72" i="30" s="1"/>
  <c r="H78" i="30"/>
  <c r="F96" i="30"/>
  <c r="J196" i="30"/>
  <c r="I160" i="30"/>
  <c r="Y159" i="30" s="1"/>
  <c r="F27" i="30"/>
  <c r="G45" i="30"/>
  <c r="E57" i="30"/>
  <c r="E58" i="30" s="1"/>
  <c r="F71" i="30"/>
  <c r="F72" i="30" s="1"/>
  <c r="G96" i="30"/>
  <c r="E110" i="30"/>
  <c r="E111" i="30" s="1"/>
  <c r="J159" i="30"/>
  <c r="J228" i="30"/>
  <c r="F164" i="30"/>
  <c r="V163" i="30" s="1"/>
  <c r="G27" i="30"/>
  <c r="E39" i="30"/>
  <c r="E40" i="30" s="1"/>
  <c r="H45" i="30"/>
  <c r="H46" i="30" s="1"/>
  <c r="F57" i="30"/>
  <c r="G71" i="30"/>
  <c r="E85" i="30"/>
  <c r="E86" i="30" s="1"/>
  <c r="H96" i="30"/>
  <c r="H97" i="30" s="1"/>
  <c r="F110" i="30"/>
  <c r="G128" i="30"/>
  <c r="G129" i="30" s="1"/>
  <c r="F73" i="30"/>
  <c r="E36" i="1"/>
  <c r="E39" i="1" s="1"/>
  <c r="G39" i="1" s="1"/>
  <c r="H73" i="30"/>
  <c r="H184" i="37"/>
  <c r="I72" i="30"/>
  <c r="Z118" i="39"/>
  <c r="E99" i="1"/>
  <c r="E103" i="1" s="1"/>
  <c r="G103" i="1" s="1"/>
  <c r="AB199" i="37"/>
  <c r="AC199" i="37" s="1"/>
  <c r="AD199" i="37" s="1"/>
  <c r="AE199" i="37" s="1"/>
  <c r="AF199" i="37" s="1"/>
  <c r="AG199" i="37" s="1"/>
  <c r="AH199" i="37" s="1"/>
  <c r="AB199" i="39"/>
  <c r="AC199" i="39" s="1"/>
  <c r="AD199" i="39" s="1"/>
  <c r="AE199" i="39" s="1"/>
  <c r="AF199" i="39" s="1"/>
  <c r="AG199" i="39" s="1"/>
  <c r="AH199" i="39" s="1"/>
  <c r="AB199" i="40"/>
  <c r="AC199" i="40" s="1"/>
  <c r="AD199" i="40" s="1"/>
  <c r="AE199" i="40" s="1"/>
  <c r="AF199" i="40" s="1"/>
  <c r="AG199" i="40" s="1"/>
  <c r="AH199" i="40" s="1"/>
  <c r="AB199" i="38"/>
  <c r="AC199" i="38" s="1"/>
  <c r="AD199" i="38" s="1"/>
  <c r="AE199" i="38" s="1"/>
  <c r="AF199" i="38" s="1"/>
  <c r="AG199" i="38" s="1"/>
  <c r="AH199" i="38" s="1"/>
  <c r="AB197" i="38"/>
  <c r="AC197" i="38" s="1"/>
  <c r="AD197" i="38" s="1"/>
  <c r="AE197" i="38" s="1"/>
  <c r="AF197" i="38" s="1"/>
  <c r="AG197" i="38" s="1"/>
  <c r="AH197" i="38" s="1"/>
  <c r="AB197" i="37"/>
  <c r="AC197" i="37" s="1"/>
  <c r="AD197" i="37" s="1"/>
  <c r="AE197" i="37" s="1"/>
  <c r="AF197" i="37" s="1"/>
  <c r="AG197" i="37" s="1"/>
  <c r="AH197" i="37" s="1"/>
  <c r="AB197" i="39"/>
  <c r="AC197" i="39" s="1"/>
  <c r="AD197" i="39" s="1"/>
  <c r="AE197" i="39" s="1"/>
  <c r="AF197" i="39" s="1"/>
  <c r="AG197" i="39" s="1"/>
  <c r="AH197" i="39" s="1"/>
  <c r="AB197" i="40"/>
  <c r="AC197" i="40" s="1"/>
  <c r="AD197" i="40" s="1"/>
  <c r="AE197" i="40" s="1"/>
  <c r="AF197" i="40" s="1"/>
  <c r="AG197" i="40" s="1"/>
  <c r="AH197" i="40" s="1"/>
  <c r="AB196" i="37"/>
  <c r="AC196" i="37" s="1"/>
  <c r="AD196" i="37" s="1"/>
  <c r="AE196" i="37" s="1"/>
  <c r="AF196" i="37" s="1"/>
  <c r="AG196" i="37" s="1"/>
  <c r="AH196" i="37" s="1"/>
  <c r="AB196" i="39"/>
  <c r="AC196" i="39" s="1"/>
  <c r="AD196" i="39" s="1"/>
  <c r="AE196" i="39" s="1"/>
  <c r="AF196" i="39" s="1"/>
  <c r="AG196" i="39" s="1"/>
  <c r="AH196" i="39" s="1"/>
  <c r="AB196" i="40"/>
  <c r="AC196" i="40" s="1"/>
  <c r="AD196" i="40" s="1"/>
  <c r="AE196" i="40" s="1"/>
  <c r="AF196" i="40" s="1"/>
  <c r="AG196" i="40" s="1"/>
  <c r="AH196" i="40" s="1"/>
  <c r="AB196" i="38"/>
  <c r="AC196" i="38" s="1"/>
  <c r="AD196" i="38" s="1"/>
  <c r="AE196" i="38" s="1"/>
  <c r="AF196" i="38" s="1"/>
  <c r="AG196" i="38" s="1"/>
  <c r="AH196" i="38" s="1"/>
  <c r="AB195" i="39"/>
  <c r="AC195" i="39" s="1"/>
  <c r="AD195" i="39" s="1"/>
  <c r="AE195" i="39" s="1"/>
  <c r="AF195" i="39" s="1"/>
  <c r="AG195" i="39" s="1"/>
  <c r="AH195" i="39" s="1"/>
  <c r="AB195" i="37"/>
  <c r="AC195" i="37" s="1"/>
  <c r="AD195" i="37" s="1"/>
  <c r="AE195" i="37" s="1"/>
  <c r="AF195" i="37" s="1"/>
  <c r="AG195" i="37" s="1"/>
  <c r="AH195" i="37" s="1"/>
  <c r="AB195" i="38"/>
  <c r="AC195" i="38" s="1"/>
  <c r="AD195" i="38" s="1"/>
  <c r="AE195" i="38" s="1"/>
  <c r="AF195" i="38" s="1"/>
  <c r="AG195" i="38" s="1"/>
  <c r="AH195" i="38" s="1"/>
  <c r="AB194" i="38"/>
  <c r="AC194" i="38" s="1"/>
  <c r="AD194" i="38" s="1"/>
  <c r="AE194" i="38" s="1"/>
  <c r="AF194" i="38" s="1"/>
  <c r="AG194" i="38" s="1"/>
  <c r="AH194" i="38" s="1"/>
  <c r="AB194" i="39"/>
  <c r="AC194" i="39" s="1"/>
  <c r="AD194" i="39" s="1"/>
  <c r="AE194" i="39" s="1"/>
  <c r="AF194" i="39" s="1"/>
  <c r="AG194" i="39" s="1"/>
  <c r="AH194" i="39" s="1"/>
  <c r="AB194" i="40"/>
  <c r="AC194" i="40" s="1"/>
  <c r="AD194" i="40" s="1"/>
  <c r="AE194" i="40" s="1"/>
  <c r="AF194" i="40" s="1"/>
  <c r="AG194" i="40" s="1"/>
  <c r="AH194" i="40" s="1"/>
  <c r="AB188" i="40"/>
  <c r="AC188" i="40" s="1"/>
  <c r="AD188" i="40" s="1"/>
  <c r="AE188" i="40" s="1"/>
  <c r="AF188" i="40" s="1"/>
  <c r="AG188" i="40" s="1"/>
  <c r="AH188" i="40" s="1"/>
  <c r="AB188" i="37"/>
  <c r="AC188" i="37" s="1"/>
  <c r="AD188" i="37" s="1"/>
  <c r="AE188" i="37" s="1"/>
  <c r="AF188" i="37" s="1"/>
  <c r="AG188" i="37" s="1"/>
  <c r="AH188" i="37" s="1"/>
  <c r="AB188" i="38"/>
  <c r="AC188" i="38" s="1"/>
  <c r="AD188" i="38" s="1"/>
  <c r="AE188" i="38" s="1"/>
  <c r="AF188" i="38" s="1"/>
  <c r="AG188" i="38" s="1"/>
  <c r="AH188" i="38" s="1"/>
  <c r="AB188" i="39"/>
  <c r="AC188" i="39" s="1"/>
  <c r="AD188" i="39" s="1"/>
  <c r="AE188" i="39" s="1"/>
  <c r="AF188" i="39" s="1"/>
  <c r="AG188" i="39" s="1"/>
  <c r="AH188" i="39" s="1"/>
  <c r="AB189" i="38"/>
  <c r="AC189" i="38" s="1"/>
  <c r="AD189" i="38" s="1"/>
  <c r="AE189" i="38" s="1"/>
  <c r="AF189" i="38" s="1"/>
  <c r="AG189" i="38" s="1"/>
  <c r="AH189" i="38" s="1"/>
  <c r="AB189" i="37"/>
  <c r="AC189" i="37" s="1"/>
  <c r="AD189" i="37" s="1"/>
  <c r="AE189" i="37" s="1"/>
  <c r="AF189" i="37" s="1"/>
  <c r="AG189" i="37" s="1"/>
  <c r="AH189" i="37" s="1"/>
  <c r="AB189" i="39"/>
  <c r="AC189" i="39" s="1"/>
  <c r="AD189" i="39" s="1"/>
  <c r="AE189" i="39" s="1"/>
  <c r="AF189" i="39" s="1"/>
  <c r="AG189" i="39" s="1"/>
  <c r="AH189" i="39" s="1"/>
  <c r="AB192" i="39"/>
  <c r="AC192" i="39" s="1"/>
  <c r="AD192" i="39" s="1"/>
  <c r="AE192" i="39" s="1"/>
  <c r="AF192" i="39" s="1"/>
  <c r="AG192" i="39" s="1"/>
  <c r="AH192" i="39" s="1"/>
  <c r="AB192" i="40"/>
  <c r="AC192" i="40" s="1"/>
  <c r="AD192" i="40" s="1"/>
  <c r="AE192" i="40" s="1"/>
  <c r="AF192" i="40" s="1"/>
  <c r="AG192" i="40" s="1"/>
  <c r="AH192" i="40" s="1"/>
  <c r="AB192" i="37"/>
  <c r="AC192" i="37" s="1"/>
  <c r="AD192" i="37" s="1"/>
  <c r="AE192" i="37" s="1"/>
  <c r="AF192" i="37" s="1"/>
  <c r="AG192" i="37" s="1"/>
  <c r="AH192" i="37" s="1"/>
  <c r="AB192" i="38"/>
  <c r="AC192" i="38" s="1"/>
  <c r="AD192" i="38" s="1"/>
  <c r="AE192" i="38" s="1"/>
  <c r="AF192" i="38" s="1"/>
  <c r="AG192" i="38" s="1"/>
  <c r="AH192" i="38" s="1"/>
  <c r="AB190" i="40"/>
  <c r="AC190" i="40" s="1"/>
  <c r="AD190" i="40" s="1"/>
  <c r="AE190" i="40" s="1"/>
  <c r="AF190" i="40" s="1"/>
  <c r="AG190" i="40" s="1"/>
  <c r="AH190" i="40" s="1"/>
  <c r="AB190" i="37"/>
  <c r="AC190" i="37" s="1"/>
  <c r="AD190" i="37" s="1"/>
  <c r="AE190" i="37" s="1"/>
  <c r="AF190" i="37" s="1"/>
  <c r="AG190" i="37" s="1"/>
  <c r="AH190" i="37" s="1"/>
  <c r="AB190" i="38"/>
  <c r="AC190" i="38" s="1"/>
  <c r="AD190" i="38" s="1"/>
  <c r="AE190" i="38" s="1"/>
  <c r="AF190" i="38" s="1"/>
  <c r="AG190" i="38" s="1"/>
  <c r="AH190" i="38" s="1"/>
  <c r="AB190" i="39"/>
  <c r="AC190" i="39" s="1"/>
  <c r="AD190" i="39" s="1"/>
  <c r="AE190" i="39" s="1"/>
  <c r="AF190" i="39" s="1"/>
  <c r="AG190" i="39" s="1"/>
  <c r="AH190" i="39" s="1"/>
  <c r="AB191" i="39"/>
  <c r="AC191" i="39" s="1"/>
  <c r="AD191" i="39" s="1"/>
  <c r="AE191" i="39" s="1"/>
  <c r="AF191" i="39" s="1"/>
  <c r="AG191" i="39" s="1"/>
  <c r="AH191" i="39" s="1"/>
  <c r="AB191" i="37"/>
  <c r="AC191" i="37" s="1"/>
  <c r="AD191" i="37" s="1"/>
  <c r="AE191" i="37" s="1"/>
  <c r="AF191" i="37" s="1"/>
  <c r="AG191" i="37" s="1"/>
  <c r="AH191" i="37" s="1"/>
  <c r="AB191" i="40"/>
  <c r="AC191" i="40" s="1"/>
  <c r="AD191" i="40" s="1"/>
  <c r="AE191" i="40" s="1"/>
  <c r="AF191" i="40" s="1"/>
  <c r="AG191" i="40" s="1"/>
  <c r="AH191" i="40" s="1"/>
  <c r="AB191" i="38"/>
  <c r="AC191" i="38" s="1"/>
  <c r="AD191" i="38" s="1"/>
  <c r="AE191" i="38" s="1"/>
  <c r="AF191" i="38" s="1"/>
  <c r="AG191" i="38" s="1"/>
  <c r="AH191" i="38" s="1"/>
  <c r="AB198" i="40"/>
  <c r="AC198" i="40" s="1"/>
  <c r="AD198" i="40" s="1"/>
  <c r="AE198" i="40" s="1"/>
  <c r="AF198" i="40" s="1"/>
  <c r="AG198" i="40" s="1"/>
  <c r="AH198" i="40" s="1"/>
  <c r="AB198" i="39"/>
  <c r="AC198" i="39" s="1"/>
  <c r="AD198" i="39" s="1"/>
  <c r="AE198" i="39" s="1"/>
  <c r="AF198" i="39" s="1"/>
  <c r="AG198" i="39" s="1"/>
  <c r="AH198" i="39" s="1"/>
  <c r="AB198" i="37"/>
  <c r="AC198" i="37" s="1"/>
  <c r="AD198" i="37" s="1"/>
  <c r="AE198" i="37" s="1"/>
  <c r="AF198" i="37" s="1"/>
  <c r="AG198" i="37" s="1"/>
  <c r="AH198" i="37" s="1"/>
  <c r="AB198" i="38"/>
  <c r="AC198" i="38" s="1"/>
  <c r="AD198" i="38" s="1"/>
  <c r="AE198" i="38" s="1"/>
  <c r="AF198" i="38" s="1"/>
  <c r="AG198" i="38" s="1"/>
  <c r="AH198" i="38" s="1"/>
  <c r="AB187" i="40"/>
  <c r="AC187" i="40" s="1"/>
  <c r="AD187" i="40" s="1"/>
  <c r="AE187" i="40" s="1"/>
  <c r="AF187" i="40" s="1"/>
  <c r="AG187" i="40" s="1"/>
  <c r="AH187" i="40" s="1"/>
  <c r="AB187" i="37"/>
  <c r="AC187" i="37" s="1"/>
  <c r="AD187" i="37" s="1"/>
  <c r="AE187" i="37" s="1"/>
  <c r="AF187" i="37" s="1"/>
  <c r="AG187" i="37" s="1"/>
  <c r="AH187" i="37" s="1"/>
  <c r="AB187" i="39"/>
  <c r="AC187" i="39" s="1"/>
  <c r="AD187" i="39" s="1"/>
  <c r="AE187" i="39" s="1"/>
  <c r="AF187" i="39" s="1"/>
  <c r="AG187" i="39" s="1"/>
  <c r="AH187" i="39" s="1"/>
  <c r="AB186" i="37"/>
  <c r="AC186" i="37" s="1"/>
  <c r="AD186" i="37" s="1"/>
  <c r="AE186" i="37" s="1"/>
  <c r="AF186" i="37" s="1"/>
  <c r="AG186" i="37" s="1"/>
  <c r="AH186" i="37" s="1"/>
  <c r="AB186" i="38"/>
  <c r="AC186" i="38" s="1"/>
  <c r="AD186" i="38" s="1"/>
  <c r="AE186" i="38" s="1"/>
  <c r="AF186" i="38" s="1"/>
  <c r="AG186" i="38" s="1"/>
  <c r="AH186" i="38" s="1"/>
  <c r="AB186" i="40"/>
  <c r="AC186" i="40" s="1"/>
  <c r="AD186" i="40" s="1"/>
  <c r="AE186" i="40" s="1"/>
  <c r="AF186" i="40" s="1"/>
  <c r="AG186" i="40" s="1"/>
  <c r="AH186" i="40" s="1"/>
  <c r="AB185" i="38"/>
  <c r="AC185" i="38" s="1"/>
  <c r="AD185" i="38" s="1"/>
  <c r="AE185" i="38" s="1"/>
  <c r="AF185" i="38" s="1"/>
  <c r="AG185" i="38" s="1"/>
  <c r="AH185" i="38" s="1"/>
  <c r="AB185" i="39"/>
  <c r="AC185" i="39" s="1"/>
  <c r="AD185" i="39" s="1"/>
  <c r="AE185" i="39" s="1"/>
  <c r="AF185" i="39" s="1"/>
  <c r="AG185" i="39" s="1"/>
  <c r="AH185" i="39" s="1"/>
  <c r="AB184" i="39"/>
  <c r="AC184" i="39" s="1"/>
  <c r="AD184" i="39" s="1"/>
  <c r="AE184" i="39" s="1"/>
  <c r="AF184" i="39" s="1"/>
  <c r="AG184" i="39" s="1"/>
  <c r="AH184" i="39" s="1"/>
  <c r="AB184" i="38"/>
  <c r="AC184" i="38" s="1"/>
  <c r="AD184" i="38" s="1"/>
  <c r="AE184" i="38" s="1"/>
  <c r="AF184" i="38" s="1"/>
  <c r="AG184" i="38" s="1"/>
  <c r="AH184" i="38" s="1"/>
  <c r="AB183" i="39"/>
  <c r="AC183" i="39" s="1"/>
  <c r="AD183" i="39" s="1"/>
  <c r="AE183" i="39" s="1"/>
  <c r="AF183" i="39" s="1"/>
  <c r="AG183" i="39" s="1"/>
  <c r="AH183" i="39" s="1"/>
  <c r="AB183" i="38"/>
  <c r="AC183" i="38" s="1"/>
  <c r="AD183" i="38" s="1"/>
  <c r="AE183" i="38" s="1"/>
  <c r="AF183" i="38" s="1"/>
  <c r="AG183" i="38" s="1"/>
  <c r="AH183" i="38" s="1"/>
  <c r="AB183" i="37"/>
  <c r="AC183" i="37" s="1"/>
  <c r="AD183" i="37" s="1"/>
  <c r="AE183" i="37" s="1"/>
  <c r="AF183" i="37" s="1"/>
  <c r="AG183" i="37" s="1"/>
  <c r="AH183" i="37" s="1"/>
  <c r="AB183" i="40"/>
  <c r="AC183" i="40" s="1"/>
  <c r="AD183" i="40" s="1"/>
  <c r="AE183" i="40" s="1"/>
  <c r="AF183" i="40" s="1"/>
  <c r="AG183" i="40" s="1"/>
  <c r="AH183" i="40" s="1"/>
  <c r="AB182" i="39"/>
  <c r="AC182" i="39" s="1"/>
  <c r="AD182" i="39" s="1"/>
  <c r="AE182" i="39" s="1"/>
  <c r="AF182" i="39" s="1"/>
  <c r="AG182" i="39" s="1"/>
  <c r="AH182" i="39" s="1"/>
  <c r="AB182" i="38"/>
  <c r="AC182" i="38" s="1"/>
  <c r="AD182" i="38" s="1"/>
  <c r="AE182" i="38" s="1"/>
  <c r="AF182" i="38" s="1"/>
  <c r="AG182" i="38" s="1"/>
  <c r="AH182" i="38" s="1"/>
  <c r="AB182" i="37"/>
  <c r="AC182" i="37" s="1"/>
  <c r="AD182" i="37" s="1"/>
  <c r="AE182" i="37" s="1"/>
  <c r="AF182" i="37" s="1"/>
  <c r="AG182" i="37" s="1"/>
  <c r="AH182" i="37" s="1"/>
  <c r="AB179" i="39"/>
  <c r="AC179" i="39" s="1"/>
  <c r="AD179" i="39" s="1"/>
  <c r="AE179" i="39" s="1"/>
  <c r="AF179" i="39" s="1"/>
  <c r="AG179" i="39" s="1"/>
  <c r="AH179" i="39" s="1"/>
  <c r="AB179" i="38"/>
  <c r="AC179" i="38" s="1"/>
  <c r="AD179" i="38" s="1"/>
  <c r="AE179" i="38" s="1"/>
  <c r="AF179" i="38" s="1"/>
  <c r="AG179" i="38" s="1"/>
  <c r="AH179" i="38" s="1"/>
  <c r="AB178" i="39"/>
  <c r="AC178" i="39" s="1"/>
  <c r="AD178" i="39" s="1"/>
  <c r="AE178" i="39" s="1"/>
  <c r="AF178" i="39" s="1"/>
  <c r="AG178" i="39" s="1"/>
  <c r="AH178" i="39" s="1"/>
  <c r="AB178" i="38"/>
  <c r="AC178" i="38" s="1"/>
  <c r="AD178" i="38" s="1"/>
  <c r="AE178" i="38" s="1"/>
  <c r="AF178" i="38" s="1"/>
  <c r="AG178" i="38" s="1"/>
  <c r="AH178" i="38" s="1"/>
  <c r="AB178" i="37"/>
  <c r="AC178" i="37" s="1"/>
  <c r="AD178" i="37" s="1"/>
  <c r="AE178" i="37" s="1"/>
  <c r="AF178" i="37" s="1"/>
  <c r="AG178" i="37" s="1"/>
  <c r="AH178" i="37" s="1"/>
  <c r="AB178" i="40"/>
  <c r="AC178" i="40" s="1"/>
  <c r="AD178" i="40" s="1"/>
  <c r="AE178" i="40" s="1"/>
  <c r="AF178" i="40" s="1"/>
  <c r="AG178" i="40" s="1"/>
  <c r="AH178" i="40" s="1"/>
  <c r="AB177" i="38"/>
  <c r="AC177" i="38" s="1"/>
  <c r="AD177" i="38" s="1"/>
  <c r="AE177" i="38" s="1"/>
  <c r="AF177" i="38" s="1"/>
  <c r="AG177" i="38" s="1"/>
  <c r="AH177" i="38" s="1"/>
  <c r="AB177" i="39"/>
  <c r="AC177" i="39" s="1"/>
  <c r="AD177" i="39" s="1"/>
  <c r="AE177" i="39" s="1"/>
  <c r="AF177" i="39" s="1"/>
  <c r="AG177" i="39" s="1"/>
  <c r="AH177" i="39" s="1"/>
  <c r="AB177" i="40"/>
  <c r="AC177" i="40" s="1"/>
  <c r="AD177" i="40" s="1"/>
  <c r="AE177" i="40" s="1"/>
  <c r="AF177" i="40" s="1"/>
  <c r="AG177" i="40" s="1"/>
  <c r="AH177" i="40" s="1"/>
  <c r="AB176" i="38"/>
  <c r="AC176" i="38" s="1"/>
  <c r="AD176" i="38" s="1"/>
  <c r="AE176" i="38" s="1"/>
  <c r="AF176" i="38" s="1"/>
  <c r="AG176" i="38" s="1"/>
  <c r="AH176" i="38" s="1"/>
  <c r="AB176" i="40"/>
  <c r="AC176" i="40" s="1"/>
  <c r="AD176" i="40" s="1"/>
  <c r="AE176" i="40" s="1"/>
  <c r="AF176" i="40" s="1"/>
  <c r="AG176" i="40" s="1"/>
  <c r="AH176" i="40" s="1"/>
  <c r="AB176" i="39"/>
  <c r="AC176" i="39" s="1"/>
  <c r="AD176" i="39" s="1"/>
  <c r="AE176" i="39" s="1"/>
  <c r="AF176" i="39" s="1"/>
  <c r="AG176" i="39" s="1"/>
  <c r="AH176" i="39" s="1"/>
  <c r="AC153" i="33"/>
  <c r="AB153" i="33"/>
  <c r="AF119" i="35"/>
  <c r="I289" i="35"/>
  <c r="I291" i="35"/>
  <c r="E289" i="34"/>
  <c r="E290" i="31"/>
  <c r="E291" i="34"/>
  <c r="I288" i="31"/>
  <c r="AB180" i="37"/>
  <c r="AC180" i="37" s="1"/>
  <c r="AD180" i="37" s="1"/>
  <c r="AE180" i="37" s="1"/>
  <c r="AF180" i="37" s="1"/>
  <c r="AG180" i="37" s="1"/>
  <c r="AH180" i="37" s="1"/>
  <c r="AB180" i="40"/>
  <c r="AC180" i="40" s="1"/>
  <c r="AD180" i="40" s="1"/>
  <c r="AE180" i="40" s="1"/>
  <c r="AF180" i="40" s="1"/>
  <c r="AG180" i="40" s="1"/>
  <c r="AH180" i="40" s="1"/>
  <c r="AB180" i="39"/>
  <c r="AC180" i="39" s="1"/>
  <c r="AD180" i="39" s="1"/>
  <c r="AE180" i="39" s="1"/>
  <c r="AF180" i="39" s="1"/>
  <c r="AG180" i="39" s="1"/>
  <c r="AH180" i="39" s="1"/>
  <c r="AB180" i="38"/>
  <c r="AC180" i="38" s="1"/>
  <c r="AD180" i="38" s="1"/>
  <c r="AE180" i="38" s="1"/>
  <c r="AF180" i="38" s="1"/>
  <c r="AG180" i="38" s="1"/>
  <c r="AH180" i="38" s="1"/>
  <c r="E288" i="31"/>
  <c r="G288" i="32"/>
  <c r="E292" i="31"/>
  <c r="G289" i="31"/>
  <c r="G292" i="32"/>
  <c r="I289" i="30"/>
  <c r="G288" i="33"/>
  <c r="G290" i="34"/>
  <c r="G288" i="34"/>
  <c r="H290" i="30"/>
  <c r="H289" i="33"/>
  <c r="G17" i="35"/>
  <c r="I73" i="35"/>
  <c r="B372" i="38"/>
  <c r="B396" i="38" s="1"/>
  <c r="I184" i="38"/>
  <c r="Z132" i="39"/>
  <c r="Q20" i="40"/>
  <c r="S21" i="40"/>
  <c r="S20" i="37"/>
  <c r="Z139" i="39"/>
  <c r="R21" i="40"/>
  <c r="Q21" i="37"/>
  <c r="R20" i="37"/>
  <c r="S20" i="38"/>
  <c r="Q20" i="37"/>
  <c r="S21" i="37"/>
  <c r="Q21" i="38"/>
  <c r="R20" i="38"/>
  <c r="R21" i="37"/>
  <c r="H143" i="34"/>
  <c r="S20" i="39"/>
  <c r="Q20" i="38"/>
  <c r="S21" i="38"/>
  <c r="Z125" i="37"/>
  <c r="Q21" i="39"/>
  <c r="R20" i="39"/>
  <c r="R21" i="38"/>
  <c r="S20" i="40"/>
  <c r="Q20" i="39"/>
  <c r="S21" i="39"/>
  <c r="E317" i="37"/>
  <c r="H317" i="38"/>
  <c r="E317" i="39"/>
  <c r="I143" i="30"/>
  <c r="F317" i="37"/>
  <c r="I317" i="38"/>
  <c r="F317" i="39"/>
  <c r="G317" i="37"/>
  <c r="G317" i="39"/>
  <c r="I136" i="30"/>
  <c r="H143" i="30"/>
  <c r="H317" i="37"/>
  <c r="H317" i="39"/>
  <c r="E317" i="40"/>
  <c r="I122" i="34"/>
  <c r="I317" i="37"/>
  <c r="I317" i="39"/>
  <c r="F317" i="40"/>
  <c r="E317" i="38"/>
  <c r="G317" i="40"/>
  <c r="G136" i="34"/>
  <c r="F317" i="38"/>
  <c r="H317" i="40"/>
  <c r="H129" i="30"/>
  <c r="H15" i="35"/>
  <c r="I15" i="35"/>
  <c r="E15" i="35"/>
  <c r="E16" i="35" s="1"/>
  <c r="F15" i="35"/>
  <c r="F16" i="35" s="1"/>
  <c r="E15" i="34"/>
  <c r="I15" i="34"/>
  <c r="H15" i="34"/>
  <c r="F15" i="34"/>
  <c r="F16" i="34" s="1"/>
  <c r="E17" i="34"/>
  <c r="H15" i="33"/>
  <c r="I15" i="33"/>
  <c r="I16" i="33" s="1"/>
  <c r="E15" i="33"/>
  <c r="F15" i="33"/>
  <c r="F16" i="33" s="1"/>
  <c r="H15" i="32"/>
  <c r="I15" i="32"/>
  <c r="I16" i="32" s="1"/>
  <c r="E15" i="32"/>
  <c r="F15" i="32"/>
  <c r="F16" i="32" s="1"/>
  <c r="H15" i="31"/>
  <c r="H16" i="31" s="1"/>
  <c r="I15" i="31"/>
  <c r="E15" i="31"/>
  <c r="E16" i="31" s="1"/>
  <c r="F15" i="31"/>
  <c r="H15" i="30"/>
  <c r="I15" i="30"/>
  <c r="E15" i="30"/>
  <c r="E16" i="30" s="1"/>
  <c r="F15" i="30"/>
  <c r="F16" i="30" s="1"/>
  <c r="E17" i="30"/>
  <c r="B368" i="37"/>
  <c r="B392" i="37" s="1"/>
  <c r="G160" i="33"/>
  <c r="W159" i="33" s="1"/>
  <c r="E13" i="1"/>
  <c r="E14" i="1" s="1"/>
  <c r="E19" i="39"/>
  <c r="E22" i="39" s="1"/>
  <c r="B286" i="39"/>
  <c r="Z118" i="38"/>
  <c r="E107" i="40"/>
  <c r="E109" i="40" s="1"/>
  <c r="E318" i="37"/>
  <c r="F216" i="38"/>
  <c r="F318" i="38"/>
  <c r="E318" i="39"/>
  <c r="T69" i="37"/>
  <c r="F69" i="37" s="1"/>
  <c r="R140" i="39"/>
  <c r="E140" i="39" s="1"/>
  <c r="G318" i="39"/>
  <c r="F318" i="40"/>
  <c r="H318" i="39"/>
  <c r="G318" i="40"/>
  <c r="H150" i="33"/>
  <c r="G143" i="33"/>
  <c r="E92" i="1"/>
  <c r="E96" i="1" s="1"/>
  <c r="G96" i="1" s="1"/>
  <c r="G45" i="1"/>
  <c r="I318" i="37"/>
  <c r="I318" i="39"/>
  <c r="H318" i="40"/>
  <c r="H318" i="37"/>
  <c r="I318" i="38"/>
  <c r="I318" i="40"/>
  <c r="G318" i="37"/>
  <c r="H318" i="38"/>
  <c r="H143" i="33"/>
  <c r="F318" i="37"/>
  <c r="G318" i="38"/>
  <c r="E164" i="30"/>
  <c r="U163" i="30" s="1"/>
  <c r="G16" i="35"/>
  <c r="F150" i="31"/>
  <c r="Z139" i="37"/>
  <c r="E82" i="38"/>
  <c r="E86" i="38" s="1"/>
  <c r="I184" i="39"/>
  <c r="C318" i="40"/>
  <c r="F143" i="31"/>
  <c r="F136" i="31"/>
  <c r="E143" i="31"/>
  <c r="E107" i="37"/>
  <c r="E111" i="37" s="1"/>
  <c r="F150" i="30"/>
  <c r="F164" i="33"/>
  <c r="V163" i="33" s="1"/>
  <c r="I73" i="32"/>
  <c r="H17" i="32"/>
  <c r="I160" i="31"/>
  <c r="Y159" i="31" s="1"/>
  <c r="H255" i="39"/>
  <c r="G216" i="40"/>
  <c r="I184" i="37"/>
  <c r="G143" i="30"/>
  <c r="F143" i="30"/>
  <c r="H184" i="40"/>
  <c r="H17" i="35"/>
  <c r="G17" i="32"/>
  <c r="F17" i="35"/>
  <c r="F301" i="39"/>
  <c r="I255" i="40"/>
  <c r="H73" i="35"/>
  <c r="I17" i="35"/>
  <c r="I160" i="35"/>
  <c r="Y159" i="35" s="1"/>
  <c r="F17" i="32"/>
  <c r="E125" i="40"/>
  <c r="AA125" i="40" s="1"/>
  <c r="AF125" i="40" s="1"/>
  <c r="F17" i="33"/>
  <c r="H73" i="32"/>
  <c r="B284" i="39"/>
  <c r="B366" i="40"/>
  <c r="B390" i="40" s="1"/>
  <c r="E122" i="34"/>
  <c r="F73" i="32"/>
  <c r="J259" i="37"/>
  <c r="H272" i="37"/>
  <c r="J311" i="37"/>
  <c r="J307" i="37"/>
  <c r="G255" i="40"/>
  <c r="H72" i="33"/>
  <c r="G73" i="33"/>
  <c r="I17" i="32"/>
  <c r="Z132" i="37"/>
  <c r="E216" i="38"/>
  <c r="I216" i="38"/>
  <c r="E25" i="40"/>
  <c r="E28" i="40" s="1"/>
  <c r="J246" i="40"/>
  <c r="G73" i="35"/>
  <c r="J300" i="37"/>
  <c r="J270" i="38"/>
  <c r="G73" i="32"/>
  <c r="H250" i="37"/>
  <c r="E37" i="39"/>
  <c r="E38" i="39" s="1"/>
  <c r="H184" i="38"/>
  <c r="G184" i="39"/>
  <c r="J270" i="39"/>
  <c r="E31" i="40"/>
  <c r="E32" i="40" s="1"/>
  <c r="E55" i="40"/>
  <c r="E56" i="40" s="1"/>
  <c r="J298" i="40"/>
  <c r="E16" i="34"/>
  <c r="G164" i="33"/>
  <c r="I164" i="31"/>
  <c r="Y163" i="31" s="1"/>
  <c r="H17" i="31"/>
  <c r="G160" i="31"/>
  <c r="W159" i="31" s="1"/>
  <c r="E160" i="31"/>
  <c r="U159" i="31" s="1"/>
  <c r="E17" i="31"/>
  <c r="B383" i="37"/>
  <c r="B407" i="37" s="1"/>
  <c r="I216" i="37"/>
  <c r="E265" i="37"/>
  <c r="J270" i="37"/>
  <c r="E31" i="38"/>
  <c r="E32" i="38" s="1"/>
  <c r="E93" i="38"/>
  <c r="E97" i="38" s="1"/>
  <c r="F184" i="39"/>
  <c r="E184" i="39"/>
  <c r="F160" i="35"/>
  <c r="V159" i="35" s="1"/>
  <c r="H168" i="35"/>
  <c r="X167" i="35" s="1"/>
  <c r="E168" i="35"/>
  <c r="U167" i="35" s="1"/>
  <c r="G168" i="35"/>
  <c r="W167" i="35" s="1"/>
  <c r="F168" i="35"/>
  <c r="V167" i="35" s="1"/>
  <c r="I168" i="35"/>
  <c r="Y167" i="35" s="1"/>
  <c r="I168" i="34"/>
  <c r="Y167" i="34" s="1"/>
  <c r="H168" i="34"/>
  <c r="X167" i="34" s="1"/>
  <c r="F168" i="34"/>
  <c r="V167" i="34" s="1"/>
  <c r="E168" i="34"/>
  <c r="U167" i="34" s="1"/>
  <c r="G168" i="34"/>
  <c r="W167" i="34" s="1"/>
  <c r="I73" i="31"/>
  <c r="F164" i="31"/>
  <c r="E73" i="31"/>
  <c r="F272" i="40"/>
  <c r="H72" i="34"/>
  <c r="E160" i="33"/>
  <c r="U159" i="33" s="1"/>
  <c r="I168" i="33"/>
  <c r="Y167" i="33" s="1"/>
  <c r="G168" i="33"/>
  <c r="W167" i="33" s="1"/>
  <c r="E168" i="33"/>
  <c r="U167" i="33" s="1"/>
  <c r="H168" i="33"/>
  <c r="X167" i="33" s="1"/>
  <c r="F168" i="33"/>
  <c r="V167" i="33" s="1"/>
  <c r="H164" i="31"/>
  <c r="X163" i="31" s="1"/>
  <c r="F160" i="31"/>
  <c r="V159" i="31" s="1"/>
  <c r="E146" i="38"/>
  <c r="E148" i="38" s="1"/>
  <c r="G216" i="39"/>
  <c r="J311" i="39"/>
  <c r="E216" i="40"/>
  <c r="G17" i="31"/>
  <c r="F73" i="31"/>
  <c r="E146" i="39"/>
  <c r="AA146" i="39" s="1"/>
  <c r="AF146" i="39" s="1"/>
  <c r="E164" i="31"/>
  <c r="U163" i="31" s="1"/>
  <c r="G168" i="31"/>
  <c r="W167" i="31" s="1"/>
  <c r="I168" i="31"/>
  <c r="Y167" i="31" s="1"/>
  <c r="H168" i="31"/>
  <c r="X167" i="31" s="1"/>
  <c r="E168" i="31"/>
  <c r="U167" i="31" s="1"/>
  <c r="F168" i="31"/>
  <c r="V167" i="31" s="1"/>
  <c r="E43" i="39"/>
  <c r="E44" i="39" s="1"/>
  <c r="F255" i="39"/>
  <c r="F184" i="40"/>
  <c r="E184" i="40"/>
  <c r="I17" i="31"/>
  <c r="H73" i="31"/>
  <c r="E216" i="37"/>
  <c r="J258" i="37"/>
  <c r="E272" i="37"/>
  <c r="J306" i="37"/>
  <c r="Z146" i="39"/>
  <c r="E17" i="35"/>
  <c r="I160" i="33"/>
  <c r="Y159" i="33" s="1"/>
  <c r="H164" i="33"/>
  <c r="X163" i="33" s="1"/>
  <c r="G168" i="32"/>
  <c r="W167" i="32" s="1"/>
  <c r="I168" i="32"/>
  <c r="Y167" i="32" s="1"/>
  <c r="E168" i="32"/>
  <c r="F168" i="32"/>
  <c r="V167" i="32" s="1"/>
  <c r="H168" i="32"/>
  <c r="X167" i="32" s="1"/>
  <c r="I216" i="39"/>
  <c r="J247" i="39"/>
  <c r="G160" i="30"/>
  <c r="W159" i="30" s="1"/>
  <c r="I168" i="30"/>
  <c r="Y167" i="30" s="1"/>
  <c r="H168" i="30"/>
  <c r="X167" i="30" s="1"/>
  <c r="G168" i="30"/>
  <c r="W167" i="30" s="1"/>
  <c r="E168" i="30"/>
  <c r="U167" i="30" s="1"/>
  <c r="F168" i="30"/>
  <c r="V167" i="30" s="1"/>
  <c r="H160" i="33"/>
  <c r="X159" i="33" s="1"/>
  <c r="F136" i="32"/>
  <c r="G164" i="31"/>
  <c r="W163" i="31" s="1"/>
  <c r="O141" i="39"/>
  <c r="O140" i="38"/>
  <c r="P140" i="37"/>
  <c r="C140" i="40"/>
  <c r="Q140" i="37"/>
  <c r="O140" i="39"/>
  <c r="P140" i="38"/>
  <c r="R140" i="37"/>
  <c r="F140" i="37" s="1"/>
  <c r="Q140" i="38"/>
  <c r="O140" i="37"/>
  <c r="P140" i="39"/>
  <c r="R140" i="38"/>
  <c r="F140" i="38" s="1"/>
  <c r="C140" i="38"/>
  <c r="Q140" i="39"/>
  <c r="C140" i="37"/>
  <c r="G230" i="1"/>
  <c r="S108" i="37"/>
  <c r="H189" i="40"/>
  <c r="B284" i="38"/>
  <c r="B374" i="38"/>
  <c r="B398" i="38" s="1"/>
  <c r="J246" i="39"/>
  <c r="J263" i="38"/>
  <c r="E150" i="32"/>
  <c r="G136" i="32"/>
  <c r="H150" i="32"/>
  <c r="I143" i="32"/>
  <c r="H129" i="32"/>
  <c r="E136" i="32"/>
  <c r="I122" i="32"/>
  <c r="F150" i="32"/>
  <c r="E143" i="32"/>
  <c r="F129" i="32"/>
  <c r="H143" i="32"/>
  <c r="H122" i="32"/>
  <c r="E320" i="40"/>
  <c r="E320" i="39"/>
  <c r="H320" i="37"/>
  <c r="E320" i="38"/>
  <c r="I320" i="37"/>
  <c r="F320" i="38"/>
  <c r="G320" i="38"/>
  <c r="I320" i="40"/>
  <c r="I320" i="39"/>
  <c r="H320" i="38"/>
  <c r="H320" i="40"/>
  <c r="H320" i="39"/>
  <c r="I320" i="38"/>
  <c r="E320" i="37"/>
  <c r="F320" i="40"/>
  <c r="F320" i="39"/>
  <c r="G320" i="37"/>
  <c r="E93" i="37"/>
  <c r="E97" i="37" s="1"/>
  <c r="J183" i="37"/>
  <c r="G216" i="37"/>
  <c r="G255" i="37"/>
  <c r="I255" i="37"/>
  <c r="J264" i="37"/>
  <c r="G272" i="37"/>
  <c r="J271" i="37"/>
  <c r="G301" i="37"/>
  <c r="I301" i="37"/>
  <c r="J305" i="37"/>
  <c r="J258" i="38"/>
  <c r="E301" i="38"/>
  <c r="J300" i="38"/>
  <c r="J310" i="38"/>
  <c r="J305" i="38"/>
  <c r="G250" i="39"/>
  <c r="G255" i="39"/>
  <c r="I255" i="39"/>
  <c r="E265" i="39"/>
  <c r="J264" i="39"/>
  <c r="I301" i="39"/>
  <c r="J321" i="39"/>
  <c r="C320" i="40"/>
  <c r="B376" i="40"/>
  <c r="B400" i="40" s="1"/>
  <c r="E37" i="40"/>
  <c r="E38" i="40" s="1"/>
  <c r="G73" i="30"/>
  <c r="G122" i="30"/>
  <c r="I164" i="35"/>
  <c r="Y163" i="35" s="1"/>
  <c r="G122" i="33"/>
  <c r="E136" i="31"/>
  <c r="E19" i="40"/>
  <c r="E22" i="40" s="1"/>
  <c r="P126" i="37"/>
  <c r="Q126" i="38"/>
  <c r="P147" i="38"/>
  <c r="E125" i="39"/>
  <c r="AA125" i="39" s="1"/>
  <c r="AF125" i="39" s="1"/>
  <c r="E118" i="40"/>
  <c r="AA118" i="40" s="1"/>
  <c r="Q126" i="40"/>
  <c r="R133" i="40"/>
  <c r="F133" i="40" s="1"/>
  <c r="I272" i="37"/>
  <c r="E301" i="37"/>
  <c r="E31" i="39"/>
  <c r="E34" i="39" s="1"/>
  <c r="J259" i="40"/>
  <c r="I301" i="40"/>
  <c r="J311" i="40"/>
  <c r="E160" i="30"/>
  <c r="H160" i="35"/>
  <c r="X159" i="35" s="1"/>
  <c r="G160" i="35"/>
  <c r="W159" i="35" s="1"/>
  <c r="E17" i="32"/>
  <c r="E150" i="31"/>
  <c r="O126" i="37"/>
  <c r="R147" i="37"/>
  <c r="F147" i="37" s="1"/>
  <c r="O126" i="38"/>
  <c r="E82" i="37"/>
  <c r="E84" i="37" s="1"/>
  <c r="J248" i="37"/>
  <c r="J263" i="37"/>
  <c r="J308" i="37"/>
  <c r="J321" i="37"/>
  <c r="E37" i="38"/>
  <c r="E40" i="38" s="1"/>
  <c r="E25" i="39"/>
  <c r="E28" i="39" s="1"/>
  <c r="E55" i="39"/>
  <c r="E56" i="39" s="1"/>
  <c r="F265" i="40"/>
  <c r="H265" i="40"/>
  <c r="E164" i="35"/>
  <c r="U163" i="35" s="1"/>
  <c r="E68" i="40"/>
  <c r="E72" i="40" s="1"/>
  <c r="Q147" i="37"/>
  <c r="R126" i="39"/>
  <c r="F126" i="39" s="1"/>
  <c r="R147" i="39"/>
  <c r="E147" i="39" s="1"/>
  <c r="G250" i="38"/>
  <c r="H250" i="38"/>
  <c r="G255" i="38"/>
  <c r="I255" i="38"/>
  <c r="J259" i="38"/>
  <c r="G265" i="38"/>
  <c r="J264" i="38"/>
  <c r="G272" i="38"/>
  <c r="I272" i="38"/>
  <c r="J271" i="38"/>
  <c r="G301" i="38"/>
  <c r="I301" i="38"/>
  <c r="J311" i="38"/>
  <c r="I313" i="38"/>
  <c r="J263" i="39"/>
  <c r="F164" i="35"/>
  <c r="V163" i="35" s="1"/>
  <c r="E160" i="35"/>
  <c r="U159" i="35" s="1"/>
  <c r="F73" i="33"/>
  <c r="E55" i="38"/>
  <c r="E58" i="38" s="1"/>
  <c r="G184" i="38"/>
  <c r="E49" i="39"/>
  <c r="E50" i="39" s="1"/>
  <c r="E43" i="40"/>
  <c r="E44" i="40" s="1"/>
  <c r="I17" i="34"/>
  <c r="H17" i="34"/>
  <c r="H73" i="33"/>
  <c r="E125" i="38"/>
  <c r="E127" i="38" s="1"/>
  <c r="E128" i="38" s="1"/>
  <c r="J183" i="38"/>
  <c r="H184" i="39"/>
  <c r="E132" i="39"/>
  <c r="AA132" i="39" s="1"/>
  <c r="AF132" i="39" s="1"/>
  <c r="Z118" i="37"/>
  <c r="E31" i="37"/>
  <c r="E34" i="37" s="1"/>
  <c r="E43" i="37"/>
  <c r="E46" i="37" s="1"/>
  <c r="E55" i="37"/>
  <c r="E56" i="37" s="1"/>
  <c r="E100" i="37"/>
  <c r="E102" i="37" s="1"/>
  <c r="J215" i="37"/>
  <c r="J249" i="37"/>
  <c r="H255" i="37"/>
  <c r="J260" i="37"/>
  <c r="J262" i="37"/>
  <c r="J269" i="37"/>
  <c r="J299" i="37"/>
  <c r="J309" i="37"/>
  <c r="I313" i="37"/>
  <c r="E25" i="38"/>
  <c r="E26" i="38" s="1"/>
  <c r="Z125" i="39"/>
  <c r="I250" i="39"/>
  <c r="J260" i="39"/>
  <c r="H265" i="39"/>
  <c r="J268" i="39"/>
  <c r="H272" i="39"/>
  <c r="J298" i="39"/>
  <c r="H301" i="39"/>
  <c r="J304" i="39"/>
  <c r="J307" i="39"/>
  <c r="J310" i="39"/>
  <c r="B368" i="40"/>
  <c r="B392" i="40" s="1"/>
  <c r="J183" i="40"/>
  <c r="F250" i="40"/>
  <c r="H250" i="40"/>
  <c r="J253" i="40"/>
  <c r="H255" i="40"/>
  <c r="H272" i="40"/>
  <c r="F301" i="40"/>
  <c r="H301" i="40"/>
  <c r="J307" i="40"/>
  <c r="E19" i="38"/>
  <c r="E20" i="38" s="1"/>
  <c r="J268" i="37"/>
  <c r="F272" i="37"/>
  <c r="F301" i="37"/>
  <c r="J298" i="37"/>
  <c r="E313" i="37"/>
  <c r="J304" i="37"/>
  <c r="J307" i="38"/>
  <c r="Z146" i="37"/>
  <c r="C321" i="37"/>
  <c r="G110" i="1"/>
  <c r="F216" i="37"/>
  <c r="H301" i="37"/>
  <c r="J310" i="37"/>
  <c r="I265" i="38"/>
  <c r="E272" i="38"/>
  <c r="C318" i="38"/>
  <c r="Z125" i="38"/>
  <c r="G150" i="35"/>
  <c r="G122" i="35"/>
  <c r="F150" i="35"/>
  <c r="H136" i="35"/>
  <c r="I150" i="35"/>
  <c r="F122" i="35"/>
  <c r="I122" i="35"/>
  <c r="G136" i="35"/>
  <c r="E122" i="35"/>
  <c r="F136" i="35"/>
  <c r="H150" i="35"/>
  <c r="I136" i="35"/>
  <c r="F381" i="37"/>
  <c r="F184" i="37"/>
  <c r="B381" i="37"/>
  <c r="B405" i="37" s="1"/>
  <c r="J215" i="38"/>
  <c r="J247" i="38"/>
  <c r="I250" i="38"/>
  <c r="J304" i="38"/>
  <c r="F313" i="38"/>
  <c r="J308" i="38"/>
  <c r="G184" i="40"/>
  <c r="H164" i="34"/>
  <c r="X163" i="34" s="1"/>
  <c r="E72" i="31"/>
  <c r="H72" i="31"/>
  <c r="I72" i="31"/>
  <c r="F72" i="31"/>
  <c r="G16" i="31"/>
  <c r="G319" i="40"/>
  <c r="G319" i="38"/>
  <c r="F319" i="40"/>
  <c r="E319" i="40"/>
  <c r="I319" i="38"/>
  <c r="I319" i="39"/>
  <c r="H319" i="39"/>
  <c r="G319" i="39"/>
  <c r="H319" i="40"/>
  <c r="E319" i="39"/>
  <c r="F319" i="38"/>
  <c r="J253" i="39"/>
  <c r="H216" i="39"/>
  <c r="G186" i="1"/>
  <c r="R57" i="38"/>
  <c r="G33" i="1"/>
  <c r="E25" i="37"/>
  <c r="E26" i="37" s="1"/>
  <c r="E37" i="37"/>
  <c r="E40" i="37" s="1"/>
  <c r="E49" i="37"/>
  <c r="E50" i="37" s="1"/>
  <c r="G265" i="37"/>
  <c r="I265" i="37"/>
  <c r="E49" i="38"/>
  <c r="E52" i="38" s="1"/>
  <c r="J215" i="39"/>
  <c r="F265" i="39"/>
  <c r="G184" i="37"/>
  <c r="H216" i="37"/>
  <c r="J248" i="38"/>
  <c r="J321" i="38"/>
  <c r="J214" i="39"/>
  <c r="F272" i="39"/>
  <c r="J182" i="39"/>
  <c r="J183" i="39"/>
  <c r="G242" i="1"/>
  <c r="G191" i="1"/>
  <c r="B379" i="37"/>
  <c r="B403" i="37" s="1"/>
  <c r="G250" i="37"/>
  <c r="E250" i="37"/>
  <c r="J254" i="37"/>
  <c r="H250" i="39"/>
  <c r="J262" i="39"/>
  <c r="J308" i="39"/>
  <c r="G313" i="39"/>
  <c r="E255" i="38"/>
  <c r="F255" i="40"/>
  <c r="H122" i="34"/>
  <c r="E68" i="37"/>
  <c r="E72" i="37" s="1"/>
  <c r="P126" i="40"/>
  <c r="E132" i="40"/>
  <c r="E134" i="40" s="1"/>
  <c r="E93" i="40"/>
  <c r="E97" i="40" s="1"/>
  <c r="F216" i="40"/>
  <c r="E19" i="37"/>
  <c r="E22" i="37" s="1"/>
  <c r="S69" i="37"/>
  <c r="E146" i="37"/>
  <c r="AA146" i="37" s="1"/>
  <c r="AF146" i="37" s="1"/>
  <c r="Q133" i="40"/>
  <c r="E146" i="40"/>
  <c r="AA146" i="40" s="1"/>
  <c r="AF146" i="40" s="1"/>
  <c r="J182" i="40"/>
  <c r="J249" i="40"/>
  <c r="J254" i="40"/>
  <c r="J258" i="40"/>
  <c r="I265" i="40"/>
  <c r="J263" i="40"/>
  <c r="J264" i="40"/>
  <c r="J305" i="40"/>
  <c r="J308" i="40"/>
  <c r="J321" i="40"/>
  <c r="I143" i="34"/>
  <c r="G129" i="34"/>
  <c r="E143" i="34"/>
  <c r="R69" i="37"/>
  <c r="E118" i="39"/>
  <c r="AA118" i="39" s="1"/>
  <c r="E139" i="39"/>
  <c r="AA139" i="39" s="1"/>
  <c r="AF139" i="39" s="1"/>
  <c r="E139" i="40"/>
  <c r="AA139" i="40" s="1"/>
  <c r="AF139" i="40" s="1"/>
  <c r="E43" i="38"/>
  <c r="E46" i="38" s="1"/>
  <c r="E265" i="38"/>
  <c r="B292" i="39"/>
  <c r="F216" i="39"/>
  <c r="J310" i="40"/>
  <c r="G164" i="35"/>
  <c r="W163" i="35" s="1"/>
  <c r="E73" i="35"/>
  <c r="G150" i="34"/>
  <c r="H72" i="32"/>
  <c r="E68" i="38"/>
  <c r="E72" i="38" s="1"/>
  <c r="O133" i="40"/>
  <c r="R140" i="40"/>
  <c r="F140" i="40" s="1"/>
  <c r="E100" i="39"/>
  <c r="E104" i="39" s="1"/>
  <c r="E250" i="39"/>
  <c r="B383" i="40"/>
  <c r="B407" i="40" s="1"/>
  <c r="J214" i="40"/>
  <c r="G73" i="34"/>
  <c r="G122" i="34"/>
  <c r="E136" i="34"/>
  <c r="I73" i="33"/>
  <c r="J260" i="40"/>
  <c r="J268" i="40"/>
  <c r="G17" i="33"/>
  <c r="E73" i="33"/>
  <c r="E68" i="39"/>
  <c r="E72" i="39" s="1"/>
  <c r="E132" i="37"/>
  <c r="AA132" i="37" s="1"/>
  <c r="AF132" i="37" s="1"/>
  <c r="E100" i="38"/>
  <c r="E104" i="38" s="1"/>
  <c r="G216" i="38"/>
  <c r="E75" i="39"/>
  <c r="E77" i="39" s="1"/>
  <c r="E78" i="39" s="1"/>
  <c r="E255" i="40"/>
  <c r="E100" i="40"/>
  <c r="E102" i="40" s="1"/>
  <c r="H216" i="40"/>
  <c r="I129" i="34"/>
  <c r="H73" i="34"/>
  <c r="G143" i="34"/>
  <c r="F17" i="34"/>
  <c r="E150" i="34"/>
  <c r="I17" i="33"/>
  <c r="H17" i="33"/>
  <c r="G201" i="1"/>
  <c r="G220" i="40"/>
  <c r="F220" i="40"/>
  <c r="E220" i="40"/>
  <c r="H220" i="40"/>
  <c r="G220" i="39"/>
  <c r="F220" i="39"/>
  <c r="I220" i="40"/>
  <c r="H220" i="39"/>
  <c r="I220" i="38"/>
  <c r="H220" i="38"/>
  <c r="I220" i="39"/>
  <c r="E220" i="39"/>
  <c r="F220" i="38"/>
  <c r="E220" i="38"/>
  <c r="G220" i="38"/>
  <c r="I220" i="37"/>
  <c r="H220" i="37"/>
  <c r="G220" i="37"/>
  <c r="F220" i="37"/>
  <c r="E220" i="37"/>
  <c r="S50" i="40"/>
  <c r="R50" i="40"/>
  <c r="Q50" i="40"/>
  <c r="S50" i="39"/>
  <c r="R50" i="38"/>
  <c r="Q50" i="38"/>
  <c r="R50" i="39"/>
  <c r="Q50" i="39"/>
  <c r="S50" i="38"/>
  <c r="S50" i="37"/>
  <c r="R50" i="37"/>
  <c r="E54" i="1"/>
  <c r="E57" i="1" s="1"/>
  <c r="G57" i="1" s="1"/>
  <c r="E24" i="1"/>
  <c r="E27" i="1" s="1"/>
  <c r="G27" i="1" s="1"/>
  <c r="F101" i="1"/>
  <c r="F102" i="1" s="1"/>
  <c r="E124" i="1"/>
  <c r="W124" i="1" s="1"/>
  <c r="F145" i="1"/>
  <c r="Q84" i="39"/>
  <c r="Q84" i="38"/>
  <c r="Q84" i="37"/>
  <c r="Q84" i="40"/>
  <c r="R84" i="37"/>
  <c r="T84" i="37"/>
  <c r="G83" i="37" s="1"/>
  <c r="R84" i="38"/>
  <c r="R84" i="40"/>
  <c r="T84" i="40"/>
  <c r="G83" i="40" s="1"/>
  <c r="T84" i="38"/>
  <c r="G83" i="38" s="1"/>
  <c r="R84" i="39"/>
  <c r="T84" i="39"/>
  <c r="G83" i="39" s="1"/>
  <c r="S84" i="40"/>
  <c r="S84" i="38"/>
  <c r="S84" i="39"/>
  <c r="S84" i="37"/>
  <c r="R15" i="37"/>
  <c r="R44" i="40"/>
  <c r="Q44" i="40"/>
  <c r="Q44" i="39"/>
  <c r="S44" i="38"/>
  <c r="S44" i="40"/>
  <c r="S44" i="39"/>
  <c r="R44" i="39"/>
  <c r="R44" i="38"/>
  <c r="Q44" i="38"/>
  <c r="R44" i="37"/>
  <c r="Q44" i="37"/>
  <c r="S44" i="37"/>
  <c r="H219" i="40"/>
  <c r="E219" i="40"/>
  <c r="I219" i="39"/>
  <c r="I219" i="40"/>
  <c r="H219" i="39"/>
  <c r="G219" i="40"/>
  <c r="G219" i="39"/>
  <c r="E219" i="39"/>
  <c r="G219" i="38"/>
  <c r="F219" i="38"/>
  <c r="E219" i="38"/>
  <c r="F219" i="40"/>
  <c r="F219" i="39"/>
  <c r="I219" i="38"/>
  <c r="H219" i="38"/>
  <c r="H219" i="37"/>
  <c r="G219" i="37"/>
  <c r="F219" i="37"/>
  <c r="E219" i="37"/>
  <c r="I219" i="37"/>
  <c r="F55" i="1"/>
  <c r="F56" i="1" s="1"/>
  <c r="E43" i="1"/>
  <c r="F43" i="1"/>
  <c r="F44" i="1" s="1"/>
  <c r="F25" i="1"/>
  <c r="F26" i="1" s="1"/>
  <c r="F124" i="1"/>
  <c r="Q77" i="37"/>
  <c r="Q77" i="40"/>
  <c r="Q77" i="39"/>
  <c r="Q77" i="38"/>
  <c r="R77" i="37"/>
  <c r="T77" i="37"/>
  <c r="G76" i="37" s="1"/>
  <c r="T77" i="39"/>
  <c r="G76" i="39" s="1"/>
  <c r="R77" i="38"/>
  <c r="T77" i="38"/>
  <c r="G76" i="38" s="1"/>
  <c r="T77" i="40"/>
  <c r="G76" i="40" s="1"/>
  <c r="R77" i="40"/>
  <c r="R77" i="39"/>
  <c r="S77" i="39"/>
  <c r="S77" i="40"/>
  <c r="S77" i="38"/>
  <c r="S77" i="37"/>
  <c r="Q108" i="40"/>
  <c r="Q108" i="39"/>
  <c r="Q108" i="38"/>
  <c r="Q108" i="37"/>
  <c r="T108" i="40"/>
  <c r="F108" i="40" s="1"/>
  <c r="S108" i="40"/>
  <c r="S108" i="39"/>
  <c r="R108" i="39"/>
  <c r="R108" i="40"/>
  <c r="R108" i="38"/>
  <c r="T108" i="38"/>
  <c r="F108" i="38" s="1"/>
  <c r="S108" i="38"/>
  <c r="T108" i="39"/>
  <c r="F108" i="39" s="1"/>
  <c r="T108" i="37"/>
  <c r="F108" i="37" s="1"/>
  <c r="R108" i="37"/>
  <c r="S38" i="40"/>
  <c r="Q38" i="40"/>
  <c r="R38" i="40"/>
  <c r="R38" i="39"/>
  <c r="Q38" i="39"/>
  <c r="S38" i="39"/>
  <c r="S38" i="38"/>
  <c r="R38" i="38"/>
  <c r="Q38" i="38"/>
  <c r="Q38" i="37"/>
  <c r="S38" i="37"/>
  <c r="R38" i="37"/>
  <c r="E18" i="1"/>
  <c r="E21" i="1" s="1"/>
  <c r="R155" i="31"/>
  <c r="R155" i="33"/>
  <c r="R155" i="35"/>
  <c r="R155" i="32"/>
  <c r="R155" i="34"/>
  <c r="R155" i="30"/>
  <c r="S154" i="39"/>
  <c r="S154" i="40"/>
  <c r="S154" i="38"/>
  <c r="S154" i="37"/>
  <c r="F18" i="1"/>
  <c r="F21" i="1" s="1"/>
  <c r="E108" i="1"/>
  <c r="E138" i="1"/>
  <c r="W138" i="1" s="1"/>
  <c r="E184" i="37"/>
  <c r="J182" i="37"/>
  <c r="Q101" i="38"/>
  <c r="Q101" i="37"/>
  <c r="Q101" i="40"/>
  <c r="Q101" i="39"/>
  <c r="T101" i="40"/>
  <c r="F101" i="40" s="1"/>
  <c r="S101" i="40"/>
  <c r="R101" i="40"/>
  <c r="R101" i="39"/>
  <c r="S101" i="39"/>
  <c r="T101" i="39"/>
  <c r="F101" i="39" s="1"/>
  <c r="T101" i="38"/>
  <c r="F101" i="38" s="1"/>
  <c r="S101" i="38"/>
  <c r="R101" i="38"/>
  <c r="T101" i="37"/>
  <c r="F101" i="37" s="1"/>
  <c r="S101" i="37"/>
  <c r="S32" i="40"/>
  <c r="Q32" i="40"/>
  <c r="Q32" i="39"/>
  <c r="S32" i="38"/>
  <c r="R32" i="38"/>
  <c r="Q32" i="38"/>
  <c r="R32" i="40"/>
  <c r="R32" i="39"/>
  <c r="S32" i="39"/>
  <c r="R32" i="37"/>
  <c r="Q32" i="37"/>
  <c r="S32" i="37"/>
  <c r="F200" i="40"/>
  <c r="E200" i="40"/>
  <c r="G200" i="40"/>
  <c r="F200" i="39"/>
  <c r="E200" i="39"/>
  <c r="I200" i="40"/>
  <c r="H200" i="40"/>
  <c r="I200" i="39"/>
  <c r="I200" i="38"/>
  <c r="H200" i="38"/>
  <c r="G200" i="38"/>
  <c r="H200" i="39"/>
  <c r="G200" i="39"/>
  <c r="E200" i="38"/>
  <c r="F200" i="38"/>
  <c r="H200" i="37"/>
  <c r="G200" i="37"/>
  <c r="F200" i="37"/>
  <c r="E200" i="37"/>
  <c r="I200" i="37"/>
  <c r="F94" i="1"/>
  <c r="E117" i="1"/>
  <c r="W117" i="1" s="1"/>
  <c r="F138" i="1"/>
  <c r="X138" i="1" s="1"/>
  <c r="R101" i="37"/>
  <c r="S51" i="40"/>
  <c r="R51" i="40"/>
  <c r="S51" i="39"/>
  <c r="Q51" i="39"/>
  <c r="Q51" i="40"/>
  <c r="R51" i="39"/>
  <c r="S51" i="38"/>
  <c r="R51" i="38"/>
  <c r="Q51" i="38"/>
  <c r="S51" i="37"/>
  <c r="R51" i="37"/>
  <c r="Q51" i="37"/>
  <c r="Q94" i="40"/>
  <c r="Q94" i="39"/>
  <c r="Q94" i="37"/>
  <c r="Q94" i="38"/>
  <c r="S94" i="40"/>
  <c r="T94" i="39"/>
  <c r="F94" i="39" s="1"/>
  <c r="R94" i="39"/>
  <c r="R94" i="40"/>
  <c r="T94" i="38"/>
  <c r="F94" i="38" s="1"/>
  <c r="S94" i="38"/>
  <c r="R94" i="38"/>
  <c r="S94" i="39"/>
  <c r="T94" i="40"/>
  <c r="F94" i="40" s="1"/>
  <c r="S94" i="37"/>
  <c r="R94" i="37"/>
  <c r="T94" i="37"/>
  <c r="F94" i="37" s="1"/>
  <c r="S26" i="40"/>
  <c r="R26" i="40"/>
  <c r="Q26" i="40"/>
  <c r="R26" i="39"/>
  <c r="Q26" i="39"/>
  <c r="Q26" i="38"/>
  <c r="R26" i="38"/>
  <c r="S26" i="39"/>
  <c r="Q26" i="37"/>
  <c r="S26" i="37"/>
  <c r="R26" i="37"/>
  <c r="S26" i="38"/>
  <c r="E167" i="40"/>
  <c r="F167" i="38"/>
  <c r="H167" i="37"/>
  <c r="H167" i="40"/>
  <c r="G167" i="38"/>
  <c r="I167" i="37"/>
  <c r="F167" i="39"/>
  <c r="H167" i="38"/>
  <c r="E167" i="37"/>
  <c r="I167" i="39"/>
  <c r="G167" i="39"/>
  <c r="I167" i="38"/>
  <c r="F167" i="40"/>
  <c r="H167" i="39"/>
  <c r="E167" i="38"/>
  <c r="G167" i="40"/>
  <c r="E167" i="39"/>
  <c r="I167" i="40"/>
  <c r="G167" i="37"/>
  <c r="F167" i="37"/>
  <c r="F117" i="1"/>
  <c r="E188" i="40"/>
  <c r="F188" i="40"/>
  <c r="H188" i="40"/>
  <c r="E188" i="39"/>
  <c r="F188" i="39"/>
  <c r="G188" i="40"/>
  <c r="H188" i="39"/>
  <c r="I188" i="40"/>
  <c r="I188" i="39"/>
  <c r="F188" i="38"/>
  <c r="G188" i="38"/>
  <c r="G188" i="39"/>
  <c r="H188" i="38"/>
  <c r="E188" i="38"/>
  <c r="I188" i="38"/>
  <c r="F188" i="37"/>
  <c r="G188" i="37"/>
  <c r="E188" i="37"/>
  <c r="H188" i="37"/>
  <c r="I188" i="37"/>
  <c r="Q50" i="37"/>
  <c r="Q83" i="39"/>
  <c r="Q83" i="38"/>
  <c r="Q83" i="37"/>
  <c r="Q83" i="40"/>
  <c r="R83" i="37"/>
  <c r="T83" i="37"/>
  <c r="F83" i="37" s="1"/>
  <c r="R83" i="38"/>
  <c r="T83" i="38"/>
  <c r="F83" i="38" s="1"/>
  <c r="R83" i="39"/>
  <c r="T83" i="39"/>
  <c r="F83" i="39" s="1"/>
  <c r="R83" i="40"/>
  <c r="T83" i="40"/>
  <c r="F83" i="40" s="1"/>
  <c r="S83" i="40"/>
  <c r="S83" i="38"/>
  <c r="S83" i="39"/>
  <c r="S83" i="37"/>
  <c r="R14" i="39"/>
  <c r="R14" i="37"/>
  <c r="R14" i="38"/>
  <c r="R14" i="40"/>
  <c r="S14" i="40"/>
  <c r="Q14" i="40"/>
  <c r="Q14" i="39"/>
  <c r="S14" i="39"/>
  <c r="Q14" i="38"/>
  <c r="S14" i="38"/>
  <c r="Q14" i="37"/>
  <c r="S14" i="37"/>
  <c r="H163" i="40"/>
  <c r="E163" i="39"/>
  <c r="F163" i="37"/>
  <c r="I163" i="40"/>
  <c r="G163" i="37"/>
  <c r="I163" i="38"/>
  <c r="F163" i="40"/>
  <c r="H163" i="39"/>
  <c r="E163" i="38"/>
  <c r="E163" i="40"/>
  <c r="F163" i="38"/>
  <c r="H163" i="37"/>
  <c r="G163" i="38"/>
  <c r="I163" i="37"/>
  <c r="F163" i="39"/>
  <c r="H163" i="38"/>
  <c r="E163" i="37"/>
  <c r="G163" i="40"/>
  <c r="I163" i="39"/>
  <c r="G163" i="39"/>
  <c r="E76" i="1"/>
  <c r="E78" i="1"/>
  <c r="F83" i="1"/>
  <c r="F84" i="1" s="1"/>
  <c r="F85" i="1"/>
  <c r="F49" i="1"/>
  <c r="F50" i="1" s="1"/>
  <c r="F37" i="1"/>
  <c r="F38" i="1" s="1"/>
  <c r="E131" i="1"/>
  <c r="I187" i="40"/>
  <c r="E187" i="40"/>
  <c r="F187" i="40"/>
  <c r="G187" i="40"/>
  <c r="E187" i="39"/>
  <c r="F187" i="39"/>
  <c r="G187" i="39"/>
  <c r="H187" i="39"/>
  <c r="E187" i="38"/>
  <c r="I187" i="39"/>
  <c r="F187" i="38"/>
  <c r="G187" i="38"/>
  <c r="H187" i="38"/>
  <c r="I187" i="38"/>
  <c r="H187" i="40"/>
  <c r="E187" i="37"/>
  <c r="F187" i="37"/>
  <c r="G187" i="37"/>
  <c r="I187" i="37"/>
  <c r="Q78" i="40"/>
  <c r="Q78" i="39"/>
  <c r="Q78" i="37"/>
  <c r="T78" i="37"/>
  <c r="H76" i="37" s="1"/>
  <c r="R78" i="37"/>
  <c r="Q78" i="38"/>
  <c r="T78" i="38"/>
  <c r="H76" i="38" s="1"/>
  <c r="T78" i="39"/>
  <c r="H76" i="39" s="1"/>
  <c r="R78" i="38"/>
  <c r="R78" i="40"/>
  <c r="R78" i="39"/>
  <c r="T78" i="40"/>
  <c r="H76" i="40" s="1"/>
  <c r="S78" i="40"/>
  <c r="S78" i="39"/>
  <c r="S78" i="38"/>
  <c r="S78" i="37"/>
  <c r="Q39" i="39"/>
  <c r="Q76" i="38"/>
  <c r="Q76" i="37"/>
  <c r="Q76" i="40"/>
  <c r="T76" i="37"/>
  <c r="F76" i="37" s="1"/>
  <c r="Q76" i="39"/>
  <c r="R76" i="37"/>
  <c r="T76" i="38"/>
  <c r="F76" i="38" s="1"/>
  <c r="T76" i="39"/>
  <c r="F76" i="39" s="1"/>
  <c r="R76" i="39"/>
  <c r="R76" i="40"/>
  <c r="R76" i="38"/>
  <c r="T76" i="40"/>
  <c r="F76" i="40" s="1"/>
  <c r="S76" i="39"/>
  <c r="S76" i="40"/>
  <c r="S76" i="38"/>
  <c r="S76" i="37"/>
  <c r="F159" i="40"/>
  <c r="H159" i="39"/>
  <c r="E159" i="38"/>
  <c r="I159" i="37"/>
  <c r="G159" i="40"/>
  <c r="I159" i="39"/>
  <c r="H159" i="40"/>
  <c r="E159" i="39"/>
  <c r="F159" i="37"/>
  <c r="E159" i="37"/>
  <c r="I159" i="40"/>
  <c r="G159" i="37"/>
  <c r="G159" i="38"/>
  <c r="H159" i="38"/>
  <c r="E159" i="40"/>
  <c r="F159" i="38"/>
  <c r="H159" i="37"/>
  <c r="F159" i="39"/>
  <c r="G159" i="39"/>
  <c r="I159" i="38"/>
  <c r="E71" i="1"/>
  <c r="F76" i="1"/>
  <c r="F77" i="1" s="1"/>
  <c r="F78" i="1"/>
  <c r="F31" i="1"/>
  <c r="F32" i="1" s="1"/>
  <c r="E31" i="1"/>
  <c r="F131" i="1"/>
  <c r="X131" i="1" s="1"/>
  <c r="H187" i="37"/>
  <c r="F250" i="37"/>
  <c r="J246" i="37"/>
  <c r="I250" i="37"/>
  <c r="J247" i="37"/>
  <c r="J253" i="37"/>
  <c r="F255" i="37"/>
  <c r="S56" i="40"/>
  <c r="R56" i="40"/>
  <c r="S56" i="39"/>
  <c r="Q56" i="40"/>
  <c r="Q56" i="39"/>
  <c r="R56" i="39"/>
  <c r="R56" i="38"/>
  <c r="Q56" i="38"/>
  <c r="S56" i="38"/>
  <c r="R56" i="37"/>
  <c r="Q56" i="37"/>
  <c r="S56" i="37"/>
  <c r="F232" i="40"/>
  <c r="E232" i="40"/>
  <c r="G232" i="40"/>
  <c r="F232" i="39"/>
  <c r="E232" i="39"/>
  <c r="I232" i="40"/>
  <c r="H232" i="40"/>
  <c r="I232" i="39"/>
  <c r="G232" i="39"/>
  <c r="I232" i="38"/>
  <c r="H232" i="38"/>
  <c r="H232" i="39"/>
  <c r="G232" i="38"/>
  <c r="E232" i="38"/>
  <c r="F232" i="38"/>
  <c r="I232" i="37"/>
  <c r="H232" i="37"/>
  <c r="G232" i="37"/>
  <c r="E232" i="37"/>
  <c r="F67" i="1"/>
  <c r="F71" i="1" s="1"/>
  <c r="E145" i="1"/>
  <c r="W145" i="1" s="1"/>
  <c r="J214" i="37"/>
  <c r="H265" i="37"/>
  <c r="E313" i="38"/>
  <c r="H216" i="38"/>
  <c r="J214" i="38"/>
  <c r="F265" i="37"/>
  <c r="G313" i="37"/>
  <c r="F184" i="38"/>
  <c r="J182" i="38"/>
  <c r="H313" i="37"/>
  <c r="F313" i="37"/>
  <c r="J246" i="38"/>
  <c r="F250" i="38"/>
  <c r="E250" i="38"/>
  <c r="J249" i="38"/>
  <c r="F255" i="38"/>
  <c r="J253" i="38"/>
  <c r="J254" i="38"/>
  <c r="H255" i="38"/>
  <c r="F265" i="38"/>
  <c r="J260" i="38"/>
  <c r="H265" i="38"/>
  <c r="J262" i="38"/>
  <c r="F272" i="38"/>
  <c r="J268" i="38"/>
  <c r="H272" i="38"/>
  <c r="J269" i="38"/>
  <c r="J298" i="38"/>
  <c r="F301" i="38"/>
  <c r="H301" i="38"/>
  <c r="J299" i="38"/>
  <c r="H313" i="38"/>
  <c r="J309" i="38"/>
  <c r="J306" i="38"/>
  <c r="G313" i="38"/>
  <c r="E184" i="38"/>
  <c r="Z146" i="38"/>
  <c r="F250" i="39"/>
  <c r="J248" i="39"/>
  <c r="E255" i="39"/>
  <c r="J254" i="39"/>
  <c r="G265" i="39"/>
  <c r="J258" i="39"/>
  <c r="I265" i="39"/>
  <c r="J259" i="39"/>
  <c r="J269" i="39"/>
  <c r="E272" i="39"/>
  <c r="I272" i="39"/>
  <c r="J271" i="39"/>
  <c r="E301" i="39"/>
  <c r="J299" i="39"/>
  <c r="J300" i="39"/>
  <c r="G301" i="39"/>
  <c r="E313" i="39"/>
  <c r="J305" i="39"/>
  <c r="J306" i="39"/>
  <c r="H313" i="39"/>
  <c r="I313" i="39"/>
  <c r="J309" i="39"/>
  <c r="C321" i="40"/>
  <c r="Z146" i="40"/>
  <c r="J249" i="39"/>
  <c r="E93" i="39"/>
  <c r="E95" i="39" s="1"/>
  <c r="E216" i="39"/>
  <c r="J247" i="40"/>
  <c r="E250" i="40"/>
  <c r="G250" i="40"/>
  <c r="J248" i="40"/>
  <c r="E265" i="40"/>
  <c r="J262" i="40"/>
  <c r="E272" i="40"/>
  <c r="J269" i="40"/>
  <c r="G272" i="40"/>
  <c r="J270" i="40"/>
  <c r="J271" i="40"/>
  <c r="I272" i="40"/>
  <c r="J299" i="40"/>
  <c r="E301" i="40"/>
  <c r="G301" i="40"/>
  <c r="J300" i="40"/>
  <c r="H313" i="40"/>
  <c r="J306" i="40"/>
  <c r="J309" i="40"/>
  <c r="I313" i="40"/>
  <c r="G272" i="39"/>
  <c r="F313" i="39"/>
  <c r="I250" i="40"/>
  <c r="C317" i="40"/>
  <c r="I184" i="40"/>
  <c r="G265" i="40"/>
  <c r="F313" i="40"/>
  <c r="E313" i="40"/>
  <c r="J215" i="40"/>
  <c r="I216" i="40"/>
  <c r="C319" i="40"/>
  <c r="E49" i="40"/>
  <c r="E52" i="40" s="1"/>
  <c r="G313" i="40"/>
  <c r="J304" i="40"/>
  <c r="G86" i="30"/>
  <c r="F52" i="30"/>
  <c r="H111" i="30"/>
  <c r="H79" i="30"/>
  <c r="F58" i="30"/>
  <c r="H34" i="30"/>
  <c r="G22" i="30"/>
  <c r="I104" i="30"/>
  <c r="G79" i="30"/>
  <c r="I52" i="30"/>
  <c r="E52" i="30"/>
  <c r="G28" i="30"/>
  <c r="F111" i="30"/>
  <c r="F79" i="30"/>
  <c r="I58" i="30"/>
  <c r="H52" i="30"/>
  <c r="F28" i="30"/>
  <c r="G97" i="30"/>
  <c r="I86" i="30"/>
  <c r="I28" i="30"/>
  <c r="E28" i="30"/>
  <c r="F97" i="30"/>
  <c r="G46" i="30"/>
  <c r="F34" i="30"/>
  <c r="G58" i="30"/>
  <c r="E34" i="30"/>
  <c r="F104" i="30"/>
  <c r="H22" i="30"/>
  <c r="G16" i="30"/>
  <c r="H16" i="30"/>
  <c r="G17" i="30"/>
  <c r="E136" i="35"/>
  <c r="E129" i="35"/>
  <c r="E143" i="35"/>
  <c r="F104" i="35"/>
  <c r="H97" i="35"/>
  <c r="E22" i="35"/>
  <c r="G97" i="35"/>
  <c r="I86" i="35"/>
  <c r="G52" i="35"/>
  <c r="I28" i="35"/>
  <c r="H22" i="35"/>
  <c r="E97" i="35"/>
  <c r="G86" i="35"/>
  <c r="H34" i="35"/>
  <c r="G22" i="35"/>
  <c r="G111" i="35"/>
  <c r="I104" i="35"/>
  <c r="E86" i="35"/>
  <c r="G28" i="35"/>
  <c r="E111" i="35"/>
  <c r="G40" i="35"/>
  <c r="F28" i="35"/>
  <c r="I58" i="35"/>
  <c r="G34" i="35"/>
  <c r="E58" i="35"/>
  <c r="F79" i="35"/>
  <c r="F17" i="30"/>
  <c r="F160" i="34"/>
  <c r="F164" i="34"/>
  <c r="V163" i="34" s="1"/>
  <c r="G160" i="34"/>
  <c r="G164" i="34"/>
  <c r="W163" i="34" s="1"/>
  <c r="H160" i="34"/>
  <c r="E160" i="34"/>
  <c r="E164" i="34"/>
  <c r="I129" i="35"/>
  <c r="E73" i="30"/>
  <c r="I160" i="34"/>
  <c r="I73" i="30"/>
  <c r="G143" i="35"/>
  <c r="G129" i="35"/>
  <c r="F143" i="35"/>
  <c r="F105" i="30"/>
  <c r="H98" i="30"/>
  <c r="F59" i="30"/>
  <c r="E53" i="30"/>
  <c r="I29" i="30"/>
  <c r="H23" i="30"/>
  <c r="E105" i="30"/>
  <c r="G98" i="30"/>
  <c r="I87" i="30"/>
  <c r="E59" i="30"/>
  <c r="I35" i="30"/>
  <c r="H29" i="30"/>
  <c r="G23" i="30"/>
  <c r="F98" i="30"/>
  <c r="H87" i="30"/>
  <c r="I41" i="30"/>
  <c r="H35" i="30"/>
  <c r="G29" i="30"/>
  <c r="F23" i="30"/>
  <c r="I112" i="30"/>
  <c r="E98" i="30"/>
  <c r="G87" i="30"/>
  <c r="I80" i="30"/>
  <c r="I47" i="30"/>
  <c r="H41" i="30"/>
  <c r="G35" i="30"/>
  <c r="F29" i="30"/>
  <c r="E23" i="30"/>
  <c r="H112" i="30"/>
  <c r="F87" i="30"/>
  <c r="H80" i="30"/>
  <c r="I53" i="30"/>
  <c r="H47" i="30"/>
  <c r="G41" i="30"/>
  <c r="F35" i="30"/>
  <c r="E29" i="30"/>
  <c r="F112" i="30"/>
  <c r="H105" i="30"/>
  <c r="F80" i="30"/>
  <c r="H59" i="30"/>
  <c r="G53" i="30"/>
  <c r="F47" i="30"/>
  <c r="E41" i="30"/>
  <c r="F53" i="30"/>
  <c r="G112" i="30"/>
  <c r="E87" i="30"/>
  <c r="E112" i="30"/>
  <c r="I23" i="30"/>
  <c r="I105" i="30"/>
  <c r="G80" i="30"/>
  <c r="G105" i="30"/>
  <c r="E80" i="30"/>
  <c r="E35" i="30"/>
  <c r="F41" i="30"/>
  <c r="G47" i="30"/>
  <c r="E47" i="30"/>
  <c r="I98" i="30"/>
  <c r="H53" i="30"/>
  <c r="I59" i="30"/>
  <c r="G59" i="30"/>
  <c r="F73" i="34"/>
  <c r="H58" i="34"/>
  <c r="G46" i="34"/>
  <c r="I22" i="34"/>
  <c r="E22" i="34"/>
  <c r="G52" i="34"/>
  <c r="I28" i="34"/>
  <c r="E28" i="34"/>
  <c r="F97" i="34"/>
  <c r="H86" i="34"/>
  <c r="I34" i="34"/>
  <c r="I111" i="34"/>
  <c r="G86" i="34"/>
  <c r="F52" i="34"/>
  <c r="I40" i="34"/>
  <c r="E40" i="34"/>
  <c r="H28" i="34"/>
  <c r="H111" i="34"/>
  <c r="H79" i="34"/>
  <c r="E46" i="34"/>
  <c r="H34" i="34"/>
  <c r="G22" i="34"/>
  <c r="G111" i="34"/>
  <c r="I104" i="34"/>
  <c r="E86" i="34"/>
  <c r="G79" i="34"/>
  <c r="E52" i="34"/>
  <c r="G28" i="34"/>
  <c r="G40" i="34"/>
  <c r="I58" i="34"/>
  <c r="H104" i="34"/>
  <c r="G112" i="35"/>
  <c r="I105" i="35"/>
  <c r="E87" i="35"/>
  <c r="G80" i="35"/>
  <c r="I59" i="35"/>
  <c r="H53" i="35"/>
  <c r="G47" i="35"/>
  <c r="F41" i="35"/>
  <c r="E35" i="35"/>
  <c r="F112" i="35"/>
  <c r="H105" i="35"/>
  <c r="F80" i="35"/>
  <c r="H59" i="35"/>
  <c r="G53" i="35"/>
  <c r="F47" i="35"/>
  <c r="E41" i="35"/>
  <c r="E112" i="35"/>
  <c r="G105" i="35"/>
  <c r="I98" i="35"/>
  <c r="E80" i="35"/>
  <c r="G59" i="35"/>
  <c r="F53" i="35"/>
  <c r="E47" i="35"/>
  <c r="I23" i="35"/>
  <c r="F105" i="35"/>
  <c r="H98" i="35"/>
  <c r="F59" i="35"/>
  <c r="E53" i="35"/>
  <c r="I29" i="35"/>
  <c r="H23" i="35"/>
  <c r="E105" i="35"/>
  <c r="G98" i="35"/>
  <c r="I87" i="35"/>
  <c r="E59" i="35"/>
  <c r="I35" i="35"/>
  <c r="H29" i="35"/>
  <c r="G23" i="35"/>
  <c r="F98" i="35"/>
  <c r="H87" i="35"/>
  <c r="I41" i="35"/>
  <c r="H35" i="35"/>
  <c r="G29" i="35"/>
  <c r="F23" i="35"/>
  <c r="H112" i="35"/>
  <c r="F87" i="35"/>
  <c r="H80" i="35"/>
  <c r="I53" i="35"/>
  <c r="H47" i="35"/>
  <c r="G41" i="35"/>
  <c r="F35" i="35"/>
  <c r="E29" i="35"/>
  <c r="I112" i="35"/>
  <c r="G35" i="35"/>
  <c r="H41" i="35"/>
  <c r="E98" i="35"/>
  <c r="I47" i="35"/>
  <c r="G87" i="35"/>
  <c r="I80" i="35"/>
  <c r="E23" i="35"/>
  <c r="F29" i="35"/>
  <c r="G17" i="34"/>
  <c r="F72" i="34"/>
  <c r="F143" i="34"/>
  <c r="F129" i="34"/>
  <c r="E164" i="32"/>
  <c r="F160" i="32"/>
  <c r="F164" i="32"/>
  <c r="V163" i="32" s="1"/>
  <c r="G160" i="32"/>
  <c r="G164" i="32"/>
  <c r="W163" i="32" s="1"/>
  <c r="H160" i="32"/>
  <c r="H164" i="32"/>
  <c r="X163" i="32" s="1"/>
  <c r="I160" i="32"/>
  <c r="E160" i="32"/>
  <c r="E73" i="34"/>
  <c r="I73" i="34"/>
  <c r="G112" i="34"/>
  <c r="I105" i="34"/>
  <c r="E87" i="34"/>
  <c r="G80" i="34"/>
  <c r="I59" i="34"/>
  <c r="H53" i="34"/>
  <c r="G47" i="34"/>
  <c r="F41" i="34"/>
  <c r="E35" i="34"/>
  <c r="F112" i="34"/>
  <c r="H105" i="34"/>
  <c r="F80" i="34"/>
  <c r="H59" i="34"/>
  <c r="G53" i="34"/>
  <c r="F47" i="34"/>
  <c r="E41" i="34"/>
  <c r="E112" i="34"/>
  <c r="G105" i="34"/>
  <c r="I98" i="34"/>
  <c r="E80" i="34"/>
  <c r="G59" i="34"/>
  <c r="F53" i="34"/>
  <c r="E47" i="34"/>
  <c r="I23" i="34"/>
  <c r="F105" i="34"/>
  <c r="H98" i="34"/>
  <c r="F59" i="34"/>
  <c r="E53" i="34"/>
  <c r="I29" i="34"/>
  <c r="H23" i="34"/>
  <c r="E105" i="34"/>
  <c r="G98" i="34"/>
  <c r="I87" i="34"/>
  <c r="E59" i="34"/>
  <c r="I35" i="34"/>
  <c r="H29" i="34"/>
  <c r="G23" i="34"/>
  <c r="F98" i="34"/>
  <c r="H87" i="34"/>
  <c r="I41" i="34"/>
  <c r="H35" i="34"/>
  <c r="G29" i="34"/>
  <c r="F23" i="34"/>
  <c r="H112" i="34"/>
  <c r="F87" i="34"/>
  <c r="H80" i="34"/>
  <c r="I53" i="34"/>
  <c r="H47" i="34"/>
  <c r="G41" i="34"/>
  <c r="F35" i="34"/>
  <c r="E29" i="34"/>
  <c r="F29" i="34"/>
  <c r="I112" i="34"/>
  <c r="G35" i="34"/>
  <c r="H41" i="34"/>
  <c r="E98" i="34"/>
  <c r="I47" i="34"/>
  <c r="G87" i="34"/>
  <c r="I80" i="34"/>
  <c r="E23" i="34"/>
  <c r="F122" i="33"/>
  <c r="F136" i="33"/>
  <c r="E122" i="33"/>
  <c r="G150" i="33"/>
  <c r="H136" i="33"/>
  <c r="F129" i="33"/>
  <c r="I150" i="33"/>
  <c r="E150" i="33"/>
  <c r="E129" i="33"/>
  <c r="E143" i="33"/>
  <c r="I129" i="33"/>
  <c r="F160" i="33"/>
  <c r="G112" i="33"/>
  <c r="I105" i="33"/>
  <c r="E87" i="33"/>
  <c r="G80" i="33"/>
  <c r="I59" i="33"/>
  <c r="F112" i="33"/>
  <c r="H105" i="33"/>
  <c r="F80" i="33"/>
  <c r="H59" i="33"/>
  <c r="E112" i="33"/>
  <c r="G105" i="33"/>
  <c r="I98" i="33"/>
  <c r="E80" i="33"/>
  <c r="G59" i="33"/>
  <c r="F105" i="33"/>
  <c r="H98" i="33"/>
  <c r="E105" i="33"/>
  <c r="G98" i="33"/>
  <c r="I87" i="33"/>
  <c r="F98" i="33"/>
  <c r="H87" i="33"/>
  <c r="H112" i="33"/>
  <c r="F87" i="33"/>
  <c r="H80" i="33"/>
  <c r="F53" i="33"/>
  <c r="E47" i="33"/>
  <c r="I23" i="33"/>
  <c r="F59" i="33"/>
  <c r="E53" i="33"/>
  <c r="I29" i="33"/>
  <c r="H23" i="33"/>
  <c r="I112" i="33"/>
  <c r="E59" i="33"/>
  <c r="I35" i="33"/>
  <c r="H29" i="33"/>
  <c r="G23" i="33"/>
  <c r="I41" i="33"/>
  <c r="H35" i="33"/>
  <c r="G29" i="33"/>
  <c r="F23" i="33"/>
  <c r="I47" i="33"/>
  <c r="H41" i="33"/>
  <c r="G35" i="33"/>
  <c r="F29" i="33"/>
  <c r="E23" i="33"/>
  <c r="E98" i="33"/>
  <c r="I53" i="33"/>
  <c r="H47" i="33"/>
  <c r="G41" i="33"/>
  <c r="F35" i="33"/>
  <c r="E29" i="33"/>
  <c r="I80" i="33"/>
  <c r="G53" i="33"/>
  <c r="F47" i="33"/>
  <c r="E41" i="33"/>
  <c r="E35" i="33"/>
  <c r="F41" i="33"/>
  <c r="G47" i="33"/>
  <c r="H53" i="33"/>
  <c r="G87" i="33"/>
  <c r="E104" i="33"/>
  <c r="H86" i="33"/>
  <c r="E97" i="33"/>
  <c r="F86" i="33"/>
  <c r="H79" i="33"/>
  <c r="E111" i="33"/>
  <c r="G104" i="33"/>
  <c r="E79" i="33"/>
  <c r="F79" i="33"/>
  <c r="F46" i="33"/>
  <c r="E34" i="33"/>
  <c r="H28" i="33"/>
  <c r="F58" i="33"/>
  <c r="I52" i="33"/>
  <c r="H40" i="33"/>
  <c r="G28" i="33"/>
  <c r="H104" i="33"/>
  <c r="I58" i="33"/>
  <c r="G40" i="33"/>
  <c r="G52" i="33"/>
  <c r="H58" i="33"/>
  <c r="E22" i="33"/>
  <c r="F105" i="31"/>
  <c r="H98" i="31"/>
  <c r="F59" i="31"/>
  <c r="E53" i="31"/>
  <c r="I29" i="31"/>
  <c r="H23" i="31"/>
  <c r="E105" i="31"/>
  <c r="G98" i="31"/>
  <c r="I87" i="31"/>
  <c r="E59" i="31"/>
  <c r="I35" i="31"/>
  <c r="H29" i="31"/>
  <c r="G23" i="31"/>
  <c r="F98" i="31"/>
  <c r="H87" i="31"/>
  <c r="I41" i="31"/>
  <c r="H35" i="31"/>
  <c r="G29" i="31"/>
  <c r="F23" i="31"/>
  <c r="I112" i="31"/>
  <c r="E98" i="31"/>
  <c r="G87" i="31"/>
  <c r="I80" i="31"/>
  <c r="I47" i="31"/>
  <c r="H41" i="31"/>
  <c r="G35" i="31"/>
  <c r="F29" i="31"/>
  <c r="E23" i="31"/>
  <c r="H112" i="31"/>
  <c r="F87" i="31"/>
  <c r="H80" i="31"/>
  <c r="I53" i="31"/>
  <c r="H47" i="31"/>
  <c r="G41" i="31"/>
  <c r="F35" i="31"/>
  <c r="E29" i="31"/>
  <c r="F112" i="31"/>
  <c r="H105" i="31"/>
  <c r="F80" i="31"/>
  <c r="H59" i="31"/>
  <c r="G53" i="31"/>
  <c r="F47" i="31"/>
  <c r="E41" i="31"/>
  <c r="I98" i="31"/>
  <c r="G59" i="31"/>
  <c r="H53" i="31"/>
  <c r="E47" i="31"/>
  <c r="F41" i="31"/>
  <c r="F53" i="31"/>
  <c r="G112" i="31"/>
  <c r="E87" i="31"/>
  <c r="E112" i="31"/>
  <c r="I23" i="31"/>
  <c r="I105" i="31"/>
  <c r="G80" i="31"/>
  <c r="G105" i="31"/>
  <c r="E80" i="31"/>
  <c r="E35" i="31"/>
  <c r="I59" i="31"/>
  <c r="G47" i="31"/>
  <c r="E13" i="40"/>
  <c r="E14" i="40" s="1"/>
  <c r="E13" i="37"/>
  <c r="E14" i="37" s="1"/>
  <c r="I111" i="31"/>
  <c r="F52" i="31"/>
  <c r="I40" i="31"/>
  <c r="H28" i="31"/>
  <c r="H111" i="31"/>
  <c r="H79" i="31"/>
  <c r="E46" i="31"/>
  <c r="H34" i="31"/>
  <c r="G22" i="31"/>
  <c r="E86" i="31"/>
  <c r="E52" i="31"/>
  <c r="H40" i="31"/>
  <c r="I58" i="31"/>
  <c r="F22" i="31"/>
  <c r="E111" i="31"/>
  <c r="E79" i="31"/>
  <c r="G40" i="31"/>
  <c r="G52" i="31"/>
  <c r="I28" i="31"/>
  <c r="I34" i="31"/>
  <c r="H22" i="31"/>
  <c r="E22" i="31"/>
  <c r="G58" i="31"/>
  <c r="F104" i="31"/>
  <c r="E13" i="39"/>
  <c r="E16" i="39" s="1"/>
  <c r="E112" i="32"/>
  <c r="G105" i="32"/>
  <c r="I98" i="32"/>
  <c r="E80" i="32"/>
  <c r="G59" i="32"/>
  <c r="F53" i="32"/>
  <c r="E47" i="32"/>
  <c r="F105" i="32"/>
  <c r="H98" i="32"/>
  <c r="F59" i="32"/>
  <c r="E53" i="32"/>
  <c r="I29" i="32"/>
  <c r="H23" i="32"/>
  <c r="E105" i="32"/>
  <c r="G98" i="32"/>
  <c r="I87" i="32"/>
  <c r="E59" i="32"/>
  <c r="I35" i="32"/>
  <c r="H29" i="32"/>
  <c r="G23" i="32"/>
  <c r="F98" i="32"/>
  <c r="H87" i="32"/>
  <c r="I41" i="32"/>
  <c r="H35" i="32"/>
  <c r="G29" i="32"/>
  <c r="F23" i="32"/>
  <c r="I112" i="32"/>
  <c r="E98" i="32"/>
  <c r="G87" i="32"/>
  <c r="I80" i="32"/>
  <c r="I47" i="32"/>
  <c r="H41" i="32"/>
  <c r="G35" i="32"/>
  <c r="F29" i="32"/>
  <c r="E23" i="32"/>
  <c r="H112" i="32"/>
  <c r="F87" i="32"/>
  <c r="H80" i="32"/>
  <c r="I53" i="32"/>
  <c r="H47" i="32"/>
  <c r="G41" i="32"/>
  <c r="F35" i="32"/>
  <c r="E29" i="32"/>
  <c r="F112" i="32"/>
  <c r="H105" i="32"/>
  <c r="F80" i="32"/>
  <c r="H59" i="32"/>
  <c r="G53" i="32"/>
  <c r="F47" i="32"/>
  <c r="E41" i="32"/>
  <c r="G112" i="32"/>
  <c r="E35" i="32"/>
  <c r="I105" i="32"/>
  <c r="F41" i="32"/>
  <c r="G47" i="32"/>
  <c r="E87" i="32"/>
  <c r="G80" i="32"/>
  <c r="H53" i="32"/>
  <c r="I23" i="32"/>
  <c r="I59" i="32"/>
  <c r="F97" i="32"/>
  <c r="G58" i="32"/>
  <c r="I34" i="32"/>
  <c r="I111" i="32"/>
  <c r="E97" i="32"/>
  <c r="F52" i="32"/>
  <c r="H28" i="32"/>
  <c r="H111" i="32"/>
  <c r="H79" i="32"/>
  <c r="H34" i="32"/>
  <c r="E86" i="32"/>
  <c r="G79" i="32"/>
  <c r="I52" i="32"/>
  <c r="H40" i="32"/>
  <c r="G28" i="32"/>
  <c r="H104" i="32"/>
  <c r="F79" i="32"/>
  <c r="I58" i="32"/>
  <c r="E58" i="32"/>
  <c r="I97" i="32"/>
  <c r="H52" i="32"/>
  <c r="G40" i="32"/>
  <c r="H58" i="32"/>
  <c r="H22" i="32"/>
  <c r="E75" i="40"/>
  <c r="E79" i="40" s="1"/>
  <c r="E13" i="38"/>
  <c r="E82" i="40"/>
  <c r="E86" i="40" s="1"/>
  <c r="E107" i="38"/>
  <c r="E75" i="38"/>
  <c r="E79" i="38" s="1"/>
  <c r="E82" i="39"/>
  <c r="E84" i="39" s="1"/>
  <c r="E107" i="39"/>
  <c r="E111" i="39" s="1"/>
  <c r="Q70" i="37"/>
  <c r="R70" i="37"/>
  <c r="T70" i="37"/>
  <c r="G69" i="37" s="1"/>
  <c r="S70" i="37"/>
  <c r="F108" i="1"/>
  <c r="F109" i="1" s="1"/>
  <c r="E83" i="1"/>
  <c r="E118" i="37"/>
  <c r="P119" i="40"/>
  <c r="O119" i="39"/>
  <c r="Q119" i="40"/>
  <c r="R119" i="40"/>
  <c r="F119" i="40" s="1"/>
  <c r="P119" i="39"/>
  <c r="O119" i="38"/>
  <c r="Q119" i="39"/>
  <c r="R119" i="39"/>
  <c r="O119" i="40"/>
  <c r="R119" i="38"/>
  <c r="F119" i="38" s="1"/>
  <c r="P127" i="40"/>
  <c r="R127" i="39"/>
  <c r="G126" i="39" s="1"/>
  <c r="P127" i="38"/>
  <c r="Q127" i="40"/>
  <c r="Q127" i="38"/>
  <c r="R127" i="40"/>
  <c r="G126" i="40" s="1"/>
  <c r="R127" i="38"/>
  <c r="G126" i="38" s="1"/>
  <c r="O127" i="37"/>
  <c r="P127" i="37"/>
  <c r="Q127" i="37"/>
  <c r="O127" i="39"/>
  <c r="O127" i="40"/>
  <c r="Q127" i="39"/>
  <c r="O127" i="38"/>
  <c r="E118" i="38"/>
  <c r="AA118" i="38" s="1"/>
  <c r="E132" i="38"/>
  <c r="R119" i="37"/>
  <c r="F119" i="37" s="1"/>
  <c r="Q69" i="37"/>
  <c r="E125" i="37"/>
  <c r="E139" i="37"/>
  <c r="Q119" i="37"/>
  <c r="Q119" i="38"/>
  <c r="Q134" i="40"/>
  <c r="O134" i="39"/>
  <c r="R134" i="37"/>
  <c r="G133" i="37" s="1"/>
  <c r="R134" i="40"/>
  <c r="G133" i="40" s="1"/>
  <c r="P134" i="39"/>
  <c r="Q134" i="39"/>
  <c r="O134" i="38"/>
  <c r="R134" i="39"/>
  <c r="G133" i="39" s="1"/>
  <c r="P134" i="38"/>
  <c r="Q134" i="38"/>
  <c r="R134" i="38"/>
  <c r="G133" i="38" s="1"/>
  <c r="P134" i="40"/>
  <c r="Q134" i="37"/>
  <c r="P119" i="37"/>
  <c r="P119" i="38"/>
  <c r="Q148" i="39"/>
  <c r="O148" i="38"/>
  <c r="R148" i="39"/>
  <c r="G147" i="39" s="1"/>
  <c r="P148" i="38"/>
  <c r="Q148" i="38"/>
  <c r="R148" i="38"/>
  <c r="G147" i="38" s="1"/>
  <c r="O148" i="37"/>
  <c r="O148" i="40"/>
  <c r="P148" i="37"/>
  <c r="P148" i="40"/>
  <c r="R148" i="40"/>
  <c r="G147" i="40" s="1"/>
  <c r="P148" i="39"/>
  <c r="R126" i="40"/>
  <c r="F126" i="40" s="1"/>
  <c r="P133" i="40"/>
  <c r="Q140" i="40"/>
  <c r="O140" i="40"/>
  <c r="R147" i="40"/>
  <c r="F147" i="40" s="1"/>
  <c r="E139" i="38"/>
  <c r="AA139" i="38" s="1"/>
  <c r="AF139" i="38" s="1"/>
  <c r="P140" i="40"/>
  <c r="Q147" i="40"/>
  <c r="O147" i="40"/>
  <c r="P147" i="40"/>
  <c r="G15" i="1"/>
  <c r="F13" i="1"/>
  <c r="E162" i="1"/>
  <c r="F162" i="1"/>
  <c r="E164" i="1"/>
  <c r="G157" i="1"/>
  <c r="G161" i="1"/>
  <c r="F164" i="1"/>
  <c r="E158" i="1"/>
  <c r="J169" i="40"/>
  <c r="J169" i="39"/>
  <c r="J169" i="38"/>
  <c r="J169" i="37"/>
  <c r="B275" i="38"/>
  <c r="B384" i="38"/>
  <c r="B408" i="38" s="1"/>
  <c r="B294" i="39"/>
  <c r="B372" i="37"/>
  <c r="B396" i="37" s="1"/>
  <c r="B380" i="37"/>
  <c r="B404" i="37" s="1"/>
  <c r="B379" i="39"/>
  <c r="B403" i="39" s="1"/>
  <c r="B282" i="39"/>
  <c r="B281" i="40"/>
  <c r="B370" i="39"/>
  <c r="B394" i="39" s="1"/>
  <c r="F368" i="40"/>
  <c r="B367" i="38"/>
  <c r="B391" i="38" s="1"/>
  <c r="B290" i="39"/>
  <c r="B288" i="38"/>
  <c r="B375" i="37"/>
  <c r="B399" i="37" s="1"/>
  <c r="B283" i="38"/>
  <c r="B371" i="37"/>
  <c r="B395" i="37" s="1"/>
  <c r="B281" i="38"/>
  <c r="B293" i="39"/>
  <c r="B291" i="38"/>
  <c r="B378" i="39"/>
  <c r="B402" i="39" s="1"/>
  <c r="B375" i="38"/>
  <c r="B399" i="38" s="1"/>
  <c r="G293" i="37"/>
  <c r="B383" i="38"/>
  <c r="B407" i="38" s="1"/>
  <c r="B382" i="38"/>
  <c r="B406" i="38" s="1"/>
  <c r="B287" i="37"/>
  <c r="G287" i="37"/>
  <c r="F285" i="37"/>
  <c r="J359" i="40"/>
  <c r="F407" i="37"/>
  <c r="F293" i="38"/>
  <c r="I293" i="37"/>
  <c r="H293" i="37"/>
  <c r="B292" i="40"/>
  <c r="B291" i="39"/>
  <c r="B289" i="38"/>
  <c r="I379" i="37"/>
  <c r="J354" i="40"/>
  <c r="B378" i="37"/>
  <c r="B402" i="37" s="1"/>
  <c r="B288" i="40"/>
  <c r="F287" i="37"/>
  <c r="J353" i="40"/>
  <c r="B377" i="39"/>
  <c r="B401" i="39" s="1"/>
  <c r="B287" i="40"/>
  <c r="G400" i="37"/>
  <c r="F399" i="37"/>
  <c r="B285" i="39"/>
  <c r="B374" i="40"/>
  <c r="B398" i="40" s="1"/>
  <c r="B283" i="39"/>
  <c r="B281" i="39"/>
  <c r="B370" i="37"/>
  <c r="B394" i="37" s="1"/>
  <c r="B370" i="40"/>
  <c r="B394" i="40" s="1"/>
  <c r="B369" i="39"/>
  <c r="B393" i="39" s="1"/>
  <c r="J345" i="40"/>
  <c r="E365" i="38"/>
  <c r="E365" i="37"/>
  <c r="H365" i="38"/>
  <c r="F365" i="39"/>
  <c r="H365" i="37"/>
  <c r="G365" i="39"/>
  <c r="G275" i="39"/>
  <c r="B365" i="40"/>
  <c r="B389" i="40" s="1"/>
  <c r="H408" i="40"/>
  <c r="G408" i="37"/>
  <c r="H408" i="37"/>
  <c r="B384" i="40"/>
  <c r="B408" i="40" s="1"/>
  <c r="I291" i="37"/>
  <c r="J357" i="39"/>
  <c r="H291" i="37"/>
  <c r="G291" i="37"/>
  <c r="G380" i="38"/>
  <c r="B380" i="38"/>
  <c r="B404" i="38" s="1"/>
  <c r="G289" i="37"/>
  <c r="B376" i="38"/>
  <c r="B400" i="38" s="1"/>
  <c r="J351" i="40"/>
  <c r="G285" i="37"/>
  <c r="E399" i="37"/>
  <c r="B285" i="40"/>
  <c r="E399" i="38"/>
  <c r="F398" i="39"/>
  <c r="B373" i="37"/>
  <c r="B397" i="37" s="1"/>
  <c r="G283" i="37"/>
  <c r="E283" i="37"/>
  <c r="I283" i="38"/>
  <c r="E372" i="37"/>
  <c r="H371" i="37"/>
  <c r="I371" i="37"/>
  <c r="J347" i="37"/>
  <c r="H371" i="38"/>
  <c r="B370" i="38"/>
  <c r="B394" i="38" s="1"/>
  <c r="J346" i="39"/>
  <c r="I370" i="38"/>
  <c r="B279" i="37"/>
  <c r="B279" i="40"/>
  <c r="I278" i="37"/>
  <c r="H278" i="37"/>
  <c r="B278" i="39"/>
  <c r="H278" i="40"/>
  <c r="B277" i="37"/>
  <c r="J355" i="37"/>
  <c r="J358" i="37"/>
  <c r="J350" i="37"/>
  <c r="J344" i="38"/>
  <c r="J345" i="39"/>
  <c r="J356" i="39"/>
  <c r="J353" i="39"/>
  <c r="J348" i="39"/>
  <c r="J360" i="38"/>
  <c r="J357" i="37"/>
  <c r="J353" i="37"/>
  <c r="J345" i="37"/>
  <c r="J348" i="40"/>
  <c r="J352" i="37"/>
  <c r="J344" i="37"/>
  <c r="J358" i="39"/>
  <c r="J346" i="40"/>
  <c r="J348" i="38"/>
  <c r="J350" i="39"/>
  <c r="J352" i="38"/>
  <c r="J359" i="39"/>
  <c r="J354" i="39"/>
  <c r="J351" i="39"/>
  <c r="J349" i="39"/>
  <c r="G210" i="1"/>
  <c r="G216" i="1"/>
  <c r="G212" i="1"/>
  <c r="G213" i="1"/>
  <c r="J359" i="37"/>
  <c r="J356" i="37"/>
  <c r="J354" i="37"/>
  <c r="J351" i="37"/>
  <c r="J349" i="37"/>
  <c r="J348" i="37"/>
  <c r="J346" i="37"/>
  <c r="J358" i="38"/>
  <c r="J355" i="38"/>
  <c r="J350" i="38"/>
  <c r="J347" i="38"/>
  <c r="J357" i="40"/>
  <c r="J349" i="40"/>
  <c r="J360" i="40"/>
  <c r="J352" i="40"/>
  <c r="J344" i="40"/>
  <c r="G211" i="1"/>
  <c r="G219" i="1"/>
  <c r="J356" i="38"/>
  <c r="J353" i="38"/>
  <c r="J351" i="38"/>
  <c r="J349" i="38"/>
  <c r="J345" i="38"/>
  <c r="J360" i="39"/>
  <c r="J355" i="39"/>
  <c r="J352" i="39"/>
  <c r="J347" i="39"/>
  <c r="J344" i="39"/>
  <c r="J356" i="40"/>
  <c r="J355" i="40"/>
  <c r="J347" i="40"/>
  <c r="G205" i="1"/>
  <c r="G206" i="1"/>
  <c r="J341" i="40"/>
  <c r="G361" i="40"/>
  <c r="G214" i="1"/>
  <c r="G222" i="1"/>
  <c r="G221" i="1"/>
  <c r="G209" i="1"/>
  <c r="G218" i="1"/>
  <c r="E384" i="40"/>
  <c r="I384" i="39"/>
  <c r="H384" i="39"/>
  <c r="G384" i="39"/>
  <c r="I384" i="40"/>
  <c r="F384" i="39"/>
  <c r="G384" i="40"/>
  <c r="E384" i="38"/>
  <c r="F384" i="40"/>
  <c r="E384" i="39"/>
  <c r="I384" i="38"/>
  <c r="H384" i="38"/>
  <c r="F384" i="37"/>
  <c r="E384" i="37"/>
  <c r="H384" i="40"/>
  <c r="G384" i="38"/>
  <c r="H384" i="37"/>
  <c r="F289" i="40"/>
  <c r="E289" i="40"/>
  <c r="F289" i="39"/>
  <c r="I289" i="38"/>
  <c r="I289" i="40"/>
  <c r="H289" i="40"/>
  <c r="E289" i="39"/>
  <c r="G289" i="40"/>
  <c r="G289" i="39"/>
  <c r="H289" i="39"/>
  <c r="E289" i="38"/>
  <c r="I289" i="39"/>
  <c r="F289" i="38"/>
  <c r="F289" i="37"/>
  <c r="G289" i="38"/>
  <c r="H289" i="37"/>
  <c r="H289" i="38"/>
  <c r="F281" i="40"/>
  <c r="E281" i="40"/>
  <c r="F281" i="39"/>
  <c r="I281" i="40"/>
  <c r="I281" i="38"/>
  <c r="H281" i="40"/>
  <c r="E281" i="39"/>
  <c r="G281" i="40"/>
  <c r="G281" i="39"/>
  <c r="H281" i="39"/>
  <c r="I281" i="39"/>
  <c r="E281" i="38"/>
  <c r="F281" i="38"/>
  <c r="H281" i="38"/>
  <c r="F281" i="37"/>
  <c r="H281" i="37"/>
  <c r="G281" i="37"/>
  <c r="I281" i="37"/>
  <c r="G383" i="39"/>
  <c r="I383" i="40"/>
  <c r="F383" i="39"/>
  <c r="H383" i="40"/>
  <c r="E383" i="39"/>
  <c r="G383" i="40"/>
  <c r="F383" i="40"/>
  <c r="I383" i="38"/>
  <c r="E383" i="40"/>
  <c r="G383" i="38"/>
  <c r="F383" i="38"/>
  <c r="I383" i="39"/>
  <c r="E383" i="38"/>
  <c r="H383" i="39"/>
  <c r="I383" i="37"/>
  <c r="H383" i="37"/>
  <c r="G383" i="37"/>
  <c r="F383" i="37"/>
  <c r="E383" i="37"/>
  <c r="H383" i="38"/>
  <c r="G375" i="39"/>
  <c r="I375" i="40"/>
  <c r="F375" i="39"/>
  <c r="H375" i="40"/>
  <c r="E375" i="39"/>
  <c r="G375" i="40"/>
  <c r="F375" i="40"/>
  <c r="E375" i="40"/>
  <c r="I375" i="38"/>
  <c r="G375" i="38"/>
  <c r="I375" i="39"/>
  <c r="F375" i="38"/>
  <c r="H375" i="39"/>
  <c r="E375" i="38"/>
  <c r="I375" i="37"/>
  <c r="H375" i="37"/>
  <c r="G375" i="37"/>
  <c r="E375" i="37"/>
  <c r="H375" i="38"/>
  <c r="E367" i="40"/>
  <c r="H367" i="40"/>
  <c r="G367" i="40"/>
  <c r="I367" i="39"/>
  <c r="H367" i="37"/>
  <c r="G367" i="37"/>
  <c r="G403" i="40"/>
  <c r="F403" i="40"/>
  <c r="E403" i="40"/>
  <c r="I403" i="39"/>
  <c r="H403" i="39"/>
  <c r="I403" i="40"/>
  <c r="G403" i="38"/>
  <c r="H403" i="40"/>
  <c r="F403" i="38"/>
  <c r="G403" i="39"/>
  <c r="F403" i="39"/>
  <c r="G403" i="37"/>
  <c r="F403" i="37"/>
  <c r="E403" i="39"/>
  <c r="E403" i="37"/>
  <c r="I403" i="38"/>
  <c r="H403" i="38"/>
  <c r="I403" i="37"/>
  <c r="G395" i="40"/>
  <c r="F395" i="40"/>
  <c r="E395" i="40"/>
  <c r="I395" i="39"/>
  <c r="H395" i="39"/>
  <c r="H395" i="40"/>
  <c r="G395" i="38"/>
  <c r="F395" i="38"/>
  <c r="G395" i="39"/>
  <c r="F395" i="39"/>
  <c r="E395" i="39"/>
  <c r="G395" i="37"/>
  <c r="F395" i="37"/>
  <c r="E395" i="37"/>
  <c r="I395" i="38"/>
  <c r="I395" i="40"/>
  <c r="H395" i="38"/>
  <c r="E395" i="38"/>
  <c r="H395" i="37"/>
  <c r="H403" i="37"/>
  <c r="H288" i="39"/>
  <c r="I288" i="40"/>
  <c r="I288" i="39"/>
  <c r="H288" i="40"/>
  <c r="G288" i="40"/>
  <c r="F288" i="39"/>
  <c r="F288" i="38"/>
  <c r="G288" i="39"/>
  <c r="I288" i="38"/>
  <c r="F288" i="40"/>
  <c r="E288" i="40"/>
  <c r="E288" i="38"/>
  <c r="G288" i="38"/>
  <c r="E288" i="39"/>
  <c r="H288" i="38"/>
  <c r="E288" i="37"/>
  <c r="F288" i="37"/>
  <c r="G288" i="37"/>
  <c r="H288" i="37"/>
  <c r="I288" i="37"/>
  <c r="H280" i="39"/>
  <c r="I280" i="40"/>
  <c r="I280" i="39"/>
  <c r="H280" i="40"/>
  <c r="G280" i="40"/>
  <c r="G280" i="39"/>
  <c r="F280" i="38"/>
  <c r="F280" i="40"/>
  <c r="I280" i="38"/>
  <c r="E280" i="40"/>
  <c r="E280" i="39"/>
  <c r="E280" i="37"/>
  <c r="F280" i="39"/>
  <c r="E280" i="38"/>
  <c r="G280" i="38"/>
  <c r="F280" i="37"/>
  <c r="H280" i="38"/>
  <c r="G280" i="37"/>
  <c r="I280" i="37"/>
  <c r="G382" i="40"/>
  <c r="F382" i="40"/>
  <c r="E382" i="40"/>
  <c r="I382" i="39"/>
  <c r="H382" i="39"/>
  <c r="F382" i="39"/>
  <c r="G382" i="38"/>
  <c r="E382" i="39"/>
  <c r="F382" i="38"/>
  <c r="I382" i="40"/>
  <c r="H382" i="40"/>
  <c r="I382" i="38"/>
  <c r="H382" i="37"/>
  <c r="G382" i="39"/>
  <c r="H382" i="38"/>
  <c r="G382" i="37"/>
  <c r="E382" i="38"/>
  <c r="F382" i="37"/>
  <c r="E382" i="37"/>
  <c r="I382" i="37"/>
  <c r="G374" i="40"/>
  <c r="F374" i="40"/>
  <c r="E374" i="40"/>
  <c r="I374" i="39"/>
  <c r="H374" i="39"/>
  <c r="E374" i="39"/>
  <c r="G374" i="38"/>
  <c r="F374" i="38"/>
  <c r="I374" i="40"/>
  <c r="H374" i="40"/>
  <c r="H374" i="38"/>
  <c r="H374" i="37"/>
  <c r="E374" i="38"/>
  <c r="G374" i="37"/>
  <c r="F374" i="37"/>
  <c r="E374" i="37"/>
  <c r="G374" i="39"/>
  <c r="I374" i="37"/>
  <c r="F374" i="39"/>
  <c r="I374" i="38"/>
  <c r="E366" i="39"/>
  <c r="G366" i="40"/>
  <c r="I366" i="39"/>
  <c r="I402" i="39"/>
  <c r="H402" i="39"/>
  <c r="G402" i="39"/>
  <c r="I402" i="40"/>
  <c r="F402" i="39"/>
  <c r="H402" i="40"/>
  <c r="E402" i="39"/>
  <c r="G402" i="40"/>
  <c r="F402" i="40"/>
  <c r="I402" i="38"/>
  <c r="E402" i="40"/>
  <c r="H402" i="38"/>
  <c r="G402" i="38"/>
  <c r="F402" i="38"/>
  <c r="E402" i="38"/>
  <c r="I402" i="37"/>
  <c r="H402" i="37"/>
  <c r="G402" i="37"/>
  <c r="F402" i="37"/>
  <c r="E402" i="37"/>
  <c r="I394" i="39"/>
  <c r="H394" i="39"/>
  <c r="G394" i="39"/>
  <c r="I394" i="40"/>
  <c r="F394" i="39"/>
  <c r="H394" i="40"/>
  <c r="E394" i="39"/>
  <c r="G394" i="40"/>
  <c r="F394" i="40"/>
  <c r="E394" i="40"/>
  <c r="I394" i="38"/>
  <c r="H394" i="38"/>
  <c r="G394" i="38"/>
  <c r="E394" i="38"/>
  <c r="I394" i="37"/>
  <c r="H394" i="37"/>
  <c r="F394" i="37"/>
  <c r="E394" i="37"/>
  <c r="F394" i="38"/>
  <c r="B376" i="37"/>
  <c r="B400" i="37" s="1"/>
  <c r="E281" i="37"/>
  <c r="B292" i="37"/>
  <c r="B382" i="37"/>
  <c r="B406" i="37" s="1"/>
  <c r="B284" i="37"/>
  <c r="B374" i="37"/>
  <c r="B398" i="37" s="1"/>
  <c r="J360" i="37"/>
  <c r="G384" i="37"/>
  <c r="E404" i="37"/>
  <c r="F384" i="38"/>
  <c r="I290" i="40"/>
  <c r="H290" i="40"/>
  <c r="F290" i="39"/>
  <c r="G290" i="40"/>
  <c r="G290" i="39"/>
  <c r="F290" i="40"/>
  <c r="E290" i="40"/>
  <c r="I290" i="39"/>
  <c r="G290" i="38"/>
  <c r="H290" i="38"/>
  <c r="I290" i="38"/>
  <c r="I290" i="37"/>
  <c r="E290" i="39"/>
  <c r="H290" i="39"/>
  <c r="E290" i="37"/>
  <c r="F290" i="37"/>
  <c r="G290" i="37"/>
  <c r="H290" i="37"/>
  <c r="E290" i="38"/>
  <c r="E368" i="40"/>
  <c r="I368" i="39"/>
  <c r="H368" i="39"/>
  <c r="G368" i="39"/>
  <c r="I368" i="40"/>
  <c r="F368" i="39"/>
  <c r="E368" i="38"/>
  <c r="E368" i="39"/>
  <c r="I368" i="38"/>
  <c r="H368" i="40"/>
  <c r="H368" i="38"/>
  <c r="F368" i="37"/>
  <c r="E368" i="37"/>
  <c r="G368" i="38"/>
  <c r="F368" i="38"/>
  <c r="G368" i="40"/>
  <c r="I368" i="37"/>
  <c r="G368" i="37"/>
  <c r="G396" i="39"/>
  <c r="I396" i="40"/>
  <c r="F396" i="39"/>
  <c r="H396" i="40"/>
  <c r="E396" i="39"/>
  <c r="G396" i="40"/>
  <c r="F396" i="40"/>
  <c r="I396" i="39"/>
  <c r="I396" i="38"/>
  <c r="H396" i="39"/>
  <c r="G396" i="38"/>
  <c r="F396" i="38"/>
  <c r="E396" i="38"/>
  <c r="I396" i="37"/>
  <c r="H396" i="37"/>
  <c r="H396" i="38"/>
  <c r="G396" i="37"/>
  <c r="E396" i="40"/>
  <c r="F396" i="37"/>
  <c r="E396" i="37"/>
  <c r="G220" i="1"/>
  <c r="B384" i="37"/>
  <c r="B408" i="37" s="1"/>
  <c r="H280" i="37"/>
  <c r="I384" i="37"/>
  <c r="G394" i="37"/>
  <c r="G281" i="38"/>
  <c r="E403" i="38"/>
  <c r="F375" i="37"/>
  <c r="I395" i="37"/>
  <c r="I282" i="40"/>
  <c r="H282" i="40"/>
  <c r="F282" i="39"/>
  <c r="G282" i="40"/>
  <c r="G282" i="39"/>
  <c r="F282" i="40"/>
  <c r="E282" i="40"/>
  <c r="I282" i="39"/>
  <c r="G282" i="38"/>
  <c r="H282" i="38"/>
  <c r="E282" i="39"/>
  <c r="I282" i="38"/>
  <c r="E282" i="38"/>
  <c r="I282" i="37"/>
  <c r="F282" i="38"/>
  <c r="E282" i="37"/>
  <c r="F282" i="37"/>
  <c r="G282" i="37"/>
  <c r="E376" i="40"/>
  <c r="I376" i="39"/>
  <c r="H376" i="39"/>
  <c r="G376" i="39"/>
  <c r="I376" i="40"/>
  <c r="F376" i="39"/>
  <c r="F376" i="40"/>
  <c r="E376" i="38"/>
  <c r="E376" i="39"/>
  <c r="I376" i="38"/>
  <c r="H376" i="38"/>
  <c r="F376" i="37"/>
  <c r="E376" i="37"/>
  <c r="H376" i="40"/>
  <c r="G376" i="40"/>
  <c r="G376" i="38"/>
  <c r="F376" i="38"/>
  <c r="I376" i="37"/>
  <c r="G376" i="37"/>
  <c r="G404" i="39"/>
  <c r="I404" i="40"/>
  <c r="F404" i="39"/>
  <c r="H404" i="40"/>
  <c r="E404" i="39"/>
  <c r="G404" i="40"/>
  <c r="F404" i="40"/>
  <c r="I404" i="38"/>
  <c r="I404" i="39"/>
  <c r="H404" i="39"/>
  <c r="G404" i="38"/>
  <c r="F404" i="38"/>
  <c r="E404" i="38"/>
  <c r="E404" i="40"/>
  <c r="I404" i="37"/>
  <c r="H404" i="37"/>
  <c r="G404" i="37"/>
  <c r="H404" i="38"/>
  <c r="F404" i="37"/>
  <c r="G207" i="1"/>
  <c r="G208" i="1"/>
  <c r="I289" i="37"/>
  <c r="H376" i="37"/>
  <c r="H282" i="39"/>
  <c r="E291" i="38"/>
  <c r="H283" i="38"/>
  <c r="G371" i="38"/>
  <c r="I399" i="38"/>
  <c r="E283" i="40"/>
  <c r="I408" i="40"/>
  <c r="H287" i="40"/>
  <c r="G287" i="40"/>
  <c r="E287" i="39"/>
  <c r="F287" i="40"/>
  <c r="F287" i="39"/>
  <c r="E287" i="40"/>
  <c r="H287" i="39"/>
  <c r="F287" i="38"/>
  <c r="G287" i="38"/>
  <c r="G287" i="39"/>
  <c r="H287" i="38"/>
  <c r="I287" i="39"/>
  <c r="H287" i="37"/>
  <c r="I287" i="40"/>
  <c r="H279" i="40"/>
  <c r="G279" i="40"/>
  <c r="E279" i="39"/>
  <c r="F279" i="40"/>
  <c r="F279" i="39"/>
  <c r="E279" i="40"/>
  <c r="H279" i="39"/>
  <c r="F279" i="38"/>
  <c r="G279" i="39"/>
  <c r="G279" i="38"/>
  <c r="I279" i="40"/>
  <c r="I279" i="39"/>
  <c r="H279" i="38"/>
  <c r="H279" i="37"/>
  <c r="E279" i="38"/>
  <c r="I279" i="38"/>
  <c r="I381" i="39"/>
  <c r="H381" i="39"/>
  <c r="G381" i="39"/>
  <c r="I381" i="40"/>
  <c r="F381" i="39"/>
  <c r="H381" i="40"/>
  <c r="E381" i="39"/>
  <c r="I381" i="38"/>
  <c r="H381" i="38"/>
  <c r="G381" i="40"/>
  <c r="G381" i="38"/>
  <c r="F381" i="40"/>
  <c r="E381" i="37"/>
  <c r="E381" i="40"/>
  <c r="F381" i="38"/>
  <c r="E381" i="38"/>
  <c r="I381" i="37"/>
  <c r="I373" i="39"/>
  <c r="H373" i="39"/>
  <c r="G373" i="39"/>
  <c r="I373" i="40"/>
  <c r="F373" i="39"/>
  <c r="H373" i="40"/>
  <c r="E373" i="39"/>
  <c r="I373" i="38"/>
  <c r="G373" i="40"/>
  <c r="H373" i="38"/>
  <c r="F373" i="40"/>
  <c r="G373" i="38"/>
  <c r="E373" i="37"/>
  <c r="F373" i="38"/>
  <c r="E373" i="38"/>
  <c r="E373" i="40"/>
  <c r="I373" i="37"/>
  <c r="I401" i="40"/>
  <c r="F401" i="39"/>
  <c r="H401" i="40"/>
  <c r="E401" i="39"/>
  <c r="G401" i="40"/>
  <c r="F401" i="40"/>
  <c r="E401" i="40"/>
  <c r="H401" i="39"/>
  <c r="I401" i="38"/>
  <c r="G401" i="39"/>
  <c r="H401" i="38"/>
  <c r="F401" i="38"/>
  <c r="E401" i="38"/>
  <c r="I401" i="37"/>
  <c r="H401" i="37"/>
  <c r="G401" i="38"/>
  <c r="G401" i="37"/>
  <c r="I401" i="39"/>
  <c r="F401" i="37"/>
  <c r="E401" i="37"/>
  <c r="I393" i="40"/>
  <c r="F393" i="39"/>
  <c r="H393" i="40"/>
  <c r="E393" i="39"/>
  <c r="G393" i="40"/>
  <c r="F393" i="40"/>
  <c r="E393" i="40"/>
  <c r="G393" i="39"/>
  <c r="I393" i="38"/>
  <c r="H393" i="38"/>
  <c r="F393" i="38"/>
  <c r="E393" i="38"/>
  <c r="I393" i="37"/>
  <c r="G393" i="38"/>
  <c r="H393" i="37"/>
  <c r="G393" i="37"/>
  <c r="F393" i="37"/>
  <c r="E393" i="37"/>
  <c r="F293" i="37"/>
  <c r="H284" i="37"/>
  <c r="F373" i="37"/>
  <c r="G381" i="37"/>
  <c r="F405" i="37"/>
  <c r="H369" i="39"/>
  <c r="E294" i="40"/>
  <c r="I294" i="40"/>
  <c r="E294" i="39"/>
  <c r="H294" i="40"/>
  <c r="H294" i="38"/>
  <c r="G294" i="40"/>
  <c r="F294" i="40"/>
  <c r="F294" i="39"/>
  <c r="G294" i="39"/>
  <c r="H294" i="39"/>
  <c r="I294" i="39"/>
  <c r="E294" i="38"/>
  <c r="G294" i="38"/>
  <c r="I294" i="38"/>
  <c r="E286" i="40"/>
  <c r="I286" i="40"/>
  <c r="E286" i="39"/>
  <c r="G286" i="40"/>
  <c r="H286" i="38"/>
  <c r="F286" i="40"/>
  <c r="F286" i="39"/>
  <c r="G286" i="39"/>
  <c r="H286" i="39"/>
  <c r="I286" i="39"/>
  <c r="E286" i="38"/>
  <c r="E286" i="37"/>
  <c r="H286" i="40"/>
  <c r="F286" i="38"/>
  <c r="G286" i="37"/>
  <c r="G286" i="38"/>
  <c r="E278" i="40"/>
  <c r="I278" i="40"/>
  <c r="E278" i="39"/>
  <c r="F278" i="40"/>
  <c r="F278" i="39"/>
  <c r="H278" i="38"/>
  <c r="G278" i="39"/>
  <c r="H278" i="39"/>
  <c r="I278" i="39"/>
  <c r="E278" i="38"/>
  <c r="G278" i="38"/>
  <c r="I278" i="38"/>
  <c r="E278" i="37"/>
  <c r="G278" i="37"/>
  <c r="I380" i="40"/>
  <c r="F380" i="39"/>
  <c r="H380" i="40"/>
  <c r="E380" i="39"/>
  <c r="G380" i="40"/>
  <c r="F380" i="40"/>
  <c r="E380" i="40"/>
  <c r="I380" i="38"/>
  <c r="H380" i="38"/>
  <c r="I380" i="39"/>
  <c r="H380" i="39"/>
  <c r="F380" i="38"/>
  <c r="G380" i="39"/>
  <c r="E380" i="38"/>
  <c r="I380" i="37"/>
  <c r="H380" i="37"/>
  <c r="G380" i="37"/>
  <c r="F380" i="37"/>
  <c r="I372" i="40"/>
  <c r="F372" i="39"/>
  <c r="H372" i="40"/>
  <c r="E372" i="39"/>
  <c r="G372" i="40"/>
  <c r="F372" i="40"/>
  <c r="E372" i="40"/>
  <c r="I372" i="38"/>
  <c r="I372" i="39"/>
  <c r="H372" i="38"/>
  <c r="H372" i="39"/>
  <c r="G372" i="39"/>
  <c r="F372" i="38"/>
  <c r="E372" i="38"/>
  <c r="I372" i="37"/>
  <c r="H372" i="37"/>
  <c r="G372" i="37"/>
  <c r="G372" i="38"/>
  <c r="F372" i="37"/>
  <c r="F408" i="40"/>
  <c r="E408" i="40"/>
  <c r="I408" i="39"/>
  <c r="H408" i="39"/>
  <c r="G408" i="39"/>
  <c r="G408" i="40"/>
  <c r="F408" i="38"/>
  <c r="E408" i="38"/>
  <c r="F408" i="39"/>
  <c r="E408" i="39"/>
  <c r="I408" i="38"/>
  <c r="F408" i="37"/>
  <c r="E408" i="37"/>
  <c r="H408" i="38"/>
  <c r="F400" i="40"/>
  <c r="E400" i="40"/>
  <c r="I400" i="39"/>
  <c r="H400" i="39"/>
  <c r="G400" i="39"/>
  <c r="F400" i="38"/>
  <c r="E400" i="38"/>
  <c r="F400" i="39"/>
  <c r="E400" i="39"/>
  <c r="I400" i="40"/>
  <c r="I400" i="38"/>
  <c r="F400" i="37"/>
  <c r="E400" i="37"/>
  <c r="H400" i="40"/>
  <c r="G400" i="40"/>
  <c r="H400" i="38"/>
  <c r="G400" i="38"/>
  <c r="F392" i="40"/>
  <c r="E392" i="40"/>
  <c r="I392" i="39"/>
  <c r="H392" i="39"/>
  <c r="G392" i="39"/>
  <c r="F392" i="38"/>
  <c r="F392" i="39"/>
  <c r="E392" i="38"/>
  <c r="E392" i="39"/>
  <c r="I392" i="40"/>
  <c r="H392" i="40"/>
  <c r="I392" i="38"/>
  <c r="F392" i="37"/>
  <c r="E392" i="37"/>
  <c r="H392" i="38"/>
  <c r="G392" i="38"/>
  <c r="H294" i="37"/>
  <c r="E293" i="37"/>
  <c r="H286" i="37"/>
  <c r="F284" i="37"/>
  <c r="G373" i="37"/>
  <c r="E378" i="37"/>
  <c r="H381" i="37"/>
  <c r="H392" i="37"/>
  <c r="F397" i="37"/>
  <c r="I400" i="37"/>
  <c r="G405" i="37"/>
  <c r="I287" i="38"/>
  <c r="I370" i="39"/>
  <c r="I293" i="40"/>
  <c r="G293" i="39"/>
  <c r="H293" i="40"/>
  <c r="H293" i="39"/>
  <c r="G293" i="40"/>
  <c r="F293" i="40"/>
  <c r="F293" i="39"/>
  <c r="E293" i="38"/>
  <c r="I293" i="39"/>
  <c r="E293" i="40"/>
  <c r="H293" i="38"/>
  <c r="I293" i="38"/>
  <c r="I285" i="40"/>
  <c r="G285" i="39"/>
  <c r="H285" i="40"/>
  <c r="H285" i="39"/>
  <c r="G285" i="40"/>
  <c r="F285" i="40"/>
  <c r="I285" i="39"/>
  <c r="E285" i="38"/>
  <c r="E285" i="40"/>
  <c r="H285" i="38"/>
  <c r="I285" i="38"/>
  <c r="F285" i="39"/>
  <c r="F285" i="38"/>
  <c r="G285" i="38"/>
  <c r="H277" i="40"/>
  <c r="I277" i="40"/>
  <c r="H277" i="38"/>
  <c r="H277" i="39"/>
  <c r="F379" i="40"/>
  <c r="E379" i="40"/>
  <c r="I379" i="39"/>
  <c r="H379" i="39"/>
  <c r="G379" i="39"/>
  <c r="I379" i="40"/>
  <c r="F379" i="38"/>
  <c r="H379" i="40"/>
  <c r="E379" i="38"/>
  <c r="G379" i="40"/>
  <c r="F379" i="39"/>
  <c r="I379" i="38"/>
  <c r="G379" i="37"/>
  <c r="F379" i="37"/>
  <c r="E379" i="39"/>
  <c r="E379" i="37"/>
  <c r="F371" i="40"/>
  <c r="E371" i="40"/>
  <c r="I371" i="39"/>
  <c r="H371" i="39"/>
  <c r="G371" i="39"/>
  <c r="H371" i="40"/>
  <c r="F371" i="38"/>
  <c r="G371" i="40"/>
  <c r="E371" i="38"/>
  <c r="F371" i="39"/>
  <c r="E371" i="39"/>
  <c r="I371" i="38"/>
  <c r="G371" i="37"/>
  <c r="F371" i="37"/>
  <c r="E371" i="37"/>
  <c r="H407" i="39"/>
  <c r="G407" i="39"/>
  <c r="I407" i="40"/>
  <c r="F407" i="39"/>
  <c r="H407" i="40"/>
  <c r="E407" i="39"/>
  <c r="G407" i="40"/>
  <c r="F407" i="40"/>
  <c r="E407" i="40"/>
  <c r="H407" i="38"/>
  <c r="G407" i="38"/>
  <c r="I407" i="39"/>
  <c r="F407" i="38"/>
  <c r="I407" i="37"/>
  <c r="H407" i="37"/>
  <c r="G407" i="37"/>
  <c r="H399" i="39"/>
  <c r="G399" i="39"/>
  <c r="I399" i="40"/>
  <c r="F399" i="39"/>
  <c r="H399" i="40"/>
  <c r="E399" i="39"/>
  <c r="G399" i="40"/>
  <c r="F399" i="40"/>
  <c r="E399" i="40"/>
  <c r="H399" i="38"/>
  <c r="I399" i="39"/>
  <c r="G399" i="38"/>
  <c r="F399" i="38"/>
  <c r="I399" i="37"/>
  <c r="H399" i="37"/>
  <c r="G399" i="37"/>
  <c r="G391" i="40"/>
  <c r="H391" i="40"/>
  <c r="I391" i="37"/>
  <c r="G294" i="37"/>
  <c r="H292" i="37"/>
  <c r="F286" i="37"/>
  <c r="I279" i="37"/>
  <c r="H373" i="37"/>
  <c r="I392" i="37"/>
  <c r="G397" i="37"/>
  <c r="H405" i="37"/>
  <c r="E287" i="38"/>
  <c r="F278" i="38"/>
  <c r="E407" i="38"/>
  <c r="G292" i="40"/>
  <c r="F292" i="40"/>
  <c r="E292" i="40"/>
  <c r="E292" i="39"/>
  <c r="G292" i="39"/>
  <c r="E292" i="38"/>
  <c r="I292" i="40"/>
  <c r="F292" i="39"/>
  <c r="F292" i="38"/>
  <c r="H292" i="40"/>
  <c r="H292" i="39"/>
  <c r="G292" i="38"/>
  <c r="G292" i="37"/>
  <c r="H292" i="38"/>
  <c r="I292" i="37"/>
  <c r="I292" i="38"/>
  <c r="G284" i="40"/>
  <c r="F284" i="40"/>
  <c r="E284" i="40"/>
  <c r="E284" i="39"/>
  <c r="G284" i="39"/>
  <c r="I284" i="40"/>
  <c r="F284" i="39"/>
  <c r="E284" i="38"/>
  <c r="H284" i="40"/>
  <c r="H284" i="39"/>
  <c r="F284" i="38"/>
  <c r="I284" i="39"/>
  <c r="G284" i="38"/>
  <c r="I284" i="38"/>
  <c r="G284" i="37"/>
  <c r="I284" i="37"/>
  <c r="H276" i="38"/>
  <c r="E276" i="40"/>
  <c r="H276" i="39"/>
  <c r="F276" i="38"/>
  <c r="H378" i="39"/>
  <c r="G378" i="39"/>
  <c r="I378" i="40"/>
  <c r="F378" i="39"/>
  <c r="H378" i="40"/>
  <c r="E378" i="39"/>
  <c r="G378" i="40"/>
  <c r="F378" i="40"/>
  <c r="H378" i="38"/>
  <c r="E378" i="40"/>
  <c r="G378" i="38"/>
  <c r="F378" i="38"/>
  <c r="I378" i="38"/>
  <c r="E378" i="38"/>
  <c r="I378" i="39"/>
  <c r="I378" i="37"/>
  <c r="H378" i="37"/>
  <c r="H370" i="39"/>
  <c r="G370" i="39"/>
  <c r="I370" i="40"/>
  <c r="F370" i="39"/>
  <c r="H370" i="40"/>
  <c r="E370" i="39"/>
  <c r="G370" i="40"/>
  <c r="F370" i="40"/>
  <c r="E370" i="40"/>
  <c r="H370" i="38"/>
  <c r="G370" i="38"/>
  <c r="F370" i="38"/>
  <c r="E370" i="38"/>
  <c r="I370" i="37"/>
  <c r="H370" i="37"/>
  <c r="H406" i="40"/>
  <c r="E406" i="39"/>
  <c r="G406" i="40"/>
  <c r="F406" i="40"/>
  <c r="E406" i="40"/>
  <c r="I406" i="39"/>
  <c r="F406" i="39"/>
  <c r="H406" i="38"/>
  <c r="G406" i="38"/>
  <c r="I406" i="40"/>
  <c r="E406" i="38"/>
  <c r="H406" i="39"/>
  <c r="I406" i="38"/>
  <c r="H406" i="37"/>
  <c r="G406" i="39"/>
  <c r="F406" i="38"/>
  <c r="G406" i="37"/>
  <c r="F406" i="37"/>
  <c r="E406" i="37"/>
  <c r="H398" i="40"/>
  <c r="E398" i="39"/>
  <c r="G398" i="40"/>
  <c r="F398" i="40"/>
  <c r="E398" i="40"/>
  <c r="I398" i="39"/>
  <c r="H398" i="38"/>
  <c r="G398" i="38"/>
  <c r="I398" i="40"/>
  <c r="E398" i="38"/>
  <c r="H398" i="39"/>
  <c r="F398" i="38"/>
  <c r="H398" i="37"/>
  <c r="G398" i="37"/>
  <c r="F398" i="37"/>
  <c r="E398" i="37"/>
  <c r="G398" i="39"/>
  <c r="F390" i="39"/>
  <c r="G390" i="39"/>
  <c r="H390" i="40"/>
  <c r="I390" i="39"/>
  <c r="F390" i="38"/>
  <c r="H390" i="37"/>
  <c r="I390" i="38"/>
  <c r="F390" i="37"/>
  <c r="F294" i="37"/>
  <c r="F292" i="37"/>
  <c r="I285" i="37"/>
  <c r="G279" i="37"/>
  <c r="G276" i="37"/>
  <c r="F370" i="37"/>
  <c r="G378" i="37"/>
  <c r="I406" i="37"/>
  <c r="F294" i="38"/>
  <c r="I286" i="38"/>
  <c r="B377" i="38"/>
  <c r="B401" i="38" s="1"/>
  <c r="B287" i="38"/>
  <c r="B369" i="38"/>
  <c r="B393" i="38" s="1"/>
  <c r="B279" i="38"/>
  <c r="G361" i="38"/>
  <c r="G379" i="38"/>
  <c r="I407" i="38"/>
  <c r="E285" i="39"/>
  <c r="H393" i="39"/>
  <c r="G392" i="40"/>
  <c r="I291" i="39"/>
  <c r="I291" i="40"/>
  <c r="H291" i="40"/>
  <c r="E291" i="40"/>
  <c r="E291" i="39"/>
  <c r="G291" i="38"/>
  <c r="F291" i="39"/>
  <c r="G291" i="39"/>
  <c r="H291" i="39"/>
  <c r="G291" i="40"/>
  <c r="F291" i="38"/>
  <c r="F291" i="40"/>
  <c r="H291" i="38"/>
  <c r="I291" i="38"/>
  <c r="F291" i="37"/>
  <c r="I283" i="39"/>
  <c r="I283" i="40"/>
  <c r="H283" i="40"/>
  <c r="F283" i="39"/>
  <c r="G283" i="38"/>
  <c r="G283" i="39"/>
  <c r="H283" i="39"/>
  <c r="G283" i="40"/>
  <c r="E283" i="38"/>
  <c r="F283" i="37"/>
  <c r="F283" i="40"/>
  <c r="F283" i="38"/>
  <c r="H377" i="40"/>
  <c r="E377" i="39"/>
  <c r="G377" i="40"/>
  <c r="F377" i="40"/>
  <c r="E377" i="40"/>
  <c r="I377" i="39"/>
  <c r="H377" i="39"/>
  <c r="H377" i="38"/>
  <c r="G377" i="39"/>
  <c r="G377" i="38"/>
  <c r="F377" i="39"/>
  <c r="E377" i="38"/>
  <c r="I377" i="40"/>
  <c r="I377" i="37"/>
  <c r="H377" i="37"/>
  <c r="I377" i="38"/>
  <c r="G377" i="37"/>
  <c r="F377" i="38"/>
  <c r="F377" i="37"/>
  <c r="E377" i="37"/>
  <c r="H369" i="40"/>
  <c r="E369" i="39"/>
  <c r="G369" i="40"/>
  <c r="F369" i="40"/>
  <c r="E369" i="40"/>
  <c r="I369" i="39"/>
  <c r="G369" i="39"/>
  <c r="H369" i="38"/>
  <c r="F369" i="39"/>
  <c r="G369" i="38"/>
  <c r="E369" i="38"/>
  <c r="I369" i="40"/>
  <c r="I369" i="37"/>
  <c r="I369" i="38"/>
  <c r="H369" i="37"/>
  <c r="F369" i="38"/>
  <c r="G369" i="37"/>
  <c r="F369" i="37"/>
  <c r="E405" i="40"/>
  <c r="I405" i="39"/>
  <c r="H405" i="39"/>
  <c r="G405" i="39"/>
  <c r="I405" i="40"/>
  <c r="F405" i="39"/>
  <c r="E405" i="38"/>
  <c r="E405" i="39"/>
  <c r="H405" i="40"/>
  <c r="I405" i="38"/>
  <c r="G405" i="40"/>
  <c r="H405" i="38"/>
  <c r="F405" i="40"/>
  <c r="E405" i="37"/>
  <c r="G405" i="38"/>
  <c r="F405" i="38"/>
  <c r="I405" i="37"/>
  <c r="E397" i="40"/>
  <c r="I397" i="39"/>
  <c r="H397" i="39"/>
  <c r="G397" i="39"/>
  <c r="I397" i="40"/>
  <c r="F397" i="39"/>
  <c r="E397" i="39"/>
  <c r="E397" i="38"/>
  <c r="H397" i="40"/>
  <c r="G397" i="40"/>
  <c r="I397" i="38"/>
  <c r="F397" i="40"/>
  <c r="H397" i="38"/>
  <c r="E397" i="37"/>
  <c r="G397" i="38"/>
  <c r="F397" i="38"/>
  <c r="I397" i="37"/>
  <c r="E294" i="37"/>
  <c r="E292" i="37"/>
  <c r="I287" i="37"/>
  <c r="H285" i="37"/>
  <c r="H283" i="37"/>
  <c r="F279" i="37"/>
  <c r="G370" i="37"/>
  <c r="H379" i="37"/>
  <c r="I398" i="37"/>
  <c r="E407" i="37"/>
  <c r="G293" i="38"/>
  <c r="H284" i="38"/>
  <c r="B368" i="38"/>
  <c r="B392" i="38" s="1"/>
  <c r="B278" i="38"/>
  <c r="J359" i="38"/>
  <c r="J357" i="38"/>
  <c r="H379" i="38"/>
  <c r="I398" i="38"/>
  <c r="G408" i="38"/>
  <c r="E283" i="39"/>
  <c r="I393" i="39"/>
  <c r="G278" i="40"/>
  <c r="J354" i="38"/>
  <c r="J346" i="38"/>
  <c r="B289" i="40"/>
  <c r="B380" i="40"/>
  <c r="B404" i="40" s="1"/>
  <c r="B291" i="40"/>
  <c r="B381" i="40"/>
  <c r="B405" i="40" s="1"/>
  <c r="B283" i="40"/>
  <c r="B373" i="40"/>
  <c r="B397" i="40" s="1"/>
  <c r="H361" i="40"/>
  <c r="J358" i="40"/>
  <c r="J350" i="40"/>
  <c r="I361" i="40"/>
  <c r="B372" i="40"/>
  <c r="B396" i="40" s="1"/>
  <c r="G361" i="39"/>
  <c r="J343" i="40"/>
  <c r="E361" i="37"/>
  <c r="I367" i="37"/>
  <c r="B367" i="39"/>
  <c r="B391" i="39" s="1"/>
  <c r="F367" i="39"/>
  <c r="I367" i="40"/>
  <c r="J343" i="38"/>
  <c r="E367" i="38"/>
  <c r="F361" i="40"/>
  <c r="F367" i="38"/>
  <c r="J343" i="39"/>
  <c r="H361" i="38"/>
  <c r="H367" i="38"/>
  <c r="G391" i="38"/>
  <c r="J343" i="37"/>
  <c r="F367" i="40"/>
  <c r="E366" i="37"/>
  <c r="H366" i="38"/>
  <c r="H366" i="37"/>
  <c r="F366" i="39"/>
  <c r="J342" i="40"/>
  <c r="H276" i="37"/>
  <c r="J342" i="37"/>
  <c r="G390" i="37"/>
  <c r="G276" i="38"/>
  <c r="I276" i="39"/>
  <c r="H390" i="39"/>
  <c r="F276" i="40"/>
  <c r="E390" i="40"/>
  <c r="E276" i="37"/>
  <c r="I390" i="37"/>
  <c r="B366" i="38"/>
  <c r="B390" i="38" s="1"/>
  <c r="E276" i="38"/>
  <c r="J342" i="38"/>
  <c r="G276" i="39"/>
  <c r="J342" i="39"/>
  <c r="F390" i="40"/>
  <c r="F276" i="39"/>
  <c r="G390" i="40"/>
  <c r="I277" i="37"/>
  <c r="G277" i="38"/>
  <c r="H391" i="38"/>
  <c r="G277" i="39"/>
  <c r="E391" i="39"/>
  <c r="I391" i="40"/>
  <c r="H277" i="37"/>
  <c r="F277" i="38"/>
  <c r="I391" i="38"/>
  <c r="F277" i="39"/>
  <c r="F391" i="39"/>
  <c r="F277" i="37"/>
  <c r="E391" i="37"/>
  <c r="G367" i="38"/>
  <c r="E367" i="39"/>
  <c r="H391" i="39"/>
  <c r="E277" i="40"/>
  <c r="E277" i="37"/>
  <c r="F391" i="37"/>
  <c r="I391" i="39"/>
  <c r="F277" i="40"/>
  <c r="E391" i="40"/>
  <c r="E277" i="38"/>
  <c r="B367" i="40"/>
  <c r="B391" i="40" s="1"/>
  <c r="F361" i="38"/>
  <c r="H361" i="37"/>
  <c r="E367" i="37"/>
  <c r="G391" i="37"/>
  <c r="I367" i="38"/>
  <c r="E391" i="38"/>
  <c r="G367" i="39"/>
  <c r="G277" i="40"/>
  <c r="F391" i="40"/>
  <c r="E277" i="39"/>
  <c r="G391" i="39"/>
  <c r="F361" i="37"/>
  <c r="F367" i="37"/>
  <c r="H391" i="37"/>
  <c r="I277" i="38"/>
  <c r="I361" i="38"/>
  <c r="F391" i="38"/>
  <c r="I277" i="39"/>
  <c r="H367" i="39"/>
  <c r="F366" i="37"/>
  <c r="I366" i="38"/>
  <c r="B276" i="39"/>
  <c r="G366" i="39"/>
  <c r="E366" i="40"/>
  <c r="G366" i="37"/>
  <c r="F361" i="39"/>
  <c r="H366" i="39"/>
  <c r="F366" i="40"/>
  <c r="F276" i="37"/>
  <c r="G361" i="37"/>
  <c r="I366" i="37"/>
  <c r="E390" i="38"/>
  <c r="E276" i="39"/>
  <c r="H361" i="39"/>
  <c r="G276" i="40"/>
  <c r="H366" i="40"/>
  <c r="I390" i="40"/>
  <c r="E366" i="38"/>
  <c r="I361" i="39"/>
  <c r="H276" i="40"/>
  <c r="I366" i="40"/>
  <c r="I361" i="37"/>
  <c r="I276" i="38"/>
  <c r="F366" i="38"/>
  <c r="G390" i="38"/>
  <c r="E390" i="39"/>
  <c r="I276" i="40"/>
  <c r="B366" i="37"/>
  <c r="B390" i="37" s="1"/>
  <c r="E390" i="37"/>
  <c r="G366" i="38"/>
  <c r="H390" i="38"/>
  <c r="F389" i="38"/>
  <c r="H275" i="39"/>
  <c r="G389" i="38"/>
  <c r="B275" i="39"/>
  <c r="H389" i="39"/>
  <c r="G365" i="37"/>
  <c r="J341" i="38"/>
  <c r="I389" i="37"/>
  <c r="J341" i="39"/>
  <c r="I275" i="37"/>
  <c r="F275" i="38"/>
  <c r="E275" i="40"/>
  <c r="I365" i="40"/>
  <c r="E389" i="40"/>
  <c r="E361" i="38"/>
  <c r="E361" i="39"/>
  <c r="E361" i="40"/>
  <c r="F365" i="37"/>
  <c r="E275" i="38"/>
  <c r="I365" i="38"/>
  <c r="E389" i="38"/>
  <c r="I275" i="39"/>
  <c r="E365" i="39"/>
  <c r="I389" i="39"/>
  <c r="F275" i="40"/>
  <c r="F389" i="40"/>
  <c r="G275" i="40"/>
  <c r="G389" i="40"/>
  <c r="H275" i="40"/>
  <c r="H389" i="40"/>
  <c r="B275" i="37"/>
  <c r="E275" i="37"/>
  <c r="I365" i="37"/>
  <c r="E389" i="37"/>
  <c r="H275" i="38"/>
  <c r="H389" i="38"/>
  <c r="H365" i="39"/>
  <c r="I275" i="40"/>
  <c r="E365" i="40"/>
  <c r="I389" i="40"/>
  <c r="J341" i="37"/>
  <c r="F275" i="37"/>
  <c r="F389" i="37"/>
  <c r="I275" i="38"/>
  <c r="I389" i="38"/>
  <c r="E275" i="39"/>
  <c r="I365" i="39"/>
  <c r="E389" i="39"/>
  <c r="F365" i="40"/>
  <c r="G275" i="37"/>
  <c r="G389" i="37"/>
  <c r="F365" i="38"/>
  <c r="F275" i="39"/>
  <c r="F389" i="39"/>
  <c r="G365" i="40"/>
  <c r="H275" i="37"/>
  <c r="H389" i="37"/>
  <c r="G365" i="38"/>
  <c r="G68" i="38" l="1"/>
  <c r="G70" i="38" s="1"/>
  <c r="AD153" i="35"/>
  <c r="AA153" i="34"/>
  <c r="I97" i="34"/>
  <c r="X94" i="34" s="1"/>
  <c r="G90" i="34"/>
  <c r="J243" i="34"/>
  <c r="J198" i="34"/>
  <c r="J211" i="34"/>
  <c r="U69" i="33"/>
  <c r="J198" i="31"/>
  <c r="I63" i="31"/>
  <c r="F147" i="39"/>
  <c r="E136" i="33"/>
  <c r="AA146" i="38"/>
  <c r="AF146" i="38" s="1"/>
  <c r="AF147" i="31"/>
  <c r="AF140" i="34"/>
  <c r="AF147" i="33"/>
  <c r="J211" i="30"/>
  <c r="F212" i="31"/>
  <c r="J230" i="34"/>
  <c r="G291" i="35"/>
  <c r="G293" i="35" s="1"/>
  <c r="F293" i="33"/>
  <c r="G136" i="30"/>
  <c r="J136" i="30" s="1"/>
  <c r="J291" i="34"/>
  <c r="AF119" i="31"/>
  <c r="G244" i="30"/>
  <c r="F146" i="39"/>
  <c r="F150" i="39" s="1"/>
  <c r="F244" i="34"/>
  <c r="J244" i="34" s="1"/>
  <c r="F244" i="33"/>
  <c r="J244" i="33" s="1"/>
  <c r="G146" i="37"/>
  <c r="G148" i="37" s="1"/>
  <c r="G149" i="37" s="1"/>
  <c r="AD153" i="31"/>
  <c r="J243" i="30"/>
  <c r="J230" i="32"/>
  <c r="E212" i="32"/>
  <c r="J243" i="35"/>
  <c r="AA153" i="33"/>
  <c r="J292" i="33"/>
  <c r="F132" i="38"/>
  <c r="AB132" i="38" s="1"/>
  <c r="E77" i="37"/>
  <c r="E78" i="37" s="1"/>
  <c r="J170" i="31"/>
  <c r="E44" i="37"/>
  <c r="E45" i="37" s="1"/>
  <c r="R39" i="39"/>
  <c r="F19" i="40"/>
  <c r="F22" i="40" s="1"/>
  <c r="E133" i="39"/>
  <c r="E120" i="40"/>
  <c r="E121" i="40" s="1"/>
  <c r="G68" i="39"/>
  <c r="G72" i="39" s="1"/>
  <c r="H63" i="32"/>
  <c r="J291" i="35"/>
  <c r="J243" i="32"/>
  <c r="I115" i="32"/>
  <c r="G212" i="32"/>
  <c r="H154" i="35"/>
  <c r="J290" i="33"/>
  <c r="I212" i="33"/>
  <c r="J212" i="33" s="1"/>
  <c r="E63" i="33"/>
  <c r="AF147" i="34"/>
  <c r="J291" i="32"/>
  <c r="F244" i="32"/>
  <c r="J135" i="33"/>
  <c r="H212" i="30"/>
  <c r="G244" i="32"/>
  <c r="E288" i="33"/>
  <c r="E293" i="33" s="1"/>
  <c r="J33" i="35"/>
  <c r="I154" i="33"/>
  <c r="E154" i="34"/>
  <c r="J289" i="33"/>
  <c r="E244" i="30"/>
  <c r="J292" i="34"/>
  <c r="J288" i="35"/>
  <c r="H244" i="31"/>
  <c r="H293" i="35"/>
  <c r="F68" i="38"/>
  <c r="F72" i="38" s="1"/>
  <c r="E101" i="1"/>
  <c r="E102" i="1" s="1"/>
  <c r="Q99" i="1" s="1"/>
  <c r="J21" i="31"/>
  <c r="E293" i="35"/>
  <c r="E212" i="30"/>
  <c r="H244" i="30"/>
  <c r="E20" i="39"/>
  <c r="E21" i="39" s="1"/>
  <c r="G68" i="40"/>
  <c r="G72" i="40" s="1"/>
  <c r="J319" i="37"/>
  <c r="Q15" i="37"/>
  <c r="S15" i="37"/>
  <c r="G13" i="37" s="1"/>
  <c r="S15" i="40"/>
  <c r="R15" i="39"/>
  <c r="F132" i="37"/>
  <c r="AB132" i="37" s="1"/>
  <c r="F125" i="38"/>
  <c r="AB125" i="38" s="1"/>
  <c r="F132" i="39"/>
  <c r="AB132" i="39" s="1"/>
  <c r="F68" i="39"/>
  <c r="F72" i="39" s="1"/>
  <c r="E134" i="37"/>
  <c r="E135" i="37" s="1"/>
  <c r="E135" i="1"/>
  <c r="W131" i="1"/>
  <c r="E119" i="1"/>
  <c r="E120" i="1" s="1"/>
  <c r="E246" i="1"/>
  <c r="G189" i="37"/>
  <c r="G189" i="38"/>
  <c r="F147" i="1"/>
  <c r="F148" i="1" s="1"/>
  <c r="X145" i="1"/>
  <c r="F250" i="1" s="1"/>
  <c r="F18" i="32"/>
  <c r="J170" i="34"/>
  <c r="A189" i="40"/>
  <c r="X124" i="1"/>
  <c r="F247" i="1" s="1"/>
  <c r="G293" i="33"/>
  <c r="F293" i="30"/>
  <c r="J291" i="33"/>
  <c r="J198" i="35"/>
  <c r="H63" i="35"/>
  <c r="E244" i="35"/>
  <c r="J244" i="35" s="1"/>
  <c r="E34" i="35"/>
  <c r="E36" i="35" s="1"/>
  <c r="H122" i="35"/>
  <c r="J122" i="35" s="1"/>
  <c r="J230" i="35"/>
  <c r="I115" i="35"/>
  <c r="G72" i="34"/>
  <c r="G74" i="34" s="1"/>
  <c r="F90" i="34"/>
  <c r="I212" i="34"/>
  <c r="I90" i="34"/>
  <c r="I63" i="34"/>
  <c r="G136" i="33"/>
  <c r="G115" i="33"/>
  <c r="J85" i="33"/>
  <c r="J211" i="33"/>
  <c r="F293" i="32"/>
  <c r="E293" i="32"/>
  <c r="H212" i="32"/>
  <c r="J78" i="32"/>
  <c r="E115" i="32"/>
  <c r="F90" i="32"/>
  <c r="I63" i="32"/>
  <c r="AB153" i="32"/>
  <c r="J198" i="32"/>
  <c r="J211" i="32"/>
  <c r="J292" i="31"/>
  <c r="J128" i="31"/>
  <c r="J243" i="31"/>
  <c r="H212" i="31"/>
  <c r="H63" i="30"/>
  <c r="I115" i="30"/>
  <c r="F63" i="30"/>
  <c r="AF126" i="31"/>
  <c r="J289" i="32"/>
  <c r="H293" i="34"/>
  <c r="AE153" i="35"/>
  <c r="J290" i="35"/>
  <c r="AF133" i="35"/>
  <c r="I293" i="34"/>
  <c r="H293" i="31"/>
  <c r="AC153" i="35"/>
  <c r="AF140" i="33"/>
  <c r="J289" i="31"/>
  <c r="I292" i="35"/>
  <c r="J292" i="35" s="1"/>
  <c r="J290" i="30"/>
  <c r="I293" i="33"/>
  <c r="AF119" i="33"/>
  <c r="AE153" i="33"/>
  <c r="F293" i="35"/>
  <c r="F293" i="34"/>
  <c r="AD153" i="34"/>
  <c r="AF126" i="32"/>
  <c r="AF119" i="34"/>
  <c r="G19" i="39"/>
  <c r="G20" i="39" s="1"/>
  <c r="G21" i="39" s="1"/>
  <c r="E94" i="1"/>
  <c r="E95" i="1" s="1"/>
  <c r="Q92" i="1" s="1"/>
  <c r="J170" i="33"/>
  <c r="J170" i="30"/>
  <c r="F146" i="38"/>
  <c r="AB146" i="38" s="1"/>
  <c r="E34" i="38"/>
  <c r="F125" i="37"/>
  <c r="F127" i="37" s="1"/>
  <c r="F128" i="37" s="1"/>
  <c r="J170" i="35"/>
  <c r="J170" i="32"/>
  <c r="Q141" i="39"/>
  <c r="R141" i="38"/>
  <c r="G140" i="38" s="1"/>
  <c r="E37" i="1"/>
  <c r="E38" i="1" s="1"/>
  <c r="E111" i="40"/>
  <c r="F68" i="40"/>
  <c r="F72" i="40" s="1"/>
  <c r="E84" i="38"/>
  <c r="E85" i="38" s="1"/>
  <c r="E46" i="39"/>
  <c r="Q79" i="38"/>
  <c r="E49" i="1"/>
  <c r="E50" i="1" s="1"/>
  <c r="F19" i="38"/>
  <c r="F22" i="38" s="1"/>
  <c r="Q141" i="38"/>
  <c r="R142" i="39"/>
  <c r="H140" i="39" s="1"/>
  <c r="F126" i="1"/>
  <c r="F127" i="1" s="1"/>
  <c r="P141" i="40"/>
  <c r="Q141" i="40"/>
  <c r="Q141" i="37"/>
  <c r="O141" i="38"/>
  <c r="P141" i="37"/>
  <c r="O141" i="40"/>
  <c r="R141" i="40"/>
  <c r="G140" i="40" s="1"/>
  <c r="Q57" i="38"/>
  <c r="J184" i="37"/>
  <c r="P141" i="39"/>
  <c r="X69" i="34"/>
  <c r="E40" i="40"/>
  <c r="E26" i="40"/>
  <c r="E27" i="40" s="1"/>
  <c r="S58" i="39"/>
  <c r="S57" i="38"/>
  <c r="G55" i="38" s="1"/>
  <c r="R141" i="37"/>
  <c r="G140" i="37" s="1"/>
  <c r="Q39" i="37"/>
  <c r="Q57" i="39"/>
  <c r="AC153" i="32"/>
  <c r="AF140" i="32"/>
  <c r="AF133" i="33"/>
  <c r="AE153" i="31"/>
  <c r="AA153" i="35"/>
  <c r="I293" i="31"/>
  <c r="AF133" i="34"/>
  <c r="AE153" i="30"/>
  <c r="AB153" i="35"/>
  <c r="AF126" i="34"/>
  <c r="AE153" i="34"/>
  <c r="J290" i="34"/>
  <c r="J289" i="34"/>
  <c r="AA153" i="32"/>
  <c r="AB153" i="34"/>
  <c r="AC153" i="34"/>
  <c r="AF147" i="35"/>
  <c r="AD153" i="33"/>
  <c r="AF133" i="30"/>
  <c r="I154" i="30"/>
  <c r="J291" i="30"/>
  <c r="J149" i="32"/>
  <c r="G90" i="33"/>
  <c r="F90" i="33"/>
  <c r="J39" i="33"/>
  <c r="J135" i="35"/>
  <c r="I244" i="30"/>
  <c r="J243" i="33"/>
  <c r="F154" i="30"/>
  <c r="H90" i="34"/>
  <c r="J198" i="33"/>
  <c r="H154" i="30"/>
  <c r="J121" i="30"/>
  <c r="J230" i="31"/>
  <c r="I90" i="35"/>
  <c r="F90" i="35"/>
  <c r="S18" i="1"/>
  <c r="I115" i="31"/>
  <c r="H244" i="32"/>
  <c r="G63" i="33"/>
  <c r="I90" i="33"/>
  <c r="H90" i="35"/>
  <c r="J128" i="33"/>
  <c r="I154" i="34"/>
  <c r="J142" i="35"/>
  <c r="F115" i="33"/>
  <c r="J149" i="33"/>
  <c r="J212" i="35"/>
  <c r="F74" i="33"/>
  <c r="G74" i="33"/>
  <c r="H74" i="33"/>
  <c r="R57" i="40"/>
  <c r="J15" i="34"/>
  <c r="G115" i="30"/>
  <c r="J128" i="30"/>
  <c r="J142" i="30"/>
  <c r="E154" i="30"/>
  <c r="J135" i="32"/>
  <c r="J57" i="33"/>
  <c r="H115" i="34"/>
  <c r="G115" i="34"/>
  <c r="J103" i="35"/>
  <c r="J85" i="35"/>
  <c r="J78" i="35"/>
  <c r="I244" i="32"/>
  <c r="G244" i="31"/>
  <c r="G154" i="34"/>
  <c r="F154" i="34"/>
  <c r="J121" i="34"/>
  <c r="J128" i="34"/>
  <c r="I154" i="35"/>
  <c r="U131" i="1"/>
  <c r="E129" i="31"/>
  <c r="J129" i="31" s="1"/>
  <c r="J128" i="32"/>
  <c r="H293" i="32"/>
  <c r="J110" i="33"/>
  <c r="I115" i="33"/>
  <c r="J21" i="34"/>
  <c r="G154" i="33"/>
  <c r="J121" i="33"/>
  <c r="J142" i="33"/>
  <c r="F154" i="35"/>
  <c r="J211" i="31"/>
  <c r="J142" i="32"/>
  <c r="G154" i="32"/>
  <c r="G18" i="32"/>
  <c r="J78" i="33"/>
  <c r="J103" i="34"/>
  <c r="E63" i="35"/>
  <c r="G63" i="35"/>
  <c r="H154" i="33"/>
  <c r="J135" i="34"/>
  <c r="H154" i="34"/>
  <c r="J149" i="35"/>
  <c r="J121" i="35"/>
  <c r="J21" i="30"/>
  <c r="AC153" i="31"/>
  <c r="J290" i="32"/>
  <c r="G115" i="35"/>
  <c r="F115" i="35"/>
  <c r="J45" i="35"/>
  <c r="F154" i="33"/>
  <c r="J149" i="34"/>
  <c r="J128" i="35"/>
  <c r="G154" i="35"/>
  <c r="E154" i="35"/>
  <c r="AA153" i="31"/>
  <c r="J292" i="30"/>
  <c r="AF140" i="30"/>
  <c r="AB153" i="30"/>
  <c r="AF140" i="31"/>
  <c r="J71" i="35"/>
  <c r="E90" i="35"/>
  <c r="E52" i="35"/>
  <c r="J52" i="35" s="1"/>
  <c r="J57" i="35"/>
  <c r="G58" i="35"/>
  <c r="G60" i="35" s="1"/>
  <c r="H16" i="35"/>
  <c r="H18" i="35" s="1"/>
  <c r="J21" i="35"/>
  <c r="J39" i="35"/>
  <c r="J27" i="35"/>
  <c r="F72" i="35"/>
  <c r="U69" i="35" s="1"/>
  <c r="E72" i="35"/>
  <c r="T69" i="35" s="1"/>
  <c r="F63" i="35"/>
  <c r="H115" i="35"/>
  <c r="J110" i="35"/>
  <c r="E115" i="35"/>
  <c r="J96" i="35"/>
  <c r="J51" i="35"/>
  <c r="G90" i="35"/>
  <c r="H97" i="34"/>
  <c r="H99" i="34" s="1"/>
  <c r="J85" i="34"/>
  <c r="J33" i="34"/>
  <c r="G97" i="34"/>
  <c r="V94" i="34" s="1"/>
  <c r="J57" i="34"/>
  <c r="J27" i="34"/>
  <c r="J45" i="34"/>
  <c r="I16" i="34"/>
  <c r="X14" i="34" s="1"/>
  <c r="E63" i="34"/>
  <c r="G63" i="34"/>
  <c r="J39" i="34"/>
  <c r="F115" i="34"/>
  <c r="J96" i="34"/>
  <c r="E115" i="34"/>
  <c r="J78" i="34"/>
  <c r="F63" i="34"/>
  <c r="H63" i="34"/>
  <c r="J110" i="34"/>
  <c r="E90" i="34"/>
  <c r="J71" i="34"/>
  <c r="J51" i="34"/>
  <c r="J71" i="33"/>
  <c r="E90" i="33"/>
  <c r="I63" i="33"/>
  <c r="E72" i="33"/>
  <c r="J72" i="33" s="1"/>
  <c r="J33" i="33"/>
  <c r="H115" i="33"/>
  <c r="G34" i="33"/>
  <c r="G36" i="33" s="1"/>
  <c r="H63" i="33"/>
  <c r="J27" i="33"/>
  <c r="J21" i="33"/>
  <c r="J103" i="33"/>
  <c r="J96" i="33"/>
  <c r="E115" i="33"/>
  <c r="H90" i="33"/>
  <c r="F63" i="33"/>
  <c r="J45" i="33"/>
  <c r="J51" i="33"/>
  <c r="J96" i="32"/>
  <c r="E79" i="32"/>
  <c r="T76" i="32" s="1"/>
  <c r="X14" i="32"/>
  <c r="J39" i="32"/>
  <c r="J51" i="32"/>
  <c r="AF119" i="32"/>
  <c r="E104" i="32"/>
  <c r="J104" i="32" s="1"/>
  <c r="F115" i="32"/>
  <c r="J288" i="32"/>
  <c r="AD153" i="32"/>
  <c r="G90" i="32"/>
  <c r="G291" i="31"/>
  <c r="J291" i="31" s="1"/>
  <c r="J33" i="31"/>
  <c r="I16" i="31"/>
  <c r="I18" i="31" s="1"/>
  <c r="F115" i="31"/>
  <c r="F293" i="31"/>
  <c r="E63" i="31"/>
  <c r="F63" i="31"/>
  <c r="J78" i="31"/>
  <c r="F34" i="31"/>
  <c r="U32" i="31" s="1"/>
  <c r="J51" i="31"/>
  <c r="H90" i="31"/>
  <c r="I90" i="30"/>
  <c r="G63" i="30"/>
  <c r="J110" i="30"/>
  <c r="F115" i="30"/>
  <c r="J51" i="30"/>
  <c r="F90" i="30"/>
  <c r="G293" i="30"/>
  <c r="E127" i="39"/>
  <c r="E128" i="39" s="1"/>
  <c r="E104" i="40"/>
  <c r="E58" i="40"/>
  <c r="E56" i="38"/>
  <c r="E57" i="38" s="1"/>
  <c r="E32" i="37"/>
  <c r="E33" i="37" s="1"/>
  <c r="E322" i="38"/>
  <c r="E95" i="38"/>
  <c r="E96" i="38" s="1"/>
  <c r="J164" i="33"/>
  <c r="J164" i="30"/>
  <c r="T69" i="31"/>
  <c r="J143" i="31"/>
  <c r="T69" i="32"/>
  <c r="V14" i="31"/>
  <c r="G19" i="38"/>
  <c r="G20" i="38" s="1"/>
  <c r="G21" i="38" s="1"/>
  <c r="V69" i="33"/>
  <c r="H171" i="35"/>
  <c r="V14" i="35"/>
  <c r="E171" i="33"/>
  <c r="F171" i="31"/>
  <c r="G74" i="32"/>
  <c r="J136" i="31"/>
  <c r="G19" i="37"/>
  <c r="G20" i="37" s="1"/>
  <c r="G21" i="37" s="1"/>
  <c r="J150" i="31"/>
  <c r="G18" i="31"/>
  <c r="H74" i="30"/>
  <c r="E148" i="40"/>
  <c r="E149" i="40" s="1"/>
  <c r="G19" i="40"/>
  <c r="G22" i="40" s="1"/>
  <c r="E70" i="40"/>
  <c r="E71" i="40" s="1"/>
  <c r="E46" i="40"/>
  <c r="E32" i="39"/>
  <c r="E33" i="39" s="1"/>
  <c r="F19" i="39"/>
  <c r="F22" i="39" s="1"/>
  <c r="F139" i="39"/>
  <c r="AB139" i="39" s="1"/>
  <c r="F140" i="39"/>
  <c r="E109" i="37"/>
  <c r="E110" i="37" s="1"/>
  <c r="F19" i="37"/>
  <c r="F22" i="37" s="1"/>
  <c r="AE153" i="32"/>
  <c r="AF133" i="32"/>
  <c r="H90" i="32"/>
  <c r="E154" i="32"/>
  <c r="J121" i="32"/>
  <c r="J27" i="32"/>
  <c r="J21" i="32"/>
  <c r="I90" i="32"/>
  <c r="F154" i="32"/>
  <c r="J45" i="32"/>
  <c r="H115" i="32"/>
  <c r="E40" i="32"/>
  <c r="E42" i="32" s="1"/>
  <c r="H16" i="32"/>
  <c r="W14" i="32" s="1"/>
  <c r="J85" i="32"/>
  <c r="J71" i="32"/>
  <c r="J33" i="32"/>
  <c r="H154" i="32"/>
  <c r="F72" i="32"/>
  <c r="J72" i="32" s="1"/>
  <c r="F63" i="32"/>
  <c r="J110" i="32"/>
  <c r="I154" i="32"/>
  <c r="E63" i="32"/>
  <c r="AF147" i="32"/>
  <c r="I293" i="32"/>
  <c r="J103" i="32"/>
  <c r="G115" i="32"/>
  <c r="J292" i="32"/>
  <c r="J57" i="32"/>
  <c r="G63" i="32"/>
  <c r="E90" i="32"/>
  <c r="G90" i="31"/>
  <c r="G63" i="31"/>
  <c r="J160" i="31"/>
  <c r="E74" i="31"/>
  <c r="J57" i="31"/>
  <c r="F90" i="31"/>
  <c r="E115" i="31"/>
  <c r="J96" i="31"/>
  <c r="J149" i="31"/>
  <c r="F16" i="31"/>
  <c r="U14" i="31" s="1"/>
  <c r="AB153" i="31"/>
  <c r="G154" i="31"/>
  <c r="G122" i="31"/>
  <c r="E90" i="31"/>
  <c r="J71" i="31"/>
  <c r="I154" i="31"/>
  <c r="I122" i="31"/>
  <c r="H122" i="31"/>
  <c r="H154" i="31"/>
  <c r="AF133" i="31"/>
  <c r="J45" i="31"/>
  <c r="F154" i="31"/>
  <c r="F122" i="31"/>
  <c r="J290" i="31"/>
  <c r="J27" i="31"/>
  <c r="J142" i="31"/>
  <c r="E154" i="31"/>
  <c r="E122" i="31"/>
  <c r="J121" i="31"/>
  <c r="H115" i="31"/>
  <c r="J110" i="31"/>
  <c r="I90" i="31"/>
  <c r="J103" i="31"/>
  <c r="J39" i="31"/>
  <c r="J85" i="31"/>
  <c r="G115" i="31"/>
  <c r="J135" i="31"/>
  <c r="G90" i="30"/>
  <c r="G72" i="30"/>
  <c r="J72" i="30" s="1"/>
  <c r="F171" i="30"/>
  <c r="F122" i="30"/>
  <c r="J122" i="30" s="1"/>
  <c r="J288" i="30"/>
  <c r="J78" i="30"/>
  <c r="J198" i="30"/>
  <c r="H90" i="30"/>
  <c r="J103" i="30"/>
  <c r="W69" i="30"/>
  <c r="AC153" i="30"/>
  <c r="E293" i="30"/>
  <c r="J39" i="30"/>
  <c r="E90" i="30"/>
  <c r="J71" i="30"/>
  <c r="I74" i="30"/>
  <c r="AF147" i="30"/>
  <c r="AF126" i="30"/>
  <c r="AA153" i="30"/>
  <c r="J57" i="30"/>
  <c r="J96" i="30"/>
  <c r="E115" i="30"/>
  <c r="J230" i="30"/>
  <c r="G34" i="30"/>
  <c r="V32" i="30" s="1"/>
  <c r="E18" i="30"/>
  <c r="AD153" i="30"/>
  <c r="J33" i="30"/>
  <c r="H115" i="30"/>
  <c r="J27" i="30"/>
  <c r="AF119" i="30"/>
  <c r="J85" i="30"/>
  <c r="J45" i="30"/>
  <c r="G154" i="30"/>
  <c r="J149" i="30"/>
  <c r="G18" i="35"/>
  <c r="E74" i="32"/>
  <c r="E52" i="39"/>
  <c r="E38" i="38"/>
  <c r="E39" i="38" s="1"/>
  <c r="Q109" i="39"/>
  <c r="S79" i="37"/>
  <c r="Q15" i="39"/>
  <c r="J168" i="31"/>
  <c r="I171" i="33"/>
  <c r="H171" i="31"/>
  <c r="V163" i="31"/>
  <c r="Q15" i="40"/>
  <c r="E22" i="38"/>
  <c r="R15" i="40"/>
  <c r="E171" i="30"/>
  <c r="V69" i="35"/>
  <c r="J143" i="30"/>
  <c r="H171" i="33"/>
  <c r="E18" i="34"/>
  <c r="J317" i="38"/>
  <c r="J289" i="30"/>
  <c r="J289" i="35"/>
  <c r="J288" i="34"/>
  <c r="G293" i="34"/>
  <c r="I293" i="30"/>
  <c r="E293" i="34"/>
  <c r="G293" i="32"/>
  <c r="H293" i="33"/>
  <c r="E293" i="31"/>
  <c r="J288" i="31"/>
  <c r="J317" i="39"/>
  <c r="H293" i="30"/>
  <c r="AB181" i="37"/>
  <c r="AC181" i="37" s="1"/>
  <c r="AD181" i="37" s="1"/>
  <c r="AE181" i="37" s="1"/>
  <c r="AF181" i="37" s="1"/>
  <c r="AG181" i="37" s="1"/>
  <c r="AH181" i="37" s="1"/>
  <c r="AB181" i="40"/>
  <c r="AC181" i="40" s="1"/>
  <c r="AD181" i="40" s="1"/>
  <c r="AE181" i="40" s="1"/>
  <c r="AF181" i="40" s="1"/>
  <c r="AG181" i="40" s="1"/>
  <c r="AH181" i="40" s="1"/>
  <c r="AB181" i="39"/>
  <c r="AC181" i="39" s="1"/>
  <c r="AD181" i="39" s="1"/>
  <c r="AE181" i="39" s="1"/>
  <c r="AF181" i="39" s="1"/>
  <c r="AG181" i="39" s="1"/>
  <c r="AH181" i="39" s="1"/>
  <c r="AB181" i="38"/>
  <c r="AC181" i="38" s="1"/>
  <c r="AD181" i="38" s="1"/>
  <c r="AE181" i="38" s="1"/>
  <c r="AF181" i="38" s="1"/>
  <c r="AG181" i="38" s="1"/>
  <c r="AH181" i="38" s="1"/>
  <c r="T14" i="31"/>
  <c r="E18" i="35"/>
  <c r="U138" i="1"/>
  <c r="T131" i="1"/>
  <c r="E79" i="39"/>
  <c r="E80" i="39" s="1"/>
  <c r="J317" i="37"/>
  <c r="F322" i="40"/>
  <c r="E126" i="39"/>
  <c r="F322" i="39"/>
  <c r="G217" i="1"/>
  <c r="G322" i="38"/>
  <c r="H322" i="38"/>
  <c r="J317" i="40"/>
  <c r="G322" i="39"/>
  <c r="F322" i="37"/>
  <c r="G85" i="1"/>
  <c r="S109" i="38"/>
  <c r="G322" i="40"/>
  <c r="T138" i="1"/>
  <c r="T74" i="1"/>
  <c r="J150" i="30"/>
  <c r="J129" i="30"/>
  <c r="U145" i="1"/>
  <c r="T145" i="1"/>
  <c r="F128" i="1"/>
  <c r="E127" i="40"/>
  <c r="E128" i="40" s="1"/>
  <c r="E322" i="37"/>
  <c r="J15" i="35"/>
  <c r="T14" i="35"/>
  <c r="I63" i="35"/>
  <c r="I16" i="35"/>
  <c r="X14" i="35" s="1"/>
  <c r="H16" i="34"/>
  <c r="H18" i="34" s="1"/>
  <c r="T14" i="34"/>
  <c r="U14" i="34"/>
  <c r="H16" i="33"/>
  <c r="H18" i="33" s="1"/>
  <c r="J15" i="33"/>
  <c r="E16" i="33"/>
  <c r="E18" i="33" s="1"/>
  <c r="E16" i="32"/>
  <c r="T14" i="32" s="1"/>
  <c r="J15" i="32"/>
  <c r="H63" i="31"/>
  <c r="J15" i="31"/>
  <c r="J15" i="30"/>
  <c r="T14" i="30"/>
  <c r="E63" i="30"/>
  <c r="I63" i="30"/>
  <c r="I16" i="30"/>
  <c r="J16" i="30" s="1"/>
  <c r="G322" i="37"/>
  <c r="J255" i="37"/>
  <c r="J318" i="39"/>
  <c r="J318" i="38"/>
  <c r="J184" i="38"/>
  <c r="E141" i="39"/>
  <c r="E142" i="39" s="1"/>
  <c r="G171" i="35"/>
  <c r="Q79" i="37"/>
  <c r="S79" i="38"/>
  <c r="T79" i="37"/>
  <c r="I76" i="37" s="1"/>
  <c r="S79" i="39"/>
  <c r="T79" i="38"/>
  <c r="I76" i="38" s="1"/>
  <c r="R79" i="38"/>
  <c r="R81" i="1"/>
  <c r="S81" i="1"/>
  <c r="E38" i="37"/>
  <c r="E39" i="37" s="1"/>
  <c r="E20" i="40"/>
  <c r="E21" i="40" s="1"/>
  <c r="J272" i="37"/>
  <c r="H322" i="37"/>
  <c r="J318" i="37"/>
  <c r="E322" i="40"/>
  <c r="I322" i="37"/>
  <c r="I322" i="40"/>
  <c r="J318" i="40"/>
  <c r="U106" i="1"/>
  <c r="F104" i="1"/>
  <c r="R99" i="1"/>
  <c r="T106" i="1"/>
  <c r="S106" i="1"/>
  <c r="T99" i="1"/>
  <c r="S99" i="1"/>
  <c r="F111" i="1"/>
  <c r="R106" i="1"/>
  <c r="U99" i="1"/>
  <c r="T81" i="1"/>
  <c r="U81" i="1"/>
  <c r="S74" i="1"/>
  <c r="F79" i="1"/>
  <c r="R74" i="1"/>
  <c r="U74" i="1"/>
  <c r="S39" i="38"/>
  <c r="E86" i="37"/>
  <c r="S39" i="39"/>
  <c r="G37" i="39" s="1"/>
  <c r="T109" i="40"/>
  <c r="G108" i="40" s="1"/>
  <c r="R16" i="37"/>
  <c r="S57" i="37"/>
  <c r="S57" i="40"/>
  <c r="S79" i="40"/>
  <c r="T79" i="39"/>
  <c r="I76" i="39" s="1"/>
  <c r="R79" i="37"/>
  <c r="R15" i="38"/>
  <c r="F49" i="40"/>
  <c r="F52" i="40" s="1"/>
  <c r="E322" i="39"/>
  <c r="G171" i="33"/>
  <c r="J136" i="32"/>
  <c r="E19" i="1"/>
  <c r="E20" i="1" s="1"/>
  <c r="R39" i="37"/>
  <c r="S39" i="40"/>
  <c r="R57" i="37"/>
  <c r="Q57" i="37"/>
  <c r="Q57" i="40"/>
  <c r="R79" i="40"/>
  <c r="Q79" i="39"/>
  <c r="E88" i="1"/>
  <c r="S39" i="37"/>
  <c r="Q39" i="40"/>
  <c r="S57" i="39"/>
  <c r="R79" i="39"/>
  <c r="Q79" i="40"/>
  <c r="G74" i="35"/>
  <c r="V69" i="32"/>
  <c r="J17" i="35"/>
  <c r="F19" i="1"/>
  <c r="F20" i="1" s="1"/>
  <c r="F22" i="1" s="1"/>
  <c r="Q39" i="38"/>
  <c r="R39" i="40"/>
  <c r="R57" i="39"/>
  <c r="T79" i="40"/>
  <c r="I76" i="40" s="1"/>
  <c r="S15" i="38"/>
  <c r="I171" i="35"/>
  <c r="R39" i="38"/>
  <c r="E148" i="37"/>
  <c r="E149" i="37" s="1"/>
  <c r="E28" i="37"/>
  <c r="I170" i="38"/>
  <c r="Y166" i="38" s="1"/>
  <c r="F31" i="37"/>
  <c r="F34" i="37" s="1"/>
  <c r="H171" i="30"/>
  <c r="E102" i="38"/>
  <c r="E103" i="38" s="1"/>
  <c r="J216" i="37"/>
  <c r="H322" i="40"/>
  <c r="W163" i="33"/>
  <c r="H74" i="32"/>
  <c r="J265" i="37"/>
  <c r="AA132" i="40"/>
  <c r="AF132" i="40" s="1"/>
  <c r="J73" i="33"/>
  <c r="E104" i="37"/>
  <c r="I322" i="39"/>
  <c r="I18" i="33"/>
  <c r="J73" i="32"/>
  <c r="G125" i="39"/>
  <c r="G127" i="39" s="1"/>
  <c r="G128" i="39" s="1"/>
  <c r="E40" i="39"/>
  <c r="J73" i="35"/>
  <c r="I322" i="38"/>
  <c r="U69" i="31"/>
  <c r="E70" i="39"/>
  <c r="E71" i="39" s="1"/>
  <c r="F18" i="34"/>
  <c r="E70" i="37"/>
  <c r="E71" i="37" s="1"/>
  <c r="H170" i="40"/>
  <c r="X166" i="40" s="1"/>
  <c r="J150" i="34"/>
  <c r="J73" i="31"/>
  <c r="J164" i="31"/>
  <c r="H74" i="34"/>
  <c r="I74" i="31"/>
  <c r="J369" i="40"/>
  <c r="E44" i="38"/>
  <c r="E45" i="38" s="1"/>
  <c r="J150" i="32"/>
  <c r="J143" i="32"/>
  <c r="E50" i="40"/>
  <c r="E51" i="40" s="1"/>
  <c r="E58" i="39"/>
  <c r="J168" i="33"/>
  <c r="W69" i="32"/>
  <c r="E102" i="39"/>
  <c r="E103" i="39" s="1"/>
  <c r="J216" i="38"/>
  <c r="E58" i="37"/>
  <c r="E148" i="39"/>
  <c r="E149" i="39" s="1"/>
  <c r="X14" i="33"/>
  <c r="E134" i="39"/>
  <c r="E135" i="39" s="1"/>
  <c r="J184" i="40"/>
  <c r="I171" i="31"/>
  <c r="J17" i="31"/>
  <c r="J80" i="31"/>
  <c r="J87" i="30"/>
  <c r="E95" i="40"/>
  <c r="E96" i="40" s="1"/>
  <c r="G171" i="30"/>
  <c r="E171" i="31"/>
  <c r="J301" i="37"/>
  <c r="G171" i="31"/>
  <c r="J255" i="38"/>
  <c r="J320" i="40"/>
  <c r="X69" i="31"/>
  <c r="F31" i="39"/>
  <c r="F34" i="39" s="1"/>
  <c r="W14" i="31"/>
  <c r="E16" i="37"/>
  <c r="V14" i="32"/>
  <c r="U14" i="32"/>
  <c r="I170" i="37"/>
  <c r="Y166" i="37" s="1"/>
  <c r="F25" i="37"/>
  <c r="F28" i="37" s="1"/>
  <c r="H18" i="31"/>
  <c r="AA125" i="38"/>
  <c r="AF125" i="38" s="1"/>
  <c r="J168" i="30"/>
  <c r="E97" i="39"/>
  <c r="F146" i="37"/>
  <c r="F148" i="37" s="1"/>
  <c r="F149" i="37" s="1"/>
  <c r="J320" i="39"/>
  <c r="J320" i="38"/>
  <c r="J129" i="32"/>
  <c r="G132" i="37"/>
  <c r="G134" i="37" s="1"/>
  <c r="G135" i="37" s="1"/>
  <c r="W69" i="34"/>
  <c r="E34" i="40"/>
  <c r="J250" i="40"/>
  <c r="J122" i="34"/>
  <c r="E70" i="38"/>
  <c r="E71" i="38" s="1"/>
  <c r="J17" i="34"/>
  <c r="I171" i="30"/>
  <c r="E28" i="38"/>
  <c r="H322" i="39"/>
  <c r="J272" i="39"/>
  <c r="G170" i="38"/>
  <c r="W166" i="38" s="1"/>
  <c r="I170" i="39"/>
  <c r="Y166" i="39" s="1"/>
  <c r="T109" i="37"/>
  <c r="G108" i="37" s="1"/>
  <c r="R109" i="40"/>
  <c r="A189" i="37"/>
  <c r="F189" i="38"/>
  <c r="I189" i="39"/>
  <c r="F37" i="40"/>
  <c r="F38" i="40" s="1"/>
  <c r="F39" i="40" s="1"/>
  <c r="F68" i="37"/>
  <c r="F72" i="37" s="1"/>
  <c r="J255" i="40"/>
  <c r="U159" i="30"/>
  <c r="J160" i="30"/>
  <c r="J320" i="37"/>
  <c r="P141" i="38"/>
  <c r="R141" i="39"/>
  <c r="G140" i="39" s="1"/>
  <c r="C141" i="38"/>
  <c r="O141" i="37"/>
  <c r="C141" i="37"/>
  <c r="C141" i="39"/>
  <c r="C141" i="40"/>
  <c r="J29" i="34"/>
  <c r="J87" i="34"/>
  <c r="R109" i="38"/>
  <c r="H189" i="37"/>
  <c r="F93" i="38"/>
  <c r="F97" i="38" s="1"/>
  <c r="G49" i="40"/>
  <c r="G52" i="40" s="1"/>
  <c r="F189" i="37"/>
  <c r="G189" i="39"/>
  <c r="H189" i="39"/>
  <c r="F125" i="39"/>
  <c r="F129" i="39" s="1"/>
  <c r="E120" i="39"/>
  <c r="E121" i="39" s="1"/>
  <c r="F69" i="1"/>
  <c r="F88" i="1" s="1"/>
  <c r="J17" i="32"/>
  <c r="J59" i="35"/>
  <c r="J265" i="40"/>
  <c r="E26" i="39"/>
  <c r="E27" i="39" s="1"/>
  <c r="T109" i="38"/>
  <c r="G108" i="38" s="1"/>
  <c r="E189" i="37"/>
  <c r="F189" i="39"/>
  <c r="I189" i="40"/>
  <c r="E16" i="40"/>
  <c r="F125" i="40"/>
  <c r="AB125" i="40" s="1"/>
  <c r="E77" i="38"/>
  <c r="E78" i="38" s="1"/>
  <c r="J301" i="39"/>
  <c r="J265" i="39"/>
  <c r="E50" i="38"/>
  <c r="E51" i="38" s="1"/>
  <c r="E95" i="37"/>
  <c r="E96" i="37" s="1"/>
  <c r="R109" i="39"/>
  <c r="G49" i="38"/>
  <c r="E189" i="38"/>
  <c r="A189" i="38"/>
  <c r="E25" i="1"/>
  <c r="E26" i="1" s="1"/>
  <c r="Q15" i="38"/>
  <c r="F171" i="35"/>
  <c r="G125" i="37"/>
  <c r="G127" i="37" s="1"/>
  <c r="G128" i="37" s="1"/>
  <c r="G125" i="40"/>
  <c r="AC125" i="40" s="1"/>
  <c r="G68" i="37"/>
  <c r="G70" i="37" s="1"/>
  <c r="J313" i="40"/>
  <c r="J168" i="35"/>
  <c r="J164" i="35"/>
  <c r="H170" i="37"/>
  <c r="X166" i="37" s="1"/>
  <c r="S109" i="40"/>
  <c r="Q109" i="40"/>
  <c r="I189" i="38"/>
  <c r="A189" i="39"/>
  <c r="G189" i="40"/>
  <c r="F107" i="39"/>
  <c r="G75" i="40"/>
  <c r="F43" i="40"/>
  <c r="F44" i="40" s="1"/>
  <c r="F45" i="40" s="1"/>
  <c r="S15" i="39"/>
  <c r="W69" i="33"/>
  <c r="F139" i="38"/>
  <c r="F141" i="38" s="1"/>
  <c r="F142" i="38" s="1"/>
  <c r="J160" i="35"/>
  <c r="R109" i="37"/>
  <c r="S109" i="39"/>
  <c r="Q109" i="37"/>
  <c r="H189" i="38"/>
  <c r="E189" i="39"/>
  <c r="F74" i="31"/>
  <c r="E120" i="38"/>
  <c r="E121" i="38" s="1"/>
  <c r="E171" i="35"/>
  <c r="J216" i="40"/>
  <c r="S109" i="37"/>
  <c r="T109" i="39"/>
  <c r="G108" i="39" s="1"/>
  <c r="Q109" i="38"/>
  <c r="F25" i="39"/>
  <c r="F28" i="39" s="1"/>
  <c r="I189" i="37"/>
  <c r="F189" i="40"/>
  <c r="E189" i="40"/>
  <c r="F100" i="40"/>
  <c r="F139" i="37"/>
  <c r="F141" i="37" s="1"/>
  <c r="F142" i="37" s="1"/>
  <c r="G74" i="31"/>
  <c r="V69" i="31"/>
  <c r="F132" i="40"/>
  <c r="F136" i="40" s="1"/>
  <c r="G146" i="39"/>
  <c r="G150" i="39" s="1"/>
  <c r="E141" i="40"/>
  <c r="J105" i="32"/>
  <c r="G18" i="34"/>
  <c r="J301" i="40"/>
  <c r="E55" i="1"/>
  <c r="E56" i="1" s="1"/>
  <c r="J216" i="39"/>
  <c r="G146" i="38"/>
  <c r="AC146" i="38" s="1"/>
  <c r="J265" i="38"/>
  <c r="F55" i="38"/>
  <c r="F56" i="38" s="1"/>
  <c r="F57" i="38" s="1"/>
  <c r="Q12" i="1"/>
  <c r="E14" i="39"/>
  <c r="E15" i="39" s="1"/>
  <c r="E17" i="39" s="1"/>
  <c r="F139" i="40"/>
  <c r="F143" i="40" s="1"/>
  <c r="F118" i="39"/>
  <c r="F122" i="39" s="1"/>
  <c r="J35" i="32"/>
  <c r="E109" i="39"/>
  <c r="E110" i="39" s="1"/>
  <c r="J73" i="34"/>
  <c r="I18" i="32"/>
  <c r="J301" i="38"/>
  <c r="J250" i="38"/>
  <c r="F55" i="39"/>
  <c r="F170" i="40"/>
  <c r="V166" i="40" s="1"/>
  <c r="F75" i="40"/>
  <c r="F13" i="40"/>
  <c r="G75" i="39"/>
  <c r="I74" i="32"/>
  <c r="X69" i="32"/>
  <c r="AF118" i="39"/>
  <c r="AA152" i="39"/>
  <c r="AF152" i="39" s="1"/>
  <c r="F18" i="33"/>
  <c r="U14" i="33"/>
  <c r="J29" i="32"/>
  <c r="J59" i="33"/>
  <c r="J105" i="33"/>
  <c r="F75" i="39"/>
  <c r="F77" i="39" s="1"/>
  <c r="F78" i="39" s="1"/>
  <c r="V14" i="33"/>
  <c r="G18" i="33"/>
  <c r="J17" i="33"/>
  <c r="E18" i="31"/>
  <c r="J313" i="37"/>
  <c r="G132" i="40"/>
  <c r="G136" i="40" s="1"/>
  <c r="J72" i="31"/>
  <c r="J112" i="35"/>
  <c r="J255" i="39"/>
  <c r="J313" i="38"/>
  <c r="G170" i="39"/>
  <c r="W166" i="39" s="1"/>
  <c r="G170" i="37"/>
  <c r="W166" i="37" s="1"/>
  <c r="G170" i="40"/>
  <c r="W166" i="40" s="1"/>
  <c r="F86" i="1"/>
  <c r="I74" i="33"/>
  <c r="X69" i="33"/>
  <c r="J319" i="40"/>
  <c r="F134" i="38"/>
  <c r="F135" i="38" s="1"/>
  <c r="J87" i="31"/>
  <c r="J41" i="31"/>
  <c r="J80" i="30"/>
  <c r="J29" i="30"/>
  <c r="F170" i="39"/>
  <c r="V166" i="39" s="1"/>
  <c r="F322" i="38"/>
  <c r="J319" i="38"/>
  <c r="J291" i="37"/>
  <c r="E147" i="1"/>
  <c r="E148" i="1" s="1"/>
  <c r="E20" i="37"/>
  <c r="J98" i="33"/>
  <c r="I74" i="34"/>
  <c r="J250" i="39"/>
  <c r="E52" i="37"/>
  <c r="J163" i="40"/>
  <c r="J184" i="39"/>
  <c r="J319" i="39"/>
  <c r="W69" i="31"/>
  <c r="H74" i="31"/>
  <c r="I30" i="33"/>
  <c r="X26" i="33"/>
  <c r="G132" i="39"/>
  <c r="G136" i="39" s="1"/>
  <c r="AA118" i="37"/>
  <c r="E120" i="37"/>
  <c r="E141" i="38"/>
  <c r="E127" i="37"/>
  <c r="AA125" i="37"/>
  <c r="AF125" i="37" s="1"/>
  <c r="R71" i="37"/>
  <c r="S71" i="37"/>
  <c r="T71" i="37"/>
  <c r="H69" i="37" s="1"/>
  <c r="Q71" i="37"/>
  <c r="R71" i="38"/>
  <c r="S71" i="38"/>
  <c r="Q71" i="38"/>
  <c r="S71" i="39"/>
  <c r="Q71" i="40"/>
  <c r="Q71" i="39"/>
  <c r="T71" i="40"/>
  <c r="H69" i="40" s="1"/>
  <c r="T71" i="38"/>
  <c r="H69" i="38" s="1"/>
  <c r="R71" i="40"/>
  <c r="S71" i="40"/>
  <c r="T71" i="39"/>
  <c r="H69" i="39" s="1"/>
  <c r="R71" i="39"/>
  <c r="E85" i="37"/>
  <c r="G72" i="38"/>
  <c r="E111" i="38"/>
  <c r="E109" i="38"/>
  <c r="H24" i="32"/>
  <c r="W20" i="32"/>
  <c r="F24" i="32"/>
  <c r="U20" i="32"/>
  <c r="V26" i="32"/>
  <c r="G30" i="32"/>
  <c r="V20" i="32"/>
  <c r="G24" i="32"/>
  <c r="H30" i="32"/>
  <c r="W26" i="32"/>
  <c r="X32" i="32"/>
  <c r="I36" i="32"/>
  <c r="F113" i="33"/>
  <c r="U108" i="33"/>
  <c r="I42" i="33"/>
  <c r="X38" i="33"/>
  <c r="E81" i="33"/>
  <c r="J79" i="33"/>
  <c r="T76" i="33"/>
  <c r="W76" i="33"/>
  <c r="H81" i="33"/>
  <c r="F99" i="33"/>
  <c r="U94" i="33"/>
  <c r="J150" i="33"/>
  <c r="J122" i="33"/>
  <c r="H48" i="33"/>
  <c r="W44" i="33"/>
  <c r="J285" i="37"/>
  <c r="E96" i="39"/>
  <c r="AA132" i="38"/>
  <c r="AF132" i="38" s="1"/>
  <c r="E134" i="38"/>
  <c r="AB146" i="39"/>
  <c r="F148" i="39"/>
  <c r="F149" i="39" s="1"/>
  <c r="Q22" i="37"/>
  <c r="R22" i="39"/>
  <c r="S22" i="39"/>
  <c r="R22" i="37"/>
  <c r="S22" i="37"/>
  <c r="Q22" i="38"/>
  <c r="R22" i="38"/>
  <c r="S22" i="38"/>
  <c r="R22" i="40"/>
  <c r="S22" i="40"/>
  <c r="Q22" i="39"/>
  <c r="Q22" i="40"/>
  <c r="E14" i="38"/>
  <c r="E15" i="38" s="1"/>
  <c r="E16" i="38"/>
  <c r="E24" i="31"/>
  <c r="J22" i="31"/>
  <c r="T20" i="31"/>
  <c r="I36" i="31"/>
  <c r="X32" i="31"/>
  <c r="F30" i="31"/>
  <c r="U26" i="31"/>
  <c r="V32" i="31"/>
  <c r="G36" i="31"/>
  <c r="H42" i="31"/>
  <c r="W38" i="31"/>
  <c r="W32" i="31"/>
  <c r="H36" i="31"/>
  <c r="J40" i="31"/>
  <c r="T38" i="31"/>
  <c r="E42" i="31"/>
  <c r="P149" i="40"/>
  <c r="Q149" i="37"/>
  <c r="Q149" i="40"/>
  <c r="O149" i="38"/>
  <c r="R149" i="37"/>
  <c r="H147" i="37" s="1"/>
  <c r="R149" i="40"/>
  <c r="H147" i="40" s="1"/>
  <c r="P149" i="39"/>
  <c r="Q149" i="39"/>
  <c r="R149" i="39"/>
  <c r="H147" i="39" s="1"/>
  <c r="P149" i="38"/>
  <c r="O149" i="37"/>
  <c r="O149" i="40"/>
  <c r="Q149" i="38"/>
  <c r="O149" i="39"/>
  <c r="P149" i="37"/>
  <c r="R149" i="38"/>
  <c r="H147" i="38" s="1"/>
  <c r="C149" i="40"/>
  <c r="C149" i="39"/>
  <c r="C149" i="38"/>
  <c r="C149" i="37"/>
  <c r="E84" i="1"/>
  <c r="Q81" i="1" s="1"/>
  <c r="G83" i="1"/>
  <c r="V44" i="32"/>
  <c r="G48" i="32"/>
  <c r="J28" i="32"/>
  <c r="T26" i="32"/>
  <c r="E30" i="32"/>
  <c r="V38" i="32"/>
  <c r="G42" i="32"/>
  <c r="H48" i="32"/>
  <c r="W44" i="32"/>
  <c r="J52" i="32"/>
  <c r="T50" i="32"/>
  <c r="E54" i="32"/>
  <c r="J46" i="32"/>
  <c r="T44" i="32"/>
  <c r="E48" i="32"/>
  <c r="I42" i="32"/>
  <c r="X38" i="32"/>
  <c r="G60" i="32"/>
  <c r="V56" i="32"/>
  <c r="J98" i="32"/>
  <c r="J80" i="32"/>
  <c r="G48" i="31"/>
  <c r="V44" i="31"/>
  <c r="X26" i="31"/>
  <c r="I30" i="31"/>
  <c r="H54" i="31"/>
  <c r="W50" i="31"/>
  <c r="E60" i="31"/>
  <c r="J58" i="31"/>
  <c r="T56" i="31"/>
  <c r="I54" i="31"/>
  <c r="X50" i="31"/>
  <c r="X44" i="31"/>
  <c r="I48" i="31"/>
  <c r="U50" i="31"/>
  <c r="F54" i="31"/>
  <c r="V44" i="33"/>
  <c r="G48" i="33"/>
  <c r="V50" i="33"/>
  <c r="G54" i="33"/>
  <c r="I60" i="33"/>
  <c r="X56" i="33"/>
  <c r="H36" i="33"/>
  <c r="W32" i="33"/>
  <c r="H24" i="33"/>
  <c r="W20" i="33"/>
  <c r="G106" i="33"/>
  <c r="V101" i="33"/>
  <c r="H113" i="33"/>
  <c r="W108" i="33"/>
  <c r="G99" i="33"/>
  <c r="V94" i="33"/>
  <c r="J41" i="33"/>
  <c r="J23" i="34"/>
  <c r="J53" i="34"/>
  <c r="J80" i="34"/>
  <c r="E74" i="34"/>
  <c r="T69" i="34"/>
  <c r="X159" i="32"/>
  <c r="H171" i="32"/>
  <c r="J143" i="34"/>
  <c r="J98" i="35"/>
  <c r="J105" i="35"/>
  <c r="J47" i="35"/>
  <c r="F81" i="34"/>
  <c r="U76" i="34"/>
  <c r="W50" i="34"/>
  <c r="H54" i="34"/>
  <c r="I54" i="34"/>
  <c r="X50" i="34"/>
  <c r="I48" i="34"/>
  <c r="X44" i="34"/>
  <c r="F54" i="34"/>
  <c r="U50" i="34"/>
  <c r="U44" i="34"/>
  <c r="F48" i="34"/>
  <c r="I88" i="34"/>
  <c r="X83" i="34"/>
  <c r="J112" i="30"/>
  <c r="J105" i="30"/>
  <c r="J73" i="30"/>
  <c r="J150" i="35"/>
  <c r="I60" i="35"/>
  <c r="X56" i="35"/>
  <c r="V26" i="35"/>
  <c r="G30" i="35"/>
  <c r="G24" i="35"/>
  <c r="V20" i="35"/>
  <c r="W26" i="35"/>
  <c r="H30" i="35"/>
  <c r="W20" i="35"/>
  <c r="H24" i="35"/>
  <c r="I30" i="35"/>
  <c r="X26" i="35"/>
  <c r="F36" i="35"/>
  <c r="U32" i="35"/>
  <c r="U101" i="30"/>
  <c r="F106" i="30"/>
  <c r="W83" i="30"/>
  <c r="H88" i="30"/>
  <c r="I88" i="30"/>
  <c r="X83" i="30"/>
  <c r="V101" i="30"/>
  <c r="G106" i="30"/>
  <c r="W101" i="30"/>
  <c r="H106" i="30"/>
  <c r="X101" i="30"/>
  <c r="I106" i="30"/>
  <c r="F88" i="30"/>
  <c r="U83" i="30"/>
  <c r="T94" i="30"/>
  <c r="J97" i="30"/>
  <c r="E99" i="30"/>
  <c r="U30" i="1"/>
  <c r="H170" i="38"/>
  <c r="H75" i="38"/>
  <c r="H75" i="37"/>
  <c r="U36" i="1"/>
  <c r="J163" i="37"/>
  <c r="F13" i="39"/>
  <c r="E149" i="1"/>
  <c r="E51" i="37"/>
  <c r="E122" i="39"/>
  <c r="E129" i="39"/>
  <c r="E136" i="39"/>
  <c r="E150" i="39"/>
  <c r="E143" i="39"/>
  <c r="F37" i="38"/>
  <c r="F107" i="40"/>
  <c r="T42" i="1"/>
  <c r="G82" i="38"/>
  <c r="G82" i="37"/>
  <c r="E121" i="1"/>
  <c r="E85" i="39"/>
  <c r="E84" i="40"/>
  <c r="J34" i="32"/>
  <c r="T32" i="32"/>
  <c r="E36" i="32"/>
  <c r="I30" i="32"/>
  <c r="X26" i="32"/>
  <c r="H54" i="32"/>
  <c r="W50" i="32"/>
  <c r="J58" i="32"/>
  <c r="T56" i="32"/>
  <c r="E60" i="32"/>
  <c r="X50" i="32"/>
  <c r="I54" i="32"/>
  <c r="X44" i="32"/>
  <c r="I48" i="32"/>
  <c r="F54" i="32"/>
  <c r="U50" i="32"/>
  <c r="W83" i="32"/>
  <c r="H88" i="32"/>
  <c r="J23" i="32"/>
  <c r="J53" i="32"/>
  <c r="F48" i="31"/>
  <c r="U44" i="31"/>
  <c r="H88" i="31"/>
  <c r="W83" i="31"/>
  <c r="F42" i="31"/>
  <c r="U38" i="31"/>
  <c r="E81" i="31"/>
  <c r="J79" i="31"/>
  <c r="T76" i="31"/>
  <c r="I60" i="31"/>
  <c r="X56" i="31"/>
  <c r="V76" i="31"/>
  <c r="G81" i="31"/>
  <c r="F60" i="31"/>
  <c r="U56" i="31"/>
  <c r="I81" i="31"/>
  <c r="X76" i="31"/>
  <c r="X20" i="33"/>
  <c r="I24" i="33"/>
  <c r="F30" i="33"/>
  <c r="U26" i="33"/>
  <c r="W101" i="33"/>
  <c r="H106" i="33"/>
  <c r="E48" i="33"/>
  <c r="J46" i="33"/>
  <c r="T44" i="33"/>
  <c r="E36" i="33"/>
  <c r="T32" i="33"/>
  <c r="E113" i="33"/>
  <c r="J111" i="33"/>
  <c r="T108" i="33"/>
  <c r="I81" i="33"/>
  <c r="X76" i="33"/>
  <c r="E106" i="33"/>
  <c r="T101" i="33"/>
  <c r="J104" i="33"/>
  <c r="U69" i="34"/>
  <c r="F74" i="34"/>
  <c r="G36" i="34"/>
  <c r="V32" i="34"/>
  <c r="T76" i="34"/>
  <c r="J79" i="34"/>
  <c r="E81" i="34"/>
  <c r="G81" i="34"/>
  <c r="V76" i="34"/>
  <c r="U56" i="34"/>
  <c r="F60" i="34"/>
  <c r="X76" i="34"/>
  <c r="I81" i="34"/>
  <c r="G60" i="34"/>
  <c r="V56" i="34"/>
  <c r="U101" i="34"/>
  <c r="F106" i="34"/>
  <c r="J136" i="34"/>
  <c r="W159" i="34"/>
  <c r="G171" i="34"/>
  <c r="W44" i="35"/>
  <c r="H48" i="35"/>
  <c r="U26" i="35"/>
  <c r="F30" i="35"/>
  <c r="H42" i="35"/>
  <c r="W38" i="35"/>
  <c r="H36" i="35"/>
  <c r="W32" i="35"/>
  <c r="T38" i="35"/>
  <c r="J40" i="35"/>
  <c r="E42" i="35"/>
  <c r="F42" i="35"/>
  <c r="U38" i="35"/>
  <c r="G48" i="35"/>
  <c r="V44" i="35"/>
  <c r="W14" i="30"/>
  <c r="H18" i="30"/>
  <c r="I24" i="30"/>
  <c r="X20" i="30"/>
  <c r="W56" i="30"/>
  <c r="H60" i="30"/>
  <c r="G99" i="30"/>
  <c r="V94" i="30"/>
  <c r="E113" i="30"/>
  <c r="J111" i="30"/>
  <c r="T108" i="30"/>
  <c r="U108" i="30"/>
  <c r="F113" i="30"/>
  <c r="V108" i="30"/>
  <c r="G113" i="30"/>
  <c r="W108" i="30"/>
  <c r="H113" i="30"/>
  <c r="X108" i="30"/>
  <c r="I113" i="30"/>
  <c r="E57" i="40"/>
  <c r="E33" i="40"/>
  <c r="R30" i="1"/>
  <c r="F34" i="1"/>
  <c r="I233" i="40"/>
  <c r="H233" i="40"/>
  <c r="G233" i="40"/>
  <c r="E233" i="40"/>
  <c r="I233" i="39"/>
  <c r="H233" i="39"/>
  <c r="F233" i="39"/>
  <c r="E233" i="39"/>
  <c r="F233" i="40"/>
  <c r="G233" i="39"/>
  <c r="H233" i="38"/>
  <c r="G233" i="38"/>
  <c r="I233" i="38"/>
  <c r="F233" i="38"/>
  <c r="E233" i="38"/>
  <c r="G233" i="37"/>
  <c r="F233" i="37"/>
  <c r="E233" i="37"/>
  <c r="H233" i="37"/>
  <c r="I233" i="37"/>
  <c r="S48" i="1"/>
  <c r="F140" i="1"/>
  <c r="F249" i="1"/>
  <c r="U24" i="1"/>
  <c r="E44" i="1"/>
  <c r="G43" i="1"/>
  <c r="F149" i="1"/>
  <c r="I221" i="40"/>
  <c r="H221" i="40"/>
  <c r="G221" i="40"/>
  <c r="E221" i="40"/>
  <c r="I221" i="39"/>
  <c r="F221" i="40"/>
  <c r="H221" i="39"/>
  <c r="F221" i="39"/>
  <c r="E221" i="39"/>
  <c r="A221" i="39"/>
  <c r="A221" i="38"/>
  <c r="G221" i="39"/>
  <c r="A221" i="40"/>
  <c r="H221" i="38"/>
  <c r="G221" i="38"/>
  <c r="I221" i="38"/>
  <c r="F221" i="38"/>
  <c r="E221" i="38"/>
  <c r="E221" i="37"/>
  <c r="A221" i="37"/>
  <c r="I221" i="37"/>
  <c r="H221" i="37"/>
  <c r="F221" i="37"/>
  <c r="G221" i="37"/>
  <c r="G146" i="40"/>
  <c r="G150" i="40" s="1"/>
  <c r="AF118" i="38"/>
  <c r="AA152" i="38"/>
  <c r="AF152" i="38" s="1"/>
  <c r="O120" i="40"/>
  <c r="Q120" i="38"/>
  <c r="R120" i="38"/>
  <c r="G119" i="38" s="1"/>
  <c r="O120" i="39"/>
  <c r="P120" i="40"/>
  <c r="Q120" i="40"/>
  <c r="O120" i="38"/>
  <c r="R120" i="40"/>
  <c r="G119" i="40" s="1"/>
  <c r="P120" i="39"/>
  <c r="R120" i="39"/>
  <c r="G119" i="39" s="1"/>
  <c r="P120" i="38"/>
  <c r="Q120" i="37"/>
  <c r="R120" i="37"/>
  <c r="G119" i="37" s="1"/>
  <c r="Q120" i="39"/>
  <c r="P120" i="37"/>
  <c r="O120" i="37"/>
  <c r="C120" i="40"/>
  <c r="C120" i="39"/>
  <c r="C120" i="38"/>
  <c r="C120" i="37"/>
  <c r="F118" i="40"/>
  <c r="F122" i="40" s="1"/>
  <c r="E77" i="40"/>
  <c r="E110" i="40"/>
  <c r="J22" i="32"/>
  <c r="T20" i="32"/>
  <c r="E24" i="32"/>
  <c r="F42" i="32"/>
  <c r="U38" i="32"/>
  <c r="X56" i="32"/>
  <c r="I60" i="32"/>
  <c r="V76" i="32"/>
  <c r="G81" i="32"/>
  <c r="U56" i="32"/>
  <c r="F60" i="32"/>
  <c r="X76" i="32"/>
  <c r="I81" i="32"/>
  <c r="U94" i="32"/>
  <c r="F99" i="32"/>
  <c r="J41" i="32"/>
  <c r="F106" i="31"/>
  <c r="U101" i="31"/>
  <c r="W56" i="31"/>
  <c r="H60" i="31"/>
  <c r="V50" i="31"/>
  <c r="G54" i="31"/>
  <c r="X94" i="31"/>
  <c r="I99" i="31"/>
  <c r="F81" i="31"/>
  <c r="U76" i="31"/>
  <c r="T83" i="31"/>
  <c r="E88" i="31"/>
  <c r="J86" i="31"/>
  <c r="W76" i="31"/>
  <c r="H81" i="31"/>
  <c r="G88" i="31"/>
  <c r="V83" i="31"/>
  <c r="J47" i="31"/>
  <c r="J105" i="31"/>
  <c r="F36" i="33"/>
  <c r="U32" i="33"/>
  <c r="G42" i="33"/>
  <c r="V38" i="33"/>
  <c r="G30" i="33"/>
  <c r="V26" i="33"/>
  <c r="X44" i="33"/>
  <c r="I48" i="33"/>
  <c r="I36" i="33"/>
  <c r="X32" i="33"/>
  <c r="G81" i="33"/>
  <c r="V76" i="33"/>
  <c r="G88" i="33"/>
  <c r="V83" i="33"/>
  <c r="H99" i="33"/>
  <c r="W94" i="33"/>
  <c r="J23" i="33"/>
  <c r="J53" i="33"/>
  <c r="J80" i="33"/>
  <c r="J59" i="34"/>
  <c r="U20" i="34"/>
  <c r="F24" i="34"/>
  <c r="E88" i="34"/>
  <c r="J86" i="34"/>
  <c r="T83" i="34"/>
  <c r="H81" i="34"/>
  <c r="W76" i="34"/>
  <c r="G88" i="34"/>
  <c r="V83" i="34"/>
  <c r="W83" i="34"/>
  <c r="H88" i="34"/>
  <c r="E106" i="34"/>
  <c r="T101" i="34"/>
  <c r="J104" i="34"/>
  <c r="J35" i="30"/>
  <c r="J98" i="30"/>
  <c r="Y159" i="34"/>
  <c r="I171" i="34"/>
  <c r="U163" i="34"/>
  <c r="J164" i="34"/>
  <c r="J17" i="30"/>
  <c r="V14" i="34"/>
  <c r="F81" i="35"/>
  <c r="U76" i="35"/>
  <c r="V38" i="35"/>
  <c r="G42" i="35"/>
  <c r="E48" i="35"/>
  <c r="J46" i="35"/>
  <c r="T44" i="35"/>
  <c r="I42" i="35"/>
  <c r="X38" i="35"/>
  <c r="X32" i="35"/>
  <c r="I36" i="35"/>
  <c r="V50" i="35"/>
  <c r="G54" i="35"/>
  <c r="H60" i="35"/>
  <c r="W56" i="35"/>
  <c r="F74" i="30"/>
  <c r="U69" i="30"/>
  <c r="E36" i="30"/>
  <c r="T32" i="30"/>
  <c r="F99" i="30"/>
  <c r="U94" i="30"/>
  <c r="E106" i="30"/>
  <c r="T101" i="30"/>
  <c r="J104" i="30"/>
  <c r="U20" i="30"/>
  <c r="F24" i="30"/>
  <c r="G30" i="30"/>
  <c r="V26" i="30"/>
  <c r="V20" i="30"/>
  <c r="G24" i="30"/>
  <c r="H30" i="30"/>
  <c r="W26" i="30"/>
  <c r="E39" i="39"/>
  <c r="E51" i="39"/>
  <c r="S33" i="40"/>
  <c r="Q33" i="40"/>
  <c r="R33" i="39"/>
  <c r="R33" i="40"/>
  <c r="Q33" i="39"/>
  <c r="S33" i="39"/>
  <c r="R33" i="38"/>
  <c r="Q33" i="38"/>
  <c r="S33" i="38"/>
  <c r="Q33" i="37"/>
  <c r="S33" i="37"/>
  <c r="R33" i="37"/>
  <c r="S30" i="1"/>
  <c r="E133" i="1"/>
  <c r="T48" i="1"/>
  <c r="G78" i="1"/>
  <c r="J163" i="38"/>
  <c r="F82" i="40"/>
  <c r="J167" i="39"/>
  <c r="F25" i="40"/>
  <c r="G49" i="37"/>
  <c r="E109" i="1"/>
  <c r="Q106" i="1" s="1"/>
  <c r="G108" i="1"/>
  <c r="H130" i="30"/>
  <c r="H144" i="30"/>
  <c r="E130" i="30"/>
  <c r="E144" i="30"/>
  <c r="I130" i="30"/>
  <c r="I144" i="30"/>
  <c r="F123" i="30"/>
  <c r="F137" i="30"/>
  <c r="F151" i="30"/>
  <c r="G123" i="30"/>
  <c r="G137" i="30"/>
  <c r="G151" i="30"/>
  <c r="H123" i="30"/>
  <c r="H137" i="30"/>
  <c r="E123" i="30"/>
  <c r="E137" i="30"/>
  <c r="T133" i="30" s="1"/>
  <c r="H151" i="30"/>
  <c r="I123" i="30"/>
  <c r="I137" i="30"/>
  <c r="F130" i="30"/>
  <c r="E151" i="30"/>
  <c r="G144" i="30"/>
  <c r="G130" i="30"/>
  <c r="F144" i="30"/>
  <c r="I151" i="30"/>
  <c r="G21" i="1"/>
  <c r="F107" i="37"/>
  <c r="U42" i="1"/>
  <c r="F49" i="39"/>
  <c r="F118" i="38"/>
  <c r="F122" i="38" s="1"/>
  <c r="F119" i="39"/>
  <c r="E119" i="39"/>
  <c r="F36" i="32"/>
  <c r="U32" i="32"/>
  <c r="V50" i="32"/>
  <c r="G54" i="32"/>
  <c r="I99" i="32"/>
  <c r="X94" i="32"/>
  <c r="F81" i="32"/>
  <c r="U76" i="32"/>
  <c r="E88" i="32"/>
  <c r="T83" i="32"/>
  <c r="J86" i="32"/>
  <c r="H81" i="32"/>
  <c r="W76" i="32"/>
  <c r="G88" i="32"/>
  <c r="V83" i="32"/>
  <c r="J59" i="32"/>
  <c r="J112" i="32"/>
  <c r="E36" i="31"/>
  <c r="T32" i="31"/>
  <c r="F99" i="31"/>
  <c r="U94" i="31"/>
  <c r="I88" i="31"/>
  <c r="X83" i="31"/>
  <c r="G106" i="31"/>
  <c r="V101" i="31"/>
  <c r="H106" i="31"/>
  <c r="W101" i="31"/>
  <c r="I106" i="31"/>
  <c r="X101" i="31"/>
  <c r="U83" i="31"/>
  <c r="F88" i="31"/>
  <c r="J97" i="31"/>
  <c r="E99" i="31"/>
  <c r="T94" i="31"/>
  <c r="E24" i="33"/>
  <c r="J22" i="33"/>
  <c r="T20" i="33"/>
  <c r="H54" i="33"/>
  <c r="W50" i="33"/>
  <c r="H42" i="33"/>
  <c r="W38" i="33"/>
  <c r="F60" i="33"/>
  <c r="U56" i="33"/>
  <c r="F48" i="33"/>
  <c r="U44" i="33"/>
  <c r="E88" i="33"/>
  <c r="T83" i="33"/>
  <c r="J86" i="33"/>
  <c r="J97" i="33"/>
  <c r="E99" i="33"/>
  <c r="T94" i="33"/>
  <c r="F106" i="33"/>
  <c r="U101" i="33"/>
  <c r="J112" i="34"/>
  <c r="J35" i="34"/>
  <c r="W159" i="32"/>
  <c r="G171" i="32"/>
  <c r="J53" i="35"/>
  <c r="J80" i="35"/>
  <c r="H106" i="34"/>
  <c r="W101" i="34"/>
  <c r="V101" i="34"/>
  <c r="G106" i="34"/>
  <c r="I106" i="34"/>
  <c r="X101" i="34"/>
  <c r="F88" i="34"/>
  <c r="U83" i="34"/>
  <c r="T94" i="34"/>
  <c r="E99" i="34"/>
  <c r="F99" i="34"/>
  <c r="U94" i="34"/>
  <c r="J22" i="34"/>
  <c r="T20" i="34"/>
  <c r="E24" i="34"/>
  <c r="J23" i="30"/>
  <c r="J53" i="30"/>
  <c r="I74" i="35"/>
  <c r="X69" i="35"/>
  <c r="F171" i="34"/>
  <c r="V159" i="34"/>
  <c r="E60" i="35"/>
  <c r="T56" i="35"/>
  <c r="W50" i="35"/>
  <c r="H54" i="35"/>
  <c r="I54" i="35"/>
  <c r="X50" i="35"/>
  <c r="X44" i="35"/>
  <c r="I48" i="35"/>
  <c r="U50" i="35"/>
  <c r="F54" i="35"/>
  <c r="F48" i="35"/>
  <c r="U44" i="35"/>
  <c r="X83" i="35"/>
  <c r="I88" i="35"/>
  <c r="H99" i="35"/>
  <c r="W94" i="35"/>
  <c r="V14" i="30"/>
  <c r="G18" i="30"/>
  <c r="U44" i="30"/>
  <c r="F48" i="30"/>
  <c r="H99" i="30"/>
  <c r="W94" i="30"/>
  <c r="F30" i="30"/>
  <c r="U26" i="30"/>
  <c r="W38" i="30"/>
  <c r="H42" i="30"/>
  <c r="H36" i="30"/>
  <c r="W32" i="30"/>
  <c r="E42" i="30"/>
  <c r="J40" i="30"/>
  <c r="T38" i="30"/>
  <c r="J168" i="34"/>
  <c r="E45" i="40"/>
  <c r="Q102" i="38"/>
  <c r="Q102" i="37"/>
  <c r="Q102" i="40"/>
  <c r="Q102" i="39"/>
  <c r="T102" i="40"/>
  <c r="G101" i="40" s="1"/>
  <c r="R102" i="40"/>
  <c r="T102" i="39"/>
  <c r="G101" i="39" s="1"/>
  <c r="S102" i="39"/>
  <c r="T102" i="38"/>
  <c r="G101" i="38" s="1"/>
  <c r="S102" i="40"/>
  <c r="S102" i="38"/>
  <c r="R102" i="38"/>
  <c r="T102" i="37"/>
  <c r="G101" i="37" s="1"/>
  <c r="S102" i="37"/>
  <c r="R102" i="37"/>
  <c r="R102" i="39"/>
  <c r="E27" i="37"/>
  <c r="F133" i="1"/>
  <c r="F248" i="1"/>
  <c r="T30" i="1"/>
  <c r="I170" i="40"/>
  <c r="E77" i="1"/>
  <c r="Q74" i="1" s="1"/>
  <c r="G76" i="1"/>
  <c r="J163" i="39"/>
  <c r="S45" i="40"/>
  <c r="R45" i="40"/>
  <c r="S45" i="39"/>
  <c r="Q45" i="40"/>
  <c r="R45" i="38"/>
  <c r="Q45" i="38"/>
  <c r="R45" i="39"/>
  <c r="Q45" i="39"/>
  <c r="S45" i="38"/>
  <c r="Q45" i="37"/>
  <c r="S45" i="37"/>
  <c r="R45" i="37"/>
  <c r="H130" i="34"/>
  <c r="H144" i="34"/>
  <c r="E130" i="34"/>
  <c r="E144" i="34"/>
  <c r="I130" i="34"/>
  <c r="I144" i="34"/>
  <c r="F123" i="34"/>
  <c r="F137" i="34"/>
  <c r="F138" i="34" s="1"/>
  <c r="F151" i="34"/>
  <c r="G123" i="34"/>
  <c r="G137" i="34"/>
  <c r="E123" i="34"/>
  <c r="E137" i="34"/>
  <c r="H151" i="34"/>
  <c r="I123" i="34"/>
  <c r="I137" i="34"/>
  <c r="F130" i="34"/>
  <c r="U126" i="34" s="1"/>
  <c r="F144" i="34"/>
  <c r="U140" i="34" s="1"/>
  <c r="I151" i="34"/>
  <c r="G130" i="34"/>
  <c r="E151" i="34"/>
  <c r="G151" i="34"/>
  <c r="H137" i="34"/>
  <c r="G144" i="34"/>
  <c r="H123" i="34"/>
  <c r="I201" i="40"/>
  <c r="H201" i="40"/>
  <c r="G201" i="40"/>
  <c r="E201" i="40"/>
  <c r="I201" i="39"/>
  <c r="H201" i="39"/>
  <c r="F201" i="39"/>
  <c r="E201" i="39"/>
  <c r="G201" i="39"/>
  <c r="F201" i="40"/>
  <c r="H201" i="38"/>
  <c r="G201" i="38"/>
  <c r="I201" i="38"/>
  <c r="F201" i="38"/>
  <c r="I201" i="37"/>
  <c r="H201" i="37"/>
  <c r="G201" i="37"/>
  <c r="E201" i="38"/>
  <c r="F201" i="37"/>
  <c r="E201" i="37"/>
  <c r="R24" i="1"/>
  <c r="F28" i="1"/>
  <c r="S54" i="1"/>
  <c r="F43" i="37"/>
  <c r="E126" i="1"/>
  <c r="E128" i="1"/>
  <c r="S27" i="40"/>
  <c r="Q27" i="40"/>
  <c r="S27" i="38"/>
  <c r="R27" i="38"/>
  <c r="R27" i="40"/>
  <c r="S27" i="39"/>
  <c r="R27" i="39"/>
  <c r="Q27" i="39"/>
  <c r="Q27" i="38"/>
  <c r="Q27" i="37"/>
  <c r="S27" i="37"/>
  <c r="R27" i="37"/>
  <c r="E149" i="38"/>
  <c r="R135" i="38"/>
  <c r="H133" i="38" s="1"/>
  <c r="O135" i="39"/>
  <c r="P135" i="37"/>
  <c r="P135" i="40"/>
  <c r="Q135" i="37"/>
  <c r="Q135" i="40"/>
  <c r="O135" i="38"/>
  <c r="R135" i="37"/>
  <c r="H133" i="37" s="1"/>
  <c r="R135" i="40"/>
  <c r="H133" i="40" s="1"/>
  <c r="P135" i="39"/>
  <c r="Q135" i="39"/>
  <c r="O135" i="40"/>
  <c r="Q135" i="38"/>
  <c r="P135" i="38"/>
  <c r="O135" i="37"/>
  <c r="R135" i="39"/>
  <c r="H133" i="39" s="1"/>
  <c r="C135" i="40"/>
  <c r="C135" i="39"/>
  <c r="C135" i="38"/>
  <c r="C135" i="37"/>
  <c r="R142" i="37"/>
  <c r="H140" i="37" s="1"/>
  <c r="W94" i="32"/>
  <c r="H99" i="32"/>
  <c r="X83" i="32"/>
  <c r="I88" i="32"/>
  <c r="V101" i="32"/>
  <c r="G106" i="32"/>
  <c r="H106" i="32"/>
  <c r="W101" i="32"/>
  <c r="I106" i="32"/>
  <c r="X101" i="32"/>
  <c r="F88" i="32"/>
  <c r="U83" i="32"/>
  <c r="E99" i="32"/>
  <c r="T94" i="32"/>
  <c r="J97" i="32"/>
  <c r="J87" i="32"/>
  <c r="X20" i="31"/>
  <c r="I24" i="31"/>
  <c r="H99" i="31"/>
  <c r="W94" i="31"/>
  <c r="G99" i="31"/>
  <c r="V94" i="31"/>
  <c r="T108" i="31"/>
  <c r="J111" i="31"/>
  <c r="E113" i="31"/>
  <c r="U108" i="31"/>
  <c r="F113" i="31"/>
  <c r="V108" i="31"/>
  <c r="G113" i="31"/>
  <c r="H113" i="31"/>
  <c r="W108" i="31"/>
  <c r="I113" i="31"/>
  <c r="X108" i="31"/>
  <c r="T18" i="1"/>
  <c r="J98" i="31"/>
  <c r="H60" i="33"/>
  <c r="W56" i="33"/>
  <c r="F24" i="33"/>
  <c r="U20" i="33"/>
  <c r="E54" i="33"/>
  <c r="J52" i="33"/>
  <c r="T50" i="33"/>
  <c r="H30" i="33"/>
  <c r="W26" i="33"/>
  <c r="G60" i="33"/>
  <c r="V56" i="33"/>
  <c r="X101" i="33"/>
  <c r="I106" i="33"/>
  <c r="I113" i="33"/>
  <c r="X108" i="33"/>
  <c r="J29" i="33"/>
  <c r="J87" i="33"/>
  <c r="J143" i="33"/>
  <c r="J98" i="34"/>
  <c r="J41" i="34"/>
  <c r="E171" i="32"/>
  <c r="J160" i="32"/>
  <c r="U159" i="32"/>
  <c r="J23" i="35"/>
  <c r="J29" i="35"/>
  <c r="J87" i="35"/>
  <c r="F113" i="34"/>
  <c r="U108" i="34"/>
  <c r="J111" i="34"/>
  <c r="E113" i="34"/>
  <c r="T108" i="34"/>
  <c r="G113" i="34"/>
  <c r="V108" i="34"/>
  <c r="W108" i="34"/>
  <c r="H113" i="34"/>
  <c r="I113" i="34"/>
  <c r="X108" i="34"/>
  <c r="J28" i="34"/>
  <c r="E30" i="34"/>
  <c r="T26" i="34"/>
  <c r="I24" i="34"/>
  <c r="X20" i="34"/>
  <c r="J41" i="30"/>
  <c r="F18" i="35"/>
  <c r="U14" i="35"/>
  <c r="E171" i="34"/>
  <c r="J160" i="34"/>
  <c r="U159" i="34"/>
  <c r="G36" i="35"/>
  <c r="V32" i="35"/>
  <c r="E81" i="35"/>
  <c r="J79" i="35"/>
  <c r="T76" i="35"/>
  <c r="V76" i="35"/>
  <c r="G81" i="35"/>
  <c r="F60" i="35"/>
  <c r="U56" i="35"/>
  <c r="X76" i="35"/>
  <c r="I81" i="35"/>
  <c r="V94" i="35"/>
  <c r="G99" i="35"/>
  <c r="U101" i="35"/>
  <c r="F106" i="35"/>
  <c r="U14" i="30"/>
  <c r="F18" i="30"/>
  <c r="V56" i="30"/>
  <c r="G60" i="30"/>
  <c r="E30" i="30"/>
  <c r="T26" i="30"/>
  <c r="J28" i="30"/>
  <c r="V38" i="30"/>
  <c r="G42" i="30"/>
  <c r="H48" i="30"/>
  <c r="W44" i="30"/>
  <c r="E54" i="30"/>
  <c r="T50" i="30"/>
  <c r="J52" i="30"/>
  <c r="J46" i="30"/>
  <c r="T44" i="30"/>
  <c r="E48" i="30"/>
  <c r="X38" i="30"/>
  <c r="I42" i="30"/>
  <c r="X69" i="30"/>
  <c r="J159" i="37"/>
  <c r="E170" i="37"/>
  <c r="E103" i="37"/>
  <c r="R36" i="1"/>
  <c r="F40" i="1"/>
  <c r="U48" i="1"/>
  <c r="F82" i="39"/>
  <c r="R16" i="40"/>
  <c r="S16" i="40"/>
  <c r="S16" i="38"/>
  <c r="S16" i="37"/>
  <c r="F31" i="40"/>
  <c r="F100" i="39"/>
  <c r="F130" i="32"/>
  <c r="F144" i="32"/>
  <c r="I151" i="32"/>
  <c r="E151" i="32"/>
  <c r="H130" i="32"/>
  <c r="H144" i="32"/>
  <c r="E130" i="32"/>
  <c r="E144" i="32"/>
  <c r="I130" i="32"/>
  <c r="I144" i="32"/>
  <c r="F123" i="32"/>
  <c r="F137" i="32"/>
  <c r="F151" i="32"/>
  <c r="G123" i="32"/>
  <c r="G137" i="32"/>
  <c r="E123" i="32"/>
  <c r="E137" i="32"/>
  <c r="H151" i="32"/>
  <c r="I123" i="32"/>
  <c r="I137" i="32"/>
  <c r="G151" i="32"/>
  <c r="H123" i="32"/>
  <c r="G144" i="32"/>
  <c r="G130" i="32"/>
  <c r="H137" i="32"/>
  <c r="F37" i="37"/>
  <c r="F37" i="39"/>
  <c r="G75" i="38"/>
  <c r="G75" i="37"/>
  <c r="S24" i="1"/>
  <c r="T54" i="1"/>
  <c r="G82" i="39"/>
  <c r="F49" i="38"/>
  <c r="Q95" i="40"/>
  <c r="Q95" i="39"/>
  <c r="Q95" i="38"/>
  <c r="Q95" i="37"/>
  <c r="T95" i="40"/>
  <c r="G94" i="40" s="1"/>
  <c r="S95" i="40"/>
  <c r="R95" i="40"/>
  <c r="R95" i="39"/>
  <c r="T95" i="39"/>
  <c r="G94" i="39" s="1"/>
  <c r="S95" i="39"/>
  <c r="T95" i="38"/>
  <c r="G94" i="38" s="1"/>
  <c r="S95" i="38"/>
  <c r="R95" i="38"/>
  <c r="T95" i="37"/>
  <c r="G94" i="37" s="1"/>
  <c r="S95" i="37"/>
  <c r="R95" i="37"/>
  <c r="F146" i="40"/>
  <c r="F150" i="40" s="1"/>
  <c r="F118" i="37"/>
  <c r="F122" i="37" s="1"/>
  <c r="G132" i="38"/>
  <c r="G136" i="38" s="1"/>
  <c r="E135" i="40"/>
  <c r="E141" i="37"/>
  <c r="AA139" i="37"/>
  <c r="AF139" i="37" s="1"/>
  <c r="O128" i="40"/>
  <c r="O128" i="38"/>
  <c r="R128" i="37"/>
  <c r="H126" i="37" s="1"/>
  <c r="P128" i="39"/>
  <c r="Q128" i="39"/>
  <c r="P128" i="40"/>
  <c r="R128" i="39"/>
  <c r="H126" i="39" s="1"/>
  <c r="P128" i="38"/>
  <c r="O128" i="37"/>
  <c r="Q128" i="40"/>
  <c r="Q128" i="38"/>
  <c r="R128" i="40"/>
  <c r="H126" i="40" s="1"/>
  <c r="R128" i="38"/>
  <c r="H126" i="38" s="1"/>
  <c r="Q128" i="37"/>
  <c r="O128" i="39"/>
  <c r="P128" i="37"/>
  <c r="C128" i="40"/>
  <c r="C128" i="38"/>
  <c r="C128" i="37"/>
  <c r="C128" i="39"/>
  <c r="G125" i="38"/>
  <c r="G129" i="38" s="1"/>
  <c r="U101" i="32"/>
  <c r="F106" i="32"/>
  <c r="G99" i="32"/>
  <c r="V94" i="32"/>
  <c r="J111" i="32"/>
  <c r="E113" i="32"/>
  <c r="T108" i="32"/>
  <c r="F113" i="32"/>
  <c r="U108" i="32"/>
  <c r="G113" i="32"/>
  <c r="V108" i="32"/>
  <c r="W108" i="32"/>
  <c r="H113" i="32"/>
  <c r="I113" i="32"/>
  <c r="X108" i="32"/>
  <c r="E21" i="38"/>
  <c r="J47" i="32"/>
  <c r="V56" i="31"/>
  <c r="G60" i="31"/>
  <c r="W20" i="31"/>
  <c r="H24" i="31"/>
  <c r="T101" i="31"/>
  <c r="J104" i="31"/>
  <c r="E106" i="31"/>
  <c r="F24" i="31"/>
  <c r="U20" i="31"/>
  <c r="V26" i="31"/>
  <c r="G30" i="31"/>
  <c r="G24" i="31"/>
  <c r="V20" i="31"/>
  <c r="W26" i="31"/>
  <c r="H30" i="31"/>
  <c r="J112" i="31"/>
  <c r="J29" i="31"/>
  <c r="J23" i="31"/>
  <c r="J53" i="31"/>
  <c r="J122" i="32"/>
  <c r="E30" i="33"/>
  <c r="J28" i="33"/>
  <c r="T26" i="33"/>
  <c r="I54" i="33"/>
  <c r="X50" i="33"/>
  <c r="E42" i="33"/>
  <c r="T38" i="33"/>
  <c r="J40" i="33"/>
  <c r="F81" i="33"/>
  <c r="U76" i="33"/>
  <c r="G113" i="33"/>
  <c r="V108" i="33"/>
  <c r="H88" i="33"/>
  <c r="W83" i="33"/>
  <c r="J47" i="33"/>
  <c r="J112" i="33"/>
  <c r="J129" i="33"/>
  <c r="J105" i="34"/>
  <c r="J47" i="34"/>
  <c r="I171" i="32"/>
  <c r="Y159" i="32"/>
  <c r="F171" i="32"/>
  <c r="V159" i="32"/>
  <c r="X56" i="34"/>
  <c r="I60" i="34"/>
  <c r="G30" i="34"/>
  <c r="V26" i="34"/>
  <c r="V20" i="34"/>
  <c r="G24" i="34"/>
  <c r="H30" i="34"/>
  <c r="W26" i="34"/>
  <c r="H24" i="34"/>
  <c r="W20" i="34"/>
  <c r="I30" i="34"/>
  <c r="X26" i="34"/>
  <c r="F36" i="34"/>
  <c r="U32" i="34"/>
  <c r="J59" i="30"/>
  <c r="F24" i="35"/>
  <c r="U20" i="35"/>
  <c r="X94" i="35"/>
  <c r="I99" i="35"/>
  <c r="E88" i="35"/>
  <c r="J86" i="35"/>
  <c r="T83" i="35"/>
  <c r="W76" i="35"/>
  <c r="H81" i="35"/>
  <c r="G88" i="35"/>
  <c r="V83" i="35"/>
  <c r="W83" i="35"/>
  <c r="H88" i="35"/>
  <c r="E106" i="35"/>
  <c r="J104" i="35"/>
  <c r="T101" i="35"/>
  <c r="J143" i="35"/>
  <c r="E74" i="30"/>
  <c r="T69" i="30"/>
  <c r="J22" i="30"/>
  <c r="T20" i="30"/>
  <c r="E24" i="30"/>
  <c r="I30" i="30"/>
  <c r="X26" i="30"/>
  <c r="H54" i="30"/>
  <c r="W50" i="30"/>
  <c r="E60" i="30"/>
  <c r="T56" i="30"/>
  <c r="J58" i="30"/>
  <c r="I54" i="30"/>
  <c r="X50" i="30"/>
  <c r="I48" i="30"/>
  <c r="X44" i="30"/>
  <c r="F54" i="30"/>
  <c r="U50" i="30"/>
  <c r="E39" i="40"/>
  <c r="E103" i="40"/>
  <c r="E86" i="39"/>
  <c r="J313" i="39"/>
  <c r="J272" i="38"/>
  <c r="E27" i="38"/>
  <c r="F135" i="1"/>
  <c r="S36" i="1"/>
  <c r="R48" i="1"/>
  <c r="F52" i="1"/>
  <c r="Q85" i="38"/>
  <c r="Q85" i="37"/>
  <c r="Q85" i="40"/>
  <c r="Q85" i="39"/>
  <c r="R85" i="37"/>
  <c r="T85" i="37"/>
  <c r="H83" i="37" s="1"/>
  <c r="R85" i="38"/>
  <c r="T85" i="38"/>
  <c r="H83" i="38" s="1"/>
  <c r="R85" i="39"/>
  <c r="T85" i="39"/>
  <c r="H83" i="39" s="1"/>
  <c r="R85" i="40"/>
  <c r="T85" i="40"/>
  <c r="H83" i="40" s="1"/>
  <c r="S85" i="39"/>
  <c r="S85" i="40"/>
  <c r="S85" i="38"/>
  <c r="S85" i="37"/>
  <c r="F119" i="1"/>
  <c r="X117" i="1"/>
  <c r="F121" i="1"/>
  <c r="J167" i="37"/>
  <c r="F25" i="38"/>
  <c r="E129" i="37"/>
  <c r="E150" i="37"/>
  <c r="E136" i="37"/>
  <c r="E143" i="37"/>
  <c r="E122" i="37"/>
  <c r="E123" i="35"/>
  <c r="E137" i="35"/>
  <c r="T133" i="35" s="1"/>
  <c r="H151" i="35"/>
  <c r="I123" i="35"/>
  <c r="I137" i="35"/>
  <c r="E130" i="35"/>
  <c r="E131" i="35" s="1"/>
  <c r="I151" i="35"/>
  <c r="F130" i="35"/>
  <c r="F131" i="35" s="1"/>
  <c r="F144" i="35"/>
  <c r="F145" i="35" s="1"/>
  <c r="G130" i="35"/>
  <c r="G131" i="35" s="1"/>
  <c r="G144" i="35"/>
  <c r="G145" i="35" s="1"/>
  <c r="H130" i="35"/>
  <c r="W126" i="35" s="1"/>
  <c r="H144" i="35"/>
  <c r="H145" i="35" s="1"/>
  <c r="E151" i="35"/>
  <c r="E152" i="35" s="1"/>
  <c r="I130" i="35"/>
  <c r="X126" i="35" s="1"/>
  <c r="I144" i="35"/>
  <c r="X140" i="35" s="1"/>
  <c r="F151" i="35"/>
  <c r="G151" i="35"/>
  <c r="H123" i="35"/>
  <c r="H137" i="35"/>
  <c r="E144" i="35"/>
  <c r="E145" i="35" s="1"/>
  <c r="F137" i="35"/>
  <c r="G137" i="35"/>
  <c r="G123" i="35"/>
  <c r="F123" i="35"/>
  <c r="T24" i="1"/>
  <c r="F43" i="38"/>
  <c r="Q52" i="40"/>
  <c r="S52" i="40"/>
  <c r="S52" i="39"/>
  <c r="S52" i="38"/>
  <c r="R52" i="40"/>
  <c r="R52" i="39"/>
  <c r="R52" i="38"/>
  <c r="Q52" i="39"/>
  <c r="Q52" i="38"/>
  <c r="R52" i="37"/>
  <c r="Q52" i="37"/>
  <c r="S52" i="37"/>
  <c r="J168" i="32"/>
  <c r="U167" i="32"/>
  <c r="J35" i="35"/>
  <c r="E60" i="34"/>
  <c r="T56" i="34"/>
  <c r="J58" i="34"/>
  <c r="F30" i="34"/>
  <c r="U26" i="34"/>
  <c r="W38" i="34"/>
  <c r="H42" i="34"/>
  <c r="H36" i="34"/>
  <c r="W32" i="34"/>
  <c r="E42" i="34"/>
  <c r="T38" i="34"/>
  <c r="J40" i="34"/>
  <c r="E36" i="34"/>
  <c r="T32" i="34"/>
  <c r="J34" i="34"/>
  <c r="F42" i="34"/>
  <c r="U38" i="34"/>
  <c r="V44" i="34"/>
  <c r="G48" i="34"/>
  <c r="X159" i="34"/>
  <c r="H171" i="34"/>
  <c r="H106" i="35"/>
  <c r="W101" i="35"/>
  <c r="G106" i="35"/>
  <c r="V101" i="35"/>
  <c r="I106" i="35"/>
  <c r="X101" i="35"/>
  <c r="F88" i="35"/>
  <c r="U83" i="35"/>
  <c r="E99" i="35"/>
  <c r="T94" i="35"/>
  <c r="J97" i="35"/>
  <c r="U94" i="35"/>
  <c r="F99" i="35"/>
  <c r="E24" i="35"/>
  <c r="J22" i="35"/>
  <c r="T20" i="35"/>
  <c r="J129" i="35"/>
  <c r="X32" i="30"/>
  <c r="I36" i="30"/>
  <c r="F36" i="30"/>
  <c r="U32" i="30"/>
  <c r="F42" i="30"/>
  <c r="U38" i="30"/>
  <c r="T76" i="30"/>
  <c r="E81" i="30"/>
  <c r="J79" i="30"/>
  <c r="X56" i="30"/>
  <c r="I60" i="30"/>
  <c r="G81" i="30"/>
  <c r="V76" i="30"/>
  <c r="F60" i="30"/>
  <c r="U56" i="30"/>
  <c r="I81" i="30"/>
  <c r="X76" i="30"/>
  <c r="AA152" i="40"/>
  <c r="AF152" i="40" s="1"/>
  <c r="AF118" i="40"/>
  <c r="E57" i="39"/>
  <c r="E45" i="39"/>
  <c r="E33" i="38"/>
  <c r="E250" i="1"/>
  <c r="F55" i="37"/>
  <c r="F55" i="40"/>
  <c r="G71" i="1"/>
  <c r="F170" i="38"/>
  <c r="F170" i="37"/>
  <c r="E170" i="38"/>
  <c r="J159" i="38"/>
  <c r="H75" i="39"/>
  <c r="T36" i="1"/>
  <c r="F13" i="38"/>
  <c r="F82" i="37"/>
  <c r="J167" i="38"/>
  <c r="F93" i="40"/>
  <c r="F100" i="37"/>
  <c r="F95" i="1"/>
  <c r="F113" i="1"/>
  <c r="F31" i="38"/>
  <c r="E129" i="38"/>
  <c r="E150" i="38"/>
  <c r="E143" i="38"/>
  <c r="E122" i="38"/>
  <c r="F136" i="38"/>
  <c r="E136" i="38"/>
  <c r="E130" i="33"/>
  <c r="E131" i="33" s="1"/>
  <c r="E144" i="33"/>
  <c r="F151" i="33"/>
  <c r="G123" i="33"/>
  <c r="G137" i="33"/>
  <c r="G151" i="33"/>
  <c r="G152" i="33" s="1"/>
  <c r="E123" i="33"/>
  <c r="E137" i="33"/>
  <c r="H151" i="33"/>
  <c r="I123" i="33"/>
  <c r="I137" i="33"/>
  <c r="F130" i="33"/>
  <c r="F131" i="33" s="1"/>
  <c r="F144" i="33"/>
  <c r="F145" i="33" s="1"/>
  <c r="H130" i="33"/>
  <c r="H144" i="33"/>
  <c r="E151" i="33"/>
  <c r="E152" i="33" s="1"/>
  <c r="G130" i="33"/>
  <c r="I144" i="33"/>
  <c r="I145" i="33" s="1"/>
  <c r="F137" i="33"/>
  <c r="F138" i="33" s="1"/>
  <c r="H137" i="33"/>
  <c r="W133" i="33" s="1"/>
  <c r="I130" i="33"/>
  <c r="X126" i="33" s="1"/>
  <c r="I151" i="33"/>
  <c r="X147" i="33" s="1"/>
  <c r="G144" i="33"/>
  <c r="H123" i="33"/>
  <c r="H124" i="33" s="1"/>
  <c r="F123" i="33"/>
  <c r="U119" i="33" s="1"/>
  <c r="E57" i="37"/>
  <c r="R42" i="1"/>
  <c r="F46" i="1"/>
  <c r="U54" i="1"/>
  <c r="F43" i="39"/>
  <c r="F142" i="1"/>
  <c r="F49" i="37"/>
  <c r="X20" i="32"/>
  <c r="I24" i="32"/>
  <c r="H60" i="32"/>
  <c r="W56" i="32"/>
  <c r="U26" i="32"/>
  <c r="F30" i="32"/>
  <c r="G36" i="32"/>
  <c r="V32" i="32"/>
  <c r="W38" i="32"/>
  <c r="H42" i="32"/>
  <c r="H36" i="32"/>
  <c r="W32" i="32"/>
  <c r="F48" i="32"/>
  <c r="U44" i="32"/>
  <c r="U18" i="1"/>
  <c r="E30" i="31"/>
  <c r="J28" i="31"/>
  <c r="T26" i="31"/>
  <c r="G42" i="31"/>
  <c r="V38" i="31"/>
  <c r="W44" i="31"/>
  <c r="H48" i="31"/>
  <c r="J52" i="31"/>
  <c r="T50" i="31"/>
  <c r="E54" i="31"/>
  <c r="E48" i="31"/>
  <c r="J46" i="31"/>
  <c r="T44" i="31"/>
  <c r="I42" i="31"/>
  <c r="X38" i="31"/>
  <c r="J35" i="31"/>
  <c r="J59" i="31"/>
  <c r="F42" i="33"/>
  <c r="U38" i="33"/>
  <c r="E60" i="33"/>
  <c r="J58" i="33"/>
  <c r="T56" i="33"/>
  <c r="V20" i="33"/>
  <c r="G24" i="33"/>
  <c r="F54" i="33"/>
  <c r="U50" i="33"/>
  <c r="I99" i="33"/>
  <c r="X94" i="33"/>
  <c r="F88" i="33"/>
  <c r="U83" i="33"/>
  <c r="X83" i="33"/>
  <c r="I88" i="33"/>
  <c r="J35" i="33"/>
  <c r="F171" i="33"/>
  <c r="V159" i="33"/>
  <c r="J160" i="33"/>
  <c r="U163" i="32"/>
  <c r="J164" i="32"/>
  <c r="J129" i="34"/>
  <c r="J41" i="35"/>
  <c r="H48" i="34"/>
  <c r="W44" i="34"/>
  <c r="V38" i="34"/>
  <c r="G42" i="34"/>
  <c r="E54" i="34"/>
  <c r="T50" i="34"/>
  <c r="J52" i="34"/>
  <c r="J46" i="34"/>
  <c r="T44" i="34"/>
  <c r="E48" i="34"/>
  <c r="I42" i="34"/>
  <c r="X38" i="34"/>
  <c r="X32" i="34"/>
  <c r="I36" i="34"/>
  <c r="G54" i="34"/>
  <c r="V50" i="34"/>
  <c r="H60" i="34"/>
  <c r="W56" i="34"/>
  <c r="J47" i="30"/>
  <c r="W69" i="35"/>
  <c r="H74" i="35"/>
  <c r="F113" i="35"/>
  <c r="U108" i="35"/>
  <c r="T108" i="35"/>
  <c r="E113" i="35"/>
  <c r="J111" i="35"/>
  <c r="G113" i="35"/>
  <c r="V108" i="35"/>
  <c r="H113" i="35"/>
  <c r="W108" i="35"/>
  <c r="I113" i="35"/>
  <c r="X108" i="35"/>
  <c r="E30" i="35"/>
  <c r="J28" i="35"/>
  <c r="T26" i="35"/>
  <c r="X20" i="35"/>
  <c r="I24" i="35"/>
  <c r="J136" i="35"/>
  <c r="H24" i="30"/>
  <c r="W20" i="30"/>
  <c r="G48" i="30"/>
  <c r="V44" i="30"/>
  <c r="G54" i="30"/>
  <c r="V50" i="30"/>
  <c r="I99" i="30"/>
  <c r="X94" i="30"/>
  <c r="F81" i="30"/>
  <c r="U76" i="30"/>
  <c r="T83" i="30"/>
  <c r="E88" i="30"/>
  <c r="J86" i="30"/>
  <c r="H81" i="30"/>
  <c r="W76" i="30"/>
  <c r="G88" i="30"/>
  <c r="V83" i="30"/>
  <c r="J272" i="40"/>
  <c r="E80" i="37"/>
  <c r="U75" i="37"/>
  <c r="J250" i="37"/>
  <c r="E32" i="1"/>
  <c r="G31" i="1"/>
  <c r="J159" i="40"/>
  <c r="E170" i="40"/>
  <c r="E170" i="39"/>
  <c r="J159" i="39"/>
  <c r="H170" i="39"/>
  <c r="X166" i="39" s="1"/>
  <c r="F75" i="38"/>
  <c r="F75" i="37"/>
  <c r="H75" i="40"/>
  <c r="F13" i="37"/>
  <c r="F82" i="38"/>
  <c r="J167" i="40"/>
  <c r="F93" i="37"/>
  <c r="F93" i="39"/>
  <c r="G49" i="39"/>
  <c r="F100" i="38"/>
  <c r="E140" i="1"/>
  <c r="E142" i="1"/>
  <c r="E150" i="40"/>
  <c r="E136" i="40"/>
  <c r="E122" i="40"/>
  <c r="E129" i="40"/>
  <c r="E143" i="40"/>
  <c r="F151" i="31"/>
  <c r="G123" i="31"/>
  <c r="G137" i="31"/>
  <c r="G151" i="31"/>
  <c r="H123" i="31"/>
  <c r="H137" i="31"/>
  <c r="E123" i="31"/>
  <c r="E137" i="31"/>
  <c r="H151" i="31"/>
  <c r="I123" i="31"/>
  <c r="I137" i="31"/>
  <c r="F130" i="31"/>
  <c r="F144" i="31"/>
  <c r="I151" i="31"/>
  <c r="E151" i="31"/>
  <c r="G130" i="31"/>
  <c r="G144" i="31"/>
  <c r="H130" i="31"/>
  <c r="H144" i="31"/>
  <c r="F123" i="31"/>
  <c r="F137" i="31"/>
  <c r="E144" i="31"/>
  <c r="I144" i="31"/>
  <c r="E130" i="31"/>
  <c r="I130" i="31"/>
  <c r="F107" i="38"/>
  <c r="S42" i="1"/>
  <c r="R54" i="1"/>
  <c r="F58" i="1"/>
  <c r="G82" i="40"/>
  <c r="U12" i="1"/>
  <c r="F14" i="1"/>
  <c r="G13" i="1"/>
  <c r="E16" i="1"/>
  <c r="E15" i="37"/>
  <c r="E15" i="40"/>
  <c r="F165" i="1"/>
  <c r="G162" i="1"/>
  <c r="G164" i="1"/>
  <c r="E165" i="1"/>
  <c r="G158" i="1"/>
  <c r="J283" i="37"/>
  <c r="G385" i="40"/>
  <c r="G215" i="1"/>
  <c r="H385" i="38"/>
  <c r="J293" i="37"/>
  <c r="J373" i="38"/>
  <c r="J372" i="37"/>
  <c r="J384" i="39"/>
  <c r="J382" i="37"/>
  <c r="E385" i="37"/>
  <c r="J405" i="37"/>
  <c r="J398" i="37"/>
  <c r="J376" i="39"/>
  <c r="G223" i="1"/>
  <c r="I295" i="39"/>
  <c r="J404" i="39"/>
  <c r="J284" i="37"/>
  <c r="J370" i="37"/>
  <c r="J369" i="37"/>
  <c r="J407" i="38"/>
  <c r="H385" i="37"/>
  <c r="J380" i="37"/>
  <c r="J381" i="37"/>
  <c r="J374" i="37"/>
  <c r="J390" i="39"/>
  <c r="H385" i="40"/>
  <c r="G385" i="39"/>
  <c r="J369" i="38"/>
  <c r="J377" i="38"/>
  <c r="J367" i="40"/>
  <c r="J399" i="37"/>
  <c r="J371" i="37"/>
  <c r="J371" i="40"/>
  <c r="J372" i="40"/>
  <c r="J287" i="37"/>
  <c r="J368" i="40"/>
  <c r="J282" i="39"/>
  <c r="J361" i="40"/>
  <c r="J404" i="38"/>
  <c r="J402" i="40"/>
  <c r="J403" i="40"/>
  <c r="F409" i="37"/>
  <c r="J279" i="37"/>
  <c r="J290" i="38"/>
  <c r="J292" i="40"/>
  <c r="J293" i="38"/>
  <c r="J286" i="38"/>
  <c r="J286" i="39"/>
  <c r="J401" i="37"/>
  <c r="J279" i="40"/>
  <c r="J283" i="39"/>
  <c r="J293" i="39"/>
  <c r="J407" i="37"/>
  <c r="J292" i="37"/>
  <c r="J399" i="38"/>
  <c r="J286" i="40"/>
  <c r="J393" i="37"/>
  <c r="J390" i="37"/>
  <c r="J294" i="37"/>
  <c r="J404" i="40"/>
  <c r="J394" i="37"/>
  <c r="J288" i="40"/>
  <c r="J289" i="40"/>
  <c r="G409" i="37"/>
  <c r="I409" i="38"/>
  <c r="H409" i="40"/>
  <c r="I295" i="37"/>
  <c r="E385" i="38"/>
  <c r="J377" i="40"/>
  <c r="J283" i="38"/>
  <c r="J291" i="39"/>
  <c r="J398" i="38"/>
  <c r="J398" i="39"/>
  <c r="J370" i="40"/>
  <c r="J399" i="39"/>
  <c r="J392" i="37"/>
  <c r="J400" i="40"/>
  <c r="J408" i="39"/>
  <c r="J408" i="40"/>
  <c r="J380" i="40"/>
  <c r="J278" i="37"/>
  <c r="J393" i="40"/>
  <c r="J401" i="40"/>
  <c r="J396" i="37"/>
  <c r="J368" i="39"/>
  <c r="J290" i="39"/>
  <c r="J382" i="39"/>
  <c r="J280" i="38"/>
  <c r="J395" i="38"/>
  <c r="J384" i="40"/>
  <c r="G385" i="38"/>
  <c r="G295" i="37"/>
  <c r="I409" i="40"/>
  <c r="H295" i="40"/>
  <c r="I385" i="38"/>
  <c r="J397" i="40"/>
  <c r="J291" i="40"/>
  <c r="J284" i="39"/>
  <c r="J287" i="38"/>
  <c r="J407" i="40"/>
  <c r="J371" i="39"/>
  <c r="J400" i="39"/>
  <c r="J380" i="38"/>
  <c r="J294" i="38"/>
  <c r="J373" i="40"/>
  <c r="J368" i="37"/>
  <c r="J368" i="38"/>
  <c r="J281" i="39"/>
  <c r="J384" i="37"/>
  <c r="J384" i="38"/>
  <c r="J376" i="37"/>
  <c r="F385" i="40"/>
  <c r="I385" i="37"/>
  <c r="J366" i="37"/>
  <c r="J397" i="38"/>
  <c r="J369" i="39"/>
  <c r="J406" i="37"/>
  <c r="J378" i="40"/>
  <c r="J284" i="40"/>
  <c r="J408" i="38"/>
  <c r="J278" i="39"/>
  <c r="J294" i="39"/>
  <c r="J401" i="38"/>
  <c r="J279" i="39"/>
  <c r="J287" i="40"/>
  <c r="J291" i="38"/>
  <c r="J282" i="37"/>
  <c r="J394" i="40"/>
  <c r="J374" i="38"/>
  <c r="J374" i="39"/>
  <c r="J280" i="37"/>
  <c r="J288" i="37"/>
  <c r="J395" i="39"/>
  <c r="J395" i="40"/>
  <c r="J383" i="40"/>
  <c r="J289" i="39"/>
  <c r="F409" i="39"/>
  <c r="F409" i="40"/>
  <c r="G409" i="39"/>
  <c r="G295" i="39"/>
  <c r="J397" i="39"/>
  <c r="J377" i="39"/>
  <c r="J406" i="40"/>
  <c r="J370" i="39"/>
  <c r="J371" i="38"/>
  <c r="J400" i="38"/>
  <c r="J372" i="38"/>
  <c r="J380" i="39"/>
  <c r="J278" i="38"/>
  <c r="J393" i="38"/>
  <c r="J393" i="39"/>
  <c r="J401" i="39"/>
  <c r="J373" i="39"/>
  <c r="J396" i="40"/>
  <c r="J281" i="37"/>
  <c r="J280" i="39"/>
  <c r="J403" i="37"/>
  <c r="J375" i="40"/>
  <c r="J289" i="37"/>
  <c r="J392" i="38"/>
  <c r="I295" i="40"/>
  <c r="G409" i="40"/>
  <c r="F295" i="40"/>
  <c r="F385" i="37"/>
  <c r="E295" i="40"/>
  <c r="G409" i="38"/>
  <c r="J366" i="39"/>
  <c r="J397" i="37"/>
  <c r="J405" i="40"/>
  <c r="J377" i="37"/>
  <c r="J285" i="39"/>
  <c r="J370" i="38"/>
  <c r="J292" i="38"/>
  <c r="J407" i="39"/>
  <c r="J379" i="37"/>
  <c r="J400" i="37"/>
  <c r="J408" i="37"/>
  <c r="J278" i="40"/>
  <c r="J294" i="40"/>
  <c r="J373" i="37"/>
  <c r="J381" i="38"/>
  <c r="J282" i="40"/>
  <c r="J396" i="38"/>
  <c r="J396" i="39"/>
  <c r="J404" i="37"/>
  <c r="J280" i="40"/>
  <c r="J288" i="39"/>
  <c r="J403" i="39"/>
  <c r="J281" i="38"/>
  <c r="F295" i="37"/>
  <c r="H385" i="39"/>
  <c r="H409" i="37"/>
  <c r="F385" i="38"/>
  <c r="I385" i="39"/>
  <c r="I409" i="39"/>
  <c r="F295" i="38"/>
  <c r="I409" i="37"/>
  <c r="H295" i="39"/>
  <c r="J276" i="38"/>
  <c r="F385" i="39"/>
  <c r="J405" i="39"/>
  <c r="J398" i="40"/>
  <c r="J406" i="38"/>
  <c r="J284" i="38"/>
  <c r="J399" i="40"/>
  <c r="J379" i="40"/>
  <c r="J285" i="40"/>
  <c r="J293" i="40"/>
  <c r="J392" i="40"/>
  <c r="J372" i="39"/>
  <c r="J287" i="39"/>
  <c r="J376" i="40"/>
  <c r="J394" i="39"/>
  <c r="J402" i="37"/>
  <c r="J402" i="38"/>
  <c r="J402" i="39"/>
  <c r="J374" i="40"/>
  <c r="J382" i="38"/>
  <c r="J382" i="40"/>
  <c r="J395" i="37"/>
  <c r="J375" i="38"/>
  <c r="J383" i="37"/>
  <c r="H295" i="38"/>
  <c r="J361" i="38"/>
  <c r="J405" i="38"/>
  <c r="J406" i="39"/>
  <c r="J378" i="38"/>
  <c r="J378" i="39"/>
  <c r="J292" i="39"/>
  <c r="J379" i="39"/>
  <c r="J379" i="38"/>
  <c r="J285" i="38"/>
  <c r="J378" i="37"/>
  <c r="J392" i="39"/>
  <c r="J286" i="37"/>
  <c r="J381" i="40"/>
  <c r="J381" i="39"/>
  <c r="J279" i="38"/>
  <c r="J283" i="40"/>
  <c r="J376" i="38"/>
  <c r="J282" i="38"/>
  <c r="J403" i="38"/>
  <c r="J290" i="37"/>
  <c r="J290" i="40"/>
  <c r="J394" i="38"/>
  <c r="J288" i="38"/>
  <c r="J375" i="37"/>
  <c r="J375" i="39"/>
  <c r="J383" i="38"/>
  <c r="J383" i="39"/>
  <c r="J281" i="40"/>
  <c r="J289" i="38"/>
  <c r="E409" i="40"/>
  <c r="I295" i="38"/>
  <c r="J391" i="38"/>
  <c r="J367" i="38"/>
  <c r="F295" i="39"/>
  <c r="H409" i="38"/>
  <c r="J277" i="37"/>
  <c r="G295" i="40"/>
  <c r="H409" i="39"/>
  <c r="J277" i="39"/>
  <c r="J367" i="37"/>
  <c r="J361" i="37"/>
  <c r="H295" i="37"/>
  <c r="J390" i="40"/>
  <c r="G295" i="38"/>
  <c r="J276" i="40"/>
  <c r="J276" i="37"/>
  <c r="J361" i="39"/>
  <c r="J276" i="39"/>
  <c r="J391" i="37"/>
  <c r="F409" i="38"/>
  <c r="J277" i="40"/>
  <c r="J391" i="39"/>
  <c r="J277" i="38"/>
  <c r="J391" i="40"/>
  <c r="J367" i="39"/>
  <c r="J366" i="40"/>
  <c r="G385" i="37"/>
  <c r="J366" i="38"/>
  <c r="J390" i="38"/>
  <c r="I385" i="40"/>
  <c r="G204" i="1"/>
  <c r="G224" i="1" s="1"/>
  <c r="J275" i="40"/>
  <c r="J389" i="39"/>
  <c r="E409" i="39"/>
  <c r="E409" i="38"/>
  <c r="J389" i="38"/>
  <c r="J389" i="40"/>
  <c r="E295" i="39"/>
  <c r="J275" i="39"/>
  <c r="J365" i="37"/>
  <c r="J275" i="38"/>
  <c r="E295" i="38"/>
  <c r="J365" i="38"/>
  <c r="E409" i="37"/>
  <c r="J389" i="37"/>
  <c r="J365" i="40"/>
  <c r="E385" i="40"/>
  <c r="E385" i="39"/>
  <c r="J365" i="39"/>
  <c r="J275" i="37"/>
  <c r="E295" i="37"/>
  <c r="F20" i="40" l="1"/>
  <c r="F21" i="40" s="1"/>
  <c r="F23" i="40" s="1"/>
  <c r="V19" i="40" s="1"/>
  <c r="I99" i="34"/>
  <c r="I116" i="34" s="1"/>
  <c r="V69" i="34"/>
  <c r="J72" i="34"/>
  <c r="J136" i="33"/>
  <c r="F70" i="40"/>
  <c r="F71" i="40" s="1"/>
  <c r="AC146" i="37"/>
  <c r="J288" i="33"/>
  <c r="J293" i="33" s="1"/>
  <c r="G150" i="37"/>
  <c r="W146" i="37" s="1"/>
  <c r="F136" i="39"/>
  <c r="F36" i="31"/>
  <c r="F129" i="38"/>
  <c r="F127" i="38"/>
  <c r="F128" i="38" s="1"/>
  <c r="Q58" i="39"/>
  <c r="R58" i="40"/>
  <c r="G13" i="40"/>
  <c r="G16" i="40" s="1"/>
  <c r="G94" i="1"/>
  <c r="E114" i="40"/>
  <c r="G37" i="1"/>
  <c r="T32" i="35"/>
  <c r="J34" i="35"/>
  <c r="J36" i="35" s="1"/>
  <c r="R124" i="1"/>
  <c r="G55" i="40"/>
  <c r="G58" i="40" s="1"/>
  <c r="E70" i="1"/>
  <c r="Q67" i="1" s="1"/>
  <c r="F134" i="39"/>
  <c r="F135" i="39" s="1"/>
  <c r="F137" i="39" s="1"/>
  <c r="G70" i="39"/>
  <c r="G71" i="39" s="1"/>
  <c r="G73" i="39" s="1"/>
  <c r="F70" i="38"/>
  <c r="F71" i="38" s="1"/>
  <c r="F73" i="38" s="1"/>
  <c r="J244" i="31"/>
  <c r="J212" i="30"/>
  <c r="E113" i="1"/>
  <c r="G113" i="1" s="1"/>
  <c r="Q16" i="39"/>
  <c r="S58" i="38"/>
  <c r="Q58" i="40"/>
  <c r="G49" i="1"/>
  <c r="F134" i="37"/>
  <c r="F135" i="37" s="1"/>
  <c r="I173" i="35"/>
  <c r="I177" i="35" s="1"/>
  <c r="Q58" i="37"/>
  <c r="Q16" i="38"/>
  <c r="R16" i="39"/>
  <c r="R58" i="37"/>
  <c r="S58" i="40"/>
  <c r="G13" i="39"/>
  <c r="G14" i="39" s="1"/>
  <c r="G15" i="39" s="1"/>
  <c r="G70" i="40"/>
  <c r="G71" i="40" s="1"/>
  <c r="G73" i="40" s="1"/>
  <c r="Q58" i="38"/>
  <c r="Q16" i="40"/>
  <c r="R16" i="38"/>
  <c r="H13" i="38" s="1"/>
  <c r="S58" i="37"/>
  <c r="R58" i="39"/>
  <c r="H55" i="39" s="1"/>
  <c r="H58" i="39" s="1"/>
  <c r="G101" i="1"/>
  <c r="F74" i="32"/>
  <c r="F91" i="32" s="1"/>
  <c r="Q16" i="37"/>
  <c r="S16" i="39"/>
  <c r="Q59" i="40"/>
  <c r="R58" i="38"/>
  <c r="J212" i="34"/>
  <c r="J212" i="32"/>
  <c r="J212" i="31"/>
  <c r="J244" i="30"/>
  <c r="F136" i="37"/>
  <c r="AB125" i="37"/>
  <c r="F129" i="37"/>
  <c r="V125" i="37" s="1"/>
  <c r="F20" i="38"/>
  <c r="F21" i="38" s="1"/>
  <c r="F23" i="38" s="1"/>
  <c r="V19" i="38" s="1"/>
  <c r="G173" i="33"/>
  <c r="G177" i="33" s="1"/>
  <c r="F150" i="38"/>
  <c r="G22" i="39"/>
  <c r="G23" i="39" s="1"/>
  <c r="W19" i="39" s="1"/>
  <c r="F148" i="38"/>
  <c r="F149" i="38" s="1"/>
  <c r="F151" i="38" s="1"/>
  <c r="F70" i="39"/>
  <c r="F71" i="39" s="1"/>
  <c r="F73" i="39" s="1"/>
  <c r="G139" i="37"/>
  <c r="G143" i="37" s="1"/>
  <c r="J58" i="35"/>
  <c r="J60" i="35" s="1"/>
  <c r="V56" i="35"/>
  <c r="G135" i="1"/>
  <c r="G139" i="38"/>
  <c r="G141" i="38" s="1"/>
  <c r="G142" i="38" s="1"/>
  <c r="I173" i="34"/>
  <c r="I177" i="34" s="1"/>
  <c r="G20" i="40"/>
  <c r="G21" i="40" s="1"/>
  <c r="G23" i="40" s="1"/>
  <c r="W19" i="40" s="1"/>
  <c r="I293" i="35"/>
  <c r="AF153" i="33"/>
  <c r="AF153" i="35"/>
  <c r="G147" i="1"/>
  <c r="G136" i="37"/>
  <c r="G137" i="37" s="1"/>
  <c r="C142" i="39"/>
  <c r="J81" i="30"/>
  <c r="O142" i="39"/>
  <c r="P142" i="40"/>
  <c r="E54" i="35"/>
  <c r="E64" i="35" s="1"/>
  <c r="E74" i="35"/>
  <c r="E91" i="35" s="1"/>
  <c r="T50" i="35"/>
  <c r="I173" i="31"/>
  <c r="I177" i="31" s="1"/>
  <c r="I173" i="30"/>
  <c r="I177" i="30" s="1"/>
  <c r="J72" i="35"/>
  <c r="J74" i="35" s="1"/>
  <c r="W94" i="34"/>
  <c r="E74" i="33"/>
  <c r="E91" i="33" s="1"/>
  <c r="O142" i="38"/>
  <c r="Q142" i="39"/>
  <c r="H173" i="35"/>
  <c r="H177" i="35" s="1"/>
  <c r="Q142" i="37"/>
  <c r="R142" i="38"/>
  <c r="H140" i="38" s="1"/>
  <c r="O142" i="37"/>
  <c r="R142" i="40"/>
  <c r="H140" i="40" s="1"/>
  <c r="Q142" i="38"/>
  <c r="C142" i="37"/>
  <c r="O142" i="40"/>
  <c r="Q142" i="40"/>
  <c r="G139" i="40"/>
  <c r="G143" i="40" s="1"/>
  <c r="C142" i="38"/>
  <c r="P142" i="39"/>
  <c r="P142" i="38"/>
  <c r="J97" i="34"/>
  <c r="J99" i="34" s="1"/>
  <c r="C142" i="40"/>
  <c r="P142" i="37"/>
  <c r="J154" i="30"/>
  <c r="T101" i="32"/>
  <c r="E106" i="32"/>
  <c r="E116" i="32" s="1"/>
  <c r="E62" i="37"/>
  <c r="G22" i="38"/>
  <c r="G23" i="38" s="1"/>
  <c r="W19" i="38" s="1"/>
  <c r="Q145" i="1"/>
  <c r="F173" i="34"/>
  <c r="F177" i="34" s="1"/>
  <c r="F74" i="35"/>
  <c r="F91" i="35" s="1"/>
  <c r="E81" i="32"/>
  <c r="E91" i="32" s="1"/>
  <c r="J79" i="32"/>
  <c r="J81" i="32" s="1"/>
  <c r="U75" i="39"/>
  <c r="G13" i="38"/>
  <c r="G14" i="38" s="1"/>
  <c r="F173" i="30"/>
  <c r="F177" i="30" s="1"/>
  <c r="G293" i="31"/>
  <c r="J293" i="34"/>
  <c r="AF153" i="31"/>
  <c r="AF153" i="34"/>
  <c r="AF153" i="32"/>
  <c r="J293" i="30"/>
  <c r="AF153" i="30"/>
  <c r="J293" i="35"/>
  <c r="G99" i="34"/>
  <c r="G116" i="34" s="1"/>
  <c r="J34" i="31"/>
  <c r="J36" i="31" s="1"/>
  <c r="J34" i="33"/>
  <c r="J36" i="33" s="1"/>
  <c r="X14" i="31"/>
  <c r="G173" i="35"/>
  <c r="G177" i="35" s="1"/>
  <c r="W14" i="35"/>
  <c r="J16" i="35"/>
  <c r="J18" i="35" s="1"/>
  <c r="F173" i="35"/>
  <c r="F177" i="35" s="1"/>
  <c r="J244" i="32"/>
  <c r="T69" i="33"/>
  <c r="F141" i="39"/>
  <c r="F142" i="39" s="1"/>
  <c r="I18" i="35"/>
  <c r="I64" i="35" s="1"/>
  <c r="H173" i="33"/>
  <c r="H177" i="33" s="1"/>
  <c r="I173" i="33"/>
  <c r="I177" i="33" s="1"/>
  <c r="F143" i="39"/>
  <c r="J63" i="34"/>
  <c r="H173" i="34"/>
  <c r="H177" i="34" s="1"/>
  <c r="G55" i="1"/>
  <c r="G173" i="34"/>
  <c r="G177" i="34" s="1"/>
  <c r="F129" i="1"/>
  <c r="J154" i="35"/>
  <c r="J113" i="35"/>
  <c r="J30" i="34"/>
  <c r="G173" i="32"/>
  <c r="G177" i="32" s="1"/>
  <c r="J115" i="35"/>
  <c r="J154" i="34"/>
  <c r="J293" i="32"/>
  <c r="J115" i="34"/>
  <c r="J154" i="33"/>
  <c r="F173" i="33"/>
  <c r="F177" i="33" s="1"/>
  <c r="J90" i="35"/>
  <c r="E173" i="35"/>
  <c r="E177" i="35" s="1"/>
  <c r="I18" i="34"/>
  <c r="I64" i="34" s="1"/>
  <c r="I65" i="34" s="1"/>
  <c r="E173" i="34"/>
  <c r="E177" i="34" s="1"/>
  <c r="J90" i="34"/>
  <c r="J63" i="33"/>
  <c r="J115" i="33"/>
  <c r="J90" i="33"/>
  <c r="E173" i="33"/>
  <c r="E177" i="33" s="1"/>
  <c r="V32" i="33"/>
  <c r="F173" i="32"/>
  <c r="F177" i="32" s="1"/>
  <c r="J106" i="31"/>
  <c r="G22" i="37"/>
  <c r="G23" i="37" s="1"/>
  <c r="W19" i="37" s="1"/>
  <c r="I75" i="39"/>
  <c r="I77" i="39" s="1"/>
  <c r="I78" i="39" s="1"/>
  <c r="J48" i="31"/>
  <c r="F20" i="39"/>
  <c r="F21" i="39" s="1"/>
  <c r="F23" i="39" s="1"/>
  <c r="V19" i="39" s="1"/>
  <c r="J36" i="34"/>
  <c r="G36" i="30"/>
  <c r="G64" i="30" s="1"/>
  <c r="T38" i="32"/>
  <c r="J40" i="32"/>
  <c r="J42" i="32" s="1"/>
  <c r="E153" i="40"/>
  <c r="E18" i="32"/>
  <c r="E64" i="32" s="1"/>
  <c r="J99" i="35"/>
  <c r="J88" i="31"/>
  <c r="J88" i="30"/>
  <c r="J74" i="30"/>
  <c r="G37" i="38"/>
  <c r="G38" i="38" s="1"/>
  <c r="G39" i="38" s="1"/>
  <c r="F18" i="31"/>
  <c r="G37" i="40"/>
  <c r="G40" i="40" s="1"/>
  <c r="G25" i="1"/>
  <c r="E89" i="37"/>
  <c r="J16" i="31"/>
  <c r="J18" i="31" s="1"/>
  <c r="J60" i="33"/>
  <c r="J16" i="34"/>
  <c r="J18" i="34" s="1"/>
  <c r="H18" i="32"/>
  <c r="H64" i="32" s="1"/>
  <c r="F20" i="37"/>
  <c r="F21" i="37" s="1"/>
  <c r="F23" i="37" s="1"/>
  <c r="V19" i="37" s="1"/>
  <c r="I173" i="32"/>
  <c r="I177" i="32" s="1"/>
  <c r="J54" i="34"/>
  <c r="I91" i="30"/>
  <c r="U69" i="32"/>
  <c r="G107" i="37"/>
  <c r="G111" i="37" s="1"/>
  <c r="E114" i="38"/>
  <c r="H173" i="30"/>
  <c r="H177" i="30" s="1"/>
  <c r="J60" i="34"/>
  <c r="J113" i="32"/>
  <c r="J54" i="30"/>
  <c r="AC125" i="37"/>
  <c r="J74" i="33"/>
  <c r="J63" i="32"/>
  <c r="G173" i="30"/>
  <c r="G177" i="30" s="1"/>
  <c r="H173" i="31"/>
  <c r="H177" i="31" s="1"/>
  <c r="E62" i="40"/>
  <c r="J115" i="30"/>
  <c r="J30" i="35"/>
  <c r="J48" i="34"/>
  <c r="G69" i="1"/>
  <c r="E89" i="39"/>
  <c r="I75" i="38"/>
  <c r="I79" i="38" s="1"/>
  <c r="F143" i="37"/>
  <c r="V139" i="37" s="1"/>
  <c r="E173" i="32"/>
  <c r="E177" i="32" s="1"/>
  <c r="J90" i="32"/>
  <c r="J154" i="32"/>
  <c r="H173" i="32"/>
  <c r="H177" i="32" s="1"/>
  <c r="J36" i="32"/>
  <c r="J16" i="32"/>
  <c r="J18" i="32" s="1"/>
  <c r="J115" i="32"/>
  <c r="J42" i="31"/>
  <c r="J115" i="31"/>
  <c r="E173" i="31"/>
  <c r="E177" i="31" s="1"/>
  <c r="J90" i="31"/>
  <c r="F173" i="31"/>
  <c r="F177" i="31" s="1"/>
  <c r="J293" i="31"/>
  <c r="J122" i="31"/>
  <c r="J154" i="31"/>
  <c r="J81" i="31"/>
  <c r="G173" i="31"/>
  <c r="G177" i="31" s="1"/>
  <c r="E173" i="30"/>
  <c r="E177" i="30" s="1"/>
  <c r="J90" i="30"/>
  <c r="J24" i="30"/>
  <c r="J34" i="30"/>
  <c r="J36" i="30" s="1"/>
  <c r="V69" i="30"/>
  <c r="G74" i="30"/>
  <c r="G91" i="30" s="1"/>
  <c r="W14" i="33"/>
  <c r="F26" i="37"/>
  <c r="F27" i="37" s="1"/>
  <c r="F29" i="37" s="1"/>
  <c r="V25" i="37" s="1"/>
  <c r="F58" i="38"/>
  <c r="F59" i="38" s="1"/>
  <c r="V55" i="38" s="1"/>
  <c r="E142" i="40"/>
  <c r="E144" i="40" s="1"/>
  <c r="G37" i="37"/>
  <c r="G40" i="37" s="1"/>
  <c r="V132" i="38"/>
  <c r="G129" i="40"/>
  <c r="J18" i="30"/>
  <c r="H91" i="34"/>
  <c r="E91" i="31"/>
  <c r="E114" i="37"/>
  <c r="E114" i="39"/>
  <c r="F129" i="40"/>
  <c r="F32" i="37"/>
  <c r="F33" i="37" s="1"/>
  <c r="F35" i="37" s="1"/>
  <c r="V31" i="37" s="1"/>
  <c r="E62" i="39"/>
  <c r="J322" i="40"/>
  <c r="I75" i="37"/>
  <c r="I77" i="37" s="1"/>
  <c r="I78" i="37" s="1"/>
  <c r="U124" i="1"/>
  <c r="T117" i="1"/>
  <c r="U117" i="1"/>
  <c r="S124" i="1"/>
  <c r="G107" i="40"/>
  <c r="G109" i="40" s="1"/>
  <c r="G110" i="40" s="1"/>
  <c r="Q117" i="1"/>
  <c r="S117" i="1"/>
  <c r="R145" i="1"/>
  <c r="J322" i="39"/>
  <c r="T124" i="1"/>
  <c r="S145" i="1"/>
  <c r="G55" i="39"/>
  <c r="G58" i="39" s="1"/>
  <c r="G55" i="37"/>
  <c r="G58" i="37" s="1"/>
  <c r="F40" i="40"/>
  <c r="F41" i="40" s="1"/>
  <c r="V37" i="40" s="1"/>
  <c r="J63" i="35"/>
  <c r="W14" i="34"/>
  <c r="J16" i="33"/>
  <c r="J18" i="33" s="1"/>
  <c r="T14" i="33"/>
  <c r="J63" i="31"/>
  <c r="J63" i="30"/>
  <c r="I18" i="30"/>
  <c r="I64" i="30" s="1"/>
  <c r="I65" i="30" s="1"/>
  <c r="X14" i="30"/>
  <c r="G178" i="1"/>
  <c r="I191" i="39"/>
  <c r="F150" i="37"/>
  <c r="V146" i="37" s="1"/>
  <c r="G128" i="1"/>
  <c r="J322" i="37"/>
  <c r="F50" i="40"/>
  <c r="F51" i="40" s="1"/>
  <c r="F53" i="40" s="1"/>
  <c r="V49" i="40" s="1"/>
  <c r="R18" i="1"/>
  <c r="F61" i="1"/>
  <c r="S67" i="1"/>
  <c r="U67" i="1"/>
  <c r="T67" i="1"/>
  <c r="G19" i="1"/>
  <c r="E21" i="37"/>
  <c r="E23" i="37" s="1"/>
  <c r="U19" i="37" s="1"/>
  <c r="J322" i="38"/>
  <c r="F127" i="40"/>
  <c r="F128" i="40" s="1"/>
  <c r="T92" i="1"/>
  <c r="U92" i="1"/>
  <c r="S92" i="1"/>
  <c r="F97" i="1"/>
  <c r="F114" i="1" s="1"/>
  <c r="R92" i="1"/>
  <c r="I75" i="40"/>
  <c r="I77" i="40" s="1"/>
  <c r="I78" i="40" s="1"/>
  <c r="G142" i="1"/>
  <c r="J24" i="32"/>
  <c r="G129" i="39"/>
  <c r="W125" i="39" s="1"/>
  <c r="AC125" i="39"/>
  <c r="J99" i="32"/>
  <c r="J48" i="35"/>
  <c r="J106" i="32"/>
  <c r="J171" i="30"/>
  <c r="J171" i="33"/>
  <c r="AB146" i="37"/>
  <c r="E138" i="35"/>
  <c r="F26" i="39"/>
  <c r="F27" i="39" s="1"/>
  <c r="F29" i="39" s="1"/>
  <c r="V25" i="39" s="1"/>
  <c r="J106" i="33"/>
  <c r="I91" i="31"/>
  <c r="F46" i="40"/>
  <c r="F47" i="40" s="1"/>
  <c r="V43" i="40" s="1"/>
  <c r="J42" i="34"/>
  <c r="J74" i="32"/>
  <c r="G139" i="39"/>
  <c r="G141" i="39" s="1"/>
  <c r="G142" i="39" s="1"/>
  <c r="I91" i="34"/>
  <c r="F70" i="37"/>
  <c r="F71" i="37" s="1"/>
  <c r="F73" i="37" s="1"/>
  <c r="E62" i="38"/>
  <c r="G150" i="38"/>
  <c r="AC132" i="37"/>
  <c r="J171" i="35"/>
  <c r="E153" i="39"/>
  <c r="J171" i="31"/>
  <c r="H91" i="35"/>
  <c r="J106" i="35"/>
  <c r="F70" i="1"/>
  <c r="J74" i="31"/>
  <c r="J81" i="34"/>
  <c r="G148" i="38"/>
  <c r="G149" i="38" s="1"/>
  <c r="G50" i="40"/>
  <c r="G51" i="40" s="1"/>
  <c r="G53" i="40" s="1"/>
  <c r="W49" i="40" s="1"/>
  <c r="G107" i="39"/>
  <c r="G111" i="39" s="1"/>
  <c r="F143" i="38"/>
  <c r="V139" i="38" s="1"/>
  <c r="G43" i="37"/>
  <c r="G46" i="37" s="1"/>
  <c r="AB139" i="38"/>
  <c r="G31" i="38"/>
  <c r="G32" i="38" s="1"/>
  <c r="G33" i="38" s="1"/>
  <c r="H116" i="30"/>
  <c r="F120" i="39"/>
  <c r="F121" i="39" s="1"/>
  <c r="G107" i="38"/>
  <c r="G111" i="38" s="1"/>
  <c r="J30" i="32"/>
  <c r="AB118" i="39"/>
  <c r="AB152" i="39" s="1"/>
  <c r="F95" i="38"/>
  <c r="F96" i="38" s="1"/>
  <c r="F98" i="38" s="1"/>
  <c r="F32" i="39"/>
  <c r="F33" i="39" s="1"/>
  <c r="F35" i="39" s="1"/>
  <c r="V31" i="39" s="1"/>
  <c r="J24" i="35"/>
  <c r="T140" i="35"/>
  <c r="G72" i="37"/>
  <c r="H49" i="39"/>
  <c r="H50" i="39" s="1"/>
  <c r="H51" i="39" s="1"/>
  <c r="E64" i="30"/>
  <c r="E65" i="30" s="1"/>
  <c r="J42" i="33"/>
  <c r="H125" i="40"/>
  <c r="H127" i="40" s="1"/>
  <c r="H128" i="40" s="1"/>
  <c r="F116" i="30"/>
  <c r="H19" i="37"/>
  <c r="H20" i="37" s="1"/>
  <c r="G182" i="1"/>
  <c r="J30" i="31"/>
  <c r="E89" i="38"/>
  <c r="G129" i="37"/>
  <c r="G130" i="37" s="1"/>
  <c r="J54" i="33"/>
  <c r="J88" i="34"/>
  <c r="G91" i="33"/>
  <c r="H91" i="31"/>
  <c r="E89" i="40"/>
  <c r="F104" i="40"/>
  <c r="F102" i="40"/>
  <c r="F103" i="40" s="1"/>
  <c r="Q40" i="37"/>
  <c r="S40" i="39"/>
  <c r="R40" i="37"/>
  <c r="Q40" i="40"/>
  <c r="S40" i="37"/>
  <c r="S40" i="38"/>
  <c r="R40" i="38"/>
  <c r="Q40" i="38"/>
  <c r="S40" i="40"/>
  <c r="R40" i="40"/>
  <c r="Q40" i="39"/>
  <c r="R40" i="39"/>
  <c r="AB139" i="37"/>
  <c r="G127" i="40"/>
  <c r="G128" i="40" s="1"/>
  <c r="R110" i="38"/>
  <c r="S110" i="40"/>
  <c r="S110" i="39"/>
  <c r="S110" i="38"/>
  <c r="Q110" i="39"/>
  <c r="R110" i="40"/>
  <c r="S110" i="37"/>
  <c r="Q110" i="38"/>
  <c r="T110" i="39"/>
  <c r="H108" i="39" s="1"/>
  <c r="R110" i="37"/>
  <c r="Q110" i="37"/>
  <c r="R110" i="39"/>
  <c r="T110" i="37"/>
  <c r="H108" i="37" s="1"/>
  <c r="Q110" i="40"/>
  <c r="T110" i="40"/>
  <c r="H108" i="40" s="1"/>
  <c r="T110" i="38"/>
  <c r="H108" i="38" s="1"/>
  <c r="F111" i="39"/>
  <c r="F109" i="39"/>
  <c r="F110" i="39" s="1"/>
  <c r="H82" i="38"/>
  <c r="H84" i="38" s="1"/>
  <c r="H85" i="38" s="1"/>
  <c r="J24" i="34"/>
  <c r="J24" i="33"/>
  <c r="G79" i="40"/>
  <c r="G77" i="40"/>
  <c r="G78" i="40" s="1"/>
  <c r="I152" i="33"/>
  <c r="J30" i="30"/>
  <c r="J74" i="34"/>
  <c r="S111" i="37"/>
  <c r="AB125" i="39"/>
  <c r="F127" i="39"/>
  <c r="F128" i="39" s="1"/>
  <c r="I64" i="32"/>
  <c r="I65" i="32" s="1"/>
  <c r="E61" i="1"/>
  <c r="F79" i="39"/>
  <c r="F80" i="39" s="1"/>
  <c r="G50" i="38"/>
  <c r="G51" i="38" s="1"/>
  <c r="G52" i="38"/>
  <c r="J170" i="39"/>
  <c r="Z166" i="39" s="1"/>
  <c r="I116" i="33"/>
  <c r="J60" i="30"/>
  <c r="H116" i="31"/>
  <c r="W140" i="35"/>
  <c r="E64" i="34"/>
  <c r="E65" i="34" s="1"/>
  <c r="H82" i="37"/>
  <c r="H84" i="37" s="1"/>
  <c r="H85" i="37" s="1"/>
  <c r="J48" i="30"/>
  <c r="G100" i="37"/>
  <c r="G102" i="37" s="1"/>
  <c r="G103" i="37" s="1"/>
  <c r="J113" i="30"/>
  <c r="H19" i="40"/>
  <c r="H20" i="40" s="1"/>
  <c r="H19" i="39"/>
  <c r="H20" i="39" s="1"/>
  <c r="AB139" i="40"/>
  <c r="F141" i="40"/>
  <c r="F142" i="40" s="1"/>
  <c r="V139" i="40" s="1"/>
  <c r="F64" i="34"/>
  <c r="F65" i="34" s="1"/>
  <c r="G116" i="32"/>
  <c r="G100" i="40"/>
  <c r="G102" i="40" s="1"/>
  <c r="E116" i="34"/>
  <c r="G31" i="40"/>
  <c r="G34" i="40" s="1"/>
  <c r="H146" i="38"/>
  <c r="AD146" i="38" s="1"/>
  <c r="G58" i="38"/>
  <c r="G56" i="38"/>
  <c r="G57" i="38" s="1"/>
  <c r="G77" i="39"/>
  <c r="G78" i="39" s="1"/>
  <c r="G79" i="39"/>
  <c r="G64" i="32"/>
  <c r="G65" i="32" s="1"/>
  <c r="E116" i="35"/>
  <c r="T126" i="33"/>
  <c r="J113" i="31"/>
  <c r="J99" i="33"/>
  <c r="F116" i="31"/>
  <c r="F91" i="34"/>
  <c r="F58" i="39"/>
  <c r="F56" i="39"/>
  <c r="F57" i="39" s="1"/>
  <c r="F64" i="32"/>
  <c r="F65" i="32" s="1"/>
  <c r="G64" i="34"/>
  <c r="G65" i="34" s="1"/>
  <c r="J171" i="34"/>
  <c r="J88" i="33"/>
  <c r="G118" i="38"/>
  <c r="G122" i="38" s="1"/>
  <c r="J42" i="35"/>
  <c r="AC146" i="39"/>
  <c r="G148" i="39"/>
  <c r="G149" i="39" s="1"/>
  <c r="G151" i="39" s="1"/>
  <c r="AC132" i="40"/>
  <c r="G134" i="40"/>
  <c r="G135" i="40" s="1"/>
  <c r="W132" i="40" s="1"/>
  <c r="I91" i="32"/>
  <c r="G91" i="31"/>
  <c r="H91" i="32"/>
  <c r="AB132" i="40"/>
  <c r="F134" i="40"/>
  <c r="F135" i="40" s="1"/>
  <c r="V132" i="40" s="1"/>
  <c r="G14" i="1"/>
  <c r="G16" i="1" s="1"/>
  <c r="J81" i="35"/>
  <c r="J113" i="34"/>
  <c r="G43" i="39"/>
  <c r="G46" i="39" s="1"/>
  <c r="I131" i="33"/>
  <c r="J54" i="35"/>
  <c r="U140" i="33"/>
  <c r="F16" i="40"/>
  <c r="F14" i="40"/>
  <c r="F15" i="40" s="1"/>
  <c r="G14" i="37"/>
  <c r="G15" i="37" s="1"/>
  <c r="G16" i="37"/>
  <c r="H49" i="37"/>
  <c r="H50" i="37" s="1"/>
  <c r="H51" i="37" s="1"/>
  <c r="G93" i="37"/>
  <c r="G97" i="37" s="1"/>
  <c r="G93" i="38"/>
  <c r="G97" i="38" s="1"/>
  <c r="J123" i="32"/>
  <c r="J124" i="32" s="1"/>
  <c r="X140" i="33"/>
  <c r="I64" i="33"/>
  <c r="I65" i="33" s="1"/>
  <c r="F79" i="40"/>
  <c r="F77" i="40"/>
  <c r="F78" i="40" s="1"/>
  <c r="X126" i="31"/>
  <c r="I131" i="31"/>
  <c r="G145" i="31"/>
  <c r="V140" i="31"/>
  <c r="H152" i="31"/>
  <c r="W147" i="31"/>
  <c r="F152" i="31"/>
  <c r="U147" i="31"/>
  <c r="J170" i="40"/>
  <c r="F46" i="39"/>
  <c r="F44" i="39"/>
  <c r="V119" i="33"/>
  <c r="G124" i="33"/>
  <c r="J170" i="38"/>
  <c r="E53" i="38"/>
  <c r="U49" i="38" s="1"/>
  <c r="F44" i="38"/>
  <c r="F46" i="38"/>
  <c r="W133" i="35"/>
  <c r="H138" i="35"/>
  <c r="I124" i="35"/>
  <c r="X119" i="35"/>
  <c r="I116" i="35"/>
  <c r="E142" i="37"/>
  <c r="E151" i="39"/>
  <c r="U146" i="39"/>
  <c r="V126" i="32"/>
  <c r="G131" i="32"/>
  <c r="J144" i="32"/>
  <c r="J145" i="32" s="1"/>
  <c r="T140" i="32"/>
  <c r="E145" i="32"/>
  <c r="F102" i="39"/>
  <c r="F104" i="39"/>
  <c r="F84" i="39"/>
  <c r="F86" i="39"/>
  <c r="G25" i="37"/>
  <c r="G25" i="38"/>
  <c r="G126" i="1"/>
  <c r="E127" i="1"/>
  <c r="Q124" i="1" s="1"/>
  <c r="V119" i="34"/>
  <c r="G124" i="34"/>
  <c r="H145" i="34"/>
  <c r="W140" i="34"/>
  <c r="S46" i="40"/>
  <c r="R46" i="40"/>
  <c r="S46" i="39"/>
  <c r="Q46" i="40"/>
  <c r="Q46" i="39"/>
  <c r="R46" i="39"/>
  <c r="R46" i="38"/>
  <c r="Q46" i="38"/>
  <c r="S46" i="38"/>
  <c r="Q46" i="37"/>
  <c r="S46" i="37"/>
  <c r="R46" i="37"/>
  <c r="H138" i="33"/>
  <c r="E73" i="39"/>
  <c r="U68" i="39"/>
  <c r="G145" i="30"/>
  <c r="V140" i="30"/>
  <c r="W133" i="30"/>
  <c r="H138" i="30"/>
  <c r="X140" i="30"/>
  <c r="I145" i="30"/>
  <c r="R34" i="40"/>
  <c r="Q34" i="40"/>
  <c r="Q34" i="39"/>
  <c r="S34" i="40"/>
  <c r="S34" i="38"/>
  <c r="S34" i="39"/>
  <c r="R34" i="39"/>
  <c r="R34" i="38"/>
  <c r="Q34" i="38"/>
  <c r="Q34" i="37"/>
  <c r="S34" i="37"/>
  <c r="R34" i="37"/>
  <c r="E105" i="38"/>
  <c r="U100" i="38"/>
  <c r="E112" i="40"/>
  <c r="U107" i="40"/>
  <c r="F120" i="40"/>
  <c r="AB118" i="40"/>
  <c r="AB152" i="40" s="1"/>
  <c r="E35" i="39"/>
  <c r="U31" i="39" s="1"/>
  <c r="E35" i="40"/>
  <c r="U31" i="40" s="1"/>
  <c r="E23" i="40"/>
  <c r="U19" i="40" s="1"/>
  <c r="G121" i="1"/>
  <c r="H79" i="37"/>
  <c r="H77" i="37"/>
  <c r="H78" i="37" s="1"/>
  <c r="F145" i="34"/>
  <c r="F124" i="33"/>
  <c r="E135" i="38"/>
  <c r="T147" i="33"/>
  <c r="E112" i="39"/>
  <c r="U107" i="39"/>
  <c r="E152" i="1"/>
  <c r="AF118" i="37"/>
  <c r="AA152" i="37"/>
  <c r="AF152" i="37" s="1"/>
  <c r="E130" i="39"/>
  <c r="U125" i="39"/>
  <c r="J130" i="32"/>
  <c r="J131" i="32" s="1"/>
  <c r="T126" i="32"/>
  <c r="E131" i="32"/>
  <c r="X140" i="31"/>
  <c r="I145" i="31"/>
  <c r="J151" i="31"/>
  <c r="J152" i="31" s="1"/>
  <c r="T147" i="31"/>
  <c r="E152" i="31"/>
  <c r="J123" i="31"/>
  <c r="T119" i="31"/>
  <c r="E124" i="31"/>
  <c r="F95" i="39"/>
  <c r="F97" i="39"/>
  <c r="F16" i="37"/>
  <c r="F14" i="37"/>
  <c r="H77" i="40"/>
  <c r="H78" i="40" s="1"/>
  <c r="H79" i="40"/>
  <c r="I124" i="33"/>
  <c r="X119" i="33"/>
  <c r="J144" i="33"/>
  <c r="J145" i="33" s="1"/>
  <c r="F102" i="37"/>
  <c r="F104" i="37"/>
  <c r="V166" i="38"/>
  <c r="F58" i="40"/>
  <c r="F56" i="40"/>
  <c r="E41" i="37"/>
  <c r="U37" i="37" s="1"/>
  <c r="E41" i="38"/>
  <c r="U37" i="38" s="1"/>
  <c r="Q54" i="1"/>
  <c r="E58" i="1"/>
  <c r="G56" i="1"/>
  <c r="G58" i="1" s="1"/>
  <c r="G152" i="35"/>
  <c r="V147" i="35"/>
  <c r="J137" i="35"/>
  <c r="J138" i="35" s="1"/>
  <c r="F152" i="1"/>
  <c r="F167" i="1" s="1"/>
  <c r="F120" i="1"/>
  <c r="E29" i="38"/>
  <c r="U25" i="38" s="1"/>
  <c r="U100" i="40"/>
  <c r="E105" i="40"/>
  <c r="F91" i="33"/>
  <c r="H125" i="39"/>
  <c r="AD125" i="39" s="1"/>
  <c r="U132" i="40"/>
  <c r="E137" i="40"/>
  <c r="G93" i="39"/>
  <c r="G84" i="39"/>
  <c r="G86" i="39"/>
  <c r="W119" i="32"/>
  <c r="H124" i="32"/>
  <c r="V119" i="32"/>
  <c r="G124" i="32"/>
  <c r="H145" i="32"/>
  <c r="W140" i="32"/>
  <c r="H13" i="37"/>
  <c r="W119" i="33"/>
  <c r="H132" i="40"/>
  <c r="AD132" i="40" s="1"/>
  <c r="U118" i="40"/>
  <c r="E123" i="40"/>
  <c r="F44" i="37"/>
  <c r="F46" i="37"/>
  <c r="G145" i="34"/>
  <c r="V140" i="34"/>
  <c r="X133" i="34"/>
  <c r="I138" i="34"/>
  <c r="E29" i="37"/>
  <c r="U25" i="37" s="1"/>
  <c r="E47" i="40"/>
  <c r="U43" i="40" s="1"/>
  <c r="H116" i="35"/>
  <c r="U126" i="30"/>
  <c r="F131" i="30"/>
  <c r="G152" i="30"/>
  <c r="V147" i="30"/>
  <c r="J144" i="30"/>
  <c r="J145" i="30" s="1"/>
  <c r="T140" i="30"/>
  <c r="E145" i="30"/>
  <c r="I145" i="35"/>
  <c r="J106" i="34"/>
  <c r="G118" i="40"/>
  <c r="AC118" i="40" s="1"/>
  <c r="AC152" i="40" s="1"/>
  <c r="E29" i="40"/>
  <c r="U25" i="40" s="1"/>
  <c r="I131" i="35"/>
  <c r="T147" i="35"/>
  <c r="J54" i="32"/>
  <c r="H146" i="40"/>
  <c r="AD146" i="40" s="1"/>
  <c r="J24" i="31"/>
  <c r="J81" i="33"/>
  <c r="F137" i="38"/>
  <c r="E87" i="37"/>
  <c r="U82" i="37"/>
  <c r="F150" i="1"/>
  <c r="E153" i="38"/>
  <c r="T126" i="31"/>
  <c r="J130" i="31"/>
  <c r="J131" i="31" s="1"/>
  <c r="E131" i="31"/>
  <c r="G50" i="39"/>
  <c r="G51" i="39" s="1"/>
  <c r="G52" i="39"/>
  <c r="J151" i="30"/>
  <c r="J152" i="30" s="1"/>
  <c r="E152" i="30"/>
  <c r="T147" i="30"/>
  <c r="X126" i="30"/>
  <c r="I131" i="30"/>
  <c r="J144" i="31"/>
  <c r="J145" i="31" s="1"/>
  <c r="T140" i="31"/>
  <c r="E145" i="31"/>
  <c r="X147" i="31"/>
  <c r="I152" i="31"/>
  <c r="W133" i="31"/>
  <c r="H138" i="31"/>
  <c r="E249" i="1"/>
  <c r="F97" i="37"/>
  <c r="F95" i="37"/>
  <c r="F77" i="37"/>
  <c r="F79" i="37"/>
  <c r="Q30" i="1"/>
  <c r="G32" i="1"/>
  <c r="G34" i="1" s="1"/>
  <c r="E34" i="1"/>
  <c r="I116" i="30"/>
  <c r="U68" i="38"/>
  <c r="E73" i="38"/>
  <c r="E80" i="38"/>
  <c r="U75" i="38"/>
  <c r="F50" i="37"/>
  <c r="F52" i="37"/>
  <c r="G131" i="33"/>
  <c r="V126" i="33"/>
  <c r="H152" i="33"/>
  <c r="W147" i="33"/>
  <c r="J130" i="33"/>
  <c r="J131" i="33" s="1"/>
  <c r="F86" i="37"/>
  <c r="F84" i="37"/>
  <c r="F56" i="37"/>
  <c r="F58" i="37"/>
  <c r="R53" i="40"/>
  <c r="S53" i="40"/>
  <c r="S53" i="39"/>
  <c r="Q53" i="40"/>
  <c r="R53" i="39"/>
  <c r="Q53" i="39"/>
  <c r="Q53" i="38"/>
  <c r="S53" i="38"/>
  <c r="R53" i="38"/>
  <c r="Q53" i="37"/>
  <c r="S53" i="37"/>
  <c r="R53" i="37"/>
  <c r="H49" i="38"/>
  <c r="F124" i="35"/>
  <c r="U119" i="35"/>
  <c r="F152" i="35"/>
  <c r="U147" i="35"/>
  <c r="J123" i="35"/>
  <c r="J124" i="35" s="1"/>
  <c r="T119" i="35"/>
  <c r="E124" i="35"/>
  <c r="E91" i="30"/>
  <c r="J30" i="33"/>
  <c r="H125" i="37"/>
  <c r="AD125" i="37" s="1"/>
  <c r="F148" i="40"/>
  <c r="AB146" i="40"/>
  <c r="G93" i="40"/>
  <c r="G77" i="37"/>
  <c r="G78" i="37" s="1"/>
  <c r="G79" i="37"/>
  <c r="G152" i="32"/>
  <c r="V147" i="32"/>
  <c r="U147" i="32"/>
  <c r="F152" i="32"/>
  <c r="H131" i="32"/>
  <c r="W126" i="32"/>
  <c r="J170" i="37"/>
  <c r="G116" i="31"/>
  <c r="R136" i="40"/>
  <c r="I133" i="40" s="1"/>
  <c r="O136" i="40"/>
  <c r="P136" i="39"/>
  <c r="Q136" i="39"/>
  <c r="R136" i="39"/>
  <c r="I133" i="39" s="1"/>
  <c r="O136" i="39"/>
  <c r="P136" i="38"/>
  <c r="Q136" i="38"/>
  <c r="R136" i="38"/>
  <c r="I133" i="38" s="1"/>
  <c r="O136" i="38"/>
  <c r="Q136" i="40"/>
  <c r="R136" i="37"/>
  <c r="I133" i="37" s="1"/>
  <c r="O136" i="37"/>
  <c r="P136" i="40"/>
  <c r="P136" i="37"/>
  <c r="Q136" i="37"/>
  <c r="C136" i="40"/>
  <c r="C136" i="39"/>
  <c r="C136" i="38"/>
  <c r="C136" i="37"/>
  <c r="H132" i="37"/>
  <c r="AD132" i="37" s="1"/>
  <c r="W133" i="34"/>
  <c r="H138" i="34"/>
  <c r="I124" i="34"/>
  <c r="X119" i="34"/>
  <c r="F124" i="34"/>
  <c r="U119" i="34"/>
  <c r="Q103" i="37"/>
  <c r="Q103" i="40"/>
  <c r="Q103" i="39"/>
  <c r="Q103" i="38"/>
  <c r="T103" i="40"/>
  <c r="H101" i="40" s="1"/>
  <c r="R103" i="40"/>
  <c r="S103" i="40"/>
  <c r="T103" i="39"/>
  <c r="H101" i="39" s="1"/>
  <c r="S103" i="39"/>
  <c r="S103" i="38"/>
  <c r="R103" i="38"/>
  <c r="R103" i="39"/>
  <c r="T103" i="38"/>
  <c r="H101" i="38" s="1"/>
  <c r="R103" i="37"/>
  <c r="S103" i="37"/>
  <c r="T103" i="37"/>
  <c r="H101" i="37" s="1"/>
  <c r="E116" i="31"/>
  <c r="I116" i="32"/>
  <c r="F111" i="37"/>
  <c r="F109" i="37"/>
  <c r="X133" i="30"/>
  <c r="I138" i="30"/>
  <c r="V133" i="30"/>
  <c r="G138" i="30"/>
  <c r="J130" i="30"/>
  <c r="J131" i="30" s="1"/>
  <c r="T126" i="30"/>
  <c r="E131" i="30"/>
  <c r="F91" i="31"/>
  <c r="E78" i="40"/>
  <c r="E144" i="39"/>
  <c r="U139" i="39"/>
  <c r="G91" i="34"/>
  <c r="U133" i="34"/>
  <c r="I91" i="33"/>
  <c r="J48" i="33"/>
  <c r="J60" i="32"/>
  <c r="E85" i="40"/>
  <c r="E87" i="38"/>
  <c r="U82" i="38"/>
  <c r="F111" i="40"/>
  <c r="F109" i="40"/>
  <c r="E91" i="34"/>
  <c r="E86" i="1"/>
  <c r="G84" i="1"/>
  <c r="G86" i="1" s="1"/>
  <c r="H146" i="37"/>
  <c r="AD146" i="37" s="1"/>
  <c r="R150" i="39"/>
  <c r="I147" i="39" s="1"/>
  <c r="O150" i="39"/>
  <c r="P150" i="38"/>
  <c r="Q150" i="38"/>
  <c r="R150" i="38"/>
  <c r="I147" i="38" s="1"/>
  <c r="O150" i="38"/>
  <c r="P150" i="37"/>
  <c r="P150" i="40"/>
  <c r="Q150" i="37"/>
  <c r="Q150" i="40"/>
  <c r="Q150" i="39"/>
  <c r="R150" i="40"/>
  <c r="I147" i="40" s="1"/>
  <c r="R150" i="37"/>
  <c r="I147" i="37" s="1"/>
  <c r="O150" i="40"/>
  <c r="P150" i="39"/>
  <c r="O150" i="37"/>
  <c r="C150" i="40"/>
  <c r="C150" i="39"/>
  <c r="C150" i="38"/>
  <c r="C150" i="37"/>
  <c r="E64" i="31"/>
  <c r="H19" i="38"/>
  <c r="E110" i="38"/>
  <c r="H68" i="39"/>
  <c r="H68" i="37"/>
  <c r="E142" i="38"/>
  <c r="E138" i="31"/>
  <c r="J137" i="31"/>
  <c r="J138" i="31" s="1"/>
  <c r="T133" i="31"/>
  <c r="V166" i="37"/>
  <c r="U100" i="39"/>
  <c r="E105" i="39"/>
  <c r="F84" i="40"/>
  <c r="F85" i="40" s="1"/>
  <c r="F86" i="40"/>
  <c r="H77" i="38"/>
  <c r="H78" i="38" s="1"/>
  <c r="H79" i="38"/>
  <c r="U93" i="39"/>
  <c r="E98" i="39"/>
  <c r="G84" i="40"/>
  <c r="G86" i="40"/>
  <c r="F138" i="31"/>
  <c r="U133" i="31"/>
  <c r="U140" i="31"/>
  <c r="F145" i="31"/>
  <c r="H124" i="31"/>
  <c r="W119" i="31"/>
  <c r="U125" i="40"/>
  <c r="E130" i="40"/>
  <c r="G140" i="1"/>
  <c r="E141" i="1"/>
  <c r="Q138" i="1" s="1"/>
  <c r="F102" i="38"/>
  <c r="F104" i="38"/>
  <c r="Q36" i="1"/>
  <c r="E40" i="1"/>
  <c r="G38" i="1"/>
  <c r="G40" i="1" s="1"/>
  <c r="F79" i="38"/>
  <c r="F77" i="38"/>
  <c r="H91" i="30"/>
  <c r="U133" i="33"/>
  <c r="J151" i="33"/>
  <c r="J152" i="33" s="1"/>
  <c r="J137" i="33"/>
  <c r="J138" i="33" s="1"/>
  <c r="E130" i="38"/>
  <c r="U125" i="38"/>
  <c r="F97" i="40"/>
  <c r="F95" i="40"/>
  <c r="F16" i="38"/>
  <c r="F14" i="38"/>
  <c r="H77" i="39"/>
  <c r="H79" i="39"/>
  <c r="E35" i="38"/>
  <c r="U31" i="38" s="1"/>
  <c r="G124" i="35"/>
  <c r="V119" i="35"/>
  <c r="Q86" i="38"/>
  <c r="Q86" i="37"/>
  <c r="Q86" i="40"/>
  <c r="R86" i="37"/>
  <c r="Q86" i="39"/>
  <c r="T86" i="37"/>
  <c r="I83" i="37" s="1"/>
  <c r="T86" i="39"/>
  <c r="I83" i="39" s="1"/>
  <c r="R86" i="38"/>
  <c r="R86" i="40"/>
  <c r="R86" i="39"/>
  <c r="T86" i="40"/>
  <c r="I83" i="40" s="1"/>
  <c r="T86" i="38"/>
  <c r="I83" i="38" s="1"/>
  <c r="S86" i="39"/>
  <c r="S86" i="40"/>
  <c r="S86" i="37"/>
  <c r="S86" i="38"/>
  <c r="E41" i="40"/>
  <c r="U37" i="40" s="1"/>
  <c r="G79" i="38"/>
  <c r="G77" i="38"/>
  <c r="G78" i="38" s="1"/>
  <c r="I138" i="32"/>
  <c r="X133" i="32"/>
  <c r="U133" i="32"/>
  <c r="F138" i="32"/>
  <c r="J151" i="32"/>
  <c r="J152" i="32" s="1"/>
  <c r="E152" i="32"/>
  <c r="T147" i="32"/>
  <c r="R17" i="39"/>
  <c r="R17" i="37"/>
  <c r="R17" i="38"/>
  <c r="R17" i="40"/>
  <c r="Q17" i="40"/>
  <c r="S17" i="40"/>
  <c r="Q17" i="39"/>
  <c r="S17" i="39"/>
  <c r="Q17" i="38"/>
  <c r="S17" i="37"/>
  <c r="S17" i="38"/>
  <c r="Q17" i="37"/>
  <c r="F64" i="35"/>
  <c r="T140" i="33"/>
  <c r="H132" i="39"/>
  <c r="AD132" i="39" s="1"/>
  <c r="S28" i="40"/>
  <c r="Q28" i="40"/>
  <c r="R28" i="40"/>
  <c r="R28" i="39"/>
  <c r="Q28" i="39"/>
  <c r="S28" i="39"/>
  <c r="S28" i="38"/>
  <c r="R28" i="38"/>
  <c r="Q28" i="38"/>
  <c r="Q28" i="37"/>
  <c r="R28" i="37"/>
  <c r="S28" i="37"/>
  <c r="I202" i="40"/>
  <c r="G202" i="40"/>
  <c r="A202" i="40"/>
  <c r="F202" i="40"/>
  <c r="E202" i="40"/>
  <c r="H202" i="39"/>
  <c r="G202" i="39"/>
  <c r="F202" i="39"/>
  <c r="H202" i="40"/>
  <c r="E202" i="39"/>
  <c r="F202" i="38"/>
  <c r="A202" i="39"/>
  <c r="E202" i="38"/>
  <c r="A202" i="38"/>
  <c r="I202" i="38"/>
  <c r="I202" i="39"/>
  <c r="H202" i="38"/>
  <c r="G202" i="38"/>
  <c r="E202" i="37"/>
  <c r="A202" i="37"/>
  <c r="I202" i="37"/>
  <c r="H202" i="37"/>
  <c r="F202" i="37"/>
  <c r="G202" i="37"/>
  <c r="V147" i="34"/>
  <c r="G152" i="34"/>
  <c r="W147" i="34"/>
  <c r="H152" i="34"/>
  <c r="X140" i="34"/>
  <c r="I145" i="34"/>
  <c r="G43" i="38"/>
  <c r="F134" i="1"/>
  <c r="J99" i="31"/>
  <c r="X119" i="30"/>
  <c r="I124" i="30"/>
  <c r="G124" i="30"/>
  <c r="V119" i="30"/>
  <c r="H145" i="30"/>
  <c r="W140" i="30"/>
  <c r="G50" i="37"/>
  <c r="G51" i="37" s="1"/>
  <c r="G52" i="37"/>
  <c r="G31" i="37"/>
  <c r="E59" i="38"/>
  <c r="U55" i="38" s="1"/>
  <c r="I116" i="31"/>
  <c r="G118" i="37"/>
  <c r="AC118" i="37" s="1"/>
  <c r="AC152" i="37" s="1"/>
  <c r="E151" i="40"/>
  <c r="U146" i="40"/>
  <c r="I234" i="40"/>
  <c r="G234" i="40"/>
  <c r="A234" i="40"/>
  <c r="F234" i="40"/>
  <c r="E234" i="40"/>
  <c r="H234" i="39"/>
  <c r="G234" i="39"/>
  <c r="F234" i="39"/>
  <c r="H234" i="40"/>
  <c r="A234" i="39"/>
  <c r="E234" i="39"/>
  <c r="F234" i="38"/>
  <c r="E234" i="38"/>
  <c r="A234" i="38"/>
  <c r="I234" i="38"/>
  <c r="I234" i="39"/>
  <c r="G234" i="38"/>
  <c r="I234" i="37"/>
  <c r="H234" i="37"/>
  <c r="G234" i="37"/>
  <c r="F234" i="37"/>
  <c r="H234" i="38"/>
  <c r="E234" i="37"/>
  <c r="A234" i="37"/>
  <c r="E35" i="37"/>
  <c r="U31" i="37" s="1"/>
  <c r="E53" i="40"/>
  <c r="U49" i="40" s="1"/>
  <c r="G116" i="30"/>
  <c r="E138" i="30"/>
  <c r="F40" i="38"/>
  <c r="F38" i="38"/>
  <c r="E53" i="37"/>
  <c r="U49" i="37" s="1"/>
  <c r="G149" i="1"/>
  <c r="X166" i="38"/>
  <c r="E116" i="30"/>
  <c r="G64" i="35"/>
  <c r="H116" i="34"/>
  <c r="H64" i="33"/>
  <c r="H146" i="39"/>
  <c r="AD146" i="39" s="1"/>
  <c r="G71" i="38"/>
  <c r="E73" i="40"/>
  <c r="U68" i="40"/>
  <c r="G134" i="39"/>
  <c r="AC132" i="39"/>
  <c r="F84" i="38"/>
  <c r="F86" i="38"/>
  <c r="E112" i="37"/>
  <c r="U107" i="37"/>
  <c r="F152" i="33"/>
  <c r="U147" i="33"/>
  <c r="H124" i="35"/>
  <c r="W119" i="35"/>
  <c r="H152" i="35"/>
  <c r="W147" i="35"/>
  <c r="G95" i="1"/>
  <c r="G97" i="1" s="1"/>
  <c r="E97" i="1"/>
  <c r="G145" i="32"/>
  <c r="V140" i="32"/>
  <c r="W119" i="34"/>
  <c r="H124" i="34"/>
  <c r="W126" i="34"/>
  <c r="H131" i="34"/>
  <c r="V146" i="39"/>
  <c r="F151" i="39"/>
  <c r="U119" i="31"/>
  <c r="F124" i="31"/>
  <c r="F131" i="31"/>
  <c r="U126" i="31"/>
  <c r="G152" i="31"/>
  <c r="V147" i="31"/>
  <c r="F131" i="34"/>
  <c r="V140" i="33"/>
  <c r="G145" i="33"/>
  <c r="H145" i="33"/>
  <c r="W140" i="33"/>
  <c r="J123" i="33"/>
  <c r="J124" i="33" s="1"/>
  <c r="G250" i="1"/>
  <c r="E59" i="39"/>
  <c r="U55" i="39" s="1"/>
  <c r="F116" i="35"/>
  <c r="H49" i="40"/>
  <c r="V133" i="35"/>
  <c r="G138" i="35"/>
  <c r="X147" i="35"/>
  <c r="I152" i="35"/>
  <c r="H82" i="40"/>
  <c r="E98" i="37"/>
  <c r="U93" i="37"/>
  <c r="H131" i="35"/>
  <c r="T119" i="32"/>
  <c r="E23" i="38"/>
  <c r="U19" i="38" s="1"/>
  <c r="AC132" i="38"/>
  <c r="G134" i="38"/>
  <c r="G135" i="38" s="1"/>
  <c r="F52" i="38"/>
  <c r="F50" i="38"/>
  <c r="F40" i="39"/>
  <c r="F38" i="39"/>
  <c r="I124" i="32"/>
  <c r="X119" i="32"/>
  <c r="U119" i="32"/>
  <c r="F124" i="32"/>
  <c r="X147" i="32"/>
  <c r="I152" i="32"/>
  <c r="F64" i="30"/>
  <c r="V140" i="35"/>
  <c r="F64" i="33"/>
  <c r="P143" i="37"/>
  <c r="Q143" i="37"/>
  <c r="R143" i="37"/>
  <c r="I140" i="37" s="1"/>
  <c r="P143" i="39"/>
  <c r="Q143" i="39"/>
  <c r="P143" i="40"/>
  <c r="R143" i="39"/>
  <c r="I140" i="39" s="1"/>
  <c r="O143" i="39"/>
  <c r="P143" i="38"/>
  <c r="R143" i="40"/>
  <c r="I140" i="40" s="1"/>
  <c r="O143" i="40"/>
  <c r="R143" i="38"/>
  <c r="I140" i="38" s="1"/>
  <c r="O143" i="38"/>
  <c r="O143" i="37"/>
  <c r="Q143" i="40"/>
  <c r="Q143" i="38"/>
  <c r="C143" i="40"/>
  <c r="C143" i="39"/>
  <c r="C143" i="38"/>
  <c r="C143" i="37"/>
  <c r="G25" i="39"/>
  <c r="E152" i="34"/>
  <c r="J151" i="34"/>
  <c r="J152" i="34" s="1"/>
  <c r="T147" i="34"/>
  <c r="J137" i="34"/>
  <c r="J138" i="34" s="1"/>
  <c r="T133" i="34"/>
  <c r="E138" i="34"/>
  <c r="X126" i="34"/>
  <c r="I131" i="34"/>
  <c r="E79" i="1"/>
  <c r="G77" i="1"/>
  <c r="G79" i="1" s="1"/>
  <c r="G100" i="38"/>
  <c r="J42" i="30"/>
  <c r="I91" i="35"/>
  <c r="E64" i="33"/>
  <c r="J88" i="32"/>
  <c r="E151" i="37"/>
  <c r="U146" i="37"/>
  <c r="F52" i="39"/>
  <c r="F50" i="39"/>
  <c r="Q24" i="1"/>
  <c r="E28" i="1"/>
  <c r="G26" i="1"/>
  <c r="G28" i="1" s="1"/>
  <c r="X147" i="30"/>
  <c r="I152" i="30"/>
  <c r="W147" i="30"/>
  <c r="H152" i="30"/>
  <c r="U147" i="30"/>
  <c r="F152" i="30"/>
  <c r="W126" i="30"/>
  <c r="H131" i="30"/>
  <c r="F28" i="40"/>
  <c r="F26" i="40"/>
  <c r="G31" i="39"/>
  <c r="E41" i="39"/>
  <c r="U37" i="39" s="1"/>
  <c r="J106" i="30"/>
  <c r="T133" i="33"/>
  <c r="G91" i="32"/>
  <c r="U140" i="35"/>
  <c r="U126" i="33"/>
  <c r="J113" i="33"/>
  <c r="G84" i="37"/>
  <c r="G85" i="37" s="1"/>
  <c r="G86" i="37"/>
  <c r="J99" i="30"/>
  <c r="J60" i="31"/>
  <c r="U147" i="34"/>
  <c r="F152" i="34"/>
  <c r="G100" i="39"/>
  <c r="E47" i="37"/>
  <c r="U43" i="37" s="1"/>
  <c r="E137" i="37"/>
  <c r="U132" i="37"/>
  <c r="W119" i="30"/>
  <c r="H124" i="30"/>
  <c r="H64" i="30"/>
  <c r="E123" i="38"/>
  <c r="U118" i="38"/>
  <c r="H145" i="31"/>
  <c r="W140" i="31"/>
  <c r="I138" i="31"/>
  <c r="X133" i="31"/>
  <c r="G138" i="31"/>
  <c r="V133" i="31"/>
  <c r="G64" i="33"/>
  <c r="J54" i="31"/>
  <c r="W126" i="33"/>
  <c r="H131" i="33"/>
  <c r="G38" i="39"/>
  <c r="G39" i="39" s="1"/>
  <c r="G40" i="39"/>
  <c r="E47" i="39"/>
  <c r="U43" i="39" s="1"/>
  <c r="U133" i="35"/>
  <c r="F138" i="35"/>
  <c r="J151" i="35"/>
  <c r="J152" i="35" s="1"/>
  <c r="J130" i="35"/>
  <c r="J131" i="35" s="1"/>
  <c r="F26" i="38"/>
  <c r="F28" i="38"/>
  <c r="J88" i="35"/>
  <c r="V147" i="33"/>
  <c r="E23" i="39"/>
  <c r="U19" i="39" s="1"/>
  <c r="AC125" i="38"/>
  <c r="G127" i="38"/>
  <c r="H125" i="38"/>
  <c r="AD125" i="38" s="1"/>
  <c r="F120" i="37"/>
  <c r="AB118" i="37"/>
  <c r="AB152" i="37" s="1"/>
  <c r="Q96" i="40"/>
  <c r="Q96" i="39"/>
  <c r="Q96" i="38"/>
  <c r="Q96" i="37"/>
  <c r="T96" i="40"/>
  <c r="H94" i="40" s="1"/>
  <c r="T96" i="39"/>
  <c r="H94" i="39" s="1"/>
  <c r="S96" i="40"/>
  <c r="S96" i="39"/>
  <c r="R96" i="40"/>
  <c r="R96" i="39"/>
  <c r="T96" i="38"/>
  <c r="H94" i="38" s="1"/>
  <c r="R96" i="38"/>
  <c r="T96" i="37"/>
  <c r="H94" i="37" s="1"/>
  <c r="S96" i="37"/>
  <c r="R96" i="37"/>
  <c r="S96" i="38"/>
  <c r="F40" i="37"/>
  <c r="F38" i="37"/>
  <c r="H152" i="32"/>
  <c r="W147" i="32"/>
  <c r="X140" i="32"/>
  <c r="I145" i="32"/>
  <c r="U140" i="32"/>
  <c r="F145" i="32"/>
  <c r="E105" i="37"/>
  <c r="U100" i="37"/>
  <c r="R59" i="39"/>
  <c r="Q59" i="39"/>
  <c r="E145" i="33"/>
  <c r="I64" i="31"/>
  <c r="H116" i="32"/>
  <c r="G88" i="1"/>
  <c r="E73" i="37"/>
  <c r="U68" i="37"/>
  <c r="G131" i="34"/>
  <c r="V126" i="34"/>
  <c r="T119" i="34"/>
  <c r="J123" i="34"/>
  <c r="J124" i="34" s="1"/>
  <c r="E124" i="34"/>
  <c r="J144" i="34"/>
  <c r="J145" i="34" s="1"/>
  <c r="T140" i="34"/>
  <c r="E145" i="34"/>
  <c r="E98" i="38"/>
  <c r="U93" i="38"/>
  <c r="V126" i="35"/>
  <c r="E116" i="33"/>
  <c r="AB118" i="38"/>
  <c r="AB152" i="38" s="1"/>
  <c r="F120" i="38"/>
  <c r="F145" i="30"/>
  <c r="U140" i="30"/>
  <c r="J137" i="30"/>
  <c r="J138" i="30" s="1"/>
  <c r="U133" i="30"/>
  <c r="F138" i="30"/>
  <c r="E248" i="1"/>
  <c r="E53" i="39"/>
  <c r="U49" i="39" s="1"/>
  <c r="F91" i="30"/>
  <c r="H116" i="33"/>
  <c r="G118" i="39"/>
  <c r="AC118" i="39" s="1"/>
  <c r="AC152" i="39" s="1"/>
  <c r="AC146" i="40"/>
  <c r="G148" i="40"/>
  <c r="G149" i="40" s="1"/>
  <c r="G84" i="38"/>
  <c r="G85" i="38" s="1"/>
  <c r="G86" i="38"/>
  <c r="F16" i="39"/>
  <c r="F14" i="39"/>
  <c r="E47" i="38"/>
  <c r="U43" i="38" s="1"/>
  <c r="E29" i="39"/>
  <c r="U25" i="39" s="1"/>
  <c r="U126" i="35"/>
  <c r="G116" i="33"/>
  <c r="Q18" i="1"/>
  <c r="G20" i="1"/>
  <c r="G22" i="1" s="1"/>
  <c r="E22" i="1"/>
  <c r="G71" i="37"/>
  <c r="T119" i="33"/>
  <c r="F116" i="33"/>
  <c r="E122" i="1"/>
  <c r="H68" i="40"/>
  <c r="T72" i="37"/>
  <c r="I69" i="37" s="1"/>
  <c r="S72" i="37"/>
  <c r="Q72" i="37"/>
  <c r="R72" i="37"/>
  <c r="T72" i="38"/>
  <c r="I69" i="38" s="1"/>
  <c r="R72" i="38"/>
  <c r="S72" i="38"/>
  <c r="Q72" i="38"/>
  <c r="T72" i="39"/>
  <c r="I69" i="39" s="1"/>
  <c r="R72" i="39"/>
  <c r="Q72" i="40"/>
  <c r="S72" i="39"/>
  <c r="Q72" i="39"/>
  <c r="T72" i="40"/>
  <c r="I69" i="40" s="1"/>
  <c r="S72" i="40"/>
  <c r="R72" i="40"/>
  <c r="E123" i="39"/>
  <c r="U118" i="39"/>
  <c r="G131" i="31"/>
  <c r="V126" i="31"/>
  <c r="G148" i="1"/>
  <c r="E150" i="1"/>
  <c r="X133" i="33"/>
  <c r="I138" i="33"/>
  <c r="F246" i="1"/>
  <c r="X151" i="1"/>
  <c r="V133" i="32"/>
  <c r="G138" i="32"/>
  <c r="F32" i="40"/>
  <c r="F34" i="40"/>
  <c r="F109" i="38"/>
  <c r="F110" i="38" s="1"/>
  <c r="F111" i="38"/>
  <c r="W126" i="31"/>
  <c r="H131" i="31"/>
  <c r="X119" i="31"/>
  <c r="I124" i="31"/>
  <c r="V119" i="31"/>
  <c r="G124" i="31"/>
  <c r="E59" i="37"/>
  <c r="U55" i="37" s="1"/>
  <c r="V133" i="33"/>
  <c r="G138" i="33"/>
  <c r="F32" i="38"/>
  <c r="F34" i="38"/>
  <c r="E98" i="40"/>
  <c r="U93" i="40"/>
  <c r="T126" i="35"/>
  <c r="J144" i="35"/>
  <c r="J145" i="35" s="1"/>
  <c r="X133" i="35"/>
  <c r="I138" i="35"/>
  <c r="H82" i="39"/>
  <c r="H64" i="34"/>
  <c r="E124" i="32"/>
  <c r="G64" i="31"/>
  <c r="H64" i="31"/>
  <c r="Q129" i="40"/>
  <c r="Q129" i="38"/>
  <c r="R129" i="40"/>
  <c r="I126" i="40" s="1"/>
  <c r="O129" i="40"/>
  <c r="R129" i="38"/>
  <c r="I126" i="38" s="1"/>
  <c r="O129" i="38"/>
  <c r="P129" i="37"/>
  <c r="Q129" i="37"/>
  <c r="R129" i="37"/>
  <c r="I126" i="37" s="1"/>
  <c r="O129" i="37"/>
  <c r="P129" i="39"/>
  <c r="P129" i="40"/>
  <c r="R129" i="39"/>
  <c r="I126" i="39" s="1"/>
  <c r="O129" i="39"/>
  <c r="P129" i="38"/>
  <c r="Q129" i="39"/>
  <c r="C129" i="38"/>
  <c r="C129" i="40"/>
  <c r="C129" i="39"/>
  <c r="C129" i="37"/>
  <c r="H138" i="32"/>
  <c r="W133" i="32"/>
  <c r="J137" i="32"/>
  <c r="J138" i="32" s="1"/>
  <c r="T133" i="32"/>
  <c r="E138" i="32"/>
  <c r="X126" i="32"/>
  <c r="I131" i="32"/>
  <c r="U126" i="32"/>
  <c r="F131" i="32"/>
  <c r="H13" i="40"/>
  <c r="G116" i="35"/>
  <c r="G91" i="35"/>
  <c r="J171" i="32"/>
  <c r="H132" i="38"/>
  <c r="E151" i="38"/>
  <c r="U146" i="38"/>
  <c r="G25" i="40"/>
  <c r="E247" i="1"/>
  <c r="X147" i="34"/>
  <c r="I152" i="34"/>
  <c r="V133" i="34"/>
  <c r="G138" i="34"/>
  <c r="J130" i="34"/>
  <c r="J131" i="34" s="1"/>
  <c r="T126" i="34"/>
  <c r="E131" i="34"/>
  <c r="W151" i="1"/>
  <c r="G43" i="40"/>
  <c r="Q48" i="1"/>
  <c r="E52" i="1"/>
  <c r="G50" i="1"/>
  <c r="G52" i="1" s="1"/>
  <c r="Y166" i="40"/>
  <c r="F116" i="34"/>
  <c r="V126" i="30"/>
  <c r="G131" i="30"/>
  <c r="J123" i="30"/>
  <c r="J124" i="30" s="1"/>
  <c r="E124" i="30"/>
  <c r="T119" i="30"/>
  <c r="F124" i="30"/>
  <c r="U119" i="30"/>
  <c r="E111" i="1"/>
  <c r="G109" i="1"/>
  <c r="G111" i="1" s="1"/>
  <c r="G133" i="1"/>
  <c r="E134" i="1"/>
  <c r="Q131" i="1" s="1"/>
  <c r="E138" i="33"/>
  <c r="F116" i="32"/>
  <c r="Q121" i="39"/>
  <c r="O121" i="40"/>
  <c r="R121" i="39"/>
  <c r="H119" i="39" s="1"/>
  <c r="P121" i="38"/>
  <c r="Q121" i="38"/>
  <c r="O121" i="39"/>
  <c r="R121" i="38"/>
  <c r="H119" i="38" s="1"/>
  <c r="R121" i="37"/>
  <c r="H119" i="37" s="1"/>
  <c r="P121" i="40"/>
  <c r="R121" i="40"/>
  <c r="H119" i="40" s="1"/>
  <c r="P121" i="39"/>
  <c r="O121" i="37"/>
  <c r="Q121" i="40"/>
  <c r="O121" i="38"/>
  <c r="P121" i="37"/>
  <c r="Q121" i="37"/>
  <c r="C121" i="40"/>
  <c r="C121" i="39"/>
  <c r="C121" i="38"/>
  <c r="C121" i="37"/>
  <c r="U132" i="39"/>
  <c r="E137" i="39"/>
  <c r="Q42" i="1"/>
  <c r="E46" i="1"/>
  <c r="G44" i="1"/>
  <c r="G46" i="1" s="1"/>
  <c r="F141" i="1"/>
  <c r="E59" i="40"/>
  <c r="U55" i="40" s="1"/>
  <c r="E87" i="39"/>
  <c r="U82" i="39"/>
  <c r="E104" i="1"/>
  <c r="G102" i="1"/>
  <c r="G104" i="1" s="1"/>
  <c r="H64" i="35"/>
  <c r="J48" i="32"/>
  <c r="Q23" i="37"/>
  <c r="R23" i="38"/>
  <c r="S23" i="38"/>
  <c r="Q23" i="38"/>
  <c r="R23" i="39"/>
  <c r="S23" i="39"/>
  <c r="S23" i="37"/>
  <c r="Q23" i="39"/>
  <c r="Q23" i="40"/>
  <c r="R23" i="37"/>
  <c r="R23" i="40"/>
  <c r="S23" i="40"/>
  <c r="E124" i="33"/>
  <c r="H91" i="33"/>
  <c r="G119" i="1"/>
  <c r="H68" i="38"/>
  <c r="E128" i="37"/>
  <c r="E121" i="37"/>
  <c r="E153" i="37"/>
  <c r="T12" i="1"/>
  <c r="F16" i="1"/>
  <c r="F62" i="1" s="1"/>
  <c r="R12" i="1"/>
  <c r="S12" i="1"/>
  <c r="U13" i="39"/>
  <c r="E17" i="37"/>
  <c r="E17" i="40"/>
  <c r="E17" i="38"/>
  <c r="G165" i="1"/>
  <c r="J409" i="37"/>
  <c r="J295" i="38"/>
  <c r="J385" i="38"/>
  <c r="J385" i="39"/>
  <c r="J385" i="37"/>
  <c r="J295" i="40"/>
  <c r="J295" i="39"/>
  <c r="J409" i="39"/>
  <c r="J295" i="37"/>
  <c r="J385" i="40"/>
  <c r="J409" i="40"/>
  <c r="J409" i="38"/>
  <c r="G16" i="39" l="1"/>
  <c r="F64" i="31"/>
  <c r="H13" i="39"/>
  <c r="H16" i="39" s="1"/>
  <c r="V125" i="38"/>
  <c r="E72" i="1"/>
  <c r="G56" i="40"/>
  <c r="G57" i="40" s="1"/>
  <c r="G59" i="40" s="1"/>
  <c r="W55" i="40" s="1"/>
  <c r="H55" i="40"/>
  <c r="H56" i="40" s="1"/>
  <c r="H57" i="40" s="1"/>
  <c r="V68" i="39"/>
  <c r="F130" i="38"/>
  <c r="G151" i="37"/>
  <c r="H55" i="38"/>
  <c r="H58" i="38" s="1"/>
  <c r="V132" i="39"/>
  <c r="F130" i="37"/>
  <c r="H139" i="40"/>
  <c r="G14" i="40"/>
  <c r="G15" i="40" s="1"/>
  <c r="E167" i="1"/>
  <c r="E171" i="1" s="1"/>
  <c r="V146" i="38"/>
  <c r="G143" i="38"/>
  <c r="W139" i="38" s="1"/>
  <c r="F137" i="37"/>
  <c r="W68" i="39"/>
  <c r="Q59" i="37"/>
  <c r="R59" i="40"/>
  <c r="R59" i="37"/>
  <c r="S59" i="40"/>
  <c r="R59" i="38"/>
  <c r="S59" i="38"/>
  <c r="H55" i="37"/>
  <c r="H58" i="37" s="1"/>
  <c r="H191" i="37"/>
  <c r="V68" i="38"/>
  <c r="F63" i="1"/>
  <c r="G141" i="37"/>
  <c r="G142" i="37" s="1"/>
  <c r="G144" i="37" s="1"/>
  <c r="V132" i="37"/>
  <c r="S59" i="37"/>
  <c r="S59" i="39"/>
  <c r="Q59" i="38"/>
  <c r="W132" i="37"/>
  <c r="W68" i="40"/>
  <c r="E172" i="40"/>
  <c r="E176" i="40" s="1"/>
  <c r="AC139" i="38"/>
  <c r="G40" i="38"/>
  <c r="G41" i="38" s="1"/>
  <c r="W37" i="38" s="1"/>
  <c r="AC139" i="37"/>
  <c r="H22" i="40"/>
  <c r="H139" i="39"/>
  <c r="H141" i="39" s="1"/>
  <c r="H142" i="39" s="1"/>
  <c r="H139" i="38"/>
  <c r="AD139" i="38" s="1"/>
  <c r="F144" i="39"/>
  <c r="V139" i="39"/>
  <c r="G141" i="40"/>
  <c r="G142" i="40" s="1"/>
  <c r="G144" i="40" s="1"/>
  <c r="G16" i="38"/>
  <c r="AC139" i="40"/>
  <c r="H139" i="37"/>
  <c r="AD139" i="37" s="1"/>
  <c r="G109" i="37"/>
  <c r="G110" i="37" s="1"/>
  <c r="G112" i="37" s="1"/>
  <c r="I79" i="39"/>
  <c r="J79" i="39" s="1"/>
  <c r="U139" i="40"/>
  <c r="H52" i="39"/>
  <c r="H53" i="39" s="1"/>
  <c r="X49" i="39" s="1"/>
  <c r="H56" i="39"/>
  <c r="H57" i="39" s="1"/>
  <c r="J177" i="34"/>
  <c r="I77" i="38"/>
  <c r="I78" i="38" s="1"/>
  <c r="Y75" i="38" s="1"/>
  <c r="J173" i="34"/>
  <c r="J124" i="31"/>
  <c r="J177" i="33"/>
  <c r="J173" i="30"/>
  <c r="J177" i="35"/>
  <c r="J173" i="35"/>
  <c r="G32" i="40"/>
  <c r="G33" i="40" s="1"/>
  <c r="G35" i="40" s="1"/>
  <c r="W31" i="40" s="1"/>
  <c r="G56" i="39"/>
  <c r="G57" i="39" s="1"/>
  <c r="G59" i="39" s="1"/>
  <c r="W55" i="39" s="1"/>
  <c r="J173" i="33"/>
  <c r="H37" i="39"/>
  <c r="H40" i="39" s="1"/>
  <c r="F191" i="38"/>
  <c r="G191" i="38"/>
  <c r="C192" i="40"/>
  <c r="C191" i="40"/>
  <c r="G44" i="37"/>
  <c r="G45" i="37" s="1"/>
  <c r="G47" i="37" s="1"/>
  <c r="W43" i="37" s="1"/>
  <c r="G38" i="40"/>
  <c r="G39" i="40" s="1"/>
  <c r="H191" i="39"/>
  <c r="E191" i="40"/>
  <c r="J177" i="30"/>
  <c r="F144" i="37"/>
  <c r="H22" i="37"/>
  <c r="J177" i="32"/>
  <c r="E155" i="35"/>
  <c r="E174" i="35" s="1"/>
  <c r="E175" i="35" s="1"/>
  <c r="I79" i="37"/>
  <c r="Y75" i="37" s="1"/>
  <c r="J173" i="31"/>
  <c r="G95" i="38"/>
  <c r="G96" i="38" s="1"/>
  <c r="F144" i="40"/>
  <c r="G56" i="37"/>
  <c r="G57" i="37" s="1"/>
  <c r="G59" i="37" s="1"/>
  <c r="W55" i="37" s="1"/>
  <c r="E172" i="37"/>
  <c r="E176" i="37" s="1"/>
  <c r="H22" i="39"/>
  <c r="G111" i="40"/>
  <c r="G112" i="40" s="1"/>
  <c r="G130" i="40"/>
  <c r="G38" i="37"/>
  <c r="G39" i="37" s="1"/>
  <c r="G41" i="37" s="1"/>
  <c r="W37" i="37" s="1"/>
  <c r="J177" i="31"/>
  <c r="E172" i="38"/>
  <c r="E176" i="38" s="1"/>
  <c r="G104" i="40"/>
  <c r="H129" i="40"/>
  <c r="X125" i="40" s="1"/>
  <c r="AD125" i="40"/>
  <c r="F153" i="39"/>
  <c r="G143" i="39"/>
  <c r="W139" i="39" s="1"/>
  <c r="E172" i="39"/>
  <c r="E176" i="39" s="1"/>
  <c r="J173" i="32"/>
  <c r="H86" i="37"/>
  <c r="X82" i="37" s="1"/>
  <c r="H86" i="38"/>
  <c r="H87" i="38" s="1"/>
  <c r="F151" i="37"/>
  <c r="G61" i="1"/>
  <c r="H191" i="40"/>
  <c r="E191" i="37"/>
  <c r="V68" i="37"/>
  <c r="F137" i="40"/>
  <c r="F143" i="1"/>
  <c r="R138" i="1"/>
  <c r="F122" i="1"/>
  <c r="R117" i="1"/>
  <c r="S131" i="1"/>
  <c r="S138" i="1"/>
  <c r="F136" i="1"/>
  <c r="R131" i="1"/>
  <c r="G104" i="37"/>
  <c r="G105" i="37" s="1"/>
  <c r="W146" i="38"/>
  <c r="I79" i="40"/>
  <c r="J79" i="40" s="1"/>
  <c r="F191" i="37"/>
  <c r="G191" i="39"/>
  <c r="G191" i="40"/>
  <c r="C191" i="37"/>
  <c r="E191" i="38"/>
  <c r="E191" i="39"/>
  <c r="I191" i="40"/>
  <c r="I191" i="37"/>
  <c r="C191" i="39"/>
  <c r="F191" i="39"/>
  <c r="I191" i="38"/>
  <c r="C191" i="38"/>
  <c r="F191" i="40"/>
  <c r="G191" i="37"/>
  <c r="H191" i="38"/>
  <c r="G151" i="38"/>
  <c r="G137" i="40"/>
  <c r="G130" i="39"/>
  <c r="G150" i="1"/>
  <c r="G109" i="38"/>
  <c r="G110" i="38" s="1"/>
  <c r="G112" i="38" s="1"/>
  <c r="AC139" i="39"/>
  <c r="F72" i="1"/>
  <c r="F89" i="1" s="1"/>
  <c r="R67" i="1"/>
  <c r="R111" i="40"/>
  <c r="G95" i="37"/>
  <c r="G96" i="37" s="1"/>
  <c r="T111" i="40"/>
  <c r="I108" i="40" s="1"/>
  <c r="H37" i="40"/>
  <c r="H40" i="40" s="1"/>
  <c r="R111" i="38"/>
  <c r="S111" i="39"/>
  <c r="R111" i="37"/>
  <c r="Q111" i="39"/>
  <c r="Q111" i="37"/>
  <c r="S111" i="38"/>
  <c r="H37" i="37"/>
  <c r="H38" i="37" s="1"/>
  <c r="H39" i="37" s="1"/>
  <c r="V93" i="38"/>
  <c r="V75" i="39"/>
  <c r="W125" i="37"/>
  <c r="T111" i="38"/>
  <c r="I108" i="38" s="1"/>
  <c r="T111" i="37"/>
  <c r="I108" i="37" s="1"/>
  <c r="R111" i="39"/>
  <c r="W125" i="40"/>
  <c r="E115" i="40"/>
  <c r="G120" i="1"/>
  <c r="G122" i="1" s="1"/>
  <c r="S111" i="40"/>
  <c r="Q111" i="40"/>
  <c r="I49" i="37"/>
  <c r="I52" i="37" s="1"/>
  <c r="F89" i="40"/>
  <c r="G120" i="38"/>
  <c r="G153" i="38" s="1"/>
  <c r="F144" i="38"/>
  <c r="I49" i="38"/>
  <c r="I52" i="38" s="1"/>
  <c r="H155" i="33"/>
  <c r="H174" i="33" s="1"/>
  <c r="H175" i="33" s="1"/>
  <c r="E155" i="30"/>
  <c r="E174" i="30" s="1"/>
  <c r="H25" i="38"/>
  <c r="H26" i="38" s="1"/>
  <c r="H27" i="38" s="1"/>
  <c r="G109" i="39"/>
  <c r="G110" i="39" s="1"/>
  <c r="W107" i="39" s="1"/>
  <c r="G70" i="1"/>
  <c r="G72" i="1" s="1"/>
  <c r="G80" i="40"/>
  <c r="E155" i="33"/>
  <c r="E174" i="33" s="1"/>
  <c r="E175" i="33" s="1"/>
  <c r="G34" i="38"/>
  <c r="G35" i="38" s="1"/>
  <c r="W31" i="38" s="1"/>
  <c r="H107" i="40"/>
  <c r="H111" i="40" s="1"/>
  <c r="I68" i="40"/>
  <c r="I72" i="40" s="1"/>
  <c r="G17" i="37"/>
  <c r="W13" i="37" s="1"/>
  <c r="I139" i="38"/>
  <c r="I141" i="38" s="1"/>
  <c r="I142" i="38" s="1"/>
  <c r="J116" i="31"/>
  <c r="Q111" i="38"/>
  <c r="T111" i="39"/>
  <c r="I108" i="39" s="1"/>
  <c r="W75" i="40"/>
  <c r="G53" i="38"/>
  <c r="W49" i="38" s="1"/>
  <c r="E62" i="1"/>
  <c r="G62" i="1" s="1"/>
  <c r="F17" i="40"/>
  <c r="V13" i="40" s="1"/>
  <c r="H107" i="37"/>
  <c r="J116" i="35"/>
  <c r="E115" i="39"/>
  <c r="H107" i="38"/>
  <c r="R41" i="37"/>
  <c r="S41" i="39"/>
  <c r="S41" i="37"/>
  <c r="Q41" i="39"/>
  <c r="R41" i="40"/>
  <c r="Q41" i="40"/>
  <c r="R41" i="39"/>
  <c r="Q41" i="37"/>
  <c r="S41" i="38"/>
  <c r="R41" i="38"/>
  <c r="S41" i="40"/>
  <c r="Q41" i="38"/>
  <c r="G89" i="37"/>
  <c r="I132" i="38"/>
  <c r="AE132" i="38" s="1"/>
  <c r="G44" i="39"/>
  <c r="G45" i="39" s="1"/>
  <c r="G47" i="39" s="1"/>
  <c r="W43" i="39" s="1"/>
  <c r="V125" i="39"/>
  <c r="F130" i="39"/>
  <c r="H37" i="38"/>
  <c r="F105" i="40"/>
  <c r="V100" i="40"/>
  <c r="H93" i="38"/>
  <c r="H95" i="38" s="1"/>
  <c r="AC118" i="38"/>
  <c r="AC152" i="38" s="1"/>
  <c r="F112" i="39"/>
  <c r="V107" i="39"/>
  <c r="H107" i="39"/>
  <c r="F80" i="40"/>
  <c r="V75" i="40"/>
  <c r="J91" i="33"/>
  <c r="G59" i="38"/>
  <c r="W55" i="38" s="1"/>
  <c r="I68" i="38"/>
  <c r="I72" i="38" s="1"/>
  <c r="H93" i="39"/>
  <c r="H95" i="39" s="1"/>
  <c r="J116" i="30"/>
  <c r="F155" i="30"/>
  <c r="F174" i="30" s="1"/>
  <c r="F175" i="30" s="1"/>
  <c r="I82" i="39"/>
  <c r="I86" i="39" s="1"/>
  <c r="H100" i="37"/>
  <c r="H102" i="37" s="1"/>
  <c r="H103" i="37" s="1"/>
  <c r="H100" i="40"/>
  <c r="H104" i="40" s="1"/>
  <c r="I19" i="40"/>
  <c r="I20" i="40" s="1"/>
  <c r="I21" i="40" s="1"/>
  <c r="E154" i="39"/>
  <c r="I68" i="37"/>
  <c r="I72" i="37" s="1"/>
  <c r="J91" i="35"/>
  <c r="E90" i="37"/>
  <c r="I55" i="39"/>
  <c r="I58" i="39" s="1"/>
  <c r="J58" i="39" s="1"/>
  <c r="H25" i="37"/>
  <c r="H28" i="37" s="1"/>
  <c r="I13" i="40"/>
  <c r="I14" i="40" s="1"/>
  <c r="I82" i="40"/>
  <c r="I84" i="40" s="1"/>
  <c r="I146" i="37"/>
  <c r="I148" i="37" s="1"/>
  <c r="I149" i="37" s="1"/>
  <c r="G17" i="39"/>
  <c r="W13" i="39" s="1"/>
  <c r="F59" i="39"/>
  <c r="V55" i="39" s="1"/>
  <c r="I19" i="39"/>
  <c r="I20" i="39" s="1"/>
  <c r="I19" i="37"/>
  <c r="I22" i="37" s="1"/>
  <c r="H118" i="39"/>
  <c r="AD118" i="39" s="1"/>
  <c r="AD152" i="39" s="1"/>
  <c r="I155" i="31"/>
  <c r="I174" i="31" s="1"/>
  <c r="I175" i="31" s="1"/>
  <c r="H93" i="37"/>
  <c r="H97" i="37" s="1"/>
  <c r="W146" i="39"/>
  <c r="H52" i="37"/>
  <c r="H53" i="37" s="1"/>
  <c r="X49" i="37" s="1"/>
  <c r="G80" i="39"/>
  <c r="W75" i="39"/>
  <c r="H148" i="38"/>
  <c r="H149" i="38" s="1"/>
  <c r="H150" i="38"/>
  <c r="H100" i="38"/>
  <c r="H102" i="38" s="1"/>
  <c r="H103" i="38" s="1"/>
  <c r="H31" i="37"/>
  <c r="H32" i="37" s="1"/>
  <c r="H33" i="37" s="1"/>
  <c r="F171" i="1"/>
  <c r="H65" i="32"/>
  <c r="G248" i="1"/>
  <c r="G128" i="38"/>
  <c r="G134" i="1"/>
  <c r="G136" i="1" s="1"/>
  <c r="E136" i="1"/>
  <c r="H134" i="38"/>
  <c r="H135" i="38" s="1"/>
  <c r="H136" i="38"/>
  <c r="I125" i="38"/>
  <c r="AE125" i="38" s="1"/>
  <c r="H65" i="31"/>
  <c r="H72" i="40"/>
  <c r="H70" i="40"/>
  <c r="E65" i="32"/>
  <c r="J64" i="32"/>
  <c r="I65" i="31"/>
  <c r="F27" i="38"/>
  <c r="E123" i="37"/>
  <c r="U118" i="37"/>
  <c r="G44" i="40"/>
  <c r="G46" i="40"/>
  <c r="G26" i="40"/>
  <c r="G27" i="40" s="1"/>
  <c r="G28" i="40"/>
  <c r="I125" i="39"/>
  <c r="AE125" i="39" s="1"/>
  <c r="E155" i="32"/>
  <c r="E174" i="32" s="1"/>
  <c r="E175" i="32" s="1"/>
  <c r="V107" i="38"/>
  <c r="F112" i="38"/>
  <c r="W82" i="38"/>
  <c r="G87" i="38"/>
  <c r="H155" i="30"/>
  <c r="H174" i="30" s="1"/>
  <c r="H175" i="30" s="1"/>
  <c r="G102" i="39"/>
  <c r="G103" i="39" s="1"/>
  <c r="G104" i="39"/>
  <c r="G32" i="39"/>
  <c r="G34" i="39"/>
  <c r="E65" i="33"/>
  <c r="J64" i="33"/>
  <c r="I139" i="40"/>
  <c r="AE139" i="40" s="1"/>
  <c r="E89" i="1"/>
  <c r="F39" i="39"/>
  <c r="G137" i="38"/>
  <c r="W132" i="38"/>
  <c r="H52" i="40"/>
  <c r="H50" i="40"/>
  <c r="F155" i="31"/>
  <c r="F174" i="31" s="1"/>
  <c r="H65" i="33"/>
  <c r="G155" i="30"/>
  <c r="G174" i="30" s="1"/>
  <c r="H25" i="39"/>
  <c r="H141" i="40"/>
  <c r="H143" i="40"/>
  <c r="F15" i="38"/>
  <c r="F62" i="38"/>
  <c r="H21" i="40"/>
  <c r="AD139" i="40"/>
  <c r="G80" i="37"/>
  <c r="W75" i="37"/>
  <c r="I49" i="39"/>
  <c r="F57" i="37"/>
  <c r="E90" i="38"/>
  <c r="G120" i="40"/>
  <c r="G122" i="40"/>
  <c r="F45" i="37"/>
  <c r="H127" i="39"/>
  <c r="H129" i="39"/>
  <c r="F57" i="40"/>
  <c r="H31" i="39"/>
  <c r="H43" i="37"/>
  <c r="G155" i="34"/>
  <c r="G174" i="34" s="1"/>
  <c r="F45" i="38"/>
  <c r="F33" i="40"/>
  <c r="F251" i="1"/>
  <c r="F15" i="39"/>
  <c r="F62" i="39"/>
  <c r="G151" i="40"/>
  <c r="W146" i="40"/>
  <c r="F121" i="37"/>
  <c r="F153" i="37"/>
  <c r="G65" i="33"/>
  <c r="H16" i="38"/>
  <c r="H14" i="38"/>
  <c r="F51" i="39"/>
  <c r="E251" i="1"/>
  <c r="F123" i="39"/>
  <c r="V118" i="39"/>
  <c r="I155" i="30"/>
  <c r="I174" i="30" s="1"/>
  <c r="H25" i="40"/>
  <c r="E65" i="35"/>
  <c r="J64" i="35"/>
  <c r="E144" i="38"/>
  <c r="U139" i="38"/>
  <c r="E112" i="38"/>
  <c r="E115" i="38" s="1"/>
  <c r="U107" i="38"/>
  <c r="V125" i="40"/>
  <c r="F130" i="40"/>
  <c r="Q104" i="40"/>
  <c r="Q104" i="39"/>
  <c r="Q104" i="37"/>
  <c r="Q104" i="38"/>
  <c r="S104" i="40"/>
  <c r="R104" i="40"/>
  <c r="T104" i="40"/>
  <c r="I101" i="40" s="1"/>
  <c r="T104" i="39"/>
  <c r="I101" i="39" s="1"/>
  <c r="S104" i="39"/>
  <c r="R104" i="39"/>
  <c r="T104" i="38"/>
  <c r="I101" i="38" s="1"/>
  <c r="R104" i="38"/>
  <c r="T104" i="37"/>
  <c r="I101" i="37" s="1"/>
  <c r="S104" i="37"/>
  <c r="R104" i="37"/>
  <c r="S104" i="38"/>
  <c r="I155" i="34"/>
  <c r="I174" i="34" s="1"/>
  <c r="J116" i="32"/>
  <c r="H148" i="40"/>
  <c r="H149" i="40" s="1"/>
  <c r="H150" i="40"/>
  <c r="E154" i="40"/>
  <c r="I80" i="37"/>
  <c r="I155" i="33"/>
  <c r="I174" i="33" s="1"/>
  <c r="H80" i="40"/>
  <c r="X75" i="40"/>
  <c r="S35" i="40"/>
  <c r="R35" i="40"/>
  <c r="S35" i="39"/>
  <c r="R35" i="38"/>
  <c r="R35" i="39"/>
  <c r="Q35" i="38"/>
  <c r="Q35" i="40"/>
  <c r="Q35" i="39"/>
  <c r="S35" i="38"/>
  <c r="S35" i="37"/>
  <c r="Q35" i="37"/>
  <c r="R35" i="37"/>
  <c r="J91" i="31"/>
  <c r="F103" i="39"/>
  <c r="Z166" i="38"/>
  <c r="F45" i="39"/>
  <c r="H16" i="40"/>
  <c r="H14" i="40"/>
  <c r="H65" i="34"/>
  <c r="J65" i="34" s="1"/>
  <c r="G155" i="31"/>
  <c r="G174" i="31" s="1"/>
  <c r="G175" i="31" s="1"/>
  <c r="E130" i="37"/>
  <c r="U125" i="37"/>
  <c r="G15" i="38"/>
  <c r="H86" i="39"/>
  <c r="H84" i="39"/>
  <c r="H85" i="39" s="1"/>
  <c r="H127" i="38"/>
  <c r="H128" i="38" s="1"/>
  <c r="H129" i="38"/>
  <c r="G41" i="39"/>
  <c r="W37" i="39" s="1"/>
  <c r="H65" i="30"/>
  <c r="I139" i="39"/>
  <c r="AE139" i="39" s="1"/>
  <c r="F65" i="33"/>
  <c r="F51" i="38"/>
  <c r="H84" i="40"/>
  <c r="H85" i="40" s="1"/>
  <c r="H86" i="40"/>
  <c r="G246" i="1"/>
  <c r="F85" i="38"/>
  <c r="G65" i="35"/>
  <c r="F39" i="38"/>
  <c r="F96" i="40"/>
  <c r="F114" i="40"/>
  <c r="H72" i="37"/>
  <c r="H70" i="37"/>
  <c r="I146" i="40"/>
  <c r="H148" i="37"/>
  <c r="H150" i="37"/>
  <c r="F110" i="37"/>
  <c r="G103" i="40"/>
  <c r="I132" i="39"/>
  <c r="AE132" i="39" s="1"/>
  <c r="F78" i="37"/>
  <c r="J77" i="37"/>
  <c r="F89" i="37"/>
  <c r="F15" i="37"/>
  <c r="F62" i="37"/>
  <c r="G152" i="1"/>
  <c r="G167" i="1" s="1"/>
  <c r="J116" i="34"/>
  <c r="H43" i="40"/>
  <c r="H155" i="35"/>
  <c r="H174" i="35" s="1"/>
  <c r="H175" i="35" s="1"/>
  <c r="R29" i="40"/>
  <c r="Q29" i="40"/>
  <c r="Q29" i="39"/>
  <c r="S29" i="40"/>
  <c r="S29" i="39"/>
  <c r="R29" i="39"/>
  <c r="S29" i="38"/>
  <c r="R29" i="38"/>
  <c r="Q29" i="38"/>
  <c r="S29" i="37"/>
  <c r="Q29" i="37"/>
  <c r="R29" i="37"/>
  <c r="F65" i="35"/>
  <c r="I13" i="38"/>
  <c r="G80" i="38"/>
  <c r="W75" i="38"/>
  <c r="F103" i="38"/>
  <c r="F114" i="38"/>
  <c r="H155" i="31"/>
  <c r="H174" i="31" s="1"/>
  <c r="H175" i="31" s="1"/>
  <c r="G85" i="40"/>
  <c r="G89" i="40"/>
  <c r="H72" i="39"/>
  <c r="H70" i="39"/>
  <c r="G97" i="40"/>
  <c r="G95" i="40"/>
  <c r="F65" i="31"/>
  <c r="F155" i="35"/>
  <c r="F174" i="35" s="1"/>
  <c r="F175" i="35" s="1"/>
  <c r="F85" i="37"/>
  <c r="I65" i="35"/>
  <c r="F96" i="37"/>
  <c r="F114" i="37"/>
  <c r="G85" i="39"/>
  <c r="G89" i="39"/>
  <c r="E129" i="1"/>
  <c r="G127" i="1"/>
  <c r="G129" i="1" s="1"/>
  <c r="F153" i="38"/>
  <c r="F121" i="38"/>
  <c r="J116" i="33"/>
  <c r="H93" i="40"/>
  <c r="F27" i="40"/>
  <c r="F62" i="40"/>
  <c r="F155" i="32"/>
  <c r="F174" i="32" s="1"/>
  <c r="G120" i="37"/>
  <c r="G122" i="37"/>
  <c r="G53" i="37"/>
  <c r="W49" i="37" s="1"/>
  <c r="F73" i="40"/>
  <c r="V68" i="40"/>
  <c r="G46" i="38"/>
  <c r="G44" i="38"/>
  <c r="G45" i="38" s="1"/>
  <c r="I13" i="37"/>
  <c r="E63" i="39"/>
  <c r="V82" i="40"/>
  <c r="F87" i="40"/>
  <c r="F110" i="40"/>
  <c r="J77" i="40"/>
  <c r="Z166" i="37"/>
  <c r="H50" i="38"/>
  <c r="H51" i="38" s="1"/>
  <c r="H52" i="38"/>
  <c r="I49" i="40"/>
  <c r="F51" i="37"/>
  <c r="H134" i="40"/>
  <c r="H136" i="40"/>
  <c r="G155" i="32"/>
  <c r="G174" i="32" s="1"/>
  <c r="G95" i="39"/>
  <c r="G97" i="39"/>
  <c r="U132" i="38"/>
  <c r="E137" i="38"/>
  <c r="Q47" i="40"/>
  <c r="S47" i="40"/>
  <c r="Q47" i="39"/>
  <c r="S47" i="38"/>
  <c r="R47" i="40"/>
  <c r="R47" i="38"/>
  <c r="R47" i="39"/>
  <c r="S47" i="39"/>
  <c r="Q47" i="38"/>
  <c r="Q47" i="37"/>
  <c r="S47" i="37"/>
  <c r="R47" i="37"/>
  <c r="I155" i="35"/>
  <c r="I174" i="35" s="1"/>
  <c r="Z166" i="40"/>
  <c r="J91" i="32"/>
  <c r="I125" i="37"/>
  <c r="AE125" i="37" s="1"/>
  <c r="I19" i="38"/>
  <c r="F33" i="38"/>
  <c r="I68" i="39"/>
  <c r="G73" i="37"/>
  <c r="W68" i="37"/>
  <c r="F39" i="37"/>
  <c r="G87" i="37"/>
  <c r="W82" i="37"/>
  <c r="G26" i="39"/>
  <c r="G28" i="39"/>
  <c r="I139" i="37"/>
  <c r="AE139" i="37" s="1"/>
  <c r="H148" i="39"/>
  <c r="H150" i="39"/>
  <c r="H58" i="40"/>
  <c r="I82" i="38"/>
  <c r="F78" i="38"/>
  <c r="F89" i="38"/>
  <c r="G141" i="1"/>
  <c r="G143" i="1" s="1"/>
  <c r="E143" i="1"/>
  <c r="H80" i="38"/>
  <c r="X75" i="38"/>
  <c r="I146" i="39"/>
  <c r="J91" i="34"/>
  <c r="E80" i="40"/>
  <c r="J78" i="40"/>
  <c r="U75" i="40"/>
  <c r="H100" i="39"/>
  <c r="I132" i="37"/>
  <c r="F149" i="40"/>
  <c r="G53" i="39"/>
  <c r="W49" i="39" s="1"/>
  <c r="AD132" i="38"/>
  <c r="F103" i="37"/>
  <c r="F96" i="39"/>
  <c r="F114" i="39"/>
  <c r="F155" i="33"/>
  <c r="F174" i="33" s="1"/>
  <c r="F175" i="33" s="1"/>
  <c r="H43" i="38"/>
  <c r="G28" i="38"/>
  <c r="G26" i="38"/>
  <c r="G27" i="38" s="1"/>
  <c r="F85" i="39"/>
  <c r="F89" i="39"/>
  <c r="E144" i="37"/>
  <c r="U139" i="37"/>
  <c r="G120" i="39"/>
  <c r="G122" i="39"/>
  <c r="H65" i="35"/>
  <c r="F65" i="30"/>
  <c r="H155" i="34"/>
  <c r="H174" i="34" s="1"/>
  <c r="H175" i="34" s="1"/>
  <c r="E114" i="1"/>
  <c r="G114" i="1" s="1"/>
  <c r="G135" i="39"/>
  <c r="G89" i="38"/>
  <c r="G34" i="37"/>
  <c r="G32" i="37"/>
  <c r="H134" i="39"/>
  <c r="H135" i="39" s="1"/>
  <c r="H136" i="39"/>
  <c r="I13" i="39"/>
  <c r="I82" i="37"/>
  <c r="G155" i="35"/>
  <c r="G174" i="35" s="1"/>
  <c r="J79" i="38"/>
  <c r="H21" i="39"/>
  <c r="H20" i="38"/>
  <c r="H22" i="38"/>
  <c r="H134" i="37"/>
  <c r="H136" i="37"/>
  <c r="J91" i="30"/>
  <c r="G249" i="1"/>
  <c r="H155" i="32"/>
  <c r="H174" i="32" s="1"/>
  <c r="F121" i="40"/>
  <c r="F153" i="40"/>
  <c r="H31" i="40"/>
  <c r="E90" i="39"/>
  <c r="H43" i="39"/>
  <c r="G26" i="37"/>
  <c r="G28" i="37"/>
  <c r="G155" i="33"/>
  <c r="G174" i="33" s="1"/>
  <c r="J64" i="30"/>
  <c r="H72" i="38"/>
  <c r="H70" i="38"/>
  <c r="H21" i="37"/>
  <c r="H118" i="38"/>
  <c r="AD118" i="38" s="1"/>
  <c r="AD152" i="38" s="1"/>
  <c r="G102" i="38"/>
  <c r="G103" i="38" s="1"/>
  <c r="G104" i="38"/>
  <c r="H118" i="37"/>
  <c r="H118" i="40"/>
  <c r="R122" i="38"/>
  <c r="I119" i="38" s="1"/>
  <c r="P122" i="40"/>
  <c r="O122" i="40"/>
  <c r="Q122" i="37"/>
  <c r="Q122" i="40"/>
  <c r="R122" i="40"/>
  <c r="I119" i="40" s="1"/>
  <c r="P122" i="39"/>
  <c r="O122" i="39"/>
  <c r="Q122" i="39"/>
  <c r="Q122" i="38"/>
  <c r="R122" i="37"/>
  <c r="I119" i="37" s="1"/>
  <c r="R122" i="39"/>
  <c r="I119" i="39" s="1"/>
  <c r="O122" i="37"/>
  <c r="P122" i="38"/>
  <c r="P122" i="37"/>
  <c r="O122" i="38"/>
  <c r="C122" i="39"/>
  <c r="C122" i="40"/>
  <c r="C122" i="38"/>
  <c r="C122" i="37"/>
  <c r="G247" i="1"/>
  <c r="I125" i="40"/>
  <c r="G65" i="31"/>
  <c r="F223" i="40"/>
  <c r="I223" i="40"/>
  <c r="C223" i="40"/>
  <c r="E223" i="40"/>
  <c r="E223" i="39"/>
  <c r="H223" i="40"/>
  <c r="F223" i="39"/>
  <c r="G223" i="39"/>
  <c r="I223" i="39"/>
  <c r="C223" i="39"/>
  <c r="G223" i="40"/>
  <c r="G223" i="38"/>
  <c r="H223" i="39"/>
  <c r="H223" i="38"/>
  <c r="I223" i="38"/>
  <c r="C223" i="38"/>
  <c r="F223" i="38"/>
  <c r="E223" i="38"/>
  <c r="G223" i="37"/>
  <c r="F223" i="37"/>
  <c r="E223" i="37"/>
  <c r="C223" i="37"/>
  <c r="H223" i="37"/>
  <c r="I223" i="37"/>
  <c r="E155" i="34"/>
  <c r="Q97" i="39"/>
  <c r="Q97" i="38"/>
  <c r="Q97" i="37"/>
  <c r="Q97" i="40"/>
  <c r="T97" i="40"/>
  <c r="I94" i="40" s="1"/>
  <c r="R97" i="40"/>
  <c r="T97" i="39"/>
  <c r="I94" i="39" s="1"/>
  <c r="S97" i="39"/>
  <c r="R97" i="39"/>
  <c r="S97" i="38"/>
  <c r="R97" i="38"/>
  <c r="S97" i="40"/>
  <c r="T97" i="38"/>
  <c r="I94" i="38" s="1"/>
  <c r="R97" i="37"/>
  <c r="S97" i="37"/>
  <c r="T97" i="37"/>
  <c r="I94" i="37" s="1"/>
  <c r="I155" i="32"/>
  <c r="I174" i="32" s="1"/>
  <c r="E115" i="37"/>
  <c r="G73" i="38"/>
  <c r="W68" i="38"/>
  <c r="H78" i="39"/>
  <c r="J77" i="39"/>
  <c r="J64" i="31"/>
  <c r="E65" i="31"/>
  <c r="I146" i="38"/>
  <c r="AE146" i="38" s="1"/>
  <c r="E87" i="40"/>
  <c r="U82" i="40"/>
  <c r="G65" i="30"/>
  <c r="F155" i="34"/>
  <c r="F174" i="34" s="1"/>
  <c r="I132" i="40"/>
  <c r="H127" i="37"/>
  <c r="H129" i="37"/>
  <c r="H16" i="37"/>
  <c r="H14" i="37"/>
  <c r="E155" i="31"/>
  <c r="H80" i="37"/>
  <c r="X75" i="37"/>
  <c r="H31" i="38"/>
  <c r="J64" i="34"/>
  <c r="E63" i="40"/>
  <c r="U13" i="40"/>
  <c r="E63" i="38"/>
  <c r="U13" i="38"/>
  <c r="E63" i="37"/>
  <c r="U13" i="37"/>
  <c r="H14" i="39" l="1"/>
  <c r="H15" i="39" s="1"/>
  <c r="H17" i="39" s="1"/>
  <c r="I55" i="37"/>
  <c r="H56" i="38"/>
  <c r="W139" i="37"/>
  <c r="H143" i="38"/>
  <c r="H141" i="38"/>
  <c r="H142" i="38" s="1"/>
  <c r="I80" i="38"/>
  <c r="I55" i="38"/>
  <c r="I56" i="38" s="1"/>
  <c r="I57" i="38" s="1"/>
  <c r="H130" i="40"/>
  <c r="G17" i="38"/>
  <c r="W13" i="38" s="1"/>
  <c r="H56" i="37"/>
  <c r="H57" i="37" s="1"/>
  <c r="H59" i="37" s="1"/>
  <c r="X55" i="37" s="1"/>
  <c r="J79" i="37"/>
  <c r="I55" i="40"/>
  <c r="I58" i="40" s="1"/>
  <c r="J58" i="40" s="1"/>
  <c r="W107" i="40"/>
  <c r="G192" i="38"/>
  <c r="G144" i="38"/>
  <c r="E192" i="38"/>
  <c r="I80" i="39"/>
  <c r="Y75" i="39"/>
  <c r="H143" i="39"/>
  <c r="H144" i="39" s="1"/>
  <c r="G192" i="40"/>
  <c r="AD139" i="39"/>
  <c r="Y75" i="40"/>
  <c r="E192" i="40"/>
  <c r="I80" i="40"/>
  <c r="H104" i="38"/>
  <c r="X100" i="38" s="1"/>
  <c r="J77" i="38"/>
  <c r="H192" i="38"/>
  <c r="W107" i="37"/>
  <c r="W139" i="40"/>
  <c r="H143" i="37"/>
  <c r="H141" i="37"/>
  <c r="H142" i="37" s="1"/>
  <c r="H28" i="38"/>
  <c r="I16" i="40"/>
  <c r="J16" i="40" s="1"/>
  <c r="X82" i="38"/>
  <c r="H38" i="39"/>
  <c r="H39" i="39" s="1"/>
  <c r="H41" i="39" s="1"/>
  <c r="X37" i="39" s="1"/>
  <c r="F153" i="1"/>
  <c r="F168" i="1" s="1"/>
  <c r="F172" i="1" s="1"/>
  <c r="F173" i="1" s="1"/>
  <c r="F255" i="1" s="1"/>
  <c r="C192" i="37"/>
  <c r="H192" i="37"/>
  <c r="F192" i="40"/>
  <c r="I192" i="39"/>
  <c r="G193" i="40"/>
  <c r="F192" i="37"/>
  <c r="H192" i="39"/>
  <c r="G192" i="39"/>
  <c r="E192" i="37"/>
  <c r="E192" i="39"/>
  <c r="F192" i="39"/>
  <c r="I192" i="37"/>
  <c r="F192" i="38"/>
  <c r="I192" i="40"/>
  <c r="G192" i="37"/>
  <c r="I192" i="38"/>
  <c r="J192" i="38" s="1"/>
  <c r="C192" i="39"/>
  <c r="H192" i="40"/>
  <c r="C192" i="38"/>
  <c r="H87" i="37"/>
  <c r="I134" i="38"/>
  <c r="I135" i="38" s="1"/>
  <c r="G114" i="37"/>
  <c r="G144" i="39"/>
  <c r="H34" i="37"/>
  <c r="H35" i="37" s="1"/>
  <c r="X31" i="37" s="1"/>
  <c r="J191" i="38"/>
  <c r="I50" i="38"/>
  <c r="I51" i="38" s="1"/>
  <c r="I53" i="38" s="1"/>
  <c r="Y49" i="38" s="1"/>
  <c r="J191" i="40"/>
  <c r="I136" i="38"/>
  <c r="J136" i="38" s="1"/>
  <c r="G121" i="38"/>
  <c r="W118" i="38" s="1"/>
  <c r="I20" i="37"/>
  <c r="I21" i="37" s="1"/>
  <c r="I23" i="37" s="1"/>
  <c r="Y19" i="37" s="1"/>
  <c r="J191" i="37"/>
  <c r="W100" i="37"/>
  <c r="I107" i="40"/>
  <c r="I111" i="40" s="1"/>
  <c r="J111" i="40" s="1"/>
  <c r="W107" i="38"/>
  <c r="J191" i="39"/>
  <c r="G62" i="40"/>
  <c r="H26" i="37"/>
  <c r="H27" i="37" s="1"/>
  <c r="H29" i="37" s="1"/>
  <c r="X25" i="37" s="1"/>
  <c r="I107" i="38"/>
  <c r="I109" i="38" s="1"/>
  <c r="I110" i="38" s="1"/>
  <c r="H40" i="37"/>
  <c r="H41" i="37" s="1"/>
  <c r="X37" i="37" s="1"/>
  <c r="I22" i="40"/>
  <c r="J22" i="40" s="1"/>
  <c r="AE139" i="38"/>
  <c r="I143" i="38"/>
  <c r="I144" i="38" s="1"/>
  <c r="H95" i="37"/>
  <c r="H96" i="37" s="1"/>
  <c r="I107" i="37"/>
  <c r="I111" i="37" s="1"/>
  <c r="I86" i="40"/>
  <c r="J86" i="40" s="1"/>
  <c r="G171" i="1"/>
  <c r="F154" i="39"/>
  <c r="G112" i="39"/>
  <c r="I84" i="39"/>
  <c r="I85" i="39" s="1"/>
  <c r="I87" i="39" s="1"/>
  <c r="H38" i="40"/>
  <c r="H39" i="40" s="1"/>
  <c r="H41" i="40" s="1"/>
  <c r="X37" i="40" s="1"/>
  <c r="I50" i="37"/>
  <c r="I51" i="37" s="1"/>
  <c r="J51" i="37" s="1"/>
  <c r="I56" i="39"/>
  <c r="I57" i="39" s="1"/>
  <c r="I59" i="39" s="1"/>
  <c r="Y55" i="39" s="1"/>
  <c r="J65" i="30"/>
  <c r="I70" i="37"/>
  <c r="J70" i="37" s="1"/>
  <c r="H120" i="39"/>
  <c r="H153" i="39" s="1"/>
  <c r="E90" i="40"/>
  <c r="E173" i="40" s="1"/>
  <c r="E153" i="1"/>
  <c r="E168" i="1" s="1"/>
  <c r="J52" i="37"/>
  <c r="E178" i="35"/>
  <c r="E179" i="35" s="1"/>
  <c r="E296" i="35" s="1"/>
  <c r="E298" i="35" s="1"/>
  <c r="H109" i="40"/>
  <c r="H110" i="40" s="1"/>
  <c r="X107" i="40" s="1"/>
  <c r="I93" i="40"/>
  <c r="I95" i="40" s="1"/>
  <c r="H122" i="39"/>
  <c r="I22" i="39"/>
  <c r="J22" i="39" s="1"/>
  <c r="I21" i="39"/>
  <c r="J21" i="39" s="1"/>
  <c r="J20" i="39"/>
  <c r="H102" i="40"/>
  <c r="H103" i="40" s="1"/>
  <c r="H105" i="40" s="1"/>
  <c r="J65" i="31"/>
  <c r="I43" i="39"/>
  <c r="I46" i="39" s="1"/>
  <c r="I37" i="38"/>
  <c r="I40" i="38" s="1"/>
  <c r="I37" i="40"/>
  <c r="I38" i="40" s="1"/>
  <c r="AE146" i="37"/>
  <c r="I107" i="39"/>
  <c r="I150" i="37"/>
  <c r="Y146" i="37" s="1"/>
  <c r="H97" i="39"/>
  <c r="I70" i="40"/>
  <c r="I71" i="40" s="1"/>
  <c r="G90" i="38"/>
  <c r="I25" i="39"/>
  <c r="I26" i="39" s="1"/>
  <c r="I27" i="39" s="1"/>
  <c r="H109" i="39"/>
  <c r="H111" i="39"/>
  <c r="I37" i="37"/>
  <c r="E63" i="1"/>
  <c r="G63" i="1" s="1"/>
  <c r="J14" i="40"/>
  <c r="I37" i="39"/>
  <c r="H104" i="37"/>
  <c r="H105" i="37" s="1"/>
  <c r="H97" i="38"/>
  <c r="H40" i="38"/>
  <c r="H38" i="38"/>
  <c r="J155" i="31"/>
  <c r="J174" i="31" s="1"/>
  <c r="G178" i="31"/>
  <c r="G179" i="31" s="1"/>
  <c r="H109" i="38"/>
  <c r="H114" i="38" s="1"/>
  <c r="H111" i="38"/>
  <c r="H111" i="37"/>
  <c r="H109" i="37"/>
  <c r="H110" i="37" s="1"/>
  <c r="I85" i="40"/>
  <c r="J85" i="40" s="1"/>
  <c r="J84" i="40"/>
  <c r="H53" i="38"/>
  <c r="X49" i="38" s="1"/>
  <c r="I100" i="40"/>
  <c r="I102" i="40" s="1"/>
  <c r="I103" i="40" s="1"/>
  <c r="I178" i="31"/>
  <c r="I179" i="31" s="1"/>
  <c r="I296" i="31" s="1"/>
  <c r="I298" i="31" s="1"/>
  <c r="I100" i="39"/>
  <c r="I102" i="39" s="1"/>
  <c r="I103" i="39" s="1"/>
  <c r="J80" i="40"/>
  <c r="I118" i="40"/>
  <c r="AE118" i="40" s="1"/>
  <c r="AE152" i="40" s="1"/>
  <c r="I43" i="40"/>
  <c r="I44" i="40" s="1"/>
  <c r="E154" i="38"/>
  <c r="E173" i="38" s="1"/>
  <c r="E174" i="38" s="1"/>
  <c r="I25" i="38"/>
  <c r="I28" i="38" s="1"/>
  <c r="I70" i="38"/>
  <c r="J70" i="38" s="1"/>
  <c r="J72" i="38"/>
  <c r="I43" i="37"/>
  <c r="I46" i="37" s="1"/>
  <c r="G114" i="38"/>
  <c r="G172" i="38" s="1"/>
  <c r="H151" i="38"/>
  <c r="X146" i="38"/>
  <c r="F90" i="40"/>
  <c r="G175" i="33"/>
  <c r="G178" i="33"/>
  <c r="G179" i="33" s="1"/>
  <c r="I175" i="30"/>
  <c r="I178" i="30"/>
  <c r="I179" i="30" s="1"/>
  <c r="F175" i="31"/>
  <c r="F178" i="31"/>
  <c r="F179" i="31" s="1"/>
  <c r="H175" i="32"/>
  <c r="H178" i="32"/>
  <c r="H179" i="32" s="1"/>
  <c r="G175" i="35"/>
  <c r="G178" i="35"/>
  <c r="G179" i="35" s="1"/>
  <c r="F175" i="34"/>
  <c r="F178" i="34"/>
  <c r="F179" i="34" s="1"/>
  <c r="F175" i="32"/>
  <c r="F178" i="32"/>
  <c r="F179" i="32" s="1"/>
  <c r="I175" i="34"/>
  <c r="I178" i="34"/>
  <c r="I179" i="34" s="1"/>
  <c r="G175" i="30"/>
  <c r="G178" i="30"/>
  <c r="G179" i="30" s="1"/>
  <c r="I175" i="35"/>
  <c r="I178" i="35"/>
  <c r="I179" i="35" s="1"/>
  <c r="G175" i="32"/>
  <c r="G178" i="32"/>
  <c r="G179" i="32" s="1"/>
  <c r="H89" i="38"/>
  <c r="H71" i="38"/>
  <c r="H32" i="38"/>
  <c r="H34" i="38"/>
  <c r="I175" i="32"/>
  <c r="I178" i="32"/>
  <c r="I179" i="32" s="1"/>
  <c r="I93" i="37"/>
  <c r="I118" i="37"/>
  <c r="AE118" i="37" s="1"/>
  <c r="AE152" i="37" s="1"/>
  <c r="I134" i="40"/>
  <c r="I135" i="40" s="1"/>
  <c r="I136" i="40"/>
  <c r="J136" i="40" s="1"/>
  <c r="I118" i="38"/>
  <c r="AE118" i="38" s="1"/>
  <c r="AE152" i="38" s="1"/>
  <c r="H120" i="40"/>
  <c r="H122" i="40"/>
  <c r="G27" i="37"/>
  <c r="G62" i="37"/>
  <c r="H21" i="38"/>
  <c r="H57" i="38"/>
  <c r="G98" i="37"/>
  <c r="G115" i="37" s="1"/>
  <c r="W93" i="37"/>
  <c r="J155" i="35"/>
  <c r="J174" i="35" s="1"/>
  <c r="F41" i="37"/>
  <c r="V37" i="37" s="1"/>
  <c r="H95" i="40"/>
  <c r="H97" i="40"/>
  <c r="G87" i="39"/>
  <c r="G90" i="39" s="1"/>
  <c r="W82" i="39"/>
  <c r="G96" i="40"/>
  <c r="G114" i="40"/>
  <c r="F80" i="37"/>
  <c r="V75" i="37"/>
  <c r="J78" i="37"/>
  <c r="J80" i="37" s="1"/>
  <c r="G105" i="40"/>
  <c r="W100" i="40"/>
  <c r="I148" i="40"/>
  <c r="I150" i="40"/>
  <c r="J150" i="40" s="1"/>
  <c r="X82" i="39"/>
  <c r="H87" i="39"/>
  <c r="H15" i="38"/>
  <c r="H17" i="38" s="1"/>
  <c r="F59" i="40"/>
  <c r="V55" i="40" s="1"/>
  <c r="I52" i="39"/>
  <c r="I50" i="39"/>
  <c r="I141" i="40"/>
  <c r="I142" i="40" s="1"/>
  <c r="I143" i="40"/>
  <c r="J143" i="40" s="1"/>
  <c r="W100" i="39"/>
  <c r="G105" i="39"/>
  <c r="F29" i="38"/>
  <c r="V25" i="38" s="1"/>
  <c r="H71" i="40"/>
  <c r="H89" i="40"/>
  <c r="E204" i="40"/>
  <c r="C204" i="40"/>
  <c r="I204" i="40"/>
  <c r="F204" i="40"/>
  <c r="E204" i="39"/>
  <c r="C204" i="39"/>
  <c r="I204" i="39"/>
  <c r="H204" i="40"/>
  <c r="H204" i="39"/>
  <c r="G204" i="38"/>
  <c r="H204" i="38"/>
  <c r="I204" i="38"/>
  <c r="G204" i="40"/>
  <c r="C204" i="38"/>
  <c r="G204" i="39"/>
  <c r="F204" i="38"/>
  <c r="F204" i="39"/>
  <c r="E204" i="38"/>
  <c r="G204" i="37"/>
  <c r="F204" i="37"/>
  <c r="E204" i="37"/>
  <c r="C204" i="37"/>
  <c r="H204" i="37"/>
  <c r="I204" i="37"/>
  <c r="I224" i="40"/>
  <c r="E224" i="40"/>
  <c r="H224" i="40"/>
  <c r="C224" i="40"/>
  <c r="I224" i="39"/>
  <c r="F224" i="40"/>
  <c r="E224" i="39"/>
  <c r="F224" i="39"/>
  <c r="G224" i="40"/>
  <c r="H224" i="39"/>
  <c r="F224" i="38"/>
  <c r="C224" i="39"/>
  <c r="G224" i="38"/>
  <c r="C224" i="38"/>
  <c r="H224" i="38"/>
  <c r="G224" i="39"/>
  <c r="I224" i="38"/>
  <c r="E224" i="38"/>
  <c r="I224" i="37"/>
  <c r="H224" i="37"/>
  <c r="G224" i="37"/>
  <c r="F224" i="37"/>
  <c r="E224" i="37"/>
  <c r="C224" i="37"/>
  <c r="I118" i="39"/>
  <c r="AE118" i="39" s="1"/>
  <c r="AE152" i="39" s="1"/>
  <c r="H120" i="37"/>
  <c r="H122" i="37"/>
  <c r="G105" i="38"/>
  <c r="W100" i="38"/>
  <c r="H44" i="39"/>
  <c r="H46" i="39"/>
  <c r="H135" i="37"/>
  <c r="H178" i="35"/>
  <c r="H179" i="35" s="1"/>
  <c r="H59" i="40"/>
  <c r="X55" i="40" s="1"/>
  <c r="I56" i="37"/>
  <c r="I58" i="37"/>
  <c r="J22" i="37"/>
  <c r="H135" i="40"/>
  <c r="G121" i="37"/>
  <c r="G153" i="37"/>
  <c r="F178" i="35"/>
  <c r="F179" i="35" s="1"/>
  <c r="I25" i="40"/>
  <c r="H89" i="37"/>
  <c r="H71" i="37"/>
  <c r="F41" i="38"/>
  <c r="V37" i="38" s="1"/>
  <c r="F87" i="38"/>
  <c r="V82" i="38"/>
  <c r="F178" i="33"/>
  <c r="F179" i="33" s="1"/>
  <c r="H178" i="30"/>
  <c r="H179" i="30" s="1"/>
  <c r="J86" i="39"/>
  <c r="V100" i="39"/>
  <c r="F105" i="39"/>
  <c r="I31" i="40"/>
  <c r="AE146" i="40"/>
  <c r="J65" i="35"/>
  <c r="H96" i="38"/>
  <c r="F35" i="40"/>
  <c r="V31" i="40" s="1"/>
  <c r="J20" i="40"/>
  <c r="E236" i="40"/>
  <c r="C236" i="40"/>
  <c r="I236" i="40"/>
  <c r="F236" i="40"/>
  <c r="E236" i="39"/>
  <c r="C236" i="39"/>
  <c r="I236" i="39"/>
  <c r="H236" i="40"/>
  <c r="H236" i="39"/>
  <c r="F236" i="39"/>
  <c r="G236" i="40"/>
  <c r="H236" i="38"/>
  <c r="G236" i="38"/>
  <c r="F236" i="38"/>
  <c r="C236" i="38"/>
  <c r="I236" i="38"/>
  <c r="E236" i="38"/>
  <c r="I236" i="37"/>
  <c r="G236" i="39"/>
  <c r="H236" i="37"/>
  <c r="G236" i="37"/>
  <c r="F236" i="37"/>
  <c r="C236" i="37"/>
  <c r="E236" i="37"/>
  <c r="G33" i="39"/>
  <c r="E154" i="37"/>
  <c r="E173" i="37" s="1"/>
  <c r="E174" i="37" s="1"/>
  <c r="J72" i="40"/>
  <c r="X132" i="38"/>
  <c r="H137" i="38"/>
  <c r="J155" i="30"/>
  <c r="J174" i="30" s="1"/>
  <c r="I148" i="38"/>
  <c r="I150" i="38"/>
  <c r="J150" i="38" s="1"/>
  <c r="H59" i="39"/>
  <c r="X55" i="39" s="1"/>
  <c r="I93" i="38"/>
  <c r="J155" i="34"/>
  <c r="J174" i="34" s="1"/>
  <c r="J223" i="37"/>
  <c r="J223" i="39"/>
  <c r="I127" i="40"/>
  <c r="I129" i="40"/>
  <c r="J129" i="40" s="1"/>
  <c r="AD118" i="40"/>
  <c r="AD152" i="40" s="1"/>
  <c r="H120" i="38"/>
  <c r="H122" i="38"/>
  <c r="F123" i="40"/>
  <c r="V118" i="40"/>
  <c r="H23" i="39"/>
  <c r="X19" i="39" s="1"/>
  <c r="F178" i="30"/>
  <c r="F179" i="30" s="1"/>
  <c r="F296" i="30" s="1"/>
  <c r="F298" i="30" s="1"/>
  <c r="F172" i="39"/>
  <c r="F176" i="39" s="1"/>
  <c r="F151" i="40"/>
  <c r="V146" i="40"/>
  <c r="H102" i="39"/>
  <c r="H104" i="39"/>
  <c r="E174" i="34"/>
  <c r="G27" i="39"/>
  <c r="G62" i="39"/>
  <c r="F35" i="38"/>
  <c r="V31" i="38" s="1"/>
  <c r="G175" i="34"/>
  <c r="G178" i="34"/>
  <c r="G179" i="34" s="1"/>
  <c r="E64" i="39"/>
  <c r="J52" i="38"/>
  <c r="H96" i="39"/>
  <c r="F112" i="37"/>
  <c r="V107" i="37"/>
  <c r="J72" i="37"/>
  <c r="G251" i="1"/>
  <c r="I141" i="39"/>
  <c r="I143" i="39"/>
  <c r="J143" i="39" s="1"/>
  <c r="F47" i="39"/>
  <c r="V43" i="39" s="1"/>
  <c r="F17" i="39"/>
  <c r="H44" i="37"/>
  <c r="H46" i="37"/>
  <c r="H23" i="40"/>
  <c r="X19" i="40" s="1"/>
  <c r="J21" i="40"/>
  <c r="X75" i="39"/>
  <c r="H80" i="39"/>
  <c r="J78" i="39"/>
  <c r="J80" i="39" s="1"/>
  <c r="J223" i="40"/>
  <c r="H137" i="39"/>
  <c r="X132" i="39"/>
  <c r="G137" i="39"/>
  <c r="W132" i="39"/>
  <c r="G153" i="39"/>
  <c r="G121" i="39"/>
  <c r="I22" i="38"/>
  <c r="J22" i="38" s="1"/>
  <c r="I20" i="38"/>
  <c r="I21" i="38" s="1"/>
  <c r="G47" i="38"/>
  <c r="W43" i="38" s="1"/>
  <c r="G17" i="40"/>
  <c r="V118" i="38"/>
  <c r="F123" i="38"/>
  <c r="F154" i="38" s="1"/>
  <c r="G87" i="40"/>
  <c r="G90" i="40" s="1"/>
  <c r="W82" i="40"/>
  <c r="I25" i="37"/>
  <c r="AD118" i="37"/>
  <c r="AD152" i="37" s="1"/>
  <c r="H44" i="40"/>
  <c r="H45" i="40" s="1"/>
  <c r="H46" i="40"/>
  <c r="F17" i="37"/>
  <c r="X82" i="40"/>
  <c r="H87" i="40"/>
  <c r="G62" i="38"/>
  <c r="H178" i="34"/>
  <c r="H179" i="34" s="1"/>
  <c r="I100" i="37"/>
  <c r="E174" i="31"/>
  <c r="H142" i="40"/>
  <c r="H178" i="33"/>
  <c r="H179" i="33" s="1"/>
  <c r="G29" i="40"/>
  <c r="W25" i="40" s="1"/>
  <c r="I93" i="39"/>
  <c r="H23" i="37"/>
  <c r="X19" i="37" s="1"/>
  <c r="E173" i="39"/>
  <c r="E174" i="39" s="1"/>
  <c r="F87" i="39"/>
  <c r="F90" i="39" s="1"/>
  <c r="V82" i="39"/>
  <c r="V93" i="39"/>
  <c r="F98" i="39"/>
  <c r="I134" i="37"/>
  <c r="I135" i="37" s="1"/>
  <c r="I136" i="37"/>
  <c r="J136" i="37" s="1"/>
  <c r="I148" i="39"/>
  <c r="I149" i="39" s="1"/>
  <c r="I150" i="39"/>
  <c r="J150" i="39" s="1"/>
  <c r="J155" i="33"/>
  <c r="J174" i="33" s="1"/>
  <c r="I43" i="38"/>
  <c r="F53" i="37"/>
  <c r="V49" i="37" s="1"/>
  <c r="F112" i="40"/>
  <c r="V107" i="40"/>
  <c r="F29" i="40"/>
  <c r="F87" i="37"/>
  <c r="V82" i="37"/>
  <c r="I15" i="40"/>
  <c r="AE125" i="40"/>
  <c r="F47" i="38"/>
  <c r="V43" i="38" s="1"/>
  <c r="H34" i="39"/>
  <c r="H32" i="39"/>
  <c r="H33" i="39" s="1"/>
  <c r="H128" i="39"/>
  <c r="G153" i="40"/>
  <c r="G121" i="40"/>
  <c r="H26" i="39"/>
  <c r="H28" i="39"/>
  <c r="J223" i="38"/>
  <c r="H34" i="40"/>
  <c r="H32" i="40"/>
  <c r="J141" i="38"/>
  <c r="I86" i="37"/>
  <c r="J86" i="37" s="1"/>
  <c r="I84" i="37"/>
  <c r="G33" i="37"/>
  <c r="G29" i="38"/>
  <c r="F172" i="38"/>
  <c r="I141" i="37"/>
  <c r="I142" i="37" s="1"/>
  <c r="I143" i="37"/>
  <c r="G90" i="37"/>
  <c r="I127" i="37"/>
  <c r="I128" i="37" s="1"/>
  <c r="I129" i="37"/>
  <c r="J129" i="37" s="1"/>
  <c r="G96" i="39"/>
  <c r="G114" i="39"/>
  <c r="AE132" i="40"/>
  <c r="I134" i="39"/>
  <c r="I135" i="39" s="1"/>
  <c r="I136" i="39"/>
  <c r="J136" i="39" s="1"/>
  <c r="I175" i="33"/>
  <c r="I178" i="33"/>
  <c r="I179" i="33" s="1"/>
  <c r="H15" i="40"/>
  <c r="H17" i="40" s="1"/>
  <c r="X13" i="40" s="1"/>
  <c r="H26" i="40"/>
  <c r="H28" i="40"/>
  <c r="F53" i="39"/>
  <c r="V49" i="39" s="1"/>
  <c r="H51" i="40"/>
  <c r="F41" i="39"/>
  <c r="V37" i="39" s="1"/>
  <c r="G45" i="40"/>
  <c r="H178" i="31"/>
  <c r="H179" i="31" s="1"/>
  <c r="W125" i="38"/>
  <c r="G130" i="38"/>
  <c r="H15" i="37"/>
  <c r="H17" i="37" s="1"/>
  <c r="H128" i="37"/>
  <c r="X13" i="39"/>
  <c r="F105" i="37"/>
  <c r="V100" i="37"/>
  <c r="F80" i="38"/>
  <c r="V75" i="38"/>
  <c r="J78" i="38"/>
  <c r="J80" i="38" s="1"/>
  <c r="H149" i="39"/>
  <c r="I72" i="39"/>
  <c r="J72" i="39" s="1"/>
  <c r="I70" i="39"/>
  <c r="J70" i="39" s="1"/>
  <c r="I52" i="40"/>
  <c r="J52" i="40" s="1"/>
  <c r="I50" i="40"/>
  <c r="I51" i="40" s="1"/>
  <c r="I14" i="37"/>
  <c r="I16" i="37"/>
  <c r="F98" i="37"/>
  <c r="V93" i="37"/>
  <c r="H71" i="39"/>
  <c r="H89" i="39"/>
  <c r="F172" i="40"/>
  <c r="F172" i="37"/>
  <c r="J50" i="38"/>
  <c r="I31" i="39"/>
  <c r="I100" i="38"/>
  <c r="AE132" i="37"/>
  <c r="J65" i="33"/>
  <c r="J155" i="32"/>
  <c r="J174" i="32" s="1"/>
  <c r="E178" i="32"/>
  <c r="E175" i="30"/>
  <c r="E178" i="30"/>
  <c r="I16" i="39"/>
  <c r="I14" i="39"/>
  <c r="H44" i="38"/>
  <c r="H45" i="38" s="1"/>
  <c r="H46" i="38"/>
  <c r="I84" i="38"/>
  <c r="I86" i="38"/>
  <c r="J86" i="38" s="1"/>
  <c r="H29" i="38"/>
  <c r="X25" i="38" s="1"/>
  <c r="G98" i="38"/>
  <c r="W93" i="38"/>
  <c r="V100" i="38"/>
  <c r="F105" i="38"/>
  <c r="F115" i="38" s="1"/>
  <c r="I16" i="38"/>
  <c r="J16" i="38" s="1"/>
  <c r="I14" i="38"/>
  <c r="J14" i="38" s="1"/>
  <c r="H149" i="37"/>
  <c r="J148" i="37"/>
  <c r="V93" i="40"/>
  <c r="F98" i="40"/>
  <c r="G41" i="40"/>
  <c r="W37" i="40" s="1"/>
  <c r="F53" i="38"/>
  <c r="V49" i="38" s="1"/>
  <c r="X125" i="38"/>
  <c r="H130" i="38"/>
  <c r="I31" i="37"/>
  <c r="I31" i="38"/>
  <c r="H151" i="40"/>
  <c r="X146" i="40"/>
  <c r="F123" i="37"/>
  <c r="F154" i="37" s="1"/>
  <c r="V118" i="37"/>
  <c r="F47" i="37"/>
  <c r="V43" i="37" s="1"/>
  <c r="H193" i="40"/>
  <c r="F59" i="37"/>
  <c r="V55" i="37" s="1"/>
  <c r="AE146" i="39"/>
  <c r="F17" i="38"/>
  <c r="G89" i="1"/>
  <c r="E178" i="33"/>
  <c r="I127" i="39"/>
  <c r="I128" i="39" s="1"/>
  <c r="I129" i="39"/>
  <c r="J129" i="39" s="1"/>
  <c r="J65" i="32"/>
  <c r="I127" i="38"/>
  <c r="I128" i="38" s="1"/>
  <c r="J128" i="38" s="1"/>
  <c r="I129" i="38"/>
  <c r="J129" i="38" s="1"/>
  <c r="E64" i="38"/>
  <c r="E64" i="37"/>
  <c r="E64" i="40"/>
  <c r="I109" i="40" l="1"/>
  <c r="H121" i="39"/>
  <c r="I58" i="38"/>
  <c r="J58" i="38" s="1"/>
  <c r="J23" i="40"/>
  <c r="I44" i="39"/>
  <c r="I45" i="39" s="1"/>
  <c r="I56" i="40"/>
  <c r="I57" i="40" s="1"/>
  <c r="J57" i="40" s="1"/>
  <c r="H105" i="38"/>
  <c r="C193" i="37"/>
  <c r="X139" i="39"/>
  <c r="J51" i="38"/>
  <c r="I17" i="40"/>
  <c r="Y13" i="40" s="1"/>
  <c r="G193" i="39"/>
  <c r="Y132" i="38"/>
  <c r="G193" i="37"/>
  <c r="E193" i="40"/>
  <c r="E193" i="38"/>
  <c r="I193" i="37"/>
  <c r="C193" i="39"/>
  <c r="E193" i="39"/>
  <c r="I296" i="33"/>
  <c r="G296" i="34"/>
  <c r="H193" i="37"/>
  <c r="H193" i="39"/>
  <c r="I193" i="39"/>
  <c r="H296" i="30"/>
  <c r="I296" i="35"/>
  <c r="F296" i="32"/>
  <c r="H296" i="32"/>
  <c r="I296" i="30"/>
  <c r="F296" i="33"/>
  <c r="G296" i="30"/>
  <c r="F296" i="31"/>
  <c r="G296" i="33"/>
  <c r="H296" i="34"/>
  <c r="H296" i="33"/>
  <c r="G296" i="32"/>
  <c r="I296" i="34"/>
  <c r="G296" i="35"/>
  <c r="G296" i="31"/>
  <c r="H193" i="38"/>
  <c r="F296" i="35"/>
  <c r="F296" i="34"/>
  <c r="I194" i="40"/>
  <c r="C193" i="38"/>
  <c r="J135" i="38"/>
  <c r="J137" i="38" s="1"/>
  <c r="H296" i="31"/>
  <c r="I193" i="38"/>
  <c r="I87" i="40"/>
  <c r="H296" i="35"/>
  <c r="I296" i="32"/>
  <c r="F302" i="30"/>
  <c r="I28" i="39"/>
  <c r="J28" i="39" s="1"/>
  <c r="J192" i="40"/>
  <c r="I44" i="37"/>
  <c r="I45" i="37" s="1"/>
  <c r="I47" i="37" s="1"/>
  <c r="Y43" i="37" s="1"/>
  <c r="J143" i="37"/>
  <c r="J85" i="39"/>
  <c r="J87" i="39" s="1"/>
  <c r="I23" i="40"/>
  <c r="Y19" i="40" s="1"/>
  <c r="I89" i="38"/>
  <c r="J89" i="38" s="1"/>
  <c r="H62" i="37"/>
  <c r="J192" i="37"/>
  <c r="J70" i="40"/>
  <c r="I109" i="37"/>
  <c r="I110" i="37" s="1"/>
  <c r="I59" i="40"/>
  <c r="Y55" i="40" s="1"/>
  <c r="I137" i="38"/>
  <c r="F193" i="37"/>
  <c r="C193" i="40"/>
  <c r="I193" i="40"/>
  <c r="F193" i="40"/>
  <c r="I151" i="37"/>
  <c r="G123" i="38"/>
  <c r="G154" i="38" s="1"/>
  <c r="E193" i="37"/>
  <c r="G193" i="38"/>
  <c r="F193" i="38"/>
  <c r="F193" i="39"/>
  <c r="J175" i="33"/>
  <c r="I71" i="38"/>
  <c r="Y68" i="38" s="1"/>
  <c r="J134" i="38"/>
  <c r="J192" i="39"/>
  <c r="Y82" i="39"/>
  <c r="I111" i="38"/>
  <c r="Y107" i="38" s="1"/>
  <c r="I302" i="31"/>
  <c r="J150" i="37"/>
  <c r="I89" i="40"/>
  <c r="J89" i="40" s="1"/>
  <c r="I23" i="39"/>
  <c r="Y19" i="39" s="1"/>
  <c r="I26" i="38"/>
  <c r="I27" i="38" s="1"/>
  <c r="I29" i="38" s="1"/>
  <c r="Y25" i="38" s="1"/>
  <c r="I104" i="40"/>
  <c r="J104" i="40" s="1"/>
  <c r="I89" i="37"/>
  <c r="J89" i="37" s="1"/>
  <c r="J21" i="37"/>
  <c r="J23" i="37" s="1"/>
  <c r="I71" i="37"/>
  <c r="I73" i="37" s="1"/>
  <c r="J53" i="37"/>
  <c r="J20" i="37"/>
  <c r="I122" i="40"/>
  <c r="J122" i="40" s="1"/>
  <c r="I120" i="40"/>
  <c r="I121" i="40" s="1"/>
  <c r="I97" i="40"/>
  <c r="J97" i="40" s="1"/>
  <c r="I38" i="38"/>
  <c r="I39" i="38" s="1"/>
  <c r="I41" i="38" s="1"/>
  <c r="Y37" i="38" s="1"/>
  <c r="I53" i="37"/>
  <c r="Y49" i="37" s="1"/>
  <c r="F169" i="1"/>
  <c r="Y139" i="38"/>
  <c r="J57" i="39"/>
  <c r="J59" i="39" s="1"/>
  <c r="J56" i="40"/>
  <c r="J84" i="39"/>
  <c r="H114" i="39"/>
  <c r="H172" i="39" s="1"/>
  <c r="J143" i="38"/>
  <c r="X100" i="40"/>
  <c r="J56" i="39"/>
  <c r="G153" i="1"/>
  <c r="G168" i="1" s="1"/>
  <c r="J111" i="37"/>
  <c r="J50" i="37"/>
  <c r="G115" i="38"/>
  <c r="H114" i="37"/>
  <c r="H112" i="40"/>
  <c r="E174" i="40"/>
  <c r="E177" i="40"/>
  <c r="E178" i="40" s="1"/>
  <c r="J23" i="39"/>
  <c r="J148" i="39"/>
  <c r="I23" i="38"/>
  <c r="Y19" i="38" s="1"/>
  <c r="J95" i="40"/>
  <c r="F90" i="38"/>
  <c r="F173" i="38" s="1"/>
  <c r="F174" i="38" s="1"/>
  <c r="X100" i="37"/>
  <c r="I40" i="40"/>
  <c r="J40" i="40" s="1"/>
  <c r="I45" i="40"/>
  <c r="J45" i="40" s="1"/>
  <c r="J44" i="40"/>
  <c r="I46" i="40"/>
  <c r="J46" i="40" s="1"/>
  <c r="J175" i="30"/>
  <c r="J59" i="40"/>
  <c r="J175" i="32"/>
  <c r="J87" i="40"/>
  <c r="I47" i="39"/>
  <c r="Y43" i="39" s="1"/>
  <c r="H62" i="40"/>
  <c r="G63" i="38"/>
  <c r="G64" i="38" s="1"/>
  <c r="I109" i="39"/>
  <c r="I110" i="39" s="1"/>
  <c r="I111" i="39"/>
  <c r="J111" i="39" s="1"/>
  <c r="J141" i="40"/>
  <c r="J40" i="38"/>
  <c r="G172" i="39"/>
  <c r="G176" i="39" s="1"/>
  <c r="H35" i="39"/>
  <c r="X31" i="39" s="1"/>
  <c r="J178" i="35"/>
  <c r="H110" i="39"/>
  <c r="Y82" i="40"/>
  <c r="X107" i="37"/>
  <c r="H112" i="37"/>
  <c r="J134" i="40"/>
  <c r="I104" i="39"/>
  <c r="Y100" i="39" s="1"/>
  <c r="I40" i="39"/>
  <c r="I38" i="39"/>
  <c r="F90" i="37"/>
  <c r="H110" i="38"/>
  <c r="J109" i="38"/>
  <c r="H39" i="38"/>
  <c r="I38" i="37"/>
  <c r="I40" i="37"/>
  <c r="J224" i="38"/>
  <c r="J224" i="40"/>
  <c r="I39" i="40"/>
  <c r="J38" i="40"/>
  <c r="J20" i="38"/>
  <c r="J175" i="35"/>
  <c r="E177" i="38"/>
  <c r="E178" i="38" s="1"/>
  <c r="J141" i="37"/>
  <c r="H47" i="40"/>
  <c r="X43" i="40" s="1"/>
  <c r="J53" i="38"/>
  <c r="J102" i="40"/>
  <c r="W25" i="38"/>
  <c r="I59" i="38"/>
  <c r="Y55" i="38" s="1"/>
  <c r="I110" i="40"/>
  <c r="J109" i="40"/>
  <c r="I53" i="40"/>
  <c r="Y49" i="40" s="1"/>
  <c r="H144" i="38"/>
  <c r="X139" i="38"/>
  <c r="J142" i="38"/>
  <c r="I137" i="37"/>
  <c r="Y132" i="37"/>
  <c r="I104" i="37"/>
  <c r="J104" i="37" s="1"/>
  <c r="I102" i="37"/>
  <c r="G123" i="39"/>
  <c r="G154" i="39" s="1"/>
  <c r="W118" i="39"/>
  <c r="X139" i="37"/>
  <c r="H144" i="37"/>
  <c r="J142" i="37"/>
  <c r="J179" i="35"/>
  <c r="E302" i="35"/>
  <c r="G237" i="40"/>
  <c r="F237" i="40"/>
  <c r="E237" i="40"/>
  <c r="H237" i="40"/>
  <c r="G237" i="39"/>
  <c r="F237" i="39"/>
  <c r="I237" i="40"/>
  <c r="C237" i="39"/>
  <c r="C237" i="40"/>
  <c r="H237" i="39"/>
  <c r="I237" i="38"/>
  <c r="H237" i="38"/>
  <c r="I237" i="39"/>
  <c r="F237" i="38"/>
  <c r="E237" i="39"/>
  <c r="E237" i="38"/>
  <c r="G237" i="38"/>
  <c r="C237" i="38"/>
  <c r="E237" i="37"/>
  <c r="C237" i="37"/>
  <c r="I237" i="37"/>
  <c r="H237" i="37"/>
  <c r="F237" i="37"/>
  <c r="G237" i="37"/>
  <c r="X132" i="40"/>
  <c r="H137" i="40"/>
  <c r="J135" i="40"/>
  <c r="J137" i="40" s="1"/>
  <c r="J134" i="37"/>
  <c r="H45" i="39"/>
  <c r="J44" i="39"/>
  <c r="H153" i="40"/>
  <c r="H121" i="40"/>
  <c r="H33" i="38"/>
  <c r="H151" i="39"/>
  <c r="X146" i="39"/>
  <c r="J149" i="39"/>
  <c r="J151" i="39" s="1"/>
  <c r="H73" i="39"/>
  <c r="H90" i="39" s="1"/>
  <c r="X68" i="39"/>
  <c r="J178" i="33"/>
  <c r="E179" i="33"/>
  <c r="E296" i="33" s="1"/>
  <c r="E298" i="33" s="1"/>
  <c r="J236" i="38"/>
  <c r="J236" i="40"/>
  <c r="H137" i="37"/>
  <c r="X132" i="37"/>
  <c r="J135" i="37"/>
  <c r="J137" i="37" s="1"/>
  <c r="J204" i="37"/>
  <c r="J204" i="39"/>
  <c r="I120" i="38"/>
  <c r="J120" i="38" s="1"/>
  <c r="I122" i="38"/>
  <c r="J122" i="38" s="1"/>
  <c r="I130" i="39"/>
  <c r="Y125" i="39"/>
  <c r="I32" i="37"/>
  <c r="I34" i="37"/>
  <c r="G47" i="40"/>
  <c r="W43" i="40" s="1"/>
  <c r="I130" i="38"/>
  <c r="Y125" i="38"/>
  <c r="J178" i="30"/>
  <c r="E179" i="30"/>
  <c r="E296" i="30" s="1"/>
  <c r="E298" i="30" s="1"/>
  <c r="I137" i="39"/>
  <c r="Y132" i="39"/>
  <c r="G98" i="39"/>
  <c r="G115" i="39" s="1"/>
  <c r="W93" i="39"/>
  <c r="H33" i="40"/>
  <c r="I46" i="38"/>
  <c r="J46" i="38" s="1"/>
  <c r="I44" i="38"/>
  <c r="I45" i="38" s="1"/>
  <c r="J45" i="38" s="1"/>
  <c r="H98" i="37"/>
  <c r="X93" i="37"/>
  <c r="I73" i="40"/>
  <c r="Y68" i="40"/>
  <c r="I142" i="39"/>
  <c r="J141" i="39"/>
  <c r="H98" i="39"/>
  <c r="X93" i="39"/>
  <c r="I71" i="39"/>
  <c r="J71" i="39" s="1"/>
  <c r="J73" i="39" s="1"/>
  <c r="I89" i="39"/>
  <c r="J89" i="39" s="1"/>
  <c r="J127" i="37"/>
  <c r="F63" i="40"/>
  <c r="V25" i="40"/>
  <c r="V13" i="38"/>
  <c r="F63" i="38"/>
  <c r="H151" i="37"/>
  <c r="X146" i="37"/>
  <c r="J149" i="37"/>
  <c r="H47" i="38"/>
  <c r="X43" i="38" s="1"/>
  <c r="E175" i="34"/>
  <c r="J175" i="34" s="1"/>
  <c r="E178" i="34"/>
  <c r="I28" i="40"/>
  <c r="J28" i="40" s="1"/>
  <c r="I26" i="40"/>
  <c r="J26" i="40" s="1"/>
  <c r="E169" i="1"/>
  <c r="E172" i="1"/>
  <c r="H144" i="40"/>
  <c r="X139" i="40"/>
  <c r="J142" i="40"/>
  <c r="J144" i="40" s="1"/>
  <c r="J15" i="40"/>
  <c r="J17" i="40" s="1"/>
  <c r="I15" i="38"/>
  <c r="X118" i="39"/>
  <c r="H123" i="39"/>
  <c r="I15" i="39"/>
  <c r="J14" i="39"/>
  <c r="I32" i="39"/>
  <c r="I33" i="39" s="1"/>
  <c r="J33" i="39" s="1"/>
  <c r="I34" i="39"/>
  <c r="J34" i="39" s="1"/>
  <c r="I15" i="37"/>
  <c r="I17" i="37" s="1"/>
  <c r="Y13" i="37" s="1"/>
  <c r="Y139" i="37"/>
  <c r="I144" i="37"/>
  <c r="G35" i="37"/>
  <c r="W31" i="37" s="1"/>
  <c r="H27" i="39"/>
  <c r="H29" i="39" s="1"/>
  <c r="X25" i="39" s="1"/>
  <c r="H62" i="39"/>
  <c r="I26" i="37"/>
  <c r="I28" i="37"/>
  <c r="W13" i="40"/>
  <c r="J135" i="39"/>
  <c r="J137" i="39" s="1"/>
  <c r="H103" i="39"/>
  <c r="J102" i="39"/>
  <c r="J134" i="39"/>
  <c r="G35" i="39"/>
  <c r="W31" i="39" s="1"/>
  <c r="H98" i="38"/>
  <c r="X93" i="38"/>
  <c r="H225" i="40"/>
  <c r="I225" i="40"/>
  <c r="G225" i="40"/>
  <c r="H225" i="39"/>
  <c r="I225" i="39"/>
  <c r="E225" i="40"/>
  <c r="E225" i="39"/>
  <c r="C225" i="39"/>
  <c r="C225" i="40"/>
  <c r="G225" i="39"/>
  <c r="E225" i="38"/>
  <c r="C225" i="38"/>
  <c r="F225" i="40"/>
  <c r="F225" i="38"/>
  <c r="G225" i="38"/>
  <c r="I225" i="38"/>
  <c r="F225" i="39"/>
  <c r="H225" i="38"/>
  <c r="I225" i="37"/>
  <c r="H225" i="37"/>
  <c r="G225" i="37"/>
  <c r="F225" i="37"/>
  <c r="C225" i="37"/>
  <c r="E225" i="37"/>
  <c r="J224" i="37"/>
  <c r="H73" i="40"/>
  <c r="H90" i="40" s="1"/>
  <c r="X68" i="40"/>
  <c r="J71" i="40"/>
  <c r="J73" i="40" s="1"/>
  <c r="I144" i="40"/>
  <c r="Y139" i="40"/>
  <c r="H62" i="38"/>
  <c r="I149" i="40"/>
  <c r="J148" i="40"/>
  <c r="H96" i="40"/>
  <c r="H114" i="40"/>
  <c r="H73" i="38"/>
  <c r="H90" i="38" s="1"/>
  <c r="X68" i="38"/>
  <c r="E177" i="37"/>
  <c r="E178" i="37" s="1"/>
  <c r="I32" i="38"/>
  <c r="I33" i="38" s="1"/>
  <c r="I34" i="38"/>
  <c r="J34" i="38" s="1"/>
  <c r="F115" i="40"/>
  <c r="J16" i="39"/>
  <c r="F115" i="37"/>
  <c r="X125" i="37"/>
  <c r="H130" i="37"/>
  <c r="J128" i="37"/>
  <c r="J130" i="37" s="1"/>
  <c r="J50" i="40"/>
  <c r="H27" i="40"/>
  <c r="I85" i="37"/>
  <c r="J84" i="37"/>
  <c r="F115" i="39"/>
  <c r="F173" i="39" s="1"/>
  <c r="F174" i="39" s="1"/>
  <c r="J16" i="37"/>
  <c r="J46" i="37"/>
  <c r="F176" i="40"/>
  <c r="F154" i="40"/>
  <c r="I128" i="40"/>
  <c r="J127" i="40"/>
  <c r="I97" i="38"/>
  <c r="J97" i="38" s="1"/>
  <c r="I95" i="38"/>
  <c r="X13" i="38"/>
  <c r="G172" i="37"/>
  <c r="G176" i="37" s="1"/>
  <c r="J58" i="37"/>
  <c r="J224" i="39"/>
  <c r="G205" i="40"/>
  <c r="F205" i="40"/>
  <c r="E205" i="40"/>
  <c r="H205" i="40"/>
  <c r="G205" i="39"/>
  <c r="F205" i="39"/>
  <c r="I205" i="40"/>
  <c r="C205" i="39"/>
  <c r="C205" i="40"/>
  <c r="F205" i="38"/>
  <c r="G205" i="38"/>
  <c r="I205" i="39"/>
  <c r="H205" i="38"/>
  <c r="H205" i="39"/>
  <c r="E205" i="39"/>
  <c r="C205" i="38"/>
  <c r="E205" i="38"/>
  <c r="I205" i="37"/>
  <c r="H205" i="37"/>
  <c r="G205" i="37"/>
  <c r="F205" i="37"/>
  <c r="I205" i="38"/>
  <c r="E205" i="37"/>
  <c r="C205" i="37"/>
  <c r="I51" i="39"/>
  <c r="J50" i="39"/>
  <c r="J103" i="40"/>
  <c r="H53" i="40"/>
  <c r="X49" i="40" s="1"/>
  <c r="J51" i="40"/>
  <c r="J53" i="40" s="1"/>
  <c r="G123" i="40"/>
  <c r="G154" i="40" s="1"/>
  <c r="W118" i="40"/>
  <c r="I151" i="39"/>
  <c r="Y146" i="39"/>
  <c r="H45" i="37"/>
  <c r="X68" i="37"/>
  <c r="H73" i="37"/>
  <c r="H90" i="37" s="1"/>
  <c r="G123" i="37"/>
  <c r="G154" i="37" s="1"/>
  <c r="W118" i="37"/>
  <c r="I57" i="37"/>
  <c r="J56" i="37"/>
  <c r="J204" i="38"/>
  <c r="J52" i="39"/>
  <c r="J56" i="38"/>
  <c r="I120" i="37"/>
  <c r="J120" i="37" s="1"/>
  <c r="I122" i="37"/>
  <c r="J122" i="37" s="1"/>
  <c r="J14" i="37"/>
  <c r="J178" i="32"/>
  <c r="E179" i="32"/>
  <c r="E296" i="32" s="1"/>
  <c r="E298" i="32" s="1"/>
  <c r="I104" i="38"/>
  <c r="J104" i="38" s="1"/>
  <c r="I102" i="38"/>
  <c r="G176" i="38"/>
  <c r="J26" i="39"/>
  <c r="J236" i="39"/>
  <c r="I32" i="40"/>
  <c r="I33" i="40" s="1"/>
  <c r="I34" i="40"/>
  <c r="H121" i="37"/>
  <c r="H153" i="37"/>
  <c r="J204" i="40"/>
  <c r="H59" i="38"/>
  <c r="X55" i="38" s="1"/>
  <c r="J57" i="38"/>
  <c r="J59" i="38" s="1"/>
  <c r="G29" i="37"/>
  <c r="J28" i="38"/>
  <c r="F176" i="38"/>
  <c r="J127" i="38"/>
  <c r="J127" i="39"/>
  <c r="I97" i="39"/>
  <c r="J97" i="39" s="1"/>
  <c r="I95" i="39"/>
  <c r="E175" i="31"/>
  <c r="J175" i="31" s="1"/>
  <c r="E178" i="31"/>
  <c r="V13" i="37"/>
  <c r="F63" i="37"/>
  <c r="V13" i="39"/>
  <c r="F63" i="39"/>
  <c r="G172" i="40"/>
  <c r="E177" i="39"/>
  <c r="G29" i="39"/>
  <c r="F176" i="37"/>
  <c r="I120" i="39"/>
  <c r="I122" i="39"/>
  <c r="J122" i="39" s="1"/>
  <c r="X13" i="37"/>
  <c r="G98" i="40"/>
  <c r="G115" i="40" s="1"/>
  <c r="W93" i="40"/>
  <c r="I96" i="40"/>
  <c r="I114" i="40"/>
  <c r="J130" i="38"/>
  <c r="I85" i="38"/>
  <c r="J84" i="38"/>
  <c r="I130" i="37"/>
  <c r="Y125" i="37"/>
  <c r="X125" i="39"/>
  <c r="H130" i="39"/>
  <c r="J128" i="39"/>
  <c r="J130" i="39" s="1"/>
  <c r="H153" i="38"/>
  <c r="H121" i="38"/>
  <c r="I149" i="38"/>
  <c r="J148" i="38"/>
  <c r="J236" i="37"/>
  <c r="J46" i="39"/>
  <c r="H23" i="38"/>
  <c r="X19" i="38" s="1"/>
  <c r="J21" i="38"/>
  <c r="J23" i="38" s="1"/>
  <c r="Y132" i="40"/>
  <c r="I137" i="40"/>
  <c r="I95" i="37"/>
  <c r="I97" i="37"/>
  <c r="J97" i="37" s="1"/>
  <c r="J193" i="39" l="1"/>
  <c r="F298" i="35"/>
  <c r="I302" i="35"/>
  <c r="I304" i="35" s="1"/>
  <c r="I298" i="35"/>
  <c r="H302" i="35"/>
  <c r="H304" i="35" s="1"/>
  <c r="H298" i="35"/>
  <c r="G298" i="35"/>
  <c r="H302" i="34"/>
  <c r="H304" i="34" s="1"/>
  <c r="H298" i="34"/>
  <c r="F302" i="34"/>
  <c r="F304" i="34" s="1"/>
  <c r="F298" i="34"/>
  <c r="I302" i="34"/>
  <c r="I304" i="34" s="1"/>
  <c r="I298" i="34"/>
  <c r="G302" i="34"/>
  <c r="G304" i="34" s="1"/>
  <c r="G298" i="34"/>
  <c r="I302" i="33"/>
  <c r="I304" i="33" s="1"/>
  <c r="I298" i="33"/>
  <c r="H298" i="33"/>
  <c r="G302" i="33"/>
  <c r="G298" i="33"/>
  <c r="F298" i="33"/>
  <c r="F302" i="32"/>
  <c r="F304" i="32" s="1"/>
  <c r="F298" i="32"/>
  <c r="I302" i="32"/>
  <c r="I298" i="32"/>
  <c r="G302" i="32"/>
  <c r="G298" i="32"/>
  <c r="H302" i="32"/>
  <c r="H304" i="32" s="1"/>
  <c r="H298" i="32"/>
  <c r="G302" i="31"/>
  <c r="G298" i="31"/>
  <c r="H302" i="31"/>
  <c r="H304" i="31" s="1"/>
  <c r="H298" i="31"/>
  <c r="F302" i="31"/>
  <c r="F304" i="31" s="1"/>
  <c r="F298" i="31"/>
  <c r="I302" i="30"/>
  <c r="I304" i="30" s="1"/>
  <c r="I298" i="30"/>
  <c r="H302" i="30"/>
  <c r="H304" i="30" s="1"/>
  <c r="H298" i="30"/>
  <c r="G302" i="30"/>
  <c r="G304" i="30" s="1"/>
  <c r="G298" i="30"/>
  <c r="I90" i="40"/>
  <c r="I29" i="39"/>
  <c r="Y25" i="39" s="1"/>
  <c r="J109" i="37"/>
  <c r="F194" i="38"/>
  <c r="C194" i="38"/>
  <c r="G194" i="39"/>
  <c r="J193" i="38"/>
  <c r="J44" i="37"/>
  <c r="H302" i="33"/>
  <c r="H304" i="33" s="1"/>
  <c r="G302" i="35"/>
  <c r="F302" i="35"/>
  <c r="F304" i="35" s="1"/>
  <c r="F194" i="40"/>
  <c r="G304" i="31"/>
  <c r="E194" i="37"/>
  <c r="F194" i="39"/>
  <c r="E194" i="40"/>
  <c r="H194" i="39"/>
  <c r="C194" i="40"/>
  <c r="F302" i="33"/>
  <c r="G194" i="37"/>
  <c r="F194" i="37"/>
  <c r="C194" i="39"/>
  <c r="E194" i="38"/>
  <c r="C194" i="37"/>
  <c r="H194" i="38"/>
  <c r="I194" i="39"/>
  <c r="H194" i="40"/>
  <c r="J144" i="37"/>
  <c r="H194" i="37"/>
  <c r="G194" i="38"/>
  <c r="E194" i="39"/>
  <c r="F195" i="40"/>
  <c r="I194" i="37"/>
  <c r="I194" i="38"/>
  <c r="G194" i="40"/>
  <c r="J193" i="37"/>
  <c r="J105" i="40"/>
  <c r="Y100" i="40"/>
  <c r="I105" i="40"/>
  <c r="J193" i="40"/>
  <c r="J151" i="37"/>
  <c r="G169" i="1"/>
  <c r="H115" i="37"/>
  <c r="J71" i="38"/>
  <c r="J73" i="38" s="1"/>
  <c r="J111" i="38"/>
  <c r="I73" i="38"/>
  <c r="I112" i="38"/>
  <c r="I105" i="39"/>
  <c r="J71" i="37"/>
  <c r="J73" i="37" s="1"/>
  <c r="J26" i="38"/>
  <c r="Y68" i="37"/>
  <c r="J27" i="38"/>
  <c r="J29" i="38" s="1"/>
  <c r="J120" i="40"/>
  <c r="I153" i="40"/>
  <c r="J153" i="40" s="1"/>
  <c r="J144" i="38"/>
  <c r="J38" i="38"/>
  <c r="H172" i="37"/>
  <c r="H176" i="37" s="1"/>
  <c r="I47" i="40"/>
  <c r="Y43" i="40" s="1"/>
  <c r="G173" i="38"/>
  <c r="G174" i="38" s="1"/>
  <c r="G304" i="32"/>
  <c r="I304" i="31"/>
  <c r="I306" i="31" s="1"/>
  <c r="F304" i="30"/>
  <c r="G173" i="39"/>
  <c r="G174" i="39" s="1"/>
  <c r="J104" i="39"/>
  <c r="J47" i="40"/>
  <c r="J109" i="39"/>
  <c r="G173" i="40"/>
  <c r="G174" i="40" s="1"/>
  <c r="J27" i="39"/>
  <c r="J29" i="39" s="1"/>
  <c r="J47" i="38"/>
  <c r="J44" i="38"/>
  <c r="H172" i="40"/>
  <c r="H176" i="40" s="1"/>
  <c r="Y107" i="39"/>
  <c r="I112" i="39"/>
  <c r="X107" i="38"/>
  <c r="H112" i="38"/>
  <c r="H115" i="38" s="1"/>
  <c r="J110" i="38"/>
  <c r="I39" i="39"/>
  <c r="J38" i="39"/>
  <c r="J40" i="39"/>
  <c r="X107" i="39"/>
  <c r="J110" i="39"/>
  <c r="J112" i="39" s="1"/>
  <c r="H112" i="39"/>
  <c r="I62" i="38"/>
  <c r="J62" i="38" s="1"/>
  <c r="J40" i="37"/>
  <c r="I41" i="40"/>
  <c r="Y37" i="40" s="1"/>
  <c r="J39" i="40"/>
  <c r="J41" i="40" s="1"/>
  <c r="I39" i="37"/>
  <c r="J38" i="37"/>
  <c r="J15" i="37"/>
  <c r="J17" i="37" s="1"/>
  <c r="H41" i="38"/>
  <c r="X37" i="38" s="1"/>
  <c r="J39" i="38"/>
  <c r="J41" i="38" s="1"/>
  <c r="I112" i="40"/>
  <c r="Y107" i="40"/>
  <c r="J110" i="40"/>
  <c r="J112" i="40" s="1"/>
  <c r="I112" i="37"/>
  <c r="Y107" i="37"/>
  <c r="J110" i="37"/>
  <c r="J112" i="37" s="1"/>
  <c r="J205" i="40"/>
  <c r="J96" i="40"/>
  <c r="J98" i="40" s="1"/>
  <c r="J237" i="38"/>
  <c r="I35" i="40"/>
  <c r="Y31" i="40" s="1"/>
  <c r="I153" i="39"/>
  <c r="J153" i="39" s="1"/>
  <c r="I121" i="39"/>
  <c r="J120" i="39"/>
  <c r="I96" i="39"/>
  <c r="I114" i="39"/>
  <c r="J114" i="39" s="1"/>
  <c r="J95" i="39"/>
  <c r="I96" i="38"/>
  <c r="I114" i="38"/>
  <c r="J95" i="38"/>
  <c r="F173" i="40"/>
  <c r="F174" i="40" s="1"/>
  <c r="J225" i="39"/>
  <c r="G63" i="40"/>
  <c r="H176" i="39"/>
  <c r="I35" i="39"/>
  <c r="Y31" i="39" s="1"/>
  <c r="I17" i="38"/>
  <c r="J15" i="38"/>
  <c r="J17" i="38" s="1"/>
  <c r="J178" i="34"/>
  <c r="E179" i="34"/>
  <c r="E296" i="34" s="1"/>
  <c r="E298" i="34" s="1"/>
  <c r="Y139" i="39"/>
  <c r="I144" i="39"/>
  <c r="J142" i="39"/>
  <c r="J144" i="39" s="1"/>
  <c r="J179" i="30"/>
  <c r="E302" i="30"/>
  <c r="J32" i="39"/>
  <c r="H123" i="38"/>
  <c r="H154" i="38" s="1"/>
  <c r="X118" i="38"/>
  <c r="F177" i="38"/>
  <c r="F178" i="38" s="1"/>
  <c r="F64" i="38"/>
  <c r="J32" i="40"/>
  <c r="J296" i="35"/>
  <c r="H98" i="40"/>
  <c r="H115" i="40" s="1"/>
  <c r="X93" i="40"/>
  <c r="G226" i="40"/>
  <c r="H226" i="40"/>
  <c r="I226" i="40"/>
  <c r="C226" i="40"/>
  <c r="F226" i="40"/>
  <c r="G226" i="39"/>
  <c r="H226" i="39"/>
  <c r="C226" i="39"/>
  <c r="E226" i="40"/>
  <c r="F226" i="39"/>
  <c r="I226" i="39"/>
  <c r="E226" i="38"/>
  <c r="F226" i="38"/>
  <c r="H226" i="38"/>
  <c r="I226" i="38"/>
  <c r="E226" i="39"/>
  <c r="G226" i="38"/>
  <c r="C226" i="38"/>
  <c r="E226" i="37"/>
  <c r="C226" i="37"/>
  <c r="I226" i="37"/>
  <c r="H226" i="37"/>
  <c r="F226" i="37"/>
  <c r="G226" i="37"/>
  <c r="J225" i="40"/>
  <c r="G63" i="39"/>
  <c r="W25" i="39"/>
  <c r="F64" i="37"/>
  <c r="H172" i="38"/>
  <c r="I35" i="38"/>
  <c r="Y31" i="38" s="1"/>
  <c r="J28" i="37"/>
  <c r="J34" i="40"/>
  <c r="G172" i="1"/>
  <c r="E173" i="1"/>
  <c r="E255" i="1" s="1"/>
  <c r="G173" i="37"/>
  <c r="G174" i="37" s="1"/>
  <c r="Y68" i="39"/>
  <c r="I73" i="39"/>
  <c r="I90" i="39" s="1"/>
  <c r="J90" i="39" s="1"/>
  <c r="H35" i="40"/>
  <c r="X31" i="40" s="1"/>
  <c r="J33" i="40"/>
  <c r="J237" i="39"/>
  <c r="I123" i="40"/>
  <c r="Y118" i="40"/>
  <c r="J205" i="38"/>
  <c r="Y125" i="40"/>
  <c r="I130" i="40"/>
  <c r="J128" i="40"/>
  <c r="J130" i="40" s="1"/>
  <c r="H29" i="40"/>
  <c r="J35" i="39"/>
  <c r="I27" i="37"/>
  <c r="J26" i="37"/>
  <c r="I62" i="39"/>
  <c r="I47" i="38"/>
  <c r="Y43" i="38" s="1"/>
  <c r="J34" i="37"/>
  <c r="G195" i="40"/>
  <c r="I153" i="38"/>
  <c r="J153" i="38" s="1"/>
  <c r="I121" i="38"/>
  <c r="J121" i="38" s="1"/>
  <c r="J123" i="38" s="1"/>
  <c r="J90" i="40"/>
  <c r="J114" i="40"/>
  <c r="I98" i="40"/>
  <c r="Y93" i="40"/>
  <c r="E178" i="39"/>
  <c r="G63" i="37"/>
  <c r="W25" i="37"/>
  <c r="I96" i="37"/>
  <c r="I114" i="37"/>
  <c r="J95" i="37"/>
  <c r="G176" i="40"/>
  <c r="J178" i="31"/>
  <c r="E179" i="31"/>
  <c r="E296" i="31" s="1"/>
  <c r="E298" i="31" s="1"/>
  <c r="I103" i="38"/>
  <c r="J102" i="38"/>
  <c r="Y146" i="40"/>
  <c r="I151" i="40"/>
  <c r="J149" i="40"/>
  <c r="J151" i="40" s="1"/>
  <c r="J225" i="37"/>
  <c r="J225" i="38"/>
  <c r="I62" i="37"/>
  <c r="I17" i="39"/>
  <c r="J15" i="39"/>
  <c r="J17" i="39" s="1"/>
  <c r="I27" i="40"/>
  <c r="I29" i="40" s="1"/>
  <c r="I62" i="40"/>
  <c r="I33" i="37"/>
  <c r="J32" i="37"/>
  <c r="J32" i="38"/>
  <c r="H47" i="39"/>
  <c r="X43" i="39" s="1"/>
  <c r="J45" i="39"/>
  <c r="J47" i="39" s="1"/>
  <c r="I87" i="38"/>
  <c r="Y82" i="38"/>
  <c r="J85" i="38"/>
  <c r="J87" i="38" s="1"/>
  <c r="F177" i="39"/>
  <c r="F178" i="39" s="1"/>
  <c r="F64" i="39"/>
  <c r="H123" i="37"/>
  <c r="H154" i="37" s="1"/>
  <c r="X118" i="37"/>
  <c r="I59" i="37"/>
  <c r="Y55" i="37" s="1"/>
  <c r="J57" i="37"/>
  <c r="J59" i="37" s="1"/>
  <c r="H47" i="37"/>
  <c r="J45" i="37"/>
  <c r="J47" i="37" s="1"/>
  <c r="J205" i="37"/>
  <c r="J205" i="39"/>
  <c r="H154" i="39"/>
  <c r="H35" i="38"/>
  <c r="X31" i="38" s="1"/>
  <c r="J33" i="38"/>
  <c r="J35" i="38" s="1"/>
  <c r="I238" i="40"/>
  <c r="H238" i="40"/>
  <c r="G238" i="40"/>
  <c r="E238" i="40"/>
  <c r="I238" i="39"/>
  <c r="F238" i="40"/>
  <c r="H238" i="39"/>
  <c r="F238" i="39"/>
  <c r="E238" i="39"/>
  <c r="C238" i="39"/>
  <c r="C238" i="38"/>
  <c r="G238" i="39"/>
  <c r="H238" i="38"/>
  <c r="G238" i="38"/>
  <c r="C238" i="40"/>
  <c r="F238" i="38"/>
  <c r="E238" i="38"/>
  <c r="I238" i="38"/>
  <c r="G238" i="37"/>
  <c r="F238" i="37"/>
  <c r="E238" i="37"/>
  <c r="C238" i="37"/>
  <c r="H238" i="37"/>
  <c r="I238" i="37"/>
  <c r="I103" i="37"/>
  <c r="J102" i="37"/>
  <c r="I53" i="39"/>
  <c r="Y49" i="39" s="1"/>
  <c r="J51" i="39"/>
  <c r="J53" i="39" s="1"/>
  <c r="I151" i="38"/>
  <c r="Y146" i="38"/>
  <c r="J149" i="38"/>
  <c r="J151" i="38" s="1"/>
  <c r="J179" i="32"/>
  <c r="E302" i="32"/>
  <c r="I121" i="37"/>
  <c r="I153" i="37"/>
  <c r="J153" i="37" s="1"/>
  <c r="I206" i="40"/>
  <c r="H206" i="40"/>
  <c r="G206" i="40"/>
  <c r="E206" i="40"/>
  <c r="I206" i="39"/>
  <c r="F206" i="40"/>
  <c r="H206" i="39"/>
  <c r="F206" i="39"/>
  <c r="E206" i="39"/>
  <c r="C206" i="39"/>
  <c r="E206" i="38"/>
  <c r="G206" i="39"/>
  <c r="F206" i="38"/>
  <c r="C206" i="40"/>
  <c r="G206" i="38"/>
  <c r="I206" i="38"/>
  <c r="H206" i="38"/>
  <c r="C206" i="38"/>
  <c r="I206" i="37"/>
  <c r="H206" i="37"/>
  <c r="G206" i="37"/>
  <c r="F206" i="37"/>
  <c r="C206" i="37"/>
  <c r="E206" i="37"/>
  <c r="F173" i="37"/>
  <c r="F174" i="37" s="1"/>
  <c r="J237" i="37"/>
  <c r="J237" i="40"/>
  <c r="I87" i="37"/>
  <c r="I90" i="37" s="1"/>
  <c r="J90" i="37" s="1"/>
  <c r="Y82" i="37"/>
  <c r="J85" i="37"/>
  <c r="J87" i="37" s="1"/>
  <c r="X100" i="39"/>
  <c r="H105" i="39"/>
  <c r="J103" i="39"/>
  <c r="F64" i="40"/>
  <c r="J179" i="33"/>
  <c r="E302" i="33"/>
  <c r="X118" i="40"/>
  <c r="H123" i="40"/>
  <c r="H154" i="40" s="1"/>
  <c r="J121" i="40"/>
  <c r="J123" i="40" s="1"/>
  <c r="F306" i="35" l="1"/>
  <c r="H306" i="33"/>
  <c r="I304" i="32"/>
  <c r="I306" i="32" s="1"/>
  <c r="G304" i="33"/>
  <c r="G306" i="33" s="1"/>
  <c r="J112" i="38"/>
  <c r="I306" i="34"/>
  <c r="H195" i="40"/>
  <c r="I195" i="40"/>
  <c r="G195" i="37"/>
  <c r="C195" i="38"/>
  <c r="C196" i="39"/>
  <c r="G195" i="38"/>
  <c r="F195" i="37"/>
  <c r="C195" i="40"/>
  <c r="J194" i="39"/>
  <c r="E195" i="37"/>
  <c r="I195" i="38"/>
  <c r="I195" i="39"/>
  <c r="H195" i="39"/>
  <c r="E195" i="40"/>
  <c r="J195" i="40" s="1"/>
  <c r="J194" i="40"/>
  <c r="C195" i="37"/>
  <c r="E195" i="38"/>
  <c r="H195" i="38"/>
  <c r="C195" i="39"/>
  <c r="I195" i="37"/>
  <c r="E195" i="39"/>
  <c r="G195" i="39"/>
  <c r="H195" i="37"/>
  <c r="F195" i="38"/>
  <c r="F195" i="39"/>
  <c r="H306" i="32"/>
  <c r="H306" i="31"/>
  <c r="J194" i="38"/>
  <c r="J194" i="37"/>
  <c r="I306" i="30"/>
  <c r="G306" i="34"/>
  <c r="I306" i="35"/>
  <c r="G306" i="32"/>
  <c r="G304" i="35"/>
  <c r="G306" i="35" s="1"/>
  <c r="H306" i="30"/>
  <c r="G306" i="30"/>
  <c r="G306" i="31"/>
  <c r="H306" i="35"/>
  <c r="H306" i="34"/>
  <c r="F304" i="33"/>
  <c r="F306" i="33" s="1"/>
  <c r="F306" i="34"/>
  <c r="I306" i="33"/>
  <c r="F306" i="31"/>
  <c r="F306" i="32"/>
  <c r="F306" i="30"/>
  <c r="I90" i="38"/>
  <c r="J90" i="38" s="1"/>
  <c r="I172" i="40"/>
  <c r="I176" i="40" s="1"/>
  <c r="J176" i="40" s="1"/>
  <c r="J105" i="39"/>
  <c r="G177" i="38"/>
  <c r="G178" i="38" s="1"/>
  <c r="H115" i="39"/>
  <c r="H173" i="39" s="1"/>
  <c r="H174" i="39" s="1"/>
  <c r="I115" i="40"/>
  <c r="J115" i="40" s="1"/>
  <c r="I63" i="40"/>
  <c r="I64" i="40" s="1"/>
  <c r="Y25" i="40"/>
  <c r="J172" i="40"/>
  <c r="I41" i="39"/>
  <c r="Y37" i="39" s="1"/>
  <c r="J39" i="39"/>
  <c r="J41" i="39" s="1"/>
  <c r="H173" i="38"/>
  <c r="H174" i="38" s="1"/>
  <c r="I41" i="37"/>
  <c r="Y37" i="37" s="1"/>
  <c r="J39" i="37"/>
  <c r="J41" i="37" s="1"/>
  <c r="F177" i="40"/>
  <c r="F178" i="40" s="1"/>
  <c r="I172" i="39"/>
  <c r="I176" i="39" s="1"/>
  <c r="H63" i="38"/>
  <c r="H64" i="38" s="1"/>
  <c r="J226" i="37"/>
  <c r="J172" i="39"/>
  <c r="J296" i="32"/>
  <c r="I154" i="40"/>
  <c r="H63" i="39"/>
  <c r="J226" i="40"/>
  <c r="H173" i="37"/>
  <c r="H174" i="37" s="1"/>
  <c r="Y118" i="37"/>
  <c r="I123" i="37"/>
  <c r="I154" i="37" s="1"/>
  <c r="J154" i="37" s="1"/>
  <c r="J121" i="37"/>
  <c r="J123" i="37" s="1"/>
  <c r="J238" i="40"/>
  <c r="I207" i="40"/>
  <c r="G207" i="40"/>
  <c r="C207" i="40"/>
  <c r="E207" i="40"/>
  <c r="H207" i="39"/>
  <c r="G207" i="39"/>
  <c r="F207" i="39"/>
  <c r="F207" i="40"/>
  <c r="C207" i="39"/>
  <c r="H207" i="40"/>
  <c r="E207" i="38"/>
  <c r="F207" i="38"/>
  <c r="H207" i="38"/>
  <c r="I207" i="38"/>
  <c r="E207" i="39"/>
  <c r="I207" i="39"/>
  <c r="G207" i="38"/>
  <c r="C207" i="38"/>
  <c r="E207" i="37"/>
  <c r="C207" i="37"/>
  <c r="I207" i="37"/>
  <c r="H207" i="37"/>
  <c r="F207" i="37"/>
  <c r="G207" i="37"/>
  <c r="I172" i="37"/>
  <c r="I176" i="37" s="1"/>
  <c r="J114" i="37"/>
  <c r="J172" i="37" s="1"/>
  <c r="H173" i="40"/>
  <c r="H174" i="40" s="1"/>
  <c r="F177" i="37"/>
  <c r="F227" i="40"/>
  <c r="G227" i="40"/>
  <c r="H227" i="40"/>
  <c r="E227" i="40"/>
  <c r="F227" i="39"/>
  <c r="G227" i="39"/>
  <c r="I227" i="39"/>
  <c r="C227" i="39"/>
  <c r="E227" i="39"/>
  <c r="C227" i="40"/>
  <c r="H227" i="39"/>
  <c r="E227" i="38"/>
  <c r="G227" i="38"/>
  <c r="H227" i="38"/>
  <c r="I227" i="40"/>
  <c r="I227" i="38"/>
  <c r="F227" i="38"/>
  <c r="G227" i="37"/>
  <c r="F227" i="37"/>
  <c r="E227" i="37"/>
  <c r="C227" i="38"/>
  <c r="C227" i="37"/>
  <c r="H227" i="37"/>
  <c r="I227" i="37"/>
  <c r="J226" i="39"/>
  <c r="E304" i="35"/>
  <c r="J302" i="35"/>
  <c r="G177" i="40"/>
  <c r="G178" i="40" s="1"/>
  <c r="G64" i="40"/>
  <c r="J296" i="33"/>
  <c r="J62" i="39"/>
  <c r="H176" i="38"/>
  <c r="J206" i="40"/>
  <c r="J238" i="38"/>
  <c r="J238" i="39"/>
  <c r="H63" i="37"/>
  <c r="X43" i="37"/>
  <c r="J62" i="40"/>
  <c r="I98" i="37"/>
  <c r="Y93" i="37"/>
  <c r="J96" i="37"/>
  <c r="J98" i="37" s="1"/>
  <c r="Y118" i="38"/>
  <c r="I123" i="38"/>
  <c r="I154" i="38" s="1"/>
  <c r="J154" i="38" s="1"/>
  <c r="H196" i="40"/>
  <c r="H197" i="40" s="1"/>
  <c r="F196" i="40"/>
  <c r="F197" i="40" s="1"/>
  <c r="I196" i="40"/>
  <c r="I197" i="40" s="1"/>
  <c r="E196" i="39"/>
  <c r="F196" i="39"/>
  <c r="F197" i="39" s="1"/>
  <c r="G196" i="39"/>
  <c r="G197" i="39" s="1"/>
  <c r="F196" i="37"/>
  <c r="E196" i="40"/>
  <c r="G196" i="37"/>
  <c r="G197" i="37" s="1"/>
  <c r="I196" i="39"/>
  <c r="F196" i="38"/>
  <c r="H196" i="37"/>
  <c r="H196" i="38"/>
  <c r="C196" i="37"/>
  <c r="J27" i="40"/>
  <c r="J29" i="40" s="1"/>
  <c r="G173" i="1"/>
  <c r="J179" i="34"/>
  <c r="E302" i="34"/>
  <c r="J114" i="38"/>
  <c r="J172" i="38" s="1"/>
  <c r="I172" i="38"/>
  <c r="J206" i="38"/>
  <c r="H63" i="40"/>
  <c r="X25" i="40"/>
  <c r="G177" i="39"/>
  <c r="G64" i="39"/>
  <c r="I98" i="38"/>
  <c r="Y93" i="38"/>
  <c r="J96" i="38"/>
  <c r="J98" i="38" s="1"/>
  <c r="I98" i="39"/>
  <c r="I115" i="39" s="1"/>
  <c r="Y93" i="39"/>
  <c r="J96" i="39"/>
  <c r="J98" i="39" s="1"/>
  <c r="Y100" i="37"/>
  <c r="I105" i="37"/>
  <c r="J103" i="37"/>
  <c r="J105" i="37" s="1"/>
  <c r="J62" i="37"/>
  <c r="J179" i="31"/>
  <c r="E302" i="31"/>
  <c r="I29" i="37"/>
  <c r="J27" i="37"/>
  <c r="J29" i="37" s="1"/>
  <c r="J296" i="30"/>
  <c r="Y118" i="39"/>
  <c r="I123" i="39"/>
  <c r="I154" i="39" s="1"/>
  <c r="J154" i="39" s="1"/>
  <c r="J121" i="39"/>
  <c r="J123" i="39" s="1"/>
  <c r="J206" i="37"/>
  <c r="J206" i="39"/>
  <c r="Y13" i="39"/>
  <c r="J35" i="40"/>
  <c r="J226" i="38"/>
  <c r="I63" i="38"/>
  <c r="Y13" i="38"/>
  <c r="J238" i="37"/>
  <c r="G177" i="37"/>
  <c r="G178" i="37" s="1"/>
  <c r="G64" i="37"/>
  <c r="I239" i="40"/>
  <c r="G239" i="40"/>
  <c r="C239" i="40"/>
  <c r="E239" i="40"/>
  <c r="H239" i="39"/>
  <c r="G239" i="39"/>
  <c r="F239" i="39"/>
  <c r="F239" i="40"/>
  <c r="C239" i="39"/>
  <c r="F239" i="38"/>
  <c r="I239" i="39"/>
  <c r="E239" i="38"/>
  <c r="E239" i="39"/>
  <c r="C239" i="38"/>
  <c r="I239" i="38"/>
  <c r="H239" i="40"/>
  <c r="H239" i="38"/>
  <c r="I239" i="37"/>
  <c r="H239" i="37"/>
  <c r="G239" i="37"/>
  <c r="G239" i="38"/>
  <c r="F239" i="37"/>
  <c r="E239" i="37"/>
  <c r="C239" i="37"/>
  <c r="I35" i="37"/>
  <c r="Y31" i="37" s="1"/>
  <c r="J33" i="37"/>
  <c r="J35" i="37" s="1"/>
  <c r="I105" i="38"/>
  <c r="Y100" i="38"/>
  <c r="J103" i="38"/>
  <c r="J105" i="38" s="1"/>
  <c r="J298" i="35"/>
  <c r="F197" i="38" l="1"/>
  <c r="J195" i="37"/>
  <c r="I196" i="38"/>
  <c r="I197" i="38" s="1"/>
  <c r="G196" i="40"/>
  <c r="G197" i="40" s="1"/>
  <c r="J195" i="38"/>
  <c r="E196" i="38"/>
  <c r="I196" i="37"/>
  <c r="I197" i="37" s="1"/>
  <c r="H196" i="39"/>
  <c r="H197" i="39" s="1"/>
  <c r="E196" i="37"/>
  <c r="E197" i="37" s="1"/>
  <c r="C196" i="40"/>
  <c r="F197" i="37"/>
  <c r="G196" i="38"/>
  <c r="G197" i="38" s="1"/>
  <c r="C196" i="38"/>
  <c r="H197" i="38"/>
  <c r="J195" i="39"/>
  <c r="H197" i="37"/>
  <c r="I197" i="39"/>
  <c r="J304" i="35"/>
  <c r="I63" i="39"/>
  <c r="I64" i="39" s="1"/>
  <c r="J115" i="39"/>
  <c r="J173" i="39" s="1"/>
  <c r="I173" i="40"/>
  <c r="I174" i="40" s="1"/>
  <c r="J174" i="40" s="1"/>
  <c r="H177" i="38"/>
  <c r="H178" i="38" s="1"/>
  <c r="E306" i="35"/>
  <c r="J306" i="35" s="1"/>
  <c r="J227" i="37"/>
  <c r="J207" i="37"/>
  <c r="J207" i="38"/>
  <c r="J196" i="40"/>
  <c r="J197" i="40" s="1"/>
  <c r="J176" i="37"/>
  <c r="J176" i="39"/>
  <c r="I64" i="38"/>
  <c r="J64" i="38" s="1"/>
  <c r="J296" i="31"/>
  <c r="G178" i="39"/>
  <c r="E197" i="39"/>
  <c r="H177" i="37"/>
  <c r="H178" i="37" s="1"/>
  <c r="H64" i="37"/>
  <c r="J302" i="33"/>
  <c r="E304" i="33"/>
  <c r="J304" i="33" s="1"/>
  <c r="J227" i="38"/>
  <c r="J227" i="40"/>
  <c r="J239" i="37"/>
  <c r="I115" i="37"/>
  <c r="E197" i="40"/>
  <c r="J63" i="38"/>
  <c r="I63" i="37"/>
  <c r="Y25" i="37"/>
  <c r="J296" i="34"/>
  <c r="J207" i="39"/>
  <c r="E304" i="32"/>
  <c r="J304" i="32" s="1"/>
  <c r="J302" i="32"/>
  <c r="I176" i="38"/>
  <c r="J176" i="38" s="1"/>
  <c r="I173" i="39"/>
  <c r="I174" i="39" s="1"/>
  <c r="J174" i="39" s="1"/>
  <c r="H177" i="40"/>
  <c r="H178" i="40" s="1"/>
  <c r="H64" i="40"/>
  <c r="J64" i="40" s="1"/>
  <c r="J63" i="40"/>
  <c r="J239" i="39"/>
  <c r="E228" i="40"/>
  <c r="F228" i="40"/>
  <c r="F229" i="40" s="1"/>
  <c r="G228" i="40"/>
  <c r="G229" i="40" s="1"/>
  <c r="C228" i="40"/>
  <c r="I228" i="40"/>
  <c r="I229" i="40" s="1"/>
  <c r="E228" i="39"/>
  <c r="F228" i="39"/>
  <c r="F229" i="39" s="1"/>
  <c r="H228" i="39"/>
  <c r="H229" i="39" s="1"/>
  <c r="I228" i="39"/>
  <c r="I229" i="39" s="1"/>
  <c r="H228" i="40"/>
  <c r="H229" i="40" s="1"/>
  <c r="C228" i="39"/>
  <c r="G228" i="37"/>
  <c r="G229" i="37" s="1"/>
  <c r="H228" i="37"/>
  <c r="H229" i="37" s="1"/>
  <c r="I228" i="37"/>
  <c r="I229" i="37" s="1"/>
  <c r="G228" i="39"/>
  <c r="G229" i="39" s="1"/>
  <c r="F228" i="38"/>
  <c r="F229" i="38" s="1"/>
  <c r="G228" i="38"/>
  <c r="G229" i="38" s="1"/>
  <c r="C228" i="38"/>
  <c r="I228" i="38"/>
  <c r="I229" i="38" s="1"/>
  <c r="E228" i="37"/>
  <c r="E229" i="37" s="1"/>
  <c r="F228" i="37"/>
  <c r="F229" i="37" s="1"/>
  <c r="H228" i="38"/>
  <c r="H229" i="38" s="1"/>
  <c r="E228" i="38"/>
  <c r="C228" i="37"/>
  <c r="J227" i="39"/>
  <c r="J298" i="32"/>
  <c r="J298" i="33"/>
  <c r="E304" i="30"/>
  <c r="J304" i="30" s="1"/>
  <c r="J302" i="30"/>
  <c r="I115" i="38"/>
  <c r="E240" i="40"/>
  <c r="C240" i="40"/>
  <c r="I240" i="40"/>
  <c r="F240" i="40"/>
  <c r="E240" i="39"/>
  <c r="C240" i="39"/>
  <c r="H240" i="40"/>
  <c r="I240" i="39"/>
  <c r="G240" i="40"/>
  <c r="H240" i="39"/>
  <c r="F240" i="39"/>
  <c r="G240" i="39"/>
  <c r="H240" i="38"/>
  <c r="G240" i="38"/>
  <c r="F240" i="38"/>
  <c r="C240" i="38"/>
  <c r="I240" i="38"/>
  <c r="E240" i="38"/>
  <c r="I240" i="37"/>
  <c r="H240" i="37"/>
  <c r="G240" i="37"/>
  <c r="F240" i="37"/>
  <c r="C240" i="37"/>
  <c r="E240" i="37"/>
  <c r="J239" i="38"/>
  <c r="J239" i="40"/>
  <c r="J298" i="30"/>
  <c r="F178" i="37"/>
  <c r="H177" i="39"/>
  <c r="H178" i="39" s="1"/>
  <c r="H64" i="39"/>
  <c r="J207" i="40"/>
  <c r="E197" i="38"/>
  <c r="E208" i="40"/>
  <c r="C208" i="40"/>
  <c r="I208" i="40"/>
  <c r="F208" i="40"/>
  <c r="E208" i="39"/>
  <c r="C208" i="39"/>
  <c r="H208" i="40"/>
  <c r="I208" i="39"/>
  <c r="G208" i="40"/>
  <c r="H208" i="39"/>
  <c r="C208" i="38"/>
  <c r="E208" i="38"/>
  <c r="G208" i="39"/>
  <c r="G208" i="38"/>
  <c r="F208" i="39"/>
  <c r="H208" i="38"/>
  <c r="F208" i="38"/>
  <c r="G208" i="37"/>
  <c r="F208" i="37"/>
  <c r="E208" i="37"/>
  <c r="I208" i="38"/>
  <c r="C208" i="37"/>
  <c r="H208" i="37"/>
  <c r="I208" i="37"/>
  <c r="J154" i="40"/>
  <c r="J173" i="40" s="1"/>
  <c r="J196" i="37" l="1"/>
  <c r="J197" i="37" s="1"/>
  <c r="J196" i="38"/>
  <c r="J197" i="38" s="1"/>
  <c r="J196" i="39"/>
  <c r="J197" i="39" s="1"/>
  <c r="J64" i="39"/>
  <c r="J63" i="39"/>
  <c r="I177" i="40"/>
  <c r="I178" i="40" s="1"/>
  <c r="J178" i="40" s="1"/>
  <c r="I177" i="39"/>
  <c r="I178" i="39" s="1"/>
  <c r="J178" i="39" s="1"/>
  <c r="J208" i="37"/>
  <c r="E306" i="33"/>
  <c r="J306" i="33" s="1"/>
  <c r="E306" i="30"/>
  <c r="J306" i="30" s="1"/>
  <c r="J228" i="40"/>
  <c r="J229" i="40" s="1"/>
  <c r="J240" i="39"/>
  <c r="E306" i="32"/>
  <c r="J306" i="32" s="1"/>
  <c r="J240" i="40"/>
  <c r="J240" i="37"/>
  <c r="J228" i="38"/>
  <c r="J229" i="38" s="1"/>
  <c r="G255" i="1"/>
  <c r="J228" i="39"/>
  <c r="J229" i="39" s="1"/>
  <c r="E304" i="34"/>
  <c r="J304" i="34" s="1"/>
  <c r="J302" i="34"/>
  <c r="E304" i="31"/>
  <c r="J304" i="31" s="1"/>
  <c r="J302" i="31"/>
  <c r="J208" i="40"/>
  <c r="J298" i="34"/>
  <c r="J298" i="31"/>
  <c r="G209" i="40"/>
  <c r="G210" i="40" s="1"/>
  <c r="F209" i="40"/>
  <c r="F210" i="40" s="1"/>
  <c r="E209" i="40"/>
  <c r="E210" i="40" s="1"/>
  <c r="H209" i="40"/>
  <c r="H210" i="40" s="1"/>
  <c r="G209" i="39"/>
  <c r="G210" i="39" s="1"/>
  <c r="F209" i="39"/>
  <c r="F210" i="39" s="1"/>
  <c r="C209" i="40"/>
  <c r="C209" i="39"/>
  <c r="I209" i="40"/>
  <c r="I210" i="40" s="1"/>
  <c r="I209" i="39"/>
  <c r="I210" i="39" s="1"/>
  <c r="C209" i="38"/>
  <c r="H209" i="39"/>
  <c r="H210" i="39" s="1"/>
  <c r="E209" i="39"/>
  <c r="F209" i="37"/>
  <c r="F210" i="37" s="1"/>
  <c r="F209" i="38"/>
  <c r="F210" i="38" s="1"/>
  <c r="G209" i="37"/>
  <c r="G210" i="37" s="1"/>
  <c r="G209" i="38"/>
  <c r="G210" i="38" s="1"/>
  <c r="E209" i="38"/>
  <c r="H209" i="38"/>
  <c r="H210" i="38" s="1"/>
  <c r="I209" i="38"/>
  <c r="I210" i="38" s="1"/>
  <c r="E209" i="37"/>
  <c r="I209" i="37"/>
  <c r="I210" i="37" s="1"/>
  <c r="H209" i="37"/>
  <c r="H210" i="37" s="1"/>
  <c r="C209" i="37"/>
  <c r="J115" i="38"/>
  <c r="J173" i="38" s="1"/>
  <c r="I173" i="38"/>
  <c r="G241" i="40"/>
  <c r="G242" i="40" s="1"/>
  <c r="F241" i="40"/>
  <c r="F242" i="40" s="1"/>
  <c r="E241" i="40"/>
  <c r="E242" i="40" s="1"/>
  <c r="H241" i="40"/>
  <c r="H242" i="40" s="1"/>
  <c r="G241" i="39"/>
  <c r="G242" i="39" s="1"/>
  <c r="F241" i="39"/>
  <c r="F242" i="39" s="1"/>
  <c r="C241" i="40"/>
  <c r="C241" i="39"/>
  <c r="H241" i="39"/>
  <c r="H242" i="39" s="1"/>
  <c r="I241" i="38"/>
  <c r="I242" i="38" s="1"/>
  <c r="E241" i="37"/>
  <c r="H241" i="38"/>
  <c r="H242" i="38" s="1"/>
  <c r="F241" i="37"/>
  <c r="F242" i="37" s="1"/>
  <c r="F241" i="38"/>
  <c r="F242" i="38" s="1"/>
  <c r="H241" i="37"/>
  <c r="H242" i="37" s="1"/>
  <c r="I241" i="40"/>
  <c r="I242" i="40" s="1"/>
  <c r="E241" i="38"/>
  <c r="I241" i="37"/>
  <c r="I242" i="37" s="1"/>
  <c r="E241" i="39"/>
  <c r="G241" i="38"/>
  <c r="G242" i="38" s="1"/>
  <c r="C241" i="38"/>
  <c r="G241" i="37"/>
  <c r="G242" i="37" s="1"/>
  <c r="I241" i="39"/>
  <c r="I242" i="39" s="1"/>
  <c r="C241" i="37"/>
  <c r="E229" i="40"/>
  <c r="E229" i="39"/>
  <c r="I64" i="37"/>
  <c r="J64" i="37" s="1"/>
  <c r="J63" i="37"/>
  <c r="J240" i="38"/>
  <c r="J228" i="37"/>
  <c r="J229" i="37" s="1"/>
  <c r="J115" i="37"/>
  <c r="J173" i="37" s="1"/>
  <c r="I173" i="37"/>
  <c r="I174" i="37" s="1"/>
  <c r="J174" i="37" s="1"/>
  <c r="E229" i="38"/>
  <c r="J208" i="39"/>
  <c r="J208" i="38"/>
  <c r="J177" i="40" l="1"/>
  <c r="H243" i="37"/>
  <c r="J177" i="39"/>
  <c r="E306" i="34"/>
  <c r="J306" i="34" s="1"/>
  <c r="G243" i="39"/>
  <c r="E243" i="40"/>
  <c r="G211" i="38"/>
  <c r="I243" i="40"/>
  <c r="G243" i="40"/>
  <c r="J241" i="38"/>
  <c r="J242" i="38" s="1"/>
  <c r="E242" i="38"/>
  <c r="E243" i="38" s="1"/>
  <c r="E306" i="31"/>
  <c r="J306" i="31" s="1"/>
  <c r="J241" i="37"/>
  <c r="J242" i="37" s="1"/>
  <c r="F211" i="37"/>
  <c r="I211" i="37"/>
  <c r="G211" i="37"/>
  <c r="H211" i="37"/>
  <c r="J209" i="40"/>
  <c r="J210" i="40" s="1"/>
  <c r="H243" i="40"/>
  <c r="F243" i="39"/>
  <c r="I174" i="38"/>
  <c r="J174" i="38" s="1"/>
  <c r="I177" i="38"/>
  <c r="J209" i="38"/>
  <c r="J210" i="38" s="1"/>
  <c r="J241" i="40"/>
  <c r="J242" i="40" s="1"/>
  <c r="J209" i="39"/>
  <c r="J210" i="39" s="1"/>
  <c r="E210" i="39"/>
  <c r="E211" i="39" s="1"/>
  <c r="I243" i="37"/>
  <c r="G243" i="37"/>
  <c r="F243" i="37"/>
  <c r="H243" i="38"/>
  <c r="I243" i="38"/>
  <c r="G243" i="38"/>
  <c r="F243" i="38"/>
  <c r="F211" i="39"/>
  <c r="G211" i="39"/>
  <c r="H211" i="39"/>
  <c r="I211" i="39"/>
  <c r="E210" i="38"/>
  <c r="E211" i="38" s="1"/>
  <c r="I177" i="37"/>
  <c r="J241" i="39"/>
  <c r="J242" i="39" s="1"/>
  <c r="F211" i="40"/>
  <c r="I211" i="40"/>
  <c r="H211" i="40"/>
  <c r="E211" i="40"/>
  <c r="G211" i="40"/>
  <c r="E242" i="39"/>
  <c r="E243" i="39" s="1"/>
  <c r="E242" i="37"/>
  <c r="E243" i="37" s="1"/>
  <c r="H243" i="39"/>
  <c r="I243" i="39"/>
  <c r="H211" i="38"/>
  <c r="F211" i="38"/>
  <c r="I211" i="38"/>
  <c r="J209" i="37"/>
  <c r="J210" i="37" s="1"/>
  <c r="E210" i="37"/>
  <c r="F243" i="40"/>
  <c r="I325" i="40" l="1"/>
  <c r="I327" i="40" s="1"/>
  <c r="G325" i="39"/>
  <c r="F325" i="39"/>
  <c r="F327" i="39" s="1"/>
  <c r="G325" i="37"/>
  <c r="G325" i="40"/>
  <c r="H325" i="39"/>
  <c r="H325" i="37"/>
  <c r="E325" i="38"/>
  <c r="E327" i="38" s="1"/>
  <c r="H325" i="40"/>
  <c r="H327" i="40" s="1"/>
  <c r="F325" i="40"/>
  <c r="F327" i="40" s="1"/>
  <c r="E325" i="40"/>
  <c r="E327" i="40" s="1"/>
  <c r="F325" i="38"/>
  <c r="F327" i="38" s="1"/>
  <c r="I325" i="39"/>
  <c r="E325" i="39"/>
  <c r="E327" i="39" s="1"/>
  <c r="G325" i="38"/>
  <c r="G327" i="38" s="1"/>
  <c r="H325" i="38"/>
  <c r="F325" i="37"/>
  <c r="F327" i="37" s="1"/>
  <c r="J243" i="39"/>
  <c r="J243" i="40"/>
  <c r="I331" i="40"/>
  <c r="J211" i="38"/>
  <c r="J243" i="37"/>
  <c r="J211" i="40"/>
  <c r="J177" i="38"/>
  <c r="I178" i="38"/>
  <c r="I325" i="38" s="1"/>
  <c r="I327" i="38" s="1"/>
  <c r="J243" i="38"/>
  <c r="J211" i="39"/>
  <c r="I178" i="37"/>
  <c r="I325" i="37" s="1"/>
  <c r="I327" i="37" s="1"/>
  <c r="J177" i="37"/>
  <c r="E211" i="37"/>
  <c r="G331" i="40" l="1"/>
  <c r="G327" i="40"/>
  <c r="H331" i="39"/>
  <c r="H327" i="39"/>
  <c r="I331" i="39"/>
  <c r="I327" i="39"/>
  <c r="G331" i="39"/>
  <c r="G327" i="39"/>
  <c r="H331" i="38"/>
  <c r="H327" i="38"/>
  <c r="H331" i="37"/>
  <c r="H327" i="37"/>
  <c r="G331" i="37"/>
  <c r="G327" i="37"/>
  <c r="J211" i="37"/>
  <c r="E325" i="37"/>
  <c r="E327" i="37" s="1"/>
  <c r="H331" i="40"/>
  <c r="F331" i="39"/>
  <c r="G331" i="38"/>
  <c r="F331" i="38"/>
  <c r="F331" i="37"/>
  <c r="E331" i="39"/>
  <c r="E333" i="39" s="1"/>
  <c r="J325" i="39"/>
  <c r="I331" i="38"/>
  <c r="J178" i="38"/>
  <c r="E331" i="38"/>
  <c r="E331" i="40"/>
  <c r="J325" i="40"/>
  <c r="I331" i="37"/>
  <c r="J178" i="37"/>
  <c r="H333" i="39" l="1"/>
  <c r="I333" i="39"/>
  <c r="F331" i="40"/>
  <c r="F333" i="40" s="1"/>
  <c r="H333" i="40"/>
  <c r="E333" i="40"/>
  <c r="I333" i="40"/>
  <c r="G333" i="40"/>
  <c r="G333" i="39"/>
  <c r="F333" i="39"/>
  <c r="H333" i="38"/>
  <c r="F333" i="38"/>
  <c r="G333" i="38"/>
  <c r="E333" i="38"/>
  <c r="F333" i="37"/>
  <c r="G333" i="37"/>
  <c r="H333" i="37"/>
  <c r="J331" i="39"/>
  <c r="J327" i="39"/>
  <c r="J327" i="40"/>
  <c r="J331" i="38"/>
  <c r="J325" i="37"/>
  <c r="J325" i="38"/>
  <c r="J331" i="40" l="1"/>
  <c r="E331" i="37"/>
  <c r="J331" i="37" s="1"/>
  <c r="I333" i="38"/>
  <c r="I333" i="37"/>
  <c r="J333" i="39"/>
  <c r="J333" i="40"/>
  <c r="J327" i="37"/>
  <c r="J327" i="38"/>
  <c r="E333" i="37" l="1"/>
  <c r="J333" i="38"/>
  <c r="J333" i="37" l="1"/>
</calcChain>
</file>

<file path=xl/sharedStrings.xml><?xml version="1.0" encoding="utf-8"?>
<sst xmlns="http://schemas.openxmlformats.org/spreadsheetml/2006/main" count="5064" uniqueCount="248">
  <si>
    <t>DIRECT COSTS</t>
  </si>
  <si>
    <t>TOTAL</t>
  </si>
  <si>
    <t>Year 1</t>
  </si>
  <si>
    <t>Year 2</t>
  </si>
  <si>
    <t>Year 3</t>
  </si>
  <si>
    <t>INDIRECT COSTS</t>
  </si>
  <si>
    <t xml:space="preserve"> </t>
  </si>
  <si>
    <t xml:space="preserve">          </t>
  </si>
  <si>
    <t>Year 4</t>
  </si>
  <si>
    <t>Year 5</t>
  </si>
  <si>
    <t>xyz</t>
  </si>
  <si>
    <t>Modified Total Direct Costs (MTDC)</t>
  </si>
  <si>
    <t>Total Direct Costs (TDC)</t>
  </si>
  <si>
    <t>Cumulative Budget Request</t>
  </si>
  <si>
    <t>Salary</t>
  </si>
  <si>
    <t>Category</t>
  </si>
  <si>
    <t>A. Sr Personnel</t>
  </si>
  <si>
    <t>% Effort</t>
  </si>
  <si>
    <t>Subtotal Salaries Senior Personnel</t>
  </si>
  <si>
    <t>Subtotal Benefits Senior Personnel</t>
  </si>
  <si>
    <t xml:space="preserve">  Subtotal Senior Personnel</t>
  </si>
  <si>
    <t>B.  Other Personnel</t>
  </si>
  <si>
    <t xml:space="preserve">   Undergraduate Student Labor</t>
  </si>
  <si>
    <t>Subtotal Salaries Other Personnel</t>
  </si>
  <si>
    <t>Subtotal Benefits Other Personnel</t>
  </si>
  <si>
    <t xml:space="preserve">  Subtotal Other Personnel</t>
  </si>
  <si>
    <t>Total Salaries</t>
  </si>
  <si>
    <t>Total Benefits</t>
  </si>
  <si>
    <t>Insurance</t>
  </si>
  <si>
    <t>Fringe</t>
  </si>
  <si>
    <t>YR 1</t>
  </si>
  <si>
    <t>YR 2</t>
  </si>
  <si>
    <t>YR 3</t>
  </si>
  <si>
    <t>YR 4</t>
  </si>
  <si>
    <t>YR 5</t>
  </si>
  <si>
    <t>Total Supplies</t>
  </si>
  <si>
    <t>Total Other Costs</t>
  </si>
  <si>
    <t>of</t>
  </si>
  <si>
    <t>MTDC</t>
  </si>
  <si>
    <t>Item</t>
  </si>
  <si>
    <t>$Amount</t>
  </si>
  <si>
    <t>Per diem</t>
  </si>
  <si>
    <t>Lodging</t>
  </si>
  <si>
    <t>Rental Car</t>
  </si>
  <si>
    <t>Mileage</t>
  </si>
  <si>
    <t>Other</t>
  </si>
  <si>
    <t>Travel:  Domestic</t>
  </si>
  <si>
    <t>Materials &amp; Supplies</t>
  </si>
  <si>
    <t>Other Costs</t>
  </si>
  <si>
    <t>Capital Equipment:  $5,000 or more</t>
  </si>
  <si>
    <t>Total Domestic Travel</t>
  </si>
  <si>
    <t>Travel:  Foreign</t>
  </si>
  <si>
    <t>Consultants/Professional Services</t>
  </si>
  <si>
    <t>ADP/Computer Services</t>
  </si>
  <si>
    <t>Equipment or Facility Rental/User Fees</t>
  </si>
  <si>
    <t>Alterations and Renovations</t>
  </si>
  <si>
    <t>Total Trip</t>
  </si>
  <si>
    <t>Total Foreign Travel</t>
  </si>
  <si>
    <t>Co-PI</t>
  </si>
  <si>
    <t>Name</t>
  </si>
  <si>
    <t>Project Role</t>
  </si>
  <si>
    <t>Travel</t>
  </si>
  <si>
    <t>Stipends</t>
  </si>
  <si>
    <t>Subsistence</t>
  </si>
  <si>
    <t>Tuition</t>
  </si>
  <si>
    <t>Post Doc</t>
  </si>
  <si>
    <t xml:space="preserve">Project Dates:  </t>
  </si>
  <si>
    <t>Total Capital Equipment</t>
  </si>
  <si>
    <t>Total Participant Support Costs</t>
  </si>
  <si>
    <t>Base</t>
  </si>
  <si>
    <t>Fringe Rate-Faculty/Staff:</t>
  </si>
  <si>
    <t>Insurance Rate for Faculty/Staff:</t>
  </si>
  <si>
    <t>Insurance Rate for Students:</t>
  </si>
  <si>
    <t>Participant Support Costs</t>
  </si>
  <si>
    <t xml:space="preserve">SRS Proposal #:  </t>
  </si>
  <si>
    <t>Monthly</t>
  </si>
  <si>
    <t>College</t>
  </si>
  <si>
    <t>9-hr Rate</t>
  </si>
  <si>
    <t>Hourly Rate</t>
  </si>
  <si>
    <t>Total Publications</t>
  </si>
  <si>
    <t>Sponsor:</t>
  </si>
  <si>
    <t>Months</t>
  </si>
  <si>
    <t>Hours</t>
  </si>
  <si>
    <t>Weeks</t>
  </si>
  <si>
    <t>Total Graduate Student Salary</t>
  </si>
  <si>
    <t>Total Graduate Student Fringe</t>
  </si>
  <si>
    <t>Total Post Doc Salary</t>
  </si>
  <si>
    <t>Total Post Doc Fringe</t>
  </si>
  <si>
    <t>Total Other Professional Salary</t>
  </si>
  <si>
    <t>Total Other Professional Fringe</t>
  </si>
  <si>
    <t>Yearly</t>
  </si>
  <si>
    <t>Increase</t>
  </si>
  <si>
    <t>Please share with your Payroll Representative</t>
  </si>
  <si>
    <t>Per Year</t>
  </si>
  <si>
    <t>Other:  Conference Fees</t>
  </si>
  <si>
    <t>Fringe Percentage (For Special Use ONLY)</t>
  </si>
  <si>
    <t>Use if sponsor needs only final travel number</t>
  </si>
  <si>
    <t>Agriculture Students</t>
  </si>
  <si>
    <t>Architecture Students</t>
  </si>
  <si>
    <t>Mays Business Students</t>
  </si>
  <si>
    <t>Education Students</t>
  </si>
  <si>
    <t>Engineering Students</t>
  </si>
  <si>
    <t>Bush School Students</t>
  </si>
  <si>
    <t>Liberal Arts Students</t>
  </si>
  <si>
    <t>Science Students</t>
  </si>
  <si>
    <t>Veterinary Students</t>
  </si>
  <si>
    <t>TAMUG Students</t>
  </si>
  <si>
    <t>GeoSciences Students</t>
  </si>
  <si>
    <t>Yearly Salary</t>
  </si>
  <si>
    <t>FTE</t>
  </si>
  <si>
    <t>Hrly Rate</t>
  </si>
  <si>
    <t xml:space="preserve">   Trip Information</t>
  </si>
  <si>
    <t>Person Months</t>
  </si>
  <si>
    <t>Principal Investigator</t>
  </si>
  <si>
    <t>Co-Investigator</t>
  </si>
  <si>
    <t>Technician</t>
  </si>
  <si>
    <t>Graduate Student</t>
  </si>
  <si>
    <t>Ag</t>
  </si>
  <si>
    <t>Arch</t>
  </si>
  <si>
    <t>Mays</t>
  </si>
  <si>
    <t>Ed</t>
  </si>
  <si>
    <t>Eng</t>
  </si>
  <si>
    <t>Bush</t>
  </si>
  <si>
    <t>Geo</t>
  </si>
  <si>
    <t>LibArts</t>
  </si>
  <si>
    <t>Sci</t>
  </si>
  <si>
    <t>TAMUG</t>
  </si>
  <si>
    <t xml:space="preserve">Escalation on Tuition and Fees </t>
  </si>
  <si>
    <t>Graduate Student Tuition &amp; Fees by College</t>
  </si>
  <si>
    <t>SubRecipient Costs</t>
  </si>
  <si>
    <t>Total SubRecipient Costs</t>
  </si>
  <si>
    <t>SubName</t>
  </si>
  <si>
    <t>SubRecipient Costs:  First $25,000</t>
  </si>
  <si>
    <t>SubRecipient Costs:  Over $25,000</t>
  </si>
  <si>
    <t>Additional SubRecipient Fields are hidden and can be unhidden as needed</t>
  </si>
  <si>
    <t xml:space="preserve">   Graduate Student Labor</t>
  </si>
  <si>
    <t xml:space="preserve">   Other Hourly Labor</t>
  </si>
  <si>
    <t>Total Hourly Wages</t>
  </si>
  <si>
    <t>Total Fringe Benefits</t>
  </si>
  <si>
    <t>Enter SubRecipient Costs in Tables below beginning in  Cell O278</t>
  </si>
  <si>
    <r>
      <rPr>
        <b/>
        <sz val="10"/>
        <rFont val="Arial"/>
        <family val="2"/>
      </rPr>
      <t xml:space="preserve">NOTE: </t>
    </r>
    <r>
      <rPr>
        <sz val="10"/>
        <rFont val="Arial"/>
        <family val="2"/>
      </rPr>
      <t xml:space="preserve"> College Station Based TAMUS Subrecipients Exempt from IDC</t>
    </r>
  </si>
  <si>
    <t>Rate</t>
  </si>
  <si>
    <t>Total Personnel Costs</t>
  </si>
  <si>
    <t>City &amp; Purpose:</t>
  </si>
  <si>
    <t>Graduate Student Tuition pulls from Cells beginning in X126. This calculation is based on effort and college of the student</t>
  </si>
  <si>
    <t>Equipment Item 1</t>
  </si>
  <si>
    <t>Equipment Item 2</t>
  </si>
  <si>
    <t>Equipment Item 3</t>
  </si>
  <si>
    <t>Fringe Rate-Grad Students:</t>
  </si>
  <si>
    <t>Fringe Rate-Waged Workers:</t>
  </si>
  <si>
    <t>DO NOT PRINT BELOW THIS LINE</t>
  </si>
  <si>
    <t>Wage</t>
  </si>
  <si>
    <t>Not Allowed</t>
  </si>
  <si>
    <t>Additional lines are hidden for Participant Support</t>
  </si>
  <si>
    <t>Number of</t>
  </si>
  <si>
    <t>Persons</t>
  </si>
  <si>
    <r>
      <rPr>
        <b/>
        <sz val="10"/>
        <rFont val="Arial"/>
        <family val="2"/>
      </rPr>
      <t xml:space="preserve">NOTE: </t>
    </r>
    <r>
      <rPr>
        <sz val="10"/>
        <rFont val="Arial"/>
        <family val="2"/>
      </rPr>
      <t xml:space="preserve"> College Station Based TAMUS Subrecipients Exempt from IDC.  </t>
    </r>
    <r>
      <rPr>
        <b/>
        <sz val="10"/>
        <rFont val="Arial"/>
        <family val="2"/>
      </rPr>
      <t>Enter College Station Based subs in Over $25,000 Table</t>
    </r>
  </si>
  <si>
    <t>Total Fringe</t>
  </si>
  <si>
    <t># of Persons</t>
  </si>
  <si>
    <t>TOTAL NUMBER PARTICIPANTS PER YEAR</t>
  </si>
  <si>
    <t>No. Undergrad/YR</t>
  </si>
  <si>
    <t>No. Grads/YR</t>
  </si>
  <si>
    <t>No. Other/YR</t>
  </si>
  <si>
    <t>Other Waged Personnel</t>
  </si>
  <si>
    <t>Airfare</t>
  </si>
  <si>
    <t>Choose the college that corresponds to the grad student tuition in Colum C</t>
  </si>
  <si>
    <t># Trips/Yr</t>
  </si>
  <si>
    <t>Account #:</t>
  </si>
  <si>
    <t>Cost Share Budget Request</t>
  </si>
  <si>
    <t>Law</t>
  </si>
  <si>
    <t>Law Students</t>
  </si>
  <si>
    <t>Tarleton</t>
  </si>
  <si>
    <t>TIAER</t>
  </si>
  <si>
    <t>Publication Costs/Documentation/Dissemenation</t>
  </si>
  <si>
    <t>TOTAL REQUEST FROM SPONSOR (TRS)</t>
  </si>
  <si>
    <t>TOTAL COST SHARE (TCS)</t>
  </si>
  <si>
    <t>Total Cost Share IDC</t>
  </si>
  <si>
    <t>Total Indirect Costs (IDC)</t>
  </si>
  <si>
    <t>SRS Budget Worksheet</t>
  </si>
  <si>
    <t>SRS Cost Share Budget Worksheet</t>
  </si>
  <si>
    <t>HSCCOM</t>
  </si>
  <si>
    <t>HSCDentistry</t>
  </si>
  <si>
    <t>HSCNursing</t>
  </si>
  <si>
    <t>HSCPharBCS</t>
  </si>
  <si>
    <t>HSCPharKV</t>
  </si>
  <si>
    <t>HSCPubHealth</t>
  </si>
  <si>
    <t>TAMUCC Business</t>
  </si>
  <si>
    <t>TAMUCC Nursing</t>
  </si>
  <si>
    <t>TAMUCC All Other</t>
  </si>
  <si>
    <t>DVM1-3</t>
  </si>
  <si>
    <t>HSC-COM</t>
  </si>
  <si>
    <t>HSC-Dent</t>
  </si>
  <si>
    <t>HSC-Nur</t>
  </si>
  <si>
    <t>HSC-PharBCS</t>
  </si>
  <si>
    <t>HSC-PharKV</t>
  </si>
  <si>
    <t>HSC-SPH</t>
  </si>
  <si>
    <t>TAMUCC-Bus</t>
  </si>
  <si>
    <t>TAMUCC-Nur</t>
  </si>
  <si>
    <t>VetMed</t>
  </si>
  <si>
    <t>TAMUCC-All Other</t>
  </si>
  <si>
    <t>Eng FY19</t>
  </si>
  <si>
    <t>Eng FY20+</t>
  </si>
  <si>
    <t>C</t>
  </si>
  <si>
    <t>D</t>
  </si>
  <si>
    <t>E</t>
  </si>
  <si>
    <t>F</t>
  </si>
  <si>
    <t>Modular Budget Calculation</t>
  </si>
  <si>
    <t>*This calculation will get the Total Direct Costs to the required amount</t>
  </si>
  <si>
    <t>Total Modular Budget Calculation</t>
  </si>
  <si>
    <t>Longevity</t>
  </si>
  <si>
    <t>Longevity Pay</t>
  </si>
  <si>
    <t>Pay</t>
  </si>
  <si>
    <t>Department/Unit:</t>
  </si>
  <si>
    <t>Department/Unit Request</t>
  </si>
  <si>
    <t>R01 = $250,000 per year.  One thing to remember, R01's can be detailed, as well.  Need to check with PI.</t>
  </si>
  <si>
    <t>R21 = $275,000 over 2 yrs.  Cannot request more than $200,000 in any one year</t>
  </si>
  <si>
    <t>R03 = $100,000 over 2 yrs, with no more than $50,000 per year</t>
  </si>
  <si>
    <t>Tarleton - Stephenville</t>
  </si>
  <si>
    <t>Tarleton - Other Campuses</t>
  </si>
  <si>
    <t>FY20</t>
  </si>
  <si>
    <t>Rates as of</t>
  </si>
  <si>
    <t>Tarleton-Stephenville</t>
  </si>
  <si>
    <t>Tarleton-Other Campuses</t>
  </si>
  <si>
    <t># Persons/Trip</t>
  </si>
  <si>
    <t># Days Per Diem/Trip</t>
  </si>
  <si>
    <t># Days Lodging/Trip</t>
  </si>
  <si>
    <t>HSCCOM-M1</t>
  </si>
  <si>
    <t>HSCCOM-M2</t>
  </si>
  <si>
    <t>HSCCOM-M3</t>
  </si>
  <si>
    <t>HSCCOM-M4</t>
  </si>
  <si>
    <t>HSC-COM M1</t>
  </si>
  <si>
    <t>HSC-COM M2</t>
  </si>
  <si>
    <t>HSC-COM M4</t>
  </si>
  <si>
    <t>HSC-COM M3</t>
  </si>
  <si>
    <t>Research Technician</t>
  </si>
  <si>
    <t>Other:  Animal Housing</t>
  </si>
  <si>
    <t>Other:  Animal Care</t>
  </si>
  <si>
    <t>Graduate Student Tuition &amp; Fees</t>
  </si>
  <si>
    <t>Total Tuition &amp; Fees</t>
  </si>
  <si>
    <t>Student College</t>
  </si>
  <si>
    <t>PCRP Budget Worksheet</t>
  </si>
  <si>
    <t>Lead Investigator</t>
  </si>
  <si>
    <t>Proposal Name</t>
  </si>
  <si>
    <t>TBN</t>
  </si>
  <si>
    <t>Fringe Rate-Full Time</t>
  </si>
  <si>
    <t>Insurance Rate for Full Time</t>
  </si>
  <si>
    <t>Please note: Only yellow areas are to be completed.</t>
  </si>
  <si>
    <t>Please Select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</si>
</sst>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_);_(* \(#,##0.0\);_(* &quot;-&quot;?_);_(@_)"/>
    <numFmt numFmtId="165" formatCode="0.0%"/>
    <numFmt numFmtId="166" formatCode="&quot;$&quot;#,##0"/>
    <numFmt numFmtId="167" formatCode="#,##0.000"/>
    <numFmt numFmtId="168" formatCode="_(* #,##0.000_);_(* \(#,##0.000\);_(* &quot;-&quot;???_);_(@_)"/>
  </numFmts>
  <fonts count="44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u/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i/>
      <sz val="10"/>
      <name val="Arial"/>
      <family val="2"/>
    </font>
    <font>
      <b/>
      <u/>
      <sz val="10"/>
      <name val="Arial"/>
      <family val="2"/>
    </font>
    <font>
      <u val="singleAccounting"/>
      <sz val="10"/>
      <name val="Arial"/>
      <family val="2"/>
    </font>
    <font>
      <i/>
      <sz val="10"/>
      <name val="Arial"/>
      <family val="2"/>
    </font>
    <font>
      <sz val="10"/>
      <color rgb="FF0070C0"/>
      <name val="Arial"/>
      <family val="2"/>
    </font>
    <font>
      <b/>
      <sz val="10"/>
      <color rgb="FF0070C0"/>
      <name val="Arial"/>
      <family val="2"/>
    </font>
    <font>
      <sz val="10"/>
      <color rgb="FFFF0000"/>
      <name val="Arial"/>
      <family val="2"/>
    </font>
    <font>
      <b/>
      <i/>
      <u/>
      <sz val="10"/>
      <name val="Arial"/>
      <family val="2"/>
    </font>
    <font>
      <b/>
      <sz val="10"/>
      <color rgb="FFFF0000"/>
      <name val="Arial"/>
      <family val="2"/>
    </font>
    <font>
      <b/>
      <i/>
      <sz val="10"/>
      <color rgb="FFFF0000"/>
      <name val="Arial"/>
      <family val="2"/>
    </font>
    <font>
      <sz val="10"/>
      <name val="Geneva"/>
      <family val="2"/>
    </font>
    <font>
      <sz val="12"/>
      <name val="Arial"/>
      <family val="2"/>
    </font>
    <font>
      <b/>
      <sz val="12"/>
      <color rgb="FFFF0000"/>
      <name val="Arial"/>
      <family val="2"/>
    </font>
    <font>
      <sz val="10"/>
      <color theme="1" tint="0.34998626667073579"/>
      <name val="Arial"/>
      <family val="2"/>
    </font>
    <font>
      <b/>
      <sz val="11"/>
      <color theme="1"/>
      <name val="Calibri"/>
      <family val="2"/>
      <scheme val="minor"/>
    </font>
    <font>
      <sz val="10"/>
      <color theme="0" tint="-0.499984740745262"/>
      <name val="Arial"/>
      <family val="2"/>
    </font>
    <font>
      <sz val="10"/>
      <name val="Geneva"/>
    </font>
    <font>
      <sz val="12"/>
      <color rgb="FFFF0000"/>
      <name val="Arial"/>
      <family val="2"/>
    </font>
    <font>
      <b/>
      <u val="singleAccounting"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10"/>
      <color theme="9" tint="0.79998168889431442"/>
      <name val="Arial"/>
      <family val="2"/>
    </font>
    <font>
      <b/>
      <u/>
      <sz val="12"/>
      <name val="Arial"/>
      <family val="2"/>
    </font>
    <font>
      <b/>
      <sz val="14"/>
      <color rgb="FFFF0000"/>
      <name val="Arial"/>
      <family val="2"/>
    </font>
    <font>
      <b/>
      <sz val="10"/>
      <color theme="0" tint="-0.14999847407452621"/>
      <name val="Arial"/>
      <family val="2"/>
    </font>
    <font>
      <b/>
      <u/>
      <sz val="10"/>
      <color theme="0" tint="-0.14999847407452621"/>
      <name val="Arial"/>
      <family val="2"/>
    </font>
    <font>
      <sz val="10"/>
      <color theme="0" tint="-0.14999847407452621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</fills>
  <borders count="50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FF0000"/>
      </bottom>
      <diagonal/>
    </border>
    <border>
      <left/>
      <right/>
      <top style="medium">
        <color rgb="FFFF0000"/>
      </top>
      <bottom style="thin">
        <color rgb="FFFF0000"/>
      </bottom>
      <diagonal/>
    </border>
    <border>
      <left/>
      <right style="medium">
        <color rgb="FFFF0000"/>
      </right>
      <top style="medium">
        <color rgb="FFFF0000"/>
      </top>
      <bottom style="thin">
        <color rgb="FFFF0000"/>
      </bottom>
      <diagonal/>
    </border>
    <border>
      <left style="medium">
        <color rgb="FFFF0000"/>
      </left>
      <right/>
      <top style="thin">
        <color rgb="FFFF0000"/>
      </top>
      <bottom style="thin">
        <color rgb="FFFF0000"/>
      </bottom>
      <diagonal/>
    </border>
    <border>
      <left/>
      <right/>
      <top style="thin">
        <color rgb="FFFF0000"/>
      </top>
      <bottom style="thin">
        <color rgb="FFFF0000"/>
      </bottom>
      <diagonal/>
    </border>
    <border>
      <left/>
      <right style="medium">
        <color rgb="FFFF0000"/>
      </right>
      <top style="thin">
        <color rgb="FFFF0000"/>
      </top>
      <bottom style="thin">
        <color rgb="FFFF0000"/>
      </bottom>
      <diagonal/>
    </border>
    <border>
      <left style="medium">
        <color rgb="FFFF0000"/>
      </left>
      <right/>
      <top style="thin">
        <color rgb="FFFF0000"/>
      </top>
      <bottom style="medium">
        <color rgb="FFFF0000"/>
      </bottom>
      <diagonal/>
    </border>
    <border>
      <left/>
      <right/>
      <top style="thin">
        <color rgb="FFFF0000"/>
      </top>
      <bottom style="medium">
        <color rgb="FFFF0000"/>
      </bottom>
      <diagonal/>
    </border>
    <border>
      <left/>
      <right style="medium">
        <color rgb="FFFF0000"/>
      </right>
      <top style="thin">
        <color rgb="FFFF0000"/>
      </top>
      <bottom style="medium">
        <color rgb="FFFF0000"/>
      </bottom>
      <diagonal/>
    </border>
    <border>
      <left style="medium">
        <color rgb="FFFF0000"/>
      </left>
      <right/>
      <top/>
      <bottom style="thin">
        <color rgb="FFFF0000"/>
      </bottom>
      <diagonal/>
    </border>
    <border>
      <left/>
      <right/>
      <top/>
      <bottom style="thin">
        <color rgb="FFFF0000"/>
      </bottom>
      <diagonal/>
    </border>
    <border>
      <left style="thick">
        <color rgb="FFFF0000"/>
      </left>
      <right/>
      <top style="thick">
        <color rgb="FFFF0000"/>
      </top>
      <bottom style="thick">
        <color rgb="FFFF0000"/>
      </bottom>
      <diagonal/>
    </border>
    <border>
      <left/>
      <right/>
      <top style="thick">
        <color rgb="FFFF0000"/>
      </top>
      <bottom style="thick">
        <color rgb="FFFF0000"/>
      </bottom>
      <diagonal/>
    </border>
    <border>
      <left/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9558">
    <xf numFmtId="0" fontId="0" fillId="0" borderId="0"/>
    <xf numFmtId="43" fontId="10" fillId="0" borderId="0" applyFont="0" applyFill="0" applyBorder="0" applyAlignment="0" applyProtection="0"/>
    <xf numFmtId="0" fontId="14" fillId="0" borderId="0"/>
    <xf numFmtId="0" fontId="14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26" fillId="0" borderId="0"/>
    <xf numFmtId="8" fontId="26" fillId="0" borderId="0" applyFont="0" applyFill="0" applyBorder="0" applyAlignment="0" applyProtection="0"/>
    <xf numFmtId="0" fontId="9" fillId="0" borderId="0"/>
    <xf numFmtId="0" fontId="26" fillId="0" borderId="0"/>
    <xf numFmtId="0" fontId="26" fillId="0" borderId="0"/>
    <xf numFmtId="0" fontId="9" fillId="0" borderId="0"/>
    <xf numFmtId="0" fontId="9" fillId="0" borderId="0"/>
    <xf numFmtId="0" fontId="26" fillId="0" borderId="0"/>
    <xf numFmtId="9" fontId="2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728">
    <xf numFmtId="0" fontId="0" fillId="0" borderId="0" xfId="0"/>
    <xf numFmtId="0" fontId="11" fillId="0" borderId="0" xfId="0" applyFont="1"/>
    <xf numFmtId="0" fontId="0" fillId="0" borderId="0" xfId="0" applyBorder="1"/>
    <xf numFmtId="3" fontId="0" fillId="0" borderId="0" xfId="0" applyNumberFormat="1" applyAlignment="1">
      <alignment horizontal="center"/>
    </xf>
    <xf numFmtId="3" fontId="0" fillId="0" borderId="0" xfId="0" applyNumberFormat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/>
    <xf numFmtId="9" fontId="0" fillId="0" borderId="0" xfId="0" applyNumberFormat="1" applyAlignment="1">
      <alignment horizontal="center"/>
    </xf>
    <xf numFmtId="0" fontId="14" fillId="0" borderId="0" xfId="0" applyFont="1"/>
    <xf numFmtId="0" fontId="0" fillId="0" borderId="0" xfId="0" applyFill="1"/>
    <xf numFmtId="0" fontId="11" fillId="0" borderId="0" xfId="0" applyFont="1" applyFill="1"/>
    <xf numFmtId="14" fontId="13" fillId="0" borderId="0" xfId="0" applyNumberFormat="1" applyFont="1" applyFill="1" applyBorder="1" applyAlignment="1">
      <alignment horizontal="center"/>
    </xf>
    <xf numFmtId="3" fontId="0" fillId="0" borderId="0" xfId="0" applyNumberFormat="1" applyFill="1" applyBorder="1" applyAlignment="1">
      <alignment horizontal="center"/>
    </xf>
    <xf numFmtId="0" fontId="0" fillId="0" borderId="0" xfId="0" applyBorder="1" applyAlignment="1">
      <alignment horizontal="right"/>
    </xf>
    <xf numFmtId="0" fontId="10" fillId="0" borderId="0" xfId="0" applyFont="1" applyBorder="1"/>
    <xf numFmtId="0" fontId="10" fillId="0" borderId="0" xfId="0" applyFont="1"/>
    <xf numFmtId="0" fontId="0" fillId="0" borderId="0" xfId="0" applyAlignment="1">
      <alignment horizontal="center"/>
    </xf>
    <xf numFmtId="0" fontId="10" fillId="0" borderId="0" xfId="6" applyFont="1"/>
    <xf numFmtId="3" fontId="0" fillId="0" borderId="0" xfId="0" applyNumberFormat="1" applyAlignment="1">
      <alignment horizontal="left"/>
    </xf>
    <xf numFmtId="41" fontId="0" fillId="0" borderId="0" xfId="0" applyNumberFormat="1" applyAlignment="1">
      <alignment horizontal="center"/>
    </xf>
    <xf numFmtId="41" fontId="0" fillId="0" borderId="0" xfId="0" applyNumberFormat="1" applyBorder="1" applyAlignment="1">
      <alignment horizontal="center"/>
    </xf>
    <xf numFmtId="14" fontId="17" fillId="0" borderId="0" xfId="0" applyNumberFormat="1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42" fontId="0" fillId="0" borderId="0" xfId="0" applyNumberFormat="1" applyAlignment="1">
      <alignment horizontal="center"/>
    </xf>
    <xf numFmtId="0" fontId="11" fillId="0" borderId="0" xfId="0" applyFont="1" applyBorder="1"/>
    <xf numFmtId="9" fontId="11" fillId="0" borderId="0" xfId="0" applyNumberFormat="1" applyFont="1" applyBorder="1"/>
    <xf numFmtId="41" fontId="0" fillId="0" borderId="0" xfId="0" applyNumberFormat="1" applyFill="1" applyBorder="1" applyAlignment="1">
      <alignment horizontal="center"/>
    </xf>
    <xf numFmtId="0" fontId="10" fillId="0" borderId="0" xfId="0" applyFont="1" applyFill="1" applyBorder="1"/>
    <xf numFmtId="41" fontId="0" fillId="0" borderId="0" xfId="0" applyNumberFormat="1"/>
    <xf numFmtId="41" fontId="10" fillId="0" borderId="0" xfId="0" applyNumberFormat="1" applyFont="1" applyBorder="1" applyAlignment="1">
      <alignment horizontal="center"/>
    </xf>
    <xf numFmtId="0" fontId="13" fillId="0" borderId="0" xfId="0" applyFont="1" applyAlignment="1">
      <alignment horizontal="center"/>
    </xf>
    <xf numFmtId="3" fontId="10" fillId="0" borderId="0" xfId="0" applyNumberFormat="1" applyFont="1" applyBorder="1" applyAlignment="1">
      <alignment horizontal="center"/>
    </xf>
    <xf numFmtId="10" fontId="0" fillId="0" borderId="0" xfId="0" applyNumberFormat="1" applyAlignment="1">
      <alignment horizontal="center"/>
    </xf>
    <xf numFmtId="41" fontId="0" fillId="3" borderId="0" xfId="0" applyNumberFormat="1" applyFill="1" applyBorder="1" applyAlignment="1">
      <alignment horizontal="center"/>
    </xf>
    <xf numFmtId="0" fontId="10" fillId="0" borderId="0" xfId="6" applyFont="1" applyFill="1"/>
    <xf numFmtId="0" fontId="10" fillId="0" borderId="0" xfId="0" applyFont="1" applyFill="1"/>
    <xf numFmtId="0" fontId="22" fillId="0" borderId="0" xfId="0" applyFont="1"/>
    <xf numFmtId="0" fontId="19" fillId="0" borderId="0" xfId="0" applyFont="1" applyFill="1" applyAlignment="1">
      <alignment horizontal="center"/>
    </xf>
    <xf numFmtId="41" fontId="19" fillId="0" borderId="0" xfId="0" applyNumberFormat="1" applyFont="1" applyFill="1" applyBorder="1" applyAlignment="1">
      <alignment horizontal="center"/>
    </xf>
    <xf numFmtId="0" fontId="19" fillId="0" borderId="0" xfId="0" applyFont="1" applyFill="1" applyBorder="1" applyAlignment="1">
      <alignment horizontal="center"/>
    </xf>
    <xf numFmtId="0" fontId="23" fillId="0" borderId="0" xfId="0" applyFont="1"/>
    <xf numFmtId="164" fontId="10" fillId="3" borderId="0" xfId="0" applyNumberFormat="1" applyFont="1" applyFill="1" applyAlignment="1">
      <alignment horizontal="center"/>
    </xf>
    <xf numFmtId="0" fontId="0" fillId="3" borderId="0" xfId="0" applyFill="1"/>
    <xf numFmtId="41" fontId="0" fillId="3" borderId="0" xfId="0" applyNumberFormat="1" applyFill="1" applyAlignment="1">
      <alignment horizontal="center"/>
    </xf>
    <xf numFmtId="0" fontId="10" fillId="3" borderId="0" xfId="0" applyFont="1" applyFill="1" applyBorder="1" applyAlignment="1">
      <alignment horizontal="center"/>
    </xf>
    <xf numFmtId="41" fontId="10" fillId="0" borderId="0" xfId="0" applyNumberFormat="1" applyFont="1" applyFill="1" applyBorder="1" applyAlignment="1">
      <alignment horizontal="center"/>
    </xf>
    <xf numFmtId="41" fontId="10" fillId="0" borderId="0" xfId="0" applyNumberFormat="1" applyFont="1" applyFill="1" applyAlignment="1">
      <alignment horizontal="center"/>
    </xf>
    <xf numFmtId="3" fontId="10" fillId="0" borderId="0" xfId="8" applyNumberFormat="1" applyFill="1" applyBorder="1" applyAlignment="1">
      <alignment horizontal="center"/>
    </xf>
    <xf numFmtId="3" fontId="11" fillId="6" borderId="7" xfId="0" applyNumberFormat="1" applyFont="1" applyFill="1" applyBorder="1" applyAlignment="1">
      <alignment horizontal="left"/>
    </xf>
    <xf numFmtId="3" fontId="0" fillId="6" borderId="8" xfId="0" applyNumberFormat="1" applyFill="1" applyBorder="1" applyAlignment="1">
      <alignment horizontal="center"/>
    </xf>
    <xf numFmtId="167" fontId="0" fillId="6" borderId="8" xfId="0" applyNumberFormat="1" applyFill="1" applyBorder="1" applyAlignment="1">
      <alignment horizontal="center"/>
    </xf>
    <xf numFmtId="0" fontId="0" fillId="0" borderId="0" xfId="0"/>
    <xf numFmtId="0" fontId="0" fillId="0" borderId="0" xfId="0" applyBorder="1"/>
    <xf numFmtId="0" fontId="10" fillId="0" borderId="0" xfId="0" applyFont="1"/>
    <xf numFmtId="0" fontId="0" fillId="0" borderId="0" xfId="0" applyBorder="1" applyAlignment="1">
      <alignment horizontal="right"/>
    </xf>
    <xf numFmtId="41" fontId="0" fillId="0" borderId="0" xfId="0" applyNumberFormat="1" applyAlignment="1">
      <alignment horizontal="center"/>
    </xf>
    <xf numFmtId="41" fontId="0" fillId="0" borderId="0" xfId="0" applyNumberFormat="1" applyBorder="1" applyAlignment="1">
      <alignment horizontal="center"/>
    </xf>
    <xf numFmtId="0" fontId="22" fillId="0" borderId="0" xfId="0" applyFont="1"/>
    <xf numFmtId="0" fontId="23" fillId="0" borderId="0" xfId="0" applyFont="1"/>
    <xf numFmtId="3" fontId="11" fillId="6" borderId="7" xfId="0" applyNumberFormat="1" applyFont="1" applyFill="1" applyBorder="1" applyAlignment="1">
      <alignment horizontal="left"/>
    </xf>
    <xf numFmtId="3" fontId="0" fillId="6" borderId="8" xfId="0" applyNumberFormat="1" applyFill="1" applyBorder="1" applyAlignment="1">
      <alignment horizontal="center"/>
    </xf>
    <xf numFmtId="167" fontId="0" fillId="6" borderId="8" xfId="0" applyNumberFormat="1" applyFill="1" applyBorder="1" applyAlignment="1">
      <alignment horizontal="center"/>
    </xf>
    <xf numFmtId="0" fontId="13" fillId="3" borderId="0" xfId="0" applyFont="1" applyFill="1" applyBorder="1" applyAlignment="1">
      <alignment horizontal="center"/>
    </xf>
    <xf numFmtId="0" fontId="17" fillId="3" borderId="0" xfId="0" applyFont="1" applyFill="1" applyBorder="1" applyAlignment="1">
      <alignment horizontal="center"/>
    </xf>
    <xf numFmtId="3" fontId="0" fillId="3" borderId="0" xfId="0" applyNumberFormat="1" applyFill="1" applyBorder="1" applyAlignment="1">
      <alignment horizontal="center"/>
    </xf>
    <xf numFmtId="0" fontId="17" fillId="3" borderId="0" xfId="0" applyFont="1" applyFill="1" applyAlignment="1">
      <alignment horizontal="center"/>
    </xf>
    <xf numFmtId="0" fontId="11" fillId="8" borderId="0" xfId="0" applyFont="1" applyFill="1" applyBorder="1"/>
    <xf numFmtId="0" fontId="0" fillId="8" borderId="0" xfId="0" applyFill="1"/>
    <xf numFmtId="41" fontId="10" fillId="8" borderId="0" xfId="0" applyNumberFormat="1" applyFont="1" applyFill="1" applyAlignment="1">
      <alignment horizontal="center"/>
    </xf>
    <xf numFmtId="0" fontId="11" fillId="8" borderId="0" xfId="0" applyFont="1" applyFill="1"/>
    <xf numFmtId="0" fontId="0" fillId="8" borderId="0" xfId="0" applyFill="1" applyAlignment="1">
      <alignment horizontal="center"/>
    </xf>
    <xf numFmtId="3" fontId="10" fillId="0" borderId="0" xfId="0" applyNumberFormat="1" applyFont="1" applyFill="1" applyAlignment="1">
      <alignment horizontal="center"/>
    </xf>
    <xf numFmtId="0" fontId="11" fillId="0" borderId="0" xfId="0" applyFont="1" applyBorder="1" applyAlignment="1">
      <alignment horizontal="center"/>
    </xf>
    <xf numFmtId="0" fontId="0" fillId="3" borderId="2" xfId="0" applyFill="1" applyBorder="1"/>
    <xf numFmtId="0" fontId="11" fillId="3" borderId="0" xfId="0" applyFont="1" applyFill="1" applyAlignment="1">
      <alignment horizontal="center"/>
    </xf>
    <xf numFmtId="41" fontId="29" fillId="0" borderId="0" xfId="0" applyNumberFormat="1" applyFont="1" applyBorder="1" applyAlignment="1">
      <alignment horizontal="center"/>
    </xf>
    <xf numFmtId="41" fontId="29" fillId="3" borderId="0" xfId="0" applyNumberFormat="1" applyFont="1" applyFill="1" applyBorder="1" applyAlignment="1">
      <alignment horizontal="center"/>
    </xf>
    <xf numFmtId="43" fontId="10" fillId="3" borderId="0" xfId="0" applyNumberFormat="1" applyFont="1" applyFill="1" applyAlignment="1">
      <alignment horizontal="center"/>
    </xf>
    <xf numFmtId="3" fontId="0" fillId="3" borderId="0" xfId="0" applyNumberFormat="1" applyFill="1" applyAlignment="1">
      <alignment horizontal="center"/>
    </xf>
    <xf numFmtId="0" fontId="11" fillId="3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11" fillId="0" borderId="0" xfId="0" applyFont="1" applyAlignment="1">
      <alignment horizontal="center"/>
    </xf>
    <xf numFmtId="9" fontId="29" fillId="0" borderId="0" xfId="0" applyNumberFormat="1" applyFont="1" applyFill="1" applyAlignment="1">
      <alignment horizontal="right"/>
    </xf>
    <xf numFmtId="0" fontId="11" fillId="0" borderId="0" xfId="0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41" fontId="10" fillId="3" borderId="0" xfId="0" applyNumberFormat="1" applyFont="1" applyFill="1" applyAlignment="1">
      <alignment horizontal="center"/>
    </xf>
    <xf numFmtId="43" fontId="31" fillId="3" borderId="0" xfId="0" applyNumberFormat="1" applyFont="1" applyFill="1" applyAlignment="1">
      <alignment horizontal="center"/>
    </xf>
    <xf numFmtId="0" fontId="11" fillId="0" borderId="6" xfId="0" applyFont="1" applyFill="1" applyBorder="1" applyAlignment="1">
      <alignment horizontal="center"/>
    </xf>
    <xf numFmtId="42" fontId="30" fillId="0" borderId="0" xfId="0" applyNumberFormat="1" applyFont="1"/>
    <xf numFmtId="0" fontId="21" fillId="0" borderId="0" xfId="0" applyFont="1" applyFill="1" applyAlignment="1">
      <alignment vertical="center" wrapText="1"/>
    </xf>
    <xf numFmtId="0" fontId="10" fillId="0" borderId="0" xfId="0" applyFont="1" applyFill="1" applyBorder="1" applyAlignment="1">
      <alignment wrapText="1"/>
    </xf>
    <xf numFmtId="0" fontId="22" fillId="0" borderId="0" xfId="8" applyFont="1"/>
    <xf numFmtId="0" fontId="11" fillId="0" borderId="0" xfId="0" applyFont="1" applyAlignment="1">
      <alignment horizontal="center"/>
    </xf>
    <xf numFmtId="0" fontId="11" fillId="3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0" fontId="10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7" fillId="0" borderId="0" xfId="0" applyFont="1" applyFill="1" applyAlignment="1">
      <alignment horizontal="center"/>
    </xf>
    <xf numFmtId="10" fontId="20" fillId="0" borderId="0" xfId="0" applyNumberFormat="1" applyFont="1" applyFill="1" applyAlignment="1">
      <alignment horizontal="center"/>
    </xf>
    <xf numFmtId="42" fontId="0" fillId="3" borderId="0" xfId="0" applyNumberFormat="1" applyFill="1" applyAlignment="1">
      <alignment horizontal="center"/>
    </xf>
    <xf numFmtId="41" fontId="0" fillId="0" borderId="0" xfId="0" applyNumberFormat="1" applyFill="1" applyAlignment="1">
      <alignment horizontal="center"/>
    </xf>
    <xf numFmtId="0" fontId="16" fillId="8" borderId="0" xfId="0" applyFont="1" applyFill="1" applyAlignment="1"/>
    <xf numFmtId="41" fontId="10" fillId="3" borderId="0" xfId="0" applyNumberFormat="1" applyFont="1" applyFill="1" applyBorder="1" applyAlignment="1">
      <alignment horizontal="center"/>
    </xf>
    <xf numFmtId="0" fontId="19" fillId="9" borderId="10" xfId="0" applyFont="1" applyFill="1" applyBorder="1" applyAlignment="1"/>
    <xf numFmtId="41" fontId="19" fillId="3" borderId="0" xfId="0" applyNumberFormat="1" applyFont="1" applyFill="1" applyBorder="1" applyAlignment="1">
      <alignment horizontal="center"/>
    </xf>
    <xf numFmtId="0" fontId="10" fillId="3" borderId="0" xfId="0" applyFont="1" applyFill="1" applyAlignment="1">
      <alignment horizontal="center"/>
    </xf>
    <xf numFmtId="43" fontId="10" fillId="0" borderId="0" xfId="0" applyNumberFormat="1" applyFont="1" applyFill="1" applyAlignment="1">
      <alignment horizontal="center"/>
    </xf>
    <xf numFmtId="164" fontId="0" fillId="0" borderId="0" xfId="0" applyNumberFormat="1" applyFill="1" applyAlignment="1">
      <alignment horizontal="center"/>
    </xf>
    <xf numFmtId="0" fontId="11" fillId="0" borderId="0" xfId="0" applyFont="1" applyFill="1" applyBorder="1" applyAlignment="1">
      <alignment horizontal="center"/>
    </xf>
    <xf numFmtId="10" fontId="10" fillId="0" borderId="0" xfId="0" applyNumberFormat="1" applyFont="1" applyFill="1" applyAlignment="1">
      <alignment horizontal="center"/>
    </xf>
    <xf numFmtId="0" fontId="0" fillId="0" borderId="6" xfId="0" applyBorder="1"/>
    <xf numFmtId="0" fontId="14" fillId="9" borderId="10" xfId="0" applyFont="1" applyFill="1" applyBorder="1"/>
    <xf numFmtId="0" fontId="23" fillId="9" borderId="10" xfId="0" applyFont="1" applyFill="1" applyBorder="1"/>
    <xf numFmtId="14" fontId="11" fillId="0" borderId="0" xfId="0" applyNumberFormat="1" applyFont="1" applyFill="1" applyAlignment="1"/>
    <xf numFmtId="0" fontId="15" fillId="0" borderId="0" xfId="0" applyFont="1" applyAlignment="1"/>
    <xf numFmtId="0" fontId="27" fillId="0" borderId="0" xfId="0" applyFont="1"/>
    <xf numFmtId="0" fontId="15" fillId="0" borderId="0" xfId="0" applyFont="1" applyFill="1" applyAlignment="1"/>
    <xf numFmtId="0" fontId="0" fillId="9" borderId="10" xfId="0" applyFill="1" applyBorder="1"/>
    <xf numFmtId="43" fontId="20" fillId="3" borderId="0" xfId="0" applyNumberFormat="1" applyFont="1" applyFill="1" applyAlignment="1">
      <alignment horizontal="center"/>
    </xf>
    <xf numFmtId="10" fontId="20" fillId="3" borderId="0" xfId="0" applyNumberFormat="1" applyFont="1" applyFill="1" applyAlignment="1">
      <alignment horizontal="center"/>
    </xf>
    <xf numFmtId="0" fontId="0" fillId="0" borderId="0" xfId="0" applyAlignment="1">
      <alignment horizontal="center"/>
    </xf>
    <xf numFmtId="3" fontId="10" fillId="10" borderId="11" xfId="8" applyNumberFormat="1" applyFill="1" applyBorder="1" applyAlignment="1">
      <alignment horizontal="center"/>
    </xf>
    <xf numFmtId="2" fontId="10" fillId="10" borderId="13" xfId="8" applyNumberFormat="1" applyFill="1" applyBorder="1" applyAlignment="1"/>
    <xf numFmtId="0" fontId="0" fillId="0" borderId="2" xfId="0" applyFill="1" applyBorder="1"/>
    <xf numFmtId="0" fontId="11" fillId="0" borderId="1" xfId="0" applyFont="1" applyFill="1" applyBorder="1" applyAlignment="1">
      <alignment horizontal="center"/>
    </xf>
    <xf numFmtId="3" fontId="11" fillId="0" borderId="2" xfId="8" applyNumberFormat="1" applyFont="1" applyBorder="1" applyAlignment="1">
      <alignment horizontal="center"/>
    </xf>
    <xf numFmtId="3" fontId="11" fillId="0" borderId="0" xfId="8" applyNumberFormat="1" applyFont="1" applyBorder="1" applyAlignment="1">
      <alignment horizontal="center"/>
    </xf>
    <xf numFmtId="0" fontId="0" fillId="0" borderId="2" xfId="0" applyBorder="1"/>
    <xf numFmtId="0" fontId="0" fillId="0" borderId="1" xfId="0" applyBorder="1"/>
    <xf numFmtId="0" fontId="11" fillId="10" borderId="26" xfId="8" applyFont="1" applyFill="1" applyBorder="1" applyAlignment="1"/>
    <xf numFmtId="3" fontId="11" fillId="10" borderId="26" xfId="8" applyNumberFormat="1" applyFont="1" applyFill="1" applyBorder="1" applyAlignment="1"/>
    <xf numFmtId="0" fontId="11" fillId="10" borderId="26" xfId="8" applyFont="1" applyFill="1" applyBorder="1"/>
    <xf numFmtId="3" fontId="10" fillId="10" borderId="14" xfId="8" applyNumberFormat="1" applyFill="1" applyBorder="1" applyAlignment="1">
      <alignment horizontal="center"/>
    </xf>
    <xf numFmtId="3" fontId="10" fillId="10" borderId="13" xfId="8" applyNumberFormat="1" applyFill="1" applyBorder="1" applyAlignment="1">
      <alignment horizontal="center"/>
    </xf>
    <xf numFmtId="3" fontId="10" fillId="10" borderId="20" xfId="8" applyNumberFormat="1" applyFill="1" applyBorder="1" applyAlignment="1">
      <alignment horizontal="center"/>
    </xf>
    <xf numFmtId="0" fontId="10" fillId="0" borderId="2" xfId="0" applyFont="1" applyBorder="1"/>
    <xf numFmtId="3" fontId="10" fillId="0" borderId="12" xfId="8" applyNumberFormat="1" applyFill="1" applyBorder="1" applyAlignment="1">
      <alignment horizontal="center"/>
    </xf>
    <xf numFmtId="2" fontId="0" fillId="0" borderId="0" xfId="0" applyNumberFormat="1" applyFill="1" applyAlignment="1">
      <alignment horizontal="center"/>
    </xf>
    <xf numFmtId="41" fontId="0" fillId="3" borderId="0" xfId="0" applyNumberFormat="1" applyFill="1"/>
    <xf numFmtId="0" fontId="11" fillId="9" borderId="10" xfId="0" applyFont="1" applyFill="1" applyBorder="1"/>
    <xf numFmtId="0" fontId="15" fillId="0" borderId="0" xfId="0" applyFont="1" applyFill="1" applyBorder="1" applyAlignment="1">
      <alignment horizontal="center"/>
    </xf>
    <xf numFmtId="4" fontId="20" fillId="0" borderId="0" xfId="8" applyNumberFormat="1" applyFont="1" applyFill="1" applyBorder="1" applyAlignment="1">
      <alignment horizontal="center"/>
    </xf>
    <xf numFmtId="0" fontId="11" fillId="0" borderId="0" xfId="0" applyFont="1" applyFill="1" applyAlignment="1">
      <alignment horizontal="center"/>
    </xf>
    <xf numFmtId="0" fontId="15" fillId="0" borderId="0" xfId="0" applyFont="1" applyAlignment="1">
      <alignment horizontal="center"/>
    </xf>
    <xf numFmtId="166" fontId="35" fillId="0" borderId="0" xfId="0" applyNumberFormat="1" applyFont="1" applyFill="1" applyBorder="1" applyAlignment="1" applyProtection="1">
      <alignment horizontal="center"/>
    </xf>
    <xf numFmtId="0" fontId="36" fillId="0" borderId="0" xfId="0" applyFont="1" applyFill="1" applyBorder="1" applyAlignment="1" applyProtection="1">
      <alignment horizontal="center"/>
    </xf>
    <xf numFmtId="41" fontId="0" fillId="0" borderId="0" xfId="0" applyNumberFormat="1" applyFill="1"/>
    <xf numFmtId="0" fontId="14" fillId="0" borderId="0" xfId="0" applyFont="1" applyFill="1"/>
    <xf numFmtId="0" fontId="10" fillId="0" borderId="0" xfId="0" applyFont="1" applyFill="1" applyAlignment="1">
      <alignment vertical="center"/>
    </xf>
    <xf numFmtId="0" fontId="10" fillId="0" borderId="0" xfId="0" applyFont="1" applyAlignment="1">
      <alignment vertical="center"/>
    </xf>
    <xf numFmtId="0" fontId="10" fillId="9" borderId="10" xfId="0" applyFont="1" applyFill="1" applyBorder="1" applyAlignment="1">
      <alignment vertical="center"/>
    </xf>
    <xf numFmtId="0" fontId="10" fillId="9" borderId="10" xfId="0" applyFont="1" applyFill="1" applyBorder="1" applyAlignment="1">
      <alignment horizontal="center" vertical="center"/>
    </xf>
    <xf numFmtId="3" fontId="15" fillId="0" borderId="0" xfId="0" applyNumberFormat="1" applyFont="1" applyFill="1" applyAlignment="1">
      <alignment horizontal="center" vertical="center"/>
    </xf>
    <xf numFmtId="3" fontId="10" fillId="0" borderId="0" xfId="0" applyNumberFormat="1" applyFont="1" applyFill="1" applyAlignment="1">
      <alignment horizontal="center" vertical="center"/>
    </xf>
    <xf numFmtId="0" fontId="0" fillId="0" borderId="0" xfId="0" applyAlignment="1">
      <alignment vertical="center"/>
    </xf>
    <xf numFmtId="0" fontId="11" fillId="0" borderId="0" xfId="0" applyFont="1" applyFill="1" applyBorder="1" applyAlignment="1">
      <alignment horizontal="center"/>
    </xf>
    <xf numFmtId="42" fontId="10" fillId="3" borderId="0" xfId="0" applyNumberFormat="1" applyFont="1" applyFill="1" applyBorder="1" applyAlignment="1">
      <alignment horizontal="center"/>
    </xf>
    <xf numFmtId="41" fontId="10" fillId="5" borderId="0" xfId="0" applyNumberFormat="1" applyFont="1" applyFill="1" applyBorder="1"/>
    <xf numFmtId="42" fontId="10" fillId="5" borderId="0" xfId="0" applyNumberFormat="1" applyFont="1" applyFill="1" applyBorder="1" applyAlignment="1">
      <alignment horizontal="center"/>
    </xf>
    <xf numFmtId="41" fontId="10" fillId="0" borderId="0" xfId="0" applyNumberFormat="1" applyFont="1" applyFill="1" applyBorder="1"/>
    <xf numFmtId="4" fontId="20" fillId="0" borderId="1" xfId="8" applyNumberFormat="1" applyFont="1" applyFill="1" applyBorder="1" applyAlignment="1">
      <alignment horizontal="center"/>
    </xf>
    <xf numFmtId="4" fontId="10" fillId="5" borderId="0" xfId="8" applyNumberFormat="1" applyFont="1" applyFill="1" applyBorder="1" applyAlignment="1">
      <alignment horizontal="center"/>
    </xf>
    <xf numFmtId="4" fontId="10" fillId="5" borderId="1" xfId="8" applyNumberFormat="1" applyFont="1" applyFill="1" applyBorder="1" applyAlignment="1">
      <alignment horizontal="center"/>
    </xf>
    <xf numFmtId="41" fontId="10" fillId="3" borderId="2" xfId="0" applyNumberFormat="1" applyFont="1" applyFill="1" applyBorder="1" applyAlignment="1">
      <alignment horizontal="center"/>
    </xf>
    <xf numFmtId="3" fontId="17" fillId="3" borderId="0" xfId="0" applyNumberFormat="1" applyFont="1" applyFill="1" applyBorder="1" applyAlignment="1">
      <alignment horizontal="center"/>
    </xf>
    <xf numFmtId="2" fontId="0" fillId="3" borderId="2" xfId="0" applyNumberFormat="1" applyFill="1" applyBorder="1"/>
    <xf numFmtId="0" fontId="0" fillId="3" borderId="18" xfId="0" applyFill="1" applyBorder="1"/>
    <xf numFmtId="41" fontId="0" fillId="3" borderId="0" xfId="0" applyNumberFormat="1" applyFill="1" applyBorder="1"/>
    <xf numFmtId="41" fontId="0" fillId="3" borderId="6" xfId="0" applyNumberFormat="1" applyFill="1" applyBorder="1"/>
    <xf numFmtId="41" fontId="11" fillId="3" borderId="4" xfId="0" applyNumberFormat="1" applyFont="1" applyFill="1" applyBorder="1"/>
    <xf numFmtId="0" fontId="17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1" fillId="3" borderId="0" xfId="0" applyFont="1" applyFill="1" applyAlignment="1">
      <alignment horizontal="center"/>
    </xf>
    <xf numFmtId="2" fontId="0" fillId="0" borderId="0" xfId="0" applyNumberFormat="1" applyAlignment="1">
      <alignment horizontal="center"/>
    </xf>
    <xf numFmtId="10" fontId="10" fillId="0" borderId="0" xfId="0" applyNumberFormat="1" applyFont="1" applyAlignment="1">
      <alignment horizontal="center"/>
    </xf>
    <xf numFmtId="0" fontId="11" fillId="0" borderId="0" xfId="0" applyFont="1" applyFill="1" applyBorder="1" applyAlignment="1">
      <alignment horizontal="center"/>
    </xf>
    <xf numFmtId="0" fontId="11" fillId="3" borderId="0" xfId="0" applyFont="1" applyFill="1" applyAlignment="1">
      <alignment horizontal="center"/>
    </xf>
    <xf numFmtId="43" fontId="20" fillId="3" borderId="0" xfId="0" applyNumberFormat="1" applyFont="1" applyFill="1" applyBorder="1" applyAlignment="1">
      <alignment horizontal="center"/>
    </xf>
    <xf numFmtId="42" fontId="17" fillId="3" borderId="0" xfId="0" applyNumberFormat="1" applyFont="1" applyFill="1" applyBorder="1" applyAlignment="1">
      <alignment horizontal="center"/>
    </xf>
    <xf numFmtId="42" fontId="29" fillId="0" borderId="11" xfId="0" applyNumberFormat="1" applyFont="1" applyBorder="1" applyAlignment="1">
      <alignment horizontal="center"/>
    </xf>
    <xf numFmtId="42" fontId="29" fillId="3" borderId="11" xfId="0" applyNumberFormat="1" applyFont="1" applyFill="1" applyBorder="1" applyAlignment="1">
      <alignment horizontal="center"/>
    </xf>
    <xf numFmtId="42" fontId="29" fillId="0" borderId="0" xfId="0" applyNumberFormat="1" applyFont="1" applyBorder="1" applyAlignment="1">
      <alignment horizontal="center"/>
    </xf>
    <xf numFmtId="42" fontId="29" fillId="3" borderId="0" xfId="0" applyNumberFormat="1" applyFont="1" applyFill="1" applyBorder="1" applyAlignment="1">
      <alignment horizontal="center"/>
    </xf>
    <xf numFmtId="0" fontId="17" fillId="3" borderId="2" xfId="0" applyFont="1" applyFill="1" applyBorder="1" applyAlignment="1">
      <alignment horizontal="center"/>
    </xf>
    <xf numFmtId="9" fontId="29" fillId="3" borderId="0" xfId="0" applyNumberFormat="1" applyFont="1" applyFill="1" applyAlignment="1">
      <alignment horizontal="right"/>
    </xf>
    <xf numFmtId="0" fontId="11" fillId="0" borderId="2" xfId="0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10" fillId="0" borderId="0" xfId="0" applyFont="1" applyFill="1" applyAlignment="1">
      <alignment horizontal="center"/>
    </xf>
    <xf numFmtId="0" fontId="10" fillId="0" borderId="6" xfId="0" applyFont="1" applyBorder="1" applyAlignment="1">
      <alignment horizontal="right"/>
    </xf>
    <xf numFmtId="49" fontId="10" fillId="0" borderId="0" xfId="0" applyNumberFormat="1" applyFont="1" applyAlignment="1">
      <alignment horizontal="center"/>
    </xf>
    <xf numFmtId="42" fontId="0" fillId="0" borderId="0" xfId="0" applyNumberFormat="1" applyBorder="1" applyAlignment="1"/>
    <xf numFmtId="42" fontId="0" fillId="0" borderId="0" xfId="0" applyNumberFormat="1" applyAlignment="1"/>
    <xf numFmtId="42" fontId="0" fillId="3" borderId="0" xfId="0" applyNumberFormat="1" applyFill="1" applyBorder="1" applyAlignment="1"/>
    <xf numFmtId="42" fontId="0" fillId="3" borderId="0" xfId="0" applyNumberFormat="1" applyFill="1" applyAlignment="1"/>
    <xf numFmtId="42" fontId="11" fillId="9" borderId="10" xfId="0" applyNumberFormat="1" applyFont="1" applyFill="1" applyBorder="1" applyAlignment="1"/>
    <xf numFmtId="42" fontId="11" fillId="3" borderId="10" xfId="0" applyNumberFormat="1" applyFont="1" applyFill="1" applyBorder="1" applyAlignment="1"/>
    <xf numFmtId="42" fontId="0" fillId="0" borderId="0" xfId="0" applyNumberFormat="1" applyFill="1" applyBorder="1" applyAlignment="1"/>
    <xf numFmtId="41" fontId="0" fillId="3" borderId="0" xfId="0" applyNumberFormat="1" applyFill="1" applyAlignment="1"/>
    <xf numFmtId="41" fontId="0" fillId="0" borderId="0" xfId="0" applyNumberFormat="1" applyBorder="1" applyAlignment="1"/>
    <xf numFmtId="42" fontId="0" fillId="0" borderId="11" xfId="0" applyNumberFormat="1" applyBorder="1" applyAlignment="1"/>
    <xf numFmtId="42" fontId="0" fillId="3" borderId="11" xfId="0" applyNumberFormat="1" applyFill="1" applyBorder="1" applyAlignment="1"/>
    <xf numFmtId="42" fontId="10" fillId="8" borderId="0" xfId="0" applyNumberFormat="1" applyFont="1" applyFill="1" applyBorder="1" applyAlignment="1"/>
    <xf numFmtId="42" fontId="10" fillId="3" borderId="0" xfId="0" applyNumberFormat="1" applyFont="1" applyFill="1" applyBorder="1" applyAlignment="1"/>
    <xf numFmtId="42" fontId="18" fillId="8" borderId="0" xfId="0" applyNumberFormat="1" applyFont="1" applyFill="1" applyBorder="1" applyAlignment="1"/>
    <xf numFmtId="42" fontId="18" fillId="3" borderId="0" xfId="0" applyNumberFormat="1" applyFont="1" applyFill="1" applyBorder="1" applyAlignment="1"/>
    <xf numFmtId="42" fontId="10" fillId="3" borderId="0" xfId="0" applyNumberFormat="1" applyFont="1" applyFill="1" applyAlignment="1"/>
    <xf numFmtId="42" fontId="11" fillId="0" borderId="0" xfId="0" applyNumberFormat="1" applyFont="1" applyBorder="1" applyAlignment="1"/>
    <xf numFmtId="42" fontId="11" fillId="3" borderId="0" xfId="0" applyNumberFormat="1" applyFont="1" applyFill="1" applyAlignment="1"/>
    <xf numFmtId="42" fontId="18" fillId="0" borderId="0" xfId="0" applyNumberFormat="1" applyFont="1" applyBorder="1" applyAlignment="1"/>
    <xf numFmtId="42" fontId="18" fillId="3" borderId="0" xfId="0" applyNumberFormat="1" applyFont="1" applyFill="1" applyAlignment="1"/>
    <xf numFmtId="42" fontId="31" fillId="0" borderId="0" xfId="0" applyNumberFormat="1" applyFont="1" applyBorder="1" applyAlignment="1"/>
    <xf numFmtId="42" fontId="31" fillId="3" borderId="0" xfId="0" applyNumberFormat="1" applyFont="1" applyFill="1" applyAlignment="1"/>
    <xf numFmtId="42" fontId="29" fillId="0" borderId="11" xfId="0" applyNumberFormat="1" applyFont="1" applyBorder="1" applyAlignment="1"/>
    <xf numFmtId="42" fontId="29" fillId="3" borderId="11" xfId="0" applyNumberFormat="1" applyFont="1" applyFill="1" applyBorder="1" applyAlignment="1"/>
    <xf numFmtId="42" fontId="29" fillId="0" borderId="0" xfId="0" applyNumberFormat="1" applyFont="1" applyBorder="1" applyAlignment="1"/>
    <xf numFmtId="42" fontId="29" fillId="3" borderId="0" xfId="0" applyNumberFormat="1" applyFont="1" applyFill="1" applyBorder="1" applyAlignment="1"/>
    <xf numFmtId="42" fontId="0" fillId="8" borderId="0" xfId="0" applyNumberFormat="1" applyFill="1" applyBorder="1" applyAlignment="1"/>
    <xf numFmtId="3" fontId="11" fillId="7" borderId="7" xfId="0" applyNumberFormat="1" applyFont="1" applyFill="1" applyBorder="1" applyAlignment="1">
      <alignment horizontal="left"/>
    </xf>
    <xf numFmtId="3" fontId="0" fillId="7" borderId="8" xfId="0" applyNumberFormat="1" applyFill="1" applyBorder="1" applyAlignment="1">
      <alignment horizontal="center"/>
    </xf>
    <xf numFmtId="41" fontId="10" fillId="5" borderId="1" xfId="0" applyNumberFormat="1" applyFont="1" applyFill="1" applyBorder="1"/>
    <xf numFmtId="42" fontId="0" fillId="0" borderId="0" xfId="0" applyNumberFormat="1" applyBorder="1" applyAlignment="1">
      <alignment horizontal="center"/>
    </xf>
    <xf numFmtId="42" fontId="0" fillId="0" borderId="0" xfId="0" applyNumberFormat="1" applyFill="1" applyBorder="1" applyAlignment="1">
      <alignment horizontal="center"/>
    </xf>
    <xf numFmtId="42" fontId="11" fillId="9" borderId="10" xfId="0" applyNumberFormat="1" applyFont="1" applyFill="1" applyBorder="1" applyAlignment="1">
      <alignment horizontal="center"/>
    </xf>
    <xf numFmtId="42" fontId="11" fillId="3" borderId="10" xfId="0" applyNumberFormat="1" applyFont="1" applyFill="1" applyBorder="1" applyAlignment="1">
      <alignment horizontal="center"/>
    </xf>
    <xf numFmtId="42" fontId="11" fillId="9" borderId="10" xfId="0" applyNumberFormat="1" applyFont="1" applyFill="1" applyBorder="1" applyAlignment="1">
      <alignment vertical="center"/>
    </xf>
    <xf numFmtId="42" fontId="11" fillId="3" borderId="10" xfId="0" applyNumberFormat="1" applyFont="1" applyFill="1" applyBorder="1" applyAlignment="1">
      <alignment vertical="center"/>
    </xf>
    <xf numFmtId="3" fontId="10" fillId="0" borderId="0" xfId="0" applyNumberFormat="1" applyFont="1" applyFill="1" applyBorder="1" applyAlignment="1">
      <alignment vertical="center"/>
    </xf>
    <xf numFmtId="9" fontId="0" fillId="0" borderId="0" xfId="0" applyNumberFormat="1" applyFill="1" applyBorder="1" applyAlignment="1">
      <alignment horizontal="center"/>
    </xf>
    <xf numFmtId="9" fontId="10" fillId="0" borderId="6" xfId="0" applyNumberFormat="1" applyFont="1" applyBorder="1"/>
    <xf numFmtId="168" fontId="10" fillId="5" borderId="9" xfId="0" applyNumberFormat="1" applyFont="1" applyFill="1" applyBorder="1" applyAlignment="1">
      <alignment horizontal="center"/>
    </xf>
    <xf numFmtId="43" fontId="10" fillId="5" borderId="0" xfId="0" applyNumberFormat="1" applyFont="1" applyFill="1" applyAlignment="1">
      <alignment horizontal="center"/>
    </xf>
    <xf numFmtId="10" fontId="10" fillId="5" borderId="0" xfId="0" applyNumberFormat="1" applyFont="1" applyFill="1" applyAlignment="1">
      <alignment horizontal="center"/>
    </xf>
    <xf numFmtId="0" fontId="10" fillId="3" borderId="0" xfId="0" applyFont="1" applyFill="1"/>
    <xf numFmtId="3" fontId="10" fillId="3" borderId="0" xfId="0" applyNumberFormat="1" applyFont="1" applyFill="1" applyBorder="1" applyAlignment="1">
      <alignment horizontal="center"/>
    </xf>
    <xf numFmtId="44" fontId="10" fillId="3" borderId="0" xfId="0" applyNumberFormat="1" applyFont="1" applyFill="1" applyBorder="1" applyAlignment="1">
      <alignment horizontal="center"/>
    </xf>
    <xf numFmtId="42" fontId="10" fillId="0" borderId="0" xfId="0" applyNumberFormat="1" applyFont="1" applyAlignment="1">
      <alignment horizontal="center"/>
    </xf>
    <xf numFmtId="42" fontId="10" fillId="0" borderId="0" xfId="0" applyNumberFormat="1" applyFont="1" applyFill="1" applyBorder="1" applyAlignment="1">
      <alignment horizontal="center"/>
    </xf>
    <xf numFmtId="43" fontId="10" fillId="5" borderId="0" xfId="0" applyNumberFormat="1" applyFont="1" applyFill="1" applyBorder="1" applyAlignment="1">
      <alignment horizontal="center"/>
    </xf>
    <xf numFmtId="10" fontId="10" fillId="3" borderId="0" xfId="0" applyNumberFormat="1" applyFont="1" applyFill="1" applyAlignment="1">
      <alignment horizontal="center"/>
    </xf>
    <xf numFmtId="43" fontId="10" fillId="3" borderId="0" xfId="0" applyNumberFormat="1" applyFont="1" applyFill="1" applyBorder="1" applyAlignment="1">
      <alignment horizontal="center"/>
    </xf>
    <xf numFmtId="3" fontId="10" fillId="3" borderId="0" xfId="0" applyNumberFormat="1" applyFont="1" applyFill="1" applyAlignment="1">
      <alignment horizontal="center"/>
    </xf>
    <xf numFmtId="42" fontId="10" fillId="5" borderId="9" xfId="0" applyNumberFormat="1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/>
    </xf>
    <xf numFmtId="42" fontId="10" fillId="13" borderId="6" xfId="0" applyNumberFormat="1" applyFont="1" applyFill="1" applyBorder="1"/>
    <xf numFmtId="0" fontId="15" fillId="14" borderId="0" xfId="0" applyFont="1" applyFill="1" applyAlignment="1">
      <alignment horizontal="center"/>
    </xf>
    <xf numFmtId="0" fontId="15" fillId="0" borderId="0" xfId="0" applyFont="1" applyFill="1" applyAlignment="1">
      <alignment horizontal="center"/>
    </xf>
    <xf numFmtId="14" fontId="11" fillId="0" borderId="0" xfId="0" applyNumberFormat="1" applyFont="1" applyFill="1" applyAlignment="1">
      <alignment horizontal="center"/>
    </xf>
    <xf numFmtId="0" fontId="0" fillId="0" borderId="0" xfId="0" applyBorder="1" applyAlignment="1">
      <alignment horizontal="center"/>
    </xf>
    <xf numFmtId="3" fontId="10" fillId="0" borderId="0" xfId="0" applyNumberFormat="1" applyFont="1" applyFill="1" applyBorder="1" applyAlignment="1">
      <alignment horizontal="center"/>
    </xf>
    <xf numFmtId="42" fontId="10" fillId="0" borderId="0" xfId="0" applyNumberFormat="1" applyFont="1" applyFill="1"/>
    <xf numFmtId="0" fontId="0" fillId="0" borderId="0" xfId="0"/>
    <xf numFmtId="0" fontId="11" fillId="0" borderId="0" xfId="0" applyFont="1"/>
    <xf numFmtId="0" fontId="0" fillId="0" borderId="0" xfId="0" applyBorder="1"/>
    <xf numFmtId="3" fontId="0" fillId="0" borderId="0" xfId="0" applyNumberFormat="1" applyAlignment="1">
      <alignment horizontal="center"/>
    </xf>
    <xf numFmtId="3" fontId="0" fillId="0" borderId="0" xfId="0" applyNumberFormat="1" applyBorder="1" applyAlignment="1">
      <alignment horizontal="center"/>
    </xf>
    <xf numFmtId="0" fontId="0" fillId="0" borderId="0" xfId="0" applyFill="1" applyBorder="1"/>
    <xf numFmtId="9" fontId="0" fillId="0" borderId="0" xfId="0" applyNumberFormat="1" applyAlignment="1">
      <alignment horizontal="center"/>
    </xf>
    <xf numFmtId="0" fontId="10" fillId="0" borderId="0" xfId="0" applyFont="1"/>
    <xf numFmtId="0" fontId="11" fillId="0" borderId="0" xfId="0" applyFont="1" applyFill="1" applyBorder="1"/>
    <xf numFmtId="0" fontId="0" fillId="0" borderId="0" xfId="0" applyFill="1"/>
    <xf numFmtId="0" fontId="11" fillId="0" borderId="0" xfId="0" applyFont="1" applyFill="1"/>
    <xf numFmtId="14" fontId="13" fillId="0" borderId="0" xfId="0" applyNumberFormat="1" applyFont="1" applyFill="1" applyBorder="1" applyAlignment="1">
      <alignment horizontal="center"/>
    </xf>
    <xf numFmtId="3" fontId="0" fillId="0" borderId="0" xfId="0" applyNumberFormat="1" applyFill="1" applyBorder="1" applyAlignment="1">
      <alignment horizontal="center"/>
    </xf>
    <xf numFmtId="0" fontId="0" fillId="0" borderId="0" xfId="0" applyBorder="1" applyAlignment="1">
      <alignment horizontal="right"/>
    </xf>
    <xf numFmtId="0" fontId="10" fillId="0" borderId="0" xfId="0" applyFont="1" applyBorder="1"/>
    <xf numFmtId="0" fontId="10" fillId="0" borderId="0" xfId="6" applyFont="1"/>
    <xf numFmtId="3" fontId="0" fillId="0" borderId="0" xfId="0" applyNumberFormat="1" applyAlignment="1">
      <alignment horizontal="left"/>
    </xf>
    <xf numFmtId="41" fontId="0" fillId="0" borderId="0" xfId="0" applyNumberFormat="1" applyAlignment="1">
      <alignment horizontal="center"/>
    </xf>
    <xf numFmtId="41" fontId="0" fillId="0" borderId="0" xfId="0" applyNumberFormat="1" applyBorder="1" applyAlignment="1">
      <alignment horizontal="center"/>
    </xf>
    <xf numFmtId="14" fontId="17" fillId="0" borderId="0" xfId="0" applyNumberFormat="1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42" fontId="0" fillId="0" borderId="0" xfId="0" applyNumberFormat="1" applyAlignment="1">
      <alignment horizontal="center"/>
    </xf>
    <xf numFmtId="0" fontId="11" fillId="0" borderId="0" xfId="0" applyFont="1" applyBorder="1"/>
    <xf numFmtId="9" fontId="11" fillId="0" borderId="0" xfId="0" applyNumberFormat="1" applyFont="1" applyBorder="1"/>
    <xf numFmtId="41" fontId="0" fillId="0" borderId="0" xfId="0" applyNumberFormat="1" applyFill="1" applyBorder="1" applyAlignment="1">
      <alignment horizontal="center"/>
    </xf>
    <xf numFmtId="0" fontId="10" fillId="0" borderId="0" xfId="0" applyFont="1" applyFill="1" applyBorder="1"/>
    <xf numFmtId="41" fontId="0" fillId="0" borderId="0" xfId="0" applyNumberFormat="1"/>
    <xf numFmtId="41" fontId="10" fillId="0" borderId="0" xfId="0" applyNumberFormat="1" applyFont="1" applyBorder="1" applyAlignment="1">
      <alignment horizontal="center"/>
    </xf>
    <xf numFmtId="0" fontId="13" fillId="0" borderId="0" xfId="0" applyFont="1" applyAlignment="1">
      <alignment horizontal="center"/>
    </xf>
    <xf numFmtId="3" fontId="10" fillId="0" borderId="0" xfId="0" applyNumberFormat="1" applyFont="1" applyBorder="1" applyAlignment="1">
      <alignment horizontal="center"/>
    </xf>
    <xf numFmtId="10" fontId="0" fillId="0" borderId="0" xfId="0" applyNumberFormat="1" applyAlignment="1">
      <alignment horizontal="center"/>
    </xf>
    <xf numFmtId="41" fontId="0" fillId="3" borderId="0" xfId="0" applyNumberFormat="1" applyFill="1" applyBorder="1" applyAlignment="1">
      <alignment horizontal="center"/>
    </xf>
    <xf numFmtId="0" fontId="10" fillId="0" borderId="0" xfId="0" applyFont="1" applyFill="1"/>
    <xf numFmtId="0" fontId="0" fillId="4" borderId="0" xfId="0" applyFill="1"/>
    <xf numFmtId="0" fontId="22" fillId="0" borderId="0" xfId="0" applyFont="1"/>
    <xf numFmtId="0" fontId="19" fillId="0" borderId="0" xfId="0" applyFont="1" applyFill="1" applyAlignment="1">
      <alignment horizontal="center"/>
    </xf>
    <xf numFmtId="41" fontId="19" fillId="0" borderId="0" xfId="0" applyNumberFormat="1" applyFont="1" applyFill="1" applyBorder="1" applyAlignment="1">
      <alignment horizontal="center"/>
    </xf>
    <xf numFmtId="0" fontId="19" fillId="0" borderId="0" xfId="0" applyFont="1" applyFill="1" applyBorder="1" applyAlignment="1">
      <alignment horizontal="center"/>
    </xf>
    <xf numFmtId="0" fontId="23" fillId="0" borderId="0" xfId="0" applyFont="1"/>
    <xf numFmtId="164" fontId="10" fillId="3" borderId="0" xfId="0" applyNumberFormat="1" applyFont="1" applyFill="1" applyAlignment="1">
      <alignment horizontal="center"/>
    </xf>
    <xf numFmtId="0" fontId="0" fillId="3" borderId="0" xfId="0" applyFill="1"/>
    <xf numFmtId="41" fontId="0" fillId="3" borderId="0" xfId="0" applyNumberFormat="1" applyFill="1" applyAlignment="1">
      <alignment horizontal="center"/>
    </xf>
    <xf numFmtId="0" fontId="10" fillId="3" borderId="0" xfId="0" applyFont="1" applyFill="1" applyBorder="1" applyAlignment="1">
      <alignment horizontal="center"/>
    </xf>
    <xf numFmtId="41" fontId="10" fillId="0" borderId="0" xfId="0" applyNumberFormat="1" applyFont="1" applyFill="1" applyBorder="1" applyAlignment="1">
      <alignment horizontal="center"/>
    </xf>
    <xf numFmtId="41" fontId="10" fillId="0" borderId="0" xfId="0" applyNumberFormat="1" applyFont="1" applyFill="1" applyAlignment="1">
      <alignment horizontal="center"/>
    </xf>
    <xf numFmtId="3" fontId="11" fillId="6" borderId="7" xfId="0" applyNumberFormat="1" applyFont="1" applyFill="1" applyBorder="1" applyAlignment="1">
      <alignment horizontal="left"/>
    </xf>
    <xf numFmtId="3" fontId="0" fillId="6" borderId="8" xfId="0" applyNumberFormat="1" applyFill="1" applyBorder="1" applyAlignment="1">
      <alignment horizontal="center"/>
    </xf>
    <xf numFmtId="167" fontId="0" fillId="6" borderId="8" xfId="0" applyNumberFormat="1" applyFill="1" applyBorder="1" applyAlignment="1">
      <alignment horizontal="center"/>
    </xf>
    <xf numFmtId="0" fontId="11" fillId="7" borderId="21" xfId="0" applyFont="1" applyFill="1" applyBorder="1"/>
    <xf numFmtId="0" fontId="11" fillId="7" borderId="25" xfId="0" applyFont="1" applyFill="1" applyBorder="1"/>
    <xf numFmtId="3" fontId="10" fillId="6" borderId="3" xfId="0" applyNumberFormat="1" applyFont="1" applyFill="1" applyBorder="1" applyAlignment="1">
      <alignment vertical="center"/>
    </xf>
    <xf numFmtId="3" fontId="10" fillId="6" borderId="4" xfId="0" applyNumberFormat="1" applyFont="1" applyFill="1" applyBorder="1" applyAlignment="1">
      <alignment vertical="center"/>
    </xf>
    <xf numFmtId="9" fontId="0" fillId="6" borderId="5" xfId="0" applyNumberFormat="1" applyFill="1" applyBorder="1" applyAlignment="1">
      <alignment horizontal="center"/>
    </xf>
    <xf numFmtId="0" fontId="13" fillId="3" borderId="0" xfId="0" applyFont="1" applyFill="1" applyBorder="1" applyAlignment="1">
      <alignment horizontal="center"/>
    </xf>
    <xf numFmtId="0" fontId="17" fillId="3" borderId="0" xfId="0" applyFont="1" applyFill="1" applyBorder="1" applyAlignment="1">
      <alignment horizontal="center"/>
    </xf>
    <xf numFmtId="3" fontId="0" fillId="3" borderId="0" xfId="0" applyNumberFormat="1" applyFill="1" applyBorder="1" applyAlignment="1">
      <alignment horizontal="center"/>
    </xf>
    <xf numFmtId="0" fontId="17" fillId="3" borderId="0" xfId="0" applyFont="1" applyFill="1" applyAlignment="1">
      <alignment horizontal="center"/>
    </xf>
    <xf numFmtId="0" fontId="11" fillId="8" borderId="0" xfId="0" applyFont="1" applyFill="1" applyBorder="1"/>
    <xf numFmtId="0" fontId="0" fillId="8" borderId="0" xfId="0" applyFill="1"/>
    <xf numFmtId="41" fontId="10" fillId="8" borderId="0" xfId="0" applyNumberFormat="1" applyFont="1" applyFill="1" applyAlignment="1">
      <alignment horizontal="center"/>
    </xf>
    <xf numFmtId="0" fontId="11" fillId="8" borderId="0" xfId="0" applyFont="1" applyFill="1"/>
    <xf numFmtId="0" fontId="0" fillId="8" borderId="0" xfId="0" applyFill="1" applyAlignment="1">
      <alignment horizontal="center"/>
    </xf>
    <xf numFmtId="3" fontId="10" fillId="0" borderId="0" xfId="0" applyNumberFormat="1" applyFont="1" applyFill="1" applyAlignment="1">
      <alignment horizontal="center"/>
    </xf>
    <xf numFmtId="3" fontId="10" fillId="0" borderId="0" xfId="0" applyNumberFormat="1" applyFont="1" applyAlignment="1">
      <alignment horizontal="center"/>
    </xf>
    <xf numFmtId="0" fontId="11" fillId="0" borderId="0" xfId="0" applyFont="1" applyBorder="1" applyAlignment="1">
      <alignment horizontal="center"/>
    </xf>
    <xf numFmtId="0" fontId="0" fillId="3" borderId="2" xfId="0" applyFill="1" applyBorder="1"/>
    <xf numFmtId="41" fontId="29" fillId="0" borderId="0" xfId="0" applyNumberFormat="1" applyFont="1" applyBorder="1" applyAlignment="1">
      <alignment horizontal="center"/>
    </xf>
    <xf numFmtId="41" fontId="29" fillId="3" borderId="0" xfId="0" applyNumberFormat="1" applyFont="1" applyFill="1" applyBorder="1" applyAlignment="1">
      <alignment horizontal="center"/>
    </xf>
    <xf numFmtId="43" fontId="10" fillId="3" borderId="0" xfId="0" applyNumberFormat="1" applyFont="1" applyFill="1" applyAlignment="1">
      <alignment horizontal="center"/>
    </xf>
    <xf numFmtId="3" fontId="0" fillId="3" borderId="0" xfId="0" applyNumberFormat="1" applyFill="1" applyAlignment="1">
      <alignment horizontal="center"/>
    </xf>
    <xf numFmtId="9" fontId="29" fillId="0" borderId="0" xfId="0" applyNumberFormat="1" applyFont="1" applyFill="1" applyAlignment="1">
      <alignment horizontal="right"/>
    </xf>
    <xf numFmtId="41" fontId="10" fillId="3" borderId="0" xfId="0" applyNumberFormat="1" applyFont="1" applyFill="1" applyAlignment="1">
      <alignment horizontal="center"/>
    </xf>
    <xf numFmtId="43" fontId="31" fillId="3" borderId="0" xfId="0" applyNumberFormat="1" applyFont="1" applyFill="1" applyAlignment="1">
      <alignment horizontal="center"/>
    </xf>
    <xf numFmtId="42" fontId="30" fillId="0" borderId="0" xfId="0" applyNumberFormat="1" applyFont="1"/>
    <xf numFmtId="0" fontId="21" fillId="0" borderId="0" xfId="0" applyFont="1" applyFill="1" applyAlignment="1">
      <alignment vertical="center" wrapText="1"/>
    </xf>
    <xf numFmtId="0" fontId="10" fillId="0" borderId="0" xfId="0" applyFont="1" applyFill="1" applyBorder="1" applyAlignment="1">
      <alignment wrapText="1"/>
    </xf>
    <xf numFmtId="0" fontId="10" fillId="0" borderId="0" xfId="0" applyFont="1" applyAlignment="1">
      <alignment horizontal="right"/>
    </xf>
    <xf numFmtId="0" fontId="17" fillId="0" borderId="0" xfId="0" applyFont="1" applyFill="1" applyAlignment="1">
      <alignment horizontal="center"/>
    </xf>
    <xf numFmtId="10" fontId="20" fillId="0" borderId="0" xfId="0" applyNumberFormat="1" applyFont="1" applyFill="1" applyAlignment="1">
      <alignment horizontal="center"/>
    </xf>
    <xf numFmtId="42" fontId="0" fillId="3" borderId="0" xfId="0" applyNumberFormat="1" applyFill="1" applyAlignment="1">
      <alignment horizontal="center"/>
    </xf>
    <xf numFmtId="41" fontId="0" fillId="0" borderId="0" xfId="0" applyNumberFormat="1" applyFill="1" applyAlignment="1">
      <alignment horizontal="center"/>
    </xf>
    <xf numFmtId="0" fontId="16" fillId="8" borderId="0" xfId="0" applyFont="1" applyFill="1" applyAlignment="1"/>
    <xf numFmtId="3" fontId="11" fillId="0" borderId="0" xfId="0" applyNumberFormat="1" applyFont="1" applyBorder="1" applyAlignment="1">
      <alignment horizontal="center"/>
    </xf>
    <xf numFmtId="41" fontId="10" fillId="3" borderId="0" xfId="0" applyNumberFormat="1" applyFont="1" applyFill="1" applyBorder="1" applyAlignment="1">
      <alignment horizontal="center"/>
    </xf>
    <xf numFmtId="3" fontId="20" fillId="3" borderId="0" xfId="0" applyNumberFormat="1" applyFont="1" applyFill="1" applyBorder="1" applyAlignment="1">
      <alignment horizontal="center"/>
    </xf>
    <xf numFmtId="0" fontId="19" fillId="9" borderId="10" xfId="0" applyFont="1" applyFill="1" applyBorder="1" applyAlignment="1"/>
    <xf numFmtId="41" fontId="19" fillId="3" borderId="0" xfId="0" applyNumberFormat="1" applyFont="1" applyFill="1" applyBorder="1" applyAlignment="1">
      <alignment horizontal="center"/>
    </xf>
    <xf numFmtId="0" fontId="10" fillId="3" borderId="0" xfId="0" applyFont="1" applyFill="1" applyAlignment="1">
      <alignment horizontal="center"/>
    </xf>
    <xf numFmtId="43" fontId="10" fillId="0" borderId="0" xfId="0" applyNumberFormat="1" applyFont="1" applyFill="1" applyAlignment="1">
      <alignment horizontal="center"/>
    </xf>
    <xf numFmtId="164" fontId="0" fillId="0" borderId="0" xfId="0" applyNumberFormat="1" applyFill="1" applyAlignment="1">
      <alignment horizontal="center"/>
    </xf>
    <xf numFmtId="10" fontId="10" fillId="0" borderId="0" xfId="0" applyNumberFormat="1" applyFont="1" applyFill="1" applyAlignment="1">
      <alignment horizontal="center"/>
    </xf>
    <xf numFmtId="0" fontId="10" fillId="0" borderId="6" xfId="0" applyFont="1" applyBorder="1"/>
    <xf numFmtId="0" fontId="23" fillId="9" borderId="10" xfId="0" applyFont="1" applyFill="1" applyBorder="1"/>
    <xf numFmtId="14" fontId="11" fillId="0" borderId="0" xfId="0" applyNumberFormat="1" applyFont="1" applyFill="1" applyAlignment="1"/>
    <xf numFmtId="0" fontId="15" fillId="0" borderId="0" xfId="0" applyFont="1" applyAlignment="1"/>
    <xf numFmtId="0" fontId="27" fillId="0" borderId="0" xfId="0" applyFont="1" applyAlignment="1">
      <alignment horizontal="center"/>
    </xf>
    <xf numFmtId="0" fontId="33" fillId="0" borderId="0" xfId="0" applyFont="1" applyFill="1" applyBorder="1" applyAlignment="1">
      <alignment vertical="center"/>
    </xf>
    <xf numFmtId="0" fontId="27" fillId="0" borderId="0" xfId="0" applyFont="1"/>
    <xf numFmtId="0" fontId="15" fillId="0" borderId="0" xfId="0" applyFont="1" applyFill="1" applyAlignment="1"/>
    <xf numFmtId="0" fontId="0" fillId="9" borderId="10" xfId="0" applyFill="1" applyBorder="1"/>
    <xf numFmtId="43" fontId="20" fillId="3" borderId="0" xfId="0" applyNumberFormat="1" applyFont="1" applyFill="1" applyAlignment="1">
      <alignment horizontal="center"/>
    </xf>
    <xf numFmtId="10" fontId="20" fillId="3" borderId="0" xfId="0" applyNumberFormat="1" applyFont="1" applyFill="1" applyAlignment="1">
      <alignment horizontal="center"/>
    </xf>
    <xf numFmtId="3" fontId="10" fillId="10" borderId="11" xfId="8" applyNumberFormat="1" applyFill="1" applyBorder="1" applyAlignment="1">
      <alignment horizontal="center"/>
    </xf>
    <xf numFmtId="2" fontId="10" fillId="10" borderId="13" xfId="8" applyNumberFormat="1" applyFill="1" applyBorder="1" applyAlignment="1"/>
    <xf numFmtId="0" fontId="0" fillId="0" borderId="2" xfId="0" applyFill="1" applyBorder="1"/>
    <xf numFmtId="0" fontId="11" fillId="0" borderId="1" xfId="0" applyFont="1" applyFill="1" applyBorder="1" applyAlignment="1">
      <alignment horizontal="center"/>
    </xf>
    <xf numFmtId="0" fontId="0" fillId="0" borderId="2" xfId="0" applyBorder="1"/>
    <xf numFmtId="0" fontId="0" fillId="0" borderId="1" xfId="0" applyBorder="1"/>
    <xf numFmtId="0" fontId="11" fillId="10" borderId="26" xfId="8" applyFont="1" applyFill="1" applyBorder="1" applyAlignment="1"/>
    <xf numFmtId="3" fontId="11" fillId="10" borderId="26" xfId="8" applyNumberFormat="1" applyFont="1" applyFill="1" applyBorder="1" applyAlignment="1"/>
    <xf numFmtId="0" fontId="11" fillId="10" borderId="26" xfId="8" applyFont="1" applyFill="1" applyBorder="1"/>
    <xf numFmtId="2" fontId="10" fillId="10" borderId="27" xfId="8" applyNumberFormat="1" applyFill="1" applyBorder="1" applyAlignment="1"/>
    <xf numFmtId="3" fontId="10" fillId="10" borderId="14" xfId="8" applyNumberFormat="1" applyFill="1" applyBorder="1" applyAlignment="1">
      <alignment horizontal="center"/>
    </xf>
    <xf numFmtId="3" fontId="10" fillId="10" borderId="13" xfId="8" applyNumberFormat="1" applyFill="1" applyBorder="1" applyAlignment="1">
      <alignment horizontal="center"/>
    </xf>
    <xf numFmtId="3" fontId="10" fillId="10" borderId="20" xfId="8" applyNumberFormat="1" applyFill="1" applyBorder="1" applyAlignment="1">
      <alignment horizontal="center"/>
    </xf>
    <xf numFmtId="0" fontId="10" fillId="0" borderId="2" xfId="0" applyFont="1" applyBorder="1"/>
    <xf numFmtId="3" fontId="10" fillId="0" borderId="12" xfId="8" applyNumberFormat="1" applyFill="1" applyBorder="1" applyAlignment="1">
      <alignment horizontal="center"/>
    </xf>
    <xf numFmtId="2" fontId="0" fillId="0" borderId="0" xfId="0" applyNumberFormat="1" applyFill="1" applyAlignment="1">
      <alignment horizontal="center"/>
    </xf>
    <xf numFmtId="2" fontId="0" fillId="3" borderId="0" xfId="0" applyNumberFormat="1" applyFill="1" applyAlignment="1">
      <alignment horizontal="center"/>
    </xf>
    <xf numFmtId="3" fontId="10" fillId="12" borderId="0" xfId="0" applyNumberFormat="1" applyFont="1" applyFill="1" applyBorder="1" applyAlignment="1">
      <alignment horizontal="left"/>
    </xf>
    <xf numFmtId="0" fontId="0" fillId="12" borderId="0" xfId="0" applyFill="1" applyBorder="1"/>
    <xf numFmtId="0" fontId="0" fillId="12" borderId="0" xfId="0" applyFill="1"/>
    <xf numFmtId="3" fontId="11" fillId="11" borderId="0" xfId="0" applyNumberFormat="1" applyFont="1" applyFill="1" applyBorder="1" applyAlignment="1">
      <alignment horizontal="left"/>
    </xf>
    <xf numFmtId="0" fontId="0" fillId="11" borderId="0" xfId="0" applyFill="1" applyBorder="1"/>
    <xf numFmtId="0" fontId="0" fillId="11" borderId="0" xfId="0" applyFill="1"/>
    <xf numFmtId="41" fontId="0" fillId="3" borderId="0" xfId="0" applyNumberFormat="1" applyFill="1"/>
    <xf numFmtId="0" fontId="11" fillId="11" borderId="0" xfId="0" applyFont="1" applyFill="1"/>
    <xf numFmtId="0" fontId="11" fillId="9" borderId="10" xfId="0" applyFont="1" applyFill="1" applyBorder="1"/>
    <xf numFmtId="0" fontId="15" fillId="0" borderId="0" xfId="0" applyFont="1" applyFill="1" applyBorder="1" applyAlignment="1"/>
    <xf numFmtId="0" fontId="15" fillId="0" borderId="0" xfId="0" applyFont="1" applyFill="1" applyBorder="1" applyAlignment="1">
      <alignment horizontal="center"/>
    </xf>
    <xf numFmtId="0" fontId="27" fillId="0" borderId="0" xfId="0" applyFont="1" applyFill="1" applyBorder="1"/>
    <xf numFmtId="4" fontId="20" fillId="0" borderId="0" xfId="8" applyNumberFormat="1" applyFont="1" applyFill="1" applyBorder="1" applyAlignment="1">
      <alignment horizontal="center"/>
    </xf>
    <xf numFmtId="0" fontId="15" fillId="0" borderId="0" xfId="0" applyFont="1" applyAlignment="1">
      <alignment horizontal="center"/>
    </xf>
    <xf numFmtId="0" fontId="36" fillId="0" borderId="0" xfId="0" applyFont="1" applyFill="1" applyBorder="1" applyAlignment="1" applyProtection="1">
      <alignment horizontal="center"/>
    </xf>
    <xf numFmtId="42" fontId="10" fillId="13" borderId="0" xfId="0" applyNumberFormat="1" applyFont="1" applyFill="1"/>
    <xf numFmtId="0" fontId="10" fillId="13" borderId="0" xfId="0" applyFont="1" applyFill="1" applyAlignment="1">
      <alignment horizontal="center"/>
    </xf>
    <xf numFmtId="0" fontId="13" fillId="13" borderId="0" xfId="0" applyFont="1" applyFill="1" applyAlignment="1">
      <alignment horizontal="center"/>
    </xf>
    <xf numFmtId="41" fontId="0" fillId="0" borderId="0" xfId="0" applyNumberFormat="1" applyFill="1"/>
    <xf numFmtId="165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25" fillId="0" borderId="0" xfId="0" applyFont="1" applyFill="1"/>
    <xf numFmtId="0" fontId="11" fillId="9" borderId="10" xfId="0" applyFont="1" applyFill="1" applyBorder="1" applyAlignment="1">
      <alignment vertical="center"/>
    </xf>
    <xf numFmtId="3" fontId="11" fillId="0" borderId="0" xfId="0" applyNumberFormat="1" applyFont="1" applyFill="1" applyAlignment="1">
      <alignment horizontal="center" vertical="center"/>
    </xf>
    <xf numFmtId="0" fontId="10" fillId="0" borderId="0" xfId="0" applyFont="1" applyFill="1" applyAlignment="1">
      <alignment vertical="center"/>
    </xf>
    <xf numFmtId="0" fontId="10" fillId="0" borderId="0" xfId="0" applyFont="1" applyAlignment="1">
      <alignment vertical="center"/>
    </xf>
    <xf numFmtId="0" fontId="10" fillId="9" borderId="10" xfId="0" applyFont="1" applyFill="1" applyBorder="1" applyAlignment="1">
      <alignment vertical="center"/>
    </xf>
    <xf numFmtId="0" fontId="10" fillId="9" borderId="10" xfId="0" applyFont="1" applyFill="1" applyBorder="1" applyAlignment="1">
      <alignment horizontal="center" vertical="center"/>
    </xf>
    <xf numFmtId="3" fontId="15" fillId="0" borderId="0" xfId="0" applyNumberFormat="1" applyFont="1" applyFill="1" applyAlignment="1">
      <alignment horizontal="center" vertical="center"/>
    </xf>
    <xf numFmtId="3" fontId="10" fillId="0" borderId="0" xfId="0" applyNumberFormat="1" applyFont="1" applyFill="1" applyAlignment="1">
      <alignment horizontal="center" vertical="center"/>
    </xf>
    <xf numFmtId="0" fontId="0" fillId="9" borderId="10" xfId="0" applyFill="1" applyBorder="1" applyAlignment="1">
      <alignment vertical="center"/>
    </xf>
    <xf numFmtId="3" fontId="0" fillId="0" borderId="0" xfId="0" applyNumberFormat="1" applyAlignment="1">
      <alignment horizontal="center" vertical="center"/>
    </xf>
    <xf numFmtId="0" fontId="0" fillId="0" borderId="0" xfId="0" applyAlignment="1">
      <alignment vertical="center"/>
    </xf>
    <xf numFmtId="165" fontId="11" fillId="13" borderId="23" xfId="0" applyNumberFormat="1" applyFont="1" applyFill="1" applyBorder="1"/>
    <xf numFmtId="0" fontId="11" fillId="13" borderId="23" xfId="0" applyFont="1" applyFill="1" applyBorder="1" applyAlignment="1">
      <alignment horizontal="center"/>
    </xf>
    <xf numFmtId="42" fontId="10" fillId="3" borderId="0" xfId="0" applyNumberFormat="1" applyFont="1" applyFill="1" applyBorder="1" applyAlignment="1">
      <alignment horizontal="center"/>
    </xf>
    <xf numFmtId="42" fontId="10" fillId="5" borderId="0" xfId="0" applyNumberFormat="1" applyFont="1" applyFill="1" applyBorder="1" applyAlignment="1">
      <alignment horizontal="center"/>
    </xf>
    <xf numFmtId="41" fontId="10" fillId="0" borderId="0" xfId="0" applyNumberFormat="1" applyFont="1" applyFill="1" applyBorder="1"/>
    <xf numFmtId="4" fontId="20" fillId="0" borderId="1" xfId="8" applyNumberFormat="1" applyFont="1" applyFill="1" applyBorder="1" applyAlignment="1">
      <alignment horizontal="center"/>
    </xf>
    <xf numFmtId="4" fontId="10" fillId="5" borderId="0" xfId="8" applyNumberFormat="1" applyFont="1" applyFill="1" applyBorder="1" applyAlignment="1">
      <alignment horizontal="center"/>
    </xf>
    <xf numFmtId="4" fontId="10" fillId="5" borderId="1" xfId="8" applyNumberFormat="1" applyFont="1" applyFill="1" applyBorder="1" applyAlignment="1">
      <alignment horizontal="center"/>
    </xf>
    <xf numFmtId="41" fontId="10" fillId="3" borderId="2" xfId="0" applyNumberFormat="1" applyFont="1" applyFill="1" applyBorder="1" applyAlignment="1">
      <alignment horizontal="center"/>
    </xf>
    <xf numFmtId="0" fontId="11" fillId="3" borderId="3" xfId="0" applyFont="1" applyFill="1" applyBorder="1" applyAlignment="1">
      <alignment horizontal="center"/>
    </xf>
    <xf numFmtId="3" fontId="17" fillId="3" borderId="0" xfId="0" applyNumberFormat="1" applyFont="1" applyFill="1" applyBorder="1" applyAlignment="1">
      <alignment horizontal="center"/>
    </xf>
    <xf numFmtId="2" fontId="0" fillId="3" borderId="2" xfId="0" applyNumberFormat="1" applyFill="1" applyBorder="1"/>
    <xf numFmtId="0" fontId="0" fillId="3" borderId="18" xfId="0" applyFill="1" applyBorder="1"/>
    <xf numFmtId="0" fontId="17" fillId="3" borderId="1" xfId="0" applyFont="1" applyFill="1" applyBorder="1" applyAlignment="1">
      <alignment horizontal="center"/>
    </xf>
    <xf numFmtId="9" fontId="11" fillId="0" borderId="0" xfId="0" applyNumberFormat="1" applyFont="1" applyFill="1" applyAlignment="1">
      <alignment horizontal="center"/>
    </xf>
    <xf numFmtId="41" fontId="0" fillId="3" borderId="0" xfId="0" applyNumberFormat="1" applyFill="1" applyBorder="1"/>
    <xf numFmtId="41" fontId="0" fillId="3" borderId="1" xfId="0" applyNumberFormat="1" applyFill="1" applyBorder="1"/>
    <xf numFmtId="41" fontId="0" fillId="3" borderId="6" xfId="0" applyNumberFormat="1" applyFill="1" applyBorder="1"/>
    <xf numFmtId="41" fontId="0" fillId="3" borderId="17" xfId="0" applyNumberFormat="1" applyFill="1" applyBorder="1"/>
    <xf numFmtId="41" fontId="11" fillId="3" borderId="4" xfId="0" applyNumberFormat="1" applyFont="1" applyFill="1" applyBorder="1"/>
    <xf numFmtId="41" fontId="0" fillId="3" borderId="5" xfId="0" applyNumberFormat="1" applyFill="1" applyBorder="1"/>
    <xf numFmtId="2" fontId="0" fillId="0" borderId="0" xfId="0" applyNumberFormat="1" applyAlignment="1">
      <alignment horizontal="center"/>
    </xf>
    <xf numFmtId="10" fontId="10" fillId="0" borderId="0" xfId="0" applyNumberFormat="1" applyFont="1" applyAlignment="1">
      <alignment horizontal="center"/>
    </xf>
    <xf numFmtId="43" fontId="20" fillId="3" borderId="0" xfId="0" applyNumberFormat="1" applyFont="1" applyFill="1" applyBorder="1" applyAlignment="1">
      <alignment horizontal="center"/>
    </xf>
    <xf numFmtId="42" fontId="17" fillId="3" borderId="0" xfId="0" applyNumberFormat="1" applyFont="1" applyFill="1" applyBorder="1" applyAlignment="1">
      <alignment horizontal="center"/>
    </xf>
    <xf numFmtId="42" fontId="29" fillId="0" borderId="11" xfId="0" applyNumberFormat="1" applyFont="1" applyBorder="1" applyAlignment="1">
      <alignment horizontal="center"/>
    </xf>
    <xf numFmtId="42" fontId="29" fillId="3" borderId="11" xfId="0" applyNumberFormat="1" applyFont="1" applyFill="1" applyBorder="1" applyAlignment="1">
      <alignment horizontal="center"/>
    </xf>
    <xf numFmtId="42" fontId="29" fillId="0" borderId="0" xfId="0" applyNumberFormat="1" applyFont="1" applyBorder="1" applyAlignment="1">
      <alignment horizontal="center"/>
    </xf>
    <xf numFmtId="42" fontId="29" fillId="3" borderId="0" xfId="0" applyNumberFormat="1" applyFont="1" applyFill="1" applyBorder="1" applyAlignment="1">
      <alignment horizontal="center"/>
    </xf>
    <xf numFmtId="0" fontId="17" fillId="3" borderId="2" xfId="0" applyFont="1" applyFill="1" applyBorder="1" applyAlignment="1">
      <alignment horizontal="center"/>
    </xf>
    <xf numFmtId="9" fontId="29" fillId="3" borderId="0" xfId="0" applyNumberFormat="1" applyFont="1" applyFill="1" applyAlignment="1">
      <alignment horizontal="right"/>
    </xf>
    <xf numFmtId="0" fontId="11" fillId="0" borderId="2" xfId="0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10" fillId="0" borderId="0" xfId="0" applyFont="1" applyFill="1" applyAlignment="1">
      <alignment horizontal="center"/>
    </xf>
    <xf numFmtId="0" fontId="10" fillId="0" borderId="6" xfId="0" applyFont="1" applyBorder="1" applyAlignment="1">
      <alignment horizontal="right"/>
    </xf>
    <xf numFmtId="49" fontId="10" fillId="0" borderId="0" xfId="0" applyNumberFormat="1" applyFont="1" applyAlignment="1">
      <alignment horizontal="center"/>
    </xf>
    <xf numFmtId="42" fontId="0" fillId="0" borderId="0" xfId="0" applyNumberFormat="1" applyBorder="1" applyAlignment="1"/>
    <xf numFmtId="42" fontId="0" fillId="0" borderId="0" xfId="0" applyNumberFormat="1" applyAlignment="1"/>
    <xf numFmtId="42" fontId="0" fillId="3" borderId="0" xfId="0" applyNumberFormat="1" applyFill="1" applyBorder="1" applyAlignment="1"/>
    <xf numFmtId="42" fontId="0" fillId="3" borderId="0" xfId="0" applyNumberFormat="1" applyFill="1" applyAlignment="1"/>
    <xf numFmtId="42" fontId="11" fillId="9" borderId="10" xfId="0" applyNumberFormat="1" applyFont="1" applyFill="1" applyBorder="1" applyAlignment="1"/>
    <xf numFmtId="42" fontId="11" fillId="3" borderId="10" xfId="0" applyNumberFormat="1" applyFont="1" applyFill="1" applyBorder="1" applyAlignment="1"/>
    <xf numFmtId="41" fontId="0" fillId="3" borderId="0" xfId="0" applyNumberFormat="1" applyFill="1" applyAlignment="1"/>
    <xf numFmtId="42" fontId="0" fillId="0" borderId="0" xfId="1" applyNumberFormat="1" applyFont="1" applyFill="1" applyBorder="1" applyAlignment="1"/>
    <xf numFmtId="41" fontId="0" fillId="0" borderId="0" xfId="0" applyNumberFormat="1" applyBorder="1" applyAlignment="1"/>
    <xf numFmtId="42" fontId="0" fillId="0" borderId="11" xfId="0" applyNumberFormat="1" applyBorder="1" applyAlignment="1"/>
    <xf numFmtId="42" fontId="0" fillId="3" borderId="11" xfId="0" applyNumberFormat="1" applyFill="1" applyBorder="1" applyAlignment="1"/>
    <xf numFmtId="42" fontId="10" fillId="8" borderId="0" xfId="0" applyNumberFormat="1" applyFont="1" applyFill="1" applyBorder="1" applyAlignment="1"/>
    <xf numFmtId="42" fontId="10" fillId="3" borderId="0" xfId="0" applyNumberFormat="1" applyFont="1" applyFill="1" applyBorder="1" applyAlignment="1"/>
    <xf numFmtId="42" fontId="18" fillId="8" borderId="0" xfId="0" applyNumberFormat="1" applyFont="1" applyFill="1" applyBorder="1" applyAlignment="1"/>
    <xf numFmtId="42" fontId="18" fillId="3" borderId="0" xfId="0" applyNumberFormat="1" applyFont="1" applyFill="1" applyBorder="1" applyAlignment="1"/>
    <xf numFmtId="42" fontId="10" fillId="3" borderId="0" xfId="0" applyNumberFormat="1" applyFont="1" applyFill="1" applyAlignment="1"/>
    <xf numFmtId="42" fontId="11" fillId="0" borderId="0" xfId="0" applyNumberFormat="1" applyFont="1" applyBorder="1" applyAlignment="1"/>
    <xf numFmtId="42" fontId="11" fillId="3" borderId="0" xfId="0" applyNumberFormat="1" applyFont="1" applyFill="1" applyAlignment="1"/>
    <xf numFmtId="42" fontId="18" fillId="0" borderId="0" xfId="0" applyNumberFormat="1" applyFont="1" applyBorder="1" applyAlignment="1"/>
    <xf numFmtId="42" fontId="18" fillId="3" borderId="0" xfId="0" applyNumberFormat="1" applyFont="1" applyFill="1" applyAlignment="1"/>
    <xf numFmtId="42" fontId="31" fillId="0" borderId="0" xfId="0" applyNumberFormat="1" applyFont="1" applyBorder="1" applyAlignment="1"/>
    <xf numFmtId="42" fontId="31" fillId="3" borderId="0" xfId="0" applyNumberFormat="1" applyFont="1" applyFill="1" applyAlignment="1"/>
    <xf numFmtId="42" fontId="29" fillId="0" borderId="11" xfId="0" applyNumberFormat="1" applyFont="1" applyBorder="1" applyAlignment="1"/>
    <xf numFmtId="42" fontId="29" fillId="3" borderId="11" xfId="0" applyNumberFormat="1" applyFont="1" applyFill="1" applyBorder="1" applyAlignment="1"/>
    <xf numFmtId="42" fontId="29" fillId="0" borderId="0" xfId="0" applyNumberFormat="1" applyFont="1" applyBorder="1" applyAlignment="1"/>
    <xf numFmtId="42" fontId="29" fillId="3" borderId="0" xfId="0" applyNumberFormat="1" applyFont="1" applyFill="1" applyBorder="1" applyAlignment="1"/>
    <xf numFmtId="42" fontId="0" fillId="8" borderId="0" xfId="0" applyNumberFormat="1" applyFill="1" applyBorder="1" applyAlignment="1"/>
    <xf numFmtId="3" fontId="11" fillId="7" borderId="7" xfId="0" applyNumberFormat="1" applyFont="1" applyFill="1" applyBorder="1" applyAlignment="1">
      <alignment horizontal="left"/>
    </xf>
    <xf numFmtId="3" fontId="0" fillId="7" borderId="8" xfId="0" applyNumberFormat="1" applyFill="1" applyBorder="1" applyAlignment="1">
      <alignment horizontal="center"/>
    </xf>
    <xf numFmtId="3" fontId="11" fillId="0" borderId="7" xfId="0" applyNumberFormat="1" applyFont="1" applyFill="1" applyBorder="1" applyAlignment="1">
      <alignment horizontal="left"/>
    </xf>
    <xf numFmtId="0" fontId="11" fillId="0" borderId="8" xfId="0" applyFont="1" applyFill="1" applyBorder="1" applyAlignment="1">
      <alignment horizontal="center"/>
    </xf>
    <xf numFmtId="3" fontId="11" fillId="0" borderId="8" xfId="0" applyNumberFormat="1" applyFont="1" applyBorder="1" applyAlignment="1">
      <alignment horizontal="center"/>
    </xf>
    <xf numFmtId="0" fontId="11" fillId="0" borderId="9" xfId="0" applyFont="1" applyFill="1" applyBorder="1" applyAlignment="1">
      <alignment horizontal="center"/>
    </xf>
    <xf numFmtId="41" fontId="10" fillId="3" borderId="2" xfId="0" applyNumberFormat="1" applyFont="1" applyFill="1" applyBorder="1"/>
    <xf numFmtId="0" fontId="0" fillId="0" borderId="1" xfId="0" applyFill="1" applyBorder="1"/>
    <xf numFmtId="0" fontId="0" fillId="0" borderId="4" xfId="0" applyFill="1" applyBorder="1"/>
    <xf numFmtId="0" fontId="0" fillId="0" borderId="5" xfId="0" applyFill="1" applyBorder="1"/>
    <xf numFmtId="3" fontId="11" fillId="0" borderId="8" xfId="0" applyNumberFormat="1" applyFont="1" applyFill="1" applyBorder="1" applyAlignment="1">
      <alignment horizontal="left"/>
    </xf>
    <xf numFmtId="3" fontId="0" fillId="0" borderId="8" xfId="0" applyNumberFormat="1" applyFill="1" applyBorder="1" applyAlignment="1">
      <alignment horizontal="center"/>
    </xf>
    <xf numFmtId="42" fontId="20" fillId="0" borderId="8" xfId="0" applyNumberFormat="1" applyFont="1" applyFill="1" applyBorder="1" applyAlignment="1">
      <alignment horizontal="center"/>
    </xf>
    <xf numFmtId="42" fontId="19" fillId="8" borderId="0" xfId="0" applyNumberFormat="1" applyFont="1" applyFill="1" applyBorder="1" applyAlignment="1"/>
    <xf numFmtId="42" fontId="19" fillId="3" borderId="0" xfId="0" applyNumberFormat="1" applyFont="1" applyFill="1" applyAlignment="1"/>
    <xf numFmtId="42" fontId="19" fillId="8" borderId="0" xfId="0" applyNumberFormat="1" applyFont="1" applyFill="1" applyBorder="1" applyAlignment="1">
      <alignment horizontal="center"/>
    </xf>
    <xf numFmtId="42" fontId="19" fillId="3" borderId="0" xfId="0" applyNumberFormat="1" applyFont="1" applyFill="1" applyAlignment="1">
      <alignment horizontal="center"/>
    </xf>
    <xf numFmtId="42" fontId="11" fillId="9" borderId="10" xfId="0" applyNumberFormat="1" applyFont="1" applyFill="1" applyBorder="1" applyAlignment="1">
      <alignment horizontal="center"/>
    </xf>
    <xf numFmtId="42" fontId="11" fillId="3" borderId="10" xfId="0" applyNumberFormat="1" applyFont="1" applyFill="1" applyBorder="1" applyAlignment="1">
      <alignment horizontal="center"/>
    </xf>
    <xf numFmtId="42" fontId="11" fillId="9" borderId="10" xfId="0" applyNumberFormat="1" applyFont="1" applyFill="1" applyBorder="1" applyAlignment="1">
      <alignment vertical="center"/>
    </xf>
    <xf numFmtId="42" fontId="11" fillId="3" borderId="10" xfId="0" applyNumberFormat="1" applyFont="1" applyFill="1" applyBorder="1" applyAlignment="1">
      <alignment vertical="center"/>
    </xf>
    <xf numFmtId="42" fontId="10" fillId="0" borderId="0" xfId="0" applyNumberFormat="1" applyFont="1" applyFill="1" applyAlignment="1">
      <alignment vertical="center"/>
    </xf>
    <xf numFmtId="42" fontId="10" fillId="3" borderId="0" xfId="0" applyNumberFormat="1" applyFont="1" applyFill="1" applyAlignment="1">
      <alignment vertical="center"/>
    </xf>
    <xf numFmtId="42" fontId="11" fillId="9" borderId="10" xfId="0" applyNumberFormat="1" applyFont="1" applyFill="1" applyBorder="1" applyAlignment="1">
      <alignment vertical="center" wrapText="1"/>
    </xf>
    <xf numFmtId="3" fontId="10" fillId="0" borderId="0" xfId="0" applyNumberFormat="1" applyFont="1" applyFill="1" applyBorder="1" applyAlignment="1">
      <alignment vertical="center"/>
    </xf>
    <xf numFmtId="9" fontId="0" fillId="0" borderId="0" xfId="0" applyNumberFormat="1" applyFill="1" applyBorder="1" applyAlignment="1">
      <alignment horizontal="center"/>
    </xf>
    <xf numFmtId="41" fontId="10" fillId="5" borderId="0" xfId="0" applyNumberFormat="1" applyFont="1" applyFill="1" applyAlignment="1">
      <alignment horizontal="center"/>
    </xf>
    <xf numFmtId="168" fontId="10" fillId="5" borderId="9" xfId="0" applyNumberFormat="1" applyFont="1" applyFill="1" applyBorder="1" applyAlignment="1">
      <alignment horizontal="center"/>
    </xf>
    <xf numFmtId="42" fontId="10" fillId="5" borderId="22" xfId="0" applyNumberFormat="1" applyFont="1" applyFill="1" applyBorder="1"/>
    <xf numFmtId="43" fontId="10" fillId="5" borderId="0" xfId="0" applyNumberFormat="1" applyFont="1" applyFill="1" applyAlignment="1">
      <alignment horizontal="center"/>
    </xf>
    <xf numFmtId="10" fontId="10" fillId="5" borderId="0" xfId="0" applyNumberFormat="1" applyFont="1" applyFill="1" applyAlignment="1">
      <alignment horizontal="center"/>
    </xf>
    <xf numFmtId="0" fontId="10" fillId="3" borderId="0" xfId="0" applyFont="1" applyFill="1"/>
    <xf numFmtId="3" fontId="10" fillId="3" borderId="0" xfId="0" applyNumberFormat="1" applyFont="1" applyFill="1" applyBorder="1" applyAlignment="1">
      <alignment horizontal="center"/>
    </xf>
    <xf numFmtId="44" fontId="10" fillId="3" borderId="0" xfId="0" applyNumberFormat="1" applyFont="1" applyFill="1" applyBorder="1" applyAlignment="1">
      <alignment horizontal="center"/>
    </xf>
    <xf numFmtId="42" fontId="10" fillId="0" borderId="0" xfId="0" applyNumberFormat="1" applyFont="1" applyAlignment="1">
      <alignment horizontal="center"/>
    </xf>
    <xf numFmtId="42" fontId="10" fillId="0" borderId="0" xfId="0" applyNumberFormat="1" applyFont="1" applyFill="1" applyBorder="1" applyAlignment="1">
      <alignment horizontal="center"/>
    </xf>
    <xf numFmtId="10" fontId="10" fillId="3" borderId="0" xfId="0" applyNumberFormat="1" applyFont="1" applyFill="1" applyAlignment="1">
      <alignment horizontal="center"/>
    </xf>
    <xf numFmtId="43" fontId="10" fillId="3" borderId="0" xfId="0" applyNumberFormat="1" applyFont="1" applyFill="1" applyBorder="1" applyAlignment="1">
      <alignment horizontal="center"/>
    </xf>
    <xf numFmtId="3" fontId="10" fillId="3" borderId="0" xfId="0" applyNumberFormat="1" applyFont="1" applyFill="1" applyAlignment="1">
      <alignment horizontal="center"/>
    </xf>
    <xf numFmtId="42" fontId="10" fillId="5" borderId="9" xfId="0" applyNumberFormat="1" applyFont="1" applyFill="1" applyBorder="1" applyAlignment="1">
      <alignment horizontal="center"/>
    </xf>
    <xf numFmtId="0" fontId="11" fillId="2" borderId="6" xfId="0" applyFont="1" applyFill="1" applyBorder="1" applyAlignment="1">
      <alignment horizontal="center"/>
    </xf>
    <xf numFmtId="3" fontId="11" fillId="2" borderId="17" xfId="0" applyNumberFormat="1" applyFont="1" applyFill="1" applyBorder="1" applyAlignment="1">
      <alignment horizontal="center"/>
    </xf>
    <xf numFmtId="3" fontId="10" fillId="0" borderId="0" xfId="0" applyNumberFormat="1" applyFont="1" applyFill="1" applyBorder="1" applyAlignment="1"/>
    <xf numFmtId="41" fontId="11" fillId="0" borderId="0" xfId="0" applyNumberFormat="1" applyFont="1" applyFill="1" applyBorder="1"/>
    <xf numFmtId="41" fontId="34" fillId="0" borderId="0" xfId="0" applyNumberFormat="1" applyFont="1" applyFill="1" applyBorder="1"/>
    <xf numFmtId="3" fontId="11" fillId="11" borderId="0" xfId="0" applyNumberFormat="1" applyFont="1" applyFill="1" applyAlignment="1">
      <alignment horizontal="left"/>
    </xf>
    <xf numFmtId="3" fontId="11" fillId="11" borderId="0" xfId="0" applyNumberFormat="1" applyFont="1" applyFill="1" applyAlignment="1">
      <alignment horizontal="center"/>
    </xf>
    <xf numFmtId="3" fontId="10" fillId="0" borderId="0" xfId="0" applyNumberFormat="1" applyFont="1" applyFill="1" applyBorder="1" applyAlignment="1">
      <alignment wrapText="1"/>
    </xf>
    <xf numFmtId="0" fontId="11" fillId="0" borderId="0" xfId="0" applyFont="1" applyAlignment="1">
      <alignment horizontal="right"/>
    </xf>
    <xf numFmtId="0" fontId="11" fillId="0" borderId="0" xfId="0" applyFont="1" applyFill="1" applyAlignment="1">
      <alignment horizontal="right"/>
    </xf>
    <xf numFmtId="42" fontId="10" fillId="2" borderId="0" xfId="0" applyNumberFormat="1" applyFont="1" applyFill="1"/>
    <xf numFmtId="3" fontId="0" fillId="0" borderId="0" xfId="0" applyNumberFormat="1" applyFill="1" applyAlignment="1">
      <alignment horizontal="center"/>
    </xf>
    <xf numFmtId="0" fontId="11" fillId="0" borderId="0" xfId="0" applyFont="1" applyFill="1" applyAlignment="1"/>
    <xf numFmtId="41" fontId="10" fillId="0" borderId="3" xfId="0" applyNumberFormat="1" applyFont="1" applyFill="1" applyBorder="1"/>
    <xf numFmtId="42" fontId="10" fillId="0" borderId="4" xfId="0" applyNumberFormat="1" applyFont="1" applyFill="1" applyBorder="1" applyAlignment="1">
      <alignment horizontal="center"/>
    </xf>
    <xf numFmtId="41" fontId="10" fillId="0" borderId="4" xfId="0" applyNumberFormat="1" applyFont="1" applyFill="1" applyBorder="1"/>
    <xf numFmtId="43" fontId="10" fillId="0" borderId="4" xfId="0" applyNumberFormat="1" applyFont="1" applyFill="1" applyBorder="1" applyAlignment="1">
      <alignment horizontal="center"/>
    </xf>
    <xf numFmtId="0" fontId="11" fillId="10" borderId="30" xfId="8" applyFont="1" applyFill="1" applyBorder="1"/>
    <xf numFmtId="3" fontId="10" fillId="10" borderId="4" xfId="8" applyNumberFormat="1" applyFill="1" applyBorder="1" applyAlignment="1">
      <alignment horizontal="center"/>
    </xf>
    <xf numFmtId="3" fontId="10" fillId="10" borderId="24" xfId="8" applyNumberFormat="1" applyFill="1" applyBorder="1" applyAlignment="1">
      <alignment horizontal="center"/>
    </xf>
    <xf numFmtId="3" fontId="10" fillId="10" borderId="15" xfId="8" applyNumberFormat="1" applyFill="1" applyBorder="1" applyAlignment="1">
      <alignment horizontal="center"/>
    </xf>
    <xf numFmtId="3" fontId="10" fillId="10" borderId="31" xfId="8" applyNumberFormat="1" applyFill="1" applyBorder="1" applyAlignment="1">
      <alignment horizontal="center"/>
    </xf>
    <xf numFmtId="3" fontId="10" fillId="10" borderId="10" xfId="8" applyNumberFormat="1" applyFill="1" applyBorder="1" applyAlignment="1">
      <alignment horizontal="center"/>
    </xf>
    <xf numFmtId="3" fontId="10" fillId="10" borderId="32" xfId="8" applyNumberFormat="1" applyFill="1" applyBorder="1" applyAlignment="1">
      <alignment horizontal="center"/>
    </xf>
    <xf numFmtId="0" fontId="10" fillId="0" borderId="0" xfId="0" applyFont="1" applyFill="1" applyBorder="1" applyAlignment="1"/>
    <xf numFmtId="2" fontId="10" fillId="0" borderId="0" xfId="0" applyNumberFormat="1" applyFont="1" applyFill="1" applyBorder="1"/>
    <xf numFmtId="0" fontId="27" fillId="0" borderId="0" xfId="0" applyFont="1" applyFill="1" applyBorder="1" applyAlignment="1">
      <alignment horizontal="center"/>
    </xf>
    <xf numFmtId="0" fontId="28" fillId="0" borderId="0" xfId="0" applyFont="1" applyFill="1" applyBorder="1"/>
    <xf numFmtId="3" fontId="11" fillId="0" borderId="0" xfId="0" applyNumberFormat="1" applyFont="1" applyFill="1" applyBorder="1" applyAlignment="1">
      <alignment horizontal="left"/>
    </xf>
    <xf numFmtId="167" fontId="0" fillId="0" borderId="0" xfId="0" applyNumberFormat="1" applyFill="1" applyBorder="1" applyAlignment="1">
      <alignment horizontal="center"/>
    </xf>
    <xf numFmtId="168" fontId="10" fillId="0" borderId="0" xfId="0" applyNumberFormat="1" applyFont="1" applyFill="1" applyBorder="1" applyAlignment="1">
      <alignment horizontal="center"/>
    </xf>
    <xf numFmtId="42" fontId="10" fillId="0" borderId="0" xfId="0" applyNumberFormat="1" applyFont="1" applyFill="1" applyBorder="1"/>
    <xf numFmtId="10" fontId="0" fillId="0" borderId="0" xfId="0" applyNumberFormat="1" applyFill="1" applyBorder="1" applyAlignment="1">
      <alignment horizontal="center"/>
    </xf>
    <xf numFmtId="42" fontId="20" fillId="0" borderId="0" xfId="0" applyNumberFormat="1" applyFont="1" applyFill="1" applyBorder="1" applyAlignment="1">
      <alignment horizontal="center"/>
    </xf>
    <xf numFmtId="3" fontId="11" fillId="0" borderId="0" xfId="0" applyNumberFormat="1" applyFont="1" applyFill="1" applyBorder="1" applyAlignment="1">
      <alignment horizontal="center"/>
    </xf>
    <xf numFmtId="3" fontId="10" fillId="0" borderId="0" xfId="0" applyNumberFormat="1" applyFont="1" applyFill="1" applyBorder="1" applyAlignment="1">
      <alignment horizontal="left"/>
    </xf>
    <xf numFmtId="42" fontId="11" fillId="0" borderId="0" xfId="0" applyNumberFormat="1" applyFont="1" applyFill="1" applyBorder="1" applyAlignment="1"/>
    <xf numFmtId="0" fontId="14" fillId="0" borderId="0" xfId="0" applyFont="1" applyFill="1" applyBorder="1"/>
    <xf numFmtId="0" fontId="10" fillId="9" borderId="10" xfId="0" applyFont="1" applyFill="1" applyBorder="1"/>
    <xf numFmtId="3" fontId="11" fillId="2" borderId="6" xfId="0" applyNumberFormat="1" applyFont="1" applyFill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0" fontId="17" fillId="0" borderId="0" xfId="0" applyFont="1" applyAlignment="1">
      <alignment horizontal="center"/>
    </xf>
    <xf numFmtId="0" fontId="11" fillId="11" borderId="0" xfId="0" applyFont="1" applyFill="1" applyBorder="1" applyAlignment="1">
      <alignment horizontal="left" wrapText="1"/>
    </xf>
    <xf numFmtId="3" fontId="11" fillId="0" borderId="2" xfId="8" applyNumberFormat="1" applyFont="1" applyBorder="1" applyAlignment="1">
      <alignment horizontal="center"/>
    </xf>
    <xf numFmtId="3" fontId="11" fillId="0" borderId="0" xfId="8" applyNumberFormat="1" applyFont="1" applyBorder="1" applyAlignment="1">
      <alignment horizontal="center"/>
    </xf>
    <xf numFmtId="0" fontId="11" fillId="3" borderId="0" xfId="0" applyFont="1" applyFill="1" applyAlignment="1">
      <alignment horizontal="center"/>
    </xf>
    <xf numFmtId="0" fontId="11" fillId="9" borderId="1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7" fillId="0" borderId="0" xfId="0" applyFont="1" applyFill="1" applyBorder="1" applyAlignment="1">
      <alignment horizontal="center"/>
    </xf>
    <xf numFmtId="0" fontId="11" fillId="0" borderId="0" xfId="0" applyFont="1" applyFill="1" applyAlignment="1">
      <alignment horizontal="center"/>
    </xf>
    <xf numFmtId="0" fontId="11" fillId="0" borderId="6" xfId="0" applyFont="1" applyFill="1" applyBorder="1" applyAlignment="1">
      <alignment horizontal="center"/>
    </xf>
    <xf numFmtId="0" fontId="10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1" fillId="0" borderId="0" xfId="0" applyFont="1" applyAlignment="1">
      <alignment horizontal="center"/>
    </xf>
    <xf numFmtId="0" fontId="17" fillId="0" borderId="0" xfId="0" applyFont="1" applyBorder="1" applyAlignment="1">
      <alignment horizontal="center"/>
    </xf>
    <xf numFmtId="0" fontId="27" fillId="0" borderId="0" xfId="0" applyFont="1" applyBorder="1"/>
    <xf numFmtId="3" fontId="11" fillId="6" borderId="8" xfId="0" applyNumberFormat="1" applyFont="1" applyFill="1" applyBorder="1" applyAlignment="1">
      <alignment horizontal="left"/>
    </xf>
    <xf numFmtId="3" fontId="11" fillId="7" borderId="8" xfId="0" applyNumberFormat="1" applyFont="1" applyFill="1" applyBorder="1" applyAlignment="1">
      <alignment horizontal="left"/>
    </xf>
    <xf numFmtId="41" fontId="10" fillId="3" borderId="0" xfId="0" applyNumberFormat="1" applyFont="1" applyFill="1" applyBorder="1"/>
    <xf numFmtId="41" fontId="10" fillId="5" borderId="0" xfId="0" applyNumberFormat="1" applyFont="1" applyFill="1" applyBorder="1" applyAlignment="1">
      <alignment horizontal="center"/>
    </xf>
    <xf numFmtId="0" fontId="10" fillId="0" borderId="0" xfId="8"/>
    <xf numFmtId="0" fontId="17" fillId="0" borderId="0" xfId="8" applyFont="1" applyAlignment="1">
      <alignment horizontal="center"/>
    </xf>
    <xf numFmtId="0" fontId="28" fillId="0" borderId="33" xfId="0" applyFont="1" applyFill="1" applyBorder="1"/>
    <xf numFmtId="0" fontId="27" fillId="0" borderId="33" xfId="0" applyFont="1" applyFill="1" applyBorder="1"/>
    <xf numFmtId="0" fontId="10" fillId="0" borderId="6" xfId="0" applyFont="1" applyBorder="1" applyAlignment="1">
      <alignment horizontal="left"/>
    </xf>
    <xf numFmtId="0" fontId="10" fillId="0" borderId="0" xfId="0" applyFont="1" applyBorder="1" applyAlignment="1">
      <alignment horizontal="center"/>
    </xf>
    <xf numFmtId="0" fontId="10" fillId="0" borderId="0" xfId="0" applyFont="1" applyBorder="1" applyAlignment="1">
      <alignment horizontal="left"/>
    </xf>
    <xf numFmtId="43" fontId="10" fillId="5" borderId="1" xfId="0" applyNumberFormat="1" applyFont="1" applyFill="1" applyBorder="1" applyAlignment="1">
      <alignment horizontal="center"/>
    </xf>
    <xf numFmtId="42" fontId="0" fillId="2" borderId="1" xfId="0" applyNumberFormat="1" applyFill="1" applyBorder="1"/>
    <xf numFmtId="42" fontId="10" fillId="2" borderId="1" xfId="0" applyNumberFormat="1" applyFont="1" applyFill="1" applyBorder="1"/>
    <xf numFmtId="42" fontId="11" fillId="2" borderId="29" xfId="0" applyNumberFormat="1" applyFont="1" applyFill="1" applyBorder="1"/>
    <xf numFmtId="42" fontId="11" fillId="2" borderId="16" xfId="0" applyNumberFormat="1" applyFont="1" applyFill="1" applyBorder="1"/>
    <xf numFmtId="3" fontId="10" fillId="7" borderId="0" xfId="0" applyNumberFormat="1" applyFont="1" applyFill="1" applyBorder="1" applyAlignment="1">
      <alignment horizontal="center"/>
    </xf>
    <xf numFmtId="0" fontId="10" fillId="7" borderId="0" xfId="0" applyFont="1" applyFill="1" applyAlignment="1">
      <alignment horizontal="center"/>
    </xf>
    <xf numFmtId="0" fontId="10" fillId="7" borderId="0" xfId="0" applyFont="1" applyFill="1" applyBorder="1" applyAlignment="1">
      <alignment horizontal="center"/>
    </xf>
    <xf numFmtId="10" fontId="0" fillId="7" borderId="0" xfId="0" applyNumberFormat="1" applyFill="1" applyAlignment="1">
      <alignment horizontal="center"/>
    </xf>
    <xf numFmtId="0" fontId="0" fillId="7" borderId="0" xfId="0" applyFill="1"/>
    <xf numFmtId="9" fontId="0" fillId="7" borderId="0" xfId="0" applyNumberFormat="1" applyFill="1" applyAlignment="1">
      <alignment horizontal="center"/>
    </xf>
    <xf numFmtId="0" fontId="0" fillId="7" borderId="0" xfId="0" applyFill="1" applyAlignment="1">
      <alignment horizontal="center"/>
    </xf>
    <xf numFmtId="41" fontId="0" fillId="7" borderId="0" xfId="0" applyNumberFormat="1" applyFill="1" applyBorder="1" applyAlignment="1">
      <alignment horizontal="center"/>
    </xf>
    <xf numFmtId="0" fontId="0" fillId="7" borderId="0" xfId="0" applyFill="1" applyBorder="1"/>
    <xf numFmtId="44" fontId="10" fillId="5" borderId="0" xfId="0" applyNumberFormat="1" applyFont="1" applyFill="1" applyAlignment="1">
      <alignment horizontal="center"/>
    </xf>
    <xf numFmtId="0" fontId="11" fillId="0" borderId="0" xfId="0" applyFont="1" applyFill="1" applyBorder="1" applyAlignment="1">
      <alignment horizontal="left" wrapText="1"/>
    </xf>
    <xf numFmtId="0" fontId="22" fillId="11" borderId="34" xfId="0" applyFont="1" applyFill="1" applyBorder="1"/>
    <xf numFmtId="0" fontId="22" fillId="11" borderId="35" xfId="0" applyFont="1" applyFill="1" applyBorder="1"/>
    <xf numFmtId="0" fontId="24" fillId="11" borderId="42" xfId="0" applyFont="1" applyFill="1" applyBorder="1"/>
    <xf numFmtId="0" fontId="24" fillId="11" borderId="43" xfId="0" applyFont="1" applyFill="1" applyBorder="1"/>
    <xf numFmtId="42" fontId="22" fillId="11" borderId="43" xfId="0" applyNumberFormat="1" applyFont="1" applyFill="1" applyBorder="1"/>
    <xf numFmtId="0" fontId="22" fillId="11" borderId="43" xfId="0" applyFont="1" applyFill="1" applyBorder="1"/>
    <xf numFmtId="0" fontId="24" fillId="11" borderId="44" xfId="8" applyFont="1" applyFill="1" applyBorder="1"/>
    <xf numFmtId="0" fontId="0" fillId="11" borderId="45" xfId="0" applyFill="1" applyBorder="1"/>
    <xf numFmtId="0" fontId="0" fillId="11" borderId="46" xfId="0" applyFill="1" applyBorder="1"/>
    <xf numFmtId="41" fontId="38" fillId="0" borderId="0" xfId="0" applyNumberFormat="1" applyFont="1" applyFill="1" applyAlignment="1">
      <alignment horizontal="center"/>
    </xf>
    <xf numFmtId="0" fontId="0" fillId="0" borderId="0" xfId="1" applyNumberFormat="1" applyFont="1" applyFill="1" applyBorder="1" applyAlignment="1"/>
    <xf numFmtId="0" fontId="0" fillId="0" borderId="0" xfId="1" applyNumberFormat="1" applyFont="1" applyFill="1" applyBorder="1" applyAlignment="1">
      <alignment horizontal="left"/>
    </xf>
    <xf numFmtId="37" fontId="13" fillId="0" borderId="0" xfId="0" applyNumberFormat="1" applyFont="1" applyFill="1" applyAlignment="1">
      <alignment horizontal="center"/>
    </xf>
    <xf numFmtId="0" fontId="28" fillId="0" borderId="0" xfId="0" applyFont="1" applyFill="1" applyBorder="1" applyAlignment="1">
      <alignment vertical="center"/>
    </xf>
    <xf numFmtId="0" fontId="10" fillId="0" borderId="0" xfId="0" applyFont="1" applyAlignment="1">
      <alignment horizontal="center"/>
    </xf>
    <xf numFmtId="0" fontId="11" fillId="0" borderId="0" xfId="0" applyFont="1" applyFill="1" applyAlignment="1">
      <alignment horizontal="center"/>
    </xf>
    <xf numFmtId="0" fontId="10" fillId="0" borderId="0" xfId="0" applyFont="1" applyAlignment="1">
      <alignment horizontal="center"/>
    </xf>
    <xf numFmtId="165" fontId="11" fillId="0" borderId="0" xfId="0" applyNumberFormat="1" applyFont="1" applyFill="1" applyAlignment="1">
      <alignment horizontal="center"/>
    </xf>
    <xf numFmtId="0" fontId="10" fillId="0" borderId="0" xfId="0" applyFont="1" applyAlignment="1">
      <alignment horizontal="center" vertical="center"/>
    </xf>
    <xf numFmtId="0" fontId="11" fillId="0" borderId="0" xfId="0" applyFont="1" applyFill="1" applyBorder="1" applyAlignment="1">
      <alignment horizontal="center"/>
    </xf>
    <xf numFmtId="3" fontId="11" fillId="0" borderId="2" xfId="8" applyNumberFormat="1" applyFont="1" applyBorder="1" applyAlignment="1">
      <alignment horizontal="center"/>
    </xf>
    <xf numFmtId="3" fontId="11" fillId="0" borderId="0" xfId="8" applyNumberFormat="1" applyFont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0" fontId="11" fillId="10" borderId="47" xfId="8" applyFont="1" applyFill="1" applyBorder="1"/>
    <xf numFmtId="3" fontId="10" fillId="10" borderId="16" xfId="8" applyNumberFormat="1" applyFill="1" applyBorder="1" applyAlignment="1">
      <alignment horizontal="center"/>
    </xf>
    <xf numFmtId="3" fontId="10" fillId="10" borderId="48" xfId="8" applyNumberFormat="1" applyFill="1" applyBorder="1" applyAlignment="1">
      <alignment horizontal="center"/>
    </xf>
    <xf numFmtId="3" fontId="10" fillId="10" borderId="49" xfId="8" applyNumberFormat="1" applyFill="1" applyBorder="1" applyAlignment="1">
      <alignment horizontal="center"/>
    </xf>
    <xf numFmtId="0" fontId="24" fillId="0" borderId="0" xfId="0" applyFont="1"/>
    <xf numFmtId="0" fontId="0" fillId="0" borderId="0" xfId="0" applyAlignment="1">
      <alignment horizontal="center"/>
    </xf>
    <xf numFmtId="0" fontId="11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/>
    </xf>
    <xf numFmtId="0" fontId="11" fillId="0" borderId="0" xfId="0" applyFont="1" applyFill="1" applyBorder="1" applyAlignment="1">
      <alignment horizontal="center" vertical="center"/>
    </xf>
    <xf numFmtId="0" fontId="11" fillId="3" borderId="2" xfId="0" applyFont="1" applyFill="1" applyBorder="1" applyAlignment="1">
      <alignment horizontal="center"/>
    </xf>
    <xf numFmtId="0" fontId="11" fillId="0" borderId="0" xfId="0" applyFont="1" applyFill="1" applyBorder="1" applyAlignment="1">
      <alignment horizontal="center" vertical="center" wrapText="1"/>
    </xf>
    <xf numFmtId="44" fontId="0" fillId="0" borderId="0" xfId="0" applyNumberFormat="1" applyFill="1" applyBorder="1" applyAlignment="1">
      <alignment vertical="center"/>
    </xf>
    <xf numFmtId="10" fontId="0" fillId="0" borderId="0" xfId="0" applyNumberFormat="1" applyFill="1" applyBorder="1" applyAlignment="1">
      <alignment vertical="center"/>
    </xf>
    <xf numFmtId="0" fontId="10" fillId="5" borderId="6" xfId="0" applyFont="1" applyFill="1" applyBorder="1"/>
    <xf numFmtId="0" fontId="11" fillId="0" borderId="0" xfId="6" applyFont="1" applyFill="1" applyBorder="1" applyAlignment="1">
      <alignment horizontal="center"/>
    </xf>
    <xf numFmtId="3" fontId="11" fillId="0" borderId="0" xfId="0" applyNumberFormat="1" applyFont="1" applyFill="1" applyAlignment="1">
      <alignment horizontal="left"/>
    </xf>
    <xf numFmtId="3" fontId="11" fillId="0" borderId="0" xfId="0" applyNumberFormat="1" applyFont="1" applyFill="1" applyAlignment="1">
      <alignment horizontal="center"/>
    </xf>
    <xf numFmtId="42" fontId="0" fillId="5" borderId="0" xfId="1" applyNumberFormat="1" applyFont="1" applyFill="1" applyBorder="1" applyAlignment="1"/>
    <xf numFmtId="41" fontId="0" fillId="15" borderId="0" xfId="0" applyNumberFormat="1" applyFill="1" applyAlignment="1">
      <alignment horizontal="center"/>
    </xf>
    <xf numFmtId="0" fontId="17" fillId="15" borderId="0" xfId="0" applyFont="1" applyFill="1" applyAlignment="1">
      <alignment horizontal="center"/>
    </xf>
    <xf numFmtId="2" fontId="0" fillId="5" borderId="0" xfId="0" applyNumberFormat="1" applyFill="1" applyAlignment="1">
      <alignment horizontal="center"/>
    </xf>
    <xf numFmtId="42" fontId="0" fillId="5" borderId="0" xfId="0" applyNumberFormat="1" applyFill="1" applyBorder="1" applyAlignment="1"/>
    <xf numFmtId="42" fontId="0" fillId="5" borderId="0" xfId="0" applyNumberFormat="1" applyFill="1" applyBorder="1" applyAlignment="1">
      <alignment horizontal="center"/>
    </xf>
    <xf numFmtId="0" fontId="10" fillId="0" borderId="0" xfId="8"/>
    <xf numFmtId="0" fontId="10" fillId="0" borderId="0" xfId="8" applyFill="1"/>
    <xf numFmtId="0" fontId="10" fillId="0" borderId="0" xfId="8" applyAlignment="1">
      <alignment horizontal="center"/>
    </xf>
    <xf numFmtId="0" fontId="10" fillId="0" borderId="0" xfId="8" applyFont="1" applyAlignment="1">
      <alignment horizontal="center"/>
    </xf>
    <xf numFmtId="0" fontId="10" fillId="0" borderId="0" xfId="8" applyFont="1" applyFill="1"/>
    <xf numFmtId="0" fontId="17" fillId="0" borderId="0" xfId="8" applyFont="1"/>
    <xf numFmtId="42" fontId="10" fillId="0" borderId="0" xfId="8" applyNumberFormat="1"/>
    <xf numFmtId="0" fontId="11" fillId="0" borderId="0" xfId="8" applyFont="1" applyAlignment="1">
      <alignment horizontal="center"/>
    </xf>
    <xf numFmtId="0" fontId="10" fillId="0" borderId="0" xfId="8" applyFont="1"/>
    <xf numFmtId="2" fontId="10" fillId="10" borderId="13" xfId="8" applyNumberFormat="1" applyFill="1" applyBorder="1" applyAlignment="1"/>
    <xf numFmtId="0" fontId="10" fillId="0" borderId="0" xfId="8" applyFont="1" applyFill="1" applyAlignment="1">
      <alignment horizontal="center"/>
    </xf>
    <xf numFmtId="44" fontId="10" fillId="11" borderId="0" xfId="8" applyNumberFormat="1" applyFill="1"/>
    <xf numFmtId="44" fontId="10" fillId="11" borderId="0" xfId="8" applyNumberFormat="1" applyFont="1" applyFill="1"/>
    <xf numFmtId="42" fontId="10" fillId="0" borderId="0" xfId="8" applyNumberFormat="1" applyFill="1"/>
    <xf numFmtId="0" fontId="10" fillId="5" borderId="0" xfId="0" applyFont="1" applyFill="1"/>
    <xf numFmtId="0" fontId="13" fillId="5" borderId="0" xfId="0" applyFont="1" applyFill="1" applyAlignment="1">
      <alignment horizontal="center"/>
    </xf>
    <xf numFmtId="0" fontId="41" fillId="3" borderId="0" xfId="0" applyFont="1" applyFill="1" applyAlignment="1">
      <alignment horizontal="center"/>
    </xf>
    <xf numFmtId="0" fontId="42" fillId="3" borderId="0" xfId="0" applyFont="1" applyFill="1" applyAlignment="1">
      <alignment horizontal="center"/>
    </xf>
    <xf numFmtId="43" fontId="43" fillId="3" borderId="0" xfId="0" applyNumberFormat="1" applyFont="1" applyFill="1" applyAlignment="1">
      <alignment horizontal="center"/>
    </xf>
    <xf numFmtId="43" fontId="43" fillId="3" borderId="0" xfId="0" applyNumberFormat="1" applyFont="1" applyFill="1" applyBorder="1" applyAlignment="1">
      <alignment horizontal="center"/>
    </xf>
    <xf numFmtId="3" fontId="43" fillId="3" borderId="0" xfId="0" applyNumberFormat="1" applyFont="1" applyFill="1" applyAlignment="1">
      <alignment horizontal="center"/>
    </xf>
    <xf numFmtId="10" fontId="43" fillId="3" borderId="0" xfId="0" applyNumberFormat="1" applyFont="1" applyFill="1" applyAlignment="1">
      <alignment horizontal="center"/>
    </xf>
    <xf numFmtId="0" fontId="37" fillId="0" borderId="0" xfId="0" applyFont="1" applyAlignment="1">
      <alignment horizontal="center"/>
    </xf>
    <xf numFmtId="0" fontId="11" fillId="3" borderId="0" xfId="0" applyFont="1" applyFill="1" applyAlignment="1">
      <alignment horizontal="center"/>
    </xf>
    <xf numFmtId="0" fontId="11" fillId="9" borderId="10" xfId="0" applyFont="1" applyFill="1" applyBorder="1" applyAlignment="1">
      <alignment horizontal="center"/>
    </xf>
    <xf numFmtId="0" fontId="11" fillId="9" borderId="10" xfId="0" applyFont="1" applyFill="1" applyBorder="1" applyAlignment="1">
      <alignment horizontal="center" vertical="center"/>
    </xf>
    <xf numFmtId="0" fontId="11" fillId="9" borderId="10" xfId="6" applyFont="1" applyFill="1" applyBorder="1" applyAlignment="1">
      <alignment horizontal="center"/>
    </xf>
    <xf numFmtId="0" fontId="11" fillId="0" borderId="0" xfId="0" applyFont="1" applyFill="1" applyBorder="1" applyAlignment="1">
      <alignment horizontal="left" wrapText="1"/>
    </xf>
    <xf numFmtId="3" fontId="11" fillId="0" borderId="0" xfId="0" applyNumberFormat="1" applyFont="1" applyFill="1" applyAlignment="1">
      <alignment horizontal="left" wrapText="1"/>
    </xf>
    <xf numFmtId="0" fontId="11" fillId="0" borderId="0" xfId="0" applyFont="1" applyFill="1" applyBorder="1" applyAlignment="1">
      <alignment horizontal="center" vertical="center"/>
    </xf>
    <xf numFmtId="0" fontId="40" fillId="0" borderId="0" xfId="0" applyFont="1" applyFill="1" applyBorder="1" applyAlignment="1">
      <alignment horizontal="center" vertical="center"/>
    </xf>
    <xf numFmtId="0" fontId="15" fillId="5" borderId="6" xfId="0" applyFont="1" applyFill="1" applyBorder="1" applyAlignment="1">
      <alignment horizontal="center"/>
    </xf>
    <xf numFmtId="0" fontId="15" fillId="5" borderId="10" xfId="0" applyFont="1" applyFill="1" applyBorder="1" applyAlignment="1">
      <alignment horizontal="center"/>
    </xf>
    <xf numFmtId="0" fontId="11" fillId="0" borderId="7" xfId="0" applyFont="1" applyBorder="1" applyAlignment="1">
      <alignment horizontal="center"/>
    </xf>
    <xf numFmtId="0" fontId="11" fillId="0" borderId="8" xfId="0" applyFont="1" applyBorder="1" applyAlignment="1">
      <alignment horizontal="center"/>
    </xf>
    <xf numFmtId="0" fontId="11" fillId="0" borderId="9" xfId="0" applyFont="1" applyBorder="1" applyAlignment="1">
      <alignment horizontal="center"/>
    </xf>
    <xf numFmtId="3" fontId="11" fillId="0" borderId="0" xfId="8" applyNumberFormat="1" applyFont="1" applyFill="1" applyBorder="1" applyAlignment="1">
      <alignment horizontal="center"/>
    </xf>
    <xf numFmtId="0" fontId="17" fillId="7" borderId="0" xfId="0" applyFont="1" applyFill="1" applyAlignment="1">
      <alignment horizontal="center"/>
    </xf>
    <xf numFmtId="0" fontId="17" fillId="3" borderId="7" xfId="0" applyFont="1" applyFill="1" applyBorder="1" applyAlignment="1">
      <alignment horizontal="center"/>
    </xf>
    <xf numFmtId="0" fontId="17" fillId="3" borderId="8" xfId="0" applyFont="1" applyFill="1" applyBorder="1" applyAlignment="1">
      <alignment horizontal="center"/>
    </xf>
    <xf numFmtId="10" fontId="11" fillId="0" borderId="0" xfId="0" applyNumberFormat="1" applyFont="1" applyFill="1" applyBorder="1" applyAlignment="1">
      <alignment horizontal="center" wrapText="1"/>
    </xf>
    <xf numFmtId="0" fontId="17" fillId="7" borderId="1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/>
    </xf>
    <xf numFmtId="3" fontId="11" fillId="0" borderId="0" xfId="0" applyNumberFormat="1" applyFont="1" applyFill="1" applyBorder="1" applyAlignment="1">
      <alignment horizontal="center"/>
    </xf>
    <xf numFmtId="3" fontId="11" fillId="0" borderId="2" xfId="8" applyNumberFormat="1" applyFont="1" applyBorder="1" applyAlignment="1">
      <alignment horizontal="center"/>
    </xf>
    <xf numFmtId="3" fontId="11" fillId="0" borderId="0" xfId="8" applyNumberFormat="1" applyFont="1" applyBorder="1" applyAlignment="1">
      <alignment horizontal="center"/>
    </xf>
    <xf numFmtId="14" fontId="11" fillId="0" borderId="0" xfId="8" applyNumberFormat="1" applyFont="1" applyAlignment="1">
      <alignment horizontal="center"/>
    </xf>
    <xf numFmtId="0" fontId="11" fillId="0" borderId="0" xfId="8" applyFont="1" applyAlignment="1">
      <alignment horizontal="center"/>
    </xf>
    <xf numFmtId="0" fontId="15" fillId="0" borderId="6" xfId="0" applyFont="1" applyFill="1" applyBorder="1" applyAlignment="1">
      <alignment horizontal="center"/>
    </xf>
    <xf numFmtId="0" fontId="15" fillId="13" borderId="10" xfId="0" applyFont="1" applyFill="1" applyBorder="1" applyAlignment="1">
      <alignment horizontal="center"/>
    </xf>
    <xf numFmtId="0" fontId="17" fillId="3" borderId="9" xfId="0" applyFont="1" applyFill="1" applyBorder="1" applyAlignment="1">
      <alignment horizontal="center"/>
    </xf>
    <xf numFmtId="10" fontId="11" fillId="11" borderId="7" xfId="0" applyNumberFormat="1" applyFont="1" applyFill="1" applyBorder="1" applyAlignment="1">
      <alignment horizontal="left" wrapText="1"/>
    </xf>
    <xf numFmtId="10" fontId="11" fillId="11" borderId="8" xfId="0" applyNumberFormat="1" applyFont="1" applyFill="1" applyBorder="1" applyAlignment="1">
      <alignment horizontal="left" wrapText="1"/>
    </xf>
    <xf numFmtId="10" fontId="11" fillId="11" borderId="9" xfId="0" applyNumberFormat="1" applyFont="1" applyFill="1" applyBorder="1" applyAlignment="1">
      <alignment horizontal="left" wrapText="1"/>
    </xf>
    <xf numFmtId="10" fontId="11" fillId="11" borderId="3" xfId="0" applyNumberFormat="1" applyFont="1" applyFill="1" applyBorder="1" applyAlignment="1">
      <alignment horizontal="left" wrapText="1"/>
    </xf>
    <xf numFmtId="10" fontId="11" fillId="11" borderId="4" xfId="0" applyNumberFormat="1" applyFont="1" applyFill="1" applyBorder="1" applyAlignment="1">
      <alignment horizontal="left" wrapText="1"/>
    </xf>
    <xf numFmtId="10" fontId="11" fillId="11" borderId="5" xfId="0" applyNumberFormat="1" applyFont="1" applyFill="1" applyBorder="1" applyAlignment="1">
      <alignment horizontal="left" wrapText="1"/>
    </xf>
    <xf numFmtId="3" fontId="11" fillId="0" borderId="21" xfId="0" applyNumberFormat="1" applyFont="1" applyFill="1" applyBorder="1" applyAlignment="1">
      <alignment horizontal="center"/>
    </xf>
    <xf numFmtId="3" fontId="11" fillId="0" borderId="25" xfId="0" applyNumberFormat="1" applyFont="1" applyFill="1" applyBorder="1" applyAlignment="1">
      <alignment horizontal="center"/>
    </xf>
    <xf numFmtId="3" fontId="11" fillId="0" borderId="22" xfId="0" applyNumberFormat="1" applyFont="1" applyFill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0" fontId="11" fillId="11" borderId="0" xfId="0" applyFont="1" applyFill="1" applyBorder="1" applyAlignment="1">
      <alignment horizontal="left" wrapText="1"/>
    </xf>
    <xf numFmtId="0" fontId="10" fillId="13" borderId="0" xfId="0" applyFont="1" applyFill="1" applyAlignment="1">
      <alignment horizontal="left" vertical="center" wrapText="1"/>
    </xf>
    <xf numFmtId="0" fontId="0" fillId="13" borderId="0" xfId="0" applyFill="1" applyAlignment="1">
      <alignment horizontal="left" vertical="center" wrapText="1"/>
    </xf>
    <xf numFmtId="0" fontId="19" fillId="8" borderId="0" xfId="0" applyFont="1" applyFill="1" applyAlignment="1">
      <alignment horizontal="center"/>
    </xf>
    <xf numFmtId="3" fontId="24" fillId="11" borderId="36" xfId="0" applyNumberFormat="1" applyFont="1" applyFill="1" applyBorder="1" applyAlignment="1">
      <alignment horizontal="left"/>
    </xf>
    <xf numFmtId="3" fontId="24" fillId="11" borderId="37" xfId="0" applyNumberFormat="1" applyFont="1" applyFill="1" applyBorder="1" applyAlignment="1">
      <alignment horizontal="left"/>
    </xf>
    <xf numFmtId="3" fontId="24" fillId="11" borderId="38" xfId="0" applyNumberFormat="1" applyFont="1" applyFill="1" applyBorder="1" applyAlignment="1">
      <alignment horizontal="left"/>
    </xf>
    <xf numFmtId="0" fontId="24" fillId="11" borderId="39" xfId="0" applyFont="1" applyFill="1" applyBorder="1" applyAlignment="1">
      <alignment horizontal="left"/>
    </xf>
    <xf numFmtId="0" fontId="24" fillId="11" borderId="40" xfId="0" applyFont="1" applyFill="1" applyBorder="1" applyAlignment="1">
      <alignment horizontal="left"/>
    </xf>
    <xf numFmtId="0" fontId="24" fillId="11" borderId="41" xfId="0" applyFont="1" applyFill="1" applyBorder="1" applyAlignment="1">
      <alignment horizontal="left"/>
    </xf>
    <xf numFmtId="0" fontId="10" fillId="2" borderId="2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1" fillId="2" borderId="7" xfId="0" applyFont="1" applyFill="1" applyBorder="1" applyAlignment="1">
      <alignment horizontal="center"/>
    </xf>
    <xf numFmtId="0" fontId="11" fillId="2" borderId="8" xfId="0" applyFont="1" applyFill="1" applyBorder="1" applyAlignment="1">
      <alignment horizontal="center"/>
    </xf>
    <xf numFmtId="0" fontId="11" fillId="2" borderId="9" xfId="0" applyFont="1" applyFill="1" applyBorder="1" applyAlignment="1">
      <alignment horizontal="center"/>
    </xf>
    <xf numFmtId="0" fontId="10" fillId="2" borderId="19" xfId="0" applyFont="1" applyFill="1" applyBorder="1" applyAlignment="1">
      <alignment horizontal="center"/>
    </xf>
    <xf numFmtId="0" fontId="10" fillId="2" borderId="11" xfId="0" applyFont="1" applyFill="1" applyBorder="1" applyAlignment="1">
      <alignment horizontal="center"/>
    </xf>
    <xf numFmtId="0" fontId="10" fillId="2" borderId="18" xfId="0" applyFont="1" applyFill="1" applyBorder="1" applyAlignment="1">
      <alignment horizontal="center"/>
    </xf>
    <xf numFmtId="0" fontId="10" fillId="2" borderId="6" xfId="0" applyFont="1" applyFill="1" applyBorder="1" applyAlignment="1">
      <alignment horizontal="center"/>
    </xf>
    <xf numFmtId="0" fontId="11" fillId="2" borderId="28" xfId="0" applyFont="1" applyFill="1" applyBorder="1" applyAlignment="1">
      <alignment horizontal="center"/>
    </xf>
    <xf numFmtId="0" fontId="11" fillId="2" borderId="16" xfId="0" applyFont="1" applyFill="1" applyBorder="1" applyAlignment="1">
      <alignment horizontal="center"/>
    </xf>
    <xf numFmtId="3" fontId="11" fillId="2" borderId="18" xfId="0" applyNumberFormat="1" applyFont="1" applyFill="1" applyBorder="1" applyAlignment="1">
      <alignment horizontal="center"/>
    </xf>
    <xf numFmtId="3" fontId="11" fillId="2" borderId="6" xfId="0" applyNumberFormat="1" applyFont="1" applyFill="1" applyBorder="1" applyAlignment="1">
      <alignment horizontal="center"/>
    </xf>
    <xf numFmtId="3" fontId="11" fillId="11" borderId="0" xfId="0" applyNumberFormat="1" applyFont="1" applyFill="1" applyAlignment="1">
      <alignment horizontal="left" wrapText="1"/>
    </xf>
    <xf numFmtId="0" fontId="15" fillId="11" borderId="0" xfId="0" applyFont="1" applyFill="1" applyAlignment="1">
      <alignment horizontal="center"/>
    </xf>
    <xf numFmtId="3" fontId="10" fillId="12" borderId="4" xfId="0" applyNumberFormat="1" applyFont="1" applyFill="1" applyBorder="1" applyAlignment="1">
      <alignment horizontal="center"/>
    </xf>
    <xf numFmtId="0" fontId="11" fillId="11" borderId="0" xfId="0" applyFont="1" applyFill="1" applyAlignment="1">
      <alignment horizontal="center"/>
    </xf>
    <xf numFmtId="0" fontId="15" fillId="0" borderId="10" xfId="0" applyFont="1" applyFill="1" applyBorder="1" applyAlignment="1">
      <alignment horizontal="center"/>
    </xf>
    <xf numFmtId="0" fontId="39" fillId="13" borderId="10" xfId="0" applyFont="1" applyFill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0" borderId="0" xfId="0" applyFont="1" applyBorder="1" applyAlignment="1">
      <alignment horizontal="center"/>
    </xf>
  </cellXfs>
  <cellStyles count="9558">
    <cellStyle name="Comma" xfId="1" builtinId="3"/>
    <cellStyle name="Comma 2" xfId="5"/>
    <cellStyle name="Currency 2" xfId="10"/>
    <cellStyle name="Currency 3" xfId="459"/>
    <cellStyle name="Currency 4" xfId="1156"/>
    <cellStyle name="Normal" xfId="0" builtinId="0"/>
    <cellStyle name="Normal 2" xfId="2"/>
    <cellStyle name="Normal 2 2" xfId="8"/>
    <cellStyle name="Normal 2 2 2" xfId="13"/>
    <cellStyle name="Normal 2 2 2 2" xfId="1205"/>
    <cellStyle name="Normal 2 2 3" xfId="14"/>
    <cellStyle name="Normal 2 2 3 10" xfId="461"/>
    <cellStyle name="Normal 2 2 3 10 2" xfId="1659"/>
    <cellStyle name="Normal 2 2 3 10 2 2" xfId="4043"/>
    <cellStyle name="Normal 2 2 3 10 2 2 2" xfId="8811"/>
    <cellStyle name="Normal 2 2 3 10 2 3" xfId="6427"/>
    <cellStyle name="Normal 2 2 3 10 3" xfId="2851"/>
    <cellStyle name="Normal 2 2 3 10 3 2" xfId="7619"/>
    <cellStyle name="Normal 2 2 3 10 4" xfId="5235"/>
    <cellStyle name="Normal 2 2 3 11" xfId="809"/>
    <cellStyle name="Normal 2 2 3 11 2" xfId="2007"/>
    <cellStyle name="Normal 2 2 3 11 2 2" xfId="4391"/>
    <cellStyle name="Normal 2 2 3 11 2 2 2" xfId="9159"/>
    <cellStyle name="Normal 2 2 3 11 2 3" xfId="6775"/>
    <cellStyle name="Normal 2 2 3 11 3" xfId="3199"/>
    <cellStyle name="Normal 2 2 3 11 3 2" xfId="7967"/>
    <cellStyle name="Normal 2 2 3 11 4" xfId="5583"/>
    <cellStyle name="Normal 2 2 3 12" xfId="112"/>
    <cellStyle name="Normal 2 2 3 12 2" xfId="1311"/>
    <cellStyle name="Normal 2 2 3 12 2 2" xfId="3695"/>
    <cellStyle name="Normal 2 2 3 12 2 2 2" xfId="8463"/>
    <cellStyle name="Normal 2 2 3 12 2 3" xfId="6079"/>
    <cellStyle name="Normal 2 2 3 12 3" xfId="2503"/>
    <cellStyle name="Normal 2 2 3 12 3 2" xfId="7271"/>
    <cellStyle name="Normal 2 2 3 12 4" xfId="4887"/>
    <cellStyle name="Normal 2 2 3 13" xfId="1158"/>
    <cellStyle name="Normal 2 2 3 13 2" xfId="2355"/>
    <cellStyle name="Normal 2 2 3 13 2 2" xfId="4739"/>
    <cellStyle name="Normal 2 2 3 13 2 2 2" xfId="9507"/>
    <cellStyle name="Normal 2 2 3 13 2 3" xfId="7123"/>
    <cellStyle name="Normal 2 2 3 13 3" xfId="3547"/>
    <cellStyle name="Normal 2 2 3 13 3 2" xfId="8315"/>
    <cellStyle name="Normal 2 2 3 13 4" xfId="5931"/>
    <cellStyle name="Normal 2 2 3 14" xfId="64"/>
    <cellStyle name="Normal 2 2 3 14 2" xfId="1263"/>
    <cellStyle name="Normal 2 2 3 14 2 2" xfId="3647"/>
    <cellStyle name="Normal 2 2 3 14 2 2 2" xfId="8415"/>
    <cellStyle name="Normal 2 2 3 14 2 3" xfId="6031"/>
    <cellStyle name="Normal 2 2 3 14 3" xfId="2455"/>
    <cellStyle name="Normal 2 2 3 14 3 2" xfId="7223"/>
    <cellStyle name="Normal 2 2 3 14 4" xfId="4839"/>
    <cellStyle name="Normal 2 2 3 15" xfId="1215"/>
    <cellStyle name="Normal 2 2 3 15 2" xfId="3599"/>
    <cellStyle name="Normal 2 2 3 15 2 2" xfId="8367"/>
    <cellStyle name="Normal 2 2 3 15 3" xfId="5983"/>
    <cellStyle name="Normal 2 2 3 16" xfId="2407"/>
    <cellStyle name="Normal 2 2 3 16 2" xfId="7175"/>
    <cellStyle name="Normal 2 2 3 17" xfId="4791"/>
    <cellStyle name="Normal 2 2 3 2" xfId="19"/>
    <cellStyle name="Normal 2 2 3 2 10" xfId="812"/>
    <cellStyle name="Normal 2 2 3 2 10 2" xfId="2010"/>
    <cellStyle name="Normal 2 2 3 2 10 2 2" xfId="4394"/>
    <cellStyle name="Normal 2 2 3 2 10 2 2 2" xfId="9162"/>
    <cellStyle name="Normal 2 2 3 2 10 2 3" xfId="6778"/>
    <cellStyle name="Normal 2 2 3 2 10 3" xfId="3202"/>
    <cellStyle name="Normal 2 2 3 2 10 3 2" xfId="7970"/>
    <cellStyle name="Normal 2 2 3 2 10 4" xfId="5586"/>
    <cellStyle name="Normal 2 2 3 2 11" xfId="115"/>
    <cellStyle name="Normal 2 2 3 2 11 2" xfId="1314"/>
    <cellStyle name="Normal 2 2 3 2 11 2 2" xfId="3698"/>
    <cellStyle name="Normal 2 2 3 2 11 2 2 2" xfId="8466"/>
    <cellStyle name="Normal 2 2 3 2 11 2 3" xfId="6082"/>
    <cellStyle name="Normal 2 2 3 2 11 3" xfId="2506"/>
    <cellStyle name="Normal 2 2 3 2 11 3 2" xfId="7274"/>
    <cellStyle name="Normal 2 2 3 2 11 4" xfId="4890"/>
    <cellStyle name="Normal 2 2 3 2 12" xfId="1161"/>
    <cellStyle name="Normal 2 2 3 2 12 2" xfId="2358"/>
    <cellStyle name="Normal 2 2 3 2 12 2 2" xfId="4742"/>
    <cellStyle name="Normal 2 2 3 2 12 2 2 2" xfId="9510"/>
    <cellStyle name="Normal 2 2 3 2 12 2 3" xfId="7126"/>
    <cellStyle name="Normal 2 2 3 2 12 3" xfId="3550"/>
    <cellStyle name="Normal 2 2 3 2 12 3 2" xfId="8318"/>
    <cellStyle name="Normal 2 2 3 2 12 4" xfId="5934"/>
    <cellStyle name="Normal 2 2 3 2 13" xfId="67"/>
    <cellStyle name="Normal 2 2 3 2 13 2" xfId="1266"/>
    <cellStyle name="Normal 2 2 3 2 13 2 2" xfId="3650"/>
    <cellStyle name="Normal 2 2 3 2 13 2 2 2" xfId="8418"/>
    <cellStyle name="Normal 2 2 3 2 13 2 3" xfId="6034"/>
    <cellStyle name="Normal 2 2 3 2 13 3" xfId="2458"/>
    <cellStyle name="Normal 2 2 3 2 13 3 2" xfId="7226"/>
    <cellStyle name="Normal 2 2 3 2 13 4" xfId="4842"/>
    <cellStyle name="Normal 2 2 3 2 14" xfId="1218"/>
    <cellStyle name="Normal 2 2 3 2 14 2" xfId="3602"/>
    <cellStyle name="Normal 2 2 3 2 14 2 2" xfId="8370"/>
    <cellStyle name="Normal 2 2 3 2 14 3" xfId="5986"/>
    <cellStyle name="Normal 2 2 3 2 15" xfId="2410"/>
    <cellStyle name="Normal 2 2 3 2 15 2" xfId="7178"/>
    <cellStyle name="Normal 2 2 3 2 16" xfId="4794"/>
    <cellStyle name="Normal 2 2 3 2 2" xfId="25"/>
    <cellStyle name="Normal 2 2 3 2 2 10" xfId="121"/>
    <cellStyle name="Normal 2 2 3 2 2 10 2" xfId="1320"/>
    <cellStyle name="Normal 2 2 3 2 2 10 2 2" xfId="3704"/>
    <cellStyle name="Normal 2 2 3 2 2 10 2 2 2" xfId="8472"/>
    <cellStyle name="Normal 2 2 3 2 2 10 2 3" xfId="6088"/>
    <cellStyle name="Normal 2 2 3 2 2 10 3" xfId="2512"/>
    <cellStyle name="Normal 2 2 3 2 2 10 3 2" xfId="7280"/>
    <cellStyle name="Normal 2 2 3 2 2 10 4" xfId="4896"/>
    <cellStyle name="Normal 2 2 3 2 2 11" xfId="1167"/>
    <cellStyle name="Normal 2 2 3 2 2 11 2" xfId="2364"/>
    <cellStyle name="Normal 2 2 3 2 2 11 2 2" xfId="4748"/>
    <cellStyle name="Normal 2 2 3 2 2 11 2 2 2" xfId="9516"/>
    <cellStyle name="Normal 2 2 3 2 2 11 2 3" xfId="7132"/>
    <cellStyle name="Normal 2 2 3 2 2 11 3" xfId="3556"/>
    <cellStyle name="Normal 2 2 3 2 2 11 3 2" xfId="8324"/>
    <cellStyle name="Normal 2 2 3 2 2 11 4" xfId="5940"/>
    <cellStyle name="Normal 2 2 3 2 2 12" xfId="73"/>
    <cellStyle name="Normal 2 2 3 2 2 12 2" xfId="1272"/>
    <cellStyle name="Normal 2 2 3 2 2 12 2 2" xfId="3656"/>
    <cellStyle name="Normal 2 2 3 2 2 12 2 2 2" xfId="8424"/>
    <cellStyle name="Normal 2 2 3 2 2 12 2 3" xfId="6040"/>
    <cellStyle name="Normal 2 2 3 2 2 12 3" xfId="2464"/>
    <cellStyle name="Normal 2 2 3 2 2 12 3 2" xfId="7232"/>
    <cellStyle name="Normal 2 2 3 2 2 12 4" xfId="4848"/>
    <cellStyle name="Normal 2 2 3 2 2 13" xfId="1224"/>
    <cellStyle name="Normal 2 2 3 2 2 13 2" xfId="3608"/>
    <cellStyle name="Normal 2 2 3 2 2 13 2 2" xfId="8376"/>
    <cellStyle name="Normal 2 2 3 2 2 13 3" xfId="5992"/>
    <cellStyle name="Normal 2 2 3 2 2 14" xfId="2416"/>
    <cellStyle name="Normal 2 2 3 2 2 14 2" xfId="7184"/>
    <cellStyle name="Normal 2 2 3 2 2 15" xfId="4800"/>
    <cellStyle name="Normal 2 2 3 2 2 2" xfId="37"/>
    <cellStyle name="Normal 2 2 3 2 2 2 10" xfId="1179"/>
    <cellStyle name="Normal 2 2 3 2 2 2 10 2" xfId="2376"/>
    <cellStyle name="Normal 2 2 3 2 2 2 10 2 2" xfId="4760"/>
    <cellStyle name="Normal 2 2 3 2 2 2 10 2 2 2" xfId="9528"/>
    <cellStyle name="Normal 2 2 3 2 2 2 10 2 3" xfId="7144"/>
    <cellStyle name="Normal 2 2 3 2 2 2 10 3" xfId="3568"/>
    <cellStyle name="Normal 2 2 3 2 2 2 10 3 2" xfId="8336"/>
    <cellStyle name="Normal 2 2 3 2 2 2 10 4" xfId="5952"/>
    <cellStyle name="Normal 2 2 3 2 2 2 11" xfId="85"/>
    <cellStyle name="Normal 2 2 3 2 2 2 11 2" xfId="1284"/>
    <cellStyle name="Normal 2 2 3 2 2 2 11 2 2" xfId="3668"/>
    <cellStyle name="Normal 2 2 3 2 2 2 11 2 2 2" xfId="8436"/>
    <cellStyle name="Normal 2 2 3 2 2 2 11 2 3" xfId="6052"/>
    <cellStyle name="Normal 2 2 3 2 2 2 11 3" xfId="2476"/>
    <cellStyle name="Normal 2 2 3 2 2 2 11 3 2" xfId="7244"/>
    <cellStyle name="Normal 2 2 3 2 2 2 11 4" xfId="4860"/>
    <cellStyle name="Normal 2 2 3 2 2 2 12" xfId="1236"/>
    <cellStyle name="Normal 2 2 3 2 2 2 12 2" xfId="3620"/>
    <cellStyle name="Normal 2 2 3 2 2 2 12 2 2" xfId="8388"/>
    <cellStyle name="Normal 2 2 3 2 2 2 12 3" xfId="6004"/>
    <cellStyle name="Normal 2 2 3 2 2 2 13" xfId="2428"/>
    <cellStyle name="Normal 2 2 3 2 2 2 13 2" xfId="7196"/>
    <cellStyle name="Normal 2 2 3 2 2 2 14" xfId="4812"/>
    <cellStyle name="Normal 2 2 3 2 2 2 2" xfId="61"/>
    <cellStyle name="Normal 2 2 3 2 2 2 2 10" xfId="1260"/>
    <cellStyle name="Normal 2 2 3 2 2 2 2 10 2" xfId="3644"/>
    <cellStyle name="Normal 2 2 3 2 2 2 2 10 2 2" xfId="8412"/>
    <cellStyle name="Normal 2 2 3 2 2 2 2 10 3" xfId="6028"/>
    <cellStyle name="Normal 2 2 3 2 2 2 2 11" xfId="2452"/>
    <cellStyle name="Normal 2 2 3 2 2 2 2 11 2" xfId="7220"/>
    <cellStyle name="Normal 2 2 3 2 2 2 2 12" xfId="4836"/>
    <cellStyle name="Normal 2 2 3 2 2 2 2 2" xfId="313"/>
    <cellStyle name="Normal 2 2 3 2 2 2 2 2 2" xfId="457"/>
    <cellStyle name="Normal 2 2 3 2 2 2 2 2 2 2" xfId="806"/>
    <cellStyle name="Normal 2 2 3 2 2 2 2 2 2 2 2" xfId="2004"/>
    <cellStyle name="Normal 2 2 3 2 2 2 2 2 2 2 2 2" xfId="4388"/>
    <cellStyle name="Normal 2 2 3 2 2 2 2 2 2 2 2 2 2" xfId="9156"/>
    <cellStyle name="Normal 2 2 3 2 2 2 2 2 2 2 2 3" xfId="6772"/>
    <cellStyle name="Normal 2 2 3 2 2 2 2 2 2 2 3" xfId="3196"/>
    <cellStyle name="Normal 2 2 3 2 2 2 2 2 2 2 3 2" xfId="7964"/>
    <cellStyle name="Normal 2 2 3 2 2 2 2 2 2 2 4" xfId="5580"/>
    <cellStyle name="Normal 2 2 3 2 2 2 2 2 2 3" xfId="1154"/>
    <cellStyle name="Normal 2 2 3 2 2 2 2 2 2 3 2" xfId="2352"/>
    <cellStyle name="Normal 2 2 3 2 2 2 2 2 2 3 2 2" xfId="4736"/>
    <cellStyle name="Normal 2 2 3 2 2 2 2 2 2 3 2 2 2" xfId="9504"/>
    <cellStyle name="Normal 2 2 3 2 2 2 2 2 2 3 2 3" xfId="7120"/>
    <cellStyle name="Normal 2 2 3 2 2 2 2 2 2 3 3" xfId="3544"/>
    <cellStyle name="Normal 2 2 3 2 2 2 2 2 2 3 3 2" xfId="8312"/>
    <cellStyle name="Normal 2 2 3 2 2 2 2 2 2 3 4" xfId="5928"/>
    <cellStyle name="Normal 2 2 3 2 2 2 2 2 2 4" xfId="1656"/>
    <cellStyle name="Normal 2 2 3 2 2 2 2 2 2 4 2" xfId="4040"/>
    <cellStyle name="Normal 2 2 3 2 2 2 2 2 2 4 2 2" xfId="8808"/>
    <cellStyle name="Normal 2 2 3 2 2 2 2 2 2 4 3" xfId="6424"/>
    <cellStyle name="Normal 2 2 3 2 2 2 2 2 2 5" xfId="2848"/>
    <cellStyle name="Normal 2 2 3 2 2 2 2 2 2 5 2" xfId="7616"/>
    <cellStyle name="Normal 2 2 3 2 2 2 2 2 2 6" xfId="5232"/>
    <cellStyle name="Normal 2 2 3 2 2 2 2 2 3" xfId="662"/>
    <cellStyle name="Normal 2 2 3 2 2 2 2 2 3 2" xfId="1860"/>
    <cellStyle name="Normal 2 2 3 2 2 2 2 2 3 2 2" xfId="4244"/>
    <cellStyle name="Normal 2 2 3 2 2 2 2 2 3 2 2 2" xfId="9012"/>
    <cellStyle name="Normal 2 2 3 2 2 2 2 2 3 2 3" xfId="6628"/>
    <cellStyle name="Normal 2 2 3 2 2 2 2 2 3 3" xfId="3052"/>
    <cellStyle name="Normal 2 2 3 2 2 2 2 2 3 3 2" xfId="7820"/>
    <cellStyle name="Normal 2 2 3 2 2 2 2 2 3 4" xfId="5436"/>
    <cellStyle name="Normal 2 2 3 2 2 2 2 2 4" xfId="1010"/>
    <cellStyle name="Normal 2 2 3 2 2 2 2 2 4 2" xfId="2208"/>
    <cellStyle name="Normal 2 2 3 2 2 2 2 2 4 2 2" xfId="4592"/>
    <cellStyle name="Normal 2 2 3 2 2 2 2 2 4 2 2 2" xfId="9360"/>
    <cellStyle name="Normal 2 2 3 2 2 2 2 2 4 2 3" xfId="6976"/>
    <cellStyle name="Normal 2 2 3 2 2 2 2 2 4 3" xfId="3400"/>
    <cellStyle name="Normal 2 2 3 2 2 2 2 2 4 3 2" xfId="8168"/>
    <cellStyle name="Normal 2 2 3 2 2 2 2 2 4 4" xfId="5784"/>
    <cellStyle name="Normal 2 2 3 2 2 2 2 2 5" xfId="1512"/>
    <cellStyle name="Normal 2 2 3 2 2 2 2 2 5 2" xfId="3896"/>
    <cellStyle name="Normal 2 2 3 2 2 2 2 2 5 2 2" xfId="8664"/>
    <cellStyle name="Normal 2 2 3 2 2 2 2 2 5 3" xfId="6280"/>
    <cellStyle name="Normal 2 2 3 2 2 2 2 2 6" xfId="2704"/>
    <cellStyle name="Normal 2 2 3 2 2 2 2 2 6 2" xfId="7472"/>
    <cellStyle name="Normal 2 2 3 2 2 2 2 2 7" xfId="5088"/>
    <cellStyle name="Normal 2 2 3 2 2 2 2 3" xfId="241"/>
    <cellStyle name="Normal 2 2 3 2 2 2 2 3 2" xfId="590"/>
    <cellStyle name="Normal 2 2 3 2 2 2 2 3 2 2" xfId="1788"/>
    <cellStyle name="Normal 2 2 3 2 2 2 2 3 2 2 2" xfId="4172"/>
    <cellStyle name="Normal 2 2 3 2 2 2 2 3 2 2 2 2" xfId="8940"/>
    <cellStyle name="Normal 2 2 3 2 2 2 2 3 2 2 3" xfId="6556"/>
    <cellStyle name="Normal 2 2 3 2 2 2 2 3 2 3" xfId="2980"/>
    <cellStyle name="Normal 2 2 3 2 2 2 2 3 2 3 2" xfId="7748"/>
    <cellStyle name="Normal 2 2 3 2 2 2 2 3 2 4" xfId="5364"/>
    <cellStyle name="Normal 2 2 3 2 2 2 2 3 3" xfId="938"/>
    <cellStyle name="Normal 2 2 3 2 2 2 2 3 3 2" xfId="2136"/>
    <cellStyle name="Normal 2 2 3 2 2 2 2 3 3 2 2" xfId="4520"/>
    <cellStyle name="Normal 2 2 3 2 2 2 2 3 3 2 2 2" xfId="9288"/>
    <cellStyle name="Normal 2 2 3 2 2 2 2 3 3 2 3" xfId="6904"/>
    <cellStyle name="Normal 2 2 3 2 2 2 2 3 3 3" xfId="3328"/>
    <cellStyle name="Normal 2 2 3 2 2 2 2 3 3 3 2" xfId="8096"/>
    <cellStyle name="Normal 2 2 3 2 2 2 2 3 3 4" xfId="5712"/>
    <cellStyle name="Normal 2 2 3 2 2 2 2 3 4" xfId="1440"/>
    <cellStyle name="Normal 2 2 3 2 2 2 2 3 4 2" xfId="3824"/>
    <cellStyle name="Normal 2 2 3 2 2 2 2 3 4 2 2" xfId="8592"/>
    <cellStyle name="Normal 2 2 3 2 2 2 2 3 4 3" xfId="6208"/>
    <cellStyle name="Normal 2 2 3 2 2 2 2 3 5" xfId="2632"/>
    <cellStyle name="Normal 2 2 3 2 2 2 2 3 5 2" xfId="7400"/>
    <cellStyle name="Normal 2 2 3 2 2 2 2 3 6" xfId="5016"/>
    <cellStyle name="Normal 2 2 3 2 2 2 2 4" xfId="385"/>
    <cellStyle name="Normal 2 2 3 2 2 2 2 4 2" xfId="734"/>
    <cellStyle name="Normal 2 2 3 2 2 2 2 4 2 2" xfId="1932"/>
    <cellStyle name="Normal 2 2 3 2 2 2 2 4 2 2 2" xfId="4316"/>
    <cellStyle name="Normal 2 2 3 2 2 2 2 4 2 2 2 2" xfId="9084"/>
    <cellStyle name="Normal 2 2 3 2 2 2 2 4 2 2 3" xfId="6700"/>
    <cellStyle name="Normal 2 2 3 2 2 2 2 4 2 3" xfId="3124"/>
    <cellStyle name="Normal 2 2 3 2 2 2 2 4 2 3 2" xfId="7892"/>
    <cellStyle name="Normal 2 2 3 2 2 2 2 4 2 4" xfId="5508"/>
    <cellStyle name="Normal 2 2 3 2 2 2 2 4 3" xfId="1082"/>
    <cellStyle name="Normal 2 2 3 2 2 2 2 4 3 2" xfId="2280"/>
    <cellStyle name="Normal 2 2 3 2 2 2 2 4 3 2 2" xfId="4664"/>
    <cellStyle name="Normal 2 2 3 2 2 2 2 4 3 2 2 2" xfId="9432"/>
    <cellStyle name="Normal 2 2 3 2 2 2 2 4 3 2 3" xfId="7048"/>
    <cellStyle name="Normal 2 2 3 2 2 2 2 4 3 3" xfId="3472"/>
    <cellStyle name="Normal 2 2 3 2 2 2 2 4 3 3 2" xfId="8240"/>
    <cellStyle name="Normal 2 2 3 2 2 2 2 4 3 4" xfId="5856"/>
    <cellStyle name="Normal 2 2 3 2 2 2 2 4 4" xfId="1584"/>
    <cellStyle name="Normal 2 2 3 2 2 2 2 4 4 2" xfId="3968"/>
    <cellStyle name="Normal 2 2 3 2 2 2 2 4 4 2 2" xfId="8736"/>
    <cellStyle name="Normal 2 2 3 2 2 2 2 4 4 3" xfId="6352"/>
    <cellStyle name="Normal 2 2 3 2 2 2 2 4 5" xfId="2776"/>
    <cellStyle name="Normal 2 2 3 2 2 2 2 4 5 2" xfId="7544"/>
    <cellStyle name="Normal 2 2 3 2 2 2 2 4 6" xfId="5160"/>
    <cellStyle name="Normal 2 2 3 2 2 2 2 5" xfId="518"/>
    <cellStyle name="Normal 2 2 3 2 2 2 2 5 2" xfId="1716"/>
    <cellStyle name="Normal 2 2 3 2 2 2 2 5 2 2" xfId="4100"/>
    <cellStyle name="Normal 2 2 3 2 2 2 2 5 2 2 2" xfId="8868"/>
    <cellStyle name="Normal 2 2 3 2 2 2 2 5 2 3" xfId="6484"/>
    <cellStyle name="Normal 2 2 3 2 2 2 2 5 3" xfId="2908"/>
    <cellStyle name="Normal 2 2 3 2 2 2 2 5 3 2" xfId="7676"/>
    <cellStyle name="Normal 2 2 3 2 2 2 2 5 4" xfId="5292"/>
    <cellStyle name="Normal 2 2 3 2 2 2 2 6" xfId="866"/>
    <cellStyle name="Normal 2 2 3 2 2 2 2 6 2" xfId="2064"/>
    <cellStyle name="Normal 2 2 3 2 2 2 2 6 2 2" xfId="4448"/>
    <cellStyle name="Normal 2 2 3 2 2 2 2 6 2 2 2" xfId="9216"/>
    <cellStyle name="Normal 2 2 3 2 2 2 2 6 2 3" xfId="6832"/>
    <cellStyle name="Normal 2 2 3 2 2 2 2 6 3" xfId="3256"/>
    <cellStyle name="Normal 2 2 3 2 2 2 2 6 3 2" xfId="8024"/>
    <cellStyle name="Normal 2 2 3 2 2 2 2 6 4" xfId="5640"/>
    <cellStyle name="Normal 2 2 3 2 2 2 2 7" xfId="169"/>
    <cellStyle name="Normal 2 2 3 2 2 2 2 7 2" xfId="1368"/>
    <cellStyle name="Normal 2 2 3 2 2 2 2 7 2 2" xfId="3752"/>
    <cellStyle name="Normal 2 2 3 2 2 2 2 7 2 2 2" xfId="8520"/>
    <cellStyle name="Normal 2 2 3 2 2 2 2 7 2 3" xfId="6136"/>
    <cellStyle name="Normal 2 2 3 2 2 2 2 7 3" xfId="2560"/>
    <cellStyle name="Normal 2 2 3 2 2 2 2 7 3 2" xfId="7328"/>
    <cellStyle name="Normal 2 2 3 2 2 2 2 7 4" xfId="4944"/>
    <cellStyle name="Normal 2 2 3 2 2 2 2 8" xfId="1203"/>
    <cellStyle name="Normal 2 2 3 2 2 2 2 8 2" xfId="2400"/>
    <cellStyle name="Normal 2 2 3 2 2 2 2 8 2 2" xfId="4784"/>
    <cellStyle name="Normal 2 2 3 2 2 2 2 8 2 2 2" xfId="9552"/>
    <cellStyle name="Normal 2 2 3 2 2 2 2 8 2 3" xfId="7168"/>
    <cellStyle name="Normal 2 2 3 2 2 2 2 8 3" xfId="3592"/>
    <cellStyle name="Normal 2 2 3 2 2 2 2 8 3 2" xfId="8360"/>
    <cellStyle name="Normal 2 2 3 2 2 2 2 8 4" xfId="5976"/>
    <cellStyle name="Normal 2 2 3 2 2 2 2 9" xfId="109"/>
    <cellStyle name="Normal 2 2 3 2 2 2 2 9 2" xfId="1308"/>
    <cellStyle name="Normal 2 2 3 2 2 2 2 9 2 2" xfId="3692"/>
    <cellStyle name="Normal 2 2 3 2 2 2 2 9 2 2 2" xfId="8460"/>
    <cellStyle name="Normal 2 2 3 2 2 2 2 9 2 3" xfId="6076"/>
    <cellStyle name="Normal 2 2 3 2 2 2 2 9 3" xfId="2500"/>
    <cellStyle name="Normal 2 2 3 2 2 2 2 9 3 2" xfId="7268"/>
    <cellStyle name="Normal 2 2 3 2 2 2 2 9 4" xfId="4884"/>
    <cellStyle name="Normal 2 2 3 2 2 2 3" xfId="217"/>
    <cellStyle name="Normal 2 2 3 2 2 2 3 2" xfId="289"/>
    <cellStyle name="Normal 2 2 3 2 2 2 3 2 2" xfId="433"/>
    <cellStyle name="Normal 2 2 3 2 2 2 3 2 2 2" xfId="782"/>
    <cellStyle name="Normal 2 2 3 2 2 2 3 2 2 2 2" xfId="1980"/>
    <cellStyle name="Normal 2 2 3 2 2 2 3 2 2 2 2 2" xfId="4364"/>
    <cellStyle name="Normal 2 2 3 2 2 2 3 2 2 2 2 2 2" xfId="9132"/>
    <cellStyle name="Normal 2 2 3 2 2 2 3 2 2 2 2 3" xfId="6748"/>
    <cellStyle name="Normal 2 2 3 2 2 2 3 2 2 2 3" xfId="3172"/>
    <cellStyle name="Normal 2 2 3 2 2 2 3 2 2 2 3 2" xfId="7940"/>
    <cellStyle name="Normal 2 2 3 2 2 2 3 2 2 2 4" xfId="5556"/>
    <cellStyle name="Normal 2 2 3 2 2 2 3 2 2 3" xfId="1130"/>
    <cellStyle name="Normal 2 2 3 2 2 2 3 2 2 3 2" xfId="2328"/>
    <cellStyle name="Normal 2 2 3 2 2 2 3 2 2 3 2 2" xfId="4712"/>
    <cellStyle name="Normal 2 2 3 2 2 2 3 2 2 3 2 2 2" xfId="9480"/>
    <cellStyle name="Normal 2 2 3 2 2 2 3 2 2 3 2 3" xfId="7096"/>
    <cellStyle name="Normal 2 2 3 2 2 2 3 2 2 3 3" xfId="3520"/>
    <cellStyle name="Normal 2 2 3 2 2 2 3 2 2 3 3 2" xfId="8288"/>
    <cellStyle name="Normal 2 2 3 2 2 2 3 2 2 3 4" xfId="5904"/>
    <cellStyle name="Normal 2 2 3 2 2 2 3 2 2 4" xfId="1632"/>
    <cellStyle name="Normal 2 2 3 2 2 2 3 2 2 4 2" xfId="4016"/>
    <cellStyle name="Normal 2 2 3 2 2 2 3 2 2 4 2 2" xfId="8784"/>
    <cellStyle name="Normal 2 2 3 2 2 2 3 2 2 4 3" xfId="6400"/>
    <cellStyle name="Normal 2 2 3 2 2 2 3 2 2 5" xfId="2824"/>
    <cellStyle name="Normal 2 2 3 2 2 2 3 2 2 5 2" xfId="7592"/>
    <cellStyle name="Normal 2 2 3 2 2 2 3 2 2 6" xfId="5208"/>
    <cellStyle name="Normal 2 2 3 2 2 2 3 2 3" xfId="638"/>
    <cellStyle name="Normal 2 2 3 2 2 2 3 2 3 2" xfId="1836"/>
    <cellStyle name="Normal 2 2 3 2 2 2 3 2 3 2 2" xfId="4220"/>
    <cellStyle name="Normal 2 2 3 2 2 2 3 2 3 2 2 2" xfId="8988"/>
    <cellStyle name="Normal 2 2 3 2 2 2 3 2 3 2 3" xfId="6604"/>
    <cellStyle name="Normal 2 2 3 2 2 2 3 2 3 3" xfId="3028"/>
    <cellStyle name="Normal 2 2 3 2 2 2 3 2 3 3 2" xfId="7796"/>
    <cellStyle name="Normal 2 2 3 2 2 2 3 2 3 4" xfId="5412"/>
    <cellStyle name="Normal 2 2 3 2 2 2 3 2 4" xfId="986"/>
    <cellStyle name="Normal 2 2 3 2 2 2 3 2 4 2" xfId="2184"/>
    <cellStyle name="Normal 2 2 3 2 2 2 3 2 4 2 2" xfId="4568"/>
    <cellStyle name="Normal 2 2 3 2 2 2 3 2 4 2 2 2" xfId="9336"/>
    <cellStyle name="Normal 2 2 3 2 2 2 3 2 4 2 3" xfId="6952"/>
    <cellStyle name="Normal 2 2 3 2 2 2 3 2 4 3" xfId="3376"/>
    <cellStyle name="Normal 2 2 3 2 2 2 3 2 4 3 2" xfId="8144"/>
    <cellStyle name="Normal 2 2 3 2 2 2 3 2 4 4" xfId="5760"/>
    <cellStyle name="Normal 2 2 3 2 2 2 3 2 5" xfId="1488"/>
    <cellStyle name="Normal 2 2 3 2 2 2 3 2 5 2" xfId="3872"/>
    <cellStyle name="Normal 2 2 3 2 2 2 3 2 5 2 2" xfId="8640"/>
    <cellStyle name="Normal 2 2 3 2 2 2 3 2 5 3" xfId="6256"/>
    <cellStyle name="Normal 2 2 3 2 2 2 3 2 6" xfId="2680"/>
    <cellStyle name="Normal 2 2 3 2 2 2 3 2 6 2" xfId="7448"/>
    <cellStyle name="Normal 2 2 3 2 2 2 3 2 7" xfId="5064"/>
    <cellStyle name="Normal 2 2 3 2 2 2 3 3" xfId="361"/>
    <cellStyle name="Normal 2 2 3 2 2 2 3 3 2" xfId="710"/>
    <cellStyle name="Normal 2 2 3 2 2 2 3 3 2 2" xfId="1908"/>
    <cellStyle name="Normal 2 2 3 2 2 2 3 3 2 2 2" xfId="4292"/>
    <cellStyle name="Normal 2 2 3 2 2 2 3 3 2 2 2 2" xfId="9060"/>
    <cellStyle name="Normal 2 2 3 2 2 2 3 3 2 2 3" xfId="6676"/>
    <cellStyle name="Normal 2 2 3 2 2 2 3 3 2 3" xfId="3100"/>
    <cellStyle name="Normal 2 2 3 2 2 2 3 3 2 3 2" xfId="7868"/>
    <cellStyle name="Normal 2 2 3 2 2 2 3 3 2 4" xfId="5484"/>
    <cellStyle name="Normal 2 2 3 2 2 2 3 3 3" xfId="1058"/>
    <cellStyle name="Normal 2 2 3 2 2 2 3 3 3 2" xfId="2256"/>
    <cellStyle name="Normal 2 2 3 2 2 2 3 3 3 2 2" xfId="4640"/>
    <cellStyle name="Normal 2 2 3 2 2 2 3 3 3 2 2 2" xfId="9408"/>
    <cellStyle name="Normal 2 2 3 2 2 2 3 3 3 2 3" xfId="7024"/>
    <cellStyle name="Normal 2 2 3 2 2 2 3 3 3 3" xfId="3448"/>
    <cellStyle name="Normal 2 2 3 2 2 2 3 3 3 3 2" xfId="8216"/>
    <cellStyle name="Normal 2 2 3 2 2 2 3 3 3 4" xfId="5832"/>
    <cellStyle name="Normal 2 2 3 2 2 2 3 3 4" xfId="1560"/>
    <cellStyle name="Normal 2 2 3 2 2 2 3 3 4 2" xfId="3944"/>
    <cellStyle name="Normal 2 2 3 2 2 2 3 3 4 2 2" xfId="8712"/>
    <cellStyle name="Normal 2 2 3 2 2 2 3 3 4 3" xfId="6328"/>
    <cellStyle name="Normal 2 2 3 2 2 2 3 3 5" xfId="2752"/>
    <cellStyle name="Normal 2 2 3 2 2 2 3 3 5 2" xfId="7520"/>
    <cellStyle name="Normal 2 2 3 2 2 2 3 3 6" xfId="5136"/>
    <cellStyle name="Normal 2 2 3 2 2 2 3 4" xfId="566"/>
    <cellStyle name="Normal 2 2 3 2 2 2 3 4 2" xfId="1764"/>
    <cellStyle name="Normal 2 2 3 2 2 2 3 4 2 2" xfId="4148"/>
    <cellStyle name="Normal 2 2 3 2 2 2 3 4 2 2 2" xfId="8916"/>
    <cellStyle name="Normal 2 2 3 2 2 2 3 4 2 3" xfId="6532"/>
    <cellStyle name="Normal 2 2 3 2 2 2 3 4 3" xfId="2956"/>
    <cellStyle name="Normal 2 2 3 2 2 2 3 4 3 2" xfId="7724"/>
    <cellStyle name="Normal 2 2 3 2 2 2 3 4 4" xfId="5340"/>
    <cellStyle name="Normal 2 2 3 2 2 2 3 5" xfId="914"/>
    <cellStyle name="Normal 2 2 3 2 2 2 3 5 2" xfId="2112"/>
    <cellStyle name="Normal 2 2 3 2 2 2 3 5 2 2" xfId="4496"/>
    <cellStyle name="Normal 2 2 3 2 2 2 3 5 2 2 2" xfId="9264"/>
    <cellStyle name="Normal 2 2 3 2 2 2 3 5 2 3" xfId="6880"/>
    <cellStyle name="Normal 2 2 3 2 2 2 3 5 3" xfId="3304"/>
    <cellStyle name="Normal 2 2 3 2 2 2 3 5 3 2" xfId="8072"/>
    <cellStyle name="Normal 2 2 3 2 2 2 3 5 4" xfId="5688"/>
    <cellStyle name="Normal 2 2 3 2 2 2 3 6" xfId="1416"/>
    <cellStyle name="Normal 2 2 3 2 2 2 3 6 2" xfId="3800"/>
    <cellStyle name="Normal 2 2 3 2 2 2 3 6 2 2" xfId="8568"/>
    <cellStyle name="Normal 2 2 3 2 2 2 3 6 3" xfId="6184"/>
    <cellStyle name="Normal 2 2 3 2 2 2 3 7" xfId="2608"/>
    <cellStyle name="Normal 2 2 3 2 2 2 3 7 2" xfId="7376"/>
    <cellStyle name="Normal 2 2 3 2 2 2 3 8" xfId="4992"/>
    <cellStyle name="Normal 2 2 3 2 2 2 4" xfId="265"/>
    <cellStyle name="Normal 2 2 3 2 2 2 4 2" xfId="409"/>
    <cellStyle name="Normal 2 2 3 2 2 2 4 2 2" xfId="758"/>
    <cellStyle name="Normal 2 2 3 2 2 2 4 2 2 2" xfId="1956"/>
    <cellStyle name="Normal 2 2 3 2 2 2 4 2 2 2 2" xfId="4340"/>
    <cellStyle name="Normal 2 2 3 2 2 2 4 2 2 2 2 2" xfId="9108"/>
    <cellStyle name="Normal 2 2 3 2 2 2 4 2 2 2 3" xfId="6724"/>
    <cellStyle name="Normal 2 2 3 2 2 2 4 2 2 3" xfId="3148"/>
    <cellStyle name="Normal 2 2 3 2 2 2 4 2 2 3 2" xfId="7916"/>
    <cellStyle name="Normal 2 2 3 2 2 2 4 2 2 4" xfId="5532"/>
    <cellStyle name="Normal 2 2 3 2 2 2 4 2 3" xfId="1106"/>
    <cellStyle name="Normal 2 2 3 2 2 2 4 2 3 2" xfId="2304"/>
    <cellStyle name="Normal 2 2 3 2 2 2 4 2 3 2 2" xfId="4688"/>
    <cellStyle name="Normal 2 2 3 2 2 2 4 2 3 2 2 2" xfId="9456"/>
    <cellStyle name="Normal 2 2 3 2 2 2 4 2 3 2 3" xfId="7072"/>
    <cellStyle name="Normal 2 2 3 2 2 2 4 2 3 3" xfId="3496"/>
    <cellStyle name="Normal 2 2 3 2 2 2 4 2 3 3 2" xfId="8264"/>
    <cellStyle name="Normal 2 2 3 2 2 2 4 2 3 4" xfId="5880"/>
    <cellStyle name="Normal 2 2 3 2 2 2 4 2 4" xfId="1608"/>
    <cellStyle name="Normal 2 2 3 2 2 2 4 2 4 2" xfId="3992"/>
    <cellStyle name="Normal 2 2 3 2 2 2 4 2 4 2 2" xfId="8760"/>
    <cellStyle name="Normal 2 2 3 2 2 2 4 2 4 3" xfId="6376"/>
    <cellStyle name="Normal 2 2 3 2 2 2 4 2 5" xfId="2800"/>
    <cellStyle name="Normal 2 2 3 2 2 2 4 2 5 2" xfId="7568"/>
    <cellStyle name="Normal 2 2 3 2 2 2 4 2 6" xfId="5184"/>
    <cellStyle name="Normal 2 2 3 2 2 2 4 3" xfId="614"/>
    <cellStyle name="Normal 2 2 3 2 2 2 4 3 2" xfId="1812"/>
    <cellStyle name="Normal 2 2 3 2 2 2 4 3 2 2" xfId="4196"/>
    <cellStyle name="Normal 2 2 3 2 2 2 4 3 2 2 2" xfId="8964"/>
    <cellStyle name="Normal 2 2 3 2 2 2 4 3 2 3" xfId="6580"/>
    <cellStyle name="Normal 2 2 3 2 2 2 4 3 3" xfId="3004"/>
    <cellStyle name="Normal 2 2 3 2 2 2 4 3 3 2" xfId="7772"/>
    <cellStyle name="Normal 2 2 3 2 2 2 4 3 4" xfId="5388"/>
    <cellStyle name="Normal 2 2 3 2 2 2 4 4" xfId="962"/>
    <cellStyle name="Normal 2 2 3 2 2 2 4 4 2" xfId="2160"/>
    <cellStyle name="Normal 2 2 3 2 2 2 4 4 2 2" xfId="4544"/>
    <cellStyle name="Normal 2 2 3 2 2 2 4 4 2 2 2" xfId="9312"/>
    <cellStyle name="Normal 2 2 3 2 2 2 4 4 2 3" xfId="6928"/>
    <cellStyle name="Normal 2 2 3 2 2 2 4 4 3" xfId="3352"/>
    <cellStyle name="Normal 2 2 3 2 2 2 4 4 3 2" xfId="8120"/>
    <cellStyle name="Normal 2 2 3 2 2 2 4 4 4" xfId="5736"/>
    <cellStyle name="Normal 2 2 3 2 2 2 4 5" xfId="1464"/>
    <cellStyle name="Normal 2 2 3 2 2 2 4 5 2" xfId="3848"/>
    <cellStyle name="Normal 2 2 3 2 2 2 4 5 2 2" xfId="8616"/>
    <cellStyle name="Normal 2 2 3 2 2 2 4 5 3" xfId="6232"/>
    <cellStyle name="Normal 2 2 3 2 2 2 4 6" xfId="2656"/>
    <cellStyle name="Normal 2 2 3 2 2 2 4 6 2" xfId="7424"/>
    <cellStyle name="Normal 2 2 3 2 2 2 4 7" xfId="5040"/>
    <cellStyle name="Normal 2 2 3 2 2 2 5" xfId="193"/>
    <cellStyle name="Normal 2 2 3 2 2 2 5 2" xfId="542"/>
    <cellStyle name="Normal 2 2 3 2 2 2 5 2 2" xfId="1740"/>
    <cellStyle name="Normal 2 2 3 2 2 2 5 2 2 2" xfId="4124"/>
    <cellStyle name="Normal 2 2 3 2 2 2 5 2 2 2 2" xfId="8892"/>
    <cellStyle name="Normal 2 2 3 2 2 2 5 2 2 3" xfId="6508"/>
    <cellStyle name="Normal 2 2 3 2 2 2 5 2 3" xfId="2932"/>
    <cellStyle name="Normal 2 2 3 2 2 2 5 2 3 2" xfId="7700"/>
    <cellStyle name="Normal 2 2 3 2 2 2 5 2 4" xfId="5316"/>
    <cellStyle name="Normal 2 2 3 2 2 2 5 3" xfId="890"/>
    <cellStyle name="Normal 2 2 3 2 2 2 5 3 2" xfId="2088"/>
    <cellStyle name="Normal 2 2 3 2 2 2 5 3 2 2" xfId="4472"/>
    <cellStyle name="Normal 2 2 3 2 2 2 5 3 2 2 2" xfId="9240"/>
    <cellStyle name="Normal 2 2 3 2 2 2 5 3 2 3" xfId="6856"/>
    <cellStyle name="Normal 2 2 3 2 2 2 5 3 3" xfId="3280"/>
    <cellStyle name="Normal 2 2 3 2 2 2 5 3 3 2" xfId="8048"/>
    <cellStyle name="Normal 2 2 3 2 2 2 5 3 4" xfId="5664"/>
    <cellStyle name="Normal 2 2 3 2 2 2 5 4" xfId="1392"/>
    <cellStyle name="Normal 2 2 3 2 2 2 5 4 2" xfId="3776"/>
    <cellStyle name="Normal 2 2 3 2 2 2 5 4 2 2" xfId="8544"/>
    <cellStyle name="Normal 2 2 3 2 2 2 5 4 3" xfId="6160"/>
    <cellStyle name="Normal 2 2 3 2 2 2 5 5" xfId="2584"/>
    <cellStyle name="Normal 2 2 3 2 2 2 5 5 2" xfId="7352"/>
    <cellStyle name="Normal 2 2 3 2 2 2 5 6" xfId="4968"/>
    <cellStyle name="Normal 2 2 3 2 2 2 6" xfId="337"/>
    <cellStyle name="Normal 2 2 3 2 2 2 6 2" xfId="686"/>
    <cellStyle name="Normal 2 2 3 2 2 2 6 2 2" xfId="1884"/>
    <cellStyle name="Normal 2 2 3 2 2 2 6 2 2 2" xfId="4268"/>
    <cellStyle name="Normal 2 2 3 2 2 2 6 2 2 2 2" xfId="9036"/>
    <cellStyle name="Normal 2 2 3 2 2 2 6 2 2 3" xfId="6652"/>
    <cellStyle name="Normal 2 2 3 2 2 2 6 2 3" xfId="3076"/>
    <cellStyle name="Normal 2 2 3 2 2 2 6 2 3 2" xfId="7844"/>
    <cellStyle name="Normal 2 2 3 2 2 2 6 2 4" xfId="5460"/>
    <cellStyle name="Normal 2 2 3 2 2 2 6 3" xfId="1034"/>
    <cellStyle name="Normal 2 2 3 2 2 2 6 3 2" xfId="2232"/>
    <cellStyle name="Normal 2 2 3 2 2 2 6 3 2 2" xfId="4616"/>
    <cellStyle name="Normal 2 2 3 2 2 2 6 3 2 2 2" xfId="9384"/>
    <cellStyle name="Normal 2 2 3 2 2 2 6 3 2 3" xfId="7000"/>
    <cellStyle name="Normal 2 2 3 2 2 2 6 3 3" xfId="3424"/>
    <cellStyle name="Normal 2 2 3 2 2 2 6 3 3 2" xfId="8192"/>
    <cellStyle name="Normal 2 2 3 2 2 2 6 3 4" xfId="5808"/>
    <cellStyle name="Normal 2 2 3 2 2 2 6 4" xfId="1536"/>
    <cellStyle name="Normal 2 2 3 2 2 2 6 4 2" xfId="3920"/>
    <cellStyle name="Normal 2 2 3 2 2 2 6 4 2 2" xfId="8688"/>
    <cellStyle name="Normal 2 2 3 2 2 2 6 4 3" xfId="6304"/>
    <cellStyle name="Normal 2 2 3 2 2 2 6 5" xfId="2728"/>
    <cellStyle name="Normal 2 2 3 2 2 2 6 5 2" xfId="7496"/>
    <cellStyle name="Normal 2 2 3 2 2 2 6 6" xfId="5112"/>
    <cellStyle name="Normal 2 2 3 2 2 2 7" xfId="494"/>
    <cellStyle name="Normal 2 2 3 2 2 2 7 2" xfId="1692"/>
    <cellStyle name="Normal 2 2 3 2 2 2 7 2 2" xfId="4076"/>
    <cellStyle name="Normal 2 2 3 2 2 2 7 2 2 2" xfId="8844"/>
    <cellStyle name="Normal 2 2 3 2 2 2 7 2 3" xfId="6460"/>
    <cellStyle name="Normal 2 2 3 2 2 2 7 3" xfId="2884"/>
    <cellStyle name="Normal 2 2 3 2 2 2 7 3 2" xfId="7652"/>
    <cellStyle name="Normal 2 2 3 2 2 2 7 4" xfId="5268"/>
    <cellStyle name="Normal 2 2 3 2 2 2 8" xfId="842"/>
    <cellStyle name="Normal 2 2 3 2 2 2 8 2" xfId="2040"/>
    <cellStyle name="Normal 2 2 3 2 2 2 8 2 2" xfId="4424"/>
    <cellStyle name="Normal 2 2 3 2 2 2 8 2 2 2" xfId="9192"/>
    <cellStyle name="Normal 2 2 3 2 2 2 8 2 3" xfId="6808"/>
    <cellStyle name="Normal 2 2 3 2 2 2 8 3" xfId="3232"/>
    <cellStyle name="Normal 2 2 3 2 2 2 8 3 2" xfId="8000"/>
    <cellStyle name="Normal 2 2 3 2 2 2 8 4" xfId="5616"/>
    <cellStyle name="Normal 2 2 3 2 2 2 9" xfId="145"/>
    <cellStyle name="Normal 2 2 3 2 2 2 9 2" xfId="1344"/>
    <cellStyle name="Normal 2 2 3 2 2 2 9 2 2" xfId="3728"/>
    <cellStyle name="Normal 2 2 3 2 2 2 9 2 2 2" xfId="8496"/>
    <cellStyle name="Normal 2 2 3 2 2 2 9 2 3" xfId="6112"/>
    <cellStyle name="Normal 2 2 3 2 2 2 9 3" xfId="2536"/>
    <cellStyle name="Normal 2 2 3 2 2 2 9 3 2" xfId="7304"/>
    <cellStyle name="Normal 2 2 3 2 2 2 9 4" xfId="4920"/>
    <cellStyle name="Normal 2 2 3 2 2 3" xfId="49"/>
    <cellStyle name="Normal 2 2 3 2 2 3 10" xfId="1248"/>
    <cellStyle name="Normal 2 2 3 2 2 3 10 2" xfId="3632"/>
    <cellStyle name="Normal 2 2 3 2 2 3 10 2 2" xfId="8400"/>
    <cellStyle name="Normal 2 2 3 2 2 3 10 3" xfId="6016"/>
    <cellStyle name="Normal 2 2 3 2 2 3 11" xfId="2440"/>
    <cellStyle name="Normal 2 2 3 2 2 3 11 2" xfId="7208"/>
    <cellStyle name="Normal 2 2 3 2 2 3 12" xfId="4824"/>
    <cellStyle name="Normal 2 2 3 2 2 3 2" xfId="301"/>
    <cellStyle name="Normal 2 2 3 2 2 3 2 2" xfId="445"/>
    <cellStyle name="Normal 2 2 3 2 2 3 2 2 2" xfId="794"/>
    <cellStyle name="Normal 2 2 3 2 2 3 2 2 2 2" xfId="1992"/>
    <cellStyle name="Normal 2 2 3 2 2 3 2 2 2 2 2" xfId="4376"/>
    <cellStyle name="Normal 2 2 3 2 2 3 2 2 2 2 2 2" xfId="9144"/>
    <cellStyle name="Normal 2 2 3 2 2 3 2 2 2 2 3" xfId="6760"/>
    <cellStyle name="Normal 2 2 3 2 2 3 2 2 2 3" xfId="3184"/>
    <cellStyle name="Normal 2 2 3 2 2 3 2 2 2 3 2" xfId="7952"/>
    <cellStyle name="Normal 2 2 3 2 2 3 2 2 2 4" xfId="5568"/>
    <cellStyle name="Normal 2 2 3 2 2 3 2 2 3" xfId="1142"/>
    <cellStyle name="Normal 2 2 3 2 2 3 2 2 3 2" xfId="2340"/>
    <cellStyle name="Normal 2 2 3 2 2 3 2 2 3 2 2" xfId="4724"/>
    <cellStyle name="Normal 2 2 3 2 2 3 2 2 3 2 2 2" xfId="9492"/>
    <cellStyle name="Normal 2 2 3 2 2 3 2 2 3 2 3" xfId="7108"/>
    <cellStyle name="Normal 2 2 3 2 2 3 2 2 3 3" xfId="3532"/>
    <cellStyle name="Normal 2 2 3 2 2 3 2 2 3 3 2" xfId="8300"/>
    <cellStyle name="Normal 2 2 3 2 2 3 2 2 3 4" xfId="5916"/>
    <cellStyle name="Normal 2 2 3 2 2 3 2 2 4" xfId="1644"/>
    <cellStyle name="Normal 2 2 3 2 2 3 2 2 4 2" xfId="4028"/>
    <cellStyle name="Normal 2 2 3 2 2 3 2 2 4 2 2" xfId="8796"/>
    <cellStyle name="Normal 2 2 3 2 2 3 2 2 4 3" xfId="6412"/>
    <cellStyle name="Normal 2 2 3 2 2 3 2 2 5" xfId="2836"/>
    <cellStyle name="Normal 2 2 3 2 2 3 2 2 5 2" xfId="7604"/>
    <cellStyle name="Normal 2 2 3 2 2 3 2 2 6" xfId="5220"/>
    <cellStyle name="Normal 2 2 3 2 2 3 2 3" xfId="650"/>
    <cellStyle name="Normal 2 2 3 2 2 3 2 3 2" xfId="1848"/>
    <cellStyle name="Normal 2 2 3 2 2 3 2 3 2 2" xfId="4232"/>
    <cellStyle name="Normal 2 2 3 2 2 3 2 3 2 2 2" xfId="9000"/>
    <cellStyle name="Normal 2 2 3 2 2 3 2 3 2 3" xfId="6616"/>
    <cellStyle name="Normal 2 2 3 2 2 3 2 3 3" xfId="3040"/>
    <cellStyle name="Normal 2 2 3 2 2 3 2 3 3 2" xfId="7808"/>
    <cellStyle name="Normal 2 2 3 2 2 3 2 3 4" xfId="5424"/>
    <cellStyle name="Normal 2 2 3 2 2 3 2 4" xfId="998"/>
    <cellStyle name="Normal 2 2 3 2 2 3 2 4 2" xfId="2196"/>
    <cellStyle name="Normal 2 2 3 2 2 3 2 4 2 2" xfId="4580"/>
    <cellStyle name="Normal 2 2 3 2 2 3 2 4 2 2 2" xfId="9348"/>
    <cellStyle name="Normal 2 2 3 2 2 3 2 4 2 3" xfId="6964"/>
    <cellStyle name="Normal 2 2 3 2 2 3 2 4 3" xfId="3388"/>
    <cellStyle name="Normal 2 2 3 2 2 3 2 4 3 2" xfId="8156"/>
    <cellStyle name="Normal 2 2 3 2 2 3 2 4 4" xfId="5772"/>
    <cellStyle name="Normal 2 2 3 2 2 3 2 5" xfId="1500"/>
    <cellStyle name="Normal 2 2 3 2 2 3 2 5 2" xfId="3884"/>
    <cellStyle name="Normal 2 2 3 2 2 3 2 5 2 2" xfId="8652"/>
    <cellStyle name="Normal 2 2 3 2 2 3 2 5 3" xfId="6268"/>
    <cellStyle name="Normal 2 2 3 2 2 3 2 6" xfId="2692"/>
    <cellStyle name="Normal 2 2 3 2 2 3 2 6 2" xfId="7460"/>
    <cellStyle name="Normal 2 2 3 2 2 3 2 7" xfId="5076"/>
    <cellStyle name="Normal 2 2 3 2 2 3 3" xfId="229"/>
    <cellStyle name="Normal 2 2 3 2 2 3 3 2" xfId="578"/>
    <cellStyle name="Normal 2 2 3 2 2 3 3 2 2" xfId="1776"/>
    <cellStyle name="Normal 2 2 3 2 2 3 3 2 2 2" xfId="4160"/>
    <cellStyle name="Normal 2 2 3 2 2 3 3 2 2 2 2" xfId="8928"/>
    <cellStyle name="Normal 2 2 3 2 2 3 3 2 2 3" xfId="6544"/>
    <cellStyle name="Normal 2 2 3 2 2 3 3 2 3" xfId="2968"/>
    <cellStyle name="Normal 2 2 3 2 2 3 3 2 3 2" xfId="7736"/>
    <cellStyle name="Normal 2 2 3 2 2 3 3 2 4" xfId="5352"/>
    <cellStyle name="Normal 2 2 3 2 2 3 3 3" xfId="926"/>
    <cellStyle name="Normal 2 2 3 2 2 3 3 3 2" xfId="2124"/>
    <cellStyle name="Normal 2 2 3 2 2 3 3 3 2 2" xfId="4508"/>
    <cellStyle name="Normal 2 2 3 2 2 3 3 3 2 2 2" xfId="9276"/>
    <cellStyle name="Normal 2 2 3 2 2 3 3 3 2 3" xfId="6892"/>
    <cellStyle name="Normal 2 2 3 2 2 3 3 3 3" xfId="3316"/>
    <cellStyle name="Normal 2 2 3 2 2 3 3 3 3 2" xfId="8084"/>
    <cellStyle name="Normal 2 2 3 2 2 3 3 3 4" xfId="5700"/>
    <cellStyle name="Normal 2 2 3 2 2 3 3 4" xfId="1428"/>
    <cellStyle name="Normal 2 2 3 2 2 3 3 4 2" xfId="3812"/>
    <cellStyle name="Normal 2 2 3 2 2 3 3 4 2 2" xfId="8580"/>
    <cellStyle name="Normal 2 2 3 2 2 3 3 4 3" xfId="6196"/>
    <cellStyle name="Normal 2 2 3 2 2 3 3 5" xfId="2620"/>
    <cellStyle name="Normal 2 2 3 2 2 3 3 5 2" xfId="7388"/>
    <cellStyle name="Normal 2 2 3 2 2 3 3 6" xfId="5004"/>
    <cellStyle name="Normal 2 2 3 2 2 3 4" xfId="373"/>
    <cellStyle name="Normal 2 2 3 2 2 3 4 2" xfId="722"/>
    <cellStyle name="Normal 2 2 3 2 2 3 4 2 2" xfId="1920"/>
    <cellStyle name="Normal 2 2 3 2 2 3 4 2 2 2" xfId="4304"/>
    <cellStyle name="Normal 2 2 3 2 2 3 4 2 2 2 2" xfId="9072"/>
    <cellStyle name="Normal 2 2 3 2 2 3 4 2 2 3" xfId="6688"/>
    <cellStyle name="Normal 2 2 3 2 2 3 4 2 3" xfId="3112"/>
    <cellStyle name="Normal 2 2 3 2 2 3 4 2 3 2" xfId="7880"/>
    <cellStyle name="Normal 2 2 3 2 2 3 4 2 4" xfId="5496"/>
    <cellStyle name="Normal 2 2 3 2 2 3 4 3" xfId="1070"/>
    <cellStyle name="Normal 2 2 3 2 2 3 4 3 2" xfId="2268"/>
    <cellStyle name="Normal 2 2 3 2 2 3 4 3 2 2" xfId="4652"/>
    <cellStyle name="Normal 2 2 3 2 2 3 4 3 2 2 2" xfId="9420"/>
    <cellStyle name="Normal 2 2 3 2 2 3 4 3 2 3" xfId="7036"/>
    <cellStyle name="Normal 2 2 3 2 2 3 4 3 3" xfId="3460"/>
    <cellStyle name="Normal 2 2 3 2 2 3 4 3 3 2" xfId="8228"/>
    <cellStyle name="Normal 2 2 3 2 2 3 4 3 4" xfId="5844"/>
    <cellStyle name="Normal 2 2 3 2 2 3 4 4" xfId="1572"/>
    <cellStyle name="Normal 2 2 3 2 2 3 4 4 2" xfId="3956"/>
    <cellStyle name="Normal 2 2 3 2 2 3 4 4 2 2" xfId="8724"/>
    <cellStyle name="Normal 2 2 3 2 2 3 4 4 3" xfId="6340"/>
    <cellStyle name="Normal 2 2 3 2 2 3 4 5" xfId="2764"/>
    <cellStyle name="Normal 2 2 3 2 2 3 4 5 2" xfId="7532"/>
    <cellStyle name="Normal 2 2 3 2 2 3 4 6" xfId="5148"/>
    <cellStyle name="Normal 2 2 3 2 2 3 5" xfId="506"/>
    <cellStyle name="Normal 2 2 3 2 2 3 5 2" xfId="1704"/>
    <cellStyle name="Normal 2 2 3 2 2 3 5 2 2" xfId="4088"/>
    <cellStyle name="Normal 2 2 3 2 2 3 5 2 2 2" xfId="8856"/>
    <cellStyle name="Normal 2 2 3 2 2 3 5 2 3" xfId="6472"/>
    <cellStyle name="Normal 2 2 3 2 2 3 5 3" xfId="2896"/>
    <cellStyle name="Normal 2 2 3 2 2 3 5 3 2" xfId="7664"/>
    <cellStyle name="Normal 2 2 3 2 2 3 5 4" xfId="5280"/>
    <cellStyle name="Normal 2 2 3 2 2 3 6" xfId="854"/>
    <cellStyle name="Normal 2 2 3 2 2 3 6 2" xfId="2052"/>
    <cellStyle name="Normal 2 2 3 2 2 3 6 2 2" xfId="4436"/>
    <cellStyle name="Normal 2 2 3 2 2 3 6 2 2 2" xfId="9204"/>
    <cellStyle name="Normal 2 2 3 2 2 3 6 2 3" xfId="6820"/>
    <cellStyle name="Normal 2 2 3 2 2 3 6 3" xfId="3244"/>
    <cellStyle name="Normal 2 2 3 2 2 3 6 3 2" xfId="8012"/>
    <cellStyle name="Normal 2 2 3 2 2 3 6 4" xfId="5628"/>
    <cellStyle name="Normal 2 2 3 2 2 3 7" xfId="157"/>
    <cellStyle name="Normal 2 2 3 2 2 3 7 2" xfId="1356"/>
    <cellStyle name="Normal 2 2 3 2 2 3 7 2 2" xfId="3740"/>
    <cellStyle name="Normal 2 2 3 2 2 3 7 2 2 2" xfId="8508"/>
    <cellStyle name="Normal 2 2 3 2 2 3 7 2 3" xfId="6124"/>
    <cellStyle name="Normal 2 2 3 2 2 3 7 3" xfId="2548"/>
    <cellStyle name="Normal 2 2 3 2 2 3 7 3 2" xfId="7316"/>
    <cellStyle name="Normal 2 2 3 2 2 3 7 4" xfId="4932"/>
    <cellStyle name="Normal 2 2 3 2 2 3 8" xfId="1191"/>
    <cellStyle name="Normal 2 2 3 2 2 3 8 2" xfId="2388"/>
    <cellStyle name="Normal 2 2 3 2 2 3 8 2 2" xfId="4772"/>
    <cellStyle name="Normal 2 2 3 2 2 3 8 2 2 2" xfId="9540"/>
    <cellStyle name="Normal 2 2 3 2 2 3 8 2 3" xfId="7156"/>
    <cellStyle name="Normal 2 2 3 2 2 3 8 3" xfId="3580"/>
    <cellStyle name="Normal 2 2 3 2 2 3 8 3 2" xfId="8348"/>
    <cellStyle name="Normal 2 2 3 2 2 3 8 4" xfId="5964"/>
    <cellStyle name="Normal 2 2 3 2 2 3 9" xfId="97"/>
    <cellStyle name="Normal 2 2 3 2 2 3 9 2" xfId="1296"/>
    <cellStyle name="Normal 2 2 3 2 2 3 9 2 2" xfId="3680"/>
    <cellStyle name="Normal 2 2 3 2 2 3 9 2 2 2" xfId="8448"/>
    <cellStyle name="Normal 2 2 3 2 2 3 9 2 3" xfId="6064"/>
    <cellStyle name="Normal 2 2 3 2 2 3 9 3" xfId="2488"/>
    <cellStyle name="Normal 2 2 3 2 2 3 9 3 2" xfId="7256"/>
    <cellStyle name="Normal 2 2 3 2 2 3 9 4" xfId="4872"/>
    <cellStyle name="Normal 2 2 3 2 2 4" xfId="133"/>
    <cellStyle name="Normal 2 2 3 2 2 4 2" xfId="277"/>
    <cellStyle name="Normal 2 2 3 2 2 4 2 2" xfId="421"/>
    <cellStyle name="Normal 2 2 3 2 2 4 2 2 2" xfId="770"/>
    <cellStyle name="Normal 2 2 3 2 2 4 2 2 2 2" xfId="1968"/>
    <cellStyle name="Normal 2 2 3 2 2 4 2 2 2 2 2" xfId="4352"/>
    <cellStyle name="Normal 2 2 3 2 2 4 2 2 2 2 2 2" xfId="9120"/>
    <cellStyle name="Normal 2 2 3 2 2 4 2 2 2 2 3" xfId="6736"/>
    <cellStyle name="Normal 2 2 3 2 2 4 2 2 2 3" xfId="3160"/>
    <cellStyle name="Normal 2 2 3 2 2 4 2 2 2 3 2" xfId="7928"/>
    <cellStyle name="Normal 2 2 3 2 2 4 2 2 2 4" xfId="5544"/>
    <cellStyle name="Normal 2 2 3 2 2 4 2 2 3" xfId="1118"/>
    <cellStyle name="Normal 2 2 3 2 2 4 2 2 3 2" xfId="2316"/>
    <cellStyle name="Normal 2 2 3 2 2 4 2 2 3 2 2" xfId="4700"/>
    <cellStyle name="Normal 2 2 3 2 2 4 2 2 3 2 2 2" xfId="9468"/>
    <cellStyle name="Normal 2 2 3 2 2 4 2 2 3 2 3" xfId="7084"/>
    <cellStyle name="Normal 2 2 3 2 2 4 2 2 3 3" xfId="3508"/>
    <cellStyle name="Normal 2 2 3 2 2 4 2 2 3 3 2" xfId="8276"/>
    <cellStyle name="Normal 2 2 3 2 2 4 2 2 3 4" xfId="5892"/>
    <cellStyle name="Normal 2 2 3 2 2 4 2 2 4" xfId="1620"/>
    <cellStyle name="Normal 2 2 3 2 2 4 2 2 4 2" xfId="4004"/>
    <cellStyle name="Normal 2 2 3 2 2 4 2 2 4 2 2" xfId="8772"/>
    <cellStyle name="Normal 2 2 3 2 2 4 2 2 4 3" xfId="6388"/>
    <cellStyle name="Normal 2 2 3 2 2 4 2 2 5" xfId="2812"/>
    <cellStyle name="Normal 2 2 3 2 2 4 2 2 5 2" xfId="7580"/>
    <cellStyle name="Normal 2 2 3 2 2 4 2 2 6" xfId="5196"/>
    <cellStyle name="Normal 2 2 3 2 2 4 2 3" xfId="626"/>
    <cellStyle name="Normal 2 2 3 2 2 4 2 3 2" xfId="1824"/>
    <cellStyle name="Normal 2 2 3 2 2 4 2 3 2 2" xfId="4208"/>
    <cellStyle name="Normal 2 2 3 2 2 4 2 3 2 2 2" xfId="8976"/>
    <cellStyle name="Normal 2 2 3 2 2 4 2 3 2 3" xfId="6592"/>
    <cellStyle name="Normal 2 2 3 2 2 4 2 3 3" xfId="3016"/>
    <cellStyle name="Normal 2 2 3 2 2 4 2 3 3 2" xfId="7784"/>
    <cellStyle name="Normal 2 2 3 2 2 4 2 3 4" xfId="5400"/>
    <cellStyle name="Normal 2 2 3 2 2 4 2 4" xfId="974"/>
    <cellStyle name="Normal 2 2 3 2 2 4 2 4 2" xfId="2172"/>
    <cellStyle name="Normal 2 2 3 2 2 4 2 4 2 2" xfId="4556"/>
    <cellStyle name="Normal 2 2 3 2 2 4 2 4 2 2 2" xfId="9324"/>
    <cellStyle name="Normal 2 2 3 2 2 4 2 4 2 3" xfId="6940"/>
    <cellStyle name="Normal 2 2 3 2 2 4 2 4 3" xfId="3364"/>
    <cellStyle name="Normal 2 2 3 2 2 4 2 4 3 2" xfId="8132"/>
    <cellStyle name="Normal 2 2 3 2 2 4 2 4 4" xfId="5748"/>
    <cellStyle name="Normal 2 2 3 2 2 4 2 5" xfId="1476"/>
    <cellStyle name="Normal 2 2 3 2 2 4 2 5 2" xfId="3860"/>
    <cellStyle name="Normal 2 2 3 2 2 4 2 5 2 2" xfId="8628"/>
    <cellStyle name="Normal 2 2 3 2 2 4 2 5 3" xfId="6244"/>
    <cellStyle name="Normal 2 2 3 2 2 4 2 6" xfId="2668"/>
    <cellStyle name="Normal 2 2 3 2 2 4 2 6 2" xfId="7436"/>
    <cellStyle name="Normal 2 2 3 2 2 4 2 7" xfId="5052"/>
    <cellStyle name="Normal 2 2 3 2 2 4 3" xfId="205"/>
    <cellStyle name="Normal 2 2 3 2 2 4 3 2" xfId="554"/>
    <cellStyle name="Normal 2 2 3 2 2 4 3 2 2" xfId="1752"/>
    <cellStyle name="Normal 2 2 3 2 2 4 3 2 2 2" xfId="4136"/>
    <cellStyle name="Normal 2 2 3 2 2 4 3 2 2 2 2" xfId="8904"/>
    <cellStyle name="Normal 2 2 3 2 2 4 3 2 2 3" xfId="6520"/>
    <cellStyle name="Normal 2 2 3 2 2 4 3 2 3" xfId="2944"/>
    <cellStyle name="Normal 2 2 3 2 2 4 3 2 3 2" xfId="7712"/>
    <cellStyle name="Normal 2 2 3 2 2 4 3 2 4" xfId="5328"/>
    <cellStyle name="Normal 2 2 3 2 2 4 3 3" xfId="902"/>
    <cellStyle name="Normal 2 2 3 2 2 4 3 3 2" xfId="2100"/>
    <cellStyle name="Normal 2 2 3 2 2 4 3 3 2 2" xfId="4484"/>
    <cellStyle name="Normal 2 2 3 2 2 4 3 3 2 2 2" xfId="9252"/>
    <cellStyle name="Normal 2 2 3 2 2 4 3 3 2 3" xfId="6868"/>
    <cellStyle name="Normal 2 2 3 2 2 4 3 3 3" xfId="3292"/>
    <cellStyle name="Normal 2 2 3 2 2 4 3 3 3 2" xfId="8060"/>
    <cellStyle name="Normal 2 2 3 2 2 4 3 3 4" xfId="5676"/>
    <cellStyle name="Normal 2 2 3 2 2 4 3 4" xfId="1404"/>
    <cellStyle name="Normal 2 2 3 2 2 4 3 4 2" xfId="3788"/>
    <cellStyle name="Normal 2 2 3 2 2 4 3 4 2 2" xfId="8556"/>
    <cellStyle name="Normal 2 2 3 2 2 4 3 4 3" xfId="6172"/>
    <cellStyle name="Normal 2 2 3 2 2 4 3 5" xfId="2596"/>
    <cellStyle name="Normal 2 2 3 2 2 4 3 5 2" xfId="7364"/>
    <cellStyle name="Normal 2 2 3 2 2 4 3 6" xfId="4980"/>
    <cellStyle name="Normal 2 2 3 2 2 4 4" xfId="349"/>
    <cellStyle name="Normal 2 2 3 2 2 4 4 2" xfId="698"/>
    <cellStyle name="Normal 2 2 3 2 2 4 4 2 2" xfId="1896"/>
    <cellStyle name="Normal 2 2 3 2 2 4 4 2 2 2" xfId="4280"/>
    <cellStyle name="Normal 2 2 3 2 2 4 4 2 2 2 2" xfId="9048"/>
    <cellStyle name="Normal 2 2 3 2 2 4 4 2 2 3" xfId="6664"/>
    <cellStyle name="Normal 2 2 3 2 2 4 4 2 3" xfId="3088"/>
    <cellStyle name="Normal 2 2 3 2 2 4 4 2 3 2" xfId="7856"/>
    <cellStyle name="Normal 2 2 3 2 2 4 4 2 4" xfId="5472"/>
    <cellStyle name="Normal 2 2 3 2 2 4 4 3" xfId="1046"/>
    <cellStyle name="Normal 2 2 3 2 2 4 4 3 2" xfId="2244"/>
    <cellStyle name="Normal 2 2 3 2 2 4 4 3 2 2" xfId="4628"/>
    <cellStyle name="Normal 2 2 3 2 2 4 4 3 2 2 2" xfId="9396"/>
    <cellStyle name="Normal 2 2 3 2 2 4 4 3 2 3" xfId="7012"/>
    <cellStyle name="Normal 2 2 3 2 2 4 4 3 3" xfId="3436"/>
    <cellStyle name="Normal 2 2 3 2 2 4 4 3 3 2" xfId="8204"/>
    <cellStyle name="Normal 2 2 3 2 2 4 4 3 4" xfId="5820"/>
    <cellStyle name="Normal 2 2 3 2 2 4 4 4" xfId="1548"/>
    <cellStyle name="Normal 2 2 3 2 2 4 4 4 2" xfId="3932"/>
    <cellStyle name="Normal 2 2 3 2 2 4 4 4 2 2" xfId="8700"/>
    <cellStyle name="Normal 2 2 3 2 2 4 4 4 3" xfId="6316"/>
    <cellStyle name="Normal 2 2 3 2 2 4 4 5" xfId="2740"/>
    <cellStyle name="Normal 2 2 3 2 2 4 4 5 2" xfId="7508"/>
    <cellStyle name="Normal 2 2 3 2 2 4 4 6" xfId="5124"/>
    <cellStyle name="Normal 2 2 3 2 2 4 5" xfId="482"/>
    <cellStyle name="Normal 2 2 3 2 2 4 5 2" xfId="1680"/>
    <cellStyle name="Normal 2 2 3 2 2 4 5 2 2" xfId="4064"/>
    <cellStyle name="Normal 2 2 3 2 2 4 5 2 2 2" xfId="8832"/>
    <cellStyle name="Normal 2 2 3 2 2 4 5 2 3" xfId="6448"/>
    <cellStyle name="Normal 2 2 3 2 2 4 5 3" xfId="2872"/>
    <cellStyle name="Normal 2 2 3 2 2 4 5 3 2" xfId="7640"/>
    <cellStyle name="Normal 2 2 3 2 2 4 5 4" xfId="5256"/>
    <cellStyle name="Normal 2 2 3 2 2 4 6" xfId="830"/>
    <cellStyle name="Normal 2 2 3 2 2 4 6 2" xfId="2028"/>
    <cellStyle name="Normal 2 2 3 2 2 4 6 2 2" xfId="4412"/>
    <cellStyle name="Normal 2 2 3 2 2 4 6 2 2 2" xfId="9180"/>
    <cellStyle name="Normal 2 2 3 2 2 4 6 2 3" xfId="6796"/>
    <cellStyle name="Normal 2 2 3 2 2 4 6 3" xfId="3220"/>
    <cellStyle name="Normal 2 2 3 2 2 4 6 3 2" xfId="7988"/>
    <cellStyle name="Normal 2 2 3 2 2 4 6 4" xfId="5604"/>
    <cellStyle name="Normal 2 2 3 2 2 4 7" xfId="1332"/>
    <cellStyle name="Normal 2 2 3 2 2 4 7 2" xfId="3716"/>
    <cellStyle name="Normal 2 2 3 2 2 4 7 2 2" xfId="8484"/>
    <cellStyle name="Normal 2 2 3 2 2 4 7 3" xfId="6100"/>
    <cellStyle name="Normal 2 2 3 2 2 4 8" xfId="2524"/>
    <cellStyle name="Normal 2 2 3 2 2 4 8 2" xfId="7292"/>
    <cellStyle name="Normal 2 2 3 2 2 4 9" xfId="4908"/>
    <cellStyle name="Normal 2 2 3 2 2 5" xfId="253"/>
    <cellStyle name="Normal 2 2 3 2 2 5 2" xfId="397"/>
    <cellStyle name="Normal 2 2 3 2 2 5 2 2" xfId="746"/>
    <cellStyle name="Normal 2 2 3 2 2 5 2 2 2" xfId="1944"/>
    <cellStyle name="Normal 2 2 3 2 2 5 2 2 2 2" xfId="4328"/>
    <cellStyle name="Normal 2 2 3 2 2 5 2 2 2 2 2" xfId="9096"/>
    <cellStyle name="Normal 2 2 3 2 2 5 2 2 2 3" xfId="6712"/>
    <cellStyle name="Normal 2 2 3 2 2 5 2 2 3" xfId="3136"/>
    <cellStyle name="Normal 2 2 3 2 2 5 2 2 3 2" xfId="7904"/>
    <cellStyle name="Normal 2 2 3 2 2 5 2 2 4" xfId="5520"/>
    <cellStyle name="Normal 2 2 3 2 2 5 2 3" xfId="1094"/>
    <cellStyle name="Normal 2 2 3 2 2 5 2 3 2" xfId="2292"/>
    <cellStyle name="Normal 2 2 3 2 2 5 2 3 2 2" xfId="4676"/>
    <cellStyle name="Normal 2 2 3 2 2 5 2 3 2 2 2" xfId="9444"/>
    <cellStyle name="Normal 2 2 3 2 2 5 2 3 2 3" xfId="7060"/>
    <cellStyle name="Normal 2 2 3 2 2 5 2 3 3" xfId="3484"/>
    <cellStyle name="Normal 2 2 3 2 2 5 2 3 3 2" xfId="8252"/>
    <cellStyle name="Normal 2 2 3 2 2 5 2 3 4" xfId="5868"/>
    <cellStyle name="Normal 2 2 3 2 2 5 2 4" xfId="1596"/>
    <cellStyle name="Normal 2 2 3 2 2 5 2 4 2" xfId="3980"/>
    <cellStyle name="Normal 2 2 3 2 2 5 2 4 2 2" xfId="8748"/>
    <cellStyle name="Normal 2 2 3 2 2 5 2 4 3" xfId="6364"/>
    <cellStyle name="Normal 2 2 3 2 2 5 2 5" xfId="2788"/>
    <cellStyle name="Normal 2 2 3 2 2 5 2 5 2" xfId="7556"/>
    <cellStyle name="Normal 2 2 3 2 2 5 2 6" xfId="5172"/>
    <cellStyle name="Normal 2 2 3 2 2 5 3" xfId="602"/>
    <cellStyle name="Normal 2 2 3 2 2 5 3 2" xfId="1800"/>
    <cellStyle name="Normal 2 2 3 2 2 5 3 2 2" xfId="4184"/>
    <cellStyle name="Normal 2 2 3 2 2 5 3 2 2 2" xfId="8952"/>
    <cellStyle name="Normal 2 2 3 2 2 5 3 2 3" xfId="6568"/>
    <cellStyle name="Normal 2 2 3 2 2 5 3 3" xfId="2992"/>
    <cellStyle name="Normal 2 2 3 2 2 5 3 3 2" xfId="7760"/>
    <cellStyle name="Normal 2 2 3 2 2 5 3 4" xfId="5376"/>
    <cellStyle name="Normal 2 2 3 2 2 5 4" xfId="950"/>
    <cellStyle name="Normal 2 2 3 2 2 5 4 2" xfId="2148"/>
    <cellStyle name="Normal 2 2 3 2 2 5 4 2 2" xfId="4532"/>
    <cellStyle name="Normal 2 2 3 2 2 5 4 2 2 2" xfId="9300"/>
    <cellStyle name="Normal 2 2 3 2 2 5 4 2 3" xfId="6916"/>
    <cellStyle name="Normal 2 2 3 2 2 5 4 3" xfId="3340"/>
    <cellStyle name="Normal 2 2 3 2 2 5 4 3 2" xfId="8108"/>
    <cellStyle name="Normal 2 2 3 2 2 5 4 4" xfId="5724"/>
    <cellStyle name="Normal 2 2 3 2 2 5 5" xfId="1452"/>
    <cellStyle name="Normal 2 2 3 2 2 5 5 2" xfId="3836"/>
    <cellStyle name="Normal 2 2 3 2 2 5 5 2 2" xfId="8604"/>
    <cellStyle name="Normal 2 2 3 2 2 5 5 3" xfId="6220"/>
    <cellStyle name="Normal 2 2 3 2 2 5 6" xfId="2644"/>
    <cellStyle name="Normal 2 2 3 2 2 5 6 2" xfId="7412"/>
    <cellStyle name="Normal 2 2 3 2 2 5 7" xfId="5028"/>
    <cellStyle name="Normal 2 2 3 2 2 6" xfId="181"/>
    <cellStyle name="Normal 2 2 3 2 2 6 2" xfId="530"/>
    <cellStyle name="Normal 2 2 3 2 2 6 2 2" xfId="1728"/>
    <cellStyle name="Normal 2 2 3 2 2 6 2 2 2" xfId="4112"/>
    <cellStyle name="Normal 2 2 3 2 2 6 2 2 2 2" xfId="8880"/>
    <cellStyle name="Normal 2 2 3 2 2 6 2 2 3" xfId="6496"/>
    <cellStyle name="Normal 2 2 3 2 2 6 2 3" xfId="2920"/>
    <cellStyle name="Normal 2 2 3 2 2 6 2 3 2" xfId="7688"/>
    <cellStyle name="Normal 2 2 3 2 2 6 2 4" xfId="5304"/>
    <cellStyle name="Normal 2 2 3 2 2 6 3" xfId="878"/>
    <cellStyle name="Normal 2 2 3 2 2 6 3 2" xfId="2076"/>
    <cellStyle name="Normal 2 2 3 2 2 6 3 2 2" xfId="4460"/>
    <cellStyle name="Normal 2 2 3 2 2 6 3 2 2 2" xfId="9228"/>
    <cellStyle name="Normal 2 2 3 2 2 6 3 2 3" xfId="6844"/>
    <cellStyle name="Normal 2 2 3 2 2 6 3 3" xfId="3268"/>
    <cellStyle name="Normal 2 2 3 2 2 6 3 3 2" xfId="8036"/>
    <cellStyle name="Normal 2 2 3 2 2 6 3 4" xfId="5652"/>
    <cellStyle name="Normal 2 2 3 2 2 6 4" xfId="1380"/>
    <cellStyle name="Normal 2 2 3 2 2 6 4 2" xfId="3764"/>
    <cellStyle name="Normal 2 2 3 2 2 6 4 2 2" xfId="8532"/>
    <cellStyle name="Normal 2 2 3 2 2 6 4 3" xfId="6148"/>
    <cellStyle name="Normal 2 2 3 2 2 6 5" xfId="2572"/>
    <cellStyle name="Normal 2 2 3 2 2 6 5 2" xfId="7340"/>
    <cellStyle name="Normal 2 2 3 2 2 6 6" xfId="4956"/>
    <cellStyle name="Normal 2 2 3 2 2 7" xfId="325"/>
    <cellStyle name="Normal 2 2 3 2 2 7 2" xfId="674"/>
    <cellStyle name="Normal 2 2 3 2 2 7 2 2" xfId="1872"/>
    <cellStyle name="Normal 2 2 3 2 2 7 2 2 2" xfId="4256"/>
    <cellStyle name="Normal 2 2 3 2 2 7 2 2 2 2" xfId="9024"/>
    <cellStyle name="Normal 2 2 3 2 2 7 2 2 3" xfId="6640"/>
    <cellStyle name="Normal 2 2 3 2 2 7 2 3" xfId="3064"/>
    <cellStyle name="Normal 2 2 3 2 2 7 2 3 2" xfId="7832"/>
    <cellStyle name="Normal 2 2 3 2 2 7 2 4" xfId="5448"/>
    <cellStyle name="Normal 2 2 3 2 2 7 3" xfId="1022"/>
    <cellStyle name="Normal 2 2 3 2 2 7 3 2" xfId="2220"/>
    <cellStyle name="Normal 2 2 3 2 2 7 3 2 2" xfId="4604"/>
    <cellStyle name="Normal 2 2 3 2 2 7 3 2 2 2" xfId="9372"/>
    <cellStyle name="Normal 2 2 3 2 2 7 3 2 3" xfId="6988"/>
    <cellStyle name="Normal 2 2 3 2 2 7 3 3" xfId="3412"/>
    <cellStyle name="Normal 2 2 3 2 2 7 3 3 2" xfId="8180"/>
    <cellStyle name="Normal 2 2 3 2 2 7 3 4" xfId="5796"/>
    <cellStyle name="Normal 2 2 3 2 2 7 4" xfId="1524"/>
    <cellStyle name="Normal 2 2 3 2 2 7 4 2" xfId="3908"/>
    <cellStyle name="Normal 2 2 3 2 2 7 4 2 2" xfId="8676"/>
    <cellStyle name="Normal 2 2 3 2 2 7 4 3" xfId="6292"/>
    <cellStyle name="Normal 2 2 3 2 2 7 5" xfId="2716"/>
    <cellStyle name="Normal 2 2 3 2 2 7 5 2" xfId="7484"/>
    <cellStyle name="Normal 2 2 3 2 2 7 6" xfId="5100"/>
    <cellStyle name="Normal 2 2 3 2 2 8" xfId="470"/>
    <cellStyle name="Normal 2 2 3 2 2 8 2" xfId="1668"/>
    <cellStyle name="Normal 2 2 3 2 2 8 2 2" xfId="4052"/>
    <cellStyle name="Normal 2 2 3 2 2 8 2 2 2" xfId="8820"/>
    <cellStyle name="Normal 2 2 3 2 2 8 2 3" xfId="6436"/>
    <cellStyle name="Normal 2 2 3 2 2 8 3" xfId="2860"/>
    <cellStyle name="Normal 2 2 3 2 2 8 3 2" xfId="7628"/>
    <cellStyle name="Normal 2 2 3 2 2 8 4" xfId="5244"/>
    <cellStyle name="Normal 2 2 3 2 2 9" xfId="818"/>
    <cellStyle name="Normal 2 2 3 2 2 9 2" xfId="2016"/>
    <cellStyle name="Normal 2 2 3 2 2 9 2 2" xfId="4400"/>
    <cellStyle name="Normal 2 2 3 2 2 9 2 2 2" xfId="9168"/>
    <cellStyle name="Normal 2 2 3 2 2 9 2 3" xfId="6784"/>
    <cellStyle name="Normal 2 2 3 2 2 9 3" xfId="3208"/>
    <cellStyle name="Normal 2 2 3 2 2 9 3 2" xfId="7976"/>
    <cellStyle name="Normal 2 2 3 2 2 9 4" xfId="5592"/>
    <cellStyle name="Normal 2 2 3 2 3" xfId="31"/>
    <cellStyle name="Normal 2 2 3 2 3 10" xfId="1173"/>
    <cellStyle name="Normal 2 2 3 2 3 10 2" xfId="2370"/>
    <cellStyle name="Normal 2 2 3 2 3 10 2 2" xfId="4754"/>
    <cellStyle name="Normal 2 2 3 2 3 10 2 2 2" xfId="9522"/>
    <cellStyle name="Normal 2 2 3 2 3 10 2 3" xfId="7138"/>
    <cellStyle name="Normal 2 2 3 2 3 10 3" xfId="3562"/>
    <cellStyle name="Normal 2 2 3 2 3 10 3 2" xfId="8330"/>
    <cellStyle name="Normal 2 2 3 2 3 10 4" xfId="5946"/>
    <cellStyle name="Normal 2 2 3 2 3 11" xfId="79"/>
    <cellStyle name="Normal 2 2 3 2 3 11 2" xfId="1278"/>
    <cellStyle name="Normal 2 2 3 2 3 11 2 2" xfId="3662"/>
    <cellStyle name="Normal 2 2 3 2 3 11 2 2 2" xfId="8430"/>
    <cellStyle name="Normal 2 2 3 2 3 11 2 3" xfId="6046"/>
    <cellStyle name="Normal 2 2 3 2 3 11 3" xfId="2470"/>
    <cellStyle name="Normal 2 2 3 2 3 11 3 2" xfId="7238"/>
    <cellStyle name="Normal 2 2 3 2 3 11 4" xfId="4854"/>
    <cellStyle name="Normal 2 2 3 2 3 12" xfId="1230"/>
    <cellStyle name="Normal 2 2 3 2 3 12 2" xfId="3614"/>
    <cellStyle name="Normal 2 2 3 2 3 12 2 2" xfId="8382"/>
    <cellStyle name="Normal 2 2 3 2 3 12 3" xfId="5998"/>
    <cellStyle name="Normal 2 2 3 2 3 13" xfId="2422"/>
    <cellStyle name="Normal 2 2 3 2 3 13 2" xfId="7190"/>
    <cellStyle name="Normal 2 2 3 2 3 14" xfId="4806"/>
    <cellStyle name="Normal 2 2 3 2 3 2" xfId="55"/>
    <cellStyle name="Normal 2 2 3 2 3 2 10" xfId="1254"/>
    <cellStyle name="Normal 2 2 3 2 3 2 10 2" xfId="3638"/>
    <cellStyle name="Normal 2 2 3 2 3 2 10 2 2" xfId="8406"/>
    <cellStyle name="Normal 2 2 3 2 3 2 10 3" xfId="6022"/>
    <cellStyle name="Normal 2 2 3 2 3 2 11" xfId="2446"/>
    <cellStyle name="Normal 2 2 3 2 3 2 11 2" xfId="7214"/>
    <cellStyle name="Normal 2 2 3 2 3 2 12" xfId="4830"/>
    <cellStyle name="Normal 2 2 3 2 3 2 2" xfId="307"/>
    <cellStyle name="Normal 2 2 3 2 3 2 2 2" xfId="451"/>
    <cellStyle name="Normal 2 2 3 2 3 2 2 2 2" xfId="800"/>
    <cellStyle name="Normal 2 2 3 2 3 2 2 2 2 2" xfId="1998"/>
    <cellStyle name="Normal 2 2 3 2 3 2 2 2 2 2 2" xfId="4382"/>
    <cellStyle name="Normal 2 2 3 2 3 2 2 2 2 2 2 2" xfId="9150"/>
    <cellStyle name="Normal 2 2 3 2 3 2 2 2 2 2 3" xfId="6766"/>
    <cellStyle name="Normal 2 2 3 2 3 2 2 2 2 3" xfId="3190"/>
    <cellStyle name="Normal 2 2 3 2 3 2 2 2 2 3 2" xfId="7958"/>
    <cellStyle name="Normal 2 2 3 2 3 2 2 2 2 4" xfId="5574"/>
    <cellStyle name="Normal 2 2 3 2 3 2 2 2 3" xfId="1148"/>
    <cellStyle name="Normal 2 2 3 2 3 2 2 2 3 2" xfId="2346"/>
    <cellStyle name="Normal 2 2 3 2 3 2 2 2 3 2 2" xfId="4730"/>
    <cellStyle name="Normal 2 2 3 2 3 2 2 2 3 2 2 2" xfId="9498"/>
    <cellStyle name="Normal 2 2 3 2 3 2 2 2 3 2 3" xfId="7114"/>
    <cellStyle name="Normal 2 2 3 2 3 2 2 2 3 3" xfId="3538"/>
    <cellStyle name="Normal 2 2 3 2 3 2 2 2 3 3 2" xfId="8306"/>
    <cellStyle name="Normal 2 2 3 2 3 2 2 2 3 4" xfId="5922"/>
    <cellStyle name="Normal 2 2 3 2 3 2 2 2 4" xfId="1650"/>
    <cellStyle name="Normal 2 2 3 2 3 2 2 2 4 2" xfId="4034"/>
    <cellStyle name="Normal 2 2 3 2 3 2 2 2 4 2 2" xfId="8802"/>
    <cellStyle name="Normal 2 2 3 2 3 2 2 2 4 3" xfId="6418"/>
    <cellStyle name="Normal 2 2 3 2 3 2 2 2 5" xfId="2842"/>
    <cellStyle name="Normal 2 2 3 2 3 2 2 2 5 2" xfId="7610"/>
    <cellStyle name="Normal 2 2 3 2 3 2 2 2 6" xfId="5226"/>
    <cellStyle name="Normal 2 2 3 2 3 2 2 3" xfId="656"/>
    <cellStyle name="Normal 2 2 3 2 3 2 2 3 2" xfId="1854"/>
    <cellStyle name="Normal 2 2 3 2 3 2 2 3 2 2" xfId="4238"/>
    <cellStyle name="Normal 2 2 3 2 3 2 2 3 2 2 2" xfId="9006"/>
    <cellStyle name="Normal 2 2 3 2 3 2 2 3 2 3" xfId="6622"/>
    <cellStyle name="Normal 2 2 3 2 3 2 2 3 3" xfId="3046"/>
    <cellStyle name="Normal 2 2 3 2 3 2 2 3 3 2" xfId="7814"/>
    <cellStyle name="Normal 2 2 3 2 3 2 2 3 4" xfId="5430"/>
    <cellStyle name="Normal 2 2 3 2 3 2 2 4" xfId="1004"/>
    <cellStyle name="Normal 2 2 3 2 3 2 2 4 2" xfId="2202"/>
    <cellStyle name="Normal 2 2 3 2 3 2 2 4 2 2" xfId="4586"/>
    <cellStyle name="Normal 2 2 3 2 3 2 2 4 2 2 2" xfId="9354"/>
    <cellStyle name="Normal 2 2 3 2 3 2 2 4 2 3" xfId="6970"/>
    <cellStyle name="Normal 2 2 3 2 3 2 2 4 3" xfId="3394"/>
    <cellStyle name="Normal 2 2 3 2 3 2 2 4 3 2" xfId="8162"/>
    <cellStyle name="Normal 2 2 3 2 3 2 2 4 4" xfId="5778"/>
    <cellStyle name="Normal 2 2 3 2 3 2 2 5" xfId="1506"/>
    <cellStyle name="Normal 2 2 3 2 3 2 2 5 2" xfId="3890"/>
    <cellStyle name="Normal 2 2 3 2 3 2 2 5 2 2" xfId="8658"/>
    <cellStyle name="Normal 2 2 3 2 3 2 2 5 3" xfId="6274"/>
    <cellStyle name="Normal 2 2 3 2 3 2 2 6" xfId="2698"/>
    <cellStyle name="Normal 2 2 3 2 3 2 2 6 2" xfId="7466"/>
    <cellStyle name="Normal 2 2 3 2 3 2 2 7" xfId="5082"/>
    <cellStyle name="Normal 2 2 3 2 3 2 3" xfId="235"/>
    <cellStyle name="Normal 2 2 3 2 3 2 3 2" xfId="584"/>
    <cellStyle name="Normal 2 2 3 2 3 2 3 2 2" xfId="1782"/>
    <cellStyle name="Normal 2 2 3 2 3 2 3 2 2 2" xfId="4166"/>
    <cellStyle name="Normal 2 2 3 2 3 2 3 2 2 2 2" xfId="8934"/>
    <cellStyle name="Normal 2 2 3 2 3 2 3 2 2 3" xfId="6550"/>
    <cellStyle name="Normal 2 2 3 2 3 2 3 2 3" xfId="2974"/>
    <cellStyle name="Normal 2 2 3 2 3 2 3 2 3 2" xfId="7742"/>
    <cellStyle name="Normal 2 2 3 2 3 2 3 2 4" xfId="5358"/>
    <cellStyle name="Normal 2 2 3 2 3 2 3 3" xfId="932"/>
    <cellStyle name="Normal 2 2 3 2 3 2 3 3 2" xfId="2130"/>
    <cellStyle name="Normal 2 2 3 2 3 2 3 3 2 2" xfId="4514"/>
    <cellStyle name="Normal 2 2 3 2 3 2 3 3 2 2 2" xfId="9282"/>
    <cellStyle name="Normal 2 2 3 2 3 2 3 3 2 3" xfId="6898"/>
    <cellStyle name="Normal 2 2 3 2 3 2 3 3 3" xfId="3322"/>
    <cellStyle name="Normal 2 2 3 2 3 2 3 3 3 2" xfId="8090"/>
    <cellStyle name="Normal 2 2 3 2 3 2 3 3 4" xfId="5706"/>
    <cellStyle name="Normal 2 2 3 2 3 2 3 4" xfId="1434"/>
    <cellStyle name="Normal 2 2 3 2 3 2 3 4 2" xfId="3818"/>
    <cellStyle name="Normal 2 2 3 2 3 2 3 4 2 2" xfId="8586"/>
    <cellStyle name="Normal 2 2 3 2 3 2 3 4 3" xfId="6202"/>
    <cellStyle name="Normal 2 2 3 2 3 2 3 5" xfId="2626"/>
    <cellStyle name="Normal 2 2 3 2 3 2 3 5 2" xfId="7394"/>
    <cellStyle name="Normal 2 2 3 2 3 2 3 6" xfId="5010"/>
    <cellStyle name="Normal 2 2 3 2 3 2 4" xfId="379"/>
    <cellStyle name="Normal 2 2 3 2 3 2 4 2" xfId="728"/>
    <cellStyle name="Normal 2 2 3 2 3 2 4 2 2" xfId="1926"/>
    <cellStyle name="Normal 2 2 3 2 3 2 4 2 2 2" xfId="4310"/>
    <cellStyle name="Normal 2 2 3 2 3 2 4 2 2 2 2" xfId="9078"/>
    <cellStyle name="Normal 2 2 3 2 3 2 4 2 2 3" xfId="6694"/>
    <cellStyle name="Normal 2 2 3 2 3 2 4 2 3" xfId="3118"/>
    <cellStyle name="Normal 2 2 3 2 3 2 4 2 3 2" xfId="7886"/>
    <cellStyle name="Normal 2 2 3 2 3 2 4 2 4" xfId="5502"/>
    <cellStyle name="Normal 2 2 3 2 3 2 4 3" xfId="1076"/>
    <cellStyle name="Normal 2 2 3 2 3 2 4 3 2" xfId="2274"/>
    <cellStyle name="Normal 2 2 3 2 3 2 4 3 2 2" xfId="4658"/>
    <cellStyle name="Normal 2 2 3 2 3 2 4 3 2 2 2" xfId="9426"/>
    <cellStyle name="Normal 2 2 3 2 3 2 4 3 2 3" xfId="7042"/>
    <cellStyle name="Normal 2 2 3 2 3 2 4 3 3" xfId="3466"/>
    <cellStyle name="Normal 2 2 3 2 3 2 4 3 3 2" xfId="8234"/>
    <cellStyle name="Normal 2 2 3 2 3 2 4 3 4" xfId="5850"/>
    <cellStyle name="Normal 2 2 3 2 3 2 4 4" xfId="1578"/>
    <cellStyle name="Normal 2 2 3 2 3 2 4 4 2" xfId="3962"/>
    <cellStyle name="Normal 2 2 3 2 3 2 4 4 2 2" xfId="8730"/>
    <cellStyle name="Normal 2 2 3 2 3 2 4 4 3" xfId="6346"/>
    <cellStyle name="Normal 2 2 3 2 3 2 4 5" xfId="2770"/>
    <cellStyle name="Normal 2 2 3 2 3 2 4 5 2" xfId="7538"/>
    <cellStyle name="Normal 2 2 3 2 3 2 4 6" xfId="5154"/>
    <cellStyle name="Normal 2 2 3 2 3 2 5" xfId="512"/>
    <cellStyle name="Normal 2 2 3 2 3 2 5 2" xfId="1710"/>
    <cellStyle name="Normal 2 2 3 2 3 2 5 2 2" xfId="4094"/>
    <cellStyle name="Normal 2 2 3 2 3 2 5 2 2 2" xfId="8862"/>
    <cellStyle name="Normal 2 2 3 2 3 2 5 2 3" xfId="6478"/>
    <cellStyle name="Normal 2 2 3 2 3 2 5 3" xfId="2902"/>
    <cellStyle name="Normal 2 2 3 2 3 2 5 3 2" xfId="7670"/>
    <cellStyle name="Normal 2 2 3 2 3 2 5 4" xfId="5286"/>
    <cellStyle name="Normal 2 2 3 2 3 2 6" xfId="860"/>
    <cellStyle name="Normal 2 2 3 2 3 2 6 2" xfId="2058"/>
    <cellStyle name="Normal 2 2 3 2 3 2 6 2 2" xfId="4442"/>
    <cellStyle name="Normal 2 2 3 2 3 2 6 2 2 2" xfId="9210"/>
    <cellStyle name="Normal 2 2 3 2 3 2 6 2 3" xfId="6826"/>
    <cellStyle name="Normal 2 2 3 2 3 2 6 3" xfId="3250"/>
    <cellStyle name="Normal 2 2 3 2 3 2 6 3 2" xfId="8018"/>
    <cellStyle name="Normal 2 2 3 2 3 2 6 4" xfId="5634"/>
    <cellStyle name="Normal 2 2 3 2 3 2 7" xfId="163"/>
    <cellStyle name="Normal 2 2 3 2 3 2 7 2" xfId="1362"/>
    <cellStyle name="Normal 2 2 3 2 3 2 7 2 2" xfId="3746"/>
    <cellStyle name="Normal 2 2 3 2 3 2 7 2 2 2" xfId="8514"/>
    <cellStyle name="Normal 2 2 3 2 3 2 7 2 3" xfId="6130"/>
    <cellStyle name="Normal 2 2 3 2 3 2 7 3" xfId="2554"/>
    <cellStyle name="Normal 2 2 3 2 3 2 7 3 2" xfId="7322"/>
    <cellStyle name="Normal 2 2 3 2 3 2 7 4" xfId="4938"/>
    <cellStyle name="Normal 2 2 3 2 3 2 8" xfId="1197"/>
    <cellStyle name="Normal 2 2 3 2 3 2 8 2" xfId="2394"/>
    <cellStyle name="Normal 2 2 3 2 3 2 8 2 2" xfId="4778"/>
    <cellStyle name="Normal 2 2 3 2 3 2 8 2 2 2" xfId="9546"/>
    <cellStyle name="Normal 2 2 3 2 3 2 8 2 3" xfId="7162"/>
    <cellStyle name="Normal 2 2 3 2 3 2 8 3" xfId="3586"/>
    <cellStyle name="Normal 2 2 3 2 3 2 8 3 2" xfId="8354"/>
    <cellStyle name="Normal 2 2 3 2 3 2 8 4" xfId="5970"/>
    <cellStyle name="Normal 2 2 3 2 3 2 9" xfId="103"/>
    <cellStyle name="Normal 2 2 3 2 3 2 9 2" xfId="1302"/>
    <cellStyle name="Normal 2 2 3 2 3 2 9 2 2" xfId="3686"/>
    <cellStyle name="Normal 2 2 3 2 3 2 9 2 2 2" xfId="8454"/>
    <cellStyle name="Normal 2 2 3 2 3 2 9 2 3" xfId="6070"/>
    <cellStyle name="Normal 2 2 3 2 3 2 9 3" xfId="2494"/>
    <cellStyle name="Normal 2 2 3 2 3 2 9 3 2" xfId="7262"/>
    <cellStyle name="Normal 2 2 3 2 3 2 9 4" xfId="4878"/>
    <cellStyle name="Normal 2 2 3 2 3 3" xfId="211"/>
    <cellStyle name="Normal 2 2 3 2 3 3 2" xfId="283"/>
    <cellStyle name="Normal 2 2 3 2 3 3 2 2" xfId="427"/>
    <cellStyle name="Normal 2 2 3 2 3 3 2 2 2" xfId="776"/>
    <cellStyle name="Normal 2 2 3 2 3 3 2 2 2 2" xfId="1974"/>
    <cellStyle name="Normal 2 2 3 2 3 3 2 2 2 2 2" xfId="4358"/>
    <cellStyle name="Normal 2 2 3 2 3 3 2 2 2 2 2 2" xfId="9126"/>
    <cellStyle name="Normal 2 2 3 2 3 3 2 2 2 2 3" xfId="6742"/>
    <cellStyle name="Normal 2 2 3 2 3 3 2 2 2 3" xfId="3166"/>
    <cellStyle name="Normal 2 2 3 2 3 3 2 2 2 3 2" xfId="7934"/>
    <cellStyle name="Normal 2 2 3 2 3 3 2 2 2 4" xfId="5550"/>
    <cellStyle name="Normal 2 2 3 2 3 3 2 2 3" xfId="1124"/>
    <cellStyle name="Normal 2 2 3 2 3 3 2 2 3 2" xfId="2322"/>
    <cellStyle name="Normal 2 2 3 2 3 3 2 2 3 2 2" xfId="4706"/>
    <cellStyle name="Normal 2 2 3 2 3 3 2 2 3 2 2 2" xfId="9474"/>
    <cellStyle name="Normal 2 2 3 2 3 3 2 2 3 2 3" xfId="7090"/>
    <cellStyle name="Normal 2 2 3 2 3 3 2 2 3 3" xfId="3514"/>
    <cellStyle name="Normal 2 2 3 2 3 3 2 2 3 3 2" xfId="8282"/>
    <cellStyle name="Normal 2 2 3 2 3 3 2 2 3 4" xfId="5898"/>
    <cellStyle name="Normal 2 2 3 2 3 3 2 2 4" xfId="1626"/>
    <cellStyle name="Normal 2 2 3 2 3 3 2 2 4 2" xfId="4010"/>
    <cellStyle name="Normal 2 2 3 2 3 3 2 2 4 2 2" xfId="8778"/>
    <cellStyle name="Normal 2 2 3 2 3 3 2 2 4 3" xfId="6394"/>
    <cellStyle name="Normal 2 2 3 2 3 3 2 2 5" xfId="2818"/>
    <cellStyle name="Normal 2 2 3 2 3 3 2 2 5 2" xfId="7586"/>
    <cellStyle name="Normal 2 2 3 2 3 3 2 2 6" xfId="5202"/>
    <cellStyle name="Normal 2 2 3 2 3 3 2 3" xfId="632"/>
    <cellStyle name="Normal 2 2 3 2 3 3 2 3 2" xfId="1830"/>
    <cellStyle name="Normal 2 2 3 2 3 3 2 3 2 2" xfId="4214"/>
    <cellStyle name="Normal 2 2 3 2 3 3 2 3 2 2 2" xfId="8982"/>
    <cellStyle name="Normal 2 2 3 2 3 3 2 3 2 3" xfId="6598"/>
    <cellStyle name="Normal 2 2 3 2 3 3 2 3 3" xfId="3022"/>
    <cellStyle name="Normal 2 2 3 2 3 3 2 3 3 2" xfId="7790"/>
    <cellStyle name="Normal 2 2 3 2 3 3 2 3 4" xfId="5406"/>
    <cellStyle name="Normal 2 2 3 2 3 3 2 4" xfId="980"/>
    <cellStyle name="Normal 2 2 3 2 3 3 2 4 2" xfId="2178"/>
    <cellStyle name="Normal 2 2 3 2 3 3 2 4 2 2" xfId="4562"/>
    <cellStyle name="Normal 2 2 3 2 3 3 2 4 2 2 2" xfId="9330"/>
    <cellStyle name="Normal 2 2 3 2 3 3 2 4 2 3" xfId="6946"/>
    <cellStyle name="Normal 2 2 3 2 3 3 2 4 3" xfId="3370"/>
    <cellStyle name="Normal 2 2 3 2 3 3 2 4 3 2" xfId="8138"/>
    <cellStyle name="Normal 2 2 3 2 3 3 2 4 4" xfId="5754"/>
    <cellStyle name="Normal 2 2 3 2 3 3 2 5" xfId="1482"/>
    <cellStyle name="Normal 2 2 3 2 3 3 2 5 2" xfId="3866"/>
    <cellStyle name="Normal 2 2 3 2 3 3 2 5 2 2" xfId="8634"/>
    <cellStyle name="Normal 2 2 3 2 3 3 2 5 3" xfId="6250"/>
    <cellStyle name="Normal 2 2 3 2 3 3 2 6" xfId="2674"/>
    <cellStyle name="Normal 2 2 3 2 3 3 2 6 2" xfId="7442"/>
    <cellStyle name="Normal 2 2 3 2 3 3 2 7" xfId="5058"/>
    <cellStyle name="Normal 2 2 3 2 3 3 3" xfId="355"/>
    <cellStyle name="Normal 2 2 3 2 3 3 3 2" xfId="704"/>
    <cellStyle name="Normal 2 2 3 2 3 3 3 2 2" xfId="1902"/>
    <cellStyle name="Normal 2 2 3 2 3 3 3 2 2 2" xfId="4286"/>
    <cellStyle name="Normal 2 2 3 2 3 3 3 2 2 2 2" xfId="9054"/>
    <cellStyle name="Normal 2 2 3 2 3 3 3 2 2 3" xfId="6670"/>
    <cellStyle name="Normal 2 2 3 2 3 3 3 2 3" xfId="3094"/>
    <cellStyle name="Normal 2 2 3 2 3 3 3 2 3 2" xfId="7862"/>
    <cellStyle name="Normal 2 2 3 2 3 3 3 2 4" xfId="5478"/>
    <cellStyle name="Normal 2 2 3 2 3 3 3 3" xfId="1052"/>
    <cellStyle name="Normal 2 2 3 2 3 3 3 3 2" xfId="2250"/>
    <cellStyle name="Normal 2 2 3 2 3 3 3 3 2 2" xfId="4634"/>
    <cellStyle name="Normal 2 2 3 2 3 3 3 3 2 2 2" xfId="9402"/>
    <cellStyle name="Normal 2 2 3 2 3 3 3 3 2 3" xfId="7018"/>
    <cellStyle name="Normal 2 2 3 2 3 3 3 3 3" xfId="3442"/>
    <cellStyle name="Normal 2 2 3 2 3 3 3 3 3 2" xfId="8210"/>
    <cellStyle name="Normal 2 2 3 2 3 3 3 3 4" xfId="5826"/>
    <cellStyle name="Normal 2 2 3 2 3 3 3 4" xfId="1554"/>
    <cellStyle name="Normal 2 2 3 2 3 3 3 4 2" xfId="3938"/>
    <cellStyle name="Normal 2 2 3 2 3 3 3 4 2 2" xfId="8706"/>
    <cellStyle name="Normal 2 2 3 2 3 3 3 4 3" xfId="6322"/>
    <cellStyle name="Normal 2 2 3 2 3 3 3 5" xfId="2746"/>
    <cellStyle name="Normal 2 2 3 2 3 3 3 5 2" xfId="7514"/>
    <cellStyle name="Normal 2 2 3 2 3 3 3 6" xfId="5130"/>
    <cellStyle name="Normal 2 2 3 2 3 3 4" xfId="560"/>
    <cellStyle name="Normal 2 2 3 2 3 3 4 2" xfId="1758"/>
    <cellStyle name="Normal 2 2 3 2 3 3 4 2 2" xfId="4142"/>
    <cellStyle name="Normal 2 2 3 2 3 3 4 2 2 2" xfId="8910"/>
    <cellStyle name="Normal 2 2 3 2 3 3 4 2 3" xfId="6526"/>
    <cellStyle name="Normal 2 2 3 2 3 3 4 3" xfId="2950"/>
    <cellStyle name="Normal 2 2 3 2 3 3 4 3 2" xfId="7718"/>
    <cellStyle name="Normal 2 2 3 2 3 3 4 4" xfId="5334"/>
    <cellStyle name="Normal 2 2 3 2 3 3 5" xfId="908"/>
    <cellStyle name="Normal 2 2 3 2 3 3 5 2" xfId="2106"/>
    <cellStyle name="Normal 2 2 3 2 3 3 5 2 2" xfId="4490"/>
    <cellStyle name="Normal 2 2 3 2 3 3 5 2 2 2" xfId="9258"/>
    <cellStyle name="Normal 2 2 3 2 3 3 5 2 3" xfId="6874"/>
    <cellStyle name="Normal 2 2 3 2 3 3 5 3" xfId="3298"/>
    <cellStyle name="Normal 2 2 3 2 3 3 5 3 2" xfId="8066"/>
    <cellStyle name="Normal 2 2 3 2 3 3 5 4" xfId="5682"/>
    <cellStyle name="Normal 2 2 3 2 3 3 6" xfId="1410"/>
    <cellStyle name="Normal 2 2 3 2 3 3 6 2" xfId="3794"/>
    <cellStyle name="Normal 2 2 3 2 3 3 6 2 2" xfId="8562"/>
    <cellStyle name="Normal 2 2 3 2 3 3 6 3" xfId="6178"/>
    <cellStyle name="Normal 2 2 3 2 3 3 7" xfId="2602"/>
    <cellStyle name="Normal 2 2 3 2 3 3 7 2" xfId="7370"/>
    <cellStyle name="Normal 2 2 3 2 3 3 8" xfId="4986"/>
    <cellStyle name="Normal 2 2 3 2 3 4" xfId="259"/>
    <cellStyle name="Normal 2 2 3 2 3 4 2" xfId="403"/>
    <cellStyle name="Normal 2 2 3 2 3 4 2 2" xfId="752"/>
    <cellStyle name="Normal 2 2 3 2 3 4 2 2 2" xfId="1950"/>
    <cellStyle name="Normal 2 2 3 2 3 4 2 2 2 2" xfId="4334"/>
    <cellStyle name="Normal 2 2 3 2 3 4 2 2 2 2 2" xfId="9102"/>
    <cellStyle name="Normal 2 2 3 2 3 4 2 2 2 3" xfId="6718"/>
    <cellStyle name="Normal 2 2 3 2 3 4 2 2 3" xfId="3142"/>
    <cellStyle name="Normal 2 2 3 2 3 4 2 2 3 2" xfId="7910"/>
    <cellStyle name="Normal 2 2 3 2 3 4 2 2 4" xfId="5526"/>
    <cellStyle name="Normal 2 2 3 2 3 4 2 3" xfId="1100"/>
    <cellStyle name="Normal 2 2 3 2 3 4 2 3 2" xfId="2298"/>
    <cellStyle name="Normal 2 2 3 2 3 4 2 3 2 2" xfId="4682"/>
    <cellStyle name="Normal 2 2 3 2 3 4 2 3 2 2 2" xfId="9450"/>
    <cellStyle name="Normal 2 2 3 2 3 4 2 3 2 3" xfId="7066"/>
    <cellStyle name="Normal 2 2 3 2 3 4 2 3 3" xfId="3490"/>
    <cellStyle name="Normal 2 2 3 2 3 4 2 3 3 2" xfId="8258"/>
    <cellStyle name="Normal 2 2 3 2 3 4 2 3 4" xfId="5874"/>
    <cellStyle name="Normal 2 2 3 2 3 4 2 4" xfId="1602"/>
    <cellStyle name="Normal 2 2 3 2 3 4 2 4 2" xfId="3986"/>
    <cellStyle name="Normal 2 2 3 2 3 4 2 4 2 2" xfId="8754"/>
    <cellStyle name="Normal 2 2 3 2 3 4 2 4 3" xfId="6370"/>
    <cellStyle name="Normal 2 2 3 2 3 4 2 5" xfId="2794"/>
    <cellStyle name="Normal 2 2 3 2 3 4 2 5 2" xfId="7562"/>
    <cellStyle name="Normal 2 2 3 2 3 4 2 6" xfId="5178"/>
    <cellStyle name="Normal 2 2 3 2 3 4 3" xfId="608"/>
    <cellStyle name="Normal 2 2 3 2 3 4 3 2" xfId="1806"/>
    <cellStyle name="Normal 2 2 3 2 3 4 3 2 2" xfId="4190"/>
    <cellStyle name="Normal 2 2 3 2 3 4 3 2 2 2" xfId="8958"/>
    <cellStyle name="Normal 2 2 3 2 3 4 3 2 3" xfId="6574"/>
    <cellStyle name="Normal 2 2 3 2 3 4 3 3" xfId="2998"/>
    <cellStyle name="Normal 2 2 3 2 3 4 3 3 2" xfId="7766"/>
    <cellStyle name="Normal 2 2 3 2 3 4 3 4" xfId="5382"/>
    <cellStyle name="Normal 2 2 3 2 3 4 4" xfId="956"/>
    <cellStyle name="Normal 2 2 3 2 3 4 4 2" xfId="2154"/>
    <cellStyle name="Normal 2 2 3 2 3 4 4 2 2" xfId="4538"/>
    <cellStyle name="Normal 2 2 3 2 3 4 4 2 2 2" xfId="9306"/>
    <cellStyle name="Normal 2 2 3 2 3 4 4 2 3" xfId="6922"/>
    <cellStyle name="Normal 2 2 3 2 3 4 4 3" xfId="3346"/>
    <cellStyle name="Normal 2 2 3 2 3 4 4 3 2" xfId="8114"/>
    <cellStyle name="Normal 2 2 3 2 3 4 4 4" xfId="5730"/>
    <cellStyle name="Normal 2 2 3 2 3 4 5" xfId="1458"/>
    <cellStyle name="Normal 2 2 3 2 3 4 5 2" xfId="3842"/>
    <cellStyle name="Normal 2 2 3 2 3 4 5 2 2" xfId="8610"/>
    <cellStyle name="Normal 2 2 3 2 3 4 5 3" xfId="6226"/>
    <cellStyle name="Normal 2 2 3 2 3 4 6" xfId="2650"/>
    <cellStyle name="Normal 2 2 3 2 3 4 6 2" xfId="7418"/>
    <cellStyle name="Normal 2 2 3 2 3 4 7" xfId="5034"/>
    <cellStyle name="Normal 2 2 3 2 3 5" xfId="187"/>
    <cellStyle name="Normal 2 2 3 2 3 5 2" xfId="536"/>
    <cellStyle name="Normal 2 2 3 2 3 5 2 2" xfId="1734"/>
    <cellStyle name="Normal 2 2 3 2 3 5 2 2 2" xfId="4118"/>
    <cellStyle name="Normal 2 2 3 2 3 5 2 2 2 2" xfId="8886"/>
    <cellStyle name="Normal 2 2 3 2 3 5 2 2 3" xfId="6502"/>
    <cellStyle name="Normal 2 2 3 2 3 5 2 3" xfId="2926"/>
    <cellStyle name="Normal 2 2 3 2 3 5 2 3 2" xfId="7694"/>
    <cellStyle name="Normal 2 2 3 2 3 5 2 4" xfId="5310"/>
    <cellStyle name="Normal 2 2 3 2 3 5 3" xfId="884"/>
    <cellStyle name="Normal 2 2 3 2 3 5 3 2" xfId="2082"/>
    <cellStyle name="Normal 2 2 3 2 3 5 3 2 2" xfId="4466"/>
    <cellStyle name="Normal 2 2 3 2 3 5 3 2 2 2" xfId="9234"/>
    <cellStyle name="Normal 2 2 3 2 3 5 3 2 3" xfId="6850"/>
    <cellStyle name="Normal 2 2 3 2 3 5 3 3" xfId="3274"/>
    <cellStyle name="Normal 2 2 3 2 3 5 3 3 2" xfId="8042"/>
    <cellStyle name="Normal 2 2 3 2 3 5 3 4" xfId="5658"/>
    <cellStyle name="Normal 2 2 3 2 3 5 4" xfId="1386"/>
    <cellStyle name="Normal 2 2 3 2 3 5 4 2" xfId="3770"/>
    <cellStyle name="Normal 2 2 3 2 3 5 4 2 2" xfId="8538"/>
    <cellStyle name="Normal 2 2 3 2 3 5 4 3" xfId="6154"/>
    <cellStyle name="Normal 2 2 3 2 3 5 5" xfId="2578"/>
    <cellStyle name="Normal 2 2 3 2 3 5 5 2" xfId="7346"/>
    <cellStyle name="Normal 2 2 3 2 3 5 6" xfId="4962"/>
    <cellStyle name="Normal 2 2 3 2 3 6" xfId="331"/>
    <cellStyle name="Normal 2 2 3 2 3 6 2" xfId="680"/>
    <cellStyle name="Normal 2 2 3 2 3 6 2 2" xfId="1878"/>
    <cellStyle name="Normal 2 2 3 2 3 6 2 2 2" xfId="4262"/>
    <cellStyle name="Normal 2 2 3 2 3 6 2 2 2 2" xfId="9030"/>
    <cellStyle name="Normal 2 2 3 2 3 6 2 2 3" xfId="6646"/>
    <cellStyle name="Normal 2 2 3 2 3 6 2 3" xfId="3070"/>
    <cellStyle name="Normal 2 2 3 2 3 6 2 3 2" xfId="7838"/>
    <cellStyle name="Normal 2 2 3 2 3 6 2 4" xfId="5454"/>
    <cellStyle name="Normal 2 2 3 2 3 6 3" xfId="1028"/>
    <cellStyle name="Normal 2 2 3 2 3 6 3 2" xfId="2226"/>
    <cellStyle name="Normal 2 2 3 2 3 6 3 2 2" xfId="4610"/>
    <cellStyle name="Normal 2 2 3 2 3 6 3 2 2 2" xfId="9378"/>
    <cellStyle name="Normal 2 2 3 2 3 6 3 2 3" xfId="6994"/>
    <cellStyle name="Normal 2 2 3 2 3 6 3 3" xfId="3418"/>
    <cellStyle name="Normal 2 2 3 2 3 6 3 3 2" xfId="8186"/>
    <cellStyle name="Normal 2 2 3 2 3 6 3 4" xfId="5802"/>
    <cellStyle name="Normal 2 2 3 2 3 6 4" xfId="1530"/>
    <cellStyle name="Normal 2 2 3 2 3 6 4 2" xfId="3914"/>
    <cellStyle name="Normal 2 2 3 2 3 6 4 2 2" xfId="8682"/>
    <cellStyle name="Normal 2 2 3 2 3 6 4 3" xfId="6298"/>
    <cellStyle name="Normal 2 2 3 2 3 6 5" xfId="2722"/>
    <cellStyle name="Normal 2 2 3 2 3 6 5 2" xfId="7490"/>
    <cellStyle name="Normal 2 2 3 2 3 6 6" xfId="5106"/>
    <cellStyle name="Normal 2 2 3 2 3 7" xfId="488"/>
    <cellStyle name="Normal 2 2 3 2 3 7 2" xfId="1686"/>
    <cellStyle name="Normal 2 2 3 2 3 7 2 2" xfId="4070"/>
    <cellStyle name="Normal 2 2 3 2 3 7 2 2 2" xfId="8838"/>
    <cellStyle name="Normal 2 2 3 2 3 7 2 3" xfId="6454"/>
    <cellStyle name="Normal 2 2 3 2 3 7 3" xfId="2878"/>
    <cellStyle name="Normal 2 2 3 2 3 7 3 2" xfId="7646"/>
    <cellStyle name="Normal 2 2 3 2 3 7 4" xfId="5262"/>
    <cellStyle name="Normal 2 2 3 2 3 8" xfId="836"/>
    <cellStyle name="Normal 2 2 3 2 3 8 2" xfId="2034"/>
    <cellStyle name="Normal 2 2 3 2 3 8 2 2" xfId="4418"/>
    <cellStyle name="Normal 2 2 3 2 3 8 2 2 2" xfId="9186"/>
    <cellStyle name="Normal 2 2 3 2 3 8 2 3" xfId="6802"/>
    <cellStyle name="Normal 2 2 3 2 3 8 3" xfId="3226"/>
    <cellStyle name="Normal 2 2 3 2 3 8 3 2" xfId="7994"/>
    <cellStyle name="Normal 2 2 3 2 3 8 4" xfId="5610"/>
    <cellStyle name="Normal 2 2 3 2 3 9" xfId="139"/>
    <cellStyle name="Normal 2 2 3 2 3 9 2" xfId="1338"/>
    <cellStyle name="Normal 2 2 3 2 3 9 2 2" xfId="3722"/>
    <cellStyle name="Normal 2 2 3 2 3 9 2 2 2" xfId="8490"/>
    <cellStyle name="Normal 2 2 3 2 3 9 2 3" xfId="6106"/>
    <cellStyle name="Normal 2 2 3 2 3 9 3" xfId="2530"/>
    <cellStyle name="Normal 2 2 3 2 3 9 3 2" xfId="7298"/>
    <cellStyle name="Normal 2 2 3 2 3 9 4" xfId="4914"/>
    <cellStyle name="Normal 2 2 3 2 4" xfId="43"/>
    <cellStyle name="Normal 2 2 3 2 4 10" xfId="1242"/>
    <cellStyle name="Normal 2 2 3 2 4 10 2" xfId="3626"/>
    <cellStyle name="Normal 2 2 3 2 4 10 2 2" xfId="8394"/>
    <cellStyle name="Normal 2 2 3 2 4 10 3" xfId="6010"/>
    <cellStyle name="Normal 2 2 3 2 4 11" xfId="2434"/>
    <cellStyle name="Normal 2 2 3 2 4 11 2" xfId="7202"/>
    <cellStyle name="Normal 2 2 3 2 4 12" xfId="4818"/>
    <cellStyle name="Normal 2 2 3 2 4 2" xfId="295"/>
    <cellStyle name="Normal 2 2 3 2 4 2 2" xfId="439"/>
    <cellStyle name="Normal 2 2 3 2 4 2 2 2" xfId="788"/>
    <cellStyle name="Normal 2 2 3 2 4 2 2 2 2" xfId="1986"/>
    <cellStyle name="Normal 2 2 3 2 4 2 2 2 2 2" xfId="4370"/>
    <cellStyle name="Normal 2 2 3 2 4 2 2 2 2 2 2" xfId="9138"/>
    <cellStyle name="Normal 2 2 3 2 4 2 2 2 2 3" xfId="6754"/>
    <cellStyle name="Normal 2 2 3 2 4 2 2 2 3" xfId="3178"/>
    <cellStyle name="Normal 2 2 3 2 4 2 2 2 3 2" xfId="7946"/>
    <cellStyle name="Normal 2 2 3 2 4 2 2 2 4" xfId="5562"/>
    <cellStyle name="Normal 2 2 3 2 4 2 2 3" xfId="1136"/>
    <cellStyle name="Normal 2 2 3 2 4 2 2 3 2" xfId="2334"/>
    <cellStyle name="Normal 2 2 3 2 4 2 2 3 2 2" xfId="4718"/>
    <cellStyle name="Normal 2 2 3 2 4 2 2 3 2 2 2" xfId="9486"/>
    <cellStyle name="Normal 2 2 3 2 4 2 2 3 2 3" xfId="7102"/>
    <cellStyle name="Normal 2 2 3 2 4 2 2 3 3" xfId="3526"/>
    <cellStyle name="Normal 2 2 3 2 4 2 2 3 3 2" xfId="8294"/>
    <cellStyle name="Normal 2 2 3 2 4 2 2 3 4" xfId="5910"/>
    <cellStyle name="Normal 2 2 3 2 4 2 2 4" xfId="1638"/>
    <cellStyle name="Normal 2 2 3 2 4 2 2 4 2" xfId="4022"/>
    <cellStyle name="Normal 2 2 3 2 4 2 2 4 2 2" xfId="8790"/>
    <cellStyle name="Normal 2 2 3 2 4 2 2 4 3" xfId="6406"/>
    <cellStyle name="Normal 2 2 3 2 4 2 2 5" xfId="2830"/>
    <cellStyle name="Normal 2 2 3 2 4 2 2 5 2" xfId="7598"/>
    <cellStyle name="Normal 2 2 3 2 4 2 2 6" xfId="5214"/>
    <cellStyle name="Normal 2 2 3 2 4 2 3" xfId="644"/>
    <cellStyle name="Normal 2 2 3 2 4 2 3 2" xfId="1842"/>
    <cellStyle name="Normal 2 2 3 2 4 2 3 2 2" xfId="4226"/>
    <cellStyle name="Normal 2 2 3 2 4 2 3 2 2 2" xfId="8994"/>
    <cellStyle name="Normal 2 2 3 2 4 2 3 2 3" xfId="6610"/>
    <cellStyle name="Normal 2 2 3 2 4 2 3 3" xfId="3034"/>
    <cellStyle name="Normal 2 2 3 2 4 2 3 3 2" xfId="7802"/>
    <cellStyle name="Normal 2 2 3 2 4 2 3 4" xfId="5418"/>
    <cellStyle name="Normal 2 2 3 2 4 2 4" xfId="992"/>
    <cellStyle name="Normal 2 2 3 2 4 2 4 2" xfId="2190"/>
    <cellStyle name="Normal 2 2 3 2 4 2 4 2 2" xfId="4574"/>
    <cellStyle name="Normal 2 2 3 2 4 2 4 2 2 2" xfId="9342"/>
    <cellStyle name="Normal 2 2 3 2 4 2 4 2 3" xfId="6958"/>
    <cellStyle name="Normal 2 2 3 2 4 2 4 3" xfId="3382"/>
    <cellStyle name="Normal 2 2 3 2 4 2 4 3 2" xfId="8150"/>
    <cellStyle name="Normal 2 2 3 2 4 2 4 4" xfId="5766"/>
    <cellStyle name="Normal 2 2 3 2 4 2 5" xfId="1494"/>
    <cellStyle name="Normal 2 2 3 2 4 2 5 2" xfId="3878"/>
    <cellStyle name="Normal 2 2 3 2 4 2 5 2 2" xfId="8646"/>
    <cellStyle name="Normal 2 2 3 2 4 2 5 3" xfId="6262"/>
    <cellStyle name="Normal 2 2 3 2 4 2 6" xfId="2686"/>
    <cellStyle name="Normal 2 2 3 2 4 2 6 2" xfId="7454"/>
    <cellStyle name="Normal 2 2 3 2 4 2 7" xfId="5070"/>
    <cellStyle name="Normal 2 2 3 2 4 3" xfId="223"/>
    <cellStyle name="Normal 2 2 3 2 4 3 2" xfId="572"/>
    <cellStyle name="Normal 2 2 3 2 4 3 2 2" xfId="1770"/>
    <cellStyle name="Normal 2 2 3 2 4 3 2 2 2" xfId="4154"/>
    <cellStyle name="Normal 2 2 3 2 4 3 2 2 2 2" xfId="8922"/>
    <cellStyle name="Normal 2 2 3 2 4 3 2 2 3" xfId="6538"/>
    <cellStyle name="Normal 2 2 3 2 4 3 2 3" xfId="2962"/>
    <cellStyle name="Normal 2 2 3 2 4 3 2 3 2" xfId="7730"/>
    <cellStyle name="Normal 2 2 3 2 4 3 2 4" xfId="5346"/>
    <cellStyle name="Normal 2 2 3 2 4 3 3" xfId="920"/>
    <cellStyle name="Normal 2 2 3 2 4 3 3 2" xfId="2118"/>
    <cellStyle name="Normal 2 2 3 2 4 3 3 2 2" xfId="4502"/>
    <cellStyle name="Normal 2 2 3 2 4 3 3 2 2 2" xfId="9270"/>
    <cellStyle name="Normal 2 2 3 2 4 3 3 2 3" xfId="6886"/>
    <cellStyle name="Normal 2 2 3 2 4 3 3 3" xfId="3310"/>
    <cellStyle name="Normal 2 2 3 2 4 3 3 3 2" xfId="8078"/>
    <cellStyle name="Normal 2 2 3 2 4 3 3 4" xfId="5694"/>
    <cellStyle name="Normal 2 2 3 2 4 3 4" xfId="1422"/>
    <cellStyle name="Normal 2 2 3 2 4 3 4 2" xfId="3806"/>
    <cellStyle name="Normal 2 2 3 2 4 3 4 2 2" xfId="8574"/>
    <cellStyle name="Normal 2 2 3 2 4 3 4 3" xfId="6190"/>
    <cellStyle name="Normal 2 2 3 2 4 3 5" xfId="2614"/>
    <cellStyle name="Normal 2 2 3 2 4 3 5 2" xfId="7382"/>
    <cellStyle name="Normal 2 2 3 2 4 3 6" xfId="4998"/>
    <cellStyle name="Normal 2 2 3 2 4 4" xfId="367"/>
    <cellStyle name="Normal 2 2 3 2 4 4 2" xfId="716"/>
    <cellStyle name="Normal 2 2 3 2 4 4 2 2" xfId="1914"/>
    <cellStyle name="Normal 2 2 3 2 4 4 2 2 2" xfId="4298"/>
    <cellStyle name="Normal 2 2 3 2 4 4 2 2 2 2" xfId="9066"/>
    <cellStyle name="Normal 2 2 3 2 4 4 2 2 3" xfId="6682"/>
    <cellStyle name="Normal 2 2 3 2 4 4 2 3" xfId="3106"/>
    <cellStyle name="Normal 2 2 3 2 4 4 2 3 2" xfId="7874"/>
    <cellStyle name="Normal 2 2 3 2 4 4 2 4" xfId="5490"/>
    <cellStyle name="Normal 2 2 3 2 4 4 3" xfId="1064"/>
    <cellStyle name="Normal 2 2 3 2 4 4 3 2" xfId="2262"/>
    <cellStyle name="Normal 2 2 3 2 4 4 3 2 2" xfId="4646"/>
    <cellStyle name="Normal 2 2 3 2 4 4 3 2 2 2" xfId="9414"/>
    <cellStyle name="Normal 2 2 3 2 4 4 3 2 3" xfId="7030"/>
    <cellStyle name="Normal 2 2 3 2 4 4 3 3" xfId="3454"/>
    <cellStyle name="Normal 2 2 3 2 4 4 3 3 2" xfId="8222"/>
    <cellStyle name="Normal 2 2 3 2 4 4 3 4" xfId="5838"/>
    <cellStyle name="Normal 2 2 3 2 4 4 4" xfId="1566"/>
    <cellStyle name="Normal 2 2 3 2 4 4 4 2" xfId="3950"/>
    <cellStyle name="Normal 2 2 3 2 4 4 4 2 2" xfId="8718"/>
    <cellStyle name="Normal 2 2 3 2 4 4 4 3" xfId="6334"/>
    <cellStyle name="Normal 2 2 3 2 4 4 5" xfId="2758"/>
    <cellStyle name="Normal 2 2 3 2 4 4 5 2" xfId="7526"/>
    <cellStyle name="Normal 2 2 3 2 4 4 6" xfId="5142"/>
    <cellStyle name="Normal 2 2 3 2 4 5" xfId="500"/>
    <cellStyle name="Normal 2 2 3 2 4 5 2" xfId="1698"/>
    <cellStyle name="Normal 2 2 3 2 4 5 2 2" xfId="4082"/>
    <cellStyle name="Normal 2 2 3 2 4 5 2 2 2" xfId="8850"/>
    <cellStyle name="Normal 2 2 3 2 4 5 2 3" xfId="6466"/>
    <cellStyle name="Normal 2 2 3 2 4 5 3" xfId="2890"/>
    <cellStyle name="Normal 2 2 3 2 4 5 3 2" xfId="7658"/>
    <cellStyle name="Normal 2 2 3 2 4 5 4" xfId="5274"/>
    <cellStyle name="Normal 2 2 3 2 4 6" xfId="848"/>
    <cellStyle name="Normal 2 2 3 2 4 6 2" xfId="2046"/>
    <cellStyle name="Normal 2 2 3 2 4 6 2 2" xfId="4430"/>
    <cellStyle name="Normal 2 2 3 2 4 6 2 2 2" xfId="9198"/>
    <cellStyle name="Normal 2 2 3 2 4 6 2 3" xfId="6814"/>
    <cellStyle name="Normal 2 2 3 2 4 6 3" xfId="3238"/>
    <cellStyle name="Normal 2 2 3 2 4 6 3 2" xfId="8006"/>
    <cellStyle name="Normal 2 2 3 2 4 6 4" xfId="5622"/>
    <cellStyle name="Normal 2 2 3 2 4 7" xfId="151"/>
    <cellStyle name="Normal 2 2 3 2 4 7 2" xfId="1350"/>
    <cellStyle name="Normal 2 2 3 2 4 7 2 2" xfId="3734"/>
    <cellStyle name="Normal 2 2 3 2 4 7 2 2 2" xfId="8502"/>
    <cellStyle name="Normal 2 2 3 2 4 7 2 3" xfId="6118"/>
    <cellStyle name="Normal 2 2 3 2 4 7 3" xfId="2542"/>
    <cellStyle name="Normal 2 2 3 2 4 7 3 2" xfId="7310"/>
    <cellStyle name="Normal 2 2 3 2 4 7 4" xfId="4926"/>
    <cellStyle name="Normal 2 2 3 2 4 8" xfId="1185"/>
    <cellStyle name="Normal 2 2 3 2 4 8 2" xfId="2382"/>
    <cellStyle name="Normal 2 2 3 2 4 8 2 2" xfId="4766"/>
    <cellStyle name="Normal 2 2 3 2 4 8 2 2 2" xfId="9534"/>
    <cellStyle name="Normal 2 2 3 2 4 8 2 3" xfId="7150"/>
    <cellStyle name="Normal 2 2 3 2 4 8 3" xfId="3574"/>
    <cellStyle name="Normal 2 2 3 2 4 8 3 2" xfId="8342"/>
    <cellStyle name="Normal 2 2 3 2 4 8 4" xfId="5958"/>
    <cellStyle name="Normal 2 2 3 2 4 9" xfId="91"/>
    <cellStyle name="Normal 2 2 3 2 4 9 2" xfId="1290"/>
    <cellStyle name="Normal 2 2 3 2 4 9 2 2" xfId="3674"/>
    <cellStyle name="Normal 2 2 3 2 4 9 2 2 2" xfId="8442"/>
    <cellStyle name="Normal 2 2 3 2 4 9 2 3" xfId="6058"/>
    <cellStyle name="Normal 2 2 3 2 4 9 3" xfId="2482"/>
    <cellStyle name="Normal 2 2 3 2 4 9 3 2" xfId="7250"/>
    <cellStyle name="Normal 2 2 3 2 4 9 4" xfId="4866"/>
    <cellStyle name="Normal 2 2 3 2 5" xfId="127"/>
    <cellStyle name="Normal 2 2 3 2 5 2" xfId="271"/>
    <cellStyle name="Normal 2 2 3 2 5 2 2" xfId="415"/>
    <cellStyle name="Normal 2 2 3 2 5 2 2 2" xfId="764"/>
    <cellStyle name="Normal 2 2 3 2 5 2 2 2 2" xfId="1962"/>
    <cellStyle name="Normal 2 2 3 2 5 2 2 2 2 2" xfId="4346"/>
    <cellStyle name="Normal 2 2 3 2 5 2 2 2 2 2 2" xfId="9114"/>
    <cellStyle name="Normal 2 2 3 2 5 2 2 2 2 3" xfId="6730"/>
    <cellStyle name="Normal 2 2 3 2 5 2 2 2 3" xfId="3154"/>
    <cellStyle name="Normal 2 2 3 2 5 2 2 2 3 2" xfId="7922"/>
    <cellStyle name="Normal 2 2 3 2 5 2 2 2 4" xfId="5538"/>
    <cellStyle name="Normal 2 2 3 2 5 2 2 3" xfId="1112"/>
    <cellStyle name="Normal 2 2 3 2 5 2 2 3 2" xfId="2310"/>
    <cellStyle name="Normal 2 2 3 2 5 2 2 3 2 2" xfId="4694"/>
    <cellStyle name="Normal 2 2 3 2 5 2 2 3 2 2 2" xfId="9462"/>
    <cellStyle name="Normal 2 2 3 2 5 2 2 3 2 3" xfId="7078"/>
    <cellStyle name="Normal 2 2 3 2 5 2 2 3 3" xfId="3502"/>
    <cellStyle name="Normal 2 2 3 2 5 2 2 3 3 2" xfId="8270"/>
    <cellStyle name="Normal 2 2 3 2 5 2 2 3 4" xfId="5886"/>
    <cellStyle name="Normal 2 2 3 2 5 2 2 4" xfId="1614"/>
    <cellStyle name="Normal 2 2 3 2 5 2 2 4 2" xfId="3998"/>
    <cellStyle name="Normal 2 2 3 2 5 2 2 4 2 2" xfId="8766"/>
    <cellStyle name="Normal 2 2 3 2 5 2 2 4 3" xfId="6382"/>
    <cellStyle name="Normal 2 2 3 2 5 2 2 5" xfId="2806"/>
    <cellStyle name="Normal 2 2 3 2 5 2 2 5 2" xfId="7574"/>
    <cellStyle name="Normal 2 2 3 2 5 2 2 6" xfId="5190"/>
    <cellStyle name="Normal 2 2 3 2 5 2 3" xfId="620"/>
    <cellStyle name="Normal 2 2 3 2 5 2 3 2" xfId="1818"/>
    <cellStyle name="Normal 2 2 3 2 5 2 3 2 2" xfId="4202"/>
    <cellStyle name="Normal 2 2 3 2 5 2 3 2 2 2" xfId="8970"/>
    <cellStyle name="Normal 2 2 3 2 5 2 3 2 3" xfId="6586"/>
    <cellStyle name="Normal 2 2 3 2 5 2 3 3" xfId="3010"/>
    <cellStyle name="Normal 2 2 3 2 5 2 3 3 2" xfId="7778"/>
    <cellStyle name="Normal 2 2 3 2 5 2 3 4" xfId="5394"/>
    <cellStyle name="Normal 2 2 3 2 5 2 4" xfId="968"/>
    <cellStyle name="Normal 2 2 3 2 5 2 4 2" xfId="2166"/>
    <cellStyle name="Normal 2 2 3 2 5 2 4 2 2" xfId="4550"/>
    <cellStyle name="Normal 2 2 3 2 5 2 4 2 2 2" xfId="9318"/>
    <cellStyle name="Normal 2 2 3 2 5 2 4 2 3" xfId="6934"/>
    <cellStyle name="Normal 2 2 3 2 5 2 4 3" xfId="3358"/>
    <cellStyle name="Normal 2 2 3 2 5 2 4 3 2" xfId="8126"/>
    <cellStyle name="Normal 2 2 3 2 5 2 4 4" xfId="5742"/>
    <cellStyle name="Normal 2 2 3 2 5 2 5" xfId="1470"/>
    <cellStyle name="Normal 2 2 3 2 5 2 5 2" xfId="3854"/>
    <cellStyle name="Normal 2 2 3 2 5 2 5 2 2" xfId="8622"/>
    <cellStyle name="Normal 2 2 3 2 5 2 5 3" xfId="6238"/>
    <cellStyle name="Normal 2 2 3 2 5 2 6" xfId="2662"/>
    <cellStyle name="Normal 2 2 3 2 5 2 6 2" xfId="7430"/>
    <cellStyle name="Normal 2 2 3 2 5 2 7" xfId="5046"/>
    <cellStyle name="Normal 2 2 3 2 5 3" xfId="199"/>
    <cellStyle name="Normal 2 2 3 2 5 3 2" xfId="548"/>
    <cellStyle name="Normal 2 2 3 2 5 3 2 2" xfId="1746"/>
    <cellStyle name="Normal 2 2 3 2 5 3 2 2 2" xfId="4130"/>
    <cellStyle name="Normal 2 2 3 2 5 3 2 2 2 2" xfId="8898"/>
    <cellStyle name="Normal 2 2 3 2 5 3 2 2 3" xfId="6514"/>
    <cellStyle name="Normal 2 2 3 2 5 3 2 3" xfId="2938"/>
    <cellStyle name="Normal 2 2 3 2 5 3 2 3 2" xfId="7706"/>
    <cellStyle name="Normal 2 2 3 2 5 3 2 4" xfId="5322"/>
    <cellStyle name="Normal 2 2 3 2 5 3 3" xfId="896"/>
    <cellStyle name="Normal 2 2 3 2 5 3 3 2" xfId="2094"/>
    <cellStyle name="Normal 2 2 3 2 5 3 3 2 2" xfId="4478"/>
    <cellStyle name="Normal 2 2 3 2 5 3 3 2 2 2" xfId="9246"/>
    <cellStyle name="Normal 2 2 3 2 5 3 3 2 3" xfId="6862"/>
    <cellStyle name="Normal 2 2 3 2 5 3 3 3" xfId="3286"/>
    <cellStyle name="Normal 2 2 3 2 5 3 3 3 2" xfId="8054"/>
    <cellStyle name="Normal 2 2 3 2 5 3 3 4" xfId="5670"/>
    <cellStyle name="Normal 2 2 3 2 5 3 4" xfId="1398"/>
    <cellStyle name="Normal 2 2 3 2 5 3 4 2" xfId="3782"/>
    <cellStyle name="Normal 2 2 3 2 5 3 4 2 2" xfId="8550"/>
    <cellStyle name="Normal 2 2 3 2 5 3 4 3" xfId="6166"/>
    <cellStyle name="Normal 2 2 3 2 5 3 5" xfId="2590"/>
    <cellStyle name="Normal 2 2 3 2 5 3 5 2" xfId="7358"/>
    <cellStyle name="Normal 2 2 3 2 5 3 6" xfId="4974"/>
    <cellStyle name="Normal 2 2 3 2 5 4" xfId="343"/>
    <cellStyle name="Normal 2 2 3 2 5 4 2" xfId="692"/>
    <cellStyle name="Normal 2 2 3 2 5 4 2 2" xfId="1890"/>
    <cellStyle name="Normal 2 2 3 2 5 4 2 2 2" xfId="4274"/>
    <cellStyle name="Normal 2 2 3 2 5 4 2 2 2 2" xfId="9042"/>
    <cellStyle name="Normal 2 2 3 2 5 4 2 2 3" xfId="6658"/>
    <cellStyle name="Normal 2 2 3 2 5 4 2 3" xfId="3082"/>
    <cellStyle name="Normal 2 2 3 2 5 4 2 3 2" xfId="7850"/>
    <cellStyle name="Normal 2 2 3 2 5 4 2 4" xfId="5466"/>
    <cellStyle name="Normal 2 2 3 2 5 4 3" xfId="1040"/>
    <cellStyle name="Normal 2 2 3 2 5 4 3 2" xfId="2238"/>
    <cellStyle name="Normal 2 2 3 2 5 4 3 2 2" xfId="4622"/>
    <cellStyle name="Normal 2 2 3 2 5 4 3 2 2 2" xfId="9390"/>
    <cellStyle name="Normal 2 2 3 2 5 4 3 2 3" xfId="7006"/>
    <cellStyle name="Normal 2 2 3 2 5 4 3 3" xfId="3430"/>
    <cellStyle name="Normal 2 2 3 2 5 4 3 3 2" xfId="8198"/>
    <cellStyle name="Normal 2 2 3 2 5 4 3 4" xfId="5814"/>
    <cellStyle name="Normal 2 2 3 2 5 4 4" xfId="1542"/>
    <cellStyle name="Normal 2 2 3 2 5 4 4 2" xfId="3926"/>
    <cellStyle name="Normal 2 2 3 2 5 4 4 2 2" xfId="8694"/>
    <cellStyle name="Normal 2 2 3 2 5 4 4 3" xfId="6310"/>
    <cellStyle name="Normal 2 2 3 2 5 4 5" xfId="2734"/>
    <cellStyle name="Normal 2 2 3 2 5 4 5 2" xfId="7502"/>
    <cellStyle name="Normal 2 2 3 2 5 4 6" xfId="5118"/>
    <cellStyle name="Normal 2 2 3 2 5 5" xfId="476"/>
    <cellStyle name="Normal 2 2 3 2 5 5 2" xfId="1674"/>
    <cellStyle name="Normal 2 2 3 2 5 5 2 2" xfId="4058"/>
    <cellStyle name="Normal 2 2 3 2 5 5 2 2 2" xfId="8826"/>
    <cellStyle name="Normal 2 2 3 2 5 5 2 3" xfId="6442"/>
    <cellStyle name="Normal 2 2 3 2 5 5 3" xfId="2866"/>
    <cellStyle name="Normal 2 2 3 2 5 5 3 2" xfId="7634"/>
    <cellStyle name="Normal 2 2 3 2 5 5 4" xfId="5250"/>
    <cellStyle name="Normal 2 2 3 2 5 6" xfId="824"/>
    <cellStyle name="Normal 2 2 3 2 5 6 2" xfId="2022"/>
    <cellStyle name="Normal 2 2 3 2 5 6 2 2" xfId="4406"/>
    <cellStyle name="Normal 2 2 3 2 5 6 2 2 2" xfId="9174"/>
    <cellStyle name="Normal 2 2 3 2 5 6 2 3" xfId="6790"/>
    <cellStyle name="Normal 2 2 3 2 5 6 3" xfId="3214"/>
    <cellStyle name="Normal 2 2 3 2 5 6 3 2" xfId="7982"/>
    <cellStyle name="Normal 2 2 3 2 5 6 4" xfId="5598"/>
    <cellStyle name="Normal 2 2 3 2 5 7" xfId="1326"/>
    <cellStyle name="Normal 2 2 3 2 5 7 2" xfId="3710"/>
    <cellStyle name="Normal 2 2 3 2 5 7 2 2" xfId="8478"/>
    <cellStyle name="Normal 2 2 3 2 5 7 3" xfId="6094"/>
    <cellStyle name="Normal 2 2 3 2 5 8" xfId="2518"/>
    <cellStyle name="Normal 2 2 3 2 5 8 2" xfId="7286"/>
    <cellStyle name="Normal 2 2 3 2 5 9" xfId="4902"/>
    <cellStyle name="Normal 2 2 3 2 6" xfId="247"/>
    <cellStyle name="Normal 2 2 3 2 6 2" xfId="391"/>
    <cellStyle name="Normal 2 2 3 2 6 2 2" xfId="740"/>
    <cellStyle name="Normal 2 2 3 2 6 2 2 2" xfId="1938"/>
    <cellStyle name="Normal 2 2 3 2 6 2 2 2 2" xfId="4322"/>
    <cellStyle name="Normal 2 2 3 2 6 2 2 2 2 2" xfId="9090"/>
    <cellStyle name="Normal 2 2 3 2 6 2 2 2 3" xfId="6706"/>
    <cellStyle name="Normal 2 2 3 2 6 2 2 3" xfId="3130"/>
    <cellStyle name="Normal 2 2 3 2 6 2 2 3 2" xfId="7898"/>
    <cellStyle name="Normal 2 2 3 2 6 2 2 4" xfId="5514"/>
    <cellStyle name="Normal 2 2 3 2 6 2 3" xfId="1088"/>
    <cellStyle name="Normal 2 2 3 2 6 2 3 2" xfId="2286"/>
    <cellStyle name="Normal 2 2 3 2 6 2 3 2 2" xfId="4670"/>
    <cellStyle name="Normal 2 2 3 2 6 2 3 2 2 2" xfId="9438"/>
    <cellStyle name="Normal 2 2 3 2 6 2 3 2 3" xfId="7054"/>
    <cellStyle name="Normal 2 2 3 2 6 2 3 3" xfId="3478"/>
    <cellStyle name="Normal 2 2 3 2 6 2 3 3 2" xfId="8246"/>
    <cellStyle name="Normal 2 2 3 2 6 2 3 4" xfId="5862"/>
    <cellStyle name="Normal 2 2 3 2 6 2 4" xfId="1590"/>
    <cellStyle name="Normal 2 2 3 2 6 2 4 2" xfId="3974"/>
    <cellStyle name="Normal 2 2 3 2 6 2 4 2 2" xfId="8742"/>
    <cellStyle name="Normal 2 2 3 2 6 2 4 3" xfId="6358"/>
    <cellStyle name="Normal 2 2 3 2 6 2 5" xfId="2782"/>
    <cellStyle name="Normal 2 2 3 2 6 2 5 2" xfId="7550"/>
    <cellStyle name="Normal 2 2 3 2 6 2 6" xfId="5166"/>
    <cellStyle name="Normal 2 2 3 2 6 3" xfId="596"/>
    <cellStyle name="Normal 2 2 3 2 6 3 2" xfId="1794"/>
    <cellStyle name="Normal 2 2 3 2 6 3 2 2" xfId="4178"/>
    <cellStyle name="Normal 2 2 3 2 6 3 2 2 2" xfId="8946"/>
    <cellStyle name="Normal 2 2 3 2 6 3 2 3" xfId="6562"/>
    <cellStyle name="Normal 2 2 3 2 6 3 3" xfId="2986"/>
    <cellStyle name="Normal 2 2 3 2 6 3 3 2" xfId="7754"/>
    <cellStyle name="Normal 2 2 3 2 6 3 4" xfId="5370"/>
    <cellStyle name="Normal 2 2 3 2 6 4" xfId="944"/>
    <cellStyle name="Normal 2 2 3 2 6 4 2" xfId="2142"/>
    <cellStyle name="Normal 2 2 3 2 6 4 2 2" xfId="4526"/>
    <cellStyle name="Normal 2 2 3 2 6 4 2 2 2" xfId="9294"/>
    <cellStyle name="Normal 2 2 3 2 6 4 2 3" xfId="6910"/>
    <cellStyle name="Normal 2 2 3 2 6 4 3" xfId="3334"/>
    <cellStyle name="Normal 2 2 3 2 6 4 3 2" xfId="8102"/>
    <cellStyle name="Normal 2 2 3 2 6 4 4" xfId="5718"/>
    <cellStyle name="Normal 2 2 3 2 6 5" xfId="1446"/>
    <cellStyle name="Normal 2 2 3 2 6 5 2" xfId="3830"/>
    <cellStyle name="Normal 2 2 3 2 6 5 2 2" xfId="8598"/>
    <cellStyle name="Normal 2 2 3 2 6 5 3" xfId="6214"/>
    <cellStyle name="Normal 2 2 3 2 6 6" xfId="2638"/>
    <cellStyle name="Normal 2 2 3 2 6 6 2" xfId="7406"/>
    <cellStyle name="Normal 2 2 3 2 6 7" xfId="5022"/>
    <cellStyle name="Normal 2 2 3 2 7" xfId="175"/>
    <cellStyle name="Normal 2 2 3 2 7 2" xfId="524"/>
    <cellStyle name="Normal 2 2 3 2 7 2 2" xfId="1722"/>
    <cellStyle name="Normal 2 2 3 2 7 2 2 2" xfId="4106"/>
    <cellStyle name="Normal 2 2 3 2 7 2 2 2 2" xfId="8874"/>
    <cellStyle name="Normal 2 2 3 2 7 2 2 3" xfId="6490"/>
    <cellStyle name="Normal 2 2 3 2 7 2 3" xfId="2914"/>
    <cellStyle name="Normal 2 2 3 2 7 2 3 2" xfId="7682"/>
    <cellStyle name="Normal 2 2 3 2 7 2 4" xfId="5298"/>
    <cellStyle name="Normal 2 2 3 2 7 3" xfId="872"/>
    <cellStyle name="Normal 2 2 3 2 7 3 2" xfId="2070"/>
    <cellStyle name="Normal 2 2 3 2 7 3 2 2" xfId="4454"/>
    <cellStyle name="Normal 2 2 3 2 7 3 2 2 2" xfId="9222"/>
    <cellStyle name="Normal 2 2 3 2 7 3 2 3" xfId="6838"/>
    <cellStyle name="Normal 2 2 3 2 7 3 3" xfId="3262"/>
    <cellStyle name="Normal 2 2 3 2 7 3 3 2" xfId="8030"/>
    <cellStyle name="Normal 2 2 3 2 7 3 4" xfId="5646"/>
    <cellStyle name="Normal 2 2 3 2 7 4" xfId="1374"/>
    <cellStyle name="Normal 2 2 3 2 7 4 2" xfId="3758"/>
    <cellStyle name="Normal 2 2 3 2 7 4 2 2" xfId="8526"/>
    <cellStyle name="Normal 2 2 3 2 7 4 3" xfId="6142"/>
    <cellStyle name="Normal 2 2 3 2 7 5" xfId="2566"/>
    <cellStyle name="Normal 2 2 3 2 7 5 2" xfId="7334"/>
    <cellStyle name="Normal 2 2 3 2 7 6" xfId="4950"/>
    <cellStyle name="Normal 2 2 3 2 8" xfId="319"/>
    <cellStyle name="Normal 2 2 3 2 8 2" xfId="668"/>
    <cellStyle name="Normal 2 2 3 2 8 2 2" xfId="1866"/>
    <cellStyle name="Normal 2 2 3 2 8 2 2 2" xfId="4250"/>
    <cellStyle name="Normal 2 2 3 2 8 2 2 2 2" xfId="9018"/>
    <cellStyle name="Normal 2 2 3 2 8 2 2 3" xfId="6634"/>
    <cellStyle name="Normal 2 2 3 2 8 2 3" xfId="3058"/>
    <cellStyle name="Normal 2 2 3 2 8 2 3 2" xfId="7826"/>
    <cellStyle name="Normal 2 2 3 2 8 2 4" xfId="5442"/>
    <cellStyle name="Normal 2 2 3 2 8 3" xfId="1016"/>
    <cellStyle name="Normal 2 2 3 2 8 3 2" xfId="2214"/>
    <cellStyle name="Normal 2 2 3 2 8 3 2 2" xfId="4598"/>
    <cellStyle name="Normal 2 2 3 2 8 3 2 2 2" xfId="9366"/>
    <cellStyle name="Normal 2 2 3 2 8 3 2 3" xfId="6982"/>
    <cellStyle name="Normal 2 2 3 2 8 3 3" xfId="3406"/>
    <cellStyle name="Normal 2 2 3 2 8 3 3 2" xfId="8174"/>
    <cellStyle name="Normal 2 2 3 2 8 3 4" xfId="5790"/>
    <cellStyle name="Normal 2 2 3 2 8 4" xfId="1518"/>
    <cellStyle name="Normal 2 2 3 2 8 4 2" xfId="3902"/>
    <cellStyle name="Normal 2 2 3 2 8 4 2 2" xfId="8670"/>
    <cellStyle name="Normal 2 2 3 2 8 4 3" xfId="6286"/>
    <cellStyle name="Normal 2 2 3 2 8 5" xfId="2710"/>
    <cellStyle name="Normal 2 2 3 2 8 5 2" xfId="7478"/>
    <cellStyle name="Normal 2 2 3 2 8 6" xfId="5094"/>
    <cellStyle name="Normal 2 2 3 2 9" xfId="464"/>
    <cellStyle name="Normal 2 2 3 2 9 2" xfId="1662"/>
    <cellStyle name="Normal 2 2 3 2 9 2 2" xfId="4046"/>
    <cellStyle name="Normal 2 2 3 2 9 2 2 2" xfId="8814"/>
    <cellStyle name="Normal 2 2 3 2 9 2 3" xfId="6430"/>
    <cellStyle name="Normal 2 2 3 2 9 3" xfId="2854"/>
    <cellStyle name="Normal 2 2 3 2 9 3 2" xfId="7622"/>
    <cellStyle name="Normal 2 2 3 2 9 4" xfId="5238"/>
    <cellStyle name="Normal 2 2 3 3" xfId="22"/>
    <cellStyle name="Normal 2 2 3 3 10" xfId="118"/>
    <cellStyle name="Normal 2 2 3 3 10 2" xfId="1317"/>
    <cellStyle name="Normal 2 2 3 3 10 2 2" xfId="3701"/>
    <cellStyle name="Normal 2 2 3 3 10 2 2 2" xfId="8469"/>
    <cellStyle name="Normal 2 2 3 3 10 2 3" xfId="6085"/>
    <cellStyle name="Normal 2 2 3 3 10 3" xfId="2509"/>
    <cellStyle name="Normal 2 2 3 3 10 3 2" xfId="7277"/>
    <cellStyle name="Normal 2 2 3 3 10 4" xfId="4893"/>
    <cellStyle name="Normal 2 2 3 3 11" xfId="1164"/>
    <cellStyle name="Normal 2 2 3 3 11 2" xfId="2361"/>
    <cellStyle name="Normal 2 2 3 3 11 2 2" xfId="4745"/>
    <cellStyle name="Normal 2 2 3 3 11 2 2 2" xfId="9513"/>
    <cellStyle name="Normal 2 2 3 3 11 2 3" xfId="7129"/>
    <cellStyle name="Normal 2 2 3 3 11 3" xfId="3553"/>
    <cellStyle name="Normal 2 2 3 3 11 3 2" xfId="8321"/>
    <cellStyle name="Normal 2 2 3 3 11 4" xfId="5937"/>
    <cellStyle name="Normal 2 2 3 3 12" xfId="70"/>
    <cellStyle name="Normal 2 2 3 3 12 2" xfId="1269"/>
    <cellStyle name="Normal 2 2 3 3 12 2 2" xfId="3653"/>
    <cellStyle name="Normal 2 2 3 3 12 2 2 2" xfId="8421"/>
    <cellStyle name="Normal 2 2 3 3 12 2 3" xfId="6037"/>
    <cellStyle name="Normal 2 2 3 3 12 3" xfId="2461"/>
    <cellStyle name="Normal 2 2 3 3 12 3 2" xfId="7229"/>
    <cellStyle name="Normal 2 2 3 3 12 4" xfId="4845"/>
    <cellStyle name="Normal 2 2 3 3 13" xfId="1221"/>
    <cellStyle name="Normal 2 2 3 3 13 2" xfId="3605"/>
    <cellStyle name="Normal 2 2 3 3 13 2 2" xfId="8373"/>
    <cellStyle name="Normal 2 2 3 3 13 3" xfId="5989"/>
    <cellStyle name="Normal 2 2 3 3 14" xfId="2413"/>
    <cellStyle name="Normal 2 2 3 3 14 2" xfId="7181"/>
    <cellStyle name="Normal 2 2 3 3 15" xfId="4797"/>
    <cellStyle name="Normal 2 2 3 3 2" xfId="34"/>
    <cellStyle name="Normal 2 2 3 3 2 10" xfId="1176"/>
    <cellStyle name="Normal 2 2 3 3 2 10 2" xfId="2373"/>
    <cellStyle name="Normal 2 2 3 3 2 10 2 2" xfId="4757"/>
    <cellStyle name="Normal 2 2 3 3 2 10 2 2 2" xfId="9525"/>
    <cellStyle name="Normal 2 2 3 3 2 10 2 3" xfId="7141"/>
    <cellStyle name="Normal 2 2 3 3 2 10 3" xfId="3565"/>
    <cellStyle name="Normal 2 2 3 3 2 10 3 2" xfId="8333"/>
    <cellStyle name="Normal 2 2 3 3 2 10 4" xfId="5949"/>
    <cellStyle name="Normal 2 2 3 3 2 11" xfId="82"/>
    <cellStyle name="Normal 2 2 3 3 2 11 2" xfId="1281"/>
    <cellStyle name="Normal 2 2 3 3 2 11 2 2" xfId="3665"/>
    <cellStyle name="Normal 2 2 3 3 2 11 2 2 2" xfId="8433"/>
    <cellStyle name="Normal 2 2 3 3 2 11 2 3" xfId="6049"/>
    <cellStyle name="Normal 2 2 3 3 2 11 3" xfId="2473"/>
    <cellStyle name="Normal 2 2 3 3 2 11 3 2" xfId="7241"/>
    <cellStyle name="Normal 2 2 3 3 2 11 4" xfId="4857"/>
    <cellStyle name="Normal 2 2 3 3 2 12" xfId="1233"/>
    <cellStyle name="Normal 2 2 3 3 2 12 2" xfId="3617"/>
    <cellStyle name="Normal 2 2 3 3 2 12 2 2" xfId="8385"/>
    <cellStyle name="Normal 2 2 3 3 2 12 3" xfId="6001"/>
    <cellStyle name="Normal 2 2 3 3 2 13" xfId="2425"/>
    <cellStyle name="Normal 2 2 3 3 2 13 2" xfId="7193"/>
    <cellStyle name="Normal 2 2 3 3 2 14" xfId="4809"/>
    <cellStyle name="Normal 2 2 3 3 2 2" xfId="58"/>
    <cellStyle name="Normal 2 2 3 3 2 2 10" xfId="1257"/>
    <cellStyle name="Normal 2 2 3 3 2 2 10 2" xfId="3641"/>
    <cellStyle name="Normal 2 2 3 3 2 2 10 2 2" xfId="8409"/>
    <cellStyle name="Normal 2 2 3 3 2 2 10 3" xfId="6025"/>
    <cellStyle name="Normal 2 2 3 3 2 2 11" xfId="2449"/>
    <cellStyle name="Normal 2 2 3 3 2 2 11 2" xfId="7217"/>
    <cellStyle name="Normal 2 2 3 3 2 2 12" xfId="4833"/>
    <cellStyle name="Normal 2 2 3 3 2 2 2" xfId="310"/>
    <cellStyle name="Normal 2 2 3 3 2 2 2 2" xfId="454"/>
    <cellStyle name="Normal 2 2 3 3 2 2 2 2 2" xfId="803"/>
    <cellStyle name="Normal 2 2 3 3 2 2 2 2 2 2" xfId="2001"/>
    <cellStyle name="Normal 2 2 3 3 2 2 2 2 2 2 2" xfId="4385"/>
    <cellStyle name="Normal 2 2 3 3 2 2 2 2 2 2 2 2" xfId="9153"/>
    <cellStyle name="Normal 2 2 3 3 2 2 2 2 2 2 3" xfId="6769"/>
    <cellStyle name="Normal 2 2 3 3 2 2 2 2 2 3" xfId="3193"/>
    <cellStyle name="Normal 2 2 3 3 2 2 2 2 2 3 2" xfId="7961"/>
    <cellStyle name="Normal 2 2 3 3 2 2 2 2 2 4" xfId="5577"/>
    <cellStyle name="Normal 2 2 3 3 2 2 2 2 3" xfId="1151"/>
    <cellStyle name="Normal 2 2 3 3 2 2 2 2 3 2" xfId="2349"/>
    <cellStyle name="Normal 2 2 3 3 2 2 2 2 3 2 2" xfId="4733"/>
    <cellStyle name="Normal 2 2 3 3 2 2 2 2 3 2 2 2" xfId="9501"/>
    <cellStyle name="Normal 2 2 3 3 2 2 2 2 3 2 3" xfId="7117"/>
    <cellStyle name="Normal 2 2 3 3 2 2 2 2 3 3" xfId="3541"/>
    <cellStyle name="Normal 2 2 3 3 2 2 2 2 3 3 2" xfId="8309"/>
    <cellStyle name="Normal 2 2 3 3 2 2 2 2 3 4" xfId="5925"/>
    <cellStyle name="Normal 2 2 3 3 2 2 2 2 4" xfId="1653"/>
    <cellStyle name="Normal 2 2 3 3 2 2 2 2 4 2" xfId="4037"/>
    <cellStyle name="Normal 2 2 3 3 2 2 2 2 4 2 2" xfId="8805"/>
    <cellStyle name="Normal 2 2 3 3 2 2 2 2 4 3" xfId="6421"/>
    <cellStyle name="Normal 2 2 3 3 2 2 2 2 5" xfId="2845"/>
    <cellStyle name="Normal 2 2 3 3 2 2 2 2 5 2" xfId="7613"/>
    <cellStyle name="Normal 2 2 3 3 2 2 2 2 6" xfId="5229"/>
    <cellStyle name="Normal 2 2 3 3 2 2 2 3" xfId="659"/>
    <cellStyle name="Normal 2 2 3 3 2 2 2 3 2" xfId="1857"/>
    <cellStyle name="Normal 2 2 3 3 2 2 2 3 2 2" xfId="4241"/>
    <cellStyle name="Normal 2 2 3 3 2 2 2 3 2 2 2" xfId="9009"/>
    <cellStyle name="Normal 2 2 3 3 2 2 2 3 2 3" xfId="6625"/>
    <cellStyle name="Normal 2 2 3 3 2 2 2 3 3" xfId="3049"/>
    <cellStyle name="Normal 2 2 3 3 2 2 2 3 3 2" xfId="7817"/>
    <cellStyle name="Normal 2 2 3 3 2 2 2 3 4" xfId="5433"/>
    <cellStyle name="Normal 2 2 3 3 2 2 2 4" xfId="1007"/>
    <cellStyle name="Normal 2 2 3 3 2 2 2 4 2" xfId="2205"/>
    <cellStyle name="Normal 2 2 3 3 2 2 2 4 2 2" xfId="4589"/>
    <cellStyle name="Normal 2 2 3 3 2 2 2 4 2 2 2" xfId="9357"/>
    <cellStyle name="Normal 2 2 3 3 2 2 2 4 2 3" xfId="6973"/>
    <cellStyle name="Normal 2 2 3 3 2 2 2 4 3" xfId="3397"/>
    <cellStyle name="Normal 2 2 3 3 2 2 2 4 3 2" xfId="8165"/>
    <cellStyle name="Normal 2 2 3 3 2 2 2 4 4" xfId="5781"/>
    <cellStyle name="Normal 2 2 3 3 2 2 2 5" xfId="1509"/>
    <cellStyle name="Normal 2 2 3 3 2 2 2 5 2" xfId="3893"/>
    <cellStyle name="Normal 2 2 3 3 2 2 2 5 2 2" xfId="8661"/>
    <cellStyle name="Normal 2 2 3 3 2 2 2 5 3" xfId="6277"/>
    <cellStyle name="Normal 2 2 3 3 2 2 2 6" xfId="2701"/>
    <cellStyle name="Normal 2 2 3 3 2 2 2 6 2" xfId="7469"/>
    <cellStyle name="Normal 2 2 3 3 2 2 2 7" xfId="5085"/>
    <cellStyle name="Normal 2 2 3 3 2 2 3" xfId="238"/>
    <cellStyle name="Normal 2 2 3 3 2 2 3 2" xfId="587"/>
    <cellStyle name="Normal 2 2 3 3 2 2 3 2 2" xfId="1785"/>
    <cellStyle name="Normal 2 2 3 3 2 2 3 2 2 2" xfId="4169"/>
    <cellStyle name="Normal 2 2 3 3 2 2 3 2 2 2 2" xfId="8937"/>
    <cellStyle name="Normal 2 2 3 3 2 2 3 2 2 3" xfId="6553"/>
    <cellStyle name="Normal 2 2 3 3 2 2 3 2 3" xfId="2977"/>
    <cellStyle name="Normal 2 2 3 3 2 2 3 2 3 2" xfId="7745"/>
    <cellStyle name="Normal 2 2 3 3 2 2 3 2 4" xfId="5361"/>
    <cellStyle name="Normal 2 2 3 3 2 2 3 3" xfId="935"/>
    <cellStyle name="Normal 2 2 3 3 2 2 3 3 2" xfId="2133"/>
    <cellStyle name="Normal 2 2 3 3 2 2 3 3 2 2" xfId="4517"/>
    <cellStyle name="Normal 2 2 3 3 2 2 3 3 2 2 2" xfId="9285"/>
    <cellStyle name="Normal 2 2 3 3 2 2 3 3 2 3" xfId="6901"/>
    <cellStyle name="Normal 2 2 3 3 2 2 3 3 3" xfId="3325"/>
    <cellStyle name="Normal 2 2 3 3 2 2 3 3 3 2" xfId="8093"/>
    <cellStyle name="Normal 2 2 3 3 2 2 3 3 4" xfId="5709"/>
    <cellStyle name="Normal 2 2 3 3 2 2 3 4" xfId="1437"/>
    <cellStyle name="Normal 2 2 3 3 2 2 3 4 2" xfId="3821"/>
    <cellStyle name="Normal 2 2 3 3 2 2 3 4 2 2" xfId="8589"/>
    <cellStyle name="Normal 2 2 3 3 2 2 3 4 3" xfId="6205"/>
    <cellStyle name="Normal 2 2 3 3 2 2 3 5" xfId="2629"/>
    <cellStyle name="Normal 2 2 3 3 2 2 3 5 2" xfId="7397"/>
    <cellStyle name="Normal 2 2 3 3 2 2 3 6" xfId="5013"/>
    <cellStyle name="Normal 2 2 3 3 2 2 4" xfId="382"/>
    <cellStyle name="Normal 2 2 3 3 2 2 4 2" xfId="731"/>
    <cellStyle name="Normal 2 2 3 3 2 2 4 2 2" xfId="1929"/>
    <cellStyle name="Normal 2 2 3 3 2 2 4 2 2 2" xfId="4313"/>
    <cellStyle name="Normal 2 2 3 3 2 2 4 2 2 2 2" xfId="9081"/>
    <cellStyle name="Normal 2 2 3 3 2 2 4 2 2 3" xfId="6697"/>
    <cellStyle name="Normal 2 2 3 3 2 2 4 2 3" xfId="3121"/>
    <cellStyle name="Normal 2 2 3 3 2 2 4 2 3 2" xfId="7889"/>
    <cellStyle name="Normal 2 2 3 3 2 2 4 2 4" xfId="5505"/>
    <cellStyle name="Normal 2 2 3 3 2 2 4 3" xfId="1079"/>
    <cellStyle name="Normal 2 2 3 3 2 2 4 3 2" xfId="2277"/>
    <cellStyle name="Normal 2 2 3 3 2 2 4 3 2 2" xfId="4661"/>
    <cellStyle name="Normal 2 2 3 3 2 2 4 3 2 2 2" xfId="9429"/>
    <cellStyle name="Normal 2 2 3 3 2 2 4 3 2 3" xfId="7045"/>
    <cellStyle name="Normal 2 2 3 3 2 2 4 3 3" xfId="3469"/>
    <cellStyle name="Normal 2 2 3 3 2 2 4 3 3 2" xfId="8237"/>
    <cellStyle name="Normal 2 2 3 3 2 2 4 3 4" xfId="5853"/>
    <cellStyle name="Normal 2 2 3 3 2 2 4 4" xfId="1581"/>
    <cellStyle name="Normal 2 2 3 3 2 2 4 4 2" xfId="3965"/>
    <cellStyle name="Normal 2 2 3 3 2 2 4 4 2 2" xfId="8733"/>
    <cellStyle name="Normal 2 2 3 3 2 2 4 4 3" xfId="6349"/>
    <cellStyle name="Normal 2 2 3 3 2 2 4 5" xfId="2773"/>
    <cellStyle name="Normal 2 2 3 3 2 2 4 5 2" xfId="7541"/>
    <cellStyle name="Normal 2 2 3 3 2 2 4 6" xfId="5157"/>
    <cellStyle name="Normal 2 2 3 3 2 2 5" xfId="515"/>
    <cellStyle name="Normal 2 2 3 3 2 2 5 2" xfId="1713"/>
    <cellStyle name="Normal 2 2 3 3 2 2 5 2 2" xfId="4097"/>
    <cellStyle name="Normal 2 2 3 3 2 2 5 2 2 2" xfId="8865"/>
    <cellStyle name="Normal 2 2 3 3 2 2 5 2 3" xfId="6481"/>
    <cellStyle name="Normal 2 2 3 3 2 2 5 3" xfId="2905"/>
    <cellStyle name="Normal 2 2 3 3 2 2 5 3 2" xfId="7673"/>
    <cellStyle name="Normal 2 2 3 3 2 2 5 4" xfId="5289"/>
    <cellStyle name="Normal 2 2 3 3 2 2 6" xfId="863"/>
    <cellStyle name="Normal 2 2 3 3 2 2 6 2" xfId="2061"/>
    <cellStyle name="Normal 2 2 3 3 2 2 6 2 2" xfId="4445"/>
    <cellStyle name="Normal 2 2 3 3 2 2 6 2 2 2" xfId="9213"/>
    <cellStyle name="Normal 2 2 3 3 2 2 6 2 3" xfId="6829"/>
    <cellStyle name="Normal 2 2 3 3 2 2 6 3" xfId="3253"/>
    <cellStyle name="Normal 2 2 3 3 2 2 6 3 2" xfId="8021"/>
    <cellStyle name="Normal 2 2 3 3 2 2 6 4" xfId="5637"/>
    <cellStyle name="Normal 2 2 3 3 2 2 7" xfId="166"/>
    <cellStyle name="Normal 2 2 3 3 2 2 7 2" xfId="1365"/>
    <cellStyle name="Normal 2 2 3 3 2 2 7 2 2" xfId="3749"/>
    <cellStyle name="Normal 2 2 3 3 2 2 7 2 2 2" xfId="8517"/>
    <cellStyle name="Normal 2 2 3 3 2 2 7 2 3" xfId="6133"/>
    <cellStyle name="Normal 2 2 3 3 2 2 7 3" xfId="2557"/>
    <cellStyle name="Normal 2 2 3 3 2 2 7 3 2" xfId="7325"/>
    <cellStyle name="Normal 2 2 3 3 2 2 7 4" xfId="4941"/>
    <cellStyle name="Normal 2 2 3 3 2 2 8" xfId="1200"/>
    <cellStyle name="Normal 2 2 3 3 2 2 8 2" xfId="2397"/>
    <cellStyle name="Normal 2 2 3 3 2 2 8 2 2" xfId="4781"/>
    <cellStyle name="Normal 2 2 3 3 2 2 8 2 2 2" xfId="9549"/>
    <cellStyle name="Normal 2 2 3 3 2 2 8 2 3" xfId="7165"/>
    <cellStyle name="Normal 2 2 3 3 2 2 8 3" xfId="3589"/>
    <cellStyle name="Normal 2 2 3 3 2 2 8 3 2" xfId="8357"/>
    <cellStyle name="Normal 2 2 3 3 2 2 8 4" xfId="5973"/>
    <cellStyle name="Normal 2 2 3 3 2 2 9" xfId="106"/>
    <cellStyle name="Normal 2 2 3 3 2 2 9 2" xfId="1305"/>
    <cellStyle name="Normal 2 2 3 3 2 2 9 2 2" xfId="3689"/>
    <cellStyle name="Normal 2 2 3 3 2 2 9 2 2 2" xfId="8457"/>
    <cellStyle name="Normal 2 2 3 3 2 2 9 2 3" xfId="6073"/>
    <cellStyle name="Normal 2 2 3 3 2 2 9 3" xfId="2497"/>
    <cellStyle name="Normal 2 2 3 3 2 2 9 3 2" xfId="7265"/>
    <cellStyle name="Normal 2 2 3 3 2 2 9 4" xfId="4881"/>
    <cellStyle name="Normal 2 2 3 3 2 3" xfId="214"/>
    <cellStyle name="Normal 2 2 3 3 2 3 2" xfId="286"/>
    <cellStyle name="Normal 2 2 3 3 2 3 2 2" xfId="430"/>
    <cellStyle name="Normal 2 2 3 3 2 3 2 2 2" xfId="779"/>
    <cellStyle name="Normal 2 2 3 3 2 3 2 2 2 2" xfId="1977"/>
    <cellStyle name="Normal 2 2 3 3 2 3 2 2 2 2 2" xfId="4361"/>
    <cellStyle name="Normal 2 2 3 3 2 3 2 2 2 2 2 2" xfId="9129"/>
    <cellStyle name="Normal 2 2 3 3 2 3 2 2 2 2 3" xfId="6745"/>
    <cellStyle name="Normal 2 2 3 3 2 3 2 2 2 3" xfId="3169"/>
    <cellStyle name="Normal 2 2 3 3 2 3 2 2 2 3 2" xfId="7937"/>
    <cellStyle name="Normal 2 2 3 3 2 3 2 2 2 4" xfId="5553"/>
    <cellStyle name="Normal 2 2 3 3 2 3 2 2 3" xfId="1127"/>
    <cellStyle name="Normal 2 2 3 3 2 3 2 2 3 2" xfId="2325"/>
    <cellStyle name="Normal 2 2 3 3 2 3 2 2 3 2 2" xfId="4709"/>
    <cellStyle name="Normal 2 2 3 3 2 3 2 2 3 2 2 2" xfId="9477"/>
    <cellStyle name="Normal 2 2 3 3 2 3 2 2 3 2 3" xfId="7093"/>
    <cellStyle name="Normal 2 2 3 3 2 3 2 2 3 3" xfId="3517"/>
    <cellStyle name="Normal 2 2 3 3 2 3 2 2 3 3 2" xfId="8285"/>
    <cellStyle name="Normal 2 2 3 3 2 3 2 2 3 4" xfId="5901"/>
    <cellStyle name="Normal 2 2 3 3 2 3 2 2 4" xfId="1629"/>
    <cellStyle name="Normal 2 2 3 3 2 3 2 2 4 2" xfId="4013"/>
    <cellStyle name="Normal 2 2 3 3 2 3 2 2 4 2 2" xfId="8781"/>
    <cellStyle name="Normal 2 2 3 3 2 3 2 2 4 3" xfId="6397"/>
    <cellStyle name="Normal 2 2 3 3 2 3 2 2 5" xfId="2821"/>
    <cellStyle name="Normal 2 2 3 3 2 3 2 2 5 2" xfId="7589"/>
    <cellStyle name="Normal 2 2 3 3 2 3 2 2 6" xfId="5205"/>
    <cellStyle name="Normal 2 2 3 3 2 3 2 3" xfId="635"/>
    <cellStyle name="Normal 2 2 3 3 2 3 2 3 2" xfId="1833"/>
    <cellStyle name="Normal 2 2 3 3 2 3 2 3 2 2" xfId="4217"/>
    <cellStyle name="Normal 2 2 3 3 2 3 2 3 2 2 2" xfId="8985"/>
    <cellStyle name="Normal 2 2 3 3 2 3 2 3 2 3" xfId="6601"/>
    <cellStyle name="Normal 2 2 3 3 2 3 2 3 3" xfId="3025"/>
    <cellStyle name="Normal 2 2 3 3 2 3 2 3 3 2" xfId="7793"/>
    <cellStyle name="Normal 2 2 3 3 2 3 2 3 4" xfId="5409"/>
    <cellStyle name="Normal 2 2 3 3 2 3 2 4" xfId="983"/>
    <cellStyle name="Normal 2 2 3 3 2 3 2 4 2" xfId="2181"/>
    <cellStyle name="Normal 2 2 3 3 2 3 2 4 2 2" xfId="4565"/>
    <cellStyle name="Normal 2 2 3 3 2 3 2 4 2 2 2" xfId="9333"/>
    <cellStyle name="Normal 2 2 3 3 2 3 2 4 2 3" xfId="6949"/>
    <cellStyle name="Normal 2 2 3 3 2 3 2 4 3" xfId="3373"/>
    <cellStyle name="Normal 2 2 3 3 2 3 2 4 3 2" xfId="8141"/>
    <cellStyle name="Normal 2 2 3 3 2 3 2 4 4" xfId="5757"/>
    <cellStyle name="Normal 2 2 3 3 2 3 2 5" xfId="1485"/>
    <cellStyle name="Normal 2 2 3 3 2 3 2 5 2" xfId="3869"/>
    <cellStyle name="Normal 2 2 3 3 2 3 2 5 2 2" xfId="8637"/>
    <cellStyle name="Normal 2 2 3 3 2 3 2 5 3" xfId="6253"/>
    <cellStyle name="Normal 2 2 3 3 2 3 2 6" xfId="2677"/>
    <cellStyle name="Normal 2 2 3 3 2 3 2 6 2" xfId="7445"/>
    <cellStyle name="Normal 2 2 3 3 2 3 2 7" xfId="5061"/>
    <cellStyle name="Normal 2 2 3 3 2 3 3" xfId="358"/>
    <cellStyle name="Normal 2 2 3 3 2 3 3 2" xfId="707"/>
    <cellStyle name="Normal 2 2 3 3 2 3 3 2 2" xfId="1905"/>
    <cellStyle name="Normal 2 2 3 3 2 3 3 2 2 2" xfId="4289"/>
    <cellStyle name="Normal 2 2 3 3 2 3 3 2 2 2 2" xfId="9057"/>
    <cellStyle name="Normal 2 2 3 3 2 3 3 2 2 3" xfId="6673"/>
    <cellStyle name="Normal 2 2 3 3 2 3 3 2 3" xfId="3097"/>
    <cellStyle name="Normal 2 2 3 3 2 3 3 2 3 2" xfId="7865"/>
    <cellStyle name="Normal 2 2 3 3 2 3 3 2 4" xfId="5481"/>
    <cellStyle name="Normal 2 2 3 3 2 3 3 3" xfId="1055"/>
    <cellStyle name="Normal 2 2 3 3 2 3 3 3 2" xfId="2253"/>
    <cellStyle name="Normal 2 2 3 3 2 3 3 3 2 2" xfId="4637"/>
    <cellStyle name="Normal 2 2 3 3 2 3 3 3 2 2 2" xfId="9405"/>
    <cellStyle name="Normal 2 2 3 3 2 3 3 3 2 3" xfId="7021"/>
    <cellStyle name="Normal 2 2 3 3 2 3 3 3 3" xfId="3445"/>
    <cellStyle name="Normal 2 2 3 3 2 3 3 3 3 2" xfId="8213"/>
    <cellStyle name="Normal 2 2 3 3 2 3 3 3 4" xfId="5829"/>
    <cellStyle name="Normal 2 2 3 3 2 3 3 4" xfId="1557"/>
    <cellStyle name="Normal 2 2 3 3 2 3 3 4 2" xfId="3941"/>
    <cellStyle name="Normal 2 2 3 3 2 3 3 4 2 2" xfId="8709"/>
    <cellStyle name="Normal 2 2 3 3 2 3 3 4 3" xfId="6325"/>
    <cellStyle name="Normal 2 2 3 3 2 3 3 5" xfId="2749"/>
    <cellStyle name="Normal 2 2 3 3 2 3 3 5 2" xfId="7517"/>
    <cellStyle name="Normal 2 2 3 3 2 3 3 6" xfId="5133"/>
    <cellStyle name="Normal 2 2 3 3 2 3 4" xfId="563"/>
    <cellStyle name="Normal 2 2 3 3 2 3 4 2" xfId="1761"/>
    <cellStyle name="Normal 2 2 3 3 2 3 4 2 2" xfId="4145"/>
    <cellStyle name="Normal 2 2 3 3 2 3 4 2 2 2" xfId="8913"/>
    <cellStyle name="Normal 2 2 3 3 2 3 4 2 3" xfId="6529"/>
    <cellStyle name="Normal 2 2 3 3 2 3 4 3" xfId="2953"/>
    <cellStyle name="Normal 2 2 3 3 2 3 4 3 2" xfId="7721"/>
    <cellStyle name="Normal 2 2 3 3 2 3 4 4" xfId="5337"/>
    <cellStyle name="Normal 2 2 3 3 2 3 5" xfId="911"/>
    <cellStyle name="Normal 2 2 3 3 2 3 5 2" xfId="2109"/>
    <cellStyle name="Normal 2 2 3 3 2 3 5 2 2" xfId="4493"/>
    <cellStyle name="Normal 2 2 3 3 2 3 5 2 2 2" xfId="9261"/>
    <cellStyle name="Normal 2 2 3 3 2 3 5 2 3" xfId="6877"/>
    <cellStyle name="Normal 2 2 3 3 2 3 5 3" xfId="3301"/>
    <cellStyle name="Normal 2 2 3 3 2 3 5 3 2" xfId="8069"/>
    <cellStyle name="Normal 2 2 3 3 2 3 5 4" xfId="5685"/>
    <cellStyle name="Normal 2 2 3 3 2 3 6" xfId="1413"/>
    <cellStyle name="Normal 2 2 3 3 2 3 6 2" xfId="3797"/>
    <cellStyle name="Normal 2 2 3 3 2 3 6 2 2" xfId="8565"/>
    <cellStyle name="Normal 2 2 3 3 2 3 6 3" xfId="6181"/>
    <cellStyle name="Normal 2 2 3 3 2 3 7" xfId="2605"/>
    <cellStyle name="Normal 2 2 3 3 2 3 7 2" xfId="7373"/>
    <cellStyle name="Normal 2 2 3 3 2 3 8" xfId="4989"/>
    <cellStyle name="Normal 2 2 3 3 2 4" xfId="262"/>
    <cellStyle name="Normal 2 2 3 3 2 4 2" xfId="406"/>
    <cellStyle name="Normal 2 2 3 3 2 4 2 2" xfId="755"/>
    <cellStyle name="Normal 2 2 3 3 2 4 2 2 2" xfId="1953"/>
    <cellStyle name="Normal 2 2 3 3 2 4 2 2 2 2" xfId="4337"/>
    <cellStyle name="Normal 2 2 3 3 2 4 2 2 2 2 2" xfId="9105"/>
    <cellStyle name="Normal 2 2 3 3 2 4 2 2 2 3" xfId="6721"/>
    <cellStyle name="Normal 2 2 3 3 2 4 2 2 3" xfId="3145"/>
    <cellStyle name="Normal 2 2 3 3 2 4 2 2 3 2" xfId="7913"/>
    <cellStyle name="Normal 2 2 3 3 2 4 2 2 4" xfId="5529"/>
    <cellStyle name="Normal 2 2 3 3 2 4 2 3" xfId="1103"/>
    <cellStyle name="Normal 2 2 3 3 2 4 2 3 2" xfId="2301"/>
    <cellStyle name="Normal 2 2 3 3 2 4 2 3 2 2" xfId="4685"/>
    <cellStyle name="Normal 2 2 3 3 2 4 2 3 2 2 2" xfId="9453"/>
    <cellStyle name="Normal 2 2 3 3 2 4 2 3 2 3" xfId="7069"/>
    <cellStyle name="Normal 2 2 3 3 2 4 2 3 3" xfId="3493"/>
    <cellStyle name="Normal 2 2 3 3 2 4 2 3 3 2" xfId="8261"/>
    <cellStyle name="Normal 2 2 3 3 2 4 2 3 4" xfId="5877"/>
    <cellStyle name="Normal 2 2 3 3 2 4 2 4" xfId="1605"/>
    <cellStyle name="Normal 2 2 3 3 2 4 2 4 2" xfId="3989"/>
    <cellStyle name="Normal 2 2 3 3 2 4 2 4 2 2" xfId="8757"/>
    <cellStyle name="Normal 2 2 3 3 2 4 2 4 3" xfId="6373"/>
    <cellStyle name="Normal 2 2 3 3 2 4 2 5" xfId="2797"/>
    <cellStyle name="Normal 2 2 3 3 2 4 2 5 2" xfId="7565"/>
    <cellStyle name="Normal 2 2 3 3 2 4 2 6" xfId="5181"/>
    <cellStyle name="Normal 2 2 3 3 2 4 3" xfId="611"/>
    <cellStyle name="Normal 2 2 3 3 2 4 3 2" xfId="1809"/>
    <cellStyle name="Normal 2 2 3 3 2 4 3 2 2" xfId="4193"/>
    <cellStyle name="Normal 2 2 3 3 2 4 3 2 2 2" xfId="8961"/>
    <cellStyle name="Normal 2 2 3 3 2 4 3 2 3" xfId="6577"/>
    <cellStyle name="Normal 2 2 3 3 2 4 3 3" xfId="3001"/>
    <cellStyle name="Normal 2 2 3 3 2 4 3 3 2" xfId="7769"/>
    <cellStyle name="Normal 2 2 3 3 2 4 3 4" xfId="5385"/>
    <cellStyle name="Normal 2 2 3 3 2 4 4" xfId="959"/>
    <cellStyle name="Normal 2 2 3 3 2 4 4 2" xfId="2157"/>
    <cellStyle name="Normal 2 2 3 3 2 4 4 2 2" xfId="4541"/>
    <cellStyle name="Normal 2 2 3 3 2 4 4 2 2 2" xfId="9309"/>
    <cellStyle name="Normal 2 2 3 3 2 4 4 2 3" xfId="6925"/>
    <cellStyle name="Normal 2 2 3 3 2 4 4 3" xfId="3349"/>
    <cellStyle name="Normal 2 2 3 3 2 4 4 3 2" xfId="8117"/>
    <cellStyle name="Normal 2 2 3 3 2 4 4 4" xfId="5733"/>
    <cellStyle name="Normal 2 2 3 3 2 4 5" xfId="1461"/>
    <cellStyle name="Normal 2 2 3 3 2 4 5 2" xfId="3845"/>
    <cellStyle name="Normal 2 2 3 3 2 4 5 2 2" xfId="8613"/>
    <cellStyle name="Normal 2 2 3 3 2 4 5 3" xfId="6229"/>
    <cellStyle name="Normal 2 2 3 3 2 4 6" xfId="2653"/>
    <cellStyle name="Normal 2 2 3 3 2 4 6 2" xfId="7421"/>
    <cellStyle name="Normal 2 2 3 3 2 4 7" xfId="5037"/>
    <cellStyle name="Normal 2 2 3 3 2 5" xfId="190"/>
    <cellStyle name="Normal 2 2 3 3 2 5 2" xfId="539"/>
    <cellStyle name="Normal 2 2 3 3 2 5 2 2" xfId="1737"/>
    <cellStyle name="Normal 2 2 3 3 2 5 2 2 2" xfId="4121"/>
    <cellStyle name="Normal 2 2 3 3 2 5 2 2 2 2" xfId="8889"/>
    <cellStyle name="Normal 2 2 3 3 2 5 2 2 3" xfId="6505"/>
    <cellStyle name="Normal 2 2 3 3 2 5 2 3" xfId="2929"/>
    <cellStyle name="Normal 2 2 3 3 2 5 2 3 2" xfId="7697"/>
    <cellStyle name="Normal 2 2 3 3 2 5 2 4" xfId="5313"/>
    <cellStyle name="Normal 2 2 3 3 2 5 3" xfId="887"/>
    <cellStyle name="Normal 2 2 3 3 2 5 3 2" xfId="2085"/>
    <cellStyle name="Normal 2 2 3 3 2 5 3 2 2" xfId="4469"/>
    <cellStyle name="Normal 2 2 3 3 2 5 3 2 2 2" xfId="9237"/>
    <cellStyle name="Normal 2 2 3 3 2 5 3 2 3" xfId="6853"/>
    <cellStyle name="Normal 2 2 3 3 2 5 3 3" xfId="3277"/>
    <cellStyle name="Normal 2 2 3 3 2 5 3 3 2" xfId="8045"/>
    <cellStyle name="Normal 2 2 3 3 2 5 3 4" xfId="5661"/>
    <cellStyle name="Normal 2 2 3 3 2 5 4" xfId="1389"/>
    <cellStyle name="Normal 2 2 3 3 2 5 4 2" xfId="3773"/>
    <cellStyle name="Normal 2 2 3 3 2 5 4 2 2" xfId="8541"/>
    <cellStyle name="Normal 2 2 3 3 2 5 4 3" xfId="6157"/>
    <cellStyle name="Normal 2 2 3 3 2 5 5" xfId="2581"/>
    <cellStyle name="Normal 2 2 3 3 2 5 5 2" xfId="7349"/>
    <cellStyle name="Normal 2 2 3 3 2 5 6" xfId="4965"/>
    <cellStyle name="Normal 2 2 3 3 2 6" xfId="334"/>
    <cellStyle name="Normal 2 2 3 3 2 6 2" xfId="683"/>
    <cellStyle name="Normal 2 2 3 3 2 6 2 2" xfId="1881"/>
    <cellStyle name="Normal 2 2 3 3 2 6 2 2 2" xfId="4265"/>
    <cellStyle name="Normal 2 2 3 3 2 6 2 2 2 2" xfId="9033"/>
    <cellStyle name="Normal 2 2 3 3 2 6 2 2 3" xfId="6649"/>
    <cellStyle name="Normal 2 2 3 3 2 6 2 3" xfId="3073"/>
    <cellStyle name="Normal 2 2 3 3 2 6 2 3 2" xfId="7841"/>
    <cellStyle name="Normal 2 2 3 3 2 6 2 4" xfId="5457"/>
    <cellStyle name="Normal 2 2 3 3 2 6 3" xfId="1031"/>
    <cellStyle name="Normal 2 2 3 3 2 6 3 2" xfId="2229"/>
    <cellStyle name="Normal 2 2 3 3 2 6 3 2 2" xfId="4613"/>
    <cellStyle name="Normal 2 2 3 3 2 6 3 2 2 2" xfId="9381"/>
    <cellStyle name="Normal 2 2 3 3 2 6 3 2 3" xfId="6997"/>
    <cellStyle name="Normal 2 2 3 3 2 6 3 3" xfId="3421"/>
    <cellStyle name="Normal 2 2 3 3 2 6 3 3 2" xfId="8189"/>
    <cellStyle name="Normal 2 2 3 3 2 6 3 4" xfId="5805"/>
    <cellStyle name="Normal 2 2 3 3 2 6 4" xfId="1533"/>
    <cellStyle name="Normal 2 2 3 3 2 6 4 2" xfId="3917"/>
    <cellStyle name="Normal 2 2 3 3 2 6 4 2 2" xfId="8685"/>
    <cellStyle name="Normal 2 2 3 3 2 6 4 3" xfId="6301"/>
    <cellStyle name="Normal 2 2 3 3 2 6 5" xfId="2725"/>
    <cellStyle name="Normal 2 2 3 3 2 6 5 2" xfId="7493"/>
    <cellStyle name="Normal 2 2 3 3 2 6 6" xfId="5109"/>
    <cellStyle name="Normal 2 2 3 3 2 7" xfId="491"/>
    <cellStyle name="Normal 2 2 3 3 2 7 2" xfId="1689"/>
    <cellStyle name="Normal 2 2 3 3 2 7 2 2" xfId="4073"/>
    <cellStyle name="Normal 2 2 3 3 2 7 2 2 2" xfId="8841"/>
    <cellStyle name="Normal 2 2 3 3 2 7 2 3" xfId="6457"/>
    <cellStyle name="Normal 2 2 3 3 2 7 3" xfId="2881"/>
    <cellStyle name="Normal 2 2 3 3 2 7 3 2" xfId="7649"/>
    <cellStyle name="Normal 2 2 3 3 2 7 4" xfId="5265"/>
    <cellStyle name="Normal 2 2 3 3 2 8" xfId="839"/>
    <cellStyle name="Normal 2 2 3 3 2 8 2" xfId="2037"/>
    <cellStyle name="Normal 2 2 3 3 2 8 2 2" xfId="4421"/>
    <cellStyle name="Normal 2 2 3 3 2 8 2 2 2" xfId="9189"/>
    <cellStyle name="Normal 2 2 3 3 2 8 2 3" xfId="6805"/>
    <cellStyle name="Normal 2 2 3 3 2 8 3" xfId="3229"/>
    <cellStyle name="Normal 2 2 3 3 2 8 3 2" xfId="7997"/>
    <cellStyle name="Normal 2 2 3 3 2 8 4" xfId="5613"/>
    <cellStyle name="Normal 2 2 3 3 2 9" xfId="142"/>
    <cellStyle name="Normal 2 2 3 3 2 9 2" xfId="1341"/>
    <cellStyle name="Normal 2 2 3 3 2 9 2 2" xfId="3725"/>
    <cellStyle name="Normal 2 2 3 3 2 9 2 2 2" xfId="8493"/>
    <cellStyle name="Normal 2 2 3 3 2 9 2 3" xfId="6109"/>
    <cellStyle name="Normal 2 2 3 3 2 9 3" xfId="2533"/>
    <cellStyle name="Normal 2 2 3 3 2 9 3 2" xfId="7301"/>
    <cellStyle name="Normal 2 2 3 3 2 9 4" xfId="4917"/>
    <cellStyle name="Normal 2 2 3 3 3" xfId="46"/>
    <cellStyle name="Normal 2 2 3 3 3 10" xfId="1245"/>
    <cellStyle name="Normal 2 2 3 3 3 10 2" xfId="3629"/>
    <cellStyle name="Normal 2 2 3 3 3 10 2 2" xfId="8397"/>
    <cellStyle name="Normal 2 2 3 3 3 10 3" xfId="6013"/>
    <cellStyle name="Normal 2 2 3 3 3 11" xfId="2437"/>
    <cellStyle name="Normal 2 2 3 3 3 11 2" xfId="7205"/>
    <cellStyle name="Normal 2 2 3 3 3 12" xfId="4821"/>
    <cellStyle name="Normal 2 2 3 3 3 2" xfId="298"/>
    <cellStyle name="Normal 2 2 3 3 3 2 2" xfId="442"/>
    <cellStyle name="Normal 2 2 3 3 3 2 2 2" xfId="791"/>
    <cellStyle name="Normal 2 2 3 3 3 2 2 2 2" xfId="1989"/>
    <cellStyle name="Normal 2 2 3 3 3 2 2 2 2 2" xfId="4373"/>
    <cellStyle name="Normal 2 2 3 3 3 2 2 2 2 2 2" xfId="9141"/>
    <cellStyle name="Normal 2 2 3 3 3 2 2 2 2 3" xfId="6757"/>
    <cellStyle name="Normal 2 2 3 3 3 2 2 2 3" xfId="3181"/>
    <cellStyle name="Normal 2 2 3 3 3 2 2 2 3 2" xfId="7949"/>
    <cellStyle name="Normal 2 2 3 3 3 2 2 2 4" xfId="5565"/>
    <cellStyle name="Normal 2 2 3 3 3 2 2 3" xfId="1139"/>
    <cellStyle name="Normal 2 2 3 3 3 2 2 3 2" xfId="2337"/>
    <cellStyle name="Normal 2 2 3 3 3 2 2 3 2 2" xfId="4721"/>
    <cellStyle name="Normal 2 2 3 3 3 2 2 3 2 2 2" xfId="9489"/>
    <cellStyle name="Normal 2 2 3 3 3 2 2 3 2 3" xfId="7105"/>
    <cellStyle name="Normal 2 2 3 3 3 2 2 3 3" xfId="3529"/>
    <cellStyle name="Normal 2 2 3 3 3 2 2 3 3 2" xfId="8297"/>
    <cellStyle name="Normal 2 2 3 3 3 2 2 3 4" xfId="5913"/>
    <cellStyle name="Normal 2 2 3 3 3 2 2 4" xfId="1641"/>
    <cellStyle name="Normal 2 2 3 3 3 2 2 4 2" xfId="4025"/>
    <cellStyle name="Normal 2 2 3 3 3 2 2 4 2 2" xfId="8793"/>
    <cellStyle name="Normal 2 2 3 3 3 2 2 4 3" xfId="6409"/>
    <cellStyle name="Normal 2 2 3 3 3 2 2 5" xfId="2833"/>
    <cellStyle name="Normal 2 2 3 3 3 2 2 5 2" xfId="7601"/>
    <cellStyle name="Normal 2 2 3 3 3 2 2 6" xfId="5217"/>
    <cellStyle name="Normal 2 2 3 3 3 2 3" xfId="647"/>
    <cellStyle name="Normal 2 2 3 3 3 2 3 2" xfId="1845"/>
    <cellStyle name="Normal 2 2 3 3 3 2 3 2 2" xfId="4229"/>
    <cellStyle name="Normal 2 2 3 3 3 2 3 2 2 2" xfId="8997"/>
    <cellStyle name="Normal 2 2 3 3 3 2 3 2 3" xfId="6613"/>
    <cellStyle name="Normal 2 2 3 3 3 2 3 3" xfId="3037"/>
    <cellStyle name="Normal 2 2 3 3 3 2 3 3 2" xfId="7805"/>
    <cellStyle name="Normal 2 2 3 3 3 2 3 4" xfId="5421"/>
    <cellStyle name="Normal 2 2 3 3 3 2 4" xfId="995"/>
    <cellStyle name="Normal 2 2 3 3 3 2 4 2" xfId="2193"/>
    <cellStyle name="Normal 2 2 3 3 3 2 4 2 2" xfId="4577"/>
    <cellStyle name="Normal 2 2 3 3 3 2 4 2 2 2" xfId="9345"/>
    <cellStyle name="Normal 2 2 3 3 3 2 4 2 3" xfId="6961"/>
    <cellStyle name="Normal 2 2 3 3 3 2 4 3" xfId="3385"/>
    <cellStyle name="Normal 2 2 3 3 3 2 4 3 2" xfId="8153"/>
    <cellStyle name="Normal 2 2 3 3 3 2 4 4" xfId="5769"/>
    <cellStyle name="Normal 2 2 3 3 3 2 5" xfId="1497"/>
    <cellStyle name="Normal 2 2 3 3 3 2 5 2" xfId="3881"/>
    <cellStyle name="Normal 2 2 3 3 3 2 5 2 2" xfId="8649"/>
    <cellStyle name="Normal 2 2 3 3 3 2 5 3" xfId="6265"/>
    <cellStyle name="Normal 2 2 3 3 3 2 6" xfId="2689"/>
    <cellStyle name="Normal 2 2 3 3 3 2 6 2" xfId="7457"/>
    <cellStyle name="Normal 2 2 3 3 3 2 7" xfId="5073"/>
    <cellStyle name="Normal 2 2 3 3 3 3" xfId="226"/>
    <cellStyle name="Normal 2 2 3 3 3 3 2" xfId="575"/>
    <cellStyle name="Normal 2 2 3 3 3 3 2 2" xfId="1773"/>
    <cellStyle name="Normal 2 2 3 3 3 3 2 2 2" xfId="4157"/>
    <cellStyle name="Normal 2 2 3 3 3 3 2 2 2 2" xfId="8925"/>
    <cellStyle name="Normal 2 2 3 3 3 3 2 2 3" xfId="6541"/>
    <cellStyle name="Normal 2 2 3 3 3 3 2 3" xfId="2965"/>
    <cellStyle name="Normal 2 2 3 3 3 3 2 3 2" xfId="7733"/>
    <cellStyle name="Normal 2 2 3 3 3 3 2 4" xfId="5349"/>
    <cellStyle name="Normal 2 2 3 3 3 3 3" xfId="923"/>
    <cellStyle name="Normal 2 2 3 3 3 3 3 2" xfId="2121"/>
    <cellStyle name="Normal 2 2 3 3 3 3 3 2 2" xfId="4505"/>
    <cellStyle name="Normal 2 2 3 3 3 3 3 2 2 2" xfId="9273"/>
    <cellStyle name="Normal 2 2 3 3 3 3 3 2 3" xfId="6889"/>
    <cellStyle name="Normal 2 2 3 3 3 3 3 3" xfId="3313"/>
    <cellStyle name="Normal 2 2 3 3 3 3 3 3 2" xfId="8081"/>
    <cellStyle name="Normal 2 2 3 3 3 3 3 4" xfId="5697"/>
    <cellStyle name="Normal 2 2 3 3 3 3 4" xfId="1425"/>
    <cellStyle name="Normal 2 2 3 3 3 3 4 2" xfId="3809"/>
    <cellStyle name="Normal 2 2 3 3 3 3 4 2 2" xfId="8577"/>
    <cellStyle name="Normal 2 2 3 3 3 3 4 3" xfId="6193"/>
    <cellStyle name="Normal 2 2 3 3 3 3 5" xfId="2617"/>
    <cellStyle name="Normal 2 2 3 3 3 3 5 2" xfId="7385"/>
    <cellStyle name="Normal 2 2 3 3 3 3 6" xfId="5001"/>
    <cellStyle name="Normal 2 2 3 3 3 4" xfId="370"/>
    <cellStyle name="Normal 2 2 3 3 3 4 2" xfId="719"/>
    <cellStyle name="Normal 2 2 3 3 3 4 2 2" xfId="1917"/>
    <cellStyle name="Normal 2 2 3 3 3 4 2 2 2" xfId="4301"/>
    <cellStyle name="Normal 2 2 3 3 3 4 2 2 2 2" xfId="9069"/>
    <cellStyle name="Normal 2 2 3 3 3 4 2 2 3" xfId="6685"/>
    <cellStyle name="Normal 2 2 3 3 3 4 2 3" xfId="3109"/>
    <cellStyle name="Normal 2 2 3 3 3 4 2 3 2" xfId="7877"/>
    <cellStyle name="Normal 2 2 3 3 3 4 2 4" xfId="5493"/>
    <cellStyle name="Normal 2 2 3 3 3 4 3" xfId="1067"/>
    <cellStyle name="Normal 2 2 3 3 3 4 3 2" xfId="2265"/>
    <cellStyle name="Normal 2 2 3 3 3 4 3 2 2" xfId="4649"/>
    <cellStyle name="Normal 2 2 3 3 3 4 3 2 2 2" xfId="9417"/>
    <cellStyle name="Normal 2 2 3 3 3 4 3 2 3" xfId="7033"/>
    <cellStyle name="Normal 2 2 3 3 3 4 3 3" xfId="3457"/>
    <cellStyle name="Normal 2 2 3 3 3 4 3 3 2" xfId="8225"/>
    <cellStyle name="Normal 2 2 3 3 3 4 3 4" xfId="5841"/>
    <cellStyle name="Normal 2 2 3 3 3 4 4" xfId="1569"/>
    <cellStyle name="Normal 2 2 3 3 3 4 4 2" xfId="3953"/>
    <cellStyle name="Normal 2 2 3 3 3 4 4 2 2" xfId="8721"/>
    <cellStyle name="Normal 2 2 3 3 3 4 4 3" xfId="6337"/>
    <cellStyle name="Normal 2 2 3 3 3 4 5" xfId="2761"/>
    <cellStyle name="Normal 2 2 3 3 3 4 5 2" xfId="7529"/>
    <cellStyle name="Normal 2 2 3 3 3 4 6" xfId="5145"/>
    <cellStyle name="Normal 2 2 3 3 3 5" xfId="503"/>
    <cellStyle name="Normal 2 2 3 3 3 5 2" xfId="1701"/>
    <cellStyle name="Normal 2 2 3 3 3 5 2 2" xfId="4085"/>
    <cellStyle name="Normal 2 2 3 3 3 5 2 2 2" xfId="8853"/>
    <cellStyle name="Normal 2 2 3 3 3 5 2 3" xfId="6469"/>
    <cellStyle name="Normal 2 2 3 3 3 5 3" xfId="2893"/>
    <cellStyle name="Normal 2 2 3 3 3 5 3 2" xfId="7661"/>
    <cellStyle name="Normal 2 2 3 3 3 5 4" xfId="5277"/>
    <cellStyle name="Normal 2 2 3 3 3 6" xfId="851"/>
    <cellStyle name="Normal 2 2 3 3 3 6 2" xfId="2049"/>
    <cellStyle name="Normal 2 2 3 3 3 6 2 2" xfId="4433"/>
    <cellStyle name="Normal 2 2 3 3 3 6 2 2 2" xfId="9201"/>
    <cellStyle name="Normal 2 2 3 3 3 6 2 3" xfId="6817"/>
    <cellStyle name="Normal 2 2 3 3 3 6 3" xfId="3241"/>
    <cellStyle name="Normal 2 2 3 3 3 6 3 2" xfId="8009"/>
    <cellStyle name="Normal 2 2 3 3 3 6 4" xfId="5625"/>
    <cellStyle name="Normal 2 2 3 3 3 7" xfId="154"/>
    <cellStyle name="Normal 2 2 3 3 3 7 2" xfId="1353"/>
    <cellStyle name="Normal 2 2 3 3 3 7 2 2" xfId="3737"/>
    <cellStyle name="Normal 2 2 3 3 3 7 2 2 2" xfId="8505"/>
    <cellStyle name="Normal 2 2 3 3 3 7 2 3" xfId="6121"/>
    <cellStyle name="Normal 2 2 3 3 3 7 3" xfId="2545"/>
    <cellStyle name="Normal 2 2 3 3 3 7 3 2" xfId="7313"/>
    <cellStyle name="Normal 2 2 3 3 3 7 4" xfId="4929"/>
    <cellStyle name="Normal 2 2 3 3 3 8" xfId="1188"/>
    <cellStyle name="Normal 2 2 3 3 3 8 2" xfId="2385"/>
    <cellStyle name="Normal 2 2 3 3 3 8 2 2" xfId="4769"/>
    <cellStyle name="Normal 2 2 3 3 3 8 2 2 2" xfId="9537"/>
    <cellStyle name="Normal 2 2 3 3 3 8 2 3" xfId="7153"/>
    <cellStyle name="Normal 2 2 3 3 3 8 3" xfId="3577"/>
    <cellStyle name="Normal 2 2 3 3 3 8 3 2" xfId="8345"/>
    <cellStyle name="Normal 2 2 3 3 3 8 4" xfId="5961"/>
    <cellStyle name="Normal 2 2 3 3 3 9" xfId="94"/>
    <cellStyle name="Normal 2 2 3 3 3 9 2" xfId="1293"/>
    <cellStyle name="Normal 2 2 3 3 3 9 2 2" xfId="3677"/>
    <cellStyle name="Normal 2 2 3 3 3 9 2 2 2" xfId="8445"/>
    <cellStyle name="Normal 2 2 3 3 3 9 2 3" xfId="6061"/>
    <cellStyle name="Normal 2 2 3 3 3 9 3" xfId="2485"/>
    <cellStyle name="Normal 2 2 3 3 3 9 3 2" xfId="7253"/>
    <cellStyle name="Normal 2 2 3 3 3 9 4" xfId="4869"/>
    <cellStyle name="Normal 2 2 3 3 4" xfId="130"/>
    <cellStyle name="Normal 2 2 3 3 4 2" xfId="274"/>
    <cellStyle name="Normal 2 2 3 3 4 2 2" xfId="418"/>
    <cellStyle name="Normal 2 2 3 3 4 2 2 2" xfId="767"/>
    <cellStyle name="Normal 2 2 3 3 4 2 2 2 2" xfId="1965"/>
    <cellStyle name="Normal 2 2 3 3 4 2 2 2 2 2" xfId="4349"/>
    <cellStyle name="Normal 2 2 3 3 4 2 2 2 2 2 2" xfId="9117"/>
    <cellStyle name="Normal 2 2 3 3 4 2 2 2 2 3" xfId="6733"/>
    <cellStyle name="Normal 2 2 3 3 4 2 2 2 3" xfId="3157"/>
    <cellStyle name="Normal 2 2 3 3 4 2 2 2 3 2" xfId="7925"/>
    <cellStyle name="Normal 2 2 3 3 4 2 2 2 4" xfId="5541"/>
    <cellStyle name="Normal 2 2 3 3 4 2 2 3" xfId="1115"/>
    <cellStyle name="Normal 2 2 3 3 4 2 2 3 2" xfId="2313"/>
    <cellStyle name="Normal 2 2 3 3 4 2 2 3 2 2" xfId="4697"/>
    <cellStyle name="Normal 2 2 3 3 4 2 2 3 2 2 2" xfId="9465"/>
    <cellStyle name="Normal 2 2 3 3 4 2 2 3 2 3" xfId="7081"/>
    <cellStyle name="Normal 2 2 3 3 4 2 2 3 3" xfId="3505"/>
    <cellStyle name="Normal 2 2 3 3 4 2 2 3 3 2" xfId="8273"/>
    <cellStyle name="Normal 2 2 3 3 4 2 2 3 4" xfId="5889"/>
    <cellStyle name="Normal 2 2 3 3 4 2 2 4" xfId="1617"/>
    <cellStyle name="Normal 2 2 3 3 4 2 2 4 2" xfId="4001"/>
    <cellStyle name="Normal 2 2 3 3 4 2 2 4 2 2" xfId="8769"/>
    <cellStyle name="Normal 2 2 3 3 4 2 2 4 3" xfId="6385"/>
    <cellStyle name="Normal 2 2 3 3 4 2 2 5" xfId="2809"/>
    <cellStyle name="Normal 2 2 3 3 4 2 2 5 2" xfId="7577"/>
    <cellStyle name="Normal 2 2 3 3 4 2 2 6" xfId="5193"/>
    <cellStyle name="Normal 2 2 3 3 4 2 3" xfId="623"/>
    <cellStyle name="Normal 2 2 3 3 4 2 3 2" xfId="1821"/>
    <cellStyle name="Normal 2 2 3 3 4 2 3 2 2" xfId="4205"/>
    <cellStyle name="Normal 2 2 3 3 4 2 3 2 2 2" xfId="8973"/>
    <cellStyle name="Normal 2 2 3 3 4 2 3 2 3" xfId="6589"/>
    <cellStyle name="Normal 2 2 3 3 4 2 3 3" xfId="3013"/>
    <cellStyle name="Normal 2 2 3 3 4 2 3 3 2" xfId="7781"/>
    <cellStyle name="Normal 2 2 3 3 4 2 3 4" xfId="5397"/>
    <cellStyle name="Normal 2 2 3 3 4 2 4" xfId="971"/>
    <cellStyle name="Normal 2 2 3 3 4 2 4 2" xfId="2169"/>
    <cellStyle name="Normal 2 2 3 3 4 2 4 2 2" xfId="4553"/>
    <cellStyle name="Normal 2 2 3 3 4 2 4 2 2 2" xfId="9321"/>
    <cellStyle name="Normal 2 2 3 3 4 2 4 2 3" xfId="6937"/>
    <cellStyle name="Normal 2 2 3 3 4 2 4 3" xfId="3361"/>
    <cellStyle name="Normal 2 2 3 3 4 2 4 3 2" xfId="8129"/>
    <cellStyle name="Normal 2 2 3 3 4 2 4 4" xfId="5745"/>
    <cellStyle name="Normal 2 2 3 3 4 2 5" xfId="1473"/>
    <cellStyle name="Normal 2 2 3 3 4 2 5 2" xfId="3857"/>
    <cellStyle name="Normal 2 2 3 3 4 2 5 2 2" xfId="8625"/>
    <cellStyle name="Normal 2 2 3 3 4 2 5 3" xfId="6241"/>
    <cellStyle name="Normal 2 2 3 3 4 2 6" xfId="2665"/>
    <cellStyle name="Normal 2 2 3 3 4 2 6 2" xfId="7433"/>
    <cellStyle name="Normal 2 2 3 3 4 2 7" xfId="5049"/>
    <cellStyle name="Normal 2 2 3 3 4 3" xfId="202"/>
    <cellStyle name="Normal 2 2 3 3 4 3 2" xfId="551"/>
    <cellStyle name="Normal 2 2 3 3 4 3 2 2" xfId="1749"/>
    <cellStyle name="Normal 2 2 3 3 4 3 2 2 2" xfId="4133"/>
    <cellStyle name="Normal 2 2 3 3 4 3 2 2 2 2" xfId="8901"/>
    <cellStyle name="Normal 2 2 3 3 4 3 2 2 3" xfId="6517"/>
    <cellStyle name="Normal 2 2 3 3 4 3 2 3" xfId="2941"/>
    <cellStyle name="Normal 2 2 3 3 4 3 2 3 2" xfId="7709"/>
    <cellStyle name="Normal 2 2 3 3 4 3 2 4" xfId="5325"/>
    <cellStyle name="Normal 2 2 3 3 4 3 3" xfId="899"/>
    <cellStyle name="Normal 2 2 3 3 4 3 3 2" xfId="2097"/>
    <cellStyle name="Normal 2 2 3 3 4 3 3 2 2" xfId="4481"/>
    <cellStyle name="Normal 2 2 3 3 4 3 3 2 2 2" xfId="9249"/>
    <cellStyle name="Normal 2 2 3 3 4 3 3 2 3" xfId="6865"/>
    <cellStyle name="Normal 2 2 3 3 4 3 3 3" xfId="3289"/>
    <cellStyle name="Normal 2 2 3 3 4 3 3 3 2" xfId="8057"/>
    <cellStyle name="Normal 2 2 3 3 4 3 3 4" xfId="5673"/>
    <cellStyle name="Normal 2 2 3 3 4 3 4" xfId="1401"/>
    <cellStyle name="Normal 2 2 3 3 4 3 4 2" xfId="3785"/>
    <cellStyle name="Normal 2 2 3 3 4 3 4 2 2" xfId="8553"/>
    <cellStyle name="Normal 2 2 3 3 4 3 4 3" xfId="6169"/>
    <cellStyle name="Normal 2 2 3 3 4 3 5" xfId="2593"/>
    <cellStyle name="Normal 2 2 3 3 4 3 5 2" xfId="7361"/>
    <cellStyle name="Normal 2 2 3 3 4 3 6" xfId="4977"/>
    <cellStyle name="Normal 2 2 3 3 4 4" xfId="346"/>
    <cellStyle name="Normal 2 2 3 3 4 4 2" xfId="695"/>
    <cellStyle name="Normal 2 2 3 3 4 4 2 2" xfId="1893"/>
    <cellStyle name="Normal 2 2 3 3 4 4 2 2 2" xfId="4277"/>
    <cellStyle name="Normal 2 2 3 3 4 4 2 2 2 2" xfId="9045"/>
    <cellStyle name="Normal 2 2 3 3 4 4 2 2 3" xfId="6661"/>
    <cellStyle name="Normal 2 2 3 3 4 4 2 3" xfId="3085"/>
    <cellStyle name="Normal 2 2 3 3 4 4 2 3 2" xfId="7853"/>
    <cellStyle name="Normal 2 2 3 3 4 4 2 4" xfId="5469"/>
    <cellStyle name="Normal 2 2 3 3 4 4 3" xfId="1043"/>
    <cellStyle name="Normal 2 2 3 3 4 4 3 2" xfId="2241"/>
    <cellStyle name="Normal 2 2 3 3 4 4 3 2 2" xfId="4625"/>
    <cellStyle name="Normal 2 2 3 3 4 4 3 2 2 2" xfId="9393"/>
    <cellStyle name="Normal 2 2 3 3 4 4 3 2 3" xfId="7009"/>
    <cellStyle name="Normal 2 2 3 3 4 4 3 3" xfId="3433"/>
    <cellStyle name="Normal 2 2 3 3 4 4 3 3 2" xfId="8201"/>
    <cellStyle name="Normal 2 2 3 3 4 4 3 4" xfId="5817"/>
    <cellStyle name="Normal 2 2 3 3 4 4 4" xfId="1545"/>
    <cellStyle name="Normal 2 2 3 3 4 4 4 2" xfId="3929"/>
    <cellStyle name="Normal 2 2 3 3 4 4 4 2 2" xfId="8697"/>
    <cellStyle name="Normal 2 2 3 3 4 4 4 3" xfId="6313"/>
    <cellStyle name="Normal 2 2 3 3 4 4 5" xfId="2737"/>
    <cellStyle name="Normal 2 2 3 3 4 4 5 2" xfId="7505"/>
    <cellStyle name="Normal 2 2 3 3 4 4 6" xfId="5121"/>
    <cellStyle name="Normal 2 2 3 3 4 5" xfId="479"/>
    <cellStyle name="Normal 2 2 3 3 4 5 2" xfId="1677"/>
    <cellStyle name="Normal 2 2 3 3 4 5 2 2" xfId="4061"/>
    <cellStyle name="Normal 2 2 3 3 4 5 2 2 2" xfId="8829"/>
    <cellStyle name="Normal 2 2 3 3 4 5 2 3" xfId="6445"/>
    <cellStyle name="Normal 2 2 3 3 4 5 3" xfId="2869"/>
    <cellStyle name="Normal 2 2 3 3 4 5 3 2" xfId="7637"/>
    <cellStyle name="Normal 2 2 3 3 4 5 4" xfId="5253"/>
    <cellStyle name="Normal 2 2 3 3 4 6" xfId="827"/>
    <cellStyle name="Normal 2 2 3 3 4 6 2" xfId="2025"/>
    <cellStyle name="Normal 2 2 3 3 4 6 2 2" xfId="4409"/>
    <cellStyle name="Normal 2 2 3 3 4 6 2 2 2" xfId="9177"/>
    <cellStyle name="Normal 2 2 3 3 4 6 2 3" xfId="6793"/>
    <cellStyle name="Normal 2 2 3 3 4 6 3" xfId="3217"/>
    <cellStyle name="Normal 2 2 3 3 4 6 3 2" xfId="7985"/>
    <cellStyle name="Normal 2 2 3 3 4 6 4" xfId="5601"/>
    <cellStyle name="Normal 2 2 3 3 4 7" xfId="1329"/>
    <cellStyle name="Normal 2 2 3 3 4 7 2" xfId="3713"/>
    <cellStyle name="Normal 2 2 3 3 4 7 2 2" xfId="8481"/>
    <cellStyle name="Normal 2 2 3 3 4 7 3" xfId="6097"/>
    <cellStyle name="Normal 2 2 3 3 4 8" xfId="2521"/>
    <cellStyle name="Normal 2 2 3 3 4 8 2" xfId="7289"/>
    <cellStyle name="Normal 2 2 3 3 4 9" xfId="4905"/>
    <cellStyle name="Normal 2 2 3 3 5" xfId="250"/>
    <cellStyle name="Normal 2 2 3 3 5 2" xfId="394"/>
    <cellStyle name="Normal 2 2 3 3 5 2 2" xfId="743"/>
    <cellStyle name="Normal 2 2 3 3 5 2 2 2" xfId="1941"/>
    <cellStyle name="Normal 2 2 3 3 5 2 2 2 2" xfId="4325"/>
    <cellStyle name="Normal 2 2 3 3 5 2 2 2 2 2" xfId="9093"/>
    <cellStyle name="Normal 2 2 3 3 5 2 2 2 3" xfId="6709"/>
    <cellStyle name="Normal 2 2 3 3 5 2 2 3" xfId="3133"/>
    <cellStyle name="Normal 2 2 3 3 5 2 2 3 2" xfId="7901"/>
    <cellStyle name="Normal 2 2 3 3 5 2 2 4" xfId="5517"/>
    <cellStyle name="Normal 2 2 3 3 5 2 3" xfId="1091"/>
    <cellStyle name="Normal 2 2 3 3 5 2 3 2" xfId="2289"/>
    <cellStyle name="Normal 2 2 3 3 5 2 3 2 2" xfId="4673"/>
    <cellStyle name="Normal 2 2 3 3 5 2 3 2 2 2" xfId="9441"/>
    <cellStyle name="Normal 2 2 3 3 5 2 3 2 3" xfId="7057"/>
    <cellStyle name="Normal 2 2 3 3 5 2 3 3" xfId="3481"/>
    <cellStyle name="Normal 2 2 3 3 5 2 3 3 2" xfId="8249"/>
    <cellStyle name="Normal 2 2 3 3 5 2 3 4" xfId="5865"/>
    <cellStyle name="Normal 2 2 3 3 5 2 4" xfId="1593"/>
    <cellStyle name="Normal 2 2 3 3 5 2 4 2" xfId="3977"/>
    <cellStyle name="Normal 2 2 3 3 5 2 4 2 2" xfId="8745"/>
    <cellStyle name="Normal 2 2 3 3 5 2 4 3" xfId="6361"/>
    <cellStyle name="Normal 2 2 3 3 5 2 5" xfId="2785"/>
    <cellStyle name="Normal 2 2 3 3 5 2 5 2" xfId="7553"/>
    <cellStyle name="Normal 2 2 3 3 5 2 6" xfId="5169"/>
    <cellStyle name="Normal 2 2 3 3 5 3" xfId="599"/>
    <cellStyle name="Normal 2 2 3 3 5 3 2" xfId="1797"/>
    <cellStyle name="Normal 2 2 3 3 5 3 2 2" xfId="4181"/>
    <cellStyle name="Normal 2 2 3 3 5 3 2 2 2" xfId="8949"/>
    <cellStyle name="Normal 2 2 3 3 5 3 2 3" xfId="6565"/>
    <cellStyle name="Normal 2 2 3 3 5 3 3" xfId="2989"/>
    <cellStyle name="Normal 2 2 3 3 5 3 3 2" xfId="7757"/>
    <cellStyle name="Normal 2 2 3 3 5 3 4" xfId="5373"/>
    <cellStyle name="Normal 2 2 3 3 5 4" xfId="947"/>
    <cellStyle name="Normal 2 2 3 3 5 4 2" xfId="2145"/>
    <cellStyle name="Normal 2 2 3 3 5 4 2 2" xfId="4529"/>
    <cellStyle name="Normal 2 2 3 3 5 4 2 2 2" xfId="9297"/>
    <cellStyle name="Normal 2 2 3 3 5 4 2 3" xfId="6913"/>
    <cellStyle name="Normal 2 2 3 3 5 4 3" xfId="3337"/>
    <cellStyle name="Normal 2 2 3 3 5 4 3 2" xfId="8105"/>
    <cellStyle name="Normal 2 2 3 3 5 4 4" xfId="5721"/>
    <cellStyle name="Normal 2 2 3 3 5 5" xfId="1449"/>
    <cellStyle name="Normal 2 2 3 3 5 5 2" xfId="3833"/>
    <cellStyle name="Normal 2 2 3 3 5 5 2 2" xfId="8601"/>
    <cellStyle name="Normal 2 2 3 3 5 5 3" xfId="6217"/>
    <cellStyle name="Normal 2 2 3 3 5 6" xfId="2641"/>
    <cellStyle name="Normal 2 2 3 3 5 6 2" xfId="7409"/>
    <cellStyle name="Normal 2 2 3 3 5 7" xfId="5025"/>
    <cellStyle name="Normal 2 2 3 3 6" xfId="178"/>
    <cellStyle name="Normal 2 2 3 3 6 2" xfId="527"/>
    <cellStyle name="Normal 2 2 3 3 6 2 2" xfId="1725"/>
    <cellStyle name="Normal 2 2 3 3 6 2 2 2" xfId="4109"/>
    <cellStyle name="Normal 2 2 3 3 6 2 2 2 2" xfId="8877"/>
    <cellStyle name="Normal 2 2 3 3 6 2 2 3" xfId="6493"/>
    <cellStyle name="Normal 2 2 3 3 6 2 3" xfId="2917"/>
    <cellStyle name="Normal 2 2 3 3 6 2 3 2" xfId="7685"/>
    <cellStyle name="Normal 2 2 3 3 6 2 4" xfId="5301"/>
    <cellStyle name="Normal 2 2 3 3 6 3" xfId="875"/>
    <cellStyle name="Normal 2 2 3 3 6 3 2" xfId="2073"/>
    <cellStyle name="Normal 2 2 3 3 6 3 2 2" xfId="4457"/>
    <cellStyle name="Normal 2 2 3 3 6 3 2 2 2" xfId="9225"/>
    <cellStyle name="Normal 2 2 3 3 6 3 2 3" xfId="6841"/>
    <cellStyle name="Normal 2 2 3 3 6 3 3" xfId="3265"/>
    <cellStyle name="Normal 2 2 3 3 6 3 3 2" xfId="8033"/>
    <cellStyle name="Normal 2 2 3 3 6 3 4" xfId="5649"/>
    <cellStyle name="Normal 2 2 3 3 6 4" xfId="1377"/>
    <cellStyle name="Normal 2 2 3 3 6 4 2" xfId="3761"/>
    <cellStyle name="Normal 2 2 3 3 6 4 2 2" xfId="8529"/>
    <cellStyle name="Normal 2 2 3 3 6 4 3" xfId="6145"/>
    <cellStyle name="Normal 2 2 3 3 6 5" xfId="2569"/>
    <cellStyle name="Normal 2 2 3 3 6 5 2" xfId="7337"/>
    <cellStyle name="Normal 2 2 3 3 6 6" xfId="4953"/>
    <cellStyle name="Normal 2 2 3 3 7" xfId="322"/>
    <cellStyle name="Normal 2 2 3 3 7 2" xfId="671"/>
    <cellStyle name="Normal 2 2 3 3 7 2 2" xfId="1869"/>
    <cellStyle name="Normal 2 2 3 3 7 2 2 2" xfId="4253"/>
    <cellStyle name="Normal 2 2 3 3 7 2 2 2 2" xfId="9021"/>
    <cellStyle name="Normal 2 2 3 3 7 2 2 3" xfId="6637"/>
    <cellStyle name="Normal 2 2 3 3 7 2 3" xfId="3061"/>
    <cellStyle name="Normal 2 2 3 3 7 2 3 2" xfId="7829"/>
    <cellStyle name="Normal 2 2 3 3 7 2 4" xfId="5445"/>
    <cellStyle name="Normal 2 2 3 3 7 3" xfId="1019"/>
    <cellStyle name="Normal 2 2 3 3 7 3 2" xfId="2217"/>
    <cellStyle name="Normal 2 2 3 3 7 3 2 2" xfId="4601"/>
    <cellStyle name="Normal 2 2 3 3 7 3 2 2 2" xfId="9369"/>
    <cellStyle name="Normal 2 2 3 3 7 3 2 3" xfId="6985"/>
    <cellStyle name="Normal 2 2 3 3 7 3 3" xfId="3409"/>
    <cellStyle name="Normal 2 2 3 3 7 3 3 2" xfId="8177"/>
    <cellStyle name="Normal 2 2 3 3 7 3 4" xfId="5793"/>
    <cellStyle name="Normal 2 2 3 3 7 4" xfId="1521"/>
    <cellStyle name="Normal 2 2 3 3 7 4 2" xfId="3905"/>
    <cellStyle name="Normal 2 2 3 3 7 4 2 2" xfId="8673"/>
    <cellStyle name="Normal 2 2 3 3 7 4 3" xfId="6289"/>
    <cellStyle name="Normal 2 2 3 3 7 5" xfId="2713"/>
    <cellStyle name="Normal 2 2 3 3 7 5 2" xfId="7481"/>
    <cellStyle name="Normal 2 2 3 3 7 6" xfId="5097"/>
    <cellStyle name="Normal 2 2 3 3 8" xfId="467"/>
    <cellStyle name="Normal 2 2 3 3 8 2" xfId="1665"/>
    <cellStyle name="Normal 2 2 3 3 8 2 2" xfId="4049"/>
    <cellStyle name="Normal 2 2 3 3 8 2 2 2" xfId="8817"/>
    <cellStyle name="Normal 2 2 3 3 8 2 3" xfId="6433"/>
    <cellStyle name="Normal 2 2 3 3 8 3" xfId="2857"/>
    <cellStyle name="Normal 2 2 3 3 8 3 2" xfId="7625"/>
    <cellStyle name="Normal 2 2 3 3 8 4" xfId="5241"/>
    <cellStyle name="Normal 2 2 3 3 9" xfId="815"/>
    <cellStyle name="Normal 2 2 3 3 9 2" xfId="2013"/>
    <cellStyle name="Normal 2 2 3 3 9 2 2" xfId="4397"/>
    <cellStyle name="Normal 2 2 3 3 9 2 2 2" xfId="9165"/>
    <cellStyle name="Normal 2 2 3 3 9 2 3" xfId="6781"/>
    <cellStyle name="Normal 2 2 3 3 9 3" xfId="3205"/>
    <cellStyle name="Normal 2 2 3 3 9 3 2" xfId="7973"/>
    <cellStyle name="Normal 2 2 3 3 9 4" xfId="5589"/>
    <cellStyle name="Normal 2 2 3 4" xfId="28"/>
    <cellStyle name="Normal 2 2 3 4 10" xfId="1170"/>
    <cellStyle name="Normal 2 2 3 4 10 2" xfId="2367"/>
    <cellStyle name="Normal 2 2 3 4 10 2 2" xfId="4751"/>
    <cellStyle name="Normal 2 2 3 4 10 2 2 2" xfId="9519"/>
    <cellStyle name="Normal 2 2 3 4 10 2 3" xfId="7135"/>
    <cellStyle name="Normal 2 2 3 4 10 3" xfId="3559"/>
    <cellStyle name="Normal 2 2 3 4 10 3 2" xfId="8327"/>
    <cellStyle name="Normal 2 2 3 4 10 4" xfId="5943"/>
    <cellStyle name="Normal 2 2 3 4 11" xfId="76"/>
    <cellStyle name="Normal 2 2 3 4 11 2" xfId="1275"/>
    <cellStyle name="Normal 2 2 3 4 11 2 2" xfId="3659"/>
    <cellStyle name="Normal 2 2 3 4 11 2 2 2" xfId="8427"/>
    <cellStyle name="Normal 2 2 3 4 11 2 3" xfId="6043"/>
    <cellStyle name="Normal 2 2 3 4 11 3" xfId="2467"/>
    <cellStyle name="Normal 2 2 3 4 11 3 2" xfId="7235"/>
    <cellStyle name="Normal 2 2 3 4 11 4" xfId="4851"/>
    <cellStyle name="Normal 2 2 3 4 12" xfId="1227"/>
    <cellStyle name="Normal 2 2 3 4 12 2" xfId="3611"/>
    <cellStyle name="Normal 2 2 3 4 12 2 2" xfId="8379"/>
    <cellStyle name="Normal 2 2 3 4 12 3" xfId="5995"/>
    <cellStyle name="Normal 2 2 3 4 13" xfId="2419"/>
    <cellStyle name="Normal 2 2 3 4 13 2" xfId="7187"/>
    <cellStyle name="Normal 2 2 3 4 14" xfId="4803"/>
    <cellStyle name="Normal 2 2 3 4 2" xfId="52"/>
    <cellStyle name="Normal 2 2 3 4 2 10" xfId="1251"/>
    <cellStyle name="Normal 2 2 3 4 2 10 2" xfId="3635"/>
    <cellStyle name="Normal 2 2 3 4 2 10 2 2" xfId="8403"/>
    <cellStyle name="Normal 2 2 3 4 2 10 3" xfId="6019"/>
    <cellStyle name="Normal 2 2 3 4 2 11" xfId="2443"/>
    <cellStyle name="Normal 2 2 3 4 2 11 2" xfId="7211"/>
    <cellStyle name="Normal 2 2 3 4 2 12" xfId="4827"/>
    <cellStyle name="Normal 2 2 3 4 2 2" xfId="304"/>
    <cellStyle name="Normal 2 2 3 4 2 2 2" xfId="448"/>
    <cellStyle name="Normal 2 2 3 4 2 2 2 2" xfId="797"/>
    <cellStyle name="Normal 2 2 3 4 2 2 2 2 2" xfId="1995"/>
    <cellStyle name="Normal 2 2 3 4 2 2 2 2 2 2" xfId="4379"/>
    <cellStyle name="Normal 2 2 3 4 2 2 2 2 2 2 2" xfId="9147"/>
    <cellStyle name="Normal 2 2 3 4 2 2 2 2 2 3" xfId="6763"/>
    <cellStyle name="Normal 2 2 3 4 2 2 2 2 3" xfId="3187"/>
    <cellStyle name="Normal 2 2 3 4 2 2 2 2 3 2" xfId="7955"/>
    <cellStyle name="Normal 2 2 3 4 2 2 2 2 4" xfId="5571"/>
    <cellStyle name="Normal 2 2 3 4 2 2 2 3" xfId="1145"/>
    <cellStyle name="Normal 2 2 3 4 2 2 2 3 2" xfId="2343"/>
    <cellStyle name="Normal 2 2 3 4 2 2 2 3 2 2" xfId="4727"/>
    <cellStyle name="Normal 2 2 3 4 2 2 2 3 2 2 2" xfId="9495"/>
    <cellStyle name="Normal 2 2 3 4 2 2 2 3 2 3" xfId="7111"/>
    <cellStyle name="Normal 2 2 3 4 2 2 2 3 3" xfId="3535"/>
    <cellStyle name="Normal 2 2 3 4 2 2 2 3 3 2" xfId="8303"/>
    <cellStyle name="Normal 2 2 3 4 2 2 2 3 4" xfId="5919"/>
    <cellStyle name="Normal 2 2 3 4 2 2 2 4" xfId="1647"/>
    <cellStyle name="Normal 2 2 3 4 2 2 2 4 2" xfId="4031"/>
    <cellStyle name="Normal 2 2 3 4 2 2 2 4 2 2" xfId="8799"/>
    <cellStyle name="Normal 2 2 3 4 2 2 2 4 3" xfId="6415"/>
    <cellStyle name="Normal 2 2 3 4 2 2 2 5" xfId="2839"/>
    <cellStyle name="Normal 2 2 3 4 2 2 2 5 2" xfId="7607"/>
    <cellStyle name="Normal 2 2 3 4 2 2 2 6" xfId="5223"/>
    <cellStyle name="Normal 2 2 3 4 2 2 3" xfId="653"/>
    <cellStyle name="Normal 2 2 3 4 2 2 3 2" xfId="1851"/>
    <cellStyle name="Normal 2 2 3 4 2 2 3 2 2" xfId="4235"/>
    <cellStyle name="Normal 2 2 3 4 2 2 3 2 2 2" xfId="9003"/>
    <cellStyle name="Normal 2 2 3 4 2 2 3 2 3" xfId="6619"/>
    <cellStyle name="Normal 2 2 3 4 2 2 3 3" xfId="3043"/>
    <cellStyle name="Normal 2 2 3 4 2 2 3 3 2" xfId="7811"/>
    <cellStyle name="Normal 2 2 3 4 2 2 3 4" xfId="5427"/>
    <cellStyle name="Normal 2 2 3 4 2 2 4" xfId="1001"/>
    <cellStyle name="Normal 2 2 3 4 2 2 4 2" xfId="2199"/>
    <cellStyle name="Normal 2 2 3 4 2 2 4 2 2" xfId="4583"/>
    <cellStyle name="Normal 2 2 3 4 2 2 4 2 2 2" xfId="9351"/>
    <cellStyle name="Normal 2 2 3 4 2 2 4 2 3" xfId="6967"/>
    <cellStyle name="Normal 2 2 3 4 2 2 4 3" xfId="3391"/>
    <cellStyle name="Normal 2 2 3 4 2 2 4 3 2" xfId="8159"/>
    <cellStyle name="Normal 2 2 3 4 2 2 4 4" xfId="5775"/>
    <cellStyle name="Normal 2 2 3 4 2 2 5" xfId="1503"/>
    <cellStyle name="Normal 2 2 3 4 2 2 5 2" xfId="3887"/>
    <cellStyle name="Normal 2 2 3 4 2 2 5 2 2" xfId="8655"/>
    <cellStyle name="Normal 2 2 3 4 2 2 5 3" xfId="6271"/>
    <cellStyle name="Normal 2 2 3 4 2 2 6" xfId="2695"/>
    <cellStyle name="Normal 2 2 3 4 2 2 6 2" xfId="7463"/>
    <cellStyle name="Normal 2 2 3 4 2 2 7" xfId="5079"/>
    <cellStyle name="Normal 2 2 3 4 2 3" xfId="232"/>
    <cellStyle name="Normal 2 2 3 4 2 3 2" xfId="581"/>
    <cellStyle name="Normal 2 2 3 4 2 3 2 2" xfId="1779"/>
    <cellStyle name="Normal 2 2 3 4 2 3 2 2 2" xfId="4163"/>
    <cellStyle name="Normal 2 2 3 4 2 3 2 2 2 2" xfId="8931"/>
    <cellStyle name="Normal 2 2 3 4 2 3 2 2 3" xfId="6547"/>
    <cellStyle name="Normal 2 2 3 4 2 3 2 3" xfId="2971"/>
    <cellStyle name="Normal 2 2 3 4 2 3 2 3 2" xfId="7739"/>
    <cellStyle name="Normal 2 2 3 4 2 3 2 4" xfId="5355"/>
    <cellStyle name="Normal 2 2 3 4 2 3 3" xfId="929"/>
    <cellStyle name="Normal 2 2 3 4 2 3 3 2" xfId="2127"/>
    <cellStyle name="Normal 2 2 3 4 2 3 3 2 2" xfId="4511"/>
    <cellStyle name="Normal 2 2 3 4 2 3 3 2 2 2" xfId="9279"/>
    <cellStyle name="Normal 2 2 3 4 2 3 3 2 3" xfId="6895"/>
    <cellStyle name="Normal 2 2 3 4 2 3 3 3" xfId="3319"/>
    <cellStyle name="Normal 2 2 3 4 2 3 3 3 2" xfId="8087"/>
    <cellStyle name="Normal 2 2 3 4 2 3 3 4" xfId="5703"/>
    <cellStyle name="Normal 2 2 3 4 2 3 4" xfId="1431"/>
    <cellStyle name="Normal 2 2 3 4 2 3 4 2" xfId="3815"/>
    <cellStyle name="Normal 2 2 3 4 2 3 4 2 2" xfId="8583"/>
    <cellStyle name="Normal 2 2 3 4 2 3 4 3" xfId="6199"/>
    <cellStyle name="Normal 2 2 3 4 2 3 5" xfId="2623"/>
    <cellStyle name="Normal 2 2 3 4 2 3 5 2" xfId="7391"/>
    <cellStyle name="Normal 2 2 3 4 2 3 6" xfId="5007"/>
    <cellStyle name="Normal 2 2 3 4 2 4" xfId="376"/>
    <cellStyle name="Normal 2 2 3 4 2 4 2" xfId="725"/>
    <cellStyle name="Normal 2 2 3 4 2 4 2 2" xfId="1923"/>
    <cellStyle name="Normal 2 2 3 4 2 4 2 2 2" xfId="4307"/>
    <cellStyle name="Normal 2 2 3 4 2 4 2 2 2 2" xfId="9075"/>
    <cellStyle name="Normal 2 2 3 4 2 4 2 2 3" xfId="6691"/>
    <cellStyle name="Normal 2 2 3 4 2 4 2 3" xfId="3115"/>
    <cellStyle name="Normal 2 2 3 4 2 4 2 3 2" xfId="7883"/>
    <cellStyle name="Normal 2 2 3 4 2 4 2 4" xfId="5499"/>
    <cellStyle name="Normal 2 2 3 4 2 4 3" xfId="1073"/>
    <cellStyle name="Normal 2 2 3 4 2 4 3 2" xfId="2271"/>
    <cellStyle name="Normal 2 2 3 4 2 4 3 2 2" xfId="4655"/>
    <cellStyle name="Normal 2 2 3 4 2 4 3 2 2 2" xfId="9423"/>
    <cellStyle name="Normal 2 2 3 4 2 4 3 2 3" xfId="7039"/>
    <cellStyle name="Normal 2 2 3 4 2 4 3 3" xfId="3463"/>
    <cellStyle name="Normal 2 2 3 4 2 4 3 3 2" xfId="8231"/>
    <cellStyle name="Normal 2 2 3 4 2 4 3 4" xfId="5847"/>
    <cellStyle name="Normal 2 2 3 4 2 4 4" xfId="1575"/>
    <cellStyle name="Normal 2 2 3 4 2 4 4 2" xfId="3959"/>
    <cellStyle name="Normal 2 2 3 4 2 4 4 2 2" xfId="8727"/>
    <cellStyle name="Normal 2 2 3 4 2 4 4 3" xfId="6343"/>
    <cellStyle name="Normal 2 2 3 4 2 4 5" xfId="2767"/>
    <cellStyle name="Normal 2 2 3 4 2 4 5 2" xfId="7535"/>
    <cellStyle name="Normal 2 2 3 4 2 4 6" xfId="5151"/>
    <cellStyle name="Normal 2 2 3 4 2 5" xfId="509"/>
    <cellStyle name="Normal 2 2 3 4 2 5 2" xfId="1707"/>
    <cellStyle name="Normal 2 2 3 4 2 5 2 2" xfId="4091"/>
    <cellStyle name="Normal 2 2 3 4 2 5 2 2 2" xfId="8859"/>
    <cellStyle name="Normal 2 2 3 4 2 5 2 3" xfId="6475"/>
    <cellStyle name="Normal 2 2 3 4 2 5 3" xfId="2899"/>
    <cellStyle name="Normal 2 2 3 4 2 5 3 2" xfId="7667"/>
    <cellStyle name="Normal 2 2 3 4 2 5 4" xfId="5283"/>
    <cellStyle name="Normal 2 2 3 4 2 6" xfId="857"/>
    <cellStyle name="Normal 2 2 3 4 2 6 2" xfId="2055"/>
    <cellStyle name="Normal 2 2 3 4 2 6 2 2" xfId="4439"/>
    <cellStyle name="Normal 2 2 3 4 2 6 2 2 2" xfId="9207"/>
    <cellStyle name="Normal 2 2 3 4 2 6 2 3" xfId="6823"/>
    <cellStyle name="Normal 2 2 3 4 2 6 3" xfId="3247"/>
    <cellStyle name="Normal 2 2 3 4 2 6 3 2" xfId="8015"/>
    <cellStyle name="Normal 2 2 3 4 2 6 4" xfId="5631"/>
    <cellStyle name="Normal 2 2 3 4 2 7" xfId="160"/>
    <cellStyle name="Normal 2 2 3 4 2 7 2" xfId="1359"/>
    <cellStyle name="Normal 2 2 3 4 2 7 2 2" xfId="3743"/>
    <cellStyle name="Normal 2 2 3 4 2 7 2 2 2" xfId="8511"/>
    <cellStyle name="Normal 2 2 3 4 2 7 2 3" xfId="6127"/>
    <cellStyle name="Normal 2 2 3 4 2 7 3" xfId="2551"/>
    <cellStyle name="Normal 2 2 3 4 2 7 3 2" xfId="7319"/>
    <cellStyle name="Normal 2 2 3 4 2 7 4" xfId="4935"/>
    <cellStyle name="Normal 2 2 3 4 2 8" xfId="1194"/>
    <cellStyle name="Normal 2 2 3 4 2 8 2" xfId="2391"/>
    <cellStyle name="Normal 2 2 3 4 2 8 2 2" xfId="4775"/>
    <cellStyle name="Normal 2 2 3 4 2 8 2 2 2" xfId="9543"/>
    <cellStyle name="Normal 2 2 3 4 2 8 2 3" xfId="7159"/>
    <cellStyle name="Normal 2 2 3 4 2 8 3" xfId="3583"/>
    <cellStyle name="Normal 2 2 3 4 2 8 3 2" xfId="8351"/>
    <cellStyle name="Normal 2 2 3 4 2 8 4" xfId="5967"/>
    <cellStyle name="Normal 2 2 3 4 2 9" xfId="100"/>
    <cellStyle name="Normal 2 2 3 4 2 9 2" xfId="1299"/>
    <cellStyle name="Normal 2 2 3 4 2 9 2 2" xfId="3683"/>
    <cellStyle name="Normal 2 2 3 4 2 9 2 2 2" xfId="8451"/>
    <cellStyle name="Normal 2 2 3 4 2 9 2 3" xfId="6067"/>
    <cellStyle name="Normal 2 2 3 4 2 9 3" xfId="2491"/>
    <cellStyle name="Normal 2 2 3 4 2 9 3 2" xfId="7259"/>
    <cellStyle name="Normal 2 2 3 4 2 9 4" xfId="4875"/>
    <cellStyle name="Normal 2 2 3 4 3" xfId="208"/>
    <cellStyle name="Normal 2 2 3 4 3 2" xfId="280"/>
    <cellStyle name="Normal 2 2 3 4 3 2 2" xfId="424"/>
    <cellStyle name="Normal 2 2 3 4 3 2 2 2" xfId="773"/>
    <cellStyle name="Normal 2 2 3 4 3 2 2 2 2" xfId="1971"/>
    <cellStyle name="Normal 2 2 3 4 3 2 2 2 2 2" xfId="4355"/>
    <cellStyle name="Normal 2 2 3 4 3 2 2 2 2 2 2" xfId="9123"/>
    <cellStyle name="Normal 2 2 3 4 3 2 2 2 2 3" xfId="6739"/>
    <cellStyle name="Normal 2 2 3 4 3 2 2 2 3" xfId="3163"/>
    <cellStyle name="Normal 2 2 3 4 3 2 2 2 3 2" xfId="7931"/>
    <cellStyle name="Normal 2 2 3 4 3 2 2 2 4" xfId="5547"/>
    <cellStyle name="Normal 2 2 3 4 3 2 2 3" xfId="1121"/>
    <cellStyle name="Normal 2 2 3 4 3 2 2 3 2" xfId="2319"/>
    <cellStyle name="Normal 2 2 3 4 3 2 2 3 2 2" xfId="4703"/>
    <cellStyle name="Normal 2 2 3 4 3 2 2 3 2 2 2" xfId="9471"/>
    <cellStyle name="Normal 2 2 3 4 3 2 2 3 2 3" xfId="7087"/>
    <cellStyle name="Normal 2 2 3 4 3 2 2 3 3" xfId="3511"/>
    <cellStyle name="Normal 2 2 3 4 3 2 2 3 3 2" xfId="8279"/>
    <cellStyle name="Normal 2 2 3 4 3 2 2 3 4" xfId="5895"/>
    <cellStyle name="Normal 2 2 3 4 3 2 2 4" xfId="1623"/>
    <cellStyle name="Normal 2 2 3 4 3 2 2 4 2" xfId="4007"/>
    <cellStyle name="Normal 2 2 3 4 3 2 2 4 2 2" xfId="8775"/>
    <cellStyle name="Normal 2 2 3 4 3 2 2 4 3" xfId="6391"/>
    <cellStyle name="Normal 2 2 3 4 3 2 2 5" xfId="2815"/>
    <cellStyle name="Normal 2 2 3 4 3 2 2 5 2" xfId="7583"/>
    <cellStyle name="Normal 2 2 3 4 3 2 2 6" xfId="5199"/>
    <cellStyle name="Normal 2 2 3 4 3 2 3" xfId="629"/>
    <cellStyle name="Normal 2 2 3 4 3 2 3 2" xfId="1827"/>
    <cellStyle name="Normal 2 2 3 4 3 2 3 2 2" xfId="4211"/>
    <cellStyle name="Normal 2 2 3 4 3 2 3 2 2 2" xfId="8979"/>
    <cellStyle name="Normal 2 2 3 4 3 2 3 2 3" xfId="6595"/>
    <cellStyle name="Normal 2 2 3 4 3 2 3 3" xfId="3019"/>
    <cellStyle name="Normal 2 2 3 4 3 2 3 3 2" xfId="7787"/>
    <cellStyle name="Normal 2 2 3 4 3 2 3 4" xfId="5403"/>
    <cellStyle name="Normal 2 2 3 4 3 2 4" xfId="977"/>
    <cellStyle name="Normal 2 2 3 4 3 2 4 2" xfId="2175"/>
    <cellStyle name="Normal 2 2 3 4 3 2 4 2 2" xfId="4559"/>
    <cellStyle name="Normal 2 2 3 4 3 2 4 2 2 2" xfId="9327"/>
    <cellStyle name="Normal 2 2 3 4 3 2 4 2 3" xfId="6943"/>
    <cellStyle name="Normal 2 2 3 4 3 2 4 3" xfId="3367"/>
    <cellStyle name="Normal 2 2 3 4 3 2 4 3 2" xfId="8135"/>
    <cellStyle name="Normal 2 2 3 4 3 2 4 4" xfId="5751"/>
    <cellStyle name="Normal 2 2 3 4 3 2 5" xfId="1479"/>
    <cellStyle name="Normal 2 2 3 4 3 2 5 2" xfId="3863"/>
    <cellStyle name="Normal 2 2 3 4 3 2 5 2 2" xfId="8631"/>
    <cellStyle name="Normal 2 2 3 4 3 2 5 3" xfId="6247"/>
    <cellStyle name="Normal 2 2 3 4 3 2 6" xfId="2671"/>
    <cellStyle name="Normal 2 2 3 4 3 2 6 2" xfId="7439"/>
    <cellStyle name="Normal 2 2 3 4 3 2 7" xfId="5055"/>
    <cellStyle name="Normal 2 2 3 4 3 3" xfId="352"/>
    <cellStyle name="Normal 2 2 3 4 3 3 2" xfId="701"/>
    <cellStyle name="Normal 2 2 3 4 3 3 2 2" xfId="1899"/>
    <cellStyle name="Normal 2 2 3 4 3 3 2 2 2" xfId="4283"/>
    <cellStyle name="Normal 2 2 3 4 3 3 2 2 2 2" xfId="9051"/>
    <cellStyle name="Normal 2 2 3 4 3 3 2 2 3" xfId="6667"/>
    <cellStyle name="Normal 2 2 3 4 3 3 2 3" xfId="3091"/>
    <cellStyle name="Normal 2 2 3 4 3 3 2 3 2" xfId="7859"/>
    <cellStyle name="Normal 2 2 3 4 3 3 2 4" xfId="5475"/>
    <cellStyle name="Normal 2 2 3 4 3 3 3" xfId="1049"/>
    <cellStyle name="Normal 2 2 3 4 3 3 3 2" xfId="2247"/>
    <cellStyle name="Normal 2 2 3 4 3 3 3 2 2" xfId="4631"/>
    <cellStyle name="Normal 2 2 3 4 3 3 3 2 2 2" xfId="9399"/>
    <cellStyle name="Normal 2 2 3 4 3 3 3 2 3" xfId="7015"/>
    <cellStyle name="Normal 2 2 3 4 3 3 3 3" xfId="3439"/>
    <cellStyle name="Normal 2 2 3 4 3 3 3 3 2" xfId="8207"/>
    <cellStyle name="Normal 2 2 3 4 3 3 3 4" xfId="5823"/>
    <cellStyle name="Normal 2 2 3 4 3 3 4" xfId="1551"/>
    <cellStyle name="Normal 2 2 3 4 3 3 4 2" xfId="3935"/>
    <cellStyle name="Normal 2 2 3 4 3 3 4 2 2" xfId="8703"/>
    <cellStyle name="Normal 2 2 3 4 3 3 4 3" xfId="6319"/>
    <cellStyle name="Normal 2 2 3 4 3 3 5" xfId="2743"/>
    <cellStyle name="Normal 2 2 3 4 3 3 5 2" xfId="7511"/>
    <cellStyle name="Normal 2 2 3 4 3 3 6" xfId="5127"/>
    <cellStyle name="Normal 2 2 3 4 3 4" xfId="557"/>
    <cellStyle name="Normal 2 2 3 4 3 4 2" xfId="1755"/>
    <cellStyle name="Normal 2 2 3 4 3 4 2 2" xfId="4139"/>
    <cellStyle name="Normal 2 2 3 4 3 4 2 2 2" xfId="8907"/>
    <cellStyle name="Normal 2 2 3 4 3 4 2 3" xfId="6523"/>
    <cellStyle name="Normal 2 2 3 4 3 4 3" xfId="2947"/>
    <cellStyle name="Normal 2 2 3 4 3 4 3 2" xfId="7715"/>
    <cellStyle name="Normal 2 2 3 4 3 4 4" xfId="5331"/>
    <cellStyle name="Normal 2 2 3 4 3 5" xfId="905"/>
    <cellStyle name="Normal 2 2 3 4 3 5 2" xfId="2103"/>
    <cellStyle name="Normal 2 2 3 4 3 5 2 2" xfId="4487"/>
    <cellStyle name="Normal 2 2 3 4 3 5 2 2 2" xfId="9255"/>
    <cellStyle name="Normal 2 2 3 4 3 5 2 3" xfId="6871"/>
    <cellStyle name="Normal 2 2 3 4 3 5 3" xfId="3295"/>
    <cellStyle name="Normal 2 2 3 4 3 5 3 2" xfId="8063"/>
    <cellStyle name="Normal 2 2 3 4 3 5 4" xfId="5679"/>
    <cellStyle name="Normal 2 2 3 4 3 6" xfId="1407"/>
    <cellStyle name="Normal 2 2 3 4 3 6 2" xfId="3791"/>
    <cellStyle name="Normal 2 2 3 4 3 6 2 2" xfId="8559"/>
    <cellStyle name="Normal 2 2 3 4 3 6 3" xfId="6175"/>
    <cellStyle name="Normal 2 2 3 4 3 7" xfId="2599"/>
    <cellStyle name="Normal 2 2 3 4 3 7 2" xfId="7367"/>
    <cellStyle name="Normal 2 2 3 4 3 8" xfId="4983"/>
    <cellStyle name="Normal 2 2 3 4 4" xfId="256"/>
    <cellStyle name="Normal 2 2 3 4 4 2" xfId="400"/>
    <cellStyle name="Normal 2 2 3 4 4 2 2" xfId="749"/>
    <cellStyle name="Normal 2 2 3 4 4 2 2 2" xfId="1947"/>
    <cellStyle name="Normal 2 2 3 4 4 2 2 2 2" xfId="4331"/>
    <cellStyle name="Normal 2 2 3 4 4 2 2 2 2 2" xfId="9099"/>
    <cellStyle name="Normal 2 2 3 4 4 2 2 2 3" xfId="6715"/>
    <cellStyle name="Normal 2 2 3 4 4 2 2 3" xfId="3139"/>
    <cellStyle name="Normal 2 2 3 4 4 2 2 3 2" xfId="7907"/>
    <cellStyle name="Normal 2 2 3 4 4 2 2 4" xfId="5523"/>
    <cellStyle name="Normal 2 2 3 4 4 2 3" xfId="1097"/>
    <cellStyle name="Normal 2 2 3 4 4 2 3 2" xfId="2295"/>
    <cellStyle name="Normal 2 2 3 4 4 2 3 2 2" xfId="4679"/>
    <cellStyle name="Normal 2 2 3 4 4 2 3 2 2 2" xfId="9447"/>
    <cellStyle name="Normal 2 2 3 4 4 2 3 2 3" xfId="7063"/>
    <cellStyle name="Normal 2 2 3 4 4 2 3 3" xfId="3487"/>
    <cellStyle name="Normal 2 2 3 4 4 2 3 3 2" xfId="8255"/>
    <cellStyle name="Normal 2 2 3 4 4 2 3 4" xfId="5871"/>
    <cellStyle name="Normal 2 2 3 4 4 2 4" xfId="1599"/>
    <cellStyle name="Normal 2 2 3 4 4 2 4 2" xfId="3983"/>
    <cellStyle name="Normal 2 2 3 4 4 2 4 2 2" xfId="8751"/>
    <cellStyle name="Normal 2 2 3 4 4 2 4 3" xfId="6367"/>
    <cellStyle name="Normal 2 2 3 4 4 2 5" xfId="2791"/>
    <cellStyle name="Normal 2 2 3 4 4 2 5 2" xfId="7559"/>
    <cellStyle name="Normal 2 2 3 4 4 2 6" xfId="5175"/>
    <cellStyle name="Normal 2 2 3 4 4 3" xfId="605"/>
    <cellStyle name="Normal 2 2 3 4 4 3 2" xfId="1803"/>
    <cellStyle name="Normal 2 2 3 4 4 3 2 2" xfId="4187"/>
    <cellStyle name="Normal 2 2 3 4 4 3 2 2 2" xfId="8955"/>
    <cellStyle name="Normal 2 2 3 4 4 3 2 3" xfId="6571"/>
    <cellStyle name="Normal 2 2 3 4 4 3 3" xfId="2995"/>
    <cellStyle name="Normal 2 2 3 4 4 3 3 2" xfId="7763"/>
    <cellStyle name="Normal 2 2 3 4 4 3 4" xfId="5379"/>
    <cellStyle name="Normal 2 2 3 4 4 4" xfId="953"/>
    <cellStyle name="Normal 2 2 3 4 4 4 2" xfId="2151"/>
    <cellStyle name="Normal 2 2 3 4 4 4 2 2" xfId="4535"/>
    <cellStyle name="Normal 2 2 3 4 4 4 2 2 2" xfId="9303"/>
    <cellStyle name="Normal 2 2 3 4 4 4 2 3" xfId="6919"/>
    <cellStyle name="Normal 2 2 3 4 4 4 3" xfId="3343"/>
    <cellStyle name="Normal 2 2 3 4 4 4 3 2" xfId="8111"/>
    <cellStyle name="Normal 2 2 3 4 4 4 4" xfId="5727"/>
    <cellStyle name="Normal 2 2 3 4 4 5" xfId="1455"/>
    <cellStyle name="Normal 2 2 3 4 4 5 2" xfId="3839"/>
    <cellStyle name="Normal 2 2 3 4 4 5 2 2" xfId="8607"/>
    <cellStyle name="Normal 2 2 3 4 4 5 3" xfId="6223"/>
    <cellStyle name="Normal 2 2 3 4 4 6" xfId="2647"/>
    <cellStyle name="Normal 2 2 3 4 4 6 2" xfId="7415"/>
    <cellStyle name="Normal 2 2 3 4 4 7" xfId="5031"/>
    <cellStyle name="Normal 2 2 3 4 5" xfId="184"/>
    <cellStyle name="Normal 2 2 3 4 5 2" xfId="533"/>
    <cellStyle name="Normal 2 2 3 4 5 2 2" xfId="1731"/>
    <cellStyle name="Normal 2 2 3 4 5 2 2 2" xfId="4115"/>
    <cellStyle name="Normal 2 2 3 4 5 2 2 2 2" xfId="8883"/>
    <cellStyle name="Normal 2 2 3 4 5 2 2 3" xfId="6499"/>
    <cellStyle name="Normal 2 2 3 4 5 2 3" xfId="2923"/>
    <cellStyle name="Normal 2 2 3 4 5 2 3 2" xfId="7691"/>
    <cellStyle name="Normal 2 2 3 4 5 2 4" xfId="5307"/>
    <cellStyle name="Normal 2 2 3 4 5 3" xfId="881"/>
    <cellStyle name="Normal 2 2 3 4 5 3 2" xfId="2079"/>
    <cellStyle name="Normal 2 2 3 4 5 3 2 2" xfId="4463"/>
    <cellStyle name="Normal 2 2 3 4 5 3 2 2 2" xfId="9231"/>
    <cellStyle name="Normal 2 2 3 4 5 3 2 3" xfId="6847"/>
    <cellStyle name="Normal 2 2 3 4 5 3 3" xfId="3271"/>
    <cellStyle name="Normal 2 2 3 4 5 3 3 2" xfId="8039"/>
    <cellStyle name="Normal 2 2 3 4 5 3 4" xfId="5655"/>
    <cellStyle name="Normal 2 2 3 4 5 4" xfId="1383"/>
    <cellStyle name="Normal 2 2 3 4 5 4 2" xfId="3767"/>
    <cellStyle name="Normal 2 2 3 4 5 4 2 2" xfId="8535"/>
    <cellStyle name="Normal 2 2 3 4 5 4 3" xfId="6151"/>
    <cellStyle name="Normal 2 2 3 4 5 5" xfId="2575"/>
    <cellStyle name="Normal 2 2 3 4 5 5 2" xfId="7343"/>
    <cellStyle name="Normal 2 2 3 4 5 6" xfId="4959"/>
    <cellStyle name="Normal 2 2 3 4 6" xfId="328"/>
    <cellStyle name="Normal 2 2 3 4 6 2" xfId="677"/>
    <cellStyle name="Normal 2 2 3 4 6 2 2" xfId="1875"/>
    <cellStyle name="Normal 2 2 3 4 6 2 2 2" xfId="4259"/>
    <cellStyle name="Normal 2 2 3 4 6 2 2 2 2" xfId="9027"/>
    <cellStyle name="Normal 2 2 3 4 6 2 2 3" xfId="6643"/>
    <cellStyle name="Normal 2 2 3 4 6 2 3" xfId="3067"/>
    <cellStyle name="Normal 2 2 3 4 6 2 3 2" xfId="7835"/>
    <cellStyle name="Normal 2 2 3 4 6 2 4" xfId="5451"/>
    <cellStyle name="Normal 2 2 3 4 6 3" xfId="1025"/>
    <cellStyle name="Normal 2 2 3 4 6 3 2" xfId="2223"/>
    <cellStyle name="Normal 2 2 3 4 6 3 2 2" xfId="4607"/>
    <cellStyle name="Normal 2 2 3 4 6 3 2 2 2" xfId="9375"/>
    <cellStyle name="Normal 2 2 3 4 6 3 2 3" xfId="6991"/>
    <cellStyle name="Normal 2 2 3 4 6 3 3" xfId="3415"/>
    <cellStyle name="Normal 2 2 3 4 6 3 3 2" xfId="8183"/>
    <cellStyle name="Normal 2 2 3 4 6 3 4" xfId="5799"/>
    <cellStyle name="Normal 2 2 3 4 6 4" xfId="1527"/>
    <cellStyle name="Normal 2 2 3 4 6 4 2" xfId="3911"/>
    <cellStyle name="Normal 2 2 3 4 6 4 2 2" xfId="8679"/>
    <cellStyle name="Normal 2 2 3 4 6 4 3" xfId="6295"/>
    <cellStyle name="Normal 2 2 3 4 6 5" xfId="2719"/>
    <cellStyle name="Normal 2 2 3 4 6 5 2" xfId="7487"/>
    <cellStyle name="Normal 2 2 3 4 6 6" xfId="5103"/>
    <cellStyle name="Normal 2 2 3 4 7" xfId="485"/>
    <cellStyle name="Normal 2 2 3 4 7 2" xfId="1683"/>
    <cellStyle name="Normal 2 2 3 4 7 2 2" xfId="4067"/>
    <cellStyle name="Normal 2 2 3 4 7 2 2 2" xfId="8835"/>
    <cellStyle name="Normal 2 2 3 4 7 2 3" xfId="6451"/>
    <cellStyle name="Normal 2 2 3 4 7 3" xfId="2875"/>
    <cellStyle name="Normal 2 2 3 4 7 3 2" xfId="7643"/>
    <cellStyle name="Normal 2 2 3 4 7 4" xfId="5259"/>
    <cellStyle name="Normal 2 2 3 4 8" xfId="833"/>
    <cellStyle name="Normal 2 2 3 4 8 2" xfId="2031"/>
    <cellStyle name="Normal 2 2 3 4 8 2 2" xfId="4415"/>
    <cellStyle name="Normal 2 2 3 4 8 2 2 2" xfId="9183"/>
    <cellStyle name="Normal 2 2 3 4 8 2 3" xfId="6799"/>
    <cellStyle name="Normal 2 2 3 4 8 3" xfId="3223"/>
    <cellStyle name="Normal 2 2 3 4 8 3 2" xfId="7991"/>
    <cellStyle name="Normal 2 2 3 4 8 4" xfId="5607"/>
    <cellStyle name="Normal 2 2 3 4 9" xfId="136"/>
    <cellStyle name="Normal 2 2 3 4 9 2" xfId="1335"/>
    <cellStyle name="Normal 2 2 3 4 9 2 2" xfId="3719"/>
    <cellStyle name="Normal 2 2 3 4 9 2 2 2" xfId="8487"/>
    <cellStyle name="Normal 2 2 3 4 9 2 3" xfId="6103"/>
    <cellStyle name="Normal 2 2 3 4 9 3" xfId="2527"/>
    <cellStyle name="Normal 2 2 3 4 9 3 2" xfId="7295"/>
    <cellStyle name="Normal 2 2 3 4 9 4" xfId="4911"/>
    <cellStyle name="Normal 2 2 3 5" xfId="40"/>
    <cellStyle name="Normal 2 2 3 5 10" xfId="1239"/>
    <cellStyle name="Normal 2 2 3 5 10 2" xfId="3623"/>
    <cellStyle name="Normal 2 2 3 5 10 2 2" xfId="8391"/>
    <cellStyle name="Normal 2 2 3 5 10 3" xfId="6007"/>
    <cellStyle name="Normal 2 2 3 5 11" xfId="2431"/>
    <cellStyle name="Normal 2 2 3 5 11 2" xfId="7199"/>
    <cellStyle name="Normal 2 2 3 5 12" xfId="4815"/>
    <cellStyle name="Normal 2 2 3 5 2" xfId="292"/>
    <cellStyle name="Normal 2 2 3 5 2 2" xfId="436"/>
    <cellStyle name="Normal 2 2 3 5 2 2 2" xfId="785"/>
    <cellStyle name="Normal 2 2 3 5 2 2 2 2" xfId="1983"/>
    <cellStyle name="Normal 2 2 3 5 2 2 2 2 2" xfId="4367"/>
    <cellStyle name="Normal 2 2 3 5 2 2 2 2 2 2" xfId="9135"/>
    <cellStyle name="Normal 2 2 3 5 2 2 2 2 3" xfId="6751"/>
    <cellStyle name="Normal 2 2 3 5 2 2 2 3" xfId="3175"/>
    <cellStyle name="Normal 2 2 3 5 2 2 2 3 2" xfId="7943"/>
    <cellStyle name="Normal 2 2 3 5 2 2 2 4" xfId="5559"/>
    <cellStyle name="Normal 2 2 3 5 2 2 3" xfId="1133"/>
    <cellStyle name="Normal 2 2 3 5 2 2 3 2" xfId="2331"/>
    <cellStyle name="Normal 2 2 3 5 2 2 3 2 2" xfId="4715"/>
    <cellStyle name="Normal 2 2 3 5 2 2 3 2 2 2" xfId="9483"/>
    <cellStyle name="Normal 2 2 3 5 2 2 3 2 3" xfId="7099"/>
    <cellStyle name="Normal 2 2 3 5 2 2 3 3" xfId="3523"/>
    <cellStyle name="Normal 2 2 3 5 2 2 3 3 2" xfId="8291"/>
    <cellStyle name="Normal 2 2 3 5 2 2 3 4" xfId="5907"/>
    <cellStyle name="Normal 2 2 3 5 2 2 4" xfId="1635"/>
    <cellStyle name="Normal 2 2 3 5 2 2 4 2" xfId="4019"/>
    <cellStyle name="Normal 2 2 3 5 2 2 4 2 2" xfId="8787"/>
    <cellStyle name="Normal 2 2 3 5 2 2 4 3" xfId="6403"/>
    <cellStyle name="Normal 2 2 3 5 2 2 5" xfId="2827"/>
    <cellStyle name="Normal 2 2 3 5 2 2 5 2" xfId="7595"/>
    <cellStyle name="Normal 2 2 3 5 2 2 6" xfId="5211"/>
    <cellStyle name="Normal 2 2 3 5 2 3" xfId="641"/>
    <cellStyle name="Normal 2 2 3 5 2 3 2" xfId="1839"/>
    <cellStyle name="Normal 2 2 3 5 2 3 2 2" xfId="4223"/>
    <cellStyle name="Normal 2 2 3 5 2 3 2 2 2" xfId="8991"/>
    <cellStyle name="Normal 2 2 3 5 2 3 2 3" xfId="6607"/>
    <cellStyle name="Normal 2 2 3 5 2 3 3" xfId="3031"/>
    <cellStyle name="Normal 2 2 3 5 2 3 3 2" xfId="7799"/>
    <cellStyle name="Normal 2 2 3 5 2 3 4" xfId="5415"/>
    <cellStyle name="Normal 2 2 3 5 2 4" xfId="989"/>
    <cellStyle name="Normal 2 2 3 5 2 4 2" xfId="2187"/>
    <cellStyle name="Normal 2 2 3 5 2 4 2 2" xfId="4571"/>
    <cellStyle name="Normal 2 2 3 5 2 4 2 2 2" xfId="9339"/>
    <cellStyle name="Normal 2 2 3 5 2 4 2 3" xfId="6955"/>
    <cellStyle name="Normal 2 2 3 5 2 4 3" xfId="3379"/>
    <cellStyle name="Normal 2 2 3 5 2 4 3 2" xfId="8147"/>
    <cellStyle name="Normal 2 2 3 5 2 4 4" xfId="5763"/>
    <cellStyle name="Normal 2 2 3 5 2 5" xfId="1491"/>
    <cellStyle name="Normal 2 2 3 5 2 5 2" xfId="3875"/>
    <cellStyle name="Normal 2 2 3 5 2 5 2 2" xfId="8643"/>
    <cellStyle name="Normal 2 2 3 5 2 5 3" xfId="6259"/>
    <cellStyle name="Normal 2 2 3 5 2 6" xfId="2683"/>
    <cellStyle name="Normal 2 2 3 5 2 6 2" xfId="7451"/>
    <cellStyle name="Normal 2 2 3 5 2 7" xfId="5067"/>
    <cellStyle name="Normal 2 2 3 5 3" xfId="220"/>
    <cellStyle name="Normal 2 2 3 5 3 2" xfId="569"/>
    <cellStyle name="Normal 2 2 3 5 3 2 2" xfId="1767"/>
    <cellStyle name="Normal 2 2 3 5 3 2 2 2" xfId="4151"/>
    <cellStyle name="Normal 2 2 3 5 3 2 2 2 2" xfId="8919"/>
    <cellStyle name="Normal 2 2 3 5 3 2 2 3" xfId="6535"/>
    <cellStyle name="Normal 2 2 3 5 3 2 3" xfId="2959"/>
    <cellStyle name="Normal 2 2 3 5 3 2 3 2" xfId="7727"/>
    <cellStyle name="Normal 2 2 3 5 3 2 4" xfId="5343"/>
    <cellStyle name="Normal 2 2 3 5 3 3" xfId="917"/>
    <cellStyle name="Normal 2 2 3 5 3 3 2" xfId="2115"/>
    <cellStyle name="Normal 2 2 3 5 3 3 2 2" xfId="4499"/>
    <cellStyle name="Normal 2 2 3 5 3 3 2 2 2" xfId="9267"/>
    <cellStyle name="Normal 2 2 3 5 3 3 2 3" xfId="6883"/>
    <cellStyle name="Normal 2 2 3 5 3 3 3" xfId="3307"/>
    <cellStyle name="Normal 2 2 3 5 3 3 3 2" xfId="8075"/>
    <cellStyle name="Normal 2 2 3 5 3 3 4" xfId="5691"/>
    <cellStyle name="Normal 2 2 3 5 3 4" xfId="1419"/>
    <cellStyle name="Normal 2 2 3 5 3 4 2" xfId="3803"/>
    <cellStyle name="Normal 2 2 3 5 3 4 2 2" xfId="8571"/>
    <cellStyle name="Normal 2 2 3 5 3 4 3" xfId="6187"/>
    <cellStyle name="Normal 2 2 3 5 3 5" xfId="2611"/>
    <cellStyle name="Normal 2 2 3 5 3 5 2" xfId="7379"/>
    <cellStyle name="Normal 2 2 3 5 3 6" xfId="4995"/>
    <cellStyle name="Normal 2 2 3 5 4" xfId="364"/>
    <cellStyle name="Normal 2 2 3 5 4 2" xfId="713"/>
    <cellStyle name="Normal 2 2 3 5 4 2 2" xfId="1911"/>
    <cellStyle name="Normal 2 2 3 5 4 2 2 2" xfId="4295"/>
    <cellStyle name="Normal 2 2 3 5 4 2 2 2 2" xfId="9063"/>
    <cellStyle name="Normal 2 2 3 5 4 2 2 3" xfId="6679"/>
    <cellStyle name="Normal 2 2 3 5 4 2 3" xfId="3103"/>
    <cellStyle name="Normal 2 2 3 5 4 2 3 2" xfId="7871"/>
    <cellStyle name="Normal 2 2 3 5 4 2 4" xfId="5487"/>
    <cellStyle name="Normal 2 2 3 5 4 3" xfId="1061"/>
    <cellStyle name="Normal 2 2 3 5 4 3 2" xfId="2259"/>
    <cellStyle name="Normal 2 2 3 5 4 3 2 2" xfId="4643"/>
    <cellStyle name="Normal 2 2 3 5 4 3 2 2 2" xfId="9411"/>
    <cellStyle name="Normal 2 2 3 5 4 3 2 3" xfId="7027"/>
    <cellStyle name="Normal 2 2 3 5 4 3 3" xfId="3451"/>
    <cellStyle name="Normal 2 2 3 5 4 3 3 2" xfId="8219"/>
    <cellStyle name="Normal 2 2 3 5 4 3 4" xfId="5835"/>
    <cellStyle name="Normal 2 2 3 5 4 4" xfId="1563"/>
    <cellStyle name="Normal 2 2 3 5 4 4 2" xfId="3947"/>
    <cellStyle name="Normal 2 2 3 5 4 4 2 2" xfId="8715"/>
    <cellStyle name="Normal 2 2 3 5 4 4 3" xfId="6331"/>
    <cellStyle name="Normal 2 2 3 5 4 5" xfId="2755"/>
    <cellStyle name="Normal 2 2 3 5 4 5 2" xfId="7523"/>
    <cellStyle name="Normal 2 2 3 5 4 6" xfId="5139"/>
    <cellStyle name="Normal 2 2 3 5 5" xfId="497"/>
    <cellStyle name="Normal 2 2 3 5 5 2" xfId="1695"/>
    <cellStyle name="Normal 2 2 3 5 5 2 2" xfId="4079"/>
    <cellStyle name="Normal 2 2 3 5 5 2 2 2" xfId="8847"/>
    <cellStyle name="Normal 2 2 3 5 5 2 3" xfId="6463"/>
    <cellStyle name="Normal 2 2 3 5 5 3" xfId="2887"/>
    <cellStyle name="Normal 2 2 3 5 5 3 2" xfId="7655"/>
    <cellStyle name="Normal 2 2 3 5 5 4" xfId="5271"/>
    <cellStyle name="Normal 2 2 3 5 6" xfId="845"/>
    <cellStyle name="Normal 2 2 3 5 6 2" xfId="2043"/>
    <cellStyle name="Normal 2 2 3 5 6 2 2" xfId="4427"/>
    <cellStyle name="Normal 2 2 3 5 6 2 2 2" xfId="9195"/>
    <cellStyle name="Normal 2 2 3 5 6 2 3" xfId="6811"/>
    <cellStyle name="Normal 2 2 3 5 6 3" xfId="3235"/>
    <cellStyle name="Normal 2 2 3 5 6 3 2" xfId="8003"/>
    <cellStyle name="Normal 2 2 3 5 6 4" xfId="5619"/>
    <cellStyle name="Normal 2 2 3 5 7" xfId="148"/>
    <cellStyle name="Normal 2 2 3 5 7 2" xfId="1347"/>
    <cellStyle name="Normal 2 2 3 5 7 2 2" xfId="3731"/>
    <cellStyle name="Normal 2 2 3 5 7 2 2 2" xfId="8499"/>
    <cellStyle name="Normal 2 2 3 5 7 2 3" xfId="6115"/>
    <cellStyle name="Normal 2 2 3 5 7 3" xfId="2539"/>
    <cellStyle name="Normal 2 2 3 5 7 3 2" xfId="7307"/>
    <cellStyle name="Normal 2 2 3 5 7 4" xfId="4923"/>
    <cellStyle name="Normal 2 2 3 5 8" xfId="1182"/>
    <cellStyle name="Normal 2 2 3 5 8 2" xfId="2379"/>
    <cellStyle name="Normal 2 2 3 5 8 2 2" xfId="4763"/>
    <cellStyle name="Normal 2 2 3 5 8 2 2 2" xfId="9531"/>
    <cellStyle name="Normal 2 2 3 5 8 2 3" xfId="7147"/>
    <cellStyle name="Normal 2 2 3 5 8 3" xfId="3571"/>
    <cellStyle name="Normal 2 2 3 5 8 3 2" xfId="8339"/>
    <cellStyle name="Normal 2 2 3 5 8 4" xfId="5955"/>
    <cellStyle name="Normal 2 2 3 5 9" xfId="88"/>
    <cellStyle name="Normal 2 2 3 5 9 2" xfId="1287"/>
    <cellStyle name="Normal 2 2 3 5 9 2 2" xfId="3671"/>
    <cellStyle name="Normal 2 2 3 5 9 2 2 2" xfId="8439"/>
    <cellStyle name="Normal 2 2 3 5 9 2 3" xfId="6055"/>
    <cellStyle name="Normal 2 2 3 5 9 3" xfId="2479"/>
    <cellStyle name="Normal 2 2 3 5 9 3 2" xfId="7247"/>
    <cellStyle name="Normal 2 2 3 5 9 4" xfId="4863"/>
    <cellStyle name="Normal 2 2 3 6" xfId="124"/>
    <cellStyle name="Normal 2 2 3 6 2" xfId="268"/>
    <cellStyle name="Normal 2 2 3 6 2 2" xfId="412"/>
    <cellStyle name="Normal 2 2 3 6 2 2 2" xfId="761"/>
    <cellStyle name="Normal 2 2 3 6 2 2 2 2" xfId="1959"/>
    <cellStyle name="Normal 2 2 3 6 2 2 2 2 2" xfId="4343"/>
    <cellStyle name="Normal 2 2 3 6 2 2 2 2 2 2" xfId="9111"/>
    <cellStyle name="Normal 2 2 3 6 2 2 2 2 3" xfId="6727"/>
    <cellStyle name="Normal 2 2 3 6 2 2 2 3" xfId="3151"/>
    <cellStyle name="Normal 2 2 3 6 2 2 2 3 2" xfId="7919"/>
    <cellStyle name="Normal 2 2 3 6 2 2 2 4" xfId="5535"/>
    <cellStyle name="Normal 2 2 3 6 2 2 3" xfId="1109"/>
    <cellStyle name="Normal 2 2 3 6 2 2 3 2" xfId="2307"/>
    <cellStyle name="Normal 2 2 3 6 2 2 3 2 2" xfId="4691"/>
    <cellStyle name="Normal 2 2 3 6 2 2 3 2 2 2" xfId="9459"/>
    <cellStyle name="Normal 2 2 3 6 2 2 3 2 3" xfId="7075"/>
    <cellStyle name="Normal 2 2 3 6 2 2 3 3" xfId="3499"/>
    <cellStyle name="Normal 2 2 3 6 2 2 3 3 2" xfId="8267"/>
    <cellStyle name="Normal 2 2 3 6 2 2 3 4" xfId="5883"/>
    <cellStyle name="Normal 2 2 3 6 2 2 4" xfId="1611"/>
    <cellStyle name="Normal 2 2 3 6 2 2 4 2" xfId="3995"/>
    <cellStyle name="Normal 2 2 3 6 2 2 4 2 2" xfId="8763"/>
    <cellStyle name="Normal 2 2 3 6 2 2 4 3" xfId="6379"/>
    <cellStyle name="Normal 2 2 3 6 2 2 5" xfId="2803"/>
    <cellStyle name="Normal 2 2 3 6 2 2 5 2" xfId="7571"/>
    <cellStyle name="Normal 2 2 3 6 2 2 6" xfId="5187"/>
    <cellStyle name="Normal 2 2 3 6 2 3" xfId="617"/>
    <cellStyle name="Normal 2 2 3 6 2 3 2" xfId="1815"/>
    <cellStyle name="Normal 2 2 3 6 2 3 2 2" xfId="4199"/>
    <cellStyle name="Normal 2 2 3 6 2 3 2 2 2" xfId="8967"/>
    <cellStyle name="Normal 2 2 3 6 2 3 2 3" xfId="6583"/>
    <cellStyle name="Normal 2 2 3 6 2 3 3" xfId="3007"/>
    <cellStyle name="Normal 2 2 3 6 2 3 3 2" xfId="7775"/>
    <cellStyle name="Normal 2 2 3 6 2 3 4" xfId="5391"/>
    <cellStyle name="Normal 2 2 3 6 2 4" xfId="965"/>
    <cellStyle name="Normal 2 2 3 6 2 4 2" xfId="2163"/>
    <cellStyle name="Normal 2 2 3 6 2 4 2 2" xfId="4547"/>
    <cellStyle name="Normal 2 2 3 6 2 4 2 2 2" xfId="9315"/>
    <cellStyle name="Normal 2 2 3 6 2 4 2 3" xfId="6931"/>
    <cellStyle name="Normal 2 2 3 6 2 4 3" xfId="3355"/>
    <cellStyle name="Normal 2 2 3 6 2 4 3 2" xfId="8123"/>
    <cellStyle name="Normal 2 2 3 6 2 4 4" xfId="5739"/>
    <cellStyle name="Normal 2 2 3 6 2 5" xfId="1467"/>
    <cellStyle name="Normal 2 2 3 6 2 5 2" xfId="3851"/>
    <cellStyle name="Normal 2 2 3 6 2 5 2 2" xfId="8619"/>
    <cellStyle name="Normal 2 2 3 6 2 5 3" xfId="6235"/>
    <cellStyle name="Normal 2 2 3 6 2 6" xfId="2659"/>
    <cellStyle name="Normal 2 2 3 6 2 6 2" xfId="7427"/>
    <cellStyle name="Normal 2 2 3 6 2 7" xfId="5043"/>
    <cellStyle name="Normal 2 2 3 6 3" xfId="196"/>
    <cellStyle name="Normal 2 2 3 6 3 2" xfId="545"/>
    <cellStyle name="Normal 2 2 3 6 3 2 2" xfId="1743"/>
    <cellStyle name="Normal 2 2 3 6 3 2 2 2" xfId="4127"/>
    <cellStyle name="Normal 2 2 3 6 3 2 2 2 2" xfId="8895"/>
    <cellStyle name="Normal 2 2 3 6 3 2 2 3" xfId="6511"/>
    <cellStyle name="Normal 2 2 3 6 3 2 3" xfId="2935"/>
    <cellStyle name="Normal 2 2 3 6 3 2 3 2" xfId="7703"/>
    <cellStyle name="Normal 2 2 3 6 3 2 4" xfId="5319"/>
    <cellStyle name="Normal 2 2 3 6 3 3" xfId="893"/>
    <cellStyle name="Normal 2 2 3 6 3 3 2" xfId="2091"/>
    <cellStyle name="Normal 2 2 3 6 3 3 2 2" xfId="4475"/>
    <cellStyle name="Normal 2 2 3 6 3 3 2 2 2" xfId="9243"/>
    <cellStyle name="Normal 2 2 3 6 3 3 2 3" xfId="6859"/>
    <cellStyle name="Normal 2 2 3 6 3 3 3" xfId="3283"/>
    <cellStyle name="Normal 2 2 3 6 3 3 3 2" xfId="8051"/>
    <cellStyle name="Normal 2 2 3 6 3 3 4" xfId="5667"/>
    <cellStyle name="Normal 2 2 3 6 3 4" xfId="1395"/>
    <cellStyle name="Normal 2 2 3 6 3 4 2" xfId="3779"/>
    <cellStyle name="Normal 2 2 3 6 3 4 2 2" xfId="8547"/>
    <cellStyle name="Normal 2 2 3 6 3 4 3" xfId="6163"/>
    <cellStyle name="Normal 2 2 3 6 3 5" xfId="2587"/>
    <cellStyle name="Normal 2 2 3 6 3 5 2" xfId="7355"/>
    <cellStyle name="Normal 2 2 3 6 3 6" xfId="4971"/>
    <cellStyle name="Normal 2 2 3 6 4" xfId="340"/>
    <cellStyle name="Normal 2 2 3 6 4 2" xfId="689"/>
    <cellStyle name="Normal 2 2 3 6 4 2 2" xfId="1887"/>
    <cellStyle name="Normal 2 2 3 6 4 2 2 2" xfId="4271"/>
    <cellStyle name="Normal 2 2 3 6 4 2 2 2 2" xfId="9039"/>
    <cellStyle name="Normal 2 2 3 6 4 2 2 3" xfId="6655"/>
    <cellStyle name="Normal 2 2 3 6 4 2 3" xfId="3079"/>
    <cellStyle name="Normal 2 2 3 6 4 2 3 2" xfId="7847"/>
    <cellStyle name="Normal 2 2 3 6 4 2 4" xfId="5463"/>
    <cellStyle name="Normal 2 2 3 6 4 3" xfId="1037"/>
    <cellStyle name="Normal 2 2 3 6 4 3 2" xfId="2235"/>
    <cellStyle name="Normal 2 2 3 6 4 3 2 2" xfId="4619"/>
    <cellStyle name="Normal 2 2 3 6 4 3 2 2 2" xfId="9387"/>
    <cellStyle name="Normal 2 2 3 6 4 3 2 3" xfId="7003"/>
    <cellStyle name="Normal 2 2 3 6 4 3 3" xfId="3427"/>
    <cellStyle name="Normal 2 2 3 6 4 3 3 2" xfId="8195"/>
    <cellStyle name="Normal 2 2 3 6 4 3 4" xfId="5811"/>
    <cellStyle name="Normal 2 2 3 6 4 4" xfId="1539"/>
    <cellStyle name="Normal 2 2 3 6 4 4 2" xfId="3923"/>
    <cellStyle name="Normal 2 2 3 6 4 4 2 2" xfId="8691"/>
    <cellStyle name="Normal 2 2 3 6 4 4 3" xfId="6307"/>
    <cellStyle name="Normal 2 2 3 6 4 5" xfId="2731"/>
    <cellStyle name="Normal 2 2 3 6 4 5 2" xfId="7499"/>
    <cellStyle name="Normal 2 2 3 6 4 6" xfId="5115"/>
    <cellStyle name="Normal 2 2 3 6 5" xfId="473"/>
    <cellStyle name="Normal 2 2 3 6 5 2" xfId="1671"/>
    <cellStyle name="Normal 2 2 3 6 5 2 2" xfId="4055"/>
    <cellStyle name="Normal 2 2 3 6 5 2 2 2" xfId="8823"/>
    <cellStyle name="Normal 2 2 3 6 5 2 3" xfId="6439"/>
    <cellStyle name="Normal 2 2 3 6 5 3" xfId="2863"/>
    <cellStyle name="Normal 2 2 3 6 5 3 2" xfId="7631"/>
    <cellStyle name="Normal 2 2 3 6 5 4" xfId="5247"/>
    <cellStyle name="Normal 2 2 3 6 6" xfId="821"/>
    <cellStyle name="Normal 2 2 3 6 6 2" xfId="2019"/>
    <cellStyle name="Normal 2 2 3 6 6 2 2" xfId="4403"/>
    <cellStyle name="Normal 2 2 3 6 6 2 2 2" xfId="9171"/>
    <cellStyle name="Normal 2 2 3 6 6 2 3" xfId="6787"/>
    <cellStyle name="Normal 2 2 3 6 6 3" xfId="3211"/>
    <cellStyle name="Normal 2 2 3 6 6 3 2" xfId="7979"/>
    <cellStyle name="Normal 2 2 3 6 6 4" xfId="5595"/>
    <cellStyle name="Normal 2 2 3 6 7" xfId="1323"/>
    <cellStyle name="Normal 2 2 3 6 7 2" xfId="3707"/>
    <cellStyle name="Normal 2 2 3 6 7 2 2" xfId="8475"/>
    <cellStyle name="Normal 2 2 3 6 7 3" xfId="6091"/>
    <cellStyle name="Normal 2 2 3 6 8" xfId="2515"/>
    <cellStyle name="Normal 2 2 3 6 8 2" xfId="7283"/>
    <cellStyle name="Normal 2 2 3 6 9" xfId="4899"/>
    <cellStyle name="Normal 2 2 3 7" xfId="244"/>
    <cellStyle name="Normal 2 2 3 7 2" xfId="388"/>
    <cellStyle name="Normal 2 2 3 7 2 2" xfId="737"/>
    <cellStyle name="Normal 2 2 3 7 2 2 2" xfId="1935"/>
    <cellStyle name="Normal 2 2 3 7 2 2 2 2" xfId="4319"/>
    <cellStyle name="Normal 2 2 3 7 2 2 2 2 2" xfId="9087"/>
    <cellStyle name="Normal 2 2 3 7 2 2 2 3" xfId="6703"/>
    <cellStyle name="Normal 2 2 3 7 2 2 3" xfId="3127"/>
    <cellStyle name="Normal 2 2 3 7 2 2 3 2" xfId="7895"/>
    <cellStyle name="Normal 2 2 3 7 2 2 4" xfId="5511"/>
    <cellStyle name="Normal 2 2 3 7 2 3" xfId="1085"/>
    <cellStyle name="Normal 2 2 3 7 2 3 2" xfId="2283"/>
    <cellStyle name="Normal 2 2 3 7 2 3 2 2" xfId="4667"/>
    <cellStyle name="Normal 2 2 3 7 2 3 2 2 2" xfId="9435"/>
    <cellStyle name="Normal 2 2 3 7 2 3 2 3" xfId="7051"/>
    <cellStyle name="Normal 2 2 3 7 2 3 3" xfId="3475"/>
    <cellStyle name="Normal 2 2 3 7 2 3 3 2" xfId="8243"/>
    <cellStyle name="Normal 2 2 3 7 2 3 4" xfId="5859"/>
    <cellStyle name="Normal 2 2 3 7 2 4" xfId="1587"/>
    <cellStyle name="Normal 2 2 3 7 2 4 2" xfId="3971"/>
    <cellStyle name="Normal 2 2 3 7 2 4 2 2" xfId="8739"/>
    <cellStyle name="Normal 2 2 3 7 2 4 3" xfId="6355"/>
    <cellStyle name="Normal 2 2 3 7 2 5" xfId="2779"/>
    <cellStyle name="Normal 2 2 3 7 2 5 2" xfId="7547"/>
    <cellStyle name="Normal 2 2 3 7 2 6" xfId="5163"/>
    <cellStyle name="Normal 2 2 3 7 3" xfId="593"/>
    <cellStyle name="Normal 2 2 3 7 3 2" xfId="1791"/>
    <cellStyle name="Normal 2 2 3 7 3 2 2" xfId="4175"/>
    <cellStyle name="Normal 2 2 3 7 3 2 2 2" xfId="8943"/>
    <cellStyle name="Normal 2 2 3 7 3 2 3" xfId="6559"/>
    <cellStyle name="Normal 2 2 3 7 3 3" xfId="2983"/>
    <cellStyle name="Normal 2 2 3 7 3 3 2" xfId="7751"/>
    <cellStyle name="Normal 2 2 3 7 3 4" xfId="5367"/>
    <cellStyle name="Normal 2 2 3 7 4" xfId="941"/>
    <cellStyle name="Normal 2 2 3 7 4 2" xfId="2139"/>
    <cellStyle name="Normal 2 2 3 7 4 2 2" xfId="4523"/>
    <cellStyle name="Normal 2 2 3 7 4 2 2 2" xfId="9291"/>
    <cellStyle name="Normal 2 2 3 7 4 2 3" xfId="6907"/>
    <cellStyle name="Normal 2 2 3 7 4 3" xfId="3331"/>
    <cellStyle name="Normal 2 2 3 7 4 3 2" xfId="8099"/>
    <cellStyle name="Normal 2 2 3 7 4 4" xfId="5715"/>
    <cellStyle name="Normal 2 2 3 7 5" xfId="1443"/>
    <cellStyle name="Normal 2 2 3 7 5 2" xfId="3827"/>
    <cellStyle name="Normal 2 2 3 7 5 2 2" xfId="8595"/>
    <cellStyle name="Normal 2 2 3 7 5 3" xfId="6211"/>
    <cellStyle name="Normal 2 2 3 7 6" xfId="2635"/>
    <cellStyle name="Normal 2 2 3 7 6 2" xfId="7403"/>
    <cellStyle name="Normal 2 2 3 7 7" xfId="5019"/>
    <cellStyle name="Normal 2 2 3 8" xfId="172"/>
    <cellStyle name="Normal 2 2 3 8 2" xfId="521"/>
    <cellStyle name="Normal 2 2 3 8 2 2" xfId="1719"/>
    <cellStyle name="Normal 2 2 3 8 2 2 2" xfId="4103"/>
    <cellStyle name="Normal 2 2 3 8 2 2 2 2" xfId="8871"/>
    <cellStyle name="Normal 2 2 3 8 2 2 3" xfId="6487"/>
    <cellStyle name="Normal 2 2 3 8 2 3" xfId="2911"/>
    <cellStyle name="Normal 2 2 3 8 2 3 2" xfId="7679"/>
    <cellStyle name="Normal 2 2 3 8 2 4" xfId="5295"/>
    <cellStyle name="Normal 2 2 3 8 3" xfId="869"/>
    <cellStyle name="Normal 2 2 3 8 3 2" xfId="2067"/>
    <cellStyle name="Normal 2 2 3 8 3 2 2" xfId="4451"/>
    <cellStyle name="Normal 2 2 3 8 3 2 2 2" xfId="9219"/>
    <cellStyle name="Normal 2 2 3 8 3 2 3" xfId="6835"/>
    <cellStyle name="Normal 2 2 3 8 3 3" xfId="3259"/>
    <cellStyle name="Normal 2 2 3 8 3 3 2" xfId="8027"/>
    <cellStyle name="Normal 2 2 3 8 3 4" xfId="5643"/>
    <cellStyle name="Normal 2 2 3 8 4" xfId="1371"/>
    <cellStyle name="Normal 2 2 3 8 4 2" xfId="3755"/>
    <cellStyle name="Normal 2 2 3 8 4 2 2" xfId="8523"/>
    <cellStyle name="Normal 2 2 3 8 4 3" xfId="6139"/>
    <cellStyle name="Normal 2 2 3 8 5" xfId="2563"/>
    <cellStyle name="Normal 2 2 3 8 5 2" xfId="7331"/>
    <cellStyle name="Normal 2 2 3 8 6" xfId="4947"/>
    <cellStyle name="Normal 2 2 3 9" xfId="316"/>
    <cellStyle name="Normal 2 2 3 9 2" xfId="665"/>
    <cellStyle name="Normal 2 2 3 9 2 2" xfId="1863"/>
    <cellStyle name="Normal 2 2 3 9 2 2 2" xfId="4247"/>
    <cellStyle name="Normal 2 2 3 9 2 2 2 2" xfId="9015"/>
    <cellStyle name="Normal 2 2 3 9 2 2 3" xfId="6631"/>
    <cellStyle name="Normal 2 2 3 9 2 3" xfId="3055"/>
    <cellStyle name="Normal 2 2 3 9 2 3 2" xfId="7823"/>
    <cellStyle name="Normal 2 2 3 9 2 4" xfId="5439"/>
    <cellStyle name="Normal 2 2 3 9 3" xfId="1013"/>
    <cellStyle name="Normal 2 2 3 9 3 2" xfId="2211"/>
    <cellStyle name="Normal 2 2 3 9 3 2 2" xfId="4595"/>
    <cellStyle name="Normal 2 2 3 9 3 2 2 2" xfId="9363"/>
    <cellStyle name="Normal 2 2 3 9 3 2 3" xfId="6979"/>
    <cellStyle name="Normal 2 2 3 9 3 3" xfId="3403"/>
    <cellStyle name="Normal 2 2 3 9 3 3 2" xfId="8171"/>
    <cellStyle name="Normal 2 2 3 9 3 4" xfId="5787"/>
    <cellStyle name="Normal 2 2 3 9 4" xfId="1515"/>
    <cellStyle name="Normal 2 2 3 9 4 2" xfId="3899"/>
    <cellStyle name="Normal 2 2 3 9 4 2 2" xfId="8667"/>
    <cellStyle name="Normal 2 2 3 9 4 3" xfId="6283"/>
    <cellStyle name="Normal 2 2 3 9 5" xfId="2707"/>
    <cellStyle name="Normal 2 2 3 9 5 2" xfId="7475"/>
    <cellStyle name="Normal 2 2 3 9 6" xfId="5091"/>
    <cellStyle name="Normal 2 2 4" xfId="12"/>
    <cellStyle name="Normal 2 2 5" xfId="1206"/>
    <cellStyle name="Normal 2 3" xfId="15"/>
    <cellStyle name="Normal 2 3 10" xfId="462"/>
    <cellStyle name="Normal 2 3 10 2" xfId="1660"/>
    <cellStyle name="Normal 2 3 10 2 2" xfId="4044"/>
    <cellStyle name="Normal 2 3 10 2 2 2" xfId="8812"/>
    <cellStyle name="Normal 2 3 10 2 3" xfId="6428"/>
    <cellStyle name="Normal 2 3 10 3" xfId="2852"/>
    <cellStyle name="Normal 2 3 10 3 2" xfId="7620"/>
    <cellStyle name="Normal 2 3 10 4" xfId="5236"/>
    <cellStyle name="Normal 2 3 11" xfId="810"/>
    <cellStyle name="Normal 2 3 11 2" xfId="2008"/>
    <cellStyle name="Normal 2 3 11 2 2" xfId="4392"/>
    <cellStyle name="Normal 2 3 11 2 2 2" xfId="9160"/>
    <cellStyle name="Normal 2 3 11 2 3" xfId="6776"/>
    <cellStyle name="Normal 2 3 11 3" xfId="3200"/>
    <cellStyle name="Normal 2 3 11 3 2" xfId="7968"/>
    <cellStyle name="Normal 2 3 11 4" xfId="5584"/>
    <cellStyle name="Normal 2 3 12" xfId="113"/>
    <cellStyle name="Normal 2 3 12 2" xfId="1312"/>
    <cellStyle name="Normal 2 3 12 2 2" xfId="3696"/>
    <cellStyle name="Normal 2 3 12 2 2 2" xfId="8464"/>
    <cellStyle name="Normal 2 3 12 2 3" xfId="6080"/>
    <cellStyle name="Normal 2 3 12 3" xfId="2504"/>
    <cellStyle name="Normal 2 3 12 3 2" xfId="7272"/>
    <cellStyle name="Normal 2 3 12 4" xfId="4888"/>
    <cellStyle name="Normal 2 3 13" xfId="1159"/>
    <cellStyle name="Normal 2 3 13 2" xfId="2356"/>
    <cellStyle name="Normal 2 3 13 2 2" xfId="4740"/>
    <cellStyle name="Normal 2 3 13 2 2 2" xfId="9508"/>
    <cellStyle name="Normal 2 3 13 2 3" xfId="7124"/>
    <cellStyle name="Normal 2 3 13 3" xfId="3548"/>
    <cellStyle name="Normal 2 3 13 3 2" xfId="8316"/>
    <cellStyle name="Normal 2 3 13 4" xfId="5932"/>
    <cellStyle name="Normal 2 3 14" xfId="65"/>
    <cellStyle name="Normal 2 3 14 2" xfId="1264"/>
    <cellStyle name="Normal 2 3 14 2 2" xfId="3648"/>
    <cellStyle name="Normal 2 3 14 2 2 2" xfId="8416"/>
    <cellStyle name="Normal 2 3 14 2 3" xfId="6032"/>
    <cellStyle name="Normal 2 3 14 3" xfId="2456"/>
    <cellStyle name="Normal 2 3 14 3 2" xfId="7224"/>
    <cellStyle name="Normal 2 3 14 4" xfId="4840"/>
    <cellStyle name="Normal 2 3 15" xfId="1216"/>
    <cellStyle name="Normal 2 3 15 2" xfId="3600"/>
    <cellStyle name="Normal 2 3 15 2 2" xfId="8368"/>
    <cellStyle name="Normal 2 3 15 3" xfId="5984"/>
    <cellStyle name="Normal 2 3 16" xfId="2408"/>
    <cellStyle name="Normal 2 3 16 2" xfId="7176"/>
    <cellStyle name="Normal 2 3 17" xfId="4792"/>
    <cellStyle name="Normal 2 3 2" xfId="20"/>
    <cellStyle name="Normal 2 3 2 10" xfId="813"/>
    <cellStyle name="Normal 2 3 2 10 2" xfId="2011"/>
    <cellStyle name="Normal 2 3 2 10 2 2" xfId="4395"/>
    <cellStyle name="Normal 2 3 2 10 2 2 2" xfId="9163"/>
    <cellStyle name="Normal 2 3 2 10 2 3" xfId="6779"/>
    <cellStyle name="Normal 2 3 2 10 3" xfId="3203"/>
    <cellStyle name="Normal 2 3 2 10 3 2" xfId="7971"/>
    <cellStyle name="Normal 2 3 2 10 4" xfId="5587"/>
    <cellStyle name="Normal 2 3 2 11" xfId="116"/>
    <cellStyle name="Normal 2 3 2 11 2" xfId="1315"/>
    <cellStyle name="Normal 2 3 2 11 2 2" xfId="3699"/>
    <cellStyle name="Normal 2 3 2 11 2 2 2" xfId="8467"/>
    <cellStyle name="Normal 2 3 2 11 2 3" xfId="6083"/>
    <cellStyle name="Normal 2 3 2 11 3" xfId="2507"/>
    <cellStyle name="Normal 2 3 2 11 3 2" xfId="7275"/>
    <cellStyle name="Normal 2 3 2 11 4" xfId="4891"/>
    <cellStyle name="Normal 2 3 2 12" xfId="1162"/>
    <cellStyle name="Normal 2 3 2 12 2" xfId="2359"/>
    <cellStyle name="Normal 2 3 2 12 2 2" xfId="4743"/>
    <cellStyle name="Normal 2 3 2 12 2 2 2" xfId="9511"/>
    <cellStyle name="Normal 2 3 2 12 2 3" xfId="7127"/>
    <cellStyle name="Normal 2 3 2 12 3" xfId="3551"/>
    <cellStyle name="Normal 2 3 2 12 3 2" xfId="8319"/>
    <cellStyle name="Normal 2 3 2 12 4" xfId="5935"/>
    <cellStyle name="Normal 2 3 2 13" xfId="68"/>
    <cellStyle name="Normal 2 3 2 13 2" xfId="1267"/>
    <cellStyle name="Normal 2 3 2 13 2 2" xfId="3651"/>
    <cellStyle name="Normal 2 3 2 13 2 2 2" xfId="8419"/>
    <cellStyle name="Normal 2 3 2 13 2 3" xfId="6035"/>
    <cellStyle name="Normal 2 3 2 13 3" xfId="2459"/>
    <cellStyle name="Normal 2 3 2 13 3 2" xfId="7227"/>
    <cellStyle name="Normal 2 3 2 13 4" xfId="4843"/>
    <cellStyle name="Normal 2 3 2 14" xfId="1219"/>
    <cellStyle name="Normal 2 3 2 14 2" xfId="3603"/>
    <cellStyle name="Normal 2 3 2 14 2 2" xfId="8371"/>
    <cellStyle name="Normal 2 3 2 14 3" xfId="5987"/>
    <cellStyle name="Normal 2 3 2 15" xfId="2411"/>
    <cellStyle name="Normal 2 3 2 15 2" xfId="7179"/>
    <cellStyle name="Normal 2 3 2 16" xfId="4795"/>
    <cellStyle name="Normal 2 3 2 2" xfId="26"/>
    <cellStyle name="Normal 2 3 2 2 10" xfId="122"/>
    <cellStyle name="Normal 2 3 2 2 10 2" xfId="1321"/>
    <cellStyle name="Normal 2 3 2 2 10 2 2" xfId="3705"/>
    <cellStyle name="Normal 2 3 2 2 10 2 2 2" xfId="8473"/>
    <cellStyle name="Normal 2 3 2 2 10 2 3" xfId="6089"/>
    <cellStyle name="Normal 2 3 2 2 10 3" xfId="2513"/>
    <cellStyle name="Normal 2 3 2 2 10 3 2" xfId="7281"/>
    <cellStyle name="Normal 2 3 2 2 10 4" xfId="4897"/>
    <cellStyle name="Normal 2 3 2 2 11" xfId="1168"/>
    <cellStyle name="Normal 2 3 2 2 11 2" xfId="2365"/>
    <cellStyle name="Normal 2 3 2 2 11 2 2" xfId="4749"/>
    <cellStyle name="Normal 2 3 2 2 11 2 2 2" xfId="9517"/>
    <cellStyle name="Normal 2 3 2 2 11 2 3" xfId="7133"/>
    <cellStyle name="Normal 2 3 2 2 11 3" xfId="3557"/>
    <cellStyle name="Normal 2 3 2 2 11 3 2" xfId="8325"/>
    <cellStyle name="Normal 2 3 2 2 11 4" xfId="5941"/>
    <cellStyle name="Normal 2 3 2 2 12" xfId="74"/>
    <cellStyle name="Normal 2 3 2 2 12 2" xfId="1273"/>
    <cellStyle name="Normal 2 3 2 2 12 2 2" xfId="3657"/>
    <cellStyle name="Normal 2 3 2 2 12 2 2 2" xfId="8425"/>
    <cellStyle name="Normal 2 3 2 2 12 2 3" xfId="6041"/>
    <cellStyle name="Normal 2 3 2 2 12 3" xfId="2465"/>
    <cellStyle name="Normal 2 3 2 2 12 3 2" xfId="7233"/>
    <cellStyle name="Normal 2 3 2 2 12 4" xfId="4849"/>
    <cellStyle name="Normal 2 3 2 2 13" xfId="1225"/>
    <cellStyle name="Normal 2 3 2 2 13 2" xfId="3609"/>
    <cellStyle name="Normal 2 3 2 2 13 2 2" xfId="8377"/>
    <cellStyle name="Normal 2 3 2 2 13 3" xfId="5993"/>
    <cellStyle name="Normal 2 3 2 2 14" xfId="2417"/>
    <cellStyle name="Normal 2 3 2 2 14 2" xfId="7185"/>
    <cellStyle name="Normal 2 3 2 2 15" xfId="4801"/>
    <cellStyle name="Normal 2 3 2 2 2" xfId="38"/>
    <cellStyle name="Normal 2 3 2 2 2 10" xfId="1180"/>
    <cellStyle name="Normal 2 3 2 2 2 10 2" xfId="2377"/>
    <cellStyle name="Normal 2 3 2 2 2 10 2 2" xfId="4761"/>
    <cellStyle name="Normal 2 3 2 2 2 10 2 2 2" xfId="9529"/>
    <cellStyle name="Normal 2 3 2 2 2 10 2 3" xfId="7145"/>
    <cellStyle name="Normal 2 3 2 2 2 10 3" xfId="3569"/>
    <cellStyle name="Normal 2 3 2 2 2 10 3 2" xfId="8337"/>
    <cellStyle name="Normal 2 3 2 2 2 10 4" xfId="5953"/>
    <cellStyle name="Normal 2 3 2 2 2 11" xfId="86"/>
    <cellStyle name="Normal 2 3 2 2 2 11 2" xfId="1285"/>
    <cellStyle name="Normal 2 3 2 2 2 11 2 2" xfId="3669"/>
    <cellStyle name="Normal 2 3 2 2 2 11 2 2 2" xfId="8437"/>
    <cellStyle name="Normal 2 3 2 2 2 11 2 3" xfId="6053"/>
    <cellStyle name="Normal 2 3 2 2 2 11 3" xfId="2477"/>
    <cellStyle name="Normal 2 3 2 2 2 11 3 2" xfId="7245"/>
    <cellStyle name="Normal 2 3 2 2 2 11 4" xfId="4861"/>
    <cellStyle name="Normal 2 3 2 2 2 12" xfId="1237"/>
    <cellStyle name="Normal 2 3 2 2 2 12 2" xfId="3621"/>
    <cellStyle name="Normal 2 3 2 2 2 12 2 2" xfId="8389"/>
    <cellStyle name="Normal 2 3 2 2 2 12 3" xfId="6005"/>
    <cellStyle name="Normal 2 3 2 2 2 13" xfId="2429"/>
    <cellStyle name="Normal 2 3 2 2 2 13 2" xfId="7197"/>
    <cellStyle name="Normal 2 3 2 2 2 14" xfId="4813"/>
    <cellStyle name="Normal 2 3 2 2 2 2" xfId="62"/>
    <cellStyle name="Normal 2 3 2 2 2 2 10" xfId="1261"/>
    <cellStyle name="Normal 2 3 2 2 2 2 10 2" xfId="3645"/>
    <cellStyle name="Normal 2 3 2 2 2 2 10 2 2" xfId="8413"/>
    <cellStyle name="Normal 2 3 2 2 2 2 10 3" xfId="6029"/>
    <cellStyle name="Normal 2 3 2 2 2 2 11" xfId="2453"/>
    <cellStyle name="Normal 2 3 2 2 2 2 11 2" xfId="7221"/>
    <cellStyle name="Normal 2 3 2 2 2 2 12" xfId="4837"/>
    <cellStyle name="Normal 2 3 2 2 2 2 2" xfId="314"/>
    <cellStyle name="Normal 2 3 2 2 2 2 2 2" xfId="458"/>
    <cellStyle name="Normal 2 3 2 2 2 2 2 2 2" xfId="807"/>
    <cellStyle name="Normal 2 3 2 2 2 2 2 2 2 2" xfId="2005"/>
    <cellStyle name="Normal 2 3 2 2 2 2 2 2 2 2 2" xfId="4389"/>
    <cellStyle name="Normal 2 3 2 2 2 2 2 2 2 2 2 2" xfId="9157"/>
    <cellStyle name="Normal 2 3 2 2 2 2 2 2 2 2 3" xfId="6773"/>
    <cellStyle name="Normal 2 3 2 2 2 2 2 2 2 3" xfId="3197"/>
    <cellStyle name="Normal 2 3 2 2 2 2 2 2 2 3 2" xfId="7965"/>
    <cellStyle name="Normal 2 3 2 2 2 2 2 2 2 4" xfId="5581"/>
    <cellStyle name="Normal 2 3 2 2 2 2 2 2 3" xfId="1155"/>
    <cellStyle name="Normal 2 3 2 2 2 2 2 2 3 2" xfId="2353"/>
    <cellStyle name="Normal 2 3 2 2 2 2 2 2 3 2 2" xfId="4737"/>
    <cellStyle name="Normal 2 3 2 2 2 2 2 2 3 2 2 2" xfId="9505"/>
    <cellStyle name="Normal 2 3 2 2 2 2 2 2 3 2 3" xfId="7121"/>
    <cellStyle name="Normal 2 3 2 2 2 2 2 2 3 3" xfId="3545"/>
    <cellStyle name="Normal 2 3 2 2 2 2 2 2 3 3 2" xfId="8313"/>
    <cellStyle name="Normal 2 3 2 2 2 2 2 2 3 4" xfId="5929"/>
    <cellStyle name="Normal 2 3 2 2 2 2 2 2 4" xfId="1657"/>
    <cellStyle name="Normal 2 3 2 2 2 2 2 2 4 2" xfId="4041"/>
    <cellStyle name="Normal 2 3 2 2 2 2 2 2 4 2 2" xfId="8809"/>
    <cellStyle name="Normal 2 3 2 2 2 2 2 2 4 3" xfId="6425"/>
    <cellStyle name="Normal 2 3 2 2 2 2 2 2 5" xfId="2849"/>
    <cellStyle name="Normal 2 3 2 2 2 2 2 2 5 2" xfId="7617"/>
    <cellStyle name="Normal 2 3 2 2 2 2 2 2 6" xfId="5233"/>
    <cellStyle name="Normal 2 3 2 2 2 2 2 3" xfId="663"/>
    <cellStyle name="Normal 2 3 2 2 2 2 2 3 2" xfId="1861"/>
    <cellStyle name="Normal 2 3 2 2 2 2 2 3 2 2" xfId="4245"/>
    <cellStyle name="Normal 2 3 2 2 2 2 2 3 2 2 2" xfId="9013"/>
    <cellStyle name="Normal 2 3 2 2 2 2 2 3 2 3" xfId="6629"/>
    <cellStyle name="Normal 2 3 2 2 2 2 2 3 3" xfId="3053"/>
    <cellStyle name="Normal 2 3 2 2 2 2 2 3 3 2" xfId="7821"/>
    <cellStyle name="Normal 2 3 2 2 2 2 2 3 4" xfId="5437"/>
    <cellStyle name="Normal 2 3 2 2 2 2 2 4" xfId="1011"/>
    <cellStyle name="Normal 2 3 2 2 2 2 2 4 2" xfId="2209"/>
    <cellStyle name="Normal 2 3 2 2 2 2 2 4 2 2" xfId="4593"/>
    <cellStyle name="Normal 2 3 2 2 2 2 2 4 2 2 2" xfId="9361"/>
    <cellStyle name="Normal 2 3 2 2 2 2 2 4 2 3" xfId="6977"/>
    <cellStyle name="Normal 2 3 2 2 2 2 2 4 3" xfId="3401"/>
    <cellStyle name="Normal 2 3 2 2 2 2 2 4 3 2" xfId="8169"/>
    <cellStyle name="Normal 2 3 2 2 2 2 2 4 4" xfId="5785"/>
    <cellStyle name="Normal 2 3 2 2 2 2 2 5" xfId="1513"/>
    <cellStyle name="Normal 2 3 2 2 2 2 2 5 2" xfId="3897"/>
    <cellStyle name="Normal 2 3 2 2 2 2 2 5 2 2" xfId="8665"/>
    <cellStyle name="Normal 2 3 2 2 2 2 2 5 3" xfId="6281"/>
    <cellStyle name="Normal 2 3 2 2 2 2 2 6" xfId="2705"/>
    <cellStyle name="Normal 2 3 2 2 2 2 2 6 2" xfId="7473"/>
    <cellStyle name="Normal 2 3 2 2 2 2 2 7" xfId="5089"/>
    <cellStyle name="Normal 2 3 2 2 2 2 3" xfId="242"/>
    <cellStyle name="Normal 2 3 2 2 2 2 3 2" xfId="591"/>
    <cellStyle name="Normal 2 3 2 2 2 2 3 2 2" xfId="1789"/>
    <cellStyle name="Normal 2 3 2 2 2 2 3 2 2 2" xfId="4173"/>
    <cellStyle name="Normal 2 3 2 2 2 2 3 2 2 2 2" xfId="8941"/>
    <cellStyle name="Normal 2 3 2 2 2 2 3 2 2 3" xfId="6557"/>
    <cellStyle name="Normal 2 3 2 2 2 2 3 2 3" xfId="2981"/>
    <cellStyle name="Normal 2 3 2 2 2 2 3 2 3 2" xfId="7749"/>
    <cellStyle name="Normal 2 3 2 2 2 2 3 2 4" xfId="5365"/>
    <cellStyle name="Normal 2 3 2 2 2 2 3 3" xfId="939"/>
    <cellStyle name="Normal 2 3 2 2 2 2 3 3 2" xfId="2137"/>
    <cellStyle name="Normal 2 3 2 2 2 2 3 3 2 2" xfId="4521"/>
    <cellStyle name="Normal 2 3 2 2 2 2 3 3 2 2 2" xfId="9289"/>
    <cellStyle name="Normal 2 3 2 2 2 2 3 3 2 3" xfId="6905"/>
    <cellStyle name="Normal 2 3 2 2 2 2 3 3 3" xfId="3329"/>
    <cellStyle name="Normal 2 3 2 2 2 2 3 3 3 2" xfId="8097"/>
    <cellStyle name="Normal 2 3 2 2 2 2 3 3 4" xfId="5713"/>
    <cellStyle name="Normal 2 3 2 2 2 2 3 4" xfId="1441"/>
    <cellStyle name="Normal 2 3 2 2 2 2 3 4 2" xfId="3825"/>
    <cellStyle name="Normal 2 3 2 2 2 2 3 4 2 2" xfId="8593"/>
    <cellStyle name="Normal 2 3 2 2 2 2 3 4 3" xfId="6209"/>
    <cellStyle name="Normal 2 3 2 2 2 2 3 5" xfId="2633"/>
    <cellStyle name="Normal 2 3 2 2 2 2 3 5 2" xfId="7401"/>
    <cellStyle name="Normal 2 3 2 2 2 2 3 6" xfId="5017"/>
    <cellStyle name="Normal 2 3 2 2 2 2 4" xfId="386"/>
    <cellStyle name="Normal 2 3 2 2 2 2 4 2" xfId="735"/>
    <cellStyle name="Normal 2 3 2 2 2 2 4 2 2" xfId="1933"/>
    <cellStyle name="Normal 2 3 2 2 2 2 4 2 2 2" xfId="4317"/>
    <cellStyle name="Normal 2 3 2 2 2 2 4 2 2 2 2" xfId="9085"/>
    <cellStyle name="Normal 2 3 2 2 2 2 4 2 2 3" xfId="6701"/>
    <cellStyle name="Normal 2 3 2 2 2 2 4 2 3" xfId="3125"/>
    <cellStyle name="Normal 2 3 2 2 2 2 4 2 3 2" xfId="7893"/>
    <cellStyle name="Normal 2 3 2 2 2 2 4 2 4" xfId="5509"/>
    <cellStyle name="Normal 2 3 2 2 2 2 4 3" xfId="1083"/>
    <cellStyle name="Normal 2 3 2 2 2 2 4 3 2" xfId="2281"/>
    <cellStyle name="Normal 2 3 2 2 2 2 4 3 2 2" xfId="4665"/>
    <cellStyle name="Normal 2 3 2 2 2 2 4 3 2 2 2" xfId="9433"/>
    <cellStyle name="Normal 2 3 2 2 2 2 4 3 2 3" xfId="7049"/>
    <cellStyle name="Normal 2 3 2 2 2 2 4 3 3" xfId="3473"/>
    <cellStyle name="Normal 2 3 2 2 2 2 4 3 3 2" xfId="8241"/>
    <cellStyle name="Normal 2 3 2 2 2 2 4 3 4" xfId="5857"/>
    <cellStyle name="Normal 2 3 2 2 2 2 4 4" xfId="1585"/>
    <cellStyle name="Normal 2 3 2 2 2 2 4 4 2" xfId="3969"/>
    <cellStyle name="Normal 2 3 2 2 2 2 4 4 2 2" xfId="8737"/>
    <cellStyle name="Normal 2 3 2 2 2 2 4 4 3" xfId="6353"/>
    <cellStyle name="Normal 2 3 2 2 2 2 4 5" xfId="2777"/>
    <cellStyle name="Normal 2 3 2 2 2 2 4 5 2" xfId="7545"/>
    <cellStyle name="Normal 2 3 2 2 2 2 4 6" xfId="5161"/>
    <cellStyle name="Normal 2 3 2 2 2 2 5" xfId="519"/>
    <cellStyle name="Normal 2 3 2 2 2 2 5 2" xfId="1717"/>
    <cellStyle name="Normal 2 3 2 2 2 2 5 2 2" xfId="4101"/>
    <cellStyle name="Normal 2 3 2 2 2 2 5 2 2 2" xfId="8869"/>
    <cellStyle name="Normal 2 3 2 2 2 2 5 2 3" xfId="6485"/>
    <cellStyle name="Normal 2 3 2 2 2 2 5 3" xfId="2909"/>
    <cellStyle name="Normal 2 3 2 2 2 2 5 3 2" xfId="7677"/>
    <cellStyle name="Normal 2 3 2 2 2 2 5 4" xfId="5293"/>
    <cellStyle name="Normal 2 3 2 2 2 2 6" xfId="867"/>
    <cellStyle name="Normal 2 3 2 2 2 2 6 2" xfId="2065"/>
    <cellStyle name="Normal 2 3 2 2 2 2 6 2 2" xfId="4449"/>
    <cellStyle name="Normal 2 3 2 2 2 2 6 2 2 2" xfId="9217"/>
    <cellStyle name="Normal 2 3 2 2 2 2 6 2 3" xfId="6833"/>
    <cellStyle name="Normal 2 3 2 2 2 2 6 3" xfId="3257"/>
    <cellStyle name="Normal 2 3 2 2 2 2 6 3 2" xfId="8025"/>
    <cellStyle name="Normal 2 3 2 2 2 2 6 4" xfId="5641"/>
    <cellStyle name="Normal 2 3 2 2 2 2 7" xfId="170"/>
    <cellStyle name="Normal 2 3 2 2 2 2 7 2" xfId="1369"/>
    <cellStyle name="Normal 2 3 2 2 2 2 7 2 2" xfId="3753"/>
    <cellStyle name="Normal 2 3 2 2 2 2 7 2 2 2" xfId="8521"/>
    <cellStyle name="Normal 2 3 2 2 2 2 7 2 3" xfId="6137"/>
    <cellStyle name="Normal 2 3 2 2 2 2 7 3" xfId="2561"/>
    <cellStyle name="Normal 2 3 2 2 2 2 7 3 2" xfId="7329"/>
    <cellStyle name="Normal 2 3 2 2 2 2 7 4" xfId="4945"/>
    <cellStyle name="Normal 2 3 2 2 2 2 8" xfId="1204"/>
    <cellStyle name="Normal 2 3 2 2 2 2 8 2" xfId="2401"/>
    <cellStyle name="Normal 2 3 2 2 2 2 8 2 2" xfId="4785"/>
    <cellStyle name="Normal 2 3 2 2 2 2 8 2 2 2" xfId="9553"/>
    <cellStyle name="Normal 2 3 2 2 2 2 8 2 3" xfId="7169"/>
    <cellStyle name="Normal 2 3 2 2 2 2 8 3" xfId="3593"/>
    <cellStyle name="Normal 2 3 2 2 2 2 8 3 2" xfId="8361"/>
    <cellStyle name="Normal 2 3 2 2 2 2 8 4" xfId="5977"/>
    <cellStyle name="Normal 2 3 2 2 2 2 9" xfId="110"/>
    <cellStyle name="Normal 2 3 2 2 2 2 9 2" xfId="1309"/>
    <cellStyle name="Normal 2 3 2 2 2 2 9 2 2" xfId="3693"/>
    <cellStyle name="Normal 2 3 2 2 2 2 9 2 2 2" xfId="8461"/>
    <cellStyle name="Normal 2 3 2 2 2 2 9 2 3" xfId="6077"/>
    <cellStyle name="Normal 2 3 2 2 2 2 9 3" xfId="2501"/>
    <cellStyle name="Normal 2 3 2 2 2 2 9 3 2" xfId="7269"/>
    <cellStyle name="Normal 2 3 2 2 2 2 9 4" xfId="4885"/>
    <cellStyle name="Normal 2 3 2 2 2 3" xfId="218"/>
    <cellStyle name="Normal 2 3 2 2 2 3 2" xfId="290"/>
    <cellStyle name="Normal 2 3 2 2 2 3 2 2" xfId="434"/>
    <cellStyle name="Normal 2 3 2 2 2 3 2 2 2" xfId="783"/>
    <cellStyle name="Normal 2 3 2 2 2 3 2 2 2 2" xfId="1981"/>
    <cellStyle name="Normal 2 3 2 2 2 3 2 2 2 2 2" xfId="4365"/>
    <cellStyle name="Normal 2 3 2 2 2 3 2 2 2 2 2 2" xfId="9133"/>
    <cellStyle name="Normal 2 3 2 2 2 3 2 2 2 2 3" xfId="6749"/>
    <cellStyle name="Normal 2 3 2 2 2 3 2 2 2 3" xfId="3173"/>
    <cellStyle name="Normal 2 3 2 2 2 3 2 2 2 3 2" xfId="7941"/>
    <cellStyle name="Normal 2 3 2 2 2 3 2 2 2 4" xfId="5557"/>
    <cellStyle name="Normal 2 3 2 2 2 3 2 2 3" xfId="1131"/>
    <cellStyle name="Normal 2 3 2 2 2 3 2 2 3 2" xfId="2329"/>
    <cellStyle name="Normal 2 3 2 2 2 3 2 2 3 2 2" xfId="4713"/>
    <cellStyle name="Normal 2 3 2 2 2 3 2 2 3 2 2 2" xfId="9481"/>
    <cellStyle name="Normal 2 3 2 2 2 3 2 2 3 2 3" xfId="7097"/>
    <cellStyle name="Normal 2 3 2 2 2 3 2 2 3 3" xfId="3521"/>
    <cellStyle name="Normal 2 3 2 2 2 3 2 2 3 3 2" xfId="8289"/>
    <cellStyle name="Normal 2 3 2 2 2 3 2 2 3 4" xfId="5905"/>
    <cellStyle name="Normal 2 3 2 2 2 3 2 2 4" xfId="1633"/>
    <cellStyle name="Normal 2 3 2 2 2 3 2 2 4 2" xfId="4017"/>
    <cellStyle name="Normal 2 3 2 2 2 3 2 2 4 2 2" xfId="8785"/>
    <cellStyle name="Normal 2 3 2 2 2 3 2 2 4 3" xfId="6401"/>
    <cellStyle name="Normal 2 3 2 2 2 3 2 2 5" xfId="2825"/>
    <cellStyle name="Normal 2 3 2 2 2 3 2 2 5 2" xfId="7593"/>
    <cellStyle name="Normal 2 3 2 2 2 3 2 2 6" xfId="5209"/>
    <cellStyle name="Normal 2 3 2 2 2 3 2 3" xfId="639"/>
    <cellStyle name="Normal 2 3 2 2 2 3 2 3 2" xfId="1837"/>
    <cellStyle name="Normal 2 3 2 2 2 3 2 3 2 2" xfId="4221"/>
    <cellStyle name="Normal 2 3 2 2 2 3 2 3 2 2 2" xfId="8989"/>
    <cellStyle name="Normal 2 3 2 2 2 3 2 3 2 3" xfId="6605"/>
    <cellStyle name="Normal 2 3 2 2 2 3 2 3 3" xfId="3029"/>
    <cellStyle name="Normal 2 3 2 2 2 3 2 3 3 2" xfId="7797"/>
    <cellStyle name="Normal 2 3 2 2 2 3 2 3 4" xfId="5413"/>
    <cellStyle name="Normal 2 3 2 2 2 3 2 4" xfId="987"/>
    <cellStyle name="Normal 2 3 2 2 2 3 2 4 2" xfId="2185"/>
    <cellStyle name="Normal 2 3 2 2 2 3 2 4 2 2" xfId="4569"/>
    <cellStyle name="Normal 2 3 2 2 2 3 2 4 2 2 2" xfId="9337"/>
    <cellStyle name="Normal 2 3 2 2 2 3 2 4 2 3" xfId="6953"/>
    <cellStyle name="Normal 2 3 2 2 2 3 2 4 3" xfId="3377"/>
    <cellStyle name="Normal 2 3 2 2 2 3 2 4 3 2" xfId="8145"/>
    <cellStyle name="Normal 2 3 2 2 2 3 2 4 4" xfId="5761"/>
    <cellStyle name="Normal 2 3 2 2 2 3 2 5" xfId="1489"/>
    <cellStyle name="Normal 2 3 2 2 2 3 2 5 2" xfId="3873"/>
    <cellStyle name="Normal 2 3 2 2 2 3 2 5 2 2" xfId="8641"/>
    <cellStyle name="Normal 2 3 2 2 2 3 2 5 3" xfId="6257"/>
    <cellStyle name="Normal 2 3 2 2 2 3 2 6" xfId="2681"/>
    <cellStyle name="Normal 2 3 2 2 2 3 2 6 2" xfId="7449"/>
    <cellStyle name="Normal 2 3 2 2 2 3 2 7" xfId="5065"/>
    <cellStyle name="Normal 2 3 2 2 2 3 3" xfId="362"/>
    <cellStyle name="Normal 2 3 2 2 2 3 3 2" xfId="711"/>
    <cellStyle name="Normal 2 3 2 2 2 3 3 2 2" xfId="1909"/>
    <cellStyle name="Normal 2 3 2 2 2 3 3 2 2 2" xfId="4293"/>
    <cellStyle name="Normal 2 3 2 2 2 3 3 2 2 2 2" xfId="9061"/>
    <cellStyle name="Normal 2 3 2 2 2 3 3 2 2 3" xfId="6677"/>
    <cellStyle name="Normal 2 3 2 2 2 3 3 2 3" xfId="3101"/>
    <cellStyle name="Normal 2 3 2 2 2 3 3 2 3 2" xfId="7869"/>
    <cellStyle name="Normal 2 3 2 2 2 3 3 2 4" xfId="5485"/>
    <cellStyle name="Normal 2 3 2 2 2 3 3 3" xfId="1059"/>
    <cellStyle name="Normal 2 3 2 2 2 3 3 3 2" xfId="2257"/>
    <cellStyle name="Normal 2 3 2 2 2 3 3 3 2 2" xfId="4641"/>
    <cellStyle name="Normal 2 3 2 2 2 3 3 3 2 2 2" xfId="9409"/>
    <cellStyle name="Normal 2 3 2 2 2 3 3 3 2 3" xfId="7025"/>
    <cellStyle name="Normal 2 3 2 2 2 3 3 3 3" xfId="3449"/>
    <cellStyle name="Normal 2 3 2 2 2 3 3 3 3 2" xfId="8217"/>
    <cellStyle name="Normal 2 3 2 2 2 3 3 3 4" xfId="5833"/>
    <cellStyle name="Normal 2 3 2 2 2 3 3 4" xfId="1561"/>
    <cellStyle name="Normal 2 3 2 2 2 3 3 4 2" xfId="3945"/>
    <cellStyle name="Normal 2 3 2 2 2 3 3 4 2 2" xfId="8713"/>
    <cellStyle name="Normal 2 3 2 2 2 3 3 4 3" xfId="6329"/>
    <cellStyle name="Normal 2 3 2 2 2 3 3 5" xfId="2753"/>
    <cellStyle name="Normal 2 3 2 2 2 3 3 5 2" xfId="7521"/>
    <cellStyle name="Normal 2 3 2 2 2 3 3 6" xfId="5137"/>
    <cellStyle name="Normal 2 3 2 2 2 3 4" xfId="567"/>
    <cellStyle name="Normal 2 3 2 2 2 3 4 2" xfId="1765"/>
    <cellStyle name="Normal 2 3 2 2 2 3 4 2 2" xfId="4149"/>
    <cellStyle name="Normal 2 3 2 2 2 3 4 2 2 2" xfId="8917"/>
    <cellStyle name="Normal 2 3 2 2 2 3 4 2 3" xfId="6533"/>
    <cellStyle name="Normal 2 3 2 2 2 3 4 3" xfId="2957"/>
    <cellStyle name="Normal 2 3 2 2 2 3 4 3 2" xfId="7725"/>
    <cellStyle name="Normal 2 3 2 2 2 3 4 4" xfId="5341"/>
    <cellStyle name="Normal 2 3 2 2 2 3 5" xfId="915"/>
    <cellStyle name="Normal 2 3 2 2 2 3 5 2" xfId="2113"/>
    <cellStyle name="Normal 2 3 2 2 2 3 5 2 2" xfId="4497"/>
    <cellStyle name="Normal 2 3 2 2 2 3 5 2 2 2" xfId="9265"/>
    <cellStyle name="Normal 2 3 2 2 2 3 5 2 3" xfId="6881"/>
    <cellStyle name="Normal 2 3 2 2 2 3 5 3" xfId="3305"/>
    <cellStyle name="Normal 2 3 2 2 2 3 5 3 2" xfId="8073"/>
    <cellStyle name="Normal 2 3 2 2 2 3 5 4" xfId="5689"/>
    <cellStyle name="Normal 2 3 2 2 2 3 6" xfId="1417"/>
    <cellStyle name="Normal 2 3 2 2 2 3 6 2" xfId="3801"/>
    <cellStyle name="Normal 2 3 2 2 2 3 6 2 2" xfId="8569"/>
    <cellStyle name="Normal 2 3 2 2 2 3 6 3" xfId="6185"/>
    <cellStyle name="Normal 2 3 2 2 2 3 7" xfId="2609"/>
    <cellStyle name="Normal 2 3 2 2 2 3 7 2" xfId="7377"/>
    <cellStyle name="Normal 2 3 2 2 2 3 8" xfId="4993"/>
    <cellStyle name="Normal 2 3 2 2 2 4" xfId="266"/>
    <cellStyle name="Normal 2 3 2 2 2 4 2" xfId="410"/>
    <cellStyle name="Normal 2 3 2 2 2 4 2 2" xfId="759"/>
    <cellStyle name="Normal 2 3 2 2 2 4 2 2 2" xfId="1957"/>
    <cellStyle name="Normal 2 3 2 2 2 4 2 2 2 2" xfId="4341"/>
    <cellStyle name="Normal 2 3 2 2 2 4 2 2 2 2 2" xfId="9109"/>
    <cellStyle name="Normal 2 3 2 2 2 4 2 2 2 3" xfId="6725"/>
    <cellStyle name="Normal 2 3 2 2 2 4 2 2 3" xfId="3149"/>
    <cellStyle name="Normal 2 3 2 2 2 4 2 2 3 2" xfId="7917"/>
    <cellStyle name="Normal 2 3 2 2 2 4 2 2 4" xfId="5533"/>
    <cellStyle name="Normal 2 3 2 2 2 4 2 3" xfId="1107"/>
    <cellStyle name="Normal 2 3 2 2 2 4 2 3 2" xfId="2305"/>
    <cellStyle name="Normal 2 3 2 2 2 4 2 3 2 2" xfId="4689"/>
    <cellStyle name="Normal 2 3 2 2 2 4 2 3 2 2 2" xfId="9457"/>
    <cellStyle name="Normal 2 3 2 2 2 4 2 3 2 3" xfId="7073"/>
    <cellStyle name="Normal 2 3 2 2 2 4 2 3 3" xfId="3497"/>
    <cellStyle name="Normal 2 3 2 2 2 4 2 3 3 2" xfId="8265"/>
    <cellStyle name="Normal 2 3 2 2 2 4 2 3 4" xfId="5881"/>
    <cellStyle name="Normal 2 3 2 2 2 4 2 4" xfId="1609"/>
    <cellStyle name="Normal 2 3 2 2 2 4 2 4 2" xfId="3993"/>
    <cellStyle name="Normal 2 3 2 2 2 4 2 4 2 2" xfId="8761"/>
    <cellStyle name="Normal 2 3 2 2 2 4 2 4 3" xfId="6377"/>
    <cellStyle name="Normal 2 3 2 2 2 4 2 5" xfId="2801"/>
    <cellStyle name="Normal 2 3 2 2 2 4 2 5 2" xfId="7569"/>
    <cellStyle name="Normal 2 3 2 2 2 4 2 6" xfId="5185"/>
    <cellStyle name="Normal 2 3 2 2 2 4 3" xfId="615"/>
    <cellStyle name="Normal 2 3 2 2 2 4 3 2" xfId="1813"/>
    <cellStyle name="Normal 2 3 2 2 2 4 3 2 2" xfId="4197"/>
    <cellStyle name="Normal 2 3 2 2 2 4 3 2 2 2" xfId="8965"/>
    <cellStyle name="Normal 2 3 2 2 2 4 3 2 3" xfId="6581"/>
    <cellStyle name="Normal 2 3 2 2 2 4 3 3" xfId="3005"/>
    <cellStyle name="Normal 2 3 2 2 2 4 3 3 2" xfId="7773"/>
    <cellStyle name="Normal 2 3 2 2 2 4 3 4" xfId="5389"/>
    <cellStyle name="Normal 2 3 2 2 2 4 4" xfId="963"/>
    <cellStyle name="Normal 2 3 2 2 2 4 4 2" xfId="2161"/>
    <cellStyle name="Normal 2 3 2 2 2 4 4 2 2" xfId="4545"/>
    <cellStyle name="Normal 2 3 2 2 2 4 4 2 2 2" xfId="9313"/>
    <cellStyle name="Normal 2 3 2 2 2 4 4 2 3" xfId="6929"/>
    <cellStyle name="Normal 2 3 2 2 2 4 4 3" xfId="3353"/>
    <cellStyle name="Normal 2 3 2 2 2 4 4 3 2" xfId="8121"/>
    <cellStyle name="Normal 2 3 2 2 2 4 4 4" xfId="5737"/>
    <cellStyle name="Normal 2 3 2 2 2 4 5" xfId="1465"/>
    <cellStyle name="Normal 2 3 2 2 2 4 5 2" xfId="3849"/>
    <cellStyle name="Normal 2 3 2 2 2 4 5 2 2" xfId="8617"/>
    <cellStyle name="Normal 2 3 2 2 2 4 5 3" xfId="6233"/>
    <cellStyle name="Normal 2 3 2 2 2 4 6" xfId="2657"/>
    <cellStyle name="Normal 2 3 2 2 2 4 6 2" xfId="7425"/>
    <cellStyle name="Normal 2 3 2 2 2 4 7" xfId="5041"/>
    <cellStyle name="Normal 2 3 2 2 2 5" xfId="194"/>
    <cellStyle name="Normal 2 3 2 2 2 5 2" xfId="543"/>
    <cellStyle name="Normal 2 3 2 2 2 5 2 2" xfId="1741"/>
    <cellStyle name="Normal 2 3 2 2 2 5 2 2 2" xfId="4125"/>
    <cellStyle name="Normal 2 3 2 2 2 5 2 2 2 2" xfId="8893"/>
    <cellStyle name="Normal 2 3 2 2 2 5 2 2 3" xfId="6509"/>
    <cellStyle name="Normal 2 3 2 2 2 5 2 3" xfId="2933"/>
    <cellStyle name="Normal 2 3 2 2 2 5 2 3 2" xfId="7701"/>
    <cellStyle name="Normal 2 3 2 2 2 5 2 4" xfId="5317"/>
    <cellStyle name="Normal 2 3 2 2 2 5 3" xfId="891"/>
    <cellStyle name="Normal 2 3 2 2 2 5 3 2" xfId="2089"/>
    <cellStyle name="Normal 2 3 2 2 2 5 3 2 2" xfId="4473"/>
    <cellStyle name="Normal 2 3 2 2 2 5 3 2 2 2" xfId="9241"/>
    <cellStyle name="Normal 2 3 2 2 2 5 3 2 3" xfId="6857"/>
    <cellStyle name="Normal 2 3 2 2 2 5 3 3" xfId="3281"/>
    <cellStyle name="Normal 2 3 2 2 2 5 3 3 2" xfId="8049"/>
    <cellStyle name="Normal 2 3 2 2 2 5 3 4" xfId="5665"/>
    <cellStyle name="Normal 2 3 2 2 2 5 4" xfId="1393"/>
    <cellStyle name="Normal 2 3 2 2 2 5 4 2" xfId="3777"/>
    <cellStyle name="Normal 2 3 2 2 2 5 4 2 2" xfId="8545"/>
    <cellStyle name="Normal 2 3 2 2 2 5 4 3" xfId="6161"/>
    <cellStyle name="Normal 2 3 2 2 2 5 5" xfId="2585"/>
    <cellStyle name="Normal 2 3 2 2 2 5 5 2" xfId="7353"/>
    <cellStyle name="Normal 2 3 2 2 2 5 6" xfId="4969"/>
    <cellStyle name="Normal 2 3 2 2 2 6" xfId="338"/>
    <cellStyle name="Normal 2 3 2 2 2 6 2" xfId="687"/>
    <cellStyle name="Normal 2 3 2 2 2 6 2 2" xfId="1885"/>
    <cellStyle name="Normal 2 3 2 2 2 6 2 2 2" xfId="4269"/>
    <cellStyle name="Normal 2 3 2 2 2 6 2 2 2 2" xfId="9037"/>
    <cellStyle name="Normal 2 3 2 2 2 6 2 2 3" xfId="6653"/>
    <cellStyle name="Normal 2 3 2 2 2 6 2 3" xfId="3077"/>
    <cellStyle name="Normal 2 3 2 2 2 6 2 3 2" xfId="7845"/>
    <cellStyle name="Normal 2 3 2 2 2 6 2 4" xfId="5461"/>
    <cellStyle name="Normal 2 3 2 2 2 6 3" xfId="1035"/>
    <cellStyle name="Normal 2 3 2 2 2 6 3 2" xfId="2233"/>
    <cellStyle name="Normal 2 3 2 2 2 6 3 2 2" xfId="4617"/>
    <cellStyle name="Normal 2 3 2 2 2 6 3 2 2 2" xfId="9385"/>
    <cellStyle name="Normal 2 3 2 2 2 6 3 2 3" xfId="7001"/>
    <cellStyle name="Normal 2 3 2 2 2 6 3 3" xfId="3425"/>
    <cellStyle name="Normal 2 3 2 2 2 6 3 3 2" xfId="8193"/>
    <cellStyle name="Normal 2 3 2 2 2 6 3 4" xfId="5809"/>
    <cellStyle name="Normal 2 3 2 2 2 6 4" xfId="1537"/>
    <cellStyle name="Normal 2 3 2 2 2 6 4 2" xfId="3921"/>
    <cellStyle name="Normal 2 3 2 2 2 6 4 2 2" xfId="8689"/>
    <cellStyle name="Normal 2 3 2 2 2 6 4 3" xfId="6305"/>
    <cellStyle name="Normal 2 3 2 2 2 6 5" xfId="2729"/>
    <cellStyle name="Normal 2 3 2 2 2 6 5 2" xfId="7497"/>
    <cellStyle name="Normal 2 3 2 2 2 6 6" xfId="5113"/>
    <cellStyle name="Normal 2 3 2 2 2 7" xfId="495"/>
    <cellStyle name="Normal 2 3 2 2 2 7 2" xfId="1693"/>
    <cellStyle name="Normal 2 3 2 2 2 7 2 2" xfId="4077"/>
    <cellStyle name="Normal 2 3 2 2 2 7 2 2 2" xfId="8845"/>
    <cellStyle name="Normal 2 3 2 2 2 7 2 3" xfId="6461"/>
    <cellStyle name="Normal 2 3 2 2 2 7 3" xfId="2885"/>
    <cellStyle name="Normal 2 3 2 2 2 7 3 2" xfId="7653"/>
    <cellStyle name="Normal 2 3 2 2 2 7 4" xfId="5269"/>
    <cellStyle name="Normal 2 3 2 2 2 8" xfId="843"/>
    <cellStyle name="Normal 2 3 2 2 2 8 2" xfId="2041"/>
    <cellStyle name="Normal 2 3 2 2 2 8 2 2" xfId="4425"/>
    <cellStyle name="Normal 2 3 2 2 2 8 2 2 2" xfId="9193"/>
    <cellStyle name="Normal 2 3 2 2 2 8 2 3" xfId="6809"/>
    <cellStyle name="Normal 2 3 2 2 2 8 3" xfId="3233"/>
    <cellStyle name="Normal 2 3 2 2 2 8 3 2" xfId="8001"/>
    <cellStyle name="Normal 2 3 2 2 2 8 4" xfId="5617"/>
    <cellStyle name="Normal 2 3 2 2 2 9" xfId="146"/>
    <cellStyle name="Normal 2 3 2 2 2 9 2" xfId="1345"/>
    <cellStyle name="Normal 2 3 2 2 2 9 2 2" xfId="3729"/>
    <cellStyle name="Normal 2 3 2 2 2 9 2 2 2" xfId="8497"/>
    <cellStyle name="Normal 2 3 2 2 2 9 2 3" xfId="6113"/>
    <cellStyle name="Normal 2 3 2 2 2 9 3" xfId="2537"/>
    <cellStyle name="Normal 2 3 2 2 2 9 3 2" xfId="7305"/>
    <cellStyle name="Normal 2 3 2 2 2 9 4" xfId="4921"/>
    <cellStyle name="Normal 2 3 2 2 3" xfId="50"/>
    <cellStyle name="Normal 2 3 2 2 3 10" xfId="1249"/>
    <cellStyle name="Normal 2 3 2 2 3 10 2" xfId="3633"/>
    <cellStyle name="Normal 2 3 2 2 3 10 2 2" xfId="8401"/>
    <cellStyle name="Normal 2 3 2 2 3 10 3" xfId="6017"/>
    <cellStyle name="Normal 2 3 2 2 3 11" xfId="2441"/>
    <cellStyle name="Normal 2 3 2 2 3 11 2" xfId="7209"/>
    <cellStyle name="Normal 2 3 2 2 3 12" xfId="4825"/>
    <cellStyle name="Normal 2 3 2 2 3 2" xfId="302"/>
    <cellStyle name="Normal 2 3 2 2 3 2 2" xfId="446"/>
    <cellStyle name="Normal 2 3 2 2 3 2 2 2" xfId="795"/>
    <cellStyle name="Normal 2 3 2 2 3 2 2 2 2" xfId="1993"/>
    <cellStyle name="Normal 2 3 2 2 3 2 2 2 2 2" xfId="4377"/>
    <cellStyle name="Normal 2 3 2 2 3 2 2 2 2 2 2" xfId="9145"/>
    <cellStyle name="Normal 2 3 2 2 3 2 2 2 2 3" xfId="6761"/>
    <cellStyle name="Normal 2 3 2 2 3 2 2 2 3" xfId="3185"/>
    <cellStyle name="Normal 2 3 2 2 3 2 2 2 3 2" xfId="7953"/>
    <cellStyle name="Normal 2 3 2 2 3 2 2 2 4" xfId="5569"/>
    <cellStyle name="Normal 2 3 2 2 3 2 2 3" xfId="1143"/>
    <cellStyle name="Normal 2 3 2 2 3 2 2 3 2" xfId="2341"/>
    <cellStyle name="Normal 2 3 2 2 3 2 2 3 2 2" xfId="4725"/>
    <cellStyle name="Normal 2 3 2 2 3 2 2 3 2 2 2" xfId="9493"/>
    <cellStyle name="Normal 2 3 2 2 3 2 2 3 2 3" xfId="7109"/>
    <cellStyle name="Normal 2 3 2 2 3 2 2 3 3" xfId="3533"/>
    <cellStyle name="Normal 2 3 2 2 3 2 2 3 3 2" xfId="8301"/>
    <cellStyle name="Normal 2 3 2 2 3 2 2 3 4" xfId="5917"/>
    <cellStyle name="Normal 2 3 2 2 3 2 2 4" xfId="1645"/>
    <cellStyle name="Normal 2 3 2 2 3 2 2 4 2" xfId="4029"/>
    <cellStyle name="Normal 2 3 2 2 3 2 2 4 2 2" xfId="8797"/>
    <cellStyle name="Normal 2 3 2 2 3 2 2 4 3" xfId="6413"/>
    <cellStyle name="Normal 2 3 2 2 3 2 2 5" xfId="2837"/>
    <cellStyle name="Normal 2 3 2 2 3 2 2 5 2" xfId="7605"/>
    <cellStyle name="Normal 2 3 2 2 3 2 2 6" xfId="5221"/>
    <cellStyle name="Normal 2 3 2 2 3 2 3" xfId="651"/>
    <cellStyle name="Normal 2 3 2 2 3 2 3 2" xfId="1849"/>
    <cellStyle name="Normal 2 3 2 2 3 2 3 2 2" xfId="4233"/>
    <cellStyle name="Normal 2 3 2 2 3 2 3 2 2 2" xfId="9001"/>
    <cellStyle name="Normal 2 3 2 2 3 2 3 2 3" xfId="6617"/>
    <cellStyle name="Normal 2 3 2 2 3 2 3 3" xfId="3041"/>
    <cellStyle name="Normal 2 3 2 2 3 2 3 3 2" xfId="7809"/>
    <cellStyle name="Normal 2 3 2 2 3 2 3 4" xfId="5425"/>
    <cellStyle name="Normal 2 3 2 2 3 2 4" xfId="999"/>
    <cellStyle name="Normal 2 3 2 2 3 2 4 2" xfId="2197"/>
    <cellStyle name="Normal 2 3 2 2 3 2 4 2 2" xfId="4581"/>
    <cellStyle name="Normal 2 3 2 2 3 2 4 2 2 2" xfId="9349"/>
    <cellStyle name="Normal 2 3 2 2 3 2 4 2 3" xfId="6965"/>
    <cellStyle name="Normal 2 3 2 2 3 2 4 3" xfId="3389"/>
    <cellStyle name="Normal 2 3 2 2 3 2 4 3 2" xfId="8157"/>
    <cellStyle name="Normal 2 3 2 2 3 2 4 4" xfId="5773"/>
    <cellStyle name="Normal 2 3 2 2 3 2 5" xfId="1501"/>
    <cellStyle name="Normal 2 3 2 2 3 2 5 2" xfId="3885"/>
    <cellStyle name="Normal 2 3 2 2 3 2 5 2 2" xfId="8653"/>
    <cellStyle name="Normal 2 3 2 2 3 2 5 3" xfId="6269"/>
    <cellStyle name="Normal 2 3 2 2 3 2 6" xfId="2693"/>
    <cellStyle name="Normal 2 3 2 2 3 2 6 2" xfId="7461"/>
    <cellStyle name="Normal 2 3 2 2 3 2 7" xfId="5077"/>
    <cellStyle name="Normal 2 3 2 2 3 3" xfId="230"/>
    <cellStyle name="Normal 2 3 2 2 3 3 2" xfId="579"/>
    <cellStyle name="Normal 2 3 2 2 3 3 2 2" xfId="1777"/>
    <cellStyle name="Normal 2 3 2 2 3 3 2 2 2" xfId="4161"/>
    <cellStyle name="Normal 2 3 2 2 3 3 2 2 2 2" xfId="8929"/>
    <cellStyle name="Normal 2 3 2 2 3 3 2 2 3" xfId="6545"/>
    <cellStyle name="Normal 2 3 2 2 3 3 2 3" xfId="2969"/>
    <cellStyle name="Normal 2 3 2 2 3 3 2 3 2" xfId="7737"/>
    <cellStyle name="Normal 2 3 2 2 3 3 2 4" xfId="5353"/>
    <cellStyle name="Normal 2 3 2 2 3 3 3" xfId="927"/>
    <cellStyle name="Normal 2 3 2 2 3 3 3 2" xfId="2125"/>
    <cellStyle name="Normal 2 3 2 2 3 3 3 2 2" xfId="4509"/>
    <cellStyle name="Normal 2 3 2 2 3 3 3 2 2 2" xfId="9277"/>
    <cellStyle name="Normal 2 3 2 2 3 3 3 2 3" xfId="6893"/>
    <cellStyle name="Normal 2 3 2 2 3 3 3 3" xfId="3317"/>
    <cellStyle name="Normal 2 3 2 2 3 3 3 3 2" xfId="8085"/>
    <cellStyle name="Normal 2 3 2 2 3 3 3 4" xfId="5701"/>
    <cellStyle name="Normal 2 3 2 2 3 3 4" xfId="1429"/>
    <cellStyle name="Normal 2 3 2 2 3 3 4 2" xfId="3813"/>
    <cellStyle name="Normal 2 3 2 2 3 3 4 2 2" xfId="8581"/>
    <cellStyle name="Normal 2 3 2 2 3 3 4 3" xfId="6197"/>
    <cellStyle name="Normal 2 3 2 2 3 3 5" xfId="2621"/>
    <cellStyle name="Normal 2 3 2 2 3 3 5 2" xfId="7389"/>
    <cellStyle name="Normal 2 3 2 2 3 3 6" xfId="5005"/>
    <cellStyle name="Normal 2 3 2 2 3 4" xfId="374"/>
    <cellStyle name="Normal 2 3 2 2 3 4 2" xfId="723"/>
    <cellStyle name="Normal 2 3 2 2 3 4 2 2" xfId="1921"/>
    <cellStyle name="Normal 2 3 2 2 3 4 2 2 2" xfId="4305"/>
    <cellStyle name="Normal 2 3 2 2 3 4 2 2 2 2" xfId="9073"/>
    <cellStyle name="Normal 2 3 2 2 3 4 2 2 3" xfId="6689"/>
    <cellStyle name="Normal 2 3 2 2 3 4 2 3" xfId="3113"/>
    <cellStyle name="Normal 2 3 2 2 3 4 2 3 2" xfId="7881"/>
    <cellStyle name="Normal 2 3 2 2 3 4 2 4" xfId="5497"/>
    <cellStyle name="Normal 2 3 2 2 3 4 3" xfId="1071"/>
    <cellStyle name="Normal 2 3 2 2 3 4 3 2" xfId="2269"/>
    <cellStyle name="Normal 2 3 2 2 3 4 3 2 2" xfId="4653"/>
    <cellStyle name="Normal 2 3 2 2 3 4 3 2 2 2" xfId="9421"/>
    <cellStyle name="Normal 2 3 2 2 3 4 3 2 3" xfId="7037"/>
    <cellStyle name="Normal 2 3 2 2 3 4 3 3" xfId="3461"/>
    <cellStyle name="Normal 2 3 2 2 3 4 3 3 2" xfId="8229"/>
    <cellStyle name="Normal 2 3 2 2 3 4 3 4" xfId="5845"/>
    <cellStyle name="Normal 2 3 2 2 3 4 4" xfId="1573"/>
    <cellStyle name="Normal 2 3 2 2 3 4 4 2" xfId="3957"/>
    <cellStyle name="Normal 2 3 2 2 3 4 4 2 2" xfId="8725"/>
    <cellStyle name="Normal 2 3 2 2 3 4 4 3" xfId="6341"/>
    <cellStyle name="Normal 2 3 2 2 3 4 5" xfId="2765"/>
    <cellStyle name="Normal 2 3 2 2 3 4 5 2" xfId="7533"/>
    <cellStyle name="Normal 2 3 2 2 3 4 6" xfId="5149"/>
    <cellStyle name="Normal 2 3 2 2 3 5" xfId="507"/>
    <cellStyle name="Normal 2 3 2 2 3 5 2" xfId="1705"/>
    <cellStyle name="Normal 2 3 2 2 3 5 2 2" xfId="4089"/>
    <cellStyle name="Normal 2 3 2 2 3 5 2 2 2" xfId="8857"/>
    <cellStyle name="Normal 2 3 2 2 3 5 2 3" xfId="6473"/>
    <cellStyle name="Normal 2 3 2 2 3 5 3" xfId="2897"/>
    <cellStyle name="Normal 2 3 2 2 3 5 3 2" xfId="7665"/>
    <cellStyle name="Normal 2 3 2 2 3 5 4" xfId="5281"/>
    <cellStyle name="Normal 2 3 2 2 3 6" xfId="855"/>
    <cellStyle name="Normal 2 3 2 2 3 6 2" xfId="2053"/>
    <cellStyle name="Normal 2 3 2 2 3 6 2 2" xfId="4437"/>
    <cellStyle name="Normal 2 3 2 2 3 6 2 2 2" xfId="9205"/>
    <cellStyle name="Normal 2 3 2 2 3 6 2 3" xfId="6821"/>
    <cellStyle name="Normal 2 3 2 2 3 6 3" xfId="3245"/>
    <cellStyle name="Normal 2 3 2 2 3 6 3 2" xfId="8013"/>
    <cellStyle name="Normal 2 3 2 2 3 6 4" xfId="5629"/>
    <cellStyle name="Normal 2 3 2 2 3 7" xfId="158"/>
    <cellStyle name="Normal 2 3 2 2 3 7 2" xfId="1357"/>
    <cellStyle name="Normal 2 3 2 2 3 7 2 2" xfId="3741"/>
    <cellStyle name="Normal 2 3 2 2 3 7 2 2 2" xfId="8509"/>
    <cellStyle name="Normal 2 3 2 2 3 7 2 3" xfId="6125"/>
    <cellStyle name="Normal 2 3 2 2 3 7 3" xfId="2549"/>
    <cellStyle name="Normal 2 3 2 2 3 7 3 2" xfId="7317"/>
    <cellStyle name="Normal 2 3 2 2 3 7 4" xfId="4933"/>
    <cellStyle name="Normal 2 3 2 2 3 8" xfId="1192"/>
    <cellStyle name="Normal 2 3 2 2 3 8 2" xfId="2389"/>
    <cellStyle name="Normal 2 3 2 2 3 8 2 2" xfId="4773"/>
    <cellStyle name="Normal 2 3 2 2 3 8 2 2 2" xfId="9541"/>
    <cellStyle name="Normal 2 3 2 2 3 8 2 3" xfId="7157"/>
    <cellStyle name="Normal 2 3 2 2 3 8 3" xfId="3581"/>
    <cellStyle name="Normal 2 3 2 2 3 8 3 2" xfId="8349"/>
    <cellStyle name="Normal 2 3 2 2 3 8 4" xfId="5965"/>
    <cellStyle name="Normal 2 3 2 2 3 9" xfId="98"/>
    <cellStyle name="Normal 2 3 2 2 3 9 2" xfId="1297"/>
    <cellStyle name="Normal 2 3 2 2 3 9 2 2" xfId="3681"/>
    <cellStyle name="Normal 2 3 2 2 3 9 2 2 2" xfId="8449"/>
    <cellStyle name="Normal 2 3 2 2 3 9 2 3" xfId="6065"/>
    <cellStyle name="Normal 2 3 2 2 3 9 3" xfId="2489"/>
    <cellStyle name="Normal 2 3 2 2 3 9 3 2" xfId="7257"/>
    <cellStyle name="Normal 2 3 2 2 3 9 4" xfId="4873"/>
    <cellStyle name="Normal 2 3 2 2 4" xfId="134"/>
    <cellStyle name="Normal 2 3 2 2 4 2" xfId="278"/>
    <cellStyle name="Normal 2 3 2 2 4 2 2" xfId="422"/>
    <cellStyle name="Normal 2 3 2 2 4 2 2 2" xfId="771"/>
    <cellStyle name="Normal 2 3 2 2 4 2 2 2 2" xfId="1969"/>
    <cellStyle name="Normal 2 3 2 2 4 2 2 2 2 2" xfId="4353"/>
    <cellStyle name="Normal 2 3 2 2 4 2 2 2 2 2 2" xfId="9121"/>
    <cellStyle name="Normal 2 3 2 2 4 2 2 2 2 3" xfId="6737"/>
    <cellStyle name="Normal 2 3 2 2 4 2 2 2 3" xfId="3161"/>
    <cellStyle name="Normal 2 3 2 2 4 2 2 2 3 2" xfId="7929"/>
    <cellStyle name="Normal 2 3 2 2 4 2 2 2 4" xfId="5545"/>
    <cellStyle name="Normal 2 3 2 2 4 2 2 3" xfId="1119"/>
    <cellStyle name="Normal 2 3 2 2 4 2 2 3 2" xfId="2317"/>
    <cellStyle name="Normal 2 3 2 2 4 2 2 3 2 2" xfId="4701"/>
    <cellStyle name="Normal 2 3 2 2 4 2 2 3 2 2 2" xfId="9469"/>
    <cellStyle name="Normal 2 3 2 2 4 2 2 3 2 3" xfId="7085"/>
    <cellStyle name="Normal 2 3 2 2 4 2 2 3 3" xfId="3509"/>
    <cellStyle name="Normal 2 3 2 2 4 2 2 3 3 2" xfId="8277"/>
    <cellStyle name="Normal 2 3 2 2 4 2 2 3 4" xfId="5893"/>
    <cellStyle name="Normal 2 3 2 2 4 2 2 4" xfId="1621"/>
    <cellStyle name="Normal 2 3 2 2 4 2 2 4 2" xfId="4005"/>
    <cellStyle name="Normal 2 3 2 2 4 2 2 4 2 2" xfId="8773"/>
    <cellStyle name="Normal 2 3 2 2 4 2 2 4 3" xfId="6389"/>
    <cellStyle name="Normal 2 3 2 2 4 2 2 5" xfId="2813"/>
    <cellStyle name="Normal 2 3 2 2 4 2 2 5 2" xfId="7581"/>
    <cellStyle name="Normal 2 3 2 2 4 2 2 6" xfId="5197"/>
    <cellStyle name="Normal 2 3 2 2 4 2 3" xfId="627"/>
    <cellStyle name="Normal 2 3 2 2 4 2 3 2" xfId="1825"/>
    <cellStyle name="Normal 2 3 2 2 4 2 3 2 2" xfId="4209"/>
    <cellStyle name="Normal 2 3 2 2 4 2 3 2 2 2" xfId="8977"/>
    <cellStyle name="Normal 2 3 2 2 4 2 3 2 3" xfId="6593"/>
    <cellStyle name="Normal 2 3 2 2 4 2 3 3" xfId="3017"/>
    <cellStyle name="Normal 2 3 2 2 4 2 3 3 2" xfId="7785"/>
    <cellStyle name="Normal 2 3 2 2 4 2 3 4" xfId="5401"/>
    <cellStyle name="Normal 2 3 2 2 4 2 4" xfId="975"/>
    <cellStyle name="Normal 2 3 2 2 4 2 4 2" xfId="2173"/>
    <cellStyle name="Normal 2 3 2 2 4 2 4 2 2" xfId="4557"/>
    <cellStyle name="Normal 2 3 2 2 4 2 4 2 2 2" xfId="9325"/>
    <cellStyle name="Normal 2 3 2 2 4 2 4 2 3" xfId="6941"/>
    <cellStyle name="Normal 2 3 2 2 4 2 4 3" xfId="3365"/>
    <cellStyle name="Normal 2 3 2 2 4 2 4 3 2" xfId="8133"/>
    <cellStyle name="Normal 2 3 2 2 4 2 4 4" xfId="5749"/>
    <cellStyle name="Normal 2 3 2 2 4 2 5" xfId="1477"/>
    <cellStyle name="Normal 2 3 2 2 4 2 5 2" xfId="3861"/>
    <cellStyle name="Normal 2 3 2 2 4 2 5 2 2" xfId="8629"/>
    <cellStyle name="Normal 2 3 2 2 4 2 5 3" xfId="6245"/>
    <cellStyle name="Normal 2 3 2 2 4 2 6" xfId="2669"/>
    <cellStyle name="Normal 2 3 2 2 4 2 6 2" xfId="7437"/>
    <cellStyle name="Normal 2 3 2 2 4 2 7" xfId="5053"/>
    <cellStyle name="Normal 2 3 2 2 4 3" xfId="206"/>
    <cellStyle name="Normal 2 3 2 2 4 3 2" xfId="555"/>
    <cellStyle name="Normal 2 3 2 2 4 3 2 2" xfId="1753"/>
    <cellStyle name="Normal 2 3 2 2 4 3 2 2 2" xfId="4137"/>
    <cellStyle name="Normal 2 3 2 2 4 3 2 2 2 2" xfId="8905"/>
    <cellStyle name="Normal 2 3 2 2 4 3 2 2 3" xfId="6521"/>
    <cellStyle name="Normal 2 3 2 2 4 3 2 3" xfId="2945"/>
    <cellStyle name="Normal 2 3 2 2 4 3 2 3 2" xfId="7713"/>
    <cellStyle name="Normal 2 3 2 2 4 3 2 4" xfId="5329"/>
    <cellStyle name="Normal 2 3 2 2 4 3 3" xfId="903"/>
    <cellStyle name="Normal 2 3 2 2 4 3 3 2" xfId="2101"/>
    <cellStyle name="Normal 2 3 2 2 4 3 3 2 2" xfId="4485"/>
    <cellStyle name="Normal 2 3 2 2 4 3 3 2 2 2" xfId="9253"/>
    <cellStyle name="Normal 2 3 2 2 4 3 3 2 3" xfId="6869"/>
    <cellStyle name="Normal 2 3 2 2 4 3 3 3" xfId="3293"/>
    <cellStyle name="Normal 2 3 2 2 4 3 3 3 2" xfId="8061"/>
    <cellStyle name="Normal 2 3 2 2 4 3 3 4" xfId="5677"/>
    <cellStyle name="Normal 2 3 2 2 4 3 4" xfId="1405"/>
    <cellStyle name="Normal 2 3 2 2 4 3 4 2" xfId="3789"/>
    <cellStyle name="Normal 2 3 2 2 4 3 4 2 2" xfId="8557"/>
    <cellStyle name="Normal 2 3 2 2 4 3 4 3" xfId="6173"/>
    <cellStyle name="Normal 2 3 2 2 4 3 5" xfId="2597"/>
    <cellStyle name="Normal 2 3 2 2 4 3 5 2" xfId="7365"/>
    <cellStyle name="Normal 2 3 2 2 4 3 6" xfId="4981"/>
    <cellStyle name="Normal 2 3 2 2 4 4" xfId="350"/>
    <cellStyle name="Normal 2 3 2 2 4 4 2" xfId="699"/>
    <cellStyle name="Normal 2 3 2 2 4 4 2 2" xfId="1897"/>
    <cellStyle name="Normal 2 3 2 2 4 4 2 2 2" xfId="4281"/>
    <cellStyle name="Normal 2 3 2 2 4 4 2 2 2 2" xfId="9049"/>
    <cellStyle name="Normal 2 3 2 2 4 4 2 2 3" xfId="6665"/>
    <cellStyle name="Normal 2 3 2 2 4 4 2 3" xfId="3089"/>
    <cellStyle name="Normal 2 3 2 2 4 4 2 3 2" xfId="7857"/>
    <cellStyle name="Normal 2 3 2 2 4 4 2 4" xfId="5473"/>
    <cellStyle name="Normal 2 3 2 2 4 4 3" xfId="1047"/>
    <cellStyle name="Normal 2 3 2 2 4 4 3 2" xfId="2245"/>
    <cellStyle name="Normal 2 3 2 2 4 4 3 2 2" xfId="4629"/>
    <cellStyle name="Normal 2 3 2 2 4 4 3 2 2 2" xfId="9397"/>
    <cellStyle name="Normal 2 3 2 2 4 4 3 2 3" xfId="7013"/>
    <cellStyle name="Normal 2 3 2 2 4 4 3 3" xfId="3437"/>
    <cellStyle name="Normal 2 3 2 2 4 4 3 3 2" xfId="8205"/>
    <cellStyle name="Normal 2 3 2 2 4 4 3 4" xfId="5821"/>
    <cellStyle name="Normal 2 3 2 2 4 4 4" xfId="1549"/>
    <cellStyle name="Normal 2 3 2 2 4 4 4 2" xfId="3933"/>
    <cellStyle name="Normal 2 3 2 2 4 4 4 2 2" xfId="8701"/>
    <cellStyle name="Normal 2 3 2 2 4 4 4 3" xfId="6317"/>
    <cellStyle name="Normal 2 3 2 2 4 4 5" xfId="2741"/>
    <cellStyle name="Normal 2 3 2 2 4 4 5 2" xfId="7509"/>
    <cellStyle name="Normal 2 3 2 2 4 4 6" xfId="5125"/>
    <cellStyle name="Normal 2 3 2 2 4 5" xfId="483"/>
    <cellStyle name="Normal 2 3 2 2 4 5 2" xfId="1681"/>
    <cellStyle name="Normal 2 3 2 2 4 5 2 2" xfId="4065"/>
    <cellStyle name="Normal 2 3 2 2 4 5 2 2 2" xfId="8833"/>
    <cellStyle name="Normal 2 3 2 2 4 5 2 3" xfId="6449"/>
    <cellStyle name="Normal 2 3 2 2 4 5 3" xfId="2873"/>
    <cellStyle name="Normal 2 3 2 2 4 5 3 2" xfId="7641"/>
    <cellStyle name="Normal 2 3 2 2 4 5 4" xfId="5257"/>
    <cellStyle name="Normal 2 3 2 2 4 6" xfId="831"/>
    <cellStyle name="Normal 2 3 2 2 4 6 2" xfId="2029"/>
    <cellStyle name="Normal 2 3 2 2 4 6 2 2" xfId="4413"/>
    <cellStyle name="Normal 2 3 2 2 4 6 2 2 2" xfId="9181"/>
    <cellStyle name="Normal 2 3 2 2 4 6 2 3" xfId="6797"/>
    <cellStyle name="Normal 2 3 2 2 4 6 3" xfId="3221"/>
    <cellStyle name="Normal 2 3 2 2 4 6 3 2" xfId="7989"/>
    <cellStyle name="Normal 2 3 2 2 4 6 4" xfId="5605"/>
    <cellStyle name="Normal 2 3 2 2 4 7" xfId="1333"/>
    <cellStyle name="Normal 2 3 2 2 4 7 2" xfId="3717"/>
    <cellStyle name="Normal 2 3 2 2 4 7 2 2" xfId="8485"/>
    <cellStyle name="Normal 2 3 2 2 4 7 3" xfId="6101"/>
    <cellStyle name="Normal 2 3 2 2 4 8" xfId="2525"/>
    <cellStyle name="Normal 2 3 2 2 4 8 2" xfId="7293"/>
    <cellStyle name="Normal 2 3 2 2 4 9" xfId="4909"/>
    <cellStyle name="Normal 2 3 2 2 5" xfId="254"/>
    <cellStyle name="Normal 2 3 2 2 5 2" xfId="398"/>
    <cellStyle name="Normal 2 3 2 2 5 2 2" xfId="747"/>
    <cellStyle name="Normal 2 3 2 2 5 2 2 2" xfId="1945"/>
    <cellStyle name="Normal 2 3 2 2 5 2 2 2 2" xfId="4329"/>
    <cellStyle name="Normal 2 3 2 2 5 2 2 2 2 2" xfId="9097"/>
    <cellStyle name="Normal 2 3 2 2 5 2 2 2 3" xfId="6713"/>
    <cellStyle name="Normal 2 3 2 2 5 2 2 3" xfId="3137"/>
    <cellStyle name="Normal 2 3 2 2 5 2 2 3 2" xfId="7905"/>
    <cellStyle name="Normal 2 3 2 2 5 2 2 4" xfId="5521"/>
    <cellStyle name="Normal 2 3 2 2 5 2 3" xfId="1095"/>
    <cellStyle name="Normal 2 3 2 2 5 2 3 2" xfId="2293"/>
    <cellStyle name="Normal 2 3 2 2 5 2 3 2 2" xfId="4677"/>
    <cellStyle name="Normal 2 3 2 2 5 2 3 2 2 2" xfId="9445"/>
    <cellStyle name="Normal 2 3 2 2 5 2 3 2 3" xfId="7061"/>
    <cellStyle name="Normal 2 3 2 2 5 2 3 3" xfId="3485"/>
    <cellStyle name="Normal 2 3 2 2 5 2 3 3 2" xfId="8253"/>
    <cellStyle name="Normal 2 3 2 2 5 2 3 4" xfId="5869"/>
    <cellStyle name="Normal 2 3 2 2 5 2 4" xfId="1597"/>
    <cellStyle name="Normal 2 3 2 2 5 2 4 2" xfId="3981"/>
    <cellStyle name="Normal 2 3 2 2 5 2 4 2 2" xfId="8749"/>
    <cellStyle name="Normal 2 3 2 2 5 2 4 3" xfId="6365"/>
    <cellStyle name="Normal 2 3 2 2 5 2 5" xfId="2789"/>
    <cellStyle name="Normal 2 3 2 2 5 2 5 2" xfId="7557"/>
    <cellStyle name="Normal 2 3 2 2 5 2 6" xfId="5173"/>
    <cellStyle name="Normal 2 3 2 2 5 3" xfId="603"/>
    <cellStyle name="Normal 2 3 2 2 5 3 2" xfId="1801"/>
    <cellStyle name="Normal 2 3 2 2 5 3 2 2" xfId="4185"/>
    <cellStyle name="Normal 2 3 2 2 5 3 2 2 2" xfId="8953"/>
    <cellStyle name="Normal 2 3 2 2 5 3 2 3" xfId="6569"/>
    <cellStyle name="Normal 2 3 2 2 5 3 3" xfId="2993"/>
    <cellStyle name="Normal 2 3 2 2 5 3 3 2" xfId="7761"/>
    <cellStyle name="Normal 2 3 2 2 5 3 4" xfId="5377"/>
    <cellStyle name="Normal 2 3 2 2 5 4" xfId="951"/>
    <cellStyle name="Normal 2 3 2 2 5 4 2" xfId="2149"/>
    <cellStyle name="Normal 2 3 2 2 5 4 2 2" xfId="4533"/>
    <cellStyle name="Normal 2 3 2 2 5 4 2 2 2" xfId="9301"/>
    <cellStyle name="Normal 2 3 2 2 5 4 2 3" xfId="6917"/>
    <cellStyle name="Normal 2 3 2 2 5 4 3" xfId="3341"/>
    <cellStyle name="Normal 2 3 2 2 5 4 3 2" xfId="8109"/>
    <cellStyle name="Normal 2 3 2 2 5 4 4" xfId="5725"/>
    <cellStyle name="Normal 2 3 2 2 5 5" xfId="1453"/>
    <cellStyle name="Normal 2 3 2 2 5 5 2" xfId="3837"/>
    <cellStyle name="Normal 2 3 2 2 5 5 2 2" xfId="8605"/>
    <cellStyle name="Normal 2 3 2 2 5 5 3" xfId="6221"/>
    <cellStyle name="Normal 2 3 2 2 5 6" xfId="2645"/>
    <cellStyle name="Normal 2 3 2 2 5 6 2" xfId="7413"/>
    <cellStyle name="Normal 2 3 2 2 5 7" xfId="5029"/>
    <cellStyle name="Normal 2 3 2 2 6" xfId="182"/>
    <cellStyle name="Normal 2 3 2 2 6 2" xfId="531"/>
    <cellStyle name="Normal 2 3 2 2 6 2 2" xfId="1729"/>
    <cellStyle name="Normal 2 3 2 2 6 2 2 2" xfId="4113"/>
    <cellStyle name="Normal 2 3 2 2 6 2 2 2 2" xfId="8881"/>
    <cellStyle name="Normal 2 3 2 2 6 2 2 3" xfId="6497"/>
    <cellStyle name="Normal 2 3 2 2 6 2 3" xfId="2921"/>
    <cellStyle name="Normal 2 3 2 2 6 2 3 2" xfId="7689"/>
    <cellStyle name="Normal 2 3 2 2 6 2 4" xfId="5305"/>
    <cellStyle name="Normal 2 3 2 2 6 3" xfId="879"/>
    <cellStyle name="Normal 2 3 2 2 6 3 2" xfId="2077"/>
    <cellStyle name="Normal 2 3 2 2 6 3 2 2" xfId="4461"/>
    <cellStyle name="Normal 2 3 2 2 6 3 2 2 2" xfId="9229"/>
    <cellStyle name="Normal 2 3 2 2 6 3 2 3" xfId="6845"/>
    <cellStyle name="Normal 2 3 2 2 6 3 3" xfId="3269"/>
    <cellStyle name="Normal 2 3 2 2 6 3 3 2" xfId="8037"/>
    <cellStyle name="Normal 2 3 2 2 6 3 4" xfId="5653"/>
    <cellStyle name="Normal 2 3 2 2 6 4" xfId="1381"/>
    <cellStyle name="Normal 2 3 2 2 6 4 2" xfId="3765"/>
    <cellStyle name="Normal 2 3 2 2 6 4 2 2" xfId="8533"/>
    <cellStyle name="Normal 2 3 2 2 6 4 3" xfId="6149"/>
    <cellStyle name="Normal 2 3 2 2 6 5" xfId="2573"/>
    <cellStyle name="Normal 2 3 2 2 6 5 2" xfId="7341"/>
    <cellStyle name="Normal 2 3 2 2 6 6" xfId="4957"/>
    <cellStyle name="Normal 2 3 2 2 7" xfId="326"/>
    <cellStyle name="Normal 2 3 2 2 7 2" xfId="675"/>
    <cellStyle name="Normal 2 3 2 2 7 2 2" xfId="1873"/>
    <cellStyle name="Normal 2 3 2 2 7 2 2 2" xfId="4257"/>
    <cellStyle name="Normal 2 3 2 2 7 2 2 2 2" xfId="9025"/>
    <cellStyle name="Normal 2 3 2 2 7 2 2 3" xfId="6641"/>
    <cellStyle name="Normal 2 3 2 2 7 2 3" xfId="3065"/>
    <cellStyle name="Normal 2 3 2 2 7 2 3 2" xfId="7833"/>
    <cellStyle name="Normal 2 3 2 2 7 2 4" xfId="5449"/>
    <cellStyle name="Normal 2 3 2 2 7 3" xfId="1023"/>
    <cellStyle name="Normal 2 3 2 2 7 3 2" xfId="2221"/>
    <cellStyle name="Normal 2 3 2 2 7 3 2 2" xfId="4605"/>
    <cellStyle name="Normal 2 3 2 2 7 3 2 2 2" xfId="9373"/>
    <cellStyle name="Normal 2 3 2 2 7 3 2 3" xfId="6989"/>
    <cellStyle name="Normal 2 3 2 2 7 3 3" xfId="3413"/>
    <cellStyle name="Normal 2 3 2 2 7 3 3 2" xfId="8181"/>
    <cellStyle name="Normal 2 3 2 2 7 3 4" xfId="5797"/>
    <cellStyle name="Normal 2 3 2 2 7 4" xfId="1525"/>
    <cellStyle name="Normal 2 3 2 2 7 4 2" xfId="3909"/>
    <cellStyle name="Normal 2 3 2 2 7 4 2 2" xfId="8677"/>
    <cellStyle name="Normal 2 3 2 2 7 4 3" xfId="6293"/>
    <cellStyle name="Normal 2 3 2 2 7 5" xfId="2717"/>
    <cellStyle name="Normal 2 3 2 2 7 5 2" xfId="7485"/>
    <cellStyle name="Normal 2 3 2 2 7 6" xfId="5101"/>
    <cellStyle name="Normal 2 3 2 2 8" xfId="471"/>
    <cellStyle name="Normal 2 3 2 2 8 2" xfId="1669"/>
    <cellStyle name="Normal 2 3 2 2 8 2 2" xfId="4053"/>
    <cellStyle name="Normal 2 3 2 2 8 2 2 2" xfId="8821"/>
    <cellStyle name="Normal 2 3 2 2 8 2 3" xfId="6437"/>
    <cellStyle name="Normal 2 3 2 2 8 3" xfId="2861"/>
    <cellStyle name="Normal 2 3 2 2 8 3 2" xfId="7629"/>
    <cellStyle name="Normal 2 3 2 2 8 4" xfId="5245"/>
    <cellStyle name="Normal 2 3 2 2 9" xfId="819"/>
    <cellStyle name="Normal 2 3 2 2 9 2" xfId="2017"/>
    <cellStyle name="Normal 2 3 2 2 9 2 2" xfId="4401"/>
    <cellStyle name="Normal 2 3 2 2 9 2 2 2" xfId="9169"/>
    <cellStyle name="Normal 2 3 2 2 9 2 3" xfId="6785"/>
    <cellStyle name="Normal 2 3 2 2 9 3" xfId="3209"/>
    <cellStyle name="Normal 2 3 2 2 9 3 2" xfId="7977"/>
    <cellStyle name="Normal 2 3 2 2 9 4" xfId="5593"/>
    <cellStyle name="Normal 2 3 2 3" xfId="32"/>
    <cellStyle name="Normal 2 3 2 3 10" xfId="1174"/>
    <cellStyle name="Normal 2 3 2 3 10 2" xfId="2371"/>
    <cellStyle name="Normal 2 3 2 3 10 2 2" xfId="4755"/>
    <cellStyle name="Normal 2 3 2 3 10 2 2 2" xfId="9523"/>
    <cellStyle name="Normal 2 3 2 3 10 2 3" xfId="7139"/>
    <cellStyle name="Normal 2 3 2 3 10 3" xfId="3563"/>
    <cellStyle name="Normal 2 3 2 3 10 3 2" xfId="8331"/>
    <cellStyle name="Normal 2 3 2 3 10 4" xfId="5947"/>
    <cellStyle name="Normal 2 3 2 3 11" xfId="80"/>
    <cellStyle name="Normal 2 3 2 3 11 2" xfId="1279"/>
    <cellStyle name="Normal 2 3 2 3 11 2 2" xfId="3663"/>
    <cellStyle name="Normal 2 3 2 3 11 2 2 2" xfId="8431"/>
    <cellStyle name="Normal 2 3 2 3 11 2 3" xfId="6047"/>
    <cellStyle name="Normal 2 3 2 3 11 3" xfId="2471"/>
    <cellStyle name="Normal 2 3 2 3 11 3 2" xfId="7239"/>
    <cellStyle name="Normal 2 3 2 3 11 4" xfId="4855"/>
    <cellStyle name="Normal 2 3 2 3 12" xfId="1231"/>
    <cellStyle name="Normal 2 3 2 3 12 2" xfId="3615"/>
    <cellStyle name="Normal 2 3 2 3 12 2 2" xfId="8383"/>
    <cellStyle name="Normal 2 3 2 3 12 3" xfId="5999"/>
    <cellStyle name="Normal 2 3 2 3 13" xfId="2423"/>
    <cellStyle name="Normal 2 3 2 3 13 2" xfId="7191"/>
    <cellStyle name="Normal 2 3 2 3 14" xfId="4807"/>
    <cellStyle name="Normal 2 3 2 3 2" xfId="56"/>
    <cellStyle name="Normal 2 3 2 3 2 10" xfId="1255"/>
    <cellStyle name="Normal 2 3 2 3 2 10 2" xfId="3639"/>
    <cellStyle name="Normal 2 3 2 3 2 10 2 2" xfId="8407"/>
    <cellStyle name="Normal 2 3 2 3 2 10 3" xfId="6023"/>
    <cellStyle name="Normal 2 3 2 3 2 11" xfId="2447"/>
    <cellStyle name="Normal 2 3 2 3 2 11 2" xfId="7215"/>
    <cellStyle name="Normal 2 3 2 3 2 12" xfId="4831"/>
    <cellStyle name="Normal 2 3 2 3 2 2" xfId="308"/>
    <cellStyle name="Normal 2 3 2 3 2 2 2" xfId="452"/>
    <cellStyle name="Normal 2 3 2 3 2 2 2 2" xfId="801"/>
    <cellStyle name="Normal 2 3 2 3 2 2 2 2 2" xfId="1999"/>
    <cellStyle name="Normal 2 3 2 3 2 2 2 2 2 2" xfId="4383"/>
    <cellStyle name="Normal 2 3 2 3 2 2 2 2 2 2 2" xfId="9151"/>
    <cellStyle name="Normal 2 3 2 3 2 2 2 2 2 3" xfId="6767"/>
    <cellStyle name="Normal 2 3 2 3 2 2 2 2 3" xfId="3191"/>
    <cellStyle name="Normal 2 3 2 3 2 2 2 2 3 2" xfId="7959"/>
    <cellStyle name="Normal 2 3 2 3 2 2 2 2 4" xfId="5575"/>
    <cellStyle name="Normal 2 3 2 3 2 2 2 3" xfId="1149"/>
    <cellStyle name="Normal 2 3 2 3 2 2 2 3 2" xfId="2347"/>
    <cellStyle name="Normal 2 3 2 3 2 2 2 3 2 2" xfId="4731"/>
    <cellStyle name="Normal 2 3 2 3 2 2 2 3 2 2 2" xfId="9499"/>
    <cellStyle name="Normal 2 3 2 3 2 2 2 3 2 3" xfId="7115"/>
    <cellStyle name="Normal 2 3 2 3 2 2 2 3 3" xfId="3539"/>
    <cellStyle name="Normal 2 3 2 3 2 2 2 3 3 2" xfId="8307"/>
    <cellStyle name="Normal 2 3 2 3 2 2 2 3 4" xfId="5923"/>
    <cellStyle name="Normal 2 3 2 3 2 2 2 4" xfId="1651"/>
    <cellStyle name="Normal 2 3 2 3 2 2 2 4 2" xfId="4035"/>
    <cellStyle name="Normal 2 3 2 3 2 2 2 4 2 2" xfId="8803"/>
    <cellStyle name="Normal 2 3 2 3 2 2 2 4 3" xfId="6419"/>
    <cellStyle name="Normal 2 3 2 3 2 2 2 5" xfId="2843"/>
    <cellStyle name="Normal 2 3 2 3 2 2 2 5 2" xfId="7611"/>
    <cellStyle name="Normal 2 3 2 3 2 2 2 6" xfId="5227"/>
    <cellStyle name="Normal 2 3 2 3 2 2 3" xfId="657"/>
    <cellStyle name="Normal 2 3 2 3 2 2 3 2" xfId="1855"/>
    <cellStyle name="Normal 2 3 2 3 2 2 3 2 2" xfId="4239"/>
    <cellStyle name="Normal 2 3 2 3 2 2 3 2 2 2" xfId="9007"/>
    <cellStyle name="Normal 2 3 2 3 2 2 3 2 3" xfId="6623"/>
    <cellStyle name="Normal 2 3 2 3 2 2 3 3" xfId="3047"/>
    <cellStyle name="Normal 2 3 2 3 2 2 3 3 2" xfId="7815"/>
    <cellStyle name="Normal 2 3 2 3 2 2 3 4" xfId="5431"/>
    <cellStyle name="Normal 2 3 2 3 2 2 4" xfId="1005"/>
    <cellStyle name="Normal 2 3 2 3 2 2 4 2" xfId="2203"/>
    <cellStyle name="Normal 2 3 2 3 2 2 4 2 2" xfId="4587"/>
    <cellStyle name="Normal 2 3 2 3 2 2 4 2 2 2" xfId="9355"/>
    <cellStyle name="Normal 2 3 2 3 2 2 4 2 3" xfId="6971"/>
    <cellStyle name="Normal 2 3 2 3 2 2 4 3" xfId="3395"/>
    <cellStyle name="Normal 2 3 2 3 2 2 4 3 2" xfId="8163"/>
    <cellStyle name="Normal 2 3 2 3 2 2 4 4" xfId="5779"/>
    <cellStyle name="Normal 2 3 2 3 2 2 5" xfId="1507"/>
    <cellStyle name="Normal 2 3 2 3 2 2 5 2" xfId="3891"/>
    <cellStyle name="Normal 2 3 2 3 2 2 5 2 2" xfId="8659"/>
    <cellStyle name="Normal 2 3 2 3 2 2 5 3" xfId="6275"/>
    <cellStyle name="Normal 2 3 2 3 2 2 6" xfId="2699"/>
    <cellStyle name="Normal 2 3 2 3 2 2 6 2" xfId="7467"/>
    <cellStyle name="Normal 2 3 2 3 2 2 7" xfId="5083"/>
    <cellStyle name="Normal 2 3 2 3 2 3" xfId="236"/>
    <cellStyle name="Normal 2 3 2 3 2 3 2" xfId="585"/>
    <cellStyle name="Normal 2 3 2 3 2 3 2 2" xfId="1783"/>
    <cellStyle name="Normal 2 3 2 3 2 3 2 2 2" xfId="4167"/>
    <cellStyle name="Normal 2 3 2 3 2 3 2 2 2 2" xfId="8935"/>
    <cellStyle name="Normal 2 3 2 3 2 3 2 2 3" xfId="6551"/>
    <cellStyle name="Normal 2 3 2 3 2 3 2 3" xfId="2975"/>
    <cellStyle name="Normal 2 3 2 3 2 3 2 3 2" xfId="7743"/>
    <cellStyle name="Normal 2 3 2 3 2 3 2 4" xfId="5359"/>
    <cellStyle name="Normal 2 3 2 3 2 3 3" xfId="933"/>
    <cellStyle name="Normal 2 3 2 3 2 3 3 2" xfId="2131"/>
    <cellStyle name="Normal 2 3 2 3 2 3 3 2 2" xfId="4515"/>
    <cellStyle name="Normal 2 3 2 3 2 3 3 2 2 2" xfId="9283"/>
    <cellStyle name="Normal 2 3 2 3 2 3 3 2 3" xfId="6899"/>
    <cellStyle name="Normal 2 3 2 3 2 3 3 3" xfId="3323"/>
    <cellStyle name="Normal 2 3 2 3 2 3 3 3 2" xfId="8091"/>
    <cellStyle name="Normal 2 3 2 3 2 3 3 4" xfId="5707"/>
    <cellStyle name="Normal 2 3 2 3 2 3 4" xfId="1435"/>
    <cellStyle name="Normal 2 3 2 3 2 3 4 2" xfId="3819"/>
    <cellStyle name="Normal 2 3 2 3 2 3 4 2 2" xfId="8587"/>
    <cellStyle name="Normal 2 3 2 3 2 3 4 3" xfId="6203"/>
    <cellStyle name="Normal 2 3 2 3 2 3 5" xfId="2627"/>
    <cellStyle name="Normal 2 3 2 3 2 3 5 2" xfId="7395"/>
    <cellStyle name="Normal 2 3 2 3 2 3 6" xfId="5011"/>
    <cellStyle name="Normal 2 3 2 3 2 4" xfId="380"/>
    <cellStyle name="Normal 2 3 2 3 2 4 2" xfId="729"/>
    <cellStyle name="Normal 2 3 2 3 2 4 2 2" xfId="1927"/>
    <cellStyle name="Normal 2 3 2 3 2 4 2 2 2" xfId="4311"/>
    <cellStyle name="Normal 2 3 2 3 2 4 2 2 2 2" xfId="9079"/>
    <cellStyle name="Normal 2 3 2 3 2 4 2 2 3" xfId="6695"/>
    <cellStyle name="Normal 2 3 2 3 2 4 2 3" xfId="3119"/>
    <cellStyle name="Normal 2 3 2 3 2 4 2 3 2" xfId="7887"/>
    <cellStyle name="Normal 2 3 2 3 2 4 2 4" xfId="5503"/>
    <cellStyle name="Normal 2 3 2 3 2 4 3" xfId="1077"/>
    <cellStyle name="Normal 2 3 2 3 2 4 3 2" xfId="2275"/>
    <cellStyle name="Normal 2 3 2 3 2 4 3 2 2" xfId="4659"/>
    <cellStyle name="Normal 2 3 2 3 2 4 3 2 2 2" xfId="9427"/>
    <cellStyle name="Normal 2 3 2 3 2 4 3 2 3" xfId="7043"/>
    <cellStyle name="Normal 2 3 2 3 2 4 3 3" xfId="3467"/>
    <cellStyle name="Normal 2 3 2 3 2 4 3 3 2" xfId="8235"/>
    <cellStyle name="Normal 2 3 2 3 2 4 3 4" xfId="5851"/>
    <cellStyle name="Normal 2 3 2 3 2 4 4" xfId="1579"/>
    <cellStyle name="Normal 2 3 2 3 2 4 4 2" xfId="3963"/>
    <cellStyle name="Normal 2 3 2 3 2 4 4 2 2" xfId="8731"/>
    <cellStyle name="Normal 2 3 2 3 2 4 4 3" xfId="6347"/>
    <cellStyle name="Normal 2 3 2 3 2 4 5" xfId="2771"/>
    <cellStyle name="Normal 2 3 2 3 2 4 5 2" xfId="7539"/>
    <cellStyle name="Normal 2 3 2 3 2 4 6" xfId="5155"/>
    <cellStyle name="Normal 2 3 2 3 2 5" xfId="513"/>
    <cellStyle name="Normal 2 3 2 3 2 5 2" xfId="1711"/>
    <cellStyle name="Normal 2 3 2 3 2 5 2 2" xfId="4095"/>
    <cellStyle name="Normal 2 3 2 3 2 5 2 2 2" xfId="8863"/>
    <cellStyle name="Normal 2 3 2 3 2 5 2 3" xfId="6479"/>
    <cellStyle name="Normal 2 3 2 3 2 5 3" xfId="2903"/>
    <cellStyle name="Normal 2 3 2 3 2 5 3 2" xfId="7671"/>
    <cellStyle name="Normal 2 3 2 3 2 5 4" xfId="5287"/>
    <cellStyle name="Normal 2 3 2 3 2 6" xfId="861"/>
    <cellStyle name="Normal 2 3 2 3 2 6 2" xfId="2059"/>
    <cellStyle name="Normal 2 3 2 3 2 6 2 2" xfId="4443"/>
    <cellStyle name="Normal 2 3 2 3 2 6 2 2 2" xfId="9211"/>
    <cellStyle name="Normal 2 3 2 3 2 6 2 3" xfId="6827"/>
    <cellStyle name="Normal 2 3 2 3 2 6 3" xfId="3251"/>
    <cellStyle name="Normal 2 3 2 3 2 6 3 2" xfId="8019"/>
    <cellStyle name="Normal 2 3 2 3 2 6 4" xfId="5635"/>
    <cellStyle name="Normal 2 3 2 3 2 7" xfId="164"/>
    <cellStyle name="Normal 2 3 2 3 2 7 2" xfId="1363"/>
    <cellStyle name="Normal 2 3 2 3 2 7 2 2" xfId="3747"/>
    <cellStyle name="Normal 2 3 2 3 2 7 2 2 2" xfId="8515"/>
    <cellStyle name="Normal 2 3 2 3 2 7 2 3" xfId="6131"/>
    <cellStyle name="Normal 2 3 2 3 2 7 3" xfId="2555"/>
    <cellStyle name="Normal 2 3 2 3 2 7 3 2" xfId="7323"/>
    <cellStyle name="Normal 2 3 2 3 2 7 4" xfId="4939"/>
    <cellStyle name="Normal 2 3 2 3 2 8" xfId="1198"/>
    <cellStyle name="Normal 2 3 2 3 2 8 2" xfId="2395"/>
    <cellStyle name="Normal 2 3 2 3 2 8 2 2" xfId="4779"/>
    <cellStyle name="Normal 2 3 2 3 2 8 2 2 2" xfId="9547"/>
    <cellStyle name="Normal 2 3 2 3 2 8 2 3" xfId="7163"/>
    <cellStyle name="Normal 2 3 2 3 2 8 3" xfId="3587"/>
    <cellStyle name="Normal 2 3 2 3 2 8 3 2" xfId="8355"/>
    <cellStyle name="Normal 2 3 2 3 2 8 4" xfId="5971"/>
    <cellStyle name="Normal 2 3 2 3 2 9" xfId="104"/>
    <cellStyle name="Normal 2 3 2 3 2 9 2" xfId="1303"/>
    <cellStyle name="Normal 2 3 2 3 2 9 2 2" xfId="3687"/>
    <cellStyle name="Normal 2 3 2 3 2 9 2 2 2" xfId="8455"/>
    <cellStyle name="Normal 2 3 2 3 2 9 2 3" xfId="6071"/>
    <cellStyle name="Normal 2 3 2 3 2 9 3" xfId="2495"/>
    <cellStyle name="Normal 2 3 2 3 2 9 3 2" xfId="7263"/>
    <cellStyle name="Normal 2 3 2 3 2 9 4" xfId="4879"/>
    <cellStyle name="Normal 2 3 2 3 3" xfId="212"/>
    <cellStyle name="Normal 2 3 2 3 3 2" xfId="284"/>
    <cellStyle name="Normal 2 3 2 3 3 2 2" xfId="428"/>
    <cellStyle name="Normal 2 3 2 3 3 2 2 2" xfId="777"/>
    <cellStyle name="Normal 2 3 2 3 3 2 2 2 2" xfId="1975"/>
    <cellStyle name="Normal 2 3 2 3 3 2 2 2 2 2" xfId="4359"/>
    <cellStyle name="Normal 2 3 2 3 3 2 2 2 2 2 2" xfId="9127"/>
    <cellStyle name="Normal 2 3 2 3 3 2 2 2 2 3" xfId="6743"/>
    <cellStyle name="Normal 2 3 2 3 3 2 2 2 3" xfId="3167"/>
    <cellStyle name="Normal 2 3 2 3 3 2 2 2 3 2" xfId="7935"/>
    <cellStyle name="Normal 2 3 2 3 3 2 2 2 4" xfId="5551"/>
    <cellStyle name="Normal 2 3 2 3 3 2 2 3" xfId="1125"/>
    <cellStyle name="Normal 2 3 2 3 3 2 2 3 2" xfId="2323"/>
    <cellStyle name="Normal 2 3 2 3 3 2 2 3 2 2" xfId="4707"/>
    <cellStyle name="Normal 2 3 2 3 3 2 2 3 2 2 2" xfId="9475"/>
    <cellStyle name="Normal 2 3 2 3 3 2 2 3 2 3" xfId="7091"/>
    <cellStyle name="Normal 2 3 2 3 3 2 2 3 3" xfId="3515"/>
    <cellStyle name="Normal 2 3 2 3 3 2 2 3 3 2" xfId="8283"/>
    <cellStyle name="Normal 2 3 2 3 3 2 2 3 4" xfId="5899"/>
    <cellStyle name="Normal 2 3 2 3 3 2 2 4" xfId="1627"/>
    <cellStyle name="Normal 2 3 2 3 3 2 2 4 2" xfId="4011"/>
    <cellStyle name="Normal 2 3 2 3 3 2 2 4 2 2" xfId="8779"/>
    <cellStyle name="Normal 2 3 2 3 3 2 2 4 3" xfId="6395"/>
    <cellStyle name="Normal 2 3 2 3 3 2 2 5" xfId="2819"/>
    <cellStyle name="Normal 2 3 2 3 3 2 2 5 2" xfId="7587"/>
    <cellStyle name="Normal 2 3 2 3 3 2 2 6" xfId="5203"/>
    <cellStyle name="Normal 2 3 2 3 3 2 3" xfId="633"/>
    <cellStyle name="Normal 2 3 2 3 3 2 3 2" xfId="1831"/>
    <cellStyle name="Normal 2 3 2 3 3 2 3 2 2" xfId="4215"/>
    <cellStyle name="Normal 2 3 2 3 3 2 3 2 2 2" xfId="8983"/>
    <cellStyle name="Normal 2 3 2 3 3 2 3 2 3" xfId="6599"/>
    <cellStyle name="Normal 2 3 2 3 3 2 3 3" xfId="3023"/>
    <cellStyle name="Normal 2 3 2 3 3 2 3 3 2" xfId="7791"/>
    <cellStyle name="Normal 2 3 2 3 3 2 3 4" xfId="5407"/>
    <cellStyle name="Normal 2 3 2 3 3 2 4" xfId="981"/>
    <cellStyle name="Normal 2 3 2 3 3 2 4 2" xfId="2179"/>
    <cellStyle name="Normal 2 3 2 3 3 2 4 2 2" xfId="4563"/>
    <cellStyle name="Normal 2 3 2 3 3 2 4 2 2 2" xfId="9331"/>
    <cellStyle name="Normal 2 3 2 3 3 2 4 2 3" xfId="6947"/>
    <cellStyle name="Normal 2 3 2 3 3 2 4 3" xfId="3371"/>
    <cellStyle name="Normal 2 3 2 3 3 2 4 3 2" xfId="8139"/>
    <cellStyle name="Normal 2 3 2 3 3 2 4 4" xfId="5755"/>
    <cellStyle name="Normal 2 3 2 3 3 2 5" xfId="1483"/>
    <cellStyle name="Normal 2 3 2 3 3 2 5 2" xfId="3867"/>
    <cellStyle name="Normal 2 3 2 3 3 2 5 2 2" xfId="8635"/>
    <cellStyle name="Normal 2 3 2 3 3 2 5 3" xfId="6251"/>
    <cellStyle name="Normal 2 3 2 3 3 2 6" xfId="2675"/>
    <cellStyle name="Normal 2 3 2 3 3 2 6 2" xfId="7443"/>
    <cellStyle name="Normal 2 3 2 3 3 2 7" xfId="5059"/>
    <cellStyle name="Normal 2 3 2 3 3 3" xfId="356"/>
    <cellStyle name="Normal 2 3 2 3 3 3 2" xfId="705"/>
    <cellStyle name="Normal 2 3 2 3 3 3 2 2" xfId="1903"/>
    <cellStyle name="Normal 2 3 2 3 3 3 2 2 2" xfId="4287"/>
    <cellStyle name="Normal 2 3 2 3 3 3 2 2 2 2" xfId="9055"/>
    <cellStyle name="Normal 2 3 2 3 3 3 2 2 3" xfId="6671"/>
    <cellStyle name="Normal 2 3 2 3 3 3 2 3" xfId="3095"/>
    <cellStyle name="Normal 2 3 2 3 3 3 2 3 2" xfId="7863"/>
    <cellStyle name="Normal 2 3 2 3 3 3 2 4" xfId="5479"/>
    <cellStyle name="Normal 2 3 2 3 3 3 3" xfId="1053"/>
    <cellStyle name="Normal 2 3 2 3 3 3 3 2" xfId="2251"/>
    <cellStyle name="Normal 2 3 2 3 3 3 3 2 2" xfId="4635"/>
    <cellStyle name="Normal 2 3 2 3 3 3 3 2 2 2" xfId="9403"/>
    <cellStyle name="Normal 2 3 2 3 3 3 3 2 3" xfId="7019"/>
    <cellStyle name="Normal 2 3 2 3 3 3 3 3" xfId="3443"/>
    <cellStyle name="Normal 2 3 2 3 3 3 3 3 2" xfId="8211"/>
    <cellStyle name="Normal 2 3 2 3 3 3 3 4" xfId="5827"/>
    <cellStyle name="Normal 2 3 2 3 3 3 4" xfId="1555"/>
    <cellStyle name="Normal 2 3 2 3 3 3 4 2" xfId="3939"/>
    <cellStyle name="Normal 2 3 2 3 3 3 4 2 2" xfId="8707"/>
    <cellStyle name="Normal 2 3 2 3 3 3 4 3" xfId="6323"/>
    <cellStyle name="Normal 2 3 2 3 3 3 5" xfId="2747"/>
    <cellStyle name="Normal 2 3 2 3 3 3 5 2" xfId="7515"/>
    <cellStyle name="Normal 2 3 2 3 3 3 6" xfId="5131"/>
    <cellStyle name="Normal 2 3 2 3 3 4" xfId="561"/>
    <cellStyle name="Normal 2 3 2 3 3 4 2" xfId="1759"/>
    <cellStyle name="Normal 2 3 2 3 3 4 2 2" xfId="4143"/>
    <cellStyle name="Normal 2 3 2 3 3 4 2 2 2" xfId="8911"/>
    <cellStyle name="Normal 2 3 2 3 3 4 2 3" xfId="6527"/>
    <cellStyle name="Normal 2 3 2 3 3 4 3" xfId="2951"/>
    <cellStyle name="Normal 2 3 2 3 3 4 3 2" xfId="7719"/>
    <cellStyle name="Normal 2 3 2 3 3 4 4" xfId="5335"/>
    <cellStyle name="Normal 2 3 2 3 3 5" xfId="909"/>
    <cellStyle name="Normal 2 3 2 3 3 5 2" xfId="2107"/>
    <cellStyle name="Normal 2 3 2 3 3 5 2 2" xfId="4491"/>
    <cellStyle name="Normal 2 3 2 3 3 5 2 2 2" xfId="9259"/>
    <cellStyle name="Normal 2 3 2 3 3 5 2 3" xfId="6875"/>
    <cellStyle name="Normal 2 3 2 3 3 5 3" xfId="3299"/>
    <cellStyle name="Normal 2 3 2 3 3 5 3 2" xfId="8067"/>
    <cellStyle name="Normal 2 3 2 3 3 5 4" xfId="5683"/>
    <cellStyle name="Normal 2 3 2 3 3 6" xfId="1411"/>
    <cellStyle name="Normal 2 3 2 3 3 6 2" xfId="3795"/>
    <cellStyle name="Normal 2 3 2 3 3 6 2 2" xfId="8563"/>
    <cellStyle name="Normal 2 3 2 3 3 6 3" xfId="6179"/>
    <cellStyle name="Normal 2 3 2 3 3 7" xfId="2603"/>
    <cellStyle name="Normal 2 3 2 3 3 7 2" xfId="7371"/>
    <cellStyle name="Normal 2 3 2 3 3 8" xfId="4987"/>
    <cellStyle name="Normal 2 3 2 3 4" xfId="260"/>
    <cellStyle name="Normal 2 3 2 3 4 2" xfId="404"/>
    <cellStyle name="Normal 2 3 2 3 4 2 2" xfId="753"/>
    <cellStyle name="Normal 2 3 2 3 4 2 2 2" xfId="1951"/>
    <cellStyle name="Normal 2 3 2 3 4 2 2 2 2" xfId="4335"/>
    <cellStyle name="Normal 2 3 2 3 4 2 2 2 2 2" xfId="9103"/>
    <cellStyle name="Normal 2 3 2 3 4 2 2 2 3" xfId="6719"/>
    <cellStyle name="Normal 2 3 2 3 4 2 2 3" xfId="3143"/>
    <cellStyle name="Normal 2 3 2 3 4 2 2 3 2" xfId="7911"/>
    <cellStyle name="Normal 2 3 2 3 4 2 2 4" xfId="5527"/>
    <cellStyle name="Normal 2 3 2 3 4 2 3" xfId="1101"/>
    <cellStyle name="Normal 2 3 2 3 4 2 3 2" xfId="2299"/>
    <cellStyle name="Normal 2 3 2 3 4 2 3 2 2" xfId="4683"/>
    <cellStyle name="Normal 2 3 2 3 4 2 3 2 2 2" xfId="9451"/>
    <cellStyle name="Normal 2 3 2 3 4 2 3 2 3" xfId="7067"/>
    <cellStyle name="Normal 2 3 2 3 4 2 3 3" xfId="3491"/>
    <cellStyle name="Normal 2 3 2 3 4 2 3 3 2" xfId="8259"/>
    <cellStyle name="Normal 2 3 2 3 4 2 3 4" xfId="5875"/>
    <cellStyle name="Normal 2 3 2 3 4 2 4" xfId="1603"/>
    <cellStyle name="Normal 2 3 2 3 4 2 4 2" xfId="3987"/>
    <cellStyle name="Normal 2 3 2 3 4 2 4 2 2" xfId="8755"/>
    <cellStyle name="Normal 2 3 2 3 4 2 4 3" xfId="6371"/>
    <cellStyle name="Normal 2 3 2 3 4 2 5" xfId="2795"/>
    <cellStyle name="Normal 2 3 2 3 4 2 5 2" xfId="7563"/>
    <cellStyle name="Normal 2 3 2 3 4 2 6" xfId="5179"/>
    <cellStyle name="Normal 2 3 2 3 4 3" xfId="609"/>
    <cellStyle name="Normal 2 3 2 3 4 3 2" xfId="1807"/>
    <cellStyle name="Normal 2 3 2 3 4 3 2 2" xfId="4191"/>
    <cellStyle name="Normal 2 3 2 3 4 3 2 2 2" xfId="8959"/>
    <cellStyle name="Normal 2 3 2 3 4 3 2 3" xfId="6575"/>
    <cellStyle name="Normal 2 3 2 3 4 3 3" xfId="2999"/>
    <cellStyle name="Normal 2 3 2 3 4 3 3 2" xfId="7767"/>
    <cellStyle name="Normal 2 3 2 3 4 3 4" xfId="5383"/>
    <cellStyle name="Normal 2 3 2 3 4 4" xfId="957"/>
    <cellStyle name="Normal 2 3 2 3 4 4 2" xfId="2155"/>
    <cellStyle name="Normal 2 3 2 3 4 4 2 2" xfId="4539"/>
    <cellStyle name="Normal 2 3 2 3 4 4 2 2 2" xfId="9307"/>
    <cellStyle name="Normal 2 3 2 3 4 4 2 3" xfId="6923"/>
    <cellStyle name="Normal 2 3 2 3 4 4 3" xfId="3347"/>
    <cellStyle name="Normal 2 3 2 3 4 4 3 2" xfId="8115"/>
    <cellStyle name="Normal 2 3 2 3 4 4 4" xfId="5731"/>
    <cellStyle name="Normal 2 3 2 3 4 5" xfId="1459"/>
    <cellStyle name="Normal 2 3 2 3 4 5 2" xfId="3843"/>
    <cellStyle name="Normal 2 3 2 3 4 5 2 2" xfId="8611"/>
    <cellStyle name="Normal 2 3 2 3 4 5 3" xfId="6227"/>
    <cellStyle name="Normal 2 3 2 3 4 6" xfId="2651"/>
    <cellStyle name="Normal 2 3 2 3 4 6 2" xfId="7419"/>
    <cellStyle name="Normal 2 3 2 3 4 7" xfId="5035"/>
    <cellStyle name="Normal 2 3 2 3 5" xfId="188"/>
    <cellStyle name="Normal 2 3 2 3 5 2" xfId="537"/>
    <cellStyle name="Normal 2 3 2 3 5 2 2" xfId="1735"/>
    <cellStyle name="Normal 2 3 2 3 5 2 2 2" xfId="4119"/>
    <cellStyle name="Normal 2 3 2 3 5 2 2 2 2" xfId="8887"/>
    <cellStyle name="Normal 2 3 2 3 5 2 2 3" xfId="6503"/>
    <cellStyle name="Normal 2 3 2 3 5 2 3" xfId="2927"/>
    <cellStyle name="Normal 2 3 2 3 5 2 3 2" xfId="7695"/>
    <cellStyle name="Normal 2 3 2 3 5 2 4" xfId="5311"/>
    <cellStyle name="Normal 2 3 2 3 5 3" xfId="885"/>
    <cellStyle name="Normal 2 3 2 3 5 3 2" xfId="2083"/>
    <cellStyle name="Normal 2 3 2 3 5 3 2 2" xfId="4467"/>
    <cellStyle name="Normal 2 3 2 3 5 3 2 2 2" xfId="9235"/>
    <cellStyle name="Normal 2 3 2 3 5 3 2 3" xfId="6851"/>
    <cellStyle name="Normal 2 3 2 3 5 3 3" xfId="3275"/>
    <cellStyle name="Normal 2 3 2 3 5 3 3 2" xfId="8043"/>
    <cellStyle name="Normal 2 3 2 3 5 3 4" xfId="5659"/>
    <cellStyle name="Normal 2 3 2 3 5 4" xfId="1387"/>
    <cellStyle name="Normal 2 3 2 3 5 4 2" xfId="3771"/>
    <cellStyle name="Normal 2 3 2 3 5 4 2 2" xfId="8539"/>
    <cellStyle name="Normal 2 3 2 3 5 4 3" xfId="6155"/>
    <cellStyle name="Normal 2 3 2 3 5 5" xfId="2579"/>
    <cellStyle name="Normal 2 3 2 3 5 5 2" xfId="7347"/>
    <cellStyle name="Normal 2 3 2 3 5 6" xfId="4963"/>
    <cellStyle name="Normal 2 3 2 3 6" xfId="332"/>
    <cellStyle name="Normal 2 3 2 3 6 2" xfId="681"/>
    <cellStyle name="Normal 2 3 2 3 6 2 2" xfId="1879"/>
    <cellStyle name="Normal 2 3 2 3 6 2 2 2" xfId="4263"/>
    <cellStyle name="Normal 2 3 2 3 6 2 2 2 2" xfId="9031"/>
    <cellStyle name="Normal 2 3 2 3 6 2 2 3" xfId="6647"/>
    <cellStyle name="Normal 2 3 2 3 6 2 3" xfId="3071"/>
    <cellStyle name="Normal 2 3 2 3 6 2 3 2" xfId="7839"/>
    <cellStyle name="Normal 2 3 2 3 6 2 4" xfId="5455"/>
    <cellStyle name="Normal 2 3 2 3 6 3" xfId="1029"/>
    <cellStyle name="Normal 2 3 2 3 6 3 2" xfId="2227"/>
    <cellStyle name="Normal 2 3 2 3 6 3 2 2" xfId="4611"/>
    <cellStyle name="Normal 2 3 2 3 6 3 2 2 2" xfId="9379"/>
    <cellStyle name="Normal 2 3 2 3 6 3 2 3" xfId="6995"/>
    <cellStyle name="Normal 2 3 2 3 6 3 3" xfId="3419"/>
    <cellStyle name="Normal 2 3 2 3 6 3 3 2" xfId="8187"/>
    <cellStyle name="Normal 2 3 2 3 6 3 4" xfId="5803"/>
    <cellStyle name="Normal 2 3 2 3 6 4" xfId="1531"/>
    <cellStyle name="Normal 2 3 2 3 6 4 2" xfId="3915"/>
    <cellStyle name="Normal 2 3 2 3 6 4 2 2" xfId="8683"/>
    <cellStyle name="Normal 2 3 2 3 6 4 3" xfId="6299"/>
    <cellStyle name="Normal 2 3 2 3 6 5" xfId="2723"/>
    <cellStyle name="Normal 2 3 2 3 6 5 2" xfId="7491"/>
    <cellStyle name="Normal 2 3 2 3 6 6" xfId="5107"/>
    <cellStyle name="Normal 2 3 2 3 7" xfId="489"/>
    <cellStyle name="Normal 2 3 2 3 7 2" xfId="1687"/>
    <cellStyle name="Normal 2 3 2 3 7 2 2" xfId="4071"/>
    <cellStyle name="Normal 2 3 2 3 7 2 2 2" xfId="8839"/>
    <cellStyle name="Normal 2 3 2 3 7 2 3" xfId="6455"/>
    <cellStyle name="Normal 2 3 2 3 7 3" xfId="2879"/>
    <cellStyle name="Normal 2 3 2 3 7 3 2" xfId="7647"/>
    <cellStyle name="Normal 2 3 2 3 7 4" xfId="5263"/>
    <cellStyle name="Normal 2 3 2 3 8" xfId="837"/>
    <cellStyle name="Normal 2 3 2 3 8 2" xfId="2035"/>
    <cellStyle name="Normal 2 3 2 3 8 2 2" xfId="4419"/>
    <cellStyle name="Normal 2 3 2 3 8 2 2 2" xfId="9187"/>
    <cellStyle name="Normal 2 3 2 3 8 2 3" xfId="6803"/>
    <cellStyle name="Normal 2 3 2 3 8 3" xfId="3227"/>
    <cellStyle name="Normal 2 3 2 3 8 3 2" xfId="7995"/>
    <cellStyle name="Normal 2 3 2 3 8 4" xfId="5611"/>
    <cellStyle name="Normal 2 3 2 3 9" xfId="140"/>
    <cellStyle name="Normal 2 3 2 3 9 2" xfId="1339"/>
    <cellStyle name="Normal 2 3 2 3 9 2 2" xfId="3723"/>
    <cellStyle name="Normal 2 3 2 3 9 2 2 2" xfId="8491"/>
    <cellStyle name="Normal 2 3 2 3 9 2 3" xfId="6107"/>
    <cellStyle name="Normal 2 3 2 3 9 3" xfId="2531"/>
    <cellStyle name="Normal 2 3 2 3 9 3 2" xfId="7299"/>
    <cellStyle name="Normal 2 3 2 3 9 4" xfId="4915"/>
    <cellStyle name="Normal 2 3 2 4" xfId="44"/>
    <cellStyle name="Normal 2 3 2 4 10" xfId="1243"/>
    <cellStyle name="Normal 2 3 2 4 10 2" xfId="3627"/>
    <cellStyle name="Normal 2 3 2 4 10 2 2" xfId="8395"/>
    <cellStyle name="Normal 2 3 2 4 10 3" xfId="6011"/>
    <cellStyle name="Normal 2 3 2 4 11" xfId="2435"/>
    <cellStyle name="Normal 2 3 2 4 11 2" xfId="7203"/>
    <cellStyle name="Normal 2 3 2 4 12" xfId="4819"/>
    <cellStyle name="Normal 2 3 2 4 2" xfId="296"/>
    <cellStyle name="Normal 2 3 2 4 2 2" xfId="440"/>
    <cellStyle name="Normal 2 3 2 4 2 2 2" xfId="789"/>
    <cellStyle name="Normal 2 3 2 4 2 2 2 2" xfId="1987"/>
    <cellStyle name="Normal 2 3 2 4 2 2 2 2 2" xfId="4371"/>
    <cellStyle name="Normal 2 3 2 4 2 2 2 2 2 2" xfId="9139"/>
    <cellStyle name="Normal 2 3 2 4 2 2 2 2 3" xfId="6755"/>
    <cellStyle name="Normal 2 3 2 4 2 2 2 3" xfId="3179"/>
    <cellStyle name="Normal 2 3 2 4 2 2 2 3 2" xfId="7947"/>
    <cellStyle name="Normal 2 3 2 4 2 2 2 4" xfId="5563"/>
    <cellStyle name="Normal 2 3 2 4 2 2 3" xfId="1137"/>
    <cellStyle name="Normal 2 3 2 4 2 2 3 2" xfId="2335"/>
    <cellStyle name="Normal 2 3 2 4 2 2 3 2 2" xfId="4719"/>
    <cellStyle name="Normal 2 3 2 4 2 2 3 2 2 2" xfId="9487"/>
    <cellStyle name="Normal 2 3 2 4 2 2 3 2 3" xfId="7103"/>
    <cellStyle name="Normal 2 3 2 4 2 2 3 3" xfId="3527"/>
    <cellStyle name="Normal 2 3 2 4 2 2 3 3 2" xfId="8295"/>
    <cellStyle name="Normal 2 3 2 4 2 2 3 4" xfId="5911"/>
    <cellStyle name="Normal 2 3 2 4 2 2 4" xfId="1639"/>
    <cellStyle name="Normal 2 3 2 4 2 2 4 2" xfId="4023"/>
    <cellStyle name="Normal 2 3 2 4 2 2 4 2 2" xfId="8791"/>
    <cellStyle name="Normal 2 3 2 4 2 2 4 3" xfId="6407"/>
    <cellStyle name="Normal 2 3 2 4 2 2 5" xfId="2831"/>
    <cellStyle name="Normal 2 3 2 4 2 2 5 2" xfId="7599"/>
    <cellStyle name="Normal 2 3 2 4 2 2 6" xfId="5215"/>
    <cellStyle name="Normal 2 3 2 4 2 3" xfId="645"/>
    <cellStyle name="Normal 2 3 2 4 2 3 2" xfId="1843"/>
    <cellStyle name="Normal 2 3 2 4 2 3 2 2" xfId="4227"/>
    <cellStyle name="Normal 2 3 2 4 2 3 2 2 2" xfId="8995"/>
    <cellStyle name="Normal 2 3 2 4 2 3 2 3" xfId="6611"/>
    <cellStyle name="Normal 2 3 2 4 2 3 3" xfId="3035"/>
    <cellStyle name="Normal 2 3 2 4 2 3 3 2" xfId="7803"/>
    <cellStyle name="Normal 2 3 2 4 2 3 4" xfId="5419"/>
    <cellStyle name="Normal 2 3 2 4 2 4" xfId="993"/>
    <cellStyle name="Normal 2 3 2 4 2 4 2" xfId="2191"/>
    <cellStyle name="Normal 2 3 2 4 2 4 2 2" xfId="4575"/>
    <cellStyle name="Normal 2 3 2 4 2 4 2 2 2" xfId="9343"/>
    <cellStyle name="Normal 2 3 2 4 2 4 2 3" xfId="6959"/>
    <cellStyle name="Normal 2 3 2 4 2 4 3" xfId="3383"/>
    <cellStyle name="Normal 2 3 2 4 2 4 3 2" xfId="8151"/>
    <cellStyle name="Normal 2 3 2 4 2 4 4" xfId="5767"/>
    <cellStyle name="Normal 2 3 2 4 2 5" xfId="1495"/>
    <cellStyle name="Normal 2 3 2 4 2 5 2" xfId="3879"/>
    <cellStyle name="Normal 2 3 2 4 2 5 2 2" xfId="8647"/>
    <cellStyle name="Normal 2 3 2 4 2 5 3" xfId="6263"/>
    <cellStyle name="Normal 2 3 2 4 2 6" xfId="2687"/>
    <cellStyle name="Normal 2 3 2 4 2 6 2" xfId="7455"/>
    <cellStyle name="Normal 2 3 2 4 2 7" xfId="5071"/>
    <cellStyle name="Normal 2 3 2 4 3" xfId="224"/>
    <cellStyle name="Normal 2 3 2 4 3 2" xfId="573"/>
    <cellStyle name="Normal 2 3 2 4 3 2 2" xfId="1771"/>
    <cellStyle name="Normal 2 3 2 4 3 2 2 2" xfId="4155"/>
    <cellStyle name="Normal 2 3 2 4 3 2 2 2 2" xfId="8923"/>
    <cellStyle name="Normal 2 3 2 4 3 2 2 3" xfId="6539"/>
    <cellStyle name="Normal 2 3 2 4 3 2 3" xfId="2963"/>
    <cellStyle name="Normal 2 3 2 4 3 2 3 2" xfId="7731"/>
    <cellStyle name="Normal 2 3 2 4 3 2 4" xfId="5347"/>
    <cellStyle name="Normal 2 3 2 4 3 3" xfId="921"/>
    <cellStyle name="Normal 2 3 2 4 3 3 2" xfId="2119"/>
    <cellStyle name="Normal 2 3 2 4 3 3 2 2" xfId="4503"/>
    <cellStyle name="Normal 2 3 2 4 3 3 2 2 2" xfId="9271"/>
    <cellStyle name="Normal 2 3 2 4 3 3 2 3" xfId="6887"/>
    <cellStyle name="Normal 2 3 2 4 3 3 3" xfId="3311"/>
    <cellStyle name="Normal 2 3 2 4 3 3 3 2" xfId="8079"/>
    <cellStyle name="Normal 2 3 2 4 3 3 4" xfId="5695"/>
    <cellStyle name="Normal 2 3 2 4 3 4" xfId="1423"/>
    <cellStyle name="Normal 2 3 2 4 3 4 2" xfId="3807"/>
    <cellStyle name="Normal 2 3 2 4 3 4 2 2" xfId="8575"/>
    <cellStyle name="Normal 2 3 2 4 3 4 3" xfId="6191"/>
    <cellStyle name="Normal 2 3 2 4 3 5" xfId="2615"/>
    <cellStyle name="Normal 2 3 2 4 3 5 2" xfId="7383"/>
    <cellStyle name="Normal 2 3 2 4 3 6" xfId="4999"/>
    <cellStyle name="Normal 2 3 2 4 4" xfId="368"/>
    <cellStyle name="Normal 2 3 2 4 4 2" xfId="717"/>
    <cellStyle name="Normal 2 3 2 4 4 2 2" xfId="1915"/>
    <cellStyle name="Normal 2 3 2 4 4 2 2 2" xfId="4299"/>
    <cellStyle name="Normal 2 3 2 4 4 2 2 2 2" xfId="9067"/>
    <cellStyle name="Normal 2 3 2 4 4 2 2 3" xfId="6683"/>
    <cellStyle name="Normal 2 3 2 4 4 2 3" xfId="3107"/>
    <cellStyle name="Normal 2 3 2 4 4 2 3 2" xfId="7875"/>
    <cellStyle name="Normal 2 3 2 4 4 2 4" xfId="5491"/>
    <cellStyle name="Normal 2 3 2 4 4 3" xfId="1065"/>
    <cellStyle name="Normal 2 3 2 4 4 3 2" xfId="2263"/>
    <cellStyle name="Normal 2 3 2 4 4 3 2 2" xfId="4647"/>
    <cellStyle name="Normal 2 3 2 4 4 3 2 2 2" xfId="9415"/>
    <cellStyle name="Normal 2 3 2 4 4 3 2 3" xfId="7031"/>
    <cellStyle name="Normal 2 3 2 4 4 3 3" xfId="3455"/>
    <cellStyle name="Normal 2 3 2 4 4 3 3 2" xfId="8223"/>
    <cellStyle name="Normal 2 3 2 4 4 3 4" xfId="5839"/>
    <cellStyle name="Normal 2 3 2 4 4 4" xfId="1567"/>
    <cellStyle name="Normal 2 3 2 4 4 4 2" xfId="3951"/>
    <cellStyle name="Normal 2 3 2 4 4 4 2 2" xfId="8719"/>
    <cellStyle name="Normal 2 3 2 4 4 4 3" xfId="6335"/>
    <cellStyle name="Normal 2 3 2 4 4 5" xfId="2759"/>
    <cellStyle name="Normal 2 3 2 4 4 5 2" xfId="7527"/>
    <cellStyle name="Normal 2 3 2 4 4 6" xfId="5143"/>
    <cellStyle name="Normal 2 3 2 4 5" xfId="501"/>
    <cellStyle name="Normal 2 3 2 4 5 2" xfId="1699"/>
    <cellStyle name="Normal 2 3 2 4 5 2 2" xfId="4083"/>
    <cellStyle name="Normal 2 3 2 4 5 2 2 2" xfId="8851"/>
    <cellStyle name="Normal 2 3 2 4 5 2 3" xfId="6467"/>
    <cellStyle name="Normal 2 3 2 4 5 3" xfId="2891"/>
    <cellStyle name="Normal 2 3 2 4 5 3 2" xfId="7659"/>
    <cellStyle name="Normal 2 3 2 4 5 4" xfId="5275"/>
    <cellStyle name="Normal 2 3 2 4 6" xfId="849"/>
    <cellStyle name="Normal 2 3 2 4 6 2" xfId="2047"/>
    <cellStyle name="Normal 2 3 2 4 6 2 2" xfId="4431"/>
    <cellStyle name="Normal 2 3 2 4 6 2 2 2" xfId="9199"/>
    <cellStyle name="Normal 2 3 2 4 6 2 3" xfId="6815"/>
    <cellStyle name="Normal 2 3 2 4 6 3" xfId="3239"/>
    <cellStyle name="Normal 2 3 2 4 6 3 2" xfId="8007"/>
    <cellStyle name="Normal 2 3 2 4 6 4" xfId="5623"/>
    <cellStyle name="Normal 2 3 2 4 7" xfId="152"/>
    <cellStyle name="Normal 2 3 2 4 7 2" xfId="1351"/>
    <cellStyle name="Normal 2 3 2 4 7 2 2" xfId="3735"/>
    <cellStyle name="Normal 2 3 2 4 7 2 2 2" xfId="8503"/>
    <cellStyle name="Normal 2 3 2 4 7 2 3" xfId="6119"/>
    <cellStyle name="Normal 2 3 2 4 7 3" xfId="2543"/>
    <cellStyle name="Normal 2 3 2 4 7 3 2" xfId="7311"/>
    <cellStyle name="Normal 2 3 2 4 7 4" xfId="4927"/>
    <cellStyle name="Normal 2 3 2 4 8" xfId="1186"/>
    <cellStyle name="Normal 2 3 2 4 8 2" xfId="2383"/>
    <cellStyle name="Normal 2 3 2 4 8 2 2" xfId="4767"/>
    <cellStyle name="Normal 2 3 2 4 8 2 2 2" xfId="9535"/>
    <cellStyle name="Normal 2 3 2 4 8 2 3" xfId="7151"/>
    <cellStyle name="Normal 2 3 2 4 8 3" xfId="3575"/>
    <cellStyle name="Normal 2 3 2 4 8 3 2" xfId="8343"/>
    <cellStyle name="Normal 2 3 2 4 8 4" xfId="5959"/>
    <cellStyle name="Normal 2 3 2 4 9" xfId="92"/>
    <cellStyle name="Normal 2 3 2 4 9 2" xfId="1291"/>
    <cellStyle name="Normal 2 3 2 4 9 2 2" xfId="3675"/>
    <cellStyle name="Normal 2 3 2 4 9 2 2 2" xfId="8443"/>
    <cellStyle name="Normal 2 3 2 4 9 2 3" xfId="6059"/>
    <cellStyle name="Normal 2 3 2 4 9 3" xfId="2483"/>
    <cellStyle name="Normal 2 3 2 4 9 3 2" xfId="7251"/>
    <cellStyle name="Normal 2 3 2 4 9 4" xfId="4867"/>
    <cellStyle name="Normal 2 3 2 5" xfId="128"/>
    <cellStyle name="Normal 2 3 2 5 2" xfId="272"/>
    <cellStyle name="Normal 2 3 2 5 2 2" xfId="416"/>
    <cellStyle name="Normal 2 3 2 5 2 2 2" xfId="765"/>
    <cellStyle name="Normal 2 3 2 5 2 2 2 2" xfId="1963"/>
    <cellStyle name="Normal 2 3 2 5 2 2 2 2 2" xfId="4347"/>
    <cellStyle name="Normal 2 3 2 5 2 2 2 2 2 2" xfId="9115"/>
    <cellStyle name="Normal 2 3 2 5 2 2 2 2 3" xfId="6731"/>
    <cellStyle name="Normal 2 3 2 5 2 2 2 3" xfId="3155"/>
    <cellStyle name="Normal 2 3 2 5 2 2 2 3 2" xfId="7923"/>
    <cellStyle name="Normal 2 3 2 5 2 2 2 4" xfId="5539"/>
    <cellStyle name="Normal 2 3 2 5 2 2 3" xfId="1113"/>
    <cellStyle name="Normal 2 3 2 5 2 2 3 2" xfId="2311"/>
    <cellStyle name="Normal 2 3 2 5 2 2 3 2 2" xfId="4695"/>
    <cellStyle name="Normal 2 3 2 5 2 2 3 2 2 2" xfId="9463"/>
    <cellStyle name="Normal 2 3 2 5 2 2 3 2 3" xfId="7079"/>
    <cellStyle name="Normal 2 3 2 5 2 2 3 3" xfId="3503"/>
    <cellStyle name="Normal 2 3 2 5 2 2 3 3 2" xfId="8271"/>
    <cellStyle name="Normal 2 3 2 5 2 2 3 4" xfId="5887"/>
    <cellStyle name="Normal 2 3 2 5 2 2 4" xfId="1615"/>
    <cellStyle name="Normal 2 3 2 5 2 2 4 2" xfId="3999"/>
    <cellStyle name="Normal 2 3 2 5 2 2 4 2 2" xfId="8767"/>
    <cellStyle name="Normal 2 3 2 5 2 2 4 3" xfId="6383"/>
    <cellStyle name="Normal 2 3 2 5 2 2 5" xfId="2807"/>
    <cellStyle name="Normal 2 3 2 5 2 2 5 2" xfId="7575"/>
    <cellStyle name="Normal 2 3 2 5 2 2 6" xfId="5191"/>
    <cellStyle name="Normal 2 3 2 5 2 3" xfId="621"/>
    <cellStyle name="Normal 2 3 2 5 2 3 2" xfId="1819"/>
    <cellStyle name="Normal 2 3 2 5 2 3 2 2" xfId="4203"/>
    <cellStyle name="Normal 2 3 2 5 2 3 2 2 2" xfId="8971"/>
    <cellStyle name="Normal 2 3 2 5 2 3 2 3" xfId="6587"/>
    <cellStyle name="Normal 2 3 2 5 2 3 3" xfId="3011"/>
    <cellStyle name="Normal 2 3 2 5 2 3 3 2" xfId="7779"/>
    <cellStyle name="Normal 2 3 2 5 2 3 4" xfId="5395"/>
    <cellStyle name="Normal 2 3 2 5 2 4" xfId="969"/>
    <cellStyle name="Normal 2 3 2 5 2 4 2" xfId="2167"/>
    <cellStyle name="Normal 2 3 2 5 2 4 2 2" xfId="4551"/>
    <cellStyle name="Normal 2 3 2 5 2 4 2 2 2" xfId="9319"/>
    <cellStyle name="Normal 2 3 2 5 2 4 2 3" xfId="6935"/>
    <cellStyle name="Normal 2 3 2 5 2 4 3" xfId="3359"/>
    <cellStyle name="Normal 2 3 2 5 2 4 3 2" xfId="8127"/>
    <cellStyle name="Normal 2 3 2 5 2 4 4" xfId="5743"/>
    <cellStyle name="Normal 2 3 2 5 2 5" xfId="1471"/>
    <cellStyle name="Normal 2 3 2 5 2 5 2" xfId="3855"/>
    <cellStyle name="Normal 2 3 2 5 2 5 2 2" xfId="8623"/>
    <cellStyle name="Normal 2 3 2 5 2 5 3" xfId="6239"/>
    <cellStyle name="Normal 2 3 2 5 2 6" xfId="2663"/>
    <cellStyle name="Normal 2 3 2 5 2 6 2" xfId="7431"/>
    <cellStyle name="Normal 2 3 2 5 2 7" xfId="5047"/>
    <cellStyle name="Normal 2 3 2 5 3" xfId="200"/>
    <cellStyle name="Normal 2 3 2 5 3 2" xfId="549"/>
    <cellStyle name="Normal 2 3 2 5 3 2 2" xfId="1747"/>
    <cellStyle name="Normal 2 3 2 5 3 2 2 2" xfId="4131"/>
    <cellStyle name="Normal 2 3 2 5 3 2 2 2 2" xfId="8899"/>
    <cellStyle name="Normal 2 3 2 5 3 2 2 3" xfId="6515"/>
    <cellStyle name="Normal 2 3 2 5 3 2 3" xfId="2939"/>
    <cellStyle name="Normal 2 3 2 5 3 2 3 2" xfId="7707"/>
    <cellStyle name="Normal 2 3 2 5 3 2 4" xfId="5323"/>
    <cellStyle name="Normal 2 3 2 5 3 3" xfId="897"/>
    <cellStyle name="Normal 2 3 2 5 3 3 2" xfId="2095"/>
    <cellStyle name="Normal 2 3 2 5 3 3 2 2" xfId="4479"/>
    <cellStyle name="Normal 2 3 2 5 3 3 2 2 2" xfId="9247"/>
    <cellStyle name="Normal 2 3 2 5 3 3 2 3" xfId="6863"/>
    <cellStyle name="Normal 2 3 2 5 3 3 3" xfId="3287"/>
    <cellStyle name="Normal 2 3 2 5 3 3 3 2" xfId="8055"/>
    <cellStyle name="Normal 2 3 2 5 3 3 4" xfId="5671"/>
    <cellStyle name="Normal 2 3 2 5 3 4" xfId="1399"/>
    <cellStyle name="Normal 2 3 2 5 3 4 2" xfId="3783"/>
    <cellStyle name="Normal 2 3 2 5 3 4 2 2" xfId="8551"/>
    <cellStyle name="Normal 2 3 2 5 3 4 3" xfId="6167"/>
    <cellStyle name="Normal 2 3 2 5 3 5" xfId="2591"/>
    <cellStyle name="Normal 2 3 2 5 3 5 2" xfId="7359"/>
    <cellStyle name="Normal 2 3 2 5 3 6" xfId="4975"/>
    <cellStyle name="Normal 2 3 2 5 4" xfId="344"/>
    <cellStyle name="Normal 2 3 2 5 4 2" xfId="693"/>
    <cellStyle name="Normal 2 3 2 5 4 2 2" xfId="1891"/>
    <cellStyle name="Normal 2 3 2 5 4 2 2 2" xfId="4275"/>
    <cellStyle name="Normal 2 3 2 5 4 2 2 2 2" xfId="9043"/>
    <cellStyle name="Normal 2 3 2 5 4 2 2 3" xfId="6659"/>
    <cellStyle name="Normal 2 3 2 5 4 2 3" xfId="3083"/>
    <cellStyle name="Normal 2 3 2 5 4 2 3 2" xfId="7851"/>
    <cellStyle name="Normal 2 3 2 5 4 2 4" xfId="5467"/>
    <cellStyle name="Normal 2 3 2 5 4 3" xfId="1041"/>
    <cellStyle name="Normal 2 3 2 5 4 3 2" xfId="2239"/>
    <cellStyle name="Normal 2 3 2 5 4 3 2 2" xfId="4623"/>
    <cellStyle name="Normal 2 3 2 5 4 3 2 2 2" xfId="9391"/>
    <cellStyle name="Normal 2 3 2 5 4 3 2 3" xfId="7007"/>
    <cellStyle name="Normal 2 3 2 5 4 3 3" xfId="3431"/>
    <cellStyle name="Normal 2 3 2 5 4 3 3 2" xfId="8199"/>
    <cellStyle name="Normal 2 3 2 5 4 3 4" xfId="5815"/>
    <cellStyle name="Normal 2 3 2 5 4 4" xfId="1543"/>
    <cellStyle name="Normal 2 3 2 5 4 4 2" xfId="3927"/>
    <cellStyle name="Normal 2 3 2 5 4 4 2 2" xfId="8695"/>
    <cellStyle name="Normal 2 3 2 5 4 4 3" xfId="6311"/>
    <cellStyle name="Normal 2 3 2 5 4 5" xfId="2735"/>
    <cellStyle name="Normal 2 3 2 5 4 5 2" xfId="7503"/>
    <cellStyle name="Normal 2 3 2 5 4 6" xfId="5119"/>
    <cellStyle name="Normal 2 3 2 5 5" xfId="477"/>
    <cellStyle name="Normal 2 3 2 5 5 2" xfId="1675"/>
    <cellStyle name="Normal 2 3 2 5 5 2 2" xfId="4059"/>
    <cellStyle name="Normal 2 3 2 5 5 2 2 2" xfId="8827"/>
    <cellStyle name="Normal 2 3 2 5 5 2 3" xfId="6443"/>
    <cellStyle name="Normal 2 3 2 5 5 3" xfId="2867"/>
    <cellStyle name="Normal 2 3 2 5 5 3 2" xfId="7635"/>
    <cellStyle name="Normal 2 3 2 5 5 4" xfId="5251"/>
    <cellStyle name="Normal 2 3 2 5 6" xfId="825"/>
    <cellStyle name="Normal 2 3 2 5 6 2" xfId="2023"/>
    <cellStyle name="Normal 2 3 2 5 6 2 2" xfId="4407"/>
    <cellStyle name="Normal 2 3 2 5 6 2 2 2" xfId="9175"/>
    <cellStyle name="Normal 2 3 2 5 6 2 3" xfId="6791"/>
    <cellStyle name="Normal 2 3 2 5 6 3" xfId="3215"/>
    <cellStyle name="Normal 2 3 2 5 6 3 2" xfId="7983"/>
    <cellStyle name="Normal 2 3 2 5 6 4" xfId="5599"/>
    <cellStyle name="Normal 2 3 2 5 7" xfId="1327"/>
    <cellStyle name="Normal 2 3 2 5 7 2" xfId="3711"/>
    <cellStyle name="Normal 2 3 2 5 7 2 2" xfId="8479"/>
    <cellStyle name="Normal 2 3 2 5 7 3" xfId="6095"/>
    <cellStyle name="Normal 2 3 2 5 8" xfId="2519"/>
    <cellStyle name="Normal 2 3 2 5 8 2" xfId="7287"/>
    <cellStyle name="Normal 2 3 2 5 9" xfId="4903"/>
    <cellStyle name="Normal 2 3 2 6" xfId="248"/>
    <cellStyle name="Normal 2 3 2 6 2" xfId="392"/>
    <cellStyle name="Normal 2 3 2 6 2 2" xfId="741"/>
    <cellStyle name="Normal 2 3 2 6 2 2 2" xfId="1939"/>
    <cellStyle name="Normal 2 3 2 6 2 2 2 2" xfId="4323"/>
    <cellStyle name="Normal 2 3 2 6 2 2 2 2 2" xfId="9091"/>
    <cellStyle name="Normal 2 3 2 6 2 2 2 3" xfId="6707"/>
    <cellStyle name="Normal 2 3 2 6 2 2 3" xfId="3131"/>
    <cellStyle name="Normal 2 3 2 6 2 2 3 2" xfId="7899"/>
    <cellStyle name="Normal 2 3 2 6 2 2 4" xfId="5515"/>
    <cellStyle name="Normal 2 3 2 6 2 3" xfId="1089"/>
    <cellStyle name="Normal 2 3 2 6 2 3 2" xfId="2287"/>
    <cellStyle name="Normal 2 3 2 6 2 3 2 2" xfId="4671"/>
    <cellStyle name="Normal 2 3 2 6 2 3 2 2 2" xfId="9439"/>
    <cellStyle name="Normal 2 3 2 6 2 3 2 3" xfId="7055"/>
    <cellStyle name="Normal 2 3 2 6 2 3 3" xfId="3479"/>
    <cellStyle name="Normal 2 3 2 6 2 3 3 2" xfId="8247"/>
    <cellStyle name="Normal 2 3 2 6 2 3 4" xfId="5863"/>
    <cellStyle name="Normal 2 3 2 6 2 4" xfId="1591"/>
    <cellStyle name="Normal 2 3 2 6 2 4 2" xfId="3975"/>
    <cellStyle name="Normal 2 3 2 6 2 4 2 2" xfId="8743"/>
    <cellStyle name="Normal 2 3 2 6 2 4 3" xfId="6359"/>
    <cellStyle name="Normal 2 3 2 6 2 5" xfId="2783"/>
    <cellStyle name="Normal 2 3 2 6 2 5 2" xfId="7551"/>
    <cellStyle name="Normal 2 3 2 6 2 6" xfId="5167"/>
    <cellStyle name="Normal 2 3 2 6 3" xfId="597"/>
    <cellStyle name="Normal 2 3 2 6 3 2" xfId="1795"/>
    <cellStyle name="Normal 2 3 2 6 3 2 2" xfId="4179"/>
    <cellStyle name="Normal 2 3 2 6 3 2 2 2" xfId="8947"/>
    <cellStyle name="Normal 2 3 2 6 3 2 3" xfId="6563"/>
    <cellStyle name="Normal 2 3 2 6 3 3" xfId="2987"/>
    <cellStyle name="Normal 2 3 2 6 3 3 2" xfId="7755"/>
    <cellStyle name="Normal 2 3 2 6 3 4" xfId="5371"/>
    <cellStyle name="Normal 2 3 2 6 4" xfId="945"/>
    <cellStyle name="Normal 2 3 2 6 4 2" xfId="2143"/>
    <cellStyle name="Normal 2 3 2 6 4 2 2" xfId="4527"/>
    <cellStyle name="Normal 2 3 2 6 4 2 2 2" xfId="9295"/>
    <cellStyle name="Normal 2 3 2 6 4 2 3" xfId="6911"/>
    <cellStyle name="Normal 2 3 2 6 4 3" xfId="3335"/>
    <cellStyle name="Normal 2 3 2 6 4 3 2" xfId="8103"/>
    <cellStyle name="Normal 2 3 2 6 4 4" xfId="5719"/>
    <cellStyle name="Normal 2 3 2 6 5" xfId="1447"/>
    <cellStyle name="Normal 2 3 2 6 5 2" xfId="3831"/>
    <cellStyle name="Normal 2 3 2 6 5 2 2" xfId="8599"/>
    <cellStyle name="Normal 2 3 2 6 5 3" xfId="6215"/>
    <cellStyle name="Normal 2 3 2 6 6" xfId="2639"/>
    <cellStyle name="Normal 2 3 2 6 6 2" xfId="7407"/>
    <cellStyle name="Normal 2 3 2 6 7" xfId="5023"/>
    <cellStyle name="Normal 2 3 2 7" xfId="176"/>
    <cellStyle name="Normal 2 3 2 7 2" xfId="525"/>
    <cellStyle name="Normal 2 3 2 7 2 2" xfId="1723"/>
    <cellStyle name="Normal 2 3 2 7 2 2 2" xfId="4107"/>
    <cellStyle name="Normal 2 3 2 7 2 2 2 2" xfId="8875"/>
    <cellStyle name="Normal 2 3 2 7 2 2 3" xfId="6491"/>
    <cellStyle name="Normal 2 3 2 7 2 3" xfId="2915"/>
    <cellStyle name="Normal 2 3 2 7 2 3 2" xfId="7683"/>
    <cellStyle name="Normal 2 3 2 7 2 4" xfId="5299"/>
    <cellStyle name="Normal 2 3 2 7 3" xfId="873"/>
    <cellStyle name="Normal 2 3 2 7 3 2" xfId="2071"/>
    <cellStyle name="Normal 2 3 2 7 3 2 2" xfId="4455"/>
    <cellStyle name="Normal 2 3 2 7 3 2 2 2" xfId="9223"/>
    <cellStyle name="Normal 2 3 2 7 3 2 3" xfId="6839"/>
    <cellStyle name="Normal 2 3 2 7 3 3" xfId="3263"/>
    <cellStyle name="Normal 2 3 2 7 3 3 2" xfId="8031"/>
    <cellStyle name="Normal 2 3 2 7 3 4" xfId="5647"/>
    <cellStyle name="Normal 2 3 2 7 4" xfId="1375"/>
    <cellStyle name="Normal 2 3 2 7 4 2" xfId="3759"/>
    <cellStyle name="Normal 2 3 2 7 4 2 2" xfId="8527"/>
    <cellStyle name="Normal 2 3 2 7 4 3" xfId="6143"/>
    <cellStyle name="Normal 2 3 2 7 5" xfId="2567"/>
    <cellStyle name="Normal 2 3 2 7 5 2" xfId="7335"/>
    <cellStyle name="Normal 2 3 2 7 6" xfId="4951"/>
    <cellStyle name="Normal 2 3 2 8" xfId="320"/>
    <cellStyle name="Normal 2 3 2 8 2" xfId="669"/>
    <cellStyle name="Normal 2 3 2 8 2 2" xfId="1867"/>
    <cellStyle name="Normal 2 3 2 8 2 2 2" xfId="4251"/>
    <cellStyle name="Normal 2 3 2 8 2 2 2 2" xfId="9019"/>
    <cellStyle name="Normal 2 3 2 8 2 2 3" xfId="6635"/>
    <cellStyle name="Normal 2 3 2 8 2 3" xfId="3059"/>
    <cellStyle name="Normal 2 3 2 8 2 3 2" xfId="7827"/>
    <cellStyle name="Normal 2 3 2 8 2 4" xfId="5443"/>
    <cellStyle name="Normal 2 3 2 8 3" xfId="1017"/>
    <cellStyle name="Normal 2 3 2 8 3 2" xfId="2215"/>
    <cellStyle name="Normal 2 3 2 8 3 2 2" xfId="4599"/>
    <cellStyle name="Normal 2 3 2 8 3 2 2 2" xfId="9367"/>
    <cellStyle name="Normal 2 3 2 8 3 2 3" xfId="6983"/>
    <cellStyle name="Normal 2 3 2 8 3 3" xfId="3407"/>
    <cellStyle name="Normal 2 3 2 8 3 3 2" xfId="8175"/>
    <cellStyle name="Normal 2 3 2 8 3 4" xfId="5791"/>
    <cellStyle name="Normal 2 3 2 8 4" xfId="1519"/>
    <cellStyle name="Normal 2 3 2 8 4 2" xfId="3903"/>
    <cellStyle name="Normal 2 3 2 8 4 2 2" xfId="8671"/>
    <cellStyle name="Normal 2 3 2 8 4 3" xfId="6287"/>
    <cellStyle name="Normal 2 3 2 8 5" xfId="2711"/>
    <cellStyle name="Normal 2 3 2 8 5 2" xfId="7479"/>
    <cellStyle name="Normal 2 3 2 8 6" xfId="5095"/>
    <cellStyle name="Normal 2 3 2 9" xfId="465"/>
    <cellStyle name="Normal 2 3 2 9 2" xfId="1663"/>
    <cellStyle name="Normal 2 3 2 9 2 2" xfId="4047"/>
    <cellStyle name="Normal 2 3 2 9 2 2 2" xfId="8815"/>
    <cellStyle name="Normal 2 3 2 9 2 3" xfId="6431"/>
    <cellStyle name="Normal 2 3 2 9 3" xfId="2855"/>
    <cellStyle name="Normal 2 3 2 9 3 2" xfId="7623"/>
    <cellStyle name="Normal 2 3 2 9 4" xfId="5239"/>
    <cellStyle name="Normal 2 3 3" xfId="23"/>
    <cellStyle name="Normal 2 3 3 10" xfId="119"/>
    <cellStyle name="Normal 2 3 3 10 2" xfId="1318"/>
    <cellStyle name="Normal 2 3 3 10 2 2" xfId="3702"/>
    <cellStyle name="Normal 2 3 3 10 2 2 2" xfId="8470"/>
    <cellStyle name="Normal 2 3 3 10 2 3" xfId="6086"/>
    <cellStyle name="Normal 2 3 3 10 3" xfId="2510"/>
    <cellStyle name="Normal 2 3 3 10 3 2" xfId="7278"/>
    <cellStyle name="Normal 2 3 3 10 4" xfId="4894"/>
    <cellStyle name="Normal 2 3 3 11" xfId="1165"/>
    <cellStyle name="Normal 2 3 3 11 2" xfId="2362"/>
    <cellStyle name="Normal 2 3 3 11 2 2" xfId="4746"/>
    <cellStyle name="Normal 2 3 3 11 2 2 2" xfId="9514"/>
    <cellStyle name="Normal 2 3 3 11 2 3" xfId="7130"/>
    <cellStyle name="Normal 2 3 3 11 3" xfId="3554"/>
    <cellStyle name="Normal 2 3 3 11 3 2" xfId="8322"/>
    <cellStyle name="Normal 2 3 3 11 4" xfId="5938"/>
    <cellStyle name="Normal 2 3 3 12" xfId="71"/>
    <cellStyle name="Normal 2 3 3 12 2" xfId="1270"/>
    <cellStyle name="Normal 2 3 3 12 2 2" xfId="3654"/>
    <cellStyle name="Normal 2 3 3 12 2 2 2" xfId="8422"/>
    <cellStyle name="Normal 2 3 3 12 2 3" xfId="6038"/>
    <cellStyle name="Normal 2 3 3 12 3" xfId="2462"/>
    <cellStyle name="Normal 2 3 3 12 3 2" xfId="7230"/>
    <cellStyle name="Normal 2 3 3 12 4" xfId="4846"/>
    <cellStyle name="Normal 2 3 3 13" xfId="1222"/>
    <cellStyle name="Normal 2 3 3 13 2" xfId="3606"/>
    <cellStyle name="Normal 2 3 3 13 2 2" xfId="8374"/>
    <cellStyle name="Normal 2 3 3 13 3" xfId="5990"/>
    <cellStyle name="Normal 2 3 3 14" xfId="2414"/>
    <cellStyle name="Normal 2 3 3 14 2" xfId="7182"/>
    <cellStyle name="Normal 2 3 3 15" xfId="4798"/>
    <cellStyle name="Normal 2 3 3 2" xfId="35"/>
    <cellStyle name="Normal 2 3 3 2 10" xfId="1177"/>
    <cellStyle name="Normal 2 3 3 2 10 2" xfId="2374"/>
    <cellStyle name="Normal 2 3 3 2 10 2 2" xfId="4758"/>
    <cellStyle name="Normal 2 3 3 2 10 2 2 2" xfId="9526"/>
    <cellStyle name="Normal 2 3 3 2 10 2 3" xfId="7142"/>
    <cellStyle name="Normal 2 3 3 2 10 3" xfId="3566"/>
    <cellStyle name="Normal 2 3 3 2 10 3 2" xfId="8334"/>
    <cellStyle name="Normal 2 3 3 2 10 4" xfId="5950"/>
    <cellStyle name="Normal 2 3 3 2 11" xfId="83"/>
    <cellStyle name="Normal 2 3 3 2 11 2" xfId="1282"/>
    <cellStyle name="Normal 2 3 3 2 11 2 2" xfId="3666"/>
    <cellStyle name="Normal 2 3 3 2 11 2 2 2" xfId="8434"/>
    <cellStyle name="Normal 2 3 3 2 11 2 3" xfId="6050"/>
    <cellStyle name="Normal 2 3 3 2 11 3" xfId="2474"/>
    <cellStyle name="Normal 2 3 3 2 11 3 2" xfId="7242"/>
    <cellStyle name="Normal 2 3 3 2 11 4" xfId="4858"/>
    <cellStyle name="Normal 2 3 3 2 12" xfId="1234"/>
    <cellStyle name="Normal 2 3 3 2 12 2" xfId="3618"/>
    <cellStyle name="Normal 2 3 3 2 12 2 2" xfId="8386"/>
    <cellStyle name="Normal 2 3 3 2 12 3" xfId="6002"/>
    <cellStyle name="Normal 2 3 3 2 13" xfId="2426"/>
    <cellStyle name="Normal 2 3 3 2 13 2" xfId="7194"/>
    <cellStyle name="Normal 2 3 3 2 14" xfId="4810"/>
    <cellStyle name="Normal 2 3 3 2 2" xfId="59"/>
    <cellStyle name="Normal 2 3 3 2 2 10" xfId="1258"/>
    <cellStyle name="Normal 2 3 3 2 2 10 2" xfId="3642"/>
    <cellStyle name="Normal 2 3 3 2 2 10 2 2" xfId="8410"/>
    <cellStyle name="Normal 2 3 3 2 2 10 3" xfId="6026"/>
    <cellStyle name="Normal 2 3 3 2 2 11" xfId="2450"/>
    <cellStyle name="Normal 2 3 3 2 2 11 2" xfId="7218"/>
    <cellStyle name="Normal 2 3 3 2 2 12" xfId="4834"/>
    <cellStyle name="Normal 2 3 3 2 2 2" xfId="311"/>
    <cellStyle name="Normal 2 3 3 2 2 2 2" xfId="455"/>
    <cellStyle name="Normal 2 3 3 2 2 2 2 2" xfId="804"/>
    <cellStyle name="Normal 2 3 3 2 2 2 2 2 2" xfId="2002"/>
    <cellStyle name="Normal 2 3 3 2 2 2 2 2 2 2" xfId="4386"/>
    <cellStyle name="Normal 2 3 3 2 2 2 2 2 2 2 2" xfId="9154"/>
    <cellStyle name="Normal 2 3 3 2 2 2 2 2 2 3" xfId="6770"/>
    <cellStyle name="Normal 2 3 3 2 2 2 2 2 3" xfId="3194"/>
    <cellStyle name="Normal 2 3 3 2 2 2 2 2 3 2" xfId="7962"/>
    <cellStyle name="Normal 2 3 3 2 2 2 2 2 4" xfId="5578"/>
    <cellStyle name="Normal 2 3 3 2 2 2 2 3" xfId="1152"/>
    <cellStyle name="Normal 2 3 3 2 2 2 2 3 2" xfId="2350"/>
    <cellStyle name="Normal 2 3 3 2 2 2 2 3 2 2" xfId="4734"/>
    <cellStyle name="Normal 2 3 3 2 2 2 2 3 2 2 2" xfId="9502"/>
    <cellStyle name="Normal 2 3 3 2 2 2 2 3 2 3" xfId="7118"/>
    <cellStyle name="Normal 2 3 3 2 2 2 2 3 3" xfId="3542"/>
    <cellStyle name="Normal 2 3 3 2 2 2 2 3 3 2" xfId="8310"/>
    <cellStyle name="Normal 2 3 3 2 2 2 2 3 4" xfId="5926"/>
    <cellStyle name="Normal 2 3 3 2 2 2 2 4" xfId="1654"/>
    <cellStyle name="Normal 2 3 3 2 2 2 2 4 2" xfId="4038"/>
    <cellStyle name="Normal 2 3 3 2 2 2 2 4 2 2" xfId="8806"/>
    <cellStyle name="Normal 2 3 3 2 2 2 2 4 3" xfId="6422"/>
    <cellStyle name="Normal 2 3 3 2 2 2 2 5" xfId="2846"/>
    <cellStyle name="Normal 2 3 3 2 2 2 2 5 2" xfId="7614"/>
    <cellStyle name="Normal 2 3 3 2 2 2 2 6" xfId="5230"/>
    <cellStyle name="Normal 2 3 3 2 2 2 3" xfId="660"/>
    <cellStyle name="Normal 2 3 3 2 2 2 3 2" xfId="1858"/>
    <cellStyle name="Normal 2 3 3 2 2 2 3 2 2" xfId="4242"/>
    <cellStyle name="Normal 2 3 3 2 2 2 3 2 2 2" xfId="9010"/>
    <cellStyle name="Normal 2 3 3 2 2 2 3 2 3" xfId="6626"/>
    <cellStyle name="Normal 2 3 3 2 2 2 3 3" xfId="3050"/>
    <cellStyle name="Normal 2 3 3 2 2 2 3 3 2" xfId="7818"/>
    <cellStyle name="Normal 2 3 3 2 2 2 3 4" xfId="5434"/>
    <cellStyle name="Normal 2 3 3 2 2 2 4" xfId="1008"/>
    <cellStyle name="Normal 2 3 3 2 2 2 4 2" xfId="2206"/>
    <cellStyle name="Normal 2 3 3 2 2 2 4 2 2" xfId="4590"/>
    <cellStyle name="Normal 2 3 3 2 2 2 4 2 2 2" xfId="9358"/>
    <cellStyle name="Normal 2 3 3 2 2 2 4 2 3" xfId="6974"/>
    <cellStyle name="Normal 2 3 3 2 2 2 4 3" xfId="3398"/>
    <cellStyle name="Normal 2 3 3 2 2 2 4 3 2" xfId="8166"/>
    <cellStyle name="Normal 2 3 3 2 2 2 4 4" xfId="5782"/>
    <cellStyle name="Normal 2 3 3 2 2 2 5" xfId="1510"/>
    <cellStyle name="Normal 2 3 3 2 2 2 5 2" xfId="3894"/>
    <cellStyle name="Normal 2 3 3 2 2 2 5 2 2" xfId="8662"/>
    <cellStyle name="Normal 2 3 3 2 2 2 5 3" xfId="6278"/>
    <cellStyle name="Normal 2 3 3 2 2 2 6" xfId="2702"/>
    <cellStyle name="Normal 2 3 3 2 2 2 6 2" xfId="7470"/>
    <cellStyle name="Normal 2 3 3 2 2 2 7" xfId="5086"/>
    <cellStyle name="Normal 2 3 3 2 2 3" xfId="239"/>
    <cellStyle name="Normal 2 3 3 2 2 3 2" xfId="588"/>
    <cellStyle name="Normal 2 3 3 2 2 3 2 2" xfId="1786"/>
    <cellStyle name="Normal 2 3 3 2 2 3 2 2 2" xfId="4170"/>
    <cellStyle name="Normal 2 3 3 2 2 3 2 2 2 2" xfId="8938"/>
    <cellStyle name="Normal 2 3 3 2 2 3 2 2 3" xfId="6554"/>
    <cellStyle name="Normal 2 3 3 2 2 3 2 3" xfId="2978"/>
    <cellStyle name="Normal 2 3 3 2 2 3 2 3 2" xfId="7746"/>
    <cellStyle name="Normal 2 3 3 2 2 3 2 4" xfId="5362"/>
    <cellStyle name="Normal 2 3 3 2 2 3 3" xfId="936"/>
    <cellStyle name="Normal 2 3 3 2 2 3 3 2" xfId="2134"/>
    <cellStyle name="Normal 2 3 3 2 2 3 3 2 2" xfId="4518"/>
    <cellStyle name="Normal 2 3 3 2 2 3 3 2 2 2" xfId="9286"/>
    <cellStyle name="Normal 2 3 3 2 2 3 3 2 3" xfId="6902"/>
    <cellStyle name="Normal 2 3 3 2 2 3 3 3" xfId="3326"/>
    <cellStyle name="Normal 2 3 3 2 2 3 3 3 2" xfId="8094"/>
    <cellStyle name="Normal 2 3 3 2 2 3 3 4" xfId="5710"/>
    <cellStyle name="Normal 2 3 3 2 2 3 4" xfId="1438"/>
    <cellStyle name="Normal 2 3 3 2 2 3 4 2" xfId="3822"/>
    <cellStyle name="Normal 2 3 3 2 2 3 4 2 2" xfId="8590"/>
    <cellStyle name="Normal 2 3 3 2 2 3 4 3" xfId="6206"/>
    <cellStyle name="Normal 2 3 3 2 2 3 5" xfId="2630"/>
    <cellStyle name="Normal 2 3 3 2 2 3 5 2" xfId="7398"/>
    <cellStyle name="Normal 2 3 3 2 2 3 6" xfId="5014"/>
    <cellStyle name="Normal 2 3 3 2 2 4" xfId="383"/>
    <cellStyle name="Normal 2 3 3 2 2 4 2" xfId="732"/>
    <cellStyle name="Normal 2 3 3 2 2 4 2 2" xfId="1930"/>
    <cellStyle name="Normal 2 3 3 2 2 4 2 2 2" xfId="4314"/>
    <cellStyle name="Normal 2 3 3 2 2 4 2 2 2 2" xfId="9082"/>
    <cellStyle name="Normal 2 3 3 2 2 4 2 2 3" xfId="6698"/>
    <cellStyle name="Normal 2 3 3 2 2 4 2 3" xfId="3122"/>
    <cellStyle name="Normal 2 3 3 2 2 4 2 3 2" xfId="7890"/>
    <cellStyle name="Normal 2 3 3 2 2 4 2 4" xfId="5506"/>
    <cellStyle name="Normal 2 3 3 2 2 4 3" xfId="1080"/>
    <cellStyle name="Normal 2 3 3 2 2 4 3 2" xfId="2278"/>
    <cellStyle name="Normal 2 3 3 2 2 4 3 2 2" xfId="4662"/>
    <cellStyle name="Normal 2 3 3 2 2 4 3 2 2 2" xfId="9430"/>
    <cellStyle name="Normal 2 3 3 2 2 4 3 2 3" xfId="7046"/>
    <cellStyle name="Normal 2 3 3 2 2 4 3 3" xfId="3470"/>
    <cellStyle name="Normal 2 3 3 2 2 4 3 3 2" xfId="8238"/>
    <cellStyle name="Normal 2 3 3 2 2 4 3 4" xfId="5854"/>
    <cellStyle name="Normal 2 3 3 2 2 4 4" xfId="1582"/>
    <cellStyle name="Normal 2 3 3 2 2 4 4 2" xfId="3966"/>
    <cellStyle name="Normal 2 3 3 2 2 4 4 2 2" xfId="8734"/>
    <cellStyle name="Normal 2 3 3 2 2 4 4 3" xfId="6350"/>
    <cellStyle name="Normal 2 3 3 2 2 4 5" xfId="2774"/>
    <cellStyle name="Normal 2 3 3 2 2 4 5 2" xfId="7542"/>
    <cellStyle name="Normal 2 3 3 2 2 4 6" xfId="5158"/>
    <cellStyle name="Normal 2 3 3 2 2 5" xfId="516"/>
    <cellStyle name="Normal 2 3 3 2 2 5 2" xfId="1714"/>
    <cellStyle name="Normal 2 3 3 2 2 5 2 2" xfId="4098"/>
    <cellStyle name="Normal 2 3 3 2 2 5 2 2 2" xfId="8866"/>
    <cellStyle name="Normal 2 3 3 2 2 5 2 3" xfId="6482"/>
    <cellStyle name="Normal 2 3 3 2 2 5 3" xfId="2906"/>
    <cellStyle name="Normal 2 3 3 2 2 5 3 2" xfId="7674"/>
    <cellStyle name="Normal 2 3 3 2 2 5 4" xfId="5290"/>
    <cellStyle name="Normal 2 3 3 2 2 6" xfId="864"/>
    <cellStyle name="Normal 2 3 3 2 2 6 2" xfId="2062"/>
    <cellStyle name="Normal 2 3 3 2 2 6 2 2" xfId="4446"/>
    <cellStyle name="Normal 2 3 3 2 2 6 2 2 2" xfId="9214"/>
    <cellStyle name="Normal 2 3 3 2 2 6 2 3" xfId="6830"/>
    <cellStyle name="Normal 2 3 3 2 2 6 3" xfId="3254"/>
    <cellStyle name="Normal 2 3 3 2 2 6 3 2" xfId="8022"/>
    <cellStyle name="Normal 2 3 3 2 2 6 4" xfId="5638"/>
    <cellStyle name="Normal 2 3 3 2 2 7" xfId="167"/>
    <cellStyle name="Normal 2 3 3 2 2 7 2" xfId="1366"/>
    <cellStyle name="Normal 2 3 3 2 2 7 2 2" xfId="3750"/>
    <cellStyle name="Normal 2 3 3 2 2 7 2 2 2" xfId="8518"/>
    <cellStyle name="Normal 2 3 3 2 2 7 2 3" xfId="6134"/>
    <cellStyle name="Normal 2 3 3 2 2 7 3" xfId="2558"/>
    <cellStyle name="Normal 2 3 3 2 2 7 3 2" xfId="7326"/>
    <cellStyle name="Normal 2 3 3 2 2 7 4" xfId="4942"/>
    <cellStyle name="Normal 2 3 3 2 2 8" xfId="1201"/>
    <cellStyle name="Normal 2 3 3 2 2 8 2" xfId="2398"/>
    <cellStyle name="Normal 2 3 3 2 2 8 2 2" xfId="4782"/>
    <cellStyle name="Normal 2 3 3 2 2 8 2 2 2" xfId="9550"/>
    <cellStyle name="Normal 2 3 3 2 2 8 2 3" xfId="7166"/>
    <cellStyle name="Normal 2 3 3 2 2 8 3" xfId="3590"/>
    <cellStyle name="Normal 2 3 3 2 2 8 3 2" xfId="8358"/>
    <cellStyle name="Normal 2 3 3 2 2 8 4" xfId="5974"/>
    <cellStyle name="Normal 2 3 3 2 2 9" xfId="107"/>
    <cellStyle name="Normal 2 3 3 2 2 9 2" xfId="1306"/>
    <cellStyle name="Normal 2 3 3 2 2 9 2 2" xfId="3690"/>
    <cellStyle name="Normal 2 3 3 2 2 9 2 2 2" xfId="8458"/>
    <cellStyle name="Normal 2 3 3 2 2 9 2 3" xfId="6074"/>
    <cellStyle name="Normal 2 3 3 2 2 9 3" xfId="2498"/>
    <cellStyle name="Normal 2 3 3 2 2 9 3 2" xfId="7266"/>
    <cellStyle name="Normal 2 3 3 2 2 9 4" xfId="4882"/>
    <cellStyle name="Normal 2 3 3 2 3" xfId="215"/>
    <cellStyle name="Normal 2 3 3 2 3 2" xfId="287"/>
    <cellStyle name="Normal 2 3 3 2 3 2 2" xfId="431"/>
    <cellStyle name="Normal 2 3 3 2 3 2 2 2" xfId="780"/>
    <cellStyle name="Normal 2 3 3 2 3 2 2 2 2" xfId="1978"/>
    <cellStyle name="Normal 2 3 3 2 3 2 2 2 2 2" xfId="4362"/>
    <cellStyle name="Normal 2 3 3 2 3 2 2 2 2 2 2" xfId="9130"/>
    <cellStyle name="Normal 2 3 3 2 3 2 2 2 2 3" xfId="6746"/>
    <cellStyle name="Normal 2 3 3 2 3 2 2 2 3" xfId="3170"/>
    <cellStyle name="Normal 2 3 3 2 3 2 2 2 3 2" xfId="7938"/>
    <cellStyle name="Normal 2 3 3 2 3 2 2 2 4" xfId="5554"/>
    <cellStyle name="Normal 2 3 3 2 3 2 2 3" xfId="1128"/>
    <cellStyle name="Normal 2 3 3 2 3 2 2 3 2" xfId="2326"/>
    <cellStyle name="Normal 2 3 3 2 3 2 2 3 2 2" xfId="4710"/>
    <cellStyle name="Normal 2 3 3 2 3 2 2 3 2 2 2" xfId="9478"/>
    <cellStyle name="Normal 2 3 3 2 3 2 2 3 2 3" xfId="7094"/>
    <cellStyle name="Normal 2 3 3 2 3 2 2 3 3" xfId="3518"/>
    <cellStyle name="Normal 2 3 3 2 3 2 2 3 3 2" xfId="8286"/>
    <cellStyle name="Normal 2 3 3 2 3 2 2 3 4" xfId="5902"/>
    <cellStyle name="Normal 2 3 3 2 3 2 2 4" xfId="1630"/>
    <cellStyle name="Normal 2 3 3 2 3 2 2 4 2" xfId="4014"/>
    <cellStyle name="Normal 2 3 3 2 3 2 2 4 2 2" xfId="8782"/>
    <cellStyle name="Normal 2 3 3 2 3 2 2 4 3" xfId="6398"/>
    <cellStyle name="Normal 2 3 3 2 3 2 2 5" xfId="2822"/>
    <cellStyle name="Normal 2 3 3 2 3 2 2 5 2" xfId="7590"/>
    <cellStyle name="Normal 2 3 3 2 3 2 2 6" xfId="5206"/>
    <cellStyle name="Normal 2 3 3 2 3 2 3" xfId="636"/>
    <cellStyle name="Normal 2 3 3 2 3 2 3 2" xfId="1834"/>
    <cellStyle name="Normal 2 3 3 2 3 2 3 2 2" xfId="4218"/>
    <cellStyle name="Normal 2 3 3 2 3 2 3 2 2 2" xfId="8986"/>
    <cellStyle name="Normal 2 3 3 2 3 2 3 2 3" xfId="6602"/>
    <cellStyle name="Normal 2 3 3 2 3 2 3 3" xfId="3026"/>
    <cellStyle name="Normal 2 3 3 2 3 2 3 3 2" xfId="7794"/>
    <cellStyle name="Normal 2 3 3 2 3 2 3 4" xfId="5410"/>
    <cellStyle name="Normal 2 3 3 2 3 2 4" xfId="984"/>
    <cellStyle name="Normal 2 3 3 2 3 2 4 2" xfId="2182"/>
    <cellStyle name="Normal 2 3 3 2 3 2 4 2 2" xfId="4566"/>
    <cellStyle name="Normal 2 3 3 2 3 2 4 2 2 2" xfId="9334"/>
    <cellStyle name="Normal 2 3 3 2 3 2 4 2 3" xfId="6950"/>
    <cellStyle name="Normal 2 3 3 2 3 2 4 3" xfId="3374"/>
    <cellStyle name="Normal 2 3 3 2 3 2 4 3 2" xfId="8142"/>
    <cellStyle name="Normal 2 3 3 2 3 2 4 4" xfId="5758"/>
    <cellStyle name="Normal 2 3 3 2 3 2 5" xfId="1486"/>
    <cellStyle name="Normal 2 3 3 2 3 2 5 2" xfId="3870"/>
    <cellStyle name="Normal 2 3 3 2 3 2 5 2 2" xfId="8638"/>
    <cellStyle name="Normal 2 3 3 2 3 2 5 3" xfId="6254"/>
    <cellStyle name="Normal 2 3 3 2 3 2 6" xfId="2678"/>
    <cellStyle name="Normal 2 3 3 2 3 2 6 2" xfId="7446"/>
    <cellStyle name="Normal 2 3 3 2 3 2 7" xfId="5062"/>
    <cellStyle name="Normal 2 3 3 2 3 3" xfId="359"/>
    <cellStyle name="Normal 2 3 3 2 3 3 2" xfId="708"/>
    <cellStyle name="Normal 2 3 3 2 3 3 2 2" xfId="1906"/>
    <cellStyle name="Normal 2 3 3 2 3 3 2 2 2" xfId="4290"/>
    <cellStyle name="Normal 2 3 3 2 3 3 2 2 2 2" xfId="9058"/>
    <cellStyle name="Normal 2 3 3 2 3 3 2 2 3" xfId="6674"/>
    <cellStyle name="Normal 2 3 3 2 3 3 2 3" xfId="3098"/>
    <cellStyle name="Normal 2 3 3 2 3 3 2 3 2" xfId="7866"/>
    <cellStyle name="Normal 2 3 3 2 3 3 2 4" xfId="5482"/>
    <cellStyle name="Normal 2 3 3 2 3 3 3" xfId="1056"/>
    <cellStyle name="Normal 2 3 3 2 3 3 3 2" xfId="2254"/>
    <cellStyle name="Normal 2 3 3 2 3 3 3 2 2" xfId="4638"/>
    <cellStyle name="Normal 2 3 3 2 3 3 3 2 2 2" xfId="9406"/>
    <cellStyle name="Normal 2 3 3 2 3 3 3 2 3" xfId="7022"/>
    <cellStyle name="Normal 2 3 3 2 3 3 3 3" xfId="3446"/>
    <cellStyle name="Normal 2 3 3 2 3 3 3 3 2" xfId="8214"/>
    <cellStyle name="Normal 2 3 3 2 3 3 3 4" xfId="5830"/>
    <cellStyle name="Normal 2 3 3 2 3 3 4" xfId="1558"/>
    <cellStyle name="Normal 2 3 3 2 3 3 4 2" xfId="3942"/>
    <cellStyle name="Normal 2 3 3 2 3 3 4 2 2" xfId="8710"/>
    <cellStyle name="Normal 2 3 3 2 3 3 4 3" xfId="6326"/>
    <cellStyle name="Normal 2 3 3 2 3 3 5" xfId="2750"/>
    <cellStyle name="Normal 2 3 3 2 3 3 5 2" xfId="7518"/>
    <cellStyle name="Normal 2 3 3 2 3 3 6" xfId="5134"/>
    <cellStyle name="Normal 2 3 3 2 3 4" xfId="564"/>
    <cellStyle name="Normal 2 3 3 2 3 4 2" xfId="1762"/>
    <cellStyle name="Normal 2 3 3 2 3 4 2 2" xfId="4146"/>
    <cellStyle name="Normal 2 3 3 2 3 4 2 2 2" xfId="8914"/>
    <cellStyle name="Normal 2 3 3 2 3 4 2 3" xfId="6530"/>
    <cellStyle name="Normal 2 3 3 2 3 4 3" xfId="2954"/>
    <cellStyle name="Normal 2 3 3 2 3 4 3 2" xfId="7722"/>
    <cellStyle name="Normal 2 3 3 2 3 4 4" xfId="5338"/>
    <cellStyle name="Normal 2 3 3 2 3 5" xfId="912"/>
    <cellStyle name="Normal 2 3 3 2 3 5 2" xfId="2110"/>
    <cellStyle name="Normal 2 3 3 2 3 5 2 2" xfId="4494"/>
    <cellStyle name="Normal 2 3 3 2 3 5 2 2 2" xfId="9262"/>
    <cellStyle name="Normal 2 3 3 2 3 5 2 3" xfId="6878"/>
    <cellStyle name="Normal 2 3 3 2 3 5 3" xfId="3302"/>
    <cellStyle name="Normal 2 3 3 2 3 5 3 2" xfId="8070"/>
    <cellStyle name="Normal 2 3 3 2 3 5 4" xfId="5686"/>
    <cellStyle name="Normal 2 3 3 2 3 6" xfId="1414"/>
    <cellStyle name="Normal 2 3 3 2 3 6 2" xfId="3798"/>
    <cellStyle name="Normal 2 3 3 2 3 6 2 2" xfId="8566"/>
    <cellStyle name="Normal 2 3 3 2 3 6 3" xfId="6182"/>
    <cellStyle name="Normal 2 3 3 2 3 7" xfId="2606"/>
    <cellStyle name="Normal 2 3 3 2 3 7 2" xfId="7374"/>
    <cellStyle name="Normal 2 3 3 2 3 8" xfId="4990"/>
    <cellStyle name="Normal 2 3 3 2 4" xfId="263"/>
    <cellStyle name="Normal 2 3 3 2 4 2" xfId="407"/>
    <cellStyle name="Normal 2 3 3 2 4 2 2" xfId="756"/>
    <cellStyle name="Normal 2 3 3 2 4 2 2 2" xfId="1954"/>
    <cellStyle name="Normal 2 3 3 2 4 2 2 2 2" xfId="4338"/>
    <cellStyle name="Normal 2 3 3 2 4 2 2 2 2 2" xfId="9106"/>
    <cellStyle name="Normal 2 3 3 2 4 2 2 2 3" xfId="6722"/>
    <cellStyle name="Normal 2 3 3 2 4 2 2 3" xfId="3146"/>
    <cellStyle name="Normal 2 3 3 2 4 2 2 3 2" xfId="7914"/>
    <cellStyle name="Normal 2 3 3 2 4 2 2 4" xfId="5530"/>
    <cellStyle name="Normal 2 3 3 2 4 2 3" xfId="1104"/>
    <cellStyle name="Normal 2 3 3 2 4 2 3 2" xfId="2302"/>
    <cellStyle name="Normal 2 3 3 2 4 2 3 2 2" xfId="4686"/>
    <cellStyle name="Normal 2 3 3 2 4 2 3 2 2 2" xfId="9454"/>
    <cellStyle name="Normal 2 3 3 2 4 2 3 2 3" xfId="7070"/>
    <cellStyle name="Normal 2 3 3 2 4 2 3 3" xfId="3494"/>
    <cellStyle name="Normal 2 3 3 2 4 2 3 3 2" xfId="8262"/>
    <cellStyle name="Normal 2 3 3 2 4 2 3 4" xfId="5878"/>
    <cellStyle name="Normal 2 3 3 2 4 2 4" xfId="1606"/>
    <cellStyle name="Normal 2 3 3 2 4 2 4 2" xfId="3990"/>
    <cellStyle name="Normal 2 3 3 2 4 2 4 2 2" xfId="8758"/>
    <cellStyle name="Normal 2 3 3 2 4 2 4 3" xfId="6374"/>
    <cellStyle name="Normal 2 3 3 2 4 2 5" xfId="2798"/>
    <cellStyle name="Normal 2 3 3 2 4 2 5 2" xfId="7566"/>
    <cellStyle name="Normal 2 3 3 2 4 2 6" xfId="5182"/>
    <cellStyle name="Normal 2 3 3 2 4 3" xfId="612"/>
    <cellStyle name="Normal 2 3 3 2 4 3 2" xfId="1810"/>
    <cellStyle name="Normal 2 3 3 2 4 3 2 2" xfId="4194"/>
    <cellStyle name="Normal 2 3 3 2 4 3 2 2 2" xfId="8962"/>
    <cellStyle name="Normal 2 3 3 2 4 3 2 3" xfId="6578"/>
    <cellStyle name="Normal 2 3 3 2 4 3 3" xfId="3002"/>
    <cellStyle name="Normal 2 3 3 2 4 3 3 2" xfId="7770"/>
    <cellStyle name="Normal 2 3 3 2 4 3 4" xfId="5386"/>
    <cellStyle name="Normal 2 3 3 2 4 4" xfId="960"/>
    <cellStyle name="Normal 2 3 3 2 4 4 2" xfId="2158"/>
    <cellStyle name="Normal 2 3 3 2 4 4 2 2" xfId="4542"/>
    <cellStyle name="Normal 2 3 3 2 4 4 2 2 2" xfId="9310"/>
    <cellStyle name="Normal 2 3 3 2 4 4 2 3" xfId="6926"/>
    <cellStyle name="Normal 2 3 3 2 4 4 3" xfId="3350"/>
    <cellStyle name="Normal 2 3 3 2 4 4 3 2" xfId="8118"/>
    <cellStyle name="Normal 2 3 3 2 4 4 4" xfId="5734"/>
    <cellStyle name="Normal 2 3 3 2 4 5" xfId="1462"/>
    <cellStyle name="Normal 2 3 3 2 4 5 2" xfId="3846"/>
    <cellStyle name="Normal 2 3 3 2 4 5 2 2" xfId="8614"/>
    <cellStyle name="Normal 2 3 3 2 4 5 3" xfId="6230"/>
    <cellStyle name="Normal 2 3 3 2 4 6" xfId="2654"/>
    <cellStyle name="Normal 2 3 3 2 4 6 2" xfId="7422"/>
    <cellStyle name="Normal 2 3 3 2 4 7" xfId="5038"/>
    <cellStyle name="Normal 2 3 3 2 5" xfId="191"/>
    <cellStyle name="Normal 2 3 3 2 5 2" xfId="540"/>
    <cellStyle name="Normal 2 3 3 2 5 2 2" xfId="1738"/>
    <cellStyle name="Normal 2 3 3 2 5 2 2 2" xfId="4122"/>
    <cellStyle name="Normal 2 3 3 2 5 2 2 2 2" xfId="8890"/>
    <cellStyle name="Normal 2 3 3 2 5 2 2 3" xfId="6506"/>
    <cellStyle name="Normal 2 3 3 2 5 2 3" xfId="2930"/>
    <cellStyle name="Normal 2 3 3 2 5 2 3 2" xfId="7698"/>
    <cellStyle name="Normal 2 3 3 2 5 2 4" xfId="5314"/>
    <cellStyle name="Normal 2 3 3 2 5 3" xfId="888"/>
    <cellStyle name="Normal 2 3 3 2 5 3 2" xfId="2086"/>
    <cellStyle name="Normal 2 3 3 2 5 3 2 2" xfId="4470"/>
    <cellStyle name="Normal 2 3 3 2 5 3 2 2 2" xfId="9238"/>
    <cellStyle name="Normal 2 3 3 2 5 3 2 3" xfId="6854"/>
    <cellStyle name="Normal 2 3 3 2 5 3 3" xfId="3278"/>
    <cellStyle name="Normal 2 3 3 2 5 3 3 2" xfId="8046"/>
    <cellStyle name="Normal 2 3 3 2 5 3 4" xfId="5662"/>
    <cellStyle name="Normal 2 3 3 2 5 4" xfId="1390"/>
    <cellStyle name="Normal 2 3 3 2 5 4 2" xfId="3774"/>
    <cellStyle name="Normal 2 3 3 2 5 4 2 2" xfId="8542"/>
    <cellStyle name="Normal 2 3 3 2 5 4 3" xfId="6158"/>
    <cellStyle name="Normal 2 3 3 2 5 5" xfId="2582"/>
    <cellStyle name="Normal 2 3 3 2 5 5 2" xfId="7350"/>
    <cellStyle name="Normal 2 3 3 2 5 6" xfId="4966"/>
    <cellStyle name="Normal 2 3 3 2 6" xfId="335"/>
    <cellStyle name="Normal 2 3 3 2 6 2" xfId="684"/>
    <cellStyle name="Normal 2 3 3 2 6 2 2" xfId="1882"/>
    <cellStyle name="Normal 2 3 3 2 6 2 2 2" xfId="4266"/>
    <cellStyle name="Normal 2 3 3 2 6 2 2 2 2" xfId="9034"/>
    <cellStyle name="Normal 2 3 3 2 6 2 2 3" xfId="6650"/>
    <cellStyle name="Normal 2 3 3 2 6 2 3" xfId="3074"/>
    <cellStyle name="Normal 2 3 3 2 6 2 3 2" xfId="7842"/>
    <cellStyle name="Normal 2 3 3 2 6 2 4" xfId="5458"/>
    <cellStyle name="Normal 2 3 3 2 6 3" xfId="1032"/>
    <cellStyle name="Normal 2 3 3 2 6 3 2" xfId="2230"/>
    <cellStyle name="Normal 2 3 3 2 6 3 2 2" xfId="4614"/>
    <cellStyle name="Normal 2 3 3 2 6 3 2 2 2" xfId="9382"/>
    <cellStyle name="Normal 2 3 3 2 6 3 2 3" xfId="6998"/>
    <cellStyle name="Normal 2 3 3 2 6 3 3" xfId="3422"/>
    <cellStyle name="Normal 2 3 3 2 6 3 3 2" xfId="8190"/>
    <cellStyle name="Normal 2 3 3 2 6 3 4" xfId="5806"/>
    <cellStyle name="Normal 2 3 3 2 6 4" xfId="1534"/>
    <cellStyle name="Normal 2 3 3 2 6 4 2" xfId="3918"/>
    <cellStyle name="Normal 2 3 3 2 6 4 2 2" xfId="8686"/>
    <cellStyle name="Normal 2 3 3 2 6 4 3" xfId="6302"/>
    <cellStyle name="Normal 2 3 3 2 6 5" xfId="2726"/>
    <cellStyle name="Normal 2 3 3 2 6 5 2" xfId="7494"/>
    <cellStyle name="Normal 2 3 3 2 6 6" xfId="5110"/>
    <cellStyle name="Normal 2 3 3 2 7" xfId="492"/>
    <cellStyle name="Normal 2 3 3 2 7 2" xfId="1690"/>
    <cellStyle name="Normal 2 3 3 2 7 2 2" xfId="4074"/>
    <cellStyle name="Normal 2 3 3 2 7 2 2 2" xfId="8842"/>
    <cellStyle name="Normal 2 3 3 2 7 2 3" xfId="6458"/>
    <cellStyle name="Normal 2 3 3 2 7 3" xfId="2882"/>
    <cellStyle name="Normal 2 3 3 2 7 3 2" xfId="7650"/>
    <cellStyle name="Normal 2 3 3 2 7 4" xfId="5266"/>
    <cellStyle name="Normal 2 3 3 2 8" xfId="840"/>
    <cellStyle name="Normal 2 3 3 2 8 2" xfId="2038"/>
    <cellStyle name="Normal 2 3 3 2 8 2 2" xfId="4422"/>
    <cellStyle name="Normal 2 3 3 2 8 2 2 2" xfId="9190"/>
    <cellStyle name="Normal 2 3 3 2 8 2 3" xfId="6806"/>
    <cellStyle name="Normal 2 3 3 2 8 3" xfId="3230"/>
    <cellStyle name="Normal 2 3 3 2 8 3 2" xfId="7998"/>
    <cellStyle name="Normal 2 3 3 2 8 4" xfId="5614"/>
    <cellStyle name="Normal 2 3 3 2 9" xfId="143"/>
    <cellStyle name="Normal 2 3 3 2 9 2" xfId="1342"/>
    <cellStyle name="Normal 2 3 3 2 9 2 2" xfId="3726"/>
    <cellStyle name="Normal 2 3 3 2 9 2 2 2" xfId="8494"/>
    <cellStyle name="Normal 2 3 3 2 9 2 3" xfId="6110"/>
    <cellStyle name="Normal 2 3 3 2 9 3" xfId="2534"/>
    <cellStyle name="Normal 2 3 3 2 9 3 2" xfId="7302"/>
    <cellStyle name="Normal 2 3 3 2 9 4" xfId="4918"/>
    <cellStyle name="Normal 2 3 3 3" xfId="47"/>
    <cellStyle name="Normal 2 3 3 3 10" xfId="1246"/>
    <cellStyle name="Normal 2 3 3 3 10 2" xfId="3630"/>
    <cellStyle name="Normal 2 3 3 3 10 2 2" xfId="8398"/>
    <cellStyle name="Normal 2 3 3 3 10 3" xfId="6014"/>
    <cellStyle name="Normal 2 3 3 3 11" xfId="2438"/>
    <cellStyle name="Normal 2 3 3 3 11 2" xfId="7206"/>
    <cellStyle name="Normal 2 3 3 3 12" xfId="4822"/>
    <cellStyle name="Normal 2 3 3 3 2" xfId="299"/>
    <cellStyle name="Normal 2 3 3 3 2 2" xfId="443"/>
    <cellStyle name="Normal 2 3 3 3 2 2 2" xfId="792"/>
    <cellStyle name="Normal 2 3 3 3 2 2 2 2" xfId="1990"/>
    <cellStyle name="Normal 2 3 3 3 2 2 2 2 2" xfId="4374"/>
    <cellStyle name="Normal 2 3 3 3 2 2 2 2 2 2" xfId="9142"/>
    <cellStyle name="Normal 2 3 3 3 2 2 2 2 3" xfId="6758"/>
    <cellStyle name="Normal 2 3 3 3 2 2 2 3" xfId="3182"/>
    <cellStyle name="Normal 2 3 3 3 2 2 2 3 2" xfId="7950"/>
    <cellStyle name="Normal 2 3 3 3 2 2 2 4" xfId="5566"/>
    <cellStyle name="Normal 2 3 3 3 2 2 3" xfId="1140"/>
    <cellStyle name="Normal 2 3 3 3 2 2 3 2" xfId="2338"/>
    <cellStyle name="Normal 2 3 3 3 2 2 3 2 2" xfId="4722"/>
    <cellStyle name="Normal 2 3 3 3 2 2 3 2 2 2" xfId="9490"/>
    <cellStyle name="Normal 2 3 3 3 2 2 3 2 3" xfId="7106"/>
    <cellStyle name="Normal 2 3 3 3 2 2 3 3" xfId="3530"/>
    <cellStyle name="Normal 2 3 3 3 2 2 3 3 2" xfId="8298"/>
    <cellStyle name="Normal 2 3 3 3 2 2 3 4" xfId="5914"/>
    <cellStyle name="Normal 2 3 3 3 2 2 4" xfId="1642"/>
    <cellStyle name="Normal 2 3 3 3 2 2 4 2" xfId="4026"/>
    <cellStyle name="Normal 2 3 3 3 2 2 4 2 2" xfId="8794"/>
    <cellStyle name="Normal 2 3 3 3 2 2 4 3" xfId="6410"/>
    <cellStyle name="Normal 2 3 3 3 2 2 5" xfId="2834"/>
    <cellStyle name="Normal 2 3 3 3 2 2 5 2" xfId="7602"/>
    <cellStyle name="Normal 2 3 3 3 2 2 6" xfId="5218"/>
    <cellStyle name="Normal 2 3 3 3 2 3" xfId="648"/>
    <cellStyle name="Normal 2 3 3 3 2 3 2" xfId="1846"/>
    <cellStyle name="Normal 2 3 3 3 2 3 2 2" xfId="4230"/>
    <cellStyle name="Normal 2 3 3 3 2 3 2 2 2" xfId="8998"/>
    <cellStyle name="Normal 2 3 3 3 2 3 2 3" xfId="6614"/>
    <cellStyle name="Normal 2 3 3 3 2 3 3" xfId="3038"/>
    <cellStyle name="Normal 2 3 3 3 2 3 3 2" xfId="7806"/>
    <cellStyle name="Normal 2 3 3 3 2 3 4" xfId="5422"/>
    <cellStyle name="Normal 2 3 3 3 2 4" xfId="996"/>
    <cellStyle name="Normal 2 3 3 3 2 4 2" xfId="2194"/>
    <cellStyle name="Normal 2 3 3 3 2 4 2 2" xfId="4578"/>
    <cellStyle name="Normal 2 3 3 3 2 4 2 2 2" xfId="9346"/>
    <cellStyle name="Normal 2 3 3 3 2 4 2 3" xfId="6962"/>
    <cellStyle name="Normal 2 3 3 3 2 4 3" xfId="3386"/>
    <cellStyle name="Normal 2 3 3 3 2 4 3 2" xfId="8154"/>
    <cellStyle name="Normal 2 3 3 3 2 4 4" xfId="5770"/>
    <cellStyle name="Normal 2 3 3 3 2 5" xfId="1498"/>
    <cellStyle name="Normal 2 3 3 3 2 5 2" xfId="3882"/>
    <cellStyle name="Normal 2 3 3 3 2 5 2 2" xfId="8650"/>
    <cellStyle name="Normal 2 3 3 3 2 5 3" xfId="6266"/>
    <cellStyle name="Normal 2 3 3 3 2 6" xfId="2690"/>
    <cellStyle name="Normal 2 3 3 3 2 6 2" xfId="7458"/>
    <cellStyle name="Normal 2 3 3 3 2 7" xfId="5074"/>
    <cellStyle name="Normal 2 3 3 3 3" xfId="227"/>
    <cellStyle name="Normal 2 3 3 3 3 2" xfId="576"/>
    <cellStyle name="Normal 2 3 3 3 3 2 2" xfId="1774"/>
    <cellStyle name="Normal 2 3 3 3 3 2 2 2" xfId="4158"/>
    <cellStyle name="Normal 2 3 3 3 3 2 2 2 2" xfId="8926"/>
    <cellStyle name="Normal 2 3 3 3 3 2 2 3" xfId="6542"/>
    <cellStyle name="Normal 2 3 3 3 3 2 3" xfId="2966"/>
    <cellStyle name="Normal 2 3 3 3 3 2 3 2" xfId="7734"/>
    <cellStyle name="Normal 2 3 3 3 3 2 4" xfId="5350"/>
    <cellStyle name="Normal 2 3 3 3 3 3" xfId="924"/>
    <cellStyle name="Normal 2 3 3 3 3 3 2" xfId="2122"/>
    <cellStyle name="Normal 2 3 3 3 3 3 2 2" xfId="4506"/>
    <cellStyle name="Normal 2 3 3 3 3 3 2 2 2" xfId="9274"/>
    <cellStyle name="Normal 2 3 3 3 3 3 2 3" xfId="6890"/>
    <cellStyle name="Normal 2 3 3 3 3 3 3" xfId="3314"/>
    <cellStyle name="Normal 2 3 3 3 3 3 3 2" xfId="8082"/>
    <cellStyle name="Normal 2 3 3 3 3 3 4" xfId="5698"/>
    <cellStyle name="Normal 2 3 3 3 3 4" xfId="1426"/>
    <cellStyle name="Normal 2 3 3 3 3 4 2" xfId="3810"/>
    <cellStyle name="Normal 2 3 3 3 3 4 2 2" xfId="8578"/>
    <cellStyle name="Normal 2 3 3 3 3 4 3" xfId="6194"/>
    <cellStyle name="Normal 2 3 3 3 3 5" xfId="2618"/>
    <cellStyle name="Normal 2 3 3 3 3 5 2" xfId="7386"/>
    <cellStyle name="Normal 2 3 3 3 3 6" xfId="5002"/>
    <cellStyle name="Normal 2 3 3 3 4" xfId="371"/>
    <cellStyle name="Normal 2 3 3 3 4 2" xfId="720"/>
    <cellStyle name="Normal 2 3 3 3 4 2 2" xfId="1918"/>
    <cellStyle name="Normal 2 3 3 3 4 2 2 2" xfId="4302"/>
    <cellStyle name="Normal 2 3 3 3 4 2 2 2 2" xfId="9070"/>
    <cellStyle name="Normal 2 3 3 3 4 2 2 3" xfId="6686"/>
    <cellStyle name="Normal 2 3 3 3 4 2 3" xfId="3110"/>
    <cellStyle name="Normal 2 3 3 3 4 2 3 2" xfId="7878"/>
    <cellStyle name="Normal 2 3 3 3 4 2 4" xfId="5494"/>
    <cellStyle name="Normal 2 3 3 3 4 3" xfId="1068"/>
    <cellStyle name="Normal 2 3 3 3 4 3 2" xfId="2266"/>
    <cellStyle name="Normal 2 3 3 3 4 3 2 2" xfId="4650"/>
    <cellStyle name="Normal 2 3 3 3 4 3 2 2 2" xfId="9418"/>
    <cellStyle name="Normal 2 3 3 3 4 3 2 3" xfId="7034"/>
    <cellStyle name="Normal 2 3 3 3 4 3 3" xfId="3458"/>
    <cellStyle name="Normal 2 3 3 3 4 3 3 2" xfId="8226"/>
    <cellStyle name="Normal 2 3 3 3 4 3 4" xfId="5842"/>
    <cellStyle name="Normal 2 3 3 3 4 4" xfId="1570"/>
    <cellStyle name="Normal 2 3 3 3 4 4 2" xfId="3954"/>
    <cellStyle name="Normal 2 3 3 3 4 4 2 2" xfId="8722"/>
    <cellStyle name="Normal 2 3 3 3 4 4 3" xfId="6338"/>
    <cellStyle name="Normal 2 3 3 3 4 5" xfId="2762"/>
    <cellStyle name="Normal 2 3 3 3 4 5 2" xfId="7530"/>
    <cellStyle name="Normal 2 3 3 3 4 6" xfId="5146"/>
    <cellStyle name="Normal 2 3 3 3 5" xfId="504"/>
    <cellStyle name="Normal 2 3 3 3 5 2" xfId="1702"/>
    <cellStyle name="Normal 2 3 3 3 5 2 2" xfId="4086"/>
    <cellStyle name="Normal 2 3 3 3 5 2 2 2" xfId="8854"/>
    <cellStyle name="Normal 2 3 3 3 5 2 3" xfId="6470"/>
    <cellStyle name="Normal 2 3 3 3 5 3" xfId="2894"/>
    <cellStyle name="Normal 2 3 3 3 5 3 2" xfId="7662"/>
    <cellStyle name="Normal 2 3 3 3 5 4" xfId="5278"/>
    <cellStyle name="Normal 2 3 3 3 6" xfId="852"/>
    <cellStyle name="Normal 2 3 3 3 6 2" xfId="2050"/>
    <cellStyle name="Normal 2 3 3 3 6 2 2" xfId="4434"/>
    <cellStyle name="Normal 2 3 3 3 6 2 2 2" xfId="9202"/>
    <cellStyle name="Normal 2 3 3 3 6 2 3" xfId="6818"/>
    <cellStyle name="Normal 2 3 3 3 6 3" xfId="3242"/>
    <cellStyle name="Normal 2 3 3 3 6 3 2" xfId="8010"/>
    <cellStyle name="Normal 2 3 3 3 6 4" xfId="5626"/>
    <cellStyle name="Normal 2 3 3 3 7" xfId="155"/>
    <cellStyle name="Normal 2 3 3 3 7 2" xfId="1354"/>
    <cellStyle name="Normal 2 3 3 3 7 2 2" xfId="3738"/>
    <cellStyle name="Normal 2 3 3 3 7 2 2 2" xfId="8506"/>
    <cellStyle name="Normal 2 3 3 3 7 2 3" xfId="6122"/>
    <cellStyle name="Normal 2 3 3 3 7 3" xfId="2546"/>
    <cellStyle name="Normal 2 3 3 3 7 3 2" xfId="7314"/>
    <cellStyle name="Normal 2 3 3 3 7 4" xfId="4930"/>
    <cellStyle name="Normal 2 3 3 3 8" xfId="1189"/>
    <cellStyle name="Normal 2 3 3 3 8 2" xfId="2386"/>
    <cellStyle name="Normal 2 3 3 3 8 2 2" xfId="4770"/>
    <cellStyle name="Normal 2 3 3 3 8 2 2 2" xfId="9538"/>
    <cellStyle name="Normal 2 3 3 3 8 2 3" xfId="7154"/>
    <cellStyle name="Normal 2 3 3 3 8 3" xfId="3578"/>
    <cellStyle name="Normal 2 3 3 3 8 3 2" xfId="8346"/>
    <cellStyle name="Normal 2 3 3 3 8 4" xfId="5962"/>
    <cellStyle name="Normal 2 3 3 3 9" xfId="95"/>
    <cellStyle name="Normal 2 3 3 3 9 2" xfId="1294"/>
    <cellStyle name="Normal 2 3 3 3 9 2 2" xfId="3678"/>
    <cellStyle name="Normal 2 3 3 3 9 2 2 2" xfId="8446"/>
    <cellStyle name="Normal 2 3 3 3 9 2 3" xfId="6062"/>
    <cellStyle name="Normal 2 3 3 3 9 3" xfId="2486"/>
    <cellStyle name="Normal 2 3 3 3 9 3 2" xfId="7254"/>
    <cellStyle name="Normal 2 3 3 3 9 4" xfId="4870"/>
    <cellStyle name="Normal 2 3 3 4" xfId="131"/>
    <cellStyle name="Normal 2 3 3 4 2" xfId="275"/>
    <cellStyle name="Normal 2 3 3 4 2 2" xfId="419"/>
    <cellStyle name="Normal 2 3 3 4 2 2 2" xfId="768"/>
    <cellStyle name="Normal 2 3 3 4 2 2 2 2" xfId="1966"/>
    <cellStyle name="Normal 2 3 3 4 2 2 2 2 2" xfId="4350"/>
    <cellStyle name="Normal 2 3 3 4 2 2 2 2 2 2" xfId="9118"/>
    <cellStyle name="Normal 2 3 3 4 2 2 2 2 3" xfId="6734"/>
    <cellStyle name="Normal 2 3 3 4 2 2 2 3" xfId="3158"/>
    <cellStyle name="Normal 2 3 3 4 2 2 2 3 2" xfId="7926"/>
    <cellStyle name="Normal 2 3 3 4 2 2 2 4" xfId="5542"/>
    <cellStyle name="Normal 2 3 3 4 2 2 3" xfId="1116"/>
    <cellStyle name="Normal 2 3 3 4 2 2 3 2" xfId="2314"/>
    <cellStyle name="Normal 2 3 3 4 2 2 3 2 2" xfId="4698"/>
    <cellStyle name="Normal 2 3 3 4 2 2 3 2 2 2" xfId="9466"/>
    <cellStyle name="Normal 2 3 3 4 2 2 3 2 3" xfId="7082"/>
    <cellStyle name="Normal 2 3 3 4 2 2 3 3" xfId="3506"/>
    <cellStyle name="Normal 2 3 3 4 2 2 3 3 2" xfId="8274"/>
    <cellStyle name="Normal 2 3 3 4 2 2 3 4" xfId="5890"/>
    <cellStyle name="Normal 2 3 3 4 2 2 4" xfId="1618"/>
    <cellStyle name="Normal 2 3 3 4 2 2 4 2" xfId="4002"/>
    <cellStyle name="Normal 2 3 3 4 2 2 4 2 2" xfId="8770"/>
    <cellStyle name="Normal 2 3 3 4 2 2 4 3" xfId="6386"/>
    <cellStyle name="Normal 2 3 3 4 2 2 5" xfId="2810"/>
    <cellStyle name="Normal 2 3 3 4 2 2 5 2" xfId="7578"/>
    <cellStyle name="Normal 2 3 3 4 2 2 6" xfId="5194"/>
    <cellStyle name="Normal 2 3 3 4 2 3" xfId="624"/>
    <cellStyle name="Normal 2 3 3 4 2 3 2" xfId="1822"/>
    <cellStyle name="Normal 2 3 3 4 2 3 2 2" xfId="4206"/>
    <cellStyle name="Normal 2 3 3 4 2 3 2 2 2" xfId="8974"/>
    <cellStyle name="Normal 2 3 3 4 2 3 2 3" xfId="6590"/>
    <cellStyle name="Normal 2 3 3 4 2 3 3" xfId="3014"/>
    <cellStyle name="Normal 2 3 3 4 2 3 3 2" xfId="7782"/>
    <cellStyle name="Normal 2 3 3 4 2 3 4" xfId="5398"/>
    <cellStyle name="Normal 2 3 3 4 2 4" xfId="972"/>
    <cellStyle name="Normal 2 3 3 4 2 4 2" xfId="2170"/>
    <cellStyle name="Normal 2 3 3 4 2 4 2 2" xfId="4554"/>
    <cellStyle name="Normal 2 3 3 4 2 4 2 2 2" xfId="9322"/>
    <cellStyle name="Normal 2 3 3 4 2 4 2 3" xfId="6938"/>
    <cellStyle name="Normal 2 3 3 4 2 4 3" xfId="3362"/>
    <cellStyle name="Normal 2 3 3 4 2 4 3 2" xfId="8130"/>
    <cellStyle name="Normal 2 3 3 4 2 4 4" xfId="5746"/>
    <cellStyle name="Normal 2 3 3 4 2 5" xfId="1474"/>
    <cellStyle name="Normal 2 3 3 4 2 5 2" xfId="3858"/>
    <cellStyle name="Normal 2 3 3 4 2 5 2 2" xfId="8626"/>
    <cellStyle name="Normal 2 3 3 4 2 5 3" xfId="6242"/>
    <cellStyle name="Normal 2 3 3 4 2 6" xfId="2666"/>
    <cellStyle name="Normal 2 3 3 4 2 6 2" xfId="7434"/>
    <cellStyle name="Normal 2 3 3 4 2 7" xfId="5050"/>
    <cellStyle name="Normal 2 3 3 4 3" xfId="203"/>
    <cellStyle name="Normal 2 3 3 4 3 2" xfId="552"/>
    <cellStyle name="Normal 2 3 3 4 3 2 2" xfId="1750"/>
    <cellStyle name="Normal 2 3 3 4 3 2 2 2" xfId="4134"/>
    <cellStyle name="Normal 2 3 3 4 3 2 2 2 2" xfId="8902"/>
    <cellStyle name="Normal 2 3 3 4 3 2 2 3" xfId="6518"/>
    <cellStyle name="Normal 2 3 3 4 3 2 3" xfId="2942"/>
    <cellStyle name="Normal 2 3 3 4 3 2 3 2" xfId="7710"/>
    <cellStyle name="Normal 2 3 3 4 3 2 4" xfId="5326"/>
    <cellStyle name="Normal 2 3 3 4 3 3" xfId="900"/>
    <cellStyle name="Normal 2 3 3 4 3 3 2" xfId="2098"/>
    <cellStyle name="Normal 2 3 3 4 3 3 2 2" xfId="4482"/>
    <cellStyle name="Normal 2 3 3 4 3 3 2 2 2" xfId="9250"/>
    <cellStyle name="Normal 2 3 3 4 3 3 2 3" xfId="6866"/>
    <cellStyle name="Normal 2 3 3 4 3 3 3" xfId="3290"/>
    <cellStyle name="Normal 2 3 3 4 3 3 3 2" xfId="8058"/>
    <cellStyle name="Normal 2 3 3 4 3 3 4" xfId="5674"/>
    <cellStyle name="Normal 2 3 3 4 3 4" xfId="1402"/>
    <cellStyle name="Normal 2 3 3 4 3 4 2" xfId="3786"/>
    <cellStyle name="Normal 2 3 3 4 3 4 2 2" xfId="8554"/>
    <cellStyle name="Normal 2 3 3 4 3 4 3" xfId="6170"/>
    <cellStyle name="Normal 2 3 3 4 3 5" xfId="2594"/>
    <cellStyle name="Normal 2 3 3 4 3 5 2" xfId="7362"/>
    <cellStyle name="Normal 2 3 3 4 3 6" xfId="4978"/>
    <cellStyle name="Normal 2 3 3 4 4" xfId="347"/>
    <cellStyle name="Normal 2 3 3 4 4 2" xfId="696"/>
    <cellStyle name="Normal 2 3 3 4 4 2 2" xfId="1894"/>
    <cellStyle name="Normal 2 3 3 4 4 2 2 2" xfId="4278"/>
    <cellStyle name="Normal 2 3 3 4 4 2 2 2 2" xfId="9046"/>
    <cellStyle name="Normal 2 3 3 4 4 2 2 3" xfId="6662"/>
    <cellStyle name="Normal 2 3 3 4 4 2 3" xfId="3086"/>
    <cellStyle name="Normal 2 3 3 4 4 2 3 2" xfId="7854"/>
    <cellStyle name="Normal 2 3 3 4 4 2 4" xfId="5470"/>
    <cellStyle name="Normal 2 3 3 4 4 3" xfId="1044"/>
    <cellStyle name="Normal 2 3 3 4 4 3 2" xfId="2242"/>
    <cellStyle name="Normal 2 3 3 4 4 3 2 2" xfId="4626"/>
    <cellStyle name="Normal 2 3 3 4 4 3 2 2 2" xfId="9394"/>
    <cellStyle name="Normal 2 3 3 4 4 3 2 3" xfId="7010"/>
    <cellStyle name="Normal 2 3 3 4 4 3 3" xfId="3434"/>
    <cellStyle name="Normal 2 3 3 4 4 3 3 2" xfId="8202"/>
    <cellStyle name="Normal 2 3 3 4 4 3 4" xfId="5818"/>
    <cellStyle name="Normal 2 3 3 4 4 4" xfId="1546"/>
    <cellStyle name="Normal 2 3 3 4 4 4 2" xfId="3930"/>
    <cellStyle name="Normal 2 3 3 4 4 4 2 2" xfId="8698"/>
    <cellStyle name="Normal 2 3 3 4 4 4 3" xfId="6314"/>
    <cellStyle name="Normal 2 3 3 4 4 5" xfId="2738"/>
    <cellStyle name="Normal 2 3 3 4 4 5 2" xfId="7506"/>
    <cellStyle name="Normal 2 3 3 4 4 6" xfId="5122"/>
    <cellStyle name="Normal 2 3 3 4 5" xfId="480"/>
    <cellStyle name="Normal 2 3 3 4 5 2" xfId="1678"/>
    <cellStyle name="Normal 2 3 3 4 5 2 2" xfId="4062"/>
    <cellStyle name="Normal 2 3 3 4 5 2 2 2" xfId="8830"/>
    <cellStyle name="Normal 2 3 3 4 5 2 3" xfId="6446"/>
    <cellStyle name="Normal 2 3 3 4 5 3" xfId="2870"/>
    <cellStyle name="Normal 2 3 3 4 5 3 2" xfId="7638"/>
    <cellStyle name="Normal 2 3 3 4 5 4" xfId="5254"/>
    <cellStyle name="Normal 2 3 3 4 6" xfId="828"/>
    <cellStyle name="Normal 2 3 3 4 6 2" xfId="2026"/>
    <cellStyle name="Normal 2 3 3 4 6 2 2" xfId="4410"/>
    <cellStyle name="Normal 2 3 3 4 6 2 2 2" xfId="9178"/>
    <cellStyle name="Normal 2 3 3 4 6 2 3" xfId="6794"/>
    <cellStyle name="Normal 2 3 3 4 6 3" xfId="3218"/>
    <cellStyle name="Normal 2 3 3 4 6 3 2" xfId="7986"/>
    <cellStyle name="Normal 2 3 3 4 6 4" xfId="5602"/>
    <cellStyle name="Normal 2 3 3 4 7" xfId="1330"/>
    <cellStyle name="Normal 2 3 3 4 7 2" xfId="3714"/>
    <cellStyle name="Normal 2 3 3 4 7 2 2" xfId="8482"/>
    <cellStyle name="Normal 2 3 3 4 7 3" xfId="6098"/>
    <cellStyle name="Normal 2 3 3 4 8" xfId="2522"/>
    <cellStyle name="Normal 2 3 3 4 8 2" xfId="7290"/>
    <cellStyle name="Normal 2 3 3 4 9" xfId="4906"/>
    <cellStyle name="Normal 2 3 3 5" xfId="251"/>
    <cellStyle name="Normal 2 3 3 5 2" xfId="395"/>
    <cellStyle name="Normal 2 3 3 5 2 2" xfId="744"/>
    <cellStyle name="Normal 2 3 3 5 2 2 2" xfId="1942"/>
    <cellStyle name="Normal 2 3 3 5 2 2 2 2" xfId="4326"/>
    <cellStyle name="Normal 2 3 3 5 2 2 2 2 2" xfId="9094"/>
    <cellStyle name="Normal 2 3 3 5 2 2 2 3" xfId="6710"/>
    <cellStyle name="Normal 2 3 3 5 2 2 3" xfId="3134"/>
    <cellStyle name="Normal 2 3 3 5 2 2 3 2" xfId="7902"/>
    <cellStyle name="Normal 2 3 3 5 2 2 4" xfId="5518"/>
    <cellStyle name="Normal 2 3 3 5 2 3" xfId="1092"/>
    <cellStyle name="Normal 2 3 3 5 2 3 2" xfId="2290"/>
    <cellStyle name="Normal 2 3 3 5 2 3 2 2" xfId="4674"/>
    <cellStyle name="Normal 2 3 3 5 2 3 2 2 2" xfId="9442"/>
    <cellStyle name="Normal 2 3 3 5 2 3 2 3" xfId="7058"/>
    <cellStyle name="Normal 2 3 3 5 2 3 3" xfId="3482"/>
    <cellStyle name="Normal 2 3 3 5 2 3 3 2" xfId="8250"/>
    <cellStyle name="Normal 2 3 3 5 2 3 4" xfId="5866"/>
    <cellStyle name="Normal 2 3 3 5 2 4" xfId="1594"/>
    <cellStyle name="Normal 2 3 3 5 2 4 2" xfId="3978"/>
    <cellStyle name="Normal 2 3 3 5 2 4 2 2" xfId="8746"/>
    <cellStyle name="Normal 2 3 3 5 2 4 3" xfId="6362"/>
    <cellStyle name="Normal 2 3 3 5 2 5" xfId="2786"/>
    <cellStyle name="Normal 2 3 3 5 2 5 2" xfId="7554"/>
    <cellStyle name="Normal 2 3 3 5 2 6" xfId="5170"/>
    <cellStyle name="Normal 2 3 3 5 3" xfId="600"/>
    <cellStyle name="Normal 2 3 3 5 3 2" xfId="1798"/>
    <cellStyle name="Normal 2 3 3 5 3 2 2" xfId="4182"/>
    <cellStyle name="Normal 2 3 3 5 3 2 2 2" xfId="8950"/>
    <cellStyle name="Normal 2 3 3 5 3 2 3" xfId="6566"/>
    <cellStyle name="Normal 2 3 3 5 3 3" xfId="2990"/>
    <cellStyle name="Normal 2 3 3 5 3 3 2" xfId="7758"/>
    <cellStyle name="Normal 2 3 3 5 3 4" xfId="5374"/>
    <cellStyle name="Normal 2 3 3 5 4" xfId="948"/>
    <cellStyle name="Normal 2 3 3 5 4 2" xfId="2146"/>
    <cellStyle name="Normal 2 3 3 5 4 2 2" xfId="4530"/>
    <cellStyle name="Normal 2 3 3 5 4 2 2 2" xfId="9298"/>
    <cellStyle name="Normal 2 3 3 5 4 2 3" xfId="6914"/>
    <cellStyle name="Normal 2 3 3 5 4 3" xfId="3338"/>
    <cellStyle name="Normal 2 3 3 5 4 3 2" xfId="8106"/>
    <cellStyle name="Normal 2 3 3 5 4 4" xfId="5722"/>
    <cellStyle name="Normal 2 3 3 5 5" xfId="1450"/>
    <cellStyle name="Normal 2 3 3 5 5 2" xfId="3834"/>
    <cellStyle name="Normal 2 3 3 5 5 2 2" xfId="8602"/>
    <cellStyle name="Normal 2 3 3 5 5 3" xfId="6218"/>
    <cellStyle name="Normal 2 3 3 5 6" xfId="2642"/>
    <cellStyle name="Normal 2 3 3 5 6 2" xfId="7410"/>
    <cellStyle name="Normal 2 3 3 5 7" xfId="5026"/>
    <cellStyle name="Normal 2 3 3 6" xfId="179"/>
    <cellStyle name="Normal 2 3 3 6 2" xfId="528"/>
    <cellStyle name="Normal 2 3 3 6 2 2" xfId="1726"/>
    <cellStyle name="Normal 2 3 3 6 2 2 2" xfId="4110"/>
    <cellStyle name="Normal 2 3 3 6 2 2 2 2" xfId="8878"/>
    <cellStyle name="Normal 2 3 3 6 2 2 3" xfId="6494"/>
    <cellStyle name="Normal 2 3 3 6 2 3" xfId="2918"/>
    <cellStyle name="Normal 2 3 3 6 2 3 2" xfId="7686"/>
    <cellStyle name="Normal 2 3 3 6 2 4" xfId="5302"/>
    <cellStyle name="Normal 2 3 3 6 3" xfId="876"/>
    <cellStyle name="Normal 2 3 3 6 3 2" xfId="2074"/>
    <cellStyle name="Normal 2 3 3 6 3 2 2" xfId="4458"/>
    <cellStyle name="Normal 2 3 3 6 3 2 2 2" xfId="9226"/>
    <cellStyle name="Normal 2 3 3 6 3 2 3" xfId="6842"/>
    <cellStyle name="Normal 2 3 3 6 3 3" xfId="3266"/>
    <cellStyle name="Normal 2 3 3 6 3 3 2" xfId="8034"/>
    <cellStyle name="Normal 2 3 3 6 3 4" xfId="5650"/>
    <cellStyle name="Normal 2 3 3 6 4" xfId="1378"/>
    <cellStyle name="Normal 2 3 3 6 4 2" xfId="3762"/>
    <cellStyle name="Normal 2 3 3 6 4 2 2" xfId="8530"/>
    <cellStyle name="Normal 2 3 3 6 4 3" xfId="6146"/>
    <cellStyle name="Normal 2 3 3 6 5" xfId="2570"/>
    <cellStyle name="Normal 2 3 3 6 5 2" xfId="7338"/>
    <cellStyle name="Normal 2 3 3 6 6" xfId="4954"/>
    <cellStyle name="Normal 2 3 3 7" xfId="323"/>
    <cellStyle name="Normal 2 3 3 7 2" xfId="672"/>
    <cellStyle name="Normal 2 3 3 7 2 2" xfId="1870"/>
    <cellStyle name="Normal 2 3 3 7 2 2 2" xfId="4254"/>
    <cellStyle name="Normal 2 3 3 7 2 2 2 2" xfId="9022"/>
    <cellStyle name="Normal 2 3 3 7 2 2 3" xfId="6638"/>
    <cellStyle name="Normal 2 3 3 7 2 3" xfId="3062"/>
    <cellStyle name="Normal 2 3 3 7 2 3 2" xfId="7830"/>
    <cellStyle name="Normal 2 3 3 7 2 4" xfId="5446"/>
    <cellStyle name="Normal 2 3 3 7 3" xfId="1020"/>
    <cellStyle name="Normal 2 3 3 7 3 2" xfId="2218"/>
    <cellStyle name="Normal 2 3 3 7 3 2 2" xfId="4602"/>
    <cellStyle name="Normal 2 3 3 7 3 2 2 2" xfId="9370"/>
    <cellStyle name="Normal 2 3 3 7 3 2 3" xfId="6986"/>
    <cellStyle name="Normal 2 3 3 7 3 3" xfId="3410"/>
    <cellStyle name="Normal 2 3 3 7 3 3 2" xfId="8178"/>
    <cellStyle name="Normal 2 3 3 7 3 4" xfId="5794"/>
    <cellStyle name="Normal 2 3 3 7 4" xfId="1522"/>
    <cellStyle name="Normal 2 3 3 7 4 2" xfId="3906"/>
    <cellStyle name="Normal 2 3 3 7 4 2 2" xfId="8674"/>
    <cellStyle name="Normal 2 3 3 7 4 3" xfId="6290"/>
    <cellStyle name="Normal 2 3 3 7 5" xfId="2714"/>
    <cellStyle name="Normal 2 3 3 7 5 2" xfId="7482"/>
    <cellStyle name="Normal 2 3 3 7 6" xfId="5098"/>
    <cellStyle name="Normal 2 3 3 8" xfId="468"/>
    <cellStyle name="Normal 2 3 3 8 2" xfId="1666"/>
    <cellStyle name="Normal 2 3 3 8 2 2" xfId="4050"/>
    <cellStyle name="Normal 2 3 3 8 2 2 2" xfId="8818"/>
    <cellStyle name="Normal 2 3 3 8 2 3" xfId="6434"/>
    <cellStyle name="Normal 2 3 3 8 3" xfId="2858"/>
    <cellStyle name="Normal 2 3 3 8 3 2" xfId="7626"/>
    <cellStyle name="Normal 2 3 3 8 4" xfId="5242"/>
    <cellStyle name="Normal 2 3 3 9" xfId="816"/>
    <cellStyle name="Normal 2 3 3 9 2" xfId="2014"/>
    <cellStyle name="Normal 2 3 3 9 2 2" xfId="4398"/>
    <cellStyle name="Normal 2 3 3 9 2 2 2" xfId="9166"/>
    <cellStyle name="Normal 2 3 3 9 2 3" xfId="6782"/>
    <cellStyle name="Normal 2 3 3 9 3" xfId="3206"/>
    <cellStyle name="Normal 2 3 3 9 3 2" xfId="7974"/>
    <cellStyle name="Normal 2 3 3 9 4" xfId="5590"/>
    <cellStyle name="Normal 2 3 4" xfId="29"/>
    <cellStyle name="Normal 2 3 4 10" xfId="1171"/>
    <cellStyle name="Normal 2 3 4 10 2" xfId="2368"/>
    <cellStyle name="Normal 2 3 4 10 2 2" xfId="4752"/>
    <cellStyle name="Normal 2 3 4 10 2 2 2" xfId="9520"/>
    <cellStyle name="Normal 2 3 4 10 2 3" xfId="7136"/>
    <cellStyle name="Normal 2 3 4 10 3" xfId="3560"/>
    <cellStyle name="Normal 2 3 4 10 3 2" xfId="8328"/>
    <cellStyle name="Normal 2 3 4 10 4" xfId="5944"/>
    <cellStyle name="Normal 2 3 4 11" xfId="77"/>
    <cellStyle name="Normal 2 3 4 11 2" xfId="1276"/>
    <cellStyle name="Normal 2 3 4 11 2 2" xfId="3660"/>
    <cellStyle name="Normal 2 3 4 11 2 2 2" xfId="8428"/>
    <cellStyle name="Normal 2 3 4 11 2 3" xfId="6044"/>
    <cellStyle name="Normal 2 3 4 11 3" xfId="2468"/>
    <cellStyle name="Normal 2 3 4 11 3 2" xfId="7236"/>
    <cellStyle name="Normal 2 3 4 11 4" xfId="4852"/>
    <cellStyle name="Normal 2 3 4 12" xfId="1228"/>
    <cellStyle name="Normal 2 3 4 12 2" xfId="3612"/>
    <cellStyle name="Normal 2 3 4 12 2 2" xfId="8380"/>
    <cellStyle name="Normal 2 3 4 12 3" xfId="5996"/>
    <cellStyle name="Normal 2 3 4 13" xfId="2420"/>
    <cellStyle name="Normal 2 3 4 13 2" xfId="7188"/>
    <cellStyle name="Normal 2 3 4 14" xfId="4804"/>
    <cellStyle name="Normal 2 3 4 2" xfId="53"/>
    <cellStyle name="Normal 2 3 4 2 10" xfId="1252"/>
    <cellStyle name="Normal 2 3 4 2 10 2" xfId="3636"/>
    <cellStyle name="Normal 2 3 4 2 10 2 2" xfId="8404"/>
    <cellStyle name="Normal 2 3 4 2 10 3" xfId="6020"/>
    <cellStyle name="Normal 2 3 4 2 11" xfId="2444"/>
    <cellStyle name="Normal 2 3 4 2 11 2" xfId="7212"/>
    <cellStyle name="Normal 2 3 4 2 12" xfId="4828"/>
    <cellStyle name="Normal 2 3 4 2 2" xfId="305"/>
    <cellStyle name="Normal 2 3 4 2 2 2" xfId="449"/>
    <cellStyle name="Normal 2 3 4 2 2 2 2" xfId="798"/>
    <cellStyle name="Normal 2 3 4 2 2 2 2 2" xfId="1996"/>
    <cellStyle name="Normal 2 3 4 2 2 2 2 2 2" xfId="4380"/>
    <cellStyle name="Normal 2 3 4 2 2 2 2 2 2 2" xfId="9148"/>
    <cellStyle name="Normal 2 3 4 2 2 2 2 2 3" xfId="6764"/>
    <cellStyle name="Normal 2 3 4 2 2 2 2 3" xfId="3188"/>
    <cellStyle name="Normal 2 3 4 2 2 2 2 3 2" xfId="7956"/>
    <cellStyle name="Normal 2 3 4 2 2 2 2 4" xfId="5572"/>
    <cellStyle name="Normal 2 3 4 2 2 2 3" xfId="1146"/>
    <cellStyle name="Normal 2 3 4 2 2 2 3 2" xfId="2344"/>
    <cellStyle name="Normal 2 3 4 2 2 2 3 2 2" xfId="4728"/>
    <cellStyle name="Normal 2 3 4 2 2 2 3 2 2 2" xfId="9496"/>
    <cellStyle name="Normal 2 3 4 2 2 2 3 2 3" xfId="7112"/>
    <cellStyle name="Normal 2 3 4 2 2 2 3 3" xfId="3536"/>
    <cellStyle name="Normal 2 3 4 2 2 2 3 3 2" xfId="8304"/>
    <cellStyle name="Normal 2 3 4 2 2 2 3 4" xfId="5920"/>
    <cellStyle name="Normal 2 3 4 2 2 2 4" xfId="1648"/>
    <cellStyle name="Normal 2 3 4 2 2 2 4 2" xfId="4032"/>
    <cellStyle name="Normal 2 3 4 2 2 2 4 2 2" xfId="8800"/>
    <cellStyle name="Normal 2 3 4 2 2 2 4 3" xfId="6416"/>
    <cellStyle name="Normal 2 3 4 2 2 2 5" xfId="2840"/>
    <cellStyle name="Normal 2 3 4 2 2 2 5 2" xfId="7608"/>
    <cellStyle name="Normal 2 3 4 2 2 2 6" xfId="5224"/>
    <cellStyle name="Normal 2 3 4 2 2 3" xfId="654"/>
    <cellStyle name="Normal 2 3 4 2 2 3 2" xfId="1852"/>
    <cellStyle name="Normal 2 3 4 2 2 3 2 2" xfId="4236"/>
    <cellStyle name="Normal 2 3 4 2 2 3 2 2 2" xfId="9004"/>
    <cellStyle name="Normal 2 3 4 2 2 3 2 3" xfId="6620"/>
    <cellStyle name="Normal 2 3 4 2 2 3 3" xfId="3044"/>
    <cellStyle name="Normal 2 3 4 2 2 3 3 2" xfId="7812"/>
    <cellStyle name="Normal 2 3 4 2 2 3 4" xfId="5428"/>
    <cellStyle name="Normal 2 3 4 2 2 4" xfId="1002"/>
    <cellStyle name="Normal 2 3 4 2 2 4 2" xfId="2200"/>
    <cellStyle name="Normal 2 3 4 2 2 4 2 2" xfId="4584"/>
    <cellStyle name="Normal 2 3 4 2 2 4 2 2 2" xfId="9352"/>
    <cellStyle name="Normal 2 3 4 2 2 4 2 3" xfId="6968"/>
    <cellStyle name="Normal 2 3 4 2 2 4 3" xfId="3392"/>
    <cellStyle name="Normal 2 3 4 2 2 4 3 2" xfId="8160"/>
    <cellStyle name="Normal 2 3 4 2 2 4 4" xfId="5776"/>
    <cellStyle name="Normal 2 3 4 2 2 5" xfId="1504"/>
    <cellStyle name="Normal 2 3 4 2 2 5 2" xfId="3888"/>
    <cellStyle name="Normal 2 3 4 2 2 5 2 2" xfId="8656"/>
    <cellStyle name="Normal 2 3 4 2 2 5 3" xfId="6272"/>
    <cellStyle name="Normal 2 3 4 2 2 6" xfId="2696"/>
    <cellStyle name="Normal 2 3 4 2 2 6 2" xfId="7464"/>
    <cellStyle name="Normal 2 3 4 2 2 7" xfId="5080"/>
    <cellStyle name="Normal 2 3 4 2 3" xfId="233"/>
    <cellStyle name="Normal 2 3 4 2 3 2" xfId="582"/>
    <cellStyle name="Normal 2 3 4 2 3 2 2" xfId="1780"/>
    <cellStyle name="Normal 2 3 4 2 3 2 2 2" xfId="4164"/>
    <cellStyle name="Normal 2 3 4 2 3 2 2 2 2" xfId="8932"/>
    <cellStyle name="Normal 2 3 4 2 3 2 2 3" xfId="6548"/>
    <cellStyle name="Normal 2 3 4 2 3 2 3" xfId="2972"/>
    <cellStyle name="Normal 2 3 4 2 3 2 3 2" xfId="7740"/>
    <cellStyle name="Normal 2 3 4 2 3 2 4" xfId="5356"/>
    <cellStyle name="Normal 2 3 4 2 3 3" xfId="930"/>
    <cellStyle name="Normal 2 3 4 2 3 3 2" xfId="2128"/>
    <cellStyle name="Normal 2 3 4 2 3 3 2 2" xfId="4512"/>
    <cellStyle name="Normal 2 3 4 2 3 3 2 2 2" xfId="9280"/>
    <cellStyle name="Normal 2 3 4 2 3 3 2 3" xfId="6896"/>
    <cellStyle name="Normal 2 3 4 2 3 3 3" xfId="3320"/>
    <cellStyle name="Normal 2 3 4 2 3 3 3 2" xfId="8088"/>
    <cellStyle name="Normal 2 3 4 2 3 3 4" xfId="5704"/>
    <cellStyle name="Normal 2 3 4 2 3 4" xfId="1432"/>
    <cellStyle name="Normal 2 3 4 2 3 4 2" xfId="3816"/>
    <cellStyle name="Normal 2 3 4 2 3 4 2 2" xfId="8584"/>
    <cellStyle name="Normal 2 3 4 2 3 4 3" xfId="6200"/>
    <cellStyle name="Normal 2 3 4 2 3 5" xfId="2624"/>
    <cellStyle name="Normal 2 3 4 2 3 5 2" xfId="7392"/>
    <cellStyle name="Normal 2 3 4 2 3 6" xfId="5008"/>
    <cellStyle name="Normal 2 3 4 2 4" xfId="377"/>
    <cellStyle name="Normal 2 3 4 2 4 2" xfId="726"/>
    <cellStyle name="Normal 2 3 4 2 4 2 2" xfId="1924"/>
    <cellStyle name="Normal 2 3 4 2 4 2 2 2" xfId="4308"/>
    <cellStyle name="Normal 2 3 4 2 4 2 2 2 2" xfId="9076"/>
    <cellStyle name="Normal 2 3 4 2 4 2 2 3" xfId="6692"/>
    <cellStyle name="Normal 2 3 4 2 4 2 3" xfId="3116"/>
    <cellStyle name="Normal 2 3 4 2 4 2 3 2" xfId="7884"/>
    <cellStyle name="Normal 2 3 4 2 4 2 4" xfId="5500"/>
    <cellStyle name="Normal 2 3 4 2 4 3" xfId="1074"/>
    <cellStyle name="Normal 2 3 4 2 4 3 2" xfId="2272"/>
    <cellStyle name="Normal 2 3 4 2 4 3 2 2" xfId="4656"/>
    <cellStyle name="Normal 2 3 4 2 4 3 2 2 2" xfId="9424"/>
    <cellStyle name="Normal 2 3 4 2 4 3 2 3" xfId="7040"/>
    <cellStyle name="Normal 2 3 4 2 4 3 3" xfId="3464"/>
    <cellStyle name="Normal 2 3 4 2 4 3 3 2" xfId="8232"/>
    <cellStyle name="Normal 2 3 4 2 4 3 4" xfId="5848"/>
    <cellStyle name="Normal 2 3 4 2 4 4" xfId="1576"/>
    <cellStyle name="Normal 2 3 4 2 4 4 2" xfId="3960"/>
    <cellStyle name="Normal 2 3 4 2 4 4 2 2" xfId="8728"/>
    <cellStyle name="Normal 2 3 4 2 4 4 3" xfId="6344"/>
    <cellStyle name="Normal 2 3 4 2 4 5" xfId="2768"/>
    <cellStyle name="Normal 2 3 4 2 4 5 2" xfId="7536"/>
    <cellStyle name="Normal 2 3 4 2 4 6" xfId="5152"/>
    <cellStyle name="Normal 2 3 4 2 5" xfId="510"/>
    <cellStyle name="Normal 2 3 4 2 5 2" xfId="1708"/>
    <cellStyle name="Normal 2 3 4 2 5 2 2" xfId="4092"/>
    <cellStyle name="Normal 2 3 4 2 5 2 2 2" xfId="8860"/>
    <cellStyle name="Normal 2 3 4 2 5 2 3" xfId="6476"/>
    <cellStyle name="Normal 2 3 4 2 5 3" xfId="2900"/>
    <cellStyle name="Normal 2 3 4 2 5 3 2" xfId="7668"/>
    <cellStyle name="Normal 2 3 4 2 5 4" xfId="5284"/>
    <cellStyle name="Normal 2 3 4 2 6" xfId="858"/>
    <cellStyle name="Normal 2 3 4 2 6 2" xfId="2056"/>
    <cellStyle name="Normal 2 3 4 2 6 2 2" xfId="4440"/>
    <cellStyle name="Normal 2 3 4 2 6 2 2 2" xfId="9208"/>
    <cellStyle name="Normal 2 3 4 2 6 2 3" xfId="6824"/>
    <cellStyle name="Normal 2 3 4 2 6 3" xfId="3248"/>
    <cellStyle name="Normal 2 3 4 2 6 3 2" xfId="8016"/>
    <cellStyle name="Normal 2 3 4 2 6 4" xfId="5632"/>
    <cellStyle name="Normal 2 3 4 2 7" xfId="161"/>
    <cellStyle name="Normal 2 3 4 2 7 2" xfId="1360"/>
    <cellStyle name="Normal 2 3 4 2 7 2 2" xfId="3744"/>
    <cellStyle name="Normal 2 3 4 2 7 2 2 2" xfId="8512"/>
    <cellStyle name="Normal 2 3 4 2 7 2 3" xfId="6128"/>
    <cellStyle name="Normal 2 3 4 2 7 3" xfId="2552"/>
    <cellStyle name="Normal 2 3 4 2 7 3 2" xfId="7320"/>
    <cellStyle name="Normal 2 3 4 2 7 4" xfId="4936"/>
    <cellStyle name="Normal 2 3 4 2 8" xfId="1195"/>
    <cellStyle name="Normal 2 3 4 2 8 2" xfId="2392"/>
    <cellStyle name="Normal 2 3 4 2 8 2 2" xfId="4776"/>
    <cellStyle name="Normal 2 3 4 2 8 2 2 2" xfId="9544"/>
    <cellStyle name="Normal 2 3 4 2 8 2 3" xfId="7160"/>
    <cellStyle name="Normal 2 3 4 2 8 3" xfId="3584"/>
    <cellStyle name="Normal 2 3 4 2 8 3 2" xfId="8352"/>
    <cellStyle name="Normal 2 3 4 2 8 4" xfId="5968"/>
    <cellStyle name="Normal 2 3 4 2 9" xfId="101"/>
    <cellStyle name="Normal 2 3 4 2 9 2" xfId="1300"/>
    <cellStyle name="Normal 2 3 4 2 9 2 2" xfId="3684"/>
    <cellStyle name="Normal 2 3 4 2 9 2 2 2" xfId="8452"/>
    <cellStyle name="Normal 2 3 4 2 9 2 3" xfId="6068"/>
    <cellStyle name="Normal 2 3 4 2 9 3" xfId="2492"/>
    <cellStyle name="Normal 2 3 4 2 9 3 2" xfId="7260"/>
    <cellStyle name="Normal 2 3 4 2 9 4" xfId="4876"/>
    <cellStyle name="Normal 2 3 4 3" xfId="209"/>
    <cellStyle name="Normal 2 3 4 3 2" xfId="281"/>
    <cellStyle name="Normal 2 3 4 3 2 2" xfId="425"/>
    <cellStyle name="Normal 2 3 4 3 2 2 2" xfId="774"/>
    <cellStyle name="Normal 2 3 4 3 2 2 2 2" xfId="1972"/>
    <cellStyle name="Normal 2 3 4 3 2 2 2 2 2" xfId="4356"/>
    <cellStyle name="Normal 2 3 4 3 2 2 2 2 2 2" xfId="9124"/>
    <cellStyle name="Normal 2 3 4 3 2 2 2 2 3" xfId="6740"/>
    <cellStyle name="Normal 2 3 4 3 2 2 2 3" xfId="3164"/>
    <cellStyle name="Normal 2 3 4 3 2 2 2 3 2" xfId="7932"/>
    <cellStyle name="Normal 2 3 4 3 2 2 2 4" xfId="5548"/>
    <cellStyle name="Normal 2 3 4 3 2 2 3" xfId="1122"/>
    <cellStyle name="Normal 2 3 4 3 2 2 3 2" xfId="2320"/>
    <cellStyle name="Normal 2 3 4 3 2 2 3 2 2" xfId="4704"/>
    <cellStyle name="Normal 2 3 4 3 2 2 3 2 2 2" xfId="9472"/>
    <cellStyle name="Normal 2 3 4 3 2 2 3 2 3" xfId="7088"/>
    <cellStyle name="Normal 2 3 4 3 2 2 3 3" xfId="3512"/>
    <cellStyle name="Normal 2 3 4 3 2 2 3 3 2" xfId="8280"/>
    <cellStyle name="Normal 2 3 4 3 2 2 3 4" xfId="5896"/>
    <cellStyle name="Normal 2 3 4 3 2 2 4" xfId="1624"/>
    <cellStyle name="Normal 2 3 4 3 2 2 4 2" xfId="4008"/>
    <cellStyle name="Normal 2 3 4 3 2 2 4 2 2" xfId="8776"/>
    <cellStyle name="Normal 2 3 4 3 2 2 4 3" xfId="6392"/>
    <cellStyle name="Normal 2 3 4 3 2 2 5" xfId="2816"/>
    <cellStyle name="Normal 2 3 4 3 2 2 5 2" xfId="7584"/>
    <cellStyle name="Normal 2 3 4 3 2 2 6" xfId="5200"/>
    <cellStyle name="Normal 2 3 4 3 2 3" xfId="630"/>
    <cellStyle name="Normal 2 3 4 3 2 3 2" xfId="1828"/>
    <cellStyle name="Normal 2 3 4 3 2 3 2 2" xfId="4212"/>
    <cellStyle name="Normal 2 3 4 3 2 3 2 2 2" xfId="8980"/>
    <cellStyle name="Normal 2 3 4 3 2 3 2 3" xfId="6596"/>
    <cellStyle name="Normal 2 3 4 3 2 3 3" xfId="3020"/>
    <cellStyle name="Normal 2 3 4 3 2 3 3 2" xfId="7788"/>
    <cellStyle name="Normal 2 3 4 3 2 3 4" xfId="5404"/>
    <cellStyle name="Normal 2 3 4 3 2 4" xfId="978"/>
    <cellStyle name="Normal 2 3 4 3 2 4 2" xfId="2176"/>
    <cellStyle name="Normal 2 3 4 3 2 4 2 2" xfId="4560"/>
    <cellStyle name="Normal 2 3 4 3 2 4 2 2 2" xfId="9328"/>
    <cellStyle name="Normal 2 3 4 3 2 4 2 3" xfId="6944"/>
    <cellStyle name="Normal 2 3 4 3 2 4 3" xfId="3368"/>
    <cellStyle name="Normal 2 3 4 3 2 4 3 2" xfId="8136"/>
    <cellStyle name="Normal 2 3 4 3 2 4 4" xfId="5752"/>
    <cellStyle name="Normal 2 3 4 3 2 5" xfId="1480"/>
    <cellStyle name="Normal 2 3 4 3 2 5 2" xfId="3864"/>
    <cellStyle name="Normal 2 3 4 3 2 5 2 2" xfId="8632"/>
    <cellStyle name="Normal 2 3 4 3 2 5 3" xfId="6248"/>
    <cellStyle name="Normal 2 3 4 3 2 6" xfId="2672"/>
    <cellStyle name="Normal 2 3 4 3 2 6 2" xfId="7440"/>
    <cellStyle name="Normal 2 3 4 3 2 7" xfId="5056"/>
    <cellStyle name="Normal 2 3 4 3 3" xfId="353"/>
    <cellStyle name="Normal 2 3 4 3 3 2" xfId="702"/>
    <cellStyle name="Normal 2 3 4 3 3 2 2" xfId="1900"/>
    <cellStyle name="Normal 2 3 4 3 3 2 2 2" xfId="4284"/>
    <cellStyle name="Normal 2 3 4 3 3 2 2 2 2" xfId="9052"/>
    <cellStyle name="Normal 2 3 4 3 3 2 2 3" xfId="6668"/>
    <cellStyle name="Normal 2 3 4 3 3 2 3" xfId="3092"/>
    <cellStyle name="Normal 2 3 4 3 3 2 3 2" xfId="7860"/>
    <cellStyle name="Normal 2 3 4 3 3 2 4" xfId="5476"/>
    <cellStyle name="Normal 2 3 4 3 3 3" xfId="1050"/>
    <cellStyle name="Normal 2 3 4 3 3 3 2" xfId="2248"/>
    <cellStyle name="Normal 2 3 4 3 3 3 2 2" xfId="4632"/>
    <cellStyle name="Normal 2 3 4 3 3 3 2 2 2" xfId="9400"/>
    <cellStyle name="Normal 2 3 4 3 3 3 2 3" xfId="7016"/>
    <cellStyle name="Normal 2 3 4 3 3 3 3" xfId="3440"/>
    <cellStyle name="Normal 2 3 4 3 3 3 3 2" xfId="8208"/>
    <cellStyle name="Normal 2 3 4 3 3 3 4" xfId="5824"/>
    <cellStyle name="Normal 2 3 4 3 3 4" xfId="1552"/>
    <cellStyle name="Normal 2 3 4 3 3 4 2" xfId="3936"/>
    <cellStyle name="Normal 2 3 4 3 3 4 2 2" xfId="8704"/>
    <cellStyle name="Normal 2 3 4 3 3 4 3" xfId="6320"/>
    <cellStyle name="Normal 2 3 4 3 3 5" xfId="2744"/>
    <cellStyle name="Normal 2 3 4 3 3 5 2" xfId="7512"/>
    <cellStyle name="Normal 2 3 4 3 3 6" xfId="5128"/>
    <cellStyle name="Normal 2 3 4 3 4" xfId="558"/>
    <cellStyle name="Normal 2 3 4 3 4 2" xfId="1756"/>
    <cellStyle name="Normal 2 3 4 3 4 2 2" xfId="4140"/>
    <cellStyle name="Normal 2 3 4 3 4 2 2 2" xfId="8908"/>
    <cellStyle name="Normal 2 3 4 3 4 2 3" xfId="6524"/>
    <cellStyle name="Normal 2 3 4 3 4 3" xfId="2948"/>
    <cellStyle name="Normal 2 3 4 3 4 3 2" xfId="7716"/>
    <cellStyle name="Normal 2 3 4 3 4 4" xfId="5332"/>
    <cellStyle name="Normal 2 3 4 3 5" xfId="906"/>
    <cellStyle name="Normal 2 3 4 3 5 2" xfId="2104"/>
    <cellStyle name="Normal 2 3 4 3 5 2 2" xfId="4488"/>
    <cellStyle name="Normal 2 3 4 3 5 2 2 2" xfId="9256"/>
    <cellStyle name="Normal 2 3 4 3 5 2 3" xfId="6872"/>
    <cellStyle name="Normal 2 3 4 3 5 3" xfId="3296"/>
    <cellStyle name="Normal 2 3 4 3 5 3 2" xfId="8064"/>
    <cellStyle name="Normal 2 3 4 3 5 4" xfId="5680"/>
    <cellStyle name="Normal 2 3 4 3 6" xfId="1408"/>
    <cellStyle name="Normal 2 3 4 3 6 2" xfId="3792"/>
    <cellStyle name="Normal 2 3 4 3 6 2 2" xfId="8560"/>
    <cellStyle name="Normal 2 3 4 3 6 3" xfId="6176"/>
    <cellStyle name="Normal 2 3 4 3 7" xfId="2600"/>
    <cellStyle name="Normal 2 3 4 3 7 2" xfId="7368"/>
    <cellStyle name="Normal 2 3 4 3 8" xfId="4984"/>
    <cellStyle name="Normal 2 3 4 4" xfId="257"/>
    <cellStyle name="Normal 2 3 4 4 2" xfId="401"/>
    <cellStyle name="Normal 2 3 4 4 2 2" xfId="750"/>
    <cellStyle name="Normal 2 3 4 4 2 2 2" xfId="1948"/>
    <cellStyle name="Normal 2 3 4 4 2 2 2 2" xfId="4332"/>
    <cellStyle name="Normal 2 3 4 4 2 2 2 2 2" xfId="9100"/>
    <cellStyle name="Normal 2 3 4 4 2 2 2 3" xfId="6716"/>
    <cellStyle name="Normal 2 3 4 4 2 2 3" xfId="3140"/>
    <cellStyle name="Normal 2 3 4 4 2 2 3 2" xfId="7908"/>
    <cellStyle name="Normal 2 3 4 4 2 2 4" xfId="5524"/>
    <cellStyle name="Normal 2 3 4 4 2 3" xfId="1098"/>
    <cellStyle name="Normal 2 3 4 4 2 3 2" xfId="2296"/>
    <cellStyle name="Normal 2 3 4 4 2 3 2 2" xfId="4680"/>
    <cellStyle name="Normal 2 3 4 4 2 3 2 2 2" xfId="9448"/>
    <cellStyle name="Normal 2 3 4 4 2 3 2 3" xfId="7064"/>
    <cellStyle name="Normal 2 3 4 4 2 3 3" xfId="3488"/>
    <cellStyle name="Normal 2 3 4 4 2 3 3 2" xfId="8256"/>
    <cellStyle name="Normal 2 3 4 4 2 3 4" xfId="5872"/>
    <cellStyle name="Normal 2 3 4 4 2 4" xfId="1600"/>
    <cellStyle name="Normal 2 3 4 4 2 4 2" xfId="3984"/>
    <cellStyle name="Normal 2 3 4 4 2 4 2 2" xfId="8752"/>
    <cellStyle name="Normal 2 3 4 4 2 4 3" xfId="6368"/>
    <cellStyle name="Normal 2 3 4 4 2 5" xfId="2792"/>
    <cellStyle name="Normal 2 3 4 4 2 5 2" xfId="7560"/>
    <cellStyle name="Normal 2 3 4 4 2 6" xfId="5176"/>
    <cellStyle name="Normal 2 3 4 4 3" xfId="606"/>
    <cellStyle name="Normal 2 3 4 4 3 2" xfId="1804"/>
    <cellStyle name="Normal 2 3 4 4 3 2 2" xfId="4188"/>
    <cellStyle name="Normal 2 3 4 4 3 2 2 2" xfId="8956"/>
    <cellStyle name="Normal 2 3 4 4 3 2 3" xfId="6572"/>
    <cellStyle name="Normal 2 3 4 4 3 3" xfId="2996"/>
    <cellStyle name="Normal 2 3 4 4 3 3 2" xfId="7764"/>
    <cellStyle name="Normal 2 3 4 4 3 4" xfId="5380"/>
    <cellStyle name="Normal 2 3 4 4 4" xfId="954"/>
    <cellStyle name="Normal 2 3 4 4 4 2" xfId="2152"/>
    <cellStyle name="Normal 2 3 4 4 4 2 2" xfId="4536"/>
    <cellStyle name="Normal 2 3 4 4 4 2 2 2" xfId="9304"/>
    <cellStyle name="Normal 2 3 4 4 4 2 3" xfId="6920"/>
    <cellStyle name="Normal 2 3 4 4 4 3" xfId="3344"/>
    <cellStyle name="Normal 2 3 4 4 4 3 2" xfId="8112"/>
    <cellStyle name="Normal 2 3 4 4 4 4" xfId="5728"/>
    <cellStyle name="Normal 2 3 4 4 5" xfId="1456"/>
    <cellStyle name="Normal 2 3 4 4 5 2" xfId="3840"/>
    <cellStyle name="Normal 2 3 4 4 5 2 2" xfId="8608"/>
    <cellStyle name="Normal 2 3 4 4 5 3" xfId="6224"/>
    <cellStyle name="Normal 2 3 4 4 6" xfId="2648"/>
    <cellStyle name="Normal 2 3 4 4 6 2" xfId="7416"/>
    <cellStyle name="Normal 2 3 4 4 7" xfId="5032"/>
    <cellStyle name="Normal 2 3 4 5" xfId="185"/>
    <cellStyle name="Normal 2 3 4 5 2" xfId="534"/>
    <cellStyle name="Normal 2 3 4 5 2 2" xfId="1732"/>
    <cellStyle name="Normal 2 3 4 5 2 2 2" xfId="4116"/>
    <cellStyle name="Normal 2 3 4 5 2 2 2 2" xfId="8884"/>
    <cellStyle name="Normal 2 3 4 5 2 2 3" xfId="6500"/>
    <cellStyle name="Normal 2 3 4 5 2 3" xfId="2924"/>
    <cellStyle name="Normal 2 3 4 5 2 3 2" xfId="7692"/>
    <cellStyle name="Normal 2 3 4 5 2 4" xfId="5308"/>
    <cellStyle name="Normal 2 3 4 5 3" xfId="882"/>
    <cellStyle name="Normal 2 3 4 5 3 2" xfId="2080"/>
    <cellStyle name="Normal 2 3 4 5 3 2 2" xfId="4464"/>
    <cellStyle name="Normal 2 3 4 5 3 2 2 2" xfId="9232"/>
    <cellStyle name="Normal 2 3 4 5 3 2 3" xfId="6848"/>
    <cellStyle name="Normal 2 3 4 5 3 3" xfId="3272"/>
    <cellStyle name="Normal 2 3 4 5 3 3 2" xfId="8040"/>
    <cellStyle name="Normal 2 3 4 5 3 4" xfId="5656"/>
    <cellStyle name="Normal 2 3 4 5 4" xfId="1384"/>
    <cellStyle name="Normal 2 3 4 5 4 2" xfId="3768"/>
    <cellStyle name="Normal 2 3 4 5 4 2 2" xfId="8536"/>
    <cellStyle name="Normal 2 3 4 5 4 3" xfId="6152"/>
    <cellStyle name="Normal 2 3 4 5 5" xfId="2576"/>
    <cellStyle name="Normal 2 3 4 5 5 2" xfId="7344"/>
    <cellStyle name="Normal 2 3 4 5 6" xfId="4960"/>
    <cellStyle name="Normal 2 3 4 6" xfId="329"/>
    <cellStyle name="Normal 2 3 4 6 2" xfId="678"/>
    <cellStyle name="Normal 2 3 4 6 2 2" xfId="1876"/>
    <cellStyle name="Normal 2 3 4 6 2 2 2" xfId="4260"/>
    <cellStyle name="Normal 2 3 4 6 2 2 2 2" xfId="9028"/>
    <cellStyle name="Normal 2 3 4 6 2 2 3" xfId="6644"/>
    <cellStyle name="Normal 2 3 4 6 2 3" xfId="3068"/>
    <cellStyle name="Normal 2 3 4 6 2 3 2" xfId="7836"/>
    <cellStyle name="Normal 2 3 4 6 2 4" xfId="5452"/>
    <cellStyle name="Normal 2 3 4 6 3" xfId="1026"/>
    <cellStyle name="Normal 2 3 4 6 3 2" xfId="2224"/>
    <cellStyle name="Normal 2 3 4 6 3 2 2" xfId="4608"/>
    <cellStyle name="Normal 2 3 4 6 3 2 2 2" xfId="9376"/>
    <cellStyle name="Normal 2 3 4 6 3 2 3" xfId="6992"/>
    <cellStyle name="Normal 2 3 4 6 3 3" xfId="3416"/>
    <cellStyle name="Normal 2 3 4 6 3 3 2" xfId="8184"/>
    <cellStyle name="Normal 2 3 4 6 3 4" xfId="5800"/>
    <cellStyle name="Normal 2 3 4 6 4" xfId="1528"/>
    <cellStyle name="Normal 2 3 4 6 4 2" xfId="3912"/>
    <cellStyle name="Normal 2 3 4 6 4 2 2" xfId="8680"/>
    <cellStyle name="Normal 2 3 4 6 4 3" xfId="6296"/>
    <cellStyle name="Normal 2 3 4 6 5" xfId="2720"/>
    <cellStyle name="Normal 2 3 4 6 5 2" xfId="7488"/>
    <cellStyle name="Normal 2 3 4 6 6" xfId="5104"/>
    <cellStyle name="Normal 2 3 4 7" xfId="486"/>
    <cellStyle name="Normal 2 3 4 7 2" xfId="1684"/>
    <cellStyle name="Normal 2 3 4 7 2 2" xfId="4068"/>
    <cellStyle name="Normal 2 3 4 7 2 2 2" xfId="8836"/>
    <cellStyle name="Normal 2 3 4 7 2 3" xfId="6452"/>
    <cellStyle name="Normal 2 3 4 7 3" xfId="2876"/>
    <cellStyle name="Normal 2 3 4 7 3 2" xfId="7644"/>
    <cellStyle name="Normal 2 3 4 7 4" xfId="5260"/>
    <cellStyle name="Normal 2 3 4 8" xfId="834"/>
    <cellStyle name="Normal 2 3 4 8 2" xfId="2032"/>
    <cellStyle name="Normal 2 3 4 8 2 2" xfId="4416"/>
    <cellStyle name="Normal 2 3 4 8 2 2 2" xfId="9184"/>
    <cellStyle name="Normal 2 3 4 8 2 3" xfId="6800"/>
    <cellStyle name="Normal 2 3 4 8 3" xfId="3224"/>
    <cellStyle name="Normal 2 3 4 8 3 2" xfId="7992"/>
    <cellStyle name="Normal 2 3 4 8 4" xfId="5608"/>
    <cellStyle name="Normal 2 3 4 9" xfId="137"/>
    <cellStyle name="Normal 2 3 4 9 2" xfId="1336"/>
    <cellStyle name="Normal 2 3 4 9 2 2" xfId="3720"/>
    <cellStyle name="Normal 2 3 4 9 2 2 2" xfId="8488"/>
    <cellStyle name="Normal 2 3 4 9 2 3" xfId="6104"/>
    <cellStyle name="Normal 2 3 4 9 3" xfId="2528"/>
    <cellStyle name="Normal 2 3 4 9 3 2" xfId="7296"/>
    <cellStyle name="Normal 2 3 4 9 4" xfId="4912"/>
    <cellStyle name="Normal 2 3 5" xfId="41"/>
    <cellStyle name="Normal 2 3 5 10" xfId="1240"/>
    <cellStyle name="Normal 2 3 5 10 2" xfId="3624"/>
    <cellStyle name="Normal 2 3 5 10 2 2" xfId="8392"/>
    <cellStyle name="Normal 2 3 5 10 3" xfId="6008"/>
    <cellStyle name="Normal 2 3 5 11" xfId="2432"/>
    <cellStyle name="Normal 2 3 5 11 2" xfId="7200"/>
    <cellStyle name="Normal 2 3 5 12" xfId="4816"/>
    <cellStyle name="Normal 2 3 5 2" xfId="293"/>
    <cellStyle name="Normal 2 3 5 2 2" xfId="437"/>
    <cellStyle name="Normal 2 3 5 2 2 2" xfId="786"/>
    <cellStyle name="Normal 2 3 5 2 2 2 2" xfId="1984"/>
    <cellStyle name="Normal 2 3 5 2 2 2 2 2" xfId="4368"/>
    <cellStyle name="Normal 2 3 5 2 2 2 2 2 2" xfId="9136"/>
    <cellStyle name="Normal 2 3 5 2 2 2 2 3" xfId="6752"/>
    <cellStyle name="Normal 2 3 5 2 2 2 3" xfId="3176"/>
    <cellStyle name="Normal 2 3 5 2 2 2 3 2" xfId="7944"/>
    <cellStyle name="Normal 2 3 5 2 2 2 4" xfId="5560"/>
    <cellStyle name="Normal 2 3 5 2 2 3" xfId="1134"/>
    <cellStyle name="Normal 2 3 5 2 2 3 2" xfId="2332"/>
    <cellStyle name="Normal 2 3 5 2 2 3 2 2" xfId="4716"/>
    <cellStyle name="Normal 2 3 5 2 2 3 2 2 2" xfId="9484"/>
    <cellStyle name="Normal 2 3 5 2 2 3 2 3" xfId="7100"/>
    <cellStyle name="Normal 2 3 5 2 2 3 3" xfId="3524"/>
    <cellStyle name="Normal 2 3 5 2 2 3 3 2" xfId="8292"/>
    <cellStyle name="Normal 2 3 5 2 2 3 4" xfId="5908"/>
    <cellStyle name="Normal 2 3 5 2 2 4" xfId="1636"/>
    <cellStyle name="Normal 2 3 5 2 2 4 2" xfId="4020"/>
    <cellStyle name="Normal 2 3 5 2 2 4 2 2" xfId="8788"/>
    <cellStyle name="Normal 2 3 5 2 2 4 3" xfId="6404"/>
    <cellStyle name="Normal 2 3 5 2 2 5" xfId="2828"/>
    <cellStyle name="Normal 2 3 5 2 2 5 2" xfId="7596"/>
    <cellStyle name="Normal 2 3 5 2 2 6" xfId="5212"/>
    <cellStyle name="Normal 2 3 5 2 3" xfId="642"/>
    <cellStyle name="Normal 2 3 5 2 3 2" xfId="1840"/>
    <cellStyle name="Normal 2 3 5 2 3 2 2" xfId="4224"/>
    <cellStyle name="Normal 2 3 5 2 3 2 2 2" xfId="8992"/>
    <cellStyle name="Normal 2 3 5 2 3 2 3" xfId="6608"/>
    <cellStyle name="Normal 2 3 5 2 3 3" xfId="3032"/>
    <cellStyle name="Normal 2 3 5 2 3 3 2" xfId="7800"/>
    <cellStyle name="Normal 2 3 5 2 3 4" xfId="5416"/>
    <cellStyle name="Normal 2 3 5 2 4" xfId="990"/>
    <cellStyle name="Normal 2 3 5 2 4 2" xfId="2188"/>
    <cellStyle name="Normal 2 3 5 2 4 2 2" xfId="4572"/>
    <cellStyle name="Normal 2 3 5 2 4 2 2 2" xfId="9340"/>
    <cellStyle name="Normal 2 3 5 2 4 2 3" xfId="6956"/>
    <cellStyle name="Normal 2 3 5 2 4 3" xfId="3380"/>
    <cellStyle name="Normal 2 3 5 2 4 3 2" xfId="8148"/>
    <cellStyle name="Normal 2 3 5 2 4 4" xfId="5764"/>
    <cellStyle name="Normal 2 3 5 2 5" xfId="1492"/>
    <cellStyle name="Normal 2 3 5 2 5 2" xfId="3876"/>
    <cellStyle name="Normal 2 3 5 2 5 2 2" xfId="8644"/>
    <cellStyle name="Normal 2 3 5 2 5 3" xfId="6260"/>
    <cellStyle name="Normal 2 3 5 2 6" xfId="2684"/>
    <cellStyle name="Normal 2 3 5 2 6 2" xfId="7452"/>
    <cellStyle name="Normal 2 3 5 2 7" xfId="5068"/>
    <cellStyle name="Normal 2 3 5 3" xfId="221"/>
    <cellStyle name="Normal 2 3 5 3 2" xfId="570"/>
    <cellStyle name="Normal 2 3 5 3 2 2" xfId="1768"/>
    <cellStyle name="Normal 2 3 5 3 2 2 2" xfId="4152"/>
    <cellStyle name="Normal 2 3 5 3 2 2 2 2" xfId="8920"/>
    <cellStyle name="Normal 2 3 5 3 2 2 3" xfId="6536"/>
    <cellStyle name="Normal 2 3 5 3 2 3" xfId="2960"/>
    <cellStyle name="Normal 2 3 5 3 2 3 2" xfId="7728"/>
    <cellStyle name="Normal 2 3 5 3 2 4" xfId="5344"/>
    <cellStyle name="Normal 2 3 5 3 3" xfId="918"/>
    <cellStyle name="Normal 2 3 5 3 3 2" xfId="2116"/>
    <cellStyle name="Normal 2 3 5 3 3 2 2" xfId="4500"/>
    <cellStyle name="Normal 2 3 5 3 3 2 2 2" xfId="9268"/>
    <cellStyle name="Normal 2 3 5 3 3 2 3" xfId="6884"/>
    <cellStyle name="Normal 2 3 5 3 3 3" xfId="3308"/>
    <cellStyle name="Normal 2 3 5 3 3 3 2" xfId="8076"/>
    <cellStyle name="Normal 2 3 5 3 3 4" xfId="5692"/>
    <cellStyle name="Normal 2 3 5 3 4" xfId="1420"/>
    <cellStyle name="Normal 2 3 5 3 4 2" xfId="3804"/>
    <cellStyle name="Normal 2 3 5 3 4 2 2" xfId="8572"/>
    <cellStyle name="Normal 2 3 5 3 4 3" xfId="6188"/>
    <cellStyle name="Normal 2 3 5 3 5" xfId="2612"/>
    <cellStyle name="Normal 2 3 5 3 5 2" xfId="7380"/>
    <cellStyle name="Normal 2 3 5 3 6" xfId="4996"/>
    <cellStyle name="Normal 2 3 5 4" xfId="365"/>
    <cellStyle name="Normal 2 3 5 4 2" xfId="714"/>
    <cellStyle name="Normal 2 3 5 4 2 2" xfId="1912"/>
    <cellStyle name="Normal 2 3 5 4 2 2 2" xfId="4296"/>
    <cellStyle name="Normal 2 3 5 4 2 2 2 2" xfId="9064"/>
    <cellStyle name="Normal 2 3 5 4 2 2 3" xfId="6680"/>
    <cellStyle name="Normal 2 3 5 4 2 3" xfId="3104"/>
    <cellStyle name="Normal 2 3 5 4 2 3 2" xfId="7872"/>
    <cellStyle name="Normal 2 3 5 4 2 4" xfId="5488"/>
    <cellStyle name="Normal 2 3 5 4 3" xfId="1062"/>
    <cellStyle name="Normal 2 3 5 4 3 2" xfId="2260"/>
    <cellStyle name="Normal 2 3 5 4 3 2 2" xfId="4644"/>
    <cellStyle name="Normal 2 3 5 4 3 2 2 2" xfId="9412"/>
    <cellStyle name="Normal 2 3 5 4 3 2 3" xfId="7028"/>
    <cellStyle name="Normal 2 3 5 4 3 3" xfId="3452"/>
    <cellStyle name="Normal 2 3 5 4 3 3 2" xfId="8220"/>
    <cellStyle name="Normal 2 3 5 4 3 4" xfId="5836"/>
    <cellStyle name="Normal 2 3 5 4 4" xfId="1564"/>
    <cellStyle name="Normal 2 3 5 4 4 2" xfId="3948"/>
    <cellStyle name="Normal 2 3 5 4 4 2 2" xfId="8716"/>
    <cellStyle name="Normal 2 3 5 4 4 3" xfId="6332"/>
    <cellStyle name="Normal 2 3 5 4 5" xfId="2756"/>
    <cellStyle name="Normal 2 3 5 4 5 2" xfId="7524"/>
    <cellStyle name="Normal 2 3 5 4 6" xfId="5140"/>
    <cellStyle name="Normal 2 3 5 5" xfId="498"/>
    <cellStyle name="Normal 2 3 5 5 2" xfId="1696"/>
    <cellStyle name="Normal 2 3 5 5 2 2" xfId="4080"/>
    <cellStyle name="Normal 2 3 5 5 2 2 2" xfId="8848"/>
    <cellStyle name="Normal 2 3 5 5 2 3" xfId="6464"/>
    <cellStyle name="Normal 2 3 5 5 3" xfId="2888"/>
    <cellStyle name="Normal 2 3 5 5 3 2" xfId="7656"/>
    <cellStyle name="Normal 2 3 5 5 4" xfId="5272"/>
    <cellStyle name="Normal 2 3 5 6" xfId="846"/>
    <cellStyle name="Normal 2 3 5 6 2" xfId="2044"/>
    <cellStyle name="Normal 2 3 5 6 2 2" xfId="4428"/>
    <cellStyle name="Normal 2 3 5 6 2 2 2" xfId="9196"/>
    <cellStyle name="Normal 2 3 5 6 2 3" xfId="6812"/>
    <cellStyle name="Normal 2 3 5 6 3" xfId="3236"/>
    <cellStyle name="Normal 2 3 5 6 3 2" xfId="8004"/>
    <cellStyle name="Normal 2 3 5 6 4" xfId="5620"/>
    <cellStyle name="Normal 2 3 5 7" xfId="149"/>
    <cellStyle name="Normal 2 3 5 7 2" xfId="1348"/>
    <cellStyle name="Normal 2 3 5 7 2 2" xfId="3732"/>
    <cellStyle name="Normal 2 3 5 7 2 2 2" xfId="8500"/>
    <cellStyle name="Normal 2 3 5 7 2 3" xfId="6116"/>
    <cellStyle name="Normal 2 3 5 7 3" xfId="2540"/>
    <cellStyle name="Normal 2 3 5 7 3 2" xfId="7308"/>
    <cellStyle name="Normal 2 3 5 7 4" xfId="4924"/>
    <cellStyle name="Normal 2 3 5 8" xfId="1183"/>
    <cellStyle name="Normal 2 3 5 8 2" xfId="2380"/>
    <cellStyle name="Normal 2 3 5 8 2 2" xfId="4764"/>
    <cellStyle name="Normal 2 3 5 8 2 2 2" xfId="9532"/>
    <cellStyle name="Normal 2 3 5 8 2 3" xfId="7148"/>
    <cellStyle name="Normal 2 3 5 8 3" xfId="3572"/>
    <cellStyle name="Normal 2 3 5 8 3 2" xfId="8340"/>
    <cellStyle name="Normal 2 3 5 8 4" xfId="5956"/>
    <cellStyle name="Normal 2 3 5 9" xfId="89"/>
    <cellStyle name="Normal 2 3 5 9 2" xfId="1288"/>
    <cellStyle name="Normal 2 3 5 9 2 2" xfId="3672"/>
    <cellStyle name="Normal 2 3 5 9 2 2 2" xfId="8440"/>
    <cellStyle name="Normal 2 3 5 9 2 3" xfId="6056"/>
    <cellStyle name="Normal 2 3 5 9 3" xfId="2480"/>
    <cellStyle name="Normal 2 3 5 9 3 2" xfId="7248"/>
    <cellStyle name="Normal 2 3 5 9 4" xfId="4864"/>
    <cellStyle name="Normal 2 3 6" xfId="125"/>
    <cellStyle name="Normal 2 3 6 2" xfId="269"/>
    <cellStyle name="Normal 2 3 6 2 2" xfId="413"/>
    <cellStyle name="Normal 2 3 6 2 2 2" xfId="762"/>
    <cellStyle name="Normal 2 3 6 2 2 2 2" xfId="1960"/>
    <cellStyle name="Normal 2 3 6 2 2 2 2 2" xfId="4344"/>
    <cellStyle name="Normal 2 3 6 2 2 2 2 2 2" xfId="9112"/>
    <cellStyle name="Normal 2 3 6 2 2 2 2 3" xfId="6728"/>
    <cellStyle name="Normal 2 3 6 2 2 2 3" xfId="3152"/>
    <cellStyle name="Normal 2 3 6 2 2 2 3 2" xfId="7920"/>
    <cellStyle name="Normal 2 3 6 2 2 2 4" xfId="5536"/>
    <cellStyle name="Normal 2 3 6 2 2 3" xfId="1110"/>
    <cellStyle name="Normal 2 3 6 2 2 3 2" xfId="2308"/>
    <cellStyle name="Normal 2 3 6 2 2 3 2 2" xfId="4692"/>
    <cellStyle name="Normal 2 3 6 2 2 3 2 2 2" xfId="9460"/>
    <cellStyle name="Normal 2 3 6 2 2 3 2 3" xfId="7076"/>
    <cellStyle name="Normal 2 3 6 2 2 3 3" xfId="3500"/>
    <cellStyle name="Normal 2 3 6 2 2 3 3 2" xfId="8268"/>
    <cellStyle name="Normal 2 3 6 2 2 3 4" xfId="5884"/>
    <cellStyle name="Normal 2 3 6 2 2 4" xfId="1612"/>
    <cellStyle name="Normal 2 3 6 2 2 4 2" xfId="3996"/>
    <cellStyle name="Normal 2 3 6 2 2 4 2 2" xfId="8764"/>
    <cellStyle name="Normal 2 3 6 2 2 4 3" xfId="6380"/>
    <cellStyle name="Normal 2 3 6 2 2 5" xfId="2804"/>
    <cellStyle name="Normal 2 3 6 2 2 5 2" xfId="7572"/>
    <cellStyle name="Normal 2 3 6 2 2 6" xfId="5188"/>
    <cellStyle name="Normal 2 3 6 2 3" xfId="618"/>
    <cellStyle name="Normal 2 3 6 2 3 2" xfId="1816"/>
    <cellStyle name="Normal 2 3 6 2 3 2 2" xfId="4200"/>
    <cellStyle name="Normal 2 3 6 2 3 2 2 2" xfId="8968"/>
    <cellStyle name="Normal 2 3 6 2 3 2 3" xfId="6584"/>
    <cellStyle name="Normal 2 3 6 2 3 3" xfId="3008"/>
    <cellStyle name="Normal 2 3 6 2 3 3 2" xfId="7776"/>
    <cellStyle name="Normal 2 3 6 2 3 4" xfId="5392"/>
    <cellStyle name="Normal 2 3 6 2 4" xfId="966"/>
    <cellStyle name="Normal 2 3 6 2 4 2" xfId="2164"/>
    <cellStyle name="Normal 2 3 6 2 4 2 2" xfId="4548"/>
    <cellStyle name="Normal 2 3 6 2 4 2 2 2" xfId="9316"/>
    <cellStyle name="Normal 2 3 6 2 4 2 3" xfId="6932"/>
    <cellStyle name="Normal 2 3 6 2 4 3" xfId="3356"/>
    <cellStyle name="Normal 2 3 6 2 4 3 2" xfId="8124"/>
    <cellStyle name="Normal 2 3 6 2 4 4" xfId="5740"/>
    <cellStyle name="Normal 2 3 6 2 5" xfId="1468"/>
    <cellStyle name="Normal 2 3 6 2 5 2" xfId="3852"/>
    <cellStyle name="Normal 2 3 6 2 5 2 2" xfId="8620"/>
    <cellStyle name="Normal 2 3 6 2 5 3" xfId="6236"/>
    <cellStyle name="Normal 2 3 6 2 6" xfId="2660"/>
    <cellStyle name="Normal 2 3 6 2 6 2" xfId="7428"/>
    <cellStyle name="Normal 2 3 6 2 7" xfId="5044"/>
    <cellStyle name="Normal 2 3 6 3" xfId="197"/>
    <cellStyle name="Normal 2 3 6 3 2" xfId="546"/>
    <cellStyle name="Normal 2 3 6 3 2 2" xfId="1744"/>
    <cellStyle name="Normal 2 3 6 3 2 2 2" xfId="4128"/>
    <cellStyle name="Normal 2 3 6 3 2 2 2 2" xfId="8896"/>
    <cellStyle name="Normal 2 3 6 3 2 2 3" xfId="6512"/>
    <cellStyle name="Normal 2 3 6 3 2 3" xfId="2936"/>
    <cellStyle name="Normal 2 3 6 3 2 3 2" xfId="7704"/>
    <cellStyle name="Normal 2 3 6 3 2 4" xfId="5320"/>
    <cellStyle name="Normal 2 3 6 3 3" xfId="894"/>
    <cellStyle name="Normal 2 3 6 3 3 2" xfId="2092"/>
    <cellStyle name="Normal 2 3 6 3 3 2 2" xfId="4476"/>
    <cellStyle name="Normal 2 3 6 3 3 2 2 2" xfId="9244"/>
    <cellStyle name="Normal 2 3 6 3 3 2 3" xfId="6860"/>
    <cellStyle name="Normal 2 3 6 3 3 3" xfId="3284"/>
    <cellStyle name="Normal 2 3 6 3 3 3 2" xfId="8052"/>
    <cellStyle name="Normal 2 3 6 3 3 4" xfId="5668"/>
    <cellStyle name="Normal 2 3 6 3 4" xfId="1396"/>
    <cellStyle name="Normal 2 3 6 3 4 2" xfId="3780"/>
    <cellStyle name="Normal 2 3 6 3 4 2 2" xfId="8548"/>
    <cellStyle name="Normal 2 3 6 3 4 3" xfId="6164"/>
    <cellStyle name="Normal 2 3 6 3 5" xfId="2588"/>
    <cellStyle name="Normal 2 3 6 3 5 2" xfId="7356"/>
    <cellStyle name="Normal 2 3 6 3 6" xfId="4972"/>
    <cellStyle name="Normal 2 3 6 4" xfId="341"/>
    <cellStyle name="Normal 2 3 6 4 2" xfId="690"/>
    <cellStyle name="Normal 2 3 6 4 2 2" xfId="1888"/>
    <cellStyle name="Normal 2 3 6 4 2 2 2" xfId="4272"/>
    <cellStyle name="Normal 2 3 6 4 2 2 2 2" xfId="9040"/>
    <cellStyle name="Normal 2 3 6 4 2 2 3" xfId="6656"/>
    <cellStyle name="Normal 2 3 6 4 2 3" xfId="3080"/>
    <cellStyle name="Normal 2 3 6 4 2 3 2" xfId="7848"/>
    <cellStyle name="Normal 2 3 6 4 2 4" xfId="5464"/>
    <cellStyle name="Normal 2 3 6 4 3" xfId="1038"/>
    <cellStyle name="Normal 2 3 6 4 3 2" xfId="2236"/>
    <cellStyle name="Normal 2 3 6 4 3 2 2" xfId="4620"/>
    <cellStyle name="Normal 2 3 6 4 3 2 2 2" xfId="9388"/>
    <cellStyle name="Normal 2 3 6 4 3 2 3" xfId="7004"/>
    <cellStyle name="Normal 2 3 6 4 3 3" xfId="3428"/>
    <cellStyle name="Normal 2 3 6 4 3 3 2" xfId="8196"/>
    <cellStyle name="Normal 2 3 6 4 3 4" xfId="5812"/>
    <cellStyle name="Normal 2 3 6 4 4" xfId="1540"/>
    <cellStyle name="Normal 2 3 6 4 4 2" xfId="3924"/>
    <cellStyle name="Normal 2 3 6 4 4 2 2" xfId="8692"/>
    <cellStyle name="Normal 2 3 6 4 4 3" xfId="6308"/>
    <cellStyle name="Normal 2 3 6 4 5" xfId="2732"/>
    <cellStyle name="Normal 2 3 6 4 5 2" xfId="7500"/>
    <cellStyle name="Normal 2 3 6 4 6" xfId="5116"/>
    <cellStyle name="Normal 2 3 6 5" xfId="474"/>
    <cellStyle name="Normal 2 3 6 5 2" xfId="1672"/>
    <cellStyle name="Normal 2 3 6 5 2 2" xfId="4056"/>
    <cellStyle name="Normal 2 3 6 5 2 2 2" xfId="8824"/>
    <cellStyle name="Normal 2 3 6 5 2 3" xfId="6440"/>
    <cellStyle name="Normal 2 3 6 5 3" xfId="2864"/>
    <cellStyle name="Normal 2 3 6 5 3 2" xfId="7632"/>
    <cellStyle name="Normal 2 3 6 5 4" xfId="5248"/>
    <cellStyle name="Normal 2 3 6 6" xfId="822"/>
    <cellStyle name="Normal 2 3 6 6 2" xfId="2020"/>
    <cellStyle name="Normal 2 3 6 6 2 2" xfId="4404"/>
    <cellStyle name="Normal 2 3 6 6 2 2 2" xfId="9172"/>
    <cellStyle name="Normal 2 3 6 6 2 3" xfId="6788"/>
    <cellStyle name="Normal 2 3 6 6 3" xfId="3212"/>
    <cellStyle name="Normal 2 3 6 6 3 2" xfId="7980"/>
    <cellStyle name="Normal 2 3 6 6 4" xfId="5596"/>
    <cellStyle name="Normal 2 3 6 7" xfId="1324"/>
    <cellStyle name="Normal 2 3 6 7 2" xfId="3708"/>
    <cellStyle name="Normal 2 3 6 7 2 2" xfId="8476"/>
    <cellStyle name="Normal 2 3 6 7 3" xfId="6092"/>
    <cellStyle name="Normal 2 3 6 8" xfId="2516"/>
    <cellStyle name="Normal 2 3 6 8 2" xfId="7284"/>
    <cellStyle name="Normal 2 3 6 9" xfId="4900"/>
    <cellStyle name="Normal 2 3 7" xfId="245"/>
    <cellStyle name="Normal 2 3 7 2" xfId="389"/>
    <cellStyle name="Normal 2 3 7 2 2" xfId="738"/>
    <cellStyle name="Normal 2 3 7 2 2 2" xfId="1936"/>
    <cellStyle name="Normal 2 3 7 2 2 2 2" xfId="4320"/>
    <cellStyle name="Normal 2 3 7 2 2 2 2 2" xfId="9088"/>
    <cellStyle name="Normal 2 3 7 2 2 2 3" xfId="6704"/>
    <cellStyle name="Normal 2 3 7 2 2 3" xfId="3128"/>
    <cellStyle name="Normal 2 3 7 2 2 3 2" xfId="7896"/>
    <cellStyle name="Normal 2 3 7 2 2 4" xfId="5512"/>
    <cellStyle name="Normal 2 3 7 2 3" xfId="1086"/>
    <cellStyle name="Normal 2 3 7 2 3 2" xfId="2284"/>
    <cellStyle name="Normal 2 3 7 2 3 2 2" xfId="4668"/>
    <cellStyle name="Normal 2 3 7 2 3 2 2 2" xfId="9436"/>
    <cellStyle name="Normal 2 3 7 2 3 2 3" xfId="7052"/>
    <cellStyle name="Normal 2 3 7 2 3 3" xfId="3476"/>
    <cellStyle name="Normal 2 3 7 2 3 3 2" xfId="8244"/>
    <cellStyle name="Normal 2 3 7 2 3 4" xfId="5860"/>
    <cellStyle name="Normal 2 3 7 2 4" xfId="1588"/>
    <cellStyle name="Normal 2 3 7 2 4 2" xfId="3972"/>
    <cellStyle name="Normal 2 3 7 2 4 2 2" xfId="8740"/>
    <cellStyle name="Normal 2 3 7 2 4 3" xfId="6356"/>
    <cellStyle name="Normal 2 3 7 2 5" xfId="2780"/>
    <cellStyle name="Normal 2 3 7 2 5 2" xfId="7548"/>
    <cellStyle name="Normal 2 3 7 2 6" xfId="5164"/>
    <cellStyle name="Normal 2 3 7 3" xfId="594"/>
    <cellStyle name="Normal 2 3 7 3 2" xfId="1792"/>
    <cellStyle name="Normal 2 3 7 3 2 2" xfId="4176"/>
    <cellStyle name="Normal 2 3 7 3 2 2 2" xfId="8944"/>
    <cellStyle name="Normal 2 3 7 3 2 3" xfId="6560"/>
    <cellStyle name="Normal 2 3 7 3 3" xfId="2984"/>
    <cellStyle name="Normal 2 3 7 3 3 2" xfId="7752"/>
    <cellStyle name="Normal 2 3 7 3 4" xfId="5368"/>
    <cellStyle name="Normal 2 3 7 4" xfId="942"/>
    <cellStyle name="Normal 2 3 7 4 2" xfId="2140"/>
    <cellStyle name="Normal 2 3 7 4 2 2" xfId="4524"/>
    <cellStyle name="Normal 2 3 7 4 2 2 2" xfId="9292"/>
    <cellStyle name="Normal 2 3 7 4 2 3" xfId="6908"/>
    <cellStyle name="Normal 2 3 7 4 3" xfId="3332"/>
    <cellStyle name="Normal 2 3 7 4 3 2" xfId="8100"/>
    <cellStyle name="Normal 2 3 7 4 4" xfId="5716"/>
    <cellStyle name="Normal 2 3 7 5" xfId="1444"/>
    <cellStyle name="Normal 2 3 7 5 2" xfId="3828"/>
    <cellStyle name="Normal 2 3 7 5 2 2" xfId="8596"/>
    <cellStyle name="Normal 2 3 7 5 3" xfId="6212"/>
    <cellStyle name="Normal 2 3 7 6" xfId="2636"/>
    <cellStyle name="Normal 2 3 7 6 2" xfId="7404"/>
    <cellStyle name="Normal 2 3 7 7" xfId="5020"/>
    <cellStyle name="Normal 2 3 8" xfId="173"/>
    <cellStyle name="Normal 2 3 8 2" xfId="522"/>
    <cellStyle name="Normal 2 3 8 2 2" xfId="1720"/>
    <cellStyle name="Normal 2 3 8 2 2 2" xfId="4104"/>
    <cellStyle name="Normal 2 3 8 2 2 2 2" xfId="8872"/>
    <cellStyle name="Normal 2 3 8 2 2 3" xfId="6488"/>
    <cellStyle name="Normal 2 3 8 2 3" xfId="2912"/>
    <cellStyle name="Normal 2 3 8 2 3 2" xfId="7680"/>
    <cellStyle name="Normal 2 3 8 2 4" xfId="5296"/>
    <cellStyle name="Normal 2 3 8 3" xfId="870"/>
    <cellStyle name="Normal 2 3 8 3 2" xfId="2068"/>
    <cellStyle name="Normal 2 3 8 3 2 2" xfId="4452"/>
    <cellStyle name="Normal 2 3 8 3 2 2 2" xfId="9220"/>
    <cellStyle name="Normal 2 3 8 3 2 3" xfId="6836"/>
    <cellStyle name="Normal 2 3 8 3 3" xfId="3260"/>
    <cellStyle name="Normal 2 3 8 3 3 2" xfId="8028"/>
    <cellStyle name="Normal 2 3 8 3 4" xfId="5644"/>
    <cellStyle name="Normal 2 3 8 4" xfId="1372"/>
    <cellStyle name="Normal 2 3 8 4 2" xfId="3756"/>
    <cellStyle name="Normal 2 3 8 4 2 2" xfId="8524"/>
    <cellStyle name="Normal 2 3 8 4 3" xfId="6140"/>
    <cellStyle name="Normal 2 3 8 5" xfId="2564"/>
    <cellStyle name="Normal 2 3 8 5 2" xfId="7332"/>
    <cellStyle name="Normal 2 3 8 6" xfId="4948"/>
    <cellStyle name="Normal 2 3 9" xfId="317"/>
    <cellStyle name="Normal 2 3 9 2" xfId="666"/>
    <cellStyle name="Normal 2 3 9 2 2" xfId="1864"/>
    <cellStyle name="Normal 2 3 9 2 2 2" xfId="4248"/>
    <cellStyle name="Normal 2 3 9 2 2 2 2" xfId="9016"/>
    <cellStyle name="Normal 2 3 9 2 2 3" xfId="6632"/>
    <cellStyle name="Normal 2 3 9 2 3" xfId="3056"/>
    <cellStyle name="Normal 2 3 9 2 3 2" xfId="7824"/>
    <cellStyle name="Normal 2 3 9 2 4" xfId="5440"/>
    <cellStyle name="Normal 2 3 9 3" xfId="1014"/>
    <cellStyle name="Normal 2 3 9 3 2" xfId="2212"/>
    <cellStyle name="Normal 2 3 9 3 2 2" xfId="4596"/>
    <cellStyle name="Normal 2 3 9 3 2 2 2" xfId="9364"/>
    <cellStyle name="Normal 2 3 9 3 2 3" xfId="6980"/>
    <cellStyle name="Normal 2 3 9 3 3" xfId="3404"/>
    <cellStyle name="Normal 2 3 9 3 3 2" xfId="8172"/>
    <cellStyle name="Normal 2 3 9 3 4" xfId="5788"/>
    <cellStyle name="Normal 2 3 9 4" xfId="1516"/>
    <cellStyle name="Normal 2 3 9 4 2" xfId="3900"/>
    <cellStyle name="Normal 2 3 9 4 2 2" xfId="8668"/>
    <cellStyle name="Normal 2 3 9 4 3" xfId="6284"/>
    <cellStyle name="Normal 2 3 9 5" xfId="2708"/>
    <cellStyle name="Normal 2 3 9 5 2" xfId="7476"/>
    <cellStyle name="Normal 2 3 9 6" xfId="5092"/>
    <cellStyle name="Normal 2 4" xfId="11"/>
    <cellStyle name="Normal 2 4 10" xfId="808"/>
    <cellStyle name="Normal 2 4 10 2" xfId="2006"/>
    <cellStyle name="Normal 2 4 10 2 2" xfId="4390"/>
    <cellStyle name="Normal 2 4 10 2 2 2" xfId="9158"/>
    <cellStyle name="Normal 2 4 10 2 3" xfId="6774"/>
    <cellStyle name="Normal 2 4 10 3" xfId="3198"/>
    <cellStyle name="Normal 2 4 10 3 2" xfId="7966"/>
    <cellStyle name="Normal 2 4 10 4" xfId="5582"/>
    <cellStyle name="Normal 2 4 11" xfId="111"/>
    <cellStyle name="Normal 2 4 11 2" xfId="1310"/>
    <cellStyle name="Normal 2 4 11 2 2" xfId="3694"/>
    <cellStyle name="Normal 2 4 11 2 2 2" xfId="8462"/>
    <cellStyle name="Normal 2 4 11 2 3" xfId="6078"/>
    <cellStyle name="Normal 2 4 11 3" xfId="2502"/>
    <cellStyle name="Normal 2 4 11 3 2" xfId="7270"/>
    <cellStyle name="Normal 2 4 11 4" xfId="4886"/>
    <cellStyle name="Normal 2 4 12" xfId="1157"/>
    <cellStyle name="Normal 2 4 12 2" xfId="2354"/>
    <cellStyle name="Normal 2 4 12 2 2" xfId="4738"/>
    <cellStyle name="Normal 2 4 12 2 2 2" xfId="9506"/>
    <cellStyle name="Normal 2 4 12 2 3" xfId="7122"/>
    <cellStyle name="Normal 2 4 12 3" xfId="3546"/>
    <cellStyle name="Normal 2 4 12 3 2" xfId="8314"/>
    <cellStyle name="Normal 2 4 12 4" xfId="5930"/>
    <cellStyle name="Normal 2 4 13" xfId="63"/>
    <cellStyle name="Normal 2 4 13 2" xfId="1262"/>
    <cellStyle name="Normal 2 4 13 2 2" xfId="3646"/>
    <cellStyle name="Normal 2 4 13 2 2 2" xfId="8414"/>
    <cellStyle name="Normal 2 4 13 2 3" xfId="6030"/>
    <cellStyle name="Normal 2 4 13 3" xfId="2454"/>
    <cellStyle name="Normal 2 4 13 3 2" xfId="7222"/>
    <cellStyle name="Normal 2 4 13 4" xfId="4838"/>
    <cellStyle name="Normal 2 4 14" xfId="1214"/>
    <cellStyle name="Normal 2 4 14 2" xfId="3598"/>
    <cellStyle name="Normal 2 4 14 2 2" xfId="8366"/>
    <cellStyle name="Normal 2 4 14 3" xfId="5982"/>
    <cellStyle name="Normal 2 4 15" xfId="2406"/>
    <cellStyle name="Normal 2 4 15 2" xfId="7174"/>
    <cellStyle name="Normal 2 4 16" xfId="4790"/>
    <cellStyle name="Normal 2 4 2" xfId="21"/>
    <cellStyle name="Normal 2 4 2 10" xfId="117"/>
    <cellStyle name="Normal 2 4 2 10 2" xfId="1316"/>
    <cellStyle name="Normal 2 4 2 10 2 2" xfId="3700"/>
    <cellStyle name="Normal 2 4 2 10 2 2 2" xfId="8468"/>
    <cellStyle name="Normal 2 4 2 10 2 3" xfId="6084"/>
    <cellStyle name="Normal 2 4 2 10 3" xfId="2508"/>
    <cellStyle name="Normal 2 4 2 10 3 2" xfId="7276"/>
    <cellStyle name="Normal 2 4 2 10 4" xfId="4892"/>
    <cellStyle name="Normal 2 4 2 11" xfId="1163"/>
    <cellStyle name="Normal 2 4 2 11 2" xfId="2360"/>
    <cellStyle name="Normal 2 4 2 11 2 2" xfId="4744"/>
    <cellStyle name="Normal 2 4 2 11 2 2 2" xfId="9512"/>
    <cellStyle name="Normal 2 4 2 11 2 3" xfId="7128"/>
    <cellStyle name="Normal 2 4 2 11 3" xfId="3552"/>
    <cellStyle name="Normal 2 4 2 11 3 2" xfId="8320"/>
    <cellStyle name="Normal 2 4 2 11 4" xfId="5936"/>
    <cellStyle name="Normal 2 4 2 12" xfId="69"/>
    <cellStyle name="Normal 2 4 2 12 2" xfId="1268"/>
    <cellStyle name="Normal 2 4 2 12 2 2" xfId="3652"/>
    <cellStyle name="Normal 2 4 2 12 2 2 2" xfId="8420"/>
    <cellStyle name="Normal 2 4 2 12 2 3" xfId="6036"/>
    <cellStyle name="Normal 2 4 2 12 3" xfId="2460"/>
    <cellStyle name="Normal 2 4 2 12 3 2" xfId="7228"/>
    <cellStyle name="Normal 2 4 2 12 4" xfId="4844"/>
    <cellStyle name="Normal 2 4 2 13" xfId="1220"/>
    <cellStyle name="Normal 2 4 2 13 2" xfId="3604"/>
    <cellStyle name="Normal 2 4 2 13 2 2" xfId="8372"/>
    <cellStyle name="Normal 2 4 2 13 3" xfId="5988"/>
    <cellStyle name="Normal 2 4 2 14" xfId="2412"/>
    <cellStyle name="Normal 2 4 2 14 2" xfId="7180"/>
    <cellStyle name="Normal 2 4 2 15" xfId="4796"/>
    <cellStyle name="Normal 2 4 2 2" xfId="33"/>
    <cellStyle name="Normal 2 4 2 2 10" xfId="1175"/>
    <cellStyle name="Normal 2 4 2 2 10 2" xfId="2372"/>
    <cellStyle name="Normal 2 4 2 2 10 2 2" xfId="4756"/>
    <cellStyle name="Normal 2 4 2 2 10 2 2 2" xfId="9524"/>
    <cellStyle name="Normal 2 4 2 2 10 2 3" xfId="7140"/>
    <cellStyle name="Normal 2 4 2 2 10 3" xfId="3564"/>
    <cellStyle name="Normal 2 4 2 2 10 3 2" xfId="8332"/>
    <cellStyle name="Normal 2 4 2 2 10 4" xfId="5948"/>
    <cellStyle name="Normal 2 4 2 2 11" xfId="81"/>
    <cellStyle name="Normal 2 4 2 2 11 2" xfId="1280"/>
    <cellStyle name="Normal 2 4 2 2 11 2 2" xfId="3664"/>
    <cellStyle name="Normal 2 4 2 2 11 2 2 2" xfId="8432"/>
    <cellStyle name="Normal 2 4 2 2 11 2 3" xfId="6048"/>
    <cellStyle name="Normal 2 4 2 2 11 3" xfId="2472"/>
    <cellStyle name="Normal 2 4 2 2 11 3 2" xfId="7240"/>
    <cellStyle name="Normal 2 4 2 2 11 4" xfId="4856"/>
    <cellStyle name="Normal 2 4 2 2 12" xfId="1232"/>
    <cellStyle name="Normal 2 4 2 2 12 2" xfId="3616"/>
    <cellStyle name="Normal 2 4 2 2 12 2 2" xfId="8384"/>
    <cellStyle name="Normal 2 4 2 2 12 3" xfId="6000"/>
    <cellStyle name="Normal 2 4 2 2 13" xfId="2424"/>
    <cellStyle name="Normal 2 4 2 2 13 2" xfId="7192"/>
    <cellStyle name="Normal 2 4 2 2 14" xfId="4808"/>
    <cellStyle name="Normal 2 4 2 2 2" xfId="57"/>
    <cellStyle name="Normal 2 4 2 2 2 10" xfId="1256"/>
    <cellStyle name="Normal 2 4 2 2 2 10 2" xfId="3640"/>
    <cellStyle name="Normal 2 4 2 2 2 10 2 2" xfId="8408"/>
    <cellStyle name="Normal 2 4 2 2 2 10 3" xfId="6024"/>
    <cellStyle name="Normal 2 4 2 2 2 11" xfId="2448"/>
    <cellStyle name="Normal 2 4 2 2 2 11 2" xfId="7216"/>
    <cellStyle name="Normal 2 4 2 2 2 12" xfId="4832"/>
    <cellStyle name="Normal 2 4 2 2 2 2" xfId="309"/>
    <cellStyle name="Normal 2 4 2 2 2 2 2" xfId="453"/>
    <cellStyle name="Normal 2 4 2 2 2 2 2 2" xfId="802"/>
    <cellStyle name="Normal 2 4 2 2 2 2 2 2 2" xfId="2000"/>
    <cellStyle name="Normal 2 4 2 2 2 2 2 2 2 2" xfId="4384"/>
    <cellStyle name="Normal 2 4 2 2 2 2 2 2 2 2 2" xfId="9152"/>
    <cellStyle name="Normal 2 4 2 2 2 2 2 2 2 3" xfId="6768"/>
    <cellStyle name="Normal 2 4 2 2 2 2 2 2 3" xfId="3192"/>
    <cellStyle name="Normal 2 4 2 2 2 2 2 2 3 2" xfId="7960"/>
    <cellStyle name="Normal 2 4 2 2 2 2 2 2 4" xfId="5576"/>
    <cellStyle name="Normal 2 4 2 2 2 2 2 3" xfId="1150"/>
    <cellStyle name="Normal 2 4 2 2 2 2 2 3 2" xfId="2348"/>
    <cellStyle name="Normal 2 4 2 2 2 2 2 3 2 2" xfId="4732"/>
    <cellStyle name="Normal 2 4 2 2 2 2 2 3 2 2 2" xfId="9500"/>
    <cellStyle name="Normal 2 4 2 2 2 2 2 3 2 3" xfId="7116"/>
    <cellStyle name="Normal 2 4 2 2 2 2 2 3 3" xfId="3540"/>
    <cellStyle name="Normal 2 4 2 2 2 2 2 3 3 2" xfId="8308"/>
    <cellStyle name="Normal 2 4 2 2 2 2 2 3 4" xfId="5924"/>
    <cellStyle name="Normal 2 4 2 2 2 2 2 4" xfId="1652"/>
    <cellStyle name="Normal 2 4 2 2 2 2 2 4 2" xfId="4036"/>
    <cellStyle name="Normal 2 4 2 2 2 2 2 4 2 2" xfId="8804"/>
    <cellStyle name="Normal 2 4 2 2 2 2 2 4 3" xfId="6420"/>
    <cellStyle name="Normal 2 4 2 2 2 2 2 5" xfId="2844"/>
    <cellStyle name="Normal 2 4 2 2 2 2 2 5 2" xfId="7612"/>
    <cellStyle name="Normal 2 4 2 2 2 2 2 6" xfId="5228"/>
    <cellStyle name="Normal 2 4 2 2 2 2 3" xfId="658"/>
    <cellStyle name="Normal 2 4 2 2 2 2 3 2" xfId="1856"/>
    <cellStyle name="Normal 2 4 2 2 2 2 3 2 2" xfId="4240"/>
    <cellStyle name="Normal 2 4 2 2 2 2 3 2 2 2" xfId="9008"/>
    <cellStyle name="Normal 2 4 2 2 2 2 3 2 3" xfId="6624"/>
    <cellStyle name="Normal 2 4 2 2 2 2 3 3" xfId="3048"/>
    <cellStyle name="Normal 2 4 2 2 2 2 3 3 2" xfId="7816"/>
    <cellStyle name="Normal 2 4 2 2 2 2 3 4" xfId="5432"/>
    <cellStyle name="Normal 2 4 2 2 2 2 4" xfId="1006"/>
    <cellStyle name="Normal 2 4 2 2 2 2 4 2" xfId="2204"/>
    <cellStyle name="Normal 2 4 2 2 2 2 4 2 2" xfId="4588"/>
    <cellStyle name="Normal 2 4 2 2 2 2 4 2 2 2" xfId="9356"/>
    <cellStyle name="Normal 2 4 2 2 2 2 4 2 3" xfId="6972"/>
    <cellStyle name="Normal 2 4 2 2 2 2 4 3" xfId="3396"/>
    <cellStyle name="Normal 2 4 2 2 2 2 4 3 2" xfId="8164"/>
    <cellStyle name="Normal 2 4 2 2 2 2 4 4" xfId="5780"/>
    <cellStyle name="Normal 2 4 2 2 2 2 5" xfId="1508"/>
    <cellStyle name="Normal 2 4 2 2 2 2 5 2" xfId="3892"/>
    <cellStyle name="Normal 2 4 2 2 2 2 5 2 2" xfId="8660"/>
    <cellStyle name="Normal 2 4 2 2 2 2 5 3" xfId="6276"/>
    <cellStyle name="Normal 2 4 2 2 2 2 6" xfId="2700"/>
    <cellStyle name="Normal 2 4 2 2 2 2 6 2" xfId="7468"/>
    <cellStyle name="Normal 2 4 2 2 2 2 7" xfId="5084"/>
    <cellStyle name="Normal 2 4 2 2 2 3" xfId="237"/>
    <cellStyle name="Normal 2 4 2 2 2 3 2" xfId="586"/>
    <cellStyle name="Normal 2 4 2 2 2 3 2 2" xfId="1784"/>
    <cellStyle name="Normal 2 4 2 2 2 3 2 2 2" xfId="4168"/>
    <cellStyle name="Normal 2 4 2 2 2 3 2 2 2 2" xfId="8936"/>
    <cellStyle name="Normal 2 4 2 2 2 3 2 2 3" xfId="6552"/>
    <cellStyle name="Normal 2 4 2 2 2 3 2 3" xfId="2976"/>
    <cellStyle name="Normal 2 4 2 2 2 3 2 3 2" xfId="7744"/>
    <cellStyle name="Normal 2 4 2 2 2 3 2 4" xfId="5360"/>
    <cellStyle name="Normal 2 4 2 2 2 3 3" xfId="934"/>
    <cellStyle name="Normal 2 4 2 2 2 3 3 2" xfId="2132"/>
    <cellStyle name="Normal 2 4 2 2 2 3 3 2 2" xfId="4516"/>
    <cellStyle name="Normal 2 4 2 2 2 3 3 2 2 2" xfId="9284"/>
    <cellStyle name="Normal 2 4 2 2 2 3 3 2 3" xfId="6900"/>
    <cellStyle name="Normal 2 4 2 2 2 3 3 3" xfId="3324"/>
    <cellStyle name="Normal 2 4 2 2 2 3 3 3 2" xfId="8092"/>
    <cellStyle name="Normal 2 4 2 2 2 3 3 4" xfId="5708"/>
    <cellStyle name="Normal 2 4 2 2 2 3 4" xfId="1436"/>
    <cellStyle name="Normal 2 4 2 2 2 3 4 2" xfId="3820"/>
    <cellStyle name="Normal 2 4 2 2 2 3 4 2 2" xfId="8588"/>
    <cellStyle name="Normal 2 4 2 2 2 3 4 3" xfId="6204"/>
    <cellStyle name="Normal 2 4 2 2 2 3 5" xfId="2628"/>
    <cellStyle name="Normal 2 4 2 2 2 3 5 2" xfId="7396"/>
    <cellStyle name="Normal 2 4 2 2 2 3 6" xfId="5012"/>
    <cellStyle name="Normal 2 4 2 2 2 4" xfId="381"/>
    <cellStyle name="Normal 2 4 2 2 2 4 2" xfId="730"/>
    <cellStyle name="Normal 2 4 2 2 2 4 2 2" xfId="1928"/>
    <cellStyle name="Normal 2 4 2 2 2 4 2 2 2" xfId="4312"/>
    <cellStyle name="Normal 2 4 2 2 2 4 2 2 2 2" xfId="9080"/>
    <cellStyle name="Normal 2 4 2 2 2 4 2 2 3" xfId="6696"/>
    <cellStyle name="Normal 2 4 2 2 2 4 2 3" xfId="3120"/>
    <cellStyle name="Normal 2 4 2 2 2 4 2 3 2" xfId="7888"/>
    <cellStyle name="Normal 2 4 2 2 2 4 2 4" xfId="5504"/>
    <cellStyle name="Normal 2 4 2 2 2 4 3" xfId="1078"/>
    <cellStyle name="Normal 2 4 2 2 2 4 3 2" xfId="2276"/>
    <cellStyle name="Normal 2 4 2 2 2 4 3 2 2" xfId="4660"/>
    <cellStyle name="Normal 2 4 2 2 2 4 3 2 2 2" xfId="9428"/>
    <cellStyle name="Normal 2 4 2 2 2 4 3 2 3" xfId="7044"/>
    <cellStyle name="Normal 2 4 2 2 2 4 3 3" xfId="3468"/>
    <cellStyle name="Normal 2 4 2 2 2 4 3 3 2" xfId="8236"/>
    <cellStyle name="Normal 2 4 2 2 2 4 3 4" xfId="5852"/>
    <cellStyle name="Normal 2 4 2 2 2 4 4" xfId="1580"/>
    <cellStyle name="Normal 2 4 2 2 2 4 4 2" xfId="3964"/>
    <cellStyle name="Normal 2 4 2 2 2 4 4 2 2" xfId="8732"/>
    <cellStyle name="Normal 2 4 2 2 2 4 4 3" xfId="6348"/>
    <cellStyle name="Normal 2 4 2 2 2 4 5" xfId="2772"/>
    <cellStyle name="Normal 2 4 2 2 2 4 5 2" xfId="7540"/>
    <cellStyle name="Normal 2 4 2 2 2 4 6" xfId="5156"/>
    <cellStyle name="Normal 2 4 2 2 2 5" xfId="514"/>
    <cellStyle name="Normal 2 4 2 2 2 5 2" xfId="1712"/>
    <cellStyle name="Normal 2 4 2 2 2 5 2 2" xfId="4096"/>
    <cellStyle name="Normal 2 4 2 2 2 5 2 2 2" xfId="8864"/>
    <cellStyle name="Normal 2 4 2 2 2 5 2 3" xfId="6480"/>
    <cellStyle name="Normal 2 4 2 2 2 5 3" xfId="2904"/>
    <cellStyle name="Normal 2 4 2 2 2 5 3 2" xfId="7672"/>
    <cellStyle name="Normal 2 4 2 2 2 5 4" xfId="5288"/>
    <cellStyle name="Normal 2 4 2 2 2 6" xfId="862"/>
    <cellStyle name="Normal 2 4 2 2 2 6 2" xfId="2060"/>
    <cellStyle name="Normal 2 4 2 2 2 6 2 2" xfId="4444"/>
    <cellStyle name="Normal 2 4 2 2 2 6 2 2 2" xfId="9212"/>
    <cellStyle name="Normal 2 4 2 2 2 6 2 3" xfId="6828"/>
    <cellStyle name="Normal 2 4 2 2 2 6 3" xfId="3252"/>
    <cellStyle name="Normal 2 4 2 2 2 6 3 2" xfId="8020"/>
    <cellStyle name="Normal 2 4 2 2 2 6 4" xfId="5636"/>
    <cellStyle name="Normal 2 4 2 2 2 7" xfId="165"/>
    <cellStyle name="Normal 2 4 2 2 2 7 2" xfId="1364"/>
    <cellStyle name="Normal 2 4 2 2 2 7 2 2" xfId="3748"/>
    <cellStyle name="Normal 2 4 2 2 2 7 2 2 2" xfId="8516"/>
    <cellStyle name="Normal 2 4 2 2 2 7 2 3" xfId="6132"/>
    <cellStyle name="Normal 2 4 2 2 2 7 3" xfId="2556"/>
    <cellStyle name="Normal 2 4 2 2 2 7 3 2" xfId="7324"/>
    <cellStyle name="Normal 2 4 2 2 2 7 4" xfId="4940"/>
    <cellStyle name="Normal 2 4 2 2 2 8" xfId="1199"/>
    <cellStyle name="Normal 2 4 2 2 2 8 2" xfId="2396"/>
    <cellStyle name="Normal 2 4 2 2 2 8 2 2" xfId="4780"/>
    <cellStyle name="Normal 2 4 2 2 2 8 2 2 2" xfId="9548"/>
    <cellStyle name="Normal 2 4 2 2 2 8 2 3" xfId="7164"/>
    <cellStyle name="Normal 2 4 2 2 2 8 3" xfId="3588"/>
    <cellStyle name="Normal 2 4 2 2 2 8 3 2" xfId="8356"/>
    <cellStyle name="Normal 2 4 2 2 2 8 4" xfId="5972"/>
    <cellStyle name="Normal 2 4 2 2 2 9" xfId="105"/>
    <cellStyle name="Normal 2 4 2 2 2 9 2" xfId="1304"/>
    <cellStyle name="Normal 2 4 2 2 2 9 2 2" xfId="3688"/>
    <cellStyle name="Normal 2 4 2 2 2 9 2 2 2" xfId="8456"/>
    <cellStyle name="Normal 2 4 2 2 2 9 2 3" xfId="6072"/>
    <cellStyle name="Normal 2 4 2 2 2 9 3" xfId="2496"/>
    <cellStyle name="Normal 2 4 2 2 2 9 3 2" xfId="7264"/>
    <cellStyle name="Normal 2 4 2 2 2 9 4" xfId="4880"/>
    <cellStyle name="Normal 2 4 2 2 3" xfId="213"/>
    <cellStyle name="Normal 2 4 2 2 3 2" xfId="285"/>
    <cellStyle name="Normal 2 4 2 2 3 2 2" xfId="429"/>
    <cellStyle name="Normal 2 4 2 2 3 2 2 2" xfId="778"/>
    <cellStyle name="Normal 2 4 2 2 3 2 2 2 2" xfId="1976"/>
    <cellStyle name="Normal 2 4 2 2 3 2 2 2 2 2" xfId="4360"/>
    <cellStyle name="Normal 2 4 2 2 3 2 2 2 2 2 2" xfId="9128"/>
    <cellStyle name="Normal 2 4 2 2 3 2 2 2 2 3" xfId="6744"/>
    <cellStyle name="Normal 2 4 2 2 3 2 2 2 3" xfId="3168"/>
    <cellStyle name="Normal 2 4 2 2 3 2 2 2 3 2" xfId="7936"/>
    <cellStyle name="Normal 2 4 2 2 3 2 2 2 4" xfId="5552"/>
    <cellStyle name="Normal 2 4 2 2 3 2 2 3" xfId="1126"/>
    <cellStyle name="Normal 2 4 2 2 3 2 2 3 2" xfId="2324"/>
    <cellStyle name="Normal 2 4 2 2 3 2 2 3 2 2" xfId="4708"/>
    <cellStyle name="Normal 2 4 2 2 3 2 2 3 2 2 2" xfId="9476"/>
    <cellStyle name="Normal 2 4 2 2 3 2 2 3 2 3" xfId="7092"/>
    <cellStyle name="Normal 2 4 2 2 3 2 2 3 3" xfId="3516"/>
    <cellStyle name="Normal 2 4 2 2 3 2 2 3 3 2" xfId="8284"/>
    <cellStyle name="Normal 2 4 2 2 3 2 2 3 4" xfId="5900"/>
    <cellStyle name="Normal 2 4 2 2 3 2 2 4" xfId="1628"/>
    <cellStyle name="Normal 2 4 2 2 3 2 2 4 2" xfId="4012"/>
    <cellStyle name="Normal 2 4 2 2 3 2 2 4 2 2" xfId="8780"/>
    <cellStyle name="Normal 2 4 2 2 3 2 2 4 3" xfId="6396"/>
    <cellStyle name="Normal 2 4 2 2 3 2 2 5" xfId="2820"/>
    <cellStyle name="Normal 2 4 2 2 3 2 2 5 2" xfId="7588"/>
    <cellStyle name="Normal 2 4 2 2 3 2 2 6" xfId="5204"/>
    <cellStyle name="Normal 2 4 2 2 3 2 3" xfId="634"/>
    <cellStyle name="Normal 2 4 2 2 3 2 3 2" xfId="1832"/>
    <cellStyle name="Normal 2 4 2 2 3 2 3 2 2" xfId="4216"/>
    <cellStyle name="Normal 2 4 2 2 3 2 3 2 2 2" xfId="8984"/>
    <cellStyle name="Normal 2 4 2 2 3 2 3 2 3" xfId="6600"/>
    <cellStyle name="Normal 2 4 2 2 3 2 3 3" xfId="3024"/>
    <cellStyle name="Normal 2 4 2 2 3 2 3 3 2" xfId="7792"/>
    <cellStyle name="Normal 2 4 2 2 3 2 3 4" xfId="5408"/>
    <cellStyle name="Normal 2 4 2 2 3 2 4" xfId="982"/>
    <cellStyle name="Normal 2 4 2 2 3 2 4 2" xfId="2180"/>
    <cellStyle name="Normal 2 4 2 2 3 2 4 2 2" xfId="4564"/>
    <cellStyle name="Normal 2 4 2 2 3 2 4 2 2 2" xfId="9332"/>
    <cellStyle name="Normal 2 4 2 2 3 2 4 2 3" xfId="6948"/>
    <cellStyle name="Normal 2 4 2 2 3 2 4 3" xfId="3372"/>
    <cellStyle name="Normal 2 4 2 2 3 2 4 3 2" xfId="8140"/>
    <cellStyle name="Normal 2 4 2 2 3 2 4 4" xfId="5756"/>
    <cellStyle name="Normal 2 4 2 2 3 2 5" xfId="1484"/>
    <cellStyle name="Normal 2 4 2 2 3 2 5 2" xfId="3868"/>
    <cellStyle name="Normal 2 4 2 2 3 2 5 2 2" xfId="8636"/>
    <cellStyle name="Normal 2 4 2 2 3 2 5 3" xfId="6252"/>
    <cellStyle name="Normal 2 4 2 2 3 2 6" xfId="2676"/>
    <cellStyle name="Normal 2 4 2 2 3 2 6 2" xfId="7444"/>
    <cellStyle name="Normal 2 4 2 2 3 2 7" xfId="5060"/>
    <cellStyle name="Normal 2 4 2 2 3 3" xfId="357"/>
    <cellStyle name="Normal 2 4 2 2 3 3 2" xfId="706"/>
    <cellStyle name="Normal 2 4 2 2 3 3 2 2" xfId="1904"/>
    <cellStyle name="Normal 2 4 2 2 3 3 2 2 2" xfId="4288"/>
    <cellStyle name="Normal 2 4 2 2 3 3 2 2 2 2" xfId="9056"/>
    <cellStyle name="Normal 2 4 2 2 3 3 2 2 3" xfId="6672"/>
    <cellStyle name="Normal 2 4 2 2 3 3 2 3" xfId="3096"/>
    <cellStyle name="Normal 2 4 2 2 3 3 2 3 2" xfId="7864"/>
    <cellStyle name="Normal 2 4 2 2 3 3 2 4" xfId="5480"/>
    <cellStyle name="Normal 2 4 2 2 3 3 3" xfId="1054"/>
    <cellStyle name="Normal 2 4 2 2 3 3 3 2" xfId="2252"/>
    <cellStyle name="Normal 2 4 2 2 3 3 3 2 2" xfId="4636"/>
    <cellStyle name="Normal 2 4 2 2 3 3 3 2 2 2" xfId="9404"/>
    <cellStyle name="Normal 2 4 2 2 3 3 3 2 3" xfId="7020"/>
    <cellStyle name="Normal 2 4 2 2 3 3 3 3" xfId="3444"/>
    <cellStyle name="Normal 2 4 2 2 3 3 3 3 2" xfId="8212"/>
    <cellStyle name="Normal 2 4 2 2 3 3 3 4" xfId="5828"/>
    <cellStyle name="Normal 2 4 2 2 3 3 4" xfId="1556"/>
    <cellStyle name="Normal 2 4 2 2 3 3 4 2" xfId="3940"/>
    <cellStyle name="Normal 2 4 2 2 3 3 4 2 2" xfId="8708"/>
    <cellStyle name="Normal 2 4 2 2 3 3 4 3" xfId="6324"/>
    <cellStyle name="Normal 2 4 2 2 3 3 5" xfId="2748"/>
    <cellStyle name="Normal 2 4 2 2 3 3 5 2" xfId="7516"/>
    <cellStyle name="Normal 2 4 2 2 3 3 6" xfId="5132"/>
    <cellStyle name="Normal 2 4 2 2 3 4" xfId="562"/>
    <cellStyle name="Normal 2 4 2 2 3 4 2" xfId="1760"/>
    <cellStyle name="Normal 2 4 2 2 3 4 2 2" xfId="4144"/>
    <cellStyle name="Normal 2 4 2 2 3 4 2 2 2" xfId="8912"/>
    <cellStyle name="Normal 2 4 2 2 3 4 2 3" xfId="6528"/>
    <cellStyle name="Normal 2 4 2 2 3 4 3" xfId="2952"/>
    <cellStyle name="Normal 2 4 2 2 3 4 3 2" xfId="7720"/>
    <cellStyle name="Normal 2 4 2 2 3 4 4" xfId="5336"/>
    <cellStyle name="Normal 2 4 2 2 3 5" xfId="910"/>
    <cellStyle name="Normal 2 4 2 2 3 5 2" xfId="2108"/>
    <cellStyle name="Normal 2 4 2 2 3 5 2 2" xfId="4492"/>
    <cellStyle name="Normal 2 4 2 2 3 5 2 2 2" xfId="9260"/>
    <cellStyle name="Normal 2 4 2 2 3 5 2 3" xfId="6876"/>
    <cellStyle name="Normal 2 4 2 2 3 5 3" xfId="3300"/>
    <cellStyle name="Normal 2 4 2 2 3 5 3 2" xfId="8068"/>
    <cellStyle name="Normal 2 4 2 2 3 5 4" xfId="5684"/>
    <cellStyle name="Normal 2 4 2 2 3 6" xfId="1412"/>
    <cellStyle name="Normal 2 4 2 2 3 6 2" xfId="3796"/>
    <cellStyle name="Normal 2 4 2 2 3 6 2 2" xfId="8564"/>
    <cellStyle name="Normal 2 4 2 2 3 6 3" xfId="6180"/>
    <cellStyle name="Normal 2 4 2 2 3 7" xfId="2604"/>
    <cellStyle name="Normal 2 4 2 2 3 7 2" xfId="7372"/>
    <cellStyle name="Normal 2 4 2 2 3 8" xfId="4988"/>
    <cellStyle name="Normal 2 4 2 2 4" xfId="261"/>
    <cellStyle name="Normal 2 4 2 2 4 2" xfId="405"/>
    <cellStyle name="Normal 2 4 2 2 4 2 2" xfId="754"/>
    <cellStyle name="Normal 2 4 2 2 4 2 2 2" xfId="1952"/>
    <cellStyle name="Normal 2 4 2 2 4 2 2 2 2" xfId="4336"/>
    <cellStyle name="Normal 2 4 2 2 4 2 2 2 2 2" xfId="9104"/>
    <cellStyle name="Normal 2 4 2 2 4 2 2 2 3" xfId="6720"/>
    <cellStyle name="Normal 2 4 2 2 4 2 2 3" xfId="3144"/>
    <cellStyle name="Normal 2 4 2 2 4 2 2 3 2" xfId="7912"/>
    <cellStyle name="Normal 2 4 2 2 4 2 2 4" xfId="5528"/>
    <cellStyle name="Normal 2 4 2 2 4 2 3" xfId="1102"/>
    <cellStyle name="Normal 2 4 2 2 4 2 3 2" xfId="2300"/>
    <cellStyle name="Normal 2 4 2 2 4 2 3 2 2" xfId="4684"/>
    <cellStyle name="Normal 2 4 2 2 4 2 3 2 2 2" xfId="9452"/>
    <cellStyle name="Normal 2 4 2 2 4 2 3 2 3" xfId="7068"/>
    <cellStyle name="Normal 2 4 2 2 4 2 3 3" xfId="3492"/>
    <cellStyle name="Normal 2 4 2 2 4 2 3 3 2" xfId="8260"/>
    <cellStyle name="Normal 2 4 2 2 4 2 3 4" xfId="5876"/>
    <cellStyle name="Normal 2 4 2 2 4 2 4" xfId="1604"/>
    <cellStyle name="Normal 2 4 2 2 4 2 4 2" xfId="3988"/>
    <cellStyle name="Normal 2 4 2 2 4 2 4 2 2" xfId="8756"/>
    <cellStyle name="Normal 2 4 2 2 4 2 4 3" xfId="6372"/>
    <cellStyle name="Normal 2 4 2 2 4 2 5" xfId="2796"/>
    <cellStyle name="Normal 2 4 2 2 4 2 5 2" xfId="7564"/>
    <cellStyle name="Normal 2 4 2 2 4 2 6" xfId="5180"/>
    <cellStyle name="Normal 2 4 2 2 4 3" xfId="610"/>
    <cellStyle name="Normal 2 4 2 2 4 3 2" xfId="1808"/>
    <cellStyle name="Normal 2 4 2 2 4 3 2 2" xfId="4192"/>
    <cellStyle name="Normal 2 4 2 2 4 3 2 2 2" xfId="8960"/>
    <cellStyle name="Normal 2 4 2 2 4 3 2 3" xfId="6576"/>
    <cellStyle name="Normal 2 4 2 2 4 3 3" xfId="3000"/>
    <cellStyle name="Normal 2 4 2 2 4 3 3 2" xfId="7768"/>
    <cellStyle name="Normal 2 4 2 2 4 3 4" xfId="5384"/>
    <cellStyle name="Normal 2 4 2 2 4 4" xfId="958"/>
    <cellStyle name="Normal 2 4 2 2 4 4 2" xfId="2156"/>
    <cellStyle name="Normal 2 4 2 2 4 4 2 2" xfId="4540"/>
    <cellStyle name="Normal 2 4 2 2 4 4 2 2 2" xfId="9308"/>
    <cellStyle name="Normal 2 4 2 2 4 4 2 3" xfId="6924"/>
    <cellStyle name="Normal 2 4 2 2 4 4 3" xfId="3348"/>
    <cellStyle name="Normal 2 4 2 2 4 4 3 2" xfId="8116"/>
    <cellStyle name="Normal 2 4 2 2 4 4 4" xfId="5732"/>
    <cellStyle name="Normal 2 4 2 2 4 5" xfId="1460"/>
    <cellStyle name="Normal 2 4 2 2 4 5 2" xfId="3844"/>
    <cellStyle name="Normal 2 4 2 2 4 5 2 2" xfId="8612"/>
    <cellStyle name="Normal 2 4 2 2 4 5 3" xfId="6228"/>
    <cellStyle name="Normal 2 4 2 2 4 6" xfId="2652"/>
    <cellStyle name="Normal 2 4 2 2 4 6 2" xfId="7420"/>
    <cellStyle name="Normal 2 4 2 2 4 7" xfId="5036"/>
    <cellStyle name="Normal 2 4 2 2 5" xfId="189"/>
    <cellStyle name="Normal 2 4 2 2 5 2" xfId="538"/>
    <cellStyle name="Normal 2 4 2 2 5 2 2" xfId="1736"/>
    <cellStyle name="Normal 2 4 2 2 5 2 2 2" xfId="4120"/>
    <cellStyle name="Normal 2 4 2 2 5 2 2 2 2" xfId="8888"/>
    <cellStyle name="Normal 2 4 2 2 5 2 2 3" xfId="6504"/>
    <cellStyle name="Normal 2 4 2 2 5 2 3" xfId="2928"/>
    <cellStyle name="Normal 2 4 2 2 5 2 3 2" xfId="7696"/>
    <cellStyle name="Normal 2 4 2 2 5 2 4" xfId="5312"/>
    <cellStyle name="Normal 2 4 2 2 5 3" xfId="886"/>
    <cellStyle name="Normal 2 4 2 2 5 3 2" xfId="2084"/>
    <cellStyle name="Normal 2 4 2 2 5 3 2 2" xfId="4468"/>
    <cellStyle name="Normal 2 4 2 2 5 3 2 2 2" xfId="9236"/>
    <cellStyle name="Normal 2 4 2 2 5 3 2 3" xfId="6852"/>
    <cellStyle name="Normal 2 4 2 2 5 3 3" xfId="3276"/>
    <cellStyle name="Normal 2 4 2 2 5 3 3 2" xfId="8044"/>
    <cellStyle name="Normal 2 4 2 2 5 3 4" xfId="5660"/>
    <cellStyle name="Normal 2 4 2 2 5 4" xfId="1388"/>
    <cellStyle name="Normal 2 4 2 2 5 4 2" xfId="3772"/>
    <cellStyle name="Normal 2 4 2 2 5 4 2 2" xfId="8540"/>
    <cellStyle name="Normal 2 4 2 2 5 4 3" xfId="6156"/>
    <cellStyle name="Normal 2 4 2 2 5 5" xfId="2580"/>
    <cellStyle name="Normal 2 4 2 2 5 5 2" xfId="7348"/>
    <cellStyle name="Normal 2 4 2 2 5 6" xfId="4964"/>
    <cellStyle name="Normal 2 4 2 2 6" xfId="333"/>
    <cellStyle name="Normal 2 4 2 2 6 2" xfId="682"/>
    <cellStyle name="Normal 2 4 2 2 6 2 2" xfId="1880"/>
    <cellStyle name="Normal 2 4 2 2 6 2 2 2" xfId="4264"/>
    <cellStyle name="Normal 2 4 2 2 6 2 2 2 2" xfId="9032"/>
    <cellStyle name="Normal 2 4 2 2 6 2 2 3" xfId="6648"/>
    <cellStyle name="Normal 2 4 2 2 6 2 3" xfId="3072"/>
    <cellStyle name="Normal 2 4 2 2 6 2 3 2" xfId="7840"/>
    <cellStyle name="Normal 2 4 2 2 6 2 4" xfId="5456"/>
    <cellStyle name="Normal 2 4 2 2 6 3" xfId="1030"/>
    <cellStyle name="Normal 2 4 2 2 6 3 2" xfId="2228"/>
    <cellStyle name="Normal 2 4 2 2 6 3 2 2" xfId="4612"/>
    <cellStyle name="Normal 2 4 2 2 6 3 2 2 2" xfId="9380"/>
    <cellStyle name="Normal 2 4 2 2 6 3 2 3" xfId="6996"/>
    <cellStyle name="Normal 2 4 2 2 6 3 3" xfId="3420"/>
    <cellStyle name="Normal 2 4 2 2 6 3 3 2" xfId="8188"/>
    <cellStyle name="Normal 2 4 2 2 6 3 4" xfId="5804"/>
    <cellStyle name="Normal 2 4 2 2 6 4" xfId="1532"/>
    <cellStyle name="Normal 2 4 2 2 6 4 2" xfId="3916"/>
    <cellStyle name="Normal 2 4 2 2 6 4 2 2" xfId="8684"/>
    <cellStyle name="Normal 2 4 2 2 6 4 3" xfId="6300"/>
    <cellStyle name="Normal 2 4 2 2 6 5" xfId="2724"/>
    <cellStyle name="Normal 2 4 2 2 6 5 2" xfId="7492"/>
    <cellStyle name="Normal 2 4 2 2 6 6" xfId="5108"/>
    <cellStyle name="Normal 2 4 2 2 7" xfId="490"/>
    <cellStyle name="Normal 2 4 2 2 7 2" xfId="1688"/>
    <cellStyle name="Normal 2 4 2 2 7 2 2" xfId="4072"/>
    <cellStyle name="Normal 2 4 2 2 7 2 2 2" xfId="8840"/>
    <cellStyle name="Normal 2 4 2 2 7 2 3" xfId="6456"/>
    <cellStyle name="Normal 2 4 2 2 7 3" xfId="2880"/>
    <cellStyle name="Normal 2 4 2 2 7 3 2" xfId="7648"/>
    <cellStyle name="Normal 2 4 2 2 7 4" xfId="5264"/>
    <cellStyle name="Normal 2 4 2 2 8" xfId="838"/>
    <cellStyle name="Normal 2 4 2 2 8 2" xfId="2036"/>
    <cellStyle name="Normal 2 4 2 2 8 2 2" xfId="4420"/>
    <cellStyle name="Normal 2 4 2 2 8 2 2 2" xfId="9188"/>
    <cellStyle name="Normal 2 4 2 2 8 2 3" xfId="6804"/>
    <cellStyle name="Normal 2 4 2 2 8 3" xfId="3228"/>
    <cellStyle name="Normal 2 4 2 2 8 3 2" xfId="7996"/>
    <cellStyle name="Normal 2 4 2 2 8 4" xfId="5612"/>
    <cellStyle name="Normal 2 4 2 2 9" xfId="141"/>
    <cellStyle name="Normal 2 4 2 2 9 2" xfId="1340"/>
    <cellStyle name="Normal 2 4 2 2 9 2 2" xfId="3724"/>
    <cellStyle name="Normal 2 4 2 2 9 2 2 2" xfId="8492"/>
    <cellStyle name="Normal 2 4 2 2 9 2 3" xfId="6108"/>
    <cellStyle name="Normal 2 4 2 2 9 3" xfId="2532"/>
    <cellStyle name="Normal 2 4 2 2 9 3 2" xfId="7300"/>
    <cellStyle name="Normal 2 4 2 2 9 4" xfId="4916"/>
    <cellStyle name="Normal 2 4 2 3" xfId="45"/>
    <cellStyle name="Normal 2 4 2 3 10" xfId="1244"/>
    <cellStyle name="Normal 2 4 2 3 10 2" xfId="3628"/>
    <cellStyle name="Normal 2 4 2 3 10 2 2" xfId="8396"/>
    <cellStyle name="Normal 2 4 2 3 10 3" xfId="6012"/>
    <cellStyle name="Normal 2 4 2 3 11" xfId="2436"/>
    <cellStyle name="Normal 2 4 2 3 11 2" xfId="7204"/>
    <cellStyle name="Normal 2 4 2 3 12" xfId="4820"/>
    <cellStyle name="Normal 2 4 2 3 2" xfId="297"/>
    <cellStyle name="Normal 2 4 2 3 2 2" xfId="441"/>
    <cellStyle name="Normal 2 4 2 3 2 2 2" xfId="790"/>
    <cellStyle name="Normal 2 4 2 3 2 2 2 2" xfId="1988"/>
    <cellStyle name="Normal 2 4 2 3 2 2 2 2 2" xfId="4372"/>
    <cellStyle name="Normal 2 4 2 3 2 2 2 2 2 2" xfId="9140"/>
    <cellStyle name="Normal 2 4 2 3 2 2 2 2 3" xfId="6756"/>
    <cellStyle name="Normal 2 4 2 3 2 2 2 3" xfId="3180"/>
    <cellStyle name="Normal 2 4 2 3 2 2 2 3 2" xfId="7948"/>
    <cellStyle name="Normal 2 4 2 3 2 2 2 4" xfId="5564"/>
    <cellStyle name="Normal 2 4 2 3 2 2 3" xfId="1138"/>
    <cellStyle name="Normal 2 4 2 3 2 2 3 2" xfId="2336"/>
    <cellStyle name="Normal 2 4 2 3 2 2 3 2 2" xfId="4720"/>
    <cellStyle name="Normal 2 4 2 3 2 2 3 2 2 2" xfId="9488"/>
    <cellStyle name="Normal 2 4 2 3 2 2 3 2 3" xfId="7104"/>
    <cellStyle name="Normal 2 4 2 3 2 2 3 3" xfId="3528"/>
    <cellStyle name="Normal 2 4 2 3 2 2 3 3 2" xfId="8296"/>
    <cellStyle name="Normal 2 4 2 3 2 2 3 4" xfId="5912"/>
    <cellStyle name="Normal 2 4 2 3 2 2 4" xfId="1640"/>
    <cellStyle name="Normal 2 4 2 3 2 2 4 2" xfId="4024"/>
    <cellStyle name="Normal 2 4 2 3 2 2 4 2 2" xfId="8792"/>
    <cellStyle name="Normal 2 4 2 3 2 2 4 3" xfId="6408"/>
    <cellStyle name="Normal 2 4 2 3 2 2 5" xfId="2832"/>
    <cellStyle name="Normal 2 4 2 3 2 2 5 2" xfId="7600"/>
    <cellStyle name="Normal 2 4 2 3 2 2 6" xfId="5216"/>
    <cellStyle name="Normal 2 4 2 3 2 3" xfId="646"/>
    <cellStyle name="Normal 2 4 2 3 2 3 2" xfId="1844"/>
    <cellStyle name="Normal 2 4 2 3 2 3 2 2" xfId="4228"/>
    <cellStyle name="Normal 2 4 2 3 2 3 2 2 2" xfId="8996"/>
    <cellStyle name="Normal 2 4 2 3 2 3 2 3" xfId="6612"/>
    <cellStyle name="Normal 2 4 2 3 2 3 3" xfId="3036"/>
    <cellStyle name="Normal 2 4 2 3 2 3 3 2" xfId="7804"/>
    <cellStyle name="Normal 2 4 2 3 2 3 4" xfId="5420"/>
    <cellStyle name="Normal 2 4 2 3 2 4" xfId="994"/>
    <cellStyle name="Normal 2 4 2 3 2 4 2" xfId="2192"/>
    <cellStyle name="Normal 2 4 2 3 2 4 2 2" xfId="4576"/>
    <cellStyle name="Normal 2 4 2 3 2 4 2 2 2" xfId="9344"/>
    <cellStyle name="Normal 2 4 2 3 2 4 2 3" xfId="6960"/>
    <cellStyle name="Normal 2 4 2 3 2 4 3" xfId="3384"/>
    <cellStyle name="Normal 2 4 2 3 2 4 3 2" xfId="8152"/>
    <cellStyle name="Normal 2 4 2 3 2 4 4" xfId="5768"/>
    <cellStyle name="Normal 2 4 2 3 2 5" xfId="1496"/>
    <cellStyle name="Normal 2 4 2 3 2 5 2" xfId="3880"/>
    <cellStyle name="Normal 2 4 2 3 2 5 2 2" xfId="8648"/>
    <cellStyle name="Normal 2 4 2 3 2 5 3" xfId="6264"/>
    <cellStyle name="Normal 2 4 2 3 2 6" xfId="2688"/>
    <cellStyle name="Normal 2 4 2 3 2 6 2" xfId="7456"/>
    <cellStyle name="Normal 2 4 2 3 2 7" xfId="5072"/>
    <cellStyle name="Normal 2 4 2 3 3" xfId="225"/>
    <cellStyle name="Normal 2 4 2 3 3 2" xfId="574"/>
    <cellStyle name="Normal 2 4 2 3 3 2 2" xfId="1772"/>
    <cellStyle name="Normal 2 4 2 3 3 2 2 2" xfId="4156"/>
    <cellStyle name="Normal 2 4 2 3 3 2 2 2 2" xfId="8924"/>
    <cellStyle name="Normal 2 4 2 3 3 2 2 3" xfId="6540"/>
    <cellStyle name="Normal 2 4 2 3 3 2 3" xfId="2964"/>
    <cellStyle name="Normal 2 4 2 3 3 2 3 2" xfId="7732"/>
    <cellStyle name="Normal 2 4 2 3 3 2 4" xfId="5348"/>
    <cellStyle name="Normal 2 4 2 3 3 3" xfId="922"/>
    <cellStyle name="Normal 2 4 2 3 3 3 2" xfId="2120"/>
    <cellStyle name="Normal 2 4 2 3 3 3 2 2" xfId="4504"/>
    <cellStyle name="Normal 2 4 2 3 3 3 2 2 2" xfId="9272"/>
    <cellStyle name="Normal 2 4 2 3 3 3 2 3" xfId="6888"/>
    <cellStyle name="Normal 2 4 2 3 3 3 3" xfId="3312"/>
    <cellStyle name="Normal 2 4 2 3 3 3 3 2" xfId="8080"/>
    <cellStyle name="Normal 2 4 2 3 3 3 4" xfId="5696"/>
    <cellStyle name="Normal 2 4 2 3 3 4" xfId="1424"/>
    <cellStyle name="Normal 2 4 2 3 3 4 2" xfId="3808"/>
    <cellStyle name="Normal 2 4 2 3 3 4 2 2" xfId="8576"/>
    <cellStyle name="Normal 2 4 2 3 3 4 3" xfId="6192"/>
    <cellStyle name="Normal 2 4 2 3 3 5" xfId="2616"/>
    <cellStyle name="Normal 2 4 2 3 3 5 2" xfId="7384"/>
    <cellStyle name="Normal 2 4 2 3 3 6" xfId="5000"/>
    <cellStyle name="Normal 2 4 2 3 4" xfId="369"/>
    <cellStyle name="Normal 2 4 2 3 4 2" xfId="718"/>
    <cellStyle name="Normal 2 4 2 3 4 2 2" xfId="1916"/>
    <cellStyle name="Normal 2 4 2 3 4 2 2 2" xfId="4300"/>
    <cellStyle name="Normal 2 4 2 3 4 2 2 2 2" xfId="9068"/>
    <cellStyle name="Normal 2 4 2 3 4 2 2 3" xfId="6684"/>
    <cellStyle name="Normal 2 4 2 3 4 2 3" xfId="3108"/>
    <cellStyle name="Normal 2 4 2 3 4 2 3 2" xfId="7876"/>
    <cellStyle name="Normal 2 4 2 3 4 2 4" xfId="5492"/>
    <cellStyle name="Normal 2 4 2 3 4 3" xfId="1066"/>
    <cellStyle name="Normal 2 4 2 3 4 3 2" xfId="2264"/>
    <cellStyle name="Normal 2 4 2 3 4 3 2 2" xfId="4648"/>
    <cellStyle name="Normal 2 4 2 3 4 3 2 2 2" xfId="9416"/>
    <cellStyle name="Normal 2 4 2 3 4 3 2 3" xfId="7032"/>
    <cellStyle name="Normal 2 4 2 3 4 3 3" xfId="3456"/>
    <cellStyle name="Normal 2 4 2 3 4 3 3 2" xfId="8224"/>
    <cellStyle name="Normal 2 4 2 3 4 3 4" xfId="5840"/>
    <cellStyle name="Normal 2 4 2 3 4 4" xfId="1568"/>
    <cellStyle name="Normal 2 4 2 3 4 4 2" xfId="3952"/>
    <cellStyle name="Normal 2 4 2 3 4 4 2 2" xfId="8720"/>
    <cellStyle name="Normal 2 4 2 3 4 4 3" xfId="6336"/>
    <cellStyle name="Normal 2 4 2 3 4 5" xfId="2760"/>
    <cellStyle name="Normal 2 4 2 3 4 5 2" xfId="7528"/>
    <cellStyle name="Normal 2 4 2 3 4 6" xfId="5144"/>
    <cellStyle name="Normal 2 4 2 3 5" xfId="502"/>
    <cellStyle name="Normal 2 4 2 3 5 2" xfId="1700"/>
    <cellStyle name="Normal 2 4 2 3 5 2 2" xfId="4084"/>
    <cellStyle name="Normal 2 4 2 3 5 2 2 2" xfId="8852"/>
    <cellStyle name="Normal 2 4 2 3 5 2 3" xfId="6468"/>
    <cellStyle name="Normal 2 4 2 3 5 3" xfId="2892"/>
    <cellStyle name="Normal 2 4 2 3 5 3 2" xfId="7660"/>
    <cellStyle name="Normal 2 4 2 3 5 4" xfId="5276"/>
    <cellStyle name="Normal 2 4 2 3 6" xfId="850"/>
    <cellStyle name="Normal 2 4 2 3 6 2" xfId="2048"/>
    <cellStyle name="Normal 2 4 2 3 6 2 2" xfId="4432"/>
    <cellStyle name="Normal 2 4 2 3 6 2 2 2" xfId="9200"/>
    <cellStyle name="Normal 2 4 2 3 6 2 3" xfId="6816"/>
    <cellStyle name="Normal 2 4 2 3 6 3" xfId="3240"/>
    <cellStyle name="Normal 2 4 2 3 6 3 2" xfId="8008"/>
    <cellStyle name="Normal 2 4 2 3 6 4" xfId="5624"/>
    <cellStyle name="Normal 2 4 2 3 7" xfId="153"/>
    <cellStyle name="Normal 2 4 2 3 7 2" xfId="1352"/>
    <cellStyle name="Normal 2 4 2 3 7 2 2" xfId="3736"/>
    <cellStyle name="Normal 2 4 2 3 7 2 2 2" xfId="8504"/>
    <cellStyle name="Normal 2 4 2 3 7 2 3" xfId="6120"/>
    <cellStyle name="Normal 2 4 2 3 7 3" xfId="2544"/>
    <cellStyle name="Normal 2 4 2 3 7 3 2" xfId="7312"/>
    <cellStyle name="Normal 2 4 2 3 7 4" xfId="4928"/>
    <cellStyle name="Normal 2 4 2 3 8" xfId="1187"/>
    <cellStyle name="Normal 2 4 2 3 8 2" xfId="2384"/>
    <cellStyle name="Normal 2 4 2 3 8 2 2" xfId="4768"/>
    <cellStyle name="Normal 2 4 2 3 8 2 2 2" xfId="9536"/>
    <cellStyle name="Normal 2 4 2 3 8 2 3" xfId="7152"/>
    <cellStyle name="Normal 2 4 2 3 8 3" xfId="3576"/>
    <cellStyle name="Normal 2 4 2 3 8 3 2" xfId="8344"/>
    <cellStyle name="Normal 2 4 2 3 8 4" xfId="5960"/>
    <cellStyle name="Normal 2 4 2 3 9" xfId="93"/>
    <cellStyle name="Normal 2 4 2 3 9 2" xfId="1292"/>
    <cellStyle name="Normal 2 4 2 3 9 2 2" xfId="3676"/>
    <cellStyle name="Normal 2 4 2 3 9 2 2 2" xfId="8444"/>
    <cellStyle name="Normal 2 4 2 3 9 2 3" xfId="6060"/>
    <cellStyle name="Normal 2 4 2 3 9 3" xfId="2484"/>
    <cellStyle name="Normal 2 4 2 3 9 3 2" xfId="7252"/>
    <cellStyle name="Normal 2 4 2 3 9 4" xfId="4868"/>
    <cellStyle name="Normal 2 4 2 4" xfId="129"/>
    <cellStyle name="Normal 2 4 2 4 2" xfId="273"/>
    <cellStyle name="Normal 2 4 2 4 2 2" xfId="417"/>
    <cellStyle name="Normal 2 4 2 4 2 2 2" xfId="766"/>
    <cellStyle name="Normal 2 4 2 4 2 2 2 2" xfId="1964"/>
    <cellStyle name="Normal 2 4 2 4 2 2 2 2 2" xfId="4348"/>
    <cellStyle name="Normal 2 4 2 4 2 2 2 2 2 2" xfId="9116"/>
    <cellStyle name="Normal 2 4 2 4 2 2 2 2 3" xfId="6732"/>
    <cellStyle name="Normal 2 4 2 4 2 2 2 3" xfId="3156"/>
    <cellStyle name="Normal 2 4 2 4 2 2 2 3 2" xfId="7924"/>
    <cellStyle name="Normal 2 4 2 4 2 2 2 4" xfId="5540"/>
    <cellStyle name="Normal 2 4 2 4 2 2 3" xfId="1114"/>
    <cellStyle name="Normal 2 4 2 4 2 2 3 2" xfId="2312"/>
    <cellStyle name="Normal 2 4 2 4 2 2 3 2 2" xfId="4696"/>
    <cellStyle name="Normal 2 4 2 4 2 2 3 2 2 2" xfId="9464"/>
    <cellStyle name="Normal 2 4 2 4 2 2 3 2 3" xfId="7080"/>
    <cellStyle name="Normal 2 4 2 4 2 2 3 3" xfId="3504"/>
    <cellStyle name="Normal 2 4 2 4 2 2 3 3 2" xfId="8272"/>
    <cellStyle name="Normal 2 4 2 4 2 2 3 4" xfId="5888"/>
    <cellStyle name="Normal 2 4 2 4 2 2 4" xfId="1616"/>
    <cellStyle name="Normal 2 4 2 4 2 2 4 2" xfId="4000"/>
    <cellStyle name="Normal 2 4 2 4 2 2 4 2 2" xfId="8768"/>
    <cellStyle name="Normal 2 4 2 4 2 2 4 3" xfId="6384"/>
    <cellStyle name="Normal 2 4 2 4 2 2 5" xfId="2808"/>
    <cellStyle name="Normal 2 4 2 4 2 2 5 2" xfId="7576"/>
    <cellStyle name="Normal 2 4 2 4 2 2 6" xfId="5192"/>
    <cellStyle name="Normal 2 4 2 4 2 3" xfId="622"/>
    <cellStyle name="Normal 2 4 2 4 2 3 2" xfId="1820"/>
    <cellStyle name="Normal 2 4 2 4 2 3 2 2" xfId="4204"/>
    <cellStyle name="Normal 2 4 2 4 2 3 2 2 2" xfId="8972"/>
    <cellStyle name="Normal 2 4 2 4 2 3 2 3" xfId="6588"/>
    <cellStyle name="Normal 2 4 2 4 2 3 3" xfId="3012"/>
    <cellStyle name="Normal 2 4 2 4 2 3 3 2" xfId="7780"/>
    <cellStyle name="Normal 2 4 2 4 2 3 4" xfId="5396"/>
    <cellStyle name="Normal 2 4 2 4 2 4" xfId="970"/>
    <cellStyle name="Normal 2 4 2 4 2 4 2" xfId="2168"/>
    <cellStyle name="Normal 2 4 2 4 2 4 2 2" xfId="4552"/>
    <cellStyle name="Normal 2 4 2 4 2 4 2 2 2" xfId="9320"/>
    <cellStyle name="Normal 2 4 2 4 2 4 2 3" xfId="6936"/>
    <cellStyle name="Normal 2 4 2 4 2 4 3" xfId="3360"/>
    <cellStyle name="Normal 2 4 2 4 2 4 3 2" xfId="8128"/>
    <cellStyle name="Normal 2 4 2 4 2 4 4" xfId="5744"/>
    <cellStyle name="Normal 2 4 2 4 2 5" xfId="1472"/>
    <cellStyle name="Normal 2 4 2 4 2 5 2" xfId="3856"/>
    <cellStyle name="Normal 2 4 2 4 2 5 2 2" xfId="8624"/>
    <cellStyle name="Normal 2 4 2 4 2 5 3" xfId="6240"/>
    <cellStyle name="Normal 2 4 2 4 2 6" xfId="2664"/>
    <cellStyle name="Normal 2 4 2 4 2 6 2" xfId="7432"/>
    <cellStyle name="Normal 2 4 2 4 2 7" xfId="5048"/>
    <cellStyle name="Normal 2 4 2 4 3" xfId="201"/>
    <cellStyle name="Normal 2 4 2 4 3 2" xfId="550"/>
    <cellStyle name="Normal 2 4 2 4 3 2 2" xfId="1748"/>
    <cellStyle name="Normal 2 4 2 4 3 2 2 2" xfId="4132"/>
    <cellStyle name="Normal 2 4 2 4 3 2 2 2 2" xfId="8900"/>
    <cellStyle name="Normal 2 4 2 4 3 2 2 3" xfId="6516"/>
    <cellStyle name="Normal 2 4 2 4 3 2 3" xfId="2940"/>
    <cellStyle name="Normal 2 4 2 4 3 2 3 2" xfId="7708"/>
    <cellStyle name="Normal 2 4 2 4 3 2 4" xfId="5324"/>
    <cellStyle name="Normal 2 4 2 4 3 3" xfId="898"/>
    <cellStyle name="Normal 2 4 2 4 3 3 2" xfId="2096"/>
    <cellStyle name="Normal 2 4 2 4 3 3 2 2" xfId="4480"/>
    <cellStyle name="Normal 2 4 2 4 3 3 2 2 2" xfId="9248"/>
    <cellStyle name="Normal 2 4 2 4 3 3 2 3" xfId="6864"/>
    <cellStyle name="Normal 2 4 2 4 3 3 3" xfId="3288"/>
    <cellStyle name="Normal 2 4 2 4 3 3 3 2" xfId="8056"/>
    <cellStyle name="Normal 2 4 2 4 3 3 4" xfId="5672"/>
    <cellStyle name="Normal 2 4 2 4 3 4" xfId="1400"/>
    <cellStyle name="Normal 2 4 2 4 3 4 2" xfId="3784"/>
    <cellStyle name="Normal 2 4 2 4 3 4 2 2" xfId="8552"/>
    <cellStyle name="Normal 2 4 2 4 3 4 3" xfId="6168"/>
    <cellStyle name="Normal 2 4 2 4 3 5" xfId="2592"/>
    <cellStyle name="Normal 2 4 2 4 3 5 2" xfId="7360"/>
    <cellStyle name="Normal 2 4 2 4 3 6" xfId="4976"/>
    <cellStyle name="Normal 2 4 2 4 4" xfId="345"/>
    <cellStyle name="Normal 2 4 2 4 4 2" xfId="694"/>
    <cellStyle name="Normal 2 4 2 4 4 2 2" xfId="1892"/>
    <cellStyle name="Normal 2 4 2 4 4 2 2 2" xfId="4276"/>
    <cellStyle name="Normal 2 4 2 4 4 2 2 2 2" xfId="9044"/>
    <cellStyle name="Normal 2 4 2 4 4 2 2 3" xfId="6660"/>
    <cellStyle name="Normal 2 4 2 4 4 2 3" xfId="3084"/>
    <cellStyle name="Normal 2 4 2 4 4 2 3 2" xfId="7852"/>
    <cellStyle name="Normal 2 4 2 4 4 2 4" xfId="5468"/>
    <cellStyle name="Normal 2 4 2 4 4 3" xfId="1042"/>
    <cellStyle name="Normal 2 4 2 4 4 3 2" xfId="2240"/>
    <cellStyle name="Normal 2 4 2 4 4 3 2 2" xfId="4624"/>
    <cellStyle name="Normal 2 4 2 4 4 3 2 2 2" xfId="9392"/>
    <cellStyle name="Normal 2 4 2 4 4 3 2 3" xfId="7008"/>
    <cellStyle name="Normal 2 4 2 4 4 3 3" xfId="3432"/>
    <cellStyle name="Normal 2 4 2 4 4 3 3 2" xfId="8200"/>
    <cellStyle name="Normal 2 4 2 4 4 3 4" xfId="5816"/>
    <cellStyle name="Normal 2 4 2 4 4 4" xfId="1544"/>
    <cellStyle name="Normal 2 4 2 4 4 4 2" xfId="3928"/>
    <cellStyle name="Normal 2 4 2 4 4 4 2 2" xfId="8696"/>
    <cellStyle name="Normal 2 4 2 4 4 4 3" xfId="6312"/>
    <cellStyle name="Normal 2 4 2 4 4 5" xfId="2736"/>
    <cellStyle name="Normal 2 4 2 4 4 5 2" xfId="7504"/>
    <cellStyle name="Normal 2 4 2 4 4 6" xfId="5120"/>
    <cellStyle name="Normal 2 4 2 4 5" xfId="478"/>
    <cellStyle name="Normal 2 4 2 4 5 2" xfId="1676"/>
    <cellStyle name="Normal 2 4 2 4 5 2 2" xfId="4060"/>
    <cellStyle name="Normal 2 4 2 4 5 2 2 2" xfId="8828"/>
    <cellStyle name="Normal 2 4 2 4 5 2 3" xfId="6444"/>
    <cellStyle name="Normal 2 4 2 4 5 3" xfId="2868"/>
    <cellStyle name="Normal 2 4 2 4 5 3 2" xfId="7636"/>
    <cellStyle name="Normal 2 4 2 4 5 4" xfId="5252"/>
    <cellStyle name="Normal 2 4 2 4 6" xfId="826"/>
    <cellStyle name="Normal 2 4 2 4 6 2" xfId="2024"/>
    <cellStyle name="Normal 2 4 2 4 6 2 2" xfId="4408"/>
    <cellStyle name="Normal 2 4 2 4 6 2 2 2" xfId="9176"/>
    <cellStyle name="Normal 2 4 2 4 6 2 3" xfId="6792"/>
    <cellStyle name="Normal 2 4 2 4 6 3" xfId="3216"/>
    <cellStyle name="Normal 2 4 2 4 6 3 2" xfId="7984"/>
    <cellStyle name="Normal 2 4 2 4 6 4" xfId="5600"/>
    <cellStyle name="Normal 2 4 2 4 7" xfId="1328"/>
    <cellStyle name="Normal 2 4 2 4 7 2" xfId="3712"/>
    <cellStyle name="Normal 2 4 2 4 7 2 2" xfId="8480"/>
    <cellStyle name="Normal 2 4 2 4 7 3" xfId="6096"/>
    <cellStyle name="Normal 2 4 2 4 8" xfId="2520"/>
    <cellStyle name="Normal 2 4 2 4 8 2" xfId="7288"/>
    <cellStyle name="Normal 2 4 2 4 9" xfId="4904"/>
    <cellStyle name="Normal 2 4 2 5" xfId="249"/>
    <cellStyle name="Normal 2 4 2 5 2" xfId="393"/>
    <cellStyle name="Normal 2 4 2 5 2 2" xfId="742"/>
    <cellStyle name="Normal 2 4 2 5 2 2 2" xfId="1940"/>
    <cellStyle name="Normal 2 4 2 5 2 2 2 2" xfId="4324"/>
    <cellStyle name="Normal 2 4 2 5 2 2 2 2 2" xfId="9092"/>
    <cellStyle name="Normal 2 4 2 5 2 2 2 3" xfId="6708"/>
    <cellStyle name="Normal 2 4 2 5 2 2 3" xfId="3132"/>
    <cellStyle name="Normal 2 4 2 5 2 2 3 2" xfId="7900"/>
    <cellStyle name="Normal 2 4 2 5 2 2 4" xfId="5516"/>
    <cellStyle name="Normal 2 4 2 5 2 3" xfId="1090"/>
    <cellStyle name="Normal 2 4 2 5 2 3 2" xfId="2288"/>
    <cellStyle name="Normal 2 4 2 5 2 3 2 2" xfId="4672"/>
    <cellStyle name="Normal 2 4 2 5 2 3 2 2 2" xfId="9440"/>
    <cellStyle name="Normal 2 4 2 5 2 3 2 3" xfId="7056"/>
    <cellStyle name="Normal 2 4 2 5 2 3 3" xfId="3480"/>
    <cellStyle name="Normal 2 4 2 5 2 3 3 2" xfId="8248"/>
    <cellStyle name="Normal 2 4 2 5 2 3 4" xfId="5864"/>
    <cellStyle name="Normal 2 4 2 5 2 4" xfId="1592"/>
    <cellStyle name="Normal 2 4 2 5 2 4 2" xfId="3976"/>
    <cellStyle name="Normal 2 4 2 5 2 4 2 2" xfId="8744"/>
    <cellStyle name="Normal 2 4 2 5 2 4 3" xfId="6360"/>
    <cellStyle name="Normal 2 4 2 5 2 5" xfId="2784"/>
    <cellStyle name="Normal 2 4 2 5 2 5 2" xfId="7552"/>
    <cellStyle name="Normal 2 4 2 5 2 6" xfId="5168"/>
    <cellStyle name="Normal 2 4 2 5 3" xfId="598"/>
    <cellStyle name="Normal 2 4 2 5 3 2" xfId="1796"/>
    <cellStyle name="Normal 2 4 2 5 3 2 2" xfId="4180"/>
    <cellStyle name="Normal 2 4 2 5 3 2 2 2" xfId="8948"/>
    <cellStyle name="Normal 2 4 2 5 3 2 3" xfId="6564"/>
    <cellStyle name="Normal 2 4 2 5 3 3" xfId="2988"/>
    <cellStyle name="Normal 2 4 2 5 3 3 2" xfId="7756"/>
    <cellStyle name="Normal 2 4 2 5 3 4" xfId="5372"/>
    <cellStyle name="Normal 2 4 2 5 4" xfId="946"/>
    <cellStyle name="Normal 2 4 2 5 4 2" xfId="2144"/>
    <cellStyle name="Normal 2 4 2 5 4 2 2" xfId="4528"/>
    <cellStyle name="Normal 2 4 2 5 4 2 2 2" xfId="9296"/>
    <cellStyle name="Normal 2 4 2 5 4 2 3" xfId="6912"/>
    <cellStyle name="Normal 2 4 2 5 4 3" xfId="3336"/>
    <cellStyle name="Normal 2 4 2 5 4 3 2" xfId="8104"/>
    <cellStyle name="Normal 2 4 2 5 4 4" xfId="5720"/>
    <cellStyle name="Normal 2 4 2 5 5" xfId="1448"/>
    <cellStyle name="Normal 2 4 2 5 5 2" xfId="3832"/>
    <cellStyle name="Normal 2 4 2 5 5 2 2" xfId="8600"/>
    <cellStyle name="Normal 2 4 2 5 5 3" xfId="6216"/>
    <cellStyle name="Normal 2 4 2 5 6" xfId="2640"/>
    <cellStyle name="Normal 2 4 2 5 6 2" xfId="7408"/>
    <cellStyle name="Normal 2 4 2 5 7" xfId="5024"/>
    <cellStyle name="Normal 2 4 2 6" xfId="177"/>
    <cellStyle name="Normal 2 4 2 6 2" xfId="526"/>
    <cellStyle name="Normal 2 4 2 6 2 2" xfId="1724"/>
    <cellStyle name="Normal 2 4 2 6 2 2 2" xfId="4108"/>
    <cellStyle name="Normal 2 4 2 6 2 2 2 2" xfId="8876"/>
    <cellStyle name="Normal 2 4 2 6 2 2 3" xfId="6492"/>
    <cellStyle name="Normal 2 4 2 6 2 3" xfId="2916"/>
    <cellStyle name="Normal 2 4 2 6 2 3 2" xfId="7684"/>
    <cellStyle name="Normal 2 4 2 6 2 4" xfId="5300"/>
    <cellStyle name="Normal 2 4 2 6 3" xfId="874"/>
    <cellStyle name="Normal 2 4 2 6 3 2" xfId="2072"/>
    <cellStyle name="Normal 2 4 2 6 3 2 2" xfId="4456"/>
    <cellStyle name="Normal 2 4 2 6 3 2 2 2" xfId="9224"/>
    <cellStyle name="Normal 2 4 2 6 3 2 3" xfId="6840"/>
    <cellStyle name="Normal 2 4 2 6 3 3" xfId="3264"/>
    <cellStyle name="Normal 2 4 2 6 3 3 2" xfId="8032"/>
    <cellStyle name="Normal 2 4 2 6 3 4" xfId="5648"/>
    <cellStyle name="Normal 2 4 2 6 4" xfId="1376"/>
    <cellStyle name="Normal 2 4 2 6 4 2" xfId="3760"/>
    <cellStyle name="Normal 2 4 2 6 4 2 2" xfId="8528"/>
    <cellStyle name="Normal 2 4 2 6 4 3" xfId="6144"/>
    <cellStyle name="Normal 2 4 2 6 5" xfId="2568"/>
    <cellStyle name="Normal 2 4 2 6 5 2" xfId="7336"/>
    <cellStyle name="Normal 2 4 2 6 6" xfId="4952"/>
    <cellStyle name="Normal 2 4 2 7" xfId="321"/>
    <cellStyle name="Normal 2 4 2 7 2" xfId="670"/>
    <cellStyle name="Normal 2 4 2 7 2 2" xfId="1868"/>
    <cellStyle name="Normal 2 4 2 7 2 2 2" xfId="4252"/>
    <cellStyle name="Normal 2 4 2 7 2 2 2 2" xfId="9020"/>
    <cellStyle name="Normal 2 4 2 7 2 2 3" xfId="6636"/>
    <cellStyle name="Normal 2 4 2 7 2 3" xfId="3060"/>
    <cellStyle name="Normal 2 4 2 7 2 3 2" xfId="7828"/>
    <cellStyle name="Normal 2 4 2 7 2 4" xfId="5444"/>
    <cellStyle name="Normal 2 4 2 7 3" xfId="1018"/>
    <cellStyle name="Normal 2 4 2 7 3 2" xfId="2216"/>
    <cellStyle name="Normal 2 4 2 7 3 2 2" xfId="4600"/>
    <cellStyle name="Normal 2 4 2 7 3 2 2 2" xfId="9368"/>
    <cellStyle name="Normal 2 4 2 7 3 2 3" xfId="6984"/>
    <cellStyle name="Normal 2 4 2 7 3 3" xfId="3408"/>
    <cellStyle name="Normal 2 4 2 7 3 3 2" xfId="8176"/>
    <cellStyle name="Normal 2 4 2 7 3 4" xfId="5792"/>
    <cellStyle name="Normal 2 4 2 7 4" xfId="1520"/>
    <cellStyle name="Normal 2 4 2 7 4 2" xfId="3904"/>
    <cellStyle name="Normal 2 4 2 7 4 2 2" xfId="8672"/>
    <cellStyle name="Normal 2 4 2 7 4 3" xfId="6288"/>
    <cellStyle name="Normal 2 4 2 7 5" xfId="2712"/>
    <cellStyle name="Normal 2 4 2 7 5 2" xfId="7480"/>
    <cellStyle name="Normal 2 4 2 7 6" xfId="5096"/>
    <cellStyle name="Normal 2 4 2 8" xfId="466"/>
    <cellStyle name="Normal 2 4 2 8 2" xfId="1664"/>
    <cellStyle name="Normal 2 4 2 8 2 2" xfId="4048"/>
    <cellStyle name="Normal 2 4 2 8 2 2 2" xfId="8816"/>
    <cellStyle name="Normal 2 4 2 8 2 3" xfId="6432"/>
    <cellStyle name="Normal 2 4 2 8 3" xfId="2856"/>
    <cellStyle name="Normal 2 4 2 8 3 2" xfId="7624"/>
    <cellStyle name="Normal 2 4 2 8 4" xfId="5240"/>
    <cellStyle name="Normal 2 4 2 9" xfId="814"/>
    <cellStyle name="Normal 2 4 2 9 2" xfId="2012"/>
    <cellStyle name="Normal 2 4 2 9 2 2" xfId="4396"/>
    <cellStyle name="Normal 2 4 2 9 2 2 2" xfId="9164"/>
    <cellStyle name="Normal 2 4 2 9 2 3" xfId="6780"/>
    <cellStyle name="Normal 2 4 2 9 3" xfId="3204"/>
    <cellStyle name="Normal 2 4 2 9 3 2" xfId="7972"/>
    <cellStyle name="Normal 2 4 2 9 4" xfId="5588"/>
    <cellStyle name="Normal 2 4 3" xfId="27"/>
    <cellStyle name="Normal 2 4 3 10" xfId="1169"/>
    <cellStyle name="Normal 2 4 3 10 2" xfId="2366"/>
    <cellStyle name="Normal 2 4 3 10 2 2" xfId="4750"/>
    <cellStyle name="Normal 2 4 3 10 2 2 2" xfId="9518"/>
    <cellStyle name="Normal 2 4 3 10 2 3" xfId="7134"/>
    <cellStyle name="Normal 2 4 3 10 3" xfId="3558"/>
    <cellStyle name="Normal 2 4 3 10 3 2" xfId="8326"/>
    <cellStyle name="Normal 2 4 3 10 4" xfId="5942"/>
    <cellStyle name="Normal 2 4 3 11" xfId="75"/>
    <cellStyle name="Normal 2 4 3 11 2" xfId="1274"/>
    <cellStyle name="Normal 2 4 3 11 2 2" xfId="3658"/>
    <cellStyle name="Normal 2 4 3 11 2 2 2" xfId="8426"/>
    <cellStyle name="Normal 2 4 3 11 2 3" xfId="6042"/>
    <cellStyle name="Normal 2 4 3 11 3" xfId="2466"/>
    <cellStyle name="Normal 2 4 3 11 3 2" xfId="7234"/>
    <cellStyle name="Normal 2 4 3 11 4" xfId="4850"/>
    <cellStyle name="Normal 2 4 3 12" xfId="1226"/>
    <cellStyle name="Normal 2 4 3 12 2" xfId="3610"/>
    <cellStyle name="Normal 2 4 3 12 2 2" xfId="8378"/>
    <cellStyle name="Normal 2 4 3 12 3" xfId="5994"/>
    <cellStyle name="Normal 2 4 3 13" xfId="2418"/>
    <cellStyle name="Normal 2 4 3 13 2" xfId="7186"/>
    <cellStyle name="Normal 2 4 3 14" xfId="4802"/>
    <cellStyle name="Normal 2 4 3 2" xfId="51"/>
    <cellStyle name="Normal 2 4 3 2 10" xfId="1250"/>
    <cellStyle name="Normal 2 4 3 2 10 2" xfId="3634"/>
    <cellStyle name="Normal 2 4 3 2 10 2 2" xfId="8402"/>
    <cellStyle name="Normal 2 4 3 2 10 3" xfId="6018"/>
    <cellStyle name="Normal 2 4 3 2 11" xfId="2442"/>
    <cellStyle name="Normal 2 4 3 2 11 2" xfId="7210"/>
    <cellStyle name="Normal 2 4 3 2 12" xfId="4826"/>
    <cellStyle name="Normal 2 4 3 2 2" xfId="303"/>
    <cellStyle name="Normal 2 4 3 2 2 2" xfId="447"/>
    <cellStyle name="Normal 2 4 3 2 2 2 2" xfId="796"/>
    <cellStyle name="Normal 2 4 3 2 2 2 2 2" xfId="1994"/>
    <cellStyle name="Normal 2 4 3 2 2 2 2 2 2" xfId="4378"/>
    <cellStyle name="Normal 2 4 3 2 2 2 2 2 2 2" xfId="9146"/>
    <cellStyle name="Normal 2 4 3 2 2 2 2 2 3" xfId="6762"/>
    <cellStyle name="Normal 2 4 3 2 2 2 2 3" xfId="3186"/>
    <cellStyle name="Normal 2 4 3 2 2 2 2 3 2" xfId="7954"/>
    <cellStyle name="Normal 2 4 3 2 2 2 2 4" xfId="5570"/>
    <cellStyle name="Normal 2 4 3 2 2 2 3" xfId="1144"/>
    <cellStyle name="Normal 2 4 3 2 2 2 3 2" xfId="2342"/>
    <cellStyle name="Normal 2 4 3 2 2 2 3 2 2" xfId="4726"/>
    <cellStyle name="Normal 2 4 3 2 2 2 3 2 2 2" xfId="9494"/>
    <cellStyle name="Normal 2 4 3 2 2 2 3 2 3" xfId="7110"/>
    <cellStyle name="Normal 2 4 3 2 2 2 3 3" xfId="3534"/>
    <cellStyle name="Normal 2 4 3 2 2 2 3 3 2" xfId="8302"/>
    <cellStyle name="Normal 2 4 3 2 2 2 3 4" xfId="5918"/>
    <cellStyle name="Normal 2 4 3 2 2 2 4" xfId="1646"/>
    <cellStyle name="Normal 2 4 3 2 2 2 4 2" xfId="4030"/>
    <cellStyle name="Normal 2 4 3 2 2 2 4 2 2" xfId="8798"/>
    <cellStyle name="Normal 2 4 3 2 2 2 4 3" xfId="6414"/>
    <cellStyle name="Normal 2 4 3 2 2 2 5" xfId="2838"/>
    <cellStyle name="Normal 2 4 3 2 2 2 5 2" xfId="7606"/>
    <cellStyle name="Normal 2 4 3 2 2 2 6" xfId="5222"/>
    <cellStyle name="Normal 2 4 3 2 2 3" xfId="652"/>
    <cellStyle name="Normal 2 4 3 2 2 3 2" xfId="1850"/>
    <cellStyle name="Normal 2 4 3 2 2 3 2 2" xfId="4234"/>
    <cellStyle name="Normal 2 4 3 2 2 3 2 2 2" xfId="9002"/>
    <cellStyle name="Normal 2 4 3 2 2 3 2 3" xfId="6618"/>
    <cellStyle name="Normal 2 4 3 2 2 3 3" xfId="3042"/>
    <cellStyle name="Normal 2 4 3 2 2 3 3 2" xfId="7810"/>
    <cellStyle name="Normal 2 4 3 2 2 3 4" xfId="5426"/>
    <cellStyle name="Normal 2 4 3 2 2 4" xfId="1000"/>
    <cellStyle name="Normal 2 4 3 2 2 4 2" xfId="2198"/>
    <cellStyle name="Normal 2 4 3 2 2 4 2 2" xfId="4582"/>
    <cellStyle name="Normal 2 4 3 2 2 4 2 2 2" xfId="9350"/>
    <cellStyle name="Normal 2 4 3 2 2 4 2 3" xfId="6966"/>
    <cellStyle name="Normal 2 4 3 2 2 4 3" xfId="3390"/>
    <cellStyle name="Normal 2 4 3 2 2 4 3 2" xfId="8158"/>
    <cellStyle name="Normal 2 4 3 2 2 4 4" xfId="5774"/>
    <cellStyle name="Normal 2 4 3 2 2 5" xfId="1502"/>
    <cellStyle name="Normal 2 4 3 2 2 5 2" xfId="3886"/>
    <cellStyle name="Normal 2 4 3 2 2 5 2 2" xfId="8654"/>
    <cellStyle name="Normal 2 4 3 2 2 5 3" xfId="6270"/>
    <cellStyle name="Normal 2 4 3 2 2 6" xfId="2694"/>
    <cellStyle name="Normal 2 4 3 2 2 6 2" xfId="7462"/>
    <cellStyle name="Normal 2 4 3 2 2 7" xfId="5078"/>
    <cellStyle name="Normal 2 4 3 2 3" xfId="231"/>
    <cellStyle name="Normal 2 4 3 2 3 2" xfId="580"/>
    <cellStyle name="Normal 2 4 3 2 3 2 2" xfId="1778"/>
    <cellStyle name="Normal 2 4 3 2 3 2 2 2" xfId="4162"/>
    <cellStyle name="Normal 2 4 3 2 3 2 2 2 2" xfId="8930"/>
    <cellStyle name="Normal 2 4 3 2 3 2 2 3" xfId="6546"/>
    <cellStyle name="Normal 2 4 3 2 3 2 3" xfId="2970"/>
    <cellStyle name="Normal 2 4 3 2 3 2 3 2" xfId="7738"/>
    <cellStyle name="Normal 2 4 3 2 3 2 4" xfId="5354"/>
    <cellStyle name="Normal 2 4 3 2 3 3" xfId="928"/>
    <cellStyle name="Normal 2 4 3 2 3 3 2" xfId="2126"/>
    <cellStyle name="Normal 2 4 3 2 3 3 2 2" xfId="4510"/>
    <cellStyle name="Normal 2 4 3 2 3 3 2 2 2" xfId="9278"/>
    <cellStyle name="Normal 2 4 3 2 3 3 2 3" xfId="6894"/>
    <cellStyle name="Normal 2 4 3 2 3 3 3" xfId="3318"/>
    <cellStyle name="Normal 2 4 3 2 3 3 3 2" xfId="8086"/>
    <cellStyle name="Normal 2 4 3 2 3 3 4" xfId="5702"/>
    <cellStyle name="Normal 2 4 3 2 3 4" xfId="1430"/>
    <cellStyle name="Normal 2 4 3 2 3 4 2" xfId="3814"/>
    <cellStyle name="Normal 2 4 3 2 3 4 2 2" xfId="8582"/>
    <cellStyle name="Normal 2 4 3 2 3 4 3" xfId="6198"/>
    <cellStyle name="Normal 2 4 3 2 3 5" xfId="2622"/>
    <cellStyle name="Normal 2 4 3 2 3 5 2" xfId="7390"/>
    <cellStyle name="Normal 2 4 3 2 3 6" xfId="5006"/>
    <cellStyle name="Normal 2 4 3 2 4" xfId="375"/>
    <cellStyle name="Normal 2 4 3 2 4 2" xfId="724"/>
    <cellStyle name="Normal 2 4 3 2 4 2 2" xfId="1922"/>
    <cellStyle name="Normal 2 4 3 2 4 2 2 2" xfId="4306"/>
    <cellStyle name="Normal 2 4 3 2 4 2 2 2 2" xfId="9074"/>
    <cellStyle name="Normal 2 4 3 2 4 2 2 3" xfId="6690"/>
    <cellStyle name="Normal 2 4 3 2 4 2 3" xfId="3114"/>
    <cellStyle name="Normal 2 4 3 2 4 2 3 2" xfId="7882"/>
    <cellStyle name="Normal 2 4 3 2 4 2 4" xfId="5498"/>
    <cellStyle name="Normal 2 4 3 2 4 3" xfId="1072"/>
    <cellStyle name="Normal 2 4 3 2 4 3 2" xfId="2270"/>
    <cellStyle name="Normal 2 4 3 2 4 3 2 2" xfId="4654"/>
    <cellStyle name="Normal 2 4 3 2 4 3 2 2 2" xfId="9422"/>
    <cellStyle name="Normal 2 4 3 2 4 3 2 3" xfId="7038"/>
    <cellStyle name="Normal 2 4 3 2 4 3 3" xfId="3462"/>
    <cellStyle name="Normal 2 4 3 2 4 3 3 2" xfId="8230"/>
    <cellStyle name="Normal 2 4 3 2 4 3 4" xfId="5846"/>
    <cellStyle name="Normal 2 4 3 2 4 4" xfId="1574"/>
    <cellStyle name="Normal 2 4 3 2 4 4 2" xfId="3958"/>
    <cellStyle name="Normal 2 4 3 2 4 4 2 2" xfId="8726"/>
    <cellStyle name="Normal 2 4 3 2 4 4 3" xfId="6342"/>
    <cellStyle name="Normal 2 4 3 2 4 5" xfId="2766"/>
    <cellStyle name="Normal 2 4 3 2 4 5 2" xfId="7534"/>
    <cellStyle name="Normal 2 4 3 2 4 6" xfId="5150"/>
    <cellStyle name="Normal 2 4 3 2 5" xfId="508"/>
    <cellStyle name="Normal 2 4 3 2 5 2" xfId="1706"/>
    <cellStyle name="Normal 2 4 3 2 5 2 2" xfId="4090"/>
    <cellStyle name="Normal 2 4 3 2 5 2 2 2" xfId="8858"/>
    <cellStyle name="Normal 2 4 3 2 5 2 3" xfId="6474"/>
    <cellStyle name="Normal 2 4 3 2 5 3" xfId="2898"/>
    <cellStyle name="Normal 2 4 3 2 5 3 2" xfId="7666"/>
    <cellStyle name="Normal 2 4 3 2 5 4" xfId="5282"/>
    <cellStyle name="Normal 2 4 3 2 6" xfId="856"/>
    <cellStyle name="Normal 2 4 3 2 6 2" xfId="2054"/>
    <cellStyle name="Normal 2 4 3 2 6 2 2" xfId="4438"/>
    <cellStyle name="Normal 2 4 3 2 6 2 2 2" xfId="9206"/>
    <cellStyle name="Normal 2 4 3 2 6 2 3" xfId="6822"/>
    <cellStyle name="Normal 2 4 3 2 6 3" xfId="3246"/>
    <cellStyle name="Normal 2 4 3 2 6 3 2" xfId="8014"/>
    <cellStyle name="Normal 2 4 3 2 6 4" xfId="5630"/>
    <cellStyle name="Normal 2 4 3 2 7" xfId="159"/>
    <cellStyle name="Normal 2 4 3 2 7 2" xfId="1358"/>
    <cellStyle name="Normal 2 4 3 2 7 2 2" xfId="3742"/>
    <cellStyle name="Normal 2 4 3 2 7 2 2 2" xfId="8510"/>
    <cellStyle name="Normal 2 4 3 2 7 2 3" xfId="6126"/>
    <cellStyle name="Normal 2 4 3 2 7 3" xfId="2550"/>
    <cellStyle name="Normal 2 4 3 2 7 3 2" xfId="7318"/>
    <cellStyle name="Normal 2 4 3 2 7 4" xfId="4934"/>
    <cellStyle name="Normal 2 4 3 2 8" xfId="1193"/>
    <cellStyle name="Normal 2 4 3 2 8 2" xfId="2390"/>
    <cellStyle name="Normal 2 4 3 2 8 2 2" xfId="4774"/>
    <cellStyle name="Normal 2 4 3 2 8 2 2 2" xfId="9542"/>
    <cellStyle name="Normal 2 4 3 2 8 2 3" xfId="7158"/>
    <cellStyle name="Normal 2 4 3 2 8 3" xfId="3582"/>
    <cellStyle name="Normal 2 4 3 2 8 3 2" xfId="8350"/>
    <cellStyle name="Normal 2 4 3 2 8 4" xfId="5966"/>
    <cellStyle name="Normal 2 4 3 2 9" xfId="99"/>
    <cellStyle name="Normal 2 4 3 2 9 2" xfId="1298"/>
    <cellStyle name="Normal 2 4 3 2 9 2 2" xfId="3682"/>
    <cellStyle name="Normal 2 4 3 2 9 2 2 2" xfId="8450"/>
    <cellStyle name="Normal 2 4 3 2 9 2 3" xfId="6066"/>
    <cellStyle name="Normal 2 4 3 2 9 3" xfId="2490"/>
    <cellStyle name="Normal 2 4 3 2 9 3 2" xfId="7258"/>
    <cellStyle name="Normal 2 4 3 2 9 4" xfId="4874"/>
    <cellStyle name="Normal 2 4 3 3" xfId="207"/>
    <cellStyle name="Normal 2 4 3 3 2" xfId="279"/>
    <cellStyle name="Normal 2 4 3 3 2 2" xfId="423"/>
    <cellStyle name="Normal 2 4 3 3 2 2 2" xfId="772"/>
    <cellStyle name="Normal 2 4 3 3 2 2 2 2" xfId="1970"/>
    <cellStyle name="Normal 2 4 3 3 2 2 2 2 2" xfId="4354"/>
    <cellStyle name="Normal 2 4 3 3 2 2 2 2 2 2" xfId="9122"/>
    <cellStyle name="Normal 2 4 3 3 2 2 2 2 3" xfId="6738"/>
    <cellStyle name="Normal 2 4 3 3 2 2 2 3" xfId="3162"/>
    <cellStyle name="Normal 2 4 3 3 2 2 2 3 2" xfId="7930"/>
    <cellStyle name="Normal 2 4 3 3 2 2 2 4" xfId="5546"/>
    <cellStyle name="Normal 2 4 3 3 2 2 3" xfId="1120"/>
    <cellStyle name="Normal 2 4 3 3 2 2 3 2" xfId="2318"/>
    <cellStyle name="Normal 2 4 3 3 2 2 3 2 2" xfId="4702"/>
    <cellStyle name="Normal 2 4 3 3 2 2 3 2 2 2" xfId="9470"/>
    <cellStyle name="Normal 2 4 3 3 2 2 3 2 3" xfId="7086"/>
    <cellStyle name="Normal 2 4 3 3 2 2 3 3" xfId="3510"/>
    <cellStyle name="Normal 2 4 3 3 2 2 3 3 2" xfId="8278"/>
    <cellStyle name="Normal 2 4 3 3 2 2 3 4" xfId="5894"/>
    <cellStyle name="Normal 2 4 3 3 2 2 4" xfId="1622"/>
    <cellStyle name="Normal 2 4 3 3 2 2 4 2" xfId="4006"/>
    <cellStyle name="Normal 2 4 3 3 2 2 4 2 2" xfId="8774"/>
    <cellStyle name="Normal 2 4 3 3 2 2 4 3" xfId="6390"/>
    <cellStyle name="Normal 2 4 3 3 2 2 5" xfId="2814"/>
    <cellStyle name="Normal 2 4 3 3 2 2 5 2" xfId="7582"/>
    <cellStyle name="Normal 2 4 3 3 2 2 6" xfId="5198"/>
    <cellStyle name="Normal 2 4 3 3 2 3" xfId="628"/>
    <cellStyle name="Normal 2 4 3 3 2 3 2" xfId="1826"/>
    <cellStyle name="Normal 2 4 3 3 2 3 2 2" xfId="4210"/>
    <cellStyle name="Normal 2 4 3 3 2 3 2 2 2" xfId="8978"/>
    <cellStyle name="Normal 2 4 3 3 2 3 2 3" xfId="6594"/>
    <cellStyle name="Normal 2 4 3 3 2 3 3" xfId="3018"/>
    <cellStyle name="Normal 2 4 3 3 2 3 3 2" xfId="7786"/>
    <cellStyle name="Normal 2 4 3 3 2 3 4" xfId="5402"/>
    <cellStyle name="Normal 2 4 3 3 2 4" xfId="976"/>
    <cellStyle name="Normal 2 4 3 3 2 4 2" xfId="2174"/>
    <cellStyle name="Normal 2 4 3 3 2 4 2 2" xfId="4558"/>
    <cellStyle name="Normal 2 4 3 3 2 4 2 2 2" xfId="9326"/>
    <cellStyle name="Normal 2 4 3 3 2 4 2 3" xfId="6942"/>
    <cellStyle name="Normal 2 4 3 3 2 4 3" xfId="3366"/>
    <cellStyle name="Normal 2 4 3 3 2 4 3 2" xfId="8134"/>
    <cellStyle name="Normal 2 4 3 3 2 4 4" xfId="5750"/>
    <cellStyle name="Normal 2 4 3 3 2 5" xfId="1478"/>
    <cellStyle name="Normal 2 4 3 3 2 5 2" xfId="3862"/>
    <cellStyle name="Normal 2 4 3 3 2 5 2 2" xfId="8630"/>
    <cellStyle name="Normal 2 4 3 3 2 5 3" xfId="6246"/>
    <cellStyle name="Normal 2 4 3 3 2 6" xfId="2670"/>
    <cellStyle name="Normal 2 4 3 3 2 6 2" xfId="7438"/>
    <cellStyle name="Normal 2 4 3 3 2 7" xfId="5054"/>
    <cellStyle name="Normal 2 4 3 3 3" xfId="351"/>
    <cellStyle name="Normal 2 4 3 3 3 2" xfId="700"/>
    <cellStyle name="Normal 2 4 3 3 3 2 2" xfId="1898"/>
    <cellStyle name="Normal 2 4 3 3 3 2 2 2" xfId="4282"/>
    <cellStyle name="Normal 2 4 3 3 3 2 2 2 2" xfId="9050"/>
    <cellStyle name="Normal 2 4 3 3 3 2 2 3" xfId="6666"/>
    <cellStyle name="Normal 2 4 3 3 3 2 3" xfId="3090"/>
    <cellStyle name="Normal 2 4 3 3 3 2 3 2" xfId="7858"/>
    <cellStyle name="Normal 2 4 3 3 3 2 4" xfId="5474"/>
    <cellStyle name="Normal 2 4 3 3 3 3" xfId="1048"/>
    <cellStyle name="Normal 2 4 3 3 3 3 2" xfId="2246"/>
    <cellStyle name="Normal 2 4 3 3 3 3 2 2" xfId="4630"/>
    <cellStyle name="Normal 2 4 3 3 3 3 2 2 2" xfId="9398"/>
    <cellStyle name="Normal 2 4 3 3 3 3 2 3" xfId="7014"/>
    <cellStyle name="Normal 2 4 3 3 3 3 3" xfId="3438"/>
    <cellStyle name="Normal 2 4 3 3 3 3 3 2" xfId="8206"/>
    <cellStyle name="Normal 2 4 3 3 3 3 4" xfId="5822"/>
    <cellStyle name="Normal 2 4 3 3 3 4" xfId="1550"/>
    <cellStyle name="Normal 2 4 3 3 3 4 2" xfId="3934"/>
    <cellStyle name="Normal 2 4 3 3 3 4 2 2" xfId="8702"/>
    <cellStyle name="Normal 2 4 3 3 3 4 3" xfId="6318"/>
    <cellStyle name="Normal 2 4 3 3 3 5" xfId="2742"/>
    <cellStyle name="Normal 2 4 3 3 3 5 2" xfId="7510"/>
    <cellStyle name="Normal 2 4 3 3 3 6" xfId="5126"/>
    <cellStyle name="Normal 2 4 3 3 4" xfId="556"/>
    <cellStyle name="Normal 2 4 3 3 4 2" xfId="1754"/>
    <cellStyle name="Normal 2 4 3 3 4 2 2" xfId="4138"/>
    <cellStyle name="Normal 2 4 3 3 4 2 2 2" xfId="8906"/>
    <cellStyle name="Normal 2 4 3 3 4 2 3" xfId="6522"/>
    <cellStyle name="Normal 2 4 3 3 4 3" xfId="2946"/>
    <cellStyle name="Normal 2 4 3 3 4 3 2" xfId="7714"/>
    <cellStyle name="Normal 2 4 3 3 4 4" xfId="5330"/>
    <cellStyle name="Normal 2 4 3 3 5" xfId="904"/>
    <cellStyle name="Normal 2 4 3 3 5 2" xfId="2102"/>
    <cellStyle name="Normal 2 4 3 3 5 2 2" xfId="4486"/>
    <cellStyle name="Normal 2 4 3 3 5 2 2 2" xfId="9254"/>
    <cellStyle name="Normal 2 4 3 3 5 2 3" xfId="6870"/>
    <cellStyle name="Normal 2 4 3 3 5 3" xfId="3294"/>
    <cellStyle name="Normal 2 4 3 3 5 3 2" xfId="8062"/>
    <cellStyle name="Normal 2 4 3 3 5 4" xfId="5678"/>
    <cellStyle name="Normal 2 4 3 3 6" xfId="1406"/>
    <cellStyle name="Normal 2 4 3 3 6 2" xfId="3790"/>
    <cellStyle name="Normal 2 4 3 3 6 2 2" xfId="8558"/>
    <cellStyle name="Normal 2 4 3 3 6 3" xfId="6174"/>
    <cellStyle name="Normal 2 4 3 3 7" xfId="2598"/>
    <cellStyle name="Normal 2 4 3 3 7 2" xfId="7366"/>
    <cellStyle name="Normal 2 4 3 3 8" xfId="4982"/>
    <cellStyle name="Normal 2 4 3 4" xfId="255"/>
    <cellStyle name="Normal 2 4 3 4 2" xfId="399"/>
    <cellStyle name="Normal 2 4 3 4 2 2" xfId="748"/>
    <cellStyle name="Normal 2 4 3 4 2 2 2" xfId="1946"/>
    <cellStyle name="Normal 2 4 3 4 2 2 2 2" xfId="4330"/>
    <cellStyle name="Normal 2 4 3 4 2 2 2 2 2" xfId="9098"/>
    <cellStyle name="Normal 2 4 3 4 2 2 2 3" xfId="6714"/>
    <cellStyle name="Normal 2 4 3 4 2 2 3" xfId="3138"/>
    <cellStyle name="Normal 2 4 3 4 2 2 3 2" xfId="7906"/>
    <cellStyle name="Normal 2 4 3 4 2 2 4" xfId="5522"/>
    <cellStyle name="Normal 2 4 3 4 2 3" xfId="1096"/>
    <cellStyle name="Normal 2 4 3 4 2 3 2" xfId="2294"/>
    <cellStyle name="Normal 2 4 3 4 2 3 2 2" xfId="4678"/>
    <cellStyle name="Normal 2 4 3 4 2 3 2 2 2" xfId="9446"/>
    <cellStyle name="Normal 2 4 3 4 2 3 2 3" xfId="7062"/>
    <cellStyle name="Normal 2 4 3 4 2 3 3" xfId="3486"/>
    <cellStyle name="Normal 2 4 3 4 2 3 3 2" xfId="8254"/>
    <cellStyle name="Normal 2 4 3 4 2 3 4" xfId="5870"/>
    <cellStyle name="Normal 2 4 3 4 2 4" xfId="1598"/>
    <cellStyle name="Normal 2 4 3 4 2 4 2" xfId="3982"/>
    <cellStyle name="Normal 2 4 3 4 2 4 2 2" xfId="8750"/>
    <cellStyle name="Normal 2 4 3 4 2 4 3" xfId="6366"/>
    <cellStyle name="Normal 2 4 3 4 2 5" xfId="2790"/>
    <cellStyle name="Normal 2 4 3 4 2 5 2" xfId="7558"/>
    <cellStyle name="Normal 2 4 3 4 2 6" xfId="5174"/>
    <cellStyle name="Normal 2 4 3 4 3" xfId="604"/>
    <cellStyle name="Normal 2 4 3 4 3 2" xfId="1802"/>
    <cellStyle name="Normal 2 4 3 4 3 2 2" xfId="4186"/>
    <cellStyle name="Normal 2 4 3 4 3 2 2 2" xfId="8954"/>
    <cellStyle name="Normal 2 4 3 4 3 2 3" xfId="6570"/>
    <cellStyle name="Normal 2 4 3 4 3 3" xfId="2994"/>
    <cellStyle name="Normal 2 4 3 4 3 3 2" xfId="7762"/>
    <cellStyle name="Normal 2 4 3 4 3 4" xfId="5378"/>
    <cellStyle name="Normal 2 4 3 4 4" xfId="952"/>
    <cellStyle name="Normal 2 4 3 4 4 2" xfId="2150"/>
    <cellStyle name="Normal 2 4 3 4 4 2 2" xfId="4534"/>
    <cellStyle name="Normal 2 4 3 4 4 2 2 2" xfId="9302"/>
    <cellStyle name="Normal 2 4 3 4 4 2 3" xfId="6918"/>
    <cellStyle name="Normal 2 4 3 4 4 3" xfId="3342"/>
    <cellStyle name="Normal 2 4 3 4 4 3 2" xfId="8110"/>
    <cellStyle name="Normal 2 4 3 4 4 4" xfId="5726"/>
    <cellStyle name="Normal 2 4 3 4 5" xfId="1454"/>
    <cellStyle name="Normal 2 4 3 4 5 2" xfId="3838"/>
    <cellStyle name="Normal 2 4 3 4 5 2 2" xfId="8606"/>
    <cellStyle name="Normal 2 4 3 4 5 3" xfId="6222"/>
    <cellStyle name="Normal 2 4 3 4 6" xfId="2646"/>
    <cellStyle name="Normal 2 4 3 4 6 2" xfId="7414"/>
    <cellStyle name="Normal 2 4 3 4 7" xfId="5030"/>
    <cellStyle name="Normal 2 4 3 5" xfId="183"/>
    <cellStyle name="Normal 2 4 3 5 2" xfId="532"/>
    <cellStyle name="Normal 2 4 3 5 2 2" xfId="1730"/>
    <cellStyle name="Normal 2 4 3 5 2 2 2" xfId="4114"/>
    <cellStyle name="Normal 2 4 3 5 2 2 2 2" xfId="8882"/>
    <cellStyle name="Normal 2 4 3 5 2 2 3" xfId="6498"/>
    <cellStyle name="Normal 2 4 3 5 2 3" xfId="2922"/>
    <cellStyle name="Normal 2 4 3 5 2 3 2" xfId="7690"/>
    <cellStyle name="Normal 2 4 3 5 2 4" xfId="5306"/>
    <cellStyle name="Normal 2 4 3 5 3" xfId="880"/>
    <cellStyle name="Normal 2 4 3 5 3 2" xfId="2078"/>
    <cellStyle name="Normal 2 4 3 5 3 2 2" xfId="4462"/>
    <cellStyle name="Normal 2 4 3 5 3 2 2 2" xfId="9230"/>
    <cellStyle name="Normal 2 4 3 5 3 2 3" xfId="6846"/>
    <cellStyle name="Normal 2 4 3 5 3 3" xfId="3270"/>
    <cellStyle name="Normal 2 4 3 5 3 3 2" xfId="8038"/>
    <cellStyle name="Normal 2 4 3 5 3 4" xfId="5654"/>
    <cellStyle name="Normal 2 4 3 5 4" xfId="1382"/>
    <cellStyle name="Normal 2 4 3 5 4 2" xfId="3766"/>
    <cellStyle name="Normal 2 4 3 5 4 2 2" xfId="8534"/>
    <cellStyle name="Normal 2 4 3 5 4 3" xfId="6150"/>
    <cellStyle name="Normal 2 4 3 5 5" xfId="2574"/>
    <cellStyle name="Normal 2 4 3 5 5 2" xfId="7342"/>
    <cellStyle name="Normal 2 4 3 5 6" xfId="4958"/>
    <cellStyle name="Normal 2 4 3 6" xfId="327"/>
    <cellStyle name="Normal 2 4 3 6 2" xfId="676"/>
    <cellStyle name="Normal 2 4 3 6 2 2" xfId="1874"/>
    <cellStyle name="Normal 2 4 3 6 2 2 2" xfId="4258"/>
    <cellStyle name="Normal 2 4 3 6 2 2 2 2" xfId="9026"/>
    <cellStyle name="Normal 2 4 3 6 2 2 3" xfId="6642"/>
    <cellStyle name="Normal 2 4 3 6 2 3" xfId="3066"/>
    <cellStyle name="Normal 2 4 3 6 2 3 2" xfId="7834"/>
    <cellStyle name="Normal 2 4 3 6 2 4" xfId="5450"/>
    <cellStyle name="Normal 2 4 3 6 3" xfId="1024"/>
    <cellStyle name="Normal 2 4 3 6 3 2" xfId="2222"/>
    <cellStyle name="Normal 2 4 3 6 3 2 2" xfId="4606"/>
    <cellStyle name="Normal 2 4 3 6 3 2 2 2" xfId="9374"/>
    <cellStyle name="Normal 2 4 3 6 3 2 3" xfId="6990"/>
    <cellStyle name="Normal 2 4 3 6 3 3" xfId="3414"/>
    <cellStyle name="Normal 2 4 3 6 3 3 2" xfId="8182"/>
    <cellStyle name="Normal 2 4 3 6 3 4" xfId="5798"/>
    <cellStyle name="Normal 2 4 3 6 4" xfId="1526"/>
    <cellStyle name="Normal 2 4 3 6 4 2" xfId="3910"/>
    <cellStyle name="Normal 2 4 3 6 4 2 2" xfId="8678"/>
    <cellStyle name="Normal 2 4 3 6 4 3" xfId="6294"/>
    <cellStyle name="Normal 2 4 3 6 5" xfId="2718"/>
    <cellStyle name="Normal 2 4 3 6 5 2" xfId="7486"/>
    <cellStyle name="Normal 2 4 3 6 6" xfId="5102"/>
    <cellStyle name="Normal 2 4 3 7" xfId="484"/>
    <cellStyle name="Normal 2 4 3 7 2" xfId="1682"/>
    <cellStyle name="Normal 2 4 3 7 2 2" xfId="4066"/>
    <cellStyle name="Normal 2 4 3 7 2 2 2" xfId="8834"/>
    <cellStyle name="Normal 2 4 3 7 2 3" xfId="6450"/>
    <cellStyle name="Normal 2 4 3 7 3" xfId="2874"/>
    <cellStyle name="Normal 2 4 3 7 3 2" xfId="7642"/>
    <cellStyle name="Normal 2 4 3 7 4" xfId="5258"/>
    <cellStyle name="Normal 2 4 3 8" xfId="832"/>
    <cellStyle name="Normal 2 4 3 8 2" xfId="2030"/>
    <cellStyle name="Normal 2 4 3 8 2 2" xfId="4414"/>
    <cellStyle name="Normal 2 4 3 8 2 2 2" xfId="9182"/>
    <cellStyle name="Normal 2 4 3 8 2 3" xfId="6798"/>
    <cellStyle name="Normal 2 4 3 8 3" xfId="3222"/>
    <cellStyle name="Normal 2 4 3 8 3 2" xfId="7990"/>
    <cellStyle name="Normal 2 4 3 8 4" xfId="5606"/>
    <cellStyle name="Normal 2 4 3 9" xfId="135"/>
    <cellStyle name="Normal 2 4 3 9 2" xfId="1334"/>
    <cellStyle name="Normal 2 4 3 9 2 2" xfId="3718"/>
    <cellStyle name="Normal 2 4 3 9 2 2 2" xfId="8486"/>
    <cellStyle name="Normal 2 4 3 9 2 3" xfId="6102"/>
    <cellStyle name="Normal 2 4 3 9 3" xfId="2526"/>
    <cellStyle name="Normal 2 4 3 9 3 2" xfId="7294"/>
    <cellStyle name="Normal 2 4 3 9 4" xfId="4910"/>
    <cellStyle name="Normal 2 4 4" xfId="39"/>
    <cellStyle name="Normal 2 4 4 10" xfId="1238"/>
    <cellStyle name="Normal 2 4 4 10 2" xfId="3622"/>
    <cellStyle name="Normal 2 4 4 10 2 2" xfId="8390"/>
    <cellStyle name="Normal 2 4 4 10 3" xfId="6006"/>
    <cellStyle name="Normal 2 4 4 11" xfId="2430"/>
    <cellStyle name="Normal 2 4 4 11 2" xfId="7198"/>
    <cellStyle name="Normal 2 4 4 12" xfId="4814"/>
    <cellStyle name="Normal 2 4 4 2" xfId="291"/>
    <cellStyle name="Normal 2 4 4 2 2" xfId="435"/>
    <cellStyle name="Normal 2 4 4 2 2 2" xfId="784"/>
    <cellStyle name="Normal 2 4 4 2 2 2 2" xfId="1982"/>
    <cellStyle name="Normal 2 4 4 2 2 2 2 2" xfId="4366"/>
    <cellStyle name="Normal 2 4 4 2 2 2 2 2 2" xfId="9134"/>
    <cellStyle name="Normal 2 4 4 2 2 2 2 3" xfId="6750"/>
    <cellStyle name="Normal 2 4 4 2 2 2 3" xfId="3174"/>
    <cellStyle name="Normal 2 4 4 2 2 2 3 2" xfId="7942"/>
    <cellStyle name="Normal 2 4 4 2 2 2 4" xfId="5558"/>
    <cellStyle name="Normal 2 4 4 2 2 3" xfId="1132"/>
    <cellStyle name="Normal 2 4 4 2 2 3 2" xfId="2330"/>
    <cellStyle name="Normal 2 4 4 2 2 3 2 2" xfId="4714"/>
    <cellStyle name="Normal 2 4 4 2 2 3 2 2 2" xfId="9482"/>
    <cellStyle name="Normal 2 4 4 2 2 3 2 3" xfId="7098"/>
    <cellStyle name="Normal 2 4 4 2 2 3 3" xfId="3522"/>
    <cellStyle name="Normal 2 4 4 2 2 3 3 2" xfId="8290"/>
    <cellStyle name="Normal 2 4 4 2 2 3 4" xfId="5906"/>
    <cellStyle name="Normal 2 4 4 2 2 4" xfId="1634"/>
    <cellStyle name="Normal 2 4 4 2 2 4 2" xfId="4018"/>
    <cellStyle name="Normal 2 4 4 2 2 4 2 2" xfId="8786"/>
    <cellStyle name="Normal 2 4 4 2 2 4 3" xfId="6402"/>
    <cellStyle name="Normal 2 4 4 2 2 5" xfId="2826"/>
    <cellStyle name="Normal 2 4 4 2 2 5 2" xfId="7594"/>
    <cellStyle name="Normal 2 4 4 2 2 6" xfId="5210"/>
    <cellStyle name="Normal 2 4 4 2 3" xfId="640"/>
    <cellStyle name="Normal 2 4 4 2 3 2" xfId="1838"/>
    <cellStyle name="Normal 2 4 4 2 3 2 2" xfId="4222"/>
    <cellStyle name="Normal 2 4 4 2 3 2 2 2" xfId="8990"/>
    <cellStyle name="Normal 2 4 4 2 3 2 3" xfId="6606"/>
    <cellStyle name="Normal 2 4 4 2 3 3" xfId="3030"/>
    <cellStyle name="Normal 2 4 4 2 3 3 2" xfId="7798"/>
    <cellStyle name="Normal 2 4 4 2 3 4" xfId="5414"/>
    <cellStyle name="Normal 2 4 4 2 4" xfId="988"/>
    <cellStyle name="Normal 2 4 4 2 4 2" xfId="2186"/>
    <cellStyle name="Normal 2 4 4 2 4 2 2" xfId="4570"/>
    <cellStyle name="Normal 2 4 4 2 4 2 2 2" xfId="9338"/>
    <cellStyle name="Normal 2 4 4 2 4 2 3" xfId="6954"/>
    <cellStyle name="Normal 2 4 4 2 4 3" xfId="3378"/>
    <cellStyle name="Normal 2 4 4 2 4 3 2" xfId="8146"/>
    <cellStyle name="Normal 2 4 4 2 4 4" xfId="5762"/>
    <cellStyle name="Normal 2 4 4 2 5" xfId="1490"/>
    <cellStyle name="Normal 2 4 4 2 5 2" xfId="3874"/>
    <cellStyle name="Normal 2 4 4 2 5 2 2" xfId="8642"/>
    <cellStyle name="Normal 2 4 4 2 5 3" xfId="6258"/>
    <cellStyle name="Normal 2 4 4 2 6" xfId="2682"/>
    <cellStyle name="Normal 2 4 4 2 6 2" xfId="7450"/>
    <cellStyle name="Normal 2 4 4 2 7" xfId="5066"/>
    <cellStyle name="Normal 2 4 4 3" xfId="219"/>
    <cellStyle name="Normal 2 4 4 3 2" xfId="568"/>
    <cellStyle name="Normal 2 4 4 3 2 2" xfId="1766"/>
    <cellStyle name="Normal 2 4 4 3 2 2 2" xfId="4150"/>
    <cellStyle name="Normal 2 4 4 3 2 2 2 2" xfId="8918"/>
    <cellStyle name="Normal 2 4 4 3 2 2 3" xfId="6534"/>
    <cellStyle name="Normal 2 4 4 3 2 3" xfId="2958"/>
    <cellStyle name="Normal 2 4 4 3 2 3 2" xfId="7726"/>
    <cellStyle name="Normal 2 4 4 3 2 4" xfId="5342"/>
    <cellStyle name="Normal 2 4 4 3 3" xfId="916"/>
    <cellStyle name="Normal 2 4 4 3 3 2" xfId="2114"/>
    <cellStyle name="Normal 2 4 4 3 3 2 2" xfId="4498"/>
    <cellStyle name="Normal 2 4 4 3 3 2 2 2" xfId="9266"/>
    <cellStyle name="Normal 2 4 4 3 3 2 3" xfId="6882"/>
    <cellStyle name="Normal 2 4 4 3 3 3" xfId="3306"/>
    <cellStyle name="Normal 2 4 4 3 3 3 2" xfId="8074"/>
    <cellStyle name="Normal 2 4 4 3 3 4" xfId="5690"/>
    <cellStyle name="Normal 2 4 4 3 4" xfId="1418"/>
    <cellStyle name="Normal 2 4 4 3 4 2" xfId="3802"/>
    <cellStyle name="Normal 2 4 4 3 4 2 2" xfId="8570"/>
    <cellStyle name="Normal 2 4 4 3 4 3" xfId="6186"/>
    <cellStyle name="Normal 2 4 4 3 5" xfId="2610"/>
    <cellStyle name="Normal 2 4 4 3 5 2" xfId="7378"/>
    <cellStyle name="Normal 2 4 4 3 6" xfId="4994"/>
    <cellStyle name="Normal 2 4 4 4" xfId="363"/>
    <cellStyle name="Normal 2 4 4 4 2" xfId="712"/>
    <cellStyle name="Normal 2 4 4 4 2 2" xfId="1910"/>
    <cellStyle name="Normal 2 4 4 4 2 2 2" xfId="4294"/>
    <cellStyle name="Normal 2 4 4 4 2 2 2 2" xfId="9062"/>
    <cellStyle name="Normal 2 4 4 4 2 2 3" xfId="6678"/>
    <cellStyle name="Normal 2 4 4 4 2 3" xfId="3102"/>
    <cellStyle name="Normal 2 4 4 4 2 3 2" xfId="7870"/>
    <cellStyle name="Normal 2 4 4 4 2 4" xfId="5486"/>
    <cellStyle name="Normal 2 4 4 4 3" xfId="1060"/>
    <cellStyle name="Normal 2 4 4 4 3 2" xfId="2258"/>
    <cellStyle name="Normal 2 4 4 4 3 2 2" xfId="4642"/>
    <cellStyle name="Normal 2 4 4 4 3 2 2 2" xfId="9410"/>
    <cellStyle name="Normal 2 4 4 4 3 2 3" xfId="7026"/>
    <cellStyle name="Normal 2 4 4 4 3 3" xfId="3450"/>
    <cellStyle name="Normal 2 4 4 4 3 3 2" xfId="8218"/>
    <cellStyle name="Normal 2 4 4 4 3 4" xfId="5834"/>
    <cellStyle name="Normal 2 4 4 4 4" xfId="1562"/>
    <cellStyle name="Normal 2 4 4 4 4 2" xfId="3946"/>
    <cellStyle name="Normal 2 4 4 4 4 2 2" xfId="8714"/>
    <cellStyle name="Normal 2 4 4 4 4 3" xfId="6330"/>
    <cellStyle name="Normal 2 4 4 4 5" xfId="2754"/>
    <cellStyle name="Normal 2 4 4 4 5 2" xfId="7522"/>
    <cellStyle name="Normal 2 4 4 4 6" xfId="5138"/>
    <cellStyle name="Normal 2 4 4 5" xfId="496"/>
    <cellStyle name="Normal 2 4 4 5 2" xfId="1694"/>
    <cellStyle name="Normal 2 4 4 5 2 2" xfId="4078"/>
    <cellStyle name="Normal 2 4 4 5 2 2 2" xfId="8846"/>
    <cellStyle name="Normal 2 4 4 5 2 3" xfId="6462"/>
    <cellStyle name="Normal 2 4 4 5 3" xfId="2886"/>
    <cellStyle name="Normal 2 4 4 5 3 2" xfId="7654"/>
    <cellStyle name="Normal 2 4 4 5 4" xfId="5270"/>
    <cellStyle name="Normal 2 4 4 6" xfId="844"/>
    <cellStyle name="Normal 2 4 4 6 2" xfId="2042"/>
    <cellStyle name="Normal 2 4 4 6 2 2" xfId="4426"/>
    <cellStyle name="Normal 2 4 4 6 2 2 2" xfId="9194"/>
    <cellStyle name="Normal 2 4 4 6 2 3" xfId="6810"/>
    <cellStyle name="Normal 2 4 4 6 3" xfId="3234"/>
    <cellStyle name="Normal 2 4 4 6 3 2" xfId="8002"/>
    <cellStyle name="Normal 2 4 4 6 4" xfId="5618"/>
    <cellStyle name="Normal 2 4 4 7" xfId="147"/>
    <cellStyle name="Normal 2 4 4 7 2" xfId="1346"/>
    <cellStyle name="Normal 2 4 4 7 2 2" xfId="3730"/>
    <cellStyle name="Normal 2 4 4 7 2 2 2" xfId="8498"/>
    <cellStyle name="Normal 2 4 4 7 2 3" xfId="6114"/>
    <cellStyle name="Normal 2 4 4 7 3" xfId="2538"/>
    <cellStyle name="Normal 2 4 4 7 3 2" xfId="7306"/>
    <cellStyle name="Normal 2 4 4 7 4" xfId="4922"/>
    <cellStyle name="Normal 2 4 4 8" xfId="1181"/>
    <cellStyle name="Normal 2 4 4 8 2" xfId="2378"/>
    <cellStyle name="Normal 2 4 4 8 2 2" xfId="4762"/>
    <cellStyle name="Normal 2 4 4 8 2 2 2" xfId="9530"/>
    <cellStyle name="Normal 2 4 4 8 2 3" xfId="7146"/>
    <cellStyle name="Normal 2 4 4 8 3" xfId="3570"/>
    <cellStyle name="Normal 2 4 4 8 3 2" xfId="8338"/>
    <cellStyle name="Normal 2 4 4 8 4" xfId="5954"/>
    <cellStyle name="Normal 2 4 4 9" xfId="87"/>
    <cellStyle name="Normal 2 4 4 9 2" xfId="1286"/>
    <cellStyle name="Normal 2 4 4 9 2 2" xfId="3670"/>
    <cellStyle name="Normal 2 4 4 9 2 2 2" xfId="8438"/>
    <cellStyle name="Normal 2 4 4 9 2 3" xfId="6054"/>
    <cellStyle name="Normal 2 4 4 9 3" xfId="2478"/>
    <cellStyle name="Normal 2 4 4 9 3 2" xfId="7246"/>
    <cellStyle name="Normal 2 4 4 9 4" xfId="4862"/>
    <cellStyle name="Normal 2 4 5" xfId="123"/>
    <cellStyle name="Normal 2 4 5 2" xfId="267"/>
    <cellStyle name="Normal 2 4 5 2 2" xfId="411"/>
    <cellStyle name="Normal 2 4 5 2 2 2" xfId="760"/>
    <cellStyle name="Normal 2 4 5 2 2 2 2" xfId="1958"/>
    <cellStyle name="Normal 2 4 5 2 2 2 2 2" xfId="4342"/>
    <cellStyle name="Normal 2 4 5 2 2 2 2 2 2" xfId="9110"/>
    <cellStyle name="Normal 2 4 5 2 2 2 2 3" xfId="6726"/>
    <cellStyle name="Normal 2 4 5 2 2 2 3" xfId="3150"/>
    <cellStyle name="Normal 2 4 5 2 2 2 3 2" xfId="7918"/>
    <cellStyle name="Normal 2 4 5 2 2 2 4" xfId="5534"/>
    <cellStyle name="Normal 2 4 5 2 2 3" xfId="1108"/>
    <cellStyle name="Normal 2 4 5 2 2 3 2" xfId="2306"/>
    <cellStyle name="Normal 2 4 5 2 2 3 2 2" xfId="4690"/>
    <cellStyle name="Normal 2 4 5 2 2 3 2 2 2" xfId="9458"/>
    <cellStyle name="Normal 2 4 5 2 2 3 2 3" xfId="7074"/>
    <cellStyle name="Normal 2 4 5 2 2 3 3" xfId="3498"/>
    <cellStyle name="Normal 2 4 5 2 2 3 3 2" xfId="8266"/>
    <cellStyle name="Normal 2 4 5 2 2 3 4" xfId="5882"/>
    <cellStyle name="Normal 2 4 5 2 2 4" xfId="1610"/>
    <cellStyle name="Normal 2 4 5 2 2 4 2" xfId="3994"/>
    <cellStyle name="Normal 2 4 5 2 2 4 2 2" xfId="8762"/>
    <cellStyle name="Normal 2 4 5 2 2 4 3" xfId="6378"/>
    <cellStyle name="Normal 2 4 5 2 2 5" xfId="2802"/>
    <cellStyle name="Normal 2 4 5 2 2 5 2" xfId="7570"/>
    <cellStyle name="Normal 2 4 5 2 2 6" xfId="5186"/>
    <cellStyle name="Normal 2 4 5 2 3" xfId="616"/>
    <cellStyle name="Normal 2 4 5 2 3 2" xfId="1814"/>
    <cellStyle name="Normal 2 4 5 2 3 2 2" xfId="4198"/>
    <cellStyle name="Normal 2 4 5 2 3 2 2 2" xfId="8966"/>
    <cellStyle name="Normal 2 4 5 2 3 2 3" xfId="6582"/>
    <cellStyle name="Normal 2 4 5 2 3 3" xfId="3006"/>
    <cellStyle name="Normal 2 4 5 2 3 3 2" xfId="7774"/>
    <cellStyle name="Normal 2 4 5 2 3 4" xfId="5390"/>
    <cellStyle name="Normal 2 4 5 2 4" xfId="964"/>
    <cellStyle name="Normal 2 4 5 2 4 2" xfId="2162"/>
    <cellStyle name="Normal 2 4 5 2 4 2 2" xfId="4546"/>
    <cellStyle name="Normal 2 4 5 2 4 2 2 2" xfId="9314"/>
    <cellStyle name="Normal 2 4 5 2 4 2 3" xfId="6930"/>
    <cellStyle name="Normal 2 4 5 2 4 3" xfId="3354"/>
    <cellStyle name="Normal 2 4 5 2 4 3 2" xfId="8122"/>
    <cellStyle name="Normal 2 4 5 2 4 4" xfId="5738"/>
    <cellStyle name="Normal 2 4 5 2 5" xfId="1466"/>
    <cellStyle name="Normal 2 4 5 2 5 2" xfId="3850"/>
    <cellStyle name="Normal 2 4 5 2 5 2 2" xfId="8618"/>
    <cellStyle name="Normal 2 4 5 2 5 3" xfId="6234"/>
    <cellStyle name="Normal 2 4 5 2 6" xfId="2658"/>
    <cellStyle name="Normal 2 4 5 2 6 2" xfId="7426"/>
    <cellStyle name="Normal 2 4 5 2 7" xfId="5042"/>
    <cellStyle name="Normal 2 4 5 3" xfId="195"/>
    <cellStyle name="Normal 2 4 5 3 2" xfId="544"/>
    <cellStyle name="Normal 2 4 5 3 2 2" xfId="1742"/>
    <cellStyle name="Normal 2 4 5 3 2 2 2" xfId="4126"/>
    <cellStyle name="Normal 2 4 5 3 2 2 2 2" xfId="8894"/>
    <cellStyle name="Normal 2 4 5 3 2 2 3" xfId="6510"/>
    <cellStyle name="Normal 2 4 5 3 2 3" xfId="2934"/>
    <cellStyle name="Normal 2 4 5 3 2 3 2" xfId="7702"/>
    <cellStyle name="Normal 2 4 5 3 2 4" xfId="5318"/>
    <cellStyle name="Normal 2 4 5 3 3" xfId="892"/>
    <cellStyle name="Normal 2 4 5 3 3 2" xfId="2090"/>
    <cellStyle name="Normal 2 4 5 3 3 2 2" xfId="4474"/>
    <cellStyle name="Normal 2 4 5 3 3 2 2 2" xfId="9242"/>
    <cellStyle name="Normal 2 4 5 3 3 2 3" xfId="6858"/>
    <cellStyle name="Normal 2 4 5 3 3 3" xfId="3282"/>
    <cellStyle name="Normal 2 4 5 3 3 3 2" xfId="8050"/>
    <cellStyle name="Normal 2 4 5 3 3 4" xfId="5666"/>
    <cellStyle name="Normal 2 4 5 3 4" xfId="1394"/>
    <cellStyle name="Normal 2 4 5 3 4 2" xfId="3778"/>
    <cellStyle name="Normal 2 4 5 3 4 2 2" xfId="8546"/>
    <cellStyle name="Normal 2 4 5 3 4 3" xfId="6162"/>
    <cellStyle name="Normal 2 4 5 3 5" xfId="2586"/>
    <cellStyle name="Normal 2 4 5 3 5 2" xfId="7354"/>
    <cellStyle name="Normal 2 4 5 3 6" xfId="4970"/>
    <cellStyle name="Normal 2 4 5 4" xfId="339"/>
    <cellStyle name="Normal 2 4 5 4 2" xfId="688"/>
    <cellStyle name="Normal 2 4 5 4 2 2" xfId="1886"/>
    <cellStyle name="Normal 2 4 5 4 2 2 2" xfId="4270"/>
    <cellStyle name="Normal 2 4 5 4 2 2 2 2" xfId="9038"/>
    <cellStyle name="Normal 2 4 5 4 2 2 3" xfId="6654"/>
    <cellStyle name="Normal 2 4 5 4 2 3" xfId="3078"/>
    <cellStyle name="Normal 2 4 5 4 2 3 2" xfId="7846"/>
    <cellStyle name="Normal 2 4 5 4 2 4" xfId="5462"/>
    <cellStyle name="Normal 2 4 5 4 3" xfId="1036"/>
    <cellStyle name="Normal 2 4 5 4 3 2" xfId="2234"/>
    <cellStyle name="Normal 2 4 5 4 3 2 2" xfId="4618"/>
    <cellStyle name="Normal 2 4 5 4 3 2 2 2" xfId="9386"/>
    <cellStyle name="Normal 2 4 5 4 3 2 3" xfId="7002"/>
    <cellStyle name="Normal 2 4 5 4 3 3" xfId="3426"/>
    <cellStyle name="Normal 2 4 5 4 3 3 2" xfId="8194"/>
    <cellStyle name="Normal 2 4 5 4 3 4" xfId="5810"/>
    <cellStyle name="Normal 2 4 5 4 4" xfId="1538"/>
    <cellStyle name="Normal 2 4 5 4 4 2" xfId="3922"/>
    <cellStyle name="Normal 2 4 5 4 4 2 2" xfId="8690"/>
    <cellStyle name="Normal 2 4 5 4 4 3" xfId="6306"/>
    <cellStyle name="Normal 2 4 5 4 5" xfId="2730"/>
    <cellStyle name="Normal 2 4 5 4 5 2" xfId="7498"/>
    <cellStyle name="Normal 2 4 5 4 6" xfId="5114"/>
    <cellStyle name="Normal 2 4 5 5" xfId="472"/>
    <cellStyle name="Normal 2 4 5 5 2" xfId="1670"/>
    <cellStyle name="Normal 2 4 5 5 2 2" xfId="4054"/>
    <cellStyle name="Normal 2 4 5 5 2 2 2" xfId="8822"/>
    <cellStyle name="Normal 2 4 5 5 2 3" xfId="6438"/>
    <cellStyle name="Normal 2 4 5 5 3" xfId="2862"/>
    <cellStyle name="Normal 2 4 5 5 3 2" xfId="7630"/>
    <cellStyle name="Normal 2 4 5 5 4" xfId="5246"/>
    <cellStyle name="Normal 2 4 5 6" xfId="820"/>
    <cellStyle name="Normal 2 4 5 6 2" xfId="2018"/>
    <cellStyle name="Normal 2 4 5 6 2 2" xfId="4402"/>
    <cellStyle name="Normal 2 4 5 6 2 2 2" xfId="9170"/>
    <cellStyle name="Normal 2 4 5 6 2 3" xfId="6786"/>
    <cellStyle name="Normal 2 4 5 6 3" xfId="3210"/>
    <cellStyle name="Normal 2 4 5 6 3 2" xfId="7978"/>
    <cellStyle name="Normal 2 4 5 6 4" xfId="5594"/>
    <cellStyle name="Normal 2 4 5 7" xfId="1322"/>
    <cellStyle name="Normal 2 4 5 7 2" xfId="3706"/>
    <cellStyle name="Normal 2 4 5 7 2 2" xfId="8474"/>
    <cellStyle name="Normal 2 4 5 7 3" xfId="6090"/>
    <cellStyle name="Normal 2 4 5 8" xfId="2514"/>
    <cellStyle name="Normal 2 4 5 8 2" xfId="7282"/>
    <cellStyle name="Normal 2 4 5 9" xfId="4898"/>
    <cellStyle name="Normal 2 4 6" xfId="243"/>
    <cellStyle name="Normal 2 4 6 2" xfId="387"/>
    <cellStyle name="Normal 2 4 6 2 2" xfId="736"/>
    <cellStyle name="Normal 2 4 6 2 2 2" xfId="1934"/>
    <cellStyle name="Normal 2 4 6 2 2 2 2" xfId="4318"/>
    <cellStyle name="Normal 2 4 6 2 2 2 2 2" xfId="9086"/>
    <cellStyle name="Normal 2 4 6 2 2 2 3" xfId="6702"/>
    <cellStyle name="Normal 2 4 6 2 2 3" xfId="3126"/>
    <cellStyle name="Normal 2 4 6 2 2 3 2" xfId="7894"/>
    <cellStyle name="Normal 2 4 6 2 2 4" xfId="5510"/>
    <cellStyle name="Normal 2 4 6 2 3" xfId="1084"/>
    <cellStyle name="Normal 2 4 6 2 3 2" xfId="2282"/>
    <cellStyle name="Normal 2 4 6 2 3 2 2" xfId="4666"/>
    <cellStyle name="Normal 2 4 6 2 3 2 2 2" xfId="9434"/>
    <cellStyle name="Normal 2 4 6 2 3 2 3" xfId="7050"/>
    <cellStyle name="Normal 2 4 6 2 3 3" xfId="3474"/>
    <cellStyle name="Normal 2 4 6 2 3 3 2" xfId="8242"/>
    <cellStyle name="Normal 2 4 6 2 3 4" xfId="5858"/>
    <cellStyle name="Normal 2 4 6 2 4" xfId="1586"/>
    <cellStyle name="Normal 2 4 6 2 4 2" xfId="3970"/>
    <cellStyle name="Normal 2 4 6 2 4 2 2" xfId="8738"/>
    <cellStyle name="Normal 2 4 6 2 4 3" xfId="6354"/>
    <cellStyle name="Normal 2 4 6 2 5" xfId="2778"/>
    <cellStyle name="Normal 2 4 6 2 5 2" xfId="7546"/>
    <cellStyle name="Normal 2 4 6 2 6" xfId="5162"/>
    <cellStyle name="Normal 2 4 6 3" xfId="592"/>
    <cellStyle name="Normal 2 4 6 3 2" xfId="1790"/>
    <cellStyle name="Normal 2 4 6 3 2 2" xfId="4174"/>
    <cellStyle name="Normal 2 4 6 3 2 2 2" xfId="8942"/>
    <cellStyle name="Normal 2 4 6 3 2 3" xfId="6558"/>
    <cellStyle name="Normal 2 4 6 3 3" xfId="2982"/>
    <cellStyle name="Normal 2 4 6 3 3 2" xfId="7750"/>
    <cellStyle name="Normal 2 4 6 3 4" xfId="5366"/>
    <cellStyle name="Normal 2 4 6 4" xfId="940"/>
    <cellStyle name="Normal 2 4 6 4 2" xfId="2138"/>
    <cellStyle name="Normal 2 4 6 4 2 2" xfId="4522"/>
    <cellStyle name="Normal 2 4 6 4 2 2 2" xfId="9290"/>
    <cellStyle name="Normal 2 4 6 4 2 3" xfId="6906"/>
    <cellStyle name="Normal 2 4 6 4 3" xfId="3330"/>
    <cellStyle name="Normal 2 4 6 4 3 2" xfId="8098"/>
    <cellStyle name="Normal 2 4 6 4 4" xfId="5714"/>
    <cellStyle name="Normal 2 4 6 5" xfId="1442"/>
    <cellStyle name="Normal 2 4 6 5 2" xfId="3826"/>
    <cellStyle name="Normal 2 4 6 5 2 2" xfId="8594"/>
    <cellStyle name="Normal 2 4 6 5 3" xfId="6210"/>
    <cellStyle name="Normal 2 4 6 6" xfId="2634"/>
    <cellStyle name="Normal 2 4 6 6 2" xfId="7402"/>
    <cellStyle name="Normal 2 4 6 7" xfId="5018"/>
    <cellStyle name="Normal 2 4 7" xfId="171"/>
    <cellStyle name="Normal 2 4 7 2" xfId="520"/>
    <cellStyle name="Normal 2 4 7 2 2" xfId="1718"/>
    <cellStyle name="Normal 2 4 7 2 2 2" xfId="4102"/>
    <cellStyle name="Normal 2 4 7 2 2 2 2" xfId="8870"/>
    <cellStyle name="Normal 2 4 7 2 2 3" xfId="6486"/>
    <cellStyle name="Normal 2 4 7 2 3" xfId="2910"/>
    <cellStyle name="Normal 2 4 7 2 3 2" xfId="7678"/>
    <cellStyle name="Normal 2 4 7 2 4" xfId="5294"/>
    <cellStyle name="Normal 2 4 7 3" xfId="868"/>
    <cellStyle name="Normal 2 4 7 3 2" xfId="2066"/>
    <cellStyle name="Normal 2 4 7 3 2 2" xfId="4450"/>
    <cellStyle name="Normal 2 4 7 3 2 2 2" xfId="9218"/>
    <cellStyle name="Normal 2 4 7 3 2 3" xfId="6834"/>
    <cellStyle name="Normal 2 4 7 3 3" xfId="3258"/>
    <cellStyle name="Normal 2 4 7 3 3 2" xfId="8026"/>
    <cellStyle name="Normal 2 4 7 3 4" xfId="5642"/>
    <cellStyle name="Normal 2 4 7 4" xfId="1370"/>
    <cellStyle name="Normal 2 4 7 4 2" xfId="3754"/>
    <cellStyle name="Normal 2 4 7 4 2 2" xfId="8522"/>
    <cellStyle name="Normal 2 4 7 4 3" xfId="6138"/>
    <cellStyle name="Normal 2 4 7 5" xfId="2562"/>
    <cellStyle name="Normal 2 4 7 5 2" xfId="7330"/>
    <cellStyle name="Normal 2 4 7 6" xfId="4946"/>
    <cellStyle name="Normal 2 4 8" xfId="315"/>
    <cellStyle name="Normal 2 4 8 2" xfId="664"/>
    <cellStyle name="Normal 2 4 8 2 2" xfId="1862"/>
    <cellStyle name="Normal 2 4 8 2 2 2" xfId="4246"/>
    <cellStyle name="Normal 2 4 8 2 2 2 2" xfId="9014"/>
    <cellStyle name="Normal 2 4 8 2 2 3" xfId="6630"/>
    <cellStyle name="Normal 2 4 8 2 3" xfId="3054"/>
    <cellStyle name="Normal 2 4 8 2 3 2" xfId="7822"/>
    <cellStyle name="Normal 2 4 8 2 4" xfId="5438"/>
    <cellStyle name="Normal 2 4 8 3" xfId="1012"/>
    <cellStyle name="Normal 2 4 8 3 2" xfId="2210"/>
    <cellStyle name="Normal 2 4 8 3 2 2" xfId="4594"/>
    <cellStyle name="Normal 2 4 8 3 2 2 2" xfId="9362"/>
    <cellStyle name="Normal 2 4 8 3 2 3" xfId="6978"/>
    <cellStyle name="Normal 2 4 8 3 3" xfId="3402"/>
    <cellStyle name="Normal 2 4 8 3 3 2" xfId="8170"/>
    <cellStyle name="Normal 2 4 8 3 4" xfId="5786"/>
    <cellStyle name="Normal 2 4 8 4" xfId="1514"/>
    <cellStyle name="Normal 2 4 8 4 2" xfId="3898"/>
    <cellStyle name="Normal 2 4 8 4 2 2" xfId="8666"/>
    <cellStyle name="Normal 2 4 8 4 3" xfId="6282"/>
    <cellStyle name="Normal 2 4 8 5" xfId="2706"/>
    <cellStyle name="Normal 2 4 8 5 2" xfId="7474"/>
    <cellStyle name="Normal 2 4 8 6" xfId="5090"/>
    <cellStyle name="Normal 2 4 9" xfId="460"/>
    <cellStyle name="Normal 2 4 9 2" xfId="1658"/>
    <cellStyle name="Normal 2 4 9 2 2" xfId="4042"/>
    <cellStyle name="Normal 2 4 9 2 2 2" xfId="8810"/>
    <cellStyle name="Normal 2 4 9 2 3" xfId="6426"/>
    <cellStyle name="Normal 2 4 9 3" xfId="2850"/>
    <cellStyle name="Normal 2 4 9 3 2" xfId="7618"/>
    <cellStyle name="Normal 2 4 9 4" xfId="5234"/>
    <cellStyle name="Normal 2 5" xfId="18"/>
    <cellStyle name="Normal 2 5 10" xfId="811"/>
    <cellStyle name="Normal 2 5 10 2" xfId="2009"/>
    <cellStyle name="Normal 2 5 10 2 2" xfId="4393"/>
    <cellStyle name="Normal 2 5 10 2 2 2" xfId="9161"/>
    <cellStyle name="Normal 2 5 10 2 3" xfId="6777"/>
    <cellStyle name="Normal 2 5 10 3" xfId="3201"/>
    <cellStyle name="Normal 2 5 10 3 2" xfId="7969"/>
    <cellStyle name="Normal 2 5 10 4" xfId="5585"/>
    <cellStyle name="Normal 2 5 11" xfId="114"/>
    <cellStyle name="Normal 2 5 11 2" xfId="1313"/>
    <cellStyle name="Normal 2 5 11 2 2" xfId="3697"/>
    <cellStyle name="Normal 2 5 11 2 2 2" xfId="8465"/>
    <cellStyle name="Normal 2 5 11 2 3" xfId="6081"/>
    <cellStyle name="Normal 2 5 11 3" xfId="2505"/>
    <cellStyle name="Normal 2 5 11 3 2" xfId="7273"/>
    <cellStyle name="Normal 2 5 11 4" xfId="4889"/>
    <cellStyle name="Normal 2 5 12" xfId="1160"/>
    <cellStyle name="Normal 2 5 12 2" xfId="2357"/>
    <cellStyle name="Normal 2 5 12 2 2" xfId="4741"/>
    <cellStyle name="Normal 2 5 12 2 2 2" xfId="9509"/>
    <cellStyle name="Normal 2 5 12 2 3" xfId="7125"/>
    <cellStyle name="Normal 2 5 12 3" xfId="3549"/>
    <cellStyle name="Normal 2 5 12 3 2" xfId="8317"/>
    <cellStyle name="Normal 2 5 12 4" xfId="5933"/>
    <cellStyle name="Normal 2 5 13" xfId="66"/>
    <cellStyle name="Normal 2 5 13 2" xfId="1265"/>
    <cellStyle name="Normal 2 5 13 2 2" xfId="3649"/>
    <cellStyle name="Normal 2 5 13 2 2 2" xfId="8417"/>
    <cellStyle name="Normal 2 5 13 2 3" xfId="6033"/>
    <cellStyle name="Normal 2 5 13 3" xfId="2457"/>
    <cellStyle name="Normal 2 5 13 3 2" xfId="7225"/>
    <cellStyle name="Normal 2 5 13 4" xfId="4841"/>
    <cellStyle name="Normal 2 5 14" xfId="1217"/>
    <cellStyle name="Normal 2 5 14 2" xfId="3601"/>
    <cellStyle name="Normal 2 5 14 2 2" xfId="8369"/>
    <cellStyle name="Normal 2 5 14 3" xfId="5985"/>
    <cellStyle name="Normal 2 5 15" xfId="2409"/>
    <cellStyle name="Normal 2 5 15 2" xfId="7177"/>
    <cellStyle name="Normal 2 5 16" xfId="4793"/>
    <cellStyle name="Normal 2 5 2" xfId="24"/>
    <cellStyle name="Normal 2 5 2 10" xfId="120"/>
    <cellStyle name="Normal 2 5 2 10 2" xfId="1319"/>
    <cellStyle name="Normal 2 5 2 10 2 2" xfId="3703"/>
    <cellStyle name="Normal 2 5 2 10 2 2 2" xfId="8471"/>
    <cellStyle name="Normal 2 5 2 10 2 3" xfId="6087"/>
    <cellStyle name="Normal 2 5 2 10 3" xfId="2511"/>
    <cellStyle name="Normal 2 5 2 10 3 2" xfId="7279"/>
    <cellStyle name="Normal 2 5 2 10 4" xfId="4895"/>
    <cellStyle name="Normal 2 5 2 11" xfId="1166"/>
    <cellStyle name="Normal 2 5 2 11 2" xfId="2363"/>
    <cellStyle name="Normal 2 5 2 11 2 2" xfId="4747"/>
    <cellStyle name="Normal 2 5 2 11 2 2 2" xfId="9515"/>
    <cellStyle name="Normal 2 5 2 11 2 3" xfId="7131"/>
    <cellStyle name="Normal 2 5 2 11 3" xfId="3555"/>
    <cellStyle name="Normal 2 5 2 11 3 2" xfId="8323"/>
    <cellStyle name="Normal 2 5 2 11 4" xfId="5939"/>
    <cellStyle name="Normal 2 5 2 12" xfId="72"/>
    <cellStyle name="Normal 2 5 2 12 2" xfId="1271"/>
    <cellStyle name="Normal 2 5 2 12 2 2" xfId="3655"/>
    <cellStyle name="Normal 2 5 2 12 2 2 2" xfId="8423"/>
    <cellStyle name="Normal 2 5 2 12 2 3" xfId="6039"/>
    <cellStyle name="Normal 2 5 2 12 3" xfId="2463"/>
    <cellStyle name="Normal 2 5 2 12 3 2" xfId="7231"/>
    <cellStyle name="Normal 2 5 2 12 4" xfId="4847"/>
    <cellStyle name="Normal 2 5 2 13" xfId="1223"/>
    <cellStyle name="Normal 2 5 2 13 2" xfId="3607"/>
    <cellStyle name="Normal 2 5 2 13 2 2" xfId="8375"/>
    <cellStyle name="Normal 2 5 2 13 3" xfId="5991"/>
    <cellStyle name="Normal 2 5 2 14" xfId="2415"/>
    <cellStyle name="Normal 2 5 2 14 2" xfId="7183"/>
    <cellStyle name="Normal 2 5 2 15" xfId="4799"/>
    <cellStyle name="Normal 2 5 2 2" xfId="36"/>
    <cellStyle name="Normal 2 5 2 2 10" xfId="1178"/>
    <cellStyle name="Normal 2 5 2 2 10 2" xfId="2375"/>
    <cellStyle name="Normal 2 5 2 2 10 2 2" xfId="4759"/>
    <cellStyle name="Normal 2 5 2 2 10 2 2 2" xfId="9527"/>
    <cellStyle name="Normal 2 5 2 2 10 2 3" xfId="7143"/>
    <cellStyle name="Normal 2 5 2 2 10 3" xfId="3567"/>
    <cellStyle name="Normal 2 5 2 2 10 3 2" xfId="8335"/>
    <cellStyle name="Normal 2 5 2 2 10 4" xfId="5951"/>
    <cellStyle name="Normal 2 5 2 2 11" xfId="84"/>
    <cellStyle name="Normal 2 5 2 2 11 2" xfId="1283"/>
    <cellStyle name="Normal 2 5 2 2 11 2 2" xfId="3667"/>
    <cellStyle name="Normal 2 5 2 2 11 2 2 2" xfId="8435"/>
    <cellStyle name="Normal 2 5 2 2 11 2 3" xfId="6051"/>
    <cellStyle name="Normal 2 5 2 2 11 3" xfId="2475"/>
    <cellStyle name="Normal 2 5 2 2 11 3 2" xfId="7243"/>
    <cellStyle name="Normal 2 5 2 2 11 4" xfId="4859"/>
    <cellStyle name="Normal 2 5 2 2 12" xfId="1235"/>
    <cellStyle name="Normal 2 5 2 2 12 2" xfId="3619"/>
    <cellStyle name="Normal 2 5 2 2 12 2 2" xfId="8387"/>
    <cellStyle name="Normal 2 5 2 2 12 3" xfId="6003"/>
    <cellStyle name="Normal 2 5 2 2 13" xfId="2427"/>
    <cellStyle name="Normal 2 5 2 2 13 2" xfId="7195"/>
    <cellStyle name="Normal 2 5 2 2 14" xfId="4811"/>
    <cellStyle name="Normal 2 5 2 2 2" xfId="60"/>
    <cellStyle name="Normal 2 5 2 2 2 10" xfId="1259"/>
    <cellStyle name="Normal 2 5 2 2 2 10 2" xfId="3643"/>
    <cellStyle name="Normal 2 5 2 2 2 10 2 2" xfId="8411"/>
    <cellStyle name="Normal 2 5 2 2 2 10 3" xfId="6027"/>
    <cellStyle name="Normal 2 5 2 2 2 11" xfId="2451"/>
    <cellStyle name="Normal 2 5 2 2 2 11 2" xfId="7219"/>
    <cellStyle name="Normal 2 5 2 2 2 12" xfId="4835"/>
    <cellStyle name="Normal 2 5 2 2 2 2" xfId="312"/>
    <cellStyle name="Normal 2 5 2 2 2 2 2" xfId="456"/>
    <cellStyle name="Normal 2 5 2 2 2 2 2 2" xfId="805"/>
    <cellStyle name="Normal 2 5 2 2 2 2 2 2 2" xfId="2003"/>
    <cellStyle name="Normal 2 5 2 2 2 2 2 2 2 2" xfId="4387"/>
    <cellStyle name="Normal 2 5 2 2 2 2 2 2 2 2 2" xfId="9155"/>
    <cellStyle name="Normal 2 5 2 2 2 2 2 2 2 3" xfId="6771"/>
    <cellStyle name="Normal 2 5 2 2 2 2 2 2 3" xfId="3195"/>
    <cellStyle name="Normal 2 5 2 2 2 2 2 2 3 2" xfId="7963"/>
    <cellStyle name="Normal 2 5 2 2 2 2 2 2 4" xfId="5579"/>
    <cellStyle name="Normal 2 5 2 2 2 2 2 3" xfId="1153"/>
    <cellStyle name="Normal 2 5 2 2 2 2 2 3 2" xfId="2351"/>
    <cellStyle name="Normal 2 5 2 2 2 2 2 3 2 2" xfId="4735"/>
    <cellStyle name="Normal 2 5 2 2 2 2 2 3 2 2 2" xfId="9503"/>
    <cellStyle name="Normal 2 5 2 2 2 2 2 3 2 3" xfId="7119"/>
    <cellStyle name="Normal 2 5 2 2 2 2 2 3 3" xfId="3543"/>
    <cellStyle name="Normal 2 5 2 2 2 2 2 3 3 2" xfId="8311"/>
    <cellStyle name="Normal 2 5 2 2 2 2 2 3 4" xfId="5927"/>
    <cellStyle name="Normal 2 5 2 2 2 2 2 4" xfId="1655"/>
    <cellStyle name="Normal 2 5 2 2 2 2 2 4 2" xfId="4039"/>
    <cellStyle name="Normal 2 5 2 2 2 2 2 4 2 2" xfId="8807"/>
    <cellStyle name="Normal 2 5 2 2 2 2 2 4 3" xfId="6423"/>
    <cellStyle name="Normal 2 5 2 2 2 2 2 5" xfId="2847"/>
    <cellStyle name="Normal 2 5 2 2 2 2 2 5 2" xfId="7615"/>
    <cellStyle name="Normal 2 5 2 2 2 2 2 6" xfId="5231"/>
    <cellStyle name="Normal 2 5 2 2 2 2 3" xfId="661"/>
    <cellStyle name="Normal 2 5 2 2 2 2 3 2" xfId="1859"/>
    <cellStyle name="Normal 2 5 2 2 2 2 3 2 2" xfId="4243"/>
    <cellStyle name="Normal 2 5 2 2 2 2 3 2 2 2" xfId="9011"/>
    <cellStyle name="Normal 2 5 2 2 2 2 3 2 3" xfId="6627"/>
    <cellStyle name="Normal 2 5 2 2 2 2 3 3" xfId="3051"/>
    <cellStyle name="Normal 2 5 2 2 2 2 3 3 2" xfId="7819"/>
    <cellStyle name="Normal 2 5 2 2 2 2 3 4" xfId="5435"/>
    <cellStyle name="Normal 2 5 2 2 2 2 4" xfId="1009"/>
    <cellStyle name="Normal 2 5 2 2 2 2 4 2" xfId="2207"/>
    <cellStyle name="Normal 2 5 2 2 2 2 4 2 2" xfId="4591"/>
    <cellStyle name="Normal 2 5 2 2 2 2 4 2 2 2" xfId="9359"/>
    <cellStyle name="Normal 2 5 2 2 2 2 4 2 3" xfId="6975"/>
    <cellStyle name="Normal 2 5 2 2 2 2 4 3" xfId="3399"/>
    <cellStyle name="Normal 2 5 2 2 2 2 4 3 2" xfId="8167"/>
    <cellStyle name="Normal 2 5 2 2 2 2 4 4" xfId="5783"/>
    <cellStyle name="Normal 2 5 2 2 2 2 5" xfId="1511"/>
    <cellStyle name="Normal 2 5 2 2 2 2 5 2" xfId="3895"/>
    <cellStyle name="Normal 2 5 2 2 2 2 5 2 2" xfId="8663"/>
    <cellStyle name="Normal 2 5 2 2 2 2 5 3" xfId="6279"/>
    <cellStyle name="Normal 2 5 2 2 2 2 6" xfId="2703"/>
    <cellStyle name="Normal 2 5 2 2 2 2 6 2" xfId="7471"/>
    <cellStyle name="Normal 2 5 2 2 2 2 7" xfId="5087"/>
    <cellStyle name="Normal 2 5 2 2 2 3" xfId="240"/>
    <cellStyle name="Normal 2 5 2 2 2 3 2" xfId="589"/>
    <cellStyle name="Normal 2 5 2 2 2 3 2 2" xfId="1787"/>
    <cellStyle name="Normal 2 5 2 2 2 3 2 2 2" xfId="4171"/>
    <cellStyle name="Normal 2 5 2 2 2 3 2 2 2 2" xfId="8939"/>
    <cellStyle name="Normal 2 5 2 2 2 3 2 2 3" xfId="6555"/>
    <cellStyle name="Normal 2 5 2 2 2 3 2 3" xfId="2979"/>
    <cellStyle name="Normal 2 5 2 2 2 3 2 3 2" xfId="7747"/>
    <cellStyle name="Normal 2 5 2 2 2 3 2 4" xfId="5363"/>
    <cellStyle name="Normal 2 5 2 2 2 3 3" xfId="937"/>
    <cellStyle name="Normal 2 5 2 2 2 3 3 2" xfId="2135"/>
    <cellStyle name="Normal 2 5 2 2 2 3 3 2 2" xfId="4519"/>
    <cellStyle name="Normal 2 5 2 2 2 3 3 2 2 2" xfId="9287"/>
    <cellStyle name="Normal 2 5 2 2 2 3 3 2 3" xfId="6903"/>
    <cellStyle name="Normal 2 5 2 2 2 3 3 3" xfId="3327"/>
    <cellStyle name="Normal 2 5 2 2 2 3 3 3 2" xfId="8095"/>
    <cellStyle name="Normal 2 5 2 2 2 3 3 4" xfId="5711"/>
    <cellStyle name="Normal 2 5 2 2 2 3 4" xfId="1439"/>
    <cellStyle name="Normal 2 5 2 2 2 3 4 2" xfId="3823"/>
    <cellStyle name="Normal 2 5 2 2 2 3 4 2 2" xfId="8591"/>
    <cellStyle name="Normal 2 5 2 2 2 3 4 3" xfId="6207"/>
    <cellStyle name="Normal 2 5 2 2 2 3 5" xfId="2631"/>
    <cellStyle name="Normal 2 5 2 2 2 3 5 2" xfId="7399"/>
    <cellStyle name="Normal 2 5 2 2 2 3 6" xfId="5015"/>
    <cellStyle name="Normal 2 5 2 2 2 4" xfId="384"/>
    <cellStyle name="Normal 2 5 2 2 2 4 2" xfId="733"/>
    <cellStyle name="Normal 2 5 2 2 2 4 2 2" xfId="1931"/>
    <cellStyle name="Normal 2 5 2 2 2 4 2 2 2" xfId="4315"/>
    <cellStyle name="Normal 2 5 2 2 2 4 2 2 2 2" xfId="9083"/>
    <cellStyle name="Normal 2 5 2 2 2 4 2 2 3" xfId="6699"/>
    <cellStyle name="Normal 2 5 2 2 2 4 2 3" xfId="3123"/>
    <cellStyle name="Normal 2 5 2 2 2 4 2 3 2" xfId="7891"/>
    <cellStyle name="Normal 2 5 2 2 2 4 2 4" xfId="5507"/>
    <cellStyle name="Normal 2 5 2 2 2 4 3" xfId="1081"/>
    <cellStyle name="Normal 2 5 2 2 2 4 3 2" xfId="2279"/>
    <cellStyle name="Normal 2 5 2 2 2 4 3 2 2" xfId="4663"/>
    <cellStyle name="Normal 2 5 2 2 2 4 3 2 2 2" xfId="9431"/>
    <cellStyle name="Normal 2 5 2 2 2 4 3 2 3" xfId="7047"/>
    <cellStyle name="Normal 2 5 2 2 2 4 3 3" xfId="3471"/>
    <cellStyle name="Normal 2 5 2 2 2 4 3 3 2" xfId="8239"/>
    <cellStyle name="Normal 2 5 2 2 2 4 3 4" xfId="5855"/>
    <cellStyle name="Normal 2 5 2 2 2 4 4" xfId="1583"/>
    <cellStyle name="Normal 2 5 2 2 2 4 4 2" xfId="3967"/>
    <cellStyle name="Normal 2 5 2 2 2 4 4 2 2" xfId="8735"/>
    <cellStyle name="Normal 2 5 2 2 2 4 4 3" xfId="6351"/>
    <cellStyle name="Normal 2 5 2 2 2 4 5" xfId="2775"/>
    <cellStyle name="Normal 2 5 2 2 2 4 5 2" xfId="7543"/>
    <cellStyle name="Normal 2 5 2 2 2 4 6" xfId="5159"/>
    <cellStyle name="Normal 2 5 2 2 2 5" xfId="517"/>
    <cellStyle name="Normal 2 5 2 2 2 5 2" xfId="1715"/>
    <cellStyle name="Normal 2 5 2 2 2 5 2 2" xfId="4099"/>
    <cellStyle name="Normal 2 5 2 2 2 5 2 2 2" xfId="8867"/>
    <cellStyle name="Normal 2 5 2 2 2 5 2 3" xfId="6483"/>
    <cellStyle name="Normal 2 5 2 2 2 5 3" xfId="2907"/>
    <cellStyle name="Normal 2 5 2 2 2 5 3 2" xfId="7675"/>
    <cellStyle name="Normal 2 5 2 2 2 5 4" xfId="5291"/>
    <cellStyle name="Normal 2 5 2 2 2 6" xfId="865"/>
    <cellStyle name="Normal 2 5 2 2 2 6 2" xfId="2063"/>
    <cellStyle name="Normal 2 5 2 2 2 6 2 2" xfId="4447"/>
    <cellStyle name="Normal 2 5 2 2 2 6 2 2 2" xfId="9215"/>
    <cellStyle name="Normal 2 5 2 2 2 6 2 3" xfId="6831"/>
    <cellStyle name="Normal 2 5 2 2 2 6 3" xfId="3255"/>
    <cellStyle name="Normal 2 5 2 2 2 6 3 2" xfId="8023"/>
    <cellStyle name="Normal 2 5 2 2 2 6 4" xfId="5639"/>
    <cellStyle name="Normal 2 5 2 2 2 7" xfId="168"/>
    <cellStyle name="Normal 2 5 2 2 2 7 2" xfId="1367"/>
    <cellStyle name="Normal 2 5 2 2 2 7 2 2" xfId="3751"/>
    <cellStyle name="Normal 2 5 2 2 2 7 2 2 2" xfId="8519"/>
    <cellStyle name="Normal 2 5 2 2 2 7 2 3" xfId="6135"/>
    <cellStyle name="Normal 2 5 2 2 2 7 3" xfId="2559"/>
    <cellStyle name="Normal 2 5 2 2 2 7 3 2" xfId="7327"/>
    <cellStyle name="Normal 2 5 2 2 2 7 4" xfId="4943"/>
    <cellStyle name="Normal 2 5 2 2 2 8" xfId="1202"/>
    <cellStyle name="Normal 2 5 2 2 2 8 2" xfId="2399"/>
    <cellStyle name="Normal 2 5 2 2 2 8 2 2" xfId="4783"/>
    <cellStyle name="Normal 2 5 2 2 2 8 2 2 2" xfId="9551"/>
    <cellStyle name="Normal 2 5 2 2 2 8 2 3" xfId="7167"/>
    <cellStyle name="Normal 2 5 2 2 2 8 3" xfId="3591"/>
    <cellStyle name="Normal 2 5 2 2 2 8 3 2" xfId="8359"/>
    <cellStyle name="Normal 2 5 2 2 2 8 4" xfId="5975"/>
    <cellStyle name="Normal 2 5 2 2 2 9" xfId="108"/>
    <cellStyle name="Normal 2 5 2 2 2 9 2" xfId="1307"/>
    <cellStyle name="Normal 2 5 2 2 2 9 2 2" xfId="3691"/>
    <cellStyle name="Normal 2 5 2 2 2 9 2 2 2" xfId="8459"/>
    <cellStyle name="Normal 2 5 2 2 2 9 2 3" xfId="6075"/>
    <cellStyle name="Normal 2 5 2 2 2 9 3" xfId="2499"/>
    <cellStyle name="Normal 2 5 2 2 2 9 3 2" xfId="7267"/>
    <cellStyle name="Normal 2 5 2 2 2 9 4" xfId="4883"/>
    <cellStyle name="Normal 2 5 2 2 3" xfId="216"/>
    <cellStyle name="Normal 2 5 2 2 3 2" xfId="288"/>
    <cellStyle name="Normal 2 5 2 2 3 2 2" xfId="432"/>
    <cellStyle name="Normal 2 5 2 2 3 2 2 2" xfId="781"/>
    <cellStyle name="Normal 2 5 2 2 3 2 2 2 2" xfId="1979"/>
    <cellStyle name="Normal 2 5 2 2 3 2 2 2 2 2" xfId="4363"/>
    <cellStyle name="Normal 2 5 2 2 3 2 2 2 2 2 2" xfId="9131"/>
    <cellStyle name="Normal 2 5 2 2 3 2 2 2 2 3" xfId="6747"/>
    <cellStyle name="Normal 2 5 2 2 3 2 2 2 3" xfId="3171"/>
    <cellStyle name="Normal 2 5 2 2 3 2 2 2 3 2" xfId="7939"/>
    <cellStyle name="Normal 2 5 2 2 3 2 2 2 4" xfId="5555"/>
    <cellStyle name="Normal 2 5 2 2 3 2 2 3" xfId="1129"/>
    <cellStyle name="Normal 2 5 2 2 3 2 2 3 2" xfId="2327"/>
    <cellStyle name="Normal 2 5 2 2 3 2 2 3 2 2" xfId="4711"/>
    <cellStyle name="Normal 2 5 2 2 3 2 2 3 2 2 2" xfId="9479"/>
    <cellStyle name="Normal 2 5 2 2 3 2 2 3 2 3" xfId="7095"/>
    <cellStyle name="Normal 2 5 2 2 3 2 2 3 3" xfId="3519"/>
    <cellStyle name="Normal 2 5 2 2 3 2 2 3 3 2" xfId="8287"/>
    <cellStyle name="Normal 2 5 2 2 3 2 2 3 4" xfId="5903"/>
    <cellStyle name="Normal 2 5 2 2 3 2 2 4" xfId="1631"/>
    <cellStyle name="Normal 2 5 2 2 3 2 2 4 2" xfId="4015"/>
    <cellStyle name="Normal 2 5 2 2 3 2 2 4 2 2" xfId="8783"/>
    <cellStyle name="Normal 2 5 2 2 3 2 2 4 3" xfId="6399"/>
    <cellStyle name="Normal 2 5 2 2 3 2 2 5" xfId="2823"/>
    <cellStyle name="Normal 2 5 2 2 3 2 2 5 2" xfId="7591"/>
    <cellStyle name="Normal 2 5 2 2 3 2 2 6" xfId="5207"/>
    <cellStyle name="Normal 2 5 2 2 3 2 3" xfId="637"/>
    <cellStyle name="Normal 2 5 2 2 3 2 3 2" xfId="1835"/>
    <cellStyle name="Normal 2 5 2 2 3 2 3 2 2" xfId="4219"/>
    <cellStyle name="Normal 2 5 2 2 3 2 3 2 2 2" xfId="8987"/>
    <cellStyle name="Normal 2 5 2 2 3 2 3 2 3" xfId="6603"/>
    <cellStyle name="Normal 2 5 2 2 3 2 3 3" xfId="3027"/>
    <cellStyle name="Normal 2 5 2 2 3 2 3 3 2" xfId="7795"/>
    <cellStyle name="Normal 2 5 2 2 3 2 3 4" xfId="5411"/>
    <cellStyle name="Normal 2 5 2 2 3 2 4" xfId="985"/>
    <cellStyle name="Normal 2 5 2 2 3 2 4 2" xfId="2183"/>
    <cellStyle name="Normal 2 5 2 2 3 2 4 2 2" xfId="4567"/>
    <cellStyle name="Normal 2 5 2 2 3 2 4 2 2 2" xfId="9335"/>
    <cellStyle name="Normal 2 5 2 2 3 2 4 2 3" xfId="6951"/>
    <cellStyle name="Normal 2 5 2 2 3 2 4 3" xfId="3375"/>
    <cellStyle name="Normal 2 5 2 2 3 2 4 3 2" xfId="8143"/>
    <cellStyle name="Normal 2 5 2 2 3 2 4 4" xfId="5759"/>
    <cellStyle name="Normal 2 5 2 2 3 2 5" xfId="1487"/>
    <cellStyle name="Normal 2 5 2 2 3 2 5 2" xfId="3871"/>
    <cellStyle name="Normal 2 5 2 2 3 2 5 2 2" xfId="8639"/>
    <cellStyle name="Normal 2 5 2 2 3 2 5 3" xfId="6255"/>
    <cellStyle name="Normal 2 5 2 2 3 2 6" xfId="2679"/>
    <cellStyle name="Normal 2 5 2 2 3 2 6 2" xfId="7447"/>
    <cellStyle name="Normal 2 5 2 2 3 2 7" xfId="5063"/>
    <cellStyle name="Normal 2 5 2 2 3 3" xfId="360"/>
    <cellStyle name="Normal 2 5 2 2 3 3 2" xfId="709"/>
    <cellStyle name="Normal 2 5 2 2 3 3 2 2" xfId="1907"/>
    <cellStyle name="Normal 2 5 2 2 3 3 2 2 2" xfId="4291"/>
    <cellStyle name="Normal 2 5 2 2 3 3 2 2 2 2" xfId="9059"/>
    <cellStyle name="Normal 2 5 2 2 3 3 2 2 3" xfId="6675"/>
    <cellStyle name="Normal 2 5 2 2 3 3 2 3" xfId="3099"/>
    <cellStyle name="Normal 2 5 2 2 3 3 2 3 2" xfId="7867"/>
    <cellStyle name="Normal 2 5 2 2 3 3 2 4" xfId="5483"/>
    <cellStyle name="Normal 2 5 2 2 3 3 3" xfId="1057"/>
    <cellStyle name="Normal 2 5 2 2 3 3 3 2" xfId="2255"/>
    <cellStyle name="Normal 2 5 2 2 3 3 3 2 2" xfId="4639"/>
    <cellStyle name="Normal 2 5 2 2 3 3 3 2 2 2" xfId="9407"/>
    <cellStyle name="Normal 2 5 2 2 3 3 3 2 3" xfId="7023"/>
    <cellStyle name="Normal 2 5 2 2 3 3 3 3" xfId="3447"/>
    <cellStyle name="Normal 2 5 2 2 3 3 3 3 2" xfId="8215"/>
    <cellStyle name="Normal 2 5 2 2 3 3 3 4" xfId="5831"/>
    <cellStyle name="Normal 2 5 2 2 3 3 4" xfId="1559"/>
    <cellStyle name="Normal 2 5 2 2 3 3 4 2" xfId="3943"/>
    <cellStyle name="Normal 2 5 2 2 3 3 4 2 2" xfId="8711"/>
    <cellStyle name="Normal 2 5 2 2 3 3 4 3" xfId="6327"/>
    <cellStyle name="Normal 2 5 2 2 3 3 5" xfId="2751"/>
    <cellStyle name="Normal 2 5 2 2 3 3 5 2" xfId="7519"/>
    <cellStyle name="Normal 2 5 2 2 3 3 6" xfId="5135"/>
    <cellStyle name="Normal 2 5 2 2 3 4" xfId="565"/>
    <cellStyle name="Normal 2 5 2 2 3 4 2" xfId="1763"/>
    <cellStyle name="Normal 2 5 2 2 3 4 2 2" xfId="4147"/>
    <cellStyle name="Normal 2 5 2 2 3 4 2 2 2" xfId="8915"/>
    <cellStyle name="Normal 2 5 2 2 3 4 2 3" xfId="6531"/>
    <cellStyle name="Normal 2 5 2 2 3 4 3" xfId="2955"/>
    <cellStyle name="Normal 2 5 2 2 3 4 3 2" xfId="7723"/>
    <cellStyle name="Normal 2 5 2 2 3 4 4" xfId="5339"/>
    <cellStyle name="Normal 2 5 2 2 3 5" xfId="913"/>
    <cellStyle name="Normal 2 5 2 2 3 5 2" xfId="2111"/>
    <cellStyle name="Normal 2 5 2 2 3 5 2 2" xfId="4495"/>
    <cellStyle name="Normal 2 5 2 2 3 5 2 2 2" xfId="9263"/>
    <cellStyle name="Normal 2 5 2 2 3 5 2 3" xfId="6879"/>
    <cellStyle name="Normal 2 5 2 2 3 5 3" xfId="3303"/>
    <cellStyle name="Normal 2 5 2 2 3 5 3 2" xfId="8071"/>
    <cellStyle name="Normal 2 5 2 2 3 5 4" xfId="5687"/>
    <cellStyle name="Normal 2 5 2 2 3 6" xfId="1415"/>
    <cellStyle name="Normal 2 5 2 2 3 6 2" xfId="3799"/>
    <cellStyle name="Normal 2 5 2 2 3 6 2 2" xfId="8567"/>
    <cellStyle name="Normal 2 5 2 2 3 6 3" xfId="6183"/>
    <cellStyle name="Normal 2 5 2 2 3 7" xfId="2607"/>
    <cellStyle name="Normal 2 5 2 2 3 7 2" xfId="7375"/>
    <cellStyle name="Normal 2 5 2 2 3 8" xfId="4991"/>
    <cellStyle name="Normal 2 5 2 2 4" xfId="264"/>
    <cellStyle name="Normal 2 5 2 2 4 2" xfId="408"/>
    <cellStyle name="Normal 2 5 2 2 4 2 2" xfId="757"/>
    <cellStyle name="Normal 2 5 2 2 4 2 2 2" xfId="1955"/>
    <cellStyle name="Normal 2 5 2 2 4 2 2 2 2" xfId="4339"/>
    <cellStyle name="Normal 2 5 2 2 4 2 2 2 2 2" xfId="9107"/>
    <cellStyle name="Normal 2 5 2 2 4 2 2 2 3" xfId="6723"/>
    <cellStyle name="Normal 2 5 2 2 4 2 2 3" xfId="3147"/>
    <cellStyle name="Normal 2 5 2 2 4 2 2 3 2" xfId="7915"/>
    <cellStyle name="Normal 2 5 2 2 4 2 2 4" xfId="5531"/>
    <cellStyle name="Normal 2 5 2 2 4 2 3" xfId="1105"/>
    <cellStyle name="Normal 2 5 2 2 4 2 3 2" xfId="2303"/>
    <cellStyle name="Normal 2 5 2 2 4 2 3 2 2" xfId="4687"/>
    <cellStyle name="Normal 2 5 2 2 4 2 3 2 2 2" xfId="9455"/>
    <cellStyle name="Normal 2 5 2 2 4 2 3 2 3" xfId="7071"/>
    <cellStyle name="Normal 2 5 2 2 4 2 3 3" xfId="3495"/>
    <cellStyle name="Normal 2 5 2 2 4 2 3 3 2" xfId="8263"/>
    <cellStyle name="Normal 2 5 2 2 4 2 3 4" xfId="5879"/>
    <cellStyle name="Normal 2 5 2 2 4 2 4" xfId="1607"/>
    <cellStyle name="Normal 2 5 2 2 4 2 4 2" xfId="3991"/>
    <cellStyle name="Normal 2 5 2 2 4 2 4 2 2" xfId="8759"/>
    <cellStyle name="Normal 2 5 2 2 4 2 4 3" xfId="6375"/>
    <cellStyle name="Normal 2 5 2 2 4 2 5" xfId="2799"/>
    <cellStyle name="Normal 2 5 2 2 4 2 5 2" xfId="7567"/>
    <cellStyle name="Normal 2 5 2 2 4 2 6" xfId="5183"/>
    <cellStyle name="Normal 2 5 2 2 4 3" xfId="613"/>
    <cellStyle name="Normal 2 5 2 2 4 3 2" xfId="1811"/>
    <cellStyle name="Normal 2 5 2 2 4 3 2 2" xfId="4195"/>
    <cellStyle name="Normal 2 5 2 2 4 3 2 2 2" xfId="8963"/>
    <cellStyle name="Normal 2 5 2 2 4 3 2 3" xfId="6579"/>
    <cellStyle name="Normal 2 5 2 2 4 3 3" xfId="3003"/>
    <cellStyle name="Normal 2 5 2 2 4 3 3 2" xfId="7771"/>
    <cellStyle name="Normal 2 5 2 2 4 3 4" xfId="5387"/>
    <cellStyle name="Normal 2 5 2 2 4 4" xfId="961"/>
    <cellStyle name="Normal 2 5 2 2 4 4 2" xfId="2159"/>
    <cellStyle name="Normal 2 5 2 2 4 4 2 2" xfId="4543"/>
    <cellStyle name="Normal 2 5 2 2 4 4 2 2 2" xfId="9311"/>
    <cellStyle name="Normal 2 5 2 2 4 4 2 3" xfId="6927"/>
    <cellStyle name="Normal 2 5 2 2 4 4 3" xfId="3351"/>
    <cellStyle name="Normal 2 5 2 2 4 4 3 2" xfId="8119"/>
    <cellStyle name="Normal 2 5 2 2 4 4 4" xfId="5735"/>
    <cellStyle name="Normal 2 5 2 2 4 5" xfId="1463"/>
    <cellStyle name="Normal 2 5 2 2 4 5 2" xfId="3847"/>
    <cellStyle name="Normal 2 5 2 2 4 5 2 2" xfId="8615"/>
    <cellStyle name="Normal 2 5 2 2 4 5 3" xfId="6231"/>
    <cellStyle name="Normal 2 5 2 2 4 6" xfId="2655"/>
    <cellStyle name="Normal 2 5 2 2 4 6 2" xfId="7423"/>
    <cellStyle name="Normal 2 5 2 2 4 7" xfId="5039"/>
    <cellStyle name="Normal 2 5 2 2 5" xfId="192"/>
    <cellStyle name="Normal 2 5 2 2 5 2" xfId="541"/>
    <cellStyle name="Normal 2 5 2 2 5 2 2" xfId="1739"/>
    <cellStyle name="Normal 2 5 2 2 5 2 2 2" xfId="4123"/>
    <cellStyle name="Normal 2 5 2 2 5 2 2 2 2" xfId="8891"/>
    <cellStyle name="Normal 2 5 2 2 5 2 2 3" xfId="6507"/>
    <cellStyle name="Normal 2 5 2 2 5 2 3" xfId="2931"/>
    <cellStyle name="Normal 2 5 2 2 5 2 3 2" xfId="7699"/>
    <cellStyle name="Normal 2 5 2 2 5 2 4" xfId="5315"/>
    <cellStyle name="Normal 2 5 2 2 5 3" xfId="889"/>
    <cellStyle name="Normal 2 5 2 2 5 3 2" xfId="2087"/>
    <cellStyle name="Normal 2 5 2 2 5 3 2 2" xfId="4471"/>
    <cellStyle name="Normal 2 5 2 2 5 3 2 2 2" xfId="9239"/>
    <cellStyle name="Normal 2 5 2 2 5 3 2 3" xfId="6855"/>
    <cellStyle name="Normal 2 5 2 2 5 3 3" xfId="3279"/>
    <cellStyle name="Normal 2 5 2 2 5 3 3 2" xfId="8047"/>
    <cellStyle name="Normal 2 5 2 2 5 3 4" xfId="5663"/>
    <cellStyle name="Normal 2 5 2 2 5 4" xfId="1391"/>
    <cellStyle name="Normal 2 5 2 2 5 4 2" xfId="3775"/>
    <cellStyle name="Normal 2 5 2 2 5 4 2 2" xfId="8543"/>
    <cellStyle name="Normal 2 5 2 2 5 4 3" xfId="6159"/>
    <cellStyle name="Normal 2 5 2 2 5 5" xfId="2583"/>
    <cellStyle name="Normal 2 5 2 2 5 5 2" xfId="7351"/>
    <cellStyle name="Normal 2 5 2 2 5 6" xfId="4967"/>
    <cellStyle name="Normal 2 5 2 2 6" xfId="336"/>
    <cellStyle name="Normal 2 5 2 2 6 2" xfId="685"/>
    <cellStyle name="Normal 2 5 2 2 6 2 2" xfId="1883"/>
    <cellStyle name="Normal 2 5 2 2 6 2 2 2" xfId="4267"/>
    <cellStyle name="Normal 2 5 2 2 6 2 2 2 2" xfId="9035"/>
    <cellStyle name="Normal 2 5 2 2 6 2 2 3" xfId="6651"/>
    <cellStyle name="Normal 2 5 2 2 6 2 3" xfId="3075"/>
    <cellStyle name="Normal 2 5 2 2 6 2 3 2" xfId="7843"/>
    <cellStyle name="Normal 2 5 2 2 6 2 4" xfId="5459"/>
    <cellStyle name="Normal 2 5 2 2 6 3" xfId="1033"/>
    <cellStyle name="Normal 2 5 2 2 6 3 2" xfId="2231"/>
    <cellStyle name="Normal 2 5 2 2 6 3 2 2" xfId="4615"/>
    <cellStyle name="Normal 2 5 2 2 6 3 2 2 2" xfId="9383"/>
    <cellStyle name="Normal 2 5 2 2 6 3 2 3" xfId="6999"/>
    <cellStyle name="Normal 2 5 2 2 6 3 3" xfId="3423"/>
    <cellStyle name="Normal 2 5 2 2 6 3 3 2" xfId="8191"/>
    <cellStyle name="Normal 2 5 2 2 6 3 4" xfId="5807"/>
    <cellStyle name="Normal 2 5 2 2 6 4" xfId="1535"/>
    <cellStyle name="Normal 2 5 2 2 6 4 2" xfId="3919"/>
    <cellStyle name="Normal 2 5 2 2 6 4 2 2" xfId="8687"/>
    <cellStyle name="Normal 2 5 2 2 6 4 3" xfId="6303"/>
    <cellStyle name="Normal 2 5 2 2 6 5" xfId="2727"/>
    <cellStyle name="Normal 2 5 2 2 6 5 2" xfId="7495"/>
    <cellStyle name="Normal 2 5 2 2 6 6" xfId="5111"/>
    <cellStyle name="Normal 2 5 2 2 7" xfId="493"/>
    <cellStyle name="Normal 2 5 2 2 7 2" xfId="1691"/>
    <cellStyle name="Normal 2 5 2 2 7 2 2" xfId="4075"/>
    <cellStyle name="Normal 2 5 2 2 7 2 2 2" xfId="8843"/>
    <cellStyle name="Normal 2 5 2 2 7 2 3" xfId="6459"/>
    <cellStyle name="Normal 2 5 2 2 7 3" xfId="2883"/>
    <cellStyle name="Normal 2 5 2 2 7 3 2" xfId="7651"/>
    <cellStyle name="Normal 2 5 2 2 7 4" xfId="5267"/>
    <cellStyle name="Normal 2 5 2 2 8" xfId="841"/>
    <cellStyle name="Normal 2 5 2 2 8 2" xfId="2039"/>
    <cellStyle name="Normal 2 5 2 2 8 2 2" xfId="4423"/>
    <cellStyle name="Normal 2 5 2 2 8 2 2 2" xfId="9191"/>
    <cellStyle name="Normal 2 5 2 2 8 2 3" xfId="6807"/>
    <cellStyle name="Normal 2 5 2 2 8 3" xfId="3231"/>
    <cellStyle name="Normal 2 5 2 2 8 3 2" xfId="7999"/>
    <cellStyle name="Normal 2 5 2 2 8 4" xfId="5615"/>
    <cellStyle name="Normal 2 5 2 2 9" xfId="144"/>
    <cellStyle name="Normal 2 5 2 2 9 2" xfId="1343"/>
    <cellStyle name="Normal 2 5 2 2 9 2 2" xfId="3727"/>
    <cellStyle name="Normal 2 5 2 2 9 2 2 2" xfId="8495"/>
    <cellStyle name="Normal 2 5 2 2 9 2 3" xfId="6111"/>
    <cellStyle name="Normal 2 5 2 2 9 3" xfId="2535"/>
    <cellStyle name="Normal 2 5 2 2 9 3 2" xfId="7303"/>
    <cellStyle name="Normal 2 5 2 2 9 4" xfId="4919"/>
    <cellStyle name="Normal 2 5 2 3" xfId="48"/>
    <cellStyle name="Normal 2 5 2 3 10" xfId="1247"/>
    <cellStyle name="Normal 2 5 2 3 10 2" xfId="3631"/>
    <cellStyle name="Normal 2 5 2 3 10 2 2" xfId="8399"/>
    <cellStyle name="Normal 2 5 2 3 10 3" xfId="6015"/>
    <cellStyle name="Normal 2 5 2 3 11" xfId="2439"/>
    <cellStyle name="Normal 2 5 2 3 11 2" xfId="7207"/>
    <cellStyle name="Normal 2 5 2 3 12" xfId="4823"/>
    <cellStyle name="Normal 2 5 2 3 2" xfId="300"/>
    <cellStyle name="Normal 2 5 2 3 2 2" xfId="444"/>
    <cellStyle name="Normal 2 5 2 3 2 2 2" xfId="793"/>
    <cellStyle name="Normal 2 5 2 3 2 2 2 2" xfId="1991"/>
    <cellStyle name="Normal 2 5 2 3 2 2 2 2 2" xfId="4375"/>
    <cellStyle name="Normal 2 5 2 3 2 2 2 2 2 2" xfId="9143"/>
    <cellStyle name="Normal 2 5 2 3 2 2 2 2 3" xfId="6759"/>
    <cellStyle name="Normal 2 5 2 3 2 2 2 3" xfId="3183"/>
    <cellStyle name="Normal 2 5 2 3 2 2 2 3 2" xfId="7951"/>
    <cellStyle name="Normal 2 5 2 3 2 2 2 4" xfId="5567"/>
    <cellStyle name="Normal 2 5 2 3 2 2 3" xfId="1141"/>
    <cellStyle name="Normal 2 5 2 3 2 2 3 2" xfId="2339"/>
    <cellStyle name="Normal 2 5 2 3 2 2 3 2 2" xfId="4723"/>
    <cellStyle name="Normal 2 5 2 3 2 2 3 2 2 2" xfId="9491"/>
    <cellStyle name="Normal 2 5 2 3 2 2 3 2 3" xfId="7107"/>
    <cellStyle name="Normal 2 5 2 3 2 2 3 3" xfId="3531"/>
    <cellStyle name="Normal 2 5 2 3 2 2 3 3 2" xfId="8299"/>
    <cellStyle name="Normal 2 5 2 3 2 2 3 4" xfId="5915"/>
    <cellStyle name="Normal 2 5 2 3 2 2 4" xfId="1643"/>
    <cellStyle name="Normal 2 5 2 3 2 2 4 2" xfId="4027"/>
    <cellStyle name="Normal 2 5 2 3 2 2 4 2 2" xfId="8795"/>
    <cellStyle name="Normal 2 5 2 3 2 2 4 3" xfId="6411"/>
    <cellStyle name="Normal 2 5 2 3 2 2 5" xfId="2835"/>
    <cellStyle name="Normal 2 5 2 3 2 2 5 2" xfId="7603"/>
    <cellStyle name="Normal 2 5 2 3 2 2 6" xfId="5219"/>
    <cellStyle name="Normal 2 5 2 3 2 3" xfId="649"/>
    <cellStyle name="Normal 2 5 2 3 2 3 2" xfId="1847"/>
    <cellStyle name="Normal 2 5 2 3 2 3 2 2" xfId="4231"/>
    <cellStyle name="Normal 2 5 2 3 2 3 2 2 2" xfId="8999"/>
    <cellStyle name="Normal 2 5 2 3 2 3 2 3" xfId="6615"/>
    <cellStyle name="Normal 2 5 2 3 2 3 3" xfId="3039"/>
    <cellStyle name="Normal 2 5 2 3 2 3 3 2" xfId="7807"/>
    <cellStyle name="Normal 2 5 2 3 2 3 4" xfId="5423"/>
    <cellStyle name="Normal 2 5 2 3 2 4" xfId="997"/>
    <cellStyle name="Normal 2 5 2 3 2 4 2" xfId="2195"/>
    <cellStyle name="Normal 2 5 2 3 2 4 2 2" xfId="4579"/>
    <cellStyle name="Normal 2 5 2 3 2 4 2 2 2" xfId="9347"/>
    <cellStyle name="Normal 2 5 2 3 2 4 2 3" xfId="6963"/>
    <cellStyle name="Normal 2 5 2 3 2 4 3" xfId="3387"/>
    <cellStyle name="Normal 2 5 2 3 2 4 3 2" xfId="8155"/>
    <cellStyle name="Normal 2 5 2 3 2 4 4" xfId="5771"/>
    <cellStyle name="Normal 2 5 2 3 2 5" xfId="1499"/>
    <cellStyle name="Normal 2 5 2 3 2 5 2" xfId="3883"/>
    <cellStyle name="Normal 2 5 2 3 2 5 2 2" xfId="8651"/>
    <cellStyle name="Normal 2 5 2 3 2 5 3" xfId="6267"/>
    <cellStyle name="Normal 2 5 2 3 2 6" xfId="2691"/>
    <cellStyle name="Normal 2 5 2 3 2 6 2" xfId="7459"/>
    <cellStyle name="Normal 2 5 2 3 2 7" xfId="5075"/>
    <cellStyle name="Normal 2 5 2 3 3" xfId="228"/>
    <cellStyle name="Normal 2 5 2 3 3 2" xfId="577"/>
    <cellStyle name="Normal 2 5 2 3 3 2 2" xfId="1775"/>
    <cellStyle name="Normal 2 5 2 3 3 2 2 2" xfId="4159"/>
    <cellStyle name="Normal 2 5 2 3 3 2 2 2 2" xfId="8927"/>
    <cellStyle name="Normal 2 5 2 3 3 2 2 3" xfId="6543"/>
    <cellStyle name="Normal 2 5 2 3 3 2 3" xfId="2967"/>
    <cellStyle name="Normal 2 5 2 3 3 2 3 2" xfId="7735"/>
    <cellStyle name="Normal 2 5 2 3 3 2 4" xfId="5351"/>
    <cellStyle name="Normal 2 5 2 3 3 3" xfId="925"/>
    <cellStyle name="Normal 2 5 2 3 3 3 2" xfId="2123"/>
    <cellStyle name="Normal 2 5 2 3 3 3 2 2" xfId="4507"/>
    <cellStyle name="Normal 2 5 2 3 3 3 2 2 2" xfId="9275"/>
    <cellStyle name="Normal 2 5 2 3 3 3 2 3" xfId="6891"/>
    <cellStyle name="Normal 2 5 2 3 3 3 3" xfId="3315"/>
    <cellStyle name="Normal 2 5 2 3 3 3 3 2" xfId="8083"/>
    <cellStyle name="Normal 2 5 2 3 3 3 4" xfId="5699"/>
    <cellStyle name="Normal 2 5 2 3 3 4" xfId="1427"/>
    <cellStyle name="Normal 2 5 2 3 3 4 2" xfId="3811"/>
    <cellStyle name="Normal 2 5 2 3 3 4 2 2" xfId="8579"/>
    <cellStyle name="Normal 2 5 2 3 3 4 3" xfId="6195"/>
    <cellStyle name="Normal 2 5 2 3 3 5" xfId="2619"/>
    <cellStyle name="Normal 2 5 2 3 3 5 2" xfId="7387"/>
    <cellStyle name="Normal 2 5 2 3 3 6" xfId="5003"/>
    <cellStyle name="Normal 2 5 2 3 4" xfId="372"/>
    <cellStyle name="Normal 2 5 2 3 4 2" xfId="721"/>
    <cellStyle name="Normal 2 5 2 3 4 2 2" xfId="1919"/>
    <cellStyle name="Normal 2 5 2 3 4 2 2 2" xfId="4303"/>
    <cellStyle name="Normal 2 5 2 3 4 2 2 2 2" xfId="9071"/>
    <cellStyle name="Normal 2 5 2 3 4 2 2 3" xfId="6687"/>
    <cellStyle name="Normal 2 5 2 3 4 2 3" xfId="3111"/>
    <cellStyle name="Normal 2 5 2 3 4 2 3 2" xfId="7879"/>
    <cellStyle name="Normal 2 5 2 3 4 2 4" xfId="5495"/>
    <cellStyle name="Normal 2 5 2 3 4 3" xfId="1069"/>
    <cellStyle name="Normal 2 5 2 3 4 3 2" xfId="2267"/>
    <cellStyle name="Normal 2 5 2 3 4 3 2 2" xfId="4651"/>
    <cellStyle name="Normal 2 5 2 3 4 3 2 2 2" xfId="9419"/>
    <cellStyle name="Normal 2 5 2 3 4 3 2 3" xfId="7035"/>
    <cellStyle name="Normal 2 5 2 3 4 3 3" xfId="3459"/>
    <cellStyle name="Normal 2 5 2 3 4 3 3 2" xfId="8227"/>
    <cellStyle name="Normal 2 5 2 3 4 3 4" xfId="5843"/>
    <cellStyle name="Normal 2 5 2 3 4 4" xfId="1571"/>
    <cellStyle name="Normal 2 5 2 3 4 4 2" xfId="3955"/>
    <cellStyle name="Normal 2 5 2 3 4 4 2 2" xfId="8723"/>
    <cellStyle name="Normal 2 5 2 3 4 4 3" xfId="6339"/>
    <cellStyle name="Normal 2 5 2 3 4 5" xfId="2763"/>
    <cellStyle name="Normal 2 5 2 3 4 5 2" xfId="7531"/>
    <cellStyle name="Normal 2 5 2 3 4 6" xfId="5147"/>
    <cellStyle name="Normal 2 5 2 3 5" xfId="505"/>
    <cellStyle name="Normal 2 5 2 3 5 2" xfId="1703"/>
    <cellStyle name="Normal 2 5 2 3 5 2 2" xfId="4087"/>
    <cellStyle name="Normal 2 5 2 3 5 2 2 2" xfId="8855"/>
    <cellStyle name="Normal 2 5 2 3 5 2 3" xfId="6471"/>
    <cellStyle name="Normal 2 5 2 3 5 3" xfId="2895"/>
    <cellStyle name="Normal 2 5 2 3 5 3 2" xfId="7663"/>
    <cellStyle name="Normal 2 5 2 3 5 4" xfId="5279"/>
    <cellStyle name="Normal 2 5 2 3 6" xfId="853"/>
    <cellStyle name="Normal 2 5 2 3 6 2" xfId="2051"/>
    <cellStyle name="Normal 2 5 2 3 6 2 2" xfId="4435"/>
    <cellStyle name="Normal 2 5 2 3 6 2 2 2" xfId="9203"/>
    <cellStyle name="Normal 2 5 2 3 6 2 3" xfId="6819"/>
    <cellStyle name="Normal 2 5 2 3 6 3" xfId="3243"/>
    <cellStyle name="Normal 2 5 2 3 6 3 2" xfId="8011"/>
    <cellStyle name="Normal 2 5 2 3 6 4" xfId="5627"/>
    <cellStyle name="Normal 2 5 2 3 7" xfId="156"/>
    <cellStyle name="Normal 2 5 2 3 7 2" xfId="1355"/>
    <cellStyle name="Normal 2 5 2 3 7 2 2" xfId="3739"/>
    <cellStyle name="Normal 2 5 2 3 7 2 2 2" xfId="8507"/>
    <cellStyle name="Normal 2 5 2 3 7 2 3" xfId="6123"/>
    <cellStyle name="Normal 2 5 2 3 7 3" xfId="2547"/>
    <cellStyle name="Normal 2 5 2 3 7 3 2" xfId="7315"/>
    <cellStyle name="Normal 2 5 2 3 7 4" xfId="4931"/>
    <cellStyle name="Normal 2 5 2 3 8" xfId="1190"/>
    <cellStyle name="Normal 2 5 2 3 8 2" xfId="2387"/>
    <cellStyle name="Normal 2 5 2 3 8 2 2" xfId="4771"/>
    <cellStyle name="Normal 2 5 2 3 8 2 2 2" xfId="9539"/>
    <cellStyle name="Normal 2 5 2 3 8 2 3" xfId="7155"/>
    <cellStyle name="Normal 2 5 2 3 8 3" xfId="3579"/>
    <cellStyle name="Normal 2 5 2 3 8 3 2" xfId="8347"/>
    <cellStyle name="Normal 2 5 2 3 8 4" xfId="5963"/>
    <cellStyle name="Normal 2 5 2 3 9" xfId="96"/>
    <cellStyle name="Normal 2 5 2 3 9 2" xfId="1295"/>
    <cellStyle name="Normal 2 5 2 3 9 2 2" xfId="3679"/>
    <cellStyle name="Normal 2 5 2 3 9 2 2 2" xfId="8447"/>
    <cellStyle name="Normal 2 5 2 3 9 2 3" xfId="6063"/>
    <cellStyle name="Normal 2 5 2 3 9 3" xfId="2487"/>
    <cellStyle name="Normal 2 5 2 3 9 3 2" xfId="7255"/>
    <cellStyle name="Normal 2 5 2 3 9 4" xfId="4871"/>
    <cellStyle name="Normal 2 5 2 4" xfId="132"/>
    <cellStyle name="Normal 2 5 2 4 2" xfId="276"/>
    <cellStyle name="Normal 2 5 2 4 2 2" xfId="420"/>
    <cellStyle name="Normal 2 5 2 4 2 2 2" xfId="769"/>
    <cellStyle name="Normal 2 5 2 4 2 2 2 2" xfId="1967"/>
    <cellStyle name="Normal 2 5 2 4 2 2 2 2 2" xfId="4351"/>
    <cellStyle name="Normal 2 5 2 4 2 2 2 2 2 2" xfId="9119"/>
    <cellStyle name="Normal 2 5 2 4 2 2 2 2 3" xfId="6735"/>
    <cellStyle name="Normal 2 5 2 4 2 2 2 3" xfId="3159"/>
    <cellStyle name="Normal 2 5 2 4 2 2 2 3 2" xfId="7927"/>
    <cellStyle name="Normal 2 5 2 4 2 2 2 4" xfId="5543"/>
    <cellStyle name="Normal 2 5 2 4 2 2 3" xfId="1117"/>
    <cellStyle name="Normal 2 5 2 4 2 2 3 2" xfId="2315"/>
    <cellStyle name="Normal 2 5 2 4 2 2 3 2 2" xfId="4699"/>
    <cellStyle name="Normal 2 5 2 4 2 2 3 2 2 2" xfId="9467"/>
    <cellStyle name="Normal 2 5 2 4 2 2 3 2 3" xfId="7083"/>
    <cellStyle name="Normal 2 5 2 4 2 2 3 3" xfId="3507"/>
    <cellStyle name="Normal 2 5 2 4 2 2 3 3 2" xfId="8275"/>
    <cellStyle name="Normal 2 5 2 4 2 2 3 4" xfId="5891"/>
    <cellStyle name="Normal 2 5 2 4 2 2 4" xfId="1619"/>
    <cellStyle name="Normal 2 5 2 4 2 2 4 2" xfId="4003"/>
    <cellStyle name="Normal 2 5 2 4 2 2 4 2 2" xfId="8771"/>
    <cellStyle name="Normal 2 5 2 4 2 2 4 3" xfId="6387"/>
    <cellStyle name="Normal 2 5 2 4 2 2 5" xfId="2811"/>
    <cellStyle name="Normal 2 5 2 4 2 2 5 2" xfId="7579"/>
    <cellStyle name="Normal 2 5 2 4 2 2 6" xfId="5195"/>
    <cellStyle name="Normal 2 5 2 4 2 3" xfId="625"/>
    <cellStyle name="Normal 2 5 2 4 2 3 2" xfId="1823"/>
    <cellStyle name="Normal 2 5 2 4 2 3 2 2" xfId="4207"/>
    <cellStyle name="Normal 2 5 2 4 2 3 2 2 2" xfId="8975"/>
    <cellStyle name="Normal 2 5 2 4 2 3 2 3" xfId="6591"/>
    <cellStyle name="Normal 2 5 2 4 2 3 3" xfId="3015"/>
    <cellStyle name="Normal 2 5 2 4 2 3 3 2" xfId="7783"/>
    <cellStyle name="Normal 2 5 2 4 2 3 4" xfId="5399"/>
    <cellStyle name="Normal 2 5 2 4 2 4" xfId="973"/>
    <cellStyle name="Normal 2 5 2 4 2 4 2" xfId="2171"/>
    <cellStyle name="Normal 2 5 2 4 2 4 2 2" xfId="4555"/>
    <cellStyle name="Normal 2 5 2 4 2 4 2 2 2" xfId="9323"/>
    <cellStyle name="Normal 2 5 2 4 2 4 2 3" xfId="6939"/>
    <cellStyle name="Normal 2 5 2 4 2 4 3" xfId="3363"/>
    <cellStyle name="Normal 2 5 2 4 2 4 3 2" xfId="8131"/>
    <cellStyle name="Normal 2 5 2 4 2 4 4" xfId="5747"/>
    <cellStyle name="Normal 2 5 2 4 2 5" xfId="1475"/>
    <cellStyle name="Normal 2 5 2 4 2 5 2" xfId="3859"/>
    <cellStyle name="Normal 2 5 2 4 2 5 2 2" xfId="8627"/>
    <cellStyle name="Normal 2 5 2 4 2 5 3" xfId="6243"/>
    <cellStyle name="Normal 2 5 2 4 2 6" xfId="2667"/>
    <cellStyle name="Normal 2 5 2 4 2 6 2" xfId="7435"/>
    <cellStyle name="Normal 2 5 2 4 2 7" xfId="5051"/>
    <cellStyle name="Normal 2 5 2 4 3" xfId="204"/>
    <cellStyle name="Normal 2 5 2 4 3 2" xfId="553"/>
    <cellStyle name="Normal 2 5 2 4 3 2 2" xfId="1751"/>
    <cellStyle name="Normal 2 5 2 4 3 2 2 2" xfId="4135"/>
    <cellStyle name="Normal 2 5 2 4 3 2 2 2 2" xfId="8903"/>
    <cellStyle name="Normal 2 5 2 4 3 2 2 3" xfId="6519"/>
    <cellStyle name="Normal 2 5 2 4 3 2 3" xfId="2943"/>
    <cellStyle name="Normal 2 5 2 4 3 2 3 2" xfId="7711"/>
    <cellStyle name="Normal 2 5 2 4 3 2 4" xfId="5327"/>
    <cellStyle name="Normal 2 5 2 4 3 3" xfId="901"/>
    <cellStyle name="Normal 2 5 2 4 3 3 2" xfId="2099"/>
    <cellStyle name="Normal 2 5 2 4 3 3 2 2" xfId="4483"/>
    <cellStyle name="Normal 2 5 2 4 3 3 2 2 2" xfId="9251"/>
    <cellStyle name="Normal 2 5 2 4 3 3 2 3" xfId="6867"/>
    <cellStyle name="Normal 2 5 2 4 3 3 3" xfId="3291"/>
    <cellStyle name="Normal 2 5 2 4 3 3 3 2" xfId="8059"/>
    <cellStyle name="Normal 2 5 2 4 3 3 4" xfId="5675"/>
    <cellStyle name="Normal 2 5 2 4 3 4" xfId="1403"/>
    <cellStyle name="Normal 2 5 2 4 3 4 2" xfId="3787"/>
    <cellStyle name="Normal 2 5 2 4 3 4 2 2" xfId="8555"/>
    <cellStyle name="Normal 2 5 2 4 3 4 3" xfId="6171"/>
    <cellStyle name="Normal 2 5 2 4 3 5" xfId="2595"/>
    <cellStyle name="Normal 2 5 2 4 3 5 2" xfId="7363"/>
    <cellStyle name="Normal 2 5 2 4 3 6" xfId="4979"/>
    <cellStyle name="Normal 2 5 2 4 4" xfId="348"/>
    <cellStyle name="Normal 2 5 2 4 4 2" xfId="697"/>
    <cellStyle name="Normal 2 5 2 4 4 2 2" xfId="1895"/>
    <cellStyle name="Normal 2 5 2 4 4 2 2 2" xfId="4279"/>
    <cellStyle name="Normal 2 5 2 4 4 2 2 2 2" xfId="9047"/>
    <cellStyle name="Normal 2 5 2 4 4 2 2 3" xfId="6663"/>
    <cellStyle name="Normal 2 5 2 4 4 2 3" xfId="3087"/>
    <cellStyle name="Normal 2 5 2 4 4 2 3 2" xfId="7855"/>
    <cellStyle name="Normal 2 5 2 4 4 2 4" xfId="5471"/>
    <cellStyle name="Normal 2 5 2 4 4 3" xfId="1045"/>
    <cellStyle name="Normal 2 5 2 4 4 3 2" xfId="2243"/>
    <cellStyle name="Normal 2 5 2 4 4 3 2 2" xfId="4627"/>
    <cellStyle name="Normal 2 5 2 4 4 3 2 2 2" xfId="9395"/>
    <cellStyle name="Normal 2 5 2 4 4 3 2 3" xfId="7011"/>
    <cellStyle name="Normal 2 5 2 4 4 3 3" xfId="3435"/>
    <cellStyle name="Normal 2 5 2 4 4 3 3 2" xfId="8203"/>
    <cellStyle name="Normal 2 5 2 4 4 3 4" xfId="5819"/>
    <cellStyle name="Normal 2 5 2 4 4 4" xfId="1547"/>
    <cellStyle name="Normal 2 5 2 4 4 4 2" xfId="3931"/>
    <cellStyle name="Normal 2 5 2 4 4 4 2 2" xfId="8699"/>
    <cellStyle name="Normal 2 5 2 4 4 4 3" xfId="6315"/>
    <cellStyle name="Normal 2 5 2 4 4 5" xfId="2739"/>
    <cellStyle name="Normal 2 5 2 4 4 5 2" xfId="7507"/>
    <cellStyle name="Normal 2 5 2 4 4 6" xfId="5123"/>
    <cellStyle name="Normal 2 5 2 4 5" xfId="481"/>
    <cellStyle name="Normal 2 5 2 4 5 2" xfId="1679"/>
    <cellStyle name="Normal 2 5 2 4 5 2 2" xfId="4063"/>
    <cellStyle name="Normal 2 5 2 4 5 2 2 2" xfId="8831"/>
    <cellStyle name="Normal 2 5 2 4 5 2 3" xfId="6447"/>
    <cellStyle name="Normal 2 5 2 4 5 3" xfId="2871"/>
    <cellStyle name="Normal 2 5 2 4 5 3 2" xfId="7639"/>
    <cellStyle name="Normal 2 5 2 4 5 4" xfId="5255"/>
    <cellStyle name="Normal 2 5 2 4 6" xfId="829"/>
    <cellStyle name="Normal 2 5 2 4 6 2" xfId="2027"/>
    <cellStyle name="Normal 2 5 2 4 6 2 2" xfId="4411"/>
    <cellStyle name="Normal 2 5 2 4 6 2 2 2" xfId="9179"/>
    <cellStyle name="Normal 2 5 2 4 6 2 3" xfId="6795"/>
    <cellStyle name="Normal 2 5 2 4 6 3" xfId="3219"/>
    <cellStyle name="Normal 2 5 2 4 6 3 2" xfId="7987"/>
    <cellStyle name="Normal 2 5 2 4 6 4" xfId="5603"/>
    <cellStyle name="Normal 2 5 2 4 7" xfId="1331"/>
    <cellStyle name="Normal 2 5 2 4 7 2" xfId="3715"/>
    <cellStyle name="Normal 2 5 2 4 7 2 2" xfId="8483"/>
    <cellStyle name="Normal 2 5 2 4 7 3" xfId="6099"/>
    <cellStyle name="Normal 2 5 2 4 8" xfId="2523"/>
    <cellStyle name="Normal 2 5 2 4 8 2" xfId="7291"/>
    <cellStyle name="Normal 2 5 2 4 9" xfId="4907"/>
    <cellStyle name="Normal 2 5 2 5" xfId="252"/>
    <cellStyle name="Normal 2 5 2 5 2" xfId="396"/>
    <cellStyle name="Normal 2 5 2 5 2 2" xfId="745"/>
    <cellStyle name="Normal 2 5 2 5 2 2 2" xfId="1943"/>
    <cellStyle name="Normal 2 5 2 5 2 2 2 2" xfId="4327"/>
    <cellStyle name="Normal 2 5 2 5 2 2 2 2 2" xfId="9095"/>
    <cellStyle name="Normal 2 5 2 5 2 2 2 3" xfId="6711"/>
    <cellStyle name="Normal 2 5 2 5 2 2 3" xfId="3135"/>
    <cellStyle name="Normal 2 5 2 5 2 2 3 2" xfId="7903"/>
    <cellStyle name="Normal 2 5 2 5 2 2 4" xfId="5519"/>
    <cellStyle name="Normal 2 5 2 5 2 3" xfId="1093"/>
    <cellStyle name="Normal 2 5 2 5 2 3 2" xfId="2291"/>
    <cellStyle name="Normal 2 5 2 5 2 3 2 2" xfId="4675"/>
    <cellStyle name="Normal 2 5 2 5 2 3 2 2 2" xfId="9443"/>
    <cellStyle name="Normal 2 5 2 5 2 3 2 3" xfId="7059"/>
    <cellStyle name="Normal 2 5 2 5 2 3 3" xfId="3483"/>
    <cellStyle name="Normal 2 5 2 5 2 3 3 2" xfId="8251"/>
    <cellStyle name="Normal 2 5 2 5 2 3 4" xfId="5867"/>
    <cellStyle name="Normal 2 5 2 5 2 4" xfId="1595"/>
    <cellStyle name="Normal 2 5 2 5 2 4 2" xfId="3979"/>
    <cellStyle name="Normal 2 5 2 5 2 4 2 2" xfId="8747"/>
    <cellStyle name="Normal 2 5 2 5 2 4 3" xfId="6363"/>
    <cellStyle name="Normal 2 5 2 5 2 5" xfId="2787"/>
    <cellStyle name="Normal 2 5 2 5 2 5 2" xfId="7555"/>
    <cellStyle name="Normal 2 5 2 5 2 6" xfId="5171"/>
    <cellStyle name="Normal 2 5 2 5 3" xfId="601"/>
    <cellStyle name="Normal 2 5 2 5 3 2" xfId="1799"/>
    <cellStyle name="Normal 2 5 2 5 3 2 2" xfId="4183"/>
    <cellStyle name="Normal 2 5 2 5 3 2 2 2" xfId="8951"/>
    <cellStyle name="Normal 2 5 2 5 3 2 3" xfId="6567"/>
    <cellStyle name="Normal 2 5 2 5 3 3" xfId="2991"/>
    <cellStyle name="Normal 2 5 2 5 3 3 2" xfId="7759"/>
    <cellStyle name="Normal 2 5 2 5 3 4" xfId="5375"/>
    <cellStyle name="Normal 2 5 2 5 4" xfId="949"/>
    <cellStyle name="Normal 2 5 2 5 4 2" xfId="2147"/>
    <cellStyle name="Normal 2 5 2 5 4 2 2" xfId="4531"/>
    <cellStyle name="Normal 2 5 2 5 4 2 2 2" xfId="9299"/>
    <cellStyle name="Normal 2 5 2 5 4 2 3" xfId="6915"/>
    <cellStyle name="Normal 2 5 2 5 4 3" xfId="3339"/>
    <cellStyle name="Normal 2 5 2 5 4 3 2" xfId="8107"/>
    <cellStyle name="Normal 2 5 2 5 4 4" xfId="5723"/>
    <cellStyle name="Normal 2 5 2 5 5" xfId="1451"/>
    <cellStyle name="Normal 2 5 2 5 5 2" xfId="3835"/>
    <cellStyle name="Normal 2 5 2 5 5 2 2" xfId="8603"/>
    <cellStyle name="Normal 2 5 2 5 5 3" xfId="6219"/>
    <cellStyle name="Normal 2 5 2 5 6" xfId="2643"/>
    <cellStyle name="Normal 2 5 2 5 6 2" xfId="7411"/>
    <cellStyle name="Normal 2 5 2 5 7" xfId="5027"/>
    <cellStyle name="Normal 2 5 2 6" xfId="180"/>
    <cellStyle name="Normal 2 5 2 6 2" xfId="529"/>
    <cellStyle name="Normal 2 5 2 6 2 2" xfId="1727"/>
    <cellStyle name="Normal 2 5 2 6 2 2 2" xfId="4111"/>
    <cellStyle name="Normal 2 5 2 6 2 2 2 2" xfId="8879"/>
    <cellStyle name="Normal 2 5 2 6 2 2 3" xfId="6495"/>
    <cellStyle name="Normal 2 5 2 6 2 3" xfId="2919"/>
    <cellStyle name="Normal 2 5 2 6 2 3 2" xfId="7687"/>
    <cellStyle name="Normal 2 5 2 6 2 4" xfId="5303"/>
    <cellStyle name="Normal 2 5 2 6 3" xfId="877"/>
    <cellStyle name="Normal 2 5 2 6 3 2" xfId="2075"/>
    <cellStyle name="Normal 2 5 2 6 3 2 2" xfId="4459"/>
    <cellStyle name="Normal 2 5 2 6 3 2 2 2" xfId="9227"/>
    <cellStyle name="Normal 2 5 2 6 3 2 3" xfId="6843"/>
    <cellStyle name="Normal 2 5 2 6 3 3" xfId="3267"/>
    <cellStyle name="Normal 2 5 2 6 3 3 2" xfId="8035"/>
    <cellStyle name="Normal 2 5 2 6 3 4" xfId="5651"/>
    <cellStyle name="Normal 2 5 2 6 4" xfId="1379"/>
    <cellStyle name="Normal 2 5 2 6 4 2" xfId="3763"/>
    <cellStyle name="Normal 2 5 2 6 4 2 2" xfId="8531"/>
    <cellStyle name="Normal 2 5 2 6 4 3" xfId="6147"/>
    <cellStyle name="Normal 2 5 2 6 5" xfId="2571"/>
    <cellStyle name="Normal 2 5 2 6 5 2" xfId="7339"/>
    <cellStyle name="Normal 2 5 2 6 6" xfId="4955"/>
    <cellStyle name="Normal 2 5 2 7" xfId="324"/>
    <cellStyle name="Normal 2 5 2 7 2" xfId="673"/>
    <cellStyle name="Normal 2 5 2 7 2 2" xfId="1871"/>
    <cellStyle name="Normal 2 5 2 7 2 2 2" xfId="4255"/>
    <cellStyle name="Normal 2 5 2 7 2 2 2 2" xfId="9023"/>
    <cellStyle name="Normal 2 5 2 7 2 2 3" xfId="6639"/>
    <cellStyle name="Normal 2 5 2 7 2 3" xfId="3063"/>
    <cellStyle name="Normal 2 5 2 7 2 3 2" xfId="7831"/>
    <cellStyle name="Normal 2 5 2 7 2 4" xfId="5447"/>
    <cellStyle name="Normal 2 5 2 7 3" xfId="1021"/>
    <cellStyle name="Normal 2 5 2 7 3 2" xfId="2219"/>
    <cellStyle name="Normal 2 5 2 7 3 2 2" xfId="4603"/>
    <cellStyle name="Normal 2 5 2 7 3 2 2 2" xfId="9371"/>
    <cellStyle name="Normal 2 5 2 7 3 2 3" xfId="6987"/>
    <cellStyle name="Normal 2 5 2 7 3 3" xfId="3411"/>
    <cellStyle name="Normal 2 5 2 7 3 3 2" xfId="8179"/>
    <cellStyle name="Normal 2 5 2 7 3 4" xfId="5795"/>
    <cellStyle name="Normal 2 5 2 7 4" xfId="1523"/>
    <cellStyle name="Normal 2 5 2 7 4 2" xfId="3907"/>
    <cellStyle name="Normal 2 5 2 7 4 2 2" xfId="8675"/>
    <cellStyle name="Normal 2 5 2 7 4 3" xfId="6291"/>
    <cellStyle name="Normal 2 5 2 7 5" xfId="2715"/>
    <cellStyle name="Normal 2 5 2 7 5 2" xfId="7483"/>
    <cellStyle name="Normal 2 5 2 7 6" xfId="5099"/>
    <cellStyle name="Normal 2 5 2 8" xfId="469"/>
    <cellStyle name="Normal 2 5 2 8 2" xfId="1667"/>
    <cellStyle name="Normal 2 5 2 8 2 2" xfId="4051"/>
    <cellStyle name="Normal 2 5 2 8 2 2 2" xfId="8819"/>
    <cellStyle name="Normal 2 5 2 8 2 3" xfId="6435"/>
    <cellStyle name="Normal 2 5 2 8 3" xfId="2859"/>
    <cellStyle name="Normal 2 5 2 8 3 2" xfId="7627"/>
    <cellStyle name="Normal 2 5 2 8 4" xfId="5243"/>
    <cellStyle name="Normal 2 5 2 9" xfId="817"/>
    <cellStyle name="Normal 2 5 2 9 2" xfId="2015"/>
    <cellStyle name="Normal 2 5 2 9 2 2" xfId="4399"/>
    <cellStyle name="Normal 2 5 2 9 2 2 2" xfId="9167"/>
    <cellStyle name="Normal 2 5 2 9 2 3" xfId="6783"/>
    <cellStyle name="Normal 2 5 2 9 3" xfId="3207"/>
    <cellStyle name="Normal 2 5 2 9 3 2" xfId="7975"/>
    <cellStyle name="Normal 2 5 2 9 4" xfId="5591"/>
    <cellStyle name="Normal 2 5 3" xfId="30"/>
    <cellStyle name="Normal 2 5 3 10" xfId="1172"/>
    <cellStyle name="Normal 2 5 3 10 2" xfId="2369"/>
    <cellStyle name="Normal 2 5 3 10 2 2" xfId="4753"/>
    <cellStyle name="Normal 2 5 3 10 2 2 2" xfId="9521"/>
    <cellStyle name="Normal 2 5 3 10 2 3" xfId="7137"/>
    <cellStyle name="Normal 2 5 3 10 3" xfId="3561"/>
    <cellStyle name="Normal 2 5 3 10 3 2" xfId="8329"/>
    <cellStyle name="Normal 2 5 3 10 4" xfId="5945"/>
    <cellStyle name="Normal 2 5 3 11" xfId="78"/>
    <cellStyle name="Normal 2 5 3 11 2" xfId="1277"/>
    <cellStyle name="Normal 2 5 3 11 2 2" xfId="3661"/>
    <cellStyle name="Normal 2 5 3 11 2 2 2" xfId="8429"/>
    <cellStyle name="Normal 2 5 3 11 2 3" xfId="6045"/>
    <cellStyle name="Normal 2 5 3 11 3" xfId="2469"/>
    <cellStyle name="Normal 2 5 3 11 3 2" xfId="7237"/>
    <cellStyle name="Normal 2 5 3 11 4" xfId="4853"/>
    <cellStyle name="Normal 2 5 3 12" xfId="1229"/>
    <cellStyle name="Normal 2 5 3 12 2" xfId="3613"/>
    <cellStyle name="Normal 2 5 3 12 2 2" xfId="8381"/>
    <cellStyle name="Normal 2 5 3 12 3" xfId="5997"/>
    <cellStyle name="Normal 2 5 3 13" xfId="2421"/>
    <cellStyle name="Normal 2 5 3 13 2" xfId="7189"/>
    <cellStyle name="Normal 2 5 3 14" xfId="4805"/>
    <cellStyle name="Normal 2 5 3 2" xfId="54"/>
    <cellStyle name="Normal 2 5 3 2 10" xfId="1253"/>
    <cellStyle name="Normal 2 5 3 2 10 2" xfId="3637"/>
    <cellStyle name="Normal 2 5 3 2 10 2 2" xfId="8405"/>
    <cellStyle name="Normal 2 5 3 2 10 3" xfId="6021"/>
    <cellStyle name="Normal 2 5 3 2 11" xfId="2445"/>
    <cellStyle name="Normal 2 5 3 2 11 2" xfId="7213"/>
    <cellStyle name="Normal 2 5 3 2 12" xfId="4829"/>
    <cellStyle name="Normal 2 5 3 2 2" xfId="306"/>
    <cellStyle name="Normal 2 5 3 2 2 2" xfId="450"/>
    <cellStyle name="Normal 2 5 3 2 2 2 2" xfId="799"/>
    <cellStyle name="Normal 2 5 3 2 2 2 2 2" xfId="1997"/>
    <cellStyle name="Normal 2 5 3 2 2 2 2 2 2" xfId="4381"/>
    <cellStyle name="Normal 2 5 3 2 2 2 2 2 2 2" xfId="9149"/>
    <cellStyle name="Normal 2 5 3 2 2 2 2 2 3" xfId="6765"/>
    <cellStyle name="Normal 2 5 3 2 2 2 2 3" xfId="3189"/>
    <cellStyle name="Normal 2 5 3 2 2 2 2 3 2" xfId="7957"/>
    <cellStyle name="Normal 2 5 3 2 2 2 2 4" xfId="5573"/>
    <cellStyle name="Normal 2 5 3 2 2 2 3" xfId="1147"/>
    <cellStyle name="Normal 2 5 3 2 2 2 3 2" xfId="2345"/>
    <cellStyle name="Normal 2 5 3 2 2 2 3 2 2" xfId="4729"/>
    <cellStyle name="Normal 2 5 3 2 2 2 3 2 2 2" xfId="9497"/>
    <cellStyle name="Normal 2 5 3 2 2 2 3 2 3" xfId="7113"/>
    <cellStyle name="Normal 2 5 3 2 2 2 3 3" xfId="3537"/>
    <cellStyle name="Normal 2 5 3 2 2 2 3 3 2" xfId="8305"/>
    <cellStyle name="Normal 2 5 3 2 2 2 3 4" xfId="5921"/>
    <cellStyle name="Normal 2 5 3 2 2 2 4" xfId="1649"/>
    <cellStyle name="Normal 2 5 3 2 2 2 4 2" xfId="4033"/>
    <cellStyle name="Normal 2 5 3 2 2 2 4 2 2" xfId="8801"/>
    <cellStyle name="Normal 2 5 3 2 2 2 4 3" xfId="6417"/>
    <cellStyle name="Normal 2 5 3 2 2 2 5" xfId="2841"/>
    <cellStyle name="Normal 2 5 3 2 2 2 5 2" xfId="7609"/>
    <cellStyle name="Normal 2 5 3 2 2 2 6" xfId="5225"/>
    <cellStyle name="Normal 2 5 3 2 2 3" xfId="655"/>
    <cellStyle name="Normal 2 5 3 2 2 3 2" xfId="1853"/>
    <cellStyle name="Normal 2 5 3 2 2 3 2 2" xfId="4237"/>
    <cellStyle name="Normal 2 5 3 2 2 3 2 2 2" xfId="9005"/>
    <cellStyle name="Normal 2 5 3 2 2 3 2 3" xfId="6621"/>
    <cellStyle name="Normal 2 5 3 2 2 3 3" xfId="3045"/>
    <cellStyle name="Normal 2 5 3 2 2 3 3 2" xfId="7813"/>
    <cellStyle name="Normal 2 5 3 2 2 3 4" xfId="5429"/>
    <cellStyle name="Normal 2 5 3 2 2 4" xfId="1003"/>
    <cellStyle name="Normal 2 5 3 2 2 4 2" xfId="2201"/>
    <cellStyle name="Normal 2 5 3 2 2 4 2 2" xfId="4585"/>
    <cellStyle name="Normal 2 5 3 2 2 4 2 2 2" xfId="9353"/>
    <cellStyle name="Normal 2 5 3 2 2 4 2 3" xfId="6969"/>
    <cellStyle name="Normal 2 5 3 2 2 4 3" xfId="3393"/>
    <cellStyle name="Normal 2 5 3 2 2 4 3 2" xfId="8161"/>
    <cellStyle name="Normal 2 5 3 2 2 4 4" xfId="5777"/>
    <cellStyle name="Normal 2 5 3 2 2 5" xfId="1505"/>
    <cellStyle name="Normal 2 5 3 2 2 5 2" xfId="3889"/>
    <cellStyle name="Normal 2 5 3 2 2 5 2 2" xfId="8657"/>
    <cellStyle name="Normal 2 5 3 2 2 5 3" xfId="6273"/>
    <cellStyle name="Normal 2 5 3 2 2 6" xfId="2697"/>
    <cellStyle name="Normal 2 5 3 2 2 6 2" xfId="7465"/>
    <cellStyle name="Normal 2 5 3 2 2 7" xfId="5081"/>
    <cellStyle name="Normal 2 5 3 2 3" xfId="234"/>
    <cellStyle name="Normal 2 5 3 2 3 2" xfId="583"/>
    <cellStyle name="Normal 2 5 3 2 3 2 2" xfId="1781"/>
    <cellStyle name="Normal 2 5 3 2 3 2 2 2" xfId="4165"/>
    <cellStyle name="Normal 2 5 3 2 3 2 2 2 2" xfId="8933"/>
    <cellStyle name="Normal 2 5 3 2 3 2 2 3" xfId="6549"/>
    <cellStyle name="Normal 2 5 3 2 3 2 3" xfId="2973"/>
    <cellStyle name="Normal 2 5 3 2 3 2 3 2" xfId="7741"/>
    <cellStyle name="Normal 2 5 3 2 3 2 4" xfId="5357"/>
    <cellStyle name="Normal 2 5 3 2 3 3" xfId="931"/>
    <cellStyle name="Normal 2 5 3 2 3 3 2" xfId="2129"/>
    <cellStyle name="Normal 2 5 3 2 3 3 2 2" xfId="4513"/>
    <cellStyle name="Normal 2 5 3 2 3 3 2 2 2" xfId="9281"/>
    <cellStyle name="Normal 2 5 3 2 3 3 2 3" xfId="6897"/>
    <cellStyle name="Normal 2 5 3 2 3 3 3" xfId="3321"/>
    <cellStyle name="Normal 2 5 3 2 3 3 3 2" xfId="8089"/>
    <cellStyle name="Normal 2 5 3 2 3 3 4" xfId="5705"/>
    <cellStyle name="Normal 2 5 3 2 3 4" xfId="1433"/>
    <cellStyle name="Normal 2 5 3 2 3 4 2" xfId="3817"/>
    <cellStyle name="Normal 2 5 3 2 3 4 2 2" xfId="8585"/>
    <cellStyle name="Normal 2 5 3 2 3 4 3" xfId="6201"/>
    <cellStyle name="Normal 2 5 3 2 3 5" xfId="2625"/>
    <cellStyle name="Normal 2 5 3 2 3 5 2" xfId="7393"/>
    <cellStyle name="Normal 2 5 3 2 3 6" xfId="5009"/>
    <cellStyle name="Normal 2 5 3 2 4" xfId="378"/>
    <cellStyle name="Normal 2 5 3 2 4 2" xfId="727"/>
    <cellStyle name="Normal 2 5 3 2 4 2 2" xfId="1925"/>
    <cellStyle name="Normal 2 5 3 2 4 2 2 2" xfId="4309"/>
    <cellStyle name="Normal 2 5 3 2 4 2 2 2 2" xfId="9077"/>
    <cellStyle name="Normal 2 5 3 2 4 2 2 3" xfId="6693"/>
    <cellStyle name="Normal 2 5 3 2 4 2 3" xfId="3117"/>
    <cellStyle name="Normal 2 5 3 2 4 2 3 2" xfId="7885"/>
    <cellStyle name="Normal 2 5 3 2 4 2 4" xfId="5501"/>
    <cellStyle name="Normal 2 5 3 2 4 3" xfId="1075"/>
    <cellStyle name="Normal 2 5 3 2 4 3 2" xfId="2273"/>
    <cellStyle name="Normal 2 5 3 2 4 3 2 2" xfId="4657"/>
    <cellStyle name="Normal 2 5 3 2 4 3 2 2 2" xfId="9425"/>
    <cellStyle name="Normal 2 5 3 2 4 3 2 3" xfId="7041"/>
    <cellStyle name="Normal 2 5 3 2 4 3 3" xfId="3465"/>
    <cellStyle name="Normal 2 5 3 2 4 3 3 2" xfId="8233"/>
    <cellStyle name="Normal 2 5 3 2 4 3 4" xfId="5849"/>
    <cellStyle name="Normal 2 5 3 2 4 4" xfId="1577"/>
    <cellStyle name="Normal 2 5 3 2 4 4 2" xfId="3961"/>
    <cellStyle name="Normal 2 5 3 2 4 4 2 2" xfId="8729"/>
    <cellStyle name="Normal 2 5 3 2 4 4 3" xfId="6345"/>
    <cellStyle name="Normal 2 5 3 2 4 5" xfId="2769"/>
    <cellStyle name="Normal 2 5 3 2 4 5 2" xfId="7537"/>
    <cellStyle name="Normal 2 5 3 2 4 6" xfId="5153"/>
    <cellStyle name="Normal 2 5 3 2 5" xfId="511"/>
    <cellStyle name="Normal 2 5 3 2 5 2" xfId="1709"/>
    <cellStyle name="Normal 2 5 3 2 5 2 2" xfId="4093"/>
    <cellStyle name="Normal 2 5 3 2 5 2 2 2" xfId="8861"/>
    <cellStyle name="Normal 2 5 3 2 5 2 3" xfId="6477"/>
    <cellStyle name="Normal 2 5 3 2 5 3" xfId="2901"/>
    <cellStyle name="Normal 2 5 3 2 5 3 2" xfId="7669"/>
    <cellStyle name="Normal 2 5 3 2 5 4" xfId="5285"/>
    <cellStyle name="Normal 2 5 3 2 6" xfId="859"/>
    <cellStyle name="Normal 2 5 3 2 6 2" xfId="2057"/>
    <cellStyle name="Normal 2 5 3 2 6 2 2" xfId="4441"/>
    <cellStyle name="Normal 2 5 3 2 6 2 2 2" xfId="9209"/>
    <cellStyle name="Normal 2 5 3 2 6 2 3" xfId="6825"/>
    <cellStyle name="Normal 2 5 3 2 6 3" xfId="3249"/>
    <cellStyle name="Normal 2 5 3 2 6 3 2" xfId="8017"/>
    <cellStyle name="Normal 2 5 3 2 6 4" xfId="5633"/>
    <cellStyle name="Normal 2 5 3 2 7" xfId="162"/>
    <cellStyle name="Normal 2 5 3 2 7 2" xfId="1361"/>
    <cellStyle name="Normal 2 5 3 2 7 2 2" xfId="3745"/>
    <cellStyle name="Normal 2 5 3 2 7 2 2 2" xfId="8513"/>
    <cellStyle name="Normal 2 5 3 2 7 2 3" xfId="6129"/>
    <cellStyle name="Normal 2 5 3 2 7 3" xfId="2553"/>
    <cellStyle name="Normal 2 5 3 2 7 3 2" xfId="7321"/>
    <cellStyle name="Normal 2 5 3 2 7 4" xfId="4937"/>
    <cellStyle name="Normal 2 5 3 2 8" xfId="1196"/>
    <cellStyle name="Normal 2 5 3 2 8 2" xfId="2393"/>
    <cellStyle name="Normal 2 5 3 2 8 2 2" xfId="4777"/>
    <cellStyle name="Normal 2 5 3 2 8 2 2 2" xfId="9545"/>
    <cellStyle name="Normal 2 5 3 2 8 2 3" xfId="7161"/>
    <cellStyle name="Normal 2 5 3 2 8 3" xfId="3585"/>
    <cellStyle name="Normal 2 5 3 2 8 3 2" xfId="8353"/>
    <cellStyle name="Normal 2 5 3 2 8 4" xfId="5969"/>
    <cellStyle name="Normal 2 5 3 2 9" xfId="102"/>
    <cellStyle name="Normal 2 5 3 2 9 2" xfId="1301"/>
    <cellStyle name="Normal 2 5 3 2 9 2 2" xfId="3685"/>
    <cellStyle name="Normal 2 5 3 2 9 2 2 2" xfId="8453"/>
    <cellStyle name="Normal 2 5 3 2 9 2 3" xfId="6069"/>
    <cellStyle name="Normal 2 5 3 2 9 3" xfId="2493"/>
    <cellStyle name="Normal 2 5 3 2 9 3 2" xfId="7261"/>
    <cellStyle name="Normal 2 5 3 2 9 4" xfId="4877"/>
    <cellStyle name="Normal 2 5 3 3" xfId="210"/>
    <cellStyle name="Normal 2 5 3 3 2" xfId="282"/>
    <cellStyle name="Normal 2 5 3 3 2 2" xfId="426"/>
    <cellStyle name="Normal 2 5 3 3 2 2 2" xfId="775"/>
    <cellStyle name="Normal 2 5 3 3 2 2 2 2" xfId="1973"/>
    <cellStyle name="Normal 2 5 3 3 2 2 2 2 2" xfId="4357"/>
    <cellStyle name="Normal 2 5 3 3 2 2 2 2 2 2" xfId="9125"/>
    <cellStyle name="Normal 2 5 3 3 2 2 2 2 3" xfId="6741"/>
    <cellStyle name="Normal 2 5 3 3 2 2 2 3" xfId="3165"/>
    <cellStyle name="Normal 2 5 3 3 2 2 2 3 2" xfId="7933"/>
    <cellStyle name="Normal 2 5 3 3 2 2 2 4" xfId="5549"/>
    <cellStyle name="Normal 2 5 3 3 2 2 3" xfId="1123"/>
    <cellStyle name="Normal 2 5 3 3 2 2 3 2" xfId="2321"/>
    <cellStyle name="Normal 2 5 3 3 2 2 3 2 2" xfId="4705"/>
    <cellStyle name="Normal 2 5 3 3 2 2 3 2 2 2" xfId="9473"/>
    <cellStyle name="Normal 2 5 3 3 2 2 3 2 3" xfId="7089"/>
    <cellStyle name="Normal 2 5 3 3 2 2 3 3" xfId="3513"/>
    <cellStyle name="Normal 2 5 3 3 2 2 3 3 2" xfId="8281"/>
    <cellStyle name="Normal 2 5 3 3 2 2 3 4" xfId="5897"/>
    <cellStyle name="Normal 2 5 3 3 2 2 4" xfId="1625"/>
    <cellStyle name="Normal 2 5 3 3 2 2 4 2" xfId="4009"/>
    <cellStyle name="Normal 2 5 3 3 2 2 4 2 2" xfId="8777"/>
    <cellStyle name="Normal 2 5 3 3 2 2 4 3" xfId="6393"/>
    <cellStyle name="Normal 2 5 3 3 2 2 5" xfId="2817"/>
    <cellStyle name="Normal 2 5 3 3 2 2 5 2" xfId="7585"/>
    <cellStyle name="Normal 2 5 3 3 2 2 6" xfId="5201"/>
    <cellStyle name="Normal 2 5 3 3 2 3" xfId="631"/>
    <cellStyle name="Normal 2 5 3 3 2 3 2" xfId="1829"/>
    <cellStyle name="Normal 2 5 3 3 2 3 2 2" xfId="4213"/>
    <cellStyle name="Normal 2 5 3 3 2 3 2 2 2" xfId="8981"/>
    <cellStyle name="Normal 2 5 3 3 2 3 2 3" xfId="6597"/>
    <cellStyle name="Normal 2 5 3 3 2 3 3" xfId="3021"/>
    <cellStyle name="Normal 2 5 3 3 2 3 3 2" xfId="7789"/>
    <cellStyle name="Normal 2 5 3 3 2 3 4" xfId="5405"/>
    <cellStyle name="Normal 2 5 3 3 2 4" xfId="979"/>
    <cellStyle name="Normal 2 5 3 3 2 4 2" xfId="2177"/>
    <cellStyle name="Normal 2 5 3 3 2 4 2 2" xfId="4561"/>
    <cellStyle name="Normal 2 5 3 3 2 4 2 2 2" xfId="9329"/>
    <cellStyle name="Normal 2 5 3 3 2 4 2 3" xfId="6945"/>
    <cellStyle name="Normal 2 5 3 3 2 4 3" xfId="3369"/>
    <cellStyle name="Normal 2 5 3 3 2 4 3 2" xfId="8137"/>
    <cellStyle name="Normal 2 5 3 3 2 4 4" xfId="5753"/>
    <cellStyle name="Normal 2 5 3 3 2 5" xfId="1481"/>
    <cellStyle name="Normal 2 5 3 3 2 5 2" xfId="3865"/>
    <cellStyle name="Normal 2 5 3 3 2 5 2 2" xfId="8633"/>
    <cellStyle name="Normal 2 5 3 3 2 5 3" xfId="6249"/>
    <cellStyle name="Normal 2 5 3 3 2 6" xfId="2673"/>
    <cellStyle name="Normal 2 5 3 3 2 6 2" xfId="7441"/>
    <cellStyle name="Normal 2 5 3 3 2 7" xfId="5057"/>
    <cellStyle name="Normal 2 5 3 3 3" xfId="354"/>
    <cellStyle name="Normal 2 5 3 3 3 2" xfId="703"/>
    <cellStyle name="Normal 2 5 3 3 3 2 2" xfId="1901"/>
    <cellStyle name="Normal 2 5 3 3 3 2 2 2" xfId="4285"/>
    <cellStyle name="Normal 2 5 3 3 3 2 2 2 2" xfId="9053"/>
    <cellStyle name="Normal 2 5 3 3 3 2 2 3" xfId="6669"/>
    <cellStyle name="Normal 2 5 3 3 3 2 3" xfId="3093"/>
    <cellStyle name="Normal 2 5 3 3 3 2 3 2" xfId="7861"/>
    <cellStyle name="Normal 2 5 3 3 3 2 4" xfId="5477"/>
    <cellStyle name="Normal 2 5 3 3 3 3" xfId="1051"/>
    <cellStyle name="Normal 2 5 3 3 3 3 2" xfId="2249"/>
    <cellStyle name="Normal 2 5 3 3 3 3 2 2" xfId="4633"/>
    <cellStyle name="Normal 2 5 3 3 3 3 2 2 2" xfId="9401"/>
    <cellStyle name="Normal 2 5 3 3 3 3 2 3" xfId="7017"/>
    <cellStyle name="Normal 2 5 3 3 3 3 3" xfId="3441"/>
    <cellStyle name="Normal 2 5 3 3 3 3 3 2" xfId="8209"/>
    <cellStyle name="Normal 2 5 3 3 3 3 4" xfId="5825"/>
    <cellStyle name="Normal 2 5 3 3 3 4" xfId="1553"/>
    <cellStyle name="Normal 2 5 3 3 3 4 2" xfId="3937"/>
    <cellStyle name="Normal 2 5 3 3 3 4 2 2" xfId="8705"/>
    <cellStyle name="Normal 2 5 3 3 3 4 3" xfId="6321"/>
    <cellStyle name="Normal 2 5 3 3 3 5" xfId="2745"/>
    <cellStyle name="Normal 2 5 3 3 3 5 2" xfId="7513"/>
    <cellStyle name="Normal 2 5 3 3 3 6" xfId="5129"/>
    <cellStyle name="Normal 2 5 3 3 4" xfId="559"/>
    <cellStyle name="Normal 2 5 3 3 4 2" xfId="1757"/>
    <cellStyle name="Normal 2 5 3 3 4 2 2" xfId="4141"/>
    <cellStyle name="Normal 2 5 3 3 4 2 2 2" xfId="8909"/>
    <cellStyle name="Normal 2 5 3 3 4 2 3" xfId="6525"/>
    <cellStyle name="Normal 2 5 3 3 4 3" xfId="2949"/>
    <cellStyle name="Normal 2 5 3 3 4 3 2" xfId="7717"/>
    <cellStyle name="Normal 2 5 3 3 4 4" xfId="5333"/>
    <cellStyle name="Normal 2 5 3 3 5" xfId="907"/>
    <cellStyle name="Normal 2 5 3 3 5 2" xfId="2105"/>
    <cellStyle name="Normal 2 5 3 3 5 2 2" xfId="4489"/>
    <cellStyle name="Normal 2 5 3 3 5 2 2 2" xfId="9257"/>
    <cellStyle name="Normal 2 5 3 3 5 2 3" xfId="6873"/>
    <cellStyle name="Normal 2 5 3 3 5 3" xfId="3297"/>
    <cellStyle name="Normal 2 5 3 3 5 3 2" xfId="8065"/>
    <cellStyle name="Normal 2 5 3 3 5 4" xfId="5681"/>
    <cellStyle name="Normal 2 5 3 3 6" xfId="1409"/>
    <cellStyle name="Normal 2 5 3 3 6 2" xfId="3793"/>
    <cellStyle name="Normal 2 5 3 3 6 2 2" xfId="8561"/>
    <cellStyle name="Normal 2 5 3 3 6 3" xfId="6177"/>
    <cellStyle name="Normal 2 5 3 3 7" xfId="2601"/>
    <cellStyle name="Normal 2 5 3 3 7 2" xfId="7369"/>
    <cellStyle name="Normal 2 5 3 3 8" xfId="4985"/>
    <cellStyle name="Normal 2 5 3 4" xfId="258"/>
    <cellStyle name="Normal 2 5 3 4 2" xfId="402"/>
    <cellStyle name="Normal 2 5 3 4 2 2" xfId="751"/>
    <cellStyle name="Normal 2 5 3 4 2 2 2" xfId="1949"/>
    <cellStyle name="Normal 2 5 3 4 2 2 2 2" xfId="4333"/>
    <cellStyle name="Normal 2 5 3 4 2 2 2 2 2" xfId="9101"/>
    <cellStyle name="Normal 2 5 3 4 2 2 2 3" xfId="6717"/>
    <cellStyle name="Normal 2 5 3 4 2 2 3" xfId="3141"/>
    <cellStyle name="Normal 2 5 3 4 2 2 3 2" xfId="7909"/>
    <cellStyle name="Normal 2 5 3 4 2 2 4" xfId="5525"/>
    <cellStyle name="Normal 2 5 3 4 2 3" xfId="1099"/>
    <cellStyle name="Normal 2 5 3 4 2 3 2" xfId="2297"/>
    <cellStyle name="Normal 2 5 3 4 2 3 2 2" xfId="4681"/>
    <cellStyle name="Normal 2 5 3 4 2 3 2 2 2" xfId="9449"/>
    <cellStyle name="Normal 2 5 3 4 2 3 2 3" xfId="7065"/>
    <cellStyle name="Normal 2 5 3 4 2 3 3" xfId="3489"/>
    <cellStyle name="Normal 2 5 3 4 2 3 3 2" xfId="8257"/>
    <cellStyle name="Normal 2 5 3 4 2 3 4" xfId="5873"/>
    <cellStyle name="Normal 2 5 3 4 2 4" xfId="1601"/>
    <cellStyle name="Normal 2 5 3 4 2 4 2" xfId="3985"/>
    <cellStyle name="Normal 2 5 3 4 2 4 2 2" xfId="8753"/>
    <cellStyle name="Normal 2 5 3 4 2 4 3" xfId="6369"/>
    <cellStyle name="Normal 2 5 3 4 2 5" xfId="2793"/>
    <cellStyle name="Normal 2 5 3 4 2 5 2" xfId="7561"/>
    <cellStyle name="Normal 2 5 3 4 2 6" xfId="5177"/>
    <cellStyle name="Normal 2 5 3 4 3" xfId="607"/>
    <cellStyle name="Normal 2 5 3 4 3 2" xfId="1805"/>
    <cellStyle name="Normal 2 5 3 4 3 2 2" xfId="4189"/>
    <cellStyle name="Normal 2 5 3 4 3 2 2 2" xfId="8957"/>
    <cellStyle name="Normal 2 5 3 4 3 2 3" xfId="6573"/>
    <cellStyle name="Normal 2 5 3 4 3 3" xfId="2997"/>
    <cellStyle name="Normal 2 5 3 4 3 3 2" xfId="7765"/>
    <cellStyle name="Normal 2 5 3 4 3 4" xfId="5381"/>
    <cellStyle name="Normal 2 5 3 4 4" xfId="955"/>
    <cellStyle name="Normal 2 5 3 4 4 2" xfId="2153"/>
    <cellStyle name="Normal 2 5 3 4 4 2 2" xfId="4537"/>
    <cellStyle name="Normal 2 5 3 4 4 2 2 2" xfId="9305"/>
    <cellStyle name="Normal 2 5 3 4 4 2 3" xfId="6921"/>
    <cellStyle name="Normal 2 5 3 4 4 3" xfId="3345"/>
    <cellStyle name="Normal 2 5 3 4 4 3 2" xfId="8113"/>
    <cellStyle name="Normal 2 5 3 4 4 4" xfId="5729"/>
    <cellStyle name="Normal 2 5 3 4 5" xfId="1457"/>
    <cellStyle name="Normal 2 5 3 4 5 2" xfId="3841"/>
    <cellStyle name="Normal 2 5 3 4 5 2 2" xfId="8609"/>
    <cellStyle name="Normal 2 5 3 4 5 3" xfId="6225"/>
    <cellStyle name="Normal 2 5 3 4 6" xfId="2649"/>
    <cellStyle name="Normal 2 5 3 4 6 2" xfId="7417"/>
    <cellStyle name="Normal 2 5 3 4 7" xfId="5033"/>
    <cellStyle name="Normal 2 5 3 5" xfId="186"/>
    <cellStyle name="Normal 2 5 3 5 2" xfId="535"/>
    <cellStyle name="Normal 2 5 3 5 2 2" xfId="1733"/>
    <cellStyle name="Normal 2 5 3 5 2 2 2" xfId="4117"/>
    <cellStyle name="Normal 2 5 3 5 2 2 2 2" xfId="8885"/>
    <cellStyle name="Normal 2 5 3 5 2 2 3" xfId="6501"/>
    <cellStyle name="Normal 2 5 3 5 2 3" xfId="2925"/>
    <cellStyle name="Normal 2 5 3 5 2 3 2" xfId="7693"/>
    <cellStyle name="Normal 2 5 3 5 2 4" xfId="5309"/>
    <cellStyle name="Normal 2 5 3 5 3" xfId="883"/>
    <cellStyle name="Normal 2 5 3 5 3 2" xfId="2081"/>
    <cellStyle name="Normal 2 5 3 5 3 2 2" xfId="4465"/>
    <cellStyle name="Normal 2 5 3 5 3 2 2 2" xfId="9233"/>
    <cellStyle name="Normal 2 5 3 5 3 2 3" xfId="6849"/>
    <cellStyle name="Normal 2 5 3 5 3 3" xfId="3273"/>
    <cellStyle name="Normal 2 5 3 5 3 3 2" xfId="8041"/>
    <cellStyle name="Normal 2 5 3 5 3 4" xfId="5657"/>
    <cellStyle name="Normal 2 5 3 5 4" xfId="1385"/>
    <cellStyle name="Normal 2 5 3 5 4 2" xfId="3769"/>
    <cellStyle name="Normal 2 5 3 5 4 2 2" xfId="8537"/>
    <cellStyle name="Normal 2 5 3 5 4 3" xfId="6153"/>
    <cellStyle name="Normal 2 5 3 5 5" xfId="2577"/>
    <cellStyle name="Normal 2 5 3 5 5 2" xfId="7345"/>
    <cellStyle name="Normal 2 5 3 5 6" xfId="4961"/>
    <cellStyle name="Normal 2 5 3 6" xfId="330"/>
    <cellStyle name="Normal 2 5 3 6 2" xfId="679"/>
    <cellStyle name="Normal 2 5 3 6 2 2" xfId="1877"/>
    <cellStyle name="Normal 2 5 3 6 2 2 2" xfId="4261"/>
    <cellStyle name="Normal 2 5 3 6 2 2 2 2" xfId="9029"/>
    <cellStyle name="Normal 2 5 3 6 2 2 3" xfId="6645"/>
    <cellStyle name="Normal 2 5 3 6 2 3" xfId="3069"/>
    <cellStyle name="Normal 2 5 3 6 2 3 2" xfId="7837"/>
    <cellStyle name="Normal 2 5 3 6 2 4" xfId="5453"/>
    <cellStyle name="Normal 2 5 3 6 3" xfId="1027"/>
    <cellStyle name="Normal 2 5 3 6 3 2" xfId="2225"/>
    <cellStyle name="Normal 2 5 3 6 3 2 2" xfId="4609"/>
    <cellStyle name="Normal 2 5 3 6 3 2 2 2" xfId="9377"/>
    <cellStyle name="Normal 2 5 3 6 3 2 3" xfId="6993"/>
    <cellStyle name="Normal 2 5 3 6 3 3" xfId="3417"/>
    <cellStyle name="Normal 2 5 3 6 3 3 2" xfId="8185"/>
    <cellStyle name="Normal 2 5 3 6 3 4" xfId="5801"/>
    <cellStyle name="Normal 2 5 3 6 4" xfId="1529"/>
    <cellStyle name="Normal 2 5 3 6 4 2" xfId="3913"/>
    <cellStyle name="Normal 2 5 3 6 4 2 2" xfId="8681"/>
    <cellStyle name="Normal 2 5 3 6 4 3" xfId="6297"/>
    <cellStyle name="Normal 2 5 3 6 5" xfId="2721"/>
    <cellStyle name="Normal 2 5 3 6 5 2" xfId="7489"/>
    <cellStyle name="Normal 2 5 3 6 6" xfId="5105"/>
    <cellStyle name="Normal 2 5 3 7" xfId="487"/>
    <cellStyle name="Normal 2 5 3 7 2" xfId="1685"/>
    <cellStyle name="Normal 2 5 3 7 2 2" xfId="4069"/>
    <cellStyle name="Normal 2 5 3 7 2 2 2" xfId="8837"/>
    <cellStyle name="Normal 2 5 3 7 2 3" xfId="6453"/>
    <cellStyle name="Normal 2 5 3 7 3" xfId="2877"/>
    <cellStyle name="Normal 2 5 3 7 3 2" xfId="7645"/>
    <cellStyle name="Normal 2 5 3 7 4" xfId="5261"/>
    <cellStyle name="Normal 2 5 3 8" xfId="835"/>
    <cellStyle name="Normal 2 5 3 8 2" xfId="2033"/>
    <cellStyle name="Normal 2 5 3 8 2 2" xfId="4417"/>
    <cellStyle name="Normal 2 5 3 8 2 2 2" xfId="9185"/>
    <cellStyle name="Normal 2 5 3 8 2 3" xfId="6801"/>
    <cellStyle name="Normal 2 5 3 8 3" xfId="3225"/>
    <cellStyle name="Normal 2 5 3 8 3 2" xfId="7993"/>
    <cellStyle name="Normal 2 5 3 8 4" xfId="5609"/>
    <cellStyle name="Normal 2 5 3 9" xfId="138"/>
    <cellStyle name="Normal 2 5 3 9 2" xfId="1337"/>
    <cellStyle name="Normal 2 5 3 9 2 2" xfId="3721"/>
    <cellStyle name="Normal 2 5 3 9 2 2 2" xfId="8489"/>
    <cellStyle name="Normal 2 5 3 9 2 3" xfId="6105"/>
    <cellStyle name="Normal 2 5 3 9 3" xfId="2529"/>
    <cellStyle name="Normal 2 5 3 9 3 2" xfId="7297"/>
    <cellStyle name="Normal 2 5 3 9 4" xfId="4913"/>
    <cellStyle name="Normal 2 5 4" xfId="42"/>
    <cellStyle name="Normal 2 5 4 10" xfId="1241"/>
    <cellStyle name="Normal 2 5 4 10 2" xfId="3625"/>
    <cellStyle name="Normal 2 5 4 10 2 2" xfId="8393"/>
    <cellStyle name="Normal 2 5 4 10 3" xfId="6009"/>
    <cellStyle name="Normal 2 5 4 11" xfId="2433"/>
    <cellStyle name="Normal 2 5 4 11 2" xfId="7201"/>
    <cellStyle name="Normal 2 5 4 12" xfId="4817"/>
    <cellStyle name="Normal 2 5 4 2" xfId="294"/>
    <cellStyle name="Normal 2 5 4 2 2" xfId="438"/>
    <cellStyle name="Normal 2 5 4 2 2 2" xfId="787"/>
    <cellStyle name="Normal 2 5 4 2 2 2 2" xfId="1985"/>
    <cellStyle name="Normal 2 5 4 2 2 2 2 2" xfId="4369"/>
    <cellStyle name="Normal 2 5 4 2 2 2 2 2 2" xfId="9137"/>
    <cellStyle name="Normal 2 5 4 2 2 2 2 3" xfId="6753"/>
    <cellStyle name="Normal 2 5 4 2 2 2 3" xfId="3177"/>
    <cellStyle name="Normal 2 5 4 2 2 2 3 2" xfId="7945"/>
    <cellStyle name="Normal 2 5 4 2 2 2 4" xfId="5561"/>
    <cellStyle name="Normal 2 5 4 2 2 3" xfId="1135"/>
    <cellStyle name="Normal 2 5 4 2 2 3 2" xfId="2333"/>
    <cellStyle name="Normal 2 5 4 2 2 3 2 2" xfId="4717"/>
    <cellStyle name="Normal 2 5 4 2 2 3 2 2 2" xfId="9485"/>
    <cellStyle name="Normal 2 5 4 2 2 3 2 3" xfId="7101"/>
    <cellStyle name="Normal 2 5 4 2 2 3 3" xfId="3525"/>
    <cellStyle name="Normal 2 5 4 2 2 3 3 2" xfId="8293"/>
    <cellStyle name="Normal 2 5 4 2 2 3 4" xfId="5909"/>
    <cellStyle name="Normal 2 5 4 2 2 4" xfId="1637"/>
    <cellStyle name="Normal 2 5 4 2 2 4 2" xfId="4021"/>
    <cellStyle name="Normal 2 5 4 2 2 4 2 2" xfId="8789"/>
    <cellStyle name="Normal 2 5 4 2 2 4 3" xfId="6405"/>
    <cellStyle name="Normal 2 5 4 2 2 5" xfId="2829"/>
    <cellStyle name="Normal 2 5 4 2 2 5 2" xfId="7597"/>
    <cellStyle name="Normal 2 5 4 2 2 6" xfId="5213"/>
    <cellStyle name="Normal 2 5 4 2 3" xfId="643"/>
    <cellStyle name="Normal 2 5 4 2 3 2" xfId="1841"/>
    <cellStyle name="Normal 2 5 4 2 3 2 2" xfId="4225"/>
    <cellStyle name="Normal 2 5 4 2 3 2 2 2" xfId="8993"/>
    <cellStyle name="Normal 2 5 4 2 3 2 3" xfId="6609"/>
    <cellStyle name="Normal 2 5 4 2 3 3" xfId="3033"/>
    <cellStyle name="Normal 2 5 4 2 3 3 2" xfId="7801"/>
    <cellStyle name="Normal 2 5 4 2 3 4" xfId="5417"/>
    <cellStyle name="Normal 2 5 4 2 4" xfId="991"/>
    <cellStyle name="Normal 2 5 4 2 4 2" xfId="2189"/>
    <cellStyle name="Normal 2 5 4 2 4 2 2" xfId="4573"/>
    <cellStyle name="Normal 2 5 4 2 4 2 2 2" xfId="9341"/>
    <cellStyle name="Normal 2 5 4 2 4 2 3" xfId="6957"/>
    <cellStyle name="Normal 2 5 4 2 4 3" xfId="3381"/>
    <cellStyle name="Normal 2 5 4 2 4 3 2" xfId="8149"/>
    <cellStyle name="Normal 2 5 4 2 4 4" xfId="5765"/>
    <cellStyle name="Normal 2 5 4 2 5" xfId="1493"/>
    <cellStyle name="Normal 2 5 4 2 5 2" xfId="3877"/>
    <cellStyle name="Normal 2 5 4 2 5 2 2" xfId="8645"/>
    <cellStyle name="Normal 2 5 4 2 5 3" xfId="6261"/>
    <cellStyle name="Normal 2 5 4 2 6" xfId="2685"/>
    <cellStyle name="Normal 2 5 4 2 6 2" xfId="7453"/>
    <cellStyle name="Normal 2 5 4 2 7" xfId="5069"/>
    <cellStyle name="Normal 2 5 4 3" xfId="222"/>
    <cellStyle name="Normal 2 5 4 3 2" xfId="571"/>
    <cellStyle name="Normal 2 5 4 3 2 2" xfId="1769"/>
    <cellStyle name="Normal 2 5 4 3 2 2 2" xfId="4153"/>
    <cellStyle name="Normal 2 5 4 3 2 2 2 2" xfId="8921"/>
    <cellStyle name="Normal 2 5 4 3 2 2 3" xfId="6537"/>
    <cellStyle name="Normal 2 5 4 3 2 3" xfId="2961"/>
    <cellStyle name="Normal 2 5 4 3 2 3 2" xfId="7729"/>
    <cellStyle name="Normal 2 5 4 3 2 4" xfId="5345"/>
    <cellStyle name="Normal 2 5 4 3 3" xfId="919"/>
    <cellStyle name="Normal 2 5 4 3 3 2" xfId="2117"/>
    <cellStyle name="Normal 2 5 4 3 3 2 2" xfId="4501"/>
    <cellStyle name="Normal 2 5 4 3 3 2 2 2" xfId="9269"/>
    <cellStyle name="Normal 2 5 4 3 3 2 3" xfId="6885"/>
    <cellStyle name="Normal 2 5 4 3 3 3" xfId="3309"/>
    <cellStyle name="Normal 2 5 4 3 3 3 2" xfId="8077"/>
    <cellStyle name="Normal 2 5 4 3 3 4" xfId="5693"/>
    <cellStyle name="Normal 2 5 4 3 4" xfId="1421"/>
    <cellStyle name="Normal 2 5 4 3 4 2" xfId="3805"/>
    <cellStyle name="Normal 2 5 4 3 4 2 2" xfId="8573"/>
    <cellStyle name="Normal 2 5 4 3 4 3" xfId="6189"/>
    <cellStyle name="Normal 2 5 4 3 5" xfId="2613"/>
    <cellStyle name="Normal 2 5 4 3 5 2" xfId="7381"/>
    <cellStyle name="Normal 2 5 4 3 6" xfId="4997"/>
    <cellStyle name="Normal 2 5 4 4" xfId="366"/>
    <cellStyle name="Normal 2 5 4 4 2" xfId="715"/>
    <cellStyle name="Normal 2 5 4 4 2 2" xfId="1913"/>
    <cellStyle name="Normal 2 5 4 4 2 2 2" xfId="4297"/>
    <cellStyle name="Normal 2 5 4 4 2 2 2 2" xfId="9065"/>
    <cellStyle name="Normal 2 5 4 4 2 2 3" xfId="6681"/>
    <cellStyle name="Normal 2 5 4 4 2 3" xfId="3105"/>
    <cellStyle name="Normal 2 5 4 4 2 3 2" xfId="7873"/>
    <cellStyle name="Normal 2 5 4 4 2 4" xfId="5489"/>
    <cellStyle name="Normal 2 5 4 4 3" xfId="1063"/>
    <cellStyle name="Normal 2 5 4 4 3 2" xfId="2261"/>
    <cellStyle name="Normal 2 5 4 4 3 2 2" xfId="4645"/>
    <cellStyle name="Normal 2 5 4 4 3 2 2 2" xfId="9413"/>
    <cellStyle name="Normal 2 5 4 4 3 2 3" xfId="7029"/>
    <cellStyle name="Normal 2 5 4 4 3 3" xfId="3453"/>
    <cellStyle name="Normal 2 5 4 4 3 3 2" xfId="8221"/>
    <cellStyle name="Normal 2 5 4 4 3 4" xfId="5837"/>
    <cellStyle name="Normal 2 5 4 4 4" xfId="1565"/>
    <cellStyle name="Normal 2 5 4 4 4 2" xfId="3949"/>
    <cellStyle name="Normal 2 5 4 4 4 2 2" xfId="8717"/>
    <cellStyle name="Normal 2 5 4 4 4 3" xfId="6333"/>
    <cellStyle name="Normal 2 5 4 4 5" xfId="2757"/>
    <cellStyle name="Normal 2 5 4 4 5 2" xfId="7525"/>
    <cellStyle name="Normal 2 5 4 4 6" xfId="5141"/>
    <cellStyle name="Normal 2 5 4 5" xfId="499"/>
    <cellStyle name="Normal 2 5 4 5 2" xfId="1697"/>
    <cellStyle name="Normal 2 5 4 5 2 2" xfId="4081"/>
    <cellStyle name="Normal 2 5 4 5 2 2 2" xfId="8849"/>
    <cellStyle name="Normal 2 5 4 5 2 3" xfId="6465"/>
    <cellStyle name="Normal 2 5 4 5 3" xfId="2889"/>
    <cellStyle name="Normal 2 5 4 5 3 2" xfId="7657"/>
    <cellStyle name="Normal 2 5 4 5 4" xfId="5273"/>
    <cellStyle name="Normal 2 5 4 6" xfId="847"/>
    <cellStyle name="Normal 2 5 4 6 2" xfId="2045"/>
    <cellStyle name="Normal 2 5 4 6 2 2" xfId="4429"/>
    <cellStyle name="Normal 2 5 4 6 2 2 2" xfId="9197"/>
    <cellStyle name="Normal 2 5 4 6 2 3" xfId="6813"/>
    <cellStyle name="Normal 2 5 4 6 3" xfId="3237"/>
    <cellStyle name="Normal 2 5 4 6 3 2" xfId="8005"/>
    <cellStyle name="Normal 2 5 4 6 4" xfId="5621"/>
    <cellStyle name="Normal 2 5 4 7" xfId="150"/>
    <cellStyle name="Normal 2 5 4 7 2" xfId="1349"/>
    <cellStyle name="Normal 2 5 4 7 2 2" xfId="3733"/>
    <cellStyle name="Normal 2 5 4 7 2 2 2" xfId="8501"/>
    <cellStyle name="Normal 2 5 4 7 2 3" xfId="6117"/>
    <cellStyle name="Normal 2 5 4 7 3" xfId="2541"/>
    <cellStyle name="Normal 2 5 4 7 3 2" xfId="7309"/>
    <cellStyle name="Normal 2 5 4 7 4" xfId="4925"/>
    <cellStyle name="Normal 2 5 4 8" xfId="1184"/>
    <cellStyle name="Normal 2 5 4 8 2" xfId="2381"/>
    <cellStyle name="Normal 2 5 4 8 2 2" xfId="4765"/>
    <cellStyle name="Normal 2 5 4 8 2 2 2" xfId="9533"/>
    <cellStyle name="Normal 2 5 4 8 2 3" xfId="7149"/>
    <cellStyle name="Normal 2 5 4 8 3" xfId="3573"/>
    <cellStyle name="Normal 2 5 4 8 3 2" xfId="8341"/>
    <cellStyle name="Normal 2 5 4 8 4" xfId="5957"/>
    <cellStyle name="Normal 2 5 4 9" xfId="90"/>
    <cellStyle name="Normal 2 5 4 9 2" xfId="1289"/>
    <cellStyle name="Normal 2 5 4 9 2 2" xfId="3673"/>
    <cellStyle name="Normal 2 5 4 9 2 2 2" xfId="8441"/>
    <cellStyle name="Normal 2 5 4 9 2 3" xfId="6057"/>
    <cellStyle name="Normal 2 5 4 9 3" xfId="2481"/>
    <cellStyle name="Normal 2 5 4 9 3 2" xfId="7249"/>
    <cellStyle name="Normal 2 5 4 9 4" xfId="4865"/>
    <cellStyle name="Normal 2 5 5" xfId="126"/>
    <cellStyle name="Normal 2 5 5 2" xfId="270"/>
    <cellStyle name="Normal 2 5 5 2 2" xfId="414"/>
    <cellStyle name="Normal 2 5 5 2 2 2" xfId="763"/>
    <cellStyle name="Normal 2 5 5 2 2 2 2" xfId="1961"/>
    <cellStyle name="Normal 2 5 5 2 2 2 2 2" xfId="4345"/>
    <cellStyle name="Normal 2 5 5 2 2 2 2 2 2" xfId="9113"/>
    <cellStyle name="Normal 2 5 5 2 2 2 2 3" xfId="6729"/>
    <cellStyle name="Normal 2 5 5 2 2 2 3" xfId="3153"/>
    <cellStyle name="Normal 2 5 5 2 2 2 3 2" xfId="7921"/>
    <cellStyle name="Normal 2 5 5 2 2 2 4" xfId="5537"/>
    <cellStyle name="Normal 2 5 5 2 2 3" xfId="1111"/>
    <cellStyle name="Normal 2 5 5 2 2 3 2" xfId="2309"/>
    <cellStyle name="Normal 2 5 5 2 2 3 2 2" xfId="4693"/>
    <cellStyle name="Normal 2 5 5 2 2 3 2 2 2" xfId="9461"/>
    <cellStyle name="Normal 2 5 5 2 2 3 2 3" xfId="7077"/>
    <cellStyle name="Normal 2 5 5 2 2 3 3" xfId="3501"/>
    <cellStyle name="Normal 2 5 5 2 2 3 3 2" xfId="8269"/>
    <cellStyle name="Normal 2 5 5 2 2 3 4" xfId="5885"/>
    <cellStyle name="Normal 2 5 5 2 2 4" xfId="1613"/>
    <cellStyle name="Normal 2 5 5 2 2 4 2" xfId="3997"/>
    <cellStyle name="Normal 2 5 5 2 2 4 2 2" xfId="8765"/>
    <cellStyle name="Normal 2 5 5 2 2 4 3" xfId="6381"/>
    <cellStyle name="Normal 2 5 5 2 2 5" xfId="2805"/>
    <cellStyle name="Normal 2 5 5 2 2 5 2" xfId="7573"/>
    <cellStyle name="Normal 2 5 5 2 2 6" xfId="5189"/>
    <cellStyle name="Normal 2 5 5 2 3" xfId="619"/>
    <cellStyle name="Normal 2 5 5 2 3 2" xfId="1817"/>
    <cellStyle name="Normal 2 5 5 2 3 2 2" xfId="4201"/>
    <cellStyle name="Normal 2 5 5 2 3 2 2 2" xfId="8969"/>
    <cellStyle name="Normal 2 5 5 2 3 2 3" xfId="6585"/>
    <cellStyle name="Normal 2 5 5 2 3 3" xfId="3009"/>
    <cellStyle name="Normal 2 5 5 2 3 3 2" xfId="7777"/>
    <cellStyle name="Normal 2 5 5 2 3 4" xfId="5393"/>
    <cellStyle name="Normal 2 5 5 2 4" xfId="967"/>
    <cellStyle name="Normal 2 5 5 2 4 2" xfId="2165"/>
    <cellStyle name="Normal 2 5 5 2 4 2 2" xfId="4549"/>
    <cellStyle name="Normal 2 5 5 2 4 2 2 2" xfId="9317"/>
    <cellStyle name="Normal 2 5 5 2 4 2 3" xfId="6933"/>
    <cellStyle name="Normal 2 5 5 2 4 3" xfId="3357"/>
    <cellStyle name="Normal 2 5 5 2 4 3 2" xfId="8125"/>
    <cellStyle name="Normal 2 5 5 2 4 4" xfId="5741"/>
    <cellStyle name="Normal 2 5 5 2 5" xfId="1469"/>
    <cellStyle name="Normal 2 5 5 2 5 2" xfId="3853"/>
    <cellStyle name="Normal 2 5 5 2 5 2 2" xfId="8621"/>
    <cellStyle name="Normal 2 5 5 2 5 3" xfId="6237"/>
    <cellStyle name="Normal 2 5 5 2 6" xfId="2661"/>
    <cellStyle name="Normal 2 5 5 2 6 2" xfId="7429"/>
    <cellStyle name="Normal 2 5 5 2 7" xfId="5045"/>
    <cellStyle name="Normal 2 5 5 3" xfId="198"/>
    <cellStyle name="Normal 2 5 5 3 2" xfId="547"/>
    <cellStyle name="Normal 2 5 5 3 2 2" xfId="1745"/>
    <cellStyle name="Normal 2 5 5 3 2 2 2" xfId="4129"/>
    <cellStyle name="Normal 2 5 5 3 2 2 2 2" xfId="8897"/>
    <cellStyle name="Normal 2 5 5 3 2 2 3" xfId="6513"/>
    <cellStyle name="Normal 2 5 5 3 2 3" xfId="2937"/>
    <cellStyle name="Normal 2 5 5 3 2 3 2" xfId="7705"/>
    <cellStyle name="Normal 2 5 5 3 2 4" xfId="5321"/>
    <cellStyle name="Normal 2 5 5 3 3" xfId="895"/>
    <cellStyle name="Normal 2 5 5 3 3 2" xfId="2093"/>
    <cellStyle name="Normal 2 5 5 3 3 2 2" xfId="4477"/>
    <cellStyle name="Normal 2 5 5 3 3 2 2 2" xfId="9245"/>
    <cellStyle name="Normal 2 5 5 3 3 2 3" xfId="6861"/>
    <cellStyle name="Normal 2 5 5 3 3 3" xfId="3285"/>
    <cellStyle name="Normal 2 5 5 3 3 3 2" xfId="8053"/>
    <cellStyle name="Normal 2 5 5 3 3 4" xfId="5669"/>
    <cellStyle name="Normal 2 5 5 3 4" xfId="1397"/>
    <cellStyle name="Normal 2 5 5 3 4 2" xfId="3781"/>
    <cellStyle name="Normal 2 5 5 3 4 2 2" xfId="8549"/>
    <cellStyle name="Normal 2 5 5 3 4 3" xfId="6165"/>
    <cellStyle name="Normal 2 5 5 3 5" xfId="2589"/>
    <cellStyle name="Normal 2 5 5 3 5 2" xfId="7357"/>
    <cellStyle name="Normal 2 5 5 3 6" xfId="4973"/>
    <cellStyle name="Normal 2 5 5 4" xfId="342"/>
    <cellStyle name="Normal 2 5 5 4 2" xfId="691"/>
    <cellStyle name="Normal 2 5 5 4 2 2" xfId="1889"/>
    <cellStyle name="Normal 2 5 5 4 2 2 2" xfId="4273"/>
    <cellStyle name="Normal 2 5 5 4 2 2 2 2" xfId="9041"/>
    <cellStyle name="Normal 2 5 5 4 2 2 3" xfId="6657"/>
    <cellStyle name="Normal 2 5 5 4 2 3" xfId="3081"/>
    <cellStyle name="Normal 2 5 5 4 2 3 2" xfId="7849"/>
    <cellStyle name="Normal 2 5 5 4 2 4" xfId="5465"/>
    <cellStyle name="Normal 2 5 5 4 3" xfId="1039"/>
    <cellStyle name="Normal 2 5 5 4 3 2" xfId="2237"/>
    <cellStyle name="Normal 2 5 5 4 3 2 2" xfId="4621"/>
    <cellStyle name="Normal 2 5 5 4 3 2 2 2" xfId="9389"/>
    <cellStyle name="Normal 2 5 5 4 3 2 3" xfId="7005"/>
    <cellStyle name="Normal 2 5 5 4 3 3" xfId="3429"/>
    <cellStyle name="Normal 2 5 5 4 3 3 2" xfId="8197"/>
    <cellStyle name="Normal 2 5 5 4 3 4" xfId="5813"/>
    <cellStyle name="Normal 2 5 5 4 4" xfId="1541"/>
    <cellStyle name="Normal 2 5 5 4 4 2" xfId="3925"/>
    <cellStyle name="Normal 2 5 5 4 4 2 2" xfId="8693"/>
    <cellStyle name="Normal 2 5 5 4 4 3" xfId="6309"/>
    <cellStyle name="Normal 2 5 5 4 5" xfId="2733"/>
    <cellStyle name="Normal 2 5 5 4 5 2" xfId="7501"/>
    <cellStyle name="Normal 2 5 5 4 6" xfId="5117"/>
    <cellStyle name="Normal 2 5 5 5" xfId="475"/>
    <cellStyle name="Normal 2 5 5 5 2" xfId="1673"/>
    <cellStyle name="Normal 2 5 5 5 2 2" xfId="4057"/>
    <cellStyle name="Normal 2 5 5 5 2 2 2" xfId="8825"/>
    <cellStyle name="Normal 2 5 5 5 2 3" xfId="6441"/>
    <cellStyle name="Normal 2 5 5 5 3" xfId="2865"/>
    <cellStyle name="Normal 2 5 5 5 3 2" xfId="7633"/>
    <cellStyle name="Normal 2 5 5 5 4" xfId="5249"/>
    <cellStyle name="Normal 2 5 5 6" xfId="823"/>
    <cellStyle name="Normal 2 5 5 6 2" xfId="2021"/>
    <cellStyle name="Normal 2 5 5 6 2 2" xfId="4405"/>
    <cellStyle name="Normal 2 5 5 6 2 2 2" xfId="9173"/>
    <cellStyle name="Normal 2 5 5 6 2 3" xfId="6789"/>
    <cellStyle name="Normal 2 5 5 6 3" xfId="3213"/>
    <cellStyle name="Normal 2 5 5 6 3 2" xfId="7981"/>
    <cellStyle name="Normal 2 5 5 6 4" xfId="5597"/>
    <cellStyle name="Normal 2 5 5 7" xfId="1325"/>
    <cellStyle name="Normal 2 5 5 7 2" xfId="3709"/>
    <cellStyle name="Normal 2 5 5 7 2 2" xfId="8477"/>
    <cellStyle name="Normal 2 5 5 7 3" xfId="6093"/>
    <cellStyle name="Normal 2 5 5 8" xfId="2517"/>
    <cellStyle name="Normal 2 5 5 8 2" xfId="7285"/>
    <cellStyle name="Normal 2 5 5 9" xfId="4901"/>
    <cellStyle name="Normal 2 5 6" xfId="246"/>
    <cellStyle name="Normal 2 5 6 2" xfId="390"/>
    <cellStyle name="Normal 2 5 6 2 2" xfId="739"/>
    <cellStyle name="Normal 2 5 6 2 2 2" xfId="1937"/>
    <cellStyle name="Normal 2 5 6 2 2 2 2" xfId="4321"/>
    <cellStyle name="Normal 2 5 6 2 2 2 2 2" xfId="9089"/>
    <cellStyle name="Normal 2 5 6 2 2 2 3" xfId="6705"/>
    <cellStyle name="Normal 2 5 6 2 2 3" xfId="3129"/>
    <cellStyle name="Normal 2 5 6 2 2 3 2" xfId="7897"/>
    <cellStyle name="Normal 2 5 6 2 2 4" xfId="5513"/>
    <cellStyle name="Normal 2 5 6 2 3" xfId="1087"/>
    <cellStyle name="Normal 2 5 6 2 3 2" xfId="2285"/>
    <cellStyle name="Normal 2 5 6 2 3 2 2" xfId="4669"/>
    <cellStyle name="Normal 2 5 6 2 3 2 2 2" xfId="9437"/>
    <cellStyle name="Normal 2 5 6 2 3 2 3" xfId="7053"/>
    <cellStyle name="Normal 2 5 6 2 3 3" xfId="3477"/>
    <cellStyle name="Normal 2 5 6 2 3 3 2" xfId="8245"/>
    <cellStyle name="Normal 2 5 6 2 3 4" xfId="5861"/>
    <cellStyle name="Normal 2 5 6 2 4" xfId="1589"/>
    <cellStyle name="Normal 2 5 6 2 4 2" xfId="3973"/>
    <cellStyle name="Normal 2 5 6 2 4 2 2" xfId="8741"/>
    <cellStyle name="Normal 2 5 6 2 4 3" xfId="6357"/>
    <cellStyle name="Normal 2 5 6 2 5" xfId="2781"/>
    <cellStyle name="Normal 2 5 6 2 5 2" xfId="7549"/>
    <cellStyle name="Normal 2 5 6 2 6" xfId="5165"/>
    <cellStyle name="Normal 2 5 6 3" xfId="595"/>
    <cellStyle name="Normal 2 5 6 3 2" xfId="1793"/>
    <cellStyle name="Normal 2 5 6 3 2 2" xfId="4177"/>
    <cellStyle name="Normal 2 5 6 3 2 2 2" xfId="8945"/>
    <cellStyle name="Normal 2 5 6 3 2 3" xfId="6561"/>
    <cellStyle name="Normal 2 5 6 3 3" xfId="2985"/>
    <cellStyle name="Normal 2 5 6 3 3 2" xfId="7753"/>
    <cellStyle name="Normal 2 5 6 3 4" xfId="5369"/>
    <cellStyle name="Normal 2 5 6 4" xfId="943"/>
    <cellStyle name="Normal 2 5 6 4 2" xfId="2141"/>
    <cellStyle name="Normal 2 5 6 4 2 2" xfId="4525"/>
    <cellStyle name="Normal 2 5 6 4 2 2 2" xfId="9293"/>
    <cellStyle name="Normal 2 5 6 4 2 3" xfId="6909"/>
    <cellStyle name="Normal 2 5 6 4 3" xfId="3333"/>
    <cellStyle name="Normal 2 5 6 4 3 2" xfId="8101"/>
    <cellStyle name="Normal 2 5 6 4 4" xfId="5717"/>
    <cellStyle name="Normal 2 5 6 5" xfId="1445"/>
    <cellStyle name="Normal 2 5 6 5 2" xfId="3829"/>
    <cellStyle name="Normal 2 5 6 5 2 2" xfId="8597"/>
    <cellStyle name="Normal 2 5 6 5 3" xfId="6213"/>
    <cellStyle name="Normal 2 5 6 6" xfId="2637"/>
    <cellStyle name="Normal 2 5 6 6 2" xfId="7405"/>
    <cellStyle name="Normal 2 5 6 7" xfId="5021"/>
    <cellStyle name="Normal 2 5 7" xfId="174"/>
    <cellStyle name="Normal 2 5 7 2" xfId="523"/>
    <cellStyle name="Normal 2 5 7 2 2" xfId="1721"/>
    <cellStyle name="Normal 2 5 7 2 2 2" xfId="4105"/>
    <cellStyle name="Normal 2 5 7 2 2 2 2" xfId="8873"/>
    <cellStyle name="Normal 2 5 7 2 2 3" xfId="6489"/>
    <cellStyle name="Normal 2 5 7 2 3" xfId="2913"/>
    <cellStyle name="Normal 2 5 7 2 3 2" xfId="7681"/>
    <cellStyle name="Normal 2 5 7 2 4" xfId="5297"/>
    <cellStyle name="Normal 2 5 7 3" xfId="871"/>
    <cellStyle name="Normal 2 5 7 3 2" xfId="2069"/>
    <cellStyle name="Normal 2 5 7 3 2 2" xfId="4453"/>
    <cellStyle name="Normal 2 5 7 3 2 2 2" xfId="9221"/>
    <cellStyle name="Normal 2 5 7 3 2 3" xfId="6837"/>
    <cellStyle name="Normal 2 5 7 3 3" xfId="3261"/>
    <cellStyle name="Normal 2 5 7 3 3 2" xfId="8029"/>
    <cellStyle name="Normal 2 5 7 3 4" xfId="5645"/>
    <cellStyle name="Normal 2 5 7 4" xfId="1373"/>
    <cellStyle name="Normal 2 5 7 4 2" xfId="3757"/>
    <cellStyle name="Normal 2 5 7 4 2 2" xfId="8525"/>
    <cellStyle name="Normal 2 5 7 4 3" xfId="6141"/>
    <cellStyle name="Normal 2 5 7 5" xfId="2565"/>
    <cellStyle name="Normal 2 5 7 5 2" xfId="7333"/>
    <cellStyle name="Normal 2 5 7 6" xfId="4949"/>
    <cellStyle name="Normal 2 5 8" xfId="318"/>
    <cellStyle name="Normal 2 5 8 2" xfId="667"/>
    <cellStyle name="Normal 2 5 8 2 2" xfId="1865"/>
    <cellStyle name="Normal 2 5 8 2 2 2" xfId="4249"/>
    <cellStyle name="Normal 2 5 8 2 2 2 2" xfId="9017"/>
    <cellStyle name="Normal 2 5 8 2 2 3" xfId="6633"/>
    <cellStyle name="Normal 2 5 8 2 3" xfId="3057"/>
    <cellStyle name="Normal 2 5 8 2 3 2" xfId="7825"/>
    <cellStyle name="Normal 2 5 8 2 4" xfId="5441"/>
    <cellStyle name="Normal 2 5 8 3" xfId="1015"/>
    <cellStyle name="Normal 2 5 8 3 2" xfId="2213"/>
    <cellStyle name="Normal 2 5 8 3 2 2" xfId="4597"/>
    <cellStyle name="Normal 2 5 8 3 2 2 2" xfId="9365"/>
    <cellStyle name="Normal 2 5 8 3 2 3" xfId="6981"/>
    <cellStyle name="Normal 2 5 8 3 3" xfId="3405"/>
    <cellStyle name="Normal 2 5 8 3 3 2" xfId="8173"/>
    <cellStyle name="Normal 2 5 8 3 4" xfId="5789"/>
    <cellStyle name="Normal 2 5 8 4" xfId="1517"/>
    <cellStyle name="Normal 2 5 8 4 2" xfId="3901"/>
    <cellStyle name="Normal 2 5 8 4 2 2" xfId="8669"/>
    <cellStyle name="Normal 2 5 8 4 3" xfId="6285"/>
    <cellStyle name="Normal 2 5 8 5" xfId="2709"/>
    <cellStyle name="Normal 2 5 8 5 2" xfId="7477"/>
    <cellStyle name="Normal 2 5 8 6" xfId="5093"/>
    <cellStyle name="Normal 2 5 9" xfId="463"/>
    <cellStyle name="Normal 2 5 9 2" xfId="1661"/>
    <cellStyle name="Normal 2 5 9 2 2" xfId="4045"/>
    <cellStyle name="Normal 2 5 9 2 2 2" xfId="8813"/>
    <cellStyle name="Normal 2 5 9 2 3" xfId="6429"/>
    <cellStyle name="Normal 2 5 9 3" xfId="2853"/>
    <cellStyle name="Normal 2 5 9 3 2" xfId="7621"/>
    <cellStyle name="Normal 2 5 9 4" xfId="5237"/>
    <cellStyle name="Normal 2 6" xfId="1207"/>
    <cellStyle name="Normal 2 6 2" xfId="1208"/>
    <cellStyle name="Normal 2 6 2 2" xfId="2403"/>
    <cellStyle name="Normal 2 6 2 2 2" xfId="4787"/>
    <cellStyle name="Normal 2 6 2 2 2 2" xfId="9555"/>
    <cellStyle name="Normal 2 6 2 2 3" xfId="7171"/>
    <cellStyle name="Normal 2 6 2 3" xfId="3595"/>
    <cellStyle name="Normal 2 6 2 3 2" xfId="8363"/>
    <cellStyle name="Normal 2 6 2 4" xfId="5979"/>
    <cellStyle name="Normal 2 6 3" xfId="2402"/>
    <cellStyle name="Normal 2 6 3 2" xfId="4786"/>
    <cellStyle name="Normal 2 6 3 2 2" xfId="9554"/>
    <cellStyle name="Normal 2 6 3 3" xfId="7170"/>
    <cellStyle name="Normal 2 6 4" xfId="3594"/>
    <cellStyle name="Normal 2 6 4 2" xfId="8362"/>
    <cellStyle name="Normal 2 6 5" xfId="5978"/>
    <cellStyle name="Normal 2 7" xfId="1209"/>
    <cellStyle name="Normal 2 7 2" xfId="1210"/>
    <cellStyle name="Normal 2 7 2 2" xfId="2405"/>
    <cellStyle name="Normal 2 7 2 2 2" xfId="4789"/>
    <cellStyle name="Normal 2 7 2 2 2 2" xfId="9557"/>
    <cellStyle name="Normal 2 7 2 2 3" xfId="7173"/>
    <cellStyle name="Normal 2 7 2 3" xfId="3597"/>
    <cellStyle name="Normal 2 7 2 3 2" xfId="8365"/>
    <cellStyle name="Normal 2 7 2 4" xfId="5981"/>
    <cellStyle name="Normal 2 7 3" xfId="2404"/>
    <cellStyle name="Normal 2 7 3 2" xfId="4788"/>
    <cellStyle name="Normal 2 7 3 2 2" xfId="9556"/>
    <cellStyle name="Normal 2 7 3 3" xfId="7172"/>
    <cellStyle name="Normal 2 7 4" xfId="3596"/>
    <cellStyle name="Normal 2 7 4 2" xfId="8364"/>
    <cellStyle name="Normal 2 7 5" xfId="5980"/>
    <cellStyle name="Normal 3" xfId="3"/>
    <cellStyle name="Normal 3 2" xfId="6"/>
    <cellStyle name="Normal 3 3" xfId="16"/>
    <cellStyle name="Normal 3 4" xfId="1211"/>
    <cellStyle name="Normal 4" xfId="7"/>
    <cellStyle name="Normal 5" xfId="4"/>
    <cellStyle name="Normal 6" xfId="9"/>
    <cellStyle name="Normal 7" xfId="1212"/>
    <cellStyle name="Percent 2" xfId="17"/>
    <cellStyle name="Percent 3" xfId="1213"/>
  </cellStyles>
  <dxfs count="0"/>
  <tableStyles count="0" defaultTableStyle="TableStyleMedium9" defaultPivotStyle="PivotStyleLight16"/>
  <colors>
    <mruColors>
      <color rgb="FFFFFF99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0000"/>
    <pageSetUpPr fitToPage="1"/>
  </sheetPr>
  <dimension ref="A1:AK6377"/>
  <sheetViews>
    <sheetView tabSelected="1" topLeftCell="A89" zoomScale="70" zoomScaleNormal="70" workbookViewId="0">
      <selection activeCell="A117" sqref="A117"/>
    </sheetView>
  </sheetViews>
  <sheetFormatPr defaultRowHeight="12.75"/>
  <cols>
    <col min="1" max="1" width="31" customWidth="1"/>
    <col min="2" max="2" width="24" customWidth="1"/>
    <col min="3" max="3" width="17.1328125" customWidth="1"/>
    <col min="4" max="4" width="15.59765625" customWidth="1"/>
    <col min="5" max="5" width="14.73046875" customWidth="1"/>
    <col min="6" max="6" width="14.73046875" style="16" customWidth="1"/>
    <col min="7" max="7" width="14.73046875" customWidth="1"/>
    <col min="8" max="8" width="10.265625" customWidth="1"/>
    <col min="9" max="9" width="17.3984375" customWidth="1"/>
    <col min="10" max="10" width="16.59765625" customWidth="1"/>
    <col min="11" max="11" width="12.59765625" style="250" customWidth="1"/>
    <col min="12" max="12" width="13.59765625" style="250" customWidth="1"/>
    <col min="13" max="13" width="12.3984375" customWidth="1"/>
    <col min="14" max="14" width="10.73046875" customWidth="1"/>
    <col min="15" max="22" width="10.73046875" hidden="1" customWidth="1"/>
    <col min="23" max="23" width="17.73046875" hidden="1" customWidth="1"/>
    <col min="24" max="25" width="10.73046875" hidden="1" customWidth="1"/>
    <col min="26" max="26" width="17.73046875" hidden="1" customWidth="1"/>
    <col min="27" max="35" width="9.1328125" hidden="1" customWidth="1"/>
    <col min="36" max="37" width="9.1328125" customWidth="1"/>
  </cols>
  <sheetData>
    <row r="1" spans="1:26" s="115" customFormat="1" ht="18.75" customHeight="1">
      <c r="A1" s="658" t="s">
        <v>240</v>
      </c>
      <c r="B1" s="658"/>
      <c r="C1" s="658"/>
      <c r="D1" s="658"/>
      <c r="E1" s="658"/>
      <c r="F1" s="658"/>
      <c r="G1" s="658"/>
      <c r="H1" s="114"/>
      <c r="I1" s="602"/>
      <c r="J1" s="346"/>
      <c r="K1" s="346"/>
      <c r="L1" s="531"/>
      <c r="M1" s="380"/>
      <c r="N1" s="380"/>
    </row>
    <row r="2" spans="1:26" s="115" customFormat="1" ht="15">
      <c r="A2" s="143"/>
      <c r="B2" s="143"/>
      <c r="C2" s="143"/>
      <c r="D2" s="143"/>
      <c r="E2" s="143"/>
      <c r="F2" s="143"/>
      <c r="G2" s="143"/>
      <c r="H2" s="114"/>
      <c r="I2" s="346"/>
      <c r="J2" s="665"/>
      <c r="K2" s="665"/>
      <c r="L2" s="665"/>
      <c r="M2" s="665"/>
      <c r="N2" s="531"/>
    </row>
    <row r="3" spans="1:26" s="115" customFormat="1" ht="27" customHeight="1">
      <c r="A3" s="114" t="s">
        <v>241</v>
      </c>
      <c r="B3" s="667"/>
      <c r="C3" s="667"/>
      <c r="D3" s="667"/>
      <c r="E3" s="667"/>
      <c r="F3" s="667"/>
      <c r="H3" s="114"/>
      <c r="I3" s="666" t="s">
        <v>246</v>
      </c>
      <c r="J3" s="666"/>
      <c r="K3" s="666"/>
      <c r="L3" s="666"/>
      <c r="M3" s="666"/>
      <c r="N3" s="531"/>
    </row>
    <row r="4" spans="1:26" s="347" customFormat="1" ht="25.5" customHeight="1" thickBot="1">
      <c r="A4" s="348" t="s">
        <v>242</v>
      </c>
      <c r="B4" s="668"/>
      <c r="C4" s="668"/>
      <c r="D4" s="668"/>
      <c r="E4" s="668"/>
      <c r="F4" s="668"/>
      <c r="H4" s="344"/>
      <c r="I4" s="380"/>
      <c r="J4" s="621"/>
      <c r="K4" s="623"/>
      <c r="L4" s="623"/>
      <c r="M4" s="623"/>
      <c r="N4" s="531"/>
    </row>
    <row r="5" spans="1:26" s="115" customFormat="1" ht="27" customHeight="1" thickBot="1">
      <c r="A5" s="114" t="s">
        <v>80</v>
      </c>
      <c r="B5" s="668"/>
      <c r="C5" s="668"/>
      <c r="D5" s="668"/>
      <c r="E5" s="668"/>
      <c r="F5" s="668"/>
      <c r="H5" s="116"/>
      <c r="I5" s="380"/>
      <c r="J5" s="624"/>
      <c r="K5" s="625"/>
      <c r="L5" s="624"/>
      <c r="M5" s="624"/>
      <c r="N5" s="380"/>
      <c r="U5" s="295" t="s">
        <v>244</v>
      </c>
      <c r="V5" s="562"/>
      <c r="W5" s="562"/>
      <c r="X5" s="296"/>
      <c r="Y5" s="297"/>
      <c r="Z5" s="535">
        <v>0.185</v>
      </c>
    </row>
    <row r="6" spans="1:26" s="115" customFormat="1" ht="15">
      <c r="A6" s="114"/>
      <c r="B6" s="140"/>
      <c r="C6" s="140"/>
      <c r="D6" s="140"/>
      <c r="H6" s="116"/>
      <c r="I6" s="380"/>
      <c r="J6" s="533"/>
      <c r="K6" s="262"/>
      <c r="L6" s="534"/>
      <c r="N6" s="255"/>
      <c r="O6" s="561"/>
      <c r="P6" s="380"/>
      <c r="U6" s="465" t="s">
        <v>245</v>
      </c>
      <c r="V6" s="563"/>
      <c r="W6" s="563"/>
      <c r="X6" s="466"/>
      <c r="Y6" s="466"/>
      <c r="Z6" s="536">
        <v>771</v>
      </c>
    </row>
    <row r="7" spans="1:26" ht="15" customHeight="1">
      <c r="A7" s="659" t="s">
        <v>13</v>
      </c>
      <c r="B7" s="659"/>
      <c r="C7" s="659"/>
      <c r="D7" s="659"/>
      <c r="E7" s="659"/>
      <c r="F7" s="659"/>
      <c r="G7" s="659"/>
      <c r="H7" s="113"/>
      <c r="I7" s="255"/>
      <c r="J7" s="258"/>
      <c r="K7" s="258"/>
      <c r="L7" s="258"/>
      <c r="N7" s="255"/>
    </row>
    <row r="8" spans="1:26">
      <c r="G8" s="42"/>
    </row>
    <row r="9" spans="1:26" ht="13.15">
      <c r="A9" s="1" t="s">
        <v>15</v>
      </c>
      <c r="C9" s="94"/>
      <c r="D9" s="142"/>
      <c r="E9" s="11"/>
      <c r="F9" s="11"/>
      <c r="G9" s="62"/>
      <c r="I9" s="81" t="s">
        <v>109</v>
      </c>
      <c r="J9" s="84" t="s">
        <v>75</v>
      </c>
      <c r="K9" s="550"/>
      <c r="L9" s="550" t="s">
        <v>209</v>
      </c>
      <c r="M9" s="74" t="s">
        <v>90</v>
      </c>
      <c r="N9" s="84" t="s">
        <v>17</v>
      </c>
      <c r="O9" s="79"/>
      <c r="Q9" s="673" t="s">
        <v>95</v>
      </c>
      <c r="R9" s="673"/>
      <c r="S9" s="673"/>
      <c r="T9" s="673"/>
      <c r="U9" s="673"/>
    </row>
    <row r="10" spans="1:26" ht="13.15">
      <c r="A10" s="1" t="s">
        <v>16</v>
      </c>
      <c r="B10" s="616"/>
      <c r="C10" s="97"/>
      <c r="D10" s="97"/>
      <c r="E10" s="21" t="s">
        <v>2</v>
      </c>
      <c r="F10" s="21" t="s">
        <v>3</v>
      </c>
      <c r="G10" s="63" t="s">
        <v>1</v>
      </c>
      <c r="I10" s="87" t="s">
        <v>108</v>
      </c>
      <c r="J10" s="65" t="s">
        <v>14</v>
      </c>
      <c r="K10" s="306" t="s">
        <v>209</v>
      </c>
      <c r="L10" s="306" t="s">
        <v>81</v>
      </c>
      <c r="M10" s="65" t="s">
        <v>91</v>
      </c>
      <c r="N10" s="65" t="s">
        <v>93</v>
      </c>
      <c r="O10" s="65" t="s">
        <v>81</v>
      </c>
      <c r="P10" s="30"/>
      <c r="Q10" s="578" t="s">
        <v>30</v>
      </c>
      <c r="R10" s="579" t="s">
        <v>31</v>
      </c>
      <c r="S10" s="579" t="s">
        <v>32</v>
      </c>
      <c r="T10" s="580" t="s">
        <v>33</v>
      </c>
      <c r="U10" s="580" t="s">
        <v>34</v>
      </c>
    </row>
    <row r="11" spans="1:26" ht="13.15">
      <c r="A11" s="92" t="s">
        <v>59</v>
      </c>
      <c r="B11" s="92" t="s">
        <v>60</v>
      </c>
      <c r="C11" s="9"/>
      <c r="D11" s="22"/>
      <c r="E11" s="4"/>
      <c r="F11" s="4"/>
      <c r="G11" s="64"/>
      <c r="I11" s="31"/>
      <c r="J11" s="232"/>
      <c r="K11" s="496"/>
      <c r="L11" s="496"/>
      <c r="M11" s="233"/>
      <c r="N11" s="232"/>
      <c r="O11" s="233"/>
      <c r="P11" s="4"/>
      <c r="Q11" s="578"/>
      <c r="R11" s="579"/>
      <c r="S11" s="579"/>
      <c r="T11" s="580"/>
      <c r="U11" s="580"/>
      <c r="V11" s="5"/>
      <c r="W11" s="5"/>
      <c r="X11" s="5"/>
    </row>
    <row r="12" spans="1:26" s="51" customFormat="1">
      <c r="A12" s="626"/>
      <c r="B12" s="95" t="s">
        <v>113</v>
      </c>
      <c r="C12" s="9"/>
      <c r="D12" s="105" t="s">
        <v>112</v>
      </c>
      <c r="E12" s="338">
        <f>ROUND($N12*$O12,6)</f>
        <v>0</v>
      </c>
      <c r="F12" s="338">
        <f>ROUND($N13*$O13,6)</f>
        <v>0</v>
      </c>
      <c r="G12" s="64"/>
      <c r="I12" s="158">
        <v>0</v>
      </c>
      <c r="J12" s="234">
        <f>ROUND(I12/12,2)</f>
        <v>0</v>
      </c>
      <c r="K12" s="498">
        <f>LOOKUP(L12,'Longevity Lookup'!$A$3:$A$506,'Longevity Lookup'!$B$3:$B$506)</f>
        <v>0</v>
      </c>
      <c r="L12" s="565">
        <v>0</v>
      </c>
      <c r="M12" s="230">
        <v>1.03</v>
      </c>
      <c r="N12" s="231">
        <v>0</v>
      </c>
      <c r="O12" s="321">
        <v>12</v>
      </c>
      <c r="P12" s="4"/>
      <c r="Q12" s="581">
        <f>IFERROR((E14+E15)/E13,0)</f>
        <v>0</v>
      </c>
      <c r="R12" s="581">
        <f>IFERROR((F14+F15)/F13,0)</f>
        <v>0</v>
      </c>
      <c r="S12" s="581">
        <f>IFERROR((#REF!+#REF!)/#REF!,0)</f>
        <v>0</v>
      </c>
      <c r="T12" s="581">
        <f>IFERROR((#REF!+#REF!)/#REF!,0)</f>
        <v>0</v>
      </c>
      <c r="U12" s="581">
        <f>IFERROR((#REF!+#REF!)/#REF!,0)</f>
        <v>0</v>
      </c>
      <c r="V12" s="5"/>
      <c r="W12" s="5"/>
      <c r="X12" s="5"/>
    </row>
    <row r="13" spans="1:26">
      <c r="B13" s="96"/>
      <c r="C13" s="106"/>
      <c r="D13" s="77" t="s">
        <v>14</v>
      </c>
      <c r="E13" s="191">
        <f>ROUND((J12+K12)*E12*M12,0)</f>
        <v>0</v>
      </c>
      <c r="F13" s="191">
        <f>ROUND((J12+K12)*F12*M12*M13,0)</f>
        <v>0</v>
      </c>
      <c r="G13" s="193">
        <f>SUM(E13:F13)</f>
        <v>0</v>
      </c>
      <c r="I13" s="235"/>
      <c r="J13" s="232"/>
      <c r="K13" s="496"/>
      <c r="L13" s="496"/>
      <c r="M13" s="230">
        <v>1.03</v>
      </c>
      <c r="N13" s="495">
        <v>0</v>
      </c>
      <c r="O13" s="321">
        <v>12</v>
      </c>
      <c r="P13" s="26"/>
      <c r="Q13" s="582"/>
      <c r="R13" s="582"/>
      <c r="S13" s="582"/>
      <c r="T13" s="582"/>
      <c r="U13" s="582"/>
    </row>
    <row r="14" spans="1:26">
      <c r="A14" s="14"/>
      <c r="B14" s="96"/>
      <c r="C14" s="106"/>
      <c r="D14" s="77" t="s">
        <v>29</v>
      </c>
      <c r="E14" s="190">
        <f>ROUND(E13*$Z$5,0)</f>
        <v>0</v>
      </c>
      <c r="F14" s="190">
        <f>ROUND(F13*$Z$5,0)</f>
        <v>0</v>
      </c>
      <c r="G14" s="193">
        <f>SUM(E14:F14)</f>
        <v>0</v>
      </c>
      <c r="I14" s="235"/>
      <c r="J14" s="232"/>
      <c r="K14" s="496"/>
      <c r="L14" s="496"/>
      <c r="M14" s="318"/>
      <c r="N14" s="501"/>
      <c r="O14" s="321">
        <v>12</v>
      </c>
      <c r="P14" s="26"/>
      <c r="Q14" s="581"/>
      <c r="R14" s="581"/>
      <c r="S14" s="581"/>
      <c r="T14" s="581"/>
      <c r="U14" s="581"/>
    </row>
    <row r="15" spans="1:26" ht="15">
      <c r="A15" s="14"/>
      <c r="B15" s="96"/>
      <c r="C15" s="106"/>
      <c r="D15" s="77" t="s">
        <v>28</v>
      </c>
      <c r="E15" s="208">
        <f>ROUND($Z$6*E12,0)</f>
        <v>0</v>
      </c>
      <c r="F15" s="208">
        <f>ROUND($Z$6*F12,0)</f>
        <v>0</v>
      </c>
      <c r="G15" s="209">
        <f>SUM(E15:F15)</f>
        <v>0</v>
      </c>
      <c r="I15" s="235"/>
      <c r="J15" s="232"/>
      <c r="K15" s="496"/>
      <c r="L15" s="496"/>
      <c r="M15" s="318"/>
      <c r="N15" s="501"/>
      <c r="O15" s="321">
        <v>12</v>
      </c>
      <c r="P15" s="26"/>
      <c r="Q15" s="581"/>
      <c r="R15" s="581"/>
      <c r="S15" s="581"/>
      <c r="T15" s="581"/>
      <c r="U15" s="581"/>
    </row>
    <row r="16" spans="1:26">
      <c r="A16" s="14"/>
      <c r="B16" s="96"/>
      <c r="C16" s="106"/>
      <c r="D16" s="86" t="s">
        <v>157</v>
      </c>
      <c r="E16" s="210">
        <f>SUM(E14:E15)</f>
        <v>0</v>
      </c>
      <c r="F16" s="210">
        <f t="shared" ref="F16" si="0">SUM(F14:F15)</f>
        <v>0</v>
      </c>
      <c r="G16" s="211">
        <f>SUM(G14:G15)</f>
        <v>0</v>
      </c>
      <c r="I16" s="235"/>
      <c r="J16" s="232"/>
      <c r="K16" s="496"/>
      <c r="L16" s="496"/>
      <c r="M16" s="318"/>
      <c r="N16" s="501"/>
      <c r="O16" s="321">
        <v>12</v>
      </c>
      <c r="P16" s="26"/>
      <c r="Q16" s="581"/>
      <c r="R16" s="581"/>
      <c r="S16" s="581"/>
      <c r="T16" s="581"/>
      <c r="U16" s="581"/>
    </row>
    <row r="17" spans="1:21">
      <c r="A17" s="14"/>
      <c r="B17" s="96"/>
      <c r="C17" s="106"/>
      <c r="D17" s="77"/>
      <c r="E17" s="20"/>
      <c r="F17" s="20"/>
      <c r="G17" s="43"/>
      <c r="I17" s="235"/>
      <c r="J17" s="232"/>
      <c r="K17" s="496"/>
      <c r="L17" s="496"/>
      <c r="M17" s="41"/>
      <c r="N17" s="232"/>
      <c r="O17" s="41"/>
      <c r="P17" s="26"/>
      <c r="Q17" s="583"/>
      <c r="R17" s="584"/>
      <c r="S17" s="582"/>
      <c r="T17" s="582"/>
      <c r="U17" s="582"/>
    </row>
    <row r="18" spans="1:21">
      <c r="A18" s="626"/>
      <c r="B18" s="603" t="s">
        <v>58</v>
      </c>
      <c r="C18" s="107"/>
      <c r="D18" s="105" t="s">
        <v>112</v>
      </c>
      <c r="E18" s="338">
        <f>ROUND($N18*$O18,6)</f>
        <v>0</v>
      </c>
      <c r="F18" s="338">
        <f>ROUND($N19*$O19,6)</f>
        <v>0</v>
      </c>
      <c r="G18" s="64"/>
      <c r="I18" s="158">
        <v>0</v>
      </c>
      <c r="J18" s="234">
        <f>ROUND(I18/12,2)</f>
        <v>0</v>
      </c>
      <c r="K18" s="498">
        <f>LOOKUP(L18,'Longevity Lookup'!$A$3:$A$506,'Longevity Lookup'!$B$3:$B$506)</f>
        <v>0</v>
      </c>
      <c r="L18" s="565">
        <v>0</v>
      </c>
      <c r="M18" s="230">
        <v>1.03</v>
      </c>
      <c r="N18" s="495">
        <v>0</v>
      </c>
      <c r="O18" s="85">
        <f>$O$12</f>
        <v>12</v>
      </c>
      <c r="P18" s="3"/>
      <c r="Q18" s="581">
        <f>IFERROR((E20+E21)/E19,0)</f>
        <v>0</v>
      </c>
      <c r="R18" s="581">
        <f>IFERROR((F20+F21)/F19,0)</f>
        <v>0</v>
      </c>
      <c r="S18" s="581">
        <f>IFERROR((#REF!+#REF!)/#REF!,0)</f>
        <v>0</v>
      </c>
      <c r="T18" s="581">
        <f>IFERROR((#REF!+#REF!)/#REF!,0)</f>
        <v>0</v>
      </c>
      <c r="U18" s="581">
        <f>IFERROR((#REF!+#REF!)/#REF!,0)</f>
        <v>0</v>
      </c>
    </row>
    <row r="19" spans="1:21">
      <c r="A19" s="14"/>
      <c r="B19" s="96"/>
      <c r="C19" s="106"/>
      <c r="D19" s="77" t="s">
        <v>14</v>
      </c>
      <c r="E19" s="439">
        <f>ROUND((J18+K18)*E18*M18,0)</f>
        <v>0</v>
      </c>
      <c r="F19" s="439">
        <f>ROUND((J18+K18)*F18*M18*M19,0)</f>
        <v>0</v>
      </c>
      <c r="G19" s="193">
        <f>SUM(E19:F19)</f>
        <v>0</v>
      </c>
      <c r="I19" s="235"/>
      <c r="J19" s="232"/>
      <c r="K19" s="496"/>
      <c r="L19" s="496"/>
      <c r="M19" s="230">
        <v>1.03</v>
      </c>
      <c r="N19" s="495">
        <v>0</v>
      </c>
      <c r="O19" s="85">
        <f>$O$13</f>
        <v>12</v>
      </c>
      <c r="P19" s="26"/>
      <c r="Q19" s="582"/>
      <c r="R19" s="582"/>
      <c r="S19" s="582"/>
      <c r="T19" s="582"/>
      <c r="U19" s="582"/>
    </row>
    <row r="20" spans="1:21" ht="15" customHeight="1">
      <c r="A20" s="14"/>
      <c r="B20" s="96"/>
      <c r="C20" s="106"/>
      <c r="D20" s="77" t="s">
        <v>29</v>
      </c>
      <c r="E20" s="438">
        <f>ROUND(E19*$Z$5,0)</f>
        <v>0</v>
      </c>
      <c r="F20" s="438">
        <f>ROUND(F19*$Z$5,0)</f>
        <v>0</v>
      </c>
      <c r="G20" s="193">
        <f>SUM(E20:F20)</f>
        <v>0</v>
      </c>
      <c r="I20" s="235"/>
      <c r="J20" s="232"/>
      <c r="K20" s="496"/>
      <c r="L20" s="496"/>
      <c r="M20" s="318"/>
      <c r="N20" s="501"/>
      <c r="O20" s="85">
        <f>$O$14</f>
        <v>12</v>
      </c>
      <c r="P20" s="26"/>
      <c r="Q20" s="581"/>
      <c r="R20" s="581"/>
      <c r="S20" s="581"/>
      <c r="T20" s="581"/>
      <c r="U20" s="581"/>
    </row>
    <row r="21" spans="1:21" ht="13.5" customHeight="1">
      <c r="A21" s="14"/>
      <c r="B21" s="96"/>
      <c r="C21" s="106"/>
      <c r="D21" s="77" t="s">
        <v>28</v>
      </c>
      <c r="E21" s="456">
        <f>ROUND($Z$6*E18,0)</f>
        <v>0</v>
      </c>
      <c r="F21" s="456">
        <f>ROUND($Z$6*F18,0)</f>
        <v>0</v>
      </c>
      <c r="G21" s="209">
        <f>SUM(E21:F21)</f>
        <v>0</v>
      </c>
      <c r="I21" s="235"/>
      <c r="J21" s="232"/>
      <c r="K21" s="496"/>
      <c r="L21" s="496"/>
      <c r="M21" s="318"/>
      <c r="N21" s="501"/>
      <c r="O21" s="85">
        <f>$O$15</f>
        <v>12</v>
      </c>
      <c r="P21" s="26"/>
      <c r="Q21" s="581"/>
      <c r="R21" s="581"/>
      <c r="S21" s="581"/>
      <c r="T21" s="581"/>
      <c r="U21" s="581"/>
    </row>
    <row r="22" spans="1:21">
      <c r="A22" s="14"/>
      <c r="B22" s="96"/>
      <c r="C22" s="106"/>
      <c r="D22" s="86" t="s">
        <v>157</v>
      </c>
      <c r="E22" s="210">
        <f>SUM(E20:E21)</f>
        <v>0</v>
      </c>
      <c r="F22" s="210">
        <f t="shared" ref="F22" si="1">SUM(F20:F21)</f>
        <v>0</v>
      </c>
      <c r="G22" s="211">
        <f>SUM(G20:G21)</f>
        <v>0</v>
      </c>
      <c r="I22" s="235"/>
      <c r="J22" s="232"/>
      <c r="K22" s="496"/>
      <c r="L22" s="496"/>
      <c r="M22" s="318"/>
      <c r="N22" s="501"/>
      <c r="O22" s="85">
        <f>$O$16</f>
        <v>12</v>
      </c>
      <c r="P22" s="26"/>
      <c r="Q22" s="581"/>
      <c r="R22" s="581"/>
      <c r="S22" s="581"/>
      <c r="T22" s="581"/>
      <c r="U22" s="581"/>
    </row>
    <row r="23" spans="1:21">
      <c r="A23" s="14"/>
      <c r="B23" s="96"/>
      <c r="C23" s="106"/>
      <c r="D23" s="77"/>
      <c r="E23" s="56"/>
      <c r="F23" s="56"/>
      <c r="G23" s="43"/>
      <c r="I23" s="235"/>
      <c r="J23" s="232"/>
      <c r="K23" s="496"/>
      <c r="L23" s="496"/>
      <c r="M23" s="41"/>
      <c r="N23" s="232"/>
      <c r="O23" s="41"/>
      <c r="P23" s="26"/>
      <c r="Q23" s="583"/>
      <c r="R23" s="584"/>
      <c r="S23" s="582"/>
      <c r="T23" s="582"/>
      <c r="U23" s="582"/>
    </row>
    <row r="24" spans="1:21">
      <c r="A24" s="626"/>
      <c r="B24" s="95" t="s">
        <v>58</v>
      </c>
      <c r="C24" s="107"/>
      <c r="D24" s="105" t="s">
        <v>112</v>
      </c>
      <c r="E24" s="106">
        <f>ROUND($N24*$O24,6)</f>
        <v>0</v>
      </c>
      <c r="F24" s="106">
        <f>ROUND($N25*$O25,6)</f>
        <v>0</v>
      </c>
      <c r="G24" s="64"/>
      <c r="I24" s="158">
        <v>0</v>
      </c>
      <c r="J24" s="234">
        <f>ROUND(I24/12,2)</f>
        <v>0</v>
      </c>
      <c r="K24" s="498">
        <f>LOOKUP(L24,'Longevity Lookup'!$A$3:$A$506,'Longevity Lookup'!$B$3:$B$506)</f>
        <v>0</v>
      </c>
      <c r="L24" s="565">
        <v>0</v>
      </c>
      <c r="M24" s="230">
        <v>1.03</v>
      </c>
      <c r="N24" s="495">
        <v>0</v>
      </c>
      <c r="O24" s="85">
        <f>$O$12</f>
        <v>12</v>
      </c>
      <c r="P24" s="3"/>
      <c r="Q24" s="581">
        <f>IFERROR((E26+E27)/E25,0)</f>
        <v>0</v>
      </c>
      <c r="R24" s="581">
        <f>IFERROR((F26+F27)/F25,0)</f>
        <v>0</v>
      </c>
      <c r="S24" s="581">
        <f>IFERROR((#REF!+#REF!)/#REF!,0)</f>
        <v>0</v>
      </c>
      <c r="T24" s="581">
        <f>IFERROR((#REF!+#REF!)/#REF!,0)</f>
        <v>0</v>
      </c>
      <c r="U24" s="581">
        <f>IFERROR((#REF!+#REF!)/#REF!,0)</f>
        <v>0</v>
      </c>
    </row>
    <row r="25" spans="1:21">
      <c r="B25" s="96"/>
      <c r="C25" s="106"/>
      <c r="D25" s="77" t="s">
        <v>14</v>
      </c>
      <c r="E25" s="439">
        <f>ROUND((J24+K24)*E24*M24,0)</f>
        <v>0</v>
      </c>
      <c r="F25" s="439">
        <f>ROUND((J24+K24)*F24*M24*M25,0)</f>
        <v>0</v>
      </c>
      <c r="G25" s="193">
        <f>SUM(E25:F25)</f>
        <v>0</v>
      </c>
      <c r="I25" s="235"/>
      <c r="J25" s="232"/>
      <c r="K25" s="496"/>
      <c r="L25" s="496"/>
      <c r="M25" s="230">
        <v>1.03</v>
      </c>
      <c r="N25" s="495">
        <v>0</v>
      </c>
      <c r="O25" s="85">
        <f>$O$13</f>
        <v>12</v>
      </c>
      <c r="P25" s="26"/>
      <c r="Q25" s="582"/>
      <c r="R25" s="582"/>
      <c r="S25" s="582"/>
      <c r="T25" s="582"/>
      <c r="U25" s="582"/>
    </row>
    <row r="26" spans="1:21">
      <c r="A26" s="14"/>
      <c r="B26" s="96"/>
      <c r="C26" s="106"/>
      <c r="D26" s="77" t="s">
        <v>29</v>
      </c>
      <c r="E26" s="438">
        <f>ROUND(E25*$Z$5,0)</f>
        <v>0</v>
      </c>
      <c r="F26" s="438">
        <f>ROUND(F25*$Z$5,0)</f>
        <v>0</v>
      </c>
      <c r="G26" s="193">
        <f>SUM(E26:F26)</f>
        <v>0</v>
      </c>
      <c r="I26" s="235"/>
      <c r="J26" s="232"/>
      <c r="K26" s="496"/>
      <c r="L26" s="496"/>
      <c r="M26" s="318"/>
      <c r="N26" s="501"/>
      <c r="O26" s="85">
        <f>$O$14</f>
        <v>12</v>
      </c>
      <c r="P26" s="26"/>
      <c r="Q26" s="581"/>
      <c r="R26" s="581"/>
      <c r="S26" s="581"/>
      <c r="T26" s="581"/>
      <c r="U26" s="581"/>
    </row>
    <row r="27" spans="1:21" ht="15">
      <c r="A27" s="14"/>
      <c r="B27" s="96"/>
      <c r="C27" s="106"/>
      <c r="D27" s="77" t="s">
        <v>28</v>
      </c>
      <c r="E27" s="456">
        <f>ROUND($Z$6*E24,0)</f>
        <v>0</v>
      </c>
      <c r="F27" s="456">
        <f>ROUND($Z$6*F24,0)</f>
        <v>0</v>
      </c>
      <c r="G27" s="209">
        <f>SUM(E27:F27)</f>
        <v>0</v>
      </c>
      <c r="I27" s="235"/>
      <c r="J27" s="232"/>
      <c r="K27" s="496"/>
      <c r="L27" s="496"/>
      <c r="M27" s="318"/>
      <c r="N27" s="501"/>
      <c r="O27" s="85">
        <f>$O$15</f>
        <v>12</v>
      </c>
      <c r="P27" s="26"/>
      <c r="Q27" s="581"/>
      <c r="R27" s="581"/>
      <c r="S27" s="581"/>
      <c r="T27" s="581"/>
      <c r="U27" s="581"/>
    </row>
    <row r="28" spans="1:21">
      <c r="A28" s="14"/>
      <c r="B28" s="96"/>
      <c r="C28" s="106"/>
      <c r="D28" s="86" t="s">
        <v>157</v>
      </c>
      <c r="E28" s="210">
        <f>SUM(E26:E27)</f>
        <v>0</v>
      </c>
      <c r="F28" s="210">
        <f t="shared" ref="F28" si="2">SUM(F26:F27)</f>
        <v>0</v>
      </c>
      <c r="G28" s="211">
        <f>SUM(G26:G27)</f>
        <v>0</v>
      </c>
      <c r="I28" s="235"/>
      <c r="J28" s="232"/>
      <c r="K28" s="496"/>
      <c r="L28" s="496"/>
      <c r="M28" s="318"/>
      <c r="N28" s="501"/>
      <c r="O28" s="85">
        <f>$O$16</f>
        <v>12</v>
      </c>
      <c r="P28" s="26"/>
      <c r="Q28" s="581"/>
      <c r="R28" s="581"/>
      <c r="S28" s="581"/>
      <c r="T28" s="581"/>
      <c r="U28" s="581"/>
    </row>
    <row r="29" spans="1:21">
      <c r="A29" s="14"/>
      <c r="B29" s="96"/>
      <c r="C29" s="106"/>
      <c r="D29" s="77"/>
      <c r="E29" s="56"/>
      <c r="F29" s="56"/>
      <c r="G29" s="43"/>
      <c r="I29" s="235"/>
      <c r="J29" s="232"/>
      <c r="K29" s="496"/>
      <c r="L29" s="496"/>
      <c r="M29" s="41"/>
      <c r="N29" s="232"/>
      <c r="O29" s="41"/>
      <c r="P29" s="26"/>
      <c r="Q29" s="583"/>
      <c r="R29" s="584"/>
      <c r="S29" s="582"/>
      <c r="T29" s="582"/>
      <c r="U29" s="582"/>
    </row>
    <row r="30" spans="1:21">
      <c r="A30" s="626"/>
      <c r="B30" s="95" t="s">
        <v>58</v>
      </c>
      <c r="C30" s="107"/>
      <c r="D30" s="105" t="s">
        <v>112</v>
      </c>
      <c r="E30" s="106">
        <f>ROUND($N30*$O30,6)</f>
        <v>0</v>
      </c>
      <c r="F30" s="106">
        <f>ROUND($N31*$O31,6)</f>
        <v>0</v>
      </c>
      <c r="G30" s="64"/>
      <c r="I30" s="158">
        <v>0</v>
      </c>
      <c r="J30" s="234">
        <f>ROUND(I30/12,2)</f>
        <v>0</v>
      </c>
      <c r="K30" s="498">
        <f>LOOKUP(L30,'Longevity Lookup'!$A$3:$A$506,'Longevity Lookup'!$B$3:$B$506)</f>
        <v>0</v>
      </c>
      <c r="L30" s="565">
        <v>0</v>
      </c>
      <c r="M30" s="230">
        <v>1.03</v>
      </c>
      <c r="N30" s="495">
        <v>0</v>
      </c>
      <c r="O30" s="85">
        <f>$O$12</f>
        <v>12</v>
      </c>
      <c r="P30" s="3"/>
      <c r="Q30" s="581">
        <f>IFERROR((E32+E33)/E31,0)</f>
        <v>0</v>
      </c>
      <c r="R30" s="581">
        <f>IFERROR((F32+F33)/F31,0)</f>
        <v>0</v>
      </c>
      <c r="S30" s="581">
        <f>IFERROR((#REF!+#REF!)/#REF!,0)</f>
        <v>0</v>
      </c>
      <c r="T30" s="581">
        <f>IFERROR((#REF!+#REF!)/#REF!,0)</f>
        <v>0</v>
      </c>
      <c r="U30" s="581">
        <f>IFERROR((#REF!+#REF!)/#REF!,0)</f>
        <v>0</v>
      </c>
    </row>
    <row r="31" spans="1:21">
      <c r="A31" s="14"/>
      <c r="C31" s="106"/>
      <c r="D31" s="77" t="s">
        <v>14</v>
      </c>
      <c r="E31" s="439">
        <f>ROUND((J30+K30)*E30*M30,0)</f>
        <v>0</v>
      </c>
      <c r="F31" s="439">
        <f>ROUND((J30+K30)*F30*M30*M31,0)</f>
        <v>0</v>
      </c>
      <c r="G31" s="193">
        <f>SUM(E31:F31)</f>
        <v>0</v>
      </c>
      <c r="I31" s="235"/>
      <c r="J31" s="232"/>
      <c r="K31" s="496"/>
      <c r="L31" s="496"/>
      <c r="M31" s="230">
        <v>1.03</v>
      </c>
      <c r="N31" s="495">
        <v>0</v>
      </c>
      <c r="O31" s="85">
        <f>$O$13</f>
        <v>12</v>
      </c>
      <c r="P31" s="26"/>
      <c r="Q31" s="582"/>
      <c r="R31" s="582"/>
      <c r="S31" s="582"/>
      <c r="T31" s="582"/>
      <c r="U31" s="582"/>
    </row>
    <row r="32" spans="1:21">
      <c r="A32" s="14"/>
      <c r="B32" s="96"/>
      <c r="C32" s="106"/>
      <c r="D32" s="77" t="s">
        <v>29</v>
      </c>
      <c r="E32" s="438">
        <f>ROUND(E31*$Z$5,0)</f>
        <v>0</v>
      </c>
      <c r="F32" s="438">
        <f>ROUND(F31*$Z$5,0)</f>
        <v>0</v>
      </c>
      <c r="G32" s="193">
        <f>SUM(E32:F32)</f>
        <v>0</v>
      </c>
      <c r="I32" s="235"/>
      <c r="J32" s="232"/>
      <c r="K32" s="496"/>
      <c r="L32" s="496"/>
      <c r="M32" s="318"/>
      <c r="N32" s="501"/>
      <c r="O32" s="85">
        <f>$O$14</f>
        <v>12</v>
      </c>
      <c r="P32" s="26"/>
      <c r="Q32" s="581"/>
      <c r="R32" s="581"/>
      <c r="S32" s="581"/>
      <c r="T32" s="581"/>
      <c r="U32" s="581"/>
    </row>
    <row r="33" spans="1:21" ht="15">
      <c r="A33" s="14"/>
      <c r="B33" s="96"/>
      <c r="C33" s="106"/>
      <c r="D33" s="77" t="s">
        <v>28</v>
      </c>
      <c r="E33" s="456">
        <f>ROUND($Z$6*E30,0)</f>
        <v>0</v>
      </c>
      <c r="F33" s="456">
        <f>ROUND($Z$6*F30,0)</f>
        <v>0</v>
      </c>
      <c r="G33" s="209">
        <f>SUM(E33:F33)</f>
        <v>0</v>
      </c>
      <c r="I33" s="235"/>
      <c r="J33" s="232"/>
      <c r="K33" s="496"/>
      <c r="L33" s="496"/>
      <c r="M33" s="318"/>
      <c r="N33" s="501"/>
      <c r="O33" s="85">
        <f>$O$15</f>
        <v>12</v>
      </c>
      <c r="P33" s="26"/>
      <c r="Q33" s="581"/>
      <c r="R33" s="581"/>
      <c r="S33" s="581"/>
      <c r="T33" s="581"/>
      <c r="U33" s="581"/>
    </row>
    <row r="34" spans="1:21">
      <c r="A34" s="14"/>
      <c r="B34" s="96"/>
      <c r="C34" s="106"/>
      <c r="D34" s="86" t="s">
        <v>157</v>
      </c>
      <c r="E34" s="210">
        <f>SUM(E32:E33)</f>
        <v>0</v>
      </c>
      <c r="F34" s="210">
        <f t="shared" ref="F34" si="3">SUM(F32:F33)</f>
        <v>0</v>
      </c>
      <c r="G34" s="211">
        <f>SUM(G32:G33)</f>
        <v>0</v>
      </c>
      <c r="I34" s="235"/>
      <c r="J34" s="232"/>
      <c r="K34" s="496"/>
      <c r="L34" s="496"/>
      <c r="M34" s="318"/>
      <c r="N34" s="501"/>
      <c r="O34" s="85">
        <f>$O$16</f>
        <v>12</v>
      </c>
      <c r="P34" s="26"/>
      <c r="Q34" s="581"/>
      <c r="R34" s="581"/>
      <c r="S34" s="581"/>
      <c r="T34" s="581"/>
      <c r="U34" s="581"/>
    </row>
    <row r="35" spans="1:21">
      <c r="A35" s="14"/>
      <c r="B35" s="96"/>
      <c r="C35" s="106"/>
      <c r="D35" s="77"/>
      <c r="E35" s="56"/>
      <c r="F35" s="56"/>
      <c r="G35" s="43"/>
      <c r="I35" s="235"/>
      <c r="J35" s="232"/>
      <c r="K35" s="496"/>
      <c r="L35" s="496"/>
      <c r="M35" s="41"/>
      <c r="N35" s="232"/>
      <c r="O35" s="41"/>
      <c r="P35" s="26"/>
      <c r="Q35" s="583"/>
      <c r="R35" s="584"/>
      <c r="S35" s="582"/>
      <c r="T35" s="582"/>
      <c r="U35" s="582"/>
    </row>
    <row r="36" spans="1:21">
      <c r="A36" s="626"/>
      <c r="B36" s="95" t="s">
        <v>58</v>
      </c>
      <c r="C36" s="107"/>
      <c r="D36" s="105" t="s">
        <v>112</v>
      </c>
      <c r="E36" s="106">
        <f>ROUND($N36*$O36,6)</f>
        <v>0</v>
      </c>
      <c r="F36" s="106">
        <f>ROUND($N37*$O37,6)</f>
        <v>0</v>
      </c>
      <c r="G36" s="64"/>
      <c r="I36" s="158">
        <v>0</v>
      </c>
      <c r="J36" s="234">
        <f>ROUND(I36/12,2)</f>
        <v>0</v>
      </c>
      <c r="K36" s="498">
        <f>LOOKUP(L36,'Longevity Lookup'!$A$3:$A$506,'Longevity Lookup'!$B$3:$B$506)</f>
        <v>0</v>
      </c>
      <c r="L36" s="565">
        <v>0</v>
      </c>
      <c r="M36" s="230">
        <v>1.03</v>
      </c>
      <c r="N36" s="231">
        <v>0</v>
      </c>
      <c r="O36" s="85">
        <f>$O$12</f>
        <v>12</v>
      </c>
      <c r="P36" s="3"/>
      <c r="Q36" s="581">
        <f>IFERROR((E38+E39)/E37,0)</f>
        <v>0</v>
      </c>
      <c r="R36" s="581">
        <f>IFERROR((F38+F39)/F37,0)</f>
        <v>0</v>
      </c>
      <c r="S36" s="581">
        <f>IFERROR((#REF!+#REF!)/#REF!,0)</f>
        <v>0</v>
      </c>
      <c r="T36" s="581">
        <f>IFERROR((#REF!+#REF!)/#REF!,0)</f>
        <v>0</v>
      </c>
      <c r="U36" s="581">
        <f>IFERROR((#REF!+#REF!)/#REF!,0)</f>
        <v>0</v>
      </c>
    </row>
    <row r="37" spans="1:21">
      <c r="A37" s="14"/>
      <c r="C37" s="106"/>
      <c r="D37" s="77" t="s">
        <v>14</v>
      </c>
      <c r="E37" s="439">
        <f>ROUND((J36+K36)*E36*M36,0)</f>
        <v>0</v>
      </c>
      <c r="F37" s="439">
        <f>ROUND((J36+K36)*F36*M36*M37,0)</f>
        <v>0</v>
      </c>
      <c r="G37" s="193">
        <f>SUM(E37:F37)</f>
        <v>0</v>
      </c>
      <c r="I37" s="235"/>
      <c r="J37" s="232"/>
      <c r="K37" s="496"/>
      <c r="L37" s="496"/>
      <c r="M37" s="230">
        <v>1.03</v>
      </c>
      <c r="N37" s="231">
        <v>0</v>
      </c>
      <c r="O37" s="85">
        <f>$O$13</f>
        <v>12</v>
      </c>
      <c r="P37" s="26"/>
      <c r="Q37" s="582"/>
      <c r="R37" s="582"/>
      <c r="S37" s="582"/>
      <c r="T37" s="582"/>
      <c r="U37" s="582"/>
    </row>
    <row r="38" spans="1:21">
      <c r="A38" s="14"/>
      <c r="B38" s="96"/>
      <c r="C38" s="106"/>
      <c r="D38" s="77" t="s">
        <v>29</v>
      </c>
      <c r="E38" s="438">
        <f>ROUND(E37*$Z$5,0)</f>
        <v>0</v>
      </c>
      <c r="F38" s="438">
        <f>ROUND(F37*$Z$5,0)</f>
        <v>0</v>
      </c>
      <c r="G38" s="193">
        <f>SUM(E38:F38)</f>
        <v>0</v>
      </c>
      <c r="I38" s="235"/>
      <c r="J38" s="232"/>
      <c r="K38" s="496"/>
      <c r="L38" s="496"/>
      <c r="M38" s="318"/>
      <c r="N38" s="501"/>
      <c r="O38" s="85">
        <f>$O$14</f>
        <v>12</v>
      </c>
      <c r="P38" s="26"/>
      <c r="Q38" s="581"/>
      <c r="R38" s="581"/>
      <c r="S38" s="581"/>
      <c r="T38" s="581"/>
      <c r="U38" s="581"/>
    </row>
    <row r="39" spans="1:21" ht="15">
      <c r="A39" s="14"/>
      <c r="B39" s="96"/>
      <c r="C39" s="106"/>
      <c r="D39" s="77" t="s">
        <v>28</v>
      </c>
      <c r="E39" s="456">
        <f>ROUND($Z$6*E36,0)</f>
        <v>0</v>
      </c>
      <c r="F39" s="456">
        <f>ROUND($Z$6*F36,0)</f>
        <v>0</v>
      </c>
      <c r="G39" s="209">
        <f>SUM(E39:F39)</f>
        <v>0</v>
      </c>
      <c r="I39" s="235"/>
      <c r="J39" s="232"/>
      <c r="K39" s="496"/>
      <c r="L39" s="496"/>
      <c r="M39" s="318"/>
      <c r="N39" s="501"/>
      <c r="O39" s="85">
        <f>$O$15</f>
        <v>12</v>
      </c>
      <c r="P39" s="26"/>
      <c r="Q39" s="581"/>
      <c r="R39" s="581"/>
      <c r="S39" s="581"/>
      <c r="T39" s="581"/>
      <c r="U39" s="581"/>
    </row>
    <row r="40" spans="1:21">
      <c r="A40" s="14"/>
      <c r="B40" s="96"/>
      <c r="C40" s="106"/>
      <c r="D40" s="86" t="s">
        <v>157</v>
      </c>
      <c r="E40" s="210">
        <f>SUM(E38:E39)</f>
        <v>0</v>
      </c>
      <c r="F40" s="210">
        <f t="shared" ref="F40" si="4">SUM(F38:F39)</f>
        <v>0</v>
      </c>
      <c r="G40" s="211">
        <f>SUM(G38:G39)</f>
        <v>0</v>
      </c>
      <c r="I40" s="235"/>
      <c r="J40" s="232"/>
      <c r="K40" s="496"/>
      <c r="L40" s="496"/>
      <c r="M40" s="318"/>
      <c r="N40" s="501"/>
      <c r="O40" s="85">
        <f>$O$16</f>
        <v>12</v>
      </c>
      <c r="P40" s="26"/>
      <c r="Q40" s="581"/>
      <c r="R40" s="581"/>
      <c r="S40" s="581"/>
      <c r="T40" s="581"/>
      <c r="U40" s="581"/>
    </row>
    <row r="41" spans="1:21">
      <c r="A41" s="14"/>
      <c r="B41" s="96"/>
      <c r="C41" s="106"/>
      <c r="D41" s="77"/>
      <c r="E41" s="56"/>
      <c r="F41" s="56"/>
      <c r="G41" s="43"/>
      <c r="I41" s="235"/>
      <c r="J41" s="232"/>
      <c r="K41" s="496"/>
      <c r="L41" s="496"/>
      <c r="M41" s="41"/>
      <c r="N41" s="232"/>
      <c r="O41" s="41"/>
      <c r="P41" s="26"/>
      <c r="Q41" s="583"/>
      <c r="R41" s="584"/>
      <c r="S41" s="582"/>
      <c r="T41" s="582"/>
      <c r="U41" s="582"/>
    </row>
    <row r="42" spans="1:21">
      <c r="A42" s="626"/>
      <c r="B42" s="95" t="s">
        <v>114</v>
      </c>
      <c r="C42" s="107"/>
      <c r="D42" s="105" t="s">
        <v>112</v>
      </c>
      <c r="E42" s="106">
        <f>ROUND($N42*$O42,6)</f>
        <v>0</v>
      </c>
      <c r="F42" s="106">
        <f>ROUND($N43*$O43,6)</f>
        <v>0</v>
      </c>
      <c r="G42" s="64"/>
      <c r="I42" s="158">
        <v>0</v>
      </c>
      <c r="J42" s="234">
        <f>ROUND(I42/12,2)</f>
        <v>0</v>
      </c>
      <c r="K42" s="498">
        <f>LOOKUP(L42,'Longevity Lookup'!$A$3:$A$506,'Longevity Lookup'!$B$3:$B$506)</f>
        <v>0</v>
      </c>
      <c r="L42" s="565">
        <v>0</v>
      </c>
      <c r="M42" s="230">
        <v>1.03</v>
      </c>
      <c r="N42" s="231">
        <v>0</v>
      </c>
      <c r="O42" s="85">
        <f>$O$12</f>
        <v>12</v>
      </c>
      <c r="P42" s="3"/>
      <c r="Q42" s="581">
        <f>IFERROR((E44+E45)/E43,0)</f>
        <v>0</v>
      </c>
      <c r="R42" s="581">
        <f>IFERROR((F44+F45)/F43,0)</f>
        <v>0</v>
      </c>
      <c r="S42" s="581">
        <f>IFERROR((#REF!+#REF!)/#REF!,0)</f>
        <v>0</v>
      </c>
      <c r="T42" s="581">
        <f>IFERROR((#REF!+#REF!)/#REF!,0)</f>
        <v>0</v>
      </c>
      <c r="U42" s="581">
        <f>IFERROR((#REF!+#REF!)/#REF!,0)</f>
        <v>0</v>
      </c>
    </row>
    <row r="43" spans="1:21">
      <c r="A43" s="14"/>
      <c r="C43" s="106"/>
      <c r="D43" s="77" t="s">
        <v>14</v>
      </c>
      <c r="E43" s="439">
        <f>ROUND((J42+K42)*E42*M42,0)</f>
        <v>0</v>
      </c>
      <c r="F43" s="439">
        <f>ROUND((J42+K42)*F42*M42*M43,0)</f>
        <v>0</v>
      </c>
      <c r="G43" s="193">
        <f>SUM(E43:F43)</f>
        <v>0</v>
      </c>
      <c r="I43" s="235"/>
      <c r="J43" s="232"/>
      <c r="K43" s="496"/>
      <c r="L43" s="496"/>
      <c r="M43" s="230">
        <v>1.03</v>
      </c>
      <c r="N43" s="231">
        <v>0</v>
      </c>
      <c r="O43" s="85">
        <f>$O$13</f>
        <v>12</v>
      </c>
      <c r="P43" s="26"/>
      <c r="Q43" s="582"/>
      <c r="R43" s="582"/>
      <c r="S43" s="582"/>
      <c r="T43" s="582"/>
      <c r="U43" s="582"/>
    </row>
    <row r="44" spans="1:21">
      <c r="A44" s="14"/>
      <c r="B44" s="96"/>
      <c r="C44" s="106"/>
      <c r="D44" s="77" t="s">
        <v>29</v>
      </c>
      <c r="E44" s="438">
        <f>ROUND(E43*$Z$5,0)</f>
        <v>0</v>
      </c>
      <c r="F44" s="438">
        <f>ROUND(F43*$Z$5,0)</f>
        <v>0</v>
      </c>
      <c r="G44" s="193">
        <f>SUM(E44:F44)</f>
        <v>0</v>
      </c>
      <c r="I44" s="235"/>
      <c r="J44" s="232"/>
      <c r="K44" s="496"/>
      <c r="L44" s="496"/>
      <c r="M44" s="318"/>
      <c r="N44" s="501"/>
      <c r="O44" s="85">
        <f>$O$14</f>
        <v>12</v>
      </c>
      <c r="P44" s="26"/>
      <c r="Q44" s="581"/>
      <c r="R44" s="581"/>
      <c r="S44" s="581"/>
      <c r="T44" s="581"/>
      <c r="U44" s="581"/>
    </row>
    <row r="45" spans="1:21" ht="15">
      <c r="A45" s="14"/>
      <c r="B45" s="96"/>
      <c r="C45" s="106"/>
      <c r="D45" s="77" t="s">
        <v>28</v>
      </c>
      <c r="E45" s="456">
        <f>ROUND($Z$6*E42,0)</f>
        <v>0</v>
      </c>
      <c r="F45" s="456">
        <f>ROUND($Z$6*F42,0)</f>
        <v>0</v>
      </c>
      <c r="G45" s="209">
        <f>SUM(E45:F45)</f>
        <v>0</v>
      </c>
      <c r="I45" s="235"/>
      <c r="J45" s="232"/>
      <c r="K45" s="496"/>
      <c r="L45" s="496"/>
      <c r="M45" s="318"/>
      <c r="N45" s="501"/>
      <c r="O45" s="85">
        <f>$O$15</f>
        <v>12</v>
      </c>
      <c r="P45" s="26"/>
      <c r="Q45" s="581"/>
      <c r="R45" s="581"/>
      <c r="S45" s="581"/>
      <c r="T45" s="581"/>
      <c r="U45" s="581"/>
    </row>
    <row r="46" spans="1:21">
      <c r="A46" s="14"/>
      <c r="B46" s="96"/>
      <c r="C46" s="106"/>
      <c r="D46" s="86" t="s">
        <v>157</v>
      </c>
      <c r="E46" s="210">
        <f>SUM(E44:E45)</f>
        <v>0</v>
      </c>
      <c r="F46" s="210">
        <f t="shared" ref="F46" si="5">SUM(F44:F45)</f>
        <v>0</v>
      </c>
      <c r="G46" s="211">
        <f>SUM(G44:G45)</f>
        <v>0</v>
      </c>
      <c r="I46" s="235"/>
      <c r="J46" s="232"/>
      <c r="K46" s="496"/>
      <c r="L46" s="496"/>
      <c r="M46" s="318"/>
      <c r="N46" s="501"/>
      <c r="O46" s="85">
        <f>$O$16</f>
        <v>12</v>
      </c>
      <c r="P46" s="26"/>
      <c r="Q46" s="581"/>
      <c r="R46" s="581"/>
      <c r="S46" s="581"/>
      <c r="T46" s="581"/>
      <c r="U46" s="581"/>
    </row>
    <row r="47" spans="1:21">
      <c r="A47" s="14"/>
      <c r="B47" s="96"/>
      <c r="C47" s="106"/>
      <c r="D47" s="77"/>
      <c r="E47" s="56"/>
      <c r="F47" s="56"/>
      <c r="G47" s="43"/>
      <c r="I47" s="235"/>
      <c r="J47" s="232"/>
      <c r="K47" s="496"/>
      <c r="L47" s="496"/>
      <c r="M47" s="41"/>
      <c r="N47" s="232"/>
      <c r="O47" s="41"/>
      <c r="P47" s="26"/>
      <c r="Q47" s="583"/>
      <c r="R47" s="584"/>
      <c r="S47" s="582"/>
      <c r="T47" s="582"/>
      <c r="U47" s="582"/>
    </row>
    <row r="48" spans="1:21">
      <c r="A48" s="626"/>
      <c r="B48" s="95" t="s">
        <v>114</v>
      </c>
      <c r="C48" s="107"/>
      <c r="D48" s="105" t="s">
        <v>112</v>
      </c>
      <c r="E48" s="106">
        <f>ROUND($N48*$O48,6)</f>
        <v>0</v>
      </c>
      <c r="F48" s="106">
        <f>ROUND($N49*$O49,6)</f>
        <v>0</v>
      </c>
      <c r="G48" s="64"/>
      <c r="I48" s="158">
        <v>0</v>
      </c>
      <c r="J48" s="234">
        <f>ROUND(I48/12,2)</f>
        <v>0</v>
      </c>
      <c r="K48" s="498">
        <f>LOOKUP(L48,'Longevity Lookup'!$A$3:$A$506,'Longevity Lookup'!$B$3:$B$506)</f>
        <v>0</v>
      </c>
      <c r="L48" s="565">
        <v>0</v>
      </c>
      <c r="M48" s="230">
        <v>1.03</v>
      </c>
      <c r="N48" s="231">
        <v>0</v>
      </c>
      <c r="O48" s="85">
        <f>$O$12</f>
        <v>12</v>
      </c>
      <c r="P48" s="3"/>
      <c r="Q48" s="581">
        <f>IFERROR((E50+E51)/E49,0)</f>
        <v>0</v>
      </c>
      <c r="R48" s="581">
        <f>IFERROR((F50+F51)/F49,0)</f>
        <v>0</v>
      </c>
      <c r="S48" s="581">
        <f>IFERROR((#REF!+#REF!)/#REF!,0)</f>
        <v>0</v>
      </c>
      <c r="T48" s="581">
        <f>IFERROR((#REF!+#REF!)/#REF!,0)</f>
        <v>0</v>
      </c>
      <c r="U48" s="581">
        <f>IFERROR((#REF!+#REF!)/#REF!,0)</f>
        <v>0</v>
      </c>
    </row>
    <row r="49" spans="1:21">
      <c r="A49" s="14"/>
      <c r="C49" s="106"/>
      <c r="D49" s="77" t="s">
        <v>14</v>
      </c>
      <c r="E49" s="439">
        <f>ROUND((J48+K48)*E48*M48,0)</f>
        <v>0</v>
      </c>
      <c r="F49" s="439">
        <f>ROUND((J48+K48)*F48*M48*M49,0)</f>
        <v>0</v>
      </c>
      <c r="G49" s="193">
        <f>SUM(E49:F49)</f>
        <v>0</v>
      </c>
      <c r="I49" s="235"/>
      <c r="J49" s="232"/>
      <c r="K49" s="496"/>
      <c r="L49" s="496"/>
      <c r="M49" s="230">
        <v>1.03</v>
      </c>
      <c r="N49" s="231">
        <v>0</v>
      </c>
      <c r="O49" s="85">
        <f>$O$13</f>
        <v>12</v>
      </c>
      <c r="P49" s="26"/>
      <c r="Q49" s="582"/>
      <c r="R49" s="582"/>
      <c r="S49" s="582"/>
      <c r="T49" s="582"/>
      <c r="U49" s="582"/>
    </row>
    <row r="50" spans="1:21">
      <c r="A50" s="14"/>
      <c r="B50" s="96"/>
      <c r="C50" s="106"/>
      <c r="D50" s="77" t="s">
        <v>29</v>
      </c>
      <c r="E50" s="438">
        <f>ROUND(E49*$Z$5,0)</f>
        <v>0</v>
      </c>
      <c r="F50" s="438">
        <f>ROUND(F49*$Z$5,0)</f>
        <v>0</v>
      </c>
      <c r="G50" s="193">
        <f>SUM(E50:F50)</f>
        <v>0</v>
      </c>
      <c r="I50" s="235"/>
      <c r="J50" s="232"/>
      <c r="K50" s="496"/>
      <c r="L50" s="496"/>
      <c r="M50" s="318"/>
      <c r="N50" s="501"/>
      <c r="O50" s="85">
        <f>$O$14</f>
        <v>12</v>
      </c>
      <c r="P50" s="26"/>
      <c r="Q50" s="581"/>
      <c r="R50" s="581"/>
      <c r="S50" s="581"/>
      <c r="T50" s="581"/>
      <c r="U50" s="581"/>
    </row>
    <row r="51" spans="1:21" ht="15">
      <c r="A51" s="14"/>
      <c r="B51" s="96"/>
      <c r="C51" s="106"/>
      <c r="D51" s="77" t="s">
        <v>28</v>
      </c>
      <c r="E51" s="456">
        <f>ROUND($Z$6*E48,0)</f>
        <v>0</v>
      </c>
      <c r="F51" s="456">
        <f>ROUND($Z$6*F48,0)</f>
        <v>0</v>
      </c>
      <c r="G51" s="209">
        <f>SUM(E51:F51)</f>
        <v>0</v>
      </c>
      <c r="I51" s="235"/>
      <c r="J51" s="232"/>
      <c r="K51" s="496"/>
      <c r="L51" s="496"/>
      <c r="M51" s="318"/>
      <c r="N51" s="501"/>
      <c r="O51" s="85">
        <f>$O$15</f>
        <v>12</v>
      </c>
      <c r="P51" s="26"/>
      <c r="Q51" s="581"/>
      <c r="R51" s="581"/>
      <c r="S51" s="581"/>
      <c r="T51" s="581"/>
      <c r="U51" s="581"/>
    </row>
    <row r="52" spans="1:21">
      <c r="A52" s="14"/>
      <c r="B52" s="96"/>
      <c r="C52" s="106"/>
      <c r="D52" s="86" t="s">
        <v>157</v>
      </c>
      <c r="E52" s="210">
        <f>SUM(E50:E51)</f>
        <v>0</v>
      </c>
      <c r="F52" s="210">
        <f t="shared" ref="F52" si="6">SUM(F50:F51)</f>
        <v>0</v>
      </c>
      <c r="G52" s="211">
        <f>SUM(G50:G51)</f>
        <v>0</v>
      </c>
      <c r="I52" s="235"/>
      <c r="J52" s="232"/>
      <c r="K52" s="496"/>
      <c r="L52" s="496"/>
      <c r="M52" s="318"/>
      <c r="N52" s="501"/>
      <c r="O52" s="85">
        <f>$O$16</f>
        <v>12</v>
      </c>
      <c r="P52" s="26"/>
      <c r="Q52" s="581"/>
      <c r="R52" s="581"/>
      <c r="S52" s="581"/>
      <c r="T52" s="581"/>
      <c r="U52" s="581"/>
    </row>
    <row r="53" spans="1:21">
      <c r="A53" s="14"/>
      <c r="B53" s="96"/>
      <c r="C53" s="106"/>
      <c r="D53" s="77"/>
      <c r="E53" s="56"/>
      <c r="F53" s="56"/>
      <c r="G53" s="43"/>
      <c r="I53" s="235"/>
      <c r="J53" s="232"/>
      <c r="K53" s="496"/>
      <c r="L53" s="496"/>
      <c r="M53" s="41"/>
      <c r="N53" s="232"/>
      <c r="O53" s="41"/>
      <c r="P53" s="26"/>
      <c r="Q53" s="583"/>
      <c r="R53" s="584"/>
      <c r="S53" s="582"/>
      <c r="T53" s="582"/>
      <c r="U53" s="582"/>
    </row>
    <row r="54" spans="1:21">
      <c r="A54" s="626"/>
      <c r="B54" s="95" t="s">
        <v>114</v>
      </c>
      <c r="C54" s="107"/>
      <c r="D54" s="105" t="s">
        <v>112</v>
      </c>
      <c r="E54" s="106">
        <f>ROUND($N54*$O54,6)</f>
        <v>0</v>
      </c>
      <c r="F54" s="106">
        <f>ROUND($N55*$O55,6)</f>
        <v>0</v>
      </c>
      <c r="G54" s="64"/>
      <c r="I54" s="158">
        <v>0</v>
      </c>
      <c r="J54" s="234">
        <f>ROUND(I54/12,2)</f>
        <v>0</v>
      </c>
      <c r="K54" s="498">
        <f>LOOKUP(L54,'Longevity Lookup'!$A$3:$A$506,'Longevity Lookup'!$B$3:$B$506)</f>
        <v>0</v>
      </c>
      <c r="L54" s="565">
        <v>0</v>
      </c>
      <c r="M54" s="230">
        <v>1.03</v>
      </c>
      <c r="N54" s="231">
        <v>0</v>
      </c>
      <c r="O54" s="85">
        <f>$O$12</f>
        <v>12</v>
      </c>
      <c r="P54" s="3"/>
      <c r="Q54" s="581">
        <f>IFERROR((E56+E57)/E55,0)</f>
        <v>0</v>
      </c>
      <c r="R54" s="581">
        <f>IFERROR((F56+F57)/F55,0)</f>
        <v>0</v>
      </c>
      <c r="S54" s="581">
        <f>IFERROR((#REF!+#REF!)/#REF!,0)</f>
        <v>0</v>
      </c>
      <c r="T54" s="581">
        <f>IFERROR((#REF!+#REF!)/#REF!,0)</f>
        <v>0</v>
      </c>
      <c r="U54" s="581">
        <f>IFERROR((#REF!+#REF!)/#REF!,0)</f>
        <v>0</v>
      </c>
    </row>
    <row r="55" spans="1:21">
      <c r="A55" s="14"/>
      <c r="C55" s="106"/>
      <c r="D55" s="77" t="s">
        <v>14</v>
      </c>
      <c r="E55" s="439">
        <f>ROUND((J54+K54)*E54*M54,0)</f>
        <v>0</v>
      </c>
      <c r="F55" s="439">
        <f>ROUND((J54+K54)*F54*M54*M55,0)</f>
        <v>0</v>
      </c>
      <c r="G55" s="193">
        <f>SUM(E55:F55)</f>
        <v>0</v>
      </c>
      <c r="I55" s="235"/>
      <c r="J55" s="232"/>
      <c r="K55" s="496"/>
      <c r="L55" s="496"/>
      <c r="M55" s="230">
        <v>1.03</v>
      </c>
      <c r="N55" s="231">
        <v>0</v>
      </c>
      <c r="O55" s="85">
        <f>$O$13</f>
        <v>12</v>
      </c>
      <c r="P55" s="26"/>
      <c r="Q55" s="582"/>
      <c r="R55" s="582"/>
      <c r="S55" s="582"/>
      <c r="T55" s="582"/>
      <c r="U55" s="582"/>
    </row>
    <row r="56" spans="1:21">
      <c r="A56" s="14"/>
      <c r="C56" s="106"/>
      <c r="D56" s="77" t="s">
        <v>29</v>
      </c>
      <c r="E56" s="438">
        <f>ROUND(E55*$Z$5,0)</f>
        <v>0</v>
      </c>
      <c r="F56" s="438">
        <f>ROUND(F55*$Z$5,0)</f>
        <v>0</v>
      </c>
      <c r="G56" s="193">
        <f>SUM(E56:F56)</f>
        <v>0</v>
      </c>
      <c r="I56" s="235"/>
      <c r="J56" s="232"/>
      <c r="K56" s="496"/>
      <c r="L56" s="496"/>
      <c r="M56" s="318"/>
      <c r="N56" s="501"/>
      <c r="O56" s="85">
        <f>$O$14</f>
        <v>12</v>
      </c>
      <c r="P56" s="26"/>
      <c r="Q56" s="581"/>
      <c r="R56" s="581"/>
      <c r="S56" s="581"/>
      <c r="T56" s="581"/>
      <c r="U56" s="581"/>
    </row>
    <row r="57" spans="1:21" ht="15">
      <c r="A57" s="14"/>
      <c r="C57" s="106"/>
      <c r="D57" s="77" t="s">
        <v>28</v>
      </c>
      <c r="E57" s="456">
        <f>ROUND($Z$6*E54,0)</f>
        <v>0</v>
      </c>
      <c r="F57" s="456">
        <f>ROUND($Z$6*F54,0)</f>
        <v>0</v>
      </c>
      <c r="G57" s="209">
        <f>SUM(E57:F57)</f>
        <v>0</v>
      </c>
      <c r="I57" s="235"/>
      <c r="J57" s="232"/>
      <c r="K57" s="496"/>
      <c r="L57" s="496"/>
      <c r="M57" s="318"/>
      <c r="N57" s="501"/>
      <c r="O57" s="85">
        <f>$O$15</f>
        <v>12</v>
      </c>
      <c r="P57" s="26"/>
      <c r="Q57" s="582"/>
      <c r="R57" s="582"/>
      <c r="S57" s="582"/>
      <c r="T57" s="582"/>
      <c r="U57" s="582"/>
    </row>
    <row r="58" spans="1:21">
      <c r="A58" s="14"/>
      <c r="C58" s="106"/>
      <c r="D58" s="86" t="s">
        <v>157</v>
      </c>
      <c r="E58" s="210">
        <f>SUM(E56:E57)</f>
        <v>0</v>
      </c>
      <c r="F58" s="210">
        <f t="shared" ref="F58" si="7">SUM(F56:F57)</f>
        <v>0</v>
      </c>
      <c r="G58" s="211">
        <f>SUM(G56:G57)</f>
        <v>0</v>
      </c>
      <c r="I58" s="235"/>
      <c r="J58" s="232"/>
      <c r="K58" s="496"/>
      <c r="L58" s="496"/>
      <c r="M58" s="318"/>
      <c r="N58" s="501"/>
      <c r="O58" s="85">
        <f>$O$16</f>
        <v>12</v>
      </c>
      <c r="P58" s="26"/>
      <c r="Q58" s="581"/>
      <c r="R58" s="581"/>
      <c r="S58" s="581"/>
      <c r="T58" s="581"/>
      <c r="U58" s="581"/>
    </row>
    <row r="59" spans="1:21">
      <c r="A59" s="14"/>
      <c r="C59" s="106"/>
      <c r="D59" s="77"/>
      <c r="E59" s="56"/>
      <c r="F59" s="56"/>
      <c r="G59" s="43"/>
      <c r="I59" s="3"/>
      <c r="J59" s="3"/>
      <c r="K59" s="253"/>
      <c r="L59" s="253"/>
      <c r="M59" s="3"/>
      <c r="N59" s="7"/>
      <c r="O59" s="16"/>
      <c r="P59" s="26"/>
      <c r="Q59" s="32"/>
      <c r="R59" s="32"/>
      <c r="S59" s="32"/>
      <c r="T59" s="32"/>
      <c r="U59" s="32"/>
    </row>
    <row r="60" spans="1:21" ht="3.75" customHeight="1">
      <c r="A60" s="14"/>
      <c r="C60" s="9"/>
      <c r="D60" s="46"/>
      <c r="E60" s="29"/>
      <c r="F60" s="29"/>
      <c r="G60" s="102"/>
      <c r="O60" s="19"/>
    </row>
    <row r="61" spans="1:21" ht="13.15">
      <c r="A61" s="66" t="s">
        <v>18</v>
      </c>
      <c r="B61" s="67"/>
      <c r="C61" s="67"/>
      <c r="D61" s="68"/>
      <c r="E61" s="201">
        <f>SUMIF($D$11:$D$60,"*Salary",E11:E60)</f>
        <v>0</v>
      </c>
      <c r="F61" s="201">
        <f t="shared" ref="F61" si="8">SUMIF($D$11:$D$60,"*Salary",F11:F60)</f>
        <v>0</v>
      </c>
      <c r="G61" s="193">
        <f>SUM(E61:F61)</f>
        <v>0</v>
      </c>
      <c r="O61" s="16"/>
    </row>
    <row r="62" spans="1:21" ht="15">
      <c r="A62" s="66" t="s">
        <v>19</v>
      </c>
      <c r="B62" s="67"/>
      <c r="C62" s="67"/>
      <c r="D62" s="68"/>
      <c r="E62" s="203">
        <f>SUMIF(D13:D60,"*Total Fringe",E13:E60)</f>
        <v>0</v>
      </c>
      <c r="F62" s="203">
        <f>SUMIF($D$13:$D$60,"*Total Fringe",F13:F60)</f>
        <v>0</v>
      </c>
      <c r="G62" s="209">
        <f>SUM(E62:F62)</f>
        <v>0</v>
      </c>
      <c r="O62" s="16"/>
      <c r="Q62" s="250"/>
      <c r="R62" s="250"/>
      <c r="S62" s="250"/>
      <c r="T62" s="250"/>
      <c r="U62" s="250"/>
    </row>
    <row r="63" spans="1:21" ht="13.15">
      <c r="A63" s="66" t="s">
        <v>20</v>
      </c>
      <c r="B63" s="67"/>
      <c r="C63" s="67"/>
      <c r="D63" s="68"/>
      <c r="E63" s="216">
        <f>SUM(E61:E62)</f>
        <v>0</v>
      </c>
      <c r="F63" s="216">
        <f t="shared" ref="F63" si="9">SUM(F61:F62)</f>
        <v>0</v>
      </c>
      <c r="G63" s="193">
        <f>SUM(E63:F63)</f>
        <v>0</v>
      </c>
      <c r="Q63" s="250"/>
      <c r="R63" s="250"/>
      <c r="S63" s="250"/>
      <c r="T63" s="250"/>
      <c r="U63" s="250"/>
    </row>
    <row r="64" spans="1:21" ht="13.15">
      <c r="A64" s="24"/>
      <c r="B64" s="83"/>
      <c r="C64" s="94"/>
      <c r="D64" s="84"/>
      <c r="E64" s="11"/>
      <c r="F64" s="11"/>
      <c r="G64" s="62"/>
    </row>
    <row r="65" spans="1:21" ht="13.15">
      <c r="A65" s="25" t="s">
        <v>21</v>
      </c>
      <c r="B65" s="97"/>
      <c r="C65" s="97"/>
      <c r="D65" s="65"/>
      <c r="G65" s="42"/>
      <c r="I65" s="72" t="s">
        <v>109</v>
      </c>
      <c r="J65" s="84" t="s">
        <v>75</v>
      </c>
      <c r="K65" s="550"/>
      <c r="L65" s="550" t="s">
        <v>209</v>
      </c>
      <c r="M65" s="74" t="s">
        <v>90</v>
      </c>
      <c r="N65" s="84" t="s">
        <v>17</v>
      </c>
      <c r="O65" s="79"/>
      <c r="P65" s="172" t="s">
        <v>154</v>
      </c>
      <c r="Q65" s="673" t="s">
        <v>95</v>
      </c>
      <c r="R65" s="673"/>
      <c r="S65" s="673"/>
      <c r="T65" s="673"/>
      <c r="U65" s="673"/>
    </row>
    <row r="66" spans="1:21" s="51" customFormat="1" ht="13.15">
      <c r="A66" s="92" t="s">
        <v>59</v>
      </c>
      <c r="B66" s="92" t="s">
        <v>60</v>
      </c>
      <c r="C66" s="9"/>
      <c r="D66" s="65"/>
      <c r="E66" s="21" t="str">
        <f>E10</f>
        <v>Year 1</v>
      </c>
      <c r="F66" s="21" t="str">
        <f>F10</f>
        <v>Year 2</v>
      </c>
      <c r="G66" s="63" t="s">
        <v>1</v>
      </c>
      <c r="I66" s="242" t="s">
        <v>108</v>
      </c>
      <c r="J66" s="65" t="s">
        <v>14</v>
      </c>
      <c r="K66" s="306" t="s">
        <v>209</v>
      </c>
      <c r="L66" s="306" t="s">
        <v>81</v>
      </c>
      <c r="M66" s="65" t="s">
        <v>91</v>
      </c>
      <c r="N66" s="65" t="s">
        <v>93</v>
      </c>
      <c r="O66" s="65" t="s">
        <v>81</v>
      </c>
      <c r="P66" s="65" t="s">
        <v>155</v>
      </c>
      <c r="Q66" s="578" t="s">
        <v>30</v>
      </c>
      <c r="R66" s="579" t="s">
        <v>31</v>
      </c>
      <c r="S66" s="579" t="s">
        <v>32</v>
      </c>
      <c r="T66" s="580" t="s">
        <v>33</v>
      </c>
      <c r="U66" s="580" t="s">
        <v>34</v>
      </c>
    </row>
    <row r="67" spans="1:21" s="51" customFormat="1" ht="13.15">
      <c r="A67" s="626"/>
      <c r="B67" s="109" t="s">
        <v>234</v>
      </c>
      <c r="C67" s="97"/>
      <c r="D67" s="105" t="s">
        <v>112</v>
      </c>
      <c r="E67" s="106">
        <f>ROUND($N67*$O67*P67,6)</f>
        <v>0</v>
      </c>
      <c r="F67" s="106">
        <f>ROUND($N68*$O68*P68,6)</f>
        <v>0</v>
      </c>
      <c r="G67" s="63"/>
      <c r="I67" s="158"/>
      <c r="J67" s="234">
        <f>ROUND(I67/12,2)</f>
        <v>0</v>
      </c>
      <c r="K67" s="498">
        <f>LOOKUP(L67,'Longevity Lookup'!$A$3:$A$506,'Longevity Lookup'!$B$3:$B$506)</f>
        <v>0</v>
      </c>
      <c r="L67" s="565">
        <v>0</v>
      </c>
      <c r="M67" s="230">
        <v>1</v>
      </c>
      <c r="N67" s="231">
        <v>0</v>
      </c>
      <c r="O67" s="85">
        <f>$O$12</f>
        <v>12</v>
      </c>
      <c r="P67" s="230">
        <v>1</v>
      </c>
      <c r="Q67" s="581">
        <f>IFERROR((E70+E71)/E69,0)</f>
        <v>0</v>
      </c>
      <c r="R67" s="581">
        <f>IFERROR((F70+F71)/F69,0)</f>
        <v>0</v>
      </c>
      <c r="S67" s="581">
        <f>IFERROR((#REF!+#REF!)/#REF!,0)</f>
        <v>0</v>
      </c>
      <c r="T67" s="581">
        <f>IFERROR((#REF!+#REF!)/#REF!,0)</f>
        <v>0</v>
      </c>
      <c r="U67" s="581">
        <f>IFERROR((#REF!+#REF!)/#REF!,0)</f>
        <v>0</v>
      </c>
    </row>
    <row r="68" spans="1:21" s="51" customFormat="1" ht="13.15">
      <c r="A68" s="25"/>
      <c r="B68" s="109"/>
      <c r="C68" s="97"/>
      <c r="D68" s="105" t="s">
        <v>158</v>
      </c>
      <c r="E68" s="46">
        <f>P67</f>
        <v>1</v>
      </c>
      <c r="F68" s="46">
        <f>P68</f>
        <v>1</v>
      </c>
      <c r="G68" s="63"/>
      <c r="I68" s="236"/>
      <c r="J68" s="234"/>
      <c r="K68" s="498"/>
      <c r="L68" s="498"/>
      <c r="M68" s="230">
        <v>1.03</v>
      </c>
      <c r="N68" s="231">
        <v>0</v>
      </c>
      <c r="O68" s="85">
        <f>$O$13</f>
        <v>12</v>
      </c>
      <c r="P68" s="237">
        <v>1</v>
      </c>
      <c r="Q68" s="581"/>
      <c r="R68" s="581"/>
      <c r="S68" s="581"/>
      <c r="T68" s="581"/>
      <c r="U68" s="581"/>
    </row>
    <row r="69" spans="1:21">
      <c r="A69" s="14"/>
      <c r="C69" s="106"/>
      <c r="D69" s="77" t="s">
        <v>14</v>
      </c>
      <c r="E69" s="191">
        <f>ROUND((J67+K67)*E67*M67,0)</f>
        <v>0</v>
      </c>
      <c r="F69" s="191">
        <f>ROUND((J67+K67)*F67*M67*M68,0)</f>
        <v>0</v>
      </c>
      <c r="G69" s="193">
        <f>SUM(E69:F69)</f>
        <v>0</v>
      </c>
      <c r="I69" s="235"/>
      <c r="J69" s="232"/>
      <c r="K69" s="496"/>
      <c r="L69" s="496"/>
      <c r="M69" s="318"/>
      <c r="N69" s="501"/>
      <c r="O69" s="85">
        <f>$O$14</f>
        <v>12</v>
      </c>
      <c r="P69" s="237">
        <v>0</v>
      </c>
      <c r="Q69" s="582"/>
      <c r="R69" s="582"/>
      <c r="S69" s="582"/>
      <c r="T69" s="582"/>
      <c r="U69" s="582"/>
    </row>
    <row r="70" spans="1:21">
      <c r="A70" s="14"/>
      <c r="B70" s="109"/>
      <c r="C70" s="106"/>
      <c r="D70" s="77" t="s">
        <v>29</v>
      </c>
      <c r="E70" s="190">
        <f>ROUND(E69*$Z$5,0)</f>
        <v>0</v>
      </c>
      <c r="F70" s="190">
        <f>ROUND(F69*$Z$5,0)</f>
        <v>0</v>
      </c>
      <c r="G70" s="193">
        <f>SUM(E70:F70)</f>
        <v>0</v>
      </c>
      <c r="I70" s="235"/>
      <c r="J70" s="232"/>
      <c r="K70" s="496"/>
      <c r="L70" s="496"/>
      <c r="M70" s="318"/>
      <c r="N70" s="501"/>
      <c r="O70" s="85">
        <f>$O$15</f>
        <v>12</v>
      </c>
      <c r="P70" s="237">
        <v>0</v>
      </c>
      <c r="Q70" s="581"/>
      <c r="R70" s="581"/>
      <c r="S70" s="581"/>
      <c r="T70" s="581"/>
      <c r="U70" s="581"/>
    </row>
    <row r="71" spans="1:21" ht="15">
      <c r="A71" s="14"/>
      <c r="B71" s="109"/>
      <c r="C71" s="106"/>
      <c r="D71" s="77" t="s">
        <v>28</v>
      </c>
      <c r="E71" s="208">
        <f>ROUND($Z$6*E67,0)</f>
        <v>0</v>
      </c>
      <c r="F71" s="208">
        <f>ROUND($Z$6*F67,0)</f>
        <v>0</v>
      </c>
      <c r="G71" s="209">
        <f>SUM(E71:F71)</f>
        <v>0</v>
      </c>
      <c r="I71" s="235"/>
      <c r="J71" s="232"/>
      <c r="K71" s="496"/>
      <c r="L71" s="496"/>
      <c r="M71" s="318"/>
      <c r="N71" s="501"/>
      <c r="O71" s="85">
        <f>$O$16</f>
        <v>12</v>
      </c>
      <c r="P71" s="237">
        <v>0</v>
      </c>
      <c r="Q71" s="581"/>
      <c r="R71" s="581"/>
      <c r="S71" s="581"/>
      <c r="T71" s="581"/>
      <c r="U71" s="581"/>
    </row>
    <row r="72" spans="1:21">
      <c r="A72" s="14"/>
      <c r="B72" s="109"/>
      <c r="C72" s="106"/>
      <c r="D72" s="86" t="s">
        <v>157</v>
      </c>
      <c r="E72" s="210">
        <f>SUM(E70:E71)</f>
        <v>0</v>
      </c>
      <c r="F72" s="210">
        <f t="shared" ref="F72" si="10">SUM(F70:F71)</f>
        <v>0</v>
      </c>
      <c r="G72" s="211">
        <f>SUM(G70:G71)</f>
        <v>0</v>
      </c>
      <c r="I72" s="235"/>
      <c r="J72" s="232"/>
      <c r="K72" s="496"/>
      <c r="L72" s="496"/>
      <c r="M72" s="77"/>
      <c r="N72" s="238"/>
      <c r="O72" s="85"/>
      <c r="P72" s="239"/>
      <c r="Q72" s="581"/>
      <c r="R72" s="581"/>
      <c r="S72" s="581"/>
      <c r="T72" s="581"/>
      <c r="U72" s="581"/>
    </row>
    <row r="73" spans="1:21">
      <c r="A73" s="14"/>
      <c r="B73" s="109"/>
      <c r="C73" s="106"/>
      <c r="D73" s="77"/>
      <c r="E73" s="56"/>
      <c r="F73" s="56"/>
      <c r="G73" s="43"/>
      <c r="I73" s="235"/>
      <c r="J73" s="232"/>
      <c r="K73" s="496"/>
      <c r="L73" s="496"/>
      <c r="M73" s="105"/>
      <c r="N73" s="232"/>
      <c r="O73" s="105"/>
      <c r="P73" s="240"/>
      <c r="Q73" s="583"/>
      <c r="R73" s="584"/>
      <c r="S73" s="582"/>
      <c r="T73" s="582"/>
      <c r="U73" s="582"/>
    </row>
    <row r="74" spans="1:21" ht="13.15">
      <c r="A74" s="626"/>
      <c r="B74" s="109" t="s">
        <v>115</v>
      </c>
      <c r="C74" s="9"/>
      <c r="D74" s="105" t="s">
        <v>112</v>
      </c>
      <c r="E74" s="106">
        <f>ROUND($N74*$O74*P74,6)</f>
        <v>0</v>
      </c>
      <c r="F74" s="106">
        <f>ROUND($N75*$O75*P75,6)</f>
        <v>0</v>
      </c>
      <c r="G74" s="63"/>
      <c r="I74" s="158">
        <v>0</v>
      </c>
      <c r="J74" s="234">
        <f>ROUND(I74/12,2)</f>
        <v>0</v>
      </c>
      <c r="K74" s="498">
        <f>LOOKUP(L74,'Longevity Lookup'!$A$3:$A$506,'Longevity Lookup'!$B$3:$B$506)</f>
        <v>0</v>
      </c>
      <c r="L74" s="565">
        <v>0</v>
      </c>
      <c r="M74" s="230">
        <v>1</v>
      </c>
      <c r="N74" s="495">
        <v>0</v>
      </c>
      <c r="O74" s="85">
        <f>$O$12</f>
        <v>12</v>
      </c>
      <c r="P74" s="494">
        <v>1</v>
      </c>
      <c r="Q74" s="581">
        <f>IFERROR((E77+E78)/E76,0)</f>
        <v>0</v>
      </c>
      <c r="R74" s="581">
        <f>IFERROR((F77+F78)/F76,0)</f>
        <v>0</v>
      </c>
      <c r="S74" s="581">
        <f>IFERROR((#REF!+#REF!)/#REF!,0)</f>
        <v>0</v>
      </c>
      <c r="T74" s="581">
        <f>IFERROR((#REF!+#REF!)/#REF!,0)</f>
        <v>0</v>
      </c>
      <c r="U74" s="581">
        <f>IFERROR((#REF!+#REF!)/#REF!,0)</f>
        <v>0</v>
      </c>
    </row>
    <row r="75" spans="1:21" s="51" customFormat="1" ht="13.15">
      <c r="A75" s="52"/>
      <c r="B75" s="109"/>
      <c r="C75" s="9"/>
      <c r="D75" s="105" t="s">
        <v>158</v>
      </c>
      <c r="E75" s="46">
        <f>P74</f>
        <v>1</v>
      </c>
      <c r="F75" s="46">
        <f>P75</f>
        <v>1</v>
      </c>
      <c r="G75" s="178"/>
      <c r="I75" s="236"/>
      <c r="J75" s="234"/>
      <c r="K75" s="498"/>
      <c r="L75" s="498"/>
      <c r="M75" s="230">
        <v>1.03</v>
      </c>
      <c r="N75" s="495">
        <v>0</v>
      </c>
      <c r="O75" s="85">
        <f>$O$13</f>
        <v>12</v>
      </c>
      <c r="P75" s="237">
        <v>1</v>
      </c>
      <c r="Q75" s="581"/>
      <c r="R75" s="581"/>
      <c r="S75" s="581"/>
      <c r="T75" s="581"/>
      <c r="U75" s="581"/>
    </row>
    <row r="76" spans="1:21" s="51" customFormat="1">
      <c r="A76" s="14"/>
      <c r="C76" s="106"/>
      <c r="D76" s="77" t="s">
        <v>14</v>
      </c>
      <c r="E76" s="439">
        <f>ROUND((J74+K74)*E74*M74,0)</f>
        <v>0</v>
      </c>
      <c r="F76" s="439">
        <f>ROUND((J74+K74)*F74*M74*M75,0)</f>
        <v>0</v>
      </c>
      <c r="G76" s="193">
        <f>SUM(E76:F76)</f>
        <v>0</v>
      </c>
      <c r="I76" s="235"/>
      <c r="J76" s="232"/>
      <c r="K76" s="496"/>
      <c r="L76" s="496"/>
      <c r="M76" s="318"/>
      <c r="N76" s="501"/>
      <c r="O76" s="85">
        <f>$O$14</f>
        <v>12</v>
      </c>
      <c r="P76" s="237">
        <v>0</v>
      </c>
      <c r="Q76" s="582"/>
      <c r="R76" s="582"/>
      <c r="S76" s="582"/>
      <c r="T76" s="582"/>
      <c r="U76" s="582"/>
    </row>
    <row r="77" spans="1:21" s="51" customFormat="1">
      <c r="A77" s="14"/>
      <c r="B77" s="109"/>
      <c r="C77" s="106"/>
      <c r="D77" s="77" t="s">
        <v>29</v>
      </c>
      <c r="E77" s="438">
        <f>ROUND(E76*$Z$5,0)</f>
        <v>0</v>
      </c>
      <c r="F77" s="438">
        <f>ROUND(F76*$Z$5,0)</f>
        <v>0</v>
      </c>
      <c r="G77" s="193">
        <f>SUM(E77:F77)</f>
        <v>0</v>
      </c>
      <c r="I77" s="235"/>
      <c r="J77" s="232"/>
      <c r="K77" s="496"/>
      <c r="L77" s="496"/>
      <c r="M77" s="318"/>
      <c r="N77" s="501"/>
      <c r="O77" s="85">
        <f>$O$15</f>
        <v>12</v>
      </c>
      <c r="P77" s="237">
        <v>0</v>
      </c>
      <c r="Q77" s="581"/>
      <c r="R77" s="581"/>
      <c r="S77" s="581"/>
      <c r="T77" s="581"/>
      <c r="U77" s="581"/>
    </row>
    <row r="78" spans="1:21" s="51" customFormat="1" ht="15">
      <c r="A78" s="14"/>
      <c r="B78" s="109"/>
      <c r="C78" s="106"/>
      <c r="D78" s="77" t="s">
        <v>28</v>
      </c>
      <c r="E78" s="456">
        <f>ROUND($Z$6*E74,0)</f>
        <v>0</v>
      </c>
      <c r="F78" s="456">
        <f>ROUND($Z$6*F74,0)</f>
        <v>0</v>
      </c>
      <c r="G78" s="209">
        <f>SUM(E78:F78)</f>
        <v>0</v>
      </c>
      <c r="I78" s="235"/>
      <c r="J78" s="232"/>
      <c r="K78" s="496"/>
      <c r="L78" s="496"/>
      <c r="M78" s="318"/>
      <c r="N78" s="501"/>
      <c r="O78" s="85">
        <f>$O$16</f>
        <v>12</v>
      </c>
      <c r="P78" s="237">
        <v>0</v>
      </c>
      <c r="Q78" s="581"/>
      <c r="R78" s="581"/>
      <c r="S78" s="581"/>
      <c r="T78" s="581"/>
      <c r="U78" s="581"/>
    </row>
    <row r="79" spans="1:21" s="51" customFormat="1">
      <c r="A79" s="14"/>
      <c r="B79" s="109"/>
      <c r="C79" s="106"/>
      <c r="D79" s="86" t="s">
        <v>157</v>
      </c>
      <c r="E79" s="210">
        <f>SUM(E77:E78)</f>
        <v>0</v>
      </c>
      <c r="F79" s="210">
        <f t="shared" ref="F79" si="11">SUM(F77:F78)</f>
        <v>0</v>
      </c>
      <c r="G79" s="211">
        <f>SUM(G77:G78)</f>
        <v>0</v>
      </c>
      <c r="I79" s="235"/>
      <c r="J79" s="232"/>
      <c r="K79" s="496"/>
      <c r="L79" s="496"/>
      <c r="M79" s="77"/>
      <c r="N79" s="238"/>
      <c r="O79" s="85"/>
      <c r="P79" s="239"/>
      <c r="Q79" s="581"/>
      <c r="R79" s="581"/>
      <c r="S79" s="581"/>
      <c r="T79" s="581"/>
      <c r="U79" s="581"/>
    </row>
    <row r="80" spans="1:21" s="51" customFormat="1">
      <c r="A80" s="14"/>
      <c r="B80" s="109"/>
      <c r="C80" s="106"/>
      <c r="D80" s="77"/>
      <c r="E80" s="56"/>
      <c r="F80" s="56"/>
      <c r="G80" s="43"/>
      <c r="I80" s="235"/>
      <c r="J80" s="232"/>
      <c r="K80" s="496"/>
      <c r="L80" s="496"/>
      <c r="M80" s="105"/>
      <c r="N80" s="232"/>
      <c r="O80" s="105"/>
      <c r="P80" s="240"/>
      <c r="Q80" s="583"/>
      <c r="R80" s="584"/>
      <c r="S80" s="582"/>
      <c r="T80" s="582"/>
      <c r="U80" s="582"/>
    </row>
    <row r="81" spans="1:21" s="51" customFormat="1" ht="13.15">
      <c r="A81" s="626"/>
      <c r="B81" s="109" t="s">
        <v>45</v>
      </c>
      <c r="C81" s="9"/>
      <c r="D81" s="105" t="s">
        <v>112</v>
      </c>
      <c r="E81" s="106">
        <f>ROUND($N81*$O81*P81,6)</f>
        <v>0</v>
      </c>
      <c r="F81" s="106">
        <f>ROUND($N82*$O82*P82,6)</f>
        <v>0</v>
      </c>
      <c r="G81" s="63"/>
      <c r="I81" s="158">
        <v>0</v>
      </c>
      <c r="J81" s="234">
        <f>ROUND(I81/12,2)</f>
        <v>0</v>
      </c>
      <c r="K81" s="498">
        <f>LOOKUP(L81,'Longevity Lookup'!$A$3:$A$506,'Longevity Lookup'!$B$3:$B$506)</f>
        <v>0</v>
      </c>
      <c r="L81" s="565">
        <v>0</v>
      </c>
      <c r="M81" s="230">
        <v>1</v>
      </c>
      <c r="N81" s="495">
        <v>0</v>
      </c>
      <c r="O81" s="85">
        <f>$O$12</f>
        <v>12</v>
      </c>
      <c r="P81" s="494">
        <v>1</v>
      </c>
      <c r="Q81" s="581">
        <f>IFERROR((E84+E85)/E83,0)</f>
        <v>0</v>
      </c>
      <c r="R81" s="581">
        <f>IFERROR((F84+F85)/F83,0)</f>
        <v>0</v>
      </c>
      <c r="S81" s="581">
        <f>IFERROR((#REF!+#REF!)/#REF!,0)</f>
        <v>0</v>
      </c>
      <c r="T81" s="581">
        <f>IFERROR((#REF!+#REF!)/#REF!,0)</f>
        <v>0</v>
      </c>
      <c r="U81" s="581">
        <f>IFERROR((#REF!+#REF!)/#REF!,0)</f>
        <v>0</v>
      </c>
    </row>
    <row r="82" spans="1:21" s="51" customFormat="1" ht="13.15">
      <c r="A82" s="52"/>
      <c r="B82" s="109"/>
      <c r="C82" s="9"/>
      <c r="D82" s="105" t="s">
        <v>158</v>
      </c>
      <c r="E82" s="46">
        <f>P81</f>
        <v>1</v>
      </c>
      <c r="F82" s="46">
        <f>P82</f>
        <v>1</v>
      </c>
      <c r="G82" s="63"/>
      <c r="I82" s="236"/>
      <c r="J82" s="234"/>
      <c r="K82" s="498"/>
      <c r="L82" s="498"/>
      <c r="M82" s="230">
        <v>1.03</v>
      </c>
      <c r="N82" s="495">
        <v>0</v>
      </c>
      <c r="O82" s="85">
        <f>$O$13</f>
        <v>12</v>
      </c>
      <c r="P82" s="237">
        <v>1</v>
      </c>
      <c r="Q82" s="581"/>
      <c r="R82" s="581"/>
      <c r="S82" s="581"/>
      <c r="T82" s="581"/>
      <c r="U82" s="581"/>
    </row>
    <row r="83" spans="1:21">
      <c r="A83" s="14"/>
      <c r="C83" s="106"/>
      <c r="D83" s="77" t="s">
        <v>14</v>
      </c>
      <c r="E83" s="439">
        <f>ROUND((J81+K81)*E81*M81,0)</f>
        <v>0</v>
      </c>
      <c r="F83" s="439">
        <f>ROUND((J81+K81)*F81*M81*M82,0)</f>
        <v>0</v>
      </c>
      <c r="G83" s="193">
        <f>SUM(E83:F83)</f>
        <v>0</v>
      </c>
      <c r="I83" s="235"/>
      <c r="J83" s="232"/>
      <c r="K83" s="496"/>
      <c r="L83" s="496"/>
      <c r="M83" s="318"/>
      <c r="N83" s="501"/>
      <c r="O83" s="85">
        <f>$O$14</f>
        <v>12</v>
      </c>
      <c r="P83" s="237">
        <v>0</v>
      </c>
      <c r="Q83" s="582"/>
      <c r="R83" s="582"/>
      <c r="S83" s="582"/>
      <c r="T83" s="582"/>
      <c r="U83" s="582"/>
    </row>
    <row r="84" spans="1:21">
      <c r="A84" s="14"/>
      <c r="B84" s="109"/>
      <c r="C84" s="106"/>
      <c r="D84" s="77" t="s">
        <v>29</v>
      </c>
      <c r="E84" s="438">
        <f>ROUND(E83*$Z$5,0)</f>
        <v>0</v>
      </c>
      <c r="F84" s="438">
        <f>ROUND(F83*$Z$5,0)</f>
        <v>0</v>
      </c>
      <c r="G84" s="193">
        <f>SUM(E84:F84)</f>
        <v>0</v>
      </c>
      <c r="I84" s="235"/>
      <c r="J84" s="232"/>
      <c r="K84" s="496"/>
      <c r="L84" s="496"/>
      <c r="M84" s="318"/>
      <c r="N84" s="501"/>
      <c r="O84" s="85">
        <f>$O$15</f>
        <v>12</v>
      </c>
      <c r="P84" s="237">
        <v>0</v>
      </c>
      <c r="Q84" s="582"/>
      <c r="R84" s="582"/>
      <c r="S84" s="582"/>
      <c r="T84" s="582"/>
      <c r="U84" s="582"/>
    </row>
    <row r="85" spans="1:21" ht="15">
      <c r="A85" s="14"/>
      <c r="B85" s="109"/>
      <c r="C85" s="106"/>
      <c r="D85" s="77" t="s">
        <v>28</v>
      </c>
      <c r="E85" s="456">
        <f>ROUND($Z$6*E81,0)</f>
        <v>0</v>
      </c>
      <c r="F85" s="456">
        <f>ROUND($Z$6*F81,0)</f>
        <v>0</v>
      </c>
      <c r="G85" s="209">
        <f>SUM(E85:F85)</f>
        <v>0</v>
      </c>
      <c r="I85" s="235"/>
      <c r="J85" s="232"/>
      <c r="K85" s="496"/>
      <c r="L85" s="496"/>
      <c r="M85" s="318"/>
      <c r="N85" s="501"/>
      <c r="O85" s="85">
        <f>$O$16</f>
        <v>12</v>
      </c>
      <c r="P85" s="237">
        <v>0</v>
      </c>
      <c r="Q85" s="581"/>
      <c r="R85" s="581"/>
      <c r="S85" s="581"/>
      <c r="T85" s="581"/>
      <c r="U85" s="581"/>
    </row>
    <row r="86" spans="1:21">
      <c r="A86" s="14"/>
      <c r="B86" s="109"/>
      <c r="C86" s="106"/>
      <c r="D86" s="86" t="s">
        <v>157</v>
      </c>
      <c r="E86" s="210">
        <f>SUM(E84:E85)</f>
        <v>0</v>
      </c>
      <c r="F86" s="210">
        <f t="shared" ref="F86" si="12">SUM(F84:F85)</f>
        <v>0</v>
      </c>
      <c r="G86" s="211">
        <f>SUM(G84:G85)</f>
        <v>0</v>
      </c>
      <c r="I86" s="23"/>
      <c r="J86" s="42"/>
      <c r="K86" s="290"/>
      <c r="L86" s="290"/>
      <c r="M86" s="78"/>
      <c r="N86" s="78"/>
      <c r="O86" s="78"/>
      <c r="P86" s="33"/>
      <c r="Q86" s="581"/>
      <c r="R86" s="581"/>
      <c r="S86" s="581"/>
      <c r="T86" s="581"/>
      <c r="U86" s="581"/>
    </row>
    <row r="87" spans="1:21">
      <c r="A87" s="14"/>
      <c r="B87" s="109"/>
      <c r="C87" s="106"/>
      <c r="D87" s="77"/>
      <c r="E87" s="56"/>
      <c r="F87" s="56"/>
      <c r="G87" s="33"/>
      <c r="I87" s="23"/>
      <c r="J87" s="99"/>
      <c r="K87" s="329"/>
      <c r="L87" s="329"/>
      <c r="M87" s="78"/>
      <c r="N87" s="78"/>
      <c r="O87" s="78"/>
      <c r="P87" s="33"/>
      <c r="Q87" s="581"/>
      <c r="R87" s="581"/>
      <c r="S87" s="581"/>
      <c r="T87" s="581"/>
      <c r="U87" s="581"/>
    </row>
    <row r="88" spans="1:21" s="51" customFormat="1" ht="13.15">
      <c r="A88" s="14"/>
      <c r="C88" s="82"/>
      <c r="D88" s="82" t="s">
        <v>88</v>
      </c>
      <c r="E88" s="179">
        <f>SUMIF($D$66:$D$87,"*Salary",E66:E87)</f>
        <v>0</v>
      </c>
      <c r="F88" s="179">
        <f>SUMIF($D$66:$D$87,"*Salary",F66:F87)</f>
        <v>0</v>
      </c>
      <c r="G88" s="180">
        <f>SUM(E88:F88)</f>
        <v>0</v>
      </c>
      <c r="I88" s="81"/>
      <c r="J88" s="84"/>
      <c r="K88" s="550"/>
      <c r="L88" s="550"/>
      <c r="M88" s="84"/>
      <c r="N88" s="84"/>
      <c r="O88" s="84"/>
      <c r="P88" s="33"/>
      <c r="Q88" s="581"/>
      <c r="R88" s="581"/>
      <c r="S88" s="581"/>
      <c r="T88" s="581"/>
      <c r="U88" s="581"/>
    </row>
    <row r="89" spans="1:21" s="51" customFormat="1" ht="13.15">
      <c r="A89" s="14"/>
      <c r="C89" s="82"/>
      <c r="D89" s="82" t="s">
        <v>89</v>
      </c>
      <c r="E89" s="181">
        <f>SUMIF($D$69:$D$87,"*Total Fringe",E69:E87)</f>
        <v>0</v>
      </c>
      <c r="F89" s="181">
        <f t="shared" ref="F89" si="13">SUMIF($D$69:$D$87,"*Total Fringe",F69:F87)</f>
        <v>0</v>
      </c>
      <c r="G89" s="182">
        <f>SUM(E89:F89)</f>
        <v>0</v>
      </c>
      <c r="I89" s="92"/>
      <c r="J89" s="93"/>
      <c r="K89" s="550"/>
      <c r="L89" s="550"/>
      <c r="M89" s="93"/>
      <c r="N89" s="93"/>
      <c r="O89" s="93"/>
      <c r="P89" s="172"/>
      <c r="Q89" s="673"/>
      <c r="R89" s="673"/>
      <c r="S89" s="673"/>
      <c r="T89" s="673"/>
      <c r="U89" s="673"/>
    </row>
    <row r="90" spans="1:21" s="51" customFormat="1" ht="13.15">
      <c r="A90" s="14"/>
      <c r="C90" s="82"/>
      <c r="D90" s="184"/>
      <c r="E90" s="75"/>
      <c r="F90" s="75"/>
      <c r="G90" s="76"/>
      <c r="I90" s="72" t="s">
        <v>109</v>
      </c>
      <c r="J90" s="176" t="s">
        <v>75</v>
      </c>
      <c r="K90" s="550"/>
      <c r="L90" s="550" t="s">
        <v>209</v>
      </c>
      <c r="M90" s="176" t="s">
        <v>90</v>
      </c>
      <c r="N90" s="176" t="s">
        <v>17</v>
      </c>
      <c r="O90" s="176"/>
      <c r="P90" s="176" t="s">
        <v>154</v>
      </c>
      <c r="Q90" s="673" t="s">
        <v>95</v>
      </c>
      <c r="R90" s="673"/>
      <c r="S90" s="673"/>
      <c r="T90" s="673"/>
      <c r="U90" s="673"/>
    </row>
    <row r="91" spans="1:21" s="51" customFormat="1" ht="13.15">
      <c r="A91" s="92" t="s">
        <v>59</v>
      </c>
      <c r="B91" s="92" t="s">
        <v>60</v>
      </c>
      <c r="C91" s="82"/>
      <c r="D91" s="184"/>
      <c r="E91" s="21" t="str">
        <f>E10</f>
        <v>Year 1</v>
      </c>
      <c r="F91" s="21" t="str">
        <f>F10</f>
        <v>Year 2</v>
      </c>
      <c r="G91" s="63" t="s">
        <v>1</v>
      </c>
      <c r="I91" s="242" t="s">
        <v>108</v>
      </c>
      <c r="J91" s="65" t="s">
        <v>14</v>
      </c>
      <c r="K91" s="306" t="s">
        <v>209</v>
      </c>
      <c r="L91" s="306" t="s">
        <v>81</v>
      </c>
      <c r="M91" s="65" t="s">
        <v>91</v>
      </c>
      <c r="N91" s="65" t="s">
        <v>93</v>
      </c>
      <c r="O91" s="65" t="s">
        <v>81</v>
      </c>
      <c r="P91" s="65" t="s">
        <v>155</v>
      </c>
      <c r="Q91" s="578" t="s">
        <v>30</v>
      </c>
      <c r="R91" s="579" t="s">
        <v>31</v>
      </c>
      <c r="S91" s="579" t="s">
        <v>32</v>
      </c>
      <c r="T91" s="580" t="s">
        <v>33</v>
      </c>
      <c r="U91" s="580" t="s">
        <v>34</v>
      </c>
    </row>
    <row r="92" spans="1:21" ht="13.15">
      <c r="A92" s="626"/>
      <c r="B92" s="109" t="s">
        <v>65</v>
      </c>
      <c r="C92" s="9"/>
      <c r="D92" s="105" t="s">
        <v>112</v>
      </c>
      <c r="E92" s="106">
        <f>ROUND($N92*$O92*P92,6)</f>
        <v>0</v>
      </c>
      <c r="F92" s="106">
        <f>ROUND($N93*$O93*P93,6)</f>
        <v>0</v>
      </c>
      <c r="G92" s="63"/>
      <c r="H92" s="19"/>
      <c r="I92" s="158">
        <v>0</v>
      </c>
      <c r="J92" s="234">
        <f>ROUND(I92/12,2)</f>
        <v>0</v>
      </c>
      <c r="K92" s="498">
        <f>LOOKUP(L92,'Longevity Lookup'!$A$3:$A$506,'Longevity Lookup'!$B$3:$B$506)</f>
        <v>0</v>
      </c>
      <c r="L92" s="565">
        <v>0</v>
      </c>
      <c r="M92" s="230">
        <v>1</v>
      </c>
      <c r="N92" s="495">
        <v>0</v>
      </c>
      <c r="O92" s="85">
        <f>$O$12</f>
        <v>12</v>
      </c>
      <c r="P92" s="494">
        <v>1</v>
      </c>
      <c r="Q92" s="581">
        <f>IFERROR((E95+E96)/E94,0)</f>
        <v>0</v>
      </c>
      <c r="R92" s="581">
        <f>IFERROR((F95+F96)/F94,0)</f>
        <v>0</v>
      </c>
      <c r="S92" s="581">
        <f>IFERROR((#REF!+#REF!)/#REF!,0)</f>
        <v>0</v>
      </c>
      <c r="T92" s="581">
        <f>IFERROR((#REF!+#REF!)/#REF!,0)</f>
        <v>0</v>
      </c>
      <c r="U92" s="581">
        <f>IFERROR((#REF!+#REF!)/#REF!,0)</f>
        <v>0</v>
      </c>
    </row>
    <row r="93" spans="1:21" s="51" customFormat="1" ht="13.15">
      <c r="A93" s="52"/>
      <c r="B93" s="109"/>
      <c r="C93" s="9"/>
      <c r="D93" s="105" t="s">
        <v>158</v>
      </c>
      <c r="E93" s="46">
        <f>P92</f>
        <v>1</v>
      </c>
      <c r="F93" s="46">
        <f>P93</f>
        <v>1</v>
      </c>
      <c r="G93" s="63"/>
      <c r="H93" s="55"/>
      <c r="I93" s="236"/>
      <c r="J93" s="234"/>
      <c r="K93" s="498"/>
      <c r="L93" s="498"/>
      <c r="M93" s="230">
        <v>1.03</v>
      </c>
      <c r="N93" s="495">
        <v>0</v>
      </c>
      <c r="O93" s="85">
        <f>$O$13</f>
        <v>12</v>
      </c>
      <c r="P93" s="237">
        <v>1</v>
      </c>
      <c r="Q93" s="581"/>
      <c r="R93" s="581"/>
      <c r="S93" s="581"/>
      <c r="T93" s="581"/>
      <c r="U93" s="581"/>
    </row>
    <row r="94" spans="1:21">
      <c r="A94" s="14"/>
      <c r="C94" s="106"/>
      <c r="D94" s="77" t="s">
        <v>14</v>
      </c>
      <c r="E94" s="439">
        <f>ROUND((J92+K92)*E92*M92,0)</f>
        <v>0</v>
      </c>
      <c r="F94" s="439">
        <f>ROUND((J92+K92)*F92*M92*M93,0)</f>
        <v>0</v>
      </c>
      <c r="G94" s="193">
        <f>SUM(E94:F94)</f>
        <v>0</v>
      </c>
      <c r="I94" s="235"/>
      <c r="J94" s="232"/>
      <c r="K94" s="496"/>
      <c r="L94" s="496"/>
      <c r="M94" s="318"/>
      <c r="N94" s="501"/>
      <c r="O94" s="85">
        <f>$O$14</f>
        <v>12</v>
      </c>
      <c r="P94" s="237">
        <v>1</v>
      </c>
      <c r="Q94" s="581"/>
      <c r="R94" s="581"/>
      <c r="S94" s="581"/>
      <c r="T94" s="581"/>
      <c r="U94" s="581"/>
    </row>
    <row r="95" spans="1:21">
      <c r="A95" s="14"/>
      <c r="B95" s="98"/>
      <c r="C95" s="106"/>
      <c r="D95" s="77" t="s">
        <v>29</v>
      </c>
      <c r="E95" s="438">
        <f>ROUND(E94*$Z$5,0)</f>
        <v>0</v>
      </c>
      <c r="F95" s="438">
        <f>ROUND(F94*$Z$5,0)</f>
        <v>0</v>
      </c>
      <c r="G95" s="193">
        <f>SUM(E95:F95)</f>
        <v>0</v>
      </c>
      <c r="I95" s="235"/>
      <c r="J95" s="232"/>
      <c r="K95" s="496"/>
      <c r="L95" s="496"/>
      <c r="M95" s="318"/>
      <c r="N95" s="501"/>
      <c r="O95" s="85">
        <f>$O$15</f>
        <v>12</v>
      </c>
      <c r="P95" s="237">
        <v>0</v>
      </c>
      <c r="Q95" s="581"/>
      <c r="R95" s="581"/>
      <c r="S95" s="581"/>
      <c r="T95" s="581"/>
      <c r="U95" s="581"/>
    </row>
    <row r="96" spans="1:21" ht="15">
      <c r="A96" s="14"/>
      <c r="B96" s="98"/>
      <c r="C96" s="106"/>
      <c r="D96" s="77" t="s">
        <v>28</v>
      </c>
      <c r="E96" s="456">
        <f>ROUND($Z$6*E92,0)</f>
        <v>0</v>
      </c>
      <c r="F96" s="456">
        <f>ROUND($Z$6*F92,0)</f>
        <v>0</v>
      </c>
      <c r="G96" s="209">
        <f>SUM(E96:F96)</f>
        <v>0</v>
      </c>
      <c r="I96" s="235"/>
      <c r="J96" s="232"/>
      <c r="K96" s="496"/>
      <c r="L96" s="496"/>
      <c r="M96" s="318"/>
      <c r="N96" s="501"/>
      <c r="O96" s="85">
        <f>$O$16</f>
        <v>12</v>
      </c>
      <c r="P96" s="237">
        <v>0</v>
      </c>
      <c r="Q96" s="581"/>
      <c r="R96" s="581"/>
      <c r="S96" s="581"/>
      <c r="T96" s="581"/>
      <c r="U96" s="581"/>
    </row>
    <row r="97" spans="1:21">
      <c r="A97" s="14"/>
      <c r="B97" s="98"/>
      <c r="C97" s="106"/>
      <c r="D97" s="86" t="s">
        <v>157</v>
      </c>
      <c r="E97" s="210">
        <f>SUM(E95:E96)</f>
        <v>0</v>
      </c>
      <c r="F97" s="210">
        <f t="shared" ref="F97" si="14">SUM(F95:F96)</f>
        <v>0</v>
      </c>
      <c r="G97" s="211">
        <f>SUM(G95:G96)</f>
        <v>0</v>
      </c>
      <c r="I97" s="235"/>
      <c r="J97" s="232"/>
      <c r="K97" s="496"/>
      <c r="L97" s="496"/>
      <c r="M97" s="318"/>
      <c r="N97" s="501"/>
      <c r="O97" s="85"/>
      <c r="P97" s="239"/>
      <c r="Q97" s="583"/>
      <c r="R97" s="584"/>
      <c r="S97" s="582"/>
      <c r="T97" s="582"/>
      <c r="U97" s="582"/>
    </row>
    <row r="98" spans="1:21">
      <c r="C98" s="106"/>
      <c r="D98" s="77"/>
      <c r="E98" s="56"/>
      <c r="F98" s="56"/>
      <c r="G98" s="43"/>
      <c r="I98" s="235"/>
      <c r="J98" s="232"/>
      <c r="K98" s="496"/>
      <c r="L98" s="496"/>
      <c r="M98" s="105"/>
      <c r="N98" s="232"/>
      <c r="O98" s="105"/>
      <c r="P98" s="240"/>
      <c r="Q98" s="585"/>
      <c r="R98" s="585"/>
      <c r="S98" s="585"/>
      <c r="T98" s="585"/>
      <c r="U98" s="585"/>
    </row>
    <row r="99" spans="1:21" ht="13.15">
      <c r="A99" s="626"/>
      <c r="B99" s="109" t="s">
        <v>65</v>
      </c>
      <c r="C99" s="9"/>
      <c r="D99" s="105" t="s">
        <v>112</v>
      </c>
      <c r="E99" s="106">
        <f>ROUND($N99*$O99*P99,6)</f>
        <v>0</v>
      </c>
      <c r="F99" s="106">
        <f>ROUND($N100*$O100*P100,6)</f>
        <v>0</v>
      </c>
      <c r="G99" s="63"/>
      <c r="I99" s="158">
        <v>0</v>
      </c>
      <c r="J99" s="234">
        <f>ROUND(I99/12,2)</f>
        <v>0</v>
      </c>
      <c r="K99" s="498">
        <f>LOOKUP(L99,'Longevity Lookup'!$A$3:$A$506,'Longevity Lookup'!$B$3:$B$506)</f>
        <v>0</v>
      </c>
      <c r="L99" s="565">
        <v>0</v>
      </c>
      <c r="M99" s="230">
        <v>1</v>
      </c>
      <c r="N99" s="231">
        <v>0</v>
      </c>
      <c r="O99" s="85">
        <f>$O$12</f>
        <v>12</v>
      </c>
      <c r="P99" s="230">
        <v>1</v>
      </c>
      <c r="Q99" s="581">
        <f>IFERROR((E102+E103)/E101,0)</f>
        <v>0</v>
      </c>
      <c r="R99" s="581">
        <f>IFERROR((F102+F103)/F101,0)</f>
        <v>0</v>
      </c>
      <c r="S99" s="581">
        <f>IFERROR((#REF!+#REF!)/#REF!,0)</f>
        <v>0</v>
      </c>
      <c r="T99" s="581">
        <f>IFERROR((#REF!+#REF!)/#REF!,0)</f>
        <v>0</v>
      </c>
      <c r="U99" s="581">
        <f>IFERROR((#REF!+#REF!)/#REF!,0)</f>
        <v>0</v>
      </c>
    </row>
    <row r="100" spans="1:21" s="51" customFormat="1" ht="13.15">
      <c r="A100" s="52"/>
      <c r="B100" s="109"/>
      <c r="C100" s="9"/>
      <c r="D100" s="105" t="s">
        <v>158</v>
      </c>
      <c r="E100" s="46">
        <f>P99</f>
        <v>1</v>
      </c>
      <c r="F100" s="46">
        <f>P100</f>
        <v>1</v>
      </c>
      <c r="G100" s="63"/>
      <c r="I100" s="236"/>
      <c r="J100" s="234"/>
      <c r="K100" s="498"/>
      <c r="L100" s="498"/>
      <c r="M100" s="230">
        <v>1.03</v>
      </c>
      <c r="N100" s="231">
        <v>0</v>
      </c>
      <c r="O100" s="85">
        <f>$O$13</f>
        <v>12</v>
      </c>
      <c r="P100" s="237">
        <v>1</v>
      </c>
      <c r="Q100" s="581"/>
      <c r="R100" s="581"/>
      <c r="S100" s="581"/>
      <c r="T100" s="581"/>
      <c r="U100" s="581"/>
    </row>
    <row r="101" spans="1:21" s="51" customFormat="1">
      <c r="A101" s="14"/>
      <c r="B101" s="98"/>
      <c r="C101" s="106"/>
      <c r="D101" s="77" t="s">
        <v>14</v>
      </c>
      <c r="E101" s="439">
        <f>ROUND((J99+K99)*E99*M99,0)</f>
        <v>0</v>
      </c>
      <c r="F101" s="439">
        <f>ROUND((J99+K99)*F99*M99*M100,0)</f>
        <v>0</v>
      </c>
      <c r="G101" s="193">
        <f>SUM(E101:F101)</f>
        <v>0</v>
      </c>
      <c r="I101" s="235"/>
      <c r="J101" s="232"/>
      <c r="K101" s="496"/>
      <c r="L101" s="496"/>
      <c r="M101" s="318"/>
      <c r="N101" s="501"/>
      <c r="O101" s="85">
        <f>$O$14</f>
        <v>12</v>
      </c>
      <c r="P101" s="237">
        <v>0</v>
      </c>
      <c r="Q101" s="581"/>
      <c r="R101" s="581"/>
      <c r="S101" s="581"/>
      <c r="T101" s="581"/>
      <c r="U101" s="581"/>
    </row>
    <row r="102" spans="1:21" s="51" customFormat="1">
      <c r="A102" s="14"/>
      <c r="B102" s="98"/>
      <c r="C102" s="106"/>
      <c r="D102" s="77" t="s">
        <v>29</v>
      </c>
      <c r="E102" s="438">
        <f>ROUND(E101*$Z$5,0)</f>
        <v>0</v>
      </c>
      <c r="F102" s="438">
        <f>ROUND(F101*$Z$5,0)</f>
        <v>0</v>
      </c>
      <c r="G102" s="193">
        <f>SUM(E102:F102)</f>
        <v>0</v>
      </c>
      <c r="I102" s="235"/>
      <c r="J102" s="232"/>
      <c r="K102" s="496"/>
      <c r="L102" s="496"/>
      <c r="M102" s="318"/>
      <c r="N102" s="501"/>
      <c r="O102" s="85">
        <f>$O$15</f>
        <v>12</v>
      </c>
      <c r="P102" s="237">
        <v>0</v>
      </c>
      <c r="Q102" s="581"/>
      <c r="R102" s="581"/>
      <c r="S102" s="581"/>
      <c r="T102" s="581"/>
      <c r="U102" s="581"/>
    </row>
    <row r="103" spans="1:21" s="51" customFormat="1" ht="15">
      <c r="A103" s="14"/>
      <c r="B103" s="98"/>
      <c r="C103" s="106"/>
      <c r="D103" s="77" t="s">
        <v>28</v>
      </c>
      <c r="E103" s="456">
        <f>ROUND($Z$6*E99,0)</f>
        <v>0</v>
      </c>
      <c r="F103" s="456">
        <f>ROUND($Z$6*F99,0)</f>
        <v>0</v>
      </c>
      <c r="G103" s="209">
        <f>SUM(E103:F103)</f>
        <v>0</v>
      </c>
      <c r="I103" s="235"/>
      <c r="J103" s="232"/>
      <c r="K103" s="496"/>
      <c r="L103" s="496"/>
      <c r="M103" s="318"/>
      <c r="N103" s="501"/>
      <c r="O103" s="85">
        <f>$O$16</f>
        <v>12</v>
      </c>
      <c r="P103" s="237">
        <v>0</v>
      </c>
      <c r="Q103" s="581"/>
      <c r="R103" s="581"/>
      <c r="S103" s="581"/>
      <c r="T103" s="581"/>
      <c r="U103" s="581"/>
    </row>
    <row r="104" spans="1:21" s="51" customFormat="1">
      <c r="A104" s="14"/>
      <c r="B104" s="98"/>
      <c r="C104" s="106"/>
      <c r="D104" s="86" t="s">
        <v>157</v>
      </c>
      <c r="E104" s="210">
        <f>SUM(E102:E103)</f>
        <v>0</v>
      </c>
      <c r="F104" s="210">
        <f t="shared" ref="F104" si="15">SUM(F102:F103)</f>
        <v>0</v>
      </c>
      <c r="G104" s="211">
        <f>SUM(G102:G103)</f>
        <v>0</v>
      </c>
      <c r="I104" s="235"/>
      <c r="J104" s="232"/>
      <c r="K104" s="496"/>
      <c r="L104" s="496"/>
      <c r="M104" s="77"/>
      <c r="N104" s="238"/>
      <c r="O104" s="85"/>
      <c r="P104" s="239"/>
      <c r="Q104" s="583"/>
      <c r="R104" s="584"/>
      <c r="S104" s="582"/>
      <c r="T104" s="582"/>
      <c r="U104" s="582"/>
    </row>
    <row r="105" spans="1:21" s="51" customFormat="1">
      <c r="A105" s="14"/>
      <c r="B105" s="98"/>
      <c r="C105" s="106"/>
      <c r="D105" s="77"/>
      <c r="E105" s="56"/>
      <c r="F105" s="56"/>
      <c r="G105" s="43"/>
      <c r="I105" s="235"/>
      <c r="J105" s="232"/>
      <c r="K105" s="496"/>
      <c r="L105" s="496"/>
      <c r="M105" s="105"/>
      <c r="N105" s="232"/>
      <c r="O105" s="105"/>
      <c r="P105" s="240"/>
      <c r="Q105" s="585"/>
      <c r="R105" s="585"/>
      <c r="S105" s="585"/>
      <c r="T105" s="585"/>
      <c r="U105" s="585"/>
    </row>
    <row r="106" spans="1:21" s="51" customFormat="1" ht="13.15">
      <c r="A106" s="626"/>
      <c r="B106" s="109" t="s">
        <v>65</v>
      </c>
      <c r="C106" s="9"/>
      <c r="D106" s="105" t="s">
        <v>112</v>
      </c>
      <c r="E106" s="106">
        <f>ROUND($N106*$O106*P106,6)</f>
        <v>0</v>
      </c>
      <c r="F106" s="106">
        <f>ROUND($N107*$O107*P107,6)</f>
        <v>0</v>
      </c>
      <c r="G106" s="63"/>
      <c r="I106" s="158">
        <v>0</v>
      </c>
      <c r="J106" s="234">
        <f>ROUND(I106/12,2)</f>
        <v>0</v>
      </c>
      <c r="K106" s="498">
        <f>LOOKUP(L106,'Longevity Lookup'!$A$3:$A$506,'Longevity Lookup'!$B$3:$B$506)</f>
        <v>0</v>
      </c>
      <c r="L106" s="565">
        <v>0</v>
      </c>
      <c r="M106" s="230">
        <v>1</v>
      </c>
      <c r="N106" s="231">
        <v>0</v>
      </c>
      <c r="O106" s="85">
        <f>$O$12</f>
        <v>12</v>
      </c>
      <c r="P106" s="230">
        <v>1</v>
      </c>
      <c r="Q106" s="581">
        <f>IFERROR((E109+E110)/E108,0)</f>
        <v>0</v>
      </c>
      <c r="R106" s="581">
        <f>IFERROR((F109+F110)/F108,0)</f>
        <v>0</v>
      </c>
      <c r="S106" s="581">
        <f>IFERROR((#REF!+#REF!)/#REF!,0)</f>
        <v>0</v>
      </c>
      <c r="T106" s="581">
        <f>IFERROR((#REF!+#REF!)/#REF!,0)</f>
        <v>0</v>
      </c>
      <c r="U106" s="581">
        <f>IFERROR((#REF!+#REF!)/#REF!,0)</f>
        <v>0</v>
      </c>
    </row>
    <row r="107" spans="1:21" s="51" customFormat="1" ht="13.15">
      <c r="A107" s="52"/>
      <c r="B107" s="109"/>
      <c r="C107" s="9"/>
      <c r="D107" s="105" t="s">
        <v>158</v>
      </c>
      <c r="E107" s="46">
        <f>P106</f>
        <v>1</v>
      </c>
      <c r="F107" s="46">
        <f>P107</f>
        <v>1</v>
      </c>
      <c r="G107" s="63"/>
      <c r="I107" s="236"/>
      <c r="J107" s="234"/>
      <c r="K107" s="498"/>
      <c r="L107" s="498"/>
      <c r="M107" s="230">
        <v>1.03</v>
      </c>
      <c r="N107" s="231">
        <v>0</v>
      </c>
      <c r="O107" s="85">
        <f>$O$13</f>
        <v>12</v>
      </c>
      <c r="P107" s="237">
        <v>1</v>
      </c>
      <c r="Q107" s="581"/>
      <c r="R107" s="581"/>
      <c r="S107" s="581"/>
      <c r="T107" s="581"/>
      <c r="U107" s="581"/>
    </row>
    <row r="108" spans="1:21">
      <c r="A108" s="14"/>
      <c r="B108" s="98"/>
      <c r="C108" s="106"/>
      <c r="D108" s="77" t="s">
        <v>14</v>
      </c>
      <c r="E108" s="439">
        <f>ROUND((J106+K106)*E106*M106,0)</f>
        <v>0</v>
      </c>
      <c r="F108" s="439">
        <f>ROUND((J106+K106)*F106*M106*M107,0)</f>
        <v>0</v>
      </c>
      <c r="G108" s="193">
        <f>SUM(E108:F108)</f>
        <v>0</v>
      </c>
      <c r="I108" s="235"/>
      <c r="J108" s="232"/>
      <c r="K108" s="496"/>
      <c r="L108" s="496"/>
      <c r="M108" s="318"/>
      <c r="N108" s="501"/>
      <c r="O108" s="85">
        <f>$O$14</f>
        <v>12</v>
      </c>
      <c r="P108" s="237">
        <v>0</v>
      </c>
      <c r="Q108" s="582"/>
      <c r="R108" s="582"/>
      <c r="S108" s="582"/>
      <c r="T108" s="582"/>
      <c r="U108" s="582"/>
    </row>
    <row r="109" spans="1:21">
      <c r="A109" s="14"/>
      <c r="B109" s="98"/>
      <c r="C109" s="106"/>
      <c r="D109" s="77" t="s">
        <v>29</v>
      </c>
      <c r="E109" s="438">
        <f>ROUND(E108*$Z$5,0)</f>
        <v>0</v>
      </c>
      <c r="F109" s="438">
        <f>ROUND(F108*$Z$5,0)</f>
        <v>0</v>
      </c>
      <c r="G109" s="193">
        <f>SUM(E109:F109)</f>
        <v>0</v>
      </c>
      <c r="I109" s="235"/>
      <c r="J109" s="232"/>
      <c r="K109" s="496"/>
      <c r="L109" s="496"/>
      <c r="M109" s="318"/>
      <c r="N109" s="501"/>
      <c r="O109" s="85">
        <f>$O$15</f>
        <v>12</v>
      </c>
      <c r="P109" s="237">
        <v>0</v>
      </c>
      <c r="Q109" s="582"/>
      <c r="R109" s="582"/>
      <c r="S109" s="582"/>
      <c r="T109" s="582"/>
      <c r="U109" s="582"/>
    </row>
    <row r="110" spans="1:21" ht="15">
      <c r="A110" s="14"/>
      <c r="B110" s="98"/>
      <c r="C110" s="106"/>
      <c r="D110" s="77" t="s">
        <v>28</v>
      </c>
      <c r="E110" s="456">
        <f>ROUND($Z$6*E106,0)</f>
        <v>0</v>
      </c>
      <c r="F110" s="456">
        <f>ROUND($Z$6*F106,0)</f>
        <v>0</v>
      </c>
      <c r="G110" s="209">
        <f>SUM(E110:F110)</f>
        <v>0</v>
      </c>
      <c r="I110" s="235"/>
      <c r="J110" s="232"/>
      <c r="K110" s="496"/>
      <c r="L110" s="496"/>
      <c r="M110" s="318"/>
      <c r="N110" s="501"/>
      <c r="O110" s="85">
        <f>$O$16</f>
        <v>12</v>
      </c>
      <c r="P110" s="237">
        <v>0</v>
      </c>
      <c r="Q110" s="581"/>
      <c r="R110" s="581"/>
      <c r="S110" s="581"/>
      <c r="T110" s="581"/>
      <c r="U110" s="581"/>
    </row>
    <row r="111" spans="1:21">
      <c r="A111" s="14"/>
      <c r="B111" s="98"/>
      <c r="C111" s="106"/>
      <c r="D111" s="86" t="s">
        <v>157</v>
      </c>
      <c r="E111" s="210">
        <f>SUM(E109:E110)</f>
        <v>0</v>
      </c>
      <c r="F111" s="210">
        <f t="shared" ref="F111" si="16">SUM(F109:F110)</f>
        <v>0</v>
      </c>
      <c r="G111" s="211">
        <f>SUM(G109:G110)</f>
        <v>0</v>
      </c>
      <c r="I111" s="23"/>
      <c r="J111" s="42"/>
      <c r="K111" s="290"/>
      <c r="L111" s="290"/>
      <c r="M111" s="118"/>
      <c r="N111" s="119"/>
      <c r="O111" s="85"/>
      <c r="P111" s="177"/>
      <c r="Q111" s="581"/>
      <c r="R111" s="581"/>
      <c r="S111" s="581"/>
      <c r="T111" s="581"/>
      <c r="U111" s="581"/>
    </row>
    <row r="112" spans="1:21">
      <c r="A112" s="14"/>
      <c r="B112" s="98"/>
      <c r="C112" s="106"/>
      <c r="D112" s="77"/>
      <c r="E112" s="56"/>
      <c r="F112" s="56"/>
      <c r="G112" s="33"/>
      <c r="I112" s="23"/>
      <c r="J112" s="42"/>
      <c r="K112" s="290"/>
      <c r="L112" s="290"/>
      <c r="M112" s="118"/>
      <c r="N112" s="119"/>
      <c r="O112" s="85"/>
      <c r="P112" s="33"/>
      <c r="Q112" s="581"/>
      <c r="R112" s="581"/>
      <c r="S112" s="581"/>
      <c r="T112" s="581"/>
      <c r="U112" s="581"/>
    </row>
    <row r="113" spans="1:33" s="51" customFormat="1" ht="13.15" thickBot="1">
      <c r="A113" s="14"/>
      <c r="C113" s="82"/>
      <c r="D113" s="82" t="s">
        <v>86</v>
      </c>
      <c r="E113" s="212">
        <f>SUMIF($D$91:$D$112,"Salary",E91:E112)</f>
        <v>0</v>
      </c>
      <c r="F113" s="212">
        <f t="shared" ref="F113" si="17">SUMIF($D$91:$D$112,"Salary",F91:F112)</f>
        <v>0</v>
      </c>
      <c r="G113" s="213">
        <f>SUM(E113:F113)</f>
        <v>0</v>
      </c>
      <c r="I113" s="23"/>
      <c r="J113" s="99"/>
      <c r="K113" s="329"/>
      <c r="L113" s="329"/>
      <c r="M113" s="78"/>
      <c r="N113" s="78"/>
      <c r="O113" s="78"/>
      <c r="P113" s="33"/>
      <c r="Q113" s="581"/>
      <c r="R113" s="581"/>
      <c r="S113" s="581"/>
      <c r="T113" s="581"/>
      <c r="U113" s="581"/>
    </row>
    <row r="114" spans="1:33" s="51" customFormat="1" ht="13.15">
      <c r="A114" s="14"/>
      <c r="C114" s="82"/>
      <c r="D114" s="82" t="s">
        <v>87</v>
      </c>
      <c r="E114" s="214">
        <f>SUMIF($D$91:$D$112,"*Total Fringe",E91:E112)</f>
        <v>0</v>
      </c>
      <c r="F114" s="214">
        <f t="shared" ref="F114" si="18">SUMIF($D$91:$D$112,"*Total Fringe",F91:F112)</f>
        <v>0</v>
      </c>
      <c r="G114" s="215">
        <f>SUM(E114:F114)</f>
        <v>0</v>
      </c>
      <c r="I114" s="92"/>
      <c r="J114" s="93"/>
      <c r="K114" s="550"/>
      <c r="L114" s="550"/>
      <c r="M114" s="93"/>
      <c r="N114" s="93"/>
      <c r="O114" s="93"/>
      <c r="P114" s="172"/>
      <c r="Q114" s="673"/>
      <c r="R114" s="673"/>
      <c r="S114" s="673"/>
      <c r="T114" s="673"/>
      <c r="U114" s="677"/>
      <c r="V114" s="674" t="s">
        <v>64</v>
      </c>
      <c r="W114" s="675"/>
      <c r="X114" s="675"/>
      <c r="Z114" s="669" t="s">
        <v>128</v>
      </c>
      <c r="AA114" s="670"/>
      <c r="AB114" s="670"/>
      <c r="AC114" s="670"/>
      <c r="AD114" s="670"/>
      <c r="AE114" s="670"/>
      <c r="AF114" s="670"/>
      <c r="AG114" s="671"/>
    </row>
    <row r="115" spans="1:33" s="51" customFormat="1" ht="13.15">
      <c r="A115" s="14"/>
      <c r="C115" s="82"/>
      <c r="D115" s="184"/>
      <c r="E115" s="181"/>
      <c r="F115" s="181"/>
      <c r="G115" s="182"/>
      <c r="I115" s="72" t="s">
        <v>109</v>
      </c>
      <c r="J115" s="176" t="s">
        <v>75</v>
      </c>
      <c r="K115" s="550" t="s">
        <v>90</v>
      </c>
      <c r="L115" s="550" t="s">
        <v>17</v>
      </c>
      <c r="M115" s="550"/>
      <c r="N115" s="652" t="s">
        <v>154</v>
      </c>
      <c r="O115" s="550"/>
      <c r="P115" s="550"/>
      <c r="Q115" s="673" t="s">
        <v>95</v>
      </c>
      <c r="R115" s="673"/>
      <c r="S115" s="673"/>
      <c r="T115" s="673"/>
      <c r="U115" s="677"/>
      <c r="V115" s="183"/>
      <c r="W115" s="63"/>
      <c r="X115" s="63"/>
      <c r="Z115" s="185"/>
      <c r="AA115" s="72"/>
      <c r="AB115" s="72"/>
      <c r="AC115" s="72"/>
      <c r="AD115" s="72"/>
      <c r="AE115" s="72"/>
      <c r="AF115" s="72"/>
      <c r="AG115" s="186"/>
    </row>
    <row r="116" spans="1:33" s="51" customFormat="1" ht="13.15">
      <c r="A116" s="92" t="s">
        <v>59</v>
      </c>
      <c r="B116" s="92" t="s">
        <v>60</v>
      </c>
      <c r="C116" s="416" t="s">
        <v>239</v>
      </c>
      <c r="D116" s="184"/>
      <c r="E116" s="21" t="str">
        <f>E10</f>
        <v>Year 1</v>
      </c>
      <c r="F116" s="21" t="str">
        <f>F10</f>
        <v>Year 2</v>
      </c>
      <c r="G116" s="63" t="s">
        <v>1</v>
      </c>
      <c r="I116" s="242" t="s">
        <v>108</v>
      </c>
      <c r="J116" s="65" t="s">
        <v>14</v>
      </c>
      <c r="K116" s="306" t="s">
        <v>91</v>
      </c>
      <c r="L116" s="306" t="s">
        <v>93</v>
      </c>
      <c r="M116" s="306" t="s">
        <v>81</v>
      </c>
      <c r="N116" s="653" t="s">
        <v>155</v>
      </c>
      <c r="O116" s="306"/>
      <c r="P116" s="306"/>
      <c r="Q116" s="578" t="s">
        <v>30</v>
      </c>
      <c r="R116" s="579" t="s">
        <v>31</v>
      </c>
      <c r="S116" s="579" t="s">
        <v>32</v>
      </c>
      <c r="T116" s="580" t="s">
        <v>33</v>
      </c>
      <c r="U116" s="580" t="s">
        <v>34</v>
      </c>
      <c r="V116" s="163"/>
      <c r="W116" s="164" t="str">
        <f>E10</f>
        <v>Year 1</v>
      </c>
      <c r="X116" s="164" t="str">
        <f>F10</f>
        <v>Year 2</v>
      </c>
      <c r="Z116" s="433"/>
      <c r="AA116" s="314"/>
      <c r="AB116" s="314"/>
      <c r="AC116" s="314"/>
      <c r="AD116" s="314"/>
      <c r="AE116" s="314"/>
      <c r="AF116" s="314"/>
      <c r="AG116" s="434"/>
    </row>
    <row r="117" spans="1:33" ht="13.15">
      <c r="A117" s="626"/>
      <c r="B117" s="109" t="s">
        <v>116</v>
      </c>
      <c r="C117" s="633" t="s">
        <v>247</v>
      </c>
      <c r="D117" s="105" t="s">
        <v>112</v>
      </c>
      <c r="E117" s="106">
        <f>ROUND($L117*$M117*N117,6)</f>
        <v>0</v>
      </c>
      <c r="F117" s="106">
        <f>ROUND($L118*$M118*N118,6)</f>
        <v>0</v>
      </c>
      <c r="G117" s="43"/>
      <c r="H117" s="19"/>
      <c r="I117" s="405">
        <v>0</v>
      </c>
      <c r="J117" s="234">
        <f>ROUND(I117/12,2)</f>
        <v>0</v>
      </c>
      <c r="K117" s="494">
        <v>1</v>
      </c>
      <c r="L117" s="495">
        <v>0</v>
      </c>
      <c r="M117" s="321">
        <f>$O$12</f>
        <v>12</v>
      </c>
      <c r="N117" s="654">
        <v>1</v>
      </c>
      <c r="O117" s="321"/>
      <c r="P117" s="318"/>
      <c r="Q117" s="581">
        <f>IFERROR((E120+E121)/E119,0)</f>
        <v>0</v>
      </c>
      <c r="R117" s="581">
        <f>IFERROR((F120+F121)/F119,0)</f>
        <v>0</v>
      </c>
      <c r="S117" s="581">
        <f>IFERROR((#REF!+#REF!)/#REF!,0)</f>
        <v>0</v>
      </c>
      <c r="T117" s="581">
        <f>IFERROR((#REF!+#REF!)/#REF!,0)</f>
        <v>0</v>
      </c>
      <c r="U117" s="581">
        <f>IFERROR((#REF!+#REF!)/#REF!,0)</f>
        <v>0</v>
      </c>
      <c r="V117" s="165" t="str">
        <f>C117</f>
        <v>Please Select</v>
      </c>
      <c r="W117" s="167">
        <f>ROUND(VLOOKUP($C117,$Z$123:AG150,4,FALSE)*E117,0)</f>
        <v>0</v>
      </c>
      <c r="X117" s="167">
        <f>ROUND(VLOOKUP($C118,$Z$123:AG150,5,FALSE)*F117,0)</f>
        <v>0</v>
      </c>
      <c r="Z117" s="123"/>
      <c r="AA117" s="6"/>
      <c r="AB117" s="6"/>
      <c r="AC117" s="155" t="s">
        <v>30</v>
      </c>
      <c r="AD117" s="155" t="s">
        <v>31</v>
      </c>
      <c r="AE117" s="155" t="s">
        <v>32</v>
      </c>
      <c r="AF117" s="155" t="s">
        <v>33</v>
      </c>
      <c r="AG117" s="124" t="s">
        <v>34</v>
      </c>
    </row>
    <row r="118" spans="1:33" s="51" customFormat="1" ht="13.15">
      <c r="A118" s="14"/>
      <c r="B118" s="109"/>
      <c r="C118" s="633" t="s">
        <v>247</v>
      </c>
      <c r="D118" s="105" t="s">
        <v>158</v>
      </c>
      <c r="E118" s="46">
        <f>N117</f>
        <v>1</v>
      </c>
      <c r="F118" s="46">
        <f>N118</f>
        <v>1</v>
      </c>
      <c r="G118" s="43"/>
      <c r="H118" s="55"/>
      <c r="I118" s="236"/>
      <c r="J118" s="234"/>
      <c r="K118" s="494">
        <v>1.03</v>
      </c>
      <c r="L118" s="495">
        <v>0</v>
      </c>
      <c r="M118" s="321">
        <f>$O$13</f>
        <v>12</v>
      </c>
      <c r="N118" s="655">
        <v>1</v>
      </c>
      <c r="O118" s="321"/>
      <c r="P118" s="502"/>
      <c r="Q118" s="581"/>
      <c r="R118" s="581"/>
      <c r="S118" s="581"/>
      <c r="T118" s="581"/>
      <c r="U118" s="581"/>
      <c r="V118" s="165"/>
      <c r="W118" s="167"/>
      <c r="X118" s="167"/>
      <c r="Z118" s="680" t="s">
        <v>127</v>
      </c>
      <c r="AA118" s="681"/>
      <c r="AB118" s="681"/>
      <c r="AC118" s="161">
        <v>1</v>
      </c>
      <c r="AD118" s="161">
        <v>1.05</v>
      </c>
      <c r="AE118" s="161">
        <v>1.05</v>
      </c>
      <c r="AF118" s="161">
        <v>1.05</v>
      </c>
      <c r="AG118" s="162">
        <v>1.05</v>
      </c>
    </row>
    <row r="119" spans="1:33" ht="13.15">
      <c r="A119" s="14"/>
      <c r="C119" s="367"/>
      <c r="D119" s="77" t="s">
        <v>14</v>
      </c>
      <c r="E119" s="439">
        <f>ROUND(J117*K117*E117,0)</f>
        <v>0</v>
      </c>
      <c r="F119" s="439">
        <f>ROUND(J117*K117*F117*K118,0)</f>
        <v>0</v>
      </c>
      <c r="G119" s="193">
        <f>SUM(E119:F119)</f>
        <v>0</v>
      </c>
      <c r="I119" s="235"/>
      <c r="J119" s="232"/>
      <c r="K119" s="318"/>
      <c r="L119" s="501"/>
      <c r="M119" s="321"/>
      <c r="N119" s="655">
        <v>0</v>
      </c>
      <c r="O119" s="321"/>
      <c r="P119" s="502"/>
      <c r="Q119" s="581"/>
      <c r="R119" s="581"/>
      <c r="S119" s="581"/>
      <c r="T119" s="581"/>
      <c r="U119" s="581"/>
      <c r="V119" s="73"/>
      <c r="W119" s="167"/>
      <c r="X119" s="167"/>
      <c r="Z119" s="125"/>
      <c r="AA119" s="126"/>
      <c r="AB119" s="126"/>
      <c r="AC119" s="141"/>
      <c r="AD119" s="141"/>
      <c r="AE119" s="141"/>
      <c r="AF119" s="141"/>
      <c r="AG119" s="160"/>
    </row>
    <row r="120" spans="1:33" ht="13.15">
      <c r="A120" s="14"/>
      <c r="B120" s="98"/>
      <c r="C120" s="367"/>
      <c r="D120" s="77" t="s">
        <v>29</v>
      </c>
      <c r="E120" s="190">
        <f>ROUND($E$119*$AE$152,0)</f>
        <v>0</v>
      </c>
      <c r="F120" s="190">
        <f>ROUND($F$119*$AE$152,0)</f>
        <v>0</v>
      </c>
      <c r="G120" s="193">
        <f>SUM(E120:F120)</f>
        <v>0</v>
      </c>
      <c r="I120" s="235"/>
      <c r="J120" s="232"/>
      <c r="K120" s="318"/>
      <c r="L120" s="501"/>
      <c r="M120" s="321"/>
      <c r="N120" s="655">
        <v>0</v>
      </c>
      <c r="O120" s="321"/>
      <c r="P120" s="502"/>
      <c r="Q120" s="581"/>
      <c r="R120" s="581"/>
      <c r="S120" s="581"/>
      <c r="T120" s="581"/>
      <c r="U120" s="581"/>
      <c r="V120" s="73"/>
      <c r="W120" s="167"/>
      <c r="X120" s="167"/>
      <c r="Z120" s="125"/>
      <c r="AA120" s="126"/>
      <c r="AB120" s="126"/>
      <c r="AC120" s="141"/>
      <c r="AD120" s="141"/>
      <c r="AE120" s="141"/>
      <c r="AF120" s="141"/>
      <c r="AG120" s="160"/>
    </row>
    <row r="121" spans="1:33" ht="15">
      <c r="A121" s="14"/>
      <c r="B121" s="98"/>
      <c r="C121" s="367"/>
      <c r="D121" s="77" t="s">
        <v>28</v>
      </c>
      <c r="E121" s="208">
        <f>ROUND($AE$153*$E$117,0)</f>
        <v>0</v>
      </c>
      <c r="F121" s="208">
        <f>ROUND($AE$153*$F$117,0)</f>
        <v>0</v>
      </c>
      <c r="G121" s="209">
        <f>SUM(E121:F121)</f>
        <v>0</v>
      </c>
      <c r="I121" s="235"/>
      <c r="J121" s="232"/>
      <c r="K121" s="318"/>
      <c r="L121" s="501"/>
      <c r="M121" s="321"/>
      <c r="N121" s="655">
        <v>0</v>
      </c>
      <c r="O121" s="321"/>
      <c r="P121" s="502"/>
      <c r="Q121" s="581"/>
      <c r="R121" s="581"/>
      <c r="S121" s="581"/>
      <c r="T121" s="581"/>
      <c r="U121" s="581"/>
      <c r="V121" s="73"/>
      <c r="W121" s="167"/>
      <c r="X121" s="167"/>
      <c r="Z121" s="127"/>
      <c r="AA121" s="52"/>
      <c r="AB121" s="52"/>
      <c r="AC121" s="52"/>
      <c r="AD121" s="52"/>
      <c r="AE121" s="52"/>
      <c r="AF121" s="52"/>
      <c r="AG121" s="128"/>
    </row>
    <row r="122" spans="1:33">
      <c r="A122" s="14"/>
      <c r="B122" s="98"/>
      <c r="C122" s="106"/>
      <c r="D122" s="86" t="s">
        <v>157</v>
      </c>
      <c r="E122" s="210">
        <f>SUM(E120:E121)</f>
        <v>0</v>
      </c>
      <c r="F122" s="210">
        <f t="shared" ref="F122" si="19">SUM(F120:F121)</f>
        <v>0</v>
      </c>
      <c r="G122" s="211">
        <f>SUM(G120:G121)</f>
        <v>0</v>
      </c>
      <c r="I122" s="235"/>
      <c r="J122" s="232"/>
      <c r="K122" s="318"/>
      <c r="L122" s="501"/>
      <c r="M122" s="321"/>
      <c r="N122" s="655"/>
      <c r="O122" s="321"/>
      <c r="P122" s="502"/>
      <c r="Q122" s="583"/>
      <c r="R122" s="584"/>
      <c r="S122" s="582"/>
      <c r="T122" s="582"/>
      <c r="U122" s="582"/>
      <c r="V122" s="73"/>
      <c r="W122" s="167"/>
      <c r="X122" s="167"/>
      <c r="Z122" s="135" t="s">
        <v>76</v>
      </c>
      <c r="AA122" s="52"/>
      <c r="AB122" s="52"/>
      <c r="AC122" s="52"/>
      <c r="AD122" s="52"/>
      <c r="AE122" s="52"/>
      <c r="AF122" s="52"/>
      <c r="AG122" s="128"/>
    </row>
    <row r="123" spans="1:33">
      <c r="A123" s="14"/>
      <c r="B123" s="98"/>
      <c r="C123" s="106"/>
      <c r="D123" s="77"/>
      <c r="E123" s="56"/>
      <c r="F123" s="56"/>
      <c r="G123" s="43"/>
      <c r="I123" s="235"/>
      <c r="J123" s="232"/>
      <c r="K123" s="337"/>
      <c r="L123" s="496"/>
      <c r="M123" s="337"/>
      <c r="N123" s="656"/>
      <c r="O123" s="337"/>
      <c r="P123" s="503"/>
      <c r="Q123" s="585"/>
      <c r="R123" s="585"/>
      <c r="S123" s="585"/>
      <c r="T123" s="585"/>
      <c r="U123" s="585"/>
      <c r="V123" s="73"/>
      <c r="W123" s="167"/>
      <c r="X123" s="167"/>
      <c r="Z123" s="135" t="s">
        <v>247</v>
      </c>
      <c r="AA123" s="52">
        <v>0</v>
      </c>
      <c r="AB123" s="52">
        <v>0</v>
      </c>
      <c r="AC123" s="52">
        <v>0</v>
      </c>
      <c r="AD123" s="6">
        <v>0</v>
      </c>
      <c r="AE123" s="6">
        <v>0</v>
      </c>
      <c r="AF123" s="6">
        <v>0</v>
      </c>
      <c r="AG123" s="128">
        <v>0</v>
      </c>
    </row>
    <row r="124" spans="1:33" ht="13.15">
      <c r="A124" s="626"/>
      <c r="B124" s="109" t="s">
        <v>116</v>
      </c>
      <c r="C124" s="633" t="s">
        <v>247</v>
      </c>
      <c r="D124" s="105" t="s">
        <v>112</v>
      </c>
      <c r="E124" s="338">
        <f>ROUND($L124*$M124*N124,6)</f>
        <v>0</v>
      </c>
      <c r="F124" s="338">
        <f>ROUND($L125*$M125*N125,6)</f>
        <v>0</v>
      </c>
      <c r="G124" s="43"/>
      <c r="I124" s="158"/>
      <c r="J124" s="234">
        <f>ROUND(I124/12,2)</f>
        <v>0</v>
      </c>
      <c r="K124" s="494">
        <v>1</v>
      </c>
      <c r="L124" s="495">
        <v>0</v>
      </c>
      <c r="M124" s="321">
        <f>$O$12</f>
        <v>12</v>
      </c>
      <c r="N124" s="654">
        <v>1</v>
      </c>
      <c r="O124" s="321"/>
      <c r="P124" s="318"/>
      <c r="Q124" s="581">
        <f>IFERROR((E127+E128)/E126,0)</f>
        <v>0</v>
      </c>
      <c r="R124" s="581">
        <f>IFERROR((F127+F128)/F126,0)</f>
        <v>0</v>
      </c>
      <c r="S124" s="581">
        <f>IFERROR((#REF!+#REF!)/#REF!,0)</f>
        <v>0</v>
      </c>
      <c r="T124" s="581">
        <f>IFERROR((#REF!+#REF!)/#REF!,0)</f>
        <v>0</v>
      </c>
      <c r="U124" s="581">
        <f>IFERROR((#REF!+#REF!)/#REF!,0)</f>
        <v>0</v>
      </c>
      <c r="V124" s="165" t="str">
        <f>C124</f>
        <v>Please Select</v>
      </c>
      <c r="W124" s="167">
        <f>ROUND(VLOOKUP($C124,$Z$123:AG150,4,FALSE)*E124,0)</f>
        <v>0</v>
      </c>
      <c r="X124" s="167">
        <f>ROUND(VLOOKUP($C125,$Z$123:AG150,5,FALSE)*F124,0)</f>
        <v>0</v>
      </c>
      <c r="Z124" s="129" t="s">
        <v>117</v>
      </c>
      <c r="AA124" s="122">
        <f>'Tuition Look Up- FYI Only'!D4*24</f>
        <v>10176</v>
      </c>
      <c r="AB124" s="121">
        <f>AA124/6</f>
        <v>1696</v>
      </c>
      <c r="AC124" s="132">
        <f t="shared" ref="AC124:AG133" si="20">AB124*AC$118</f>
        <v>1696</v>
      </c>
      <c r="AD124" s="132">
        <f t="shared" si="20"/>
        <v>1780.8000000000002</v>
      </c>
      <c r="AE124" s="132">
        <f t="shared" si="20"/>
        <v>1869.8400000000004</v>
      </c>
      <c r="AF124" s="133">
        <f t="shared" si="20"/>
        <v>1963.3320000000006</v>
      </c>
      <c r="AG124" s="134">
        <f t="shared" si="20"/>
        <v>2061.4986000000008</v>
      </c>
    </row>
    <row r="125" spans="1:33" s="51" customFormat="1" ht="13.15">
      <c r="A125" s="52"/>
      <c r="B125" s="109"/>
      <c r="C125" s="633" t="s">
        <v>247</v>
      </c>
      <c r="D125" s="105" t="s">
        <v>158</v>
      </c>
      <c r="E125" s="294">
        <f>N124</f>
        <v>1</v>
      </c>
      <c r="F125" s="294">
        <f>N125</f>
        <v>1</v>
      </c>
      <c r="G125" s="43"/>
      <c r="I125" s="236"/>
      <c r="J125" s="234"/>
      <c r="K125" s="494">
        <v>1.03</v>
      </c>
      <c r="L125" s="495">
        <v>0</v>
      </c>
      <c r="M125" s="321">
        <f>$O$13</f>
        <v>12</v>
      </c>
      <c r="N125" s="655">
        <v>1</v>
      </c>
      <c r="O125" s="321"/>
      <c r="P125" s="502"/>
      <c r="Q125" s="581"/>
      <c r="R125" s="581"/>
      <c r="S125" s="581"/>
      <c r="T125" s="581"/>
      <c r="U125" s="581"/>
      <c r="V125" s="165"/>
      <c r="W125" s="167"/>
      <c r="X125" s="167"/>
      <c r="Z125" s="130" t="s">
        <v>118</v>
      </c>
      <c r="AA125" s="645">
        <f>'Tuition Look Up- FYI Only'!D5*24</f>
        <v>11352</v>
      </c>
      <c r="AB125" s="121">
        <f t="shared" ref="AB125:AB134" si="21">AA125/6</f>
        <v>1892</v>
      </c>
      <c r="AC125" s="132">
        <f t="shared" si="20"/>
        <v>1892</v>
      </c>
      <c r="AD125" s="132">
        <f t="shared" si="20"/>
        <v>1986.6000000000001</v>
      </c>
      <c r="AE125" s="132">
        <f t="shared" si="20"/>
        <v>2085.9300000000003</v>
      </c>
      <c r="AF125" s="133">
        <f t="shared" si="20"/>
        <v>2190.2265000000002</v>
      </c>
      <c r="AG125" s="134">
        <f t="shared" si="20"/>
        <v>2299.7378250000002</v>
      </c>
    </row>
    <row r="126" spans="1:33" ht="13.15">
      <c r="A126" s="14"/>
      <c r="B126" s="98"/>
      <c r="C126" s="367"/>
      <c r="D126" s="77" t="s">
        <v>14</v>
      </c>
      <c r="E126" s="439">
        <f>ROUND(J124*K124*E124,0)</f>
        <v>0</v>
      </c>
      <c r="F126" s="439">
        <f>ROUND(J124*K124*F124*K125,0)</f>
        <v>0</v>
      </c>
      <c r="G126" s="193">
        <f>SUM(E126:F126)</f>
        <v>0</v>
      </c>
      <c r="I126" s="235"/>
      <c r="J126" s="232"/>
      <c r="K126" s="318"/>
      <c r="L126" s="501"/>
      <c r="M126" s="321">
        <f>$O$14</f>
        <v>12</v>
      </c>
      <c r="N126" s="655">
        <v>0</v>
      </c>
      <c r="O126" s="321"/>
      <c r="P126" s="502"/>
      <c r="Q126" s="581"/>
      <c r="R126" s="581"/>
      <c r="S126" s="581"/>
      <c r="T126" s="581"/>
      <c r="U126" s="581"/>
      <c r="V126" s="73"/>
      <c r="W126" s="167"/>
      <c r="X126" s="167"/>
      <c r="Z126" s="130" t="s">
        <v>119</v>
      </c>
      <c r="AA126" s="645">
        <f>'Tuition Look Up- FYI Only'!D6*24</f>
        <v>10224</v>
      </c>
      <c r="AB126" s="121">
        <f t="shared" si="21"/>
        <v>1704</v>
      </c>
      <c r="AC126" s="132">
        <f t="shared" si="20"/>
        <v>1704</v>
      </c>
      <c r="AD126" s="132">
        <f t="shared" si="20"/>
        <v>1789.2</v>
      </c>
      <c r="AE126" s="132">
        <f t="shared" si="20"/>
        <v>1878.66</v>
      </c>
      <c r="AF126" s="133">
        <f t="shared" si="20"/>
        <v>1972.5930000000001</v>
      </c>
      <c r="AG126" s="134">
        <f t="shared" si="20"/>
        <v>2071.2226500000002</v>
      </c>
    </row>
    <row r="127" spans="1:33" ht="13.15">
      <c r="A127" s="14"/>
      <c r="B127" s="98"/>
      <c r="C127" s="367"/>
      <c r="D127" s="77" t="s">
        <v>29</v>
      </c>
      <c r="E127" s="190">
        <f>ROUND(E126*$AE$152,0)</f>
        <v>0</v>
      </c>
      <c r="F127" s="190">
        <f>ROUND(F126*$AE$152,0)</f>
        <v>0</v>
      </c>
      <c r="G127" s="193">
        <f>SUM(E127:F127)</f>
        <v>0</v>
      </c>
      <c r="I127" s="235"/>
      <c r="J127" s="232"/>
      <c r="K127" s="318"/>
      <c r="L127" s="501"/>
      <c r="M127" s="321">
        <f>$O$15</f>
        <v>12</v>
      </c>
      <c r="N127" s="655">
        <v>0</v>
      </c>
      <c r="O127" s="321"/>
      <c r="P127" s="502"/>
      <c r="Q127" s="581"/>
      <c r="R127" s="581"/>
      <c r="S127" s="581"/>
      <c r="T127" s="581"/>
      <c r="U127" s="581"/>
      <c r="V127" s="73"/>
      <c r="W127" s="167"/>
      <c r="X127" s="167"/>
      <c r="Z127" s="130" t="s">
        <v>120</v>
      </c>
      <c r="AA127" s="645">
        <f>'Tuition Look Up- FYI Only'!D7*24</f>
        <v>10728</v>
      </c>
      <c r="AB127" s="121">
        <f t="shared" si="21"/>
        <v>1788</v>
      </c>
      <c r="AC127" s="132">
        <f t="shared" si="20"/>
        <v>1788</v>
      </c>
      <c r="AD127" s="132">
        <f t="shared" si="20"/>
        <v>1877.4</v>
      </c>
      <c r="AE127" s="132">
        <f t="shared" si="20"/>
        <v>1971.2700000000002</v>
      </c>
      <c r="AF127" s="133">
        <f t="shared" si="20"/>
        <v>2069.8335000000002</v>
      </c>
      <c r="AG127" s="134">
        <f t="shared" si="20"/>
        <v>2173.3251750000004</v>
      </c>
    </row>
    <row r="128" spans="1:33" ht="15">
      <c r="A128" s="14"/>
      <c r="B128" s="98"/>
      <c r="C128" s="367"/>
      <c r="D128" s="77" t="s">
        <v>28</v>
      </c>
      <c r="E128" s="208">
        <f>ROUND($AE$153*E124,0)</f>
        <v>0</v>
      </c>
      <c r="F128" s="208">
        <f>ROUND($AE$153*F124,0)</f>
        <v>0</v>
      </c>
      <c r="G128" s="209">
        <f>SUM(E128:F128)</f>
        <v>0</v>
      </c>
      <c r="I128" s="235"/>
      <c r="J128" s="232"/>
      <c r="K128" s="318"/>
      <c r="L128" s="501"/>
      <c r="M128" s="321">
        <f>$O$16</f>
        <v>12</v>
      </c>
      <c r="N128" s="655">
        <v>0</v>
      </c>
      <c r="O128" s="321"/>
      <c r="P128" s="502"/>
      <c r="Q128" s="581"/>
      <c r="R128" s="581"/>
      <c r="S128" s="581"/>
      <c r="T128" s="581"/>
      <c r="U128" s="581"/>
      <c r="V128" s="73"/>
      <c r="W128" s="167"/>
      <c r="X128" s="167"/>
      <c r="Z128" s="130" t="s">
        <v>121</v>
      </c>
      <c r="AA128" s="645">
        <f>'Tuition Look Up- FYI Only'!D8*24</f>
        <v>16728</v>
      </c>
      <c r="AB128" s="121">
        <f t="shared" si="21"/>
        <v>2788</v>
      </c>
      <c r="AC128" s="132">
        <f t="shared" si="20"/>
        <v>2788</v>
      </c>
      <c r="AD128" s="132">
        <f t="shared" si="20"/>
        <v>2927.4</v>
      </c>
      <c r="AE128" s="132">
        <f t="shared" si="20"/>
        <v>3073.7700000000004</v>
      </c>
      <c r="AF128" s="133">
        <f t="shared" si="20"/>
        <v>3227.4585000000006</v>
      </c>
      <c r="AG128" s="134">
        <f t="shared" si="20"/>
        <v>3388.8314250000008</v>
      </c>
    </row>
    <row r="129" spans="1:33" ht="13.15">
      <c r="A129" s="14"/>
      <c r="B129" s="98"/>
      <c r="C129" s="106"/>
      <c r="D129" s="86" t="s">
        <v>157</v>
      </c>
      <c r="E129" s="210">
        <f>SUM(E127:E128)</f>
        <v>0</v>
      </c>
      <c r="F129" s="210">
        <f t="shared" ref="F129" si="22">SUM(F127:F128)</f>
        <v>0</v>
      </c>
      <c r="G129" s="211">
        <f>SUM(G127:G128)</f>
        <v>0</v>
      </c>
      <c r="I129" s="235"/>
      <c r="J129" s="232"/>
      <c r="K129" s="318"/>
      <c r="L129" s="501"/>
      <c r="M129" s="321"/>
      <c r="N129" s="655"/>
      <c r="O129" s="321"/>
      <c r="P129" s="502"/>
      <c r="Q129" s="583"/>
      <c r="R129" s="584"/>
      <c r="S129" s="582"/>
      <c r="T129" s="582"/>
      <c r="U129" s="582"/>
      <c r="V129" s="73"/>
      <c r="W129" s="167"/>
      <c r="X129" s="167"/>
      <c r="Z129" s="130" t="s">
        <v>122</v>
      </c>
      <c r="AA129" s="645">
        <f>'Tuition Look Up- FYI Only'!D9*24</f>
        <v>9888</v>
      </c>
      <c r="AB129" s="121">
        <f t="shared" si="21"/>
        <v>1648</v>
      </c>
      <c r="AC129" s="132">
        <f t="shared" si="20"/>
        <v>1648</v>
      </c>
      <c r="AD129" s="132">
        <f t="shared" si="20"/>
        <v>1730.4</v>
      </c>
      <c r="AE129" s="132">
        <f t="shared" si="20"/>
        <v>1816.92</v>
      </c>
      <c r="AF129" s="133">
        <f t="shared" si="20"/>
        <v>1907.7660000000001</v>
      </c>
      <c r="AG129" s="134">
        <f t="shared" si="20"/>
        <v>2003.1543000000001</v>
      </c>
    </row>
    <row r="130" spans="1:33" s="51" customFormat="1" ht="13.15">
      <c r="A130" s="14"/>
      <c r="B130" s="98"/>
      <c r="C130" s="106"/>
      <c r="D130" s="77"/>
      <c r="E130" s="56"/>
      <c r="F130" s="56"/>
      <c r="G130" s="43"/>
      <c r="I130" s="235"/>
      <c r="J130" s="232"/>
      <c r="K130" s="337"/>
      <c r="L130" s="496"/>
      <c r="M130" s="337"/>
      <c r="N130" s="656"/>
      <c r="O130" s="337"/>
      <c r="P130" s="503"/>
      <c r="Q130" s="585"/>
      <c r="R130" s="585"/>
      <c r="S130" s="585"/>
      <c r="T130" s="585"/>
      <c r="U130" s="585"/>
      <c r="V130" s="73"/>
      <c r="W130" s="167"/>
      <c r="X130" s="167"/>
      <c r="Z130" s="129" t="s">
        <v>123</v>
      </c>
      <c r="AA130" s="645">
        <f>'Tuition Look Up- FYI Only'!D10*24</f>
        <v>10032</v>
      </c>
      <c r="AB130" s="121">
        <f t="shared" si="21"/>
        <v>1672</v>
      </c>
      <c r="AC130" s="132">
        <f t="shared" si="20"/>
        <v>1672</v>
      </c>
      <c r="AD130" s="132">
        <f t="shared" si="20"/>
        <v>1755.6000000000001</v>
      </c>
      <c r="AE130" s="132">
        <f t="shared" si="20"/>
        <v>1843.38</v>
      </c>
      <c r="AF130" s="133">
        <f t="shared" si="20"/>
        <v>1935.5490000000002</v>
      </c>
      <c r="AG130" s="134">
        <f t="shared" si="20"/>
        <v>2032.3264500000002</v>
      </c>
    </row>
    <row r="131" spans="1:33" s="51" customFormat="1" ht="13.15">
      <c r="A131" s="626"/>
      <c r="B131" s="109" t="s">
        <v>116</v>
      </c>
      <c r="C131" s="633" t="s">
        <v>247</v>
      </c>
      <c r="D131" s="105" t="s">
        <v>112</v>
      </c>
      <c r="E131" s="338">
        <f>ROUND($L131*$M131*N131,6)</f>
        <v>0</v>
      </c>
      <c r="F131" s="338">
        <f>ROUND($L132*$M132*N132,6)</f>
        <v>0</v>
      </c>
      <c r="G131" s="43"/>
      <c r="I131" s="158"/>
      <c r="J131" s="234">
        <f>ROUND(I131/12,2)</f>
        <v>0</v>
      </c>
      <c r="K131" s="494">
        <v>1</v>
      </c>
      <c r="L131" s="495">
        <v>0</v>
      </c>
      <c r="M131" s="321">
        <f>$O$12</f>
        <v>12</v>
      </c>
      <c r="N131" s="654">
        <v>1</v>
      </c>
      <c r="O131" s="321"/>
      <c r="P131" s="318"/>
      <c r="Q131" s="581">
        <f>IFERROR((E134+E135)/E133,0)</f>
        <v>0</v>
      </c>
      <c r="R131" s="581">
        <f>IFERROR((F134+F135)/F133,0)</f>
        <v>0</v>
      </c>
      <c r="S131" s="581">
        <f>IFERROR((#REF!+#REF!)/#REF!,0)</f>
        <v>0</v>
      </c>
      <c r="T131" s="581">
        <f>IFERROR((#REF!+#REF!)/#REF!,0)</f>
        <v>0</v>
      </c>
      <c r="U131" s="581">
        <f>IFERROR((#REF!+#REF!)/#REF!,0)</f>
        <v>0</v>
      </c>
      <c r="V131" s="165" t="str">
        <f>C131</f>
        <v>Please Select</v>
      </c>
      <c r="W131" s="417">
        <f>ROUND(VLOOKUP($C131,$Z$123:AG157,4,FALSE)*E131,0)</f>
        <v>0</v>
      </c>
      <c r="X131" s="417">
        <f>ROUND(VLOOKUP($C132,$Z$123:AG157,5,FALSE)*F131,0)</f>
        <v>0</v>
      </c>
      <c r="Z131" s="131" t="s">
        <v>124</v>
      </c>
      <c r="AA131" s="645">
        <f>'Tuition Look Up- FYI Only'!D11*24</f>
        <v>10056</v>
      </c>
      <c r="AB131" s="121">
        <f t="shared" si="21"/>
        <v>1676</v>
      </c>
      <c r="AC131" s="132">
        <f t="shared" si="20"/>
        <v>1676</v>
      </c>
      <c r="AD131" s="132">
        <f t="shared" si="20"/>
        <v>1759.8000000000002</v>
      </c>
      <c r="AE131" s="132">
        <f t="shared" si="20"/>
        <v>1847.7900000000002</v>
      </c>
      <c r="AF131" s="133">
        <f t="shared" si="20"/>
        <v>1940.1795000000002</v>
      </c>
      <c r="AG131" s="134">
        <f t="shared" si="20"/>
        <v>2037.1884750000004</v>
      </c>
    </row>
    <row r="132" spans="1:33" s="51" customFormat="1" ht="13.15">
      <c r="A132" s="52"/>
      <c r="B132" s="109"/>
      <c r="C132" s="633" t="s">
        <v>247</v>
      </c>
      <c r="D132" s="105" t="s">
        <v>158</v>
      </c>
      <c r="E132" s="294">
        <f>N131</f>
        <v>1</v>
      </c>
      <c r="F132" s="294">
        <f>N132</f>
        <v>1</v>
      </c>
      <c r="G132" s="43"/>
      <c r="I132" s="236"/>
      <c r="J132" s="234"/>
      <c r="K132" s="494">
        <v>1.03</v>
      </c>
      <c r="L132" s="495">
        <v>0</v>
      </c>
      <c r="M132" s="321">
        <f>$O$13</f>
        <v>12</v>
      </c>
      <c r="N132" s="655">
        <v>1</v>
      </c>
      <c r="O132" s="321"/>
      <c r="P132" s="502"/>
      <c r="Q132" s="581"/>
      <c r="R132" s="581"/>
      <c r="S132" s="581"/>
      <c r="T132" s="581"/>
      <c r="U132" s="581"/>
      <c r="V132" s="165"/>
      <c r="W132" s="167"/>
      <c r="X132" s="167"/>
      <c r="Z132" s="131" t="s">
        <v>125</v>
      </c>
      <c r="AA132" s="645">
        <f>'Tuition Look Up- FYI Only'!D12*24</f>
        <v>10008</v>
      </c>
      <c r="AB132" s="121">
        <f t="shared" si="21"/>
        <v>1668</v>
      </c>
      <c r="AC132" s="132">
        <f t="shared" si="20"/>
        <v>1668</v>
      </c>
      <c r="AD132" s="132">
        <f t="shared" si="20"/>
        <v>1751.4</v>
      </c>
      <c r="AE132" s="132">
        <f t="shared" si="20"/>
        <v>1838.9700000000003</v>
      </c>
      <c r="AF132" s="133">
        <f t="shared" si="20"/>
        <v>1930.9185000000004</v>
      </c>
      <c r="AG132" s="134">
        <f t="shared" si="20"/>
        <v>2027.4644250000006</v>
      </c>
    </row>
    <row r="133" spans="1:33" s="51" customFormat="1" ht="13.15">
      <c r="A133" s="14"/>
      <c r="B133" s="98"/>
      <c r="C133" s="367"/>
      <c r="D133" s="77" t="s">
        <v>14</v>
      </c>
      <c r="E133" s="439">
        <f>ROUND(J131*K131*E131,0)</f>
        <v>0</v>
      </c>
      <c r="F133" s="439">
        <f>ROUND(J131*K131*F131*K132,0)</f>
        <v>0</v>
      </c>
      <c r="G133" s="193">
        <f>SUM(E133:F133)</f>
        <v>0</v>
      </c>
      <c r="I133" s="235"/>
      <c r="J133" s="232"/>
      <c r="K133" s="318"/>
      <c r="L133" s="501"/>
      <c r="M133" s="321">
        <f>$O$14</f>
        <v>12</v>
      </c>
      <c r="N133" s="655">
        <v>0</v>
      </c>
      <c r="O133" s="321"/>
      <c r="P133" s="502"/>
      <c r="Q133" s="581"/>
      <c r="R133" s="581"/>
      <c r="S133" s="581"/>
      <c r="T133" s="581"/>
      <c r="U133" s="581"/>
      <c r="V133" s="73"/>
      <c r="W133" s="167"/>
      <c r="X133" s="167"/>
      <c r="Z133" s="131" t="s">
        <v>198</v>
      </c>
      <c r="AA133" s="645">
        <f>'Tuition Look Up- FYI Only'!D13*24</f>
        <v>10176</v>
      </c>
      <c r="AB133" s="121">
        <f t="shared" si="21"/>
        <v>1696</v>
      </c>
      <c r="AC133" s="132">
        <f t="shared" si="20"/>
        <v>1696</v>
      </c>
      <c r="AD133" s="132">
        <f t="shared" si="20"/>
        <v>1780.8000000000002</v>
      </c>
      <c r="AE133" s="132">
        <f t="shared" si="20"/>
        <v>1869.8400000000004</v>
      </c>
      <c r="AF133" s="133">
        <f t="shared" si="20"/>
        <v>1963.3320000000006</v>
      </c>
      <c r="AG133" s="134">
        <f t="shared" si="20"/>
        <v>2061.4986000000008</v>
      </c>
    </row>
    <row r="134" spans="1:33" s="51" customFormat="1" ht="13.15">
      <c r="A134" s="14"/>
      <c r="B134" s="98"/>
      <c r="C134" s="367"/>
      <c r="D134" s="77" t="s">
        <v>29</v>
      </c>
      <c r="E134" s="190">
        <f>ROUND(E133*$AE$152,0)</f>
        <v>0</v>
      </c>
      <c r="F134" s="190">
        <f>ROUND(F133*$AE$152,0)</f>
        <v>0</v>
      </c>
      <c r="G134" s="193">
        <f>SUM(E134:F134)</f>
        <v>0</v>
      </c>
      <c r="I134" s="235"/>
      <c r="J134" s="232"/>
      <c r="K134" s="318"/>
      <c r="L134" s="501"/>
      <c r="M134" s="321">
        <f>$O$15</f>
        <v>12</v>
      </c>
      <c r="N134" s="655">
        <v>0</v>
      </c>
      <c r="O134" s="321"/>
      <c r="P134" s="502"/>
      <c r="Q134" s="581"/>
      <c r="R134" s="581"/>
      <c r="S134" s="581"/>
      <c r="T134" s="581"/>
      <c r="U134" s="581"/>
      <c r="V134" s="73"/>
      <c r="W134" s="167"/>
      <c r="X134" s="167"/>
      <c r="Z134" s="131" t="s">
        <v>190</v>
      </c>
      <c r="AA134" s="645">
        <f>'Tuition Look Up- FYI Only'!D14*24</f>
        <v>7224</v>
      </c>
      <c r="AB134" s="121">
        <f t="shared" si="21"/>
        <v>1204</v>
      </c>
      <c r="AC134" s="132">
        <f t="shared" ref="AC134:AG134" si="23">AB134*AC$118</f>
        <v>1204</v>
      </c>
      <c r="AD134" s="132">
        <f t="shared" si="23"/>
        <v>1264.2</v>
      </c>
      <c r="AE134" s="132">
        <f t="shared" si="23"/>
        <v>1327.41</v>
      </c>
      <c r="AF134" s="133">
        <f t="shared" si="23"/>
        <v>1393.7805000000001</v>
      </c>
      <c r="AG134" s="134">
        <f t="shared" si="23"/>
        <v>1463.4695250000002</v>
      </c>
    </row>
    <row r="135" spans="1:33" s="51" customFormat="1" ht="15">
      <c r="A135" s="14"/>
      <c r="B135" s="98"/>
      <c r="C135" s="367"/>
      <c r="D135" s="77" t="s">
        <v>28</v>
      </c>
      <c r="E135" s="208">
        <f>ROUND($AE$153*E131,0)</f>
        <v>0</v>
      </c>
      <c r="F135" s="208">
        <f>ROUND($AE$153*F131,0)</f>
        <v>0</v>
      </c>
      <c r="G135" s="209">
        <f>SUM(E135:F135)</f>
        <v>0</v>
      </c>
      <c r="I135" s="235"/>
      <c r="J135" s="232"/>
      <c r="K135" s="318"/>
      <c r="L135" s="501"/>
      <c r="M135" s="321">
        <f>$O$16</f>
        <v>12</v>
      </c>
      <c r="N135" s="655">
        <v>0</v>
      </c>
      <c r="O135" s="321"/>
      <c r="P135" s="502"/>
      <c r="Q135" s="581"/>
      <c r="R135" s="581"/>
      <c r="S135" s="581"/>
      <c r="T135" s="581"/>
      <c r="U135" s="581"/>
      <c r="V135" s="73"/>
      <c r="W135" s="167"/>
      <c r="X135" s="167"/>
      <c r="Z135" s="360" t="s">
        <v>230</v>
      </c>
      <c r="AA135" s="645">
        <f>'Tuition Look Up- FYI Only'!D15*24</f>
        <v>52584</v>
      </c>
      <c r="AB135" s="352">
        <f t="shared" ref="AB135:AB150" si="24">AA135/6</f>
        <v>8764</v>
      </c>
      <c r="AC135" s="362">
        <f t="shared" ref="AC135:AC150" si="25">AB135*AC$118</f>
        <v>8764</v>
      </c>
      <c r="AD135" s="362">
        <f t="shared" ref="AD135:AD150" si="26">AC135*AD$118</f>
        <v>9202.2000000000007</v>
      </c>
      <c r="AE135" s="362">
        <f t="shared" ref="AE135:AE150" si="27">AD135*AE$118</f>
        <v>9662.3100000000013</v>
      </c>
      <c r="AF135" s="363">
        <f t="shared" ref="AF135:AF150" si="28">AE135*AF$118</f>
        <v>10145.425500000001</v>
      </c>
      <c r="AG135" s="364">
        <f t="shared" ref="AG135:AG150" si="29">AF135*AG$118</f>
        <v>10652.696775000002</v>
      </c>
    </row>
    <row r="136" spans="1:33" s="51" customFormat="1" ht="13.15">
      <c r="A136" s="14"/>
      <c r="B136" s="98"/>
      <c r="C136" s="106"/>
      <c r="D136" s="86" t="s">
        <v>157</v>
      </c>
      <c r="E136" s="210">
        <f>SUM(E134:E135)</f>
        <v>0</v>
      </c>
      <c r="F136" s="210">
        <f t="shared" ref="F136" si="30">SUM(F134:F135)</f>
        <v>0</v>
      </c>
      <c r="G136" s="211">
        <f>SUM(G134:G135)</f>
        <v>0</v>
      </c>
      <c r="I136" s="235"/>
      <c r="J136" s="232"/>
      <c r="K136" s="318"/>
      <c r="L136" s="501"/>
      <c r="M136" s="321"/>
      <c r="N136" s="655"/>
      <c r="O136" s="321"/>
      <c r="P136" s="502"/>
      <c r="Q136" s="583"/>
      <c r="R136" s="584"/>
      <c r="S136" s="582"/>
      <c r="T136" s="582"/>
      <c r="U136" s="582"/>
      <c r="V136" s="73"/>
      <c r="W136" s="167"/>
      <c r="X136" s="167"/>
      <c r="Z136" s="360" t="s">
        <v>231</v>
      </c>
      <c r="AA136" s="645">
        <f>'Tuition Look Up- FYI Only'!D16*24</f>
        <v>47256</v>
      </c>
      <c r="AB136" s="352">
        <f t="shared" si="24"/>
        <v>7876</v>
      </c>
      <c r="AC136" s="362">
        <f t="shared" si="25"/>
        <v>7876</v>
      </c>
      <c r="AD136" s="362">
        <f t="shared" si="26"/>
        <v>8269.8000000000011</v>
      </c>
      <c r="AE136" s="362">
        <f t="shared" si="27"/>
        <v>8683.2900000000009</v>
      </c>
      <c r="AF136" s="363">
        <f t="shared" si="28"/>
        <v>9117.4545000000016</v>
      </c>
      <c r="AG136" s="364">
        <f t="shared" si="29"/>
        <v>9573.3272250000027</v>
      </c>
    </row>
    <row r="137" spans="1:33" s="51" customFormat="1" ht="13.15">
      <c r="A137" s="14"/>
      <c r="B137" s="98"/>
      <c r="C137" s="106"/>
      <c r="D137" s="77"/>
      <c r="E137" s="198"/>
      <c r="F137" s="198"/>
      <c r="G137" s="197"/>
      <c r="I137" s="235"/>
      <c r="J137" s="232"/>
      <c r="K137" s="337"/>
      <c r="L137" s="496"/>
      <c r="M137" s="337"/>
      <c r="N137" s="656"/>
      <c r="O137" s="337"/>
      <c r="P137" s="503"/>
      <c r="Q137" s="585"/>
      <c r="R137" s="585"/>
      <c r="S137" s="585"/>
      <c r="T137" s="585"/>
      <c r="U137" s="585"/>
      <c r="V137" s="73"/>
      <c r="W137" s="167"/>
      <c r="X137" s="167"/>
      <c r="Z137" s="360" t="s">
        <v>233</v>
      </c>
      <c r="AA137" s="645">
        <f>'Tuition Look Up- FYI Only'!D17*24</f>
        <v>46800</v>
      </c>
      <c r="AB137" s="352">
        <f t="shared" si="24"/>
        <v>7800</v>
      </c>
      <c r="AC137" s="362">
        <f t="shared" si="25"/>
        <v>7800</v>
      </c>
      <c r="AD137" s="362">
        <f t="shared" si="26"/>
        <v>8190</v>
      </c>
      <c r="AE137" s="362">
        <f t="shared" si="27"/>
        <v>8599.5</v>
      </c>
      <c r="AF137" s="363">
        <f t="shared" si="28"/>
        <v>9029.4750000000004</v>
      </c>
      <c r="AG137" s="364">
        <f t="shared" si="29"/>
        <v>9480.9487500000014</v>
      </c>
    </row>
    <row r="138" spans="1:33" s="51" customFormat="1" ht="13.15">
      <c r="A138" s="626"/>
      <c r="B138" s="109" t="s">
        <v>116</v>
      </c>
      <c r="C138" s="633" t="s">
        <v>247</v>
      </c>
      <c r="D138" s="105" t="s">
        <v>112</v>
      </c>
      <c r="E138" s="338">
        <f>ROUND($L138*$M138*N138,6)</f>
        <v>0</v>
      </c>
      <c r="F138" s="338">
        <f>ROUND($L139*$M139*N139,6)</f>
        <v>0</v>
      </c>
      <c r="G138" s="43"/>
      <c r="I138" s="158"/>
      <c r="J138" s="234">
        <f>ROUND(I138/12,2)</f>
        <v>0</v>
      </c>
      <c r="K138" s="494">
        <v>1</v>
      </c>
      <c r="L138" s="495">
        <v>0</v>
      </c>
      <c r="M138" s="321">
        <f>$O$12</f>
        <v>12</v>
      </c>
      <c r="N138" s="654">
        <v>1</v>
      </c>
      <c r="O138" s="321"/>
      <c r="P138" s="318"/>
      <c r="Q138" s="581">
        <f>IFERROR((E141+E142)/E140,0)</f>
        <v>0</v>
      </c>
      <c r="R138" s="581">
        <f>IFERROR((F141+F142)/F140,0)</f>
        <v>0</v>
      </c>
      <c r="S138" s="581">
        <f>IFERROR((#REF!+#REF!)/#REF!,0)</f>
        <v>0</v>
      </c>
      <c r="T138" s="581">
        <f>IFERROR((#REF!+#REF!)/#REF!,0)</f>
        <v>0</v>
      </c>
      <c r="U138" s="581">
        <f>IFERROR((#REF!+#REF!)/#REF!,0)</f>
        <v>0</v>
      </c>
      <c r="V138" s="165" t="str">
        <f>C138</f>
        <v>Please Select</v>
      </c>
      <c r="W138" s="417">
        <f>ROUND(VLOOKUP($C138,$Z$123:AG160,4,FALSE)*E138,0)</f>
        <v>0</v>
      </c>
      <c r="X138" s="417">
        <f>ROUND(VLOOKUP($C139,$Z$123:AG160,5,FALSE)*F138,0)</f>
        <v>0</v>
      </c>
      <c r="Z138" s="360" t="s">
        <v>232</v>
      </c>
      <c r="AA138" s="645">
        <f>'Tuition Look Up- FYI Only'!D18*24</f>
        <v>46752</v>
      </c>
      <c r="AB138" s="352">
        <f t="shared" si="24"/>
        <v>7792</v>
      </c>
      <c r="AC138" s="362">
        <f t="shared" si="25"/>
        <v>7792</v>
      </c>
      <c r="AD138" s="362">
        <f t="shared" si="26"/>
        <v>8181.6</v>
      </c>
      <c r="AE138" s="362">
        <f t="shared" si="27"/>
        <v>8590.68</v>
      </c>
      <c r="AF138" s="363">
        <f t="shared" si="28"/>
        <v>9020.2139999999999</v>
      </c>
      <c r="AG138" s="364">
        <f t="shared" si="29"/>
        <v>9471.2247000000007</v>
      </c>
    </row>
    <row r="139" spans="1:33" s="51" customFormat="1" ht="13.15">
      <c r="A139" s="52"/>
      <c r="B139" s="109"/>
      <c r="C139" s="633" t="s">
        <v>247</v>
      </c>
      <c r="D139" s="105" t="s">
        <v>158</v>
      </c>
      <c r="E139" s="294">
        <f>N138</f>
        <v>1</v>
      </c>
      <c r="F139" s="294">
        <f>N139</f>
        <v>1</v>
      </c>
      <c r="G139" s="43"/>
      <c r="I139" s="236"/>
      <c r="J139" s="234"/>
      <c r="K139" s="494">
        <v>1.03</v>
      </c>
      <c r="L139" s="495">
        <v>0</v>
      </c>
      <c r="M139" s="321">
        <f>$O$13</f>
        <v>12</v>
      </c>
      <c r="N139" s="655">
        <v>1</v>
      </c>
      <c r="O139" s="321"/>
      <c r="P139" s="502"/>
      <c r="Q139" s="581"/>
      <c r="R139" s="581"/>
      <c r="S139" s="581"/>
      <c r="T139" s="581"/>
      <c r="U139" s="581"/>
      <c r="V139" s="165"/>
      <c r="W139" s="167"/>
      <c r="X139" s="167"/>
      <c r="Z139" s="360" t="s">
        <v>191</v>
      </c>
      <c r="AA139" s="645">
        <f>'Tuition Look Up- FYI Only'!D19*24</f>
        <v>7824</v>
      </c>
      <c r="AB139" s="352">
        <f t="shared" si="24"/>
        <v>1304</v>
      </c>
      <c r="AC139" s="362">
        <f t="shared" si="25"/>
        <v>1304</v>
      </c>
      <c r="AD139" s="362">
        <f t="shared" si="26"/>
        <v>1369.2</v>
      </c>
      <c r="AE139" s="362">
        <f t="shared" si="27"/>
        <v>1437.66</v>
      </c>
      <c r="AF139" s="363">
        <f t="shared" si="28"/>
        <v>1509.5430000000001</v>
      </c>
      <c r="AG139" s="364">
        <f t="shared" si="29"/>
        <v>1585.0201500000003</v>
      </c>
    </row>
    <row r="140" spans="1:33" s="51" customFormat="1" ht="13.15">
      <c r="A140" s="14"/>
      <c r="B140" s="98"/>
      <c r="C140" s="367"/>
      <c r="D140" s="77" t="s">
        <v>14</v>
      </c>
      <c r="E140" s="439">
        <f>ROUND(J138*K138*E138,0)</f>
        <v>0</v>
      </c>
      <c r="F140" s="439">
        <f>ROUND(J138*K138*F138*K139,0)</f>
        <v>0</v>
      </c>
      <c r="G140" s="193">
        <f>SUM(E140:F140)</f>
        <v>0</v>
      </c>
      <c r="I140" s="235"/>
      <c r="J140" s="232"/>
      <c r="K140" s="318"/>
      <c r="L140" s="501"/>
      <c r="M140" s="321">
        <f>$O$14</f>
        <v>12</v>
      </c>
      <c r="N140" s="655">
        <v>0</v>
      </c>
      <c r="O140" s="321"/>
      <c r="P140" s="502"/>
      <c r="Q140" s="581"/>
      <c r="R140" s="581"/>
      <c r="S140" s="581"/>
      <c r="T140" s="581"/>
      <c r="U140" s="581"/>
      <c r="V140" s="73"/>
      <c r="W140" s="167"/>
      <c r="X140" s="167"/>
      <c r="Z140" s="360" t="s">
        <v>192</v>
      </c>
      <c r="AA140" s="645">
        <f>'Tuition Look Up- FYI Only'!D20*24</f>
        <v>9888</v>
      </c>
      <c r="AB140" s="352">
        <f t="shared" si="24"/>
        <v>1648</v>
      </c>
      <c r="AC140" s="362">
        <f t="shared" si="25"/>
        <v>1648</v>
      </c>
      <c r="AD140" s="362">
        <f t="shared" si="26"/>
        <v>1730.4</v>
      </c>
      <c r="AE140" s="362">
        <f t="shared" si="27"/>
        <v>1816.92</v>
      </c>
      <c r="AF140" s="363">
        <f t="shared" si="28"/>
        <v>1907.7660000000001</v>
      </c>
      <c r="AG140" s="364">
        <f t="shared" si="29"/>
        <v>2003.1543000000001</v>
      </c>
    </row>
    <row r="141" spans="1:33" s="51" customFormat="1" ht="13.15">
      <c r="A141" s="14"/>
      <c r="B141" s="98"/>
      <c r="C141" s="367"/>
      <c r="D141" s="77" t="s">
        <v>29</v>
      </c>
      <c r="E141" s="190">
        <f>ROUND(E140*$AE$152,0)</f>
        <v>0</v>
      </c>
      <c r="F141" s="190">
        <f>ROUND(F140*$AE$152,0)</f>
        <v>0</v>
      </c>
      <c r="G141" s="193">
        <f>SUM(E141:F141)</f>
        <v>0</v>
      </c>
      <c r="I141" s="235"/>
      <c r="J141" s="232"/>
      <c r="K141" s="318"/>
      <c r="L141" s="501"/>
      <c r="M141" s="321">
        <f>$O$15</f>
        <v>12</v>
      </c>
      <c r="N141" s="655">
        <v>0</v>
      </c>
      <c r="O141" s="321"/>
      <c r="P141" s="502"/>
      <c r="Q141" s="581"/>
      <c r="R141" s="581"/>
      <c r="S141" s="581"/>
      <c r="T141" s="581"/>
      <c r="U141" s="581"/>
      <c r="V141" s="73"/>
      <c r="W141" s="167"/>
      <c r="X141" s="167"/>
      <c r="Z141" s="360" t="s">
        <v>193</v>
      </c>
      <c r="AA141" s="645">
        <f>'Tuition Look Up- FYI Only'!D21*24</f>
        <v>12744</v>
      </c>
      <c r="AB141" s="352">
        <f t="shared" si="24"/>
        <v>2124</v>
      </c>
      <c r="AC141" s="362">
        <f t="shared" si="25"/>
        <v>2124</v>
      </c>
      <c r="AD141" s="362">
        <f t="shared" si="26"/>
        <v>2230.2000000000003</v>
      </c>
      <c r="AE141" s="362">
        <f t="shared" si="27"/>
        <v>2341.7100000000005</v>
      </c>
      <c r="AF141" s="363">
        <f t="shared" si="28"/>
        <v>2458.7955000000006</v>
      </c>
      <c r="AG141" s="364">
        <f t="shared" si="29"/>
        <v>2581.7352750000009</v>
      </c>
    </row>
    <row r="142" spans="1:33" s="51" customFormat="1" ht="15">
      <c r="A142" s="14"/>
      <c r="B142" s="98"/>
      <c r="C142" s="367"/>
      <c r="D142" s="77" t="s">
        <v>28</v>
      </c>
      <c r="E142" s="208">
        <f>ROUND($AE$153*E138,0)</f>
        <v>0</v>
      </c>
      <c r="F142" s="208">
        <f>ROUND($AE$153*F138,0)</f>
        <v>0</v>
      </c>
      <c r="G142" s="209">
        <f>SUM(E142:F142)</f>
        <v>0</v>
      </c>
      <c r="I142" s="235"/>
      <c r="J142" s="232"/>
      <c r="K142" s="318"/>
      <c r="L142" s="501"/>
      <c r="M142" s="321">
        <f>$O$16</f>
        <v>12</v>
      </c>
      <c r="N142" s="655">
        <v>0</v>
      </c>
      <c r="O142" s="321"/>
      <c r="P142" s="502"/>
      <c r="Q142" s="581"/>
      <c r="R142" s="581"/>
      <c r="S142" s="581"/>
      <c r="T142" s="581"/>
      <c r="U142" s="581"/>
      <c r="V142" s="73"/>
      <c r="W142" s="167"/>
      <c r="X142" s="167"/>
      <c r="Z142" s="360" t="s">
        <v>194</v>
      </c>
      <c r="AA142" s="645">
        <f>'Tuition Look Up- FYI Only'!D22*24</f>
        <v>12696</v>
      </c>
      <c r="AB142" s="352">
        <f t="shared" si="24"/>
        <v>2116</v>
      </c>
      <c r="AC142" s="362">
        <f t="shared" si="25"/>
        <v>2116</v>
      </c>
      <c r="AD142" s="362">
        <f t="shared" si="26"/>
        <v>2221.8000000000002</v>
      </c>
      <c r="AE142" s="362">
        <f t="shared" si="27"/>
        <v>2332.8900000000003</v>
      </c>
      <c r="AF142" s="363">
        <f t="shared" si="28"/>
        <v>2449.5345000000007</v>
      </c>
      <c r="AG142" s="364">
        <f t="shared" si="29"/>
        <v>2572.0112250000006</v>
      </c>
    </row>
    <row r="143" spans="1:33" s="51" customFormat="1" ht="13.5" customHeight="1">
      <c r="A143" s="14"/>
      <c r="B143" s="98"/>
      <c r="C143" s="106"/>
      <c r="D143" s="86" t="s">
        <v>157</v>
      </c>
      <c r="E143" s="210">
        <f>SUM(E141:E142)</f>
        <v>0</v>
      </c>
      <c r="F143" s="210">
        <f t="shared" ref="F143" si="31">SUM(F141:F142)</f>
        <v>0</v>
      </c>
      <c r="G143" s="211">
        <f>SUM(G141:G142)</f>
        <v>0</v>
      </c>
      <c r="I143" s="235"/>
      <c r="J143" s="232"/>
      <c r="K143" s="318"/>
      <c r="L143" s="501"/>
      <c r="M143" s="321"/>
      <c r="N143" s="655"/>
      <c r="O143" s="321"/>
      <c r="P143" s="502"/>
      <c r="Q143" s="583"/>
      <c r="R143" s="584"/>
      <c r="S143" s="582"/>
      <c r="T143" s="582"/>
      <c r="U143" s="582"/>
      <c r="V143" s="73"/>
      <c r="W143" s="167"/>
      <c r="X143" s="167"/>
      <c r="Z143" s="360" t="s">
        <v>195</v>
      </c>
      <c r="AA143" s="645">
        <f>'Tuition Look Up- FYI Only'!D23*24</f>
        <v>7056</v>
      </c>
      <c r="AB143" s="352">
        <f t="shared" si="24"/>
        <v>1176</v>
      </c>
      <c r="AC143" s="362">
        <f t="shared" si="25"/>
        <v>1176</v>
      </c>
      <c r="AD143" s="362">
        <f t="shared" si="26"/>
        <v>1234.8</v>
      </c>
      <c r="AE143" s="362">
        <f t="shared" si="27"/>
        <v>1296.54</v>
      </c>
      <c r="AF143" s="363">
        <f t="shared" si="28"/>
        <v>1361.367</v>
      </c>
      <c r="AG143" s="364">
        <f t="shared" si="29"/>
        <v>1429.43535</v>
      </c>
    </row>
    <row r="144" spans="1:33" ht="13.15">
      <c r="A144" s="14"/>
      <c r="B144" s="98"/>
      <c r="C144" s="106"/>
      <c r="D144" s="77"/>
      <c r="E144" s="56"/>
      <c r="F144" s="56"/>
      <c r="G144" s="43"/>
      <c r="I144" s="235"/>
      <c r="J144" s="232"/>
      <c r="K144" s="337"/>
      <c r="L144" s="496"/>
      <c r="M144" s="337"/>
      <c r="N144" s="656"/>
      <c r="O144" s="337"/>
      <c r="P144" s="503"/>
      <c r="Q144" s="585"/>
      <c r="R144" s="585"/>
      <c r="S144" s="585"/>
      <c r="T144" s="585"/>
      <c r="U144" s="585"/>
      <c r="V144" s="73"/>
      <c r="W144" s="167"/>
      <c r="X144" s="167"/>
      <c r="Z144" s="131" t="s">
        <v>126</v>
      </c>
      <c r="AA144" s="645">
        <f>'Tuition Look Up- FYI Only'!D24*24</f>
        <v>11208</v>
      </c>
      <c r="AB144" s="352">
        <f t="shared" si="24"/>
        <v>1868</v>
      </c>
      <c r="AC144" s="362">
        <f t="shared" si="25"/>
        <v>1868</v>
      </c>
      <c r="AD144" s="362">
        <f t="shared" si="26"/>
        <v>1961.4</v>
      </c>
      <c r="AE144" s="362">
        <f t="shared" si="27"/>
        <v>2059.4700000000003</v>
      </c>
      <c r="AF144" s="363">
        <f t="shared" si="28"/>
        <v>2162.4435000000003</v>
      </c>
      <c r="AG144" s="364">
        <f t="shared" si="29"/>
        <v>2270.5656750000003</v>
      </c>
    </row>
    <row r="145" spans="1:37" ht="13.15">
      <c r="A145" s="626"/>
      <c r="B145" s="109" t="s">
        <v>116</v>
      </c>
      <c r="C145" s="633" t="s">
        <v>247</v>
      </c>
      <c r="D145" s="105" t="s">
        <v>112</v>
      </c>
      <c r="E145" s="338">
        <f>ROUND($L145*$M145*N145,6)</f>
        <v>0</v>
      </c>
      <c r="F145" s="338">
        <f>ROUND($L146*$M146*N146,6)</f>
        <v>0</v>
      </c>
      <c r="G145" s="43"/>
      <c r="I145" s="158">
        <v>0</v>
      </c>
      <c r="J145" s="234">
        <f>ROUND(I145/12,2)</f>
        <v>0</v>
      </c>
      <c r="K145" s="494">
        <v>1</v>
      </c>
      <c r="L145" s="495">
        <v>0</v>
      </c>
      <c r="M145" s="321">
        <f>$O$12</f>
        <v>12</v>
      </c>
      <c r="N145" s="654">
        <v>1</v>
      </c>
      <c r="O145" s="321"/>
      <c r="P145" s="318"/>
      <c r="Q145" s="581">
        <f>IFERROR((E148+E149)/E147,0)</f>
        <v>0</v>
      </c>
      <c r="R145" s="581">
        <f>IFERROR((F148+F149)/F147,0)</f>
        <v>0</v>
      </c>
      <c r="S145" s="581">
        <f>IFERROR((#REF!+#REF!)/#REF!,0)</f>
        <v>0</v>
      </c>
      <c r="T145" s="581">
        <f>IFERROR((#REF!+#REF!)/#REF!,0)</f>
        <v>0</v>
      </c>
      <c r="U145" s="581">
        <f>IFERROR((#REF!+#REF!)/#REF!,0)</f>
        <v>0</v>
      </c>
      <c r="V145" s="165" t="str">
        <f>C145</f>
        <v>Please Select</v>
      </c>
      <c r="W145" s="417">
        <f>ROUND(VLOOKUP($C145,$Z$123:AG167,4,FALSE)*E145,0)</f>
        <v>0</v>
      </c>
      <c r="X145" s="417">
        <f>ROUND(VLOOKUP($C146,$Z$123:AG167,5,FALSE)*F145,0)</f>
        <v>0</v>
      </c>
      <c r="Z145" s="131" t="s">
        <v>196</v>
      </c>
      <c r="AA145" s="645">
        <f>'Tuition Look Up- FYI Only'!D25*24</f>
        <v>9360</v>
      </c>
      <c r="AB145" s="352">
        <f t="shared" si="24"/>
        <v>1560</v>
      </c>
      <c r="AC145" s="362">
        <f t="shared" si="25"/>
        <v>1560</v>
      </c>
      <c r="AD145" s="362">
        <f t="shared" si="26"/>
        <v>1638</v>
      </c>
      <c r="AE145" s="362">
        <f t="shared" si="27"/>
        <v>1719.9</v>
      </c>
      <c r="AF145" s="363">
        <f t="shared" si="28"/>
        <v>1805.8950000000002</v>
      </c>
      <c r="AG145" s="364">
        <f t="shared" si="29"/>
        <v>1896.1897500000002</v>
      </c>
    </row>
    <row r="146" spans="1:37" s="51" customFormat="1" ht="13.15">
      <c r="A146" s="52"/>
      <c r="B146" s="109"/>
      <c r="C146" s="633" t="s">
        <v>247</v>
      </c>
      <c r="D146" s="105" t="s">
        <v>158</v>
      </c>
      <c r="E146" s="294">
        <f>N145</f>
        <v>1</v>
      </c>
      <c r="F146" s="294">
        <f>N146</f>
        <v>1</v>
      </c>
      <c r="G146" s="43"/>
      <c r="I146" s="236"/>
      <c r="J146" s="234"/>
      <c r="K146" s="494">
        <v>1.03</v>
      </c>
      <c r="L146" s="495">
        <v>0</v>
      </c>
      <c r="M146" s="321">
        <f>$O$13</f>
        <v>12</v>
      </c>
      <c r="N146" s="655">
        <v>1</v>
      </c>
      <c r="O146" s="321"/>
      <c r="P146" s="502"/>
      <c r="Q146" s="581"/>
      <c r="R146" s="581"/>
      <c r="S146" s="581"/>
      <c r="T146" s="581"/>
      <c r="U146" s="581"/>
      <c r="V146" s="165"/>
      <c r="W146" s="167"/>
      <c r="X146" s="167"/>
      <c r="Z146" s="360" t="s">
        <v>197</v>
      </c>
      <c r="AA146" s="645">
        <f>'Tuition Look Up- FYI Only'!D26*24</f>
        <v>9600</v>
      </c>
      <c r="AB146" s="352">
        <f t="shared" si="24"/>
        <v>1600</v>
      </c>
      <c r="AC146" s="362">
        <f t="shared" si="25"/>
        <v>1600</v>
      </c>
      <c r="AD146" s="362">
        <f t="shared" si="26"/>
        <v>1680</v>
      </c>
      <c r="AE146" s="362">
        <f t="shared" si="27"/>
        <v>1764</v>
      </c>
      <c r="AF146" s="363">
        <f t="shared" si="28"/>
        <v>1852.2</v>
      </c>
      <c r="AG146" s="364">
        <f t="shared" si="29"/>
        <v>1944.8100000000002</v>
      </c>
    </row>
    <row r="147" spans="1:37" ht="13.15">
      <c r="A147" s="14"/>
      <c r="B147" s="98"/>
      <c r="C147" s="367"/>
      <c r="D147" s="77" t="s">
        <v>14</v>
      </c>
      <c r="E147" s="439">
        <f>ROUND(J145*K145*E145,0)</f>
        <v>0</v>
      </c>
      <c r="F147" s="439">
        <f>ROUND(J145*K145*F145*K146,0)</f>
        <v>0</v>
      </c>
      <c r="G147" s="193">
        <f>SUM(E147:F147)</f>
        <v>0</v>
      </c>
      <c r="I147" s="235"/>
      <c r="J147" s="232"/>
      <c r="K147" s="318"/>
      <c r="L147" s="501"/>
      <c r="M147" s="321">
        <f>$O$14</f>
        <v>12</v>
      </c>
      <c r="N147" s="655">
        <v>0</v>
      </c>
      <c r="O147" s="321"/>
      <c r="P147" s="502"/>
      <c r="Q147" s="582"/>
      <c r="R147" s="582"/>
      <c r="S147" s="582"/>
      <c r="T147" s="582"/>
      <c r="U147" s="582"/>
      <c r="V147" s="73"/>
      <c r="W147" s="167"/>
      <c r="X147" s="167"/>
      <c r="Z147" s="360" t="s">
        <v>199</v>
      </c>
      <c r="AA147" s="645">
        <f>'Tuition Look Up- FYI Only'!D27*24</f>
        <v>8184</v>
      </c>
      <c r="AB147" s="352">
        <f t="shared" si="24"/>
        <v>1364</v>
      </c>
      <c r="AC147" s="362">
        <f t="shared" si="25"/>
        <v>1364</v>
      </c>
      <c r="AD147" s="362">
        <f t="shared" si="26"/>
        <v>1432.2</v>
      </c>
      <c r="AE147" s="362">
        <f t="shared" si="27"/>
        <v>1503.8100000000002</v>
      </c>
      <c r="AF147" s="363">
        <f t="shared" si="28"/>
        <v>1579.0005000000003</v>
      </c>
      <c r="AG147" s="364">
        <f t="shared" si="29"/>
        <v>1657.9505250000004</v>
      </c>
    </row>
    <row r="148" spans="1:37" ht="13.15">
      <c r="A148" s="14"/>
      <c r="B148" s="98"/>
      <c r="C148" s="367"/>
      <c r="D148" s="77" t="s">
        <v>29</v>
      </c>
      <c r="E148" s="190">
        <f>ROUND(E147*$AE$152,0)</f>
        <v>0</v>
      </c>
      <c r="F148" s="190">
        <f>ROUND(F147*$AE$152,0)</f>
        <v>0</v>
      </c>
      <c r="G148" s="193">
        <f>SUM(E148:F148)</f>
        <v>0</v>
      </c>
      <c r="I148" s="235"/>
      <c r="J148" s="232"/>
      <c r="K148" s="318"/>
      <c r="L148" s="501"/>
      <c r="M148" s="321">
        <f>$O$15</f>
        <v>12</v>
      </c>
      <c r="N148" s="655">
        <v>0</v>
      </c>
      <c r="O148" s="321"/>
      <c r="P148" s="502"/>
      <c r="Q148" s="582"/>
      <c r="R148" s="582"/>
      <c r="S148" s="582"/>
      <c r="T148" s="582"/>
      <c r="U148" s="582"/>
      <c r="V148" s="73"/>
      <c r="W148" s="167"/>
      <c r="X148" s="167"/>
      <c r="Z148" s="360" t="s">
        <v>169</v>
      </c>
      <c r="AA148" s="645">
        <f>'Tuition Look Up- FYI Only'!D28*24</f>
        <v>32424</v>
      </c>
      <c r="AB148" s="352">
        <f t="shared" si="24"/>
        <v>5404</v>
      </c>
      <c r="AC148" s="362">
        <f t="shared" si="25"/>
        <v>5404</v>
      </c>
      <c r="AD148" s="362">
        <f t="shared" si="26"/>
        <v>5674.2</v>
      </c>
      <c r="AE148" s="362">
        <f t="shared" si="27"/>
        <v>5957.91</v>
      </c>
      <c r="AF148" s="363">
        <f t="shared" si="28"/>
        <v>6255.8055000000004</v>
      </c>
      <c r="AG148" s="364">
        <f t="shared" si="29"/>
        <v>6568.5957750000007</v>
      </c>
    </row>
    <row r="149" spans="1:37" ht="15">
      <c r="A149" s="14"/>
      <c r="B149" s="98"/>
      <c r="C149" s="367"/>
      <c r="D149" s="77" t="s">
        <v>28</v>
      </c>
      <c r="E149" s="208">
        <f>ROUND($AE$153*E145,0)</f>
        <v>0</v>
      </c>
      <c r="F149" s="208">
        <f>ROUND($AE$153*F145,0)</f>
        <v>0</v>
      </c>
      <c r="G149" s="209">
        <f>SUM(E149:F149)</f>
        <v>0</v>
      </c>
      <c r="I149" s="235"/>
      <c r="J149" s="232"/>
      <c r="K149" s="318"/>
      <c r="L149" s="501"/>
      <c r="M149" s="321">
        <f>$O$16</f>
        <v>12</v>
      </c>
      <c r="N149" s="655">
        <v>0</v>
      </c>
      <c r="O149" s="321"/>
      <c r="P149" s="502"/>
      <c r="Q149" s="581"/>
      <c r="R149" s="581"/>
      <c r="S149" s="581"/>
      <c r="T149" s="581"/>
      <c r="U149" s="581"/>
      <c r="V149" s="73"/>
      <c r="W149" s="167"/>
      <c r="X149" s="167"/>
      <c r="Z149" s="360" t="s">
        <v>221</v>
      </c>
      <c r="AA149" s="645">
        <f>'Tuition Look Up- FYI Only'!D29*24</f>
        <v>9624</v>
      </c>
      <c r="AB149" s="352">
        <f t="shared" si="24"/>
        <v>1604</v>
      </c>
      <c r="AC149" s="362">
        <f t="shared" si="25"/>
        <v>1604</v>
      </c>
      <c r="AD149" s="362">
        <f t="shared" si="26"/>
        <v>1684.2</v>
      </c>
      <c r="AE149" s="362">
        <f t="shared" si="27"/>
        <v>1768.41</v>
      </c>
      <c r="AF149" s="363">
        <f t="shared" si="28"/>
        <v>1856.8305000000003</v>
      </c>
      <c r="AG149" s="364">
        <f t="shared" si="29"/>
        <v>1949.6720250000003</v>
      </c>
    </row>
    <row r="150" spans="1:37" ht="13.5" thickBot="1">
      <c r="A150" s="14"/>
      <c r="B150" s="98"/>
      <c r="C150" s="106"/>
      <c r="D150" s="86" t="s">
        <v>157</v>
      </c>
      <c r="E150" s="210">
        <f>SUM(E148:E149)</f>
        <v>0</v>
      </c>
      <c r="F150" s="210">
        <f t="shared" ref="F150" si="32">SUM(F148:F149)</f>
        <v>0</v>
      </c>
      <c r="G150" s="211">
        <f>SUM(G148:G149)</f>
        <v>0</v>
      </c>
      <c r="I150" s="23"/>
      <c r="J150" s="42"/>
      <c r="K150" s="290"/>
      <c r="L150" s="290"/>
      <c r="M150" s="118"/>
      <c r="N150" s="657"/>
      <c r="O150" s="321"/>
      <c r="P150" s="425"/>
      <c r="Q150" s="581"/>
      <c r="R150" s="581"/>
      <c r="S150" s="581"/>
      <c r="T150" s="581"/>
      <c r="U150" s="581"/>
      <c r="V150" s="166"/>
      <c r="W150" s="168"/>
      <c r="X150" s="168"/>
      <c r="Z150" s="522" t="s">
        <v>222</v>
      </c>
      <c r="AA150" s="645">
        <f>'Tuition Look Up- FYI Only'!D30*24</f>
        <v>9000</v>
      </c>
      <c r="AB150" s="352">
        <f t="shared" si="24"/>
        <v>1500</v>
      </c>
      <c r="AC150" s="362">
        <f t="shared" si="25"/>
        <v>1500</v>
      </c>
      <c r="AD150" s="362">
        <f t="shared" si="26"/>
        <v>1575</v>
      </c>
      <c r="AE150" s="362">
        <f t="shared" si="27"/>
        <v>1653.75</v>
      </c>
      <c r="AF150" s="363">
        <f t="shared" si="28"/>
        <v>1736.4375</v>
      </c>
      <c r="AG150" s="364">
        <f t="shared" si="29"/>
        <v>1823.2593750000001</v>
      </c>
    </row>
    <row r="151" spans="1:37" ht="13.5" thickBot="1">
      <c r="A151" s="14"/>
      <c r="B151" s="98"/>
      <c r="C151" s="106"/>
      <c r="D151" s="77"/>
      <c r="E151" s="29"/>
      <c r="F151" s="29"/>
      <c r="G151" s="102"/>
      <c r="I151" s="23"/>
      <c r="P151" s="26"/>
      <c r="Q151" s="32"/>
      <c r="R151" s="32"/>
      <c r="S151" s="32"/>
      <c r="T151" s="32"/>
      <c r="U151" s="32"/>
      <c r="V151" s="622" t="s">
        <v>1</v>
      </c>
      <c r="W151" s="169">
        <f>SUM(W117:W150)</f>
        <v>0</v>
      </c>
      <c r="X151" s="169">
        <f>SUM(X117:X150)</f>
        <v>0</v>
      </c>
    </row>
    <row r="152" spans="1:37" s="51" customFormat="1" ht="13.5" customHeight="1" thickBot="1">
      <c r="A152" s="14"/>
      <c r="C152" s="82"/>
      <c r="D152" s="82" t="s">
        <v>84</v>
      </c>
      <c r="E152" s="212">
        <f>SUMIF($D$117:$D$151,"*Salary",E117:E151)</f>
        <v>0</v>
      </c>
      <c r="F152" s="212">
        <f t="shared" ref="F152" si="33">SUMIF($D$117:$D$151,"*Salary",F117:F151)</f>
        <v>0</v>
      </c>
      <c r="G152" s="213">
        <f>SUM(E152:F152)</f>
        <v>0</v>
      </c>
      <c r="I152" s="23"/>
      <c r="J152" s="255"/>
      <c r="K152" s="255"/>
      <c r="L152" s="255"/>
      <c r="M152" s="255"/>
      <c r="N152" s="255"/>
      <c r="O152" s="255"/>
      <c r="P152" s="676"/>
      <c r="Q152" s="676"/>
      <c r="R152" s="676"/>
      <c r="S152" s="255"/>
      <c r="T152" s="255"/>
      <c r="U152" s="255"/>
      <c r="V152" s="255"/>
      <c r="Z152" s="48" t="s">
        <v>148</v>
      </c>
      <c r="AA152" s="562"/>
      <c r="AB152" s="562"/>
      <c r="AC152" s="49"/>
      <c r="AD152" s="50"/>
      <c r="AE152" s="229">
        <v>0.11</v>
      </c>
      <c r="AF152"/>
      <c r="AG152"/>
    </row>
    <row r="153" spans="1:37" s="51" customFormat="1" ht="13.15">
      <c r="A153" s="14"/>
      <c r="C153" s="82"/>
      <c r="D153" s="82" t="s">
        <v>85</v>
      </c>
      <c r="E153" s="214">
        <f>SUMIF($D$117:$D$151,"*Total Fringe",E117:E151)</f>
        <v>0</v>
      </c>
      <c r="F153" s="214">
        <f t="shared" ref="F153" si="34">SUMIF($D$117:$D$151,"*Total Fringe",F117:F151)</f>
        <v>0</v>
      </c>
      <c r="G153" s="215">
        <f>SUM(E153:F153)</f>
        <v>0</v>
      </c>
      <c r="I153" s="18"/>
      <c r="J153" s="255"/>
      <c r="K153" s="255"/>
      <c r="L153" s="255"/>
      <c r="M153" s="255"/>
      <c r="N153" s="255"/>
      <c r="O153" s="255"/>
      <c r="P153" s="676"/>
      <c r="Q153" s="676"/>
      <c r="R153" s="676"/>
      <c r="S153" s="255"/>
      <c r="T153" s="255"/>
      <c r="U153" s="255"/>
      <c r="V153" s="255"/>
      <c r="Z153" s="217" t="s">
        <v>72</v>
      </c>
      <c r="AA153" s="563"/>
      <c r="AB153" s="563"/>
      <c r="AC153" s="218"/>
      <c r="AD153" s="218"/>
      <c r="AE153" s="241">
        <v>558</v>
      </c>
      <c r="AF153"/>
      <c r="AG153"/>
    </row>
    <row r="154" spans="1:37" s="51" customFormat="1" ht="13.15">
      <c r="A154" s="14"/>
      <c r="C154" s="82"/>
      <c r="D154" s="184"/>
      <c r="E154" s="181"/>
      <c r="F154" s="181"/>
      <c r="G154" s="182"/>
      <c r="I154" s="18"/>
      <c r="J154" s="533"/>
      <c r="K154" s="533"/>
      <c r="L154" s="533"/>
      <c r="M154" s="262"/>
      <c r="N154" s="262"/>
      <c r="O154" s="538"/>
      <c r="P154" s="537"/>
      <c r="Q154" s="537"/>
      <c r="R154" s="537"/>
      <c r="S154" s="255"/>
      <c r="T154" s="255"/>
      <c r="U154" s="255"/>
      <c r="V154" s="255"/>
      <c r="Z154"/>
      <c r="AA154"/>
      <c r="AB154"/>
      <c r="AC154"/>
      <c r="AD154"/>
      <c r="AE154"/>
      <c r="AF154"/>
      <c r="AG154"/>
    </row>
    <row r="155" spans="1:37" s="51" customFormat="1" ht="13.15">
      <c r="A155" s="52"/>
      <c r="B155" s="9"/>
      <c r="C155" s="97"/>
      <c r="D155" s="65"/>
      <c r="E155" s="21" t="str">
        <f>E10</f>
        <v>Year 1</v>
      </c>
      <c r="F155" s="21" t="str">
        <f>F10</f>
        <v>Year 2</v>
      </c>
      <c r="G155" s="63" t="s">
        <v>1</v>
      </c>
      <c r="J155" s="679"/>
      <c r="K155" s="679"/>
      <c r="L155" s="679"/>
      <c r="M155" s="679"/>
      <c r="N155" s="679"/>
      <c r="O155" s="679"/>
      <c r="P155" s="679"/>
      <c r="Q155" s="679"/>
      <c r="R155" s="678"/>
      <c r="S155" s="678"/>
      <c r="T155" s="678"/>
      <c r="U155" s="678"/>
      <c r="V155" s="678"/>
      <c r="Z155"/>
      <c r="AA155"/>
      <c r="AB155"/>
      <c r="AC155"/>
      <c r="AD155"/>
      <c r="AE155"/>
      <c r="AF155"/>
      <c r="AG155"/>
    </row>
    <row r="156" spans="1:37" s="51" customFormat="1" ht="13.15">
      <c r="A156" s="27" t="s">
        <v>22</v>
      </c>
      <c r="B156" s="282" t="s">
        <v>6</v>
      </c>
      <c r="C156" s="97"/>
      <c r="D156" s="105" t="s">
        <v>158</v>
      </c>
      <c r="E156" s="491"/>
      <c r="F156" s="491"/>
      <c r="G156" s="63"/>
      <c r="J156" s="533"/>
      <c r="K156" s="533"/>
      <c r="L156" s="533"/>
      <c r="M156" s="618"/>
      <c r="N156" s="539"/>
      <c r="O156" s="539"/>
      <c r="P156" s="618"/>
      <c r="Q156" s="618"/>
      <c r="R156" s="248"/>
      <c r="S156" s="619"/>
      <c r="T156" s="619"/>
      <c r="U156" s="619"/>
      <c r="V156" s="619"/>
    </row>
    <row r="157" spans="1:37" s="6" customFormat="1" ht="13.15">
      <c r="A157" s="14"/>
      <c r="C157" s="159"/>
      <c r="D157" s="156" t="s">
        <v>151</v>
      </c>
      <c r="E157" s="630"/>
      <c r="F157" s="630"/>
      <c r="G157" s="193">
        <f>SUM(E157:F157)</f>
        <v>0</v>
      </c>
      <c r="J157" s="620"/>
      <c r="K157" s="620"/>
      <c r="L157" s="620"/>
      <c r="M157" s="406"/>
      <c r="N157" s="406"/>
      <c r="O157" s="406"/>
      <c r="P157" s="406"/>
      <c r="Q157" s="406"/>
      <c r="R157" s="537"/>
      <c r="S157" s="537"/>
      <c r="T157" s="537"/>
      <c r="U157" s="537"/>
      <c r="V157" s="537"/>
      <c r="W157" s="608"/>
      <c r="X157" s="608"/>
      <c r="Y157" s="608"/>
      <c r="Z157" s="51"/>
      <c r="AA157" s="51"/>
      <c r="AB157" s="51"/>
      <c r="AC157" s="51"/>
      <c r="AD157" s="51"/>
      <c r="AE157" s="51"/>
      <c r="AF157" s="51"/>
      <c r="AG157" s="51"/>
      <c r="AH157" s="51"/>
      <c r="AI157" s="51"/>
      <c r="AJ157" s="51"/>
      <c r="AK157" s="51"/>
    </row>
    <row r="158" spans="1:37" s="6" customFormat="1" ht="13.15">
      <c r="A158" s="52"/>
      <c r="D158" s="44" t="s">
        <v>29</v>
      </c>
      <c r="E158" s="190">
        <f>ROUND(E157*$AE$167,0)</f>
        <v>0</v>
      </c>
      <c r="F158" s="190">
        <f>ROUND(F157*$AE$167,0)</f>
        <v>0</v>
      </c>
      <c r="G158" s="193">
        <f>SUM(E158:F158)</f>
        <v>0</v>
      </c>
      <c r="J158" s="620"/>
      <c r="K158" s="620"/>
      <c r="L158" s="620"/>
      <c r="M158" s="620"/>
      <c r="N158" s="620"/>
      <c r="O158" s="620"/>
      <c r="P158" s="255"/>
      <c r="Q158" s="255"/>
      <c r="R158" s="255"/>
      <c r="S158" s="255"/>
      <c r="T158" s="255"/>
      <c r="U158" s="255"/>
      <c r="V158" s="255"/>
      <c r="W158" s="175"/>
      <c r="X158" s="175"/>
      <c r="Y158" s="175"/>
      <c r="Z158" s="51"/>
      <c r="AA158" s="51"/>
      <c r="AB158" s="51"/>
      <c r="AC158" s="51"/>
      <c r="AD158" s="51"/>
      <c r="AE158" s="51"/>
      <c r="AF158" s="51"/>
      <c r="AG158" s="51"/>
      <c r="AH158" s="51"/>
      <c r="AI158" s="51"/>
      <c r="AJ158" s="51"/>
      <c r="AK158" s="51"/>
    </row>
    <row r="159" spans="1:37" s="51" customFormat="1" ht="13.15">
      <c r="A159" s="52"/>
      <c r="B159" s="9"/>
      <c r="C159" s="97"/>
      <c r="D159" s="632"/>
      <c r="E159" s="55"/>
      <c r="F159" s="55"/>
      <c r="G159" s="631"/>
      <c r="J159" s="406"/>
      <c r="K159" s="406"/>
      <c r="L159" s="406"/>
      <c r="M159" s="500"/>
      <c r="N159" s="406"/>
      <c r="O159" s="406"/>
      <c r="P159" s="255"/>
      <c r="Q159" s="255"/>
      <c r="R159" s="255"/>
      <c r="S159" s="255"/>
      <c r="T159" s="255"/>
      <c r="U159" s="255"/>
      <c r="V159" s="255"/>
      <c r="W159" s="6"/>
      <c r="X159" s="6"/>
      <c r="Y159" s="108"/>
      <c r="AH159" s="6"/>
      <c r="AI159" s="6"/>
      <c r="AJ159" s="6"/>
      <c r="AK159" s="6"/>
    </row>
    <row r="160" spans="1:37" s="51" customFormat="1" ht="13.15">
      <c r="A160" s="27" t="s">
        <v>136</v>
      </c>
      <c r="B160" s="282" t="s">
        <v>6</v>
      </c>
      <c r="C160" s="97"/>
      <c r="D160" s="105" t="s">
        <v>158</v>
      </c>
      <c r="E160" s="491"/>
      <c r="F160" s="491"/>
      <c r="G160" s="43"/>
      <c r="J160" s="255"/>
      <c r="K160" s="255"/>
      <c r="L160" s="255"/>
      <c r="M160" s="618"/>
      <c r="N160" s="539"/>
      <c r="O160" s="539"/>
      <c r="P160" s="618"/>
      <c r="Q160" s="618"/>
      <c r="R160" s="255"/>
      <c r="S160" s="255"/>
      <c r="T160" s="255"/>
      <c r="U160" s="255"/>
      <c r="V160" s="255"/>
      <c r="W160" s="672"/>
      <c r="X160" s="672"/>
      <c r="Y160" s="141"/>
      <c r="Z160" s="141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</row>
    <row r="161" spans="1:37" s="6" customFormat="1" ht="13.15">
      <c r="C161" s="159"/>
      <c r="D161" s="156" t="s">
        <v>151</v>
      </c>
      <c r="E161" s="630"/>
      <c r="F161" s="630"/>
      <c r="G161" s="193">
        <f>SUM(E161:F161)</f>
        <v>0</v>
      </c>
      <c r="J161" s="620"/>
      <c r="K161" s="620"/>
      <c r="L161" s="620"/>
      <c r="M161" s="406"/>
      <c r="N161" s="406"/>
      <c r="O161" s="406"/>
      <c r="P161" s="406"/>
      <c r="Q161" s="406"/>
      <c r="R161" s="537"/>
      <c r="S161" s="537"/>
      <c r="T161" s="537"/>
      <c r="U161" s="537"/>
      <c r="V161" s="537"/>
      <c r="Z161" s="608"/>
      <c r="AA161" s="51"/>
      <c r="AB161" s="51"/>
      <c r="AC161" s="51"/>
      <c r="AD161" s="51"/>
      <c r="AE161" s="51"/>
      <c r="AF161" s="51"/>
      <c r="AG161" s="51"/>
      <c r="AH161"/>
      <c r="AI161"/>
      <c r="AJ161"/>
      <c r="AK161"/>
    </row>
    <row r="162" spans="1:37" s="6" customFormat="1" ht="13.15">
      <c r="A162" s="14"/>
      <c r="D162" s="44" t="s">
        <v>29</v>
      </c>
      <c r="E162" s="190">
        <f>ROUND(E161*$AE$167,0)</f>
        <v>0</v>
      </c>
      <c r="F162" s="190">
        <f>ROUND(F161*$AE$167,0)</f>
        <v>0</v>
      </c>
      <c r="G162" s="192">
        <f>SUM(E162:F162)</f>
        <v>0</v>
      </c>
      <c r="I162" s="4"/>
      <c r="J162" s="620"/>
      <c r="K162" s="620"/>
      <c r="L162" s="620"/>
      <c r="M162" s="620"/>
      <c r="N162" s="620"/>
      <c r="O162" s="620"/>
      <c r="P162" s="255"/>
      <c r="Q162" s="255"/>
      <c r="R162" s="255"/>
      <c r="S162" s="255"/>
      <c r="T162" s="255"/>
      <c r="U162" s="255"/>
      <c r="V162" s="255"/>
      <c r="Z162" s="175"/>
      <c r="AA162" s="51"/>
      <c r="AB162" s="51"/>
      <c r="AC162" s="51"/>
      <c r="AD162" s="51"/>
      <c r="AE162" s="51"/>
      <c r="AF162" s="51"/>
      <c r="AG162" s="51"/>
      <c r="AH162" s="51"/>
      <c r="AI162" s="51"/>
      <c r="AJ162" s="51"/>
      <c r="AK162" s="51"/>
    </row>
    <row r="163" spans="1:37" s="255" customFormat="1" ht="13.15">
      <c r="A163" s="264"/>
      <c r="D163" s="292"/>
      <c r="E163" s="438"/>
      <c r="F163" s="438"/>
      <c r="G163" s="440"/>
      <c r="I163" s="254"/>
      <c r="J163" s="406"/>
      <c r="K163" s="406"/>
      <c r="L163" s="406"/>
      <c r="M163" s="500"/>
      <c r="N163" s="406"/>
      <c r="O163" s="406"/>
      <c r="Z163" s="108"/>
      <c r="AA163" s="6"/>
      <c r="AB163" s="6"/>
      <c r="AC163" s="6"/>
      <c r="AD163" s="6"/>
      <c r="AE163" s="6"/>
      <c r="AF163" s="6"/>
      <c r="AG163" s="6"/>
      <c r="AH163" s="250"/>
      <c r="AI163" s="250"/>
      <c r="AJ163" s="250"/>
      <c r="AK163" s="250"/>
    </row>
    <row r="164" spans="1:37" s="6" customFormat="1">
      <c r="A164" s="14"/>
      <c r="C164" s="82"/>
      <c r="D164" s="82" t="s">
        <v>137</v>
      </c>
      <c r="E164" s="199">
        <f>SUMIF($D$155:$D$162,"*Wage",E155:E162)</f>
        <v>0</v>
      </c>
      <c r="F164" s="199">
        <f>SUMIF($D$155:$D$162,"*Wage",F155:F162)</f>
        <v>0</v>
      </c>
      <c r="G164" s="200">
        <f>SUM(E164:F164)</f>
        <v>0</v>
      </c>
      <c r="I164" s="4"/>
      <c r="J164" s="406"/>
      <c r="K164" s="406"/>
      <c r="L164" s="406"/>
      <c r="M164" s="500"/>
      <c r="N164" s="406"/>
      <c r="O164" s="406"/>
      <c r="P164" s="255"/>
      <c r="Q164" s="255"/>
      <c r="R164" s="255"/>
      <c r="S164" s="255"/>
      <c r="T164" s="255"/>
      <c r="U164" s="255"/>
      <c r="V164" s="255"/>
      <c r="Z164" s="141"/>
    </row>
    <row r="165" spans="1:37" s="6" customFormat="1">
      <c r="A165" s="14"/>
      <c r="C165" s="82"/>
      <c r="D165" s="82" t="s">
        <v>138</v>
      </c>
      <c r="E165" s="190">
        <f>SUMIF($D$155:$D$162,"*Fringe",E155:E162)</f>
        <v>0</v>
      </c>
      <c r="F165" s="190">
        <f>SUMIF($D$155:$D$162,"*Fringe",F155:F162)</f>
        <v>0</v>
      </c>
      <c r="G165" s="193">
        <f>SUM(E165:F165)</f>
        <v>0</v>
      </c>
      <c r="I165" s="4"/>
      <c r="K165" s="255"/>
      <c r="L165" s="255"/>
      <c r="AA165"/>
      <c r="AB165"/>
      <c r="AC165"/>
      <c r="AD165"/>
      <c r="AE165"/>
      <c r="AF165"/>
      <c r="AG165"/>
    </row>
    <row r="166" spans="1:37" ht="3.75" customHeight="1" thickBot="1">
      <c r="A166" t="s">
        <v>7</v>
      </c>
      <c r="D166" s="22" t="s">
        <v>6</v>
      </c>
      <c r="E166" s="29"/>
      <c r="F166" s="29"/>
      <c r="G166" s="102"/>
      <c r="I166" s="3"/>
      <c r="P166" s="6"/>
      <c r="Q166" s="6"/>
      <c r="R166" s="6"/>
      <c r="S166" s="6"/>
      <c r="T166" s="6"/>
      <c r="U166" s="6"/>
      <c r="V166" s="6"/>
      <c r="Z166" s="6"/>
      <c r="AA166" s="51"/>
      <c r="AB166" s="51"/>
      <c r="AC166" s="51"/>
      <c r="AD166" s="51"/>
      <c r="AE166" s="51"/>
      <c r="AF166" s="51"/>
      <c r="AG166" s="51"/>
      <c r="AH166" s="6"/>
      <c r="AI166" s="6"/>
      <c r="AJ166" s="6"/>
      <c r="AK166" s="6"/>
    </row>
    <row r="167" spans="1:37" ht="13.15">
      <c r="A167" s="69" t="s">
        <v>23</v>
      </c>
      <c r="B167" s="67"/>
      <c r="C167" s="67"/>
      <c r="D167" s="70"/>
      <c r="E167" s="201">
        <f>SUMIF($D$66:$D$165,"*Total Other Professional Salary",E66:E165)+SUMIF($D$66:$D$165,"*Total Post Doc Salary",E66:E165)+SUMIF($D$66:$D$165,"*Total Graduate Student Salary",E66:E165)+SUMIF($D$66:$D$165,"*Total Hourly Wages",E66:E165)</f>
        <v>0</v>
      </c>
      <c r="F167" s="201">
        <f>SUMIF($D$66:$D$165,"*Total Other Professional Salary",F66:F165)+SUMIF($D$66:$D$165,"*Total Post Doc Salary",F66:F165)+SUMIF($D$66:$D$165,"*Total Graduate Student Salary",F66:F165)+SUMIF($D$66:$D$165,"*Total Hourly Wages",F66:F165)</f>
        <v>0</v>
      </c>
      <c r="G167" s="202">
        <f>SUM(G164,G152,G113,G88)</f>
        <v>0</v>
      </c>
      <c r="I167" s="3"/>
      <c r="P167" s="6"/>
      <c r="Q167" s="6"/>
      <c r="R167" s="6"/>
      <c r="S167" s="6"/>
      <c r="T167" s="6"/>
      <c r="U167" s="6"/>
      <c r="V167" s="6"/>
      <c r="Z167" s="59" t="s">
        <v>149</v>
      </c>
      <c r="AA167" s="562"/>
      <c r="AB167" s="562"/>
      <c r="AC167" s="60"/>
      <c r="AD167" s="61"/>
      <c r="AE167" s="229">
        <v>0.11</v>
      </c>
      <c r="AF167" s="250"/>
      <c r="AG167" s="250"/>
      <c r="AH167" s="6"/>
      <c r="AI167" s="6"/>
      <c r="AJ167" s="6"/>
      <c r="AK167" s="6"/>
    </row>
    <row r="168" spans="1:37" ht="15">
      <c r="A168" s="69" t="s">
        <v>24</v>
      </c>
      <c r="B168" s="67"/>
      <c r="C168" s="67"/>
      <c r="D168" s="70"/>
      <c r="E168" s="203">
        <f>SUMIF($D$66:$D$165,"*Total Other Professional Fringe",E66:E165)+SUMIF($D$66:$D$165,"*Total Post Doc Fringe",E66:E165)++SUMIF($D$66:$D$165,"*Total Graduate Student Fringe",E66:E165)+SUMIF($D$66:$D$165,"*Total Fringe Benefits",E66:E165)</f>
        <v>0</v>
      </c>
      <c r="F168" s="203">
        <f>SUMIF($D$66:$D$165,"*Total Other Professional Fringe",F66:F165)+SUMIF($D$66:$D$165,"*Total Post Doc Fringe",F66:F165)++SUMIF($D$66:$D$165,"*Total Graduate Student Fringe",F66:F165)+SUMIF($D$66:$D$165,"*Total Fringe Benefits",F66:F165)</f>
        <v>0</v>
      </c>
      <c r="G168" s="204">
        <f>SUM(G165,G153,G114,G89)</f>
        <v>0</v>
      </c>
      <c r="I168" s="3"/>
      <c r="J168" s="489"/>
      <c r="K168" s="489"/>
      <c r="L168" s="489"/>
      <c r="M168" s="489"/>
      <c r="N168" s="489"/>
      <c r="O168" s="490"/>
      <c r="Z168" s="6"/>
      <c r="AA168" s="6"/>
      <c r="AB168" s="6"/>
      <c r="AC168" s="6"/>
      <c r="AD168" s="6"/>
      <c r="AE168" s="6"/>
      <c r="AF168" s="6"/>
      <c r="AG168" s="6"/>
    </row>
    <row r="169" spans="1:37" ht="13.15">
      <c r="A169" s="66" t="s">
        <v>25</v>
      </c>
      <c r="B169" s="67"/>
      <c r="C169" s="101"/>
      <c r="D169" s="101"/>
      <c r="E169" s="201">
        <f>SUM(E167:E168)</f>
        <v>0</v>
      </c>
      <c r="F169" s="201">
        <f>SUM(F167:F168)</f>
        <v>0</v>
      </c>
      <c r="G169" s="205">
        <f>SUM(E169:F169)</f>
        <v>0</v>
      </c>
      <c r="I169" s="4"/>
      <c r="N169" s="4"/>
      <c r="O169" s="2"/>
      <c r="Z169" s="6"/>
      <c r="AA169" s="6"/>
      <c r="AB169" s="6"/>
      <c r="AC169" s="6"/>
      <c r="AD169" s="6"/>
      <c r="AE169" s="6"/>
      <c r="AF169" s="6"/>
      <c r="AG169" s="6"/>
    </row>
    <row r="170" spans="1:37" ht="14.25">
      <c r="A170" s="24"/>
      <c r="B170" s="15"/>
      <c r="D170" s="16"/>
      <c r="E170" s="20"/>
      <c r="F170" s="20"/>
      <c r="G170" s="43"/>
      <c r="I170" s="4"/>
      <c r="J170" s="88"/>
      <c r="K170" s="323"/>
      <c r="L170" s="323"/>
      <c r="M170" s="4"/>
      <c r="N170" s="2"/>
      <c r="O170" s="2"/>
      <c r="AA170" s="6"/>
      <c r="AB170" s="6"/>
      <c r="AC170" s="6"/>
      <c r="AD170" s="6"/>
      <c r="AE170" s="6"/>
      <c r="AF170" s="6"/>
      <c r="AG170" s="6"/>
    </row>
    <row r="171" spans="1:37" ht="13.15">
      <c r="A171" s="10" t="s">
        <v>26</v>
      </c>
      <c r="D171" s="16"/>
      <c r="E171" s="206">
        <f>SUM(E61,E167)</f>
        <v>0</v>
      </c>
      <c r="F171" s="206">
        <f>SUM(F61,F167)</f>
        <v>0</v>
      </c>
      <c r="G171" s="207">
        <f>SUM(E171:F171)</f>
        <v>0</v>
      </c>
      <c r="I171" s="4"/>
      <c r="J171" s="3"/>
      <c r="K171" s="253"/>
      <c r="L171" s="253"/>
      <c r="AA171" s="6"/>
      <c r="AB171" s="6"/>
      <c r="AC171" s="6"/>
      <c r="AD171" s="6"/>
      <c r="AE171" s="6"/>
      <c r="AF171" s="6"/>
      <c r="AG171" s="6"/>
    </row>
    <row r="172" spans="1:37" ht="13.15">
      <c r="A172" s="1" t="s">
        <v>27</v>
      </c>
      <c r="D172" s="16"/>
      <c r="E172" s="206">
        <f>SUM(E62,E168)</f>
        <v>0</v>
      </c>
      <c r="F172" s="206">
        <f>SUM(F62,F168)</f>
        <v>0</v>
      </c>
      <c r="G172" s="207">
        <f>SUM(E172:F172)</f>
        <v>0</v>
      </c>
      <c r="I172" s="4"/>
      <c r="J172" s="3"/>
      <c r="K172" s="253"/>
      <c r="L172" s="253"/>
    </row>
    <row r="173" spans="1:37" ht="13.15">
      <c r="A173" s="139"/>
      <c r="B173" s="660" t="s">
        <v>142</v>
      </c>
      <c r="C173" s="660"/>
      <c r="D173" s="660"/>
      <c r="E173" s="194">
        <f>SUM(E171:E172)</f>
        <v>0</v>
      </c>
      <c r="F173" s="194">
        <f t="shared" ref="F173" si="35">SUM(F171:F172)</f>
        <v>0</v>
      </c>
      <c r="G173" s="195">
        <f>SUM(E173:F173)</f>
        <v>0</v>
      </c>
      <c r="I173" s="4"/>
      <c r="J173" s="3"/>
      <c r="K173" s="253"/>
      <c r="L173" s="253"/>
      <c r="AA173" s="137"/>
    </row>
    <row r="174" spans="1:37" ht="13.15">
      <c r="A174" s="24"/>
      <c r="B174" s="15"/>
      <c r="G174" s="64"/>
      <c r="H174" s="12"/>
      <c r="I174" s="4"/>
      <c r="J174" s="3"/>
      <c r="K174" s="253"/>
      <c r="L174" s="253"/>
      <c r="M174" s="4"/>
      <c r="N174" s="2"/>
      <c r="O174" s="2"/>
      <c r="AA174" s="136"/>
    </row>
    <row r="175" spans="1:37" ht="13.15">
      <c r="A175" s="10" t="s">
        <v>0</v>
      </c>
      <c r="G175" s="64"/>
      <c r="I175" s="4"/>
      <c r="J175" s="3"/>
      <c r="K175" s="253"/>
      <c r="L175" s="253"/>
      <c r="M175" s="4"/>
      <c r="N175" s="2"/>
      <c r="O175" s="2"/>
      <c r="AA175" s="136"/>
      <c r="AB175" s="53"/>
    </row>
    <row r="176" spans="1:37">
      <c r="A176" s="40" t="s">
        <v>46</v>
      </c>
      <c r="G176" s="64"/>
      <c r="H176" s="12"/>
      <c r="I176" s="4"/>
      <c r="J176" s="52"/>
      <c r="K176" s="252"/>
      <c r="L176" s="252"/>
      <c r="M176" s="52"/>
      <c r="N176" s="51"/>
      <c r="O176" s="51"/>
      <c r="AB176" s="53"/>
    </row>
    <row r="177" spans="1:37" s="51" customFormat="1">
      <c r="B177" s="91"/>
      <c r="D177" s="80"/>
      <c r="E177" s="634">
        <v>0</v>
      </c>
      <c r="F177" s="634">
        <v>0</v>
      </c>
      <c r="G177" s="193">
        <f>SUM(E177:F177)</f>
        <v>0</v>
      </c>
      <c r="H177" s="3"/>
      <c r="I177" s="4"/>
      <c r="J177" s="52"/>
      <c r="K177" s="252"/>
      <c r="L177" s="252"/>
      <c r="M177" s="226"/>
      <c r="N177" s="226"/>
      <c r="O177" s="226"/>
      <c r="P177" s="227"/>
      <c r="S177"/>
      <c r="T177"/>
      <c r="U177"/>
      <c r="V177"/>
      <c r="Z177"/>
      <c r="AA177"/>
      <c r="AB177"/>
      <c r="AC177"/>
      <c r="AD177"/>
      <c r="AE177"/>
      <c r="AF177"/>
      <c r="AG177"/>
      <c r="AH177"/>
      <c r="AI177"/>
      <c r="AJ177"/>
      <c r="AK177"/>
    </row>
    <row r="178" spans="1:37" s="51" customFormat="1" ht="13.15">
      <c r="A178" s="103"/>
      <c r="B178" s="660" t="s">
        <v>50</v>
      </c>
      <c r="C178" s="660"/>
      <c r="D178" s="660"/>
      <c r="E178" s="222">
        <f>E177</f>
        <v>0</v>
      </c>
      <c r="F178" s="482">
        <f>F177</f>
        <v>0</v>
      </c>
      <c r="G178" s="223">
        <f>SUM(E178:F178)</f>
        <v>0</v>
      </c>
      <c r="H178" s="3"/>
      <c r="I178" s="4"/>
      <c r="J178" s="3"/>
      <c r="K178" s="253"/>
      <c r="L178" s="253"/>
      <c r="M178" s="4"/>
      <c r="N178" s="52"/>
      <c r="O178" s="52"/>
    </row>
    <row r="179" spans="1:37" s="51" customFormat="1">
      <c r="A179" s="57"/>
      <c r="B179" s="39"/>
      <c r="C179" s="39"/>
      <c r="D179" s="39"/>
      <c r="E179" s="39"/>
      <c r="F179" s="39"/>
      <c r="G179" s="104"/>
      <c r="H179" s="38"/>
      <c r="I179" s="4"/>
      <c r="J179" s="3"/>
      <c r="K179" s="253"/>
      <c r="L179" s="253"/>
      <c r="M179" s="4"/>
      <c r="N179" s="52"/>
      <c r="O179" s="52"/>
    </row>
    <row r="180" spans="1:37" s="51" customFormat="1">
      <c r="A180" s="58" t="s">
        <v>51</v>
      </c>
      <c r="F180" s="96"/>
      <c r="G180" s="64"/>
      <c r="H180" s="12"/>
      <c r="I180" s="4"/>
      <c r="J180" s="52"/>
      <c r="K180" s="252"/>
      <c r="L180" s="252"/>
      <c r="M180" s="52"/>
      <c r="S180"/>
      <c r="T180"/>
      <c r="U180"/>
      <c r="V180"/>
      <c r="AH180"/>
      <c r="AI180"/>
      <c r="AJ180"/>
      <c r="AK180"/>
    </row>
    <row r="181" spans="1:37" s="51" customFormat="1">
      <c r="B181" s="91"/>
      <c r="D181" s="96"/>
      <c r="E181" s="635">
        <v>0</v>
      </c>
      <c r="F181" s="635">
        <v>0</v>
      </c>
      <c r="G181" s="99">
        <f>SUM(E181:F181)</f>
        <v>0</v>
      </c>
      <c r="H181" s="3"/>
      <c r="I181" s="4"/>
      <c r="J181" s="52"/>
      <c r="K181" s="252"/>
      <c r="L181" s="252"/>
      <c r="M181" s="52"/>
      <c r="S181"/>
      <c r="T181"/>
      <c r="U181"/>
      <c r="V181"/>
      <c r="Z181"/>
      <c r="AH181"/>
      <c r="AI181"/>
      <c r="AJ181"/>
      <c r="AK181"/>
    </row>
    <row r="182" spans="1:37" s="51" customFormat="1" ht="13.15">
      <c r="A182" s="103"/>
      <c r="B182" s="660" t="s">
        <v>57</v>
      </c>
      <c r="C182" s="660"/>
      <c r="D182" s="660"/>
      <c r="E182" s="194">
        <f>E181</f>
        <v>0</v>
      </c>
      <c r="F182" s="442">
        <f>F181</f>
        <v>0</v>
      </c>
      <c r="G182" s="195">
        <f>SUM(E182:F182)</f>
        <v>0</v>
      </c>
      <c r="H182" s="3"/>
      <c r="I182" s="4"/>
      <c r="J182" s="3"/>
      <c r="K182" s="253"/>
      <c r="L182" s="253"/>
      <c r="M182" s="4"/>
      <c r="N182" s="52"/>
      <c r="O182" s="52"/>
      <c r="W182"/>
      <c r="X182"/>
      <c r="Y182"/>
      <c r="Z182"/>
    </row>
    <row r="183" spans="1:37">
      <c r="A183" s="36"/>
      <c r="B183" s="37"/>
      <c r="C183" s="37"/>
      <c r="D183" s="37"/>
      <c r="E183" s="37"/>
      <c r="F183" s="37"/>
      <c r="G183" s="104"/>
      <c r="H183" s="38"/>
      <c r="I183" s="2"/>
      <c r="J183" s="13"/>
      <c r="K183" s="263"/>
      <c r="L183" s="263"/>
      <c r="M183" s="2"/>
      <c r="N183" s="2"/>
      <c r="O183" s="2"/>
      <c r="W183" s="51"/>
      <c r="X183" s="51"/>
      <c r="Y183" s="51"/>
      <c r="AA183" s="51"/>
      <c r="AB183" s="51"/>
      <c r="AC183" s="51"/>
      <c r="AD183" s="51"/>
      <c r="AE183" s="51"/>
      <c r="AF183" s="51"/>
      <c r="AG183" s="51"/>
    </row>
    <row r="184" spans="1:37" ht="17.45" customHeight="1">
      <c r="A184" s="40" t="s">
        <v>47</v>
      </c>
      <c r="B184" s="51"/>
      <c r="G184" s="42"/>
      <c r="I184" s="2"/>
      <c r="J184" s="13"/>
      <c r="K184" s="263"/>
      <c r="L184" s="263"/>
      <c r="M184" s="2"/>
      <c r="N184" s="2"/>
      <c r="O184" s="2"/>
      <c r="AA184" s="51"/>
      <c r="AB184" s="51"/>
      <c r="AC184" s="51"/>
      <c r="AD184" s="51"/>
      <c r="AE184" s="51"/>
      <c r="AF184" s="51"/>
      <c r="AG184" s="51"/>
    </row>
    <row r="185" spans="1:37">
      <c r="A185" s="8"/>
      <c r="B185" s="257"/>
      <c r="C185" s="257"/>
      <c r="E185" s="634">
        <v>0</v>
      </c>
      <c r="F185" s="634">
        <v>0</v>
      </c>
      <c r="G185" s="193">
        <f>SUM(E185:F185)</f>
        <v>0</v>
      </c>
      <c r="H185" s="2"/>
      <c r="I185" s="2"/>
      <c r="J185" s="2"/>
      <c r="K185" s="252"/>
      <c r="L185" s="252"/>
      <c r="M185" s="2"/>
      <c r="AA185" s="51"/>
      <c r="AB185" s="51"/>
      <c r="AC185" s="51"/>
      <c r="AD185" s="51"/>
      <c r="AE185" s="51"/>
      <c r="AF185" s="51"/>
      <c r="AG185" s="51"/>
    </row>
    <row r="186" spans="1:37" ht="13.15">
      <c r="A186" s="111"/>
      <c r="B186" s="660" t="s">
        <v>35</v>
      </c>
      <c r="C186" s="660"/>
      <c r="D186" s="660"/>
      <c r="E186" s="194">
        <f>E185</f>
        <v>0</v>
      </c>
      <c r="F186" s="442">
        <f>F185</f>
        <v>0</v>
      </c>
      <c r="G186" s="195">
        <f>SUM(G185:G185)</f>
        <v>0</v>
      </c>
      <c r="H186" s="2"/>
      <c r="I186" s="2"/>
      <c r="J186" s="2"/>
      <c r="K186" s="252"/>
      <c r="L186" s="252"/>
      <c r="M186" s="2"/>
      <c r="W186" s="51"/>
      <c r="X186" s="51"/>
      <c r="Y186" s="51"/>
    </row>
    <row r="187" spans="1:37">
      <c r="A187" s="8"/>
      <c r="G187" s="33"/>
      <c r="H187" s="28"/>
      <c r="I187" s="2"/>
      <c r="J187" s="13"/>
      <c r="K187" s="263"/>
      <c r="L187" s="263"/>
      <c r="M187" s="2"/>
      <c r="N187" s="2"/>
      <c r="O187" s="2"/>
      <c r="W187" s="51"/>
      <c r="X187" s="51"/>
      <c r="Y187" s="51"/>
      <c r="Z187" s="51"/>
    </row>
    <row r="188" spans="1:37" ht="13.5" customHeight="1">
      <c r="A188" s="40" t="s">
        <v>173</v>
      </c>
      <c r="B188" s="53"/>
      <c r="G188" s="42"/>
      <c r="H188" s="2"/>
      <c r="I188" s="52"/>
      <c r="J188" s="52"/>
      <c r="K188" s="252"/>
      <c r="L188" s="252"/>
      <c r="M188" s="52"/>
      <c r="W188" s="51"/>
      <c r="X188" s="51"/>
      <c r="Y188" s="51"/>
      <c r="Z188" s="51"/>
    </row>
    <row r="189" spans="1:37" s="51" customFormat="1" ht="13.5" customHeight="1">
      <c r="A189" s="58"/>
      <c r="B189" s="257" t="s">
        <v>6</v>
      </c>
      <c r="C189" s="257"/>
      <c r="E189" s="634">
        <v>0</v>
      </c>
      <c r="F189" s="634">
        <v>0</v>
      </c>
      <c r="G189" s="193">
        <f>SUM(E189:F189)</f>
        <v>0</v>
      </c>
      <c r="H189" s="52"/>
      <c r="I189" s="52"/>
      <c r="J189" s="52"/>
      <c r="K189" s="252"/>
      <c r="L189" s="252"/>
      <c r="M189" s="52"/>
      <c r="AA189"/>
      <c r="AB189"/>
      <c r="AC189"/>
      <c r="AD189"/>
      <c r="AE189"/>
      <c r="AF189"/>
      <c r="AG189"/>
    </row>
    <row r="190" spans="1:37" s="51" customFormat="1" ht="13.5" customHeight="1">
      <c r="A190" s="58"/>
      <c r="B190" s="257" t="s">
        <v>6</v>
      </c>
      <c r="C190" s="257"/>
      <c r="E190" s="634">
        <v>0</v>
      </c>
      <c r="F190" s="634">
        <v>0</v>
      </c>
      <c r="G190" s="193">
        <f>SUM(E190:F190)</f>
        <v>0</v>
      </c>
      <c r="H190" s="52"/>
      <c r="I190" s="52"/>
      <c r="J190" s="52"/>
      <c r="K190" s="252"/>
      <c r="L190" s="252"/>
      <c r="M190" s="52"/>
      <c r="AA190"/>
      <c r="AB190"/>
      <c r="AC190"/>
      <c r="AD190"/>
      <c r="AE190"/>
      <c r="AF190"/>
      <c r="AG190"/>
    </row>
    <row r="191" spans="1:37" s="51" customFormat="1" ht="13.15">
      <c r="A191" s="112"/>
      <c r="B191" s="660" t="s">
        <v>79</v>
      </c>
      <c r="C191" s="660"/>
      <c r="D191" s="660"/>
      <c r="E191" s="194">
        <f>SUM(E189:E190)</f>
        <v>0</v>
      </c>
      <c r="F191" s="194">
        <f>SUM(F189:F190)</f>
        <v>0</v>
      </c>
      <c r="G191" s="195">
        <f>SUM(G189:G190)</f>
        <v>0</v>
      </c>
      <c r="H191" s="52"/>
      <c r="I191" s="2"/>
      <c r="J191"/>
      <c r="K191" s="250"/>
      <c r="L191" s="250"/>
      <c r="M191"/>
      <c r="S191"/>
      <c r="T191"/>
      <c r="U191"/>
      <c r="V191"/>
      <c r="AA191"/>
      <c r="AB191"/>
      <c r="AC191"/>
      <c r="AD191"/>
      <c r="AE191"/>
      <c r="AF191"/>
      <c r="AG191"/>
      <c r="AH191"/>
      <c r="AI191"/>
      <c r="AJ191"/>
      <c r="AK191"/>
    </row>
    <row r="192" spans="1:37">
      <c r="A192" s="8"/>
      <c r="D192" s="16"/>
      <c r="E192" s="20"/>
      <c r="F192" s="20"/>
      <c r="G192" s="43"/>
      <c r="H192" s="2"/>
      <c r="I192" s="2"/>
      <c r="J192" s="2"/>
      <c r="K192" s="252"/>
      <c r="L192" s="252"/>
      <c r="M192" s="2"/>
      <c r="W192" s="51"/>
      <c r="X192" s="51"/>
      <c r="Y192" s="51"/>
      <c r="Z192" s="51"/>
    </row>
    <row r="193" spans="1:37">
      <c r="A193" s="40" t="s">
        <v>48</v>
      </c>
      <c r="D193" s="16"/>
      <c r="E193" s="20"/>
      <c r="F193" s="20"/>
      <c r="G193" s="43"/>
      <c r="H193" s="2"/>
      <c r="I193" s="2"/>
      <c r="J193" s="13"/>
      <c r="K193" s="263"/>
      <c r="L193" s="263"/>
      <c r="M193" s="2"/>
      <c r="N193" s="2"/>
      <c r="O193" s="2"/>
      <c r="S193" s="51"/>
      <c r="T193" s="51"/>
      <c r="U193" s="51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</row>
    <row r="194" spans="1:37">
      <c r="B194" s="265" t="s">
        <v>52</v>
      </c>
      <c r="C194" s="257"/>
      <c r="E194" s="634">
        <v>0</v>
      </c>
      <c r="F194" s="634">
        <v>0</v>
      </c>
      <c r="G194" s="193">
        <f t="shared" ref="G194:G200" si="36">SUM(E194:F194)</f>
        <v>0</v>
      </c>
      <c r="H194" s="2"/>
      <c r="I194" s="2"/>
      <c r="J194" s="2"/>
      <c r="K194" s="252"/>
      <c r="L194" s="252"/>
      <c r="M194" s="2"/>
      <c r="W194" s="51"/>
      <c r="X194" s="51"/>
      <c r="Y194" s="51"/>
      <c r="Z194" s="51"/>
      <c r="AA194" s="51"/>
      <c r="AB194" s="51"/>
      <c r="AC194" s="51"/>
      <c r="AD194" s="51"/>
      <c r="AE194" s="51"/>
      <c r="AF194" s="51"/>
      <c r="AG194" s="51"/>
    </row>
    <row r="195" spans="1:37">
      <c r="B195" s="34" t="s">
        <v>53</v>
      </c>
      <c r="C195" s="257"/>
      <c r="D195" s="17"/>
      <c r="E195" s="634">
        <v>0</v>
      </c>
      <c r="F195" s="634">
        <v>0</v>
      </c>
      <c r="G195" s="193">
        <f t="shared" si="36"/>
        <v>0</v>
      </c>
      <c r="H195" s="2"/>
      <c r="I195" s="4"/>
      <c r="J195" s="2"/>
      <c r="K195" s="252"/>
      <c r="L195" s="252"/>
      <c r="M195" s="2"/>
      <c r="W195" s="51"/>
      <c r="X195" s="51"/>
      <c r="Y195" s="51"/>
      <c r="Z195" s="51"/>
    </row>
    <row r="196" spans="1:37">
      <c r="B196" s="34" t="s">
        <v>54</v>
      </c>
      <c r="C196" s="257"/>
      <c r="D196" s="17"/>
      <c r="E196" s="634">
        <v>0</v>
      </c>
      <c r="F196" s="634">
        <v>0</v>
      </c>
      <c r="G196" s="193">
        <f t="shared" si="36"/>
        <v>0</v>
      </c>
      <c r="H196" s="3"/>
      <c r="I196" s="4"/>
      <c r="J196" s="2"/>
      <c r="K196" s="252"/>
      <c r="L196" s="252"/>
      <c r="M196" s="2"/>
      <c r="W196" s="51"/>
      <c r="X196" s="51"/>
      <c r="Y196" s="51"/>
      <c r="Z196" s="51"/>
    </row>
    <row r="197" spans="1:37">
      <c r="B197" s="34" t="s">
        <v>55</v>
      </c>
      <c r="C197" s="257"/>
      <c r="D197" s="17"/>
      <c r="E197" s="634">
        <v>0</v>
      </c>
      <c r="F197" s="634">
        <v>0</v>
      </c>
      <c r="G197" s="193">
        <f t="shared" si="36"/>
        <v>0</v>
      </c>
      <c r="H197" s="3"/>
      <c r="I197" s="4"/>
      <c r="J197" s="2"/>
      <c r="K197" s="252"/>
      <c r="L197" s="252"/>
      <c r="M197" s="2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51"/>
    </row>
    <row r="198" spans="1:37" s="250" customFormat="1">
      <c r="B198" s="34" t="s">
        <v>94</v>
      </c>
      <c r="C198" s="257"/>
      <c r="D198" s="265"/>
      <c r="E198" s="634">
        <v>0</v>
      </c>
      <c r="F198" s="634">
        <v>0</v>
      </c>
      <c r="G198" s="441">
        <f t="shared" si="36"/>
        <v>0</v>
      </c>
      <c r="H198" s="253"/>
      <c r="I198" s="254"/>
      <c r="J198" s="252"/>
      <c r="K198" s="252"/>
      <c r="L198" s="252"/>
      <c r="M198" s="252"/>
    </row>
    <row r="199" spans="1:37">
      <c r="B199" s="34" t="s">
        <v>236</v>
      </c>
      <c r="C199" s="257"/>
      <c r="D199" s="17"/>
      <c r="E199" s="634">
        <v>0</v>
      </c>
      <c r="F199" s="634">
        <v>0</v>
      </c>
      <c r="G199" s="193">
        <f t="shared" si="36"/>
        <v>0</v>
      </c>
      <c r="H199" s="3"/>
      <c r="I199" s="4"/>
      <c r="J199" s="2"/>
      <c r="K199" s="252"/>
      <c r="L199" s="252"/>
      <c r="M199" s="2"/>
      <c r="W199" s="51"/>
      <c r="X199" s="51"/>
      <c r="Y199" s="51"/>
      <c r="Z199" s="51"/>
    </row>
    <row r="200" spans="1:37">
      <c r="B200" s="34" t="s">
        <v>235</v>
      </c>
      <c r="C200" s="257"/>
      <c r="D200" s="17"/>
      <c r="E200" s="634">
        <v>0</v>
      </c>
      <c r="F200" s="634">
        <v>0</v>
      </c>
      <c r="G200" s="193">
        <f t="shared" si="36"/>
        <v>0</v>
      </c>
      <c r="H200" s="3"/>
      <c r="I200" s="4"/>
      <c r="J200" s="2"/>
      <c r="K200" s="252"/>
      <c r="L200" s="252"/>
      <c r="M200" s="2"/>
      <c r="W200" s="51"/>
      <c r="X200" s="51"/>
      <c r="Y200" s="51"/>
      <c r="Z200" s="51"/>
    </row>
    <row r="201" spans="1:37" ht="13.15">
      <c r="A201" s="111"/>
      <c r="B201" s="662" t="s">
        <v>36</v>
      </c>
      <c r="C201" s="662"/>
      <c r="D201" s="662"/>
      <c r="E201" s="194">
        <f>SUM(E194:E200)</f>
        <v>0</v>
      </c>
      <c r="F201" s="194">
        <f t="shared" ref="F201:G201" si="37">SUM(F194:F200)</f>
        <v>0</v>
      </c>
      <c r="G201" s="195">
        <f t="shared" si="37"/>
        <v>0</v>
      </c>
      <c r="H201" s="3"/>
      <c r="I201" s="4"/>
      <c r="J201" s="2"/>
      <c r="K201" s="252"/>
      <c r="L201" s="252"/>
      <c r="M201" s="2"/>
      <c r="W201" s="250"/>
      <c r="X201" s="250"/>
      <c r="Y201" s="250"/>
      <c r="Z201" s="51"/>
    </row>
    <row r="202" spans="1:37" s="259" customFormat="1" ht="13.15">
      <c r="A202" s="542"/>
      <c r="B202" s="627"/>
      <c r="C202" s="627"/>
      <c r="D202" s="627"/>
      <c r="E202" s="541"/>
      <c r="F202" s="541"/>
      <c r="G202" s="291"/>
      <c r="H202" s="516"/>
      <c r="I202" s="262"/>
      <c r="J202" s="255"/>
      <c r="K202" s="255"/>
      <c r="L202" s="255"/>
      <c r="M202" s="255"/>
    </row>
    <row r="203" spans="1:37">
      <c r="A203" s="40" t="s">
        <v>129</v>
      </c>
      <c r="E203" s="20"/>
      <c r="F203" s="20"/>
      <c r="G203" s="43"/>
      <c r="H203" s="3"/>
      <c r="I203" s="540"/>
      <c r="J203" s="255"/>
      <c r="K203" s="255"/>
      <c r="L203" s="255"/>
      <c r="M203" s="255"/>
      <c r="N203" s="259"/>
      <c r="O203" s="259"/>
      <c r="P203" s="259"/>
      <c r="W203" s="51"/>
      <c r="X203" s="51"/>
      <c r="Y203" s="51"/>
      <c r="Z203" s="252"/>
      <c r="AA203" s="47"/>
      <c r="AB203" s="250"/>
      <c r="AC203" s="250"/>
      <c r="AD203" s="250"/>
      <c r="AE203" s="250"/>
      <c r="AF203" s="250"/>
      <c r="AG203" s="250"/>
    </row>
    <row r="204" spans="1:37" ht="13.15">
      <c r="A204" s="15"/>
      <c r="B204" s="650" t="s">
        <v>243</v>
      </c>
      <c r="C204" s="257" t="s">
        <v>6</v>
      </c>
      <c r="E204" s="634">
        <v>0</v>
      </c>
      <c r="F204" s="634">
        <v>0</v>
      </c>
      <c r="G204" s="193">
        <f t="shared" ref="G204:G223" si="38">SUM(E204:F204)</f>
        <v>0</v>
      </c>
      <c r="H204" s="3"/>
      <c r="I204" s="533"/>
      <c r="J204" s="255"/>
      <c r="K204" s="255"/>
      <c r="L204" s="255"/>
      <c r="M204" s="255"/>
      <c r="N204" s="259"/>
      <c r="O204" s="259"/>
      <c r="P204" s="259"/>
      <c r="W204" s="51"/>
      <c r="X204" s="51"/>
      <c r="Y204" s="51"/>
      <c r="Z204" s="252"/>
      <c r="AA204" s="47"/>
      <c r="AB204" s="257"/>
      <c r="AC204" s="250"/>
      <c r="AD204" s="250"/>
      <c r="AE204" s="250"/>
      <c r="AF204" s="250"/>
      <c r="AG204" s="250"/>
    </row>
    <row r="205" spans="1:37" ht="13.15">
      <c r="A205" s="15"/>
      <c r="B205" s="650" t="s">
        <v>243</v>
      </c>
      <c r="C205" s="257" t="s">
        <v>6</v>
      </c>
      <c r="D205" s="250"/>
      <c r="E205" s="634">
        <v>0</v>
      </c>
      <c r="F205" s="634">
        <v>0</v>
      </c>
      <c r="G205" s="193">
        <f t="shared" si="38"/>
        <v>0</v>
      </c>
      <c r="H205" s="3"/>
      <c r="I205" s="533"/>
      <c r="J205" s="255"/>
      <c r="K205" s="255"/>
      <c r="L205" s="255"/>
      <c r="M205" s="255"/>
      <c r="N205" s="259"/>
      <c r="O205" s="259"/>
      <c r="P205" s="259"/>
      <c r="Z205" s="51"/>
      <c r="AA205" s="250"/>
      <c r="AB205" s="257"/>
      <c r="AC205" s="250"/>
      <c r="AD205" s="250"/>
      <c r="AE205" s="250"/>
      <c r="AF205" s="250"/>
      <c r="AG205" s="250"/>
    </row>
    <row r="206" spans="1:37">
      <c r="A206" s="15"/>
      <c r="B206" s="650" t="s">
        <v>243</v>
      </c>
      <c r="C206" s="257" t="s">
        <v>6</v>
      </c>
      <c r="D206" s="250"/>
      <c r="E206" s="634">
        <v>0</v>
      </c>
      <c r="F206" s="634">
        <v>0</v>
      </c>
      <c r="G206" s="193">
        <f t="shared" si="38"/>
        <v>0</v>
      </c>
      <c r="H206" s="3"/>
      <c r="I206" s="262"/>
      <c r="J206" s="255"/>
      <c r="K206" s="252"/>
      <c r="L206" s="252"/>
      <c r="M206" s="2"/>
      <c r="W206" s="149"/>
      <c r="X206" s="149"/>
      <c r="Y206" s="149"/>
      <c r="Z206" s="51"/>
      <c r="AA206" s="250"/>
      <c r="AB206" s="250"/>
      <c r="AC206" s="250"/>
      <c r="AD206" s="250"/>
      <c r="AE206" s="250"/>
      <c r="AF206" s="250"/>
      <c r="AG206" s="250"/>
    </row>
    <row r="207" spans="1:37" hidden="1">
      <c r="A207" s="8"/>
      <c r="B207" s="15" t="e">
        <f>#REF!</f>
        <v>#REF!</v>
      </c>
      <c r="C207" s="257" t="s">
        <v>6</v>
      </c>
      <c r="E207" s="190" t="e">
        <f>#REF!</f>
        <v>#REF!</v>
      </c>
      <c r="F207" s="190" t="e">
        <f>#REF!</f>
        <v>#REF!</v>
      </c>
      <c r="G207" s="193" t="e">
        <f t="shared" si="38"/>
        <v>#REF!</v>
      </c>
      <c r="H207" s="3"/>
      <c r="I207" s="4"/>
      <c r="J207" s="4"/>
      <c r="K207" s="254"/>
      <c r="L207" s="254"/>
      <c r="W207" s="35"/>
      <c r="X207" s="35"/>
      <c r="Y207" s="35"/>
      <c r="Z207" s="51"/>
    </row>
    <row r="208" spans="1:37" s="51" customFormat="1" hidden="1">
      <c r="A208" s="8"/>
      <c r="B208" s="53" t="e">
        <f>#REF!</f>
        <v>#REF!</v>
      </c>
      <c r="C208" s="257" t="s">
        <v>6</v>
      </c>
      <c r="E208" s="190" t="e">
        <f>#REF!</f>
        <v>#REF!</v>
      </c>
      <c r="F208" s="190" t="e">
        <f>#REF!</f>
        <v>#REF!</v>
      </c>
      <c r="G208" s="193" t="e">
        <f t="shared" si="38"/>
        <v>#REF!</v>
      </c>
      <c r="H208" s="3"/>
      <c r="I208" s="4"/>
      <c r="J208" s="4"/>
      <c r="K208" s="254"/>
      <c r="L208" s="254"/>
      <c r="S208"/>
      <c r="T208"/>
      <c r="U208"/>
      <c r="V208"/>
      <c r="W208" s="149"/>
      <c r="X208" s="149"/>
      <c r="Y208" s="149"/>
      <c r="AA208"/>
      <c r="AB208"/>
      <c r="AC208"/>
      <c r="AD208"/>
      <c r="AE208"/>
      <c r="AF208"/>
      <c r="AG208"/>
      <c r="AH208"/>
      <c r="AI208"/>
      <c r="AJ208"/>
      <c r="AK208"/>
    </row>
    <row r="209" spans="1:37" s="51" customFormat="1" hidden="1">
      <c r="A209" s="8"/>
      <c r="B209" s="53" t="e">
        <f>#REF!</f>
        <v>#REF!</v>
      </c>
      <c r="C209" s="257" t="s">
        <v>6</v>
      </c>
      <c r="E209" s="190" t="e">
        <f>#REF!</f>
        <v>#REF!</v>
      </c>
      <c r="F209" s="190" t="e">
        <f>#REF!</f>
        <v>#REF!</v>
      </c>
      <c r="G209" s="193" t="e">
        <f t="shared" si="38"/>
        <v>#REF!</v>
      </c>
      <c r="H209" s="3"/>
      <c r="I209" s="4"/>
      <c r="J209" s="4"/>
      <c r="K209" s="254"/>
      <c r="L209" s="254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</row>
    <row r="210" spans="1:37" s="51" customFormat="1" hidden="1">
      <c r="A210" s="8"/>
      <c r="B210" s="53" t="e">
        <f>#REF!</f>
        <v>#REF!</v>
      </c>
      <c r="C210" s="257" t="s">
        <v>6</v>
      </c>
      <c r="E210" s="190" t="e">
        <f>#REF!</f>
        <v>#REF!</v>
      </c>
      <c r="F210" s="190" t="e">
        <f>#REF!</f>
        <v>#REF!</v>
      </c>
      <c r="G210" s="193" t="e">
        <f t="shared" si="38"/>
        <v>#REF!</v>
      </c>
      <c r="H210" s="3"/>
      <c r="I210" s="4"/>
      <c r="J210" s="4"/>
      <c r="K210" s="254"/>
      <c r="L210" s="254"/>
      <c r="W210"/>
      <c r="X210"/>
      <c r="Y210"/>
      <c r="Z210" s="149"/>
      <c r="AA210"/>
      <c r="AB210"/>
      <c r="AC210"/>
      <c r="AD210"/>
      <c r="AE210"/>
      <c r="AF210"/>
      <c r="AG210"/>
    </row>
    <row r="211" spans="1:37" s="51" customFormat="1" hidden="1">
      <c r="A211" s="8"/>
      <c r="B211" s="53" t="e">
        <f>#REF!</f>
        <v>#REF!</v>
      </c>
      <c r="C211" s="257" t="s">
        <v>6</v>
      </c>
      <c r="E211" s="190" t="e">
        <f>#REF!</f>
        <v>#REF!</v>
      </c>
      <c r="F211" s="190" t="e">
        <f>#REF!</f>
        <v>#REF!</v>
      </c>
      <c r="G211" s="193" t="e">
        <f t="shared" si="38"/>
        <v>#REF!</v>
      </c>
      <c r="H211" s="3"/>
      <c r="I211" s="4"/>
      <c r="J211" s="4"/>
      <c r="K211" s="254"/>
      <c r="L211" s="254"/>
      <c r="W211"/>
      <c r="X211"/>
      <c r="Y211"/>
      <c r="Z211" s="35"/>
      <c r="AA211"/>
      <c r="AB211"/>
      <c r="AC211"/>
      <c r="AD211"/>
      <c r="AE211"/>
      <c r="AF211"/>
      <c r="AG211"/>
    </row>
    <row r="212" spans="1:37" s="51" customFormat="1" hidden="1">
      <c r="A212" s="8"/>
      <c r="B212" s="53" t="e">
        <f>#REF!</f>
        <v>#REF!</v>
      </c>
      <c r="C212" s="257" t="s">
        <v>6</v>
      </c>
      <c r="E212" s="190" t="e">
        <f>#REF!</f>
        <v>#REF!</v>
      </c>
      <c r="F212" s="190" t="e">
        <f>#REF!</f>
        <v>#REF!</v>
      </c>
      <c r="G212" s="193" t="e">
        <f t="shared" si="38"/>
        <v>#REF!</v>
      </c>
      <c r="H212" s="3"/>
      <c r="I212" s="4"/>
      <c r="J212" s="4"/>
      <c r="K212" s="254"/>
      <c r="L212" s="254"/>
      <c r="Z212" s="149"/>
      <c r="AA212"/>
      <c r="AB212"/>
      <c r="AC212"/>
      <c r="AD212"/>
      <c r="AE212"/>
      <c r="AF212"/>
      <c r="AG212"/>
    </row>
    <row r="213" spans="1:37" s="51" customFormat="1" hidden="1">
      <c r="A213" s="8"/>
      <c r="B213" s="53" t="e">
        <f>#REF!</f>
        <v>#REF!</v>
      </c>
      <c r="C213" s="257" t="s">
        <v>6</v>
      </c>
      <c r="E213" s="190" t="e">
        <f>#REF!</f>
        <v>#REF!</v>
      </c>
      <c r="F213" s="190" t="e">
        <f>#REF!</f>
        <v>#REF!</v>
      </c>
      <c r="G213" s="193" t="e">
        <f t="shared" si="38"/>
        <v>#REF!</v>
      </c>
      <c r="H213" s="3"/>
      <c r="I213" s="4"/>
      <c r="J213" s="4"/>
      <c r="K213" s="254"/>
      <c r="L213" s="254"/>
      <c r="W213" s="154"/>
      <c r="X213" s="154"/>
      <c r="Y213" s="154"/>
      <c r="Z213"/>
      <c r="AA213"/>
      <c r="AB213"/>
      <c r="AC213"/>
      <c r="AD213"/>
      <c r="AE213"/>
      <c r="AF213"/>
      <c r="AG213"/>
    </row>
    <row r="214" spans="1:37" s="51" customFormat="1" hidden="1">
      <c r="A214" s="8"/>
      <c r="B214" s="53" t="e">
        <f>#REF!</f>
        <v>#REF!</v>
      </c>
      <c r="C214" s="257" t="s">
        <v>6</v>
      </c>
      <c r="E214" s="190" t="e">
        <f>#REF!</f>
        <v>#REF!</v>
      </c>
      <c r="F214" s="190" t="e">
        <f>#REF!</f>
        <v>#REF!</v>
      </c>
      <c r="G214" s="193" t="e">
        <f t="shared" si="38"/>
        <v>#REF!</v>
      </c>
      <c r="H214" s="3"/>
      <c r="I214" s="4"/>
      <c r="J214" s="4"/>
      <c r="K214" s="254"/>
      <c r="L214" s="254"/>
      <c r="W214"/>
      <c r="X214"/>
      <c r="Y214"/>
      <c r="Z214"/>
    </row>
    <row r="215" spans="1:37" s="51" customFormat="1" hidden="1">
      <c r="A215" s="8"/>
      <c r="B215" s="53" t="e">
        <f>#REF!</f>
        <v>#REF!</v>
      </c>
      <c r="C215" s="257" t="s">
        <v>6</v>
      </c>
      <c r="E215" s="190" t="e">
        <f>#REF!</f>
        <v>#REF!</v>
      </c>
      <c r="F215" s="190" t="e">
        <f>#REF!</f>
        <v>#REF!</v>
      </c>
      <c r="G215" s="193" t="e">
        <f t="shared" si="38"/>
        <v>#REF!</v>
      </c>
      <c r="H215" s="3"/>
      <c r="I215" s="4"/>
      <c r="J215" s="4"/>
      <c r="K215" s="254"/>
      <c r="L215" s="254"/>
      <c r="W215" s="154"/>
      <c r="X215" s="154"/>
      <c r="Y215" s="154"/>
      <c r="Z215"/>
    </row>
    <row r="216" spans="1:37" s="51" customFormat="1" hidden="1">
      <c r="A216" s="8"/>
      <c r="B216" s="53" t="e">
        <f>#REF!</f>
        <v>#REF!</v>
      </c>
      <c r="C216" s="257" t="s">
        <v>6</v>
      </c>
      <c r="E216" s="190" t="e">
        <f>#REF!</f>
        <v>#REF!</v>
      </c>
      <c r="F216" s="190" t="e">
        <f>#REF!</f>
        <v>#REF!</v>
      </c>
      <c r="G216" s="193" t="e">
        <f t="shared" si="38"/>
        <v>#REF!</v>
      </c>
      <c r="H216" s="3"/>
      <c r="I216" s="4"/>
      <c r="J216" s="4"/>
      <c r="K216" s="254"/>
      <c r="L216" s="254"/>
    </row>
    <row r="217" spans="1:37" s="51" customFormat="1" hidden="1">
      <c r="A217" s="8"/>
      <c r="B217" s="53" t="e">
        <f>#REF!</f>
        <v>#REF!</v>
      </c>
      <c r="C217" s="257" t="s">
        <v>6</v>
      </c>
      <c r="E217" s="190" t="e">
        <f>#REF!</f>
        <v>#REF!</v>
      </c>
      <c r="F217" s="190" t="e">
        <f>#REF!</f>
        <v>#REF!</v>
      </c>
      <c r="G217" s="193" t="e">
        <f t="shared" si="38"/>
        <v>#REF!</v>
      </c>
      <c r="H217" s="3"/>
      <c r="I217" s="4"/>
      <c r="J217" s="4"/>
      <c r="K217" s="254"/>
      <c r="L217" s="254"/>
      <c r="W217" s="154"/>
      <c r="X217" s="154"/>
      <c r="Y217" s="154"/>
      <c r="Z217" s="154"/>
    </row>
    <row r="218" spans="1:37" s="51" customFormat="1" hidden="1">
      <c r="A218" s="8"/>
      <c r="B218" s="53" t="e">
        <f>#REF!</f>
        <v>#REF!</v>
      </c>
      <c r="C218" s="257" t="s">
        <v>6</v>
      </c>
      <c r="E218" s="190" t="e">
        <f>#REF!</f>
        <v>#REF!</v>
      </c>
      <c r="F218" s="190" t="e">
        <f>#REF!</f>
        <v>#REF!</v>
      </c>
      <c r="G218" s="193" t="e">
        <f t="shared" si="38"/>
        <v>#REF!</v>
      </c>
      <c r="H218" s="3"/>
      <c r="I218" s="4"/>
      <c r="J218" s="4"/>
      <c r="K218" s="254"/>
      <c r="L218" s="254"/>
      <c r="W218"/>
      <c r="X218"/>
      <c r="Y218"/>
      <c r="Z218"/>
    </row>
    <row r="219" spans="1:37" s="51" customFormat="1" hidden="1">
      <c r="A219" s="8"/>
      <c r="B219" s="53" t="e">
        <f>#REF!</f>
        <v>#REF!</v>
      </c>
      <c r="C219" s="257" t="s">
        <v>6</v>
      </c>
      <c r="E219" s="190" t="e">
        <f>#REF!</f>
        <v>#REF!</v>
      </c>
      <c r="F219" s="190" t="e">
        <f>#REF!</f>
        <v>#REF!</v>
      </c>
      <c r="G219" s="193" t="e">
        <f t="shared" si="38"/>
        <v>#REF!</v>
      </c>
      <c r="H219" s="3"/>
      <c r="I219" s="4"/>
      <c r="J219" s="4"/>
      <c r="K219" s="254"/>
      <c r="L219" s="254"/>
      <c r="Y219"/>
      <c r="Z219" s="154"/>
    </row>
    <row r="220" spans="1:37" s="51" customFormat="1" hidden="1">
      <c r="A220" s="8"/>
      <c r="B220" s="53" t="e">
        <f>#REF!</f>
        <v>#REF!</v>
      </c>
      <c r="C220" s="257" t="s">
        <v>6</v>
      </c>
      <c r="E220" s="190" t="e">
        <f>#REF!</f>
        <v>#REF!</v>
      </c>
      <c r="F220" s="190" t="e">
        <f>#REF!</f>
        <v>#REF!</v>
      </c>
      <c r="G220" s="193" t="e">
        <f t="shared" si="38"/>
        <v>#REF!</v>
      </c>
      <c r="H220" s="3"/>
      <c r="I220" s="4"/>
      <c r="J220" s="4"/>
      <c r="K220" s="254"/>
      <c r="L220" s="254"/>
      <c r="Y220"/>
    </row>
    <row r="221" spans="1:37" s="51" customFormat="1" hidden="1">
      <c r="A221" s="8"/>
      <c r="B221" s="53" t="e">
        <f>#REF!</f>
        <v>#REF!</v>
      </c>
      <c r="C221" s="257" t="s">
        <v>6</v>
      </c>
      <c r="E221" s="190" t="e">
        <f>#REF!</f>
        <v>#REF!</v>
      </c>
      <c r="F221" s="190" t="e">
        <f>#REF!</f>
        <v>#REF!</v>
      </c>
      <c r="G221" s="193" t="e">
        <f t="shared" si="38"/>
        <v>#REF!</v>
      </c>
      <c r="H221" s="3"/>
      <c r="I221" s="4"/>
      <c r="J221" s="4"/>
      <c r="K221" s="254"/>
      <c r="L221" s="254"/>
      <c r="W221"/>
      <c r="X221"/>
      <c r="Y221"/>
      <c r="Z221" s="154"/>
    </row>
    <row r="222" spans="1:37" s="51" customFormat="1" hidden="1">
      <c r="A222" s="8"/>
      <c r="B222" s="53" t="e">
        <f>#REF!</f>
        <v>#REF!</v>
      </c>
      <c r="C222" s="257" t="s">
        <v>6</v>
      </c>
      <c r="E222" s="190" t="e">
        <f>#REF!</f>
        <v>#REF!</v>
      </c>
      <c r="F222" s="190" t="e">
        <f>#REF!</f>
        <v>#REF!</v>
      </c>
      <c r="G222" s="193" t="e">
        <f t="shared" si="38"/>
        <v>#REF!</v>
      </c>
      <c r="H222" s="3"/>
      <c r="I222" s="4"/>
      <c r="J222" s="4"/>
      <c r="K222" s="254"/>
      <c r="L222" s="254"/>
      <c r="Z222"/>
    </row>
    <row r="223" spans="1:37" s="51" customFormat="1" hidden="1">
      <c r="A223" s="8"/>
      <c r="B223" s="53" t="e">
        <f>#REF!</f>
        <v>#REF!</v>
      </c>
      <c r="C223" s="257" t="s">
        <v>6</v>
      </c>
      <c r="E223" s="190" t="e">
        <f>#REF!</f>
        <v>#REF!</v>
      </c>
      <c r="F223" s="190" t="e">
        <f>#REF!</f>
        <v>#REF!</v>
      </c>
      <c r="G223" s="193" t="e">
        <f t="shared" si="38"/>
        <v>#REF!</v>
      </c>
      <c r="H223" s="3"/>
      <c r="I223" s="4"/>
      <c r="J223" s="4"/>
      <c r="K223" s="254"/>
      <c r="L223" s="254"/>
      <c r="Z223"/>
    </row>
    <row r="224" spans="1:37" s="51" customFormat="1" ht="13.15">
      <c r="A224" s="111"/>
      <c r="B224" s="662" t="s">
        <v>130</v>
      </c>
      <c r="C224" s="662"/>
      <c r="D224" s="662"/>
      <c r="E224" s="194">
        <f>SUM(E203:E206)</f>
        <v>0</v>
      </c>
      <c r="F224" s="442">
        <f>SUM(F203:F206)</f>
        <v>0</v>
      </c>
      <c r="G224" s="442">
        <f>SUM(G203:G206)</f>
        <v>0</v>
      </c>
      <c r="H224" s="3"/>
      <c r="I224" s="4"/>
      <c r="J224" s="4"/>
      <c r="K224" s="254"/>
      <c r="L224" s="254"/>
      <c r="Z224"/>
    </row>
    <row r="225" spans="1:37" s="51" customFormat="1">
      <c r="A225" s="8"/>
      <c r="B225" s="53"/>
      <c r="E225" s="56"/>
      <c r="F225" s="56"/>
      <c r="G225" s="43"/>
      <c r="H225" s="3"/>
      <c r="I225" s="4"/>
      <c r="J225" s="4"/>
      <c r="K225" s="254"/>
      <c r="L225" s="254"/>
      <c r="Z225"/>
    </row>
    <row r="226" spans="1:37" s="51" customFormat="1">
      <c r="A226" s="58" t="s">
        <v>49</v>
      </c>
      <c r="F226" s="120"/>
      <c r="G226" s="33"/>
      <c r="H226" s="56"/>
      <c r="I226" s="3"/>
      <c r="J226" s="3"/>
      <c r="K226" s="253"/>
      <c r="L226" s="253"/>
      <c r="M226" s="3"/>
      <c r="N226" s="3"/>
    </row>
    <row r="227" spans="1:37" s="51" customFormat="1">
      <c r="B227" s="650" t="s">
        <v>145</v>
      </c>
      <c r="C227" s="257"/>
      <c r="E227" s="634">
        <v>0</v>
      </c>
      <c r="F227" s="634">
        <v>0</v>
      </c>
      <c r="G227" s="193">
        <f>SUM(E227:F227)</f>
        <v>0</v>
      </c>
      <c r="H227" s="3"/>
      <c r="I227" s="3"/>
      <c r="J227" s="3"/>
      <c r="K227" s="253"/>
      <c r="L227" s="253"/>
      <c r="W227" s="9"/>
      <c r="X227" s="9"/>
    </row>
    <row r="228" spans="1:37" s="51" customFormat="1">
      <c r="B228" s="650" t="s">
        <v>146</v>
      </c>
      <c r="C228" s="257" t="s">
        <v>6</v>
      </c>
      <c r="E228" s="634">
        <v>0</v>
      </c>
      <c r="F228" s="634">
        <v>0</v>
      </c>
      <c r="G228" s="193">
        <f>SUM(E228:F228)</f>
        <v>0</v>
      </c>
      <c r="H228" s="3"/>
      <c r="I228" s="3"/>
      <c r="J228" s="3"/>
      <c r="K228" s="253"/>
      <c r="L228" s="253"/>
      <c r="W228" s="9"/>
      <c r="X228" s="9"/>
      <c r="Y228"/>
    </row>
    <row r="229" spans="1:37" s="51" customFormat="1" ht="15">
      <c r="B229" s="650" t="s">
        <v>147</v>
      </c>
      <c r="C229" s="257" t="s">
        <v>6</v>
      </c>
      <c r="E229" s="634">
        <v>0</v>
      </c>
      <c r="F229" s="634">
        <v>0</v>
      </c>
      <c r="G229" s="193">
        <f>SUM(E229:F229)</f>
        <v>0</v>
      </c>
      <c r="H229" s="3"/>
      <c r="I229" s="89"/>
      <c r="J229" s="89"/>
      <c r="K229" s="324"/>
      <c r="L229" s="324"/>
      <c r="M229" s="89"/>
      <c r="N229" s="89"/>
      <c r="W229" s="115"/>
      <c r="X229" s="115"/>
      <c r="Y229" s="115"/>
    </row>
    <row r="230" spans="1:37" s="51" customFormat="1" ht="12.75" customHeight="1">
      <c r="A230" s="117"/>
      <c r="B230" s="662" t="s">
        <v>67</v>
      </c>
      <c r="C230" s="662"/>
      <c r="D230" s="662"/>
      <c r="E230" s="194">
        <f t="shared" ref="E230:G230" si="39">SUM(E227:E229)</f>
        <v>0</v>
      </c>
      <c r="F230" s="194">
        <f t="shared" si="39"/>
        <v>0</v>
      </c>
      <c r="G230" s="195">
        <f t="shared" si="39"/>
        <v>0</v>
      </c>
      <c r="H230" s="3"/>
      <c r="I230" s="89"/>
      <c r="J230" s="89"/>
      <c r="K230" s="324"/>
      <c r="L230" s="324"/>
      <c r="M230" s="89"/>
      <c r="N230" s="89"/>
      <c r="O230" s="89"/>
      <c r="W230"/>
      <c r="X230"/>
      <c r="Y230"/>
    </row>
    <row r="231" spans="1:37" s="51" customFormat="1">
      <c r="A231" s="57"/>
      <c r="B231" s="39"/>
      <c r="C231" s="39"/>
      <c r="D231" s="39"/>
      <c r="E231" s="39"/>
      <c r="F231" s="39"/>
      <c r="G231" s="104"/>
      <c r="H231" s="38"/>
      <c r="I231" s="52"/>
      <c r="J231" s="54"/>
      <c r="K231" s="263"/>
      <c r="L231" s="263"/>
      <c r="M231" s="52"/>
      <c r="N231" s="52"/>
      <c r="O231" s="52"/>
      <c r="W231"/>
      <c r="X231"/>
      <c r="Y231"/>
    </row>
    <row r="232" spans="1:37" s="51" customFormat="1" ht="13.9">
      <c r="A232" s="58" t="s">
        <v>73</v>
      </c>
      <c r="B232" s="9"/>
      <c r="C232" s="145"/>
      <c r="G232" s="42"/>
      <c r="H232" s="52"/>
      <c r="I232" s="90"/>
      <c r="J232" s="52"/>
      <c r="K232" s="252"/>
      <c r="L232" s="252"/>
      <c r="M232" s="52"/>
      <c r="W232"/>
      <c r="X232"/>
      <c r="Y232"/>
      <c r="Z232"/>
    </row>
    <row r="233" spans="1:37" ht="15">
      <c r="A233" s="15" t="s">
        <v>62</v>
      </c>
      <c r="B233" s="257" t="s">
        <v>6</v>
      </c>
      <c r="C233" s="257" t="s">
        <v>6</v>
      </c>
      <c r="E233" s="634">
        <v>0</v>
      </c>
      <c r="F233" s="634">
        <v>0</v>
      </c>
      <c r="G233" s="193">
        <f t="shared" ref="G233:G240" si="40">SUM(E233:F233)</f>
        <v>0</v>
      </c>
      <c r="H233" s="2"/>
      <c r="I233" s="90"/>
      <c r="J233" s="2"/>
      <c r="K233" s="252"/>
      <c r="L233" s="252"/>
      <c r="M233" s="2"/>
      <c r="S233" s="51"/>
      <c r="T233" s="51"/>
      <c r="U233" s="51"/>
      <c r="V233" s="51"/>
      <c r="Z233" s="115"/>
      <c r="AA233" s="51"/>
      <c r="AB233" s="51"/>
      <c r="AC233" s="51"/>
      <c r="AD233" s="51"/>
      <c r="AE233" s="51"/>
      <c r="AF233" s="51"/>
      <c r="AG233" s="51"/>
      <c r="AH233" s="51"/>
      <c r="AI233" s="51"/>
      <c r="AJ233" s="51"/>
      <c r="AK233" s="51"/>
    </row>
    <row r="234" spans="1:37">
      <c r="A234" s="15" t="s">
        <v>61</v>
      </c>
      <c r="B234" s="257" t="s">
        <v>6</v>
      </c>
      <c r="C234" s="257" t="s">
        <v>6</v>
      </c>
      <c r="E234" s="634">
        <v>0</v>
      </c>
      <c r="F234" s="634">
        <v>0</v>
      </c>
      <c r="G234" s="193">
        <f t="shared" si="40"/>
        <v>0</v>
      </c>
      <c r="H234" s="2"/>
      <c r="I234" s="90"/>
      <c r="J234" s="2"/>
      <c r="K234" s="252"/>
      <c r="L234" s="252"/>
      <c r="M234" s="2"/>
      <c r="S234" s="51"/>
      <c r="T234" s="51"/>
      <c r="U234" s="51"/>
      <c r="V234" s="51"/>
      <c r="AA234" s="51"/>
      <c r="AB234" s="51"/>
      <c r="AC234" s="51"/>
      <c r="AD234" s="51"/>
      <c r="AE234" s="51"/>
      <c r="AF234" s="51"/>
      <c r="AG234" s="51"/>
      <c r="AH234" s="51"/>
      <c r="AI234" s="51"/>
      <c r="AJ234" s="51"/>
      <c r="AK234" s="51"/>
    </row>
    <row r="235" spans="1:37" ht="15.75" customHeight="1">
      <c r="A235" s="15" t="s">
        <v>63</v>
      </c>
      <c r="B235" s="257" t="s">
        <v>6</v>
      </c>
      <c r="C235" s="257" t="s">
        <v>6</v>
      </c>
      <c r="E235" s="634">
        <v>0</v>
      </c>
      <c r="F235" s="634">
        <v>0</v>
      </c>
      <c r="G235" s="193">
        <f t="shared" si="40"/>
        <v>0</v>
      </c>
      <c r="H235" s="2"/>
      <c r="I235" s="663"/>
      <c r="J235" s="663"/>
      <c r="K235" s="588"/>
      <c r="L235" s="588"/>
      <c r="M235" s="255"/>
      <c r="N235" s="259"/>
      <c r="O235" s="259"/>
      <c r="AA235" s="51"/>
      <c r="AB235" s="51"/>
      <c r="AC235" s="51"/>
      <c r="AD235" s="51"/>
      <c r="AE235" s="51"/>
      <c r="AF235" s="51"/>
      <c r="AG235" s="51"/>
    </row>
    <row r="236" spans="1:37" s="51" customFormat="1" ht="13.15">
      <c r="A236" s="53" t="s">
        <v>45</v>
      </c>
      <c r="B236" s="257" t="s">
        <v>6</v>
      </c>
      <c r="C236" s="257" t="s">
        <v>6</v>
      </c>
      <c r="E236" s="634">
        <v>0</v>
      </c>
      <c r="F236" s="634">
        <v>0</v>
      </c>
      <c r="G236" s="193">
        <f t="shared" si="40"/>
        <v>0</v>
      </c>
      <c r="H236" s="52"/>
      <c r="I236" s="663"/>
      <c r="J236" s="663"/>
      <c r="K236" s="588"/>
      <c r="L236" s="588"/>
      <c r="M236" s="255"/>
      <c r="N236" s="259"/>
      <c r="O236" s="259"/>
      <c r="S236"/>
      <c r="T236"/>
      <c r="U236"/>
      <c r="V236"/>
      <c r="W236"/>
      <c r="X236"/>
      <c r="Y236"/>
      <c r="Z236"/>
      <c r="AH236"/>
      <c r="AI236"/>
      <c r="AJ236"/>
      <c r="AK236"/>
    </row>
    <row r="237" spans="1:37" s="51" customFormat="1" hidden="1">
      <c r="A237" s="53" t="s">
        <v>45</v>
      </c>
      <c r="B237" s="257" t="s">
        <v>6</v>
      </c>
      <c r="C237" s="257" t="s">
        <v>6</v>
      </c>
      <c r="E237" s="190">
        <v>0</v>
      </c>
      <c r="F237" s="190">
        <v>0</v>
      </c>
      <c r="G237" s="193">
        <f t="shared" si="40"/>
        <v>0</v>
      </c>
      <c r="H237" s="52"/>
      <c r="I237" s="325"/>
      <c r="J237" s="255"/>
      <c r="K237" s="255"/>
      <c r="L237" s="255"/>
      <c r="M237" s="255"/>
      <c r="N237" s="259"/>
      <c r="O237" s="259"/>
      <c r="S237"/>
      <c r="T237"/>
      <c r="U237"/>
      <c r="V237"/>
      <c r="W237"/>
      <c r="X237"/>
      <c r="Y237"/>
      <c r="Z237"/>
      <c r="AH237"/>
      <c r="AI237"/>
      <c r="AJ237"/>
      <c r="AK237"/>
    </row>
    <row r="238" spans="1:37" s="51" customFormat="1" hidden="1">
      <c r="A238" s="53" t="s">
        <v>45</v>
      </c>
      <c r="B238" s="257" t="s">
        <v>6</v>
      </c>
      <c r="C238" s="257" t="s">
        <v>6</v>
      </c>
      <c r="E238" s="190">
        <v>0</v>
      </c>
      <c r="F238" s="190">
        <v>0</v>
      </c>
      <c r="G238" s="193">
        <f t="shared" si="40"/>
        <v>0</v>
      </c>
      <c r="H238" s="52"/>
      <c r="I238" s="325"/>
      <c r="J238" s="255"/>
      <c r="K238" s="255"/>
      <c r="L238" s="255"/>
      <c r="M238" s="255"/>
      <c r="N238" s="259"/>
      <c r="O238" s="259"/>
      <c r="W238"/>
      <c r="X238"/>
      <c r="Y238"/>
      <c r="Z238"/>
    </row>
    <row r="239" spans="1:37" s="51" customFormat="1" hidden="1">
      <c r="A239" s="53" t="s">
        <v>45</v>
      </c>
      <c r="B239" s="257" t="s">
        <v>6</v>
      </c>
      <c r="C239" s="257" t="s">
        <v>6</v>
      </c>
      <c r="E239" s="190">
        <v>0</v>
      </c>
      <c r="F239" s="190">
        <v>0</v>
      </c>
      <c r="G239" s="193">
        <f t="shared" si="40"/>
        <v>0</v>
      </c>
      <c r="H239" s="52"/>
      <c r="I239" s="325"/>
      <c r="J239" s="255"/>
      <c r="K239" s="255"/>
      <c r="L239" s="255"/>
      <c r="M239" s="255"/>
      <c r="N239" s="259"/>
      <c r="O239" s="259"/>
      <c r="W239"/>
      <c r="X239"/>
      <c r="Y239"/>
      <c r="Z239"/>
      <c r="AA239"/>
      <c r="AB239"/>
      <c r="AC239"/>
      <c r="AD239"/>
      <c r="AE239"/>
      <c r="AF239"/>
      <c r="AG239"/>
    </row>
    <row r="240" spans="1:37" hidden="1">
      <c r="A240" s="15" t="s">
        <v>45</v>
      </c>
      <c r="B240" s="257" t="s">
        <v>6</v>
      </c>
      <c r="C240" s="257" t="s">
        <v>6</v>
      </c>
      <c r="E240" s="190">
        <v>0</v>
      </c>
      <c r="F240" s="190">
        <v>0</v>
      </c>
      <c r="G240" s="193">
        <f t="shared" si="40"/>
        <v>0</v>
      </c>
      <c r="H240" s="2"/>
      <c r="I240" s="325"/>
      <c r="J240" s="255"/>
      <c r="K240" s="255"/>
      <c r="L240" s="255"/>
      <c r="M240" s="255"/>
      <c r="N240" s="259"/>
      <c r="O240" s="259"/>
      <c r="S240" s="51"/>
      <c r="T240" s="51"/>
      <c r="U240" s="51"/>
      <c r="V240" s="51"/>
      <c r="W240" s="51"/>
      <c r="X240" s="51"/>
      <c r="Y240" s="51"/>
      <c r="AH240" s="51"/>
      <c r="AI240" s="51"/>
      <c r="AJ240" s="51"/>
      <c r="AK240" s="51"/>
    </row>
    <row r="241" spans="1:37">
      <c r="B241" s="187"/>
      <c r="D241" s="188" t="s">
        <v>159</v>
      </c>
      <c r="E241" s="651">
        <v>0</v>
      </c>
      <c r="F241" s="651">
        <v>0</v>
      </c>
      <c r="G241" s="197"/>
      <c r="H241" s="2"/>
      <c r="I241" s="255"/>
      <c r="J241" s="255"/>
      <c r="K241" s="255"/>
      <c r="L241" s="255"/>
      <c r="M241" s="255"/>
      <c r="N241" s="259"/>
      <c r="O241" s="259"/>
      <c r="S241" s="51"/>
      <c r="T241" s="51"/>
      <c r="U241" s="51"/>
      <c r="V241" s="51"/>
      <c r="W241" s="51"/>
      <c r="X241" s="51"/>
      <c r="Y241" s="51"/>
      <c r="AH241" s="51"/>
      <c r="AI241" s="51"/>
      <c r="AJ241" s="51"/>
      <c r="AK241" s="51"/>
    </row>
    <row r="242" spans="1:37" ht="13.15">
      <c r="A242" s="111"/>
      <c r="B242" s="660" t="s">
        <v>68</v>
      </c>
      <c r="C242" s="660"/>
      <c r="D242" s="660"/>
      <c r="E242" s="194">
        <f t="shared" ref="E242:G242" si="41">SUM(E233:E240)</f>
        <v>0</v>
      </c>
      <c r="F242" s="194">
        <f t="shared" si="41"/>
        <v>0</v>
      </c>
      <c r="G242" s="195">
        <f t="shared" si="41"/>
        <v>0</v>
      </c>
      <c r="H242" s="2"/>
      <c r="I242" s="262"/>
      <c r="J242" s="255"/>
      <c r="K242" s="255"/>
      <c r="L242" s="255"/>
      <c r="M242" s="255"/>
      <c r="N242" s="259"/>
      <c r="O242" s="259"/>
      <c r="W242" s="51"/>
      <c r="X242" s="51"/>
      <c r="Y242" s="51"/>
      <c r="AA242" s="51"/>
      <c r="AB242" s="51"/>
      <c r="AC242" s="51"/>
      <c r="AD242" s="51"/>
      <c r="AE242" s="51"/>
      <c r="AF242" s="51"/>
      <c r="AG242" s="51"/>
    </row>
    <row r="243" spans="1:37" s="51" customFormat="1">
      <c r="A243" s="8"/>
      <c r="B243" s="53"/>
      <c r="E243" s="56"/>
      <c r="F243" s="56"/>
      <c r="G243" s="43"/>
      <c r="H243" s="3"/>
      <c r="I243" s="259"/>
      <c r="J243" s="259"/>
      <c r="K243" s="259"/>
      <c r="L243" s="259"/>
      <c r="M243" s="259"/>
      <c r="N243" s="259"/>
      <c r="O243" s="259"/>
      <c r="Z243"/>
    </row>
    <row r="244" spans="1:37" s="51" customFormat="1" ht="12.75" customHeight="1">
      <c r="A244" s="58" t="s">
        <v>237</v>
      </c>
      <c r="F244" s="120"/>
      <c r="G244" s="33"/>
      <c r="H244" s="56"/>
      <c r="I244" s="664"/>
      <c r="J244" s="664"/>
      <c r="K244" s="664"/>
      <c r="L244" s="664"/>
      <c r="M244" s="664"/>
      <c r="N244" s="664"/>
      <c r="O244" s="664"/>
    </row>
    <row r="245" spans="1:37" s="51" customFormat="1" ht="13.15">
      <c r="A245" s="170" t="s">
        <v>59</v>
      </c>
      <c r="B245" s="170" t="s">
        <v>60</v>
      </c>
      <c r="C245" s="170" t="s">
        <v>76</v>
      </c>
      <c r="F245" s="171"/>
      <c r="G245" s="33"/>
      <c r="H245" s="56"/>
      <c r="I245" s="664"/>
      <c r="J245" s="664"/>
      <c r="K245" s="664"/>
      <c r="L245" s="664"/>
      <c r="M245" s="664"/>
      <c r="N245" s="664"/>
      <c r="O245" s="664"/>
    </row>
    <row r="246" spans="1:37" s="51" customFormat="1" ht="13.15">
      <c r="A246" s="189">
        <f>A117</f>
        <v>0</v>
      </c>
      <c r="B246" s="32" t="str">
        <f>B117</f>
        <v>Graduate Student</v>
      </c>
      <c r="C246" s="173" t="str">
        <f>C117</f>
        <v>Please Select</v>
      </c>
      <c r="E246" s="191">
        <f>W117</f>
        <v>0</v>
      </c>
      <c r="F246" s="191">
        <f>X117</f>
        <v>0</v>
      </c>
      <c r="G246" s="192">
        <f>SUM(E246:F246)</f>
        <v>0</v>
      </c>
      <c r="H246" s="56"/>
      <c r="I246" s="628"/>
      <c r="J246" s="629"/>
      <c r="K246" s="629"/>
      <c r="L246" s="629"/>
      <c r="M246" s="629"/>
      <c r="N246" s="629"/>
      <c r="O246" s="260"/>
      <c r="P246" s="259"/>
      <c r="AA246"/>
      <c r="AB246"/>
      <c r="AC246"/>
      <c r="AD246"/>
      <c r="AE246"/>
      <c r="AF246"/>
      <c r="AG246"/>
    </row>
    <row r="247" spans="1:37" s="51" customFormat="1">
      <c r="A247" s="189">
        <f>A124</f>
        <v>0</v>
      </c>
      <c r="B247" s="32" t="str">
        <f>B124</f>
        <v>Graduate Student</v>
      </c>
      <c r="C247" s="173" t="str">
        <f>C124</f>
        <v>Please Select</v>
      </c>
      <c r="E247" s="191">
        <f>W124</f>
        <v>0</v>
      </c>
      <c r="F247" s="191">
        <f>X124</f>
        <v>0</v>
      </c>
      <c r="G247" s="192">
        <f>SUM(E247:F247)</f>
        <v>0</v>
      </c>
      <c r="H247" s="56"/>
      <c r="I247" s="3"/>
      <c r="J247" s="3"/>
      <c r="K247" s="253"/>
      <c r="L247" s="253"/>
      <c r="M247" s="3"/>
      <c r="N247" s="3"/>
    </row>
    <row r="248" spans="1:37" s="51" customFormat="1">
      <c r="A248" s="189">
        <f>A131</f>
        <v>0</v>
      </c>
      <c r="B248" s="32" t="str">
        <f>B131</f>
        <v>Graduate Student</v>
      </c>
      <c r="C248" s="173" t="str">
        <f>C131</f>
        <v>Please Select</v>
      </c>
      <c r="E248" s="191">
        <f>W131</f>
        <v>0</v>
      </c>
      <c r="F248" s="191">
        <f>X131</f>
        <v>0</v>
      </c>
      <c r="G248" s="192">
        <f>SUM(E248:F248)</f>
        <v>0</v>
      </c>
      <c r="H248" s="56"/>
      <c r="I248" s="3"/>
      <c r="J248" s="3"/>
      <c r="K248" s="253"/>
      <c r="L248" s="253"/>
      <c r="M248" s="3"/>
      <c r="N248" s="3"/>
    </row>
    <row r="249" spans="1:37" s="51" customFormat="1">
      <c r="A249" s="189">
        <f>A138</f>
        <v>0</v>
      </c>
      <c r="B249" s="32" t="str">
        <f>B138</f>
        <v>Graduate Student</v>
      </c>
      <c r="C249" s="173" t="str">
        <f>C138</f>
        <v>Please Select</v>
      </c>
      <c r="E249" s="191">
        <f>W138</f>
        <v>0</v>
      </c>
      <c r="F249" s="191">
        <f>X138</f>
        <v>0</v>
      </c>
      <c r="G249" s="192">
        <f>SUM(E249:F249)</f>
        <v>0</v>
      </c>
      <c r="H249" s="56"/>
      <c r="I249" s="3"/>
      <c r="J249" s="3"/>
      <c r="K249" s="253"/>
      <c r="L249" s="253"/>
      <c r="M249" s="3"/>
      <c r="N249" s="3"/>
    </row>
    <row r="250" spans="1:37" s="51" customFormat="1" ht="12.75" customHeight="1">
      <c r="A250" s="189">
        <f>A145</f>
        <v>0</v>
      </c>
      <c r="B250" s="174" t="str">
        <f>B145</f>
        <v>Graduate Student</v>
      </c>
      <c r="C250" s="173" t="str">
        <f>C145</f>
        <v>Please Select</v>
      </c>
      <c r="E250" s="190">
        <f>W145</f>
        <v>0</v>
      </c>
      <c r="F250" s="190">
        <f>X145</f>
        <v>0</v>
      </c>
      <c r="G250" s="193">
        <f>SUM(E250:F250)</f>
        <v>0</v>
      </c>
      <c r="H250" s="3"/>
      <c r="K250" s="250"/>
      <c r="L250" s="250"/>
    </row>
    <row r="251" spans="1:37" s="51" customFormat="1" ht="12.75" customHeight="1">
      <c r="A251" s="117"/>
      <c r="B251" s="662" t="s">
        <v>238</v>
      </c>
      <c r="C251" s="662"/>
      <c r="D251" s="662"/>
      <c r="E251" s="194">
        <f t="shared" ref="E251:G251" si="42">SUM(E246:E250)</f>
        <v>0</v>
      </c>
      <c r="F251" s="194">
        <f t="shared" si="42"/>
        <v>0</v>
      </c>
      <c r="G251" s="195">
        <f t="shared" si="42"/>
        <v>0</v>
      </c>
      <c r="H251" s="3"/>
      <c r="K251" s="250"/>
      <c r="L251" s="250"/>
    </row>
    <row r="252" spans="1:37" s="51" customFormat="1">
      <c r="A252" s="147"/>
      <c r="B252" s="35"/>
      <c r="C252" s="9"/>
      <c r="D252" s="9"/>
      <c r="E252" s="26"/>
      <c r="F252" s="26"/>
      <c r="G252" s="43"/>
      <c r="H252" s="3"/>
      <c r="I252" s="4"/>
      <c r="J252" s="4"/>
      <c r="K252" s="254"/>
      <c r="L252" s="254"/>
      <c r="W252"/>
      <c r="X252"/>
      <c r="Y252"/>
    </row>
    <row r="253" spans="1:37" ht="3.75" customHeight="1">
      <c r="A253" s="9"/>
      <c r="B253" s="9"/>
      <c r="C253" s="9"/>
      <c r="D253" s="9"/>
      <c r="E253" s="45"/>
      <c r="F253" s="45"/>
      <c r="G253" s="102"/>
      <c r="H253" s="4"/>
      <c r="I253" s="3"/>
      <c r="J253" s="3"/>
      <c r="K253" s="253"/>
      <c r="L253" s="253"/>
      <c r="S253" s="51"/>
      <c r="T253" s="51"/>
      <c r="U253" s="51"/>
      <c r="V253" s="51"/>
      <c r="Z253" s="51"/>
      <c r="AA253" s="51"/>
      <c r="AB253" s="51"/>
      <c r="AC253" s="51"/>
      <c r="AD253" s="51"/>
      <c r="AE253" s="51"/>
      <c r="AF253" s="51"/>
      <c r="AG253" s="51"/>
      <c r="AH253" s="51"/>
      <c r="AI253" s="51"/>
      <c r="AJ253" s="51"/>
      <c r="AK253" s="51"/>
    </row>
    <row r="254" spans="1:37" s="35" customFormat="1" ht="3.75" customHeight="1">
      <c r="G254" s="45"/>
      <c r="H254" s="45"/>
      <c r="I254" s="71"/>
      <c r="J254" s="71"/>
      <c r="K254" s="312"/>
      <c r="L254" s="312"/>
      <c r="M254" s="71"/>
      <c r="N254" s="71"/>
      <c r="S254"/>
      <c r="T254"/>
      <c r="U254"/>
      <c r="V254"/>
      <c r="W254"/>
      <c r="X254"/>
      <c r="Y254"/>
      <c r="Z254" s="51"/>
      <c r="AA254" s="51"/>
      <c r="AB254" s="51"/>
      <c r="AC254" s="51"/>
      <c r="AD254" s="51"/>
      <c r="AE254" s="51"/>
      <c r="AF254" s="51"/>
      <c r="AG254" s="51"/>
      <c r="AH254"/>
      <c r="AI254"/>
      <c r="AJ254"/>
      <c r="AK254"/>
    </row>
    <row r="255" spans="1:37" s="149" customFormat="1" ht="20.100000000000001" customHeight="1">
      <c r="A255" s="661" t="s">
        <v>12</v>
      </c>
      <c r="B255" s="661"/>
      <c r="C255" s="150"/>
      <c r="D255" s="151"/>
      <c r="E255" s="224">
        <f>E251+E242+E230+E224+E201+E191+E186+E182+E178+E173</f>
        <v>0</v>
      </c>
      <c r="F255" s="484">
        <f>F251+F242+F230+F224+F201+F191+F186+F182+F178+F173</f>
        <v>0</v>
      </c>
      <c r="G255" s="225">
        <f>SUM(E255:F255)</f>
        <v>0</v>
      </c>
      <c r="H255" s="152"/>
      <c r="I255" s="153"/>
      <c r="J255" s="153"/>
      <c r="K255" s="398"/>
      <c r="L255" s="398"/>
      <c r="M255" s="148"/>
      <c r="N255" s="148"/>
      <c r="O255" s="148"/>
      <c r="W255"/>
      <c r="X255"/>
      <c r="Y255"/>
      <c r="Z255"/>
      <c r="AA255" s="51"/>
      <c r="AB255" s="51"/>
      <c r="AC255" s="51"/>
      <c r="AD255" s="51"/>
      <c r="AE255" s="51"/>
      <c r="AF255" s="51"/>
      <c r="AG255" s="51"/>
    </row>
    <row r="256" spans="1:37" ht="3.75" customHeight="1">
      <c r="A256" s="9"/>
      <c r="B256" s="9"/>
      <c r="C256" s="9"/>
      <c r="D256" s="9"/>
      <c r="E256" s="9"/>
      <c r="F256" s="22"/>
      <c r="G256" s="138"/>
      <c r="H256" s="28"/>
      <c r="M256" s="3"/>
      <c r="N256" s="3"/>
      <c r="S256" s="35"/>
      <c r="T256" s="35"/>
      <c r="U256" s="35"/>
      <c r="V256" s="35"/>
      <c r="AA256" s="51"/>
      <c r="AB256" s="51"/>
      <c r="AC256" s="51"/>
      <c r="AD256" s="51"/>
      <c r="AE256" s="51"/>
      <c r="AF256" s="51"/>
      <c r="AG256" s="51"/>
      <c r="AH256" s="35"/>
      <c r="AI256" s="35"/>
      <c r="AJ256" s="35"/>
      <c r="AK256" s="35"/>
    </row>
    <row r="257" spans="1:7">
      <c r="A257" s="9"/>
      <c r="B257" s="9"/>
      <c r="C257" s="9"/>
      <c r="D257" s="9"/>
      <c r="E257" s="146"/>
      <c r="F257" s="100"/>
      <c r="G257" s="146"/>
    </row>
    <row r="258" spans="1:7">
      <c r="A258" s="9"/>
      <c r="B258" s="9"/>
      <c r="C258" s="9"/>
      <c r="D258" s="9"/>
      <c r="E258" s="146"/>
      <c r="F258" s="100"/>
      <c r="G258" s="146"/>
    </row>
    <row r="259" spans="1:7">
      <c r="A259" s="9"/>
      <c r="B259" s="9"/>
      <c r="C259" s="9"/>
      <c r="D259" s="9"/>
      <c r="E259" s="146"/>
      <c r="F259" s="100"/>
      <c r="G259" s="146"/>
    </row>
    <row r="260" spans="1:7">
      <c r="A260" s="9"/>
      <c r="B260" s="9"/>
      <c r="C260" s="9"/>
      <c r="D260" s="9"/>
      <c r="E260" s="146"/>
      <c r="F260" s="100"/>
      <c r="G260" s="146"/>
    </row>
    <row r="261" spans="1:7">
      <c r="A261" s="9"/>
      <c r="B261" s="9"/>
      <c r="C261" s="9"/>
      <c r="D261" s="9"/>
      <c r="E261" s="146"/>
      <c r="F261" s="100"/>
      <c r="G261" s="146"/>
    </row>
    <row r="262" spans="1:7">
      <c r="A262" s="9"/>
      <c r="B262" s="9"/>
      <c r="C262" s="9"/>
      <c r="D262" s="9"/>
      <c r="E262" s="146"/>
      <c r="F262" s="100"/>
      <c r="G262" s="146"/>
    </row>
    <row r="263" spans="1:7">
      <c r="A263" s="9"/>
      <c r="B263" s="9"/>
      <c r="C263" s="9"/>
      <c r="D263" s="9"/>
      <c r="E263" s="146"/>
      <c r="F263" s="100"/>
      <c r="G263" s="146"/>
    </row>
    <row r="264" spans="1:7">
      <c r="A264" s="9"/>
      <c r="B264" s="9"/>
      <c r="C264" s="9"/>
      <c r="D264" s="9"/>
      <c r="E264" s="146"/>
      <c r="F264" s="100"/>
      <c r="G264" s="146"/>
    </row>
    <row r="265" spans="1:7">
      <c r="A265" s="9"/>
      <c r="B265" s="9"/>
      <c r="C265" s="9"/>
      <c r="D265" s="9"/>
      <c r="E265" s="146"/>
      <c r="F265" s="100"/>
      <c r="G265" s="146"/>
    </row>
    <row r="266" spans="1:7">
      <c r="A266" s="9"/>
      <c r="B266" s="9"/>
      <c r="C266" s="9"/>
      <c r="D266" s="9"/>
      <c r="E266" s="146"/>
      <c r="F266" s="100"/>
      <c r="G266" s="146"/>
    </row>
    <row r="267" spans="1:7">
      <c r="A267" s="9"/>
      <c r="B267" s="9"/>
      <c r="C267" s="9"/>
      <c r="D267" s="9"/>
      <c r="E267" s="146"/>
      <c r="F267" s="100"/>
      <c r="G267" s="146"/>
    </row>
    <row r="268" spans="1:7">
      <c r="A268" s="9"/>
      <c r="B268" s="9"/>
      <c r="C268" s="9"/>
      <c r="D268" s="9"/>
      <c r="E268" s="146"/>
      <c r="F268" s="100"/>
      <c r="G268" s="146"/>
    </row>
    <row r="269" spans="1:7">
      <c r="A269" s="9"/>
      <c r="B269" s="9"/>
      <c r="C269" s="9"/>
      <c r="D269" s="9"/>
      <c r="E269" s="146"/>
      <c r="F269" s="100"/>
      <c r="G269" s="146"/>
    </row>
    <row r="270" spans="1:7">
      <c r="A270" s="9"/>
      <c r="B270" s="9"/>
      <c r="C270" s="9"/>
      <c r="D270" s="9"/>
      <c r="E270" s="146"/>
      <c r="F270" s="100"/>
      <c r="G270" s="146"/>
    </row>
    <row r="271" spans="1:7">
      <c r="A271" s="9"/>
      <c r="B271" s="9"/>
      <c r="C271" s="9"/>
      <c r="D271" s="9"/>
      <c r="E271" s="146"/>
      <c r="F271" s="100"/>
      <c r="G271" s="146"/>
    </row>
    <row r="272" spans="1:7">
      <c r="A272" s="9"/>
      <c r="B272" s="9"/>
      <c r="C272" s="9"/>
      <c r="D272" s="9"/>
      <c r="E272" s="146"/>
      <c r="F272" s="100"/>
      <c r="G272" s="146"/>
    </row>
    <row r="273" spans="1:7">
      <c r="A273" s="9"/>
      <c r="B273" s="9"/>
      <c r="C273" s="9"/>
      <c r="D273" s="9"/>
      <c r="E273" s="146"/>
      <c r="F273" s="100"/>
      <c r="G273" s="146"/>
    </row>
    <row r="274" spans="1:7">
      <c r="A274" s="9"/>
      <c r="B274" s="9"/>
      <c r="C274" s="9"/>
      <c r="D274" s="9"/>
      <c r="E274" s="146"/>
      <c r="F274" s="100"/>
      <c r="G274" s="146"/>
    </row>
    <row r="275" spans="1:7">
      <c r="A275" s="9"/>
      <c r="B275" s="9"/>
      <c r="C275" s="9"/>
      <c r="D275" s="9"/>
      <c r="E275" s="146"/>
      <c r="F275" s="100"/>
      <c r="G275" s="146"/>
    </row>
    <row r="276" spans="1:7">
      <c r="A276" s="9"/>
      <c r="B276" s="9"/>
      <c r="C276" s="9"/>
      <c r="D276" s="9"/>
      <c r="E276" s="146"/>
      <c r="F276" s="100"/>
      <c r="G276" s="146"/>
    </row>
    <row r="277" spans="1:7">
      <c r="A277" s="9"/>
      <c r="B277" s="9"/>
      <c r="C277" s="9"/>
      <c r="D277" s="9"/>
      <c r="E277" s="146"/>
      <c r="F277" s="100"/>
      <c r="G277" s="146"/>
    </row>
    <row r="278" spans="1:7">
      <c r="A278" s="9"/>
      <c r="B278" s="9"/>
      <c r="C278" s="9"/>
      <c r="D278" s="9"/>
      <c r="E278" s="146"/>
      <c r="F278" s="100"/>
      <c r="G278" s="146"/>
    </row>
    <row r="279" spans="1:7">
      <c r="A279" s="9"/>
      <c r="B279" s="9"/>
      <c r="C279" s="9"/>
      <c r="D279" s="9"/>
      <c r="E279" s="146"/>
      <c r="F279" s="100"/>
      <c r="G279" s="146"/>
    </row>
    <row r="280" spans="1:7">
      <c r="A280" s="9"/>
      <c r="B280" s="9"/>
      <c r="C280" s="9"/>
      <c r="D280" s="9"/>
      <c r="E280" s="146"/>
      <c r="F280" s="100"/>
      <c r="G280" s="146"/>
    </row>
    <row r="281" spans="1:7">
      <c r="A281" s="9"/>
      <c r="B281" s="9"/>
      <c r="C281" s="9"/>
      <c r="D281" s="9"/>
      <c r="E281" s="146"/>
      <c r="F281" s="100"/>
      <c r="G281" s="146"/>
    </row>
    <row r="282" spans="1:7">
      <c r="A282" s="9"/>
      <c r="B282" s="9"/>
      <c r="C282" s="9"/>
      <c r="D282" s="9"/>
      <c r="E282" s="146"/>
      <c r="F282" s="100"/>
      <c r="G282" s="146"/>
    </row>
    <row r="283" spans="1:7">
      <c r="A283" s="9"/>
      <c r="B283" s="9"/>
      <c r="C283" s="9"/>
      <c r="D283" s="9"/>
      <c r="E283" s="146"/>
      <c r="F283" s="100"/>
      <c r="G283" s="146"/>
    </row>
    <row r="284" spans="1:7">
      <c r="A284" s="9"/>
      <c r="B284" s="9"/>
      <c r="C284" s="9"/>
      <c r="D284" s="9"/>
      <c r="E284" s="146"/>
      <c r="F284" s="100"/>
      <c r="G284" s="146"/>
    </row>
    <row r="285" spans="1:7">
      <c r="A285" s="9"/>
      <c r="B285" s="9"/>
      <c r="C285" s="9"/>
      <c r="D285" s="9"/>
      <c r="E285" s="146"/>
      <c r="F285" s="100"/>
      <c r="G285" s="146"/>
    </row>
    <row r="286" spans="1:7">
      <c r="A286" s="9"/>
      <c r="B286" s="9"/>
      <c r="C286" s="9"/>
      <c r="D286" s="9"/>
      <c r="E286" s="146"/>
      <c r="F286" s="100"/>
      <c r="G286" s="146"/>
    </row>
    <row r="287" spans="1:7">
      <c r="A287" s="9"/>
      <c r="B287" s="9"/>
      <c r="C287" s="9"/>
      <c r="D287" s="9"/>
      <c r="E287" s="146"/>
      <c r="F287" s="100"/>
      <c r="G287" s="146"/>
    </row>
    <row r="288" spans="1:7">
      <c r="A288" s="9"/>
      <c r="B288" s="9"/>
      <c r="C288" s="9"/>
      <c r="D288" s="9"/>
      <c r="E288" s="146"/>
      <c r="F288" s="100"/>
      <c r="G288" s="146"/>
    </row>
    <row r="289" spans="1:7">
      <c r="A289" s="9"/>
      <c r="B289" s="9"/>
      <c r="C289" s="9"/>
      <c r="D289" s="9"/>
      <c r="E289" s="146"/>
      <c r="F289" s="100"/>
      <c r="G289" s="146"/>
    </row>
    <row r="290" spans="1:7">
      <c r="A290" s="9"/>
      <c r="B290" s="9"/>
      <c r="C290" s="9"/>
      <c r="D290" s="9"/>
      <c r="E290" s="146"/>
      <c r="F290" s="100"/>
      <c r="G290" s="146"/>
    </row>
    <row r="291" spans="1:7">
      <c r="A291" s="9"/>
      <c r="B291" s="9"/>
      <c r="C291" s="9"/>
      <c r="D291" s="9"/>
      <c r="E291" s="146"/>
      <c r="F291" s="100"/>
      <c r="G291" s="146"/>
    </row>
    <row r="292" spans="1:7">
      <c r="A292" s="9"/>
      <c r="B292" s="9"/>
      <c r="C292" s="9"/>
      <c r="D292" s="9"/>
      <c r="E292" s="146"/>
      <c r="F292" s="100"/>
      <c r="G292" s="146"/>
    </row>
    <row r="293" spans="1:7">
      <c r="A293" s="9"/>
      <c r="B293" s="9"/>
      <c r="C293" s="9"/>
      <c r="D293" s="9"/>
      <c r="E293" s="146"/>
      <c r="F293" s="100"/>
      <c r="G293" s="146"/>
    </row>
    <row r="294" spans="1:7">
      <c r="A294" s="9"/>
      <c r="B294" s="9"/>
      <c r="C294" s="9"/>
      <c r="D294" s="9"/>
      <c r="E294" s="146"/>
      <c r="F294" s="100"/>
      <c r="G294" s="146"/>
    </row>
    <row r="295" spans="1:7">
      <c r="A295" s="9"/>
      <c r="B295" s="9"/>
      <c r="C295" s="9"/>
      <c r="D295" s="9"/>
      <c r="E295" s="146"/>
      <c r="F295" s="100"/>
      <c r="G295" s="146"/>
    </row>
    <row r="296" spans="1:7">
      <c r="A296" s="9"/>
      <c r="B296" s="9"/>
      <c r="C296" s="9"/>
      <c r="D296" s="9"/>
      <c r="E296" s="146"/>
      <c r="F296" s="100"/>
      <c r="G296" s="146"/>
    </row>
    <row r="297" spans="1:7">
      <c r="A297" s="9"/>
      <c r="B297" s="9"/>
      <c r="C297" s="9"/>
      <c r="D297" s="9"/>
      <c r="E297" s="146"/>
      <c r="F297" s="100"/>
      <c r="G297" s="146"/>
    </row>
    <row r="298" spans="1:7">
      <c r="A298" s="9"/>
      <c r="B298" s="9"/>
      <c r="C298" s="9"/>
      <c r="D298" s="9"/>
      <c r="E298" s="146"/>
      <c r="F298" s="100"/>
      <c r="G298" s="146"/>
    </row>
    <row r="299" spans="1:7">
      <c r="A299" s="9"/>
      <c r="B299" s="9"/>
      <c r="C299" s="9"/>
      <c r="D299" s="9"/>
      <c r="E299" s="146"/>
      <c r="F299" s="100"/>
      <c r="G299" s="146"/>
    </row>
    <row r="300" spans="1:7">
      <c r="A300" s="9"/>
      <c r="B300" s="9"/>
      <c r="C300" s="9"/>
      <c r="D300" s="9"/>
      <c r="E300" s="146"/>
      <c r="F300" s="100"/>
      <c r="G300" s="146"/>
    </row>
    <row r="301" spans="1:7">
      <c r="A301" s="9"/>
      <c r="B301" s="9"/>
      <c r="C301" s="9"/>
      <c r="D301" s="9"/>
      <c r="E301" s="146"/>
      <c r="F301" s="100"/>
      <c r="G301" s="146"/>
    </row>
    <row r="302" spans="1:7">
      <c r="A302" s="9"/>
      <c r="B302" s="9"/>
      <c r="C302" s="9"/>
      <c r="D302" s="9"/>
      <c r="E302" s="146"/>
      <c r="F302" s="100"/>
      <c r="G302" s="146"/>
    </row>
    <row r="303" spans="1:7">
      <c r="A303" s="9"/>
      <c r="B303" s="9"/>
      <c r="C303" s="9"/>
      <c r="D303" s="9"/>
      <c r="E303" s="146"/>
      <c r="F303" s="100"/>
      <c r="G303" s="146"/>
    </row>
    <row r="304" spans="1:7">
      <c r="A304" s="9"/>
      <c r="B304" s="9"/>
      <c r="C304" s="9"/>
      <c r="D304" s="9"/>
      <c r="E304" s="146"/>
      <c r="F304" s="100"/>
      <c r="G304" s="146"/>
    </row>
    <row r="305" spans="1:7">
      <c r="A305" s="9"/>
      <c r="B305" s="9"/>
      <c r="C305" s="9"/>
      <c r="D305" s="9"/>
      <c r="E305" s="146"/>
      <c r="F305" s="100"/>
      <c r="G305" s="146"/>
    </row>
    <row r="306" spans="1:7">
      <c r="A306" s="9"/>
      <c r="B306" s="9"/>
      <c r="C306" s="9"/>
      <c r="D306" s="9"/>
      <c r="E306" s="146"/>
      <c r="F306" s="100"/>
      <c r="G306" s="146"/>
    </row>
    <row r="307" spans="1:7">
      <c r="A307" s="9"/>
      <c r="B307" s="9"/>
      <c r="C307" s="9"/>
      <c r="D307" s="9"/>
      <c r="E307" s="146"/>
      <c r="F307" s="100"/>
      <c r="G307" s="146"/>
    </row>
    <row r="308" spans="1:7">
      <c r="A308" s="9"/>
      <c r="B308" s="9"/>
      <c r="C308" s="9"/>
      <c r="D308" s="9"/>
      <c r="E308" s="146"/>
      <c r="F308" s="100"/>
      <c r="G308" s="146"/>
    </row>
    <row r="309" spans="1:7">
      <c r="A309" s="9"/>
      <c r="B309" s="9"/>
      <c r="C309" s="9"/>
      <c r="D309" s="9"/>
      <c r="E309" s="146"/>
      <c r="F309" s="100"/>
      <c r="G309" s="146"/>
    </row>
    <row r="310" spans="1:7">
      <c r="A310" s="9"/>
      <c r="B310" s="9"/>
      <c r="C310" s="9"/>
      <c r="D310" s="9"/>
      <c r="E310" s="146"/>
      <c r="F310" s="100"/>
      <c r="G310" s="146"/>
    </row>
    <row r="311" spans="1:7">
      <c r="A311" s="9"/>
      <c r="B311" s="9"/>
      <c r="C311" s="9"/>
      <c r="D311" s="9"/>
      <c r="E311" s="146"/>
      <c r="F311" s="100"/>
      <c r="G311" s="146"/>
    </row>
    <row r="312" spans="1:7">
      <c r="A312" s="9"/>
      <c r="B312" s="9"/>
      <c r="C312" s="9"/>
      <c r="D312" s="9"/>
      <c r="E312" s="146"/>
      <c r="F312" s="100"/>
      <c r="G312" s="146"/>
    </row>
    <row r="313" spans="1:7">
      <c r="A313" s="9"/>
      <c r="B313" s="9"/>
      <c r="C313" s="9"/>
      <c r="D313" s="9"/>
      <c r="E313" s="146"/>
      <c r="F313" s="100"/>
      <c r="G313" s="146"/>
    </row>
    <row r="314" spans="1:7">
      <c r="A314" s="9"/>
      <c r="B314" s="9"/>
      <c r="C314" s="9"/>
      <c r="D314" s="9"/>
      <c r="E314" s="146"/>
      <c r="F314" s="100"/>
      <c r="G314" s="146"/>
    </row>
    <row r="315" spans="1:7">
      <c r="A315" s="9"/>
      <c r="B315" s="9"/>
      <c r="C315" s="9"/>
      <c r="D315" s="9"/>
      <c r="E315" s="146"/>
      <c r="F315" s="100"/>
      <c r="G315" s="146"/>
    </row>
    <row r="316" spans="1:7">
      <c r="A316" s="9"/>
      <c r="B316" s="9"/>
      <c r="C316" s="9"/>
      <c r="D316" s="9"/>
      <c r="E316" s="146"/>
      <c r="F316" s="100"/>
      <c r="G316" s="146"/>
    </row>
    <row r="317" spans="1:7">
      <c r="A317" s="9"/>
      <c r="B317" s="9"/>
      <c r="C317" s="9"/>
      <c r="D317" s="9"/>
      <c r="E317" s="146"/>
      <c r="F317" s="100"/>
      <c r="G317" s="146"/>
    </row>
    <row r="318" spans="1:7">
      <c r="A318" s="9"/>
      <c r="B318" s="9"/>
      <c r="C318" s="9"/>
      <c r="D318" s="9"/>
      <c r="E318" s="146"/>
      <c r="F318" s="100"/>
      <c r="G318" s="146"/>
    </row>
    <row r="319" spans="1:7">
      <c r="A319" s="9"/>
      <c r="B319" s="9"/>
      <c r="C319" s="9"/>
      <c r="D319" s="9"/>
      <c r="E319" s="146"/>
      <c r="F319" s="100"/>
      <c r="G319" s="146"/>
    </row>
    <row r="320" spans="1:7">
      <c r="A320" s="9"/>
      <c r="B320" s="9"/>
      <c r="C320" s="9"/>
      <c r="D320" s="9"/>
      <c r="E320" s="146"/>
      <c r="F320" s="100"/>
      <c r="G320" s="146"/>
    </row>
    <row r="321" spans="1:7">
      <c r="A321" s="9"/>
      <c r="B321" s="9"/>
      <c r="C321" s="9"/>
      <c r="D321" s="9"/>
      <c r="E321" s="146"/>
      <c r="F321" s="100"/>
      <c r="G321" s="146"/>
    </row>
    <row r="322" spans="1:7">
      <c r="A322" s="9"/>
      <c r="B322" s="9"/>
      <c r="C322" s="9"/>
      <c r="D322" s="9"/>
      <c r="E322" s="146"/>
      <c r="F322" s="100"/>
      <c r="G322" s="146"/>
    </row>
    <row r="323" spans="1:7">
      <c r="A323" s="9"/>
      <c r="B323" s="9"/>
      <c r="C323" s="9"/>
      <c r="D323" s="9"/>
      <c r="E323" s="146"/>
      <c r="F323" s="100"/>
      <c r="G323" s="146"/>
    </row>
    <row r="324" spans="1:7">
      <c r="A324" s="9"/>
      <c r="B324" s="9"/>
      <c r="C324" s="9"/>
      <c r="D324" s="9"/>
      <c r="E324" s="146"/>
      <c r="F324" s="100"/>
      <c r="G324" s="146"/>
    </row>
    <row r="325" spans="1:7">
      <c r="A325" s="9"/>
      <c r="B325" s="9"/>
      <c r="C325" s="9"/>
      <c r="D325" s="9"/>
      <c r="E325" s="146"/>
      <c r="F325" s="100"/>
      <c r="G325" s="146"/>
    </row>
    <row r="326" spans="1:7">
      <c r="A326" s="9"/>
      <c r="B326" s="9"/>
      <c r="C326" s="9"/>
      <c r="D326" s="9"/>
      <c r="E326" s="146"/>
      <c r="F326" s="100"/>
      <c r="G326" s="146"/>
    </row>
    <row r="327" spans="1:7">
      <c r="A327" s="9"/>
      <c r="B327" s="9"/>
      <c r="C327" s="9"/>
      <c r="D327" s="9"/>
      <c r="E327" s="146"/>
      <c r="F327" s="100"/>
      <c r="G327" s="146"/>
    </row>
    <row r="328" spans="1:7">
      <c r="A328" s="9"/>
      <c r="B328" s="9"/>
      <c r="C328" s="9"/>
      <c r="D328" s="9"/>
      <c r="E328" s="146"/>
      <c r="F328" s="100"/>
      <c r="G328" s="146"/>
    </row>
    <row r="329" spans="1:7">
      <c r="A329" s="9"/>
      <c r="B329" s="9"/>
      <c r="C329" s="9"/>
      <c r="D329" s="9"/>
      <c r="E329" s="146"/>
      <c r="F329" s="100"/>
      <c r="G329" s="146"/>
    </row>
    <row r="330" spans="1:7">
      <c r="A330" s="9"/>
      <c r="B330" s="9"/>
      <c r="C330" s="9"/>
      <c r="D330" s="9"/>
      <c r="E330" s="146"/>
      <c r="F330" s="100"/>
      <c r="G330" s="146"/>
    </row>
    <row r="331" spans="1:7">
      <c r="A331" s="9"/>
      <c r="B331" s="9"/>
      <c r="C331" s="9"/>
      <c r="D331" s="9"/>
      <c r="E331" s="146"/>
      <c r="F331" s="100"/>
      <c r="G331" s="146"/>
    </row>
    <row r="332" spans="1:7">
      <c r="A332" s="9"/>
      <c r="B332" s="9"/>
      <c r="C332" s="9"/>
      <c r="D332" s="9"/>
      <c r="E332" s="146"/>
      <c r="F332" s="100"/>
      <c r="G332" s="146"/>
    </row>
    <row r="333" spans="1:7">
      <c r="A333" s="9"/>
      <c r="B333" s="9"/>
      <c r="C333" s="9"/>
      <c r="D333" s="9"/>
      <c r="E333" s="146"/>
      <c r="F333" s="100"/>
      <c r="G333" s="146"/>
    </row>
    <row r="334" spans="1:7">
      <c r="A334" s="9"/>
      <c r="B334" s="9"/>
      <c r="C334" s="9"/>
      <c r="D334" s="9"/>
      <c r="E334" s="146"/>
      <c r="F334" s="100"/>
      <c r="G334" s="146"/>
    </row>
    <row r="335" spans="1:7">
      <c r="A335" s="9"/>
      <c r="B335" s="9"/>
      <c r="C335" s="9"/>
      <c r="D335" s="9"/>
      <c r="E335" s="146"/>
      <c r="F335" s="100"/>
      <c r="G335" s="146"/>
    </row>
    <row r="336" spans="1:7">
      <c r="A336" s="9"/>
      <c r="B336" s="9"/>
      <c r="C336" s="9"/>
      <c r="D336" s="9"/>
      <c r="E336" s="146"/>
      <c r="F336" s="100"/>
      <c r="G336" s="146"/>
    </row>
    <row r="337" spans="1:7">
      <c r="A337" s="9"/>
      <c r="B337" s="9"/>
      <c r="C337" s="9"/>
      <c r="D337" s="9"/>
      <c r="E337" s="146"/>
      <c r="F337" s="100"/>
      <c r="G337" s="146"/>
    </row>
    <row r="338" spans="1:7">
      <c r="A338" s="9"/>
      <c r="B338" s="9"/>
      <c r="C338" s="9"/>
      <c r="D338" s="9"/>
      <c r="E338" s="146"/>
      <c r="F338" s="100"/>
      <c r="G338" s="146"/>
    </row>
    <row r="339" spans="1:7">
      <c r="A339" s="9"/>
      <c r="B339" s="9"/>
      <c r="C339" s="9"/>
      <c r="D339" s="9"/>
      <c r="E339" s="146"/>
      <c r="F339" s="100"/>
      <c r="G339" s="146"/>
    </row>
    <row r="340" spans="1:7">
      <c r="A340" s="9"/>
      <c r="B340" s="9"/>
      <c r="C340" s="9"/>
      <c r="D340" s="9"/>
      <c r="E340" s="146"/>
      <c r="F340" s="100"/>
      <c r="G340" s="146"/>
    </row>
    <row r="341" spans="1:7">
      <c r="A341" s="9"/>
      <c r="B341" s="9"/>
      <c r="C341" s="9"/>
      <c r="D341" s="9"/>
      <c r="E341" s="146"/>
      <c r="F341" s="100"/>
      <c r="G341" s="146"/>
    </row>
    <row r="342" spans="1:7">
      <c r="A342" s="9"/>
      <c r="B342" s="9"/>
      <c r="C342" s="9"/>
      <c r="D342" s="9"/>
      <c r="E342" s="146"/>
      <c r="F342" s="100"/>
      <c r="G342" s="146"/>
    </row>
    <row r="343" spans="1:7">
      <c r="A343" s="9"/>
      <c r="B343" s="9"/>
      <c r="C343" s="9"/>
      <c r="D343" s="9"/>
      <c r="E343" s="146"/>
      <c r="F343" s="100"/>
      <c r="G343" s="146"/>
    </row>
    <row r="344" spans="1:7">
      <c r="A344" s="9"/>
      <c r="B344" s="9"/>
      <c r="C344" s="9"/>
      <c r="D344" s="9"/>
      <c r="E344" s="146"/>
      <c r="F344" s="100"/>
      <c r="G344" s="146"/>
    </row>
    <row r="345" spans="1:7">
      <c r="A345" s="9"/>
      <c r="B345" s="9"/>
      <c r="C345" s="9"/>
      <c r="D345" s="9"/>
      <c r="E345" s="146"/>
      <c r="F345" s="100"/>
      <c r="G345" s="146"/>
    </row>
    <row r="346" spans="1:7">
      <c r="A346" s="9"/>
      <c r="B346" s="9"/>
      <c r="C346" s="9"/>
      <c r="D346" s="9"/>
      <c r="E346" s="146"/>
      <c r="F346" s="100"/>
      <c r="G346" s="146"/>
    </row>
    <row r="347" spans="1:7">
      <c r="A347" s="9"/>
      <c r="B347" s="9"/>
      <c r="C347" s="9"/>
      <c r="D347" s="9"/>
      <c r="E347" s="146"/>
      <c r="F347" s="100"/>
      <c r="G347" s="146"/>
    </row>
    <row r="348" spans="1:7">
      <c r="A348" s="9"/>
      <c r="B348" s="9"/>
      <c r="C348" s="9"/>
      <c r="D348" s="9"/>
      <c r="E348" s="146"/>
      <c r="F348" s="100"/>
      <c r="G348" s="146"/>
    </row>
    <row r="349" spans="1:7">
      <c r="A349" s="9"/>
      <c r="B349" s="9"/>
      <c r="C349" s="9"/>
      <c r="D349" s="9"/>
      <c r="E349" s="146"/>
      <c r="F349" s="100"/>
      <c r="G349" s="146"/>
    </row>
    <row r="350" spans="1:7">
      <c r="A350" s="9"/>
      <c r="B350" s="9"/>
      <c r="C350" s="9"/>
      <c r="D350" s="9"/>
      <c r="E350" s="146"/>
      <c r="F350" s="100"/>
      <c r="G350" s="146"/>
    </row>
    <row r="351" spans="1:7">
      <c r="A351" s="9"/>
      <c r="B351" s="9"/>
      <c r="C351" s="9"/>
      <c r="D351" s="9"/>
      <c r="E351" s="146"/>
      <c r="F351" s="100"/>
      <c r="G351" s="146"/>
    </row>
    <row r="352" spans="1:7">
      <c r="A352" s="9"/>
      <c r="B352" s="9"/>
      <c r="C352" s="9"/>
      <c r="D352" s="9"/>
      <c r="E352" s="146"/>
      <c r="F352" s="100"/>
      <c r="G352" s="146"/>
    </row>
    <row r="353" spans="1:7">
      <c r="A353" s="9"/>
      <c r="B353" s="9"/>
      <c r="C353" s="9"/>
      <c r="D353" s="9"/>
      <c r="E353" s="146"/>
      <c r="F353" s="100"/>
      <c r="G353" s="146"/>
    </row>
    <row r="354" spans="1:7">
      <c r="A354" s="9"/>
      <c r="B354" s="9"/>
      <c r="C354" s="9"/>
      <c r="D354" s="9"/>
      <c r="E354" s="146"/>
      <c r="F354" s="100"/>
      <c r="G354" s="146"/>
    </row>
    <row r="355" spans="1:7">
      <c r="A355" s="9"/>
      <c r="B355" s="9"/>
      <c r="C355" s="9"/>
      <c r="D355" s="9"/>
      <c r="E355" s="146"/>
      <c r="F355" s="100"/>
      <c r="G355" s="146"/>
    </row>
    <row r="356" spans="1:7">
      <c r="A356" s="9"/>
      <c r="B356" s="9"/>
      <c r="C356" s="9"/>
      <c r="D356" s="9"/>
      <c r="E356" s="146"/>
      <c r="F356" s="100"/>
      <c r="G356" s="146"/>
    </row>
    <row r="357" spans="1:7">
      <c r="A357" s="9"/>
      <c r="B357" s="9"/>
      <c r="C357" s="9"/>
      <c r="D357" s="9"/>
      <c r="E357" s="146"/>
      <c r="F357" s="100"/>
      <c r="G357" s="146"/>
    </row>
    <row r="358" spans="1:7">
      <c r="A358" s="9"/>
      <c r="B358" s="9"/>
      <c r="C358" s="9"/>
      <c r="D358" s="9"/>
      <c r="E358" s="146"/>
      <c r="F358" s="100"/>
      <c r="G358" s="146"/>
    </row>
    <row r="359" spans="1:7">
      <c r="A359" s="9"/>
      <c r="B359" s="9"/>
      <c r="C359" s="9"/>
      <c r="D359" s="9"/>
      <c r="E359" s="146"/>
      <c r="F359" s="100"/>
      <c r="G359" s="146"/>
    </row>
    <row r="360" spans="1:7">
      <c r="A360" s="9"/>
      <c r="B360" s="9"/>
      <c r="C360" s="9"/>
      <c r="D360" s="9"/>
      <c r="E360" s="146"/>
      <c r="F360" s="100"/>
      <c r="G360" s="146"/>
    </row>
    <row r="361" spans="1:7">
      <c r="A361" s="9"/>
      <c r="B361" s="9"/>
      <c r="C361" s="9"/>
      <c r="D361" s="9"/>
      <c r="E361" s="146"/>
      <c r="F361" s="100"/>
      <c r="G361" s="146"/>
    </row>
    <row r="362" spans="1:7">
      <c r="A362" s="9"/>
      <c r="B362" s="9"/>
      <c r="C362" s="9"/>
      <c r="D362" s="9"/>
      <c r="E362" s="146"/>
      <c r="F362" s="100"/>
      <c r="G362" s="146"/>
    </row>
    <row r="363" spans="1:7">
      <c r="A363" s="9"/>
      <c r="B363" s="9"/>
      <c r="C363" s="9"/>
      <c r="D363" s="9"/>
      <c r="E363" s="146"/>
      <c r="F363" s="100"/>
      <c r="G363" s="146"/>
    </row>
    <row r="364" spans="1:7">
      <c r="A364" s="9"/>
      <c r="B364" s="9"/>
      <c r="C364" s="9"/>
      <c r="D364" s="9"/>
      <c r="E364" s="146"/>
      <c r="F364" s="100"/>
      <c r="G364" s="146"/>
    </row>
    <row r="365" spans="1:7">
      <c r="A365" s="9"/>
      <c r="B365" s="9"/>
      <c r="C365" s="9"/>
      <c r="D365" s="9"/>
      <c r="E365" s="146"/>
      <c r="F365" s="100"/>
      <c r="G365" s="146"/>
    </row>
    <row r="366" spans="1:7">
      <c r="A366" s="9"/>
      <c r="B366" s="9"/>
      <c r="C366" s="9"/>
      <c r="D366" s="9"/>
      <c r="E366" s="146"/>
      <c r="F366" s="100"/>
      <c r="G366" s="146"/>
    </row>
    <row r="367" spans="1:7">
      <c r="A367" s="9"/>
      <c r="B367" s="9"/>
      <c r="C367" s="9"/>
      <c r="D367" s="9"/>
      <c r="E367" s="146"/>
      <c r="F367" s="100"/>
      <c r="G367" s="146"/>
    </row>
    <row r="368" spans="1:7">
      <c r="A368" s="9"/>
      <c r="B368" s="9"/>
      <c r="C368" s="9"/>
      <c r="D368" s="9"/>
      <c r="E368" s="146"/>
      <c r="F368" s="100"/>
      <c r="G368" s="146"/>
    </row>
    <row r="369" spans="1:7">
      <c r="A369" s="9"/>
      <c r="B369" s="9"/>
      <c r="C369" s="9"/>
      <c r="D369" s="9"/>
      <c r="E369" s="146"/>
      <c r="F369" s="100"/>
      <c r="G369" s="146"/>
    </row>
    <row r="370" spans="1:7">
      <c r="A370" s="9"/>
      <c r="B370" s="9"/>
      <c r="C370" s="9"/>
      <c r="D370" s="9"/>
      <c r="E370" s="146"/>
      <c r="F370" s="100"/>
      <c r="G370" s="146"/>
    </row>
    <row r="371" spans="1:7">
      <c r="A371" s="9"/>
      <c r="B371" s="9"/>
      <c r="C371" s="9"/>
      <c r="D371" s="9"/>
      <c r="E371" s="146"/>
      <c r="F371" s="100"/>
      <c r="G371" s="146"/>
    </row>
    <row r="372" spans="1:7">
      <c r="A372" s="9"/>
      <c r="B372" s="9"/>
      <c r="C372" s="9"/>
      <c r="D372" s="9"/>
      <c r="E372" s="146"/>
      <c r="F372" s="100"/>
      <c r="G372" s="146"/>
    </row>
    <row r="373" spans="1:7">
      <c r="A373" s="9"/>
      <c r="B373" s="9"/>
      <c r="C373" s="9"/>
      <c r="D373" s="9"/>
      <c r="E373" s="146"/>
      <c r="F373" s="100"/>
      <c r="G373" s="146"/>
    </row>
    <row r="374" spans="1:7">
      <c r="A374" s="9"/>
      <c r="B374" s="9"/>
      <c r="C374" s="9"/>
      <c r="D374" s="9"/>
      <c r="E374" s="146"/>
      <c r="F374" s="100"/>
      <c r="G374" s="146"/>
    </row>
    <row r="375" spans="1:7">
      <c r="A375" s="9"/>
      <c r="B375" s="9"/>
      <c r="C375" s="9"/>
      <c r="D375" s="9"/>
      <c r="E375" s="146"/>
      <c r="F375" s="100"/>
      <c r="G375" s="146"/>
    </row>
    <row r="376" spans="1:7">
      <c r="A376" s="9"/>
      <c r="B376" s="9"/>
      <c r="C376" s="9"/>
      <c r="D376" s="9"/>
      <c r="E376" s="146"/>
      <c r="F376" s="100"/>
      <c r="G376" s="146"/>
    </row>
    <row r="377" spans="1:7">
      <c r="A377" s="9"/>
      <c r="B377" s="9"/>
      <c r="C377" s="9"/>
      <c r="D377" s="9"/>
      <c r="E377" s="146"/>
      <c r="F377" s="100"/>
      <c r="G377" s="146"/>
    </row>
    <row r="378" spans="1:7">
      <c r="A378" s="9"/>
      <c r="B378" s="9"/>
      <c r="C378" s="9"/>
      <c r="D378" s="9"/>
      <c r="E378" s="146"/>
      <c r="F378" s="100"/>
      <c r="G378" s="146"/>
    </row>
    <row r="379" spans="1:7">
      <c r="A379" s="9"/>
      <c r="B379" s="9"/>
      <c r="C379" s="9"/>
      <c r="D379" s="9"/>
      <c r="E379" s="146"/>
      <c r="F379" s="100"/>
      <c r="G379" s="146"/>
    </row>
    <row r="380" spans="1:7">
      <c r="A380" s="9"/>
      <c r="B380" s="9"/>
      <c r="C380" s="9"/>
      <c r="D380" s="9"/>
      <c r="E380" s="146"/>
      <c r="F380" s="100"/>
      <c r="G380" s="146"/>
    </row>
    <row r="381" spans="1:7">
      <c r="A381" s="9"/>
      <c r="B381" s="9"/>
      <c r="C381" s="9"/>
      <c r="D381" s="9"/>
      <c r="E381" s="146"/>
      <c r="F381" s="100"/>
      <c r="G381" s="146"/>
    </row>
    <row r="382" spans="1:7">
      <c r="A382" s="9"/>
      <c r="B382" s="9"/>
      <c r="C382" s="9"/>
      <c r="D382" s="9"/>
      <c r="E382" s="146"/>
      <c r="F382" s="100"/>
      <c r="G382" s="146"/>
    </row>
    <row r="383" spans="1:7">
      <c r="A383" s="9"/>
      <c r="B383" s="9"/>
      <c r="C383" s="9"/>
      <c r="D383" s="9"/>
      <c r="E383" s="146"/>
      <c r="F383" s="100"/>
      <c r="G383" s="146"/>
    </row>
    <row r="384" spans="1:7">
      <c r="A384" s="9"/>
      <c r="B384" s="9"/>
      <c r="C384" s="9"/>
      <c r="D384" s="9"/>
      <c r="E384" s="146"/>
      <c r="F384" s="100"/>
      <c r="G384" s="146"/>
    </row>
    <row r="385" spans="1:7">
      <c r="A385" s="9"/>
      <c r="B385" s="9"/>
      <c r="C385" s="9"/>
      <c r="D385" s="9"/>
      <c r="E385" s="146"/>
      <c r="F385" s="100"/>
      <c r="G385" s="146"/>
    </row>
    <row r="386" spans="1:7">
      <c r="A386" s="9"/>
      <c r="B386" s="9"/>
      <c r="C386" s="9"/>
      <c r="D386" s="9"/>
      <c r="E386" s="146"/>
      <c r="F386" s="100"/>
      <c r="G386" s="146"/>
    </row>
    <row r="387" spans="1:7">
      <c r="A387" s="9"/>
      <c r="B387" s="9"/>
      <c r="C387" s="9"/>
      <c r="D387" s="9"/>
      <c r="E387" s="146"/>
      <c r="F387" s="100"/>
      <c r="G387" s="146"/>
    </row>
    <row r="388" spans="1:7">
      <c r="A388" s="9"/>
      <c r="B388" s="9"/>
      <c r="C388" s="9"/>
      <c r="D388" s="9"/>
      <c r="E388" s="146"/>
      <c r="F388" s="100"/>
      <c r="G388" s="146"/>
    </row>
    <row r="389" spans="1:7">
      <c r="A389" s="9"/>
      <c r="B389" s="9"/>
      <c r="C389" s="9"/>
      <c r="D389" s="9"/>
      <c r="E389" s="146"/>
      <c r="F389" s="100"/>
      <c r="G389" s="146"/>
    </row>
    <row r="390" spans="1:7">
      <c r="A390" s="9"/>
      <c r="B390" s="9"/>
      <c r="C390" s="9"/>
      <c r="D390" s="9"/>
      <c r="E390" s="146"/>
      <c r="F390" s="100"/>
      <c r="G390" s="146"/>
    </row>
    <row r="391" spans="1:7">
      <c r="A391" s="9"/>
      <c r="B391" s="9"/>
      <c r="C391" s="9"/>
      <c r="D391" s="9"/>
      <c r="E391" s="146"/>
      <c r="F391" s="100"/>
      <c r="G391" s="146"/>
    </row>
    <row r="392" spans="1:7">
      <c r="A392" s="9"/>
      <c r="B392" s="9"/>
      <c r="C392" s="9"/>
      <c r="D392" s="9"/>
      <c r="E392" s="146"/>
      <c r="F392" s="100"/>
      <c r="G392" s="146"/>
    </row>
    <row r="393" spans="1:7">
      <c r="A393" s="9"/>
      <c r="B393" s="9"/>
      <c r="C393" s="9"/>
      <c r="D393" s="9"/>
      <c r="E393" s="146"/>
      <c r="F393" s="100"/>
      <c r="G393" s="146"/>
    </row>
    <row r="394" spans="1:7">
      <c r="A394" s="9"/>
      <c r="B394" s="9"/>
      <c r="C394" s="9"/>
      <c r="D394" s="9"/>
      <c r="E394" s="146"/>
      <c r="F394" s="100"/>
      <c r="G394" s="146"/>
    </row>
    <row r="395" spans="1:7">
      <c r="A395" s="9"/>
      <c r="B395" s="9"/>
      <c r="C395" s="9"/>
      <c r="D395" s="9"/>
      <c r="E395" s="146"/>
      <c r="F395" s="100"/>
      <c r="G395" s="146"/>
    </row>
    <row r="396" spans="1:7">
      <c r="A396" s="9"/>
      <c r="B396" s="9"/>
      <c r="C396" s="9"/>
      <c r="D396" s="9"/>
      <c r="E396" s="146"/>
      <c r="F396" s="100"/>
      <c r="G396" s="146"/>
    </row>
    <row r="397" spans="1:7">
      <c r="A397" s="9"/>
      <c r="B397" s="9"/>
      <c r="C397" s="9"/>
      <c r="D397" s="9"/>
      <c r="E397" s="146"/>
      <c r="F397" s="100"/>
      <c r="G397" s="146"/>
    </row>
    <row r="398" spans="1:7">
      <c r="A398" s="9"/>
      <c r="B398" s="9"/>
      <c r="C398" s="9"/>
      <c r="D398" s="9"/>
      <c r="E398" s="146"/>
      <c r="F398" s="100"/>
      <c r="G398" s="146"/>
    </row>
    <row r="399" spans="1:7">
      <c r="A399" s="9"/>
      <c r="B399" s="9"/>
      <c r="C399" s="9"/>
      <c r="D399" s="9"/>
      <c r="E399" s="146"/>
      <c r="F399" s="100"/>
      <c r="G399" s="146"/>
    </row>
    <row r="400" spans="1:7">
      <c r="A400" s="9"/>
      <c r="B400" s="9"/>
      <c r="C400" s="9"/>
      <c r="D400" s="9"/>
      <c r="E400" s="146"/>
      <c r="F400" s="100"/>
      <c r="G400" s="146"/>
    </row>
    <row r="401" spans="1:7">
      <c r="A401" s="9"/>
      <c r="B401" s="9"/>
      <c r="C401" s="9"/>
      <c r="D401" s="9"/>
      <c r="E401" s="146"/>
      <c r="F401" s="100"/>
      <c r="G401" s="146"/>
    </row>
    <row r="402" spans="1:7">
      <c r="A402" s="9"/>
      <c r="B402" s="9"/>
      <c r="C402" s="9"/>
      <c r="D402" s="9"/>
      <c r="E402" s="146"/>
      <c r="F402" s="100"/>
      <c r="G402" s="146"/>
    </row>
    <row r="403" spans="1:7">
      <c r="A403" s="9"/>
      <c r="B403" s="9"/>
      <c r="C403" s="9"/>
      <c r="D403" s="9"/>
      <c r="E403" s="146"/>
      <c r="F403" s="100"/>
      <c r="G403" s="146"/>
    </row>
    <row r="404" spans="1:7">
      <c r="A404" s="9"/>
      <c r="B404" s="9"/>
      <c r="C404" s="9"/>
      <c r="D404" s="9"/>
      <c r="E404" s="146"/>
      <c r="F404" s="100"/>
      <c r="G404" s="146"/>
    </row>
    <row r="405" spans="1:7">
      <c r="A405" s="9"/>
      <c r="B405" s="9"/>
      <c r="C405" s="9"/>
      <c r="D405" s="9"/>
      <c r="E405" s="146"/>
      <c r="F405" s="100"/>
      <c r="G405" s="146"/>
    </row>
    <row r="406" spans="1:7">
      <c r="A406" s="9"/>
      <c r="B406" s="9"/>
      <c r="C406" s="9"/>
      <c r="D406" s="9"/>
      <c r="E406" s="146"/>
      <c r="F406" s="100"/>
      <c r="G406" s="146"/>
    </row>
    <row r="407" spans="1:7">
      <c r="A407" s="9"/>
      <c r="B407" s="9"/>
      <c r="C407" s="9"/>
      <c r="D407" s="9"/>
      <c r="E407" s="146"/>
      <c r="F407" s="100"/>
      <c r="G407" s="146"/>
    </row>
    <row r="408" spans="1:7">
      <c r="A408" s="9"/>
      <c r="B408" s="9"/>
      <c r="C408" s="9"/>
      <c r="D408" s="9"/>
      <c r="E408" s="146"/>
      <c r="F408" s="100"/>
      <c r="G408" s="146"/>
    </row>
    <row r="409" spans="1:7">
      <c r="A409" s="9"/>
      <c r="B409" s="9"/>
      <c r="C409" s="9"/>
      <c r="D409" s="9"/>
      <c r="E409" s="146"/>
      <c r="F409" s="100"/>
      <c r="G409" s="146"/>
    </row>
    <row r="410" spans="1:7">
      <c r="A410" s="9"/>
      <c r="B410" s="9"/>
      <c r="C410" s="9"/>
      <c r="D410" s="9"/>
      <c r="E410" s="146"/>
      <c r="F410" s="100"/>
      <c r="G410" s="146"/>
    </row>
    <row r="411" spans="1:7">
      <c r="A411" s="9"/>
      <c r="B411" s="9"/>
      <c r="C411" s="9"/>
      <c r="D411" s="9"/>
      <c r="E411" s="146"/>
      <c r="F411" s="100"/>
      <c r="G411" s="146"/>
    </row>
    <row r="412" spans="1:7">
      <c r="A412" s="9"/>
      <c r="B412" s="9"/>
      <c r="C412" s="9"/>
      <c r="D412" s="9"/>
      <c r="E412" s="146"/>
      <c r="F412" s="100"/>
      <c r="G412" s="146"/>
    </row>
    <row r="413" spans="1:7">
      <c r="A413" s="9"/>
      <c r="B413" s="9"/>
      <c r="C413" s="9"/>
      <c r="D413" s="9"/>
      <c r="E413" s="146"/>
      <c r="F413" s="100"/>
      <c r="G413" s="146"/>
    </row>
    <row r="414" spans="1:7">
      <c r="A414" s="9"/>
      <c r="B414" s="9"/>
      <c r="C414" s="9"/>
      <c r="D414" s="9"/>
      <c r="E414" s="146"/>
      <c r="F414" s="100"/>
      <c r="G414" s="146"/>
    </row>
    <row r="415" spans="1:7">
      <c r="A415" s="9"/>
      <c r="B415" s="9"/>
      <c r="C415" s="9"/>
      <c r="D415" s="9"/>
      <c r="E415" s="146"/>
      <c r="F415" s="100"/>
      <c r="G415" s="146"/>
    </row>
    <row r="416" spans="1:7">
      <c r="A416" s="9"/>
      <c r="B416" s="9"/>
      <c r="C416" s="9"/>
      <c r="D416" s="9"/>
      <c r="E416" s="146"/>
      <c r="F416" s="100"/>
      <c r="G416" s="146"/>
    </row>
    <row r="417" spans="1:7">
      <c r="A417" s="9"/>
      <c r="B417" s="9"/>
      <c r="C417" s="9"/>
      <c r="D417" s="9"/>
      <c r="E417" s="146"/>
      <c r="F417" s="100"/>
      <c r="G417" s="146"/>
    </row>
    <row r="418" spans="1:7">
      <c r="A418" s="9"/>
      <c r="B418" s="9"/>
      <c r="C418" s="9"/>
      <c r="D418" s="9"/>
      <c r="E418" s="146"/>
      <c r="F418" s="100"/>
      <c r="G418" s="146"/>
    </row>
    <row r="419" spans="1:7">
      <c r="A419" s="9"/>
      <c r="B419" s="9"/>
      <c r="C419" s="9"/>
      <c r="D419" s="9"/>
      <c r="E419" s="146"/>
      <c r="F419" s="100"/>
      <c r="G419" s="146"/>
    </row>
    <row r="420" spans="1:7">
      <c r="A420" s="9"/>
      <c r="B420" s="9"/>
      <c r="C420" s="9"/>
      <c r="D420" s="9"/>
      <c r="E420" s="146"/>
      <c r="F420" s="100"/>
      <c r="G420" s="146"/>
    </row>
    <row r="421" spans="1:7">
      <c r="A421" s="9"/>
      <c r="B421" s="9"/>
      <c r="C421" s="9"/>
      <c r="D421" s="9"/>
      <c r="E421" s="146"/>
      <c r="F421" s="100"/>
      <c r="G421" s="146"/>
    </row>
    <row r="422" spans="1:7">
      <c r="A422" s="9"/>
      <c r="B422" s="9"/>
      <c r="C422" s="9"/>
      <c r="D422" s="9"/>
      <c r="E422" s="146"/>
      <c r="F422" s="100"/>
      <c r="G422" s="146"/>
    </row>
    <row r="423" spans="1:7">
      <c r="A423" s="9"/>
      <c r="B423" s="9"/>
      <c r="C423" s="9"/>
      <c r="D423" s="9"/>
      <c r="E423" s="146"/>
      <c r="F423" s="100"/>
      <c r="G423" s="146"/>
    </row>
    <row r="424" spans="1:7">
      <c r="A424" s="9"/>
      <c r="B424" s="9"/>
      <c r="C424" s="9"/>
      <c r="D424" s="9"/>
      <c r="E424" s="146"/>
      <c r="F424" s="100"/>
      <c r="G424" s="146"/>
    </row>
    <row r="425" spans="1:7">
      <c r="A425" s="9"/>
      <c r="B425" s="9"/>
      <c r="C425" s="9"/>
      <c r="D425" s="9"/>
      <c r="E425" s="146"/>
      <c r="F425" s="100"/>
      <c r="G425" s="146"/>
    </row>
    <row r="426" spans="1:7">
      <c r="A426" s="9"/>
      <c r="B426" s="9"/>
      <c r="C426" s="9"/>
      <c r="D426" s="9"/>
      <c r="E426" s="146"/>
      <c r="F426" s="100"/>
      <c r="G426" s="146"/>
    </row>
    <row r="427" spans="1:7">
      <c r="A427" s="9"/>
      <c r="B427" s="9"/>
      <c r="C427" s="9"/>
      <c r="D427" s="9"/>
      <c r="E427" s="146"/>
      <c r="F427" s="100"/>
      <c r="G427" s="146"/>
    </row>
    <row r="428" spans="1:7">
      <c r="A428" s="9"/>
      <c r="B428" s="9"/>
      <c r="C428" s="9"/>
      <c r="D428" s="9"/>
      <c r="E428" s="146"/>
      <c r="F428" s="100"/>
      <c r="G428" s="146"/>
    </row>
    <row r="429" spans="1:7">
      <c r="A429" s="9"/>
      <c r="B429" s="9"/>
      <c r="C429" s="9"/>
      <c r="D429" s="9"/>
      <c r="E429" s="146"/>
      <c r="F429" s="100"/>
      <c r="G429" s="146"/>
    </row>
    <row r="430" spans="1:7">
      <c r="A430" s="9"/>
      <c r="B430" s="9"/>
      <c r="C430" s="9"/>
      <c r="D430" s="9"/>
      <c r="E430" s="146"/>
      <c r="F430" s="100"/>
      <c r="G430" s="146"/>
    </row>
    <row r="431" spans="1:7">
      <c r="A431" s="9"/>
      <c r="B431" s="9"/>
      <c r="C431" s="9"/>
      <c r="D431" s="9"/>
      <c r="E431" s="146"/>
      <c r="F431" s="100"/>
      <c r="G431" s="146"/>
    </row>
    <row r="432" spans="1:7">
      <c r="A432" s="9"/>
      <c r="B432" s="9"/>
      <c r="C432" s="9"/>
      <c r="D432" s="9"/>
      <c r="E432" s="146"/>
      <c r="F432" s="100"/>
      <c r="G432" s="146"/>
    </row>
    <row r="433" spans="1:7">
      <c r="A433" s="9"/>
      <c r="B433" s="9"/>
      <c r="C433" s="9"/>
      <c r="D433" s="9"/>
      <c r="E433" s="146"/>
      <c r="F433" s="100"/>
      <c r="G433" s="146"/>
    </row>
    <row r="434" spans="1:7">
      <c r="A434" s="9"/>
      <c r="B434" s="9"/>
      <c r="C434" s="9"/>
      <c r="D434" s="9"/>
      <c r="E434" s="146"/>
      <c r="F434" s="100"/>
      <c r="G434" s="146"/>
    </row>
    <row r="435" spans="1:7">
      <c r="A435" s="9"/>
      <c r="B435" s="9"/>
      <c r="C435" s="9"/>
      <c r="D435" s="9"/>
      <c r="E435" s="146"/>
      <c r="F435" s="100"/>
      <c r="G435" s="146"/>
    </row>
    <row r="436" spans="1:7">
      <c r="A436" s="9"/>
      <c r="B436" s="9"/>
      <c r="C436" s="9"/>
      <c r="D436" s="9"/>
      <c r="E436" s="146"/>
      <c r="F436" s="100"/>
      <c r="G436" s="146"/>
    </row>
    <row r="437" spans="1:7">
      <c r="A437" s="9"/>
      <c r="B437" s="9"/>
      <c r="C437" s="9"/>
      <c r="D437" s="9"/>
      <c r="E437" s="146"/>
      <c r="F437" s="100"/>
      <c r="G437" s="146"/>
    </row>
    <row r="438" spans="1:7">
      <c r="A438" s="9"/>
      <c r="B438" s="9"/>
      <c r="C438" s="9"/>
      <c r="D438" s="9"/>
      <c r="E438" s="146"/>
      <c r="F438" s="100"/>
      <c r="G438" s="146"/>
    </row>
    <row r="439" spans="1:7">
      <c r="A439" s="9"/>
      <c r="B439" s="9"/>
      <c r="C439" s="9"/>
      <c r="D439" s="9"/>
      <c r="E439" s="146"/>
      <c r="F439" s="100"/>
      <c r="G439" s="146"/>
    </row>
    <row r="440" spans="1:7">
      <c r="A440" s="9"/>
      <c r="B440" s="9"/>
      <c r="C440" s="9"/>
      <c r="D440" s="9"/>
      <c r="E440" s="146"/>
      <c r="F440" s="100"/>
      <c r="G440" s="146"/>
    </row>
    <row r="441" spans="1:7">
      <c r="A441" s="9"/>
      <c r="B441" s="9"/>
      <c r="C441" s="9"/>
      <c r="D441" s="9"/>
      <c r="E441" s="146"/>
      <c r="F441" s="100"/>
      <c r="G441" s="146"/>
    </row>
    <row r="442" spans="1:7">
      <c r="A442" s="9"/>
      <c r="B442" s="9"/>
      <c r="C442" s="9"/>
      <c r="D442" s="9"/>
      <c r="E442" s="146"/>
      <c r="F442" s="100"/>
      <c r="G442" s="146"/>
    </row>
    <row r="443" spans="1:7">
      <c r="A443" s="9"/>
      <c r="B443" s="9"/>
      <c r="C443" s="9"/>
      <c r="D443" s="9"/>
      <c r="E443" s="146"/>
      <c r="F443" s="100"/>
      <c r="G443" s="146"/>
    </row>
    <row r="444" spans="1:7">
      <c r="A444" s="9"/>
      <c r="B444" s="9"/>
      <c r="C444" s="9"/>
      <c r="D444" s="9"/>
      <c r="E444" s="146"/>
      <c r="F444" s="100"/>
      <c r="G444" s="146"/>
    </row>
    <row r="445" spans="1:7">
      <c r="A445" s="9"/>
      <c r="B445" s="9"/>
      <c r="C445" s="9"/>
      <c r="D445" s="9"/>
      <c r="E445" s="146"/>
      <c r="F445" s="100"/>
      <c r="G445" s="146"/>
    </row>
    <row r="446" spans="1:7">
      <c r="A446" s="9"/>
      <c r="B446" s="9"/>
      <c r="C446" s="9"/>
      <c r="D446" s="9"/>
      <c r="E446" s="146"/>
      <c r="F446" s="100"/>
      <c r="G446" s="146"/>
    </row>
    <row r="447" spans="1:7">
      <c r="A447" s="9"/>
      <c r="B447" s="9"/>
      <c r="C447" s="9"/>
      <c r="D447" s="9"/>
      <c r="E447" s="146"/>
      <c r="F447" s="100"/>
      <c r="G447" s="146"/>
    </row>
    <row r="448" spans="1:7">
      <c r="A448" s="9"/>
      <c r="B448" s="9"/>
      <c r="C448" s="9"/>
      <c r="D448" s="9"/>
      <c r="E448" s="146"/>
      <c r="F448" s="100"/>
      <c r="G448" s="146"/>
    </row>
    <row r="449" spans="1:7">
      <c r="A449" s="9"/>
      <c r="B449" s="9"/>
      <c r="C449" s="9"/>
      <c r="D449" s="9"/>
      <c r="E449" s="146"/>
      <c r="F449" s="100"/>
      <c r="G449" s="146"/>
    </row>
    <row r="450" spans="1:7">
      <c r="A450" s="9"/>
      <c r="B450" s="9"/>
      <c r="C450" s="9"/>
      <c r="D450" s="9"/>
      <c r="E450" s="146"/>
      <c r="F450" s="100"/>
      <c r="G450" s="146"/>
    </row>
    <row r="451" spans="1:7">
      <c r="A451" s="9"/>
      <c r="B451" s="9"/>
      <c r="C451" s="9"/>
      <c r="D451" s="9"/>
      <c r="E451" s="146"/>
      <c r="F451" s="100"/>
      <c r="G451" s="146"/>
    </row>
    <row r="452" spans="1:7">
      <c r="A452" s="9"/>
      <c r="B452" s="9"/>
      <c r="C452" s="9"/>
      <c r="D452" s="9"/>
      <c r="E452" s="146"/>
      <c r="F452" s="100"/>
      <c r="G452" s="146"/>
    </row>
    <row r="453" spans="1:7">
      <c r="A453" s="9"/>
      <c r="B453" s="9"/>
      <c r="C453" s="9"/>
      <c r="D453" s="9"/>
      <c r="E453" s="146"/>
      <c r="F453" s="100"/>
      <c r="G453" s="146"/>
    </row>
    <row r="454" spans="1:7">
      <c r="A454" s="9"/>
      <c r="B454" s="9"/>
      <c r="C454" s="9"/>
      <c r="D454" s="9"/>
      <c r="E454" s="146"/>
      <c r="F454" s="100"/>
      <c r="G454" s="146"/>
    </row>
    <row r="455" spans="1:7">
      <c r="A455" s="9"/>
      <c r="B455" s="9"/>
      <c r="C455" s="9"/>
      <c r="D455" s="9"/>
      <c r="E455" s="146"/>
      <c r="F455" s="100"/>
      <c r="G455" s="146"/>
    </row>
    <row r="456" spans="1:7">
      <c r="A456" s="9"/>
      <c r="B456" s="9"/>
      <c r="C456" s="9"/>
      <c r="D456" s="9"/>
      <c r="E456" s="146"/>
      <c r="F456" s="100"/>
      <c r="G456" s="146"/>
    </row>
    <row r="457" spans="1:7">
      <c r="A457" s="9"/>
      <c r="B457" s="9"/>
      <c r="C457" s="9"/>
      <c r="D457" s="9"/>
      <c r="E457" s="146"/>
      <c r="F457" s="100"/>
      <c r="G457" s="146"/>
    </row>
    <row r="458" spans="1:7">
      <c r="A458" s="9"/>
      <c r="B458" s="9"/>
      <c r="C458" s="9"/>
      <c r="D458" s="9"/>
      <c r="E458" s="146"/>
      <c r="F458" s="100"/>
      <c r="G458" s="146"/>
    </row>
    <row r="459" spans="1:7">
      <c r="A459" s="9"/>
      <c r="B459" s="9"/>
      <c r="C459" s="9"/>
      <c r="D459" s="9"/>
      <c r="E459" s="146"/>
      <c r="F459" s="100"/>
      <c r="G459" s="146"/>
    </row>
    <row r="460" spans="1:7">
      <c r="A460" s="9"/>
      <c r="B460" s="9"/>
      <c r="C460" s="9"/>
      <c r="D460" s="9"/>
      <c r="E460" s="146"/>
      <c r="F460" s="100"/>
      <c r="G460" s="146"/>
    </row>
    <row r="461" spans="1:7">
      <c r="A461" s="9"/>
      <c r="B461" s="9"/>
      <c r="C461" s="9"/>
      <c r="D461" s="9"/>
      <c r="E461" s="146"/>
      <c r="F461" s="100"/>
      <c r="G461" s="146"/>
    </row>
    <row r="462" spans="1:7">
      <c r="A462" s="9"/>
      <c r="B462" s="9"/>
      <c r="C462" s="9"/>
      <c r="D462" s="9"/>
      <c r="E462" s="146"/>
      <c r="F462" s="100"/>
      <c r="G462" s="146"/>
    </row>
    <row r="463" spans="1:7">
      <c r="A463" s="9"/>
      <c r="B463" s="9"/>
      <c r="C463" s="9"/>
      <c r="D463" s="9"/>
      <c r="E463" s="146"/>
      <c r="F463" s="100"/>
      <c r="G463" s="146"/>
    </row>
    <row r="464" spans="1:7">
      <c r="A464" s="9"/>
      <c r="B464" s="9"/>
      <c r="C464" s="9"/>
      <c r="D464" s="9"/>
      <c r="E464" s="146"/>
      <c r="F464" s="100"/>
      <c r="G464" s="146"/>
    </row>
    <row r="465" spans="1:7">
      <c r="A465" s="9"/>
      <c r="B465" s="9"/>
      <c r="C465" s="9"/>
      <c r="D465" s="9"/>
      <c r="E465" s="146"/>
      <c r="F465" s="100"/>
      <c r="G465" s="146"/>
    </row>
    <row r="466" spans="1:7">
      <c r="A466" s="9"/>
      <c r="B466" s="9"/>
      <c r="C466" s="9"/>
      <c r="D466" s="9"/>
      <c r="E466" s="146"/>
      <c r="F466" s="100"/>
      <c r="G466" s="146"/>
    </row>
    <row r="467" spans="1:7">
      <c r="A467" s="9"/>
      <c r="B467" s="9"/>
      <c r="C467" s="9"/>
      <c r="D467" s="9"/>
      <c r="E467" s="146"/>
      <c r="F467" s="100"/>
      <c r="G467" s="146"/>
    </row>
    <row r="468" spans="1:7">
      <c r="A468" s="9"/>
      <c r="B468" s="9"/>
      <c r="C468" s="9"/>
      <c r="D468" s="9"/>
      <c r="E468" s="146"/>
      <c r="F468" s="100"/>
      <c r="G468" s="146"/>
    </row>
    <row r="469" spans="1:7">
      <c r="A469" s="9"/>
      <c r="B469" s="9"/>
      <c r="C469" s="9"/>
      <c r="D469" s="9"/>
      <c r="E469" s="146"/>
      <c r="F469" s="100"/>
      <c r="G469" s="146"/>
    </row>
    <row r="470" spans="1:7">
      <c r="A470" s="9"/>
      <c r="B470" s="9"/>
      <c r="C470" s="9"/>
      <c r="D470" s="9"/>
      <c r="E470" s="146"/>
      <c r="F470" s="100"/>
      <c r="G470" s="146"/>
    </row>
    <row r="471" spans="1:7">
      <c r="A471" s="9"/>
      <c r="B471" s="9"/>
      <c r="C471" s="9"/>
      <c r="D471" s="9"/>
      <c r="E471" s="146"/>
      <c r="F471" s="100"/>
      <c r="G471" s="146"/>
    </row>
    <row r="472" spans="1:7">
      <c r="A472" s="9"/>
      <c r="B472" s="9"/>
      <c r="C472" s="9"/>
      <c r="D472" s="9"/>
      <c r="E472" s="146"/>
      <c r="F472" s="100"/>
      <c r="G472" s="146"/>
    </row>
    <row r="473" spans="1:7">
      <c r="A473" s="9"/>
      <c r="B473" s="9"/>
      <c r="C473" s="9"/>
      <c r="D473" s="9"/>
      <c r="E473" s="146"/>
      <c r="F473" s="100"/>
      <c r="G473" s="146"/>
    </row>
    <row r="474" spans="1:7">
      <c r="A474" s="9"/>
      <c r="B474" s="9"/>
      <c r="C474" s="9"/>
      <c r="D474" s="9"/>
      <c r="E474" s="146"/>
      <c r="F474" s="100"/>
      <c r="G474" s="146"/>
    </row>
    <row r="475" spans="1:7">
      <c r="A475" s="9"/>
      <c r="B475" s="9"/>
      <c r="C475" s="9"/>
      <c r="D475" s="9"/>
      <c r="E475" s="146"/>
      <c r="F475" s="100"/>
      <c r="G475" s="146"/>
    </row>
    <row r="476" spans="1:7">
      <c r="A476" s="9"/>
      <c r="B476" s="9"/>
      <c r="C476" s="9"/>
      <c r="D476" s="9"/>
      <c r="E476" s="146"/>
      <c r="F476" s="100"/>
      <c r="G476" s="146"/>
    </row>
    <row r="477" spans="1:7">
      <c r="A477" s="9"/>
      <c r="B477" s="9"/>
      <c r="C477" s="9"/>
      <c r="D477" s="9"/>
      <c r="E477" s="146"/>
      <c r="F477" s="100"/>
      <c r="G477" s="146"/>
    </row>
    <row r="478" spans="1:7">
      <c r="A478" s="9"/>
      <c r="B478" s="9"/>
      <c r="C478" s="9"/>
      <c r="D478" s="9"/>
      <c r="E478" s="146"/>
      <c r="F478" s="100"/>
      <c r="G478" s="146"/>
    </row>
    <row r="479" spans="1:7">
      <c r="A479" s="9"/>
      <c r="B479" s="9"/>
      <c r="C479" s="9"/>
      <c r="D479" s="9"/>
      <c r="E479" s="146"/>
      <c r="F479" s="100"/>
      <c r="G479" s="146"/>
    </row>
    <row r="480" spans="1:7">
      <c r="A480" s="9"/>
      <c r="B480" s="9"/>
      <c r="C480" s="9"/>
      <c r="D480" s="9"/>
      <c r="E480" s="146"/>
      <c r="F480" s="100"/>
      <c r="G480" s="146"/>
    </row>
    <row r="481" spans="1:7">
      <c r="A481" s="9"/>
      <c r="B481" s="9"/>
      <c r="C481" s="9"/>
      <c r="D481" s="9"/>
      <c r="E481" s="146"/>
      <c r="F481" s="100"/>
      <c r="G481" s="146"/>
    </row>
    <row r="482" spans="1:7">
      <c r="A482" s="9"/>
      <c r="B482" s="9"/>
      <c r="C482" s="9"/>
      <c r="D482" s="9"/>
      <c r="E482" s="146"/>
      <c r="F482" s="100"/>
      <c r="G482" s="146"/>
    </row>
    <row r="483" spans="1:7">
      <c r="A483" s="9"/>
      <c r="B483" s="9"/>
      <c r="C483" s="9"/>
      <c r="D483" s="9"/>
      <c r="E483" s="146"/>
      <c r="F483" s="100"/>
      <c r="G483" s="146"/>
    </row>
    <row r="484" spans="1:7">
      <c r="A484" s="9"/>
      <c r="B484" s="9"/>
      <c r="C484" s="9"/>
      <c r="D484" s="9"/>
      <c r="E484" s="146"/>
      <c r="F484" s="100"/>
      <c r="G484" s="146"/>
    </row>
    <row r="485" spans="1:7">
      <c r="A485" s="9"/>
      <c r="B485" s="9"/>
      <c r="C485" s="9"/>
      <c r="D485" s="9"/>
      <c r="E485" s="146"/>
      <c r="F485" s="100"/>
      <c r="G485" s="146"/>
    </row>
    <row r="486" spans="1:7">
      <c r="A486" s="9"/>
      <c r="B486" s="9"/>
      <c r="C486" s="9"/>
      <c r="D486" s="9"/>
      <c r="E486" s="146"/>
      <c r="F486" s="100"/>
      <c r="G486" s="146"/>
    </row>
    <row r="487" spans="1:7">
      <c r="A487" s="9"/>
      <c r="B487" s="9"/>
      <c r="C487" s="9"/>
      <c r="D487" s="9"/>
      <c r="E487" s="146"/>
      <c r="F487" s="100"/>
      <c r="G487" s="146"/>
    </row>
    <row r="488" spans="1:7">
      <c r="A488" s="9"/>
      <c r="B488" s="9"/>
      <c r="C488" s="9"/>
      <c r="D488" s="9"/>
      <c r="E488" s="146"/>
      <c r="F488" s="100"/>
      <c r="G488" s="146"/>
    </row>
    <row r="489" spans="1:7">
      <c r="A489" s="9"/>
      <c r="B489" s="9"/>
      <c r="C489" s="9"/>
      <c r="D489" s="9"/>
      <c r="E489" s="146"/>
      <c r="F489" s="100"/>
      <c r="G489" s="146"/>
    </row>
    <row r="490" spans="1:7">
      <c r="A490" s="9"/>
      <c r="B490" s="9"/>
      <c r="C490" s="9"/>
      <c r="D490" s="9"/>
      <c r="E490" s="146"/>
      <c r="F490" s="100"/>
      <c r="G490" s="146"/>
    </row>
    <row r="491" spans="1:7">
      <c r="A491" s="9"/>
      <c r="B491" s="9"/>
      <c r="C491" s="9"/>
      <c r="D491" s="9"/>
      <c r="E491" s="146"/>
      <c r="F491" s="100"/>
      <c r="G491" s="146"/>
    </row>
    <row r="492" spans="1:7">
      <c r="A492" s="9"/>
      <c r="B492" s="9"/>
      <c r="C492" s="9"/>
      <c r="D492" s="9"/>
      <c r="E492" s="146"/>
      <c r="F492" s="100"/>
      <c r="G492" s="146"/>
    </row>
    <row r="493" spans="1:7">
      <c r="A493" s="9"/>
      <c r="B493" s="9"/>
      <c r="C493" s="9"/>
      <c r="D493" s="9"/>
      <c r="E493" s="146"/>
      <c r="F493" s="100"/>
      <c r="G493" s="146"/>
    </row>
    <row r="494" spans="1:7">
      <c r="A494" s="9"/>
      <c r="B494" s="9"/>
      <c r="C494" s="9"/>
      <c r="D494" s="9"/>
      <c r="E494" s="146"/>
      <c r="F494" s="100"/>
      <c r="G494" s="146"/>
    </row>
    <row r="495" spans="1:7">
      <c r="A495" s="9"/>
      <c r="B495" s="9"/>
      <c r="C495" s="9"/>
      <c r="D495" s="9"/>
      <c r="E495" s="146"/>
      <c r="F495" s="100"/>
      <c r="G495" s="146"/>
    </row>
    <row r="496" spans="1:7">
      <c r="A496" s="9"/>
      <c r="B496" s="9"/>
      <c r="C496" s="9"/>
      <c r="D496" s="9"/>
      <c r="E496" s="146"/>
      <c r="F496" s="100"/>
      <c r="G496" s="146"/>
    </row>
    <row r="497" spans="1:7">
      <c r="A497" s="9"/>
      <c r="B497" s="9"/>
      <c r="C497" s="9"/>
      <c r="D497" s="9"/>
      <c r="E497" s="146"/>
      <c r="F497" s="100"/>
      <c r="G497" s="146"/>
    </row>
    <row r="498" spans="1:7">
      <c r="A498" s="9"/>
      <c r="B498" s="9"/>
      <c r="C498" s="9"/>
      <c r="D498" s="9"/>
      <c r="E498" s="146"/>
      <c r="F498" s="100"/>
      <c r="G498" s="146"/>
    </row>
    <row r="499" spans="1:7">
      <c r="A499" s="9"/>
      <c r="B499" s="9"/>
      <c r="C499" s="9"/>
      <c r="D499" s="9"/>
      <c r="E499" s="146"/>
      <c r="F499" s="100"/>
      <c r="G499" s="146"/>
    </row>
    <row r="500" spans="1:7">
      <c r="A500" s="9"/>
      <c r="B500" s="9"/>
      <c r="C500" s="9"/>
      <c r="D500" s="9"/>
      <c r="E500" s="146"/>
      <c r="F500" s="100"/>
      <c r="G500" s="146"/>
    </row>
    <row r="501" spans="1:7">
      <c r="A501" s="9"/>
      <c r="B501" s="9"/>
      <c r="C501" s="9"/>
      <c r="D501" s="9"/>
      <c r="E501" s="146"/>
      <c r="F501" s="100"/>
      <c r="G501" s="146"/>
    </row>
    <row r="502" spans="1:7">
      <c r="A502" s="9"/>
      <c r="B502" s="9"/>
      <c r="C502" s="9"/>
      <c r="D502" s="9"/>
      <c r="E502" s="146"/>
      <c r="F502" s="100"/>
      <c r="G502" s="146"/>
    </row>
    <row r="503" spans="1:7">
      <c r="A503" s="9"/>
      <c r="B503" s="9"/>
      <c r="C503" s="9"/>
      <c r="D503" s="9"/>
      <c r="E503" s="146"/>
      <c r="F503" s="100"/>
      <c r="G503" s="146"/>
    </row>
    <row r="504" spans="1:7">
      <c r="A504" s="9"/>
      <c r="B504" s="9"/>
      <c r="C504" s="9"/>
      <c r="D504" s="9"/>
      <c r="E504" s="146"/>
      <c r="F504" s="100"/>
      <c r="G504" s="146"/>
    </row>
    <row r="505" spans="1:7">
      <c r="A505" s="9"/>
      <c r="B505" s="9"/>
      <c r="C505" s="9"/>
      <c r="D505" s="9"/>
      <c r="E505" s="146"/>
      <c r="F505" s="100"/>
      <c r="G505" s="146"/>
    </row>
    <row r="506" spans="1:7">
      <c r="A506" s="9"/>
      <c r="B506" s="9"/>
      <c r="C506" s="9"/>
      <c r="D506" s="9"/>
      <c r="E506" s="146"/>
      <c r="F506" s="100"/>
      <c r="G506" s="146"/>
    </row>
    <row r="507" spans="1:7">
      <c r="A507" s="9"/>
      <c r="B507" s="9"/>
      <c r="C507" s="9"/>
      <c r="D507" s="9"/>
      <c r="E507" s="146"/>
      <c r="F507" s="100"/>
      <c r="G507" s="146"/>
    </row>
    <row r="508" spans="1:7">
      <c r="A508" s="9"/>
      <c r="B508" s="9"/>
      <c r="C508" s="9"/>
      <c r="D508" s="9"/>
      <c r="E508" s="146"/>
      <c r="F508" s="100"/>
      <c r="G508" s="146"/>
    </row>
    <row r="509" spans="1:7">
      <c r="A509" s="9"/>
      <c r="B509" s="9"/>
      <c r="C509" s="9"/>
      <c r="D509" s="9"/>
      <c r="E509" s="146"/>
      <c r="F509" s="100"/>
      <c r="G509" s="146"/>
    </row>
    <row r="510" spans="1:7">
      <c r="A510" s="9"/>
      <c r="B510" s="9"/>
      <c r="C510" s="9"/>
      <c r="D510" s="9"/>
      <c r="E510" s="146"/>
      <c r="F510" s="100"/>
      <c r="G510" s="146"/>
    </row>
    <row r="511" spans="1:7">
      <c r="A511" s="9"/>
      <c r="B511" s="9"/>
      <c r="C511" s="9"/>
      <c r="D511" s="9"/>
      <c r="E511" s="146"/>
      <c r="F511" s="100"/>
      <c r="G511" s="146"/>
    </row>
    <row r="512" spans="1:7">
      <c r="A512" s="9"/>
      <c r="B512" s="9"/>
      <c r="C512" s="9"/>
      <c r="D512" s="9"/>
      <c r="E512" s="146"/>
      <c r="F512" s="100"/>
      <c r="G512" s="146"/>
    </row>
    <row r="513" spans="1:7">
      <c r="A513" s="9"/>
      <c r="B513" s="9"/>
      <c r="C513" s="9"/>
      <c r="D513" s="9"/>
      <c r="E513" s="146"/>
      <c r="F513" s="100"/>
      <c r="G513" s="146"/>
    </row>
    <row r="514" spans="1:7">
      <c r="A514" s="9"/>
      <c r="B514" s="9"/>
      <c r="C514" s="9"/>
      <c r="D514" s="9"/>
      <c r="E514" s="146"/>
      <c r="F514" s="100"/>
      <c r="G514" s="146"/>
    </row>
    <row r="515" spans="1:7">
      <c r="A515" s="9"/>
      <c r="B515" s="9"/>
      <c r="C515" s="9"/>
      <c r="D515" s="9"/>
      <c r="E515" s="146"/>
      <c r="F515" s="100"/>
      <c r="G515" s="146"/>
    </row>
    <row r="516" spans="1:7">
      <c r="A516" s="9"/>
      <c r="B516" s="9"/>
      <c r="C516" s="9"/>
      <c r="D516" s="9"/>
      <c r="E516" s="146"/>
      <c r="F516" s="100"/>
      <c r="G516" s="146"/>
    </row>
    <row r="517" spans="1:7">
      <c r="A517" s="9"/>
      <c r="B517" s="9"/>
      <c r="C517" s="9"/>
      <c r="D517" s="9"/>
      <c r="E517" s="146"/>
      <c r="F517" s="100"/>
      <c r="G517" s="146"/>
    </row>
    <row r="518" spans="1:7">
      <c r="A518" s="9"/>
      <c r="B518" s="9"/>
      <c r="C518" s="9"/>
      <c r="D518" s="9"/>
      <c r="E518" s="146"/>
      <c r="F518" s="100"/>
      <c r="G518" s="146"/>
    </row>
    <row r="519" spans="1:7">
      <c r="A519" s="9"/>
      <c r="B519" s="9"/>
      <c r="C519" s="9"/>
      <c r="D519" s="9"/>
      <c r="E519" s="146"/>
      <c r="F519" s="100"/>
      <c r="G519" s="146"/>
    </row>
    <row r="520" spans="1:7">
      <c r="A520" s="9"/>
      <c r="B520" s="9"/>
      <c r="C520" s="9"/>
      <c r="D520" s="9"/>
      <c r="E520" s="146"/>
      <c r="F520" s="100"/>
      <c r="G520" s="146"/>
    </row>
    <row r="521" spans="1:7">
      <c r="A521" s="9"/>
      <c r="B521" s="9"/>
      <c r="C521" s="9"/>
      <c r="D521" s="9"/>
      <c r="E521" s="146"/>
      <c r="F521" s="100"/>
      <c r="G521" s="146"/>
    </row>
    <row r="522" spans="1:7">
      <c r="A522" s="9"/>
      <c r="B522" s="9"/>
      <c r="C522" s="9"/>
      <c r="D522" s="9"/>
      <c r="E522" s="146"/>
      <c r="F522" s="100"/>
      <c r="G522" s="146"/>
    </row>
    <row r="523" spans="1:7">
      <c r="A523" s="9"/>
      <c r="B523" s="9"/>
      <c r="C523" s="9"/>
      <c r="D523" s="9"/>
      <c r="E523" s="146"/>
      <c r="F523" s="100"/>
      <c r="G523" s="146"/>
    </row>
    <row r="524" spans="1:7">
      <c r="A524" s="9"/>
      <c r="B524" s="9"/>
      <c r="C524" s="9"/>
      <c r="D524" s="9"/>
      <c r="E524" s="146"/>
      <c r="F524" s="100"/>
      <c r="G524" s="146"/>
    </row>
    <row r="525" spans="1:7">
      <c r="A525" s="9"/>
      <c r="B525" s="9"/>
      <c r="C525" s="9"/>
      <c r="D525" s="9"/>
      <c r="E525" s="146"/>
      <c r="F525" s="100"/>
      <c r="G525" s="146"/>
    </row>
    <row r="526" spans="1:7">
      <c r="A526" s="9"/>
      <c r="B526" s="9"/>
      <c r="C526" s="9"/>
      <c r="D526" s="9"/>
      <c r="E526" s="146"/>
      <c r="F526" s="100"/>
      <c r="G526" s="146"/>
    </row>
    <row r="527" spans="1:7">
      <c r="A527" s="9"/>
      <c r="B527" s="9"/>
      <c r="C527" s="9"/>
      <c r="D527" s="9"/>
      <c r="E527" s="146"/>
      <c r="F527" s="100"/>
      <c r="G527" s="146"/>
    </row>
    <row r="528" spans="1:7">
      <c r="A528" s="9"/>
      <c r="B528" s="9"/>
      <c r="C528" s="9"/>
      <c r="D528" s="9"/>
      <c r="E528" s="146"/>
      <c r="F528" s="100"/>
      <c r="G528" s="146"/>
    </row>
    <row r="529" spans="1:7">
      <c r="A529" s="9"/>
      <c r="B529" s="9"/>
      <c r="C529" s="9"/>
      <c r="D529" s="9"/>
      <c r="E529" s="146"/>
      <c r="F529" s="100"/>
      <c r="G529" s="146"/>
    </row>
    <row r="530" spans="1:7">
      <c r="A530" s="9"/>
      <c r="B530" s="9"/>
      <c r="C530" s="9"/>
      <c r="D530" s="9"/>
      <c r="E530" s="146"/>
      <c r="F530" s="100"/>
      <c r="G530" s="146"/>
    </row>
    <row r="531" spans="1:7">
      <c r="A531" s="9"/>
      <c r="B531" s="9"/>
      <c r="C531" s="9"/>
      <c r="D531" s="9"/>
      <c r="E531" s="146"/>
      <c r="F531" s="100"/>
      <c r="G531" s="146"/>
    </row>
    <row r="532" spans="1:7">
      <c r="A532" s="9"/>
      <c r="B532" s="9"/>
      <c r="C532" s="9"/>
      <c r="D532" s="9"/>
      <c r="E532" s="146"/>
      <c r="F532" s="100"/>
      <c r="G532" s="146"/>
    </row>
    <row r="533" spans="1:7">
      <c r="A533" s="9"/>
      <c r="B533" s="9"/>
      <c r="C533" s="9"/>
      <c r="D533" s="9"/>
      <c r="E533" s="146"/>
      <c r="F533" s="100"/>
      <c r="G533" s="146"/>
    </row>
    <row r="534" spans="1:7">
      <c r="A534" s="9"/>
      <c r="B534" s="9"/>
      <c r="C534" s="9"/>
      <c r="D534" s="9"/>
      <c r="E534" s="146"/>
      <c r="F534" s="100"/>
      <c r="G534" s="146"/>
    </row>
    <row r="535" spans="1:7">
      <c r="A535" s="9"/>
      <c r="B535" s="9"/>
      <c r="C535" s="9"/>
      <c r="D535" s="9"/>
      <c r="E535" s="146"/>
      <c r="F535" s="100"/>
      <c r="G535" s="146"/>
    </row>
    <row r="536" spans="1:7">
      <c r="A536" s="9"/>
      <c r="B536" s="9"/>
      <c r="C536" s="9"/>
      <c r="D536" s="9"/>
      <c r="E536" s="146"/>
      <c r="F536" s="100"/>
      <c r="G536" s="146"/>
    </row>
    <row r="537" spans="1:7">
      <c r="A537" s="9"/>
      <c r="B537" s="9"/>
      <c r="C537" s="9"/>
      <c r="D537" s="9"/>
      <c r="E537" s="146"/>
      <c r="F537" s="100"/>
      <c r="G537" s="146"/>
    </row>
    <row r="538" spans="1:7">
      <c r="A538" s="9"/>
      <c r="B538" s="9"/>
      <c r="C538" s="9"/>
      <c r="D538" s="9"/>
      <c r="E538" s="146"/>
      <c r="F538" s="100"/>
      <c r="G538" s="146"/>
    </row>
    <row r="539" spans="1:7">
      <c r="A539" s="9"/>
      <c r="B539" s="9"/>
      <c r="C539" s="9"/>
      <c r="D539" s="9"/>
      <c r="E539" s="146"/>
      <c r="F539" s="100"/>
      <c r="G539" s="146"/>
    </row>
    <row r="540" spans="1:7">
      <c r="A540" s="9"/>
      <c r="B540" s="9"/>
      <c r="C540" s="9"/>
      <c r="D540" s="9"/>
      <c r="E540" s="146"/>
      <c r="F540" s="100"/>
      <c r="G540" s="146"/>
    </row>
    <row r="541" spans="1:7">
      <c r="A541" s="9"/>
      <c r="B541" s="9"/>
      <c r="C541" s="9"/>
      <c r="D541" s="9"/>
      <c r="E541" s="146"/>
      <c r="F541" s="100"/>
      <c r="G541" s="146"/>
    </row>
    <row r="542" spans="1:7">
      <c r="A542" s="9"/>
      <c r="B542" s="9"/>
      <c r="C542" s="9"/>
      <c r="D542" s="9"/>
      <c r="E542" s="146"/>
      <c r="F542" s="100"/>
      <c r="G542" s="146"/>
    </row>
    <row r="543" spans="1:7">
      <c r="A543" s="9"/>
      <c r="B543" s="9"/>
      <c r="C543" s="9"/>
      <c r="D543" s="9"/>
      <c r="E543" s="146"/>
      <c r="F543" s="100"/>
      <c r="G543" s="146"/>
    </row>
    <row r="544" spans="1:7">
      <c r="A544" s="9"/>
      <c r="B544" s="9"/>
      <c r="C544" s="9"/>
      <c r="D544" s="9"/>
      <c r="E544" s="146"/>
      <c r="F544" s="100"/>
      <c r="G544" s="146"/>
    </row>
    <row r="545" spans="1:7">
      <c r="A545" s="9"/>
      <c r="B545" s="9"/>
      <c r="C545" s="9"/>
      <c r="D545" s="9"/>
      <c r="E545" s="146"/>
      <c r="F545" s="100"/>
      <c r="G545" s="146"/>
    </row>
    <row r="546" spans="1:7">
      <c r="A546" s="9"/>
      <c r="B546" s="9"/>
      <c r="C546" s="9"/>
      <c r="D546" s="9"/>
      <c r="E546" s="146"/>
      <c r="F546" s="100"/>
      <c r="G546" s="146"/>
    </row>
    <row r="547" spans="1:7">
      <c r="A547" s="9"/>
      <c r="B547" s="9"/>
      <c r="C547" s="9"/>
      <c r="D547" s="9"/>
      <c r="E547" s="146"/>
      <c r="F547" s="100"/>
      <c r="G547" s="146"/>
    </row>
    <row r="548" spans="1:7">
      <c r="A548" s="9"/>
      <c r="B548" s="9"/>
      <c r="C548" s="9"/>
      <c r="D548" s="9"/>
      <c r="E548" s="146"/>
      <c r="F548" s="100"/>
      <c r="G548" s="146"/>
    </row>
    <row r="549" spans="1:7">
      <c r="A549" s="9"/>
      <c r="B549" s="9"/>
      <c r="C549" s="9"/>
      <c r="D549" s="9"/>
      <c r="E549" s="146"/>
      <c r="F549" s="100"/>
      <c r="G549" s="146"/>
    </row>
    <row r="550" spans="1:7">
      <c r="A550" s="9"/>
      <c r="B550" s="9"/>
      <c r="C550" s="9"/>
      <c r="D550" s="9"/>
      <c r="E550" s="146"/>
      <c r="F550" s="100"/>
      <c r="G550" s="146"/>
    </row>
    <row r="551" spans="1:7">
      <c r="A551" s="9"/>
      <c r="B551" s="9"/>
      <c r="C551" s="9"/>
      <c r="D551" s="9"/>
      <c r="E551" s="146"/>
      <c r="F551" s="100"/>
      <c r="G551" s="146"/>
    </row>
    <row r="552" spans="1:7">
      <c r="A552" s="9"/>
      <c r="B552" s="9"/>
      <c r="C552" s="9"/>
      <c r="D552" s="9"/>
      <c r="E552" s="146"/>
      <c r="F552" s="100"/>
      <c r="G552" s="146"/>
    </row>
    <row r="553" spans="1:7">
      <c r="A553" s="9"/>
      <c r="B553" s="9"/>
      <c r="C553" s="9"/>
      <c r="D553" s="9"/>
      <c r="E553" s="146"/>
      <c r="F553" s="100"/>
      <c r="G553" s="146"/>
    </row>
    <row r="554" spans="1:7">
      <c r="A554" s="9"/>
      <c r="B554" s="9"/>
      <c r="C554" s="9"/>
      <c r="D554" s="9"/>
      <c r="E554" s="146"/>
      <c r="F554" s="100"/>
      <c r="G554" s="146"/>
    </row>
    <row r="555" spans="1:7">
      <c r="A555" s="9"/>
      <c r="B555" s="9"/>
      <c r="C555" s="9"/>
      <c r="D555" s="9"/>
      <c r="E555" s="146"/>
      <c r="F555" s="100"/>
      <c r="G555" s="146"/>
    </row>
    <row r="556" spans="1:7">
      <c r="A556" s="9"/>
      <c r="B556" s="9"/>
      <c r="C556" s="9"/>
      <c r="D556" s="9"/>
      <c r="E556" s="146"/>
      <c r="F556" s="100"/>
      <c r="G556" s="146"/>
    </row>
    <row r="557" spans="1:7">
      <c r="A557" s="9"/>
      <c r="B557" s="9"/>
      <c r="C557" s="9"/>
      <c r="D557" s="9"/>
      <c r="E557" s="146"/>
      <c r="F557" s="100"/>
      <c r="G557" s="146"/>
    </row>
    <row r="558" spans="1:7">
      <c r="A558" s="9"/>
      <c r="B558" s="9"/>
      <c r="C558" s="9"/>
      <c r="D558" s="9"/>
      <c r="E558" s="146"/>
      <c r="F558" s="100"/>
      <c r="G558" s="146"/>
    </row>
    <row r="559" spans="1:7">
      <c r="A559" s="9"/>
      <c r="B559" s="9"/>
      <c r="C559" s="9"/>
      <c r="D559" s="9"/>
      <c r="E559" s="146"/>
      <c r="F559" s="100"/>
      <c r="G559" s="146"/>
    </row>
    <row r="560" spans="1:7">
      <c r="A560" s="9"/>
      <c r="B560" s="9"/>
      <c r="C560" s="9"/>
      <c r="D560" s="9"/>
      <c r="E560" s="146"/>
      <c r="F560" s="100"/>
      <c r="G560" s="146"/>
    </row>
    <row r="561" spans="1:7">
      <c r="A561" s="9"/>
      <c r="B561" s="9"/>
      <c r="C561" s="9"/>
      <c r="D561" s="9"/>
      <c r="E561" s="146"/>
      <c r="F561" s="100"/>
      <c r="G561" s="146"/>
    </row>
    <row r="562" spans="1:7">
      <c r="A562" s="9"/>
      <c r="B562" s="9"/>
      <c r="C562" s="9"/>
      <c r="D562" s="9"/>
      <c r="E562" s="146"/>
      <c r="F562" s="100"/>
      <c r="G562" s="146"/>
    </row>
    <row r="563" spans="1:7">
      <c r="A563" s="9"/>
      <c r="B563" s="9"/>
      <c r="C563" s="9"/>
      <c r="D563" s="9"/>
      <c r="E563" s="146"/>
      <c r="F563" s="100"/>
      <c r="G563" s="146"/>
    </row>
    <row r="564" spans="1:7">
      <c r="A564" s="9"/>
      <c r="B564" s="9"/>
      <c r="C564" s="9"/>
      <c r="D564" s="9"/>
      <c r="E564" s="146"/>
      <c r="F564" s="100"/>
      <c r="G564" s="146"/>
    </row>
    <row r="565" spans="1:7">
      <c r="A565" s="9"/>
      <c r="B565" s="9"/>
      <c r="C565" s="9"/>
      <c r="D565" s="9"/>
      <c r="E565" s="146"/>
      <c r="F565" s="100"/>
      <c r="G565" s="146"/>
    </row>
    <row r="566" spans="1:7">
      <c r="A566" s="9"/>
      <c r="B566" s="9"/>
      <c r="C566" s="9"/>
      <c r="D566" s="9"/>
      <c r="E566" s="146"/>
      <c r="F566" s="100"/>
      <c r="G566" s="146"/>
    </row>
    <row r="567" spans="1:7">
      <c r="A567" s="9"/>
      <c r="B567" s="9"/>
      <c r="C567" s="9"/>
      <c r="D567" s="9"/>
      <c r="E567" s="146"/>
      <c r="F567" s="100"/>
      <c r="G567" s="146"/>
    </row>
    <row r="568" spans="1:7">
      <c r="A568" s="9"/>
      <c r="B568" s="9"/>
      <c r="C568" s="9"/>
      <c r="D568" s="9"/>
      <c r="E568" s="146"/>
      <c r="F568" s="100"/>
      <c r="G568" s="146"/>
    </row>
    <row r="569" spans="1:7">
      <c r="A569" s="9"/>
      <c r="B569" s="9"/>
      <c r="C569" s="9"/>
      <c r="D569" s="9"/>
      <c r="E569" s="146"/>
      <c r="F569" s="100"/>
      <c r="G569" s="146"/>
    </row>
    <row r="570" spans="1:7">
      <c r="A570" s="9"/>
      <c r="B570" s="9"/>
      <c r="C570" s="9"/>
      <c r="D570" s="9"/>
      <c r="E570" s="146"/>
      <c r="F570" s="100"/>
      <c r="G570" s="146"/>
    </row>
    <row r="571" spans="1:7">
      <c r="A571" s="9"/>
      <c r="B571" s="9"/>
      <c r="C571" s="9"/>
      <c r="D571" s="9"/>
      <c r="E571" s="146"/>
      <c r="F571" s="100"/>
      <c r="G571" s="146"/>
    </row>
    <row r="572" spans="1:7">
      <c r="A572" s="9"/>
      <c r="B572" s="9"/>
      <c r="C572" s="9"/>
      <c r="D572" s="9"/>
      <c r="E572" s="146"/>
      <c r="F572" s="100"/>
      <c r="G572" s="146"/>
    </row>
    <row r="573" spans="1:7">
      <c r="A573" s="9"/>
      <c r="B573" s="9"/>
      <c r="C573" s="9"/>
      <c r="D573" s="9"/>
      <c r="E573" s="146"/>
      <c r="F573" s="100"/>
      <c r="G573" s="146"/>
    </row>
    <row r="574" spans="1:7">
      <c r="A574" s="9"/>
      <c r="B574" s="9"/>
      <c r="C574" s="9"/>
      <c r="D574" s="9"/>
      <c r="E574" s="146"/>
      <c r="F574" s="100"/>
      <c r="G574" s="146"/>
    </row>
    <row r="575" spans="1:7">
      <c r="A575" s="9"/>
      <c r="B575" s="9"/>
      <c r="C575" s="9"/>
      <c r="D575" s="9"/>
      <c r="E575" s="146"/>
      <c r="F575" s="100"/>
      <c r="G575" s="146"/>
    </row>
    <row r="576" spans="1:7">
      <c r="A576" s="9"/>
      <c r="B576" s="9"/>
      <c r="C576" s="9"/>
      <c r="D576" s="9"/>
      <c r="E576" s="146"/>
      <c r="F576" s="100"/>
      <c r="G576" s="146"/>
    </row>
    <row r="577" spans="1:7">
      <c r="A577" s="9"/>
      <c r="B577" s="9"/>
      <c r="C577" s="9"/>
      <c r="D577" s="9"/>
      <c r="E577" s="146"/>
      <c r="F577" s="100"/>
      <c r="G577" s="146"/>
    </row>
    <row r="578" spans="1:7">
      <c r="A578" s="9"/>
      <c r="B578" s="9"/>
      <c r="C578" s="9"/>
      <c r="D578" s="9"/>
      <c r="E578" s="9"/>
      <c r="F578" s="22"/>
      <c r="G578" s="9"/>
    </row>
    <row r="579" spans="1:7">
      <c r="A579" s="9"/>
      <c r="B579" s="9"/>
      <c r="C579" s="9"/>
      <c r="D579" s="9"/>
      <c r="E579" s="9"/>
      <c r="F579" s="22"/>
      <c r="G579" s="9"/>
    </row>
    <row r="580" spans="1:7">
      <c r="A580" s="9"/>
      <c r="B580" s="9"/>
      <c r="C580" s="9"/>
      <c r="D580" s="9"/>
      <c r="E580" s="9"/>
      <c r="F580" s="22"/>
      <c r="G580" s="9"/>
    </row>
    <row r="581" spans="1:7">
      <c r="A581" s="9"/>
      <c r="B581" s="9"/>
      <c r="C581" s="9"/>
      <c r="D581" s="9"/>
      <c r="E581" s="9"/>
      <c r="F581" s="22"/>
      <c r="G581" s="9"/>
    </row>
    <row r="582" spans="1:7">
      <c r="A582" s="9"/>
      <c r="B582" s="9"/>
      <c r="C582" s="9"/>
      <c r="D582" s="9"/>
      <c r="E582" s="9"/>
      <c r="F582" s="22"/>
      <c r="G582" s="9"/>
    </row>
    <row r="583" spans="1:7">
      <c r="A583" s="9"/>
      <c r="B583" s="9"/>
      <c r="C583" s="9"/>
      <c r="D583" s="9"/>
      <c r="E583" s="9"/>
      <c r="F583" s="22"/>
      <c r="G583" s="9"/>
    </row>
    <row r="584" spans="1:7">
      <c r="A584" s="9"/>
      <c r="B584" s="9"/>
      <c r="C584" s="9"/>
      <c r="D584" s="9"/>
      <c r="E584" s="9"/>
      <c r="F584" s="22"/>
      <c r="G584" s="9"/>
    </row>
    <row r="585" spans="1:7">
      <c r="A585" s="9"/>
      <c r="B585" s="9"/>
      <c r="C585" s="9"/>
      <c r="D585" s="9"/>
      <c r="E585" s="9"/>
      <c r="F585" s="22"/>
      <c r="G585" s="9"/>
    </row>
    <row r="586" spans="1:7">
      <c r="A586" s="9"/>
      <c r="B586" s="9"/>
      <c r="C586" s="9"/>
      <c r="D586" s="9"/>
      <c r="E586" s="9"/>
      <c r="F586" s="22"/>
      <c r="G586" s="9"/>
    </row>
    <row r="587" spans="1:7">
      <c r="A587" s="9"/>
      <c r="B587" s="9"/>
      <c r="C587" s="9"/>
      <c r="D587" s="9"/>
      <c r="E587" s="9"/>
      <c r="F587" s="22"/>
      <c r="G587" s="9"/>
    </row>
    <row r="588" spans="1:7">
      <c r="A588" s="9"/>
      <c r="B588" s="9"/>
      <c r="C588" s="9"/>
      <c r="D588" s="9"/>
      <c r="E588" s="9"/>
      <c r="F588" s="22"/>
      <c r="G588" s="9"/>
    </row>
    <row r="589" spans="1:7">
      <c r="A589" s="9"/>
      <c r="B589" s="9"/>
      <c r="C589" s="9"/>
      <c r="D589" s="9"/>
      <c r="E589" s="9"/>
      <c r="F589" s="22"/>
      <c r="G589" s="9"/>
    </row>
    <row r="590" spans="1:7">
      <c r="A590" s="9"/>
      <c r="B590" s="9"/>
      <c r="C590" s="9"/>
      <c r="D590" s="9"/>
      <c r="E590" s="9"/>
      <c r="F590" s="22"/>
      <c r="G590" s="9"/>
    </row>
    <row r="591" spans="1:7">
      <c r="A591" s="9"/>
      <c r="B591" s="9"/>
      <c r="C591" s="9"/>
      <c r="D591" s="9"/>
      <c r="E591" s="9"/>
      <c r="F591" s="22"/>
      <c r="G591" s="9"/>
    </row>
    <row r="592" spans="1:7">
      <c r="A592" s="9"/>
      <c r="B592" s="9"/>
      <c r="C592" s="9"/>
      <c r="D592" s="9"/>
      <c r="E592" s="9"/>
      <c r="F592" s="22"/>
      <c r="G592" s="9"/>
    </row>
    <row r="593" spans="1:7">
      <c r="A593" s="9"/>
      <c r="B593" s="9"/>
      <c r="C593" s="9"/>
      <c r="D593" s="9"/>
      <c r="E593" s="9"/>
      <c r="F593" s="22"/>
      <c r="G593" s="9"/>
    </row>
    <row r="594" spans="1:7">
      <c r="A594" s="9"/>
      <c r="B594" s="9"/>
      <c r="C594" s="9"/>
      <c r="D594" s="9"/>
      <c r="E594" s="9"/>
      <c r="F594" s="22"/>
      <c r="G594" s="9"/>
    </row>
    <row r="595" spans="1:7">
      <c r="A595" s="9"/>
      <c r="B595" s="9"/>
      <c r="C595" s="9"/>
      <c r="D595" s="9"/>
      <c r="E595" s="9"/>
      <c r="F595" s="22"/>
      <c r="G595" s="9"/>
    </row>
    <row r="596" spans="1:7">
      <c r="A596" s="9"/>
      <c r="B596" s="9"/>
      <c r="C596" s="9"/>
      <c r="D596" s="9"/>
      <c r="E596" s="9"/>
      <c r="F596" s="22"/>
      <c r="G596" s="9"/>
    </row>
    <row r="597" spans="1:7">
      <c r="A597" s="9"/>
      <c r="B597" s="9"/>
      <c r="C597" s="9"/>
      <c r="D597" s="9"/>
      <c r="E597" s="9"/>
      <c r="F597" s="22"/>
      <c r="G597" s="9"/>
    </row>
    <row r="598" spans="1:7">
      <c r="A598" s="9"/>
      <c r="B598" s="9"/>
      <c r="C598" s="9"/>
      <c r="D598" s="9"/>
      <c r="E598" s="9"/>
      <c r="F598" s="22"/>
      <c r="G598" s="9"/>
    </row>
    <row r="599" spans="1:7">
      <c r="A599" s="9"/>
      <c r="B599" s="9"/>
      <c r="C599" s="9"/>
      <c r="D599" s="9"/>
      <c r="E599" s="9"/>
      <c r="F599" s="22"/>
      <c r="G599" s="9"/>
    </row>
    <row r="600" spans="1:7">
      <c r="A600" s="9"/>
      <c r="B600" s="9"/>
      <c r="C600" s="9"/>
      <c r="D600" s="9"/>
      <c r="E600" s="9"/>
      <c r="F600" s="22"/>
      <c r="G600" s="9"/>
    </row>
    <row r="601" spans="1:7">
      <c r="A601" s="9"/>
      <c r="B601" s="9"/>
      <c r="C601" s="9"/>
      <c r="D601" s="9"/>
      <c r="E601" s="9"/>
      <c r="F601" s="22"/>
      <c r="G601" s="9"/>
    </row>
    <row r="602" spans="1:7">
      <c r="A602" s="9"/>
      <c r="B602" s="9"/>
      <c r="C602" s="9"/>
      <c r="D602" s="9"/>
      <c r="E602" s="9"/>
      <c r="F602" s="22"/>
      <c r="G602" s="9"/>
    </row>
    <row r="603" spans="1:7">
      <c r="A603" s="9"/>
      <c r="B603" s="9"/>
      <c r="C603" s="9"/>
      <c r="D603" s="9"/>
      <c r="E603" s="9"/>
      <c r="F603" s="22"/>
      <c r="G603" s="9"/>
    </row>
    <row r="604" spans="1:7">
      <c r="A604" s="9"/>
      <c r="B604" s="9"/>
      <c r="C604" s="9"/>
      <c r="D604" s="9"/>
      <c r="E604" s="9"/>
      <c r="F604" s="22"/>
      <c r="G604" s="9"/>
    </row>
    <row r="605" spans="1:7">
      <c r="A605" s="9"/>
      <c r="B605" s="9"/>
      <c r="C605" s="9"/>
      <c r="D605" s="9"/>
      <c r="E605" s="9"/>
      <c r="F605" s="22"/>
      <c r="G605" s="9"/>
    </row>
    <row r="606" spans="1:7">
      <c r="A606" s="9"/>
      <c r="B606" s="9"/>
      <c r="C606" s="9"/>
      <c r="D606" s="9"/>
      <c r="E606" s="9"/>
      <c r="F606" s="22"/>
      <c r="G606" s="9"/>
    </row>
    <row r="607" spans="1:7">
      <c r="A607" s="9"/>
      <c r="B607" s="9"/>
      <c r="C607" s="9"/>
      <c r="D607" s="9"/>
      <c r="E607" s="9"/>
      <c r="F607" s="22"/>
      <c r="G607" s="9"/>
    </row>
    <row r="608" spans="1:7">
      <c r="A608" s="9"/>
      <c r="B608" s="9"/>
      <c r="C608" s="9"/>
      <c r="D608" s="9"/>
      <c r="E608" s="9"/>
      <c r="F608" s="22"/>
      <c r="G608" s="9"/>
    </row>
    <row r="609" spans="1:7">
      <c r="A609" s="9"/>
      <c r="B609" s="9"/>
      <c r="C609" s="9"/>
      <c r="D609" s="9"/>
      <c r="E609" s="9"/>
      <c r="F609" s="22"/>
      <c r="G609" s="9"/>
    </row>
    <row r="610" spans="1:7">
      <c r="A610" s="9"/>
      <c r="B610" s="9"/>
      <c r="C610" s="9"/>
      <c r="D610" s="9"/>
      <c r="E610" s="9"/>
      <c r="F610" s="22"/>
      <c r="G610" s="9"/>
    </row>
    <row r="611" spans="1:7">
      <c r="A611" s="9"/>
      <c r="B611" s="9"/>
      <c r="C611" s="9"/>
      <c r="D611" s="9"/>
      <c r="E611" s="9"/>
      <c r="F611" s="22"/>
      <c r="G611" s="9"/>
    </row>
    <row r="612" spans="1:7">
      <c r="A612" s="9"/>
      <c r="B612" s="9"/>
      <c r="C612" s="9"/>
      <c r="D612" s="9"/>
      <c r="E612" s="9"/>
      <c r="F612" s="22"/>
      <c r="G612" s="9"/>
    </row>
    <row r="613" spans="1:7">
      <c r="A613" s="9"/>
      <c r="B613" s="9"/>
      <c r="C613" s="9"/>
      <c r="D613" s="9"/>
      <c r="E613" s="9"/>
      <c r="F613" s="22"/>
      <c r="G613" s="9"/>
    </row>
    <row r="614" spans="1:7">
      <c r="A614" s="9"/>
      <c r="B614" s="9"/>
      <c r="C614" s="9"/>
      <c r="D614" s="9"/>
      <c r="E614" s="9"/>
      <c r="F614" s="22"/>
      <c r="G614" s="9"/>
    </row>
    <row r="615" spans="1:7">
      <c r="A615" s="9"/>
      <c r="B615" s="9"/>
      <c r="C615" s="9"/>
      <c r="D615" s="9"/>
      <c r="E615" s="9"/>
      <c r="F615" s="22"/>
      <c r="G615" s="9"/>
    </row>
    <row r="616" spans="1:7">
      <c r="A616" s="9"/>
      <c r="B616" s="9"/>
      <c r="C616" s="9"/>
      <c r="D616" s="9"/>
      <c r="E616" s="9"/>
      <c r="F616" s="22"/>
      <c r="G616" s="9"/>
    </row>
    <row r="617" spans="1:7">
      <c r="A617" s="9"/>
      <c r="B617" s="9"/>
      <c r="C617" s="9"/>
      <c r="D617" s="9"/>
      <c r="E617" s="9"/>
      <c r="F617" s="22"/>
      <c r="G617" s="9"/>
    </row>
    <row r="618" spans="1:7">
      <c r="A618" s="9"/>
      <c r="B618" s="9"/>
      <c r="C618" s="9"/>
      <c r="D618" s="9"/>
      <c r="E618" s="9"/>
      <c r="F618" s="22"/>
      <c r="G618" s="9"/>
    </row>
    <row r="619" spans="1:7">
      <c r="A619" s="9"/>
      <c r="B619" s="9"/>
      <c r="C619" s="9"/>
      <c r="D619" s="9"/>
      <c r="E619" s="9"/>
      <c r="F619" s="22"/>
      <c r="G619" s="9"/>
    </row>
    <row r="620" spans="1:7">
      <c r="A620" s="9"/>
      <c r="B620" s="9"/>
      <c r="C620" s="9"/>
      <c r="D620" s="9"/>
      <c r="E620" s="9"/>
      <c r="F620" s="22"/>
      <c r="G620" s="9"/>
    </row>
    <row r="621" spans="1:7">
      <c r="A621" s="9"/>
      <c r="B621" s="9"/>
      <c r="C621" s="9"/>
      <c r="D621" s="9"/>
      <c r="E621" s="9"/>
      <c r="F621" s="22"/>
      <c r="G621" s="9"/>
    </row>
    <row r="622" spans="1:7">
      <c r="A622" s="9"/>
      <c r="B622" s="9"/>
      <c r="C622" s="9"/>
      <c r="D622" s="9"/>
      <c r="E622" s="9"/>
      <c r="F622" s="22"/>
      <c r="G622" s="9"/>
    </row>
    <row r="623" spans="1:7">
      <c r="A623" s="9"/>
      <c r="B623" s="9"/>
      <c r="C623" s="9"/>
      <c r="D623" s="9"/>
      <c r="E623" s="9"/>
      <c r="F623" s="22"/>
      <c r="G623" s="9"/>
    </row>
    <row r="624" spans="1:7">
      <c r="A624" s="9"/>
      <c r="B624" s="9"/>
      <c r="C624" s="9"/>
      <c r="D624" s="9"/>
      <c r="E624" s="9"/>
      <c r="F624" s="22"/>
      <c r="G624" s="9"/>
    </row>
    <row r="625" spans="1:7">
      <c r="A625" s="9"/>
      <c r="B625" s="9"/>
      <c r="C625" s="9"/>
      <c r="D625" s="9"/>
      <c r="E625" s="9"/>
      <c r="F625" s="22"/>
      <c r="G625" s="9"/>
    </row>
    <row r="626" spans="1:7">
      <c r="A626" s="9"/>
      <c r="B626" s="9"/>
      <c r="C626" s="9"/>
      <c r="D626" s="9"/>
      <c r="E626" s="9"/>
      <c r="F626" s="22"/>
      <c r="G626" s="9"/>
    </row>
    <row r="627" spans="1:7">
      <c r="A627" s="9"/>
      <c r="B627" s="9"/>
      <c r="C627" s="9"/>
      <c r="D627" s="9"/>
      <c r="E627" s="9"/>
      <c r="F627" s="22"/>
      <c r="G627" s="9"/>
    </row>
    <row r="628" spans="1:7">
      <c r="A628" s="9"/>
      <c r="B628" s="9"/>
      <c r="C628" s="9"/>
      <c r="D628" s="9"/>
      <c r="E628" s="9"/>
      <c r="F628" s="22"/>
      <c r="G628" s="9"/>
    </row>
    <row r="629" spans="1:7">
      <c r="A629" s="9"/>
      <c r="B629" s="9"/>
      <c r="C629" s="9"/>
      <c r="D629" s="9"/>
      <c r="E629" s="9"/>
      <c r="F629" s="22"/>
      <c r="G629" s="9"/>
    </row>
    <row r="630" spans="1:7">
      <c r="A630" s="9"/>
      <c r="B630" s="9"/>
      <c r="C630" s="9"/>
      <c r="D630" s="9"/>
      <c r="E630" s="9"/>
      <c r="F630" s="22"/>
      <c r="G630" s="9"/>
    </row>
    <row r="631" spans="1:7">
      <c r="A631" s="9"/>
      <c r="B631" s="9"/>
      <c r="C631" s="9"/>
      <c r="D631" s="9"/>
      <c r="E631" s="9"/>
      <c r="F631" s="22"/>
      <c r="G631" s="9"/>
    </row>
    <row r="632" spans="1:7">
      <c r="A632" s="9"/>
      <c r="B632" s="9"/>
      <c r="C632" s="9"/>
      <c r="D632" s="9"/>
      <c r="E632" s="9"/>
      <c r="F632" s="22"/>
      <c r="G632" s="9"/>
    </row>
    <row r="633" spans="1:7">
      <c r="A633" s="9"/>
      <c r="B633" s="9"/>
      <c r="C633" s="9"/>
      <c r="D633" s="9"/>
      <c r="E633" s="9"/>
      <c r="F633" s="22"/>
      <c r="G633" s="9"/>
    </row>
    <row r="634" spans="1:7">
      <c r="A634" s="9"/>
      <c r="B634" s="9"/>
      <c r="C634" s="9"/>
      <c r="D634" s="9"/>
      <c r="E634" s="9"/>
      <c r="F634" s="22"/>
      <c r="G634" s="9"/>
    </row>
    <row r="635" spans="1:7">
      <c r="A635" s="9"/>
      <c r="B635" s="9"/>
      <c r="C635" s="9"/>
      <c r="D635" s="9"/>
      <c r="E635" s="9"/>
      <c r="F635" s="22"/>
      <c r="G635" s="9"/>
    </row>
    <row r="636" spans="1:7">
      <c r="A636" s="9"/>
      <c r="B636" s="9"/>
      <c r="C636" s="9"/>
      <c r="D636" s="9"/>
      <c r="E636" s="9"/>
      <c r="F636" s="22"/>
      <c r="G636" s="9"/>
    </row>
    <row r="637" spans="1:7">
      <c r="A637" s="9"/>
      <c r="B637" s="9"/>
      <c r="C637" s="9"/>
      <c r="D637" s="9"/>
      <c r="E637" s="9"/>
      <c r="F637" s="22"/>
      <c r="G637" s="9"/>
    </row>
    <row r="638" spans="1:7">
      <c r="A638" s="9"/>
      <c r="B638" s="9"/>
      <c r="C638" s="9"/>
      <c r="D638" s="9"/>
      <c r="E638" s="9"/>
      <c r="F638" s="22"/>
      <c r="G638" s="9"/>
    </row>
    <row r="639" spans="1:7">
      <c r="A639" s="9"/>
      <c r="B639" s="9"/>
      <c r="C639" s="9"/>
      <c r="D639" s="9"/>
      <c r="E639" s="9"/>
      <c r="F639" s="22"/>
      <c r="G639" s="9"/>
    </row>
    <row r="640" spans="1:7">
      <c r="A640" s="9"/>
      <c r="B640" s="9"/>
      <c r="C640" s="9"/>
      <c r="D640" s="9"/>
      <c r="E640" s="9"/>
      <c r="F640" s="22"/>
      <c r="G640" s="9"/>
    </row>
    <row r="641" spans="1:7">
      <c r="A641" s="9"/>
      <c r="B641" s="9"/>
      <c r="C641" s="9"/>
      <c r="D641" s="9"/>
      <c r="E641" s="9"/>
      <c r="F641" s="22"/>
      <c r="G641" s="9"/>
    </row>
    <row r="642" spans="1:7">
      <c r="A642" s="9"/>
      <c r="B642" s="9"/>
      <c r="C642" s="9"/>
      <c r="D642" s="9"/>
      <c r="E642" s="9"/>
      <c r="F642" s="22"/>
      <c r="G642" s="9"/>
    </row>
    <row r="643" spans="1:7">
      <c r="A643" s="9"/>
      <c r="B643" s="9"/>
      <c r="C643" s="9"/>
      <c r="D643" s="9"/>
      <c r="E643" s="9"/>
      <c r="F643" s="22"/>
      <c r="G643" s="9"/>
    </row>
    <row r="644" spans="1:7">
      <c r="A644" s="9"/>
      <c r="B644" s="9"/>
      <c r="C644" s="9"/>
      <c r="D644" s="9"/>
      <c r="E644" s="9"/>
      <c r="F644" s="22"/>
      <c r="G644" s="9"/>
    </row>
    <row r="645" spans="1:7">
      <c r="A645" s="9"/>
      <c r="B645" s="9"/>
      <c r="C645" s="9"/>
      <c r="D645" s="9"/>
      <c r="E645" s="9"/>
      <c r="F645" s="22"/>
      <c r="G645" s="9"/>
    </row>
    <row r="646" spans="1:7">
      <c r="A646" s="9"/>
      <c r="B646" s="9"/>
      <c r="C646" s="9"/>
      <c r="D646" s="9"/>
      <c r="E646" s="9"/>
      <c r="F646" s="22"/>
      <c r="G646" s="9"/>
    </row>
    <row r="647" spans="1:7">
      <c r="A647" s="9"/>
      <c r="B647" s="9"/>
      <c r="C647" s="9"/>
      <c r="D647" s="9"/>
      <c r="E647" s="9"/>
      <c r="F647" s="22"/>
      <c r="G647" s="9"/>
    </row>
    <row r="648" spans="1:7">
      <c r="A648" s="9"/>
      <c r="B648" s="9"/>
      <c r="C648" s="9"/>
      <c r="D648" s="9"/>
      <c r="E648" s="9"/>
      <c r="F648" s="22"/>
      <c r="G648" s="9"/>
    </row>
    <row r="649" spans="1:7">
      <c r="A649" s="9"/>
      <c r="B649" s="9"/>
      <c r="C649" s="9"/>
      <c r="D649" s="9"/>
      <c r="E649" s="9"/>
      <c r="F649" s="22"/>
      <c r="G649" s="9"/>
    </row>
    <row r="650" spans="1:7">
      <c r="A650" s="9"/>
      <c r="B650" s="9"/>
      <c r="C650" s="9"/>
      <c r="D650" s="9"/>
      <c r="E650" s="9"/>
      <c r="F650" s="22"/>
      <c r="G650" s="9"/>
    </row>
    <row r="651" spans="1:7">
      <c r="A651" s="9"/>
      <c r="B651" s="9"/>
      <c r="C651" s="9"/>
      <c r="D651" s="9"/>
      <c r="E651" s="9"/>
      <c r="F651" s="22"/>
      <c r="G651" s="9"/>
    </row>
    <row r="652" spans="1:7">
      <c r="A652" s="9"/>
      <c r="B652" s="9"/>
      <c r="C652" s="9"/>
      <c r="D652" s="9"/>
      <c r="E652" s="9"/>
      <c r="F652" s="22"/>
      <c r="G652" s="9"/>
    </row>
    <row r="653" spans="1:7">
      <c r="A653" s="9"/>
      <c r="B653" s="9"/>
      <c r="C653" s="9"/>
      <c r="D653" s="9"/>
      <c r="E653" s="9"/>
      <c r="F653" s="22"/>
      <c r="G653" s="9"/>
    </row>
    <row r="654" spans="1:7">
      <c r="A654" s="9"/>
      <c r="B654" s="9"/>
      <c r="C654" s="9"/>
      <c r="D654" s="9"/>
      <c r="E654" s="9"/>
      <c r="F654" s="22"/>
      <c r="G654" s="9"/>
    </row>
    <row r="655" spans="1:7">
      <c r="A655" s="9"/>
      <c r="B655" s="9"/>
      <c r="C655" s="9"/>
      <c r="D655" s="9"/>
      <c r="E655" s="9"/>
      <c r="F655" s="22"/>
      <c r="G655" s="9"/>
    </row>
    <row r="656" spans="1:7">
      <c r="A656" s="9"/>
      <c r="B656" s="9"/>
      <c r="C656" s="9"/>
      <c r="D656" s="9"/>
      <c r="E656" s="9"/>
      <c r="F656" s="22"/>
      <c r="G656" s="9"/>
    </row>
    <row r="657" spans="1:7">
      <c r="A657" s="9"/>
      <c r="B657" s="9"/>
      <c r="C657" s="9"/>
      <c r="D657" s="9"/>
      <c r="E657" s="9"/>
      <c r="F657" s="22"/>
      <c r="G657" s="9"/>
    </row>
    <row r="658" spans="1:7">
      <c r="A658" s="9"/>
      <c r="B658" s="9"/>
      <c r="C658" s="9"/>
      <c r="D658" s="9"/>
      <c r="E658" s="9"/>
      <c r="F658" s="22"/>
      <c r="G658" s="9"/>
    </row>
    <row r="659" spans="1:7">
      <c r="A659" s="9"/>
      <c r="B659" s="9"/>
      <c r="C659" s="9"/>
      <c r="D659" s="9"/>
      <c r="E659" s="9"/>
      <c r="F659" s="22"/>
      <c r="G659" s="9"/>
    </row>
    <row r="660" spans="1:7">
      <c r="A660" s="9"/>
      <c r="B660" s="9"/>
      <c r="C660" s="9"/>
      <c r="D660" s="9"/>
      <c r="E660" s="9"/>
      <c r="F660" s="22"/>
      <c r="G660" s="9"/>
    </row>
    <row r="661" spans="1:7">
      <c r="A661" s="9"/>
      <c r="B661" s="9"/>
      <c r="C661" s="9"/>
      <c r="D661" s="9"/>
      <c r="E661" s="9"/>
      <c r="F661" s="22"/>
      <c r="G661" s="9"/>
    </row>
    <row r="662" spans="1:7">
      <c r="A662" s="9"/>
      <c r="B662" s="9"/>
      <c r="C662" s="9"/>
      <c r="D662" s="9"/>
      <c r="E662" s="9"/>
      <c r="F662" s="22"/>
      <c r="G662" s="9"/>
    </row>
    <row r="663" spans="1:7">
      <c r="A663" s="9"/>
      <c r="B663" s="9"/>
      <c r="C663" s="9"/>
      <c r="D663" s="9"/>
      <c r="E663" s="9"/>
      <c r="F663" s="22"/>
      <c r="G663" s="9"/>
    </row>
    <row r="664" spans="1:7">
      <c r="A664" s="9"/>
      <c r="B664" s="9"/>
      <c r="C664" s="9"/>
      <c r="D664" s="9"/>
      <c r="E664" s="9"/>
      <c r="F664" s="22"/>
      <c r="G664" s="9"/>
    </row>
    <row r="665" spans="1:7">
      <c r="A665" s="9"/>
      <c r="B665" s="9"/>
      <c r="C665" s="9"/>
      <c r="D665" s="9"/>
      <c r="E665" s="9"/>
      <c r="F665" s="22"/>
      <c r="G665" s="9"/>
    </row>
    <row r="666" spans="1:7">
      <c r="A666" s="9"/>
      <c r="B666" s="9"/>
      <c r="C666" s="9"/>
      <c r="D666" s="9"/>
      <c r="E666" s="9"/>
      <c r="F666" s="22"/>
      <c r="G666" s="9"/>
    </row>
    <row r="667" spans="1:7">
      <c r="A667" s="9"/>
      <c r="B667" s="9"/>
      <c r="C667" s="9"/>
      <c r="D667" s="9"/>
      <c r="E667" s="9"/>
      <c r="F667" s="22"/>
      <c r="G667" s="9"/>
    </row>
    <row r="668" spans="1:7">
      <c r="A668" s="9"/>
      <c r="B668" s="9"/>
      <c r="C668" s="9"/>
      <c r="D668" s="9"/>
      <c r="E668" s="9"/>
      <c r="F668" s="22"/>
      <c r="G668" s="9"/>
    </row>
    <row r="669" spans="1:7">
      <c r="A669" s="9"/>
      <c r="B669" s="9"/>
      <c r="C669" s="9"/>
      <c r="D669" s="9"/>
      <c r="E669" s="9"/>
      <c r="F669" s="22"/>
      <c r="G669" s="9"/>
    </row>
    <row r="670" spans="1:7">
      <c r="A670" s="9"/>
      <c r="B670" s="9"/>
      <c r="C670" s="9"/>
      <c r="D670" s="9"/>
      <c r="E670" s="9"/>
      <c r="F670" s="22"/>
      <c r="G670" s="9"/>
    </row>
    <row r="671" spans="1:7">
      <c r="A671" s="9"/>
      <c r="B671" s="9"/>
      <c r="C671" s="9"/>
      <c r="D671" s="9"/>
      <c r="E671" s="9"/>
      <c r="F671" s="22"/>
      <c r="G671" s="9"/>
    </row>
    <row r="672" spans="1:7">
      <c r="A672" s="9"/>
      <c r="B672" s="9"/>
      <c r="C672" s="9"/>
      <c r="D672" s="9"/>
      <c r="E672" s="9"/>
      <c r="F672" s="22"/>
      <c r="G672" s="9"/>
    </row>
    <row r="673" spans="1:7">
      <c r="A673" s="9"/>
      <c r="B673" s="9"/>
      <c r="C673" s="9"/>
      <c r="D673" s="9"/>
      <c r="E673" s="9"/>
      <c r="F673" s="22"/>
      <c r="G673" s="9"/>
    </row>
    <row r="674" spans="1:7">
      <c r="A674" s="9"/>
      <c r="B674" s="9"/>
      <c r="C674" s="9"/>
      <c r="D674" s="9"/>
      <c r="E674" s="9"/>
      <c r="F674" s="22"/>
      <c r="G674" s="9"/>
    </row>
    <row r="675" spans="1:7">
      <c r="A675" s="9"/>
      <c r="B675" s="9"/>
      <c r="C675" s="9"/>
      <c r="D675" s="9"/>
      <c r="E675" s="9"/>
      <c r="F675" s="22"/>
      <c r="G675" s="9"/>
    </row>
    <row r="676" spans="1:7">
      <c r="A676" s="9"/>
      <c r="B676" s="9"/>
      <c r="C676" s="9"/>
      <c r="D676" s="9"/>
      <c r="E676" s="9"/>
      <c r="F676" s="22"/>
      <c r="G676" s="9"/>
    </row>
    <row r="677" spans="1:7">
      <c r="A677" s="9"/>
      <c r="B677" s="9"/>
      <c r="C677" s="9"/>
      <c r="D677" s="9"/>
      <c r="E677" s="9"/>
      <c r="F677" s="22"/>
      <c r="G677" s="9"/>
    </row>
    <row r="678" spans="1:7">
      <c r="A678" s="9"/>
      <c r="B678" s="9"/>
      <c r="C678" s="9"/>
      <c r="D678" s="9"/>
      <c r="E678" s="9"/>
      <c r="F678" s="22"/>
      <c r="G678" s="9"/>
    </row>
    <row r="679" spans="1:7">
      <c r="A679" s="9"/>
      <c r="B679" s="9"/>
      <c r="C679" s="9"/>
      <c r="D679" s="9"/>
      <c r="E679" s="9"/>
      <c r="F679" s="22"/>
      <c r="G679" s="9"/>
    </row>
    <row r="680" spans="1:7">
      <c r="A680" s="9"/>
      <c r="B680" s="9"/>
      <c r="C680" s="9"/>
      <c r="D680" s="9"/>
      <c r="E680" s="9"/>
      <c r="F680" s="22"/>
      <c r="G680" s="9"/>
    </row>
    <row r="681" spans="1:7">
      <c r="A681" s="9"/>
      <c r="B681" s="9"/>
      <c r="C681" s="9"/>
      <c r="D681" s="9"/>
      <c r="E681" s="9"/>
      <c r="F681" s="22"/>
      <c r="G681" s="9"/>
    </row>
    <row r="682" spans="1:7">
      <c r="A682" s="9"/>
      <c r="B682" s="9"/>
      <c r="C682" s="9"/>
      <c r="D682" s="9"/>
      <c r="E682" s="9"/>
      <c r="F682" s="22"/>
      <c r="G682" s="9"/>
    </row>
    <row r="683" spans="1:7">
      <c r="A683" s="9"/>
      <c r="B683" s="9"/>
      <c r="C683" s="9"/>
      <c r="D683" s="9"/>
      <c r="E683" s="9"/>
      <c r="F683" s="22"/>
      <c r="G683" s="9"/>
    </row>
    <row r="684" spans="1:7">
      <c r="A684" s="9"/>
      <c r="B684" s="9"/>
      <c r="C684" s="9"/>
      <c r="D684" s="9"/>
      <c r="E684" s="9"/>
      <c r="F684" s="22"/>
      <c r="G684" s="9"/>
    </row>
    <row r="685" spans="1:7">
      <c r="A685" s="9"/>
      <c r="B685" s="9"/>
      <c r="C685" s="9"/>
      <c r="D685" s="9"/>
      <c r="E685" s="9"/>
      <c r="F685" s="22"/>
      <c r="G685" s="9"/>
    </row>
    <row r="686" spans="1:7">
      <c r="A686" s="9"/>
      <c r="B686" s="9"/>
      <c r="C686" s="9"/>
      <c r="D686" s="9"/>
      <c r="E686" s="9"/>
      <c r="F686" s="22"/>
      <c r="G686" s="9"/>
    </row>
    <row r="687" spans="1:7">
      <c r="A687" s="9"/>
      <c r="B687" s="9"/>
      <c r="C687" s="9"/>
      <c r="D687" s="9"/>
      <c r="E687" s="9"/>
      <c r="F687" s="22"/>
      <c r="G687" s="9"/>
    </row>
    <row r="688" spans="1:7">
      <c r="A688" s="9"/>
      <c r="B688" s="9"/>
      <c r="C688" s="9"/>
      <c r="D688" s="9"/>
      <c r="E688" s="9"/>
      <c r="F688" s="22"/>
      <c r="G688" s="9"/>
    </row>
    <row r="689" spans="1:7">
      <c r="A689" s="9"/>
      <c r="B689" s="9"/>
      <c r="C689" s="9"/>
      <c r="D689" s="9"/>
      <c r="E689" s="9"/>
      <c r="F689" s="22"/>
      <c r="G689" s="9"/>
    </row>
    <row r="690" spans="1:7">
      <c r="A690" s="9"/>
      <c r="B690" s="9"/>
      <c r="C690" s="9"/>
      <c r="D690" s="9"/>
      <c r="E690" s="9"/>
      <c r="F690" s="22"/>
      <c r="G690" s="9"/>
    </row>
    <row r="691" spans="1:7">
      <c r="A691" s="9"/>
      <c r="B691" s="9"/>
      <c r="C691" s="9"/>
      <c r="D691" s="9"/>
      <c r="E691" s="9"/>
      <c r="F691" s="22"/>
      <c r="G691" s="9"/>
    </row>
    <row r="692" spans="1:7">
      <c r="A692" s="9"/>
      <c r="B692" s="9"/>
      <c r="C692" s="9"/>
      <c r="D692" s="9"/>
      <c r="E692" s="9"/>
      <c r="F692" s="22"/>
      <c r="G692" s="9"/>
    </row>
    <row r="693" spans="1:7">
      <c r="A693" s="9"/>
      <c r="B693" s="9"/>
      <c r="C693" s="9"/>
      <c r="D693" s="9"/>
      <c r="E693" s="9"/>
      <c r="F693" s="22"/>
      <c r="G693" s="9"/>
    </row>
    <row r="694" spans="1:7">
      <c r="A694" s="9"/>
      <c r="B694" s="9"/>
      <c r="C694" s="9"/>
      <c r="D694" s="9"/>
      <c r="E694" s="9"/>
      <c r="F694" s="22"/>
      <c r="G694" s="9"/>
    </row>
    <row r="695" spans="1:7">
      <c r="A695" s="9"/>
      <c r="B695" s="9"/>
      <c r="C695" s="9"/>
      <c r="D695" s="9"/>
      <c r="E695" s="9"/>
      <c r="F695" s="22"/>
      <c r="G695" s="9"/>
    </row>
    <row r="696" spans="1:7">
      <c r="A696" s="9"/>
      <c r="B696" s="9"/>
      <c r="C696" s="9"/>
      <c r="D696" s="9"/>
      <c r="E696" s="9"/>
      <c r="F696" s="22"/>
      <c r="G696" s="9"/>
    </row>
    <row r="697" spans="1:7">
      <c r="A697" s="9"/>
      <c r="B697" s="9"/>
      <c r="C697" s="9"/>
      <c r="D697" s="9"/>
      <c r="E697" s="9"/>
      <c r="F697" s="22"/>
      <c r="G697" s="9"/>
    </row>
    <row r="698" spans="1:7">
      <c r="A698" s="9"/>
      <c r="B698" s="9"/>
      <c r="C698" s="9"/>
      <c r="D698" s="9"/>
      <c r="E698" s="9"/>
      <c r="F698" s="22"/>
      <c r="G698" s="9"/>
    </row>
    <row r="699" spans="1:7">
      <c r="A699" s="9"/>
      <c r="B699" s="9"/>
      <c r="C699" s="9"/>
      <c r="D699" s="9"/>
      <c r="E699" s="9"/>
      <c r="F699" s="22"/>
      <c r="G699" s="9"/>
    </row>
    <row r="700" spans="1:7">
      <c r="A700" s="9"/>
      <c r="B700" s="9"/>
      <c r="C700" s="9"/>
      <c r="D700" s="9"/>
      <c r="E700" s="9"/>
      <c r="F700" s="22"/>
      <c r="G700" s="9"/>
    </row>
    <row r="701" spans="1:7">
      <c r="A701" s="9"/>
      <c r="B701" s="9"/>
      <c r="C701" s="9"/>
      <c r="D701" s="9"/>
      <c r="E701" s="9"/>
      <c r="F701" s="22"/>
      <c r="G701" s="9"/>
    </row>
    <row r="702" spans="1:7">
      <c r="A702" s="9"/>
      <c r="B702" s="9"/>
      <c r="C702" s="9"/>
      <c r="D702" s="9"/>
      <c r="E702" s="9"/>
      <c r="F702" s="22"/>
      <c r="G702" s="9"/>
    </row>
    <row r="703" spans="1:7">
      <c r="A703" s="9"/>
      <c r="B703" s="9"/>
      <c r="C703" s="9"/>
      <c r="D703" s="9"/>
      <c r="E703" s="9"/>
      <c r="F703" s="22"/>
      <c r="G703" s="9"/>
    </row>
    <row r="704" spans="1:7">
      <c r="A704" s="9"/>
      <c r="B704" s="9"/>
      <c r="C704" s="9"/>
      <c r="D704" s="9"/>
      <c r="E704" s="9"/>
      <c r="F704" s="22"/>
      <c r="G704" s="9"/>
    </row>
    <row r="705" spans="1:7">
      <c r="A705" s="9"/>
      <c r="B705" s="9"/>
      <c r="C705" s="9"/>
      <c r="D705" s="9"/>
      <c r="E705" s="9"/>
      <c r="F705" s="22"/>
      <c r="G705" s="9"/>
    </row>
    <row r="706" spans="1:7">
      <c r="A706" s="9"/>
      <c r="B706" s="9"/>
      <c r="C706" s="9"/>
      <c r="D706" s="9"/>
      <c r="E706" s="9"/>
      <c r="F706" s="22"/>
      <c r="G706" s="9"/>
    </row>
    <row r="707" spans="1:7">
      <c r="A707" s="9"/>
      <c r="B707" s="9"/>
      <c r="C707" s="9"/>
      <c r="D707" s="9"/>
      <c r="E707" s="9"/>
      <c r="F707" s="22"/>
      <c r="G707" s="9"/>
    </row>
    <row r="708" spans="1:7">
      <c r="A708" s="9"/>
      <c r="B708" s="9"/>
      <c r="C708" s="9"/>
      <c r="D708" s="9"/>
      <c r="E708" s="9"/>
      <c r="F708" s="22"/>
      <c r="G708" s="9"/>
    </row>
    <row r="709" spans="1:7">
      <c r="A709" s="9"/>
      <c r="B709" s="9"/>
      <c r="C709" s="9"/>
      <c r="D709" s="9"/>
      <c r="E709" s="9"/>
      <c r="F709" s="22"/>
      <c r="G709" s="9"/>
    </row>
    <row r="710" spans="1:7">
      <c r="A710" s="9"/>
      <c r="B710" s="9"/>
      <c r="C710" s="9"/>
      <c r="D710" s="9"/>
      <c r="E710" s="9"/>
      <c r="F710" s="22"/>
      <c r="G710" s="9"/>
    </row>
    <row r="711" spans="1:7">
      <c r="A711" s="9"/>
      <c r="B711" s="9"/>
      <c r="C711" s="9"/>
      <c r="D711" s="9"/>
      <c r="E711" s="9"/>
      <c r="F711" s="22"/>
      <c r="G711" s="9"/>
    </row>
    <row r="712" spans="1:7">
      <c r="A712" s="9"/>
      <c r="B712" s="9"/>
      <c r="C712" s="9"/>
      <c r="D712" s="9"/>
      <c r="E712" s="9"/>
      <c r="F712" s="22"/>
      <c r="G712" s="9"/>
    </row>
    <row r="713" spans="1:7">
      <c r="A713" s="9"/>
      <c r="B713" s="9"/>
      <c r="C713" s="9"/>
      <c r="D713" s="9"/>
      <c r="E713" s="9"/>
      <c r="F713" s="22"/>
      <c r="G713" s="9"/>
    </row>
    <row r="714" spans="1:7">
      <c r="A714" s="9"/>
      <c r="B714" s="9"/>
      <c r="C714" s="9"/>
      <c r="D714" s="9"/>
      <c r="E714" s="9"/>
      <c r="F714" s="22"/>
      <c r="G714" s="9"/>
    </row>
    <row r="715" spans="1:7">
      <c r="A715" s="9"/>
      <c r="B715" s="9"/>
      <c r="C715" s="9"/>
      <c r="D715" s="9"/>
      <c r="E715" s="9"/>
      <c r="F715" s="22"/>
      <c r="G715" s="9"/>
    </row>
    <row r="716" spans="1:7">
      <c r="A716" s="9"/>
      <c r="B716" s="9"/>
      <c r="C716" s="9"/>
      <c r="D716" s="9"/>
      <c r="E716" s="9"/>
      <c r="F716" s="22"/>
      <c r="G716" s="9"/>
    </row>
    <row r="717" spans="1:7">
      <c r="A717" s="9"/>
      <c r="B717" s="9"/>
      <c r="C717" s="9"/>
      <c r="D717" s="9"/>
      <c r="E717" s="9"/>
      <c r="F717" s="22"/>
      <c r="G717" s="9"/>
    </row>
    <row r="718" spans="1:7">
      <c r="A718" s="9"/>
      <c r="B718" s="9"/>
      <c r="C718" s="9"/>
      <c r="D718" s="9"/>
      <c r="E718" s="9"/>
      <c r="F718" s="22"/>
      <c r="G718" s="9"/>
    </row>
    <row r="719" spans="1:7">
      <c r="A719" s="9"/>
      <c r="B719" s="9"/>
      <c r="C719" s="9"/>
      <c r="D719" s="9"/>
      <c r="E719" s="9"/>
      <c r="F719" s="22"/>
      <c r="G719" s="9"/>
    </row>
    <row r="720" spans="1:7">
      <c r="A720" s="9"/>
      <c r="B720" s="9"/>
      <c r="C720" s="9"/>
      <c r="D720" s="9"/>
      <c r="E720" s="9"/>
      <c r="F720" s="22"/>
      <c r="G720" s="9"/>
    </row>
    <row r="721" spans="1:7">
      <c r="A721" s="9"/>
      <c r="B721" s="9"/>
      <c r="C721" s="9"/>
      <c r="D721" s="9"/>
      <c r="E721" s="9"/>
      <c r="F721" s="22"/>
      <c r="G721" s="9"/>
    </row>
    <row r="722" spans="1:7">
      <c r="A722" s="9"/>
      <c r="B722" s="9"/>
      <c r="C722" s="9"/>
      <c r="D722" s="9"/>
      <c r="E722" s="9"/>
      <c r="F722" s="22"/>
      <c r="G722" s="9"/>
    </row>
    <row r="723" spans="1:7">
      <c r="A723" s="9"/>
      <c r="B723" s="9"/>
      <c r="C723" s="9"/>
      <c r="D723" s="9"/>
      <c r="E723" s="9"/>
      <c r="F723" s="22"/>
      <c r="G723" s="9"/>
    </row>
    <row r="724" spans="1:7">
      <c r="A724" s="9"/>
      <c r="B724" s="9"/>
      <c r="C724" s="9"/>
      <c r="D724" s="9"/>
      <c r="E724" s="9"/>
      <c r="F724" s="22"/>
      <c r="G724" s="9"/>
    </row>
    <row r="725" spans="1:7">
      <c r="A725" s="9"/>
      <c r="B725" s="9"/>
      <c r="C725" s="9"/>
      <c r="D725" s="9"/>
      <c r="E725" s="9"/>
      <c r="F725" s="22"/>
      <c r="G725" s="9"/>
    </row>
    <row r="726" spans="1:7">
      <c r="A726" s="9"/>
      <c r="B726" s="9"/>
      <c r="C726" s="9"/>
      <c r="D726" s="9"/>
      <c r="E726" s="9"/>
      <c r="F726" s="22"/>
      <c r="G726" s="9"/>
    </row>
    <row r="727" spans="1:7">
      <c r="A727" s="9"/>
      <c r="B727" s="9"/>
      <c r="C727" s="9"/>
      <c r="D727" s="9"/>
      <c r="E727" s="9"/>
      <c r="F727" s="22"/>
      <c r="G727" s="9"/>
    </row>
    <row r="728" spans="1:7">
      <c r="A728" s="9"/>
      <c r="B728" s="9"/>
      <c r="C728" s="9"/>
      <c r="D728" s="9"/>
      <c r="E728" s="9"/>
      <c r="F728" s="22"/>
      <c r="G728" s="9"/>
    </row>
    <row r="729" spans="1:7">
      <c r="A729" s="9"/>
      <c r="B729" s="9"/>
      <c r="C729" s="9"/>
      <c r="D729" s="9"/>
      <c r="E729" s="9"/>
      <c r="F729" s="22"/>
      <c r="G729" s="9"/>
    </row>
    <row r="730" spans="1:7">
      <c r="A730" s="9"/>
      <c r="B730" s="9"/>
      <c r="C730" s="9"/>
      <c r="D730" s="9"/>
      <c r="E730" s="9"/>
      <c r="F730" s="22"/>
      <c r="G730" s="9"/>
    </row>
    <row r="731" spans="1:7">
      <c r="A731" s="9"/>
      <c r="B731" s="9"/>
      <c r="C731" s="9"/>
      <c r="D731" s="9"/>
      <c r="E731" s="9"/>
      <c r="F731" s="22"/>
      <c r="G731" s="9"/>
    </row>
    <row r="732" spans="1:7">
      <c r="A732" s="9"/>
      <c r="B732" s="9"/>
      <c r="C732" s="9"/>
      <c r="D732" s="9"/>
      <c r="E732" s="9"/>
      <c r="F732" s="22"/>
      <c r="G732" s="9"/>
    </row>
    <row r="733" spans="1:7">
      <c r="A733" s="9"/>
      <c r="B733" s="9"/>
      <c r="C733" s="9"/>
      <c r="D733" s="9"/>
      <c r="E733" s="9"/>
      <c r="F733" s="22"/>
      <c r="G733" s="9"/>
    </row>
    <row r="734" spans="1:7">
      <c r="A734" s="9"/>
      <c r="B734" s="9"/>
      <c r="C734" s="9"/>
      <c r="D734" s="9"/>
      <c r="E734" s="9"/>
      <c r="F734" s="22"/>
      <c r="G734" s="9"/>
    </row>
    <row r="735" spans="1:7">
      <c r="A735" s="9"/>
      <c r="B735" s="9"/>
      <c r="C735" s="9"/>
      <c r="D735" s="9"/>
      <c r="E735" s="9"/>
      <c r="F735" s="22"/>
      <c r="G735" s="9"/>
    </row>
    <row r="736" spans="1:7">
      <c r="A736" s="9"/>
      <c r="B736" s="9"/>
      <c r="C736" s="9"/>
      <c r="D736" s="9"/>
      <c r="E736" s="9"/>
      <c r="F736" s="22"/>
      <c r="G736" s="9"/>
    </row>
    <row r="737" spans="1:7">
      <c r="A737" s="9"/>
      <c r="B737" s="9"/>
      <c r="C737" s="9"/>
      <c r="D737" s="9"/>
      <c r="E737" s="9"/>
      <c r="F737" s="22"/>
      <c r="G737" s="9"/>
    </row>
    <row r="738" spans="1:7">
      <c r="A738" s="9"/>
      <c r="B738" s="9"/>
      <c r="C738" s="9"/>
      <c r="D738" s="9"/>
      <c r="E738" s="9"/>
      <c r="F738" s="22"/>
      <c r="G738" s="9"/>
    </row>
    <row r="739" spans="1:7">
      <c r="A739" s="9"/>
      <c r="B739" s="9"/>
      <c r="C739" s="9"/>
      <c r="D739" s="9"/>
      <c r="E739" s="9"/>
      <c r="F739" s="22"/>
      <c r="G739" s="9"/>
    </row>
    <row r="740" spans="1:7">
      <c r="A740" s="9"/>
      <c r="B740" s="9"/>
      <c r="C740" s="9"/>
      <c r="D740" s="9"/>
      <c r="E740" s="9"/>
      <c r="F740" s="22"/>
      <c r="G740" s="9"/>
    </row>
    <row r="741" spans="1:7">
      <c r="A741" s="9"/>
      <c r="B741" s="9"/>
      <c r="C741" s="9"/>
      <c r="D741" s="9"/>
      <c r="E741" s="9"/>
      <c r="F741" s="22"/>
      <c r="G741" s="9"/>
    </row>
    <row r="742" spans="1:7">
      <c r="A742" s="9"/>
      <c r="B742" s="9"/>
      <c r="C742" s="9"/>
      <c r="D742" s="9"/>
      <c r="E742" s="9"/>
      <c r="F742" s="22"/>
      <c r="G742" s="9"/>
    </row>
    <row r="743" spans="1:7">
      <c r="A743" s="9"/>
      <c r="B743" s="9"/>
      <c r="C743" s="9"/>
      <c r="D743" s="9"/>
      <c r="E743" s="9"/>
      <c r="F743" s="22"/>
      <c r="G743" s="9"/>
    </row>
    <row r="744" spans="1:7">
      <c r="A744" s="9"/>
      <c r="B744" s="9"/>
      <c r="C744" s="9"/>
      <c r="D744" s="9"/>
      <c r="E744" s="9"/>
      <c r="F744" s="22"/>
      <c r="G744" s="9"/>
    </row>
    <row r="745" spans="1:7">
      <c r="A745" s="9"/>
      <c r="B745" s="9"/>
      <c r="C745" s="9"/>
      <c r="D745" s="9"/>
      <c r="E745" s="9"/>
      <c r="F745" s="22"/>
      <c r="G745" s="9"/>
    </row>
    <row r="746" spans="1:7">
      <c r="A746" s="9"/>
      <c r="B746" s="9"/>
      <c r="C746" s="9"/>
      <c r="D746" s="9"/>
      <c r="E746" s="9"/>
      <c r="F746" s="22"/>
      <c r="G746" s="9"/>
    </row>
    <row r="747" spans="1:7">
      <c r="A747" s="9"/>
      <c r="B747" s="9"/>
      <c r="C747" s="9"/>
      <c r="D747" s="9"/>
      <c r="E747" s="9"/>
      <c r="F747" s="22"/>
      <c r="G747" s="9"/>
    </row>
    <row r="748" spans="1:7">
      <c r="A748" s="9"/>
      <c r="B748" s="9"/>
      <c r="C748" s="9"/>
      <c r="D748" s="9"/>
      <c r="E748" s="9"/>
      <c r="F748" s="22"/>
      <c r="G748" s="9"/>
    </row>
    <row r="749" spans="1:7">
      <c r="A749" s="9"/>
      <c r="B749" s="9"/>
      <c r="C749" s="9"/>
      <c r="D749" s="9"/>
      <c r="E749" s="9"/>
      <c r="F749" s="22"/>
      <c r="G749" s="9"/>
    </row>
    <row r="750" spans="1:7">
      <c r="A750" s="9"/>
      <c r="B750" s="9"/>
      <c r="C750" s="9"/>
      <c r="D750" s="9"/>
      <c r="E750" s="9"/>
      <c r="F750" s="22"/>
      <c r="G750" s="9"/>
    </row>
    <row r="751" spans="1:7">
      <c r="A751" s="9"/>
      <c r="B751" s="9"/>
      <c r="C751" s="9"/>
      <c r="D751" s="9"/>
      <c r="E751" s="9"/>
      <c r="F751" s="22"/>
      <c r="G751" s="9"/>
    </row>
    <row r="752" spans="1:7">
      <c r="A752" s="9"/>
      <c r="B752" s="9"/>
      <c r="C752" s="9"/>
      <c r="D752" s="9"/>
      <c r="E752" s="9"/>
      <c r="F752" s="22"/>
      <c r="G752" s="9"/>
    </row>
    <row r="753" spans="1:7">
      <c r="A753" s="9"/>
      <c r="B753" s="9"/>
      <c r="C753" s="9"/>
      <c r="D753" s="9"/>
      <c r="E753" s="9"/>
      <c r="F753" s="22"/>
      <c r="G753" s="9"/>
    </row>
    <row r="754" spans="1:7">
      <c r="A754" s="9"/>
      <c r="B754" s="9"/>
      <c r="C754" s="9"/>
      <c r="D754" s="9"/>
      <c r="E754" s="9"/>
      <c r="F754" s="22"/>
      <c r="G754" s="9"/>
    </row>
    <row r="755" spans="1:7">
      <c r="A755" s="9"/>
      <c r="B755" s="9"/>
      <c r="C755" s="9"/>
      <c r="D755" s="9"/>
      <c r="E755" s="9"/>
      <c r="F755" s="22"/>
      <c r="G755" s="9"/>
    </row>
    <row r="756" spans="1:7">
      <c r="A756" s="9"/>
      <c r="B756" s="9"/>
      <c r="C756" s="9"/>
      <c r="D756" s="9"/>
      <c r="E756" s="9"/>
      <c r="F756" s="22"/>
      <c r="G756" s="9"/>
    </row>
    <row r="757" spans="1:7">
      <c r="A757" s="9"/>
      <c r="B757" s="9"/>
      <c r="C757" s="9"/>
      <c r="D757" s="9"/>
      <c r="E757" s="9"/>
      <c r="F757" s="22"/>
      <c r="G757" s="9"/>
    </row>
    <row r="758" spans="1:7">
      <c r="A758" s="9"/>
      <c r="B758" s="9"/>
      <c r="C758" s="9"/>
      <c r="D758" s="9"/>
      <c r="E758" s="9"/>
      <c r="F758" s="22"/>
      <c r="G758" s="9"/>
    </row>
    <row r="759" spans="1:7">
      <c r="A759" s="9"/>
      <c r="B759" s="9"/>
      <c r="C759" s="9"/>
      <c r="D759" s="9"/>
      <c r="E759" s="9"/>
      <c r="F759" s="22"/>
      <c r="G759" s="9"/>
    </row>
    <row r="760" spans="1:7">
      <c r="A760" s="9"/>
      <c r="B760" s="9"/>
      <c r="C760" s="9"/>
      <c r="D760" s="9"/>
      <c r="E760" s="9"/>
      <c r="F760" s="22"/>
      <c r="G760" s="9"/>
    </row>
    <row r="761" spans="1:7">
      <c r="A761" s="9"/>
      <c r="B761" s="9"/>
      <c r="C761" s="9"/>
      <c r="D761" s="9"/>
      <c r="E761" s="9"/>
      <c r="F761" s="22"/>
      <c r="G761" s="9"/>
    </row>
    <row r="762" spans="1:7">
      <c r="A762" s="9"/>
      <c r="B762" s="9"/>
      <c r="C762" s="9"/>
      <c r="D762" s="9"/>
      <c r="E762" s="9"/>
      <c r="F762" s="22"/>
      <c r="G762" s="9"/>
    </row>
    <row r="763" spans="1:7">
      <c r="A763" s="9"/>
      <c r="B763" s="9"/>
      <c r="C763" s="9"/>
      <c r="D763" s="9"/>
      <c r="E763" s="9"/>
      <c r="F763" s="22"/>
      <c r="G763" s="9"/>
    </row>
    <row r="764" spans="1:7">
      <c r="A764" s="9"/>
      <c r="B764" s="9"/>
      <c r="C764" s="9"/>
      <c r="D764" s="9"/>
      <c r="E764" s="9"/>
      <c r="F764" s="22"/>
      <c r="G764" s="9"/>
    </row>
    <row r="765" spans="1:7">
      <c r="A765" s="9"/>
      <c r="B765" s="9"/>
      <c r="C765" s="9"/>
      <c r="D765" s="9"/>
      <c r="E765" s="9"/>
      <c r="F765" s="22"/>
      <c r="G765" s="9"/>
    </row>
    <row r="766" spans="1:7">
      <c r="A766" s="9"/>
      <c r="B766" s="9"/>
      <c r="C766" s="9"/>
      <c r="D766" s="9"/>
      <c r="E766" s="9"/>
      <c r="F766" s="22"/>
      <c r="G766" s="9"/>
    </row>
    <row r="767" spans="1:7">
      <c r="A767" s="9"/>
      <c r="B767" s="9"/>
      <c r="C767" s="9"/>
      <c r="D767" s="9"/>
      <c r="E767" s="9"/>
      <c r="F767" s="22"/>
      <c r="G767" s="9"/>
    </row>
    <row r="768" spans="1:7">
      <c r="A768" s="9"/>
      <c r="B768" s="9"/>
      <c r="C768" s="9"/>
      <c r="D768" s="9"/>
      <c r="E768" s="9"/>
      <c r="F768" s="22"/>
      <c r="G768" s="9"/>
    </row>
    <row r="769" spans="1:7">
      <c r="A769" s="9"/>
      <c r="B769" s="9"/>
      <c r="C769" s="9"/>
      <c r="D769" s="9"/>
      <c r="E769" s="9"/>
      <c r="F769" s="22"/>
      <c r="G769" s="9"/>
    </row>
    <row r="770" spans="1:7">
      <c r="A770" s="9"/>
      <c r="B770" s="9"/>
      <c r="C770" s="9"/>
      <c r="D770" s="9"/>
      <c r="E770" s="9"/>
      <c r="F770" s="22"/>
      <c r="G770" s="9"/>
    </row>
    <row r="771" spans="1:7">
      <c r="A771" s="9"/>
      <c r="B771" s="9"/>
      <c r="C771" s="9"/>
      <c r="D771" s="9"/>
      <c r="E771" s="9"/>
      <c r="F771" s="22"/>
      <c r="G771" s="9"/>
    </row>
    <row r="772" spans="1:7">
      <c r="A772" s="9"/>
      <c r="B772" s="9"/>
      <c r="C772" s="9"/>
      <c r="D772" s="9"/>
      <c r="E772" s="9"/>
      <c r="F772" s="22"/>
      <c r="G772" s="9"/>
    </row>
    <row r="773" spans="1:7">
      <c r="A773" s="9"/>
      <c r="B773" s="9"/>
      <c r="C773" s="9"/>
      <c r="D773" s="9"/>
      <c r="E773" s="9"/>
      <c r="F773" s="22"/>
      <c r="G773" s="9"/>
    </row>
    <row r="774" spans="1:7">
      <c r="A774" s="9"/>
      <c r="B774" s="9"/>
      <c r="C774" s="9"/>
      <c r="D774" s="9"/>
      <c r="E774" s="9"/>
      <c r="F774" s="22"/>
      <c r="G774" s="9"/>
    </row>
    <row r="775" spans="1:7">
      <c r="A775" s="9"/>
      <c r="B775" s="9"/>
      <c r="C775" s="9"/>
      <c r="D775" s="9"/>
      <c r="E775" s="9"/>
      <c r="F775" s="22"/>
      <c r="G775" s="9"/>
    </row>
    <row r="776" spans="1:7">
      <c r="A776" s="9"/>
      <c r="B776" s="9"/>
      <c r="C776" s="9"/>
      <c r="D776" s="9"/>
      <c r="E776" s="9"/>
      <c r="F776" s="22"/>
      <c r="G776" s="9"/>
    </row>
    <row r="777" spans="1:7">
      <c r="A777" s="9"/>
      <c r="B777" s="9"/>
      <c r="C777" s="9"/>
      <c r="D777" s="9"/>
      <c r="E777" s="9"/>
      <c r="F777" s="22"/>
      <c r="G777" s="9"/>
    </row>
    <row r="778" spans="1:7">
      <c r="A778" s="9"/>
      <c r="B778" s="9"/>
      <c r="C778" s="9"/>
      <c r="D778" s="9"/>
      <c r="E778" s="9"/>
      <c r="F778" s="22"/>
      <c r="G778" s="9"/>
    </row>
    <row r="779" spans="1:7">
      <c r="A779" s="9"/>
      <c r="B779" s="9"/>
      <c r="C779" s="9"/>
      <c r="D779" s="9"/>
      <c r="E779" s="9"/>
      <c r="F779" s="22"/>
      <c r="G779" s="9"/>
    </row>
    <row r="780" spans="1:7">
      <c r="A780" s="9"/>
      <c r="B780" s="9"/>
      <c r="C780" s="9"/>
      <c r="D780" s="9"/>
      <c r="E780" s="9"/>
      <c r="F780" s="22"/>
      <c r="G780" s="9"/>
    </row>
    <row r="781" spans="1:7">
      <c r="A781" s="9"/>
      <c r="B781" s="9"/>
      <c r="C781" s="9"/>
      <c r="D781" s="9"/>
      <c r="E781" s="9"/>
      <c r="F781" s="22"/>
      <c r="G781" s="9"/>
    </row>
    <row r="782" spans="1:7">
      <c r="A782" s="9"/>
      <c r="B782" s="9"/>
      <c r="C782" s="9"/>
      <c r="D782" s="9"/>
      <c r="E782" s="9"/>
      <c r="F782" s="22"/>
      <c r="G782" s="9"/>
    </row>
    <row r="783" spans="1:7">
      <c r="A783" s="9"/>
      <c r="B783" s="9"/>
      <c r="C783" s="9"/>
      <c r="D783" s="9"/>
      <c r="E783" s="9"/>
      <c r="F783" s="22"/>
      <c r="G783" s="9"/>
    </row>
    <row r="784" spans="1:7">
      <c r="A784" s="9"/>
      <c r="B784" s="9"/>
      <c r="C784" s="9"/>
      <c r="D784" s="9"/>
      <c r="E784" s="9"/>
      <c r="F784" s="22"/>
      <c r="G784" s="9"/>
    </row>
    <row r="785" spans="1:7">
      <c r="A785" s="9"/>
      <c r="B785" s="9"/>
      <c r="C785" s="9"/>
      <c r="D785" s="9"/>
      <c r="E785" s="9"/>
      <c r="F785" s="22"/>
      <c r="G785" s="9"/>
    </row>
    <row r="786" spans="1:7">
      <c r="A786" s="9"/>
      <c r="B786" s="9"/>
      <c r="C786" s="9"/>
      <c r="D786" s="9"/>
      <c r="E786" s="9"/>
      <c r="F786" s="22"/>
      <c r="G786" s="9"/>
    </row>
    <row r="787" spans="1:7">
      <c r="A787" s="9"/>
      <c r="B787" s="9"/>
      <c r="C787" s="9"/>
      <c r="D787" s="9"/>
      <c r="E787" s="9"/>
      <c r="F787" s="22"/>
      <c r="G787" s="9"/>
    </row>
    <row r="788" spans="1:7">
      <c r="A788" s="9"/>
      <c r="B788" s="9"/>
      <c r="C788" s="9"/>
      <c r="D788" s="9"/>
      <c r="E788" s="9"/>
      <c r="F788" s="22"/>
      <c r="G788" s="9"/>
    </row>
    <row r="789" spans="1:7">
      <c r="A789" s="9"/>
      <c r="B789" s="9"/>
      <c r="C789" s="9"/>
      <c r="D789" s="9"/>
      <c r="E789" s="9"/>
      <c r="F789" s="22"/>
      <c r="G789" s="9"/>
    </row>
    <row r="790" spans="1:7">
      <c r="A790" s="9"/>
      <c r="B790" s="9"/>
      <c r="C790" s="9"/>
      <c r="D790" s="9"/>
      <c r="E790" s="9"/>
      <c r="F790" s="22"/>
      <c r="G790" s="9"/>
    </row>
    <row r="791" spans="1:7">
      <c r="A791" s="9"/>
      <c r="B791" s="9"/>
      <c r="C791" s="9"/>
      <c r="D791" s="9"/>
      <c r="E791" s="9"/>
      <c r="F791" s="22"/>
      <c r="G791" s="9"/>
    </row>
    <row r="792" spans="1:7">
      <c r="A792" s="9"/>
      <c r="B792" s="9"/>
      <c r="C792" s="9"/>
      <c r="D792" s="9"/>
      <c r="E792" s="9"/>
      <c r="F792" s="22"/>
      <c r="G792" s="9"/>
    </row>
    <row r="793" spans="1:7">
      <c r="A793" s="9"/>
      <c r="B793" s="9"/>
      <c r="C793" s="9"/>
      <c r="D793" s="9"/>
      <c r="E793" s="9"/>
      <c r="F793" s="22"/>
      <c r="G793" s="9"/>
    </row>
    <row r="794" spans="1:7">
      <c r="A794" s="9"/>
      <c r="B794" s="9"/>
      <c r="C794" s="9"/>
      <c r="D794" s="9"/>
      <c r="E794" s="9"/>
      <c r="F794" s="22"/>
      <c r="G794" s="9"/>
    </row>
    <row r="795" spans="1:7">
      <c r="A795" s="9"/>
      <c r="B795" s="9"/>
      <c r="C795" s="9"/>
      <c r="D795" s="9"/>
      <c r="E795" s="9"/>
      <c r="F795" s="22"/>
      <c r="G795" s="9"/>
    </row>
    <row r="796" spans="1:7">
      <c r="A796" s="9"/>
      <c r="B796" s="9"/>
      <c r="C796" s="9"/>
      <c r="D796" s="9"/>
      <c r="E796" s="9"/>
      <c r="F796" s="22"/>
      <c r="G796" s="9"/>
    </row>
    <row r="797" spans="1:7">
      <c r="A797" s="9"/>
      <c r="B797" s="9"/>
      <c r="C797" s="9"/>
      <c r="D797" s="9"/>
      <c r="E797" s="9"/>
      <c r="F797" s="22"/>
      <c r="G797" s="9"/>
    </row>
    <row r="798" spans="1:7">
      <c r="A798" s="9"/>
      <c r="B798" s="9"/>
      <c r="C798" s="9"/>
      <c r="D798" s="9"/>
      <c r="E798" s="9"/>
      <c r="F798" s="22"/>
      <c r="G798" s="9"/>
    </row>
    <row r="799" spans="1:7">
      <c r="A799" s="9"/>
      <c r="B799" s="9"/>
      <c r="C799" s="9"/>
      <c r="D799" s="9"/>
      <c r="E799" s="9"/>
      <c r="F799" s="22"/>
      <c r="G799" s="9"/>
    </row>
    <row r="800" spans="1:7">
      <c r="A800" s="9"/>
      <c r="B800" s="9"/>
      <c r="C800" s="9"/>
      <c r="D800" s="9"/>
      <c r="E800" s="9"/>
      <c r="F800" s="22"/>
      <c r="G800" s="9"/>
    </row>
    <row r="801" spans="1:7">
      <c r="A801" s="9"/>
      <c r="B801" s="9"/>
      <c r="C801" s="9"/>
      <c r="D801" s="9"/>
      <c r="E801" s="9"/>
      <c r="F801" s="22"/>
      <c r="G801" s="9"/>
    </row>
    <row r="802" spans="1:7">
      <c r="A802" s="9"/>
      <c r="B802" s="9"/>
      <c r="C802" s="9"/>
      <c r="D802" s="9"/>
      <c r="E802" s="9"/>
      <c r="F802" s="22"/>
      <c r="G802" s="9"/>
    </row>
    <row r="803" spans="1:7">
      <c r="A803" s="9"/>
      <c r="B803" s="9"/>
      <c r="C803" s="9"/>
      <c r="D803" s="9"/>
      <c r="E803" s="9"/>
      <c r="F803" s="22"/>
      <c r="G803" s="9"/>
    </row>
    <row r="804" spans="1:7">
      <c r="A804" s="9"/>
      <c r="B804" s="9"/>
      <c r="C804" s="9"/>
      <c r="D804" s="9"/>
      <c r="E804" s="9"/>
      <c r="F804" s="22"/>
      <c r="G804" s="9"/>
    </row>
    <row r="805" spans="1:7">
      <c r="A805" s="9"/>
      <c r="B805" s="9"/>
      <c r="C805" s="9"/>
      <c r="D805" s="9"/>
      <c r="E805" s="9"/>
      <c r="F805" s="22"/>
      <c r="G805" s="9"/>
    </row>
    <row r="806" spans="1:7">
      <c r="A806" s="9"/>
      <c r="B806" s="9"/>
      <c r="C806" s="9"/>
      <c r="D806" s="9"/>
      <c r="E806" s="9"/>
      <c r="F806" s="22"/>
      <c r="G806" s="9"/>
    </row>
    <row r="807" spans="1:7">
      <c r="A807" s="9"/>
      <c r="B807" s="9"/>
      <c r="C807" s="9"/>
      <c r="D807" s="9"/>
      <c r="E807" s="9"/>
      <c r="F807" s="22"/>
      <c r="G807" s="9"/>
    </row>
    <row r="808" spans="1:7">
      <c r="A808" s="9"/>
      <c r="B808" s="9"/>
      <c r="C808" s="9"/>
      <c r="D808" s="9"/>
      <c r="E808" s="9"/>
      <c r="F808" s="22"/>
      <c r="G808" s="9"/>
    </row>
    <row r="809" spans="1:7">
      <c r="A809" s="9"/>
      <c r="B809" s="9"/>
      <c r="C809" s="9"/>
      <c r="D809" s="9"/>
      <c r="E809" s="9"/>
      <c r="F809" s="22"/>
      <c r="G809" s="9"/>
    </row>
    <row r="810" spans="1:7">
      <c r="A810" s="9"/>
      <c r="B810" s="9"/>
      <c r="C810" s="9"/>
      <c r="D810" s="9"/>
      <c r="E810" s="9"/>
      <c r="F810" s="22"/>
      <c r="G810" s="9"/>
    </row>
    <row r="811" spans="1:7">
      <c r="A811" s="9"/>
      <c r="B811" s="9"/>
      <c r="C811" s="9"/>
      <c r="D811" s="9"/>
      <c r="E811" s="9"/>
      <c r="F811" s="22"/>
      <c r="G811" s="9"/>
    </row>
    <row r="812" spans="1:7">
      <c r="A812" s="9"/>
      <c r="B812" s="9"/>
      <c r="C812" s="9"/>
      <c r="D812" s="9"/>
      <c r="E812" s="9"/>
      <c r="F812" s="22"/>
      <c r="G812" s="9"/>
    </row>
    <row r="813" spans="1:7">
      <c r="A813" s="9"/>
      <c r="B813" s="9"/>
      <c r="C813" s="9"/>
      <c r="D813" s="9"/>
      <c r="E813" s="9"/>
      <c r="F813" s="22"/>
      <c r="G813" s="9"/>
    </row>
    <row r="814" spans="1:7">
      <c r="A814" s="9"/>
      <c r="B814" s="9"/>
      <c r="C814" s="9"/>
      <c r="D814" s="9"/>
      <c r="E814" s="9"/>
      <c r="F814" s="22"/>
      <c r="G814" s="9"/>
    </row>
    <row r="815" spans="1:7">
      <c r="A815" s="9"/>
      <c r="B815" s="9"/>
      <c r="C815" s="9"/>
      <c r="D815" s="9"/>
      <c r="E815" s="9"/>
      <c r="F815" s="22"/>
      <c r="G815" s="9"/>
    </row>
    <row r="816" spans="1:7">
      <c r="A816" s="9"/>
      <c r="B816" s="9"/>
      <c r="C816" s="9"/>
      <c r="D816" s="9"/>
      <c r="E816" s="9"/>
      <c r="F816" s="22"/>
      <c r="G816" s="9"/>
    </row>
    <row r="817" spans="1:7">
      <c r="A817" s="9"/>
      <c r="B817" s="9"/>
      <c r="C817" s="9"/>
      <c r="D817" s="9"/>
      <c r="E817" s="9"/>
      <c r="F817" s="22"/>
      <c r="G817" s="9"/>
    </row>
    <row r="818" spans="1:7">
      <c r="A818" s="9"/>
      <c r="B818" s="9"/>
      <c r="C818" s="9"/>
      <c r="D818" s="9"/>
      <c r="E818" s="9"/>
      <c r="F818" s="22"/>
      <c r="G818" s="9"/>
    </row>
    <row r="819" spans="1:7">
      <c r="A819" s="9"/>
      <c r="B819" s="9"/>
      <c r="C819" s="9"/>
      <c r="D819" s="9"/>
      <c r="E819" s="9"/>
      <c r="F819" s="22"/>
      <c r="G819" s="9"/>
    </row>
    <row r="820" spans="1:7">
      <c r="A820" s="9"/>
      <c r="B820" s="9"/>
      <c r="C820" s="9"/>
      <c r="D820" s="9"/>
      <c r="E820" s="9"/>
      <c r="F820" s="22"/>
      <c r="G820" s="9"/>
    </row>
    <row r="821" spans="1:7">
      <c r="A821" s="9"/>
      <c r="B821" s="9"/>
      <c r="C821" s="9"/>
      <c r="D821" s="9"/>
      <c r="E821" s="9"/>
      <c r="F821" s="22"/>
      <c r="G821" s="9"/>
    </row>
    <row r="822" spans="1:7">
      <c r="A822" s="9"/>
      <c r="B822" s="9"/>
      <c r="C822" s="9"/>
      <c r="D822" s="9"/>
      <c r="E822" s="9"/>
      <c r="F822" s="22"/>
      <c r="G822" s="9"/>
    </row>
    <row r="823" spans="1:7">
      <c r="A823" s="9"/>
      <c r="B823" s="9"/>
      <c r="C823" s="9"/>
      <c r="D823" s="9"/>
      <c r="E823" s="9"/>
      <c r="F823" s="22"/>
      <c r="G823" s="9"/>
    </row>
    <row r="824" spans="1:7">
      <c r="A824" s="9"/>
      <c r="B824" s="9"/>
      <c r="C824" s="9"/>
      <c r="D824" s="9"/>
      <c r="E824" s="9"/>
      <c r="F824" s="22"/>
      <c r="G824" s="9"/>
    </row>
    <row r="825" spans="1:7">
      <c r="A825" s="9"/>
      <c r="B825" s="9"/>
      <c r="C825" s="9"/>
      <c r="D825" s="9"/>
      <c r="E825" s="9"/>
      <c r="F825" s="22"/>
      <c r="G825" s="9"/>
    </row>
    <row r="826" spans="1:7">
      <c r="A826" s="9"/>
      <c r="B826" s="9"/>
      <c r="C826" s="9"/>
      <c r="D826" s="9"/>
      <c r="E826" s="9"/>
      <c r="F826" s="22"/>
      <c r="G826" s="9"/>
    </row>
    <row r="827" spans="1:7">
      <c r="A827" s="9"/>
      <c r="B827" s="9"/>
      <c r="C827" s="9"/>
      <c r="D827" s="9"/>
      <c r="E827" s="9"/>
      <c r="F827" s="22"/>
      <c r="G827" s="9"/>
    </row>
    <row r="828" spans="1:7">
      <c r="A828" s="9"/>
      <c r="B828" s="9"/>
      <c r="C828" s="9"/>
      <c r="D828" s="9"/>
      <c r="E828" s="9"/>
      <c r="F828" s="22"/>
      <c r="G828" s="9"/>
    </row>
    <row r="829" spans="1:7">
      <c r="A829" s="9"/>
      <c r="B829" s="9"/>
      <c r="C829" s="9"/>
      <c r="D829" s="9"/>
      <c r="E829" s="9"/>
      <c r="F829" s="22"/>
      <c r="G829" s="9"/>
    </row>
    <row r="830" spans="1:7">
      <c r="A830" s="9"/>
      <c r="B830" s="9"/>
      <c r="C830" s="9"/>
      <c r="D830" s="9"/>
      <c r="E830" s="9"/>
      <c r="F830" s="22"/>
      <c r="G830" s="9"/>
    </row>
    <row r="831" spans="1:7">
      <c r="A831" s="9"/>
      <c r="B831" s="9"/>
      <c r="C831" s="9"/>
      <c r="D831" s="9"/>
      <c r="E831" s="9"/>
      <c r="F831" s="22"/>
      <c r="G831" s="9"/>
    </row>
    <row r="832" spans="1:7">
      <c r="A832" s="9"/>
      <c r="B832" s="9"/>
      <c r="C832" s="9"/>
      <c r="D832" s="9"/>
      <c r="E832" s="9"/>
      <c r="F832" s="22"/>
      <c r="G832" s="9"/>
    </row>
    <row r="833" spans="1:7">
      <c r="A833" s="9"/>
      <c r="B833" s="9"/>
      <c r="C833" s="9"/>
      <c r="D833" s="9"/>
      <c r="E833" s="9"/>
      <c r="F833" s="22"/>
      <c r="G833" s="9"/>
    </row>
    <row r="834" spans="1:7">
      <c r="A834" s="9"/>
      <c r="B834" s="9"/>
      <c r="C834" s="9"/>
      <c r="D834" s="9"/>
      <c r="E834" s="9"/>
      <c r="F834" s="22"/>
      <c r="G834" s="9"/>
    </row>
    <row r="835" spans="1:7">
      <c r="A835" s="9"/>
      <c r="B835" s="9"/>
      <c r="C835" s="9"/>
      <c r="D835" s="9"/>
      <c r="E835" s="9"/>
      <c r="F835" s="22"/>
      <c r="G835" s="9"/>
    </row>
    <row r="836" spans="1:7">
      <c r="A836" s="9"/>
      <c r="B836" s="9"/>
      <c r="C836" s="9"/>
      <c r="D836" s="9"/>
      <c r="E836" s="9"/>
      <c r="F836" s="22"/>
      <c r="G836" s="9"/>
    </row>
    <row r="837" spans="1:7">
      <c r="A837" s="9"/>
      <c r="B837" s="9"/>
      <c r="C837" s="9"/>
      <c r="D837" s="9"/>
      <c r="E837" s="9"/>
      <c r="F837" s="22"/>
      <c r="G837" s="9"/>
    </row>
    <row r="838" spans="1:7">
      <c r="A838" s="9"/>
      <c r="B838" s="9"/>
      <c r="C838" s="9"/>
      <c r="D838" s="9"/>
      <c r="E838" s="9"/>
      <c r="F838" s="22"/>
      <c r="G838" s="9"/>
    </row>
    <row r="839" spans="1:7">
      <c r="A839" s="9"/>
      <c r="B839" s="9"/>
      <c r="C839" s="9"/>
      <c r="D839" s="9"/>
      <c r="E839" s="9"/>
      <c r="F839" s="22"/>
      <c r="G839" s="9"/>
    </row>
    <row r="840" spans="1:7">
      <c r="A840" s="9"/>
      <c r="B840" s="9"/>
      <c r="C840" s="9"/>
      <c r="D840" s="9"/>
      <c r="E840" s="9"/>
      <c r="F840" s="22"/>
      <c r="G840" s="9"/>
    </row>
    <row r="841" spans="1:7">
      <c r="A841" s="9"/>
      <c r="B841" s="9"/>
      <c r="C841" s="9"/>
      <c r="D841" s="9"/>
      <c r="E841" s="9"/>
      <c r="F841" s="22"/>
      <c r="G841" s="9"/>
    </row>
    <row r="842" spans="1:7">
      <c r="A842" s="9"/>
      <c r="B842" s="9"/>
      <c r="C842" s="9"/>
      <c r="D842" s="9"/>
      <c r="E842" s="9"/>
      <c r="F842" s="22"/>
      <c r="G842" s="9"/>
    </row>
    <row r="843" spans="1:7">
      <c r="A843" s="9"/>
      <c r="B843" s="9"/>
      <c r="C843" s="9"/>
      <c r="D843" s="9"/>
      <c r="E843" s="9"/>
      <c r="F843" s="22"/>
      <c r="G843" s="9"/>
    </row>
    <row r="844" spans="1:7">
      <c r="A844" s="9"/>
      <c r="B844" s="9"/>
      <c r="C844" s="9"/>
      <c r="D844" s="9"/>
      <c r="E844" s="9"/>
      <c r="F844" s="22"/>
      <c r="G844" s="9"/>
    </row>
    <row r="845" spans="1:7">
      <c r="A845" s="9"/>
      <c r="B845" s="9"/>
      <c r="C845" s="9"/>
      <c r="D845" s="9"/>
      <c r="E845" s="9"/>
      <c r="F845" s="22"/>
      <c r="G845" s="9"/>
    </row>
    <row r="846" spans="1:7">
      <c r="A846" s="9"/>
      <c r="B846" s="9"/>
      <c r="C846" s="9"/>
      <c r="D846" s="9"/>
      <c r="E846" s="9"/>
      <c r="F846" s="22"/>
      <c r="G846" s="9"/>
    </row>
    <row r="847" spans="1:7">
      <c r="A847" s="9"/>
      <c r="B847" s="9"/>
      <c r="C847" s="9"/>
      <c r="D847" s="9"/>
      <c r="E847" s="9"/>
      <c r="F847" s="22"/>
      <c r="G847" s="9"/>
    </row>
    <row r="848" spans="1:7">
      <c r="A848" s="9"/>
      <c r="B848" s="9"/>
      <c r="C848" s="9"/>
      <c r="D848" s="9"/>
      <c r="E848" s="9"/>
      <c r="F848" s="22"/>
      <c r="G848" s="9"/>
    </row>
    <row r="849" spans="1:7">
      <c r="A849" s="9"/>
      <c r="B849" s="9"/>
      <c r="C849" s="9"/>
      <c r="D849" s="9"/>
      <c r="E849" s="9"/>
      <c r="F849" s="22"/>
      <c r="G849" s="9"/>
    </row>
    <row r="850" spans="1:7">
      <c r="A850" s="9"/>
      <c r="B850" s="9"/>
      <c r="C850" s="9"/>
      <c r="D850" s="9"/>
      <c r="E850" s="9"/>
      <c r="F850" s="22"/>
      <c r="G850" s="9"/>
    </row>
    <row r="851" spans="1:7">
      <c r="A851" s="9"/>
      <c r="B851" s="9"/>
      <c r="C851" s="9"/>
      <c r="D851" s="9"/>
      <c r="E851" s="9"/>
      <c r="F851" s="22"/>
      <c r="G851" s="9"/>
    </row>
    <row r="852" spans="1:7">
      <c r="A852" s="9"/>
      <c r="B852" s="9"/>
      <c r="C852" s="9"/>
      <c r="D852" s="9"/>
      <c r="E852" s="9"/>
      <c r="F852" s="22"/>
      <c r="G852" s="9"/>
    </row>
    <row r="853" spans="1:7">
      <c r="A853" s="9"/>
      <c r="B853" s="9"/>
      <c r="C853" s="9"/>
      <c r="D853" s="9"/>
      <c r="E853" s="9"/>
      <c r="F853" s="22"/>
      <c r="G853" s="9"/>
    </row>
    <row r="854" spans="1:7">
      <c r="A854" s="9"/>
      <c r="B854" s="9"/>
      <c r="C854" s="9"/>
      <c r="D854" s="9"/>
      <c r="E854" s="9"/>
      <c r="F854" s="22"/>
      <c r="G854" s="9"/>
    </row>
    <row r="855" spans="1:7">
      <c r="A855" s="9"/>
      <c r="B855" s="9"/>
      <c r="C855" s="9"/>
      <c r="D855" s="9"/>
      <c r="E855" s="9"/>
      <c r="F855" s="22"/>
      <c r="G855" s="9"/>
    </row>
    <row r="856" spans="1:7">
      <c r="A856" s="9"/>
      <c r="B856" s="9"/>
      <c r="C856" s="9"/>
      <c r="D856" s="9"/>
      <c r="E856" s="9"/>
      <c r="F856" s="22"/>
      <c r="G856" s="9"/>
    </row>
    <row r="857" spans="1:7">
      <c r="A857" s="9"/>
      <c r="B857" s="9"/>
      <c r="C857" s="9"/>
      <c r="D857" s="9"/>
      <c r="E857" s="9"/>
      <c r="F857" s="22"/>
      <c r="G857" s="9"/>
    </row>
    <row r="858" spans="1:7">
      <c r="A858" s="9"/>
      <c r="B858" s="9"/>
      <c r="C858" s="9"/>
      <c r="D858" s="9"/>
      <c r="E858" s="9"/>
      <c r="F858" s="22"/>
      <c r="G858" s="9"/>
    </row>
    <row r="859" spans="1:7">
      <c r="A859" s="9"/>
      <c r="B859" s="9"/>
      <c r="C859" s="9"/>
      <c r="D859" s="9"/>
      <c r="E859" s="9"/>
      <c r="F859" s="22"/>
      <c r="G859" s="9"/>
    </row>
    <row r="860" spans="1:7">
      <c r="A860" s="9"/>
      <c r="B860" s="9"/>
      <c r="C860" s="9"/>
      <c r="D860" s="9"/>
      <c r="E860" s="9"/>
      <c r="F860" s="22"/>
      <c r="G860" s="9"/>
    </row>
    <row r="861" spans="1:7">
      <c r="A861" s="9"/>
      <c r="B861" s="9"/>
      <c r="C861" s="9"/>
      <c r="D861" s="9"/>
      <c r="E861" s="9"/>
      <c r="F861" s="22"/>
      <c r="G861" s="9"/>
    </row>
    <row r="862" spans="1:7">
      <c r="A862" s="9"/>
      <c r="B862" s="9"/>
      <c r="C862" s="9"/>
      <c r="D862" s="9"/>
      <c r="E862" s="9"/>
      <c r="F862" s="22"/>
      <c r="G862" s="9"/>
    </row>
    <row r="863" spans="1:7">
      <c r="A863" s="9"/>
      <c r="B863" s="9"/>
      <c r="C863" s="9"/>
      <c r="D863" s="9"/>
      <c r="E863" s="9"/>
      <c r="F863" s="22"/>
      <c r="G863" s="9"/>
    </row>
    <row r="864" spans="1:7">
      <c r="A864" s="9"/>
      <c r="B864" s="9"/>
      <c r="C864" s="9"/>
      <c r="D864" s="9"/>
      <c r="E864" s="9"/>
      <c r="F864" s="22"/>
      <c r="G864" s="9"/>
    </row>
    <row r="865" spans="1:7">
      <c r="A865" s="9"/>
      <c r="B865" s="9"/>
      <c r="C865" s="9"/>
      <c r="D865" s="9"/>
      <c r="E865" s="9"/>
      <c r="F865" s="22"/>
      <c r="G865" s="9"/>
    </row>
    <row r="866" spans="1:7">
      <c r="A866" s="9"/>
      <c r="B866" s="9"/>
      <c r="C866" s="9"/>
      <c r="D866" s="9"/>
      <c r="E866" s="9"/>
      <c r="F866" s="22"/>
      <c r="G866" s="9"/>
    </row>
    <row r="867" spans="1:7">
      <c r="A867" s="9"/>
      <c r="B867" s="9"/>
      <c r="C867" s="9"/>
      <c r="D867" s="9"/>
      <c r="E867" s="9"/>
      <c r="F867" s="22"/>
      <c r="G867" s="9"/>
    </row>
    <row r="868" spans="1:7">
      <c r="A868" s="9"/>
      <c r="B868" s="9"/>
      <c r="C868" s="9"/>
      <c r="D868" s="9"/>
      <c r="E868" s="9"/>
      <c r="F868" s="22"/>
      <c r="G868" s="9"/>
    </row>
    <row r="869" spans="1:7">
      <c r="A869" s="9"/>
      <c r="B869" s="9"/>
      <c r="C869" s="9"/>
      <c r="D869" s="9"/>
      <c r="E869" s="9"/>
      <c r="F869" s="22"/>
      <c r="G869" s="9"/>
    </row>
    <row r="870" spans="1:7">
      <c r="A870" s="9"/>
      <c r="B870" s="9"/>
      <c r="C870" s="9"/>
      <c r="D870" s="9"/>
      <c r="E870" s="9"/>
      <c r="F870" s="22"/>
      <c r="G870" s="9"/>
    </row>
    <row r="871" spans="1:7">
      <c r="A871" s="9"/>
      <c r="B871" s="9"/>
      <c r="C871" s="9"/>
      <c r="D871" s="9"/>
      <c r="E871" s="9"/>
      <c r="F871" s="22"/>
      <c r="G871" s="9"/>
    </row>
    <row r="872" spans="1:7">
      <c r="A872" s="9"/>
      <c r="B872" s="9"/>
      <c r="C872" s="9"/>
      <c r="D872" s="9"/>
      <c r="E872" s="9"/>
      <c r="F872" s="22"/>
      <c r="G872" s="9"/>
    </row>
    <row r="873" spans="1:7">
      <c r="A873" s="9"/>
      <c r="B873" s="9"/>
      <c r="C873" s="9"/>
      <c r="D873" s="9"/>
      <c r="E873" s="9"/>
      <c r="F873" s="22"/>
      <c r="G873" s="9"/>
    </row>
    <row r="874" spans="1:7">
      <c r="A874" s="9"/>
      <c r="B874" s="9"/>
      <c r="C874" s="9"/>
      <c r="D874" s="9"/>
      <c r="E874" s="9"/>
      <c r="F874" s="22"/>
      <c r="G874" s="9"/>
    </row>
    <row r="875" spans="1:7">
      <c r="A875" s="9"/>
      <c r="B875" s="9"/>
      <c r="C875" s="9"/>
      <c r="D875" s="9"/>
      <c r="E875" s="9"/>
      <c r="F875" s="22"/>
      <c r="G875" s="9"/>
    </row>
    <row r="876" spans="1:7">
      <c r="A876" s="9"/>
      <c r="B876" s="9"/>
      <c r="C876" s="9"/>
      <c r="D876" s="9"/>
      <c r="E876" s="9"/>
      <c r="F876" s="22"/>
      <c r="G876" s="9"/>
    </row>
    <row r="877" spans="1:7">
      <c r="A877" s="9"/>
      <c r="B877" s="9"/>
      <c r="C877" s="9"/>
      <c r="D877" s="9"/>
      <c r="E877" s="9"/>
      <c r="F877" s="22"/>
      <c r="G877" s="9"/>
    </row>
    <row r="878" spans="1:7">
      <c r="A878" s="9"/>
      <c r="B878" s="9"/>
      <c r="C878" s="9"/>
      <c r="D878" s="9"/>
      <c r="E878" s="9"/>
      <c r="F878" s="22"/>
      <c r="G878" s="9"/>
    </row>
    <row r="879" spans="1:7">
      <c r="A879" s="9"/>
      <c r="B879" s="9"/>
      <c r="C879" s="9"/>
      <c r="D879" s="9"/>
      <c r="E879" s="9"/>
      <c r="F879" s="22"/>
      <c r="G879" s="9"/>
    </row>
    <row r="880" spans="1:7">
      <c r="A880" s="9"/>
      <c r="B880" s="9"/>
      <c r="C880" s="9"/>
      <c r="D880" s="9"/>
      <c r="E880" s="9"/>
      <c r="F880" s="22"/>
      <c r="G880" s="9"/>
    </row>
    <row r="881" spans="1:7">
      <c r="A881" s="9"/>
      <c r="B881" s="9"/>
      <c r="C881" s="9"/>
      <c r="D881" s="9"/>
      <c r="E881" s="9"/>
      <c r="F881" s="22"/>
      <c r="G881" s="9"/>
    </row>
    <row r="882" spans="1:7">
      <c r="A882" s="9"/>
      <c r="B882" s="9"/>
      <c r="C882" s="9"/>
      <c r="D882" s="9"/>
      <c r="E882" s="9"/>
      <c r="F882" s="22"/>
      <c r="G882" s="9"/>
    </row>
    <row r="883" spans="1:7">
      <c r="A883" s="9"/>
      <c r="B883" s="9"/>
      <c r="C883" s="9"/>
      <c r="D883" s="9"/>
      <c r="E883" s="9"/>
      <c r="F883" s="22"/>
      <c r="G883" s="9"/>
    </row>
    <row r="884" spans="1:7">
      <c r="A884" s="9"/>
      <c r="B884" s="9"/>
      <c r="C884" s="9"/>
      <c r="D884" s="9"/>
      <c r="E884" s="9"/>
      <c r="F884" s="22"/>
      <c r="G884" s="9"/>
    </row>
    <row r="885" spans="1:7">
      <c r="A885" s="9"/>
      <c r="B885" s="9"/>
      <c r="C885" s="9"/>
      <c r="D885" s="9"/>
      <c r="E885" s="9"/>
      <c r="F885" s="22"/>
      <c r="G885" s="9"/>
    </row>
    <row r="886" spans="1:7">
      <c r="A886" s="9"/>
      <c r="B886" s="9"/>
      <c r="C886" s="9"/>
      <c r="D886" s="9"/>
      <c r="E886" s="9"/>
      <c r="F886" s="22"/>
      <c r="G886" s="9"/>
    </row>
    <row r="887" spans="1:7">
      <c r="A887" s="9"/>
      <c r="B887" s="9"/>
      <c r="C887" s="9"/>
      <c r="D887" s="9"/>
      <c r="E887" s="9"/>
      <c r="F887" s="22"/>
      <c r="G887" s="9"/>
    </row>
    <row r="888" spans="1:7">
      <c r="A888" s="9"/>
      <c r="B888" s="9"/>
      <c r="C888" s="9"/>
      <c r="D888" s="9"/>
      <c r="E888" s="9"/>
      <c r="F888" s="22"/>
      <c r="G888" s="9"/>
    </row>
    <row r="889" spans="1:7">
      <c r="A889" s="9"/>
      <c r="B889" s="9"/>
      <c r="C889" s="9"/>
      <c r="D889" s="9"/>
      <c r="E889" s="9"/>
      <c r="F889" s="22"/>
      <c r="G889" s="9"/>
    </row>
    <row r="890" spans="1:7">
      <c r="A890" s="9"/>
      <c r="B890" s="9"/>
      <c r="C890" s="9"/>
      <c r="D890" s="9"/>
      <c r="E890" s="9"/>
      <c r="F890" s="22"/>
      <c r="G890" s="9"/>
    </row>
    <row r="891" spans="1:7">
      <c r="A891" s="9"/>
      <c r="B891" s="9"/>
      <c r="C891" s="9"/>
      <c r="D891" s="9"/>
      <c r="E891" s="9"/>
      <c r="F891" s="22"/>
      <c r="G891" s="9"/>
    </row>
    <row r="892" spans="1:7">
      <c r="A892" s="9"/>
      <c r="B892" s="9"/>
      <c r="C892" s="9"/>
      <c r="D892" s="9"/>
      <c r="E892" s="9"/>
      <c r="F892" s="22"/>
      <c r="G892" s="9"/>
    </row>
    <row r="893" spans="1:7">
      <c r="A893" s="9"/>
      <c r="B893" s="9"/>
      <c r="C893" s="9"/>
      <c r="D893" s="9"/>
      <c r="E893" s="9"/>
      <c r="F893" s="22"/>
      <c r="G893" s="9"/>
    </row>
    <row r="894" spans="1:7">
      <c r="A894" s="9"/>
      <c r="B894" s="9"/>
      <c r="C894" s="9"/>
      <c r="D894" s="9"/>
      <c r="E894" s="9"/>
      <c r="F894" s="22"/>
      <c r="G894" s="9"/>
    </row>
    <row r="895" spans="1:7">
      <c r="A895" s="9"/>
      <c r="B895" s="9"/>
      <c r="C895" s="9"/>
      <c r="D895" s="9"/>
      <c r="E895" s="9"/>
      <c r="F895" s="22"/>
      <c r="G895" s="9"/>
    </row>
    <row r="896" spans="1:7">
      <c r="A896" s="9"/>
      <c r="B896" s="9"/>
      <c r="C896" s="9"/>
      <c r="D896" s="9"/>
      <c r="E896" s="9"/>
      <c r="F896" s="22"/>
      <c r="G896" s="9"/>
    </row>
    <row r="897" spans="1:7">
      <c r="A897" s="9"/>
      <c r="B897" s="9"/>
      <c r="C897" s="9"/>
      <c r="D897" s="9"/>
      <c r="E897" s="9"/>
      <c r="F897" s="22"/>
      <c r="G897" s="9"/>
    </row>
    <row r="898" spans="1:7">
      <c r="A898" s="9"/>
      <c r="B898" s="9"/>
      <c r="C898" s="9"/>
      <c r="D898" s="9"/>
      <c r="E898" s="9"/>
      <c r="F898" s="22"/>
      <c r="G898" s="9"/>
    </row>
    <row r="899" spans="1:7">
      <c r="A899" s="9"/>
      <c r="B899" s="9"/>
      <c r="C899" s="9"/>
      <c r="D899" s="9"/>
      <c r="E899" s="9"/>
      <c r="F899" s="22"/>
      <c r="G899" s="9"/>
    </row>
    <row r="900" spans="1:7">
      <c r="A900" s="9"/>
      <c r="B900" s="9"/>
      <c r="C900" s="9"/>
      <c r="D900" s="9"/>
      <c r="E900" s="9"/>
      <c r="F900" s="22"/>
      <c r="G900" s="9"/>
    </row>
    <row r="901" spans="1:7">
      <c r="A901" s="9"/>
      <c r="B901" s="9"/>
      <c r="C901" s="9"/>
      <c r="D901" s="9"/>
      <c r="E901" s="9"/>
      <c r="F901" s="22"/>
      <c r="G901" s="9"/>
    </row>
    <row r="902" spans="1:7">
      <c r="A902" s="9"/>
      <c r="B902" s="9"/>
      <c r="C902" s="9"/>
      <c r="D902" s="9"/>
      <c r="E902" s="9"/>
      <c r="F902" s="22"/>
      <c r="G902" s="9"/>
    </row>
    <row r="903" spans="1:7">
      <c r="A903" s="9"/>
      <c r="B903" s="9"/>
      <c r="C903" s="9"/>
      <c r="D903" s="9"/>
      <c r="E903" s="9"/>
      <c r="F903" s="22"/>
      <c r="G903" s="9"/>
    </row>
    <row r="904" spans="1:7">
      <c r="A904" s="9"/>
      <c r="B904" s="9"/>
      <c r="C904" s="9"/>
      <c r="D904" s="9"/>
      <c r="E904" s="9"/>
      <c r="F904" s="22"/>
      <c r="G904" s="9"/>
    </row>
    <row r="905" spans="1:7">
      <c r="A905" s="9"/>
      <c r="B905" s="9"/>
      <c r="C905" s="9"/>
      <c r="D905" s="9"/>
      <c r="E905" s="9"/>
      <c r="F905" s="22"/>
      <c r="G905" s="9"/>
    </row>
    <row r="906" spans="1:7">
      <c r="A906" s="9"/>
      <c r="B906" s="9"/>
      <c r="C906" s="9"/>
      <c r="D906" s="9"/>
      <c r="E906" s="9"/>
      <c r="F906" s="22"/>
      <c r="G906" s="9"/>
    </row>
    <row r="907" spans="1:7">
      <c r="A907" s="9"/>
      <c r="B907" s="9"/>
      <c r="C907" s="9"/>
      <c r="D907" s="9"/>
      <c r="E907" s="9"/>
      <c r="F907" s="22"/>
      <c r="G907" s="9"/>
    </row>
    <row r="908" spans="1:7">
      <c r="A908" s="9"/>
      <c r="B908" s="9"/>
      <c r="C908" s="9"/>
      <c r="D908" s="9"/>
      <c r="E908" s="9"/>
      <c r="F908" s="22"/>
      <c r="G908" s="9"/>
    </row>
    <row r="909" spans="1:7">
      <c r="A909" s="9"/>
      <c r="B909" s="9"/>
      <c r="C909" s="9"/>
      <c r="D909" s="9"/>
      <c r="E909" s="9"/>
      <c r="F909" s="22"/>
      <c r="G909" s="9"/>
    </row>
    <row r="910" spans="1:7">
      <c r="A910" s="9"/>
      <c r="B910" s="9"/>
      <c r="C910" s="9"/>
      <c r="D910" s="9"/>
      <c r="E910" s="9"/>
      <c r="F910" s="22"/>
      <c r="G910" s="9"/>
    </row>
    <row r="911" spans="1:7">
      <c r="A911" s="9"/>
      <c r="B911" s="9"/>
      <c r="C911" s="9"/>
      <c r="D911" s="9"/>
      <c r="E911" s="9"/>
      <c r="F911" s="22"/>
      <c r="G911" s="9"/>
    </row>
    <row r="912" spans="1:7">
      <c r="A912" s="9"/>
      <c r="B912" s="9"/>
      <c r="C912" s="9"/>
      <c r="D912" s="9"/>
      <c r="E912" s="9"/>
      <c r="F912" s="22"/>
      <c r="G912" s="9"/>
    </row>
    <row r="913" spans="1:7">
      <c r="A913" s="9"/>
      <c r="B913" s="9"/>
      <c r="C913" s="9"/>
      <c r="D913" s="9"/>
      <c r="E913" s="9"/>
      <c r="F913" s="22"/>
      <c r="G913" s="9"/>
    </row>
    <row r="914" spans="1:7">
      <c r="A914" s="9"/>
      <c r="B914" s="9"/>
      <c r="C914" s="9"/>
      <c r="D914" s="9"/>
      <c r="E914" s="9"/>
      <c r="F914" s="22"/>
      <c r="G914" s="9"/>
    </row>
    <row r="915" spans="1:7">
      <c r="A915" s="9"/>
      <c r="B915" s="9"/>
      <c r="C915" s="9"/>
      <c r="D915" s="9"/>
      <c r="E915" s="9"/>
      <c r="F915" s="22"/>
      <c r="G915" s="9"/>
    </row>
    <row r="916" spans="1:7">
      <c r="A916" s="9"/>
      <c r="B916" s="9"/>
      <c r="C916" s="9"/>
      <c r="D916" s="9"/>
      <c r="E916" s="9"/>
      <c r="F916" s="22"/>
      <c r="G916" s="9"/>
    </row>
    <row r="917" spans="1:7">
      <c r="A917" s="9"/>
      <c r="B917" s="9"/>
      <c r="C917" s="9"/>
      <c r="D917" s="9"/>
      <c r="E917" s="9"/>
      <c r="F917" s="22"/>
      <c r="G917" s="9"/>
    </row>
    <row r="918" spans="1:7">
      <c r="A918" s="9"/>
      <c r="B918" s="9"/>
      <c r="C918" s="9"/>
      <c r="D918" s="9"/>
      <c r="E918" s="9"/>
      <c r="F918" s="22"/>
      <c r="G918" s="9"/>
    </row>
    <row r="919" spans="1:7">
      <c r="A919" s="9"/>
      <c r="B919" s="9"/>
      <c r="C919" s="9"/>
      <c r="D919" s="9"/>
      <c r="E919" s="9"/>
      <c r="F919" s="22"/>
      <c r="G919" s="9"/>
    </row>
    <row r="920" spans="1:7">
      <c r="A920" s="9"/>
      <c r="B920" s="9"/>
      <c r="C920" s="9"/>
      <c r="D920" s="9"/>
      <c r="E920" s="9"/>
      <c r="F920" s="22"/>
      <c r="G920" s="9"/>
    </row>
    <row r="921" spans="1:7">
      <c r="A921" s="9"/>
      <c r="B921" s="9"/>
      <c r="C921" s="9"/>
      <c r="D921" s="9"/>
      <c r="E921" s="9"/>
      <c r="F921" s="22"/>
      <c r="G921" s="9"/>
    </row>
    <row r="922" spans="1:7">
      <c r="A922" s="9"/>
      <c r="B922" s="9"/>
      <c r="C922" s="9"/>
      <c r="D922" s="9"/>
      <c r="E922" s="9"/>
      <c r="F922" s="22"/>
      <c r="G922" s="9"/>
    </row>
    <row r="923" spans="1:7">
      <c r="A923" s="9"/>
      <c r="B923" s="9"/>
      <c r="C923" s="9"/>
      <c r="D923" s="9"/>
      <c r="E923" s="9"/>
      <c r="F923" s="22"/>
      <c r="G923" s="9"/>
    </row>
    <row r="924" spans="1:7">
      <c r="A924" s="9"/>
      <c r="B924" s="9"/>
      <c r="C924" s="9"/>
      <c r="D924" s="9"/>
      <c r="E924" s="9"/>
      <c r="F924" s="22"/>
      <c r="G924" s="9"/>
    </row>
    <row r="925" spans="1:7">
      <c r="A925" s="9"/>
      <c r="B925" s="9"/>
      <c r="C925" s="9"/>
      <c r="D925" s="9"/>
      <c r="E925" s="9"/>
      <c r="F925" s="22"/>
      <c r="G925" s="9"/>
    </row>
    <row r="926" spans="1:7">
      <c r="A926" s="9"/>
      <c r="B926" s="9"/>
      <c r="C926" s="9"/>
      <c r="D926" s="9"/>
      <c r="E926" s="9"/>
      <c r="F926" s="22"/>
      <c r="G926" s="9"/>
    </row>
    <row r="927" spans="1:7">
      <c r="A927" s="9"/>
      <c r="B927" s="9"/>
      <c r="C927" s="9"/>
      <c r="D927" s="9"/>
      <c r="E927" s="9"/>
      <c r="F927" s="22"/>
      <c r="G927" s="9"/>
    </row>
    <row r="928" spans="1:7">
      <c r="A928" s="9"/>
      <c r="B928" s="9"/>
      <c r="C928" s="9"/>
      <c r="D928" s="9"/>
      <c r="E928" s="9"/>
      <c r="F928" s="22"/>
      <c r="G928" s="9"/>
    </row>
    <row r="929" spans="1:7">
      <c r="A929" s="9"/>
      <c r="B929" s="9"/>
      <c r="C929" s="9"/>
      <c r="D929" s="9"/>
      <c r="E929" s="9"/>
      <c r="F929" s="22"/>
      <c r="G929" s="9"/>
    </row>
    <row r="930" spans="1:7">
      <c r="A930" s="9"/>
      <c r="B930" s="9"/>
      <c r="C930" s="9"/>
      <c r="D930" s="9"/>
      <c r="E930" s="9"/>
      <c r="F930" s="22"/>
      <c r="G930" s="9"/>
    </row>
    <row r="931" spans="1:7">
      <c r="A931" s="9"/>
      <c r="B931" s="9"/>
      <c r="C931" s="9"/>
      <c r="D931" s="9"/>
      <c r="E931" s="9"/>
      <c r="F931" s="22"/>
      <c r="G931" s="9"/>
    </row>
    <row r="932" spans="1:7">
      <c r="A932" s="9"/>
      <c r="B932" s="9"/>
      <c r="C932" s="9"/>
      <c r="D932" s="9"/>
      <c r="E932" s="9"/>
      <c r="F932" s="22"/>
      <c r="G932" s="9"/>
    </row>
    <row r="933" spans="1:7">
      <c r="A933" s="9"/>
      <c r="B933" s="9"/>
      <c r="C933" s="9"/>
      <c r="D933" s="9"/>
      <c r="E933" s="9"/>
      <c r="F933" s="22"/>
      <c r="G933" s="9"/>
    </row>
    <row r="934" spans="1:7">
      <c r="A934" s="9"/>
      <c r="B934" s="9"/>
      <c r="C934" s="9"/>
      <c r="D934" s="9"/>
      <c r="E934" s="9"/>
      <c r="F934" s="22"/>
      <c r="G934" s="9"/>
    </row>
    <row r="935" spans="1:7">
      <c r="A935" s="9"/>
      <c r="B935" s="9"/>
      <c r="C935" s="9"/>
      <c r="D935" s="9"/>
      <c r="E935" s="9"/>
      <c r="F935" s="22"/>
      <c r="G935" s="9"/>
    </row>
    <row r="936" spans="1:7">
      <c r="A936" s="9"/>
      <c r="B936" s="9"/>
      <c r="C936" s="9"/>
      <c r="D936" s="9"/>
      <c r="E936" s="9"/>
      <c r="F936" s="22"/>
      <c r="G936" s="9"/>
    </row>
    <row r="937" spans="1:7">
      <c r="A937" s="9"/>
      <c r="B937" s="9"/>
      <c r="C937" s="9"/>
      <c r="D937" s="9"/>
      <c r="E937" s="9"/>
      <c r="F937" s="22"/>
      <c r="G937" s="9"/>
    </row>
    <row r="938" spans="1:7">
      <c r="A938" s="9"/>
      <c r="B938" s="9"/>
      <c r="C938" s="9"/>
      <c r="D938" s="9"/>
      <c r="E938" s="9"/>
      <c r="F938" s="22"/>
      <c r="G938" s="9"/>
    </row>
    <row r="939" spans="1:7">
      <c r="A939" s="9"/>
      <c r="B939" s="9"/>
      <c r="C939" s="9"/>
      <c r="D939" s="9"/>
      <c r="E939" s="9"/>
      <c r="F939" s="22"/>
      <c r="G939" s="9"/>
    </row>
    <row r="940" spans="1:7">
      <c r="A940" s="9"/>
      <c r="B940" s="9"/>
      <c r="C940" s="9"/>
      <c r="D940" s="9"/>
      <c r="E940" s="9"/>
      <c r="F940" s="22"/>
      <c r="G940" s="9"/>
    </row>
    <row r="941" spans="1:7">
      <c r="A941" s="9"/>
      <c r="B941" s="9"/>
      <c r="C941" s="9"/>
      <c r="D941" s="9"/>
      <c r="E941" s="9"/>
      <c r="F941" s="22"/>
      <c r="G941" s="9"/>
    </row>
    <row r="942" spans="1:7">
      <c r="A942" s="9"/>
      <c r="B942" s="9"/>
      <c r="C942" s="9"/>
      <c r="D942" s="9"/>
      <c r="E942" s="9"/>
      <c r="F942" s="22"/>
      <c r="G942" s="9"/>
    </row>
    <row r="943" spans="1:7">
      <c r="A943" s="9"/>
      <c r="B943" s="9"/>
      <c r="C943" s="9"/>
      <c r="D943" s="9"/>
      <c r="E943" s="9"/>
      <c r="F943" s="22"/>
      <c r="G943" s="9"/>
    </row>
    <row r="944" spans="1:7">
      <c r="A944" s="9"/>
      <c r="B944" s="9"/>
      <c r="C944" s="9"/>
      <c r="D944" s="9"/>
      <c r="E944" s="9"/>
      <c r="F944" s="22"/>
      <c r="G944" s="9"/>
    </row>
    <row r="945" spans="1:7">
      <c r="A945" s="9"/>
      <c r="B945" s="9"/>
      <c r="C945" s="9"/>
      <c r="D945" s="9"/>
      <c r="E945" s="9"/>
      <c r="F945" s="22"/>
      <c r="G945" s="9"/>
    </row>
    <row r="946" spans="1:7">
      <c r="A946" s="9"/>
      <c r="B946" s="9"/>
      <c r="C946" s="9"/>
      <c r="D946" s="9"/>
      <c r="E946" s="9"/>
      <c r="F946" s="22"/>
      <c r="G946" s="9"/>
    </row>
    <row r="947" spans="1:7">
      <c r="A947" s="9"/>
      <c r="B947" s="9"/>
      <c r="C947" s="9"/>
      <c r="D947" s="9"/>
      <c r="E947" s="9"/>
      <c r="F947" s="22"/>
      <c r="G947" s="9"/>
    </row>
    <row r="948" spans="1:7">
      <c r="A948" s="9"/>
      <c r="B948" s="9"/>
      <c r="C948" s="9"/>
      <c r="D948" s="9"/>
      <c r="E948" s="9"/>
      <c r="F948" s="22"/>
      <c r="G948" s="9"/>
    </row>
    <row r="949" spans="1:7">
      <c r="A949" s="9"/>
      <c r="B949" s="9"/>
      <c r="C949" s="9"/>
      <c r="D949" s="9"/>
      <c r="E949" s="9"/>
      <c r="F949" s="22"/>
      <c r="G949" s="9"/>
    </row>
    <row r="950" spans="1:7">
      <c r="A950" s="9"/>
      <c r="B950" s="9"/>
      <c r="C950" s="9"/>
      <c r="D950" s="9"/>
      <c r="E950" s="9"/>
      <c r="F950" s="22"/>
      <c r="G950" s="9"/>
    </row>
    <row r="951" spans="1:7">
      <c r="A951" s="9"/>
      <c r="B951" s="9"/>
      <c r="C951" s="9"/>
      <c r="D951" s="9"/>
      <c r="E951" s="9"/>
      <c r="F951" s="22"/>
      <c r="G951" s="9"/>
    </row>
    <row r="952" spans="1:7">
      <c r="A952" s="9"/>
      <c r="B952" s="9"/>
      <c r="C952" s="9"/>
      <c r="D952" s="9"/>
      <c r="E952" s="9"/>
      <c r="F952" s="22"/>
      <c r="G952" s="9"/>
    </row>
    <row r="953" spans="1:7">
      <c r="A953" s="9"/>
      <c r="B953" s="9"/>
      <c r="C953" s="9"/>
      <c r="D953" s="9"/>
      <c r="E953" s="9"/>
      <c r="F953" s="22"/>
      <c r="G953" s="9"/>
    </row>
    <row r="954" spans="1:7">
      <c r="A954" s="9"/>
      <c r="B954" s="9"/>
      <c r="C954" s="9"/>
      <c r="D954" s="9"/>
      <c r="E954" s="9"/>
      <c r="F954" s="22"/>
      <c r="G954" s="9"/>
    </row>
    <row r="955" spans="1:7">
      <c r="A955" s="9"/>
      <c r="B955" s="9"/>
      <c r="C955" s="9"/>
      <c r="D955" s="9"/>
      <c r="E955" s="9"/>
      <c r="F955" s="22"/>
      <c r="G955" s="9"/>
    </row>
    <row r="956" spans="1:7">
      <c r="A956" s="9"/>
      <c r="B956" s="9"/>
      <c r="C956" s="9"/>
      <c r="D956" s="9"/>
      <c r="E956" s="9"/>
      <c r="F956" s="22"/>
      <c r="G956" s="9"/>
    </row>
    <row r="957" spans="1:7">
      <c r="A957" s="9"/>
      <c r="B957" s="9"/>
      <c r="C957" s="9"/>
      <c r="D957" s="9"/>
      <c r="E957" s="9"/>
      <c r="F957" s="22"/>
      <c r="G957" s="9"/>
    </row>
    <row r="958" spans="1:7">
      <c r="A958" s="9"/>
      <c r="B958" s="9"/>
      <c r="C958" s="9"/>
      <c r="D958" s="9"/>
      <c r="E958" s="9"/>
      <c r="F958" s="22"/>
      <c r="G958" s="9"/>
    </row>
    <row r="959" spans="1:7">
      <c r="A959" s="9"/>
      <c r="B959" s="9"/>
      <c r="C959" s="9"/>
      <c r="D959" s="9"/>
      <c r="E959" s="9"/>
      <c r="F959" s="22"/>
      <c r="G959" s="9"/>
    </row>
    <row r="960" spans="1:7">
      <c r="A960" s="9"/>
      <c r="B960" s="9"/>
      <c r="C960" s="9"/>
      <c r="D960" s="9"/>
      <c r="E960" s="9"/>
      <c r="F960" s="22"/>
      <c r="G960" s="9"/>
    </row>
    <row r="961" spans="1:7">
      <c r="A961" s="9"/>
      <c r="B961" s="9"/>
      <c r="C961" s="9"/>
      <c r="D961" s="9"/>
      <c r="E961" s="9"/>
      <c r="F961" s="22"/>
      <c r="G961" s="9"/>
    </row>
    <row r="962" spans="1:7">
      <c r="A962" s="9"/>
      <c r="B962" s="9"/>
      <c r="C962" s="9"/>
      <c r="D962" s="9"/>
      <c r="E962" s="9"/>
      <c r="F962" s="22"/>
      <c r="G962" s="9"/>
    </row>
    <row r="963" spans="1:7">
      <c r="A963" s="9"/>
      <c r="B963" s="9"/>
      <c r="C963" s="9"/>
      <c r="D963" s="9"/>
      <c r="E963" s="9"/>
      <c r="F963" s="22"/>
      <c r="G963" s="9"/>
    </row>
    <row r="964" spans="1:7">
      <c r="A964" s="9"/>
      <c r="B964" s="9"/>
      <c r="C964" s="9"/>
      <c r="D964" s="9"/>
      <c r="E964" s="9"/>
      <c r="F964" s="22"/>
      <c r="G964" s="9"/>
    </row>
    <row r="965" spans="1:7">
      <c r="A965" s="9"/>
      <c r="B965" s="9"/>
      <c r="C965" s="9"/>
      <c r="D965" s="9"/>
      <c r="E965" s="9"/>
      <c r="F965" s="22"/>
      <c r="G965" s="9"/>
    </row>
    <row r="966" spans="1:7">
      <c r="A966" s="9"/>
      <c r="B966" s="9"/>
      <c r="C966" s="9"/>
      <c r="D966" s="9"/>
      <c r="E966" s="9"/>
      <c r="F966" s="22"/>
      <c r="G966" s="9"/>
    </row>
    <row r="967" spans="1:7">
      <c r="A967" s="9"/>
      <c r="B967" s="9"/>
      <c r="C967" s="9"/>
      <c r="D967" s="9"/>
      <c r="E967" s="9"/>
      <c r="F967" s="22"/>
      <c r="G967" s="9"/>
    </row>
    <row r="968" spans="1:7">
      <c r="A968" s="9"/>
      <c r="B968" s="9"/>
      <c r="C968" s="9"/>
      <c r="D968" s="9"/>
      <c r="E968" s="9"/>
      <c r="F968" s="22"/>
      <c r="G968" s="9"/>
    </row>
    <row r="969" spans="1:7">
      <c r="A969" s="9"/>
      <c r="B969" s="9"/>
      <c r="C969" s="9"/>
      <c r="D969" s="9"/>
      <c r="E969" s="9"/>
      <c r="F969" s="22"/>
      <c r="G969" s="9"/>
    </row>
    <row r="970" spans="1:7">
      <c r="A970" s="9"/>
      <c r="B970" s="9"/>
      <c r="C970" s="9"/>
      <c r="D970" s="9"/>
      <c r="E970" s="9"/>
      <c r="F970" s="22"/>
      <c r="G970" s="9"/>
    </row>
    <row r="971" spans="1:7">
      <c r="A971" s="9"/>
      <c r="B971" s="9"/>
      <c r="C971" s="9"/>
      <c r="D971" s="9"/>
      <c r="E971" s="9"/>
      <c r="F971" s="22"/>
      <c r="G971" s="9"/>
    </row>
    <row r="972" spans="1:7">
      <c r="A972" s="9"/>
      <c r="B972" s="9"/>
      <c r="C972" s="9"/>
      <c r="D972" s="9"/>
      <c r="E972" s="9"/>
      <c r="F972" s="22"/>
      <c r="G972" s="9"/>
    </row>
    <row r="973" spans="1:7">
      <c r="A973" s="9"/>
      <c r="B973" s="9"/>
      <c r="C973" s="9"/>
      <c r="D973" s="9"/>
      <c r="E973" s="9"/>
      <c r="F973" s="22"/>
      <c r="G973" s="9"/>
    </row>
    <row r="974" spans="1:7">
      <c r="A974" s="9"/>
      <c r="B974" s="9"/>
      <c r="C974" s="9"/>
      <c r="D974" s="9"/>
      <c r="E974" s="9"/>
      <c r="F974" s="22"/>
      <c r="G974" s="9"/>
    </row>
    <row r="975" spans="1:7">
      <c r="A975" s="9"/>
      <c r="B975" s="9"/>
      <c r="C975" s="9"/>
      <c r="D975" s="9"/>
      <c r="E975" s="9"/>
      <c r="F975" s="22"/>
      <c r="G975" s="9"/>
    </row>
    <row r="976" spans="1:7">
      <c r="A976" s="9"/>
      <c r="B976" s="9"/>
      <c r="C976" s="9"/>
      <c r="D976" s="9"/>
      <c r="E976" s="9"/>
      <c r="F976" s="22"/>
      <c r="G976" s="9"/>
    </row>
    <row r="977" spans="1:7">
      <c r="A977" s="9"/>
      <c r="B977" s="9"/>
      <c r="C977" s="9"/>
      <c r="D977" s="9"/>
      <c r="E977" s="9"/>
      <c r="F977" s="22"/>
      <c r="G977" s="9"/>
    </row>
    <row r="978" spans="1:7">
      <c r="A978" s="9"/>
      <c r="B978" s="9"/>
      <c r="C978" s="9"/>
      <c r="D978" s="9"/>
      <c r="E978" s="9"/>
      <c r="F978" s="22"/>
      <c r="G978" s="9"/>
    </row>
    <row r="979" spans="1:7">
      <c r="A979" s="9"/>
      <c r="B979" s="9"/>
      <c r="C979" s="9"/>
      <c r="D979" s="9"/>
      <c r="E979" s="9"/>
      <c r="F979" s="22"/>
      <c r="G979" s="9"/>
    </row>
    <row r="980" spans="1:7">
      <c r="A980" s="9"/>
      <c r="B980" s="9"/>
      <c r="C980" s="9"/>
      <c r="D980" s="9"/>
      <c r="E980" s="9"/>
      <c r="F980" s="22"/>
      <c r="G980" s="9"/>
    </row>
    <row r="981" spans="1:7">
      <c r="A981" s="9"/>
      <c r="B981" s="9"/>
      <c r="C981" s="9"/>
      <c r="D981" s="9"/>
      <c r="E981" s="9"/>
      <c r="F981" s="22"/>
      <c r="G981" s="9"/>
    </row>
    <row r="982" spans="1:7">
      <c r="A982" s="9"/>
      <c r="B982" s="9"/>
      <c r="C982" s="9"/>
      <c r="D982" s="9"/>
      <c r="E982" s="9"/>
      <c r="F982" s="22"/>
      <c r="G982" s="9"/>
    </row>
    <row r="983" spans="1:7">
      <c r="A983" s="9"/>
      <c r="B983" s="9"/>
      <c r="C983" s="9"/>
      <c r="D983" s="9"/>
      <c r="E983" s="9"/>
      <c r="F983" s="22"/>
      <c r="G983" s="9"/>
    </row>
    <row r="984" spans="1:7">
      <c r="A984" s="9"/>
      <c r="B984" s="9"/>
      <c r="C984" s="9"/>
      <c r="D984" s="9"/>
      <c r="E984" s="9"/>
      <c r="F984" s="22"/>
      <c r="G984" s="9"/>
    </row>
    <row r="985" spans="1:7">
      <c r="A985" s="9"/>
      <c r="B985" s="9"/>
      <c r="C985" s="9"/>
      <c r="D985" s="9"/>
      <c r="E985" s="9"/>
      <c r="F985" s="22"/>
      <c r="G985" s="9"/>
    </row>
    <row r="986" spans="1:7">
      <c r="A986" s="9"/>
      <c r="B986" s="9"/>
      <c r="C986" s="9"/>
      <c r="D986" s="9"/>
      <c r="E986" s="9"/>
      <c r="F986" s="22"/>
      <c r="G986" s="9"/>
    </row>
    <row r="987" spans="1:7">
      <c r="A987" s="9"/>
      <c r="B987" s="9"/>
      <c r="C987" s="9"/>
      <c r="D987" s="9"/>
      <c r="E987" s="9"/>
      <c r="F987" s="22"/>
      <c r="G987" s="9"/>
    </row>
    <row r="988" spans="1:7">
      <c r="A988" s="9"/>
      <c r="B988" s="9"/>
      <c r="C988" s="9"/>
      <c r="D988" s="9"/>
      <c r="E988" s="9"/>
      <c r="F988" s="22"/>
      <c r="G988" s="9"/>
    </row>
    <row r="989" spans="1:7">
      <c r="A989" s="9"/>
      <c r="B989" s="9"/>
      <c r="C989" s="9"/>
      <c r="D989" s="9"/>
      <c r="E989" s="9"/>
      <c r="F989" s="22"/>
      <c r="G989" s="9"/>
    </row>
    <row r="990" spans="1:7">
      <c r="A990" s="9"/>
      <c r="B990" s="9"/>
      <c r="C990" s="9"/>
      <c r="D990" s="9"/>
      <c r="E990" s="9"/>
      <c r="F990" s="22"/>
      <c r="G990" s="9"/>
    </row>
    <row r="991" spans="1:7">
      <c r="A991" s="9"/>
      <c r="B991" s="9"/>
      <c r="C991" s="9"/>
      <c r="D991" s="9"/>
      <c r="E991" s="9"/>
      <c r="F991" s="22"/>
      <c r="G991" s="9"/>
    </row>
    <row r="992" spans="1:7">
      <c r="A992" s="9"/>
      <c r="B992" s="9"/>
      <c r="C992" s="9"/>
      <c r="D992" s="9"/>
      <c r="E992" s="9"/>
      <c r="F992" s="22"/>
      <c r="G992" s="9"/>
    </row>
    <row r="993" spans="1:7">
      <c r="A993" s="9"/>
      <c r="B993" s="9"/>
      <c r="C993" s="9"/>
      <c r="D993" s="9"/>
      <c r="E993" s="9"/>
      <c r="F993" s="22"/>
      <c r="G993" s="9"/>
    </row>
    <row r="994" spans="1:7">
      <c r="A994" s="9"/>
      <c r="B994" s="9"/>
      <c r="C994" s="9"/>
      <c r="D994" s="9"/>
      <c r="E994" s="9"/>
      <c r="F994" s="22"/>
      <c r="G994" s="9"/>
    </row>
    <row r="995" spans="1:7">
      <c r="A995" s="9"/>
      <c r="B995" s="9"/>
      <c r="C995" s="9"/>
      <c r="D995" s="9"/>
      <c r="E995" s="9"/>
      <c r="F995" s="22"/>
      <c r="G995" s="9"/>
    </row>
    <row r="996" spans="1:7">
      <c r="A996" s="9"/>
      <c r="B996" s="9"/>
      <c r="C996" s="9"/>
      <c r="D996" s="9"/>
      <c r="E996" s="9"/>
      <c r="F996" s="22"/>
      <c r="G996" s="9"/>
    </row>
    <row r="997" spans="1:7">
      <c r="A997" s="9"/>
      <c r="B997" s="9"/>
      <c r="C997" s="9"/>
      <c r="D997" s="9"/>
      <c r="E997" s="9"/>
      <c r="F997" s="22"/>
      <c r="G997" s="9"/>
    </row>
    <row r="998" spans="1:7">
      <c r="A998" s="9"/>
      <c r="B998" s="9"/>
      <c r="C998" s="9"/>
      <c r="D998" s="9"/>
      <c r="E998" s="9"/>
      <c r="F998" s="22"/>
      <c r="G998" s="9"/>
    </row>
    <row r="999" spans="1:7">
      <c r="A999" s="9"/>
      <c r="B999" s="9"/>
      <c r="C999" s="9"/>
      <c r="D999" s="9"/>
      <c r="E999" s="9"/>
      <c r="F999" s="22"/>
      <c r="G999" s="9"/>
    </row>
    <row r="1000" spans="1:7">
      <c r="A1000" s="9"/>
      <c r="B1000" s="9"/>
      <c r="C1000" s="9"/>
      <c r="D1000" s="9"/>
      <c r="E1000" s="9"/>
      <c r="F1000" s="22"/>
      <c r="G1000" s="9"/>
    </row>
    <row r="1001" spans="1:7">
      <c r="A1001" s="9"/>
      <c r="B1001" s="9"/>
      <c r="C1001" s="9"/>
      <c r="D1001" s="9"/>
      <c r="E1001" s="9"/>
      <c r="F1001" s="22"/>
      <c r="G1001" s="9"/>
    </row>
    <row r="1002" spans="1:7">
      <c r="A1002" s="9"/>
      <c r="B1002" s="9"/>
      <c r="C1002" s="9"/>
      <c r="D1002" s="9"/>
      <c r="E1002" s="9"/>
      <c r="F1002" s="22"/>
      <c r="G1002" s="9"/>
    </row>
    <row r="1003" spans="1:7">
      <c r="A1003" s="9"/>
      <c r="B1003" s="9"/>
      <c r="C1003" s="9"/>
      <c r="D1003" s="9"/>
      <c r="E1003" s="9"/>
      <c r="F1003" s="22"/>
      <c r="G1003" s="9"/>
    </row>
    <row r="1004" spans="1:7">
      <c r="A1004" s="9"/>
      <c r="B1004" s="9"/>
      <c r="C1004" s="9"/>
      <c r="D1004" s="9"/>
      <c r="E1004" s="9"/>
      <c r="F1004" s="22"/>
      <c r="G1004" s="9"/>
    </row>
    <row r="1005" spans="1:7">
      <c r="A1005" s="9"/>
      <c r="B1005" s="9"/>
      <c r="C1005" s="9"/>
      <c r="D1005" s="9"/>
      <c r="E1005" s="9"/>
      <c r="F1005" s="22"/>
      <c r="G1005" s="9"/>
    </row>
    <row r="1006" spans="1:7">
      <c r="A1006" s="9"/>
      <c r="B1006" s="9"/>
      <c r="C1006" s="9"/>
      <c r="D1006" s="9"/>
      <c r="E1006" s="9"/>
      <c r="F1006" s="22"/>
      <c r="G1006" s="9"/>
    </row>
    <row r="1007" spans="1:7">
      <c r="A1007" s="9"/>
      <c r="B1007" s="9"/>
      <c r="C1007" s="9"/>
      <c r="D1007" s="9"/>
      <c r="E1007" s="9"/>
      <c r="F1007" s="22"/>
      <c r="G1007" s="9"/>
    </row>
    <row r="1008" spans="1:7">
      <c r="A1008" s="9"/>
      <c r="B1008" s="9"/>
      <c r="C1008" s="9"/>
      <c r="D1008" s="9"/>
      <c r="E1008" s="9"/>
      <c r="F1008" s="22"/>
      <c r="G1008" s="9"/>
    </row>
    <row r="1009" spans="1:7">
      <c r="A1009" s="9"/>
      <c r="B1009" s="9"/>
      <c r="C1009" s="9"/>
      <c r="D1009" s="9"/>
      <c r="E1009" s="9"/>
      <c r="F1009" s="22"/>
      <c r="G1009" s="9"/>
    </row>
    <row r="1010" spans="1:7">
      <c r="A1010" s="9"/>
      <c r="B1010" s="9"/>
      <c r="C1010" s="9"/>
      <c r="D1010" s="9"/>
      <c r="E1010" s="9"/>
      <c r="F1010" s="22"/>
      <c r="G1010" s="9"/>
    </row>
    <row r="1011" spans="1:7">
      <c r="A1011" s="9"/>
      <c r="B1011" s="9"/>
      <c r="C1011" s="9"/>
      <c r="D1011" s="9"/>
      <c r="E1011" s="9"/>
      <c r="F1011" s="22"/>
      <c r="G1011" s="9"/>
    </row>
    <row r="1012" spans="1:7">
      <c r="A1012" s="9"/>
      <c r="B1012" s="9"/>
      <c r="C1012" s="9"/>
      <c r="D1012" s="9"/>
      <c r="E1012" s="9"/>
      <c r="F1012" s="22"/>
      <c r="G1012" s="9"/>
    </row>
    <row r="1013" spans="1:7">
      <c r="A1013" s="9"/>
      <c r="B1013" s="9"/>
      <c r="C1013" s="9"/>
      <c r="D1013" s="9"/>
      <c r="E1013" s="9"/>
      <c r="F1013" s="22"/>
      <c r="G1013" s="9"/>
    </row>
    <row r="1014" spans="1:7">
      <c r="A1014" s="9"/>
      <c r="B1014" s="9"/>
      <c r="C1014" s="9"/>
      <c r="D1014" s="9"/>
      <c r="E1014" s="9"/>
      <c r="F1014" s="22"/>
      <c r="G1014" s="9"/>
    </row>
    <row r="1015" spans="1:7">
      <c r="A1015" s="9"/>
      <c r="B1015" s="9"/>
      <c r="C1015" s="9"/>
      <c r="D1015" s="9"/>
      <c r="E1015" s="9"/>
      <c r="F1015" s="22"/>
      <c r="G1015" s="9"/>
    </row>
    <row r="1016" spans="1:7">
      <c r="A1016" s="9"/>
      <c r="B1016" s="9"/>
      <c r="C1016" s="9"/>
      <c r="D1016" s="9"/>
      <c r="E1016" s="9"/>
      <c r="F1016" s="22"/>
      <c r="G1016" s="9"/>
    </row>
    <row r="1017" spans="1:7">
      <c r="A1017" s="9"/>
      <c r="B1017" s="9"/>
      <c r="C1017" s="9"/>
      <c r="D1017" s="9"/>
      <c r="E1017" s="9"/>
      <c r="F1017" s="22"/>
      <c r="G1017" s="9"/>
    </row>
    <row r="1018" spans="1:7">
      <c r="A1018" s="9"/>
      <c r="B1018" s="9"/>
      <c r="C1018" s="9"/>
      <c r="D1018" s="9"/>
      <c r="E1018" s="9"/>
      <c r="F1018" s="22"/>
      <c r="G1018" s="9"/>
    </row>
    <row r="1019" spans="1:7">
      <c r="A1019" s="9"/>
      <c r="B1019" s="9"/>
      <c r="C1019" s="9"/>
      <c r="D1019" s="9"/>
      <c r="E1019" s="9"/>
      <c r="F1019" s="22"/>
      <c r="G1019" s="9"/>
    </row>
    <row r="1020" spans="1:7">
      <c r="A1020" s="9"/>
      <c r="B1020" s="9"/>
      <c r="C1020" s="9"/>
      <c r="D1020" s="9"/>
      <c r="E1020" s="9"/>
      <c r="F1020" s="22"/>
      <c r="G1020" s="9"/>
    </row>
    <row r="1021" spans="1:7">
      <c r="A1021" s="9"/>
      <c r="B1021" s="9"/>
      <c r="C1021" s="9"/>
      <c r="D1021" s="9"/>
      <c r="E1021" s="9"/>
      <c r="F1021" s="22"/>
      <c r="G1021" s="9"/>
    </row>
    <row r="1022" spans="1:7">
      <c r="A1022" s="9"/>
      <c r="B1022" s="9"/>
      <c r="C1022" s="9"/>
      <c r="D1022" s="9"/>
      <c r="E1022" s="9"/>
      <c r="F1022" s="22"/>
      <c r="G1022" s="9"/>
    </row>
    <row r="1023" spans="1:7">
      <c r="A1023" s="9"/>
      <c r="B1023" s="9"/>
      <c r="C1023" s="9"/>
      <c r="D1023" s="9"/>
      <c r="E1023" s="9"/>
      <c r="F1023" s="22"/>
      <c r="G1023" s="9"/>
    </row>
    <row r="1024" spans="1:7">
      <c r="A1024" s="9"/>
      <c r="B1024" s="9"/>
      <c r="C1024" s="9"/>
      <c r="D1024" s="9"/>
      <c r="E1024" s="9"/>
      <c r="F1024" s="22"/>
      <c r="G1024" s="9"/>
    </row>
    <row r="1025" spans="1:7">
      <c r="A1025" s="9"/>
      <c r="B1025" s="9"/>
      <c r="C1025" s="9"/>
      <c r="D1025" s="9"/>
      <c r="E1025" s="9"/>
      <c r="F1025" s="22"/>
      <c r="G1025" s="9"/>
    </row>
    <row r="1026" spans="1:7">
      <c r="A1026" s="9"/>
      <c r="B1026" s="9"/>
      <c r="C1026" s="9"/>
      <c r="D1026" s="9"/>
      <c r="E1026" s="9"/>
      <c r="F1026" s="22"/>
      <c r="G1026" s="9"/>
    </row>
    <row r="1027" spans="1:7">
      <c r="A1027" s="9"/>
      <c r="B1027" s="9"/>
      <c r="C1027" s="9"/>
      <c r="D1027" s="9"/>
      <c r="E1027" s="9"/>
      <c r="F1027" s="22"/>
      <c r="G1027" s="9"/>
    </row>
    <row r="1028" spans="1:7">
      <c r="A1028" s="9"/>
      <c r="B1028" s="9"/>
      <c r="C1028" s="9"/>
      <c r="D1028" s="9"/>
      <c r="E1028" s="9"/>
      <c r="F1028" s="22"/>
      <c r="G1028" s="9"/>
    </row>
    <row r="1029" spans="1:7">
      <c r="A1029" s="9"/>
      <c r="B1029" s="9"/>
      <c r="C1029" s="9"/>
      <c r="D1029" s="9"/>
      <c r="E1029" s="9"/>
      <c r="F1029" s="22"/>
      <c r="G1029" s="9"/>
    </row>
    <row r="1030" spans="1:7">
      <c r="A1030" s="9"/>
      <c r="B1030" s="9"/>
      <c r="C1030" s="9"/>
      <c r="D1030" s="9"/>
      <c r="E1030" s="9"/>
      <c r="F1030" s="22"/>
      <c r="G1030" s="9"/>
    </row>
    <row r="1031" spans="1:7">
      <c r="A1031" s="9"/>
      <c r="B1031" s="9"/>
      <c r="C1031" s="9"/>
      <c r="D1031" s="9"/>
      <c r="E1031" s="9"/>
      <c r="F1031" s="22"/>
      <c r="G1031" s="9"/>
    </row>
    <row r="1032" spans="1:7">
      <c r="A1032" s="9"/>
      <c r="B1032" s="9"/>
      <c r="C1032" s="9"/>
      <c r="D1032" s="9"/>
      <c r="E1032" s="9"/>
      <c r="F1032" s="22"/>
      <c r="G1032" s="9"/>
    </row>
    <row r="1033" spans="1:7">
      <c r="A1033" s="9"/>
      <c r="B1033" s="9"/>
      <c r="C1033" s="9"/>
      <c r="D1033" s="9"/>
      <c r="E1033" s="9"/>
      <c r="F1033" s="22"/>
      <c r="G1033" s="9"/>
    </row>
    <row r="1034" spans="1:7">
      <c r="A1034" s="9"/>
      <c r="B1034" s="9"/>
      <c r="C1034" s="9"/>
      <c r="D1034" s="9"/>
      <c r="E1034" s="9"/>
      <c r="F1034" s="22"/>
      <c r="G1034" s="9"/>
    </row>
    <row r="1035" spans="1:7">
      <c r="A1035" s="9"/>
      <c r="B1035" s="9"/>
      <c r="C1035" s="9"/>
      <c r="D1035" s="9"/>
      <c r="E1035" s="9"/>
      <c r="F1035" s="22"/>
      <c r="G1035" s="9"/>
    </row>
    <row r="1036" spans="1:7">
      <c r="A1036" s="9"/>
      <c r="B1036" s="9"/>
      <c r="C1036" s="9"/>
      <c r="D1036" s="9"/>
      <c r="E1036" s="9"/>
      <c r="F1036" s="22"/>
      <c r="G1036" s="9"/>
    </row>
    <row r="1037" spans="1:7">
      <c r="A1037" s="9"/>
      <c r="B1037" s="9"/>
      <c r="C1037" s="9"/>
      <c r="D1037" s="9"/>
      <c r="E1037" s="9"/>
      <c r="F1037" s="22"/>
      <c r="G1037" s="9"/>
    </row>
    <row r="1038" spans="1:7">
      <c r="A1038" s="9"/>
      <c r="B1038" s="9"/>
      <c r="C1038" s="9"/>
      <c r="D1038" s="9"/>
      <c r="E1038" s="9"/>
      <c r="F1038" s="22"/>
      <c r="G1038" s="9"/>
    </row>
    <row r="1039" spans="1:7">
      <c r="A1039" s="9"/>
      <c r="B1039" s="9"/>
      <c r="C1039" s="9"/>
      <c r="D1039" s="9"/>
      <c r="E1039" s="9"/>
      <c r="F1039" s="22"/>
      <c r="G1039" s="9"/>
    </row>
    <row r="1040" spans="1:7">
      <c r="A1040" s="9"/>
      <c r="B1040" s="9"/>
      <c r="C1040" s="9"/>
      <c r="D1040" s="9"/>
      <c r="E1040" s="9"/>
      <c r="F1040" s="22"/>
      <c r="G1040" s="9"/>
    </row>
    <row r="1041" spans="1:7">
      <c r="A1041" s="9"/>
      <c r="B1041" s="9"/>
      <c r="C1041" s="9"/>
      <c r="D1041" s="9"/>
      <c r="E1041" s="9"/>
      <c r="F1041" s="22"/>
      <c r="G1041" s="9"/>
    </row>
    <row r="1042" spans="1:7">
      <c r="A1042" s="9"/>
      <c r="B1042" s="9"/>
      <c r="C1042" s="9"/>
      <c r="D1042" s="9"/>
      <c r="E1042" s="9"/>
      <c r="F1042" s="22"/>
      <c r="G1042" s="9"/>
    </row>
    <row r="1043" spans="1:7">
      <c r="A1043" s="9"/>
      <c r="B1043" s="9"/>
      <c r="C1043" s="9"/>
      <c r="D1043" s="9"/>
      <c r="E1043" s="9"/>
      <c r="F1043" s="22"/>
      <c r="G1043" s="9"/>
    </row>
    <row r="1044" spans="1:7">
      <c r="A1044" s="9"/>
      <c r="B1044" s="9"/>
      <c r="C1044" s="9"/>
      <c r="D1044" s="9"/>
      <c r="E1044" s="9"/>
      <c r="F1044" s="22"/>
      <c r="G1044" s="9"/>
    </row>
    <row r="1045" spans="1:7">
      <c r="A1045" s="9"/>
      <c r="B1045" s="9"/>
      <c r="C1045" s="9"/>
      <c r="D1045" s="9"/>
      <c r="E1045" s="9"/>
      <c r="F1045" s="22"/>
      <c r="G1045" s="9"/>
    </row>
    <row r="1046" spans="1:7">
      <c r="A1046" s="9"/>
      <c r="B1046" s="9"/>
      <c r="C1046" s="9"/>
      <c r="D1046" s="9"/>
      <c r="E1046" s="9"/>
      <c r="F1046" s="22"/>
      <c r="G1046" s="9"/>
    </row>
    <row r="1047" spans="1:7">
      <c r="A1047" s="9"/>
      <c r="B1047" s="9"/>
      <c r="C1047" s="9"/>
      <c r="D1047" s="9"/>
      <c r="E1047" s="9"/>
      <c r="F1047" s="22"/>
      <c r="G1047" s="9"/>
    </row>
    <row r="1048" spans="1:7">
      <c r="A1048" s="9"/>
      <c r="B1048" s="9"/>
      <c r="C1048" s="9"/>
      <c r="D1048" s="9"/>
      <c r="E1048" s="9"/>
      <c r="F1048" s="22"/>
      <c r="G1048" s="9"/>
    </row>
    <row r="1049" spans="1:7">
      <c r="A1049" s="9"/>
      <c r="B1049" s="9"/>
      <c r="C1049" s="9"/>
      <c r="D1049" s="9"/>
      <c r="E1049" s="9"/>
      <c r="F1049" s="22"/>
      <c r="G1049" s="9"/>
    </row>
    <row r="1050" spans="1:7">
      <c r="A1050" s="9"/>
      <c r="B1050" s="9"/>
      <c r="C1050" s="9"/>
      <c r="D1050" s="9"/>
      <c r="E1050" s="9"/>
      <c r="F1050" s="22"/>
      <c r="G1050" s="9"/>
    </row>
    <row r="1051" spans="1:7">
      <c r="A1051" s="9"/>
      <c r="B1051" s="9"/>
      <c r="C1051" s="9"/>
      <c r="D1051" s="9"/>
      <c r="E1051" s="9"/>
      <c r="F1051" s="22"/>
      <c r="G1051" s="9"/>
    </row>
    <row r="1052" spans="1:7">
      <c r="A1052" s="9"/>
      <c r="B1052" s="9"/>
      <c r="C1052" s="9"/>
      <c r="D1052" s="9"/>
      <c r="E1052" s="9"/>
      <c r="F1052" s="22"/>
      <c r="G1052" s="9"/>
    </row>
    <row r="1053" spans="1:7">
      <c r="A1053" s="9"/>
      <c r="B1053" s="9"/>
      <c r="C1053" s="9"/>
      <c r="D1053" s="9"/>
      <c r="E1053" s="9"/>
      <c r="F1053" s="22"/>
      <c r="G1053" s="9"/>
    </row>
    <row r="1054" spans="1:7">
      <c r="A1054" s="9"/>
      <c r="B1054" s="9"/>
      <c r="C1054" s="9"/>
      <c r="D1054" s="9"/>
      <c r="E1054" s="9"/>
      <c r="F1054" s="22"/>
      <c r="G1054" s="9"/>
    </row>
    <row r="1055" spans="1:7">
      <c r="A1055" s="9"/>
      <c r="B1055" s="9"/>
      <c r="C1055" s="9"/>
      <c r="D1055" s="9"/>
      <c r="E1055" s="9"/>
      <c r="F1055" s="22"/>
      <c r="G1055" s="9"/>
    </row>
    <row r="1056" spans="1:7">
      <c r="A1056" s="9"/>
      <c r="B1056" s="9"/>
      <c r="C1056" s="9"/>
      <c r="D1056" s="9"/>
      <c r="E1056" s="9"/>
      <c r="F1056" s="22"/>
      <c r="G1056" s="9"/>
    </row>
    <row r="1057" spans="1:7">
      <c r="A1057" s="9"/>
      <c r="B1057" s="9"/>
      <c r="C1057" s="9"/>
      <c r="D1057" s="9"/>
      <c r="E1057" s="9"/>
      <c r="F1057" s="22"/>
      <c r="G1057" s="9"/>
    </row>
    <row r="1058" spans="1:7">
      <c r="A1058" s="9"/>
      <c r="B1058" s="9"/>
      <c r="C1058" s="9"/>
      <c r="D1058" s="9"/>
      <c r="E1058" s="9"/>
      <c r="F1058" s="22"/>
      <c r="G1058" s="9"/>
    </row>
    <row r="1059" spans="1:7">
      <c r="A1059" s="9"/>
      <c r="B1059" s="9"/>
      <c r="C1059" s="9"/>
      <c r="D1059" s="9"/>
      <c r="E1059" s="9"/>
      <c r="F1059" s="22"/>
      <c r="G1059" s="9"/>
    </row>
    <row r="1060" spans="1:7">
      <c r="A1060" s="9"/>
      <c r="B1060" s="9"/>
      <c r="C1060" s="9"/>
      <c r="D1060" s="9"/>
      <c r="E1060" s="9"/>
      <c r="F1060" s="22"/>
      <c r="G1060" s="9"/>
    </row>
    <row r="1061" spans="1:7">
      <c r="A1061" s="9"/>
      <c r="B1061" s="9"/>
      <c r="C1061" s="9"/>
      <c r="D1061" s="9"/>
      <c r="E1061" s="9"/>
      <c r="F1061" s="22"/>
      <c r="G1061" s="9"/>
    </row>
    <row r="1062" spans="1:7">
      <c r="A1062" s="9"/>
      <c r="B1062" s="9"/>
      <c r="C1062" s="9"/>
      <c r="D1062" s="9"/>
      <c r="E1062" s="9"/>
      <c r="F1062" s="22"/>
      <c r="G1062" s="9"/>
    </row>
    <row r="1063" spans="1:7">
      <c r="A1063" s="9"/>
      <c r="B1063" s="9"/>
      <c r="C1063" s="9"/>
      <c r="D1063" s="9"/>
      <c r="E1063" s="9"/>
      <c r="F1063" s="22"/>
      <c r="G1063" s="9"/>
    </row>
    <row r="1064" spans="1:7">
      <c r="A1064" s="9"/>
      <c r="B1064" s="9"/>
      <c r="C1064" s="9"/>
      <c r="D1064" s="9"/>
      <c r="E1064" s="9"/>
      <c r="F1064" s="22"/>
      <c r="G1064" s="9"/>
    </row>
    <row r="1065" spans="1:7">
      <c r="A1065" s="9"/>
      <c r="B1065" s="9"/>
      <c r="C1065" s="9"/>
      <c r="D1065" s="9"/>
      <c r="E1065" s="9"/>
      <c r="F1065" s="22"/>
      <c r="G1065" s="9"/>
    </row>
    <row r="1066" spans="1:7">
      <c r="A1066" s="9"/>
      <c r="B1066" s="9"/>
      <c r="C1066" s="9"/>
      <c r="D1066" s="9"/>
      <c r="E1066" s="9"/>
      <c r="F1066" s="22"/>
      <c r="G1066" s="9"/>
    </row>
    <row r="1067" spans="1:7">
      <c r="A1067" s="9"/>
      <c r="B1067" s="9"/>
      <c r="C1067" s="9"/>
      <c r="D1067" s="9"/>
      <c r="E1067" s="9"/>
      <c r="F1067" s="22"/>
      <c r="G1067" s="9"/>
    </row>
    <row r="1068" spans="1:7">
      <c r="A1068" s="9"/>
      <c r="B1068" s="9"/>
      <c r="C1068" s="9"/>
      <c r="D1068" s="9"/>
      <c r="E1068" s="9"/>
      <c r="F1068" s="22"/>
      <c r="G1068" s="9"/>
    </row>
    <row r="1069" spans="1:7">
      <c r="A1069" s="9"/>
      <c r="B1069" s="9"/>
      <c r="C1069" s="9"/>
      <c r="D1069" s="9"/>
      <c r="E1069" s="9"/>
      <c r="F1069" s="22"/>
      <c r="G1069" s="9"/>
    </row>
    <row r="1070" spans="1:7">
      <c r="A1070" s="9"/>
      <c r="B1070" s="9"/>
      <c r="C1070" s="9"/>
      <c r="D1070" s="9"/>
      <c r="E1070" s="9"/>
      <c r="F1070" s="22"/>
      <c r="G1070" s="9"/>
    </row>
    <row r="1071" spans="1:7">
      <c r="A1071" s="9"/>
      <c r="B1071" s="9"/>
      <c r="C1071" s="9"/>
      <c r="D1071" s="9"/>
      <c r="E1071" s="9"/>
      <c r="F1071" s="22"/>
      <c r="G1071" s="9"/>
    </row>
    <row r="1072" spans="1:7">
      <c r="A1072" s="9"/>
      <c r="B1072" s="9"/>
      <c r="C1072" s="9"/>
      <c r="D1072" s="9"/>
      <c r="E1072" s="9"/>
      <c r="F1072" s="22"/>
      <c r="G1072" s="9"/>
    </row>
    <row r="1073" spans="1:7">
      <c r="A1073" s="9"/>
      <c r="B1073" s="9"/>
      <c r="C1073" s="9"/>
      <c r="D1073" s="9"/>
      <c r="E1073" s="9"/>
      <c r="F1073" s="22"/>
      <c r="G1073" s="9"/>
    </row>
    <row r="1074" spans="1:7">
      <c r="A1074" s="9"/>
      <c r="B1074" s="9"/>
      <c r="C1074" s="9"/>
      <c r="D1074" s="9"/>
      <c r="E1074" s="9"/>
      <c r="F1074" s="22"/>
      <c r="G1074" s="9"/>
    </row>
    <row r="1075" spans="1:7">
      <c r="A1075" s="9"/>
      <c r="B1075" s="9"/>
      <c r="C1075" s="9"/>
      <c r="D1075" s="9"/>
      <c r="E1075" s="9"/>
      <c r="F1075" s="22"/>
      <c r="G1075" s="9"/>
    </row>
    <row r="1076" spans="1:7">
      <c r="A1076" s="9"/>
      <c r="B1076" s="9"/>
      <c r="C1076" s="9"/>
      <c r="D1076" s="9"/>
      <c r="E1076" s="9"/>
      <c r="F1076" s="22"/>
      <c r="G1076" s="9"/>
    </row>
    <row r="1077" spans="1:7">
      <c r="A1077" s="9"/>
      <c r="B1077" s="9"/>
      <c r="C1077" s="9"/>
      <c r="D1077" s="9"/>
      <c r="E1077" s="9"/>
      <c r="F1077" s="22"/>
      <c r="G1077" s="9"/>
    </row>
    <row r="1078" spans="1:7">
      <c r="A1078" s="9"/>
      <c r="B1078" s="9"/>
      <c r="C1078" s="9"/>
      <c r="D1078" s="9"/>
      <c r="E1078" s="9"/>
      <c r="F1078" s="22"/>
      <c r="G1078" s="9"/>
    </row>
    <row r="1079" spans="1:7">
      <c r="A1079" s="9"/>
      <c r="B1079" s="9"/>
      <c r="C1079" s="9"/>
      <c r="D1079" s="9"/>
      <c r="E1079" s="9"/>
      <c r="F1079" s="22"/>
      <c r="G1079" s="9"/>
    </row>
    <row r="1080" spans="1:7">
      <c r="A1080" s="9"/>
      <c r="B1080" s="9"/>
      <c r="C1080" s="9"/>
      <c r="D1080" s="9"/>
      <c r="E1080" s="9"/>
      <c r="F1080" s="22"/>
      <c r="G1080" s="9"/>
    </row>
    <row r="1081" spans="1:7">
      <c r="A1081" s="9"/>
      <c r="B1081" s="9"/>
      <c r="C1081" s="9"/>
      <c r="D1081" s="9"/>
      <c r="E1081" s="9"/>
      <c r="F1081" s="22"/>
      <c r="G1081" s="9"/>
    </row>
    <row r="1082" spans="1:7">
      <c r="A1082" s="9"/>
      <c r="B1082" s="9"/>
      <c r="C1082" s="9"/>
      <c r="D1082" s="9"/>
      <c r="E1082" s="9"/>
      <c r="F1082" s="22"/>
      <c r="G1082" s="9"/>
    </row>
    <row r="1083" spans="1:7">
      <c r="A1083" s="9"/>
      <c r="B1083" s="9"/>
      <c r="C1083" s="9"/>
      <c r="D1083" s="9"/>
      <c r="E1083" s="9"/>
      <c r="F1083" s="22"/>
      <c r="G1083" s="9"/>
    </row>
    <row r="1084" spans="1:7">
      <c r="A1084" s="9"/>
      <c r="B1084" s="9"/>
      <c r="C1084" s="9"/>
      <c r="D1084" s="9"/>
      <c r="E1084" s="9"/>
      <c r="F1084" s="22"/>
      <c r="G1084" s="9"/>
    </row>
    <row r="1085" spans="1:7">
      <c r="A1085" s="9"/>
      <c r="B1085" s="9"/>
      <c r="C1085" s="9"/>
      <c r="D1085" s="9"/>
      <c r="E1085" s="9"/>
      <c r="F1085" s="22"/>
      <c r="G1085" s="9"/>
    </row>
    <row r="1086" spans="1:7">
      <c r="A1086" s="9"/>
      <c r="B1086" s="9"/>
      <c r="C1086" s="9"/>
      <c r="D1086" s="9"/>
      <c r="E1086" s="9"/>
      <c r="F1086" s="22"/>
      <c r="G1086" s="9"/>
    </row>
    <row r="1087" spans="1:7">
      <c r="A1087" s="9"/>
      <c r="B1087" s="9"/>
      <c r="C1087" s="9"/>
      <c r="D1087" s="9"/>
      <c r="E1087" s="9"/>
      <c r="F1087" s="22"/>
      <c r="G1087" s="9"/>
    </row>
    <row r="1088" spans="1:7">
      <c r="A1088" s="9"/>
      <c r="B1088" s="9"/>
      <c r="C1088" s="9"/>
      <c r="D1088" s="9"/>
      <c r="E1088" s="9"/>
      <c r="F1088" s="22"/>
      <c r="G1088" s="9"/>
    </row>
    <row r="1089" spans="1:7">
      <c r="A1089" s="9"/>
      <c r="B1089" s="9"/>
      <c r="C1089" s="9"/>
      <c r="D1089" s="9"/>
      <c r="E1089" s="9"/>
      <c r="F1089" s="22"/>
      <c r="G1089" s="9"/>
    </row>
    <row r="1090" spans="1:7">
      <c r="A1090" s="9"/>
      <c r="B1090" s="9"/>
      <c r="C1090" s="9"/>
      <c r="D1090" s="9"/>
      <c r="E1090" s="9"/>
      <c r="F1090" s="22"/>
      <c r="G1090" s="9"/>
    </row>
    <row r="1091" spans="1:7">
      <c r="A1091" s="9"/>
      <c r="B1091" s="9"/>
      <c r="C1091" s="9"/>
      <c r="D1091" s="9"/>
      <c r="E1091" s="9"/>
      <c r="F1091" s="22"/>
      <c r="G1091" s="9"/>
    </row>
    <row r="1092" spans="1:7">
      <c r="A1092" s="9"/>
      <c r="B1092" s="9"/>
      <c r="C1092" s="9"/>
      <c r="D1092" s="9"/>
      <c r="E1092" s="9"/>
      <c r="F1092" s="22"/>
      <c r="G1092" s="9"/>
    </row>
    <row r="1093" spans="1:7">
      <c r="A1093" s="9"/>
      <c r="B1093" s="9"/>
      <c r="C1093" s="9"/>
      <c r="D1093" s="9"/>
      <c r="E1093" s="9"/>
      <c r="F1093" s="22"/>
      <c r="G1093" s="9"/>
    </row>
    <row r="1094" spans="1:7">
      <c r="A1094" s="9"/>
      <c r="B1094" s="9"/>
      <c r="C1094" s="9"/>
      <c r="D1094" s="9"/>
      <c r="E1094" s="9"/>
      <c r="F1094" s="22"/>
      <c r="G1094" s="9"/>
    </row>
    <row r="1095" spans="1:7">
      <c r="A1095" s="9"/>
      <c r="B1095" s="9"/>
      <c r="C1095" s="9"/>
      <c r="D1095" s="9"/>
      <c r="E1095" s="9"/>
      <c r="F1095" s="22"/>
      <c r="G1095" s="9"/>
    </row>
    <row r="1096" spans="1:7">
      <c r="A1096" s="9"/>
      <c r="B1096" s="9"/>
      <c r="C1096" s="9"/>
      <c r="D1096" s="9"/>
      <c r="E1096" s="9"/>
      <c r="F1096" s="22"/>
      <c r="G1096" s="9"/>
    </row>
    <row r="1097" spans="1:7">
      <c r="A1097" s="9"/>
      <c r="B1097" s="9"/>
      <c r="C1097" s="9"/>
      <c r="D1097" s="9"/>
      <c r="E1097" s="9"/>
      <c r="F1097" s="22"/>
      <c r="G1097" s="9"/>
    </row>
    <row r="1098" spans="1:7">
      <c r="A1098" s="9"/>
      <c r="B1098" s="9"/>
      <c r="C1098" s="9"/>
      <c r="D1098" s="9"/>
      <c r="E1098" s="9"/>
      <c r="F1098" s="22"/>
      <c r="G1098" s="9"/>
    </row>
    <row r="1099" spans="1:7">
      <c r="A1099" s="9"/>
      <c r="B1099" s="9"/>
      <c r="C1099" s="9"/>
      <c r="D1099" s="9"/>
      <c r="E1099" s="9"/>
      <c r="F1099" s="22"/>
      <c r="G1099" s="9"/>
    </row>
    <row r="1100" spans="1:7">
      <c r="A1100" s="9"/>
      <c r="B1100" s="9"/>
      <c r="C1100" s="9"/>
      <c r="D1100" s="9"/>
      <c r="E1100" s="9"/>
      <c r="F1100" s="22"/>
      <c r="G1100" s="9"/>
    </row>
    <row r="1101" spans="1:7">
      <c r="A1101" s="9"/>
      <c r="B1101" s="9"/>
      <c r="C1101" s="9"/>
      <c r="D1101" s="9"/>
      <c r="E1101" s="9"/>
      <c r="F1101" s="22"/>
      <c r="G1101" s="9"/>
    </row>
    <row r="1102" spans="1:7">
      <c r="A1102" s="9"/>
      <c r="B1102" s="9"/>
      <c r="C1102" s="9"/>
      <c r="D1102" s="9"/>
      <c r="E1102" s="9"/>
      <c r="F1102" s="22"/>
      <c r="G1102" s="9"/>
    </row>
    <row r="1103" spans="1:7">
      <c r="A1103" s="9"/>
      <c r="B1103" s="9"/>
      <c r="C1103" s="9"/>
      <c r="D1103" s="9"/>
      <c r="E1103" s="9"/>
      <c r="F1103" s="22"/>
      <c r="G1103" s="9"/>
    </row>
    <row r="1104" spans="1:7">
      <c r="A1104" s="9"/>
      <c r="B1104" s="9"/>
      <c r="C1104" s="9"/>
      <c r="D1104" s="9"/>
      <c r="E1104" s="9"/>
      <c r="F1104" s="22"/>
      <c r="G1104" s="9"/>
    </row>
    <row r="1105" spans="1:7">
      <c r="A1105" s="9"/>
      <c r="B1105" s="9"/>
      <c r="C1105" s="9"/>
      <c r="D1105" s="9"/>
      <c r="E1105" s="9"/>
      <c r="F1105" s="22"/>
      <c r="G1105" s="9"/>
    </row>
    <row r="1106" spans="1:7">
      <c r="A1106" s="9"/>
      <c r="B1106" s="9"/>
      <c r="C1106" s="9"/>
      <c r="D1106" s="9"/>
      <c r="E1106" s="9"/>
      <c r="F1106" s="22"/>
      <c r="G1106" s="9"/>
    </row>
    <row r="1107" spans="1:7">
      <c r="A1107" s="9"/>
      <c r="B1107" s="9"/>
      <c r="C1107" s="9"/>
      <c r="D1107" s="9"/>
      <c r="E1107" s="9"/>
      <c r="F1107" s="22"/>
      <c r="G1107" s="9"/>
    </row>
    <row r="1108" spans="1:7">
      <c r="A1108" s="9"/>
      <c r="B1108" s="9"/>
      <c r="C1108" s="9"/>
      <c r="D1108" s="9"/>
      <c r="E1108" s="9"/>
      <c r="F1108" s="22"/>
      <c r="G1108" s="9"/>
    </row>
    <row r="1109" spans="1:7">
      <c r="A1109" s="9"/>
      <c r="B1109" s="9"/>
      <c r="C1109" s="9"/>
      <c r="D1109" s="9"/>
      <c r="E1109" s="9"/>
      <c r="F1109" s="22"/>
      <c r="G1109" s="9"/>
    </row>
    <row r="1110" spans="1:7">
      <c r="A1110" s="9"/>
      <c r="B1110" s="9"/>
      <c r="C1110" s="9"/>
      <c r="D1110" s="9"/>
      <c r="E1110" s="9"/>
      <c r="F1110" s="22"/>
      <c r="G1110" s="9"/>
    </row>
    <row r="1111" spans="1:7">
      <c r="A1111" s="9"/>
      <c r="B1111" s="9"/>
      <c r="C1111" s="9"/>
      <c r="D1111" s="9"/>
      <c r="E1111" s="9"/>
      <c r="F1111" s="22"/>
      <c r="G1111" s="9"/>
    </row>
    <row r="1112" spans="1:7">
      <c r="A1112" s="9"/>
      <c r="B1112" s="9"/>
      <c r="C1112" s="9"/>
      <c r="D1112" s="9"/>
      <c r="E1112" s="9"/>
      <c r="F1112" s="22"/>
      <c r="G1112" s="9"/>
    </row>
    <row r="1113" spans="1:7">
      <c r="A1113" s="9"/>
      <c r="B1113" s="9"/>
      <c r="C1113" s="9"/>
      <c r="D1113" s="9"/>
      <c r="E1113" s="9"/>
      <c r="F1113" s="22"/>
      <c r="G1113" s="9"/>
    </row>
    <row r="1114" spans="1:7">
      <c r="A1114" s="9"/>
      <c r="B1114" s="9"/>
      <c r="C1114" s="9"/>
      <c r="D1114" s="9"/>
      <c r="E1114" s="9"/>
      <c r="F1114" s="22"/>
      <c r="G1114" s="9"/>
    </row>
    <row r="1115" spans="1:7">
      <c r="A1115" s="9"/>
      <c r="B1115" s="9"/>
      <c r="C1115" s="9"/>
      <c r="D1115" s="9"/>
      <c r="E1115" s="9"/>
      <c r="F1115" s="22"/>
      <c r="G1115" s="9"/>
    </row>
    <row r="1116" spans="1:7">
      <c r="A1116" s="9"/>
      <c r="B1116" s="9"/>
      <c r="C1116" s="9"/>
      <c r="D1116" s="9"/>
      <c r="E1116" s="9"/>
      <c r="F1116" s="22"/>
      <c r="G1116" s="9"/>
    </row>
    <row r="1117" spans="1:7">
      <c r="A1117" s="9"/>
      <c r="B1117" s="9"/>
      <c r="C1117" s="9"/>
      <c r="D1117" s="9"/>
      <c r="E1117" s="9"/>
      <c r="F1117" s="22"/>
      <c r="G1117" s="9"/>
    </row>
    <row r="1118" spans="1:7">
      <c r="A1118" s="9"/>
      <c r="B1118" s="9"/>
      <c r="C1118" s="9"/>
      <c r="D1118" s="9"/>
      <c r="E1118" s="9"/>
      <c r="F1118" s="22"/>
      <c r="G1118" s="9"/>
    </row>
    <row r="1119" spans="1:7">
      <c r="A1119" s="9"/>
      <c r="B1119" s="9"/>
      <c r="C1119" s="9"/>
      <c r="D1119" s="9"/>
      <c r="E1119" s="9"/>
      <c r="F1119" s="22"/>
      <c r="G1119" s="9"/>
    </row>
    <row r="1120" spans="1:7">
      <c r="A1120" s="9"/>
      <c r="B1120" s="9"/>
      <c r="C1120" s="9"/>
      <c r="D1120" s="9"/>
      <c r="E1120" s="9"/>
      <c r="F1120" s="22"/>
      <c r="G1120" s="9"/>
    </row>
    <row r="1121" spans="1:7">
      <c r="A1121" s="9"/>
      <c r="B1121" s="9"/>
      <c r="C1121" s="9"/>
      <c r="D1121" s="9"/>
      <c r="E1121" s="9"/>
      <c r="F1121" s="22"/>
      <c r="G1121" s="9"/>
    </row>
    <row r="1122" spans="1:7">
      <c r="A1122" s="9"/>
      <c r="B1122" s="9"/>
      <c r="C1122" s="9"/>
      <c r="D1122" s="9"/>
      <c r="E1122" s="9"/>
      <c r="F1122" s="22"/>
      <c r="G1122" s="9"/>
    </row>
    <row r="1123" spans="1:7">
      <c r="A1123" s="9"/>
      <c r="B1123" s="9"/>
      <c r="C1123" s="9"/>
      <c r="D1123" s="9"/>
      <c r="E1123" s="9"/>
      <c r="F1123" s="22"/>
      <c r="G1123" s="9"/>
    </row>
    <row r="1124" spans="1:7">
      <c r="A1124" s="9"/>
      <c r="B1124" s="9"/>
      <c r="C1124" s="9"/>
      <c r="D1124" s="9"/>
      <c r="E1124" s="9"/>
      <c r="F1124" s="22"/>
      <c r="G1124" s="9"/>
    </row>
    <row r="1125" spans="1:7">
      <c r="A1125" s="9"/>
      <c r="B1125" s="9"/>
      <c r="C1125" s="9"/>
      <c r="D1125" s="9"/>
      <c r="E1125" s="9"/>
      <c r="F1125" s="22"/>
      <c r="G1125" s="9"/>
    </row>
    <row r="1126" spans="1:7">
      <c r="A1126" s="9"/>
      <c r="B1126" s="9"/>
      <c r="C1126" s="9"/>
      <c r="D1126" s="9"/>
      <c r="E1126" s="9"/>
      <c r="F1126" s="22"/>
      <c r="G1126" s="9"/>
    </row>
    <row r="1127" spans="1:7">
      <c r="A1127" s="9"/>
      <c r="B1127" s="9"/>
      <c r="C1127" s="9"/>
      <c r="D1127" s="9"/>
      <c r="E1127" s="9"/>
      <c r="F1127" s="22"/>
      <c r="G1127" s="9"/>
    </row>
    <row r="1128" spans="1:7">
      <c r="A1128" s="9"/>
      <c r="B1128" s="9"/>
      <c r="C1128" s="9"/>
      <c r="D1128" s="9"/>
      <c r="E1128" s="9"/>
      <c r="F1128" s="22"/>
      <c r="G1128" s="9"/>
    </row>
    <row r="1129" spans="1:7">
      <c r="A1129" s="9"/>
      <c r="B1129" s="9"/>
      <c r="C1129" s="9"/>
      <c r="D1129" s="9"/>
      <c r="E1129" s="9"/>
      <c r="F1129" s="22"/>
      <c r="G1129" s="9"/>
    </row>
    <row r="1130" spans="1:7">
      <c r="A1130" s="9"/>
      <c r="B1130" s="9"/>
      <c r="C1130" s="9"/>
      <c r="D1130" s="9"/>
      <c r="E1130" s="9"/>
      <c r="F1130" s="22"/>
      <c r="G1130" s="9"/>
    </row>
    <row r="1131" spans="1:7">
      <c r="A1131" s="9"/>
      <c r="B1131" s="9"/>
      <c r="C1131" s="9"/>
      <c r="D1131" s="9"/>
      <c r="E1131" s="9"/>
      <c r="F1131" s="22"/>
      <c r="G1131" s="9"/>
    </row>
    <row r="1132" spans="1:7">
      <c r="A1132" s="9"/>
      <c r="B1132" s="9"/>
      <c r="C1132" s="9"/>
      <c r="D1132" s="9"/>
      <c r="E1132" s="9"/>
      <c r="F1132" s="22"/>
      <c r="G1132" s="9"/>
    </row>
    <row r="1133" spans="1:7">
      <c r="A1133" s="9"/>
      <c r="B1133" s="9"/>
      <c r="C1133" s="9"/>
      <c r="D1133" s="9"/>
      <c r="E1133" s="9"/>
      <c r="F1133" s="22"/>
      <c r="G1133" s="9"/>
    </row>
    <row r="1134" spans="1:7">
      <c r="A1134" s="9"/>
      <c r="B1134" s="9"/>
      <c r="C1134" s="9"/>
      <c r="D1134" s="9"/>
      <c r="E1134" s="9"/>
      <c r="F1134" s="22"/>
      <c r="G1134" s="9"/>
    </row>
    <row r="1135" spans="1:7">
      <c r="A1135" s="9"/>
      <c r="B1135" s="9"/>
      <c r="C1135" s="9"/>
      <c r="D1135" s="9"/>
      <c r="E1135" s="9"/>
      <c r="F1135" s="22"/>
      <c r="G1135" s="9"/>
    </row>
    <row r="1136" spans="1:7">
      <c r="A1136" s="9"/>
      <c r="B1136" s="9"/>
      <c r="C1136" s="9"/>
      <c r="D1136" s="9"/>
      <c r="E1136" s="9"/>
      <c r="F1136" s="22"/>
      <c r="G1136" s="9"/>
    </row>
    <row r="1137" spans="1:7">
      <c r="A1137" s="9"/>
      <c r="B1137" s="9"/>
      <c r="C1137" s="9"/>
      <c r="D1137" s="9"/>
      <c r="E1137" s="9"/>
      <c r="F1137" s="22"/>
      <c r="G1137" s="9"/>
    </row>
    <row r="1138" spans="1:7">
      <c r="A1138" s="9"/>
      <c r="B1138" s="9"/>
      <c r="C1138" s="9"/>
      <c r="D1138" s="9"/>
      <c r="E1138" s="9"/>
      <c r="F1138" s="22"/>
      <c r="G1138" s="9"/>
    </row>
    <row r="1139" spans="1:7">
      <c r="A1139" s="9"/>
      <c r="B1139" s="9"/>
      <c r="C1139" s="9"/>
      <c r="D1139" s="9"/>
      <c r="E1139" s="9"/>
      <c r="F1139" s="22"/>
      <c r="G1139" s="9"/>
    </row>
    <row r="1140" spans="1:7">
      <c r="A1140" s="9"/>
      <c r="B1140" s="9"/>
      <c r="C1140" s="9"/>
      <c r="D1140" s="9"/>
      <c r="E1140" s="9"/>
      <c r="F1140" s="22"/>
      <c r="G1140" s="9"/>
    </row>
    <row r="1141" spans="1:7">
      <c r="A1141" s="9"/>
      <c r="B1141" s="9"/>
      <c r="C1141" s="9"/>
      <c r="D1141" s="9"/>
      <c r="E1141" s="9"/>
      <c r="F1141" s="22"/>
      <c r="G1141" s="9"/>
    </row>
    <row r="1142" spans="1:7">
      <c r="A1142" s="9"/>
      <c r="B1142" s="9"/>
      <c r="C1142" s="9"/>
      <c r="D1142" s="9"/>
      <c r="E1142" s="9"/>
      <c r="F1142" s="22"/>
      <c r="G1142" s="9"/>
    </row>
    <row r="1143" spans="1:7">
      <c r="A1143" s="9"/>
      <c r="B1143" s="9"/>
      <c r="C1143" s="9"/>
      <c r="D1143" s="9"/>
      <c r="E1143" s="9"/>
      <c r="F1143" s="22"/>
      <c r="G1143" s="9"/>
    </row>
    <row r="1144" spans="1:7">
      <c r="A1144" s="9"/>
      <c r="B1144" s="9"/>
      <c r="C1144" s="9"/>
      <c r="D1144" s="9"/>
      <c r="E1144" s="9"/>
      <c r="F1144" s="22"/>
      <c r="G1144" s="9"/>
    </row>
    <row r="1145" spans="1:7">
      <c r="A1145" s="9"/>
      <c r="B1145" s="9"/>
      <c r="C1145" s="9"/>
      <c r="D1145" s="9"/>
      <c r="E1145" s="9"/>
      <c r="F1145" s="22"/>
      <c r="G1145" s="9"/>
    </row>
    <row r="1146" spans="1:7">
      <c r="A1146" s="9"/>
      <c r="B1146" s="9"/>
      <c r="C1146" s="9"/>
      <c r="D1146" s="9"/>
      <c r="E1146" s="9"/>
      <c r="F1146" s="22"/>
      <c r="G1146" s="9"/>
    </row>
    <row r="1147" spans="1:7">
      <c r="A1147" s="9"/>
      <c r="B1147" s="9"/>
      <c r="C1147" s="9"/>
      <c r="D1147" s="9"/>
      <c r="E1147" s="9"/>
      <c r="F1147" s="22"/>
      <c r="G1147" s="9"/>
    </row>
    <row r="1148" spans="1:7">
      <c r="A1148" s="9"/>
      <c r="B1148" s="9"/>
      <c r="C1148" s="9"/>
      <c r="D1148" s="9"/>
      <c r="E1148" s="9"/>
      <c r="F1148" s="22"/>
      <c r="G1148" s="9"/>
    </row>
    <row r="1149" spans="1:7">
      <c r="A1149" s="9"/>
      <c r="B1149" s="9"/>
      <c r="C1149" s="9"/>
      <c r="D1149" s="9"/>
      <c r="E1149" s="9"/>
      <c r="F1149" s="22"/>
      <c r="G1149" s="9"/>
    </row>
    <row r="1150" spans="1:7">
      <c r="A1150" s="9"/>
      <c r="B1150" s="9"/>
      <c r="C1150" s="9"/>
      <c r="D1150" s="9"/>
      <c r="E1150" s="9"/>
      <c r="F1150" s="22"/>
      <c r="G1150" s="9"/>
    </row>
    <row r="1151" spans="1:7">
      <c r="A1151" s="9"/>
      <c r="B1151" s="9"/>
      <c r="C1151" s="9"/>
      <c r="D1151" s="9"/>
      <c r="E1151" s="9"/>
      <c r="F1151" s="22"/>
      <c r="G1151" s="9"/>
    </row>
    <row r="1152" spans="1:7">
      <c r="A1152" s="9"/>
      <c r="B1152" s="9"/>
      <c r="C1152" s="9"/>
      <c r="D1152" s="9"/>
      <c r="E1152" s="9"/>
      <c r="F1152" s="22"/>
      <c r="G1152" s="9"/>
    </row>
    <row r="1153" spans="1:7">
      <c r="A1153" s="9"/>
      <c r="B1153" s="9"/>
      <c r="C1153" s="9"/>
      <c r="D1153" s="9"/>
      <c r="E1153" s="9"/>
      <c r="F1153" s="22"/>
      <c r="G1153" s="9"/>
    </row>
    <row r="1154" spans="1:7">
      <c r="A1154" s="9"/>
      <c r="B1154" s="9"/>
      <c r="C1154" s="9"/>
      <c r="D1154" s="9"/>
      <c r="E1154" s="9"/>
      <c r="F1154" s="22"/>
      <c r="G1154" s="9"/>
    </row>
    <row r="1155" spans="1:7">
      <c r="A1155" s="9"/>
      <c r="B1155" s="9"/>
      <c r="C1155" s="9"/>
      <c r="D1155" s="9"/>
      <c r="E1155" s="9"/>
      <c r="F1155" s="22"/>
      <c r="G1155" s="9"/>
    </row>
    <row r="1156" spans="1:7">
      <c r="A1156" s="9"/>
      <c r="B1156" s="9"/>
      <c r="C1156" s="9"/>
      <c r="D1156" s="9"/>
      <c r="E1156" s="9"/>
      <c r="F1156" s="22"/>
      <c r="G1156" s="9"/>
    </row>
    <row r="1157" spans="1:7">
      <c r="A1157" s="9"/>
      <c r="B1157" s="9"/>
      <c r="C1157" s="9"/>
      <c r="D1157" s="9"/>
      <c r="E1157" s="9"/>
      <c r="F1157" s="22"/>
      <c r="G1157" s="9"/>
    </row>
    <row r="1158" spans="1:7">
      <c r="A1158" s="9"/>
      <c r="B1158" s="9"/>
      <c r="C1158" s="9"/>
      <c r="D1158" s="9"/>
      <c r="E1158" s="9"/>
      <c r="F1158" s="22"/>
      <c r="G1158" s="9"/>
    </row>
    <row r="1159" spans="1:7">
      <c r="A1159" s="9"/>
      <c r="B1159" s="9"/>
      <c r="C1159" s="9"/>
      <c r="D1159" s="9"/>
      <c r="E1159" s="9"/>
      <c r="F1159" s="22"/>
      <c r="G1159" s="9"/>
    </row>
    <row r="1160" spans="1:7">
      <c r="A1160" s="9"/>
      <c r="B1160" s="9"/>
      <c r="C1160" s="9"/>
      <c r="D1160" s="9"/>
      <c r="E1160" s="9"/>
      <c r="F1160" s="22"/>
      <c r="G1160" s="9"/>
    </row>
    <row r="1161" spans="1:7">
      <c r="A1161" s="9"/>
      <c r="B1161" s="9"/>
      <c r="C1161" s="9"/>
      <c r="D1161" s="9"/>
      <c r="E1161" s="9"/>
      <c r="F1161" s="22"/>
      <c r="G1161" s="9"/>
    </row>
    <row r="1162" spans="1:7">
      <c r="A1162" s="9"/>
      <c r="B1162" s="9"/>
      <c r="C1162" s="9"/>
      <c r="D1162" s="9"/>
      <c r="E1162" s="9"/>
      <c r="F1162" s="22"/>
      <c r="G1162" s="9"/>
    </row>
    <row r="1163" spans="1:7">
      <c r="A1163" s="9"/>
      <c r="B1163" s="9"/>
      <c r="C1163" s="9"/>
      <c r="D1163" s="9"/>
      <c r="E1163" s="9"/>
      <c r="F1163" s="22"/>
      <c r="G1163" s="9"/>
    </row>
    <row r="1164" spans="1:7">
      <c r="A1164" s="9"/>
      <c r="B1164" s="9"/>
      <c r="C1164" s="9"/>
      <c r="D1164" s="9"/>
      <c r="E1164" s="9"/>
      <c r="F1164" s="22"/>
      <c r="G1164" s="9"/>
    </row>
    <row r="1165" spans="1:7">
      <c r="A1165" s="9"/>
      <c r="B1165" s="9"/>
      <c r="C1165" s="9"/>
      <c r="D1165" s="9"/>
      <c r="E1165" s="9"/>
      <c r="F1165" s="22"/>
      <c r="G1165" s="9"/>
    </row>
    <row r="1166" spans="1:7">
      <c r="A1166" s="9"/>
      <c r="B1166" s="9"/>
      <c r="C1166" s="9"/>
      <c r="D1166" s="9"/>
      <c r="E1166" s="9"/>
      <c r="F1166" s="22"/>
      <c r="G1166" s="9"/>
    </row>
    <row r="1167" spans="1:7">
      <c r="A1167" s="9"/>
      <c r="B1167" s="9"/>
      <c r="C1167" s="9"/>
      <c r="D1167" s="9"/>
      <c r="E1167" s="9"/>
      <c r="F1167" s="22"/>
      <c r="G1167" s="9"/>
    </row>
    <row r="1168" spans="1:7">
      <c r="A1168" s="9"/>
      <c r="B1168" s="9"/>
      <c r="C1168" s="9"/>
      <c r="D1168" s="9"/>
      <c r="E1168" s="9"/>
      <c r="F1168" s="22"/>
      <c r="G1168" s="9"/>
    </row>
    <row r="1169" spans="1:7">
      <c r="A1169" s="9"/>
      <c r="B1169" s="9"/>
      <c r="C1169" s="9"/>
      <c r="D1169" s="9"/>
      <c r="E1169" s="9"/>
      <c r="F1169" s="22"/>
      <c r="G1169" s="9"/>
    </row>
    <row r="1170" spans="1:7">
      <c r="A1170" s="9"/>
      <c r="B1170" s="9"/>
      <c r="C1170" s="9"/>
      <c r="D1170" s="9"/>
      <c r="E1170" s="9"/>
      <c r="F1170" s="22"/>
      <c r="G1170" s="9"/>
    </row>
    <row r="1171" spans="1:7">
      <c r="A1171" s="9"/>
      <c r="B1171" s="9"/>
      <c r="C1171" s="9"/>
      <c r="D1171" s="9"/>
      <c r="E1171" s="9"/>
      <c r="F1171" s="22"/>
      <c r="G1171" s="9"/>
    </row>
    <row r="1172" spans="1:7">
      <c r="A1172" s="9"/>
      <c r="B1172" s="9"/>
      <c r="C1172" s="9"/>
      <c r="D1172" s="9"/>
      <c r="E1172" s="9"/>
      <c r="F1172" s="22"/>
      <c r="G1172" s="9"/>
    </row>
    <row r="1173" spans="1:7">
      <c r="A1173" s="9"/>
      <c r="B1173" s="9"/>
      <c r="C1173" s="9"/>
      <c r="D1173" s="9"/>
      <c r="E1173" s="9"/>
      <c r="F1173" s="22"/>
      <c r="G1173" s="9"/>
    </row>
    <row r="1174" spans="1:7">
      <c r="A1174" s="9"/>
      <c r="B1174" s="9"/>
      <c r="C1174" s="9"/>
      <c r="D1174" s="9"/>
      <c r="E1174" s="9"/>
      <c r="F1174" s="22"/>
      <c r="G1174" s="9"/>
    </row>
    <row r="1175" spans="1:7">
      <c r="A1175" s="9"/>
      <c r="B1175" s="9"/>
      <c r="C1175" s="9"/>
      <c r="D1175" s="9"/>
      <c r="E1175" s="9"/>
      <c r="F1175" s="22"/>
      <c r="G1175" s="9"/>
    </row>
    <row r="1176" spans="1:7">
      <c r="A1176" s="9"/>
      <c r="B1176" s="9"/>
      <c r="C1176" s="9"/>
      <c r="D1176" s="9"/>
      <c r="E1176" s="9"/>
      <c r="F1176" s="22"/>
      <c r="G1176" s="9"/>
    </row>
    <row r="1177" spans="1:7">
      <c r="A1177" s="9"/>
      <c r="B1177" s="9"/>
      <c r="C1177" s="9"/>
      <c r="D1177" s="9"/>
      <c r="E1177" s="9"/>
      <c r="F1177" s="22"/>
      <c r="G1177" s="9"/>
    </row>
    <row r="1178" spans="1:7">
      <c r="A1178" s="9"/>
      <c r="B1178" s="9"/>
      <c r="C1178" s="9"/>
      <c r="D1178" s="9"/>
      <c r="E1178" s="9"/>
      <c r="F1178" s="22"/>
      <c r="G1178" s="9"/>
    </row>
    <row r="1179" spans="1:7">
      <c r="A1179" s="9"/>
      <c r="B1179" s="9"/>
      <c r="C1179" s="9"/>
      <c r="D1179" s="9"/>
      <c r="E1179" s="9"/>
      <c r="F1179" s="22"/>
      <c r="G1179" s="9"/>
    </row>
    <row r="1180" spans="1:7">
      <c r="A1180" s="9"/>
      <c r="B1180" s="9"/>
      <c r="C1180" s="9"/>
      <c r="D1180" s="9"/>
      <c r="E1180" s="9"/>
      <c r="F1180" s="22"/>
      <c r="G1180" s="9"/>
    </row>
    <row r="1181" spans="1:7">
      <c r="A1181" s="9"/>
      <c r="B1181" s="9"/>
      <c r="C1181" s="9"/>
      <c r="D1181" s="9"/>
      <c r="E1181" s="9"/>
      <c r="F1181" s="22"/>
      <c r="G1181" s="9"/>
    </row>
    <row r="1182" spans="1:7">
      <c r="A1182" s="9"/>
      <c r="B1182" s="9"/>
      <c r="C1182" s="9"/>
      <c r="D1182" s="9"/>
      <c r="E1182" s="9"/>
      <c r="F1182" s="22"/>
      <c r="G1182" s="9"/>
    </row>
    <row r="1183" spans="1:7">
      <c r="A1183" s="9"/>
      <c r="B1183" s="9"/>
      <c r="C1183" s="9"/>
      <c r="D1183" s="9"/>
      <c r="E1183" s="9"/>
      <c r="F1183" s="22"/>
      <c r="G1183" s="9"/>
    </row>
    <row r="1184" spans="1:7">
      <c r="A1184" s="9"/>
      <c r="B1184" s="9"/>
      <c r="C1184" s="9"/>
      <c r="D1184" s="9"/>
      <c r="E1184" s="9"/>
      <c r="F1184" s="22"/>
      <c r="G1184" s="9"/>
    </row>
    <row r="1185" spans="1:7">
      <c r="A1185" s="9"/>
      <c r="B1185" s="9"/>
      <c r="C1185" s="9"/>
      <c r="D1185" s="9"/>
      <c r="E1185" s="9"/>
      <c r="F1185" s="22"/>
      <c r="G1185" s="9"/>
    </row>
    <row r="1186" spans="1:7">
      <c r="A1186" s="9"/>
      <c r="B1186" s="9"/>
      <c r="C1186" s="9"/>
      <c r="D1186" s="9"/>
      <c r="E1186" s="9"/>
      <c r="F1186" s="22"/>
      <c r="G1186" s="9"/>
    </row>
    <row r="1187" spans="1:7">
      <c r="A1187" s="9"/>
      <c r="B1187" s="9"/>
      <c r="C1187" s="9"/>
      <c r="D1187" s="9"/>
      <c r="E1187" s="9"/>
      <c r="F1187" s="22"/>
      <c r="G1187" s="9"/>
    </row>
    <row r="1188" spans="1:7">
      <c r="A1188" s="9"/>
      <c r="B1188" s="9"/>
      <c r="C1188" s="9"/>
      <c r="D1188" s="9"/>
      <c r="E1188" s="9"/>
      <c r="F1188" s="22"/>
      <c r="G1188" s="9"/>
    </row>
    <row r="1189" spans="1:7">
      <c r="A1189" s="9"/>
      <c r="B1189" s="9"/>
      <c r="C1189" s="9"/>
      <c r="D1189" s="9"/>
      <c r="E1189" s="9"/>
      <c r="F1189" s="22"/>
      <c r="G1189" s="9"/>
    </row>
    <row r="1190" spans="1:7">
      <c r="A1190" s="9"/>
      <c r="B1190" s="9"/>
      <c r="C1190" s="9"/>
      <c r="D1190" s="9"/>
      <c r="E1190" s="9"/>
      <c r="F1190" s="22"/>
      <c r="G1190" s="9"/>
    </row>
    <row r="1191" spans="1:7">
      <c r="A1191" s="9"/>
      <c r="B1191" s="9"/>
      <c r="C1191" s="9"/>
      <c r="D1191" s="9"/>
      <c r="E1191" s="9"/>
      <c r="F1191" s="22"/>
      <c r="G1191" s="9"/>
    </row>
    <row r="1192" spans="1:7">
      <c r="A1192" s="9"/>
      <c r="B1192" s="9"/>
      <c r="C1192" s="9"/>
      <c r="D1192" s="9"/>
      <c r="E1192" s="9"/>
      <c r="F1192" s="22"/>
      <c r="G1192" s="9"/>
    </row>
    <row r="1193" spans="1:7">
      <c r="A1193" s="9"/>
      <c r="B1193" s="9"/>
      <c r="C1193" s="9"/>
      <c r="D1193" s="9"/>
      <c r="E1193" s="9"/>
      <c r="F1193" s="22"/>
      <c r="G1193" s="9"/>
    </row>
    <row r="1194" spans="1:7">
      <c r="A1194" s="9"/>
      <c r="B1194" s="9"/>
      <c r="C1194" s="9"/>
      <c r="D1194" s="9"/>
      <c r="E1194" s="9"/>
      <c r="F1194" s="22"/>
      <c r="G1194" s="9"/>
    </row>
    <row r="1195" spans="1:7">
      <c r="A1195" s="9"/>
      <c r="B1195" s="9"/>
      <c r="C1195" s="9"/>
      <c r="D1195" s="9"/>
      <c r="E1195" s="9"/>
      <c r="F1195" s="22"/>
      <c r="G1195" s="9"/>
    </row>
    <row r="1196" spans="1:7">
      <c r="A1196" s="9"/>
      <c r="B1196" s="9"/>
      <c r="C1196" s="9"/>
      <c r="D1196" s="9"/>
      <c r="E1196" s="9"/>
      <c r="F1196" s="22"/>
      <c r="G1196" s="9"/>
    </row>
    <row r="1197" spans="1:7">
      <c r="A1197" s="9"/>
      <c r="B1197" s="9"/>
      <c r="C1197" s="9"/>
      <c r="D1197" s="9"/>
      <c r="E1197" s="9"/>
      <c r="F1197" s="22"/>
      <c r="G1197" s="9"/>
    </row>
    <row r="1198" spans="1:7">
      <c r="A1198" s="9"/>
      <c r="B1198" s="9"/>
      <c r="C1198" s="9"/>
      <c r="D1198" s="9"/>
      <c r="E1198" s="9"/>
      <c r="F1198" s="22"/>
      <c r="G1198" s="9"/>
    </row>
    <row r="1199" spans="1:7">
      <c r="A1199" s="9"/>
      <c r="B1199" s="9"/>
      <c r="C1199" s="9"/>
      <c r="D1199" s="9"/>
      <c r="E1199" s="9"/>
      <c r="F1199" s="22"/>
      <c r="G1199" s="9"/>
    </row>
    <row r="1200" spans="1:7">
      <c r="A1200" s="9"/>
      <c r="B1200" s="9"/>
      <c r="C1200" s="9"/>
      <c r="D1200" s="9"/>
      <c r="E1200" s="9"/>
      <c r="F1200" s="22"/>
      <c r="G1200" s="9"/>
    </row>
    <row r="1201" spans="1:7">
      <c r="A1201" s="9"/>
      <c r="B1201" s="9"/>
      <c r="C1201" s="9"/>
      <c r="D1201" s="9"/>
      <c r="E1201" s="9"/>
      <c r="F1201" s="22"/>
      <c r="G1201" s="9"/>
    </row>
    <row r="1202" spans="1:7">
      <c r="A1202" s="9"/>
      <c r="B1202" s="9"/>
      <c r="C1202" s="9"/>
      <c r="D1202" s="9"/>
      <c r="E1202" s="9"/>
      <c r="F1202" s="22"/>
      <c r="G1202" s="9"/>
    </row>
    <row r="1203" spans="1:7">
      <c r="A1203" s="9"/>
      <c r="B1203" s="9"/>
      <c r="C1203" s="9"/>
      <c r="D1203" s="9"/>
      <c r="E1203" s="9"/>
      <c r="F1203" s="22"/>
      <c r="G1203" s="9"/>
    </row>
    <row r="1204" spans="1:7">
      <c r="A1204" s="9"/>
      <c r="B1204" s="9"/>
      <c r="C1204" s="9"/>
      <c r="D1204" s="9"/>
      <c r="E1204" s="9"/>
      <c r="F1204" s="22"/>
      <c r="G1204" s="9"/>
    </row>
    <row r="1205" spans="1:7">
      <c r="A1205" s="9"/>
      <c r="B1205" s="9"/>
      <c r="C1205" s="9"/>
      <c r="D1205" s="9"/>
      <c r="E1205" s="9"/>
      <c r="F1205" s="22"/>
      <c r="G1205" s="9"/>
    </row>
    <row r="1206" spans="1:7">
      <c r="A1206" s="9"/>
      <c r="B1206" s="9"/>
      <c r="C1206" s="9"/>
      <c r="D1206" s="9"/>
      <c r="E1206" s="9"/>
      <c r="F1206" s="22"/>
      <c r="G1206" s="9"/>
    </row>
    <row r="1207" spans="1:7">
      <c r="A1207" s="9"/>
      <c r="B1207" s="9"/>
      <c r="C1207" s="9"/>
      <c r="D1207" s="9"/>
      <c r="E1207" s="9"/>
      <c r="F1207" s="22"/>
      <c r="G1207" s="9"/>
    </row>
    <row r="1208" spans="1:7">
      <c r="A1208" s="9"/>
      <c r="B1208" s="9"/>
      <c r="C1208" s="9"/>
      <c r="D1208" s="9"/>
      <c r="E1208" s="9"/>
      <c r="F1208" s="22"/>
      <c r="G1208" s="9"/>
    </row>
    <row r="1209" spans="1:7">
      <c r="A1209" s="9"/>
      <c r="B1209" s="9"/>
      <c r="C1209" s="9"/>
      <c r="D1209" s="9"/>
      <c r="E1209" s="9"/>
      <c r="F1209" s="22"/>
      <c r="G1209" s="9"/>
    </row>
    <row r="1210" spans="1:7">
      <c r="A1210" s="9"/>
      <c r="B1210" s="9"/>
      <c r="C1210" s="9"/>
      <c r="D1210" s="9"/>
      <c r="E1210" s="9"/>
      <c r="F1210" s="22"/>
      <c r="G1210" s="9"/>
    </row>
    <row r="1211" spans="1:7">
      <c r="A1211" s="9"/>
      <c r="B1211" s="9"/>
      <c r="C1211" s="9"/>
      <c r="D1211" s="9"/>
      <c r="E1211" s="9"/>
      <c r="F1211" s="22"/>
      <c r="G1211" s="9"/>
    </row>
    <row r="1212" spans="1:7">
      <c r="A1212" s="9"/>
      <c r="B1212" s="9"/>
      <c r="C1212" s="9"/>
      <c r="D1212" s="9"/>
      <c r="E1212" s="9"/>
      <c r="F1212" s="22"/>
      <c r="G1212" s="9"/>
    </row>
    <row r="1213" spans="1:7">
      <c r="A1213" s="9"/>
      <c r="B1213" s="9"/>
      <c r="C1213" s="9"/>
      <c r="D1213" s="9"/>
      <c r="E1213" s="9"/>
      <c r="F1213" s="22"/>
      <c r="G1213" s="9"/>
    </row>
    <row r="1214" spans="1:7">
      <c r="A1214" s="9"/>
      <c r="B1214" s="9"/>
      <c r="C1214" s="9"/>
      <c r="D1214" s="9"/>
      <c r="E1214" s="9"/>
      <c r="F1214" s="22"/>
      <c r="G1214" s="9"/>
    </row>
    <row r="1215" spans="1:7">
      <c r="A1215" s="9"/>
      <c r="B1215" s="9"/>
      <c r="C1215" s="9"/>
      <c r="D1215" s="9"/>
      <c r="E1215" s="9"/>
      <c r="F1215" s="22"/>
      <c r="G1215" s="9"/>
    </row>
    <row r="1216" spans="1:7">
      <c r="A1216" s="9"/>
      <c r="B1216" s="9"/>
      <c r="C1216" s="9"/>
      <c r="D1216" s="9"/>
      <c r="E1216" s="9"/>
      <c r="F1216" s="22"/>
      <c r="G1216" s="9"/>
    </row>
    <row r="1217" spans="1:7">
      <c r="A1217" s="9"/>
      <c r="B1217" s="9"/>
      <c r="C1217" s="9"/>
      <c r="D1217" s="9"/>
      <c r="E1217" s="9"/>
      <c r="F1217" s="22"/>
      <c r="G1217" s="9"/>
    </row>
    <row r="1218" spans="1:7">
      <c r="A1218" s="9"/>
      <c r="B1218" s="9"/>
      <c r="C1218" s="9"/>
      <c r="D1218" s="9"/>
      <c r="E1218" s="9"/>
      <c r="F1218" s="22"/>
      <c r="G1218" s="9"/>
    </row>
    <row r="1219" spans="1:7">
      <c r="A1219" s="9"/>
      <c r="B1219" s="9"/>
      <c r="C1219" s="9"/>
      <c r="D1219" s="9"/>
      <c r="E1219" s="9"/>
      <c r="F1219" s="22"/>
      <c r="G1219" s="9"/>
    </row>
    <row r="1220" spans="1:7">
      <c r="A1220" s="9"/>
      <c r="B1220" s="9"/>
      <c r="C1220" s="9"/>
      <c r="D1220" s="9"/>
      <c r="E1220" s="9"/>
      <c r="F1220" s="22"/>
      <c r="G1220" s="9"/>
    </row>
    <row r="1221" spans="1:7">
      <c r="A1221" s="9"/>
      <c r="B1221" s="9"/>
      <c r="C1221" s="9"/>
      <c r="D1221" s="9"/>
      <c r="E1221" s="9"/>
      <c r="F1221" s="22"/>
      <c r="G1221" s="9"/>
    </row>
    <row r="1222" spans="1:7">
      <c r="A1222" s="9"/>
      <c r="B1222" s="9"/>
      <c r="C1222" s="9"/>
      <c r="D1222" s="9"/>
      <c r="E1222" s="9"/>
      <c r="F1222" s="22"/>
      <c r="G1222" s="9"/>
    </row>
    <row r="1223" spans="1:7">
      <c r="A1223" s="9"/>
      <c r="B1223" s="9"/>
      <c r="C1223" s="9"/>
      <c r="D1223" s="9"/>
      <c r="E1223" s="9"/>
      <c r="F1223" s="22"/>
      <c r="G1223" s="9"/>
    </row>
    <row r="1224" spans="1:7">
      <c r="A1224" s="9"/>
      <c r="B1224" s="9"/>
      <c r="C1224" s="9"/>
      <c r="D1224" s="9"/>
      <c r="E1224" s="9"/>
      <c r="F1224" s="22"/>
      <c r="G1224" s="9"/>
    </row>
    <row r="1225" spans="1:7">
      <c r="A1225" s="9"/>
      <c r="B1225" s="9"/>
      <c r="C1225" s="9"/>
      <c r="D1225" s="9"/>
      <c r="E1225" s="9"/>
      <c r="F1225" s="22"/>
      <c r="G1225" s="9"/>
    </row>
    <row r="1226" spans="1:7">
      <c r="A1226" s="9"/>
      <c r="B1226" s="9"/>
      <c r="C1226" s="9"/>
      <c r="D1226" s="9"/>
      <c r="E1226" s="9"/>
      <c r="F1226" s="22"/>
      <c r="G1226" s="9"/>
    </row>
    <row r="1227" spans="1:7">
      <c r="A1227" s="9"/>
      <c r="B1227" s="9"/>
      <c r="C1227" s="9"/>
      <c r="D1227" s="9"/>
      <c r="E1227" s="9"/>
      <c r="F1227" s="22"/>
      <c r="G1227" s="9"/>
    </row>
    <row r="1228" spans="1:7">
      <c r="A1228" s="9"/>
      <c r="B1228" s="9"/>
      <c r="C1228" s="9"/>
      <c r="D1228" s="9"/>
      <c r="E1228" s="9"/>
      <c r="F1228" s="22"/>
      <c r="G1228" s="9"/>
    </row>
    <row r="1229" spans="1:7">
      <c r="A1229" s="9"/>
      <c r="B1229" s="9"/>
      <c r="C1229" s="9"/>
      <c r="D1229" s="9"/>
      <c r="E1229" s="9"/>
      <c r="F1229" s="22"/>
      <c r="G1229" s="9"/>
    </row>
    <row r="1230" spans="1:7">
      <c r="A1230" s="9"/>
      <c r="B1230" s="9"/>
      <c r="C1230" s="9"/>
      <c r="D1230" s="9"/>
      <c r="E1230" s="9"/>
      <c r="F1230" s="22"/>
      <c r="G1230" s="9"/>
    </row>
    <row r="1231" spans="1:7">
      <c r="A1231" s="9"/>
      <c r="B1231" s="9"/>
      <c r="C1231" s="9"/>
      <c r="D1231" s="9"/>
      <c r="E1231" s="9"/>
      <c r="F1231" s="22"/>
      <c r="G1231" s="9"/>
    </row>
    <row r="1232" spans="1:7">
      <c r="A1232" s="9"/>
      <c r="B1232" s="9"/>
      <c r="C1232" s="9"/>
      <c r="D1232" s="9"/>
      <c r="E1232" s="9"/>
      <c r="F1232" s="22"/>
      <c r="G1232" s="9"/>
    </row>
    <row r="1233" spans="1:7">
      <c r="A1233" s="9"/>
      <c r="B1233" s="9"/>
      <c r="C1233" s="9"/>
      <c r="D1233" s="9"/>
      <c r="E1233" s="9"/>
      <c r="F1233" s="22"/>
      <c r="G1233" s="9"/>
    </row>
    <row r="1234" spans="1:7">
      <c r="A1234" s="9"/>
      <c r="B1234" s="9"/>
      <c r="C1234" s="9"/>
      <c r="D1234" s="9"/>
      <c r="E1234" s="9"/>
      <c r="F1234" s="22"/>
      <c r="G1234" s="9"/>
    </row>
    <row r="1235" spans="1:7">
      <c r="A1235" s="9"/>
      <c r="B1235" s="9"/>
      <c r="C1235" s="9"/>
      <c r="D1235" s="9"/>
      <c r="E1235" s="9"/>
      <c r="F1235" s="22"/>
      <c r="G1235" s="9"/>
    </row>
    <row r="1236" spans="1:7">
      <c r="A1236" s="9"/>
      <c r="B1236" s="9"/>
      <c r="C1236" s="9"/>
      <c r="D1236" s="9"/>
      <c r="E1236" s="9"/>
      <c r="F1236" s="22"/>
      <c r="G1236" s="9"/>
    </row>
    <row r="1237" spans="1:7">
      <c r="A1237" s="9"/>
      <c r="B1237" s="9"/>
      <c r="C1237" s="9"/>
      <c r="D1237" s="9"/>
      <c r="E1237" s="9"/>
      <c r="F1237" s="22"/>
      <c r="G1237" s="9"/>
    </row>
    <row r="1238" spans="1:7">
      <c r="A1238" s="9"/>
      <c r="B1238" s="9"/>
      <c r="C1238" s="9"/>
      <c r="D1238" s="9"/>
      <c r="E1238" s="9"/>
      <c r="F1238" s="22"/>
      <c r="G1238" s="9"/>
    </row>
    <row r="1239" spans="1:7">
      <c r="A1239" s="9"/>
      <c r="B1239" s="9"/>
      <c r="C1239" s="9"/>
      <c r="D1239" s="9"/>
      <c r="E1239" s="9"/>
      <c r="F1239" s="22"/>
      <c r="G1239" s="9"/>
    </row>
    <row r="1240" spans="1:7">
      <c r="A1240" s="9"/>
      <c r="B1240" s="9"/>
      <c r="C1240" s="9"/>
      <c r="D1240" s="9"/>
      <c r="E1240" s="9"/>
      <c r="F1240" s="22"/>
      <c r="G1240" s="9"/>
    </row>
    <row r="1241" spans="1:7">
      <c r="A1241" s="9"/>
      <c r="B1241" s="9"/>
      <c r="C1241" s="9"/>
      <c r="D1241" s="9"/>
      <c r="E1241" s="9"/>
      <c r="F1241" s="22"/>
      <c r="G1241" s="9"/>
    </row>
    <row r="1242" spans="1:7">
      <c r="A1242" s="9"/>
      <c r="B1242" s="9"/>
      <c r="C1242" s="9"/>
      <c r="D1242" s="9"/>
      <c r="E1242" s="9"/>
      <c r="F1242" s="22"/>
      <c r="G1242" s="9"/>
    </row>
    <row r="1243" spans="1:7">
      <c r="A1243" s="9"/>
      <c r="B1243" s="9"/>
      <c r="C1243" s="9"/>
      <c r="D1243" s="9"/>
      <c r="E1243" s="9"/>
      <c r="F1243" s="22"/>
      <c r="G1243" s="9"/>
    </row>
    <row r="1244" spans="1:7">
      <c r="A1244" s="9"/>
      <c r="B1244" s="9"/>
      <c r="C1244" s="9"/>
      <c r="D1244" s="9"/>
      <c r="E1244" s="9"/>
      <c r="F1244" s="22"/>
      <c r="G1244" s="9"/>
    </row>
    <row r="1245" spans="1:7">
      <c r="A1245" s="9"/>
      <c r="B1245" s="9"/>
      <c r="C1245" s="9"/>
      <c r="D1245" s="9"/>
      <c r="E1245" s="9"/>
      <c r="F1245" s="22"/>
      <c r="G1245" s="9"/>
    </row>
    <row r="1246" spans="1:7">
      <c r="A1246" s="9"/>
      <c r="B1246" s="9"/>
      <c r="C1246" s="9"/>
      <c r="D1246" s="9"/>
      <c r="E1246" s="9"/>
      <c r="F1246" s="22"/>
      <c r="G1246" s="9"/>
    </row>
    <row r="1247" spans="1:7">
      <c r="A1247" s="9"/>
      <c r="B1247" s="9"/>
      <c r="C1247" s="9"/>
      <c r="D1247" s="9"/>
      <c r="E1247" s="9"/>
      <c r="F1247" s="22"/>
      <c r="G1247" s="9"/>
    </row>
    <row r="1248" spans="1:7">
      <c r="A1248" s="9"/>
      <c r="B1248" s="9"/>
      <c r="C1248" s="9"/>
      <c r="D1248" s="9"/>
      <c r="E1248" s="9"/>
      <c r="F1248" s="22"/>
      <c r="G1248" s="9"/>
    </row>
    <row r="1249" spans="1:7">
      <c r="A1249" s="9"/>
      <c r="B1249" s="9"/>
      <c r="C1249" s="9"/>
      <c r="D1249" s="9"/>
      <c r="E1249" s="9"/>
      <c r="F1249" s="22"/>
      <c r="G1249" s="9"/>
    </row>
    <row r="1250" spans="1:7">
      <c r="A1250" s="9"/>
      <c r="B1250" s="9"/>
      <c r="C1250" s="9"/>
      <c r="D1250" s="9"/>
      <c r="E1250" s="9"/>
      <c r="F1250" s="22"/>
      <c r="G1250" s="9"/>
    </row>
    <row r="1251" spans="1:7">
      <c r="A1251" s="9"/>
      <c r="B1251" s="9"/>
      <c r="C1251" s="9"/>
      <c r="D1251" s="9"/>
      <c r="E1251" s="9"/>
      <c r="F1251" s="22"/>
      <c r="G1251" s="9"/>
    </row>
    <row r="1252" spans="1:7">
      <c r="A1252" s="9"/>
      <c r="B1252" s="9"/>
      <c r="C1252" s="9"/>
      <c r="D1252" s="9"/>
      <c r="E1252" s="9"/>
      <c r="F1252" s="22"/>
      <c r="G1252" s="9"/>
    </row>
    <row r="1253" spans="1:7">
      <c r="A1253" s="9"/>
      <c r="B1253" s="9"/>
      <c r="C1253" s="9"/>
      <c r="D1253" s="9"/>
      <c r="E1253" s="9"/>
      <c r="F1253" s="22"/>
      <c r="G1253" s="9"/>
    </row>
    <row r="1254" spans="1:7">
      <c r="A1254" s="9"/>
      <c r="B1254" s="9"/>
      <c r="C1254" s="9"/>
      <c r="D1254" s="9"/>
      <c r="E1254" s="9"/>
      <c r="F1254" s="22"/>
      <c r="G1254" s="9"/>
    </row>
    <row r="1255" spans="1:7">
      <c r="A1255" s="9"/>
      <c r="B1255" s="9"/>
      <c r="C1255" s="9"/>
      <c r="D1255" s="9"/>
      <c r="E1255" s="9"/>
      <c r="F1255" s="22"/>
      <c r="G1255" s="9"/>
    </row>
    <row r="1256" spans="1:7">
      <c r="A1256" s="9"/>
      <c r="B1256" s="9"/>
      <c r="C1256" s="9"/>
      <c r="D1256" s="9"/>
      <c r="E1256" s="9"/>
      <c r="F1256" s="22"/>
      <c r="G1256" s="9"/>
    </row>
    <row r="1257" spans="1:7">
      <c r="A1257" s="9"/>
      <c r="B1257" s="9"/>
      <c r="C1257" s="9"/>
      <c r="D1257" s="9"/>
      <c r="E1257" s="9"/>
      <c r="F1257" s="22"/>
      <c r="G1257" s="9"/>
    </row>
    <row r="1258" spans="1:7">
      <c r="A1258" s="9"/>
      <c r="B1258" s="9"/>
      <c r="C1258" s="9"/>
      <c r="D1258" s="9"/>
      <c r="E1258" s="9"/>
      <c r="F1258" s="22"/>
      <c r="G1258" s="9"/>
    </row>
    <row r="1259" spans="1:7">
      <c r="A1259" s="9"/>
      <c r="B1259" s="9"/>
      <c r="C1259" s="9"/>
      <c r="D1259" s="9"/>
      <c r="E1259" s="9"/>
      <c r="F1259" s="22"/>
      <c r="G1259" s="9"/>
    </row>
    <row r="1260" spans="1:7">
      <c r="A1260" s="9"/>
      <c r="B1260" s="9"/>
      <c r="C1260" s="9"/>
      <c r="D1260" s="9"/>
      <c r="E1260" s="9"/>
      <c r="F1260" s="22"/>
      <c r="G1260" s="9"/>
    </row>
    <row r="1261" spans="1:7">
      <c r="A1261" s="9"/>
      <c r="B1261" s="9"/>
      <c r="C1261" s="9"/>
      <c r="D1261" s="9"/>
      <c r="E1261" s="9"/>
      <c r="F1261" s="22"/>
      <c r="G1261" s="9"/>
    </row>
    <row r="1262" spans="1:7">
      <c r="A1262" s="9"/>
      <c r="B1262" s="9"/>
      <c r="C1262" s="9"/>
      <c r="D1262" s="9"/>
      <c r="E1262" s="9"/>
      <c r="F1262" s="22"/>
      <c r="G1262" s="9"/>
    </row>
    <row r="1263" spans="1:7">
      <c r="A1263" s="9"/>
      <c r="B1263" s="9"/>
      <c r="C1263" s="9"/>
      <c r="D1263" s="9"/>
      <c r="E1263" s="9"/>
      <c r="F1263" s="22"/>
      <c r="G1263" s="9"/>
    </row>
    <row r="1264" spans="1:7">
      <c r="A1264" s="9"/>
      <c r="B1264" s="9"/>
      <c r="C1264" s="9"/>
      <c r="D1264" s="9"/>
      <c r="E1264" s="9"/>
      <c r="F1264" s="22"/>
      <c r="G1264" s="9"/>
    </row>
    <row r="1265" spans="1:7">
      <c r="A1265" s="9"/>
      <c r="B1265" s="9"/>
      <c r="C1265" s="9"/>
      <c r="D1265" s="9"/>
      <c r="E1265" s="9"/>
      <c r="F1265" s="22"/>
      <c r="G1265" s="9"/>
    </row>
    <row r="1266" spans="1:7">
      <c r="A1266" s="9"/>
      <c r="B1266" s="9"/>
      <c r="C1266" s="9"/>
      <c r="D1266" s="9"/>
      <c r="E1266" s="9"/>
      <c r="F1266" s="22"/>
      <c r="G1266" s="9"/>
    </row>
    <row r="1267" spans="1:7">
      <c r="A1267" s="9"/>
      <c r="B1267" s="9"/>
      <c r="C1267" s="9"/>
      <c r="D1267" s="9"/>
      <c r="E1267" s="9"/>
      <c r="F1267" s="22"/>
      <c r="G1267" s="9"/>
    </row>
    <row r="1268" spans="1:7">
      <c r="A1268" s="9"/>
      <c r="B1268" s="9"/>
      <c r="C1268" s="9"/>
      <c r="D1268" s="9"/>
      <c r="E1268" s="9"/>
      <c r="F1268" s="22"/>
      <c r="G1268" s="9"/>
    </row>
    <row r="1269" spans="1:7">
      <c r="A1269" s="9"/>
      <c r="B1269" s="9"/>
      <c r="C1269" s="9"/>
      <c r="D1269" s="9"/>
      <c r="E1269" s="9"/>
      <c r="F1269" s="22"/>
      <c r="G1269" s="9"/>
    </row>
    <row r="1270" spans="1:7">
      <c r="A1270" s="9"/>
      <c r="B1270" s="9"/>
      <c r="C1270" s="9"/>
      <c r="D1270" s="9"/>
      <c r="E1270" s="9"/>
      <c r="F1270" s="22"/>
      <c r="G1270" s="9"/>
    </row>
    <row r="1271" spans="1:7">
      <c r="A1271" s="9"/>
      <c r="B1271" s="9"/>
      <c r="C1271" s="9"/>
      <c r="D1271" s="9"/>
      <c r="E1271" s="9"/>
      <c r="F1271" s="22"/>
      <c r="G1271" s="9"/>
    </row>
    <row r="1272" spans="1:7">
      <c r="A1272" s="9"/>
      <c r="B1272" s="9"/>
      <c r="C1272" s="9"/>
      <c r="D1272" s="9"/>
      <c r="E1272" s="9"/>
      <c r="F1272" s="22"/>
      <c r="G1272" s="9"/>
    </row>
    <row r="1273" spans="1:7">
      <c r="A1273" s="9"/>
      <c r="B1273" s="9"/>
      <c r="C1273" s="9"/>
      <c r="D1273" s="9"/>
      <c r="E1273" s="9"/>
      <c r="F1273" s="22"/>
      <c r="G1273" s="9"/>
    </row>
    <row r="1274" spans="1:7">
      <c r="A1274" s="9"/>
      <c r="B1274" s="9"/>
      <c r="C1274" s="9"/>
      <c r="D1274" s="9"/>
      <c r="E1274" s="9"/>
      <c r="F1274" s="22"/>
      <c r="G1274" s="9"/>
    </row>
    <row r="1275" spans="1:7">
      <c r="A1275" s="9"/>
      <c r="B1275" s="9"/>
      <c r="C1275" s="9"/>
      <c r="D1275" s="9"/>
      <c r="E1275" s="9"/>
      <c r="F1275" s="22"/>
      <c r="G1275" s="9"/>
    </row>
    <row r="1276" spans="1:7">
      <c r="A1276" s="9"/>
      <c r="B1276" s="9"/>
      <c r="C1276" s="9"/>
      <c r="D1276" s="9"/>
      <c r="E1276" s="9"/>
      <c r="F1276" s="22"/>
      <c r="G1276" s="9"/>
    </row>
    <row r="1277" spans="1:7">
      <c r="A1277" s="9"/>
      <c r="B1277" s="9"/>
      <c r="C1277" s="9"/>
      <c r="D1277" s="9"/>
      <c r="E1277" s="9"/>
      <c r="F1277" s="22"/>
      <c r="G1277" s="9"/>
    </row>
    <row r="1278" spans="1:7">
      <c r="A1278" s="9"/>
      <c r="B1278" s="9"/>
      <c r="C1278" s="9"/>
      <c r="D1278" s="9"/>
      <c r="E1278" s="9"/>
      <c r="F1278" s="22"/>
      <c r="G1278" s="9"/>
    </row>
    <row r="1279" spans="1:7">
      <c r="A1279" s="9"/>
      <c r="B1279" s="9"/>
      <c r="C1279" s="9"/>
      <c r="D1279" s="9"/>
      <c r="E1279" s="9"/>
      <c r="F1279" s="22"/>
      <c r="G1279" s="9"/>
    </row>
    <row r="1280" spans="1:7">
      <c r="A1280" s="9"/>
      <c r="B1280" s="9"/>
      <c r="C1280" s="9"/>
      <c r="D1280" s="9"/>
      <c r="E1280" s="9"/>
      <c r="F1280" s="22"/>
      <c r="G1280" s="9"/>
    </row>
    <row r="1281" spans="1:7">
      <c r="A1281" s="9"/>
      <c r="B1281" s="9"/>
      <c r="C1281" s="9"/>
      <c r="D1281" s="9"/>
      <c r="E1281" s="9"/>
      <c r="F1281" s="22"/>
      <c r="G1281" s="9"/>
    </row>
    <row r="1282" spans="1:7">
      <c r="A1282" s="9"/>
      <c r="B1282" s="9"/>
      <c r="C1282" s="9"/>
      <c r="D1282" s="9"/>
      <c r="E1282" s="9"/>
      <c r="F1282" s="22"/>
      <c r="G1282" s="9"/>
    </row>
    <row r="1283" spans="1:7">
      <c r="A1283" s="9"/>
      <c r="B1283" s="9"/>
      <c r="C1283" s="9"/>
      <c r="D1283" s="9"/>
      <c r="E1283" s="9"/>
      <c r="F1283" s="22"/>
      <c r="G1283" s="9"/>
    </row>
    <row r="1284" spans="1:7">
      <c r="A1284" s="9"/>
      <c r="B1284" s="9"/>
      <c r="C1284" s="9"/>
      <c r="D1284" s="9"/>
      <c r="E1284" s="9"/>
      <c r="F1284" s="22"/>
      <c r="G1284" s="9"/>
    </row>
    <row r="1285" spans="1:7">
      <c r="A1285" s="9"/>
      <c r="B1285" s="9"/>
      <c r="C1285" s="9"/>
      <c r="D1285" s="9"/>
      <c r="E1285" s="9"/>
      <c r="F1285" s="22"/>
      <c r="G1285" s="9"/>
    </row>
    <row r="1286" spans="1:7">
      <c r="A1286" s="9"/>
      <c r="B1286" s="9"/>
      <c r="C1286" s="9"/>
      <c r="D1286" s="9"/>
      <c r="E1286" s="9"/>
      <c r="F1286" s="22"/>
      <c r="G1286" s="9"/>
    </row>
    <row r="1287" spans="1:7">
      <c r="A1287" s="9"/>
      <c r="B1287" s="9"/>
      <c r="C1287" s="9"/>
      <c r="D1287" s="9"/>
      <c r="E1287" s="9"/>
      <c r="F1287" s="22"/>
      <c r="G1287" s="9"/>
    </row>
    <row r="1288" spans="1:7">
      <c r="A1288" s="9"/>
      <c r="B1288" s="9"/>
      <c r="C1288" s="9"/>
      <c r="D1288" s="9"/>
      <c r="E1288" s="9"/>
      <c r="F1288" s="22"/>
      <c r="G1288" s="9"/>
    </row>
    <row r="1289" spans="1:7">
      <c r="A1289" s="9"/>
      <c r="B1289" s="9"/>
      <c r="C1289" s="9"/>
      <c r="D1289" s="9"/>
      <c r="E1289" s="9"/>
      <c r="F1289" s="22"/>
      <c r="G1289" s="9"/>
    </row>
    <row r="1290" spans="1:7">
      <c r="A1290" s="9"/>
      <c r="B1290" s="9"/>
      <c r="C1290" s="9"/>
      <c r="D1290" s="9"/>
      <c r="E1290" s="9"/>
      <c r="F1290" s="22"/>
      <c r="G1290" s="9"/>
    </row>
    <row r="1291" spans="1:7">
      <c r="A1291" s="9"/>
      <c r="B1291" s="9"/>
      <c r="C1291" s="9"/>
      <c r="D1291" s="9"/>
      <c r="E1291" s="9"/>
      <c r="F1291" s="22"/>
      <c r="G1291" s="9"/>
    </row>
    <row r="1292" spans="1:7">
      <c r="A1292" s="9"/>
      <c r="B1292" s="9"/>
      <c r="C1292" s="9"/>
      <c r="D1292" s="9"/>
      <c r="E1292" s="9"/>
      <c r="F1292" s="22"/>
      <c r="G1292" s="9"/>
    </row>
    <row r="1293" spans="1:7">
      <c r="A1293" s="9"/>
      <c r="B1293" s="9"/>
      <c r="C1293" s="9"/>
      <c r="D1293" s="9"/>
      <c r="E1293" s="9"/>
      <c r="F1293" s="22"/>
      <c r="G1293" s="9"/>
    </row>
    <row r="1294" spans="1:7">
      <c r="A1294" s="9"/>
      <c r="B1294" s="9"/>
      <c r="C1294" s="9"/>
      <c r="D1294" s="9"/>
      <c r="E1294" s="9"/>
      <c r="F1294" s="22"/>
      <c r="G1294" s="9"/>
    </row>
    <row r="1295" spans="1:7">
      <c r="A1295" s="9"/>
      <c r="B1295" s="9"/>
      <c r="C1295" s="9"/>
      <c r="D1295" s="9"/>
      <c r="E1295" s="9"/>
      <c r="F1295" s="22"/>
      <c r="G1295" s="9"/>
    </row>
    <row r="1296" spans="1:7">
      <c r="A1296" s="9"/>
      <c r="B1296" s="9"/>
      <c r="C1296" s="9"/>
      <c r="D1296" s="9"/>
      <c r="E1296" s="9"/>
      <c r="F1296" s="22"/>
      <c r="G1296" s="9"/>
    </row>
    <row r="1297" spans="1:7">
      <c r="A1297" s="9"/>
      <c r="B1297" s="9"/>
      <c r="C1297" s="9"/>
      <c r="D1297" s="9"/>
      <c r="E1297" s="9"/>
      <c r="F1297" s="22"/>
      <c r="G1297" s="9"/>
    </row>
    <row r="1298" spans="1:7">
      <c r="A1298" s="9"/>
      <c r="B1298" s="9"/>
      <c r="C1298" s="9"/>
      <c r="D1298" s="9"/>
      <c r="E1298" s="9"/>
      <c r="F1298" s="22"/>
      <c r="G1298" s="9"/>
    </row>
    <row r="1299" spans="1:7">
      <c r="A1299" s="9"/>
      <c r="B1299" s="9"/>
      <c r="C1299" s="9"/>
      <c r="D1299" s="9"/>
      <c r="E1299" s="9"/>
      <c r="F1299" s="22"/>
      <c r="G1299" s="9"/>
    </row>
    <row r="1300" spans="1:7">
      <c r="A1300" s="9"/>
      <c r="B1300" s="9"/>
      <c r="C1300" s="9"/>
      <c r="D1300" s="9"/>
      <c r="E1300" s="9"/>
      <c r="F1300" s="22"/>
      <c r="G1300" s="9"/>
    </row>
    <row r="1301" spans="1:7">
      <c r="A1301" s="9"/>
      <c r="B1301" s="9"/>
      <c r="C1301" s="9"/>
      <c r="D1301" s="9"/>
      <c r="E1301" s="9"/>
      <c r="F1301" s="22"/>
      <c r="G1301" s="9"/>
    </row>
    <row r="1302" spans="1:7">
      <c r="A1302" s="9"/>
      <c r="B1302" s="9"/>
      <c r="C1302" s="9"/>
      <c r="D1302" s="9"/>
      <c r="E1302" s="9"/>
      <c r="F1302" s="22"/>
      <c r="G1302" s="9"/>
    </row>
    <row r="1303" spans="1:7">
      <c r="A1303" s="9"/>
      <c r="B1303" s="9"/>
      <c r="C1303" s="9"/>
      <c r="D1303" s="9"/>
      <c r="E1303" s="9"/>
      <c r="F1303" s="22"/>
      <c r="G1303" s="9"/>
    </row>
    <row r="1304" spans="1:7">
      <c r="A1304" s="9"/>
      <c r="B1304" s="9"/>
      <c r="C1304" s="9"/>
      <c r="D1304" s="9"/>
      <c r="E1304" s="9"/>
      <c r="F1304" s="22"/>
      <c r="G1304" s="9"/>
    </row>
    <row r="1305" spans="1:7">
      <c r="A1305" s="9"/>
      <c r="B1305" s="9"/>
      <c r="C1305" s="9"/>
      <c r="D1305" s="9"/>
      <c r="E1305" s="9"/>
      <c r="F1305" s="22"/>
      <c r="G1305" s="9"/>
    </row>
    <row r="1306" spans="1:7">
      <c r="A1306" s="9"/>
      <c r="B1306" s="9"/>
      <c r="C1306" s="9"/>
      <c r="D1306" s="9"/>
      <c r="E1306" s="9"/>
      <c r="F1306" s="22"/>
      <c r="G1306" s="9"/>
    </row>
    <row r="1307" spans="1:7">
      <c r="A1307" s="9"/>
      <c r="B1307" s="9"/>
      <c r="C1307" s="9"/>
      <c r="D1307" s="9"/>
      <c r="E1307" s="9"/>
      <c r="F1307" s="22"/>
      <c r="G1307" s="9"/>
    </row>
    <row r="1308" spans="1:7">
      <c r="A1308" s="9"/>
      <c r="B1308" s="9"/>
      <c r="C1308" s="9"/>
      <c r="D1308" s="9"/>
      <c r="E1308" s="9"/>
      <c r="F1308" s="22"/>
      <c r="G1308" s="9"/>
    </row>
    <row r="1309" spans="1:7">
      <c r="A1309" s="9"/>
      <c r="B1309" s="9"/>
      <c r="C1309" s="9"/>
      <c r="D1309" s="9"/>
      <c r="E1309" s="9"/>
      <c r="F1309" s="22"/>
      <c r="G1309" s="9"/>
    </row>
    <row r="1310" spans="1:7">
      <c r="A1310" s="9"/>
      <c r="B1310" s="9"/>
      <c r="C1310" s="9"/>
      <c r="D1310" s="9"/>
      <c r="E1310" s="9"/>
      <c r="F1310" s="22"/>
      <c r="G1310" s="9"/>
    </row>
    <row r="1311" spans="1:7">
      <c r="A1311" s="9"/>
      <c r="B1311" s="9"/>
      <c r="C1311" s="9"/>
      <c r="D1311" s="9"/>
      <c r="E1311" s="9"/>
      <c r="F1311" s="22"/>
      <c r="G1311" s="9"/>
    </row>
    <row r="1312" spans="1:7">
      <c r="A1312" s="9"/>
      <c r="B1312" s="9"/>
      <c r="C1312" s="9"/>
      <c r="D1312" s="9"/>
      <c r="E1312" s="9"/>
      <c r="F1312" s="22"/>
      <c r="G1312" s="9"/>
    </row>
    <row r="1313" spans="1:7">
      <c r="A1313" s="9"/>
      <c r="B1313" s="9"/>
      <c r="C1313" s="9"/>
      <c r="D1313" s="9"/>
      <c r="E1313" s="9"/>
      <c r="F1313" s="22"/>
      <c r="G1313" s="9"/>
    </row>
    <row r="1314" spans="1:7">
      <c r="A1314" s="9"/>
      <c r="B1314" s="9"/>
      <c r="C1314" s="9"/>
      <c r="D1314" s="9"/>
      <c r="E1314" s="9"/>
      <c r="F1314" s="22"/>
      <c r="G1314" s="9"/>
    </row>
    <row r="1315" spans="1:7">
      <c r="A1315" s="9"/>
      <c r="B1315" s="9"/>
      <c r="C1315" s="9"/>
      <c r="D1315" s="9"/>
      <c r="E1315" s="9"/>
      <c r="F1315" s="22"/>
      <c r="G1315" s="9"/>
    </row>
    <row r="1316" spans="1:7">
      <c r="A1316" s="9"/>
      <c r="B1316" s="9"/>
      <c r="C1316" s="9"/>
      <c r="D1316" s="9"/>
      <c r="E1316" s="9"/>
      <c r="F1316" s="22"/>
      <c r="G1316" s="9"/>
    </row>
    <row r="1317" spans="1:7">
      <c r="A1317" s="9"/>
      <c r="B1317" s="9"/>
      <c r="C1317" s="9"/>
      <c r="D1317" s="9"/>
      <c r="E1317" s="9"/>
      <c r="F1317" s="22"/>
      <c r="G1317" s="9"/>
    </row>
    <row r="1318" spans="1:7">
      <c r="A1318" s="9"/>
      <c r="B1318" s="9"/>
      <c r="C1318" s="9"/>
      <c r="D1318" s="9"/>
      <c r="E1318" s="9"/>
      <c r="F1318" s="22"/>
      <c r="G1318" s="9"/>
    </row>
    <row r="1319" spans="1:7">
      <c r="A1319" s="9"/>
      <c r="B1319" s="9"/>
      <c r="C1319" s="9"/>
      <c r="D1319" s="9"/>
      <c r="E1319" s="9"/>
      <c r="F1319" s="22"/>
      <c r="G1319" s="9"/>
    </row>
    <row r="1320" spans="1:7">
      <c r="A1320" s="9"/>
      <c r="B1320" s="9"/>
      <c r="C1320" s="9"/>
      <c r="D1320" s="9"/>
      <c r="E1320" s="9"/>
      <c r="F1320" s="22"/>
      <c r="G1320" s="9"/>
    </row>
    <row r="1321" spans="1:7">
      <c r="A1321" s="9"/>
      <c r="B1321" s="9"/>
      <c r="C1321" s="9"/>
      <c r="D1321" s="9"/>
      <c r="E1321" s="9"/>
      <c r="F1321" s="22"/>
      <c r="G1321" s="9"/>
    </row>
    <row r="1322" spans="1:7">
      <c r="A1322" s="9"/>
      <c r="B1322" s="9"/>
      <c r="C1322" s="9"/>
      <c r="D1322" s="9"/>
      <c r="E1322" s="9"/>
      <c r="F1322" s="22"/>
      <c r="G1322" s="9"/>
    </row>
    <row r="1323" spans="1:7">
      <c r="A1323" s="9"/>
      <c r="B1323" s="9"/>
      <c r="C1323" s="9"/>
      <c r="D1323" s="9"/>
      <c r="E1323" s="9"/>
      <c r="F1323" s="22"/>
      <c r="G1323" s="9"/>
    </row>
    <row r="1324" spans="1:7">
      <c r="A1324" s="9"/>
      <c r="B1324" s="9"/>
      <c r="C1324" s="9"/>
      <c r="D1324" s="9"/>
      <c r="E1324" s="9"/>
      <c r="F1324" s="22"/>
      <c r="G1324" s="9"/>
    </row>
    <row r="1325" spans="1:7">
      <c r="A1325" s="9"/>
      <c r="B1325" s="9"/>
      <c r="C1325" s="9"/>
      <c r="D1325" s="9"/>
      <c r="E1325" s="9"/>
      <c r="F1325" s="22"/>
      <c r="G1325" s="9"/>
    </row>
    <row r="1326" spans="1:7">
      <c r="A1326" s="9"/>
      <c r="B1326" s="9"/>
      <c r="C1326" s="9"/>
      <c r="D1326" s="9"/>
      <c r="E1326" s="9"/>
      <c r="F1326" s="22"/>
      <c r="G1326" s="9"/>
    </row>
    <row r="1327" spans="1:7">
      <c r="A1327" s="9"/>
      <c r="B1327" s="9"/>
      <c r="C1327" s="9"/>
      <c r="D1327" s="9"/>
      <c r="E1327" s="9"/>
      <c r="F1327" s="22"/>
      <c r="G1327" s="9"/>
    </row>
    <row r="1328" spans="1:7">
      <c r="A1328" s="9"/>
      <c r="B1328" s="9"/>
      <c r="C1328" s="9"/>
      <c r="D1328" s="9"/>
      <c r="E1328" s="9"/>
      <c r="F1328" s="22"/>
      <c r="G1328" s="9"/>
    </row>
    <row r="1329" spans="1:7">
      <c r="A1329" s="9"/>
      <c r="B1329" s="9"/>
      <c r="C1329" s="9"/>
      <c r="D1329" s="9"/>
      <c r="E1329" s="9"/>
      <c r="F1329" s="22"/>
      <c r="G1329" s="9"/>
    </row>
    <row r="1330" spans="1:7">
      <c r="A1330" s="9"/>
      <c r="B1330" s="9"/>
      <c r="C1330" s="9"/>
      <c r="D1330" s="9"/>
      <c r="E1330" s="9"/>
      <c r="F1330" s="22"/>
      <c r="G1330" s="9"/>
    </row>
    <row r="1331" spans="1:7">
      <c r="A1331" s="9"/>
      <c r="B1331" s="9"/>
      <c r="C1331" s="9"/>
      <c r="D1331" s="9"/>
      <c r="E1331" s="9"/>
      <c r="F1331" s="22"/>
      <c r="G1331" s="9"/>
    </row>
    <row r="1332" spans="1:7">
      <c r="A1332" s="9"/>
      <c r="B1332" s="9"/>
      <c r="C1332" s="9"/>
      <c r="D1332" s="9"/>
      <c r="E1332" s="9"/>
      <c r="F1332" s="22"/>
      <c r="G1332" s="9"/>
    </row>
    <row r="1333" spans="1:7">
      <c r="A1333" s="9"/>
      <c r="B1333" s="9"/>
      <c r="C1333" s="9"/>
      <c r="D1333" s="9"/>
      <c r="E1333" s="9"/>
      <c r="F1333" s="22"/>
      <c r="G1333" s="9"/>
    </row>
    <row r="1334" spans="1:7">
      <c r="A1334" s="9"/>
      <c r="B1334" s="9"/>
      <c r="C1334" s="9"/>
      <c r="D1334" s="9"/>
      <c r="E1334" s="9"/>
      <c r="F1334" s="22"/>
      <c r="G1334" s="9"/>
    </row>
    <row r="1335" spans="1:7">
      <c r="A1335" s="9"/>
      <c r="B1335" s="9"/>
      <c r="C1335" s="9"/>
      <c r="D1335" s="9"/>
      <c r="E1335" s="9"/>
      <c r="F1335" s="22"/>
      <c r="G1335" s="9"/>
    </row>
    <row r="1336" spans="1:7">
      <c r="A1336" s="9"/>
      <c r="B1336" s="9"/>
      <c r="C1336" s="9"/>
      <c r="D1336" s="9"/>
      <c r="E1336" s="9"/>
      <c r="F1336" s="22"/>
      <c r="G1336" s="9"/>
    </row>
    <row r="1337" spans="1:7">
      <c r="A1337" s="9"/>
      <c r="B1337" s="9"/>
      <c r="C1337" s="9"/>
      <c r="D1337" s="9"/>
      <c r="E1337" s="9"/>
      <c r="F1337" s="22"/>
      <c r="G1337" s="9"/>
    </row>
    <row r="1338" spans="1:7">
      <c r="A1338" s="9"/>
      <c r="B1338" s="9"/>
      <c r="C1338" s="9"/>
      <c r="D1338" s="9"/>
      <c r="E1338" s="9"/>
      <c r="F1338" s="22"/>
      <c r="G1338" s="9"/>
    </row>
    <row r="1339" spans="1:7">
      <c r="A1339" s="9"/>
      <c r="B1339" s="9"/>
      <c r="C1339" s="9"/>
      <c r="D1339" s="9"/>
      <c r="E1339" s="9"/>
      <c r="F1339" s="22"/>
      <c r="G1339" s="9"/>
    </row>
    <row r="1340" spans="1:7">
      <c r="A1340" s="9"/>
      <c r="B1340" s="9"/>
      <c r="C1340" s="9"/>
      <c r="D1340" s="9"/>
      <c r="E1340" s="9"/>
      <c r="F1340" s="22"/>
      <c r="G1340" s="9"/>
    </row>
    <row r="1341" spans="1:7">
      <c r="A1341" s="9"/>
      <c r="B1341" s="9"/>
      <c r="C1341" s="9"/>
      <c r="D1341" s="9"/>
      <c r="E1341" s="9"/>
      <c r="F1341" s="22"/>
      <c r="G1341" s="9"/>
    </row>
    <row r="1342" spans="1:7">
      <c r="A1342" s="9"/>
      <c r="B1342" s="9"/>
      <c r="C1342" s="9"/>
      <c r="D1342" s="9"/>
      <c r="E1342" s="9"/>
      <c r="F1342" s="22"/>
      <c r="G1342" s="9"/>
    </row>
    <row r="1343" spans="1:7">
      <c r="A1343" s="9"/>
      <c r="B1343" s="9"/>
      <c r="C1343" s="9"/>
      <c r="D1343" s="9"/>
      <c r="E1343" s="9"/>
      <c r="F1343" s="22"/>
      <c r="G1343" s="9"/>
    </row>
    <row r="1344" spans="1:7">
      <c r="A1344" s="9"/>
      <c r="B1344" s="9"/>
      <c r="C1344" s="9"/>
      <c r="D1344" s="9"/>
      <c r="E1344" s="9"/>
      <c r="F1344" s="22"/>
      <c r="G1344" s="9"/>
    </row>
    <row r="1345" spans="1:7">
      <c r="A1345" s="9"/>
      <c r="B1345" s="9"/>
      <c r="C1345" s="9"/>
      <c r="D1345" s="9"/>
      <c r="E1345" s="9"/>
      <c r="F1345" s="22"/>
      <c r="G1345" s="9"/>
    </row>
    <row r="1346" spans="1:7">
      <c r="A1346" s="9"/>
      <c r="B1346" s="9"/>
      <c r="C1346" s="9"/>
      <c r="D1346" s="9"/>
      <c r="E1346" s="9"/>
      <c r="F1346" s="22"/>
      <c r="G1346" s="9"/>
    </row>
    <row r="1347" spans="1:7">
      <c r="A1347" s="9"/>
      <c r="B1347" s="9"/>
      <c r="C1347" s="9"/>
      <c r="D1347" s="9"/>
      <c r="E1347" s="9"/>
      <c r="F1347" s="22"/>
      <c r="G1347" s="9"/>
    </row>
    <row r="1348" spans="1:7">
      <c r="A1348" s="9"/>
      <c r="B1348" s="9"/>
      <c r="C1348" s="9"/>
      <c r="D1348" s="9"/>
      <c r="E1348" s="9"/>
      <c r="F1348" s="22"/>
      <c r="G1348" s="9"/>
    </row>
    <row r="1349" spans="1:7">
      <c r="A1349" s="9"/>
      <c r="B1349" s="9"/>
      <c r="C1349" s="9"/>
      <c r="D1349" s="9"/>
      <c r="E1349" s="9"/>
      <c r="F1349" s="22"/>
      <c r="G1349" s="9"/>
    </row>
    <row r="1350" spans="1:7">
      <c r="A1350" s="9"/>
      <c r="B1350" s="9"/>
      <c r="C1350" s="9"/>
      <c r="D1350" s="9"/>
      <c r="E1350" s="9"/>
      <c r="F1350" s="22"/>
      <c r="G1350" s="9"/>
    </row>
    <row r="1351" spans="1:7">
      <c r="A1351" s="9"/>
      <c r="B1351" s="9"/>
      <c r="C1351" s="9"/>
      <c r="D1351" s="9"/>
      <c r="E1351" s="9"/>
      <c r="F1351" s="22"/>
      <c r="G1351" s="9"/>
    </row>
    <row r="1352" spans="1:7">
      <c r="A1352" s="9"/>
      <c r="B1352" s="9"/>
      <c r="C1352" s="9"/>
      <c r="D1352" s="9"/>
      <c r="E1352" s="9"/>
      <c r="F1352" s="22"/>
      <c r="G1352" s="9"/>
    </row>
    <row r="1353" spans="1:7">
      <c r="A1353" s="9"/>
      <c r="B1353" s="9"/>
      <c r="C1353" s="9"/>
      <c r="D1353" s="9"/>
      <c r="E1353" s="9"/>
      <c r="F1353" s="22"/>
      <c r="G1353" s="9"/>
    </row>
    <row r="1354" spans="1:7">
      <c r="A1354" s="9"/>
      <c r="B1354" s="9"/>
      <c r="C1354" s="9"/>
      <c r="D1354" s="9"/>
      <c r="E1354" s="9"/>
      <c r="F1354" s="22"/>
      <c r="G1354" s="9"/>
    </row>
    <row r="1355" spans="1:7">
      <c r="A1355" s="9"/>
      <c r="B1355" s="9"/>
      <c r="C1355" s="9"/>
      <c r="D1355" s="9"/>
      <c r="E1355" s="9"/>
      <c r="F1355" s="22"/>
      <c r="G1355" s="9"/>
    </row>
    <row r="1356" spans="1:7">
      <c r="A1356" s="9"/>
      <c r="B1356" s="9"/>
      <c r="C1356" s="9"/>
      <c r="D1356" s="9"/>
      <c r="E1356" s="9"/>
      <c r="F1356" s="22"/>
      <c r="G1356" s="9"/>
    </row>
    <row r="1357" spans="1:7">
      <c r="A1357" s="9"/>
      <c r="B1357" s="9"/>
      <c r="C1357" s="9"/>
      <c r="D1357" s="9"/>
      <c r="E1357" s="9"/>
      <c r="F1357" s="22"/>
      <c r="G1357" s="9"/>
    </row>
    <row r="1358" spans="1:7">
      <c r="A1358" s="9"/>
      <c r="B1358" s="9"/>
      <c r="C1358" s="9"/>
      <c r="D1358" s="9"/>
      <c r="E1358" s="9"/>
      <c r="F1358" s="22"/>
      <c r="G1358" s="9"/>
    </row>
    <row r="1359" spans="1:7">
      <c r="A1359" s="9"/>
      <c r="B1359" s="9"/>
      <c r="C1359" s="9"/>
      <c r="D1359" s="9"/>
      <c r="E1359" s="9"/>
      <c r="F1359" s="22"/>
      <c r="G1359" s="9"/>
    </row>
    <row r="1360" spans="1:7">
      <c r="A1360" s="9"/>
      <c r="B1360" s="9"/>
      <c r="C1360" s="9"/>
      <c r="D1360" s="9"/>
      <c r="E1360" s="9"/>
      <c r="F1360" s="22"/>
      <c r="G1360" s="9"/>
    </row>
    <row r="1361" spans="1:7">
      <c r="A1361" s="9"/>
      <c r="B1361" s="9"/>
      <c r="C1361" s="9"/>
      <c r="D1361" s="9"/>
      <c r="E1361" s="9"/>
      <c r="F1361" s="22"/>
      <c r="G1361" s="9"/>
    </row>
    <row r="1362" spans="1:7">
      <c r="A1362" s="9"/>
      <c r="B1362" s="9"/>
      <c r="C1362" s="9"/>
      <c r="D1362" s="9"/>
      <c r="E1362" s="9"/>
      <c r="F1362" s="22"/>
      <c r="G1362" s="9"/>
    </row>
    <row r="1363" spans="1:7">
      <c r="A1363" s="9"/>
      <c r="B1363" s="9"/>
      <c r="C1363" s="9"/>
      <c r="D1363" s="9"/>
      <c r="E1363" s="9"/>
      <c r="F1363" s="22"/>
      <c r="G1363" s="9"/>
    </row>
    <row r="1364" spans="1:7">
      <c r="A1364" s="9"/>
      <c r="B1364" s="9"/>
      <c r="C1364" s="9"/>
      <c r="D1364" s="9"/>
      <c r="E1364" s="9"/>
      <c r="F1364" s="22"/>
      <c r="G1364" s="9"/>
    </row>
    <row r="1365" spans="1:7">
      <c r="A1365" s="9"/>
      <c r="B1365" s="9"/>
      <c r="C1365" s="9"/>
      <c r="D1365" s="9"/>
      <c r="E1365" s="9"/>
      <c r="F1365" s="22"/>
      <c r="G1365" s="9"/>
    </row>
    <row r="1366" spans="1:7">
      <c r="A1366" s="9"/>
      <c r="B1366" s="9"/>
      <c r="C1366" s="9"/>
      <c r="D1366" s="9"/>
      <c r="E1366" s="9"/>
      <c r="F1366" s="22"/>
      <c r="G1366" s="9"/>
    </row>
    <row r="1367" spans="1:7">
      <c r="A1367" s="9"/>
      <c r="B1367" s="9"/>
      <c r="C1367" s="9"/>
      <c r="D1367" s="9"/>
      <c r="E1367" s="9"/>
      <c r="F1367" s="22"/>
      <c r="G1367" s="9"/>
    </row>
    <row r="1368" spans="1:7">
      <c r="A1368" s="9"/>
      <c r="B1368" s="9"/>
      <c r="C1368" s="9"/>
      <c r="D1368" s="9"/>
      <c r="E1368" s="9"/>
      <c r="F1368" s="22"/>
      <c r="G1368" s="9"/>
    </row>
    <row r="1369" spans="1:7">
      <c r="A1369" s="9"/>
      <c r="B1369" s="9"/>
      <c r="C1369" s="9"/>
      <c r="D1369" s="9"/>
      <c r="E1369" s="9"/>
      <c r="F1369" s="22"/>
      <c r="G1369" s="9"/>
    </row>
    <row r="1370" spans="1:7">
      <c r="A1370" s="9"/>
      <c r="B1370" s="9"/>
      <c r="C1370" s="9"/>
      <c r="D1370" s="9"/>
      <c r="E1370" s="9"/>
      <c r="F1370" s="22"/>
      <c r="G1370" s="9"/>
    </row>
    <row r="1371" spans="1:7">
      <c r="A1371" s="9"/>
      <c r="B1371" s="9"/>
      <c r="C1371" s="9"/>
      <c r="D1371" s="9"/>
      <c r="E1371" s="9"/>
      <c r="F1371" s="22"/>
      <c r="G1371" s="9"/>
    </row>
    <row r="1372" spans="1:7">
      <c r="A1372" s="9"/>
      <c r="B1372" s="9"/>
      <c r="C1372" s="9"/>
      <c r="D1372" s="9"/>
      <c r="E1372" s="9"/>
      <c r="F1372" s="22"/>
      <c r="G1372" s="9"/>
    </row>
    <row r="1373" spans="1:7">
      <c r="A1373" s="9"/>
      <c r="B1373" s="9"/>
      <c r="C1373" s="9"/>
      <c r="D1373" s="9"/>
      <c r="E1373" s="9"/>
      <c r="F1373" s="22"/>
      <c r="G1373" s="9"/>
    </row>
    <row r="1374" spans="1:7">
      <c r="A1374" s="9"/>
      <c r="B1374" s="9"/>
      <c r="C1374" s="9"/>
      <c r="D1374" s="9"/>
      <c r="E1374" s="9"/>
      <c r="F1374" s="22"/>
      <c r="G1374" s="9"/>
    </row>
    <row r="1375" spans="1:7">
      <c r="A1375" s="9"/>
      <c r="B1375" s="9"/>
      <c r="C1375" s="9"/>
      <c r="D1375" s="9"/>
      <c r="E1375" s="9"/>
      <c r="F1375" s="22"/>
      <c r="G1375" s="9"/>
    </row>
    <row r="1376" spans="1:7">
      <c r="A1376" s="9"/>
      <c r="B1376" s="9"/>
      <c r="C1376" s="9"/>
      <c r="D1376" s="9"/>
      <c r="E1376" s="9"/>
      <c r="F1376" s="22"/>
      <c r="G1376" s="9"/>
    </row>
    <row r="1377" spans="1:7">
      <c r="A1377" s="9"/>
      <c r="B1377" s="9"/>
      <c r="C1377" s="9"/>
      <c r="D1377" s="9"/>
      <c r="E1377" s="9"/>
      <c r="F1377" s="22"/>
      <c r="G1377" s="9"/>
    </row>
    <row r="1378" spans="1:7">
      <c r="A1378" s="9"/>
      <c r="B1378" s="9"/>
      <c r="C1378" s="9"/>
      <c r="D1378" s="9"/>
      <c r="E1378" s="9"/>
      <c r="F1378" s="22"/>
      <c r="G1378" s="9"/>
    </row>
    <row r="1379" spans="1:7">
      <c r="A1379" s="9"/>
      <c r="B1379" s="9"/>
      <c r="C1379" s="9"/>
      <c r="D1379" s="9"/>
      <c r="E1379" s="9"/>
      <c r="F1379" s="22"/>
      <c r="G1379" s="9"/>
    </row>
    <row r="1380" spans="1:7">
      <c r="A1380" s="9"/>
      <c r="B1380" s="9"/>
      <c r="C1380" s="9"/>
      <c r="D1380" s="9"/>
      <c r="E1380" s="9"/>
      <c r="F1380" s="22"/>
      <c r="G1380" s="9"/>
    </row>
    <row r="1381" spans="1:7">
      <c r="A1381" s="9"/>
      <c r="B1381" s="9"/>
      <c r="C1381" s="9"/>
      <c r="D1381" s="9"/>
      <c r="E1381" s="9"/>
      <c r="F1381" s="22"/>
      <c r="G1381" s="9"/>
    </row>
    <row r="1382" spans="1:7">
      <c r="A1382" s="9"/>
      <c r="B1382" s="9"/>
      <c r="C1382" s="9"/>
      <c r="D1382" s="9"/>
      <c r="E1382" s="9"/>
      <c r="F1382" s="22"/>
      <c r="G1382" s="9"/>
    </row>
    <row r="1383" spans="1:7">
      <c r="A1383" s="9"/>
      <c r="B1383" s="9"/>
      <c r="C1383" s="9"/>
      <c r="D1383" s="9"/>
      <c r="E1383" s="9"/>
      <c r="F1383" s="22"/>
      <c r="G1383" s="9"/>
    </row>
    <row r="1384" spans="1:7">
      <c r="A1384" s="9"/>
      <c r="B1384" s="9"/>
      <c r="C1384" s="9"/>
      <c r="D1384" s="9"/>
      <c r="E1384" s="9"/>
      <c r="F1384" s="22"/>
      <c r="G1384" s="9"/>
    </row>
    <row r="1385" spans="1:7">
      <c r="A1385" s="9"/>
      <c r="B1385" s="9"/>
      <c r="C1385" s="9"/>
      <c r="D1385" s="9"/>
      <c r="E1385" s="9"/>
      <c r="F1385" s="22"/>
      <c r="G1385" s="9"/>
    </row>
    <row r="1386" spans="1:7">
      <c r="A1386" s="9"/>
      <c r="B1386" s="9"/>
      <c r="C1386" s="9"/>
      <c r="D1386" s="9"/>
      <c r="E1386" s="9"/>
      <c r="F1386" s="22"/>
      <c r="G1386" s="9"/>
    </row>
    <row r="1387" spans="1:7">
      <c r="A1387" s="9"/>
      <c r="B1387" s="9"/>
      <c r="C1387" s="9"/>
      <c r="D1387" s="9"/>
      <c r="E1387" s="9"/>
      <c r="F1387" s="22"/>
      <c r="G1387" s="9"/>
    </row>
    <row r="1388" spans="1:7">
      <c r="A1388" s="9"/>
      <c r="B1388" s="9"/>
      <c r="C1388" s="9"/>
      <c r="D1388" s="9"/>
      <c r="E1388" s="9"/>
      <c r="F1388" s="22"/>
      <c r="G1388" s="9"/>
    </row>
    <row r="1389" spans="1:7">
      <c r="A1389" s="9"/>
      <c r="B1389" s="9"/>
      <c r="C1389" s="9"/>
      <c r="D1389" s="9"/>
      <c r="E1389" s="9"/>
      <c r="F1389" s="22"/>
      <c r="G1389" s="9"/>
    </row>
    <row r="1390" spans="1:7">
      <c r="A1390" s="9"/>
      <c r="B1390" s="9"/>
      <c r="C1390" s="9"/>
      <c r="D1390" s="9"/>
      <c r="E1390" s="9"/>
      <c r="F1390" s="22"/>
      <c r="G1390" s="9"/>
    </row>
    <row r="1391" spans="1:7">
      <c r="A1391" s="9"/>
      <c r="B1391" s="9"/>
      <c r="C1391" s="9"/>
      <c r="D1391" s="9"/>
      <c r="E1391" s="9"/>
      <c r="F1391" s="22"/>
      <c r="G1391" s="9"/>
    </row>
    <row r="1392" spans="1:7">
      <c r="A1392" s="9"/>
      <c r="B1392" s="9"/>
      <c r="C1392" s="9"/>
      <c r="D1392" s="9"/>
      <c r="E1392" s="9"/>
      <c r="F1392" s="22"/>
      <c r="G1392" s="9"/>
    </row>
    <row r="1393" spans="1:7">
      <c r="A1393" s="9"/>
      <c r="B1393" s="9"/>
      <c r="C1393" s="9"/>
      <c r="D1393" s="9"/>
      <c r="E1393" s="9"/>
      <c r="F1393" s="22"/>
      <c r="G1393" s="9"/>
    </row>
    <row r="1394" spans="1:7">
      <c r="A1394" s="9"/>
      <c r="B1394" s="9"/>
      <c r="C1394" s="9"/>
      <c r="D1394" s="9"/>
      <c r="E1394" s="9"/>
      <c r="F1394" s="22"/>
      <c r="G1394" s="9"/>
    </row>
    <row r="1395" spans="1:7">
      <c r="A1395" s="9"/>
      <c r="B1395" s="9"/>
      <c r="C1395" s="9"/>
      <c r="D1395" s="9"/>
      <c r="E1395" s="9"/>
      <c r="F1395" s="22"/>
      <c r="G1395" s="9"/>
    </row>
    <row r="1396" spans="1:7">
      <c r="A1396" s="9"/>
      <c r="B1396" s="9"/>
      <c r="C1396" s="9"/>
      <c r="D1396" s="9"/>
      <c r="E1396" s="9"/>
      <c r="F1396" s="22"/>
      <c r="G1396" s="9"/>
    </row>
    <row r="1397" spans="1:7">
      <c r="A1397" s="9"/>
      <c r="B1397" s="9"/>
      <c r="C1397" s="9"/>
      <c r="D1397" s="9"/>
      <c r="E1397" s="9"/>
      <c r="F1397" s="22"/>
      <c r="G1397" s="9"/>
    </row>
    <row r="1398" spans="1:7">
      <c r="A1398" s="9"/>
      <c r="B1398" s="9"/>
      <c r="C1398" s="9"/>
      <c r="D1398" s="9"/>
      <c r="E1398" s="9"/>
      <c r="F1398" s="22"/>
      <c r="G1398" s="9"/>
    </row>
    <row r="1399" spans="1:7">
      <c r="A1399" s="9"/>
      <c r="B1399" s="9"/>
      <c r="C1399" s="9"/>
      <c r="D1399" s="9"/>
      <c r="E1399" s="9"/>
      <c r="F1399" s="22"/>
      <c r="G1399" s="9"/>
    </row>
    <row r="1400" spans="1:7">
      <c r="A1400" s="9"/>
      <c r="B1400" s="9"/>
      <c r="C1400" s="9"/>
      <c r="D1400" s="9"/>
      <c r="E1400" s="9"/>
      <c r="F1400" s="22"/>
      <c r="G1400" s="9"/>
    </row>
    <row r="1401" spans="1:7">
      <c r="A1401" s="9"/>
      <c r="B1401" s="9"/>
      <c r="C1401" s="9"/>
      <c r="D1401" s="9"/>
      <c r="E1401" s="9"/>
      <c r="F1401" s="22"/>
      <c r="G1401" s="9"/>
    </row>
    <row r="1402" spans="1:7">
      <c r="A1402" s="9"/>
      <c r="B1402" s="9"/>
      <c r="C1402" s="9"/>
      <c r="D1402" s="9"/>
      <c r="E1402" s="9"/>
      <c r="F1402" s="22"/>
      <c r="G1402" s="9"/>
    </row>
    <row r="1403" spans="1:7">
      <c r="A1403" s="9"/>
      <c r="B1403" s="9"/>
      <c r="C1403" s="9"/>
      <c r="D1403" s="9"/>
      <c r="E1403" s="9"/>
      <c r="F1403" s="22"/>
      <c r="G1403" s="9"/>
    </row>
    <row r="1404" spans="1:7">
      <c r="A1404" s="9"/>
      <c r="B1404" s="9"/>
      <c r="C1404" s="9"/>
      <c r="D1404" s="9"/>
      <c r="E1404" s="9"/>
      <c r="F1404" s="22"/>
      <c r="G1404" s="9"/>
    </row>
    <row r="1405" spans="1:7">
      <c r="A1405" s="9"/>
      <c r="B1405" s="9"/>
      <c r="C1405" s="9"/>
      <c r="D1405" s="9"/>
      <c r="E1405" s="9"/>
      <c r="F1405" s="22"/>
      <c r="G1405" s="9"/>
    </row>
    <row r="1406" spans="1:7">
      <c r="A1406" s="9"/>
      <c r="B1406" s="9"/>
      <c r="C1406" s="9"/>
      <c r="D1406" s="9"/>
      <c r="E1406" s="9"/>
      <c r="F1406" s="22"/>
      <c r="G1406" s="9"/>
    </row>
    <row r="1407" spans="1:7">
      <c r="A1407" s="9"/>
      <c r="B1407" s="9"/>
      <c r="C1407" s="9"/>
      <c r="D1407" s="9"/>
      <c r="E1407" s="9"/>
      <c r="F1407" s="22"/>
      <c r="G1407" s="9"/>
    </row>
    <row r="1408" spans="1:7">
      <c r="A1408" s="9"/>
      <c r="B1408" s="9"/>
      <c r="C1408" s="9"/>
      <c r="D1408" s="9"/>
      <c r="E1408" s="9"/>
      <c r="F1408" s="22"/>
      <c r="G1408" s="9"/>
    </row>
    <row r="1409" spans="1:7">
      <c r="A1409" s="9"/>
      <c r="B1409" s="9"/>
      <c r="C1409" s="9"/>
      <c r="D1409" s="9"/>
      <c r="E1409" s="9"/>
      <c r="F1409" s="22"/>
      <c r="G1409" s="9"/>
    </row>
    <row r="1410" spans="1:7">
      <c r="A1410" s="9"/>
      <c r="B1410" s="9"/>
      <c r="C1410" s="9"/>
      <c r="D1410" s="9"/>
      <c r="E1410" s="9"/>
      <c r="F1410" s="22"/>
      <c r="G1410" s="9"/>
    </row>
    <row r="1411" spans="1:7">
      <c r="A1411" s="9"/>
      <c r="B1411" s="9"/>
      <c r="C1411" s="9"/>
      <c r="D1411" s="9"/>
      <c r="E1411" s="9"/>
      <c r="F1411" s="22"/>
      <c r="G1411" s="9"/>
    </row>
    <row r="1412" spans="1:7">
      <c r="A1412" s="9"/>
      <c r="B1412" s="9"/>
      <c r="C1412" s="9"/>
      <c r="D1412" s="9"/>
      <c r="E1412" s="9"/>
      <c r="F1412" s="22"/>
      <c r="G1412" s="9"/>
    </row>
    <row r="1413" spans="1:7">
      <c r="A1413" s="9"/>
      <c r="B1413" s="9"/>
      <c r="C1413" s="9"/>
      <c r="D1413" s="9"/>
      <c r="E1413" s="9"/>
      <c r="F1413" s="22"/>
      <c r="G1413" s="9"/>
    </row>
    <row r="1414" spans="1:7">
      <c r="A1414" s="9"/>
      <c r="B1414" s="9"/>
      <c r="C1414" s="9"/>
      <c r="D1414" s="9"/>
      <c r="E1414" s="9"/>
      <c r="F1414" s="22"/>
      <c r="G1414" s="9"/>
    </row>
    <row r="1415" spans="1:7">
      <c r="A1415" s="9"/>
      <c r="B1415" s="9"/>
      <c r="C1415" s="9"/>
      <c r="D1415" s="9"/>
      <c r="E1415" s="9"/>
      <c r="F1415" s="22"/>
      <c r="G1415" s="9"/>
    </row>
    <row r="1416" spans="1:7">
      <c r="A1416" s="9"/>
      <c r="B1416" s="9"/>
      <c r="C1416" s="9"/>
      <c r="D1416" s="9"/>
      <c r="E1416" s="9"/>
      <c r="F1416" s="22"/>
      <c r="G1416" s="9"/>
    </row>
    <row r="1417" spans="1:7">
      <c r="A1417" s="9"/>
      <c r="B1417" s="9"/>
      <c r="C1417" s="9"/>
      <c r="D1417" s="9"/>
      <c r="E1417" s="9"/>
      <c r="F1417" s="22"/>
      <c r="G1417" s="9"/>
    </row>
    <row r="1418" spans="1:7">
      <c r="A1418" s="9"/>
      <c r="B1418" s="9"/>
      <c r="C1418" s="9"/>
      <c r="D1418" s="9"/>
      <c r="E1418" s="9"/>
      <c r="F1418" s="22"/>
      <c r="G1418" s="9"/>
    </row>
    <row r="1419" spans="1:7">
      <c r="A1419" s="9"/>
      <c r="B1419" s="9"/>
      <c r="C1419" s="9"/>
      <c r="D1419" s="9"/>
      <c r="E1419" s="9"/>
      <c r="F1419" s="22"/>
      <c r="G1419" s="9"/>
    </row>
    <row r="1420" spans="1:7">
      <c r="A1420" s="9"/>
      <c r="B1420" s="9"/>
      <c r="C1420" s="9"/>
      <c r="D1420" s="9"/>
      <c r="E1420" s="9"/>
      <c r="F1420" s="22"/>
      <c r="G1420" s="9"/>
    </row>
    <row r="1421" spans="1:7">
      <c r="A1421" s="9"/>
      <c r="B1421" s="9"/>
      <c r="C1421" s="9"/>
      <c r="D1421" s="9"/>
      <c r="E1421" s="9"/>
      <c r="F1421" s="22"/>
      <c r="G1421" s="9"/>
    </row>
    <row r="1422" spans="1:7">
      <c r="A1422" s="9"/>
      <c r="B1422" s="9"/>
      <c r="C1422" s="9"/>
      <c r="D1422" s="9"/>
      <c r="E1422" s="9"/>
      <c r="F1422" s="22"/>
      <c r="G1422" s="9"/>
    </row>
    <row r="1423" spans="1:7">
      <c r="A1423" s="9"/>
      <c r="B1423" s="9"/>
      <c r="C1423" s="9"/>
      <c r="D1423" s="9"/>
      <c r="E1423" s="9"/>
      <c r="F1423" s="22"/>
      <c r="G1423" s="9"/>
    </row>
    <row r="1424" spans="1:7">
      <c r="A1424" s="9"/>
      <c r="B1424" s="9"/>
      <c r="C1424" s="9"/>
      <c r="D1424" s="9"/>
      <c r="E1424" s="9"/>
      <c r="F1424" s="22"/>
      <c r="G1424" s="9"/>
    </row>
    <row r="1425" spans="1:7">
      <c r="A1425" s="9"/>
      <c r="B1425" s="9"/>
      <c r="C1425" s="9"/>
      <c r="D1425" s="9"/>
      <c r="E1425" s="9"/>
      <c r="F1425" s="22"/>
      <c r="G1425" s="9"/>
    </row>
    <row r="1426" spans="1:7">
      <c r="A1426" s="9"/>
      <c r="B1426" s="9"/>
      <c r="C1426" s="9"/>
      <c r="D1426" s="9"/>
      <c r="E1426" s="9"/>
      <c r="F1426" s="22"/>
      <c r="G1426" s="9"/>
    </row>
    <row r="1427" spans="1:7">
      <c r="A1427" s="9"/>
      <c r="B1427" s="9"/>
      <c r="C1427" s="9"/>
      <c r="D1427" s="9"/>
      <c r="E1427" s="9"/>
      <c r="F1427" s="22"/>
      <c r="G1427" s="9"/>
    </row>
    <row r="1428" spans="1:7">
      <c r="A1428" s="9"/>
      <c r="B1428" s="9"/>
      <c r="C1428" s="9"/>
      <c r="D1428" s="9"/>
      <c r="E1428" s="9"/>
      <c r="F1428" s="22"/>
      <c r="G1428" s="9"/>
    </row>
    <row r="1429" spans="1:7">
      <c r="A1429" s="9"/>
      <c r="B1429" s="9"/>
      <c r="C1429" s="9"/>
      <c r="D1429" s="9"/>
      <c r="E1429" s="9"/>
      <c r="F1429" s="22"/>
      <c r="G1429" s="9"/>
    </row>
    <row r="1430" spans="1:7">
      <c r="A1430" s="9"/>
      <c r="B1430" s="9"/>
      <c r="C1430" s="9"/>
      <c r="D1430" s="9"/>
      <c r="E1430" s="9"/>
      <c r="F1430" s="22"/>
      <c r="G1430" s="9"/>
    </row>
    <row r="1431" spans="1:7">
      <c r="A1431" s="9"/>
      <c r="B1431" s="9"/>
      <c r="C1431" s="9"/>
      <c r="D1431" s="9"/>
      <c r="E1431" s="9"/>
      <c r="F1431" s="22"/>
      <c r="G1431" s="9"/>
    </row>
    <row r="1432" spans="1:7">
      <c r="A1432" s="9"/>
      <c r="B1432" s="9"/>
      <c r="C1432" s="9"/>
      <c r="D1432" s="9"/>
      <c r="E1432" s="9"/>
      <c r="F1432" s="22"/>
      <c r="G1432" s="9"/>
    </row>
    <row r="1433" spans="1:7">
      <c r="A1433" s="9"/>
      <c r="B1433" s="9"/>
      <c r="C1433" s="9"/>
      <c r="D1433" s="9"/>
      <c r="E1433" s="9"/>
      <c r="F1433" s="22"/>
      <c r="G1433" s="9"/>
    </row>
    <row r="1434" spans="1:7">
      <c r="A1434" s="9"/>
      <c r="B1434" s="9"/>
      <c r="C1434" s="9"/>
      <c r="D1434" s="9"/>
      <c r="E1434" s="9"/>
      <c r="F1434" s="22"/>
      <c r="G1434" s="9"/>
    </row>
    <row r="1435" spans="1:7">
      <c r="A1435" s="9"/>
      <c r="B1435" s="9"/>
      <c r="C1435" s="9"/>
      <c r="D1435" s="9"/>
      <c r="E1435" s="9"/>
      <c r="F1435" s="22"/>
      <c r="G1435" s="9"/>
    </row>
    <row r="1436" spans="1:7">
      <c r="A1436" s="9"/>
      <c r="B1436" s="9"/>
      <c r="C1436" s="9"/>
      <c r="D1436" s="9"/>
      <c r="E1436" s="9"/>
      <c r="F1436" s="22"/>
      <c r="G1436" s="9"/>
    </row>
    <row r="1437" spans="1:7">
      <c r="A1437" s="9"/>
      <c r="B1437" s="9"/>
      <c r="C1437" s="9"/>
      <c r="D1437" s="9"/>
      <c r="E1437" s="9"/>
      <c r="F1437" s="22"/>
      <c r="G1437" s="9"/>
    </row>
    <row r="1438" spans="1:7">
      <c r="A1438" s="9"/>
      <c r="B1438" s="9"/>
      <c r="C1438" s="9"/>
      <c r="D1438" s="9"/>
      <c r="E1438" s="9"/>
      <c r="F1438" s="22"/>
      <c r="G1438" s="9"/>
    </row>
    <row r="1439" spans="1:7">
      <c r="A1439" s="9"/>
      <c r="B1439" s="9"/>
      <c r="C1439" s="9"/>
      <c r="D1439" s="9"/>
      <c r="E1439" s="9"/>
      <c r="F1439" s="22"/>
      <c r="G1439" s="9"/>
    </row>
    <row r="1440" spans="1:7">
      <c r="A1440" s="9"/>
      <c r="B1440" s="9"/>
      <c r="C1440" s="9"/>
      <c r="D1440" s="9"/>
      <c r="E1440" s="9"/>
      <c r="F1440" s="22"/>
      <c r="G1440" s="9"/>
    </row>
    <row r="1441" spans="1:7">
      <c r="A1441" s="9"/>
      <c r="B1441" s="9"/>
      <c r="C1441" s="9"/>
      <c r="D1441" s="9"/>
      <c r="E1441" s="9"/>
      <c r="F1441" s="22"/>
      <c r="G1441" s="9"/>
    </row>
    <row r="1442" spans="1:7">
      <c r="A1442" s="9"/>
      <c r="B1442" s="9"/>
      <c r="C1442" s="9"/>
      <c r="D1442" s="9"/>
      <c r="E1442" s="9"/>
      <c r="F1442" s="22"/>
      <c r="G1442" s="9"/>
    </row>
    <row r="1443" spans="1:7">
      <c r="A1443" s="9"/>
      <c r="B1443" s="9"/>
      <c r="C1443" s="9"/>
      <c r="D1443" s="9"/>
      <c r="E1443" s="9"/>
      <c r="F1443" s="22"/>
      <c r="G1443" s="9"/>
    </row>
    <row r="1444" spans="1:7">
      <c r="A1444" s="9"/>
      <c r="B1444" s="9"/>
      <c r="C1444" s="9"/>
      <c r="D1444" s="9"/>
      <c r="E1444" s="9"/>
      <c r="F1444" s="22"/>
      <c r="G1444" s="9"/>
    </row>
    <row r="1445" spans="1:7">
      <c r="A1445" s="9"/>
      <c r="B1445" s="9"/>
      <c r="C1445" s="9"/>
      <c r="D1445" s="9"/>
      <c r="E1445" s="9"/>
      <c r="F1445" s="22"/>
      <c r="G1445" s="9"/>
    </row>
    <row r="1446" spans="1:7">
      <c r="A1446" s="9"/>
      <c r="B1446" s="9"/>
      <c r="C1446" s="9"/>
      <c r="D1446" s="9"/>
      <c r="E1446" s="9"/>
      <c r="F1446" s="22"/>
      <c r="G1446" s="9"/>
    </row>
    <row r="1447" spans="1:7">
      <c r="A1447" s="9"/>
      <c r="B1447" s="9"/>
      <c r="C1447" s="9"/>
      <c r="D1447" s="9"/>
      <c r="E1447" s="9"/>
      <c r="F1447" s="22"/>
      <c r="G1447" s="9"/>
    </row>
    <row r="1448" spans="1:7">
      <c r="A1448" s="9"/>
      <c r="B1448" s="9"/>
      <c r="C1448" s="9"/>
      <c r="D1448" s="9"/>
      <c r="E1448" s="9"/>
      <c r="F1448" s="22"/>
      <c r="G1448" s="9"/>
    </row>
    <row r="1449" spans="1:7">
      <c r="A1449" s="9"/>
      <c r="B1449" s="9"/>
      <c r="C1449" s="9"/>
      <c r="D1449" s="9"/>
      <c r="E1449" s="9"/>
      <c r="F1449" s="22"/>
      <c r="G1449" s="9"/>
    </row>
    <row r="1450" spans="1:7">
      <c r="A1450" s="9"/>
      <c r="B1450" s="9"/>
      <c r="C1450" s="9"/>
      <c r="D1450" s="9"/>
      <c r="E1450" s="9"/>
      <c r="F1450" s="22"/>
      <c r="G1450" s="9"/>
    </row>
    <row r="1451" spans="1:7">
      <c r="A1451" s="9"/>
      <c r="B1451" s="9"/>
      <c r="C1451" s="9"/>
      <c r="D1451" s="9"/>
      <c r="E1451" s="9"/>
      <c r="F1451" s="22"/>
      <c r="G1451" s="9"/>
    </row>
    <row r="1452" spans="1:7">
      <c r="A1452" s="9"/>
      <c r="B1452" s="9"/>
      <c r="C1452" s="9"/>
      <c r="D1452" s="9"/>
      <c r="E1452" s="9"/>
      <c r="F1452" s="22"/>
      <c r="G1452" s="9"/>
    </row>
    <row r="1453" spans="1:7">
      <c r="A1453" s="9"/>
      <c r="B1453" s="9"/>
      <c r="C1453" s="9"/>
      <c r="D1453" s="9"/>
      <c r="E1453" s="9"/>
      <c r="F1453" s="22"/>
      <c r="G1453" s="9"/>
    </row>
    <row r="1454" spans="1:7">
      <c r="A1454" s="9"/>
      <c r="B1454" s="9"/>
      <c r="C1454" s="9"/>
      <c r="D1454" s="9"/>
      <c r="E1454" s="9"/>
      <c r="F1454" s="22"/>
      <c r="G1454" s="9"/>
    </row>
    <row r="1455" spans="1:7">
      <c r="A1455" s="9"/>
      <c r="B1455" s="9"/>
      <c r="C1455" s="9"/>
      <c r="D1455" s="9"/>
      <c r="E1455" s="9"/>
      <c r="F1455" s="22"/>
      <c r="G1455" s="9"/>
    </row>
    <row r="1456" spans="1:7">
      <c r="A1456" s="9"/>
      <c r="B1456" s="9"/>
      <c r="C1456" s="9"/>
      <c r="D1456" s="9"/>
      <c r="E1456" s="9"/>
      <c r="F1456" s="22"/>
      <c r="G1456" s="9"/>
    </row>
    <row r="1457" spans="1:7">
      <c r="A1457" s="9"/>
      <c r="B1457" s="9"/>
      <c r="C1457" s="9"/>
      <c r="D1457" s="9"/>
      <c r="E1457" s="9"/>
      <c r="F1457" s="22"/>
      <c r="G1457" s="9"/>
    </row>
    <row r="1458" spans="1:7">
      <c r="A1458" s="9"/>
      <c r="B1458" s="9"/>
      <c r="C1458" s="9"/>
      <c r="D1458" s="9"/>
      <c r="E1458" s="9"/>
      <c r="F1458" s="22"/>
      <c r="G1458" s="9"/>
    </row>
    <row r="1459" spans="1:7">
      <c r="A1459" s="9"/>
      <c r="B1459" s="9"/>
      <c r="C1459" s="9"/>
      <c r="D1459" s="9"/>
      <c r="E1459" s="9"/>
      <c r="F1459" s="22"/>
      <c r="G1459" s="9"/>
    </row>
    <row r="1460" spans="1:7">
      <c r="A1460" s="9"/>
      <c r="B1460" s="9"/>
      <c r="C1460" s="9"/>
      <c r="D1460" s="9"/>
      <c r="E1460" s="9"/>
      <c r="F1460" s="22"/>
      <c r="G1460" s="9"/>
    </row>
    <row r="1461" spans="1:7">
      <c r="A1461" s="9"/>
      <c r="B1461" s="9"/>
      <c r="C1461" s="9"/>
      <c r="D1461" s="9"/>
      <c r="E1461" s="9"/>
      <c r="F1461" s="22"/>
      <c r="G1461" s="9"/>
    </row>
    <row r="1462" spans="1:7">
      <c r="A1462" s="9"/>
      <c r="B1462" s="9"/>
      <c r="C1462" s="9"/>
      <c r="D1462" s="9"/>
      <c r="E1462" s="9"/>
      <c r="F1462" s="22"/>
      <c r="G1462" s="9"/>
    </row>
    <row r="1463" spans="1:7">
      <c r="A1463" s="9"/>
      <c r="B1463" s="9"/>
      <c r="C1463" s="9"/>
      <c r="D1463" s="9"/>
      <c r="E1463" s="9"/>
      <c r="F1463" s="22"/>
      <c r="G1463" s="9"/>
    </row>
    <row r="1464" spans="1:7">
      <c r="A1464" s="9"/>
      <c r="B1464" s="9"/>
      <c r="C1464" s="9"/>
      <c r="D1464" s="9"/>
      <c r="E1464" s="9"/>
      <c r="F1464" s="22"/>
      <c r="G1464" s="9"/>
    </row>
    <row r="1465" spans="1:7">
      <c r="A1465" s="9"/>
      <c r="B1465" s="9"/>
      <c r="C1465" s="9"/>
      <c r="D1465" s="9"/>
      <c r="E1465" s="9"/>
      <c r="F1465" s="22"/>
      <c r="G1465" s="9"/>
    </row>
    <row r="1466" spans="1:7">
      <c r="A1466" s="9"/>
      <c r="B1466" s="9"/>
      <c r="C1466" s="9"/>
      <c r="D1466" s="9"/>
      <c r="E1466" s="9"/>
      <c r="F1466" s="22"/>
      <c r="G1466" s="9"/>
    </row>
    <row r="1467" spans="1:7">
      <c r="A1467" s="9"/>
      <c r="B1467" s="9"/>
      <c r="C1467" s="9"/>
      <c r="D1467" s="9"/>
      <c r="E1467" s="9"/>
      <c r="F1467" s="22"/>
      <c r="G1467" s="9"/>
    </row>
    <row r="1468" spans="1:7">
      <c r="A1468" s="9"/>
      <c r="B1468" s="9"/>
      <c r="C1468" s="9"/>
      <c r="D1468" s="9"/>
      <c r="E1468" s="9"/>
      <c r="F1468" s="22"/>
      <c r="G1468" s="9"/>
    </row>
    <row r="1469" spans="1:7">
      <c r="A1469" s="9"/>
      <c r="B1469" s="9"/>
      <c r="C1469" s="9"/>
      <c r="D1469" s="9"/>
      <c r="E1469" s="9"/>
      <c r="F1469" s="22"/>
      <c r="G1469" s="9"/>
    </row>
    <row r="1470" spans="1:7">
      <c r="A1470" s="9"/>
      <c r="B1470" s="9"/>
      <c r="C1470" s="9"/>
      <c r="D1470" s="9"/>
      <c r="E1470" s="9"/>
      <c r="F1470" s="22"/>
      <c r="G1470" s="9"/>
    </row>
    <row r="1471" spans="1:7">
      <c r="A1471" s="9"/>
      <c r="B1471" s="9"/>
      <c r="C1471" s="9"/>
      <c r="D1471" s="9"/>
      <c r="E1471" s="9"/>
      <c r="F1471" s="22"/>
      <c r="G1471" s="9"/>
    </row>
    <row r="1472" spans="1:7">
      <c r="A1472" s="9"/>
      <c r="B1472" s="9"/>
      <c r="C1472" s="9"/>
      <c r="D1472" s="9"/>
      <c r="E1472" s="9"/>
      <c r="F1472" s="22"/>
      <c r="G1472" s="9"/>
    </row>
    <row r="1473" spans="1:7">
      <c r="A1473" s="9"/>
      <c r="B1473" s="9"/>
      <c r="C1473" s="9"/>
      <c r="D1473" s="9"/>
      <c r="E1473" s="9"/>
      <c r="F1473" s="22"/>
      <c r="G1473" s="9"/>
    </row>
    <row r="1474" spans="1:7">
      <c r="A1474" s="9"/>
      <c r="B1474" s="9"/>
      <c r="C1474" s="9"/>
      <c r="D1474" s="9"/>
      <c r="E1474" s="9"/>
      <c r="F1474" s="22"/>
      <c r="G1474" s="9"/>
    </row>
    <row r="1475" spans="1:7">
      <c r="A1475" s="9"/>
      <c r="B1475" s="9"/>
      <c r="C1475" s="9"/>
      <c r="D1475" s="9"/>
      <c r="E1475" s="9"/>
      <c r="F1475" s="22"/>
      <c r="G1475" s="9"/>
    </row>
    <row r="1476" spans="1:7">
      <c r="A1476" s="9"/>
      <c r="B1476" s="9"/>
      <c r="C1476" s="9"/>
      <c r="D1476" s="9"/>
      <c r="E1476" s="9"/>
      <c r="F1476" s="22"/>
      <c r="G1476" s="9"/>
    </row>
    <row r="1477" spans="1:7">
      <c r="A1477" s="9"/>
      <c r="B1477" s="9"/>
      <c r="C1477" s="9"/>
      <c r="D1477" s="9"/>
      <c r="E1477" s="9"/>
      <c r="F1477" s="22"/>
      <c r="G1477" s="9"/>
    </row>
    <row r="1478" spans="1:7">
      <c r="A1478" s="9"/>
      <c r="B1478" s="9"/>
      <c r="C1478" s="9"/>
      <c r="D1478" s="9"/>
      <c r="E1478" s="9"/>
      <c r="F1478" s="22"/>
      <c r="G1478" s="9"/>
    </row>
    <row r="1479" spans="1:7">
      <c r="A1479" s="9"/>
      <c r="B1479" s="9"/>
      <c r="C1479" s="9"/>
      <c r="D1479" s="9"/>
      <c r="E1479" s="9"/>
      <c r="F1479" s="22"/>
      <c r="G1479" s="9"/>
    </row>
    <row r="1480" spans="1:7">
      <c r="A1480" s="9"/>
      <c r="B1480" s="9"/>
      <c r="C1480" s="9"/>
      <c r="D1480" s="9"/>
      <c r="E1480" s="9"/>
      <c r="F1480" s="22"/>
      <c r="G1480" s="9"/>
    </row>
    <row r="1481" spans="1:7">
      <c r="A1481" s="9"/>
      <c r="B1481" s="9"/>
      <c r="C1481" s="9"/>
      <c r="D1481" s="9"/>
      <c r="E1481" s="9"/>
      <c r="F1481" s="22"/>
      <c r="G1481" s="9"/>
    </row>
    <row r="1482" spans="1:7">
      <c r="A1482" s="9"/>
      <c r="B1482" s="9"/>
      <c r="C1482" s="9"/>
      <c r="D1482" s="9"/>
      <c r="E1482" s="9"/>
      <c r="F1482" s="22"/>
      <c r="G1482" s="9"/>
    </row>
    <row r="1483" spans="1:7">
      <c r="A1483" s="9"/>
      <c r="B1483" s="9"/>
      <c r="C1483" s="9"/>
      <c r="D1483" s="9"/>
      <c r="E1483" s="9"/>
      <c r="F1483" s="22"/>
      <c r="G1483" s="9"/>
    </row>
    <row r="1484" spans="1:7">
      <c r="A1484" s="9"/>
      <c r="B1484" s="9"/>
      <c r="C1484" s="9"/>
      <c r="D1484" s="9"/>
      <c r="E1484" s="9"/>
      <c r="F1484" s="22"/>
      <c r="G1484" s="9"/>
    </row>
    <row r="1485" spans="1:7">
      <c r="A1485" s="9"/>
      <c r="B1485" s="9"/>
      <c r="C1485" s="9"/>
      <c r="D1485" s="9"/>
      <c r="E1485" s="9"/>
      <c r="F1485" s="22"/>
      <c r="G1485" s="9"/>
    </row>
    <row r="1486" spans="1:7">
      <c r="A1486" s="9"/>
      <c r="B1486" s="9"/>
      <c r="C1486" s="9"/>
      <c r="D1486" s="9"/>
      <c r="E1486" s="9"/>
      <c r="F1486" s="22"/>
      <c r="G1486" s="9"/>
    </row>
    <row r="1487" spans="1:7">
      <c r="A1487" s="9"/>
      <c r="B1487" s="9"/>
      <c r="C1487" s="9"/>
      <c r="D1487" s="9"/>
      <c r="E1487" s="9"/>
      <c r="F1487" s="22"/>
      <c r="G1487" s="9"/>
    </row>
    <row r="1488" spans="1:7">
      <c r="A1488" s="9"/>
      <c r="B1488" s="9"/>
      <c r="C1488" s="9"/>
      <c r="D1488" s="9"/>
      <c r="E1488" s="9"/>
      <c r="F1488" s="22"/>
      <c r="G1488" s="9"/>
    </row>
    <row r="1489" spans="1:7">
      <c r="A1489" s="9"/>
      <c r="B1489" s="9"/>
      <c r="C1489" s="9"/>
      <c r="D1489" s="9"/>
      <c r="E1489" s="9"/>
      <c r="F1489" s="22"/>
      <c r="G1489" s="9"/>
    </row>
    <row r="1490" spans="1:7">
      <c r="A1490" s="9"/>
      <c r="B1490" s="9"/>
      <c r="C1490" s="9"/>
      <c r="D1490" s="9"/>
      <c r="E1490" s="9"/>
      <c r="F1490" s="22"/>
      <c r="G1490" s="9"/>
    </row>
    <row r="1491" spans="1:7">
      <c r="A1491" s="9"/>
      <c r="B1491" s="9"/>
      <c r="C1491" s="9"/>
      <c r="D1491" s="9"/>
      <c r="E1491" s="9"/>
      <c r="F1491" s="22"/>
      <c r="G1491" s="9"/>
    </row>
    <row r="1492" spans="1:7">
      <c r="A1492" s="9"/>
      <c r="B1492" s="9"/>
      <c r="C1492" s="9"/>
      <c r="D1492" s="9"/>
      <c r="E1492" s="9"/>
      <c r="F1492" s="22"/>
      <c r="G1492" s="9"/>
    </row>
    <row r="1493" spans="1:7">
      <c r="A1493" s="9"/>
      <c r="B1493" s="9"/>
      <c r="C1493" s="9"/>
      <c r="D1493" s="9"/>
      <c r="E1493" s="9"/>
      <c r="F1493" s="22"/>
      <c r="G1493" s="9"/>
    </row>
    <row r="1494" spans="1:7">
      <c r="A1494" s="9"/>
      <c r="B1494" s="9"/>
      <c r="C1494" s="9"/>
      <c r="D1494" s="9"/>
      <c r="E1494" s="9"/>
      <c r="F1494" s="22"/>
      <c r="G1494" s="9"/>
    </row>
    <row r="1495" spans="1:7">
      <c r="A1495" s="9"/>
      <c r="B1495" s="9"/>
      <c r="C1495" s="9"/>
      <c r="D1495" s="9"/>
      <c r="E1495" s="9"/>
      <c r="F1495" s="22"/>
      <c r="G1495" s="9"/>
    </row>
    <row r="1496" spans="1:7">
      <c r="A1496" s="9"/>
      <c r="B1496" s="9"/>
      <c r="C1496" s="9"/>
      <c r="D1496" s="9"/>
      <c r="E1496" s="9"/>
      <c r="F1496" s="22"/>
      <c r="G1496" s="9"/>
    </row>
    <row r="1497" spans="1:7">
      <c r="A1497" s="9"/>
      <c r="B1497" s="9"/>
      <c r="C1497" s="9"/>
      <c r="D1497" s="9"/>
      <c r="E1497" s="9"/>
      <c r="F1497" s="22"/>
      <c r="G1497" s="9"/>
    </row>
    <row r="1498" spans="1:7">
      <c r="A1498" s="9"/>
      <c r="B1498" s="9"/>
      <c r="C1498" s="9"/>
      <c r="D1498" s="9"/>
      <c r="E1498" s="9"/>
      <c r="F1498" s="22"/>
      <c r="G1498" s="9"/>
    </row>
    <row r="1499" spans="1:7">
      <c r="A1499" s="9"/>
      <c r="B1499" s="9"/>
      <c r="C1499" s="9"/>
      <c r="D1499" s="9"/>
      <c r="E1499" s="9"/>
      <c r="F1499" s="22"/>
      <c r="G1499" s="9"/>
    </row>
    <row r="1500" spans="1:7">
      <c r="A1500" s="9"/>
      <c r="B1500" s="9"/>
      <c r="C1500" s="9"/>
      <c r="D1500" s="9"/>
      <c r="E1500" s="9"/>
      <c r="F1500" s="22"/>
      <c r="G1500" s="9"/>
    </row>
    <row r="1501" spans="1:7">
      <c r="A1501" s="9"/>
      <c r="B1501" s="9"/>
      <c r="C1501" s="9"/>
      <c r="D1501" s="9"/>
      <c r="E1501" s="9"/>
      <c r="F1501" s="22"/>
      <c r="G1501" s="9"/>
    </row>
    <row r="1502" spans="1:7">
      <c r="A1502" s="9"/>
      <c r="B1502" s="9"/>
      <c r="C1502" s="9"/>
      <c r="D1502" s="9"/>
      <c r="E1502" s="9"/>
      <c r="F1502" s="22"/>
      <c r="G1502" s="9"/>
    </row>
    <row r="1503" spans="1:7">
      <c r="A1503" s="9"/>
      <c r="B1503" s="9"/>
      <c r="C1503" s="9"/>
      <c r="D1503" s="9"/>
      <c r="E1503" s="9"/>
      <c r="F1503" s="22"/>
      <c r="G1503" s="9"/>
    </row>
    <row r="1504" spans="1:7">
      <c r="A1504" s="9"/>
      <c r="B1504" s="9"/>
      <c r="C1504" s="9"/>
      <c r="D1504" s="9"/>
      <c r="E1504" s="9"/>
      <c r="F1504" s="22"/>
      <c r="G1504" s="9"/>
    </row>
    <row r="1505" spans="1:7">
      <c r="A1505" s="9"/>
      <c r="B1505" s="9"/>
      <c r="C1505" s="9"/>
      <c r="D1505" s="9"/>
      <c r="E1505" s="9"/>
      <c r="F1505" s="22"/>
      <c r="G1505" s="9"/>
    </row>
    <row r="1506" spans="1:7">
      <c r="A1506" s="9"/>
      <c r="B1506" s="9"/>
      <c r="C1506" s="9"/>
      <c r="D1506" s="9"/>
      <c r="E1506" s="9"/>
      <c r="F1506" s="22"/>
      <c r="G1506" s="9"/>
    </row>
    <row r="1507" spans="1:7">
      <c r="A1507" s="9"/>
      <c r="B1507" s="9"/>
      <c r="C1507" s="9"/>
      <c r="D1507" s="9"/>
      <c r="E1507" s="9"/>
      <c r="F1507" s="22"/>
      <c r="G1507" s="9"/>
    </row>
    <row r="1508" spans="1:7">
      <c r="A1508" s="9"/>
      <c r="B1508" s="9"/>
      <c r="C1508" s="9"/>
      <c r="D1508" s="9"/>
      <c r="E1508" s="9"/>
      <c r="F1508" s="22"/>
      <c r="G1508" s="9"/>
    </row>
    <row r="1509" spans="1:7">
      <c r="A1509" s="9"/>
      <c r="B1509" s="9"/>
      <c r="C1509" s="9"/>
      <c r="D1509" s="9"/>
      <c r="E1509" s="9"/>
      <c r="F1509" s="22"/>
      <c r="G1509" s="9"/>
    </row>
    <row r="1510" spans="1:7">
      <c r="A1510" s="9"/>
      <c r="B1510" s="9"/>
      <c r="C1510" s="9"/>
      <c r="D1510" s="9"/>
      <c r="E1510" s="9"/>
      <c r="F1510" s="22"/>
      <c r="G1510" s="9"/>
    </row>
    <row r="1511" spans="1:7">
      <c r="A1511" s="9"/>
      <c r="B1511" s="9"/>
      <c r="C1511" s="9"/>
      <c r="D1511" s="9"/>
      <c r="E1511" s="9"/>
      <c r="F1511" s="22"/>
      <c r="G1511" s="9"/>
    </row>
    <row r="1512" spans="1:7">
      <c r="A1512" s="9"/>
      <c r="B1512" s="9"/>
      <c r="C1512" s="9"/>
      <c r="D1512" s="9"/>
      <c r="E1512" s="9"/>
      <c r="F1512" s="22"/>
      <c r="G1512" s="9"/>
    </row>
    <row r="1513" spans="1:7">
      <c r="A1513" s="9"/>
      <c r="B1513" s="9"/>
      <c r="C1513" s="9"/>
      <c r="D1513" s="9"/>
      <c r="E1513" s="9"/>
      <c r="F1513" s="22"/>
      <c r="G1513" s="9"/>
    </row>
    <row r="1514" spans="1:7">
      <c r="A1514" s="9"/>
      <c r="B1514" s="9"/>
      <c r="C1514" s="9"/>
      <c r="D1514" s="9"/>
      <c r="E1514" s="9"/>
      <c r="F1514" s="22"/>
      <c r="G1514" s="9"/>
    </row>
    <row r="1515" spans="1:7">
      <c r="A1515" s="9"/>
      <c r="B1515" s="9"/>
      <c r="C1515" s="9"/>
      <c r="D1515" s="9"/>
      <c r="E1515" s="9"/>
      <c r="F1515" s="22"/>
      <c r="G1515" s="9"/>
    </row>
    <row r="1516" spans="1:7">
      <c r="A1516" s="9"/>
      <c r="B1516" s="9"/>
      <c r="C1516" s="9"/>
      <c r="D1516" s="9"/>
      <c r="E1516" s="9"/>
      <c r="F1516" s="22"/>
      <c r="G1516" s="9"/>
    </row>
    <row r="1517" spans="1:7">
      <c r="A1517" s="9"/>
      <c r="B1517" s="9"/>
      <c r="C1517" s="9"/>
      <c r="D1517" s="9"/>
      <c r="E1517" s="9"/>
      <c r="F1517" s="22"/>
      <c r="G1517" s="9"/>
    </row>
    <row r="1518" spans="1:7">
      <c r="A1518" s="9"/>
      <c r="B1518" s="9"/>
      <c r="C1518" s="9"/>
      <c r="D1518" s="9"/>
      <c r="E1518" s="9"/>
      <c r="F1518" s="22"/>
      <c r="G1518" s="9"/>
    </row>
    <row r="1519" spans="1:7">
      <c r="A1519" s="9"/>
      <c r="B1519" s="9"/>
      <c r="C1519" s="9"/>
      <c r="D1519" s="9"/>
      <c r="E1519" s="9"/>
      <c r="F1519" s="22"/>
      <c r="G1519" s="9"/>
    </row>
    <row r="1520" spans="1:7">
      <c r="A1520" s="9"/>
      <c r="B1520" s="9"/>
      <c r="C1520" s="9"/>
      <c r="D1520" s="9"/>
      <c r="E1520" s="9"/>
      <c r="F1520" s="22"/>
      <c r="G1520" s="9"/>
    </row>
    <row r="1521" spans="1:7">
      <c r="A1521" s="9"/>
      <c r="B1521" s="9"/>
      <c r="C1521" s="9"/>
      <c r="D1521" s="9"/>
      <c r="E1521" s="9"/>
      <c r="F1521" s="22"/>
      <c r="G1521" s="9"/>
    </row>
    <row r="1522" spans="1:7">
      <c r="A1522" s="9"/>
      <c r="B1522" s="9"/>
      <c r="C1522" s="9"/>
      <c r="D1522" s="9"/>
      <c r="E1522" s="9"/>
      <c r="F1522" s="22"/>
      <c r="G1522" s="9"/>
    </row>
    <row r="1523" spans="1:7">
      <c r="A1523" s="9"/>
      <c r="B1523" s="9"/>
      <c r="C1523" s="9"/>
      <c r="D1523" s="9"/>
      <c r="E1523" s="9"/>
      <c r="F1523" s="22"/>
      <c r="G1523" s="9"/>
    </row>
    <row r="1524" spans="1:7">
      <c r="A1524" s="9"/>
      <c r="B1524" s="9"/>
      <c r="C1524" s="9"/>
      <c r="D1524" s="9"/>
      <c r="E1524" s="9"/>
      <c r="F1524" s="22"/>
      <c r="G1524" s="9"/>
    </row>
    <row r="1525" spans="1:7">
      <c r="A1525" s="9"/>
      <c r="B1525" s="9"/>
      <c r="C1525" s="9"/>
      <c r="D1525" s="9"/>
      <c r="E1525" s="9"/>
      <c r="F1525" s="22"/>
      <c r="G1525" s="9"/>
    </row>
    <row r="1526" spans="1:7">
      <c r="A1526" s="9"/>
      <c r="B1526" s="9"/>
      <c r="C1526" s="9"/>
      <c r="D1526" s="9"/>
      <c r="E1526" s="9"/>
      <c r="F1526" s="22"/>
      <c r="G1526" s="9"/>
    </row>
    <row r="1527" spans="1:7">
      <c r="A1527" s="9"/>
      <c r="B1527" s="9"/>
      <c r="C1527" s="9"/>
      <c r="D1527" s="9"/>
      <c r="E1527" s="9"/>
      <c r="F1527" s="22"/>
      <c r="G1527" s="9"/>
    </row>
    <row r="1528" spans="1:7">
      <c r="A1528" s="9"/>
      <c r="B1528" s="9"/>
      <c r="C1528" s="9"/>
      <c r="D1528" s="9"/>
      <c r="E1528" s="9"/>
      <c r="F1528" s="22"/>
      <c r="G1528" s="9"/>
    </row>
    <row r="1529" spans="1:7">
      <c r="A1529" s="9"/>
      <c r="B1529" s="9"/>
      <c r="C1529" s="9"/>
      <c r="D1529" s="9"/>
      <c r="E1529" s="9"/>
      <c r="F1529" s="22"/>
      <c r="G1529" s="9"/>
    </row>
    <row r="1530" spans="1:7">
      <c r="A1530" s="9"/>
      <c r="B1530" s="9"/>
      <c r="C1530" s="9"/>
      <c r="D1530" s="9"/>
      <c r="E1530" s="9"/>
      <c r="F1530" s="22"/>
      <c r="G1530" s="9"/>
    </row>
    <row r="1531" spans="1:7">
      <c r="A1531" s="9"/>
      <c r="B1531" s="9"/>
      <c r="C1531" s="9"/>
      <c r="D1531" s="9"/>
      <c r="E1531" s="9"/>
      <c r="F1531" s="22"/>
      <c r="G1531" s="9"/>
    </row>
    <row r="1532" spans="1:7">
      <c r="A1532" s="9"/>
      <c r="B1532" s="9"/>
      <c r="C1532" s="9"/>
      <c r="D1532" s="9"/>
      <c r="E1532" s="9"/>
      <c r="F1532" s="22"/>
      <c r="G1532" s="9"/>
    </row>
    <row r="1533" spans="1:7">
      <c r="A1533" s="9"/>
      <c r="B1533" s="9"/>
      <c r="C1533" s="9"/>
      <c r="D1533" s="9"/>
      <c r="E1533" s="9"/>
      <c r="F1533" s="22"/>
      <c r="G1533" s="9"/>
    </row>
    <row r="1534" spans="1:7">
      <c r="A1534" s="9"/>
      <c r="B1534" s="9"/>
      <c r="C1534" s="9"/>
      <c r="D1534" s="9"/>
      <c r="E1534" s="9"/>
      <c r="F1534" s="22"/>
      <c r="G1534" s="9"/>
    </row>
    <row r="1535" spans="1:7">
      <c r="A1535" s="9"/>
      <c r="B1535" s="9"/>
      <c r="C1535" s="9"/>
      <c r="D1535" s="9"/>
      <c r="E1535" s="9"/>
      <c r="F1535" s="22"/>
      <c r="G1535" s="9"/>
    </row>
    <row r="1536" spans="1:7">
      <c r="A1536" s="9"/>
      <c r="B1536" s="9"/>
      <c r="C1536" s="9"/>
      <c r="D1536" s="9"/>
      <c r="E1536" s="9"/>
      <c r="F1536" s="22"/>
      <c r="G1536" s="9"/>
    </row>
    <row r="1537" spans="1:7">
      <c r="A1537" s="9"/>
      <c r="B1537" s="9"/>
      <c r="C1537" s="9"/>
      <c r="D1537" s="9"/>
      <c r="E1537" s="9"/>
      <c r="F1537" s="22"/>
      <c r="G1537" s="9"/>
    </row>
    <row r="1538" spans="1:7">
      <c r="A1538" s="9"/>
      <c r="B1538" s="9"/>
      <c r="C1538" s="9"/>
      <c r="D1538" s="9"/>
      <c r="E1538" s="9"/>
      <c r="F1538" s="22"/>
      <c r="G1538" s="9"/>
    </row>
    <row r="1539" spans="1:7">
      <c r="A1539" s="9"/>
      <c r="B1539" s="9"/>
      <c r="C1539" s="9"/>
      <c r="D1539" s="9"/>
      <c r="E1539" s="9"/>
      <c r="F1539" s="22"/>
      <c r="G1539" s="9"/>
    </row>
    <row r="1540" spans="1:7">
      <c r="A1540" s="9"/>
      <c r="B1540" s="9"/>
      <c r="C1540" s="9"/>
      <c r="D1540" s="9"/>
      <c r="E1540" s="9"/>
      <c r="F1540" s="22"/>
      <c r="G1540" s="9"/>
    </row>
    <row r="1541" spans="1:7">
      <c r="A1541" s="9"/>
      <c r="B1541" s="9"/>
      <c r="C1541" s="9"/>
      <c r="D1541" s="9"/>
      <c r="E1541" s="9"/>
      <c r="F1541" s="22"/>
      <c r="G1541" s="9"/>
    </row>
    <row r="1542" spans="1:7">
      <c r="A1542" s="9"/>
      <c r="B1542" s="9"/>
      <c r="C1542" s="9"/>
      <c r="D1542" s="9"/>
      <c r="E1542" s="9"/>
      <c r="F1542" s="22"/>
      <c r="G1542" s="9"/>
    </row>
    <row r="1543" spans="1:7">
      <c r="A1543" s="9"/>
      <c r="B1543" s="9"/>
      <c r="C1543" s="9"/>
      <c r="D1543" s="9"/>
      <c r="E1543" s="9"/>
      <c r="F1543" s="22"/>
      <c r="G1543" s="9"/>
    </row>
    <row r="1544" spans="1:7">
      <c r="A1544" s="9"/>
      <c r="B1544" s="9"/>
      <c r="C1544" s="9"/>
      <c r="D1544" s="9"/>
      <c r="E1544" s="9"/>
      <c r="F1544" s="22"/>
      <c r="G1544" s="9"/>
    </row>
    <row r="1545" spans="1:7">
      <c r="A1545" s="9"/>
      <c r="B1545" s="9"/>
      <c r="C1545" s="9"/>
      <c r="D1545" s="9"/>
      <c r="E1545" s="9"/>
      <c r="F1545" s="22"/>
      <c r="G1545" s="9"/>
    </row>
    <row r="1546" spans="1:7">
      <c r="A1546" s="9"/>
      <c r="B1546" s="9"/>
      <c r="C1546" s="9"/>
      <c r="D1546" s="9"/>
      <c r="E1546" s="9"/>
      <c r="F1546" s="22"/>
      <c r="G1546" s="9"/>
    </row>
    <row r="1547" spans="1:7">
      <c r="A1547" s="9"/>
      <c r="B1547" s="9"/>
      <c r="C1547" s="9"/>
      <c r="D1547" s="9"/>
      <c r="E1547" s="9"/>
      <c r="F1547" s="22"/>
      <c r="G1547" s="9"/>
    </row>
    <row r="1548" spans="1:7">
      <c r="A1548" s="9"/>
      <c r="B1548" s="9"/>
      <c r="C1548" s="9"/>
      <c r="D1548" s="9"/>
      <c r="E1548" s="9"/>
      <c r="F1548" s="22"/>
      <c r="G1548" s="9"/>
    </row>
    <row r="1549" spans="1:7">
      <c r="A1549" s="9"/>
      <c r="B1549" s="9"/>
      <c r="C1549" s="9"/>
      <c r="D1549" s="9"/>
      <c r="E1549" s="9"/>
      <c r="F1549" s="22"/>
      <c r="G1549" s="9"/>
    </row>
    <row r="1550" spans="1:7">
      <c r="A1550" s="9"/>
      <c r="B1550" s="9"/>
      <c r="C1550" s="9"/>
      <c r="D1550" s="9"/>
      <c r="E1550" s="9"/>
      <c r="F1550" s="22"/>
      <c r="G1550" s="9"/>
    </row>
    <row r="1551" spans="1:7">
      <c r="A1551" s="9"/>
      <c r="B1551" s="9"/>
      <c r="C1551" s="9"/>
      <c r="D1551" s="9"/>
      <c r="E1551" s="9"/>
      <c r="F1551" s="22"/>
      <c r="G1551" s="9"/>
    </row>
    <row r="1552" spans="1:7">
      <c r="A1552" s="9"/>
      <c r="B1552" s="9"/>
      <c r="C1552" s="9"/>
      <c r="D1552" s="9"/>
      <c r="E1552" s="9"/>
      <c r="F1552" s="22"/>
      <c r="G1552" s="9"/>
    </row>
    <row r="1553" spans="1:7">
      <c r="A1553" s="9"/>
      <c r="B1553" s="9"/>
      <c r="C1553" s="9"/>
      <c r="D1553" s="9"/>
      <c r="E1553" s="9"/>
      <c r="F1553" s="22"/>
      <c r="G1553" s="9"/>
    </row>
    <row r="1554" spans="1:7">
      <c r="A1554" s="9"/>
      <c r="B1554" s="9"/>
      <c r="C1554" s="9"/>
      <c r="D1554" s="9"/>
      <c r="E1554" s="9"/>
      <c r="F1554" s="22"/>
      <c r="G1554" s="9"/>
    </row>
    <row r="1555" spans="1:7">
      <c r="A1555" s="9"/>
      <c r="B1555" s="9"/>
      <c r="C1555" s="9"/>
      <c r="D1555" s="9"/>
      <c r="E1555" s="9"/>
      <c r="F1555" s="22"/>
      <c r="G1555" s="9"/>
    </row>
    <row r="1556" spans="1:7">
      <c r="A1556" s="9"/>
      <c r="B1556" s="9"/>
      <c r="C1556" s="9"/>
      <c r="D1556" s="9"/>
      <c r="E1556" s="9"/>
      <c r="F1556" s="22"/>
      <c r="G1556" s="9"/>
    </row>
    <row r="1557" spans="1:7">
      <c r="A1557" s="9"/>
      <c r="B1557" s="9"/>
      <c r="C1557" s="9"/>
      <c r="D1557" s="9"/>
      <c r="E1557" s="9"/>
      <c r="F1557" s="22"/>
      <c r="G1557" s="9"/>
    </row>
    <row r="1558" spans="1:7">
      <c r="A1558" s="9"/>
      <c r="B1558" s="9"/>
      <c r="C1558" s="9"/>
      <c r="D1558" s="9"/>
      <c r="E1558" s="9"/>
      <c r="F1558" s="22"/>
      <c r="G1558" s="9"/>
    </row>
    <row r="1559" spans="1:7">
      <c r="A1559" s="9"/>
      <c r="B1559" s="9"/>
      <c r="C1559" s="9"/>
      <c r="D1559" s="9"/>
      <c r="E1559" s="9"/>
      <c r="F1559" s="22"/>
      <c r="G1559" s="9"/>
    </row>
    <row r="1560" spans="1:7">
      <c r="A1560" s="9"/>
      <c r="B1560" s="9"/>
      <c r="C1560" s="9"/>
      <c r="D1560" s="9"/>
      <c r="E1560" s="9"/>
      <c r="F1560" s="22"/>
      <c r="G1560" s="9"/>
    </row>
    <row r="1561" spans="1:7">
      <c r="A1561" s="9"/>
      <c r="B1561" s="9"/>
      <c r="C1561" s="9"/>
      <c r="D1561" s="9"/>
      <c r="E1561" s="9"/>
      <c r="F1561" s="22"/>
      <c r="G1561" s="9"/>
    </row>
    <row r="1562" spans="1:7">
      <c r="A1562" s="9"/>
      <c r="B1562" s="9"/>
      <c r="C1562" s="9"/>
      <c r="D1562" s="9"/>
      <c r="E1562" s="9"/>
      <c r="F1562" s="22"/>
      <c r="G1562" s="9"/>
    </row>
    <row r="1563" spans="1:7">
      <c r="A1563" s="9"/>
      <c r="B1563" s="9"/>
      <c r="C1563" s="9"/>
      <c r="D1563" s="9"/>
      <c r="E1563" s="9"/>
      <c r="F1563" s="22"/>
      <c r="G1563" s="9"/>
    </row>
    <row r="1564" spans="1:7">
      <c r="A1564" s="9"/>
      <c r="B1564" s="9"/>
      <c r="C1564" s="9"/>
      <c r="D1564" s="9"/>
      <c r="E1564" s="9"/>
      <c r="F1564" s="22"/>
      <c r="G1564" s="9"/>
    </row>
    <row r="1565" spans="1:7">
      <c r="A1565" s="9"/>
      <c r="B1565" s="9"/>
      <c r="C1565" s="9"/>
      <c r="D1565" s="9"/>
      <c r="E1565" s="9"/>
      <c r="F1565" s="22"/>
      <c r="G1565" s="9"/>
    </row>
    <row r="1566" spans="1:7">
      <c r="A1566" s="9"/>
      <c r="B1566" s="9"/>
      <c r="C1566" s="9"/>
      <c r="D1566" s="9"/>
      <c r="E1566" s="9"/>
      <c r="F1566" s="22"/>
      <c r="G1566" s="9"/>
    </row>
    <row r="1567" spans="1:7">
      <c r="A1567" s="9"/>
      <c r="B1567" s="9"/>
      <c r="C1567" s="9"/>
      <c r="D1567" s="9"/>
      <c r="E1567" s="9"/>
      <c r="F1567" s="22"/>
      <c r="G1567" s="9"/>
    </row>
    <row r="1568" spans="1:7">
      <c r="A1568" s="9"/>
      <c r="B1568" s="9"/>
      <c r="C1568" s="9"/>
      <c r="D1568" s="9"/>
      <c r="E1568" s="9"/>
      <c r="F1568" s="22"/>
      <c r="G1568" s="9"/>
    </row>
    <row r="1569" spans="1:7">
      <c r="A1569" s="9"/>
      <c r="B1569" s="9"/>
      <c r="C1569" s="9"/>
      <c r="D1569" s="9"/>
      <c r="E1569" s="9"/>
      <c r="F1569" s="22"/>
      <c r="G1569" s="9"/>
    </row>
    <row r="1570" spans="1:7">
      <c r="A1570" s="9"/>
      <c r="B1570" s="9"/>
      <c r="C1570" s="9"/>
      <c r="D1570" s="9"/>
      <c r="E1570" s="9"/>
      <c r="F1570" s="22"/>
      <c r="G1570" s="9"/>
    </row>
    <row r="1571" spans="1:7">
      <c r="A1571" s="9"/>
      <c r="B1571" s="9"/>
      <c r="C1571" s="9"/>
      <c r="D1571" s="9"/>
      <c r="E1571" s="9"/>
      <c r="F1571" s="22"/>
      <c r="G1571" s="9"/>
    </row>
    <row r="1572" spans="1:7">
      <c r="A1572" s="9"/>
      <c r="B1572" s="9"/>
      <c r="C1572" s="9"/>
      <c r="D1572" s="9"/>
      <c r="E1572" s="9"/>
      <c r="F1572" s="22"/>
      <c r="G1572" s="9"/>
    </row>
    <row r="1573" spans="1:7">
      <c r="A1573" s="9"/>
      <c r="B1573" s="9"/>
      <c r="C1573" s="9"/>
      <c r="D1573" s="9"/>
      <c r="E1573" s="9"/>
      <c r="F1573" s="22"/>
      <c r="G1573" s="9"/>
    </row>
    <row r="1574" spans="1:7">
      <c r="A1574" s="9"/>
      <c r="B1574" s="9"/>
      <c r="C1574" s="9"/>
      <c r="D1574" s="9"/>
      <c r="E1574" s="9"/>
      <c r="F1574" s="22"/>
      <c r="G1574" s="9"/>
    </row>
    <row r="1575" spans="1:7">
      <c r="A1575" s="9"/>
      <c r="B1575" s="9"/>
      <c r="C1575" s="9"/>
      <c r="D1575" s="9"/>
      <c r="E1575" s="9"/>
      <c r="F1575" s="22"/>
      <c r="G1575" s="9"/>
    </row>
    <row r="1576" spans="1:7">
      <c r="A1576" s="9"/>
      <c r="B1576" s="9"/>
      <c r="C1576" s="9"/>
      <c r="D1576" s="9"/>
      <c r="E1576" s="9"/>
      <c r="F1576" s="22"/>
      <c r="G1576" s="9"/>
    </row>
    <row r="1577" spans="1:7">
      <c r="A1577" s="9"/>
      <c r="B1577" s="9"/>
      <c r="C1577" s="9"/>
      <c r="D1577" s="9"/>
      <c r="E1577" s="9"/>
      <c r="F1577" s="22"/>
      <c r="G1577" s="9"/>
    </row>
    <row r="1578" spans="1:7">
      <c r="A1578" s="9"/>
      <c r="B1578" s="9"/>
      <c r="C1578" s="9"/>
      <c r="D1578" s="9"/>
      <c r="E1578" s="9"/>
      <c r="F1578" s="22"/>
      <c r="G1578" s="9"/>
    </row>
    <row r="1579" spans="1:7">
      <c r="A1579" s="9"/>
      <c r="B1579" s="9"/>
      <c r="C1579" s="9"/>
      <c r="D1579" s="9"/>
      <c r="E1579" s="9"/>
      <c r="F1579" s="22"/>
      <c r="G1579" s="9"/>
    </row>
    <row r="1580" spans="1:7">
      <c r="A1580" s="9"/>
      <c r="B1580" s="9"/>
      <c r="C1580" s="9"/>
      <c r="D1580" s="9"/>
      <c r="E1580" s="9"/>
      <c r="F1580" s="22"/>
      <c r="G1580" s="9"/>
    </row>
    <row r="1581" spans="1:7">
      <c r="A1581" s="9"/>
      <c r="B1581" s="9"/>
      <c r="C1581" s="9"/>
      <c r="D1581" s="9"/>
      <c r="E1581" s="9"/>
      <c r="F1581" s="22"/>
      <c r="G1581" s="9"/>
    </row>
    <row r="1582" spans="1:7">
      <c r="A1582" s="9"/>
      <c r="B1582" s="9"/>
      <c r="C1582" s="9"/>
      <c r="D1582" s="9"/>
      <c r="E1582" s="9"/>
      <c r="F1582" s="22"/>
      <c r="G1582" s="9"/>
    </row>
    <row r="1583" spans="1:7">
      <c r="A1583" s="9"/>
      <c r="B1583" s="9"/>
      <c r="C1583" s="9"/>
      <c r="D1583" s="9"/>
      <c r="E1583" s="9"/>
      <c r="F1583" s="22"/>
      <c r="G1583" s="9"/>
    </row>
    <row r="1584" spans="1:7">
      <c r="A1584" s="9"/>
      <c r="B1584" s="9"/>
      <c r="C1584" s="9"/>
      <c r="D1584" s="9"/>
      <c r="E1584" s="9"/>
      <c r="F1584" s="22"/>
      <c r="G1584" s="9"/>
    </row>
    <row r="1585" spans="1:7">
      <c r="A1585" s="9"/>
      <c r="B1585" s="9"/>
      <c r="C1585" s="9"/>
      <c r="D1585" s="9"/>
      <c r="E1585" s="9"/>
      <c r="F1585" s="22"/>
      <c r="G1585" s="9"/>
    </row>
    <row r="1586" spans="1:7">
      <c r="A1586" s="9"/>
      <c r="B1586" s="9"/>
      <c r="C1586" s="9"/>
      <c r="D1586" s="9"/>
      <c r="E1586" s="9"/>
      <c r="F1586" s="22"/>
      <c r="G1586" s="9"/>
    </row>
    <row r="1587" spans="1:7">
      <c r="A1587" s="9"/>
      <c r="B1587" s="9"/>
      <c r="C1587" s="9"/>
      <c r="D1587" s="9"/>
      <c r="E1587" s="9"/>
      <c r="F1587" s="22"/>
      <c r="G1587" s="9"/>
    </row>
    <row r="1588" spans="1:7">
      <c r="A1588" s="9"/>
      <c r="B1588" s="9"/>
      <c r="C1588" s="9"/>
      <c r="D1588" s="9"/>
      <c r="E1588" s="9"/>
      <c r="F1588" s="22"/>
      <c r="G1588" s="9"/>
    </row>
    <row r="1589" spans="1:7">
      <c r="A1589" s="9"/>
      <c r="B1589" s="9"/>
      <c r="C1589" s="9"/>
      <c r="D1589" s="9"/>
      <c r="E1589" s="9"/>
      <c r="F1589" s="22"/>
      <c r="G1589" s="9"/>
    </row>
    <row r="1590" spans="1:7">
      <c r="A1590" s="9"/>
      <c r="B1590" s="9"/>
      <c r="C1590" s="9"/>
      <c r="D1590" s="9"/>
      <c r="E1590" s="9"/>
      <c r="F1590" s="22"/>
      <c r="G1590" s="9"/>
    </row>
    <row r="1591" spans="1:7">
      <c r="A1591" s="9"/>
      <c r="B1591" s="9"/>
      <c r="C1591" s="9"/>
      <c r="D1591" s="9"/>
      <c r="E1591" s="9"/>
      <c r="F1591" s="22"/>
      <c r="G1591" s="9"/>
    </row>
    <row r="1592" spans="1:7">
      <c r="A1592" s="9"/>
      <c r="B1592" s="9"/>
      <c r="C1592" s="9"/>
      <c r="D1592" s="9"/>
      <c r="E1592" s="9"/>
      <c r="F1592" s="22"/>
      <c r="G1592" s="9"/>
    </row>
    <row r="1593" spans="1:7">
      <c r="A1593" s="9"/>
      <c r="B1593" s="9"/>
      <c r="C1593" s="9"/>
      <c r="D1593" s="9"/>
      <c r="E1593" s="9"/>
      <c r="F1593" s="22"/>
      <c r="G1593" s="9"/>
    </row>
    <row r="1594" spans="1:7">
      <c r="A1594" s="9"/>
      <c r="B1594" s="9"/>
      <c r="C1594" s="9"/>
      <c r="D1594" s="9"/>
      <c r="E1594" s="9"/>
      <c r="F1594" s="22"/>
      <c r="G1594" s="9"/>
    </row>
    <row r="1595" spans="1:7">
      <c r="A1595" s="9"/>
      <c r="B1595" s="9"/>
      <c r="C1595" s="9"/>
      <c r="D1595" s="9"/>
      <c r="E1595" s="9"/>
      <c r="F1595" s="22"/>
      <c r="G1595" s="9"/>
    </row>
    <row r="1596" spans="1:7">
      <c r="A1596" s="9"/>
      <c r="B1596" s="9"/>
      <c r="C1596" s="9"/>
      <c r="D1596" s="9"/>
      <c r="E1596" s="9"/>
      <c r="F1596" s="22"/>
      <c r="G1596" s="9"/>
    </row>
    <row r="1597" spans="1:7">
      <c r="A1597" s="9"/>
      <c r="B1597" s="9"/>
      <c r="C1597" s="9"/>
      <c r="D1597" s="9"/>
      <c r="E1597" s="9"/>
      <c r="F1597" s="22"/>
      <c r="G1597" s="9"/>
    </row>
    <row r="1598" spans="1:7">
      <c r="A1598" s="9"/>
      <c r="B1598" s="9"/>
      <c r="C1598" s="9"/>
      <c r="D1598" s="9"/>
      <c r="E1598" s="9"/>
      <c r="F1598" s="22"/>
      <c r="G1598" s="9"/>
    </row>
    <row r="1599" spans="1:7">
      <c r="A1599" s="9"/>
      <c r="B1599" s="9"/>
      <c r="C1599" s="9"/>
      <c r="D1599" s="9"/>
      <c r="E1599" s="9"/>
      <c r="F1599" s="22"/>
      <c r="G1599" s="9"/>
    </row>
    <row r="1600" spans="1:7">
      <c r="A1600" s="9"/>
      <c r="B1600" s="9"/>
      <c r="C1600" s="9"/>
      <c r="D1600" s="9"/>
      <c r="E1600" s="9"/>
      <c r="F1600" s="22"/>
      <c r="G1600" s="9"/>
    </row>
    <row r="1601" spans="1:7">
      <c r="A1601" s="9"/>
      <c r="B1601" s="9"/>
      <c r="C1601" s="9"/>
      <c r="D1601" s="9"/>
      <c r="E1601" s="9"/>
      <c r="F1601" s="22"/>
      <c r="G1601" s="9"/>
    </row>
    <row r="1602" spans="1:7">
      <c r="A1602" s="9"/>
      <c r="B1602" s="9"/>
      <c r="C1602" s="9"/>
      <c r="D1602" s="9"/>
      <c r="E1602" s="9"/>
      <c r="F1602" s="22"/>
      <c r="G1602" s="9"/>
    </row>
    <row r="1603" spans="1:7">
      <c r="A1603" s="9"/>
      <c r="B1603" s="9"/>
      <c r="C1603" s="9"/>
      <c r="D1603" s="9"/>
      <c r="E1603" s="9"/>
      <c r="F1603" s="22"/>
      <c r="G1603" s="9"/>
    </row>
    <row r="1604" spans="1:7">
      <c r="A1604" s="9"/>
      <c r="B1604" s="9"/>
      <c r="C1604" s="9"/>
      <c r="D1604" s="9"/>
      <c r="E1604" s="9"/>
      <c r="F1604" s="22"/>
      <c r="G1604" s="9"/>
    </row>
    <row r="1605" spans="1:7">
      <c r="A1605" s="9"/>
      <c r="B1605" s="9"/>
      <c r="C1605" s="9"/>
      <c r="D1605" s="9"/>
      <c r="E1605" s="9"/>
      <c r="F1605" s="22"/>
      <c r="G1605" s="9"/>
    </row>
    <row r="1606" spans="1:7">
      <c r="A1606" s="9"/>
      <c r="B1606" s="9"/>
      <c r="C1606" s="9"/>
      <c r="D1606" s="9"/>
      <c r="E1606" s="9"/>
      <c r="F1606" s="22"/>
      <c r="G1606" s="9"/>
    </row>
    <row r="1607" spans="1:7">
      <c r="A1607" s="9"/>
      <c r="B1607" s="9"/>
      <c r="C1607" s="9"/>
      <c r="D1607" s="9"/>
      <c r="E1607" s="9"/>
      <c r="F1607" s="22"/>
      <c r="G1607" s="9"/>
    </row>
    <row r="1608" spans="1:7">
      <c r="A1608" s="9"/>
      <c r="B1608" s="9"/>
      <c r="C1608" s="9"/>
      <c r="D1608" s="9"/>
      <c r="E1608" s="9"/>
      <c r="F1608" s="22"/>
      <c r="G1608" s="9"/>
    </row>
    <row r="1609" spans="1:7">
      <c r="A1609" s="9"/>
      <c r="B1609" s="9"/>
      <c r="C1609" s="9"/>
      <c r="D1609" s="9"/>
      <c r="E1609" s="9"/>
      <c r="F1609" s="22"/>
      <c r="G1609" s="9"/>
    </row>
    <row r="1610" spans="1:7">
      <c r="A1610" s="9"/>
      <c r="B1610" s="9"/>
      <c r="C1610" s="9"/>
      <c r="D1610" s="9"/>
      <c r="E1610" s="9"/>
      <c r="F1610" s="22"/>
      <c r="G1610" s="9"/>
    </row>
    <row r="1611" spans="1:7">
      <c r="A1611" s="9"/>
      <c r="B1611" s="9"/>
      <c r="C1611" s="9"/>
      <c r="D1611" s="9"/>
      <c r="E1611" s="9"/>
      <c r="F1611" s="22"/>
      <c r="G1611" s="9"/>
    </row>
    <row r="1612" spans="1:7">
      <c r="A1612" s="9"/>
      <c r="B1612" s="9"/>
      <c r="C1612" s="9"/>
      <c r="D1612" s="9"/>
      <c r="E1612" s="9"/>
      <c r="F1612" s="22"/>
      <c r="G1612" s="9"/>
    </row>
    <row r="1613" spans="1:7">
      <c r="A1613" s="9"/>
      <c r="B1613" s="9"/>
      <c r="C1613" s="9"/>
      <c r="D1613" s="9"/>
      <c r="E1613" s="9"/>
      <c r="F1613" s="22"/>
      <c r="G1613" s="9"/>
    </row>
    <row r="1614" spans="1:7">
      <c r="A1614" s="9"/>
      <c r="B1614" s="9"/>
      <c r="C1614" s="9"/>
      <c r="D1614" s="9"/>
      <c r="E1614" s="9"/>
      <c r="F1614" s="22"/>
      <c r="G1614" s="9"/>
    </row>
    <row r="1615" spans="1:7">
      <c r="A1615" s="9"/>
      <c r="B1615" s="9"/>
      <c r="C1615" s="9"/>
      <c r="D1615" s="9"/>
      <c r="E1615" s="9"/>
      <c r="F1615" s="22"/>
      <c r="G1615" s="9"/>
    </row>
    <row r="1616" spans="1:7">
      <c r="A1616" s="9"/>
      <c r="B1616" s="9"/>
      <c r="C1616" s="9"/>
      <c r="D1616" s="9"/>
      <c r="E1616" s="9"/>
      <c r="F1616" s="22"/>
      <c r="G1616" s="9"/>
    </row>
    <row r="1617" spans="1:7">
      <c r="A1617" s="9"/>
      <c r="B1617" s="9"/>
      <c r="C1617" s="9"/>
      <c r="D1617" s="9"/>
      <c r="E1617" s="9"/>
      <c r="F1617" s="22"/>
      <c r="G1617" s="9"/>
    </row>
    <row r="1618" spans="1:7">
      <c r="A1618" s="9"/>
      <c r="B1618" s="9"/>
      <c r="C1618" s="9"/>
      <c r="D1618" s="9"/>
      <c r="E1618" s="9"/>
      <c r="F1618" s="22"/>
      <c r="G1618" s="9"/>
    </row>
    <row r="1619" spans="1:7">
      <c r="A1619" s="9"/>
      <c r="B1619" s="9"/>
      <c r="C1619" s="9"/>
      <c r="D1619" s="9"/>
      <c r="E1619" s="9"/>
      <c r="F1619" s="22"/>
      <c r="G1619" s="9"/>
    </row>
    <row r="1620" spans="1:7">
      <c r="A1620" s="9"/>
      <c r="B1620" s="9"/>
      <c r="C1620" s="9"/>
      <c r="D1620" s="9"/>
      <c r="E1620" s="9"/>
      <c r="F1620" s="22"/>
      <c r="G1620" s="9"/>
    </row>
    <row r="1621" spans="1:7">
      <c r="A1621" s="9"/>
      <c r="B1621" s="9"/>
      <c r="C1621" s="9"/>
      <c r="D1621" s="9"/>
      <c r="E1621" s="9"/>
      <c r="F1621" s="22"/>
      <c r="G1621" s="9"/>
    </row>
    <row r="1622" spans="1:7">
      <c r="A1622" s="9"/>
      <c r="B1622" s="9"/>
      <c r="C1622" s="9"/>
      <c r="D1622" s="9"/>
      <c r="E1622" s="9"/>
      <c r="F1622" s="22"/>
      <c r="G1622" s="9"/>
    </row>
    <row r="1623" spans="1:7">
      <c r="A1623" s="9"/>
      <c r="B1623" s="9"/>
      <c r="C1623" s="9"/>
      <c r="D1623" s="9"/>
      <c r="E1623" s="9"/>
      <c r="F1623" s="22"/>
      <c r="G1623" s="9"/>
    </row>
    <row r="1624" spans="1:7">
      <c r="A1624" s="9"/>
      <c r="B1624" s="9"/>
      <c r="C1624" s="9"/>
      <c r="D1624" s="9"/>
      <c r="E1624" s="9"/>
      <c r="F1624" s="22"/>
      <c r="G1624" s="9"/>
    </row>
    <row r="1625" spans="1:7">
      <c r="A1625" s="9"/>
      <c r="B1625" s="9"/>
      <c r="C1625" s="9"/>
      <c r="D1625" s="9"/>
      <c r="E1625" s="9"/>
      <c r="F1625" s="22"/>
      <c r="G1625" s="9"/>
    </row>
    <row r="1626" spans="1:7">
      <c r="A1626" s="9"/>
      <c r="B1626" s="9"/>
      <c r="C1626" s="9"/>
      <c r="D1626" s="9"/>
      <c r="E1626" s="9"/>
      <c r="F1626" s="22"/>
      <c r="G1626" s="9"/>
    </row>
    <row r="1627" spans="1:7">
      <c r="A1627" s="9"/>
      <c r="B1627" s="9"/>
      <c r="C1627" s="9"/>
      <c r="D1627" s="9"/>
      <c r="E1627" s="9"/>
      <c r="F1627" s="22"/>
      <c r="G1627" s="9"/>
    </row>
    <row r="1628" spans="1:7">
      <c r="A1628" s="9"/>
      <c r="B1628" s="9"/>
      <c r="C1628" s="9"/>
      <c r="D1628" s="9"/>
      <c r="E1628" s="9"/>
      <c r="F1628" s="22"/>
      <c r="G1628" s="9"/>
    </row>
    <row r="1629" spans="1:7">
      <c r="A1629" s="9"/>
      <c r="B1629" s="9"/>
      <c r="C1629" s="9"/>
      <c r="D1629" s="9"/>
      <c r="E1629" s="9"/>
      <c r="F1629" s="22"/>
      <c r="G1629" s="9"/>
    </row>
    <row r="1630" spans="1:7">
      <c r="A1630" s="9"/>
      <c r="B1630" s="9"/>
      <c r="C1630" s="9"/>
      <c r="D1630" s="9"/>
      <c r="E1630" s="9"/>
      <c r="F1630" s="22"/>
      <c r="G1630" s="9"/>
    </row>
    <row r="1631" spans="1:7">
      <c r="A1631" s="9"/>
      <c r="B1631" s="9"/>
      <c r="C1631" s="9"/>
      <c r="D1631" s="9"/>
      <c r="E1631" s="9"/>
      <c r="F1631" s="22"/>
      <c r="G1631" s="9"/>
    </row>
    <row r="1632" spans="1:7">
      <c r="A1632" s="9"/>
      <c r="B1632" s="9"/>
      <c r="C1632" s="9"/>
      <c r="D1632" s="9"/>
      <c r="E1632" s="9"/>
      <c r="F1632" s="22"/>
      <c r="G1632" s="9"/>
    </row>
    <row r="1633" spans="1:7">
      <c r="A1633" s="9"/>
      <c r="B1633" s="9"/>
      <c r="C1633" s="9"/>
      <c r="D1633" s="9"/>
      <c r="E1633" s="9"/>
      <c r="F1633" s="22"/>
      <c r="G1633" s="9"/>
    </row>
    <row r="1634" spans="1:7">
      <c r="A1634" s="9"/>
      <c r="B1634" s="9"/>
      <c r="C1634" s="9"/>
      <c r="D1634" s="9"/>
      <c r="E1634" s="9"/>
      <c r="F1634" s="22"/>
      <c r="G1634" s="9"/>
    </row>
    <row r="1635" spans="1:7">
      <c r="A1635" s="9"/>
      <c r="B1635" s="9"/>
      <c r="C1635" s="9"/>
      <c r="D1635" s="9"/>
      <c r="E1635" s="9"/>
      <c r="F1635" s="22"/>
      <c r="G1635" s="9"/>
    </row>
    <row r="1636" spans="1:7">
      <c r="A1636" s="9"/>
      <c r="B1636" s="9"/>
      <c r="C1636" s="9"/>
      <c r="D1636" s="9"/>
      <c r="E1636" s="9"/>
      <c r="F1636" s="22"/>
      <c r="G1636" s="9"/>
    </row>
    <row r="1637" spans="1:7">
      <c r="A1637" s="9"/>
      <c r="B1637" s="9"/>
      <c r="C1637" s="9"/>
      <c r="D1637" s="9"/>
      <c r="E1637" s="9"/>
      <c r="F1637" s="22"/>
      <c r="G1637" s="9"/>
    </row>
    <row r="1638" spans="1:7">
      <c r="A1638" s="9"/>
      <c r="B1638" s="9"/>
      <c r="C1638" s="9"/>
      <c r="D1638" s="9"/>
      <c r="E1638" s="9"/>
      <c r="F1638" s="22"/>
      <c r="G1638" s="9"/>
    </row>
    <row r="1639" spans="1:7">
      <c r="A1639" s="9"/>
      <c r="B1639" s="9"/>
      <c r="C1639" s="9"/>
      <c r="D1639" s="9"/>
      <c r="E1639" s="9"/>
      <c r="F1639" s="22"/>
      <c r="G1639" s="9"/>
    </row>
    <row r="1640" spans="1:7">
      <c r="A1640" s="9"/>
      <c r="B1640" s="9"/>
      <c r="C1640" s="9"/>
      <c r="D1640" s="9"/>
      <c r="E1640" s="9"/>
      <c r="F1640" s="22"/>
      <c r="G1640" s="9"/>
    </row>
    <row r="1641" spans="1:7">
      <c r="A1641" s="9"/>
      <c r="B1641" s="9"/>
      <c r="C1641" s="9"/>
      <c r="D1641" s="9"/>
      <c r="E1641" s="9"/>
      <c r="F1641" s="22"/>
      <c r="G1641" s="9"/>
    </row>
    <row r="1642" spans="1:7">
      <c r="A1642" s="9"/>
      <c r="B1642" s="9"/>
      <c r="C1642" s="9"/>
      <c r="D1642" s="9"/>
      <c r="E1642" s="9"/>
      <c r="F1642" s="22"/>
      <c r="G1642" s="9"/>
    </row>
    <row r="1643" spans="1:7">
      <c r="A1643" s="9"/>
      <c r="B1643" s="9"/>
      <c r="C1643" s="9"/>
      <c r="D1643" s="9"/>
      <c r="E1643" s="9"/>
      <c r="F1643" s="22"/>
      <c r="G1643" s="9"/>
    </row>
    <row r="1644" spans="1:7">
      <c r="A1644" s="9"/>
      <c r="B1644" s="9"/>
      <c r="C1644" s="9"/>
      <c r="D1644" s="9"/>
      <c r="E1644" s="9"/>
      <c r="F1644" s="22"/>
      <c r="G1644" s="9"/>
    </row>
    <row r="1645" spans="1:7">
      <c r="A1645" s="9"/>
      <c r="B1645" s="9"/>
      <c r="C1645" s="9"/>
      <c r="D1645" s="9"/>
      <c r="E1645" s="9"/>
      <c r="F1645" s="22"/>
      <c r="G1645" s="9"/>
    </row>
    <row r="1646" spans="1:7">
      <c r="A1646" s="9"/>
      <c r="B1646" s="9"/>
      <c r="C1646" s="9"/>
      <c r="D1646" s="9"/>
      <c r="E1646" s="9"/>
      <c r="F1646" s="22"/>
      <c r="G1646" s="9"/>
    </row>
    <row r="1647" spans="1:7">
      <c r="A1647" s="9"/>
      <c r="B1647" s="9"/>
      <c r="C1647" s="9"/>
      <c r="D1647" s="9"/>
      <c r="E1647" s="9"/>
      <c r="F1647" s="22"/>
      <c r="G1647" s="9"/>
    </row>
    <row r="1648" spans="1:7">
      <c r="A1648" s="9"/>
      <c r="B1648" s="9"/>
      <c r="C1648" s="9"/>
      <c r="D1648" s="9"/>
      <c r="E1648" s="9"/>
      <c r="F1648" s="22"/>
      <c r="G1648" s="9"/>
    </row>
    <row r="1649" spans="1:7">
      <c r="A1649" s="9"/>
      <c r="B1649" s="9"/>
      <c r="C1649" s="9"/>
      <c r="D1649" s="9"/>
      <c r="E1649" s="9"/>
      <c r="F1649" s="22"/>
      <c r="G1649" s="9"/>
    </row>
    <row r="1650" spans="1:7">
      <c r="A1650" s="9"/>
      <c r="B1650" s="9"/>
      <c r="C1650" s="9"/>
      <c r="D1650" s="9"/>
      <c r="E1650" s="9"/>
      <c r="F1650" s="22"/>
      <c r="G1650" s="9"/>
    </row>
    <row r="1651" spans="1:7">
      <c r="A1651" s="9"/>
      <c r="B1651" s="9"/>
      <c r="C1651" s="9"/>
      <c r="D1651" s="9"/>
      <c r="E1651" s="9"/>
      <c r="F1651" s="22"/>
      <c r="G1651" s="9"/>
    </row>
    <row r="1652" spans="1:7">
      <c r="A1652" s="9"/>
      <c r="B1652" s="9"/>
      <c r="C1652" s="9"/>
      <c r="D1652" s="9"/>
      <c r="E1652" s="9"/>
      <c r="F1652" s="22"/>
      <c r="G1652" s="9"/>
    </row>
    <row r="1653" spans="1:7">
      <c r="A1653" s="9"/>
      <c r="B1653" s="9"/>
      <c r="C1653" s="9"/>
      <c r="D1653" s="9"/>
      <c r="E1653" s="9"/>
      <c r="F1653" s="22"/>
      <c r="G1653" s="9"/>
    </row>
    <row r="1654" spans="1:7">
      <c r="A1654" s="9"/>
      <c r="B1654" s="9"/>
      <c r="C1654" s="9"/>
      <c r="D1654" s="9"/>
      <c r="E1654" s="9"/>
      <c r="F1654" s="22"/>
      <c r="G1654" s="9"/>
    </row>
    <row r="1655" spans="1:7">
      <c r="A1655" s="9"/>
      <c r="B1655" s="9"/>
      <c r="C1655" s="9"/>
      <c r="D1655" s="9"/>
      <c r="E1655" s="9"/>
      <c r="F1655" s="22"/>
      <c r="G1655" s="9"/>
    </row>
    <row r="1656" spans="1:7">
      <c r="A1656" s="9"/>
      <c r="B1656" s="9"/>
      <c r="C1656" s="9"/>
      <c r="D1656" s="9"/>
      <c r="E1656" s="9"/>
      <c r="F1656" s="22"/>
      <c r="G1656" s="9"/>
    </row>
    <row r="1657" spans="1:7">
      <c r="A1657" s="9"/>
      <c r="B1657" s="9"/>
      <c r="C1657" s="9"/>
      <c r="D1657" s="9"/>
      <c r="E1657" s="9"/>
      <c r="F1657" s="22"/>
      <c r="G1657" s="9"/>
    </row>
    <row r="1658" spans="1:7">
      <c r="A1658" s="9"/>
      <c r="B1658" s="9"/>
      <c r="C1658" s="9"/>
      <c r="D1658" s="9"/>
      <c r="E1658" s="9"/>
      <c r="F1658" s="22"/>
      <c r="G1658" s="9"/>
    </row>
    <row r="1659" spans="1:7">
      <c r="A1659" s="9"/>
      <c r="B1659" s="9"/>
      <c r="C1659" s="9"/>
      <c r="D1659" s="9"/>
      <c r="E1659" s="9"/>
      <c r="F1659" s="22"/>
      <c r="G1659" s="9"/>
    </row>
    <row r="1660" spans="1:7">
      <c r="A1660" s="9"/>
      <c r="B1660" s="9"/>
      <c r="C1660" s="9"/>
      <c r="D1660" s="9"/>
      <c r="E1660" s="9"/>
      <c r="F1660" s="22"/>
      <c r="G1660" s="9"/>
    </row>
    <row r="1661" spans="1:7">
      <c r="A1661" s="9"/>
      <c r="B1661" s="9"/>
      <c r="C1661" s="9"/>
      <c r="D1661" s="9"/>
      <c r="E1661" s="9"/>
      <c r="F1661" s="22"/>
      <c r="G1661" s="9"/>
    </row>
    <row r="1662" spans="1:7">
      <c r="A1662" s="9"/>
      <c r="B1662" s="9"/>
      <c r="C1662" s="9"/>
      <c r="D1662" s="9"/>
      <c r="E1662" s="9"/>
      <c r="F1662" s="22"/>
      <c r="G1662" s="9"/>
    </row>
    <row r="1663" spans="1:7">
      <c r="A1663" s="9"/>
      <c r="B1663" s="9"/>
      <c r="C1663" s="9"/>
      <c r="D1663" s="9"/>
      <c r="E1663" s="9"/>
      <c r="F1663" s="22"/>
      <c r="G1663" s="9"/>
    </row>
    <row r="1664" spans="1:7">
      <c r="A1664" s="9"/>
      <c r="B1664" s="9"/>
      <c r="C1664" s="9"/>
      <c r="D1664" s="9"/>
      <c r="E1664" s="9"/>
      <c r="F1664" s="22"/>
      <c r="G1664" s="9"/>
    </row>
    <row r="1665" spans="1:7">
      <c r="A1665" s="9"/>
      <c r="B1665" s="9"/>
      <c r="C1665" s="9"/>
      <c r="D1665" s="9"/>
      <c r="E1665" s="9"/>
      <c r="F1665" s="22"/>
      <c r="G1665" s="9"/>
    </row>
    <row r="1666" spans="1:7">
      <c r="A1666" s="9"/>
      <c r="B1666" s="9"/>
      <c r="C1666" s="9"/>
      <c r="D1666" s="9"/>
      <c r="E1666" s="9"/>
      <c r="F1666" s="22"/>
      <c r="G1666" s="9"/>
    </row>
    <row r="1667" spans="1:7">
      <c r="A1667" s="9"/>
      <c r="B1667" s="9"/>
      <c r="C1667" s="9"/>
      <c r="D1667" s="9"/>
      <c r="E1667" s="9"/>
      <c r="F1667" s="22"/>
      <c r="G1667" s="9"/>
    </row>
    <row r="1668" spans="1:7">
      <c r="A1668" s="9"/>
      <c r="B1668" s="9"/>
      <c r="C1668" s="9"/>
      <c r="D1668" s="9"/>
      <c r="E1668" s="9"/>
      <c r="F1668" s="22"/>
      <c r="G1668" s="9"/>
    </row>
    <row r="1669" spans="1:7">
      <c r="A1669" s="9"/>
      <c r="B1669" s="9"/>
      <c r="C1669" s="9"/>
      <c r="D1669" s="9"/>
      <c r="E1669" s="9"/>
      <c r="F1669" s="22"/>
      <c r="G1669" s="9"/>
    </row>
    <row r="1670" spans="1:7">
      <c r="A1670" s="9"/>
      <c r="B1670" s="9"/>
      <c r="C1670" s="9"/>
      <c r="D1670" s="9"/>
      <c r="E1670" s="9"/>
      <c r="F1670" s="22"/>
      <c r="G1670" s="9"/>
    </row>
    <row r="1671" spans="1:7">
      <c r="A1671" s="9"/>
      <c r="B1671" s="9"/>
      <c r="C1671" s="9"/>
      <c r="D1671" s="9"/>
      <c r="E1671" s="9"/>
      <c r="F1671" s="22"/>
      <c r="G1671" s="9"/>
    </row>
    <row r="1672" spans="1:7">
      <c r="A1672" s="9"/>
      <c r="B1672" s="9"/>
      <c r="C1672" s="9"/>
      <c r="D1672" s="9"/>
      <c r="E1672" s="9"/>
      <c r="F1672" s="22"/>
      <c r="G1672" s="9"/>
    </row>
    <row r="1673" spans="1:7">
      <c r="A1673" s="9"/>
      <c r="B1673" s="9"/>
      <c r="C1673" s="9"/>
      <c r="D1673" s="9"/>
      <c r="E1673" s="9"/>
      <c r="F1673" s="22"/>
      <c r="G1673" s="9"/>
    </row>
    <row r="1674" spans="1:7">
      <c r="A1674" s="9"/>
      <c r="B1674" s="9"/>
      <c r="C1674" s="9"/>
      <c r="D1674" s="9"/>
      <c r="E1674" s="9"/>
      <c r="F1674" s="22"/>
      <c r="G1674" s="9"/>
    </row>
    <row r="1675" spans="1:7">
      <c r="A1675" s="9"/>
      <c r="B1675" s="9"/>
      <c r="C1675" s="9"/>
      <c r="D1675" s="9"/>
      <c r="E1675" s="9"/>
      <c r="F1675" s="22"/>
      <c r="G1675" s="9"/>
    </row>
    <row r="1676" spans="1:7">
      <c r="A1676" s="9"/>
      <c r="B1676" s="9"/>
      <c r="C1676" s="9"/>
      <c r="D1676" s="9"/>
      <c r="E1676" s="9"/>
      <c r="F1676" s="22"/>
      <c r="G1676" s="9"/>
    </row>
    <row r="1677" spans="1:7">
      <c r="A1677" s="9"/>
      <c r="B1677" s="9"/>
      <c r="C1677" s="9"/>
      <c r="D1677" s="9"/>
      <c r="E1677" s="9"/>
      <c r="F1677" s="22"/>
      <c r="G1677" s="9"/>
    </row>
    <row r="1678" spans="1:7">
      <c r="A1678" s="9"/>
      <c r="B1678" s="9"/>
      <c r="C1678" s="9"/>
      <c r="D1678" s="9"/>
      <c r="E1678" s="9"/>
      <c r="F1678" s="22"/>
      <c r="G1678" s="9"/>
    </row>
    <row r="1679" spans="1:7">
      <c r="A1679" s="9"/>
      <c r="B1679" s="9"/>
      <c r="C1679" s="9"/>
      <c r="D1679" s="9"/>
      <c r="E1679" s="9"/>
      <c r="F1679" s="22"/>
      <c r="G1679" s="9"/>
    </row>
    <row r="1680" spans="1:7">
      <c r="A1680" s="9"/>
      <c r="B1680" s="9"/>
      <c r="C1680" s="9"/>
      <c r="D1680" s="9"/>
      <c r="E1680" s="9"/>
      <c r="F1680" s="22"/>
      <c r="G1680" s="9"/>
    </row>
    <row r="1681" spans="1:7">
      <c r="A1681" s="9"/>
      <c r="B1681" s="9"/>
      <c r="C1681" s="9"/>
      <c r="D1681" s="9"/>
      <c r="E1681" s="9"/>
      <c r="F1681" s="22"/>
      <c r="G1681" s="9"/>
    </row>
    <row r="1682" spans="1:7">
      <c r="A1682" s="9"/>
      <c r="B1682" s="9"/>
      <c r="C1682" s="9"/>
      <c r="D1682" s="9"/>
      <c r="E1682" s="9"/>
      <c r="F1682" s="22"/>
      <c r="G1682" s="9"/>
    </row>
    <row r="1683" spans="1:7">
      <c r="A1683" s="9"/>
      <c r="B1683" s="9"/>
      <c r="C1683" s="9"/>
      <c r="D1683" s="9"/>
      <c r="E1683" s="9"/>
      <c r="F1683" s="22"/>
      <c r="G1683" s="9"/>
    </row>
    <row r="1684" spans="1:7">
      <c r="A1684" s="9"/>
      <c r="B1684" s="9"/>
      <c r="C1684" s="9"/>
      <c r="D1684" s="9"/>
      <c r="E1684" s="9"/>
      <c r="F1684" s="22"/>
      <c r="G1684" s="9"/>
    </row>
    <row r="1685" spans="1:7">
      <c r="A1685" s="9"/>
      <c r="B1685" s="9"/>
      <c r="C1685" s="9"/>
      <c r="D1685" s="9"/>
      <c r="E1685" s="9"/>
      <c r="F1685" s="22"/>
      <c r="G1685" s="9"/>
    </row>
    <row r="1686" spans="1:7">
      <c r="A1686" s="9"/>
      <c r="B1686" s="9"/>
      <c r="C1686" s="9"/>
      <c r="D1686" s="9"/>
      <c r="E1686" s="9"/>
      <c r="F1686" s="22"/>
      <c r="G1686" s="9"/>
    </row>
    <row r="1687" spans="1:7">
      <c r="A1687" s="9"/>
      <c r="B1687" s="9"/>
      <c r="C1687" s="9"/>
      <c r="D1687" s="9"/>
      <c r="E1687" s="9"/>
      <c r="F1687" s="22"/>
      <c r="G1687" s="9"/>
    </row>
    <row r="1688" spans="1:7">
      <c r="A1688" s="9"/>
      <c r="B1688" s="9"/>
      <c r="C1688" s="9"/>
      <c r="D1688" s="9"/>
      <c r="E1688" s="9"/>
      <c r="F1688" s="22"/>
      <c r="G1688" s="9"/>
    </row>
    <row r="1689" spans="1:7">
      <c r="A1689" s="9"/>
      <c r="B1689" s="9"/>
      <c r="C1689" s="9"/>
      <c r="D1689" s="9"/>
      <c r="E1689" s="9"/>
      <c r="F1689" s="22"/>
      <c r="G1689" s="9"/>
    </row>
    <row r="1690" spans="1:7">
      <c r="A1690" s="9"/>
      <c r="B1690" s="9"/>
      <c r="C1690" s="9"/>
      <c r="D1690" s="9"/>
      <c r="E1690" s="9"/>
      <c r="F1690" s="22"/>
      <c r="G1690" s="9"/>
    </row>
    <row r="1691" spans="1:7">
      <c r="A1691" s="9"/>
      <c r="B1691" s="9"/>
      <c r="C1691" s="9"/>
      <c r="D1691" s="9"/>
      <c r="E1691" s="9"/>
      <c r="F1691" s="22"/>
      <c r="G1691" s="9"/>
    </row>
    <row r="1692" spans="1:7">
      <c r="A1692" s="9"/>
      <c r="B1692" s="9"/>
      <c r="C1692" s="9"/>
      <c r="D1692" s="9"/>
      <c r="E1692" s="9"/>
      <c r="F1692" s="22"/>
      <c r="G1692" s="9"/>
    </row>
    <row r="1693" spans="1:7">
      <c r="A1693" s="9"/>
      <c r="B1693" s="9"/>
      <c r="C1693" s="9"/>
      <c r="D1693" s="9"/>
      <c r="E1693" s="9"/>
      <c r="F1693" s="22"/>
      <c r="G1693" s="9"/>
    </row>
    <row r="1694" spans="1:7">
      <c r="A1694" s="9"/>
      <c r="B1694" s="9"/>
      <c r="C1694" s="9"/>
      <c r="D1694" s="9"/>
      <c r="E1694" s="9"/>
      <c r="F1694" s="22"/>
      <c r="G1694" s="9"/>
    </row>
    <row r="1695" spans="1:7">
      <c r="A1695" s="9"/>
      <c r="B1695" s="9"/>
      <c r="C1695" s="9"/>
      <c r="D1695" s="9"/>
      <c r="E1695" s="9"/>
      <c r="F1695" s="22"/>
      <c r="G1695" s="9"/>
    </row>
    <row r="1696" spans="1:7">
      <c r="A1696" s="9"/>
      <c r="B1696" s="9"/>
      <c r="C1696" s="9"/>
      <c r="D1696" s="9"/>
      <c r="E1696" s="9"/>
      <c r="F1696" s="22"/>
      <c r="G1696" s="9"/>
    </row>
    <row r="1697" spans="1:7">
      <c r="A1697" s="9"/>
      <c r="B1697" s="9"/>
      <c r="C1697" s="9"/>
      <c r="D1697" s="9"/>
      <c r="E1697" s="9"/>
      <c r="F1697" s="22"/>
      <c r="G1697" s="9"/>
    </row>
    <row r="1698" spans="1:7">
      <c r="A1698" s="9"/>
      <c r="B1698" s="9"/>
      <c r="C1698" s="9"/>
      <c r="D1698" s="9"/>
      <c r="E1698" s="9"/>
      <c r="F1698" s="22"/>
      <c r="G1698" s="9"/>
    </row>
    <row r="1699" spans="1:7">
      <c r="A1699" s="9"/>
      <c r="B1699" s="9"/>
      <c r="C1699" s="9"/>
      <c r="D1699" s="9"/>
      <c r="E1699" s="9"/>
      <c r="F1699" s="22"/>
      <c r="G1699" s="9"/>
    </row>
    <row r="1700" spans="1:7">
      <c r="A1700" s="9"/>
      <c r="B1700" s="9"/>
      <c r="C1700" s="9"/>
      <c r="D1700" s="9"/>
      <c r="E1700" s="9"/>
      <c r="F1700" s="22"/>
      <c r="G1700" s="9"/>
    </row>
    <row r="1701" spans="1:7">
      <c r="A1701" s="9"/>
      <c r="B1701" s="9"/>
      <c r="C1701" s="9"/>
      <c r="D1701" s="9"/>
      <c r="E1701" s="9"/>
      <c r="F1701" s="22"/>
      <c r="G1701" s="9"/>
    </row>
    <row r="1702" spans="1:7">
      <c r="A1702" s="9"/>
      <c r="B1702" s="9"/>
      <c r="C1702" s="9"/>
      <c r="D1702" s="9"/>
      <c r="E1702" s="9"/>
      <c r="F1702" s="22"/>
      <c r="G1702" s="9"/>
    </row>
    <row r="1703" spans="1:7">
      <c r="A1703" s="9"/>
      <c r="B1703" s="9"/>
      <c r="C1703" s="9"/>
      <c r="D1703" s="9"/>
      <c r="E1703" s="9"/>
      <c r="F1703" s="22"/>
      <c r="G1703" s="9"/>
    </row>
    <row r="1704" spans="1:7">
      <c r="A1704" s="9"/>
      <c r="B1704" s="9"/>
      <c r="C1704" s="9"/>
      <c r="D1704" s="9"/>
      <c r="E1704" s="9"/>
      <c r="F1704" s="22"/>
      <c r="G1704" s="9"/>
    </row>
    <row r="1705" spans="1:7">
      <c r="A1705" s="9"/>
      <c r="B1705" s="9"/>
      <c r="C1705" s="9"/>
      <c r="D1705" s="9"/>
      <c r="E1705" s="9"/>
      <c r="F1705" s="22"/>
      <c r="G1705" s="9"/>
    </row>
    <row r="1706" spans="1:7">
      <c r="A1706" s="9"/>
      <c r="B1706" s="9"/>
      <c r="C1706" s="9"/>
      <c r="D1706" s="9"/>
      <c r="E1706" s="9"/>
      <c r="F1706" s="22"/>
      <c r="G1706" s="9"/>
    </row>
    <row r="1707" spans="1:7">
      <c r="A1707" s="9"/>
      <c r="B1707" s="9"/>
      <c r="C1707" s="9"/>
      <c r="D1707" s="9"/>
      <c r="E1707" s="9"/>
      <c r="F1707" s="22"/>
      <c r="G1707" s="9"/>
    </row>
    <row r="1708" spans="1:7">
      <c r="A1708" s="9"/>
      <c r="B1708" s="9"/>
      <c r="C1708" s="9"/>
      <c r="D1708" s="9"/>
      <c r="E1708" s="9"/>
      <c r="F1708" s="22"/>
      <c r="G1708" s="9"/>
    </row>
    <row r="1709" spans="1:7">
      <c r="A1709" s="9"/>
      <c r="B1709" s="9"/>
      <c r="C1709" s="9"/>
      <c r="D1709" s="9"/>
      <c r="E1709" s="9"/>
      <c r="F1709" s="22"/>
      <c r="G1709" s="9"/>
    </row>
    <row r="1710" spans="1:7">
      <c r="A1710" s="9"/>
      <c r="B1710" s="9"/>
      <c r="C1710" s="9"/>
      <c r="D1710" s="9"/>
      <c r="E1710" s="9"/>
      <c r="F1710" s="22"/>
      <c r="G1710" s="9"/>
    </row>
    <row r="1711" spans="1:7">
      <c r="A1711" s="9"/>
      <c r="B1711" s="9"/>
      <c r="C1711" s="9"/>
      <c r="D1711" s="9"/>
      <c r="E1711" s="9"/>
      <c r="F1711" s="22"/>
      <c r="G1711" s="9"/>
    </row>
    <row r="1712" spans="1:7">
      <c r="A1712" s="9"/>
      <c r="B1712" s="9"/>
      <c r="C1712" s="9"/>
      <c r="D1712" s="9"/>
      <c r="E1712" s="9"/>
      <c r="F1712" s="22"/>
      <c r="G1712" s="9"/>
    </row>
    <row r="1713" spans="1:7">
      <c r="A1713" s="9"/>
      <c r="B1713" s="9"/>
      <c r="C1713" s="9"/>
      <c r="D1713" s="9"/>
      <c r="E1713" s="9"/>
      <c r="F1713" s="22"/>
      <c r="G1713" s="9"/>
    </row>
    <row r="1714" spans="1:7">
      <c r="A1714" s="9"/>
      <c r="B1714" s="9"/>
      <c r="C1714" s="9"/>
      <c r="D1714" s="9"/>
      <c r="E1714" s="9"/>
      <c r="F1714" s="22"/>
      <c r="G1714" s="9"/>
    </row>
    <row r="1715" spans="1:7">
      <c r="A1715" s="9"/>
      <c r="B1715" s="9"/>
      <c r="C1715" s="9"/>
      <c r="D1715" s="9"/>
      <c r="E1715" s="9"/>
      <c r="F1715" s="22"/>
      <c r="G1715" s="9"/>
    </row>
    <row r="1716" spans="1:7">
      <c r="A1716" s="9"/>
      <c r="B1716" s="9"/>
      <c r="C1716" s="9"/>
      <c r="D1716" s="9"/>
      <c r="E1716" s="9"/>
      <c r="F1716" s="22"/>
      <c r="G1716" s="9"/>
    </row>
    <row r="1717" spans="1:7">
      <c r="A1717" s="9"/>
      <c r="B1717" s="9"/>
      <c r="C1717" s="9"/>
      <c r="D1717" s="9"/>
      <c r="E1717" s="9"/>
      <c r="F1717" s="22"/>
      <c r="G1717" s="9"/>
    </row>
    <row r="1718" spans="1:7">
      <c r="A1718" s="9"/>
      <c r="B1718" s="9"/>
      <c r="C1718" s="9"/>
      <c r="D1718" s="9"/>
      <c r="E1718" s="9"/>
      <c r="F1718" s="22"/>
      <c r="G1718" s="9"/>
    </row>
    <row r="1719" spans="1:7">
      <c r="A1719" s="9"/>
      <c r="B1719" s="9"/>
      <c r="C1719" s="9"/>
      <c r="D1719" s="9"/>
      <c r="E1719" s="9"/>
      <c r="F1719" s="22"/>
      <c r="G1719" s="9"/>
    </row>
    <row r="1720" spans="1:7">
      <c r="A1720" s="9"/>
      <c r="B1720" s="9"/>
      <c r="C1720" s="9"/>
      <c r="D1720" s="9"/>
      <c r="E1720" s="9"/>
      <c r="F1720" s="22"/>
      <c r="G1720" s="9"/>
    </row>
    <row r="1721" spans="1:7">
      <c r="A1721" s="9"/>
      <c r="B1721" s="9"/>
      <c r="C1721" s="9"/>
      <c r="D1721" s="9"/>
      <c r="E1721" s="9"/>
      <c r="F1721" s="22"/>
      <c r="G1721" s="9"/>
    </row>
    <row r="1722" spans="1:7">
      <c r="A1722" s="9"/>
      <c r="B1722" s="9"/>
      <c r="C1722" s="9"/>
      <c r="D1722" s="9"/>
      <c r="E1722" s="9"/>
      <c r="F1722" s="22"/>
      <c r="G1722" s="9"/>
    </row>
    <row r="1723" spans="1:7">
      <c r="A1723" s="9"/>
      <c r="B1723" s="9"/>
      <c r="C1723" s="9"/>
      <c r="D1723" s="9"/>
      <c r="E1723" s="9"/>
      <c r="F1723" s="22"/>
      <c r="G1723" s="9"/>
    </row>
    <row r="1724" spans="1:7">
      <c r="A1724" s="9"/>
      <c r="B1724" s="9"/>
      <c r="C1724" s="9"/>
      <c r="D1724" s="9"/>
      <c r="E1724" s="9"/>
      <c r="F1724" s="22"/>
      <c r="G1724" s="9"/>
    </row>
    <row r="1725" spans="1:7">
      <c r="A1725" s="9"/>
      <c r="B1725" s="9"/>
      <c r="C1725" s="9"/>
      <c r="D1725" s="9"/>
      <c r="E1725" s="9"/>
      <c r="F1725" s="22"/>
      <c r="G1725" s="9"/>
    </row>
    <row r="1726" spans="1:7">
      <c r="A1726" s="9"/>
      <c r="B1726" s="9"/>
      <c r="C1726" s="9"/>
      <c r="D1726" s="9"/>
      <c r="E1726" s="9"/>
      <c r="F1726" s="22"/>
      <c r="G1726" s="9"/>
    </row>
    <row r="1727" spans="1:7">
      <c r="A1727" s="9"/>
      <c r="B1727" s="9"/>
      <c r="C1727" s="9"/>
      <c r="D1727" s="9"/>
      <c r="E1727" s="9"/>
      <c r="F1727" s="22"/>
      <c r="G1727" s="9"/>
    </row>
    <row r="1728" spans="1:7">
      <c r="A1728" s="9"/>
      <c r="B1728" s="9"/>
      <c r="C1728" s="9"/>
      <c r="D1728" s="9"/>
      <c r="E1728" s="9"/>
      <c r="F1728" s="22"/>
      <c r="G1728" s="9"/>
    </row>
    <row r="1729" spans="1:7">
      <c r="A1729" s="9"/>
      <c r="B1729" s="9"/>
      <c r="C1729" s="9"/>
      <c r="D1729" s="9"/>
      <c r="E1729" s="9"/>
      <c r="F1729" s="22"/>
      <c r="G1729" s="9"/>
    </row>
    <row r="1730" spans="1:7">
      <c r="A1730" s="9"/>
      <c r="B1730" s="9"/>
      <c r="C1730" s="9"/>
      <c r="D1730" s="9"/>
      <c r="E1730" s="9"/>
      <c r="F1730" s="22"/>
      <c r="G1730" s="9"/>
    </row>
    <row r="1731" spans="1:7">
      <c r="A1731" s="9"/>
      <c r="B1731" s="9"/>
      <c r="C1731" s="9"/>
      <c r="D1731" s="9"/>
      <c r="E1731" s="9"/>
      <c r="F1731" s="22"/>
      <c r="G1731" s="9"/>
    </row>
    <row r="1732" spans="1:7">
      <c r="A1732" s="9"/>
      <c r="B1732" s="9"/>
      <c r="C1732" s="9"/>
      <c r="D1732" s="9"/>
      <c r="E1732" s="9"/>
      <c r="F1732" s="22"/>
      <c r="G1732" s="9"/>
    </row>
    <row r="1733" spans="1:7">
      <c r="A1733" s="9"/>
      <c r="B1733" s="9"/>
      <c r="C1733" s="9"/>
      <c r="D1733" s="9"/>
      <c r="E1733" s="9"/>
      <c r="F1733" s="22"/>
      <c r="G1733" s="9"/>
    </row>
    <row r="1734" spans="1:7">
      <c r="A1734" s="9"/>
      <c r="B1734" s="9"/>
      <c r="C1734" s="9"/>
      <c r="D1734" s="9"/>
      <c r="E1734" s="9"/>
      <c r="F1734" s="22"/>
      <c r="G1734" s="9"/>
    </row>
    <row r="1735" spans="1:7">
      <c r="A1735" s="9"/>
      <c r="B1735" s="9"/>
      <c r="C1735" s="9"/>
      <c r="D1735" s="9"/>
      <c r="E1735" s="9"/>
      <c r="F1735" s="22"/>
      <c r="G1735" s="9"/>
    </row>
    <row r="1736" spans="1:7">
      <c r="A1736" s="9"/>
      <c r="B1736" s="9"/>
      <c r="C1736" s="9"/>
      <c r="D1736" s="9"/>
      <c r="E1736" s="9"/>
      <c r="F1736" s="22"/>
      <c r="G1736" s="9"/>
    </row>
    <row r="1737" spans="1:7">
      <c r="A1737" s="9"/>
      <c r="B1737" s="9"/>
      <c r="C1737" s="9"/>
      <c r="D1737" s="9"/>
      <c r="E1737" s="9"/>
      <c r="F1737" s="22"/>
      <c r="G1737" s="9"/>
    </row>
    <row r="1738" spans="1:7">
      <c r="A1738" s="9"/>
      <c r="B1738" s="9"/>
      <c r="C1738" s="9"/>
      <c r="D1738" s="9"/>
      <c r="E1738" s="9"/>
      <c r="F1738" s="22"/>
      <c r="G1738" s="9"/>
    </row>
    <row r="1739" spans="1:7">
      <c r="A1739" s="9"/>
      <c r="B1739" s="9"/>
      <c r="C1739" s="9"/>
      <c r="D1739" s="9"/>
      <c r="E1739" s="9"/>
      <c r="F1739" s="22"/>
      <c r="G1739" s="9"/>
    </row>
    <row r="1740" spans="1:7">
      <c r="A1740" s="9"/>
      <c r="B1740" s="9"/>
      <c r="C1740" s="9"/>
      <c r="D1740" s="9"/>
      <c r="E1740" s="9"/>
      <c r="F1740" s="22"/>
      <c r="G1740" s="9"/>
    </row>
    <row r="1741" spans="1:7">
      <c r="A1741" s="9"/>
      <c r="B1741" s="9"/>
      <c r="C1741" s="9"/>
      <c r="D1741" s="9"/>
      <c r="E1741" s="9"/>
      <c r="F1741" s="22"/>
      <c r="G1741" s="9"/>
    </row>
    <row r="1742" spans="1:7">
      <c r="A1742" s="9"/>
      <c r="B1742" s="9"/>
      <c r="C1742" s="9"/>
      <c r="D1742" s="9"/>
      <c r="E1742" s="9"/>
      <c r="F1742" s="22"/>
      <c r="G1742" s="9"/>
    </row>
    <row r="1743" spans="1:7">
      <c r="A1743" s="9"/>
      <c r="B1743" s="9"/>
      <c r="C1743" s="9"/>
      <c r="D1743" s="9"/>
      <c r="E1743" s="9"/>
      <c r="F1743" s="22"/>
      <c r="G1743" s="9"/>
    </row>
    <row r="1744" spans="1:7">
      <c r="A1744" s="9"/>
      <c r="B1744" s="9"/>
      <c r="C1744" s="9"/>
      <c r="D1744" s="9"/>
      <c r="E1744" s="9"/>
      <c r="F1744" s="22"/>
      <c r="G1744" s="9"/>
    </row>
    <row r="1745" spans="1:7">
      <c r="A1745" s="9"/>
      <c r="B1745" s="9"/>
      <c r="C1745" s="9"/>
      <c r="D1745" s="9"/>
      <c r="E1745" s="9"/>
      <c r="F1745" s="22"/>
      <c r="G1745" s="9"/>
    </row>
    <row r="1746" spans="1:7">
      <c r="A1746" s="9"/>
      <c r="B1746" s="9"/>
      <c r="C1746" s="9"/>
      <c r="D1746" s="9"/>
      <c r="E1746" s="9"/>
      <c r="F1746" s="22"/>
      <c r="G1746" s="9"/>
    </row>
    <row r="1747" spans="1:7">
      <c r="A1747" s="9"/>
      <c r="B1747" s="9"/>
      <c r="C1747" s="9"/>
      <c r="D1747" s="9"/>
      <c r="E1747" s="9"/>
      <c r="F1747" s="22"/>
      <c r="G1747" s="9"/>
    </row>
    <row r="1748" spans="1:7">
      <c r="A1748" s="9"/>
      <c r="B1748" s="9"/>
      <c r="C1748" s="9"/>
      <c r="D1748" s="9"/>
      <c r="E1748" s="9"/>
      <c r="F1748" s="22"/>
      <c r="G1748" s="9"/>
    </row>
    <row r="1749" spans="1:7">
      <c r="A1749" s="9"/>
      <c r="B1749" s="9"/>
      <c r="C1749" s="9"/>
      <c r="D1749" s="9"/>
      <c r="E1749" s="9"/>
      <c r="F1749" s="22"/>
      <c r="G1749" s="9"/>
    </row>
    <row r="1750" spans="1:7">
      <c r="A1750" s="9"/>
      <c r="B1750" s="9"/>
      <c r="C1750" s="9"/>
      <c r="D1750" s="9"/>
      <c r="E1750" s="9"/>
      <c r="F1750" s="22"/>
      <c r="G1750" s="9"/>
    </row>
    <row r="1751" spans="1:7">
      <c r="A1751" s="9"/>
      <c r="B1751" s="9"/>
      <c r="C1751" s="9"/>
      <c r="D1751" s="9"/>
      <c r="E1751" s="9"/>
      <c r="F1751" s="22"/>
      <c r="G1751" s="9"/>
    </row>
    <row r="1752" spans="1:7">
      <c r="A1752" s="9"/>
      <c r="B1752" s="9"/>
      <c r="C1752" s="9"/>
      <c r="D1752" s="9"/>
      <c r="E1752" s="9"/>
      <c r="F1752" s="22"/>
      <c r="G1752" s="9"/>
    </row>
    <row r="1753" spans="1:7">
      <c r="A1753" s="9"/>
      <c r="B1753" s="9"/>
      <c r="C1753" s="9"/>
      <c r="D1753" s="9"/>
      <c r="E1753" s="9"/>
      <c r="F1753" s="22"/>
      <c r="G1753" s="9"/>
    </row>
    <row r="1754" spans="1:7">
      <c r="A1754" s="9"/>
      <c r="B1754" s="9"/>
      <c r="C1754" s="9"/>
      <c r="D1754" s="9"/>
      <c r="E1754" s="9"/>
      <c r="F1754" s="22"/>
      <c r="G1754" s="9"/>
    </row>
    <row r="1755" spans="1:7">
      <c r="A1755" s="9"/>
      <c r="B1755" s="9"/>
      <c r="C1755" s="9"/>
      <c r="D1755" s="9"/>
      <c r="E1755" s="9"/>
      <c r="F1755" s="22"/>
      <c r="G1755" s="9"/>
    </row>
    <row r="1756" spans="1:7">
      <c r="A1756" s="9"/>
      <c r="B1756" s="9"/>
      <c r="C1756" s="9"/>
      <c r="D1756" s="9"/>
      <c r="E1756" s="9"/>
      <c r="F1756" s="22"/>
      <c r="G1756" s="9"/>
    </row>
    <row r="1757" spans="1:7">
      <c r="A1757" s="9"/>
      <c r="B1757" s="9"/>
      <c r="C1757" s="9"/>
      <c r="D1757" s="9"/>
      <c r="E1757" s="9"/>
      <c r="F1757" s="22"/>
      <c r="G1757" s="9"/>
    </row>
    <row r="1758" spans="1:7">
      <c r="A1758" s="9"/>
      <c r="B1758" s="9"/>
      <c r="C1758" s="9"/>
      <c r="D1758" s="9"/>
      <c r="E1758" s="9"/>
      <c r="F1758" s="22"/>
      <c r="G1758" s="9"/>
    </row>
    <row r="1759" spans="1:7">
      <c r="A1759" s="9"/>
      <c r="B1759" s="9"/>
      <c r="C1759" s="9"/>
      <c r="D1759" s="9"/>
      <c r="E1759" s="9"/>
      <c r="F1759" s="22"/>
      <c r="G1759" s="9"/>
    </row>
    <row r="1760" spans="1:7">
      <c r="A1760" s="9"/>
      <c r="B1760" s="9"/>
      <c r="C1760" s="9"/>
      <c r="D1760" s="9"/>
      <c r="E1760" s="9"/>
      <c r="F1760" s="22"/>
      <c r="G1760" s="9"/>
    </row>
    <row r="1761" spans="1:7">
      <c r="A1761" s="9"/>
      <c r="B1761" s="9"/>
      <c r="C1761" s="9"/>
      <c r="D1761" s="9"/>
      <c r="E1761" s="9"/>
      <c r="F1761" s="22"/>
      <c r="G1761" s="9"/>
    </row>
    <row r="1762" spans="1:7">
      <c r="A1762" s="9"/>
      <c r="B1762" s="9"/>
      <c r="C1762" s="9"/>
      <c r="D1762" s="9"/>
      <c r="E1762" s="9"/>
      <c r="F1762" s="22"/>
      <c r="G1762" s="9"/>
    </row>
    <row r="1763" spans="1:7">
      <c r="A1763" s="9"/>
      <c r="B1763" s="9"/>
      <c r="C1763" s="9"/>
      <c r="D1763" s="9"/>
      <c r="E1763" s="9"/>
      <c r="F1763" s="22"/>
      <c r="G1763" s="9"/>
    </row>
    <row r="1764" spans="1:7">
      <c r="A1764" s="9"/>
      <c r="B1764" s="9"/>
      <c r="C1764" s="9"/>
      <c r="D1764" s="9"/>
      <c r="E1764" s="9"/>
      <c r="F1764" s="22"/>
      <c r="G1764" s="9"/>
    </row>
    <row r="1765" spans="1:7">
      <c r="A1765" s="9"/>
      <c r="B1765" s="9"/>
      <c r="C1765" s="9"/>
      <c r="D1765" s="9"/>
      <c r="E1765" s="9"/>
      <c r="F1765" s="22"/>
      <c r="G1765" s="9"/>
    </row>
    <row r="1766" spans="1:7">
      <c r="A1766" s="9"/>
      <c r="B1766" s="9"/>
      <c r="C1766" s="9"/>
      <c r="D1766" s="9"/>
      <c r="E1766" s="9"/>
      <c r="F1766" s="22"/>
      <c r="G1766" s="9"/>
    </row>
    <row r="1767" spans="1:7">
      <c r="A1767" s="9"/>
      <c r="B1767" s="9"/>
      <c r="C1767" s="9"/>
      <c r="D1767" s="9"/>
      <c r="E1767" s="9"/>
      <c r="F1767" s="22"/>
      <c r="G1767" s="9"/>
    </row>
    <row r="1768" spans="1:7">
      <c r="A1768" s="9"/>
      <c r="B1768" s="9"/>
      <c r="C1768" s="9"/>
      <c r="D1768" s="9"/>
      <c r="E1768" s="9"/>
      <c r="F1768" s="22"/>
      <c r="G1768" s="9"/>
    </row>
    <row r="1769" spans="1:7">
      <c r="A1769" s="9"/>
      <c r="B1769" s="9"/>
      <c r="C1769" s="9"/>
      <c r="D1769" s="9"/>
      <c r="E1769" s="9"/>
      <c r="F1769" s="22"/>
      <c r="G1769" s="9"/>
    </row>
    <row r="1770" spans="1:7">
      <c r="A1770" s="9"/>
      <c r="B1770" s="9"/>
      <c r="C1770" s="9"/>
      <c r="D1770" s="9"/>
      <c r="E1770" s="9"/>
      <c r="F1770" s="22"/>
      <c r="G1770" s="9"/>
    </row>
    <row r="1771" spans="1:7">
      <c r="A1771" s="9"/>
      <c r="B1771" s="9"/>
      <c r="C1771" s="9"/>
      <c r="D1771" s="9"/>
      <c r="E1771" s="9"/>
      <c r="F1771" s="22"/>
      <c r="G1771" s="9"/>
    </row>
    <row r="1772" spans="1:7">
      <c r="A1772" s="9"/>
      <c r="B1772" s="9"/>
      <c r="C1772" s="9"/>
      <c r="D1772" s="9"/>
      <c r="E1772" s="9"/>
      <c r="F1772" s="22"/>
      <c r="G1772" s="9"/>
    </row>
    <row r="1773" spans="1:7">
      <c r="A1773" s="9"/>
      <c r="B1773" s="9"/>
      <c r="C1773" s="9"/>
      <c r="D1773" s="9"/>
      <c r="E1773" s="9"/>
      <c r="F1773" s="22"/>
      <c r="G1773" s="9"/>
    </row>
    <row r="1774" spans="1:7">
      <c r="A1774" s="9"/>
      <c r="B1774" s="9"/>
      <c r="C1774" s="9"/>
      <c r="D1774" s="9"/>
      <c r="E1774" s="9"/>
      <c r="F1774" s="22"/>
      <c r="G1774" s="9"/>
    </row>
    <row r="1775" spans="1:7">
      <c r="A1775" s="9"/>
      <c r="B1775" s="9"/>
      <c r="C1775" s="9"/>
      <c r="D1775" s="9"/>
      <c r="E1775" s="9"/>
      <c r="F1775" s="22"/>
      <c r="G1775" s="9"/>
    </row>
    <row r="1776" spans="1:7">
      <c r="A1776" s="9"/>
      <c r="B1776" s="9"/>
      <c r="C1776" s="9"/>
      <c r="D1776" s="9"/>
      <c r="E1776" s="9"/>
      <c r="F1776" s="22"/>
      <c r="G1776" s="9"/>
    </row>
    <row r="1777" spans="1:7">
      <c r="A1777" s="9"/>
      <c r="B1777" s="9"/>
      <c r="C1777" s="9"/>
      <c r="D1777" s="9"/>
      <c r="E1777" s="9"/>
      <c r="F1777" s="22"/>
      <c r="G1777" s="9"/>
    </row>
    <row r="1778" spans="1:7">
      <c r="A1778" s="9"/>
      <c r="B1778" s="9"/>
      <c r="C1778" s="9"/>
      <c r="D1778" s="9"/>
      <c r="E1778" s="9"/>
      <c r="F1778" s="22"/>
      <c r="G1778" s="9"/>
    </row>
    <row r="1779" spans="1:7">
      <c r="A1779" s="9"/>
      <c r="B1779" s="9"/>
      <c r="C1779" s="9"/>
      <c r="D1779" s="9"/>
      <c r="E1779" s="9"/>
      <c r="F1779" s="22"/>
      <c r="G1779" s="9"/>
    </row>
    <row r="1780" spans="1:7">
      <c r="A1780" s="9"/>
      <c r="B1780" s="9"/>
      <c r="C1780" s="9"/>
      <c r="D1780" s="9"/>
      <c r="E1780" s="9"/>
      <c r="F1780" s="22"/>
      <c r="G1780" s="9"/>
    </row>
    <row r="1781" spans="1:7">
      <c r="A1781" s="9"/>
      <c r="B1781" s="9"/>
      <c r="C1781" s="9"/>
      <c r="D1781" s="9"/>
      <c r="E1781" s="9"/>
      <c r="F1781" s="22"/>
      <c r="G1781" s="9"/>
    </row>
    <row r="1782" spans="1:7">
      <c r="A1782" s="9"/>
      <c r="B1782" s="9"/>
      <c r="C1782" s="9"/>
      <c r="D1782" s="9"/>
      <c r="E1782" s="9"/>
      <c r="F1782" s="22"/>
      <c r="G1782" s="9"/>
    </row>
    <row r="1783" spans="1:7">
      <c r="A1783" s="9"/>
      <c r="B1783" s="9"/>
      <c r="C1783" s="9"/>
      <c r="D1783" s="9"/>
      <c r="E1783" s="9"/>
      <c r="F1783" s="22"/>
      <c r="G1783" s="9"/>
    </row>
    <row r="1784" spans="1:7">
      <c r="A1784" s="9"/>
      <c r="B1784" s="9"/>
      <c r="C1784" s="9"/>
      <c r="D1784" s="9"/>
      <c r="E1784" s="9"/>
      <c r="F1784" s="22"/>
      <c r="G1784" s="9"/>
    </row>
    <row r="1785" spans="1:7">
      <c r="A1785" s="9"/>
      <c r="B1785" s="9"/>
      <c r="C1785" s="9"/>
      <c r="D1785" s="9"/>
      <c r="E1785" s="9"/>
      <c r="F1785" s="22"/>
      <c r="G1785" s="9"/>
    </row>
    <row r="1786" spans="1:7">
      <c r="A1786" s="9"/>
      <c r="B1786" s="9"/>
      <c r="C1786" s="9"/>
      <c r="D1786" s="9"/>
      <c r="E1786" s="9"/>
      <c r="F1786" s="22"/>
      <c r="G1786" s="9"/>
    </row>
    <row r="1787" spans="1:7">
      <c r="A1787" s="9"/>
      <c r="B1787" s="9"/>
      <c r="C1787" s="9"/>
      <c r="D1787" s="9"/>
      <c r="E1787" s="9"/>
      <c r="F1787" s="22"/>
      <c r="G1787" s="9"/>
    </row>
    <row r="1788" spans="1:7">
      <c r="A1788" s="9"/>
      <c r="B1788" s="9"/>
      <c r="C1788" s="9"/>
      <c r="D1788" s="9"/>
      <c r="E1788" s="9"/>
      <c r="F1788" s="22"/>
      <c r="G1788" s="9"/>
    </row>
    <row r="1789" spans="1:7">
      <c r="A1789" s="9"/>
      <c r="B1789" s="9"/>
      <c r="C1789" s="9"/>
      <c r="D1789" s="9"/>
      <c r="E1789" s="9"/>
      <c r="F1789" s="22"/>
      <c r="G1789" s="9"/>
    </row>
    <row r="1790" spans="1:7">
      <c r="A1790" s="9"/>
      <c r="B1790" s="9"/>
      <c r="C1790" s="9"/>
      <c r="D1790" s="9"/>
      <c r="E1790" s="9"/>
      <c r="F1790" s="22"/>
      <c r="G1790" s="9"/>
    </row>
    <row r="1791" spans="1:7">
      <c r="A1791" s="9"/>
      <c r="B1791" s="9"/>
      <c r="C1791" s="9"/>
      <c r="D1791" s="9"/>
      <c r="E1791" s="9"/>
      <c r="F1791" s="22"/>
      <c r="G1791" s="9"/>
    </row>
    <row r="1792" spans="1:7">
      <c r="A1792" s="9"/>
      <c r="B1792" s="9"/>
      <c r="C1792" s="9"/>
      <c r="D1792" s="9"/>
      <c r="E1792" s="9"/>
      <c r="F1792" s="22"/>
      <c r="G1792" s="9"/>
    </row>
    <row r="1793" spans="1:7">
      <c r="A1793" s="9"/>
      <c r="B1793" s="9"/>
      <c r="C1793" s="9"/>
      <c r="D1793" s="9"/>
      <c r="E1793" s="9"/>
      <c r="F1793" s="22"/>
      <c r="G1793" s="9"/>
    </row>
    <row r="1794" spans="1:7">
      <c r="A1794" s="9"/>
      <c r="B1794" s="9"/>
      <c r="C1794" s="9"/>
      <c r="D1794" s="9"/>
      <c r="E1794" s="9"/>
      <c r="F1794" s="22"/>
      <c r="G1794" s="9"/>
    </row>
    <row r="1795" spans="1:7">
      <c r="A1795" s="9"/>
      <c r="B1795" s="9"/>
      <c r="C1795" s="9"/>
      <c r="D1795" s="9"/>
      <c r="E1795" s="9"/>
      <c r="F1795" s="22"/>
      <c r="G1795" s="9"/>
    </row>
    <row r="1796" spans="1:7">
      <c r="A1796" s="9"/>
      <c r="B1796" s="9"/>
      <c r="C1796" s="9"/>
      <c r="D1796" s="9"/>
      <c r="E1796" s="9"/>
      <c r="F1796" s="22"/>
      <c r="G1796" s="9"/>
    </row>
    <row r="1797" spans="1:7">
      <c r="A1797" s="9"/>
      <c r="B1797" s="9"/>
      <c r="C1797" s="9"/>
      <c r="D1797" s="9"/>
      <c r="E1797" s="9"/>
      <c r="F1797" s="22"/>
      <c r="G1797" s="9"/>
    </row>
    <row r="1798" spans="1:7">
      <c r="A1798" s="9"/>
      <c r="B1798" s="9"/>
      <c r="C1798" s="9"/>
      <c r="D1798" s="9"/>
      <c r="E1798" s="9"/>
      <c r="F1798" s="22"/>
      <c r="G1798" s="9"/>
    </row>
    <row r="1799" spans="1:7">
      <c r="A1799" s="9"/>
      <c r="B1799" s="9"/>
      <c r="C1799" s="9"/>
      <c r="D1799" s="9"/>
      <c r="E1799" s="9"/>
      <c r="F1799" s="22"/>
      <c r="G1799" s="9"/>
    </row>
    <row r="1800" spans="1:7">
      <c r="A1800" s="9"/>
      <c r="B1800" s="9"/>
      <c r="C1800" s="9"/>
      <c r="D1800" s="9"/>
      <c r="E1800" s="9"/>
      <c r="F1800" s="22"/>
      <c r="G1800" s="9"/>
    </row>
    <row r="1801" spans="1:7">
      <c r="A1801" s="9"/>
      <c r="B1801" s="9"/>
      <c r="C1801" s="9"/>
      <c r="D1801" s="9"/>
      <c r="E1801" s="9"/>
      <c r="F1801" s="22"/>
      <c r="G1801" s="9"/>
    </row>
    <row r="1802" spans="1:7">
      <c r="A1802" s="9"/>
      <c r="B1802" s="9"/>
      <c r="C1802" s="9"/>
      <c r="D1802" s="9"/>
      <c r="E1802" s="9"/>
      <c r="F1802" s="22"/>
      <c r="G1802" s="9"/>
    </row>
    <row r="1803" spans="1:7">
      <c r="A1803" s="9"/>
      <c r="B1803" s="9"/>
      <c r="C1803" s="9"/>
      <c r="D1803" s="9"/>
      <c r="E1803" s="9"/>
      <c r="F1803" s="22"/>
      <c r="G1803" s="9"/>
    </row>
    <row r="1804" spans="1:7">
      <c r="A1804" s="9"/>
      <c r="B1804" s="9"/>
      <c r="C1804" s="9"/>
      <c r="D1804" s="9"/>
      <c r="E1804" s="9"/>
      <c r="F1804" s="22"/>
      <c r="G1804" s="9"/>
    </row>
    <row r="1805" spans="1:7">
      <c r="A1805" s="9"/>
      <c r="B1805" s="9"/>
      <c r="C1805" s="9"/>
      <c r="D1805" s="9"/>
      <c r="E1805" s="9"/>
      <c r="F1805" s="22"/>
      <c r="G1805" s="9"/>
    </row>
    <row r="1806" spans="1:7">
      <c r="A1806" s="9"/>
      <c r="B1806" s="9"/>
      <c r="C1806" s="9"/>
      <c r="D1806" s="9"/>
      <c r="E1806" s="9"/>
      <c r="F1806" s="22"/>
      <c r="G1806" s="9"/>
    </row>
    <row r="1807" spans="1:7">
      <c r="A1807" s="9"/>
      <c r="B1807" s="9"/>
      <c r="C1807" s="9"/>
      <c r="D1807" s="9"/>
      <c r="E1807" s="9"/>
      <c r="F1807" s="22"/>
      <c r="G1807" s="9"/>
    </row>
    <row r="1808" spans="1:7">
      <c r="A1808" s="9"/>
      <c r="B1808" s="9"/>
      <c r="C1808" s="9"/>
      <c r="D1808" s="9"/>
      <c r="E1808" s="9"/>
      <c r="F1808" s="22"/>
      <c r="G1808" s="9"/>
    </row>
    <row r="1809" spans="1:7">
      <c r="A1809" s="9"/>
      <c r="B1809" s="9"/>
      <c r="C1809" s="9"/>
      <c r="D1809" s="9"/>
      <c r="E1809" s="9"/>
      <c r="F1809" s="22"/>
      <c r="G1809" s="9"/>
    </row>
    <row r="1810" spans="1:7">
      <c r="A1810" s="9"/>
      <c r="B1810" s="9"/>
      <c r="C1810" s="9"/>
      <c r="D1810" s="9"/>
      <c r="E1810" s="9"/>
      <c r="F1810" s="22"/>
      <c r="G1810" s="9"/>
    </row>
    <row r="1811" spans="1:7">
      <c r="A1811" s="9"/>
      <c r="B1811" s="9"/>
      <c r="C1811" s="9"/>
      <c r="D1811" s="9"/>
      <c r="E1811" s="9"/>
      <c r="F1811" s="22"/>
      <c r="G1811" s="9"/>
    </row>
    <row r="1812" spans="1:7">
      <c r="A1812" s="9"/>
      <c r="B1812" s="9"/>
      <c r="C1812" s="9"/>
      <c r="D1812" s="9"/>
      <c r="E1812" s="9"/>
      <c r="F1812" s="22"/>
      <c r="G1812" s="9"/>
    </row>
    <row r="1813" spans="1:7">
      <c r="A1813" s="9"/>
      <c r="B1813" s="9"/>
      <c r="C1813" s="9"/>
      <c r="D1813" s="9"/>
      <c r="E1813" s="9"/>
      <c r="F1813" s="22"/>
      <c r="G1813" s="9"/>
    </row>
    <row r="1814" spans="1:7">
      <c r="A1814" s="9"/>
      <c r="B1814" s="9"/>
      <c r="C1814" s="9"/>
      <c r="D1814" s="9"/>
      <c r="E1814" s="9"/>
      <c r="F1814" s="22"/>
      <c r="G1814" s="9"/>
    </row>
    <row r="1815" spans="1:7">
      <c r="A1815" s="9"/>
      <c r="B1815" s="9"/>
      <c r="C1815" s="9"/>
      <c r="D1815" s="9"/>
      <c r="E1815" s="9"/>
      <c r="F1815" s="22"/>
      <c r="G1815" s="9"/>
    </row>
    <row r="1816" spans="1:7">
      <c r="A1816" s="9"/>
      <c r="B1816" s="9"/>
      <c r="C1816" s="9"/>
      <c r="D1816" s="9"/>
      <c r="E1816" s="9"/>
      <c r="F1816" s="22"/>
      <c r="G1816" s="9"/>
    </row>
    <row r="1817" spans="1:7">
      <c r="A1817" s="9"/>
      <c r="B1817" s="9"/>
      <c r="C1817" s="9"/>
      <c r="D1817" s="9"/>
      <c r="E1817" s="9"/>
      <c r="F1817" s="22"/>
      <c r="G1817" s="9"/>
    </row>
    <row r="1818" spans="1:7">
      <c r="A1818" s="9"/>
      <c r="B1818" s="9"/>
      <c r="C1818" s="9"/>
      <c r="D1818" s="9"/>
      <c r="E1818" s="9"/>
      <c r="F1818" s="22"/>
      <c r="G1818" s="9"/>
    </row>
    <row r="1819" spans="1:7">
      <c r="A1819" s="9"/>
      <c r="B1819" s="9"/>
      <c r="C1819" s="9"/>
      <c r="D1819" s="9"/>
      <c r="E1819" s="9"/>
      <c r="F1819" s="22"/>
      <c r="G1819" s="9"/>
    </row>
    <row r="1820" spans="1:7">
      <c r="A1820" s="9"/>
      <c r="B1820" s="9"/>
      <c r="C1820" s="9"/>
      <c r="D1820" s="9"/>
      <c r="E1820" s="9"/>
      <c r="F1820" s="22"/>
      <c r="G1820" s="9"/>
    </row>
    <row r="1821" spans="1:7">
      <c r="A1821" s="9"/>
      <c r="B1821" s="9"/>
      <c r="C1821" s="9"/>
      <c r="D1821" s="9"/>
      <c r="E1821" s="9"/>
      <c r="F1821" s="22"/>
      <c r="G1821" s="9"/>
    </row>
    <row r="1822" spans="1:7">
      <c r="A1822" s="9"/>
      <c r="B1822" s="9"/>
      <c r="C1822" s="9"/>
      <c r="D1822" s="9"/>
      <c r="E1822" s="9"/>
      <c r="F1822" s="22"/>
      <c r="G1822" s="9"/>
    </row>
    <row r="1823" spans="1:7">
      <c r="A1823" s="9"/>
      <c r="B1823" s="9"/>
      <c r="C1823" s="9"/>
      <c r="D1823" s="9"/>
      <c r="E1823" s="9"/>
      <c r="F1823" s="22"/>
      <c r="G1823" s="9"/>
    </row>
    <row r="1824" spans="1:7">
      <c r="A1824" s="9"/>
      <c r="B1824" s="9"/>
      <c r="C1824" s="9"/>
      <c r="D1824" s="9"/>
      <c r="E1824" s="9"/>
      <c r="F1824" s="22"/>
      <c r="G1824" s="9"/>
    </row>
    <row r="1825" spans="1:7">
      <c r="A1825" s="9"/>
      <c r="B1825" s="9"/>
      <c r="C1825" s="9"/>
      <c r="D1825" s="9"/>
      <c r="E1825" s="9"/>
      <c r="F1825" s="22"/>
      <c r="G1825" s="9"/>
    </row>
    <row r="1826" spans="1:7">
      <c r="A1826" s="9"/>
      <c r="B1826" s="9"/>
      <c r="C1826" s="9"/>
      <c r="D1826" s="9"/>
      <c r="E1826" s="9"/>
      <c r="F1826" s="22"/>
      <c r="G1826" s="9"/>
    </row>
    <row r="1827" spans="1:7">
      <c r="A1827" s="9"/>
      <c r="B1827" s="9"/>
      <c r="C1827" s="9"/>
      <c r="D1827" s="9"/>
      <c r="E1827" s="9"/>
      <c r="F1827" s="22"/>
      <c r="G1827" s="9"/>
    </row>
    <row r="1828" spans="1:7">
      <c r="A1828" s="9"/>
      <c r="B1828" s="9"/>
      <c r="C1828" s="9"/>
      <c r="D1828" s="9"/>
      <c r="E1828" s="9"/>
      <c r="F1828" s="22"/>
      <c r="G1828" s="9"/>
    </row>
    <row r="1829" spans="1:7">
      <c r="A1829" s="9"/>
      <c r="B1829" s="9"/>
      <c r="C1829" s="9"/>
      <c r="D1829" s="9"/>
      <c r="E1829" s="9"/>
      <c r="F1829" s="22"/>
      <c r="G1829" s="9"/>
    </row>
    <row r="1830" spans="1:7">
      <c r="A1830" s="9"/>
      <c r="B1830" s="9"/>
      <c r="C1830" s="9"/>
      <c r="D1830" s="9"/>
      <c r="E1830" s="9"/>
      <c r="F1830" s="22"/>
      <c r="G1830" s="9"/>
    </row>
    <row r="1831" spans="1:7">
      <c r="A1831" s="9"/>
      <c r="B1831" s="9"/>
      <c r="C1831" s="9"/>
      <c r="D1831" s="9"/>
      <c r="E1831" s="9"/>
      <c r="F1831" s="22"/>
      <c r="G1831" s="9"/>
    </row>
    <row r="1832" spans="1:7">
      <c r="A1832" s="9"/>
      <c r="B1832" s="9"/>
      <c r="C1832" s="9"/>
      <c r="D1832" s="9"/>
      <c r="E1832" s="9"/>
      <c r="F1832" s="22"/>
      <c r="G1832" s="9"/>
    </row>
    <row r="1833" spans="1:7">
      <c r="A1833" s="9"/>
      <c r="B1833" s="9"/>
      <c r="C1833" s="9"/>
      <c r="D1833" s="9"/>
      <c r="E1833" s="9"/>
      <c r="F1833" s="22"/>
      <c r="G1833" s="9"/>
    </row>
    <row r="1834" spans="1:7">
      <c r="A1834" s="9"/>
      <c r="B1834" s="9"/>
      <c r="C1834" s="9"/>
      <c r="D1834" s="9"/>
      <c r="E1834" s="9"/>
      <c r="F1834" s="22"/>
      <c r="G1834" s="9"/>
    </row>
    <row r="1835" spans="1:7">
      <c r="A1835" s="9"/>
      <c r="B1835" s="9"/>
      <c r="C1835" s="9"/>
      <c r="D1835" s="9"/>
      <c r="E1835" s="9"/>
      <c r="F1835" s="22"/>
      <c r="G1835" s="9"/>
    </row>
    <row r="1836" spans="1:7">
      <c r="A1836" s="9"/>
      <c r="B1836" s="9"/>
      <c r="C1836" s="9"/>
      <c r="D1836" s="9"/>
      <c r="E1836" s="9"/>
      <c r="F1836" s="22"/>
      <c r="G1836" s="9"/>
    </row>
    <row r="1837" spans="1:7">
      <c r="A1837" s="9"/>
      <c r="B1837" s="9"/>
      <c r="C1837" s="9"/>
      <c r="D1837" s="9"/>
      <c r="E1837" s="9"/>
      <c r="F1837" s="22"/>
      <c r="G1837" s="9"/>
    </row>
    <row r="1838" spans="1:7">
      <c r="A1838" s="9"/>
      <c r="B1838" s="9"/>
      <c r="C1838" s="9"/>
      <c r="D1838" s="9"/>
      <c r="E1838" s="9"/>
      <c r="F1838" s="22"/>
      <c r="G1838" s="9"/>
    </row>
    <row r="1839" spans="1:7">
      <c r="A1839" s="9"/>
      <c r="B1839" s="9"/>
      <c r="C1839" s="9"/>
      <c r="D1839" s="9"/>
      <c r="E1839" s="9"/>
      <c r="F1839" s="22"/>
      <c r="G1839" s="9"/>
    </row>
    <row r="1840" spans="1:7">
      <c r="A1840" s="9"/>
      <c r="B1840" s="9"/>
      <c r="C1840" s="9"/>
      <c r="D1840" s="9"/>
      <c r="E1840" s="9"/>
      <c r="F1840" s="22"/>
      <c r="G1840" s="9"/>
    </row>
    <row r="1841" spans="1:7">
      <c r="A1841" s="9"/>
      <c r="B1841" s="9"/>
      <c r="C1841" s="9"/>
      <c r="D1841" s="9"/>
      <c r="E1841" s="9"/>
      <c r="F1841" s="22"/>
      <c r="G1841" s="9"/>
    </row>
    <row r="1842" spans="1:7">
      <c r="A1842" s="9"/>
      <c r="B1842" s="9"/>
      <c r="C1842" s="9"/>
      <c r="D1842" s="9"/>
      <c r="E1842" s="9"/>
      <c r="F1842" s="22"/>
      <c r="G1842" s="9"/>
    </row>
    <row r="1843" spans="1:7">
      <c r="A1843" s="9"/>
      <c r="B1843" s="9"/>
      <c r="C1843" s="9"/>
      <c r="D1843" s="9"/>
      <c r="E1843" s="9"/>
      <c r="F1843" s="22"/>
      <c r="G1843" s="9"/>
    </row>
    <row r="1844" spans="1:7">
      <c r="A1844" s="9"/>
      <c r="B1844" s="9"/>
      <c r="C1844" s="9"/>
      <c r="D1844" s="9"/>
      <c r="E1844" s="9"/>
      <c r="F1844" s="22"/>
      <c r="G1844" s="9"/>
    </row>
    <row r="1845" spans="1:7">
      <c r="A1845" s="9"/>
      <c r="B1845" s="9"/>
      <c r="C1845" s="9"/>
      <c r="D1845" s="9"/>
      <c r="E1845" s="9"/>
      <c r="F1845" s="22"/>
      <c r="G1845" s="9"/>
    </row>
    <row r="1846" spans="1:7">
      <c r="A1846" s="9"/>
      <c r="B1846" s="9"/>
      <c r="C1846" s="9"/>
      <c r="D1846" s="9"/>
      <c r="E1846" s="9"/>
      <c r="F1846" s="22"/>
      <c r="G1846" s="9"/>
    </row>
    <row r="1847" spans="1:7">
      <c r="A1847" s="9"/>
      <c r="B1847" s="9"/>
      <c r="C1847" s="9"/>
      <c r="D1847" s="9"/>
      <c r="E1847" s="9"/>
      <c r="F1847" s="22"/>
      <c r="G1847" s="9"/>
    </row>
    <row r="1848" spans="1:7">
      <c r="A1848" s="9"/>
      <c r="B1848" s="9"/>
      <c r="C1848" s="9"/>
      <c r="D1848" s="9"/>
      <c r="E1848" s="9"/>
      <c r="F1848" s="22"/>
      <c r="G1848" s="9"/>
    </row>
    <row r="1849" spans="1:7">
      <c r="A1849" s="9"/>
      <c r="B1849" s="9"/>
      <c r="C1849" s="9"/>
      <c r="D1849" s="9"/>
      <c r="E1849" s="9"/>
      <c r="F1849" s="22"/>
      <c r="G1849" s="9"/>
    </row>
    <row r="1850" spans="1:7">
      <c r="A1850" s="9"/>
      <c r="B1850" s="9"/>
      <c r="C1850" s="9"/>
      <c r="D1850" s="9"/>
      <c r="E1850" s="9"/>
      <c r="F1850" s="22"/>
      <c r="G1850" s="9"/>
    </row>
    <row r="1851" spans="1:7">
      <c r="A1851" s="9"/>
      <c r="B1851" s="9"/>
      <c r="C1851" s="9"/>
      <c r="D1851" s="9"/>
      <c r="E1851" s="9"/>
      <c r="F1851" s="22"/>
      <c r="G1851" s="9"/>
    </row>
    <row r="1852" spans="1:7">
      <c r="A1852" s="9"/>
      <c r="B1852" s="9"/>
      <c r="C1852" s="9"/>
      <c r="D1852" s="9"/>
      <c r="E1852" s="9"/>
      <c r="F1852" s="22"/>
      <c r="G1852" s="9"/>
    </row>
    <row r="1853" spans="1:7">
      <c r="A1853" s="9"/>
      <c r="B1853" s="9"/>
      <c r="C1853" s="9"/>
      <c r="D1853" s="9"/>
      <c r="E1853" s="9"/>
      <c r="F1853" s="22"/>
      <c r="G1853" s="9"/>
    </row>
    <row r="1854" spans="1:7">
      <c r="A1854" s="9"/>
      <c r="B1854" s="9"/>
      <c r="C1854" s="9"/>
      <c r="D1854" s="9"/>
      <c r="E1854" s="9"/>
      <c r="F1854" s="22"/>
      <c r="G1854" s="9"/>
    </row>
    <row r="1855" spans="1:7">
      <c r="A1855" s="9"/>
      <c r="B1855" s="9"/>
      <c r="C1855" s="9"/>
      <c r="D1855" s="9"/>
      <c r="E1855" s="9"/>
      <c r="F1855" s="22"/>
      <c r="G1855" s="9"/>
    </row>
    <row r="1856" spans="1:7">
      <c r="A1856" s="9"/>
      <c r="B1856" s="9"/>
      <c r="C1856" s="9"/>
      <c r="D1856" s="9"/>
      <c r="E1856" s="9"/>
      <c r="F1856" s="22"/>
      <c r="G1856" s="9"/>
    </row>
    <row r="1857" spans="1:7">
      <c r="A1857" s="9"/>
      <c r="B1857" s="9"/>
      <c r="C1857" s="9"/>
      <c r="D1857" s="9"/>
      <c r="E1857" s="9"/>
      <c r="F1857" s="22"/>
      <c r="G1857" s="9"/>
    </row>
    <row r="1858" spans="1:7">
      <c r="A1858" s="9"/>
      <c r="B1858" s="9"/>
      <c r="C1858" s="9"/>
      <c r="D1858" s="9"/>
      <c r="E1858" s="9"/>
      <c r="F1858" s="22"/>
      <c r="G1858" s="9"/>
    </row>
    <row r="1859" spans="1:7">
      <c r="A1859" s="9"/>
      <c r="B1859" s="9"/>
      <c r="C1859" s="9"/>
      <c r="D1859" s="9"/>
      <c r="E1859" s="9"/>
      <c r="F1859" s="22"/>
      <c r="G1859" s="9"/>
    </row>
    <row r="1860" spans="1:7">
      <c r="A1860" s="9"/>
      <c r="B1860" s="9"/>
      <c r="C1860" s="9"/>
      <c r="D1860" s="9"/>
      <c r="E1860" s="9"/>
      <c r="F1860" s="22"/>
      <c r="G1860" s="9"/>
    </row>
    <row r="1861" spans="1:7">
      <c r="A1861" s="9"/>
      <c r="B1861" s="9"/>
      <c r="C1861" s="9"/>
      <c r="D1861" s="9"/>
      <c r="E1861" s="9"/>
      <c r="F1861" s="22"/>
      <c r="G1861" s="9"/>
    </row>
    <row r="1862" spans="1:7">
      <c r="A1862" s="9"/>
      <c r="B1862" s="9"/>
      <c r="C1862" s="9"/>
      <c r="D1862" s="9"/>
      <c r="E1862" s="9"/>
      <c r="F1862" s="22"/>
      <c r="G1862" s="9"/>
    </row>
    <row r="1863" spans="1:7">
      <c r="A1863" s="9"/>
      <c r="B1863" s="9"/>
      <c r="C1863" s="9"/>
      <c r="D1863" s="9"/>
      <c r="E1863" s="9"/>
      <c r="F1863" s="22"/>
      <c r="G1863" s="9"/>
    </row>
    <row r="1864" spans="1:7">
      <c r="A1864" s="9"/>
      <c r="B1864" s="9"/>
      <c r="C1864" s="9"/>
      <c r="D1864" s="9"/>
      <c r="E1864" s="9"/>
      <c r="F1864" s="22"/>
      <c r="G1864" s="9"/>
    </row>
    <row r="1865" spans="1:7">
      <c r="A1865" s="9"/>
      <c r="B1865" s="9"/>
      <c r="C1865" s="9"/>
      <c r="D1865" s="9"/>
      <c r="E1865" s="9"/>
      <c r="F1865" s="22"/>
      <c r="G1865" s="9"/>
    </row>
    <row r="1866" spans="1:7">
      <c r="A1866" s="9"/>
      <c r="B1866" s="9"/>
      <c r="C1866" s="9"/>
      <c r="D1866" s="9"/>
      <c r="E1866" s="9"/>
      <c r="F1866" s="22"/>
      <c r="G1866" s="9"/>
    </row>
    <row r="1867" spans="1:7">
      <c r="A1867" s="9"/>
      <c r="B1867" s="9"/>
      <c r="C1867" s="9"/>
      <c r="D1867" s="9"/>
      <c r="E1867" s="9"/>
      <c r="F1867" s="22"/>
      <c r="G1867" s="9"/>
    </row>
    <row r="1868" spans="1:7">
      <c r="A1868" s="9"/>
      <c r="B1868" s="9"/>
      <c r="C1868" s="9"/>
      <c r="D1868" s="9"/>
      <c r="E1868" s="9"/>
      <c r="F1868" s="22"/>
      <c r="G1868" s="9"/>
    </row>
    <row r="1869" spans="1:7">
      <c r="A1869" s="9"/>
      <c r="B1869" s="9"/>
      <c r="C1869" s="9"/>
      <c r="D1869" s="9"/>
      <c r="E1869" s="9"/>
      <c r="F1869" s="22"/>
      <c r="G1869" s="9"/>
    </row>
    <row r="1870" spans="1:7">
      <c r="A1870" s="9"/>
      <c r="B1870" s="9"/>
      <c r="C1870" s="9"/>
      <c r="D1870" s="9"/>
      <c r="E1870" s="9"/>
      <c r="F1870" s="22"/>
      <c r="G1870" s="9"/>
    </row>
    <row r="1871" spans="1:7">
      <c r="A1871" s="9"/>
      <c r="B1871" s="9"/>
      <c r="C1871" s="9"/>
      <c r="D1871" s="9"/>
      <c r="E1871" s="9"/>
      <c r="F1871" s="22"/>
      <c r="G1871" s="9"/>
    </row>
    <row r="1872" spans="1:7">
      <c r="A1872" s="9"/>
      <c r="B1872" s="9"/>
      <c r="C1872" s="9"/>
      <c r="D1872" s="9"/>
      <c r="E1872" s="9"/>
      <c r="F1872" s="22"/>
      <c r="G1872" s="9"/>
    </row>
    <row r="1873" spans="1:7">
      <c r="A1873" s="9"/>
      <c r="B1873" s="9"/>
      <c r="C1873" s="9"/>
      <c r="D1873" s="9"/>
      <c r="E1873" s="9"/>
      <c r="F1873" s="22"/>
      <c r="G1873" s="9"/>
    </row>
    <row r="1874" spans="1:7">
      <c r="A1874" s="9"/>
      <c r="B1874" s="9"/>
      <c r="C1874" s="9"/>
      <c r="D1874" s="9"/>
      <c r="E1874" s="9"/>
      <c r="F1874" s="22"/>
      <c r="G1874" s="9"/>
    </row>
    <row r="1875" spans="1:7">
      <c r="A1875" s="9"/>
      <c r="B1875" s="9"/>
      <c r="C1875" s="9"/>
      <c r="D1875" s="9"/>
      <c r="E1875" s="9"/>
      <c r="F1875" s="22"/>
      <c r="G1875" s="9"/>
    </row>
    <row r="1876" spans="1:7">
      <c r="A1876" s="9"/>
      <c r="B1876" s="9"/>
      <c r="C1876" s="9"/>
      <c r="D1876" s="9"/>
      <c r="E1876" s="9"/>
      <c r="F1876" s="22"/>
      <c r="G1876" s="9"/>
    </row>
    <row r="1877" spans="1:7">
      <c r="A1877" s="9"/>
      <c r="B1877" s="9"/>
      <c r="C1877" s="9"/>
      <c r="D1877" s="9"/>
      <c r="E1877" s="9"/>
      <c r="F1877" s="22"/>
      <c r="G1877" s="9"/>
    </row>
    <row r="1878" spans="1:7">
      <c r="A1878" s="9"/>
      <c r="B1878" s="9"/>
      <c r="C1878" s="9"/>
      <c r="D1878" s="9"/>
      <c r="E1878" s="9"/>
      <c r="F1878" s="22"/>
      <c r="G1878" s="9"/>
    </row>
    <row r="1879" spans="1:7">
      <c r="A1879" s="9"/>
      <c r="B1879" s="9"/>
      <c r="C1879" s="9"/>
      <c r="D1879" s="9"/>
      <c r="E1879" s="9"/>
      <c r="F1879" s="22"/>
      <c r="G1879" s="9"/>
    </row>
    <row r="1880" spans="1:7">
      <c r="A1880" s="9"/>
      <c r="B1880" s="9"/>
      <c r="C1880" s="9"/>
      <c r="D1880" s="9"/>
      <c r="E1880" s="9"/>
      <c r="F1880" s="22"/>
      <c r="G1880" s="9"/>
    </row>
    <row r="1881" spans="1:7">
      <c r="A1881" s="9"/>
      <c r="B1881" s="9"/>
      <c r="C1881" s="9"/>
      <c r="D1881" s="9"/>
      <c r="E1881" s="9"/>
      <c r="F1881" s="22"/>
      <c r="G1881" s="9"/>
    </row>
    <row r="1882" spans="1:7">
      <c r="A1882" s="9"/>
      <c r="B1882" s="9"/>
      <c r="C1882" s="9"/>
      <c r="D1882" s="9"/>
      <c r="E1882" s="9"/>
      <c r="F1882" s="22"/>
      <c r="G1882" s="9"/>
    </row>
    <row r="1883" spans="1:7">
      <c r="A1883" s="9"/>
      <c r="B1883" s="9"/>
      <c r="C1883" s="9"/>
      <c r="D1883" s="9"/>
      <c r="E1883" s="9"/>
      <c r="F1883" s="22"/>
      <c r="G1883" s="9"/>
    </row>
    <row r="1884" spans="1:7">
      <c r="A1884" s="9"/>
      <c r="B1884" s="9"/>
      <c r="C1884" s="9"/>
      <c r="D1884" s="9"/>
      <c r="E1884" s="9"/>
      <c r="F1884" s="22"/>
      <c r="G1884" s="9"/>
    </row>
    <row r="1885" spans="1:7">
      <c r="A1885" s="9"/>
      <c r="B1885" s="9"/>
      <c r="C1885" s="9"/>
      <c r="D1885" s="9"/>
      <c r="E1885" s="9"/>
      <c r="F1885" s="22"/>
      <c r="G1885" s="9"/>
    </row>
    <row r="1886" spans="1:7">
      <c r="A1886" s="9"/>
      <c r="B1886" s="9"/>
      <c r="C1886" s="9"/>
      <c r="D1886" s="9"/>
      <c r="E1886" s="9"/>
      <c r="F1886" s="22"/>
      <c r="G1886" s="9"/>
    </row>
    <row r="1887" spans="1:7">
      <c r="A1887" s="9"/>
      <c r="B1887" s="9"/>
      <c r="C1887" s="9"/>
      <c r="D1887" s="9"/>
      <c r="E1887" s="9"/>
      <c r="F1887" s="22"/>
      <c r="G1887" s="9"/>
    </row>
    <row r="1888" spans="1:7">
      <c r="A1888" s="9"/>
      <c r="B1888" s="9"/>
      <c r="C1888" s="9"/>
      <c r="D1888" s="9"/>
      <c r="E1888" s="9"/>
      <c r="F1888" s="22"/>
      <c r="G1888" s="9"/>
    </row>
    <row r="1889" spans="1:7">
      <c r="A1889" s="9"/>
      <c r="B1889" s="9"/>
      <c r="C1889" s="9"/>
      <c r="D1889" s="9"/>
      <c r="E1889" s="9"/>
      <c r="F1889" s="22"/>
      <c r="G1889" s="9"/>
    </row>
    <row r="1890" spans="1:7">
      <c r="A1890" s="9"/>
      <c r="B1890" s="9"/>
      <c r="C1890" s="9"/>
      <c r="D1890" s="9"/>
      <c r="E1890" s="9"/>
      <c r="F1890" s="22"/>
      <c r="G1890" s="9"/>
    </row>
    <row r="1891" spans="1:7">
      <c r="A1891" s="9"/>
      <c r="B1891" s="9"/>
      <c r="C1891" s="9"/>
      <c r="D1891" s="9"/>
      <c r="E1891" s="9"/>
      <c r="F1891" s="22"/>
      <c r="G1891" s="9"/>
    </row>
    <row r="1892" spans="1:7">
      <c r="A1892" s="9"/>
      <c r="B1892" s="9"/>
      <c r="C1892" s="9"/>
      <c r="D1892" s="9"/>
      <c r="E1892" s="9"/>
      <c r="F1892" s="22"/>
      <c r="G1892" s="9"/>
    </row>
    <row r="1893" spans="1:7">
      <c r="A1893" s="9"/>
      <c r="B1893" s="9"/>
      <c r="C1893" s="9"/>
      <c r="D1893" s="9"/>
      <c r="E1893" s="9"/>
      <c r="F1893" s="22"/>
      <c r="G1893" s="9"/>
    </row>
    <row r="1894" spans="1:7">
      <c r="A1894" s="9"/>
      <c r="B1894" s="9"/>
      <c r="C1894" s="9"/>
      <c r="D1894" s="9"/>
      <c r="E1894" s="9"/>
      <c r="F1894" s="22"/>
      <c r="G1894" s="9"/>
    </row>
    <row r="1895" spans="1:7">
      <c r="A1895" s="9"/>
      <c r="B1895" s="9"/>
      <c r="C1895" s="9"/>
      <c r="D1895" s="9"/>
      <c r="E1895" s="9"/>
      <c r="F1895" s="22"/>
      <c r="G1895" s="9"/>
    </row>
    <row r="1896" spans="1:7">
      <c r="A1896" s="9"/>
      <c r="B1896" s="9"/>
      <c r="C1896" s="9"/>
      <c r="D1896" s="9"/>
      <c r="E1896" s="9"/>
      <c r="F1896" s="22"/>
      <c r="G1896" s="9"/>
    </row>
    <row r="1897" spans="1:7">
      <c r="A1897" s="9"/>
      <c r="B1897" s="9"/>
      <c r="C1897" s="9"/>
      <c r="D1897" s="9"/>
      <c r="E1897" s="9"/>
      <c r="F1897" s="22"/>
      <c r="G1897" s="9"/>
    </row>
    <row r="1898" spans="1:7">
      <c r="A1898" s="9"/>
      <c r="B1898" s="9"/>
      <c r="C1898" s="9"/>
      <c r="D1898" s="9"/>
      <c r="E1898" s="9"/>
      <c r="F1898" s="22"/>
      <c r="G1898" s="9"/>
    </row>
    <row r="1899" spans="1:7">
      <c r="A1899" s="9"/>
      <c r="B1899" s="9"/>
      <c r="C1899" s="9"/>
      <c r="D1899" s="9"/>
      <c r="E1899" s="9"/>
      <c r="F1899" s="22"/>
      <c r="G1899" s="9"/>
    </row>
    <row r="1900" spans="1:7">
      <c r="A1900" s="9"/>
      <c r="B1900" s="9"/>
      <c r="C1900" s="9"/>
      <c r="D1900" s="9"/>
      <c r="E1900" s="9"/>
      <c r="F1900" s="22"/>
      <c r="G1900" s="9"/>
    </row>
    <row r="1901" spans="1:7">
      <c r="A1901" s="9"/>
      <c r="B1901" s="9"/>
      <c r="C1901" s="9"/>
      <c r="D1901" s="9"/>
      <c r="E1901" s="9"/>
      <c r="F1901" s="22"/>
      <c r="G1901" s="9"/>
    </row>
    <row r="1902" spans="1:7">
      <c r="A1902" s="9"/>
      <c r="B1902" s="9"/>
      <c r="C1902" s="9"/>
      <c r="D1902" s="9"/>
      <c r="E1902" s="9"/>
      <c r="F1902" s="22"/>
      <c r="G1902" s="9"/>
    </row>
    <row r="1903" spans="1:7">
      <c r="A1903" s="9"/>
      <c r="B1903" s="9"/>
      <c r="C1903" s="9"/>
      <c r="D1903" s="9"/>
      <c r="E1903" s="9"/>
      <c r="F1903" s="22"/>
      <c r="G1903" s="9"/>
    </row>
    <row r="1904" spans="1:7">
      <c r="A1904" s="9"/>
      <c r="B1904" s="9"/>
      <c r="C1904" s="9"/>
      <c r="D1904" s="9"/>
      <c r="E1904" s="9"/>
      <c r="F1904" s="22"/>
      <c r="G1904" s="9"/>
    </row>
    <row r="1905" spans="1:7">
      <c r="A1905" s="9"/>
      <c r="B1905" s="9"/>
      <c r="C1905" s="9"/>
      <c r="D1905" s="9"/>
      <c r="E1905" s="9"/>
      <c r="F1905" s="22"/>
      <c r="G1905" s="9"/>
    </row>
    <row r="1906" spans="1:7">
      <c r="A1906" s="9"/>
      <c r="B1906" s="9"/>
      <c r="C1906" s="9"/>
      <c r="D1906" s="9"/>
      <c r="E1906" s="9"/>
      <c r="F1906" s="22"/>
      <c r="G1906" s="9"/>
    </row>
    <row r="1907" spans="1:7">
      <c r="A1907" s="9"/>
      <c r="B1907" s="9"/>
      <c r="C1907" s="9"/>
      <c r="D1907" s="9"/>
      <c r="E1907" s="9"/>
      <c r="F1907" s="22"/>
      <c r="G1907" s="9"/>
    </row>
    <row r="1908" spans="1:7">
      <c r="A1908" s="9"/>
      <c r="B1908" s="9"/>
      <c r="C1908" s="9"/>
      <c r="D1908" s="9"/>
      <c r="E1908" s="9"/>
      <c r="F1908" s="22"/>
      <c r="G1908" s="9"/>
    </row>
    <row r="1909" spans="1:7">
      <c r="A1909" s="9"/>
      <c r="B1909" s="9"/>
      <c r="C1909" s="9"/>
      <c r="D1909" s="9"/>
      <c r="E1909" s="9"/>
      <c r="F1909" s="22"/>
      <c r="G1909" s="9"/>
    </row>
    <row r="1910" spans="1:7">
      <c r="A1910" s="9"/>
      <c r="B1910" s="9"/>
      <c r="C1910" s="9"/>
      <c r="D1910" s="9"/>
      <c r="E1910" s="9"/>
      <c r="F1910" s="22"/>
      <c r="G1910" s="9"/>
    </row>
    <row r="1911" spans="1:7">
      <c r="A1911" s="9"/>
      <c r="B1911" s="9"/>
      <c r="C1911" s="9"/>
      <c r="D1911" s="9"/>
      <c r="E1911" s="9"/>
      <c r="F1911" s="22"/>
      <c r="G1911" s="9"/>
    </row>
    <row r="1912" spans="1:7">
      <c r="A1912" s="9"/>
      <c r="B1912" s="9"/>
      <c r="C1912" s="9"/>
      <c r="D1912" s="9"/>
      <c r="E1912" s="9"/>
      <c r="F1912" s="22"/>
      <c r="G1912" s="9"/>
    </row>
    <row r="1913" spans="1:7">
      <c r="A1913" s="9"/>
      <c r="B1913" s="9"/>
      <c r="C1913" s="9"/>
      <c r="D1913" s="9"/>
      <c r="E1913" s="9"/>
      <c r="F1913" s="22"/>
      <c r="G1913" s="9"/>
    </row>
    <row r="1914" spans="1:7">
      <c r="A1914" s="9"/>
      <c r="B1914" s="9"/>
      <c r="C1914" s="9"/>
      <c r="D1914" s="9"/>
      <c r="E1914" s="9"/>
      <c r="F1914" s="22"/>
      <c r="G1914" s="9"/>
    </row>
    <row r="1915" spans="1:7">
      <c r="A1915" s="9"/>
      <c r="B1915" s="9"/>
      <c r="C1915" s="9"/>
      <c r="D1915" s="9"/>
      <c r="E1915" s="9"/>
      <c r="F1915" s="22"/>
      <c r="G1915" s="9"/>
    </row>
    <row r="1916" spans="1:7">
      <c r="A1916" s="9"/>
      <c r="B1916" s="9"/>
      <c r="C1916" s="9"/>
      <c r="D1916" s="9"/>
      <c r="E1916" s="9"/>
      <c r="F1916" s="22"/>
      <c r="G1916" s="9"/>
    </row>
    <row r="1917" spans="1:7">
      <c r="A1917" s="9"/>
      <c r="B1917" s="9"/>
      <c r="C1917" s="9"/>
      <c r="D1917" s="9"/>
      <c r="E1917" s="9"/>
      <c r="F1917" s="22"/>
      <c r="G1917" s="9"/>
    </row>
    <row r="1918" spans="1:7">
      <c r="A1918" s="9"/>
      <c r="B1918" s="9"/>
      <c r="C1918" s="9"/>
      <c r="D1918" s="9"/>
      <c r="E1918" s="9"/>
      <c r="F1918" s="22"/>
      <c r="G1918" s="9"/>
    </row>
    <row r="1919" spans="1:7">
      <c r="A1919" s="9"/>
      <c r="B1919" s="9"/>
      <c r="C1919" s="9"/>
      <c r="D1919" s="9"/>
      <c r="E1919" s="9"/>
      <c r="F1919" s="22"/>
      <c r="G1919" s="9"/>
    </row>
    <row r="1920" spans="1:7">
      <c r="A1920" s="9"/>
      <c r="B1920" s="9"/>
      <c r="C1920" s="9"/>
      <c r="D1920" s="9"/>
      <c r="E1920" s="9"/>
      <c r="F1920" s="22"/>
      <c r="G1920" s="9"/>
    </row>
    <row r="1921" spans="1:7">
      <c r="A1921" s="9"/>
      <c r="B1921" s="9"/>
      <c r="C1921" s="9"/>
      <c r="D1921" s="9"/>
      <c r="E1921" s="9"/>
      <c r="F1921" s="22"/>
      <c r="G1921" s="9"/>
    </row>
    <row r="1922" spans="1:7">
      <c r="A1922" s="9"/>
      <c r="B1922" s="9"/>
      <c r="C1922" s="9"/>
      <c r="D1922" s="9"/>
      <c r="E1922" s="9"/>
      <c r="F1922" s="22"/>
      <c r="G1922" s="9"/>
    </row>
    <row r="1923" spans="1:7">
      <c r="A1923" s="9"/>
      <c r="B1923" s="9"/>
      <c r="C1923" s="9"/>
      <c r="D1923" s="9"/>
      <c r="E1923" s="9"/>
      <c r="F1923" s="22"/>
      <c r="G1923" s="9"/>
    </row>
    <row r="1924" spans="1:7">
      <c r="A1924" s="9"/>
      <c r="B1924" s="9"/>
      <c r="C1924" s="9"/>
      <c r="D1924" s="9"/>
      <c r="E1924" s="9"/>
      <c r="F1924" s="22"/>
      <c r="G1924" s="9"/>
    </row>
    <row r="1925" spans="1:7">
      <c r="A1925" s="9"/>
      <c r="B1925" s="9"/>
      <c r="C1925" s="9"/>
      <c r="D1925" s="9"/>
      <c r="E1925" s="9"/>
      <c r="F1925" s="22"/>
      <c r="G1925" s="9"/>
    </row>
    <row r="1926" spans="1:7">
      <c r="A1926" s="9"/>
      <c r="B1926" s="9"/>
      <c r="C1926" s="9"/>
      <c r="D1926" s="9"/>
      <c r="E1926" s="9"/>
      <c r="F1926" s="22"/>
      <c r="G1926" s="9"/>
    </row>
    <row r="1927" spans="1:7">
      <c r="A1927" s="9"/>
      <c r="B1927" s="9"/>
      <c r="C1927" s="9"/>
      <c r="D1927" s="9"/>
      <c r="E1927" s="9"/>
      <c r="F1927" s="22"/>
      <c r="G1927" s="9"/>
    </row>
    <row r="1928" spans="1:7">
      <c r="A1928" s="9"/>
      <c r="B1928" s="9"/>
      <c r="C1928" s="9"/>
      <c r="D1928" s="9"/>
      <c r="E1928" s="9"/>
      <c r="F1928" s="22"/>
      <c r="G1928" s="9"/>
    </row>
    <row r="1929" spans="1:7">
      <c r="A1929" s="9"/>
      <c r="B1929" s="9"/>
      <c r="C1929" s="9"/>
      <c r="D1929" s="9"/>
      <c r="E1929" s="9"/>
      <c r="F1929" s="22"/>
      <c r="G1929" s="9"/>
    </row>
    <row r="1930" spans="1:7">
      <c r="A1930" s="9"/>
      <c r="B1930" s="9"/>
      <c r="C1930" s="9"/>
      <c r="D1930" s="9"/>
      <c r="E1930" s="9"/>
      <c r="F1930" s="22"/>
      <c r="G1930" s="9"/>
    </row>
    <row r="1931" spans="1:7">
      <c r="A1931" s="9"/>
      <c r="B1931" s="9"/>
      <c r="C1931" s="9"/>
      <c r="D1931" s="9"/>
      <c r="E1931" s="9"/>
      <c r="F1931" s="22"/>
      <c r="G1931" s="9"/>
    </row>
    <row r="1932" spans="1:7">
      <c r="A1932" s="9"/>
      <c r="B1932" s="9"/>
      <c r="C1932" s="9"/>
      <c r="D1932" s="9"/>
      <c r="E1932" s="9"/>
      <c r="F1932" s="22"/>
      <c r="G1932" s="9"/>
    </row>
    <row r="1933" spans="1:7">
      <c r="A1933" s="9"/>
      <c r="B1933" s="9"/>
      <c r="C1933" s="9"/>
      <c r="D1933" s="9"/>
      <c r="E1933" s="9"/>
      <c r="F1933" s="22"/>
      <c r="G1933" s="9"/>
    </row>
    <row r="1934" spans="1:7">
      <c r="A1934" s="9"/>
      <c r="B1934" s="9"/>
      <c r="C1934" s="9"/>
      <c r="D1934" s="9"/>
      <c r="E1934" s="9"/>
      <c r="F1934" s="22"/>
      <c r="G1934" s="9"/>
    </row>
    <row r="1935" spans="1:7">
      <c r="A1935" s="9"/>
      <c r="B1935" s="9"/>
      <c r="C1935" s="9"/>
      <c r="D1935" s="9"/>
      <c r="E1935" s="9"/>
      <c r="F1935" s="22"/>
      <c r="G1935" s="9"/>
    </row>
    <row r="1936" spans="1:7">
      <c r="A1936" s="9"/>
      <c r="B1936" s="9"/>
      <c r="C1936" s="9"/>
      <c r="D1936" s="9"/>
      <c r="E1936" s="9"/>
      <c r="F1936" s="22"/>
      <c r="G1936" s="9"/>
    </row>
    <row r="1937" spans="1:7">
      <c r="A1937" s="9"/>
      <c r="B1937" s="9"/>
      <c r="C1937" s="9"/>
      <c r="D1937" s="9"/>
      <c r="E1937" s="9"/>
      <c r="F1937" s="22"/>
      <c r="G1937" s="9"/>
    </row>
    <row r="1938" spans="1:7">
      <c r="A1938" s="9"/>
      <c r="B1938" s="9"/>
      <c r="C1938" s="9"/>
      <c r="D1938" s="9"/>
      <c r="E1938" s="9"/>
      <c r="F1938" s="22"/>
      <c r="G1938" s="9"/>
    </row>
    <row r="1939" spans="1:7">
      <c r="A1939" s="9"/>
      <c r="B1939" s="9"/>
      <c r="C1939" s="9"/>
      <c r="D1939" s="9"/>
      <c r="E1939" s="9"/>
      <c r="F1939" s="22"/>
      <c r="G1939" s="9"/>
    </row>
    <row r="1940" spans="1:7">
      <c r="A1940" s="9"/>
      <c r="B1940" s="9"/>
      <c r="C1940" s="9"/>
      <c r="D1940" s="9"/>
      <c r="E1940" s="9"/>
      <c r="F1940" s="22"/>
      <c r="G1940" s="9"/>
    </row>
    <row r="1941" spans="1:7">
      <c r="A1941" s="9"/>
      <c r="B1941" s="9"/>
      <c r="C1941" s="9"/>
      <c r="D1941" s="9"/>
      <c r="E1941" s="9"/>
      <c r="F1941" s="22"/>
      <c r="G1941" s="9"/>
    </row>
    <row r="1942" spans="1:7">
      <c r="A1942" s="9"/>
      <c r="B1942" s="9"/>
      <c r="C1942" s="9"/>
      <c r="D1942" s="9"/>
      <c r="E1942" s="9"/>
      <c r="F1942" s="22"/>
      <c r="G1942" s="9"/>
    </row>
    <row r="1943" spans="1:7">
      <c r="A1943" s="9"/>
      <c r="B1943" s="9"/>
      <c r="C1943" s="9"/>
      <c r="D1943" s="9"/>
      <c r="E1943" s="9"/>
      <c r="F1943" s="22"/>
      <c r="G1943" s="9"/>
    </row>
    <row r="1944" spans="1:7">
      <c r="A1944" s="9"/>
      <c r="B1944" s="9"/>
      <c r="C1944" s="9"/>
      <c r="D1944" s="9"/>
      <c r="E1944" s="9"/>
      <c r="F1944" s="22"/>
      <c r="G1944" s="9"/>
    </row>
    <row r="1945" spans="1:7">
      <c r="A1945" s="9"/>
      <c r="B1945" s="9"/>
      <c r="C1945" s="9"/>
      <c r="D1945" s="9"/>
      <c r="E1945" s="9"/>
      <c r="F1945" s="22"/>
      <c r="G1945" s="9"/>
    </row>
    <row r="1946" spans="1:7">
      <c r="A1946" s="9"/>
      <c r="B1946" s="9"/>
      <c r="C1946" s="9"/>
      <c r="D1946" s="9"/>
      <c r="E1946" s="9"/>
      <c r="F1946" s="22"/>
      <c r="G1946" s="9"/>
    </row>
    <row r="1947" spans="1:7">
      <c r="A1947" s="9"/>
      <c r="B1947" s="9"/>
      <c r="C1947" s="9"/>
      <c r="D1947" s="9"/>
      <c r="E1947" s="9"/>
      <c r="F1947" s="22"/>
      <c r="G1947" s="9"/>
    </row>
    <row r="1948" spans="1:7">
      <c r="A1948" s="9"/>
      <c r="B1948" s="9"/>
      <c r="C1948" s="9"/>
      <c r="D1948" s="9"/>
      <c r="E1948" s="9"/>
      <c r="F1948" s="22"/>
      <c r="G1948" s="9"/>
    </row>
    <row r="1949" spans="1:7">
      <c r="A1949" s="9"/>
      <c r="B1949" s="9"/>
      <c r="C1949" s="9"/>
      <c r="D1949" s="9"/>
      <c r="E1949" s="9"/>
      <c r="F1949" s="22"/>
      <c r="G1949" s="9"/>
    </row>
    <row r="1950" spans="1:7">
      <c r="A1950" s="9"/>
      <c r="B1950" s="9"/>
      <c r="C1950" s="9"/>
      <c r="D1950" s="9"/>
      <c r="E1950" s="9"/>
      <c r="F1950" s="22"/>
      <c r="G1950" s="9"/>
    </row>
    <row r="1951" spans="1:7">
      <c r="A1951" s="9"/>
      <c r="B1951" s="9"/>
      <c r="C1951" s="9"/>
      <c r="D1951" s="9"/>
      <c r="E1951" s="9"/>
      <c r="F1951" s="22"/>
      <c r="G1951" s="9"/>
    </row>
    <row r="1952" spans="1:7">
      <c r="A1952" s="9"/>
      <c r="B1952" s="9"/>
      <c r="C1952" s="9"/>
      <c r="D1952" s="9"/>
      <c r="E1952" s="9"/>
      <c r="F1952" s="22"/>
      <c r="G1952" s="9"/>
    </row>
    <row r="1953" spans="1:7">
      <c r="A1953" s="9"/>
      <c r="B1953" s="9"/>
      <c r="C1953" s="9"/>
      <c r="D1953" s="9"/>
      <c r="E1953" s="9"/>
      <c r="F1953" s="22"/>
      <c r="G1953" s="9"/>
    </row>
    <row r="1954" spans="1:7">
      <c r="A1954" s="9"/>
      <c r="B1954" s="9"/>
      <c r="C1954" s="9"/>
      <c r="D1954" s="9"/>
      <c r="E1954" s="9"/>
      <c r="F1954" s="22"/>
      <c r="G1954" s="9"/>
    </row>
    <row r="1955" spans="1:7">
      <c r="A1955" s="9"/>
      <c r="B1955" s="9"/>
      <c r="C1955" s="9"/>
      <c r="D1955" s="9"/>
      <c r="E1955" s="9"/>
      <c r="F1955" s="22"/>
      <c r="G1955" s="9"/>
    </row>
    <row r="1956" spans="1:7">
      <c r="A1956" s="9"/>
      <c r="B1956" s="9"/>
      <c r="C1956" s="9"/>
      <c r="D1956" s="9"/>
      <c r="E1956" s="9"/>
      <c r="F1956" s="22"/>
      <c r="G1956" s="9"/>
    </row>
    <row r="1957" spans="1:7">
      <c r="A1957" s="9"/>
      <c r="B1957" s="9"/>
      <c r="C1957" s="9"/>
      <c r="D1957" s="9"/>
      <c r="E1957" s="9"/>
      <c r="F1957" s="22"/>
      <c r="G1957" s="9"/>
    </row>
    <row r="1958" spans="1:7">
      <c r="A1958" s="9"/>
      <c r="B1958" s="9"/>
      <c r="C1958" s="9"/>
      <c r="D1958" s="9"/>
      <c r="E1958" s="9"/>
      <c r="F1958" s="22"/>
      <c r="G1958" s="9"/>
    </row>
    <row r="1959" spans="1:7">
      <c r="A1959" s="9"/>
      <c r="B1959" s="9"/>
      <c r="C1959" s="9"/>
      <c r="D1959" s="9"/>
      <c r="E1959" s="9"/>
      <c r="F1959" s="22"/>
      <c r="G1959" s="9"/>
    </row>
    <row r="1960" spans="1:7">
      <c r="A1960" s="9"/>
      <c r="B1960" s="9"/>
      <c r="C1960" s="9"/>
      <c r="D1960" s="9"/>
      <c r="E1960" s="9"/>
      <c r="F1960" s="22"/>
      <c r="G1960" s="9"/>
    </row>
    <row r="1961" spans="1:7">
      <c r="A1961" s="9"/>
      <c r="B1961" s="9"/>
      <c r="C1961" s="9"/>
      <c r="D1961" s="9"/>
      <c r="E1961" s="9"/>
      <c r="F1961" s="22"/>
      <c r="G1961" s="9"/>
    </row>
    <row r="1962" spans="1:7">
      <c r="A1962" s="9"/>
      <c r="B1962" s="9"/>
      <c r="C1962" s="9"/>
      <c r="D1962" s="9"/>
      <c r="E1962" s="9"/>
      <c r="F1962" s="22"/>
      <c r="G1962" s="9"/>
    </row>
    <row r="1963" spans="1:7">
      <c r="A1963" s="9"/>
      <c r="B1963" s="9"/>
      <c r="C1963" s="9"/>
      <c r="D1963" s="9"/>
      <c r="E1963" s="9"/>
      <c r="F1963" s="22"/>
      <c r="G1963" s="9"/>
    </row>
    <row r="1964" spans="1:7">
      <c r="A1964" s="9"/>
      <c r="B1964" s="9"/>
      <c r="C1964" s="9"/>
      <c r="D1964" s="9"/>
      <c r="E1964" s="9"/>
      <c r="F1964" s="22"/>
      <c r="G1964" s="9"/>
    </row>
    <row r="1965" spans="1:7">
      <c r="A1965" s="9"/>
      <c r="B1965" s="9"/>
      <c r="C1965" s="9"/>
      <c r="D1965" s="9"/>
      <c r="E1965" s="9"/>
      <c r="F1965" s="22"/>
      <c r="G1965" s="9"/>
    </row>
    <row r="1966" spans="1:7">
      <c r="A1966" s="9"/>
      <c r="B1966" s="9"/>
      <c r="C1966" s="9"/>
      <c r="D1966" s="9"/>
      <c r="E1966" s="9"/>
      <c r="F1966" s="22"/>
      <c r="G1966" s="9"/>
    </row>
    <row r="1967" spans="1:7">
      <c r="A1967" s="9"/>
      <c r="B1967" s="9"/>
      <c r="C1967" s="9"/>
      <c r="D1967" s="9"/>
      <c r="E1967" s="9"/>
      <c r="F1967" s="22"/>
      <c r="G1967" s="9"/>
    </row>
    <row r="1968" spans="1:7">
      <c r="A1968" s="9"/>
      <c r="B1968" s="9"/>
      <c r="C1968" s="9"/>
      <c r="D1968" s="9"/>
      <c r="E1968" s="9"/>
      <c r="F1968" s="22"/>
      <c r="G1968" s="9"/>
    </row>
    <row r="1969" spans="1:7">
      <c r="A1969" s="9"/>
      <c r="B1969" s="9"/>
      <c r="C1969" s="9"/>
      <c r="D1969" s="9"/>
      <c r="E1969" s="9"/>
      <c r="F1969" s="22"/>
      <c r="G1969" s="9"/>
    </row>
    <row r="1970" spans="1:7">
      <c r="A1970" s="9"/>
      <c r="B1970" s="9"/>
      <c r="C1970" s="9"/>
      <c r="D1970" s="9"/>
      <c r="E1970" s="9"/>
      <c r="F1970" s="22"/>
      <c r="G1970" s="9"/>
    </row>
    <row r="1971" spans="1:7">
      <c r="A1971" s="9"/>
      <c r="B1971" s="9"/>
      <c r="C1971" s="9"/>
      <c r="D1971" s="9"/>
      <c r="E1971" s="9"/>
      <c r="F1971" s="22"/>
      <c r="G1971" s="9"/>
    </row>
    <row r="1972" spans="1:7">
      <c r="A1972" s="9"/>
      <c r="B1972" s="9"/>
      <c r="C1972" s="9"/>
      <c r="D1972" s="9"/>
      <c r="E1972" s="9"/>
      <c r="F1972" s="22"/>
      <c r="G1972" s="9"/>
    </row>
    <row r="1973" spans="1:7">
      <c r="A1973" s="9"/>
      <c r="B1973" s="9"/>
      <c r="C1973" s="9"/>
      <c r="D1973" s="9"/>
      <c r="E1973" s="9"/>
      <c r="F1973" s="22"/>
      <c r="G1973" s="9"/>
    </row>
    <row r="1974" spans="1:7">
      <c r="A1974" s="9"/>
      <c r="B1974" s="9"/>
      <c r="C1974" s="9"/>
      <c r="D1974" s="9"/>
      <c r="E1974" s="9"/>
      <c r="F1974" s="22"/>
      <c r="G1974" s="9"/>
    </row>
    <row r="1975" spans="1:7">
      <c r="A1975" s="9"/>
      <c r="B1975" s="9"/>
      <c r="C1975" s="9"/>
      <c r="D1975" s="9"/>
      <c r="E1975" s="9"/>
      <c r="F1975" s="22"/>
      <c r="G1975" s="9"/>
    </row>
    <row r="1976" spans="1:7">
      <c r="A1976" s="9"/>
      <c r="B1976" s="9"/>
      <c r="C1976" s="9"/>
      <c r="D1976" s="9"/>
      <c r="E1976" s="9"/>
      <c r="F1976" s="22"/>
      <c r="G1976" s="9"/>
    </row>
    <row r="1977" spans="1:7">
      <c r="A1977" s="9"/>
      <c r="B1977" s="9"/>
      <c r="C1977" s="9"/>
      <c r="D1977" s="9"/>
      <c r="E1977" s="9"/>
      <c r="F1977" s="22"/>
      <c r="G1977" s="9"/>
    </row>
    <row r="1978" spans="1:7">
      <c r="A1978" s="9"/>
      <c r="B1978" s="9"/>
      <c r="C1978" s="9"/>
      <c r="D1978" s="9"/>
      <c r="E1978" s="9"/>
      <c r="F1978" s="22"/>
      <c r="G1978" s="9"/>
    </row>
    <row r="1979" spans="1:7">
      <c r="A1979" s="9"/>
      <c r="B1979" s="9"/>
      <c r="C1979" s="9"/>
      <c r="D1979" s="9"/>
      <c r="E1979" s="9"/>
      <c r="F1979" s="22"/>
      <c r="G1979" s="9"/>
    </row>
    <row r="1980" spans="1:7">
      <c r="A1980" s="9"/>
      <c r="B1980" s="9"/>
      <c r="C1980" s="9"/>
      <c r="D1980" s="9"/>
      <c r="E1980" s="9"/>
      <c r="F1980" s="22"/>
      <c r="G1980" s="9"/>
    </row>
    <row r="1981" spans="1:7">
      <c r="A1981" s="9"/>
      <c r="B1981" s="9"/>
      <c r="C1981" s="9"/>
      <c r="D1981" s="9"/>
      <c r="E1981" s="9"/>
      <c r="F1981" s="22"/>
      <c r="G1981" s="9"/>
    </row>
    <row r="1982" spans="1:7">
      <c r="A1982" s="9"/>
      <c r="B1982" s="9"/>
      <c r="C1982" s="9"/>
      <c r="D1982" s="9"/>
      <c r="E1982" s="9"/>
      <c r="F1982" s="22"/>
      <c r="G1982" s="9"/>
    </row>
    <row r="1983" spans="1:7">
      <c r="A1983" s="9"/>
      <c r="B1983" s="9"/>
      <c r="C1983" s="9"/>
      <c r="D1983" s="9"/>
      <c r="E1983" s="9"/>
      <c r="F1983" s="22"/>
      <c r="G1983" s="9"/>
    </row>
    <row r="1984" spans="1:7">
      <c r="A1984" s="9"/>
      <c r="B1984" s="9"/>
      <c r="C1984" s="9"/>
      <c r="D1984" s="9"/>
      <c r="E1984" s="9"/>
      <c r="F1984" s="22"/>
      <c r="G1984" s="9"/>
    </row>
    <row r="1985" spans="1:7">
      <c r="A1985" s="9"/>
      <c r="B1985" s="9"/>
      <c r="C1985" s="9"/>
      <c r="D1985" s="9"/>
      <c r="E1985" s="9"/>
      <c r="F1985" s="22"/>
      <c r="G1985" s="9"/>
    </row>
    <row r="1986" spans="1:7">
      <c r="A1986" s="9"/>
      <c r="B1986" s="9"/>
      <c r="C1986" s="9"/>
      <c r="D1986" s="9"/>
      <c r="E1986" s="9"/>
      <c r="F1986" s="22"/>
      <c r="G1986" s="9"/>
    </row>
    <row r="1987" spans="1:7">
      <c r="A1987" s="9"/>
      <c r="B1987" s="9"/>
      <c r="C1987" s="9"/>
      <c r="D1987" s="9"/>
      <c r="E1987" s="9"/>
      <c r="F1987" s="22"/>
      <c r="G1987" s="9"/>
    </row>
    <row r="1988" spans="1:7">
      <c r="A1988" s="9"/>
      <c r="B1988" s="9"/>
      <c r="C1988" s="9"/>
      <c r="D1988" s="9"/>
      <c r="E1988" s="9"/>
      <c r="F1988" s="22"/>
      <c r="G1988" s="9"/>
    </row>
    <row r="1989" spans="1:7">
      <c r="A1989" s="9"/>
      <c r="B1989" s="9"/>
      <c r="C1989" s="9"/>
      <c r="D1989" s="9"/>
      <c r="E1989" s="9"/>
      <c r="F1989" s="22"/>
      <c r="G1989" s="9"/>
    </row>
    <row r="1990" spans="1:7">
      <c r="A1990" s="9"/>
      <c r="B1990" s="9"/>
      <c r="C1990" s="9"/>
      <c r="D1990" s="9"/>
      <c r="E1990" s="9"/>
      <c r="F1990" s="22"/>
      <c r="G1990" s="9"/>
    </row>
    <row r="1991" spans="1:7">
      <c r="A1991" s="9"/>
      <c r="B1991" s="9"/>
      <c r="C1991" s="9"/>
      <c r="D1991" s="9"/>
      <c r="E1991" s="9"/>
      <c r="F1991" s="22"/>
      <c r="G1991" s="9"/>
    </row>
    <row r="1992" spans="1:7">
      <c r="A1992" s="9"/>
      <c r="B1992" s="9"/>
      <c r="C1992" s="9"/>
      <c r="D1992" s="9"/>
      <c r="E1992" s="9"/>
      <c r="F1992" s="22"/>
      <c r="G1992" s="9"/>
    </row>
    <row r="1993" spans="1:7">
      <c r="A1993" s="9"/>
      <c r="B1993" s="9"/>
      <c r="C1993" s="9"/>
      <c r="D1993" s="9"/>
      <c r="E1993" s="9"/>
      <c r="F1993" s="22"/>
      <c r="G1993" s="9"/>
    </row>
    <row r="1994" spans="1:7">
      <c r="A1994" s="9"/>
      <c r="B1994" s="9"/>
      <c r="C1994" s="9"/>
      <c r="D1994" s="9"/>
      <c r="E1994" s="9"/>
      <c r="F1994" s="22"/>
      <c r="G1994" s="9"/>
    </row>
    <row r="1995" spans="1:7">
      <c r="A1995" s="9"/>
      <c r="B1995" s="9"/>
      <c r="C1995" s="9"/>
      <c r="D1995" s="9"/>
      <c r="E1995" s="9"/>
      <c r="F1995" s="22"/>
      <c r="G1995" s="9"/>
    </row>
    <row r="1996" spans="1:7">
      <c r="A1996" s="9"/>
      <c r="B1996" s="9"/>
      <c r="C1996" s="9"/>
      <c r="D1996" s="9"/>
      <c r="E1996" s="9"/>
      <c r="F1996" s="22"/>
      <c r="G1996" s="9"/>
    </row>
    <row r="1997" spans="1:7">
      <c r="A1997" s="9"/>
      <c r="B1997" s="9"/>
      <c r="C1997" s="9"/>
      <c r="D1997" s="9"/>
      <c r="E1997" s="9"/>
      <c r="F1997" s="22"/>
      <c r="G1997" s="9"/>
    </row>
    <row r="1998" spans="1:7">
      <c r="A1998" s="9"/>
      <c r="B1998" s="9"/>
      <c r="C1998" s="9"/>
      <c r="D1998" s="9"/>
      <c r="E1998" s="9"/>
      <c r="F1998" s="22"/>
      <c r="G1998" s="9"/>
    </row>
    <row r="1999" spans="1:7">
      <c r="A1999" s="9"/>
      <c r="B1999" s="9"/>
      <c r="C1999" s="9"/>
      <c r="D1999" s="9"/>
      <c r="E1999" s="9"/>
      <c r="F1999" s="22"/>
      <c r="G1999" s="9"/>
    </row>
    <row r="2000" spans="1:7">
      <c r="A2000" s="9"/>
      <c r="B2000" s="9"/>
      <c r="C2000" s="9"/>
      <c r="D2000" s="9"/>
      <c r="E2000" s="9"/>
      <c r="F2000" s="22"/>
      <c r="G2000" s="9"/>
    </row>
    <row r="2001" spans="1:7">
      <c r="A2001" s="9"/>
      <c r="B2001" s="9"/>
      <c r="C2001" s="9"/>
      <c r="D2001" s="9"/>
      <c r="E2001" s="9"/>
      <c r="F2001" s="22"/>
      <c r="G2001" s="9"/>
    </row>
    <row r="2002" spans="1:7">
      <c r="A2002" s="9"/>
      <c r="B2002" s="9"/>
      <c r="C2002" s="9"/>
      <c r="D2002" s="9"/>
      <c r="E2002" s="9"/>
      <c r="F2002" s="22"/>
      <c r="G2002" s="9"/>
    </row>
    <row r="2003" spans="1:7">
      <c r="A2003" s="9"/>
      <c r="B2003" s="9"/>
      <c r="C2003" s="9"/>
      <c r="D2003" s="9"/>
      <c r="E2003" s="9"/>
      <c r="F2003" s="22"/>
      <c r="G2003" s="9"/>
    </row>
    <row r="2004" spans="1:7">
      <c r="A2004" s="9"/>
      <c r="B2004" s="9"/>
      <c r="C2004" s="9"/>
      <c r="D2004" s="9"/>
      <c r="E2004" s="9"/>
      <c r="F2004" s="22"/>
      <c r="G2004" s="9"/>
    </row>
    <row r="2005" spans="1:7">
      <c r="A2005" s="9"/>
      <c r="B2005" s="9"/>
      <c r="C2005" s="9"/>
      <c r="D2005" s="9"/>
      <c r="E2005" s="9"/>
      <c r="F2005" s="22"/>
      <c r="G2005" s="9"/>
    </row>
    <row r="2006" spans="1:7">
      <c r="A2006" s="9"/>
      <c r="B2006" s="9"/>
      <c r="C2006" s="9"/>
      <c r="D2006" s="9"/>
      <c r="E2006" s="9"/>
      <c r="F2006" s="22"/>
      <c r="G2006" s="9"/>
    </row>
    <row r="2007" spans="1:7">
      <c r="A2007" s="9"/>
      <c r="B2007" s="9"/>
      <c r="C2007" s="9"/>
      <c r="D2007" s="9"/>
      <c r="E2007" s="9"/>
      <c r="F2007" s="22"/>
      <c r="G2007" s="9"/>
    </row>
    <row r="2008" spans="1:7">
      <c r="A2008" s="9"/>
      <c r="B2008" s="9"/>
      <c r="C2008" s="9"/>
      <c r="D2008" s="9"/>
      <c r="E2008" s="9"/>
      <c r="F2008" s="22"/>
      <c r="G2008" s="9"/>
    </row>
    <row r="2009" spans="1:7">
      <c r="A2009" s="9"/>
      <c r="B2009" s="9"/>
      <c r="C2009" s="9"/>
      <c r="D2009" s="9"/>
      <c r="E2009" s="9"/>
      <c r="F2009" s="22"/>
      <c r="G2009" s="9"/>
    </row>
    <row r="2010" spans="1:7">
      <c r="A2010" s="9"/>
      <c r="B2010" s="9"/>
      <c r="C2010" s="9"/>
      <c r="D2010" s="9"/>
      <c r="E2010" s="9"/>
      <c r="F2010" s="22"/>
      <c r="G2010" s="9"/>
    </row>
    <row r="2011" spans="1:7">
      <c r="A2011" s="9"/>
      <c r="B2011" s="9"/>
      <c r="C2011" s="9"/>
      <c r="D2011" s="9"/>
      <c r="E2011" s="9"/>
      <c r="F2011" s="22"/>
      <c r="G2011" s="9"/>
    </row>
    <row r="2012" spans="1:7">
      <c r="A2012" s="9"/>
      <c r="B2012" s="9"/>
      <c r="C2012" s="9"/>
      <c r="D2012" s="9"/>
      <c r="E2012" s="9"/>
      <c r="F2012" s="22"/>
      <c r="G2012" s="9"/>
    </row>
    <row r="2013" spans="1:7">
      <c r="A2013" s="9"/>
      <c r="B2013" s="9"/>
      <c r="C2013" s="9"/>
      <c r="D2013" s="9"/>
      <c r="E2013" s="9"/>
      <c r="F2013" s="22"/>
      <c r="G2013" s="9"/>
    </row>
    <row r="2014" spans="1:7">
      <c r="A2014" s="9"/>
      <c r="B2014" s="9"/>
      <c r="C2014" s="9"/>
      <c r="D2014" s="9"/>
      <c r="E2014" s="9"/>
      <c r="F2014" s="22"/>
      <c r="G2014" s="9"/>
    </row>
    <row r="2015" spans="1:7">
      <c r="A2015" s="9"/>
      <c r="B2015" s="9"/>
      <c r="C2015" s="9"/>
      <c r="D2015" s="9"/>
      <c r="E2015" s="9"/>
      <c r="F2015" s="22"/>
      <c r="G2015" s="9"/>
    </row>
    <row r="2016" spans="1:7">
      <c r="A2016" s="9"/>
      <c r="B2016" s="9"/>
      <c r="C2016" s="9"/>
      <c r="D2016" s="9"/>
      <c r="E2016" s="9"/>
      <c r="F2016" s="22"/>
      <c r="G2016" s="9"/>
    </row>
    <row r="2017" spans="1:7">
      <c r="A2017" s="9"/>
      <c r="B2017" s="9"/>
      <c r="C2017" s="9"/>
      <c r="D2017" s="9"/>
      <c r="E2017" s="9"/>
      <c r="F2017" s="22"/>
      <c r="G2017" s="9"/>
    </row>
    <row r="2018" spans="1:7">
      <c r="A2018" s="9"/>
      <c r="B2018" s="9"/>
      <c r="C2018" s="9"/>
      <c r="D2018" s="9"/>
      <c r="E2018" s="9"/>
      <c r="F2018" s="22"/>
      <c r="G2018" s="9"/>
    </row>
    <row r="2019" spans="1:7">
      <c r="A2019" s="9"/>
      <c r="B2019" s="9"/>
      <c r="C2019" s="9"/>
      <c r="D2019" s="9"/>
      <c r="E2019" s="9"/>
      <c r="F2019" s="22"/>
      <c r="G2019" s="9"/>
    </row>
    <row r="2020" spans="1:7">
      <c r="A2020" s="9"/>
      <c r="B2020" s="9"/>
      <c r="C2020" s="9"/>
      <c r="D2020" s="9"/>
      <c r="E2020" s="9"/>
      <c r="F2020" s="22"/>
      <c r="G2020" s="9"/>
    </row>
    <row r="2021" spans="1:7">
      <c r="A2021" s="9"/>
      <c r="B2021" s="9"/>
      <c r="C2021" s="9"/>
      <c r="D2021" s="9"/>
      <c r="E2021" s="9"/>
      <c r="F2021" s="22"/>
      <c r="G2021" s="9"/>
    </row>
    <row r="2022" spans="1:7">
      <c r="A2022" s="9"/>
      <c r="B2022" s="9"/>
      <c r="C2022" s="9"/>
      <c r="D2022" s="9"/>
      <c r="E2022" s="9"/>
      <c r="F2022" s="22"/>
      <c r="G2022" s="9"/>
    </row>
    <row r="2023" spans="1:7">
      <c r="A2023" s="9"/>
      <c r="B2023" s="9"/>
      <c r="C2023" s="9"/>
      <c r="D2023" s="9"/>
      <c r="E2023" s="9"/>
      <c r="F2023" s="22"/>
      <c r="G2023" s="9"/>
    </row>
    <row r="2024" spans="1:7">
      <c r="A2024" s="9"/>
      <c r="B2024" s="9"/>
      <c r="C2024" s="9"/>
      <c r="D2024" s="9"/>
      <c r="E2024" s="9"/>
      <c r="F2024" s="22"/>
      <c r="G2024" s="9"/>
    </row>
    <row r="2025" spans="1:7">
      <c r="A2025" s="9"/>
      <c r="B2025" s="9"/>
      <c r="C2025" s="9"/>
      <c r="D2025" s="9"/>
      <c r="E2025" s="9"/>
      <c r="F2025" s="22"/>
      <c r="G2025" s="9"/>
    </row>
    <row r="2026" spans="1:7">
      <c r="A2026" s="9"/>
      <c r="B2026" s="9"/>
      <c r="C2026" s="9"/>
      <c r="D2026" s="9"/>
      <c r="E2026" s="9"/>
      <c r="F2026" s="22"/>
      <c r="G2026" s="9"/>
    </row>
    <row r="2027" spans="1:7">
      <c r="A2027" s="9"/>
      <c r="B2027" s="9"/>
      <c r="C2027" s="9"/>
      <c r="D2027" s="9"/>
      <c r="E2027" s="9"/>
      <c r="F2027" s="22"/>
      <c r="G2027" s="9"/>
    </row>
    <row r="2028" spans="1:7">
      <c r="A2028" s="9"/>
      <c r="B2028" s="9"/>
      <c r="C2028" s="9"/>
      <c r="D2028" s="9"/>
      <c r="E2028" s="9"/>
      <c r="F2028" s="22"/>
      <c r="G2028" s="9"/>
    </row>
    <row r="2029" spans="1:7">
      <c r="A2029" s="9"/>
      <c r="B2029" s="9"/>
      <c r="C2029" s="9"/>
      <c r="D2029" s="9"/>
      <c r="E2029" s="9"/>
      <c r="F2029" s="22"/>
      <c r="G2029" s="9"/>
    </row>
    <row r="2030" spans="1:7">
      <c r="A2030" s="9"/>
      <c r="B2030" s="9"/>
      <c r="C2030" s="9"/>
      <c r="D2030" s="9"/>
      <c r="E2030" s="9"/>
      <c r="F2030" s="22"/>
      <c r="G2030" s="9"/>
    </row>
    <row r="2031" spans="1:7">
      <c r="A2031" s="9"/>
      <c r="B2031" s="9"/>
      <c r="C2031" s="9"/>
      <c r="D2031" s="9"/>
      <c r="E2031" s="9"/>
      <c r="F2031" s="22"/>
      <c r="G2031" s="9"/>
    </row>
    <row r="2032" spans="1:7">
      <c r="A2032" s="9"/>
      <c r="B2032" s="9"/>
      <c r="C2032" s="9"/>
      <c r="D2032" s="9"/>
      <c r="E2032" s="9"/>
      <c r="F2032" s="22"/>
      <c r="G2032" s="9"/>
    </row>
    <row r="2033" spans="1:7">
      <c r="A2033" s="9"/>
      <c r="B2033" s="9"/>
      <c r="C2033" s="9"/>
      <c r="D2033" s="9"/>
      <c r="E2033" s="9"/>
      <c r="F2033" s="22"/>
      <c r="G2033" s="9"/>
    </row>
    <row r="2034" spans="1:7">
      <c r="A2034" s="9"/>
      <c r="B2034" s="9"/>
      <c r="C2034" s="9"/>
      <c r="D2034" s="9"/>
      <c r="E2034" s="9"/>
      <c r="F2034" s="22"/>
      <c r="G2034" s="9"/>
    </row>
    <row r="2035" spans="1:7">
      <c r="A2035" s="9"/>
      <c r="B2035" s="9"/>
      <c r="C2035" s="9"/>
      <c r="D2035" s="9"/>
      <c r="E2035" s="9"/>
      <c r="F2035" s="22"/>
      <c r="G2035" s="9"/>
    </row>
    <row r="2036" spans="1:7">
      <c r="A2036" s="9"/>
      <c r="B2036" s="9"/>
      <c r="C2036" s="9"/>
      <c r="D2036" s="9"/>
      <c r="E2036" s="9"/>
      <c r="F2036" s="22"/>
      <c r="G2036" s="9"/>
    </row>
    <row r="2037" spans="1:7">
      <c r="A2037" s="9"/>
      <c r="B2037" s="9"/>
      <c r="C2037" s="9"/>
      <c r="D2037" s="9"/>
      <c r="E2037" s="9"/>
      <c r="F2037" s="22"/>
      <c r="G2037" s="9"/>
    </row>
    <row r="2038" spans="1:7">
      <c r="A2038" s="9"/>
      <c r="B2038" s="9"/>
      <c r="C2038" s="9"/>
      <c r="D2038" s="9"/>
      <c r="E2038" s="9"/>
      <c r="F2038" s="22"/>
      <c r="G2038" s="9"/>
    </row>
    <row r="2039" spans="1:7">
      <c r="A2039" s="9"/>
      <c r="B2039" s="9"/>
      <c r="C2039" s="9"/>
      <c r="D2039" s="9"/>
      <c r="E2039" s="9"/>
      <c r="F2039" s="22"/>
      <c r="G2039" s="9"/>
    </row>
    <row r="2040" spans="1:7">
      <c r="A2040" s="9"/>
      <c r="B2040" s="9"/>
      <c r="C2040" s="9"/>
      <c r="D2040" s="9"/>
      <c r="E2040" s="9"/>
      <c r="F2040" s="22"/>
      <c r="G2040" s="9"/>
    </row>
    <row r="2041" spans="1:7">
      <c r="A2041" s="9"/>
      <c r="B2041" s="9"/>
      <c r="C2041" s="9"/>
      <c r="D2041" s="9"/>
      <c r="E2041" s="9"/>
      <c r="F2041" s="22"/>
      <c r="G2041" s="9"/>
    </row>
    <row r="2042" spans="1:7">
      <c r="A2042" s="9"/>
      <c r="B2042" s="9"/>
      <c r="C2042" s="9"/>
      <c r="D2042" s="9"/>
      <c r="E2042" s="9"/>
      <c r="F2042" s="22"/>
      <c r="G2042" s="9"/>
    </row>
    <row r="2043" spans="1:7">
      <c r="A2043" s="9"/>
      <c r="B2043" s="9"/>
      <c r="C2043" s="9"/>
      <c r="D2043" s="9"/>
      <c r="E2043" s="9"/>
      <c r="F2043" s="22"/>
      <c r="G2043" s="9"/>
    </row>
    <row r="2044" spans="1:7">
      <c r="A2044" s="9"/>
      <c r="B2044" s="9"/>
      <c r="C2044" s="9"/>
      <c r="D2044" s="9"/>
      <c r="E2044" s="9"/>
      <c r="F2044" s="22"/>
      <c r="G2044" s="9"/>
    </row>
    <row r="2045" spans="1:7">
      <c r="A2045" s="9"/>
      <c r="B2045" s="9"/>
      <c r="C2045" s="9"/>
      <c r="D2045" s="9"/>
      <c r="E2045" s="9"/>
      <c r="F2045" s="22"/>
      <c r="G2045" s="9"/>
    </row>
    <row r="2046" spans="1:7">
      <c r="A2046" s="9"/>
      <c r="B2046" s="9"/>
      <c r="C2046" s="9"/>
      <c r="D2046" s="9"/>
      <c r="E2046" s="9"/>
      <c r="F2046" s="22"/>
      <c r="G2046" s="9"/>
    </row>
    <row r="2047" spans="1:7">
      <c r="A2047" s="9"/>
      <c r="B2047" s="9"/>
      <c r="C2047" s="9"/>
      <c r="D2047" s="9"/>
      <c r="E2047" s="9"/>
      <c r="F2047" s="22"/>
      <c r="G2047" s="9"/>
    </row>
    <row r="2048" spans="1:7">
      <c r="A2048" s="9"/>
      <c r="B2048" s="9"/>
      <c r="C2048" s="9"/>
      <c r="D2048" s="9"/>
      <c r="E2048" s="9"/>
      <c r="F2048" s="22"/>
      <c r="G2048" s="9"/>
    </row>
    <row r="2049" spans="1:7">
      <c r="A2049" s="9"/>
      <c r="B2049" s="9"/>
      <c r="C2049" s="9"/>
      <c r="D2049" s="9"/>
      <c r="E2049" s="9"/>
      <c r="F2049" s="22"/>
      <c r="G2049" s="9"/>
    </row>
    <row r="2050" spans="1:7">
      <c r="A2050" s="9"/>
      <c r="B2050" s="9"/>
      <c r="C2050" s="9"/>
      <c r="D2050" s="9"/>
      <c r="E2050" s="9"/>
      <c r="F2050" s="22"/>
      <c r="G2050" s="9"/>
    </row>
    <row r="2051" spans="1:7">
      <c r="A2051" s="9"/>
      <c r="B2051" s="9"/>
      <c r="C2051" s="9"/>
      <c r="D2051" s="9"/>
      <c r="E2051" s="9"/>
      <c r="F2051" s="22"/>
      <c r="G2051" s="9"/>
    </row>
    <row r="2052" spans="1:7">
      <c r="A2052" s="9"/>
      <c r="B2052" s="9"/>
      <c r="C2052" s="9"/>
      <c r="D2052" s="9"/>
      <c r="E2052" s="9"/>
      <c r="F2052" s="22"/>
      <c r="G2052" s="9"/>
    </row>
    <row r="2053" spans="1:7">
      <c r="A2053" s="9"/>
      <c r="B2053" s="9"/>
      <c r="C2053" s="9"/>
      <c r="D2053" s="9"/>
      <c r="E2053" s="9"/>
      <c r="F2053" s="22"/>
      <c r="G2053" s="9"/>
    </row>
    <row r="2054" spans="1:7">
      <c r="A2054" s="9"/>
      <c r="B2054" s="9"/>
      <c r="C2054" s="9"/>
      <c r="D2054" s="9"/>
      <c r="E2054" s="9"/>
      <c r="F2054" s="22"/>
      <c r="G2054" s="9"/>
    </row>
    <row r="2055" spans="1:7">
      <c r="A2055" s="9"/>
      <c r="B2055" s="9"/>
      <c r="C2055" s="9"/>
      <c r="D2055" s="9"/>
      <c r="E2055" s="9"/>
      <c r="F2055" s="22"/>
      <c r="G2055" s="9"/>
    </row>
    <row r="2056" spans="1:7">
      <c r="A2056" s="9"/>
      <c r="B2056" s="9"/>
      <c r="C2056" s="9"/>
      <c r="D2056" s="9"/>
      <c r="E2056" s="9"/>
      <c r="F2056" s="22"/>
      <c r="G2056" s="9"/>
    </row>
    <row r="2057" spans="1:7">
      <c r="A2057" s="9"/>
      <c r="B2057" s="9"/>
      <c r="C2057" s="9"/>
      <c r="D2057" s="9"/>
      <c r="E2057" s="9"/>
      <c r="F2057" s="22"/>
      <c r="G2057" s="9"/>
    </row>
    <row r="2058" spans="1:7">
      <c r="A2058" s="9"/>
      <c r="B2058" s="9"/>
      <c r="C2058" s="9"/>
      <c r="D2058" s="9"/>
      <c r="E2058" s="9"/>
      <c r="F2058" s="22"/>
      <c r="G2058" s="9"/>
    </row>
    <row r="2059" spans="1:7">
      <c r="A2059" s="9"/>
      <c r="B2059" s="9"/>
      <c r="C2059" s="9"/>
      <c r="D2059" s="9"/>
      <c r="E2059" s="9"/>
      <c r="F2059" s="22"/>
      <c r="G2059" s="9"/>
    </row>
    <row r="2060" spans="1:7">
      <c r="A2060" s="9"/>
      <c r="B2060" s="9"/>
      <c r="C2060" s="9"/>
      <c r="D2060" s="9"/>
      <c r="E2060" s="9"/>
      <c r="F2060" s="22"/>
      <c r="G2060" s="9"/>
    </row>
    <row r="2061" spans="1:7">
      <c r="A2061" s="9"/>
      <c r="B2061" s="9"/>
      <c r="C2061" s="9"/>
      <c r="D2061" s="9"/>
      <c r="E2061" s="9"/>
      <c r="F2061" s="22"/>
      <c r="G2061" s="9"/>
    </row>
    <row r="2062" spans="1:7">
      <c r="A2062" s="9"/>
      <c r="B2062" s="9"/>
      <c r="C2062" s="9"/>
      <c r="D2062" s="9"/>
      <c r="E2062" s="9"/>
      <c r="F2062" s="22"/>
      <c r="G2062" s="9"/>
    </row>
    <row r="2063" spans="1:7">
      <c r="A2063" s="9"/>
      <c r="B2063" s="9"/>
      <c r="C2063" s="9"/>
      <c r="D2063" s="9"/>
      <c r="E2063" s="9"/>
      <c r="F2063" s="22"/>
      <c r="G2063" s="9"/>
    </row>
    <row r="2064" spans="1:7">
      <c r="A2064" s="9"/>
      <c r="B2064" s="9"/>
      <c r="C2064" s="9"/>
      <c r="D2064" s="9"/>
      <c r="E2064" s="9"/>
      <c r="F2064" s="22"/>
      <c r="G2064" s="9"/>
    </row>
    <row r="2065" spans="1:7">
      <c r="A2065" s="9"/>
      <c r="B2065" s="9"/>
      <c r="C2065" s="9"/>
      <c r="D2065" s="9"/>
      <c r="E2065" s="9"/>
      <c r="F2065" s="22"/>
      <c r="G2065" s="9"/>
    </row>
    <row r="2066" spans="1:7">
      <c r="A2066" s="9"/>
      <c r="B2066" s="9"/>
      <c r="C2066" s="9"/>
      <c r="D2066" s="9"/>
      <c r="E2066" s="9"/>
      <c r="F2066" s="22"/>
      <c r="G2066" s="9"/>
    </row>
    <row r="2067" spans="1:7">
      <c r="A2067" s="9"/>
      <c r="B2067" s="9"/>
      <c r="C2067" s="9"/>
      <c r="D2067" s="9"/>
      <c r="E2067" s="9"/>
      <c r="F2067" s="22"/>
      <c r="G2067" s="9"/>
    </row>
    <row r="2068" spans="1:7">
      <c r="A2068" s="9"/>
      <c r="B2068" s="9"/>
      <c r="C2068" s="9"/>
      <c r="D2068" s="9"/>
      <c r="E2068" s="9"/>
      <c r="F2068" s="22"/>
      <c r="G2068" s="9"/>
    </row>
    <row r="2069" spans="1:7">
      <c r="A2069" s="9"/>
      <c r="B2069" s="9"/>
      <c r="C2069" s="9"/>
      <c r="D2069" s="9"/>
      <c r="E2069" s="9"/>
      <c r="F2069" s="22"/>
      <c r="G2069" s="9"/>
    </row>
    <row r="2070" spans="1:7">
      <c r="A2070" s="9"/>
      <c r="B2070" s="9"/>
      <c r="C2070" s="9"/>
      <c r="D2070" s="9"/>
      <c r="E2070" s="9"/>
      <c r="F2070" s="22"/>
      <c r="G2070" s="9"/>
    </row>
    <row r="2071" spans="1:7">
      <c r="A2071" s="9"/>
      <c r="B2071" s="9"/>
      <c r="C2071" s="9"/>
      <c r="D2071" s="9"/>
      <c r="E2071" s="9"/>
      <c r="F2071" s="22"/>
      <c r="G2071" s="9"/>
    </row>
    <row r="2072" spans="1:7">
      <c r="A2072" s="9"/>
      <c r="B2072" s="9"/>
      <c r="C2072" s="9"/>
      <c r="D2072" s="9"/>
      <c r="E2072" s="9"/>
      <c r="F2072" s="22"/>
      <c r="G2072" s="9"/>
    </row>
    <row r="2073" spans="1:7">
      <c r="A2073" s="9"/>
      <c r="B2073" s="9"/>
      <c r="C2073" s="9"/>
      <c r="D2073" s="9"/>
      <c r="E2073" s="9"/>
      <c r="F2073" s="22"/>
      <c r="G2073" s="9"/>
    </row>
    <row r="2074" spans="1:7">
      <c r="A2074" s="9"/>
      <c r="B2074" s="9"/>
      <c r="C2074" s="9"/>
      <c r="D2074" s="9"/>
      <c r="E2074" s="9"/>
      <c r="F2074" s="22"/>
      <c r="G2074" s="9"/>
    </row>
    <row r="2075" spans="1:7">
      <c r="A2075" s="9"/>
      <c r="B2075" s="9"/>
      <c r="C2075" s="9"/>
      <c r="D2075" s="9"/>
      <c r="E2075" s="9"/>
      <c r="F2075" s="22"/>
      <c r="G2075" s="9"/>
    </row>
    <row r="2076" spans="1:7">
      <c r="A2076" s="9"/>
      <c r="B2076" s="9"/>
      <c r="C2076" s="9"/>
      <c r="D2076" s="9"/>
      <c r="E2076" s="9"/>
      <c r="F2076" s="22"/>
      <c r="G2076" s="9"/>
    </row>
    <row r="2077" spans="1:7">
      <c r="A2077" s="9"/>
      <c r="B2077" s="9"/>
      <c r="C2077" s="9"/>
      <c r="D2077" s="9"/>
      <c r="E2077" s="9"/>
      <c r="F2077" s="22"/>
      <c r="G2077" s="9"/>
    </row>
    <row r="2078" spans="1:7">
      <c r="A2078" s="9"/>
      <c r="B2078" s="9"/>
      <c r="C2078" s="9"/>
      <c r="D2078" s="9"/>
      <c r="E2078" s="9"/>
      <c r="F2078" s="22"/>
      <c r="G2078" s="9"/>
    </row>
    <row r="2079" spans="1:7">
      <c r="A2079" s="9"/>
      <c r="B2079" s="9"/>
      <c r="C2079" s="9"/>
      <c r="D2079" s="9"/>
      <c r="E2079" s="9"/>
      <c r="F2079" s="22"/>
      <c r="G2079" s="9"/>
    </row>
    <row r="2080" spans="1:7">
      <c r="A2080" s="9"/>
      <c r="B2080" s="9"/>
      <c r="C2080" s="9"/>
      <c r="D2080" s="9"/>
      <c r="E2080" s="9"/>
      <c r="F2080" s="22"/>
      <c r="G2080" s="9"/>
    </row>
    <row r="2081" spans="1:7">
      <c r="A2081" s="9"/>
      <c r="B2081" s="9"/>
      <c r="C2081" s="9"/>
      <c r="D2081" s="9"/>
      <c r="E2081" s="9"/>
      <c r="F2081" s="22"/>
      <c r="G2081" s="9"/>
    </row>
    <row r="2082" spans="1:7">
      <c r="A2082" s="9"/>
      <c r="B2082" s="9"/>
      <c r="C2082" s="9"/>
      <c r="D2082" s="9"/>
      <c r="E2082" s="9"/>
      <c r="F2082" s="22"/>
      <c r="G2082" s="9"/>
    </row>
    <row r="2083" spans="1:7">
      <c r="A2083" s="9"/>
      <c r="B2083" s="9"/>
      <c r="C2083" s="9"/>
      <c r="D2083" s="9"/>
      <c r="E2083" s="9"/>
      <c r="F2083" s="22"/>
      <c r="G2083" s="9"/>
    </row>
    <row r="2084" spans="1:7">
      <c r="A2084" s="9"/>
      <c r="B2084" s="9"/>
      <c r="C2084" s="9"/>
      <c r="D2084" s="9"/>
      <c r="E2084" s="9"/>
      <c r="F2084" s="22"/>
      <c r="G2084" s="9"/>
    </row>
    <row r="2085" spans="1:7">
      <c r="A2085" s="9"/>
      <c r="B2085" s="9"/>
      <c r="C2085" s="9"/>
      <c r="D2085" s="9"/>
      <c r="E2085" s="9"/>
      <c r="F2085" s="22"/>
      <c r="G2085" s="9"/>
    </row>
    <row r="2086" spans="1:7">
      <c r="A2086" s="9"/>
      <c r="B2086" s="9"/>
      <c r="C2086" s="9"/>
      <c r="D2086" s="9"/>
      <c r="E2086" s="9"/>
      <c r="F2086" s="22"/>
      <c r="G2086" s="9"/>
    </row>
    <row r="2087" spans="1:7">
      <c r="A2087" s="9"/>
      <c r="B2087" s="9"/>
      <c r="C2087" s="9"/>
      <c r="D2087" s="9"/>
      <c r="E2087" s="9"/>
      <c r="F2087" s="22"/>
      <c r="G2087" s="9"/>
    </row>
    <row r="2088" spans="1:7">
      <c r="A2088" s="9"/>
      <c r="B2088" s="9"/>
      <c r="C2088" s="9"/>
      <c r="D2088" s="9"/>
      <c r="E2088" s="9"/>
      <c r="F2088" s="22"/>
      <c r="G2088" s="9"/>
    </row>
    <row r="2089" spans="1:7">
      <c r="A2089" s="9"/>
      <c r="B2089" s="9"/>
      <c r="C2089" s="9"/>
      <c r="D2089" s="9"/>
      <c r="E2089" s="9"/>
      <c r="F2089" s="22"/>
      <c r="G2089" s="9"/>
    </row>
    <row r="2090" spans="1:7">
      <c r="A2090" s="9"/>
      <c r="B2090" s="9"/>
      <c r="C2090" s="9"/>
      <c r="D2090" s="9"/>
      <c r="E2090" s="9"/>
      <c r="F2090" s="22"/>
      <c r="G2090" s="9"/>
    </row>
    <row r="2091" spans="1:7">
      <c r="A2091" s="9"/>
      <c r="B2091" s="9"/>
      <c r="C2091" s="9"/>
      <c r="D2091" s="9"/>
      <c r="E2091" s="9"/>
      <c r="F2091" s="22"/>
      <c r="G2091" s="9"/>
    </row>
    <row r="2092" spans="1:7">
      <c r="A2092" s="9"/>
      <c r="B2092" s="9"/>
      <c r="C2092" s="9"/>
      <c r="D2092" s="9"/>
      <c r="E2092" s="9"/>
      <c r="F2092" s="22"/>
      <c r="G2092" s="9"/>
    </row>
    <row r="2093" spans="1:7">
      <c r="A2093" s="9"/>
      <c r="B2093" s="9"/>
      <c r="C2093" s="9"/>
      <c r="D2093" s="9"/>
      <c r="E2093" s="9"/>
      <c r="F2093" s="22"/>
      <c r="G2093" s="9"/>
    </row>
    <row r="2094" spans="1:7">
      <c r="A2094" s="9"/>
      <c r="B2094" s="9"/>
      <c r="C2094" s="9"/>
      <c r="D2094" s="9"/>
      <c r="E2094" s="9"/>
      <c r="F2094" s="22"/>
      <c r="G2094" s="9"/>
    </row>
    <row r="2095" spans="1:7">
      <c r="A2095" s="9"/>
      <c r="B2095" s="9"/>
      <c r="C2095" s="9"/>
      <c r="D2095" s="9"/>
      <c r="E2095" s="9"/>
      <c r="F2095" s="22"/>
      <c r="G2095" s="9"/>
    </row>
    <row r="2096" spans="1:7">
      <c r="A2096" s="9"/>
      <c r="B2096" s="9"/>
      <c r="C2096" s="9"/>
      <c r="D2096" s="9"/>
      <c r="E2096" s="9"/>
      <c r="F2096" s="22"/>
      <c r="G2096" s="9"/>
    </row>
    <row r="2097" spans="1:7">
      <c r="A2097" s="9"/>
      <c r="B2097" s="9"/>
      <c r="C2097" s="9"/>
      <c r="D2097" s="9"/>
      <c r="E2097" s="9"/>
      <c r="F2097" s="22"/>
      <c r="G2097" s="9"/>
    </row>
    <row r="2098" spans="1:7">
      <c r="A2098" s="9"/>
      <c r="B2098" s="9"/>
      <c r="C2098" s="9"/>
      <c r="D2098" s="9"/>
      <c r="E2098" s="9"/>
      <c r="F2098" s="22"/>
      <c r="G2098" s="9"/>
    </row>
    <row r="2099" spans="1:7">
      <c r="A2099" s="9"/>
      <c r="B2099" s="9"/>
      <c r="C2099" s="9"/>
      <c r="D2099" s="9"/>
      <c r="E2099" s="9"/>
      <c r="F2099" s="22"/>
      <c r="G2099" s="9"/>
    </row>
    <row r="2100" spans="1:7">
      <c r="A2100" s="9"/>
      <c r="B2100" s="9"/>
      <c r="C2100" s="9"/>
      <c r="D2100" s="9"/>
      <c r="E2100" s="9"/>
      <c r="F2100" s="22"/>
      <c r="G2100" s="9"/>
    </row>
    <row r="2101" spans="1:7">
      <c r="A2101" s="9"/>
      <c r="B2101" s="9"/>
      <c r="C2101" s="9"/>
      <c r="D2101" s="9"/>
      <c r="E2101" s="9"/>
      <c r="F2101" s="22"/>
      <c r="G2101" s="9"/>
    </row>
    <row r="2102" spans="1:7">
      <c r="A2102" s="9"/>
      <c r="B2102" s="9"/>
      <c r="C2102" s="9"/>
      <c r="D2102" s="9"/>
      <c r="E2102" s="9"/>
      <c r="F2102" s="22"/>
      <c r="G2102" s="9"/>
    </row>
    <row r="2103" spans="1:7">
      <c r="A2103" s="9"/>
      <c r="B2103" s="9"/>
      <c r="C2103" s="9"/>
      <c r="D2103" s="9"/>
      <c r="E2103" s="9"/>
      <c r="F2103" s="22"/>
      <c r="G2103" s="9"/>
    </row>
    <row r="2104" spans="1:7">
      <c r="A2104" s="9"/>
      <c r="B2104" s="9"/>
      <c r="C2104" s="9"/>
      <c r="D2104" s="9"/>
      <c r="E2104" s="9"/>
      <c r="F2104" s="22"/>
      <c r="G2104" s="9"/>
    </row>
    <row r="2105" spans="1:7">
      <c r="A2105" s="9"/>
      <c r="B2105" s="9"/>
      <c r="C2105" s="9"/>
      <c r="D2105" s="9"/>
      <c r="E2105" s="9"/>
      <c r="F2105" s="22"/>
      <c r="G2105" s="9"/>
    </row>
    <row r="2106" spans="1:7">
      <c r="A2106" s="9"/>
      <c r="B2106" s="9"/>
      <c r="C2106" s="9"/>
      <c r="D2106" s="9"/>
      <c r="E2106" s="9"/>
      <c r="F2106" s="22"/>
      <c r="G2106" s="9"/>
    </row>
    <row r="2107" spans="1:7">
      <c r="A2107" s="9"/>
      <c r="B2107" s="9"/>
      <c r="C2107" s="9"/>
      <c r="D2107" s="9"/>
      <c r="E2107" s="9"/>
      <c r="F2107" s="22"/>
      <c r="G2107" s="9"/>
    </row>
    <row r="2108" spans="1:7">
      <c r="A2108" s="9"/>
      <c r="B2108" s="9"/>
      <c r="C2108" s="9"/>
      <c r="D2108" s="9"/>
      <c r="E2108" s="9"/>
      <c r="F2108" s="22"/>
      <c r="G2108" s="9"/>
    </row>
    <row r="2109" spans="1:7">
      <c r="A2109" s="9"/>
      <c r="B2109" s="9"/>
      <c r="C2109" s="9"/>
      <c r="D2109" s="9"/>
      <c r="E2109" s="9"/>
      <c r="F2109" s="22"/>
      <c r="G2109" s="9"/>
    </row>
    <row r="2110" spans="1:7">
      <c r="A2110" s="9"/>
      <c r="B2110" s="9"/>
      <c r="C2110" s="9"/>
      <c r="D2110" s="9"/>
      <c r="E2110" s="9"/>
      <c r="F2110" s="22"/>
      <c r="G2110" s="9"/>
    </row>
    <row r="2111" spans="1:7">
      <c r="A2111" s="9"/>
      <c r="B2111" s="9"/>
      <c r="C2111" s="9"/>
      <c r="D2111" s="9"/>
      <c r="E2111" s="9"/>
      <c r="F2111" s="22"/>
      <c r="G2111" s="9"/>
    </row>
    <row r="2112" spans="1:7">
      <c r="A2112" s="9"/>
      <c r="B2112" s="9"/>
      <c r="C2112" s="9"/>
      <c r="D2112" s="9"/>
      <c r="E2112" s="9"/>
      <c r="F2112" s="22"/>
      <c r="G2112" s="9"/>
    </row>
    <row r="2113" spans="1:7">
      <c r="A2113" s="9"/>
      <c r="B2113" s="9"/>
      <c r="C2113" s="9"/>
      <c r="D2113" s="9"/>
      <c r="E2113" s="9"/>
      <c r="F2113" s="22"/>
      <c r="G2113" s="9"/>
    </row>
    <row r="2114" spans="1:7">
      <c r="A2114" s="9"/>
      <c r="B2114" s="9"/>
      <c r="C2114" s="9"/>
      <c r="D2114" s="9"/>
      <c r="E2114" s="9"/>
      <c r="F2114" s="22"/>
      <c r="G2114" s="9"/>
    </row>
    <row r="2115" spans="1:7">
      <c r="A2115" s="9"/>
      <c r="B2115" s="9"/>
      <c r="C2115" s="9"/>
      <c r="D2115" s="9"/>
      <c r="E2115" s="9"/>
      <c r="F2115" s="22"/>
      <c r="G2115" s="9"/>
    </row>
    <row r="2116" spans="1:7">
      <c r="A2116" s="9"/>
      <c r="B2116" s="9"/>
      <c r="C2116" s="9"/>
      <c r="D2116" s="9"/>
      <c r="E2116" s="9"/>
      <c r="F2116" s="22"/>
      <c r="G2116" s="9"/>
    </row>
    <row r="2117" spans="1:7">
      <c r="A2117" s="9"/>
      <c r="B2117" s="9"/>
      <c r="C2117" s="9"/>
      <c r="D2117" s="9"/>
      <c r="E2117" s="9"/>
      <c r="F2117" s="22"/>
      <c r="G2117" s="9"/>
    </row>
    <row r="2118" spans="1:7">
      <c r="A2118" s="9"/>
      <c r="B2118" s="9"/>
      <c r="C2118" s="9"/>
      <c r="D2118" s="9"/>
      <c r="E2118" s="9"/>
      <c r="F2118" s="22"/>
      <c r="G2118" s="9"/>
    </row>
    <row r="2119" spans="1:7">
      <c r="A2119" s="9"/>
      <c r="B2119" s="9"/>
      <c r="C2119" s="9"/>
      <c r="D2119" s="9"/>
      <c r="E2119" s="9"/>
      <c r="F2119" s="22"/>
      <c r="G2119" s="9"/>
    </row>
    <row r="2120" spans="1:7">
      <c r="A2120" s="9"/>
      <c r="B2120" s="9"/>
      <c r="C2120" s="9"/>
      <c r="D2120" s="9"/>
      <c r="E2120" s="9"/>
      <c r="F2120" s="22"/>
      <c r="G2120" s="9"/>
    </row>
    <row r="2121" spans="1:7">
      <c r="A2121" s="9"/>
      <c r="B2121" s="9"/>
      <c r="C2121" s="9"/>
      <c r="D2121" s="9"/>
      <c r="E2121" s="9"/>
      <c r="F2121" s="22"/>
      <c r="G2121" s="9"/>
    </row>
    <row r="2122" spans="1:7">
      <c r="A2122" s="9"/>
      <c r="B2122" s="9"/>
      <c r="C2122" s="9"/>
      <c r="D2122" s="9"/>
      <c r="E2122" s="9"/>
      <c r="F2122" s="22"/>
      <c r="G2122" s="9"/>
    </row>
    <row r="2123" spans="1:7">
      <c r="A2123" s="9"/>
      <c r="B2123" s="9"/>
      <c r="C2123" s="9"/>
      <c r="D2123" s="9"/>
      <c r="E2123" s="9"/>
      <c r="F2123" s="22"/>
      <c r="G2123" s="9"/>
    </row>
    <row r="2124" spans="1:7">
      <c r="A2124" s="9"/>
      <c r="B2124" s="9"/>
      <c r="C2124" s="9"/>
      <c r="D2124" s="9"/>
      <c r="E2124" s="9"/>
      <c r="F2124" s="22"/>
      <c r="G2124" s="9"/>
    </row>
    <row r="2125" spans="1:7">
      <c r="A2125" s="9"/>
      <c r="B2125" s="9"/>
      <c r="C2125" s="9"/>
      <c r="D2125" s="9"/>
      <c r="E2125" s="9"/>
      <c r="F2125" s="22"/>
      <c r="G2125" s="9"/>
    </row>
    <row r="2126" spans="1:7">
      <c r="A2126" s="9"/>
      <c r="B2126" s="9"/>
      <c r="C2126" s="9"/>
      <c r="D2126" s="9"/>
      <c r="E2126" s="9"/>
      <c r="F2126" s="22"/>
      <c r="G2126" s="9"/>
    </row>
    <row r="2127" spans="1:7">
      <c r="A2127" s="9"/>
      <c r="B2127" s="9"/>
      <c r="C2127" s="9"/>
      <c r="D2127" s="9"/>
      <c r="E2127" s="9"/>
      <c r="F2127" s="22"/>
      <c r="G2127" s="9"/>
    </row>
    <row r="2128" spans="1:7">
      <c r="A2128" s="9"/>
      <c r="B2128" s="9"/>
      <c r="C2128" s="9"/>
      <c r="D2128" s="9"/>
      <c r="E2128" s="9"/>
      <c r="F2128" s="22"/>
      <c r="G2128" s="9"/>
    </row>
    <row r="2129" spans="1:7">
      <c r="A2129" s="9"/>
      <c r="B2129" s="9"/>
      <c r="C2129" s="9"/>
      <c r="D2129" s="9"/>
      <c r="E2129" s="9"/>
      <c r="F2129" s="22"/>
      <c r="G2129" s="9"/>
    </row>
    <row r="2130" spans="1:7">
      <c r="A2130" s="9"/>
      <c r="B2130" s="9"/>
      <c r="C2130" s="9"/>
      <c r="D2130" s="9"/>
      <c r="E2130" s="9"/>
      <c r="F2130" s="22"/>
      <c r="G2130" s="9"/>
    </row>
    <row r="2131" spans="1:7">
      <c r="A2131" s="9"/>
      <c r="B2131" s="9"/>
      <c r="C2131" s="9"/>
      <c r="D2131" s="9"/>
      <c r="E2131" s="9"/>
      <c r="F2131" s="22"/>
      <c r="G2131" s="9"/>
    </row>
    <row r="2132" spans="1:7">
      <c r="A2132" s="9"/>
      <c r="B2132" s="9"/>
      <c r="C2132" s="9"/>
      <c r="D2132" s="9"/>
      <c r="E2132" s="9"/>
      <c r="F2132" s="22"/>
      <c r="G2132" s="9"/>
    </row>
    <row r="2133" spans="1:7">
      <c r="A2133" s="9"/>
      <c r="B2133" s="9"/>
      <c r="C2133" s="9"/>
      <c r="D2133" s="9"/>
      <c r="E2133" s="9"/>
      <c r="F2133" s="22"/>
      <c r="G2133" s="9"/>
    </row>
    <row r="2134" spans="1:7">
      <c r="A2134" s="9"/>
      <c r="B2134" s="9"/>
      <c r="C2134" s="9"/>
      <c r="D2134" s="9"/>
      <c r="E2134" s="9"/>
      <c r="F2134" s="22"/>
      <c r="G2134" s="9"/>
    </row>
    <row r="2135" spans="1:7">
      <c r="A2135" s="9"/>
      <c r="B2135" s="9"/>
      <c r="C2135" s="9"/>
      <c r="D2135" s="9"/>
      <c r="E2135" s="9"/>
      <c r="F2135" s="22"/>
      <c r="G2135" s="9"/>
    </row>
    <row r="2136" spans="1:7">
      <c r="A2136" s="9"/>
      <c r="B2136" s="9"/>
      <c r="C2136" s="9"/>
      <c r="D2136" s="9"/>
      <c r="E2136" s="9"/>
      <c r="F2136" s="22"/>
      <c r="G2136" s="9"/>
    </row>
    <row r="2137" spans="1:7">
      <c r="A2137" s="9"/>
      <c r="B2137" s="9"/>
      <c r="C2137" s="9"/>
      <c r="D2137" s="9"/>
      <c r="E2137" s="9"/>
      <c r="F2137" s="22"/>
      <c r="G2137" s="9"/>
    </row>
    <row r="2138" spans="1:7">
      <c r="A2138" s="9"/>
      <c r="B2138" s="9"/>
      <c r="C2138" s="9"/>
      <c r="D2138" s="9"/>
      <c r="E2138" s="9"/>
      <c r="F2138" s="22"/>
      <c r="G2138" s="9"/>
    </row>
    <row r="2139" spans="1:7">
      <c r="A2139" s="9"/>
      <c r="B2139" s="9"/>
      <c r="C2139" s="9"/>
      <c r="D2139" s="9"/>
      <c r="E2139" s="9"/>
      <c r="F2139" s="22"/>
      <c r="G2139" s="9"/>
    </row>
    <row r="2140" spans="1:7">
      <c r="A2140" s="9"/>
      <c r="B2140" s="9"/>
      <c r="C2140" s="9"/>
      <c r="D2140" s="9"/>
      <c r="E2140" s="9"/>
      <c r="F2140" s="22"/>
      <c r="G2140" s="9"/>
    </row>
    <row r="2141" spans="1:7">
      <c r="A2141" s="9"/>
      <c r="B2141" s="9"/>
      <c r="C2141" s="9"/>
      <c r="D2141" s="9"/>
      <c r="E2141" s="9"/>
      <c r="F2141" s="22"/>
      <c r="G2141" s="9"/>
    </row>
    <row r="2142" spans="1:7">
      <c r="A2142" s="9"/>
      <c r="B2142" s="9"/>
      <c r="C2142" s="9"/>
      <c r="D2142" s="9"/>
      <c r="E2142" s="9"/>
      <c r="F2142" s="22"/>
      <c r="G2142" s="9"/>
    </row>
    <row r="2143" spans="1:7">
      <c r="A2143" s="9"/>
      <c r="B2143" s="9"/>
      <c r="C2143" s="9"/>
      <c r="D2143" s="9"/>
      <c r="E2143" s="9"/>
      <c r="F2143" s="22"/>
      <c r="G2143" s="9"/>
    </row>
    <row r="2144" spans="1:7">
      <c r="A2144" s="9"/>
      <c r="B2144" s="9"/>
      <c r="C2144" s="9"/>
      <c r="D2144" s="9"/>
      <c r="E2144" s="9"/>
      <c r="F2144" s="22"/>
      <c r="G2144" s="9"/>
    </row>
    <row r="2145" spans="1:7">
      <c r="A2145" s="9"/>
      <c r="B2145" s="9"/>
      <c r="C2145" s="9"/>
      <c r="D2145" s="9"/>
      <c r="E2145" s="9"/>
      <c r="F2145" s="22"/>
      <c r="G2145" s="9"/>
    </row>
    <row r="2146" spans="1:7">
      <c r="A2146" s="9"/>
      <c r="B2146" s="9"/>
      <c r="C2146" s="9"/>
      <c r="D2146" s="9"/>
      <c r="E2146" s="9"/>
      <c r="F2146" s="22"/>
      <c r="G2146" s="9"/>
    </row>
    <row r="2147" spans="1:7">
      <c r="A2147" s="9"/>
      <c r="B2147" s="9"/>
      <c r="C2147" s="9"/>
      <c r="D2147" s="9"/>
      <c r="E2147" s="9"/>
      <c r="F2147" s="22"/>
      <c r="G2147" s="9"/>
    </row>
    <row r="2148" spans="1:7">
      <c r="A2148" s="9"/>
      <c r="B2148" s="9"/>
      <c r="C2148" s="9"/>
      <c r="D2148" s="9"/>
      <c r="E2148" s="9"/>
      <c r="F2148" s="22"/>
      <c r="G2148" s="9"/>
    </row>
    <row r="2149" spans="1:7">
      <c r="A2149" s="9"/>
      <c r="B2149" s="9"/>
      <c r="C2149" s="9"/>
      <c r="D2149" s="9"/>
      <c r="E2149" s="9"/>
      <c r="F2149" s="22"/>
      <c r="G2149" s="9"/>
    </row>
    <row r="2150" spans="1:7">
      <c r="A2150" s="9"/>
      <c r="B2150" s="9"/>
      <c r="C2150" s="9"/>
      <c r="D2150" s="9"/>
      <c r="E2150" s="9"/>
      <c r="F2150" s="22"/>
      <c r="G2150" s="9"/>
    </row>
    <row r="2151" spans="1:7">
      <c r="A2151" s="9"/>
      <c r="B2151" s="9"/>
      <c r="C2151" s="9"/>
      <c r="D2151" s="9"/>
      <c r="E2151" s="9"/>
      <c r="F2151" s="22"/>
      <c r="G2151" s="9"/>
    </row>
    <row r="2152" spans="1:7">
      <c r="A2152" s="9"/>
      <c r="B2152" s="9"/>
      <c r="C2152" s="9"/>
      <c r="D2152" s="9"/>
      <c r="E2152" s="9"/>
      <c r="F2152" s="22"/>
      <c r="G2152" s="9"/>
    </row>
    <row r="2153" spans="1:7">
      <c r="A2153" s="9"/>
      <c r="B2153" s="9"/>
      <c r="C2153" s="9"/>
      <c r="D2153" s="9"/>
      <c r="E2153" s="9"/>
      <c r="F2153" s="22"/>
      <c r="G2153" s="9"/>
    </row>
    <row r="2154" spans="1:7">
      <c r="A2154" s="9"/>
      <c r="B2154" s="9"/>
      <c r="C2154" s="9"/>
      <c r="D2154" s="9"/>
      <c r="E2154" s="9"/>
      <c r="F2154" s="22"/>
      <c r="G2154" s="9"/>
    </row>
    <row r="2155" spans="1:7">
      <c r="A2155" s="9"/>
      <c r="B2155" s="9"/>
      <c r="C2155" s="9"/>
      <c r="D2155" s="9"/>
      <c r="E2155" s="9"/>
      <c r="F2155" s="22"/>
      <c r="G2155" s="9"/>
    </row>
    <row r="2156" spans="1:7">
      <c r="A2156" s="9"/>
      <c r="B2156" s="9"/>
      <c r="C2156" s="9"/>
      <c r="D2156" s="9"/>
      <c r="E2156" s="9"/>
      <c r="F2156" s="22"/>
      <c r="G2156" s="9"/>
    </row>
    <row r="2157" spans="1:7">
      <c r="A2157" s="9"/>
      <c r="B2157" s="9"/>
      <c r="C2157" s="9"/>
      <c r="D2157" s="9"/>
      <c r="E2157" s="9"/>
      <c r="F2157" s="22"/>
      <c r="G2157" s="9"/>
    </row>
    <row r="2158" spans="1:7">
      <c r="A2158" s="9"/>
      <c r="B2158" s="9"/>
      <c r="C2158" s="9"/>
      <c r="D2158" s="9"/>
      <c r="E2158" s="9"/>
      <c r="F2158" s="22"/>
      <c r="G2158" s="9"/>
    </row>
    <row r="2159" spans="1:7">
      <c r="A2159" s="9"/>
      <c r="B2159" s="9"/>
      <c r="C2159" s="9"/>
      <c r="D2159" s="9"/>
      <c r="E2159" s="9"/>
      <c r="F2159" s="22"/>
      <c r="G2159" s="9"/>
    </row>
    <row r="2160" spans="1:7">
      <c r="A2160" s="9"/>
      <c r="B2160" s="9"/>
      <c r="C2160" s="9"/>
      <c r="D2160" s="9"/>
      <c r="E2160" s="9"/>
      <c r="F2160" s="22"/>
      <c r="G2160" s="9"/>
    </row>
    <row r="2161" spans="1:7">
      <c r="A2161" s="9"/>
      <c r="B2161" s="9"/>
      <c r="C2161" s="9"/>
      <c r="D2161" s="9"/>
      <c r="E2161" s="9"/>
      <c r="F2161" s="22"/>
      <c r="G2161" s="9"/>
    </row>
    <row r="2162" spans="1:7">
      <c r="A2162" s="9"/>
      <c r="B2162" s="9"/>
      <c r="C2162" s="9"/>
      <c r="D2162" s="9"/>
      <c r="E2162" s="9"/>
      <c r="F2162" s="22"/>
      <c r="G2162" s="9"/>
    </row>
    <row r="2163" spans="1:7">
      <c r="A2163" s="9"/>
      <c r="B2163" s="9"/>
      <c r="C2163" s="9"/>
      <c r="D2163" s="9"/>
      <c r="E2163" s="9"/>
      <c r="F2163" s="22"/>
      <c r="G2163" s="9"/>
    </row>
    <row r="2164" spans="1:7">
      <c r="A2164" s="9"/>
      <c r="B2164" s="9"/>
      <c r="C2164" s="9"/>
      <c r="D2164" s="9"/>
      <c r="E2164" s="9"/>
      <c r="F2164" s="22"/>
      <c r="G2164" s="9"/>
    </row>
    <row r="2165" spans="1:7">
      <c r="A2165" s="9"/>
      <c r="B2165" s="9"/>
      <c r="C2165" s="9"/>
      <c r="D2165" s="9"/>
      <c r="E2165" s="9"/>
      <c r="F2165" s="22"/>
      <c r="G2165" s="9"/>
    </row>
    <row r="2166" spans="1:7">
      <c r="A2166" s="9"/>
      <c r="B2166" s="9"/>
      <c r="C2166" s="9"/>
      <c r="D2166" s="9"/>
      <c r="E2166" s="9"/>
      <c r="F2166" s="22"/>
      <c r="G2166" s="9"/>
    </row>
    <row r="2167" spans="1:7">
      <c r="A2167" s="9"/>
      <c r="B2167" s="9"/>
      <c r="C2167" s="9"/>
      <c r="D2167" s="9"/>
      <c r="E2167" s="9"/>
      <c r="F2167" s="22"/>
      <c r="G2167" s="9"/>
    </row>
    <row r="2168" spans="1:7">
      <c r="A2168" s="9"/>
      <c r="B2168" s="9"/>
      <c r="C2168" s="9"/>
      <c r="D2168" s="9"/>
      <c r="E2168" s="9"/>
      <c r="F2168" s="22"/>
      <c r="G2168" s="9"/>
    </row>
    <row r="2169" spans="1:7">
      <c r="A2169" s="9"/>
      <c r="B2169" s="9"/>
      <c r="C2169" s="9"/>
      <c r="D2169" s="9"/>
      <c r="E2169" s="9"/>
      <c r="F2169" s="22"/>
      <c r="G2169" s="9"/>
    </row>
    <row r="2170" spans="1:7">
      <c r="A2170" s="9"/>
      <c r="B2170" s="9"/>
      <c r="C2170" s="9"/>
      <c r="D2170" s="9"/>
      <c r="E2170" s="9"/>
      <c r="F2170" s="22"/>
      <c r="G2170" s="9"/>
    </row>
    <row r="2171" spans="1:7">
      <c r="A2171" s="9"/>
      <c r="B2171" s="9"/>
      <c r="C2171" s="9"/>
      <c r="D2171" s="9"/>
      <c r="E2171" s="9"/>
      <c r="F2171" s="22"/>
      <c r="G2171" s="9"/>
    </row>
    <row r="2172" spans="1:7">
      <c r="A2172" s="9"/>
      <c r="B2172" s="9"/>
      <c r="C2172" s="9"/>
      <c r="D2172" s="9"/>
      <c r="E2172" s="9"/>
      <c r="F2172" s="22"/>
      <c r="G2172" s="9"/>
    </row>
    <row r="2173" spans="1:7">
      <c r="A2173" s="9"/>
      <c r="B2173" s="9"/>
      <c r="C2173" s="9"/>
      <c r="D2173" s="9"/>
      <c r="E2173" s="9"/>
      <c r="F2173" s="22"/>
      <c r="G2173" s="9"/>
    </row>
    <row r="2174" spans="1:7">
      <c r="A2174" s="9"/>
      <c r="B2174" s="9"/>
      <c r="C2174" s="9"/>
      <c r="D2174" s="9"/>
      <c r="E2174" s="9"/>
      <c r="F2174" s="22"/>
      <c r="G2174" s="9"/>
    </row>
    <row r="2175" spans="1:7">
      <c r="A2175" s="9"/>
      <c r="B2175" s="9"/>
      <c r="C2175" s="9"/>
      <c r="D2175" s="9"/>
      <c r="E2175" s="9"/>
      <c r="F2175" s="22"/>
      <c r="G2175" s="9"/>
    </row>
    <row r="2176" spans="1:7">
      <c r="A2176" s="9"/>
      <c r="B2176" s="9"/>
      <c r="C2176" s="9"/>
      <c r="D2176" s="9"/>
      <c r="E2176" s="9"/>
      <c r="F2176" s="22"/>
      <c r="G2176" s="9"/>
    </row>
    <row r="2177" spans="1:7">
      <c r="A2177" s="9"/>
      <c r="B2177" s="9"/>
      <c r="C2177" s="9"/>
      <c r="D2177" s="9"/>
      <c r="E2177" s="9"/>
      <c r="F2177" s="22"/>
      <c r="G2177" s="9"/>
    </row>
    <row r="2178" spans="1:7">
      <c r="A2178" s="9"/>
      <c r="B2178" s="9"/>
      <c r="C2178" s="9"/>
      <c r="D2178" s="9"/>
      <c r="E2178" s="9"/>
      <c r="F2178" s="22"/>
      <c r="G2178" s="9"/>
    </row>
    <row r="2179" spans="1:7">
      <c r="A2179" s="9"/>
      <c r="B2179" s="9"/>
      <c r="C2179" s="9"/>
      <c r="D2179" s="9"/>
      <c r="E2179" s="9"/>
      <c r="F2179" s="22"/>
      <c r="G2179" s="9"/>
    </row>
    <row r="2180" spans="1:7">
      <c r="A2180" s="9"/>
      <c r="B2180" s="9"/>
      <c r="C2180" s="9"/>
      <c r="D2180" s="9"/>
      <c r="E2180" s="9"/>
      <c r="F2180" s="22"/>
      <c r="G2180" s="9"/>
    </row>
    <row r="2181" spans="1:7">
      <c r="A2181" s="9"/>
      <c r="B2181" s="9"/>
      <c r="C2181" s="9"/>
      <c r="D2181" s="9"/>
      <c r="E2181" s="9"/>
      <c r="F2181" s="22"/>
      <c r="G2181" s="9"/>
    </row>
    <row r="2182" spans="1:7">
      <c r="A2182" s="9"/>
      <c r="B2182" s="9"/>
      <c r="C2182" s="9"/>
      <c r="D2182" s="9"/>
      <c r="E2182" s="9"/>
      <c r="F2182" s="22"/>
      <c r="G2182" s="9"/>
    </row>
    <row r="2183" spans="1:7">
      <c r="A2183" s="9"/>
      <c r="B2183" s="9"/>
      <c r="C2183" s="9"/>
      <c r="D2183" s="9"/>
      <c r="E2183" s="9"/>
      <c r="F2183" s="22"/>
      <c r="G2183" s="9"/>
    </row>
    <row r="2184" spans="1:7">
      <c r="A2184" s="9"/>
      <c r="B2184" s="9"/>
      <c r="C2184" s="9"/>
      <c r="D2184" s="9"/>
      <c r="E2184" s="9"/>
      <c r="F2184" s="22"/>
      <c r="G2184" s="9"/>
    </row>
    <row r="2185" spans="1:7">
      <c r="A2185" s="9"/>
      <c r="B2185" s="9"/>
      <c r="C2185" s="9"/>
      <c r="D2185" s="9"/>
      <c r="E2185" s="9"/>
      <c r="F2185" s="22"/>
      <c r="G2185" s="9"/>
    </row>
    <row r="2186" spans="1:7">
      <c r="A2186" s="9"/>
      <c r="B2186" s="9"/>
      <c r="C2186" s="9"/>
      <c r="D2186" s="9"/>
      <c r="E2186" s="9"/>
      <c r="F2186" s="22"/>
      <c r="G2186" s="9"/>
    </row>
    <row r="2187" spans="1:7">
      <c r="A2187" s="9"/>
      <c r="B2187" s="9"/>
      <c r="C2187" s="9"/>
      <c r="D2187" s="9"/>
      <c r="E2187" s="9"/>
      <c r="F2187" s="22"/>
      <c r="G2187" s="9"/>
    </row>
    <row r="2188" spans="1:7">
      <c r="A2188" s="9"/>
      <c r="B2188" s="9"/>
      <c r="C2188" s="9"/>
      <c r="D2188" s="9"/>
      <c r="E2188" s="9"/>
      <c r="F2188" s="22"/>
      <c r="G2188" s="9"/>
    </row>
    <row r="2189" spans="1:7">
      <c r="A2189" s="9"/>
      <c r="B2189" s="9"/>
      <c r="C2189" s="9"/>
      <c r="D2189" s="9"/>
      <c r="E2189" s="9"/>
      <c r="F2189" s="22"/>
      <c r="G2189" s="9"/>
    </row>
    <row r="2190" spans="1:7">
      <c r="A2190" s="9"/>
      <c r="B2190" s="9"/>
      <c r="C2190" s="9"/>
      <c r="D2190" s="9"/>
      <c r="E2190" s="9"/>
      <c r="F2190" s="22"/>
      <c r="G2190" s="9"/>
    </row>
    <row r="2191" spans="1:7">
      <c r="A2191" s="9"/>
      <c r="B2191" s="9"/>
      <c r="C2191" s="9"/>
      <c r="D2191" s="9"/>
      <c r="E2191" s="9"/>
      <c r="F2191" s="22"/>
      <c r="G2191" s="9"/>
    </row>
    <row r="2192" spans="1:7">
      <c r="A2192" s="9"/>
      <c r="B2192" s="9"/>
      <c r="C2192" s="9"/>
      <c r="D2192" s="9"/>
      <c r="E2192" s="9"/>
      <c r="F2192" s="22"/>
      <c r="G2192" s="9"/>
    </row>
    <row r="2193" spans="1:7">
      <c r="A2193" s="9"/>
      <c r="B2193" s="9"/>
      <c r="C2193" s="9"/>
      <c r="D2193" s="9"/>
      <c r="E2193" s="9"/>
      <c r="F2193" s="22"/>
      <c r="G2193" s="9"/>
    </row>
    <row r="2194" spans="1:7">
      <c r="A2194" s="9"/>
      <c r="B2194" s="9"/>
      <c r="C2194" s="9"/>
      <c r="D2194" s="9"/>
      <c r="E2194" s="9"/>
      <c r="F2194" s="22"/>
      <c r="G2194" s="9"/>
    </row>
    <row r="2195" spans="1:7">
      <c r="A2195" s="9"/>
      <c r="B2195" s="9"/>
      <c r="C2195" s="9"/>
      <c r="D2195" s="9"/>
      <c r="E2195" s="9"/>
      <c r="F2195" s="22"/>
      <c r="G2195" s="9"/>
    </row>
    <row r="2196" spans="1:7">
      <c r="A2196" s="9"/>
      <c r="B2196" s="9"/>
      <c r="C2196" s="9"/>
      <c r="D2196" s="9"/>
      <c r="E2196" s="9"/>
      <c r="F2196" s="22"/>
      <c r="G2196" s="9"/>
    </row>
    <row r="2197" spans="1:7">
      <c r="A2197" s="9"/>
      <c r="B2197" s="9"/>
      <c r="C2197" s="9"/>
      <c r="D2197" s="9"/>
      <c r="E2197" s="9"/>
      <c r="F2197" s="22"/>
      <c r="G2197" s="9"/>
    </row>
    <row r="2198" spans="1:7">
      <c r="A2198" s="9"/>
      <c r="B2198" s="9"/>
      <c r="C2198" s="9"/>
      <c r="D2198" s="9"/>
      <c r="E2198" s="9"/>
      <c r="F2198" s="22"/>
      <c r="G2198" s="9"/>
    </row>
    <row r="2199" spans="1:7">
      <c r="A2199" s="9"/>
      <c r="B2199" s="9"/>
      <c r="C2199" s="9"/>
      <c r="D2199" s="9"/>
      <c r="E2199" s="9"/>
      <c r="F2199" s="22"/>
      <c r="G2199" s="9"/>
    </row>
    <row r="2200" spans="1:7">
      <c r="A2200" s="9"/>
      <c r="B2200" s="9"/>
      <c r="C2200" s="9"/>
      <c r="D2200" s="9"/>
      <c r="E2200" s="9"/>
      <c r="F2200" s="22"/>
      <c r="G2200" s="9"/>
    </row>
    <row r="2201" spans="1:7">
      <c r="A2201" s="9"/>
      <c r="B2201" s="9"/>
      <c r="C2201" s="9"/>
      <c r="D2201" s="9"/>
      <c r="E2201" s="9"/>
      <c r="F2201" s="22"/>
      <c r="G2201" s="9"/>
    </row>
    <row r="2202" spans="1:7">
      <c r="A2202" s="9"/>
      <c r="B2202" s="9"/>
      <c r="C2202" s="9"/>
      <c r="D2202" s="9"/>
      <c r="E2202" s="9"/>
      <c r="F2202" s="22"/>
      <c r="G2202" s="9"/>
    </row>
    <row r="2203" spans="1:7">
      <c r="A2203" s="9"/>
      <c r="B2203" s="9"/>
      <c r="C2203" s="9"/>
      <c r="D2203" s="9"/>
      <c r="E2203" s="9"/>
      <c r="F2203" s="22"/>
      <c r="G2203" s="9"/>
    </row>
    <row r="2204" spans="1:7">
      <c r="A2204" s="9"/>
      <c r="B2204" s="9"/>
      <c r="C2204" s="9"/>
      <c r="D2204" s="9"/>
      <c r="E2204" s="9"/>
      <c r="F2204" s="22"/>
      <c r="G2204" s="9"/>
    </row>
    <row r="2205" spans="1:7">
      <c r="A2205" s="9"/>
      <c r="B2205" s="9"/>
      <c r="C2205" s="9"/>
      <c r="D2205" s="9"/>
      <c r="E2205" s="9"/>
      <c r="F2205" s="22"/>
      <c r="G2205" s="9"/>
    </row>
    <row r="2206" spans="1:7">
      <c r="A2206" s="9"/>
      <c r="B2206" s="9"/>
      <c r="C2206" s="9"/>
      <c r="D2206" s="9"/>
      <c r="E2206" s="9"/>
      <c r="F2206" s="22"/>
      <c r="G2206" s="9"/>
    </row>
    <row r="2207" spans="1:7">
      <c r="A2207" s="9"/>
      <c r="B2207" s="9"/>
      <c r="C2207" s="9"/>
      <c r="D2207" s="9"/>
      <c r="E2207" s="9"/>
      <c r="F2207" s="22"/>
      <c r="G2207" s="9"/>
    </row>
    <row r="2208" spans="1:7">
      <c r="A2208" s="9"/>
      <c r="B2208" s="9"/>
      <c r="C2208" s="9"/>
      <c r="D2208" s="9"/>
      <c r="E2208" s="9"/>
      <c r="F2208" s="22"/>
      <c r="G2208" s="9"/>
    </row>
    <row r="2209" spans="1:7">
      <c r="A2209" s="9"/>
      <c r="B2209" s="9"/>
      <c r="C2209" s="9"/>
      <c r="D2209" s="9"/>
      <c r="E2209" s="9"/>
      <c r="F2209" s="22"/>
      <c r="G2209" s="9"/>
    </row>
    <row r="2210" spans="1:7">
      <c r="A2210" s="9"/>
      <c r="B2210" s="9"/>
      <c r="C2210" s="9"/>
      <c r="D2210" s="9"/>
      <c r="E2210" s="9"/>
      <c r="F2210" s="22"/>
      <c r="G2210" s="9"/>
    </row>
    <row r="2211" spans="1:7">
      <c r="A2211" s="9"/>
      <c r="B2211" s="9"/>
      <c r="C2211" s="9"/>
      <c r="D2211" s="9"/>
      <c r="E2211" s="9"/>
      <c r="F2211" s="22"/>
      <c r="G2211" s="9"/>
    </row>
    <row r="2212" spans="1:7">
      <c r="A2212" s="9"/>
      <c r="B2212" s="9"/>
      <c r="C2212" s="9"/>
      <c r="D2212" s="9"/>
      <c r="E2212" s="9"/>
      <c r="F2212" s="22"/>
      <c r="G2212" s="9"/>
    </row>
    <row r="2213" spans="1:7">
      <c r="A2213" s="9"/>
      <c r="B2213" s="9"/>
      <c r="C2213" s="9"/>
      <c r="D2213" s="9"/>
      <c r="E2213" s="9"/>
      <c r="F2213" s="22"/>
      <c r="G2213" s="9"/>
    </row>
    <row r="2214" spans="1:7">
      <c r="A2214" s="9"/>
      <c r="B2214" s="9"/>
      <c r="C2214" s="9"/>
      <c r="D2214" s="9"/>
      <c r="E2214" s="9"/>
      <c r="F2214" s="22"/>
      <c r="G2214" s="9"/>
    </row>
    <row r="2215" spans="1:7">
      <c r="A2215" s="9"/>
      <c r="B2215" s="9"/>
      <c r="C2215" s="9"/>
      <c r="D2215" s="9"/>
      <c r="E2215" s="9"/>
      <c r="F2215" s="22"/>
      <c r="G2215" s="9"/>
    </row>
    <row r="2216" spans="1:7">
      <c r="A2216" s="9"/>
      <c r="B2216" s="9"/>
      <c r="C2216" s="9"/>
      <c r="D2216" s="9"/>
      <c r="E2216" s="9"/>
      <c r="F2216" s="22"/>
      <c r="G2216" s="9"/>
    </row>
    <row r="2217" spans="1:7">
      <c r="A2217" s="9"/>
      <c r="B2217" s="9"/>
      <c r="C2217" s="9"/>
      <c r="D2217" s="9"/>
      <c r="E2217" s="9"/>
      <c r="F2217" s="22"/>
      <c r="G2217" s="9"/>
    </row>
    <row r="2218" spans="1:7">
      <c r="A2218" s="9"/>
      <c r="B2218" s="9"/>
      <c r="C2218" s="9"/>
      <c r="D2218" s="9"/>
      <c r="E2218" s="9"/>
      <c r="F2218" s="22"/>
      <c r="G2218" s="9"/>
    </row>
    <row r="2219" spans="1:7">
      <c r="A2219" s="9"/>
      <c r="B2219" s="9"/>
      <c r="C2219" s="9"/>
      <c r="D2219" s="9"/>
      <c r="E2219" s="9"/>
      <c r="F2219" s="22"/>
      <c r="G2219" s="9"/>
    </row>
    <row r="2220" spans="1:7">
      <c r="A2220" s="9"/>
      <c r="B2220" s="9"/>
      <c r="C2220" s="9"/>
      <c r="D2220" s="9"/>
      <c r="E2220" s="9"/>
      <c r="F2220" s="22"/>
      <c r="G2220" s="9"/>
    </row>
    <row r="2221" spans="1:7">
      <c r="A2221" s="9"/>
      <c r="B2221" s="9"/>
      <c r="C2221" s="9"/>
      <c r="D2221" s="9"/>
      <c r="E2221" s="9"/>
      <c r="F2221" s="22"/>
      <c r="G2221" s="9"/>
    </row>
    <row r="2222" spans="1:7">
      <c r="A2222" s="9"/>
      <c r="B2222" s="9"/>
      <c r="C2222" s="9"/>
      <c r="D2222" s="9"/>
      <c r="E2222" s="9"/>
      <c r="F2222" s="22"/>
      <c r="G2222" s="9"/>
    </row>
    <row r="2223" spans="1:7">
      <c r="A2223" s="9"/>
      <c r="B2223" s="9"/>
      <c r="C2223" s="9"/>
      <c r="D2223" s="9"/>
      <c r="E2223" s="9"/>
      <c r="F2223" s="22"/>
      <c r="G2223" s="9"/>
    </row>
    <row r="2224" spans="1:7">
      <c r="A2224" s="9"/>
      <c r="B2224" s="9"/>
      <c r="C2224" s="9"/>
      <c r="D2224" s="9"/>
      <c r="E2224" s="9"/>
      <c r="F2224" s="22"/>
      <c r="G2224" s="9"/>
    </row>
    <row r="2225" spans="1:7">
      <c r="A2225" s="9"/>
      <c r="B2225" s="9"/>
      <c r="C2225" s="9"/>
      <c r="D2225" s="9"/>
      <c r="E2225" s="9"/>
      <c r="F2225" s="22"/>
      <c r="G2225" s="9"/>
    </row>
    <row r="2226" spans="1:7">
      <c r="A2226" s="9"/>
      <c r="B2226" s="9"/>
      <c r="C2226" s="9"/>
      <c r="D2226" s="9"/>
      <c r="E2226" s="9"/>
      <c r="F2226" s="22"/>
      <c r="G2226" s="9"/>
    </row>
    <row r="2227" spans="1:7">
      <c r="A2227" s="9"/>
      <c r="B2227" s="9"/>
      <c r="C2227" s="9"/>
      <c r="D2227" s="9"/>
      <c r="E2227" s="9"/>
      <c r="F2227" s="22"/>
      <c r="G2227" s="9"/>
    </row>
    <row r="2228" spans="1:7">
      <c r="A2228" s="9"/>
      <c r="B2228" s="9"/>
      <c r="C2228" s="9"/>
      <c r="D2228" s="9"/>
      <c r="E2228" s="9"/>
      <c r="F2228" s="22"/>
      <c r="G2228" s="9"/>
    </row>
    <row r="2229" spans="1:7">
      <c r="A2229" s="9"/>
      <c r="B2229" s="9"/>
      <c r="C2229" s="9"/>
      <c r="D2229" s="9"/>
      <c r="E2229" s="9"/>
      <c r="F2229" s="22"/>
      <c r="G2229" s="9"/>
    </row>
    <row r="2230" spans="1:7">
      <c r="A2230" s="9"/>
      <c r="B2230" s="9"/>
      <c r="C2230" s="9"/>
      <c r="D2230" s="9"/>
      <c r="E2230" s="9"/>
      <c r="F2230" s="22"/>
      <c r="G2230" s="9"/>
    </row>
    <row r="2231" spans="1:7">
      <c r="A2231" s="9"/>
      <c r="B2231" s="9"/>
      <c r="C2231" s="9"/>
      <c r="D2231" s="9"/>
      <c r="E2231" s="9"/>
      <c r="F2231" s="22"/>
      <c r="G2231" s="9"/>
    </row>
    <row r="2232" spans="1:7">
      <c r="A2232" s="9"/>
      <c r="B2232" s="9"/>
      <c r="C2232" s="9"/>
      <c r="D2232" s="9"/>
      <c r="E2232" s="9"/>
      <c r="F2232" s="22"/>
      <c r="G2232" s="9"/>
    </row>
    <row r="2233" spans="1:7">
      <c r="A2233" s="9"/>
      <c r="B2233" s="9"/>
      <c r="C2233" s="9"/>
      <c r="D2233" s="9"/>
      <c r="E2233" s="9"/>
      <c r="F2233" s="22"/>
      <c r="G2233" s="9"/>
    </row>
    <row r="2234" spans="1:7">
      <c r="A2234" s="9"/>
      <c r="B2234" s="9"/>
      <c r="C2234" s="9"/>
      <c r="D2234" s="9"/>
      <c r="E2234" s="9"/>
      <c r="F2234" s="22"/>
      <c r="G2234" s="9"/>
    </row>
    <row r="2235" spans="1:7">
      <c r="A2235" s="9"/>
      <c r="B2235" s="9"/>
      <c r="C2235" s="9"/>
      <c r="D2235" s="9"/>
      <c r="E2235" s="9"/>
      <c r="F2235" s="22"/>
      <c r="G2235" s="9"/>
    </row>
    <row r="2236" spans="1:7">
      <c r="A2236" s="9"/>
      <c r="B2236" s="9"/>
      <c r="C2236" s="9"/>
      <c r="D2236" s="9"/>
      <c r="E2236" s="9"/>
      <c r="F2236" s="22"/>
      <c r="G2236" s="9"/>
    </row>
    <row r="2237" spans="1:7">
      <c r="A2237" s="9"/>
      <c r="B2237" s="9"/>
      <c r="C2237" s="9"/>
      <c r="D2237" s="9"/>
      <c r="E2237" s="9"/>
      <c r="F2237" s="22"/>
      <c r="G2237" s="9"/>
    </row>
    <row r="2238" spans="1:7">
      <c r="A2238" s="9"/>
      <c r="B2238" s="9"/>
      <c r="C2238" s="9"/>
      <c r="D2238" s="9"/>
      <c r="E2238" s="9"/>
      <c r="F2238" s="22"/>
      <c r="G2238" s="9"/>
    </row>
    <row r="2239" spans="1:7">
      <c r="A2239" s="9"/>
      <c r="B2239" s="9"/>
      <c r="C2239" s="9"/>
      <c r="D2239" s="9"/>
      <c r="E2239" s="9"/>
      <c r="F2239" s="22"/>
      <c r="G2239" s="9"/>
    </row>
    <row r="2240" spans="1:7">
      <c r="A2240" s="9"/>
      <c r="B2240" s="9"/>
      <c r="C2240" s="9"/>
      <c r="D2240" s="9"/>
      <c r="E2240" s="9"/>
      <c r="F2240" s="22"/>
      <c r="G2240" s="9"/>
    </row>
    <row r="2241" spans="1:7">
      <c r="A2241" s="9"/>
      <c r="B2241" s="9"/>
      <c r="C2241" s="9"/>
      <c r="D2241" s="9"/>
      <c r="E2241" s="9"/>
      <c r="F2241" s="22"/>
      <c r="G2241" s="9"/>
    </row>
    <row r="2242" spans="1:7">
      <c r="A2242" s="9"/>
      <c r="B2242" s="9"/>
      <c r="C2242" s="9"/>
      <c r="D2242" s="9"/>
      <c r="E2242" s="9"/>
      <c r="F2242" s="22"/>
      <c r="G2242" s="9"/>
    </row>
    <row r="2243" spans="1:7">
      <c r="A2243" s="9"/>
      <c r="B2243" s="9"/>
      <c r="C2243" s="9"/>
      <c r="D2243" s="9"/>
      <c r="E2243" s="9"/>
      <c r="F2243" s="22"/>
      <c r="G2243" s="9"/>
    </row>
    <row r="2244" spans="1:7">
      <c r="A2244" s="9"/>
      <c r="B2244" s="9"/>
      <c r="C2244" s="9"/>
      <c r="D2244" s="9"/>
      <c r="E2244" s="9"/>
      <c r="F2244" s="22"/>
      <c r="G2244" s="9"/>
    </row>
    <row r="2245" spans="1:7">
      <c r="A2245" s="9"/>
      <c r="B2245" s="9"/>
      <c r="C2245" s="9"/>
      <c r="D2245" s="9"/>
      <c r="E2245" s="9"/>
      <c r="F2245" s="22"/>
      <c r="G2245" s="9"/>
    </row>
    <row r="2246" spans="1:7">
      <c r="A2246" s="9"/>
      <c r="B2246" s="9"/>
      <c r="C2246" s="9"/>
      <c r="D2246" s="9"/>
      <c r="E2246" s="9"/>
      <c r="F2246" s="22"/>
      <c r="G2246" s="9"/>
    </row>
    <row r="2247" spans="1:7">
      <c r="A2247" s="9"/>
      <c r="B2247" s="9"/>
      <c r="C2247" s="9"/>
      <c r="D2247" s="9"/>
      <c r="E2247" s="9"/>
      <c r="F2247" s="22"/>
      <c r="G2247" s="9"/>
    </row>
    <row r="2248" spans="1:7">
      <c r="A2248" s="9"/>
      <c r="B2248" s="9"/>
      <c r="C2248" s="9"/>
      <c r="D2248" s="9"/>
      <c r="E2248" s="9"/>
      <c r="F2248" s="22"/>
      <c r="G2248" s="9"/>
    </row>
    <row r="2249" spans="1:7">
      <c r="A2249" s="9"/>
      <c r="B2249" s="9"/>
      <c r="C2249" s="9"/>
      <c r="D2249" s="9"/>
      <c r="E2249" s="9"/>
      <c r="F2249" s="22"/>
      <c r="G2249" s="9"/>
    </row>
    <row r="2250" spans="1:7">
      <c r="A2250" s="9"/>
      <c r="B2250" s="9"/>
      <c r="C2250" s="9"/>
      <c r="D2250" s="9"/>
      <c r="E2250" s="9"/>
      <c r="F2250" s="22"/>
      <c r="G2250" s="9"/>
    </row>
    <row r="2251" spans="1:7">
      <c r="A2251" s="9"/>
      <c r="B2251" s="9"/>
      <c r="C2251" s="9"/>
      <c r="D2251" s="9"/>
      <c r="E2251" s="9"/>
      <c r="F2251" s="22"/>
      <c r="G2251" s="9"/>
    </row>
    <row r="2252" spans="1:7">
      <c r="A2252" s="9"/>
      <c r="B2252" s="9"/>
      <c r="C2252" s="9"/>
      <c r="D2252" s="9"/>
      <c r="E2252" s="9"/>
      <c r="F2252" s="22"/>
      <c r="G2252" s="9"/>
    </row>
    <row r="2253" spans="1:7">
      <c r="A2253" s="9"/>
      <c r="B2253" s="9"/>
      <c r="C2253" s="9"/>
      <c r="D2253" s="9"/>
      <c r="E2253" s="9"/>
      <c r="F2253" s="22"/>
      <c r="G2253" s="9"/>
    </row>
    <row r="2254" spans="1:7">
      <c r="A2254" s="9"/>
      <c r="B2254" s="9"/>
      <c r="C2254" s="9"/>
      <c r="D2254" s="9"/>
      <c r="E2254" s="9"/>
      <c r="F2254" s="22"/>
      <c r="G2254" s="9"/>
    </row>
    <row r="2255" spans="1:7">
      <c r="A2255" s="9"/>
      <c r="B2255" s="9"/>
      <c r="C2255" s="9"/>
      <c r="D2255" s="9"/>
      <c r="E2255" s="9"/>
      <c r="F2255" s="22"/>
      <c r="G2255" s="9"/>
    </row>
    <row r="2256" spans="1:7">
      <c r="A2256" s="9"/>
      <c r="B2256" s="9"/>
      <c r="C2256" s="9"/>
      <c r="D2256" s="9"/>
      <c r="E2256" s="9"/>
      <c r="F2256" s="22"/>
      <c r="G2256" s="9"/>
    </row>
    <row r="2257" spans="1:7">
      <c r="A2257" s="9"/>
      <c r="B2257" s="9"/>
      <c r="C2257" s="9"/>
      <c r="D2257" s="9"/>
      <c r="E2257" s="9"/>
      <c r="F2257" s="22"/>
      <c r="G2257" s="9"/>
    </row>
    <row r="2258" spans="1:7">
      <c r="A2258" s="9"/>
      <c r="B2258" s="9"/>
      <c r="C2258" s="9"/>
      <c r="D2258" s="9"/>
      <c r="E2258" s="9"/>
      <c r="F2258" s="22"/>
      <c r="G2258" s="9"/>
    </row>
    <row r="2259" spans="1:7">
      <c r="A2259" s="9"/>
      <c r="B2259" s="9"/>
      <c r="C2259" s="9"/>
      <c r="D2259" s="9"/>
      <c r="E2259" s="9"/>
      <c r="F2259" s="22"/>
      <c r="G2259" s="9"/>
    </row>
    <row r="2260" spans="1:7">
      <c r="A2260" s="9"/>
      <c r="B2260" s="9"/>
      <c r="C2260" s="9"/>
      <c r="D2260" s="9"/>
      <c r="E2260" s="9"/>
      <c r="F2260" s="22"/>
      <c r="G2260" s="9"/>
    </row>
    <row r="2261" spans="1:7">
      <c r="A2261" s="9"/>
      <c r="B2261" s="9"/>
      <c r="C2261" s="9"/>
      <c r="D2261" s="9"/>
      <c r="E2261" s="9"/>
      <c r="F2261" s="22"/>
      <c r="G2261" s="9"/>
    </row>
    <row r="2262" spans="1:7">
      <c r="A2262" s="9"/>
      <c r="B2262" s="9"/>
      <c r="C2262" s="9"/>
      <c r="D2262" s="9"/>
      <c r="E2262" s="9"/>
      <c r="F2262" s="22"/>
      <c r="G2262" s="9"/>
    </row>
    <row r="2263" spans="1:7">
      <c r="A2263" s="9"/>
      <c r="B2263" s="9"/>
      <c r="C2263" s="9"/>
      <c r="D2263" s="9"/>
      <c r="E2263" s="9"/>
      <c r="F2263" s="22"/>
      <c r="G2263" s="9"/>
    </row>
    <row r="2264" spans="1:7">
      <c r="A2264" s="9"/>
      <c r="B2264" s="9"/>
      <c r="C2264" s="9"/>
      <c r="D2264" s="9"/>
      <c r="E2264" s="9"/>
      <c r="F2264" s="22"/>
      <c r="G2264" s="9"/>
    </row>
    <row r="2265" spans="1:7">
      <c r="A2265" s="9"/>
      <c r="B2265" s="9"/>
      <c r="C2265" s="9"/>
      <c r="D2265" s="9"/>
      <c r="E2265" s="9"/>
      <c r="F2265" s="22"/>
      <c r="G2265" s="9"/>
    </row>
    <row r="2266" spans="1:7">
      <c r="A2266" s="9"/>
      <c r="B2266" s="9"/>
      <c r="C2266" s="9"/>
      <c r="D2266" s="9"/>
      <c r="E2266" s="9"/>
      <c r="F2266" s="22"/>
      <c r="G2266" s="9"/>
    </row>
    <row r="2267" spans="1:7">
      <c r="A2267" s="9"/>
      <c r="B2267" s="9"/>
      <c r="C2267" s="9"/>
      <c r="D2267" s="9"/>
      <c r="E2267" s="9"/>
      <c r="F2267" s="22"/>
      <c r="G2267" s="9"/>
    </row>
    <row r="2268" spans="1:7">
      <c r="A2268" s="9"/>
      <c r="B2268" s="9"/>
      <c r="C2268" s="9"/>
      <c r="D2268" s="9"/>
      <c r="E2268" s="9"/>
      <c r="F2268" s="22"/>
      <c r="G2268" s="9"/>
    </row>
    <row r="2269" spans="1:7">
      <c r="A2269" s="9"/>
      <c r="B2269" s="9"/>
      <c r="C2269" s="9"/>
      <c r="D2269" s="9"/>
      <c r="E2269" s="9"/>
      <c r="F2269" s="22"/>
      <c r="G2269" s="9"/>
    </row>
    <row r="2270" spans="1:7">
      <c r="A2270" s="9"/>
      <c r="B2270" s="9"/>
      <c r="C2270" s="9"/>
      <c r="D2270" s="9"/>
      <c r="E2270" s="9"/>
      <c r="F2270" s="22"/>
      <c r="G2270" s="9"/>
    </row>
    <row r="2271" spans="1:7">
      <c r="A2271" s="9"/>
      <c r="B2271" s="9"/>
      <c r="C2271" s="9"/>
      <c r="D2271" s="9"/>
      <c r="E2271" s="9"/>
      <c r="F2271" s="22"/>
      <c r="G2271" s="9"/>
    </row>
    <row r="2272" spans="1:7">
      <c r="A2272" s="9"/>
      <c r="B2272" s="9"/>
      <c r="C2272" s="9"/>
      <c r="D2272" s="9"/>
      <c r="E2272" s="9"/>
      <c r="F2272" s="22"/>
      <c r="G2272" s="9"/>
    </row>
    <row r="2273" spans="1:7">
      <c r="A2273" s="9"/>
      <c r="B2273" s="9"/>
      <c r="C2273" s="9"/>
      <c r="D2273" s="9"/>
      <c r="E2273" s="9"/>
      <c r="F2273" s="22"/>
      <c r="G2273" s="9"/>
    </row>
    <row r="2274" spans="1:7">
      <c r="A2274" s="9"/>
      <c r="B2274" s="9"/>
      <c r="C2274" s="9"/>
      <c r="D2274" s="9"/>
      <c r="E2274" s="9"/>
      <c r="F2274" s="22"/>
      <c r="G2274" s="9"/>
    </row>
    <row r="2275" spans="1:7">
      <c r="A2275" s="9"/>
      <c r="B2275" s="9"/>
      <c r="C2275" s="9"/>
      <c r="D2275" s="9"/>
      <c r="E2275" s="9"/>
      <c r="F2275" s="22"/>
      <c r="G2275" s="9"/>
    </row>
    <row r="2276" spans="1:7">
      <c r="A2276" s="9"/>
      <c r="B2276" s="9"/>
      <c r="C2276" s="9"/>
      <c r="D2276" s="9"/>
      <c r="E2276" s="9"/>
      <c r="F2276" s="22"/>
      <c r="G2276" s="9"/>
    </row>
    <row r="2277" spans="1:7">
      <c r="A2277" s="9"/>
      <c r="B2277" s="9"/>
      <c r="C2277" s="9"/>
      <c r="D2277" s="9"/>
      <c r="E2277" s="9"/>
      <c r="F2277" s="22"/>
      <c r="G2277" s="9"/>
    </row>
    <row r="2278" spans="1:7">
      <c r="A2278" s="9"/>
      <c r="B2278" s="9"/>
      <c r="C2278" s="9"/>
      <c r="D2278" s="9"/>
      <c r="E2278" s="9"/>
      <c r="F2278" s="22"/>
      <c r="G2278" s="9"/>
    </row>
    <row r="2279" spans="1:7">
      <c r="A2279" s="9"/>
      <c r="B2279" s="9"/>
      <c r="C2279" s="9"/>
      <c r="D2279" s="9"/>
      <c r="E2279" s="9"/>
      <c r="F2279" s="22"/>
      <c r="G2279" s="9"/>
    </row>
    <row r="2280" spans="1:7">
      <c r="A2280" s="9"/>
      <c r="B2280" s="9"/>
      <c r="C2280" s="9"/>
      <c r="D2280" s="9"/>
      <c r="E2280" s="9"/>
      <c r="F2280" s="22"/>
      <c r="G2280" s="9"/>
    </row>
    <row r="2281" spans="1:7">
      <c r="A2281" s="9"/>
      <c r="B2281" s="9"/>
      <c r="C2281" s="9"/>
      <c r="D2281" s="9"/>
      <c r="E2281" s="9"/>
      <c r="F2281" s="22"/>
      <c r="G2281" s="9"/>
    </row>
    <row r="2282" spans="1:7">
      <c r="A2282" s="9"/>
      <c r="B2282" s="9"/>
      <c r="C2282" s="9"/>
      <c r="D2282" s="9"/>
      <c r="E2282" s="9"/>
      <c r="F2282" s="22"/>
      <c r="G2282" s="9"/>
    </row>
    <row r="2283" spans="1:7">
      <c r="A2283" s="9"/>
      <c r="B2283" s="9"/>
      <c r="C2283" s="9"/>
      <c r="D2283" s="9"/>
      <c r="E2283" s="9"/>
      <c r="F2283" s="22"/>
      <c r="G2283" s="9"/>
    </row>
    <row r="2284" spans="1:7">
      <c r="A2284" s="9"/>
      <c r="B2284" s="9"/>
      <c r="C2284" s="9"/>
      <c r="D2284" s="9"/>
      <c r="E2284" s="9"/>
      <c r="F2284" s="22"/>
      <c r="G2284" s="9"/>
    </row>
    <row r="2285" spans="1:7">
      <c r="A2285" s="9"/>
      <c r="B2285" s="9"/>
      <c r="C2285" s="9"/>
      <c r="D2285" s="9"/>
      <c r="E2285" s="9"/>
      <c r="F2285" s="22"/>
      <c r="G2285" s="9"/>
    </row>
    <row r="2286" spans="1:7">
      <c r="A2286" s="9"/>
      <c r="B2286" s="9"/>
      <c r="C2286" s="9"/>
      <c r="D2286" s="9"/>
      <c r="E2286" s="9"/>
      <c r="F2286" s="22"/>
      <c r="G2286" s="9"/>
    </row>
    <row r="2287" spans="1:7">
      <c r="A2287" s="9"/>
      <c r="B2287" s="9"/>
      <c r="C2287" s="9"/>
      <c r="D2287" s="9"/>
      <c r="E2287" s="9"/>
      <c r="F2287" s="22"/>
      <c r="G2287" s="9"/>
    </row>
    <row r="2288" spans="1:7">
      <c r="A2288" s="9"/>
      <c r="B2288" s="9"/>
      <c r="C2288" s="9"/>
      <c r="D2288" s="9"/>
      <c r="E2288" s="9"/>
      <c r="F2288" s="22"/>
      <c r="G2288" s="9"/>
    </row>
    <row r="2289" spans="1:7">
      <c r="A2289" s="9"/>
      <c r="B2289" s="9"/>
      <c r="C2289" s="9"/>
      <c r="D2289" s="9"/>
      <c r="E2289" s="9"/>
      <c r="F2289" s="22"/>
      <c r="G2289" s="9"/>
    </row>
    <row r="2290" spans="1:7">
      <c r="A2290" s="9"/>
      <c r="B2290" s="9"/>
      <c r="C2290" s="9"/>
      <c r="D2290" s="9"/>
      <c r="E2290" s="9"/>
      <c r="F2290" s="22"/>
      <c r="G2290" s="9"/>
    </row>
    <row r="2291" spans="1:7">
      <c r="A2291" s="9"/>
      <c r="B2291" s="9"/>
      <c r="C2291" s="9"/>
      <c r="D2291" s="9"/>
      <c r="E2291" s="9"/>
      <c r="F2291" s="22"/>
      <c r="G2291" s="9"/>
    </row>
    <row r="2292" spans="1:7">
      <c r="A2292" s="9"/>
      <c r="B2292" s="9"/>
      <c r="C2292" s="9"/>
      <c r="D2292" s="9"/>
      <c r="E2292" s="9"/>
      <c r="F2292" s="22"/>
      <c r="G2292" s="9"/>
    </row>
    <row r="2293" spans="1:7">
      <c r="A2293" s="9"/>
      <c r="B2293" s="9"/>
      <c r="C2293" s="9"/>
      <c r="D2293" s="9"/>
      <c r="E2293" s="9"/>
      <c r="F2293" s="22"/>
      <c r="G2293" s="9"/>
    </row>
    <row r="2294" spans="1:7">
      <c r="A2294" s="9"/>
      <c r="B2294" s="9"/>
      <c r="C2294" s="9"/>
      <c r="D2294" s="9"/>
      <c r="E2294" s="9"/>
      <c r="F2294" s="22"/>
      <c r="G2294" s="9"/>
    </row>
    <row r="2295" spans="1:7">
      <c r="A2295" s="9"/>
      <c r="B2295" s="9"/>
      <c r="C2295" s="9"/>
      <c r="D2295" s="9"/>
      <c r="E2295" s="9"/>
      <c r="F2295" s="22"/>
      <c r="G2295" s="9"/>
    </row>
    <row r="2296" spans="1:7">
      <c r="A2296" s="9"/>
      <c r="B2296" s="9"/>
      <c r="C2296" s="9"/>
      <c r="D2296" s="9"/>
      <c r="E2296" s="9"/>
      <c r="F2296" s="22"/>
      <c r="G2296" s="9"/>
    </row>
    <row r="2297" spans="1:7">
      <c r="A2297" s="9"/>
      <c r="B2297" s="9"/>
      <c r="C2297" s="9"/>
      <c r="D2297" s="9"/>
      <c r="E2297" s="9"/>
      <c r="F2297" s="22"/>
      <c r="G2297" s="9"/>
    </row>
    <row r="2298" spans="1:7">
      <c r="A2298" s="9"/>
      <c r="B2298" s="9"/>
      <c r="C2298" s="9"/>
      <c r="D2298" s="9"/>
      <c r="E2298" s="9"/>
      <c r="F2298" s="22"/>
      <c r="G2298" s="9"/>
    </row>
    <row r="2299" spans="1:7">
      <c r="A2299" s="9"/>
      <c r="B2299" s="9"/>
      <c r="C2299" s="9"/>
      <c r="D2299" s="9"/>
      <c r="E2299" s="9"/>
      <c r="F2299" s="22"/>
      <c r="G2299" s="9"/>
    </row>
    <row r="2300" spans="1:7">
      <c r="A2300" s="9"/>
      <c r="B2300" s="9"/>
      <c r="C2300" s="9"/>
      <c r="D2300" s="9"/>
      <c r="E2300" s="9"/>
      <c r="F2300" s="22"/>
      <c r="G2300" s="9"/>
    </row>
    <row r="2301" spans="1:7">
      <c r="A2301" s="9"/>
      <c r="B2301" s="9"/>
      <c r="C2301" s="9"/>
      <c r="D2301" s="9"/>
      <c r="E2301" s="9"/>
      <c r="F2301" s="22"/>
      <c r="G2301" s="9"/>
    </row>
    <row r="2302" spans="1:7">
      <c r="A2302" s="9"/>
      <c r="B2302" s="9"/>
      <c r="C2302" s="9"/>
      <c r="D2302" s="9"/>
      <c r="E2302" s="9"/>
      <c r="F2302" s="22"/>
      <c r="G2302" s="9"/>
    </row>
    <row r="2303" spans="1:7">
      <c r="A2303" s="9"/>
      <c r="B2303" s="9"/>
      <c r="C2303" s="9"/>
      <c r="D2303" s="9"/>
      <c r="E2303" s="9"/>
      <c r="F2303" s="22"/>
      <c r="G2303" s="9"/>
    </row>
    <row r="2304" spans="1:7">
      <c r="A2304" s="9"/>
      <c r="B2304" s="9"/>
      <c r="C2304" s="9"/>
      <c r="D2304" s="9"/>
      <c r="E2304" s="9"/>
      <c r="F2304" s="22"/>
      <c r="G2304" s="9"/>
    </row>
    <row r="2305" spans="1:7">
      <c r="A2305" s="9"/>
      <c r="B2305" s="9"/>
      <c r="C2305" s="9"/>
      <c r="D2305" s="9"/>
      <c r="E2305" s="9"/>
      <c r="F2305" s="22"/>
      <c r="G2305" s="9"/>
    </row>
    <row r="2306" spans="1:7">
      <c r="A2306" s="9"/>
      <c r="B2306" s="9"/>
      <c r="C2306" s="9"/>
      <c r="D2306" s="9"/>
      <c r="E2306" s="9"/>
      <c r="F2306" s="22"/>
      <c r="G2306" s="9"/>
    </row>
    <row r="2307" spans="1:7">
      <c r="A2307" s="9"/>
      <c r="B2307" s="9"/>
      <c r="C2307" s="9"/>
      <c r="D2307" s="9"/>
      <c r="E2307" s="9"/>
      <c r="F2307" s="22"/>
      <c r="G2307" s="9"/>
    </row>
    <row r="2308" spans="1:7">
      <c r="A2308" s="9"/>
      <c r="B2308" s="9"/>
      <c r="C2308" s="9"/>
      <c r="D2308" s="9"/>
      <c r="E2308" s="9"/>
      <c r="F2308" s="22"/>
      <c r="G2308" s="9"/>
    </row>
    <row r="2309" spans="1:7">
      <c r="A2309" s="9"/>
      <c r="B2309" s="9"/>
      <c r="C2309" s="9"/>
      <c r="D2309" s="9"/>
      <c r="E2309" s="9"/>
      <c r="F2309" s="22"/>
      <c r="G2309" s="9"/>
    </row>
    <row r="2310" spans="1:7">
      <c r="A2310" s="9"/>
      <c r="B2310" s="9"/>
      <c r="C2310" s="9"/>
      <c r="D2310" s="9"/>
      <c r="E2310" s="9"/>
      <c r="F2310" s="22"/>
      <c r="G2310" s="9"/>
    </row>
    <row r="2311" spans="1:7">
      <c r="A2311" s="9"/>
      <c r="B2311" s="9"/>
      <c r="C2311" s="9"/>
      <c r="D2311" s="9"/>
      <c r="E2311" s="9"/>
      <c r="F2311" s="22"/>
      <c r="G2311" s="9"/>
    </row>
    <row r="2312" spans="1:7">
      <c r="A2312" s="9"/>
      <c r="B2312" s="9"/>
      <c r="C2312" s="9"/>
      <c r="D2312" s="9"/>
      <c r="E2312" s="9"/>
      <c r="F2312" s="22"/>
      <c r="G2312" s="9"/>
    </row>
    <row r="2313" spans="1:7">
      <c r="A2313" s="9"/>
      <c r="B2313" s="9"/>
      <c r="C2313" s="9"/>
      <c r="D2313" s="9"/>
      <c r="E2313" s="9"/>
      <c r="F2313" s="22"/>
      <c r="G2313" s="9"/>
    </row>
    <row r="2314" spans="1:7">
      <c r="A2314" s="9"/>
      <c r="B2314" s="9"/>
      <c r="C2314" s="9"/>
      <c r="D2314" s="9"/>
      <c r="E2314" s="9"/>
      <c r="F2314" s="22"/>
      <c r="G2314" s="9"/>
    </row>
    <row r="2315" spans="1:7">
      <c r="A2315" s="9"/>
      <c r="B2315" s="9"/>
      <c r="C2315" s="9"/>
      <c r="D2315" s="9"/>
      <c r="E2315" s="9"/>
      <c r="F2315" s="22"/>
      <c r="G2315" s="9"/>
    </row>
    <row r="2316" spans="1:7">
      <c r="A2316" s="9"/>
      <c r="B2316" s="9"/>
      <c r="C2316" s="9"/>
      <c r="D2316" s="9"/>
      <c r="E2316" s="9"/>
      <c r="F2316" s="22"/>
      <c r="G2316" s="9"/>
    </row>
    <row r="2317" spans="1:7">
      <c r="A2317" s="9"/>
      <c r="B2317" s="9"/>
      <c r="C2317" s="9"/>
      <c r="D2317" s="9"/>
      <c r="E2317" s="9"/>
      <c r="F2317" s="22"/>
      <c r="G2317" s="9"/>
    </row>
    <row r="2318" spans="1:7">
      <c r="A2318" s="9"/>
      <c r="B2318" s="9"/>
      <c r="C2318" s="9"/>
      <c r="D2318" s="9"/>
      <c r="E2318" s="9"/>
      <c r="F2318" s="22"/>
      <c r="G2318" s="9"/>
    </row>
    <row r="2319" spans="1:7">
      <c r="A2319" s="9"/>
      <c r="B2319" s="9"/>
      <c r="C2319" s="9"/>
      <c r="D2319" s="9"/>
      <c r="E2319" s="9"/>
      <c r="F2319" s="22"/>
      <c r="G2319" s="9"/>
    </row>
    <row r="2320" spans="1:7">
      <c r="A2320" s="9"/>
      <c r="B2320" s="9"/>
      <c r="C2320" s="9"/>
      <c r="D2320" s="9"/>
      <c r="E2320" s="9"/>
      <c r="F2320" s="22"/>
      <c r="G2320" s="9"/>
    </row>
    <row r="2321" spans="1:7">
      <c r="A2321" s="9"/>
      <c r="B2321" s="9"/>
      <c r="C2321" s="9"/>
      <c r="D2321" s="9"/>
      <c r="E2321" s="9"/>
      <c r="F2321" s="22"/>
      <c r="G2321" s="9"/>
    </row>
    <row r="2322" spans="1:7">
      <c r="A2322" s="9"/>
      <c r="B2322" s="9"/>
      <c r="C2322" s="9"/>
      <c r="D2322" s="9"/>
      <c r="E2322" s="9"/>
      <c r="F2322" s="22"/>
      <c r="G2322" s="9"/>
    </row>
    <row r="2323" spans="1:7">
      <c r="A2323" s="9"/>
      <c r="B2323" s="9"/>
      <c r="C2323" s="9"/>
      <c r="D2323" s="9"/>
      <c r="E2323" s="9"/>
      <c r="F2323" s="22"/>
      <c r="G2323" s="9"/>
    </row>
    <row r="2324" spans="1:7">
      <c r="A2324" s="9"/>
      <c r="B2324" s="9"/>
      <c r="C2324" s="9"/>
      <c r="D2324" s="9"/>
      <c r="E2324" s="9"/>
      <c r="F2324" s="22"/>
      <c r="G2324" s="9"/>
    </row>
    <row r="2325" spans="1:7">
      <c r="A2325" s="9"/>
      <c r="B2325" s="9"/>
      <c r="C2325" s="9"/>
      <c r="D2325" s="9"/>
      <c r="E2325" s="9"/>
      <c r="F2325" s="22"/>
      <c r="G2325" s="9"/>
    </row>
    <row r="2326" spans="1:7">
      <c r="A2326" s="9"/>
      <c r="B2326" s="9"/>
      <c r="C2326" s="9"/>
      <c r="D2326" s="9"/>
      <c r="E2326" s="9"/>
      <c r="F2326" s="22"/>
      <c r="G2326" s="9"/>
    </row>
    <row r="2327" spans="1:7">
      <c r="A2327" s="9"/>
      <c r="B2327" s="9"/>
      <c r="C2327" s="9"/>
      <c r="D2327" s="9"/>
      <c r="E2327" s="9"/>
      <c r="F2327" s="22"/>
      <c r="G2327" s="9"/>
    </row>
    <row r="2328" spans="1:7">
      <c r="A2328" s="9"/>
      <c r="B2328" s="9"/>
      <c r="C2328" s="9"/>
      <c r="D2328" s="9"/>
      <c r="E2328" s="9"/>
      <c r="F2328" s="22"/>
      <c r="G2328" s="9"/>
    </row>
    <row r="2329" spans="1:7">
      <c r="A2329" s="9"/>
      <c r="B2329" s="9"/>
      <c r="C2329" s="9"/>
      <c r="D2329" s="9"/>
      <c r="E2329" s="9"/>
      <c r="F2329" s="22"/>
      <c r="G2329" s="9"/>
    </row>
    <row r="2330" spans="1:7">
      <c r="A2330" s="9"/>
      <c r="B2330" s="9"/>
      <c r="C2330" s="9"/>
      <c r="D2330" s="9"/>
      <c r="E2330" s="9"/>
      <c r="F2330" s="22"/>
      <c r="G2330" s="9"/>
    </row>
    <row r="2331" spans="1:7">
      <c r="A2331" s="9"/>
      <c r="B2331" s="9"/>
      <c r="C2331" s="9"/>
      <c r="D2331" s="9"/>
      <c r="E2331" s="9"/>
      <c r="F2331" s="22"/>
      <c r="G2331" s="9"/>
    </row>
    <row r="2332" spans="1:7">
      <c r="A2332" s="9"/>
      <c r="B2332" s="9"/>
      <c r="C2332" s="9"/>
      <c r="D2332" s="9"/>
      <c r="E2332" s="9"/>
      <c r="F2332" s="22"/>
      <c r="G2332" s="9"/>
    </row>
    <row r="2333" spans="1:7">
      <c r="A2333" s="9"/>
      <c r="B2333" s="9"/>
      <c r="C2333" s="9"/>
      <c r="D2333" s="9"/>
      <c r="E2333" s="9"/>
      <c r="F2333" s="22"/>
      <c r="G2333" s="9"/>
    </row>
    <row r="2334" spans="1:7">
      <c r="A2334" s="9"/>
      <c r="B2334" s="9"/>
      <c r="C2334" s="9"/>
      <c r="D2334" s="9"/>
      <c r="E2334" s="9"/>
      <c r="F2334" s="22"/>
      <c r="G2334" s="9"/>
    </row>
    <row r="2335" spans="1:7">
      <c r="A2335" s="9"/>
      <c r="B2335" s="9"/>
      <c r="C2335" s="9"/>
      <c r="D2335" s="9"/>
      <c r="E2335" s="9"/>
      <c r="F2335" s="22"/>
      <c r="G2335" s="9"/>
    </row>
    <row r="2336" spans="1:7">
      <c r="A2336" s="9"/>
      <c r="B2336" s="9"/>
      <c r="C2336" s="9"/>
      <c r="D2336" s="9"/>
      <c r="E2336" s="9"/>
      <c r="F2336" s="22"/>
      <c r="G2336" s="9"/>
    </row>
    <row r="2337" spans="1:7">
      <c r="A2337" s="9"/>
      <c r="B2337" s="9"/>
      <c r="C2337" s="9"/>
      <c r="D2337" s="9"/>
      <c r="E2337" s="9"/>
      <c r="F2337" s="22"/>
      <c r="G2337" s="9"/>
    </row>
    <row r="2338" spans="1:7">
      <c r="A2338" s="9"/>
      <c r="B2338" s="9"/>
      <c r="C2338" s="9"/>
      <c r="D2338" s="9"/>
      <c r="E2338" s="9"/>
      <c r="F2338" s="22"/>
      <c r="G2338" s="9"/>
    </row>
    <row r="2339" spans="1:7">
      <c r="A2339" s="9"/>
      <c r="B2339" s="9"/>
      <c r="C2339" s="9"/>
      <c r="D2339" s="9"/>
      <c r="E2339" s="9"/>
      <c r="F2339" s="22"/>
      <c r="G2339" s="9"/>
    </row>
    <row r="2340" spans="1:7">
      <c r="A2340" s="9"/>
      <c r="B2340" s="9"/>
      <c r="C2340" s="9"/>
      <c r="D2340" s="9"/>
      <c r="E2340" s="9"/>
      <c r="F2340" s="22"/>
      <c r="G2340" s="9"/>
    </row>
    <row r="2341" spans="1:7">
      <c r="A2341" s="9"/>
      <c r="B2341" s="9"/>
      <c r="C2341" s="9"/>
      <c r="D2341" s="9"/>
      <c r="E2341" s="9"/>
      <c r="F2341" s="22"/>
      <c r="G2341" s="9"/>
    </row>
    <row r="2342" spans="1:7">
      <c r="A2342" s="9"/>
      <c r="B2342" s="9"/>
      <c r="C2342" s="9"/>
      <c r="D2342" s="9"/>
      <c r="E2342" s="9"/>
      <c r="F2342" s="22"/>
      <c r="G2342" s="9"/>
    </row>
    <row r="2343" spans="1:7">
      <c r="A2343" s="9"/>
      <c r="B2343" s="9"/>
      <c r="C2343" s="9"/>
      <c r="D2343" s="9"/>
      <c r="E2343" s="9"/>
      <c r="F2343" s="22"/>
      <c r="G2343" s="9"/>
    </row>
    <row r="2344" spans="1:7">
      <c r="A2344" s="9"/>
      <c r="B2344" s="9"/>
      <c r="C2344" s="9"/>
      <c r="D2344" s="9"/>
      <c r="E2344" s="9"/>
      <c r="F2344" s="22"/>
      <c r="G2344" s="9"/>
    </row>
    <row r="2345" spans="1:7">
      <c r="A2345" s="9"/>
      <c r="B2345" s="9"/>
      <c r="C2345" s="9"/>
      <c r="D2345" s="9"/>
      <c r="E2345" s="9"/>
      <c r="F2345" s="22"/>
      <c r="G2345" s="9"/>
    </row>
    <row r="2346" spans="1:7">
      <c r="A2346" s="9"/>
      <c r="B2346" s="9"/>
      <c r="C2346" s="9"/>
      <c r="D2346" s="9"/>
      <c r="E2346" s="9"/>
      <c r="F2346" s="22"/>
      <c r="G2346" s="9"/>
    </row>
    <row r="2347" spans="1:7">
      <c r="A2347" s="9"/>
      <c r="B2347" s="9"/>
      <c r="C2347" s="9"/>
      <c r="D2347" s="9"/>
      <c r="E2347" s="9"/>
      <c r="F2347" s="22"/>
      <c r="G2347" s="9"/>
    </row>
    <row r="2348" spans="1:7">
      <c r="A2348" s="9"/>
      <c r="B2348" s="9"/>
      <c r="C2348" s="9"/>
      <c r="D2348" s="9"/>
      <c r="E2348" s="9"/>
      <c r="F2348" s="22"/>
      <c r="G2348" s="9"/>
    </row>
    <row r="2349" spans="1:7">
      <c r="A2349" s="9"/>
      <c r="B2349" s="9"/>
      <c r="C2349" s="9"/>
      <c r="D2349" s="9"/>
      <c r="E2349" s="9"/>
      <c r="F2349" s="22"/>
      <c r="G2349" s="9"/>
    </row>
    <row r="2350" spans="1:7">
      <c r="A2350" s="9"/>
      <c r="B2350" s="9"/>
      <c r="C2350" s="9"/>
      <c r="D2350" s="9"/>
      <c r="E2350" s="9"/>
      <c r="F2350" s="22"/>
      <c r="G2350" s="9"/>
    </row>
    <row r="2351" spans="1:7">
      <c r="A2351" s="9"/>
      <c r="B2351" s="9"/>
      <c r="C2351" s="9"/>
      <c r="D2351" s="9"/>
      <c r="E2351" s="9"/>
      <c r="F2351" s="22"/>
      <c r="G2351" s="9"/>
    </row>
    <row r="2352" spans="1:7">
      <c r="A2352" s="9"/>
      <c r="B2352" s="9"/>
      <c r="C2352" s="9"/>
      <c r="D2352" s="9"/>
      <c r="E2352" s="9"/>
      <c r="F2352" s="22"/>
      <c r="G2352" s="9"/>
    </row>
    <row r="2353" spans="1:7">
      <c r="A2353" s="9"/>
      <c r="B2353" s="9"/>
      <c r="C2353" s="9"/>
      <c r="D2353" s="9"/>
      <c r="E2353" s="9"/>
      <c r="F2353" s="22"/>
      <c r="G2353" s="9"/>
    </row>
    <row r="2354" spans="1:7">
      <c r="A2354" s="9"/>
      <c r="B2354" s="9"/>
      <c r="C2354" s="9"/>
      <c r="D2354" s="9"/>
      <c r="E2354" s="9"/>
      <c r="F2354" s="22"/>
      <c r="G2354" s="9"/>
    </row>
    <row r="2355" spans="1:7">
      <c r="A2355" s="9"/>
      <c r="B2355" s="9"/>
      <c r="C2355" s="9"/>
      <c r="D2355" s="9"/>
      <c r="E2355" s="9"/>
      <c r="F2355" s="22"/>
      <c r="G2355" s="9"/>
    </row>
    <row r="2356" spans="1:7">
      <c r="A2356" s="9"/>
      <c r="B2356" s="9"/>
      <c r="C2356" s="9"/>
      <c r="D2356" s="9"/>
      <c r="E2356" s="9"/>
      <c r="F2356" s="22"/>
      <c r="G2356" s="9"/>
    </row>
    <row r="2357" spans="1:7">
      <c r="A2357" s="9"/>
      <c r="B2357" s="9"/>
      <c r="C2357" s="9"/>
      <c r="D2357" s="9"/>
      <c r="E2357" s="9"/>
      <c r="F2357" s="22"/>
      <c r="G2357" s="9"/>
    </row>
    <row r="2358" spans="1:7">
      <c r="A2358" s="9"/>
      <c r="B2358" s="9"/>
      <c r="C2358" s="9"/>
      <c r="D2358" s="9"/>
      <c r="E2358" s="9"/>
      <c r="F2358" s="22"/>
      <c r="G2358" s="9"/>
    </row>
    <row r="2359" spans="1:7">
      <c r="A2359" s="9"/>
      <c r="B2359" s="9"/>
      <c r="C2359" s="9"/>
      <c r="D2359" s="9"/>
      <c r="E2359" s="9"/>
      <c r="F2359" s="22"/>
      <c r="G2359" s="9"/>
    </row>
    <row r="2360" spans="1:7">
      <c r="A2360" s="9"/>
      <c r="B2360" s="9"/>
      <c r="C2360" s="9"/>
      <c r="D2360" s="9"/>
      <c r="E2360" s="9"/>
      <c r="F2360" s="22"/>
      <c r="G2360" s="9"/>
    </row>
    <row r="2361" spans="1:7">
      <c r="A2361" s="9"/>
      <c r="B2361" s="9"/>
      <c r="C2361" s="9"/>
      <c r="D2361" s="9"/>
      <c r="E2361" s="9"/>
      <c r="F2361" s="22"/>
      <c r="G2361" s="9"/>
    </row>
    <row r="2362" spans="1:7">
      <c r="A2362" s="9"/>
      <c r="B2362" s="9"/>
      <c r="C2362" s="9"/>
      <c r="D2362" s="9"/>
      <c r="E2362" s="9"/>
      <c r="F2362" s="22"/>
      <c r="G2362" s="9"/>
    </row>
    <row r="2363" spans="1:7">
      <c r="A2363" s="9"/>
      <c r="B2363" s="9"/>
      <c r="C2363" s="9"/>
      <c r="D2363" s="9"/>
      <c r="E2363" s="9"/>
      <c r="F2363" s="22"/>
      <c r="G2363" s="9"/>
    </row>
    <row r="2364" spans="1:7">
      <c r="A2364" s="9"/>
      <c r="B2364" s="9"/>
      <c r="C2364" s="9"/>
      <c r="D2364" s="9"/>
      <c r="E2364" s="9"/>
      <c r="F2364" s="22"/>
      <c r="G2364" s="9"/>
    </row>
    <row r="2365" spans="1:7">
      <c r="A2365" s="9"/>
      <c r="B2365" s="9"/>
      <c r="C2365" s="9"/>
      <c r="D2365" s="9"/>
      <c r="E2365" s="9"/>
      <c r="F2365" s="22"/>
      <c r="G2365" s="9"/>
    </row>
    <row r="2366" spans="1:7">
      <c r="A2366" s="9"/>
      <c r="B2366" s="9"/>
      <c r="C2366" s="9"/>
      <c r="D2366" s="9"/>
      <c r="E2366" s="9"/>
      <c r="F2366" s="22"/>
      <c r="G2366" s="9"/>
    </row>
    <row r="2367" spans="1:7">
      <c r="A2367" s="9"/>
      <c r="B2367" s="9"/>
      <c r="C2367" s="9"/>
      <c r="D2367" s="9"/>
      <c r="E2367" s="9"/>
      <c r="F2367" s="22"/>
      <c r="G2367" s="9"/>
    </row>
    <row r="2368" spans="1:7">
      <c r="A2368" s="9"/>
      <c r="B2368" s="9"/>
      <c r="C2368" s="9"/>
      <c r="D2368" s="9"/>
      <c r="E2368" s="9"/>
      <c r="F2368" s="22"/>
      <c r="G2368" s="9"/>
    </row>
    <row r="2369" spans="1:7">
      <c r="A2369" s="9"/>
      <c r="B2369" s="9"/>
      <c r="C2369" s="9"/>
      <c r="D2369" s="9"/>
      <c r="E2369" s="9"/>
      <c r="F2369" s="22"/>
      <c r="G2369" s="9"/>
    </row>
    <row r="2370" spans="1:7">
      <c r="A2370" s="9"/>
      <c r="B2370" s="9"/>
      <c r="C2370" s="9"/>
      <c r="D2370" s="9"/>
      <c r="E2370" s="9"/>
      <c r="F2370" s="22"/>
      <c r="G2370" s="9"/>
    </row>
    <row r="2371" spans="1:7">
      <c r="A2371" s="9"/>
      <c r="B2371" s="9"/>
      <c r="C2371" s="9"/>
      <c r="D2371" s="9"/>
      <c r="E2371" s="9"/>
      <c r="F2371" s="22"/>
      <c r="G2371" s="9"/>
    </row>
    <row r="2372" spans="1:7">
      <c r="A2372" s="9"/>
      <c r="B2372" s="9"/>
      <c r="C2372" s="9"/>
      <c r="D2372" s="9"/>
      <c r="E2372" s="9"/>
      <c r="F2372" s="22"/>
      <c r="G2372" s="9"/>
    </row>
    <row r="2373" spans="1:7">
      <c r="A2373" s="9"/>
      <c r="B2373" s="9"/>
      <c r="C2373" s="9"/>
      <c r="D2373" s="9"/>
      <c r="E2373" s="9"/>
      <c r="F2373" s="22"/>
      <c r="G2373" s="9"/>
    </row>
    <row r="2374" spans="1:7">
      <c r="A2374" s="9"/>
      <c r="B2374" s="9"/>
      <c r="C2374" s="9"/>
      <c r="D2374" s="9"/>
      <c r="E2374" s="9"/>
      <c r="F2374" s="22"/>
      <c r="G2374" s="9"/>
    </row>
    <row r="2375" spans="1:7">
      <c r="A2375" s="9"/>
      <c r="B2375" s="9"/>
      <c r="C2375" s="9"/>
      <c r="D2375" s="9"/>
      <c r="E2375" s="9"/>
      <c r="F2375" s="22"/>
      <c r="G2375" s="9"/>
    </row>
    <row r="2376" spans="1:7">
      <c r="A2376" s="9"/>
      <c r="B2376" s="9"/>
      <c r="C2376" s="9"/>
      <c r="D2376" s="9"/>
      <c r="E2376" s="9"/>
      <c r="F2376" s="22"/>
      <c r="G2376" s="9"/>
    </row>
    <row r="2377" spans="1:7">
      <c r="A2377" s="9"/>
      <c r="B2377" s="9"/>
      <c r="C2377" s="9"/>
      <c r="D2377" s="9"/>
      <c r="E2377" s="9"/>
      <c r="F2377" s="22"/>
      <c r="G2377" s="9"/>
    </row>
    <row r="2378" spans="1:7">
      <c r="A2378" s="9"/>
      <c r="B2378" s="9"/>
      <c r="C2378" s="9"/>
      <c r="D2378" s="9"/>
      <c r="E2378" s="9"/>
      <c r="F2378" s="22"/>
      <c r="G2378" s="9"/>
    </row>
    <row r="2379" spans="1:7">
      <c r="A2379" s="9"/>
      <c r="B2379" s="9"/>
      <c r="C2379" s="9"/>
      <c r="D2379" s="9"/>
      <c r="E2379" s="9"/>
      <c r="F2379" s="22"/>
      <c r="G2379" s="9"/>
    </row>
    <row r="2380" spans="1:7">
      <c r="A2380" s="9"/>
      <c r="B2380" s="9"/>
      <c r="C2380" s="9"/>
      <c r="D2380" s="9"/>
      <c r="E2380" s="9"/>
      <c r="F2380" s="22"/>
      <c r="G2380" s="9"/>
    </row>
    <row r="2381" spans="1:7">
      <c r="A2381" s="9"/>
      <c r="B2381" s="9"/>
      <c r="C2381" s="9"/>
      <c r="D2381" s="9"/>
      <c r="E2381" s="9"/>
      <c r="F2381" s="22"/>
      <c r="G2381" s="9"/>
    </row>
    <row r="2382" spans="1:7">
      <c r="A2382" s="9"/>
      <c r="B2382" s="9"/>
      <c r="C2382" s="9"/>
      <c r="D2382" s="9"/>
      <c r="E2382" s="9"/>
      <c r="F2382" s="22"/>
      <c r="G2382" s="9"/>
    </row>
    <row r="2383" spans="1:7">
      <c r="A2383" s="9"/>
      <c r="B2383" s="9"/>
      <c r="C2383" s="9"/>
      <c r="D2383" s="9"/>
      <c r="E2383" s="9"/>
      <c r="F2383" s="22"/>
      <c r="G2383" s="9"/>
    </row>
    <row r="2384" spans="1:7">
      <c r="A2384" s="9"/>
      <c r="B2384" s="9"/>
      <c r="C2384" s="9"/>
      <c r="D2384" s="9"/>
      <c r="E2384" s="9"/>
      <c r="F2384" s="22"/>
      <c r="G2384" s="9"/>
    </row>
    <row r="2385" spans="1:7">
      <c r="A2385" s="9"/>
      <c r="B2385" s="9"/>
      <c r="C2385" s="9"/>
      <c r="D2385" s="9"/>
      <c r="E2385" s="9"/>
      <c r="F2385" s="22"/>
      <c r="G2385" s="9"/>
    </row>
    <row r="2386" spans="1:7">
      <c r="A2386" s="9"/>
      <c r="B2386" s="9"/>
      <c r="C2386" s="9"/>
      <c r="D2386" s="9"/>
      <c r="E2386" s="9"/>
      <c r="F2386" s="22"/>
      <c r="G2386" s="9"/>
    </row>
    <row r="2387" spans="1:7">
      <c r="A2387" s="9"/>
      <c r="B2387" s="9"/>
      <c r="C2387" s="9"/>
      <c r="D2387" s="9"/>
      <c r="E2387" s="9"/>
      <c r="F2387" s="22"/>
      <c r="G2387" s="9"/>
    </row>
    <row r="2388" spans="1:7">
      <c r="A2388" s="9"/>
      <c r="B2388" s="9"/>
      <c r="C2388" s="9"/>
      <c r="D2388" s="9"/>
      <c r="E2388" s="9"/>
      <c r="F2388" s="22"/>
      <c r="G2388" s="9"/>
    </row>
    <row r="2389" spans="1:7">
      <c r="A2389" s="9"/>
      <c r="B2389" s="9"/>
      <c r="C2389" s="9"/>
      <c r="D2389" s="9"/>
      <c r="E2389" s="9"/>
      <c r="F2389" s="22"/>
      <c r="G2389" s="9"/>
    </row>
    <row r="2390" spans="1:7">
      <c r="A2390" s="9"/>
      <c r="B2390" s="9"/>
      <c r="C2390" s="9"/>
      <c r="D2390" s="9"/>
      <c r="E2390" s="9"/>
      <c r="F2390" s="22"/>
      <c r="G2390" s="9"/>
    </row>
    <row r="2391" spans="1:7">
      <c r="A2391" s="9"/>
      <c r="B2391" s="9"/>
      <c r="C2391" s="9"/>
      <c r="D2391" s="9"/>
      <c r="E2391" s="9"/>
      <c r="F2391" s="22"/>
      <c r="G2391" s="9"/>
    </row>
    <row r="2392" spans="1:7">
      <c r="A2392" s="9"/>
      <c r="B2392" s="9"/>
      <c r="C2392" s="9"/>
      <c r="D2392" s="9"/>
      <c r="E2392" s="9"/>
      <c r="F2392" s="22"/>
      <c r="G2392" s="9"/>
    </row>
    <row r="2393" spans="1:7">
      <c r="A2393" s="9"/>
      <c r="B2393" s="9"/>
      <c r="C2393" s="9"/>
      <c r="D2393" s="9"/>
      <c r="E2393" s="9"/>
      <c r="F2393" s="22"/>
      <c r="G2393" s="9"/>
    </row>
    <row r="2394" spans="1:7">
      <c r="A2394" s="9"/>
      <c r="B2394" s="9"/>
      <c r="C2394" s="9"/>
      <c r="D2394" s="9"/>
      <c r="E2394" s="9"/>
      <c r="F2394" s="22"/>
      <c r="G2394" s="9"/>
    </row>
    <row r="2395" spans="1:7">
      <c r="A2395" s="9"/>
      <c r="B2395" s="9"/>
      <c r="C2395" s="9"/>
      <c r="D2395" s="9"/>
      <c r="E2395" s="9"/>
      <c r="F2395" s="22"/>
      <c r="G2395" s="9"/>
    </row>
    <row r="2396" spans="1:7">
      <c r="A2396" s="9"/>
      <c r="B2396" s="9"/>
      <c r="C2396" s="9"/>
      <c r="D2396" s="9"/>
      <c r="E2396" s="9"/>
      <c r="F2396" s="22"/>
      <c r="G2396" s="9"/>
    </row>
    <row r="2397" spans="1:7">
      <c r="A2397" s="9"/>
      <c r="B2397" s="9"/>
      <c r="C2397" s="9"/>
      <c r="D2397" s="9"/>
      <c r="E2397" s="9"/>
      <c r="F2397" s="22"/>
      <c r="G2397" s="9"/>
    </row>
    <row r="2398" spans="1:7">
      <c r="A2398" s="9"/>
      <c r="B2398" s="9"/>
      <c r="C2398" s="9"/>
      <c r="D2398" s="9"/>
      <c r="E2398" s="9"/>
      <c r="F2398" s="22"/>
      <c r="G2398" s="9"/>
    </row>
    <row r="2399" spans="1:7">
      <c r="A2399" s="9"/>
      <c r="B2399" s="9"/>
      <c r="C2399" s="9"/>
      <c r="D2399" s="9"/>
      <c r="E2399" s="9"/>
      <c r="F2399" s="22"/>
      <c r="G2399" s="9"/>
    </row>
    <row r="2400" spans="1:7">
      <c r="A2400" s="9"/>
      <c r="B2400" s="9"/>
      <c r="C2400" s="9"/>
      <c r="D2400" s="9"/>
      <c r="E2400" s="9"/>
      <c r="F2400" s="22"/>
      <c r="G2400" s="9"/>
    </row>
    <row r="2401" spans="1:7">
      <c r="A2401" s="9"/>
      <c r="B2401" s="9"/>
      <c r="C2401" s="9"/>
      <c r="D2401" s="9"/>
      <c r="E2401" s="9"/>
      <c r="F2401" s="22"/>
      <c r="G2401" s="9"/>
    </row>
    <row r="2402" spans="1:7">
      <c r="A2402" s="9"/>
      <c r="B2402" s="9"/>
      <c r="C2402" s="9"/>
      <c r="D2402" s="9"/>
      <c r="E2402" s="9"/>
      <c r="F2402" s="22"/>
      <c r="G2402" s="9"/>
    </row>
    <row r="2403" spans="1:7">
      <c r="A2403" s="9"/>
      <c r="B2403" s="9"/>
      <c r="C2403" s="9"/>
      <c r="D2403" s="9"/>
      <c r="E2403" s="9"/>
      <c r="F2403" s="22"/>
      <c r="G2403" s="9"/>
    </row>
    <row r="2404" spans="1:7">
      <c r="A2404" s="9"/>
      <c r="B2404" s="9"/>
      <c r="C2404" s="9"/>
      <c r="D2404" s="9"/>
      <c r="E2404" s="9"/>
      <c r="F2404" s="22"/>
      <c r="G2404" s="9"/>
    </row>
    <row r="2405" spans="1:7">
      <c r="A2405" s="9"/>
      <c r="B2405" s="9"/>
      <c r="C2405" s="9"/>
      <c r="D2405" s="9"/>
      <c r="E2405" s="9"/>
      <c r="F2405" s="22"/>
      <c r="G2405" s="9"/>
    </row>
    <row r="2406" spans="1:7">
      <c r="A2406" s="9"/>
      <c r="B2406" s="9"/>
      <c r="C2406" s="9"/>
      <c r="D2406" s="9"/>
      <c r="E2406" s="9"/>
      <c r="F2406" s="22"/>
      <c r="G2406" s="9"/>
    </row>
    <row r="2407" spans="1:7">
      <c r="A2407" s="9"/>
      <c r="B2407" s="9"/>
      <c r="C2407" s="9"/>
      <c r="D2407" s="9"/>
      <c r="E2407" s="9"/>
      <c r="F2407" s="22"/>
      <c r="G2407" s="9"/>
    </row>
    <row r="2408" spans="1:7">
      <c r="A2408" s="9"/>
      <c r="B2408" s="9"/>
      <c r="C2408" s="9"/>
      <c r="D2408" s="9"/>
      <c r="E2408" s="9"/>
      <c r="F2408" s="22"/>
      <c r="G2408" s="9"/>
    </row>
    <row r="2409" spans="1:7">
      <c r="A2409" s="9"/>
      <c r="B2409" s="9"/>
      <c r="C2409" s="9"/>
      <c r="D2409" s="9"/>
      <c r="E2409" s="9"/>
      <c r="F2409" s="22"/>
      <c r="G2409" s="9"/>
    </row>
    <row r="2410" spans="1:7">
      <c r="A2410" s="9"/>
      <c r="B2410" s="9"/>
      <c r="C2410" s="9"/>
      <c r="D2410" s="9"/>
      <c r="E2410" s="9"/>
      <c r="F2410" s="22"/>
      <c r="G2410" s="9"/>
    </row>
    <row r="2411" spans="1:7">
      <c r="A2411" s="9"/>
      <c r="B2411" s="9"/>
      <c r="C2411" s="9"/>
      <c r="D2411" s="9"/>
      <c r="E2411" s="9"/>
      <c r="F2411" s="22"/>
      <c r="G2411" s="9"/>
    </row>
    <row r="2412" spans="1:7">
      <c r="A2412" s="9"/>
      <c r="B2412" s="9"/>
      <c r="C2412" s="9"/>
      <c r="D2412" s="9"/>
      <c r="E2412" s="9"/>
      <c r="F2412" s="22"/>
      <c r="G2412" s="9"/>
    </row>
    <row r="2413" spans="1:7">
      <c r="A2413" s="9"/>
      <c r="B2413" s="9"/>
      <c r="C2413" s="9"/>
      <c r="D2413" s="9"/>
      <c r="E2413" s="9"/>
      <c r="F2413" s="22"/>
      <c r="G2413" s="9"/>
    </row>
    <row r="2414" spans="1:7">
      <c r="A2414" s="9"/>
      <c r="B2414" s="9"/>
      <c r="C2414" s="9"/>
      <c r="D2414" s="9"/>
      <c r="E2414" s="9"/>
      <c r="F2414" s="22"/>
      <c r="G2414" s="9"/>
    </row>
    <row r="2415" spans="1:7">
      <c r="A2415" s="9"/>
      <c r="B2415" s="9"/>
      <c r="C2415" s="9"/>
      <c r="D2415" s="9"/>
      <c r="E2415" s="9"/>
      <c r="F2415" s="22"/>
      <c r="G2415" s="9"/>
    </row>
    <row r="2416" spans="1:7">
      <c r="A2416" s="9"/>
      <c r="B2416" s="9"/>
      <c r="C2416" s="9"/>
      <c r="D2416" s="9"/>
      <c r="E2416" s="9"/>
      <c r="F2416" s="22"/>
      <c r="G2416" s="9"/>
    </row>
    <row r="2417" spans="1:7">
      <c r="A2417" s="9"/>
      <c r="B2417" s="9"/>
      <c r="C2417" s="9"/>
      <c r="D2417" s="9"/>
      <c r="E2417" s="9"/>
      <c r="F2417" s="22"/>
      <c r="G2417" s="9"/>
    </row>
    <row r="2418" spans="1:7">
      <c r="A2418" s="9"/>
      <c r="B2418" s="9"/>
      <c r="C2418" s="9"/>
      <c r="D2418" s="9"/>
      <c r="E2418" s="9"/>
      <c r="F2418" s="22"/>
      <c r="G2418" s="9"/>
    </row>
    <row r="2419" spans="1:7">
      <c r="A2419" s="9"/>
      <c r="B2419" s="9"/>
      <c r="C2419" s="9"/>
      <c r="D2419" s="9"/>
      <c r="E2419" s="9"/>
      <c r="F2419" s="22"/>
      <c r="G2419" s="9"/>
    </row>
    <row r="2420" spans="1:7">
      <c r="A2420" s="9"/>
      <c r="B2420" s="9"/>
      <c r="C2420" s="9"/>
      <c r="D2420" s="9"/>
      <c r="E2420" s="9"/>
      <c r="F2420" s="22"/>
      <c r="G2420" s="9"/>
    </row>
    <row r="2421" spans="1:7">
      <c r="A2421" s="9"/>
      <c r="B2421" s="9"/>
      <c r="C2421" s="9"/>
      <c r="D2421" s="9"/>
      <c r="E2421" s="9"/>
      <c r="F2421" s="22"/>
      <c r="G2421" s="9"/>
    </row>
    <row r="2422" spans="1:7">
      <c r="A2422" s="9"/>
      <c r="B2422" s="9"/>
      <c r="C2422" s="9"/>
      <c r="D2422" s="9"/>
      <c r="E2422" s="9"/>
      <c r="F2422" s="22"/>
      <c r="G2422" s="9"/>
    </row>
    <row r="2423" spans="1:7">
      <c r="A2423" s="9"/>
      <c r="B2423" s="9"/>
      <c r="C2423" s="9"/>
      <c r="D2423" s="9"/>
      <c r="E2423" s="9"/>
      <c r="F2423" s="22"/>
      <c r="G2423" s="9"/>
    </row>
    <row r="2424" spans="1:7">
      <c r="A2424" s="9"/>
      <c r="B2424" s="9"/>
      <c r="C2424" s="9"/>
      <c r="D2424" s="9"/>
      <c r="E2424" s="9"/>
      <c r="F2424" s="22"/>
      <c r="G2424" s="9"/>
    </row>
    <row r="2425" spans="1:7">
      <c r="A2425" s="9"/>
      <c r="B2425" s="9"/>
      <c r="C2425" s="9"/>
      <c r="D2425" s="9"/>
      <c r="E2425" s="9"/>
      <c r="F2425" s="22"/>
      <c r="G2425" s="9"/>
    </row>
    <row r="2426" spans="1:7">
      <c r="A2426" s="9"/>
      <c r="B2426" s="9"/>
      <c r="C2426" s="9"/>
      <c r="D2426" s="9"/>
      <c r="E2426" s="9"/>
      <c r="F2426" s="22"/>
      <c r="G2426" s="9"/>
    </row>
    <row r="2427" spans="1:7">
      <c r="A2427" s="9"/>
      <c r="B2427" s="9"/>
      <c r="C2427" s="9"/>
      <c r="D2427" s="9"/>
      <c r="E2427" s="9"/>
      <c r="F2427" s="22"/>
      <c r="G2427" s="9"/>
    </row>
    <row r="2428" spans="1:7">
      <c r="A2428" s="9"/>
      <c r="B2428" s="9"/>
      <c r="C2428" s="9"/>
      <c r="D2428" s="9"/>
      <c r="E2428" s="9"/>
      <c r="F2428" s="22"/>
      <c r="G2428" s="9"/>
    </row>
    <row r="2429" spans="1:7">
      <c r="A2429" s="9"/>
      <c r="B2429" s="9"/>
      <c r="C2429" s="9"/>
      <c r="D2429" s="9"/>
      <c r="E2429" s="9"/>
      <c r="F2429" s="22"/>
      <c r="G2429" s="9"/>
    </row>
    <row r="2430" spans="1:7">
      <c r="A2430" s="9"/>
      <c r="B2430" s="9"/>
      <c r="C2430" s="9"/>
      <c r="D2430" s="9"/>
      <c r="E2430" s="9"/>
      <c r="F2430" s="22"/>
      <c r="G2430" s="9"/>
    </row>
    <row r="2431" spans="1:7">
      <c r="A2431" s="9"/>
      <c r="B2431" s="9"/>
      <c r="C2431" s="9"/>
      <c r="D2431" s="9"/>
      <c r="E2431" s="9"/>
      <c r="F2431" s="22"/>
      <c r="G2431" s="9"/>
    </row>
    <row r="2432" spans="1:7">
      <c r="A2432" s="9"/>
      <c r="B2432" s="9"/>
      <c r="C2432" s="9"/>
      <c r="D2432" s="9"/>
      <c r="E2432" s="9"/>
      <c r="F2432" s="22"/>
      <c r="G2432" s="9"/>
    </row>
    <row r="2433" spans="1:7">
      <c r="A2433" s="9"/>
      <c r="B2433" s="9"/>
      <c r="C2433" s="9"/>
      <c r="D2433" s="9"/>
      <c r="E2433" s="9"/>
      <c r="F2433" s="22"/>
      <c r="G2433" s="9"/>
    </row>
    <row r="2434" spans="1:7">
      <c r="A2434" s="9"/>
      <c r="B2434" s="9"/>
      <c r="C2434" s="9"/>
      <c r="D2434" s="9"/>
      <c r="E2434" s="9"/>
      <c r="F2434" s="22"/>
      <c r="G2434" s="9"/>
    </row>
    <row r="2435" spans="1:7">
      <c r="A2435" s="9"/>
      <c r="B2435" s="9"/>
      <c r="C2435" s="9"/>
      <c r="D2435" s="9"/>
      <c r="E2435" s="9"/>
      <c r="F2435" s="22"/>
      <c r="G2435" s="9"/>
    </row>
    <row r="2436" spans="1:7">
      <c r="A2436" s="9"/>
      <c r="B2436" s="9"/>
      <c r="C2436" s="9"/>
      <c r="D2436" s="9"/>
      <c r="E2436" s="9"/>
      <c r="F2436" s="22"/>
      <c r="G2436" s="9"/>
    </row>
    <row r="2437" spans="1:7">
      <c r="A2437" s="9"/>
      <c r="B2437" s="9"/>
      <c r="C2437" s="9"/>
      <c r="D2437" s="9"/>
      <c r="E2437" s="9"/>
      <c r="F2437" s="22"/>
      <c r="G2437" s="9"/>
    </row>
    <row r="2438" spans="1:7">
      <c r="A2438" s="9"/>
      <c r="B2438" s="9"/>
      <c r="C2438" s="9"/>
      <c r="D2438" s="9"/>
      <c r="E2438" s="9"/>
      <c r="F2438" s="22"/>
      <c r="G2438" s="9"/>
    </row>
    <row r="2439" spans="1:7">
      <c r="A2439" s="9"/>
      <c r="B2439" s="9"/>
      <c r="C2439" s="9"/>
      <c r="D2439" s="9"/>
      <c r="E2439" s="9"/>
      <c r="F2439" s="22"/>
      <c r="G2439" s="9"/>
    </row>
    <row r="2440" spans="1:7">
      <c r="A2440" s="9"/>
      <c r="B2440" s="9"/>
      <c r="C2440" s="9"/>
      <c r="D2440" s="9"/>
      <c r="E2440" s="9"/>
      <c r="F2440" s="22"/>
      <c r="G2440" s="9"/>
    </row>
    <row r="2441" spans="1:7">
      <c r="A2441" s="9"/>
      <c r="B2441" s="9"/>
      <c r="C2441" s="9"/>
      <c r="D2441" s="9"/>
      <c r="E2441" s="9"/>
      <c r="F2441" s="22"/>
      <c r="G2441" s="9"/>
    </row>
    <row r="2442" spans="1:7">
      <c r="A2442" s="9"/>
      <c r="B2442" s="9"/>
      <c r="C2442" s="9"/>
      <c r="D2442" s="9"/>
      <c r="E2442" s="9"/>
      <c r="F2442" s="22"/>
      <c r="G2442" s="9"/>
    </row>
    <row r="2443" spans="1:7">
      <c r="A2443" s="9"/>
      <c r="B2443" s="9"/>
      <c r="C2443" s="9"/>
      <c r="D2443" s="9"/>
      <c r="E2443" s="9"/>
      <c r="F2443" s="22"/>
      <c r="G2443" s="9"/>
    </row>
    <row r="2444" spans="1:7">
      <c r="A2444" s="9"/>
      <c r="B2444" s="9"/>
      <c r="C2444" s="9"/>
      <c r="D2444" s="9"/>
      <c r="E2444" s="9"/>
      <c r="F2444" s="22"/>
      <c r="G2444" s="9"/>
    </row>
    <row r="2445" spans="1:7">
      <c r="A2445" s="9"/>
      <c r="B2445" s="9"/>
      <c r="C2445" s="9"/>
      <c r="D2445" s="9"/>
      <c r="E2445" s="9"/>
      <c r="F2445" s="22"/>
      <c r="G2445" s="9"/>
    </row>
    <row r="2446" spans="1:7">
      <c r="A2446" s="9"/>
      <c r="B2446" s="9"/>
      <c r="C2446" s="9"/>
      <c r="D2446" s="9"/>
      <c r="E2446" s="9"/>
      <c r="F2446" s="22"/>
      <c r="G2446" s="9"/>
    </row>
    <row r="2447" spans="1:7">
      <c r="A2447" s="9"/>
      <c r="B2447" s="9"/>
      <c r="C2447" s="9"/>
      <c r="D2447" s="9"/>
      <c r="E2447" s="9"/>
      <c r="F2447" s="22"/>
      <c r="G2447" s="9"/>
    </row>
    <row r="2448" spans="1:7">
      <c r="A2448" s="9"/>
      <c r="B2448" s="9"/>
      <c r="C2448" s="9"/>
      <c r="D2448" s="9"/>
      <c r="E2448" s="9"/>
      <c r="F2448" s="22"/>
      <c r="G2448" s="9"/>
    </row>
    <row r="2449" spans="1:7">
      <c r="A2449" s="9"/>
      <c r="B2449" s="9"/>
      <c r="C2449" s="9"/>
      <c r="D2449" s="9"/>
      <c r="E2449" s="9"/>
      <c r="F2449" s="22"/>
      <c r="G2449" s="9"/>
    </row>
    <row r="2450" spans="1:7">
      <c r="A2450" s="9"/>
      <c r="B2450" s="9"/>
      <c r="C2450" s="9"/>
      <c r="D2450" s="9"/>
      <c r="E2450" s="9"/>
      <c r="F2450" s="22"/>
      <c r="G2450" s="9"/>
    </row>
    <row r="2451" spans="1:7">
      <c r="A2451" s="9"/>
      <c r="B2451" s="9"/>
      <c r="C2451" s="9"/>
      <c r="D2451" s="9"/>
      <c r="E2451" s="9"/>
      <c r="F2451" s="22"/>
      <c r="G2451" s="9"/>
    </row>
    <row r="2452" spans="1:7">
      <c r="A2452" s="9"/>
      <c r="B2452" s="9"/>
      <c r="C2452" s="9"/>
      <c r="D2452" s="9"/>
      <c r="E2452" s="9"/>
      <c r="F2452" s="22"/>
      <c r="G2452" s="9"/>
    </row>
    <row r="2453" spans="1:7">
      <c r="A2453" s="9"/>
      <c r="B2453" s="9"/>
      <c r="C2453" s="9"/>
      <c r="D2453" s="9"/>
      <c r="E2453" s="9"/>
      <c r="F2453" s="22"/>
      <c r="G2453" s="9"/>
    </row>
    <row r="2454" spans="1:7">
      <c r="A2454" s="9"/>
      <c r="B2454" s="9"/>
      <c r="C2454" s="9"/>
      <c r="D2454" s="9"/>
      <c r="E2454" s="9"/>
      <c r="F2454" s="22"/>
      <c r="G2454" s="9"/>
    </row>
    <row r="2455" spans="1:7">
      <c r="A2455" s="9"/>
      <c r="B2455" s="9"/>
      <c r="C2455" s="9"/>
      <c r="D2455" s="9"/>
      <c r="E2455" s="9"/>
      <c r="F2455" s="22"/>
      <c r="G2455" s="9"/>
    </row>
    <row r="2456" spans="1:7">
      <c r="A2456" s="9"/>
      <c r="B2456" s="9"/>
      <c r="C2456" s="9"/>
      <c r="D2456" s="9"/>
      <c r="E2456" s="9"/>
      <c r="F2456" s="22"/>
      <c r="G2456" s="9"/>
    </row>
    <row r="2457" spans="1:7">
      <c r="A2457" s="9"/>
      <c r="B2457" s="9"/>
      <c r="C2457" s="9"/>
      <c r="D2457" s="9"/>
      <c r="E2457" s="9"/>
      <c r="F2457" s="22"/>
      <c r="G2457" s="9"/>
    </row>
    <row r="2458" spans="1:7">
      <c r="A2458" s="9"/>
      <c r="B2458" s="9"/>
      <c r="C2458" s="9"/>
      <c r="D2458" s="9"/>
      <c r="E2458" s="9"/>
      <c r="F2458" s="22"/>
      <c r="G2458" s="9"/>
    </row>
    <row r="2459" spans="1:7">
      <c r="A2459" s="9"/>
      <c r="B2459" s="9"/>
      <c r="C2459" s="9"/>
      <c r="D2459" s="9"/>
      <c r="E2459" s="9"/>
      <c r="F2459" s="22"/>
      <c r="G2459" s="9"/>
    </row>
    <row r="2460" spans="1:7">
      <c r="A2460" s="9"/>
      <c r="B2460" s="9"/>
      <c r="C2460" s="9"/>
      <c r="D2460" s="9"/>
      <c r="E2460" s="9"/>
      <c r="F2460" s="22"/>
      <c r="G2460" s="9"/>
    </row>
    <row r="2461" spans="1:7">
      <c r="A2461" s="9"/>
      <c r="B2461" s="9"/>
      <c r="C2461" s="9"/>
      <c r="D2461" s="9"/>
      <c r="E2461" s="9"/>
      <c r="F2461" s="22"/>
      <c r="G2461" s="9"/>
    </row>
    <row r="2462" spans="1:7">
      <c r="A2462" s="9"/>
      <c r="B2462" s="9"/>
      <c r="C2462" s="9"/>
      <c r="D2462" s="9"/>
      <c r="E2462" s="9"/>
      <c r="F2462" s="22"/>
      <c r="G2462" s="9"/>
    </row>
    <row r="2463" spans="1:7">
      <c r="A2463" s="9"/>
      <c r="B2463" s="9"/>
      <c r="C2463" s="9"/>
      <c r="D2463" s="9"/>
      <c r="E2463" s="9"/>
      <c r="F2463" s="22"/>
      <c r="G2463" s="9"/>
    </row>
    <row r="2464" spans="1:7">
      <c r="A2464" s="9"/>
      <c r="B2464" s="9"/>
      <c r="C2464" s="9"/>
      <c r="D2464" s="9"/>
      <c r="E2464" s="9"/>
      <c r="F2464" s="22"/>
      <c r="G2464" s="9"/>
    </row>
    <row r="2465" spans="1:7">
      <c r="A2465" s="9"/>
      <c r="B2465" s="9"/>
      <c r="C2465" s="9"/>
      <c r="D2465" s="9"/>
      <c r="E2465" s="9"/>
      <c r="F2465" s="22"/>
      <c r="G2465" s="9"/>
    </row>
    <row r="2466" spans="1:7">
      <c r="A2466" s="9"/>
      <c r="B2466" s="9"/>
      <c r="C2466" s="9"/>
      <c r="D2466" s="9"/>
      <c r="E2466" s="9"/>
      <c r="F2466" s="22"/>
      <c r="G2466" s="9"/>
    </row>
    <row r="2467" spans="1:7">
      <c r="A2467" s="9"/>
      <c r="B2467" s="9"/>
      <c r="C2467" s="9"/>
      <c r="D2467" s="9"/>
      <c r="E2467" s="9"/>
      <c r="F2467" s="22"/>
      <c r="G2467" s="9"/>
    </row>
    <row r="2468" spans="1:7">
      <c r="A2468" s="9"/>
      <c r="B2468" s="9"/>
      <c r="C2468" s="9"/>
      <c r="D2468" s="9"/>
      <c r="E2468" s="9"/>
      <c r="F2468" s="22"/>
      <c r="G2468" s="9"/>
    </row>
    <row r="2469" spans="1:7">
      <c r="A2469" s="9"/>
      <c r="B2469" s="9"/>
      <c r="C2469" s="9"/>
      <c r="D2469" s="9"/>
      <c r="E2469" s="9"/>
      <c r="F2469" s="22"/>
      <c r="G2469" s="9"/>
    </row>
    <row r="2470" spans="1:7">
      <c r="A2470" s="9"/>
      <c r="B2470" s="9"/>
      <c r="C2470" s="9"/>
      <c r="D2470" s="9"/>
      <c r="E2470" s="9"/>
      <c r="F2470" s="22"/>
      <c r="G2470" s="9"/>
    </row>
    <row r="2471" spans="1:7">
      <c r="A2471" s="9"/>
      <c r="B2471" s="9"/>
      <c r="C2471" s="9"/>
      <c r="D2471" s="9"/>
      <c r="E2471" s="9"/>
      <c r="F2471" s="22"/>
      <c r="G2471" s="9"/>
    </row>
    <row r="2472" spans="1:7">
      <c r="A2472" s="9"/>
      <c r="B2472" s="9"/>
      <c r="C2472" s="9"/>
      <c r="D2472" s="9"/>
      <c r="E2472" s="9"/>
      <c r="F2472" s="22"/>
      <c r="G2472" s="9"/>
    </row>
    <row r="2473" spans="1:7">
      <c r="A2473" s="9"/>
      <c r="B2473" s="9"/>
      <c r="C2473" s="9"/>
      <c r="D2473" s="9"/>
      <c r="E2473" s="9"/>
      <c r="F2473" s="22"/>
      <c r="G2473" s="9"/>
    </row>
    <row r="2474" spans="1:7">
      <c r="A2474" s="9"/>
      <c r="B2474" s="9"/>
      <c r="C2474" s="9"/>
      <c r="D2474" s="9"/>
      <c r="E2474" s="9"/>
      <c r="F2474" s="22"/>
      <c r="G2474" s="9"/>
    </row>
    <row r="2475" spans="1:7">
      <c r="A2475" s="9"/>
      <c r="B2475" s="9"/>
      <c r="C2475" s="9"/>
      <c r="D2475" s="9"/>
      <c r="E2475" s="9"/>
      <c r="F2475" s="22"/>
      <c r="G2475" s="9"/>
    </row>
    <row r="2476" spans="1:7">
      <c r="A2476" s="9"/>
      <c r="B2476" s="9"/>
      <c r="C2476" s="9"/>
      <c r="D2476" s="9"/>
      <c r="E2476" s="9"/>
      <c r="F2476" s="22"/>
      <c r="G2476" s="9"/>
    </row>
    <row r="2477" spans="1:7">
      <c r="A2477" s="9"/>
      <c r="B2477" s="9"/>
      <c r="C2477" s="9"/>
      <c r="D2477" s="9"/>
      <c r="E2477" s="9"/>
      <c r="F2477" s="22"/>
      <c r="G2477" s="9"/>
    </row>
    <row r="2478" spans="1:7">
      <c r="A2478" s="9"/>
      <c r="B2478" s="9"/>
      <c r="C2478" s="9"/>
      <c r="D2478" s="9"/>
      <c r="E2478" s="9"/>
      <c r="F2478" s="22"/>
      <c r="G2478" s="9"/>
    </row>
    <row r="2479" spans="1:7">
      <c r="A2479" s="9"/>
      <c r="B2479" s="9"/>
      <c r="C2479" s="9"/>
      <c r="D2479" s="9"/>
      <c r="E2479" s="9"/>
      <c r="F2479" s="22"/>
      <c r="G2479" s="9"/>
    </row>
    <row r="2480" spans="1:7">
      <c r="A2480" s="9"/>
      <c r="B2480" s="9"/>
      <c r="C2480" s="9"/>
      <c r="D2480" s="9"/>
      <c r="E2480" s="9"/>
      <c r="F2480" s="22"/>
      <c r="G2480" s="9"/>
    </row>
    <row r="2481" spans="1:7">
      <c r="A2481" s="9"/>
      <c r="B2481" s="9"/>
      <c r="C2481" s="9"/>
      <c r="D2481" s="9"/>
      <c r="E2481" s="9"/>
      <c r="F2481" s="22"/>
      <c r="G2481" s="9"/>
    </row>
    <row r="2482" spans="1:7">
      <c r="A2482" s="9"/>
      <c r="B2482" s="9"/>
      <c r="C2482" s="9"/>
      <c r="D2482" s="9"/>
      <c r="E2482" s="9"/>
      <c r="F2482" s="22"/>
      <c r="G2482" s="9"/>
    </row>
    <row r="2483" spans="1:7">
      <c r="A2483" s="9"/>
      <c r="B2483" s="9"/>
      <c r="C2483" s="9"/>
      <c r="D2483" s="9"/>
      <c r="E2483" s="9"/>
      <c r="F2483" s="22"/>
      <c r="G2483" s="9"/>
    </row>
    <row r="2484" spans="1:7">
      <c r="A2484" s="9"/>
      <c r="B2484" s="9"/>
      <c r="C2484" s="9"/>
      <c r="D2484" s="9"/>
      <c r="E2484" s="9"/>
      <c r="F2484" s="22"/>
      <c r="G2484" s="9"/>
    </row>
    <row r="2485" spans="1:7">
      <c r="A2485" s="9"/>
      <c r="B2485" s="9"/>
      <c r="C2485" s="9"/>
      <c r="D2485" s="9"/>
      <c r="E2485" s="9"/>
      <c r="F2485" s="22"/>
      <c r="G2485" s="9"/>
    </row>
    <row r="2486" spans="1:7">
      <c r="A2486" s="9"/>
      <c r="B2486" s="9"/>
      <c r="C2486" s="9"/>
      <c r="D2486" s="9"/>
      <c r="E2486" s="9"/>
      <c r="F2486" s="22"/>
      <c r="G2486" s="9"/>
    </row>
    <row r="2487" spans="1:7">
      <c r="A2487" s="9"/>
      <c r="B2487" s="9"/>
      <c r="C2487" s="9"/>
      <c r="D2487" s="9"/>
      <c r="E2487" s="9"/>
      <c r="F2487" s="22"/>
      <c r="G2487" s="9"/>
    </row>
    <row r="2488" spans="1:7">
      <c r="A2488" s="9"/>
      <c r="B2488" s="9"/>
      <c r="C2488" s="9"/>
      <c r="D2488" s="9"/>
      <c r="E2488" s="9"/>
      <c r="F2488" s="22"/>
      <c r="G2488" s="9"/>
    </row>
    <row r="2489" spans="1:7">
      <c r="A2489" s="9"/>
      <c r="B2489" s="9"/>
      <c r="C2489" s="9"/>
      <c r="D2489" s="9"/>
      <c r="E2489" s="9"/>
      <c r="F2489" s="22"/>
      <c r="G2489" s="9"/>
    </row>
    <row r="2490" spans="1:7">
      <c r="A2490" s="9"/>
      <c r="B2490" s="9"/>
      <c r="C2490" s="9"/>
      <c r="D2490" s="9"/>
      <c r="E2490" s="9"/>
      <c r="F2490" s="22"/>
      <c r="G2490" s="9"/>
    </row>
    <row r="2491" spans="1:7">
      <c r="A2491" s="9"/>
      <c r="B2491" s="9"/>
      <c r="C2491" s="9"/>
      <c r="D2491" s="9"/>
      <c r="E2491" s="9"/>
      <c r="F2491" s="22"/>
      <c r="G2491" s="9"/>
    </row>
    <row r="2492" spans="1:7">
      <c r="A2492" s="9"/>
      <c r="B2492" s="9"/>
      <c r="C2492" s="9"/>
      <c r="D2492" s="9"/>
      <c r="E2492" s="9"/>
      <c r="F2492" s="22"/>
      <c r="G2492" s="9"/>
    </row>
    <row r="2493" spans="1:7">
      <c r="A2493" s="9"/>
      <c r="B2493" s="9"/>
      <c r="C2493" s="9"/>
      <c r="D2493" s="9"/>
      <c r="E2493" s="9"/>
      <c r="F2493" s="22"/>
      <c r="G2493" s="9"/>
    </row>
    <row r="2494" spans="1:7">
      <c r="A2494" s="9"/>
      <c r="B2494" s="9"/>
      <c r="C2494" s="9"/>
      <c r="D2494" s="9"/>
      <c r="E2494" s="9"/>
      <c r="F2494" s="22"/>
      <c r="G2494" s="9"/>
    </row>
    <row r="2495" spans="1:7">
      <c r="A2495" s="9"/>
      <c r="B2495" s="9"/>
      <c r="C2495" s="9"/>
      <c r="D2495" s="9"/>
      <c r="E2495" s="9"/>
      <c r="F2495" s="22"/>
      <c r="G2495" s="9"/>
    </row>
    <row r="2496" spans="1:7">
      <c r="A2496" s="9"/>
      <c r="B2496" s="9"/>
      <c r="C2496" s="9"/>
      <c r="D2496" s="9"/>
      <c r="E2496" s="9"/>
      <c r="F2496" s="22"/>
      <c r="G2496" s="9"/>
    </row>
    <row r="2497" spans="1:7">
      <c r="A2497" s="9"/>
      <c r="B2497" s="9"/>
      <c r="C2497" s="9"/>
      <c r="D2497" s="9"/>
      <c r="E2497" s="9"/>
      <c r="F2497" s="22"/>
      <c r="G2497" s="9"/>
    </row>
    <row r="2498" spans="1:7">
      <c r="A2498" s="9"/>
      <c r="B2498" s="9"/>
      <c r="C2498" s="9"/>
      <c r="D2498" s="9"/>
      <c r="E2498" s="9"/>
      <c r="F2498" s="22"/>
      <c r="G2498" s="9"/>
    </row>
    <row r="2499" spans="1:7">
      <c r="A2499" s="9"/>
      <c r="B2499" s="9"/>
      <c r="C2499" s="9"/>
      <c r="D2499" s="9"/>
      <c r="E2499" s="9"/>
      <c r="F2499" s="22"/>
      <c r="G2499" s="9"/>
    </row>
    <row r="2500" spans="1:7">
      <c r="A2500" s="9"/>
      <c r="B2500" s="9"/>
      <c r="C2500" s="9"/>
      <c r="D2500" s="9"/>
      <c r="E2500" s="9"/>
      <c r="F2500" s="22"/>
      <c r="G2500" s="9"/>
    </row>
    <row r="2501" spans="1:7">
      <c r="A2501" s="9"/>
      <c r="B2501" s="9"/>
      <c r="C2501" s="9"/>
      <c r="D2501" s="9"/>
      <c r="E2501" s="9"/>
      <c r="F2501" s="22"/>
      <c r="G2501" s="9"/>
    </row>
    <row r="2502" spans="1:7">
      <c r="A2502" s="9"/>
      <c r="B2502" s="9"/>
      <c r="C2502" s="9"/>
      <c r="D2502" s="9"/>
      <c r="E2502" s="9"/>
      <c r="F2502" s="22"/>
      <c r="G2502" s="9"/>
    </row>
    <row r="2503" spans="1:7">
      <c r="A2503" s="9"/>
      <c r="B2503" s="9"/>
      <c r="C2503" s="9"/>
      <c r="D2503" s="9"/>
      <c r="E2503" s="9"/>
      <c r="F2503" s="22"/>
      <c r="G2503" s="9"/>
    </row>
    <row r="2504" spans="1:7">
      <c r="A2504" s="9"/>
      <c r="B2504" s="9"/>
      <c r="C2504" s="9"/>
      <c r="D2504" s="9"/>
      <c r="E2504" s="9"/>
      <c r="F2504" s="22"/>
      <c r="G2504" s="9"/>
    </row>
    <row r="2505" spans="1:7">
      <c r="A2505" s="9"/>
      <c r="B2505" s="9"/>
      <c r="C2505" s="9"/>
      <c r="D2505" s="9"/>
      <c r="E2505" s="9"/>
      <c r="F2505" s="22"/>
      <c r="G2505" s="9"/>
    </row>
    <row r="2506" spans="1:7">
      <c r="A2506" s="9"/>
      <c r="B2506" s="9"/>
      <c r="C2506" s="9"/>
      <c r="D2506" s="9"/>
      <c r="E2506" s="9"/>
      <c r="F2506" s="22"/>
      <c r="G2506" s="9"/>
    </row>
    <row r="2507" spans="1:7">
      <c r="A2507" s="9"/>
      <c r="B2507" s="9"/>
      <c r="C2507" s="9"/>
      <c r="D2507" s="9"/>
      <c r="E2507" s="9"/>
      <c r="F2507" s="22"/>
      <c r="G2507" s="9"/>
    </row>
    <row r="2508" spans="1:7">
      <c r="A2508" s="9"/>
      <c r="B2508" s="9"/>
      <c r="C2508" s="9"/>
      <c r="D2508" s="9"/>
      <c r="E2508" s="9"/>
      <c r="F2508" s="22"/>
      <c r="G2508" s="9"/>
    </row>
    <row r="2509" spans="1:7">
      <c r="A2509" s="9"/>
      <c r="B2509" s="9"/>
      <c r="C2509" s="9"/>
      <c r="D2509" s="9"/>
      <c r="E2509" s="9"/>
      <c r="F2509" s="22"/>
      <c r="G2509" s="9"/>
    </row>
    <row r="2510" spans="1:7">
      <c r="A2510" s="9"/>
      <c r="B2510" s="9"/>
      <c r="C2510" s="9"/>
      <c r="D2510" s="9"/>
      <c r="E2510" s="9"/>
      <c r="F2510" s="22"/>
      <c r="G2510" s="9"/>
    </row>
    <row r="2511" spans="1:7">
      <c r="A2511" s="9"/>
      <c r="B2511" s="9"/>
      <c r="C2511" s="9"/>
      <c r="D2511" s="9"/>
      <c r="E2511" s="9"/>
      <c r="F2511" s="22"/>
      <c r="G2511" s="9"/>
    </row>
    <row r="2512" spans="1:7">
      <c r="A2512" s="9"/>
      <c r="B2512" s="9"/>
      <c r="C2512" s="9"/>
      <c r="D2512" s="9"/>
      <c r="E2512" s="9"/>
      <c r="F2512" s="22"/>
      <c r="G2512" s="9"/>
    </row>
    <row r="2513" spans="1:7">
      <c r="A2513" s="9"/>
      <c r="B2513" s="9"/>
      <c r="C2513" s="9"/>
      <c r="D2513" s="9"/>
      <c r="E2513" s="9"/>
      <c r="F2513" s="22"/>
      <c r="G2513" s="9"/>
    </row>
    <row r="2514" spans="1:7">
      <c r="A2514" s="9"/>
      <c r="B2514" s="9"/>
      <c r="C2514" s="9"/>
      <c r="D2514" s="9"/>
      <c r="E2514" s="9"/>
      <c r="F2514" s="22"/>
      <c r="G2514" s="9"/>
    </row>
    <row r="2515" spans="1:7">
      <c r="A2515" s="9"/>
      <c r="B2515" s="9"/>
      <c r="C2515" s="9"/>
      <c r="D2515" s="9"/>
      <c r="E2515" s="9"/>
      <c r="F2515" s="22"/>
      <c r="G2515" s="9"/>
    </row>
    <row r="2516" spans="1:7">
      <c r="A2516" s="9"/>
      <c r="B2516" s="9"/>
      <c r="C2516" s="9"/>
      <c r="D2516" s="9"/>
      <c r="E2516" s="9"/>
      <c r="F2516" s="22"/>
      <c r="G2516" s="9"/>
    </row>
    <row r="2517" spans="1:7">
      <c r="A2517" s="9"/>
      <c r="B2517" s="9"/>
      <c r="C2517" s="9"/>
      <c r="D2517" s="9"/>
      <c r="E2517" s="9"/>
      <c r="F2517" s="22"/>
      <c r="G2517" s="9"/>
    </row>
    <row r="2518" spans="1:7">
      <c r="A2518" s="9"/>
      <c r="B2518" s="9"/>
      <c r="C2518" s="9"/>
      <c r="D2518" s="9"/>
      <c r="E2518" s="9"/>
      <c r="F2518" s="22"/>
      <c r="G2518" s="9"/>
    </row>
    <row r="2519" spans="1:7">
      <c r="A2519" s="9"/>
      <c r="B2519" s="9"/>
      <c r="C2519" s="9"/>
      <c r="D2519" s="9"/>
      <c r="E2519" s="9"/>
      <c r="F2519" s="22"/>
      <c r="G2519" s="9"/>
    </row>
    <row r="2520" spans="1:7">
      <c r="A2520" s="9"/>
      <c r="B2520" s="9"/>
      <c r="C2520" s="9"/>
      <c r="D2520" s="9"/>
      <c r="E2520" s="9"/>
      <c r="F2520" s="22"/>
      <c r="G2520" s="9"/>
    </row>
    <row r="2521" spans="1:7">
      <c r="A2521" s="9"/>
      <c r="B2521" s="9"/>
      <c r="C2521" s="9"/>
      <c r="D2521" s="9"/>
      <c r="E2521" s="9"/>
      <c r="F2521" s="22"/>
      <c r="G2521" s="9"/>
    </row>
    <row r="2522" spans="1:7">
      <c r="A2522" s="9"/>
      <c r="B2522" s="9"/>
      <c r="C2522" s="9"/>
      <c r="D2522" s="9"/>
      <c r="E2522" s="9"/>
      <c r="F2522" s="22"/>
      <c r="G2522" s="9"/>
    </row>
    <row r="2523" spans="1:7">
      <c r="A2523" s="9"/>
      <c r="B2523" s="9"/>
      <c r="C2523" s="9"/>
      <c r="D2523" s="9"/>
      <c r="E2523" s="9"/>
      <c r="F2523" s="22"/>
      <c r="G2523" s="9"/>
    </row>
    <row r="2524" spans="1:7">
      <c r="A2524" s="9"/>
      <c r="B2524" s="9"/>
      <c r="C2524" s="9"/>
      <c r="D2524" s="9"/>
      <c r="E2524" s="9"/>
      <c r="F2524" s="22"/>
      <c r="G2524" s="9"/>
    </row>
    <row r="2525" spans="1:7">
      <c r="A2525" s="9"/>
      <c r="B2525" s="9"/>
      <c r="C2525" s="9"/>
      <c r="D2525" s="9"/>
      <c r="E2525" s="9"/>
      <c r="F2525" s="22"/>
      <c r="G2525" s="9"/>
    </row>
    <row r="2526" spans="1:7">
      <c r="A2526" s="9"/>
      <c r="B2526" s="9"/>
      <c r="C2526" s="9"/>
      <c r="D2526" s="9"/>
      <c r="E2526" s="9"/>
      <c r="F2526" s="22"/>
      <c r="G2526" s="9"/>
    </row>
    <row r="2527" spans="1:7">
      <c r="A2527" s="9"/>
      <c r="B2527" s="9"/>
      <c r="C2527" s="9"/>
      <c r="D2527" s="9"/>
      <c r="E2527" s="9"/>
      <c r="F2527" s="22"/>
      <c r="G2527" s="9"/>
    </row>
    <row r="2528" spans="1:7">
      <c r="A2528" s="9"/>
      <c r="B2528" s="9"/>
      <c r="C2528" s="9"/>
      <c r="D2528" s="9"/>
      <c r="E2528" s="9"/>
      <c r="F2528" s="22"/>
      <c r="G2528" s="9"/>
    </row>
    <row r="2529" spans="1:7">
      <c r="A2529" s="9"/>
      <c r="B2529" s="9"/>
      <c r="C2529" s="9"/>
      <c r="D2529" s="9"/>
      <c r="E2529" s="9"/>
      <c r="F2529" s="22"/>
      <c r="G2529" s="9"/>
    </row>
    <row r="2530" spans="1:7">
      <c r="A2530" s="9"/>
      <c r="B2530" s="9"/>
      <c r="C2530" s="9"/>
      <c r="D2530" s="9"/>
      <c r="E2530" s="9"/>
      <c r="F2530" s="22"/>
      <c r="G2530" s="9"/>
    </row>
    <row r="2531" spans="1:7">
      <c r="A2531" s="9"/>
      <c r="B2531" s="9"/>
      <c r="C2531" s="9"/>
      <c r="D2531" s="9"/>
      <c r="E2531" s="9"/>
      <c r="F2531" s="22"/>
      <c r="G2531" s="9"/>
    </row>
    <row r="2532" spans="1:7">
      <c r="A2532" s="9"/>
      <c r="B2532" s="9"/>
      <c r="C2532" s="9"/>
      <c r="D2532" s="9"/>
      <c r="E2532" s="9"/>
      <c r="F2532" s="22"/>
      <c r="G2532" s="9"/>
    </row>
    <row r="2533" spans="1:7">
      <c r="A2533" s="9"/>
      <c r="B2533" s="9"/>
      <c r="C2533" s="9"/>
      <c r="D2533" s="9"/>
      <c r="E2533" s="9"/>
      <c r="F2533" s="22"/>
      <c r="G2533" s="9"/>
    </row>
    <row r="2534" spans="1:7">
      <c r="A2534" s="9"/>
      <c r="B2534" s="9"/>
      <c r="C2534" s="9"/>
      <c r="D2534" s="9"/>
      <c r="E2534" s="9"/>
      <c r="F2534" s="22"/>
      <c r="G2534" s="9"/>
    </row>
    <row r="2535" spans="1:7">
      <c r="A2535" s="9"/>
      <c r="B2535" s="9"/>
      <c r="C2535" s="9"/>
      <c r="D2535" s="9"/>
      <c r="E2535" s="9"/>
      <c r="F2535" s="22"/>
      <c r="G2535" s="9"/>
    </row>
    <row r="2536" spans="1:7">
      <c r="A2536" s="9"/>
      <c r="B2536" s="9"/>
      <c r="C2536" s="9"/>
      <c r="D2536" s="9"/>
      <c r="E2536" s="9"/>
      <c r="F2536" s="22"/>
      <c r="G2536" s="9"/>
    </row>
    <row r="2537" spans="1:7">
      <c r="A2537" s="9"/>
      <c r="B2537" s="9"/>
      <c r="C2537" s="9"/>
      <c r="D2537" s="9"/>
      <c r="E2537" s="9"/>
      <c r="F2537" s="22"/>
      <c r="G2537" s="9"/>
    </row>
    <row r="2538" spans="1:7">
      <c r="A2538" s="9"/>
      <c r="B2538" s="9"/>
      <c r="C2538" s="9"/>
      <c r="D2538" s="9"/>
      <c r="E2538" s="9"/>
      <c r="F2538" s="22"/>
      <c r="G2538" s="9"/>
    </row>
    <row r="2539" spans="1:7">
      <c r="A2539" s="9"/>
      <c r="B2539" s="9"/>
      <c r="C2539" s="9"/>
      <c r="D2539" s="9"/>
      <c r="E2539" s="9"/>
      <c r="F2539" s="22"/>
      <c r="G2539" s="9"/>
    </row>
    <row r="2540" spans="1:7">
      <c r="A2540" s="9"/>
      <c r="B2540" s="9"/>
      <c r="C2540" s="9"/>
      <c r="D2540" s="9"/>
      <c r="E2540" s="9"/>
      <c r="F2540" s="22"/>
      <c r="G2540" s="9"/>
    </row>
    <row r="2541" spans="1:7">
      <c r="A2541" s="9"/>
      <c r="B2541" s="9"/>
      <c r="C2541" s="9"/>
      <c r="D2541" s="9"/>
      <c r="E2541" s="9"/>
      <c r="F2541" s="22"/>
      <c r="G2541" s="9"/>
    </row>
    <row r="2542" spans="1:7">
      <c r="A2542" s="9"/>
      <c r="B2542" s="9"/>
      <c r="C2542" s="9"/>
      <c r="D2542" s="9"/>
      <c r="E2542" s="9"/>
      <c r="F2542" s="22"/>
      <c r="G2542" s="9"/>
    </row>
    <row r="2543" spans="1:7">
      <c r="A2543" s="9"/>
      <c r="B2543" s="9"/>
      <c r="C2543" s="9"/>
      <c r="D2543" s="9"/>
      <c r="E2543" s="9"/>
      <c r="F2543" s="22"/>
      <c r="G2543" s="9"/>
    </row>
    <row r="2544" spans="1:7">
      <c r="A2544" s="9"/>
      <c r="B2544" s="9"/>
      <c r="C2544" s="9"/>
      <c r="D2544" s="9"/>
      <c r="E2544" s="9"/>
      <c r="F2544" s="22"/>
      <c r="G2544" s="9"/>
    </row>
    <row r="2545" spans="1:7">
      <c r="A2545" s="9"/>
      <c r="B2545" s="9"/>
      <c r="C2545" s="9"/>
      <c r="D2545" s="9"/>
      <c r="E2545" s="9"/>
      <c r="F2545" s="22"/>
      <c r="G2545" s="9"/>
    </row>
    <row r="2546" spans="1:7">
      <c r="A2546" s="9"/>
      <c r="B2546" s="9"/>
      <c r="C2546" s="9"/>
      <c r="D2546" s="9"/>
      <c r="E2546" s="9"/>
      <c r="F2546" s="22"/>
      <c r="G2546" s="9"/>
    </row>
    <row r="2547" spans="1:7">
      <c r="A2547" s="9"/>
      <c r="B2547" s="9"/>
      <c r="C2547" s="9"/>
      <c r="D2547" s="9"/>
      <c r="E2547" s="9"/>
      <c r="F2547" s="22"/>
      <c r="G2547" s="9"/>
    </row>
    <row r="2548" spans="1:7">
      <c r="A2548" s="9"/>
      <c r="B2548" s="9"/>
      <c r="C2548" s="9"/>
      <c r="D2548" s="9"/>
      <c r="E2548" s="9"/>
      <c r="F2548" s="22"/>
      <c r="G2548" s="9"/>
    </row>
    <row r="2549" spans="1:7">
      <c r="A2549" s="9"/>
      <c r="B2549" s="9"/>
      <c r="C2549" s="9"/>
      <c r="D2549" s="9"/>
      <c r="E2549" s="9"/>
      <c r="F2549" s="22"/>
      <c r="G2549" s="9"/>
    </row>
    <row r="2550" spans="1:7">
      <c r="A2550" s="9"/>
      <c r="B2550" s="9"/>
      <c r="C2550" s="9"/>
      <c r="D2550" s="9"/>
      <c r="E2550" s="9"/>
      <c r="F2550" s="22"/>
      <c r="G2550" s="9"/>
    </row>
    <row r="2551" spans="1:7">
      <c r="A2551" s="9"/>
      <c r="B2551" s="9"/>
      <c r="C2551" s="9"/>
      <c r="D2551" s="9"/>
      <c r="E2551" s="9"/>
      <c r="F2551" s="22"/>
      <c r="G2551" s="9"/>
    </row>
    <row r="2552" spans="1:7">
      <c r="A2552" s="9"/>
      <c r="B2552" s="9"/>
      <c r="C2552" s="9"/>
      <c r="D2552" s="9"/>
      <c r="E2552" s="9"/>
      <c r="F2552" s="22"/>
      <c r="G2552" s="9"/>
    </row>
    <row r="2553" spans="1:7">
      <c r="A2553" s="9"/>
      <c r="B2553" s="9"/>
      <c r="C2553" s="9"/>
      <c r="D2553" s="9"/>
      <c r="E2553" s="9"/>
      <c r="F2553" s="22"/>
      <c r="G2553" s="9"/>
    </row>
    <row r="2554" spans="1:7">
      <c r="A2554" s="9"/>
      <c r="B2554" s="9"/>
      <c r="C2554" s="9"/>
      <c r="D2554" s="9"/>
      <c r="E2554" s="9"/>
      <c r="F2554" s="22"/>
      <c r="G2554" s="9"/>
    </row>
    <row r="2555" spans="1:7">
      <c r="A2555" s="9"/>
      <c r="B2555" s="9"/>
      <c r="C2555" s="9"/>
      <c r="D2555" s="9"/>
      <c r="E2555" s="9"/>
      <c r="F2555" s="22"/>
      <c r="G2555" s="9"/>
    </row>
    <row r="2556" spans="1:7">
      <c r="A2556" s="9"/>
      <c r="B2556" s="9"/>
      <c r="C2556" s="9"/>
      <c r="D2556" s="9"/>
      <c r="E2556" s="9"/>
      <c r="F2556" s="22"/>
      <c r="G2556" s="9"/>
    </row>
    <row r="2557" spans="1:7">
      <c r="A2557" s="9"/>
      <c r="B2557" s="9"/>
      <c r="C2557" s="9"/>
      <c r="D2557" s="9"/>
      <c r="E2557" s="9"/>
      <c r="F2557" s="22"/>
      <c r="G2557" s="9"/>
    </row>
    <row r="2558" spans="1:7">
      <c r="A2558" s="9"/>
      <c r="B2558" s="9"/>
      <c r="C2558" s="9"/>
      <c r="D2558" s="9"/>
      <c r="E2558" s="9"/>
      <c r="F2558" s="22"/>
      <c r="G2558" s="9"/>
    </row>
    <row r="2559" spans="1:7">
      <c r="A2559" s="9"/>
      <c r="B2559" s="9"/>
      <c r="C2559" s="9"/>
      <c r="D2559" s="9"/>
      <c r="E2559" s="9"/>
      <c r="F2559" s="22"/>
      <c r="G2559" s="9"/>
    </row>
    <row r="2560" spans="1:7">
      <c r="A2560" s="9"/>
      <c r="B2560" s="9"/>
      <c r="C2560" s="9"/>
      <c r="D2560" s="9"/>
      <c r="E2560" s="9"/>
      <c r="F2560" s="22"/>
      <c r="G2560" s="9"/>
    </row>
    <row r="2561" spans="1:7">
      <c r="A2561" s="9"/>
      <c r="B2561" s="9"/>
      <c r="C2561" s="9"/>
      <c r="D2561" s="9"/>
      <c r="E2561" s="9"/>
      <c r="F2561" s="22"/>
      <c r="G2561" s="9"/>
    </row>
    <row r="2562" spans="1:7">
      <c r="A2562" s="9"/>
      <c r="B2562" s="9"/>
      <c r="C2562" s="9"/>
      <c r="D2562" s="9"/>
      <c r="E2562" s="9"/>
      <c r="F2562" s="22"/>
      <c r="G2562" s="9"/>
    </row>
    <row r="2563" spans="1:7">
      <c r="A2563" s="9"/>
      <c r="B2563" s="9"/>
      <c r="C2563" s="9"/>
      <c r="D2563" s="9"/>
      <c r="E2563" s="9"/>
      <c r="F2563" s="22"/>
      <c r="G2563" s="9"/>
    </row>
    <row r="2564" spans="1:7">
      <c r="A2564" s="9"/>
      <c r="B2564" s="9"/>
      <c r="C2564" s="9"/>
      <c r="D2564" s="9"/>
      <c r="E2564" s="9"/>
      <c r="F2564" s="22"/>
      <c r="G2564" s="9"/>
    </row>
    <row r="2565" spans="1:7">
      <c r="A2565" s="9"/>
      <c r="B2565" s="9"/>
      <c r="C2565" s="9"/>
      <c r="D2565" s="9"/>
      <c r="E2565" s="9"/>
      <c r="F2565" s="22"/>
      <c r="G2565" s="9"/>
    </row>
    <row r="2566" spans="1:7">
      <c r="A2566" s="9"/>
      <c r="B2566" s="9"/>
      <c r="C2566" s="9"/>
      <c r="D2566" s="9"/>
      <c r="E2566" s="9"/>
      <c r="F2566" s="22"/>
      <c r="G2566" s="9"/>
    </row>
    <row r="2567" spans="1:7">
      <c r="A2567" s="9"/>
      <c r="B2567" s="9"/>
      <c r="C2567" s="9"/>
      <c r="D2567" s="9"/>
      <c r="E2567" s="9"/>
      <c r="F2567" s="22"/>
      <c r="G2567" s="9"/>
    </row>
    <row r="2568" spans="1:7">
      <c r="A2568" s="9"/>
      <c r="B2568" s="9"/>
      <c r="C2568" s="9"/>
      <c r="D2568" s="9"/>
      <c r="E2568" s="9"/>
      <c r="F2568" s="22"/>
      <c r="G2568" s="9"/>
    </row>
    <row r="2569" spans="1:7">
      <c r="A2569" s="9"/>
      <c r="B2569" s="9"/>
      <c r="C2569" s="9"/>
      <c r="D2569" s="9"/>
      <c r="E2569" s="9"/>
      <c r="F2569" s="22"/>
      <c r="G2569" s="9"/>
    </row>
    <row r="2570" spans="1:7">
      <c r="A2570" s="9"/>
      <c r="B2570" s="9"/>
      <c r="C2570" s="9"/>
      <c r="D2570" s="9"/>
      <c r="E2570" s="9"/>
      <c r="F2570" s="22"/>
      <c r="G2570" s="9"/>
    </row>
    <row r="2571" spans="1:7">
      <c r="A2571" s="9"/>
      <c r="B2571" s="9"/>
      <c r="C2571" s="9"/>
      <c r="D2571" s="9"/>
      <c r="E2571" s="9"/>
      <c r="F2571" s="22"/>
      <c r="G2571" s="9"/>
    </row>
    <row r="2572" spans="1:7">
      <c r="A2572" s="9"/>
      <c r="B2572" s="9"/>
      <c r="C2572" s="9"/>
      <c r="D2572" s="9"/>
      <c r="E2572" s="9"/>
      <c r="F2572" s="22"/>
      <c r="G2572" s="9"/>
    </row>
    <row r="2573" spans="1:7">
      <c r="A2573" s="9"/>
      <c r="B2573" s="9"/>
      <c r="C2573" s="9"/>
      <c r="D2573" s="9"/>
      <c r="E2573" s="9"/>
      <c r="F2573" s="22"/>
      <c r="G2573" s="9"/>
    </row>
    <row r="2574" spans="1:7">
      <c r="A2574" s="9"/>
      <c r="B2574" s="9"/>
      <c r="C2574" s="9"/>
      <c r="D2574" s="9"/>
      <c r="E2574" s="9"/>
      <c r="F2574" s="22"/>
      <c r="G2574" s="9"/>
    </row>
    <row r="2575" spans="1:7">
      <c r="A2575" s="9"/>
      <c r="B2575" s="9"/>
      <c r="C2575" s="9"/>
      <c r="D2575" s="9"/>
      <c r="E2575" s="9"/>
      <c r="F2575" s="22"/>
      <c r="G2575" s="9"/>
    </row>
    <row r="2576" spans="1:7">
      <c r="A2576" s="9"/>
      <c r="B2576" s="9"/>
      <c r="C2576" s="9"/>
      <c r="D2576" s="9"/>
      <c r="E2576" s="9"/>
      <c r="F2576" s="22"/>
      <c r="G2576" s="9"/>
    </row>
    <row r="2577" spans="1:7">
      <c r="A2577" s="9"/>
      <c r="B2577" s="9"/>
      <c r="C2577" s="9"/>
      <c r="D2577" s="9"/>
      <c r="E2577" s="9"/>
      <c r="F2577" s="22"/>
      <c r="G2577" s="9"/>
    </row>
    <row r="2578" spans="1:7">
      <c r="A2578" s="9"/>
      <c r="B2578" s="9"/>
      <c r="C2578" s="9"/>
      <c r="D2578" s="9"/>
      <c r="E2578" s="9"/>
      <c r="F2578" s="22"/>
      <c r="G2578" s="9"/>
    </row>
    <row r="2579" spans="1:7">
      <c r="A2579" s="9"/>
      <c r="B2579" s="9"/>
      <c r="C2579" s="9"/>
      <c r="D2579" s="9"/>
      <c r="E2579" s="9"/>
      <c r="F2579" s="22"/>
      <c r="G2579" s="9"/>
    </row>
    <row r="2580" spans="1:7">
      <c r="A2580" s="9"/>
      <c r="B2580" s="9"/>
      <c r="C2580" s="9"/>
      <c r="D2580" s="9"/>
      <c r="E2580" s="9"/>
      <c r="F2580" s="22"/>
      <c r="G2580" s="9"/>
    </row>
    <row r="2581" spans="1:7">
      <c r="A2581" s="9"/>
      <c r="B2581" s="9"/>
      <c r="C2581" s="9"/>
      <c r="D2581" s="9"/>
      <c r="E2581" s="9"/>
      <c r="F2581" s="22"/>
      <c r="G2581" s="9"/>
    </row>
    <row r="2582" spans="1:7">
      <c r="A2582" s="9"/>
      <c r="B2582" s="9"/>
      <c r="C2582" s="9"/>
      <c r="D2582" s="9"/>
      <c r="E2582" s="9"/>
      <c r="F2582" s="22"/>
      <c r="G2582" s="9"/>
    </row>
    <row r="2583" spans="1:7">
      <c r="A2583" s="9"/>
      <c r="B2583" s="9"/>
      <c r="C2583" s="9"/>
      <c r="D2583" s="9"/>
      <c r="E2583" s="9"/>
      <c r="F2583" s="22"/>
      <c r="G2583" s="9"/>
    </row>
    <row r="2584" spans="1:7">
      <c r="A2584" s="9"/>
      <c r="B2584" s="9"/>
      <c r="C2584" s="9"/>
      <c r="D2584" s="9"/>
      <c r="E2584" s="9"/>
      <c r="F2584" s="22"/>
      <c r="G2584" s="9"/>
    </row>
    <row r="2585" spans="1:7">
      <c r="A2585" s="9"/>
      <c r="B2585" s="9"/>
      <c r="C2585" s="9"/>
      <c r="D2585" s="9"/>
      <c r="E2585" s="9"/>
      <c r="F2585" s="22"/>
      <c r="G2585" s="9"/>
    </row>
    <row r="2586" spans="1:7">
      <c r="A2586" s="9"/>
      <c r="B2586" s="9"/>
      <c r="C2586" s="9"/>
      <c r="D2586" s="9"/>
      <c r="E2586" s="9"/>
      <c r="F2586" s="22"/>
      <c r="G2586" s="9"/>
    </row>
    <row r="2587" spans="1:7">
      <c r="A2587" s="9"/>
      <c r="B2587" s="9"/>
      <c r="C2587" s="9"/>
      <c r="D2587" s="9"/>
      <c r="E2587" s="9"/>
      <c r="F2587" s="22"/>
      <c r="G2587" s="9"/>
    </row>
    <row r="2588" spans="1:7">
      <c r="A2588" s="9"/>
      <c r="B2588" s="9"/>
      <c r="C2588" s="9"/>
      <c r="D2588" s="9"/>
      <c r="E2588" s="9"/>
      <c r="F2588" s="22"/>
      <c r="G2588" s="9"/>
    </row>
    <row r="2589" spans="1:7">
      <c r="A2589" s="9"/>
      <c r="B2589" s="9"/>
      <c r="C2589" s="9"/>
      <c r="D2589" s="9"/>
      <c r="E2589" s="9"/>
      <c r="F2589" s="22"/>
      <c r="G2589" s="9"/>
    </row>
    <row r="2590" spans="1:7">
      <c r="A2590" s="9"/>
      <c r="B2590" s="9"/>
      <c r="C2590" s="9"/>
      <c r="D2590" s="9"/>
      <c r="E2590" s="9"/>
      <c r="F2590" s="22"/>
      <c r="G2590" s="9"/>
    </row>
    <row r="2591" spans="1:7">
      <c r="A2591" s="9"/>
      <c r="B2591" s="9"/>
      <c r="C2591" s="9"/>
      <c r="D2591" s="9"/>
      <c r="E2591" s="9"/>
      <c r="F2591" s="22"/>
      <c r="G2591" s="9"/>
    </row>
    <row r="2592" spans="1:7">
      <c r="A2592" s="9"/>
      <c r="B2592" s="9"/>
      <c r="C2592" s="9"/>
      <c r="D2592" s="9"/>
      <c r="E2592" s="9"/>
      <c r="F2592" s="22"/>
      <c r="G2592" s="9"/>
    </row>
    <row r="2593" spans="1:7">
      <c r="A2593" s="9"/>
      <c r="B2593" s="9"/>
      <c r="C2593" s="9"/>
      <c r="D2593" s="9"/>
      <c r="E2593" s="9"/>
      <c r="F2593" s="22"/>
      <c r="G2593" s="9"/>
    </row>
    <row r="2594" spans="1:7">
      <c r="A2594" s="9"/>
      <c r="B2594" s="9"/>
      <c r="C2594" s="9"/>
      <c r="D2594" s="9"/>
      <c r="E2594" s="9"/>
      <c r="F2594" s="22"/>
      <c r="G2594" s="9"/>
    </row>
    <row r="2595" spans="1:7">
      <c r="A2595" s="9"/>
      <c r="B2595" s="9"/>
      <c r="C2595" s="9"/>
      <c r="D2595" s="9"/>
      <c r="E2595" s="9"/>
      <c r="F2595" s="22"/>
      <c r="G2595" s="9"/>
    </row>
    <row r="2596" spans="1:7">
      <c r="A2596" s="9"/>
      <c r="B2596" s="9"/>
      <c r="C2596" s="9"/>
      <c r="D2596" s="9"/>
      <c r="E2596" s="9"/>
      <c r="F2596" s="22"/>
      <c r="G2596" s="9"/>
    </row>
    <row r="2597" spans="1:7">
      <c r="A2597" s="9"/>
      <c r="B2597" s="9"/>
      <c r="C2597" s="9"/>
      <c r="D2597" s="9"/>
      <c r="E2597" s="9"/>
      <c r="F2597" s="22"/>
      <c r="G2597" s="9"/>
    </row>
    <row r="2598" spans="1:7">
      <c r="A2598" s="9"/>
      <c r="B2598" s="9"/>
      <c r="C2598" s="9"/>
      <c r="D2598" s="9"/>
      <c r="E2598" s="9"/>
      <c r="F2598" s="22"/>
      <c r="G2598" s="9"/>
    </row>
    <row r="2599" spans="1:7">
      <c r="A2599" s="9"/>
      <c r="B2599" s="9"/>
      <c r="C2599" s="9"/>
      <c r="D2599" s="9"/>
      <c r="E2599" s="9"/>
      <c r="F2599" s="22"/>
      <c r="G2599" s="9"/>
    </row>
    <row r="2600" spans="1:7">
      <c r="A2600" s="9"/>
      <c r="B2600" s="9"/>
      <c r="C2600" s="9"/>
      <c r="D2600" s="9"/>
      <c r="E2600" s="9"/>
      <c r="F2600" s="22"/>
      <c r="G2600" s="9"/>
    </row>
    <row r="2601" spans="1:7">
      <c r="A2601" s="9"/>
      <c r="B2601" s="9"/>
      <c r="C2601" s="9"/>
      <c r="D2601" s="9"/>
      <c r="E2601" s="9"/>
      <c r="F2601" s="22"/>
      <c r="G2601" s="9"/>
    </row>
    <row r="2602" spans="1:7">
      <c r="A2602" s="9"/>
      <c r="B2602" s="9"/>
      <c r="C2602" s="9"/>
      <c r="D2602" s="9"/>
      <c r="E2602" s="9"/>
      <c r="F2602" s="22"/>
      <c r="G2602" s="9"/>
    </row>
    <row r="2603" spans="1:7">
      <c r="A2603" s="9"/>
      <c r="B2603" s="9"/>
      <c r="C2603" s="9"/>
      <c r="D2603" s="9"/>
      <c r="E2603" s="9"/>
      <c r="F2603" s="22"/>
      <c r="G2603" s="9"/>
    </row>
    <row r="2604" spans="1:7">
      <c r="A2604" s="9"/>
      <c r="B2604" s="9"/>
      <c r="C2604" s="9"/>
      <c r="D2604" s="9"/>
      <c r="E2604" s="9"/>
      <c r="F2604" s="22"/>
      <c r="G2604" s="9"/>
    </row>
    <row r="2605" spans="1:7">
      <c r="A2605" s="9"/>
      <c r="B2605" s="9"/>
      <c r="C2605" s="9"/>
      <c r="D2605" s="9"/>
      <c r="E2605" s="9"/>
      <c r="F2605" s="22"/>
      <c r="G2605" s="9"/>
    </row>
    <row r="2606" spans="1:7">
      <c r="A2606" s="9"/>
      <c r="B2606" s="9"/>
      <c r="C2606" s="9"/>
      <c r="D2606" s="9"/>
      <c r="E2606" s="9"/>
      <c r="F2606" s="22"/>
      <c r="G2606" s="9"/>
    </row>
    <row r="2607" spans="1:7">
      <c r="A2607" s="9"/>
      <c r="B2607" s="9"/>
      <c r="C2607" s="9"/>
      <c r="D2607" s="9"/>
      <c r="E2607" s="9"/>
      <c r="F2607" s="22"/>
      <c r="G2607" s="9"/>
    </row>
    <row r="2608" spans="1:7">
      <c r="A2608" s="9"/>
      <c r="B2608" s="9"/>
      <c r="C2608" s="9"/>
      <c r="D2608" s="9"/>
      <c r="E2608" s="9"/>
      <c r="F2608" s="22"/>
      <c r="G2608" s="9"/>
    </row>
    <row r="2609" spans="1:7">
      <c r="A2609" s="9"/>
      <c r="B2609" s="9"/>
      <c r="C2609" s="9"/>
      <c r="D2609" s="9"/>
      <c r="E2609" s="9"/>
      <c r="F2609" s="22"/>
      <c r="G2609" s="9"/>
    </row>
    <row r="2610" spans="1:7">
      <c r="A2610" s="9"/>
      <c r="B2610" s="9"/>
      <c r="C2610" s="9"/>
      <c r="D2610" s="9"/>
      <c r="E2610" s="9"/>
      <c r="F2610" s="22"/>
      <c r="G2610" s="9"/>
    </row>
    <row r="2611" spans="1:7">
      <c r="A2611" s="9"/>
      <c r="B2611" s="9"/>
      <c r="C2611" s="9"/>
      <c r="D2611" s="9"/>
      <c r="E2611" s="9"/>
      <c r="F2611" s="22"/>
      <c r="G2611" s="9"/>
    </row>
    <row r="2612" spans="1:7">
      <c r="A2612" s="9"/>
      <c r="B2612" s="9"/>
      <c r="C2612" s="9"/>
      <c r="D2612" s="9"/>
      <c r="E2612" s="9"/>
      <c r="F2612" s="22"/>
      <c r="G2612" s="9"/>
    </row>
    <row r="2613" spans="1:7">
      <c r="A2613" s="9"/>
      <c r="B2613" s="9"/>
      <c r="C2613" s="9"/>
      <c r="D2613" s="9"/>
      <c r="E2613" s="9"/>
      <c r="F2613" s="22"/>
      <c r="G2613" s="9"/>
    </row>
    <row r="2614" spans="1:7">
      <c r="A2614" s="9"/>
      <c r="B2614" s="9"/>
      <c r="C2614" s="9"/>
      <c r="D2614" s="9"/>
      <c r="E2614" s="9"/>
      <c r="F2614" s="22"/>
      <c r="G2614" s="9"/>
    </row>
    <row r="2615" spans="1:7">
      <c r="A2615" s="9"/>
      <c r="B2615" s="9"/>
      <c r="C2615" s="9"/>
      <c r="D2615" s="9"/>
      <c r="E2615" s="9"/>
      <c r="F2615" s="22"/>
      <c r="G2615" s="9"/>
    </row>
    <row r="2616" spans="1:7">
      <c r="A2616" s="9"/>
      <c r="B2616" s="9"/>
      <c r="C2616" s="9"/>
      <c r="D2616" s="9"/>
      <c r="E2616" s="9"/>
      <c r="F2616" s="22"/>
      <c r="G2616" s="9"/>
    </row>
    <row r="2617" spans="1:7">
      <c r="A2617" s="9"/>
      <c r="B2617" s="9"/>
      <c r="C2617" s="9"/>
      <c r="D2617" s="9"/>
      <c r="E2617" s="9"/>
      <c r="F2617" s="22"/>
      <c r="G2617" s="9"/>
    </row>
    <row r="2618" spans="1:7">
      <c r="A2618" s="9"/>
      <c r="B2618" s="9"/>
      <c r="C2618" s="9"/>
      <c r="D2618" s="9"/>
      <c r="E2618" s="9"/>
      <c r="F2618" s="22"/>
      <c r="G2618" s="9"/>
    </row>
    <row r="2619" spans="1:7">
      <c r="A2619" s="9"/>
      <c r="B2619" s="9"/>
      <c r="C2619" s="9"/>
      <c r="D2619" s="9"/>
      <c r="E2619" s="9"/>
      <c r="F2619" s="22"/>
      <c r="G2619" s="9"/>
    </row>
    <row r="2620" spans="1:7">
      <c r="A2620" s="9"/>
      <c r="B2620" s="9"/>
      <c r="C2620" s="9"/>
      <c r="D2620" s="9"/>
      <c r="E2620" s="9"/>
      <c r="F2620" s="22"/>
      <c r="G2620" s="9"/>
    </row>
    <row r="2621" spans="1:7">
      <c r="A2621" s="9"/>
      <c r="B2621" s="9"/>
      <c r="C2621" s="9"/>
      <c r="D2621" s="9"/>
      <c r="E2621" s="9"/>
      <c r="F2621" s="22"/>
      <c r="G2621" s="9"/>
    </row>
    <row r="2622" spans="1:7">
      <c r="A2622" s="9"/>
      <c r="B2622" s="9"/>
      <c r="C2622" s="9"/>
      <c r="D2622" s="9"/>
      <c r="E2622" s="9"/>
      <c r="F2622" s="22"/>
      <c r="G2622" s="9"/>
    </row>
    <row r="2623" spans="1:7">
      <c r="A2623" s="9"/>
      <c r="B2623" s="9"/>
      <c r="C2623" s="9"/>
      <c r="D2623" s="9"/>
      <c r="E2623" s="9"/>
      <c r="F2623" s="22"/>
      <c r="G2623" s="9"/>
    </row>
    <row r="2624" spans="1:7">
      <c r="A2624" s="9"/>
      <c r="B2624" s="9"/>
      <c r="C2624" s="9"/>
      <c r="D2624" s="9"/>
      <c r="E2624" s="9"/>
      <c r="F2624" s="22"/>
      <c r="G2624" s="9"/>
    </row>
    <row r="2625" spans="1:7">
      <c r="A2625" s="9"/>
      <c r="B2625" s="9"/>
      <c r="C2625" s="9"/>
      <c r="D2625" s="9"/>
      <c r="E2625" s="9"/>
      <c r="F2625" s="22"/>
      <c r="G2625" s="9"/>
    </row>
    <row r="2626" spans="1:7">
      <c r="A2626" s="9"/>
      <c r="B2626" s="9"/>
      <c r="C2626" s="9"/>
      <c r="D2626" s="9"/>
      <c r="E2626" s="9"/>
      <c r="F2626" s="22"/>
      <c r="G2626" s="9"/>
    </row>
    <row r="2627" spans="1:7">
      <c r="A2627" s="9"/>
      <c r="B2627" s="9"/>
      <c r="C2627" s="9"/>
      <c r="D2627" s="9"/>
      <c r="E2627" s="9"/>
      <c r="F2627" s="22"/>
      <c r="G2627" s="9"/>
    </row>
    <row r="2628" spans="1:7">
      <c r="A2628" s="9"/>
      <c r="B2628" s="9"/>
      <c r="C2628" s="9"/>
      <c r="D2628" s="9"/>
      <c r="E2628" s="9"/>
      <c r="F2628" s="22"/>
      <c r="G2628" s="9"/>
    </row>
    <row r="2629" spans="1:7">
      <c r="A2629" s="9"/>
      <c r="B2629" s="9"/>
      <c r="C2629" s="9"/>
      <c r="D2629" s="9"/>
      <c r="E2629" s="9"/>
      <c r="F2629" s="22"/>
      <c r="G2629" s="9"/>
    </row>
    <row r="2630" spans="1:7">
      <c r="A2630" s="9"/>
      <c r="B2630" s="9"/>
      <c r="C2630" s="9"/>
      <c r="D2630" s="9"/>
      <c r="E2630" s="9"/>
      <c r="F2630" s="22"/>
      <c r="G2630" s="9"/>
    </row>
    <row r="2631" spans="1:7">
      <c r="A2631" s="9"/>
      <c r="B2631" s="9"/>
      <c r="C2631" s="9"/>
      <c r="D2631" s="9"/>
      <c r="E2631" s="9"/>
      <c r="F2631" s="22"/>
      <c r="G2631" s="9"/>
    </row>
    <row r="2632" spans="1:7">
      <c r="A2632" s="9"/>
      <c r="B2632" s="9"/>
      <c r="C2632" s="9"/>
      <c r="D2632" s="9"/>
      <c r="E2632" s="9"/>
      <c r="F2632" s="22"/>
      <c r="G2632" s="9"/>
    </row>
    <row r="2633" spans="1:7">
      <c r="A2633" s="9"/>
      <c r="B2633" s="9"/>
      <c r="C2633" s="9"/>
      <c r="D2633" s="9"/>
      <c r="E2633" s="9"/>
      <c r="F2633" s="22"/>
      <c r="G2633" s="9"/>
    </row>
    <row r="2634" spans="1:7">
      <c r="A2634" s="9"/>
      <c r="B2634" s="9"/>
      <c r="C2634" s="9"/>
      <c r="D2634" s="9"/>
      <c r="E2634" s="9"/>
      <c r="F2634" s="22"/>
      <c r="G2634" s="9"/>
    </row>
    <row r="2635" spans="1:7">
      <c r="A2635" s="9"/>
      <c r="B2635" s="9"/>
      <c r="C2635" s="9"/>
      <c r="D2635" s="9"/>
      <c r="E2635" s="9"/>
      <c r="F2635" s="22"/>
      <c r="G2635" s="9"/>
    </row>
    <row r="2636" spans="1:7">
      <c r="A2636" s="9"/>
      <c r="B2636" s="9"/>
      <c r="C2636" s="9"/>
      <c r="D2636" s="9"/>
      <c r="E2636" s="9"/>
      <c r="F2636" s="22"/>
      <c r="G2636" s="9"/>
    </row>
    <row r="2637" spans="1:7">
      <c r="A2637" s="9"/>
      <c r="B2637" s="9"/>
      <c r="C2637" s="9"/>
      <c r="D2637" s="9"/>
      <c r="E2637" s="9"/>
      <c r="F2637" s="22"/>
      <c r="G2637" s="9"/>
    </row>
    <row r="2638" spans="1:7">
      <c r="A2638" s="9"/>
      <c r="B2638" s="9"/>
      <c r="C2638" s="9"/>
      <c r="D2638" s="9"/>
      <c r="E2638" s="9"/>
      <c r="F2638" s="22"/>
      <c r="G2638" s="9"/>
    </row>
    <row r="2639" spans="1:7">
      <c r="A2639" s="9"/>
      <c r="B2639" s="9"/>
      <c r="C2639" s="9"/>
      <c r="D2639" s="9"/>
      <c r="E2639" s="9"/>
      <c r="F2639" s="22"/>
      <c r="G2639" s="9"/>
    </row>
    <row r="2640" spans="1:7">
      <c r="A2640" s="9"/>
      <c r="B2640" s="9"/>
      <c r="C2640" s="9"/>
      <c r="D2640" s="9"/>
      <c r="E2640" s="9"/>
      <c r="F2640" s="22"/>
      <c r="G2640" s="9"/>
    </row>
    <row r="2641" spans="1:7">
      <c r="A2641" s="9"/>
      <c r="B2641" s="9"/>
      <c r="C2641" s="9"/>
      <c r="D2641" s="9"/>
      <c r="E2641" s="9"/>
      <c r="F2641" s="22"/>
      <c r="G2641" s="9"/>
    </row>
    <row r="2642" spans="1:7">
      <c r="A2642" s="9"/>
      <c r="B2642" s="9"/>
      <c r="C2642" s="9"/>
      <c r="D2642" s="9"/>
      <c r="E2642" s="9"/>
      <c r="F2642" s="22"/>
      <c r="G2642" s="9"/>
    </row>
    <row r="2643" spans="1:7">
      <c r="A2643" s="9"/>
      <c r="B2643" s="9"/>
      <c r="C2643" s="9"/>
      <c r="D2643" s="9"/>
      <c r="E2643" s="9"/>
      <c r="F2643" s="22"/>
      <c r="G2643" s="9"/>
    </row>
    <row r="2644" spans="1:7">
      <c r="A2644" s="9"/>
      <c r="B2644" s="9"/>
      <c r="C2644" s="9"/>
      <c r="D2644" s="9"/>
      <c r="E2644" s="9"/>
      <c r="F2644" s="22"/>
      <c r="G2644" s="9"/>
    </row>
    <row r="2645" spans="1:7">
      <c r="A2645" s="9"/>
      <c r="B2645" s="9"/>
      <c r="C2645" s="9"/>
      <c r="D2645" s="9"/>
      <c r="E2645" s="9"/>
      <c r="F2645" s="22"/>
      <c r="G2645" s="9"/>
    </row>
    <row r="2646" spans="1:7">
      <c r="A2646" s="9"/>
      <c r="B2646" s="9"/>
      <c r="C2646" s="9"/>
      <c r="D2646" s="9"/>
      <c r="E2646" s="9"/>
      <c r="F2646" s="22"/>
      <c r="G2646" s="9"/>
    </row>
    <row r="2647" spans="1:7">
      <c r="A2647" s="9"/>
      <c r="B2647" s="9"/>
      <c r="C2647" s="9"/>
      <c r="D2647" s="9"/>
      <c r="E2647" s="9"/>
      <c r="F2647" s="22"/>
      <c r="G2647" s="9"/>
    </row>
    <row r="2648" spans="1:7">
      <c r="A2648" s="9"/>
      <c r="B2648" s="9"/>
      <c r="C2648" s="9"/>
      <c r="D2648" s="9"/>
      <c r="E2648" s="9"/>
      <c r="F2648" s="22"/>
      <c r="G2648" s="9"/>
    </row>
    <row r="2649" spans="1:7">
      <c r="A2649" s="9"/>
      <c r="B2649" s="9"/>
      <c r="C2649" s="9"/>
      <c r="D2649" s="9"/>
      <c r="E2649" s="9"/>
      <c r="F2649" s="22"/>
      <c r="G2649" s="9"/>
    </row>
    <row r="2650" spans="1:7">
      <c r="A2650" s="9"/>
      <c r="B2650" s="9"/>
      <c r="C2650" s="9"/>
      <c r="D2650" s="9"/>
      <c r="E2650" s="9"/>
      <c r="F2650" s="22"/>
      <c r="G2650" s="9"/>
    </row>
    <row r="2651" spans="1:7">
      <c r="A2651" s="9"/>
      <c r="B2651" s="9"/>
      <c r="C2651" s="9"/>
      <c r="D2651" s="9"/>
      <c r="E2651" s="9"/>
      <c r="F2651" s="22"/>
      <c r="G2651" s="9"/>
    </row>
    <row r="2652" spans="1:7">
      <c r="A2652" s="9"/>
      <c r="B2652" s="9"/>
      <c r="C2652" s="9"/>
      <c r="D2652" s="9"/>
      <c r="E2652" s="9"/>
      <c r="F2652" s="22"/>
      <c r="G2652" s="9"/>
    </row>
    <row r="2653" spans="1:7">
      <c r="A2653" s="9"/>
      <c r="B2653" s="9"/>
      <c r="C2653" s="9"/>
      <c r="D2653" s="9"/>
      <c r="E2653" s="9"/>
      <c r="F2653" s="22"/>
      <c r="G2653" s="9"/>
    </row>
    <row r="2654" spans="1:7">
      <c r="A2654" s="9"/>
      <c r="B2654" s="9"/>
      <c r="C2654" s="9"/>
      <c r="D2654" s="9"/>
      <c r="E2654" s="9"/>
      <c r="F2654" s="22"/>
      <c r="G2654" s="9"/>
    </row>
    <row r="2655" spans="1:7">
      <c r="A2655" s="9"/>
      <c r="B2655" s="9"/>
      <c r="C2655" s="9"/>
      <c r="D2655" s="9"/>
      <c r="E2655" s="9"/>
      <c r="F2655" s="22"/>
      <c r="G2655" s="9"/>
    </row>
    <row r="2656" spans="1:7">
      <c r="A2656" s="9"/>
      <c r="B2656" s="9"/>
      <c r="C2656" s="9"/>
      <c r="D2656" s="9"/>
      <c r="E2656" s="9"/>
      <c r="F2656" s="22"/>
      <c r="G2656" s="9"/>
    </row>
    <row r="2657" spans="1:7">
      <c r="A2657" s="9"/>
      <c r="B2657" s="9"/>
      <c r="C2657" s="9"/>
      <c r="D2657" s="9"/>
      <c r="E2657" s="9"/>
      <c r="F2657" s="22"/>
      <c r="G2657" s="9"/>
    </row>
    <row r="2658" spans="1:7">
      <c r="A2658" s="9"/>
      <c r="B2658" s="9"/>
      <c r="C2658" s="9"/>
      <c r="D2658" s="9"/>
      <c r="E2658" s="9"/>
      <c r="F2658" s="22"/>
      <c r="G2658" s="9"/>
    </row>
    <row r="2659" spans="1:7">
      <c r="A2659" s="9"/>
      <c r="B2659" s="9"/>
      <c r="C2659" s="9"/>
      <c r="D2659" s="9"/>
      <c r="E2659" s="9"/>
      <c r="F2659" s="22"/>
      <c r="G2659" s="9"/>
    </row>
    <row r="2660" spans="1:7">
      <c r="A2660" s="9"/>
      <c r="B2660" s="9"/>
      <c r="C2660" s="9"/>
      <c r="D2660" s="9"/>
      <c r="E2660" s="9"/>
      <c r="F2660" s="22"/>
      <c r="G2660" s="9"/>
    </row>
    <row r="2661" spans="1:7">
      <c r="A2661" s="9"/>
      <c r="B2661" s="9"/>
      <c r="C2661" s="9"/>
      <c r="D2661" s="9"/>
      <c r="E2661" s="9"/>
      <c r="F2661" s="22"/>
      <c r="G2661" s="9"/>
    </row>
    <row r="2662" spans="1:7">
      <c r="A2662" s="9"/>
      <c r="B2662" s="9"/>
      <c r="C2662" s="9"/>
      <c r="D2662" s="9"/>
      <c r="E2662" s="9"/>
      <c r="F2662" s="22"/>
      <c r="G2662" s="9"/>
    </row>
    <row r="2663" spans="1:7">
      <c r="A2663" s="9"/>
      <c r="B2663" s="9"/>
      <c r="C2663" s="9"/>
      <c r="D2663" s="9"/>
      <c r="E2663" s="9"/>
      <c r="F2663" s="22"/>
      <c r="G2663" s="9"/>
    </row>
    <row r="2664" spans="1:7">
      <c r="A2664" s="9"/>
      <c r="B2664" s="9"/>
      <c r="C2664" s="9"/>
      <c r="D2664" s="9"/>
      <c r="E2664" s="9"/>
      <c r="F2664" s="22"/>
      <c r="G2664" s="9"/>
    </row>
    <row r="2665" spans="1:7">
      <c r="A2665" s="9"/>
      <c r="B2665" s="9"/>
      <c r="C2665" s="9"/>
      <c r="D2665" s="9"/>
      <c r="E2665" s="9"/>
      <c r="F2665" s="22"/>
      <c r="G2665" s="9"/>
    </row>
    <row r="2666" spans="1:7">
      <c r="A2666" s="9"/>
      <c r="B2666" s="9"/>
      <c r="C2666" s="9"/>
      <c r="D2666" s="9"/>
      <c r="E2666" s="9"/>
      <c r="F2666" s="22"/>
      <c r="G2666" s="9"/>
    </row>
    <row r="2667" spans="1:7">
      <c r="A2667" s="9"/>
      <c r="B2667" s="9"/>
      <c r="C2667" s="9"/>
      <c r="D2667" s="9"/>
      <c r="E2667" s="9"/>
      <c r="F2667" s="22"/>
      <c r="G2667" s="9"/>
    </row>
    <row r="2668" spans="1:7">
      <c r="A2668" s="9"/>
      <c r="B2668" s="9"/>
      <c r="C2668" s="9"/>
      <c r="D2668" s="9"/>
      <c r="E2668" s="9"/>
      <c r="F2668" s="22"/>
      <c r="G2668" s="9"/>
    </row>
    <row r="2669" spans="1:7">
      <c r="A2669" s="9"/>
      <c r="B2669" s="9"/>
      <c r="C2669" s="9"/>
      <c r="D2669" s="9"/>
      <c r="E2669" s="9"/>
      <c r="F2669" s="22"/>
      <c r="G2669" s="9"/>
    </row>
    <row r="2670" spans="1:7">
      <c r="A2670" s="9"/>
      <c r="B2670" s="9"/>
      <c r="C2670" s="9"/>
      <c r="D2670" s="9"/>
      <c r="E2670" s="9"/>
      <c r="F2670" s="22"/>
      <c r="G2670" s="9"/>
    </row>
    <row r="2671" spans="1:7">
      <c r="A2671" s="9"/>
      <c r="B2671" s="9"/>
      <c r="C2671" s="9"/>
      <c r="D2671" s="9"/>
      <c r="E2671" s="9"/>
      <c r="F2671" s="22"/>
      <c r="G2671" s="9"/>
    </row>
    <row r="2672" spans="1:7">
      <c r="A2672" s="9"/>
      <c r="B2672" s="9"/>
      <c r="C2672" s="9"/>
      <c r="D2672" s="9"/>
      <c r="E2672" s="9"/>
      <c r="F2672" s="22"/>
      <c r="G2672" s="9"/>
    </row>
    <row r="2673" spans="1:7">
      <c r="A2673" s="9"/>
      <c r="B2673" s="9"/>
      <c r="C2673" s="9"/>
      <c r="D2673" s="9"/>
      <c r="E2673" s="9"/>
      <c r="F2673" s="22"/>
      <c r="G2673" s="9"/>
    </row>
    <row r="2674" spans="1:7">
      <c r="A2674" s="9"/>
      <c r="B2674" s="9"/>
      <c r="C2674" s="9"/>
      <c r="D2674" s="9"/>
      <c r="E2674" s="9"/>
      <c r="F2674" s="22"/>
      <c r="G2674" s="9"/>
    </row>
    <row r="2675" spans="1:7">
      <c r="A2675" s="9"/>
      <c r="B2675" s="9"/>
      <c r="C2675" s="9"/>
      <c r="D2675" s="9"/>
      <c r="E2675" s="9"/>
      <c r="F2675" s="22"/>
      <c r="G2675" s="9"/>
    </row>
    <row r="2676" spans="1:7">
      <c r="A2676" s="9"/>
      <c r="B2676" s="9"/>
      <c r="C2676" s="9"/>
      <c r="D2676" s="9"/>
      <c r="E2676" s="9"/>
      <c r="F2676" s="22"/>
      <c r="G2676" s="9"/>
    </row>
    <row r="2677" spans="1:7">
      <c r="A2677" s="9"/>
      <c r="B2677" s="9"/>
      <c r="C2677" s="9"/>
      <c r="D2677" s="9"/>
      <c r="E2677" s="9"/>
      <c r="F2677" s="22"/>
      <c r="G2677" s="9"/>
    </row>
    <row r="2678" spans="1:7">
      <c r="A2678" s="9"/>
      <c r="B2678" s="9"/>
      <c r="C2678" s="9"/>
      <c r="D2678" s="9"/>
      <c r="E2678" s="9"/>
      <c r="F2678" s="22"/>
      <c r="G2678" s="9"/>
    </row>
    <row r="2679" spans="1:7">
      <c r="A2679" s="9"/>
      <c r="B2679" s="9"/>
      <c r="C2679" s="9"/>
      <c r="D2679" s="9"/>
      <c r="E2679" s="9"/>
      <c r="F2679" s="22"/>
      <c r="G2679" s="9"/>
    </row>
    <row r="2680" spans="1:7">
      <c r="A2680" s="9"/>
      <c r="B2680" s="9"/>
      <c r="C2680" s="9"/>
      <c r="D2680" s="9"/>
      <c r="E2680" s="9"/>
      <c r="F2680" s="22"/>
      <c r="G2680" s="9"/>
    </row>
    <row r="2681" spans="1:7">
      <c r="A2681" s="9"/>
      <c r="B2681" s="9"/>
      <c r="C2681" s="9"/>
      <c r="D2681" s="9"/>
      <c r="E2681" s="9"/>
      <c r="F2681" s="22"/>
      <c r="G2681" s="9"/>
    </row>
    <row r="2682" spans="1:7">
      <c r="A2682" s="9"/>
      <c r="B2682" s="9"/>
      <c r="C2682" s="9"/>
      <c r="D2682" s="9"/>
      <c r="E2682" s="9"/>
      <c r="F2682" s="22"/>
      <c r="G2682" s="9"/>
    </row>
    <row r="2683" spans="1:7">
      <c r="A2683" s="9"/>
      <c r="B2683" s="9"/>
      <c r="C2683" s="9"/>
      <c r="D2683" s="9"/>
      <c r="E2683" s="9"/>
      <c r="F2683" s="22"/>
      <c r="G2683" s="9"/>
    </row>
    <row r="2684" spans="1:7">
      <c r="A2684" s="9"/>
      <c r="B2684" s="9"/>
      <c r="C2684" s="9"/>
      <c r="D2684" s="9"/>
      <c r="E2684" s="9"/>
      <c r="F2684" s="22"/>
      <c r="G2684" s="9"/>
    </row>
    <row r="2685" spans="1:7">
      <c r="A2685" s="9"/>
      <c r="B2685" s="9"/>
      <c r="C2685" s="9"/>
      <c r="D2685" s="9"/>
      <c r="E2685" s="9"/>
      <c r="F2685" s="22"/>
      <c r="G2685" s="9"/>
    </row>
    <row r="2686" spans="1:7">
      <c r="A2686" s="9"/>
      <c r="B2686" s="9"/>
      <c r="C2686" s="9"/>
      <c r="D2686" s="9"/>
      <c r="E2686" s="9"/>
      <c r="F2686" s="22"/>
      <c r="G2686" s="9"/>
    </row>
    <row r="2687" spans="1:7">
      <c r="A2687" s="9"/>
      <c r="B2687" s="9"/>
      <c r="C2687" s="9"/>
      <c r="D2687" s="9"/>
      <c r="E2687" s="9"/>
      <c r="F2687" s="22"/>
      <c r="G2687" s="9"/>
    </row>
    <row r="2688" spans="1:7">
      <c r="A2688" s="9"/>
      <c r="B2688" s="9"/>
      <c r="C2688" s="9"/>
      <c r="D2688" s="9"/>
      <c r="E2688" s="9"/>
      <c r="F2688" s="22"/>
      <c r="G2688" s="9"/>
    </row>
    <row r="2689" spans="1:7">
      <c r="A2689" s="9"/>
      <c r="B2689" s="9"/>
      <c r="C2689" s="9"/>
      <c r="D2689" s="9"/>
      <c r="E2689" s="9"/>
      <c r="F2689" s="22"/>
      <c r="G2689" s="9"/>
    </row>
    <row r="2690" spans="1:7">
      <c r="A2690" s="9"/>
      <c r="B2690" s="9"/>
      <c r="C2690" s="9"/>
      <c r="D2690" s="9"/>
      <c r="E2690" s="9"/>
      <c r="F2690" s="22"/>
      <c r="G2690" s="9"/>
    </row>
    <row r="2691" spans="1:7">
      <c r="A2691" s="9"/>
      <c r="B2691" s="9"/>
      <c r="C2691" s="9"/>
      <c r="D2691" s="9"/>
      <c r="E2691" s="9"/>
      <c r="F2691" s="22"/>
      <c r="G2691" s="9"/>
    </row>
    <row r="2692" spans="1:7">
      <c r="A2692" s="9"/>
      <c r="B2692" s="9"/>
      <c r="C2692" s="9"/>
      <c r="D2692" s="9"/>
      <c r="E2692" s="9"/>
      <c r="F2692" s="22"/>
      <c r="G2692" s="9"/>
    </row>
    <row r="2693" spans="1:7">
      <c r="A2693" s="9"/>
      <c r="B2693" s="9"/>
      <c r="C2693" s="9"/>
      <c r="D2693" s="9"/>
      <c r="E2693" s="9"/>
      <c r="F2693" s="22"/>
      <c r="G2693" s="9"/>
    </row>
    <row r="2694" spans="1:7">
      <c r="A2694" s="9"/>
      <c r="B2694" s="9"/>
      <c r="C2694" s="9"/>
      <c r="D2694" s="9"/>
      <c r="E2694" s="9"/>
      <c r="F2694" s="22"/>
      <c r="G2694" s="9"/>
    </row>
    <row r="2695" spans="1:7">
      <c r="A2695" s="9"/>
      <c r="B2695" s="9"/>
      <c r="C2695" s="9"/>
      <c r="D2695" s="9"/>
      <c r="E2695" s="9"/>
      <c r="F2695" s="22"/>
      <c r="G2695" s="9"/>
    </row>
    <row r="2696" spans="1:7">
      <c r="A2696" s="9"/>
      <c r="B2696" s="9"/>
      <c r="C2696" s="9"/>
      <c r="D2696" s="9"/>
      <c r="E2696" s="9"/>
      <c r="F2696" s="22"/>
      <c r="G2696" s="9"/>
    </row>
    <row r="2697" spans="1:7">
      <c r="A2697" s="9"/>
      <c r="B2697" s="9"/>
      <c r="C2697" s="9"/>
      <c r="D2697" s="9"/>
      <c r="E2697" s="9"/>
      <c r="F2697" s="22"/>
      <c r="G2697" s="9"/>
    </row>
    <row r="2698" spans="1:7">
      <c r="A2698" s="9"/>
      <c r="B2698" s="9"/>
      <c r="C2698" s="9"/>
      <c r="D2698" s="9"/>
      <c r="E2698" s="9"/>
      <c r="F2698" s="22"/>
      <c r="G2698" s="9"/>
    </row>
    <row r="2699" spans="1:7">
      <c r="A2699" s="9"/>
      <c r="B2699" s="9"/>
      <c r="C2699" s="9"/>
      <c r="D2699" s="9"/>
      <c r="E2699" s="9"/>
      <c r="F2699" s="22"/>
      <c r="G2699" s="9"/>
    </row>
    <row r="2700" spans="1:7">
      <c r="A2700" s="9"/>
      <c r="B2700" s="9"/>
      <c r="C2700" s="9"/>
      <c r="D2700" s="9"/>
      <c r="E2700" s="9"/>
      <c r="F2700" s="22"/>
      <c r="G2700" s="9"/>
    </row>
    <row r="2701" spans="1:7">
      <c r="A2701" s="9"/>
      <c r="B2701" s="9"/>
      <c r="C2701" s="9"/>
      <c r="D2701" s="9"/>
      <c r="E2701" s="9"/>
      <c r="F2701" s="22"/>
      <c r="G2701" s="9"/>
    </row>
    <row r="2702" spans="1:7">
      <c r="A2702" s="9"/>
      <c r="B2702" s="9"/>
      <c r="C2702" s="9"/>
      <c r="D2702" s="9"/>
      <c r="E2702" s="9"/>
      <c r="F2702" s="22"/>
      <c r="G2702" s="9"/>
    </row>
    <row r="2703" spans="1:7">
      <c r="A2703" s="9"/>
      <c r="B2703" s="9"/>
      <c r="C2703" s="9"/>
      <c r="D2703" s="9"/>
      <c r="E2703" s="9"/>
      <c r="F2703" s="22"/>
      <c r="G2703" s="9"/>
    </row>
    <row r="2704" spans="1:7">
      <c r="A2704" s="9"/>
      <c r="B2704" s="9"/>
      <c r="C2704" s="9"/>
      <c r="D2704" s="9"/>
      <c r="E2704" s="9"/>
      <c r="F2704" s="22"/>
      <c r="G2704" s="9"/>
    </row>
    <row r="2705" spans="1:7">
      <c r="A2705" s="9"/>
      <c r="B2705" s="9"/>
      <c r="C2705" s="9"/>
      <c r="D2705" s="9"/>
      <c r="E2705" s="9"/>
      <c r="F2705" s="22"/>
      <c r="G2705" s="9"/>
    </row>
    <row r="2706" spans="1:7">
      <c r="A2706" s="9"/>
      <c r="B2706" s="9"/>
      <c r="C2706" s="9"/>
      <c r="D2706" s="9"/>
      <c r="E2706" s="9"/>
      <c r="F2706" s="22"/>
      <c r="G2706" s="9"/>
    </row>
    <row r="2707" spans="1:7">
      <c r="A2707" s="9"/>
      <c r="B2707" s="9"/>
      <c r="C2707" s="9"/>
      <c r="D2707" s="9"/>
      <c r="E2707" s="9"/>
      <c r="F2707" s="22"/>
      <c r="G2707" s="9"/>
    </row>
    <row r="2708" spans="1:7">
      <c r="A2708" s="9"/>
      <c r="B2708" s="9"/>
      <c r="C2708" s="9"/>
      <c r="D2708" s="9"/>
      <c r="E2708" s="9"/>
      <c r="F2708" s="22"/>
      <c r="G2708" s="9"/>
    </row>
    <row r="2709" spans="1:7">
      <c r="A2709" s="9"/>
      <c r="B2709" s="9"/>
      <c r="C2709" s="9"/>
      <c r="D2709" s="9"/>
      <c r="E2709" s="9"/>
      <c r="F2709" s="22"/>
      <c r="G2709" s="9"/>
    </row>
    <row r="2710" spans="1:7">
      <c r="A2710" s="9"/>
      <c r="B2710" s="9"/>
      <c r="C2710" s="9"/>
      <c r="D2710" s="9"/>
      <c r="E2710" s="9"/>
      <c r="F2710" s="22"/>
      <c r="G2710" s="9"/>
    </row>
    <row r="2711" spans="1:7">
      <c r="A2711" s="9"/>
      <c r="B2711" s="9"/>
      <c r="C2711" s="9"/>
      <c r="D2711" s="9"/>
      <c r="E2711" s="9"/>
      <c r="F2711" s="22"/>
      <c r="G2711" s="9"/>
    </row>
    <row r="2712" spans="1:7">
      <c r="A2712" s="9"/>
      <c r="B2712" s="9"/>
      <c r="C2712" s="9"/>
      <c r="D2712" s="9"/>
      <c r="E2712" s="9"/>
      <c r="F2712" s="22"/>
      <c r="G2712" s="9"/>
    </row>
    <row r="2713" spans="1:7">
      <c r="A2713" s="9"/>
      <c r="B2713" s="9"/>
      <c r="C2713" s="9"/>
      <c r="D2713" s="9"/>
      <c r="E2713" s="9"/>
      <c r="F2713" s="22"/>
      <c r="G2713" s="9"/>
    </row>
    <row r="2714" spans="1:7">
      <c r="A2714" s="9"/>
      <c r="B2714" s="9"/>
      <c r="C2714" s="9"/>
      <c r="D2714" s="9"/>
      <c r="E2714" s="9"/>
      <c r="F2714" s="22"/>
      <c r="G2714" s="9"/>
    </row>
    <row r="2715" spans="1:7">
      <c r="A2715" s="9"/>
      <c r="B2715" s="9"/>
      <c r="C2715" s="9"/>
      <c r="D2715" s="9"/>
      <c r="E2715" s="9"/>
      <c r="F2715" s="22"/>
      <c r="G2715" s="9"/>
    </row>
    <row r="2716" spans="1:7">
      <c r="A2716" s="9"/>
      <c r="B2716" s="9"/>
      <c r="C2716" s="9"/>
      <c r="D2716" s="9"/>
      <c r="E2716" s="9"/>
      <c r="F2716" s="22"/>
      <c r="G2716" s="9"/>
    </row>
    <row r="2717" spans="1:7">
      <c r="A2717" s="9"/>
      <c r="B2717" s="9"/>
      <c r="C2717" s="9"/>
      <c r="D2717" s="9"/>
      <c r="E2717" s="9"/>
      <c r="F2717" s="22"/>
      <c r="G2717" s="9"/>
    </row>
    <row r="2718" spans="1:7">
      <c r="A2718" s="9"/>
      <c r="B2718" s="9"/>
      <c r="C2718" s="9"/>
      <c r="D2718" s="9"/>
      <c r="E2718" s="9"/>
      <c r="F2718" s="22"/>
      <c r="G2718" s="9"/>
    </row>
    <row r="2719" spans="1:7">
      <c r="A2719" s="9"/>
      <c r="B2719" s="9"/>
      <c r="C2719" s="9"/>
      <c r="D2719" s="9"/>
      <c r="E2719" s="9"/>
      <c r="F2719" s="22"/>
      <c r="G2719" s="9"/>
    </row>
    <row r="2720" spans="1:7">
      <c r="A2720" s="9"/>
      <c r="B2720" s="9"/>
      <c r="C2720" s="9"/>
      <c r="D2720" s="9"/>
      <c r="E2720" s="9"/>
      <c r="F2720" s="22"/>
      <c r="G2720" s="9"/>
    </row>
    <row r="2721" spans="1:7">
      <c r="A2721" s="9"/>
      <c r="B2721" s="9"/>
      <c r="C2721" s="9"/>
      <c r="D2721" s="9"/>
      <c r="E2721" s="9"/>
      <c r="F2721" s="22"/>
      <c r="G2721" s="9"/>
    </row>
    <row r="2722" spans="1:7">
      <c r="A2722" s="9"/>
      <c r="B2722" s="9"/>
      <c r="C2722" s="9"/>
      <c r="D2722" s="9"/>
      <c r="E2722" s="9"/>
      <c r="F2722" s="22"/>
      <c r="G2722" s="9"/>
    </row>
    <row r="2723" spans="1:7">
      <c r="A2723" s="9"/>
      <c r="B2723" s="9"/>
      <c r="C2723" s="9"/>
      <c r="D2723" s="9"/>
      <c r="E2723" s="9"/>
      <c r="F2723" s="22"/>
      <c r="G2723" s="9"/>
    </row>
    <row r="2724" spans="1:7">
      <c r="A2724" s="9"/>
      <c r="B2724" s="9"/>
      <c r="C2724" s="9"/>
      <c r="D2724" s="9"/>
      <c r="E2724" s="9"/>
      <c r="F2724" s="22"/>
      <c r="G2724" s="9"/>
    </row>
    <row r="2725" spans="1:7">
      <c r="A2725" s="9"/>
      <c r="B2725" s="9"/>
      <c r="C2725" s="9"/>
      <c r="D2725" s="9"/>
      <c r="E2725" s="9"/>
      <c r="F2725" s="22"/>
      <c r="G2725" s="9"/>
    </row>
    <row r="2726" spans="1:7">
      <c r="A2726" s="9"/>
      <c r="B2726" s="9"/>
      <c r="C2726" s="9"/>
      <c r="D2726" s="9"/>
      <c r="E2726" s="9"/>
      <c r="F2726" s="22"/>
      <c r="G2726" s="9"/>
    </row>
    <row r="2727" spans="1:7">
      <c r="A2727" s="9"/>
      <c r="B2727" s="9"/>
      <c r="C2727" s="9"/>
      <c r="D2727" s="9"/>
      <c r="E2727" s="9"/>
      <c r="F2727" s="22"/>
      <c r="G2727" s="9"/>
    </row>
    <row r="2728" spans="1:7">
      <c r="A2728" s="9"/>
      <c r="B2728" s="9"/>
      <c r="C2728" s="9"/>
      <c r="D2728" s="9"/>
      <c r="E2728" s="9"/>
      <c r="F2728" s="22"/>
      <c r="G2728" s="9"/>
    </row>
    <row r="2729" spans="1:7">
      <c r="A2729" s="9"/>
      <c r="B2729" s="9"/>
      <c r="C2729" s="9"/>
      <c r="D2729" s="9"/>
      <c r="E2729" s="9"/>
      <c r="F2729" s="22"/>
      <c r="G2729" s="9"/>
    </row>
    <row r="2730" spans="1:7">
      <c r="A2730" s="9"/>
      <c r="B2730" s="9"/>
      <c r="C2730" s="9"/>
      <c r="D2730" s="9"/>
      <c r="E2730" s="9"/>
      <c r="F2730" s="22"/>
      <c r="G2730" s="9"/>
    </row>
    <row r="2731" spans="1:7">
      <c r="A2731" s="9"/>
      <c r="B2731" s="9"/>
      <c r="C2731" s="9"/>
      <c r="D2731" s="9"/>
      <c r="E2731" s="9"/>
      <c r="F2731" s="22"/>
      <c r="G2731" s="9"/>
    </row>
    <row r="2732" spans="1:7">
      <c r="A2732" s="9"/>
      <c r="B2732" s="9"/>
      <c r="C2732" s="9"/>
      <c r="D2732" s="9"/>
      <c r="E2732" s="9"/>
      <c r="F2732" s="22"/>
      <c r="G2732" s="9"/>
    </row>
    <row r="2733" spans="1:7">
      <c r="A2733" s="9"/>
      <c r="B2733" s="9"/>
      <c r="C2733" s="9"/>
      <c r="D2733" s="9"/>
      <c r="E2733" s="9"/>
      <c r="F2733" s="22"/>
      <c r="G2733" s="9"/>
    </row>
    <row r="2734" spans="1:7">
      <c r="A2734" s="9"/>
      <c r="B2734" s="9"/>
      <c r="C2734" s="9"/>
      <c r="D2734" s="9"/>
      <c r="E2734" s="9"/>
      <c r="F2734" s="22"/>
      <c r="G2734" s="9"/>
    </row>
    <row r="2735" spans="1:7">
      <c r="A2735" s="9"/>
      <c r="B2735" s="9"/>
      <c r="C2735" s="9"/>
      <c r="D2735" s="9"/>
      <c r="E2735" s="9"/>
      <c r="F2735" s="22"/>
      <c r="G2735" s="9"/>
    </row>
    <row r="2736" spans="1:7">
      <c r="A2736" s="9"/>
      <c r="B2736" s="9"/>
      <c r="C2736" s="9"/>
      <c r="D2736" s="9"/>
      <c r="E2736" s="9"/>
      <c r="F2736" s="22"/>
      <c r="G2736" s="9"/>
    </row>
    <row r="2737" spans="1:7">
      <c r="A2737" s="9"/>
      <c r="B2737" s="9"/>
      <c r="C2737" s="9"/>
      <c r="D2737" s="9"/>
      <c r="E2737" s="9"/>
      <c r="F2737" s="22"/>
      <c r="G2737" s="9"/>
    </row>
    <row r="2738" spans="1:7">
      <c r="A2738" s="9"/>
      <c r="B2738" s="9"/>
      <c r="C2738" s="9"/>
      <c r="D2738" s="9"/>
      <c r="E2738" s="9"/>
      <c r="F2738" s="22"/>
      <c r="G2738" s="9"/>
    </row>
    <row r="2739" spans="1:7">
      <c r="A2739" s="9"/>
      <c r="B2739" s="9"/>
      <c r="C2739" s="9"/>
      <c r="D2739" s="9"/>
      <c r="E2739" s="9"/>
      <c r="F2739" s="22"/>
      <c r="G2739" s="9"/>
    </row>
    <row r="2740" spans="1:7">
      <c r="A2740" s="9"/>
      <c r="B2740" s="9"/>
      <c r="C2740" s="9"/>
      <c r="D2740" s="9"/>
      <c r="E2740" s="9"/>
      <c r="F2740" s="22"/>
      <c r="G2740" s="9"/>
    </row>
    <row r="2741" spans="1:7">
      <c r="A2741" s="9"/>
      <c r="B2741" s="9"/>
      <c r="C2741" s="9"/>
      <c r="D2741" s="9"/>
      <c r="E2741" s="9"/>
      <c r="F2741" s="22"/>
      <c r="G2741" s="9"/>
    </row>
    <row r="2742" spans="1:7">
      <c r="A2742" s="9"/>
      <c r="B2742" s="9"/>
      <c r="C2742" s="9"/>
      <c r="D2742" s="9"/>
      <c r="E2742" s="9"/>
      <c r="F2742" s="22"/>
      <c r="G2742" s="9"/>
    </row>
    <row r="2743" spans="1:7">
      <c r="A2743" s="9"/>
      <c r="B2743" s="9"/>
      <c r="C2743" s="9"/>
      <c r="D2743" s="9"/>
      <c r="E2743" s="9"/>
      <c r="F2743" s="22"/>
      <c r="G2743" s="9"/>
    </row>
    <row r="2744" spans="1:7">
      <c r="A2744" s="9"/>
      <c r="B2744" s="9"/>
      <c r="C2744" s="9"/>
      <c r="D2744" s="9"/>
      <c r="E2744" s="9"/>
      <c r="F2744" s="22"/>
      <c r="G2744" s="9"/>
    </row>
    <row r="2745" spans="1:7">
      <c r="A2745" s="9"/>
      <c r="B2745" s="9"/>
      <c r="C2745" s="9"/>
      <c r="D2745" s="9"/>
      <c r="E2745" s="9"/>
      <c r="F2745" s="22"/>
      <c r="G2745" s="9"/>
    </row>
    <row r="2746" spans="1:7">
      <c r="A2746" s="9"/>
      <c r="B2746" s="9"/>
      <c r="C2746" s="9"/>
      <c r="D2746" s="9"/>
      <c r="E2746" s="9"/>
      <c r="F2746" s="22"/>
      <c r="G2746" s="9"/>
    </row>
    <row r="2747" spans="1:7">
      <c r="A2747" s="9"/>
      <c r="B2747" s="9"/>
      <c r="C2747" s="9"/>
      <c r="D2747" s="9"/>
      <c r="E2747" s="9"/>
      <c r="F2747" s="22"/>
      <c r="G2747" s="9"/>
    </row>
    <row r="2748" spans="1:7">
      <c r="A2748" s="9"/>
      <c r="B2748" s="9"/>
      <c r="C2748" s="9"/>
      <c r="D2748" s="9"/>
      <c r="E2748" s="9"/>
      <c r="F2748" s="22"/>
      <c r="G2748" s="9"/>
    </row>
    <row r="2749" spans="1:7">
      <c r="A2749" s="9"/>
      <c r="B2749" s="9"/>
      <c r="C2749" s="9"/>
      <c r="D2749" s="9"/>
      <c r="E2749" s="9"/>
      <c r="F2749" s="22"/>
      <c r="G2749" s="9"/>
    </row>
    <row r="2750" spans="1:7">
      <c r="A2750" s="9"/>
      <c r="B2750" s="9"/>
      <c r="C2750" s="9"/>
      <c r="D2750" s="9"/>
      <c r="E2750" s="9"/>
      <c r="F2750" s="22"/>
      <c r="G2750" s="9"/>
    </row>
    <row r="2751" spans="1:7">
      <c r="A2751" s="9"/>
      <c r="B2751" s="9"/>
      <c r="C2751" s="9"/>
      <c r="D2751" s="9"/>
      <c r="E2751" s="9"/>
      <c r="F2751" s="22"/>
      <c r="G2751" s="9"/>
    </row>
    <row r="2752" spans="1:7">
      <c r="A2752" s="9"/>
      <c r="B2752" s="9"/>
      <c r="C2752" s="9"/>
      <c r="D2752" s="9"/>
      <c r="E2752" s="9"/>
      <c r="F2752" s="22"/>
      <c r="G2752" s="9"/>
    </row>
    <row r="2753" spans="1:7">
      <c r="A2753" s="9"/>
      <c r="B2753" s="9"/>
      <c r="C2753" s="9"/>
      <c r="D2753" s="9"/>
      <c r="E2753" s="9"/>
      <c r="F2753" s="22"/>
      <c r="G2753" s="9"/>
    </row>
    <row r="2754" spans="1:7">
      <c r="A2754" s="9"/>
      <c r="B2754" s="9"/>
      <c r="C2754" s="9"/>
      <c r="D2754" s="9"/>
      <c r="E2754" s="9"/>
      <c r="F2754" s="22"/>
      <c r="G2754" s="9"/>
    </row>
    <row r="2755" spans="1:7">
      <c r="A2755" s="9"/>
      <c r="B2755" s="9"/>
      <c r="C2755" s="9"/>
      <c r="D2755" s="9"/>
      <c r="E2755" s="9"/>
      <c r="F2755" s="22"/>
      <c r="G2755" s="9"/>
    </row>
    <row r="2756" spans="1:7">
      <c r="A2756" s="9"/>
      <c r="B2756" s="9"/>
      <c r="C2756" s="9"/>
      <c r="D2756" s="9"/>
      <c r="E2756" s="9"/>
      <c r="F2756" s="22"/>
      <c r="G2756" s="9"/>
    </row>
    <row r="2757" spans="1:7">
      <c r="A2757" s="9"/>
      <c r="B2757" s="9"/>
      <c r="C2757" s="9"/>
      <c r="D2757" s="9"/>
      <c r="E2757" s="9"/>
      <c r="F2757" s="22"/>
      <c r="G2757" s="9"/>
    </row>
    <row r="2758" spans="1:7">
      <c r="A2758" s="9"/>
      <c r="B2758" s="9"/>
      <c r="C2758" s="9"/>
      <c r="D2758" s="9"/>
      <c r="E2758" s="9"/>
      <c r="F2758" s="22"/>
      <c r="G2758" s="9"/>
    </row>
    <row r="2759" spans="1:7">
      <c r="A2759" s="9"/>
      <c r="B2759" s="9"/>
      <c r="C2759" s="9"/>
      <c r="D2759" s="9"/>
      <c r="E2759" s="9"/>
      <c r="F2759" s="22"/>
      <c r="G2759" s="9"/>
    </row>
    <row r="2760" spans="1:7">
      <c r="A2760" s="9"/>
      <c r="B2760" s="9"/>
      <c r="C2760" s="9"/>
      <c r="D2760" s="9"/>
      <c r="E2760" s="9"/>
      <c r="F2760" s="22"/>
      <c r="G2760" s="9"/>
    </row>
    <row r="2761" spans="1:7">
      <c r="A2761" s="9"/>
      <c r="B2761" s="9"/>
      <c r="C2761" s="9"/>
      <c r="D2761" s="9"/>
      <c r="E2761" s="9"/>
      <c r="F2761" s="22"/>
      <c r="G2761" s="9"/>
    </row>
    <row r="2762" spans="1:7">
      <c r="A2762" s="9"/>
      <c r="B2762" s="9"/>
      <c r="C2762" s="9"/>
      <c r="D2762" s="9"/>
      <c r="E2762" s="9"/>
      <c r="F2762" s="22"/>
      <c r="G2762" s="9"/>
    </row>
    <row r="2763" spans="1:7">
      <c r="A2763" s="9"/>
      <c r="B2763" s="9"/>
      <c r="C2763" s="9"/>
      <c r="D2763" s="9"/>
      <c r="E2763" s="9"/>
      <c r="F2763" s="22"/>
      <c r="G2763" s="9"/>
    </row>
    <row r="2764" spans="1:7">
      <c r="A2764" s="9"/>
      <c r="B2764" s="9"/>
      <c r="C2764" s="9"/>
      <c r="D2764" s="9"/>
      <c r="E2764" s="9"/>
      <c r="F2764" s="22"/>
      <c r="G2764" s="9"/>
    </row>
    <row r="2765" spans="1:7">
      <c r="A2765" s="9"/>
      <c r="B2765" s="9"/>
      <c r="C2765" s="9"/>
      <c r="D2765" s="9"/>
      <c r="E2765" s="9"/>
      <c r="F2765" s="22"/>
      <c r="G2765" s="9"/>
    </row>
    <row r="2766" spans="1:7">
      <c r="A2766" s="9"/>
      <c r="B2766" s="9"/>
      <c r="C2766" s="9"/>
      <c r="D2766" s="9"/>
      <c r="E2766" s="9"/>
      <c r="F2766" s="22"/>
      <c r="G2766" s="9"/>
    </row>
    <row r="2767" spans="1:7">
      <c r="A2767" s="9"/>
      <c r="B2767" s="9"/>
      <c r="C2767" s="9"/>
      <c r="D2767" s="9"/>
      <c r="E2767" s="9"/>
      <c r="F2767" s="22"/>
      <c r="G2767" s="9"/>
    </row>
    <row r="2768" spans="1:7">
      <c r="A2768" s="9"/>
      <c r="B2768" s="9"/>
      <c r="C2768" s="9"/>
      <c r="D2768" s="9"/>
      <c r="E2768" s="9"/>
      <c r="F2768" s="22"/>
      <c r="G2768" s="9"/>
    </row>
    <row r="2769" spans="1:7">
      <c r="A2769" s="9"/>
      <c r="B2769" s="9"/>
      <c r="C2769" s="9"/>
      <c r="D2769" s="9"/>
      <c r="E2769" s="9"/>
      <c r="F2769" s="22"/>
      <c r="G2769" s="9"/>
    </row>
    <row r="2770" spans="1:7">
      <c r="A2770" s="9"/>
      <c r="B2770" s="9"/>
      <c r="C2770" s="9"/>
      <c r="D2770" s="9"/>
      <c r="E2770" s="9"/>
      <c r="F2770" s="22"/>
      <c r="G2770" s="9"/>
    </row>
    <row r="2771" spans="1:7">
      <c r="A2771" s="9"/>
      <c r="B2771" s="9"/>
      <c r="C2771" s="9"/>
      <c r="D2771" s="9"/>
      <c r="E2771" s="9"/>
      <c r="F2771" s="22"/>
      <c r="G2771" s="9"/>
    </row>
    <row r="2772" spans="1:7">
      <c r="A2772" s="9"/>
      <c r="B2772" s="9"/>
      <c r="C2772" s="9"/>
      <c r="D2772" s="9"/>
      <c r="E2772" s="9"/>
      <c r="F2772" s="22"/>
      <c r="G2772" s="9"/>
    </row>
    <row r="2773" spans="1:7">
      <c r="A2773" s="9"/>
      <c r="B2773" s="9"/>
      <c r="C2773" s="9"/>
      <c r="D2773" s="9"/>
      <c r="E2773" s="9"/>
      <c r="F2773" s="22"/>
      <c r="G2773" s="9"/>
    </row>
    <row r="2774" spans="1:7">
      <c r="A2774" s="9"/>
      <c r="B2774" s="9"/>
      <c r="C2774" s="9"/>
      <c r="D2774" s="9"/>
      <c r="E2774" s="9"/>
      <c r="F2774" s="22"/>
      <c r="G2774" s="9"/>
    </row>
    <row r="2775" spans="1:7">
      <c r="A2775" s="9"/>
      <c r="B2775" s="9"/>
      <c r="C2775" s="9"/>
      <c r="D2775" s="9"/>
      <c r="E2775" s="9"/>
      <c r="F2775" s="22"/>
      <c r="G2775" s="9"/>
    </row>
    <row r="2776" spans="1:7">
      <c r="A2776" s="9"/>
      <c r="B2776" s="9"/>
      <c r="C2776" s="9"/>
      <c r="D2776" s="9"/>
      <c r="E2776" s="9"/>
      <c r="F2776" s="22"/>
      <c r="G2776" s="9"/>
    </row>
    <row r="2777" spans="1:7">
      <c r="A2777" s="9"/>
      <c r="B2777" s="9"/>
      <c r="C2777" s="9"/>
      <c r="D2777" s="9"/>
      <c r="E2777" s="9"/>
      <c r="F2777" s="22"/>
      <c r="G2777" s="9"/>
    </row>
    <row r="2778" spans="1:7">
      <c r="A2778" s="9"/>
      <c r="B2778" s="9"/>
      <c r="C2778" s="9"/>
      <c r="D2778" s="9"/>
      <c r="E2778" s="9"/>
      <c r="F2778" s="22"/>
      <c r="G2778" s="9"/>
    </row>
    <row r="2779" spans="1:7">
      <c r="A2779" s="9"/>
      <c r="B2779" s="9"/>
      <c r="C2779" s="9"/>
      <c r="D2779" s="9"/>
      <c r="E2779" s="9"/>
      <c r="F2779" s="22"/>
      <c r="G2779" s="9"/>
    </row>
    <row r="2780" spans="1:7">
      <c r="A2780" s="9"/>
      <c r="B2780" s="9"/>
      <c r="C2780" s="9"/>
      <c r="D2780" s="9"/>
      <c r="E2780" s="9"/>
      <c r="F2780" s="22"/>
      <c r="G2780" s="9"/>
    </row>
    <row r="2781" spans="1:7">
      <c r="A2781" s="9"/>
      <c r="B2781" s="9"/>
      <c r="C2781" s="9"/>
      <c r="D2781" s="9"/>
      <c r="E2781" s="9"/>
      <c r="F2781" s="22"/>
      <c r="G2781" s="9"/>
    </row>
    <row r="2782" spans="1:7">
      <c r="A2782" s="9"/>
      <c r="B2782" s="9"/>
      <c r="C2782" s="9"/>
      <c r="D2782" s="9"/>
      <c r="E2782" s="9"/>
      <c r="F2782" s="22"/>
      <c r="G2782" s="9"/>
    </row>
    <row r="2783" spans="1:7">
      <c r="A2783" s="9"/>
      <c r="B2783" s="9"/>
      <c r="C2783" s="9"/>
      <c r="D2783" s="9"/>
      <c r="E2783" s="9"/>
      <c r="F2783" s="22"/>
      <c r="G2783" s="9"/>
    </row>
    <row r="2784" spans="1:7">
      <c r="A2784" s="9"/>
      <c r="B2784" s="9"/>
      <c r="C2784" s="9"/>
      <c r="D2784" s="9"/>
      <c r="E2784" s="9"/>
      <c r="F2784" s="22"/>
      <c r="G2784" s="9"/>
    </row>
    <row r="2785" spans="1:7">
      <c r="A2785" s="9"/>
      <c r="B2785" s="9"/>
      <c r="C2785" s="9"/>
      <c r="D2785" s="9"/>
      <c r="E2785" s="9"/>
      <c r="F2785" s="22"/>
      <c r="G2785" s="9"/>
    </row>
    <row r="2786" spans="1:7">
      <c r="A2786" s="9"/>
      <c r="B2786" s="9"/>
      <c r="C2786" s="9"/>
      <c r="D2786" s="9"/>
      <c r="E2786" s="9"/>
      <c r="F2786" s="22"/>
      <c r="G2786" s="9"/>
    </row>
    <row r="2787" spans="1:7">
      <c r="A2787" s="9"/>
      <c r="B2787" s="9"/>
      <c r="C2787" s="9"/>
      <c r="D2787" s="9"/>
      <c r="E2787" s="9"/>
      <c r="F2787" s="22"/>
      <c r="G2787" s="9"/>
    </row>
    <row r="2788" spans="1:7">
      <c r="A2788" s="9"/>
      <c r="B2788" s="9"/>
      <c r="C2788" s="9"/>
      <c r="D2788" s="9"/>
      <c r="E2788" s="9"/>
      <c r="F2788" s="22"/>
      <c r="G2788" s="9"/>
    </row>
    <row r="2789" spans="1:7">
      <c r="A2789" s="9"/>
      <c r="B2789" s="9"/>
      <c r="C2789" s="9"/>
      <c r="D2789" s="9"/>
      <c r="E2789" s="9"/>
      <c r="F2789" s="22"/>
      <c r="G2789" s="9"/>
    </row>
    <row r="2790" spans="1:7">
      <c r="A2790" s="9"/>
      <c r="B2790" s="9"/>
      <c r="C2790" s="9"/>
      <c r="D2790" s="9"/>
      <c r="E2790" s="9"/>
      <c r="F2790" s="22"/>
      <c r="G2790" s="9"/>
    </row>
    <row r="2791" spans="1:7">
      <c r="A2791" s="9"/>
      <c r="B2791" s="9"/>
      <c r="C2791" s="9"/>
      <c r="D2791" s="9"/>
      <c r="E2791" s="9"/>
      <c r="F2791" s="22"/>
      <c r="G2791" s="9"/>
    </row>
    <row r="2792" spans="1:7">
      <c r="A2792" s="9"/>
      <c r="B2792" s="9"/>
      <c r="C2792" s="9"/>
      <c r="D2792" s="9"/>
      <c r="E2792" s="9"/>
      <c r="F2792" s="22"/>
      <c r="G2792" s="9"/>
    </row>
    <row r="2793" spans="1:7">
      <c r="A2793" s="9"/>
      <c r="B2793" s="9"/>
      <c r="C2793" s="9"/>
      <c r="D2793" s="9"/>
      <c r="E2793" s="9"/>
      <c r="F2793" s="22"/>
      <c r="G2793" s="9"/>
    </row>
    <row r="2794" spans="1:7">
      <c r="A2794" s="9"/>
      <c r="B2794" s="9"/>
      <c r="C2794" s="9"/>
      <c r="D2794" s="9"/>
      <c r="E2794" s="9"/>
      <c r="F2794" s="22"/>
      <c r="G2794" s="9"/>
    </row>
    <row r="2795" spans="1:7">
      <c r="A2795" s="9"/>
      <c r="B2795" s="9"/>
      <c r="C2795" s="9"/>
      <c r="D2795" s="9"/>
      <c r="E2795" s="9"/>
      <c r="F2795" s="22"/>
      <c r="G2795" s="9"/>
    </row>
    <row r="2796" spans="1:7">
      <c r="A2796" s="9"/>
      <c r="B2796" s="9"/>
      <c r="C2796" s="9"/>
      <c r="D2796" s="9"/>
      <c r="E2796" s="9"/>
      <c r="F2796" s="22"/>
      <c r="G2796" s="9"/>
    </row>
    <row r="2797" spans="1:7">
      <c r="A2797" s="9"/>
      <c r="B2797" s="9"/>
      <c r="C2797" s="9"/>
      <c r="D2797" s="9"/>
      <c r="E2797" s="9"/>
      <c r="F2797" s="22"/>
      <c r="G2797" s="9"/>
    </row>
    <row r="2798" spans="1:7">
      <c r="A2798" s="9"/>
      <c r="B2798" s="9"/>
      <c r="C2798" s="9"/>
      <c r="D2798" s="9"/>
      <c r="E2798" s="9"/>
      <c r="F2798" s="22"/>
      <c r="G2798" s="9"/>
    </row>
    <row r="2799" spans="1:7">
      <c r="A2799" s="9"/>
      <c r="B2799" s="9"/>
      <c r="C2799" s="9"/>
      <c r="D2799" s="9"/>
      <c r="E2799" s="9"/>
      <c r="F2799" s="22"/>
      <c r="G2799" s="9"/>
    </row>
    <row r="2800" spans="1:7">
      <c r="A2800" s="9"/>
      <c r="B2800" s="9"/>
      <c r="C2800" s="9"/>
      <c r="D2800" s="9"/>
      <c r="E2800" s="9"/>
      <c r="F2800" s="22"/>
      <c r="G2800" s="9"/>
    </row>
    <row r="2801" spans="1:7">
      <c r="A2801" s="9"/>
      <c r="B2801" s="9"/>
      <c r="C2801" s="9"/>
      <c r="D2801" s="9"/>
      <c r="E2801" s="9"/>
      <c r="F2801" s="22"/>
      <c r="G2801" s="9"/>
    </row>
    <row r="2802" spans="1:7">
      <c r="A2802" s="9"/>
      <c r="B2802" s="9"/>
      <c r="C2802" s="9"/>
      <c r="D2802" s="9"/>
      <c r="E2802" s="9"/>
      <c r="F2802" s="22"/>
      <c r="G2802" s="9"/>
    </row>
    <row r="2803" spans="1:7">
      <c r="A2803" s="9"/>
      <c r="B2803" s="9"/>
      <c r="C2803" s="9"/>
      <c r="D2803" s="9"/>
      <c r="E2803" s="9"/>
      <c r="F2803" s="22"/>
      <c r="G2803" s="9"/>
    </row>
    <row r="2804" spans="1:7">
      <c r="A2804" s="9"/>
      <c r="B2804" s="9"/>
      <c r="C2804" s="9"/>
      <c r="D2804" s="9"/>
      <c r="E2804" s="9"/>
      <c r="F2804" s="22"/>
      <c r="G2804" s="9"/>
    </row>
    <row r="2805" spans="1:7">
      <c r="A2805" s="9"/>
      <c r="B2805" s="9"/>
      <c r="C2805" s="9"/>
      <c r="D2805" s="9"/>
      <c r="E2805" s="9"/>
      <c r="F2805" s="22"/>
      <c r="G2805" s="9"/>
    </row>
    <row r="2806" spans="1:7">
      <c r="A2806" s="9"/>
      <c r="B2806" s="9"/>
      <c r="C2806" s="9"/>
      <c r="D2806" s="9"/>
      <c r="E2806" s="9"/>
      <c r="F2806" s="22"/>
      <c r="G2806" s="9"/>
    </row>
    <row r="2807" spans="1:7">
      <c r="A2807" s="9"/>
      <c r="B2807" s="9"/>
      <c r="C2807" s="9"/>
      <c r="D2807" s="9"/>
      <c r="E2807" s="9"/>
      <c r="F2807" s="22"/>
      <c r="G2807" s="9"/>
    </row>
    <row r="2808" spans="1:7">
      <c r="A2808" s="9"/>
      <c r="B2808" s="9"/>
      <c r="C2808" s="9"/>
      <c r="D2808" s="9"/>
      <c r="E2808" s="9"/>
      <c r="F2808" s="22"/>
      <c r="G2808" s="9"/>
    </row>
    <row r="2809" spans="1:7">
      <c r="A2809" s="9"/>
      <c r="B2809" s="9"/>
      <c r="C2809" s="9"/>
      <c r="D2809" s="9"/>
      <c r="E2809" s="9"/>
      <c r="F2809" s="22"/>
      <c r="G2809" s="9"/>
    </row>
    <row r="2810" spans="1:7">
      <c r="A2810" s="9"/>
      <c r="B2810" s="9"/>
      <c r="C2810" s="9"/>
      <c r="D2810" s="9"/>
      <c r="E2810" s="9"/>
      <c r="F2810" s="22"/>
      <c r="G2810" s="9"/>
    </row>
    <row r="2811" spans="1:7">
      <c r="A2811" s="9"/>
      <c r="B2811" s="9"/>
      <c r="C2811" s="9"/>
      <c r="D2811" s="9"/>
      <c r="E2811" s="9"/>
      <c r="F2811" s="22"/>
      <c r="G2811" s="9"/>
    </row>
    <row r="2812" spans="1:7">
      <c r="A2812" s="9"/>
      <c r="B2812" s="9"/>
      <c r="C2812" s="9"/>
      <c r="D2812" s="9"/>
      <c r="E2812" s="9"/>
      <c r="F2812" s="22"/>
      <c r="G2812" s="9"/>
    </row>
    <row r="2813" spans="1:7">
      <c r="A2813" s="9"/>
      <c r="B2813" s="9"/>
      <c r="C2813" s="9"/>
      <c r="D2813" s="9"/>
      <c r="E2813" s="9"/>
      <c r="F2813" s="22"/>
      <c r="G2813" s="9"/>
    </row>
    <row r="2814" spans="1:7">
      <c r="A2814" s="9"/>
      <c r="B2814" s="9"/>
      <c r="C2814" s="9"/>
      <c r="D2814" s="9"/>
      <c r="E2814" s="9"/>
      <c r="F2814" s="22"/>
      <c r="G2814" s="9"/>
    </row>
    <row r="2815" spans="1:7">
      <c r="A2815" s="9"/>
      <c r="B2815" s="9"/>
      <c r="C2815" s="9"/>
      <c r="D2815" s="9"/>
      <c r="E2815" s="9"/>
      <c r="F2815" s="22"/>
      <c r="G2815" s="9"/>
    </row>
    <row r="2816" spans="1:7">
      <c r="A2816" s="9"/>
      <c r="B2816" s="9"/>
      <c r="C2816" s="9"/>
      <c r="D2816" s="9"/>
      <c r="E2816" s="9"/>
      <c r="F2816" s="22"/>
      <c r="G2816" s="9"/>
    </row>
    <row r="2817" spans="1:7">
      <c r="A2817" s="9"/>
      <c r="B2817" s="9"/>
      <c r="C2817" s="9"/>
      <c r="D2817" s="9"/>
      <c r="E2817" s="9"/>
      <c r="F2817" s="22"/>
      <c r="G2817" s="9"/>
    </row>
    <row r="2818" spans="1:7">
      <c r="A2818" s="9"/>
      <c r="B2818" s="9"/>
      <c r="C2818" s="9"/>
      <c r="D2818" s="9"/>
      <c r="E2818" s="9"/>
      <c r="F2818" s="22"/>
      <c r="G2818" s="9"/>
    </row>
    <row r="2819" spans="1:7">
      <c r="A2819" s="9"/>
      <c r="B2819" s="9"/>
      <c r="C2819" s="9"/>
      <c r="D2819" s="9"/>
      <c r="E2819" s="9"/>
      <c r="F2819" s="22"/>
      <c r="G2819" s="9"/>
    </row>
    <row r="2820" spans="1:7">
      <c r="A2820" s="9"/>
      <c r="B2820" s="9"/>
      <c r="C2820" s="9"/>
      <c r="D2820" s="9"/>
      <c r="E2820" s="9"/>
      <c r="F2820" s="22"/>
      <c r="G2820" s="9"/>
    </row>
    <row r="2821" spans="1:7">
      <c r="A2821" s="9"/>
      <c r="B2821" s="9"/>
      <c r="C2821" s="9"/>
      <c r="D2821" s="9"/>
      <c r="E2821" s="9"/>
      <c r="F2821" s="22"/>
      <c r="G2821" s="9"/>
    </row>
    <row r="2822" spans="1:7">
      <c r="A2822" s="9"/>
      <c r="B2822" s="9"/>
      <c r="C2822" s="9"/>
      <c r="D2822" s="9"/>
      <c r="E2822" s="9"/>
      <c r="F2822" s="22"/>
      <c r="G2822" s="9"/>
    </row>
    <row r="2823" spans="1:7">
      <c r="A2823" s="9"/>
      <c r="B2823" s="9"/>
      <c r="C2823" s="9"/>
      <c r="D2823" s="9"/>
      <c r="E2823" s="9"/>
      <c r="F2823" s="22"/>
      <c r="G2823" s="9"/>
    </row>
    <row r="2824" spans="1:7">
      <c r="A2824" s="9"/>
      <c r="B2824" s="9"/>
      <c r="C2824" s="9"/>
      <c r="D2824" s="9"/>
      <c r="E2824" s="9"/>
      <c r="F2824" s="22"/>
      <c r="G2824" s="9"/>
    </row>
    <row r="2825" spans="1:7">
      <c r="A2825" s="9"/>
      <c r="B2825" s="9"/>
      <c r="C2825" s="9"/>
      <c r="D2825" s="9"/>
      <c r="E2825" s="9"/>
      <c r="F2825" s="22"/>
      <c r="G2825" s="9"/>
    </row>
    <row r="2826" spans="1:7">
      <c r="A2826" s="9"/>
      <c r="B2826" s="9"/>
      <c r="C2826" s="9"/>
      <c r="D2826" s="9"/>
      <c r="E2826" s="9"/>
      <c r="F2826" s="22"/>
      <c r="G2826" s="9"/>
    </row>
    <row r="2827" spans="1:7">
      <c r="A2827" s="9"/>
      <c r="B2827" s="9"/>
      <c r="C2827" s="9"/>
      <c r="D2827" s="9"/>
      <c r="E2827" s="9"/>
      <c r="F2827" s="22"/>
      <c r="G2827" s="9"/>
    </row>
    <row r="2828" spans="1:7">
      <c r="A2828" s="9"/>
      <c r="B2828" s="9"/>
      <c r="C2828" s="9"/>
      <c r="D2828" s="9"/>
      <c r="E2828" s="9"/>
      <c r="F2828" s="22"/>
      <c r="G2828" s="9"/>
    </row>
    <row r="2829" spans="1:7">
      <c r="A2829" s="9"/>
      <c r="B2829" s="9"/>
      <c r="C2829" s="9"/>
      <c r="D2829" s="9"/>
      <c r="E2829" s="9"/>
      <c r="F2829" s="22"/>
      <c r="G2829" s="9"/>
    </row>
    <row r="2830" spans="1:7">
      <c r="A2830" s="9"/>
      <c r="B2830" s="9"/>
      <c r="C2830" s="9"/>
      <c r="D2830" s="9"/>
      <c r="E2830" s="9"/>
      <c r="F2830" s="22"/>
      <c r="G2830" s="9"/>
    </row>
    <row r="2831" spans="1:7">
      <c r="A2831" s="9"/>
      <c r="B2831" s="9"/>
      <c r="C2831" s="9"/>
      <c r="D2831" s="9"/>
      <c r="E2831" s="9"/>
      <c r="F2831" s="22"/>
      <c r="G2831" s="9"/>
    </row>
    <row r="2832" spans="1:7">
      <c r="A2832" s="9"/>
      <c r="B2832" s="9"/>
      <c r="C2832" s="9"/>
      <c r="D2832" s="9"/>
      <c r="E2832" s="9"/>
      <c r="F2832" s="22"/>
      <c r="G2832" s="9"/>
    </row>
    <row r="2833" spans="1:7">
      <c r="A2833" s="9"/>
      <c r="B2833" s="9"/>
      <c r="C2833" s="9"/>
      <c r="D2833" s="9"/>
      <c r="E2833" s="9"/>
      <c r="F2833" s="22"/>
      <c r="G2833" s="9"/>
    </row>
    <row r="2834" spans="1:7">
      <c r="A2834" s="9"/>
      <c r="B2834" s="9"/>
      <c r="C2834" s="9"/>
      <c r="D2834" s="9"/>
      <c r="E2834" s="9"/>
      <c r="F2834" s="22"/>
      <c r="G2834" s="9"/>
    </row>
    <row r="2835" spans="1:7">
      <c r="A2835" s="9"/>
      <c r="B2835" s="9"/>
      <c r="C2835" s="9"/>
      <c r="D2835" s="9"/>
      <c r="E2835" s="9"/>
      <c r="F2835" s="22"/>
      <c r="G2835" s="9"/>
    </row>
    <row r="2836" spans="1:7">
      <c r="A2836" s="9"/>
      <c r="B2836" s="9"/>
      <c r="C2836" s="9"/>
      <c r="D2836" s="9"/>
      <c r="E2836" s="9"/>
      <c r="F2836" s="22"/>
      <c r="G2836" s="9"/>
    </row>
    <row r="2837" spans="1:7">
      <c r="A2837" s="9"/>
      <c r="B2837" s="9"/>
      <c r="C2837" s="9"/>
      <c r="D2837" s="9"/>
      <c r="E2837" s="9"/>
      <c r="F2837" s="22"/>
      <c r="G2837" s="9"/>
    </row>
    <row r="2838" spans="1:7">
      <c r="A2838" s="9"/>
      <c r="B2838" s="9"/>
      <c r="C2838" s="9"/>
      <c r="D2838" s="9"/>
      <c r="E2838" s="9"/>
      <c r="F2838" s="22"/>
      <c r="G2838" s="9"/>
    </row>
    <row r="2839" spans="1:7">
      <c r="A2839" s="9"/>
      <c r="B2839" s="9"/>
      <c r="C2839" s="9"/>
      <c r="D2839" s="9"/>
      <c r="E2839" s="9"/>
      <c r="F2839" s="22"/>
      <c r="G2839" s="9"/>
    </row>
    <row r="2840" spans="1:7">
      <c r="A2840" s="9"/>
      <c r="B2840" s="9"/>
      <c r="C2840" s="9"/>
      <c r="D2840" s="9"/>
      <c r="E2840" s="9"/>
      <c r="F2840" s="22"/>
      <c r="G2840" s="9"/>
    </row>
    <row r="2841" spans="1:7">
      <c r="A2841" s="9"/>
      <c r="B2841" s="9"/>
      <c r="C2841" s="9"/>
      <c r="D2841" s="9"/>
      <c r="E2841" s="9"/>
      <c r="F2841" s="22"/>
      <c r="G2841" s="9"/>
    </row>
    <row r="2842" spans="1:7">
      <c r="A2842" s="9"/>
      <c r="B2842" s="9"/>
      <c r="C2842" s="9"/>
      <c r="D2842" s="9"/>
      <c r="E2842" s="9"/>
      <c r="F2842" s="22"/>
      <c r="G2842" s="9"/>
    </row>
    <row r="2843" spans="1:7">
      <c r="A2843" s="9"/>
      <c r="B2843" s="9"/>
      <c r="C2843" s="9"/>
      <c r="D2843" s="9"/>
      <c r="E2843" s="9"/>
      <c r="F2843" s="22"/>
      <c r="G2843" s="9"/>
    </row>
    <row r="2844" spans="1:7">
      <c r="A2844" s="9"/>
      <c r="B2844" s="9"/>
      <c r="C2844" s="9"/>
      <c r="D2844" s="9"/>
      <c r="E2844" s="9"/>
      <c r="F2844" s="22"/>
      <c r="G2844" s="9"/>
    </row>
    <row r="2845" spans="1:7">
      <c r="A2845" s="9"/>
      <c r="B2845" s="9"/>
      <c r="C2845" s="9"/>
      <c r="D2845" s="9"/>
      <c r="E2845" s="9"/>
      <c r="F2845" s="22"/>
      <c r="G2845" s="9"/>
    </row>
    <row r="2846" spans="1:7">
      <c r="A2846" s="9"/>
      <c r="B2846" s="9"/>
      <c r="C2846" s="9"/>
      <c r="D2846" s="9"/>
      <c r="E2846" s="9"/>
      <c r="F2846" s="22"/>
      <c r="G2846" s="9"/>
    </row>
    <row r="2847" spans="1:7">
      <c r="A2847" s="9"/>
      <c r="B2847" s="9"/>
      <c r="C2847" s="9"/>
      <c r="D2847" s="9"/>
      <c r="E2847" s="9"/>
      <c r="F2847" s="22"/>
      <c r="G2847" s="9"/>
    </row>
    <row r="2848" spans="1:7">
      <c r="A2848" s="9"/>
      <c r="B2848" s="9"/>
      <c r="C2848" s="9"/>
      <c r="D2848" s="9"/>
      <c r="E2848" s="9"/>
      <c r="F2848" s="22"/>
      <c r="G2848" s="9"/>
    </row>
    <row r="2849" spans="1:7">
      <c r="A2849" s="9"/>
      <c r="B2849" s="9"/>
      <c r="C2849" s="9"/>
      <c r="D2849" s="9"/>
      <c r="E2849" s="9"/>
      <c r="F2849" s="22"/>
      <c r="G2849" s="9"/>
    </row>
    <row r="2850" spans="1:7">
      <c r="A2850" s="9"/>
      <c r="B2850" s="9"/>
      <c r="C2850" s="9"/>
      <c r="D2850" s="9"/>
      <c r="E2850" s="9"/>
      <c r="F2850" s="22"/>
      <c r="G2850" s="9"/>
    </row>
    <row r="2851" spans="1:7">
      <c r="A2851" s="9"/>
      <c r="B2851" s="9"/>
      <c r="C2851" s="9"/>
      <c r="D2851" s="9"/>
      <c r="E2851" s="9"/>
      <c r="F2851" s="22"/>
      <c r="G2851" s="9"/>
    </row>
    <row r="2852" spans="1:7">
      <c r="A2852" s="9"/>
      <c r="B2852" s="9"/>
      <c r="C2852" s="9"/>
      <c r="D2852" s="9"/>
      <c r="E2852" s="9"/>
      <c r="F2852" s="22"/>
      <c r="G2852" s="9"/>
    </row>
    <row r="2853" spans="1:7">
      <c r="A2853" s="9"/>
      <c r="B2853" s="9"/>
      <c r="C2853" s="9"/>
      <c r="D2853" s="9"/>
      <c r="E2853" s="9"/>
      <c r="F2853" s="22"/>
      <c r="G2853" s="9"/>
    </row>
    <row r="2854" spans="1:7">
      <c r="A2854" s="9"/>
      <c r="B2854" s="9"/>
      <c r="C2854" s="9"/>
      <c r="D2854" s="9"/>
      <c r="E2854" s="9"/>
      <c r="F2854" s="22"/>
      <c r="G2854" s="9"/>
    </row>
    <row r="2855" spans="1:7">
      <c r="A2855" s="9"/>
      <c r="B2855" s="9"/>
      <c r="C2855" s="9"/>
      <c r="D2855" s="9"/>
      <c r="E2855" s="9"/>
      <c r="F2855" s="22"/>
      <c r="G2855" s="9"/>
    </row>
    <row r="2856" spans="1:7">
      <c r="A2856" s="9"/>
      <c r="B2856" s="9"/>
      <c r="C2856" s="9"/>
      <c r="D2856" s="9"/>
      <c r="E2856" s="9"/>
      <c r="F2856" s="22"/>
      <c r="G2856" s="9"/>
    </row>
    <row r="2857" spans="1:7">
      <c r="A2857" s="9"/>
      <c r="B2857" s="9"/>
      <c r="C2857" s="9"/>
      <c r="D2857" s="9"/>
      <c r="E2857" s="9"/>
      <c r="F2857" s="22"/>
      <c r="G2857" s="9"/>
    </row>
    <row r="2858" spans="1:7">
      <c r="A2858" s="9"/>
      <c r="B2858" s="9"/>
      <c r="C2858" s="9"/>
      <c r="D2858" s="9"/>
      <c r="E2858" s="9"/>
      <c r="F2858" s="22"/>
      <c r="G2858" s="9"/>
    </row>
    <row r="2859" spans="1:7">
      <c r="A2859" s="9"/>
      <c r="B2859" s="9"/>
      <c r="C2859" s="9"/>
      <c r="D2859" s="9"/>
      <c r="E2859" s="9"/>
      <c r="F2859" s="22"/>
      <c r="G2859" s="9"/>
    </row>
    <row r="2860" spans="1:7">
      <c r="A2860" s="9"/>
      <c r="B2860" s="9"/>
      <c r="C2860" s="9"/>
      <c r="D2860" s="9"/>
      <c r="E2860" s="9"/>
      <c r="F2860" s="22"/>
      <c r="G2860" s="9"/>
    </row>
    <row r="2861" spans="1:7">
      <c r="A2861" s="9"/>
      <c r="B2861" s="9"/>
      <c r="C2861" s="9"/>
      <c r="D2861" s="9"/>
      <c r="E2861" s="9"/>
      <c r="F2861" s="22"/>
      <c r="G2861" s="9"/>
    </row>
    <row r="2862" spans="1:7">
      <c r="A2862" s="9"/>
      <c r="B2862" s="9"/>
      <c r="C2862" s="9"/>
      <c r="D2862" s="9"/>
      <c r="E2862" s="9"/>
      <c r="F2862" s="22"/>
      <c r="G2862" s="9"/>
    </row>
    <row r="2863" spans="1:7">
      <c r="A2863" s="9"/>
      <c r="B2863" s="9"/>
      <c r="C2863" s="9"/>
      <c r="D2863" s="9"/>
      <c r="E2863" s="9"/>
      <c r="F2863" s="22"/>
      <c r="G2863" s="9"/>
    </row>
    <row r="2864" spans="1:7">
      <c r="A2864" s="9"/>
      <c r="B2864" s="9"/>
      <c r="C2864" s="9"/>
      <c r="D2864" s="9"/>
      <c r="E2864" s="9"/>
      <c r="F2864" s="22"/>
      <c r="G2864" s="9"/>
    </row>
    <row r="2865" spans="1:7">
      <c r="A2865" s="9"/>
      <c r="B2865" s="9"/>
      <c r="C2865" s="9"/>
      <c r="D2865" s="9"/>
      <c r="E2865" s="9"/>
      <c r="F2865" s="22"/>
      <c r="G2865" s="9"/>
    </row>
    <row r="2866" spans="1:7">
      <c r="A2866" s="9"/>
      <c r="B2866" s="9"/>
      <c r="C2866" s="9"/>
      <c r="D2866" s="9"/>
      <c r="E2866" s="9"/>
      <c r="F2866" s="22"/>
      <c r="G2866" s="9"/>
    </row>
    <row r="2867" spans="1:7">
      <c r="A2867" s="9"/>
      <c r="B2867" s="9"/>
      <c r="C2867" s="9"/>
      <c r="D2867" s="9"/>
      <c r="E2867" s="9"/>
      <c r="F2867" s="22"/>
      <c r="G2867" s="9"/>
    </row>
    <row r="2868" spans="1:7">
      <c r="A2868" s="9"/>
      <c r="B2868" s="9"/>
      <c r="C2868" s="9"/>
      <c r="D2868" s="9"/>
      <c r="E2868" s="9"/>
      <c r="F2868" s="22"/>
      <c r="G2868" s="9"/>
    </row>
    <row r="2869" spans="1:7">
      <c r="A2869" s="9"/>
      <c r="B2869" s="9"/>
      <c r="C2869" s="9"/>
      <c r="D2869" s="9"/>
      <c r="E2869" s="9"/>
      <c r="F2869" s="22"/>
      <c r="G2869" s="9"/>
    </row>
    <row r="2870" spans="1:7">
      <c r="A2870" s="9"/>
      <c r="B2870" s="9"/>
      <c r="C2870" s="9"/>
      <c r="D2870" s="9"/>
      <c r="E2870" s="9"/>
      <c r="F2870" s="22"/>
      <c r="G2870" s="9"/>
    </row>
    <row r="2871" spans="1:7">
      <c r="A2871" s="9"/>
      <c r="B2871" s="9"/>
      <c r="C2871" s="9"/>
      <c r="D2871" s="9"/>
      <c r="E2871" s="9"/>
      <c r="F2871" s="22"/>
      <c r="G2871" s="9"/>
    </row>
    <row r="2872" spans="1:7">
      <c r="A2872" s="9"/>
      <c r="B2872" s="9"/>
      <c r="C2872" s="9"/>
      <c r="D2872" s="9"/>
      <c r="E2872" s="9"/>
      <c r="F2872" s="22"/>
      <c r="G2872" s="9"/>
    </row>
    <row r="2873" spans="1:7">
      <c r="A2873" s="9"/>
      <c r="B2873" s="9"/>
      <c r="C2873" s="9"/>
      <c r="D2873" s="9"/>
      <c r="E2873" s="9"/>
      <c r="F2873" s="22"/>
      <c r="G2873" s="9"/>
    </row>
    <row r="2874" spans="1:7">
      <c r="A2874" s="9"/>
      <c r="B2874" s="9"/>
      <c r="C2874" s="9"/>
      <c r="D2874" s="9"/>
      <c r="E2874" s="9"/>
      <c r="F2874" s="22"/>
      <c r="G2874" s="9"/>
    </row>
    <row r="2875" spans="1:7">
      <c r="A2875" s="9"/>
      <c r="B2875" s="9"/>
      <c r="C2875" s="9"/>
      <c r="D2875" s="9"/>
      <c r="E2875" s="9"/>
      <c r="F2875" s="22"/>
      <c r="G2875" s="9"/>
    </row>
    <row r="2876" spans="1:7">
      <c r="A2876" s="9"/>
      <c r="B2876" s="9"/>
      <c r="C2876" s="9"/>
      <c r="D2876" s="9"/>
      <c r="E2876" s="9"/>
      <c r="F2876" s="22"/>
      <c r="G2876" s="9"/>
    </row>
    <row r="2877" spans="1:7">
      <c r="A2877" s="9"/>
      <c r="B2877" s="9"/>
      <c r="C2877" s="9"/>
      <c r="D2877" s="9"/>
      <c r="E2877" s="9"/>
      <c r="F2877" s="22"/>
      <c r="G2877" s="9"/>
    </row>
    <row r="2878" spans="1:7">
      <c r="A2878" s="9"/>
      <c r="B2878" s="9"/>
      <c r="C2878" s="9"/>
      <c r="D2878" s="9"/>
      <c r="E2878" s="9"/>
      <c r="F2878" s="22"/>
      <c r="G2878" s="9"/>
    </row>
    <row r="2879" spans="1:7">
      <c r="A2879" s="9"/>
      <c r="B2879" s="9"/>
      <c r="C2879" s="9"/>
      <c r="D2879" s="9"/>
      <c r="E2879" s="9"/>
      <c r="F2879" s="22"/>
      <c r="G2879" s="9"/>
    </row>
    <row r="2880" spans="1:7">
      <c r="A2880" s="9"/>
      <c r="B2880" s="9"/>
      <c r="C2880" s="9"/>
      <c r="D2880" s="9"/>
      <c r="E2880" s="9"/>
      <c r="F2880" s="22"/>
      <c r="G2880" s="9"/>
    </row>
    <row r="2881" spans="1:7">
      <c r="A2881" s="9"/>
      <c r="B2881" s="9"/>
      <c r="C2881" s="9"/>
      <c r="D2881" s="9"/>
      <c r="E2881" s="9"/>
      <c r="F2881" s="22"/>
      <c r="G2881" s="9"/>
    </row>
    <row r="2882" spans="1:7">
      <c r="A2882" s="9"/>
      <c r="B2882" s="9"/>
      <c r="C2882" s="9"/>
      <c r="D2882" s="9"/>
      <c r="E2882" s="9"/>
      <c r="F2882" s="22"/>
      <c r="G2882" s="9"/>
    </row>
    <row r="2883" spans="1:7">
      <c r="A2883" s="9"/>
      <c r="B2883" s="9"/>
      <c r="C2883" s="9"/>
      <c r="D2883" s="9"/>
      <c r="E2883" s="9"/>
      <c r="F2883" s="22"/>
      <c r="G2883" s="9"/>
    </row>
    <row r="2884" spans="1:7">
      <c r="A2884" s="9"/>
      <c r="B2884" s="9"/>
      <c r="C2884" s="9"/>
      <c r="D2884" s="9"/>
      <c r="E2884" s="9"/>
      <c r="F2884" s="22"/>
      <c r="G2884" s="9"/>
    </row>
    <row r="2885" spans="1:7">
      <c r="A2885" s="9"/>
      <c r="B2885" s="9"/>
      <c r="C2885" s="9"/>
      <c r="D2885" s="9"/>
      <c r="E2885" s="9"/>
      <c r="F2885" s="22"/>
      <c r="G2885" s="9"/>
    </row>
    <row r="2886" spans="1:7">
      <c r="A2886" s="9"/>
      <c r="B2886" s="9"/>
      <c r="C2886" s="9"/>
      <c r="D2886" s="9"/>
      <c r="E2886" s="9"/>
      <c r="F2886" s="22"/>
      <c r="G2886" s="9"/>
    </row>
    <row r="2887" spans="1:7">
      <c r="A2887" s="9"/>
      <c r="B2887" s="9"/>
      <c r="C2887" s="9"/>
      <c r="D2887" s="9"/>
      <c r="E2887" s="9"/>
      <c r="F2887" s="22"/>
      <c r="G2887" s="9"/>
    </row>
    <row r="2888" spans="1:7">
      <c r="A2888" s="9"/>
      <c r="B2888" s="9"/>
      <c r="C2888" s="9"/>
      <c r="D2888" s="9"/>
      <c r="E2888" s="9"/>
      <c r="F2888" s="22"/>
      <c r="G2888" s="9"/>
    </row>
    <row r="2889" spans="1:7">
      <c r="A2889" s="9"/>
      <c r="B2889" s="9"/>
      <c r="C2889" s="9"/>
      <c r="D2889" s="9"/>
      <c r="E2889" s="9"/>
      <c r="F2889" s="22"/>
      <c r="G2889" s="9"/>
    </row>
    <row r="2890" spans="1:7">
      <c r="A2890" s="9"/>
      <c r="B2890" s="9"/>
      <c r="C2890" s="9"/>
      <c r="D2890" s="9"/>
      <c r="E2890" s="9"/>
      <c r="F2890" s="22"/>
      <c r="G2890" s="9"/>
    </row>
    <row r="2891" spans="1:7">
      <c r="A2891" s="9"/>
      <c r="B2891" s="9"/>
      <c r="C2891" s="9"/>
      <c r="D2891" s="9"/>
      <c r="E2891" s="9"/>
      <c r="F2891" s="22"/>
      <c r="G2891" s="9"/>
    </row>
    <row r="2892" spans="1:7">
      <c r="A2892" s="9"/>
      <c r="B2892" s="9"/>
      <c r="C2892" s="9"/>
      <c r="D2892" s="9"/>
      <c r="E2892" s="9"/>
      <c r="F2892" s="22"/>
      <c r="G2892" s="9"/>
    </row>
    <row r="2893" spans="1:7">
      <c r="A2893" s="9"/>
      <c r="B2893" s="9"/>
      <c r="C2893" s="9"/>
      <c r="D2893" s="9"/>
      <c r="E2893" s="9"/>
      <c r="F2893" s="22"/>
      <c r="G2893" s="9"/>
    </row>
    <row r="2894" spans="1:7">
      <c r="A2894" s="9"/>
      <c r="B2894" s="9"/>
      <c r="C2894" s="9"/>
      <c r="D2894" s="9"/>
      <c r="E2894" s="9"/>
      <c r="F2894" s="22"/>
      <c r="G2894" s="9"/>
    </row>
    <row r="2895" spans="1:7">
      <c r="A2895" s="9"/>
      <c r="B2895" s="9"/>
      <c r="C2895" s="9"/>
      <c r="D2895" s="9"/>
      <c r="E2895" s="9"/>
      <c r="F2895" s="22"/>
      <c r="G2895" s="9"/>
    </row>
    <row r="2896" spans="1:7">
      <c r="A2896" s="9"/>
      <c r="B2896" s="9"/>
      <c r="C2896" s="9"/>
      <c r="D2896" s="9"/>
      <c r="E2896" s="9"/>
      <c r="F2896" s="22"/>
      <c r="G2896" s="9"/>
    </row>
    <row r="2897" spans="1:7">
      <c r="A2897" s="9"/>
      <c r="B2897" s="9"/>
      <c r="C2897" s="9"/>
      <c r="D2897" s="9"/>
      <c r="E2897" s="9"/>
      <c r="F2897" s="22"/>
      <c r="G2897" s="9"/>
    </row>
    <row r="2898" spans="1:7">
      <c r="A2898" s="9"/>
      <c r="B2898" s="9"/>
      <c r="C2898" s="9"/>
      <c r="D2898" s="9"/>
      <c r="E2898" s="9"/>
      <c r="F2898" s="22"/>
      <c r="G2898" s="9"/>
    </row>
    <row r="2899" spans="1:7">
      <c r="A2899" s="9"/>
      <c r="B2899" s="9"/>
      <c r="C2899" s="9"/>
      <c r="D2899" s="9"/>
      <c r="E2899" s="9"/>
      <c r="F2899" s="22"/>
      <c r="G2899" s="9"/>
    </row>
    <row r="2900" spans="1:7">
      <c r="A2900" s="9"/>
      <c r="B2900" s="9"/>
      <c r="C2900" s="9"/>
      <c r="D2900" s="9"/>
      <c r="E2900" s="9"/>
      <c r="F2900" s="22"/>
      <c r="G2900" s="9"/>
    </row>
    <row r="2901" spans="1:7">
      <c r="A2901" s="9"/>
      <c r="B2901" s="9"/>
      <c r="C2901" s="9"/>
      <c r="D2901" s="9"/>
      <c r="E2901" s="9"/>
      <c r="F2901" s="22"/>
      <c r="G2901" s="9"/>
    </row>
    <row r="2902" spans="1:7">
      <c r="A2902" s="9"/>
      <c r="B2902" s="9"/>
      <c r="C2902" s="9"/>
      <c r="D2902" s="9"/>
      <c r="E2902" s="9"/>
      <c r="F2902" s="22"/>
      <c r="G2902" s="9"/>
    </row>
    <row r="2903" spans="1:7">
      <c r="A2903" s="9"/>
      <c r="B2903" s="9"/>
      <c r="C2903" s="9"/>
      <c r="D2903" s="9"/>
      <c r="E2903" s="9"/>
      <c r="F2903" s="22"/>
      <c r="G2903" s="9"/>
    </row>
    <row r="2904" spans="1:7">
      <c r="A2904" s="9"/>
      <c r="B2904" s="9"/>
      <c r="C2904" s="9"/>
      <c r="D2904" s="9"/>
      <c r="E2904" s="9"/>
      <c r="F2904" s="22"/>
      <c r="G2904" s="9"/>
    </row>
    <row r="2905" spans="1:7">
      <c r="A2905" s="9"/>
      <c r="B2905" s="9"/>
      <c r="C2905" s="9"/>
      <c r="D2905" s="9"/>
      <c r="E2905" s="9"/>
      <c r="F2905" s="22"/>
      <c r="G2905" s="9"/>
    </row>
    <row r="2906" spans="1:7">
      <c r="A2906" s="9"/>
      <c r="B2906" s="9"/>
      <c r="C2906" s="9"/>
      <c r="D2906" s="9"/>
      <c r="E2906" s="9"/>
      <c r="F2906" s="22"/>
      <c r="G2906" s="9"/>
    </row>
    <row r="2907" spans="1:7">
      <c r="A2907" s="9"/>
      <c r="B2907" s="9"/>
      <c r="C2907" s="9"/>
      <c r="D2907" s="9"/>
      <c r="E2907" s="9"/>
      <c r="F2907" s="22"/>
      <c r="G2907" s="9"/>
    </row>
    <row r="2908" spans="1:7">
      <c r="A2908" s="9"/>
      <c r="B2908" s="9"/>
      <c r="C2908" s="9"/>
      <c r="D2908" s="9"/>
      <c r="E2908" s="9"/>
      <c r="F2908" s="22"/>
      <c r="G2908" s="9"/>
    </row>
    <row r="2909" spans="1:7">
      <c r="A2909" s="9"/>
      <c r="B2909" s="9"/>
      <c r="C2909" s="9"/>
      <c r="D2909" s="9"/>
      <c r="E2909" s="9"/>
      <c r="F2909" s="22"/>
      <c r="G2909" s="9"/>
    </row>
    <row r="2910" spans="1:7">
      <c r="A2910" s="9"/>
      <c r="B2910" s="9"/>
      <c r="C2910" s="9"/>
      <c r="D2910" s="9"/>
      <c r="E2910" s="9"/>
      <c r="F2910" s="22"/>
      <c r="G2910" s="9"/>
    </row>
    <row r="2911" spans="1:7">
      <c r="A2911" s="9"/>
      <c r="B2911" s="9"/>
      <c r="C2911" s="9"/>
      <c r="D2911" s="9"/>
      <c r="E2911" s="9"/>
      <c r="F2911" s="22"/>
      <c r="G2911" s="9"/>
    </row>
    <row r="2912" spans="1:7">
      <c r="A2912" s="9"/>
      <c r="B2912" s="9"/>
      <c r="C2912" s="9"/>
      <c r="D2912" s="9"/>
      <c r="E2912" s="9"/>
      <c r="F2912" s="22"/>
      <c r="G2912" s="9"/>
    </row>
    <row r="2913" spans="1:7">
      <c r="A2913" s="9"/>
      <c r="B2913" s="9"/>
      <c r="C2913" s="9"/>
      <c r="D2913" s="9"/>
      <c r="E2913" s="9"/>
      <c r="F2913" s="22"/>
      <c r="G2913" s="9"/>
    </row>
    <row r="2914" spans="1:7">
      <c r="A2914" s="9"/>
      <c r="B2914" s="9"/>
      <c r="C2914" s="9"/>
      <c r="D2914" s="9"/>
      <c r="E2914" s="9"/>
      <c r="F2914" s="22"/>
      <c r="G2914" s="9"/>
    </row>
    <row r="2915" spans="1:7">
      <c r="A2915" s="9"/>
      <c r="B2915" s="9"/>
      <c r="C2915" s="9"/>
      <c r="D2915" s="9"/>
      <c r="E2915" s="9"/>
      <c r="F2915" s="22"/>
      <c r="G2915" s="9"/>
    </row>
    <row r="2916" spans="1:7">
      <c r="A2916" s="9"/>
      <c r="B2916" s="9"/>
      <c r="C2916" s="9"/>
      <c r="D2916" s="9"/>
      <c r="E2916" s="9"/>
      <c r="F2916" s="22"/>
      <c r="G2916" s="9"/>
    </row>
    <row r="2917" spans="1:7">
      <c r="A2917" s="9"/>
      <c r="B2917" s="9"/>
      <c r="C2917" s="9"/>
      <c r="D2917" s="9"/>
      <c r="E2917" s="9"/>
      <c r="F2917" s="22"/>
      <c r="G2917" s="9"/>
    </row>
    <row r="2918" spans="1:7">
      <c r="A2918" s="9"/>
      <c r="B2918" s="9"/>
      <c r="C2918" s="9"/>
      <c r="D2918" s="9"/>
      <c r="E2918" s="9"/>
      <c r="F2918" s="22"/>
      <c r="G2918" s="9"/>
    </row>
    <row r="2919" spans="1:7">
      <c r="A2919" s="9"/>
      <c r="B2919" s="9"/>
      <c r="C2919" s="9"/>
      <c r="D2919" s="9"/>
      <c r="E2919" s="9"/>
      <c r="F2919" s="22"/>
      <c r="G2919" s="9"/>
    </row>
    <row r="2920" spans="1:7">
      <c r="A2920" s="9"/>
      <c r="B2920" s="9"/>
      <c r="C2920" s="9"/>
      <c r="D2920" s="9"/>
      <c r="E2920" s="9"/>
      <c r="F2920" s="22"/>
      <c r="G2920" s="9"/>
    </row>
    <row r="2921" spans="1:7">
      <c r="A2921" s="9"/>
      <c r="B2921" s="9"/>
      <c r="C2921" s="9"/>
      <c r="D2921" s="9"/>
      <c r="E2921" s="9"/>
      <c r="F2921" s="22"/>
      <c r="G2921" s="9"/>
    </row>
    <row r="2922" spans="1:7">
      <c r="A2922" s="9"/>
      <c r="B2922" s="9"/>
      <c r="C2922" s="9"/>
      <c r="D2922" s="9"/>
      <c r="E2922" s="9"/>
      <c r="F2922" s="22"/>
      <c r="G2922" s="9"/>
    </row>
    <row r="2923" spans="1:7">
      <c r="A2923" s="9"/>
      <c r="B2923" s="9"/>
      <c r="C2923" s="9"/>
      <c r="D2923" s="9"/>
      <c r="E2923" s="9"/>
      <c r="F2923" s="22"/>
      <c r="G2923" s="9"/>
    </row>
    <row r="2924" spans="1:7">
      <c r="A2924" s="9"/>
      <c r="B2924" s="9"/>
      <c r="C2924" s="9"/>
      <c r="D2924" s="9"/>
      <c r="E2924" s="9"/>
      <c r="F2924" s="22"/>
      <c r="G2924" s="9"/>
    </row>
    <row r="2925" spans="1:7">
      <c r="A2925" s="9"/>
      <c r="B2925" s="9"/>
      <c r="C2925" s="9"/>
      <c r="D2925" s="9"/>
      <c r="E2925" s="9"/>
      <c r="F2925" s="22"/>
      <c r="G2925" s="9"/>
    </row>
    <row r="2926" spans="1:7">
      <c r="A2926" s="9"/>
      <c r="B2926" s="9"/>
      <c r="C2926" s="9"/>
      <c r="D2926" s="9"/>
      <c r="E2926" s="9"/>
      <c r="F2926" s="22"/>
      <c r="G2926" s="9"/>
    </row>
    <row r="2927" spans="1:7">
      <c r="A2927" s="9"/>
      <c r="B2927" s="9"/>
      <c r="C2927" s="9"/>
      <c r="D2927" s="9"/>
      <c r="E2927" s="9"/>
      <c r="F2927" s="22"/>
      <c r="G2927" s="9"/>
    </row>
    <row r="2928" spans="1:7">
      <c r="A2928" s="9"/>
      <c r="B2928" s="9"/>
      <c r="C2928" s="9"/>
      <c r="D2928" s="9"/>
      <c r="E2928" s="9"/>
      <c r="F2928" s="22"/>
      <c r="G2928" s="9"/>
    </row>
    <row r="2929" spans="1:7">
      <c r="A2929" s="9"/>
      <c r="B2929" s="9"/>
      <c r="C2929" s="9"/>
      <c r="D2929" s="9"/>
      <c r="E2929" s="9"/>
      <c r="F2929" s="22"/>
      <c r="G2929" s="9"/>
    </row>
    <row r="2930" spans="1:7">
      <c r="A2930" s="9"/>
      <c r="B2930" s="9"/>
      <c r="C2930" s="9"/>
      <c r="D2930" s="9"/>
      <c r="E2930" s="9"/>
      <c r="F2930" s="22"/>
      <c r="G2930" s="9"/>
    </row>
    <row r="2931" spans="1:7">
      <c r="A2931" s="9"/>
      <c r="B2931" s="9"/>
      <c r="C2931" s="9"/>
      <c r="D2931" s="9"/>
      <c r="E2931" s="9"/>
      <c r="F2931" s="22"/>
      <c r="G2931" s="9"/>
    </row>
    <row r="2932" spans="1:7">
      <c r="A2932" s="9"/>
      <c r="B2932" s="9"/>
      <c r="C2932" s="9"/>
      <c r="D2932" s="9"/>
      <c r="E2932" s="9"/>
      <c r="F2932" s="22"/>
      <c r="G2932" s="9"/>
    </row>
    <row r="2933" spans="1:7">
      <c r="A2933" s="9"/>
      <c r="B2933" s="9"/>
      <c r="C2933" s="9"/>
      <c r="D2933" s="9"/>
      <c r="E2933" s="9"/>
      <c r="F2933" s="22"/>
      <c r="G2933" s="9"/>
    </row>
    <row r="2934" spans="1:7">
      <c r="A2934" s="9"/>
      <c r="B2934" s="9"/>
      <c r="C2934" s="9"/>
      <c r="D2934" s="9"/>
      <c r="E2934" s="9"/>
      <c r="F2934" s="22"/>
      <c r="G2934" s="9"/>
    </row>
    <row r="2935" spans="1:7">
      <c r="A2935" s="9"/>
      <c r="B2935" s="9"/>
      <c r="C2935" s="9"/>
      <c r="D2935" s="9"/>
      <c r="E2935" s="9"/>
      <c r="F2935" s="22"/>
      <c r="G2935" s="9"/>
    </row>
    <row r="2936" spans="1:7">
      <c r="A2936" s="9"/>
      <c r="B2936" s="9"/>
      <c r="C2936" s="9"/>
      <c r="D2936" s="9"/>
      <c r="E2936" s="9"/>
      <c r="F2936" s="22"/>
      <c r="G2936" s="9"/>
    </row>
    <row r="2937" spans="1:7">
      <c r="A2937" s="9"/>
      <c r="B2937" s="9"/>
      <c r="C2937" s="9"/>
      <c r="D2937" s="9"/>
      <c r="E2937" s="9"/>
      <c r="F2937" s="22"/>
      <c r="G2937" s="9"/>
    </row>
    <row r="2938" spans="1:7">
      <c r="A2938" s="9"/>
      <c r="B2938" s="9"/>
      <c r="C2938" s="9"/>
      <c r="D2938" s="9"/>
      <c r="E2938" s="9"/>
      <c r="F2938" s="22"/>
      <c r="G2938" s="9"/>
    </row>
    <row r="2939" spans="1:7">
      <c r="A2939" s="9"/>
      <c r="B2939" s="9"/>
      <c r="C2939" s="9"/>
      <c r="D2939" s="9"/>
      <c r="E2939" s="9"/>
      <c r="F2939" s="22"/>
      <c r="G2939" s="9"/>
    </row>
    <row r="2940" spans="1:7">
      <c r="A2940" s="9"/>
      <c r="B2940" s="9"/>
      <c r="C2940" s="9"/>
      <c r="D2940" s="9"/>
      <c r="E2940" s="9"/>
      <c r="F2940" s="22"/>
      <c r="G2940" s="9"/>
    </row>
    <row r="2941" spans="1:7">
      <c r="A2941" s="9"/>
      <c r="B2941" s="9"/>
      <c r="C2941" s="9"/>
      <c r="D2941" s="9"/>
      <c r="E2941" s="9"/>
      <c r="F2941" s="22"/>
      <c r="G2941" s="9"/>
    </row>
    <row r="2942" spans="1:7">
      <c r="A2942" s="9"/>
      <c r="B2942" s="9"/>
      <c r="C2942" s="9"/>
      <c r="D2942" s="9"/>
      <c r="E2942" s="9"/>
      <c r="F2942" s="22"/>
      <c r="G2942" s="9"/>
    </row>
    <row r="2943" spans="1:7">
      <c r="A2943" s="9"/>
      <c r="B2943" s="9"/>
      <c r="C2943" s="9"/>
      <c r="D2943" s="9"/>
      <c r="E2943" s="9"/>
      <c r="F2943" s="22"/>
      <c r="G2943" s="9"/>
    </row>
    <row r="2944" spans="1:7">
      <c r="A2944" s="9"/>
      <c r="B2944" s="9"/>
      <c r="C2944" s="9"/>
      <c r="D2944" s="9"/>
      <c r="E2944" s="9"/>
      <c r="F2944" s="22"/>
      <c r="G2944" s="9"/>
    </row>
    <row r="2945" spans="1:7">
      <c r="A2945" s="9"/>
      <c r="B2945" s="9"/>
      <c r="C2945" s="9"/>
      <c r="D2945" s="9"/>
      <c r="E2945" s="9"/>
      <c r="F2945" s="22"/>
      <c r="G2945" s="9"/>
    </row>
    <row r="2946" spans="1:7">
      <c r="A2946" s="9"/>
      <c r="B2946" s="9"/>
      <c r="C2946" s="9"/>
      <c r="D2946" s="9"/>
      <c r="E2946" s="9"/>
      <c r="F2946" s="22"/>
      <c r="G2946" s="9"/>
    </row>
    <row r="2947" spans="1:7">
      <c r="A2947" s="9"/>
      <c r="B2947" s="9"/>
      <c r="C2947" s="9"/>
      <c r="D2947" s="9"/>
      <c r="E2947" s="9"/>
      <c r="F2947" s="22"/>
      <c r="G2947" s="9"/>
    </row>
    <row r="2948" spans="1:7">
      <c r="A2948" s="9"/>
      <c r="B2948" s="9"/>
      <c r="C2948" s="9"/>
      <c r="D2948" s="9"/>
      <c r="E2948" s="9"/>
      <c r="F2948" s="22"/>
      <c r="G2948" s="9"/>
    </row>
    <row r="2949" spans="1:7">
      <c r="A2949" s="9"/>
      <c r="B2949" s="9"/>
      <c r="C2949" s="9"/>
      <c r="D2949" s="9"/>
      <c r="E2949" s="9"/>
      <c r="F2949" s="22"/>
      <c r="G2949" s="9"/>
    </row>
    <row r="2950" spans="1:7">
      <c r="A2950" s="9"/>
      <c r="B2950" s="9"/>
      <c r="C2950" s="9"/>
      <c r="D2950" s="9"/>
      <c r="E2950" s="9"/>
      <c r="F2950" s="22"/>
      <c r="G2950" s="9"/>
    </row>
    <row r="2951" spans="1:7">
      <c r="A2951" s="9"/>
      <c r="B2951" s="9"/>
      <c r="C2951" s="9"/>
      <c r="D2951" s="9"/>
      <c r="E2951" s="9"/>
      <c r="F2951" s="22"/>
      <c r="G2951" s="9"/>
    </row>
    <row r="2952" spans="1:7">
      <c r="A2952" s="9"/>
      <c r="B2952" s="9"/>
      <c r="C2952" s="9"/>
      <c r="D2952" s="9"/>
      <c r="E2952" s="9"/>
      <c r="F2952" s="22"/>
      <c r="G2952" s="9"/>
    </row>
    <row r="2953" spans="1:7">
      <c r="A2953" s="9"/>
      <c r="B2953" s="9"/>
      <c r="C2953" s="9"/>
      <c r="D2953" s="9"/>
      <c r="E2953" s="9"/>
      <c r="F2953" s="22"/>
      <c r="G2953" s="9"/>
    </row>
    <row r="2954" spans="1:7">
      <c r="A2954" s="9"/>
      <c r="B2954" s="9"/>
      <c r="C2954" s="9"/>
      <c r="D2954" s="9"/>
      <c r="E2954" s="9"/>
      <c r="F2954" s="22"/>
      <c r="G2954" s="9"/>
    </row>
    <row r="2955" spans="1:7">
      <c r="A2955" s="9"/>
      <c r="B2955" s="9"/>
      <c r="C2955" s="9"/>
      <c r="D2955" s="9"/>
      <c r="E2955" s="9"/>
      <c r="F2955" s="22"/>
      <c r="G2955" s="9"/>
    </row>
    <row r="2956" spans="1:7">
      <c r="A2956" s="9"/>
      <c r="B2956" s="9"/>
      <c r="C2956" s="9"/>
      <c r="D2956" s="9"/>
      <c r="E2956" s="9"/>
      <c r="F2956" s="22"/>
      <c r="G2956" s="9"/>
    </row>
    <row r="2957" spans="1:7">
      <c r="A2957" s="9"/>
      <c r="B2957" s="9"/>
      <c r="C2957" s="9"/>
      <c r="D2957" s="9"/>
      <c r="E2957" s="9"/>
      <c r="F2957" s="22"/>
      <c r="G2957" s="9"/>
    </row>
    <row r="2958" spans="1:7">
      <c r="A2958" s="9"/>
      <c r="B2958" s="9"/>
      <c r="C2958" s="9"/>
      <c r="D2958" s="9"/>
      <c r="E2958" s="9"/>
      <c r="F2958" s="22"/>
      <c r="G2958" s="9"/>
    </row>
    <row r="2959" spans="1:7">
      <c r="A2959" s="9"/>
      <c r="B2959" s="9"/>
      <c r="C2959" s="9"/>
      <c r="D2959" s="9"/>
      <c r="E2959" s="9"/>
      <c r="F2959" s="22"/>
      <c r="G2959" s="9"/>
    </row>
    <row r="2960" spans="1:7">
      <c r="A2960" s="9"/>
      <c r="B2960" s="9"/>
      <c r="C2960" s="9"/>
      <c r="D2960" s="9"/>
      <c r="E2960" s="9"/>
      <c r="F2960" s="22"/>
      <c r="G2960" s="9"/>
    </row>
    <row r="2961" spans="1:7">
      <c r="A2961" s="9"/>
      <c r="B2961" s="9"/>
      <c r="C2961" s="9"/>
      <c r="D2961" s="9"/>
      <c r="E2961" s="9"/>
      <c r="F2961" s="22"/>
      <c r="G2961" s="9"/>
    </row>
    <row r="2962" spans="1:7">
      <c r="A2962" s="9"/>
      <c r="B2962" s="9"/>
      <c r="C2962" s="9"/>
      <c r="D2962" s="9"/>
      <c r="E2962" s="9"/>
      <c r="F2962" s="22"/>
      <c r="G2962" s="9"/>
    </row>
    <row r="2963" spans="1:7">
      <c r="A2963" s="9"/>
      <c r="B2963" s="9"/>
      <c r="C2963" s="9"/>
      <c r="D2963" s="9"/>
      <c r="E2963" s="9"/>
      <c r="F2963" s="22"/>
      <c r="G2963" s="9"/>
    </row>
    <row r="2964" spans="1:7">
      <c r="A2964" s="9"/>
      <c r="B2964" s="9"/>
      <c r="C2964" s="9"/>
      <c r="D2964" s="9"/>
      <c r="E2964" s="9"/>
      <c r="F2964" s="22"/>
      <c r="G2964" s="9"/>
    </row>
    <row r="2965" spans="1:7">
      <c r="A2965" s="9"/>
      <c r="B2965" s="9"/>
      <c r="C2965" s="9"/>
      <c r="D2965" s="9"/>
      <c r="E2965" s="9"/>
      <c r="F2965" s="22"/>
      <c r="G2965" s="9"/>
    </row>
    <row r="2966" spans="1:7">
      <c r="A2966" s="9"/>
      <c r="B2966" s="9"/>
      <c r="C2966" s="9"/>
      <c r="D2966" s="9"/>
      <c r="E2966" s="9"/>
      <c r="F2966" s="22"/>
      <c r="G2966" s="9"/>
    </row>
    <row r="2967" spans="1:7">
      <c r="A2967" s="9"/>
      <c r="B2967" s="9"/>
      <c r="C2967" s="9"/>
      <c r="D2967" s="9"/>
      <c r="E2967" s="9"/>
      <c r="F2967" s="22"/>
      <c r="G2967" s="9"/>
    </row>
    <row r="2968" spans="1:7">
      <c r="A2968" s="9"/>
      <c r="B2968" s="9"/>
      <c r="C2968" s="9"/>
      <c r="D2968" s="9"/>
      <c r="E2968" s="9"/>
      <c r="F2968" s="22"/>
      <c r="G2968" s="9"/>
    </row>
    <row r="2969" spans="1:7">
      <c r="A2969" s="9"/>
      <c r="B2969" s="9"/>
      <c r="C2969" s="9"/>
      <c r="D2969" s="9"/>
      <c r="E2969" s="9"/>
      <c r="F2969" s="22"/>
      <c r="G2969" s="9"/>
    </row>
    <row r="2970" spans="1:7">
      <c r="A2970" s="9"/>
      <c r="B2970" s="9"/>
      <c r="C2970" s="9"/>
      <c r="D2970" s="9"/>
      <c r="E2970" s="9"/>
      <c r="F2970" s="22"/>
      <c r="G2970" s="9"/>
    </row>
    <row r="2971" spans="1:7">
      <c r="A2971" s="9"/>
      <c r="B2971" s="9"/>
      <c r="C2971" s="9"/>
      <c r="D2971" s="9"/>
      <c r="E2971" s="9"/>
      <c r="F2971" s="22"/>
      <c r="G2971" s="9"/>
    </row>
    <row r="2972" spans="1:7">
      <c r="A2972" s="9"/>
      <c r="B2972" s="9"/>
      <c r="C2972" s="9"/>
      <c r="D2972" s="9"/>
      <c r="E2972" s="9"/>
      <c r="F2972" s="22"/>
      <c r="G2972" s="9"/>
    </row>
    <row r="2973" spans="1:7">
      <c r="A2973" s="9"/>
      <c r="B2973" s="9"/>
      <c r="C2973" s="9"/>
      <c r="D2973" s="9"/>
      <c r="E2973" s="9"/>
      <c r="F2973" s="22"/>
      <c r="G2973" s="9"/>
    </row>
    <row r="2974" spans="1:7">
      <c r="A2974" s="9"/>
      <c r="B2974" s="9"/>
      <c r="C2974" s="9"/>
      <c r="D2974" s="9"/>
      <c r="E2974" s="9"/>
      <c r="F2974" s="22"/>
      <c r="G2974" s="9"/>
    </row>
    <row r="2975" spans="1:7">
      <c r="A2975" s="9"/>
      <c r="B2975" s="9"/>
      <c r="C2975" s="9"/>
      <c r="D2975" s="9"/>
      <c r="E2975" s="9"/>
      <c r="F2975" s="22"/>
      <c r="G2975" s="9"/>
    </row>
    <row r="2976" spans="1:7">
      <c r="A2976" s="9"/>
      <c r="B2976" s="9"/>
      <c r="C2976" s="9"/>
      <c r="D2976" s="9"/>
      <c r="E2976" s="9"/>
      <c r="F2976" s="22"/>
      <c r="G2976" s="9"/>
    </row>
    <row r="2977" spans="1:7">
      <c r="A2977" s="9"/>
      <c r="B2977" s="9"/>
      <c r="C2977" s="9"/>
      <c r="D2977" s="9"/>
      <c r="E2977" s="9"/>
      <c r="F2977" s="22"/>
      <c r="G2977" s="9"/>
    </row>
    <row r="2978" spans="1:7">
      <c r="A2978" s="9"/>
      <c r="B2978" s="9"/>
      <c r="C2978" s="9"/>
      <c r="D2978" s="9"/>
      <c r="E2978" s="9"/>
      <c r="F2978" s="22"/>
      <c r="G2978" s="9"/>
    </row>
    <row r="2979" spans="1:7">
      <c r="A2979" s="9"/>
      <c r="B2979" s="9"/>
      <c r="C2979" s="9"/>
      <c r="D2979" s="9"/>
      <c r="E2979" s="9"/>
      <c r="F2979" s="22"/>
      <c r="G2979" s="9"/>
    </row>
    <row r="2980" spans="1:7">
      <c r="A2980" s="9"/>
      <c r="B2980" s="9"/>
      <c r="C2980" s="9"/>
      <c r="D2980" s="9"/>
      <c r="E2980" s="9"/>
      <c r="F2980" s="22"/>
      <c r="G2980" s="9"/>
    </row>
    <row r="2981" spans="1:7">
      <c r="A2981" s="9"/>
      <c r="B2981" s="9"/>
      <c r="C2981" s="9"/>
      <c r="D2981" s="9"/>
      <c r="E2981" s="9"/>
      <c r="F2981" s="22"/>
      <c r="G2981" s="9"/>
    </row>
    <row r="2982" spans="1:7">
      <c r="A2982" s="9"/>
      <c r="B2982" s="9"/>
      <c r="C2982" s="9"/>
      <c r="D2982" s="9"/>
      <c r="E2982" s="9"/>
      <c r="F2982" s="22"/>
      <c r="G2982" s="9"/>
    </row>
    <row r="2983" spans="1:7">
      <c r="A2983" s="9"/>
      <c r="B2983" s="9"/>
      <c r="C2983" s="9"/>
      <c r="D2983" s="9"/>
      <c r="E2983" s="9"/>
      <c r="F2983" s="22"/>
      <c r="G2983" s="9"/>
    </row>
    <row r="2984" spans="1:7">
      <c r="A2984" s="9"/>
      <c r="B2984" s="9"/>
      <c r="C2984" s="9"/>
      <c r="D2984" s="9"/>
      <c r="E2984" s="9"/>
      <c r="F2984" s="22"/>
      <c r="G2984" s="9"/>
    </row>
    <row r="2985" spans="1:7">
      <c r="A2985" s="9"/>
      <c r="B2985" s="9"/>
      <c r="C2985" s="9"/>
      <c r="D2985" s="9"/>
      <c r="E2985" s="9"/>
      <c r="F2985" s="22"/>
      <c r="G2985" s="9"/>
    </row>
    <row r="2986" spans="1:7">
      <c r="A2986" s="9"/>
      <c r="B2986" s="9"/>
      <c r="C2986" s="9"/>
      <c r="D2986" s="9"/>
      <c r="E2986" s="9"/>
      <c r="F2986" s="22"/>
      <c r="G2986" s="9"/>
    </row>
    <row r="2987" spans="1:7">
      <c r="A2987" s="9"/>
      <c r="B2987" s="9"/>
      <c r="C2987" s="9"/>
      <c r="D2987" s="9"/>
      <c r="E2987" s="9"/>
      <c r="F2987" s="22"/>
      <c r="G2987" s="9"/>
    </row>
    <row r="2988" spans="1:7">
      <c r="A2988" s="9"/>
      <c r="B2988" s="9"/>
      <c r="C2988" s="9"/>
      <c r="D2988" s="9"/>
      <c r="E2988" s="9"/>
      <c r="F2988" s="22"/>
      <c r="G2988" s="9"/>
    </row>
    <row r="2989" spans="1:7">
      <c r="A2989" s="9"/>
      <c r="B2989" s="9"/>
      <c r="C2989" s="9"/>
      <c r="D2989" s="9"/>
      <c r="E2989" s="9"/>
      <c r="F2989" s="22"/>
      <c r="G2989" s="9"/>
    </row>
    <row r="2990" spans="1:7">
      <c r="A2990" s="9"/>
      <c r="B2990" s="9"/>
      <c r="C2990" s="9"/>
      <c r="D2990" s="9"/>
      <c r="E2990" s="9"/>
      <c r="F2990" s="22"/>
      <c r="G2990" s="9"/>
    </row>
    <row r="2991" spans="1:7">
      <c r="A2991" s="9"/>
      <c r="B2991" s="9"/>
      <c r="C2991" s="9"/>
      <c r="D2991" s="9"/>
      <c r="E2991" s="9"/>
      <c r="F2991" s="22"/>
      <c r="G2991" s="9"/>
    </row>
    <row r="2992" spans="1:7">
      <c r="A2992" s="9"/>
      <c r="B2992" s="9"/>
      <c r="C2992" s="9"/>
      <c r="D2992" s="9"/>
      <c r="E2992" s="9"/>
      <c r="F2992" s="22"/>
      <c r="G2992" s="9"/>
    </row>
    <row r="2993" spans="1:7">
      <c r="A2993" s="9"/>
      <c r="B2993" s="9"/>
      <c r="C2993" s="9"/>
      <c r="D2993" s="9"/>
      <c r="E2993" s="9"/>
      <c r="F2993" s="22"/>
      <c r="G2993" s="9"/>
    </row>
    <row r="2994" spans="1:7">
      <c r="A2994" s="9"/>
      <c r="B2994" s="9"/>
      <c r="C2994" s="9"/>
      <c r="D2994" s="9"/>
      <c r="E2994" s="9"/>
      <c r="F2994" s="22"/>
      <c r="G2994" s="9"/>
    </row>
    <row r="2995" spans="1:7">
      <c r="A2995" s="9"/>
      <c r="B2995" s="9"/>
      <c r="C2995" s="9"/>
      <c r="D2995" s="9"/>
      <c r="E2995" s="9"/>
      <c r="F2995" s="22"/>
      <c r="G2995" s="9"/>
    </row>
    <row r="2996" spans="1:7">
      <c r="A2996" s="9"/>
      <c r="B2996" s="9"/>
      <c r="C2996" s="9"/>
      <c r="D2996" s="9"/>
      <c r="E2996" s="9"/>
      <c r="F2996" s="22"/>
      <c r="G2996" s="9"/>
    </row>
    <row r="2997" spans="1:7">
      <c r="A2997" s="9"/>
      <c r="B2997" s="9"/>
      <c r="C2997" s="9"/>
      <c r="D2997" s="9"/>
      <c r="E2997" s="9"/>
      <c r="F2997" s="22"/>
      <c r="G2997" s="9"/>
    </row>
    <row r="2998" spans="1:7">
      <c r="A2998" s="9"/>
      <c r="B2998" s="9"/>
      <c r="C2998" s="9"/>
      <c r="D2998" s="9"/>
      <c r="E2998" s="9"/>
      <c r="F2998" s="22"/>
      <c r="G2998" s="9"/>
    </row>
    <row r="2999" spans="1:7">
      <c r="A2999" s="9"/>
      <c r="B2999" s="9"/>
      <c r="C2999" s="9"/>
      <c r="D2999" s="9"/>
      <c r="E2999" s="9"/>
      <c r="F2999" s="22"/>
      <c r="G2999" s="9"/>
    </row>
    <row r="3000" spans="1:7">
      <c r="A3000" s="9"/>
      <c r="B3000" s="9"/>
      <c r="C3000" s="9"/>
      <c r="D3000" s="9"/>
      <c r="E3000" s="9"/>
      <c r="F3000" s="22"/>
      <c r="G3000" s="9"/>
    </row>
    <row r="3001" spans="1:7">
      <c r="A3001" s="9"/>
      <c r="B3001" s="9"/>
      <c r="C3001" s="9"/>
      <c r="D3001" s="9"/>
      <c r="E3001" s="9"/>
      <c r="F3001" s="22"/>
      <c r="G3001" s="9"/>
    </row>
    <row r="3002" spans="1:7">
      <c r="A3002" s="9"/>
      <c r="B3002" s="9"/>
      <c r="C3002" s="9"/>
      <c r="D3002" s="9"/>
      <c r="E3002" s="9"/>
      <c r="F3002" s="22"/>
      <c r="G3002" s="9"/>
    </row>
    <row r="3003" spans="1:7">
      <c r="A3003" s="9"/>
      <c r="B3003" s="9"/>
      <c r="C3003" s="9"/>
      <c r="D3003" s="9"/>
      <c r="E3003" s="9"/>
      <c r="F3003" s="22"/>
      <c r="G3003" s="9"/>
    </row>
    <row r="3004" spans="1:7">
      <c r="A3004" s="9"/>
      <c r="B3004" s="9"/>
      <c r="C3004" s="9"/>
      <c r="D3004" s="9"/>
      <c r="E3004" s="9"/>
      <c r="F3004" s="22"/>
      <c r="G3004" s="9"/>
    </row>
    <row r="3005" spans="1:7">
      <c r="A3005" s="9"/>
      <c r="B3005" s="9"/>
      <c r="C3005" s="9"/>
      <c r="D3005" s="9"/>
      <c r="E3005" s="9"/>
      <c r="F3005" s="22"/>
      <c r="G3005" s="9"/>
    </row>
    <row r="3006" spans="1:7">
      <c r="A3006" s="9"/>
      <c r="B3006" s="9"/>
      <c r="C3006" s="9"/>
      <c r="D3006" s="9"/>
      <c r="E3006" s="9"/>
      <c r="F3006" s="22"/>
      <c r="G3006" s="9"/>
    </row>
    <row r="3007" spans="1:7">
      <c r="A3007" s="9"/>
      <c r="B3007" s="9"/>
      <c r="C3007" s="9"/>
      <c r="D3007" s="9"/>
      <c r="E3007" s="9"/>
      <c r="F3007" s="22"/>
      <c r="G3007" s="9"/>
    </row>
    <row r="3008" spans="1:7">
      <c r="A3008" s="9"/>
      <c r="B3008" s="9"/>
      <c r="C3008" s="9"/>
      <c r="D3008" s="9"/>
      <c r="E3008" s="9"/>
      <c r="F3008" s="22"/>
      <c r="G3008" s="9"/>
    </row>
    <row r="3009" spans="1:7">
      <c r="A3009" s="9"/>
      <c r="B3009" s="9"/>
      <c r="C3009" s="9"/>
      <c r="D3009" s="9"/>
      <c r="E3009" s="9"/>
      <c r="F3009" s="22"/>
      <c r="G3009" s="9"/>
    </row>
    <row r="3010" spans="1:7">
      <c r="A3010" s="9"/>
      <c r="B3010" s="9"/>
      <c r="C3010" s="9"/>
      <c r="D3010" s="9"/>
      <c r="E3010" s="9"/>
      <c r="F3010" s="22"/>
      <c r="G3010" s="9"/>
    </row>
    <row r="3011" spans="1:7">
      <c r="A3011" s="9"/>
      <c r="B3011" s="9"/>
      <c r="C3011" s="9"/>
      <c r="D3011" s="9"/>
      <c r="E3011" s="9"/>
      <c r="F3011" s="22"/>
      <c r="G3011" s="9"/>
    </row>
    <row r="3012" spans="1:7">
      <c r="A3012" s="9"/>
      <c r="B3012" s="9"/>
      <c r="C3012" s="9"/>
      <c r="D3012" s="9"/>
      <c r="E3012" s="9"/>
      <c r="F3012" s="22"/>
      <c r="G3012" s="9"/>
    </row>
    <row r="3013" spans="1:7">
      <c r="A3013" s="9"/>
      <c r="B3013" s="9"/>
      <c r="C3013" s="9"/>
      <c r="D3013" s="9"/>
      <c r="E3013" s="9"/>
      <c r="F3013" s="22"/>
      <c r="G3013" s="9"/>
    </row>
    <row r="3014" spans="1:7">
      <c r="A3014" s="9"/>
      <c r="B3014" s="9"/>
      <c r="C3014" s="9"/>
      <c r="D3014" s="9"/>
      <c r="E3014" s="9"/>
      <c r="F3014" s="22"/>
      <c r="G3014" s="9"/>
    </row>
    <row r="3015" spans="1:7">
      <c r="A3015" s="9"/>
      <c r="B3015" s="9"/>
      <c r="C3015" s="9"/>
      <c r="D3015" s="9"/>
      <c r="E3015" s="9"/>
      <c r="F3015" s="22"/>
      <c r="G3015" s="9"/>
    </row>
    <row r="3016" spans="1:7">
      <c r="A3016" s="9"/>
      <c r="B3016" s="9"/>
      <c r="C3016" s="9"/>
      <c r="D3016" s="9"/>
      <c r="E3016" s="9"/>
      <c r="F3016" s="22"/>
      <c r="G3016" s="9"/>
    </row>
    <row r="3017" spans="1:7">
      <c r="A3017" s="9"/>
      <c r="B3017" s="9"/>
      <c r="C3017" s="9"/>
      <c r="D3017" s="9"/>
      <c r="E3017" s="9"/>
      <c r="F3017" s="22"/>
      <c r="G3017" s="9"/>
    </row>
    <row r="3018" spans="1:7">
      <c r="A3018" s="9"/>
      <c r="B3018" s="9"/>
      <c r="C3018" s="9"/>
      <c r="D3018" s="9"/>
      <c r="E3018" s="9"/>
      <c r="F3018" s="22"/>
      <c r="G3018" s="9"/>
    </row>
    <row r="3019" spans="1:7">
      <c r="A3019" s="9"/>
      <c r="B3019" s="9"/>
      <c r="C3019" s="9"/>
      <c r="D3019" s="9"/>
      <c r="E3019" s="9"/>
      <c r="F3019" s="22"/>
      <c r="G3019" s="9"/>
    </row>
    <row r="3020" spans="1:7">
      <c r="A3020" s="9"/>
      <c r="B3020" s="9"/>
      <c r="C3020" s="9"/>
      <c r="D3020" s="9"/>
      <c r="E3020" s="9"/>
      <c r="F3020" s="22"/>
      <c r="G3020" s="9"/>
    </row>
    <row r="3021" spans="1:7">
      <c r="A3021" s="9"/>
      <c r="B3021" s="9"/>
      <c r="C3021" s="9"/>
      <c r="D3021" s="9"/>
      <c r="E3021" s="9"/>
      <c r="F3021" s="22"/>
      <c r="G3021" s="9"/>
    </row>
    <row r="3022" spans="1:7">
      <c r="A3022" s="9"/>
      <c r="B3022" s="9"/>
      <c r="C3022" s="9"/>
      <c r="D3022" s="9"/>
      <c r="E3022" s="9"/>
      <c r="F3022" s="22"/>
      <c r="G3022" s="9"/>
    </row>
    <row r="3023" spans="1:7">
      <c r="A3023" s="9"/>
      <c r="B3023" s="9"/>
      <c r="C3023" s="9"/>
      <c r="D3023" s="9"/>
      <c r="E3023" s="9"/>
      <c r="F3023" s="22"/>
      <c r="G3023" s="9"/>
    </row>
    <row r="3024" spans="1:7">
      <c r="A3024" s="9"/>
      <c r="B3024" s="9"/>
      <c r="C3024" s="9"/>
      <c r="D3024" s="9"/>
      <c r="E3024" s="9"/>
      <c r="F3024" s="22"/>
      <c r="G3024" s="9"/>
    </row>
    <row r="3025" spans="1:7">
      <c r="A3025" s="9"/>
      <c r="B3025" s="9"/>
      <c r="C3025" s="9"/>
      <c r="D3025" s="9"/>
      <c r="E3025" s="9"/>
      <c r="F3025" s="22"/>
      <c r="G3025" s="9"/>
    </row>
    <row r="3026" spans="1:7">
      <c r="A3026" s="9"/>
      <c r="B3026" s="9"/>
      <c r="C3026" s="9"/>
      <c r="D3026" s="9"/>
      <c r="E3026" s="9"/>
      <c r="F3026" s="22"/>
      <c r="G3026" s="9"/>
    </row>
    <row r="3027" spans="1:7">
      <c r="A3027" s="9"/>
      <c r="B3027" s="9"/>
      <c r="C3027" s="9"/>
      <c r="D3027" s="9"/>
      <c r="E3027" s="9"/>
      <c r="F3027" s="22"/>
      <c r="G3027" s="9"/>
    </row>
    <row r="3028" spans="1:7">
      <c r="A3028" s="9"/>
      <c r="B3028" s="9"/>
      <c r="C3028" s="9"/>
      <c r="D3028" s="9"/>
      <c r="E3028" s="9"/>
      <c r="F3028" s="22"/>
      <c r="G3028" s="9"/>
    </row>
    <row r="3029" spans="1:7">
      <c r="A3029" s="9"/>
      <c r="B3029" s="9"/>
      <c r="C3029" s="9"/>
      <c r="D3029" s="9"/>
      <c r="E3029" s="9"/>
      <c r="F3029" s="22"/>
      <c r="G3029" s="9"/>
    </row>
    <row r="3030" spans="1:7">
      <c r="A3030" s="9"/>
      <c r="B3030" s="9"/>
      <c r="C3030" s="9"/>
      <c r="D3030" s="9"/>
      <c r="E3030" s="9"/>
      <c r="F3030" s="22"/>
      <c r="G3030" s="9"/>
    </row>
    <row r="3031" spans="1:7">
      <c r="A3031" s="9"/>
      <c r="B3031" s="9"/>
      <c r="C3031" s="9"/>
      <c r="D3031" s="9"/>
      <c r="E3031" s="9"/>
      <c r="F3031" s="22"/>
      <c r="G3031" s="9"/>
    </row>
    <row r="3032" spans="1:7">
      <c r="A3032" s="9"/>
      <c r="B3032" s="9"/>
      <c r="C3032" s="9"/>
      <c r="D3032" s="9"/>
      <c r="E3032" s="9"/>
      <c r="F3032" s="22"/>
      <c r="G3032" s="9"/>
    </row>
    <row r="3033" spans="1:7">
      <c r="A3033" s="9"/>
      <c r="B3033" s="9"/>
      <c r="C3033" s="9"/>
      <c r="D3033" s="9"/>
      <c r="E3033" s="9"/>
      <c r="F3033" s="22"/>
      <c r="G3033" s="9"/>
    </row>
    <row r="3034" spans="1:7">
      <c r="A3034" s="9"/>
      <c r="B3034" s="9"/>
      <c r="C3034" s="9"/>
      <c r="D3034" s="9"/>
      <c r="E3034" s="9"/>
      <c r="F3034" s="22"/>
      <c r="G3034" s="9"/>
    </row>
    <row r="3035" spans="1:7">
      <c r="A3035" s="9"/>
      <c r="B3035" s="9"/>
      <c r="C3035" s="9"/>
      <c r="D3035" s="9"/>
      <c r="E3035" s="9"/>
      <c r="F3035" s="22"/>
      <c r="G3035" s="9"/>
    </row>
    <row r="3036" spans="1:7">
      <c r="A3036" s="9"/>
      <c r="B3036" s="9"/>
      <c r="C3036" s="9"/>
      <c r="D3036" s="9"/>
      <c r="E3036" s="9"/>
      <c r="F3036" s="22"/>
      <c r="G3036" s="9"/>
    </row>
    <row r="3037" spans="1:7">
      <c r="A3037" s="9"/>
      <c r="B3037" s="9"/>
      <c r="C3037" s="9"/>
      <c r="D3037" s="9"/>
      <c r="E3037" s="9"/>
      <c r="F3037" s="22"/>
      <c r="G3037" s="9"/>
    </row>
    <row r="3038" spans="1:7">
      <c r="A3038" s="9"/>
      <c r="B3038" s="9"/>
      <c r="C3038" s="9"/>
      <c r="D3038" s="9"/>
      <c r="E3038" s="9"/>
      <c r="F3038" s="22"/>
      <c r="G3038" s="9"/>
    </row>
    <row r="3039" spans="1:7">
      <c r="A3039" s="9"/>
      <c r="B3039" s="9"/>
      <c r="C3039" s="9"/>
      <c r="D3039" s="9"/>
      <c r="E3039" s="9"/>
      <c r="F3039" s="22"/>
      <c r="G3039" s="9"/>
    </row>
    <row r="3040" spans="1:7">
      <c r="A3040" s="9"/>
      <c r="B3040" s="9"/>
      <c r="C3040" s="9"/>
      <c r="D3040" s="9"/>
      <c r="E3040" s="9"/>
      <c r="F3040" s="22"/>
      <c r="G3040" s="9"/>
    </row>
    <row r="3041" spans="1:7">
      <c r="A3041" s="9"/>
      <c r="B3041" s="9"/>
      <c r="C3041" s="9"/>
      <c r="D3041" s="9"/>
      <c r="E3041" s="9"/>
      <c r="F3041" s="22"/>
      <c r="G3041" s="9"/>
    </row>
    <row r="3042" spans="1:7">
      <c r="A3042" s="9"/>
      <c r="B3042" s="9"/>
      <c r="C3042" s="9"/>
      <c r="D3042" s="9"/>
      <c r="E3042" s="9"/>
      <c r="F3042" s="22"/>
      <c r="G3042" s="9"/>
    </row>
    <row r="3043" spans="1:7">
      <c r="A3043" s="9"/>
      <c r="B3043" s="9"/>
      <c r="C3043" s="9"/>
      <c r="D3043" s="9"/>
      <c r="E3043" s="9"/>
      <c r="F3043" s="22"/>
      <c r="G3043" s="9"/>
    </row>
    <row r="3044" spans="1:7">
      <c r="A3044" s="9"/>
      <c r="B3044" s="9"/>
      <c r="C3044" s="9"/>
      <c r="D3044" s="9"/>
      <c r="E3044" s="9"/>
      <c r="F3044" s="22"/>
      <c r="G3044" s="9"/>
    </row>
    <row r="3045" spans="1:7">
      <c r="A3045" s="9"/>
      <c r="B3045" s="9"/>
      <c r="C3045" s="9"/>
      <c r="D3045" s="9"/>
      <c r="E3045" s="9"/>
      <c r="F3045" s="22"/>
      <c r="G3045" s="9"/>
    </row>
    <row r="3046" spans="1:7">
      <c r="A3046" s="9"/>
      <c r="B3046" s="9"/>
      <c r="C3046" s="9"/>
      <c r="D3046" s="9"/>
      <c r="E3046" s="9"/>
      <c r="F3046" s="22"/>
      <c r="G3046" s="9"/>
    </row>
    <row r="3047" spans="1:7">
      <c r="A3047" s="9"/>
      <c r="B3047" s="9"/>
      <c r="C3047" s="9"/>
      <c r="D3047" s="9"/>
      <c r="E3047" s="9"/>
      <c r="F3047" s="22"/>
      <c r="G3047" s="9"/>
    </row>
    <row r="3048" spans="1:7">
      <c r="A3048" s="9"/>
      <c r="B3048" s="9"/>
      <c r="C3048" s="9"/>
      <c r="D3048" s="9"/>
      <c r="E3048" s="9"/>
      <c r="F3048" s="22"/>
      <c r="G3048" s="9"/>
    </row>
    <row r="3049" spans="1:7">
      <c r="A3049" s="9"/>
      <c r="B3049" s="9"/>
      <c r="C3049" s="9"/>
      <c r="D3049" s="9"/>
      <c r="E3049" s="9"/>
      <c r="F3049" s="22"/>
      <c r="G3049" s="9"/>
    </row>
    <row r="3050" spans="1:7">
      <c r="A3050" s="9"/>
      <c r="B3050" s="9"/>
      <c r="C3050" s="9"/>
      <c r="D3050" s="9"/>
      <c r="E3050" s="9"/>
      <c r="F3050" s="22"/>
      <c r="G3050" s="9"/>
    </row>
    <row r="3051" spans="1:7">
      <c r="A3051" s="9"/>
      <c r="B3051" s="9"/>
      <c r="C3051" s="9"/>
      <c r="D3051" s="9"/>
      <c r="E3051" s="9"/>
      <c r="F3051" s="22"/>
      <c r="G3051" s="9"/>
    </row>
    <row r="3052" spans="1:7">
      <c r="A3052" s="9"/>
      <c r="B3052" s="9"/>
      <c r="C3052" s="9"/>
      <c r="D3052" s="9"/>
      <c r="E3052" s="9"/>
      <c r="F3052" s="22"/>
      <c r="G3052" s="9"/>
    </row>
    <row r="3053" spans="1:7">
      <c r="A3053" s="9"/>
      <c r="B3053" s="9"/>
      <c r="C3053" s="9"/>
      <c r="D3053" s="9"/>
      <c r="E3053" s="9"/>
      <c r="F3053" s="22"/>
      <c r="G3053" s="9"/>
    </row>
    <row r="3054" spans="1:7">
      <c r="A3054" s="9"/>
      <c r="B3054" s="9"/>
      <c r="C3054" s="9"/>
      <c r="D3054" s="9"/>
      <c r="E3054" s="9"/>
      <c r="F3054" s="22"/>
      <c r="G3054" s="9"/>
    </row>
    <row r="3055" spans="1:7">
      <c r="A3055" s="9"/>
      <c r="B3055" s="9"/>
      <c r="C3055" s="9"/>
      <c r="D3055" s="9"/>
      <c r="E3055" s="9"/>
      <c r="F3055" s="22"/>
      <c r="G3055" s="9"/>
    </row>
    <row r="3056" spans="1:7">
      <c r="A3056" s="9"/>
      <c r="B3056" s="9"/>
      <c r="C3056" s="9"/>
      <c r="D3056" s="9"/>
      <c r="E3056" s="9"/>
      <c r="F3056" s="22"/>
      <c r="G3056" s="9"/>
    </row>
    <row r="3057" spans="1:7">
      <c r="A3057" s="9"/>
      <c r="B3057" s="9"/>
      <c r="C3057" s="9"/>
      <c r="D3057" s="9"/>
      <c r="E3057" s="9"/>
      <c r="F3057" s="22"/>
      <c r="G3057" s="9"/>
    </row>
    <row r="3058" spans="1:7">
      <c r="A3058" s="9"/>
      <c r="B3058" s="9"/>
      <c r="C3058" s="9"/>
      <c r="D3058" s="9"/>
      <c r="E3058" s="9"/>
      <c r="F3058" s="22"/>
      <c r="G3058" s="9"/>
    </row>
    <row r="3059" spans="1:7">
      <c r="A3059" s="9"/>
      <c r="B3059" s="9"/>
      <c r="C3059" s="9"/>
      <c r="D3059" s="9"/>
      <c r="E3059" s="9"/>
      <c r="F3059" s="22"/>
      <c r="G3059" s="9"/>
    </row>
    <row r="3060" spans="1:7">
      <c r="A3060" s="9"/>
      <c r="B3060" s="9"/>
      <c r="C3060" s="9"/>
      <c r="D3060" s="9"/>
      <c r="E3060" s="9"/>
      <c r="F3060" s="22"/>
      <c r="G3060" s="9"/>
    </row>
    <row r="3061" spans="1:7">
      <c r="A3061" s="9"/>
      <c r="B3061" s="9"/>
      <c r="C3061" s="9"/>
      <c r="D3061" s="9"/>
      <c r="E3061" s="9"/>
      <c r="F3061" s="22"/>
      <c r="G3061" s="9"/>
    </row>
    <row r="3062" spans="1:7">
      <c r="A3062" s="9"/>
      <c r="B3062" s="9"/>
      <c r="C3062" s="9"/>
      <c r="D3062" s="9"/>
      <c r="E3062" s="9"/>
      <c r="F3062" s="22"/>
      <c r="G3062" s="9"/>
    </row>
    <row r="3063" spans="1:7">
      <c r="A3063" s="9"/>
      <c r="B3063" s="9"/>
      <c r="C3063" s="9"/>
      <c r="D3063" s="9"/>
      <c r="E3063" s="9"/>
      <c r="F3063" s="22"/>
      <c r="G3063" s="9"/>
    </row>
    <row r="3064" spans="1:7">
      <c r="A3064" s="9"/>
      <c r="B3064" s="9"/>
      <c r="C3064" s="9"/>
      <c r="D3064" s="9"/>
      <c r="E3064" s="9"/>
      <c r="F3064" s="22"/>
      <c r="G3064" s="9"/>
    </row>
    <row r="3065" spans="1:7">
      <c r="A3065" s="9"/>
      <c r="B3065" s="9"/>
      <c r="C3065" s="9"/>
      <c r="D3065" s="9"/>
      <c r="E3065" s="9"/>
      <c r="F3065" s="22"/>
      <c r="G3065" s="9"/>
    </row>
    <row r="3066" spans="1:7">
      <c r="A3066" s="9"/>
      <c r="B3066" s="9"/>
      <c r="C3066" s="9"/>
      <c r="D3066" s="9"/>
      <c r="E3066" s="9"/>
      <c r="F3066" s="22"/>
      <c r="G3066" s="9"/>
    </row>
    <row r="3067" spans="1:7">
      <c r="A3067" s="9"/>
      <c r="B3067" s="9"/>
      <c r="C3067" s="9"/>
      <c r="D3067" s="9"/>
      <c r="E3067" s="9"/>
      <c r="F3067" s="22"/>
      <c r="G3067" s="9"/>
    </row>
    <row r="3068" spans="1:7">
      <c r="A3068" s="9"/>
      <c r="B3068" s="9"/>
      <c r="C3068" s="9"/>
      <c r="D3068" s="9"/>
      <c r="E3068" s="9"/>
      <c r="F3068" s="22"/>
      <c r="G3068" s="9"/>
    </row>
    <row r="3069" spans="1:7">
      <c r="A3069" s="9"/>
      <c r="B3069" s="9"/>
      <c r="C3069" s="9"/>
      <c r="D3069" s="9"/>
      <c r="E3069" s="9"/>
      <c r="F3069" s="22"/>
      <c r="G3069" s="9"/>
    </row>
    <row r="3070" spans="1:7">
      <c r="A3070" s="9"/>
      <c r="B3070" s="9"/>
      <c r="C3070" s="9"/>
      <c r="D3070" s="9"/>
      <c r="E3070" s="9"/>
      <c r="F3070" s="22"/>
      <c r="G3070" s="9"/>
    </row>
    <row r="3071" spans="1:7">
      <c r="A3071" s="9"/>
      <c r="B3071" s="9"/>
      <c r="C3071" s="9"/>
      <c r="D3071" s="9"/>
      <c r="E3071" s="9"/>
      <c r="F3071" s="22"/>
      <c r="G3071" s="9"/>
    </row>
    <row r="3072" spans="1:7">
      <c r="A3072" s="9"/>
      <c r="B3072" s="9"/>
      <c r="C3072" s="9"/>
      <c r="D3072" s="9"/>
      <c r="E3072" s="9"/>
      <c r="F3072" s="22"/>
      <c r="G3072" s="9"/>
    </row>
    <row r="3073" spans="1:7">
      <c r="A3073" s="9"/>
      <c r="B3073" s="9"/>
      <c r="C3073" s="9"/>
      <c r="D3073" s="9"/>
      <c r="E3073" s="9"/>
      <c r="F3073" s="22"/>
      <c r="G3073" s="9"/>
    </row>
    <row r="3074" spans="1:7">
      <c r="A3074" s="9"/>
      <c r="B3074" s="9"/>
      <c r="C3074" s="9"/>
      <c r="D3074" s="9"/>
      <c r="E3074" s="9"/>
      <c r="F3074" s="22"/>
      <c r="G3074" s="9"/>
    </row>
    <row r="3075" spans="1:7">
      <c r="A3075" s="9"/>
      <c r="B3075" s="9"/>
      <c r="C3075" s="9"/>
      <c r="D3075" s="9"/>
      <c r="E3075" s="9"/>
      <c r="F3075" s="22"/>
      <c r="G3075" s="9"/>
    </row>
    <row r="3076" spans="1:7">
      <c r="A3076" s="9"/>
      <c r="B3076" s="9"/>
      <c r="C3076" s="9"/>
      <c r="D3076" s="9"/>
      <c r="E3076" s="9"/>
      <c r="F3076" s="22"/>
      <c r="G3076" s="9"/>
    </row>
    <row r="3077" spans="1:7">
      <c r="A3077" s="9"/>
      <c r="B3077" s="9"/>
      <c r="C3077" s="9"/>
      <c r="D3077" s="9"/>
      <c r="E3077" s="9"/>
      <c r="F3077" s="22"/>
      <c r="G3077" s="9"/>
    </row>
    <row r="3078" spans="1:7">
      <c r="A3078" s="9"/>
      <c r="B3078" s="9"/>
      <c r="C3078" s="9"/>
      <c r="D3078" s="9"/>
      <c r="E3078" s="9"/>
      <c r="F3078" s="22"/>
      <c r="G3078" s="9"/>
    </row>
    <row r="3079" spans="1:7">
      <c r="A3079" s="9"/>
      <c r="B3079" s="9"/>
      <c r="C3079" s="9"/>
      <c r="D3079" s="9"/>
      <c r="E3079" s="9"/>
      <c r="F3079" s="22"/>
      <c r="G3079" s="9"/>
    </row>
    <row r="3080" spans="1:7">
      <c r="A3080" s="9"/>
      <c r="B3080" s="9"/>
      <c r="C3080" s="9"/>
      <c r="D3080" s="9"/>
      <c r="E3080" s="9"/>
      <c r="F3080" s="22"/>
      <c r="G3080" s="9"/>
    </row>
    <row r="3081" spans="1:7">
      <c r="A3081" s="9"/>
      <c r="B3081" s="9"/>
      <c r="C3081" s="9"/>
      <c r="D3081" s="9"/>
      <c r="E3081" s="9"/>
      <c r="F3081" s="22"/>
      <c r="G3081" s="9"/>
    </row>
    <row r="3082" spans="1:7">
      <c r="A3082" s="9"/>
      <c r="B3082" s="9"/>
      <c r="C3082" s="9"/>
      <c r="D3082" s="9"/>
      <c r="E3082" s="9"/>
      <c r="F3082" s="22"/>
      <c r="G3082" s="9"/>
    </row>
    <row r="3083" spans="1:7">
      <c r="A3083" s="9"/>
      <c r="B3083" s="9"/>
      <c r="C3083" s="9"/>
      <c r="D3083" s="9"/>
      <c r="E3083" s="9"/>
      <c r="F3083" s="22"/>
      <c r="G3083" s="9"/>
    </row>
    <row r="3084" spans="1:7">
      <c r="A3084" s="9"/>
      <c r="B3084" s="9"/>
      <c r="C3084" s="9"/>
      <c r="D3084" s="9"/>
      <c r="E3084" s="9"/>
      <c r="F3084" s="22"/>
      <c r="G3084" s="9"/>
    </row>
    <row r="3085" spans="1:7">
      <c r="A3085" s="9"/>
      <c r="B3085" s="9"/>
      <c r="C3085" s="9"/>
      <c r="D3085" s="9"/>
      <c r="E3085" s="9"/>
      <c r="F3085" s="22"/>
      <c r="G3085" s="9"/>
    </row>
    <row r="3086" spans="1:7">
      <c r="A3086" s="9"/>
      <c r="B3086" s="9"/>
      <c r="C3086" s="9"/>
      <c r="D3086" s="9"/>
      <c r="E3086" s="9"/>
      <c r="F3086" s="22"/>
      <c r="G3086" s="9"/>
    </row>
    <row r="3087" spans="1:7">
      <c r="A3087" s="9"/>
      <c r="B3087" s="9"/>
      <c r="C3087" s="9"/>
      <c r="D3087" s="9"/>
      <c r="E3087" s="9"/>
      <c r="F3087" s="22"/>
      <c r="G3087" s="9"/>
    </row>
    <row r="3088" spans="1:7">
      <c r="A3088" s="9"/>
      <c r="B3088" s="9"/>
      <c r="C3088" s="9"/>
      <c r="D3088" s="9"/>
      <c r="E3088" s="9"/>
      <c r="F3088" s="22"/>
      <c r="G3088" s="9"/>
    </row>
    <row r="3089" spans="1:7">
      <c r="A3089" s="9"/>
      <c r="B3089" s="9"/>
      <c r="C3089" s="9"/>
      <c r="D3089" s="9"/>
      <c r="E3089" s="9"/>
      <c r="F3089" s="22"/>
      <c r="G3089" s="9"/>
    </row>
    <row r="3090" spans="1:7">
      <c r="A3090" s="9"/>
      <c r="B3090" s="9"/>
      <c r="C3090" s="9"/>
      <c r="D3090" s="9"/>
      <c r="E3090" s="9"/>
      <c r="F3090" s="22"/>
      <c r="G3090" s="9"/>
    </row>
    <row r="3091" spans="1:7">
      <c r="A3091" s="9"/>
      <c r="B3091" s="9"/>
      <c r="C3091" s="9"/>
      <c r="D3091" s="9"/>
      <c r="E3091" s="9"/>
      <c r="F3091" s="22"/>
      <c r="G3091" s="9"/>
    </row>
    <row r="3092" spans="1:7">
      <c r="A3092" s="9"/>
      <c r="B3092" s="9"/>
      <c r="C3092" s="9"/>
      <c r="D3092" s="9"/>
      <c r="E3092" s="9"/>
      <c r="F3092" s="22"/>
      <c r="G3092" s="9"/>
    </row>
    <row r="3093" spans="1:7">
      <c r="A3093" s="9"/>
      <c r="B3093" s="9"/>
      <c r="C3093" s="9"/>
      <c r="D3093" s="9"/>
      <c r="E3093" s="9"/>
      <c r="F3093" s="22"/>
      <c r="G3093" s="9"/>
    </row>
    <row r="3094" spans="1:7">
      <c r="A3094" s="9"/>
      <c r="B3094" s="9"/>
      <c r="C3094" s="9"/>
      <c r="D3094" s="9"/>
      <c r="E3094" s="9"/>
      <c r="F3094" s="22"/>
      <c r="G3094" s="9"/>
    </row>
    <row r="3095" spans="1:7">
      <c r="A3095" s="9"/>
      <c r="B3095" s="9"/>
      <c r="C3095" s="9"/>
      <c r="D3095" s="9"/>
      <c r="E3095" s="9"/>
      <c r="F3095" s="22"/>
      <c r="G3095" s="9"/>
    </row>
    <row r="3096" spans="1:7">
      <c r="A3096" s="9"/>
      <c r="B3096" s="9"/>
      <c r="C3096" s="9"/>
      <c r="D3096" s="9"/>
      <c r="E3096" s="9"/>
      <c r="F3096" s="22"/>
      <c r="G3096" s="9"/>
    </row>
    <row r="3097" spans="1:7">
      <c r="A3097" s="9"/>
      <c r="B3097" s="9"/>
      <c r="C3097" s="9"/>
      <c r="D3097" s="9"/>
      <c r="E3097" s="9"/>
      <c r="F3097" s="22"/>
      <c r="G3097" s="9"/>
    </row>
    <row r="3098" spans="1:7">
      <c r="A3098" s="9"/>
      <c r="B3098" s="9"/>
      <c r="C3098" s="9"/>
      <c r="D3098" s="9"/>
      <c r="E3098" s="9"/>
      <c r="F3098" s="22"/>
      <c r="G3098" s="9"/>
    </row>
    <row r="3099" spans="1:7">
      <c r="A3099" s="9"/>
      <c r="B3099" s="9"/>
      <c r="C3099" s="9"/>
      <c r="D3099" s="9"/>
      <c r="E3099" s="9"/>
      <c r="F3099" s="22"/>
      <c r="G3099" s="9"/>
    </row>
    <row r="3100" spans="1:7">
      <c r="A3100" s="9"/>
      <c r="B3100" s="9"/>
      <c r="C3100" s="9"/>
      <c r="D3100" s="9"/>
      <c r="E3100" s="9"/>
      <c r="F3100" s="22"/>
      <c r="G3100" s="9"/>
    </row>
    <row r="3101" spans="1:7">
      <c r="A3101" s="9"/>
      <c r="B3101" s="9"/>
      <c r="C3101" s="9"/>
      <c r="D3101" s="9"/>
      <c r="E3101" s="9"/>
      <c r="F3101" s="22"/>
      <c r="G3101" s="9"/>
    </row>
    <row r="3102" spans="1:7">
      <c r="A3102" s="9"/>
      <c r="B3102" s="9"/>
      <c r="C3102" s="9"/>
      <c r="D3102" s="9"/>
      <c r="E3102" s="9"/>
      <c r="F3102" s="22"/>
      <c r="G3102" s="9"/>
    </row>
    <row r="3103" spans="1:7">
      <c r="A3103" s="9"/>
      <c r="B3103" s="9"/>
      <c r="C3103" s="9"/>
      <c r="D3103" s="9"/>
      <c r="E3103" s="9"/>
      <c r="F3103" s="22"/>
      <c r="G3103" s="9"/>
    </row>
    <row r="3104" spans="1:7">
      <c r="A3104" s="9"/>
      <c r="B3104" s="9"/>
      <c r="C3104" s="9"/>
      <c r="D3104" s="9"/>
      <c r="E3104" s="9"/>
      <c r="F3104" s="22"/>
      <c r="G3104" s="9"/>
    </row>
    <row r="3105" spans="1:7">
      <c r="A3105" s="9"/>
      <c r="B3105" s="9"/>
      <c r="C3105" s="9"/>
      <c r="D3105" s="9"/>
      <c r="E3105" s="9"/>
      <c r="F3105" s="22"/>
      <c r="G3105" s="9"/>
    </row>
    <row r="3106" spans="1:7">
      <c r="A3106" s="9"/>
      <c r="B3106" s="9"/>
      <c r="C3106" s="9"/>
      <c r="D3106" s="9"/>
      <c r="E3106" s="9"/>
      <c r="F3106" s="22"/>
      <c r="G3106" s="9"/>
    </row>
    <row r="3107" spans="1:7">
      <c r="A3107" s="9"/>
      <c r="B3107" s="9"/>
      <c r="C3107" s="9"/>
      <c r="D3107" s="9"/>
      <c r="E3107" s="9"/>
      <c r="F3107" s="22"/>
      <c r="G3107" s="9"/>
    </row>
    <row r="3108" spans="1:7">
      <c r="A3108" s="9"/>
      <c r="B3108" s="9"/>
      <c r="C3108" s="9"/>
      <c r="D3108" s="9"/>
      <c r="E3108" s="9"/>
      <c r="F3108" s="22"/>
      <c r="G3108" s="9"/>
    </row>
    <row r="3109" spans="1:7">
      <c r="A3109" s="9"/>
      <c r="B3109" s="9"/>
      <c r="C3109" s="9"/>
      <c r="D3109" s="9"/>
      <c r="E3109" s="9"/>
      <c r="F3109" s="22"/>
      <c r="G3109" s="9"/>
    </row>
    <row r="3110" spans="1:7">
      <c r="A3110" s="9"/>
      <c r="B3110" s="9"/>
      <c r="C3110" s="9"/>
      <c r="D3110" s="9"/>
      <c r="E3110" s="9"/>
      <c r="F3110" s="22"/>
      <c r="G3110" s="9"/>
    </row>
    <row r="3111" spans="1:7">
      <c r="A3111" s="9"/>
      <c r="B3111" s="9"/>
      <c r="C3111" s="9"/>
      <c r="D3111" s="9"/>
      <c r="E3111" s="9"/>
      <c r="F3111" s="22"/>
      <c r="G3111" s="9"/>
    </row>
    <row r="3112" spans="1:7">
      <c r="A3112" s="9"/>
      <c r="B3112" s="9"/>
      <c r="C3112" s="9"/>
      <c r="D3112" s="9"/>
      <c r="E3112" s="9"/>
      <c r="F3112" s="22"/>
      <c r="G3112" s="9"/>
    </row>
    <row r="3113" spans="1:7">
      <c r="A3113" s="9"/>
      <c r="B3113" s="9"/>
      <c r="C3113" s="9"/>
      <c r="D3113" s="9"/>
      <c r="E3113" s="9"/>
      <c r="F3113" s="22"/>
      <c r="G3113" s="9"/>
    </row>
    <row r="3114" spans="1:7">
      <c r="A3114" s="9"/>
      <c r="B3114" s="9"/>
      <c r="C3114" s="9"/>
      <c r="D3114" s="9"/>
      <c r="E3114" s="9"/>
      <c r="F3114" s="22"/>
      <c r="G3114" s="9"/>
    </row>
    <row r="3115" spans="1:7">
      <c r="A3115" s="9"/>
      <c r="B3115" s="9"/>
      <c r="C3115" s="9"/>
      <c r="D3115" s="9"/>
      <c r="E3115" s="9"/>
      <c r="F3115" s="22"/>
      <c r="G3115" s="9"/>
    </row>
    <row r="3116" spans="1:7">
      <c r="A3116" s="9"/>
      <c r="B3116" s="9"/>
      <c r="C3116" s="9"/>
      <c r="D3116" s="9"/>
      <c r="E3116" s="9"/>
      <c r="F3116" s="22"/>
      <c r="G3116" s="9"/>
    </row>
    <row r="3117" spans="1:7">
      <c r="A3117" s="9"/>
      <c r="B3117" s="9"/>
      <c r="C3117" s="9"/>
      <c r="D3117" s="9"/>
      <c r="E3117" s="9"/>
      <c r="F3117" s="22"/>
      <c r="G3117" s="9"/>
    </row>
    <row r="3118" spans="1:7">
      <c r="A3118" s="9"/>
      <c r="B3118" s="9"/>
      <c r="C3118" s="9"/>
      <c r="D3118" s="9"/>
      <c r="E3118" s="9"/>
      <c r="F3118" s="22"/>
      <c r="G3118" s="9"/>
    </row>
    <row r="3119" spans="1:7">
      <c r="A3119" s="9"/>
      <c r="B3119" s="9"/>
      <c r="C3119" s="9"/>
      <c r="D3119" s="9"/>
      <c r="E3119" s="9"/>
      <c r="F3119" s="22"/>
      <c r="G3119" s="9"/>
    </row>
    <row r="3120" spans="1:7">
      <c r="A3120" s="9"/>
      <c r="B3120" s="9"/>
      <c r="C3120" s="9"/>
      <c r="D3120" s="9"/>
      <c r="E3120" s="9"/>
      <c r="F3120" s="22"/>
      <c r="G3120" s="9"/>
    </row>
    <row r="3121" spans="1:7">
      <c r="A3121" s="9"/>
      <c r="B3121" s="9"/>
      <c r="C3121" s="9"/>
      <c r="D3121" s="9"/>
      <c r="E3121" s="9"/>
      <c r="F3121" s="22"/>
      <c r="G3121" s="9"/>
    </row>
    <row r="3122" spans="1:7">
      <c r="A3122" s="9"/>
      <c r="B3122" s="9"/>
      <c r="C3122" s="9"/>
      <c r="D3122" s="9"/>
      <c r="E3122" s="9"/>
      <c r="F3122" s="22"/>
      <c r="G3122" s="9"/>
    </row>
    <row r="3123" spans="1:7">
      <c r="A3123" s="9"/>
      <c r="B3123" s="9"/>
      <c r="C3123" s="9"/>
      <c r="D3123" s="9"/>
      <c r="E3123" s="9"/>
      <c r="F3123" s="22"/>
      <c r="G3123" s="9"/>
    </row>
    <row r="3124" spans="1:7">
      <c r="A3124" s="9"/>
      <c r="B3124" s="9"/>
      <c r="C3124" s="9"/>
      <c r="D3124" s="9"/>
      <c r="E3124" s="9"/>
      <c r="F3124" s="22"/>
      <c r="G3124" s="9"/>
    </row>
    <row r="3125" spans="1:7">
      <c r="A3125" s="9"/>
      <c r="B3125" s="9"/>
      <c r="C3125" s="9"/>
      <c r="D3125" s="9"/>
      <c r="E3125" s="9"/>
      <c r="F3125" s="22"/>
      <c r="G3125" s="9"/>
    </row>
    <row r="3126" spans="1:7">
      <c r="A3126" s="9"/>
      <c r="B3126" s="9"/>
      <c r="C3126" s="9"/>
      <c r="D3126" s="9"/>
      <c r="E3126" s="9"/>
      <c r="F3126" s="22"/>
      <c r="G3126" s="9"/>
    </row>
    <row r="3127" spans="1:7">
      <c r="A3127" s="9"/>
      <c r="B3127" s="9"/>
      <c r="C3127" s="9"/>
      <c r="D3127" s="9"/>
      <c r="E3127" s="9"/>
      <c r="F3127" s="22"/>
      <c r="G3127" s="9"/>
    </row>
    <row r="3128" spans="1:7">
      <c r="A3128" s="9"/>
      <c r="B3128" s="9"/>
      <c r="C3128" s="9"/>
      <c r="D3128" s="9"/>
      <c r="E3128" s="9"/>
      <c r="F3128" s="22"/>
      <c r="G3128" s="9"/>
    </row>
    <row r="3129" spans="1:7">
      <c r="A3129" s="9"/>
      <c r="B3129" s="9"/>
      <c r="C3129" s="9"/>
      <c r="D3129" s="9"/>
      <c r="E3129" s="9"/>
      <c r="F3129" s="22"/>
      <c r="G3129" s="9"/>
    </row>
    <row r="3130" spans="1:7">
      <c r="A3130" s="9"/>
      <c r="B3130" s="9"/>
      <c r="C3130" s="9"/>
      <c r="D3130" s="9"/>
      <c r="E3130" s="9"/>
      <c r="F3130" s="22"/>
      <c r="G3130" s="9"/>
    </row>
    <row r="3131" spans="1:7">
      <c r="A3131" s="9"/>
      <c r="B3131" s="9"/>
      <c r="C3131" s="9"/>
      <c r="D3131" s="9"/>
      <c r="E3131" s="9"/>
      <c r="F3131" s="22"/>
      <c r="G3131" s="9"/>
    </row>
    <row r="3132" spans="1:7">
      <c r="A3132" s="9"/>
      <c r="B3132" s="9"/>
      <c r="C3132" s="9"/>
      <c r="D3132" s="9"/>
      <c r="E3132" s="9"/>
      <c r="F3132" s="22"/>
      <c r="G3132" s="9"/>
    </row>
    <row r="3133" spans="1:7">
      <c r="A3133" s="9"/>
      <c r="B3133" s="9"/>
      <c r="C3133" s="9"/>
      <c r="D3133" s="9"/>
      <c r="E3133" s="9"/>
      <c r="F3133" s="22"/>
      <c r="G3133" s="9"/>
    </row>
    <row r="3134" spans="1:7">
      <c r="A3134" s="9"/>
      <c r="B3134" s="9"/>
      <c r="C3134" s="9"/>
      <c r="D3134" s="9"/>
      <c r="E3134" s="9"/>
      <c r="F3134" s="22"/>
      <c r="G3134" s="9"/>
    </row>
    <row r="3135" spans="1:7">
      <c r="A3135" s="9"/>
      <c r="B3135" s="9"/>
      <c r="C3135" s="9"/>
      <c r="D3135" s="9"/>
      <c r="E3135" s="9"/>
      <c r="F3135" s="22"/>
      <c r="G3135" s="9"/>
    </row>
    <row r="3136" spans="1:7">
      <c r="A3136" s="9"/>
      <c r="B3136" s="9"/>
      <c r="C3136" s="9"/>
      <c r="D3136" s="9"/>
      <c r="E3136" s="9"/>
      <c r="F3136" s="22"/>
      <c r="G3136" s="9"/>
    </row>
    <row r="3137" spans="1:7">
      <c r="A3137" s="9"/>
      <c r="B3137" s="9"/>
      <c r="C3137" s="9"/>
      <c r="D3137" s="9"/>
      <c r="E3137" s="9"/>
      <c r="F3137" s="22"/>
      <c r="G3137" s="9"/>
    </row>
    <row r="3138" spans="1:7">
      <c r="A3138" s="9"/>
      <c r="B3138" s="9"/>
      <c r="C3138" s="9"/>
      <c r="D3138" s="9"/>
      <c r="E3138" s="9"/>
      <c r="F3138" s="22"/>
      <c r="G3138" s="9"/>
    </row>
    <row r="3139" spans="1:7">
      <c r="A3139" s="9"/>
      <c r="B3139" s="9"/>
      <c r="C3139" s="9"/>
      <c r="D3139" s="9"/>
      <c r="E3139" s="9"/>
      <c r="F3139" s="22"/>
      <c r="G3139" s="9"/>
    </row>
    <row r="3140" spans="1:7">
      <c r="A3140" s="9"/>
      <c r="B3140" s="9"/>
      <c r="C3140" s="9"/>
      <c r="D3140" s="9"/>
      <c r="E3140" s="9"/>
      <c r="F3140" s="22"/>
      <c r="G3140" s="9"/>
    </row>
    <row r="3141" spans="1:7">
      <c r="A3141" s="9"/>
      <c r="B3141" s="9"/>
      <c r="C3141" s="9"/>
      <c r="D3141" s="9"/>
      <c r="E3141" s="9"/>
      <c r="F3141" s="22"/>
      <c r="G3141" s="9"/>
    </row>
    <row r="3142" spans="1:7">
      <c r="A3142" s="9"/>
      <c r="B3142" s="9"/>
      <c r="C3142" s="9"/>
      <c r="D3142" s="9"/>
      <c r="E3142" s="9"/>
      <c r="F3142" s="22"/>
      <c r="G3142" s="9"/>
    </row>
    <row r="3143" spans="1:7">
      <c r="A3143" s="9"/>
      <c r="B3143" s="9"/>
      <c r="C3143" s="9"/>
      <c r="D3143" s="9"/>
      <c r="E3143" s="9"/>
      <c r="F3143" s="22"/>
      <c r="G3143" s="9"/>
    </row>
    <row r="3144" spans="1:7">
      <c r="A3144" s="9"/>
      <c r="B3144" s="9"/>
      <c r="C3144" s="9"/>
      <c r="D3144" s="9"/>
      <c r="E3144" s="9"/>
      <c r="F3144" s="22"/>
      <c r="G3144" s="9"/>
    </row>
    <row r="3145" spans="1:7">
      <c r="A3145" s="9"/>
      <c r="B3145" s="9"/>
      <c r="C3145" s="9"/>
      <c r="D3145" s="9"/>
      <c r="E3145" s="9"/>
      <c r="F3145" s="22"/>
      <c r="G3145" s="9"/>
    </row>
    <row r="3146" spans="1:7">
      <c r="A3146" s="9"/>
      <c r="B3146" s="9"/>
      <c r="C3146" s="9"/>
      <c r="D3146" s="9"/>
      <c r="E3146" s="9"/>
      <c r="F3146" s="22"/>
      <c r="G3146" s="9"/>
    </row>
    <row r="3147" spans="1:7">
      <c r="A3147" s="9"/>
      <c r="B3147" s="9"/>
      <c r="C3147" s="9"/>
      <c r="D3147" s="9"/>
      <c r="E3147" s="9"/>
      <c r="F3147" s="22"/>
      <c r="G3147" s="9"/>
    </row>
    <row r="3148" spans="1:7">
      <c r="A3148" s="9"/>
      <c r="B3148" s="9"/>
      <c r="C3148" s="9"/>
      <c r="D3148" s="9"/>
      <c r="E3148" s="9"/>
      <c r="F3148" s="22"/>
      <c r="G3148" s="9"/>
    </row>
    <row r="3149" spans="1:7">
      <c r="A3149" s="9"/>
      <c r="B3149" s="9"/>
      <c r="C3149" s="9"/>
      <c r="D3149" s="9"/>
      <c r="E3149" s="9"/>
      <c r="F3149" s="22"/>
      <c r="G3149" s="9"/>
    </row>
    <row r="3150" spans="1:7">
      <c r="A3150" s="9"/>
      <c r="B3150" s="9"/>
      <c r="C3150" s="9"/>
      <c r="D3150" s="9"/>
      <c r="E3150" s="9"/>
      <c r="F3150" s="22"/>
      <c r="G3150" s="9"/>
    </row>
    <row r="3151" spans="1:7">
      <c r="A3151" s="9"/>
      <c r="B3151" s="9"/>
      <c r="C3151" s="9"/>
      <c r="D3151" s="9"/>
      <c r="E3151" s="9"/>
      <c r="F3151" s="22"/>
      <c r="G3151" s="9"/>
    </row>
    <row r="3152" spans="1:7">
      <c r="A3152" s="9"/>
      <c r="B3152" s="9"/>
      <c r="C3152" s="9"/>
      <c r="D3152" s="9"/>
      <c r="E3152" s="9"/>
      <c r="F3152" s="22"/>
      <c r="G3152" s="9"/>
    </row>
    <row r="3153" spans="1:7">
      <c r="A3153" s="9"/>
      <c r="B3153" s="9"/>
      <c r="C3153" s="9"/>
      <c r="D3153" s="9"/>
      <c r="E3153" s="9"/>
      <c r="F3153" s="22"/>
      <c r="G3153" s="9"/>
    </row>
    <row r="3154" spans="1:7">
      <c r="A3154" s="9"/>
      <c r="B3154" s="9"/>
      <c r="C3154" s="9"/>
      <c r="D3154" s="9"/>
      <c r="E3154" s="9"/>
      <c r="F3154" s="22"/>
      <c r="G3154" s="9"/>
    </row>
    <row r="3155" spans="1:7">
      <c r="A3155" s="9"/>
      <c r="B3155" s="9"/>
      <c r="C3155" s="9"/>
      <c r="D3155" s="9"/>
      <c r="E3155" s="9"/>
      <c r="F3155" s="22"/>
      <c r="G3155" s="9"/>
    </row>
    <row r="3156" spans="1:7">
      <c r="A3156" s="9"/>
      <c r="B3156" s="9"/>
      <c r="C3156" s="9"/>
      <c r="D3156" s="9"/>
      <c r="E3156" s="9"/>
      <c r="F3156" s="22"/>
      <c r="G3156" s="9"/>
    </row>
    <row r="3157" spans="1:7">
      <c r="A3157" s="9"/>
      <c r="B3157" s="9"/>
      <c r="C3157" s="9"/>
      <c r="D3157" s="9"/>
      <c r="E3157" s="9"/>
      <c r="F3157" s="22"/>
      <c r="G3157" s="9"/>
    </row>
    <row r="3158" spans="1:7">
      <c r="A3158" s="9"/>
      <c r="B3158" s="9"/>
      <c r="C3158" s="9"/>
      <c r="D3158" s="9"/>
      <c r="E3158" s="9"/>
      <c r="F3158" s="22"/>
      <c r="G3158" s="9"/>
    </row>
    <row r="3159" spans="1:7">
      <c r="A3159" s="9"/>
      <c r="B3159" s="9"/>
      <c r="C3159" s="9"/>
      <c r="D3159" s="9"/>
      <c r="E3159" s="9"/>
      <c r="F3159" s="22"/>
      <c r="G3159" s="9"/>
    </row>
    <row r="3160" spans="1:7">
      <c r="A3160" s="9"/>
      <c r="B3160" s="9"/>
      <c r="C3160" s="9"/>
      <c r="D3160" s="9"/>
      <c r="E3160" s="9"/>
      <c r="F3160" s="22"/>
      <c r="G3160" s="9"/>
    </row>
    <row r="3161" spans="1:7">
      <c r="A3161" s="9"/>
      <c r="B3161" s="9"/>
      <c r="C3161" s="9"/>
      <c r="D3161" s="9"/>
      <c r="E3161" s="9"/>
      <c r="F3161" s="22"/>
      <c r="G3161" s="9"/>
    </row>
    <row r="3162" spans="1:7">
      <c r="A3162" s="9"/>
      <c r="B3162" s="9"/>
      <c r="C3162" s="9"/>
      <c r="D3162" s="9"/>
      <c r="E3162" s="9"/>
      <c r="F3162" s="22"/>
      <c r="G3162" s="9"/>
    </row>
    <row r="3163" spans="1:7">
      <c r="A3163" s="9"/>
      <c r="B3163" s="9"/>
      <c r="C3163" s="9"/>
      <c r="D3163" s="9"/>
      <c r="E3163" s="9"/>
      <c r="F3163" s="22"/>
      <c r="G3163" s="9"/>
    </row>
    <row r="3164" spans="1:7">
      <c r="A3164" s="9"/>
      <c r="B3164" s="9"/>
      <c r="C3164" s="9"/>
      <c r="D3164" s="9"/>
      <c r="E3164" s="9"/>
      <c r="F3164" s="22"/>
      <c r="G3164" s="9"/>
    </row>
    <row r="3165" spans="1:7">
      <c r="A3165" s="9"/>
      <c r="B3165" s="9"/>
      <c r="C3165" s="9"/>
      <c r="D3165" s="9"/>
      <c r="E3165" s="9"/>
      <c r="F3165" s="22"/>
      <c r="G3165" s="9"/>
    </row>
    <row r="3166" spans="1:7">
      <c r="A3166" s="9"/>
      <c r="B3166" s="9"/>
      <c r="C3166" s="9"/>
      <c r="D3166" s="9"/>
      <c r="E3166" s="9"/>
      <c r="F3166" s="22"/>
      <c r="G3166" s="9"/>
    </row>
    <row r="3167" spans="1:7">
      <c r="A3167" s="9"/>
      <c r="B3167" s="9"/>
      <c r="C3167" s="9"/>
      <c r="D3167" s="9"/>
      <c r="E3167" s="9"/>
      <c r="F3167" s="22"/>
      <c r="G3167" s="9"/>
    </row>
    <row r="3168" spans="1:7">
      <c r="A3168" s="9"/>
      <c r="B3168" s="9"/>
      <c r="C3168" s="9"/>
      <c r="D3168" s="9"/>
      <c r="E3168" s="9"/>
      <c r="F3168" s="22"/>
      <c r="G3168" s="9"/>
    </row>
    <row r="3169" spans="1:7">
      <c r="A3169" s="9"/>
      <c r="B3169" s="9"/>
      <c r="C3169" s="9"/>
      <c r="D3169" s="9"/>
      <c r="E3169" s="9"/>
      <c r="F3169" s="22"/>
      <c r="G3169" s="9"/>
    </row>
    <row r="3170" spans="1:7">
      <c r="A3170" s="9"/>
      <c r="B3170" s="9"/>
      <c r="C3170" s="9"/>
      <c r="D3170" s="9"/>
      <c r="E3170" s="9"/>
      <c r="F3170" s="22"/>
      <c r="G3170" s="9"/>
    </row>
    <row r="3171" spans="1:7">
      <c r="A3171" s="9"/>
      <c r="B3171" s="9"/>
      <c r="C3171" s="9"/>
      <c r="D3171" s="9"/>
      <c r="E3171" s="9"/>
      <c r="F3171" s="22"/>
      <c r="G3171" s="9"/>
    </row>
    <row r="3172" spans="1:7">
      <c r="A3172" s="9"/>
      <c r="B3172" s="9"/>
      <c r="C3172" s="9"/>
      <c r="D3172" s="9"/>
      <c r="E3172" s="9"/>
      <c r="F3172" s="22"/>
      <c r="G3172" s="9"/>
    </row>
    <row r="3173" spans="1:7">
      <c r="A3173" s="9"/>
      <c r="B3173" s="9"/>
      <c r="C3173" s="9"/>
      <c r="D3173" s="9"/>
      <c r="E3173" s="9"/>
      <c r="F3173" s="22"/>
      <c r="G3173" s="9"/>
    </row>
    <row r="3174" spans="1:7">
      <c r="A3174" s="9"/>
      <c r="B3174" s="9"/>
      <c r="C3174" s="9"/>
      <c r="D3174" s="9"/>
      <c r="E3174" s="9"/>
      <c r="F3174" s="22"/>
      <c r="G3174" s="9"/>
    </row>
    <row r="3175" spans="1:7">
      <c r="A3175" s="9"/>
      <c r="B3175" s="9"/>
      <c r="C3175" s="9"/>
      <c r="D3175" s="9"/>
      <c r="E3175" s="9"/>
      <c r="F3175" s="22"/>
      <c r="G3175" s="9"/>
    </row>
    <row r="3176" spans="1:7">
      <c r="A3176" s="9"/>
      <c r="B3176" s="9"/>
      <c r="C3176" s="9"/>
      <c r="D3176" s="9"/>
      <c r="E3176" s="9"/>
      <c r="F3176" s="22"/>
      <c r="G3176" s="9"/>
    </row>
    <row r="3177" spans="1:7">
      <c r="A3177" s="9"/>
      <c r="B3177" s="9"/>
      <c r="C3177" s="9"/>
      <c r="D3177" s="9"/>
      <c r="E3177" s="9"/>
      <c r="F3177" s="22"/>
      <c r="G3177" s="9"/>
    </row>
    <row r="3178" spans="1:7">
      <c r="A3178" s="9"/>
      <c r="B3178" s="9"/>
      <c r="C3178" s="9"/>
      <c r="D3178" s="9"/>
      <c r="E3178" s="9"/>
      <c r="F3178" s="22"/>
      <c r="G3178" s="9"/>
    </row>
    <row r="3179" spans="1:7">
      <c r="A3179" s="9"/>
      <c r="B3179" s="9"/>
      <c r="C3179" s="9"/>
      <c r="D3179" s="9"/>
      <c r="E3179" s="9"/>
      <c r="F3179" s="22"/>
      <c r="G3179" s="9"/>
    </row>
    <row r="3180" spans="1:7">
      <c r="A3180" s="9"/>
      <c r="B3180" s="9"/>
      <c r="C3180" s="9"/>
      <c r="D3180" s="9"/>
      <c r="E3180" s="9"/>
      <c r="F3180" s="22"/>
      <c r="G3180" s="9"/>
    </row>
    <row r="3181" spans="1:7">
      <c r="A3181" s="9"/>
      <c r="B3181" s="9"/>
      <c r="C3181" s="9"/>
      <c r="D3181" s="9"/>
      <c r="E3181" s="9"/>
      <c r="F3181" s="22"/>
      <c r="G3181" s="9"/>
    </row>
    <row r="3182" spans="1:7">
      <c r="A3182" s="9"/>
      <c r="B3182" s="9"/>
      <c r="C3182" s="9"/>
      <c r="D3182" s="9"/>
      <c r="E3182" s="9"/>
      <c r="F3182" s="22"/>
      <c r="G3182" s="9"/>
    </row>
    <row r="3183" spans="1:7">
      <c r="A3183" s="9"/>
      <c r="B3183" s="9"/>
      <c r="C3183" s="9"/>
      <c r="D3183" s="9"/>
      <c r="E3183" s="9"/>
      <c r="F3183" s="22"/>
      <c r="G3183" s="9"/>
    </row>
    <row r="3184" spans="1:7">
      <c r="A3184" s="9"/>
      <c r="B3184" s="9"/>
      <c r="C3184" s="9"/>
      <c r="D3184" s="9"/>
      <c r="E3184" s="9"/>
      <c r="F3184" s="22"/>
      <c r="G3184" s="9"/>
    </row>
    <row r="3185" spans="1:7">
      <c r="A3185" s="9"/>
      <c r="B3185" s="9"/>
      <c r="C3185" s="9"/>
      <c r="D3185" s="9"/>
      <c r="E3185" s="9"/>
      <c r="F3185" s="22"/>
      <c r="G3185" s="9"/>
    </row>
    <row r="3186" spans="1:7">
      <c r="A3186" s="9"/>
      <c r="B3186" s="9"/>
      <c r="C3186" s="9"/>
      <c r="D3186" s="9"/>
      <c r="E3186" s="9"/>
      <c r="F3186" s="22"/>
      <c r="G3186" s="9"/>
    </row>
    <row r="3187" spans="1:7">
      <c r="A3187" s="9"/>
      <c r="B3187" s="9"/>
      <c r="C3187" s="9"/>
      <c r="D3187" s="9"/>
      <c r="E3187" s="9"/>
      <c r="F3187" s="22"/>
      <c r="G3187" s="9"/>
    </row>
    <row r="3188" spans="1:7">
      <c r="A3188" s="9"/>
      <c r="B3188" s="9"/>
      <c r="C3188" s="9"/>
      <c r="D3188" s="9"/>
      <c r="E3188" s="9"/>
      <c r="F3188" s="22"/>
      <c r="G3188" s="9"/>
    </row>
    <row r="3189" spans="1:7">
      <c r="A3189" s="9"/>
      <c r="B3189" s="9"/>
      <c r="C3189" s="9"/>
      <c r="D3189" s="9"/>
      <c r="E3189" s="9"/>
      <c r="F3189" s="22"/>
      <c r="G3189" s="9"/>
    </row>
    <row r="3190" spans="1:7">
      <c r="A3190" s="9"/>
      <c r="B3190" s="9"/>
      <c r="C3190" s="9"/>
      <c r="D3190" s="9"/>
      <c r="E3190" s="9"/>
      <c r="F3190" s="22"/>
      <c r="G3190" s="9"/>
    </row>
    <row r="3191" spans="1:7">
      <c r="A3191" s="9"/>
      <c r="B3191" s="9"/>
      <c r="C3191" s="9"/>
      <c r="D3191" s="9"/>
      <c r="E3191" s="9"/>
      <c r="F3191" s="22"/>
      <c r="G3191" s="9"/>
    </row>
    <row r="3192" spans="1:7">
      <c r="A3192" s="9"/>
      <c r="B3192" s="9"/>
      <c r="C3192" s="9"/>
      <c r="D3192" s="9"/>
      <c r="E3192" s="9"/>
      <c r="F3192" s="22"/>
      <c r="G3192" s="9"/>
    </row>
    <row r="3193" spans="1:7">
      <c r="A3193" s="9"/>
      <c r="B3193" s="9"/>
      <c r="C3193" s="9"/>
      <c r="D3193" s="9"/>
      <c r="E3193" s="9"/>
      <c r="F3193" s="22"/>
      <c r="G3193" s="9"/>
    </row>
    <row r="3194" spans="1:7">
      <c r="A3194" s="9"/>
      <c r="B3194" s="9"/>
      <c r="C3194" s="9"/>
      <c r="D3194" s="9"/>
      <c r="E3194" s="9"/>
      <c r="F3194" s="22"/>
      <c r="G3194" s="9"/>
    </row>
    <row r="3195" spans="1:7">
      <c r="A3195" s="9"/>
      <c r="B3195" s="9"/>
      <c r="C3195" s="9"/>
      <c r="D3195" s="9"/>
      <c r="E3195" s="9"/>
      <c r="F3195" s="22"/>
      <c r="G3195" s="9"/>
    </row>
    <row r="3196" spans="1:7">
      <c r="A3196" s="9"/>
      <c r="B3196" s="9"/>
      <c r="C3196" s="9"/>
      <c r="D3196" s="9"/>
      <c r="E3196" s="9"/>
      <c r="F3196" s="22"/>
      <c r="G3196" s="9"/>
    </row>
    <row r="3197" spans="1:7">
      <c r="A3197" s="9"/>
      <c r="B3197" s="9"/>
      <c r="C3197" s="9"/>
      <c r="D3197" s="9"/>
      <c r="E3197" s="9"/>
      <c r="F3197" s="22"/>
      <c r="G3197" s="9"/>
    </row>
    <row r="3198" spans="1:7">
      <c r="A3198" s="9"/>
      <c r="B3198" s="9"/>
      <c r="C3198" s="9"/>
      <c r="D3198" s="9"/>
      <c r="E3198" s="9"/>
      <c r="F3198" s="22"/>
      <c r="G3198" s="9"/>
    </row>
    <row r="3199" spans="1:7">
      <c r="A3199" s="9"/>
      <c r="B3199" s="9"/>
      <c r="C3199" s="9"/>
      <c r="D3199" s="9"/>
      <c r="E3199" s="9"/>
      <c r="F3199" s="22"/>
      <c r="G3199" s="9"/>
    </row>
    <row r="3200" spans="1:7">
      <c r="A3200" s="9"/>
      <c r="B3200" s="9"/>
      <c r="C3200" s="9"/>
      <c r="D3200" s="9"/>
      <c r="E3200" s="9"/>
      <c r="F3200" s="22"/>
      <c r="G3200" s="9"/>
    </row>
    <row r="3201" spans="1:7">
      <c r="A3201" s="9"/>
      <c r="B3201" s="9"/>
      <c r="C3201" s="9"/>
      <c r="D3201" s="9"/>
      <c r="E3201" s="9"/>
      <c r="F3201" s="22"/>
      <c r="G3201" s="9"/>
    </row>
    <row r="3202" spans="1:7">
      <c r="A3202" s="9"/>
      <c r="B3202" s="9"/>
      <c r="C3202" s="9"/>
      <c r="D3202" s="9"/>
      <c r="E3202" s="9"/>
      <c r="F3202" s="22"/>
      <c r="G3202" s="9"/>
    </row>
    <row r="3203" spans="1:7">
      <c r="A3203" s="9"/>
      <c r="B3203" s="9"/>
      <c r="C3203" s="9"/>
      <c r="D3203" s="9"/>
      <c r="E3203" s="9"/>
      <c r="F3203" s="22"/>
      <c r="G3203" s="9"/>
    </row>
    <row r="3204" spans="1:7">
      <c r="A3204" s="9"/>
      <c r="B3204" s="9"/>
      <c r="C3204" s="9"/>
      <c r="D3204" s="9"/>
      <c r="E3204" s="9"/>
      <c r="F3204" s="22"/>
      <c r="G3204" s="9"/>
    </row>
    <row r="3205" spans="1:7">
      <c r="A3205" s="9"/>
      <c r="B3205" s="9"/>
      <c r="C3205" s="9"/>
      <c r="D3205" s="9"/>
      <c r="E3205" s="9"/>
      <c r="F3205" s="22"/>
      <c r="G3205" s="9"/>
    </row>
    <row r="3206" spans="1:7">
      <c r="A3206" s="9"/>
      <c r="B3206" s="9"/>
      <c r="C3206" s="9"/>
      <c r="D3206" s="9"/>
      <c r="E3206" s="9"/>
      <c r="F3206" s="22"/>
      <c r="G3206" s="9"/>
    </row>
    <row r="3207" spans="1:7">
      <c r="A3207" s="9"/>
      <c r="B3207" s="9"/>
      <c r="C3207" s="9"/>
      <c r="D3207" s="9"/>
      <c r="E3207" s="9"/>
      <c r="F3207" s="22"/>
      <c r="G3207" s="9"/>
    </row>
    <row r="3208" spans="1:7">
      <c r="A3208" s="9"/>
      <c r="B3208" s="9"/>
      <c r="C3208" s="9"/>
      <c r="D3208" s="9"/>
      <c r="E3208" s="9"/>
      <c r="F3208" s="22"/>
      <c r="G3208" s="9"/>
    </row>
    <row r="3209" spans="1:7">
      <c r="A3209" s="9"/>
      <c r="B3209" s="9"/>
      <c r="C3209" s="9"/>
      <c r="D3209" s="9"/>
      <c r="E3209" s="9"/>
      <c r="F3209" s="22"/>
      <c r="G3209" s="9"/>
    </row>
    <row r="3210" spans="1:7">
      <c r="A3210" s="9"/>
      <c r="B3210" s="9"/>
      <c r="C3210" s="9"/>
      <c r="D3210" s="9"/>
      <c r="E3210" s="9"/>
      <c r="F3210" s="22"/>
      <c r="G3210" s="9"/>
    </row>
    <row r="3211" spans="1:7">
      <c r="A3211" s="9"/>
      <c r="B3211" s="9"/>
      <c r="C3211" s="9"/>
      <c r="D3211" s="9"/>
      <c r="E3211" s="9"/>
      <c r="F3211" s="22"/>
      <c r="G3211" s="9"/>
    </row>
    <row r="3212" spans="1:7">
      <c r="A3212" s="9"/>
      <c r="B3212" s="9"/>
      <c r="C3212" s="9"/>
      <c r="D3212" s="9"/>
      <c r="E3212" s="9"/>
      <c r="F3212" s="22"/>
      <c r="G3212" s="9"/>
    </row>
    <row r="3213" spans="1:7">
      <c r="A3213" s="9"/>
      <c r="B3213" s="9"/>
      <c r="C3213" s="9"/>
      <c r="D3213" s="9"/>
      <c r="E3213" s="9"/>
      <c r="F3213" s="22"/>
      <c r="G3213" s="9"/>
    </row>
    <row r="3214" spans="1:7">
      <c r="A3214" s="9"/>
      <c r="B3214" s="9"/>
      <c r="C3214" s="9"/>
      <c r="D3214" s="9"/>
      <c r="E3214" s="9"/>
      <c r="F3214" s="22"/>
      <c r="G3214" s="9"/>
    </row>
    <row r="3215" spans="1:7">
      <c r="A3215" s="9"/>
      <c r="B3215" s="9"/>
      <c r="C3215" s="9"/>
      <c r="D3215" s="9"/>
      <c r="E3215" s="9"/>
      <c r="F3215" s="22"/>
      <c r="G3215" s="9"/>
    </row>
    <row r="3216" spans="1:7">
      <c r="A3216" s="9"/>
      <c r="B3216" s="9"/>
      <c r="C3216" s="9"/>
      <c r="D3216" s="9"/>
      <c r="E3216" s="9"/>
      <c r="F3216" s="22"/>
      <c r="G3216" s="9"/>
    </row>
    <row r="3217" spans="1:7">
      <c r="A3217" s="9"/>
      <c r="B3217" s="9"/>
      <c r="C3217" s="9"/>
      <c r="D3217" s="9"/>
      <c r="E3217" s="9"/>
      <c r="F3217" s="22"/>
      <c r="G3217" s="9"/>
    </row>
    <row r="3218" spans="1:7">
      <c r="A3218" s="9"/>
      <c r="B3218" s="9"/>
      <c r="C3218" s="9"/>
      <c r="D3218" s="9"/>
      <c r="E3218" s="9"/>
      <c r="F3218" s="22"/>
      <c r="G3218" s="9"/>
    </row>
    <row r="3219" spans="1:7">
      <c r="A3219" s="9"/>
      <c r="B3219" s="9"/>
      <c r="C3219" s="9"/>
      <c r="D3219" s="9"/>
      <c r="E3219" s="9"/>
      <c r="F3219" s="22"/>
      <c r="G3219" s="9"/>
    </row>
    <row r="3220" spans="1:7">
      <c r="A3220" s="9"/>
      <c r="B3220" s="9"/>
      <c r="C3220" s="9"/>
      <c r="D3220" s="9"/>
      <c r="E3220" s="9"/>
      <c r="F3220" s="22"/>
      <c r="G3220" s="9"/>
    </row>
    <row r="3221" spans="1:7">
      <c r="A3221" s="9"/>
      <c r="B3221" s="9"/>
      <c r="C3221" s="9"/>
      <c r="D3221" s="9"/>
      <c r="E3221" s="9"/>
      <c r="F3221" s="22"/>
      <c r="G3221" s="9"/>
    </row>
    <row r="3222" spans="1:7">
      <c r="A3222" s="9"/>
      <c r="B3222" s="9"/>
      <c r="C3222" s="9"/>
      <c r="D3222" s="9"/>
      <c r="E3222" s="9"/>
      <c r="F3222" s="22"/>
      <c r="G3222" s="9"/>
    </row>
    <row r="3223" spans="1:7">
      <c r="A3223" s="9"/>
      <c r="B3223" s="9"/>
      <c r="C3223" s="9"/>
      <c r="D3223" s="9"/>
      <c r="E3223" s="9"/>
      <c r="F3223" s="22"/>
      <c r="G3223" s="9"/>
    </row>
    <row r="3224" spans="1:7">
      <c r="A3224" s="9"/>
      <c r="B3224" s="9"/>
      <c r="C3224" s="9"/>
      <c r="D3224" s="9"/>
      <c r="E3224" s="9"/>
      <c r="F3224" s="22"/>
      <c r="G3224" s="9"/>
    </row>
    <row r="3225" spans="1:7">
      <c r="A3225" s="9"/>
      <c r="B3225" s="9"/>
      <c r="C3225" s="9"/>
      <c r="D3225" s="9"/>
      <c r="E3225" s="9"/>
      <c r="F3225" s="22"/>
      <c r="G3225" s="9"/>
    </row>
    <row r="3226" spans="1:7">
      <c r="A3226" s="9"/>
      <c r="B3226" s="9"/>
      <c r="C3226" s="9"/>
      <c r="D3226" s="9"/>
      <c r="E3226" s="9"/>
      <c r="F3226" s="22"/>
      <c r="G3226" s="9"/>
    </row>
    <row r="3227" spans="1:7">
      <c r="A3227" s="9"/>
      <c r="B3227" s="9"/>
      <c r="C3227" s="9"/>
      <c r="D3227" s="9"/>
      <c r="E3227" s="9"/>
      <c r="F3227" s="22"/>
      <c r="G3227" s="9"/>
    </row>
    <row r="3228" spans="1:7">
      <c r="A3228" s="9"/>
      <c r="B3228" s="9"/>
      <c r="C3228" s="9"/>
      <c r="D3228" s="9"/>
      <c r="E3228" s="9"/>
      <c r="F3228" s="22"/>
      <c r="G3228" s="9"/>
    </row>
    <row r="3229" spans="1:7">
      <c r="A3229" s="9"/>
      <c r="B3229" s="9"/>
      <c r="C3229" s="9"/>
      <c r="D3229" s="9"/>
      <c r="E3229" s="9"/>
      <c r="F3229" s="22"/>
      <c r="G3229" s="9"/>
    </row>
    <row r="3230" spans="1:7">
      <c r="A3230" s="9"/>
      <c r="B3230" s="9"/>
      <c r="C3230" s="9"/>
      <c r="D3230" s="9"/>
      <c r="E3230" s="9"/>
      <c r="F3230" s="22"/>
      <c r="G3230" s="9"/>
    </row>
    <row r="3231" spans="1:7">
      <c r="A3231" s="9"/>
      <c r="B3231" s="9"/>
      <c r="C3231" s="9"/>
      <c r="D3231" s="9"/>
      <c r="E3231" s="9"/>
      <c r="F3231" s="22"/>
      <c r="G3231" s="9"/>
    </row>
    <row r="3232" spans="1:7">
      <c r="A3232" s="9"/>
      <c r="B3232" s="9"/>
      <c r="C3232" s="9"/>
      <c r="D3232" s="9"/>
      <c r="E3232" s="9"/>
      <c r="F3232" s="22"/>
      <c r="G3232" s="9"/>
    </row>
    <row r="3233" spans="1:7">
      <c r="A3233" s="9"/>
      <c r="B3233" s="9"/>
      <c r="C3233" s="9"/>
      <c r="D3233" s="9"/>
      <c r="E3233" s="9"/>
      <c r="F3233" s="22"/>
      <c r="G3233" s="9"/>
    </row>
    <row r="3234" spans="1:7">
      <c r="A3234" s="9"/>
      <c r="B3234" s="9"/>
      <c r="C3234" s="9"/>
      <c r="D3234" s="9"/>
      <c r="E3234" s="9"/>
      <c r="F3234" s="22"/>
      <c r="G3234" s="9"/>
    </row>
    <row r="3235" spans="1:7">
      <c r="A3235" s="9"/>
      <c r="B3235" s="9"/>
      <c r="C3235" s="9"/>
      <c r="D3235" s="9"/>
      <c r="E3235" s="9"/>
      <c r="F3235" s="22"/>
      <c r="G3235" s="9"/>
    </row>
    <row r="3236" spans="1:7">
      <c r="A3236" s="9"/>
      <c r="B3236" s="9"/>
      <c r="C3236" s="9"/>
      <c r="D3236" s="9"/>
      <c r="E3236" s="9"/>
      <c r="F3236" s="22"/>
      <c r="G3236" s="9"/>
    </row>
    <row r="3237" spans="1:7">
      <c r="A3237" s="9"/>
      <c r="B3237" s="9"/>
      <c r="C3237" s="9"/>
      <c r="D3237" s="9"/>
      <c r="E3237" s="9"/>
      <c r="F3237" s="22"/>
      <c r="G3237" s="9"/>
    </row>
    <row r="3238" spans="1:7">
      <c r="A3238" s="9"/>
      <c r="B3238" s="9"/>
      <c r="C3238" s="9"/>
      <c r="D3238" s="9"/>
      <c r="E3238" s="9"/>
      <c r="F3238" s="22"/>
      <c r="G3238" s="9"/>
    </row>
    <row r="3239" spans="1:7">
      <c r="A3239" s="9"/>
      <c r="B3239" s="9"/>
      <c r="C3239" s="9"/>
      <c r="D3239" s="9"/>
      <c r="E3239" s="9"/>
      <c r="F3239" s="22"/>
      <c r="G3239" s="9"/>
    </row>
    <row r="3240" spans="1:7">
      <c r="A3240" s="9"/>
      <c r="B3240" s="9"/>
      <c r="C3240" s="9"/>
      <c r="D3240" s="9"/>
      <c r="E3240" s="9"/>
      <c r="F3240" s="22"/>
      <c r="G3240" s="9"/>
    </row>
    <row r="3241" spans="1:7">
      <c r="A3241" s="9"/>
      <c r="B3241" s="9"/>
      <c r="C3241" s="9"/>
      <c r="D3241" s="9"/>
      <c r="E3241" s="9"/>
      <c r="F3241" s="22"/>
      <c r="G3241" s="9"/>
    </row>
    <row r="3242" spans="1:7">
      <c r="A3242" s="9"/>
      <c r="B3242" s="9"/>
      <c r="C3242" s="9"/>
      <c r="D3242" s="9"/>
      <c r="E3242" s="9"/>
      <c r="F3242" s="22"/>
      <c r="G3242" s="9"/>
    </row>
    <row r="3243" spans="1:7">
      <c r="A3243" s="9"/>
      <c r="B3243" s="9"/>
      <c r="C3243" s="9"/>
      <c r="D3243" s="9"/>
      <c r="E3243" s="9"/>
      <c r="F3243" s="22"/>
      <c r="G3243" s="9"/>
    </row>
    <row r="3244" spans="1:7">
      <c r="A3244" s="9"/>
      <c r="B3244" s="9"/>
      <c r="C3244" s="9"/>
      <c r="D3244" s="9"/>
      <c r="E3244" s="9"/>
      <c r="F3244" s="22"/>
      <c r="G3244" s="9"/>
    </row>
    <row r="3245" spans="1:7">
      <c r="A3245" s="9"/>
      <c r="B3245" s="9"/>
      <c r="C3245" s="9"/>
      <c r="D3245" s="9"/>
      <c r="E3245" s="9"/>
      <c r="F3245" s="22"/>
      <c r="G3245" s="9"/>
    </row>
    <row r="3246" spans="1:7">
      <c r="A3246" s="9"/>
      <c r="B3246" s="9"/>
      <c r="C3246" s="9"/>
      <c r="D3246" s="9"/>
      <c r="E3246" s="9"/>
      <c r="F3246" s="22"/>
      <c r="G3246" s="9"/>
    </row>
    <row r="3247" spans="1:7">
      <c r="A3247" s="9"/>
      <c r="B3247" s="9"/>
      <c r="C3247" s="9"/>
      <c r="D3247" s="9"/>
      <c r="E3247" s="9"/>
      <c r="F3247" s="22"/>
      <c r="G3247" s="9"/>
    </row>
    <row r="3248" spans="1:7">
      <c r="A3248" s="9"/>
      <c r="B3248" s="9"/>
      <c r="C3248" s="9"/>
      <c r="D3248" s="9"/>
      <c r="E3248" s="9"/>
      <c r="F3248" s="22"/>
      <c r="G3248" s="9"/>
    </row>
    <row r="3249" spans="1:7">
      <c r="A3249" s="9"/>
      <c r="B3249" s="9"/>
      <c r="C3249" s="9"/>
      <c r="D3249" s="9"/>
      <c r="E3249" s="9"/>
      <c r="F3249" s="22"/>
      <c r="G3249" s="9"/>
    </row>
    <row r="3250" spans="1:7">
      <c r="A3250" s="9"/>
      <c r="B3250" s="9"/>
      <c r="C3250" s="9"/>
      <c r="D3250" s="9"/>
      <c r="E3250" s="9"/>
      <c r="F3250" s="22"/>
      <c r="G3250" s="9"/>
    </row>
    <row r="3251" spans="1:7">
      <c r="A3251" s="9"/>
      <c r="B3251" s="9"/>
      <c r="C3251" s="9"/>
      <c r="D3251" s="9"/>
      <c r="E3251" s="9"/>
      <c r="F3251" s="22"/>
      <c r="G3251" s="9"/>
    </row>
    <row r="3252" spans="1:7">
      <c r="A3252" s="9"/>
      <c r="B3252" s="9"/>
      <c r="C3252" s="9"/>
      <c r="D3252" s="9"/>
      <c r="E3252" s="9"/>
      <c r="F3252" s="22"/>
      <c r="G3252" s="9"/>
    </row>
    <row r="3253" spans="1:7">
      <c r="A3253" s="9"/>
      <c r="B3253" s="9"/>
      <c r="C3253" s="9"/>
      <c r="D3253" s="9"/>
      <c r="E3253" s="9"/>
      <c r="F3253" s="22"/>
      <c r="G3253" s="9"/>
    </row>
    <row r="3254" spans="1:7">
      <c r="A3254" s="9"/>
      <c r="B3254" s="9"/>
      <c r="C3254" s="9"/>
      <c r="D3254" s="9"/>
      <c r="E3254" s="9"/>
      <c r="F3254" s="22"/>
      <c r="G3254" s="9"/>
    </row>
    <row r="3255" spans="1:7">
      <c r="A3255" s="9"/>
      <c r="B3255" s="9"/>
      <c r="C3255" s="9"/>
      <c r="D3255" s="9"/>
      <c r="E3255" s="9"/>
      <c r="F3255" s="22"/>
      <c r="G3255" s="9"/>
    </row>
    <row r="3256" spans="1:7">
      <c r="A3256" s="9"/>
      <c r="B3256" s="9"/>
      <c r="C3256" s="9"/>
      <c r="D3256" s="9"/>
      <c r="E3256" s="9"/>
      <c r="F3256" s="22"/>
      <c r="G3256" s="9"/>
    </row>
    <row r="3257" spans="1:7">
      <c r="A3257" s="9"/>
      <c r="B3257" s="9"/>
      <c r="C3257" s="9"/>
      <c r="D3257" s="9"/>
      <c r="E3257" s="9"/>
      <c r="F3257" s="22"/>
      <c r="G3257" s="9"/>
    </row>
    <row r="3258" spans="1:7">
      <c r="A3258" s="9"/>
      <c r="B3258" s="9"/>
      <c r="C3258" s="9"/>
      <c r="D3258" s="9"/>
      <c r="E3258" s="9"/>
      <c r="F3258" s="22"/>
      <c r="G3258" s="9"/>
    </row>
    <row r="3259" spans="1:7">
      <c r="A3259" s="9"/>
      <c r="B3259" s="9"/>
      <c r="C3259" s="9"/>
      <c r="D3259" s="9"/>
      <c r="E3259" s="9"/>
      <c r="F3259" s="22"/>
      <c r="G3259" s="9"/>
    </row>
    <row r="3260" spans="1:7">
      <c r="A3260" s="9"/>
      <c r="B3260" s="9"/>
      <c r="C3260" s="9"/>
      <c r="D3260" s="9"/>
      <c r="E3260" s="9"/>
      <c r="F3260" s="22"/>
      <c r="G3260" s="9"/>
    </row>
    <row r="3261" spans="1:7">
      <c r="A3261" s="9"/>
      <c r="B3261" s="9"/>
      <c r="C3261" s="9"/>
      <c r="D3261" s="9"/>
      <c r="E3261" s="9"/>
      <c r="F3261" s="22"/>
      <c r="G3261" s="9"/>
    </row>
    <row r="3262" spans="1:7">
      <c r="A3262" s="9"/>
      <c r="B3262" s="9"/>
      <c r="C3262" s="9"/>
      <c r="D3262" s="9"/>
      <c r="E3262" s="9"/>
      <c r="F3262" s="22"/>
      <c r="G3262" s="9"/>
    </row>
    <row r="3263" spans="1:7">
      <c r="A3263" s="9"/>
      <c r="B3263" s="9"/>
      <c r="C3263" s="9"/>
      <c r="D3263" s="9"/>
      <c r="E3263" s="9"/>
      <c r="F3263" s="22"/>
      <c r="G3263" s="9"/>
    </row>
    <row r="3264" spans="1:7">
      <c r="A3264" s="9"/>
      <c r="B3264" s="9"/>
      <c r="C3264" s="9"/>
      <c r="D3264" s="9"/>
      <c r="E3264" s="9"/>
      <c r="F3264" s="22"/>
      <c r="G3264" s="9"/>
    </row>
    <row r="3265" spans="1:7">
      <c r="A3265" s="9"/>
      <c r="B3265" s="9"/>
      <c r="C3265" s="9"/>
      <c r="D3265" s="9"/>
      <c r="E3265" s="9"/>
      <c r="F3265" s="22"/>
      <c r="G3265" s="9"/>
    </row>
    <row r="3266" spans="1:7">
      <c r="A3266" s="9"/>
      <c r="B3266" s="9"/>
      <c r="C3266" s="9"/>
      <c r="D3266" s="9"/>
      <c r="E3266" s="9"/>
      <c r="F3266" s="22"/>
      <c r="G3266" s="9"/>
    </row>
    <row r="3267" spans="1:7">
      <c r="A3267" s="9"/>
      <c r="B3267" s="9"/>
      <c r="C3267" s="9"/>
      <c r="D3267" s="9"/>
      <c r="E3267" s="9"/>
      <c r="F3267" s="22"/>
      <c r="G3267" s="9"/>
    </row>
    <row r="3268" spans="1:7">
      <c r="A3268" s="9"/>
      <c r="B3268" s="9"/>
      <c r="C3268" s="9"/>
      <c r="D3268" s="9"/>
      <c r="E3268" s="9"/>
      <c r="F3268" s="22"/>
      <c r="G3268" s="9"/>
    </row>
    <row r="3269" spans="1:7">
      <c r="A3269" s="9"/>
      <c r="B3269" s="9"/>
      <c r="C3269" s="9"/>
      <c r="D3269" s="9"/>
      <c r="E3269" s="9"/>
      <c r="F3269" s="22"/>
      <c r="G3269" s="9"/>
    </row>
    <row r="3270" spans="1:7">
      <c r="A3270" s="9"/>
      <c r="B3270" s="9"/>
      <c r="C3270" s="9"/>
      <c r="D3270" s="9"/>
      <c r="E3270" s="9"/>
      <c r="F3270" s="22"/>
      <c r="G3270" s="9"/>
    </row>
    <row r="3271" spans="1:7">
      <c r="A3271" s="9"/>
      <c r="B3271" s="9"/>
      <c r="C3271" s="9"/>
      <c r="D3271" s="9"/>
      <c r="E3271" s="9"/>
      <c r="F3271" s="22"/>
      <c r="G3271" s="9"/>
    </row>
    <row r="3272" spans="1:7">
      <c r="A3272" s="9"/>
      <c r="B3272" s="9"/>
      <c r="C3272" s="9"/>
      <c r="D3272" s="9"/>
      <c r="E3272" s="9"/>
      <c r="F3272" s="22"/>
      <c r="G3272" s="9"/>
    </row>
    <row r="3273" spans="1:7">
      <c r="A3273" s="9"/>
      <c r="B3273" s="9"/>
      <c r="C3273" s="9"/>
      <c r="D3273" s="9"/>
      <c r="E3273" s="9"/>
      <c r="F3273" s="22"/>
      <c r="G3273" s="9"/>
    </row>
    <row r="3274" spans="1:7">
      <c r="A3274" s="9"/>
      <c r="B3274" s="9"/>
      <c r="C3274" s="9"/>
      <c r="D3274" s="9"/>
      <c r="E3274" s="9"/>
      <c r="F3274" s="22"/>
      <c r="G3274" s="9"/>
    </row>
    <row r="3275" spans="1:7">
      <c r="A3275" s="9"/>
      <c r="B3275" s="9"/>
      <c r="C3275" s="9"/>
      <c r="D3275" s="9"/>
      <c r="E3275" s="9"/>
      <c r="F3275" s="22"/>
      <c r="G3275" s="9"/>
    </row>
    <row r="3276" spans="1:7">
      <c r="A3276" s="9"/>
      <c r="B3276" s="9"/>
      <c r="C3276" s="9"/>
      <c r="D3276" s="9"/>
      <c r="E3276" s="9"/>
      <c r="F3276" s="22"/>
      <c r="G3276" s="9"/>
    </row>
    <row r="3277" spans="1:7">
      <c r="A3277" s="9"/>
      <c r="B3277" s="9"/>
      <c r="C3277" s="9"/>
      <c r="D3277" s="9"/>
      <c r="E3277" s="9"/>
      <c r="F3277" s="22"/>
      <c r="G3277" s="9"/>
    </row>
    <row r="3278" spans="1:7">
      <c r="A3278" s="9"/>
      <c r="B3278" s="9"/>
      <c r="C3278" s="9"/>
      <c r="D3278" s="9"/>
      <c r="E3278" s="9"/>
      <c r="F3278" s="22"/>
      <c r="G3278" s="9"/>
    </row>
    <row r="3279" spans="1:7">
      <c r="A3279" s="9"/>
      <c r="B3279" s="9"/>
      <c r="C3279" s="9"/>
      <c r="D3279" s="9"/>
      <c r="E3279" s="9"/>
      <c r="F3279" s="22"/>
      <c r="G3279" s="9"/>
    </row>
    <row r="3280" spans="1:7">
      <c r="A3280" s="9"/>
      <c r="B3280" s="9"/>
      <c r="C3280" s="9"/>
      <c r="D3280" s="9"/>
      <c r="E3280" s="9"/>
      <c r="F3280" s="22"/>
      <c r="G3280" s="9"/>
    </row>
    <row r="3281" spans="1:7">
      <c r="A3281" s="9"/>
      <c r="B3281" s="9"/>
      <c r="C3281" s="9"/>
      <c r="D3281" s="9"/>
      <c r="E3281" s="9"/>
      <c r="F3281" s="22"/>
      <c r="G3281" s="9"/>
    </row>
    <row r="3282" spans="1:7">
      <c r="A3282" s="9"/>
      <c r="B3282" s="9"/>
      <c r="C3282" s="9"/>
      <c r="D3282" s="9"/>
      <c r="E3282" s="9"/>
      <c r="F3282" s="22"/>
      <c r="G3282" s="9"/>
    </row>
    <row r="3283" spans="1:7">
      <c r="A3283" s="9"/>
      <c r="B3283" s="9"/>
      <c r="C3283" s="9"/>
      <c r="D3283" s="9"/>
      <c r="E3283" s="9"/>
      <c r="F3283" s="22"/>
      <c r="G3283" s="9"/>
    </row>
    <row r="3284" spans="1:7">
      <c r="A3284" s="9"/>
      <c r="B3284" s="9"/>
      <c r="C3284" s="9"/>
      <c r="D3284" s="9"/>
      <c r="E3284" s="9"/>
      <c r="F3284" s="22"/>
      <c r="G3284" s="9"/>
    </row>
    <row r="3285" spans="1:7">
      <c r="A3285" s="9"/>
      <c r="B3285" s="9"/>
      <c r="C3285" s="9"/>
      <c r="D3285" s="9"/>
      <c r="E3285" s="9"/>
      <c r="F3285" s="22"/>
      <c r="G3285" s="9"/>
    </row>
    <row r="3286" spans="1:7">
      <c r="A3286" s="9"/>
      <c r="B3286" s="9"/>
      <c r="C3286" s="9"/>
      <c r="D3286" s="9"/>
      <c r="E3286" s="9"/>
      <c r="F3286" s="22"/>
      <c r="G3286" s="9"/>
    </row>
    <row r="3287" spans="1:7">
      <c r="A3287" s="9"/>
      <c r="B3287" s="9"/>
      <c r="C3287" s="9"/>
      <c r="D3287" s="9"/>
      <c r="E3287" s="9"/>
      <c r="F3287" s="22"/>
      <c r="G3287" s="9"/>
    </row>
    <row r="3288" spans="1:7">
      <c r="A3288" s="9"/>
      <c r="B3288" s="9"/>
      <c r="C3288" s="9"/>
      <c r="D3288" s="9"/>
      <c r="E3288" s="9"/>
      <c r="F3288" s="22"/>
      <c r="G3288" s="9"/>
    </row>
    <row r="3289" spans="1:7">
      <c r="A3289" s="9"/>
      <c r="B3289" s="9"/>
      <c r="C3289" s="9"/>
      <c r="D3289" s="9"/>
      <c r="E3289" s="9"/>
      <c r="F3289" s="22"/>
      <c r="G3289" s="9"/>
    </row>
    <row r="3290" spans="1:7">
      <c r="A3290" s="9"/>
      <c r="B3290" s="9"/>
      <c r="C3290" s="9"/>
      <c r="D3290" s="9"/>
      <c r="E3290" s="9"/>
      <c r="F3290" s="22"/>
      <c r="G3290" s="9"/>
    </row>
    <row r="3291" spans="1:7">
      <c r="A3291" s="9"/>
      <c r="B3291" s="9"/>
      <c r="C3291" s="9"/>
      <c r="D3291" s="9"/>
      <c r="E3291" s="9"/>
      <c r="F3291" s="22"/>
      <c r="G3291" s="9"/>
    </row>
    <row r="3292" spans="1:7">
      <c r="A3292" s="9"/>
      <c r="B3292" s="9"/>
      <c r="C3292" s="9"/>
      <c r="D3292" s="9"/>
      <c r="E3292" s="9"/>
      <c r="F3292" s="22"/>
      <c r="G3292" s="9"/>
    </row>
    <row r="3293" spans="1:7">
      <c r="A3293" s="9"/>
      <c r="B3293" s="9"/>
      <c r="C3293" s="9"/>
      <c r="D3293" s="9"/>
      <c r="E3293" s="9"/>
      <c r="F3293" s="22"/>
      <c r="G3293" s="9"/>
    </row>
    <row r="3294" spans="1:7">
      <c r="A3294" s="9"/>
      <c r="B3294" s="9"/>
      <c r="C3294" s="9"/>
      <c r="D3294" s="9"/>
      <c r="E3294" s="9"/>
      <c r="F3294" s="22"/>
      <c r="G3294" s="9"/>
    </row>
    <row r="3295" spans="1:7">
      <c r="A3295" s="9"/>
      <c r="B3295" s="9"/>
      <c r="C3295" s="9"/>
      <c r="D3295" s="9"/>
      <c r="E3295" s="9"/>
      <c r="F3295" s="22"/>
      <c r="G3295" s="9"/>
    </row>
    <row r="3296" spans="1:7">
      <c r="A3296" s="9"/>
      <c r="B3296" s="9"/>
      <c r="C3296" s="9"/>
      <c r="D3296" s="9"/>
      <c r="E3296" s="9"/>
      <c r="F3296" s="22"/>
      <c r="G3296" s="9"/>
    </row>
    <row r="3297" spans="1:7">
      <c r="A3297" s="9"/>
      <c r="B3297" s="9"/>
      <c r="C3297" s="9"/>
      <c r="D3297" s="9"/>
      <c r="E3297" s="9"/>
      <c r="F3297" s="22"/>
      <c r="G3297" s="9"/>
    </row>
    <row r="3298" spans="1:7">
      <c r="A3298" s="9"/>
      <c r="B3298" s="9"/>
      <c r="C3298" s="9"/>
      <c r="D3298" s="9"/>
      <c r="E3298" s="9"/>
      <c r="F3298" s="22"/>
      <c r="G3298" s="9"/>
    </row>
    <row r="3299" spans="1:7">
      <c r="A3299" s="9"/>
      <c r="B3299" s="9"/>
      <c r="C3299" s="9"/>
      <c r="D3299" s="9"/>
      <c r="E3299" s="9"/>
      <c r="F3299" s="22"/>
      <c r="G3299" s="9"/>
    </row>
    <row r="3300" spans="1:7">
      <c r="A3300" s="9"/>
      <c r="B3300" s="9"/>
      <c r="C3300" s="9"/>
      <c r="D3300" s="9"/>
      <c r="E3300" s="9"/>
      <c r="F3300" s="22"/>
      <c r="G3300" s="9"/>
    </row>
    <row r="3301" spans="1:7">
      <c r="A3301" s="9"/>
      <c r="B3301" s="9"/>
      <c r="C3301" s="9"/>
      <c r="D3301" s="9"/>
      <c r="E3301" s="9"/>
      <c r="F3301" s="22"/>
      <c r="G3301" s="9"/>
    </row>
    <row r="3302" spans="1:7">
      <c r="A3302" s="9"/>
      <c r="B3302" s="9"/>
      <c r="C3302" s="9"/>
      <c r="D3302" s="9"/>
      <c r="E3302" s="9"/>
      <c r="F3302" s="22"/>
      <c r="G3302" s="9"/>
    </row>
    <row r="3303" spans="1:7">
      <c r="A3303" s="9"/>
      <c r="B3303" s="9"/>
      <c r="C3303" s="9"/>
      <c r="D3303" s="9"/>
      <c r="E3303" s="9"/>
      <c r="F3303" s="22"/>
      <c r="G3303" s="9"/>
    </row>
    <row r="3304" spans="1:7">
      <c r="A3304" s="9"/>
      <c r="B3304" s="9"/>
      <c r="C3304" s="9"/>
      <c r="D3304" s="9"/>
      <c r="E3304" s="9"/>
      <c r="F3304" s="22"/>
      <c r="G3304" s="9"/>
    </row>
    <row r="3305" spans="1:7">
      <c r="A3305" s="9"/>
      <c r="B3305" s="9"/>
      <c r="C3305" s="9"/>
      <c r="D3305" s="9"/>
      <c r="E3305" s="9"/>
      <c r="F3305" s="22"/>
      <c r="G3305" s="9"/>
    </row>
    <row r="3306" spans="1:7">
      <c r="A3306" s="9"/>
      <c r="B3306" s="9"/>
      <c r="C3306" s="9"/>
      <c r="D3306" s="9"/>
      <c r="E3306" s="9"/>
      <c r="F3306" s="22"/>
      <c r="G3306" s="9"/>
    </row>
    <row r="3307" spans="1:7">
      <c r="A3307" s="9"/>
      <c r="B3307" s="9"/>
      <c r="C3307" s="9"/>
      <c r="D3307" s="9"/>
      <c r="E3307" s="9"/>
      <c r="F3307" s="22"/>
      <c r="G3307" s="9"/>
    </row>
    <row r="3308" spans="1:7">
      <c r="A3308" s="9"/>
      <c r="B3308" s="9"/>
      <c r="C3308" s="9"/>
      <c r="D3308" s="9"/>
      <c r="E3308" s="9"/>
      <c r="F3308" s="22"/>
      <c r="G3308" s="9"/>
    </row>
    <row r="3309" spans="1:7">
      <c r="A3309" s="9"/>
      <c r="B3309" s="9"/>
      <c r="C3309" s="9"/>
      <c r="D3309" s="9"/>
      <c r="E3309" s="9"/>
      <c r="F3309" s="22"/>
      <c r="G3309" s="9"/>
    </row>
    <row r="3310" spans="1:7">
      <c r="A3310" s="9"/>
      <c r="B3310" s="9"/>
      <c r="C3310" s="9"/>
      <c r="D3310" s="9"/>
      <c r="E3310" s="9"/>
      <c r="F3310" s="22"/>
      <c r="G3310" s="9"/>
    </row>
    <row r="3311" spans="1:7">
      <c r="A3311" s="9"/>
      <c r="B3311" s="9"/>
      <c r="C3311" s="9"/>
      <c r="D3311" s="9"/>
      <c r="E3311" s="9"/>
      <c r="F3311" s="22"/>
      <c r="G3311" s="9"/>
    </row>
    <row r="3312" spans="1:7">
      <c r="A3312" s="9"/>
      <c r="B3312" s="9"/>
      <c r="C3312" s="9"/>
      <c r="D3312" s="9"/>
      <c r="E3312" s="9"/>
      <c r="F3312" s="22"/>
      <c r="G3312" s="9"/>
    </row>
    <row r="3313" spans="1:7">
      <c r="A3313" s="9"/>
      <c r="B3313" s="9"/>
      <c r="C3313" s="9"/>
      <c r="D3313" s="9"/>
      <c r="E3313" s="9"/>
      <c r="F3313" s="22"/>
      <c r="G3313" s="9"/>
    </row>
    <row r="3314" spans="1:7">
      <c r="A3314" s="9"/>
      <c r="B3314" s="9"/>
      <c r="C3314" s="9"/>
      <c r="D3314" s="9"/>
      <c r="E3314" s="9"/>
      <c r="F3314" s="22"/>
      <c r="G3314" s="9"/>
    </row>
    <row r="3315" spans="1:7">
      <c r="A3315" s="9"/>
      <c r="B3315" s="9"/>
      <c r="C3315" s="9"/>
      <c r="D3315" s="9"/>
      <c r="E3315" s="9"/>
      <c r="F3315" s="22"/>
      <c r="G3315" s="9"/>
    </row>
    <row r="3316" spans="1:7">
      <c r="A3316" s="9"/>
      <c r="B3316" s="9"/>
      <c r="C3316" s="9"/>
      <c r="D3316" s="9"/>
      <c r="E3316" s="9"/>
      <c r="F3316" s="22"/>
      <c r="G3316" s="9"/>
    </row>
    <row r="3317" spans="1:7">
      <c r="A3317" s="9"/>
      <c r="B3317" s="9"/>
      <c r="C3317" s="9"/>
      <c r="D3317" s="9"/>
      <c r="E3317" s="9"/>
      <c r="F3317" s="22"/>
      <c r="G3317" s="9"/>
    </row>
    <row r="3318" spans="1:7">
      <c r="A3318" s="9"/>
      <c r="B3318" s="9"/>
      <c r="C3318" s="9"/>
      <c r="D3318" s="9"/>
      <c r="E3318" s="9"/>
      <c r="F3318" s="22"/>
      <c r="G3318" s="9"/>
    </row>
    <row r="3319" spans="1:7">
      <c r="A3319" s="9"/>
      <c r="B3319" s="9"/>
      <c r="C3319" s="9"/>
      <c r="D3319" s="9"/>
      <c r="E3319" s="9"/>
      <c r="F3319" s="22"/>
      <c r="G3319" s="9"/>
    </row>
    <row r="3320" spans="1:7">
      <c r="A3320" s="9"/>
      <c r="B3320" s="9"/>
      <c r="C3320" s="9"/>
      <c r="D3320" s="9"/>
      <c r="E3320" s="9"/>
      <c r="F3320" s="22"/>
      <c r="G3320" s="9"/>
    </row>
    <row r="3321" spans="1:7">
      <c r="A3321" s="9"/>
      <c r="B3321" s="9"/>
      <c r="C3321" s="9"/>
      <c r="D3321" s="9"/>
      <c r="E3321" s="9"/>
      <c r="F3321" s="22"/>
      <c r="G3321" s="9"/>
    </row>
    <row r="3322" spans="1:7">
      <c r="A3322" s="9"/>
      <c r="B3322" s="9"/>
      <c r="C3322" s="9"/>
      <c r="D3322" s="9"/>
      <c r="E3322" s="9"/>
      <c r="F3322" s="22"/>
      <c r="G3322" s="9"/>
    </row>
    <row r="3323" spans="1:7">
      <c r="A3323" s="9"/>
      <c r="B3323" s="9"/>
      <c r="C3323" s="9"/>
      <c r="D3323" s="9"/>
      <c r="E3323" s="9"/>
      <c r="F3323" s="22"/>
      <c r="G3323" s="9"/>
    </row>
    <row r="3324" spans="1:7">
      <c r="A3324" s="9"/>
      <c r="B3324" s="9"/>
      <c r="C3324" s="9"/>
      <c r="D3324" s="9"/>
      <c r="E3324" s="9"/>
      <c r="F3324" s="22"/>
      <c r="G3324" s="9"/>
    </row>
    <row r="3325" spans="1:7">
      <c r="A3325" s="9"/>
      <c r="B3325" s="9"/>
      <c r="C3325" s="9"/>
      <c r="D3325" s="9"/>
      <c r="E3325" s="9"/>
      <c r="F3325" s="22"/>
      <c r="G3325" s="9"/>
    </row>
    <row r="3326" spans="1:7">
      <c r="A3326" s="9"/>
      <c r="B3326" s="9"/>
      <c r="C3326" s="9"/>
      <c r="D3326" s="9"/>
      <c r="E3326" s="9"/>
      <c r="F3326" s="22"/>
      <c r="G3326" s="9"/>
    </row>
    <row r="3327" spans="1:7">
      <c r="A3327" s="9"/>
      <c r="B3327" s="9"/>
      <c r="C3327" s="9"/>
      <c r="D3327" s="9"/>
      <c r="E3327" s="9"/>
      <c r="F3327" s="22"/>
      <c r="G3327" s="9"/>
    </row>
    <row r="3328" spans="1:7">
      <c r="A3328" s="9"/>
      <c r="B3328" s="9"/>
      <c r="C3328" s="9"/>
      <c r="D3328" s="9"/>
      <c r="E3328" s="9"/>
      <c r="F3328" s="22"/>
      <c r="G3328" s="9"/>
    </row>
    <row r="3329" spans="1:7">
      <c r="A3329" s="9"/>
      <c r="B3329" s="9"/>
      <c r="C3329" s="9"/>
      <c r="D3329" s="9"/>
      <c r="E3329" s="9"/>
      <c r="F3329" s="22"/>
      <c r="G3329" s="9"/>
    </row>
    <row r="3330" spans="1:7">
      <c r="A3330" s="9"/>
      <c r="B3330" s="9"/>
      <c r="C3330" s="9"/>
      <c r="D3330" s="9"/>
      <c r="E3330" s="9"/>
      <c r="F3330" s="22"/>
      <c r="G3330" s="9"/>
    </row>
    <row r="3331" spans="1:7">
      <c r="A3331" s="9"/>
      <c r="B3331" s="9"/>
      <c r="C3331" s="9"/>
      <c r="D3331" s="9"/>
      <c r="E3331" s="9"/>
      <c r="F3331" s="22"/>
      <c r="G3331" s="9"/>
    </row>
    <row r="3332" spans="1:7">
      <c r="A3332" s="9"/>
      <c r="B3332" s="9"/>
      <c r="C3332" s="9"/>
      <c r="D3332" s="9"/>
      <c r="E3332" s="9"/>
      <c r="F3332" s="22"/>
      <c r="G3332" s="9"/>
    </row>
    <row r="3333" spans="1:7">
      <c r="A3333" s="9"/>
      <c r="B3333" s="9"/>
      <c r="C3333" s="9"/>
      <c r="D3333" s="9"/>
      <c r="E3333" s="9"/>
      <c r="F3333" s="22"/>
      <c r="G3333" s="9"/>
    </row>
    <row r="3334" spans="1:7">
      <c r="A3334" s="9"/>
      <c r="B3334" s="9"/>
      <c r="C3334" s="9"/>
      <c r="D3334" s="9"/>
      <c r="E3334" s="9"/>
      <c r="F3334" s="22"/>
      <c r="G3334" s="9"/>
    </row>
    <row r="3335" spans="1:7">
      <c r="A3335" s="9"/>
      <c r="B3335" s="9"/>
      <c r="C3335" s="9"/>
      <c r="D3335" s="9"/>
      <c r="E3335" s="9"/>
      <c r="F3335" s="22"/>
      <c r="G3335" s="9"/>
    </row>
    <row r="3336" spans="1:7">
      <c r="A3336" s="9"/>
      <c r="B3336" s="9"/>
      <c r="C3336" s="9"/>
      <c r="D3336" s="9"/>
      <c r="E3336" s="9"/>
      <c r="F3336" s="22"/>
      <c r="G3336" s="9"/>
    </row>
    <row r="3337" spans="1:7">
      <c r="A3337" s="9"/>
      <c r="B3337" s="9"/>
      <c r="C3337" s="9"/>
      <c r="D3337" s="9"/>
      <c r="E3337" s="9"/>
      <c r="F3337" s="22"/>
      <c r="G3337" s="9"/>
    </row>
    <row r="3338" spans="1:7">
      <c r="A3338" s="9"/>
      <c r="B3338" s="9"/>
      <c r="C3338" s="9"/>
      <c r="D3338" s="9"/>
      <c r="E3338" s="9"/>
      <c r="F3338" s="22"/>
      <c r="G3338" s="9"/>
    </row>
    <row r="3339" spans="1:7">
      <c r="A3339" s="9"/>
      <c r="B3339" s="9"/>
      <c r="C3339" s="9"/>
      <c r="D3339" s="9"/>
      <c r="E3339" s="9"/>
      <c r="F3339" s="22"/>
      <c r="G3339" s="9"/>
    </row>
    <row r="3340" spans="1:7">
      <c r="A3340" s="9"/>
      <c r="B3340" s="9"/>
      <c r="C3340" s="9"/>
      <c r="D3340" s="9"/>
      <c r="E3340" s="9"/>
      <c r="F3340" s="22"/>
      <c r="G3340" s="9"/>
    </row>
    <row r="3341" spans="1:7">
      <c r="A3341" s="9"/>
      <c r="B3341" s="9"/>
      <c r="C3341" s="9"/>
      <c r="D3341" s="9"/>
      <c r="E3341" s="9"/>
      <c r="F3341" s="22"/>
      <c r="G3341" s="9"/>
    </row>
    <row r="3342" spans="1:7">
      <c r="A3342" s="9"/>
      <c r="B3342" s="9"/>
      <c r="C3342" s="9"/>
      <c r="D3342" s="9"/>
      <c r="E3342" s="9"/>
      <c r="F3342" s="22"/>
      <c r="G3342" s="9"/>
    </row>
    <row r="3343" spans="1:7">
      <c r="A3343" s="9"/>
      <c r="B3343" s="9"/>
      <c r="C3343" s="9"/>
      <c r="D3343" s="9"/>
      <c r="E3343" s="9"/>
      <c r="F3343" s="22"/>
      <c r="G3343" s="9"/>
    </row>
    <row r="3344" spans="1:7">
      <c r="A3344" s="9"/>
      <c r="B3344" s="9"/>
      <c r="C3344" s="9"/>
      <c r="D3344" s="9"/>
      <c r="E3344" s="9"/>
      <c r="F3344" s="22"/>
      <c r="G3344" s="9"/>
    </row>
    <row r="3345" spans="1:7">
      <c r="A3345" s="9"/>
      <c r="B3345" s="9"/>
      <c r="C3345" s="9"/>
      <c r="D3345" s="9"/>
      <c r="E3345" s="9"/>
      <c r="F3345" s="22"/>
      <c r="G3345" s="9"/>
    </row>
    <row r="3346" spans="1:7">
      <c r="A3346" s="9"/>
      <c r="B3346" s="9"/>
      <c r="C3346" s="9"/>
      <c r="D3346" s="9"/>
      <c r="E3346" s="9"/>
      <c r="F3346" s="22"/>
      <c r="G3346" s="9"/>
    </row>
    <row r="3347" spans="1:7">
      <c r="A3347" s="9"/>
      <c r="B3347" s="9"/>
      <c r="C3347" s="9"/>
      <c r="D3347" s="9"/>
      <c r="E3347" s="9"/>
      <c r="F3347" s="22"/>
      <c r="G3347" s="9"/>
    </row>
    <row r="3348" spans="1:7">
      <c r="A3348" s="9"/>
      <c r="B3348" s="9"/>
      <c r="C3348" s="9"/>
      <c r="D3348" s="9"/>
      <c r="E3348" s="9"/>
      <c r="F3348" s="22"/>
      <c r="G3348" s="9"/>
    </row>
    <row r="3349" spans="1:7">
      <c r="A3349" s="9"/>
      <c r="B3349" s="9"/>
      <c r="C3349" s="9"/>
      <c r="D3349" s="9"/>
      <c r="E3349" s="9"/>
      <c r="F3349" s="22"/>
      <c r="G3349" s="9"/>
    </row>
    <row r="3350" spans="1:7">
      <c r="A3350" s="9"/>
      <c r="B3350" s="9"/>
      <c r="C3350" s="9"/>
      <c r="D3350" s="9"/>
      <c r="E3350" s="9"/>
      <c r="F3350" s="22"/>
      <c r="G3350" s="9"/>
    </row>
    <row r="3351" spans="1:7">
      <c r="A3351" s="9"/>
      <c r="B3351" s="9"/>
      <c r="C3351" s="9"/>
      <c r="D3351" s="9"/>
      <c r="E3351" s="9"/>
      <c r="F3351" s="22"/>
      <c r="G3351" s="9"/>
    </row>
    <row r="3352" spans="1:7">
      <c r="A3352" s="9"/>
      <c r="B3352" s="9"/>
      <c r="C3352" s="9"/>
      <c r="D3352" s="9"/>
      <c r="E3352" s="9"/>
      <c r="F3352" s="22"/>
      <c r="G3352" s="9"/>
    </row>
    <row r="3353" spans="1:7">
      <c r="A3353" s="9"/>
      <c r="B3353" s="9"/>
      <c r="C3353" s="9"/>
      <c r="D3353" s="9"/>
      <c r="E3353" s="9"/>
      <c r="F3353" s="22"/>
      <c r="G3353" s="9"/>
    </row>
    <row r="3354" spans="1:7">
      <c r="A3354" s="9"/>
      <c r="B3354" s="9"/>
      <c r="C3354" s="9"/>
      <c r="D3354" s="9"/>
      <c r="E3354" s="9"/>
      <c r="F3354" s="22"/>
      <c r="G3354" s="9"/>
    </row>
    <row r="3355" spans="1:7">
      <c r="A3355" s="9"/>
      <c r="B3355" s="9"/>
      <c r="C3355" s="9"/>
      <c r="D3355" s="9"/>
      <c r="E3355" s="9"/>
      <c r="F3355" s="22"/>
      <c r="G3355" s="9"/>
    </row>
    <row r="3356" spans="1:7">
      <c r="A3356" s="9"/>
      <c r="B3356" s="9"/>
      <c r="C3356" s="9"/>
      <c r="D3356" s="9"/>
      <c r="E3356" s="9"/>
      <c r="F3356" s="22"/>
      <c r="G3356" s="9"/>
    </row>
    <row r="3357" spans="1:7">
      <c r="A3357" s="9"/>
      <c r="B3357" s="9"/>
      <c r="C3357" s="9"/>
      <c r="D3357" s="9"/>
      <c r="E3357" s="9"/>
      <c r="F3357" s="22"/>
      <c r="G3357" s="9"/>
    </row>
    <row r="3358" spans="1:7">
      <c r="A3358" s="9"/>
      <c r="B3358" s="9"/>
      <c r="C3358" s="9"/>
      <c r="D3358" s="9"/>
      <c r="E3358" s="9"/>
      <c r="F3358" s="22"/>
      <c r="G3358" s="9"/>
    </row>
    <row r="3359" spans="1:7">
      <c r="A3359" s="9"/>
      <c r="B3359" s="9"/>
      <c r="C3359" s="9"/>
      <c r="D3359" s="9"/>
      <c r="E3359" s="9"/>
      <c r="F3359" s="22"/>
      <c r="G3359" s="9"/>
    </row>
    <row r="3360" spans="1:7">
      <c r="A3360" s="9"/>
      <c r="B3360" s="9"/>
      <c r="C3360" s="9"/>
      <c r="D3360" s="9"/>
      <c r="E3360" s="9"/>
      <c r="F3360" s="22"/>
      <c r="G3360" s="9"/>
    </row>
    <row r="3361" spans="1:7">
      <c r="A3361" s="9"/>
      <c r="B3361" s="9"/>
      <c r="C3361" s="9"/>
      <c r="D3361" s="9"/>
      <c r="E3361" s="9"/>
      <c r="F3361" s="22"/>
      <c r="G3361" s="9"/>
    </row>
    <row r="3362" spans="1:7">
      <c r="A3362" s="9"/>
      <c r="B3362" s="9"/>
      <c r="C3362" s="9"/>
      <c r="D3362" s="9"/>
      <c r="E3362" s="9"/>
      <c r="F3362" s="22"/>
      <c r="G3362" s="9"/>
    </row>
    <row r="3363" spans="1:7">
      <c r="A3363" s="9"/>
      <c r="B3363" s="9"/>
      <c r="C3363" s="9"/>
      <c r="D3363" s="9"/>
      <c r="E3363" s="9"/>
      <c r="F3363" s="22"/>
      <c r="G3363" s="9"/>
    </row>
    <row r="3364" spans="1:7">
      <c r="A3364" s="9"/>
      <c r="B3364" s="9"/>
      <c r="C3364" s="9"/>
      <c r="D3364" s="9"/>
      <c r="E3364" s="9"/>
      <c r="F3364" s="22"/>
      <c r="G3364" s="9"/>
    </row>
    <row r="3365" spans="1:7">
      <c r="A3365" s="9"/>
      <c r="B3365" s="9"/>
      <c r="C3365" s="9"/>
      <c r="D3365" s="9"/>
      <c r="E3365" s="9"/>
      <c r="F3365" s="22"/>
      <c r="G3365" s="9"/>
    </row>
    <row r="3366" spans="1:7">
      <c r="A3366" s="9"/>
      <c r="B3366" s="9"/>
      <c r="C3366" s="9"/>
      <c r="D3366" s="9"/>
      <c r="E3366" s="9"/>
      <c r="F3366" s="22"/>
      <c r="G3366" s="9"/>
    </row>
    <row r="3367" spans="1:7">
      <c r="A3367" s="9"/>
      <c r="B3367" s="9"/>
      <c r="C3367" s="9"/>
      <c r="D3367" s="9"/>
      <c r="E3367" s="9"/>
      <c r="F3367" s="22"/>
      <c r="G3367" s="9"/>
    </row>
    <row r="3368" spans="1:7">
      <c r="A3368" s="9"/>
      <c r="B3368" s="9"/>
      <c r="C3368" s="9"/>
      <c r="D3368" s="9"/>
      <c r="E3368" s="9"/>
      <c r="F3368" s="22"/>
      <c r="G3368" s="9"/>
    </row>
    <row r="3369" spans="1:7">
      <c r="A3369" s="9"/>
      <c r="B3369" s="9"/>
      <c r="C3369" s="9"/>
      <c r="D3369" s="9"/>
      <c r="E3369" s="9"/>
      <c r="F3369" s="22"/>
      <c r="G3369" s="9"/>
    </row>
    <row r="3370" spans="1:7">
      <c r="A3370" s="9"/>
      <c r="B3370" s="9"/>
      <c r="C3370" s="9"/>
      <c r="D3370" s="9"/>
      <c r="E3370" s="9"/>
      <c r="F3370" s="22"/>
      <c r="G3370" s="9"/>
    </row>
    <row r="3371" spans="1:7">
      <c r="A3371" s="9"/>
      <c r="B3371" s="9"/>
      <c r="C3371" s="9"/>
      <c r="D3371" s="9"/>
      <c r="E3371" s="9"/>
      <c r="F3371" s="22"/>
      <c r="G3371" s="9"/>
    </row>
    <row r="3372" spans="1:7">
      <c r="A3372" s="9"/>
      <c r="B3372" s="9"/>
      <c r="C3372" s="9"/>
      <c r="D3372" s="9"/>
      <c r="E3372" s="9"/>
      <c r="F3372" s="22"/>
      <c r="G3372" s="9"/>
    </row>
    <row r="3373" spans="1:7">
      <c r="A3373" s="9"/>
      <c r="B3373" s="9"/>
      <c r="C3373" s="9"/>
      <c r="D3373" s="9"/>
      <c r="E3373" s="9"/>
      <c r="F3373" s="22"/>
      <c r="G3373" s="9"/>
    </row>
    <row r="3374" spans="1:7">
      <c r="A3374" s="9"/>
      <c r="B3374" s="9"/>
      <c r="C3374" s="9"/>
      <c r="D3374" s="9"/>
      <c r="E3374" s="9"/>
      <c r="F3374" s="22"/>
      <c r="G3374" s="9"/>
    </row>
    <row r="3375" spans="1:7">
      <c r="A3375" s="9"/>
      <c r="B3375" s="9"/>
      <c r="C3375" s="9"/>
      <c r="D3375" s="9"/>
      <c r="E3375" s="9"/>
      <c r="F3375" s="22"/>
      <c r="G3375" s="9"/>
    </row>
    <row r="3376" spans="1:7">
      <c r="A3376" s="9"/>
      <c r="B3376" s="9"/>
      <c r="C3376" s="9"/>
      <c r="D3376" s="9"/>
      <c r="E3376" s="9"/>
      <c r="F3376" s="22"/>
      <c r="G3376" s="9"/>
    </row>
    <row r="3377" spans="1:7">
      <c r="A3377" s="9"/>
      <c r="B3377" s="9"/>
      <c r="C3377" s="9"/>
      <c r="D3377" s="9"/>
      <c r="E3377" s="9"/>
      <c r="F3377" s="22"/>
      <c r="G3377" s="9"/>
    </row>
    <row r="3378" spans="1:7">
      <c r="A3378" s="9"/>
      <c r="B3378" s="9"/>
      <c r="C3378" s="9"/>
      <c r="D3378" s="9"/>
      <c r="E3378" s="9"/>
      <c r="F3378" s="22"/>
      <c r="G3378" s="9"/>
    </row>
    <row r="3379" spans="1:7">
      <c r="A3379" s="9"/>
      <c r="B3379" s="9"/>
      <c r="C3379" s="9"/>
      <c r="D3379" s="9"/>
      <c r="E3379" s="9"/>
      <c r="F3379" s="22"/>
      <c r="G3379" s="9"/>
    </row>
    <row r="3380" spans="1:7">
      <c r="A3380" s="9"/>
      <c r="B3380" s="9"/>
      <c r="C3380" s="9"/>
      <c r="D3380" s="9"/>
      <c r="E3380" s="9"/>
      <c r="F3380" s="22"/>
      <c r="G3380" s="9"/>
    </row>
    <row r="3381" spans="1:7">
      <c r="A3381" s="9"/>
      <c r="B3381" s="9"/>
      <c r="C3381" s="9"/>
      <c r="D3381" s="9"/>
      <c r="E3381" s="9"/>
      <c r="F3381" s="22"/>
      <c r="G3381" s="9"/>
    </row>
    <row r="3382" spans="1:7">
      <c r="A3382" s="9"/>
      <c r="B3382" s="9"/>
      <c r="C3382" s="9"/>
      <c r="D3382" s="9"/>
      <c r="E3382" s="9"/>
      <c r="F3382" s="22"/>
      <c r="G3382" s="9"/>
    </row>
    <row r="3383" spans="1:7">
      <c r="A3383" s="9"/>
      <c r="B3383" s="9"/>
      <c r="C3383" s="9"/>
      <c r="D3383" s="9"/>
      <c r="E3383" s="9"/>
      <c r="F3383" s="22"/>
      <c r="G3383" s="9"/>
    </row>
    <row r="3384" spans="1:7">
      <c r="A3384" s="9"/>
      <c r="B3384" s="9"/>
      <c r="C3384" s="9"/>
      <c r="D3384" s="9"/>
      <c r="E3384" s="9"/>
      <c r="F3384" s="22"/>
      <c r="G3384" s="9"/>
    </row>
    <row r="3385" spans="1:7">
      <c r="A3385" s="9"/>
      <c r="B3385" s="9"/>
      <c r="C3385" s="9"/>
      <c r="D3385" s="9"/>
      <c r="E3385" s="9"/>
      <c r="F3385" s="22"/>
      <c r="G3385" s="9"/>
    </row>
    <row r="3386" spans="1:7">
      <c r="A3386" s="9"/>
      <c r="B3386" s="9"/>
      <c r="C3386" s="9"/>
      <c r="D3386" s="9"/>
      <c r="E3386" s="9"/>
      <c r="F3386" s="22"/>
      <c r="G3386" s="9"/>
    </row>
    <row r="3387" spans="1:7">
      <c r="A3387" s="9"/>
      <c r="B3387" s="9"/>
      <c r="C3387" s="9"/>
      <c r="D3387" s="9"/>
      <c r="E3387" s="9"/>
      <c r="F3387" s="22"/>
      <c r="G3387" s="9"/>
    </row>
    <row r="3388" spans="1:7">
      <c r="A3388" s="9"/>
      <c r="B3388" s="9"/>
      <c r="C3388" s="9"/>
      <c r="D3388" s="9"/>
      <c r="E3388" s="9"/>
      <c r="F3388" s="22"/>
      <c r="G3388" s="9"/>
    </row>
    <row r="3389" spans="1:7">
      <c r="A3389" s="9"/>
      <c r="B3389" s="9"/>
      <c r="C3389" s="9"/>
      <c r="D3389" s="9"/>
      <c r="E3389" s="9"/>
      <c r="F3389" s="22"/>
      <c r="G3389" s="9"/>
    </row>
    <row r="3390" spans="1:7">
      <c r="A3390" s="9"/>
      <c r="B3390" s="9"/>
      <c r="C3390" s="9"/>
      <c r="D3390" s="9"/>
      <c r="E3390" s="9"/>
      <c r="F3390" s="22"/>
      <c r="G3390" s="9"/>
    </row>
    <row r="3391" spans="1:7">
      <c r="A3391" s="9"/>
      <c r="B3391" s="9"/>
      <c r="C3391" s="9"/>
      <c r="D3391" s="9"/>
      <c r="E3391" s="9"/>
      <c r="F3391" s="22"/>
      <c r="G3391" s="9"/>
    </row>
    <row r="3392" spans="1:7">
      <c r="A3392" s="9"/>
      <c r="B3392" s="9"/>
      <c r="C3392" s="9"/>
      <c r="D3392" s="9"/>
      <c r="E3392" s="9"/>
      <c r="F3392" s="22"/>
      <c r="G3392" s="9"/>
    </row>
    <row r="3393" spans="1:7">
      <c r="A3393" s="9"/>
      <c r="B3393" s="9"/>
      <c r="C3393" s="9"/>
      <c r="D3393" s="9"/>
      <c r="E3393" s="9"/>
      <c r="F3393" s="22"/>
      <c r="G3393" s="9"/>
    </row>
    <row r="3394" spans="1:7">
      <c r="A3394" s="9"/>
      <c r="B3394" s="9"/>
      <c r="C3394" s="9"/>
      <c r="D3394" s="9"/>
      <c r="E3394" s="9"/>
      <c r="F3394" s="22"/>
      <c r="G3394" s="9"/>
    </row>
    <row r="3395" spans="1:7">
      <c r="A3395" s="9"/>
      <c r="B3395" s="9"/>
      <c r="C3395" s="9"/>
      <c r="D3395" s="9"/>
      <c r="E3395" s="9"/>
      <c r="F3395" s="22"/>
      <c r="G3395" s="9"/>
    </row>
    <row r="3396" spans="1:7">
      <c r="A3396" s="9"/>
      <c r="B3396" s="9"/>
      <c r="C3396" s="9"/>
      <c r="D3396" s="9"/>
      <c r="E3396" s="9"/>
      <c r="F3396" s="22"/>
      <c r="G3396" s="9"/>
    </row>
    <row r="3397" spans="1:7">
      <c r="A3397" s="9"/>
      <c r="B3397" s="9"/>
      <c r="C3397" s="9"/>
      <c r="D3397" s="9"/>
      <c r="E3397" s="9"/>
      <c r="F3397" s="22"/>
      <c r="G3397" s="9"/>
    </row>
    <row r="3398" spans="1:7">
      <c r="A3398" s="9"/>
      <c r="B3398" s="9"/>
      <c r="C3398" s="9"/>
      <c r="D3398" s="9"/>
      <c r="E3398" s="9"/>
      <c r="F3398" s="22"/>
      <c r="G3398" s="9"/>
    </row>
    <row r="3399" spans="1:7">
      <c r="A3399" s="9"/>
      <c r="B3399" s="9"/>
      <c r="C3399" s="9"/>
      <c r="D3399" s="9"/>
      <c r="E3399" s="9"/>
      <c r="F3399" s="22"/>
      <c r="G3399" s="9"/>
    </row>
    <row r="3400" spans="1:7">
      <c r="A3400" s="9"/>
      <c r="B3400" s="9"/>
      <c r="C3400" s="9"/>
      <c r="D3400" s="9"/>
      <c r="E3400" s="9"/>
      <c r="F3400" s="22"/>
      <c r="G3400" s="9"/>
    </row>
    <row r="3401" spans="1:7">
      <c r="A3401" s="9"/>
      <c r="B3401" s="9"/>
      <c r="C3401" s="9"/>
      <c r="D3401" s="9"/>
      <c r="E3401" s="9"/>
      <c r="F3401" s="22"/>
      <c r="G3401" s="9"/>
    </row>
    <row r="3402" spans="1:7">
      <c r="A3402" s="9"/>
      <c r="B3402" s="9"/>
      <c r="C3402" s="9"/>
      <c r="D3402" s="9"/>
      <c r="E3402" s="9"/>
      <c r="F3402" s="22"/>
      <c r="G3402" s="9"/>
    </row>
    <row r="3403" spans="1:7">
      <c r="A3403" s="9"/>
      <c r="B3403" s="9"/>
      <c r="C3403" s="9"/>
      <c r="D3403" s="9"/>
      <c r="E3403" s="9"/>
      <c r="F3403" s="22"/>
      <c r="G3403" s="9"/>
    </row>
    <row r="3404" spans="1:7">
      <c r="A3404" s="9"/>
      <c r="B3404" s="9"/>
      <c r="C3404" s="9"/>
      <c r="D3404" s="9"/>
      <c r="E3404" s="9"/>
      <c r="F3404" s="22"/>
      <c r="G3404" s="9"/>
    </row>
    <row r="3405" spans="1:7">
      <c r="A3405" s="9"/>
      <c r="B3405" s="9"/>
      <c r="C3405" s="9"/>
      <c r="D3405" s="9"/>
      <c r="E3405" s="9"/>
      <c r="F3405" s="22"/>
      <c r="G3405" s="9"/>
    </row>
    <row r="3406" spans="1:7">
      <c r="A3406" s="9"/>
      <c r="B3406" s="9"/>
      <c r="C3406" s="9"/>
      <c r="D3406" s="9"/>
      <c r="E3406" s="9"/>
      <c r="F3406" s="22"/>
      <c r="G3406" s="9"/>
    </row>
    <row r="3407" spans="1:7">
      <c r="A3407" s="9"/>
      <c r="B3407" s="9"/>
      <c r="C3407" s="9"/>
      <c r="D3407" s="9"/>
      <c r="E3407" s="9"/>
      <c r="F3407" s="22"/>
      <c r="G3407" s="9"/>
    </row>
    <row r="3408" spans="1:7">
      <c r="A3408" s="9"/>
      <c r="B3408" s="9"/>
      <c r="C3408" s="9"/>
      <c r="D3408" s="9"/>
      <c r="E3408" s="9"/>
      <c r="F3408" s="22"/>
      <c r="G3408" s="9"/>
    </row>
    <row r="3409" spans="1:7">
      <c r="A3409" s="9"/>
      <c r="B3409" s="9"/>
      <c r="C3409" s="9"/>
      <c r="D3409" s="9"/>
      <c r="E3409" s="9"/>
      <c r="F3409" s="22"/>
      <c r="G3409" s="9"/>
    </row>
    <row r="3410" spans="1:7">
      <c r="A3410" s="9"/>
      <c r="B3410" s="9"/>
      <c r="C3410" s="9"/>
      <c r="D3410" s="9"/>
      <c r="E3410" s="9"/>
      <c r="F3410" s="22"/>
      <c r="G3410" s="9"/>
    </row>
    <row r="3411" spans="1:7">
      <c r="A3411" s="9"/>
      <c r="B3411" s="9"/>
      <c r="C3411" s="9"/>
      <c r="D3411" s="9"/>
      <c r="E3411" s="9"/>
      <c r="F3411" s="22"/>
      <c r="G3411" s="9"/>
    </row>
    <row r="3412" spans="1:7">
      <c r="A3412" s="9"/>
      <c r="B3412" s="9"/>
      <c r="C3412" s="9"/>
      <c r="D3412" s="9"/>
      <c r="E3412" s="9"/>
      <c r="F3412" s="22"/>
      <c r="G3412" s="9"/>
    </row>
    <row r="3413" spans="1:7">
      <c r="A3413" s="9"/>
      <c r="B3413" s="9"/>
      <c r="C3413" s="9"/>
      <c r="D3413" s="9"/>
      <c r="E3413" s="9"/>
      <c r="F3413" s="22"/>
      <c r="G3413" s="9"/>
    </row>
    <row r="3414" spans="1:7">
      <c r="A3414" s="9"/>
      <c r="B3414" s="9"/>
      <c r="C3414" s="9"/>
      <c r="D3414" s="9"/>
      <c r="E3414" s="9"/>
      <c r="F3414" s="22"/>
      <c r="G3414" s="9"/>
    </row>
    <row r="3415" spans="1:7">
      <c r="A3415" s="9"/>
      <c r="B3415" s="9"/>
      <c r="C3415" s="9"/>
      <c r="D3415" s="9"/>
      <c r="E3415" s="9"/>
      <c r="F3415" s="22"/>
      <c r="G3415" s="9"/>
    </row>
    <row r="3416" spans="1:7">
      <c r="A3416" s="9"/>
      <c r="B3416" s="9"/>
      <c r="C3416" s="9"/>
      <c r="D3416" s="9"/>
      <c r="E3416" s="9"/>
      <c r="F3416" s="22"/>
      <c r="G3416" s="9"/>
    </row>
    <row r="3417" spans="1:7">
      <c r="A3417" s="9"/>
      <c r="B3417" s="9"/>
      <c r="C3417" s="9"/>
      <c r="D3417" s="9"/>
      <c r="E3417" s="9"/>
      <c r="F3417" s="22"/>
      <c r="G3417" s="9"/>
    </row>
    <row r="3418" spans="1:7">
      <c r="A3418" s="9"/>
      <c r="B3418" s="9"/>
      <c r="C3418" s="9"/>
      <c r="D3418" s="9"/>
      <c r="E3418" s="9"/>
      <c r="F3418" s="22"/>
      <c r="G3418" s="9"/>
    </row>
    <row r="3419" spans="1:7">
      <c r="A3419" s="9"/>
      <c r="B3419" s="9"/>
      <c r="C3419" s="9"/>
      <c r="D3419" s="9"/>
      <c r="E3419" s="9"/>
      <c r="F3419" s="22"/>
      <c r="G3419" s="9"/>
    </row>
    <row r="3420" spans="1:7">
      <c r="A3420" s="9"/>
      <c r="B3420" s="9"/>
      <c r="C3420" s="9"/>
      <c r="D3420" s="9"/>
      <c r="E3420" s="9"/>
      <c r="F3420" s="22"/>
      <c r="G3420" s="9"/>
    </row>
    <row r="3421" spans="1:7">
      <c r="A3421" s="9"/>
      <c r="B3421" s="9"/>
      <c r="C3421" s="9"/>
      <c r="D3421" s="9"/>
      <c r="E3421" s="9"/>
      <c r="F3421" s="22"/>
      <c r="G3421" s="9"/>
    </row>
    <row r="3422" spans="1:7">
      <c r="A3422" s="9"/>
      <c r="B3422" s="9"/>
      <c r="C3422" s="9"/>
      <c r="D3422" s="9"/>
      <c r="E3422" s="9"/>
      <c r="F3422" s="22"/>
      <c r="G3422" s="9"/>
    </row>
    <row r="3423" spans="1:7">
      <c r="A3423" s="9"/>
      <c r="B3423" s="9"/>
      <c r="C3423" s="9"/>
      <c r="D3423" s="9"/>
      <c r="E3423" s="9"/>
      <c r="F3423" s="22"/>
      <c r="G3423" s="9"/>
    </row>
    <row r="3424" spans="1:7">
      <c r="A3424" s="9"/>
      <c r="B3424" s="9"/>
      <c r="C3424" s="9"/>
      <c r="D3424" s="9"/>
      <c r="E3424" s="9"/>
      <c r="F3424" s="22"/>
      <c r="G3424" s="9"/>
    </row>
    <row r="3425" spans="1:7">
      <c r="A3425" s="9"/>
      <c r="B3425" s="9"/>
      <c r="C3425" s="9"/>
      <c r="D3425" s="9"/>
      <c r="E3425" s="9"/>
      <c r="F3425" s="22"/>
      <c r="G3425" s="9"/>
    </row>
    <row r="3426" spans="1:7">
      <c r="A3426" s="9"/>
      <c r="B3426" s="9"/>
      <c r="C3426" s="9"/>
      <c r="D3426" s="9"/>
      <c r="E3426" s="9"/>
      <c r="F3426" s="22"/>
      <c r="G3426" s="9"/>
    </row>
    <row r="3427" spans="1:7">
      <c r="A3427" s="9"/>
      <c r="B3427" s="9"/>
      <c r="C3427" s="9"/>
      <c r="D3427" s="9"/>
      <c r="E3427" s="9"/>
      <c r="F3427" s="22"/>
      <c r="G3427" s="9"/>
    </row>
    <row r="3428" spans="1:7">
      <c r="A3428" s="9"/>
      <c r="B3428" s="9"/>
      <c r="C3428" s="9"/>
      <c r="D3428" s="9"/>
      <c r="E3428" s="9"/>
      <c r="F3428" s="22"/>
      <c r="G3428" s="9"/>
    </row>
    <row r="3429" spans="1:7">
      <c r="A3429" s="9"/>
      <c r="B3429" s="9"/>
      <c r="C3429" s="9"/>
      <c r="D3429" s="9"/>
      <c r="E3429" s="9"/>
      <c r="F3429" s="22"/>
      <c r="G3429" s="9"/>
    </row>
    <row r="3430" spans="1:7">
      <c r="A3430" s="9"/>
      <c r="B3430" s="9"/>
      <c r="C3430" s="9"/>
      <c r="D3430" s="9"/>
      <c r="E3430" s="9"/>
      <c r="F3430" s="22"/>
      <c r="G3430" s="9"/>
    </row>
    <row r="3431" spans="1:7">
      <c r="A3431" s="9"/>
      <c r="B3431" s="9"/>
      <c r="C3431" s="9"/>
      <c r="D3431" s="9"/>
      <c r="E3431" s="9"/>
      <c r="F3431" s="22"/>
      <c r="G3431" s="9"/>
    </row>
    <row r="3432" spans="1:7">
      <c r="A3432" s="9"/>
      <c r="B3432" s="9"/>
      <c r="C3432" s="9"/>
      <c r="D3432" s="9"/>
      <c r="E3432" s="9"/>
      <c r="F3432" s="22"/>
      <c r="G3432" s="9"/>
    </row>
    <row r="3433" spans="1:7">
      <c r="A3433" s="9"/>
      <c r="B3433" s="9"/>
      <c r="C3433" s="9"/>
      <c r="D3433" s="9"/>
      <c r="E3433" s="9"/>
      <c r="F3433" s="22"/>
      <c r="G3433" s="9"/>
    </row>
    <row r="3434" spans="1:7">
      <c r="A3434" s="9"/>
      <c r="B3434" s="9"/>
      <c r="C3434" s="9"/>
      <c r="D3434" s="9"/>
      <c r="E3434" s="9"/>
      <c r="F3434" s="22"/>
      <c r="G3434" s="9"/>
    </row>
    <row r="3435" spans="1:7">
      <c r="A3435" s="9"/>
      <c r="B3435" s="9"/>
      <c r="C3435" s="9"/>
      <c r="D3435" s="9"/>
      <c r="E3435" s="9"/>
      <c r="F3435" s="22"/>
      <c r="G3435" s="9"/>
    </row>
    <row r="3436" spans="1:7">
      <c r="A3436" s="9"/>
      <c r="B3436" s="9"/>
      <c r="C3436" s="9"/>
      <c r="D3436" s="9"/>
      <c r="E3436" s="9"/>
      <c r="F3436" s="22"/>
      <c r="G3436" s="9"/>
    </row>
    <row r="3437" spans="1:7">
      <c r="A3437" s="9"/>
      <c r="B3437" s="9"/>
      <c r="C3437" s="9"/>
      <c r="D3437" s="9"/>
      <c r="E3437" s="9"/>
      <c r="F3437" s="22"/>
      <c r="G3437" s="9"/>
    </row>
    <row r="3438" spans="1:7">
      <c r="A3438" s="9"/>
      <c r="B3438" s="9"/>
      <c r="C3438" s="9"/>
      <c r="D3438" s="9"/>
      <c r="E3438" s="9"/>
      <c r="F3438" s="22"/>
      <c r="G3438" s="9"/>
    </row>
    <row r="3439" spans="1:7">
      <c r="A3439" s="9"/>
      <c r="B3439" s="9"/>
      <c r="C3439" s="9"/>
      <c r="D3439" s="9"/>
      <c r="E3439" s="9"/>
      <c r="F3439" s="22"/>
      <c r="G3439" s="9"/>
    </row>
    <row r="3440" spans="1:7">
      <c r="A3440" s="9"/>
      <c r="B3440" s="9"/>
      <c r="C3440" s="9"/>
      <c r="D3440" s="9"/>
      <c r="E3440" s="9"/>
      <c r="F3440" s="22"/>
      <c r="G3440" s="9"/>
    </row>
    <row r="3441" spans="1:7">
      <c r="A3441" s="9"/>
      <c r="B3441" s="9"/>
      <c r="C3441" s="9"/>
      <c r="D3441" s="9"/>
      <c r="E3441" s="9"/>
      <c r="F3441" s="22"/>
      <c r="G3441" s="9"/>
    </row>
    <row r="3442" spans="1:7">
      <c r="A3442" s="9"/>
      <c r="B3442" s="9"/>
      <c r="C3442" s="9"/>
      <c r="D3442" s="9"/>
      <c r="E3442" s="9"/>
      <c r="F3442" s="22"/>
      <c r="G3442" s="9"/>
    </row>
    <row r="3443" spans="1:7">
      <c r="A3443" s="9"/>
      <c r="B3443" s="9"/>
      <c r="C3443" s="9"/>
      <c r="D3443" s="9"/>
      <c r="E3443" s="9"/>
      <c r="F3443" s="22"/>
      <c r="G3443" s="9"/>
    </row>
    <row r="3444" spans="1:7">
      <c r="A3444" s="9"/>
      <c r="B3444" s="9"/>
      <c r="C3444" s="9"/>
      <c r="D3444" s="9"/>
      <c r="E3444" s="9"/>
      <c r="F3444" s="22"/>
      <c r="G3444" s="9"/>
    </row>
    <row r="3445" spans="1:7">
      <c r="A3445" s="9"/>
      <c r="B3445" s="9"/>
      <c r="C3445" s="9"/>
      <c r="D3445" s="9"/>
      <c r="E3445" s="9"/>
      <c r="F3445" s="22"/>
      <c r="G3445" s="9"/>
    </row>
    <row r="3446" spans="1:7">
      <c r="A3446" s="9"/>
      <c r="B3446" s="9"/>
      <c r="C3446" s="9"/>
      <c r="D3446" s="9"/>
      <c r="E3446" s="9"/>
      <c r="F3446" s="22"/>
      <c r="G3446" s="9"/>
    </row>
    <row r="3447" spans="1:7">
      <c r="A3447" s="9"/>
      <c r="B3447" s="9"/>
      <c r="C3447" s="9"/>
      <c r="D3447" s="9"/>
      <c r="E3447" s="9"/>
      <c r="F3447" s="22"/>
      <c r="G3447" s="9"/>
    </row>
    <row r="3448" spans="1:7">
      <c r="A3448" s="9"/>
      <c r="B3448" s="9"/>
      <c r="C3448" s="9"/>
      <c r="D3448" s="9"/>
      <c r="E3448" s="9"/>
      <c r="F3448" s="22"/>
      <c r="G3448" s="9"/>
    </row>
    <row r="3449" spans="1:7">
      <c r="A3449" s="9"/>
      <c r="B3449" s="9"/>
      <c r="C3449" s="9"/>
      <c r="D3449" s="9"/>
      <c r="E3449" s="9"/>
      <c r="F3449" s="22"/>
      <c r="G3449" s="9"/>
    </row>
    <row r="3450" spans="1:7">
      <c r="A3450" s="9"/>
      <c r="B3450" s="9"/>
      <c r="C3450" s="9"/>
      <c r="D3450" s="9"/>
      <c r="E3450" s="9"/>
      <c r="F3450" s="22"/>
      <c r="G3450" s="9"/>
    </row>
    <row r="3451" spans="1:7">
      <c r="A3451" s="9"/>
      <c r="B3451" s="9"/>
      <c r="C3451" s="9"/>
      <c r="D3451" s="9"/>
      <c r="E3451" s="9"/>
      <c r="F3451" s="22"/>
      <c r="G3451" s="9"/>
    </row>
    <row r="3452" spans="1:7">
      <c r="A3452" s="9"/>
      <c r="B3452" s="9"/>
      <c r="C3452" s="9"/>
      <c r="D3452" s="9"/>
      <c r="E3452" s="9"/>
      <c r="F3452" s="22"/>
      <c r="G3452" s="9"/>
    </row>
    <row r="3453" spans="1:7">
      <c r="A3453" s="9"/>
      <c r="B3453" s="9"/>
      <c r="C3453" s="9"/>
      <c r="D3453" s="9"/>
      <c r="E3453" s="9"/>
      <c r="F3453" s="22"/>
      <c r="G3453" s="9"/>
    </row>
    <row r="3454" spans="1:7">
      <c r="A3454" s="9"/>
      <c r="B3454" s="9"/>
      <c r="C3454" s="9"/>
      <c r="D3454" s="9"/>
      <c r="E3454" s="9"/>
      <c r="F3454" s="22"/>
      <c r="G3454" s="9"/>
    </row>
    <row r="3455" spans="1:7">
      <c r="A3455" s="9"/>
      <c r="B3455" s="9"/>
      <c r="C3455" s="9"/>
      <c r="D3455" s="9"/>
      <c r="E3455" s="9"/>
      <c r="F3455" s="22"/>
      <c r="G3455" s="9"/>
    </row>
    <row r="3456" spans="1:7">
      <c r="A3456" s="9"/>
      <c r="B3456" s="9"/>
      <c r="C3456" s="9"/>
      <c r="D3456" s="9"/>
      <c r="E3456" s="9"/>
      <c r="F3456" s="22"/>
      <c r="G3456" s="9"/>
    </row>
    <row r="3457" spans="1:7">
      <c r="A3457" s="9"/>
      <c r="B3457" s="9"/>
      <c r="C3457" s="9"/>
      <c r="D3457" s="9"/>
      <c r="E3457" s="9"/>
      <c r="F3457" s="22"/>
      <c r="G3457" s="9"/>
    </row>
    <row r="3458" spans="1:7">
      <c r="A3458" s="9"/>
      <c r="B3458" s="9"/>
      <c r="C3458" s="9"/>
      <c r="D3458" s="9"/>
      <c r="E3458" s="9"/>
      <c r="F3458" s="22"/>
      <c r="G3458" s="9"/>
    </row>
    <row r="3459" spans="1:7">
      <c r="A3459" s="9"/>
      <c r="B3459" s="9"/>
      <c r="C3459" s="9"/>
      <c r="D3459" s="9"/>
      <c r="E3459" s="9"/>
      <c r="F3459" s="22"/>
      <c r="G3459" s="9"/>
    </row>
    <row r="3460" spans="1:7">
      <c r="A3460" s="9"/>
      <c r="B3460" s="9"/>
      <c r="C3460" s="9"/>
      <c r="D3460" s="9"/>
      <c r="E3460" s="9"/>
      <c r="F3460" s="22"/>
      <c r="G3460" s="9"/>
    </row>
    <row r="3461" spans="1:7">
      <c r="A3461" s="9"/>
      <c r="B3461" s="9"/>
      <c r="C3461" s="9"/>
      <c r="D3461" s="9"/>
      <c r="E3461" s="9"/>
      <c r="F3461" s="22"/>
      <c r="G3461" s="9"/>
    </row>
    <row r="3462" spans="1:7">
      <c r="A3462" s="9"/>
      <c r="B3462" s="9"/>
      <c r="C3462" s="9"/>
      <c r="D3462" s="9"/>
      <c r="E3462" s="9"/>
      <c r="F3462" s="22"/>
      <c r="G3462" s="9"/>
    </row>
    <row r="3463" spans="1:7">
      <c r="A3463" s="9"/>
      <c r="B3463" s="9"/>
      <c r="C3463" s="9"/>
      <c r="D3463" s="9"/>
      <c r="E3463" s="9"/>
      <c r="F3463" s="22"/>
      <c r="G3463" s="9"/>
    </row>
    <row r="3464" spans="1:7">
      <c r="A3464" s="9"/>
      <c r="B3464" s="9"/>
      <c r="C3464" s="9"/>
      <c r="D3464" s="9"/>
      <c r="E3464" s="9"/>
      <c r="F3464" s="22"/>
      <c r="G3464" s="9"/>
    </row>
    <row r="3465" spans="1:7">
      <c r="A3465" s="9"/>
      <c r="B3465" s="9"/>
      <c r="C3465" s="9"/>
      <c r="D3465" s="9"/>
      <c r="E3465" s="9"/>
      <c r="F3465" s="22"/>
      <c r="G3465" s="9"/>
    </row>
    <row r="3466" spans="1:7">
      <c r="A3466" s="9"/>
      <c r="B3466" s="9"/>
      <c r="C3466" s="9"/>
      <c r="D3466" s="9"/>
      <c r="E3466" s="9"/>
      <c r="F3466" s="22"/>
      <c r="G3466" s="9"/>
    </row>
    <row r="3467" spans="1:7">
      <c r="A3467" s="9"/>
      <c r="B3467" s="9"/>
      <c r="C3467" s="9"/>
      <c r="D3467" s="9"/>
      <c r="E3467" s="9"/>
      <c r="F3467" s="22"/>
      <c r="G3467" s="9"/>
    </row>
    <row r="3468" spans="1:7">
      <c r="A3468" s="9"/>
      <c r="B3468" s="9"/>
      <c r="C3468" s="9"/>
      <c r="D3468" s="9"/>
      <c r="E3468" s="9"/>
      <c r="F3468" s="22"/>
      <c r="G3468" s="9"/>
    </row>
    <row r="3469" spans="1:7">
      <c r="A3469" s="9"/>
      <c r="B3469" s="9"/>
      <c r="C3469" s="9"/>
      <c r="D3469" s="9"/>
      <c r="E3469" s="9"/>
      <c r="F3469" s="22"/>
      <c r="G3469" s="9"/>
    </row>
    <row r="3470" spans="1:7">
      <c r="A3470" s="9"/>
      <c r="B3470" s="9"/>
      <c r="C3470" s="9"/>
      <c r="D3470" s="9"/>
      <c r="E3470" s="9"/>
      <c r="F3470" s="22"/>
      <c r="G3470" s="9"/>
    </row>
    <row r="3471" spans="1:7">
      <c r="A3471" s="9"/>
      <c r="B3471" s="9"/>
      <c r="C3471" s="9"/>
      <c r="D3471" s="9"/>
      <c r="E3471" s="9"/>
      <c r="F3471" s="22"/>
      <c r="G3471" s="9"/>
    </row>
    <row r="3472" spans="1:7">
      <c r="A3472" s="9"/>
      <c r="B3472" s="9"/>
      <c r="C3472" s="9"/>
      <c r="D3472" s="9"/>
      <c r="E3472" s="9"/>
      <c r="F3472" s="22"/>
      <c r="G3472" s="9"/>
    </row>
    <row r="3473" spans="1:7">
      <c r="A3473" s="9"/>
      <c r="B3473" s="9"/>
      <c r="C3473" s="9"/>
      <c r="D3473" s="9"/>
      <c r="E3473" s="9"/>
      <c r="F3473" s="22"/>
      <c r="G3473" s="9"/>
    </row>
    <row r="3474" spans="1:7">
      <c r="A3474" s="9"/>
      <c r="B3474" s="9"/>
      <c r="C3474" s="9"/>
      <c r="D3474" s="9"/>
      <c r="E3474" s="9"/>
      <c r="F3474" s="22"/>
      <c r="G3474" s="9"/>
    </row>
    <row r="3475" spans="1:7">
      <c r="A3475" s="9"/>
      <c r="B3475" s="9"/>
      <c r="C3475" s="9"/>
      <c r="D3475" s="9"/>
      <c r="E3475" s="9"/>
      <c r="F3475" s="22"/>
      <c r="G3475" s="9"/>
    </row>
    <row r="3476" spans="1:7">
      <c r="A3476" s="9"/>
      <c r="B3476" s="9"/>
      <c r="C3476" s="9"/>
      <c r="D3476" s="9"/>
      <c r="E3476" s="9"/>
      <c r="F3476" s="22"/>
      <c r="G3476" s="9"/>
    </row>
    <row r="3477" spans="1:7">
      <c r="A3477" s="9"/>
      <c r="B3477" s="9"/>
      <c r="C3477" s="9"/>
      <c r="D3477" s="9"/>
      <c r="E3477" s="9"/>
      <c r="F3477" s="22"/>
      <c r="G3477" s="9"/>
    </row>
    <row r="3478" spans="1:7">
      <c r="A3478" s="9"/>
      <c r="B3478" s="9"/>
      <c r="C3478" s="9"/>
      <c r="D3478" s="9"/>
      <c r="E3478" s="9"/>
      <c r="F3478" s="22"/>
      <c r="G3478" s="9"/>
    </row>
    <row r="3479" spans="1:7">
      <c r="A3479" s="9"/>
      <c r="B3479" s="9"/>
      <c r="C3479" s="9"/>
      <c r="D3479" s="9"/>
      <c r="E3479" s="9"/>
      <c r="F3479" s="22"/>
      <c r="G3479" s="9"/>
    </row>
    <row r="3480" spans="1:7">
      <c r="A3480" s="9"/>
      <c r="B3480" s="9"/>
      <c r="C3480" s="9"/>
      <c r="D3480" s="9"/>
      <c r="E3480" s="9"/>
      <c r="F3480" s="22"/>
      <c r="G3480" s="9"/>
    </row>
    <row r="3481" spans="1:7">
      <c r="A3481" s="9"/>
      <c r="B3481" s="9"/>
      <c r="C3481" s="9"/>
      <c r="D3481" s="9"/>
      <c r="E3481" s="9"/>
      <c r="F3481" s="22"/>
      <c r="G3481" s="9"/>
    </row>
    <row r="3482" spans="1:7">
      <c r="A3482" s="9"/>
      <c r="B3482" s="9"/>
      <c r="C3482" s="9"/>
      <c r="D3482" s="9"/>
      <c r="E3482" s="9"/>
      <c r="F3482" s="22"/>
      <c r="G3482" s="9"/>
    </row>
    <row r="3483" spans="1:7">
      <c r="A3483" s="9"/>
      <c r="B3483" s="9"/>
      <c r="C3483" s="9"/>
      <c r="D3483" s="9"/>
      <c r="E3483" s="9"/>
      <c r="F3483" s="22"/>
      <c r="G3483" s="9"/>
    </row>
    <row r="3484" spans="1:7">
      <c r="A3484" s="9"/>
      <c r="B3484" s="9"/>
      <c r="C3484" s="9"/>
      <c r="D3484" s="9"/>
      <c r="E3484" s="9"/>
      <c r="F3484" s="22"/>
      <c r="G3484" s="9"/>
    </row>
    <row r="3485" spans="1:7">
      <c r="A3485" s="9"/>
      <c r="B3485" s="9"/>
      <c r="C3485" s="9"/>
      <c r="D3485" s="9"/>
      <c r="E3485" s="9"/>
      <c r="F3485" s="22"/>
      <c r="G3485" s="9"/>
    </row>
    <row r="3486" spans="1:7">
      <c r="A3486" s="9"/>
      <c r="B3486" s="9"/>
      <c r="C3486" s="9"/>
      <c r="D3486" s="9"/>
      <c r="E3486" s="9"/>
      <c r="F3486" s="22"/>
      <c r="G3486" s="9"/>
    </row>
    <row r="3487" spans="1:7">
      <c r="A3487" s="9"/>
      <c r="B3487" s="9"/>
      <c r="C3487" s="9"/>
      <c r="D3487" s="9"/>
      <c r="E3487" s="9"/>
      <c r="F3487" s="22"/>
      <c r="G3487" s="9"/>
    </row>
    <row r="3488" spans="1:7">
      <c r="A3488" s="9"/>
      <c r="B3488" s="9"/>
      <c r="C3488" s="9"/>
      <c r="D3488" s="9"/>
      <c r="E3488" s="9"/>
      <c r="F3488" s="22"/>
      <c r="G3488" s="9"/>
    </row>
    <row r="3489" spans="1:7">
      <c r="A3489" s="9"/>
      <c r="B3489" s="9"/>
      <c r="C3489" s="9"/>
      <c r="D3489" s="9"/>
      <c r="E3489" s="9"/>
      <c r="F3489" s="22"/>
      <c r="G3489" s="9"/>
    </row>
    <row r="3490" spans="1:7">
      <c r="A3490" s="9"/>
      <c r="B3490" s="9"/>
      <c r="C3490" s="9"/>
      <c r="D3490" s="9"/>
      <c r="E3490" s="9"/>
      <c r="F3490" s="22"/>
      <c r="G3490" s="9"/>
    </row>
    <row r="3491" spans="1:7">
      <c r="A3491" s="9"/>
      <c r="B3491" s="9"/>
      <c r="C3491" s="9"/>
      <c r="D3491" s="9"/>
      <c r="E3491" s="9"/>
      <c r="F3491" s="22"/>
      <c r="G3491" s="9"/>
    </row>
    <row r="3492" spans="1:7">
      <c r="A3492" s="9"/>
      <c r="B3492" s="9"/>
      <c r="C3492" s="9"/>
      <c r="D3492" s="9"/>
      <c r="E3492" s="9"/>
      <c r="F3492" s="22"/>
      <c r="G3492" s="9"/>
    </row>
    <row r="3493" spans="1:7">
      <c r="A3493" s="9"/>
      <c r="B3493" s="9"/>
      <c r="C3493" s="9"/>
      <c r="D3493" s="9"/>
      <c r="E3493" s="9"/>
      <c r="F3493" s="22"/>
      <c r="G3493" s="9"/>
    </row>
    <row r="3494" spans="1:7">
      <c r="A3494" s="9"/>
      <c r="B3494" s="9"/>
      <c r="C3494" s="9"/>
      <c r="D3494" s="9"/>
      <c r="E3494" s="9"/>
      <c r="F3494" s="22"/>
      <c r="G3494" s="9"/>
    </row>
    <row r="3495" spans="1:7">
      <c r="A3495" s="9"/>
      <c r="B3495" s="9"/>
      <c r="C3495" s="9"/>
      <c r="D3495" s="9"/>
      <c r="E3495" s="9"/>
      <c r="F3495" s="22"/>
      <c r="G3495" s="9"/>
    </row>
    <row r="3496" spans="1:7">
      <c r="A3496" s="9"/>
      <c r="B3496" s="9"/>
      <c r="C3496" s="9"/>
      <c r="D3496" s="9"/>
      <c r="E3496" s="9"/>
      <c r="F3496" s="22"/>
      <c r="G3496" s="9"/>
    </row>
    <row r="3497" spans="1:7">
      <c r="A3497" s="9"/>
      <c r="B3497" s="9"/>
      <c r="C3497" s="9"/>
      <c r="D3497" s="9"/>
      <c r="E3497" s="9"/>
      <c r="F3497" s="22"/>
      <c r="G3497" s="9"/>
    </row>
    <row r="3498" spans="1:7">
      <c r="A3498" s="9"/>
      <c r="B3498" s="9"/>
      <c r="C3498" s="9"/>
      <c r="D3498" s="9"/>
      <c r="E3498" s="9"/>
      <c r="F3498" s="22"/>
      <c r="G3498" s="9"/>
    </row>
    <row r="3499" spans="1:7">
      <c r="A3499" s="9"/>
      <c r="B3499" s="9"/>
      <c r="C3499" s="9"/>
      <c r="D3499" s="9"/>
      <c r="E3499" s="9"/>
      <c r="F3499" s="22"/>
      <c r="G3499" s="9"/>
    </row>
    <row r="3500" spans="1:7">
      <c r="A3500" s="9"/>
      <c r="B3500" s="9"/>
      <c r="C3500" s="9"/>
      <c r="D3500" s="9"/>
      <c r="E3500" s="9"/>
      <c r="F3500" s="22"/>
      <c r="G3500" s="9"/>
    </row>
    <row r="3501" spans="1:7">
      <c r="A3501" s="9"/>
      <c r="B3501" s="9"/>
      <c r="C3501" s="9"/>
      <c r="D3501" s="9"/>
      <c r="E3501" s="9"/>
      <c r="F3501" s="22"/>
      <c r="G3501" s="9"/>
    </row>
    <row r="3502" spans="1:7">
      <c r="A3502" s="9"/>
      <c r="B3502" s="9"/>
      <c r="C3502" s="9"/>
      <c r="D3502" s="9"/>
      <c r="E3502" s="9"/>
      <c r="F3502" s="22"/>
      <c r="G3502" s="9"/>
    </row>
    <row r="3503" spans="1:7">
      <c r="A3503" s="9"/>
      <c r="B3503" s="9"/>
      <c r="C3503" s="9"/>
      <c r="D3503" s="9"/>
      <c r="E3503" s="9"/>
      <c r="F3503" s="22"/>
      <c r="G3503" s="9"/>
    </row>
    <row r="3504" spans="1:7">
      <c r="A3504" s="9"/>
      <c r="B3504" s="9"/>
      <c r="C3504" s="9"/>
      <c r="D3504" s="9"/>
      <c r="E3504" s="9"/>
      <c r="F3504" s="22"/>
      <c r="G3504" s="9"/>
    </row>
    <row r="3505" spans="1:7">
      <c r="A3505" s="9"/>
      <c r="B3505" s="9"/>
      <c r="C3505" s="9"/>
      <c r="D3505" s="9"/>
      <c r="E3505" s="9"/>
      <c r="F3505" s="22"/>
      <c r="G3505" s="9"/>
    </row>
    <row r="3506" spans="1:7">
      <c r="A3506" s="9"/>
      <c r="B3506" s="9"/>
      <c r="C3506" s="9"/>
      <c r="D3506" s="9"/>
      <c r="E3506" s="9"/>
      <c r="F3506" s="22"/>
      <c r="G3506" s="9"/>
    </row>
    <row r="3507" spans="1:7">
      <c r="A3507" s="9"/>
      <c r="B3507" s="9"/>
      <c r="C3507" s="9"/>
      <c r="D3507" s="9"/>
      <c r="E3507" s="9"/>
      <c r="F3507" s="22"/>
      <c r="G3507" s="9"/>
    </row>
    <row r="3508" spans="1:7">
      <c r="A3508" s="9"/>
      <c r="B3508" s="9"/>
      <c r="C3508" s="9"/>
      <c r="D3508" s="9"/>
      <c r="E3508" s="9"/>
      <c r="F3508" s="22"/>
      <c r="G3508" s="9"/>
    </row>
    <row r="3509" spans="1:7">
      <c r="A3509" s="9"/>
      <c r="B3509" s="9"/>
      <c r="C3509" s="9"/>
      <c r="D3509" s="9"/>
      <c r="E3509" s="9"/>
      <c r="F3509" s="22"/>
      <c r="G3509" s="9"/>
    </row>
    <row r="3510" spans="1:7">
      <c r="A3510" s="9"/>
      <c r="B3510" s="9"/>
      <c r="C3510" s="9"/>
      <c r="D3510" s="9"/>
      <c r="E3510" s="9"/>
      <c r="F3510" s="22"/>
      <c r="G3510" s="9"/>
    </row>
    <row r="3511" spans="1:7">
      <c r="A3511" s="9"/>
      <c r="B3511" s="9"/>
      <c r="C3511" s="9"/>
      <c r="D3511" s="9"/>
      <c r="E3511" s="9"/>
      <c r="F3511" s="22"/>
      <c r="G3511" s="9"/>
    </row>
    <row r="3512" spans="1:7">
      <c r="A3512" s="9"/>
      <c r="B3512" s="9"/>
      <c r="C3512" s="9"/>
      <c r="D3512" s="9"/>
      <c r="E3512" s="9"/>
      <c r="F3512" s="22"/>
      <c r="G3512" s="9"/>
    </row>
    <row r="3513" spans="1:7">
      <c r="A3513" s="9"/>
      <c r="B3513" s="9"/>
      <c r="C3513" s="9"/>
      <c r="D3513" s="9"/>
      <c r="E3513" s="9"/>
      <c r="F3513" s="22"/>
      <c r="G3513" s="9"/>
    </row>
    <row r="3514" spans="1:7">
      <c r="A3514" s="9"/>
      <c r="B3514" s="9"/>
      <c r="C3514" s="9"/>
      <c r="D3514" s="9"/>
      <c r="E3514" s="9"/>
      <c r="F3514" s="22"/>
      <c r="G3514" s="9"/>
    </row>
    <row r="3515" spans="1:7">
      <c r="A3515" s="9"/>
      <c r="B3515" s="9"/>
      <c r="C3515" s="9"/>
      <c r="D3515" s="9"/>
      <c r="E3515" s="9"/>
      <c r="F3515" s="22"/>
      <c r="G3515" s="9"/>
    </row>
    <row r="3516" spans="1:7">
      <c r="A3516" s="9"/>
      <c r="B3516" s="9"/>
      <c r="C3516" s="9"/>
      <c r="D3516" s="9"/>
      <c r="E3516" s="9"/>
      <c r="F3516" s="22"/>
      <c r="G3516" s="9"/>
    </row>
    <row r="3517" spans="1:7">
      <c r="A3517" s="9"/>
      <c r="B3517" s="9"/>
      <c r="C3517" s="9"/>
      <c r="D3517" s="9"/>
      <c r="E3517" s="9"/>
      <c r="F3517" s="22"/>
      <c r="G3517" s="9"/>
    </row>
    <row r="3518" spans="1:7">
      <c r="A3518" s="9"/>
      <c r="B3518" s="9"/>
      <c r="C3518" s="9"/>
      <c r="D3518" s="9"/>
      <c r="E3518" s="9"/>
      <c r="F3518" s="22"/>
      <c r="G3518" s="9"/>
    </row>
    <row r="3519" spans="1:7">
      <c r="A3519" s="9"/>
      <c r="B3519" s="9"/>
      <c r="C3519" s="9"/>
      <c r="D3519" s="9"/>
      <c r="E3519" s="9"/>
      <c r="F3519" s="22"/>
      <c r="G3519" s="9"/>
    </row>
    <row r="3520" spans="1:7">
      <c r="A3520" s="9"/>
      <c r="B3520" s="9"/>
      <c r="C3520" s="9"/>
      <c r="D3520" s="9"/>
      <c r="E3520" s="9"/>
      <c r="F3520" s="22"/>
      <c r="G3520" s="9"/>
    </row>
    <row r="3521" spans="1:7">
      <c r="A3521" s="9"/>
      <c r="B3521" s="9"/>
      <c r="C3521" s="9"/>
      <c r="D3521" s="9"/>
      <c r="E3521" s="9"/>
      <c r="F3521" s="22"/>
      <c r="G3521" s="9"/>
    </row>
    <row r="3522" spans="1:7">
      <c r="A3522" s="9"/>
      <c r="B3522" s="9"/>
      <c r="C3522" s="9"/>
      <c r="D3522" s="9"/>
      <c r="E3522" s="9"/>
      <c r="F3522" s="22"/>
      <c r="G3522" s="9"/>
    </row>
    <row r="3523" spans="1:7">
      <c r="A3523" s="9"/>
      <c r="B3523" s="9"/>
      <c r="C3523" s="9"/>
      <c r="D3523" s="9"/>
      <c r="E3523" s="9"/>
      <c r="F3523" s="22"/>
      <c r="G3523" s="9"/>
    </row>
    <row r="3524" spans="1:7">
      <c r="A3524" s="9"/>
      <c r="B3524" s="9"/>
      <c r="C3524" s="9"/>
      <c r="D3524" s="9"/>
      <c r="E3524" s="9"/>
      <c r="F3524" s="22"/>
      <c r="G3524" s="9"/>
    </row>
    <row r="3525" spans="1:7">
      <c r="A3525" s="9"/>
      <c r="B3525" s="9"/>
      <c r="C3525" s="9"/>
      <c r="D3525" s="9"/>
      <c r="E3525" s="9"/>
      <c r="F3525" s="22"/>
      <c r="G3525" s="9"/>
    </row>
    <row r="3526" spans="1:7">
      <c r="A3526" s="9"/>
      <c r="B3526" s="9"/>
      <c r="C3526" s="9"/>
      <c r="D3526" s="9"/>
      <c r="E3526" s="9"/>
      <c r="F3526" s="22"/>
      <c r="G3526" s="9"/>
    </row>
    <row r="3527" spans="1:7">
      <c r="A3527" s="9"/>
      <c r="B3527" s="9"/>
      <c r="C3527" s="9"/>
      <c r="D3527" s="9"/>
      <c r="E3527" s="9"/>
      <c r="F3527" s="22"/>
      <c r="G3527" s="9"/>
    </row>
    <row r="3528" spans="1:7">
      <c r="A3528" s="9"/>
      <c r="B3528" s="9"/>
      <c r="C3528" s="9"/>
      <c r="D3528" s="9"/>
      <c r="E3528" s="9"/>
      <c r="F3528" s="22"/>
      <c r="G3528" s="9"/>
    </row>
    <row r="3529" spans="1:7">
      <c r="A3529" s="9"/>
      <c r="B3529" s="9"/>
      <c r="C3529" s="9"/>
      <c r="D3529" s="9"/>
      <c r="E3529" s="9"/>
      <c r="F3529" s="22"/>
      <c r="G3529" s="9"/>
    </row>
    <row r="3530" spans="1:7">
      <c r="A3530" s="9"/>
      <c r="B3530" s="9"/>
      <c r="C3530" s="9"/>
      <c r="D3530" s="9"/>
      <c r="E3530" s="9"/>
      <c r="F3530" s="22"/>
      <c r="G3530" s="9"/>
    </row>
    <row r="3531" spans="1:7">
      <c r="A3531" s="9"/>
      <c r="B3531" s="9"/>
      <c r="C3531" s="9"/>
      <c r="D3531" s="9"/>
      <c r="E3531" s="9"/>
      <c r="F3531" s="22"/>
      <c r="G3531" s="9"/>
    </row>
    <row r="3532" spans="1:7">
      <c r="A3532" s="9"/>
      <c r="B3532" s="9"/>
      <c r="C3532" s="9"/>
      <c r="D3532" s="9"/>
      <c r="E3532" s="9"/>
      <c r="F3532" s="22"/>
      <c r="G3532" s="9"/>
    </row>
    <row r="3533" spans="1:7">
      <c r="A3533" s="9"/>
      <c r="B3533" s="9"/>
      <c r="C3533" s="9"/>
      <c r="D3533" s="9"/>
      <c r="E3533" s="9"/>
      <c r="F3533" s="22"/>
      <c r="G3533" s="9"/>
    </row>
    <row r="3534" spans="1:7">
      <c r="A3534" s="9"/>
      <c r="B3534" s="9"/>
      <c r="C3534" s="9"/>
      <c r="D3534" s="9"/>
      <c r="E3534" s="9"/>
      <c r="F3534" s="22"/>
      <c r="G3534" s="9"/>
    </row>
    <row r="3535" spans="1:7">
      <c r="A3535" s="9"/>
      <c r="B3535" s="9"/>
      <c r="C3535" s="9"/>
      <c r="D3535" s="9"/>
      <c r="E3535" s="9"/>
      <c r="F3535" s="22"/>
      <c r="G3535" s="9"/>
    </row>
    <row r="3536" spans="1:7">
      <c r="A3536" s="9"/>
      <c r="B3536" s="9"/>
      <c r="C3536" s="9"/>
      <c r="D3536" s="9"/>
      <c r="E3536" s="9"/>
      <c r="F3536" s="22"/>
      <c r="G3536" s="9"/>
    </row>
    <row r="3537" spans="1:7">
      <c r="A3537" s="9"/>
      <c r="B3537" s="9"/>
      <c r="C3537" s="9"/>
      <c r="D3537" s="9"/>
      <c r="E3537" s="9"/>
      <c r="F3537" s="22"/>
      <c r="G3537" s="9"/>
    </row>
    <row r="3538" spans="1:7">
      <c r="A3538" s="9"/>
      <c r="B3538" s="9"/>
      <c r="C3538" s="9"/>
      <c r="D3538" s="9"/>
      <c r="E3538" s="9"/>
      <c r="F3538" s="22"/>
      <c r="G3538" s="9"/>
    </row>
    <row r="3539" spans="1:7">
      <c r="A3539" s="9"/>
      <c r="B3539" s="9"/>
      <c r="C3539" s="9"/>
      <c r="D3539" s="9"/>
      <c r="E3539" s="9"/>
      <c r="F3539" s="22"/>
      <c r="G3539" s="9"/>
    </row>
    <row r="3540" spans="1:7">
      <c r="A3540" s="9"/>
      <c r="B3540" s="9"/>
      <c r="C3540" s="9"/>
      <c r="D3540" s="9"/>
      <c r="E3540" s="9"/>
      <c r="F3540" s="22"/>
      <c r="G3540" s="9"/>
    </row>
    <row r="3541" spans="1:7">
      <c r="A3541" s="9"/>
      <c r="B3541" s="9"/>
      <c r="C3541" s="9"/>
      <c r="D3541" s="9"/>
      <c r="E3541" s="9"/>
      <c r="F3541" s="22"/>
      <c r="G3541" s="9"/>
    </row>
    <row r="3542" spans="1:7">
      <c r="A3542" s="9"/>
      <c r="B3542" s="9"/>
      <c r="C3542" s="9"/>
      <c r="D3542" s="9"/>
      <c r="E3542" s="9"/>
      <c r="F3542" s="22"/>
      <c r="G3542" s="9"/>
    </row>
    <row r="3543" spans="1:7">
      <c r="A3543" s="9"/>
      <c r="B3543" s="9"/>
      <c r="C3543" s="9"/>
      <c r="D3543" s="9"/>
      <c r="E3543" s="9"/>
      <c r="F3543" s="22"/>
      <c r="G3543" s="9"/>
    </row>
    <row r="3544" spans="1:7">
      <c r="A3544" s="9"/>
      <c r="B3544" s="9"/>
      <c r="C3544" s="9"/>
      <c r="D3544" s="9"/>
      <c r="E3544" s="9"/>
      <c r="F3544" s="22"/>
      <c r="G3544" s="9"/>
    </row>
    <row r="3545" spans="1:7">
      <c r="A3545" s="9"/>
      <c r="B3545" s="9"/>
      <c r="C3545" s="9"/>
      <c r="D3545" s="9"/>
      <c r="E3545" s="9"/>
      <c r="F3545" s="22"/>
      <c r="G3545" s="9"/>
    </row>
    <row r="3546" spans="1:7">
      <c r="A3546" s="9"/>
      <c r="B3546" s="9"/>
      <c r="C3546" s="9"/>
      <c r="D3546" s="9"/>
      <c r="E3546" s="9"/>
      <c r="F3546" s="22"/>
      <c r="G3546" s="9"/>
    </row>
    <row r="3547" spans="1:7">
      <c r="A3547" s="9"/>
      <c r="B3547" s="9"/>
      <c r="C3547" s="9"/>
      <c r="D3547" s="9"/>
      <c r="E3547" s="9"/>
      <c r="F3547" s="22"/>
      <c r="G3547" s="9"/>
    </row>
    <row r="3548" spans="1:7">
      <c r="A3548" s="9"/>
      <c r="B3548" s="9"/>
      <c r="C3548" s="9"/>
      <c r="D3548" s="9"/>
      <c r="E3548" s="9"/>
      <c r="F3548" s="22"/>
      <c r="G3548" s="9"/>
    </row>
    <row r="3549" spans="1:7">
      <c r="A3549" s="9"/>
      <c r="B3549" s="9"/>
      <c r="C3549" s="9"/>
      <c r="D3549" s="9"/>
      <c r="E3549" s="9"/>
      <c r="F3549" s="22"/>
      <c r="G3549" s="9"/>
    </row>
    <row r="3550" spans="1:7">
      <c r="A3550" s="9"/>
      <c r="B3550" s="9"/>
      <c r="C3550" s="9"/>
      <c r="D3550" s="9"/>
      <c r="E3550" s="9"/>
      <c r="F3550" s="22"/>
      <c r="G3550" s="9"/>
    </row>
    <row r="3551" spans="1:7">
      <c r="A3551" s="9"/>
      <c r="B3551" s="9"/>
      <c r="C3551" s="9"/>
      <c r="D3551" s="9"/>
      <c r="E3551" s="9"/>
      <c r="F3551" s="22"/>
      <c r="G3551" s="9"/>
    </row>
    <row r="3552" spans="1:7">
      <c r="A3552" s="9"/>
      <c r="B3552" s="9"/>
      <c r="C3552" s="9"/>
      <c r="D3552" s="9"/>
      <c r="E3552" s="9"/>
      <c r="F3552" s="22"/>
      <c r="G3552" s="9"/>
    </row>
    <row r="3553" spans="1:7">
      <c r="A3553" s="9"/>
      <c r="B3553" s="9"/>
      <c r="C3553" s="9"/>
      <c r="D3553" s="9"/>
      <c r="E3553" s="9"/>
      <c r="F3553" s="22"/>
      <c r="G3553" s="9"/>
    </row>
    <row r="3554" spans="1:7">
      <c r="A3554" s="9"/>
      <c r="B3554" s="9"/>
      <c r="C3554" s="9"/>
      <c r="D3554" s="9"/>
      <c r="E3554" s="9"/>
      <c r="F3554" s="22"/>
      <c r="G3554" s="9"/>
    </row>
    <row r="3555" spans="1:7">
      <c r="A3555" s="9"/>
      <c r="B3555" s="9"/>
      <c r="C3555" s="9"/>
      <c r="D3555" s="9"/>
      <c r="E3555" s="9"/>
      <c r="F3555" s="22"/>
      <c r="G3555" s="9"/>
    </row>
    <row r="3556" spans="1:7">
      <c r="A3556" s="9"/>
      <c r="B3556" s="9"/>
      <c r="C3556" s="9"/>
      <c r="D3556" s="9"/>
      <c r="E3556" s="9"/>
      <c r="F3556" s="22"/>
      <c r="G3556" s="9"/>
    </row>
    <row r="3557" spans="1:7">
      <c r="A3557" s="9"/>
      <c r="B3557" s="9"/>
      <c r="C3557" s="9"/>
      <c r="D3557" s="9"/>
      <c r="E3557" s="9"/>
      <c r="F3557" s="22"/>
      <c r="G3557" s="9"/>
    </row>
    <row r="3558" spans="1:7">
      <c r="A3558" s="9"/>
      <c r="B3558" s="9"/>
      <c r="C3558" s="9"/>
      <c r="D3558" s="9"/>
      <c r="E3558" s="9"/>
      <c r="F3558" s="22"/>
      <c r="G3558" s="9"/>
    </row>
    <row r="3559" spans="1:7">
      <c r="A3559" s="9"/>
      <c r="B3559" s="9"/>
      <c r="C3559" s="9"/>
      <c r="D3559" s="9"/>
      <c r="E3559" s="9"/>
      <c r="F3559" s="22"/>
      <c r="G3559" s="9"/>
    </row>
    <row r="3560" spans="1:7">
      <c r="A3560" s="9"/>
      <c r="B3560" s="9"/>
      <c r="C3560" s="9"/>
      <c r="D3560" s="9"/>
      <c r="E3560" s="9"/>
      <c r="F3560" s="22"/>
      <c r="G3560" s="9"/>
    </row>
    <row r="3561" spans="1:7">
      <c r="A3561" s="9"/>
      <c r="B3561" s="9"/>
      <c r="C3561" s="9"/>
      <c r="D3561" s="9"/>
      <c r="E3561" s="9"/>
      <c r="F3561" s="22"/>
      <c r="G3561" s="9"/>
    </row>
    <row r="3562" spans="1:7">
      <c r="A3562" s="9"/>
      <c r="B3562" s="9"/>
      <c r="C3562" s="9"/>
      <c r="D3562" s="9"/>
      <c r="E3562" s="9"/>
      <c r="F3562" s="22"/>
      <c r="G3562" s="9"/>
    </row>
    <row r="3563" spans="1:7">
      <c r="A3563" s="9"/>
      <c r="B3563" s="9"/>
      <c r="C3563" s="9"/>
      <c r="D3563" s="9"/>
      <c r="E3563" s="9"/>
      <c r="F3563" s="22"/>
      <c r="G3563" s="9"/>
    </row>
    <row r="3564" spans="1:7">
      <c r="A3564" s="9"/>
      <c r="B3564" s="9"/>
      <c r="C3564" s="9"/>
      <c r="D3564" s="9"/>
      <c r="E3564" s="9"/>
      <c r="F3564" s="22"/>
      <c r="G3564" s="9"/>
    </row>
    <row r="3565" spans="1:7">
      <c r="A3565" s="9"/>
      <c r="B3565" s="9"/>
      <c r="C3565" s="9"/>
      <c r="D3565" s="9"/>
      <c r="E3565" s="9"/>
      <c r="F3565" s="22"/>
      <c r="G3565" s="9"/>
    </row>
    <row r="3566" spans="1:7">
      <c r="A3566" s="9"/>
      <c r="B3566" s="9"/>
      <c r="C3566" s="9"/>
      <c r="D3566" s="9"/>
      <c r="E3566" s="9"/>
      <c r="F3566" s="22"/>
      <c r="G3566" s="9"/>
    </row>
    <row r="3567" spans="1:7">
      <c r="A3567" s="9"/>
      <c r="B3567" s="9"/>
      <c r="C3567" s="9"/>
      <c r="D3567" s="9"/>
      <c r="E3567" s="9"/>
      <c r="F3567" s="22"/>
      <c r="G3567" s="9"/>
    </row>
    <row r="3568" spans="1:7">
      <c r="A3568" s="9"/>
      <c r="B3568" s="9"/>
      <c r="C3568" s="9"/>
      <c r="D3568" s="9"/>
      <c r="E3568" s="9"/>
      <c r="F3568" s="22"/>
      <c r="G3568" s="9"/>
    </row>
    <row r="3569" spans="1:7">
      <c r="A3569" s="9"/>
      <c r="B3569" s="9"/>
      <c r="C3569" s="9"/>
      <c r="D3569" s="9"/>
      <c r="E3569" s="9"/>
      <c r="F3569" s="22"/>
      <c r="G3569" s="9"/>
    </row>
    <row r="3570" spans="1:7">
      <c r="A3570" s="9"/>
      <c r="B3570" s="9"/>
      <c r="C3570" s="9"/>
      <c r="D3570" s="9"/>
      <c r="E3570" s="9"/>
      <c r="F3570" s="22"/>
      <c r="G3570" s="9"/>
    </row>
    <row r="3571" spans="1:7">
      <c r="A3571" s="9"/>
      <c r="B3571" s="9"/>
      <c r="C3571" s="9"/>
      <c r="D3571" s="9"/>
      <c r="E3571" s="9"/>
      <c r="F3571" s="22"/>
      <c r="G3571" s="9"/>
    </row>
    <row r="3572" spans="1:7">
      <c r="A3572" s="9"/>
      <c r="B3572" s="9"/>
      <c r="C3572" s="9"/>
      <c r="D3572" s="9"/>
      <c r="E3572" s="9"/>
      <c r="F3572" s="22"/>
      <c r="G3572" s="9"/>
    </row>
    <row r="3573" spans="1:7">
      <c r="A3573" s="9"/>
      <c r="B3573" s="9"/>
      <c r="C3573" s="9"/>
      <c r="D3573" s="9"/>
      <c r="E3573" s="9"/>
      <c r="F3573" s="22"/>
      <c r="G3573" s="9"/>
    </row>
    <row r="3574" spans="1:7">
      <c r="A3574" s="9"/>
      <c r="B3574" s="9"/>
      <c r="C3574" s="9"/>
      <c r="D3574" s="9"/>
      <c r="E3574" s="9"/>
      <c r="F3574" s="22"/>
      <c r="G3574" s="9"/>
    </row>
    <row r="3575" spans="1:7">
      <c r="A3575" s="9"/>
      <c r="B3575" s="9"/>
      <c r="C3575" s="9"/>
      <c r="D3575" s="9"/>
      <c r="E3575" s="9"/>
      <c r="F3575" s="22"/>
      <c r="G3575" s="9"/>
    </row>
    <row r="3576" spans="1:7">
      <c r="A3576" s="9"/>
      <c r="B3576" s="9"/>
      <c r="C3576" s="9"/>
      <c r="D3576" s="9"/>
      <c r="E3576" s="9"/>
      <c r="F3576" s="22"/>
      <c r="G3576" s="9"/>
    </row>
    <row r="3577" spans="1:7">
      <c r="A3577" s="9"/>
      <c r="B3577" s="9"/>
      <c r="C3577" s="9"/>
      <c r="D3577" s="9"/>
      <c r="E3577" s="9"/>
      <c r="F3577" s="22"/>
      <c r="G3577" s="9"/>
    </row>
    <row r="3578" spans="1:7">
      <c r="A3578" s="9"/>
      <c r="B3578" s="9"/>
      <c r="C3578" s="9"/>
      <c r="D3578" s="9"/>
      <c r="E3578" s="9"/>
      <c r="F3578" s="22"/>
      <c r="G3578" s="9"/>
    </row>
    <row r="3579" spans="1:7">
      <c r="A3579" s="9"/>
      <c r="B3579" s="9"/>
      <c r="C3579" s="9"/>
      <c r="D3579" s="9"/>
      <c r="E3579" s="9"/>
      <c r="F3579" s="22"/>
      <c r="G3579" s="9"/>
    </row>
    <row r="3580" spans="1:7">
      <c r="A3580" s="9"/>
      <c r="B3580" s="9"/>
      <c r="C3580" s="9"/>
      <c r="D3580" s="9"/>
      <c r="E3580" s="9"/>
      <c r="F3580" s="22"/>
      <c r="G3580" s="9"/>
    </row>
    <row r="3581" spans="1:7">
      <c r="A3581" s="9"/>
      <c r="B3581" s="9"/>
      <c r="C3581" s="9"/>
      <c r="D3581" s="9"/>
      <c r="E3581" s="9"/>
      <c r="F3581" s="22"/>
      <c r="G3581" s="9"/>
    </row>
    <row r="3582" spans="1:7">
      <c r="A3582" s="9"/>
      <c r="B3582" s="9"/>
      <c r="C3582" s="9"/>
      <c r="D3582" s="9"/>
      <c r="E3582" s="9"/>
      <c r="F3582" s="22"/>
      <c r="G3582" s="9"/>
    </row>
    <row r="3583" spans="1:7">
      <c r="A3583" s="9"/>
      <c r="B3583" s="9"/>
      <c r="C3583" s="9"/>
      <c r="D3583" s="9"/>
      <c r="E3583" s="9"/>
      <c r="F3583" s="22"/>
      <c r="G3583" s="9"/>
    </row>
    <row r="3584" spans="1:7">
      <c r="A3584" s="9"/>
      <c r="B3584" s="9"/>
      <c r="C3584" s="9"/>
      <c r="D3584" s="9"/>
      <c r="E3584" s="9"/>
      <c r="F3584" s="22"/>
      <c r="G3584" s="9"/>
    </row>
    <row r="3585" spans="1:7">
      <c r="A3585" s="9"/>
      <c r="B3585" s="9"/>
      <c r="C3585" s="9"/>
      <c r="D3585" s="9"/>
      <c r="E3585" s="9"/>
      <c r="F3585" s="22"/>
      <c r="G3585" s="9"/>
    </row>
    <row r="3586" spans="1:7">
      <c r="A3586" s="9"/>
      <c r="B3586" s="9"/>
      <c r="C3586" s="9"/>
      <c r="D3586" s="9"/>
      <c r="E3586" s="9"/>
      <c r="F3586" s="22"/>
      <c r="G3586" s="9"/>
    </row>
    <row r="3587" spans="1:7">
      <c r="A3587" s="9"/>
      <c r="B3587" s="9"/>
      <c r="C3587" s="9"/>
      <c r="D3587" s="9"/>
      <c r="E3587" s="9"/>
      <c r="F3587" s="22"/>
      <c r="G3587" s="9"/>
    </row>
    <row r="3588" spans="1:7">
      <c r="A3588" s="9"/>
      <c r="B3588" s="9"/>
      <c r="C3588" s="9"/>
      <c r="D3588" s="9"/>
      <c r="E3588" s="9"/>
      <c r="F3588" s="22"/>
      <c r="G3588" s="9"/>
    </row>
    <row r="3589" spans="1:7">
      <c r="A3589" s="9"/>
      <c r="B3589" s="9"/>
      <c r="C3589" s="9"/>
      <c r="D3589" s="9"/>
      <c r="E3589" s="9"/>
      <c r="F3589" s="22"/>
      <c r="G3589" s="9"/>
    </row>
    <row r="3590" spans="1:7">
      <c r="A3590" s="9"/>
      <c r="B3590" s="9"/>
      <c r="C3590" s="9"/>
      <c r="D3590" s="9"/>
      <c r="E3590" s="9"/>
      <c r="F3590" s="22"/>
      <c r="G3590" s="9"/>
    </row>
    <row r="3591" spans="1:7">
      <c r="A3591" s="9"/>
      <c r="B3591" s="9"/>
      <c r="C3591" s="9"/>
      <c r="D3591" s="9"/>
      <c r="E3591" s="9"/>
      <c r="F3591" s="22"/>
      <c r="G3591" s="9"/>
    </row>
    <row r="3592" spans="1:7">
      <c r="A3592" s="9"/>
      <c r="B3592" s="9"/>
      <c r="C3592" s="9"/>
      <c r="D3592" s="9"/>
      <c r="E3592" s="9"/>
      <c r="F3592" s="22"/>
      <c r="G3592" s="9"/>
    </row>
    <row r="3593" spans="1:7">
      <c r="A3593" s="9"/>
      <c r="B3593" s="9"/>
      <c r="C3593" s="9"/>
      <c r="D3593" s="9"/>
      <c r="E3593" s="9"/>
      <c r="F3593" s="22"/>
      <c r="G3593" s="9"/>
    </row>
    <row r="3594" spans="1:7">
      <c r="A3594" s="9"/>
      <c r="B3594" s="9"/>
      <c r="C3594" s="9"/>
      <c r="D3594" s="9"/>
      <c r="E3594" s="9"/>
      <c r="F3594" s="22"/>
      <c r="G3594" s="9"/>
    </row>
    <row r="3595" spans="1:7">
      <c r="A3595" s="9"/>
      <c r="B3595" s="9"/>
      <c r="C3595" s="9"/>
      <c r="D3595" s="9"/>
      <c r="E3595" s="9"/>
      <c r="F3595" s="22"/>
      <c r="G3595" s="9"/>
    </row>
    <row r="3596" spans="1:7">
      <c r="A3596" s="9"/>
      <c r="B3596" s="9"/>
      <c r="C3596" s="9"/>
      <c r="D3596" s="9"/>
      <c r="E3596" s="9"/>
      <c r="F3596" s="22"/>
      <c r="G3596" s="9"/>
    </row>
    <row r="3597" spans="1:7">
      <c r="A3597" s="9"/>
      <c r="B3597" s="9"/>
      <c r="C3597" s="9"/>
      <c r="D3597" s="9"/>
      <c r="E3597" s="9"/>
      <c r="F3597" s="22"/>
      <c r="G3597" s="9"/>
    </row>
    <row r="3598" spans="1:7">
      <c r="A3598" s="9"/>
      <c r="B3598" s="9"/>
      <c r="C3598" s="9"/>
      <c r="D3598" s="9"/>
      <c r="E3598" s="9"/>
      <c r="F3598" s="22"/>
      <c r="G3598" s="9"/>
    </row>
    <row r="3599" spans="1:7">
      <c r="A3599" s="9"/>
      <c r="B3599" s="9"/>
      <c r="C3599" s="9"/>
      <c r="D3599" s="9"/>
      <c r="E3599" s="9"/>
      <c r="F3599" s="22"/>
      <c r="G3599" s="9"/>
    </row>
    <row r="3600" spans="1:7">
      <c r="A3600" s="9"/>
      <c r="B3600" s="9"/>
      <c r="C3600" s="9"/>
      <c r="D3600" s="9"/>
      <c r="E3600" s="9"/>
      <c r="F3600" s="22"/>
      <c r="G3600" s="9"/>
    </row>
    <row r="3601" spans="1:7">
      <c r="A3601" s="9"/>
      <c r="B3601" s="9"/>
      <c r="C3601" s="9"/>
      <c r="D3601" s="9"/>
      <c r="E3601" s="9"/>
      <c r="F3601" s="22"/>
      <c r="G3601" s="9"/>
    </row>
    <row r="3602" spans="1:7">
      <c r="A3602" s="9"/>
      <c r="B3602" s="9"/>
      <c r="C3602" s="9"/>
      <c r="D3602" s="9"/>
      <c r="E3602" s="9"/>
      <c r="F3602" s="22"/>
      <c r="G3602" s="9"/>
    </row>
    <row r="3603" spans="1:7">
      <c r="A3603" s="9"/>
      <c r="B3603" s="9"/>
      <c r="C3603" s="9"/>
      <c r="D3603" s="9"/>
      <c r="E3603" s="9"/>
      <c r="F3603" s="22"/>
      <c r="G3603" s="9"/>
    </row>
    <row r="3604" spans="1:7">
      <c r="A3604" s="9"/>
      <c r="B3604" s="9"/>
      <c r="C3604" s="9"/>
      <c r="D3604" s="9"/>
      <c r="E3604" s="9"/>
      <c r="F3604" s="22"/>
      <c r="G3604" s="9"/>
    </row>
    <row r="3605" spans="1:7">
      <c r="A3605" s="9"/>
      <c r="B3605" s="9"/>
      <c r="C3605" s="9"/>
      <c r="D3605" s="9"/>
      <c r="E3605" s="9"/>
      <c r="F3605" s="22"/>
      <c r="G3605" s="9"/>
    </row>
    <row r="3606" spans="1:7">
      <c r="A3606" s="9"/>
      <c r="B3606" s="9"/>
      <c r="C3606" s="9"/>
      <c r="D3606" s="9"/>
      <c r="E3606" s="9"/>
      <c r="F3606" s="22"/>
      <c r="G3606" s="9"/>
    </row>
    <row r="3607" spans="1:7">
      <c r="A3607" s="9"/>
      <c r="B3607" s="9"/>
      <c r="C3607" s="9"/>
      <c r="D3607" s="9"/>
      <c r="E3607" s="9"/>
      <c r="F3607" s="22"/>
      <c r="G3607" s="9"/>
    </row>
    <row r="3608" spans="1:7">
      <c r="A3608" s="9"/>
      <c r="B3608" s="9"/>
      <c r="C3608" s="9"/>
      <c r="D3608" s="9"/>
      <c r="E3608" s="9"/>
      <c r="F3608" s="22"/>
      <c r="G3608" s="9"/>
    </row>
    <row r="3609" spans="1:7">
      <c r="A3609" s="9"/>
      <c r="B3609" s="9"/>
      <c r="C3609" s="9"/>
      <c r="D3609" s="9"/>
      <c r="E3609" s="9"/>
      <c r="F3609" s="22"/>
      <c r="G3609" s="9"/>
    </row>
    <row r="3610" spans="1:7">
      <c r="A3610" s="9"/>
      <c r="B3610" s="9"/>
      <c r="C3610" s="9"/>
      <c r="D3610" s="9"/>
      <c r="E3610" s="9"/>
      <c r="F3610" s="22"/>
      <c r="G3610" s="9"/>
    </row>
    <row r="3611" spans="1:7">
      <c r="A3611" s="9"/>
      <c r="B3611" s="9"/>
      <c r="C3611" s="9"/>
      <c r="D3611" s="9"/>
      <c r="E3611" s="9"/>
      <c r="F3611" s="22"/>
      <c r="G3611" s="9"/>
    </row>
    <row r="3612" spans="1:7">
      <c r="A3612" s="9"/>
      <c r="B3612" s="9"/>
      <c r="C3612" s="9"/>
      <c r="D3612" s="9"/>
      <c r="E3612" s="9"/>
      <c r="F3612" s="22"/>
      <c r="G3612" s="9"/>
    </row>
    <row r="3613" spans="1:7">
      <c r="A3613" s="9"/>
      <c r="B3613" s="9"/>
      <c r="C3613" s="9"/>
      <c r="D3613" s="9"/>
      <c r="E3613" s="9"/>
      <c r="F3613" s="22"/>
      <c r="G3613" s="9"/>
    </row>
    <row r="3614" spans="1:7">
      <c r="A3614" s="9"/>
      <c r="B3614" s="9"/>
      <c r="C3614" s="9"/>
      <c r="D3614" s="9"/>
      <c r="E3614" s="9"/>
      <c r="F3614" s="22"/>
      <c r="G3614" s="9"/>
    </row>
    <row r="3615" spans="1:7">
      <c r="A3615" s="9"/>
      <c r="B3615" s="9"/>
      <c r="C3615" s="9"/>
      <c r="D3615" s="9"/>
      <c r="E3615" s="9"/>
      <c r="F3615" s="22"/>
      <c r="G3615" s="9"/>
    </row>
    <row r="3616" spans="1:7">
      <c r="A3616" s="9"/>
      <c r="B3616" s="9"/>
      <c r="C3616" s="9"/>
      <c r="D3616" s="9"/>
      <c r="E3616" s="9"/>
      <c r="F3616" s="22"/>
      <c r="G3616" s="9"/>
    </row>
    <row r="3617" spans="1:7">
      <c r="A3617" s="9"/>
      <c r="B3617" s="9"/>
      <c r="C3617" s="9"/>
      <c r="D3617" s="9"/>
      <c r="E3617" s="9"/>
      <c r="F3617" s="22"/>
      <c r="G3617" s="9"/>
    </row>
    <row r="3618" spans="1:7">
      <c r="A3618" s="9"/>
      <c r="B3618" s="9"/>
      <c r="C3618" s="9"/>
      <c r="D3618" s="9"/>
      <c r="E3618" s="9"/>
      <c r="F3618" s="22"/>
      <c r="G3618" s="9"/>
    </row>
    <row r="3619" spans="1:7">
      <c r="A3619" s="9"/>
      <c r="B3619" s="9"/>
      <c r="C3619" s="9"/>
      <c r="D3619" s="9"/>
      <c r="E3619" s="9"/>
      <c r="F3619" s="22"/>
      <c r="G3619" s="9"/>
    </row>
    <row r="3620" spans="1:7">
      <c r="A3620" s="9"/>
      <c r="B3620" s="9"/>
      <c r="C3620" s="9"/>
      <c r="D3620" s="9"/>
      <c r="E3620" s="9"/>
      <c r="F3620" s="22"/>
      <c r="G3620" s="9"/>
    </row>
    <row r="3621" spans="1:7">
      <c r="A3621" s="9"/>
      <c r="B3621" s="9"/>
      <c r="C3621" s="9"/>
      <c r="D3621" s="9"/>
      <c r="E3621" s="9"/>
      <c r="F3621" s="22"/>
      <c r="G3621" s="9"/>
    </row>
    <row r="3622" spans="1:7">
      <c r="A3622" s="9"/>
      <c r="B3622" s="9"/>
      <c r="C3622" s="9"/>
      <c r="D3622" s="9"/>
      <c r="E3622" s="9"/>
      <c r="F3622" s="22"/>
      <c r="G3622" s="9"/>
    </row>
    <row r="3623" spans="1:7">
      <c r="A3623" s="9"/>
      <c r="B3623" s="9"/>
      <c r="C3623" s="9"/>
      <c r="D3623" s="9"/>
      <c r="E3623" s="9"/>
      <c r="F3623" s="22"/>
      <c r="G3623" s="9"/>
    </row>
    <row r="3624" spans="1:7">
      <c r="A3624" s="9"/>
      <c r="B3624" s="9"/>
      <c r="C3624" s="9"/>
      <c r="D3624" s="9"/>
      <c r="E3624" s="9"/>
      <c r="F3624" s="22"/>
      <c r="G3624" s="9"/>
    </row>
    <row r="3625" spans="1:7">
      <c r="A3625" s="9"/>
      <c r="B3625" s="9"/>
      <c r="C3625" s="9"/>
      <c r="D3625" s="9"/>
      <c r="E3625" s="9"/>
      <c r="F3625" s="22"/>
      <c r="G3625" s="9"/>
    </row>
    <row r="3626" spans="1:7">
      <c r="A3626" s="9"/>
      <c r="B3626" s="9"/>
      <c r="C3626" s="9"/>
      <c r="D3626" s="9"/>
      <c r="E3626" s="9"/>
      <c r="F3626" s="22"/>
      <c r="G3626" s="9"/>
    </row>
    <row r="3627" spans="1:7">
      <c r="A3627" s="9"/>
      <c r="B3627" s="9"/>
      <c r="C3627" s="9"/>
      <c r="D3627" s="9"/>
      <c r="E3627" s="9"/>
      <c r="F3627" s="22"/>
      <c r="G3627" s="9"/>
    </row>
    <row r="3628" spans="1:7">
      <c r="A3628" s="9"/>
      <c r="B3628" s="9"/>
      <c r="C3628" s="9"/>
      <c r="D3628" s="9"/>
      <c r="E3628" s="9"/>
      <c r="F3628" s="22"/>
      <c r="G3628" s="9"/>
    </row>
    <row r="3629" spans="1:7">
      <c r="A3629" s="9"/>
      <c r="B3629" s="9"/>
      <c r="C3629" s="9"/>
      <c r="D3629" s="9"/>
      <c r="E3629" s="9"/>
      <c r="F3629" s="22"/>
      <c r="G3629" s="9"/>
    </row>
    <row r="3630" spans="1:7">
      <c r="A3630" s="9"/>
      <c r="B3630" s="9"/>
      <c r="C3630" s="9"/>
      <c r="D3630" s="9"/>
      <c r="E3630" s="9"/>
      <c r="F3630" s="22"/>
      <c r="G3630" s="9"/>
    </row>
    <row r="3631" spans="1:7">
      <c r="A3631" s="9"/>
      <c r="B3631" s="9"/>
      <c r="C3631" s="9"/>
      <c r="D3631" s="9"/>
      <c r="E3631" s="9"/>
      <c r="F3631" s="22"/>
      <c r="G3631" s="9"/>
    </row>
    <row r="3632" spans="1:7">
      <c r="A3632" s="9"/>
      <c r="B3632" s="9"/>
      <c r="C3632" s="9"/>
      <c r="D3632" s="9"/>
      <c r="E3632" s="9"/>
      <c r="F3632" s="22"/>
      <c r="G3632" s="9"/>
    </row>
    <row r="3633" spans="1:7">
      <c r="A3633" s="9"/>
      <c r="B3633" s="9"/>
      <c r="C3633" s="9"/>
      <c r="D3633" s="9"/>
      <c r="E3633" s="9"/>
      <c r="F3633" s="22"/>
      <c r="G3633" s="9"/>
    </row>
    <row r="3634" spans="1:7">
      <c r="A3634" s="9"/>
      <c r="B3634" s="9"/>
      <c r="C3634" s="9"/>
      <c r="D3634" s="9"/>
      <c r="E3634" s="9"/>
      <c r="F3634" s="22"/>
      <c r="G3634" s="9"/>
    </row>
    <row r="3635" spans="1:7">
      <c r="A3635" s="9"/>
      <c r="B3635" s="9"/>
      <c r="C3635" s="9"/>
      <c r="D3635" s="9"/>
      <c r="E3635" s="9"/>
      <c r="F3635" s="22"/>
      <c r="G3635" s="9"/>
    </row>
    <row r="3636" spans="1:7">
      <c r="A3636" s="9"/>
      <c r="B3636" s="9"/>
      <c r="C3636" s="9"/>
      <c r="D3636" s="9"/>
      <c r="E3636" s="9"/>
      <c r="F3636" s="22"/>
      <c r="G3636" s="9"/>
    </row>
    <row r="3637" spans="1:7">
      <c r="A3637" s="9"/>
      <c r="B3637" s="9"/>
      <c r="C3637" s="9"/>
      <c r="D3637" s="9"/>
      <c r="E3637" s="9"/>
      <c r="F3637" s="22"/>
      <c r="G3637" s="9"/>
    </row>
    <row r="3638" spans="1:7">
      <c r="A3638" s="9"/>
      <c r="B3638" s="9"/>
      <c r="C3638" s="9"/>
      <c r="D3638" s="9"/>
      <c r="E3638" s="9"/>
      <c r="F3638" s="22"/>
      <c r="G3638" s="9"/>
    </row>
    <row r="3639" spans="1:7">
      <c r="A3639" s="9"/>
      <c r="B3639" s="9"/>
      <c r="C3639" s="9"/>
      <c r="D3639" s="9"/>
      <c r="E3639" s="9"/>
      <c r="F3639" s="22"/>
      <c r="G3639" s="9"/>
    </row>
    <row r="3640" spans="1:7">
      <c r="A3640" s="9"/>
      <c r="B3640" s="9"/>
      <c r="C3640" s="9"/>
      <c r="D3640" s="9"/>
      <c r="E3640" s="9"/>
      <c r="F3640" s="22"/>
      <c r="G3640" s="9"/>
    </row>
    <row r="3641" spans="1:7">
      <c r="A3641" s="9"/>
      <c r="B3641" s="9"/>
      <c r="C3641" s="9"/>
      <c r="D3641" s="9"/>
      <c r="E3641" s="9"/>
      <c r="F3641" s="22"/>
      <c r="G3641" s="9"/>
    </row>
    <row r="3642" spans="1:7">
      <c r="A3642" s="9"/>
      <c r="B3642" s="9"/>
      <c r="C3642" s="9"/>
      <c r="D3642" s="9"/>
      <c r="E3642" s="9"/>
      <c r="F3642" s="22"/>
      <c r="G3642" s="9"/>
    </row>
    <row r="3643" spans="1:7">
      <c r="A3643" s="9"/>
      <c r="B3643" s="9"/>
      <c r="C3643" s="9"/>
      <c r="D3643" s="9"/>
      <c r="E3643" s="9"/>
      <c r="F3643" s="22"/>
      <c r="G3643" s="9"/>
    </row>
    <row r="3644" spans="1:7">
      <c r="A3644" s="9"/>
      <c r="B3644" s="9"/>
      <c r="C3644" s="9"/>
      <c r="D3644" s="9"/>
      <c r="E3644" s="9"/>
      <c r="F3644" s="22"/>
      <c r="G3644" s="9"/>
    </row>
    <row r="3645" spans="1:7">
      <c r="A3645" s="9"/>
      <c r="B3645" s="9"/>
      <c r="C3645" s="9"/>
      <c r="D3645" s="9"/>
      <c r="E3645" s="9"/>
      <c r="F3645" s="22"/>
      <c r="G3645" s="9"/>
    </row>
    <row r="3646" spans="1:7">
      <c r="A3646" s="9"/>
      <c r="B3646" s="9"/>
      <c r="C3646" s="9"/>
      <c r="D3646" s="9"/>
      <c r="E3646" s="9"/>
      <c r="F3646" s="22"/>
      <c r="G3646" s="9"/>
    </row>
    <row r="3647" spans="1:7">
      <c r="A3647" s="9"/>
      <c r="B3647" s="9"/>
      <c r="C3647" s="9"/>
      <c r="D3647" s="9"/>
      <c r="E3647" s="9"/>
      <c r="F3647" s="22"/>
      <c r="G3647" s="9"/>
    </row>
    <row r="3648" spans="1:7">
      <c r="A3648" s="9"/>
      <c r="B3648" s="9"/>
      <c r="C3648" s="9"/>
      <c r="D3648" s="9"/>
      <c r="E3648" s="9"/>
      <c r="F3648" s="22"/>
      <c r="G3648" s="9"/>
    </row>
    <row r="3649" spans="1:7">
      <c r="A3649" s="9"/>
      <c r="B3649" s="9"/>
      <c r="C3649" s="9"/>
      <c r="D3649" s="9"/>
      <c r="E3649" s="9"/>
      <c r="F3649" s="22"/>
      <c r="G3649" s="9"/>
    </row>
    <row r="3650" spans="1:7">
      <c r="A3650" s="9"/>
      <c r="B3650" s="9"/>
      <c r="C3650" s="9"/>
      <c r="D3650" s="9"/>
      <c r="E3650" s="9"/>
      <c r="F3650" s="22"/>
      <c r="G3650" s="9"/>
    </row>
    <row r="3651" spans="1:7">
      <c r="A3651" s="9"/>
      <c r="B3651" s="9"/>
      <c r="C3651" s="9"/>
      <c r="D3651" s="9"/>
      <c r="E3651" s="9"/>
      <c r="F3651" s="22"/>
      <c r="G3651" s="9"/>
    </row>
    <row r="3652" spans="1:7">
      <c r="A3652" s="9"/>
      <c r="B3652" s="9"/>
      <c r="C3652" s="9"/>
      <c r="D3652" s="9"/>
      <c r="E3652" s="9"/>
      <c r="F3652" s="22"/>
      <c r="G3652" s="9"/>
    </row>
    <row r="3653" spans="1:7">
      <c r="A3653" s="9"/>
      <c r="B3653" s="9"/>
      <c r="C3653" s="9"/>
      <c r="D3653" s="9"/>
      <c r="E3653" s="9"/>
      <c r="F3653" s="22"/>
      <c r="G3653" s="9"/>
    </row>
    <row r="3654" spans="1:7">
      <c r="A3654" s="9"/>
      <c r="B3654" s="9"/>
      <c r="C3654" s="9"/>
      <c r="D3654" s="9"/>
      <c r="E3654" s="9"/>
      <c r="F3654" s="22"/>
      <c r="G3654" s="9"/>
    </row>
    <row r="3655" spans="1:7">
      <c r="A3655" s="9"/>
      <c r="B3655" s="9"/>
      <c r="C3655" s="9"/>
      <c r="D3655" s="9"/>
      <c r="E3655" s="9"/>
      <c r="F3655" s="22"/>
      <c r="G3655" s="9"/>
    </row>
    <row r="3656" spans="1:7">
      <c r="A3656" s="9"/>
      <c r="B3656" s="9"/>
      <c r="C3656" s="9"/>
      <c r="D3656" s="9"/>
      <c r="E3656" s="9"/>
      <c r="F3656" s="22"/>
      <c r="G3656" s="9"/>
    </row>
    <row r="3657" spans="1:7">
      <c r="A3657" s="9"/>
      <c r="B3657" s="9"/>
      <c r="C3657" s="9"/>
      <c r="D3657" s="9"/>
      <c r="E3657" s="9"/>
      <c r="F3657" s="22"/>
      <c r="G3657" s="9"/>
    </row>
    <row r="3658" spans="1:7">
      <c r="A3658" s="9"/>
      <c r="B3658" s="9"/>
      <c r="C3658" s="9"/>
      <c r="D3658" s="9"/>
      <c r="E3658" s="9"/>
      <c r="F3658" s="22"/>
      <c r="G3658" s="9"/>
    </row>
    <row r="3659" spans="1:7">
      <c r="A3659" s="9"/>
      <c r="B3659" s="9"/>
      <c r="C3659" s="9"/>
      <c r="D3659" s="9"/>
      <c r="E3659" s="9"/>
      <c r="F3659" s="22"/>
      <c r="G3659" s="9"/>
    </row>
    <row r="3660" spans="1:7">
      <c r="A3660" s="9"/>
      <c r="B3660" s="9"/>
      <c r="C3660" s="9"/>
      <c r="D3660" s="9"/>
      <c r="E3660" s="9"/>
      <c r="F3660" s="22"/>
      <c r="G3660" s="9"/>
    </row>
    <row r="3661" spans="1:7">
      <c r="A3661" s="9"/>
      <c r="B3661" s="9"/>
      <c r="C3661" s="9"/>
      <c r="D3661" s="9"/>
      <c r="E3661" s="9"/>
      <c r="F3661" s="22"/>
      <c r="G3661" s="9"/>
    </row>
    <row r="3662" spans="1:7">
      <c r="A3662" s="9"/>
      <c r="B3662" s="9"/>
      <c r="C3662" s="9"/>
      <c r="D3662" s="9"/>
      <c r="E3662" s="9"/>
      <c r="F3662" s="22"/>
      <c r="G3662" s="9"/>
    </row>
    <row r="3663" spans="1:7">
      <c r="A3663" s="9"/>
      <c r="B3663" s="9"/>
      <c r="C3663" s="9"/>
      <c r="D3663" s="9"/>
      <c r="E3663" s="9"/>
      <c r="F3663" s="22"/>
      <c r="G3663" s="9"/>
    </row>
    <row r="3664" spans="1:7">
      <c r="A3664" s="9"/>
      <c r="B3664" s="9"/>
      <c r="C3664" s="9"/>
      <c r="D3664" s="9"/>
      <c r="E3664" s="9"/>
      <c r="F3664" s="22"/>
      <c r="G3664" s="9"/>
    </row>
    <row r="3665" spans="1:7">
      <c r="A3665" s="9"/>
      <c r="B3665" s="9"/>
      <c r="C3665" s="9"/>
      <c r="D3665" s="9"/>
      <c r="E3665" s="9"/>
      <c r="F3665" s="22"/>
      <c r="G3665" s="9"/>
    </row>
    <row r="3666" spans="1:7">
      <c r="A3666" s="9"/>
      <c r="B3666" s="9"/>
      <c r="C3666" s="9"/>
      <c r="D3666" s="9"/>
      <c r="E3666" s="9"/>
      <c r="F3666" s="22"/>
      <c r="G3666" s="9"/>
    </row>
    <row r="3667" spans="1:7">
      <c r="A3667" s="9"/>
      <c r="B3667" s="9"/>
      <c r="C3667" s="9"/>
      <c r="D3667" s="9"/>
      <c r="E3667" s="9"/>
      <c r="F3667" s="22"/>
      <c r="G3667" s="9"/>
    </row>
    <row r="3668" spans="1:7">
      <c r="A3668" s="9"/>
      <c r="B3668" s="9"/>
      <c r="C3668" s="9"/>
      <c r="D3668" s="9"/>
      <c r="E3668" s="9"/>
      <c r="F3668" s="22"/>
      <c r="G3668" s="9"/>
    </row>
    <row r="3669" spans="1:7">
      <c r="A3669" s="9"/>
      <c r="B3669" s="9"/>
      <c r="C3669" s="9"/>
      <c r="D3669" s="9"/>
      <c r="E3669" s="9"/>
      <c r="F3669" s="22"/>
      <c r="G3669" s="9"/>
    </row>
    <row r="3670" spans="1:7">
      <c r="A3670" s="9"/>
      <c r="B3670" s="9"/>
      <c r="C3670" s="9"/>
      <c r="D3670" s="9"/>
      <c r="E3670" s="9"/>
      <c r="F3670" s="22"/>
      <c r="G3670" s="9"/>
    </row>
    <row r="3671" spans="1:7">
      <c r="A3671" s="9"/>
      <c r="B3671" s="9"/>
      <c r="C3671" s="9"/>
      <c r="D3671" s="9"/>
      <c r="E3671" s="9"/>
      <c r="F3671" s="22"/>
      <c r="G3671" s="9"/>
    </row>
    <row r="3672" spans="1:7">
      <c r="A3672" s="9"/>
      <c r="B3672" s="9"/>
      <c r="C3672" s="9"/>
      <c r="D3672" s="9"/>
      <c r="E3672" s="9"/>
      <c r="F3672" s="22"/>
      <c r="G3672" s="9"/>
    </row>
    <row r="3673" spans="1:7">
      <c r="A3673" s="9"/>
      <c r="B3673" s="9"/>
      <c r="C3673" s="9"/>
      <c r="D3673" s="9"/>
      <c r="E3673" s="9"/>
      <c r="F3673" s="22"/>
      <c r="G3673" s="9"/>
    </row>
    <row r="3674" spans="1:7">
      <c r="A3674" s="9"/>
      <c r="B3674" s="9"/>
      <c r="C3674" s="9"/>
      <c r="D3674" s="9"/>
      <c r="E3674" s="9"/>
      <c r="F3674" s="22"/>
      <c r="G3674" s="9"/>
    </row>
    <row r="3675" spans="1:7">
      <c r="A3675" s="9"/>
      <c r="B3675" s="9"/>
      <c r="C3675" s="9"/>
      <c r="D3675" s="9"/>
      <c r="E3675" s="9"/>
      <c r="F3675" s="22"/>
      <c r="G3675" s="9"/>
    </row>
    <row r="3676" spans="1:7">
      <c r="A3676" s="9"/>
      <c r="B3676" s="9"/>
      <c r="C3676" s="9"/>
      <c r="D3676" s="9"/>
      <c r="E3676" s="9"/>
      <c r="F3676" s="22"/>
      <c r="G3676" s="9"/>
    </row>
    <row r="3677" spans="1:7">
      <c r="A3677" s="9"/>
      <c r="B3677" s="9"/>
      <c r="C3677" s="9"/>
      <c r="D3677" s="9"/>
      <c r="E3677" s="9"/>
      <c r="F3677" s="22"/>
      <c r="G3677" s="9"/>
    </row>
    <row r="3678" spans="1:7">
      <c r="A3678" s="9"/>
      <c r="B3678" s="9"/>
      <c r="C3678" s="9"/>
      <c r="D3678" s="9"/>
      <c r="E3678" s="9"/>
      <c r="F3678" s="22"/>
      <c r="G3678" s="9"/>
    </row>
    <row r="3679" spans="1:7">
      <c r="A3679" s="9"/>
      <c r="B3679" s="9"/>
      <c r="C3679" s="9"/>
      <c r="D3679" s="9"/>
      <c r="E3679" s="9"/>
      <c r="F3679" s="22"/>
      <c r="G3679" s="9"/>
    </row>
    <row r="3680" spans="1:7">
      <c r="A3680" s="9"/>
      <c r="B3680" s="9"/>
      <c r="C3680" s="9"/>
      <c r="D3680" s="9"/>
      <c r="E3680" s="9"/>
      <c r="F3680" s="22"/>
      <c r="G3680" s="9"/>
    </row>
    <row r="3681" spans="1:7">
      <c r="A3681" s="9"/>
      <c r="B3681" s="9"/>
      <c r="C3681" s="9"/>
      <c r="D3681" s="9"/>
      <c r="E3681" s="9"/>
      <c r="F3681" s="22"/>
      <c r="G3681" s="9"/>
    </row>
    <row r="3682" spans="1:7">
      <c r="A3682" s="9"/>
      <c r="B3682" s="9"/>
      <c r="C3682" s="9"/>
      <c r="D3682" s="9"/>
      <c r="E3682" s="9"/>
      <c r="F3682" s="22"/>
      <c r="G3682" s="9"/>
    </row>
    <row r="3683" spans="1:7">
      <c r="A3683" s="9"/>
      <c r="B3683" s="9"/>
      <c r="C3683" s="9"/>
      <c r="D3683" s="9"/>
      <c r="E3683" s="9"/>
      <c r="F3683" s="22"/>
      <c r="G3683" s="9"/>
    </row>
    <row r="3684" spans="1:7">
      <c r="A3684" s="9"/>
      <c r="B3684" s="9"/>
      <c r="C3684" s="9"/>
      <c r="D3684" s="9"/>
      <c r="E3684" s="9"/>
      <c r="F3684" s="22"/>
      <c r="G3684" s="9"/>
    </row>
    <row r="3685" spans="1:7">
      <c r="A3685" s="9"/>
      <c r="B3685" s="9"/>
      <c r="C3685" s="9"/>
      <c r="D3685" s="9"/>
      <c r="E3685" s="9"/>
      <c r="F3685" s="22"/>
      <c r="G3685" s="9"/>
    </row>
    <row r="3686" spans="1:7">
      <c r="A3686" s="9"/>
      <c r="B3686" s="9"/>
      <c r="C3686" s="9"/>
      <c r="D3686" s="9"/>
      <c r="E3686" s="9"/>
      <c r="F3686" s="22"/>
      <c r="G3686" s="9"/>
    </row>
    <row r="3687" spans="1:7">
      <c r="A3687" s="9"/>
      <c r="B3687" s="9"/>
      <c r="C3687" s="9"/>
      <c r="D3687" s="9"/>
      <c r="E3687" s="9"/>
      <c r="F3687" s="22"/>
      <c r="G3687" s="9"/>
    </row>
    <row r="3688" spans="1:7">
      <c r="A3688" s="9"/>
      <c r="B3688" s="9"/>
      <c r="C3688" s="9"/>
      <c r="D3688" s="9"/>
      <c r="E3688" s="9"/>
      <c r="F3688" s="22"/>
      <c r="G3688" s="9"/>
    </row>
    <row r="3689" spans="1:7">
      <c r="A3689" s="9"/>
      <c r="B3689" s="9"/>
      <c r="C3689" s="9"/>
      <c r="D3689" s="9"/>
      <c r="E3689" s="9"/>
      <c r="F3689" s="22"/>
      <c r="G3689" s="9"/>
    </row>
    <row r="3690" spans="1:7">
      <c r="A3690" s="9"/>
      <c r="B3690" s="9"/>
      <c r="C3690" s="9"/>
      <c r="D3690" s="9"/>
      <c r="E3690" s="9"/>
      <c r="F3690" s="22"/>
      <c r="G3690" s="9"/>
    </row>
    <row r="3691" spans="1:7">
      <c r="A3691" s="9"/>
      <c r="B3691" s="9"/>
      <c r="C3691" s="9"/>
      <c r="D3691" s="9"/>
      <c r="E3691" s="9"/>
      <c r="F3691" s="22"/>
      <c r="G3691" s="9"/>
    </row>
    <row r="3692" spans="1:7">
      <c r="A3692" s="9"/>
      <c r="B3692" s="9"/>
      <c r="C3692" s="9"/>
      <c r="D3692" s="9"/>
      <c r="E3692" s="9"/>
      <c r="F3692" s="22"/>
      <c r="G3692" s="9"/>
    </row>
    <row r="3693" spans="1:7">
      <c r="A3693" s="9"/>
      <c r="B3693" s="9"/>
      <c r="C3693" s="9"/>
      <c r="D3693" s="9"/>
      <c r="E3693" s="9"/>
      <c r="F3693" s="22"/>
      <c r="G3693" s="9"/>
    </row>
    <row r="3694" spans="1:7">
      <c r="A3694" s="9"/>
      <c r="B3694" s="9"/>
      <c r="C3694" s="9"/>
      <c r="D3694" s="9"/>
      <c r="E3694" s="9"/>
      <c r="F3694" s="22"/>
      <c r="G3694" s="9"/>
    </row>
    <row r="3695" spans="1:7">
      <c r="A3695" s="9"/>
      <c r="B3695" s="9"/>
      <c r="C3695" s="9"/>
      <c r="D3695" s="9"/>
      <c r="E3695" s="9"/>
      <c r="F3695" s="22"/>
      <c r="G3695" s="9"/>
    </row>
    <row r="3696" spans="1:7">
      <c r="A3696" s="9"/>
      <c r="B3696" s="9"/>
      <c r="C3696" s="9"/>
      <c r="D3696" s="9"/>
      <c r="E3696" s="9"/>
      <c r="F3696" s="22"/>
      <c r="G3696" s="9"/>
    </row>
    <row r="3697" spans="1:7">
      <c r="A3697" s="9"/>
      <c r="B3697" s="9"/>
      <c r="C3697" s="9"/>
      <c r="D3697" s="9"/>
      <c r="E3697" s="9"/>
      <c r="F3697" s="22"/>
      <c r="G3697" s="9"/>
    </row>
    <row r="3698" spans="1:7">
      <c r="A3698" s="9"/>
      <c r="B3698" s="9"/>
      <c r="C3698" s="9"/>
      <c r="D3698" s="9"/>
      <c r="E3698" s="9"/>
      <c r="F3698" s="22"/>
      <c r="G3698" s="9"/>
    </row>
    <row r="3699" spans="1:7">
      <c r="A3699" s="9"/>
      <c r="B3699" s="9"/>
      <c r="C3699" s="9"/>
      <c r="D3699" s="9"/>
      <c r="E3699" s="9"/>
      <c r="F3699" s="22"/>
      <c r="G3699" s="9"/>
    </row>
    <row r="3700" spans="1:7">
      <c r="A3700" s="9"/>
      <c r="B3700" s="9"/>
      <c r="C3700" s="9"/>
      <c r="D3700" s="9"/>
      <c r="E3700" s="9"/>
      <c r="F3700" s="22"/>
      <c r="G3700" s="9"/>
    </row>
    <row r="3701" spans="1:7">
      <c r="A3701" s="9"/>
      <c r="B3701" s="9"/>
      <c r="C3701" s="9"/>
      <c r="D3701" s="9"/>
      <c r="E3701" s="9"/>
      <c r="F3701" s="22"/>
      <c r="G3701" s="9"/>
    </row>
    <row r="3702" spans="1:7">
      <c r="A3702" s="9"/>
      <c r="B3702" s="9"/>
      <c r="C3702" s="9"/>
      <c r="D3702" s="9"/>
      <c r="E3702" s="9"/>
      <c r="F3702" s="22"/>
      <c r="G3702" s="9"/>
    </row>
    <row r="3703" spans="1:7">
      <c r="A3703" s="9"/>
      <c r="B3703" s="9"/>
      <c r="C3703" s="9"/>
      <c r="D3703" s="9"/>
      <c r="E3703" s="9"/>
      <c r="F3703" s="22"/>
      <c r="G3703" s="9"/>
    </row>
    <row r="3704" spans="1:7">
      <c r="A3704" s="9"/>
      <c r="B3704" s="9"/>
      <c r="C3704" s="9"/>
      <c r="D3704" s="9"/>
      <c r="E3704" s="9"/>
      <c r="F3704" s="22"/>
      <c r="G3704" s="9"/>
    </row>
    <row r="3705" spans="1:7">
      <c r="A3705" s="9"/>
      <c r="B3705" s="9"/>
      <c r="C3705" s="9"/>
      <c r="D3705" s="9"/>
      <c r="E3705" s="9"/>
      <c r="F3705" s="22"/>
      <c r="G3705" s="9"/>
    </row>
    <row r="3706" spans="1:7">
      <c r="A3706" s="9"/>
      <c r="B3706" s="9"/>
      <c r="C3706" s="9"/>
      <c r="D3706" s="9"/>
      <c r="E3706" s="9"/>
      <c r="F3706" s="22"/>
      <c r="G3706" s="9"/>
    </row>
    <row r="3707" spans="1:7">
      <c r="A3707" s="9"/>
      <c r="B3707" s="9"/>
      <c r="C3707" s="9"/>
      <c r="D3707" s="9"/>
      <c r="E3707" s="9"/>
      <c r="F3707" s="22"/>
      <c r="G3707" s="9"/>
    </row>
    <row r="3708" spans="1:7">
      <c r="A3708" s="9"/>
      <c r="B3708" s="9"/>
      <c r="C3708" s="9"/>
      <c r="D3708" s="9"/>
      <c r="E3708" s="9"/>
      <c r="F3708" s="22"/>
      <c r="G3708" s="9"/>
    </row>
    <row r="3709" spans="1:7">
      <c r="A3709" s="9"/>
      <c r="B3709" s="9"/>
      <c r="C3709" s="9"/>
      <c r="D3709" s="9"/>
      <c r="E3709" s="9"/>
      <c r="F3709" s="22"/>
      <c r="G3709" s="9"/>
    </row>
    <row r="3710" spans="1:7">
      <c r="A3710" s="9"/>
      <c r="B3710" s="9"/>
      <c r="C3710" s="9"/>
      <c r="D3710" s="9"/>
      <c r="E3710" s="9"/>
      <c r="F3710" s="22"/>
      <c r="G3710" s="9"/>
    </row>
    <row r="3711" spans="1:7">
      <c r="A3711" s="9"/>
      <c r="B3711" s="9"/>
      <c r="C3711" s="9"/>
      <c r="D3711" s="9"/>
      <c r="E3711" s="9"/>
      <c r="F3711" s="22"/>
      <c r="G3711" s="9"/>
    </row>
    <row r="3712" spans="1:7">
      <c r="A3712" s="9"/>
      <c r="B3712" s="9"/>
      <c r="C3712" s="9"/>
      <c r="D3712" s="9"/>
      <c r="E3712" s="9"/>
      <c r="F3712" s="22"/>
      <c r="G3712" s="9"/>
    </row>
    <row r="3713" spans="1:7">
      <c r="A3713" s="9"/>
      <c r="B3713" s="9"/>
      <c r="C3713" s="9"/>
      <c r="D3713" s="9"/>
      <c r="E3713" s="9"/>
      <c r="F3713" s="22"/>
      <c r="G3713" s="9"/>
    </row>
    <row r="3714" spans="1:7">
      <c r="A3714" s="9"/>
      <c r="B3714" s="9"/>
      <c r="C3714" s="9"/>
      <c r="D3714" s="9"/>
      <c r="E3714" s="9"/>
      <c r="F3714" s="22"/>
      <c r="G3714" s="9"/>
    </row>
    <row r="3715" spans="1:7">
      <c r="A3715" s="9"/>
      <c r="B3715" s="9"/>
      <c r="C3715" s="9"/>
      <c r="D3715" s="9"/>
      <c r="E3715" s="9"/>
      <c r="F3715" s="22"/>
      <c r="G3715" s="9"/>
    </row>
    <row r="3716" spans="1:7">
      <c r="A3716" s="9"/>
      <c r="B3716" s="9"/>
      <c r="C3716" s="9"/>
      <c r="D3716" s="9"/>
      <c r="E3716" s="9"/>
      <c r="F3716" s="22"/>
      <c r="G3716" s="9"/>
    </row>
    <row r="3717" spans="1:7">
      <c r="A3717" s="9"/>
      <c r="B3717" s="9"/>
      <c r="C3717" s="9"/>
      <c r="D3717" s="9"/>
      <c r="E3717" s="9"/>
      <c r="F3717" s="22"/>
      <c r="G3717" s="9"/>
    </row>
    <row r="3718" spans="1:7">
      <c r="A3718" s="9"/>
      <c r="B3718" s="9"/>
      <c r="C3718" s="9"/>
      <c r="D3718" s="9"/>
      <c r="E3718" s="9"/>
      <c r="F3718" s="22"/>
      <c r="G3718" s="9"/>
    </row>
    <row r="3719" spans="1:7">
      <c r="A3719" s="9"/>
      <c r="B3719" s="9"/>
      <c r="C3719" s="9"/>
      <c r="D3719" s="9"/>
      <c r="E3719" s="9"/>
      <c r="F3719" s="22"/>
      <c r="G3719" s="9"/>
    </row>
    <row r="3720" spans="1:7">
      <c r="A3720" s="9"/>
      <c r="B3720" s="9"/>
      <c r="C3720" s="9"/>
      <c r="D3720" s="9"/>
      <c r="E3720" s="9"/>
      <c r="F3720" s="22"/>
      <c r="G3720" s="9"/>
    </row>
    <row r="3721" spans="1:7">
      <c r="A3721" s="9"/>
      <c r="B3721" s="9"/>
      <c r="C3721" s="9"/>
      <c r="D3721" s="9"/>
      <c r="E3721" s="9"/>
      <c r="F3721" s="22"/>
      <c r="G3721" s="9"/>
    </row>
    <row r="3722" spans="1:7">
      <c r="A3722" s="9"/>
      <c r="B3722" s="9"/>
      <c r="C3722" s="9"/>
      <c r="D3722" s="9"/>
      <c r="E3722" s="9"/>
      <c r="F3722" s="22"/>
      <c r="G3722" s="9"/>
    </row>
    <row r="3723" spans="1:7">
      <c r="A3723" s="9"/>
      <c r="B3723" s="9"/>
      <c r="C3723" s="9"/>
      <c r="D3723" s="9"/>
      <c r="E3723" s="9"/>
      <c r="F3723" s="22"/>
      <c r="G3723" s="9"/>
    </row>
    <row r="3724" spans="1:7">
      <c r="A3724" s="9"/>
      <c r="B3724" s="9"/>
      <c r="C3724" s="9"/>
      <c r="D3724" s="9"/>
      <c r="E3724" s="9"/>
      <c r="F3724" s="22"/>
      <c r="G3724" s="9"/>
    </row>
    <row r="3725" spans="1:7">
      <c r="A3725" s="9"/>
      <c r="B3725" s="9"/>
      <c r="C3725" s="9"/>
      <c r="D3725" s="9"/>
      <c r="E3725" s="9"/>
      <c r="F3725" s="22"/>
      <c r="G3725" s="9"/>
    </row>
    <row r="3726" spans="1:7">
      <c r="A3726" s="9"/>
      <c r="B3726" s="9"/>
      <c r="C3726" s="9"/>
      <c r="D3726" s="9"/>
      <c r="E3726" s="9"/>
      <c r="F3726" s="22"/>
      <c r="G3726" s="9"/>
    </row>
    <row r="3727" spans="1:7">
      <c r="A3727" s="9"/>
      <c r="B3727" s="9"/>
      <c r="C3727" s="9"/>
      <c r="D3727" s="9"/>
      <c r="E3727" s="9"/>
      <c r="F3727" s="22"/>
      <c r="G3727" s="9"/>
    </row>
    <row r="3728" spans="1:7">
      <c r="A3728" s="9"/>
      <c r="B3728" s="9"/>
      <c r="C3728" s="9"/>
      <c r="D3728" s="9"/>
      <c r="E3728" s="9"/>
      <c r="F3728" s="22"/>
      <c r="G3728" s="9"/>
    </row>
    <row r="3729" spans="1:7">
      <c r="A3729" s="9"/>
      <c r="B3729" s="9"/>
      <c r="C3729" s="9"/>
      <c r="D3729" s="9"/>
      <c r="E3729" s="9"/>
      <c r="F3729" s="22"/>
      <c r="G3729" s="9"/>
    </row>
    <row r="3730" spans="1:7">
      <c r="A3730" s="9"/>
      <c r="B3730" s="9"/>
      <c r="C3730" s="9"/>
      <c r="D3730" s="9"/>
      <c r="E3730" s="9"/>
      <c r="F3730" s="22"/>
      <c r="G3730" s="9"/>
    </row>
    <row r="3731" spans="1:7">
      <c r="A3731" s="9"/>
      <c r="B3731" s="9"/>
      <c r="C3731" s="9"/>
      <c r="D3731" s="9"/>
      <c r="E3731" s="9"/>
      <c r="F3731" s="22"/>
      <c r="G3731" s="9"/>
    </row>
    <row r="3732" spans="1:7">
      <c r="A3732" s="9"/>
      <c r="B3732" s="9"/>
      <c r="C3732" s="9"/>
      <c r="D3732" s="9"/>
      <c r="E3732" s="9"/>
      <c r="F3732" s="22"/>
      <c r="G3732" s="9"/>
    </row>
    <row r="3733" spans="1:7">
      <c r="A3733" s="9"/>
      <c r="B3733" s="9"/>
      <c r="C3733" s="9"/>
      <c r="D3733" s="9"/>
      <c r="E3733" s="9"/>
      <c r="F3733" s="22"/>
      <c r="G3733" s="9"/>
    </row>
    <row r="3734" spans="1:7">
      <c r="A3734" s="9"/>
      <c r="B3734" s="9"/>
      <c r="C3734" s="9"/>
      <c r="D3734" s="9"/>
      <c r="E3734" s="9"/>
      <c r="F3734" s="22"/>
      <c r="G3734" s="9"/>
    </row>
    <row r="3735" spans="1:7">
      <c r="A3735" s="9"/>
      <c r="B3735" s="9"/>
      <c r="C3735" s="9"/>
      <c r="D3735" s="9"/>
      <c r="E3735" s="9"/>
      <c r="F3735" s="22"/>
      <c r="G3735" s="9"/>
    </row>
    <row r="3736" spans="1:7">
      <c r="A3736" s="9"/>
      <c r="B3736" s="9"/>
      <c r="C3736" s="9"/>
      <c r="D3736" s="9"/>
      <c r="E3736" s="9"/>
      <c r="F3736" s="22"/>
      <c r="G3736" s="9"/>
    </row>
    <row r="3737" spans="1:7">
      <c r="A3737" s="9"/>
      <c r="B3737" s="9"/>
      <c r="C3737" s="9"/>
      <c r="D3737" s="9"/>
      <c r="E3737" s="9"/>
      <c r="F3737" s="22"/>
      <c r="G3737" s="9"/>
    </row>
    <row r="3738" spans="1:7">
      <c r="A3738" s="9"/>
      <c r="B3738" s="9"/>
      <c r="C3738" s="9"/>
      <c r="D3738" s="9"/>
      <c r="E3738" s="9"/>
      <c r="F3738" s="22"/>
      <c r="G3738" s="9"/>
    </row>
    <row r="3739" spans="1:7">
      <c r="A3739" s="9"/>
      <c r="B3739" s="9"/>
      <c r="C3739" s="9"/>
      <c r="D3739" s="9"/>
      <c r="E3739" s="9"/>
      <c r="F3739" s="22"/>
      <c r="G3739" s="9"/>
    </row>
    <row r="3740" spans="1:7">
      <c r="A3740" s="9"/>
      <c r="B3740" s="9"/>
      <c r="C3740" s="9"/>
      <c r="D3740" s="9"/>
      <c r="E3740" s="9"/>
      <c r="F3740" s="22"/>
      <c r="G3740" s="9"/>
    </row>
    <row r="3741" spans="1:7">
      <c r="A3741" s="9"/>
      <c r="B3741" s="9"/>
      <c r="C3741" s="9"/>
      <c r="D3741" s="9"/>
      <c r="E3741" s="9"/>
      <c r="F3741" s="22"/>
      <c r="G3741" s="9"/>
    </row>
    <row r="3742" spans="1:7">
      <c r="A3742" s="9"/>
      <c r="B3742" s="9"/>
      <c r="C3742" s="9"/>
      <c r="D3742" s="9"/>
      <c r="E3742" s="9"/>
      <c r="F3742" s="22"/>
      <c r="G3742" s="9"/>
    </row>
    <row r="3743" spans="1:7">
      <c r="A3743" s="9"/>
      <c r="B3743" s="9"/>
      <c r="C3743" s="9"/>
      <c r="D3743" s="9"/>
      <c r="E3743" s="9"/>
      <c r="F3743" s="22"/>
      <c r="G3743" s="9"/>
    </row>
    <row r="3744" spans="1:7">
      <c r="A3744" s="9"/>
      <c r="B3744" s="9"/>
      <c r="C3744" s="9"/>
      <c r="D3744" s="9"/>
      <c r="E3744" s="9"/>
      <c r="F3744" s="22"/>
      <c r="G3744" s="9"/>
    </row>
    <row r="3745" spans="1:7">
      <c r="A3745" s="9"/>
      <c r="B3745" s="9"/>
      <c r="C3745" s="9"/>
      <c r="D3745" s="9"/>
      <c r="E3745" s="9"/>
      <c r="F3745" s="22"/>
      <c r="G3745" s="9"/>
    </row>
    <row r="3746" spans="1:7">
      <c r="A3746" s="9"/>
      <c r="B3746" s="9"/>
      <c r="C3746" s="9"/>
      <c r="D3746" s="9"/>
      <c r="E3746" s="9"/>
      <c r="F3746" s="22"/>
      <c r="G3746" s="9"/>
    </row>
    <row r="3747" spans="1:7">
      <c r="A3747" s="9"/>
      <c r="B3747" s="9"/>
      <c r="C3747" s="9"/>
      <c r="D3747" s="9"/>
      <c r="E3747" s="9"/>
      <c r="F3747" s="22"/>
      <c r="G3747" s="9"/>
    </row>
    <row r="3748" spans="1:7">
      <c r="A3748" s="9"/>
      <c r="B3748" s="9"/>
      <c r="C3748" s="9"/>
      <c r="D3748" s="9"/>
      <c r="E3748" s="9"/>
      <c r="F3748" s="22"/>
      <c r="G3748" s="9"/>
    </row>
    <row r="3749" spans="1:7">
      <c r="A3749" s="9"/>
      <c r="B3749" s="9"/>
      <c r="C3749" s="9"/>
      <c r="D3749" s="9"/>
      <c r="E3749" s="9"/>
      <c r="F3749" s="22"/>
      <c r="G3749" s="9"/>
    </row>
    <row r="3750" spans="1:7">
      <c r="A3750" s="9"/>
      <c r="B3750" s="9"/>
      <c r="C3750" s="9"/>
      <c r="D3750" s="9"/>
      <c r="E3750" s="9"/>
      <c r="F3750" s="22"/>
      <c r="G3750" s="9"/>
    </row>
    <row r="3751" spans="1:7">
      <c r="A3751" s="9"/>
      <c r="B3751" s="9"/>
      <c r="C3751" s="9"/>
      <c r="D3751" s="9"/>
      <c r="E3751" s="9"/>
      <c r="F3751" s="22"/>
      <c r="G3751" s="9"/>
    </row>
    <row r="3752" spans="1:7">
      <c r="A3752" s="9"/>
      <c r="B3752" s="9"/>
      <c r="C3752" s="9"/>
      <c r="D3752" s="9"/>
      <c r="E3752" s="9"/>
      <c r="F3752" s="22"/>
      <c r="G3752" s="9"/>
    </row>
    <row r="3753" spans="1:7">
      <c r="A3753" s="9"/>
      <c r="B3753" s="9"/>
      <c r="C3753" s="9"/>
      <c r="D3753" s="9"/>
      <c r="E3753" s="9"/>
      <c r="F3753" s="22"/>
      <c r="G3753" s="9"/>
    </row>
    <row r="3754" spans="1:7">
      <c r="A3754" s="9"/>
      <c r="B3754" s="9"/>
      <c r="C3754" s="9"/>
      <c r="D3754" s="9"/>
      <c r="E3754" s="9"/>
      <c r="F3754" s="22"/>
      <c r="G3754" s="9"/>
    </row>
    <row r="3755" spans="1:7">
      <c r="A3755" s="9"/>
      <c r="B3755" s="9"/>
      <c r="C3755" s="9"/>
      <c r="D3755" s="9"/>
      <c r="E3755" s="9"/>
      <c r="F3755" s="22"/>
      <c r="G3755" s="9"/>
    </row>
    <row r="3756" spans="1:7">
      <c r="A3756" s="9"/>
      <c r="B3756" s="9"/>
      <c r="C3756" s="9"/>
      <c r="D3756" s="9"/>
      <c r="E3756" s="9"/>
      <c r="F3756" s="22"/>
      <c r="G3756" s="9"/>
    </row>
    <row r="3757" spans="1:7">
      <c r="A3757" s="9"/>
      <c r="B3757" s="9"/>
      <c r="C3757" s="9"/>
      <c r="D3757" s="9"/>
      <c r="E3757" s="9"/>
      <c r="F3757" s="22"/>
      <c r="G3757" s="9"/>
    </row>
    <row r="3758" spans="1:7">
      <c r="A3758" s="9"/>
      <c r="B3758" s="9"/>
      <c r="C3758" s="9"/>
      <c r="D3758" s="9"/>
      <c r="E3758" s="9"/>
      <c r="F3758" s="22"/>
      <c r="G3758" s="9"/>
    </row>
    <row r="3759" spans="1:7">
      <c r="A3759" s="9"/>
      <c r="B3759" s="9"/>
      <c r="C3759" s="9"/>
      <c r="D3759" s="9"/>
      <c r="E3759" s="9"/>
      <c r="F3759" s="22"/>
      <c r="G3759" s="9"/>
    </row>
    <row r="3760" spans="1:7">
      <c r="A3760" s="9"/>
      <c r="B3760" s="9"/>
      <c r="C3760" s="9"/>
      <c r="D3760" s="9"/>
      <c r="E3760" s="9"/>
      <c r="F3760" s="22"/>
      <c r="G3760" s="9"/>
    </row>
    <row r="3761" spans="1:7">
      <c r="A3761" s="9"/>
      <c r="B3761" s="9"/>
      <c r="C3761" s="9"/>
      <c r="D3761" s="9"/>
      <c r="E3761" s="9"/>
      <c r="F3761" s="22"/>
      <c r="G3761" s="9"/>
    </row>
    <row r="3762" spans="1:7">
      <c r="A3762" s="9"/>
      <c r="B3762" s="9"/>
      <c r="C3762" s="9"/>
      <c r="D3762" s="9"/>
      <c r="E3762" s="9"/>
      <c r="F3762" s="22"/>
      <c r="G3762" s="9"/>
    </row>
    <row r="3763" spans="1:7">
      <c r="A3763" s="9"/>
      <c r="B3763" s="9"/>
      <c r="C3763" s="9"/>
      <c r="D3763" s="9"/>
      <c r="E3763" s="9"/>
      <c r="F3763" s="22"/>
      <c r="G3763" s="9"/>
    </row>
    <row r="3764" spans="1:7">
      <c r="A3764" s="9"/>
      <c r="B3764" s="9"/>
      <c r="C3764" s="9"/>
      <c r="D3764" s="9"/>
      <c r="E3764" s="9"/>
      <c r="F3764" s="22"/>
      <c r="G3764" s="9"/>
    </row>
    <row r="3765" spans="1:7">
      <c r="A3765" s="9"/>
      <c r="B3765" s="9"/>
      <c r="C3765" s="9"/>
      <c r="D3765" s="9"/>
      <c r="E3765" s="9"/>
      <c r="F3765" s="22"/>
      <c r="G3765" s="9"/>
    </row>
    <row r="3766" spans="1:7">
      <c r="A3766" s="9"/>
      <c r="B3766" s="9"/>
      <c r="C3766" s="9"/>
      <c r="D3766" s="9"/>
      <c r="E3766" s="9"/>
      <c r="F3766" s="22"/>
      <c r="G3766" s="9"/>
    </row>
    <row r="3767" spans="1:7">
      <c r="A3767" s="9"/>
      <c r="B3767" s="9"/>
      <c r="C3767" s="9"/>
      <c r="D3767" s="9"/>
      <c r="E3767" s="9"/>
      <c r="F3767" s="22"/>
      <c r="G3767" s="9"/>
    </row>
    <row r="3768" spans="1:7">
      <c r="A3768" s="9"/>
      <c r="B3768" s="9"/>
      <c r="C3768" s="9"/>
      <c r="D3768" s="9"/>
      <c r="E3768" s="9"/>
      <c r="F3768" s="22"/>
      <c r="G3768" s="9"/>
    </row>
    <row r="3769" spans="1:7">
      <c r="A3769" s="9"/>
      <c r="B3769" s="9"/>
      <c r="C3769" s="9"/>
      <c r="D3769" s="9"/>
      <c r="E3769" s="9"/>
      <c r="F3769" s="22"/>
      <c r="G3769" s="9"/>
    </row>
    <row r="3770" spans="1:7">
      <c r="A3770" s="9"/>
      <c r="B3770" s="9"/>
      <c r="C3770" s="9"/>
      <c r="D3770" s="9"/>
      <c r="E3770" s="9"/>
      <c r="F3770" s="22"/>
      <c r="G3770" s="9"/>
    </row>
    <row r="3771" spans="1:7">
      <c r="A3771" s="9"/>
      <c r="B3771" s="9"/>
      <c r="C3771" s="9"/>
      <c r="D3771" s="9"/>
      <c r="E3771" s="9"/>
      <c r="F3771" s="22"/>
      <c r="G3771" s="9"/>
    </row>
    <row r="3772" spans="1:7">
      <c r="A3772" s="9"/>
      <c r="B3772" s="9"/>
      <c r="C3772" s="9"/>
      <c r="D3772" s="9"/>
      <c r="E3772" s="9"/>
      <c r="F3772" s="22"/>
      <c r="G3772" s="9"/>
    </row>
    <row r="3773" spans="1:7">
      <c r="A3773" s="9"/>
      <c r="B3773" s="9"/>
      <c r="C3773" s="9"/>
      <c r="D3773" s="9"/>
      <c r="E3773" s="9"/>
      <c r="F3773" s="22"/>
      <c r="G3773" s="9"/>
    </row>
    <row r="3774" spans="1:7">
      <c r="A3774" s="9"/>
      <c r="B3774" s="9"/>
      <c r="C3774" s="9"/>
      <c r="D3774" s="9"/>
      <c r="E3774" s="9"/>
      <c r="F3774" s="22"/>
      <c r="G3774" s="9"/>
    </row>
    <row r="3775" spans="1:7">
      <c r="A3775" s="9"/>
      <c r="B3775" s="9"/>
      <c r="C3775" s="9"/>
      <c r="D3775" s="9"/>
      <c r="E3775" s="9"/>
      <c r="F3775" s="22"/>
      <c r="G3775" s="9"/>
    </row>
    <row r="3776" spans="1:7">
      <c r="A3776" s="9"/>
      <c r="B3776" s="9"/>
      <c r="C3776" s="9"/>
      <c r="D3776" s="9"/>
      <c r="E3776" s="9"/>
      <c r="F3776" s="22"/>
      <c r="G3776" s="9"/>
    </row>
    <row r="3777" spans="1:7">
      <c r="A3777" s="9"/>
      <c r="B3777" s="9"/>
      <c r="C3777" s="9"/>
      <c r="D3777" s="9"/>
      <c r="E3777" s="9"/>
      <c r="F3777" s="22"/>
      <c r="G3777" s="9"/>
    </row>
    <row r="3778" spans="1:7">
      <c r="A3778" s="9"/>
      <c r="B3778" s="9"/>
      <c r="C3778" s="9"/>
      <c r="D3778" s="9"/>
      <c r="E3778" s="9"/>
      <c r="F3778" s="22"/>
      <c r="G3778" s="9"/>
    </row>
    <row r="3779" spans="1:7">
      <c r="A3779" s="9"/>
      <c r="B3779" s="9"/>
      <c r="C3779" s="9"/>
      <c r="D3779" s="9"/>
      <c r="E3779" s="9"/>
      <c r="F3779" s="22"/>
      <c r="G3779" s="9"/>
    </row>
    <row r="3780" spans="1:7">
      <c r="A3780" s="9"/>
      <c r="B3780" s="9"/>
      <c r="C3780" s="9"/>
      <c r="D3780" s="9"/>
      <c r="E3780" s="9"/>
      <c r="F3780" s="22"/>
      <c r="G3780" s="9"/>
    </row>
    <row r="3781" spans="1:7">
      <c r="A3781" s="9"/>
      <c r="B3781" s="9"/>
      <c r="C3781" s="9"/>
      <c r="D3781" s="9"/>
      <c r="E3781" s="9"/>
      <c r="F3781" s="22"/>
      <c r="G3781" s="9"/>
    </row>
    <row r="3782" spans="1:7">
      <c r="A3782" s="9"/>
      <c r="B3782" s="9"/>
      <c r="C3782" s="9"/>
      <c r="D3782" s="9"/>
      <c r="E3782" s="9"/>
      <c r="F3782" s="22"/>
      <c r="G3782" s="9"/>
    </row>
    <row r="3783" spans="1:7">
      <c r="A3783" s="9"/>
      <c r="B3783" s="9"/>
      <c r="C3783" s="9"/>
      <c r="D3783" s="9"/>
      <c r="E3783" s="9"/>
      <c r="F3783" s="22"/>
      <c r="G3783" s="9"/>
    </row>
    <row r="3784" spans="1:7">
      <c r="A3784" s="9"/>
      <c r="B3784" s="9"/>
      <c r="C3784" s="9"/>
      <c r="D3784" s="9"/>
      <c r="E3784" s="9"/>
      <c r="F3784" s="22"/>
      <c r="G3784" s="9"/>
    </row>
    <row r="3785" spans="1:7">
      <c r="A3785" s="9"/>
      <c r="B3785" s="9"/>
      <c r="C3785" s="9"/>
      <c r="D3785" s="9"/>
      <c r="E3785" s="9"/>
      <c r="F3785" s="22"/>
      <c r="G3785" s="9"/>
    </row>
    <row r="3786" spans="1:7">
      <c r="A3786" s="9"/>
      <c r="B3786" s="9"/>
      <c r="C3786" s="9"/>
      <c r="D3786" s="9"/>
      <c r="E3786" s="9"/>
      <c r="F3786" s="22"/>
      <c r="G3786" s="9"/>
    </row>
    <row r="3787" spans="1:7">
      <c r="A3787" s="9"/>
      <c r="B3787" s="9"/>
      <c r="C3787" s="9"/>
      <c r="D3787" s="9"/>
      <c r="E3787" s="9"/>
      <c r="F3787" s="22"/>
      <c r="G3787" s="9"/>
    </row>
    <row r="3788" spans="1:7">
      <c r="A3788" s="9"/>
      <c r="B3788" s="9"/>
      <c r="C3788" s="9"/>
      <c r="D3788" s="9"/>
      <c r="E3788" s="9"/>
      <c r="F3788" s="22"/>
      <c r="G3788" s="9"/>
    </row>
    <row r="3789" spans="1:7">
      <c r="A3789" s="9"/>
      <c r="B3789" s="9"/>
      <c r="C3789" s="9"/>
      <c r="D3789" s="9"/>
      <c r="E3789" s="9"/>
      <c r="F3789" s="22"/>
      <c r="G3789" s="9"/>
    </row>
    <row r="3790" spans="1:7">
      <c r="A3790" s="9"/>
      <c r="B3790" s="9"/>
      <c r="C3790" s="9"/>
      <c r="D3790" s="9"/>
      <c r="E3790" s="9"/>
      <c r="F3790" s="22"/>
      <c r="G3790" s="9"/>
    </row>
    <row r="3791" spans="1:7">
      <c r="A3791" s="9"/>
      <c r="B3791" s="9"/>
      <c r="C3791" s="9"/>
      <c r="D3791" s="9"/>
      <c r="E3791" s="9"/>
      <c r="F3791" s="22"/>
      <c r="G3791" s="9"/>
    </row>
    <row r="3792" spans="1:7">
      <c r="A3792" s="9"/>
      <c r="B3792" s="9"/>
      <c r="C3792" s="9"/>
      <c r="D3792" s="9"/>
      <c r="E3792" s="9"/>
      <c r="F3792" s="22"/>
      <c r="G3792" s="9"/>
    </row>
    <row r="3793" spans="1:7">
      <c r="A3793" s="9"/>
      <c r="B3793" s="9"/>
      <c r="C3793" s="9"/>
      <c r="D3793" s="9"/>
      <c r="E3793" s="9"/>
      <c r="F3793" s="22"/>
      <c r="G3793" s="9"/>
    </row>
    <row r="3794" spans="1:7">
      <c r="A3794" s="9"/>
      <c r="B3794" s="9"/>
      <c r="C3794" s="9"/>
      <c r="D3794" s="9"/>
      <c r="E3794" s="9"/>
      <c r="F3794" s="22"/>
      <c r="G3794" s="9"/>
    </row>
    <row r="3795" spans="1:7">
      <c r="A3795" s="9"/>
      <c r="B3795" s="9"/>
      <c r="C3795" s="9"/>
      <c r="D3795" s="9"/>
      <c r="E3795" s="9"/>
      <c r="F3795" s="22"/>
      <c r="G3795" s="9"/>
    </row>
    <row r="3796" spans="1:7">
      <c r="A3796" s="9"/>
      <c r="B3796" s="9"/>
      <c r="C3796" s="9"/>
      <c r="D3796" s="9"/>
      <c r="E3796" s="9"/>
      <c r="F3796" s="22"/>
      <c r="G3796" s="9"/>
    </row>
    <row r="3797" spans="1:7">
      <c r="A3797" s="9"/>
      <c r="B3797" s="9"/>
      <c r="C3797" s="9"/>
      <c r="D3797" s="9"/>
      <c r="E3797" s="9"/>
      <c r="F3797" s="22"/>
      <c r="G3797" s="9"/>
    </row>
    <row r="3798" spans="1:7">
      <c r="A3798" s="9"/>
      <c r="B3798" s="9"/>
      <c r="C3798" s="9"/>
      <c r="D3798" s="9"/>
      <c r="E3798" s="9"/>
      <c r="F3798" s="22"/>
      <c r="G3798" s="9"/>
    </row>
    <row r="3799" spans="1:7">
      <c r="A3799" s="9"/>
      <c r="B3799" s="9"/>
      <c r="C3799" s="9"/>
      <c r="D3799" s="9"/>
      <c r="E3799" s="9"/>
      <c r="F3799" s="22"/>
      <c r="G3799" s="9"/>
    </row>
    <row r="3800" spans="1:7">
      <c r="A3800" s="9"/>
      <c r="B3800" s="9"/>
      <c r="C3800" s="9"/>
      <c r="D3800" s="9"/>
      <c r="E3800" s="9"/>
      <c r="F3800" s="22"/>
      <c r="G3800" s="9"/>
    </row>
    <row r="3801" spans="1:7">
      <c r="A3801" s="9"/>
      <c r="B3801" s="9"/>
      <c r="C3801" s="9"/>
      <c r="D3801" s="9"/>
      <c r="E3801" s="9"/>
      <c r="F3801" s="22"/>
      <c r="G3801" s="9"/>
    </row>
    <row r="3802" spans="1:7">
      <c r="A3802" s="9"/>
      <c r="B3802" s="9"/>
      <c r="C3802" s="9"/>
      <c r="D3802" s="9"/>
      <c r="E3802" s="9"/>
      <c r="F3802" s="22"/>
      <c r="G3802" s="9"/>
    </row>
    <row r="3803" spans="1:7">
      <c r="A3803" s="9"/>
      <c r="B3803" s="9"/>
      <c r="C3803" s="9"/>
      <c r="D3803" s="9"/>
      <c r="E3803" s="9"/>
      <c r="F3803" s="22"/>
      <c r="G3803" s="9"/>
    </row>
    <row r="3804" spans="1:7">
      <c r="A3804" s="9"/>
      <c r="B3804" s="9"/>
      <c r="C3804" s="9"/>
      <c r="D3804" s="9"/>
      <c r="E3804" s="9"/>
      <c r="F3804" s="22"/>
      <c r="G3804" s="9"/>
    </row>
    <row r="3805" spans="1:7">
      <c r="A3805" s="9"/>
      <c r="B3805" s="9"/>
      <c r="C3805" s="9"/>
      <c r="D3805" s="9"/>
      <c r="E3805" s="9"/>
      <c r="F3805" s="22"/>
      <c r="G3805" s="9"/>
    </row>
    <row r="3806" spans="1:7">
      <c r="A3806" s="9"/>
      <c r="B3806" s="9"/>
      <c r="C3806" s="9"/>
      <c r="D3806" s="9"/>
      <c r="E3806" s="9"/>
      <c r="F3806" s="22"/>
      <c r="G3806" s="9"/>
    </row>
    <row r="3807" spans="1:7">
      <c r="A3807" s="9"/>
      <c r="B3807" s="9"/>
      <c r="C3807" s="9"/>
      <c r="D3807" s="9"/>
      <c r="E3807" s="9"/>
      <c r="F3807" s="22"/>
      <c r="G3807" s="9"/>
    </row>
    <row r="3808" spans="1:7">
      <c r="A3808" s="9"/>
      <c r="B3808" s="9"/>
      <c r="C3808" s="9"/>
      <c r="D3808" s="9"/>
      <c r="E3808" s="9"/>
      <c r="F3808" s="22"/>
      <c r="G3808" s="9"/>
    </row>
    <row r="3809" spans="1:7">
      <c r="A3809" s="9"/>
      <c r="B3809" s="9"/>
      <c r="C3809" s="9"/>
      <c r="D3809" s="9"/>
      <c r="E3809" s="9"/>
      <c r="F3809" s="22"/>
      <c r="G3809" s="9"/>
    </row>
    <row r="3810" spans="1:7">
      <c r="A3810" s="9"/>
      <c r="B3810" s="9"/>
      <c r="C3810" s="9"/>
      <c r="D3810" s="9"/>
      <c r="E3810" s="9"/>
      <c r="F3810" s="22"/>
      <c r="G3810" s="9"/>
    </row>
    <row r="3811" spans="1:7">
      <c r="A3811" s="9"/>
      <c r="B3811" s="9"/>
      <c r="C3811" s="9"/>
      <c r="D3811" s="9"/>
      <c r="E3811" s="9"/>
      <c r="F3811" s="22"/>
      <c r="G3811" s="9"/>
    </row>
    <row r="3812" spans="1:7">
      <c r="A3812" s="9"/>
      <c r="B3812" s="9"/>
      <c r="C3812" s="9"/>
      <c r="D3812" s="9"/>
      <c r="E3812" s="9"/>
      <c r="F3812" s="22"/>
      <c r="G3812" s="9"/>
    </row>
    <row r="3813" spans="1:7">
      <c r="A3813" s="9"/>
      <c r="B3813" s="9"/>
      <c r="C3813" s="9"/>
      <c r="D3813" s="9"/>
      <c r="E3813" s="9"/>
      <c r="F3813" s="22"/>
      <c r="G3813" s="9"/>
    </row>
    <row r="3814" spans="1:7">
      <c r="A3814" s="9"/>
      <c r="B3814" s="9"/>
      <c r="C3814" s="9"/>
      <c r="D3814" s="9"/>
      <c r="E3814" s="9"/>
      <c r="F3814" s="22"/>
      <c r="G3814" s="9"/>
    </row>
    <row r="3815" spans="1:7">
      <c r="A3815" s="9"/>
      <c r="B3815" s="9"/>
      <c r="C3815" s="9"/>
      <c r="D3815" s="9"/>
      <c r="E3815" s="9"/>
      <c r="F3815" s="22"/>
      <c r="G3815" s="9"/>
    </row>
    <row r="3816" spans="1:7">
      <c r="A3816" s="9"/>
      <c r="B3816" s="9"/>
      <c r="C3816" s="9"/>
      <c r="D3816" s="9"/>
      <c r="E3816" s="9"/>
      <c r="F3816" s="22"/>
      <c r="G3816" s="9"/>
    </row>
    <row r="3817" spans="1:7">
      <c r="A3817" s="9"/>
      <c r="B3817" s="9"/>
      <c r="C3817" s="9"/>
      <c r="D3817" s="9"/>
      <c r="E3817" s="9"/>
      <c r="F3817" s="22"/>
      <c r="G3817" s="9"/>
    </row>
    <row r="3818" spans="1:7">
      <c r="A3818" s="9"/>
      <c r="B3818" s="9"/>
      <c r="C3818" s="9"/>
      <c r="D3818" s="9"/>
      <c r="E3818" s="9"/>
      <c r="F3818" s="22"/>
      <c r="G3818" s="9"/>
    </row>
    <row r="3819" spans="1:7">
      <c r="A3819" s="9"/>
      <c r="B3819" s="9"/>
      <c r="C3819" s="9"/>
      <c r="D3819" s="9"/>
      <c r="E3819" s="9"/>
      <c r="F3819" s="22"/>
      <c r="G3819" s="9"/>
    </row>
    <row r="3820" spans="1:7">
      <c r="A3820" s="9"/>
      <c r="B3820" s="9"/>
      <c r="C3820" s="9"/>
      <c r="D3820" s="9"/>
      <c r="E3820" s="9"/>
      <c r="F3820" s="22"/>
      <c r="G3820" s="9"/>
    </row>
    <row r="3821" spans="1:7">
      <c r="A3821" s="9"/>
      <c r="B3821" s="9"/>
      <c r="C3821" s="9"/>
      <c r="D3821" s="9"/>
      <c r="E3821" s="9"/>
      <c r="F3821" s="22"/>
      <c r="G3821" s="9"/>
    </row>
    <row r="3822" spans="1:7">
      <c r="A3822" s="9"/>
      <c r="B3822" s="9"/>
      <c r="C3822" s="9"/>
      <c r="D3822" s="9"/>
      <c r="E3822" s="9"/>
      <c r="F3822" s="22"/>
      <c r="G3822" s="9"/>
    </row>
    <row r="3823" spans="1:7">
      <c r="A3823" s="9"/>
      <c r="B3823" s="9"/>
      <c r="C3823" s="9"/>
      <c r="D3823" s="9"/>
      <c r="E3823" s="9"/>
      <c r="F3823" s="22"/>
      <c r="G3823" s="9"/>
    </row>
    <row r="3824" spans="1:7">
      <c r="A3824" s="9"/>
      <c r="B3824" s="9"/>
      <c r="C3824" s="9"/>
      <c r="D3824" s="9"/>
      <c r="E3824" s="9"/>
      <c r="F3824" s="22"/>
      <c r="G3824" s="9"/>
    </row>
    <row r="3825" spans="1:7">
      <c r="A3825" s="9"/>
      <c r="B3825" s="9"/>
      <c r="C3825" s="9"/>
      <c r="D3825" s="9"/>
      <c r="E3825" s="9"/>
      <c r="F3825" s="22"/>
      <c r="G3825" s="9"/>
    </row>
    <row r="3826" spans="1:7">
      <c r="A3826" s="9"/>
      <c r="B3826" s="9"/>
      <c r="C3826" s="9"/>
      <c r="D3826" s="9"/>
      <c r="E3826" s="9"/>
      <c r="F3826" s="22"/>
      <c r="G3826" s="9"/>
    </row>
    <row r="3827" spans="1:7">
      <c r="A3827" s="9"/>
      <c r="B3827" s="9"/>
      <c r="C3827" s="9"/>
      <c r="D3827" s="9"/>
      <c r="E3827" s="9"/>
      <c r="F3827" s="22"/>
      <c r="G3827" s="9"/>
    </row>
    <row r="3828" spans="1:7">
      <c r="A3828" s="9"/>
      <c r="B3828" s="9"/>
      <c r="C3828" s="9"/>
      <c r="D3828" s="9"/>
      <c r="E3828" s="9"/>
      <c r="F3828" s="22"/>
      <c r="G3828" s="9"/>
    </row>
    <row r="3829" spans="1:7">
      <c r="A3829" s="9"/>
      <c r="B3829" s="9"/>
      <c r="C3829" s="9"/>
      <c r="D3829" s="9"/>
      <c r="E3829" s="9"/>
      <c r="F3829" s="22"/>
      <c r="G3829" s="9"/>
    </row>
    <row r="3830" spans="1:7">
      <c r="A3830" s="9"/>
      <c r="B3830" s="9"/>
      <c r="C3830" s="9"/>
      <c r="D3830" s="9"/>
      <c r="E3830" s="9"/>
      <c r="F3830" s="22"/>
      <c r="G3830" s="9"/>
    </row>
    <row r="3831" spans="1:7">
      <c r="A3831" s="9"/>
      <c r="B3831" s="9"/>
      <c r="C3831" s="9"/>
      <c r="D3831" s="9"/>
      <c r="E3831" s="9"/>
      <c r="F3831" s="22"/>
      <c r="G3831" s="9"/>
    </row>
    <row r="3832" spans="1:7">
      <c r="A3832" s="9"/>
      <c r="B3832" s="9"/>
      <c r="C3832" s="9"/>
      <c r="D3832" s="9"/>
      <c r="E3832" s="9"/>
      <c r="F3832" s="22"/>
      <c r="G3832" s="9"/>
    </row>
    <row r="3833" spans="1:7">
      <c r="A3833" s="9"/>
      <c r="B3833" s="9"/>
      <c r="C3833" s="9"/>
      <c r="D3833" s="9"/>
      <c r="E3833" s="9"/>
      <c r="F3833" s="22"/>
      <c r="G3833" s="9"/>
    </row>
    <row r="3834" spans="1:7">
      <c r="A3834" s="9"/>
      <c r="B3834" s="9"/>
      <c r="C3834" s="9"/>
      <c r="D3834" s="9"/>
      <c r="E3834" s="9"/>
      <c r="F3834" s="22"/>
      <c r="G3834" s="9"/>
    </row>
    <row r="3835" spans="1:7">
      <c r="A3835" s="9"/>
      <c r="B3835" s="9"/>
      <c r="C3835" s="9"/>
      <c r="D3835" s="9"/>
      <c r="E3835" s="9"/>
      <c r="F3835" s="22"/>
      <c r="G3835" s="9"/>
    </row>
    <row r="3836" spans="1:7">
      <c r="A3836" s="9"/>
      <c r="B3836" s="9"/>
      <c r="C3836" s="9"/>
      <c r="D3836" s="9"/>
      <c r="E3836" s="9"/>
      <c r="F3836" s="22"/>
      <c r="G3836" s="9"/>
    </row>
    <row r="3837" spans="1:7">
      <c r="A3837" s="9"/>
      <c r="B3837" s="9"/>
      <c r="C3837" s="9"/>
      <c r="D3837" s="9"/>
      <c r="E3837" s="9"/>
      <c r="F3837" s="22"/>
      <c r="G3837" s="9"/>
    </row>
    <row r="3838" spans="1:7">
      <c r="A3838" s="9"/>
      <c r="B3838" s="9"/>
      <c r="C3838" s="9"/>
      <c r="D3838" s="9"/>
      <c r="E3838" s="9"/>
      <c r="F3838" s="22"/>
      <c r="G3838" s="9"/>
    </row>
    <row r="3839" spans="1:7">
      <c r="A3839" s="9"/>
      <c r="B3839" s="9"/>
      <c r="C3839" s="9"/>
      <c r="D3839" s="9"/>
      <c r="E3839" s="9"/>
      <c r="F3839" s="22"/>
      <c r="G3839" s="9"/>
    </row>
    <row r="3840" spans="1:7">
      <c r="A3840" s="9"/>
      <c r="B3840" s="9"/>
      <c r="C3840" s="9"/>
      <c r="D3840" s="9"/>
      <c r="E3840" s="9"/>
      <c r="F3840" s="22"/>
      <c r="G3840" s="9"/>
    </row>
    <row r="3841" spans="1:7">
      <c r="A3841" s="9"/>
      <c r="B3841" s="9"/>
      <c r="C3841" s="9"/>
      <c r="D3841" s="9"/>
      <c r="E3841" s="9"/>
      <c r="F3841" s="22"/>
      <c r="G3841" s="9"/>
    </row>
    <row r="3842" spans="1:7">
      <c r="A3842" s="9"/>
      <c r="B3842" s="9"/>
      <c r="C3842" s="9"/>
      <c r="D3842" s="9"/>
      <c r="E3842" s="9"/>
      <c r="F3842" s="22"/>
      <c r="G3842" s="9"/>
    </row>
    <row r="3843" spans="1:7">
      <c r="A3843" s="9"/>
      <c r="B3843" s="9"/>
      <c r="C3843" s="9"/>
      <c r="D3843" s="9"/>
      <c r="E3843" s="9"/>
      <c r="F3843" s="22"/>
      <c r="G3843" s="9"/>
    </row>
    <row r="3844" spans="1:7">
      <c r="A3844" s="9"/>
      <c r="B3844" s="9"/>
      <c r="C3844" s="9"/>
      <c r="D3844" s="9"/>
      <c r="E3844" s="9"/>
      <c r="F3844" s="22"/>
      <c r="G3844" s="9"/>
    </row>
    <row r="3845" spans="1:7">
      <c r="A3845" s="9"/>
      <c r="B3845" s="9"/>
      <c r="C3845" s="9"/>
      <c r="D3845" s="9"/>
      <c r="E3845" s="9"/>
      <c r="F3845" s="22"/>
      <c r="G3845" s="9"/>
    </row>
    <row r="3846" spans="1:7">
      <c r="A3846" s="9"/>
      <c r="B3846" s="9"/>
      <c r="C3846" s="9"/>
      <c r="D3846" s="9"/>
      <c r="E3846" s="9"/>
      <c r="F3846" s="22"/>
      <c r="G3846" s="9"/>
    </row>
    <row r="3847" spans="1:7">
      <c r="A3847" s="9"/>
      <c r="B3847" s="9"/>
      <c r="C3847" s="9"/>
      <c r="D3847" s="9"/>
      <c r="E3847" s="9"/>
      <c r="F3847" s="22"/>
      <c r="G3847" s="9"/>
    </row>
    <row r="3848" spans="1:7">
      <c r="A3848" s="9"/>
      <c r="B3848" s="9"/>
      <c r="C3848" s="9"/>
      <c r="D3848" s="9"/>
      <c r="E3848" s="9"/>
      <c r="F3848" s="22"/>
      <c r="G3848" s="9"/>
    </row>
    <row r="3849" spans="1:7">
      <c r="A3849" s="9"/>
      <c r="B3849" s="9"/>
      <c r="C3849" s="9"/>
      <c r="D3849" s="9"/>
      <c r="E3849" s="9"/>
      <c r="F3849" s="22"/>
      <c r="G3849" s="9"/>
    </row>
    <row r="3850" spans="1:7">
      <c r="A3850" s="9"/>
      <c r="B3850" s="9"/>
      <c r="C3850" s="9"/>
      <c r="D3850" s="9"/>
      <c r="E3850" s="9"/>
      <c r="F3850" s="22"/>
      <c r="G3850" s="9"/>
    </row>
    <row r="3851" spans="1:7">
      <c r="A3851" s="9"/>
      <c r="B3851" s="9"/>
      <c r="C3851" s="9"/>
      <c r="D3851" s="9"/>
      <c r="E3851" s="9"/>
      <c r="F3851" s="22"/>
      <c r="G3851" s="9"/>
    </row>
    <row r="3852" spans="1:7">
      <c r="A3852" s="9"/>
      <c r="B3852" s="9"/>
      <c r="C3852" s="9"/>
      <c r="D3852" s="9"/>
      <c r="E3852" s="9"/>
      <c r="F3852" s="22"/>
      <c r="G3852" s="9"/>
    </row>
    <row r="3853" spans="1:7">
      <c r="A3853" s="9"/>
      <c r="B3853" s="9"/>
      <c r="C3853" s="9"/>
      <c r="D3853" s="9"/>
      <c r="E3853" s="9"/>
      <c r="F3853" s="22"/>
      <c r="G3853" s="9"/>
    </row>
    <row r="3854" spans="1:7">
      <c r="A3854" s="9"/>
      <c r="B3854" s="9"/>
      <c r="C3854" s="9"/>
      <c r="D3854" s="9"/>
      <c r="E3854" s="9"/>
      <c r="F3854" s="22"/>
      <c r="G3854" s="9"/>
    </row>
    <row r="3855" spans="1:7">
      <c r="A3855" s="9"/>
      <c r="B3855" s="9"/>
      <c r="C3855" s="9"/>
      <c r="D3855" s="9"/>
      <c r="E3855" s="9"/>
      <c r="F3855" s="22"/>
      <c r="G3855" s="9"/>
    </row>
    <row r="3856" spans="1:7">
      <c r="A3856" s="9"/>
      <c r="B3856" s="9"/>
      <c r="C3856" s="9"/>
      <c r="D3856" s="9"/>
      <c r="E3856" s="9"/>
      <c r="F3856" s="22"/>
      <c r="G3856" s="9"/>
    </row>
    <row r="3857" spans="1:7">
      <c r="A3857" s="9"/>
      <c r="B3857" s="9"/>
      <c r="C3857" s="9"/>
      <c r="D3857" s="9"/>
      <c r="E3857" s="9"/>
      <c r="F3857" s="22"/>
      <c r="G3857" s="9"/>
    </row>
    <row r="3858" spans="1:7">
      <c r="A3858" s="9"/>
      <c r="B3858" s="9"/>
      <c r="C3858" s="9"/>
      <c r="D3858" s="9"/>
      <c r="E3858" s="9"/>
      <c r="F3858" s="22"/>
      <c r="G3858" s="9"/>
    </row>
    <row r="3859" spans="1:7">
      <c r="A3859" s="9"/>
      <c r="B3859" s="9"/>
      <c r="C3859" s="9"/>
      <c r="D3859" s="9"/>
      <c r="E3859" s="9"/>
      <c r="F3859" s="22"/>
      <c r="G3859" s="9"/>
    </row>
    <row r="3860" spans="1:7">
      <c r="A3860" s="9"/>
      <c r="B3860" s="9"/>
      <c r="C3860" s="9"/>
      <c r="D3860" s="9"/>
      <c r="E3860" s="9"/>
      <c r="F3860" s="22"/>
      <c r="G3860" s="9"/>
    </row>
    <row r="3861" spans="1:7">
      <c r="A3861" s="9"/>
      <c r="B3861" s="9"/>
      <c r="C3861" s="9"/>
      <c r="D3861" s="9"/>
      <c r="E3861" s="9"/>
      <c r="F3861" s="22"/>
      <c r="G3861" s="9"/>
    </row>
    <row r="3862" spans="1:7">
      <c r="A3862" s="9"/>
      <c r="B3862" s="9"/>
      <c r="C3862" s="9"/>
      <c r="D3862" s="9"/>
      <c r="E3862" s="9"/>
      <c r="F3862" s="22"/>
      <c r="G3862" s="9"/>
    </row>
    <row r="3863" spans="1:7">
      <c r="A3863" s="9"/>
      <c r="B3863" s="9"/>
      <c r="C3863" s="9"/>
      <c r="D3863" s="9"/>
      <c r="E3863" s="9"/>
      <c r="F3863" s="22"/>
      <c r="G3863" s="9"/>
    </row>
    <row r="3864" spans="1:7">
      <c r="A3864" s="9"/>
      <c r="B3864" s="9"/>
      <c r="C3864" s="9"/>
      <c r="D3864" s="9"/>
      <c r="E3864" s="9"/>
      <c r="F3864" s="22"/>
      <c r="G3864" s="9"/>
    </row>
    <row r="3865" spans="1:7">
      <c r="A3865" s="9"/>
      <c r="B3865" s="9"/>
      <c r="C3865" s="9"/>
      <c r="D3865" s="9"/>
      <c r="E3865" s="9"/>
      <c r="F3865" s="22"/>
      <c r="G3865" s="9"/>
    </row>
    <row r="3866" spans="1:7">
      <c r="A3866" s="9"/>
      <c r="B3866" s="9"/>
      <c r="C3866" s="9"/>
      <c r="D3866" s="9"/>
      <c r="E3866" s="9"/>
      <c r="F3866" s="22"/>
      <c r="G3866" s="9"/>
    </row>
    <row r="3867" spans="1:7">
      <c r="A3867" s="9"/>
      <c r="B3867" s="9"/>
      <c r="C3867" s="9"/>
      <c r="D3867" s="9"/>
      <c r="E3867" s="9"/>
      <c r="F3867" s="22"/>
      <c r="G3867" s="9"/>
    </row>
    <row r="3868" spans="1:7">
      <c r="A3868" s="9"/>
      <c r="B3868" s="9"/>
      <c r="C3868" s="9"/>
      <c r="D3868" s="9"/>
      <c r="E3868" s="9"/>
      <c r="F3868" s="22"/>
      <c r="G3868" s="9"/>
    </row>
    <row r="3869" spans="1:7">
      <c r="A3869" s="9"/>
      <c r="B3869" s="9"/>
      <c r="C3869" s="9"/>
      <c r="D3869" s="9"/>
      <c r="E3869" s="9"/>
      <c r="F3869" s="22"/>
      <c r="G3869" s="9"/>
    </row>
    <row r="3870" spans="1:7">
      <c r="A3870" s="9"/>
      <c r="B3870" s="9"/>
      <c r="C3870" s="9"/>
      <c r="D3870" s="9"/>
      <c r="E3870" s="9"/>
      <c r="F3870" s="22"/>
      <c r="G3870" s="9"/>
    </row>
    <row r="3871" spans="1:7">
      <c r="A3871" s="9"/>
      <c r="B3871" s="9"/>
      <c r="C3871" s="9"/>
      <c r="D3871" s="9"/>
      <c r="E3871" s="9"/>
      <c r="F3871" s="22"/>
      <c r="G3871" s="9"/>
    </row>
    <row r="3872" spans="1:7">
      <c r="A3872" s="9"/>
      <c r="B3872" s="9"/>
      <c r="C3872" s="9"/>
      <c r="D3872" s="9"/>
      <c r="E3872" s="9"/>
      <c r="F3872" s="22"/>
      <c r="G3872" s="9"/>
    </row>
    <row r="3873" spans="1:7">
      <c r="A3873" s="9"/>
      <c r="B3873" s="9"/>
      <c r="C3873" s="9"/>
      <c r="D3873" s="9"/>
      <c r="E3873" s="9"/>
      <c r="F3873" s="22"/>
      <c r="G3873" s="9"/>
    </row>
    <row r="3874" spans="1:7">
      <c r="A3874" s="9"/>
      <c r="B3874" s="9"/>
      <c r="C3874" s="9"/>
      <c r="D3874" s="9"/>
      <c r="E3874" s="9"/>
      <c r="F3874" s="22"/>
      <c r="G3874" s="9"/>
    </row>
    <row r="3875" spans="1:7">
      <c r="A3875" s="9"/>
      <c r="B3875" s="9"/>
      <c r="C3875" s="9"/>
      <c r="D3875" s="9"/>
      <c r="E3875" s="9"/>
      <c r="F3875" s="22"/>
      <c r="G3875" s="9"/>
    </row>
    <row r="3876" spans="1:7">
      <c r="A3876" s="9"/>
      <c r="B3876" s="9"/>
      <c r="C3876" s="9"/>
      <c r="D3876" s="9"/>
      <c r="E3876" s="9"/>
      <c r="F3876" s="22"/>
      <c r="G3876" s="9"/>
    </row>
    <row r="3877" spans="1:7">
      <c r="A3877" s="9"/>
      <c r="B3877" s="9"/>
      <c r="C3877" s="9"/>
      <c r="D3877" s="9"/>
      <c r="E3877" s="9"/>
      <c r="F3877" s="22"/>
      <c r="G3877" s="9"/>
    </row>
    <row r="3878" spans="1:7">
      <c r="A3878" s="9"/>
      <c r="B3878" s="9"/>
      <c r="C3878" s="9"/>
      <c r="D3878" s="9"/>
      <c r="E3878" s="9"/>
      <c r="F3878" s="22"/>
      <c r="G3878" s="9"/>
    </row>
    <row r="3879" spans="1:7">
      <c r="A3879" s="9"/>
      <c r="B3879" s="9"/>
      <c r="C3879" s="9"/>
      <c r="D3879" s="9"/>
      <c r="E3879" s="9"/>
      <c r="F3879" s="22"/>
      <c r="G3879" s="9"/>
    </row>
    <row r="3880" spans="1:7">
      <c r="A3880" s="9"/>
      <c r="B3880" s="9"/>
      <c r="C3880" s="9"/>
      <c r="D3880" s="9"/>
      <c r="E3880" s="9"/>
      <c r="F3880" s="22"/>
      <c r="G3880" s="9"/>
    </row>
    <row r="3881" spans="1:7">
      <c r="A3881" s="9"/>
      <c r="B3881" s="9"/>
      <c r="C3881" s="9"/>
      <c r="D3881" s="9"/>
      <c r="E3881" s="9"/>
      <c r="F3881" s="22"/>
      <c r="G3881" s="9"/>
    </row>
    <row r="3882" spans="1:7">
      <c r="A3882" s="9"/>
      <c r="B3882" s="9"/>
      <c r="C3882" s="9"/>
      <c r="D3882" s="9"/>
      <c r="E3882" s="9"/>
      <c r="F3882" s="22"/>
      <c r="G3882" s="9"/>
    </row>
    <row r="3883" spans="1:7">
      <c r="A3883" s="9"/>
      <c r="B3883" s="9"/>
      <c r="C3883" s="9"/>
      <c r="D3883" s="9"/>
      <c r="E3883" s="9"/>
      <c r="F3883" s="22"/>
      <c r="G3883" s="9"/>
    </row>
    <row r="3884" spans="1:7">
      <c r="A3884" s="9"/>
      <c r="B3884" s="9"/>
      <c r="C3884" s="9"/>
      <c r="D3884" s="9"/>
      <c r="E3884" s="9"/>
      <c r="F3884" s="22"/>
      <c r="G3884" s="9"/>
    </row>
    <row r="3885" spans="1:7">
      <c r="A3885" s="9"/>
      <c r="B3885" s="9"/>
      <c r="C3885" s="9"/>
      <c r="D3885" s="9"/>
      <c r="E3885" s="9"/>
      <c r="F3885" s="22"/>
      <c r="G3885" s="9"/>
    </row>
    <row r="3886" spans="1:7">
      <c r="A3886" s="9"/>
      <c r="B3886" s="9"/>
      <c r="C3886" s="9"/>
      <c r="D3886" s="9"/>
      <c r="E3886" s="9"/>
      <c r="F3886" s="22"/>
      <c r="G3886" s="9"/>
    </row>
    <row r="3887" spans="1:7">
      <c r="A3887" s="9"/>
      <c r="B3887" s="9"/>
      <c r="C3887" s="9"/>
      <c r="D3887" s="9"/>
      <c r="E3887" s="9"/>
      <c r="F3887" s="22"/>
      <c r="G3887" s="9"/>
    </row>
    <row r="3888" spans="1:7">
      <c r="A3888" s="9"/>
      <c r="B3888" s="9"/>
      <c r="C3888" s="9"/>
      <c r="D3888" s="9"/>
      <c r="E3888" s="9"/>
      <c r="F3888" s="22"/>
      <c r="G3888" s="9"/>
    </row>
    <row r="3889" spans="1:7">
      <c r="A3889" s="9"/>
      <c r="B3889" s="9"/>
      <c r="C3889" s="9"/>
      <c r="D3889" s="9"/>
      <c r="E3889" s="9"/>
      <c r="F3889" s="22"/>
      <c r="G3889" s="9"/>
    </row>
    <row r="3890" spans="1:7">
      <c r="A3890" s="9"/>
      <c r="B3890" s="9"/>
      <c r="C3890" s="9"/>
      <c r="D3890" s="9"/>
      <c r="E3890" s="9"/>
      <c r="F3890" s="22"/>
      <c r="G3890" s="9"/>
    </row>
    <row r="3891" spans="1:7">
      <c r="A3891" s="9"/>
      <c r="B3891" s="9"/>
      <c r="C3891" s="9"/>
      <c r="D3891" s="9"/>
      <c r="E3891" s="9"/>
      <c r="F3891" s="22"/>
      <c r="G3891" s="9"/>
    </row>
    <row r="3892" spans="1:7">
      <c r="A3892" s="9"/>
      <c r="B3892" s="9"/>
      <c r="C3892" s="9"/>
      <c r="D3892" s="9"/>
      <c r="E3892" s="9"/>
      <c r="F3892" s="22"/>
      <c r="G3892" s="9"/>
    </row>
    <row r="3893" spans="1:7">
      <c r="A3893" s="9"/>
      <c r="B3893" s="9"/>
      <c r="C3893" s="9"/>
      <c r="D3893" s="9"/>
      <c r="E3893" s="9"/>
      <c r="F3893" s="22"/>
      <c r="G3893" s="9"/>
    </row>
    <row r="3894" spans="1:7">
      <c r="A3894" s="9"/>
      <c r="B3894" s="9"/>
      <c r="C3894" s="9"/>
      <c r="D3894" s="9"/>
      <c r="E3894" s="9"/>
      <c r="F3894" s="22"/>
      <c r="G3894" s="9"/>
    </row>
    <row r="3895" spans="1:7">
      <c r="A3895" s="9"/>
      <c r="B3895" s="9"/>
      <c r="C3895" s="9"/>
      <c r="D3895" s="9"/>
      <c r="E3895" s="9"/>
      <c r="F3895" s="22"/>
      <c r="G3895" s="9"/>
    </row>
    <row r="3896" spans="1:7">
      <c r="A3896" s="9"/>
      <c r="B3896" s="9"/>
      <c r="C3896" s="9"/>
      <c r="D3896" s="9"/>
      <c r="E3896" s="9"/>
      <c r="F3896" s="22"/>
      <c r="G3896" s="9"/>
    </row>
    <row r="3897" spans="1:7">
      <c r="A3897" s="9"/>
      <c r="B3897" s="9"/>
      <c r="C3897" s="9"/>
      <c r="D3897" s="9"/>
      <c r="E3897" s="9"/>
      <c r="F3897" s="22"/>
      <c r="G3897" s="9"/>
    </row>
    <row r="3898" spans="1:7">
      <c r="A3898" s="9"/>
      <c r="B3898" s="9"/>
      <c r="C3898" s="9"/>
      <c r="D3898" s="9"/>
      <c r="E3898" s="9"/>
      <c r="F3898" s="22"/>
      <c r="G3898" s="9"/>
    </row>
    <row r="3899" spans="1:7">
      <c r="A3899" s="9"/>
      <c r="B3899" s="9"/>
      <c r="C3899" s="9"/>
      <c r="D3899" s="9"/>
      <c r="E3899" s="9"/>
      <c r="F3899" s="22"/>
      <c r="G3899" s="9"/>
    </row>
    <row r="3900" spans="1:7">
      <c r="A3900" s="9"/>
      <c r="B3900" s="9"/>
      <c r="C3900" s="9"/>
      <c r="D3900" s="9"/>
      <c r="E3900" s="9"/>
      <c r="F3900" s="22"/>
      <c r="G3900" s="9"/>
    </row>
    <row r="3901" spans="1:7">
      <c r="A3901" s="9"/>
      <c r="B3901" s="9"/>
      <c r="C3901" s="9"/>
      <c r="D3901" s="9"/>
      <c r="E3901" s="9"/>
      <c r="F3901" s="22"/>
      <c r="G3901" s="9"/>
    </row>
    <row r="3902" spans="1:7">
      <c r="A3902" s="9"/>
      <c r="B3902" s="9"/>
      <c r="C3902" s="9"/>
      <c r="D3902" s="9"/>
      <c r="E3902" s="9"/>
      <c r="F3902" s="22"/>
      <c r="G3902" s="9"/>
    </row>
    <row r="3903" spans="1:7">
      <c r="A3903" s="9"/>
      <c r="B3903" s="9"/>
      <c r="C3903" s="9"/>
      <c r="D3903" s="9"/>
      <c r="E3903" s="9"/>
      <c r="F3903" s="22"/>
      <c r="G3903" s="9"/>
    </row>
    <row r="3904" spans="1:7">
      <c r="A3904" s="9"/>
      <c r="B3904" s="9"/>
      <c r="C3904" s="9"/>
      <c r="D3904" s="9"/>
      <c r="E3904" s="9"/>
      <c r="F3904" s="22"/>
      <c r="G3904" s="9"/>
    </row>
    <row r="3905" spans="1:7">
      <c r="A3905" s="9"/>
      <c r="B3905" s="9"/>
      <c r="C3905" s="9"/>
      <c r="D3905" s="9"/>
      <c r="E3905" s="9"/>
      <c r="F3905" s="22"/>
      <c r="G3905" s="9"/>
    </row>
    <row r="3906" spans="1:7">
      <c r="A3906" s="9"/>
      <c r="B3906" s="9"/>
      <c r="C3906" s="9"/>
      <c r="D3906" s="9"/>
      <c r="E3906" s="9"/>
      <c r="F3906" s="22"/>
      <c r="G3906" s="9"/>
    </row>
    <row r="3907" spans="1:7">
      <c r="A3907" s="9"/>
      <c r="B3907" s="9"/>
      <c r="C3907" s="9"/>
      <c r="D3907" s="9"/>
      <c r="E3907" s="9"/>
      <c r="F3907" s="22"/>
      <c r="G3907" s="9"/>
    </row>
    <row r="3908" spans="1:7">
      <c r="A3908" s="9"/>
      <c r="B3908" s="9"/>
      <c r="C3908" s="9"/>
      <c r="D3908" s="9"/>
      <c r="E3908" s="9"/>
      <c r="F3908" s="22"/>
      <c r="G3908" s="9"/>
    </row>
    <row r="3909" spans="1:7">
      <c r="A3909" s="9"/>
      <c r="B3909" s="9"/>
      <c r="C3909" s="9"/>
      <c r="D3909" s="9"/>
      <c r="E3909" s="9"/>
      <c r="F3909" s="22"/>
      <c r="G3909" s="9"/>
    </row>
    <row r="3910" spans="1:7">
      <c r="A3910" s="9"/>
      <c r="B3910" s="9"/>
      <c r="C3910" s="9"/>
      <c r="D3910" s="9"/>
      <c r="E3910" s="9"/>
      <c r="F3910" s="22"/>
      <c r="G3910" s="9"/>
    </row>
    <row r="3911" spans="1:7">
      <c r="A3911" s="9"/>
      <c r="B3911" s="9"/>
      <c r="C3911" s="9"/>
      <c r="D3911" s="9"/>
      <c r="E3911" s="9"/>
      <c r="F3911" s="22"/>
      <c r="G3911" s="9"/>
    </row>
    <row r="3912" spans="1:7">
      <c r="A3912" s="9"/>
      <c r="B3912" s="9"/>
      <c r="C3912" s="9"/>
      <c r="D3912" s="9"/>
      <c r="E3912" s="9"/>
      <c r="F3912" s="22"/>
      <c r="G3912" s="9"/>
    </row>
    <row r="3913" spans="1:7">
      <c r="A3913" s="9"/>
      <c r="B3913" s="9"/>
      <c r="C3913" s="9"/>
      <c r="D3913" s="9"/>
      <c r="E3913" s="9"/>
      <c r="F3913" s="22"/>
      <c r="G3913" s="9"/>
    </row>
    <row r="3914" spans="1:7">
      <c r="A3914" s="9"/>
      <c r="B3914" s="9"/>
      <c r="C3914" s="9"/>
      <c r="D3914" s="9"/>
      <c r="E3914" s="9"/>
      <c r="F3914" s="22"/>
      <c r="G3914" s="9"/>
    </row>
    <row r="3915" spans="1:7">
      <c r="A3915" s="9"/>
      <c r="B3915" s="9"/>
      <c r="C3915" s="9"/>
      <c r="D3915" s="9"/>
      <c r="E3915" s="9"/>
      <c r="F3915" s="22"/>
      <c r="G3915" s="9"/>
    </row>
    <row r="3916" spans="1:7">
      <c r="A3916" s="9"/>
      <c r="B3916" s="9"/>
      <c r="C3916" s="9"/>
      <c r="D3916" s="9"/>
      <c r="E3916" s="9"/>
      <c r="F3916" s="22"/>
      <c r="G3916" s="9"/>
    </row>
    <row r="3917" spans="1:7">
      <c r="A3917" s="9"/>
      <c r="B3917" s="9"/>
      <c r="C3917" s="9"/>
      <c r="D3917" s="9"/>
      <c r="E3917" s="9"/>
      <c r="F3917" s="22"/>
      <c r="G3917" s="9"/>
    </row>
    <row r="3918" spans="1:7">
      <c r="A3918" s="9"/>
      <c r="B3918" s="9"/>
      <c r="C3918" s="9"/>
      <c r="D3918" s="9"/>
      <c r="E3918" s="9"/>
      <c r="F3918" s="22"/>
      <c r="G3918" s="9"/>
    </row>
    <row r="3919" spans="1:7">
      <c r="A3919" s="9"/>
      <c r="B3919" s="9"/>
      <c r="C3919" s="9"/>
      <c r="D3919" s="9"/>
      <c r="E3919" s="9"/>
      <c r="F3919" s="22"/>
      <c r="G3919" s="9"/>
    </row>
    <row r="3920" spans="1:7">
      <c r="A3920" s="9"/>
      <c r="B3920" s="9"/>
      <c r="C3920" s="9"/>
      <c r="D3920" s="9"/>
      <c r="E3920" s="9"/>
      <c r="F3920" s="22"/>
      <c r="G3920" s="9"/>
    </row>
    <row r="3921" spans="1:7">
      <c r="A3921" s="9"/>
      <c r="B3921" s="9"/>
      <c r="C3921" s="9"/>
      <c r="D3921" s="9"/>
      <c r="E3921" s="9"/>
      <c r="F3921" s="22"/>
      <c r="G3921" s="9"/>
    </row>
    <row r="3922" spans="1:7">
      <c r="A3922" s="9"/>
      <c r="B3922" s="9"/>
      <c r="C3922" s="9"/>
      <c r="D3922" s="9"/>
      <c r="E3922" s="9"/>
      <c r="F3922" s="22"/>
      <c r="G3922" s="9"/>
    </row>
    <row r="3923" spans="1:7">
      <c r="A3923" s="9"/>
      <c r="B3923" s="9"/>
      <c r="C3923" s="9"/>
      <c r="D3923" s="9"/>
      <c r="E3923" s="9"/>
      <c r="F3923" s="22"/>
      <c r="G3923" s="9"/>
    </row>
    <row r="3924" spans="1:7">
      <c r="A3924" s="9"/>
      <c r="B3924" s="9"/>
      <c r="C3924" s="9"/>
      <c r="D3924" s="9"/>
      <c r="E3924" s="9"/>
      <c r="F3924" s="22"/>
      <c r="G3924" s="9"/>
    </row>
    <row r="3925" spans="1:7">
      <c r="A3925" s="9"/>
      <c r="B3925" s="9"/>
      <c r="C3925" s="9"/>
      <c r="D3925" s="9"/>
      <c r="E3925" s="9"/>
      <c r="F3925" s="22"/>
      <c r="G3925" s="9"/>
    </row>
    <row r="3926" spans="1:7">
      <c r="A3926" s="9"/>
      <c r="B3926" s="9"/>
      <c r="C3926" s="9"/>
      <c r="D3926" s="9"/>
      <c r="E3926" s="9"/>
      <c r="F3926" s="22"/>
      <c r="G3926" s="9"/>
    </row>
    <row r="3927" spans="1:7">
      <c r="A3927" s="9"/>
      <c r="B3927" s="9"/>
      <c r="C3927" s="9"/>
      <c r="D3927" s="9"/>
      <c r="E3927" s="9"/>
      <c r="F3927" s="22"/>
      <c r="G3927" s="9"/>
    </row>
    <row r="3928" spans="1:7">
      <c r="A3928" s="9"/>
      <c r="B3928" s="9"/>
      <c r="C3928" s="9"/>
      <c r="D3928" s="9"/>
      <c r="E3928" s="9"/>
      <c r="F3928" s="22"/>
      <c r="G3928" s="9"/>
    </row>
    <row r="3929" spans="1:7">
      <c r="A3929" s="9"/>
      <c r="B3929" s="9"/>
      <c r="C3929" s="9"/>
      <c r="D3929" s="9"/>
      <c r="E3929" s="9"/>
      <c r="F3929" s="22"/>
      <c r="G3929" s="9"/>
    </row>
    <row r="3930" spans="1:7">
      <c r="A3930" s="9"/>
      <c r="B3930" s="9"/>
      <c r="C3930" s="9"/>
      <c r="D3930" s="9"/>
      <c r="E3930" s="9"/>
      <c r="F3930" s="22"/>
      <c r="G3930" s="9"/>
    </row>
    <row r="3931" spans="1:7">
      <c r="A3931" s="9"/>
      <c r="B3931" s="9"/>
      <c r="C3931" s="9"/>
      <c r="D3931" s="9"/>
      <c r="E3931" s="9"/>
      <c r="F3931" s="22"/>
      <c r="G3931" s="9"/>
    </row>
    <row r="3932" spans="1:7">
      <c r="A3932" s="9"/>
      <c r="B3932" s="9"/>
      <c r="C3932" s="9"/>
      <c r="D3932" s="9"/>
      <c r="E3932" s="9"/>
      <c r="F3932" s="22"/>
      <c r="G3932" s="9"/>
    </row>
    <row r="3933" spans="1:7">
      <c r="A3933" s="9"/>
      <c r="B3933" s="9"/>
      <c r="C3933" s="9"/>
      <c r="D3933" s="9"/>
      <c r="E3933" s="9"/>
      <c r="F3933" s="22"/>
      <c r="G3933" s="9"/>
    </row>
    <row r="3934" spans="1:7">
      <c r="A3934" s="9"/>
      <c r="B3934" s="9"/>
      <c r="C3934" s="9"/>
      <c r="D3934" s="9"/>
      <c r="E3934" s="9"/>
      <c r="F3934" s="22"/>
      <c r="G3934" s="9"/>
    </row>
    <row r="3935" spans="1:7">
      <c r="A3935" s="9"/>
      <c r="B3935" s="9"/>
      <c r="C3935" s="9"/>
      <c r="D3935" s="9"/>
      <c r="E3935" s="9"/>
      <c r="F3935" s="22"/>
      <c r="G3935" s="9"/>
    </row>
    <row r="3936" spans="1:7">
      <c r="A3936" s="9"/>
      <c r="B3936" s="9"/>
      <c r="C3936" s="9"/>
      <c r="D3936" s="9"/>
      <c r="E3936" s="9"/>
      <c r="F3936" s="22"/>
      <c r="G3936" s="9"/>
    </row>
    <row r="3937" spans="1:7">
      <c r="A3937" s="9"/>
      <c r="B3937" s="9"/>
      <c r="C3937" s="9"/>
      <c r="D3937" s="9"/>
      <c r="E3937" s="9"/>
      <c r="F3937" s="22"/>
      <c r="G3937" s="9"/>
    </row>
    <row r="3938" spans="1:7">
      <c r="A3938" s="9"/>
      <c r="B3938" s="9"/>
      <c r="C3938" s="9"/>
      <c r="D3938" s="9"/>
      <c r="E3938" s="9"/>
      <c r="F3938" s="22"/>
      <c r="G3938" s="9"/>
    </row>
    <row r="3939" spans="1:7">
      <c r="A3939" s="9"/>
      <c r="B3939" s="9"/>
      <c r="C3939" s="9"/>
      <c r="D3939" s="9"/>
      <c r="E3939" s="9"/>
      <c r="F3939" s="22"/>
      <c r="G3939" s="9"/>
    </row>
    <row r="3940" spans="1:7">
      <c r="A3940" s="9"/>
      <c r="B3940" s="9"/>
      <c r="C3940" s="9"/>
      <c r="D3940" s="9"/>
      <c r="E3940" s="9"/>
      <c r="F3940" s="22"/>
      <c r="G3940" s="9"/>
    </row>
    <row r="3941" spans="1:7">
      <c r="A3941" s="9"/>
      <c r="B3941" s="9"/>
      <c r="C3941" s="9"/>
      <c r="D3941" s="9"/>
      <c r="E3941" s="9"/>
      <c r="F3941" s="22"/>
      <c r="G3941" s="9"/>
    </row>
    <row r="3942" spans="1:7">
      <c r="A3942" s="9"/>
      <c r="B3942" s="9"/>
      <c r="C3942" s="9"/>
      <c r="D3942" s="9"/>
      <c r="E3942" s="9"/>
      <c r="F3942" s="22"/>
      <c r="G3942" s="9"/>
    </row>
    <row r="3943" spans="1:7">
      <c r="A3943" s="9"/>
      <c r="B3943" s="9"/>
      <c r="C3943" s="9"/>
      <c r="D3943" s="9"/>
      <c r="E3943" s="9"/>
      <c r="F3943" s="22"/>
      <c r="G3943" s="9"/>
    </row>
    <row r="3944" spans="1:7">
      <c r="A3944" s="9"/>
      <c r="B3944" s="9"/>
      <c r="C3944" s="9"/>
      <c r="D3944" s="9"/>
      <c r="E3944" s="9"/>
      <c r="F3944" s="22"/>
      <c r="G3944" s="9"/>
    </row>
    <row r="3945" spans="1:7">
      <c r="A3945" s="9"/>
      <c r="B3945" s="9"/>
      <c r="C3945" s="9"/>
      <c r="D3945" s="9"/>
      <c r="E3945" s="9"/>
      <c r="F3945" s="22"/>
      <c r="G3945" s="9"/>
    </row>
    <row r="3946" spans="1:7">
      <c r="A3946" s="9"/>
      <c r="B3946" s="9"/>
      <c r="C3946" s="9"/>
      <c r="D3946" s="9"/>
      <c r="E3946" s="9"/>
      <c r="F3946" s="22"/>
      <c r="G3946" s="9"/>
    </row>
    <row r="3947" spans="1:7">
      <c r="A3947" s="9"/>
      <c r="B3947" s="9"/>
      <c r="C3947" s="9"/>
      <c r="D3947" s="9"/>
      <c r="E3947" s="9"/>
      <c r="F3947" s="22"/>
      <c r="G3947" s="9"/>
    </row>
    <row r="3948" spans="1:7">
      <c r="A3948" s="9"/>
      <c r="B3948" s="9"/>
      <c r="C3948" s="9"/>
      <c r="D3948" s="9"/>
      <c r="E3948" s="9"/>
      <c r="F3948" s="22"/>
      <c r="G3948" s="9"/>
    </row>
    <row r="3949" spans="1:7">
      <c r="A3949" s="9"/>
      <c r="B3949" s="9"/>
      <c r="C3949" s="9"/>
      <c r="D3949" s="9"/>
      <c r="E3949" s="9"/>
      <c r="F3949" s="22"/>
      <c r="G3949" s="9"/>
    </row>
    <row r="3950" spans="1:7">
      <c r="A3950" s="9"/>
      <c r="B3950" s="9"/>
      <c r="C3950" s="9"/>
      <c r="D3950" s="9"/>
      <c r="E3950" s="9"/>
      <c r="F3950" s="22"/>
      <c r="G3950" s="9"/>
    </row>
    <row r="3951" spans="1:7">
      <c r="A3951" s="9"/>
      <c r="B3951" s="9"/>
      <c r="C3951" s="9"/>
      <c r="D3951" s="9"/>
      <c r="E3951" s="9"/>
      <c r="F3951" s="22"/>
      <c r="G3951" s="9"/>
    </row>
    <row r="3952" spans="1:7">
      <c r="A3952" s="9"/>
      <c r="B3952" s="9"/>
      <c r="C3952" s="9"/>
      <c r="D3952" s="9"/>
      <c r="E3952" s="9"/>
      <c r="F3952" s="22"/>
      <c r="G3952" s="9"/>
    </row>
    <row r="3953" spans="1:7">
      <c r="A3953" s="9"/>
      <c r="B3953" s="9"/>
      <c r="C3953" s="9"/>
      <c r="D3953" s="9"/>
      <c r="E3953" s="9"/>
      <c r="F3953" s="22"/>
      <c r="G3953" s="9"/>
    </row>
    <row r="3954" spans="1:7">
      <c r="A3954" s="9"/>
      <c r="B3954" s="9"/>
      <c r="C3954" s="9"/>
      <c r="D3954" s="9"/>
      <c r="E3954" s="9"/>
      <c r="F3954" s="22"/>
      <c r="G3954" s="9"/>
    </row>
    <row r="3955" spans="1:7">
      <c r="A3955" s="9"/>
      <c r="B3955" s="9"/>
      <c r="C3955" s="9"/>
      <c r="D3955" s="9"/>
      <c r="E3955" s="9"/>
      <c r="F3955" s="22"/>
      <c r="G3955" s="9"/>
    </row>
    <row r="3956" spans="1:7">
      <c r="A3956" s="9"/>
      <c r="B3956" s="9"/>
      <c r="C3956" s="9"/>
      <c r="D3956" s="9"/>
      <c r="E3956" s="9"/>
      <c r="F3956" s="22"/>
      <c r="G3956" s="9"/>
    </row>
    <row r="3957" spans="1:7">
      <c r="A3957" s="9"/>
      <c r="B3957" s="9"/>
      <c r="C3957" s="9"/>
      <c r="D3957" s="9"/>
      <c r="E3957" s="9"/>
      <c r="F3957" s="22"/>
      <c r="G3957" s="9"/>
    </row>
    <row r="3958" spans="1:7">
      <c r="A3958" s="9"/>
      <c r="B3958" s="9"/>
      <c r="C3958" s="9"/>
      <c r="D3958" s="9"/>
      <c r="E3958" s="9"/>
      <c r="F3958" s="22"/>
      <c r="G3958" s="9"/>
    </row>
    <row r="3959" spans="1:7">
      <c r="A3959" s="9"/>
      <c r="B3959" s="9"/>
      <c r="C3959" s="9"/>
      <c r="D3959" s="9"/>
      <c r="E3959" s="9"/>
      <c r="F3959" s="22"/>
      <c r="G3959" s="9"/>
    </row>
    <row r="3960" spans="1:7">
      <c r="A3960" s="9"/>
      <c r="B3960" s="9"/>
      <c r="C3960" s="9"/>
      <c r="D3960" s="9"/>
      <c r="E3960" s="9"/>
      <c r="F3960" s="22"/>
      <c r="G3960" s="9"/>
    </row>
    <row r="3961" spans="1:7">
      <c r="A3961" s="9"/>
      <c r="B3961" s="9"/>
      <c r="C3961" s="9"/>
      <c r="D3961" s="9"/>
      <c r="E3961" s="9"/>
      <c r="F3961" s="22"/>
      <c r="G3961" s="9"/>
    </row>
    <row r="3962" spans="1:7">
      <c r="A3962" s="9"/>
      <c r="B3962" s="9"/>
      <c r="C3962" s="9"/>
      <c r="D3962" s="9"/>
      <c r="E3962" s="9"/>
      <c r="F3962" s="22"/>
      <c r="G3962" s="9"/>
    </row>
    <row r="3963" spans="1:7">
      <c r="A3963" s="9"/>
      <c r="B3963" s="9"/>
      <c r="C3963" s="9"/>
      <c r="D3963" s="9"/>
      <c r="E3963" s="9"/>
      <c r="F3963" s="22"/>
      <c r="G3963" s="9"/>
    </row>
    <row r="3964" spans="1:7">
      <c r="A3964" s="9"/>
      <c r="B3964" s="9"/>
      <c r="C3964" s="9"/>
      <c r="D3964" s="9"/>
      <c r="E3964" s="9"/>
      <c r="F3964" s="22"/>
      <c r="G3964" s="9"/>
    </row>
    <row r="3965" spans="1:7">
      <c r="A3965" s="9"/>
      <c r="B3965" s="9"/>
      <c r="C3965" s="9"/>
      <c r="D3965" s="9"/>
      <c r="E3965" s="9"/>
      <c r="F3965" s="22"/>
      <c r="G3965" s="9"/>
    </row>
    <row r="3966" spans="1:7">
      <c r="A3966" s="9"/>
      <c r="B3966" s="9"/>
      <c r="C3966" s="9"/>
      <c r="D3966" s="9"/>
      <c r="E3966" s="9"/>
      <c r="F3966" s="22"/>
      <c r="G3966" s="9"/>
    </row>
    <row r="3967" spans="1:7">
      <c r="A3967" s="9"/>
      <c r="B3967" s="9"/>
      <c r="C3967" s="9"/>
      <c r="D3967" s="9"/>
      <c r="E3967" s="9"/>
      <c r="F3967" s="22"/>
      <c r="G3967" s="9"/>
    </row>
    <row r="3968" spans="1:7">
      <c r="A3968" s="9"/>
      <c r="B3968" s="9"/>
      <c r="C3968" s="9"/>
      <c r="D3968" s="9"/>
      <c r="E3968" s="9"/>
      <c r="F3968" s="22"/>
      <c r="G3968" s="9"/>
    </row>
    <row r="3969" spans="1:7">
      <c r="A3969" s="9"/>
      <c r="B3969" s="9"/>
      <c r="C3969" s="9"/>
      <c r="D3969" s="9"/>
      <c r="E3969" s="9"/>
      <c r="F3969" s="22"/>
      <c r="G3969" s="9"/>
    </row>
    <row r="3970" spans="1:7">
      <c r="A3970" s="9"/>
      <c r="B3970" s="9"/>
      <c r="C3970" s="9"/>
      <c r="D3970" s="9"/>
      <c r="E3970" s="9"/>
      <c r="F3970" s="22"/>
      <c r="G3970" s="9"/>
    </row>
    <row r="3971" spans="1:7">
      <c r="A3971" s="9"/>
      <c r="B3971" s="9"/>
      <c r="C3971" s="9"/>
      <c r="D3971" s="9"/>
      <c r="E3971" s="9"/>
      <c r="F3971" s="22"/>
      <c r="G3971" s="9"/>
    </row>
    <row r="3972" spans="1:7">
      <c r="A3972" s="9"/>
      <c r="B3972" s="9"/>
      <c r="C3972" s="9"/>
      <c r="D3972" s="9"/>
      <c r="E3972" s="9"/>
      <c r="F3972" s="22"/>
      <c r="G3972" s="9"/>
    </row>
    <row r="3973" spans="1:7">
      <c r="A3973" s="9"/>
      <c r="B3973" s="9"/>
      <c r="C3973" s="9"/>
      <c r="D3973" s="9"/>
      <c r="E3973" s="9"/>
      <c r="F3973" s="22"/>
      <c r="G3973" s="9"/>
    </row>
    <row r="3974" spans="1:7">
      <c r="A3974" s="9"/>
      <c r="B3974" s="9"/>
      <c r="C3974" s="9"/>
      <c r="D3974" s="9"/>
      <c r="E3974" s="9"/>
      <c r="F3974" s="22"/>
      <c r="G3974" s="9"/>
    </row>
    <row r="3975" spans="1:7">
      <c r="A3975" s="9"/>
      <c r="B3975" s="9"/>
      <c r="C3975" s="9"/>
      <c r="D3975" s="9"/>
      <c r="E3975" s="9"/>
      <c r="F3975" s="22"/>
      <c r="G3975" s="9"/>
    </row>
    <row r="3976" spans="1:7">
      <c r="A3976" s="9"/>
      <c r="B3976" s="9"/>
      <c r="C3976" s="9"/>
      <c r="D3976" s="9"/>
      <c r="E3976" s="9"/>
      <c r="F3976" s="22"/>
      <c r="G3976" s="9"/>
    </row>
    <row r="3977" spans="1:7">
      <c r="A3977" s="9"/>
      <c r="B3977" s="9"/>
      <c r="C3977" s="9"/>
      <c r="D3977" s="9"/>
      <c r="E3977" s="9"/>
      <c r="F3977" s="22"/>
      <c r="G3977" s="9"/>
    </row>
    <row r="3978" spans="1:7">
      <c r="A3978" s="9"/>
      <c r="B3978" s="9"/>
      <c r="C3978" s="9"/>
      <c r="D3978" s="9"/>
      <c r="E3978" s="9"/>
      <c r="F3978" s="22"/>
      <c r="G3978" s="9"/>
    </row>
    <row r="3979" spans="1:7">
      <c r="A3979" s="9"/>
      <c r="B3979" s="9"/>
      <c r="C3979" s="9"/>
      <c r="D3979" s="9"/>
      <c r="E3979" s="9"/>
      <c r="F3979" s="22"/>
      <c r="G3979" s="9"/>
    </row>
    <row r="3980" spans="1:7">
      <c r="A3980" s="9"/>
      <c r="B3980" s="9"/>
      <c r="C3980" s="9"/>
      <c r="D3980" s="9"/>
      <c r="E3980" s="9"/>
      <c r="F3980" s="22"/>
      <c r="G3980" s="9"/>
    </row>
    <row r="3981" spans="1:7">
      <c r="A3981" s="9"/>
      <c r="B3981" s="9"/>
      <c r="C3981" s="9"/>
      <c r="D3981" s="9"/>
      <c r="E3981" s="9"/>
      <c r="F3981" s="22"/>
      <c r="G3981" s="9"/>
    </row>
    <row r="3982" spans="1:7">
      <c r="A3982" s="9"/>
      <c r="B3982" s="9"/>
      <c r="C3982" s="9"/>
      <c r="D3982" s="9"/>
      <c r="E3982" s="9"/>
      <c r="F3982" s="22"/>
      <c r="G3982" s="9"/>
    </row>
    <row r="3983" spans="1:7">
      <c r="A3983" s="9"/>
      <c r="B3983" s="9"/>
      <c r="C3983" s="9"/>
      <c r="D3983" s="9"/>
      <c r="E3983" s="9"/>
      <c r="F3983" s="22"/>
      <c r="G3983" s="9"/>
    </row>
    <row r="3984" spans="1:7">
      <c r="A3984" s="9"/>
      <c r="B3984" s="9"/>
      <c r="C3984" s="9"/>
      <c r="D3984" s="9"/>
      <c r="E3984" s="9"/>
      <c r="F3984" s="22"/>
      <c r="G3984" s="9"/>
    </row>
    <row r="3985" spans="1:7">
      <c r="A3985" s="9"/>
      <c r="B3985" s="9"/>
      <c r="C3985" s="9"/>
      <c r="D3985" s="9"/>
      <c r="E3985" s="9"/>
      <c r="F3985" s="22"/>
      <c r="G3985" s="9"/>
    </row>
    <row r="3986" spans="1:7">
      <c r="A3986" s="9"/>
      <c r="B3986" s="9"/>
      <c r="C3986" s="9"/>
      <c r="D3986" s="9"/>
      <c r="E3986" s="9"/>
      <c r="F3986" s="22"/>
      <c r="G3986" s="9"/>
    </row>
    <row r="3987" spans="1:7">
      <c r="A3987" s="9"/>
      <c r="B3987" s="9"/>
      <c r="C3987" s="9"/>
      <c r="D3987" s="9"/>
      <c r="E3987" s="9"/>
      <c r="F3987" s="22"/>
      <c r="G3987" s="9"/>
    </row>
    <row r="3988" spans="1:7">
      <c r="A3988" s="9"/>
      <c r="B3988" s="9"/>
      <c r="C3988" s="9"/>
      <c r="D3988" s="9"/>
      <c r="E3988" s="9"/>
      <c r="F3988" s="22"/>
      <c r="G3988" s="9"/>
    </row>
    <row r="3989" spans="1:7">
      <c r="A3989" s="9"/>
      <c r="B3989" s="9"/>
      <c r="C3989" s="9"/>
      <c r="D3989" s="9"/>
      <c r="E3989" s="9"/>
      <c r="F3989" s="22"/>
      <c r="G3989" s="9"/>
    </row>
    <row r="3990" spans="1:7">
      <c r="A3990" s="9"/>
      <c r="B3990" s="9"/>
      <c r="C3990" s="9"/>
      <c r="D3990" s="9"/>
      <c r="E3990" s="9"/>
      <c r="F3990" s="22"/>
      <c r="G3990" s="9"/>
    </row>
    <row r="3991" spans="1:7">
      <c r="A3991" s="9"/>
      <c r="B3991" s="9"/>
      <c r="C3991" s="9"/>
      <c r="D3991" s="9"/>
      <c r="E3991" s="9"/>
      <c r="F3991" s="22"/>
      <c r="G3991" s="9"/>
    </row>
    <row r="3992" spans="1:7">
      <c r="A3992" s="9"/>
      <c r="B3992" s="9"/>
      <c r="C3992" s="9"/>
      <c r="D3992" s="9"/>
      <c r="E3992" s="9"/>
      <c r="F3992" s="22"/>
      <c r="G3992" s="9"/>
    </row>
    <row r="3993" spans="1:7">
      <c r="A3993" s="9"/>
      <c r="B3993" s="9"/>
      <c r="C3993" s="9"/>
      <c r="D3993" s="9"/>
      <c r="E3993" s="9"/>
      <c r="F3993" s="22"/>
      <c r="G3993" s="9"/>
    </row>
    <row r="3994" spans="1:7">
      <c r="A3994" s="9"/>
      <c r="B3994" s="9"/>
      <c r="C3994" s="9"/>
      <c r="D3994" s="9"/>
      <c r="E3994" s="9"/>
      <c r="F3994" s="22"/>
      <c r="G3994" s="9"/>
    </row>
    <row r="3995" spans="1:7">
      <c r="A3995" s="9"/>
      <c r="B3995" s="9"/>
      <c r="C3995" s="9"/>
      <c r="D3995" s="9"/>
      <c r="E3995" s="9"/>
      <c r="F3995" s="22"/>
      <c r="G3995" s="9"/>
    </row>
    <row r="3996" spans="1:7">
      <c r="A3996" s="9"/>
      <c r="B3996" s="9"/>
      <c r="C3996" s="9"/>
      <c r="D3996" s="9"/>
      <c r="E3996" s="9"/>
      <c r="F3996" s="22"/>
      <c r="G3996" s="9"/>
    </row>
    <row r="3997" spans="1:7">
      <c r="A3997" s="9"/>
      <c r="B3997" s="9"/>
      <c r="C3997" s="9"/>
      <c r="D3997" s="9"/>
      <c r="E3997" s="9"/>
      <c r="F3997" s="22"/>
      <c r="G3997" s="9"/>
    </row>
    <row r="3998" spans="1:7">
      <c r="A3998" s="9"/>
      <c r="B3998" s="9"/>
      <c r="C3998" s="9"/>
      <c r="D3998" s="9"/>
      <c r="E3998" s="9"/>
      <c r="F3998" s="22"/>
      <c r="G3998" s="9"/>
    </row>
    <row r="3999" spans="1:7">
      <c r="A3999" s="9"/>
      <c r="B3999" s="9"/>
      <c r="C3999" s="9"/>
      <c r="D3999" s="9"/>
      <c r="E3999" s="9"/>
      <c r="F3999" s="22"/>
      <c r="G3999" s="9"/>
    </row>
    <row r="4000" spans="1:7">
      <c r="A4000" s="9"/>
      <c r="B4000" s="9"/>
      <c r="C4000" s="9"/>
      <c r="D4000" s="9"/>
      <c r="E4000" s="9"/>
      <c r="F4000" s="22"/>
      <c r="G4000" s="9"/>
    </row>
    <row r="4001" spans="1:7">
      <c r="A4001" s="9"/>
      <c r="B4001" s="9"/>
      <c r="C4001" s="9"/>
      <c r="D4001" s="9"/>
      <c r="E4001" s="9"/>
      <c r="F4001" s="22"/>
      <c r="G4001" s="9"/>
    </row>
    <row r="4002" spans="1:7">
      <c r="A4002" s="9"/>
      <c r="B4002" s="9"/>
      <c r="C4002" s="9"/>
      <c r="D4002" s="9"/>
      <c r="E4002" s="9"/>
      <c r="F4002" s="22"/>
      <c r="G4002" s="9"/>
    </row>
    <row r="4003" spans="1:7">
      <c r="A4003" s="9"/>
      <c r="B4003" s="9"/>
      <c r="C4003" s="9"/>
      <c r="D4003" s="9"/>
      <c r="E4003" s="9"/>
      <c r="F4003" s="22"/>
      <c r="G4003" s="9"/>
    </row>
    <row r="4004" spans="1:7">
      <c r="A4004" s="9"/>
      <c r="B4004" s="9"/>
      <c r="C4004" s="9"/>
      <c r="D4004" s="9"/>
      <c r="E4004" s="9"/>
      <c r="F4004" s="22"/>
      <c r="G4004" s="9"/>
    </row>
    <row r="4005" spans="1:7">
      <c r="A4005" s="9"/>
      <c r="B4005" s="9"/>
      <c r="C4005" s="9"/>
      <c r="D4005" s="9"/>
      <c r="E4005" s="9"/>
      <c r="F4005" s="22"/>
      <c r="G4005" s="9"/>
    </row>
    <row r="4006" spans="1:7">
      <c r="A4006" s="9"/>
      <c r="B4006" s="9"/>
      <c r="C4006" s="9"/>
      <c r="D4006" s="9"/>
      <c r="E4006" s="9"/>
      <c r="F4006" s="22"/>
      <c r="G4006" s="9"/>
    </row>
    <row r="4007" spans="1:7">
      <c r="A4007" s="9"/>
      <c r="B4007" s="9"/>
      <c r="C4007" s="9"/>
      <c r="D4007" s="9"/>
      <c r="E4007" s="9"/>
      <c r="F4007" s="22"/>
      <c r="G4007" s="9"/>
    </row>
    <row r="4008" spans="1:7">
      <c r="A4008" s="9"/>
      <c r="B4008" s="9"/>
      <c r="C4008" s="9"/>
      <c r="D4008" s="9"/>
      <c r="E4008" s="9"/>
      <c r="F4008" s="22"/>
      <c r="G4008" s="9"/>
    </row>
    <row r="4009" spans="1:7">
      <c r="A4009" s="9"/>
      <c r="B4009" s="9"/>
      <c r="C4009" s="9"/>
      <c r="D4009" s="9"/>
      <c r="E4009" s="9"/>
      <c r="F4009" s="22"/>
      <c r="G4009" s="9"/>
    </row>
    <row r="4010" spans="1:7">
      <c r="A4010" s="9"/>
      <c r="B4010" s="9"/>
      <c r="C4010" s="9"/>
      <c r="D4010" s="9"/>
      <c r="E4010" s="9"/>
      <c r="F4010" s="22"/>
      <c r="G4010" s="9"/>
    </row>
    <row r="4011" spans="1:7">
      <c r="A4011" s="9"/>
      <c r="B4011" s="9"/>
      <c r="C4011" s="9"/>
      <c r="D4011" s="9"/>
      <c r="E4011" s="9"/>
      <c r="F4011" s="22"/>
      <c r="G4011" s="9"/>
    </row>
    <row r="4012" spans="1:7">
      <c r="A4012" s="9"/>
      <c r="B4012" s="9"/>
      <c r="C4012" s="9"/>
      <c r="D4012" s="9"/>
      <c r="E4012" s="9"/>
      <c r="F4012" s="22"/>
      <c r="G4012" s="9"/>
    </row>
    <row r="4013" spans="1:7">
      <c r="A4013" s="9"/>
      <c r="B4013" s="9"/>
      <c r="C4013" s="9"/>
      <c r="D4013" s="9"/>
      <c r="E4013" s="9"/>
      <c r="F4013" s="22"/>
      <c r="G4013" s="9"/>
    </row>
    <row r="4014" spans="1:7">
      <c r="A4014" s="9"/>
      <c r="B4014" s="9"/>
      <c r="C4014" s="9"/>
      <c r="D4014" s="9"/>
      <c r="E4014" s="9"/>
      <c r="F4014" s="22"/>
      <c r="G4014" s="9"/>
    </row>
    <row r="4015" spans="1:7">
      <c r="A4015" s="9"/>
      <c r="B4015" s="9"/>
      <c r="C4015" s="9"/>
      <c r="D4015" s="9"/>
      <c r="E4015" s="9"/>
      <c r="F4015" s="22"/>
      <c r="G4015" s="9"/>
    </row>
    <row r="4016" spans="1:7">
      <c r="A4016" s="9"/>
      <c r="B4016" s="9"/>
      <c r="C4016" s="9"/>
      <c r="D4016" s="9"/>
      <c r="E4016" s="9"/>
      <c r="F4016" s="22"/>
      <c r="G4016" s="9"/>
    </row>
    <row r="4017" spans="1:7">
      <c r="A4017" s="9"/>
      <c r="B4017" s="9"/>
      <c r="C4017" s="9"/>
      <c r="D4017" s="9"/>
      <c r="E4017" s="9"/>
      <c r="F4017" s="22"/>
      <c r="G4017" s="9"/>
    </row>
    <row r="4018" spans="1:7">
      <c r="A4018" s="9"/>
      <c r="B4018" s="9"/>
      <c r="C4018" s="9"/>
      <c r="D4018" s="9"/>
      <c r="E4018" s="9"/>
      <c r="F4018" s="22"/>
      <c r="G4018" s="9"/>
    </row>
    <row r="4019" spans="1:7">
      <c r="A4019" s="9"/>
      <c r="B4019" s="9"/>
      <c r="C4019" s="9"/>
      <c r="D4019" s="9"/>
      <c r="E4019" s="9"/>
      <c r="F4019" s="22"/>
      <c r="G4019" s="9"/>
    </row>
    <row r="4020" spans="1:7">
      <c r="A4020" s="9"/>
      <c r="B4020" s="9"/>
      <c r="C4020" s="9"/>
      <c r="D4020" s="9"/>
      <c r="E4020" s="9"/>
      <c r="F4020" s="22"/>
      <c r="G4020" s="9"/>
    </row>
    <row r="4021" spans="1:7">
      <c r="A4021" s="9"/>
      <c r="B4021" s="9"/>
      <c r="C4021" s="9"/>
      <c r="D4021" s="9"/>
      <c r="E4021" s="9"/>
      <c r="F4021" s="22"/>
      <c r="G4021" s="9"/>
    </row>
    <row r="4022" spans="1:7">
      <c r="A4022" s="9"/>
      <c r="B4022" s="9"/>
      <c r="C4022" s="9"/>
      <c r="D4022" s="9"/>
      <c r="E4022" s="9"/>
      <c r="F4022" s="22"/>
      <c r="G4022" s="9"/>
    </row>
    <row r="4023" spans="1:7">
      <c r="A4023" s="9"/>
      <c r="B4023" s="9"/>
      <c r="C4023" s="9"/>
      <c r="D4023" s="9"/>
      <c r="E4023" s="9"/>
      <c r="F4023" s="22"/>
      <c r="G4023" s="9"/>
    </row>
    <row r="4024" spans="1:7">
      <c r="A4024" s="9"/>
      <c r="B4024" s="9"/>
      <c r="C4024" s="9"/>
      <c r="D4024" s="9"/>
      <c r="E4024" s="9"/>
      <c r="F4024" s="22"/>
      <c r="G4024" s="9"/>
    </row>
    <row r="4025" spans="1:7">
      <c r="A4025" s="9"/>
      <c r="B4025" s="9"/>
      <c r="C4025" s="9"/>
      <c r="D4025" s="9"/>
      <c r="E4025" s="9"/>
      <c r="F4025" s="22"/>
      <c r="G4025" s="9"/>
    </row>
    <row r="4026" spans="1:7">
      <c r="A4026" s="9"/>
      <c r="B4026" s="9"/>
      <c r="C4026" s="9"/>
      <c r="D4026" s="9"/>
      <c r="E4026" s="9"/>
      <c r="F4026" s="22"/>
      <c r="G4026" s="9"/>
    </row>
    <row r="4027" spans="1:7">
      <c r="A4027" s="9"/>
      <c r="B4027" s="9"/>
      <c r="C4027" s="9"/>
      <c r="D4027" s="9"/>
      <c r="E4027" s="9"/>
      <c r="F4027" s="22"/>
      <c r="G4027" s="9"/>
    </row>
    <row r="4028" spans="1:7">
      <c r="A4028" s="9"/>
      <c r="B4028" s="9"/>
      <c r="C4028" s="9"/>
      <c r="D4028" s="9"/>
      <c r="E4028" s="9"/>
      <c r="F4028" s="22"/>
      <c r="G4028" s="9"/>
    </row>
    <row r="4029" spans="1:7">
      <c r="A4029" s="9"/>
      <c r="B4029" s="9"/>
      <c r="C4029" s="9"/>
      <c r="D4029" s="9"/>
      <c r="E4029" s="9"/>
      <c r="F4029" s="22"/>
      <c r="G4029" s="9"/>
    </row>
    <row r="4030" spans="1:7">
      <c r="A4030" s="9"/>
      <c r="B4030" s="9"/>
      <c r="C4030" s="9"/>
      <c r="D4030" s="9"/>
      <c r="E4030" s="9"/>
      <c r="F4030" s="22"/>
      <c r="G4030" s="9"/>
    </row>
    <row r="4031" spans="1:7">
      <c r="A4031" s="9"/>
      <c r="B4031" s="9"/>
      <c r="C4031" s="9"/>
      <c r="D4031" s="9"/>
      <c r="E4031" s="9"/>
      <c r="F4031" s="22"/>
      <c r="G4031" s="9"/>
    </row>
    <row r="4032" spans="1:7">
      <c r="A4032" s="9"/>
      <c r="B4032" s="9"/>
      <c r="C4032" s="9"/>
      <c r="D4032" s="9"/>
      <c r="E4032" s="9"/>
      <c r="F4032" s="22"/>
      <c r="G4032" s="9"/>
    </row>
    <row r="4033" spans="1:7">
      <c r="A4033" s="9"/>
      <c r="B4033" s="9"/>
      <c r="C4033" s="9"/>
      <c r="D4033" s="9"/>
      <c r="E4033" s="9"/>
      <c r="F4033" s="22"/>
      <c r="G4033" s="9"/>
    </row>
    <row r="4034" spans="1:7">
      <c r="A4034" s="9"/>
      <c r="B4034" s="9"/>
      <c r="C4034" s="9"/>
      <c r="D4034" s="9"/>
      <c r="E4034" s="9"/>
      <c r="F4034" s="22"/>
      <c r="G4034" s="9"/>
    </row>
    <row r="4035" spans="1:7">
      <c r="A4035" s="9"/>
      <c r="B4035" s="9"/>
      <c r="C4035" s="9"/>
      <c r="D4035" s="9"/>
      <c r="E4035" s="9"/>
      <c r="F4035" s="22"/>
      <c r="G4035" s="9"/>
    </row>
    <row r="4036" spans="1:7">
      <c r="A4036" s="9"/>
      <c r="B4036" s="9"/>
      <c r="C4036" s="9"/>
      <c r="D4036" s="9"/>
      <c r="E4036" s="9"/>
      <c r="F4036" s="22"/>
      <c r="G4036" s="9"/>
    </row>
    <row r="4037" spans="1:7">
      <c r="A4037" s="9"/>
      <c r="B4037" s="9"/>
      <c r="C4037" s="9"/>
      <c r="D4037" s="9"/>
      <c r="E4037" s="9"/>
      <c r="F4037" s="22"/>
      <c r="G4037" s="9"/>
    </row>
    <row r="4038" spans="1:7">
      <c r="A4038" s="9"/>
      <c r="B4038" s="9"/>
      <c r="C4038" s="9"/>
      <c r="D4038" s="9"/>
      <c r="E4038" s="9"/>
      <c r="F4038" s="22"/>
      <c r="G4038" s="9"/>
    </row>
    <row r="4039" spans="1:7">
      <c r="A4039" s="9"/>
      <c r="B4039" s="9"/>
      <c r="C4039" s="9"/>
      <c r="D4039" s="9"/>
      <c r="E4039" s="9"/>
      <c r="F4039" s="22"/>
      <c r="G4039" s="9"/>
    </row>
    <row r="4040" spans="1:7">
      <c r="A4040" s="9"/>
      <c r="B4040" s="9"/>
      <c r="C4040" s="9"/>
      <c r="D4040" s="9"/>
      <c r="E4040" s="9"/>
      <c r="F4040" s="22"/>
      <c r="G4040" s="9"/>
    </row>
    <row r="4041" spans="1:7">
      <c r="A4041" s="9"/>
      <c r="B4041" s="9"/>
      <c r="C4041" s="9"/>
      <c r="D4041" s="9"/>
      <c r="E4041" s="9"/>
      <c r="F4041" s="22"/>
      <c r="G4041" s="9"/>
    </row>
    <row r="4042" spans="1:7">
      <c r="A4042" s="9"/>
      <c r="B4042" s="9"/>
      <c r="C4042" s="9"/>
      <c r="D4042" s="9"/>
      <c r="E4042" s="9"/>
      <c r="F4042" s="22"/>
      <c r="G4042" s="9"/>
    </row>
    <row r="4043" spans="1:7">
      <c r="A4043" s="9"/>
      <c r="B4043" s="9"/>
      <c r="C4043" s="9"/>
      <c r="D4043" s="9"/>
      <c r="E4043" s="9"/>
      <c r="F4043" s="22"/>
      <c r="G4043" s="9"/>
    </row>
    <row r="4044" spans="1:7">
      <c r="A4044" s="9"/>
      <c r="B4044" s="9"/>
      <c r="C4044" s="9"/>
      <c r="D4044" s="9"/>
      <c r="E4044" s="9"/>
      <c r="F4044" s="22"/>
      <c r="G4044" s="9"/>
    </row>
    <row r="4045" spans="1:7">
      <c r="A4045" s="9"/>
      <c r="B4045" s="9"/>
      <c r="C4045" s="9"/>
      <c r="D4045" s="9"/>
      <c r="E4045" s="9"/>
      <c r="F4045" s="22"/>
      <c r="G4045" s="9"/>
    </row>
    <row r="4046" spans="1:7">
      <c r="A4046" s="9"/>
      <c r="B4046" s="9"/>
      <c r="C4046" s="9"/>
      <c r="D4046" s="9"/>
      <c r="E4046" s="9"/>
      <c r="F4046" s="22"/>
      <c r="G4046" s="9"/>
    </row>
    <row r="4047" spans="1:7">
      <c r="A4047" s="9"/>
      <c r="B4047" s="9"/>
      <c r="C4047" s="9"/>
      <c r="D4047" s="9"/>
      <c r="E4047" s="9"/>
      <c r="F4047" s="22"/>
      <c r="G4047" s="9"/>
    </row>
    <row r="4048" spans="1:7">
      <c r="A4048" s="9"/>
      <c r="B4048" s="9"/>
      <c r="C4048" s="9"/>
      <c r="D4048" s="9"/>
      <c r="E4048" s="9"/>
      <c r="F4048" s="22"/>
      <c r="G4048" s="9"/>
    </row>
    <row r="4049" spans="1:7">
      <c r="A4049" s="9"/>
      <c r="B4049" s="9"/>
      <c r="C4049" s="9"/>
      <c r="D4049" s="9"/>
      <c r="E4049" s="9"/>
      <c r="F4049" s="22"/>
      <c r="G4049" s="9"/>
    </row>
    <row r="4050" spans="1:7">
      <c r="A4050" s="9"/>
      <c r="B4050" s="9"/>
      <c r="C4050" s="9"/>
      <c r="D4050" s="9"/>
      <c r="E4050" s="9"/>
      <c r="F4050" s="22"/>
      <c r="G4050" s="9"/>
    </row>
    <row r="4051" spans="1:7">
      <c r="A4051" s="9"/>
      <c r="B4051" s="9"/>
      <c r="C4051" s="9"/>
      <c r="D4051" s="9"/>
      <c r="E4051" s="9"/>
      <c r="F4051" s="22"/>
      <c r="G4051" s="9"/>
    </row>
    <row r="4052" spans="1:7">
      <c r="A4052" s="9"/>
      <c r="B4052" s="9"/>
      <c r="C4052" s="9"/>
      <c r="D4052" s="9"/>
      <c r="E4052" s="9"/>
      <c r="F4052" s="22"/>
      <c r="G4052" s="9"/>
    </row>
    <row r="4053" spans="1:7">
      <c r="A4053" s="9"/>
      <c r="B4053" s="9"/>
      <c r="C4053" s="9"/>
      <c r="D4053" s="9"/>
      <c r="E4053" s="9"/>
      <c r="F4053" s="22"/>
      <c r="G4053" s="9"/>
    </row>
    <row r="4054" spans="1:7">
      <c r="A4054" s="9"/>
      <c r="B4054" s="9"/>
      <c r="C4054" s="9"/>
      <c r="D4054" s="9"/>
      <c r="E4054" s="9"/>
      <c r="F4054" s="22"/>
      <c r="G4054" s="9"/>
    </row>
    <row r="4055" spans="1:7">
      <c r="A4055" s="9"/>
      <c r="B4055" s="9"/>
      <c r="C4055" s="9"/>
      <c r="D4055" s="9"/>
      <c r="E4055" s="9"/>
      <c r="F4055" s="22"/>
      <c r="G4055" s="9"/>
    </row>
    <row r="4056" spans="1:7">
      <c r="A4056" s="9"/>
      <c r="B4056" s="9"/>
      <c r="C4056" s="9"/>
      <c r="D4056" s="9"/>
      <c r="E4056" s="9"/>
      <c r="F4056" s="22"/>
      <c r="G4056" s="9"/>
    </row>
    <row r="4057" spans="1:7">
      <c r="A4057" s="9"/>
      <c r="B4057" s="9"/>
      <c r="C4057" s="9"/>
      <c r="D4057" s="9"/>
      <c r="E4057" s="9"/>
      <c r="F4057" s="22"/>
      <c r="G4057" s="9"/>
    </row>
    <row r="4058" spans="1:7">
      <c r="A4058" s="9"/>
      <c r="B4058" s="9"/>
      <c r="C4058" s="9"/>
      <c r="D4058" s="9"/>
      <c r="E4058" s="9"/>
      <c r="F4058" s="22"/>
      <c r="G4058" s="9"/>
    </row>
    <row r="4059" spans="1:7">
      <c r="A4059" s="9"/>
      <c r="B4059" s="9"/>
      <c r="C4059" s="9"/>
      <c r="D4059" s="9"/>
      <c r="E4059" s="9"/>
      <c r="F4059" s="22"/>
      <c r="G4059" s="9"/>
    </row>
    <row r="4060" spans="1:7">
      <c r="A4060" s="9"/>
      <c r="B4060" s="9"/>
      <c r="C4060" s="9"/>
      <c r="D4060" s="9"/>
      <c r="E4060" s="9"/>
      <c r="F4060" s="22"/>
      <c r="G4060" s="9"/>
    </row>
    <row r="4061" spans="1:7">
      <c r="A4061" s="9"/>
      <c r="B4061" s="9"/>
      <c r="C4061" s="9"/>
      <c r="D4061" s="9"/>
      <c r="E4061" s="9"/>
      <c r="F4061" s="22"/>
      <c r="G4061" s="9"/>
    </row>
    <row r="4062" spans="1:7">
      <c r="A4062" s="9"/>
      <c r="B4062" s="9"/>
      <c r="C4062" s="9"/>
      <c r="D4062" s="9"/>
      <c r="E4062" s="9"/>
      <c r="F4062" s="22"/>
      <c r="G4062" s="9"/>
    </row>
    <row r="4063" spans="1:7">
      <c r="A4063" s="9"/>
      <c r="B4063" s="9"/>
      <c r="C4063" s="9"/>
      <c r="D4063" s="9"/>
      <c r="E4063" s="9"/>
      <c r="F4063" s="22"/>
      <c r="G4063" s="9"/>
    </row>
    <row r="4064" spans="1:7">
      <c r="A4064" s="9"/>
      <c r="B4064" s="9"/>
      <c r="C4064" s="9"/>
      <c r="D4064" s="9"/>
      <c r="E4064" s="9"/>
      <c r="F4064" s="22"/>
      <c r="G4064" s="9"/>
    </row>
    <row r="4065" spans="1:7">
      <c r="A4065" s="9"/>
      <c r="B4065" s="9"/>
      <c r="C4065" s="9"/>
      <c r="D4065" s="9"/>
      <c r="E4065" s="9"/>
      <c r="F4065" s="22"/>
      <c r="G4065" s="9"/>
    </row>
    <row r="4066" spans="1:7">
      <c r="A4066" s="9"/>
      <c r="B4066" s="9"/>
      <c r="C4066" s="9"/>
      <c r="D4066" s="9"/>
      <c r="E4066" s="9"/>
      <c r="F4066" s="22"/>
      <c r="G4066" s="9"/>
    </row>
    <row r="4067" spans="1:7">
      <c r="A4067" s="9"/>
      <c r="B4067" s="9"/>
      <c r="C4067" s="9"/>
      <c r="D4067" s="9"/>
      <c r="E4067" s="9"/>
      <c r="F4067" s="22"/>
      <c r="G4067" s="9"/>
    </row>
    <row r="4068" spans="1:7">
      <c r="A4068" s="9"/>
      <c r="B4068" s="9"/>
      <c r="C4068" s="9"/>
      <c r="D4068" s="9"/>
      <c r="E4068" s="9"/>
      <c r="F4068" s="22"/>
      <c r="G4068" s="9"/>
    </row>
    <row r="4069" spans="1:7">
      <c r="A4069" s="9"/>
      <c r="B4069" s="9"/>
      <c r="C4069" s="9"/>
      <c r="D4069" s="9"/>
      <c r="E4069" s="9"/>
      <c r="F4069" s="22"/>
      <c r="G4069" s="9"/>
    </row>
    <row r="4070" spans="1:7">
      <c r="A4070" s="9"/>
      <c r="B4070" s="9"/>
      <c r="C4070" s="9"/>
      <c r="D4070" s="9"/>
      <c r="E4070" s="9"/>
      <c r="F4070" s="22"/>
      <c r="G4070" s="9"/>
    </row>
    <row r="4071" spans="1:7">
      <c r="A4071" s="9"/>
      <c r="B4071" s="9"/>
      <c r="C4071" s="9"/>
      <c r="D4071" s="9"/>
      <c r="E4071" s="9"/>
      <c r="F4071" s="22"/>
      <c r="G4071" s="9"/>
    </row>
    <row r="4072" spans="1:7">
      <c r="A4072" s="9"/>
      <c r="B4072" s="9"/>
      <c r="C4072" s="9"/>
      <c r="D4072" s="9"/>
      <c r="E4072" s="9"/>
      <c r="F4072" s="22"/>
      <c r="G4072" s="9"/>
    </row>
    <row r="4073" spans="1:7">
      <c r="A4073" s="9"/>
      <c r="B4073" s="9"/>
      <c r="C4073" s="9"/>
      <c r="D4073" s="9"/>
      <c r="E4073" s="9"/>
      <c r="F4073" s="22"/>
      <c r="G4073" s="9"/>
    </row>
    <row r="4074" spans="1:7">
      <c r="A4074" s="9"/>
      <c r="B4074" s="9"/>
      <c r="C4074" s="9"/>
      <c r="D4074" s="9"/>
      <c r="E4074" s="9"/>
      <c r="F4074" s="22"/>
      <c r="G4074" s="9"/>
    </row>
    <row r="4075" spans="1:7">
      <c r="A4075" s="9"/>
      <c r="B4075" s="9"/>
      <c r="C4075" s="9"/>
      <c r="D4075" s="9"/>
      <c r="E4075" s="9"/>
      <c r="F4075" s="22"/>
      <c r="G4075" s="9"/>
    </row>
    <row r="4076" spans="1:7">
      <c r="A4076" s="9"/>
      <c r="B4076" s="9"/>
      <c r="C4076" s="9"/>
      <c r="D4076" s="9"/>
      <c r="E4076" s="9"/>
      <c r="F4076" s="22"/>
      <c r="G4076" s="9"/>
    </row>
    <row r="4077" spans="1:7">
      <c r="A4077" s="9"/>
      <c r="B4077" s="9"/>
      <c r="C4077" s="9"/>
      <c r="D4077" s="9"/>
      <c r="E4077" s="9"/>
      <c r="F4077" s="22"/>
      <c r="G4077" s="9"/>
    </row>
    <row r="4078" spans="1:7">
      <c r="A4078" s="9"/>
      <c r="B4078" s="9"/>
      <c r="C4078" s="9"/>
      <c r="D4078" s="9"/>
      <c r="E4078" s="9"/>
      <c r="F4078" s="22"/>
      <c r="G4078" s="9"/>
    </row>
    <row r="4079" spans="1:7">
      <c r="A4079" s="9"/>
      <c r="B4079" s="9"/>
      <c r="C4079" s="9"/>
      <c r="D4079" s="9"/>
      <c r="E4079" s="9"/>
      <c r="F4079" s="22"/>
      <c r="G4079" s="9"/>
    </row>
    <row r="4080" spans="1:7">
      <c r="A4080" s="9"/>
      <c r="B4080" s="9"/>
      <c r="C4080" s="9"/>
      <c r="D4080" s="9"/>
      <c r="E4080" s="9"/>
      <c r="F4080" s="22"/>
      <c r="G4080" s="9"/>
    </row>
    <row r="4081" spans="1:7">
      <c r="A4081" s="9"/>
      <c r="B4081" s="9"/>
      <c r="C4081" s="9"/>
      <c r="D4081" s="9"/>
      <c r="E4081" s="9"/>
      <c r="F4081" s="22"/>
      <c r="G4081" s="9"/>
    </row>
    <row r="4082" spans="1:7">
      <c r="A4082" s="9"/>
      <c r="B4082" s="9"/>
      <c r="C4082" s="9"/>
      <c r="D4082" s="9"/>
      <c r="E4082" s="9"/>
      <c r="F4082" s="22"/>
      <c r="G4082" s="9"/>
    </row>
    <row r="4083" spans="1:7">
      <c r="A4083" s="9"/>
      <c r="B4083" s="9"/>
      <c r="C4083" s="9"/>
      <c r="D4083" s="9"/>
      <c r="E4083" s="9"/>
      <c r="F4083" s="22"/>
      <c r="G4083" s="9"/>
    </row>
    <row r="4084" spans="1:7">
      <c r="A4084" s="9"/>
      <c r="B4084" s="9"/>
      <c r="C4084" s="9"/>
      <c r="D4084" s="9"/>
      <c r="E4084" s="9"/>
      <c r="F4084" s="22"/>
      <c r="G4084" s="9"/>
    </row>
    <row r="4085" spans="1:7">
      <c r="A4085" s="9"/>
      <c r="B4085" s="9"/>
      <c r="C4085" s="9"/>
      <c r="D4085" s="9"/>
      <c r="E4085" s="9"/>
      <c r="F4085" s="22"/>
      <c r="G4085" s="9"/>
    </row>
    <row r="4086" spans="1:7">
      <c r="A4086" s="9"/>
      <c r="B4086" s="9"/>
      <c r="C4086" s="9"/>
      <c r="D4086" s="9"/>
      <c r="E4086" s="9"/>
      <c r="F4086" s="22"/>
      <c r="G4086" s="9"/>
    </row>
    <row r="4087" spans="1:7">
      <c r="A4087" s="9"/>
      <c r="B4087" s="9"/>
      <c r="C4087" s="9"/>
      <c r="D4087" s="9"/>
      <c r="E4087" s="9"/>
      <c r="F4087" s="22"/>
      <c r="G4087" s="9"/>
    </row>
    <row r="4088" spans="1:7">
      <c r="A4088" s="9"/>
      <c r="B4088" s="9"/>
      <c r="C4088" s="9"/>
      <c r="D4088" s="9"/>
      <c r="E4088" s="9"/>
      <c r="F4088" s="22"/>
      <c r="G4088" s="9"/>
    </row>
    <row r="4089" spans="1:7">
      <c r="A4089" s="9"/>
      <c r="B4089" s="9"/>
      <c r="C4089" s="9"/>
      <c r="D4089" s="9"/>
      <c r="E4089" s="9"/>
      <c r="F4089" s="22"/>
      <c r="G4089" s="9"/>
    </row>
    <row r="4090" spans="1:7">
      <c r="A4090" s="9"/>
      <c r="B4090" s="9"/>
      <c r="C4090" s="9"/>
      <c r="D4090" s="9"/>
      <c r="E4090" s="9"/>
      <c r="F4090" s="22"/>
      <c r="G4090" s="9"/>
    </row>
    <row r="4091" spans="1:7">
      <c r="A4091" s="9"/>
      <c r="B4091" s="9"/>
      <c r="C4091" s="9"/>
      <c r="D4091" s="9"/>
      <c r="E4091" s="9"/>
      <c r="F4091" s="22"/>
      <c r="G4091" s="9"/>
    </row>
    <row r="4092" spans="1:7">
      <c r="A4092" s="9"/>
      <c r="B4092" s="9"/>
      <c r="C4092" s="9"/>
      <c r="D4092" s="9"/>
      <c r="E4092" s="9"/>
      <c r="F4092" s="22"/>
      <c r="G4092" s="9"/>
    </row>
    <row r="4093" spans="1:7">
      <c r="A4093" s="9"/>
      <c r="B4093" s="9"/>
      <c r="C4093" s="9"/>
      <c r="D4093" s="9"/>
      <c r="E4093" s="9"/>
      <c r="F4093" s="22"/>
      <c r="G4093" s="9"/>
    </row>
    <row r="4094" spans="1:7">
      <c r="A4094" s="9"/>
      <c r="B4094" s="9"/>
      <c r="C4094" s="9"/>
      <c r="D4094" s="9"/>
      <c r="E4094" s="9"/>
      <c r="F4094" s="22"/>
      <c r="G4094" s="9"/>
    </row>
    <row r="4095" spans="1:7">
      <c r="A4095" s="9"/>
      <c r="B4095" s="9"/>
      <c r="C4095" s="9"/>
      <c r="D4095" s="9"/>
      <c r="E4095" s="9"/>
      <c r="F4095" s="22"/>
      <c r="G4095" s="9"/>
    </row>
    <row r="4096" spans="1:7">
      <c r="A4096" s="9"/>
      <c r="B4096" s="9"/>
      <c r="C4096" s="9"/>
      <c r="D4096" s="9"/>
      <c r="E4096" s="9"/>
      <c r="F4096" s="22"/>
      <c r="G4096" s="9"/>
    </row>
    <row r="4097" spans="1:7">
      <c r="A4097" s="9"/>
      <c r="B4097" s="9"/>
      <c r="C4097" s="9"/>
      <c r="D4097" s="9"/>
      <c r="E4097" s="9"/>
      <c r="F4097" s="22"/>
      <c r="G4097" s="9"/>
    </row>
    <row r="4098" spans="1:7">
      <c r="A4098" s="9"/>
      <c r="B4098" s="9"/>
      <c r="C4098" s="9"/>
      <c r="D4098" s="9"/>
      <c r="E4098" s="9"/>
      <c r="F4098" s="22"/>
      <c r="G4098" s="9"/>
    </row>
    <row r="4099" spans="1:7">
      <c r="A4099" s="9"/>
      <c r="B4099" s="9"/>
      <c r="C4099" s="9"/>
      <c r="D4099" s="9"/>
      <c r="E4099" s="9"/>
      <c r="F4099" s="22"/>
      <c r="G4099" s="9"/>
    </row>
    <row r="4100" spans="1:7">
      <c r="A4100" s="9"/>
      <c r="B4100" s="9"/>
      <c r="C4100" s="9"/>
      <c r="D4100" s="9"/>
      <c r="E4100" s="9"/>
      <c r="F4100" s="22"/>
      <c r="G4100" s="9"/>
    </row>
    <row r="4101" spans="1:7">
      <c r="A4101" s="9"/>
      <c r="B4101" s="9"/>
      <c r="C4101" s="9"/>
      <c r="D4101" s="9"/>
      <c r="E4101" s="9"/>
      <c r="F4101" s="22"/>
      <c r="G4101" s="9"/>
    </row>
    <row r="4102" spans="1:7">
      <c r="A4102" s="9"/>
      <c r="B4102" s="9"/>
      <c r="C4102" s="9"/>
      <c r="D4102" s="9"/>
      <c r="E4102" s="9"/>
      <c r="F4102" s="22"/>
      <c r="G4102" s="9"/>
    </row>
    <row r="4103" spans="1:7">
      <c r="A4103" s="9"/>
      <c r="B4103" s="9"/>
      <c r="C4103" s="9"/>
      <c r="D4103" s="9"/>
      <c r="E4103" s="9"/>
      <c r="F4103" s="22"/>
      <c r="G4103" s="9"/>
    </row>
    <row r="4104" spans="1:7">
      <c r="A4104" s="9"/>
      <c r="B4104" s="9"/>
      <c r="C4104" s="9"/>
      <c r="D4104" s="9"/>
      <c r="E4104" s="9"/>
      <c r="F4104" s="22"/>
      <c r="G4104" s="9"/>
    </row>
    <row r="4105" spans="1:7">
      <c r="A4105" s="9"/>
      <c r="B4105" s="9"/>
      <c r="C4105" s="9"/>
      <c r="D4105" s="9"/>
      <c r="E4105" s="9"/>
      <c r="F4105" s="22"/>
      <c r="G4105" s="9"/>
    </row>
    <row r="4106" spans="1:7">
      <c r="A4106" s="9"/>
      <c r="B4106" s="9"/>
      <c r="C4106" s="9"/>
      <c r="D4106" s="9"/>
      <c r="E4106" s="9"/>
      <c r="F4106" s="22"/>
      <c r="G4106" s="9"/>
    </row>
    <row r="4107" spans="1:7">
      <c r="A4107" s="9"/>
      <c r="B4107" s="9"/>
      <c r="C4107" s="9"/>
      <c r="D4107" s="9"/>
      <c r="E4107" s="9"/>
      <c r="F4107" s="22"/>
      <c r="G4107" s="9"/>
    </row>
    <row r="4108" spans="1:7">
      <c r="A4108" s="9"/>
      <c r="B4108" s="9"/>
      <c r="C4108" s="9"/>
      <c r="D4108" s="9"/>
      <c r="E4108" s="9"/>
      <c r="F4108" s="22"/>
      <c r="G4108" s="9"/>
    </row>
    <row r="4109" spans="1:7">
      <c r="A4109" s="9"/>
      <c r="B4109" s="9"/>
      <c r="C4109" s="9"/>
      <c r="D4109" s="9"/>
      <c r="E4109" s="9"/>
      <c r="F4109" s="22"/>
      <c r="G4109" s="9"/>
    </row>
    <row r="4110" spans="1:7">
      <c r="A4110" s="9"/>
      <c r="B4110" s="9"/>
      <c r="C4110" s="9"/>
      <c r="D4110" s="9"/>
      <c r="E4110" s="9"/>
      <c r="F4110" s="22"/>
      <c r="G4110" s="9"/>
    </row>
    <row r="4111" spans="1:7">
      <c r="A4111" s="9"/>
      <c r="B4111" s="9"/>
      <c r="C4111" s="9"/>
      <c r="D4111" s="9"/>
      <c r="E4111" s="9"/>
      <c r="F4111" s="22"/>
      <c r="G4111" s="9"/>
    </row>
    <row r="4112" spans="1:7">
      <c r="A4112" s="9"/>
      <c r="B4112" s="9"/>
      <c r="C4112" s="9"/>
      <c r="D4112" s="9"/>
      <c r="E4112" s="9"/>
      <c r="F4112" s="22"/>
      <c r="G4112" s="9"/>
    </row>
    <row r="4113" spans="1:7">
      <c r="A4113" s="9"/>
      <c r="B4113" s="9"/>
      <c r="C4113" s="9"/>
      <c r="D4113" s="9"/>
      <c r="E4113" s="9"/>
      <c r="F4113" s="22"/>
      <c r="G4113" s="9"/>
    </row>
    <row r="4114" spans="1:7">
      <c r="A4114" s="9"/>
      <c r="B4114" s="9"/>
      <c r="C4114" s="9"/>
      <c r="D4114" s="9"/>
      <c r="E4114" s="9"/>
      <c r="F4114" s="22"/>
      <c r="G4114" s="9"/>
    </row>
    <row r="4115" spans="1:7">
      <c r="A4115" s="9"/>
      <c r="B4115" s="9"/>
      <c r="C4115" s="9"/>
      <c r="D4115" s="9"/>
      <c r="E4115" s="9"/>
      <c r="F4115" s="22"/>
      <c r="G4115" s="9"/>
    </row>
    <row r="4116" spans="1:7">
      <c r="A4116" s="9"/>
      <c r="B4116" s="9"/>
      <c r="C4116" s="9"/>
      <c r="D4116" s="9"/>
      <c r="E4116" s="9"/>
      <c r="F4116" s="22"/>
      <c r="G4116" s="9"/>
    </row>
    <row r="4117" spans="1:7">
      <c r="A4117" s="9"/>
      <c r="B4117" s="9"/>
      <c r="C4117" s="9"/>
      <c r="D4117" s="9"/>
      <c r="E4117" s="9"/>
      <c r="F4117" s="22"/>
      <c r="G4117" s="9"/>
    </row>
    <row r="4118" spans="1:7">
      <c r="A4118" s="9"/>
      <c r="B4118" s="9"/>
      <c r="C4118" s="9"/>
      <c r="D4118" s="9"/>
      <c r="E4118" s="9"/>
      <c r="F4118" s="22"/>
      <c r="G4118" s="9"/>
    </row>
    <row r="4119" spans="1:7">
      <c r="A4119" s="9"/>
      <c r="B4119" s="9"/>
      <c r="C4119" s="9"/>
      <c r="D4119" s="9"/>
      <c r="E4119" s="9"/>
      <c r="F4119" s="22"/>
      <c r="G4119" s="9"/>
    </row>
    <row r="4120" spans="1:7">
      <c r="A4120" s="9"/>
      <c r="B4120" s="9"/>
      <c r="C4120" s="9"/>
      <c r="D4120" s="9"/>
      <c r="E4120" s="9"/>
      <c r="F4120" s="22"/>
      <c r="G4120" s="9"/>
    </row>
    <row r="4121" spans="1:7">
      <c r="A4121" s="9"/>
      <c r="B4121" s="9"/>
      <c r="C4121" s="9"/>
      <c r="D4121" s="9"/>
      <c r="E4121" s="9"/>
      <c r="F4121" s="22"/>
      <c r="G4121" s="9"/>
    </row>
    <row r="4122" spans="1:7">
      <c r="A4122" s="9"/>
      <c r="B4122" s="9"/>
      <c r="C4122" s="9"/>
      <c r="D4122" s="9"/>
      <c r="E4122" s="9"/>
      <c r="F4122" s="22"/>
      <c r="G4122" s="9"/>
    </row>
    <row r="4123" spans="1:7">
      <c r="A4123" s="9"/>
      <c r="B4123" s="9"/>
      <c r="C4123" s="9"/>
      <c r="D4123" s="9"/>
      <c r="E4123" s="9"/>
      <c r="F4123" s="22"/>
      <c r="G4123" s="9"/>
    </row>
    <row r="4124" spans="1:7">
      <c r="A4124" s="9"/>
      <c r="B4124" s="9"/>
      <c r="C4124" s="9"/>
      <c r="D4124" s="9"/>
      <c r="E4124" s="9"/>
      <c r="F4124" s="22"/>
      <c r="G4124" s="9"/>
    </row>
    <row r="4125" spans="1:7">
      <c r="A4125" s="9"/>
      <c r="B4125" s="9"/>
      <c r="C4125" s="9"/>
      <c r="D4125" s="9"/>
      <c r="E4125" s="9"/>
      <c r="F4125" s="22"/>
      <c r="G4125" s="9"/>
    </row>
    <row r="4126" spans="1:7">
      <c r="A4126" s="9"/>
      <c r="B4126" s="9"/>
      <c r="C4126" s="9"/>
      <c r="D4126" s="9"/>
      <c r="E4126" s="9"/>
      <c r="F4126" s="22"/>
      <c r="G4126" s="9"/>
    </row>
    <row r="4127" spans="1:7">
      <c r="A4127" s="9"/>
      <c r="B4127" s="9"/>
      <c r="C4127" s="9"/>
      <c r="D4127" s="9"/>
      <c r="E4127" s="9"/>
      <c r="F4127" s="22"/>
      <c r="G4127" s="9"/>
    </row>
    <row r="4128" spans="1:7">
      <c r="A4128" s="9"/>
      <c r="B4128" s="9"/>
      <c r="C4128" s="9"/>
      <c r="D4128" s="9"/>
      <c r="E4128" s="9"/>
      <c r="F4128" s="22"/>
      <c r="G4128" s="9"/>
    </row>
    <row r="4129" spans="1:7">
      <c r="A4129" s="9"/>
      <c r="B4129" s="9"/>
      <c r="C4129" s="9"/>
      <c r="D4129" s="9"/>
      <c r="E4129" s="9"/>
      <c r="F4129" s="22"/>
      <c r="G4129" s="9"/>
    </row>
    <row r="4130" spans="1:7">
      <c r="A4130" s="9"/>
      <c r="B4130" s="9"/>
      <c r="C4130" s="9"/>
      <c r="D4130" s="9"/>
      <c r="E4130" s="9"/>
      <c r="F4130" s="22"/>
      <c r="G4130" s="9"/>
    </row>
    <row r="4131" spans="1:7">
      <c r="A4131" s="9"/>
      <c r="B4131" s="9"/>
      <c r="C4131" s="9"/>
      <c r="D4131" s="9"/>
      <c r="E4131" s="9"/>
      <c r="F4131" s="22"/>
      <c r="G4131" s="9"/>
    </row>
    <row r="4132" spans="1:7">
      <c r="A4132" s="9"/>
      <c r="B4132" s="9"/>
      <c r="C4132" s="9"/>
      <c r="D4132" s="9"/>
      <c r="E4132" s="9"/>
      <c r="F4132" s="22"/>
      <c r="G4132" s="9"/>
    </row>
    <row r="4133" spans="1:7">
      <c r="A4133" s="9"/>
      <c r="B4133" s="9"/>
      <c r="C4133" s="9"/>
      <c r="D4133" s="9"/>
      <c r="E4133" s="9"/>
      <c r="F4133" s="22"/>
      <c r="G4133" s="9"/>
    </row>
    <row r="4134" spans="1:7">
      <c r="A4134" s="9"/>
      <c r="B4134" s="9"/>
      <c r="C4134" s="9"/>
      <c r="D4134" s="9"/>
      <c r="E4134" s="9"/>
      <c r="F4134" s="22"/>
      <c r="G4134" s="9"/>
    </row>
    <row r="4135" spans="1:7">
      <c r="A4135" s="9"/>
      <c r="B4135" s="9"/>
      <c r="C4135" s="9"/>
      <c r="D4135" s="9"/>
      <c r="E4135" s="9"/>
      <c r="F4135" s="22"/>
      <c r="G4135" s="9"/>
    </row>
    <row r="4136" spans="1:7">
      <c r="A4136" s="9"/>
      <c r="B4136" s="9"/>
      <c r="C4136" s="9"/>
      <c r="D4136" s="9"/>
      <c r="E4136" s="9"/>
      <c r="F4136" s="22"/>
      <c r="G4136" s="9"/>
    </row>
    <row r="4137" spans="1:7">
      <c r="A4137" s="9"/>
      <c r="B4137" s="9"/>
      <c r="C4137" s="9"/>
      <c r="D4137" s="9"/>
      <c r="E4137" s="9"/>
      <c r="F4137" s="22"/>
      <c r="G4137" s="9"/>
    </row>
    <row r="4138" spans="1:7">
      <c r="A4138" s="9"/>
      <c r="B4138" s="9"/>
      <c r="C4138" s="9"/>
      <c r="D4138" s="9"/>
      <c r="E4138" s="9"/>
      <c r="F4138" s="22"/>
      <c r="G4138" s="9"/>
    </row>
    <row r="4139" spans="1:7">
      <c r="A4139" s="9"/>
      <c r="B4139" s="9"/>
      <c r="C4139" s="9"/>
      <c r="D4139" s="9"/>
      <c r="E4139" s="9"/>
      <c r="F4139" s="22"/>
      <c r="G4139" s="9"/>
    </row>
    <row r="4140" spans="1:7">
      <c r="A4140" s="9"/>
      <c r="B4140" s="9"/>
      <c r="C4140" s="9"/>
      <c r="D4140" s="9"/>
      <c r="E4140" s="9"/>
      <c r="F4140" s="22"/>
      <c r="G4140" s="9"/>
    </row>
    <row r="4141" spans="1:7">
      <c r="A4141" s="9"/>
      <c r="B4141" s="9"/>
      <c r="C4141" s="9"/>
      <c r="D4141" s="9"/>
      <c r="E4141" s="9"/>
      <c r="F4141" s="22"/>
      <c r="G4141" s="9"/>
    </row>
    <row r="4142" spans="1:7">
      <c r="A4142" s="9"/>
      <c r="B4142" s="9"/>
      <c r="C4142" s="9"/>
      <c r="D4142" s="9"/>
      <c r="E4142" s="9"/>
      <c r="F4142" s="22"/>
      <c r="G4142" s="9"/>
    </row>
    <row r="4143" spans="1:7">
      <c r="A4143" s="9"/>
      <c r="B4143" s="9"/>
      <c r="C4143" s="9"/>
      <c r="D4143" s="9"/>
      <c r="E4143" s="9"/>
      <c r="F4143" s="22"/>
      <c r="G4143" s="9"/>
    </row>
    <row r="4144" spans="1:7">
      <c r="A4144" s="9"/>
      <c r="B4144" s="9"/>
      <c r="C4144" s="9"/>
      <c r="D4144" s="9"/>
      <c r="E4144" s="9"/>
      <c r="F4144" s="22"/>
      <c r="G4144" s="9"/>
    </row>
    <row r="4145" spans="1:7">
      <c r="A4145" s="9"/>
      <c r="B4145" s="9"/>
      <c r="C4145" s="9"/>
      <c r="D4145" s="9"/>
      <c r="E4145" s="9"/>
      <c r="F4145" s="22"/>
      <c r="G4145" s="9"/>
    </row>
    <row r="4146" spans="1:7">
      <c r="A4146" s="9"/>
      <c r="B4146" s="9"/>
      <c r="C4146" s="9"/>
      <c r="D4146" s="9"/>
      <c r="E4146" s="9"/>
      <c r="F4146" s="22"/>
      <c r="G4146" s="9"/>
    </row>
    <row r="4147" spans="1:7">
      <c r="A4147" s="9"/>
      <c r="B4147" s="9"/>
      <c r="C4147" s="9"/>
      <c r="D4147" s="9"/>
      <c r="E4147" s="9"/>
      <c r="F4147" s="22"/>
      <c r="G4147" s="9"/>
    </row>
    <row r="4148" spans="1:7">
      <c r="A4148" s="9"/>
      <c r="B4148" s="9"/>
      <c r="C4148" s="9"/>
      <c r="D4148" s="9"/>
      <c r="E4148" s="9"/>
      <c r="F4148" s="22"/>
      <c r="G4148" s="9"/>
    </row>
    <row r="4149" spans="1:7">
      <c r="A4149" s="9"/>
      <c r="B4149" s="9"/>
      <c r="C4149" s="9"/>
      <c r="D4149" s="9"/>
      <c r="E4149" s="9"/>
      <c r="F4149" s="22"/>
      <c r="G4149" s="9"/>
    </row>
    <row r="4150" spans="1:7">
      <c r="A4150" s="9"/>
      <c r="B4150" s="9"/>
      <c r="C4150" s="9"/>
      <c r="D4150" s="9"/>
      <c r="E4150" s="9"/>
      <c r="F4150" s="22"/>
      <c r="G4150" s="9"/>
    </row>
    <row r="4151" spans="1:7">
      <c r="A4151" s="9"/>
      <c r="B4151" s="9"/>
      <c r="C4151" s="9"/>
      <c r="D4151" s="9"/>
      <c r="E4151" s="9"/>
      <c r="F4151" s="22"/>
      <c r="G4151" s="9"/>
    </row>
    <row r="4152" spans="1:7">
      <c r="A4152" s="9"/>
      <c r="B4152" s="9"/>
      <c r="C4152" s="9"/>
      <c r="D4152" s="9"/>
      <c r="E4152" s="9"/>
      <c r="F4152" s="22"/>
      <c r="G4152" s="9"/>
    </row>
    <row r="4153" spans="1:7">
      <c r="A4153" s="9"/>
      <c r="B4153" s="9"/>
      <c r="C4153" s="9"/>
      <c r="D4153" s="9"/>
      <c r="E4153" s="9"/>
      <c r="F4153" s="22"/>
      <c r="G4153" s="9"/>
    </row>
    <row r="4154" spans="1:7">
      <c r="A4154" s="9"/>
      <c r="B4154" s="9"/>
      <c r="C4154" s="9"/>
      <c r="D4154" s="9"/>
      <c r="E4154" s="9"/>
      <c r="F4154" s="22"/>
      <c r="G4154" s="9"/>
    </row>
    <row r="4155" spans="1:7">
      <c r="A4155" s="9"/>
      <c r="B4155" s="9"/>
      <c r="C4155" s="9"/>
      <c r="D4155" s="9"/>
      <c r="E4155" s="9"/>
      <c r="F4155" s="22"/>
      <c r="G4155" s="9"/>
    </row>
    <row r="4156" spans="1:7">
      <c r="A4156" s="9"/>
      <c r="B4156" s="9"/>
      <c r="C4156" s="9"/>
      <c r="D4156" s="9"/>
      <c r="E4156" s="9"/>
      <c r="F4156" s="22"/>
      <c r="G4156" s="9"/>
    </row>
    <row r="4157" spans="1:7">
      <c r="A4157" s="9"/>
      <c r="B4157" s="9"/>
      <c r="C4157" s="9"/>
      <c r="D4157" s="9"/>
      <c r="E4157" s="9"/>
      <c r="F4157" s="22"/>
      <c r="G4157" s="9"/>
    </row>
    <row r="4158" spans="1:7">
      <c r="A4158" s="9"/>
      <c r="B4158" s="9"/>
      <c r="C4158" s="9"/>
      <c r="D4158" s="9"/>
      <c r="E4158" s="9"/>
      <c r="F4158" s="22"/>
      <c r="G4158" s="9"/>
    </row>
    <row r="4159" spans="1:7">
      <c r="A4159" s="9"/>
      <c r="B4159" s="9"/>
      <c r="C4159" s="9"/>
      <c r="D4159" s="9"/>
      <c r="E4159" s="9"/>
      <c r="F4159" s="22"/>
      <c r="G4159" s="9"/>
    </row>
    <row r="4160" spans="1:7">
      <c r="A4160" s="9"/>
      <c r="B4160" s="9"/>
      <c r="C4160" s="9"/>
      <c r="D4160" s="9"/>
      <c r="E4160" s="9"/>
      <c r="F4160" s="22"/>
      <c r="G4160" s="9"/>
    </row>
    <row r="4161" spans="1:7">
      <c r="A4161" s="9"/>
      <c r="B4161" s="9"/>
      <c r="C4161" s="9"/>
      <c r="D4161" s="9"/>
      <c r="E4161" s="9"/>
      <c r="F4161" s="22"/>
      <c r="G4161" s="9"/>
    </row>
    <row r="4162" spans="1:7">
      <c r="A4162" s="9"/>
      <c r="B4162" s="9"/>
      <c r="C4162" s="9"/>
      <c r="D4162" s="9"/>
      <c r="E4162" s="9"/>
      <c r="F4162" s="22"/>
      <c r="G4162" s="9"/>
    </row>
    <row r="4163" spans="1:7">
      <c r="A4163" s="9"/>
      <c r="B4163" s="9"/>
      <c r="C4163" s="9"/>
      <c r="D4163" s="9"/>
      <c r="E4163" s="9"/>
      <c r="F4163" s="22"/>
      <c r="G4163" s="9"/>
    </row>
    <row r="4164" spans="1:7">
      <c r="A4164" s="9"/>
      <c r="B4164" s="9"/>
      <c r="C4164" s="9"/>
      <c r="D4164" s="9"/>
      <c r="E4164" s="9"/>
      <c r="F4164" s="22"/>
      <c r="G4164" s="9"/>
    </row>
    <row r="4165" spans="1:7">
      <c r="A4165" s="9"/>
      <c r="B4165" s="9"/>
      <c r="C4165" s="9"/>
      <c r="D4165" s="9"/>
      <c r="E4165" s="9"/>
      <c r="F4165" s="22"/>
      <c r="G4165" s="9"/>
    </row>
    <row r="4166" spans="1:7">
      <c r="A4166" s="9"/>
      <c r="B4166" s="9"/>
      <c r="C4166" s="9"/>
      <c r="D4166" s="9"/>
      <c r="E4166" s="9"/>
      <c r="F4166" s="22"/>
      <c r="G4166" s="9"/>
    </row>
    <row r="4167" spans="1:7">
      <c r="A4167" s="9"/>
      <c r="B4167" s="9"/>
      <c r="C4167" s="9"/>
      <c r="D4167" s="9"/>
      <c r="E4167" s="9"/>
      <c r="F4167" s="22"/>
      <c r="G4167" s="9"/>
    </row>
    <row r="4168" spans="1:7">
      <c r="A4168" s="9"/>
      <c r="B4168" s="9"/>
      <c r="C4168" s="9"/>
      <c r="D4168" s="9"/>
      <c r="E4168" s="9"/>
      <c r="F4168" s="22"/>
      <c r="G4168" s="9"/>
    </row>
    <row r="4169" spans="1:7">
      <c r="A4169" s="9"/>
      <c r="B4169" s="9"/>
      <c r="C4169" s="9"/>
      <c r="D4169" s="9"/>
      <c r="E4169" s="9"/>
      <c r="F4169" s="22"/>
      <c r="G4169" s="9"/>
    </row>
    <row r="4170" spans="1:7">
      <c r="A4170" s="9"/>
      <c r="B4170" s="9"/>
      <c r="C4170" s="9"/>
      <c r="D4170" s="9"/>
      <c r="E4170" s="9"/>
      <c r="F4170" s="22"/>
      <c r="G4170" s="9"/>
    </row>
    <row r="4171" spans="1:7">
      <c r="A4171" s="9"/>
      <c r="B4171" s="9"/>
      <c r="C4171" s="9"/>
      <c r="D4171" s="9"/>
      <c r="E4171" s="9"/>
      <c r="F4171" s="22"/>
      <c r="G4171" s="9"/>
    </row>
    <row r="4172" spans="1:7">
      <c r="A4172" s="9"/>
      <c r="B4172" s="9"/>
      <c r="C4172" s="9"/>
      <c r="D4172" s="9"/>
      <c r="E4172" s="9"/>
      <c r="F4172" s="22"/>
      <c r="G4172" s="9"/>
    </row>
    <row r="4173" spans="1:7">
      <c r="A4173" s="9"/>
      <c r="B4173" s="9"/>
      <c r="C4173" s="9"/>
      <c r="D4173" s="9"/>
      <c r="E4173" s="9"/>
      <c r="F4173" s="22"/>
      <c r="G4173" s="9"/>
    </row>
    <row r="4174" spans="1:7">
      <c r="A4174" s="9"/>
      <c r="B4174" s="9"/>
      <c r="C4174" s="9"/>
      <c r="D4174" s="9"/>
      <c r="E4174" s="9"/>
      <c r="F4174" s="22"/>
      <c r="G4174" s="9"/>
    </row>
    <row r="4175" spans="1:7">
      <c r="A4175" s="9"/>
      <c r="B4175" s="9"/>
      <c r="C4175" s="9"/>
      <c r="D4175" s="9"/>
      <c r="E4175" s="9"/>
      <c r="F4175" s="22"/>
      <c r="G4175" s="9"/>
    </row>
    <row r="4176" spans="1:7">
      <c r="A4176" s="9"/>
      <c r="B4176" s="9"/>
      <c r="C4176" s="9"/>
      <c r="D4176" s="9"/>
      <c r="E4176" s="9"/>
      <c r="F4176" s="22"/>
      <c r="G4176" s="9"/>
    </row>
    <row r="4177" spans="1:7">
      <c r="A4177" s="9"/>
      <c r="B4177" s="9"/>
      <c r="C4177" s="9"/>
      <c r="D4177" s="9"/>
      <c r="E4177" s="9"/>
      <c r="F4177" s="22"/>
      <c r="G4177" s="9"/>
    </row>
    <row r="4178" spans="1:7">
      <c r="A4178" s="9"/>
      <c r="B4178" s="9"/>
      <c r="C4178" s="9"/>
      <c r="D4178" s="9"/>
      <c r="E4178" s="9"/>
      <c r="F4178" s="22"/>
      <c r="G4178" s="9"/>
    </row>
    <row r="4179" spans="1:7">
      <c r="A4179" s="9"/>
      <c r="B4179" s="9"/>
      <c r="C4179" s="9"/>
      <c r="D4179" s="9"/>
      <c r="E4179" s="9"/>
      <c r="F4179" s="22"/>
      <c r="G4179" s="9"/>
    </row>
    <row r="4180" spans="1:7">
      <c r="A4180" s="9"/>
      <c r="B4180" s="9"/>
      <c r="C4180" s="9"/>
      <c r="D4180" s="9"/>
      <c r="E4180" s="9"/>
      <c r="F4180" s="22"/>
      <c r="G4180" s="9"/>
    </row>
    <row r="4181" spans="1:7">
      <c r="A4181" s="9"/>
      <c r="B4181" s="9"/>
      <c r="C4181" s="9"/>
      <c r="D4181" s="9"/>
      <c r="E4181" s="9"/>
      <c r="F4181" s="22"/>
      <c r="G4181" s="9"/>
    </row>
    <row r="4182" spans="1:7">
      <c r="A4182" s="9"/>
      <c r="B4182" s="9"/>
      <c r="C4182" s="9"/>
      <c r="D4182" s="9"/>
      <c r="E4182" s="9"/>
      <c r="F4182" s="22"/>
      <c r="G4182" s="9"/>
    </row>
    <row r="4183" spans="1:7">
      <c r="A4183" s="9"/>
      <c r="B4183" s="9"/>
      <c r="C4183" s="9"/>
      <c r="D4183" s="9"/>
      <c r="E4183" s="9"/>
      <c r="F4183" s="22"/>
      <c r="G4183" s="9"/>
    </row>
    <row r="4184" spans="1:7">
      <c r="A4184" s="9"/>
      <c r="B4184" s="9"/>
      <c r="C4184" s="9"/>
      <c r="D4184" s="9"/>
      <c r="E4184" s="9"/>
      <c r="F4184" s="22"/>
      <c r="G4184" s="9"/>
    </row>
    <row r="4185" spans="1:7">
      <c r="A4185" s="9"/>
      <c r="B4185" s="9"/>
      <c r="C4185" s="9"/>
      <c r="D4185" s="9"/>
      <c r="E4185" s="9"/>
      <c r="F4185" s="22"/>
      <c r="G4185" s="9"/>
    </row>
    <row r="4186" spans="1:7">
      <c r="A4186" s="9"/>
      <c r="B4186" s="9"/>
      <c r="C4186" s="9"/>
      <c r="D4186" s="9"/>
      <c r="E4186" s="9"/>
      <c r="F4186" s="22"/>
      <c r="G4186" s="9"/>
    </row>
    <row r="4187" spans="1:7">
      <c r="A4187" s="9"/>
      <c r="B4187" s="9"/>
      <c r="C4187" s="9"/>
      <c r="D4187" s="9"/>
      <c r="E4187" s="9"/>
      <c r="F4187" s="22"/>
      <c r="G4187" s="9"/>
    </row>
    <row r="4188" spans="1:7">
      <c r="A4188" s="9"/>
      <c r="B4188" s="9"/>
      <c r="C4188" s="9"/>
      <c r="D4188" s="9"/>
      <c r="E4188" s="9"/>
      <c r="F4188" s="22"/>
      <c r="G4188" s="9"/>
    </row>
    <row r="4189" spans="1:7">
      <c r="A4189" s="9"/>
      <c r="B4189" s="9"/>
      <c r="C4189" s="9"/>
      <c r="D4189" s="9"/>
      <c r="E4189" s="9"/>
      <c r="F4189" s="22"/>
      <c r="G4189" s="9"/>
    </row>
    <row r="4190" spans="1:7">
      <c r="A4190" s="9"/>
      <c r="B4190" s="9"/>
      <c r="C4190" s="9"/>
      <c r="D4190" s="9"/>
      <c r="E4190" s="9"/>
      <c r="F4190" s="22"/>
      <c r="G4190" s="9"/>
    </row>
    <row r="4191" spans="1:7">
      <c r="A4191" s="9"/>
      <c r="B4191" s="9"/>
      <c r="C4191" s="9"/>
      <c r="D4191" s="9"/>
      <c r="E4191" s="9"/>
      <c r="F4191" s="22"/>
      <c r="G4191" s="9"/>
    </row>
    <row r="4192" spans="1:7">
      <c r="A4192" s="9"/>
      <c r="B4192" s="9"/>
      <c r="C4192" s="9"/>
      <c r="D4192" s="9"/>
      <c r="E4192" s="9"/>
      <c r="F4192" s="22"/>
      <c r="G4192" s="9"/>
    </row>
    <row r="4193" spans="1:7">
      <c r="A4193" s="9"/>
      <c r="B4193" s="9"/>
      <c r="C4193" s="9"/>
      <c r="D4193" s="9"/>
      <c r="E4193" s="9"/>
      <c r="F4193" s="22"/>
      <c r="G4193" s="9"/>
    </row>
    <row r="4194" spans="1:7">
      <c r="A4194" s="9"/>
      <c r="B4194" s="9"/>
      <c r="C4194" s="9"/>
      <c r="D4194" s="9"/>
      <c r="E4194" s="9"/>
      <c r="F4194" s="22"/>
      <c r="G4194" s="9"/>
    </row>
    <row r="4195" spans="1:7">
      <c r="A4195" s="9"/>
      <c r="B4195" s="9"/>
      <c r="C4195" s="9"/>
      <c r="D4195" s="9"/>
      <c r="E4195" s="9"/>
      <c r="F4195" s="22"/>
      <c r="G4195" s="9"/>
    </row>
    <row r="4196" spans="1:7">
      <c r="A4196" s="9"/>
      <c r="B4196" s="9"/>
      <c r="C4196" s="9"/>
      <c r="D4196" s="9"/>
      <c r="E4196" s="9"/>
      <c r="F4196" s="22"/>
      <c r="G4196" s="9"/>
    </row>
    <row r="4197" spans="1:7">
      <c r="A4197" s="9"/>
      <c r="B4197" s="9"/>
      <c r="C4197" s="9"/>
      <c r="D4197" s="9"/>
      <c r="E4197" s="9"/>
      <c r="F4197" s="22"/>
      <c r="G4197" s="9"/>
    </row>
    <row r="4198" spans="1:7">
      <c r="A4198" s="9"/>
      <c r="B4198" s="9"/>
      <c r="C4198" s="9"/>
      <c r="D4198" s="9"/>
      <c r="E4198" s="9"/>
      <c r="F4198" s="22"/>
      <c r="G4198" s="9"/>
    </row>
    <row r="4199" spans="1:7">
      <c r="A4199" s="9"/>
      <c r="B4199" s="9"/>
      <c r="C4199" s="9"/>
      <c r="D4199" s="9"/>
      <c r="E4199" s="9"/>
      <c r="F4199" s="22"/>
      <c r="G4199" s="9"/>
    </row>
    <row r="4200" spans="1:7">
      <c r="A4200" s="9"/>
      <c r="B4200" s="9"/>
      <c r="C4200" s="9"/>
      <c r="D4200" s="9"/>
      <c r="E4200" s="9"/>
      <c r="F4200" s="22"/>
      <c r="G4200" s="9"/>
    </row>
    <row r="4201" spans="1:7">
      <c r="A4201" s="9"/>
      <c r="B4201" s="9"/>
      <c r="C4201" s="9"/>
      <c r="D4201" s="9"/>
      <c r="E4201" s="9"/>
      <c r="F4201" s="22"/>
      <c r="G4201" s="9"/>
    </row>
    <row r="4202" spans="1:7">
      <c r="A4202" s="9"/>
      <c r="B4202" s="9"/>
      <c r="C4202" s="9"/>
      <c r="D4202" s="9"/>
      <c r="E4202" s="9"/>
      <c r="F4202" s="22"/>
      <c r="G4202" s="9"/>
    </row>
    <row r="4203" spans="1:7">
      <c r="A4203" s="9"/>
      <c r="B4203" s="9"/>
      <c r="C4203" s="9"/>
      <c r="D4203" s="9"/>
      <c r="E4203" s="9"/>
      <c r="F4203" s="22"/>
      <c r="G4203" s="9"/>
    </row>
    <row r="4204" spans="1:7">
      <c r="A4204" s="9"/>
      <c r="B4204" s="9"/>
      <c r="C4204" s="9"/>
      <c r="D4204" s="9"/>
      <c r="E4204" s="9"/>
      <c r="F4204" s="22"/>
      <c r="G4204" s="9"/>
    </row>
    <row r="4205" spans="1:7">
      <c r="A4205" s="9"/>
      <c r="B4205" s="9"/>
      <c r="C4205" s="9"/>
      <c r="D4205" s="9"/>
      <c r="E4205" s="9"/>
      <c r="F4205" s="22"/>
      <c r="G4205" s="9"/>
    </row>
    <row r="4206" spans="1:7">
      <c r="A4206" s="9"/>
      <c r="B4206" s="9"/>
      <c r="C4206" s="9"/>
      <c r="D4206" s="9"/>
      <c r="E4206" s="9"/>
      <c r="F4206" s="22"/>
      <c r="G4206" s="9"/>
    </row>
    <row r="4207" spans="1:7">
      <c r="A4207" s="9"/>
      <c r="B4207" s="9"/>
      <c r="C4207" s="9"/>
      <c r="D4207" s="9"/>
      <c r="E4207" s="9"/>
      <c r="F4207" s="22"/>
      <c r="G4207" s="9"/>
    </row>
    <row r="4208" spans="1:7">
      <c r="A4208" s="9"/>
      <c r="B4208" s="9"/>
      <c r="C4208" s="9"/>
      <c r="D4208" s="9"/>
      <c r="E4208" s="9"/>
      <c r="F4208" s="22"/>
      <c r="G4208" s="9"/>
    </row>
    <row r="4209" spans="1:7">
      <c r="A4209" s="9"/>
      <c r="B4209" s="9"/>
      <c r="C4209" s="9"/>
      <c r="D4209" s="9"/>
      <c r="E4209" s="9"/>
      <c r="F4209" s="22"/>
      <c r="G4209" s="9"/>
    </row>
    <row r="4210" spans="1:7">
      <c r="A4210" s="9"/>
      <c r="B4210" s="9"/>
      <c r="C4210" s="9"/>
      <c r="D4210" s="9"/>
      <c r="E4210" s="9"/>
      <c r="F4210" s="22"/>
      <c r="G4210" s="9"/>
    </row>
    <row r="4211" spans="1:7">
      <c r="A4211" s="9"/>
      <c r="B4211" s="9"/>
      <c r="C4211" s="9"/>
      <c r="D4211" s="9"/>
      <c r="E4211" s="9"/>
      <c r="F4211" s="22"/>
      <c r="G4211" s="9"/>
    </row>
    <row r="4212" spans="1:7">
      <c r="A4212" s="9"/>
      <c r="B4212" s="9"/>
      <c r="C4212" s="9"/>
      <c r="D4212" s="9"/>
      <c r="E4212" s="9"/>
      <c r="F4212" s="22"/>
      <c r="G4212" s="9"/>
    </row>
    <row r="4213" spans="1:7">
      <c r="A4213" s="9"/>
      <c r="B4213" s="9"/>
      <c r="C4213" s="9"/>
      <c r="D4213" s="9"/>
      <c r="E4213" s="9"/>
      <c r="F4213" s="22"/>
      <c r="G4213" s="9"/>
    </row>
    <row r="4214" spans="1:7">
      <c r="A4214" s="9"/>
      <c r="B4214" s="9"/>
      <c r="C4214" s="9"/>
      <c r="D4214" s="9"/>
      <c r="E4214" s="9"/>
      <c r="F4214" s="22"/>
      <c r="G4214" s="9"/>
    </row>
    <row r="4215" spans="1:7">
      <c r="A4215" s="9"/>
      <c r="B4215" s="9"/>
      <c r="C4215" s="9"/>
      <c r="D4215" s="9"/>
      <c r="E4215" s="9"/>
      <c r="F4215" s="22"/>
      <c r="G4215" s="9"/>
    </row>
    <row r="4216" spans="1:7">
      <c r="A4216" s="9"/>
      <c r="B4216" s="9"/>
      <c r="C4216" s="9"/>
      <c r="D4216" s="9"/>
      <c r="E4216" s="9"/>
      <c r="F4216" s="22"/>
      <c r="G4216" s="9"/>
    </row>
    <row r="4217" spans="1:7">
      <c r="A4217" s="9"/>
      <c r="B4217" s="9"/>
      <c r="C4217" s="9"/>
      <c r="D4217" s="9"/>
      <c r="E4217" s="9"/>
      <c r="F4217" s="22"/>
      <c r="G4217" s="9"/>
    </row>
    <row r="4218" spans="1:7">
      <c r="A4218" s="9"/>
      <c r="B4218" s="9"/>
      <c r="C4218" s="9"/>
      <c r="D4218" s="9"/>
      <c r="E4218" s="9"/>
      <c r="F4218" s="22"/>
      <c r="G4218" s="9"/>
    </row>
    <row r="4219" spans="1:7">
      <c r="A4219" s="9"/>
      <c r="B4219" s="9"/>
      <c r="C4219" s="9"/>
      <c r="D4219" s="9"/>
      <c r="E4219" s="9"/>
      <c r="F4219" s="22"/>
      <c r="G4219" s="9"/>
    </row>
    <row r="4220" spans="1:7">
      <c r="A4220" s="9"/>
      <c r="B4220" s="9"/>
      <c r="C4220" s="9"/>
      <c r="D4220" s="9"/>
      <c r="E4220" s="9"/>
      <c r="F4220" s="22"/>
      <c r="G4220" s="9"/>
    </row>
    <row r="4221" spans="1:7">
      <c r="A4221" s="9"/>
      <c r="B4221" s="9"/>
      <c r="C4221" s="9"/>
      <c r="D4221" s="9"/>
      <c r="E4221" s="9"/>
      <c r="F4221" s="22"/>
      <c r="G4221" s="9"/>
    </row>
    <row r="4222" spans="1:7">
      <c r="A4222" s="9"/>
      <c r="B4222" s="9"/>
      <c r="C4222" s="9"/>
      <c r="D4222" s="9"/>
      <c r="E4222" s="9"/>
      <c r="F4222" s="22"/>
      <c r="G4222" s="9"/>
    </row>
    <row r="4223" spans="1:7">
      <c r="A4223" s="9"/>
      <c r="B4223" s="9"/>
      <c r="C4223" s="9"/>
      <c r="D4223" s="9"/>
      <c r="E4223" s="9"/>
      <c r="F4223" s="22"/>
      <c r="G4223" s="9"/>
    </row>
    <row r="4224" spans="1:7">
      <c r="A4224" s="9"/>
      <c r="B4224" s="9"/>
      <c r="C4224" s="9"/>
      <c r="D4224" s="9"/>
      <c r="E4224" s="9"/>
      <c r="F4224" s="22"/>
      <c r="G4224" s="9"/>
    </row>
    <row r="4225" spans="1:7">
      <c r="A4225" s="9"/>
      <c r="B4225" s="9"/>
      <c r="C4225" s="9"/>
      <c r="D4225" s="9"/>
      <c r="E4225" s="9"/>
      <c r="F4225" s="22"/>
      <c r="G4225" s="9"/>
    </row>
    <row r="4226" spans="1:7">
      <c r="A4226" s="9"/>
      <c r="B4226" s="9"/>
      <c r="C4226" s="9"/>
      <c r="D4226" s="9"/>
      <c r="E4226" s="9"/>
      <c r="F4226" s="22"/>
      <c r="G4226" s="9"/>
    </row>
    <row r="4227" spans="1:7">
      <c r="A4227" s="9"/>
      <c r="B4227" s="9"/>
      <c r="C4227" s="9"/>
      <c r="D4227" s="9"/>
      <c r="E4227" s="9"/>
      <c r="F4227" s="22"/>
      <c r="G4227" s="9"/>
    </row>
    <row r="4228" spans="1:7">
      <c r="A4228" s="9"/>
      <c r="B4228" s="9"/>
      <c r="C4228" s="9"/>
      <c r="D4228" s="9"/>
      <c r="E4228" s="9"/>
      <c r="F4228" s="22"/>
      <c r="G4228" s="9"/>
    </row>
    <row r="4229" spans="1:7">
      <c r="A4229" s="9"/>
      <c r="B4229" s="9"/>
      <c r="C4229" s="9"/>
      <c r="D4229" s="9"/>
      <c r="E4229" s="9"/>
      <c r="F4229" s="22"/>
      <c r="G4229" s="9"/>
    </row>
    <row r="4230" spans="1:7">
      <c r="A4230" s="9"/>
      <c r="B4230" s="9"/>
      <c r="C4230" s="9"/>
      <c r="D4230" s="9"/>
      <c r="E4230" s="9"/>
      <c r="F4230" s="22"/>
      <c r="G4230" s="9"/>
    </row>
    <row r="4231" spans="1:7">
      <c r="A4231" s="9"/>
      <c r="B4231" s="9"/>
      <c r="C4231" s="9"/>
      <c r="D4231" s="9"/>
      <c r="E4231" s="9"/>
      <c r="F4231" s="22"/>
      <c r="G4231" s="9"/>
    </row>
    <row r="4232" spans="1:7">
      <c r="A4232" s="9"/>
      <c r="B4232" s="9"/>
      <c r="C4232" s="9"/>
      <c r="D4232" s="9"/>
      <c r="E4232" s="9"/>
      <c r="F4232" s="22"/>
      <c r="G4232" s="9"/>
    </row>
    <row r="4233" spans="1:7">
      <c r="A4233" s="9"/>
      <c r="B4233" s="9"/>
      <c r="C4233" s="9"/>
      <c r="D4233" s="9"/>
      <c r="E4233" s="9"/>
      <c r="F4233" s="22"/>
      <c r="G4233" s="9"/>
    </row>
    <row r="4234" spans="1:7">
      <c r="A4234" s="9"/>
      <c r="B4234" s="9"/>
      <c r="C4234" s="9"/>
      <c r="D4234" s="9"/>
      <c r="E4234" s="9"/>
      <c r="F4234" s="22"/>
      <c r="G4234" s="9"/>
    </row>
    <row r="4235" spans="1:7">
      <c r="A4235" s="9"/>
      <c r="B4235" s="9"/>
      <c r="C4235" s="9"/>
      <c r="D4235" s="9"/>
      <c r="E4235" s="9"/>
      <c r="F4235" s="22"/>
      <c r="G4235" s="9"/>
    </row>
    <row r="4236" spans="1:7">
      <c r="A4236" s="9"/>
      <c r="B4236" s="9"/>
      <c r="C4236" s="9"/>
      <c r="D4236" s="9"/>
      <c r="E4236" s="9"/>
      <c r="F4236" s="22"/>
      <c r="G4236" s="9"/>
    </row>
    <row r="4237" spans="1:7">
      <c r="A4237" s="9"/>
      <c r="B4237" s="9"/>
      <c r="C4237" s="9"/>
      <c r="D4237" s="9"/>
      <c r="E4237" s="9"/>
      <c r="F4237" s="22"/>
      <c r="G4237" s="9"/>
    </row>
    <row r="4238" spans="1:7">
      <c r="A4238" s="9"/>
      <c r="B4238" s="9"/>
      <c r="C4238" s="9"/>
      <c r="D4238" s="9"/>
      <c r="E4238" s="9"/>
      <c r="F4238" s="22"/>
      <c r="G4238" s="9"/>
    </row>
    <row r="4239" spans="1:7">
      <c r="A4239" s="9"/>
      <c r="B4239" s="9"/>
      <c r="C4239" s="9"/>
      <c r="D4239" s="9"/>
      <c r="E4239" s="9"/>
      <c r="F4239" s="22"/>
      <c r="G4239" s="9"/>
    </row>
    <row r="4240" spans="1:7">
      <c r="A4240" s="9"/>
      <c r="B4240" s="9"/>
      <c r="C4240" s="9"/>
      <c r="D4240" s="9"/>
      <c r="E4240" s="9"/>
      <c r="F4240" s="22"/>
      <c r="G4240" s="9"/>
    </row>
    <row r="4241" spans="1:7">
      <c r="A4241" s="9"/>
      <c r="B4241" s="9"/>
      <c r="C4241" s="9"/>
      <c r="D4241" s="9"/>
      <c r="E4241" s="9"/>
      <c r="F4241" s="22"/>
      <c r="G4241" s="9"/>
    </row>
    <row r="4242" spans="1:7">
      <c r="A4242" s="9"/>
      <c r="B4242" s="9"/>
      <c r="C4242" s="9"/>
      <c r="D4242" s="9"/>
      <c r="E4242" s="9"/>
      <c r="F4242" s="22"/>
      <c r="G4242" s="9"/>
    </row>
    <row r="4243" spans="1:7">
      <c r="A4243" s="9"/>
      <c r="B4243" s="9"/>
      <c r="C4243" s="9"/>
      <c r="D4243" s="9"/>
      <c r="E4243" s="9"/>
      <c r="F4243" s="22"/>
      <c r="G4243" s="9"/>
    </row>
    <row r="4244" spans="1:7">
      <c r="A4244" s="9"/>
      <c r="B4244" s="9"/>
      <c r="C4244" s="9"/>
      <c r="D4244" s="9"/>
      <c r="E4244" s="9"/>
      <c r="F4244" s="22"/>
      <c r="G4244" s="9"/>
    </row>
    <row r="4245" spans="1:7">
      <c r="A4245" s="9"/>
      <c r="B4245" s="9"/>
      <c r="C4245" s="9"/>
      <c r="D4245" s="9"/>
      <c r="E4245" s="9"/>
      <c r="F4245" s="22"/>
      <c r="G4245" s="9"/>
    </row>
    <row r="4246" spans="1:7">
      <c r="A4246" s="9"/>
      <c r="B4246" s="9"/>
      <c r="C4246" s="9"/>
      <c r="D4246" s="9"/>
      <c r="E4246" s="9"/>
      <c r="F4246" s="22"/>
      <c r="G4246" s="9"/>
    </row>
    <row r="4247" spans="1:7">
      <c r="A4247" s="9"/>
      <c r="B4247" s="9"/>
      <c r="C4247" s="9"/>
      <c r="D4247" s="9"/>
      <c r="E4247" s="9"/>
      <c r="F4247" s="22"/>
      <c r="G4247" s="9"/>
    </row>
    <row r="4248" spans="1:7">
      <c r="A4248" s="9"/>
      <c r="B4248" s="9"/>
      <c r="C4248" s="9"/>
      <c r="D4248" s="9"/>
      <c r="E4248" s="9"/>
      <c r="F4248" s="22"/>
      <c r="G4248" s="9"/>
    </row>
    <row r="4249" spans="1:7">
      <c r="A4249" s="9"/>
      <c r="B4249" s="9"/>
      <c r="C4249" s="9"/>
      <c r="D4249" s="9"/>
      <c r="E4249" s="9"/>
      <c r="F4249" s="22"/>
      <c r="G4249" s="9"/>
    </row>
    <row r="4250" spans="1:7">
      <c r="A4250" s="9"/>
      <c r="B4250" s="9"/>
      <c r="C4250" s="9"/>
      <c r="D4250" s="9"/>
      <c r="E4250" s="9"/>
      <c r="F4250" s="22"/>
      <c r="G4250" s="9"/>
    </row>
    <row r="4251" spans="1:7">
      <c r="A4251" s="9"/>
      <c r="B4251" s="9"/>
      <c r="C4251" s="9"/>
      <c r="D4251" s="9"/>
      <c r="E4251" s="9"/>
      <c r="F4251" s="22"/>
      <c r="G4251" s="9"/>
    </row>
    <row r="4252" spans="1:7">
      <c r="A4252" s="9"/>
      <c r="B4252" s="9"/>
      <c r="C4252" s="9"/>
      <c r="D4252" s="9"/>
      <c r="E4252" s="9"/>
      <c r="F4252" s="22"/>
      <c r="G4252" s="9"/>
    </row>
    <row r="4253" spans="1:7">
      <c r="A4253" s="9"/>
      <c r="B4253" s="9"/>
      <c r="C4253" s="9"/>
      <c r="D4253" s="9"/>
      <c r="E4253" s="9"/>
      <c r="F4253" s="22"/>
      <c r="G4253" s="9"/>
    </row>
    <row r="4254" spans="1:7">
      <c r="A4254" s="9"/>
      <c r="B4254" s="9"/>
      <c r="C4254" s="9"/>
      <c r="D4254" s="9"/>
      <c r="E4254" s="9"/>
      <c r="F4254" s="22"/>
      <c r="G4254" s="9"/>
    </row>
    <row r="4255" spans="1:7">
      <c r="A4255" s="9"/>
      <c r="B4255" s="9"/>
      <c r="C4255" s="9"/>
      <c r="D4255" s="9"/>
      <c r="E4255" s="9"/>
      <c r="F4255" s="22"/>
      <c r="G4255" s="9"/>
    </row>
    <row r="4256" spans="1:7">
      <c r="A4256" s="9"/>
      <c r="B4256" s="9"/>
      <c r="C4256" s="9"/>
      <c r="D4256" s="9"/>
      <c r="E4256" s="9"/>
      <c r="F4256" s="22"/>
      <c r="G4256" s="9"/>
    </row>
    <row r="4257" spans="1:7">
      <c r="A4257" s="9"/>
      <c r="B4257" s="9"/>
      <c r="C4257" s="9"/>
      <c r="D4257" s="9"/>
      <c r="E4257" s="9"/>
      <c r="F4257" s="22"/>
      <c r="G4257" s="9"/>
    </row>
    <row r="4258" spans="1:7">
      <c r="A4258" s="9"/>
      <c r="B4258" s="9"/>
      <c r="C4258" s="9"/>
      <c r="D4258" s="9"/>
      <c r="E4258" s="9"/>
      <c r="F4258" s="22"/>
      <c r="G4258" s="9"/>
    </row>
    <row r="4259" spans="1:7">
      <c r="A4259" s="9"/>
      <c r="B4259" s="9"/>
      <c r="C4259" s="9"/>
      <c r="D4259" s="9"/>
      <c r="E4259" s="9"/>
      <c r="F4259" s="22"/>
      <c r="G4259" s="9"/>
    </row>
    <row r="4260" spans="1:7">
      <c r="A4260" s="9"/>
      <c r="B4260" s="9"/>
      <c r="C4260" s="9"/>
      <c r="D4260" s="9"/>
      <c r="E4260" s="9"/>
      <c r="F4260" s="22"/>
      <c r="G4260" s="9"/>
    </row>
    <row r="4261" spans="1:7">
      <c r="A4261" s="9"/>
      <c r="B4261" s="9"/>
      <c r="C4261" s="9"/>
      <c r="D4261" s="9"/>
      <c r="E4261" s="9"/>
      <c r="F4261" s="22"/>
      <c r="G4261" s="9"/>
    </row>
    <row r="4262" spans="1:7">
      <c r="A4262" s="9"/>
      <c r="B4262" s="9"/>
      <c r="C4262" s="9"/>
      <c r="D4262" s="9"/>
      <c r="E4262" s="9"/>
      <c r="F4262" s="22"/>
      <c r="G4262" s="9"/>
    </row>
    <row r="4263" spans="1:7">
      <c r="A4263" s="9"/>
      <c r="B4263" s="9"/>
      <c r="C4263" s="9"/>
      <c r="D4263" s="9"/>
      <c r="E4263" s="9"/>
      <c r="F4263" s="22"/>
      <c r="G4263" s="9"/>
    </row>
    <row r="4264" spans="1:7">
      <c r="A4264" s="9"/>
      <c r="B4264" s="9"/>
      <c r="C4264" s="9"/>
      <c r="D4264" s="9"/>
      <c r="E4264" s="9"/>
      <c r="F4264" s="22"/>
      <c r="G4264" s="9"/>
    </row>
    <row r="4265" spans="1:7">
      <c r="A4265" s="9"/>
      <c r="B4265" s="9"/>
      <c r="C4265" s="9"/>
      <c r="D4265" s="9"/>
      <c r="E4265" s="9"/>
      <c r="F4265" s="22"/>
      <c r="G4265" s="9"/>
    </row>
    <row r="4266" spans="1:7">
      <c r="A4266" s="9"/>
      <c r="B4266" s="9"/>
      <c r="C4266" s="9"/>
      <c r="D4266" s="9"/>
      <c r="E4266" s="9"/>
      <c r="F4266" s="22"/>
      <c r="G4266" s="9"/>
    </row>
    <row r="4267" spans="1:7">
      <c r="A4267" s="9"/>
      <c r="B4267" s="9"/>
      <c r="C4267" s="9"/>
      <c r="D4267" s="9"/>
      <c r="E4267" s="9"/>
      <c r="F4267" s="22"/>
      <c r="G4267" s="9"/>
    </row>
    <row r="4268" spans="1:7">
      <c r="A4268" s="9"/>
      <c r="B4268" s="9"/>
      <c r="C4268" s="9"/>
      <c r="D4268" s="9"/>
      <c r="E4268" s="9"/>
      <c r="F4268" s="22"/>
      <c r="G4268" s="9"/>
    </row>
    <row r="4269" spans="1:7">
      <c r="A4269" s="9"/>
      <c r="B4269" s="9"/>
      <c r="C4269" s="9"/>
      <c r="D4269" s="9"/>
      <c r="E4269" s="9"/>
      <c r="F4269" s="22"/>
      <c r="G4269" s="9"/>
    </row>
    <row r="4270" spans="1:7">
      <c r="A4270" s="9"/>
      <c r="B4270" s="9"/>
      <c r="C4270" s="9"/>
      <c r="D4270" s="9"/>
      <c r="E4270" s="9"/>
      <c r="F4270" s="22"/>
      <c r="G4270" s="9"/>
    </row>
    <row r="4271" spans="1:7">
      <c r="A4271" s="9"/>
      <c r="B4271" s="9"/>
      <c r="C4271" s="9"/>
      <c r="D4271" s="9"/>
      <c r="E4271" s="9"/>
      <c r="F4271" s="22"/>
      <c r="G4271" s="9"/>
    </row>
    <row r="4272" spans="1:7">
      <c r="A4272" s="9"/>
      <c r="B4272" s="9"/>
      <c r="C4272" s="9"/>
      <c r="D4272" s="9"/>
      <c r="E4272" s="9"/>
      <c r="F4272" s="22"/>
      <c r="G4272" s="9"/>
    </row>
    <row r="4273" spans="1:7">
      <c r="A4273" s="9"/>
      <c r="B4273" s="9"/>
      <c r="C4273" s="9"/>
      <c r="D4273" s="9"/>
      <c r="E4273" s="9"/>
      <c r="F4273" s="22"/>
      <c r="G4273" s="9"/>
    </row>
    <row r="4274" spans="1:7">
      <c r="A4274" s="9"/>
      <c r="B4274" s="9"/>
      <c r="C4274" s="9"/>
      <c r="D4274" s="9"/>
      <c r="E4274" s="9"/>
      <c r="F4274" s="22"/>
      <c r="G4274" s="9"/>
    </row>
    <row r="4275" spans="1:7">
      <c r="A4275" s="9"/>
      <c r="B4275" s="9"/>
      <c r="C4275" s="9"/>
      <c r="D4275" s="9"/>
      <c r="E4275" s="9"/>
      <c r="F4275" s="22"/>
      <c r="G4275" s="9"/>
    </row>
    <row r="4276" spans="1:7">
      <c r="A4276" s="9"/>
      <c r="B4276" s="9"/>
      <c r="C4276" s="9"/>
      <c r="D4276" s="9"/>
      <c r="E4276" s="9"/>
      <c r="F4276" s="22"/>
      <c r="G4276" s="9"/>
    </row>
    <row r="4277" spans="1:7">
      <c r="A4277" s="9"/>
      <c r="B4277" s="9"/>
      <c r="C4277" s="9"/>
      <c r="D4277" s="9"/>
      <c r="E4277" s="9"/>
      <c r="F4277" s="22"/>
      <c r="G4277" s="9"/>
    </row>
    <row r="4278" spans="1:7">
      <c r="A4278" s="9"/>
      <c r="B4278" s="9"/>
      <c r="C4278" s="9"/>
      <c r="D4278" s="9"/>
      <c r="E4278" s="9"/>
      <c r="F4278" s="22"/>
      <c r="G4278" s="9"/>
    </row>
    <row r="4279" spans="1:7">
      <c r="A4279" s="9"/>
      <c r="B4279" s="9"/>
      <c r="C4279" s="9"/>
      <c r="D4279" s="9"/>
      <c r="E4279" s="9"/>
      <c r="F4279" s="22"/>
      <c r="G4279" s="9"/>
    </row>
    <row r="4280" spans="1:7">
      <c r="A4280" s="9"/>
      <c r="B4280" s="9"/>
      <c r="C4280" s="9"/>
      <c r="D4280" s="9"/>
      <c r="E4280" s="9"/>
      <c r="F4280" s="22"/>
      <c r="G4280" s="9"/>
    </row>
    <row r="4281" spans="1:7">
      <c r="A4281" s="9"/>
      <c r="B4281" s="9"/>
      <c r="C4281" s="9"/>
      <c r="D4281" s="9"/>
      <c r="E4281" s="9"/>
      <c r="F4281" s="22"/>
      <c r="G4281" s="9"/>
    </row>
    <row r="4282" spans="1:7">
      <c r="A4282" s="9"/>
      <c r="B4282" s="9"/>
      <c r="C4282" s="9"/>
      <c r="D4282" s="9"/>
      <c r="E4282" s="9"/>
      <c r="F4282" s="22"/>
      <c r="G4282" s="9"/>
    </row>
    <row r="4283" spans="1:7">
      <c r="A4283" s="9"/>
      <c r="B4283" s="9"/>
      <c r="C4283" s="9"/>
      <c r="D4283" s="9"/>
      <c r="E4283" s="9"/>
      <c r="F4283" s="22"/>
      <c r="G4283" s="9"/>
    </row>
    <row r="4284" spans="1:7">
      <c r="A4284" s="9"/>
      <c r="B4284" s="9"/>
      <c r="C4284" s="9"/>
      <c r="D4284" s="9"/>
      <c r="E4284" s="9"/>
      <c r="F4284" s="22"/>
      <c r="G4284" s="9"/>
    </row>
    <row r="4285" spans="1:7">
      <c r="A4285" s="9"/>
      <c r="B4285" s="9"/>
      <c r="C4285" s="9"/>
      <c r="D4285" s="9"/>
      <c r="E4285" s="9"/>
      <c r="F4285" s="22"/>
      <c r="G4285" s="9"/>
    </row>
    <row r="4286" spans="1:7">
      <c r="A4286" s="9"/>
      <c r="B4286" s="9"/>
      <c r="C4286" s="9"/>
      <c r="D4286" s="9"/>
      <c r="E4286" s="9"/>
      <c r="F4286" s="22"/>
      <c r="G4286" s="9"/>
    </row>
    <row r="4287" spans="1:7">
      <c r="A4287" s="9"/>
      <c r="B4287" s="9"/>
      <c r="C4287" s="9"/>
      <c r="D4287" s="9"/>
      <c r="E4287" s="9"/>
      <c r="F4287" s="22"/>
      <c r="G4287" s="9"/>
    </row>
    <row r="4288" spans="1:7">
      <c r="A4288" s="9"/>
      <c r="B4288" s="9"/>
      <c r="C4288" s="9"/>
      <c r="D4288" s="9"/>
      <c r="E4288" s="9"/>
      <c r="F4288" s="22"/>
      <c r="G4288" s="9"/>
    </row>
    <row r="4289" spans="1:7">
      <c r="A4289" s="9"/>
      <c r="B4289" s="9"/>
      <c r="C4289" s="9"/>
      <c r="D4289" s="9"/>
      <c r="E4289" s="9"/>
      <c r="F4289" s="22"/>
      <c r="G4289" s="9"/>
    </row>
    <row r="4290" spans="1:7">
      <c r="A4290" s="9"/>
      <c r="B4290" s="9"/>
      <c r="C4290" s="9"/>
      <c r="D4290" s="9"/>
      <c r="E4290" s="9"/>
      <c r="F4290" s="22"/>
      <c r="G4290" s="9"/>
    </row>
    <row r="4291" spans="1:7">
      <c r="A4291" s="9"/>
      <c r="B4291" s="9"/>
      <c r="C4291" s="9"/>
      <c r="D4291" s="9"/>
      <c r="E4291" s="9"/>
      <c r="F4291" s="22"/>
      <c r="G4291" s="9"/>
    </row>
    <row r="4292" spans="1:7">
      <c r="A4292" s="9"/>
      <c r="B4292" s="9"/>
      <c r="C4292" s="9"/>
      <c r="D4292" s="9"/>
      <c r="E4292" s="9"/>
      <c r="F4292" s="22"/>
      <c r="G4292" s="9"/>
    </row>
    <row r="4293" spans="1:7">
      <c r="A4293" s="9"/>
      <c r="B4293" s="9"/>
      <c r="C4293" s="9"/>
      <c r="D4293" s="9"/>
      <c r="E4293" s="9"/>
      <c r="F4293" s="22"/>
      <c r="G4293" s="9"/>
    </row>
    <row r="4294" spans="1:7">
      <c r="A4294" s="9"/>
      <c r="B4294" s="9"/>
      <c r="C4294" s="9"/>
      <c r="D4294" s="9"/>
      <c r="E4294" s="9"/>
      <c r="F4294" s="22"/>
      <c r="G4294" s="9"/>
    </row>
    <row r="4295" spans="1:7">
      <c r="A4295" s="9"/>
      <c r="B4295" s="9"/>
      <c r="C4295" s="9"/>
      <c r="D4295" s="9"/>
      <c r="E4295" s="9"/>
      <c r="F4295" s="22"/>
      <c r="G4295" s="9"/>
    </row>
    <row r="4296" spans="1:7">
      <c r="A4296" s="9"/>
      <c r="B4296" s="9"/>
      <c r="C4296" s="9"/>
      <c r="D4296" s="9"/>
      <c r="E4296" s="9"/>
      <c r="F4296" s="22"/>
      <c r="G4296" s="9"/>
    </row>
    <row r="4297" spans="1:7">
      <c r="A4297" s="9"/>
      <c r="B4297" s="9"/>
      <c r="C4297" s="9"/>
      <c r="D4297" s="9"/>
      <c r="E4297" s="9"/>
      <c r="F4297" s="22"/>
      <c r="G4297" s="9"/>
    </row>
    <row r="4298" spans="1:7">
      <c r="A4298" s="9"/>
      <c r="B4298" s="9"/>
      <c r="C4298" s="9"/>
      <c r="D4298" s="9"/>
      <c r="E4298" s="9"/>
      <c r="F4298" s="22"/>
      <c r="G4298" s="9"/>
    </row>
    <row r="4299" spans="1:7">
      <c r="A4299" s="9"/>
      <c r="B4299" s="9"/>
      <c r="C4299" s="9"/>
      <c r="D4299" s="9"/>
      <c r="E4299" s="9"/>
      <c r="F4299" s="22"/>
      <c r="G4299" s="9"/>
    </row>
    <row r="4300" spans="1:7">
      <c r="A4300" s="9"/>
      <c r="B4300" s="9"/>
      <c r="C4300" s="9"/>
      <c r="D4300" s="9"/>
      <c r="E4300" s="9"/>
      <c r="F4300" s="22"/>
      <c r="G4300" s="9"/>
    </row>
    <row r="4301" spans="1:7">
      <c r="A4301" s="9"/>
      <c r="B4301" s="9"/>
      <c r="C4301" s="9"/>
      <c r="D4301" s="9"/>
      <c r="E4301" s="9"/>
      <c r="F4301" s="22"/>
      <c r="G4301" s="9"/>
    </row>
    <row r="4302" spans="1:7">
      <c r="A4302" s="9"/>
      <c r="B4302" s="9"/>
      <c r="C4302" s="9"/>
      <c r="D4302" s="9"/>
      <c r="E4302" s="9"/>
      <c r="F4302" s="22"/>
      <c r="G4302" s="9"/>
    </row>
    <row r="4303" spans="1:7">
      <c r="A4303" s="9"/>
      <c r="B4303" s="9"/>
      <c r="C4303" s="9"/>
      <c r="D4303" s="9"/>
      <c r="E4303" s="9"/>
      <c r="F4303" s="22"/>
      <c r="G4303" s="9"/>
    </row>
    <row r="4304" spans="1:7">
      <c r="A4304" s="9"/>
      <c r="B4304" s="9"/>
      <c r="C4304" s="9"/>
      <c r="D4304" s="9"/>
      <c r="E4304" s="9"/>
      <c r="F4304" s="22"/>
      <c r="G4304" s="9"/>
    </row>
    <row r="4305" spans="1:7">
      <c r="A4305" s="9"/>
      <c r="B4305" s="9"/>
      <c r="C4305" s="9"/>
      <c r="D4305" s="9"/>
      <c r="E4305" s="9"/>
      <c r="F4305" s="22"/>
      <c r="G4305" s="9"/>
    </row>
    <row r="4306" spans="1:7">
      <c r="A4306" s="9"/>
      <c r="B4306" s="9"/>
      <c r="C4306" s="9"/>
      <c r="D4306" s="9"/>
      <c r="E4306" s="9"/>
      <c r="F4306" s="22"/>
      <c r="G4306" s="9"/>
    </row>
    <row r="4307" spans="1:7">
      <c r="A4307" s="9"/>
      <c r="B4307" s="9"/>
      <c r="C4307" s="9"/>
      <c r="D4307" s="9"/>
      <c r="E4307" s="9"/>
      <c r="F4307" s="22"/>
      <c r="G4307" s="9"/>
    </row>
    <row r="4308" spans="1:7">
      <c r="A4308" s="9"/>
      <c r="B4308" s="9"/>
      <c r="C4308" s="9"/>
      <c r="D4308" s="9"/>
      <c r="E4308" s="9"/>
      <c r="F4308" s="22"/>
      <c r="G4308" s="9"/>
    </row>
    <row r="4309" spans="1:7">
      <c r="A4309" s="9"/>
      <c r="B4309" s="9"/>
      <c r="C4309" s="9"/>
      <c r="D4309" s="9"/>
      <c r="E4309" s="9"/>
      <c r="F4309" s="22"/>
      <c r="G4309" s="9"/>
    </row>
    <row r="4310" spans="1:7">
      <c r="A4310" s="9"/>
      <c r="B4310" s="9"/>
      <c r="C4310" s="9"/>
      <c r="D4310" s="9"/>
      <c r="E4310" s="9"/>
      <c r="F4310" s="22"/>
      <c r="G4310" s="9"/>
    </row>
    <row r="4311" spans="1:7">
      <c r="A4311" s="9"/>
      <c r="B4311" s="9"/>
      <c r="C4311" s="9"/>
      <c r="D4311" s="9"/>
      <c r="E4311" s="9"/>
      <c r="F4311" s="22"/>
      <c r="G4311" s="9"/>
    </row>
    <row r="4312" spans="1:7">
      <c r="A4312" s="9"/>
      <c r="B4312" s="9"/>
      <c r="C4312" s="9"/>
      <c r="D4312" s="9"/>
      <c r="E4312" s="9"/>
      <c r="F4312" s="22"/>
      <c r="G4312" s="9"/>
    </row>
    <row r="4313" spans="1:7">
      <c r="A4313" s="9"/>
      <c r="B4313" s="9"/>
      <c r="C4313" s="9"/>
      <c r="D4313" s="9"/>
      <c r="E4313" s="9"/>
      <c r="F4313" s="22"/>
      <c r="G4313" s="9"/>
    </row>
    <row r="4314" spans="1:7">
      <c r="A4314" s="9"/>
      <c r="B4314" s="9"/>
      <c r="C4314" s="9"/>
      <c r="D4314" s="9"/>
      <c r="E4314" s="9"/>
      <c r="F4314" s="22"/>
      <c r="G4314" s="9"/>
    </row>
    <row r="4315" spans="1:7">
      <c r="A4315" s="9"/>
      <c r="B4315" s="9"/>
      <c r="C4315" s="9"/>
      <c r="D4315" s="9"/>
      <c r="E4315" s="9"/>
      <c r="F4315" s="22"/>
      <c r="G4315" s="9"/>
    </row>
    <row r="4316" spans="1:7">
      <c r="A4316" s="9"/>
      <c r="B4316" s="9"/>
      <c r="C4316" s="9"/>
      <c r="D4316" s="9"/>
      <c r="E4316" s="9"/>
      <c r="F4316" s="22"/>
      <c r="G4316" s="9"/>
    </row>
    <row r="4317" spans="1:7">
      <c r="A4317" s="9"/>
      <c r="B4317" s="9"/>
      <c r="C4317" s="9"/>
      <c r="D4317" s="9"/>
      <c r="E4317" s="9"/>
      <c r="F4317" s="22"/>
      <c r="G4317" s="9"/>
    </row>
    <row r="4318" spans="1:7">
      <c r="A4318" s="9"/>
      <c r="B4318" s="9"/>
      <c r="C4318" s="9"/>
      <c r="D4318" s="9"/>
      <c r="E4318" s="9"/>
      <c r="F4318" s="22"/>
      <c r="G4318" s="9"/>
    </row>
    <row r="4319" spans="1:7">
      <c r="A4319" s="9"/>
      <c r="B4319" s="9"/>
      <c r="C4319" s="9"/>
      <c r="D4319" s="9"/>
      <c r="E4319" s="9"/>
      <c r="F4319" s="22"/>
      <c r="G4319" s="9"/>
    </row>
    <row r="4320" spans="1:7">
      <c r="A4320" s="9"/>
      <c r="B4320" s="9"/>
      <c r="C4320" s="9"/>
      <c r="D4320" s="9"/>
      <c r="E4320" s="9"/>
      <c r="F4320" s="22"/>
      <c r="G4320" s="9"/>
    </row>
    <row r="4321" spans="1:7">
      <c r="A4321" s="9"/>
      <c r="B4321" s="9"/>
      <c r="C4321" s="9"/>
      <c r="D4321" s="9"/>
      <c r="E4321" s="9"/>
      <c r="F4321" s="22"/>
      <c r="G4321" s="9"/>
    </row>
    <row r="4322" spans="1:7">
      <c r="A4322" s="9"/>
      <c r="B4322" s="9"/>
      <c r="C4322" s="9"/>
      <c r="D4322" s="9"/>
      <c r="E4322" s="9"/>
      <c r="F4322" s="22"/>
      <c r="G4322" s="9"/>
    </row>
    <row r="4323" spans="1:7">
      <c r="A4323" s="9"/>
      <c r="B4323" s="9"/>
      <c r="C4323" s="9"/>
      <c r="D4323" s="9"/>
      <c r="E4323" s="9"/>
      <c r="F4323" s="22"/>
      <c r="G4323" s="9"/>
    </row>
    <row r="4324" spans="1:7">
      <c r="A4324" s="9"/>
      <c r="B4324" s="9"/>
      <c r="C4324" s="9"/>
      <c r="D4324" s="9"/>
      <c r="E4324" s="9"/>
      <c r="F4324" s="22"/>
      <c r="G4324" s="9"/>
    </row>
    <row r="4325" spans="1:7">
      <c r="A4325" s="9"/>
      <c r="B4325" s="9"/>
      <c r="C4325" s="9"/>
      <c r="D4325" s="9"/>
      <c r="E4325" s="9"/>
      <c r="F4325" s="22"/>
      <c r="G4325" s="9"/>
    </row>
    <row r="4326" spans="1:7">
      <c r="A4326" s="9"/>
      <c r="B4326" s="9"/>
      <c r="C4326" s="9"/>
      <c r="D4326" s="9"/>
      <c r="E4326" s="9"/>
      <c r="F4326" s="22"/>
      <c r="G4326" s="9"/>
    </row>
    <row r="4327" spans="1:7">
      <c r="A4327" s="9"/>
      <c r="B4327" s="9"/>
      <c r="C4327" s="9"/>
      <c r="D4327" s="9"/>
      <c r="E4327" s="9"/>
      <c r="F4327" s="22"/>
      <c r="G4327" s="9"/>
    </row>
    <row r="4328" spans="1:7">
      <c r="A4328" s="9"/>
      <c r="B4328" s="9"/>
      <c r="C4328" s="9"/>
      <c r="D4328" s="9"/>
      <c r="E4328" s="9"/>
      <c r="F4328" s="22"/>
      <c r="G4328" s="9"/>
    </row>
    <row r="4329" spans="1:7">
      <c r="A4329" s="9"/>
      <c r="B4329" s="9"/>
      <c r="C4329" s="9"/>
      <c r="D4329" s="9"/>
      <c r="E4329" s="9"/>
      <c r="F4329" s="22"/>
      <c r="G4329" s="9"/>
    </row>
    <row r="4330" spans="1:7">
      <c r="A4330" s="9"/>
      <c r="B4330" s="9"/>
      <c r="C4330" s="9"/>
      <c r="D4330" s="9"/>
      <c r="E4330" s="9"/>
      <c r="F4330" s="22"/>
      <c r="G4330" s="9"/>
    </row>
    <row r="4331" spans="1:7">
      <c r="A4331" s="9"/>
      <c r="B4331" s="9"/>
      <c r="C4331" s="9"/>
      <c r="D4331" s="9"/>
      <c r="E4331" s="9"/>
      <c r="F4331" s="22"/>
      <c r="G4331" s="9"/>
    </row>
    <row r="4332" spans="1:7">
      <c r="A4332" s="9"/>
      <c r="B4332" s="9"/>
      <c r="C4332" s="9"/>
      <c r="D4332" s="9"/>
      <c r="E4332" s="9"/>
      <c r="F4332" s="22"/>
      <c r="G4332" s="9"/>
    </row>
    <row r="4333" spans="1:7">
      <c r="A4333" s="9"/>
      <c r="B4333" s="9"/>
      <c r="C4333" s="9"/>
      <c r="D4333" s="9"/>
      <c r="E4333" s="9"/>
      <c r="F4333" s="22"/>
      <c r="G4333" s="9"/>
    </row>
    <row r="4334" spans="1:7">
      <c r="A4334" s="9"/>
      <c r="B4334" s="9"/>
      <c r="C4334" s="9"/>
      <c r="D4334" s="9"/>
      <c r="E4334" s="9"/>
      <c r="F4334" s="22"/>
      <c r="G4334" s="9"/>
    </row>
    <row r="4335" spans="1:7">
      <c r="A4335" s="9"/>
      <c r="B4335" s="9"/>
      <c r="C4335" s="9"/>
      <c r="D4335" s="9"/>
      <c r="E4335" s="9"/>
      <c r="F4335" s="22"/>
      <c r="G4335" s="9"/>
    </row>
    <row r="4336" spans="1:7">
      <c r="A4336" s="9"/>
      <c r="B4336" s="9"/>
      <c r="C4336" s="9"/>
      <c r="D4336" s="9"/>
      <c r="E4336" s="9"/>
      <c r="F4336" s="22"/>
      <c r="G4336" s="9"/>
    </row>
    <row r="4337" spans="1:7">
      <c r="A4337" s="9"/>
      <c r="B4337" s="9"/>
      <c r="C4337" s="9"/>
      <c r="D4337" s="9"/>
      <c r="E4337" s="9"/>
      <c r="F4337" s="22"/>
      <c r="G4337" s="9"/>
    </row>
    <row r="4338" spans="1:7">
      <c r="A4338" s="9"/>
      <c r="B4338" s="9"/>
      <c r="C4338" s="9"/>
      <c r="D4338" s="9"/>
      <c r="E4338" s="9"/>
      <c r="F4338" s="22"/>
      <c r="G4338" s="9"/>
    </row>
    <row r="4339" spans="1:7">
      <c r="A4339" s="9"/>
      <c r="B4339" s="9"/>
      <c r="C4339" s="9"/>
      <c r="D4339" s="9"/>
      <c r="E4339" s="9"/>
      <c r="F4339" s="22"/>
      <c r="G4339" s="9"/>
    </row>
    <row r="4340" spans="1:7">
      <c r="A4340" s="9"/>
      <c r="B4340" s="9"/>
      <c r="C4340" s="9"/>
      <c r="D4340" s="9"/>
      <c r="E4340" s="9"/>
      <c r="F4340" s="22"/>
      <c r="G4340" s="9"/>
    </row>
    <row r="4341" spans="1:7">
      <c r="A4341" s="9"/>
      <c r="B4341" s="9"/>
      <c r="C4341" s="9"/>
      <c r="D4341" s="9"/>
      <c r="E4341" s="9"/>
      <c r="F4341" s="22"/>
      <c r="G4341" s="9"/>
    </row>
    <row r="4342" spans="1:7">
      <c r="A4342" s="9"/>
      <c r="B4342" s="9"/>
      <c r="C4342" s="9"/>
      <c r="D4342" s="9"/>
      <c r="E4342" s="9"/>
      <c r="F4342" s="22"/>
      <c r="G4342" s="9"/>
    </row>
    <row r="4343" spans="1:7">
      <c r="A4343" s="9"/>
      <c r="B4343" s="9"/>
      <c r="C4343" s="9"/>
      <c r="D4343" s="9"/>
      <c r="E4343" s="9"/>
      <c r="F4343" s="22"/>
      <c r="G4343" s="9"/>
    </row>
    <row r="4344" spans="1:7">
      <c r="A4344" s="9"/>
      <c r="B4344" s="9"/>
      <c r="C4344" s="9"/>
      <c r="D4344" s="9"/>
      <c r="E4344" s="9"/>
      <c r="F4344" s="22"/>
      <c r="G4344" s="9"/>
    </row>
    <row r="4345" spans="1:7">
      <c r="A4345" s="9"/>
      <c r="B4345" s="9"/>
      <c r="C4345" s="9"/>
      <c r="D4345" s="9"/>
      <c r="E4345" s="9"/>
      <c r="F4345" s="22"/>
      <c r="G4345" s="9"/>
    </row>
    <row r="4346" spans="1:7">
      <c r="A4346" s="9"/>
      <c r="B4346" s="9"/>
      <c r="C4346" s="9"/>
      <c r="D4346" s="9"/>
      <c r="E4346" s="9"/>
      <c r="F4346" s="22"/>
      <c r="G4346" s="9"/>
    </row>
    <row r="4347" spans="1:7">
      <c r="A4347" s="9"/>
      <c r="B4347" s="9"/>
      <c r="C4347" s="9"/>
      <c r="D4347" s="9"/>
      <c r="E4347" s="9"/>
      <c r="F4347" s="22"/>
      <c r="G4347" s="9"/>
    </row>
    <row r="4348" spans="1:7">
      <c r="A4348" s="9"/>
      <c r="B4348" s="9"/>
      <c r="C4348" s="9"/>
      <c r="D4348" s="9"/>
      <c r="E4348" s="9"/>
      <c r="F4348" s="22"/>
      <c r="G4348" s="9"/>
    </row>
    <row r="4349" spans="1:7">
      <c r="A4349" s="9"/>
      <c r="B4349" s="9"/>
      <c r="C4349" s="9"/>
      <c r="D4349" s="9"/>
      <c r="E4349" s="9"/>
      <c r="F4349" s="22"/>
      <c r="G4349" s="9"/>
    </row>
    <row r="4350" spans="1:7">
      <c r="A4350" s="9"/>
      <c r="B4350" s="9"/>
      <c r="C4350" s="9"/>
      <c r="D4350" s="9"/>
      <c r="E4350" s="9"/>
      <c r="F4350" s="22"/>
      <c r="G4350" s="9"/>
    </row>
    <row r="4351" spans="1:7">
      <c r="A4351" s="9"/>
      <c r="B4351" s="9"/>
      <c r="C4351" s="9"/>
      <c r="D4351" s="9"/>
      <c r="E4351" s="9"/>
      <c r="F4351" s="22"/>
      <c r="G4351" s="9"/>
    </row>
    <row r="4352" spans="1:7">
      <c r="A4352" s="9"/>
      <c r="B4352" s="9"/>
      <c r="C4352" s="9"/>
      <c r="D4352" s="9"/>
      <c r="E4352" s="9"/>
      <c r="F4352" s="22"/>
      <c r="G4352" s="9"/>
    </row>
    <row r="4353" spans="1:7">
      <c r="A4353" s="9"/>
      <c r="B4353" s="9"/>
      <c r="C4353" s="9"/>
      <c r="D4353" s="9"/>
      <c r="E4353" s="9"/>
      <c r="F4353" s="22"/>
      <c r="G4353" s="9"/>
    </row>
    <row r="4354" spans="1:7">
      <c r="A4354" s="9"/>
      <c r="B4354" s="9"/>
      <c r="C4354" s="9"/>
      <c r="D4354" s="9"/>
      <c r="E4354" s="9"/>
      <c r="F4354" s="22"/>
      <c r="G4354" s="9"/>
    </row>
    <row r="4355" spans="1:7">
      <c r="A4355" s="9"/>
      <c r="B4355" s="9"/>
      <c r="C4355" s="9"/>
      <c r="D4355" s="9"/>
      <c r="E4355" s="9"/>
      <c r="F4355" s="22"/>
      <c r="G4355" s="9"/>
    </row>
    <row r="4356" spans="1:7">
      <c r="A4356" s="9"/>
      <c r="B4356" s="9"/>
      <c r="C4356" s="9"/>
      <c r="D4356" s="9"/>
      <c r="E4356" s="9"/>
      <c r="F4356" s="22"/>
      <c r="G4356" s="9"/>
    </row>
    <row r="4357" spans="1:7">
      <c r="A4357" s="9"/>
      <c r="B4357" s="9"/>
      <c r="C4357" s="9"/>
      <c r="D4357" s="9"/>
      <c r="E4357" s="9"/>
      <c r="F4357" s="22"/>
      <c r="G4357" s="9"/>
    </row>
    <row r="4358" spans="1:7">
      <c r="A4358" s="9"/>
      <c r="B4358" s="9"/>
      <c r="C4358" s="9"/>
      <c r="D4358" s="9"/>
      <c r="E4358" s="9"/>
      <c r="F4358" s="22"/>
      <c r="G4358" s="9"/>
    </row>
    <row r="4359" spans="1:7">
      <c r="A4359" s="9"/>
      <c r="B4359" s="9"/>
      <c r="C4359" s="9"/>
      <c r="D4359" s="9"/>
      <c r="E4359" s="9"/>
      <c r="F4359" s="22"/>
      <c r="G4359" s="9"/>
    </row>
    <row r="4360" spans="1:7">
      <c r="A4360" s="9"/>
      <c r="B4360" s="9"/>
      <c r="C4360" s="9"/>
      <c r="D4360" s="9"/>
      <c r="E4360" s="9"/>
      <c r="F4360" s="22"/>
      <c r="G4360" s="9"/>
    </row>
    <row r="4361" spans="1:7">
      <c r="A4361" s="9"/>
      <c r="B4361" s="9"/>
      <c r="C4361" s="9"/>
      <c r="D4361" s="9"/>
      <c r="E4361" s="9"/>
      <c r="F4361" s="22"/>
      <c r="G4361" s="9"/>
    </row>
    <row r="4362" spans="1:7">
      <c r="A4362" s="9"/>
      <c r="B4362" s="9"/>
      <c r="C4362" s="9"/>
      <c r="D4362" s="9"/>
      <c r="E4362" s="9"/>
      <c r="F4362" s="22"/>
      <c r="G4362" s="9"/>
    </row>
    <row r="4363" spans="1:7">
      <c r="A4363" s="9"/>
      <c r="B4363" s="9"/>
      <c r="C4363" s="9"/>
      <c r="D4363" s="9"/>
      <c r="E4363" s="9"/>
      <c r="F4363" s="22"/>
      <c r="G4363" s="9"/>
    </row>
    <row r="4364" spans="1:7">
      <c r="A4364" s="9"/>
      <c r="B4364" s="9"/>
      <c r="C4364" s="9"/>
      <c r="D4364" s="9"/>
      <c r="E4364" s="9"/>
      <c r="F4364" s="22"/>
      <c r="G4364" s="9"/>
    </row>
    <row r="4365" spans="1:7">
      <c r="A4365" s="9"/>
      <c r="B4365" s="9"/>
      <c r="C4365" s="9"/>
      <c r="D4365" s="9"/>
      <c r="E4365" s="9"/>
      <c r="F4365" s="22"/>
      <c r="G4365" s="9"/>
    </row>
    <row r="4366" spans="1:7">
      <c r="A4366" s="9"/>
      <c r="B4366" s="9"/>
      <c r="C4366" s="9"/>
      <c r="D4366" s="9"/>
      <c r="E4366" s="9"/>
      <c r="F4366" s="22"/>
      <c r="G4366" s="9"/>
    </row>
    <row r="4367" spans="1:7">
      <c r="A4367" s="9"/>
      <c r="B4367" s="9"/>
      <c r="C4367" s="9"/>
      <c r="D4367" s="9"/>
      <c r="E4367" s="9"/>
      <c r="F4367" s="22"/>
      <c r="G4367" s="9"/>
    </row>
    <row r="4368" spans="1:7">
      <c r="A4368" s="9"/>
      <c r="B4368" s="9"/>
      <c r="C4368" s="9"/>
      <c r="D4368" s="9"/>
      <c r="E4368" s="9"/>
      <c r="F4368" s="22"/>
      <c r="G4368" s="9"/>
    </row>
    <row r="4369" spans="1:7">
      <c r="A4369" s="9"/>
      <c r="B4369" s="9"/>
      <c r="C4369" s="9"/>
      <c r="D4369" s="9"/>
      <c r="E4369" s="9"/>
      <c r="F4369" s="22"/>
      <c r="G4369" s="9"/>
    </row>
    <row r="4370" spans="1:7">
      <c r="A4370" s="9"/>
      <c r="B4370" s="9"/>
      <c r="C4370" s="9"/>
      <c r="D4370" s="9"/>
      <c r="E4370" s="9"/>
      <c r="F4370" s="22"/>
      <c r="G4370" s="9"/>
    </row>
    <row r="4371" spans="1:7">
      <c r="A4371" s="9"/>
      <c r="B4371" s="9"/>
      <c r="C4371" s="9"/>
      <c r="D4371" s="9"/>
      <c r="E4371" s="9"/>
      <c r="F4371" s="22"/>
      <c r="G4371" s="9"/>
    </row>
    <row r="4372" spans="1:7">
      <c r="A4372" s="9"/>
      <c r="B4372" s="9"/>
      <c r="C4372" s="9"/>
      <c r="D4372" s="9"/>
      <c r="E4372" s="9"/>
      <c r="F4372" s="22"/>
      <c r="G4372" s="9"/>
    </row>
    <row r="4373" spans="1:7">
      <c r="A4373" s="9"/>
      <c r="B4373" s="9"/>
      <c r="C4373" s="9"/>
      <c r="D4373" s="9"/>
      <c r="E4373" s="9"/>
      <c r="F4373" s="22"/>
      <c r="G4373" s="9"/>
    </row>
    <row r="4374" spans="1:7">
      <c r="A4374" s="9"/>
      <c r="B4374" s="9"/>
      <c r="C4374" s="9"/>
      <c r="D4374" s="9"/>
      <c r="E4374" s="9"/>
      <c r="F4374" s="22"/>
      <c r="G4374" s="9"/>
    </row>
    <row r="4375" spans="1:7">
      <c r="A4375" s="9"/>
      <c r="B4375" s="9"/>
      <c r="C4375" s="9"/>
      <c r="D4375" s="9"/>
      <c r="E4375" s="9"/>
      <c r="F4375" s="22"/>
      <c r="G4375" s="9"/>
    </row>
    <row r="4376" spans="1:7">
      <c r="A4376" s="9"/>
      <c r="B4376" s="9"/>
      <c r="C4376" s="9"/>
      <c r="D4376" s="9"/>
      <c r="E4376" s="9"/>
      <c r="F4376" s="22"/>
      <c r="G4376" s="9"/>
    </row>
    <row r="4377" spans="1:7">
      <c r="A4377" s="9"/>
      <c r="B4377" s="9"/>
      <c r="C4377" s="9"/>
      <c r="D4377" s="9"/>
      <c r="E4377" s="9"/>
      <c r="F4377" s="22"/>
      <c r="G4377" s="9"/>
    </row>
    <row r="4378" spans="1:7">
      <c r="A4378" s="9"/>
      <c r="B4378" s="9"/>
      <c r="C4378" s="9"/>
      <c r="D4378" s="9"/>
      <c r="E4378" s="9"/>
      <c r="F4378" s="22"/>
      <c r="G4378" s="9"/>
    </row>
    <row r="4379" spans="1:7">
      <c r="A4379" s="9"/>
      <c r="B4379" s="9"/>
      <c r="C4379" s="9"/>
      <c r="D4379" s="9"/>
      <c r="E4379" s="9"/>
      <c r="F4379" s="22"/>
      <c r="G4379" s="9"/>
    </row>
    <row r="4380" spans="1:7">
      <c r="A4380" s="9"/>
      <c r="B4380" s="9"/>
      <c r="C4380" s="9"/>
      <c r="D4380" s="9"/>
      <c r="E4380" s="9"/>
      <c r="F4380" s="22"/>
      <c r="G4380" s="9"/>
    </row>
    <row r="4381" spans="1:7">
      <c r="A4381" s="9"/>
      <c r="B4381" s="9"/>
      <c r="C4381" s="9"/>
      <c r="D4381" s="9"/>
      <c r="E4381" s="9"/>
      <c r="F4381" s="22"/>
      <c r="G4381" s="9"/>
    </row>
    <row r="4382" spans="1:7">
      <c r="A4382" s="9"/>
      <c r="B4382" s="9"/>
      <c r="C4382" s="9"/>
      <c r="D4382" s="9"/>
      <c r="E4382" s="9"/>
      <c r="F4382" s="22"/>
      <c r="G4382" s="9"/>
    </row>
    <row r="4383" spans="1:7">
      <c r="A4383" s="9"/>
      <c r="B4383" s="9"/>
      <c r="C4383" s="9"/>
      <c r="D4383" s="9"/>
      <c r="E4383" s="9"/>
      <c r="F4383" s="22"/>
      <c r="G4383" s="9"/>
    </row>
    <row r="4384" spans="1:7">
      <c r="A4384" s="9"/>
      <c r="B4384" s="9"/>
      <c r="C4384" s="9"/>
      <c r="D4384" s="9"/>
      <c r="E4384" s="9"/>
      <c r="F4384" s="22"/>
      <c r="G4384" s="9"/>
    </row>
    <row r="4385" spans="1:7">
      <c r="A4385" s="9"/>
      <c r="B4385" s="9"/>
      <c r="C4385" s="9"/>
      <c r="D4385" s="9"/>
      <c r="E4385" s="9"/>
      <c r="F4385" s="22"/>
      <c r="G4385" s="9"/>
    </row>
    <row r="4386" spans="1:7">
      <c r="A4386" s="9"/>
      <c r="B4386" s="9"/>
      <c r="C4386" s="9"/>
      <c r="D4386" s="9"/>
      <c r="E4386" s="9"/>
      <c r="F4386" s="22"/>
      <c r="G4386" s="9"/>
    </row>
    <row r="4387" spans="1:7">
      <c r="A4387" s="9"/>
      <c r="B4387" s="9"/>
      <c r="C4387" s="9"/>
      <c r="D4387" s="9"/>
      <c r="E4387" s="9"/>
      <c r="F4387" s="22"/>
      <c r="G4387" s="9"/>
    </row>
    <row r="4388" spans="1:7">
      <c r="A4388" s="9"/>
      <c r="B4388" s="9"/>
      <c r="C4388" s="9"/>
      <c r="D4388" s="9"/>
      <c r="E4388" s="9"/>
      <c r="F4388" s="22"/>
      <c r="G4388" s="9"/>
    </row>
    <row r="4389" spans="1:7">
      <c r="A4389" s="9"/>
      <c r="B4389" s="9"/>
      <c r="C4389" s="9"/>
      <c r="D4389" s="9"/>
      <c r="E4389" s="9"/>
      <c r="F4389" s="22"/>
      <c r="G4389" s="9"/>
    </row>
    <row r="4390" spans="1:7">
      <c r="A4390" s="9"/>
      <c r="B4390" s="9"/>
      <c r="C4390" s="9"/>
      <c r="D4390" s="9"/>
      <c r="E4390" s="9"/>
      <c r="F4390" s="22"/>
      <c r="G4390" s="9"/>
    </row>
    <row r="4391" spans="1:7">
      <c r="A4391" s="9"/>
      <c r="B4391" s="9"/>
      <c r="C4391" s="9"/>
      <c r="D4391" s="9"/>
      <c r="E4391" s="9"/>
      <c r="F4391" s="22"/>
      <c r="G4391" s="9"/>
    </row>
    <row r="4392" spans="1:7">
      <c r="A4392" s="9"/>
      <c r="B4392" s="9"/>
      <c r="C4392" s="9"/>
      <c r="D4392" s="9"/>
      <c r="E4392" s="9"/>
      <c r="F4392" s="22"/>
      <c r="G4392" s="9"/>
    </row>
    <row r="4393" spans="1:7">
      <c r="A4393" s="9"/>
      <c r="B4393" s="9"/>
      <c r="C4393" s="9"/>
      <c r="D4393" s="9"/>
      <c r="E4393" s="9"/>
      <c r="F4393" s="22"/>
      <c r="G4393" s="9"/>
    </row>
    <row r="4394" spans="1:7">
      <c r="A4394" s="9"/>
      <c r="B4394" s="9"/>
      <c r="C4394" s="9"/>
      <c r="D4394" s="9"/>
      <c r="E4394" s="9"/>
      <c r="F4394" s="22"/>
      <c r="G4394" s="9"/>
    </row>
    <row r="4395" spans="1:7">
      <c r="A4395" s="9"/>
      <c r="B4395" s="9"/>
      <c r="C4395" s="9"/>
      <c r="D4395" s="9"/>
      <c r="E4395" s="9"/>
      <c r="F4395" s="22"/>
      <c r="G4395" s="9"/>
    </row>
    <row r="4396" spans="1:7">
      <c r="A4396" s="9"/>
      <c r="B4396" s="9"/>
      <c r="C4396" s="9"/>
      <c r="D4396" s="9"/>
      <c r="E4396" s="9"/>
      <c r="F4396" s="22"/>
      <c r="G4396" s="9"/>
    </row>
    <row r="4397" spans="1:7">
      <c r="A4397" s="9"/>
      <c r="B4397" s="9"/>
      <c r="C4397" s="9"/>
      <c r="D4397" s="9"/>
      <c r="E4397" s="9"/>
      <c r="F4397" s="22"/>
      <c r="G4397" s="9"/>
    </row>
    <row r="4398" spans="1:7">
      <c r="A4398" s="9"/>
      <c r="B4398" s="9"/>
      <c r="C4398" s="9"/>
      <c r="D4398" s="9"/>
      <c r="E4398" s="9"/>
      <c r="F4398" s="22"/>
      <c r="G4398" s="9"/>
    </row>
    <row r="4399" spans="1:7">
      <c r="A4399" s="9"/>
      <c r="B4399" s="9"/>
      <c r="C4399" s="9"/>
      <c r="D4399" s="9"/>
      <c r="E4399" s="9"/>
      <c r="F4399" s="22"/>
      <c r="G4399" s="9"/>
    </row>
    <row r="4400" spans="1:7">
      <c r="A4400" s="9"/>
      <c r="B4400" s="9"/>
      <c r="C4400" s="9"/>
      <c r="D4400" s="9"/>
      <c r="E4400" s="9"/>
      <c r="F4400" s="22"/>
      <c r="G4400" s="9"/>
    </row>
    <row r="4401" spans="1:7">
      <c r="A4401" s="9"/>
      <c r="B4401" s="9"/>
      <c r="C4401" s="9"/>
      <c r="D4401" s="9"/>
      <c r="E4401" s="9"/>
      <c r="F4401" s="22"/>
      <c r="G4401" s="9"/>
    </row>
    <row r="4402" spans="1:7">
      <c r="A4402" s="9"/>
      <c r="B4402" s="9"/>
      <c r="C4402" s="9"/>
      <c r="D4402" s="9"/>
      <c r="E4402" s="9"/>
      <c r="F4402" s="22"/>
      <c r="G4402" s="9"/>
    </row>
    <row r="4403" spans="1:7">
      <c r="A4403" s="9"/>
      <c r="B4403" s="9"/>
      <c r="C4403" s="9"/>
      <c r="D4403" s="9"/>
      <c r="E4403" s="9"/>
      <c r="F4403" s="22"/>
      <c r="G4403" s="9"/>
    </row>
    <row r="4404" spans="1:7">
      <c r="A4404" s="9"/>
      <c r="B4404" s="9"/>
      <c r="C4404" s="9"/>
      <c r="D4404" s="9"/>
      <c r="E4404" s="9"/>
      <c r="F4404" s="22"/>
      <c r="G4404" s="9"/>
    </row>
    <row r="4405" spans="1:7">
      <c r="A4405" s="9"/>
      <c r="B4405" s="9"/>
      <c r="C4405" s="9"/>
      <c r="D4405" s="9"/>
      <c r="E4405" s="9"/>
      <c r="F4405" s="22"/>
      <c r="G4405" s="9"/>
    </row>
    <row r="4406" spans="1:7">
      <c r="A4406" s="9"/>
      <c r="B4406" s="9"/>
      <c r="C4406" s="9"/>
      <c r="D4406" s="9"/>
      <c r="E4406" s="9"/>
      <c r="F4406" s="22"/>
      <c r="G4406" s="9"/>
    </row>
    <row r="4407" spans="1:7">
      <c r="A4407" s="9"/>
      <c r="B4407" s="9"/>
      <c r="C4407" s="9"/>
      <c r="D4407" s="9"/>
      <c r="E4407" s="9"/>
      <c r="F4407" s="22"/>
      <c r="G4407" s="9"/>
    </row>
    <row r="4408" spans="1:7">
      <c r="A4408" s="9"/>
      <c r="B4408" s="9"/>
      <c r="C4408" s="9"/>
      <c r="D4408" s="9"/>
      <c r="E4408" s="9"/>
      <c r="F4408" s="22"/>
      <c r="G4408" s="9"/>
    </row>
    <row r="4409" spans="1:7">
      <c r="A4409" s="9"/>
      <c r="B4409" s="9"/>
      <c r="C4409" s="9"/>
      <c r="D4409" s="9"/>
      <c r="E4409" s="9"/>
      <c r="F4409" s="22"/>
      <c r="G4409" s="9"/>
    </row>
    <row r="4410" spans="1:7">
      <c r="A4410" s="9"/>
      <c r="B4410" s="9"/>
      <c r="C4410" s="9"/>
      <c r="D4410" s="9"/>
      <c r="E4410" s="9"/>
      <c r="F4410" s="22"/>
      <c r="G4410" s="9"/>
    </row>
    <row r="4411" spans="1:7">
      <c r="A4411" s="9"/>
      <c r="B4411" s="9"/>
      <c r="C4411" s="9"/>
      <c r="D4411" s="9"/>
      <c r="E4411" s="9"/>
      <c r="F4411" s="22"/>
      <c r="G4411" s="9"/>
    </row>
    <row r="4412" spans="1:7">
      <c r="A4412" s="9"/>
      <c r="B4412" s="9"/>
      <c r="C4412" s="9"/>
      <c r="D4412" s="9"/>
      <c r="E4412" s="9"/>
      <c r="F4412" s="22"/>
      <c r="G4412" s="9"/>
    </row>
    <row r="4413" spans="1:7">
      <c r="A4413" s="9"/>
      <c r="B4413" s="9"/>
      <c r="C4413" s="9"/>
      <c r="D4413" s="9"/>
      <c r="E4413" s="9"/>
      <c r="F4413" s="22"/>
      <c r="G4413" s="9"/>
    </row>
    <row r="4414" spans="1:7">
      <c r="A4414" s="9"/>
      <c r="B4414" s="9"/>
      <c r="C4414" s="9"/>
      <c r="D4414" s="9"/>
      <c r="E4414" s="9"/>
      <c r="F4414" s="22"/>
      <c r="G4414" s="9"/>
    </row>
    <row r="4415" spans="1:7">
      <c r="A4415" s="9"/>
      <c r="B4415" s="9"/>
      <c r="C4415" s="9"/>
      <c r="D4415" s="9"/>
      <c r="E4415" s="9"/>
      <c r="F4415" s="22"/>
      <c r="G4415" s="9"/>
    </row>
    <row r="4416" spans="1:7">
      <c r="A4416" s="9"/>
      <c r="B4416" s="9"/>
      <c r="C4416" s="9"/>
      <c r="D4416" s="9"/>
      <c r="E4416" s="9"/>
      <c r="F4416" s="22"/>
      <c r="G4416" s="9"/>
    </row>
    <row r="4417" spans="1:7">
      <c r="A4417" s="9"/>
      <c r="B4417" s="9"/>
      <c r="C4417" s="9"/>
      <c r="D4417" s="9"/>
      <c r="E4417" s="9"/>
      <c r="F4417" s="22"/>
      <c r="G4417" s="9"/>
    </row>
    <row r="4418" spans="1:7">
      <c r="A4418" s="9"/>
      <c r="B4418" s="9"/>
      <c r="C4418" s="9"/>
      <c r="D4418" s="9"/>
      <c r="E4418" s="9"/>
      <c r="F4418" s="22"/>
      <c r="G4418" s="9"/>
    </row>
    <row r="4419" spans="1:7">
      <c r="A4419" s="9"/>
      <c r="B4419" s="9"/>
      <c r="C4419" s="9"/>
      <c r="D4419" s="9"/>
      <c r="E4419" s="9"/>
      <c r="F4419" s="22"/>
      <c r="G4419" s="9"/>
    </row>
    <row r="4420" spans="1:7">
      <c r="A4420" s="9"/>
      <c r="B4420" s="9"/>
      <c r="C4420" s="9"/>
      <c r="D4420" s="9"/>
      <c r="E4420" s="9"/>
      <c r="F4420" s="22"/>
      <c r="G4420" s="9"/>
    </row>
    <row r="4421" spans="1:7">
      <c r="A4421" s="9"/>
      <c r="B4421" s="9"/>
      <c r="C4421" s="9"/>
      <c r="D4421" s="9"/>
      <c r="E4421" s="9"/>
      <c r="F4421" s="22"/>
      <c r="G4421" s="9"/>
    </row>
    <row r="4422" spans="1:7">
      <c r="A4422" s="9"/>
      <c r="B4422" s="9"/>
      <c r="C4422" s="9"/>
      <c r="D4422" s="9"/>
      <c r="E4422" s="9"/>
      <c r="F4422" s="22"/>
      <c r="G4422" s="9"/>
    </row>
    <row r="4423" spans="1:7">
      <c r="A4423" s="9"/>
      <c r="B4423" s="9"/>
      <c r="C4423" s="9"/>
      <c r="D4423" s="9"/>
      <c r="E4423" s="9"/>
      <c r="F4423" s="22"/>
      <c r="G4423" s="9"/>
    </row>
    <row r="4424" spans="1:7">
      <c r="A4424" s="9"/>
      <c r="B4424" s="9"/>
      <c r="C4424" s="9"/>
      <c r="D4424" s="9"/>
      <c r="E4424" s="9"/>
      <c r="F4424" s="22"/>
      <c r="G4424" s="9"/>
    </row>
    <row r="4425" spans="1:7">
      <c r="A4425" s="9"/>
      <c r="B4425" s="9"/>
      <c r="C4425" s="9"/>
      <c r="D4425" s="9"/>
      <c r="E4425" s="9"/>
      <c r="F4425" s="22"/>
      <c r="G4425" s="9"/>
    </row>
    <row r="4426" spans="1:7">
      <c r="A4426" s="9"/>
      <c r="B4426" s="9"/>
      <c r="C4426" s="9"/>
      <c r="D4426" s="9"/>
      <c r="E4426" s="9"/>
      <c r="F4426" s="22"/>
      <c r="G4426" s="9"/>
    </row>
    <row r="4427" spans="1:7">
      <c r="A4427" s="9"/>
      <c r="B4427" s="9"/>
      <c r="C4427" s="9"/>
      <c r="D4427" s="9"/>
      <c r="E4427" s="9"/>
      <c r="F4427" s="22"/>
      <c r="G4427" s="9"/>
    </row>
    <row r="4428" spans="1:7">
      <c r="A4428" s="9"/>
      <c r="B4428" s="9"/>
      <c r="C4428" s="9"/>
      <c r="D4428" s="9"/>
      <c r="E4428" s="9"/>
      <c r="F4428" s="22"/>
      <c r="G4428" s="9"/>
    </row>
    <row r="4429" spans="1:7">
      <c r="A4429" s="9"/>
      <c r="B4429" s="9"/>
      <c r="C4429" s="9"/>
      <c r="D4429" s="9"/>
      <c r="E4429" s="9"/>
      <c r="F4429" s="22"/>
      <c r="G4429" s="9"/>
    </row>
    <row r="4430" spans="1:7">
      <c r="A4430" s="9"/>
      <c r="B4430" s="9"/>
      <c r="C4430" s="9"/>
      <c r="D4430" s="9"/>
      <c r="E4430" s="9"/>
      <c r="F4430" s="22"/>
      <c r="G4430" s="9"/>
    </row>
    <row r="4431" spans="1:7">
      <c r="A4431" s="9"/>
      <c r="B4431" s="9"/>
      <c r="C4431" s="9"/>
      <c r="D4431" s="9"/>
      <c r="E4431" s="9"/>
      <c r="F4431" s="22"/>
      <c r="G4431" s="9"/>
    </row>
    <row r="4432" spans="1:7">
      <c r="A4432" s="9"/>
      <c r="B4432" s="9"/>
      <c r="C4432" s="9"/>
      <c r="D4432" s="9"/>
      <c r="E4432" s="9"/>
      <c r="F4432" s="22"/>
      <c r="G4432" s="9"/>
    </row>
    <row r="4433" spans="1:7">
      <c r="A4433" s="9"/>
      <c r="B4433" s="9"/>
      <c r="C4433" s="9"/>
      <c r="D4433" s="9"/>
      <c r="E4433" s="9"/>
      <c r="F4433" s="22"/>
      <c r="G4433" s="9"/>
    </row>
    <row r="4434" spans="1:7">
      <c r="A4434" s="9"/>
      <c r="B4434" s="9"/>
      <c r="C4434" s="9"/>
      <c r="D4434" s="9"/>
      <c r="E4434" s="9"/>
      <c r="F4434" s="22"/>
      <c r="G4434" s="9"/>
    </row>
    <row r="4435" spans="1:7">
      <c r="A4435" s="9"/>
      <c r="B4435" s="9"/>
      <c r="C4435" s="9"/>
      <c r="D4435" s="9"/>
      <c r="E4435" s="9"/>
      <c r="F4435" s="22"/>
      <c r="G4435" s="9"/>
    </row>
    <row r="4436" spans="1:7">
      <c r="A4436" s="9"/>
      <c r="B4436" s="9"/>
      <c r="C4436" s="9"/>
      <c r="D4436" s="9"/>
      <c r="E4436" s="9"/>
      <c r="F4436" s="22"/>
      <c r="G4436" s="9"/>
    </row>
    <row r="4437" spans="1:7">
      <c r="A4437" s="9"/>
      <c r="B4437" s="9"/>
      <c r="C4437" s="9"/>
      <c r="D4437" s="9"/>
      <c r="E4437" s="9"/>
      <c r="F4437" s="22"/>
      <c r="G4437" s="9"/>
    </row>
    <row r="4438" spans="1:7">
      <c r="A4438" s="9"/>
      <c r="B4438" s="9"/>
      <c r="C4438" s="9"/>
      <c r="D4438" s="9"/>
      <c r="E4438" s="9"/>
      <c r="F4438" s="22"/>
      <c r="G4438" s="9"/>
    </row>
    <row r="4439" spans="1:7">
      <c r="A4439" s="9"/>
      <c r="B4439" s="9"/>
      <c r="C4439" s="9"/>
      <c r="D4439" s="9"/>
      <c r="E4439" s="9"/>
      <c r="F4439" s="22"/>
      <c r="G4439" s="9"/>
    </row>
    <row r="4440" spans="1:7">
      <c r="A4440" s="9"/>
      <c r="B4440" s="9"/>
      <c r="C4440" s="9"/>
      <c r="D4440" s="9"/>
      <c r="E4440" s="9"/>
      <c r="F4440" s="22"/>
      <c r="G4440" s="9"/>
    </row>
    <row r="4441" spans="1:7">
      <c r="A4441" s="9"/>
      <c r="B4441" s="9"/>
      <c r="C4441" s="9"/>
      <c r="D4441" s="9"/>
      <c r="E4441" s="9"/>
      <c r="F4441" s="22"/>
      <c r="G4441" s="9"/>
    </row>
    <row r="4442" spans="1:7">
      <c r="A4442" s="9"/>
      <c r="B4442" s="9"/>
      <c r="C4442" s="9"/>
      <c r="D4442" s="9"/>
      <c r="E4442" s="9"/>
      <c r="F4442" s="22"/>
      <c r="G4442" s="9"/>
    </row>
    <row r="4443" spans="1:7">
      <c r="A4443" s="9"/>
      <c r="B4443" s="9"/>
      <c r="C4443" s="9"/>
      <c r="D4443" s="9"/>
      <c r="E4443" s="9"/>
      <c r="F4443" s="22"/>
      <c r="G4443" s="9"/>
    </row>
    <row r="4444" spans="1:7">
      <c r="A4444" s="9"/>
      <c r="B4444" s="9"/>
      <c r="C4444" s="9"/>
      <c r="D4444" s="9"/>
      <c r="E4444" s="9"/>
      <c r="F4444" s="22"/>
      <c r="G4444" s="9"/>
    </row>
    <row r="4445" spans="1:7">
      <c r="A4445" s="9"/>
      <c r="B4445" s="9"/>
      <c r="C4445" s="9"/>
      <c r="D4445" s="9"/>
      <c r="E4445" s="9"/>
      <c r="F4445" s="22"/>
      <c r="G4445" s="9"/>
    </row>
    <row r="4446" spans="1:7">
      <c r="A4446" s="9"/>
      <c r="B4446" s="9"/>
      <c r="C4446" s="9"/>
      <c r="D4446" s="9"/>
      <c r="E4446" s="9"/>
      <c r="F4446" s="22"/>
      <c r="G4446" s="9"/>
    </row>
    <row r="4447" spans="1:7">
      <c r="A4447" s="9"/>
      <c r="B4447" s="9"/>
      <c r="C4447" s="9"/>
      <c r="D4447" s="9"/>
      <c r="E4447" s="9"/>
      <c r="F4447" s="22"/>
      <c r="G4447" s="9"/>
    </row>
    <row r="4448" spans="1:7">
      <c r="A4448" s="9"/>
      <c r="B4448" s="9"/>
      <c r="C4448" s="9"/>
      <c r="D4448" s="9"/>
      <c r="E4448" s="9"/>
      <c r="F4448" s="22"/>
      <c r="G4448" s="9"/>
    </row>
    <row r="4449" spans="1:7">
      <c r="A4449" s="9"/>
      <c r="B4449" s="9"/>
      <c r="C4449" s="9"/>
      <c r="D4449" s="9"/>
      <c r="E4449" s="9"/>
      <c r="F4449" s="22"/>
      <c r="G4449" s="9"/>
    </row>
    <row r="4450" spans="1:7">
      <c r="A4450" s="9"/>
      <c r="B4450" s="9"/>
      <c r="C4450" s="9"/>
      <c r="D4450" s="9"/>
      <c r="E4450" s="9"/>
      <c r="F4450" s="22"/>
      <c r="G4450" s="9"/>
    </row>
    <row r="4451" spans="1:7">
      <c r="A4451" s="9"/>
      <c r="B4451" s="9"/>
      <c r="C4451" s="9"/>
      <c r="D4451" s="9"/>
      <c r="E4451" s="9"/>
      <c r="F4451" s="22"/>
      <c r="G4451" s="9"/>
    </row>
    <row r="4452" spans="1:7">
      <c r="A4452" s="9"/>
      <c r="B4452" s="9"/>
      <c r="C4452" s="9"/>
      <c r="D4452" s="9"/>
      <c r="E4452" s="9"/>
      <c r="F4452" s="22"/>
      <c r="G4452" s="9"/>
    </row>
    <row r="4453" spans="1:7">
      <c r="A4453" s="9"/>
      <c r="B4453" s="9"/>
      <c r="C4453" s="9"/>
      <c r="D4453" s="9"/>
      <c r="E4453" s="9"/>
      <c r="F4453" s="22"/>
      <c r="G4453" s="9"/>
    </row>
    <row r="4454" spans="1:7">
      <c r="A4454" s="9"/>
      <c r="B4454" s="9"/>
      <c r="C4454" s="9"/>
      <c r="D4454" s="9"/>
      <c r="E4454" s="9"/>
      <c r="F4454" s="22"/>
      <c r="G4454" s="9"/>
    </row>
    <row r="4455" spans="1:7">
      <c r="A4455" s="9"/>
      <c r="B4455" s="9"/>
      <c r="C4455" s="9"/>
      <c r="D4455" s="9"/>
      <c r="E4455" s="9"/>
      <c r="F4455" s="22"/>
      <c r="G4455" s="9"/>
    </row>
    <row r="4456" spans="1:7">
      <c r="A4456" s="9"/>
      <c r="B4456" s="9"/>
      <c r="C4456" s="9"/>
      <c r="D4456" s="9"/>
      <c r="E4456" s="9"/>
      <c r="F4456" s="22"/>
      <c r="G4456" s="9"/>
    </row>
    <row r="4457" spans="1:7">
      <c r="A4457" s="9"/>
      <c r="B4457" s="9"/>
      <c r="C4457" s="9"/>
      <c r="D4457" s="9"/>
      <c r="E4457" s="9"/>
      <c r="F4457" s="22"/>
      <c r="G4457" s="9"/>
    </row>
    <row r="4458" spans="1:7">
      <c r="A4458" s="9"/>
      <c r="B4458" s="9"/>
      <c r="C4458" s="9"/>
      <c r="D4458" s="9"/>
      <c r="E4458" s="9"/>
      <c r="F4458" s="22"/>
      <c r="G4458" s="9"/>
    </row>
    <row r="4459" spans="1:7">
      <c r="A4459" s="9"/>
      <c r="B4459" s="9"/>
      <c r="C4459" s="9"/>
      <c r="D4459" s="9"/>
      <c r="E4459" s="9"/>
      <c r="F4459" s="22"/>
      <c r="G4459" s="9"/>
    </row>
    <row r="4460" spans="1:7">
      <c r="A4460" s="9"/>
      <c r="B4460" s="9"/>
      <c r="C4460" s="9"/>
      <c r="D4460" s="9"/>
      <c r="E4460" s="9"/>
      <c r="F4460" s="22"/>
      <c r="G4460" s="9"/>
    </row>
    <row r="4461" spans="1:7">
      <c r="A4461" s="9"/>
      <c r="B4461" s="9"/>
      <c r="C4461" s="9"/>
      <c r="D4461" s="9"/>
      <c r="E4461" s="9"/>
      <c r="F4461" s="22"/>
      <c r="G4461" s="9"/>
    </row>
    <row r="4462" spans="1:7">
      <c r="A4462" s="9"/>
      <c r="B4462" s="9"/>
      <c r="C4462" s="9"/>
      <c r="D4462" s="9"/>
      <c r="E4462" s="9"/>
      <c r="F4462" s="22"/>
      <c r="G4462" s="9"/>
    </row>
    <row r="4463" spans="1:7">
      <c r="A4463" s="9"/>
      <c r="B4463" s="9"/>
      <c r="C4463" s="9"/>
      <c r="D4463" s="9"/>
      <c r="E4463" s="9"/>
      <c r="F4463" s="22"/>
      <c r="G4463" s="9"/>
    </row>
    <row r="4464" spans="1:7">
      <c r="A4464" s="9"/>
      <c r="B4464" s="9"/>
      <c r="C4464" s="9"/>
      <c r="D4464" s="9"/>
      <c r="E4464" s="9"/>
      <c r="F4464" s="22"/>
      <c r="G4464" s="9"/>
    </row>
    <row r="4465" spans="1:7">
      <c r="A4465" s="9"/>
      <c r="B4465" s="9"/>
      <c r="C4465" s="9"/>
      <c r="D4465" s="9"/>
      <c r="E4465" s="9"/>
      <c r="F4465" s="22"/>
      <c r="G4465" s="9"/>
    </row>
    <row r="4466" spans="1:7">
      <c r="A4466" s="9"/>
      <c r="B4466" s="9"/>
      <c r="C4466" s="9"/>
      <c r="D4466" s="9"/>
      <c r="E4466" s="9"/>
      <c r="F4466" s="22"/>
      <c r="G4466" s="9"/>
    </row>
    <row r="4467" spans="1:7">
      <c r="A4467" s="9"/>
      <c r="B4467" s="9"/>
      <c r="C4467" s="9"/>
      <c r="D4467" s="9"/>
      <c r="E4467" s="9"/>
      <c r="F4467" s="22"/>
      <c r="G4467" s="9"/>
    </row>
    <row r="4468" spans="1:7">
      <c r="A4468" s="9"/>
      <c r="B4468" s="9"/>
      <c r="C4468" s="9"/>
      <c r="D4468" s="9"/>
      <c r="E4468" s="9"/>
      <c r="F4468" s="22"/>
      <c r="G4468" s="9"/>
    </row>
    <row r="4469" spans="1:7">
      <c r="A4469" s="9"/>
      <c r="B4469" s="9"/>
      <c r="C4469" s="9"/>
      <c r="D4469" s="9"/>
      <c r="E4469" s="9"/>
      <c r="F4469" s="22"/>
      <c r="G4469" s="9"/>
    </row>
    <row r="4470" spans="1:7">
      <c r="A4470" s="9"/>
      <c r="B4470" s="9"/>
      <c r="C4470" s="9"/>
      <c r="D4470" s="9"/>
      <c r="E4470" s="9"/>
      <c r="F4470" s="22"/>
      <c r="G4470" s="9"/>
    </row>
    <row r="4471" spans="1:7">
      <c r="A4471" s="9"/>
      <c r="B4471" s="9"/>
      <c r="C4471" s="9"/>
      <c r="D4471" s="9"/>
      <c r="E4471" s="9"/>
      <c r="F4471" s="22"/>
      <c r="G4471" s="9"/>
    </row>
    <row r="4472" spans="1:7">
      <c r="A4472" s="9"/>
      <c r="B4472" s="9"/>
      <c r="C4472" s="9"/>
      <c r="D4472" s="9"/>
      <c r="E4472" s="9"/>
      <c r="F4472" s="22"/>
      <c r="G4472" s="9"/>
    </row>
    <row r="4473" spans="1:7">
      <c r="A4473" s="9"/>
      <c r="B4473" s="9"/>
      <c r="C4473" s="9"/>
      <c r="D4473" s="9"/>
      <c r="E4473" s="9"/>
      <c r="F4473" s="22"/>
      <c r="G4473" s="9"/>
    </row>
    <row r="4474" spans="1:7">
      <c r="A4474" s="9"/>
      <c r="B4474" s="9"/>
      <c r="C4474" s="9"/>
      <c r="D4474" s="9"/>
      <c r="E4474" s="9"/>
      <c r="F4474" s="22"/>
      <c r="G4474" s="9"/>
    </row>
    <row r="4475" spans="1:7">
      <c r="A4475" s="9"/>
      <c r="B4475" s="9"/>
      <c r="C4475" s="9"/>
      <c r="D4475" s="9"/>
      <c r="E4475" s="9"/>
      <c r="F4475" s="22"/>
      <c r="G4475" s="9"/>
    </row>
    <row r="4476" spans="1:7">
      <c r="A4476" s="9"/>
      <c r="B4476" s="9"/>
      <c r="C4476" s="9"/>
      <c r="D4476" s="9"/>
      <c r="E4476" s="9"/>
      <c r="F4476" s="22"/>
      <c r="G4476" s="9"/>
    </row>
    <row r="4477" spans="1:7">
      <c r="A4477" s="9"/>
      <c r="B4477" s="9"/>
      <c r="C4477" s="9"/>
      <c r="D4477" s="9"/>
      <c r="E4477" s="9"/>
      <c r="F4477" s="22"/>
      <c r="G4477" s="9"/>
    </row>
    <row r="4478" spans="1:7">
      <c r="A4478" s="9"/>
      <c r="B4478" s="9"/>
      <c r="C4478" s="9"/>
      <c r="D4478" s="9"/>
      <c r="E4478" s="9"/>
      <c r="F4478" s="22"/>
      <c r="G4478" s="9"/>
    </row>
    <row r="4479" spans="1:7">
      <c r="A4479" s="9"/>
      <c r="B4479" s="9"/>
      <c r="C4479" s="9"/>
      <c r="D4479" s="9"/>
      <c r="E4479" s="9"/>
      <c r="F4479" s="22"/>
      <c r="G4479" s="9"/>
    </row>
    <row r="4480" spans="1:7">
      <c r="A4480" s="9"/>
      <c r="B4480" s="9"/>
      <c r="C4480" s="9"/>
      <c r="D4480" s="9"/>
      <c r="E4480" s="9"/>
      <c r="F4480" s="22"/>
      <c r="G4480" s="9"/>
    </row>
    <row r="4481" spans="1:7">
      <c r="A4481" s="9"/>
      <c r="B4481" s="9"/>
      <c r="C4481" s="9"/>
      <c r="D4481" s="9"/>
      <c r="E4481" s="9"/>
      <c r="F4481" s="22"/>
      <c r="G4481" s="9"/>
    </row>
    <row r="4482" spans="1:7">
      <c r="A4482" s="9"/>
      <c r="B4482" s="9"/>
      <c r="C4482" s="9"/>
      <c r="D4482" s="9"/>
      <c r="E4482" s="9"/>
      <c r="F4482" s="22"/>
      <c r="G4482" s="9"/>
    </row>
    <row r="4483" spans="1:7">
      <c r="A4483" s="9"/>
      <c r="B4483" s="9"/>
      <c r="C4483" s="9"/>
      <c r="D4483" s="9"/>
      <c r="E4483" s="9"/>
      <c r="F4483" s="22"/>
      <c r="G4483" s="9"/>
    </row>
    <row r="4484" spans="1:7">
      <c r="A4484" s="9"/>
      <c r="B4484" s="9"/>
      <c r="C4484" s="9"/>
      <c r="D4484" s="9"/>
      <c r="E4484" s="9"/>
      <c r="F4484" s="22"/>
      <c r="G4484" s="9"/>
    </row>
    <row r="4485" spans="1:7">
      <c r="A4485" s="9"/>
      <c r="B4485" s="9"/>
      <c r="C4485" s="9"/>
      <c r="D4485" s="9"/>
      <c r="E4485" s="9"/>
      <c r="F4485" s="22"/>
      <c r="G4485" s="9"/>
    </row>
    <row r="4486" spans="1:7">
      <c r="A4486" s="9"/>
      <c r="B4486" s="9"/>
      <c r="C4486" s="9"/>
      <c r="D4486" s="9"/>
      <c r="E4486" s="9"/>
      <c r="F4486" s="22"/>
      <c r="G4486" s="9"/>
    </row>
    <row r="4487" spans="1:7">
      <c r="A4487" s="9"/>
      <c r="B4487" s="9"/>
      <c r="C4487" s="9"/>
      <c r="D4487" s="9"/>
      <c r="E4487" s="9"/>
      <c r="F4487" s="22"/>
      <c r="G4487" s="9"/>
    </row>
    <row r="4488" spans="1:7">
      <c r="A4488" s="9"/>
      <c r="B4488" s="9"/>
      <c r="C4488" s="9"/>
      <c r="D4488" s="9"/>
      <c r="E4488" s="9"/>
      <c r="F4488" s="22"/>
      <c r="G4488" s="9"/>
    </row>
    <row r="4489" spans="1:7">
      <c r="A4489" s="9"/>
      <c r="B4489" s="9"/>
      <c r="C4489" s="9"/>
      <c r="D4489" s="9"/>
      <c r="E4489" s="9"/>
      <c r="F4489" s="22"/>
      <c r="G4489" s="9"/>
    </row>
    <row r="4490" spans="1:7">
      <c r="A4490" s="9"/>
      <c r="B4490" s="9"/>
      <c r="C4490" s="9"/>
      <c r="D4490" s="9"/>
      <c r="E4490" s="9"/>
      <c r="F4490" s="22"/>
      <c r="G4490" s="9"/>
    </row>
    <row r="4491" spans="1:7">
      <c r="A4491" s="9"/>
      <c r="B4491" s="9"/>
      <c r="C4491" s="9"/>
      <c r="D4491" s="9"/>
      <c r="E4491" s="9"/>
      <c r="F4491" s="22"/>
      <c r="G4491" s="9"/>
    </row>
    <row r="4492" spans="1:7">
      <c r="A4492" s="9"/>
      <c r="B4492" s="9"/>
      <c r="C4492" s="9"/>
      <c r="D4492" s="9"/>
      <c r="E4492" s="9"/>
      <c r="F4492" s="22"/>
      <c r="G4492" s="9"/>
    </row>
    <row r="4493" spans="1:7">
      <c r="A4493" s="9"/>
      <c r="B4493" s="9"/>
      <c r="C4493" s="9"/>
      <c r="D4493" s="9"/>
      <c r="E4493" s="9"/>
      <c r="F4493" s="22"/>
      <c r="G4493" s="9"/>
    </row>
    <row r="4494" spans="1:7">
      <c r="A4494" s="9"/>
      <c r="B4494" s="9"/>
      <c r="C4494" s="9"/>
      <c r="D4494" s="9"/>
      <c r="E4494" s="9"/>
      <c r="F4494" s="22"/>
      <c r="G4494" s="9"/>
    </row>
    <row r="4495" spans="1:7">
      <c r="A4495" s="9"/>
      <c r="B4495" s="9"/>
      <c r="C4495" s="9"/>
      <c r="D4495" s="9"/>
      <c r="E4495" s="9"/>
      <c r="F4495" s="22"/>
      <c r="G4495" s="9"/>
    </row>
    <row r="4496" spans="1:7">
      <c r="A4496" s="9"/>
      <c r="B4496" s="9"/>
      <c r="C4496" s="9"/>
      <c r="D4496" s="9"/>
      <c r="E4496" s="9"/>
      <c r="F4496" s="22"/>
      <c r="G4496" s="9"/>
    </row>
    <row r="4497" spans="1:7">
      <c r="A4497" s="9"/>
      <c r="B4497" s="9"/>
      <c r="C4497" s="9"/>
      <c r="D4497" s="9"/>
      <c r="E4497" s="9"/>
      <c r="F4497" s="22"/>
      <c r="G4497" s="9"/>
    </row>
    <row r="4498" spans="1:7">
      <c r="A4498" s="9"/>
      <c r="B4498" s="9"/>
      <c r="C4498" s="9"/>
      <c r="D4498" s="9"/>
      <c r="E4498" s="9"/>
      <c r="F4498" s="22"/>
      <c r="G4498" s="9"/>
    </row>
    <row r="4499" spans="1:7">
      <c r="A4499" s="9"/>
      <c r="B4499" s="9"/>
      <c r="C4499" s="9"/>
      <c r="D4499" s="9"/>
      <c r="E4499" s="9"/>
      <c r="F4499" s="22"/>
      <c r="G4499" s="9"/>
    </row>
    <row r="4500" spans="1:7">
      <c r="A4500" s="9"/>
      <c r="B4500" s="9"/>
      <c r="C4500" s="9"/>
      <c r="D4500" s="9"/>
      <c r="E4500" s="9"/>
      <c r="F4500" s="22"/>
      <c r="G4500" s="9"/>
    </row>
    <row r="4501" spans="1:7">
      <c r="A4501" s="9"/>
      <c r="B4501" s="9"/>
      <c r="C4501" s="9"/>
      <c r="D4501" s="9"/>
      <c r="E4501" s="9"/>
      <c r="F4501" s="22"/>
      <c r="G4501" s="9"/>
    </row>
    <row r="4502" spans="1:7">
      <c r="A4502" s="9"/>
      <c r="B4502" s="9"/>
      <c r="C4502" s="9"/>
      <c r="D4502" s="9"/>
      <c r="E4502" s="9"/>
      <c r="F4502" s="22"/>
      <c r="G4502" s="9"/>
    </row>
    <row r="4503" spans="1:7">
      <c r="A4503" s="9"/>
      <c r="B4503" s="9"/>
      <c r="C4503" s="9"/>
      <c r="D4503" s="9"/>
      <c r="E4503" s="9"/>
      <c r="F4503" s="22"/>
      <c r="G4503" s="9"/>
    </row>
    <row r="4504" spans="1:7">
      <c r="A4504" s="9"/>
      <c r="B4504" s="9"/>
      <c r="C4504" s="9"/>
      <c r="D4504" s="9"/>
      <c r="E4504" s="9"/>
      <c r="F4504" s="22"/>
      <c r="G4504" s="9"/>
    </row>
    <row r="4505" spans="1:7">
      <c r="A4505" s="9"/>
      <c r="B4505" s="9"/>
      <c r="C4505" s="9"/>
      <c r="D4505" s="9"/>
      <c r="E4505" s="9"/>
      <c r="F4505" s="22"/>
      <c r="G4505" s="9"/>
    </row>
    <row r="4506" spans="1:7">
      <c r="A4506" s="9"/>
      <c r="B4506" s="9"/>
      <c r="C4506" s="9"/>
      <c r="D4506" s="9"/>
      <c r="E4506" s="9"/>
      <c r="F4506" s="22"/>
      <c r="G4506" s="9"/>
    </row>
    <row r="4507" spans="1:7">
      <c r="A4507" s="9"/>
      <c r="B4507" s="9"/>
      <c r="C4507" s="9"/>
      <c r="D4507" s="9"/>
      <c r="E4507" s="9"/>
      <c r="F4507" s="22"/>
      <c r="G4507" s="9"/>
    </row>
    <row r="4508" spans="1:7">
      <c r="A4508" s="9"/>
      <c r="B4508" s="9"/>
      <c r="C4508" s="9"/>
      <c r="D4508" s="9"/>
      <c r="E4508" s="9"/>
      <c r="F4508" s="22"/>
      <c r="G4508" s="9"/>
    </row>
    <row r="4509" spans="1:7">
      <c r="A4509" s="9"/>
      <c r="B4509" s="9"/>
      <c r="C4509" s="9"/>
      <c r="D4509" s="9"/>
      <c r="E4509" s="9"/>
      <c r="F4509" s="22"/>
      <c r="G4509" s="9"/>
    </row>
    <row r="4510" spans="1:7">
      <c r="A4510" s="9"/>
      <c r="B4510" s="9"/>
      <c r="C4510" s="9"/>
      <c r="D4510" s="9"/>
      <c r="E4510" s="9"/>
      <c r="F4510" s="22"/>
      <c r="G4510" s="9"/>
    </row>
    <row r="4511" spans="1:7">
      <c r="A4511" s="9"/>
      <c r="B4511" s="9"/>
      <c r="C4511" s="9"/>
      <c r="D4511" s="9"/>
      <c r="E4511" s="9"/>
      <c r="F4511" s="22"/>
      <c r="G4511" s="9"/>
    </row>
    <row r="4512" spans="1:7">
      <c r="A4512" s="9"/>
      <c r="B4512" s="9"/>
      <c r="C4512" s="9"/>
      <c r="D4512" s="9"/>
      <c r="E4512" s="9"/>
      <c r="F4512" s="22"/>
      <c r="G4512" s="9"/>
    </row>
    <row r="4513" spans="1:7">
      <c r="A4513" s="9"/>
      <c r="B4513" s="9"/>
      <c r="C4513" s="9"/>
      <c r="D4513" s="9"/>
      <c r="E4513" s="9"/>
      <c r="F4513" s="22"/>
      <c r="G4513" s="9"/>
    </row>
    <row r="4514" spans="1:7">
      <c r="A4514" s="9"/>
      <c r="B4514" s="9"/>
      <c r="C4514" s="9"/>
      <c r="D4514" s="9"/>
      <c r="E4514" s="9"/>
      <c r="F4514" s="22"/>
      <c r="G4514" s="9"/>
    </row>
    <row r="4515" spans="1:7">
      <c r="A4515" s="9"/>
      <c r="B4515" s="9"/>
      <c r="C4515" s="9"/>
      <c r="D4515" s="9"/>
      <c r="E4515" s="9"/>
      <c r="F4515" s="22"/>
      <c r="G4515" s="9"/>
    </row>
    <row r="4516" spans="1:7">
      <c r="A4516" s="9"/>
      <c r="B4516" s="9"/>
      <c r="C4516" s="9"/>
      <c r="D4516" s="9"/>
      <c r="E4516" s="9"/>
      <c r="F4516" s="22"/>
      <c r="G4516" s="9"/>
    </row>
    <row r="4517" spans="1:7">
      <c r="A4517" s="9"/>
      <c r="B4517" s="9"/>
      <c r="C4517" s="9"/>
      <c r="D4517" s="9"/>
      <c r="E4517" s="9"/>
      <c r="F4517" s="22"/>
      <c r="G4517" s="9"/>
    </row>
    <row r="4518" spans="1:7">
      <c r="A4518" s="9"/>
      <c r="B4518" s="9"/>
      <c r="C4518" s="9"/>
      <c r="D4518" s="9"/>
      <c r="E4518" s="9"/>
      <c r="F4518" s="22"/>
      <c r="G4518" s="9"/>
    </row>
    <row r="4519" spans="1:7">
      <c r="A4519" s="9"/>
      <c r="B4519" s="9"/>
      <c r="C4519" s="9"/>
      <c r="D4519" s="9"/>
      <c r="E4519" s="9"/>
      <c r="F4519" s="22"/>
      <c r="G4519" s="9"/>
    </row>
    <row r="4520" spans="1:7">
      <c r="A4520" s="9"/>
      <c r="B4520" s="9"/>
      <c r="C4520" s="9"/>
      <c r="D4520" s="9"/>
      <c r="E4520" s="9"/>
      <c r="F4520" s="22"/>
      <c r="G4520" s="9"/>
    </row>
    <row r="4521" spans="1:7">
      <c r="A4521" s="9"/>
      <c r="B4521" s="9"/>
      <c r="C4521" s="9"/>
      <c r="D4521" s="9"/>
      <c r="E4521" s="9"/>
      <c r="F4521" s="22"/>
      <c r="G4521" s="9"/>
    </row>
    <row r="4522" spans="1:7">
      <c r="A4522" s="9"/>
      <c r="B4522" s="9"/>
      <c r="C4522" s="9"/>
      <c r="D4522" s="9"/>
      <c r="E4522" s="9"/>
      <c r="F4522" s="22"/>
      <c r="G4522" s="9"/>
    </row>
    <row r="4523" spans="1:7">
      <c r="A4523" s="9"/>
      <c r="B4523" s="9"/>
      <c r="C4523" s="9"/>
      <c r="D4523" s="9"/>
      <c r="E4523" s="9"/>
      <c r="F4523" s="22"/>
      <c r="G4523" s="9"/>
    </row>
    <row r="4524" spans="1:7">
      <c r="A4524" s="9"/>
      <c r="B4524" s="9"/>
      <c r="C4524" s="9"/>
      <c r="D4524" s="9"/>
      <c r="E4524" s="9"/>
      <c r="F4524" s="22"/>
      <c r="G4524" s="9"/>
    </row>
    <row r="4525" spans="1:7">
      <c r="A4525" s="9"/>
      <c r="B4525" s="9"/>
      <c r="C4525" s="9"/>
      <c r="D4525" s="9"/>
      <c r="E4525" s="9"/>
      <c r="F4525" s="22"/>
      <c r="G4525" s="9"/>
    </row>
    <row r="4526" spans="1:7">
      <c r="A4526" s="9"/>
      <c r="B4526" s="9"/>
      <c r="C4526" s="9"/>
      <c r="D4526" s="9"/>
      <c r="E4526" s="9"/>
      <c r="F4526" s="22"/>
      <c r="G4526" s="9"/>
    </row>
    <row r="4527" spans="1:7">
      <c r="A4527" s="9"/>
      <c r="B4527" s="9"/>
      <c r="C4527" s="9"/>
      <c r="D4527" s="9"/>
      <c r="E4527" s="9"/>
      <c r="F4527" s="22"/>
      <c r="G4527" s="9"/>
    </row>
    <row r="4528" spans="1:7">
      <c r="A4528" s="9"/>
      <c r="B4528" s="9"/>
      <c r="C4528" s="9"/>
      <c r="D4528" s="9"/>
      <c r="E4528" s="9"/>
      <c r="F4528" s="22"/>
      <c r="G4528" s="9"/>
    </row>
    <row r="4529" spans="1:7">
      <c r="A4529" s="9"/>
      <c r="B4529" s="9"/>
      <c r="C4529" s="9"/>
      <c r="D4529" s="9"/>
      <c r="E4529" s="9"/>
      <c r="F4529" s="22"/>
      <c r="G4529" s="9"/>
    </row>
    <row r="4530" spans="1:7">
      <c r="A4530" s="9"/>
      <c r="B4530" s="9"/>
      <c r="C4530" s="9"/>
      <c r="D4530" s="9"/>
      <c r="E4530" s="9"/>
      <c r="F4530" s="22"/>
      <c r="G4530" s="9"/>
    </row>
    <row r="4531" spans="1:7">
      <c r="A4531" s="9"/>
      <c r="B4531" s="9"/>
      <c r="C4531" s="9"/>
      <c r="D4531" s="9"/>
      <c r="E4531" s="9"/>
      <c r="F4531" s="22"/>
      <c r="G4531" s="9"/>
    </row>
    <row r="4532" spans="1:7">
      <c r="A4532" s="9"/>
      <c r="B4532" s="9"/>
      <c r="C4532" s="9"/>
      <c r="D4532" s="9"/>
      <c r="E4532" s="9"/>
      <c r="F4532" s="22"/>
      <c r="G4532" s="9"/>
    </row>
    <row r="4533" spans="1:7">
      <c r="A4533" s="9"/>
      <c r="B4533" s="9"/>
      <c r="C4533" s="9"/>
      <c r="D4533" s="9"/>
      <c r="E4533" s="9"/>
      <c r="F4533" s="22"/>
      <c r="G4533" s="9"/>
    </row>
    <row r="4534" spans="1:7">
      <c r="A4534" s="9"/>
      <c r="B4534" s="9"/>
      <c r="C4534" s="9"/>
      <c r="D4534" s="9"/>
      <c r="E4534" s="9"/>
      <c r="F4534" s="22"/>
      <c r="G4534" s="9"/>
    </row>
    <row r="4535" spans="1:7">
      <c r="A4535" s="9"/>
      <c r="B4535" s="9"/>
      <c r="C4535" s="9"/>
      <c r="D4535" s="9"/>
      <c r="E4535" s="9"/>
      <c r="F4535" s="22"/>
      <c r="G4535" s="9"/>
    </row>
    <row r="4536" spans="1:7">
      <c r="A4536" s="9"/>
      <c r="B4536" s="9"/>
      <c r="C4536" s="9"/>
      <c r="D4536" s="9"/>
      <c r="E4536" s="9"/>
      <c r="F4536" s="22"/>
      <c r="G4536" s="9"/>
    </row>
    <row r="4537" spans="1:7">
      <c r="A4537" s="9"/>
      <c r="B4537" s="9"/>
      <c r="C4537" s="9"/>
      <c r="D4537" s="9"/>
      <c r="E4537" s="9"/>
      <c r="F4537" s="22"/>
      <c r="G4537" s="9"/>
    </row>
    <row r="4538" spans="1:7">
      <c r="A4538" s="9"/>
      <c r="B4538" s="9"/>
      <c r="C4538" s="9"/>
      <c r="D4538" s="9"/>
      <c r="E4538" s="9"/>
      <c r="F4538" s="22"/>
      <c r="G4538" s="9"/>
    </row>
    <row r="4539" spans="1:7">
      <c r="A4539" s="9"/>
      <c r="B4539" s="9"/>
      <c r="C4539" s="9"/>
      <c r="D4539" s="9"/>
      <c r="E4539" s="9"/>
      <c r="F4539" s="22"/>
      <c r="G4539" s="9"/>
    </row>
    <row r="4540" spans="1:7">
      <c r="A4540" s="9"/>
      <c r="B4540" s="9"/>
      <c r="C4540" s="9"/>
      <c r="D4540" s="9"/>
      <c r="E4540" s="9"/>
      <c r="F4540" s="22"/>
      <c r="G4540" s="9"/>
    </row>
    <row r="4541" spans="1:7">
      <c r="A4541" s="9"/>
      <c r="B4541" s="9"/>
      <c r="C4541" s="9"/>
      <c r="D4541" s="9"/>
      <c r="E4541" s="9"/>
      <c r="F4541" s="22"/>
      <c r="G4541" s="9"/>
    </row>
    <row r="4542" spans="1:7">
      <c r="A4542" s="9"/>
      <c r="B4542" s="9"/>
      <c r="C4542" s="9"/>
      <c r="D4542" s="9"/>
      <c r="E4542" s="9"/>
      <c r="F4542" s="22"/>
      <c r="G4542" s="9"/>
    </row>
    <row r="4543" spans="1:7">
      <c r="A4543" s="9"/>
      <c r="B4543" s="9"/>
      <c r="C4543" s="9"/>
      <c r="D4543" s="9"/>
      <c r="E4543" s="9"/>
      <c r="F4543" s="22"/>
      <c r="G4543" s="9"/>
    </row>
    <row r="4544" spans="1:7">
      <c r="A4544" s="9"/>
      <c r="B4544" s="9"/>
      <c r="C4544" s="9"/>
      <c r="D4544" s="9"/>
      <c r="E4544" s="9"/>
      <c r="F4544" s="22"/>
      <c r="G4544" s="9"/>
    </row>
    <row r="4545" spans="1:7">
      <c r="A4545" s="9"/>
      <c r="B4545" s="9"/>
      <c r="C4545" s="9"/>
      <c r="D4545" s="9"/>
      <c r="E4545" s="9"/>
      <c r="F4545" s="22"/>
      <c r="G4545" s="9"/>
    </row>
    <row r="4546" spans="1:7">
      <c r="A4546" s="9"/>
      <c r="B4546" s="9"/>
      <c r="C4546" s="9"/>
      <c r="D4546" s="9"/>
      <c r="E4546" s="9"/>
      <c r="F4546" s="22"/>
      <c r="G4546" s="9"/>
    </row>
    <row r="4547" spans="1:7">
      <c r="A4547" s="9"/>
      <c r="B4547" s="9"/>
      <c r="C4547" s="9"/>
      <c r="D4547" s="9"/>
      <c r="E4547" s="9"/>
      <c r="F4547" s="22"/>
      <c r="G4547" s="9"/>
    </row>
    <row r="4548" spans="1:7">
      <c r="A4548" s="9"/>
      <c r="B4548" s="9"/>
      <c r="C4548" s="9"/>
      <c r="D4548" s="9"/>
      <c r="E4548" s="9"/>
      <c r="F4548" s="22"/>
      <c r="G4548" s="9"/>
    </row>
    <row r="4549" spans="1:7">
      <c r="A4549" s="9"/>
      <c r="B4549" s="9"/>
      <c r="C4549" s="9"/>
      <c r="D4549" s="9"/>
      <c r="E4549" s="9"/>
      <c r="F4549" s="22"/>
      <c r="G4549" s="9"/>
    </row>
    <row r="4550" spans="1:7">
      <c r="A4550" s="9"/>
      <c r="B4550" s="9"/>
      <c r="C4550" s="9"/>
      <c r="D4550" s="9"/>
      <c r="E4550" s="9"/>
      <c r="F4550" s="22"/>
      <c r="G4550" s="9"/>
    </row>
    <row r="4551" spans="1:7">
      <c r="A4551" s="9"/>
      <c r="B4551" s="9"/>
      <c r="C4551" s="9"/>
      <c r="D4551" s="9"/>
      <c r="E4551" s="9"/>
      <c r="F4551" s="22"/>
      <c r="G4551" s="9"/>
    </row>
    <row r="4552" spans="1:7">
      <c r="A4552" s="9"/>
      <c r="B4552" s="9"/>
      <c r="C4552" s="9"/>
      <c r="D4552" s="9"/>
      <c r="E4552" s="9"/>
      <c r="F4552" s="22"/>
      <c r="G4552" s="9"/>
    </row>
    <row r="4553" spans="1:7">
      <c r="A4553" s="9"/>
      <c r="B4553" s="9"/>
      <c r="C4553" s="9"/>
      <c r="D4553" s="9"/>
      <c r="E4553" s="9"/>
      <c r="F4553" s="22"/>
      <c r="G4553" s="9"/>
    </row>
    <row r="4554" spans="1:7">
      <c r="A4554" s="9"/>
      <c r="B4554" s="9"/>
      <c r="C4554" s="9"/>
      <c r="D4554" s="9"/>
      <c r="E4554" s="9"/>
      <c r="F4554" s="22"/>
      <c r="G4554" s="9"/>
    </row>
    <row r="4555" spans="1:7">
      <c r="A4555" s="9"/>
      <c r="B4555" s="9"/>
      <c r="C4555" s="9"/>
      <c r="D4555" s="9"/>
      <c r="E4555" s="9"/>
      <c r="F4555" s="22"/>
      <c r="G4555" s="9"/>
    </row>
    <row r="4556" spans="1:7">
      <c r="A4556" s="9"/>
      <c r="B4556" s="9"/>
      <c r="C4556" s="9"/>
      <c r="D4556" s="9"/>
      <c r="E4556" s="9"/>
      <c r="F4556" s="22"/>
      <c r="G4556" s="9"/>
    </row>
    <row r="4557" spans="1:7">
      <c r="A4557" s="9"/>
      <c r="B4557" s="9"/>
      <c r="C4557" s="9"/>
      <c r="D4557" s="9"/>
      <c r="E4557" s="9"/>
      <c r="F4557" s="22"/>
      <c r="G4557" s="9"/>
    </row>
    <row r="4558" spans="1:7">
      <c r="A4558" s="9"/>
      <c r="B4558" s="9"/>
      <c r="C4558" s="9"/>
      <c r="D4558" s="9"/>
      <c r="E4558" s="9"/>
      <c r="F4558" s="22"/>
      <c r="G4558" s="9"/>
    </row>
    <row r="4559" spans="1:7">
      <c r="A4559" s="9"/>
      <c r="B4559" s="9"/>
      <c r="C4559" s="9"/>
      <c r="D4559" s="9"/>
      <c r="E4559" s="9"/>
      <c r="F4559" s="22"/>
      <c r="G4559" s="9"/>
    </row>
    <row r="4560" spans="1:7">
      <c r="A4560" s="9"/>
      <c r="B4560" s="9"/>
      <c r="C4560" s="9"/>
      <c r="D4560" s="9"/>
      <c r="E4560" s="9"/>
      <c r="F4560" s="22"/>
      <c r="G4560" s="9"/>
    </row>
    <row r="4561" spans="1:7">
      <c r="A4561" s="9"/>
      <c r="B4561" s="9"/>
      <c r="C4561" s="9"/>
      <c r="D4561" s="9"/>
      <c r="E4561" s="9"/>
      <c r="F4561" s="22"/>
      <c r="G4561" s="9"/>
    </row>
    <row r="4562" spans="1:7">
      <c r="A4562" s="9"/>
      <c r="B4562" s="9"/>
      <c r="C4562" s="9"/>
      <c r="D4562" s="9"/>
      <c r="E4562" s="9"/>
      <c r="F4562" s="22"/>
      <c r="G4562" s="9"/>
    </row>
    <row r="4563" spans="1:7">
      <c r="A4563" s="9"/>
      <c r="B4563" s="9"/>
      <c r="C4563" s="9"/>
      <c r="D4563" s="9"/>
      <c r="E4563" s="9"/>
      <c r="F4563" s="22"/>
      <c r="G4563" s="9"/>
    </row>
    <row r="4564" spans="1:7">
      <c r="A4564" s="9"/>
      <c r="B4564" s="9"/>
      <c r="C4564" s="9"/>
      <c r="D4564" s="9"/>
      <c r="E4564" s="9"/>
      <c r="F4564" s="22"/>
      <c r="G4564" s="9"/>
    </row>
    <row r="4565" spans="1:7">
      <c r="A4565" s="9"/>
      <c r="B4565" s="9"/>
      <c r="C4565" s="9"/>
      <c r="D4565" s="9"/>
      <c r="E4565" s="9"/>
      <c r="F4565" s="22"/>
      <c r="G4565" s="9"/>
    </row>
    <row r="4566" spans="1:7">
      <c r="A4566" s="9"/>
      <c r="B4566" s="9"/>
      <c r="C4566" s="9"/>
      <c r="D4566" s="9"/>
      <c r="E4566" s="9"/>
      <c r="F4566" s="22"/>
      <c r="G4566" s="9"/>
    </row>
    <row r="4567" spans="1:7">
      <c r="A4567" s="9"/>
      <c r="B4567" s="9"/>
      <c r="C4567" s="9"/>
      <c r="D4567" s="9"/>
      <c r="E4567" s="9"/>
      <c r="F4567" s="22"/>
      <c r="G4567" s="9"/>
    </row>
    <row r="4568" spans="1:7">
      <c r="A4568" s="9"/>
      <c r="B4568" s="9"/>
      <c r="C4568" s="9"/>
      <c r="D4568" s="9"/>
      <c r="E4568" s="9"/>
      <c r="F4568" s="22"/>
      <c r="G4568" s="9"/>
    </row>
    <row r="4569" spans="1:7">
      <c r="A4569" s="9"/>
      <c r="B4569" s="9"/>
      <c r="C4569" s="9"/>
      <c r="D4569" s="9"/>
      <c r="E4569" s="9"/>
      <c r="F4569" s="22"/>
      <c r="G4569" s="9"/>
    </row>
    <row r="4570" spans="1:7">
      <c r="A4570" s="9"/>
      <c r="B4570" s="9"/>
      <c r="C4570" s="9"/>
      <c r="D4570" s="9"/>
      <c r="E4570" s="9"/>
      <c r="F4570" s="22"/>
      <c r="G4570" s="9"/>
    </row>
    <row r="4571" spans="1:7">
      <c r="A4571" s="9"/>
      <c r="B4571" s="9"/>
      <c r="C4571" s="9"/>
      <c r="D4571" s="9"/>
      <c r="E4571" s="9"/>
      <c r="F4571" s="22"/>
      <c r="G4571" s="9"/>
    </row>
    <row r="4572" spans="1:7">
      <c r="A4572" s="9"/>
      <c r="B4572" s="9"/>
      <c r="C4572" s="9"/>
      <c r="D4572" s="9"/>
      <c r="E4572" s="9"/>
      <c r="F4572" s="22"/>
      <c r="G4572" s="9"/>
    </row>
    <row r="4573" spans="1:7">
      <c r="A4573" s="9"/>
      <c r="B4573" s="9"/>
      <c r="C4573" s="9"/>
      <c r="D4573" s="9"/>
      <c r="E4573" s="9"/>
      <c r="F4573" s="22"/>
      <c r="G4573" s="9"/>
    </row>
    <row r="4574" spans="1:7">
      <c r="A4574" s="9"/>
      <c r="B4574" s="9"/>
      <c r="C4574" s="9"/>
      <c r="D4574" s="9"/>
      <c r="E4574" s="9"/>
      <c r="F4574" s="22"/>
      <c r="G4574" s="9"/>
    </row>
    <row r="4575" spans="1:7">
      <c r="A4575" s="9"/>
      <c r="B4575" s="9"/>
      <c r="C4575" s="9"/>
      <c r="D4575" s="9"/>
      <c r="E4575" s="9"/>
      <c r="F4575" s="22"/>
      <c r="G4575" s="9"/>
    </row>
    <row r="4576" spans="1:7">
      <c r="A4576" s="9"/>
      <c r="B4576" s="9"/>
      <c r="C4576" s="9"/>
      <c r="D4576" s="9"/>
      <c r="E4576" s="9"/>
      <c r="F4576" s="22"/>
      <c r="G4576" s="9"/>
    </row>
    <row r="4577" spans="1:7">
      <c r="A4577" s="9"/>
      <c r="B4577" s="9"/>
      <c r="C4577" s="9"/>
      <c r="D4577" s="9"/>
      <c r="E4577" s="9"/>
      <c r="F4577" s="22"/>
      <c r="G4577" s="9"/>
    </row>
    <row r="4578" spans="1:7">
      <c r="A4578" s="9"/>
      <c r="B4578" s="9"/>
      <c r="C4578" s="9"/>
      <c r="D4578" s="9"/>
      <c r="E4578" s="9"/>
      <c r="F4578" s="22"/>
      <c r="G4578" s="9"/>
    </row>
    <row r="4579" spans="1:7">
      <c r="A4579" s="9"/>
      <c r="B4579" s="9"/>
      <c r="C4579" s="9"/>
      <c r="D4579" s="9"/>
      <c r="E4579" s="9"/>
      <c r="F4579" s="22"/>
      <c r="G4579" s="9"/>
    </row>
    <row r="4580" spans="1:7">
      <c r="A4580" s="9"/>
      <c r="B4580" s="9"/>
      <c r="C4580" s="9"/>
      <c r="D4580" s="9"/>
      <c r="E4580" s="9"/>
      <c r="F4580" s="22"/>
      <c r="G4580" s="9"/>
    </row>
    <row r="4581" spans="1:7">
      <c r="A4581" s="9"/>
      <c r="B4581" s="9"/>
      <c r="C4581" s="9"/>
      <c r="D4581" s="9"/>
      <c r="E4581" s="9"/>
      <c r="F4581" s="22"/>
      <c r="G4581" s="9"/>
    </row>
    <row r="4582" spans="1:7">
      <c r="A4582" s="9"/>
      <c r="B4582" s="9"/>
      <c r="C4582" s="9"/>
      <c r="D4582" s="9"/>
      <c r="E4582" s="9"/>
      <c r="F4582" s="22"/>
      <c r="G4582" s="9"/>
    </row>
    <row r="4583" spans="1:7">
      <c r="A4583" s="9"/>
      <c r="B4583" s="9"/>
      <c r="C4583" s="9"/>
      <c r="D4583" s="9"/>
      <c r="E4583" s="9"/>
      <c r="F4583" s="22"/>
      <c r="G4583" s="9"/>
    </row>
    <row r="4584" spans="1:7">
      <c r="A4584" s="9"/>
      <c r="B4584" s="9"/>
      <c r="C4584" s="9"/>
      <c r="D4584" s="9"/>
      <c r="E4584" s="9"/>
      <c r="F4584" s="22"/>
      <c r="G4584" s="9"/>
    </row>
    <row r="4585" spans="1:7">
      <c r="A4585" s="9"/>
      <c r="B4585" s="9"/>
      <c r="C4585" s="9"/>
      <c r="D4585" s="9"/>
      <c r="E4585" s="9"/>
      <c r="F4585" s="22"/>
      <c r="G4585" s="9"/>
    </row>
    <row r="4586" spans="1:7">
      <c r="A4586" s="9"/>
      <c r="B4586" s="9"/>
      <c r="C4586" s="9"/>
      <c r="D4586" s="9"/>
      <c r="E4586" s="9"/>
      <c r="F4586" s="22"/>
      <c r="G4586" s="9"/>
    </row>
    <row r="4587" spans="1:7">
      <c r="A4587" s="9"/>
      <c r="B4587" s="9"/>
      <c r="C4587" s="9"/>
      <c r="D4587" s="9"/>
      <c r="E4587" s="9"/>
      <c r="F4587" s="22"/>
      <c r="G4587" s="9"/>
    </row>
    <row r="4588" spans="1:7">
      <c r="A4588" s="9"/>
      <c r="B4588" s="9"/>
      <c r="C4588" s="9"/>
      <c r="D4588" s="9"/>
      <c r="E4588" s="9"/>
      <c r="F4588" s="22"/>
      <c r="G4588" s="9"/>
    </row>
    <row r="4589" spans="1:7">
      <c r="A4589" s="9"/>
      <c r="B4589" s="9"/>
      <c r="C4589" s="9"/>
      <c r="D4589" s="9"/>
      <c r="E4589" s="9"/>
      <c r="F4589" s="22"/>
      <c r="G4589" s="9"/>
    </row>
    <row r="4590" spans="1:7">
      <c r="A4590" s="9"/>
      <c r="B4590" s="9"/>
      <c r="C4590" s="9"/>
      <c r="D4590" s="9"/>
      <c r="E4590" s="9"/>
      <c r="F4590" s="22"/>
      <c r="G4590" s="9"/>
    </row>
    <row r="4591" spans="1:7">
      <c r="A4591" s="9"/>
      <c r="B4591" s="9"/>
      <c r="C4591" s="9"/>
      <c r="D4591" s="9"/>
      <c r="E4591" s="9"/>
      <c r="F4591" s="22"/>
      <c r="G4591" s="9"/>
    </row>
    <row r="4592" spans="1:7">
      <c r="A4592" s="9"/>
      <c r="B4592" s="9"/>
      <c r="C4592" s="9"/>
      <c r="D4592" s="9"/>
      <c r="E4592" s="9"/>
      <c r="F4592" s="22"/>
      <c r="G4592" s="9"/>
    </row>
    <row r="4593" spans="1:7">
      <c r="A4593" s="9"/>
      <c r="B4593" s="9"/>
      <c r="C4593" s="9"/>
      <c r="D4593" s="9"/>
      <c r="E4593" s="9"/>
      <c r="F4593" s="22"/>
      <c r="G4593" s="9"/>
    </row>
    <row r="4594" spans="1:7">
      <c r="A4594" s="9"/>
      <c r="B4594" s="9"/>
      <c r="C4594" s="9"/>
      <c r="D4594" s="9"/>
      <c r="E4594" s="9"/>
      <c r="F4594" s="22"/>
      <c r="G4594" s="9"/>
    </row>
    <row r="4595" spans="1:7">
      <c r="A4595" s="9"/>
      <c r="B4595" s="9"/>
      <c r="C4595" s="9"/>
      <c r="D4595" s="9"/>
      <c r="E4595" s="9"/>
      <c r="F4595" s="22"/>
      <c r="G4595" s="9"/>
    </row>
    <row r="4596" spans="1:7">
      <c r="A4596" s="9"/>
      <c r="B4596" s="9"/>
      <c r="C4596" s="9"/>
      <c r="D4596" s="9"/>
      <c r="E4596" s="9"/>
      <c r="F4596" s="22"/>
      <c r="G4596" s="9"/>
    </row>
    <row r="4597" spans="1:7">
      <c r="A4597" s="9"/>
      <c r="B4597" s="9"/>
      <c r="C4597" s="9"/>
      <c r="D4597" s="9"/>
      <c r="E4597" s="9"/>
      <c r="F4597" s="22"/>
      <c r="G4597" s="9"/>
    </row>
    <row r="4598" spans="1:7">
      <c r="A4598" s="9"/>
      <c r="B4598" s="9"/>
      <c r="C4598" s="9"/>
      <c r="D4598" s="9"/>
      <c r="E4598" s="9"/>
      <c r="F4598" s="22"/>
      <c r="G4598" s="9"/>
    </row>
    <row r="4599" spans="1:7">
      <c r="A4599" s="9"/>
      <c r="B4599" s="9"/>
      <c r="C4599" s="9"/>
      <c r="D4599" s="9"/>
      <c r="E4599" s="9"/>
      <c r="F4599" s="22"/>
      <c r="G4599" s="9"/>
    </row>
    <row r="4600" spans="1:7">
      <c r="A4600" s="9"/>
      <c r="B4600" s="9"/>
      <c r="C4600" s="9"/>
      <c r="D4600" s="9"/>
      <c r="E4600" s="9"/>
      <c r="F4600" s="22"/>
      <c r="G4600" s="9"/>
    </row>
    <row r="4601" spans="1:7">
      <c r="A4601" s="9"/>
      <c r="B4601" s="9"/>
      <c r="C4601" s="9"/>
      <c r="D4601" s="9"/>
      <c r="E4601" s="9"/>
      <c r="F4601" s="22"/>
      <c r="G4601" s="9"/>
    </row>
    <row r="4602" spans="1:7">
      <c r="A4602" s="9"/>
      <c r="B4602" s="9"/>
      <c r="C4602" s="9"/>
      <c r="D4602" s="9"/>
      <c r="E4602" s="9"/>
      <c r="F4602" s="22"/>
      <c r="G4602" s="9"/>
    </row>
    <row r="4603" spans="1:7">
      <c r="A4603" s="9"/>
      <c r="B4603" s="9"/>
      <c r="C4603" s="9"/>
      <c r="D4603" s="9"/>
      <c r="E4603" s="9"/>
      <c r="F4603" s="22"/>
      <c r="G4603" s="9"/>
    </row>
    <row r="4604" spans="1:7">
      <c r="A4604" s="9"/>
      <c r="B4604" s="9"/>
      <c r="C4604" s="9"/>
      <c r="D4604" s="9"/>
      <c r="E4604" s="9"/>
      <c r="F4604" s="22"/>
      <c r="G4604" s="9"/>
    </row>
    <row r="4605" spans="1:7">
      <c r="A4605" s="9"/>
      <c r="B4605" s="9"/>
      <c r="C4605" s="9"/>
      <c r="D4605" s="9"/>
      <c r="E4605" s="9"/>
      <c r="F4605" s="22"/>
      <c r="G4605" s="9"/>
    </row>
    <row r="4606" spans="1:7">
      <c r="A4606" s="9"/>
      <c r="B4606" s="9"/>
      <c r="C4606" s="9"/>
      <c r="D4606" s="9"/>
      <c r="E4606" s="9"/>
      <c r="F4606" s="22"/>
      <c r="G4606" s="9"/>
    </row>
    <row r="4607" spans="1:7">
      <c r="A4607" s="9"/>
      <c r="B4607" s="9"/>
      <c r="C4607" s="9"/>
      <c r="D4607" s="9"/>
      <c r="E4607" s="9"/>
      <c r="F4607" s="22"/>
      <c r="G4607" s="9"/>
    </row>
    <row r="4608" spans="1:7">
      <c r="A4608" s="9"/>
      <c r="B4608" s="9"/>
      <c r="C4608" s="9"/>
      <c r="D4608" s="9"/>
      <c r="E4608" s="9"/>
      <c r="F4608" s="22"/>
      <c r="G4608" s="9"/>
    </row>
    <row r="4609" spans="1:7">
      <c r="A4609" s="9"/>
      <c r="B4609" s="9"/>
      <c r="C4609" s="9"/>
      <c r="D4609" s="9"/>
      <c r="E4609" s="9"/>
      <c r="F4609" s="22"/>
      <c r="G4609" s="9"/>
    </row>
    <row r="4610" spans="1:7">
      <c r="A4610" s="9"/>
      <c r="B4610" s="9"/>
      <c r="C4610" s="9"/>
      <c r="D4610" s="9"/>
      <c r="E4610" s="9"/>
      <c r="F4610" s="22"/>
      <c r="G4610" s="9"/>
    </row>
    <row r="4611" spans="1:7">
      <c r="A4611" s="9"/>
      <c r="B4611" s="9"/>
      <c r="C4611" s="9"/>
      <c r="D4611" s="9"/>
      <c r="E4611" s="9"/>
      <c r="F4611" s="22"/>
      <c r="G4611" s="9"/>
    </row>
    <row r="4612" spans="1:7">
      <c r="A4612" s="9"/>
      <c r="B4612" s="9"/>
      <c r="C4612" s="9"/>
      <c r="D4612" s="9"/>
      <c r="E4612" s="9"/>
      <c r="F4612" s="22"/>
      <c r="G4612" s="9"/>
    </row>
    <row r="4613" spans="1:7">
      <c r="A4613" s="9"/>
      <c r="B4613" s="9"/>
      <c r="C4613" s="9"/>
      <c r="D4613" s="9"/>
      <c r="E4613" s="9"/>
      <c r="F4613" s="22"/>
      <c r="G4613" s="9"/>
    </row>
    <row r="4614" spans="1:7">
      <c r="A4614" s="9"/>
      <c r="B4614" s="9"/>
      <c r="C4614" s="9"/>
      <c r="D4614" s="9"/>
      <c r="E4614" s="9"/>
      <c r="F4614" s="22"/>
      <c r="G4614" s="9"/>
    </row>
    <row r="4615" spans="1:7">
      <c r="A4615" s="9"/>
      <c r="B4615" s="9"/>
      <c r="C4615" s="9"/>
      <c r="D4615" s="9"/>
      <c r="E4615" s="9"/>
      <c r="F4615" s="22"/>
      <c r="G4615" s="9"/>
    </row>
    <row r="4616" spans="1:7">
      <c r="A4616" s="9"/>
      <c r="B4616" s="9"/>
      <c r="C4616" s="9"/>
      <c r="D4616" s="9"/>
      <c r="E4616" s="9"/>
      <c r="F4616" s="22"/>
      <c r="G4616" s="9"/>
    </row>
    <row r="4617" spans="1:7">
      <c r="A4617" s="9"/>
      <c r="B4617" s="9"/>
      <c r="C4617" s="9"/>
      <c r="D4617" s="9"/>
      <c r="E4617" s="9"/>
      <c r="F4617" s="22"/>
      <c r="G4617" s="9"/>
    </row>
    <row r="4618" spans="1:7">
      <c r="A4618" s="9"/>
      <c r="B4618" s="9"/>
      <c r="C4618" s="9"/>
      <c r="D4618" s="9"/>
      <c r="E4618" s="9"/>
      <c r="F4618" s="22"/>
      <c r="G4618" s="9"/>
    </row>
    <row r="4619" spans="1:7">
      <c r="A4619" s="9"/>
      <c r="B4619" s="9"/>
      <c r="C4619" s="9"/>
      <c r="D4619" s="9"/>
      <c r="E4619" s="9"/>
      <c r="F4619" s="22"/>
      <c r="G4619" s="9"/>
    </row>
    <row r="4620" spans="1:7">
      <c r="A4620" s="9"/>
      <c r="B4620" s="9"/>
      <c r="C4620" s="9"/>
      <c r="D4620" s="9"/>
      <c r="E4620" s="9"/>
      <c r="F4620" s="22"/>
      <c r="G4620" s="9"/>
    </row>
    <row r="4621" spans="1:7">
      <c r="A4621" s="9"/>
      <c r="B4621" s="9"/>
      <c r="C4621" s="9"/>
      <c r="D4621" s="9"/>
      <c r="E4621" s="9"/>
      <c r="F4621" s="22"/>
      <c r="G4621" s="9"/>
    </row>
    <row r="4622" spans="1:7">
      <c r="A4622" s="9"/>
      <c r="B4622" s="9"/>
      <c r="C4622" s="9"/>
      <c r="D4622" s="9"/>
      <c r="E4622" s="9"/>
      <c r="F4622" s="22"/>
      <c r="G4622" s="9"/>
    </row>
    <row r="4623" spans="1:7">
      <c r="A4623" s="9"/>
      <c r="B4623" s="9"/>
      <c r="C4623" s="9"/>
      <c r="D4623" s="9"/>
      <c r="E4623" s="9"/>
      <c r="F4623" s="22"/>
      <c r="G4623" s="9"/>
    </row>
    <row r="4624" spans="1:7">
      <c r="A4624" s="9"/>
      <c r="B4624" s="9"/>
      <c r="C4624" s="9"/>
      <c r="D4624" s="9"/>
      <c r="E4624" s="9"/>
      <c r="F4624" s="22"/>
      <c r="G4624" s="9"/>
    </row>
    <row r="4625" spans="1:7">
      <c r="A4625" s="9"/>
      <c r="B4625" s="9"/>
      <c r="C4625" s="9"/>
      <c r="D4625" s="9"/>
      <c r="E4625" s="9"/>
      <c r="F4625" s="22"/>
      <c r="G4625" s="9"/>
    </row>
    <row r="4626" spans="1:7">
      <c r="A4626" s="9"/>
      <c r="B4626" s="9"/>
      <c r="C4626" s="9"/>
      <c r="D4626" s="9"/>
      <c r="E4626" s="9"/>
      <c r="F4626" s="22"/>
      <c r="G4626" s="9"/>
    </row>
    <row r="4627" spans="1:7">
      <c r="A4627" s="9"/>
      <c r="B4627" s="9"/>
      <c r="C4627" s="9"/>
      <c r="D4627" s="9"/>
      <c r="E4627" s="9"/>
      <c r="F4627" s="22"/>
      <c r="G4627" s="9"/>
    </row>
    <row r="4628" spans="1:7">
      <c r="A4628" s="9"/>
      <c r="B4628" s="9"/>
      <c r="C4628" s="9"/>
      <c r="D4628" s="9"/>
      <c r="E4628" s="9"/>
      <c r="F4628" s="22"/>
      <c r="G4628" s="9"/>
    </row>
    <row r="4629" spans="1:7">
      <c r="A4629" s="9"/>
      <c r="B4629" s="9"/>
      <c r="C4629" s="9"/>
      <c r="D4629" s="9"/>
      <c r="E4629" s="9"/>
      <c r="F4629" s="22"/>
      <c r="G4629" s="9"/>
    </row>
    <row r="4630" spans="1:7">
      <c r="A4630" s="9"/>
      <c r="B4630" s="9"/>
      <c r="C4630" s="9"/>
      <c r="D4630" s="9"/>
      <c r="E4630" s="9"/>
      <c r="F4630" s="22"/>
      <c r="G4630" s="9"/>
    </row>
    <row r="4631" spans="1:7">
      <c r="A4631" s="9"/>
      <c r="B4631" s="9"/>
      <c r="C4631" s="9"/>
      <c r="D4631" s="9"/>
      <c r="E4631" s="9"/>
      <c r="F4631" s="22"/>
      <c r="G4631" s="9"/>
    </row>
    <row r="4632" spans="1:7">
      <c r="A4632" s="9"/>
      <c r="B4632" s="9"/>
      <c r="C4632" s="9"/>
      <c r="D4632" s="9"/>
      <c r="E4632" s="9"/>
      <c r="F4632" s="22"/>
      <c r="G4632" s="9"/>
    </row>
    <row r="4633" spans="1:7">
      <c r="A4633" s="9"/>
      <c r="B4633" s="9"/>
      <c r="C4633" s="9"/>
      <c r="D4633" s="9"/>
      <c r="E4633" s="9"/>
      <c r="F4633" s="22"/>
      <c r="G4633" s="9"/>
    </row>
    <row r="4634" spans="1:7">
      <c r="A4634" s="9"/>
      <c r="B4634" s="9"/>
      <c r="C4634" s="9"/>
      <c r="D4634" s="9"/>
      <c r="E4634" s="9"/>
      <c r="F4634" s="22"/>
      <c r="G4634" s="9"/>
    </row>
    <row r="4635" spans="1:7">
      <c r="A4635" s="9"/>
      <c r="B4635" s="9"/>
      <c r="C4635" s="9"/>
      <c r="D4635" s="9"/>
      <c r="E4635" s="9"/>
      <c r="F4635" s="22"/>
      <c r="G4635" s="9"/>
    </row>
    <row r="4636" spans="1:7">
      <c r="A4636" s="9"/>
      <c r="B4636" s="9"/>
      <c r="C4636" s="9"/>
      <c r="D4636" s="9"/>
      <c r="E4636" s="9"/>
      <c r="F4636" s="22"/>
      <c r="G4636" s="9"/>
    </row>
    <row r="4637" spans="1:7">
      <c r="A4637" s="9"/>
      <c r="B4637" s="9"/>
      <c r="C4637" s="9"/>
      <c r="D4637" s="9"/>
      <c r="E4637" s="9"/>
      <c r="F4637" s="22"/>
      <c r="G4637" s="9"/>
    </row>
    <row r="4638" spans="1:7">
      <c r="A4638" s="9"/>
      <c r="B4638" s="9"/>
      <c r="C4638" s="9"/>
      <c r="D4638" s="9"/>
      <c r="E4638" s="9"/>
      <c r="F4638" s="22"/>
      <c r="G4638" s="9"/>
    </row>
    <row r="4639" spans="1:7">
      <c r="A4639" s="9"/>
      <c r="B4639" s="9"/>
      <c r="C4639" s="9"/>
      <c r="D4639" s="9"/>
      <c r="E4639" s="9"/>
      <c r="F4639" s="22"/>
      <c r="G4639" s="9"/>
    </row>
    <row r="4640" spans="1:7">
      <c r="A4640" s="9"/>
      <c r="B4640" s="9"/>
      <c r="C4640" s="9"/>
      <c r="D4640" s="9"/>
      <c r="E4640" s="9"/>
      <c r="F4640" s="22"/>
      <c r="G4640" s="9"/>
    </row>
    <row r="4641" spans="1:7">
      <c r="A4641" s="9"/>
      <c r="B4641" s="9"/>
      <c r="C4641" s="9"/>
      <c r="D4641" s="9"/>
      <c r="E4641" s="9"/>
      <c r="F4641" s="22"/>
      <c r="G4641" s="9"/>
    </row>
    <row r="4642" spans="1:7">
      <c r="A4642" s="9"/>
      <c r="B4642" s="9"/>
      <c r="C4642" s="9"/>
      <c r="D4642" s="9"/>
      <c r="E4642" s="9"/>
      <c r="F4642" s="22"/>
      <c r="G4642" s="9"/>
    </row>
    <row r="4643" spans="1:7">
      <c r="A4643" s="9"/>
      <c r="B4643" s="9"/>
      <c r="C4643" s="9"/>
      <c r="D4643" s="9"/>
      <c r="E4643" s="9"/>
      <c r="F4643" s="22"/>
      <c r="G4643" s="9"/>
    </row>
    <row r="4644" spans="1:7">
      <c r="A4644" s="9"/>
      <c r="B4644" s="9"/>
      <c r="C4644" s="9"/>
      <c r="D4644" s="9"/>
      <c r="E4644" s="9"/>
      <c r="F4644" s="22"/>
      <c r="G4644" s="9"/>
    </row>
    <row r="4645" spans="1:7">
      <c r="A4645" s="9"/>
      <c r="B4645" s="9"/>
      <c r="C4645" s="9"/>
      <c r="D4645" s="9"/>
      <c r="E4645" s="9"/>
      <c r="F4645" s="22"/>
      <c r="G4645" s="9"/>
    </row>
    <row r="4646" spans="1:7">
      <c r="A4646" s="9"/>
      <c r="B4646" s="9"/>
      <c r="C4646" s="9"/>
      <c r="D4646" s="9"/>
      <c r="E4646" s="9"/>
      <c r="F4646" s="22"/>
      <c r="G4646" s="9"/>
    </row>
    <row r="4647" spans="1:7">
      <c r="A4647" s="9"/>
      <c r="B4647" s="9"/>
      <c r="C4647" s="9"/>
      <c r="D4647" s="9"/>
      <c r="E4647" s="9"/>
      <c r="F4647" s="22"/>
      <c r="G4647" s="9"/>
    </row>
    <row r="4648" spans="1:7">
      <c r="A4648" s="9"/>
      <c r="B4648" s="9"/>
      <c r="C4648" s="9"/>
      <c r="D4648" s="9"/>
      <c r="E4648" s="9"/>
      <c r="F4648" s="22"/>
      <c r="G4648" s="9"/>
    </row>
    <row r="4649" spans="1:7">
      <c r="A4649" s="9"/>
      <c r="B4649" s="9"/>
      <c r="C4649" s="9"/>
      <c r="D4649" s="9"/>
      <c r="E4649" s="9"/>
      <c r="F4649" s="22"/>
      <c r="G4649" s="9"/>
    </row>
    <row r="4650" spans="1:7">
      <c r="A4650" s="9"/>
      <c r="B4650" s="9"/>
      <c r="C4650" s="9"/>
      <c r="D4650" s="9"/>
      <c r="E4650" s="9"/>
      <c r="F4650" s="22"/>
      <c r="G4650" s="9"/>
    </row>
    <row r="4651" spans="1:7">
      <c r="A4651" s="9"/>
      <c r="B4651" s="9"/>
      <c r="C4651" s="9"/>
      <c r="D4651" s="9"/>
      <c r="E4651" s="9"/>
      <c r="F4651" s="22"/>
      <c r="G4651" s="9"/>
    </row>
    <row r="4652" spans="1:7">
      <c r="A4652" s="9"/>
      <c r="B4652" s="9"/>
      <c r="C4652" s="9"/>
      <c r="D4652" s="9"/>
      <c r="E4652" s="9"/>
      <c r="F4652" s="22"/>
      <c r="G4652" s="9"/>
    </row>
    <row r="4653" spans="1:7">
      <c r="A4653" s="9"/>
      <c r="B4653" s="9"/>
      <c r="C4653" s="9"/>
      <c r="D4653" s="9"/>
      <c r="E4653" s="9"/>
      <c r="F4653" s="22"/>
      <c r="G4653" s="9"/>
    </row>
    <row r="4654" spans="1:7">
      <c r="A4654" s="9"/>
      <c r="B4654" s="9"/>
      <c r="C4654" s="9"/>
      <c r="D4654" s="9"/>
      <c r="E4654" s="9"/>
      <c r="F4654" s="22"/>
      <c r="G4654" s="9"/>
    </row>
    <row r="4655" spans="1:7">
      <c r="A4655" s="9"/>
      <c r="B4655" s="9"/>
      <c r="C4655" s="9"/>
      <c r="D4655" s="9"/>
      <c r="E4655" s="9"/>
      <c r="F4655" s="22"/>
      <c r="G4655" s="9"/>
    </row>
    <row r="4656" spans="1:7">
      <c r="A4656" s="9"/>
      <c r="B4656" s="9"/>
      <c r="C4656" s="9"/>
      <c r="D4656" s="9"/>
      <c r="E4656" s="9"/>
      <c r="F4656" s="22"/>
      <c r="G4656" s="9"/>
    </row>
    <row r="4657" spans="1:7">
      <c r="A4657" s="9"/>
      <c r="B4657" s="9"/>
      <c r="C4657" s="9"/>
      <c r="D4657" s="9"/>
      <c r="E4657" s="9"/>
      <c r="F4657" s="22"/>
      <c r="G4657" s="9"/>
    </row>
    <row r="4658" spans="1:7">
      <c r="A4658" s="9"/>
      <c r="B4658" s="9"/>
      <c r="C4658" s="9"/>
      <c r="D4658" s="9"/>
      <c r="E4658" s="9"/>
      <c r="F4658" s="22"/>
      <c r="G4658" s="9"/>
    </row>
    <row r="4659" spans="1:7">
      <c r="A4659" s="9"/>
      <c r="B4659" s="9"/>
      <c r="C4659" s="9"/>
      <c r="D4659" s="9"/>
      <c r="E4659" s="9"/>
      <c r="F4659" s="22"/>
      <c r="G4659" s="9"/>
    </row>
    <row r="4660" spans="1:7">
      <c r="A4660" s="9"/>
      <c r="B4660" s="9"/>
      <c r="C4660" s="9"/>
      <c r="D4660" s="9"/>
      <c r="E4660" s="9"/>
      <c r="F4660" s="22"/>
      <c r="G4660" s="9"/>
    </row>
    <row r="4661" spans="1:7">
      <c r="A4661" s="9"/>
      <c r="B4661" s="9"/>
      <c r="C4661" s="9"/>
      <c r="D4661" s="9"/>
      <c r="E4661" s="9"/>
      <c r="F4661" s="22"/>
      <c r="G4661" s="9"/>
    </row>
    <row r="4662" spans="1:7">
      <c r="A4662" s="9"/>
      <c r="B4662" s="9"/>
      <c r="C4662" s="9"/>
      <c r="D4662" s="9"/>
      <c r="E4662" s="9"/>
      <c r="F4662" s="22"/>
      <c r="G4662" s="9"/>
    </row>
    <row r="4663" spans="1:7">
      <c r="A4663" s="9"/>
      <c r="B4663" s="9"/>
      <c r="C4663" s="9"/>
      <c r="D4663" s="9"/>
      <c r="E4663" s="9"/>
      <c r="F4663" s="22"/>
      <c r="G4663" s="9"/>
    </row>
    <row r="4664" spans="1:7">
      <c r="A4664" s="9"/>
      <c r="B4664" s="9"/>
      <c r="C4664" s="9"/>
      <c r="D4664" s="9"/>
      <c r="E4664" s="9"/>
      <c r="F4664" s="22"/>
      <c r="G4664" s="9"/>
    </row>
    <row r="4665" spans="1:7">
      <c r="A4665" s="9"/>
      <c r="B4665" s="9"/>
      <c r="C4665" s="9"/>
      <c r="D4665" s="9"/>
      <c r="E4665" s="9"/>
      <c r="F4665" s="22"/>
      <c r="G4665" s="9"/>
    </row>
    <row r="4666" spans="1:7">
      <c r="A4666" s="9"/>
      <c r="B4666" s="9"/>
      <c r="C4666" s="9"/>
      <c r="D4666" s="9"/>
      <c r="E4666" s="9"/>
      <c r="F4666" s="22"/>
      <c r="G4666" s="9"/>
    </row>
    <row r="4667" spans="1:7">
      <c r="A4667" s="9"/>
      <c r="B4667" s="9"/>
      <c r="C4667" s="9"/>
      <c r="D4667" s="9"/>
      <c r="E4667" s="9"/>
      <c r="F4667" s="22"/>
      <c r="G4667" s="9"/>
    </row>
    <row r="4668" spans="1:7">
      <c r="A4668" s="9"/>
      <c r="B4668" s="9"/>
      <c r="C4668" s="9"/>
      <c r="D4668" s="9"/>
      <c r="E4668" s="9"/>
      <c r="F4668" s="22"/>
      <c r="G4668" s="9"/>
    </row>
    <row r="4669" spans="1:7">
      <c r="A4669" s="9"/>
      <c r="B4669" s="9"/>
      <c r="C4669" s="9"/>
      <c r="D4669" s="9"/>
      <c r="E4669" s="9"/>
      <c r="F4669" s="22"/>
      <c r="G4669" s="9"/>
    </row>
    <row r="4670" spans="1:7">
      <c r="A4670" s="9"/>
      <c r="B4670" s="9"/>
      <c r="C4670" s="9"/>
      <c r="D4670" s="9"/>
      <c r="E4670" s="9"/>
      <c r="F4670" s="22"/>
      <c r="G4670" s="9"/>
    </row>
    <row r="4671" spans="1:7">
      <c r="A4671" s="9"/>
      <c r="B4671" s="9"/>
      <c r="C4671" s="9"/>
      <c r="D4671" s="9"/>
      <c r="E4671" s="9"/>
      <c r="F4671" s="22"/>
      <c r="G4671" s="9"/>
    </row>
    <row r="4672" spans="1:7">
      <c r="A4672" s="9"/>
      <c r="B4672" s="9"/>
      <c r="C4672" s="9"/>
      <c r="D4672" s="9"/>
      <c r="E4672" s="9"/>
      <c r="F4672" s="22"/>
      <c r="G4672" s="9"/>
    </row>
    <row r="4673" spans="1:7">
      <c r="A4673" s="9"/>
      <c r="B4673" s="9"/>
      <c r="C4673" s="9"/>
      <c r="D4673" s="9"/>
      <c r="E4673" s="9"/>
      <c r="F4673" s="22"/>
      <c r="G4673" s="9"/>
    </row>
    <row r="4674" spans="1:7">
      <c r="A4674" s="9"/>
      <c r="B4674" s="9"/>
      <c r="C4674" s="9"/>
      <c r="D4674" s="9"/>
      <c r="E4674" s="9"/>
      <c r="F4674" s="22"/>
      <c r="G4674" s="9"/>
    </row>
    <row r="4675" spans="1:7">
      <c r="A4675" s="9"/>
      <c r="B4675" s="9"/>
      <c r="C4675" s="9"/>
      <c r="D4675" s="9"/>
      <c r="E4675" s="9"/>
      <c r="F4675" s="22"/>
      <c r="G4675" s="9"/>
    </row>
    <row r="4676" spans="1:7">
      <c r="A4676" s="9"/>
      <c r="B4676" s="9"/>
      <c r="C4676" s="9"/>
      <c r="D4676" s="9"/>
      <c r="E4676" s="9"/>
      <c r="F4676" s="22"/>
      <c r="G4676" s="9"/>
    </row>
    <row r="4677" spans="1:7">
      <c r="A4677" s="9"/>
      <c r="B4677" s="9"/>
      <c r="C4677" s="9"/>
      <c r="D4677" s="9"/>
      <c r="E4677" s="9"/>
      <c r="F4677" s="22"/>
      <c r="G4677" s="9"/>
    </row>
    <row r="4678" spans="1:7">
      <c r="A4678" s="9"/>
      <c r="B4678" s="9"/>
      <c r="C4678" s="9"/>
      <c r="D4678" s="9"/>
      <c r="E4678" s="9"/>
      <c r="F4678" s="22"/>
      <c r="G4678" s="9"/>
    </row>
    <row r="4679" spans="1:7">
      <c r="A4679" s="9"/>
      <c r="B4679" s="9"/>
      <c r="C4679" s="9"/>
      <c r="D4679" s="9"/>
      <c r="E4679" s="9"/>
      <c r="F4679" s="22"/>
      <c r="G4679" s="9"/>
    </row>
    <row r="4680" spans="1:7">
      <c r="A4680" s="9"/>
      <c r="B4680" s="9"/>
      <c r="C4680" s="9"/>
      <c r="D4680" s="9"/>
      <c r="E4680" s="9"/>
      <c r="F4680" s="22"/>
      <c r="G4680" s="9"/>
    </row>
    <row r="4681" spans="1:7">
      <c r="A4681" s="9"/>
      <c r="B4681" s="9"/>
      <c r="C4681" s="9"/>
      <c r="D4681" s="9"/>
      <c r="E4681" s="9"/>
      <c r="F4681" s="22"/>
      <c r="G4681" s="9"/>
    </row>
    <row r="4682" spans="1:7">
      <c r="A4682" s="9"/>
      <c r="B4682" s="9"/>
      <c r="C4682" s="9"/>
      <c r="D4682" s="9"/>
      <c r="E4682" s="9"/>
      <c r="F4682" s="22"/>
      <c r="G4682" s="9"/>
    </row>
    <row r="4683" spans="1:7">
      <c r="A4683" s="9"/>
      <c r="B4683" s="9"/>
      <c r="C4683" s="9"/>
      <c r="D4683" s="9"/>
      <c r="E4683" s="9"/>
      <c r="F4683" s="22"/>
      <c r="G4683" s="9"/>
    </row>
    <row r="4684" spans="1:7">
      <c r="A4684" s="9"/>
      <c r="B4684" s="9"/>
      <c r="C4684" s="9"/>
      <c r="D4684" s="9"/>
      <c r="E4684" s="9"/>
      <c r="F4684" s="22"/>
      <c r="G4684" s="9"/>
    </row>
    <row r="4685" spans="1:7">
      <c r="A4685" s="9"/>
      <c r="B4685" s="9"/>
      <c r="C4685" s="9"/>
      <c r="D4685" s="9"/>
      <c r="E4685" s="9"/>
      <c r="F4685" s="22"/>
      <c r="G4685" s="9"/>
    </row>
    <row r="4686" spans="1:7">
      <c r="A4686" s="9"/>
      <c r="B4686" s="9"/>
      <c r="C4686" s="9"/>
      <c r="D4686" s="9"/>
      <c r="E4686" s="9"/>
      <c r="F4686" s="22"/>
      <c r="G4686" s="9"/>
    </row>
    <row r="4687" spans="1:7">
      <c r="A4687" s="9"/>
      <c r="B4687" s="9"/>
      <c r="C4687" s="9"/>
      <c r="D4687" s="9"/>
      <c r="E4687" s="9"/>
      <c r="F4687" s="22"/>
      <c r="G4687" s="9"/>
    </row>
    <row r="4688" spans="1:7">
      <c r="A4688" s="9"/>
      <c r="B4688" s="9"/>
      <c r="C4688" s="9"/>
      <c r="D4688" s="9"/>
      <c r="E4688" s="9"/>
      <c r="F4688" s="22"/>
      <c r="G4688" s="9"/>
    </row>
    <row r="4689" spans="1:7">
      <c r="A4689" s="9"/>
      <c r="B4689" s="9"/>
      <c r="C4689" s="9"/>
      <c r="D4689" s="9"/>
      <c r="E4689" s="9"/>
      <c r="F4689" s="22"/>
      <c r="G4689" s="9"/>
    </row>
    <row r="4690" spans="1:7">
      <c r="A4690" s="9"/>
      <c r="B4690" s="9"/>
      <c r="C4690" s="9"/>
      <c r="D4690" s="9"/>
      <c r="E4690" s="9"/>
      <c r="F4690" s="22"/>
      <c r="G4690" s="9"/>
    </row>
    <row r="4691" spans="1:7">
      <c r="A4691" s="9"/>
      <c r="B4691" s="9"/>
      <c r="C4691" s="9"/>
      <c r="D4691" s="9"/>
      <c r="E4691" s="9"/>
      <c r="F4691" s="22"/>
      <c r="G4691" s="9"/>
    </row>
    <row r="4692" spans="1:7">
      <c r="A4692" s="9"/>
      <c r="B4692" s="9"/>
      <c r="C4692" s="9"/>
      <c r="D4692" s="9"/>
      <c r="E4692" s="9"/>
      <c r="F4692" s="22"/>
      <c r="G4692" s="9"/>
    </row>
    <row r="4693" spans="1:7">
      <c r="A4693" s="9"/>
      <c r="B4693" s="9"/>
      <c r="C4693" s="9"/>
      <c r="D4693" s="9"/>
      <c r="E4693" s="9"/>
      <c r="F4693" s="22"/>
      <c r="G4693" s="9"/>
    </row>
    <row r="4694" spans="1:7">
      <c r="A4694" s="9"/>
      <c r="B4694" s="9"/>
      <c r="C4694" s="9"/>
      <c r="D4694" s="9"/>
      <c r="E4694" s="9"/>
      <c r="F4694" s="22"/>
      <c r="G4694" s="9"/>
    </row>
    <row r="4695" spans="1:7">
      <c r="A4695" s="9"/>
      <c r="B4695" s="9"/>
      <c r="C4695" s="9"/>
      <c r="D4695" s="9"/>
      <c r="E4695" s="9"/>
      <c r="F4695" s="22"/>
      <c r="G4695" s="9"/>
    </row>
    <row r="4696" spans="1:7">
      <c r="A4696" s="9"/>
      <c r="B4696" s="9"/>
      <c r="C4696" s="9"/>
      <c r="D4696" s="9"/>
      <c r="E4696" s="9"/>
      <c r="F4696" s="22"/>
      <c r="G4696" s="9"/>
    </row>
    <row r="4697" spans="1:7">
      <c r="A4697" s="9"/>
      <c r="B4697" s="9"/>
      <c r="C4697" s="9"/>
      <c r="D4697" s="9"/>
      <c r="E4697" s="9"/>
      <c r="F4697" s="22"/>
      <c r="G4697" s="9"/>
    </row>
    <row r="4698" spans="1:7">
      <c r="A4698" s="9"/>
      <c r="B4698" s="9"/>
      <c r="C4698" s="9"/>
      <c r="D4698" s="9"/>
      <c r="E4698" s="9"/>
      <c r="F4698" s="22"/>
      <c r="G4698" s="9"/>
    </row>
    <row r="4699" spans="1:7">
      <c r="A4699" s="9"/>
      <c r="B4699" s="9"/>
      <c r="C4699" s="9"/>
      <c r="D4699" s="9"/>
      <c r="E4699" s="9"/>
      <c r="F4699" s="22"/>
      <c r="G4699" s="9"/>
    </row>
    <row r="4700" spans="1:7">
      <c r="A4700" s="9"/>
      <c r="B4700" s="9"/>
      <c r="C4700" s="9"/>
      <c r="D4700" s="9"/>
      <c r="E4700" s="9"/>
      <c r="F4700" s="22"/>
      <c r="G4700" s="9"/>
    </row>
    <row r="4701" spans="1:7">
      <c r="A4701" s="9"/>
      <c r="B4701" s="9"/>
      <c r="C4701" s="9"/>
      <c r="D4701" s="9"/>
      <c r="E4701" s="9"/>
      <c r="F4701" s="22"/>
      <c r="G4701" s="9"/>
    </row>
    <row r="4702" spans="1:7">
      <c r="A4702" s="9"/>
      <c r="B4702" s="9"/>
      <c r="C4702" s="9"/>
      <c r="D4702" s="9"/>
      <c r="E4702" s="9"/>
      <c r="F4702" s="22"/>
      <c r="G4702" s="9"/>
    </row>
    <row r="4703" spans="1:7">
      <c r="A4703" s="9"/>
      <c r="B4703" s="9"/>
      <c r="C4703" s="9"/>
      <c r="D4703" s="9"/>
      <c r="E4703" s="9"/>
      <c r="F4703" s="22"/>
      <c r="G4703" s="9"/>
    </row>
    <row r="4704" spans="1:7">
      <c r="A4704" s="9"/>
      <c r="B4704" s="9"/>
      <c r="C4704" s="9"/>
      <c r="D4704" s="9"/>
      <c r="E4704" s="9"/>
      <c r="F4704" s="22"/>
      <c r="G4704" s="9"/>
    </row>
    <row r="4705" spans="1:7">
      <c r="A4705" s="9"/>
      <c r="B4705" s="9"/>
      <c r="C4705" s="9"/>
      <c r="D4705" s="9"/>
      <c r="E4705" s="9"/>
      <c r="F4705" s="22"/>
      <c r="G4705" s="9"/>
    </row>
    <row r="4706" spans="1:7">
      <c r="A4706" s="9"/>
      <c r="B4706" s="9"/>
      <c r="C4706" s="9"/>
      <c r="D4706" s="9"/>
      <c r="E4706" s="9"/>
      <c r="F4706" s="22"/>
      <c r="G4706" s="9"/>
    </row>
    <row r="4707" spans="1:7">
      <c r="A4707" s="9"/>
      <c r="B4707" s="9"/>
      <c r="C4707" s="9"/>
      <c r="D4707" s="9"/>
      <c r="E4707" s="9"/>
      <c r="F4707" s="22"/>
      <c r="G4707" s="9"/>
    </row>
    <row r="4708" spans="1:7">
      <c r="A4708" s="9"/>
      <c r="B4708" s="9"/>
      <c r="C4708" s="9"/>
      <c r="D4708" s="9"/>
      <c r="E4708" s="9"/>
      <c r="F4708" s="22"/>
      <c r="G4708" s="9"/>
    </row>
    <row r="4709" spans="1:7">
      <c r="A4709" s="9"/>
      <c r="B4709" s="9"/>
      <c r="C4709" s="9"/>
      <c r="D4709" s="9"/>
      <c r="E4709" s="9"/>
      <c r="F4709" s="22"/>
      <c r="G4709" s="9"/>
    </row>
    <row r="4710" spans="1:7">
      <c r="A4710" s="9"/>
      <c r="B4710" s="9"/>
      <c r="C4710" s="9"/>
      <c r="D4710" s="9"/>
      <c r="E4710" s="9"/>
      <c r="F4710" s="22"/>
      <c r="G4710" s="9"/>
    </row>
    <row r="4711" spans="1:7">
      <c r="A4711" s="9"/>
      <c r="B4711" s="9"/>
      <c r="C4711" s="9"/>
      <c r="D4711" s="9"/>
      <c r="E4711" s="9"/>
      <c r="F4711" s="22"/>
      <c r="G4711" s="9"/>
    </row>
    <row r="4712" spans="1:7">
      <c r="A4712" s="9"/>
      <c r="B4712" s="9"/>
      <c r="C4712" s="9"/>
      <c r="D4712" s="9"/>
      <c r="E4712" s="9"/>
      <c r="F4712" s="22"/>
      <c r="G4712" s="9"/>
    </row>
    <row r="4713" spans="1:7">
      <c r="A4713" s="9"/>
      <c r="B4713" s="9"/>
      <c r="C4713" s="9"/>
      <c r="D4713" s="9"/>
      <c r="E4713" s="9"/>
      <c r="F4713" s="22"/>
      <c r="G4713" s="9"/>
    </row>
    <row r="4714" spans="1:7">
      <c r="A4714" s="9"/>
      <c r="B4714" s="9"/>
      <c r="C4714" s="9"/>
      <c r="D4714" s="9"/>
      <c r="E4714" s="9"/>
      <c r="F4714" s="22"/>
      <c r="G4714" s="9"/>
    </row>
    <row r="4715" spans="1:7">
      <c r="A4715" s="9"/>
      <c r="B4715" s="9"/>
      <c r="C4715" s="9"/>
      <c r="D4715" s="9"/>
      <c r="E4715" s="9"/>
      <c r="F4715" s="22"/>
      <c r="G4715" s="9"/>
    </row>
    <row r="4716" spans="1:7">
      <c r="A4716" s="9"/>
      <c r="B4716" s="9"/>
      <c r="C4716" s="9"/>
      <c r="D4716" s="9"/>
      <c r="E4716" s="9"/>
      <c r="F4716" s="22"/>
      <c r="G4716" s="9"/>
    </row>
    <row r="4717" spans="1:7">
      <c r="A4717" s="9"/>
      <c r="B4717" s="9"/>
      <c r="C4717" s="9"/>
      <c r="D4717" s="9"/>
      <c r="E4717" s="9"/>
      <c r="F4717" s="22"/>
      <c r="G4717" s="9"/>
    </row>
    <row r="4718" spans="1:7">
      <c r="A4718" s="9"/>
      <c r="B4718" s="9"/>
      <c r="C4718" s="9"/>
      <c r="D4718" s="9"/>
      <c r="E4718" s="9"/>
      <c r="F4718" s="22"/>
      <c r="G4718" s="9"/>
    </row>
    <row r="4719" spans="1:7">
      <c r="A4719" s="9"/>
      <c r="B4719" s="9"/>
      <c r="C4719" s="9"/>
      <c r="D4719" s="9"/>
      <c r="E4719" s="9"/>
      <c r="F4719" s="22"/>
      <c r="G4719" s="9"/>
    </row>
    <row r="4720" spans="1:7">
      <c r="A4720" s="9"/>
      <c r="B4720" s="9"/>
      <c r="C4720" s="9"/>
      <c r="D4720" s="9"/>
      <c r="E4720" s="9"/>
      <c r="F4720" s="22"/>
      <c r="G4720" s="9"/>
    </row>
    <row r="4721" spans="1:7">
      <c r="A4721" s="9"/>
      <c r="B4721" s="9"/>
      <c r="C4721" s="9"/>
      <c r="D4721" s="9"/>
      <c r="E4721" s="9"/>
      <c r="F4721" s="22"/>
      <c r="G4721" s="9"/>
    </row>
    <row r="4722" spans="1:7">
      <c r="A4722" s="9"/>
      <c r="B4722" s="9"/>
      <c r="C4722" s="9"/>
      <c r="D4722" s="9"/>
      <c r="E4722" s="9"/>
      <c r="F4722" s="22"/>
      <c r="G4722" s="9"/>
    </row>
    <row r="4723" spans="1:7">
      <c r="A4723" s="9"/>
      <c r="B4723" s="9"/>
      <c r="C4723" s="9"/>
      <c r="D4723" s="9"/>
      <c r="E4723" s="9"/>
      <c r="F4723" s="22"/>
      <c r="G4723" s="9"/>
    </row>
    <row r="4724" spans="1:7">
      <c r="A4724" s="9"/>
      <c r="B4724" s="9"/>
      <c r="C4724" s="9"/>
      <c r="D4724" s="9"/>
      <c r="E4724" s="9"/>
      <c r="F4724" s="22"/>
      <c r="G4724" s="9"/>
    </row>
    <row r="4725" spans="1:7">
      <c r="A4725" s="9"/>
      <c r="B4725" s="9"/>
      <c r="C4725" s="9"/>
      <c r="D4725" s="9"/>
      <c r="E4725" s="9"/>
      <c r="F4725" s="22"/>
      <c r="G4725" s="9"/>
    </row>
    <row r="4726" spans="1:7">
      <c r="A4726" s="9"/>
      <c r="B4726" s="9"/>
      <c r="C4726" s="9"/>
      <c r="D4726" s="9"/>
      <c r="E4726" s="9"/>
      <c r="F4726" s="22"/>
      <c r="G4726" s="9"/>
    </row>
    <row r="4727" spans="1:7">
      <c r="A4727" s="9"/>
      <c r="B4727" s="9"/>
      <c r="C4727" s="9"/>
      <c r="D4727" s="9"/>
      <c r="E4727" s="9"/>
      <c r="F4727" s="22"/>
      <c r="G4727" s="9"/>
    </row>
    <row r="4728" spans="1:7">
      <c r="A4728" s="9"/>
      <c r="B4728" s="9"/>
      <c r="C4728" s="9"/>
      <c r="D4728" s="9"/>
      <c r="E4728" s="9"/>
      <c r="F4728" s="22"/>
      <c r="G4728" s="9"/>
    </row>
    <row r="4729" spans="1:7">
      <c r="A4729" s="9"/>
      <c r="B4729" s="9"/>
      <c r="C4729" s="9"/>
      <c r="D4729" s="9"/>
      <c r="E4729" s="9"/>
      <c r="F4729" s="22"/>
      <c r="G4729" s="9"/>
    </row>
    <row r="4730" spans="1:7">
      <c r="A4730" s="9"/>
      <c r="B4730" s="9"/>
      <c r="C4730" s="9"/>
      <c r="D4730" s="9"/>
      <c r="E4730" s="9"/>
      <c r="F4730" s="22"/>
      <c r="G4730" s="9"/>
    </row>
    <row r="4731" spans="1:7">
      <c r="A4731" s="9"/>
      <c r="B4731" s="9"/>
      <c r="C4731" s="9"/>
      <c r="D4731" s="9"/>
      <c r="E4731" s="9"/>
      <c r="F4731" s="22"/>
      <c r="G4731" s="9"/>
    </row>
    <row r="4732" spans="1:7">
      <c r="A4732" s="9"/>
      <c r="B4732" s="9"/>
      <c r="C4732" s="9"/>
      <c r="D4732" s="9"/>
      <c r="E4732" s="9"/>
      <c r="F4732" s="22"/>
      <c r="G4732" s="9"/>
    </row>
    <row r="4733" spans="1:7">
      <c r="A4733" s="9"/>
      <c r="B4733" s="9"/>
      <c r="C4733" s="9"/>
      <c r="D4733" s="9"/>
      <c r="E4733" s="9"/>
      <c r="F4733" s="22"/>
      <c r="G4733" s="9"/>
    </row>
    <row r="4734" spans="1:7">
      <c r="A4734" s="9"/>
      <c r="B4734" s="9"/>
      <c r="C4734" s="9"/>
      <c r="D4734" s="9"/>
      <c r="E4734" s="9"/>
      <c r="F4734" s="22"/>
      <c r="G4734" s="9"/>
    </row>
    <row r="4735" spans="1:7">
      <c r="A4735" s="9"/>
      <c r="B4735" s="9"/>
      <c r="C4735" s="9"/>
      <c r="D4735" s="9"/>
      <c r="E4735" s="9"/>
      <c r="F4735" s="22"/>
      <c r="G4735" s="9"/>
    </row>
    <row r="4736" spans="1:7">
      <c r="A4736" s="9"/>
      <c r="B4736" s="9"/>
      <c r="C4736" s="9"/>
      <c r="D4736" s="9"/>
      <c r="E4736" s="9"/>
      <c r="F4736" s="22"/>
      <c r="G4736" s="9"/>
    </row>
    <row r="4737" spans="1:7">
      <c r="A4737" s="9"/>
      <c r="B4737" s="9"/>
      <c r="C4737" s="9"/>
      <c r="D4737" s="9"/>
      <c r="E4737" s="9"/>
      <c r="F4737" s="22"/>
      <c r="G4737" s="9"/>
    </row>
    <row r="4738" spans="1:7">
      <c r="A4738" s="9"/>
      <c r="B4738" s="9"/>
      <c r="C4738" s="9"/>
      <c r="D4738" s="9"/>
      <c r="E4738" s="9"/>
      <c r="F4738" s="22"/>
      <c r="G4738" s="9"/>
    </row>
    <row r="4739" spans="1:7">
      <c r="A4739" s="9"/>
      <c r="B4739" s="9"/>
      <c r="C4739" s="9"/>
      <c r="D4739" s="9"/>
      <c r="E4739" s="9"/>
      <c r="F4739" s="22"/>
      <c r="G4739" s="9"/>
    </row>
    <row r="4740" spans="1:7">
      <c r="A4740" s="9"/>
      <c r="B4740" s="9"/>
      <c r="C4740" s="9"/>
      <c r="D4740" s="9"/>
      <c r="E4740" s="9"/>
      <c r="F4740" s="22"/>
      <c r="G4740" s="9"/>
    </row>
    <row r="4741" spans="1:7">
      <c r="A4741" s="9"/>
      <c r="B4741" s="9"/>
      <c r="C4741" s="9"/>
      <c r="D4741" s="9"/>
      <c r="E4741" s="9"/>
      <c r="F4741" s="22"/>
      <c r="G4741" s="9"/>
    </row>
    <row r="4742" spans="1:7">
      <c r="A4742" s="9"/>
      <c r="B4742" s="9"/>
      <c r="C4742" s="9"/>
      <c r="D4742" s="9"/>
      <c r="E4742" s="9"/>
      <c r="F4742" s="22"/>
      <c r="G4742" s="9"/>
    </row>
    <row r="4743" spans="1:7">
      <c r="A4743" s="9"/>
      <c r="B4743" s="9"/>
      <c r="C4743" s="9"/>
      <c r="D4743" s="9"/>
      <c r="E4743" s="9"/>
      <c r="F4743" s="22"/>
      <c r="G4743" s="9"/>
    </row>
    <row r="4744" spans="1:7">
      <c r="A4744" s="9"/>
      <c r="B4744" s="9"/>
      <c r="C4744" s="9"/>
      <c r="D4744" s="9"/>
      <c r="E4744" s="9"/>
      <c r="F4744" s="22"/>
      <c r="G4744" s="9"/>
    </row>
    <row r="4745" spans="1:7">
      <c r="A4745" s="9"/>
      <c r="B4745" s="9"/>
      <c r="C4745" s="9"/>
      <c r="D4745" s="9"/>
      <c r="E4745" s="9"/>
      <c r="F4745" s="22"/>
      <c r="G4745" s="9"/>
    </row>
    <row r="4746" spans="1:7">
      <c r="A4746" s="9"/>
      <c r="B4746" s="9"/>
      <c r="C4746" s="9"/>
      <c r="D4746" s="9"/>
      <c r="E4746" s="9"/>
      <c r="F4746" s="22"/>
      <c r="G4746" s="9"/>
    </row>
    <row r="4747" spans="1:7">
      <c r="A4747" s="9"/>
      <c r="B4747" s="9"/>
      <c r="C4747" s="9"/>
      <c r="D4747" s="9"/>
      <c r="E4747" s="9"/>
      <c r="F4747" s="22"/>
      <c r="G4747" s="9"/>
    </row>
    <row r="4748" spans="1:7">
      <c r="A4748" s="9"/>
      <c r="B4748" s="9"/>
      <c r="C4748" s="9"/>
      <c r="D4748" s="9"/>
      <c r="E4748" s="9"/>
      <c r="F4748" s="22"/>
      <c r="G4748" s="9"/>
    </row>
    <row r="4749" spans="1:7">
      <c r="A4749" s="9"/>
      <c r="B4749" s="9"/>
      <c r="C4749" s="9"/>
      <c r="D4749" s="9"/>
      <c r="E4749" s="9"/>
      <c r="F4749" s="22"/>
      <c r="G4749" s="9"/>
    </row>
    <row r="4750" spans="1:7">
      <c r="A4750" s="9"/>
      <c r="B4750" s="9"/>
      <c r="C4750" s="9"/>
      <c r="D4750" s="9"/>
      <c r="E4750" s="9"/>
      <c r="F4750" s="22"/>
      <c r="G4750" s="9"/>
    </row>
    <row r="4751" spans="1:7">
      <c r="A4751" s="9"/>
      <c r="B4751" s="9"/>
      <c r="C4751" s="9"/>
      <c r="D4751" s="9"/>
      <c r="E4751" s="9"/>
      <c r="F4751" s="22"/>
      <c r="G4751" s="9"/>
    </row>
    <row r="4752" spans="1:7">
      <c r="A4752" s="9"/>
      <c r="B4752" s="9"/>
      <c r="C4752" s="9"/>
      <c r="D4752" s="9"/>
      <c r="E4752" s="9"/>
      <c r="F4752" s="22"/>
      <c r="G4752" s="9"/>
    </row>
    <row r="4753" spans="1:7">
      <c r="A4753" s="9"/>
      <c r="B4753" s="9"/>
      <c r="C4753" s="9"/>
      <c r="D4753" s="9"/>
      <c r="E4753" s="9"/>
      <c r="F4753" s="22"/>
      <c r="G4753" s="9"/>
    </row>
    <row r="4754" spans="1:7">
      <c r="A4754" s="9"/>
      <c r="B4754" s="9"/>
      <c r="C4754" s="9"/>
      <c r="D4754" s="9"/>
      <c r="E4754" s="9"/>
      <c r="F4754" s="22"/>
      <c r="G4754" s="9"/>
    </row>
    <row r="4755" spans="1:7">
      <c r="A4755" s="9"/>
      <c r="B4755" s="9"/>
      <c r="C4755" s="9"/>
      <c r="D4755" s="9"/>
      <c r="E4755" s="9"/>
      <c r="F4755" s="22"/>
      <c r="G4755" s="9"/>
    </row>
    <row r="4756" spans="1:7">
      <c r="A4756" s="9"/>
      <c r="B4756" s="9"/>
      <c r="C4756" s="9"/>
      <c r="D4756" s="9"/>
      <c r="E4756" s="9"/>
      <c r="F4756" s="22"/>
      <c r="G4756" s="9"/>
    </row>
    <row r="4757" spans="1:7">
      <c r="A4757" s="9"/>
      <c r="B4757" s="9"/>
      <c r="C4757" s="9"/>
      <c r="D4757" s="9"/>
      <c r="E4757" s="9"/>
      <c r="F4757" s="22"/>
      <c r="G4757" s="9"/>
    </row>
    <row r="4758" spans="1:7">
      <c r="A4758" s="9"/>
      <c r="B4758" s="9"/>
      <c r="C4758" s="9"/>
      <c r="D4758" s="9"/>
      <c r="E4758" s="9"/>
      <c r="F4758" s="22"/>
      <c r="G4758" s="9"/>
    </row>
    <row r="4759" spans="1:7">
      <c r="A4759" s="9"/>
      <c r="B4759" s="9"/>
      <c r="C4759" s="9"/>
      <c r="D4759" s="9"/>
      <c r="E4759" s="9"/>
      <c r="F4759" s="22"/>
      <c r="G4759" s="9"/>
    </row>
    <row r="4760" spans="1:7">
      <c r="A4760" s="9"/>
      <c r="B4760" s="9"/>
      <c r="C4760" s="9"/>
      <c r="D4760" s="9"/>
      <c r="E4760" s="9"/>
      <c r="F4760" s="22"/>
      <c r="G4760" s="9"/>
    </row>
    <row r="4761" spans="1:7">
      <c r="A4761" s="9"/>
      <c r="B4761" s="9"/>
      <c r="C4761" s="9"/>
      <c r="D4761" s="9"/>
      <c r="E4761" s="9"/>
      <c r="F4761" s="22"/>
      <c r="G4761" s="9"/>
    </row>
    <row r="4762" spans="1:7">
      <c r="A4762" s="9"/>
      <c r="B4762" s="9"/>
      <c r="C4762" s="9"/>
      <c r="D4762" s="9"/>
      <c r="E4762" s="9"/>
      <c r="F4762" s="22"/>
      <c r="G4762" s="9"/>
    </row>
    <row r="4763" spans="1:7">
      <c r="A4763" s="9"/>
      <c r="B4763" s="9"/>
      <c r="C4763" s="9"/>
      <c r="D4763" s="9"/>
      <c r="E4763" s="9"/>
      <c r="F4763" s="22"/>
      <c r="G4763" s="9"/>
    </row>
    <row r="4764" spans="1:7">
      <c r="A4764" s="9"/>
      <c r="B4764" s="9"/>
      <c r="C4764" s="9"/>
      <c r="D4764" s="9"/>
      <c r="E4764" s="9"/>
      <c r="F4764" s="22"/>
      <c r="G4764" s="9"/>
    </row>
    <row r="4765" spans="1:7">
      <c r="A4765" s="9"/>
      <c r="B4765" s="9"/>
      <c r="C4765" s="9"/>
      <c r="D4765" s="9"/>
      <c r="E4765" s="9"/>
      <c r="F4765" s="22"/>
      <c r="G4765" s="9"/>
    </row>
    <row r="4766" spans="1:7">
      <c r="A4766" s="9"/>
      <c r="B4766" s="9"/>
      <c r="C4766" s="9"/>
      <c r="D4766" s="9"/>
      <c r="E4766" s="9"/>
      <c r="F4766" s="22"/>
      <c r="G4766" s="9"/>
    </row>
    <row r="4767" spans="1:7">
      <c r="A4767" s="9"/>
      <c r="B4767" s="9"/>
      <c r="C4767" s="9"/>
      <c r="D4767" s="9"/>
      <c r="E4767" s="9"/>
      <c r="F4767" s="22"/>
      <c r="G4767" s="9"/>
    </row>
    <row r="4768" spans="1:7">
      <c r="A4768" s="9"/>
      <c r="B4768" s="9"/>
      <c r="C4768" s="9"/>
      <c r="D4768" s="9"/>
      <c r="E4768" s="9"/>
      <c r="F4768" s="22"/>
      <c r="G4768" s="9"/>
    </row>
    <row r="4769" spans="1:7">
      <c r="A4769" s="9"/>
      <c r="B4769" s="9"/>
      <c r="C4769" s="9"/>
      <c r="D4769" s="9"/>
      <c r="E4769" s="9"/>
      <c r="F4769" s="22"/>
      <c r="G4769" s="9"/>
    </row>
    <row r="4770" spans="1:7">
      <c r="A4770" s="9"/>
      <c r="B4770" s="9"/>
      <c r="C4770" s="9"/>
      <c r="D4770" s="9"/>
      <c r="E4770" s="9"/>
      <c r="F4770" s="22"/>
      <c r="G4770" s="9"/>
    </row>
    <row r="4771" spans="1:7">
      <c r="A4771" s="9"/>
      <c r="B4771" s="9"/>
      <c r="C4771" s="9"/>
      <c r="D4771" s="9"/>
      <c r="E4771" s="9"/>
      <c r="F4771" s="22"/>
      <c r="G4771" s="9"/>
    </row>
    <row r="4772" spans="1:7">
      <c r="A4772" s="9"/>
      <c r="B4772" s="9"/>
      <c r="C4772" s="9"/>
      <c r="D4772" s="9"/>
      <c r="E4772" s="9"/>
      <c r="F4772" s="22"/>
      <c r="G4772" s="9"/>
    </row>
    <row r="4773" spans="1:7">
      <c r="A4773" s="9"/>
      <c r="B4773" s="9"/>
      <c r="C4773" s="9"/>
      <c r="D4773" s="9"/>
      <c r="E4773" s="9"/>
      <c r="F4773" s="22"/>
      <c r="G4773" s="9"/>
    </row>
    <row r="4774" spans="1:7">
      <c r="A4774" s="9"/>
      <c r="B4774" s="9"/>
      <c r="C4774" s="9"/>
      <c r="D4774" s="9"/>
      <c r="E4774" s="9"/>
      <c r="F4774" s="22"/>
      <c r="G4774" s="9"/>
    </row>
    <row r="4775" spans="1:7">
      <c r="A4775" s="9"/>
      <c r="B4775" s="9"/>
      <c r="C4775" s="9"/>
      <c r="D4775" s="9"/>
      <c r="E4775" s="9"/>
      <c r="F4775" s="22"/>
      <c r="G4775" s="9"/>
    </row>
    <row r="4776" spans="1:7">
      <c r="A4776" s="9"/>
      <c r="B4776" s="9"/>
      <c r="C4776" s="9"/>
      <c r="D4776" s="9"/>
      <c r="E4776" s="9"/>
      <c r="F4776" s="22"/>
      <c r="G4776" s="9"/>
    </row>
    <row r="4777" spans="1:7">
      <c r="A4777" s="9"/>
      <c r="B4777" s="9"/>
      <c r="C4777" s="9"/>
      <c r="D4777" s="9"/>
      <c r="E4777" s="9"/>
      <c r="F4777" s="22"/>
      <c r="G4777" s="9"/>
    </row>
    <row r="4778" spans="1:7">
      <c r="A4778" s="9"/>
      <c r="B4778" s="9"/>
      <c r="C4778" s="9"/>
      <c r="D4778" s="9"/>
      <c r="E4778" s="9"/>
      <c r="F4778" s="22"/>
      <c r="G4778" s="9"/>
    </row>
    <row r="4779" spans="1:7">
      <c r="A4779" s="9"/>
      <c r="B4779" s="9"/>
      <c r="C4779" s="9"/>
      <c r="D4779" s="9"/>
      <c r="E4779" s="9"/>
      <c r="F4779" s="22"/>
      <c r="G4779" s="9"/>
    </row>
    <row r="4780" spans="1:7">
      <c r="A4780" s="9"/>
      <c r="B4780" s="9"/>
      <c r="C4780" s="9"/>
      <c r="D4780" s="9"/>
      <c r="E4780" s="9"/>
      <c r="F4780" s="22"/>
      <c r="G4780" s="9"/>
    </row>
    <row r="4781" spans="1:7">
      <c r="A4781" s="9"/>
      <c r="B4781" s="9"/>
      <c r="C4781" s="9"/>
      <c r="D4781" s="9"/>
      <c r="E4781" s="9"/>
      <c r="F4781" s="22"/>
      <c r="G4781" s="9"/>
    </row>
    <row r="4782" spans="1:7">
      <c r="A4782" s="9"/>
      <c r="B4782" s="9"/>
      <c r="C4782" s="9"/>
      <c r="D4782" s="9"/>
      <c r="E4782" s="9"/>
      <c r="F4782" s="22"/>
      <c r="G4782" s="9"/>
    </row>
    <row r="4783" spans="1:7">
      <c r="A4783" s="9"/>
      <c r="B4783" s="9"/>
      <c r="C4783" s="9"/>
      <c r="D4783" s="9"/>
      <c r="E4783" s="9"/>
      <c r="F4783" s="22"/>
      <c r="G4783" s="9"/>
    </row>
    <row r="4784" spans="1:7">
      <c r="A4784" s="9"/>
      <c r="B4784" s="9"/>
      <c r="C4784" s="9"/>
      <c r="D4784" s="9"/>
      <c r="E4784" s="9"/>
      <c r="F4784" s="22"/>
      <c r="G4784" s="9"/>
    </row>
    <row r="4785" spans="1:7">
      <c r="A4785" s="9"/>
      <c r="B4785" s="9"/>
      <c r="C4785" s="9"/>
      <c r="D4785" s="9"/>
      <c r="E4785" s="9"/>
      <c r="F4785" s="22"/>
      <c r="G4785" s="9"/>
    </row>
    <row r="4786" spans="1:7">
      <c r="A4786" s="9"/>
      <c r="B4786" s="9"/>
      <c r="C4786" s="9"/>
      <c r="D4786" s="9"/>
      <c r="E4786" s="9"/>
      <c r="F4786" s="22"/>
      <c r="G4786" s="9"/>
    </row>
    <row r="4787" spans="1:7">
      <c r="A4787" s="9"/>
      <c r="B4787" s="9"/>
      <c r="C4787" s="9"/>
      <c r="D4787" s="9"/>
      <c r="E4787" s="9"/>
      <c r="F4787" s="22"/>
      <c r="G4787" s="9"/>
    </row>
    <row r="4788" spans="1:7">
      <c r="A4788" s="9"/>
      <c r="B4788" s="9"/>
      <c r="C4788" s="9"/>
      <c r="D4788" s="9"/>
      <c r="E4788" s="9"/>
      <c r="F4788" s="22"/>
      <c r="G4788" s="9"/>
    </row>
    <row r="4789" spans="1:7">
      <c r="A4789" s="9"/>
      <c r="B4789" s="9"/>
      <c r="C4789" s="9"/>
      <c r="D4789" s="9"/>
      <c r="E4789" s="9"/>
      <c r="F4789" s="22"/>
      <c r="G4789" s="9"/>
    </row>
    <row r="4790" spans="1:7">
      <c r="A4790" s="9"/>
      <c r="B4790" s="9"/>
      <c r="C4790" s="9"/>
      <c r="D4790" s="9"/>
      <c r="E4790" s="9"/>
      <c r="F4790" s="22"/>
      <c r="G4790" s="9"/>
    </row>
    <row r="4791" spans="1:7">
      <c r="A4791" s="9"/>
      <c r="B4791" s="9"/>
      <c r="C4791" s="9"/>
      <c r="D4791" s="9"/>
      <c r="E4791" s="9"/>
      <c r="F4791" s="22"/>
      <c r="G4791" s="9"/>
    </row>
    <row r="4792" spans="1:7">
      <c r="A4792" s="9"/>
      <c r="B4792" s="9"/>
      <c r="C4792" s="9"/>
      <c r="D4792" s="9"/>
      <c r="E4792" s="9"/>
      <c r="F4792" s="22"/>
      <c r="G4792" s="9"/>
    </row>
    <row r="4793" spans="1:7">
      <c r="A4793" s="9"/>
      <c r="B4793" s="9"/>
      <c r="C4793" s="9"/>
      <c r="D4793" s="9"/>
      <c r="E4793" s="9"/>
      <c r="F4793" s="22"/>
      <c r="G4793" s="9"/>
    </row>
    <row r="4794" spans="1:7">
      <c r="A4794" s="9"/>
      <c r="B4794" s="9"/>
      <c r="C4794" s="9"/>
      <c r="D4794" s="9"/>
      <c r="E4794" s="9"/>
      <c r="F4794" s="22"/>
      <c r="G4794" s="9"/>
    </row>
    <row r="4795" spans="1:7">
      <c r="A4795" s="9"/>
      <c r="B4795" s="9"/>
      <c r="C4795" s="9"/>
      <c r="D4795" s="9"/>
      <c r="E4795" s="9"/>
      <c r="F4795" s="22"/>
      <c r="G4795" s="9"/>
    </row>
    <row r="4796" spans="1:7">
      <c r="A4796" s="9"/>
      <c r="B4796" s="9"/>
      <c r="C4796" s="9"/>
      <c r="D4796" s="9"/>
      <c r="E4796" s="9"/>
      <c r="F4796" s="22"/>
      <c r="G4796" s="9"/>
    </row>
    <row r="4797" spans="1:7">
      <c r="A4797" s="9"/>
      <c r="B4797" s="9"/>
      <c r="C4797" s="9"/>
      <c r="D4797" s="9"/>
      <c r="E4797" s="9"/>
      <c r="F4797" s="22"/>
      <c r="G4797" s="9"/>
    </row>
    <row r="4798" spans="1:7">
      <c r="A4798" s="9"/>
      <c r="B4798" s="9"/>
      <c r="C4798" s="9"/>
      <c r="D4798" s="9"/>
      <c r="E4798" s="9"/>
      <c r="F4798" s="22"/>
      <c r="G4798" s="9"/>
    </row>
    <row r="4799" spans="1:7">
      <c r="A4799" s="9"/>
      <c r="B4799" s="9"/>
      <c r="C4799" s="9"/>
      <c r="D4799" s="9"/>
      <c r="E4799" s="9"/>
      <c r="F4799" s="22"/>
      <c r="G4799" s="9"/>
    </row>
    <row r="4800" spans="1:7">
      <c r="A4800" s="9"/>
      <c r="B4800" s="9"/>
      <c r="C4800" s="9"/>
      <c r="D4800" s="9"/>
      <c r="E4800" s="9"/>
      <c r="F4800" s="22"/>
      <c r="G4800" s="9"/>
    </row>
    <row r="4801" spans="1:7">
      <c r="A4801" s="9"/>
      <c r="B4801" s="9"/>
      <c r="C4801" s="9"/>
      <c r="D4801" s="9"/>
      <c r="E4801" s="9"/>
      <c r="F4801" s="22"/>
      <c r="G4801" s="9"/>
    </row>
    <row r="4802" spans="1:7">
      <c r="A4802" s="9"/>
      <c r="B4802" s="9"/>
      <c r="C4802" s="9"/>
      <c r="D4802" s="9"/>
      <c r="E4802" s="9"/>
      <c r="F4802" s="22"/>
      <c r="G4802" s="9"/>
    </row>
    <row r="4803" spans="1:7">
      <c r="A4803" s="9"/>
      <c r="B4803" s="9"/>
      <c r="C4803" s="9"/>
      <c r="D4803" s="9"/>
      <c r="E4803" s="9"/>
      <c r="F4803" s="22"/>
      <c r="G4803" s="9"/>
    </row>
    <row r="4804" spans="1:7">
      <c r="A4804" s="9"/>
      <c r="B4804" s="9"/>
      <c r="C4804" s="9"/>
      <c r="D4804" s="9"/>
      <c r="E4804" s="9"/>
      <c r="F4804" s="22"/>
      <c r="G4804" s="9"/>
    </row>
    <row r="4805" spans="1:7">
      <c r="A4805" s="9"/>
      <c r="B4805" s="9"/>
      <c r="C4805" s="9"/>
      <c r="D4805" s="9"/>
      <c r="E4805" s="9"/>
      <c r="F4805" s="22"/>
      <c r="G4805" s="9"/>
    </row>
    <row r="4806" spans="1:7">
      <c r="A4806" s="9"/>
      <c r="B4806" s="9"/>
      <c r="C4806" s="9"/>
      <c r="D4806" s="9"/>
      <c r="E4806" s="9"/>
      <c r="F4806" s="22"/>
      <c r="G4806" s="9"/>
    </row>
    <row r="4807" spans="1:7">
      <c r="A4807" s="9"/>
      <c r="B4807" s="9"/>
      <c r="C4807" s="9"/>
      <c r="D4807" s="9"/>
      <c r="E4807" s="9"/>
      <c r="F4807" s="22"/>
      <c r="G4807" s="9"/>
    </row>
    <row r="4808" spans="1:7">
      <c r="A4808" s="9"/>
      <c r="B4808" s="9"/>
      <c r="C4808" s="9"/>
      <c r="D4808" s="9"/>
      <c r="E4808" s="9"/>
      <c r="F4808" s="22"/>
      <c r="G4808" s="9"/>
    </row>
    <row r="4809" spans="1:7">
      <c r="A4809" s="9"/>
      <c r="B4809" s="9"/>
      <c r="C4809" s="9"/>
      <c r="D4809" s="9"/>
      <c r="E4809" s="9"/>
      <c r="F4809" s="22"/>
      <c r="G4809" s="9"/>
    </row>
    <row r="4810" spans="1:7">
      <c r="A4810" s="9"/>
      <c r="B4810" s="9"/>
      <c r="C4810" s="9"/>
      <c r="D4810" s="9"/>
      <c r="E4810" s="9"/>
      <c r="F4810" s="22"/>
      <c r="G4810" s="9"/>
    </row>
    <row r="4811" spans="1:7">
      <c r="A4811" s="9"/>
      <c r="B4811" s="9"/>
      <c r="C4811" s="9"/>
      <c r="D4811" s="9"/>
      <c r="E4811" s="9"/>
      <c r="F4811" s="22"/>
      <c r="G4811" s="9"/>
    </row>
    <row r="4812" spans="1:7">
      <c r="A4812" s="9"/>
      <c r="B4812" s="9"/>
      <c r="C4812" s="9"/>
      <c r="D4812" s="9"/>
      <c r="E4812" s="9"/>
      <c r="F4812" s="22"/>
      <c r="G4812" s="9"/>
    </row>
    <row r="4813" spans="1:7">
      <c r="A4813" s="9"/>
      <c r="B4813" s="9"/>
      <c r="C4813" s="9"/>
      <c r="D4813" s="9"/>
      <c r="E4813" s="9"/>
      <c r="F4813" s="22"/>
      <c r="G4813" s="9"/>
    </row>
    <row r="4814" spans="1:7">
      <c r="A4814" s="9"/>
      <c r="B4814" s="9"/>
      <c r="C4814" s="9"/>
      <c r="D4814" s="9"/>
      <c r="E4814" s="9"/>
      <c r="F4814" s="22"/>
      <c r="G4814" s="9"/>
    </row>
    <row r="4815" spans="1:7">
      <c r="A4815" s="9"/>
      <c r="B4815" s="9"/>
      <c r="C4815" s="9"/>
      <c r="D4815" s="9"/>
      <c r="E4815" s="9"/>
      <c r="F4815" s="22"/>
      <c r="G4815" s="9"/>
    </row>
    <row r="4816" spans="1:7">
      <c r="A4816" s="9"/>
      <c r="B4816" s="9"/>
      <c r="C4816" s="9"/>
      <c r="D4816" s="9"/>
      <c r="E4816" s="9"/>
      <c r="F4816" s="22"/>
      <c r="G4816" s="9"/>
    </row>
    <row r="4817" spans="1:7">
      <c r="A4817" s="9"/>
      <c r="B4817" s="9"/>
      <c r="C4817" s="9"/>
      <c r="D4817" s="9"/>
      <c r="E4817" s="9"/>
      <c r="F4817" s="22"/>
      <c r="G4817" s="9"/>
    </row>
    <row r="4818" spans="1:7">
      <c r="A4818" s="9"/>
      <c r="B4818" s="9"/>
      <c r="C4818" s="9"/>
      <c r="D4818" s="9"/>
      <c r="E4818" s="9"/>
      <c r="F4818" s="22"/>
      <c r="G4818" s="9"/>
    </row>
    <row r="4819" spans="1:7">
      <c r="A4819" s="9"/>
      <c r="B4819" s="9"/>
      <c r="C4819" s="9"/>
      <c r="D4819" s="9"/>
      <c r="E4819" s="9"/>
      <c r="F4819" s="22"/>
      <c r="G4819" s="9"/>
    </row>
    <row r="4820" spans="1:7">
      <c r="A4820" s="9"/>
      <c r="B4820" s="9"/>
      <c r="C4820" s="9"/>
      <c r="D4820" s="9"/>
      <c r="E4820" s="9"/>
      <c r="F4820" s="22"/>
      <c r="G4820" s="9"/>
    </row>
    <row r="4821" spans="1:7">
      <c r="A4821" s="9"/>
      <c r="B4821" s="9"/>
      <c r="C4821" s="9"/>
      <c r="D4821" s="9"/>
      <c r="E4821" s="9"/>
      <c r="F4821" s="22"/>
      <c r="G4821" s="9"/>
    </row>
    <row r="4822" spans="1:7">
      <c r="A4822" s="9"/>
      <c r="B4822" s="9"/>
      <c r="C4822" s="9"/>
      <c r="D4822" s="9"/>
      <c r="E4822" s="9"/>
      <c r="F4822" s="22"/>
      <c r="G4822" s="9"/>
    </row>
    <row r="4823" spans="1:7">
      <c r="A4823" s="9"/>
      <c r="B4823" s="9"/>
      <c r="C4823" s="9"/>
      <c r="D4823" s="9"/>
      <c r="E4823" s="9"/>
      <c r="F4823" s="22"/>
      <c r="G4823" s="9"/>
    </row>
    <row r="4824" spans="1:7">
      <c r="A4824" s="9"/>
      <c r="B4824" s="9"/>
      <c r="C4824" s="9"/>
      <c r="D4824" s="9"/>
      <c r="E4824" s="9"/>
      <c r="F4824" s="22"/>
      <c r="G4824" s="9"/>
    </row>
    <row r="4825" spans="1:7">
      <c r="A4825" s="9"/>
      <c r="B4825" s="9"/>
      <c r="C4825" s="9"/>
      <c r="D4825" s="9"/>
      <c r="E4825" s="9"/>
      <c r="F4825" s="22"/>
      <c r="G4825" s="9"/>
    </row>
    <row r="4826" spans="1:7">
      <c r="A4826" s="9"/>
      <c r="B4826" s="9"/>
      <c r="C4826" s="9"/>
      <c r="D4826" s="9"/>
      <c r="E4826" s="9"/>
      <c r="F4826" s="22"/>
      <c r="G4826" s="9"/>
    </row>
    <row r="4827" spans="1:7">
      <c r="A4827" s="9"/>
      <c r="B4827" s="9"/>
      <c r="C4827" s="9"/>
      <c r="D4827" s="9"/>
      <c r="E4827" s="9"/>
      <c r="F4827" s="22"/>
      <c r="G4827" s="9"/>
    </row>
    <row r="4828" spans="1:7">
      <c r="A4828" s="9"/>
      <c r="B4828" s="9"/>
      <c r="C4828" s="9"/>
      <c r="D4828" s="9"/>
      <c r="E4828" s="9"/>
      <c r="F4828" s="22"/>
      <c r="G4828" s="9"/>
    </row>
    <row r="4829" spans="1:7">
      <c r="A4829" s="9"/>
      <c r="B4829" s="9"/>
      <c r="C4829" s="9"/>
      <c r="D4829" s="9"/>
      <c r="E4829" s="9"/>
      <c r="F4829" s="22"/>
      <c r="G4829" s="9"/>
    </row>
    <row r="4830" spans="1:7">
      <c r="A4830" s="9"/>
      <c r="B4830" s="9"/>
      <c r="C4830" s="9"/>
      <c r="D4830" s="9"/>
      <c r="E4830" s="9"/>
      <c r="F4830" s="22"/>
      <c r="G4830" s="9"/>
    </row>
    <row r="4831" spans="1:7">
      <c r="A4831" s="9"/>
      <c r="B4831" s="9"/>
      <c r="C4831" s="9"/>
      <c r="D4831" s="9"/>
      <c r="E4831" s="9"/>
      <c r="F4831" s="22"/>
      <c r="G4831" s="9"/>
    </row>
    <row r="4832" spans="1:7">
      <c r="A4832" s="9"/>
      <c r="B4832" s="9"/>
      <c r="C4832" s="9"/>
      <c r="D4832" s="9"/>
      <c r="E4832" s="9"/>
      <c r="F4832" s="22"/>
      <c r="G4832" s="9"/>
    </row>
    <row r="4833" spans="1:7">
      <c r="A4833" s="9"/>
      <c r="B4833" s="9"/>
      <c r="C4833" s="9"/>
      <c r="D4833" s="9"/>
      <c r="E4833" s="9"/>
      <c r="F4833" s="22"/>
      <c r="G4833" s="9"/>
    </row>
    <row r="4834" spans="1:7">
      <c r="A4834" s="9"/>
      <c r="B4834" s="9"/>
      <c r="C4834" s="9"/>
      <c r="D4834" s="9"/>
      <c r="E4834" s="9"/>
      <c r="F4834" s="22"/>
      <c r="G4834" s="9"/>
    </row>
    <row r="4835" spans="1:7">
      <c r="A4835" s="9"/>
      <c r="B4835" s="9"/>
      <c r="C4835" s="9"/>
      <c r="D4835" s="9"/>
      <c r="E4835" s="9"/>
      <c r="F4835" s="22"/>
      <c r="G4835" s="9"/>
    </row>
    <row r="4836" spans="1:7">
      <c r="A4836" s="9"/>
      <c r="B4836" s="9"/>
      <c r="C4836" s="9"/>
      <c r="D4836" s="9"/>
      <c r="E4836" s="9"/>
      <c r="F4836" s="22"/>
      <c r="G4836" s="9"/>
    </row>
    <row r="4837" spans="1:7">
      <c r="A4837" s="9"/>
      <c r="B4837" s="9"/>
      <c r="C4837" s="9"/>
      <c r="D4837" s="9"/>
      <c r="E4837" s="9"/>
      <c r="F4837" s="22"/>
      <c r="G4837" s="9"/>
    </row>
    <row r="4838" spans="1:7">
      <c r="A4838" s="9"/>
      <c r="B4838" s="9"/>
      <c r="C4838" s="9"/>
      <c r="D4838" s="9"/>
      <c r="E4838" s="9"/>
      <c r="F4838" s="22"/>
      <c r="G4838" s="9"/>
    </row>
    <row r="4839" spans="1:7">
      <c r="A4839" s="9"/>
      <c r="B4839" s="9"/>
      <c r="C4839" s="9"/>
      <c r="D4839" s="9"/>
      <c r="E4839" s="9"/>
      <c r="F4839" s="22"/>
      <c r="G4839" s="9"/>
    </row>
    <row r="4840" spans="1:7">
      <c r="A4840" s="9"/>
      <c r="B4840" s="9"/>
      <c r="C4840" s="9"/>
      <c r="D4840" s="9"/>
      <c r="E4840" s="9"/>
      <c r="F4840" s="22"/>
      <c r="G4840" s="9"/>
    </row>
    <row r="4841" spans="1:7">
      <c r="A4841" s="9"/>
      <c r="B4841" s="9"/>
      <c r="C4841" s="9"/>
      <c r="D4841" s="9"/>
      <c r="E4841" s="9"/>
      <c r="F4841" s="22"/>
      <c r="G4841" s="9"/>
    </row>
    <row r="4842" spans="1:7">
      <c r="A4842" s="9"/>
      <c r="B4842" s="9"/>
      <c r="C4842" s="9"/>
      <c r="D4842" s="9"/>
      <c r="E4842" s="9"/>
      <c r="F4842" s="22"/>
      <c r="G4842" s="9"/>
    </row>
    <row r="4843" spans="1:7">
      <c r="A4843" s="9"/>
      <c r="B4843" s="9"/>
      <c r="C4843" s="9"/>
      <c r="D4843" s="9"/>
      <c r="E4843" s="9"/>
      <c r="F4843" s="22"/>
      <c r="G4843" s="9"/>
    </row>
    <row r="4844" spans="1:7">
      <c r="A4844" s="9"/>
      <c r="B4844" s="9"/>
      <c r="C4844" s="9"/>
      <c r="D4844" s="9"/>
      <c r="E4844" s="9"/>
      <c r="F4844" s="22"/>
      <c r="G4844" s="9"/>
    </row>
    <row r="4845" spans="1:7">
      <c r="A4845" s="9"/>
      <c r="B4845" s="9"/>
      <c r="C4845" s="9"/>
      <c r="D4845" s="9"/>
      <c r="E4845" s="9"/>
      <c r="F4845" s="22"/>
      <c r="G4845" s="9"/>
    </row>
    <row r="4846" spans="1:7">
      <c r="A4846" s="9"/>
      <c r="B4846" s="9"/>
      <c r="C4846" s="9"/>
      <c r="D4846" s="9"/>
      <c r="E4846" s="9"/>
      <c r="F4846" s="22"/>
      <c r="G4846" s="9"/>
    </row>
    <row r="4847" spans="1:7">
      <c r="A4847" s="9"/>
      <c r="B4847" s="9"/>
      <c r="C4847" s="9"/>
      <c r="D4847" s="9"/>
      <c r="E4847" s="9"/>
      <c r="F4847" s="22"/>
      <c r="G4847" s="9"/>
    </row>
    <row r="4848" spans="1:7">
      <c r="A4848" s="9"/>
      <c r="B4848" s="9"/>
      <c r="C4848" s="9"/>
      <c r="D4848" s="9"/>
      <c r="E4848" s="9"/>
      <c r="F4848" s="22"/>
      <c r="G4848" s="9"/>
    </row>
    <row r="4849" spans="1:7">
      <c r="A4849" s="9"/>
      <c r="B4849" s="9"/>
      <c r="C4849" s="9"/>
      <c r="D4849" s="9"/>
      <c r="E4849" s="9"/>
      <c r="F4849" s="22"/>
      <c r="G4849" s="9"/>
    </row>
    <row r="4850" spans="1:7">
      <c r="A4850" s="9"/>
      <c r="B4850" s="9"/>
      <c r="C4850" s="9"/>
      <c r="D4850" s="9"/>
      <c r="E4850" s="9"/>
      <c r="F4850" s="22"/>
      <c r="G4850" s="9"/>
    </row>
    <row r="4851" spans="1:7">
      <c r="A4851" s="9"/>
      <c r="B4851" s="9"/>
      <c r="C4851" s="9"/>
      <c r="D4851" s="9"/>
      <c r="E4851" s="9"/>
      <c r="F4851" s="22"/>
      <c r="G4851" s="9"/>
    </row>
    <row r="4852" spans="1:7">
      <c r="A4852" s="9"/>
      <c r="B4852" s="9"/>
      <c r="C4852" s="9"/>
      <c r="D4852" s="9"/>
      <c r="E4852" s="9"/>
      <c r="F4852" s="22"/>
      <c r="G4852" s="9"/>
    </row>
    <row r="4853" spans="1:7">
      <c r="A4853" s="9"/>
      <c r="B4853" s="9"/>
      <c r="C4853" s="9"/>
      <c r="D4853" s="9"/>
      <c r="E4853" s="9"/>
      <c r="F4853" s="22"/>
      <c r="G4853" s="9"/>
    </row>
    <row r="4854" spans="1:7">
      <c r="A4854" s="9"/>
      <c r="B4854" s="9"/>
      <c r="C4854" s="9"/>
      <c r="D4854" s="9"/>
      <c r="E4854" s="9"/>
      <c r="F4854" s="22"/>
      <c r="G4854" s="9"/>
    </row>
    <row r="4855" spans="1:7">
      <c r="A4855" s="9"/>
      <c r="B4855" s="9"/>
      <c r="C4855" s="9"/>
      <c r="D4855" s="9"/>
      <c r="E4855" s="9"/>
      <c r="F4855" s="22"/>
      <c r="G4855" s="9"/>
    </row>
    <row r="4856" spans="1:7">
      <c r="A4856" s="9"/>
      <c r="B4856" s="9"/>
      <c r="C4856" s="9"/>
      <c r="D4856" s="9"/>
      <c r="E4856" s="9"/>
      <c r="F4856" s="22"/>
      <c r="G4856" s="9"/>
    </row>
    <row r="4857" spans="1:7">
      <c r="A4857" s="9"/>
      <c r="B4857" s="9"/>
      <c r="C4857" s="9"/>
      <c r="D4857" s="9"/>
      <c r="E4857" s="9"/>
      <c r="F4857" s="22"/>
      <c r="G4857" s="9"/>
    </row>
    <row r="4858" spans="1:7">
      <c r="A4858" s="9"/>
      <c r="B4858" s="9"/>
      <c r="C4858" s="9"/>
      <c r="D4858" s="9"/>
      <c r="E4858" s="9"/>
      <c r="F4858" s="22"/>
      <c r="G4858" s="9"/>
    </row>
    <row r="4859" spans="1:7">
      <c r="A4859" s="9"/>
      <c r="B4859" s="9"/>
      <c r="C4859" s="9"/>
      <c r="D4859" s="9"/>
      <c r="E4859" s="9"/>
      <c r="F4859" s="22"/>
      <c r="G4859" s="9"/>
    </row>
    <row r="4860" spans="1:7">
      <c r="A4860" s="9"/>
      <c r="B4860" s="9"/>
      <c r="C4860" s="9"/>
      <c r="D4860" s="9"/>
      <c r="E4860" s="9"/>
      <c r="F4860" s="22"/>
      <c r="G4860" s="9"/>
    </row>
    <row r="4861" spans="1:7">
      <c r="A4861" s="9"/>
      <c r="B4861" s="9"/>
      <c r="C4861" s="9"/>
      <c r="D4861" s="9"/>
      <c r="E4861" s="9"/>
      <c r="F4861" s="22"/>
      <c r="G4861" s="9"/>
    </row>
    <row r="4862" spans="1:7">
      <c r="A4862" s="9"/>
      <c r="B4862" s="9"/>
      <c r="C4862" s="9"/>
      <c r="D4862" s="9"/>
      <c r="E4862" s="9"/>
      <c r="F4862" s="22"/>
      <c r="G4862" s="9"/>
    </row>
    <row r="4863" spans="1:7">
      <c r="A4863" s="9"/>
      <c r="B4863" s="9"/>
      <c r="C4863" s="9"/>
      <c r="D4863" s="9"/>
      <c r="E4863" s="9"/>
      <c r="F4863" s="22"/>
      <c r="G4863" s="9"/>
    </row>
    <row r="4864" spans="1:7">
      <c r="A4864" s="9"/>
      <c r="B4864" s="9"/>
      <c r="C4864" s="9"/>
      <c r="D4864" s="9"/>
      <c r="E4864" s="9"/>
      <c r="F4864" s="22"/>
      <c r="G4864" s="9"/>
    </row>
    <row r="4865" spans="1:7">
      <c r="A4865" s="9"/>
      <c r="B4865" s="9"/>
      <c r="C4865" s="9"/>
      <c r="D4865" s="9"/>
      <c r="E4865" s="9"/>
      <c r="F4865" s="22"/>
      <c r="G4865" s="9"/>
    </row>
    <row r="4866" spans="1:7">
      <c r="A4866" s="9"/>
      <c r="B4866" s="9"/>
      <c r="C4866" s="9"/>
      <c r="D4866" s="9"/>
      <c r="E4866" s="9"/>
      <c r="F4866" s="22"/>
      <c r="G4866" s="9"/>
    </row>
    <row r="4867" spans="1:7">
      <c r="A4867" s="9"/>
      <c r="B4867" s="9"/>
      <c r="C4867" s="9"/>
      <c r="D4867" s="9"/>
      <c r="E4867" s="9"/>
      <c r="F4867" s="22"/>
      <c r="G4867" s="9"/>
    </row>
    <row r="4868" spans="1:7">
      <c r="A4868" s="9"/>
      <c r="B4868" s="9"/>
      <c r="C4868" s="9"/>
      <c r="D4868" s="9"/>
      <c r="E4868" s="9"/>
      <c r="F4868" s="22"/>
      <c r="G4868" s="9"/>
    </row>
    <row r="4869" spans="1:7">
      <c r="A4869" s="9"/>
      <c r="B4869" s="9"/>
      <c r="C4869" s="9"/>
      <c r="D4869" s="9"/>
      <c r="E4869" s="9"/>
      <c r="F4869" s="22"/>
      <c r="G4869" s="9"/>
    </row>
    <row r="4870" spans="1:7">
      <c r="A4870" s="9"/>
      <c r="B4870" s="9"/>
      <c r="C4870" s="9"/>
      <c r="D4870" s="9"/>
      <c r="E4870" s="9"/>
      <c r="F4870" s="22"/>
      <c r="G4870" s="9"/>
    </row>
    <row r="4871" spans="1:7">
      <c r="A4871" s="9"/>
      <c r="B4871" s="9"/>
      <c r="C4871" s="9"/>
      <c r="D4871" s="9"/>
      <c r="E4871" s="9"/>
      <c r="F4871" s="22"/>
      <c r="G4871" s="9"/>
    </row>
    <row r="4872" spans="1:7">
      <c r="A4872" s="9"/>
      <c r="B4872" s="9"/>
      <c r="C4872" s="9"/>
      <c r="D4872" s="9"/>
      <c r="E4872" s="9"/>
      <c r="F4872" s="22"/>
      <c r="G4872" s="9"/>
    </row>
    <row r="4873" spans="1:7">
      <c r="A4873" s="9"/>
      <c r="B4873" s="9"/>
      <c r="C4873" s="9"/>
      <c r="D4873" s="9"/>
      <c r="E4873" s="9"/>
      <c r="F4873" s="22"/>
      <c r="G4873" s="9"/>
    </row>
    <row r="4874" spans="1:7">
      <c r="A4874" s="9"/>
      <c r="B4874" s="9"/>
      <c r="C4874" s="9"/>
      <c r="D4874" s="9"/>
      <c r="E4874" s="9"/>
      <c r="F4874" s="22"/>
      <c r="G4874" s="9"/>
    </row>
    <row r="4875" spans="1:7">
      <c r="A4875" s="9"/>
      <c r="B4875" s="9"/>
      <c r="C4875" s="9"/>
      <c r="D4875" s="9"/>
      <c r="E4875" s="9"/>
      <c r="F4875" s="22"/>
      <c r="G4875" s="9"/>
    </row>
    <row r="4876" spans="1:7">
      <c r="A4876" s="9"/>
      <c r="B4876" s="9"/>
      <c r="C4876" s="9"/>
      <c r="D4876" s="9"/>
      <c r="E4876" s="9"/>
      <c r="F4876" s="22"/>
      <c r="G4876" s="9"/>
    </row>
    <row r="4877" spans="1:7">
      <c r="A4877" s="9"/>
      <c r="B4877" s="9"/>
      <c r="C4877" s="9"/>
      <c r="D4877" s="9"/>
      <c r="E4877" s="9"/>
      <c r="F4877" s="22"/>
      <c r="G4877" s="9"/>
    </row>
    <row r="4878" spans="1:7">
      <c r="A4878" s="9"/>
      <c r="B4878" s="9"/>
      <c r="C4878" s="9"/>
      <c r="D4878" s="9"/>
      <c r="E4878" s="9"/>
      <c r="F4878" s="22"/>
      <c r="G4878" s="9"/>
    </row>
    <row r="4879" spans="1:7">
      <c r="A4879" s="9"/>
      <c r="B4879" s="9"/>
      <c r="C4879" s="9"/>
      <c r="D4879" s="9"/>
      <c r="E4879" s="9"/>
      <c r="F4879" s="22"/>
      <c r="G4879" s="9"/>
    </row>
    <row r="4880" spans="1:7">
      <c r="A4880" s="9"/>
      <c r="B4880" s="9"/>
      <c r="C4880" s="9"/>
      <c r="D4880" s="9"/>
      <c r="E4880" s="9"/>
      <c r="F4880" s="22"/>
      <c r="G4880" s="9"/>
    </row>
    <row r="4881" spans="1:7">
      <c r="A4881" s="9"/>
      <c r="B4881" s="9"/>
      <c r="C4881" s="9"/>
      <c r="D4881" s="9"/>
      <c r="E4881" s="9"/>
      <c r="F4881" s="22"/>
      <c r="G4881" s="9"/>
    </row>
    <row r="4882" spans="1:7">
      <c r="A4882" s="9"/>
      <c r="B4882" s="9"/>
      <c r="C4882" s="9"/>
      <c r="D4882" s="9"/>
      <c r="E4882" s="9"/>
      <c r="F4882" s="22"/>
      <c r="G4882" s="9"/>
    </row>
    <row r="4883" spans="1:7">
      <c r="A4883" s="9"/>
      <c r="B4883" s="9"/>
      <c r="C4883" s="9"/>
      <c r="D4883" s="9"/>
      <c r="E4883" s="9"/>
      <c r="F4883" s="22"/>
      <c r="G4883" s="9"/>
    </row>
    <row r="4884" spans="1:7">
      <c r="A4884" s="9"/>
      <c r="B4884" s="9"/>
      <c r="C4884" s="9"/>
      <c r="D4884" s="9"/>
      <c r="E4884" s="9"/>
      <c r="F4884" s="22"/>
      <c r="G4884" s="9"/>
    </row>
    <row r="4885" spans="1:7">
      <c r="A4885" s="9"/>
      <c r="B4885" s="9"/>
      <c r="C4885" s="9"/>
      <c r="D4885" s="9"/>
      <c r="E4885" s="9"/>
      <c r="F4885" s="22"/>
      <c r="G4885" s="9"/>
    </row>
    <row r="4886" spans="1:7">
      <c r="A4886" s="9"/>
      <c r="B4886" s="9"/>
      <c r="C4886" s="9"/>
      <c r="D4886" s="9"/>
      <c r="E4886" s="9"/>
      <c r="F4886" s="22"/>
      <c r="G4886" s="9"/>
    </row>
    <row r="4887" spans="1:7">
      <c r="A4887" s="9"/>
      <c r="B4887" s="9"/>
      <c r="C4887" s="9"/>
      <c r="D4887" s="9"/>
      <c r="E4887" s="9"/>
      <c r="F4887" s="22"/>
      <c r="G4887" s="9"/>
    </row>
    <row r="4888" spans="1:7">
      <c r="A4888" s="9"/>
      <c r="B4888" s="9"/>
      <c r="C4888" s="9"/>
      <c r="D4888" s="9"/>
      <c r="E4888" s="9"/>
      <c r="F4888" s="22"/>
      <c r="G4888" s="9"/>
    </row>
    <row r="4889" spans="1:7">
      <c r="A4889" s="9"/>
      <c r="B4889" s="9"/>
      <c r="C4889" s="9"/>
      <c r="D4889" s="9"/>
      <c r="E4889" s="9"/>
      <c r="F4889" s="22"/>
      <c r="G4889" s="9"/>
    </row>
    <row r="4890" spans="1:7">
      <c r="A4890" s="9"/>
      <c r="B4890" s="9"/>
      <c r="C4890" s="9"/>
      <c r="D4890" s="9"/>
      <c r="E4890" s="9"/>
      <c r="F4890" s="22"/>
      <c r="G4890" s="9"/>
    </row>
    <row r="4891" spans="1:7">
      <c r="A4891" s="9"/>
      <c r="B4891" s="9"/>
      <c r="C4891" s="9"/>
      <c r="D4891" s="9"/>
      <c r="E4891" s="9"/>
      <c r="F4891" s="22"/>
      <c r="G4891" s="9"/>
    </row>
    <row r="4892" spans="1:7">
      <c r="A4892" s="9"/>
      <c r="B4892" s="9"/>
      <c r="C4892" s="9"/>
      <c r="D4892" s="9"/>
      <c r="E4892" s="9"/>
      <c r="F4892" s="22"/>
      <c r="G4892" s="9"/>
    </row>
    <row r="4893" spans="1:7">
      <c r="A4893" s="9"/>
      <c r="B4893" s="9"/>
      <c r="C4893" s="9"/>
      <c r="D4893" s="9"/>
      <c r="E4893" s="9"/>
      <c r="F4893" s="22"/>
      <c r="G4893" s="9"/>
    </row>
    <row r="4894" spans="1:7">
      <c r="A4894" s="9"/>
      <c r="B4894" s="9"/>
      <c r="C4894" s="9"/>
      <c r="D4894" s="9"/>
      <c r="E4894" s="9"/>
      <c r="F4894" s="22"/>
      <c r="G4894" s="9"/>
    </row>
    <row r="4895" spans="1:7">
      <c r="A4895" s="9"/>
      <c r="B4895" s="9"/>
      <c r="C4895" s="9"/>
      <c r="D4895" s="9"/>
      <c r="E4895" s="9"/>
      <c r="F4895" s="22"/>
      <c r="G4895" s="9"/>
    </row>
    <row r="4896" spans="1:7">
      <c r="A4896" s="9"/>
      <c r="B4896" s="9"/>
      <c r="C4896" s="9"/>
      <c r="D4896" s="9"/>
      <c r="E4896" s="9"/>
      <c r="F4896" s="22"/>
      <c r="G4896" s="9"/>
    </row>
    <row r="4897" spans="1:7">
      <c r="A4897" s="9"/>
      <c r="B4897" s="9"/>
      <c r="C4897" s="9"/>
      <c r="D4897" s="9"/>
      <c r="E4897" s="9"/>
      <c r="F4897" s="22"/>
      <c r="G4897" s="9"/>
    </row>
    <row r="4898" spans="1:7">
      <c r="A4898" s="9"/>
      <c r="B4898" s="9"/>
      <c r="C4898" s="9"/>
      <c r="D4898" s="9"/>
      <c r="E4898" s="9"/>
      <c r="F4898" s="22"/>
      <c r="G4898" s="9"/>
    </row>
    <row r="4899" spans="1:7">
      <c r="A4899" s="9"/>
      <c r="B4899" s="9"/>
      <c r="C4899" s="9"/>
      <c r="D4899" s="9"/>
      <c r="E4899" s="9"/>
      <c r="F4899" s="22"/>
      <c r="G4899" s="9"/>
    </row>
    <row r="4900" spans="1:7">
      <c r="A4900" s="9"/>
      <c r="B4900" s="9"/>
      <c r="C4900" s="9"/>
      <c r="D4900" s="9"/>
      <c r="E4900" s="9"/>
      <c r="F4900" s="22"/>
      <c r="G4900" s="9"/>
    </row>
    <row r="4901" spans="1:7">
      <c r="A4901" s="9"/>
      <c r="B4901" s="9"/>
      <c r="C4901" s="9"/>
      <c r="D4901" s="9"/>
      <c r="E4901" s="9"/>
      <c r="F4901" s="22"/>
      <c r="G4901" s="9"/>
    </row>
    <row r="4902" spans="1:7">
      <c r="A4902" s="9"/>
      <c r="B4902" s="9"/>
      <c r="C4902" s="9"/>
      <c r="D4902" s="9"/>
      <c r="E4902" s="9"/>
      <c r="F4902" s="22"/>
      <c r="G4902" s="9"/>
    </row>
    <row r="4903" spans="1:7">
      <c r="A4903" s="9"/>
      <c r="B4903" s="9"/>
      <c r="C4903" s="9"/>
      <c r="D4903" s="9"/>
      <c r="E4903" s="9"/>
      <c r="F4903" s="22"/>
      <c r="G4903" s="9"/>
    </row>
    <row r="4904" spans="1:7">
      <c r="A4904" s="9"/>
      <c r="B4904" s="9"/>
      <c r="C4904" s="9"/>
      <c r="D4904" s="9"/>
      <c r="E4904" s="9"/>
      <c r="F4904" s="22"/>
      <c r="G4904" s="9"/>
    </row>
    <row r="4905" spans="1:7">
      <c r="A4905" s="9"/>
      <c r="B4905" s="9"/>
      <c r="C4905" s="9"/>
      <c r="D4905" s="9"/>
      <c r="E4905" s="9"/>
      <c r="F4905" s="22"/>
      <c r="G4905" s="9"/>
    </row>
    <row r="4906" spans="1:7">
      <c r="A4906" s="9"/>
      <c r="B4906" s="9"/>
      <c r="C4906" s="9"/>
      <c r="D4906" s="9"/>
      <c r="E4906" s="9"/>
      <c r="F4906" s="22"/>
      <c r="G4906" s="9"/>
    </row>
    <row r="4907" spans="1:7">
      <c r="A4907" s="9"/>
      <c r="B4907" s="9"/>
      <c r="C4907" s="9"/>
      <c r="D4907" s="9"/>
      <c r="E4907" s="9"/>
      <c r="F4907" s="22"/>
      <c r="G4907" s="9"/>
    </row>
    <row r="4908" spans="1:7">
      <c r="A4908" s="9"/>
      <c r="B4908" s="9"/>
      <c r="C4908" s="9"/>
      <c r="D4908" s="9"/>
      <c r="E4908" s="9"/>
      <c r="F4908" s="22"/>
      <c r="G4908" s="9"/>
    </row>
    <row r="4909" spans="1:7">
      <c r="A4909" s="9"/>
      <c r="B4909" s="9"/>
      <c r="C4909" s="9"/>
      <c r="D4909" s="9"/>
      <c r="E4909" s="9"/>
      <c r="F4909" s="22"/>
      <c r="G4909" s="9"/>
    </row>
    <row r="4910" spans="1:7">
      <c r="A4910" s="9"/>
      <c r="B4910" s="9"/>
      <c r="C4910" s="9"/>
      <c r="D4910" s="9"/>
      <c r="E4910" s="9"/>
      <c r="F4910" s="22"/>
      <c r="G4910" s="9"/>
    </row>
    <row r="4911" spans="1:7">
      <c r="A4911" s="9"/>
      <c r="B4911" s="9"/>
      <c r="C4911" s="9"/>
      <c r="D4911" s="9"/>
      <c r="E4911" s="9"/>
      <c r="F4911" s="22"/>
      <c r="G4911" s="9"/>
    </row>
    <row r="4912" spans="1:7">
      <c r="A4912" s="9"/>
      <c r="B4912" s="9"/>
      <c r="C4912" s="9"/>
      <c r="D4912" s="9"/>
      <c r="E4912" s="9"/>
      <c r="F4912" s="22"/>
      <c r="G4912" s="9"/>
    </row>
    <row r="4913" spans="1:7">
      <c r="A4913" s="9"/>
      <c r="B4913" s="9"/>
      <c r="C4913" s="9"/>
      <c r="D4913" s="9"/>
      <c r="E4913" s="9"/>
      <c r="F4913" s="22"/>
      <c r="G4913" s="9"/>
    </row>
    <row r="4914" spans="1:7">
      <c r="A4914" s="9"/>
      <c r="B4914" s="9"/>
      <c r="C4914" s="9"/>
      <c r="D4914" s="9"/>
      <c r="E4914" s="9"/>
      <c r="F4914" s="22"/>
      <c r="G4914" s="9"/>
    </row>
    <row r="4915" spans="1:7">
      <c r="A4915" s="9"/>
      <c r="B4915" s="9"/>
      <c r="C4915" s="9"/>
      <c r="D4915" s="9"/>
      <c r="E4915" s="9"/>
      <c r="F4915" s="22"/>
      <c r="G4915" s="9"/>
    </row>
    <row r="4916" spans="1:7">
      <c r="A4916" s="9"/>
      <c r="B4916" s="9"/>
      <c r="C4916" s="9"/>
      <c r="D4916" s="9"/>
      <c r="E4916" s="9"/>
      <c r="F4916" s="22"/>
      <c r="G4916" s="9"/>
    </row>
    <row r="4917" spans="1:7">
      <c r="A4917" s="9"/>
      <c r="B4917" s="9"/>
      <c r="C4917" s="9"/>
      <c r="D4917" s="9"/>
      <c r="E4917" s="9"/>
      <c r="F4917" s="22"/>
      <c r="G4917" s="9"/>
    </row>
    <row r="4918" spans="1:7">
      <c r="A4918" s="9"/>
      <c r="B4918" s="9"/>
      <c r="C4918" s="9"/>
      <c r="D4918" s="9"/>
      <c r="E4918" s="9"/>
      <c r="F4918" s="22"/>
      <c r="G4918" s="9"/>
    </row>
    <row r="4919" spans="1:7">
      <c r="A4919" s="9"/>
      <c r="B4919" s="9"/>
      <c r="C4919" s="9"/>
      <c r="D4919" s="9"/>
      <c r="E4919" s="9"/>
      <c r="F4919" s="22"/>
      <c r="G4919" s="9"/>
    </row>
    <row r="4920" spans="1:7">
      <c r="A4920" s="9"/>
      <c r="B4920" s="9"/>
      <c r="C4920" s="9"/>
      <c r="D4920" s="9"/>
      <c r="E4920" s="9"/>
      <c r="F4920" s="22"/>
      <c r="G4920" s="9"/>
    </row>
    <row r="4921" spans="1:7">
      <c r="A4921" s="9"/>
      <c r="B4921" s="9"/>
      <c r="C4921" s="9"/>
      <c r="D4921" s="9"/>
      <c r="E4921" s="9"/>
      <c r="F4921" s="22"/>
      <c r="G4921" s="9"/>
    </row>
    <row r="4922" spans="1:7">
      <c r="A4922" s="9"/>
      <c r="B4922" s="9"/>
      <c r="C4922" s="9"/>
      <c r="D4922" s="9"/>
      <c r="E4922" s="9"/>
      <c r="F4922" s="22"/>
      <c r="G4922" s="9"/>
    </row>
    <row r="4923" spans="1:7">
      <c r="A4923" s="9"/>
      <c r="B4923" s="9"/>
      <c r="C4923" s="9"/>
      <c r="D4923" s="9"/>
      <c r="E4923" s="9"/>
      <c r="F4923" s="22"/>
      <c r="G4923" s="9"/>
    </row>
    <row r="4924" spans="1:7">
      <c r="A4924" s="9"/>
      <c r="B4924" s="9"/>
      <c r="C4924" s="9"/>
      <c r="D4924" s="9"/>
      <c r="E4924" s="9"/>
      <c r="F4924" s="22"/>
      <c r="G4924" s="9"/>
    </row>
    <row r="4925" spans="1:7">
      <c r="A4925" s="9"/>
      <c r="B4925" s="9"/>
      <c r="C4925" s="9"/>
      <c r="D4925" s="9"/>
      <c r="E4925" s="9"/>
      <c r="F4925" s="22"/>
      <c r="G4925" s="9"/>
    </row>
    <row r="4926" spans="1:7">
      <c r="A4926" s="9"/>
      <c r="B4926" s="9"/>
      <c r="C4926" s="9"/>
      <c r="D4926" s="9"/>
      <c r="E4926" s="9"/>
      <c r="F4926" s="22"/>
      <c r="G4926" s="9"/>
    </row>
    <row r="4927" spans="1:7">
      <c r="A4927" s="9"/>
      <c r="B4927" s="9"/>
      <c r="C4927" s="9"/>
      <c r="D4927" s="9"/>
      <c r="E4927" s="9"/>
      <c r="F4927" s="22"/>
      <c r="G4927" s="9"/>
    </row>
    <row r="4928" spans="1:7">
      <c r="A4928" s="9"/>
      <c r="B4928" s="9"/>
      <c r="C4928" s="9"/>
      <c r="D4928" s="9"/>
      <c r="E4928" s="9"/>
      <c r="F4928" s="22"/>
      <c r="G4928" s="9"/>
    </row>
    <row r="4929" spans="1:7">
      <c r="A4929" s="9"/>
      <c r="B4929" s="9"/>
      <c r="C4929" s="9"/>
      <c r="D4929" s="9"/>
      <c r="E4929" s="9"/>
      <c r="F4929" s="22"/>
      <c r="G4929" s="9"/>
    </row>
    <row r="4930" spans="1:7">
      <c r="A4930" s="9"/>
      <c r="B4930" s="9"/>
      <c r="C4930" s="9"/>
      <c r="D4930" s="9"/>
      <c r="E4930" s="9"/>
      <c r="F4930" s="22"/>
      <c r="G4930" s="9"/>
    </row>
    <row r="4931" spans="1:7">
      <c r="A4931" s="9"/>
      <c r="B4931" s="9"/>
      <c r="C4931" s="9"/>
      <c r="D4931" s="9"/>
      <c r="E4931" s="9"/>
      <c r="F4931" s="22"/>
      <c r="G4931" s="9"/>
    </row>
    <row r="4932" spans="1:7">
      <c r="A4932" s="9"/>
      <c r="B4932" s="9"/>
      <c r="C4932" s="9"/>
      <c r="D4932" s="9"/>
      <c r="E4932" s="9"/>
      <c r="F4932" s="22"/>
      <c r="G4932" s="9"/>
    </row>
    <row r="4933" spans="1:7">
      <c r="A4933" s="9"/>
      <c r="B4933" s="9"/>
      <c r="C4933" s="9"/>
      <c r="D4933" s="9"/>
      <c r="E4933" s="9"/>
      <c r="F4933" s="22"/>
      <c r="G4933" s="9"/>
    </row>
    <row r="4934" spans="1:7">
      <c r="A4934" s="9"/>
      <c r="B4934" s="9"/>
      <c r="C4934" s="9"/>
      <c r="D4934" s="9"/>
      <c r="E4934" s="9"/>
      <c r="F4934" s="22"/>
      <c r="G4934" s="9"/>
    </row>
    <row r="4935" spans="1:7">
      <c r="A4935" s="9"/>
      <c r="B4935" s="9"/>
      <c r="C4935" s="9"/>
      <c r="D4935" s="9"/>
      <c r="E4935" s="9"/>
      <c r="F4935" s="22"/>
      <c r="G4935" s="9"/>
    </row>
    <row r="4936" spans="1:7">
      <c r="A4936" s="9"/>
      <c r="B4936" s="9"/>
      <c r="C4936" s="9"/>
      <c r="D4936" s="9"/>
      <c r="E4936" s="9"/>
      <c r="F4936" s="22"/>
      <c r="G4936" s="9"/>
    </row>
    <row r="4937" spans="1:7">
      <c r="A4937" s="9"/>
      <c r="B4937" s="9"/>
      <c r="C4937" s="9"/>
      <c r="D4937" s="9"/>
      <c r="E4937" s="9"/>
      <c r="F4937" s="22"/>
      <c r="G4937" s="9"/>
    </row>
    <row r="4938" spans="1:7">
      <c r="A4938" s="9"/>
      <c r="B4938" s="9"/>
      <c r="C4938" s="9"/>
      <c r="D4938" s="9"/>
      <c r="E4938" s="9"/>
      <c r="F4938" s="22"/>
      <c r="G4938" s="9"/>
    </row>
    <row r="4939" spans="1:7">
      <c r="A4939" s="9"/>
      <c r="B4939" s="9"/>
      <c r="C4939" s="9"/>
      <c r="D4939" s="9"/>
      <c r="E4939" s="9"/>
      <c r="F4939" s="22"/>
      <c r="G4939" s="9"/>
    </row>
    <row r="4940" spans="1:7">
      <c r="A4940" s="9"/>
      <c r="B4940" s="9"/>
      <c r="C4940" s="9"/>
      <c r="D4940" s="9"/>
      <c r="E4940" s="9"/>
      <c r="F4940" s="22"/>
      <c r="G4940" s="9"/>
    </row>
    <row r="4941" spans="1:7">
      <c r="A4941" s="9"/>
      <c r="B4941" s="9"/>
      <c r="C4941" s="9"/>
      <c r="D4941" s="9"/>
      <c r="E4941" s="9"/>
      <c r="F4941" s="22"/>
      <c r="G4941" s="9"/>
    </row>
    <row r="4942" spans="1:7">
      <c r="A4942" s="9"/>
      <c r="B4942" s="9"/>
      <c r="C4942" s="9"/>
      <c r="D4942" s="9"/>
      <c r="E4942" s="9"/>
      <c r="F4942" s="22"/>
      <c r="G4942" s="9"/>
    </row>
    <row r="4943" spans="1:7">
      <c r="A4943" s="9"/>
      <c r="B4943" s="9"/>
      <c r="C4943" s="9"/>
      <c r="D4943" s="9"/>
      <c r="E4943" s="9"/>
      <c r="F4943" s="22"/>
      <c r="G4943" s="9"/>
    </row>
    <row r="4944" spans="1:7">
      <c r="A4944" s="9"/>
      <c r="B4944" s="9"/>
      <c r="C4944" s="9"/>
      <c r="D4944" s="9"/>
      <c r="E4944" s="9"/>
      <c r="F4944" s="22"/>
      <c r="G4944" s="9"/>
    </row>
    <row r="4945" spans="1:7">
      <c r="A4945" s="9"/>
      <c r="B4945" s="9"/>
      <c r="C4945" s="9"/>
      <c r="D4945" s="9"/>
      <c r="E4945" s="9"/>
      <c r="F4945" s="22"/>
      <c r="G4945" s="9"/>
    </row>
    <row r="4946" spans="1:7">
      <c r="A4946" s="9"/>
      <c r="B4946" s="9"/>
      <c r="C4946" s="9"/>
      <c r="D4946" s="9"/>
      <c r="E4946" s="9"/>
      <c r="F4946" s="22"/>
      <c r="G4946" s="9"/>
    </row>
    <row r="4947" spans="1:7">
      <c r="A4947" s="9"/>
      <c r="B4947" s="9"/>
      <c r="C4947" s="9"/>
      <c r="D4947" s="9"/>
      <c r="E4947" s="9"/>
      <c r="F4947" s="22"/>
      <c r="G4947" s="9"/>
    </row>
    <row r="4948" spans="1:7">
      <c r="A4948" s="9"/>
      <c r="B4948" s="9"/>
      <c r="C4948" s="9"/>
      <c r="D4948" s="9"/>
      <c r="E4948" s="9"/>
      <c r="F4948" s="22"/>
      <c r="G4948" s="9"/>
    </row>
    <row r="4949" spans="1:7">
      <c r="A4949" s="9"/>
      <c r="B4949" s="9"/>
      <c r="C4949" s="9"/>
      <c r="D4949" s="9"/>
      <c r="E4949" s="9"/>
      <c r="F4949" s="22"/>
      <c r="G4949" s="9"/>
    </row>
    <row r="4950" spans="1:7">
      <c r="A4950" s="9"/>
      <c r="B4950" s="9"/>
      <c r="C4950" s="9"/>
      <c r="D4950" s="9"/>
      <c r="E4950" s="9"/>
      <c r="F4950" s="22"/>
      <c r="G4950" s="9"/>
    </row>
    <row r="4951" spans="1:7">
      <c r="A4951" s="9"/>
      <c r="B4951" s="9"/>
      <c r="C4951" s="9"/>
      <c r="D4951" s="9"/>
      <c r="E4951" s="9"/>
      <c r="F4951" s="22"/>
      <c r="G4951" s="9"/>
    </row>
    <row r="4952" spans="1:7">
      <c r="A4952" s="9"/>
      <c r="B4952" s="9"/>
      <c r="C4952" s="9"/>
      <c r="D4952" s="9"/>
      <c r="E4952" s="9"/>
      <c r="F4952" s="22"/>
      <c r="G4952" s="9"/>
    </row>
    <row r="4953" spans="1:7">
      <c r="A4953" s="9"/>
      <c r="B4953" s="9"/>
      <c r="C4953" s="9"/>
      <c r="D4953" s="9"/>
      <c r="E4953" s="9"/>
      <c r="F4953" s="22"/>
      <c r="G4953" s="9"/>
    </row>
    <row r="4954" spans="1:7">
      <c r="A4954" s="9"/>
      <c r="B4954" s="9"/>
      <c r="C4954" s="9"/>
      <c r="D4954" s="9"/>
      <c r="E4954" s="9"/>
      <c r="F4954" s="22"/>
      <c r="G4954" s="9"/>
    </row>
    <row r="4955" spans="1:7">
      <c r="A4955" s="9"/>
      <c r="B4955" s="9"/>
      <c r="C4955" s="9"/>
      <c r="D4955" s="9"/>
      <c r="E4955" s="9"/>
      <c r="F4955" s="22"/>
      <c r="G4955" s="9"/>
    </row>
    <row r="4956" spans="1:7">
      <c r="A4956" s="9"/>
      <c r="B4956" s="9"/>
      <c r="C4956" s="9"/>
      <c r="D4956" s="9"/>
      <c r="E4956" s="9"/>
      <c r="F4956" s="22"/>
      <c r="G4956" s="9"/>
    </row>
    <row r="4957" spans="1:7">
      <c r="A4957" s="9"/>
      <c r="B4957" s="9"/>
      <c r="C4957" s="9"/>
      <c r="D4957" s="9"/>
      <c r="E4957" s="9"/>
      <c r="F4957" s="22"/>
      <c r="G4957" s="9"/>
    </row>
    <row r="4958" spans="1:7">
      <c r="A4958" s="9"/>
      <c r="B4958" s="9"/>
      <c r="C4958" s="9"/>
      <c r="D4958" s="9"/>
      <c r="E4958" s="9"/>
      <c r="F4958" s="22"/>
      <c r="G4958" s="9"/>
    </row>
    <row r="4959" spans="1:7">
      <c r="A4959" s="9"/>
      <c r="B4959" s="9"/>
      <c r="C4959" s="9"/>
      <c r="D4959" s="9"/>
      <c r="E4959" s="9"/>
      <c r="F4959" s="22"/>
      <c r="G4959" s="9"/>
    </row>
    <row r="4960" spans="1:7">
      <c r="A4960" s="9"/>
      <c r="B4960" s="9"/>
      <c r="C4960" s="9"/>
      <c r="D4960" s="9"/>
      <c r="E4960" s="9"/>
      <c r="F4960" s="22"/>
      <c r="G4960" s="9"/>
    </row>
    <row r="4961" spans="1:7">
      <c r="A4961" s="9"/>
      <c r="B4961" s="9"/>
      <c r="C4961" s="9"/>
      <c r="D4961" s="9"/>
      <c r="E4961" s="9"/>
      <c r="F4961" s="22"/>
      <c r="G4961" s="9"/>
    </row>
    <row r="4962" spans="1:7">
      <c r="A4962" s="9"/>
      <c r="B4962" s="9"/>
      <c r="C4962" s="9"/>
      <c r="D4962" s="9"/>
      <c r="E4962" s="9"/>
      <c r="F4962" s="22"/>
      <c r="G4962" s="9"/>
    </row>
    <row r="4963" spans="1:7">
      <c r="A4963" s="9"/>
      <c r="B4963" s="9"/>
      <c r="C4963" s="9"/>
      <c r="D4963" s="9"/>
      <c r="E4963" s="9"/>
      <c r="F4963" s="22"/>
      <c r="G4963" s="9"/>
    </row>
    <row r="4964" spans="1:7">
      <c r="A4964" s="9"/>
      <c r="B4964" s="9"/>
      <c r="C4964" s="9"/>
      <c r="D4964" s="9"/>
      <c r="E4964" s="9"/>
      <c r="F4964" s="22"/>
      <c r="G4964" s="9"/>
    </row>
    <row r="4965" spans="1:7">
      <c r="A4965" s="9"/>
      <c r="B4965" s="9"/>
      <c r="C4965" s="9"/>
      <c r="D4965" s="9"/>
      <c r="E4965" s="9"/>
      <c r="F4965" s="22"/>
      <c r="G4965" s="9"/>
    </row>
    <row r="4966" spans="1:7">
      <c r="A4966" s="9"/>
      <c r="B4966" s="9"/>
      <c r="C4966" s="9"/>
      <c r="D4966" s="9"/>
      <c r="E4966" s="9"/>
      <c r="F4966" s="22"/>
      <c r="G4966" s="9"/>
    </row>
    <row r="4967" spans="1:7">
      <c r="A4967" s="9"/>
      <c r="B4967" s="9"/>
      <c r="C4967" s="9"/>
      <c r="D4967" s="9"/>
      <c r="E4967" s="9"/>
      <c r="F4967" s="22"/>
      <c r="G4967" s="9"/>
    </row>
    <row r="4968" spans="1:7">
      <c r="A4968" s="9"/>
      <c r="B4968" s="9"/>
      <c r="C4968" s="9"/>
      <c r="D4968" s="9"/>
      <c r="E4968" s="9"/>
      <c r="F4968" s="22"/>
      <c r="G4968" s="9"/>
    </row>
    <row r="4969" spans="1:7">
      <c r="A4969" s="9"/>
      <c r="B4969" s="9"/>
      <c r="C4969" s="9"/>
      <c r="D4969" s="9"/>
      <c r="E4969" s="9"/>
      <c r="F4969" s="22"/>
      <c r="G4969" s="9"/>
    </row>
    <row r="4970" spans="1:7">
      <c r="A4970" s="9"/>
      <c r="B4970" s="9"/>
      <c r="C4970" s="9"/>
      <c r="D4970" s="9"/>
      <c r="E4970" s="9"/>
      <c r="F4970" s="22"/>
      <c r="G4970" s="9"/>
    </row>
    <row r="4971" spans="1:7">
      <c r="A4971" s="9"/>
      <c r="B4971" s="9"/>
      <c r="C4971" s="9"/>
      <c r="D4971" s="9"/>
      <c r="E4971" s="9"/>
      <c r="F4971" s="22"/>
      <c r="G4971" s="9"/>
    </row>
    <row r="4972" spans="1:7">
      <c r="A4972" s="9"/>
      <c r="B4972" s="9"/>
      <c r="C4972" s="9"/>
      <c r="D4972" s="9"/>
      <c r="E4972" s="9"/>
      <c r="F4972" s="22"/>
      <c r="G4972" s="9"/>
    </row>
    <row r="4973" spans="1:7">
      <c r="A4973" s="9"/>
      <c r="B4973" s="9"/>
      <c r="C4973" s="9"/>
      <c r="D4973" s="9"/>
      <c r="E4973" s="9"/>
      <c r="F4973" s="22"/>
      <c r="G4973" s="9"/>
    </row>
    <row r="4974" spans="1:7">
      <c r="A4974" s="9"/>
      <c r="B4974" s="9"/>
      <c r="C4974" s="9"/>
      <c r="D4974" s="9"/>
      <c r="E4974" s="9"/>
      <c r="F4974" s="22"/>
      <c r="G4974" s="9"/>
    </row>
    <row r="4975" spans="1:7">
      <c r="A4975" s="9"/>
      <c r="B4975" s="9"/>
      <c r="C4975" s="9"/>
      <c r="D4975" s="9"/>
      <c r="E4975" s="9"/>
      <c r="F4975" s="22"/>
      <c r="G4975" s="9"/>
    </row>
    <row r="4976" spans="1:7">
      <c r="A4976" s="9"/>
      <c r="B4976" s="9"/>
      <c r="C4976" s="9"/>
      <c r="D4976" s="9"/>
      <c r="E4976" s="9"/>
      <c r="F4976" s="22"/>
      <c r="G4976" s="9"/>
    </row>
    <row r="4977" spans="1:7">
      <c r="A4977" s="9"/>
      <c r="B4977" s="9"/>
      <c r="C4977" s="9"/>
      <c r="D4977" s="9"/>
      <c r="E4977" s="9"/>
      <c r="F4977" s="22"/>
      <c r="G4977" s="9"/>
    </row>
    <row r="4978" spans="1:7">
      <c r="A4978" s="9"/>
      <c r="B4978" s="9"/>
      <c r="C4978" s="9"/>
      <c r="D4978" s="9"/>
      <c r="E4978" s="9"/>
      <c r="F4978" s="22"/>
      <c r="G4978" s="9"/>
    </row>
    <row r="4979" spans="1:7">
      <c r="A4979" s="9"/>
      <c r="B4979" s="9"/>
      <c r="C4979" s="9"/>
      <c r="D4979" s="9"/>
      <c r="E4979" s="9"/>
      <c r="F4979" s="22"/>
      <c r="G4979" s="9"/>
    </row>
    <row r="4980" spans="1:7">
      <c r="A4980" s="9"/>
      <c r="B4980" s="9"/>
      <c r="C4980" s="9"/>
      <c r="D4980" s="9"/>
      <c r="E4980" s="9"/>
      <c r="F4980" s="22"/>
      <c r="G4980" s="9"/>
    </row>
    <row r="4981" spans="1:7">
      <c r="A4981" s="9"/>
      <c r="B4981" s="9"/>
      <c r="C4981" s="9"/>
      <c r="D4981" s="9"/>
      <c r="E4981" s="9"/>
      <c r="F4981" s="22"/>
      <c r="G4981" s="9"/>
    </row>
    <row r="4982" spans="1:7">
      <c r="A4982" s="9"/>
      <c r="B4982" s="9"/>
      <c r="C4982" s="9"/>
      <c r="D4982" s="9"/>
      <c r="E4982" s="9"/>
      <c r="F4982" s="22"/>
      <c r="G4982" s="9"/>
    </row>
    <row r="4983" spans="1:7">
      <c r="A4983" s="9"/>
      <c r="B4983" s="9"/>
      <c r="C4983" s="9"/>
      <c r="D4983" s="9"/>
      <c r="E4983" s="9"/>
      <c r="F4983" s="22"/>
      <c r="G4983" s="9"/>
    </row>
    <row r="4984" spans="1:7">
      <c r="A4984" s="9"/>
      <c r="B4984" s="9"/>
      <c r="C4984" s="9"/>
      <c r="D4984" s="9"/>
      <c r="E4984" s="9"/>
      <c r="F4984" s="22"/>
      <c r="G4984" s="9"/>
    </row>
    <row r="4985" spans="1:7">
      <c r="A4985" s="9"/>
      <c r="B4985" s="9"/>
      <c r="C4985" s="9"/>
      <c r="D4985" s="9"/>
      <c r="E4985" s="9"/>
      <c r="F4985" s="22"/>
      <c r="G4985" s="9"/>
    </row>
    <row r="4986" spans="1:7">
      <c r="A4986" s="9"/>
      <c r="B4986" s="9"/>
      <c r="C4986" s="9"/>
      <c r="D4986" s="9"/>
      <c r="E4986" s="9"/>
      <c r="F4986" s="22"/>
      <c r="G4986" s="9"/>
    </row>
    <row r="4987" spans="1:7">
      <c r="A4987" s="9"/>
      <c r="B4987" s="9"/>
      <c r="C4987" s="9"/>
      <c r="D4987" s="9"/>
      <c r="E4987" s="9"/>
      <c r="F4987" s="22"/>
      <c r="G4987" s="9"/>
    </row>
    <row r="4988" spans="1:7">
      <c r="A4988" s="9"/>
      <c r="B4988" s="9"/>
      <c r="C4988" s="9"/>
      <c r="D4988" s="9"/>
      <c r="E4988" s="9"/>
      <c r="F4988" s="22"/>
      <c r="G4988" s="9"/>
    </row>
    <row r="4989" spans="1:7">
      <c r="A4989" s="9"/>
      <c r="B4989" s="9"/>
      <c r="C4989" s="9"/>
      <c r="D4989" s="9"/>
      <c r="E4989" s="9"/>
      <c r="F4989" s="22"/>
      <c r="G4989" s="9"/>
    </row>
    <row r="4990" spans="1:7">
      <c r="A4990" s="9"/>
      <c r="B4990" s="9"/>
      <c r="C4990" s="9"/>
      <c r="D4990" s="9"/>
      <c r="E4990" s="9"/>
      <c r="F4990" s="22"/>
      <c r="G4990" s="9"/>
    </row>
    <row r="4991" spans="1:7">
      <c r="A4991" s="9"/>
      <c r="B4991" s="9"/>
      <c r="C4991" s="9"/>
      <c r="D4991" s="9"/>
      <c r="E4991" s="9"/>
      <c r="F4991" s="22"/>
      <c r="G4991" s="9"/>
    </row>
    <row r="4992" spans="1:7">
      <c r="A4992" s="9"/>
      <c r="B4992" s="9"/>
      <c r="C4992" s="9"/>
      <c r="D4992" s="9"/>
      <c r="E4992" s="9"/>
      <c r="F4992" s="22"/>
      <c r="G4992" s="9"/>
    </row>
    <row r="4993" spans="1:7">
      <c r="A4993" s="9"/>
      <c r="B4993" s="9"/>
      <c r="C4993" s="9"/>
      <c r="D4993" s="9"/>
      <c r="E4993" s="9"/>
      <c r="F4993" s="22"/>
      <c r="G4993" s="9"/>
    </row>
    <row r="4994" spans="1:7">
      <c r="A4994" s="9"/>
      <c r="B4994" s="9"/>
      <c r="C4994" s="9"/>
      <c r="D4994" s="9"/>
      <c r="E4994" s="9"/>
      <c r="F4994" s="22"/>
      <c r="G4994" s="9"/>
    </row>
    <row r="4995" spans="1:7">
      <c r="A4995" s="9"/>
      <c r="B4995" s="9"/>
      <c r="C4995" s="9"/>
      <c r="D4995" s="9"/>
      <c r="E4995" s="9"/>
      <c r="F4995" s="22"/>
      <c r="G4995" s="9"/>
    </row>
    <row r="4996" spans="1:7">
      <c r="A4996" s="9"/>
      <c r="B4996" s="9"/>
      <c r="C4996" s="9"/>
      <c r="D4996" s="9"/>
      <c r="E4996" s="9"/>
      <c r="F4996" s="22"/>
      <c r="G4996" s="9"/>
    </row>
    <row r="4997" spans="1:7">
      <c r="A4997" s="9"/>
      <c r="B4997" s="9"/>
      <c r="C4997" s="9"/>
      <c r="D4997" s="9"/>
      <c r="E4997" s="9"/>
      <c r="F4997" s="22"/>
      <c r="G4997" s="9"/>
    </row>
    <row r="4998" spans="1:7">
      <c r="A4998" s="9"/>
      <c r="B4998" s="9"/>
      <c r="C4998" s="9"/>
      <c r="D4998" s="9"/>
      <c r="E4998" s="9"/>
      <c r="F4998" s="22"/>
      <c r="G4998" s="9"/>
    </row>
    <row r="4999" spans="1:7">
      <c r="A4999" s="9"/>
      <c r="B4999" s="9"/>
      <c r="C4999" s="9"/>
      <c r="D4999" s="9"/>
      <c r="E4999" s="9"/>
      <c r="F4999" s="22"/>
      <c r="G4999" s="9"/>
    </row>
    <row r="5000" spans="1:7">
      <c r="A5000" s="9"/>
      <c r="B5000" s="9"/>
      <c r="C5000" s="9"/>
      <c r="D5000" s="9"/>
      <c r="E5000" s="9"/>
      <c r="F5000" s="22"/>
      <c r="G5000" s="9"/>
    </row>
    <row r="5001" spans="1:7">
      <c r="A5001" s="9"/>
      <c r="B5001" s="9"/>
      <c r="C5001" s="9"/>
      <c r="D5001" s="9"/>
      <c r="E5001" s="9"/>
      <c r="F5001" s="22"/>
      <c r="G5001" s="9"/>
    </row>
    <row r="5002" spans="1:7">
      <c r="A5002" s="9"/>
      <c r="B5002" s="9"/>
      <c r="C5002" s="9"/>
      <c r="D5002" s="9"/>
      <c r="E5002" s="9"/>
      <c r="F5002" s="22"/>
      <c r="G5002" s="9"/>
    </row>
    <row r="5003" spans="1:7">
      <c r="A5003" s="9"/>
      <c r="B5003" s="9"/>
      <c r="C5003" s="9"/>
      <c r="D5003" s="9"/>
      <c r="E5003" s="9"/>
      <c r="F5003" s="22"/>
      <c r="G5003" s="9"/>
    </row>
    <row r="5004" spans="1:7">
      <c r="A5004" s="9"/>
      <c r="B5004" s="9"/>
      <c r="C5004" s="9"/>
      <c r="D5004" s="9"/>
      <c r="E5004" s="9"/>
      <c r="F5004" s="22"/>
      <c r="G5004" s="9"/>
    </row>
    <row r="5005" spans="1:7">
      <c r="A5005" s="9"/>
      <c r="B5005" s="9"/>
      <c r="C5005" s="9"/>
      <c r="D5005" s="9"/>
      <c r="E5005" s="9"/>
      <c r="F5005" s="22"/>
      <c r="G5005" s="9"/>
    </row>
    <row r="5006" spans="1:7">
      <c r="A5006" s="9"/>
      <c r="B5006" s="9"/>
      <c r="C5006" s="9"/>
      <c r="D5006" s="9"/>
      <c r="E5006" s="9"/>
      <c r="F5006" s="22"/>
      <c r="G5006" s="9"/>
    </row>
    <row r="5007" spans="1:7">
      <c r="A5007" s="9"/>
      <c r="B5007" s="9"/>
      <c r="C5007" s="9"/>
      <c r="D5007" s="9"/>
      <c r="E5007" s="9"/>
      <c r="F5007" s="22"/>
      <c r="G5007" s="9"/>
    </row>
    <row r="5008" spans="1:7">
      <c r="A5008" s="9"/>
      <c r="B5008" s="9"/>
      <c r="C5008" s="9"/>
      <c r="D5008" s="9"/>
      <c r="E5008" s="9"/>
      <c r="F5008" s="22"/>
      <c r="G5008" s="9"/>
    </row>
    <row r="5009" spans="1:7">
      <c r="A5009" s="9"/>
      <c r="B5009" s="9"/>
      <c r="C5009" s="9"/>
      <c r="D5009" s="9"/>
      <c r="E5009" s="9"/>
      <c r="F5009" s="22"/>
      <c r="G5009" s="9"/>
    </row>
    <row r="5010" spans="1:7">
      <c r="A5010" s="9"/>
      <c r="B5010" s="9"/>
      <c r="C5010" s="9"/>
      <c r="D5010" s="9"/>
      <c r="E5010" s="9"/>
      <c r="F5010" s="22"/>
      <c r="G5010" s="9"/>
    </row>
    <row r="5011" spans="1:7">
      <c r="A5011" s="9"/>
      <c r="B5011" s="9"/>
      <c r="C5011" s="9"/>
      <c r="D5011" s="9"/>
      <c r="E5011" s="9"/>
      <c r="F5011" s="22"/>
      <c r="G5011" s="9"/>
    </row>
    <row r="5012" spans="1:7">
      <c r="A5012" s="9"/>
      <c r="B5012" s="9"/>
      <c r="C5012" s="9"/>
      <c r="D5012" s="9"/>
      <c r="E5012" s="9"/>
      <c r="F5012" s="22"/>
      <c r="G5012" s="9"/>
    </row>
    <row r="5013" spans="1:7">
      <c r="A5013" s="9"/>
      <c r="B5013" s="9"/>
      <c r="C5013" s="9"/>
      <c r="D5013" s="9"/>
      <c r="E5013" s="9"/>
      <c r="F5013" s="22"/>
      <c r="G5013" s="9"/>
    </row>
    <row r="5014" spans="1:7">
      <c r="A5014" s="9"/>
      <c r="B5014" s="9"/>
      <c r="C5014" s="9"/>
      <c r="D5014" s="9"/>
      <c r="E5014" s="9"/>
      <c r="F5014" s="22"/>
      <c r="G5014" s="9"/>
    </row>
    <row r="5015" spans="1:7">
      <c r="A5015" s="9"/>
      <c r="B5015" s="9"/>
      <c r="C5015" s="9"/>
      <c r="D5015" s="9"/>
      <c r="E5015" s="9"/>
      <c r="F5015" s="22"/>
      <c r="G5015" s="9"/>
    </row>
    <row r="5016" spans="1:7">
      <c r="A5016" s="9"/>
      <c r="B5016" s="9"/>
      <c r="C5016" s="9"/>
      <c r="D5016" s="9"/>
      <c r="E5016" s="9"/>
      <c r="F5016" s="22"/>
      <c r="G5016" s="9"/>
    </row>
    <row r="5017" spans="1:7">
      <c r="A5017" s="9"/>
      <c r="B5017" s="9"/>
      <c r="C5017" s="9"/>
      <c r="D5017" s="9"/>
      <c r="E5017" s="9"/>
      <c r="F5017" s="22"/>
      <c r="G5017" s="9"/>
    </row>
    <row r="5018" spans="1:7">
      <c r="A5018" s="9"/>
      <c r="B5018" s="9"/>
      <c r="C5018" s="9"/>
      <c r="D5018" s="9"/>
      <c r="E5018" s="9"/>
      <c r="F5018" s="22"/>
      <c r="G5018" s="9"/>
    </row>
    <row r="5019" spans="1:7">
      <c r="A5019" s="9"/>
      <c r="B5019" s="9"/>
      <c r="C5019" s="9"/>
      <c r="D5019" s="9"/>
      <c r="E5019" s="9"/>
      <c r="F5019" s="22"/>
      <c r="G5019" s="9"/>
    </row>
    <row r="5020" spans="1:7">
      <c r="A5020" s="9"/>
      <c r="B5020" s="9"/>
      <c r="C5020" s="9"/>
      <c r="D5020" s="9"/>
      <c r="E5020" s="9"/>
      <c r="F5020" s="22"/>
      <c r="G5020" s="9"/>
    </row>
    <row r="5021" spans="1:7">
      <c r="A5021" s="9"/>
      <c r="B5021" s="9"/>
      <c r="C5021" s="9"/>
      <c r="D5021" s="9"/>
      <c r="E5021" s="9"/>
      <c r="F5021" s="22"/>
      <c r="G5021" s="9"/>
    </row>
    <row r="5022" spans="1:7">
      <c r="A5022" s="9"/>
      <c r="B5022" s="9"/>
      <c r="C5022" s="9"/>
      <c r="D5022" s="9"/>
      <c r="E5022" s="9"/>
      <c r="F5022" s="22"/>
      <c r="G5022" s="9"/>
    </row>
    <row r="5023" spans="1:7">
      <c r="A5023" s="9"/>
      <c r="B5023" s="9"/>
      <c r="C5023" s="9"/>
      <c r="D5023" s="9"/>
      <c r="E5023" s="9"/>
      <c r="F5023" s="22"/>
      <c r="G5023" s="9"/>
    </row>
    <row r="5024" spans="1:7">
      <c r="A5024" s="9"/>
      <c r="B5024" s="9"/>
      <c r="C5024" s="9"/>
      <c r="D5024" s="9"/>
      <c r="E5024" s="9"/>
      <c r="F5024" s="22"/>
      <c r="G5024" s="9"/>
    </row>
    <row r="5025" spans="1:7">
      <c r="A5025" s="9"/>
      <c r="B5025" s="9"/>
      <c r="C5025" s="9"/>
      <c r="D5025" s="9"/>
      <c r="E5025" s="9"/>
      <c r="F5025" s="22"/>
      <c r="G5025" s="9"/>
    </row>
    <row r="5026" spans="1:7">
      <c r="A5026" s="9"/>
      <c r="B5026" s="9"/>
      <c r="C5026" s="9"/>
      <c r="D5026" s="9"/>
      <c r="E5026" s="9"/>
      <c r="F5026" s="22"/>
      <c r="G5026" s="9"/>
    </row>
    <row r="5027" spans="1:7">
      <c r="A5027" s="9"/>
      <c r="B5027" s="9"/>
      <c r="C5027" s="9"/>
      <c r="D5027" s="9"/>
      <c r="E5027" s="9"/>
      <c r="F5027" s="22"/>
      <c r="G5027" s="9"/>
    </row>
    <row r="5028" spans="1:7">
      <c r="A5028" s="9"/>
      <c r="B5028" s="9"/>
      <c r="C5028" s="9"/>
      <c r="D5028" s="9"/>
      <c r="E5028" s="9"/>
      <c r="F5028" s="22"/>
      <c r="G5028" s="9"/>
    </row>
    <row r="5029" spans="1:7">
      <c r="A5029" s="9"/>
      <c r="B5029" s="9"/>
      <c r="C5029" s="9"/>
      <c r="D5029" s="9"/>
      <c r="E5029" s="9"/>
      <c r="F5029" s="22"/>
      <c r="G5029" s="9"/>
    </row>
    <row r="5030" spans="1:7">
      <c r="A5030" s="9"/>
      <c r="B5030" s="9"/>
      <c r="C5030" s="9"/>
      <c r="D5030" s="9"/>
      <c r="E5030" s="9"/>
      <c r="F5030" s="22"/>
      <c r="G5030" s="9"/>
    </row>
    <row r="5031" spans="1:7">
      <c r="A5031" s="9"/>
      <c r="B5031" s="9"/>
      <c r="C5031" s="9"/>
      <c r="D5031" s="9"/>
      <c r="E5031" s="9"/>
      <c r="F5031" s="22"/>
      <c r="G5031" s="9"/>
    </row>
    <row r="5032" spans="1:7">
      <c r="A5032" s="9"/>
      <c r="B5032" s="9"/>
      <c r="C5032" s="9"/>
      <c r="D5032" s="9"/>
      <c r="E5032" s="9"/>
      <c r="F5032" s="22"/>
      <c r="G5032" s="9"/>
    </row>
    <row r="5033" spans="1:7">
      <c r="A5033" s="9"/>
      <c r="B5033" s="9"/>
      <c r="C5033" s="9"/>
      <c r="D5033" s="9"/>
      <c r="E5033" s="9"/>
      <c r="F5033" s="22"/>
      <c r="G5033" s="9"/>
    </row>
    <row r="5034" spans="1:7">
      <c r="A5034" s="9"/>
      <c r="B5034" s="9"/>
      <c r="C5034" s="9"/>
      <c r="D5034" s="9"/>
      <c r="E5034" s="9"/>
      <c r="F5034" s="22"/>
      <c r="G5034" s="9"/>
    </row>
    <row r="5035" spans="1:7">
      <c r="A5035" s="9"/>
      <c r="B5035" s="9"/>
      <c r="C5035" s="9"/>
      <c r="D5035" s="9"/>
      <c r="E5035" s="9"/>
      <c r="F5035" s="22"/>
      <c r="G5035" s="9"/>
    </row>
    <row r="5036" spans="1:7">
      <c r="A5036" s="9"/>
      <c r="B5036" s="9"/>
      <c r="C5036" s="9"/>
      <c r="D5036" s="9"/>
      <c r="E5036" s="9"/>
      <c r="F5036" s="22"/>
      <c r="G5036" s="9"/>
    </row>
    <row r="5037" spans="1:7">
      <c r="A5037" s="9"/>
      <c r="B5037" s="9"/>
      <c r="C5037" s="9"/>
      <c r="D5037" s="9"/>
      <c r="E5037" s="9"/>
      <c r="F5037" s="22"/>
      <c r="G5037" s="9"/>
    </row>
    <row r="5038" spans="1:7">
      <c r="A5038" s="9"/>
      <c r="B5038" s="9"/>
      <c r="C5038" s="9"/>
      <c r="D5038" s="9"/>
      <c r="E5038" s="9"/>
      <c r="F5038" s="22"/>
      <c r="G5038" s="9"/>
    </row>
    <row r="5039" spans="1:7">
      <c r="A5039" s="9"/>
      <c r="B5039" s="9"/>
      <c r="C5039" s="9"/>
      <c r="D5039" s="9"/>
      <c r="E5039" s="9"/>
      <c r="F5039" s="22"/>
      <c r="G5039" s="9"/>
    </row>
    <row r="5040" spans="1:7">
      <c r="A5040" s="9"/>
      <c r="B5040" s="9"/>
      <c r="C5040" s="9"/>
      <c r="D5040" s="9"/>
      <c r="E5040" s="9"/>
      <c r="F5040" s="22"/>
      <c r="G5040" s="9"/>
    </row>
    <row r="5041" spans="1:7">
      <c r="A5041" s="9"/>
      <c r="B5041" s="9"/>
      <c r="C5041" s="9"/>
      <c r="D5041" s="9"/>
      <c r="E5041" s="9"/>
      <c r="F5041" s="22"/>
      <c r="G5041" s="9"/>
    </row>
    <row r="5042" spans="1:7">
      <c r="A5042" s="9"/>
      <c r="B5042" s="9"/>
      <c r="C5042" s="9"/>
      <c r="D5042" s="9"/>
      <c r="E5042" s="9"/>
      <c r="F5042" s="22"/>
      <c r="G5042" s="9"/>
    </row>
    <row r="5043" spans="1:7">
      <c r="A5043" s="9"/>
      <c r="B5043" s="9"/>
      <c r="C5043" s="9"/>
      <c r="D5043" s="9"/>
      <c r="E5043" s="9"/>
      <c r="F5043" s="22"/>
      <c r="G5043" s="9"/>
    </row>
    <row r="5044" spans="1:7">
      <c r="A5044" s="9"/>
      <c r="B5044" s="9"/>
      <c r="C5044" s="9"/>
      <c r="D5044" s="9"/>
      <c r="E5044" s="9"/>
      <c r="F5044" s="22"/>
      <c r="G5044" s="9"/>
    </row>
    <row r="5045" spans="1:7">
      <c r="A5045" s="9"/>
      <c r="B5045" s="9"/>
      <c r="C5045" s="9"/>
      <c r="D5045" s="9"/>
      <c r="E5045" s="9"/>
      <c r="F5045" s="22"/>
      <c r="G5045" s="9"/>
    </row>
    <row r="5046" spans="1:7">
      <c r="A5046" s="9"/>
      <c r="B5046" s="9"/>
      <c r="C5046" s="9"/>
      <c r="D5046" s="9"/>
      <c r="E5046" s="9"/>
      <c r="F5046" s="22"/>
      <c r="G5046" s="9"/>
    </row>
    <row r="5047" spans="1:7">
      <c r="A5047" s="9"/>
      <c r="B5047" s="9"/>
      <c r="C5047" s="9"/>
      <c r="D5047" s="9"/>
      <c r="E5047" s="9"/>
      <c r="F5047" s="22"/>
      <c r="G5047" s="9"/>
    </row>
    <row r="5048" spans="1:7">
      <c r="A5048" s="9"/>
      <c r="B5048" s="9"/>
      <c r="C5048" s="9"/>
      <c r="D5048" s="9"/>
      <c r="E5048" s="9"/>
      <c r="F5048" s="22"/>
      <c r="G5048" s="9"/>
    </row>
    <row r="5049" spans="1:7">
      <c r="A5049" s="9"/>
      <c r="B5049" s="9"/>
      <c r="C5049" s="9"/>
      <c r="D5049" s="9"/>
      <c r="E5049" s="9"/>
      <c r="F5049" s="22"/>
      <c r="G5049" s="9"/>
    </row>
    <row r="5050" spans="1:7">
      <c r="A5050" s="9"/>
      <c r="B5050" s="9"/>
      <c r="C5050" s="9"/>
      <c r="D5050" s="9"/>
      <c r="E5050" s="9"/>
      <c r="F5050" s="22"/>
      <c r="G5050" s="9"/>
    </row>
    <row r="5051" spans="1:7">
      <c r="A5051" s="9"/>
      <c r="B5051" s="9"/>
      <c r="C5051" s="9"/>
      <c r="D5051" s="9"/>
      <c r="E5051" s="9"/>
      <c r="F5051" s="22"/>
      <c r="G5051" s="9"/>
    </row>
    <row r="5052" spans="1:7">
      <c r="A5052" s="9"/>
      <c r="B5052" s="9"/>
      <c r="C5052" s="9"/>
      <c r="D5052" s="9"/>
      <c r="E5052" s="9"/>
      <c r="F5052" s="22"/>
      <c r="G5052" s="9"/>
    </row>
    <row r="5053" spans="1:7">
      <c r="A5053" s="9"/>
      <c r="B5053" s="9"/>
      <c r="C5053" s="9"/>
      <c r="D5053" s="9"/>
      <c r="E5053" s="9"/>
      <c r="F5053" s="22"/>
      <c r="G5053" s="9"/>
    </row>
    <row r="5054" spans="1:7">
      <c r="A5054" s="9"/>
      <c r="B5054" s="9"/>
      <c r="C5054" s="9"/>
      <c r="D5054" s="9"/>
      <c r="E5054" s="9"/>
      <c r="F5054" s="22"/>
      <c r="G5054" s="9"/>
    </row>
    <row r="5055" spans="1:7">
      <c r="A5055" s="9"/>
      <c r="B5055" s="9"/>
      <c r="C5055" s="9"/>
      <c r="D5055" s="9"/>
      <c r="E5055" s="9"/>
      <c r="F5055" s="22"/>
      <c r="G5055" s="9"/>
    </row>
    <row r="5056" spans="1:7">
      <c r="A5056" s="9"/>
      <c r="B5056" s="9"/>
      <c r="C5056" s="9"/>
      <c r="D5056" s="9"/>
      <c r="E5056" s="9"/>
      <c r="F5056" s="22"/>
      <c r="G5056" s="9"/>
    </row>
    <row r="5057" spans="1:7">
      <c r="A5057" s="9"/>
      <c r="B5057" s="9"/>
      <c r="C5057" s="9"/>
      <c r="D5057" s="9"/>
      <c r="E5057" s="9"/>
      <c r="F5057" s="22"/>
      <c r="G5057" s="9"/>
    </row>
    <row r="5058" spans="1:7">
      <c r="A5058" s="9"/>
      <c r="B5058" s="9"/>
      <c r="C5058" s="9"/>
      <c r="D5058" s="9"/>
      <c r="E5058" s="9"/>
      <c r="F5058" s="22"/>
      <c r="G5058" s="9"/>
    </row>
    <row r="5059" spans="1:7">
      <c r="A5059" s="9"/>
      <c r="B5059" s="9"/>
      <c r="C5059" s="9"/>
      <c r="D5059" s="9"/>
      <c r="E5059" s="9"/>
      <c r="F5059" s="22"/>
      <c r="G5059" s="9"/>
    </row>
    <row r="5060" spans="1:7">
      <c r="A5060" s="9"/>
      <c r="B5060" s="9"/>
      <c r="C5060" s="9"/>
      <c r="D5060" s="9"/>
      <c r="E5060" s="9"/>
      <c r="F5060" s="22"/>
      <c r="G5060" s="9"/>
    </row>
    <row r="5061" spans="1:7">
      <c r="A5061" s="9"/>
      <c r="B5061" s="9"/>
      <c r="C5061" s="9"/>
      <c r="D5061" s="9"/>
      <c r="E5061" s="9"/>
      <c r="F5061" s="22"/>
      <c r="G5061" s="9"/>
    </row>
    <row r="5062" spans="1:7">
      <c r="A5062" s="9"/>
      <c r="B5062" s="9"/>
      <c r="C5062" s="9"/>
      <c r="D5062" s="9"/>
      <c r="E5062" s="9"/>
      <c r="F5062" s="22"/>
      <c r="G5062" s="9"/>
    </row>
    <row r="5063" spans="1:7">
      <c r="A5063" s="9"/>
      <c r="B5063" s="9"/>
      <c r="C5063" s="9"/>
      <c r="D5063" s="9"/>
      <c r="E5063" s="9"/>
      <c r="F5063" s="22"/>
      <c r="G5063" s="9"/>
    </row>
    <row r="5064" spans="1:7">
      <c r="A5064" s="9"/>
      <c r="B5064" s="9"/>
      <c r="C5064" s="9"/>
      <c r="D5064" s="9"/>
      <c r="E5064" s="9"/>
      <c r="F5064" s="22"/>
      <c r="G5064" s="9"/>
    </row>
    <row r="5065" spans="1:7">
      <c r="A5065" s="9"/>
      <c r="B5065" s="9"/>
      <c r="C5065" s="9"/>
      <c r="D5065" s="9"/>
      <c r="E5065" s="9"/>
      <c r="F5065" s="22"/>
      <c r="G5065" s="9"/>
    </row>
    <row r="5066" spans="1:7">
      <c r="A5066" s="9"/>
      <c r="B5066" s="9"/>
      <c r="C5066" s="9"/>
      <c r="D5066" s="9"/>
      <c r="E5066" s="9"/>
      <c r="F5066" s="22"/>
      <c r="G5066" s="9"/>
    </row>
    <row r="5067" spans="1:7">
      <c r="A5067" s="9"/>
      <c r="B5067" s="9"/>
      <c r="C5067" s="9"/>
      <c r="D5067" s="9"/>
      <c r="E5067" s="9"/>
      <c r="F5067" s="22"/>
      <c r="G5067" s="9"/>
    </row>
    <row r="5068" spans="1:7">
      <c r="A5068" s="9"/>
      <c r="B5068" s="9"/>
      <c r="C5068" s="9"/>
      <c r="D5068" s="9"/>
      <c r="E5068" s="9"/>
      <c r="F5068" s="22"/>
      <c r="G5068" s="9"/>
    </row>
    <row r="5069" spans="1:7">
      <c r="A5069" s="9"/>
      <c r="B5069" s="9"/>
      <c r="C5069" s="9"/>
      <c r="D5069" s="9"/>
      <c r="E5069" s="9"/>
      <c r="F5069" s="22"/>
      <c r="G5069" s="9"/>
    </row>
    <row r="5070" spans="1:7">
      <c r="A5070" s="9"/>
      <c r="B5070" s="9"/>
      <c r="C5070" s="9"/>
      <c r="D5070" s="9"/>
      <c r="E5070" s="9"/>
      <c r="F5070" s="22"/>
      <c r="G5070" s="9"/>
    </row>
    <row r="5071" spans="1:7">
      <c r="A5071" s="9"/>
      <c r="B5071" s="9"/>
      <c r="C5071" s="9"/>
      <c r="D5071" s="9"/>
      <c r="E5071" s="9"/>
      <c r="F5071" s="22"/>
      <c r="G5071" s="9"/>
    </row>
    <row r="5072" spans="1:7">
      <c r="A5072" s="9"/>
      <c r="B5072" s="9"/>
      <c r="C5072" s="9"/>
      <c r="D5072" s="9"/>
      <c r="E5072" s="9"/>
      <c r="F5072" s="22"/>
      <c r="G5072" s="9"/>
    </row>
    <row r="5073" spans="1:7">
      <c r="A5073" s="9"/>
      <c r="B5073" s="9"/>
      <c r="C5073" s="9"/>
      <c r="D5073" s="9"/>
      <c r="E5073" s="9"/>
      <c r="F5073" s="22"/>
      <c r="G5073" s="9"/>
    </row>
    <row r="5074" spans="1:7">
      <c r="A5074" s="9"/>
      <c r="B5074" s="9"/>
      <c r="C5074" s="9"/>
      <c r="D5074" s="9"/>
      <c r="E5074" s="9"/>
      <c r="F5074" s="22"/>
      <c r="G5074" s="9"/>
    </row>
    <row r="5075" spans="1:7">
      <c r="A5075" s="9"/>
      <c r="B5075" s="9"/>
      <c r="C5075" s="9"/>
      <c r="D5075" s="9"/>
      <c r="E5075" s="9"/>
      <c r="F5075" s="22"/>
      <c r="G5075" s="9"/>
    </row>
    <row r="5076" spans="1:7">
      <c r="A5076" s="9"/>
      <c r="B5076" s="9"/>
      <c r="C5076" s="9"/>
      <c r="D5076" s="9"/>
      <c r="E5076" s="9"/>
      <c r="F5076" s="22"/>
      <c r="G5076" s="9"/>
    </row>
    <row r="5077" spans="1:7">
      <c r="A5077" s="9"/>
      <c r="B5077" s="9"/>
      <c r="C5077" s="9"/>
      <c r="D5077" s="9"/>
      <c r="E5077" s="9"/>
      <c r="F5077" s="22"/>
      <c r="G5077" s="9"/>
    </row>
    <row r="5078" spans="1:7">
      <c r="A5078" s="9"/>
      <c r="B5078" s="9"/>
      <c r="C5078" s="9"/>
      <c r="D5078" s="9"/>
      <c r="E5078" s="9"/>
      <c r="F5078" s="22"/>
      <c r="G5078" s="9"/>
    </row>
    <row r="5079" spans="1:7">
      <c r="A5079" s="9"/>
      <c r="B5079" s="9"/>
      <c r="C5079" s="9"/>
      <c r="D5079" s="9"/>
      <c r="E5079" s="9"/>
      <c r="F5079" s="22"/>
      <c r="G5079" s="9"/>
    </row>
    <row r="5080" spans="1:7">
      <c r="A5080" s="9"/>
      <c r="B5080" s="9"/>
      <c r="C5080" s="9"/>
      <c r="D5080" s="9"/>
      <c r="E5080" s="9"/>
      <c r="F5080" s="22"/>
      <c r="G5080" s="9"/>
    </row>
    <row r="5081" spans="1:7">
      <c r="A5081" s="9"/>
      <c r="B5081" s="9"/>
      <c r="C5081" s="9"/>
      <c r="D5081" s="9"/>
      <c r="E5081" s="9"/>
      <c r="F5081" s="22"/>
      <c r="G5081" s="9"/>
    </row>
    <row r="5082" spans="1:7">
      <c r="A5082" s="9"/>
      <c r="B5082" s="9"/>
      <c r="C5082" s="9"/>
      <c r="D5082" s="9"/>
      <c r="E5082" s="9"/>
      <c r="F5082" s="22"/>
      <c r="G5082" s="9"/>
    </row>
    <row r="5083" spans="1:7">
      <c r="A5083" s="9"/>
      <c r="B5083" s="9"/>
      <c r="C5083" s="9"/>
      <c r="D5083" s="9"/>
      <c r="E5083" s="9"/>
      <c r="F5083" s="22"/>
      <c r="G5083" s="9"/>
    </row>
    <row r="5084" spans="1:7">
      <c r="A5084" s="9"/>
      <c r="B5084" s="9"/>
      <c r="C5084" s="9"/>
      <c r="D5084" s="9"/>
      <c r="E5084" s="9"/>
      <c r="F5084" s="22"/>
      <c r="G5084" s="9"/>
    </row>
    <row r="5085" spans="1:7">
      <c r="A5085" s="9"/>
      <c r="B5085" s="9"/>
      <c r="C5085" s="9"/>
      <c r="D5085" s="9"/>
      <c r="E5085" s="9"/>
      <c r="F5085" s="22"/>
      <c r="G5085" s="9"/>
    </row>
    <row r="5086" spans="1:7">
      <c r="A5086" s="9"/>
      <c r="B5086" s="9"/>
      <c r="C5086" s="9"/>
      <c r="D5086" s="9"/>
      <c r="E5086" s="9"/>
      <c r="F5086" s="22"/>
      <c r="G5086" s="9"/>
    </row>
    <row r="5087" spans="1:7">
      <c r="A5087" s="9"/>
      <c r="B5087" s="9"/>
      <c r="C5087" s="9"/>
      <c r="D5087" s="9"/>
      <c r="E5087" s="9"/>
      <c r="F5087" s="22"/>
      <c r="G5087" s="9"/>
    </row>
    <row r="5088" spans="1:7">
      <c r="A5088" s="9"/>
      <c r="B5088" s="9"/>
      <c r="C5088" s="9"/>
      <c r="D5088" s="9"/>
      <c r="E5088" s="9"/>
      <c r="F5088" s="22"/>
      <c r="G5088" s="9"/>
    </row>
    <row r="5089" spans="1:7">
      <c r="A5089" s="9"/>
      <c r="B5089" s="9"/>
      <c r="C5089" s="9"/>
      <c r="D5089" s="9"/>
      <c r="E5089" s="9"/>
      <c r="F5089" s="22"/>
      <c r="G5089" s="9"/>
    </row>
    <row r="5090" spans="1:7">
      <c r="A5090" s="9"/>
      <c r="B5090" s="9"/>
      <c r="C5090" s="9"/>
      <c r="D5090" s="9"/>
      <c r="E5090" s="9"/>
      <c r="F5090" s="22"/>
      <c r="G5090" s="9"/>
    </row>
    <row r="5091" spans="1:7">
      <c r="A5091" s="9"/>
      <c r="B5091" s="9"/>
      <c r="C5091" s="9"/>
      <c r="D5091" s="9"/>
      <c r="E5091" s="9"/>
      <c r="F5091" s="22"/>
      <c r="G5091" s="9"/>
    </row>
    <row r="5092" spans="1:7">
      <c r="A5092" s="9"/>
      <c r="B5092" s="9"/>
      <c r="C5092" s="9"/>
      <c r="D5092" s="9"/>
      <c r="E5092" s="9"/>
      <c r="F5092" s="22"/>
      <c r="G5092" s="9"/>
    </row>
    <row r="5093" spans="1:7">
      <c r="A5093" s="9"/>
      <c r="B5093" s="9"/>
      <c r="C5093" s="9"/>
      <c r="D5093" s="9"/>
      <c r="E5093" s="9"/>
      <c r="F5093" s="22"/>
      <c r="G5093" s="9"/>
    </row>
    <row r="5094" spans="1:7">
      <c r="A5094" s="9"/>
      <c r="B5094" s="9"/>
      <c r="C5094" s="9"/>
      <c r="D5094" s="9"/>
      <c r="E5094" s="9"/>
      <c r="F5094" s="22"/>
      <c r="G5094" s="9"/>
    </row>
    <row r="5095" spans="1:7">
      <c r="A5095" s="9"/>
      <c r="B5095" s="9"/>
      <c r="C5095" s="9"/>
      <c r="D5095" s="9"/>
      <c r="E5095" s="9"/>
      <c r="F5095" s="22"/>
      <c r="G5095" s="9"/>
    </row>
    <row r="5096" spans="1:7">
      <c r="A5096" s="9"/>
      <c r="B5096" s="9"/>
      <c r="C5096" s="9"/>
      <c r="D5096" s="9"/>
      <c r="E5096" s="9"/>
      <c r="F5096" s="22"/>
      <c r="G5096" s="9"/>
    </row>
    <row r="5097" spans="1:7">
      <c r="A5097" s="9"/>
      <c r="B5097" s="9"/>
      <c r="C5097" s="9"/>
      <c r="D5097" s="9"/>
      <c r="E5097" s="9"/>
      <c r="F5097" s="22"/>
      <c r="G5097" s="9"/>
    </row>
    <row r="5098" spans="1:7">
      <c r="A5098" s="9"/>
      <c r="B5098" s="9"/>
      <c r="C5098" s="9"/>
      <c r="D5098" s="9"/>
      <c r="E5098" s="9"/>
      <c r="F5098" s="22"/>
      <c r="G5098" s="9"/>
    </row>
    <row r="5099" spans="1:7">
      <c r="A5099" s="9"/>
      <c r="B5099" s="9"/>
      <c r="C5099" s="9"/>
      <c r="D5099" s="9"/>
      <c r="E5099" s="9"/>
      <c r="F5099" s="22"/>
      <c r="G5099" s="9"/>
    </row>
    <row r="5100" spans="1:7">
      <c r="A5100" s="9"/>
      <c r="B5100" s="9"/>
      <c r="C5100" s="9"/>
      <c r="D5100" s="9"/>
      <c r="E5100" s="9"/>
      <c r="F5100" s="22"/>
      <c r="G5100" s="9"/>
    </row>
    <row r="5101" spans="1:7">
      <c r="A5101" s="9"/>
      <c r="B5101" s="9"/>
      <c r="C5101" s="9"/>
      <c r="D5101" s="9"/>
      <c r="E5101" s="9"/>
      <c r="F5101" s="22"/>
      <c r="G5101" s="9"/>
    </row>
    <row r="5102" spans="1:7">
      <c r="A5102" s="9"/>
      <c r="B5102" s="9"/>
      <c r="C5102" s="9"/>
      <c r="D5102" s="9"/>
      <c r="E5102" s="9"/>
      <c r="F5102" s="22"/>
      <c r="G5102" s="9"/>
    </row>
    <row r="5103" spans="1:7">
      <c r="A5103" s="9"/>
      <c r="B5103" s="9"/>
      <c r="C5103" s="9"/>
      <c r="D5103" s="9"/>
      <c r="E5103" s="9"/>
      <c r="F5103" s="22"/>
      <c r="G5103" s="9"/>
    </row>
    <row r="5104" spans="1:7">
      <c r="A5104" s="9"/>
      <c r="B5104" s="9"/>
      <c r="C5104" s="9"/>
      <c r="D5104" s="9"/>
      <c r="E5104" s="9"/>
      <c r="F5104" s="22"/>
      <c r="G5104" s="9"/>
    </row>
    <row r="5105" spans="1:7">
      <c r="A5105" s="9"/>
      <c r="B5105" s="9"/>
      <c r="C5105" s="9"/>
      <c r="D5105" s="9"/>
      <c r="E5105" s="9"/>
      <c r="F5105" s="22"/>
      <c r="G5105" s="9"/>
    </row>
    <row r="5106" spans="1:7">
      <c r="A5106" s="9"/>
      <c r="B5106" s="9"/>
      <c r="C5106" s="9"/>
      <c r="D5106" s="9"/>
      <c r="E5106" s="9"/>
      <c r="F5106" s="22"/>
      <c r="G5106" s="9"/>
    </row>
    <row r="5107" spans="1:7">
      <c r="A5107" s="9"/>
      <c r="B5107" s="9"/>
      <c r="C5107" s="9"/>
      <c r="D5107" s="9"/>
      <c r="E5107" s="9"/>
      <c r="F5107" s="22"/>
      <c r="G5107" s="9"/>
    </row>
    <row r="5108" spans="1:7">
      <c r="A5108" s="9"/>
      <c r="B5108" s="9"/>
      <c r="C5108" s="9"/>
      <c r="D5108" s="9"/>
      <c r="E5108" s="9"/>
      <c r="F5108" s="22"/>
      <c r="G5108" s="9"/>
    </row>
    <row r="5109" spans="1:7">
      <c r="A5109" s="9"/>
      <c r="B5109" s="9"/>
      <c r="C5109" s="9"/>
      <c r="D5109" s="9"/>
      <c r="E5109" s="9"/>
      <c r="F5109" s="22"/>
      <c r="G5109" s="9"/>
    </row>
    <row r="5110" spans="1:7">
      <c r="A5110" s="9"/>
      <c r="B5110" s="9"/>
      <c r="C5110" s="9"/>
      <c r="D5110" s="9"/>
      <c r="E5110" s="9"/>
      <c r="F5110" s="22"/>
      <c r="G5110" s="9"/>
    </row>
    <row r="5111" spans="1:7">
      <c r="A5111" s="9"/>
      <c r="B5111" s="9"/>
      <c r="C5111" s="9"/>
      <c r="D5111" s="9"/>
      <c r="E5111" s="9"/>
      <c r="F5111" s="22"/>
      <c r="G5111" s="9"/>
    </row>
    <row r="5112" spans="1:7">
      <c r="A5112" s="9"/>
      <c r="B5112" s="9"/>
      <c r="C5112" s="9"/>
      <c r="D5112" s="9"/>
      <c r="E5112" s="9"/>
      <c r="F5112" s="22"/>
      <c r="G5112" s="9"/>
    </row>
    <row r="5113" spans="1:7">
      <c r="A5113" s="9"/>
      <c r="B5113" s="9"/>
      <c r="C5113" s="9"/>
      <c r="D5113" s="9"/>
      <c r="E5113" s="9"/>
      <c r="F5113" s="22"/>
      <c r="G5113" s="9"/>
    </row>
    <row r="5114" spans="1:7">
      <c r="A5114" s="9"/>
      <c r="B5114" s="9"/>
      <c r="C5114" s="9"/>
      <c r="D5114" s="9"/>
      <c r="E5114" s="9"/>
      <c r="F5114" s="22"/>
      <c r="G5114" s="9"/>
    </row>
    <row r="5115" spans="1:7">
      <c r="A5115" s="9"/>
      <c r="B5115" s="9"/>
      <c r="C5115" s="9"/>
      <c r="D5115" s="9"/>
      <c r="E5115" s="9"/>
      <c r="F5115" s="22"/>
      <c r="G5115" s="9"/>
    </row>
    <row r="5116" spans="1:7">
      <c r="A5116" s="9"/>
      <c r="B5116" s="9"/>
      <c r="C5116" s="9"/>
      <c r="D5116" s="9"/>
      <c r="E5116" s="9"/>
      <c r="F5116" s="22"/>
      <c r="G5116" s="9"/>
    </row>
    <row r="5117" spans="1:7">
      <c r="A5117" s="9"/>
      <c r="B5117" s="9"/>
      <c r="C5117" s="9"/>
      <c r="D5117" s="9"/>
      <c r="E5117" s="9"/>
      <c r="F5117" s="22"/>
      <c r="G5117" s="9"/>
    </row>
    <row r="5118" spans="1:7">
      <c r="A5118" s="9"/>
      <c r="B5118" s="9"/>
      <c r="C5118" s="9"/>
      <c r="D5118" s="9"/>
      <c r="E5118" s="9"/>
      <c r="F5118" s="22"/>
      <c r="G5118" s="9"/>
    </row>
    <row r="5119" spans="1:7">
      <c r="A5119" s="9"/>
      <c r="B5119" s="9"/>
      <c r="C5119" s="9"/>
      <c r="D5119" s="9"/>
      <c r="E5119" s="9"/>
      <c r="F5119" s="22"/>
      <c r="G5119" s="9"/>
    </row>
    <row r="5120" spans="1:7">
      <c r="A5120" s="9"/>
      <c r="B5120" s="9"/>
      <c r="C5120" s="9"/>
      <c r="D5120" s="9"/>
      <c r="E5120" s="9"/>
      <c r="F5120" s="22"/>
      <c r="G5120" s="9"/>
    </row>
    <row r="5121" spans="1:7">
      <c r="A5121" s="9"/>
      <c r="B5121" s="9"/>
      <c r="C5121" s="9"/>
      <c r="D5121" s="9"/>
      <c r="E5121" s="9"/>
      <c r="F5121" s="22"/>
      <c r="G5121" s="9"/>
    </row>
    <row r="5122" spans="1:7">
      <c r="A5122" s="9"/>
      <c r="B5122" s="9"/>
      <c r="C5122" s="9"/>
      <c r="D5122" s="9"/>
      <c r="E5122" s="9"/>
      <c r="F5122" s="22"/>
      <c r="G5122" s="9"/>
    </row>
    <row r="5123" spans="1:7">
      <c r="A5123" s="9"/>
      <c r="B5123" s="9"/>
      <c r="C5123" s="9"/>
      <c r="D5123" s="9"/>
      <c r="E5123" s="9"/>
      <c r="F5123" s="22"/>
      <c r="G5123" s="9"/>
    </row>
    <row r="5124" spans="1:7">
      <c r="A5124" s="9"/>
      <c r="B5124" s="9"/>
      <c r="C5124" s="9"/>
      <c r="D5124" s="9"/>
      <c r="E5124" s="9"/>
      <c r="F5124" s="22"/>
      <c r="G5124" s="9"/>
    </row>
    <row r="5125" spans="1:7">
      <c r="A5125" s="9"/>
      <c r="B5125" s="9"/>
      <c r="C5125" s="9"/>
      <c r="D5125" s="9"/>
      <c r="E5125" s="9"/>
      <c r="F5125" s="22"/>
      <c r="G5125" s="9"/>
    </row>
    <row r="5126" spans="1:7">
      <c r="A5126" s="9"/>
      <c r="B5126" s="9"/>
      <c r="C5126" s="9"/>
      <c r="D5126" s="9"/>
      <c r="E5126" s="9"/>
      <c r="F5126" s="22"/>
      <c r="G5126" s="9"/>
    </row>
    <row r="5127" spans="1:7">
      <c r="A5127" s="9"/>
      <c r="B5127" s="9"/>
      <c r="C5127" s="9"/>
      <c r="D5127" s="9"/>
      <c r="E5127" s="9"/>
      <c r="F5127" s="22"/>
      <c r="G5127" s="9"/>
    </row>
    <row r="5128" spans="1:7">
      <c r="A5128" s="9"/>
      <c r="B5128" s="9"/>
      <c r="C5128" s="9"/>
      <c r="D5128" s="9"/>
      <c r="E5128" s="9"/>
      <c r="F5128" s="22"/>
      <c r="G5128" s="9"/>
    </row>
    <row r="5129" spans="1:7">
      <c r="A5129" s="9"/>
      <c r="B5129" s="9"/>
      <c r="C5129" s="9"/>
      <c r="D5129" s="9"/>
      <c r="E5129" s="9"/>
      <c r="F5129" s="22"/>
      <c r="G5129" s="9"/>
    </row>
    <row r="5130" spans="1:7">
      <c r="A5130" s="9"/>
      <c r="B5130" s="9"/>
      <c r="C5130" s="9"/>
      <c r="D5130" s="9"/>
      <c r="E5130" s="9"/>
      <c r="F5130" s="22"/>
      <c r="G5130" s="9"/>
    </row>
    <row r="5131" spans="1:7">
      <c r="A5131" s="9"/>
      <c r="B5131" s="9"/>
      <c r="C5131" s="9"/>
      <c r="D5131" s="9"/>
      <c r="E5131" s="9"/>
      <c r="F5131" s="22"/>
      <c r="G5131" s="9"/>
    </row>
    <row r="5132" spans="1:7">
      <c r="A5132" s="9"/>
      <c r="B5132" s="9"/>
      <c r="C5132" s="9"/>
      <c r="D5132" s="9"/>
      <c r="E5132" s="9"/>
      <c r="F5132" s="22"/>
      <c r="G5132" s="9"/>
    </row>
    <row r="5133" spans="1:7">
      <c r="A5133" s="9"/>
      <c r="B5133" s="9"/>
      <c r="C5133" s="9"/>
      <c r="D5133" s="9"/>
      <c r="E5133" s="9"/>
      <c r="F5133" s="22"/>
      <c r="G5133" s="9"/>
    </row>
    <row r="5134" spans="1:7">
      <c r="A5134" s="9"/>
      <c r="B5134" s="9"/>
      <c r="C5134" s="9"/>
      <c r="D5134" s="9"/>
      <c r="E5134" s="9"/>
      <c r="F5134" s="22"/>
      <c r="G5134" s="9"/>
    </row>
    <row r="5135" spans="1:7">
      <c r="A5135" s="9"/>
      <c r="B5135" s="9"/>
      <c r="C5135" s="9"/>
      <c r="D5135" s="9"/>
      <c r="E5135" s="9"/>
      <c r="F5135" s="22"/>
      <c r="G5135" s="9"/>
    </row>
    <row r="5136" spans="1:7">
      <c r="A5136" s="9"/>
      <c r="B5136" s="9"/>
      <c r="C5136" s="9"/>
      <c r="D5136" s="9"/>
      <c r="E5136" s="9"/>
      <c r="F5136" s="22"/>
      <c r="G5136" s="9"/>
    </row>
    <row r="5137" spans="1:7">
      <c r="A5137" s="9"/>
      <c r="B5137" s="9"/>
      <c r="C5137" s="9"/>
      <c r="D5137" s="9"/>
      <c r="E5137" s="9"/>
      <c r="F5137" s="22"/>
      <c r="G5137" s="9"/>
    </row>
    <row r="5138" spans="1:7">
      <c r="A5138" s="9"/>
      <c r="B5138" s="9"/>
      <c r="C5138" s="9"/>
      <c r="D5138" s="9"/>
      <c r="E5138" s="9"/>
      <c r="F5138" s="22"/>
      <c r="G5138" s="9"/>
    </row>
    <row r="5139" spans="1:7">
      <c r="A5139" s="9"/>
      <c r="B5139" s="9"/>
      <c r="C5139" s="9"/>
      <c r="D5139" s="9"/>
      <c r="E5139" s="9"/>
      <c r="F5139" s="22"/>
      <c r="G5139" s="9"/>
    </row>
    <row r="5140" spans="1:7">
      <c r="A5140" s="9"/>
      <c r="B5140" s="9"/>
      <c r="C5140" s="9"/>
      <c r="D5140" s="9"/>
      <c r="E5140" s="9"/>
      <c r="F5140" s="22"/>
      <c r="G5140" s="9"/>
    </row>
    <row r="5141" spans="1:7">
      <c r="A5141" s="9"/>
      <c r="B5141" s="9"/>
      <c r="C5141" s="9"/>
      <c r="D5141" s="9"/>
      <c r="E5141" s="9"/>
      <c r="F5141" s="22"/>
      <c r="G5141" s="9"/>
    </row>
    <row r="5142" spans="1:7">
      <c r="A5142" s="9"/>
      <c r="B5142" s="9"/>
      <c r="C5142" s="9"/>
      <c r="D5142" s="9"/>
      <c r="E5142" s="9"/>
      <c r="F5142" s="22"/>
      <c r="G5142" s="9"/>
    </row>
    <row r="5143" spans="1:7">
      <c r="A5143" s="9"/>
      <c r="B5143" s="9"/>
      <c r="C5143" s="9"/>
      <c r="D5143" s="9"/>
      <c r="E5143" s="9"/>
      <c r="F5143" s="22"/>
      <c r="G5143" s="9"/>
    </row>
    <row r="5144" spans="1:7">
      <c r="A5144" s="9"/>
      <c r="B5144" s="9"/>
      <c r="C5144" s="9"/>
      <c r="D5144" s="9"/>
      <c r="E5144" s="9"/>
      <c r="F5144" s="22"/>
      <c r="G5144" s="9"/>
    </row>
    <row r="5145" spans="1:7">
      <c r="A5145" s="9"/>
      <c r="B5145" s="9"/>
      <c r="C5145" s="9"/>
      <c r="D5145" s="9"/>
      <c r="E5145" s="9"/>
      <c r="F5145" s="22"/>
      <c r="G5145" s="9"/>
    </row>
    <row r="5146" spans="1:7">
      <c r="A5146" s="9"/>
      <c r="B5146" s="9"/>
      <c r="C5146" s="9"/>
      <c r="D5146" s="9"/>
      <c r="E5146" s="9"/>
      <c r="F5146" s="22"/>
      <c r="G5146" s="9"/>
    </row>
    <row r="5147" spans="1:7">
      <c r="A5147" s="9"/>
      <c r="B5147" s="9"/>
      <c r="C5147" s="9"/>
      <c r="D5147" s="9"/>
      <c r="E5147" s="9"/>
      <c r="F5147" s="22"/>
      <c r="G5147" s="9"/>
    </row>
    <row r="5148" spans="1:7">
      <c r="A5148" s="9"/>
      <c r="B5148" s="9"/>
      <c r="C5148" s="9"/>
      <c r="D5148" s="9"/>
      <c r="E5148" s="9"/>
      <c r="F5148" s="22"/>
      <c r="G5148" s="9"/>
    </row>
    <row r="5149" spans="1:7">
      <c r="A5149" s="9"/>
      <c r="B5149" s="9"/>
      <c r="C5149" s="9"/>
      <c r="D5149" s="9"/>
      <c r="E5149" s="9"/>
      <c r="F5149" s="22"/>
      <c r="G5149" s="9"/>
    </row>
    <row r="5150" spans="1:7">
      <c r="A5150" s="9"/>
      <c r="B5150" s="9"/>
      <c r="C5150" s="9"/>
      <c r="D5150" s="9"/>
      <c r="E5150" s="9"/>
      <c r="F5150" s="22"/>
      <c r="G5150" s="9"/>
    </row>
    <row r="5151" spans="1:7">
      <c r="A5151" s="9"/>
      <c r="B5151" s="9"/>
      <c r="C5151" s="9"/>
      <c r="D5151" s="9"/>
      <c r="E5151" s="9"/>
      <c r="F5151" s="22"/>
      <c r="G5151" s="9"/>
    </row>
    <row r="5152" spans="1:7">
      <c r="A5152" s="9"/>
      <c r="B5152" s="9"/>
      <c r="C5152" s="9"/>
      <c r="D5152" s="9"/>
      <c r="E5152" s="9"/>
      <c r="F5152" s="22"/>
      <c r="G5152" s="9"/>
    </row>
    <row r="5153" spans="1:7">
      <c r="A5153" s="9"/>
      <c r="B5153" s="9"/>
      <c r="C5153" s="9"/>
      <c r="D5153" s="9"/>
      <c r="E5153" s="9"/>
      <c r="F5153" s="22"/>
      <c r="G5153" s="9"/>
    </row>
    <row r="5154" spans="1:7">
      <c r="A5154" s="9"/>
      <c r="B5154" s="9"/>
      <c r="C5154" s="9"/>
      <c r="D5154" s="9"/>
      <c r="E5154" s="9"/>
      <c r="F5154" s="22"/>
      <c r="G5154" s="9"/>
    </row>
    <row r="5155" spans="1:7">
      <c r="A5155" s="9"/>
      <c r="B5155" s="9"/>
      <c r="C5155" s="9"/>
      <c r="D5155" s="9"/>
      <c r="E5155" s="9"/>
      <c r="F5155" s="22"/>
      <c r="G5155" s="9"/>
    </row>
    <row r="5156" spans="1:7">
      <c r="A5156" s="9"/>
      <c r="B5156" s="9"/>
      <c r="C5156" s="9"/>
      <c r="D5156" s="9"/>
      <c r="E5156" s="9"/>
      <c r="F5156" s="22"/>
      <c r="G5156" s="9"/>
    </row>
    <row r="5157" spans="1:7">
      <c r="A5157" s="9"/>
      <c r="B5157" s="9"/>
      <c r="C5157" s="9"/>
      <c r="D5157" s="9"/>
      <c r="E5157" s="9"/>
      <c r="F5157" s="22"/>
      <c r="G5157" s="9"/>
    </row>
    <row r="5158" spans="1:7">
      <c r="A5158" s="9"/>
      <c r="B5158" s="9"/>
      <c r="C5158" s="9"/>
      <c r="D5158" s="9"/>
      <c r="E5158" s="9"/>
      <c r="F5158" s="22"/>
      <c r="G5158" s="9"/>
    </row>
    <row r="5159" spans="1:7">
      <c r="A5159" s="9"/>
      <c r="B5159" s="9"/>
      <c r="C5159" s="9"/>
      <c r="D5159" s="9"/>
      <c r="E5159" s="9"/>
      <c r="F5159" s="22"/>
      <c r="G5159" s="9"/>
    </row>
    <row r="5160" spans="1:7">
      <c r="A5160" s="9"/>
      <c r="B5160" s="9"/>
      <c r="C5160" s="9"/>
      <c r="D5160" s="9"/>
      <c r="E5160" s="9"/>
      <c r="F5160" s="22"/>
      <c r="G5160" s="9"/>
    </row>
    <row r="5161" spans="1:7">
      <c r="A5161" s="9"/>
      <c r="B5161" s="9"/>
      <c r="C5161" s="9"/>
      <c r="D5161" s="9"/>
      <c r="E5161" s="9"/>
      <c r="F5161" s="22"/>
      <c r="G5161" s="9"/>
    </row>
    <row r="5162" spans="1:7">
      <c r="A5162" s="9"/>
      <c r="B5162" s="9"/>
      <c r="C5162" s="9"/>
      <c r="D5162" s="9"/>
      <c r="E5162" s="9"/>
      <c r="F5162" s="22"/>
      <c r="G5162" s="9"/>
    </row>
    <row r="5163" spans="1:7">
      <c r="A5163" s="9"/>
      <c r="B5163" s="9"/>
      <c r="C5163" s="9"/>
      <c r="D5163" s="9"/>
      <c r="E5163" s="9"/>
      <c r="F5163" s="22"/>
      <c r="G5163" s="9"/>
    </row>
    <row r="5164" spans="1:7">
      <c r="A5164" s="9"/>
      <c r="B5164" s="9"/>
      <c r="C5164" s="9"/>
      <c r="D5164" s="9"/>
      <c r="E5164" s="9"/>
      <c r="F5164" s="22"/>
      <c r="G5164" s="9"/>
    </row>
    <row r="5165" spans="1:7">
      <c r="A5165" s="9"/>
      <c r="B5165" s="9"/>
      <c r="C5165" s="9"/>
      <c r="D5165" s="9"/>
      <c r="E5165" s="9"/>
      <c r="F5165" s="22"/>
      <c r="G5165" s="9"/>
    </row>
    <row r="5166" spans="1:7">
      <c r="A5166" s="9"/>
      <c r="B5166" s="9"/>
      <c r="C5166" s="9"/>
      <c r="D5166" s="9"/>
      <c r="E5166" s="9"/>
      <c r="F5166" s="22"/>
      <c r="G5166" s="9"/>
    </row>
    <row r="5167" spans="1:7">
      <c r="A5167" s="9"/>
      <c r="B5167" s="9"/>
      <c r="C5167" s="9"/>
      <c r="D5167" s="9"/>
      <c r="E5167" s="9"/>
      <c r="F5167" s="22"/>
      <c r="G5167" s="9"/>
    </row>
    <row r="5168" spans="1:7">
      <c r="A5168" s="9"/>
      <c r="B5168" s="9"/>
      <c r="C5168" s="9"/>
      <c r="D5168" s="9"/>
      <c r="E5168" s="9"/>
      <c r="F5168" s="22"/>
      <c r="G5168" s="9"/>
    </row>
    <row r="5169" spans="1:7">
      <c r="A5169" s="9"/>
      <c r="B5169" s="9"/>
      <c r="C5169" s="9"/>
      <c r="D5169" s="9"/>
      <c r="E5169" s="9"/>
      <c r="F5169" s="22"/>
      <c r="G5169" s="9"/>
    </row>
    <row r="5170" spans="1:7">
      <c r="A5170" s="9"/>
      <c r="B5170" s="9"/>
      <c r="C5170" s="9"/>
      <c r="D5170" s="9"/>
      <c r="E5170" s="9"/>
      <c r="F5170" s="22"/>
      <c r="G5170" s="9"/>
    </row>
    <row r="5171" spans="1:7">
      <c r="A5171" s="9"/>
      <c r="B5171" s="9"/>
      <c r="C5171" s="9"/>
      <c r="D5171" s="9"/>
      <c r="E5171" s="9"/>
      <c r="F5171" s="22"/>
      <c r="G5171" s="9"/>
    </row>
    <row r="5172" spans="1:7">
      <c r="A5172" s="9"/>
      <c r="B5172" s="9"/>
      <c r="C5172" s="9"/>
      <c r="D5172" s="9"/>
      <c r="E5172" s="9"/>
      <c r="F5172" s="22"/>
      <c r="G5172" s="9"/>
    </row>
    <row r="5173" spans="1:7">
      <c r="A5173" s="9"/>
      <c r="B5173" s="9"/>
      <c r="C5173" s="9"/>
      <c r="D5173" s="9"/>
      <c r="E5173" s="9"/>
      <c r="F5173" s="22"/>
      <c r="G5173" s="9"/>
    </row>
    <row r="5174" spans="1:7">
      <c r="A5174" s="9"/>
      <c r="B5174" s="9"/>
      <c r="C5174" s="9"/>
      <c r="D5174" s="9"/>
      <c r="E5174" s="9"/>
      <c r="F5174" s="22"/>
      <c r="G5174" s="9"/>
    </row>
    <row r="5175" spans="1:7">
      <c r="A5175" s="9"/>
      <c r="B5175" s="9"/>
      <c r="C5175" s="9"/>
      <c r="D5175" s="9"/>
      <c r="E5175" s="9"/>
      <c r="F5175" s="22"/>
      <c r="G5175" s="9"/>
    </row>
    <row r="5176" spans="1:7">
      <c r="A5176" s="9"/>
      <c r="B5176" s="9"/>
      <c r="C5176" s="9"/>
      <c r="D5176" s="9"/>
      <c r="E5176" s="9"/>
      <c r="F5176" s="22"/>
      <c r="G5176" s="9"/>
    </row>
    <row r="5177" spans="1:7">
      <c r="A5177" s="9"/>
      <c r="B5177" s="9"/>
      <c r="C5177" s="9"/>
      <c r="D5177" s="9"/>
      <c r="E5177" s="9"/>
      <c r="F5177" s="22"/>
      <c r="G5177" s="9"/>
    </row>
    <row r="5178" spans="1:7">
      <c r="A5178" s="9"/>
      <c r="B5178" s="9"/>
      <c r="C5178" s="9"/>
      <c r="D5178" s="9"/>
      <c r="E5178" s="9"/>
      <c r="F5178" s="22"/>
      <c r="G5178" s="9"/>
    </row>
    <row r="5179" spans="1:7">
      <c r="A5179" s="9"/>
      <c r="B5179" s="9"/>
      <c r="C5179" s="9"/>
      <c r="D5179" s="9"/>
      <c r="E5179" s="9"/>
      <c r="F5179" s="22"/>
      <c r="G5179" s="9"/>
    </row>
    <row r="5180" spans="1:7">
      <c r="A5180" s="9"/>
      <c r="B5180" s="9"/>
      <c r="C5180" s="9"/>
      <c r="D5180" s="9"/>
      <c r="E5180" s="9"/>
      <c r="F5180" s="22"/>
      <c r="G5180" s="9"/>
    </row>
    <row r="5181" spans="1:7">
      <c r="A5181" s="9"/>
      <c r="B5181" s="9"/>
      <c r="C5181" s="9"/>
      <c r="D5181" s="9"/>
      <c r="E5181" s="9"/>
      <c r="F5181" s="22"/>
      <c r="G5181" s="9"/>
    </row>
    <row r="5182" spans="1:7">
      <c r="A5182" s="9"/>
      <c r="B5182" s="9"/>
      <c r="C5182" s="9"/>
      <c r="D5182" s="9"/>
      <c r="E5182" s="9"/>
      <c r="F5182" s="22"/>
      <c r="G5182" s="9"/>
    </row>
    <row r="5183" spans="1:7">
      <c r="A5183" s="9"/>
      <c r="B5183" s="9"/>
      <c r="C5183" s="9"/>
      <c r="D5183" s="9"/>
      <c r="E5183" s="9"/>
      <c r="F5183" s="22"/>
      <c r="G5183" s="9"/>
    </row>
    <row r="5184" spans="1:7">
      <c r="A5184" s="9"/>
      <c r="B5184" s="9"/>
      <c r="C5184" s="9"/>
      <c r="D5184" s="9"/>
      <c r="E5184" s="9"/>
      <c r="F5184" s="22"/>
      <c r="G5184" s="9"/>
    </row>
    <row r="5185" spans="1:7">
      <c r="A5185" s="9"/>
      <c r="B5185" s="9"/>
      <c r="C5185" s="9"/>
      <c r="D5185" s="9"/>
      <c r="E5185" s="9"/>
      <c r="F5185" s="22"/>
      <c r="G5185" s="9"/>
    </row>
    <row r="5186" spans="1:7">
      <c r="A5186" s="9"/>
      <c r="B5186" s="9"/>
      <c r="C5186" s="9"/>
      <c r="D5186" s="9"/>
      <c r="E5186" s="9"/>
      <c r="F5186" s="22"/>
      <c r="G5186" s="9"/>
    </row>
    <row r="5187" spans="1:7">
      <c r="A5187" s="9"/>
      <c r="B5187" s="9"/>
      <c r="C5187" s="9"/>
      <c r="D5187" s="9"/>
      <c r="E5187" s="9"/>
      <c r="F5187" s="22"/>
      <c r="G5187" s="9"/>
    </row>
    <row r="5188" spans="1:7">
      <c r="A5188" s="9"/>
      <c r="B5188" s="9"/>
      <c r="C5188" s="9"/>
      <c r="D5188" s="9"/>
      <c r="E5188" s="9"/>
      <c r="F5188" s="22"/>
      <c r="G5188" s="9"/>
    </row>
    <row r="5189" spans="1:7">
      <c r="A5189" s="9"/>
      <c r="B5189" s="9"/>
      <c r="C5189" s="9"/>
      <c r="D5189" s="9"/>
      <c r="E5189" s="9"/>
      <c r="F5189" s="22"/>
      <c r="G5189" s="9"/>
    </row>
    <row r="5190" spans="1:7">
      <c r="A5190" s="9"/>
      <c r="B5190" s="9"/>
      <c r="C5190" s="9"/>
      <c r="D5190" s="9"/>
      <c r="E5190" s="9"/>
      <c r="F5190" s="22"/>
      <c r="G5190" s="9"/>
    </row>
    <row r="5191" spans="1:7">
      <c r="A5191" s="9"/>
      <c r="B5191" s="9"/>
      <c r="C5191" s="9"/>
      <c r="D5191" s="9"/>
      <c r="E5191" s="9"/>
      <c r="F5191" s="22"/>
      <c r="G5191" s="9"/>
    </row>
    <row r="5192" spans="1:7">
      <c r="A5192" s="9"/>
      <c r="B5192" s="9"/>
      <c r="C5192" s="9"/>
      <c r="D5192" s="9"/>
      <c r="E5192" s="9"/>
      <c r="F5192" s="22"/>
      <c r="G5192" s="9"/>
    </row>
    <row r="5193" spans="1:7">
      <c r="A5193" s="9"/>
      <c r="B5193" s="9"/>
      <c r="C5193" s="9"/>
      <c r="D5193" s="9"/>
      <c r="E5193" s="9"/>
      <c r="F5193" s="22"/>
      <c r="G5193" s="9"/>
    </row>
    <row r="5194" spans="1:7">
      <c r="A5194" s="9"/>
      <c r="B5194" s="9"/>
      <c r="C5194" s="9"/>
      <c r="D5194" s="9"/>
      <c r="E5194" s="9"/>
      <c r="F5194" s="22"/>
      <c r="G5194" s="9"/>
    </row>
    <row r="5195" spans="1:7">
      <c r="A5195" s="9"/>
      <c r="B5195" s="9"/>
      <c r="C5195" s="9"/>
      <c r="D5195" s="9"/>
      <c r="E5195" s="9"/>
      <c r="F5195" s="22"/>
      <c r="G5195" s="9"/>
    </row>
    <row r="5196" spans="1:7">
      <c r="A5196" s="9"/>
      <c r="B5196" s="9"/>
      <c r="C5196" s="9"/>
      <c r="D5196" s="9"/>
      <c r="E5196" s="9"/>
      <c r="F5196" s="22"/>
      <c r="G5196" s="9"/>
    </row>
    <row r="5197" spans="1:7">
      <c r="A5197" s="9"/>
      <c r="B5197" s="9"/>
      <c r="C5197" s="9"/>
      <c r="D5197" s="9"/>
      <c r="E5197" s="9"/>
      <c r="F5197" s="22"/>
      <c r="G5197" s="9"/>
    </row>
    <row r="5198" spans="1:7">
      <c r="A5198" s="9"/>
      <c r="B5198" s="9"/>
      <c r="C5198" s="9"/>
      <c r="D5198" s="9"/>
      <c r="E5198" s="9"/>
      <c r="F5198" s="22"/>
      <c r="G5198" s="9"/>
    </row>
    <row r="5199" spans="1:7">
      <c r="A5199" s="9"/>
      <c r="B5199" s="9"/>
      <c r="C5199" s="9"/>
      <c r="D5199" s="9"/>
      <c r="E5199" s="9"/>
      <c r="F5199" s="22"/>
      <c r="G5199" s="9"/>
    </row>
    <row r="5200" spans="1:7">
      <c r="A5200" s="9"/>
      <c r="B5200" s="9"/>
      <c r="C5200" s="9"/>
      <c r="D5200" s="9"/>
      <c r="E5200" s="9"/>
      <c r="F5200" s="22"/>
      <c r="G5200" s="9"/>
    </row>
    <row r="5201" spans="1:7">
      <c r="A5201" s="9"/>
      <c r="B5201" s="9"/>
      <c r="C5201" s="9"/>
      <c r="D5201" s="9"/>
      <c r="E5201" s="9"/>
      <c r="F5201" s="22"/>
      <c r="G5201" s="9"/>
    </row>
    <row r="5202" spans="1:7">
      <c r="A5202" s="9"/>
      <c r="B5202" s="9"/>
      <c r="C5202" s="9"/>
      <c r="D5202" s="9"/>
      <c r="E5202" s="9"/>
      <c r="F5202" s="22"/>
      <c r="G5202" s="9"/>
    </row>
    <row r="5203" spans="1:7">
      <c r="A5203" s="9"/>
      <c r="B5203" s="9"/>
      <c r="C5203" s="9"/>
      <c r="D5203" s="9"/>
      <c r="E5203" s="9"/>
      <c r="F5203" s="22"/>
      <c r="G5203" s="9"/>
    </row>
    <row r="5204" spans="1:7">
      <c r="A5204" s="9"/>
      <c r="B5204" s="9"/>
      <c r="C5204" s="9"/>
      <c r="D5204" s="9"/>
      <c r="E5204" s="9"/>
      <c r="F5204" s="22"/>
      <c r="G5204" s="9"/>
    </row>
    <row r="5205" spans="1:7">
      <c r="A5205" s="9"/>
      <c r="B5205" s="9"/>
      <c r="C5205" s="9"/>
      <c r="D5205" s="9"/>
      <c r="E5205" s="9"/>
      <c r="F5205" s="22"/>
      <c r="G5205" s="9"/>
    </row>
    <row r="5206" spans="1:7">
      <c r="A5206" s="9"/>
      <c r="B5206" s="9"/>
      <c r="C5206" s="9"/>
      <c r="D5206" s="9"/>
      <c r="E5206" s="9"/>
      <c r="F5206" s="22"/>
      <c r="G5206" s="9"/>
    </row>
    <row r="5207" spans="1:7">
      <c r="A5207" s="9"/>
      <c r="B5207" s="9"/>
      <c r="C5207" s="9"/>
      <c r="D5207" s="9"/>
      <c r="E5207" s="9"/>
      <c r="F5207" s="22"/>
      <c r="G5207" s="9"/>
    </row>
    <row r="5208" spans="1:7">
      <c r="A5208" s="9"/>
      <c r="B5208" s="9"/>
      <c r="C5208" s="9"/>
      <c r="D5208" s="9"/>
      <c r="E5208" s="9"/>
      <c r="F5208" s="22"/>
      <c r="G5208" s="9"/>
    </row>
    <row r="5209" spans="1:7">
      <c r="A5209" s="9"/>
      <c r="B5209" s="9"/>
      <c r="C5209" s="9"/>
      <c r="D5209" s="9"/>
      <c r="E5209" s="9"/>
      <c r="F5209" s="22"/>
      <c r="G5209" s="9"/>
    </row>
    <row r="5210" spans="1:7">
      <c r="A5210" s="9"/>
      <c r="B5210" s="9"/>
      <c r="C5210" s="9"/>
      <c r="D5210" s="9"/>
      <c r="E5210" s="9"/>
      <c r="F5210" s="22"/>
      <c r="G5210" s="9"/>
    </row>
    <row r="5211" spans="1:7">
      <c r="A5211" s="9"/>
      <c r="B5211" s="9"/>
      <c r="C5211" s="9"/>
      <c r="D5211" s="9"/>
      <c r="E5211" s="9"/>
      <c r="F5211" s="22"/>
      <c r="G5211" s="9"/>
    </row>
    <row r="5212" spans="1:7">
      <c r="A5212" s="9"/>
      <c r="B5212" s="9"/>
      <c r="C5212" s="9"/>
      <c r="D5212" s="9"/>
      <c r="E5212" s="9"/>
      <c r="F5212" s="22"/>
      <c r="G5212" s="9"/>
    </row>
    <row r="5213" spans="1:7">
      <c r="A5213" s="9"/>
      <c r="B5213" s="9"/>
      <c r="C5213" s="9"/>
      <c r="D5213" s="9"/>
      <c r="E5213" s="9"/>
      <c r="F5213" s="22"/>
      <c r="G5213" s="9"/>
    </row>
    <row r="5214" spans="1:7">
      <c r="A5214" s="9"/>
      <c r="B5214" s="9"/>
      <c r="C5214" s="9"/>
      <c r="D5214" s="9"/>
      <c r="E5214" s="9"/>
      <c r="F5214" s="22"/>
      <c r="G5214" s="9"/>
    </row>
    <row r="5215" spans="1:7">
      <c r="A5215" s="9"/>
      <c r="B5215" s="9"/>
      <c r="C5215" s="9"/>
      <c r="D5215" s="9"/>
      <c r="E5215" s="9"/>
      <c r="F5215" s="22"/>
      <c r="G5215" s="9"/>
    </row>
    <row r="5216" spans="1:7">
      <c r="A5216" s="9"/>
      <c r="B5216" s="9"/>
      <c r="C5216" s="9"/>
      <c r="D5216" s="9"/>
      <c r="E5216" s="9"/>
      <c r="F5216" s="22"/>
      <c r="G5216" s="9"/>
    </row>
    <row r="5217" spans="1:7">
      <c r="A5217" s="9"/>
      <c r="B5217" s="9"/>
      <c r="C5217" s="9"/>
      <c r="D5217" s="9"/>
      <c r="E5217" s="9"/>
      <c r="F5217" s="22"/>
      <c r="G5217" s="9"/>
    </row>
    <row r="5218" spans="1:7">
      <c r="A5218" s="9"/>
      <c r="B5218" s="9"/>
      <c r="C5218" s="9"/>
      <c r="D5218" s="9"/>
      <c r="E5218" s="9"/>
      <c r="F5218" s="22"/>
      <c r="G5218" s="9"/>
    </row>
    <row r="5219" spans="1:7">
      <c r="A5219" s="9"/>
      <c r="B5219" s="9"/>
      <c r="C5219" s="9"/>
      <c r="D5219" s="9"/>
      <c r="E5219" s="9"/>
      <c r="F5219" s="22"/>
      <c r="G5219" s="9"/>
    </row>
    <row r="5220" spans="1:7">
      <c r="A5220" s="9"/>
      <c r="B5220" s="9"/>
      <c r="C5220" s="9"/>
      <c r="D5220" s="9"/>
      <c r="E5220" s="9"/>
      <c r="F5220" s="22"/>
      <c r="G5220" s="9"/>
    </row>
    <row r="5221" spans="1:7">
      <c r="A5221" s="9"/>
      <c r="B5221" s="9"/>
      <c r="C5221" s="9"/>
      <c r="D5221" s="9"/>
      <c r="E5221" s="9"/>
      <c r="F5221" s="22"/>
      <c r="G5221" s="9"/>
    </row>
    <row r="5222" spans="1:7">
      <c r="A5222" s="9"/>
      <c r="B5222" s="9"/>
      <c r="C5222" s="9"/>
      <c r="D5222" s="9"/>
      <c r="E5222" s="9"/>
      <c r="F5222" s="22"/>
      <c r="G5222" s="9"/>
    </row>
    <row r="5223" spans="1:7">
      <c r="A5223" s="9"/>
      <c r="B5223" s="9"/>
      <c r="C5223" s="9"/>
      <c r="D5223" s="9"/>
      <c r="E5223" s="9"/>
      <c r="F5223" s="22"/>
      <c r="G5223" s="9"/>
    </row>
    <row r="5224" spans="1:7">
      <c r="A5224" s="9"/>
      <c r="B5224" s="9"/>
      <c r="C5224" s="9"/>
      <c r="D5224" s="9"/>
      <c r="E5224" s="9"/>
      <c r="F5224" s="22"/>
      <c r="G5224" s="9"/>
    </row>
    <row r="5225" spans="1:7">
      <c r="A5225" s="9"/>
      <c r="B5225" s="9"/>
      <c r="C5225" s="9"/>
      <c r="D5225" s="9"/>
      <c r="E5225" s="9"/>
      <c r="F5225" s="22"/>
      <c r="G5225" s="9"/>
    </row>
    <row r="5226" spans="1:7">
      <c r="A5226" s="9"/>
      <c r="B5226" s="9"/>
      <c r="C5226" s="9"/>
      <c r="D5226" s="9"/>
      <c r="E5226" s="9"/>
      <c r="F5226" s="22"/>
      <c r="G5226" s="9"/>
    </row>
    <row r="5227" spans="1:7">
      <c r="A5227" s="9"/>
      <c r="B5227" s="9"/>
      <c r="C5227" s="9"/>
      <c r="D5227" s="9"/>
      <c r="E5227" s="9"/>
      <c r="F5227" s="22"/>
      <c r="G5227" s="9"/>
    </row>
    <row r="5228" spans="1:7">
      <c r="A5228" s="9"/>
      <c r="B5228" s="9"/>
      <c r="C5228" s="9"/>
      <c r="D5228" s="9"/>
      <c r="E5228" s="9"/>
      <c r="F5228" s="22"/>
      <c r="G5228" s="9"/>
    </row>
    <row r="5229" spans="1:7">
      <c r="A5229" s="9"/>
      <c r="B5229" s="9"/>
      <c r="C5229" s="9"/>
      <c r="D5229" s="9"/>
      <c r="E5229" s="9"/>
      <c r="F5229" s="22"/>
      <c r="G5229" s="9"/>
    </row>
    <row r="5230" spans="1:7">
      <c r="A5230" s="9"/>
      <c r="B5230" s="9"/>
      <c r="C5230" s="9"/>
      <c r="D5230" s="9"/>
      <c r="E5230" s="9"/>
      <c r="F5230" s="22"/>
      <c r="G5230" s="9"/>
    </row>
    <row r="5231" spans="1:7">
      <c r="A5231" s="9"/>
      <c r="B5231" s="9"/>
      <c r="C5231" s="9"/>
      <c r="D5231" s="9"/>
      <c r="E5231" s="9"/>
      <c r="F5231" s="22"/>
      <c r="G5231" s="9"/>
    </row>
    <row r="5232" spans="1:7">
      <c r="A5232" s="9"/>
      <c r="B5232" s="9"/>
      <c r="C5232" s="9"/>
      <c r="D5232" s="9"/>
      <c r="E5232" s="9"/>
      <c r="F5232" s="22"/>
      <c r="G5232" s="9"/>
    </row>
    <row r="5233" spans="1:7">
      <c r="A5233" s="9"/>
      <c r="B5233" s="9"/>
      <c r="C5233" s="9"/>
      <c r="D5233" s="9"/>
      <c r="E5233" s="9"/>
      <c r="F5233" s="22"/>
      <c r="G5233" s="9"/>
    </row>
    <row r="5234" spans="1:7">
      <c r="A5234" s="9"/>
      <c r="B5234" s="9"/>
      <c r="C5234" s="9"/>
      <c r="D5234" s="9"/>
      <c r="E5234" s="9"/>
      <c r="F5234" s="22"/>
      <c r="G5234" s="9"/>
    </row>
    <row r="5235" spans="1:7">
      <c r="A5235" s="9"/>
      <c r="B5235" s="9"/>
      <c r="C5235" s="9"/>
      <c r="D5235" s="9"/>
      <c r="E5235" s="9"/>
      <c r="F5235" s="22"/>
      <c r="G5235" s="9"/>
    </row>
    <row r="5236" spans="1:7">
      <c r="A5236" s="9"/>
      <c r="B5236" s="9"/>
      <c r="C5236" s="9"/>
      <c r="D5236" s="9"/>
      <c r="E5236" s="9"/>
      <c r="F5236" s="22"/>
      <c r="G5236" s="9"/>
    </row>
    <row r="5237" spans="1:7">
      <c r="A5237" s="9"/>
      <c r="B5237" s="9"/>
      <c r="C5237" s="9"/>
      <c r="D5237" s="9"/>
      <c r="E5237" s="9"/>
      <c r="F5237" s="22"/>
      <c r="G5237" s="9"/>
    </row>
    <row r="5238" spans="1:7">
      <c r="A5238" s="9"/>
      <c r="B5238" s="9"/>
      <c r="C5238" s="9"/>
      <c r="D5238" s="9"/>
      <c r="E5238" s="9"/>
      <c r="F5238" s="22"/>
      <c r="G5238" s="9"/>
    </row>
    <row r="5239" spans="1:7">
      <c r="A5239" s="9"/>
      <c r="B5239" s="9"/>
      <c r="C5239" s="9"/>
      <c r="D5239" s="9"/>
      <c r="E5239" s="9"/>
      <c r="F5239" s="22"/>
      <c r="G5239" s="9"/>
    </row>
    <row r="5240" spans="1:7">
      <c r="A5240" s="9"/>
      <c r="B5240" s="9"/>
      <c r="C5240" s="9"/>
      <c r="D5240" s="9"/>
      <c r="E5240" s="9"/>
      <c r="F5240" s="22"/>
      <c r="G5240" s="9"/>
    </row>
    <row r="5241" spans="1:7">
      <c r="A5241" s="9"/>
      <c r="B5241" s="9"/>
      <c r="C5241" s="9"/>
      <c r="D5241" s="9"/>
      <c r="E5241" s="9"/>
      <c r="F5241" s="22"/>
      <c r="G5241" s="9"/>
    </row>
    <row r="5242" spans="1:7">
      <c r="A5242" s="9"/>
      <c r="B5242" s="9"/>
      <c r="C5242" s="9"/>
      <c r="D5242" s="9"/>
      <c r="E5242" s="9"/>
      <c r="F5242" s="22"/>
      <c r="G5242" s="9"/>
    </row>
    <row r="5243" spans="1:7">
      <c r="A5243" s="9"/>
      <c r="B5243" s="9"/>
      <c r="C5243" s="9"/>
      <c r="D5243" s="9"/>
      <c r="E5243" s="9"/>
      <c r="F5243" s="22"/>
      <c r="G5243" s="9"/>
    </row>
    <row r="5244" spans="1:7">
      <c r="A5244" s="9"/>
      <c r="B5244" s="9"/>
      <c r="C5244" s="9"/>
      <c r="D5244" s="9"/>
      <c r="E5244" s="9"/>
      <c r="F5244" s="22"/>
      <c r="G5244" s="9"/>
    </row>
    <row r="5245" spans="1:7">
      <c r="A5245" s="9"/>
      <c r="B5245" s="9"/>
      <c r="C5245" s="9"/>
      <c r="D5245" s="9"/>
      <c r="E5245" s="9"/>
      <c r="F5245" s="22"/>
      <c r="G5245" s="9"/>
    </row>
    <row r="5246" spans="1:7">
      <c r="A5246" s="9"/>
      <c r="B5246" s="9"/>
      <c r="C5246" s="9"/>
      <c r="D5246" s="9"/>
      <c r="E5246" s="9"/>
      <c r="F5246" s="22"/>
      <c r="G5246" s="9"/>
    </row>
    <row r="5247" spans="1:7">
      <c r="A5247" s="9"/>
      <c r="B5247" s="9"/>
      <c r="C5247" s="9"/>
      <c r="D5247" s="9"/>
      <c r="E5247" s="9"/>
      <c r="F5247" s="22"/>
      <c r="G5247" s="9"/>
    </row>
    <row r="5248" spans="1:7">
      <c r="A5248" s="9"/>
      <c r="B5248" s="9"/>
      <c r="C5248" s="9"/>
      <c r="D5248" s="9"/>
      <c r="E5248" s="9"/>
      <c r="F5248" s="22"/>
      <c r="G5248" s="9"/>
    </row>
    <row r="5249" spans="1:7">
      <c r="A5249" s="9"/>
      <c r="B5249" s="9"/>
      <c r="C5249" s="9"/>
      <c r="D5249" s="9"/>
      <c r="E5249" s="9"/>
      <c r="F5249" s="22"/>
      <c r="G5249" s="9"/>
    </row>
    <row r="5250" spans="1:7">
      <c r="A5250" s="9"/>
      <c r="B5250" s="9"/>
      <c r="C5250" s="9"/>
      <c r="D5250" s="9"/>
      <c r="E5250" s="9"/>
      <c r="F5250" s="22"/>
      <c r="G5250" s="9"/>
    </row>
    <row r="5251" spans="1:7">
      <c r="A5251" s="9"/>
      <c r="B5251" s="9"/>
      <c r="C5251" s="9"/>
      <c r="D5251" s="9"/>
      <c r="E5251" s="9"/>
      <c r="F5251" s="22"/>
      <c r="G5251" s="9"/>
    </row>
    <row r="5252" spans="1:7">
      <c r="A5252" s="9"/>
      <c r="B5252" s="9"/>
      <c r="C5252" s="9"/>
      <c r="D5252" s="9"/>
      <c r="E5252" s="9"/>
      <c r="F5252" s="22"/>
      <c r="G5252" s="9"/>
    </row>
    <row r="5253" spans="1:7">
      <c r="A5253" s="9"/>
      <c r="B5253" s="9"/>
      <c r="C5253" s="9"/>
      <c r="D5253" s="9"/>
      <c r="E5253" s="9"/>
      <c r="F5253" s="22"/>
      <c r="G5253" s="9"/>
    </row>
    <row r="5254" spans="1:7">
      <c r="A5254" s="9"/>
      <c r="B5254" s="9"/>
      <c r="C5254" s="9"/>
      <c r="D5254" s="9"/>
      <c r="E5254" s="9"/>
      <c r="F5254" s="22"/>
      <c r="G5254" s="9"/>
    </row>
    <row r="5255" spans="1:7">
      <c r="A5255" s="9"/>
      <c r="B5255" s="9"/>
      <c r="C5255" s="9"/>
      <c r="D5255" s="9"/>
      <c r="E5255" s="9"/>
      <c r="F5255" s="22"/>
      <c r="G5255" s="9"/>
    </row>
    <row r="5256" spans="1:7">
      <c r="A5256" s="9"/>
      <c r="B5256" s="9"/>
      <c r="C5256" s="9"/>
      <c r="D5256" s="9"/>
      <c r="E5256" s="9"/>
      <c r="F5256" s="22"/>
      <c r="G5256" s="9"/>
    </row>
    <row r="5257" spans="1:7">
      <c r="A5257" s="9"/>
      <c r="B5257" s="9"/>
      <c r="C5257" s="9"/>
      <c r="D5257" s="9"/>
      <c r="E5257" s="9"/>
      <c r="F5257" s="22"/>
      <c r="G5257" s="9"/>
    </row>
    <row r="5258" spans="1:7">
      <c r="A5258" s="9"/>
      <c r="B5258" s="9"/>
      <c r="C5258" s="9"/>
      <c r="D5258" s="9"/>
      <c r="E5258" s="9"/>
      <c r="F5258" s="22"/>
      <c r="G5258" s="9"/>
    </row>
    <row r="5259" spans="1:7">
      <c r="A5259" s="9"/>
      <c r="B5259" s="9"/>
      <c r="C5259" s="9"/>
      <c r="D5259" s="9"/>
      <c r="E5259" s="9"/>
      <c r="F5259" s="22"/>
      <c r="G5259" s="9"/>
    </row>
    <row r="5260" spans="1:7">
      <c r="A5260" s="9"/>
      <c r="B5260" s="9"/>
      <c r="C5260" s="9"/>
      <c r="D5260" s="9"/>
      <c r="E5260" s="9"/>
      <c r="F5260" s="22"/>
      <c r="G5260" s="9"/>
    </row>
    <row r="5261" spans="1:7">
      <c r="A5261" s="9"/>
      <c r="B5261" s="9"/>
      <c r="C5261" s="9"/>
      <c r="D5261" s="9"/>
      <c r="E5261" s="9"/>
      <c r="F5261" s="22"/>
      <c r="G5261" s="9"/>
    </row>
    <row r="5262" spans="1:7">
      <c r="A5262" s="9"/>
      <c r="B5262" s="9"/>
      <c r="C5262" s="9"/>
      <c r="D5262" s="9"/>
      <c r="E5262" s="9"/>
      <c r="F5262" s="22"/>
      <c r="G5262" s="9"/>
    </row>
    <row r="5263" spans="1:7">
      <c r="A5263" s="9"/>
      <c r="B5263" s="9"/>
      <c r="C5263" s="9"/>
      <c r="D5263" s="9"/>
      <c r="E5263" s="9"/>
      <c r="F5263" s="22"/>
      <c r="G5263" s="9"/>
    </row>
    <row r="5264" spans="1:7">
      <c r="A5264" s="9"/>
      <c r="B5264" s="9"/>
      <c r="C5264" s="9"/>
      <c r="D5264" s="9"/>
      <c r="E5264" s="9"/>
      <c r="F5264" s="22"/>
      <c r="G5264" s="9"/>
    </row>
    <row r="5265" spans="1:7">
      <c r="A5265" s="9"/>
      <c r="B5265" s="9"/>
      <c r="C5265" s="9"/>
      <c r="D5265" s="9"/>
      <c r="E5265" s="9"/>
      <c r="F5265" s="22"/>
      <c r="G5265" s="9"/>
    </row>
    <row r="5266" spans="1:7">
      <c r="A5266" s="9"/>
      <c r="B5266" s="9"/>
      <c r="C5266" s="9"/>
      <c r="D5266" s="9"/>
      <c r="E5266" s="9"/>
      <c r="F5266" s="22"/>
      <c r="G5266" s="9"/>
    </row>
    <row r="5267" spans="1:7">
      <c r="A5267" s="9"/>
      <c r="B5267" s="9"/>
      <c r="C5267" s="9"/>
      <c r="D5267" s="9"/>
      <c r="E5267" s="9"/>
      <c r="F5267" s="22"/>
      <c r="G5267" s="9"/>
    </row>
    <row r="5268" spans="1:7">
      <c r="A5268" s="9"/>
      <c r="B5268" s="9"/>
      <c r="C5268" s="9"/>
      <c r="D5268" s="9"/>
      <c r="E5268" s="9"/>
      <c r="F5268" s="22"/>
      <c r="G5268" s="9"/>
    </row>
    <row r="5269" spans="1:7">
      <c r="A5269" s="9"/>
      <c r="B5269" s="9"/>
      <c r="C5269" s="9"/>
      <c r="D5269" s="9"/>
      <c r="E5269" s="9"/>
      <c r="F5269" s="22"/>
      <c r="G5269" s="9"/>
    </row>
    <row r="5270" spans="1:7">
      <c r="A5270" s="9"/>
      <c r="B5270" s="9"/>
      <c r="C5270" s="9"/>
      <c r="D5270" s="9"/>
      <c r="E5270" s="9"/>
      <c r="F5270" s="22"/>
      <c r="G5270" s="9"/>
    </row>
    <row r="5271" spans="1:7">
      <c r="A5271" s="9"/>
      <c r="B5271" s="9"/>
      <c r="C5271" s="9"/>
      <c r="D5271" s="9"/>
      <c r="E5271" s="9"/>
      <c r="F5271" s="22"/>
      <c r="G5271" s="9"/>
    </row>
    <row r="5272" spans="1:7">
      <c r="A5272" s="9"/>
      <c r="B5272" s="9"/>
      <c r="C5272" s="9"/>
      <c r="D5272" s="9"/>
      <c r="E5272" s="9"/>
      <c r="F5272" s="22"/>
      <c r="G5272" s="9"/>
    </row>
    <row r="5273" spans="1:7">
      <c r="A5273" s="9"/>
      <c r="B5273" s="9"/>
      <c r="C5273" s="9"/>
      <c r="D5273" s="9"/>
      <c r="E5273" s="9"/>
      <c r="F5273" s="22"/>
      <c r="G5273" s="9"/>
    </row>
    <row r="5274" spans="1:7">
      <c r="A5274" s="9"/>
      <c r="B5274" s="9"/>
      <c r="C5274" s="9"/>
      <c r="D5274" s="9"/>
      <c r="E5274" s="9"/>
      <c r="F5274" s="22"/>
      <c r="G5274" s="9"/>
    </row>
    <row r="5275" spans="1:7">
      <c r="A5275" s="9"/>
      <c r="B5275" s="9"/>
      <c r="C5275" s="9"/>
      <c r="D5275" s="9"/>
      <c r="E5275" s="9"/>
      <c r="F5275" s="22"/>
      <c r="G5275" s="9"/>
    </row>
    <row r="5276" spans="1:7">
      <c r="A5276" s="9"/>
      <c r="B5276" s="9"/>
      <c r="C5276" s="9"/>
      <c r="D5276" s="9"/>
      <c r="E5276" s="9"/>
      <c r="F5276" s="22"/>
      <c r="G5276" s="9"/>
    </row>
    <row r="5277" spans="1:7">
      <c r="A5277" s="9"/>
      <c r="B5277" s="9"/>
      <c r="C5277" s="9"/>
      <c r="D5277" s="9"/>
      <c r="E5277" s="9"/>
      <c r="F5277" s="22"/>
      <c r="G5277" s="9"/>
    </row>
    <row r="5278" spans="1:7">
      <c r="A5278" s="9"/>
      <c r="B5278" s="9"/>
      <c r="C5278" s="9"/>
      <c r="D5278" s="9"/>
      <c r="E5278" s="9"/>
      <c r="F5278" s="22"/>
      <c r="G5278" s="9"/>
    </row>
    <row r="5279" spans="1:7">
      <c r="A5279" s="9"/>
      <c r="B5279" s="9"/>
      <c r="C5279" s="9"/>
      <c r="D5279" s="9"/>
      <c r="E5279" s="9"/>
      <c r="F5279" s="22"/>
      <c r="G5279" s="9"/>
    </row>
    <row r="5280" spans="1:7">
      <c r="A5280" s="9"/>
      <c r="B5280" s="9"/>
      <c r="C5280" s="9"/>
      <c r="D5280" s="9"/>
      <c r="E5280" s="9"/>
      <c r="F5280" s="22"/>
      <c r="G5280" s="9"/>
    </row>
    <row r="5281" spans="1:7">
      <c r="A5281" s="9"/>
      <c r="B5281" s="9"/>
      <c r="C5281" s="9"/>
      <c r="D5281" s="9"/>
      <c r="E5281" s="9"/>
      <c r="F5281" s="22"/>
      <c r="G5281" s="9"/>
    </row>
    <row r="5282" spans="1:7">
      <c r="A5282" s="9"/>
      <c r="B5282" s="9"/>
      <c r="C5282" s="9"/>
      <c r="D5282" s="9"/>
      <c r="E5282" s="9"/>
      <c r="F5282" s="22"/>
      <c r="G5282" s="9"/>
    </row>
    <row r="5283" spans="1:7">
      <c r="A5283" s="9"/>
      <c r="B5283" s="9"/>
      <c r="C5283" s="9"/>
      <c r="D5283" s="9"/>
      <c r="E5283" s="9"/>
      <c r="F5283" s="22"/>
      <c r="G5283" s="9"/>
    </row>
    <row r="5284" spans="1:7">
      <c r="A5284" s="9"/>
      <c r="B5284" s="9"/>
      <c r="C5284" s="9"/>
      <c r="D5284" s="9"/>
      <c r="E5284" s="9"/>
      <c r="F5284" s="22"/>
      <c r="G5284" s="9"/>
    </row>
    <row r="5285" spans="1:7">
      <c r="A5285" s="9"/>
      <c r="B5285" s="9"/>
      <c r="C5285" s="9"/>
      <c r="D5285" s="9"/>
      <c r="E5285" s="9"/>
      <c r="F5285" s="22"/>
      <c r="G5285" s="9"/>
    </row>
    <row r="5286" spans="1:7">
      <c r="A5286" s="9"/>
      <c r="B5286" s="9"/>
      <c r="C5286" s="9"/>
      <c r="D5286" s="9"/>
      <c r="E5286" s="9"/>
      <c r="F5286" s="22"/>
      <c r="G5286" s="9"/>
    </row>
    <row r="5287" spans="1:7">
      <c r="A5287" s="9"/>
      <c r="B5287" s="9"/>
      <c r="C5287" s="9"/>
      <c r="D5287" s="9"/>
      <c r="E5287" s="9"/>
      <c r="F5287" s="22"/>
      <c r="G5287" s="9"/>
    </row>
    <row r="5288" spans="1:7">
      <c r="A5288" s="9"/>
      <c r="B5288" s="9"/>
      <c r="C5288" s="9"/>
      <c r="D5288" s="9"/>
      <c r="E5288" s="9"/>
      <c r="F5288" s="22"/>
      <c r="G5288" s="9"/>
    </row>
    <row r="5289" spans="1:7">
      <c r="A5289" s="9"/>
      <c r="B5289" s="9"/>
      <c r="C5289" s="9"/>
      <c r="D5289" s="9"/>
      <c r="E5289" s="9"/>
      <c r="F5289" s="22"/>
      <c r="G5289" s="9"/>
    </row>
    <row r="5290" spans="1:7">
      <c r="A5290" s="9"/>
      <c r="B5290" s="9"/>
      <c r="C5290" s="9"/>
      <c r="D5290" s="9"/>
      <c r="E5290" s="9"/>
      <c r="F5290" s="22"/>
      <c r="G5290" s="9"/>
    </row>
    <row r="5291" spans="1:7">
      <c r="A5291" s="9"/>
      <c r="B5291" s="9"/>
      <c r="C5291" s="9"/>
      <c r="D5291" s="9"/>
      <c r="E5291" s="9"/>
      <c r="F5291" s="22"/>
      <c r="G5291" s="9"/>
    </row>
    <row r="5292" spans="1:7">
      <c r="A5292" s="9"/>
      <c r="B5292" s="9"/>
      <c r="C5292" s="9"/>
      <c r="D5292" s="9"/>
      <c r="E5292" s="9"/>
      <c r="F5292" s="22"/>
      <c r="G5292" s="9"/>
    </row>
    <row r="5293" spans="1:7">
      <c r="A5293" s="9"/>
      <c r="B5293" s="9"/>
      <c r="C5293" s="9"/>
      <c r="D5293" s="9"/>
      <c r="E5293" s="9"/>
      <c r="F5293" s="22"/>
      <c r="G5293" s="9"/>
    </row>
    <row r="5294" spans="1:7">
      <c r="A5294" s="9"/>
      <c r="B5294" s="9"/>
      <c r="C5294" s="9"/>
      <c r="D5294" s="9"/>
      <c r="E5294" s="9"/>
      <c r="F5294" s="22"/>
      <c r="G5294" s="9"/>
    </row>
    <row r="5295" spans="1:7">
      <c r="A5295" s="9"/>
      <c r="B5295" s="9"/>
      <c r="C5295" s="9"/>
      <c r="D5295" s="9"/>
      <c r="E5295" s="9"/>
      <c r="F5295" s="22"/>
      <c r="G5295" s="9"/>
    </row>
    <row r="5296" spans="1:7">
      <c r="A5296" s="9"/>
      <c r="B5296" s="9"/>
      <c r="C5296" s="9"/>
      <c r="D5296" s="9"/>
      <c r="E5296" s="9"/>
      <c r="F5296" s="22"/>
      <c r="G5296" s="9"/>
    </row>
    <row r="5297" spans="1:7">
      <c r="A5297" s="9"/>
      <c r="B5297" s="9"/>
      <c r="C5297" s="9"/>
      <c r="D5297" s="9"/>
      <c r="E5297" s="9"/>
      <c r="F5297" s="22"/>
      <c r="G5297" s="9"/>
    </row>
    <row r="5298" spans="1:7">
      <c r="A5298" s="9"/>
      <c r="B5298" s="9"/>
      <c r="C5298" s="9"/>
      <c r="D5298" s="9"/>
      <c r="E5298" s="9"/>
      <c r="F5298" s="22"/>
      <c r="G5298" s="9"/>
    </row>
    <row r="5299" spans="1:7">
      <c r="A5299" s="9"/>
      <c r="B5299" s="9"/>
      <c r="C5299" s="9"/>
      <c r="D5299" s="9"/>
      <c r="E5299" s="9"/>
      <c r="F5299" s="22"/>
      <c r="G5299" s="9"/>
    </row>
    <row r="5300" spans="1:7">
      <c r="A5300" s="9"/>
      <c r="B5300" s="9"/>
      <c r="C5300" s="9"/>
      <c r="D5300" s="9"/>
      <c r="E5300" s="9"/>
      <c r="F5300" s="22"/>
      <c r="G5300" s="9"/>
    </row>
    <row r="5301" spans="1:7">
      <c r="A5301" s="9"/>
      <c r="B5301" s="9"/>
      <c r="C5301" s="9"/>
      <c r="D5301" s="9"/>
      <c r="E5301" s="9"/>
      <c r="F5301" s="22"/>
      <c r="G5301" s="9"/>
    </row>
    <row r="5302" spans="1:7">
      <c r="A5302" s="9"/>
      <c r="B5302" s="9"/>
      <c r="C5302" s="9"/>
      <c r="D5302" s="9"/>
      <c r="E5302" s="9"/>
      <c r="F5302" s="22"/>
      <c r="G5302" s="9"/>
    </row>
    <row r="5303" spans="1:7">
      <c r="A5303" s="9"/>
      <c r="B5303" s="9"/>
      <c r="C5303" s="9"/>
      <c r="D5303" s="9"/>
      <c r="E5303" s="9"/>
      <c r="F5303" s="22"/>
      <c r="G5303" s="9"/>
    </row>
    <row r="5304" spans="1:7">
      <c r="A5304" s="9"/>
      <c r="B5304" s="9"/>
      <c r="C5304" s="9"/>
      <c r="D5304" s="9"/>
      <c r="E5304" s="9"/>
      <c r="F5304" s="22"/>
      <c r="G5304" s="9"/>
    </row>
    <row r="5305" spans="1:7">
      <c r="A5305" s="9"/>
      <c r="B5305" s="9"/>
      <c r="C5305" s="9"/>
      <c r="D5305" s="9"/>
      <c r="E5305" s="9"/>
      <c r="F5305" s="22"/>
      <c r="G5305" s="9"/>
    </row>
    <row r="5306" spans="1:7">
      <c r="A5306" s="9"/>
      <c r="B5306" s="9"/>
      <c r="C5306" s="9"/>
      <c r="D5306" s="9"/>
      <c r="E5306" s="9"/>
      <c r="F5306" s="22"/>
      <c r="G5306" s="9"/>
    </row>
    <row r="5307" spans="1:7">
      <c r="A5307" s="9"/>
      <c r="B5307" s="9"/>
      <c r="C5307" s="9"/>
      <c r="D5307" s="9"/>
      <c r="E5307" s="9"/>
      <c r="F5307" s="22"/>
      <c r="G5307" s="9"/>
    </row>
    <row r="5308" spans="1:7">
      <c r="A5308" s="9"/>
      <c r="B5308" s="9"/>
      <c r="C5308" s="9"/>
      <c r="D5308" s="9"/>
      <c r="E5308" s="9"/>
      <c r="F5308" s="22"/>
      <c r="G5308" s="9"/>
    </row>
    <row r="5309" spans="1:7">
      <c r="A5309" s="9"/>
      <c r="B5309" s="9"/>
      <c r="C5309" s="9"/>
      <c r="D5309" s="9"/>
      <c r="E5309" s="9"/>
      <c r="F5309" s="22"/>
      <c r="G5309" s="9"/>
    </row>
    <row r="5310" spans="1:7">
      <c r="A5310" s="9"/>
      <c r="B5310" s="9"/>
      <c r="C5310" s="9"/>
      <c r="D5310" s="9"/>
      <c r="E5310" s="9"/>
      <c r="F5310" s="22"/>
      <c r="G5310" s="9"/>
    </row>
    <row r="5311" spans="1:7">
      <c r="A5311" s="9"/>
      <c r="B5311" s="9"/>
      <c r="C5311" s="9"/>
      <c r="D5311" s="9"/>
      <c r="E5311" s="9"/>
      <c r="F5311" s="22"/>
      <c r="G5311" s="9"/>
    </row>
    <row r="5312" spans="1:7">
      <c r="A5312" s="9"/>
      <c r="B5312" s="9"/>
      <c r="C5312" s="9"/>
      <c r="D5312" s="9"/>
      <c r="E5312" s="9"/>
      <c r="F5312" s="22"/>
      <c r="G5312" s="9"/>
    </row>
    <row r="5313" spans="1:7">
      <c r="A5313" s="9"/>
      <c r="B5313" s="9"/>
      <c r="C5313" s="9"/>
      <c r="D5313" s="9"/>
      <c r="E5313" s="9"/>
      <c r="F5313" s="22"/>
      <c r="G5313" s="9"/>
    </row>
    <row r="5314" spans="1:7">
      <c r="A5314" s="9"/>
      <c r="B5314" s="9"/>
      <c r="C5314" s="9"/>
      <c r="D5314" s="9"/>
      <c r="E5314" s="9"/>
      <c r="F5314" s="22"/>
      <c r="G5314" s="9"/>
    </row>
    <row r="5315" spans="1:7">
      <c r="A5315" s="9"/>
      <c r="B5315" s="9"/>
      <c r="C5315" s="9"/>
      <c r="D5315" s="9"/>
      <c r="E5315" s="9"/>
      <c r="F5315" s="22"/>
      <c r="G5315" s="9"/>
    </row>
    <row r="5316" spans="1:7">
      <c r="A5316" s="9"/>
      <c r="B5316" s="9"/>
      <c r="C5316" s="9"/>
      <c r="D5316" s="9"/>
      <c r="E5316" s="9"/>
      <c r="F5316" s="22"/>
      <c r="G5316" s="9"/>
    </row>
    <row r="5317" spans="1:7">
      <c r="A5317" s="9"/>
      <c r="B5317" s="9"/>
      <c r="C5317" s="9"/>
      <c r="D5317" s="9"/>
      <c r="E5317" s="9"/>
      <c r="F5317" s="22"/>
      <c r="G5317" s="9"/>
    </row>
    <row r="5318" spans="1:7">
      <c r="A5318" s="9"/>
      <c r="B5318" s="9"/>
      <c r="C5318" s="9"/>
      <c r="D5318" s="9"/>
      <c r="E5318" s="9"/>
      <c r="F5318" s="22"/>
      <c r="G5318" s="9"/>
    </row>
    <row r="5319" spans="1:7">
      <c r="A5319" s="9"/>
      <c r="B5319" s="9"/>
      <c r="C5319" s="9"/>
      <c r="D5319" s="9"/>
      <c r="E5319" s="9"/>
      <c r="F5319" s="22"/>
      <c r="G5319" s="9"/>
    </row>
    <row r="5320" spans="1:7">
      <c r="A5320" s="9"/>
      <c r="B5320" s="9"/>
      <c r="C5320" s="9"/>
      <c r="D5320" s="9"/>
      <c r="E5320" s="9"/>
      <c r="F5320" s="22"/>
      <c r="G5320" s="9"/>
    </row>
    <row r="5321" spans="1:7">
      <c r="A5321" s="9"/>
      <c r="B5321" s="9"/>
      <c r="C5321" s="9"/>
      <c r="D5321" s="9"/>
      <c r="E5321" s="9"/>
      <c r="F5321" s="22"/>
      <c r="G5321" s="9"/>
    </row>
    <row r="5322" spans="1:7">
      <c r="A5322" s="9"/>
      <c r="B5322" s="9"/>
      <c r="C5322" s="9"/>
      <c r="D5322" s="9"/>
      <c r="E5322" s="9"/>
      <c r="F5322" s="22"/>
      <c r="G5322" s="9"/>
    </row>
    <row r="5323" spans="1:7">
      <c r="A5323" s="9"/>
      <c r="B5323" s="9"/>
      <c r="C5323" s="9"/>
      <c r="D5323" s="9"/>
      <c r="E5323" s="9"/>
      <c r="F5323" s="22"/>
      <c r="G5323" s="9"/>
    </row>
    <row r="5324" spans="1:7">
      <c r="A5324" s="9"/>
      <c r="B5324" s="9"/>
      <c r="C5324" s="9"/>
      <c r="D5324" s="9"/>
      <c r="E5324" s="9"/>
      <c r="F5324" s="22"/>
      <c r="G5324" s="9"/>
    </row>
    <row r="5325" spans="1:7">
      <c r="A5325" s="9"/>
      <c r="B5325" s="9"/>
      <c r="C5325" s="9"/>
      <c r="D5325" s="9"/>
      <c r="E5325" s="9"/>
      <c r="F5325" s="22"/>
      <c r="G5325" s="9"/>
    </row>
    <row r="5326" spans="1:7">
      <c r="A5326" s="9"/>
      <c r="B5326" s="9"/>
      <c r="C5326" s="9"/>
      <c r="D5326" s="9"/>
      <c r="E5326" s="9"/>
      <c r="F5326" s="22"/>
      <c r="G5326" s="9"/>
    </row>
    <row r="5327" spans="1:7">
      <c r="A5327" s="9"/>
      <c r="B5327" s="9"/>
      <c r="C5327" s="9"/>
      <c r="D5327" s="9"/>
      <c r="E5327" s="9"/>
      <c r="F5327" s="22"/>
      <c r="G5327" s="9"/>
    </row>
    <row r="5328" spans="1:7">
      <c r="A5328" s="9"/>
      <c r="B5328" s="9"/>
      <c r="C5328" s="9"/>
      <c r="D5328" s="9"/>
      <c r="E5328" s="9"/>
      <c r="F5328" s="22"/>
      <c r="G5328" s="9"/>
    </row>
    <row r="5329" spans="1:7">
      <c r="A5329" s="9"/>
      <c r="B5329" s="9"/>
      <c r="C5329" s="9"/>
      <c r="D5329" s="9"/>
      <c r="E5329" s="9"/>
      <c r="F5329" s="22"/>
      <c r="G5329" s="9"/>
    </row>
    <row r="5330" spans="1:7">
      <c r="A5330" s="9"/>
      <c r="B5330" s="9"/>
      <c r="C5330" s="9"/>
      <c r="D5330" s="9"/>
      <c r="E5330" s="9"/>
      <c r="F5330" s="22"/>
      <c r="G5330" s="9"/>
    </row>
    <row r="5331" spans="1:7">
      <c r="A5331" s="9"/>
      <c r="B5331" s="9"/>
      <c r="C5331" s="9"/>
      <c r="D5331" s="9"/>
      <c r="E5331" s="9"/>
      <c r="F5331" s="22"/>
      <c r="G5331" s="9"/>
    </row>
    <row r="5332" spans="1:7">
      <c r="A5332" s="9"/>
      <c r="B5332" s="9"/>
      <c r="C5332" s="9"/>
      <c r="D5332" s="9"/>
      <c r="E5332" s="9"/>
      <c r="F5332" s="22"/>
      <c r="G5332" s="9"/>
    </row>
    <row r="5333" spans="1:7">
      <c r="A5333" s="9"/>
      <c r="B5333" s="9"/>
      <c r="C5333" s="9"/>
      <c r="D5333" s="9"/>
      <c r="E5333" s="9"/>
      <c r="F5333" s="22"/>
      <c r="G5333" s="9"/>
    </row>
    <row r="5334" spans="1:7">
      <c r="A5334" s="9"/>
      <c r="B5334" s="9"/>
      <c r="C5334" s="9"/>
      <c r="D5334" s="9"/>
      <c r="E5334" s="9"/>
      <c r="F5334" s="22"/>
      <c r="G5334" s="9"/>
    </row>
    <row r="5335" spans="1:7">
      <c r="A5335" s="9"/>
      <c r="B5335" s="9"/>
      <c r="C5335" s="9"/>
      <c r="D5335" s="9"/>
      <c r="E5335" s="9"/>
      <c r="F5335" s="22"/>
      <c r="G5335" s="9"/>
    </row>
    <row r="5336" spans="1:7">
      <c r="A5336" s="9"/>
      <c r="B5336" s="9"/>
      <c r="C5336" s="9"/>
      <c r="D5336" s="9"/>
      <c r="E5336" s="9"/>
      <c r="F5336" s="22"/>
      <c r="G5336" s="9"/>
    </row>
    <row r="5337" spans="1:7">
      <c r="A5337" s="9"/>
      <c r="B5337" s="9"/>
      <c r="C5337" s="9"/>
      <c r="D5337" s="9"/>
      <c r="E5337" s="9"/>
      <c r="F5337" s="22"/>
      <c r="G5337" s="9"/>
    </row>
    <row r="5338" spans="1:7">
      <c r="A5338" s="9"/>
      <c r="B5338" s="9"/>
      <c r="C5338" s="9"/>
      <c r="D5338" s="9"/>
      <c r="E5338" s="9"/>
      <c r="F5338" s="22"/>
      <c r="G5338" s="9"/>
    </row>
    <row r="5339" spans="1:7">
      <c r="A5339" s="9"/>
      <c r="B5339" s="9"/>
      <c r="C5339" s="9"/>
      <c r="D5339" s="9"/>
      <c r="E5339" s="9"/>
      <c r="F5339" s="22"/>
      <c r="G5339" s="9"/>
    </row>
    <row r="5340" spans="1:7">
      <c r="A5340" s="9"/>
      <c r="B5340" s="9"/>
      <c r="C5340" s="9"/>
      <c r="D5340" s="9"/>
      <c r="E5340" s="9"/>
      <c r="F5340" s="22"/>
      <c r="G5340" s="9"/>
    </row>
    <row r="5341" spans="1:7">
      <c r="A5341" s="9"/>
      <c r="B5341" s="9"/>
      <c r="C5341" s="9"/>
      <c r="D5341" s="9"/>
      <c r="E5341" s="9"/>
      <c r="F5341" s="22"/>
      <c r="G5341" s="9"/>
    </row>
    <row r="5342" spans="1:7">
      <c r="A5342" s="9"/>
      <c r="B5342" s="9"/>
      <c r="C5342" s="9"/>
      <c r="D5342" s="9"/>
      <c r="E5342" s="9"/>
      <c r="F5342" s="22"/>
      <c r="G5342" s="9"/>
    </row>
    <row r="5343" spans="1:7">
      <c r="A5343" s="9"/>
      <c r="B5343" s="9"/>
      <c r="C5343" s="9"/>
      <c r="D5343" s="9"/>
      <c r="E5343" s="9"/>
      <c r="F5343" s="22"/>
      <c r="G5343" s="9"/>
    </row>
    <row r="5344" spans="1:7">
      <c r="A5344" s="9"/>
      <c r="B5344" s="9"/>
      <c r="C5344" s="9"/>
      <c r="D5344" s="9"/>
      <c r="E5344" s="9"/>
      <c r="F5344" s="22"/>
      <c r="G5344" s="9"/>
    </row>
    <row r="5345" spans="1:7">
      <c r="A5345" s="9"/>
      <c r="B5345" s="9"/>
      <c r="C5345" s="9"/>
      <c r="D5345" s="9"/>
      <c r="E5345" s="9"/>
      <c r="F5345" s="22"/>
      <c r="G5345" s="9"/>
    </row>
    <row r="5346" spans="1:7">
      <c r="A5346" s="9"/>
      <c r="B5346" s="9"/>
      <c r="C5346" s="9"/>
      <c r="D5346" s="9"/>
      <c r="E5346" s="9"/>
      <c r="F5346" s="22"/>
      <c r="G5346" s="9"/>
    </row>
    <row r="5347" spans="1:7">
      <c r="A5347" s="9"/>
      <c r="B5347" s="9"/>
      <c r="C5347" s="9"/>
      <c r="D5347" s="9"/>
      <c r="E5347" s="9"/>
      <c r="F5347" s="22"/>
      <c r="G5347" s="9"/>
    </row>
    <row r="5348" spans="1:7">
      <c r="A5348" s="9"/>
      <c r="B5348" s="9"/>
      <c r="C5348" s="9"/>
      <c r="D5348" s="9"/>
      <c r="E5348" s="9"/>
      <c r="F5348" s="22"/>
      <c r="G5348" s="9"/>
    </row>
    <row r="5349" spans="1:7">
      <c r="A5349" s="9"/>
      <c r="B5349" s="9"/>
      <c r="C5349" s="9"/>
      <c r="D5349" s="9"/>
      <c r="E5349" s="9"/>
      <c r="F5349" s="22"/>
      <c r="G5349" s="9"/>
    </row>
    <row r="5350" spans="1:7">
      <c r="A5350" s="9"/>
      <c r="B5350" s="9"/>
      <c r="C5350" s="9"/>
      <c r="D5350" s="9"/>
      <c r="E5350" s="9"/>
      <c r="F5350" s="22"/>
      <c r="G5350" s="9"/>
    </row>
    <row r="5351" spans="1:7">
      <c r="A5351" s="9"/>
      <c r="B5351" s="9"/>
      <c r="C5351" s="9"/>
      <c r="D5351" s="9"/>
      <c r="E5351" s="9"/>
      <c r="F5351" s="22"/>
      <c r="G5351" s="9"/>
    </row>
    <row r="5352" spans="1:7">
      <c r="A5352" s="9"/>
      <c r="B5352" s="9"/>
      <c r="C5352" s="9"/>
      <c r="D5352" s="9"/>
      <c r="E5352" s="9"/>
      <c r="F5352" s="22"/>
      <c r="G5352" s="9"/>
    </row>
    <row r="5353" spans="1:7">
      <c r="A5353" s="9"/>
      <c r="B5353" s="9"/>
      <c r="C5353" s="9"/>
      <c r="D5353" s="9"/>
      <c r="E5353" s="9"/>
      <c r="F5353" s="22"/>
      <c r="G5353" s="9"/>
    </row>
    <row r="5354" spans="1:7">
      <c r="A5354" s="9"/>
      <c r="B5354" s="9"/>
      <c r="C5354" s="9"/>
      <c r="D5354" s="9"/>
      <c r="E5354" s="9"/>
      <c r="F5354" s="22"/>
      <c r="G5354" s="9"/>
    </row>
    <row r="5355" spans="1:7">
      <c r="A5355" s="9"/>
      <c r="B5355" s="9"/>
      <c r="C5355" s="9"/>
      <c r="D5355" s="9"/>
      <c r="E5355" s="9"/>
      <c r="F5355" s="22"/>
      <c r="G5355" s="9"/>
    </row>
    <row r="5356" spans="1:7">
      <c r="A5356" s="9"/>
      <c r="B5356" s="9"/>
      <c r="C5356" s="9"/>
      <c r="D5356" s="9"/>
      <c r="E5356" s="9"/>
      <c r="F5356" s="22"/>
      <c r="G5356" s="9"/>
    </row>
    <row r="5357" spans="1:7">
      <c r="A5357" s="9"/>
      <c r="B5357" s="9"/>
      <c r="C5357" s="9"/>
      <c r="D5357" s="9"/>
      <c r="E5357" s="9"/>
      <c r="F5357" s="22"/>
      <c r="G5357" s="9"/>
    </row>
    <row r="5358" spans="1:7">
      <c r="A5358" s="9"/>
      <c r="B5358" s="9"/>
      <c r="C5358" s="9"/>
      <c r="D5358" s="9"/>
      <c r="E5358" s="9"/>
      <c r="F5358" s="22"/>
      <c r="G5358" s="9"/>
    </row>
    <row r="5359" spans="1:7">
      <c r="A5359" s="9"/>
      <c r="B5359" s="9"/>
      <c r="C5359" s="9"/>
      <c r="D5359" s="9"/>
      <c r="E5359" s="9"/>
      <c r="F5359" s="22"/>
      <c r="G5359" s="9"/>
    </row>
    <row r="5360" spans="1:7">
      <c r="A5360" s="9"/>
      <c r="B5360" s="9"/>
      <c r="C5360" s="9"/>
      <c r="D5360" s="9"/>
      <c r="E5360" s="9"/>
      <c r="F5360" s="22"/>
      <c r="G5360" s="9"/>
    </row>
    <row r="5361" spans="1:7">
      <c r="A5361" s="9"/>
      <c r="B5361" s="9"/>
      <c r="C5361" s="9"/>
      <c r="D5361" s="9"/>
      <c r="E5361" s="9"/>
      <c r="F5361" s="22"/>
      <c r="G5361" s="9"/>
    </row>
    <row r="5362" spans="1:7">
      <c r="A5362" s="9"/>
      <c r="B5362" s="9"/>
      <c r="C5362" s="9"/>
      <c r="D5362" s="9"/>
      <c r="E5362" s="9"/>
      <c r="F5362" s="22"/>
      <c r="G5362" s="9"/>
    </row>
    <row r="5363" spans="1:7">
      <c r="A5363" s="9"/>
      <c r="B5363" s="9"/>
      <c r="C5363" s="9"/>
      <c r="D5363" s="9"/>
      <c r="E5363" s="9"/>
      <c r="F5363" s="22"/>
      <c r="G5363" s="9"/>
    </row>
    <row r="5364" spans="1:7">
      <c r="A5364" s="9"/>
      <c r="B5364" s="9"/>
      <c r="C5364" s="9"/>
      <c r="D5364" s="9"/>
      <c r="E5364" s="9"/>
      <c r="F5364" s="22"/>
      <c r="G5364" s="9"/>
    </row>
    <row r="5365" spans="1:7">
      <c r="A5365" s="9"/>
      <c r="B5365" s="9"/>
      <c r="C5365" s="9"/>
      <c r="D5365" s="9"/>
      <c r="E5365" s="9"/>
      <c r="F5365" s="22"/>
      <c r="G5365" s="9"/>
    </row>
    <row r="5366" spans="1:7">
      <c r="A5366" s="9"/>
      <c r="B5366" s="9"/>
      <c r="C5366" s="9"/>
      <c r="D5366" s="9"/>
      <c r="E5366" s="9"/>
      <c r="F5366" s="22"/>
      <c r="G5366" s="9"/>
    </row>
    <row r="5367" spans="1:7">
      <c r="A5367" s="9"/>
      <c r="B5367" s="9"/>
      <c r="C5367" s="9"/>
      <c r="D5367" s="9"/>
      <c r="E5367" s="9"/>
      <c r="F5367" s="22"/>
      <c r="G5367" s="9"/>
    </row>
    <row r="5368" spans="1:7">
      <c r="A5368" s="9"/>
      <c r="B5368" s="9"/>
      <c r="C5368" s="9"/>
      <c r="D5368" s="9"/>
      <c r="E5368" s="9"/>
      <c r="F5368" s="22"/>
      <c r="G5368" s="9"/>
    </row>
    <row r="5369" spans="1:7">
      <c r="A5369" s="9"/>
      <c r="B5369" s="9"/>
      <c r="C5369" s="9"/>
      <c r="D5369" s="9"/>
      <c r="E5369" s="9"/>
      <c r="F5369" s="22"/>
      <c r="G5369" s="9"/>
    </row>
    <row r="5370" spans="1:7">
      <c r="A5370" s="9"/>
      <c r="B5370" s="9"/>
      <c r="C5370" s="9"/>
      <c r="D5370" s="9"/>
      <c r="E5370" s="9"/>
      <c r="F5370" s="22"/>
      <c r="G5370" s="9"/>
    </row>
    <row r="5371" spans="1:7">
      <c r="A5371" s="9"/>
      <c r="B5371" s="9"/>
      <c r="C5371" s="9"/>
      <c r="D5371" s="9"/>
      <c r="E5371" s="9"/>
      <c r="F5371" s="22"/>
      <c r="G5371" s="9"/>
    </row>
    <row r="5372" spans="1:7">
      <c r="A5372" s="9"/>
      <c r="B5372" s="9"/>
      <c r="C5372" s="9"/>
      <c r="D5372" s="9"/>
      <c r="E5372" s="9"/>
      <c r="F5372" s="22"/>
      <c r="G5372" s="9"/>
    </row>
    <row r="5373" spans="1:7">
      <c r="A5373" s="9"/>
      <c r="B5373" s="9"/>
      <c r="C5373" s="9"/>
      <c r="D5373" s="9"/>
      <c r="E5373" s="9"/>
      <c r="F5373" s="22"/>
      <c r="G5373" s="9"/>
    </row>
    <row r="5374" spans="1:7">
      <c r="A5374" s="9"/>
      <c r="B5374" s="9"/>
      <c r="C5374" s="9"/>
      <c r="D5374" s="9"/>
      <c r="E5374" s="9"/>
      <c r="F5374" s="22"/>
      <c r="G5374" s="9"/>
    </row>
    <row r="5375" spans="1:7">
      <c r="A5375" s="9"/>
      <c r="B5375" s="9"/>
      <c r="C5375" s="9"/>
      <c r="D5375" s="9"/>
      <c r="E5375" s="9"/>
      <c r="F5375" s="22"/>
      <c r="G5375" s="9"/>
    </row>
    <row r="5376" spans="1:7">
      <c r="A5376" s="9"/>
      <c r="B5376" s="9"/>
      <c r="C5376" s="9"/>
      <c r="D5376" s="9"/>
      <c r="E5376" s="9"/>
      <c r="F5376" s="22"/>
      <c r="G5376" s="9"/>
    </row>
    <row r="5377" spans="1:7">
      <c r="A5377" s="9"/>
      <c r="B5377" s="9"/>
      <c r="C5377" s="9"/>
      <c r="D5377" s="9"/>
      <c r="E5377" s="9"/>
      <c r="F5377" s="22"/>
      <c r="G5377" s="9"/>
    </row>
    <row r="5378" spans="1:7">
      <c r="A5378" s="9"/>
      <c r="B5378" s="9"/>
      <c r="C5378" s="9"/>
      <c r="D5378" s="9"/>
      <c r="E5378" s="9"/>
      <c r="F5378" s="22"/>
      <c r="G5378" s="9"/>
    </row>
    <row r="5379" spans="1:7">
      <c r="A5379" s="9"/>
      <c r="B5379" s="9"/>
      <c r="C5379" s="9"/>
      <c r="D5379" s="9"/>
      <c r="E5379" s="9"/>
      <c r="F5379" s="22"/>
      <c r="G5379" s="9"/>
    </row>
    <row r="5380" spans="1:7">
      <c r="A5380" s="9"/>
      <c r="B5380" s="9"/>
      <c r="C5380" s="9"/>
      <c r="D5380" s="9"/>
      <c r="E5380" s="9"/>
      <c r="F5380" s="22"/>
      <c r="G5380" s="9"/>
    </row>
    <row r="5381" spans="1:7">
      <c r="A5381" s="9"/>
      <c r="B5381" s="9"/>
      <c r="C5381" s="9"/>
      <c r="D5381" s="9"/>
      <c r="E5381" s="9"/>
      <c r="F5381" s="22"/>
      <c r="G5381" s="9"/>
    </row>
    <row r="5382" spans="1:7">
      <c r="A5382" s="9"/>
      <c r="B5382" s="9"/>
      <c r="C5382" s="9"/>
      <c r="D5382" s="9"/>
      <c r="E5382" s="9"/>
      <c r="F5382" s="22"/>
      <c r="G5382" s="9"/>
    </row>
    <row r="5383" spans="1:7">
      <c r="A5383" s="9"/>
      <c r="B5383" s="9"/>
      <c r="C5383" s="9"/>
      <c r="D5383" s="9"/>
      <c r="E5383" s="9"/>
      <c r="F5383" s="22"/>
      <c r="G5383" s="9"/>
    </row>
    <row r="5384" spans="1:7">
      <c r="A5384" s="9"/>
      <c r="B5384" s="9"/>
      <c r="C5384" s="9"/>
      <c r="D5384" s="9"/>
      <c r="E5384" s="9"/>
      <c r="F5384" s="22"/>
      <c r="G5384" s="9"/>
    </row>
    <row r="5385" spans="1:7">
      <c r="A5385" s="9"/>
      <c r="B5385" s="9"/>
      <c r="C5385" s="9"/>
      <c r="D5385" s="9"/>
      <c r="E5385" s="9"/>
      <c r="F5385" s="22"/>
      <c r="G5385" s="9"/>
    </row>
    <row r="5386" spans="1:7">
      <c r="A5386" s="9"/>
      <c r="B5386" s="9"/>
      <c r="C5386" s="9"/>
      <c r="D5386" s="9"/>
      <c r="E5386" s="9"/>
      <c r="F5386" s="22"/>
      <c r="G5386" s="9"/>
    </row>
    <row r="5387" spans="1:7">
      <c r="A5387" s="9"/>
      <c r="B5387" s="9"/>
      <c r="C5387" s="9"/>
      <c r="D5387" s="9"/>
      <c r="E5387" s="9"/>
      <c r="F5387" s="22"/>
      <c r="G5387" s="9"/>
    </row>
    <row r="5388" spans="1:7">
      <c r="A5388" s="9"/>
      <c r="B5388" s="9"/>
      <c r="C5388" s="9"/>
      <c r="D5388" s="9"/>
      <c r="E5388" s="9"/>
      <c r="F5388" s="22"/>
      <c r="G5388" s="9"/>
    </row>
    <row r="5389" spans="1:7">
      <c r="A5389" s="9"/>
      <c r="B5389" s="9"/>
      <c r="C5389" s="9"/>
      <c r="D5389" s="9"/>
      <c r="E5389" s="9"/>
      <c r="F5389" s="22"/>
      <c r="G5389" s="9"/>
    </row>
    <row r="5390" spans="1:7">
      <c r="A5390" s="9"/>
      <c r="B5390" s="9"/>
      <c r="C5390" s="9"/>
      <c r="D5390" s="9"/>
      <c r="E5390" s="9"/>
      <c r="F5390" s="22"/>
      <c r="G5390" s="9"/>
    </row>
    <row r="5391" spans="1:7">
      <c r="A5391" s="9"/>
      <c r="B5391" s="9"/>
      <c r="C5391" s="9"/>
      <c r="D5391" s="9"/>
      <c r="E5391" s="9"/>
      <c r="F5391" s="22"/>
      <c r="G5391" s="9"/>
    </row>
    <row r="5392" spans="1:7">
      <c r="A5392" s="9"/>
      <c r="B5392" s="9"/>
      <c r="C5392" s="9"/>
      <c r="D5392" s="9"/>
      <c r="E5392" s="9"/>
      <c r="F5392" s="22"/>
      <c r="G5392" s="9"/>
    </row>
    <row r="5393" spans="1:7">
      <c r="A5393" s="9"/>
      <c r="B5393" s="9"/>
      <c r="C5393" s="9"/>
      <c r="D5393" s="9"/>
      <c r="E5393" s="9"/>
      <c r="F5393" s="22"/>
      <c r="G5393" s="9"/>
    </row>
    <row r="5394" spans="1:7">
      <c r="A5394" s="9"/>
      <c r="B5394" s="9"/>
      <c r="C5394" s="9"/>
      <c r="D5394" s="9"/>
      <c r="E5394" s="9"/>
      <c r="F5394" s="22"/>
      <c r="G5394" s="9"/>
    </row>
    <row r="5395" spans="1:7">
      <c r="A5395" s="9"/>
      <c r="B5395" s="9"/>
      <c r="C5395" s="9"/>
      <c r="D5395" s="9"/>
      <c r="E5395" s="9"/>
      <c r="F5395" s="22"/>
      <c r="G5395" s="9"/>
    </row>
    <row r="5396" spans="1:7">
      <c r="A5396" s="9"/>
      <c r="B5396" s="9"/>
      <c r="C5396" s="9"/>
      <c r="D5396" s="9"/>
      <c r="E5396" s="9"/>
      <c r="F5396" s="22"/>
      <c r="G5396" s="9"/>
    </row>
    <row r="5397" spans="1:7">
      <c r="A5397" s="9"/>
      <c r="B5397" s="9"/>
      <c r="C5397" s="9"/>
      <c r="D5397" s="9"/>
      <c r="E5397" s="9"/>
      <c r="F5397" s="22"/>
      <c r="G5397" s="9"/>
    </row>
    <row r="5398" spans="1:7">
      <c r="A5398" s="9"/>
      <c r="B5398" s="9"/>
      <c r="C5398" s="9"/>
      <c r="D5398" s="9"/>
      <c r="E5398" s="9"/>
      <c r="F5398" s="22"/>
      <c r="G5398" s="9"/>
    </row>
    <row r="5399" spans="1:7">
      <c r="A5399" s="9"/>
      <c r="B5399" s="9"/>
      <c r="C5399" s="9"/>
      <c r="D5399" s="9"/>
      <c r="E5399" s="9"/>
      <c r="F5399" s="22"/>
      <c r="G5399" s="9"/>
    </row>
    <row r="5400" spans="1:7">
      <c r="A5400" s="9"/>
      <c r="B5400" s="9"/>
      <c r="C5400" s="9"/>
      <c r="D5400" s="9"/>
      <c r="E5400" s="9"/>
      <c r="F5400" s="22"/>
      <c r="G5400" s="9"/>
    </row>
    <row r="5401" spans="1:7">
      <c r="A5401" s="9"/>
      <c r="B5401" s="9"/>
      <c r="C5401" s="9"/>
      <c r="D5401" s="9"/>
      <c r="E5401" s="9"/>
      <c r="F5401" s="22"/>
      <c r="G5401" s="9"/>
    </row>
    <row r="5402" spans="1:7">
      <c r="A5402" s="9"/>
      <c r="B5402" s="9"/>
      <c r="C5402" s="9"/>
      <c r="D5402" s="9"/>
      <c r="E5402" s="9"/>
      <c r="F5402" s="22"/>
      <c r="G5402" s="9"/>
    </row>
    <row r="5403" spans="1:7">
      <c r="A5403" s="9"/>
      <c r="B5403" s="9"/>
      <c r="C5403" s="9"/>
      <c r="D5403" s="9"/>
      <c r="E5403" s="9"/>
      <c r="F5403" s="22"/>
      <c r="G5403" s="9"/>
    </row>
    <row r="5404" spans="1:7">
      <c r="A5404" s="9"/>
      <c r="B5404" s="9"/>
      <c r="C5404" s="9"/>
      <c r="D5404" s="9"/>
      <c r="E5404" s="9"/>
      <c r="F5404" s="22"/>
      <c r="G5404" s="9"/>
    </row>
    <row r="5405" spans="1:7">
      <c r="A5405" s="9"/>
      <c r="B5405" s="9"/>
      <c r="C5405" s="9"/>
      <c r="D5405" s="9"/>
      <c r="E5405" s="9"/>
      <c r="F5405" s="22"/>
      <c r="G5405" s="9"/>
    </row>
    <row r="5406" spans="1:7">
      <c r="A5406" s="9"/>
      <c r="B5406" s="9"/>
      <c r="C5406" s="9"/>
      <c r="D5406" s="9"/>
      <c r="E5406" s="9"/>
      <c r="F5406" s="22"/>
      <c r="G5406" s="9"/>
    </row>
    <row r="5407" spans="1:7">
      <c r="A5407" s="9"/>
      <c r="B5407" s="9"/>
      <c r="C5407" s="9"/>
      <c r="D5407" s="9"/>
      <c r="E5407" s="9"/>
      <c r="F5407" s="22"/>
      <c r="G5407" s="9"/>
    </row>
    <row r="5408" spans="1:7">
      <c r="A5408" s="9"/>
      <c r="B5408" s="9"/>
      <c r="C5408" s="9"/>
      <c r="D5408" s="9"/>
      <c r="E5408" s="9"/>
      <c r="F5408" s="22"/>
      <c r="G5408" s="9"/>
    </row>
    <row r="5409" spans="1:7">
      <c r="A5409" s="9"/>
      <c r="B5409" s="9"/>
      <c r="C5409" s="9"/>
      <c r="D5409" s="9"/>
      <c r="E5409" s="9"/>
      <c r="F5409" s="22"/>
      <c r="G5409" s="9"/>
    </row>
    <row r="5410" spans="1:7">
      <c r="A5410" s="9"/>
      <c r="B5410" s="9"/>
      <c r="C5410" s="9"/>
      <c r="D5410" s="9"/>
      <c r="E5410" s="9"/>
      <c r="F5410" s="22"/>
      <c r="G5410" s="9"/>
    </row>
    <row r="5411" spans="1:7">
      <c r="A5411" s="9"/>
      <c r="B5411" s="9"/>
      <c r="C5411" s="9"/>
      <c r="D5411" s="9"/>
      <c r="E5411" s="9"/>
      <c r="F5411" s="22"/>
      <c r="G5411" s="9"/>
    </row>
    <row r="5412" spans="1:7">
      <c r="A5412" s="9"/>
      <c r="B5412" s="9"/>
      <c r="C5412" s="9"/>
      <c r="D5412" s="9"/>
      <c r="E5412" s="9"/>
      <c r="F5412" s="22"/>
      <c r="G5412" s="9"/>
    </row>
    <row r="5413" spans="1:7">
      <c r="A5413" s="9"/>
      <c r="B5413" s="9"/>
      <c r="C5413" s="9"/>
      <c r="D5413" s="9"/>
      <c r="E5413" s="9"/>
      <c r="F5413" s="22"/>
      <c r="G5413" s="9"/>
    </row>
    <row r="5414" spans="1:7">
      <c r="A5414" s="9"/>
      <c r="B5414" s="9"/>
      <c r="C5414" s="9"/>
      <c r="D5414" s="9"/>
      <c r="E5414" s="9"/>
      <c r="F5414" s="22"/>
      <c r="G5414" s="9"/>
    </row>
    <row r="5415" spans="1:7">
      <c r="A5415" s="9"/>
      <c r="B5415" s="9"/>
      <c r="C5415" s="9"/>
      <c r="D5415" s="9"/>
      <c r="E5415" s="9"/>
      <c r="F5415" s="22"/>
      <c r="G5415" s="9"/>
    </row>
    <row r="5416" spans="1:7">
      <c r="A5416" s="9"/>
      <c r="B5416" s="9"/>
      <c r="C5416" s="9"/>
      <c r="D5416" s="9"/>
      <c r="E5416" s="9"/>
      <c r="F5416" s="22"/>
      <c r="G5416" s="9"/>
    </row>
    <row r="5417" spans="1:7">
      <c r="A5417" s="9"/>
      <c r="B5417" s="9"/>
      <c r="C5417" s="9"/>
      <c r="D5417" s="9"/>
      <c r="E5417" s="9"/>
      <c r="F5417" s="22"/>
      <c r="G5417" s="9"/>
    </row>
    <row r="5418" spans="1:7">
      <c r="A5418" s="9"/>
      <c r="B5418" s="9"/>
      <c r="C5418" s="9"/>
      <c r="D5418" s="9"/>
      <c r="E5418" s="9"/>
      <c r="F5418" s="22"/>
      <c r="G5418" s="9"/>
    </row>
    <row r="5419" spans="1:7">
      <c r="A5419" s="9"/>
      <c r="B5419" s="9"/>
      <c r="C5419" s="9"/>
      <c r="D5419" s="9"/>
      <c r="E5419" s="9"/>
      <c r="F5419" s="22"/>
      <c r="G5419" s="9"/>
    </row>
    <row r="5420" spans="1:7">
      <c r="A5420" s="9"/>
      <c r="B5420" s="9"/>
      <c r="C5420" s="9"/>
      <c r="D5420" s="9"/>
      <c r="E5420" s="9"/>
      <c r="F5420" s="22"/>
      <c r="G5420" s="9"/>
    </row>
    <row r="5421" spans="1:7">
      <c r="A5421" s="9"/>
      <c r="B5421" s="9"/>
      <c r="C5421" s="9"/>
      <c r="D5421" s="9"/>
      <c r="E5421" s="9"/>
      <c r="F5421" s="22"/>
      <c r="G5421" s="9"/>
    </row>
    <row r="5422" spans="1:7">
      <c r="A5422" s="9"/>
      <c r="B5422" s="9"/>
      <c r="C5422" s="9"/>
      <c r="D5422" s="9"/>
      <c r="E5422" s="9"/>
      <c r="F5422" s="22"/>
      <c r="G5422" s="9"/>
    </row>
    <row r="5423" spans="1:7">
      <c r="A5423" s="9"/>
      <c r="B5423" s="9"/>
      <c r="C5423" s="9"/>
      <c r="D5423" s="9"/>
      <c r="E5423" s="9"/>
      <c r="F5423" s="22"/>
      <c r="G5423" s="9"/>
    </row>
    <row r="5424" spans="1:7">
      <c r="A5424" s="9"/>
      <c r="B5424" s="9"/>
      <c r="C5424" s="9"/>
      <c r="D5424" s="9"/>
      <c r="E5424" s="9"/>
      <c r="F5424" s="22"/>
      <c r="G5424" s="9"/>
    </row>
    <row r="5425" spans="1:7">
      <c r="A5425" s="9"/>
      <c r="B5425" s="9"/>
      <c r="C5425" s="9"/>
      <c r="D5425" s="9"/>
      <c r="E5425" s="9"/>
      <c r="F5425" s="22"/>
      <c r="G5425" s="9"/>
    </row>
    <row r="5426" spans="1:7">
      <c r="A5426" s="9"/>
      <c r="B5426" s="9"/>
      <c r="C5426" s="9"/>
      <c r="D5426" s="9"/>
      <c r="E5426" s="9"/>
      <c r="F5426" s="22"/>
      <c r="G5426" s="9"/>
    </row>
    <row r="5427" spans="1:7">
      <c r="A5427" s="9"/>
      <c r="B5427" s="9"/>
      <c r="C5427" s="9"/>
      <c r="D5427" s="9"/>
      <c r="E5427" s="9"/>
      <c r="F5427" s="22"/>
      <c r="G5427" s="9"/>
    </row>
    <row r="5428" spans="1:7">
      <c r="A5428" s="9"/>
      <c r="B5428" s="9"/>
      <c r="C5428" s="9"/>
      <c r="D5428" s="9"/>
      <c r="E5428" s="9"/>
      <c r="F5428" s="22"/>
      <c r="G5428" s="9"/>
    </row>
    <row r="5429" spans="1:7">
      <c r="A5429" s="9"/>
      <c r="B5429" s="9"/>
      <c r="C5429" s="9"/>
      <c r="D5429" s="9"/>
      <c r="E5429" s="9"/>
      <c r="F5429" s="22"/>
      <c r="G5429" s="9"/>
    </row>
    <row r="5430" spans="1:7">
      <c r="A5430" s="9"/>
      <c r="B5430" s="9"/>
      <c r="C5430" s="9"/>
      <c r="D5430" s="9"/>
      <c r="E5430" s="9"/>
      <c r="F5430" s="22"/>
      <c r="G5430" s="9"/>
    </row>
    <row r="5431" spans="1:7">
      <c r="A5431" s="9"/>
      <c r="B5431" s="9"/>
      <c r="C5431" s="9"/>
      <c r="D5431" s="9"/>
      <c r="E5431" s="9"/>
      <c r="F5431" s="22"/>
      <c r="G5431" s="9"/>
    </row>
    <row r="5432" spans="1:7">
      <c r="A5432" s="9"/>
      <c r="B5432" s="9"/>
      <c r="C5432" s="9"/>
      <c r="D5432" s="9"/>
      <c r="E5432" s="9"/>
      <c r="F5432" s="22"/>
      <c r="G5432" s="9"/>
    </row>
    <row r="5433" spans="1:7">
      <c r="A5433" s="9"/>
      <c r="B5433" s="9"/>
      <c r="C5433" s="9"/>
      <c r="D5433" s="9"/>
      <c r="E5433" s="9"/>
      <c r="F5433" s="22"/>
      <c r="G5433" s="9"/>
    </row>
    <row r="5434" spans="1:7">
      <c r="A5434" s="9"/>
      <c r="B5434" s="9"/>
      <c r="C5434" s="9"/>
      <c r="D5434" s="9"/>
      <c r="E5434" s="9"/>
      <c r="F5434" s="22"/>
      <c r="G5434" s="9"/>
    </row>
    <row r="5435" spans="1:7">
      <c r="A5435" s="9"/>
      <c r="B5435" s="9"/>
      <c r="C5435" s="9"/>
      <c r="D5435" s="9"/>
      <c r="E5435" s="9"/>
      <c r="F5435" s="22"/>
      <c r="G5435" s="9"/>
    </row>
    <row r="5436" spans="1:7">
      <c r="A5436" s="9"/>
      <c r="B5436" s="9"/>
      <c r="C5436" s="9"/>
      <c r="D5436" s="9"/>
      <c r="E5436" s="9"/>
      <c r="F5436" s="22"/>
      <c r="G5436" s="9"/>
    </row>
    <row r="5437" spans="1:7">
      <c r="A5437" s="9"/>
      <c r="B5437" s="9"/>
      <c r="C5437" s="9"/>
      <c r="D5437" s="9"/>
      <c r="E5437" s="9"/>
      <c r="F5437" s="22"/>
      <c r="G5437" s="9"/>
    </row>
    <row r="5438" spans="1:7">
      <c r="A5438" s="9"/>
      <c r="B5438" s="9"/>
      <c r="C5438" s="9"/>
      <c r="D5438" s="9"/>
      <c r="E5438" s="9"/>
      <c r="F5438" s="22"/>
      <c r="G5438" s="9"/>
    </row>
    <row r="5439" spans="1:7">
      <c r="A5439" s="9"/>
      <c r="B5439" s="9"/>
      <c r="C5439" s="9"/>
      <c r="D5439" s="9"/>
      <c r="E5439" s="9"/>
      <c r="F5439" s="22"/>
      <c r="G5439" s="9"/>
    </row>
    <row r="5440" spans="1:7">
      <c r="A5440" s="9"/>
      <c r="B5440" s="9"/>
      <c r="C5440" s="9"/>
      <c r="D5440" s="9"/>
      <c r="E5440" s="9"/>
      <c r="F5440" s="22"/>
      <c r="G5440" s="9"/>
    </row>
    <row r="5441" spans="1:7">
      <c r="A5441" s="9"/>
      <c r="B5441" s="9"/>
      <c r="C5441" s="9"/>
      <c r="D5441" s="9"/>
      <c r="E5441" s="9"/>
      <c r="F5441" s="22"/>
      <c r="G5441" s="9"/>
    </row>
    <row r="5442" spans="1:7">
      <c r="A5442" s="9"/>
      <c r="B5442" s="9"/>
      <c r="C5442" s="9"/>
      <c r="D5442" s="9"/>
      <c r="E5442" s="9"/>
      <c r="F5442" s="22"/>
      <c r="G5442" s="9"/>
    </row>
    <row r="5443" spans="1:7">
      <c r="A5443" s="9"/>
      <c r="B5443" s="9"/>
      <c r="C5443" s="9"/>
      <c r="D5443" s="9"/>
      <c r="E5443" s="9"/>
      <c r="F5443" s="22"/>
      <c r="G5443" s="9"/>
    </row>
    <row r="5444" spans="1:7">
      <c r="A5444" s="9"/>
      <c r="B5444" s="9"/>
      <c r="C5444" s="9"/>
      <c r="D5444" s="9"/>
      <c r="E5444" s="9"/>
      <c r="F5444" s="22"/>
      <c r="G5444" s="9"/>
    </row>
    <row r="5445" spans="1:7">
      <c r="A5445" s="9"/>
      <c r="B5445" s="9"/>
      <c r="C5445" s="9"/>
      <c r="D5445" s="9"/>
      <c r="E5445" s="9"/>
      <c r="F5445" s="22"/>
      <c r="G5445" s="9"/>
    </row>
    <row r="5446" spans="1:7">
      <c r="A5446" s="9"/>
      <c r="B5446" s="9"/>
      <c r="C5446" s="9"/>
      <c r="D5446" s="9"/>
      <c r="E5446" s="9"/>
      <c r="F5446" s="22"/>
      <c r="G5446" s="9"/>
    </row>
    <row r="5447" spans="1:7">
      <c r="A5447" s="9"/>
      <c r="B5447" s="9"/>
      <c r="C5447" s="9"/>
      <c r="D5447" s="9"/>
      <c r="E5447" s="9"/>
      <c r="F5447" s="22"/>
      <c r="G5447" s="9"/>
    </row>
    <row r="5448" spans="1:7">
      <c r="A5448" s="9"/>
      <c r="B5448" s="9"/>
      <c r="C5448" s="9"/>
      <c r="D5448" s="9"/>
      <c r="E5448" s="9"/>
      <c r="F5448" s="22"/>
      <c r="G5448" s="9"/>
    </row>
    <row r="5449" spans="1:7">
      <c r="A5449" s="9"/>
      <c r="B5449" s="9"/>
      <c r="C5449" s="9"/>
      <c r="D5449" s="9"/>
      <c r="E5449" s="9"/>
      <c r="F5449" s="22"/>
      <c r="G5449" s="9"/>
    </row>
    <row r="5450" spans="1:7">
      <c r="A5450" s="9"/>
      <c r="B5450" s="9"/>
      <c r="C5450" s="9"/>
      <c r="D5450" s="9"/>
      <c r="E5450" s="9"/>
      <c r="F5450" s="22"/>
      <c r="G5450" s="9"/>
    </row>
    <row r="5451" spans="1:7">
      <c r="A5451" s="9"/>
      <c r="B5451" s="9"/>
      <c r="C5451" s="9"/>
      <c r="D5451" s="9"/>
      <c r="E5451" s="9"/>
      <c r="F5451" s="22"/>
      <c r="G5451" s="9"/>
    </row>
    <row r="5452" spans="1:7">
      <c r="A5452" s="9"/>
      <c r="B5452" s="9"/>
      <c r="C5452" s="9"/>
      <c r="D5452" s="9"/>
      <c r="E5452" s="9"/>
      <c r="F5452" s="22"/>
      <c r="G5452" s="9"/>
    </row>
    <row r="5453" spans="1:7">
      <c r="A5453" s="9"/>
      <c r="B5453" s="9"/>
      <c r="C5453" s="9"/>
      <c r="D5453" s="9"/>
      <c r="E5453" s="9"/>
      <c r="F5453" s="22"/>
      <c r="G5453" s="9"/>
    </row>
    <row r="5454" spans="1:7">
      <c r="A5454" s="9"/>
      <c r="B5454" s="9"/>
      <c r="C5454" s="9"/>
      <c r="D5454" s="9"/>
      <c r="E5454" s="9"/>
      <c r="F5454" s="22"/>
      <c r="G5454" s="9"/>
    </row>
    <row r="5455" spans="1:7">
      <c r="A5455" s="9"/>
      <c r="B5455" s="9"/>
      <c r="C5455" s="9"/>
      <c r="D5455" s="9"/>
      <c r="E5455" s="9"/>
      <c r="F5455" s="22"/>
      <c r="G5455" s="9"/>
    </row>
    <row r="5456" spans="1:7">
      <c r="A5456" s="9"/>
      <c r="B5456" s="9"/>
      <c r="C5456" s="9"/>
      <c r="D5456" s="9"/>
      <c r="E5456" s="9"/>
      <c r="F5456" s="22"/>
      <c r="G5456" s="9"/>
    </row>
    <row r="5457" spans="1:7">
      <c r="A5457" s="9"/>
      <c r="B5457" s="9"/>
      <c r="C5457" s="9"/>
      <c r="D5457" s="9"/>
      <c r="E5457" s="9"/>
      <c r="F5457" s="22"/>
      <c r="G5457" s="9"/>
    </row>
    <row r="5458" spans="1:7">
      <c r="A5458" s="9"/>
      <c r="B5458" s="9"/>
      <c r="C5458" s="9"/>
      <c r="D5458" s="9"/>
      <c r="E5458" s="9"/>
      <c r="F5458" s="22"/>
      <c r="G5458" s="9"/>
    </row>
    <row r="5459" spans="1:7">
      <c r="A5459" s="9"/>
      <c r="B5459" s="9"/>
      <c r="C5459" s="9"/>
      <c r="D5459" s="9"/>
      <c r="E5459" s="9"/>
      <c r="F5459" s="22"/>
      <c r="G5459" s="9"/>
    </row>
    <row r="5460" spans="1:7">
      <c r="A5460" s="9"/>
      <c r="B5460" s="9"/>
      <c r="C5460" s="9"/>
      <c r="D5460" s="9"/>
      <c r="E5460" s="9"/>
      <c r="F5460" s="22"/>
      <c r="G5460" s="9"/>
    </row>
    <row r="5461" spans="1:7">
      <c r="A5461" s="9"/>
      <c r="B5461" s="9"/>
      <c r="C5461" s="9"/>
      <c r="D5461" s="9"/>
      <c r="E5461" s="9"/>
      <c r="F5461" s="22"/>
      <c r="G5461" s="9"/>
    </row>
    <row r="5462" spans="1:7">
      <c r="A5462" s="9"/>
      <c r="B5462" s="9"/>
      <c r="C5462" s="9"/>
      <c r="D5462" s="9"/>
      <c r="E5462" s="9"/>
      <c r="F5462" s="22"/>
      <c r="G5462" s="9"/>
    </row>
    <row r="5463" spans="1:7">
      <c r="A5463" s="9"/>
      <c r="B5463" s="9"/>
      <c r="C5463" s="9"/>
      <c r="D5463" s="9"/>
      <c r="E5463" s="9"/>
      <c r="F5463" s="22"/>
      <c r="G5463" s="9"/>
    </row>
    <row r="5464" spans="1:7">
      <c r="A5464" s="9"/>
      <c r="B5464" s="9"/>
      <c r="C5464" s="9"/>
      <c r="D5464" s="9"/>
      <c r="E5464" s="9"/>
      <c r="F5464" s="22"/>
      <c r="G5464" s="9"/>
    </row>
    <row r="5465" spans="1:7">
      <c r="A5465" s="9"/>
      <c r="B5465" s="9"/>
      <c r="C5465" s="9"/>
      <c r="D5465" s="9"/>
      <c r="E5465" s="9"/>
      <c r="F5465" s="22"/>
      <c r="G5465" s="9"/>
    </row>
    <row r="5466" spans="1:7">
      <c r="A5466" s="9"/>
      <c r="B5466" s="9"/>
      <c r="C5466" s="9"/>
      <c r="D5466" s="9"/>
      <c r="E5466" s="9"/>
      <c r="F5466" s="22"/>
      <c r="G5466" s="9"/>
    </row>
    <row r="5467" spans="1:7">
      <c r="A5467" s="9"/>
      <c r="B5467" s="9"/>
      <c r="C5467" s="9"/>
      <c r="D5467" s="9"/>
      <c r="E5467" s="9"/>
      <c r="F5467" s="22"/>
      <c r="G5467" s="9"/>
    </row>
    <row r="5468" spans="1:7">
      <c r="A5468" s="9"/>
      <c r="B5468" s="9"/>
      <c r="C5468" s="9"/>
      <c r="D5468" s="9"/>
      <c r="E5468" s="9"/>
      <c r="F5468" s="22"/>
      <c r="G5468" s="9"/>
    </row>
    <row r="5469" spans="1:7">
      <c r="A5469" s="9"/>
      <c r="B5469" s="9"/>
      <c r="C5469" s="9"/>
      <c r="D5469" s="9"/>
      <c r="E5469" s="9"/>
      <c r="F5469" s="22"/>
      <c r="G5469" s="9"/>
    </row>
    <row r="5470" spans="1:7">
      <c r="A5470" s="9"/>
      <c r="B5470" s="9"/>
      <c r="C5470" s="9"/>
      <c r="D5470" s="9"/>
      <c r="E5470" s="9"/>
      <c r="F5470" s="22"/>
      <c r="G5470" s="9"/>
    </row>
    <row r="5471" spans="1:7">
      <c r="A5471" s="9"/>
      <c r="B5471" s="9"/>
      <c r="C5471" s="9"/>
      <c r="D5471" s="9"/>
      <c r="E5471" s="9"/>
      <c r="F5471" s="22"/>
      <c r="G5471" s="9"/>
    </row>
    <row r="5472" spans="1:7">
      <c r="A5472" s="9"/>
      <c r="B5472" s="9"/>
      <c r="C5472" s="9"/>
      <c r="D5472" s="9"/>
      <c r="E5472" s="9"/>
      <c r="F5472" s="22"/>
      <c r="G5472" s="9"/>
    </row>
    <row r="5473" spans="1:7">
      <c r="A5473" s="9"/>
      <c r="B5473" s="9"/>
      <c r="C5473" s="9"/>
      <c r="D5473" s="9"/>
      <c r="E5473" s="9"/>
      <c r="F5473" s="22"/>
      <c r="G5473" s="9"/>
    </row>
    <row r="5474" spans="1:7">
      <c r="A5474" s="9"/>
      <c r="B5474" s="9"/>
      <c r="C5474" s="9"/>
      <c r="D5474" s="9"/>
      <c r="E5474" s="9"/>
      <c r="F5474" s="22"/>
      <c r="G5474" s="9"/>
    </row>
    <row r="5475" spans="1:7">
      <c r="A5475" s="9"/>
      <c r="B5475" s="9"/>
      <c r="C5475" s="9"/>
      <c r="D5475" s="9"/>
      <c r="E5475" s="9"/>
      <c r="F5475" s="22"/>
      <c r="G5475" s="9"/>
    </row>
    <row r="5476" spans="1:7">
      <c r="A5476" s="9"/>
      <c r="B5476" s="9"/>
      <c r="C5476" s="9"/>
      <c r="D5476" s="9"/>
      <c r="E5476" s="9"/>
      <c r="F5476" s="22"/>
      <c r="G5476" s="9"/>
    </row>
    <row r="5477" spans="1:7">
      <c r="A5477" s="9"/>
      <c r="B5477" s="9"/>
      <c r="C5477" s="9"/>
      <c r="D5477" s="9"/>
      <c r="E5477" s="9"/>
      <c r="F5477" s="22"/>
      <c r="G5477" s="9"/>
    </row>
    <row r="5478" spans="1:7">
      <c r="A5478" s="9"/>
      <c r="B5478" s="9"/>
      <c r="C5478" s="9"/>
      <c r="D5478" s="9"/>
      <c r="E5478" s="9"/>
      <c r="F5478" s="22"/>
      <c r="G5478" s="9"/>
    </row>
    <row r="5479" spans="1:7">
      <c r="A5479" s="9"/>
      <c r="B5479" s="9"/>
      <c r="C5479" s="9"/>
      <c r="D5479" s="9"/>
      <c r="E5479" s="9"/>
      <c r="F5479" s="22"/>
      <c r="G5479" s="9"/>
    </row>
    <row r="5480" spans="1:7">
      <c r="A5480" s="9"/>
      <c r="B5480" s="9"/>
      <c r="C5480" s="9"/>
      <c r="D5480" s="9"/>
      <c r="E5480" s="9"/>
      <c r="F5480" s="22"/>
      <c r="G5480" s="9"/>
    </row>
    <row r="5481" spans="1:7">
      <c r="A5481" s="9"/>
      <c r="B5481" s="9"/>
      <c r="C5481" s="9"/>
      <c r="D5481" s="9"/>
      <c r="E5481" s="9"/>
      <c r="F5481" s="22"/>
      <c r="G5481" s="9"/>
    </row>
    <row r="5482" spans="1:7">
      <c r="A5482" s="9"/>
      <c r="B5482" s="9"/>
      <c r="C5482" s="9"/>
      <c r="D5482" s="9"/>
      <c r="E5482" s="9"/>
      <c r="F5482" s="22"/>
      <c r="G5482" s="9"/>
    </row>
    <row r="5483" spans="1:7">
      <c r="A5483" s="9"/>
      <c r="B5483" s="9"/>
      <c r="C5483" s="9"/>
      <c r="D5483" s="9"/>
      <c r="E5483" s="9"/>
      <c r="F5483" s="22"/>
      <c r="G5483" s="9"/>
    </row>
    <row r="5484" spans="1:7">
      <c r="A5484" s="9"/>
      <c r="B5484" s="9"/>
      <c r="C5484" s="9"/>
      <c r="D5484" s="9"/>
      <c r="E5484" s="9"/>
      <c r="F5484" s="22"/>
      <c r="G5484" s="9"/>
    </row>
    <row r="5485" spans="1:7">
      <c r="A5485" s="9"/>
      <c r="B5485" s="9"/>
      <c r="C5485" s="9"/>
      <c r="D5485" s="9"/>
      <c r="E5485" s="9"/>
      <c r="F5485" s="22"/>
      <c r="G5485" s="9"/>
    </row>
    <row r="5486" spans="1:7">
      <c r="A5486" s="9"/>
      <c r="B5486" s="9"/>
      <c r="C5486" s="9"/>
      <c r="D5486" s="9"/>
      <c r="E5486" s="9"/>
      <c r="F5486" s="22"/>
      <c r="G5486" s="9"/>
    </row>
    <row r="5487" spans="1:7">
      <c r="A5487" s="9"/>
      <c r="B5487" s="9"/>
      <c r="C5487" s="9"/>
      <c r="D5487" s="9"/>
      <c r="E5487" s="9"/>
      <c r="F5487" s="22"/>
      <c r="G5487" s="9"/>
    </row>
    <row r="5488" spans="1:7">
      <c r="A5488" s="9"/>
      <c r="B5488" s="9"/>
      <c r="C5488" s="9"/>
      <c r="D5488" s="9"/>
      <c r="E5488" s="9"/>
      <c r="F5488" s="22"/>
      <c r="G5488" s="9"/>
    </row>
    <row r="5489" spans="1:7">
      <c r="A5489" s="9"/>
      <c r="B5489" s="9"/>
      <c r="C5489" s="9"/>
      <c r="D5489" s="9"/>
      <c r="E5489" s="9"/>
      <c r="F5489" s="22"/>
      <c r="G5489" s="9"/>
    </row>
    <row r="5490" spans="1:7">
      <c r="A5490" s="9"/>
      <c r="B5490" s="9"/>
      <c r="C5490" s="9"/>
      <c r="D5490" s="9"/>
      <c r="E5490" s="9"/>
      <c r="F5490" s="22"/>
      <c r="G5490" s="9"/>
    </row>
    <row r="5491" spans="1:7">
      <c r="A5491" s="9"/>
      <c r="B5491" s="9"/>
      <c r="C5491" s="9"/>
      <c r="D5491" s="9"/>
      <c r="E5491" s="9"/>
      <c r="F5491" s="22"/>
      <c r="G5491" s="9"/>
    </row>
    <row r="5492" spans="1:7">
      <c r="A5492" s="9"/>
      <c r="B5492" s="9"/>
      <c r="C5492" s="9"/>
      <c r="D5492" s="9"/>
      <c r="E5492" s="9"/>
      <c r="F5492" s="22"/>
      <c r="G5492" s="9"/>
    </row>
    <row r="5493" spans="1:7">
      <c r="A5493" s="9"/>
      <c r="B5493" s="9"/>
      <c r="C5493" s="9"/>
      <c r="D5493" s="9"/>
      <c r="E5493" s="9"/>
      <c r="F5493" s="22"/>
      <c r="G5493" s="9"/>
    </row>
    <row r="5494" spans="1:7">
      <c r="A5494" s="9"/>
      <c r="B5494" s="9"/>
      <c r="C5494" s="9"/>
      <c r="D5494" s="9"/>
      <c r="E5494" s="9"/>
      <c r="F5494" s="22"/>
      <c r="G5494" s="9"/>
    </row>
    <row r="5495" spans="1:7">
      <c r="A5495" s="9"/>
      <c r="B5495" s="9"/>
      <c r="C5495" s="9"/>
      <c r="D5495" s="9"/>
      <c r="E5495" s="9"/>
      <c r="F5495" s="22"/>
      <c r="G5495" s="9"/>
    </row>
    <row r="5496" spans="1:7">
      <c r="A5496" s="9"/>
      <c r="B5496" s="9"/>
      <c r="C5496" s="9"/>
      <c r="D5496" s="9"/>
      <c r="E5496" s="9"/>
      <c r="F5496" s="22"/>
      <c r="G5496" s="9"/>
    </row>
    <row r="5497" spans="1:7">
      <c r="A5497" s="9"/>
      <c r="B5497" s="9"/>
      <c r="C5497" s="9"/>
      <c r="D5497" s="9"/>
      <c r="E5497" s="9"/>
      <c r="F5497" s="22"/>
      <c r="G5497" s="9"/>
    </row>
    <row r="5498" spans="1:7">
      <c r="A5498" s="9"/>
      <c r="B5498" s="9"/>
      <c r="C5498" s="9"/>
      <c r="D5498" s="9"/>
      <c r="E5498" s="9"/>
      <c r="F5498" s="22"/>
      <c r="G5498" s="9"/>
    </row>
    <row r="5499" spans="1:7">
      <c r="A5499" s="9"/>
      <c r="B5499" s="9"/>
      <c r="C5499" s="9"/>
      <c r="D5499" s="9"/>
      <c r="E5499" s="9"/>
      <c r="F5499" s="22"/>
      <c r="G5499" s="9"/>
    </row>
    <row r="5500" spans="1:7">
      <c r="A5500" s="9"/>
      <c r="B5500" s="9"/>
      <c r="C5500" s="9"/>
      <c r="D5500" s="9"/>
      <c r="E5500" s="9"/>
      <c r="F5500" s="22"/>
      <c r="G5500" s="9"/>
    </row>
    <row r="5501" spans="1:7">
      <c r="A5501" s="9"/>
      <c r="B5501" s="9"/>
      <c r="C5501" s="9"/>
      <c r="D5501" s="9"/>
      <c r="E5501" s="9"/>
      <c r="F5501" s="22"/>
      <c r="G5501" s="9"/>
    </row>
    <row r="5502" spans="1:7">
      <c r="A5502" s="9"/>
      <c r="B5502" s="9"/>
      <c r="C5502" s="9"/>
      <c r="D5502" s="9"/>
      <c r="E5502" s="9"/>
      <c r="F5502" s="22"/>
      <c r="G5502" s="9"/>
    </row>
    <row r="5503" spans="1:7">
      <c r="A5503" s="9"/>
      <c r="B5503" s="9"/>
      <c r="C5503" s="9"/>
      <c r="D5503" s="9"/>
      <c r="E5503" s="9"/>
      <c r="F5503" s="22"/>
      <c r="G5503" s="9"/>
    </row>
    <row r="5504" spans="1:7">
      <c r="A5504" s="9"/>
      <c r="B5504" s="9"/>
      <c r="C5504" s="9"/>
      <c r="D5504" s="9"/>
      <c r="E5504" s="9"/>
      <c r="F5504" s="22"/>
      <c r="G5504" s="9"/>
    </row>
    <row r="5505" spans="1:7">
      <c r="A5505" s="9"/>
      <c r="B5505" s="9"/>
      <c r="C5505" s="9"/>
      <c r="D5505" s="9"/>
      <c r="E5505" s="9"/>
      <c r="F5505" s="22"/>
      <c r="G5505" s="9"/>
    </row>
    <row r="5506" spans="1:7">
      <c r="A5506" s="9"/>
      <c r="B5506" s="9"/>
      <c r="C5506" s="9"/>
      <c r="D5506" s="9"/>
      <c r="E5506" s="9"/>
      <c r="F5506" s="22"/>
      <c r="G5506" s="9"/>
    </row>
    <row r="5507" spans="1:7">
      <c r="A5507" s="9"/>
      <c r="B5507" s="9"/>
      <c r="C5507" s="9"/>
      <c r="D5507" s="9"/>
      <c r="E5507" s="9"/>
      <c r="F5507" s="22"/>
      <c r="G5507" s="9"/>
    </row>
    <row r="5508" spans="1:7">
      <c r="A5508" s="9"/>
      <c r="B5508" s="9"/>
      <c r="C5508" s="9"/>
      <c r="D5508" s="9"/>
      <c r="E5508" s="9"/>
      <c r="F5508" s="22"/>
      <c r="G5508" s="9"/>
    </row>
    <row r="5509" spans="1:7">
      <c r="A5509" s="9"/>
      <c r="B5509" s="9"/>
      <c r="C5509" s="9"/>
      <c r="D5509" s="9"/>
      <c r="E5509" s="9"/>
      <c r="F5509" s="22"/>
      <c r="G5509" s="9"/>
    </row>
    <row r="5510" spans="1:7">
      <c r="A5510" s="9"/>
      <c r="B5510" s="9"/>
      <c r="C5510" s="9"/>
      <c r="D5510" s="9"/>
      <c r="E5510" s="9"/>
      <c r="F5510" s="22"/>
      <c r="G5510" s="9"/>
    </row>
    <row r="5511" spans="1:7">
      <c r="A5511" s="9"/>
      <c r="B5511" s="9"/>
      <c r="C5511" s="9"/>
      <c r="D5511" s="9"/>
      <c r="E5511" s="9"/>
      <c r="F5511" s="22"/>
      <c r="G5511" s="9"/>
    </row>
    <row r="5512" spans="1:7">
      <c r="A5512" s="9"/>
      <c r="B5512" s="9"/>
      <c r="C5512" s="9"/>
      <c r="D5512" s="9"/>
      <c r="E5512" s="9"/>
      <c r="F5512" s="22"/>
      <c r="G5512" s="9"/>
    </row>
    <row r="5513" spans="1:7">
      <c r="A5513" s="9"/>
      <c r="B5513" s="9"/>
      <c r="C5513" s="9"/>
      <c r="D5513" s="9"/>
      <c r="E5513" s="9"/>
      <c r="F5513" s="22"/>
      <c r="G5513" s="9"/>
    </row>
    <row r="5514" spans="1:7">
      <c r="A5514" s="9"/>
      <c r="B5514" s="9"/>
      <c r="C5514" s="9"/>
      <c r="D5514" s="9"/>
      <c r="E5514" s="9"/>
      <c r="F5514" s="22"/>
      <c r="G5514" s="9"/>
    </row>
    <row r="5515" spans="1:7">
      <c r="A5515" s="9"/>
      <c r="B5515" s="9"/>
      <c r="C5515" s="9"/>
      <c r="D5515" s="9"/>
      <c r="E5515" s="9"/>
      <c r="F5515" s="22"/>
      <c r="G5515" s="9"/>
    </row>
    <row r="5516" spans="1:7">
      <c r="A5516" s="9"/>
      <c r="B5516" s="9"/>
      <c r="C5516" s="9"/>
      <c r="D5516" s="9"/>
      <c r="E5516" s="9"/>
      <c r="F5516" s="22"/>
      <c r="G5516" s="9"/>
    </row>
    <row r="5517" spans="1:7">
      <c r="A5517" s="9"/>
      <c r="B5517" s="9"/>
      <c r="C5517" s="9"/>
      <c r="D5517" s="9"/>
      <c r="E5517" s="9"/>
      <c r="F5517" s="22"/>
      <c r="G5517" s="9"/>
    </row>
    <row r="5518" spans="1:7">
      <c r="A5518" s="9"/>
      <c r="B5518" s="9"/>
      <c r="C5518" s="9"/>
      <c r="D5518" s="9"/>
      <c r="E5518" s="9"/>
      <c r="F5518" s="22"/>
      <c r="G5518" s="9"/>
    </row>
    <row r="5519" spans="1:7">
      <c r="A5519" s="9"/>
      <c r="B5519" s="9"/>
      <c r="C5519" s="9"/>
      <c r="D5519" s="9"/>
      <c r="E5519" s="9"/>
      <c r="F5519" s="22"/>
      <c r="G5519" s="9"/>
    </row>
    <row r="5520" spans="1:7">
      <c r="A5520" s="9"/>
      <c r="B5520" s="9"/>
      <c r="C5520" s="9"/>
      <c r="D5520" s="9"/>
      <c r="E5520" s="9"/>
      <c r="F5520" s="22"/>
      <c r="G5520" s="9"/>
    </row>
    <row r="5521" spans="1:7">
      <c r="A5521" s="9"/>
      <c r="B5521" s="9"/>
      <c r="C5521" s="9"/>
      <c r="D5521" s="9"/>
      <c r="E5521" s="9"/>
      <c r="F5521" s="22"/>
      <c r="G5521" s="9"/>
    </row>
    <row r="5522" spans="1:7">
      <c r="A5522" s="9"/>
      <c r="B5522" s="9"/>
      <c r="C5522" s="9"/>
      <c r="D5522" s="9"/>
      <c r="E5522" s="9"/>
      <c r="F5522" s="22"/>
      <c r="G5522" s="9"/>
    </row>
    <row r="5523" spans="1:7">
      <c r="A5523" s="9"/>
      <c r="B5523" s="9"/>
      <c r="C5523" s="9"/>
      <c r="D5523" s="9"/>
      <c r="E5523" s="9"/>
      <c r="F5523" s="22"/>
      <c r="G5523" s="9"/>
    </row>
    <row r="5524" spans="1:7">
      <c r="A5524" s="9"/>
      <c r="B5524" s="9"/>
      <c r="C5524" s="9"/>
      <c r="D5524" s="9"/>
      <c r="E5524" s="9"/>
      <c r="F5524" s="22"/>
      <c r="G5524" s="9"/>
    </row>
    <row r="5525" spans="1:7">
      <c r="A5525" s="9"/>
      <c r="B5525" s="9"/>
      <c r="C5525" s="9"/>
      <c r="D5525" s="9"/>
      <c r="E5525" s="9"/>
      <c r="F5525" s="22"/>
      <c r="G5525" s="9"/>
    </row>
    <row r="5526" spans="1:7">
      <c r="A5526" s="9"/>
      <c r="B5526" s="9"/>
      <c r="C5526" s="9"/>
      <c r="D5526" s="9"/>
      <c r="E5526" s="9"/>
      <c r="F5526" s="22"/>
      <c r="G5526" s="9"/>
    </row>
    <row r="5527" spans="1:7">
      <c r="A5527" s="9"/>
      <c r="B5527" s="9"/>
      <c r="C5527" s="9"/>
      <c r="D5527" s="9"/>
      <c r="E5527" s="9"/>
      <c r="F5527" s="22"/>
      <c r="G5527" s="9"/>
    </row>
    <row r="5528" spans="1:7">
      <c r="A5528" s="9"/>
      <c r="B5528" s="9"/>
      <c r="C5528" s="9"/>
      <c r="D5528" s="9"/>
      <c r="E5528" s="9"/>
      <c r="F5528" s="22"/>
      <c r="G5528" s="9"/>
    </row>
    <row r="5529" spans="1:7">
      <c r="A5529" s="9"/>
      <c r="B5529" s="9"/>
      <c r="C5529" s="9"/>
      <c r="D5529" s="9"/>
      <c r="E5529" s="9"/>
      <c r="F5529" s="22"/>
      <c r="G5529" s="9"/>
    </row>
    <row r="5530" spans="1:7">
      <c r="A5530" s="9"/>
      <c r="B5530" s="9"/>
      <c r="C5530" s="9"/>
      <c r="D5530" s="9"/>
      <c r="E5530" s="9"/>
      <c r="F5530" s="22"/>
      <c r="G5530" s="9"/>
    </row>
    <row r="5531" spans="1:7">
      <c r="A5531" s="9"/>
      <c r="B5531" s="9"/>
      <c r="C5531" s="9"/>
      <c r="D5531" s="9"/>
      <c r="E5531" s="9"/>
      <c r="F5531" s="22"/>
      <c r="G5531" s="9"/>
    </row>
    <row r="5532" spans="1:7">
      <c r="A5532" s="9"/>
      <c r="B5532" s="9"/>
      <c r="C5532" s="9"/>
      <c r="D5532" s="9"/>
      <c r="E5532" s="9"/>
      <c r="F5532" s="22"/>
      <c r="G5532" s="9"/>
    </row>
    <row r="5533" spans="1:7">
      <c r="A5533" s="9"/>
      <c r="B5533" s="9"/>
      <c r="C5533" s="9"/>
      <c r="D5533" s="9"/>
      <c r="E5533" s="9"/>
      <c r="F5533" s="22"/>
      <c r="G5533" s="9"/>
    </row>
    <row r="5534" spans="1:7">
      <c r="A5534" s="9"/>
      <c r="B5534" s="9"/>
      <c r="C5534" s="9"/>
      <c r="D5534" s="9"/>
      <c r="E5534" s="9"/>
      <c r="F5534" s="22"/>
      <c r="G5534" s="9"/>
    </row>
    <row r="5535" spans="1:7">
      <c r="A5535" s="9"/>
      <c r="B5535" s="9"/>
      <c r="C5535" s="9"/>
      <c r="D5535" s="9"/>
      <c r="E5535" s="9"/>
      <c r="F5535" s="22"/>
      <c r="G5535" s="9"/>
    </row>
    <row r="5536" spans="1:7">
      <c r="A5536" s="9"/>
      <c r="B5536" s="9"/>
      <c r="C5536" s="9"/>
      <c r="D5536" s="9"/>
      <c r="E5536" s="9"/>
      <c r="F5536" s="22"/>
      <c r="G5536" s="9"/>
    </row>
    <row r="5537" spans="1:7">
      <c r="A5537" s="9"/>
      <c r="B5537" s="9"/>
      <c r="C5537" s="9"/>
      <c r="D5537" s="9"/>
      <c r="E5537" s="9"/>
      <c r="F5537" s="22"/>
      <c r="G5537" s="9"/>
    </row>
    <row r="5538" spans="1:7">
      <c r="A5538" s="9"/>
      <c r="B5538" s="9"/>
      <c r="C5538" s="9"/>
      <c r="D5538" s="9"/>
      <c r="E5538" s="9"/>
      <c r="F5538" s="22"/>
      <c r="G5538" s="9"/>
    </row>
    <row r="5539" spans="1:7">
      <c r="A5539" s="9"/>
      <c r="B5539" s="9"/>
      <c r="C5539" s="9"/>
      <c r="D5539" s="9"/>
      <c r="E5539" s="9"/>
      <c r="F5539" s="22"/>
      <c r="G5539" s="9"/>
    </row>
    <row r="5540" spans="1:7">
      <c r="A5540" s="9"/>
      <c r="B5540" s="9"/>
      <c r="C5540" s="9"/>
      <c r="D5540" s="9"/>
      <c r="E5540" s="9"/>
      <c r="F5540" s="22"/>
      <c r="G5540" s="9"/>
    </row>
    <row r="5541" spans="1:7">
      <c r="A5541" s="9"/>
      <c r="B5541" s="9"/>
      <c r="C5541" s="9"/>
      <c r="D5541" s="9"/>
      <c r="E5541" s="9"/>
      <c r="F5541" s="22"/>
      <c r="G5541" s="9"/>
    </row>
    <row r="5542" spans="1:7">
      <c r="A5542" s="9"/>
      <c r="B5542" s="9"/>
      <c r="C5542" s="9"/>
      <c r="D5542" s="9"/>
      <c r="E5542" s="9"/>
      <c r="F5542" s="22"/>
      <c r="G5542" s="9"/>
    </row>
    <row r="5543" spans="1:7">
      <c r="A5543" s="9"/>
      <c r="B5543" s="9"/>
      <c r="C5543" s="9"/>
      <c r="D5543" s="9"/>
      <c r="E5543" s="9"/>
      <c r="F5543" s="22"/>
      <c r="G5543" s="9"/>
    </row>
    <row r="5544" spans="1:7">
      <c r="A5544" s="9"/>
      <c r="B5544" s="9"/>
      <c r="C5544" s="9"/>
      <c r="D5544" s="9"/>
      <c r="E5544" s="9"/>
      <c r="F5544" s="22"/>
      <c r="G5544" s="9"/>
    </row>
    <row r="5545" spans="1:7">
      <c r="A5545" s="9"/>
      <c r="B5545" s="9"/>
      <c r="C5545" s="9"/>
      <c r="D5545" s="9"/>
      <c r="E5545" s="9"/>
      <c r="F5545" s="22"/>
      <c r="G5545" s="9"/>
    </row>
    <row r="5546" spans="1:7">
      <c r="A5546" s="9"/>
      <c r="B5546" s="9"/>
      <c r="C5546" s="9"/>
      <c r="D5546" s="9"/>
      <c r="E5546" s="9"/>
      <c r="F5546" s="22"/>
      <c r="G5546" s="9"/>
    </row>
    <row r="5547" spans="1:7">
      <c r="A5547" s="9"/>
      <c r="B5547" s="9"/>
      <c r="C5547" s="9"/>
      <c r="D5547" s="9"/>
      <c r="E5547" s="9"/>
      <c r="F5547" s="22"/>
      <c r="G5547" s="9"/>
    </row>
    <row r="5548" spans="1:7">
      <c r="A5548" s="9"/>
      <c r="B5548" s="9"/>
      <c r="C5548" s="9"/>
      <c r="D5548" s="9"/>
      <c r="E5548" s="9"/>
      <c r="F5548" s="22"/>
      <c r="G5548" s="9"/>
    </row>
    <row r="5549" spans="1:7">
      <c r="A5549" s="9"/>
      <c r="B5549" s="9"/>
      <c r="C5549" s="9"/>
      <c r="D5549" s="9"/>
      <c r="E5549" s="9"/>
      <c r="F5549" s="22"/>
      <c r="G5549" s="9"/>
    </row>
    <row r="5550" spans="1:7">
      <c r="A5550" s="9"/>
      <c r="B5550" s="9"/>
      <c r="C5550" s="9"/>
      <c r="D5550" s="9"/>
      <c r="E5550" s="9"/>
      <c r="F5550" s="22"/>
      <c r="G5550" s="9"/>
    </row>
    <row r="5551" spans="1:7">
      <c r="A5551" s="9"/>
      <c r="B5551" s="9"/>
      <c r="C5551" s="9"/>
      <c r="D5551" s="9"/>
      <c r="E5551" s="9"/>
      <c r="F5551" s="22"/>
      <c r="G5551" s="9"/>
    </row>
    <row r="5552" spans="1:7">
      <c r="A5552" s="9"/>
      <c r="B5552" s="9"/>
      <c r="C5552" s="9"/>
      <c r="D5552" s="9"/>
      <c r="E5552" s="9"/>
      <c r="F5552" s="22"/>
      <c r="G5552" s="9"/>
    </row>
    <row r="5553" spans="1:7">
      <c r="A5553" s="9"/>
      <c r="B5553" s="9"/>
      <c r="C5553" s="9"/>
      <c r="D5553" s="9"/>
      <c r="E5553" s="9"/>
      <c r="F5553" s="22"/>
      <c r="G5553" s="9"/>
    </row>
    <row r="5554" spans="1:7">
      <c r="A5554" s="9"/>
      <c r="B5554" s="9"/>
      <c r="C5554" s="9"/>
      <c r="D5554" s="9"/>
      <c r="E5554" s="9"/>
      <c r="F5554" s="22"/>
      <c r="G5554" s="9"/>
    </row>
    <row r="5555" spans="1:7">
      <c r="A5555" s="9"/>
      <c r="B5555" s="9"/>
      <c r="C5555" s="9"/>
      <c r="D5555" s="9"/>
      <c r="E5555" s="9"/>
      <c r="F5555" s="22"/>
      <c r="G5555" s="9"/>
    </row>
    <row r="5556" spans="1:7">
      <c r="A5556" s="9"/>
      <c r="B5556" s="9"/>
      <c r="C5556" s="9"/>
      <c r="D5556" s="9"/>
      <c r="E5556" s="9"/>
      <c r="F5556" s="22"/>
      <c r="G5556" s="9"/>
    </row>
    <row r="5557" spans="1:7">
      <c r="A5557" s="9"/>
      <c r="B5557" s="9"/>
      <c r="C5557" s="9"/>
      <c r="D5557" s="9"/>
      <c r="E5557" s="9"/>
      <c r="F5557" s="22"/>
      <c r="G5557" s="9"/>
    </row>
    <row r="5558" spans="1:7">
      <c r="A5558" s="9"/>
      <c r="B5558" s="9"/>
      <c r="C5558" s="9"/>
      <c r="D5558" s="9"/>
      <c r="E5558" s="9"/>
      <c r="F5558" s="22"/>
      <c r="G5558" s="9"/>
    </row>
    <row r="5559" spans="1:7">
      <c r="A5559" s="9"/>
      <c r="B5559" s="9"/>
      <c r="C5559" s="9"/>
      <c r="D5559" s="9"/>
      <c r="E5559" s="9"/>
      <c r="F5559" s="22"/>
      <c r="G5559" s="9"/>
    </row>
    <row r="5560" spans="1:7">
      <c r="A5560" s="9"/>
      <c r="B5560" s="9"/>
      <c r="C5560" s="9"/>
      <c r="D5560" s="9"/>
      <c r="E5560" s="9"/>
      <c r="F5560" s="22"/>
      <c r="G5560" s="9"/>
    </row>
    <row r="5561" spans="1:7">
      <c r="A5561" s="9"/>
      <c r="B5561" s="9"/>
      <c r="C5561" s="9"/>
      <c r="D5561" s="9"/>
      <c r="E5561" s="9"/>
      <c r="F5561" s="22"/>
      <c r="G5561" s="9"/>
    </row>
    <row r="5562" spans="1:7">
      <c r="A5562" s="9"/>
      <c r="B5562" s="9"/>
      <c r="C5562" s="9"/>
      <c r="D5562" s="9"/>
      <c r="E5562" s="9"/>
      <c r="F5562" s="22"/>
      <c r="G5562" s="9"/>
    </row>
    <row r="5563" spans="1:7">
      <c r="A5563" s="9"/>
      <c r="B5563" s="9"/>
      <c r="C5563" s="9"/>
      <c r="D5563" s="9"/>
      <c r="E5563" s="9"/>
      <c r="F5563" s="22"/>
      <c r="G5563" s="9"/>
    </row>
    <row r="5564" spans="1:7">
      <c r="A5564" s="9"/>
      <c r="B5564" s="9"/>
      <c r="C5564" s="9"/>
      <c r="D5564" s="9"/>
      <c r="E5564" s="9"/>
      <c r="F5564" s="22"/>
      <c r="G5564" s="9"/>
    </row>
    <row r="5565" spans="1:7">
      <c r="A5565" s="9"/>
      <c r="B5565" s="9"/>
      <c r="C5565" s="9"/>
      <c r="D5565" s="9"/>
      <c r="E5565" s="9"/>
      <c r="F5565" s="22"/>
      <c r="G5565" s="9"/>
    </row>
    <row r="5566" spans="1:7">
      <c r="A5566" s="9"/>
      <c r="B5566" s="9"/>
      <c r="C5566" s="9"/>
      <c r="D5566" s="9"/>
      <c r="E5566" s="9"/>
      <c r="F5566" s="22"/>
      <c r="G5566" s="9"/>
    </row>
    <row r="5567" spans="1:7">
      <c r="A5567" s="9"/>
      <c r="B5567" s="9"/>
      <c r="C5567" s="9"/>
      <c r="D5567" s="9"/>
      <c r="E5567" s="9"/>
      <c r="F5567" s="22"/>
      <c r="G5567" s="9"/>
    </row>
    <row r="5568" spans="1:7">
      <c r="A5568" s="9"/>
      <c r="B5568" s="9"/>
      <c r="C5568" s="9"/>
      <c r="D5568" s="9"/>
      <c r="E5568" s="9"/>
      <c r="F5568" s="22"/>
      <c r="G5568" s="9"/>
    </row>
    <row r="5569" spans="1:7">
      <c r="A5569" s="9"/>
      <c r="B5569" s="9"/>
      <c r="C5569" s="9"/>
      <c r="D5569" s="9"/>
      <c r="E5569" s="9"/>
      <c r="F5569" s="22"/>
      <c r="G5569" s="9"/>
    </row>
    <row r="5570" spans="1:7">
      <c r="A5570" s="9"/>
      <c r="B5570" s="9"/>
      <c r="C5570" s="9"/>
      <c r="D5570" s="9"/>
      <c r="E5570" s="9"/>
      <c r="F5570" s="22"/>
      <c r="G5570" s="9"/>
    </row>
    <row r="5571" spans="1:7">
      <c r="A5571" s="9"/>
      <c r="B5571" s="9"/>
      <c r="C5571" s="9"/>
      <c r="D5571" s="9"/>
      <c r="E5571" s="9"/>
      <c r="F5571" s="22"/>
      <c r="G5571" s="9"/>
    </row>
    <row r="5572" spans="1:7">
      <c r="A5572" s="9"/>
      <c r="B5572" s="9"/>
      <c r="C5572" s="9"/>
      <c r="D5572" s="9"/>
      <c r="E5572" s="9"/>
      <c r="F5572" s="22"/>
      <c r="G5572" s="9"/>
    </row>
    <row r="5573" spans="1:7">
      <c r="A5573" s="9"/>
      <c r="B5573" s="9"/>
      <c r="C5573" s="9"/>
      <c r="D5573" s="9"/>
      <c r="E5573" s="9"/>
      <c r="F5573" s="22"/>
      <c r="G5573" s="9"/>
    </row>
    <row r="5574" spans="1:7">
      <c r="A5574" s="9"/>
      <c r="B5574" s="9"/>
      <c r="C5574" s="9"/>
      <c r="D5574" s="9"/>
      <c r="E5574" s="9"/>
      <c r="F5574" s="22"/>
      <c r="G5574" s="9"/>
    </row>
    <row r="5575" spans="1:7">
      <c r="A5575" s="9"/>
      <c r="B5575" s="9"/>
      <c r="C5575" s="9"/>
      <c r="D5575" s="9"/>
      <c r="E5575" s="9"/>
      <c r="F5575" s="22"/>
      <c r="G5575" s="9"/>
    </row>
    <row r="5576" spans="1:7">
      <c r="A5576" s="9"/>
      <c r="B5576" s="9"/>
      <c r="C5576" s="9"/>
      <c r="D5576" s="9"/>
      <c r="E5576" s="9"/>
      <c r="F5576" s="22"/>
      <c r="G5576" s="9"/>
    </row>
    <row r="5577" spans="1:7">
      <c r="A5577" s="9"/>
      <c r="B5577" s="9"/>
      <c r="C5577" s="9"/>
      <c r="D5577" s="9"/>
      <c r="E5577" s="9"/>
      <c r="F5577" s="22"/>
      <c r="G5577" s="9"/>
    </row>
    <row r="5578" spans="1:7">
      <c r="A5578" s="9"/>
      <c r="B5578" s="9"/>
      <c r="C5578" s="9"/>
      <c r="D5578" s="9"/>
      <c r="E5578" s="9"/>
      <c r="F5578" s="22"/>
      <c r="G5578" s="9"/>
    </row>
    <row r="5579" spans="1:7">
      <c r="A5579" s="9"/>
      <c r="B5579" s="9"/>
      <c r="C5579" s="9"/>
      <c r="D5579" s="9"/>
      <c r="E5579" s="9"/>
      <c r="F5579" s="22"/>
      <c r="G5579" s="9"/>
    </row>
    <row r="5580" spans="1:7">
      <c r="A5580" s="9"/>
      <c r="B5580" s="9"/>
      <c r="C5580" s="9"/>
      <c r="D5580" s="9"/>
      <c r="E5580" s="9"/>
      <c r="F5580" s="22"/>
      <c r="G5580" s="9"/>
    </row>
    <row r="5581" spans="1:7">
      <c r="A5581" s="9"/>
      <c r="B5581" s="9"/>
      <c r="C5581" s="9"/>
      <c r="D5581" s="9"/>
      <c r="E5581" s="9"/>
      <c r="F5581" s="22"/>
      <c r="G5581" s="9"/>
    </row>
    <row r="5582" spans="1:7">
      <c r="A5582" s="9"/>
      <c r="B5582" s="9"/>
      <c r="C5582" s="9"/>
      <c r="D5582" s="9"/>
      <c r="E5582" s="9"/>
      <c r="F5582" s="22"/>
      <c r="G5582" s="9"/>
    </row>
    <row r="5583" spans="1:7">
      <c r="A5583" s="9"/>
      <c r="B5583" s="9"/>
      <c r="C5583" s="9"/>
      <c r="D5583" s="9"/>
      <c r="E5583" s="9"/>
      <c r="F5583" s="22"/>
      <c r="G5583" s="9"/>
    </row>
    <row r="5584" spans="1:7">
      <c r="A5584" s="9"/>
      <c r="B5584" s="9"/>
      <c r="C5584" s="9"/>
      <c r="D5584" s="9"/>
      <c r="E5584" s="9"/>
      <c r="F5584" s="22"/>
      <c r="G5584" s="9"/>
    </row>
    <row r="5585" spans="1:7">
      <c r="A5585" s="9"/>
      <c r="B5585" s="9"/>
      <c r="C5585" s="9"/>
      <c r="D5585" s="9"/>
      <c r="E5585" s="9"/>
      <c r="F5585" s="22"/>
      <c r="G5585" s="9"/>
    </row>
    <row r="5586" spans="1:7">
      <c r="A5586" s="9"/>
      <c r="B5586" s="9"/>
      <c r="C5586" s="9"/>
      <c r="D5586" s="9"/>
      <c r="E5586" s="9"/>
      <c r="F5586" s="22"/>
      <c r="G5586" s="9"/>
    </row>
    <row r="5587" spans="1:7">
      <c r="A5587" s="9"/>
      <c r="B5587" s="9"/>
      <c r="C5587" s="9"/>
      <c r="D5587" s="9"/>
      <c r="E5587" s="9"/>
      <c r="F5587" s="22"/>
      <c r="G5587" s="9"/>
    </row>
    <row r="5588" spans="1:7">
      <c r="A5588" s="9"/>
      <c r="B5588" s="9"/>
      <c r="C5588" s="9"/>
      <c r="D5588" s="9"/>
      <c r="E5588" s="9"/>
      <c r="F5588" s="22"/>
      <c r="G5588" s="9"/>
    </row>
    <row r="5589" spans="1:7">
      <c r="A5589" s="9"/>
      <c r="B5589" s="9"/>
      <c r="C5589" s="9"/>
      <c r="D5589" s="9"/>
      <c r="E5589" s="9"/>
      <c r="F5589" s="22"/>
      <c r="G5589" s="9"/>
    </row>
    <row r="5590" spans="1:7">
      <c r="A5590" s="9"/>
      <c r="B5590" s="9"/>
      <c r="C5590" s="9"/>
      <c r="D5590" s="9"/>
      <c r="E5590" s="9"/>
      <c r="F5590" s="22"/>
      <c r="G5590" s="9"/>
    </row>
    <row r="5591" spans="1:7">
      <c r="A5591" s="9"/>
      <c r="B5591" s="9"/>
      <c r="C5591" s="9"/>
      <c r="D5591" s="9"/>
      <c r="E5591" s="9"/>
      <c r="F5591" s="22"/>
      <c r="G5591" s="9"/>
    </row>
    <row r="5592" spans="1:7">
      <c r="A5592" s="9"/>
      <c r="B5592" s="9"/>
      <c r="C5592" s="9"/>
      <c r="D5592" s="9"/>
      <c r="E5592" s="9"/>
      <c r="F5592" s="22"/>
      <c r="G5592" s="9"/>
    </row>
    <row r="5593" spans="1:7">
      <c r="A5593" s="9"/>
      <c r="B5593" s="9"/>
      <c r="C5593" s="9"/>
      <c r="D5593" s="9"/>
      <c r="E5593" s="9"/>
      <c r="F5593" s="22"/>
      <c r="G5593" s="9"/>
    </row>
    <row r="5594" spans="1:7">
      <c r="A5594" s="9"/>
      <c r="B5594" s="9"/>
      <c r="C5594" s="9"/>
      <c r="D5594" s="9"/>
      <c r="E5594" s="9"/>
      <c r="F5594" s="22"/>
      <c r="G5594" s="9"/>
    </row>
    <row r="5595" spans="1:7">
      <c r="A5595" s="9"/>
      <c r="B5595" s="9"/>
      <c r="C5595" s="9"/>
      <c r="D5595" s="9"/>
      <c r="E5595" s="9"/>
      <c r="F5595" s="22"/>
      <c r="G5595" s="9"/>
    </row>
    <row r="5596" spans="1:7">
      <c r="A5596" s="9"/>
      <c r="B5596" s="9"/>
      <c r="C5596" s="9"/>
      <c r="D5596" s="9"/>
      <c r="E5596" s="9"/>
      <c r="F5596" s="22"/>
      <c r="G5596" s="9"/>
    </row>
    <row r="5597" spans="1:7">
      <c r="A5597" s="9"/>
      <c r="B5597" s="9"/>
      <c r="C5597" s="9"/>
      <c r="D5597" s="9"/>
      <c r="E5597" s="9"/>
      <c r="F5597" s="22"/>
      <c r="G5597" s="9"/>
    </row>
    <row r="5598" spans="1:7">
      <c r="A5598" s="9"/>
      <c r="B5598" s="9"/>
      <c r="C5598" s="9"/>
      <c r="D5598" s="9"/>
      <c r="E5598" s="9"/>
      <c r="F5598" s="22"/>
      <c r="G5598" s="9"/>
    </row>
    <row r="5599" spans="1:7">
      <c r="A5599" s="9"/>
      <c r="B5599" s="9"/>
      <c r="C5599" s="9"/>
      <c r="D5599" s="9"/>
      <c r="E5599" s="9"/>
      <c r="F5599" s="22"/>
      <c r="G5599" s="9"/>
    </row>
    <row r="5600" spans="1:7">
      <c r="A5600" s="9"/>
      <c r="B5600" s="9"/>
      <c r="C5600" s="9"/>
      <c r="D5600" s="9"/>
      <c r="E5600" s="9"/>
      <c r="F5600" s="22"/>
      <c r="G5600" s="9"/>
    </row>
    <row r="5601" spans="1:7">
      <c r="A5601" s="9"/>
      <c r="B5601" s="9"/>
      <c r="C5601" s="9"/>
      <c r="D5601" s="9"/>
      <c r="E5601" s="9"/>
      <c r="F5601" s="22"/>
      <c r="G5601" s="9"/>
    </row>
    <row r="5602" spans="1:7">
      <c r="A5602" s="9"/>
      <c r="B5602" s="9"/>
      <c r="C5602" s="9"/>
      <c r="D5602" s="9"/>
      <c r="E5602" s="9"/>
      <c r="F5602" s="22"/>
      <c r="G5602" s="9"/>
    </row>
    <row r="5603" spans="1:7">
      <c r="A5603" s="9"/>
      <c r="B5603" s="9"/>
      <c r="C5603" s="9"/>
      <c r="D5603" s="9"/>
      <c r="E5603" s="9"/>
      <c r="F5603" s="22"/>
      <c r="G5603" s="9"/>
    </row>
    <row r="5604" spans="1:7">
      <c r="A5604" s="9"/>
      <c r="B5604" s="9"/>
      <c r="C5604" s="9"/>
      <c r="D5604" s="9"/>
      <c r="E5604" s="9"/>
      <c r="F5604" s="22"/>
      <c r="G5604" s="9"/>
    </row>
    <row r="5605" spans="1:7">
      <c r="A5605" s="9"/>
      <c r="B5605" s="9"/>
      <c r="C5605" s="9"/>
      <c r="D5605" s="9"/>
      <c r="E5605" s="9"/>
      <c r="F5605" s="22"/>
      <c r="G5605" s="9"/>
    </row>
    <row r="5606" spans="1:7">
      <c r="A5606" s="9"/>
      <c r="B5606" s="9"/>
      <c r="C5606" s="9"/>
      <c r="D5606" s="9"/>
      <c r="E5606" s="9"/>
      <c r="F5606" s="22"/>
      <c r="G5606" s="9"/>
    </row>
    <row r="5607" spans="1:7">
      <c r="A5607" s="9"/>
      <c r="B5607" s="9"/>
      <c r="C5607" s="9"/>
      <c r="D5607" s="9"/>
      <c r="E5607" s="9"/>
      <c r="F5607" s="22"/>
      <c r="G5607" s="9"/>
    </row>
    <row r="5608" spans="1:7">
      <c r="A5608" s="9"/>
      <c r="B5608" s="9"/>
      <c r="C5608" s="9"/>
      <c r="D5608" s="9"/>
      <c r="E5608" s="9"/>
      <c r="F5608" s="22"/>
      <c r="G5608" s="9"/>
    </row>
    <row r="5609" spans="1:7">
      <c r="A5609" s="9"/>
      <c r="B5609" s="9"/>
      <c r="C5609" s="9"/>
      <c r="D5609" s="9"/>
      <c r="E5609" s="9"/>
      <c r="F5609" s="22"/>
      <c r="G5609" s="9"/>
    </row>
    <row r="5610" spans="1:7">
      <c r="A5610" s="9"/>
      <c r="B5610" s="9"/>
      <c r="C5610" s="9"/>
      <c r="D5610" s="9"/>
      <c r="E5610" s="9"/>
      <c r="F5610" s="22"/>
      <c r="G5610" s="9"/>
    </row>
    <row r="5611" spans="1:7">
      <c r="A5611" s="9"/>
      <c r="B5611" s="9"/>
      <c r="C5611" s="9"/>
      <c r="D5611" s="9"/>
      <c r="E5611" s="9"/>
      <c r="F5611" s="22"/>
      <c r="G5611" s="9"/>
    </row>
    <row r="5612" spans="1:7">
      <c r="A5612" s="9"/>
      <c r="B5612" s="9"/>
      <c r="C5612" s="9"/>
      <c r="D5612" s="9"/>
      <c r="E5612" s="9"/>
      <c r="F5612" s="22"/>
      <c r="G5612" s="9"/>
    </row>
    <row r="5613" spans="1:7">
      <c r="A5613" s="9"/>
      <c r="B5613" s="9"/>
      <c r="C5613" s="9"/>
      <c r="D5613" s="9"/>
      <c r="E5613" s="9"/>
      <c r="F5613" s="22"/>
      <c r="G5613" s="9"/>
    </row>
    <row r="5614" spans="1:7">
      <c r="A5614" s="9"/>
      <c r="B5614" s="9"/>
      <c r="C5614" s="9"/>
      <c r="D5614" s="9"/>
      <c r="E5614" s="9"/>
      <c r="F5614" s="22"/>
      <c r="G5614" s="9"/>
    </row>
    <row r="5615" spans="1:7">
      <c r="A5615" s="9"/>
      <c r="B5615" s="9"/>
      <c r="C5615" s="9"/>
      <c r="D5615" s="9"/>
      <c r="E5615" s="9"/>
      <c r="F5615" s="22"/>
      <c r="G5615" s="9"/>
    </row>
    <row r="5616" spans="1:7">
      <c r="A5616" s="9"/>
      <c r="B5616" s="9"/>
      <c r="C5616" s="9"/>
      <c r="D5616" s="9"/>
      <c r="E5616" s="9"/>
      <c r="F5616" s="22"/>
      <c r="G5616" s="9"/>
    </row>
    <row r="5617" spans="1:7">
      <c r="A5617" s="9"/>
      <c r="B5617" s="9"/>
      <c r="C5617" s="9"/>
      <c r="D5617" s="9"/>
      <c r="E5617" s="9"/>
      <c r="F5617" s="22"/>
      <c r="G5617" s="9"/>
    </row>
    <row r="5618" spans="1:7">
      <c r="A5618" s="9"/>
      <c r="B5618" s="9"/>
      <c r="C5618" s="9"/>
      <c r="D5618" s="9"/>
      <c r="E5618" s="9"/>
      <c r="F5618" s="22"/>
      <c r="G5618" s="9"/>
    </row>
    <row r="5619" spans="1:7">
      <c r="A5619" s="9"/>
      <c r="B5619" s="9"/>
      <c r="C5619" s="9"/>
      <c r="D5619" s="9"/>
      <c r="E5619" s="9"/>
      <c r="F5619" s="22"/>
      <c r="G5619" s="9"/>
    </row>
    <row r="5620" spans="1:7">
      <c r="A5620" s="9"/>
      <c r="B5620" s="9"/>
      <c r="C5620" s="9"/>
      <c r="D5620" s="9"/>
      <c r="E5620" s="9"/>
      <c r="F5620" s="22"/>
      <c r="G5620" s="9"/>
    </row>
    <row r="5621" spans="1:7">
      <c r="A5621" s="9"/>
      <c r="B5621" s="9"/>
      <c r="C5621" s="9"/>
      <c r="D5621" s="9"/>
      <c r="E5621" s="9"/>
      <c r="F5621" s="22"/>
      <c r="G5621" s="9"/>
    </row>
    <row r="5622" spans="1:7">
      <c r="A5622" s="9"/>
      <c r="B5622" s="9"/>
      <c r="C5622" s="9"/>
      <c r="D5622" s="9"/>
      <c r="E5622" s="9"/>
      <c r="F5622" s="22"/>
      <c r="G5622" s="9"/>
    </row>
    <row r="5623" spans="1:7">
      <c r="A5623" s="9"/>
      <c r="B5623" s="9"/>
      <c r="C5623" s="9"/>
      <c r="D5623" s="9"/>
      <c r="E5623" s="9"/>
      <c r="F5623" s="22"/>
      <c r="G5623" s="9"/>
    </row>
    <row r="5624" spans="1:7">
      <c r="A5624" s="9"/>
      <c r="B5624" s="9"/>
      <c r="C5624" s="9"/>
      <c r="D5624" s="9"/>
      <c r="E5624" s="9"/>
      <c r="F5624" s="22"/>
      <c r="G5624" s="9"/>
    </row>
    <row r="5625" spans="1:7">
      <c r="A5625" s="9"/>
      <c r="B5625" s="9"/>
      <c r="C5625" s="9"/>
      <c r="D5625" s="9"/>
      <c r="E5625" s="9"/>
      <c r="F5625" s="22"/>
      <c r="G5625" s="9"/>
    </row>
    <row r="5626" spans="1:7">
      <c r="A5626" s="9"/>
      <c r="B5626" s="9"/>
      <c r="C5626" s="9"/>
      <c r="D5626" s="9"/>
      <c r="E5626" s="9"/>
      <c r="F5626" s="22"/>
      <c r="G5626" s="9"/>
    </row>
    <row r="5627" spans="1:7">
      <c r="A5627" s="9"/>
      <c r="B5627" s="9"/>
      <c r="C5627" s="9"/>
      <c r="D5627" s="9"/>
      <c r="E5627" s="9"/>
      <c r="F5627" s="22"/>
      <c r="G5627" s="9"/>
    </row>
    <row r="5628" spans="1:7">
      <c r="A5628" s="9"/>
      <c r="B5628" s="9"/>
      <c r="C5628" s="9"/>
      <c r="D5628" s="9"/>
      <c r="E5628" s="9"/>
      <c r="F5628" s="22"/>
      <c r="G5628" s="9"/>
    </row>
    <row r="5629" spans="1:7">
      <c r="A5629" s="9"/>
      <c r="B5629" s="9"/>
      <c r="C5629" s="9"/>
      <c r="D5629" s="9"/>
      <c r="E5629" s="9"/>
      <c r="F5629" s="22"/>
      <c r="G5629" s="9"/>
    </row>
    <row r="5630" spans="1:7">
      <c r="A5630" s="9"/>
      <c r="B5630" s="9"/>
      <c r="C5630" s="9"/>
      <c r="D5630" s="9"/>
      <c r="E5630" s="9"/>
      <c r="F5630" s="22"/>
      <c r="G5630" s="9"/>
    </row>
    <row r="5631" spans="1:7">
      <c r="A5631" s="9"/>
      <c r="B5631" s="9"/>
      <c r="C5631" s="9"/>
      <c r="D5631" s="9"/>
      <c r="E5631" s="9"/>
      <c r="F5631" s="22"/>
      <c r="G5631" s="9"/>
    </row>
    <row r="5632" spans="1:7">
      <c r="A5632" s="9"/>
      <c r="B5632" s="9"/>
      <c r="C5632" s="9"/>
      <c r="D5632" s="9"/>
      <c r="E5632" s="9"/>
      <c r="F5632" s="22"/>
      <c r="G5632" s="9"/>
    </row>
    <row r="5633" spans="1:7">
      <c r="A5633" s="9"/>
      <c r="B5633" s="9"/>
      <c r="C5633" s="9"/>
      <c r="D5633" s="9"/>
      <c r="E5633" s="9"/>
      <c r="F5633" s="22"/>
      <c r="G5633" s="9"/>
    </row>
    <row r="5634" spans="1:7">
      <c r="A5634" s="9"/>
      <c r="B5634" s="9"/>
      <c r="C5634" s="9"/>
      <c r="D5634" s="9"/>
      <c r="E5634" s="9"/>
      <c r="F5634" s="22"/>
      <c r="G5634" s="9"/>
    </row>
    <row r="5635" spans="1:7">
      <c r="A5635" s="9"/>
      <c r="B5635" s="9"/>
      <c r="C5635" s="9"/>
      <c r="D5635" s="9"/>
      <c r="E5635" s="9"/>
      <c r="F5635" s="22"/>
      <c r="G5635" s="9"/>
    </row>
    <row r="5636" spans="1:7">
      <c r="A5636" s="9"/>
      <c r="B5636" s="9"/>
      <c r="C5636" s="9"/>
      <c r="D5636" s="9"/>
      <c r="E5636" s="9"/>
      <c r="F5636" s="22"/>
      <c r="G5636" s="9"/>
    </row>
    <row r="5637" spans="1:7">
      <c r="A5637" s="9"/>
      <c r="B5637" s="9"/>
      <c r="C5637" s="9"/>
      <c r="D5637" s="9"/>
      <c r="E5637" s="9"/>
      <c r="F5637" s="22"/>
      <c r="G5637" s="9"/>
    </row>
    <row r="5638" spans="1:7">
      <c r="A5638" s="9"/>
      <c r="B5638" s="9"/>
      <c r="C5638" s="9"/>
      <c r="D5638" s="9"/>
      <c r="E5638" s="9"/>
      <c r="F5638" s="22"/>
      <c r="G5638" s="9"/>
    </row>
    <row r="5639" spans="1:7">
      <c r="A5639" s="9"/>
      <c r="B5639" s="9"/>
      <c r="C5639" s="9"/>
      <c r="D5639" s="9"/>
      <c r="E5639" s="9"/>
      <c r="F5639" s="22"/>
      <c r="G5639" s="9"/>
    </row>
    <row r="5640" spans="1:7">
      <c r="A5640" s="9"/>
      <c r="B5640" s="9"/>
      <c r="C5640" s="9"/>
      <c r="D5640" s="9"/>
      <c r="E5640" s="9"/>
      <c r="F5640" s="22"/>
      <c r="G5640" s="9"/>
    </row>
    <row r="5641" spans="1:7">
      <c r="A5641" s="9"/>
      <c r="B5641" s="9"/>
      <c r="C5641" s="9"/>
      <c r="D5641" s="9"/>
      <c r="E5641" s="9"/>
      <c r="F5641" s="22"/>
      <c r="G5641" s="9"/>
    </row>
    <row r="5642" spans="1:7">
      <c r="A5642" s="9"/>
      <c r="B5642" s="9"/>
      <c r="C5642" s="9"/>
      <c r="D5642" s="9"/>
      <c r="E5642" s="9"/>
      <c r="F5642" s="22"/>
      <c r="G5642" s="9"/>
    </row>
    <row r="5643" spans="1:7">
      <c r="A5643" s="9"/>
      <c r="B5643" s="9"/>
      <c r="C5643" s="9"/>
      <c r="D5643" s="9"/>
      <c r="E5643" s="9"/>
      <c r="F5643" s="22"/>
      <c r="G5643" s="9"/>
    </row>
    <row r="5644" spans="1:7">
      <c r="A5644" s="9"/>
      <c r="B5644" s="9"/>
      <c r="C5644" s="9"/>
      <c r="D5644" s="9"/>
      <c r="E5644" s="9"/>
      <c r="F5644" s="22"/>
      <c r="G5644" s="9"/>
    </row>
    <row r="5645" spans="1:7">
      <c r="A5645" s="9"/>
      <c r="B5645" s="9"/>
      <c r="C5645" s="9"/>
      <c r="D5645" s="9"/>
      <c r="E5645" s="9"/>
      <c r="F5645" s="22"/>
      <c r="G5645" s="9"/>
    </row>
    <row r="5646" spans="1:7">
      <c r="A5646" s="9"/>
      <c r="B5646" s="9"/>
      <c r="C5646" s="9"/>
      <c r="D5646" s="9"/>
      <c r="E5646" s="9"/>
      <c r="F5646" s="22"/>
      <c r="G5646" s="9"/>
    </row>
    <row r="5647" spans="1:7">
      <c r="A5647" s="9"/>
      <c r="B5647" s="9"/>
      <c r="C5647" s="9"/>
      <c r="D5647" s="9"/>
      <c r="E5647" s="9"/>
      <c r="F5647" s="22"/>
      <c r="G5647" s="9"/>
    </row>
    <row r="5648" spans="1:7">
      <c r="A5648" s="9"/>
      <c r="B5648" s="9"/>
      <c r="C5648" s="9"/>
      <c r="D5648" s="9"/>
      <c r="E5648" s="9"/>
      <c r="F5648" s="22"/>
      <c r="G5648" s="9"/>
    </row>
    <row r="5649" spans="1:7">
      <c r="A5649" s="9"/>
      <c r="B5649" s="9"/>
      <c r="C5649" s="9"/>
      <c r="D5649" s="9"/>
      <c r="E5649" s="9"/>
      <c r="F5649" s="22"/>
      <c r="G5649" s="9"/>
    </row>
    <row r="5650" spans="1:7">
      <c r="A5650" s="9"/>
      <c r="B5650" s="9"/>
      <c r="C5650" s="9"/>
      <c r="D5650" s="9"/>
      <c r="E5650" s="9"/>
      <c r="F5650" s="22"/>
      <c r="G5650" s="9"/>
    </row>
    <row r="5651" spans="1:7">
      <c r="A5651" s="9"/>
      <c r="B5651" s="9"/>
      <c r="C5651" s="9"/>
      <c r="D5651" s="9"/>
      <c r="E5651" s="9"/>
      <c r="F5651" s="22"/>
      <c r="G5651" s="9"/>
    </row>
    <row r="5652" spans="1:7">
      <c r="A5652" s="9"/>
      <c r="B5652" s="9"/>
      <c r="C5652" s="9"/>
      <c r="D5652" s="9"/>
      <c r="E5652" s="9"/>
      <c r="F5652" s="22"/>
      <c r="G5652" s="9"/>
    </row>
    <row r="5653" spans="1:7">
      <c r="A5653" s="9"/>
      <c r="B5653" s="9"/>
      <c r="C5653" s="9"/>
      <c r="D5653" s="9"/>
      <c r="E5653" s="9"/>
      <c r="F5653" s="22"/>
      <c r="G5653" s="9"/>
    </row>
    <row r="5654" spans="1:7">
      <c r="A5654" s="9"/>
      <c r="B5654" s="9"/>
      <c r="C5654" s="9"/>
      <c r="D5654" s="9"/>
      <c r="E5654" s="9"/>
      <c r="F5654" s="22"/>
      <c r="G5654" s="9"/>
    </row>
    <row r="5655" spans="1:7">
      <c r="A5655" s="9"/>
      <c r="B5655" s="9"/>
      <c r="C5655" s="9"/>
      <c r="D5655" s="9"/>
      <c r="E5655" s="9"/>
      <c r="F5655" s="22"/>
      <c r="G5655" s="9"/>
    </row>
    <row r="5656" spans="1:7">
      <c r="A5656" s="9"/>
      <c r="B5656" s="9"/>
      <c r="C5656" s="9"/>
      <c r="D5656" s="9"/>
      <c r="E5656" s="9"/>
      <c r="F5656" s="22"/>
      <c r="G5656" s="9"/>
    </row>
    <row r="5657" spans="1:7">
      <c r="A5657" s="9"/>
      <c r="B5657" s="9"/>
      <c r="C5657" s="9"/>
      <c r="D5657" s="9"/>
      <c r="E5657" s="9"/>
      <c r="F5657" s="22"/>
      <c r="G5657" s="9"/>
    </row>
    <row r="5658" spans="1:7">
      <c r="A5658" s="9"/>
      <c r="B5658" s="9"/>
      <c r="C5658" s="9"/>
      <c r="D5658" s="9"/>
      <c r="E5658" s="9"/>
      <c r="F5658" s="22"/>
      <c r="G5658" s="9"/>
    </row>
    <row r="5659" spans="1:7">
      <c r="A5659" s="9"/>
      <c r="B5659" s="9"/>
      <c r="C5659" s="9"/>
      <c r="D5659" s="9"/>
      <c r="E5659" s="9"/>
      <c r="F5659" s="22"/>
      <c r="G5659" s="9"/>
    </row>
    <row r="5660" spans="1:7">
      <c r="A5660" s="9"/>
      <c r="B5660" s="9"/>
      <c r="C5660" s="9"/>
      <c r="D5660" s="9"/>
      <c r="E5660" s="9"/>
      <c r="F5660" s="22"/>
      <c r="G5660" s="9"/>
    </row>
    <row r="5661" spans="1:7">
      <c r="A5661" s="9"/>
      <c r="B5661" s="9"/>
      <c r="C5661" s="9"/>
      <c r="D5661" s="9"/>
      <c r="E5661" s="9"/>
      <c r="F5661" s="22"/>
      <c r="G5661" s="9"/>
    </row>
    <row r="5662" spans="1:7">
      <c r="A5662" s="9"/>
      <c r="B5662" s="9"/>
      <c r="C5662" s="9"/>
      <c r="D5662" s="9"/>
      <c r="E5662" s="9"/>
      <c r="F5662" s="22"/>
      <c r="G5662" s="9"/>
    </row>
    <row r="5663" spans="1:7">
      <c r="A5663" s="9"/>
      <c r="B5663" s="9"/>
      <c r="C5663" s="9"/>
      <c r="D5663" s="9"/>
      <c r="E5663" s="9"/>
      <c r="F5663" s="22"/>
      <c r="G5663" s="9"/>
    </row>
    <row r="5664" spans="1:7">
      <c r="A5664" s="9"/>
      <c r="B5664" s="9"/>
      <c r="C5664" s="9"/>
      <c r="D5664" s="9"/>
      <c r="E5664" s="9"/>
      <c r="F5664" s="22"/>
      <c r="G5664" s="9"/>
    </row>
    <row r="5665" spans="1:7">
      <c r="A5665" s="9"/>
      <c r="B5665" s="9"/>
      <c r="C5665" s="9"/>
      <c r="D5665" s="9"/>
      <c r="E5665" s="9"/>
      <c r="F5665" s="22"/>
      <c r="G5665" s="9"/>
    </row>
    <row r="5666" spans="1:7">
      <c r="A5666" s="9"/>
      <c r="B5666" s="9"/>
      <c r="C5666" s="9"/>
      <c r="D5666" s="9"/>
      <c r="E5666" s="9"/>
      <c r="F5666" s="22"/>
      <c r="G5666" s="9"/>
    </row>
    <row r="5667" spans="1:7">
      <c r="A5667" s="9"/>
      <c r="B5667" s="9"/>
      <c r="C5667" s="9"/>
      <c r="D5667" s="9"/>
      <c r="E5667" s="9"/>
      <c r="F5667" s="22"/>
      <c r="G5667" s="9"/>
    </row>
    <row r="5668" spans="1:7">
      <c r="A5668" s="9"/>
      <c r="B5668" s="9"/>
      <c r="C5668" s="9"/>
      <c r="D5668" s="9"/>
      <c r="E5668" s="9"/>
      <c r="F5668" s="22"/>
      <c r="G5668" s="9"/>
    </row>
    <row r="5669" spans="1:7">
      <c r="A5669" s="9"/>
      <c r="B5669" s="9"/>
      <c r="C5669" s="9"/>
      <c r="D5669" s="9"/>
      <c r="E5669" s="9"/>
      <c r="F5669" s="22"/>
      <c r="G5669" s="9"/>
    </row>
    <row r="5670" spans="1:7">
      <c r="A5670" s="9"/>
      <c r="B5670" s="9"/>
      <c r="C5670" s="9"/>
      <c r="D5670" s="9"/>
      <c r="E5670" s="9"/>
      <c r="F5670" s="22"/>
      <c r="G5670" s="9"/>
    </row>
    <row r="5671" spans="1:7">
      <c r="A5671" s="9"/>
      <c r="B5671" s="9"/>
      <c r="C5671" s="9"/>
      <c r="D5671" s="9"/>
      <c r="E5671" s="9"/>
      <c r="F5671" s="22"/>
      <c r="G5671" s="9"/>
    </row>
    <row r="5672" spans="1:7">
      <c r="A5672" s="9"/>
      <c r="B5672" s="9"/>
      <c r="C5672" s="9"/>
      <c r="D5672" s="9"/>
      <c r="E5672" s="9"/>
      <c r="F5672" s="22"/>
      <c r="G5672" s="9"/>
    </row>
    <row r="5673" spans="1:7">
      <c r="A5673" s="9"/>
      <c r="B5673" s="9"/>
      <c r="C5673" s="9"/>
      <c r="D5673" s="9"/>
      <c r="E5673" s="9"/>
      <c r="F5673" s="22"/>
      <c r="G5673" s="9"/>
    </row>
    <row r="5674" spans="1:7">
      <c r="A5674" s="9"/>
      <c r="B5674" s="9"/>
      <c r="C5674" s="9"/>
      <c r="D5674" s="9"/>
      <c r="E5674" s="9"/>
      <c r="F5674" s="22"/>
      <c r="G5674" s="9"/>
    </row>
    <row r="5675" spans="1:7">
      <c r="A5675" s="9"/>
      <c r="B5675" s="9"/>
      <c r="C5675" s="9"/>
      <c r="D5675" s="9"/>
      <c r="E5675" s="9"/>
      <c r="F5675" s="22"/>
      <c r="G5675" s="9"/>
    </row>
    <row r="5676" spans="1:7">
      <c r="A5676" s="9"/>
      <c r="B5676" s="9"/>
      <c r="C5676" s="9"/>
      <c r="D5676" s="9"/>
      <c r="E5676" s="9"/>
      <c r="F5676" s="22"/>
      <c r="G5676" s="9"/>
    </row>
    <row r="5677" spans="1:7">
      <c r="A5677" s="9"/>
      <c r="B5677" s="9"/>
      <c r="C5677" s="9"/>
      <c r="D5677" s="9"/>
      <c r="E5677" s="9"/>
      <c r="F5677" s="22"/>
      <c r="G5677" s="9"/>
    </row>
    <row r="5678" spans="1:7">
      <c r="A5678" s="9"/>
      <c r="B5678" s="9"/>
      <c r="C5678" s="9"/>
      <c r="D5678" s="9"/>
      <c r="E5678" s="9"/>
      <c r="F5678" s="22"/>
      <c r="G5678" s="9"/>
    </row>
    <row r="5679" spans="1:7">
      <c r="A5679" s="9"/>
      <c r="B5679" s="9"/>
      <c r="C5679" s="9"/>
      <c r="D5679" s="9"/>
      <c r="E5679" s="9"/>
      <c r="F5679" s="22"/>
      <c r="G5679" s="9"/>
    </row>
    <row r="5680" spans="1:7">
      <c r="A5680" s="9"/>
      <c r="B5680" s="9"/>
      <c r="C5680" s="9"/>
      <c r="D5680" s="9"/>
      <c r="E5680" s="9"/>
      <c r="F5680" s="22"/>
      <c r="G5680" s="9"/>
    </row>
    <row r="5681" spans="1:7">
      <c r="A5681" s="9"/>
      <c r="B5681" s="9"/>
      <c r="C5681" s="9"/>
      <c r="D5681" s="9"/>
      <c r="E5681" s="9"/>
      <c r="F5681" s="22"/>
      <c r="G5681" s="9"/>
    </row>
    <row r="5682" spans="1:7">
      <c r="A5682" s="9"/>
      <c r="B5682" s="9"/>
      <c r="C5682" s="9"/>
      <c r="D5682" s="9"/>
      <c r="E5682" s="9"/>
      <c r="F5682" s="22"/>
      <c r="G5682" s="9"/>
    </row>
    <row r="5683" spans="1:7">
      <c r="A5683" s="9"/>
      <c r="B5683" s="9"/>
      <c r="C5683" s="9"/>
      <c r="D5683" s="9"/>
      <c r="E5683" s="9"/>
      <c r="F5683" s="22"/>
      <c r="G5683" s="9"/>
    </row>
    <row r="5684" spans="1:7">
      <c r="A5684" s="9"/>
      <c r="B5684" s="9"/>
      <c r="C5684" s="9"/>
      <c r="D5684" s="9"/>
      <c r="E5684" s="9"/>
      <c r="F5684" s="22"/>
      <c r="G5684" s="9"/>
    </row>
    <row r="5685" spans="1:7">
      <c r="A5685" s="9"/>
      <c r="B5685" s="9"/>
      <c r="C5685" s="9"/>
      <c r="D5685" s="9"/>
      <c r="E5685" s="9"/>
      <c r="F5685" s="22"/>
      <c r="G5685" s="9"/>
    </row>
    <row r="5686" spans="1:7">
      <c r="A5686" s="9"/>
      <c r="B5686" s="9"/>
      <c r="C5686" s="9"/>
      <c r="D5686" s="9"/>
      <c r="E5686" s="9"/>
      <c r="F5686" s="22"/>
      <c r="G5686" s="9"/>
    </row>
    <row r="5687" spans="1:7">
      <c r="A5687" s="9"/>
      <c r="B5687" s="9"/>
      <c r="C5687" s="9"/>
      <c r="D5687" s="9"/>
      <c r="E5687" s="9"/>
      <c r="F5687" s="22"/>
      <c r="G5687" s="9"/>
    </row>
    <row r="5688" spans="1:7">
      <c r="A5688" s="9"/>
      <c r="B5688" s="9"/>
      <c r="C5688" s="9"/>
      <c r="D5688" s="9"/>
      <c r="E5688" s="9"/>
      <c r="F5688" s="22"/>
      <c r="G5688" s="9"/>
    </row>
    <row r="5689" spans="1:7">
      <c r="A5689" s="9"/>
      <c r="B5689" s="9"/>
      <c r="C5689" s="9"/>
      <c r="D5689" s="9"/>
      <c r="E5689" s="9"/>
      <c r="F5689" s="22"/>
      <c r="G5689" s="9"/>
    </row>
    <row r="5690" spans="1:7">
      <c r="A5690" s="9"/>
      <c r="B5690" s="9"/>
      <c r="C5690" s="9"/>
      <c r="D5690" s="9"/>
      <c r="E5690" s="9"/>
      <c r="F5690" s="22"/>
      <c r="G5690" s="9"/>
    </row>
    <row r="5691" spans="1:7">
      <c r="A5691" s="9"/>
      <c r="B5691" s="9"/>
      <c r="C5691" s="9"/>
      <c r="D5691" s="9"/>
      <c r="E5691" s="9"/>
      <c r="F5691" s="22"/>
      <c r="G5691" s="9"/>
    </row>
    <row r="5692" spans="1:7">
      <c r="A5692" s="9"/>
      <c r="B5692" s="9"/>
      <c r="C5692" s="9"/>
      <c r="D5692" s="9"/>
      <c r="E5692" s="9"/>
      <c r="F5692" s="22"/>
      <c r="G5692" s="9"/>
    </row>
    <row r="5693" spans="1:7">
      <c r="A5693" s="9"/>
      <c r="B5693" s="9"/>
      <c r="C5693" s="9"/>
      <c r="D5693" s="9"/>
      <c r="E5693" s="9"/>
      <c r="F5693" s="22"/>
      <c r="G5693" s="9"/>
    </row>
    <row r="5694" spans="1:7">
      <c r="A5694" s="9"/>
      <c r="B5694" s="9"/>
      <c r="C5694" s="9"/>
      <c r="D5694" s="9"/>
      <c r="E5694" s="9"/>
      <c r="F5694" s="22"/>
      <c r="G5694" s="9"/>
    </row>
    <row r="5695" spans="1:7">
      <c r="A5695" s="9"/>
      <c r="B5695" s="9"/>
      <c r="C5695" s="9"/>
      <c r="D5695" s="9"/>
      <c r="E5695" s="9"/>
      <c r="F5695" s="22"/>
      <c r="G5695" s="9"/>
    </row>
    <row r="5696" spans="1:7">
      <c r="A5696" s="9"/>
      <c r="B5696" s="9"/>
      <c r="C5696" s="9"/>
      <c r="D5696" s="9"/>
      <c r="E5696" s="9"/>
      <c r="F5696" s="22"/>
      <c r="G5696" s="9"/>
    </row>
    <row r="5697" spans="1:7">
      <c r="A5697" s="9"/>
      <c r="B5697" s="9"/>
      <c r="C5697" s="9"/>
      <c r="D5697" s="9"/>
      <c r="E5697" s="9"/>
      <c r="F5697" s="22"/>
      <c r="G5697" s="9"/>
    </row>
    <row r="5698" spans="1:7">
      <c r="A5698" s="9"/>
      <c r="B5698" s="9"/>
      <c r="C5698" s="9"/>
      <c r="D5698" s="9"/>
      <c r="E5698" s="9"/>
      <c r="F5698" s="22"/>
      <c r="G5698" s="9"/>
    </row>
    <row r="5699" spans="1:7">
      <c r="A5699" s="9"/>
      <c r="B5699" s="9"/>
      <c r="C5699" s="9"/>
      <c r="D5699" s="9"/>
      <c r="E5699" s="9"/>
      <c r="F5699" s="22"/>
      <c r="G5699" s="9"/>
    </row>
    <row r="5700" spans="1:7">
      <c r="A5700" s="9"/>
      <c r="B5700" s="9"/>
      <c r="C5700" s="9"/>
      <c r="D5700" s="9"/>
      <c r="E5700" s="9"/>
      <c r="F5700" s="22"/>
      <c r="G5700" s="9"/>
    </row>
    <row r="5701" spans="1:7">
      <c r="A5701" s="9"/>
      <c r="B5701" s="9"/>
      <c r="C5701" s="9"/>
      <c r="D5701" s="9"/>
      <c r="E5701" s="9"/>
      <c r="F5701" s="22"/>
      <c r="G5701" s="9"/>
    </row>
    <row r="5702" spans="1:7">
      <c r="A5702" s="9"/>
      <c r="B5702" s="9"/>
      <c r="C5702" s="9"/>
      <c r="D5702" s="9"/>
      <c r="E5702" s="9"/>
      <c r="F5702" s="22"/>
      <c r="G5702" s="9"/>
    </row>
    <row r="5703" spans="1:7">
      <c r="A5703" s="9"/>
      <c r="B5703" s="9"/>
      <c r="C5703" s="9"/>
      <c r="D5703" s="9"/>
      <c r="E5703" s="9"/>
      <c r="F5703" s="22"/>
      <c r="G5703" s="9"/>
    </row>
    <row r="5704" spans="1:7">
      <c r="A5704" s="9"/>
      <c r="B5704" s="9"/>
      <c r="C5704" s="9"/>
      <c r="D5704" s="9"/>
      <c r="E5704" s="9"/>
      <c r="F5704" s="22"/>
      <c r="G5704" s="9"/>
    </row>
    <row r="5705" spans="1:7">
      <c r="A5705" s="9"/>
      <c r="B5705" s="9"/>
      <c r="C5705" s="9"/>
      <c r="D5705" s="9"/>
      <c r="E5705" s="9"/>
      <c r="F5705" s="22"/>
      <c r="G5705" s="9"/>
    </row>
    <row r="5706" spans="1:7">
      <c r="A5706" s="9"/>
      <c r="B5706" s="9"/>
      <c r="C5706" s="9"/>
      <c r="D5706" s="9"/>
      <c r="E5706" s="9"/>
      <c r="F5706" s="22"/>
      <c r="G5706" s="9"/>
    </row>
    <row r="5707" spans="1:7">
      <c r="A5707" s="9"/>
      <c r="B5707" s="9"/>
      <c r="C5707" s="9"/>
      <c r="D5707" s="9"/>
      <c r="E5707" s="9"/>
      <c r="F5707" s="22"/>
      <c r="G5707" s="9"/>
    </row>
    <row r="5708" spans="1:7">
      <c r="A5708" s="9"/>
      <c r="B5708" s="9"/>
      <c r="C5708" s="9"/>
      <c r="D5708" s="9"/>
      <c r="E5708" s="9"/>
      <c r="F5708" s="22"/>
      <c r="G5708" s="9"/>
    </row>
    <row r="5709" spans="1:7">
      <c r="A5709" s="9"/>
      <c r="B5709" s="9"/>
      <c r="C5709" s="9"/>
      <c r="D5709" s="9"/>
      <c r="E5709" s="9"/>
      <c r="F5709" s="22"/>
      <c r="G5709" s="9"/>
    </row>
    <row r="5710" spans="1:7">
      <c r="A5710" s="9"/>
      <c r="B5710" s="9"/>
      <c r="C5710" s="9"/>
      <c r="D5710" s="9"/>
      <c r="E5710" s="9"/>
      <c r="F5710" s="22"/>
      <c r="G5710" s="9"/>
    </row>
    <row r="5711" spans="1:7">
      <c r="A5711" s="9"/>
      <c r="B5711" s="9"/>
      <c r="C5711" s="9"/>
      <c r="D5711" s="9"/>
      <c r="E5711" s="9"/>
      <c r="F5711" s="22"/>
      <c r="G5711" s="9"/>
    </row>
    <row r="5712" spans="1:7">
      <c r="A5712" s="9"/>
      <c r="B5712" s="9"/>
      <c r="C5712" s="9"/>
      <c r="D5712" s="9"/>
      <c r="E5712" s="9"/>
      <c r="F5712" s="22"/>
      <c r="G5712" s="9"/>
    </row>
    <row r="5713" spans="1:7">
      <c r="A5713" s="9"/>
      <c r="B5713" s="9"/>
      <c r="C5713" s="9"/>
      <c r="D5713" s="9"/>
      <c r="E5713" s="9"/>
      <c r="F5713" s="22"/>
      <c r="G5713" s="9"/>
    </row>
    <row r="5714" spans="1:7">
      <c r="A5714" s="9"/>
      <c r="B5714" s="9"/>
      <c r="C5714" s="9"/>
      <c r="D5714" s="9"/>
      <c r="E5714" s="9"/>
      <c r="F5714" s="22"/>
      <c r="G5714" s="9"/>
    </row>
    <row r="5715" spans="1:7">
      <c r="A5715" s="9"/>
      <c r="B5715" s="9"/>
      <c r="C5715" s="9"/>
      <c r="D5715" s="9"/>
      <c r="E5715" s="9"/>
      <c r="F5715" s="22"/>
      <c r="G5715" s="9"/>
    </row>
    <row r="5716" spans="1:7">
      <c r="A5716" s="9"/>
      <c r="B5716" s="9"/>
      <c r="C5716" s="9"/>
      <c r="D5716" s="9"/>
      <c r="E5716" s="9"/>
      <c r="F5716" s="22"/>
      <c r="G5716" s="9"/>
    </row>
    <row r="5717" spans="1:7">
      <c r="A5717" s="9"/>
      <c r="B5717" s="9"/>
      <c r="C5717" s="9"/>
      <c r="D5717" s="9"/>
      <c r="E5717" s="9"/>
      <c r="F5717" s="22"/>
      <c r="G5717" s="9"/>
    </row>
    <row r="5718" spans="1:7">
      <c r="A5718" s="9"/>
      <c r="B5718" s="9"/>
      <c r="C5718" s="9"/>
      <c r="D5718" s="9"/>
      <c r="E5718" s="9"/>
      <c r="F5718" s="22"/>
      <c r="G5718" s="9"/>
    </row>
    <row r="5719" spans="1:7">
      <c r="A5719" s="9"/>
      <c r="B5719" s="9"/>
      <c r="C5719" s="9"/>
      <c r="D5719" s="9"/>
      <c r="E5719" s="9"/>
      <c r="F5719" s="22"/>
      <c r="G5719" s="9"/>
    </row>
    <row r="5720" spans="1:7">
      <c r="A5720" s="9"/>
      <c r="B5720" s="9"/>
      <c r="C5720" s="9"/>
      <c r="D5720" s="9"/>
      <c r="E5720" s="9"/>
      <c r="F5720" s="22"/>
      <c r="G5720" s="9"/>
    </row>
    <row r="5721" spans="1:7">
      <c r="A5721" s="9"/>
      <c r="B5721" s="9"/>
      <c r="C5721" s="9"/>
      <c r="D5721" s="9"/>
      <c r="E5721" s="9"/>
      <c r="F5721" s="22"/>
      <c r="G5721" s="9"/>
    </row>
    <row r="5722" spans="1:7">
      <c r="A5722" s="9"/>
      <c r="B5722" s="9"/>
      <c r="C5722" s="9"/>
      <c r="D5722" s="9"/>
      <c r="E5722" s="9"/>
      <c r="F5722" s="22"/>
      <c r="G5722" s="9"/>
    </row>
    <row r="5723" spans="1:7">
      <c r="A5723" s="9"/>
      <c r="B5723" s="9"/>
      <c r="C5723" s="9"/>
      <c r="D5723" s="9"/>
      <c r="E5723" s="9"/>
      <c r="F5723" s="22"/>
      <c r="G5723" s="9"/>
    </row>
    <row r="5724" spans="1:7">
      <c r="A5724" s="9"/>
      <c r="B5724" s="9"/>
      <c r="C5724" s="9"/>
      <c r="D5724" s="9"/>
      <c r="E5724" s="9"/>
      <c r="F5724" s="22"/>
      <c r="G5724" s="9"/>
    </row>
    <row r="5725" spans="1:7">
      <c r="A5725" s="9"/>
      <c r="B5725" s="9"/>
      <c r="C5725" s="9"/>
      <c r="D5725" s="9"/>
      <c r="E5725" s="9"/>
      <c r="F5725" s="22"/>
      <c r="G5725" s="9"/>
    </row>
    <row r="5726" spans="1:7">
      <c r="A5726" s="9"/>
      <c r="B5726" s="9"/>
      <c r="C5726" s="9"/>
      <c r="D5726" s="9"/>
      <c r="E5726" s="9"/>
      <c r="F5726" s="22"/>
      <c r="G5726" s="9"/>
    </row>
    <row r="5727" spans="1:7">
      <c r="A5727" s="9"/>
      <c r="B5727" s="9"/>
      <c r="C5727" s="9"/>
      <c r="D5727" s="9"/>
      <c r="E5727" s="9"/>
      <c r="F5727" s="22"/>
      <c r="G5727" s="9"/>
    </row>
    <row r="5728" spans="1:7">
      <c r="A5728" s="9"/>
      <c r="B5728" s="9"/>
      <c r="C5728" s="9"/>
      <c r="D5728" s="9"/>
      <c r="E5728" s="9"/>
      <c r="F5728" s="22"/>
      <c r="G5728" s="9"/>
    </row>
    <row r="5729" spans="1:7">
      <c r="A5729" s="9"/>
      <c r="B5729" s="9"/>
      <c r="C5729" s="9"/>
      <c r="D5729" s="9"/>
      <c r="E5729" s="9"/>
      <c r="F5729" s="22"/>
      <c r="G5729" s="9"/>
    </row>
    <row r="5730" spans="1:7">
      <c r="A5730" s="9"/>
      <c r="B5730" s="9"/>
      <c r="C5730" s="9"/>
      <c r="D5730" s="9"/>
      <c r="E5730" s="9"/>
      <c r="F5730" s="22"/>
      <c r="G5730" s="9"/>
    </row>
    <row r="5731" spans="1:7">
      <c r="A5731" s="9"/>
      <c r="B5731" s="9"/>
      <c r="C5731" s="9"/>
      <c r="D5731" s="9"/>
      <c r="E5731" s="9"/>
      <c r="F5731" s="22"/>
      <c r="G5731" s="9"/>
    </row>
    <row r="5732" spans="1:7">
      <c r="A5732" s="9"/>
      <c r="B5732" s="9"/>
      <c r="C5732" s="9"/>
      <c r="D5732" s="9"/>
      <c r="E5732" s="9"/>
      <c r="F5732" s="22"/>
      <c r="G5732" s="9"/>
    </row>
    <row r="5733" spans="1:7">
      <c r="A5733" s="9"/>
      <c r="B5733" s="9"/>
      <c r="C5733" s="9"/>
      <c r="D5733" s="9"/>
      <c r="E5733" s="9"/>
      <c r="F5733" s="22"/>
      <c r="G5733" s="9"/>
    </row>
    <row r="5734" spans="1:7">
      <c r="A5734" s="9"/>
      <c r="B5734" s="9"/>
      <c r="C5734" s="9"/>
      <c r="D5734" s="9"/>
      <c r="E5734" s="9"/>
      <c r="F5734" s="22"/>
      <c r="G5734" s="9"/>
    </row>
    <row r="5735" spans="1:7">
      <c r="A5735" s="9"/>
      <c r="B5735" s="9"/>
      <c r="C5735" s="9"/>
      <c r="D5735" s="9"/>
      <c r="E5735" s="9"/>
      <c r="F5735" s="22"/>
      <c r="G5735" s="9"/>
    </row>
    <row r="5736" spans="1:7">
      <c r="A5736" s="9"/>
      <c r="B5736" s="9"/>
      <c r="C5736" s="9"/>
      <c r="D5736" s="9"/>
      <c r="E5736" s="9"/>
      <c r="F5736" s="22"/>
      <c r="G5736" s="9"/>
    </row>
    <row r="5737" spans="1:7">
      <c r="A5737" s="9"/>
      <c r="B5737" s="9"/>
      <c r="C5737" s="9"/>
      <c r="D5737" s="9"/>
      <c r="E5737" s="9"/>
      <c r="F5737" s="22"/>
      <c r="G5737" s="9"/>
    </row>
    <row r="5738" spans="1:7">
      <c r="A5738" s="9"/>
      <c r="B5738" s="9"/>
      <c r="C5738" s="9"/>
      <c r="D5738" s="9"/>
      <c r="E5738" s="9"/>
      <c r="F5738" s="22"/>
      <c r="G5738" s="9"/>
    </row>
    <row r="5739" spans="1:7">
      <c r="A5739" s="9"/>
      <c r="B5739" s="9"/>
      <c r="C5739" s="9"/>
      <c r="D5739" s="9"/>
      <c r="E5739" s="9"/>
      <c r="F5739" s="22"/>
      <c r="G5739" s="9"/>
    </row>
    <row r="5740" spans="1:7">
      <c r="A5740" s="9"/>
      <c r="B5740" s="9"/>
      <c r="C5740" s="9"/>
      <c r="D5740" s="9"/>
      <c r="E5740" s="9"/>
      <c r="F5740" s="22"/>
      <c r="G5740" s="9"/>
    </row>
    <row r="5741" spans="1:7">
      <c r="A5741" s="9"/>
      <c r="B5741" s="9"/>
      <c r="C5741" s="9"/>
      <c r="D5741" s="9"/>
      <c r="E5741" s="9"/>
      <c r="F5741" s="22"/>
      <c r="G5741" s="9"/>
    </row>
    <row r="5742" spans="1:7">
      <c r="A5742" s="9"/>
      <c r="B5742" s="9"/>
      <c r="C5742" s="9"/>
      <c r="D5742" s="9"/>
      <c r="E5742" s="9"/>
      <c r="F5742" s="22"/>
      <c r="G5742" s="9"/>
    </row>
    <row r="5743" spans="1:7">
      <c r="A5743" s="9"/>
      <c r="B5743" s="9"/>
      <c r="C5743" s="9"/>
      <c r="D5743" s="9"/>
      <c r="E5743" s="9"/>
      <c r="F5743" s="22"/>
      <c r="G5743" s="9"/>
    </row>
    <row r="5744" spans="1:7">
      <c r="A5744" s="9"/>
      <c r="B5744" s="9"/>
      <c r="C5744" s="9"/>
      <c r="D5744" s="9"/>
      <c r="E5744" s="9"/>
      <c r="F5744" s="22"/>
      <c r="G5744" s="9"/>
    </row>
    <row r="5745" spans="1:7">
      <c r="A5745" s="9"/>
      <c r="B5745" s="9"/>
      <c r="C5745" s="9"/>
      <c r="D5745" s="9"/>
      <c r="E5745" s="9"/>
      <c r="F5745" s="22"/>
      <c r="G5745" s="9"/>
    </row>
    <row r="5746" spans="1:7">
      <c r="A5746" s="9"/>
      <c r="B5746" s="9"/>
      <c r="C5746" s="9"/>
      <c r="D5746" s="9"/>
      <c r="E5746" s="9"/>
      <c r="F5746" s="22"/>
      <c r="G5746" s="9"/>
    </row>
    <row r="5747" spans="1:7">
      <c r="A5747" s="9"/>
      <c r="B5747" s="9"/>
      <c r="C5747" s="9"/>
      <c r="D5747" s="9"/>
      <c r="E5747" s="9"/>
      <c r="F5747" s="22"/>
      <c r="G5747" s="9"/>
    </row>
    <row r="5748" spans="1:7">
      <c r="A5748" s="9"/>
      <c r="B5748" s="9"/>
      <c r="C5748" s="9"/>
      <c r="D5748" s="9"/>
      <c r="E5748" s="9"/>
      <c r="F5748" s="22"/>
      <c r="G5748" s="9"/>
    </row>
    <row r="5749" spans="1:7">
      <c r="A5749" s="9"/>
      <c r="B5749" s="9"/>
      <c r="C5749" s="9"/>
      <c r="D5749" s="9"/>
      <c r="E5749" s="9"/>
      <c r="F5749" s="22"/>
      <c r="G5749" s="9"/>
    </row>
    <row r="5750" spans="1:7">
      <c r="A5750" s="9"/>
      <c r="B5750" s="9"/>
      <c r="C5750" s="9"/>
      <c r="D5750" s="9"/>
      <c r="E5750" s="9"/>
      <c r="F5750" s="22"/>
      <c r="G5750" s="9"/>
    </row>
    <row r="5751" spans="1:7">
      <c r="A5751" s="9"/>
      <c r="B5751" s="9"/>
      <c r="C5751" s="9"/>
      <c r="D5751" s="9"/>
      <c r="E5751" s="9"/>
      <c r="F5751" s="22"/>
      <c r="G5751" s="9"/>
    </row>
    <row r="5752" spans="1:7">
      <c r="A5752" s="9"/>
      <c r="B5752" s="9"/>
      <c r="C5752" s="9"/>
      <c r="D5752" s="9"/>
      <c r="E5752" s="9"/>
      <c r="F5752" s="22"/>
      <c r="G5752" s="9"/>
    </row>
    <row r="5753" spans="1:7">
      <c r="A5753" s="9"/>
      <c r="B5753" s="9"/>
      <c r="C5753" s="9"/>
      <c r="D5753" s="9"/>
      <c r="E5753" s="9"/>
      <c r="F5753" s="22"/>
      <c r="G5753" s="9"/>
    </row>
    <row r="5754" spans="1:7">
      <c r="A5754" s="9"/>
      <c r="B5754" s="9"/>
      <c r="C5754" s="9"/>
      <c r="D5754" s="9"/>
      <c r="E5754" s="9"/>
      <c r="F5754" s="22"/>
      <c r="G5754" s="9"/>
    </row>
    <row r="5755" spans="1:7">
      <c r="A5755" s="9"/>
      <c r="B5755" s="9"/>
      <c r="C5755" s="9"/>
      <c r="D5755" s="9"/>
      <c r="E5755" s="9"/>
      <c r="F5755" s="22"/>
      <c r="G5755" s="9"/>
    </row>
    <row r="5756" spans="1:7">
      <c r="A5756" s="9"/>
      <c r="B5756" s="9"/>
      <c r="C5756" s="9"/>
      <c r="D5756" s="9"/>
      <c r="E5756" s="9"/>
      <c r="F5756" s="22"/>
      <c r="G5756" s="9"/>
    </row>
    <row r="5757" spans="1:7">
      <c r="A5757" s="9"/>
      <c r="B5757" s="9"/>
      <c r="C5757" s="9"/>
      <c r="D5757" s="9"/>
      <c r="E5757" s="9"/>
      <c r="F5757" s="22"/>
      <c r="G5757" s="9"/>
    </row>
    <row r="5758" spans="1:7">
      <c r="A5758" s="9"/>
      <c r="B5758" s="9"/>
      <c r="C5758" s="9"/>
      <c r="D5758" s="9"/>
      <c r="E5758" s="9"/>
      <c r="F5758" s="22"/>
      <c r="G5758" s="9"/>
    </row>
    <row r="5759" spans="1:7">
      <c r="A5759" s="9"/>
      <c r="B5759" s="9"/>
      <c r="C5759" s="9"/>
      <c r="D5759" s="9"/>
      <c r="E5759" s="9"/>
      <c r="F5759" s="22"/>
      <c r="G5759" s="9"/>
    </row>
    <row r="5760" spans="1:7">
      <c r="A5760" s="9"/>
      <c r="B5760" s="9"/>
      <c r="C5760" s="9"/>
      <c r="D5760" s="9"/>
      <c r="E5760" s="9"/>
      <c r="F5760" s="22"/>
      <c r="G5760" s="9"/>
    </row>
    <row r="5761" spans="1:7">
      <c r="A5761" s="9"/>
      <c r="B5761" s="9"/>
      <c r="C5761" s="9"/>
      <c r="D5761" s="9"/>
      <c r="E5761" s="9"/>
      <c r="F5761" s="22"/>
      <c r="G5761" s="9"/>
    </row>
    <row r="5762" spans="1:7">
      <c r="A5762" s="9"/>
      <c r="B5762" s="9"/>
      <c r="C5762" s="9"/>
      <c r="D5762" s="9"/>
      <c r="E5762" s="9"/>
      <c r="F5762" s="22"/>
      <c r="G5762" s="9"/>
    </row>
    <row r="5763" spans="1:7">
      <c r="A5763" s="9"/>
      <c r="B5763" s="9"/>
      <c r="C5763" s="9"/>
      <c r="D5763" s="9"/>
      <c r="E5763" s="9"/>
      <c r="F5763" s="22"/>
      <c r="G5763" s="9"/>
    </row>
    <row r="5764" spans="1:7">
      <c r="A5764" s="9"/>
      <c r="B5764" s="9"/>
      <c r="C5764" s="9"/>
      <c r="D5764" s="9"/>
      <c r="E5764" s="9"/>
      <c r="F5764" s="22"/>
      <c r="G5764" s="9"/>
    </row>
    <row r="5765" spans="1:7">
      <c r="A5765" s="9"/>
      <c r="B5765" s="9"/>
      <c r="C5765" s="9"/>
      <c r="D5765" s="9"/>
      <c r="E5765" s="9"/>
      <c r="F5765" s="22"/>
      <c r="G5765" s="9"/>
    </row>
    <row r="5766" spans="1:7">
      <c r="A5766" s="9"/>
      <c r="B5766" s="9"/>
      <c r="C5766" s="9"/>
      <c r="D5766" s="9"/>
      <c r="E5766" s="9"/>
      <c r="F5766" s="22"/>
      <c r="G5766" s="9"/>
    </row>
    <row r="5767" spans="1:7">
      <c r="A5767" s="9"/>
      <c r="B5767" s="9"/>
      <c r="C5767" s="9"/>
      <c r="D5767" s="9"/>
      <c r="E5767" s="9"/>
      <c r="F5767" s="22"/>
      <c r="G5767" s="9"/>
    </row>
    <row r="5768" spans="1:7">
      <c r="A5768" s="9"/>
      <c r="B5768" s="9"/>
      <c r="C5768" s="9"/>
      <c r="D5768" s="9"/>
      <c r="E5768" s="9"/>
      <c r="F5768" s="22"/>
      <c r="G5768" s="9"/>
    </row>
    <row r="5769" spans="1:7">
      <c r="A5769" s="9"/>
      <c r="B5769" s="9"/>
      <c r="C5769" s="9"/>
      <c r="D5769" s="9"/>
      <c r="E5769" s="9"/>
      <c r="F5769" s="22"/>
      <c r="G5769" s="9"/>
    </row>
    <row r="5770" spans="1:7">
      <c r="A5770" s="9"/>
      <c r="B5770" s="9"/>
      <c r="C5770" s="9"/>
      <c r="D5770" s="9"/>
      <c r="E5770" s="9"/>
      <c r="F5770" s="22"/>
      <c r="G5770" s="9"/>
    </row>
    <row r="5771" spans="1:7">
      <c r="A5771" s="9"/>
      <c r="B5771" s="9"/>
      <c r="C5771" s="9"/>
      <c r="D5771" s="9"/>
      <c r="E5771" s="9"/>
      <c r="F5771" s="22"/>
      <c r="G5771" s="9"/>
    </row>
    <row r="5772" spans="1:7">
      <c r="A5772" s="9"/>
      <c r="B5772" s="9"/>
      <c r="C5772" s="9"/>
      <c r="D5772" s="9"/>
      <c r="E5772" s="9"/>
      <c r="F5772" s="22"/>
      <c r="G5772" s="9"/>
    </row>
    <row r="5773" spans="1:7">
      <c r="A5773" s="9"/>
      <c r="B5773" s="9"/>
      <c r="C5773" s="9"/>
      <c r="D5773" s="9"/>
      <c r="E5773" s="9"/>
      <c r="F5773" s="22"/>
      <c r="G5773" s="9"/>
    </row>
    <row r="5774" spans="1:7">
      <c r="A5774" s="9"/>
      <c r="B5774" s="9"/>
      <c r="C5774" s="9"/>
      <c r="D5774" s="9"/>
      <c r="E5774" s="9"/>
      <c r="F5774" s="22"/>
      <c r="G5774" s="9"/>
    </row>
    <row r="5775" spans="1:7">
      <c r="A5775" s="9"/>
      <c r="B5775" s="9"/>
      <c r="C5775" s="9"/>
      <c r="D5775" s="9"/>
      <c r="E5775" s="9"/>
      <c r="F5775" s="22"/>
      <c r="G5775" s="9"/>
    </row>
    <row r="5776" spans="1:7">
      <c r="A5776" s="9"/>
      <c r="B5776" s="9"/>
      <c r="C5776" s="9"/>
      <c r="D5776" s="9"/>
      <c r="E5776" s="9"/>
      <c r="F5776" s="22"/>
      <c r="G5776" s="9"/>
    </row>
    <row r="5777" spans="1:7">
      <c r="A5777" s="9"/>
      <c r="B5777" s="9"/>
      <c r="C5777" s="9"/>
      <c r="D5777" s="9"/>
      <c r="E5777" s="9"/>
      <c r="F5777" s="22"/>
      <c r="G5777" s="9"/>
    </row>
    <row r="5778" spans="1:7">
      <c r="A5778" s="9"/>
      <c r="B5778" s="9"/>
      <c r="C5778" s="9"/>
      <c r="D5778" s="9"/>
      <c r="E5778" s="9"/>
      <c r="F5778" s="22"/>
      <c r="G5778" s="9"/>
    </row>
    <row r="5779" spans="1:7">
      <c r="A5779" s="9"/>
      <c r="B5779" s="9"/>
      <c r="C5779" s="9"/>
      <c r="D5779" s="9"/>
      <c r="E5779" s="9"/>
      <c r="F5779" s="22"/>
      <c r="G5779" s="9"/>
    </row>
    <row r="5780" spans="1:7">
      <c r="A5780" s="9"/>
      <c r="B5780" s="9"/>
      <c r="C5780" s="9"/>
      <c r="D5780" s="9"/>
      <c r="E5780" s="9"/>
      <c r="F5780" s="22"/>
      <c r="G5780" s="9"/>
    </row>
    <row r="5781" spans="1:7">
      <c r="A5781" s="9"/>
      <c r="B5781" s="9"/>
      <c r="C5781" s="9"/>
      <c r="D5781" s="9"/>
      <c r="E5781" s="9"/>
      <c r="F5781" s="22"/>
      <c r="G5781" s="9"/>
    </row>
    <row r="5782" spans="1:7">
      <c r="A5782" s="9"/>
      <c r="B5782" s="9"/>
      <c r="C5782" s="9"/>
      <c r="D5782" s="9"/>
      <c r="E5782" s="9"/>
      <c r="F5782" s="22"/>
      <c r="G5782" s="9"/>
    </row>
    <row r="5783" spans="1:7">
      <c r="A5783" s="9"/>
      <c r="B5783" s="9"/>
      <c r="C5783" s="9"/>
      <c r="D5783" s="9"/>
      <c r="E5783" s="9"/>
      <c r="F5783" s="22"/>
      <c r="G5783" s="9"/>
    </row>
    <row r="5784" spans="1:7">
      <c r="A5784" s="9"/>
      <c r="B5784" s="9"/>
      <c r="C5784" s="9"/>
      <c r="D5784" s="9"/>
      <c r="E5784" s="9"/>
      <c r="F5784" s="22"/>
      <c r="G5784" s="9"/>
    </row>
    <row r="5785" spans="1:7">
      <c r="A5785" s="9"/>
      <c r="B5785" s="9"/>
      <c r="C5785" s="9"/>
      <c r="D5785" s="9"/>
      <c r="E5785" s="9"/>
      <c r="F5785" s="22"/>
      <c r="G5785" s="9"/>
    </row>
    <row r="5786" spans="1:7">
      <c r="A5786" s="9"/>
      <c r="B5786" s="9"/>
      <c r="C5786" s="9"/>
      <c r="D5786" s="9"/>
      <c r="E5786" s="9"/>
      <c r="F5786" s="22"/>
      <c r="G5786" s="9"/>
    </row>
    <row r="5787" spans="1:7">
      <c r="A5787" s="9"/>
      <c r="B5787" s="9"/>
      <c r="C5787" s="9"/>
      <c r="D5787" s="9"/>
      <c r="E5787" s="9"/>
      <c r="F5787" s="22"/>
      <c r="G5787" s="9"/>
    </row>
    <row r="5788" spans="1:7">
      <c r="A5788" s="9"/>
      <c r="B5788" s="9"/>
      <c r="C5788" s="9"/>
      <c r="D5788" s="9"/>
      <c r="E5788" s="9"/>
      <c r="F5788" s="22"/>
      <c r="G5788" s="9"/>
    </row>
    <row r="5789" spans="1:7">
      <c r="A5789" s="9"/>
      <c r="B5789" s="9"/>
      <c r="C5789" s="9"/>
      <c r="D5789" s="9"/>
      <c r="E5789" s="9"/>
      <c r="F5789" s="22"/>
      <c r="G5789" s="9"/>
    </row>
    <row r="5790" spans="1:7">
      <c r="A5790" s="9"/>
      <c r="B5790" s="9"/>
      <c r="C5790" s="9"/>
      <c r="D5790" s="9"/>
      <c r="E5790" s="9"/>
      <c r="F5790" s="22"/>
      <c r="G5790" s="9"/>
    </row>
    <row r="5791" spans="1:7">
      <c r="A5791" s="9"/>
      <c r="B5791" s="9"/>
      <c r="C5791" s="9"/>
      <c r="D5791" s="9"/>
      <c r="E5791" s="9"/>
      <c r="F5791" s="22"/>
      <c r="G5791" s="9"/>
    </row>
    <row r="5792" spans="1:7">
      <c r="A5792" s="9"/>
      <c r="B5792" s="9"/>
      <c r="C5792" s="9"/>
      <c r="D5792" s="9"/>
      <c r="E5792" s="9"/>
      <c r="F5792" s="22"/>
      <c r="G5792" s="9"/>
    </row>
    <row r="5793" spans="1:7">
      <c r="A5793" s="9"/>
      <c r="B5793" s="9"/>
      <c r="C5793" s="9"/>
      <c r="D5793" s="9"/>
      <c r="E5793" s="9"/>
      <c r="F5793" s="22"/>
      <c r="G5793" s="9"/>
    </row>
    <row r="5794" spans="1:7">
      <c r="A5794" s="9"/>
      <c r="B5794" s="9"/>
      <c r="C5794" s="9"/>
      <c r="D5794" s="9"/>
      <c r="E5794" s="9"/>
      <c r="F5794" s="22"/>
      <c r="G5794" s="9"/>
    </row>
    <row r="5795" spans="1:7">
      <c r="A5795" s="9"/>
      <c r="B5795" s="9"/>
      <c r="C5795" s="9"/>
      <c r="D5795" s="9"/>
      <c r="E5795" s="9"/>
      <c r="F5795" s="22"/>
      <c r="G5795" s="9"/>
    </row>
    <row r="5796" spans="1:7">
      <c r="A5796" s="9"/>
      <c r="B5796" s="9"/>
      <c r="C5796" s="9"/>
      <c r="D5796" s="9"/>
      <c r="E5796" s="9"/>
      <c r="F5796" s="22"/>
      <c r="G5796" s="9"/>
    </row>
    <row r="5797" spans="1:7">
      <c r="A5797" s="9"/>
      <c r="B5797" s="9"/>
      <c r="C5797" s="9"/>
      <c r="D5797" s="9"/>
      <c r="E5797" s="9"/>
      <c r="F5797" s="22"/>
      <c r="G5797" s="9"/>
    </row>
    <row r="5798" spans="1:7">
      <c r="A5798" s="9"/>
      <c r="B5798" s="9"/>
      <c r="C5798" s="9"/>
      <c r="D5798" s="9"/>
      <c r="E5798" s="9"/>
      <c r="F5798" s="22"/>
      <c r="G5798" s="9"/>
    </row>
    <row r="5799" spans="1:7">
      <c r="A5799" s="9"/>
      <c r="B5799" s="9"/>
      <c r="C5799" s="9"/>
      <c r="D5799" s="9"/>
      <c r="E5799" s="9"/>
      <c r="F5799" s="22"/>
      <c r="G5799" s="9"/>
    </row>
    <row r="5800" spans="1:7">
      <c r="A5800" s="9"/>
      <c r="B5800" s="9"/>
      <c r="C5800" s="9"/>
      <c r="D5800" s="9"/>
      <c r="E5800" s="9"/>
      <c r="F5800" s="22"/>
      <c r="G5800" s="9"/>
    </row>
    <row r="5801" spans="1:7">
      <c r="A5801" s="9"/>
      <c r="B5801" s="9"/>
      <c r="C5801" s="9"/>
      <c r="D5801" s="9"/>
      <c r="E5801" s="9"/>
      <c r="F5801" s="22"/>
      <c r="G5801" s="9"/>
    </row>
    <row r="5802" spans="1:7">
      <c r="A5802" s="9"/>
      <c r="B5802" s="9"/>
      <c r="C5802" s="9"/>
      <c r="D5802" s="9"/>
      <c r="E5802" s="9"/>
      <c r="F5802" s="22"/>
      <c r="G5802" s="9"/>
    </row>
    <row r="5803" spans="1:7">
      <c r="A5803" s="9"/>
      <c r="B5803" s="9"/>
      <c r="C5803" s="9"/>
      <c r="D5803" s="9"/>
      <c r="E5803" s="9"/>
      <c r="F5803" s="22"/>
      <c r="G5803" s="9"/>
    </row>
    <row r="5804" spans="1:7">
      <c r="A5804" s="9"/>
      <c r="B5804" s="9"/>
      <c r="C5804" s="9"/>
      <c r="D5804" s="9"/>
      <c r="E5804" s="9"/>
      <c r="F5804" s="22"/>
      <c r="G5804" s="9"/>
    </row>
    <row r="5805" spans="1:7">
      <c r="A5805" s="9"/>
      <c r="B5805" s="9"/>
      <c r="C5805" s="9"/>
      <c r="D5805" s="9"/>
      <c r="E5805" s="9"/>
      <c r="F5805" s="22"/>
      <c r="G5805" s="9"/>
    </row>
    <row r="5806" spans="1:7">
      <c r="A5806" s="9"/>
      <c r="B5806" s="9"/>
      <c r="C5806" s="9"/>
      <c r="D5806" s="9"/>
      <c r="E5806" s="9"/>
      <c r="F5806" s="22"/>
      <c r="G5806" s="9"/>
    </row>
    <row r="5807" spans="1:7">
      <c r="A5807" s="9"/>
      <c r="B5807" s="9"/>
      <c r="C5807" s="9"/>
      <c r="D5807" s="9"/>
      <c r="E5807" s="9"/>
      <c r="F5807" s="22"/>
      <c r="G5807" s="9"/>
    </row>
    <row r="5808" spans="1:7">
      <c r="A5808" s="9"/>
      <c r="B5808" s="9"/>
      <c r="C5808" s="9"/>
      <c r="D5808" s="9"/>
      <c r="E5808" s="9"/>
      <c r="F5808" s="22"/>
      <c r="G5808" s="9"/>
    </row>
    <row r="5809" spans="1:7">
      <c r="A5809" s="9"/>
      <c r="B5809" s="9"/>
      <c r="C5809" s="9"/>
      <c r="D5809" s="9"/>
      <c r="E5809" s="9"/>
      <c r="F5809" s="22"/>
      <c r="G5809" s="9"/>
    </row>
    <row r="5810" spans="1:7">
      <c r="A5810" s="9"/>
      <c r="B5810" s="9"/>
      <c r="C5810" s="9"/>
      <c r="D5810" s="9"/>
      <c r="E5810" s="9"/>
      <c r="F5810" s="22"/>
      <c r="G5810" s="9"/>
    </row>
    <row r="5811" spans="1:7">
      <c r="A5811" s="9"/>
      <c r="B5811" s="9"/>
      <c r="C5811" s="9"/>
      <c r="D5811" s="9"/>
      <c r="E5811" s="9"/>
      <c r="F5811" s="22"/>
      <c r="G5811" s="9"/>
    </row>
    <row r="5812" spans="1:7">
      <c r="A5812" s="9"/>
      <c r="B5812" s="9"/>
      <c r="C5812" s="9"/>
      <c r="D5812" s="9"/>
      <c r="E5812" s="9"/>
      <c r="F5812" s="22"/>
      <c r="G5812" s="9"/>
    </row>
    <row r="5813" spans="1:7">
      <c r="A5813" s="9"/>
      <c r="B5813" s="9"/>
      <c r="C5813" s="9"/>
      <c r="D5813" s="9"/>
      <c r="E5813" s="9"/>
      <c r="F5813" s="22"/>
      <c r="G5813" s="9"/>
    </row>
    <row r="5814" spans="1:7">
      <c r="A5814" s="9"/>
      <c r="B5814" s="9"/>
      <c r="C5814" s="9"/>
      <c r="D5814" s="9"/>
      <c r="E5814" s="9"/>
      <c r="F5814" s="22"/>
      <c r="G5814" s="9"/>
    </row>
    <row r="5815" spans="1:7">
      <c r="A5815" s="9"/>
      <c r="B5815" s="9"/>
      <c r="C5815" s="9"/>
      <c r="D5815" s="9"/>
      <c r="E5815" s="9"/>
      <c r="F5815" s="22"/>
      <c r="G5815" s="9"/>
    </row>
    <row r="5816" spans="1:7">
      <c r="A5816" s="9"/>
      <c r="B5816" s="9"/>
      <c r="C5816" s="9"/>
      <c r="D5816" s="9"/>
      <c r="E5816" s="9"/>
      <c r="F5816" s="22"/>
      <c r="G5816" s="9"/>
    </row>
    <row r="5817" spans="1:7">
      <c r="A5817" s="9"/>
      <c r="B5817" s="9"/>
      <c r="C5817" s="9"/>
      <c r="D5817" s="9"/>
      <c r="E5817" s="9"/>
      <c r="F5817" s="22"/>
      <c r="G5817" s="9"/>
    </row>
    <row r="5818" spans="1:7">
      <c r="A5818" s="9"/>
      <c r="B5818" s="9"/>
      <c r="C5818" s="9"/>
      <c r="D5818" s="9"/>
      <c r="E5818" s="9"/>
      <c r="F5818" s="22"/>
      <c r="G5818" s="9"/>
    </row>
    <row r="5819" spans="1:7">
      <c r="A5819" s="9"/>
      <c r="B5819" s="9"/>
      <c r="C5819" s="9"/>
      <c r="D5819" s="9"/>
      <c r="E5819" s="9"/>
      <c r="F5819" s="22"/>
      <c r="G5819" s="9"/>
    </row>
    <row r="5820" spans="1:7">
      <c r="A5820" s="9"/>
      <c r="B5820" s="9"/>
      <c r="C5820" s="9"/>
      <c r="D5820" s="9"/>
      <c r="E5820" s="9"/>
      <c r="F5820" s="22"/>
      <c r="G5820" s="9"/>
    </row>
    <row r="5821" spans="1:7">
      <c r="A5821" s="9"/>
      <c r="B5821" s="9"/>
      <c r="C5821" s="9"/>
      <c r="D5821" s="9"/>
      <c r="E5821" s="9"/>
      <c r="F5821" s="22"/>
      <c r="G5821" s="9"/>
    </row>
    <row r="5822" spans="1:7">
      <c r="A5822" s="9"/>
      <c r="B5822" s="9"/>
      <c r="C5822" s="9"/>
      <c r="D5822" s="9"/>
      <c r="E5822" s="9"/>
      <c r="F5822" s="22"/>
      <c r="G5822" s="9"/>
    </row>
    <row r="5823" spans="1:7">
      <c r="A5823" s="9"/>
      <c r="B5823" s="9"/>
      <c r="C5823" s="9"/>
      <c r="D5823" s="9"/>
      <c r="E5823" s="9"/>
      <c r="F5823" s="22"/>
      <c r="G5823" s="9"/>
    </row>
    <row r="5824" spans="1:7">
      <c r="A5824" s="9"/>
      <c r="B5824" s="9"/>
      <c r="C5824" s="9"/>
      <c r="D5824" s="9"/>
      <c r="E5824" s="9"/>
      <c r="F5824" s="22"/>
      <c r="G5824" s="9"/>
    </row>
    <row r="5825" spans="1:7">
      <c r="A5825" s="9"/>
      <c r="B5825" s="9"/>
      <c r="C5825" s="9"/>
      <c r="D5825" s="9"/>
      <c r="E5825" s="9"/>
      <c r="F5825" s="22"/>
      <c r="G5825" s="9"/>
    </row>
    <row r="5826" spans="1:7">
      <c r="A5826" s="9"/>
      <c r="B5826" s="9"/>
      <c r="C5826" s="9"/>
      <c r="D5826" s="9"/>
      <c r="E5826" s="9"/>
      <c r="F5826" s="22"/>
      <c r="G5826" s="9"/>
    </row>
    <row r="5827" spans="1:7">
      <c r="A5827" s="9"/>
      <c r="B5827" s="9"/>
      <c r="C5827" s="9"/>
      <c r="D5827" s="9"/>
      <c r="E5827" s="9"/>
      <c r="F5827" s="22"/>
      <c r="G5827" s="9"/>
    </row>
    <row r="5828" spans="1:7">
      <c r="A5828" s="9"/>
      <c r="B5828" s="9"/>
      <c r="C5828" s="9"/>
      <c r="D5828" s="9"/>
      <c r="E5828" s="9"/>
      <c r="F5828" s="22"/>
      <c r="G5828" s="9"/>
    </row>
    <row r="5829" spans="1:7">
      <c r="A5829" s="9"/>
      <c r="B5829" s="9"/>
      <c r="C5829" s="9"/>
      <c r="D5829" s="9"/>
      <c r="E5829" s="9"/>
      <c r="F5829" s="22"/>
      <c r="G5829" s="9"/>
    </row>
    <row r="5830" spans="1:7">
      <c r="A5830" s="9"/>
      <c r="B5830" s="9"/>
      <c r="C5830" s="9"/>
      <c r="D5830" s="9"/>
      <c r="E5830" s="9"/>
      <c r="F5830" s="22"/>
      <c r="G5830" s="9"/>
    </row>
    <row r="5831" spans="1:7">
      <c r="A5831" s="9"/>
      <c r="B5831" s="9"/>
      <c r="C5831" s="9"/>
      <c r="D5831" s="9"/>
      <c r="E5831" s="9"/>
      <c r="F5831" s="22"/>
      <c r="G5831" s="9"/>
    </row>
    <row r="5832" spans="1:7">
      <c r="A5832" s="9"/>
      <c r="B5832" s="9"/>
      <c r="C5832" s="9"/>
      <c r="D5832" s="9"/>
      <c r="E5832" s="9"/>
      <c r="F5832" s="22"/>
      <c r="G5832" s="9"/>
    </row>
    <row r="5833" spans="1:7">
      <c r="A5833" s="9"/>
      <c r="B5833" s="9"/>
      <c r="C5833" s="9"/>
      <c r="D5833" s="9"/>
      <c r="E5833" s="9"/>
      <c r="F5833" s="22"/>
      <c r="G5833" s="9"/>
    </row>
    <row r="5834" spans="1:7">
      <c r="A5834" s="9"/>
      <c r="B5834" s="9"/>
      <c r="C5834" s="9"/>
      <c r="D5834" s="9"/>
      <c r="E5834" s="9"/>
      <c r="F5834" s="22"/>
      <c r="G5834" s="9"/>
    </row>
    <row r="5835" spans="1:7">
      <c r="A5835" s="9"/>
      <c r="B5835" s="9"/>
      <c r="C5835" s="9"/>
      <c r="D5835" s="9"/>
      <c r="E5835" s="9"/>
      <c r="F5835" s="22"/>
      <c r="G5835" s="9"/>
    </row>
    <row r="5836" spans="1:7">
      <c r="A5836" s="9"/>
      <c r="B5836" s="9"/>
      <c r="C5836" s="9"/>
      <c r="D5836" s="9"/>
      <c r="E5836" s="9"/>
      <c r="F5836" s="22"/>
      <c r="G5836" s="9"/>
    </row>
    <row r="5837" spans="1:7">
      <c r="A5837" s="9"/>
      <c r="B5837" s="9"/>
      <c r="C5837" s="9"/>
      <c r="D5837" s="9"/>
      <c r="E5837" s="9"/>
      <c r="F5837" s="22"/>
      <c r="G5837" s="9"/>
    </row>
    <row r="5838" spans="1:7">
      <c r="A5838" s="9"/>
      <c r="B5838" s="9"/>
      <c r="C5838" s="9"/>
      <c r="D5838" s="9"/>
      <c r="E5838" s="9"/>
      <c r="F5838" s="22"/>
      <c r="G5838" s="9"/>
    </row>
    <row r="5839" spans="1:7">
      <c r="A5839" s="9"/>
      <c r="B5839" s="9"/>
      <c r="C5839" s="9"/>
      <c r="D5839" s="9"/>
      <c r="E5839" s="9"/>
      <c r="F5839" s="22"/>
      <c r="G5839" s="9"/>
    </row>
    <row r="5840" spans="1:7">
      <c r="A5840" s="9"/>
      <c r="B5840" s="9"/>
      <c r="C5840" s="9"/>
      <c r="D5840" s="9"/>
      <c r="E5840" s="9"/>
      <c r="F5840" s="22"/>
      <c r="G5840" s="9"/>
    </row>
    <row r="5841" spans="1:7">
      <c r="A5841" s="9"/>
      <c r="B5841" s="9"/>
      <c r="C5841" s="9"/>
      <c r="D5841" s="9"/>
      <c r="E5841" s="9"/>
      <c r="F5841" s="22"/>
      <c r="G5841" s="9"/>
    </row>
    <row r="5842" spans="1:7">
      <c r="A5842" s="9"/>
      <c r="B5842" s="9"/>
      <c r="C5842" s="9"/>
      <c r="D5842" s="9"/>
      <c r="E5842" s="9"/>
      <c r="F5842" s="22"/>
      <c r="G5842" s="9"/>
    </row>
    <row r="5843" spans="1:7">
      <c r="A5843" s="9"/>
      <c r="B5843" s="9"/>
      <c r="C5843" s="9"/>
      <c r="D5843" s="9"/>
      <c r="E5843" s="9"/>
      <c r="F5843" s="22"/>
      <c r="G5843" s="9"/>
    </row>
    <row r="5844" spans="1:7">
      <c r="A5844" s="9"/>
      <c r="B5844" s="9"/>
      <c r="C5844" s="9"/>
      <c r="D5844" s="9"/>
      <c r="E5844" s="9"/>
      <c r="F5844" s="22"/>
      <c r="G5844" s="9"/>
    </row>
    <row r="5845" spans="1:7">
      <c r="A5845" s="9"/>
      <c r="B5845" s="9"/>
      <c r="C5845" s="9"/>
      <c r="D5845" s="9"/>
      <c r="E5845" s="9"/>
      <c r="F5845" s="22"/>
      <c r="G5845" s="9"/>
    </row>
    <row r="5846" spans="1:7">
      <c r="A5846" s="9"/>
      <c r="B5846" s="9"/>
      <c r="C5846" s="9"/>
      <c r="D5846" s="9"/>
      <c r="E5846" s="9"/>
      <c r="F5846" s="22"/>
      <c r="G5846" s="9"/>
    </row>
    <row r="5847" spans="1:7">
      <c r="A5847" s="9"/>
      <c r="B5847" s="9"/>
      <c r="C5847" s="9"/>
      <c r="D5847" s="9"/>
      <c r="E5847" s="9"/>
      <c r="F5847" s="22"/>
      <c r="G5847" s="9"/>
    </row>
    <row r="5848" spans="1:7">
      <c r="A5848" s="9"/>
      <c r="B5848" s="9"/>
      <c r="C5848" s="9"/>
      <c r="D5848" s="9"/>
      <c r="E5848" s="9"/>
      <c r="F5848" s="22"/>
      <c r="G5848" s="9"/>
    </row>
    <row r="5849" spans="1:7">
      <c r="A5849" s="9"/>
      <c r="B5849" s="9"/>
      <c r="C5849" s="9"/>
      <c r="D5849" s="9"/>
      <c r="E5849" s="9"/>
      <c r="F5849" s="22"/>
      <c r="G5849" s="9"/>
    </row>
    <row r="5850" spans="1:7">
      <c r="A5850" s="9"/>
      <c r="B5850" s="9"/>
      <c r="C5850" s="9"/>
      <c r="D5850" s="9"/>
      <c r="E5850" s="9"/>
      <c r="F5850" s="22"/>
      <c r="G5850" s="9"/>
    </row>
    <row r="5851" spans="1:7">
      <c r="A5851" s="9"/>
      <c r="B5851" s="9"/>
      <c r="C5851" s="9"/>
      <c r="D5851" s="9"/>
      <c r="E5851" s="9"/>
      <c r="F5851" s="22"/>
      <c r="G5851" s="9"/>
    </row>
    <row r="5852" spans="1:7">
      <c r="A5852" s="9"/>
      <c r="B5852" s="9"/>
      <c r="C5852" s="9"/>
      <c r="D5852" s="9"/>
      <c r="E5852" s="9"/>
      <c r="F5852" s="22"/>
      <c r="G5852" s="9"/>
    </row>
    <row r="5853" spans="1:7">
      <c r="A5853" s="9"/>
      <c r="B5853" s="9"/>
      <c r="C5853" s="9"/>
      <c r="D5853" s="9"/>
      <c r="E5853" s="9"/>
      <c r="F5853" s="22"/>
      <c r="G5853" s="9"/>
    </row>
    <row r="5854" spans="1:7">
      <c r="A5854" s="9"/>
      <c r="B5854" s="9"/>
      <c r="C5854" s="9"/>
      <c r="D5854" s="9"/>
      <c r="E5854" s="9"/>
      <c r="F5854" s="22"/>
      <c r="G5854" s="9"/>
    </row>
    <row r="5855" spans="1:7">
      <c r="A5855" s="9"/>
      <c r="B5855" s="9"/>
      <c r="C5855" s="9"/>
      <c r="D5855" s="9"/>
      <c r="E5855" s="9"/>
      <c r="F5855" s="22"/>
      <c r="G5855" s="9"/>
    </row>
    <row r="5856" spans="1:7">
      <c r="A5856" s="9"/>
      <c r="B5856" s="9"/>
      <c r="C5856" s="9"/>
      <c r="D5856" s="9"/>
      <c r="E5856" s="9"/>
      <c r="F5856" s="22"/>
      <c r="G5856" s="9"/>
    </row>
    <row r="5857" spans="1:7">
      <c r="A5857" s="9"/>
      <c r="B5857" s="9"/>
      <c r="C5857" s="9"/>
      <c r="D5857" s="9"/>
      <c r="E5857" s="9"/>
      <c r="F5857" s="22"/>
      <c r="G5857" s="9"/>
    </row>
    <row r="5858" spans="1:7">
      <c r="A5858" s="9"/>
      <c r="B5858" s="9"/>
      <c r="C5858" s="9"/>
      <c r="D5858" s="9"/>
      <c r="E5858" s="9"/>
      <c r="F5858" s="22"/>
      <c r="G5858" s="9"/>
    </row>
    <row r="5859" spans="1:7">
      <c r="A5859" s="9"/>
      <c r="B5859" s="9"/>
      <c r="C5859" s="9"/>
      <c r="D5859" s="9"/>
      <c r="E5859" s="9"/>
      <c r="F5859" s="22"/>
      <c r="G5859" s="9"/>
    </row>
    <row r="5860" spans="1:7">
      <c r="A5860" s="9"/>
      <c r="B5860" s="9"/>
      <c r="C5860" s="9"/>
      <c r="D5860" s="9"/>
      <c r="E5860" s="9"/>
      <c r="F5860" s="22"/>
      <c r="G5860" s="9"/>
    </row>
    <row r="5861" spans="1:7">
      <c r="A5861" s="9"/>
      <c r="B5861" s="9"/>
      <c r="C5861" s="9"/>
      <c r="D5861" s="9"/>
      <c r="E5861" s="9"/>
      <c r="F5861" s="22"/>
      <c r="G5861" s="9"/>
    </row>
    <row r="5862" spans="1:7">
      <c r="A5862" s="9"/>
      <c r="B5862" s="9"/>
      <c r="C5862" s="9"/>
      <c r="D5862" s="9"/>
      <c r="E5862" s="9"/>
      <c r="F5862" s="22"/>
      <c r="G5862" s="9"/>
    </row>
    <row r="5863" spans="1:7">
      <c r="A5863" s="9"/>
      <c r="B5863" s="9"/>
      <c r="C5863" s="9"/>
      <c r="D5863" s="9"/>
      <c r="E5863" s="9"/>
      <c r="F5863" s="22"/>
      <c r="G5863" s="9"/>
    </row>
    <row r="5864" spans="1:7">
      <c r="A5864" s="9"/>
      <c r="B5864" s="9"/>
      <c r="C5864" s="9"/>
      <c r="D5864" s="9"/>
      <c r="E5864" s="9"/>
      <c r="F5864" s="22"/>
      <c r="G5864" s="9"/>
    </row>
    <row r="5865" spans="1:7">
      <c r="A5865" s="9"/>
      <c r="B5865" s="9"/>
      <c r="C5865" s="9"/>
      <c r="D5865" s="9"/>
      <c r="E5865" s="9"/>
      <c r="F5865" s="22"/>
      <c r="G5865" s="9"/>
    </row>
    <row r="5866" spans="1:7">
      <c r="A5866" s="9"/>
      <c r="B5866" s="9"/>
      <c r="C5866" s="9"/>
      <c r="D5866" s="9"/>
      <c r="E5866" s="9"/>
      <c r="F5866" s="22"/>
      <c r="G5866" s="9"/>
    </row>
    <row r="5867" spans="1:7">
      <c r="A5867" s="9"/>
      <c r="B5867" s="9"/>
      <c r="C5867" s="9"/>
      <c r="D5867" s="9"/>
      <c r="E5867" s="9"/>
      <c r="F5867" s="22"/>
      <c r="G5867" s="9"/>
    </row>
    <row r="5868" spans="1:7">
      <c r="A5868" s="9"/>
      <c r="B5868" s="9"/>
      <c r="C5868" s="9"/>
      <c r="D5868" s="9"/>
      <c r="E5868" s="9"/>
      <c r="F5868" s="22"/>
      <c r="G5868" s="9"/>
    </row>
    <row r="5869" spans="1:7">
      <c r="A5869" s="9"/>
      <c r="B5869" s="9"/>
      <c r="C5869" s="9"/>
      <c r="D5869" s="9"/>
      <c r="E5869" s="9"/>
      <c r="F5869" s="22"/>
      <c r="G5869" s="9"/>
    </row>
    <row r="5870" spans="1:7">
      <c r="A5870" s="9"/>
      <c r="B5870" s="9"/>
      <c r="C5870" s="9"/>
      <c r="D5870" s="9"/>
      <c r="E5870" s="9"/>
      <c r="F5870" s="22"/>
      <c r="G5870" s="9"/>
    </row>
    <row r="5871" spans="1:7">
      <c r="A5871" s="9"/>
      <c r="B5871" s="9"/>
      <c r="C5871" s="9"/>
      <c r="D5871" s="9"/>
      <c r="E5871" s="9"/>
      <c r="F5871" s="22"/>
      <c r="G5871" s="9"/>
    </row>
    <row r="5872" spans="1:7">
      <c r="A5872" s="9"/>
      <c r="B5872" s="9"/>
      <c r="C5872" s="9"/>
      <c r="D5872" s="9"/>
      <c r="E5872" s="9"/>
      <c r="F5872" s="22"/>
      <c r="G5872" s="9"/>
    </row>
    <row r="5873" spans="1:7">
      <c r="A5873" s="9"/>
      <c r="B5873" s="9"/>
      <c r="C5873" s="9"/>
      <c r="D5873" s="9"/>
      <c r="E5873" s="9"/>
      <c r="F5873" s="22"/>
      <c r="G5873" s="9"/>
    </row>
    <row r="5874" spans="1:7">
      <c r="A5874" s="9"/>
      <c r="B5874" s="9"/>
      <c r="C5874" s="9"/>
      <c r="D5874" s="9"/>
      <c r="E5874" s="9"/>
      <c r="F5874" s="22"/>
      <c r="G5874" s="9"/>
    </row>
    <row r="5875" spans="1:7">
      <c r="A5875" s="9"/>
      <c r="B5875" s="9"/>
      <c r="C5875" s="9"/>
      <c r="D5875" s="9"/>
      <c r="E5875" s="9"/>
      <c r="F5875" s="22"/>
      <c r="G5875" s="9"/>
    </row>
    <row r="5876" spans="1:7">
      <c r="A5876" s="9"/>
      <c r="B5876" s="9"/>
      <c r="C5876" s="9"/>
      <c r="D5876" s="9"/>
      <c r="E5876" s="9"/>
      <c r="F5876" s="22"/>
      <c r="G5876" s="9"/>
    </row>
    <row r="5877" spans="1:7">
      <c r="A5877" s="9"/>
      <c r="B5877" s="9"/>
      <c r="C5877" s="9"/>
      <c r="D5877" s="9"/>
      <c r="E5877" s="9"/>
      <c r="F5877" s="22"/>
      <c r="G5877" s="9"/>
    </row>
    <row r="5878" spans="1:7">
      <c r="A5878" s="9"/>
      <c r="B5878" s="9"/>
      <c r="C5878" s="9"/>
      <c r="D5878" s="9"/>
      <c r="E5878" s="9"/>
      <c r="F5878" s="22"/>
      <c r="G5878" s="9"/>
    </row>
    <row r="5879" spans="1:7">
      <c r="A5879" s="9"/>
      <c r="B5879" s="9"/>
      <c r="C5879" s="9"/>
      <c r="D5879" s="9"/>
      <c r="E5879" s="9"/>
      <c r="F5879" s="22"/>
      <c r="G5879" s="9"/>
    </row>
    <row r="5880" spans="1:7">
      <c r="A5880" s="9"/>
      <c r="B5880" s="9"/>
      <c r="C5880" s="9"/>
      <c r="D5880" s="9"/>
      <c r="E5880" s="9"/>
      <c r="F5880" s="22"/>
      <c r="G5880" s="9"/>
    </row>
    <row r="5881" spans="1:7">
      <c r="A5881" s="9"/>
      <c r="B5881" s="9"/>
      <c r="C5881" s="9"/>
      <c r="D5881" s="9"/>
      <c r="E5881" s="9"/>
      <c r="F5881" s="22"/>
      <c r="G5881" s="9"/>
    </row>
    <row r="5882" spans="1:7">
      <c r="A5882" s="9"/>
      <c r="B5882" s="9"/>
      <c r="C5882" s="9"/>
      <c r="D5882" s="9"/>
      <c r="E5882" s="9"/>
      <c r="F5882" s="22"/>
      <c r="G5882" s="9"/>
    </row>
    <row r="5883" spans="1:7">
      <c r="A5883" s="9"/>
      <c r="B5883" s="9"/>
      <c r="C5883" s="9"/>
      <c r="D5883" s="9"/>
      <c r="E5883" s="9"/>
      <c r="F5883" s="22"/>
      <c r="G5883" s="9"/>
    </row>
    <row r="5884" spans="1:7">
      <c r="A5884" s="9"/>
      <c r="B5884" s="9"/>
      <c r="C5884" s="9"/>
      <c r="D5884" s="9"/>
      <c r="E5884" s="9"/>
      <c r="F5884" s="22"/>
      <c r="G5884" s="9"/>
    </row>
    <row r="5885" spans="1:7">
      <c r="A5885" s="9"/>
      <c r="B5885" s="9"/>
      <c r="C5885" s="9"/>
      <c r="D5885" s="9"/>
      <c r="E5885" s="9"/>
      <c r="F5885" s="22"/>
      <c r="G5885" s="9"/>
    </row>
    <row r="5886" spans="1:7">
      <c r="A5886" s="9"/>
      <c r="B5886" s="9"/>
      <c r="C5886" s="9"/>
      <c r="D5886" s="9"/>
      <c r="E5886" s="9"/>
      <c r="F5886" s="22"/>
      <c r="G5886" s="9"/>
    </row>
    <row r="5887" spans="1:7">
      <c r="A5887" s="9"/>
      <c r="B5887" s="9"/>
      <c r="C5887" s="9"/>
      <c r="D5887" s="9"/>
      <c r="E5887" s="9"/>
      <c r="F5887" s="22"/>
      <c r="G5887" s="9"/>
    </row>
    <row r="5888" spans="1:7">
      <c r="A5888" s="9"/>
      <c r="B5888" s="9"/>
      <c r="C5888" s="9"/>
      <c r="D5888" s="9"/>
      <c r="E5888" s="9"/>
      <c r="F5888" s="22"/>
      <c r="G5888" s="9"/>
    </row>
    <row r="5889" spans="1:7">
      <c r="A5889" s="9"/>
      <c r="B5889" s="9"/>
      <c r="C5889" s="9"/>
      <c r="D5889" s="9"/>
      <c r="E5889" s="9"/>
      <c r="F5889" s="22"/>
      <c r="G5889" s="9"/>
    </row>
    <row r="5890" spans="1:7">
      <c r="A5890" s="9"/>
      <c r="B5890" s="9"/>
      <c r="C5890" s="9"/>
      <c r="D5890" s="9"/>
      <c r="E5890" s="9"/>
      <c r="F5890" s="22"/>
      <c r="G5890" s="9"/>
    </row>
    <row r="5891" spans="1:7">
      <c r="A5891" s="9"/>
      <c r="B5891" s="9"/>
      <c r="C5891" s="9"/>
      <c r="D5891" s="9"/>
      <c r="E5891" s="9"/>
      <c r="F5891" s="22"/>
      <c r="G5891" s="9"/>
    </row>
    <row r="5892" spans="1:7">
      <c r="A5892" s="9"/>
      <c r="B5892" s="9"/>
      <c r="C5892" s="9"/>
      <c r="D5892" s="9"/>
      <c r="E5892" s="9"/>
      <c r="F5892" s="22"/>
      <c r="G5892" s="9"/>
    </row>
    <row r="5893" spans="1:7">
      <c r="A5893" s="9"/>
      <c r="B5893" s="9"/>
      <c r="C5893" s="9"/>
      <c r="D5893" s="9"/>
      <c r="E5893" s="9"/>
      <c r="F5893" s="22"/>
      <c r="G5893" s="9"/>
    </row>
    <row r="5894" spans="1:7">
      <c r="A5894" s="9"/>
      <c r="B5894" s="9"/>
      <c r="C5894" s="9"/>
      <c r="D5894" s="9"/>
      <c r="E5894" s="9"/>
      <c r="F5894" s="22"/>
      <c r="G5894" s="9"/>
    </row>
    <row r="5895" spans="1:7">
      <c r="A5895" s="9"/>
      <c r="B5895" s="9"/>
      <c r="C5895" s="9"/>
      <c r="D5895" s="9"/>
      <c r="E5895" s="9"/>
      <c r="F5895" s="22"/>
      <c r="G5895" s="9"/>
    </row>
    <row r="5896" spans="1:7">
      <c r="A5896" s="9"/>
      <c r="B5896" s="9"/>
      <c r="C5896" s="9"/>
      <c r="D5896" s="9"/>
      <c r="E5896" s="9"/>
      <c r="F5896" s="22"/>
      <c r="G5896" s="9"/>
    </row>
    <row r="5897" spans="1:7">
      <c r="A5897" s="9"/>
      <c r="B5897" s="9"/>
      <c r="C5897" s="9"/>
      <c r="D5897" s="9"/>
      <c r="E5897" s="9"/>
      <c r="F5897" s="22"/>
      <c r="G5897" s="9"/>
    </row>
    <row r="5898" spans="1:7">
      <c r="A5898" s="9"/>
      <c r="B5898" s="9"/>
      <c r="C5898" s="9"/>
      <c r="D5898" s="9"/>
      <c r="E5898" s="9"/>
      <c r="F5898" s="22"/>
      <c r="G5898" s="9"/>
    </row>
    <row r="5899" spans="1:7">
      <c r="A5899" s="9"/>
      <c r="B5899" s="9"/>
      <c r="C5899" s="9"/>
      <c r="D5899" s="9"/>
      <c r="E5899" s="9"/>
      <c r="F5899" s="22"/>
      <c r="G5899" s="9"/>
    </row>
    <row r="5900" spans="1:7">
      <c r="A5900" s="9"/>
      <c r="B5900" s="9"/>
      <c r="C5900" s="9"/>
      <c r="D5900" s="9"/>
      <c r="E5900" s="9"/>
      <c r="F5900" s="22"/>
      <c r="G5900" s="9"/>
    </row>
    <row r="5901" spans="1:7">
      <c r="A5901" s="9"/>
      <c r="B5901" s="9"/>
      <c r="C5901" s="9"/>
      <c r="D5901" s="9"/>
      <c r="E5901" s="9"/>
      <c r="F5901" s="22"/>
      <c r="G5901" s="9"/>
    </row>
    <row r="5902" spans="1:7">
      <c r="A5902" s="9"/>
      <c r="B5902" s="9"/>
      <c r="C5902" s="9"/>
      <c r="D5902" s="9"/>
      <c r="E5902" s="9"/>
      <c r="F5902" s="22"/>
      <c r="G5902" s="9"/>
    </row>
    <row r="5903" spans="1:7">
      <c r="A5903" s="9"/>
      <c r="B5903" s="9"/>
      <c r="C5903" s="9"/>
      <c r="D5903" s="9"/>
      <c r="E5903" s="9"/>
      <c r="F5903" s="22"/>
      <c r="G5903" s="9"/>
    </row>
    <row r="5904" spans="1:7">
      <c r="A5904" s="9"/>
      <c r="B5904" s="9"/>
      <c r="C5904" s="9"/>
      <c r="D5904" s="9"/>
      <c r="E5904" s="9"/>
      <c r="F5904" s="22"/>
      <c r="G5904" s="9"/>
    </row>
    <row r="5905" spans="1:7">
      <c r="A5905" s="9"/>
      <c r="B5905" s="9"/>
      <c r="C5905" s="9"/>
      <c r="D5905" s="9"/>
      <c r="E5905" s="9"/>
      <c r="F5905" s="22"/>
      <c r="G5905" s="9"/>
    </row>
    <row r="5906" spans="1:7">
      <c r="A5906" s="9"/>
      <c r="B5906" s="9"/>
      <c r="C5906" s="9"/>
      <c r="D5906" s="9"/>
      <c r="E5906" s="9"/>
      <c r="F5906" s="22"/>
      <c r="G5906" s="9"/>
    </row>
    <row r="5907" spans="1:7">
      <c r="A5907" s="9"/>
      <c r="B5907" s="9"/>
      <c r="C5907" s="9"/>
      <c r="D5907" s="9"/>
      <c r="E5907" s="9"/>
      <c r="F5907" s="22"/>
      <c r="G5907" s="9"/>
    </row>
    <row r="5908" spans="1:7">
      <c r="A5908" s="9"/>
      <c r="B5908" s="9"/>
      <c r="C5908" s="9"/>
      <c r="D5908" s="9"/>
      <c r="E5908" s="9"/>
      <c r="F5908" s="22"/>
      <c r="G5908" s="9"/>
    </row>
    <row r="5909" spans="1:7">
      <c r="A5909" s="9"/>
      <c r="B5909" s="9"/>
      <c r="C5909" s="9"/>
      <c r="D5909" s="9"/>
      <c r="E5909" s="9"/>
      <c r="F5909" s="22"/>
      <c r="G5909" s="9"/>
    </row>
    <row r="5910" spans="1:7">
      <c r="A5910" s="9"/>
      <c r="B5910" s="9"/>
      <c r="C5910" s="9"/>
      <c r="D5910" s="9"/>
      <c r="E5910" s="9"/>
      <c r="F5910" s="22"/>
      <c r="G5910" s="9"/>
    </row>
    <row r="5911" spans="1:7">
      <c r="A5911" s="9"/>
      <c r="B5911" s="9"/>
      <c r="C5911" s="9"/>
      <c r="D5911" s="9"/>
      <c r="E5911" s="9"/>
      <c r="F5911" s="22"/>
      <c r="G5911" s="9"/>
    </row>
    <row r="5912" spans="1:7">
      <c r="A5912" s="9"/>
      <c r="B5912" s="9"/>
      <c r="C5912" s="9"/>
      <c r="D5912" s="9"/>
      <c r="E5912" s="9"/>
      <c r="F5912" s="22"/>
      <c r="G5912" s="9"/>
    </row>
    <row r="5913" spans="1:7">
      <c r="A5913" s="9"/>
      <c r="B5913" s="9"/>
      <c r="C5913" s="9"/>
      <c r="D5913" s="9"/>
      <c r="E5913" s="9"/>
      <c r="F5913" s="22"/>
      <c r="G5913" s="9"/>
    </row>
    <row r="5914" spans="1:7">
      <c r="A5914" s="9"/>
      <c r="B5914" s="9"/>
      <c r="C5914" s="9"/>
      <c r="D5914" s="9"/>
      <c r="E5914" s="9"/>
      <c r="F5914" s="22"/>
      <c r="G5914" s="9"/>
    </row>
    <row r="5915" spans="1:7">
      <c r="A5915" s="9"/>
      <c r="B5915" s="9"/>
      <c r="C5915" s="9"/>
      <c r="D5915" s="9"/>
      <c r="E5915" s="9"/>
      <c r="F5915" s="22"/>
      <c r="G5915" s="9"/>
    </row>
    <row r="5916" spans="1:7">
      <c r="A5916" s="9"/>
      <c r="B5916" s="9"/>
      <c r="C5916" s="9"/>
      <c r="D5916" s="9"/>
      <c r="E5916" s="9"/>
      <c r="F5916" s="22"/>
      <c r="G5916" s="9"/>
    </row>
    <row r="5917" spans="1:7">
      <c r="A5917" s="9"/>
      <c r="B5917" s="9"/>
      <c r="C5917" s="9"/>
      <c r="D5917" s="9"/>
      <c r="E5917" s="9"/>
      <c r="F5917" s="22"/>
      <c r="G5917" s="9"/>
    </row>
    <row r="5918" spans="1:7">
      <c r="A5918" s="9"/>
      <c r="B5918" s="9"/>
      <c r="C5918" s="9"/>
      <c r="D5918" s="9"/>
      <c r="E5918" s="9"/>
      <c r="F5918" s="22"/>
      <c r="G5918" s="9"/>
    </row>
    <row r="5919" spans="1:7">
      <c r="A5919" s="9"/>
      <c r="B5919" s="9"/>
      <c r="C5919" s="9"/>
      <c r="D5919" s="9"/>
      <c r="E5919" s="9"/>
      <c r="F5919" s="22"/>
      <c r="G5919" s="9"/>
    </row>
    <row r="5920" spans="1:7">
      <c r="A5920" s="9"/>
      <c r="B5920" s="9"/>
      <c r="C5920" s="9"/>
      <c r="D5920" s="9"/>
      <c r="E5920" s="9"/>
      <c r="F5920" s="22"/>
      <c r="G5920" s="9"/>
    </row>
    <row r="5921" spans="1:7">
      <c r="A5921" s="9"/>
      <c r="B5921" s="9"/>
      <c r="C5921" s="9"/>
      <c r="D5921" s="9"/>
      <c r="E5921" s="9"/>
      <c r="F5921" s="22"/>
      <c r="G5921" s="9"/>
    </row>
    <row r="5922" spans="1:7">
      <c r="A5922" s="9"/>
      <c r="B5922" s="9"/>
      <c r="C5922" s="9"/>
      <c r="D5922" s="9"/>
      <c r="E5922" s="9"/>
      <c r="F5922" s="22"/>
      <c r="G5922" s="9"/>
    </row>
    <row r="5923" spans="1:7">
      <c r="A5923" s="9"/>
      <c r="B5923" s="9"/>
      <c r="C5923" s="9"/>
      <c r="D5923" s="9"/>
      <c r="E5923" s="9"/>
      <c r="F5923" s="22"/>
      <c r="G5923" s="9"/>
    </row>
    <row r="5924" spans="1:7">
      <c r="A5924" s="9"/>
      <c r="B5924" s="9"/>
      <c r="C5924" s="9"/>
      <c r="D5924" s="9"/>
      <c r="E5924" s="9"/>
      <c r="F5924" s="22"/>
      <c r="G5924" s="9"/>
    </row>
    <row r="5925" spans="1:7">
      <c r="A5925" s="9"/>
      <c r="B5925" s="9"/>
      <c r="C5925" s="9"/>
      <c r="D5925" s="9"/>
      <c r="E5925" s="9"/>
      <c r="F5925" s="22"/>
      <c r="G5925" s="9"/>
    </row>
    <row r="5926" spans="1:7">
      <c r="A5926" s="9"/>
      <c r="B5926" s="9"/>
      <c r="C5926" s="9"/>
      <c r="D5926" s="9"/>
      <c r="E5926" s="9"/>
      <c r="F5926" s="22"/>
      <c r="G5926" s="9"/>
    </row>
    <row r="5927" spans="1:7">
      <c r="A5927" s="9"/>
      <c r="B5927" s="9"/>
      <c r="C5927" s="9"/>
      <c r="D5927" s="9"/>
      <c r="E5927" s="9"/>
      <c r="F5927" s="22"/>
      <c r="G5927" s="9"/>
    </row>
    <row r="5928" spans="1:7">
      <c r="A5928" s="9"/>
      <c r="B5928" s="9"/>
      <c r="C5928" s="9"/>
      <c r="D5928" s="9"/>
      <c r="E5928" s="9"/>
      <c r="F5928" s="22"/>
      <c r="G5928" s="9"/>
    </row>
    <row r="5929" spans="1:7">
      <c r="A5929" s="9"/>
      <c r="B5929" s="9"/>
      <c r="C5929" s="9"/>
      <c r="D5929" s="9"/>
      <c r="E5929" s="9"/>
      <c r="F5929" s="22"/>
      <c r="G5929" s="9"/>
    </row>
    <row r="5930" spans="1:7">
      <c r="A5930" s="9"/>
      <c r="B5930" s="9"/>
      <c r="C5930" s="9"/>
      <c r="D5930" s="9"/>
      <c r="E5930" s="9"/>
      <c r="F5930" s="22"/>
      <c r="G5930" s="9"/>
    </row>
    <row r="5931" spans="1:7">
      <c r="A5931" s="9"/>
      <c r="B5931" s="9"/>
      <c r="C5931" s="9"/>
      <c r="D5931" s="9"/>
      <c r="E5931" s="9"/>
      <c r="F5931" s="22"/>
      <c r="G5931" s="9"/>
    </row>
    <row r="5932" spans="1:7">
      <c r="A5932" s="9"/>
      <c r="B5932" s="9"/>
      <c r="C5932" s="9"/>
      <c r="D5932" s="9"/>
      <c r="E5932" s="9"/>
      <c r="F5932" s="22"/>
      <c r="G5932" s="9"/>
    </row>
    <row r="5933" spans="1:7">
      <c r="A5933" s="9"/>
      <c r="B5933" s="9"/>
      <c r="C5933" s="9"/>
      <c r="D5933" s="9"/>
      <c r="E5933" s="9"/>
      <c r="F5933" s="22"/>
      <c r="G5933" s="9"/>
    </row>
    <row r="5934" spans="1:7">
      <c r="A5934" s="9"/>
      <c r="B5934" s="9"/>
      <c r="C5934" s="9"/>
      <c r="D5934" s="9"/>
      <c r="E5934" s="9"/>
      <c r="F5934" s="22"/>
      <c r="G5934" s="9"/>
    </row>
    <row r="5935" spans="1:7">
      <c r="A5935" s="9"/>
      <c r="B5935" s="9"/>
      <c r="C5935" s="9"/>
      <c r="D5935" s="9"/>
      <c r="E5935" s="9"/>
      <c r="F5935" s="22"/>
      <c r="G5935" s="9"/>
    </row>
    <row r="5936" spans="1:7">
      <c r="A5936" s="9"/>
      <c r="B5936" s="9"/>
      <c r="C5936" s="9"/>
      <c r="D5936" s="9"/>
      <c r="E5936" s="9"/>
      <c r="F5936" s="22"/>
      <c r="G5936" s="9"/>
    </row>
    <row r="5937" spans="1:7">
      <c r="A5937" s="9"/>
      <c r="B5937" s="9"/>
      <c r="C5937" s="9"/>
      <c r="D5937" s="9"/>
      <c r="E5937" s="9"/>
      <c r="F5937" s="22"/>
      <c r="G5937" s="9"/>
    </row>
    <row r="5938" spans="1:7">
      <c r="A5938" s="9"/>
      <c r="B5938" s="9"/>
      <c r="C5938" s="9"/>
      <c r="D5938" s="9"/>
      <c r="E5938" s="9"/>
      <c r="F5938" s="22"/>
      <c r="G5938" s="9"/>
    </row>
    <row r="5939" spans="1:7">
      <c r="A5939" s="9"/>
      <c r="B5939" s="9"/>
      <c r="C5939" s="9"/>
      <c r="D5939" s="9"/>
      <c r="E5939" s="9"/>
      <c r="F5939" s="22"/>
      <c r="G5939" s="9"/>
    </row>
    <row r="5940" spans="1:7">
      <c r="A5940" s="9"/>
      <c r="B5940" s="9"/>
      <c r="C5940" s="9"/>
      <c r="D5940" s="9"/>
      <c r="E5940" s="9"/>
      <c r="F5940" s="22"/>
      <c r="G5940" s="9"/>
    </row>
    <row r="5941" spans="1:7">
      <c r="A5941" s="9"/>
      <c r="B5941" s="9"/>
      <c r="C5941" s="9"/>
      <c r="D5941" s="9"/>
      <c r="E5941" s="9"/>
      <c r="F5941" s="22"/>
      <c r="G5941" s="9"/>
    </row>
    <row r="5942" spans="1:7">
      <c r="A5942" s="9"/>
      <c r="B5942" s="9"/>
      <c r="C5942" s="9"/>
      <c r="D5942" s="9"/>
      <c r="E5942" s="9"/>
      <c r="F5942" s="22"/>
      <c r="G5942" s="9"/>
    </row>
    <row r="5943" spans="1:7">
      <c r="A5943" s="9"/>
      <c r="B5943" s="9"/>
      <c r="C5943" s="9"/>
      <c r="D5943" s="9"/>
      <c r="E5943" s="9"/>
      <c r="F5943" s="22"/>
      <c r="G5943" s="9"/>
    </row>
    <row r="5944" spans="1:7">
      <c r="A5944" s="9"/>
      <c r="B5944" s="9"/>
      <c r="C5944" s="9"/>
      <c r="D5944" s="9"/>
      <c r="E5944" s="9"/>
      <c r="F5944" s="22"/>
      <c r="G5944" s="9"/>
    </row>
    <row r="5945" spans="1:7">
      <c r="A5945" s="9"/>
      <c r="B5945" s="9"/>
      <c r="C5945" s="9"/>
      <c r="D5945" s="9"/>
      <c r="E5945" s="9"/>
      <c r="F5945" s="22"/>
      <c r="G5945" s="9"/>
    </row>
    <row r="5946" spans="1:7">
      <c r="A5946" s="9"/>
      <c r="B5946" s="9"/>
      <c r="C5946" s="9"/>
      <c r="D5946" s="9"/>
      <c r="E5946" s="9"/>
      <c r="F5946" s="22"/>
      <c r="G5946" s="9"/>
    </row>
    <row r="5947" spans="1:7">
      <c r="A5947" s="9"/>
      <c r="B5947" s="9"/>
      <c r="C5947" s="9"/>
      <c r="D5947" s="9"/>
      <c r="E5947" s="9"/>
      <c r="F5947" s="22"/>
      <c r="G5947" s="9"/>
    </row>
    <row r="5948" spans="1:7">
      <c r="A5948" s="9"/>
      <c r="B5948" s="9"/>
      <c r="C5948" s="9"/>
      <c r="D5948" s="9"/>
      <c r="E5948" s="9"/>
      <c r="F5948" s="22"/>
      <c r="G5948" s="9"/>
    </row>
    <row r="5949" spans="1:7">
      <c r="A5949" s="9"/>
      <c r="B5949" s="9"/>
      <c r="C5949" s="9"/>
      <c r="D5949" s="9"/>
      <c r="E5949" s="9"/>
      <c r="F5949" s="22"/>
      <c r="G5949" s="9"/>
    </row>
    <row r="5950" spans="1:7">
      <c r="A5950" s="9"/>
      <c r="B5950" s="9"/>
      <c r="C5950" s="9"/>
      <c r="D5950" s="9"/>
      <c r="E5950" s="9"/>
      <c r="F5950" s="22"/>
      <c r="G5950" s="9"/>
    </row>
    <row r="5951" spans="1:7">
      <c r="A5951" s="9"/>
      <c r="B5951" s="9"/>
      <c r="C5951" s="9"/>
      <c r="D5951" s="9"/>
      <c r="E5951" s="9"/>
      <c r="F5951" s="22"/>
      <c r="G5951" s="9"/>
    </row>
    <row r="5952" spans="1:7">
      <c r="A5952" s="9"/>
      <c r="B5952" s="9"/>
      <c r="C5952" s="9"/>
      <c r="D5952" s="9"/>
      <c r="E5952" s="9"/>
      <c r="F5952" s="22"/>
      <c r="G5952" s="9"/>
    </row>
    <row r="5953" spans="1:7">
      <c r="A5953" s="9"/>
      <c r="B5953" s="9"/>
      <c r="C5953" s="9"/>
      <c r="D5953" s="9"/>
      <c r="E5953" s="9"/>
      <c r="F5953" s="22"/>
      <c r="G5953" s="9"/>
    </row>
    <row r="5954" spans="1:7">
      <c r="A5954" s="9"/>
      <c r="B5954" s="9"/>
      <c r="C5954" s="9"/>
      <c r="D5954" s="9"/>
      <c r="E5954" s="9"/>
      <c r="F5954" s="22"/>
      <c r="G5954" s="9"/>
    </row>
    <row r="5955" spans="1:7">
      <c r="A5955" s="9"/>
      <c r="B5955" s="9"/>
      <c r="C5955" s="9"/>
      <c r="D5955" s="9"/>
      <c r="E5955" s="9"/>
      <c r="F5955" s="22"/>
      <c r="G5955" s="9"/>
    </row>
    <row r="5956" spans="1:7">
      <c r="A5956" s="9"/>
      <c r="B5956" s="9"/>
      <c r="C5956" s="9"/>
      <c r="D5956" s="9"/>
      <c r="E5956" s="9"/>
      <c r="F5956" s="22"/>
      <c r="G5956" s="9"/>
    </row>
    <row r="5957" spans="1:7">
      <c r="A5957" s="9"/>
      <c r="B5957" s="9"/>
      <c r="C5957" s="9"/>
      <c r="D5957" s="9"/>
      <c r="E5957" s="9"/>
      <c r="F5957" s="22"/>
      <c r="G5957" s="9"/>
    </row>
    <row r="5958" spans="1:7">
      <c r="A5958" s="9"/>
      <c r="B5958" s="9"/>
      <c r="C5958" s="9"/>
      <c r="D5958" s="9"/>
      <c r="E5958" s="9"/>
      <c r="F5958" s="22"/>
      <c r="G5958" s="9"/>
    </row>
    <row r="5959" spans="1:7">
      <c r="A5959" s="9"/>
      <c r="B5959" s="9"/>
      <c r="C5959" s="9"/>
      <c r="D5959" s="9"/>
      <c r="E5959" s="9"/>
      <c r="F5959" s="22"/>
      <c r="G5959" s="9"/>
    </row>
    <row r="5960" spans="1:7">
      <c r="A5960" s="9"/>
      <c r="B5960" s="9"/>
      <c r="C5960" s="9"/>
      <c r="D5960" s="9"/>
      <c r="E5960" s="9"/>
      <c r="F5960" s="22"/>
      <c r="G5960" s="9"/>
    </row>
    <row r="5961" spans="1:7">
      <c r="A5961" s="9"/>
      <c r="B5961" s="9"/>
      <c r="C5961" s="9"/>
      <c r="D5961" s="9"/>
      <c r="E5961" s="9"/>
      <c r="F5961" s="22"/>
      <c r="G5961" s="9"/>
    </row>
    <row r="5962" spans="1:7">
      <c r="A5962" s="9"/>
      <c r="B5962" s="9"/>
      <c r="C5962" s="9"/>
      <c r="D5962" s="9"/>
      <c r="E5962" s="9"/>
      <c r="F5962" s="22"/>
      <c r="G5962" s="9"/>
    </row>
    <row r="5963" spans="1:7">
      <c r="A5963" s="9"/>
      <c r="B5963" s="9"/>
      <c r="C5963" s="9"/>
      <c r="D5963" s="9"/>
      <c r="E5963" s="9"/>
      <c r="F5963" s="22"/>
      <c r="G5963" s="9"/>
    </row>
    <row r="5964" spans="1:7">
      <c r="A5964" s="9"/>
      <c r="B5964" s="9"/>
      <c r="C5964" s="9"/>
      <c r="D5964" s="9"/>
      <c r="E5964" s="9"/>
      <c r="F5964" s="22"/>
      <c r="G5964" s="9"/>
    </row>
    <row r="5965" spans="1:7">
      <c r="A5965" s="9"/>
      <c r="B5965" s="9"/>
      <c r="C5965" s="9"/>
      <c r="D5965" s="9"/>
      <c r="E5965" s="9"/>
      <c r="F5965" s="22"/>
      <c r="G5965" s="9"/>
    </row>
    <row r="5966" spans="1:7">
      <c r="A5966" s="9"/>
      <c r="B5966" s="9"/>
      <c r="C5966" s="9"/>
      <c r="D5966" s="9"/>
      <c r="E5966" s="9"/>
      <c r="F5966" s="22"/>
      <c r="G5966" s="9"/>
    </row>
    <row r="5967" spans="1:7">
      <c r="A5967" s="9"/>
      <c r="B5967" s="9"/>
      <c r="C5967" s="9"/>
      <c r="D5967" s="9"/>
      <c r="E5967" s="9"/>
      <c r="F5967" s="22"/>
      <c r="G5967" s="9"/>
    </row>
    <row r="5968" spans="1:7">
      <c r="A5968" s="9"/>
      <c r="B5968" s="9"/>
      <c r="C5968" s="9"/>
      <c r="D5968" s="9"/>
      <c r="E5968" s="9"/>
      <c r="F5968" s="22"/>
      <c r="G5968" s="9"/>
    </row>
    <row r="5969" spans="1:7">
      <c r="A5969" s="9"/>
      <c r="B5969" s="9"/>
      <c r="C5969" s="9"/>
      <c r="D5969" s="9"/>
      <c r="E5969" s="9"/>
      <c r="F5969" s="22"/>
      <c r="G5969" s="9"/>
    </row>
    <row r="5970" spans="1:7">
      <c r="A5970" s="9"/>
      <c r="B5970" s="9"/>
      <c r="C5970" s="9"/>
      <c r="D5970" s="9"/>
      <c r="E5970" s="9"/>
      <c r="F5970" s="22"/>
      <c r="G5970" s="9"/>
    </row>
    <row r="5971" spans="1:7">
      <c r="A5971" s="9"/>
      <c r="B5971" s="9"/>
      <c r="C5971" s="9"/>
      <c r="D5971" s="9"/>
      <c r="E5971" s="9"/>
      <c r="F5971" s="22"/>
      <c r="G5971" s="9"/>
    </row>
    <row r="5972" spans="1:7">
      <c r="A5972" s="9"/>
      <c r="B5972" s="9"/>
      <c r="C5972" s="9"/>
      <c r="D5972" s="9"/>
      <c r="E5972" s="9"/>
      <c r="F5972" s="22"/>
      <c r="G5972" s="9"/>
    </row>
    <row r="5973" spans="1:7">
      <c r="A5973" s="9"/>
      <c r="B5973" s="9"/>
      <c r="C5973" s="9"/>
      <c r="D5973" s="9"/>
      <c r="E5973" s="9"/>
      <c r="F5973" s="22"/>
      <c r="G5973" s="9"/>
    </row>
    <row r="5974" spans="1:7">
      <c r="A5974" s="9"/>
      <c r="B5974" s="9"/>
      <c r="C5974" s="9"/>
      <c r="D5974" s="9"/>
      <c r="E5974" s="9"/>
      <c r="F5974" s="22"/>
      <c r="G5974" s="9"/>
    </row>
    <row r="5975" spans="1:7">
      <c r="A5975" s="9"/>
      <c r="B5975" s="9"/>
      <c r="C5975" s="9"/>
      <c r="D5975" s="9"/>
      <c r="E5975" s="9"/>
      <c r="F5975" s="22"/>
      <c r="G5975" s="9"/>
    </row>
    <row r="5976" spans="1:7">
      <c r="A5976" s="9"/>
      <c r="B5976" s="9"/>
      <c r="C5976" s="9"/>
      <c r="D5976" s="9"/>
      <c r="E5976" s="9"/>
      <c r="F5976" s="22"/>
      <c r="G5976" s="9"/>
    </row>
    <row r="5977" spans="1:7">
      <c r="A5977" s="9"/>
      <c r="B5977" s="9"/>
      <c r="C5977" s="9"/>
      <c r="D5977" s="9"/>
      <c r="E5977" s="9"/>
      <c r="F5977" s="22"/>
      <c r="G5977" s="9"/>
    </row>
    <row r="5978" spans="1:7">
      <c r="A5978" s="9"/>
      <c r="B5978" s="9"/>
      <c r="C5978" s="9"/>
      <c r="D5978" s="9"/>
      <c r="E5978" s="9"/>
      <c r="F5978" s="22"/>
      <c r="G5978" s="9"/>
    </row>
    <row r="5979" spans="1:7">
      <c r="A5979" s="9"/>
      <c r="B5979" s="9"/>
      <c r="C5979" s="9"/>
      <c r="D5979" s="9"/>
      <c r="E5979" s="9"/>
      <c r="F5979" s="22"/>
      <c r="G5979" s="9"/>
    </row>
    <row r="5980" spans="1:7">
      <c r="A5980" s="9"/>
      <c r="B5980" s="9"/>
      <c r="C5980" s="9"/>
      <c r="D5980" s="9"/>
      <c r="E5980" s="9"/>
      <c r="F5980" s="22"/>
      <c r="G5980" s="9"/>
    </row>
    <row r="5981" spans="1:7">
      <c r="A5981" s="9"/>
      <c r="B5981" s="9"/>
      <c r="C5981" s="9"/>
      <c r="D5981" s="9"/>
      <c r="E5981" s="9"/>
      <c r="F5981" s="22"/>
      <c r="G5981" s="9"/>
    </row>
    <row r="5982" spans="1:7">
      <c r="A5982" s="9"/>
      <c r="B5982" s="9"/>
      <c r="C5982" s="9"/>
      <c r="D5982" s="9"/>
      <c r="E5982" s="9"/>
      <c r="F5982" s="22"/>
      <c r="G5982" s="9"/>
    </row>
    <row r="5983" spans="1:7">
      <c r="A5983" s="9"/>
      <c r="B5983" s="9"/>
      <c r="C5983" s="9"/>
      <c r="D5983" s="9"/>
      <c r="E5983" s="9"/>
      <c r="F5983" s="22"/>
      <c r="G5983" s="9"/>
    </row>
    <row r="5984" spans="1:7">
      <c r="A5984" s="9"/>
      <c r="B5984" s="9"/>
      <c r="C5984" s="9"/>
      <c r="D5984" s="9"/>
      <c r="E5984" s="9"/>
      <c r="F5984" s="22"/>
      <c r="G5984" s="9"/>
    </row>
    <row r="5985" spans="1:7">
      <c r="A5985" s="9"/>
      <c r="B5985" s="9"/>
      <c r="C5985" s="9"/>
      <c r="D5985" s="9"/>
      <c r="E5985" s="9"/>
      <c r="F5985" s="22"/>
      <c r="G5985" s="9"/>
    </row>
    <row r="5986" spans="1:7">
      <c r="A5986" s="9"/>
      <c r="B5986" s="9"/>
      <c r="C5986" s="9"/>
      <c r="D5986" s="9"/>
      <c r="E5986" s="9"/>
      <c r="F5986" s="22"/>
      <c r="G5986" s="9"/>
    </row>
    <row r="5987" spans="1:7">
      <c r="A5987" s="9"/>
      <c r="B5987" s="9"/>
      <c r="C5987" s="9"/>
      <c r="D5987" s="9"/>
      <c r="E5987" s="9"/>
      <c r="F5987" s="22"/>
      <c r="G5987" s="9"/>
    </row>
    <row r="5988" spans="1:7">
      <c r="A5988" s="9"/>
      <c r="B5988" s="9"/>
      <c r="C5988" s="9"/>
      <c r="D5988" s="9"/>
      <c r="E5988" s="9"/>
      <c r="F5988" s="22"/>
      <c r="G5988" s="9"/>
    </row>
    <row r="5989" spans="1:7">
      <c r="A5989" s="9"/>
      <c r="B5989" s="9"/>
      <c r="C5989" s="9"/>
      <c r="D5989" s="9"/>
      <c r="E5989" s="9"/>
      <c r="F5989" s="22"/>
      <c r="G5989" s="9"/>
    </row>
    <row r="5990" spans="1:7">
      <c r="A5990" s="9"/>
      <c r="B5990" s="9"/>
      <c r="C5990" s="9"/>
      <c r="D5990" s="9"/>
      <c r="E5990" s="9"/>
      <c r="F5990" s="22"/>
      <c r="G5990" s="9"/>
    </row>
    <row r="5991" spans="1:7">
      <c r="A5991" s="9"/>
      <c r="B5991" s="9"/>
      <c r="C5991" s="9"/>
      <c r="D5991" s="9"/>
      <c r="E5991" s="9"/>
      <c r="F5991" s="22"/>
      <c r="G5991" s="9"/>
    </row>
    <row r="5992" spans="1:7">
      <c r="A5992" s="9"/>
      <c r="B5992" s="9"/>
      <c r="C5992" s="9"/>
      <c r="D5992" s="9"/>
      <c r="E5992" s="9"/>
      <c r="F5992" s="22"/>
      <c r="G5992" s="9"/>
    </row>
    <row r="5993" spans="1:7">
      <c r="A5993" s="9"/>
      <c r="B5993" s="9"/>
      <c r="C5993" s="9"/>
      <c r="D5993" s="9"/>
      <c r="E5993" s="9"/>
      <c r="F5993" s="22"/>
      <c r="G5993" s="9"/>
    </row>
    <row r="5994" spans="1:7">
      <c r="A5994" s="9"/>
      <c r="B5994" s="9"/>
      <c r="C5994" s="9"/>
      <c r="D5994" s="9"/>
      <c r="E5994" s="9"/>
      <c r="F5994" s="22"/>
      <c r="G5994" s="9"/>
    </row>
    <row r="5995" spans="1:7">
      <c r="A5995" s="9"/>
      <c r="B5995" s="9"/>
      <c r="C5995" s="9"/>
      <c r="D5995" s="9"/>
      <c r="E5995" s="9"/>
      <c r="F5995" s="22"/>
      <c r="G5995" s="9"/>
    </row>
    <row r="5996" spans="1:7">
      <c r="A5996" s="9"/>
      <c r="B5996" s="9"/>
      <c r="C5996" s="9"/>
      <c r="D5996" s="9"/>
      <c r="E5996" s="9"/>
      <c r="F5996" s="22"/>
      <c r="G5996" s="9"/>
    </row>
    <row r="5997" spans="1:7">
      <c r="A5997" s="9"/>
      <c r="B5997" s="9"/>
      <c r="C5997" s="9"/>
      <c r="D5997" s="9"/>
      <c r="E5997" s="9"/>
      <c r="F5997" s="22"/>
      <c r="G5997" s="9"/>
    </row>
    <row r="5998" spans="1:7">
      <c r="A5998" s="9"/>
      <c r="B5998" s="9"/>
      <c r="C5998" s="9"/>
      <c r="D5998" s="9"/>
      <c r="E5998" s="9"/>
      <c r="F5998" s="22"/>
      <c r="G5998" s="9"/>
    </row>
    <row r="5999" spans="1:7">
      <c r="A5999" s="9"/>
      <c r="B5999" s="9"/>
      <c r="C5999" s="9"/>
      <c r="D5999" s="9"/>
      <c r="E5999" s="9"/>
      <c r="F5999" s="22"/>
      <c r="G5999" s="9"/>
    </row>
    <row r="6000" spans="1:7">
      <c r="A6000" s="9"/>
      <c r="B6000" s="9"/>
      <c r="C6000" s="9"/>
      <c r="D6000" s="9"/>
      <c r="E6000" s="9"/>
      <c r="F6000" s="22"/>
      <c r="G6000" s="9"/>
    </row>
    <row r="6001" spans="1:7">
      <c r="A6001" s="9"/>
      <c r="B6001" s="9"/>
      <c r="C6001" s="9"/>
      <c r="D6001" s="9"/>
      <c r="E6001" s="9"/>
      <c r="F6001" s="22"/>
      <c r="G6001" s="9"/>
    </row>
    <row r="6002" spans="1:7">
      <c r="A6002" s="9"/>
      <c r="B6002" s="9"/>
      <c r="C6002" s="9"/>
      <c r="D6002" s="9"/>
      <c r="E6002" s="9"/>
      <c r="F6002" s="22"/>
      <c r="G6002" s="9"/>
    </row>
    <row r="6003" spans="1:7">
      <c r="A6003" s="9"/>
      <c r="B6003" s="9"/>
      <c r="C6003" s="9"/>
      <c r="D6003" s="9"/>
      <c r="E6003" s="9"/>
      <c r="F6003" s="22"/>
      <c r="G6003" s="9"/>
    </row>
    <row r="6004" spans="1:7">
      <c r="A6004" s="9"/>
      <c r="B6004" s="9"/>
      <c r="C6004" s="9"/>
      <c r="D6004" s="9"/>
      <c r="E6004" s="9"/>
      <c r="F6004" s="22"/>
      <c r="G6004" s="9"/>
    </row>
    <row r="6005" spans="1:7">
      <c r="A6005" s="9"/>
      <c r="B6005" s="9"/>
      <c r="C6005" s="9"/>
      <c r="D6005" s="9"/>
      <c r="E6005" s="9"/>
      <c r="F6005" s="22"/>
      <c r="G6005" s="9"/>
    </row>
    <row r="6006" spans="1:7">
      <c r="A6006" s="9"/>
      <c r="B6006" s="9"/>
      <c r="C6006" s="9"/>
      <c r="D6006" s="9"/>
      <c r="E6006" s="9"/>
      <c r="F6006" s="22"/>
      <c r="G6006" s="9"/>
    </row>
    <row r="6007" spans="1:7">
      <c r="A6007" s="9"/>
      <c r="B6007" s="9"/>
      <c r="C6007" s="9"/>
      <c r="D6007" s="9"/>
      <c r="E6007" s="9"/>
      <c r="F6007" s="22"/>
      <c r="G6007" s="9"/>
    </row>
    <row r="6008" spans="1:7">
      <c r="A6008" s="9"/>
      <c r="B6008" s="9"/>
      <c r="C6008" s="9"/>
      <c r="D6008" s="9"/>
      <c r="E6008" s="9"/>
      <c r="F6008" s="22"/>
      <c r="G6008" s="9"/>
    </row>
    <row r="6009" spans="1:7">
      <c r="A6009" s="9"/>
      <c r="B6009" s="9"/>
      <c r="C6009" s="9"/>
      <c r="D6009" s="9"/>
      <c r="E6009" s="9"/>
      <c r="F6009" s="22"/>
      <c r="G6009" s="9"/>
    </row>
    <row r="6010" spans="1:7">
      <c r="A6010" s="9"/>
      <c r="B6010" s="9"/>
      <c r="C6010" s="9"/>
      <c r="D6010" s="9"/>
      <c r="E6010" s="9"/>
      <c r="F6010" s="22"/>
      <c r="G6010" s="9"/>
    </row>
    <row r="6011" spans="1:7">
      <c r="A6011" s="9"/>
      <c r="B6011" s="9"/>
      <c r="C6011" s="9"/>
      <c r="D6011" s="9"/>
      <c r="E6011" s="9"/>
      <c r="F6011" s="22"/>
      <c r="G6011" s="9"/>
    </row>
    <row r="6012" spans="1:7">
      <c r="A6012" s="9"/>
      <c r="B6012" s="9"/>
      <c r="C6012" s="9"/>
      <c r="D6012" s="9"/>
      <c r="E6012" s="9"/>
      <c r="F6012" s="22"/>
      <c r="G6012" s="9"/>
    </row>
    <row r="6013" spans="1:7">
      <c r="A6013" s="9"/>
      <c r="B6013" s="9"/>
      <c r="C6013" s="9"/>
      <c r="D6013" s="9"/>
      <c r="E6013" s="9"/>
      <c r="F6013" s="22"/>
      <c r="G6013" s="9"/>
    </row>
    <row r="6014" spans="1:7">
      <c r="A6014" s="9"/>
      <c r="B6014" s="9"/>
      <c r="C6014" s="9"/>
      <c r="D6014" s="9"/>
      <c r="E6014" s="9"/>
      <c r="F6014" s="22"/>
      <c r="G6014" s="9"/>
    </row>
    <row r="6015" spans="1:7">
      <c r="A6015" s="9"/>
      <c r="B6015" s="9"/>
      <c r="C6015" s="9"/>
      <c r="D6015" s="9"/>
      <c r="E6015" s="9"/>
      <c r="F6015" s="22"/>
      <c r="G6015" s="9"/>
    </row>
    <row r="6016" spans="1:7">
      <c r="A6016" s="9"/>
      <c r="B6016" s="9"/>
      <c r="C6016" s="9"/>
      <c r="D6016" s="9"/>
      <c r="E6016" s="9"/>
      <c r="F6016" s="22"/>
      <c r="G6016" s="9"/>
    </row>
    <row r="6017" spans="1:7">
      <c r="A6017" s="9"/>
      <c r="B6017" s="9"/>
      <c r="C6017" s="9"/>
      <c r="D6017" s="9"/>
      <c r="E6017" s="9"/>
      <c r="F6017" s="22"/>
      <c r="G6017" s="9"/>
    </row>
    <row r="6018" spans="1:7">
      <c r="A6018" s="9"/>
      <c r="B6018" s="9"/>
      <c r="C6018" s="9"/>
      <c r="D6018" s="9"/>
      <c r="E6018" s="9"/>
      <c r="F6018" s="22"/>
      <c r="G6018" s="9"/>
    </row>
    <row r="6019" spans="1:7">
      <c r="A6019" s="9"/>
      <c r="B6019" s="9"/>
      <c r="C6019" s="9"/>
      <c r="D6019" s="9"/>
      <c r="E6019" s="9"/>
      <c r="F6019" s="22"/>
      <c r="G6019" s="9"/>
    </row>
    <row r="6020" spans="1:7">
      <c r="A6020" s="9"/>
      <c r="B6020" s="9"/>
      <c r="C6020" s="9"/>
      <c r="D6020" s="9"/>
      <c r="E6020" s="9"/>
      <c r="F6020" s="22"/>
      <c r="G6020" s="9"/>
    </row>
    <row r="6021" spans="1:7">
      <c r="A6021" s="9"/>
      <c r="B6021" s="9"/>
      <c r="C6021" s="9"/>
      <c r="D6021" s="9"/>
      <c r="E6021" s="9"/>
      <c r="F6021" s="22"/>
      <c r="G6021" s="9"/>
    </row>
    <row r="6022" spans="1:7">
      <c r="A6022" s="9"/>
      <c r="B6022" s="9"/>
      <c r="C6022" s="9"/>
      <c r="D6022" s="9"/>
      <c r="E6022" s="9"/>
      <c r="F6022" s="22"/>
      <c r="G6022" s="9"/>
    </row>
    <row r="6023" spans="1:7">
      <c r="A6023" s="9"/>
      <c r="B6023" s="9"/>
      <c r="C6023" s="9"/>
      <c r="D6023" s="9"/>
      <c r="E6023" s="9"/>
      <c r="F6023" s="22"/>
      <c r="G6023" s="9"/>
    </row>
    <row r="6024" spans="1:7">
      <c r="A6024" s="9"/>
      <c r="B6024" s="9"/>
      <c r="C6024" s="9"/>
      <c r="D6024" s="9"/>
      <c r="E6024" s="9"/>
      <c r="F6024" s="22"/>
      <c r="G6024" s="9"/>
    </row>
    <row r="6025" spans="1:7">
      <c r="A6025" s="9"/>
      <c r="B6025" s="9"/>
      <c r="C6025" s="9"/>
      <c r="D6025" s="9"/>
      <c r="E6025" s="9"/>
      <c r="F6025" s="22"/>
      <c r="G6025" s="9"/>
    </row>
    <row r="6026" spans="1:7">
      <c r="A6026" s="9"/>
      <c r="B6026" s="9"/>
      <c r="C6026" s="9"/>
      <c r="D6026" s="9"/>
      <c r="E6026" s="9"/>
      <c r="F6026" s="22"/>
      <c r="G6026" s="9"/>
    </row>
    <row r="6027" spans="1:7">
      <c r="A6027" s="9"/>
      <c r="B6027" s="9"/>
      <c r="C6027" s="9"/>
      <c r="D6027" s="9"/>
      <c r="E6027" s="9"/>
      <c r="F6027" s="22"/>
      <c r="G6027" s="9"/>
    </row>
    <row r="6028" spans="1:7">
      <c r="A6028" s="9"/>
      <c r="B6028" s="9"/>
      <c r="C6028" s="9"/>
      <c r="D6028" s="9"/>
      <c r="E6028" s="9"/>
      <c r="F6028" s="22"/>
      <c r="G6028" s="9"/>
    </row>
    <row r="6029" spans="1:7">
      <c r="A6029" s="9"/>
      <c r="B6029" s="9"/>
      <c r="C6029" s="9"/>
      <c r="D6029" s="9"/>
      <c r="E6029" s="9"/>
      <c r="F6029" s="22"/>
      <c r="G6029" s="9"/>
    </row>
    <row r="6030" spans="1:7">
      <c r="A6030" s="9"/>
      <c r="B6030" s="9"/>
      <c r="C6030" s="9"/>
      <c r="D6030" s="9"/>
      <c r="E6030" s="9"/>
      <c r="F6030" s="22"/>
      <c r="G6030" s="9"/>
    </row>
    <row r="6031" spans="1:7">
      <c r="A6031" s="9"/>
      <c r="B6031" s="9"/>
      <c r="C6031" s="9"/>
      <c r="D6031" s="9"/>
      <c r="E6031" s="9"/>
      <c r="F6031" s="22"/>
      <c r="G6031" s="9"/>
    </row>
    <row r="6032" spans="1:7">
      <c r="A6032" s="9"/>
      <c r="B6032" s="9"/>
      <c r="C6032" s="9"/>
      <c r="D6032" s="9"/>
      <c r="E6032" s="9"/>
      <c r="F6032" s="22"/>
      <c r="G6032" s="9"/>
    </row>
    <row r="6033" spans="1:7">
      <c r="A6033" s="9"/>
      <c r="B6033" s="9"/>
      <c r="C6033" s="9"/>
      <c r="D6033" s="9"/>
      <c r="E6033" s="9"/>
      <c r="F6033" s="22"/>
      <c r="G6033" s="9"/>
    </row>
    <row r="6034" spans="1:7">
      <c r="A6034" s="9"/>
      <c r="B6034" s="9"/>
      <c r="C6034" s="9"/>
      <c r="D6034" s="9"/>
      <c r="E6034" s="9"/>
      <c r="F6034" s="22"/>
      <c r="G6034" s="9"/>
    </row>
    <row r="6035" spans="1:7">
      <c r="A6035" s="9"/>
      <c r="B6035" s="9"/>
      <c r="C6035" s="9"/>
      <c r="D6035" s="9"/>
      <c r="E6035" s="9"/>
      <c r="F6035" s="22"/>
      <c r="G6035" s="9"/>
    </row>
    <row r="6036" spans="1:7">
      <c r="A6036" s="9"/>
      <c r="B6036" s="9"/>
      <c r="C6036" s="9"/>
      <c r="D6036" s="9"/>
      <c r="E6036" s="9"/>
      <c r="F6036" s="22"/>
      <c r="G6036" s="9"/>
    </row>
    <row r="6037" spans="1:7">
      <c r="A6037" s="9"/>
      <c r="B6037" s="9"/>
      <c r="C6037" s="9"/>
      <c r="D6037" s="9"/>
      <c r="E6037" s="9"/>
      <c r="F6037" s="22"/>
      <c r="G6037" s="9"/>
    </row>
    <row r="6038" spans="1:7">
      <c r="A6038" s="9"/>
      <c r="B6038" s="9"/>
      <c r="C6038" s="9"/>
      <c r="D6038" s="9"/>
      <c r="E6038" s="9"/>
      <c r="F6038" s="22"/>
      <c r="G6038" s="9"/>
    </row>
    <row r="6039" spans="1:7">
      <c r="A6039" s="9"/>
      <c r="B6039" s="9"/>
      <c r="C6039" s="9"/>
      <c r="D6039" s="9"/>
      <c r="E6039" s="9"/>
      <c r="F6039" s="22"/>
      <c r="G6039" s="9"/>
    </row>
    <row r="6040" spans="1:7">
      <c r="A6040" s="9"/>
      <c r="B6040" s="9"/>
      <c r="C6040" s="9"/>
      <c r="D6040" s="9"/>
      <c r="E6040" s="9"/>
      <c r="F6040" s="22"/>
      <c r="G6040" s="9"/>
    </row>
    <row r="6041" spans="1:7">
      <c r="A6041" s="9"/>
      <c r="B6041" s="9"/>
      <c r="C6041" s="9"/>
      <c r="D6041" s="9"/>
      <c r="E6041" s="9"/>
      <c r="F6041" s="22"/>
      <c r="G6041" s="9"/>
    </row>
    <row r="6042" spans="1:7">
      <c r="A6042" s="9"/>
      <c r="B6042" s="9"/>
      <c r="C6042" s="9"/>
      <c r="D6042" s="9"/>
      <c r="E6042" s="9"/>
      <c r="F6042" s="22"/>
      <c r="G6042" s="9"/>
    </row>
    <row r="6043" spans="1:7">
      <c r="A6043" s="9"/>
      <c r="B6043" s="9"/>
      <c r="C6043" s="9"/>
      <c r="D6043" s="9"/>
      <c r="E6043" s="9"/>
      <c r="F6043" s="22"/>
      <c r="G6043" s="9"/>
    </row>
    <row r="6044" spans="1:7">
      <c r="A6044" s="9"/>
      <c r="B6044" s="9"/>
      <c r="C6044" s="9"/>
      <c r="D6044" s="9"/>
      <c r="E6044" s="9"/>
      <c r="F6044" s="22"/>
      <c r="G6044" s="9"/>
    </row>
    <row r="6045" spans="1:7">
      <c r="A6045" s="9"/>
      <c r="B6045" s="9"/>
      <c r="C6045" s="9"/>
      <c r="D6045" s="9"/>
      <c r="E6045" s="9"/>
      <c r="F6045" s="22"/>
      <c r="G6045" s="9"/>
    </row>
    <row r="6046" spans="1:7">
      <c r="A6046" s="9"/>
      <c r="B6046" s="9"/>
      <c r="C6046" s="9"/>
      <c r="D6046" s="9"/>
      <c r="E6046" s="9"/>
      <c r="F6046" s="22"/>
      <c r="G6046" s="9"/>
    </row>
    <row r="6047" spans="1:7">
      <c r="A6047" s="9"/>
      <c r="B6047" s="9"/>
      <c r="C6047" s="9"/>
      <c r="D6047" s="9"/>
      <c r="E6047" s="9"/>
      <c r="F6047" s="22"/>
      <c r="G6047" s="9"/>
    </row>
    <row r="6048" spans="1:7">
      <c r="A6048" s="9"/>
      <c r="B6048" s="9"/>
      <c r="C6048" s="9"/>
      <c r="D6048" s="9"/>
      <c r="E6048" s="9"/>
      <c r="F6048" s="22"/>
      <c r="G6048" s="9"/>
    </row>
    <row r="6049" spans="1:7">
      <c r="A6049" s="9"/>
      <c r="B6049" s="9"/>
      <c r="C6049" s="9"/>
      <c r="D6049" s="9"/>
      <c r="E6049" s="9"/>
      <c r="F6049" s="22"/>
      <c r="G6049" s="9"/>
    </row>
    <row r="6050" spans="1:7">
      <c r="A6050" s="9"/>
      <c r="B6050" s="9"/>
      <c r="C6050" s="9"/>
      <c r="D6050" s="9"/>
      <c r="E6050" s="9"/>
      <c r="F6050" s="22"/>
      <c r="G6050" s="9"/>
    </row>
    <row r="6051" spans="1:7">
      <c r="A6051" s="9"/>
      <c r="B6051" s="9"/>
      <c r="C6051" s="9"/>
      <c r="D6051" s="9"/>
      <c r="E6051" s="9"/>
      <c r="F6051" s="22"/>
      <c r="G6051" s="9"/>
    </row>
    <row r="6052" spans="1:7">
      <c r="A6052" s="9"/>
      <c r="B6052" s="9"/>
      <c r="C6052" s="9"/>
      <c r="D6052" s="9"/>
      <c r="E6052" s="9"/>
      <c r="F6052" s="22"/>
      <c r="G6052" s="9"/>
    </row>
    <row r="6053" spans="1:7">
      <c r="A6053" s="9"/>
      <c r="B6053" s="9"/>
      <c r="C6053" s="9"/>
      <c r="D6053" s="9"/>
      <c r="E6053" s="9"/>
      <c r="F6053" s="22"/>
      <c r="G6053" s="9"/>
    </row>
    <row r="6054" spans="1:7">
      <c r="A6054" s="9"/>
      <c r="B6054" s="9"/>
      <c r="C6054" s="9"/>
      <c r="D6054" s="9"/>
      <c r="E6054" s="9"/>
      <c r="F6054" s="22"/>
      <c r="G6054" s="9"/>
    </row>
    <row r="6055" spans="1:7">
      <c r="A6055" s="9"/>
      <c r="B6055" s="9"/>
      <c r="C6055" s="9"/>
      <c r="D6055" s="9"/>
      <c r="E6055" s="9"/>
      <c r="F6055" s="22"/>
      <c r="G6055" s="9"/>
    </row>
    <row r="6056" spans="1:7">
      <c r="A6056" s="9"/>
      <c r="B6056" s="9"/>
      <c r="C6056" s="9"/>
      <c r="D6056" s="9"/>
      <c r="E6056" s="9"/>
      <c r="F6056" s="22"/>
      <c r="G6056" s="9"/>
    </row>
    <row r="6057" spans="1:7">
      <c r="A6057" s="9"/>
      <c r="B6057" s="9"/>
      <c r="C6057" s="9"/>
      <c r="D6057" s="9"/>
      <c r="E6057" s="9"/>
      <c r="F6057" s="22"/>
      <c r="G6057" s="9"/>
    </row>
    <row r="6058" spans="1:7">
      <c r="A6058" s="9"/>
      <c r="B6058" s="9"/>
      <c r="C6058" s="9"/>
      <c r="D6058" s="9"/>
      <c r="E6058" s="9"/>
      <c r="F6058" s="22"/>
      <c r="G6058" s="9"/>
    </row>
    <row r="6059" spans="1:7">
      <c r="A6059" s="9"/>
      <c r="B6059" s="9"/>
      <c r="C6059" s="9"/>
      <c r="D6059" s="9"/>
      <c r="E6059" s="9"/>
      <c r="F6059" s="22"/>
      <c r="G6059" s="9"/>
    </row>
    <row r="6060" spans="1:7">
      <c r="A6060" s="9"/>
      <c r="B6060" s="9"/>
      <c r="C6060" s="9"/>
      <c r="D6060" s="9"/>
      <c r="E6060" s="9"/>
      <c r="F6060" s="22"/>
      <c r="G6060" s="9"/>
    </row>
    <row r="6061" spans="1:7">
      <c r="A6061" s="9"/>
      <c r="B6061" s="9"/>
      <c r="C6061" s="9"/>
      <c r="D6061" s="9"/>
      <c r="E6061" s="9"/>
      <c r="F6061" s="22"/>
      <c r="G6061" s="9"/>
    </row>
    <row r="6062" spans="1:7">
      <c r="A6062" s="9"/>
      <c r="B6062" s="9"/>
      <c r="C6062" s="9"/>
      <c r="D6062" s="9"/>
      <c r="E6062" s="9"/>
      <c r="F6062" s="22"/>
      <c r="G6062" s="9"/>
    </row>
    <row r="6063" spans="1:7">
      <c r="A6063" s="9"/>
      <c r="B6063" s="9"/>
      <c r="C6063" s="9"/>
      <c r="D6063" s="9"/>
      <c r="E6063" s="9"/>
      <c r="F6063" s="22"/>
      <c r="G6063" s="9"/>
    </row>
    <row r="6064" spans="1:7">
      <c r="A6064" s="9"/>
      <c r="B6064" s="9"/>
      <c r="C6064" s="9"/>
      <c r="D6064" s="9"/>
      <c r="E6064" s="9"/>
      <c r="F6064" s="22"/>
      <c r="G6064" s="9"/>
    </row>
    <row r="6065" spans="1:7">
      <c r="A6065" s="9"/>
      <c r="B6065" s="9"/>
      <c r="C6065" s="9"/>
      <c r="D6065" s="9"/>
      <c r="E6065" s="9"/>
      <c r="F6065" s="22"/>
      <c r="G6065" s="9"/>
    </row>
    <row r="6066" spans="1:7">
      <c r="A6066" s="9"/>
      <c r="B6066" s="9"/>
      <c r="C6066" s="9"/>
      <c r="D6066" s="9"/>
      <c r="E6066" s="9"/>
      <c r="F6066" s="22"/>
      <c r="G6066" s="9"/>
    </row>
    <row r="6067" spans="1:7">
      <c r="A6067" s="9"/>
      <c r="B6067" s="9"/>
      <c r="C6067" s="9"/>
      <c r="D6067" s="9"/>
      <c r="E6067" s="9"/>
      <c r="F6067" s="22"/>
      <c r="G6067" s="9"/>
    </row>
    <row r="6068" spans="1:7">
      <c r="A6068" s="9"/>
      <c r="B6068" s="9"/>
      <c r="C6068" s="9"/>
      <c r="D6068" s="9"/>
      <c r="E6068" s="9"/>
      <c r="F6068" s="22"/>
      <c r="G6068" s="9"/>
    </row>
    <row r="6069" spans="1:7">
      <c r="A6069" s="9"/>
      <c r="B6069" s="9"/>
      <c r="C6069" s="9"/>
      <c r="D6069" s="9"/>
      <c r="E6069" s="9"/>
      <c r="F6069" s="22"/>
      <c r="G6069" s="9"/>
    </row>
    <row r="6070" spans="1:7">
      <c r="A6070" s="9"/>
      <c r="B6070" s="9"/>
      <c r="C6070" s="9"/>
      <c r="D6070" s="9"/>
      <c r="E6070" s="9"/>
      <c r="F6070" s="22"/>
      <c r="G6070" s="9"/>
    </row>
    <row r="6071" spans="1:7">
      <c r="A6071" s="9"/>
      <c r="B6071" s="9"/>
      <c r="C6071" s="9"/>
      <c r="D6071" s="9"/>
      <c r="E6071" s="9"/>
      <c r="F6071" s="22"/>
      <c r="G6071" s="9"/>
    </row>
    <row r="6072" spans="1:7">
      <c r="A6072" s="9"/>
      <c r="B6072" s="9"/>
      <c r="C6072" s="9"/>
      <c r="D6072" s="9"/>
      <c r="E6072" s="9"/>
      <c r="F6072" s="22"/>
      <c r="G6072" s="9"/>
    </row>
    <row r="6073" spans="1:7">
      <c r="A6073" s="9"/>
      <c r="B6073" s="9"/>
      <c r="C6073" s="9"/>
      <c r="D6073" s="9"/>
      <c r="E6073" s="9"/>
      <c r="F6073" s="22"/>
      <c r="G6073" s="9"/>
    </row>
    <row r="6074" spans="1:7">
      <c r="A6074" s="9"/>
      <c r="B6074" s="9"/>
      <c r="C6074" s="9"/>
      <c r="D6074" s="9"/>
      <c r="E6074" s="9"/>
      <c r="F6074" s="22"/>
      <c r="G6074" s="9"/>
    </row>
    <row r="6075" spans="1:7">
      <c r="A6075" s="9"/>
      <c r="B6075" s="9"/>
      <c r="C6075" s="9"/>
      <c r="D6075" s="9"/>
      <c r="E6075" s="9"/>
      <c r="F6075" s="22"/>
      <c r="G6075" s="9"/>
    </row>
    <row r="6076" spans="1:7">
      <c r="A6076" s="9"/>
      <c r="B6076" s="9"/>
      <c r="C6076" s="9"/>
      <c r="D6076" s="9"/>
      <c r="E6076" s="9"/>
      <c r="F6076" s="22"/>
      <c r="G6076" s="9"/>
    </row>
    <row r="6077" spans="1:7">
      <c r="A6077" s="9"/>
      <c r="B6077" s="9"/>
      <c r="C6077" s="9"/>
      <c r="D6077" s="9"/>
      <c r="E6077" s="9"/>
      <c r="F6077" s="22"/>
      <c r="G6077" s="9"/>
    </row>
    <row r="6078" spans="1:7">
      <c r="A6078" s="9"/>
      <c r="B6078" s="9"/>
      <c r="C6078" s="9"/>
      <c r="D6078" s="9"/>
      <c r="E6078" s="9"/>
      <c r="F6078" s="22"/>
      <c r="G6078" s="9"/>
    </row>
    <row r="6079" spans="1:7">
      <c r="A6079" s="9"/>
      <c r="B6079" s="9"/>
      <c r="C6079" s="9"/>
      <c r="D6079" s="9"/>
      <c r="E6079" s="9"/>
      <c r="F6079" s="22"/>
      <c r="G6079" s="9"/>
    </row>
    <row r="6080" spans="1:7">
      <c r="A6080" s="9"/>
      <c r="B6080" s="9"/>
      <c r="C6080" s="9"/>
      <c r="D6080" s="9"/>
      <c r="E6080" s="9"/>
      <c r="F6080" s="22"/>
      <c r="G6080" s="9"/>
    </row>
    <row r="6081" spans="1:7">
      <c r="A6081" s="9"/>
      <c r="B6081" s="9"/>
      <c r="C6081" s="9"/>
      <c r="D6081" s="9"/>
      <c r="E6081" s="9"/>
      <c r="F6081" s="22"/>
      <c r="G6081" s="9"/>
    </row>
    <row r="6082" spans="1:7">
      <c r="A6082" s="9"/>
      <c r="B6082" s="9"/>
      <c r="C6082" s="9"/>
      <c r="D6082" s="9"/>
      <c r="E6082" s="9"/>
      <c r="F6082" s="22"/>
      <c r="G6082" s="9"/>
    </row>
    <row r="6083" spans="1:7">
      <c r="A6083" s="9"/>
      <c r="B6083" s="9"/>
      <c r="C6083" s="9"/>
      <c r="D6083" s="9"/>
      <c r="E6083" s="9"/>
      <c r="F6083" s="22"/>
      <c r="G6083" s="9"/>
    </row>
    <row r="6084" spans="1:7">
      <c r="A6084" s="9"/>
      <c r="B6084" s="9"/>
      <c r="C6084" s="9"/>
      <c r="D6084" s="9"/>
      <c r="E6084" s="9"/>
      <c r="F6084" s="22"/>
      <c r="G6084" s="9"/>
    </row>
    <row r="6085" spans="1:7">
      <c r="A6085" s="9"/>
      <c r="B6085" s="9"/>
      <c r="C6085" s="9"/>
      <c r="D6085" s="9"/>
      <c r="E6085" s="9"/>
      <c r="F6085" s="22"/>
      <c r="G6085" s="9"/>
    </row>
    <row r="6086" spans="1:7">
      <c r="A6086" s="9"/>
      <c r="B6086" s="9"/>
      <c r="C6086" s="9"/>
      <c r="D6086" s="9"/>
      <c r="E6086" s="9"/>
      <c r="F6086" s="22"/>
      <c r="G6086" s="9"/>
    </row>
    <row r="6087" spans="1:7">
      <c r="A6087" s="9"/>
      <c r="B6087" s="9"/>
      <c r="C6087" s="9"/>
      <c r="D6087" s="9"/>
      <c r="E6087" s="9"/>
      <c r="F6087" s="22"/>
      <c r="G6087" s="9"/>
    </row>
    <row r="6088" spans="1:7">
      <c r="A6088" s="9"/>
      <c r="B6088" s="9"/>
      <c r="C6088" s="9"/>
      <c r="D6088" s="9"/>
      <c r="E6088" s="9"/>
      <c r="F6088" s="22"/>
      <c r="G6088" s="9"/>
    </row>
    <row r="6089" spans="1:7">
      <c r="A6089" s="9"/>
      <c r="B6089" s="9"/>
      <c r="C6089" s="9"/>
      <c r="D6089" s="9"/>
      <c r="E6089" s="9"/>
      <c r="F6089" s="22"/>
      <c r="G6089" s="9"/>
    </row>
    <row r="6090" spans="1:7">
      <c r="A6090" s="9"/>
      <c r="B6090" s="9"/>
      <c r="C6090" s="9"/>
      <c r="D6090" s="9"/>
      <c r="E6090" s="9"/>
      <c r="F6090" s="22"/>
      <c r="G6090" s="9"/>
    </row>
    <row r="6091" spans="1:7">
      <c r="A6091" s="9"/>
      <c r="B6091" s="9"/>
      <c r="C6091" s="9"/>
      <c r="D6091" s="9"/>
      <c r="E6091" s="9"/>
      <c r="F6091" s="22"/>
      <c r="G6091" s="9"/>
    </row>
    <row r="6092" spans="1:7">
      <c r="A6092" s="9"/>
      <c r="B6092" s="9"/>
      <c r="C6092" s="9"/>
      <c r="D6092" s="9"/>
      <c r="E6092" s="9"/>
      <c r="F6092" s="22"/>
      <c r="G6092" s="9"/>
    </row>
    <row r="6093" spans="1:7">
      <c r="A6093" s="9"/>
      <c r="B6093" s="9"/>
      <c r="C6093" s="9"/>
      <c r="D6093" s="9"/>
      <c r="E6093" s="9"/>
      <c r="F6093" s="22"/>
      <c r="G6093" s="9"/>
    </row>
    <row r="6094" spans="1:7">
      <c r="A6094" s="9"/>
      <c r="B6094" s="9"/>
      <c r="C6094" s="9"/>
      <c r="D6094" s="9"/>
      <c r="E6094" s="9"/>
      <c r="F6094" s="22"/>
      <c r="G6094" s="9"/>
    </row>
    <row r="6095" spans="1:7">
      <c r="A6095" s="9"/>
      <c r="B6095" s="9"/>
      <c r="C6095" s="9"/>
      <c r="D6095" s="9"/>
      <c r="E6095" s="9"/>
      <c r="F6095" s="22"/>
      <c r="G6095" s="9"/>
    </row>
    <row r="6096" spans="1:7">
      <c r="A6096" s="9"/>
      <c r="B6096" s="9"/>
      <c r="C6096" s="9"/>
      <c r="D6096" s="9"/>
      <c r="E6096" s="9"/>
      <c r="F6096" s="22"/>
      <c r="G6096" s="9"/>
    </row>
    <row r="6097" spans="1:7">
      <c r="A6097" s="9"/>
      <c r="B6097" s="9"/>
      <c r="C6097" s="9"/>
      <c r="D6097" s="9"/>
      <c r="E6097" s="9"/>
      <c r="F6097" s="22"/>
      <c r="G6097" s="9"/>
    </row>
    <row r="6098" spans="1:7">
      <c r="A6098" s="9"/>
      <c r="B6098" s="9"/>
      <c r="C6098" s="9"/>
      <c r="D6098" s="9"/>
      <c r="E6098" s="9"/>
      <c r="F6098" s="22"/>
      <c r="G6098" s="9"/>
    </row>
    <row r="6099" spans="1:7">
      <c r="A6099" s="9"/>
      <c r="B6099" s="9"/>
      <c r="C6099" s="9"/>
      <c r="D6099" s="9"/>
      <c r="E6099" s="9"/>
      <c r="F6099" s="22"/>
      <c r="G6099" s="9"/>
    </row>
    <row r="6100" spans="1:7">
      <c r="A6100" s="9"/>
      <c r="B6100" s="9"/>
      <c r="C6100" s="9"/>
      <c r="D6100" s="9"/>
      <c r="E6100" s="9"/>
      <c r="F6100" s="22"/>
      <c r="G6100" s="9"/>
    </row>
    <row r="6101" spans="1:7">
      <c r="A6101" s="9"/>
      <c r="B6101" s="9"/>
      <c r="C6101" s="9"/>
      <c r="D6101" s="9"/>
      <c r="E6101" s="9"/>
      <c r="F6101" s="22"/>
      <c r="G6101" s="9"/>
    </row>
    <row r="6102" spans="1:7">
      <c r="A6102" s="9"/>
      <c r="B6102" s="9"/>
      <c r="C6102" s="9"/>
      <c r="D6102" s="9"/>
      <c r="E6102" s="9"/>
      <c r="F6102" s="22"/>
      <c r="G6102" s="9"/>
    </row>
    <row r="6103" spans="1:7">
      <c r="A6103" s="9"/>
      <c r="B6103" s="9"/>
      <c r="C6103" s="9"/>
      <c r="D6103" s="9"/>
      <c r="E6103" s="9"/>
      <c r="F6103" s="22"/>
      <c r="G6103" s="9"/>
    </row>
    <row r="6104" spans="1:7">
      <c r="A6104" s="9"/>
      <c r="B6104" s="9"/>
      <c r="C6104" s="9"/>
      <c r="D6104" s="9"/>
      <c r="E6104" s="9"/>
      <c r="F6104" s="22"/>
      <c r="G6104" s="9"/>
    </row>
    <row r="6105" spans="1:7">
      <c r="A6105" s="9"/>
      <c r="B6105" s="9"/>
      <c r="C6105" s="9"/>
      <c r="D6105" s="9"/>
      <c r="E6105" s="9"/>
      <c r="F6105" s="22"/>
      <c r="G6105" s="9"/>
    </row>
    <row r="6106" spans="1:7">
      <c r="A6106" s="9"/>
      <c r="B6106" s="9"/>
      <c r="C6106" s="9"/>
      <c r="D6106" s="9"/>
      <c r="E6106" s="9"/>
      <c r="F6106" s="22"/>
      <c r="G6106" s="9"/>
    </row>
    <row r="6107" spans="1:7">
      <c r="A6107" s="9"/>
      <c r="B6107" s="9"/>
      <c r="C6107" s="9"/>
      <c r="D6107" s="9"/>
      <c r="E6107" s="9"/>
      <c r="F6107" s="22"/>
      <c r="G6107" s="9"/>
    </row>
    <row r="6108" spans="1:7">
      <c r="A6108" s="9"/>
      <c r="B6108" s="9"/>
      <c r="C6108" s="9"/>
      <c r="D6108" s="9"/>
      <c r="E6108" s="9"/>
      <c r="F6108" s="22"/>
      <c r="G6108" s="9"/>
    </row>
    <row r="6109" spans="1:7">
      <c r="A6109" s="9"/>
      <c r="B6109" s="9"/>
      <c r="C6109" s="9"/>
      <c r="D6109" s="9"/>
      <c r="E6109" s="9"/>
      <c r="F6109" s="22"/>
      <c r="G6109" s="9"/>
    </row>
    <row r="6110" spans="1:7">
      <c r="A6110" s="9"/>
      <c r="B6110" s="9"/>
      <c r="C6110" s="9"/>
      <c r="D6110" s="9"/>
      <c r="E6110" s="9"/>
      <c r="F6110" s="22"/>
      <c r="G6110" s="9"/>
    </row>
    <row r="6111" spans="1:7">
      <c r="A6111" s="9"/>
      <c r="B6111" s="9"/>
      <c r="C6111" s="9"/>
      <c r="D6111" s="9"/>
      <c r="E6111" s="9"/>
      <c r="F6111" s="22"/>
      <c r="G6111" s="9"/>
    </row>
    <row r="6112" spans="1:7">
      <c r="A6112" s="9"/>
      <c r="B6112" s="9"/>
      <c r="C6112" s="9"/>
      <c r="D6112" s="9"/>
      <c r="E6112" s="9"/>
      <c r="F6112" s="22"/>
      <c r="G6112" s="9"/>
    </row>
    <row r="6113" spans="1:7">
      <c r="A6113" s="9"/>
      <c r="B6113" s="9"/>
      <c r="C6113" s="9"/>
      <c r="D6113" s="9"/>
      <c r="E6113" s="9"/>
      <c r="F6113" s="22"/>
      <c r="G6113" s="9"/>
    </row>
    <row r="6114" spans="1:7">
      <c r="A6114" s="9"/>
      <c r="B6114" s="9"/>
      <c r="C6114" s="9"/>
      <c r="D6114" s="9"/>
      <c r="E6114" s="9"/>
      <c r="F6114" s="22"/>
      <c r="G6114" s="9"/>
    </row>
    <row r="6115" spans="1:7">
      <c r="A6115" s="9"/>
      <c r="B6115" s="9"/>
      <c r="C6115" s="9"/>
      <c r="D6115" s="9"/>
      <c r="E6115" s="9"/>
      <c r="F6115" s="22"/>
      <c r="G6115" s="9"/>
    </row>
    <row r="6116" spans="1:7">
      <c r="A6116" s="9"/>
      <c r="B6116" s="9"/>
      <c r="C6116" s="9"/>
      <c r="D6116" s="9"/>
      <c r="E6116" s="9"/>
      <c r="F6116" s="22"/>
      <c r="G6116" s="9"/>
    </row>
    <row r="6117" spans="1:7">
      <c r="A6117" s="9"/>
      <c r="B6117" s="9"/>
      <c r="C6117" s="9"/>
      <c r="D6117" s="9"/>
      <c r="E6117" s="9"/>
      <c r="F6117" s="22"/>
      <c r="G6117" s="9"/>
    </row>
    <row r="6118" spans="1:7">
      <c r="A6118" s="9"/>
      <c r="B6118" s="9"/>
      <c r="C6118" s="9"/>
      <c r="D6118" s="9"/>
      <c r="E6118" s="9"/>
      <c r="F6118" s="22"/>
      <c r="G6118" s="9"/>
    </row>
    <row r="6119" spans="1:7">
      <c r="A6119" s="9"/>
      <c r="B6119" s="9"/>
      <c r="C6119" s="9"/>
      <c r="D6119" s="9"/>
      <c r="E6119" s="9"/>
      <c r="F6119" s="22"/>
      <c r="G6119" s="9"/>
    </row>
    <row r="6120" spans="1:7">
      <c r="A6120" s="9"/>
      <c r="B6120" s="9"/>
      <c r="C6120" s="9"/>
      <c r="D6120" s="9"/>
      <c r="E6120" s="9"/>
      <c r="F6120" s="22"/>
      <c r="G6120" s="9"/>
    </row>
    <row r="6121" spans="1:7">
      <c r="A6121" s="9"/>
      <c r="B6121" s="9"/>
      <c r="C6121" s="9"/>
      <c r="D6121" s="9"/>
      <c r="E6121" s="9"/>
      <c r="F6121" s="22"/>
      <c r="G6121" s="9"/>
    </row>
    <row r="6122" spans="1:7">
      <c r="A6122" s="9"/>
      <c r="B6122" s="9"/>
      <c r="C6122" s="9"/>
      <c r="D6122" s="9"/>
      <c r="E6122" s="9"/>
      <c r="F6122" s="22"/>
      <c r="G6122" s="9"/>
    </row>
    <row r="6123" spans="1:7">
      <c r="A6123" s="9"/>
      <c r="B6123" s="9"/>
      <c r="C6123" s="9"/>
      <c r="D6123" s="9"/>
      <c r="E6123" s="9"/>
      <c r="F6123" s="22"/>
      <c r="G6123" s="9"/>
    </row>
    <row r="6124" spans="1:7">
      <c r="A6124" s="9"/>
      <c r="B6124" s="9"/>
      <c r="C6124" s="9"/>
      <c r="D6124" s="9"/>
      <c r="E6124" s="9"/>
      <c r="F6124" s="22"/>
      <c r="G6124" s="9"/>
    </row>
    <row r="6125" spans="1:7">
      <c r="A6125" s="9"/>
      <c r="B6125" s="9"/>
      <c r="C6125" s="9"/>
      <c r="D6125" s="9"/>
      <c r="E6125" s="9"/>
      <c r="F6125" s="22"/>
      <c r="G6125" s="9"/>
    </row>
    <row r="6126" spans="1:7">
      <c r="A6126" s="9"/>
      <c r="B6126" s="9"/>
      <c r="C6126" s="9"/>
      <c r="D6126" s="9"/>
      <c r="E6126" s="9"/>
      <c r="F6126" s="22"/>
      <c r="G6126" s="9"/>
    </row>
    <row r="6127" spans="1:7">
      <c r="A6127" s="9"/>
      <c r="B6127" s="9"/>
      <c r="C6127" s="9"/>
      <c r="D6127" s="9"/>
      <c r="E6127" s="9"/>
      <c r="F6127" s="22"/>
      <c r="G6127" s="9"/>
    </row>
    <row r="6128" spans="1:7">
      <c r="A6128" s="9"/>
      <c r="B6128" s="9"/>
      <c r="C6128" s="9"/>
      <c r="D6128" s="9"/>
      <c r="E6128" s="9"/>
      <c r="F6128" s="22"/>
      <c r="G6128" s="9"/>
    </row>
    <row r="6129" spans="1:7">
      <c r="A6129" s="9"/>
      <c r="B6129" s="9"/>
      <c r="C6129" s="9"/>
      <c r="D6129" s="9"/>
      <c r="E6129" s="9"/>
      <c r="F6129" s="22"/>
      <c r="G6129" s="9"/>
    </row>
    <row r="6130" spans="1:7">
      <c r="A6130" s="9"/>
      <c r="B6130" s="9"/>
      <c r="C6130" s="9"/>
      <c r="D6130" s="9"/>
      <c r="E6130" s="9"/>
      <c r="F6130" s="22"/>
      <c r="G6130" s="9"/>
    </row>
    <row r="6131" spans="1:7">
      <c r="A6131" s="9"/>
      <c r="B6131" s="9"/>
      <c r="C6131" s="9"/>
      <c r="D6131" s="9"/>
      <c r="E6131" s="9"/>
      <c r="F6131" s="22"/>
      <c r="G6131" s="9"/>
    </row>
    <row r="6132" spans="1:7">
      <c r="A6132" s="9"/>
      <c r="B6132" s="9"/>
      <c r="C6132" s="9"/>
      <c r="D6132" s="9"/>
      <c r="E6132" s="9"/>
      <c r="F6132" s="22"/>
      <c r="G6132" s="9"/>
    </row>
    <row r="6133" spans="1:7">
      <c r="A6133" s="9"/>
      <c r="B6133" s="9"/>
      <c r="C6133" s="9"/>
      <c r="D6133" s="9"/>
      <c r="E6133" s="9"/>
      <c r="F6133" s="22"/>
      <c r="G6133" s="9"/>
    </row>
    <row r="6134" spans="1:7">
      <c r="A6134" s="9"/>
      <c r="B6134" s="9"/>
      <c r="C6134" s="9"/>
      <c r="D6134" s="9"/>
      <c r="E6134" s="9"/>
      <c r="F6134" s="22"/>
      <c r="G6134" s="9"/>
    </row>
    <row r="6135" spans="1:7">
      <c r="A6135" s="9"/>
      <c r="B6135" s="9"/>
      <c r="C6135" s="9"/>
      <c r="D6135" s="9"/>
      <c r="E6135" s="9"/>
      <c r="F6135" s="22"/>
      <c r="G6135" s="9"/>
    </row>
    <row r="6136" spans="1:7">
      <c r="A6136" s="9"/>
      <c r="B6136" s="9"/>
      <c r="C6136" s="9"/>
      <c r="D6136" s="9"/>
      <c r="E6136" s="9"/>
      <c r="F6136" s="22"/>
      <c r="G6136" s="9"/>
    </row>
    <row r="6137" spans="1:7">
      <c r="A6137" s="9"/>
      <c r="B6137" s="9"/>
      <c r="C6137" s="9"/>
      <c r="D6137" s="9"/>
      <c r="E6137" s="9"/>
      <c r="F6137" s="22"/>
      <c r="G6137" s="9"/>
    </row>
    <row r="6138" spans="1:7">
      <c r="A6138" s="9"/>
      <c r="B6138" s="9"/>
      <c r="C6138" s="9"/>
      <c r="D6138" s="9"/>
      <c r="E6138" s="9"/>
      <c r="F6138" s="22"/>
      <c r="G6138" s="9"/>
    </row>
    <row r="6139" spans="1:7">
      <c r="A6139" s="9"/>
      <c r="B6139" s="9"/>
      <c r="C6139" s="9"/>
      <c r="D6139" s="9"/>
      <c r="E6139" s="9"/>
      <c r="F6139" s="22"/>
      <c r="G6139" s="9"/>
    </row>
    <row r="6140" spans="1:7">
      <c r="A6140" s="9"/>
      <c r="B6140" s="9"/>
      <c r="C6140" s="9"/>
      <c r="D6140" s="9"/>
      <c r="E6140" s="9"/>
      <c r="F6140" s="22"/>
      <c r="G6140" s="9"/>
    </row>
    <row r="6141" spans="1:7">
      <c r="A6141" s="9"/>
      <c r="B6141" s="9"/>
      <c r="C6141" s="9"/>
      <c r="D6141" s="9"/>
      <c r="E6141" s="9"/>
      <c r="F6141" s="22"/>
      <c r="G6141" s="9"/>
    </row>
    <row r="6142" spans="1:7">
      <c r="A6142" s="9"/>
      <c r="B6142" s="9"/>
      <c r="C6142" s="9"/>
      <c r="D6142" s="9"/>
      <c r="E6142" s="9"/>
      <c r="F6142" s="22"/>
      <c r="G6142" s="9"/>
    </row>
    <row r="6143" spans="1:7">
      <c r="A6143" s="9"/>
      <c r="B6143" s="9"/>
      <c r="C6143" s="9"/>
      <c r="D6143" s="9"/>
      <c r="E6143" s="9"/>
      <c r="F6143" s="22"/>
      <c r="G6143" s="9"/>
    </row>
    <row r="6144" spans="1:7">
      <c r="A6144" s="9"/>
      <c r="B6144" s="9"/>
      <c r="C6144" s="9"/>
      <c r="D6144" s="9"/>
      <c r="E6144" s="9"/>
      <c r="F6144" s="22"/>
      <c r="G6144" s="9"/>
    </row>
    <row r="6145" spans="1:7">
      <c r="A6145" s="9"/>
      <c r="B6145" s="9"/>
      <c r="C6145" s="9"/>
      <c r="D6145" s="9"/>
      <c r="E6145" s="9"/>
      <c r="F6145" s="22"/>
      <c r="G6145" s="9"/>
    </row>
    <row r="6146" spans="1:7">
      <c r="A6146" s="9"/>
      <c r="B6146" s="9"/>
      <c r="C6146" s="9"/>
      <c r="D6146" s="9"/>
      <c r="E6146" s="9"/>
      <c r="F6146" s="22"/>
      <c r="G6146" s="9"/>
    </row>
    <row r="6147" spans="1:7">
      <c r="A6147" s="9"/>
      <c r="B6147" s="9"/>
      <c r="C6147" s="9"/>
      <c r="D6147" s="9"/>
      <c r="E6147" s="9"/>
      <c r="F6147" s="22"/>
      <c r="G6147" s="9"/>
    </row>
    <row r="6148" spans="1:7">
      <c r="A6148" s="9"/>
      <c r="B6148" s="9"/>
      <c r="C6148" s="9"/>
      <c r="D6148" s="9"/>
      <c r="E6148" s="9"/>
      <c r="F6148" s="22"/>
      <c r="G6148" s="9"/>
    </row>
    <row r="6149" spans="1:7">
      <c r="A6149" s="9"/>
      <c r="B6149" s="9"/>
      <c r="C6149" s="9"/>
      <c r="D6149" s="9"/>
      <c r="E6149" s="9"/>
      <c r="F6149" s="22"/>
      <c r="G6149" s="9"/>
    </row>
    <row r="6150" spans="1:7">
      <c r="A6150" s="9"/>
      <c r="B6150" s="9"/>
      <c r="C6150" s="9"/>
      <c r="D6150" s="9"/>
      <c r="E6150" s="9"/>
      <c r="F6150" s="22"/>
      <c r="G6150" s="9"/>
    </row>
    <row r="6151" spans="1:7">
      <c r="A6151" s="9"/>
      <c r="B6151" s="9"/>
      <c r="C6151" s="9"/>
      <c r="D6151" s="9"/>
      <c r="E6151" s="9"/>
      <c r="F6151" s="22"/>
      <c r="G6151" s="9"/>
    </row>
    <row r="6152" spans="1:7">
      <c r="A6152" s="9"/>
      <c r="B6152" s="9"/>
      <c r="C6152" s="9"/>
      <c r="D6152" s="9"/>
      <c r="E6152" s="9"/>
      <c r="F6152" s="22"/>
      <c r="G6152" s="9"/>
    </row>
    <row r="6153" spans="1:7">
      <c r="A6153" s="9"/>
      <c r="B6153" s="9"/>
      <c r="C6153" s="9"/>
      <c r="D6153" s="9"/>
      <c r="E6153" s="9"/>
      <c r="F6153" s="22"/>
      <c r="G6153" s="9"/>
    </row>
    <row r="6154" spans="1:7">
      <c r="A6154" s="9"/>
      <c r="B6154" s="9"/>
      <c r="C6154" s="9"/>
      <c r="D6154" s="9"/>
      <c r="E6154" s="9"/>
      <c r="F6154" s="22"/>
      <c r="G6154" s="9"/>
    </row>
    <row r="6155" spans="1:7">
      <c r="A6155" s="9"/>
      <c r="B6155" s="9"/>
      <c r="C6155" s="9"/>
      <c r="D6155" s="9"/>
      <c r="E6155" s="9"/>
      <c r="F6155" s="22"/>
      <c r="G6155" s="9"/>
    </row>
    <row r="6156" spans="1:7">
      <c r="A6156" s="9"/>
      <c r="B6156" s="9"/>
      <c r="C6156" s="9"/>
      <c r="D6156" s="9"/>
      <c r="E6156" s="9"/>
      <c r="F6156" s="22"/>
      <c r="G6156" s="9"/>
    </row>
    <row r="6157" spans="1:7">
      <c r="A6157" s="9"/>
      <c r="B6157" s="9"/>
      <c r="C6157" s="9"/>
      <c r="D6157" s="9"/>
      <c r="E6157" s="9"/>
      <c r="F6157" s="22"/>
      <c r="G6157" s="9"/>
    </row>
    <row r="6158" spans="1:7">
      <c r="A6158" s="9"/>
      <c r="B6158" s="9"/>
      <c r="C6158" s="9"/>
      <c r="D6158" s="9"/>
      <c r="E6158" s="9"/>
      <c r="F6158" s="22"/>
      <c r="G6158" s="9"/>
    </row>
    <row r="6159" spans="1:7">
      <c r="A6159" s="9"/>
      <c r="B6159" s="9"/>
      <c r="C6159" s="9"/>
      <c r="D6159" s="9"/>
      <c r="E6159" s="9"/>
      <c r="F6159" s="22"/>
      <c r="G6159" s="9"/>
    </row>
    <row r="6160" spans="1:7">
      <c r="A6160" s="9"/>
      <c r="B6160" s="9"/>
      <c r="C6160" s="9"/>
      <c r="D6160" s="9"/>
      <c r="E6160" s="9"/>
      <c r="F6160" s="22"/>
      <c r="G6160" s="9"/>
    </row>
    <row r="6161" spans="1:7">
      <c r="A6161" s="9"/>
      <c r="B6161" s="9"/>
      <c r="C6161" s="9"/>
      <c r="D6161" s="9"/>
      <c r="E6161" s="9"/>
      <c r="F6161" s="22"/>
      <c r="G6161" s="9"/>
    </row>
    <row r="6162" spans="1:7">
      <c r="A6162" s="9"/>
      <c r="B6162" s="9"/>
      <c r="C6162" s="9"/>
      <c r="D6162" s="9"/>
      <c r="E6162" s="9"/>
      <c r="F6162" s="22"/>
      <c r="G6162" s="9"/>
    </row>
    <row r="6163" spans="1:7">
      <c r="A6163" s="9"/>
      <c r="B6163" s="9"/>
      <c r="C6163" s="9"/>
      <c r="D6163" s="9"/>
      <c r="E6163" s="9"/>
      <c r="F6163" s="22"/>
      <c r="G6163" s="9"/>
    </row>
    <row r="6164" spans="1:7">
      <c r="A6164" s="9"/>
      <c r="B6164" s="9"/>
      <c r="C6164" s="9"/>
      <c r="D6164" s="9"/>
      <c r="E6164" s="9"/>
      <c r="F6164" s="22"/>
      <c r="G6164" s="9"/>
    </row>
    <row r="6165" spans="1:7">
      <c r="A6165" s="9"/>
      <c r="B6165" s="9"/>
      <c r="C6165" s="9"/>
      <c r="D6165" s="9"/>
      <c r="E6165" s="9"/>
      <c r="F6165" s="22"/>
      <c r="G6165" s="9"/>
    </row>
    <row r="6166" spans="1:7">
      <c r="A6166" s="9"/>
      <c r="B6166" s="9"/>
      <c r="C6166" s="9"/>
      <c r="D6166" s="9"/>
      <c r="E6166" s="9"/>
      <c r="F6166" s="22"/>
      <c r="G6166" s="9"/>
    </row>
    <row r="6167" spans="1:7">
      <c r="A6167" s="9"/>
      <c r="B6167" s="9"/>
      <c r="C6167" s="9"/>
      <c r="D6167" s="9"/>
      <c r="E6167" s="9"/>
      <c r="F6167" s="22"/>
      <c r="G6167" s="9"/>
    </row>
    <row r="6168" spans="1:7">
      <c r="A6168" s="9"/>
      <c r="B6168" s="9"/>
      <c r="C6168" s="9"/>
      <c r="D6168" s="9"/>
      <c r="E6168" s="9"/>
      <c r="F6168" s="22"/>
      <c r="G6168" s="9"/>
    </row>
    <row r="6169" spans="1:7">
      <c r="A6169" s="9"/>
      <c r="B6169" s="9"/>
      <c r="C6169" s="9"/>
      <c r="D6169" s="9"/>
      <c r="E6169" s="9"/>
      <c r="F6169" s="22"/>
      <c r="G6169" s="9"/>
    </row>
    <row r="6170" spans="1:7">
      <c r="A6170" s="9"/>
      <c r="B6170" s="9"/>
      <c r="C6170" s="9"/>
      <c r="D6170" s="9"/>
      <c r="E6170" s="9"/>
      <c r="F6170" s="22"/>
      <c r="G6170" s="9"/>
    </row>
    <row r="6171" spans="1:7">
      <c r="A6171" s="9"/>
      <c r="B6171" s="9"/>
      <c r="C6171" s="9"/>
      <c r="D6171" s="9"/>
      <c r="E6171" s="9"/>
      <c r="F6171" s="22"/>
      <c r="G6171" s="9"/>
    </row>
    <row r="6172" spans="1:7">
      <c r="A6172" s="9"/>
      <c r="B6172" s="9"/>
      <c r="C6172" s="9"/>
      <c r="D6172" s="9"/>
      <c r="E6172" s="9"/>
      <c r="F6172" s="22"/>
      <c r="G6172" s="9"/>
    </row>
    <row r="6173" spans="1:7">
      <c r="A6173" s="9"/>
      <c r="B6173" s="9"/>
      <c r="C6173" s="9"/>
      <c r="D6173" s="9"/>
      <c r="E6173" s="9"/>
      <c r="F6173" s="22"/>
      <c r="G6173" s="9"/>
    </row>
    <row r="6174" spans="1:7">
      <c r="A6174" s="9"/>
      <c r="B6174" s="9"/>
      <c r="C6174" s="9"/>
      <c r="D6174" s="9"/>
      <c r="E6174" s="9"/>
      <c r="F6174" s="22"/>
      <c r="G6174" s="9"/>
    </row>
    <row r="6175" spans="1:7">
      <c r="A6175" s="9"/>
      <c r="B6175" s="9"/>
      <c r="C6175" s="9"/>
      <c r="D6175" s="9"/>
      <c r="E6175" s="9"/>
      <c r="F6175" s="22"/>
      <c r="G6175" s="9"/>
    </row>
    <row r="6176" spans="1:7">
      <c r="A6176" s="9"/>
      <c r="B6176" s="9"/>
      <c r="C6176" s="9"/>
      <c r="D6176" s="9"/>
      <c r="E6176" s="9"/>
      <c r="F6176" s="22"/>
      <c r="G6176" s="9"/>
    </row>
    <row r="6177" spans="1:7">
      <c r="A6177" s="9"/>
      <c r="B6177" s="9"/>
      <c r="C6177" s="9"/>
      <c r="D6177" s="9"/>
      <c r="E6177" s="9"/>
      <c r="F6177" s="22"/>
      <c r="G6177" s="9"/>
    </row>
    <row r="6178" spans="1:7">
      <c r="A6178" s="9"/>
      <c r="B6178" s="9"/>
      <c r="C6178" s="9"/>
      <c r="D6178" s="9"/>
      <c r="E6178" s="9"/>
      <c r="F6178" s="22"/>
      <c r="G6178" s="9"/>
    </row>
    <row r="6179" spans="1:7">
      <c r="A6179" s="9"/>
      <c r="B6179" s="9"/>
      <c r="C6179" s="9"/>
      <c r="D6179" s="9"/>
      <c r="E6179" s="9"/>
      <c r="F6179" s="22"/>
      <c r="G6179" s="9"/>
    </row>
    <row r="6180" spans="1:7">
      <c r="A6180" s="9"/>
      <c r="B6180" s="9"/>
      <c r="C6180" s="9"/>
      <c r="D6180" s="9"/>
      <c r="E6180" s="9"/>
      <c r="F6180" s="22"/>
      <c r="G6180" s="9"/>
    </row>
    <row r="6181" spans="1:7">
      <c r="A6181" s="9"/>
      <c r="B6181" s="9"/>
      <c r="C6181" s="9"/>
      <c r="D6181" s="9"/>
      <c r="E6181" s="9"/>
      <c r="F6181" s="22"/>
      <c r="G6181" s="9"/>
    </row>
    <row r="6182" spans="1:7">
      <c r="A6182" s="9"/>
      <c r="B6182" s="9"/>
      <c r="C6182" s="9"/>
      <c r="D6182" s="9"/>
      <c r="E6182" s="9"/>
      <c r="F6182" s="22"/>
      <c r="G6182" s="9"/>
    </row>
    <row r="6183" spans="1:7">
      <c r="A6183" s="9"/>
      <c r="B6183" s="9"/>
      <c r="C6183" s="9"/>
      <c r="D6183" s="9"/>
      <c r="E6183" s="9"/>
      <c r="F6183" s="22"/>
      <c r="G6183" s="9"/>
    </row>
    <row r="6184" spans="1:7">
      <c r="A6184" s="9"/>
      <c r="B6184" s="9"/>
      <c r="C6184" s="9"/>
      <c r="D6184" s="9"/>
      <c r="E6184" s="9"/>
      <c r="F6184" s="22"/>
      <c r="G6184" s="9"/>
    </row>
    <row r="6185" spans="1:7">
      <c r="A6185" s="9"/>
      <c r="B6185" s="9"/>
      <c r="C6185" s="9"/>
      <c r="D6185" s="9"/>
      <c r="E6185" s="9"/>
      <c r="F6185" s="22"/>
      <c r="G6185" s="9"/>
    </row>
    <row r="6186" spans="1:7">
      <c r="A6186" s="9"/>
      <c r="B6186" s="9"/>
      <c r="C6186" s="9"/>
      <c r="D6186" s="9"/>
      <c r="E6186" s="9"/>
      <c r="F6186" s="22"/>
      <c r="G6186" s="9"/>
    </row>
    <row r="6187" spans="1:7">
      <c r="A6187" s="9"/>
      <c r="B6187" s="9"/>
      <c r="C6187" s="9"/>
      <c r="D6187" s="9"/>
      <c r="E6187" s="9"/>
      <c r="F6187" s="22"/>
      <c r="G6187" s="9"/>
    </row>
    <row r="6188" spans="1:7">
      <c r="A6188" s="9"/>
      <c r="B6188" s="9"/>
      <c r="C6188" s="9"/>
      <c r="D6188" s="9"/>
      <c r="E6188" s="9"/>
      <c r="F6188" s="22"/>
      <c r="G6188" s="9"/>
    </row>
    <row r="6189" spans="1:7">
      <c r="A6189" s="9"/>
      <c r="B6189" s="9"/>
      <c r="C6189" s="9"/>
      <c r="D6189" s="9"/>
      <c r="E6189" s="9"/>
      <c r="F6189" s="22"/>
      <c r="G6189" s="9"/>
    </row>
    <row r="6190" spans="1:7">
      <c r="A6190" s="9"/>
      <c r="B6190" s="9"/>
      <c r="C6190" s="9"/>
      <c r="D6190" s="9"/>
      <c r="E6190" s="9"/>
      <c r="F6190" s="22"/>
      <c r="G6190" s="9"/>
    </row>
    <row r="6191" spans="1:7">
      <c r="A6191" s="9"/>
      <c r="B6191" s="9"/>
      <c r="C6191" s="9"/>
      <c r="D6191" s="9"/>
      <c r="E6191" s="9"/>
      <c r="F6191" s="22"/>
      <c r="G6191" s="9"/>
    </row>
    <row r="6192" spans="1:7">
      <c r="A6192" s="9"/>
      <c r="B6192" s="9"/>
      <c r="C6192" s="9"/>
      <c r="D6192" s="9"/>
      <c r="E6192" s="9"/>
      <c r="F6192" s="22"/>
      <c r="G6192" s="9"/>
    </row>
    <row r="6193" spans="1:7">
      <c r="A6193" s="9"/>
      <c r="B6193" s="9"/>
      <c r="C6193" s="9"/>
      <c r="D6193" s="9"/>
      <c r="E6193" s="9"/>
      <c r="F6193" s="22"/>
      <c r="G6193" s="9"/>
    </row>
    <row r="6194" spans="1:7">
      <c r="A6194" s="9"/>
      <c r="B6194" s="9"/>
      <c r="C6194" s="9"/>
      <c r="D6194" s="9"/>
      <c r="E6194" s="9"/>
      <c r="F6194" s="22"/>
      <c r="G6194" s="9"/>
    </row>
    <row r="6195" spans="1:7">
      <c r="A6195" s="9"/>
      <c r="B6195" s="9"/>
      <c r="C6195" s="9"/>
      <c r="D6195" s="9"/>
      <c r="E6195" s="9"/>
      <c r="F6195" s="22"/>
      <c r="G6195" s="9"/>
    </row>
    <row r="6196" spans="1:7">
      <c r="A6196" s="9"/>
      <c r="B6196" s="9"/>
      <c r="C6196" s="9"/>
      <c r="D6196" s="9"/>
      <c r="E6196" s="9"/>
      <c r="F6196" s="22"/>
      <c r="G6196" s="9"/>
    </row>
    <row r="6197" spans="1:7">
      <c r="A6197" s="9"/>
      <c r="B6197" s="9"/>
      <c r="C6197" s="9"/>
      <c r="D6197" s="9"/>
      <c r="E6197" s="9"/>
      <c r="F6197" s="22"/>
      <c r="G6197" s="9"/>
    </row>
    <row r="6198" spans="1:7">
      <c r="A6198" s="9"/>
      <c r="B6198" s="9"/>
      <c r="C6198" s="9"/>
      <c r="D6198" s="9"/>
      <c r="E6198" s="9"/>
      <c r="F6198" s="22"/>
      <c r="G6198" s="9"/>
    </row>
    <row r="6199" spans="1:7">
      <c r="A6199" s="9"/>
      <c r="B6199" s="9"/>
      <c r="C6199" s="9"/>
      <c r="D6199" s="9"/>
      <c r="E6199" s="9"/>
      <c r="F6199" s="22"/>
      <c r="G6199" s="9"/>
    </row>
    <row r="6200" spans="1:7">
      <c r="A6200" s="9"/>
      <c r="B6200" s="9"/>
      <c r="C6200" s="9"/>
      <c r="D6200" s="9"/>
      <c r="E6200" s="9"/>
      <c r="F6200" s="22"/>
      <c r="G6200" s="9"/>
    </row>
    <row r="6201" spans="1:7">
      <c r="A6201" s="9"/>
      <c r="B6201" s="9"/>
      <c r="C6201" s="9"/>
      <c r="D6201" s="9"/>
      <c r="E6201" s="9"/>
      <c r="F6201" s="22"/>
      <c r="G6201" s="9"/>
    </row>
    <row r="6202" spans="1:7">
      <c r="A6202" s="9"/>
      <c r="B6202" s="9"/>
      <c r="C6202" s="9"/>
      <c r="D6202" s="9"/>
      <c r="E6202" s="9"/>
      <c r="F6202" s="22"/>
      <c r="G6202" s="9"/>
    </row>
    <row r="6203" spans="1:7">
      <c r="A6203" s="9"/>
      <c r="B6203" s="9"/>
      <c r="C6203" s="9"/>
      <c r="D6203" s="9"/>
      <c r="E6203" s="9"/>
      <c r="F6203" s="22"/>
      <c r="G6203" s="9"/>
    </row>
    <row r="6204" spans="1:7">
      <c r="A6204" s="9"/>
      <c r="B6204" s="9"/>
      <c r="C6204" s="9"/>
      <c r="D6204" s="9"/>
      <c r="E6204" s="9"/>
      <c r="F6204" s="22"/>
      <c r="G6204" s="9"/>
    </row>
    <row r="6205" spans="1:7">
      <c r="A6205" s="9"/>
      <c r="B6205" s="9"/>
      <c r="C6205" s="9"/>
      <c r="D6205" s="9"/>
      <c r="E6205" s="9"/>
      <c r="F6205" s="22"/>
      <c r="G6205" s="9"/>
    </row>
    <row r="6206" spans="1:7">
      <c r="A6206" s="9"/>
      <c r="B6206" s="9"/>
      <c r="C6206" s="9"/>
      <c r="D6206" s="9"/>
      <c r="E6206" s="9"/>
      <c r="F6206" s="22"/>
      <c r="G6206" s="9"/>
    </row>
    <row r="6207" spans="1:7">
      <c r="A6207" s="9"/>
      <c r="B6207" s="9"/>
      <c r="C6207" s="9"/>
      <c r="D6207" s="9"/>
      <c r="E6207" s="9"/>
      <c r="F6207" s="22"/>
      <c r="G6207" s="9"/>
    </row>
    <row r="6208" spans="1:7">
      <c r="A6208" s="9"/>
      <c r="B6208" s="9"/>
      <c r="C6208" s="9"/>
      <c r="D6208" s="9"/>
      <c r="E6208" s="9"/>
      <c r="F6208" s="22"/>
      <c r="G6208" s="9"/>
    </row>
    <row r="6209" spans="1:7">
      <c r="A6209" s="9"/>
      <c r="B6209" s="9"/>
      <c r="C6209" s="9"/>
      <c r="D6209" s="9"/>
      <c r="E6209" s="9"/>
      <c r="F6209" s="22"/>
      <c r="G6209" s="9"/>
    </row>
    <row r="6210" spans="1:7">
      <c r="A6210" s="9"/>
      <c r="B6210" s="9"/>
      <c r="C6210" s="9"/>
      <c r="D6210" s="9"/>
      <c r="E6210" s="9"/>
      <c r="F6210" s="22"/>
      <c r="G6210" s="9"/>
    </row>
    <row r="6211" spans="1:7">
      <c r="A6211" s="9"/>
      <c r="B6211" s="9"/>
      <c r="C6211" s="9"/>
      <c r="D6211" s="9"/>
      <c r="E6211" s="9"/>
      <c r="F6211" s="22"/>
      <c r="G6211" s="9"/>
    </row>
    <row r="6212" spans="1:7">
      <c r="A6212" s="9"/>
      <c r="B6212" s="9"/>
      <c r="C6212" s="9"/>
      <c r="D6212" s="9"/>
      <c r="E6212" s="9"/>
      <c r="F6212" s="22"/>
      <c r="G6212" s="9"/>
    </row>
    <row r="6213" spans="1:7">
      <c r="A6213" s="9"/>
      <c r="B6213" s="9"/>
      <c r="C6213" s="9"/>
      <c r="D6213" s="9"/>
      <c r="E6213" s="9"/>
      <c r="F6213" s="22"/>
      <c r="G6213" s="9"/>
    </row>
    <row r="6214" spans="1:7">
      <c r="A6214" s="9"/>
      <c r="B6214" s="9"/>
      <c r="C6214" s="9"/>
      <c r="D6214" s="9"/>
      <c r="E6214" s="9"/>
      <c r="F6214" s="22"/>
      <c r="G6214" s="9"/>
    </row>
    <row r="6215" spans="1:7">
      <c r="A6215" s="9"/>
      <c r="B6215" s="9"/>
      <c r="C6215" s="9"/>
      <c r="D6215" s="9"/>
      <c r="E6215" s="9"/>
      <c r="F6215" s="22"/>
      <c r="G6215" s="9"/>
    </row>
    <row r="6216" spans="1:7">
      <c r="A6216" s="9"/>
      <c r="B6216" s="9"/>
      <c r="C6216" s="9"/>
      <c r="D6216" s="9"/>
      <c r="E6216" s="9"/>
      <c r="F6216" s="22"/>
      <c r="G6216" s="9"/>
    </row>
    <row r="6217" spans="1:7">
      <c r="A6217" s="9"/>
      <c r="B6217" s="9"/>
      <c r="C6217" s="9"/>
      <c r="D6217" s="9"/>
      <c r="E6217" s="9"/>
      <c r="F6217" s="22"/>
      <c r="G6217" s="9"/>
    </row>
    <row r="6218" spans="1:7">
      <c r="A6218" s="9"/>
      <c r="B6218" s="9"/>
      <c r="C6218" s="9"/>
      <c r="D6218" s="9"/>
      <c r="E6218" s="9"/>
      <c r="F6218" s="22"/>
      <c r="G6218" s="9"/>
    </row>
    <row r="6219" spans="1:7">
      <c r="A6219" s="9"/>
      <c r="B6219" s="9"/>
      <c r="C6219" s="9"/>
      <c r="D6219" s="9"/>
      <c r="E6219" s="9"/>
      <c r="F6219" s="22"/>
      <c r="G6219" s="9"/>
    </row>
    <row r="6220" spans="1:7">
      <c r="A6220" s="9"/>
      <c r="B6220" s="9"/>
      <c r="C6220" s="9"/>
      <c r="D6220" s="9"/>
      <c r="E6220" s="9"/>
      <c r="F6220" s="22"/>
      <c r="G6220" s="9"/>
    </row>
    <row r="6221" spans="1:7">
      <c r="A6221" s="9"/>
      <c r="B6221" s="9"/>
      <c r="C6221" s="9"/>
      <c r="D6221" s="9"/>
      <c r="E6221" s="9"/>
      <c r="F6221" s="22"/>
      <c r="G6221" s="9"/>
    </row>
    <row r="6222" spans="1:7">
      <c r="A6222" s="9"/>
      <c r="B6222" s="9"/>
      <c r="C6222" s="9"/>
      <c r="D6222" s="9"/>
      <c r="E6222" s="9"/>
      <c r="F6222" s="22"/>
      <c r="G6222" s="9"/>
    </row>
    <row r="6223" spans="1:7">
      <c r="A6223" s="9"/>
      <c r="B6223" s="9"/>
      <c r="C6223" s="9"/>
      <c r="D6223" s="9"/>
      <c r="E6223" s="9"/>
      <c r="F6223" s="22"/>
      <c r="G6223" s="9"/>
    </row>
    <row r="6224" spans="1:7">
      <c r="A6224" s="9"/>
      <c r="B6224" s="9"/>
      <c r="C6224" s="9"/>
      <c r="D6224" s="9"/>
      <c r="E6224" s="9"/>
      <c r="F6224" s="22"/>
      <c r="G6224" s="9"/>
    </row>
    <row r="6225" spans="1:7">
      <c r="A6225" s="9"/>
      <c r="B6225" s="9"/>
      <c r="C6225" s="9"/>
      <c r="D6225" s="9"/>
      <c r="E6225" s="9"/>
      <c r="F6225" s="22"/>
      <c r="G6225" s="9"/>
    </row>
    <row r="6226" spans="1:7">
      <c r="A6226" s="9"/>
      <c r="B6226" s="9"/>
      <c r="C6226" s="9"/>
      <c r="D6226" s="9"/>
      <c r="E6226" s="9"/>
      <c r="F6226" s="22"/>
      <c r="G6226" s="9"/>
    </row>
    <row r="6227" spans="1:7">
      <c r="A6227" s="9"/>
      <c r="B6227" s="9"/>
      <c r="C6227" s="9"/>
      <c r="D6227" s="9"/>
      <c r="E6227" s="9"/>
      <c r="F6227" s="22"/>
      <c r="G6227" s="9"/>
    </row>
    <row r="6228" spans="1:7">
      <c r="A6228" s="9"/>
      <c r="B6228" s="9"/>
      <c r="C6228" s="9"/>
      <c r="D6228" s="9"/>
      <c r="E6228" s="9"/>
      <c r="F6228" s="22"/>
      <c r="G6228" s="9"/>
    </row>
    <row r="6229" spans="1:7">
      <c r="A6229" s="9"/>
      <c r="B6229" s="9"/>
      <c r="C6229" s="9"/>
      <c r="D6229" s="9"/>
      <c r="E6229" s="9"/>
      <c r="F6229" s="22"/>
      <c r="G6229" s="9"/>
    </row>
    <row r="6230" spans="1:7">
      <c r="A6230" s="9"/>
      <c r="B6230" s="9"/>
      <c r="C6230" s="9"/>
      <c r="D6230" s="9"/>
      <c r="E6230" s="9"/>
      <c r="F6230" s="22"/>
      <c r="G6230" s="9"/>
    </row>
    <row r="6231" spans="1:7">
      <c r="A6231" s="9"/>
      <c r="B6231" s="9"/>
      <c r="C6231" s="9"/>
      <c r="D6231" s="9"/>
      <c r="E6231" s="9"/>
      <c r="F6231" s="22"/>
      <c r="G6231" s="9"/>
    </row>
    <row r="6232" spans="1:7">
      <c r="A6232" s="9"/>
      <c r="B6232" s="9"/>
      <c r="C6232" s="9"/>
      <c r="D6232" s="9"/>
      <c r="E6232" s="9"/>
      <c r="F6232" s="22"/>
      <c r="G6232" s="9"/>
    </row>
    <row r="6233" spans="1:7">
      <c r="A6233" s="9"/>
      <c r="B6233" s="9"/>
      <c r="C6233" s="9"/>
      <c r="D6233" s="9"/>
      <c r="E6233" s="9"/>
      <c r="F6233" s="22"/>
      <c r="G6233" s="9"/>
    </row>
    <row r="6234" spans="1:7">
      <c r="A6234" s="9"/>
      <c r="B6234" s="9"/>
      <c r="C6234" s="9"/>
      <c r="D6234" s="9"/>
      <c r="E6234" s="9"/>
      <c r="F6234" s="22"/>
      <c r="G6234" s="9"/>
    </row>
    <row r="6235" spans="1:7">
      <c r="A6235" s="9"/>
      <c r="B6235" s="9"/>
      <c r="C6235" s="9"/>
      <c r="D6235" s="9"/>
      <c r="E6235" s="9"/>
      <c r="F6235" s="22"/>
      <c r="G6235" s="9"/>
    </row>
    <row r="6236" spans="1:7">
      <c r="A6236" s="9"/>
      <c r="B6236" s="9"/>
      <c r="C6236" s="9"/>
      <c r="D6236" s="9"/>
      <c r="E6236" s="9"/>
      <c r="F6236" s="22"/>
      <c r="G6236" s="9"/>
    </row>
    <row r="6237" spans="1:7">
      <c r="A6237" s="9"/>
      <c r="B6237" s="9"/>
      <c r="C6237" s="9"/>
      <c r="D6237" s="9"/>
      <c r="E6237" s="9"/>
      <c r="F6237" s="22"/>
      <c r="G6237" s="9"/>
    </row>
    <row r="6238" spans="1:7">
      <c r="A6238" s="9"/>
      <c r="B6238" s="9"/>
      <c r="C6238" s="9"/>
      <c r="D6238" s="9"/>
      <c r="E6238" s="9"/>
      <c r="F6238" s="22"/>
      <c r="G6238" s="9"/>
    </row>
    <row r="6239" spans="1:7">
      <c r="A6239" s="9"/>
      <c r="B6239" s="9"/>
      <c r="C6239" s="9"/>
      <c r="D6239" s="9"/>
      <c r="E6239" s="9"/>
      <c r="F6239" s="22"/>
      <c r="G6239" s="9"/>
    </row>
    <row r="6240" spans="1:7">
      <c r="A6240" s="9"/>
      <c r="B6240" s="9"/>
      <c r="C6240" s="9"/>
      <c r="D6240" s="9"/>
      <c r="E6240" s="9"/>
      <c r="F6240" s="22"/>
      <c r="G6240" s="9"/>
    </row>
    <row r="6241" spans="1:7">
      <c r="A6241" s="9"/>
      <c r="B6241" s="9"/>
      <c r="C6241" s="9"/>
      <c r="D6241" s="9"/>
      <c r="E6241" s="9"/>
      <c r="F6241" s="22"/>
      <c r="G6241" s="9"/>
    </row>
    <row r="6242" spans="1:7">
      <c r="A6242" s="9"/>
      <c r="B6242" s="9"/>
      <c r="C6242" s="9"/>
      <c r="D6242" s="9"/>
      <c r="E6242" s="9"/>
      <c r="F6242" s="22"/>
      <c r="G6242" s="9"/>
    </row>
    <row r="6243" spans="1:7">
      <c r="A6243" s="9"/>
      <c r="B6243" s="9"/>
      <c r="C6243" s="9"/>
      <c r="D6243" s="9"/>
      <c r="E6243" s="9"/>
      <c r="F6243" s="22"/>
      <c r="G6243" s="9"/>
    </row>
    <row r="6244" spans="1:7">
      <c r="A6244" s="9"/>
      <c r="B6244" s="9"/>
      <c r="C6244" s="9"/>
      <c r="D6244" s="9"/>
      <c r="E6244" s="9"/>
      <c r="F6244" s="22"/>
      <c r="G6244" s="9"/>
    </row>
    <row r="6245" spans="1:7">
      <c r="A6245" s="9"/>
      <c r="B6245" s="9"/>
      <c r="C6245" s="9"/>
      <c r="D6245" s="9"/>
      <c r="E6245" s="9"/>
      <c r="F6245" s="22"/>
      <c r="G6245" s="9"/>
    </row>
    <row r="6246" spans="1:7">
      <c r="A6246" s="9"/>
      <c r="B6246" s="9"/>
      <c r="C6246" s="9"/>
      <c r="D6246" s="9"/>
      <c r="E6246" s="9"/>
      <c r="F6246" s="22"/>
      <c r="G6246" s="9"/>
    </row>
    <row r="6247" spans="1:7">
      <c r="A6247" s="9"/>
      <c r="B6247" s="9"/>
      <c r="C6247" s="9"/>
      <c r="D6247" s="9"/>
      <c r="E6247" s="9"/>
      <c r="F6247" s="22"/>
      <c r="G6247" s="9"/>
    </row>
    <row r="6248" spans="1:7">
      <c r="A6248" s="9"/>
      <c r="B6248" s="9"/>
      <c r="C6248" s="9"/>
      <c r="D6248" s="9"/>
      <c r="E6248" s="9"/>
      <c r="F6248" s="22"/>
      <c r="G6248" s="9"/>
    </row>
    <row r="6249" spans="1:7">
      <c r="A6249" s="9"/>
      <c r="B6249" s="9"/>
      <c r="C6249" s="9"/>
      <c r="D6249" s="9"/>
      <c r="E6249" s="9"/>
      <c r="F6249" s="22"/>
      <c r="G6249" s="9"/>
    </row>
    <row r="6250" spans="1:7">
      <c r="A6250" s="9"/>
      <c r="B6250" s="9"/>
      <c r="C6250" s="9"/>
      <c r="D6250" s="9"/>
      <c r="E6250" s="9"/>
      <c r="F6250" s="22"/>
      <c r="G6250" s="9"/>
    </row>
    <row r="6251" spans="1:7">
      <c r="A6251" s="9"/>
      <c r="B6251" s="9"/>
      <c r="C6251" s="9"/>
      <c r="D6251" s="9"/>
      <c r="E6251" s="9"/>
      <c r="F6251" s="22"/>
      <c r="G6251" s="9"/>
    </row>
    <row r="6252" spans="1:7">
      <c r="A6252" s="9"/>
      <c r="B6252" s="9"/>
      <c r="C6252" s="9"/>
      <c r="D6252" s="9"/>
      <c r="E6252" s="9"/>
      <c r="F6252" s="22"/>
      <c r="G6252" s="9"/>
    </row>
    <row r="6253" spans="1:7">
      <c r="A6253" s="9"/>
      <c r="B6253" s="9"/>
      <c r="C6253" s="9"/>
      <c r="D6253" s="9"/>
      <c r="E6253" s="9"/>
      <c r="F6253" s="22"/>
      <c r="G6253" s="9"/>
    </row>
    <row r="6254" spans="1:7">
      <c r="A6254" s="9"/>
      <c r="B6254" s="9"/>
      <c r="C6254" s="9"/>
      <c r="D6254" s="9"/>
      <c r="E6254" s="9"/>
      <c r="F6254" s="22"/>
      <c r="G6254" s="9"/>
    </row>
    <row r="6255" spans="1:7">
      <c r="A6255" s="9"/>
      <c r="B6255" s="9"/>
      <c r="C6255" s="9"/>
      <c r="D6255" s="9"/>
      <c r="E6255" s="9"/>
      <c r="F6255" s="22"/>
      <c r="G6255" s="9"/>
    </row>
    <row r="6256" spans="1:7">
      <c r="A6256" s="9"/>
      <c r="B6256" s="9"/>
      <c r="C6256" s="9"/>
      <c r="D6256" s="9"/>
      <c r="E6256" s="9"/>
      <c r="F6256" s="22"/>
      <c r="G6256" s="9"/>
    </row>
    <row r="6257" spans="1:7">
      <c r="A6257" s="9"/>
      <c r="B6257" s="9"/>
      <c r="C6257" s="9"/>
      <c r="D6257" s="9"/>
      <c r="E6257" s="9"/>
      <c r="F6257" s="22"/>
      <c r="G6257" s="9"/>
    </row>
    <row r="6258" spans="1:7">
      <c r="A6258" s="9"/>
      <c r="B6258" s="9"/>
      <c r="C6258" s="9"/>
      <c r="D6258" s="9"/>
      <c r="E6258" s="9"/>
      <c r="F6258" s="22"/>
      <c r="G6258" s="9"/>
    </row>
    <row r="6259" spans="1:7">
      <c r="A6259" s="9"/>
      <c r="B6259" s="9"/>
      <c r="C6259" s="9"/>
      <c r="D6259" s="9"/>
      <c r="E6259" s="9"/>
      <c r="F6259" s="22"/>
      <c r="G6259" s="9"/>
    </row>
    <row r="6260" spans="1:7">
      <c r="A6260" s="9"/>
      <c r="B6260" s="9"/>
      <c r="C6260" s="9"/>
      <c r="D6260" s="9"/>
      <c r="E6260" s="9"/>
      <c r="F6260" s="22"/>
      <c r="G6260" s="9"/>
    </row>
    <row r="6261" spans="1:7">
      <c r="A6261" s="9"/>
      <c r="B6261" s="9"/>
      <c r="C6261" s="9"/>
      <c r="D6261" s="9"/>
      <c r="E6261" s="9"/>
      <c r="F6261" s="22"/>
      <c r="G6261" s="9"/>
    </row>
    <row r="6262" spans="1:7">
      <c r="A6262" s="9"/>
      <c r="B6262" s="9"/>
      <c r="C6262" s="9"/>
      <c r="D6262" s="9"/>
      <c r="E6262" s="9"/>
      <c r="F6262" s="22"/>
      <c r="G6262" s="9"/>
    </row>
    <row r="6263" spans="1:7">
      <c r="A6263" s="9"/>
      <c r="B6263" s="9"/>
      <c r="C6263" s="9"/>
      <c r="D6263" s="9"/>
      <c r="E6263" s="9"/>
      <c r="F6263" s="22"/>
      <c r="G6263" s="9"/>
    </row>
    <row r="6264" spans="1:7">
      <c r="A6264" s="9"/>
      <c r="B6264" s="9"/>
      <c r="C6264" s="9"/>
      <c r="D6264" s="9"/>
      <c r="E6264" s="9"/>
      <c r="F6264" s="22"/>
      <c r="G6264" s="9"/>
    </row>
    <row r="6265" spans="1:7">
      <c r="A6265" s="9"/>
      <c r="B6265" s="9"/>
      <c r="C6265" s="9"/>
      <c r="D6265" s="9"/>
      <c r="E6265" s="9"/>
      <c r="F6265" s="22"/>
      <c r="G6265" s="9"/>
    </row>
    <row r="6266" spans="1:7">
      <c r="A6266" s="9"/>
      <c r="B6266" s="9"/>
      <c r="C6266" s="9"/>
      <c r="D6266" s="9"/>
      <c r="E6266" s="9"/>
      <c r="F6266" s="22"/>
      <c r="G6266" s="9"/>
    </row>
    <row r="6267" spans="1:7">
      <c r="A6267" s="9"/>
      <c r="B6267" s="9"/>
      <c r="C6267" s="9"/>
      <c r="D6267" s="9"/>
      <c r="E6267" s="9"/>
      <c r="F6267" s="22"/>
      <c r="G6267" s="9"/>
    </row>
    <row r="6268" spans="1:7">
      <c r="A6268" s="9"/>
      <c r="B6268" s="9"/>
      <c r="C6268" s="9"/>
      <c r="D6268" s="9"/>
      <c r="E6268" s="9"/>
      <c r="F6268" s="22"/>
      <c r="G6268" s="9"/>
    </row>
    <row r="6269" spans="1:7">
      <c r="A6269" s="9"/>
      <c r="B6269" s="9"/>
      <c r="C6269" s="9"/>
      <c r="D6269" s="9"/>
      <c r="E6269" s="9"/>
      <c r="F6269" s="22"/>
      <c r="G6269" s="9"/>
    </row>
    <row r="6270" spans="1:7">
      <c r="A6270" s="9"/>
      <c r="B6270" s="9"/>
      <c r="C6270" s="9"/>
      <c r="D6270" s="9"/>
      <c r="E6270" s="9"/>
      <c r="F6270" s="22"/>
      <c r="G6270" s="9"/>
    </row>
    <row r="6271" spans="1:7">
      <c r="A6271" s="9"/>
      <c r="B6271" s="9"/>
      <c r="C6271" s="9"/>
      <c r="D6271" s="9"/>
      <c r="E6271" s="9"/>
      <c r="F6271" s="22"/>
      <c r="G6271" s="9"/>
    </row>
    <row r="6272" spans="1:7">
      <c r="A6272" s="9"/>
      <c r="B6272" s="9"/>
      <c r="C6272" s="9"/>
      <c r="D6272" s="9"/>
      <c r="E6272" s="9"/>
      <c r="F6272" s="22"/>
      <c r="G6272" s="9"/>
    </row>
    <row r="6273" spans="1:7">
      <c r="A6273" s="9"/>
      <c r="B6273" s="9"/>
      <c r="C6273" s="9"/>
      <c r="D6273" s="9"/>
      <c r="E6273" s="9"/>
      <c r="F6273" s="22"/>
      <c r="G6273" s="9"/>
    </row>
    <row r="6274" spans="1:7">
      <c r="A6274" s="9"/>
      <c r="B6274" s="9"/>
      <c r="C6274" s="9"/>
      <c r="D6274" s="9"/>
      <c r="E6274" s="9"/>
      <c r="F6274" s="22"/>
      <c r="G6274" s="9"/>
    </row>
    <row r="6275" spans="1:7">
      <c r="A6275" s="9"/>
      <c r="B6275" s="9"/>
      <c r="C6275" s="9"/>
      <c r="D6275" s="9"/>
      <c r="E6275" s="9"/>
      <c r="F6275" s="22"/>
      <c r="G6275" s="9"/>
    </row>
    <row r="6276" spans="1:7">
      <c r="A6276" s="9"/>
      <c r="B6276" s="9"/>
      <c r="C6276" s="9"/>
      <c r="D6276" s="9"/>
      <c r="E6276" s="9"/>
      <c r="F6276" s="22"/>
      <c r="G6276" s="9"/>
    </row>
    <row r="6277" spans="1:7">
      <c r="A6277" s="9"/>
      <c r="B6277" s="9"/>
      <c r="C6277" s="9"/>
      <c r="D6277" s="9"/>
      <c r="E6277" s="9"/>
      <c r="F6277" s="22"/>
      <c r="G6277" s="9"/>
    </row>
    <row r="6278" spans="1:7">
      <c r="A6278" s="9"/>
      <c r="B6278" s="9"/>
      <c r="C6278" s="9"/>
      <c r="D6278" s="9"/>
      <c r="E6278" s="9"/>
      <c r="F6278" s="22"/>
      <c r="G6278" s="9"/>
    </row>
    <row r="6279" spans="1:7">
      <c r="A6279" s="9"/>
      <c r="B6279" s="9"/>
      <c r="C6279" s="9"/>
      <c r="D6279" s="9"/>
      <c r="E6279" s="9"/>
      <c r="F6279" s="22"/>
      <c r="G6279" s="9"/>
    </row>
    <row r="6280" spans="1:7">
      <c r="A6280" s="9"/>
      <c r="B6280" s="9"/>
      <c r="C6280" s="9"/>
      <c r="D6280" s="9"/>
      <c r="E6280" s="9"/>
      <c r="F6280" s="22"/>
      <c r="G6280" s="9"/>
    </row>
    <row r="6281" spans="1:7">
      <c r="A6281" s="9"/>
      <c r="B6281" s="9"/>
      <c r="C6281" s="9"/>
      <c r="D6281" s="9"/>
      <c r="E6281" s="9"/>
      <c r="F6281" s="22"/>
      <c r="G6281" s="9"/>
    </row>
    <row r="6282" spans="1:7">
      <c r="A6282" s="9"/>
      <c r="B6282" s="9"/>
      <c r="C6282" s="9"/>
      <c r="D6282" s="9"/>
      <c r="E6282" s="9"/>
      <c r="F6282" s="22"/>
      <c r="G6282" s="9"/>
    </row>
    <row r="6283" spans="1:7">
      <c r="A6283" s="9"/>
      <c r="B6283" s="9"/>
      <c r="C6283" s="9"/>
      <c r="D6283" s="9"/>
      <c r="E6283" s="9"/>
      <c r="F6283" s="22"/>
      <c r="G6283" s="9"/>
    </row>
    <row r="6284" spans="1:7">
      <c r="A6284" s="9"/>
      <c r="B6284" s="9"/>
      <c r="C6284" s="9"/>
      <c r="D6284" s="9"/>
      <c r="E6284" s="9"/>
      <c r="F6284" s="22"/>
      <c r="G6284" s="9"/>
    </row>
    <row r="6285" spans="1:7">
      <c r="A6285" s="9"/>
      <c r="B6285" s="9"/>
      <c r="C6285" s="9"/>
      <c r="D6285" s="9"/>
      <c r="E6285" s="9"/>
      <c r="F6285" s="22"/>
      <c r="G6285" s="9"/>
    </row>
    <row r="6286" spans="1:7">
      <c r="A6286" s="9"/>
      <c r="B6286" s="9"/>
      <c r="C6286" s="9"/>
      <c r="D6286" s="9"/>
      <c r="E6286" s="9"/>
      <c r="F6286" s="22"/>
      <c r="G6286" s="9"/>
    </row>
    <row r="6287" spans="1:7">
      <c r="A6287" s="9"/>
      <c r="B6287" s="9"/>
      <c r="C6287" s="9"/>
      <c r="D6287" s="9"/>
      <c r="E6287" s="9"/>
      <c r="F6287" s="22"/>
      <c r="G6287" s="9"/>
    </row>
    <row r="6288" spans="1:7">
      <c r="A6288" s="9"/>
      <c r="B6288" s="9"/>
      <c r="C6288" s="9"/>
      <c r="D6288" s="9"/>
      <c r="E6288" s="9"/>
      <c r="F6288" s="22"/>
      <c r="G6288" s="9"/>
    </row>
    <row r="6289" spans="1:7">
      <c r="A6289" s="9"/>
      <c r="B6289" s="9"/>
      <c r="C6289" s="9"/>
      <c r="D6289" s="9"/>
      <c r="E6289" s="9"/>
      <c r="F6289" s="22"/>
      <c r="G6289" s="9"/>
    </row>
    <row r="6290" spans="1:7">
      <c r="A6290" s="9"/>
      <c r="B6290" s="9"/>
      <c r="C6290" s="9"/>
      <c r="D6290" s="9"/>
      <c r="E6290" s="9"/>
      <c r="F6290" s="22"/>
      <c r="G6290" s="9"/>
    </row>
    <row r="6291" spans="1:7">
      <c r="A6291" s="9"/>
      <c r="B6291" s="9"/>
      <c r="C6291" s="9"/>
      <c r="D6291" s="9"/>
      <c r="E6291" s="9"/>
      <c r="F6291" s="22"/>
      <c r="G6291" s="9"/>
    </row>
    <row r="6292" spans="1:7">
      <c r="A6292" s="9"/>
      <c r="B6292" s="9"/>
      <c r="C6292" s="9"/>
      <c r="D6292" s="9"/>
      <c r="E6292" s="9"/>
      <c r="F6292" s="22"/>
      <c r="G6292" s="9"/>
    </row>
    <row r="6293" spans="1:7">
      <c r="A6293" s="9"/>
      <c r="B6293" s="9"/>
      <c r="C6293" s="9"/>
      <c r="D6293" s="9"/>
      <c r="E6293" s="9"/>
      <c r="F6293" s="22"/>
      <c r="G6293" s="9"/>
    </row>
    <row r="6294" spans="1:7">
      <c r="A6294" s="9"/>
      <c r="B6294" s="9"/>
      <c r="C6294" s="9"/>
      <c r="D6294" s="9"/>
      <c r="E6294" s="9"/>
      <c r="F6294" s="22"/>
      <c r="G6294" s="9"/>
    </row>
    <row r="6295" spans="1:7">
      <c r="A6295" s="9"/>
      <c r="B6295" s="9"/>
      <c r="C6295" s="9"/>
      <c r="D6295" s="9"/>
      <c r="E6295" s="9"/>
      <c r="F6295" s="22"/>
      <c r="G6295" s="9"/>
    </row>
    <row r="6296" spans="1:7">
      <c r="A6296" s="9"/>
      <c r="B6296" s="9"/>
      <c r="C6296" s="9"/>
      <c r="D6296" s="9"/>
      <c r="E6296" s="9"/>
      <c r="F6296" s="22"/>
      <c r="G6296" s="9"/>
    </row>
    <row r="6297" spans="1:7">
      <c r="A6297" s="9"/>
      <c r="B6297" s="9"/>
      <c r="C6297" s="9"/>
      <c r="D6297" s="9"/>
      <c r="E6297" s="9"/>
      <c r="F6297" s="22"/>
      <c r="G6297" s="9"/>
    </row>
    <row r="6298" spans="1:7">
      <c r="A6298" s="9"/>
      <c r="B6298" s="9"/>
      <c r="C6298" s="9"/>
      <c r="D6298" s="9"/>
      <c r="E6298" s="9"/>
      <c r="F6298" s="22"/>
      <c r="G6298" s="9"/>
    </row>
    <row r="6299" spans="1:7">
      <c r="A6299" s="9"/>
      <c r="B6299" s="9"/>
      <c r="C6299" s="9"/>
      <c r="D6299" s="9"/>
      <c r="E6299" s="9"/>
      <c r="F6299" s="22"/>
      <c r="G6299" s="9"/>
    </row>
    <row r="6300" spans="1:7">
      <c r="A6300" s="9"/>
      <c r="B6300" s="9"/>
      <c r="C6300" s="9"/>
      <c r="D6300" s="9"/>
      <c r="E6300" s="9"/>
      <c r="F6300" s="22"/>
      <c r="G6300" s="9"/>
    </row>
    <row r="6301" spans="1:7">
      <c r="A6301" s="9"/>
      <c r="B6301" s="9"/>
      <c r="C6301" s="9"/>
      <c r="D6301" s="9"/>
      <c r="E6301" s="9"/>
      <c r="F6301" s="22"/>
      <c r="G6301" s="9"/>
    </row>
    <row r="6302" spans="1:7">
      <c r="A6302" s="9"/>
      <c r="B6302" s="9"/>
      <c r="C6302" s="9"/>
      <c r="D6302" s="9"/>
      <c r="E6302" s="9"/>
      <c r="F6302" s="22"/>
      <c r="G6302" s="9"/>
    </row>
    <row r="6303" spans="1:7">
      <c r="A6303" s="9"/>
      <c r="B6303" s="9"/>
      <c r="C6303" s="9"/>
      <c r="D6303" s="9"/>
      <c r="E6303" s="9"/>
      <c r="F6303" s="22"/>
      <c r="G6303" s="9"/>
    </row>
    <row r="6304" spans="1:7">
      <c r="A6304" s="9"/>
      <c r="B6304" s="9"/>
      <c r="C6304" s="9"/>
      <c r="D6304" s="9"/>
      <c r="E6304" s="9"/>
      <c r="F6304" s="22"/>
      <c r="G6304" s="9"/>
    </row>
    <row r="6305" spans="1:7">
      <c r="A6305" s="9"/>
      <c r="B6305" s="9"/>
      <c r="C6305" s="9"/>
      <c r="D6305" s="9"/>
      <c r="E6305" s="9"/>
      <c r="F6305" s="22"/>
      <c r="G6305" s="9"/>
    </row>
    <row r="6306" spans="1:7">
      <c r="A6306" s="9"/>
      <c r="B6306" s="9"/>
      <c r="C6306" s="9"/>
      <c r="D6306" s="9"/>
      <c r="E6306" s="9"/>
      <c r="F6306" s="22"/>
      <c r="G6306" s="9"/>
    </row>
    <row r="6307" spans="1:7">
      <c r="A6307" s="9"/>
      <c r="B6307" s="9"/>
      <c r="C6307" s="9"/>
      <c r="D6307" s="9"/>
      <c r="E6307" s="9"/>
      <c r="F6307" s="22"/>
      <c r="G6307" s="9"/>
    </row>
    <row r="6308" spans="1:7">
      <c r="A6308" s="9"/>
      <c r="B6308" s="9"/>
      <c r="C6308" s="9"/>
      <c r="D6308" s="9"/>
      <c r="E6308" s="9"/>
      <c r="F6308" s="22"/>
      <c r="G6308" s="9"/>
    </row>
    <row r="6309" spans="1:7">
      <c r="A6309" s="9"/>
      <c r="B6309" s="9"/>
      <c r="C6309" s="9"/>
      <c r="D6309" s="9"/>
      <c r="E6309" s="9"/>
      <c r="F6309" s="22"/>
      <c r="G6309" s="9"/>
    </row>
    <row r="6310" spans="1:7">
      <c r="A6310" s="9"/>
      <c r="B6310" s="9"/>
      <c r="C6310" s="9"/>
      <c r="D6310" s="9"/>
      <c r="E6310" s="9"/>
      <c r="F6310" s="22"/>
      <c r="G6310" s="9"/>
    </row>
    <row r="6311" spans="1:7">
      <c r="A6311" s="9"/>
      <c r="B6311" s="9"/>
      <c r="C6311" s="9"/>
      <c r="D6311" s="9"/>
      <c r="E6311" s="9"/>
      <c r="F6311" s="22"/>
      <c r="G6311" s="9"/>
    </row>
    <row r="6312" spans="1:7">
      <c r="A6312" s="9"/>
      <c r="B6312" s="9"/>
      <c r="C6312" s="9"/>
      <c r="D6312" s="9"/>
      <c r="E6312" s="9"/>
      <c r="F6312" s="22"/>
      <c r="G6312" s="9"/>
    </row>
    <row r="6313" spans="1:7">
      <c r="A6313" s="9"/>
      <c r="B6313" s="9"/>
      <c r="C6313" s="9"/>
      <c r="D6313" s="9"/>
      <c r="E6313" s="9"/>
      <c r="F6313" s="22"/>
      <c r="G6313" s="9"/>
    </row>
    <row r="6314" spans="1:7">
      <c r="A6314" s="9"/>
      <c r="B6314" s="9"/>
      <c r="C6314" s="9"/>
      <c r="D6314" s="9"/>
      <c r="E6314" s="9"/>
      <c r="F6314" s="22"/>
      <c r="G6314" s="9"/>
    </row>
    <row r="6315" spans="1:7">
      <c r="A6315" s="9"/>
      <c r="B6315" s="9"/>
      <c r="C6315" s="9"/>
      <c r="D6315" s="9"/>
      <c r="E6315" s="9"/>
      <c r="F6315" s="22"/>
      <c r="G6315" s="9"/>
    </row>
    <row r="6316" spans="1:7">
      <c r="A6316" s="9"/>
      <c r="B6316" s="9"/>
      <c r="C6316" s="9"/>
      <c r="D6316" s="9"/>
      <c r="E6316" s="9"/>
      <c r="F6316" s="22"/>
      <c r="G6316" s="9"/>
    </row>
    <row r="6317" spans="1:7">
      <c r="A6317" s="9"/>
      <c r="B6317" s="9"/>
      <c r="C6317" s="9"/>
      <c r="D6317" s="9"/>
      <c r="E6317" s="9"/>
      <c r="F6317" s="22"/>
      <c r="G6317" s="9"/>
    </row>
    <row r="6318" spans="1:7">
      <c r="A6318" s="9"/>
      <c r="B6318" s="9"/>
      <c r="C6318" s="9"/>
      <c r="D6318" s="9"/>
      <c r="E6318" s="9"/>
      <c r="F6318" s="22"/>
      <c r="G6318" s="9"/>
    </row>
    <row r="6319" spans="1:7">
      <c r="A6319" s="9"/>
      <c r="B6319" s="9"/>
      <c r="C6319" s="9"/>
      <c r="D6319" s="9"/>
      <c r="E6319" s="9"/>
      <c r="F6319" s="22"/>
      <c r="G6319" s="9"/>
    </row>
    <row r="6320" spans="1:7">
      <c r="A6320" s="9"/>
      <c r="B6320" s="9"/>
      <c r="C6320" s="9"/>
      <c r="D6320" s="9"/>
      <c r="E6320" s="9"/>
      <c r="F6320" s="22"/>
      <c r="G6320" s="9"/>
    </row>
    <row r="6321" spans="1:7">
      <c r="A6321" s="9"/>
      <c r="B6321" s="9"/>
      <c r="C6321" s="9"/>
      <c r="D6321" s="9"/>
      <c r="E6321" s="9"/>
      <c r="F6321" s="22"/>
      <c r="G6321" s="9"/>
    </row>
    <row r="6322" spans="1:7">
      <c r="A6322" s="9"/>
      <c r="B6322" s="9"/>
      <c r="C6322" s="9"/>
      <c r="D6322" s="9"/>
      <c r="E6322" s="9"/>
      <c r="F6322" s="22"/>
      <c r="G6322" s="9"/>
    </row>
    <row r="6323" spans="1:7">
      <c r="A6323" s="9"/>
      <c r="B6323" s="9"/>
      <c r="C6323" s="9"/>
      <c r="D6323" s="9"/>
      <c r="E6323" s="9"/>
      <c r="F6323" s="22"/>
      <c r="G6323" s="9"/>
    </row>
    <row r="6324" spans="1:7">
      <c r="A6324" s="9"/>
      <c r="B6324" s="9"/>
      <c r="C6324" s="9"/>
      <c r="D6324" s="9"/>
      <c r="E6324" s="9"/>
      <c r="F6324" s="22"/>
      <c r="G6324" s="9"/>
    </row>
    <row r="6325" spans="1:7">
      <c r="A6325" s="9"/>
      <c r="B6325" s="9"/>
      <c r="C6325" s="9"/>
      <c r="D6325" s="9"/>
      <c r="E6325" s="9"/>
      <c r="F6325" s="22"/>
      <c r="G6325" s="9"/>
    </row>
    <row r="6326" spans="1:7">
      <c r="A6326" s="9"/>
      <c r="B6326" s="9"/>
      <c r="C6326" s="9"/>
      <c r="D6326" s="9"/>
      <c r="E6326" s="9"/>
      <c r="F6326" s="22"/>
      <c r="G6326" s="9"/>
    </row>
    <row r="6327" spans="1:7">
      <c r="A6327" s="9"/>
      <c r="B6327" s="9"/>
      <c r="C6327" s="9"/>
      <c r="D6327" s="9"/>
      <c r="E6327" s="9"/>
      <c r="F6327" s="22"/>
      <c r="G6327" s="9"/>
    </row>
    <row r="6328" spans="1:7">
      <c r="A6328" s="9"/>
      <c r="B6328" s="9"/>
      <c r="C6328" s="9"/>
      <c r="D6328" s="9"/>
      <c r="E6328" s="9"/>
      <c r="F6328" s="22"/>
      <c r="G6328" s="9"/>
    </row>
    <row r="6329" spans="1:7">
      <c r="A6329" s="9"/>
      <c r="B6329" s="9"/>
      <c r="C6329" s="9"/>
      <c r="D6329" s="9"/>
      <c r="E6329" s="9"/>
      <c r="F6329" s="22"/>
      <c r="G6329" s="9"/>
    </row>
    <row r="6330" spans="1:7">
      <c r="A6330" s="9"/>
      <c r="B6330" s="9"/>
      <c r="C6330" s="9"/>
      <c r="D6330" s="9"/>
      <c r="E6330" s="9"/>
      <c r="F6330" s="22"/>
      <c r="G6330" s="9"/>
    </row>
    <row r="6331" spans="1:7">
      <c r="A6331" s="9"/>
      <c r="B6331" s="9"/>
      <c r="C6331" s="9"/>
      <c r="D6331" s="9"/>
      <c r="E6331" s="9"/>
      <c r="F6331" s="22"/>
      <c r="G6331" s="9"/>
    </row>
    <row r="6332" spans="1:7">
      <c r="A6332" s="9"/>
      <c r="B6332" s="9"/>
      <c r="C6332" s="9"/>
      <c r="D6332" s="9"/>
      <c r="E6332" s="9"/>
      <c r="F6332" s="22"/>
      <c r="G6332" s="9"/>
    </row>
    <row r="6333" spans="1:7">
      <c r="A6333" s="9"/>
      <c r="B6333" s="9"/>
      <c r="C6333" s="9"/>
      <c r="D6333" s="9"/>
      <c r="E6333" s="9"/>
      <c r="F6333" s="22"/>
      <c r="G6333" s="9"/>
    </row>
    <row r="6334" spans="1:7">
      <c r="A6334" s="9"/>
      <c r="B6334" s="9"/>
      <c r="C6334" s="9"/>
      <c r="D6334" s="9"/>
      <c r="E6334" s="9"/>
      <c r="F6334" s="22"/>
      <c r="G6334" s="9"/>
    </row>
    <row r="6335" spans="1:7">
      <c r="A6335" s="9"/>
      <c r="B6335" s="9"/>
      <c r="C6335" s="9"/>
      <c r="D6335" s="9"/>
      <c r="E6335" s="9"/>
      <c r="F6335" s="22"/>
      <c r="G6335" s="9"/>
    </row>
    <row r="6336" spans="1:7">
      <c r="A6336" s="9"/>
      <c r="B6336" s="9"/>
      <c r="C6336" s="9"/>
      <c r="D6336" s="9"/>
      <c r="E6336" s="9"/>
      <c r="F6336" s="22"/>
      <c r="G6336" s="9"/>
    </row>
    <row r="6337" spans="1:7">
      <c r="A6337" s="9"/>
      <c r="B6337" s="9"/>
      <c r="C6337" s="9"/>
      <c r="D6337" s="9"/>
      <c r="E6337" s="9"/>
      <c r="F6337" s="22"/>
      <c r="G6337" s="9"/>
    </row>
    <row r="6338" spans="1:7">
      <c r="A6338" s="9"/>
      <c r="B6338" s="9"/>
      <c r="C6338" s="9"/>
      <c r="D6338" s="9"/>
      <c r="E6338" s="9"/>
      <c r="F6338" s="22"/>
      <c r="G6338" s="9"/>
    </row>
    <row r="6339" spans="1:7">
      <c r="A6339" s="9"/>
      <c r="B6339" s="9"/>
      <c r="C6339" s="9"/>
      <c r="D6339" s="9"/>
      <c r="E6339" s="9"/>
      <c r="F6339" s="22"/>
      <c r="G6339" s="9"/>
    </row>
    <row r="6340" spans="1:7">
      <c r="A6340" s="9"/>
      <c r="B6340" s="9"/>
      <c r="C6340" s="9"/>
      <c r="D6340" s="9"/>
      <c r="E6340" s="9"/>
      <c r="F6340" s="22"/>
      <c r="G6340" s="9"/>
    </row>
    <row r="6341" spans="1:7">
      <c r="A6341" s="9"/>
      <c r="B6341" s="9"/>
      <c r="C6341" s="9"/>
      <c r="D6341" s="9"/>
      <c r="E6341" s="9"/>
      <c r="F6341" s="22"/>
      <c r="G6341" s="9"/>
    </row>
    <row r="6342" spans="1:7">
      <c r="A6342" s="9"/>
      <c r="B6342" s="9"/>
      <c r="C6342" s="9"/>
      <c r="D6342" s="9"/>
      <c r="E6342" s="9"/>
      <c r="F6342" s="22"/>
      <c r="G6342" s="9"/>
    </row>
    <row r="6343" spans="1:7">
      <c r="A6343" s="9"/>
      <c r="B6343" s="9"/>
      <c r="C6343" s="9"/>
      <c r="D6343" s="9"/>
      <c r="E6343" s="9"/>
      <c r="F6343" s="22"/>
      <c r="G6343" s="9"/>
    </row>
    <row r="6344" spans="1:7">
      <c r="A6344" s="9"/>
      <c r="B6344" s="9"/>
      <c r="C6344" s="9"/>
      <c r="D6344" s="9"/>
      <c r="E6344" s="9"/>
      <c r="F6344" s="22"/>
      <c r="G6344" s="9"/>
    </row>
    <row r="6345" spans="1:7">
      <c r="A6345" s="9"/>
      <c r="B6345" s="9"/>
      <c r="C6345" s="9"/>
      <c r="D6345" s="9"/>
      <c r="E6345" s="9"/>
      <c r="F6345" s="22"/>
      <c r="G6345" s="9"/>
    </row>
    <row r="6346" spans="1:7">
      <c r="A6346" s="9"/>
      <c r="B6346" s="9"/>
      <c r="C6346" s="9"/>
      <c r="D6346" s="9"/>
      <c r="E6346" s="9"/>
      <c r="F6346" s="22"/>
      <c r="G6346" s="9"/>
    </row>
    <row r="6347" spans="1:7">
      <c r="A6347" s="9"/>
      <c r="B6347" s="9"/>
      <c r="C6347" s="9"/>
      <c r="D6347" s="9"/>
      <c r="E6347" s="9"/>
      <c r="F6347" s="22"/>
      <c r="G6347" s="9"/>
    </row>
    <row r="6348" spans="1:7">
      <c r="A6348" s="9"/>
      <c r="B6348" s="9"/>
      <c r="C6348" s="9"/>
      <c r="D6348" s="9"/>
      <c r="E6348" s="9"/>
      <c r="F6348" s="22"/>
      <c r="G6348" s="9"/>
    </row>
    <row r="6349" spans="1:7">
      <c r="A6349" s="9"/>
      <c r="B6349" s="9"/>
      <c r="C6349" s="9"/>
      <c r="D6349" s="9"/>
      <c r="E6349" s="9"/>
      <c r="F6349" s="22"/>
      <c r="G6349" s="9"/>
    </row>
    <row r="6350" spans="1:7">
      <c r="A6350" s="9"/>
      <c r="B6350" s="9"/>
      <c r="C6350" s="9"/>
      <c r="D6350" s="9"/>
      <c r="E6350" s="9"/>
      <c r="F6350" s="22"/>
      <c r="G6350" s="9"/>
    </row>
    <row r="6351" spans="1:7">
      <c r="A6351" s="9"/>
      <c r="B6351" s="9"/>
      <c r="C6351" s="9"/>
      <c r="D6351" s="9"/>
      <c r="E6351" s="9"/>
      <c r="F6351" s="22"/>
      <c r="G6351" s="9"/>
    </row>
    <row r="6352" spans="1:7">
      <c r="A6352" s="9"/>
      <c r="B6352" s="9"/>
      <c r="C6352" s="9"/>
      <c r="D6352" s="9"/>
      <c r="E6352" s="9"/>
      <c r="F6352" s="22"/>
      <c r="G6352" s="9"/>
    </row>
    <row r="6353" spans="1:7">
      <c r="A6353" s="9"/>
      <c r="B6353" s="9"/>
      <c r="C6353" s="9"/>
      <c r="D6353" s="9"/>
      <c r="E6353" s="9"/>
      <c r="F6353" s="22"/>
      <c r="G6353" s="9"/>
    </row>
    <row r="6354" spans="1:7">
      <c r="A6354" s="9"/>
      <c r="B6354" s="9"/>
      <c r="C6354" s="9"/>
      <c r="D6354" s="9"/>
      <c r="E6354" s="9"/>
      <c r="F6354" s="22"/>
      <c r="G6354" s="9"/>
    </row>
    <row r="6355" spans="1:7">
      <c r="A6355" s="9"/>
      <c r="B6355" s="9"/>
      <c r="C6355" s="9"/>
      <c r="D6355" s="9"/>
      <c r="E6355" s="9"/>
      <c r="F6355" s="22"/>
      <c r="G6355" s="9"/>
    </row>
    <row r="6356" spans="1:7">
      <c r="A6356" s="9"/>
      <c r="B6356" s="9"/>
      <c r="C6356" s="9"/>
      <c r="D6356" s="9"/>
      <c r="E6356" s="9"/>
      <c r="F6356" s="22"/>
      <c r="G6356" s="9"/>
    </row>
    <row r="6357" spans="1:7">
      <c r="A6357" s="9"/>
      <c r="B6357" s="9"/>
      <c r="C6357" s="9"/>
      <c r="D6357" s="9"/>
      <c r="E6357" s="9"/>
      <c r="F6357" s="22"/>
      <c r="G6357" s="9"/>
    </row>
    <row r="6358" spans="1:7">
      <c r="A6358" s="9"/>
      <c r="B6358" s="9"/>
      <c r="C6358" s="9"/>
      <c r="D6358" s="9"/>
      <c r="E6358" s="9"/>
      <c r="F6358" s="22"/>
      <c r="G6358" s="9"/>
    </row>
    <row r="6359" spans="1:7">
      <c r="A6359" s="9"/>
      <c r="B6359" s="9"/>
      <c r="C6359" s="9"/>
      <c r="D6359" s="9"/>
      <c r="E6359" s="9"/>
      <c r="F6359" s="22"/>
      <c r="G6359" s="9"/>
    </row>
    <row r="6360" spans="1:7">
      <c r="A6360" s="9"/>
      <c r="B6360" s="9"/>
      <c r="C6360" s="9"/>
      <c r="D6360" s="9"/>
      <c r="E6360" s="9"/>
      <c r="F6360" s="22"/>
      <c r="G6360" s="9"/>
    </row>
    <row r="6361" spans="1:7">
      <c r="A6361" s="9"/>
      <c r="B6361" s="9"/>
      <c r="C6361" s="9"/>
      <c r="D6361" s="9"/>
      <c r="E6361" s="9"/>
      <c r="F6361" s="22"/>
      <c r="G6361" s="9"/>
    </row>
    <row r="6362" spans="1:7">
      <c r="A6362" s="9"/>
      <c r="B6362" s="9"/>
      <c r="C6362" s="9"/>
      <c r="D6362" s="9"/>
      <c r="E6362" s="9"/>
      <c r="F6362" s="22"/>
      <c r="G6362" s="9"/>
    </row>
    <row r="6363" spans="1:7">
      <c r="A6363" s="9"/>
      <c r="B6363" s="9"/>
      <c r="C6363" s="9"/>
      <c r="D6363" s="9"/>
      <c r="E6363" s="9"/>
      <c r="F6363" s="22"/>
      <c r="G6363" s="9"/>
    </row>
    <row r="6364" spans="1:7">
      <c r="A6364" s="9"/>
      <c r="B6364" s="9"/>
      <c r="C6364" s="9"/>
      <c r="D6364" s="9"/>
      <c r="E6364" s="9"/>
      <c r="F6364" s="22"/>
      <c r="G6364" s="9"/>
    </row>
    <row r="6365" spans="1:7">
      <c r="A6365" s="9"/>
      <c r="B6365" s="9"/>
      <c r="C6365" s="9"/>
      <c r="D6365" s="9"/>
      <c r="E6365" s="9"/>
      <c r="F6365" s="22"/>
      <c r="G6365" s="9"/>
    </row>
    <row r="6366" spans="1:7">
      <c r="A6366" s="9"/>
      <c r="B6366" s="9"/>
      <c r="C6366" s="9"/>
      <c r="D6366" s="9"/>
      <c r="E6366" s="9"/>
      <c r="F6366" s="22"/>
      <c r="G6366" s="9"/>
    </row>
    <row r="6367" spans="1:7">
      <c r="A6367" s="9"/>
      <c r="B6367" s="9"/>
      <c r="C6367" s="9"/>
      <c r="D6367" s="9"/>
      <c r="E6367" s="9"/>
      <c r="F6367" s="22"/>
      <c r="G6367" s="9"/>
    </row>
    <row r="6368" spans="1:7">
      <c r="A6368" s="9"/>
      <c r="B6368" s="9"/>
      <c r="C6368" s="9"/>
      <c r="D6368" s="9"/>
      <c r="E6368" s="9"/>
      <c r="F6368" s="22"/>
      <c r="G6368" s="9"/>
    </row>
    <row r="6369" spans="1:7">
      <c r="A6369" s="9"/>
      <c r="B6369" s="9"/>
      <c r="C6369" s="9"/>
      <c r="D6369" s="9"/>
      <c r="E6369" s="9"/>
      <c r="F6369" s="22"/>
      <c r="G6369" s="9"/>
    </row>
    <row r="6370" spans="1:7">
      <c r="A6370" s="9"/>
      <c r="B6370" s="9"/>
      <c r="C6370" s="9"/>
      <c r="D6370" s="9"/>
      <c r="E6370" s="9"/>
      <c r="F6370" s="22"/>
      <c r="G6370" s="9"/>
    </row>
    <row r="6371" spans="1:7">
      <c r="A6371" s="9"/>
      <c r="B6371" s="9"/>
      <c r="C6371" s="9"/>
      <c r="D6371" s="9"/>
      <c r="E6371" s="9"/>
      <c r="F6371" s="22"/>
      <c r="G6371" s="9"/>
    </row>
    <row r="6372" spans="1:7">
      <c r="A6372" s="9"/>
      <c r="B6372" s="9"/>
      <c r="C6372" s="9"/>
      <c r="D6372" s="9"/>
      <c r="E6372" s="9"/>
      <c r="F6372" s="22"/>
      <c r="G6372" s="9"/>
    </row>
    <row r="6373" spans="1:7">
      <c r="A6373" s="9"/>
      <c r="B6373" s="9"/>
      <c r="C6373" s="9"/>
      <c r="D6373" s="9"/>
      <c r="E6373" s="9"/>
      <c r="F6373" s="22"/>
      <c r="G6373" s="9"/>
    </row>
    <row r="6374" spans="1:7">
      <c r="A6374" s="9"/>
      <c r="B6374" s="9"/>
      <c r="C6374" s="9"/>
      <c r="D6374" s="9"/>
      <c r="E6374" s="9"/>
      <c r="F6374" s="22"/>
      <c r="G6374" s="9"/>
    </row>
    <row r="6375" spans="1:7">
      <c r="A6375" s="9"/>
      <c r="B6375" s="9"/>
      <c r="C6375" s="9"/>
      <c r="D6375" s="9"/>
      <c r="E6375" s="9"/>
      <c r="F6375" s="22"/>
      <c r="G6375" s="9"/>
    </row>
    <row r="6376" spans="1:7">
      <c r="A6376" s="9"/>
      <c r="B6376" s="9"/>
      <c r="C6376" s="9"/>
      <c r="D6376" s="9"/>
      <c r="E6376" s="9"/>
      <c r="F6376" s="22"/>
      <c r="G6376" s="9"/>
    </row>
    <row r="6377" spans="1:7">
      <c r="A6377" s="9"/>
      <c r="B6377" s="9"/>
      <c r="C6377" s="9"/>
      <c r="D6377" s="9"/>
      <c r="E6377" s="9"/>
      <c r="F6377" s="22"/>
      <c r="G6377" s="9"/>
    </row>
  </sheetData>
  <dataConsolidate/>
  <mergeCells count="33">
    <mergeCell ref="Z114:AG114"/>
    <mergeCell ref="W160:X160"/>
    <mergeCell ref="Q9:U9"/>
    <mergeCell ref="V114:X114"/>
    <mergeCell ref="Q65:U65"/>
    <mergeCell ref="P152:R153"/>
    <mergeCell ref="Q89:U89"/>
    <mergeCell ref="Q90:U90"/>
    <mergeCell ref="Q114:U114"/>
    <mergeCell ref="Q115:U115"/>
    <mergeCell ref="R155:V155"/>
    <mergeCell ref="J155:Q155"/>
    <mergeCell ref="Z118:AB118"/>
    <mergeCell ref="I235:J236"/>
    <mergeCell ref="I244:O245"/>
    <mergeCell ref="J2:M2"/>
    <mergeCell ref="I3:M3"/>
    <mergeCell ref="B3:F3"/>
    <mergeCell ref="B4:F4"/>
    <mergeCell ref="B5:F5"/>
    <mergeCell ref="A1:G1"/>
    <mergeCell ref="A7:G7"/>
    <mergeCell ref="B173:D173"/>
    <mergeCell ref="A255:B255"/>
    <mergeCell ref="B186:D186"/>
    <mergeCell ref="B182:D182"/>
    <mergeCell ref="B242:D242"/>
    <mergeCell ref="B224:D224"/>
    <mergeCell ref="B178:D178"/>
    <mergeCell ref="B191:D191"/>
    <mergeCell ref="B201:D201"/>
    <mergeCell ref="B230:D230"/>
    <mergeCell ref="B251:D251"/>
  </mergeCells>
  <phoneticPr fontId="12" type="noConversion"/>
  <dataValidations count="1">
    <dataValidation type="list" allowBlank="1" showInputMessage="1" showErrorMessage="1" promptTitle="College" prompt="Choose college for graduate student.  If tuition is not allowed by sponsor, choose Not Allowed." sqref="C138:C142 C145:C149 C131:C135 C124:C128 C117:C121">
      <formula1>$Z$123:$Z$150</formula1>
    </dataValidation>
  </dataValidations>
  <pageMargins left="0.25" right="0.25" top="0.2" bottom="0.2" header="0.5" footer="0.5"/>
  <pageSetup scale="59" fitToHeight="0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AR6374"/>
  <sheetViews>
    <sheetView workbookViewId="0">
      <selection sqref="A1:J1"/>
    </sheetView>
  </sheetViews>
  <sheetFormatPr defaultColWidth="9.1328125" defaultRowHeight="12.75"/>
  <cols>
    <col min="1" max="1" width="30.1328125" style="250" customWidth="1"/>
    <col min="2" max="2" width="24" style="250" customWidth="1"/>
    <col min="3" max="3" width="17.1328125" style="250" customWidth="1"/>
    <col min="4" max="4" width="15.59765625" style="250" customWidth="1"/>
    <col min="5" max="5" width="14.73046875" style="250" customWidth="1"/>
    <col min="6" max="6" width="14.73046875" style="558" customWidth="1"/>
    <col min="7" max="10" width="14.73046875" style="250" customWidth="1"/>
    <col min="11" max="11" width="10.265625" style="250" customWidth="1"/>
    <col min="12" max="12" width="15.73046875" style="250" customWidth="1"/>
    <col min="13" max="13" width="16.59765625" style="250" customWidth="1"/>
    <col min="14" max="25" width="10.73046875" style="250" customWidth="1"/>
    <col min="26" max="26" width="17.86328125" style="250" customWidth="1"/>
    <col min="27" max="27" width="18.1328125" style="250" customWidth="1"/>
    <col min="28" max="33" width="10.73046875" style="250" customWidth="1"/>
    <col min="34" max="34" width="24.3984375" style="250" bestFit="1" customWidth="1"/>
    <col min="35" max="16384" width="9.1328125" style="250"/>
  </cols>
  <sheetData>
    <row r="1" spans="1:28" s="347" customFormat="1" ht="17.649999999999999">
      <c r="A1" s="658" t="s">
        <v>179</v>
      </c>
      <c r="B1" s="658"/>
      <c r="C1" s="658"/>
      <c r="D1" s="658"/>
      <c r="E1" s="658"/>
      <c r="F1" s="658"/>
      <c r="G1" s="658"/>
      <c r="H1" s="658"/>
      <c r="I1" s="658"/>
      <c r="J1" s="658"/>
      <c r="K1" s="344"/>
      <c r="M1" s="602"/>
      <c r="N1" s="346"/>
      <c r="O1" s="346"/>
      <c r="P1" s="531"/>
      <c r="Q1" s="380"/>
      <c r="R1" s="380"/>
      <c r="S1" s="380"/>
      <c r="T1" s="380"/>
      <c r="U1" s="380"/>
      <c r="V1" s="380"/>
      <c r="W1" s="380"/>
      <c r="X1" s="380"/>
    </row>
    <row r="2" spans="1:28" s="347" customFormat="1" ht="15">
      <c r="A2" s="723" t="s">
        <v>92</v>
      </c>
      <c r="B2" s="723"/>
      <c r="C2" s="723"/>
      <c r="D2" s="723"/>
      <c r="E2" s="723"/>
      <c r="F2" s="723"/>
      <c r="G2" s="723"/>
      <c r="H2" s="723"/>
      <c r="I2" s="723"/>
      <c r="J2" s="723"/>
      <c r="K2" s="517"/>
      <c r="L2" s="517"/>
      <c r="M2" s="517"/>
      <c r="N2" s="517"/>
      <c r="O2" s="517"/>
      <c r="P2" s="517"/>
      <c r="Q2" s="517"/>
    </row>
    <row r="3" spans="1:28" s="347" customFormat="1" ht="15">
      <c r="A3" s="344" t="s">
        <v>74</v>
      </c>
      <c r="B3" s="684">
        <f>'Cumulative Budget Request '!B3</f>
        <v>0</v>
      </c>
      <c r="C3" s="684"/>
      <c r="D3" s="684"/>
      <c r="G3" s="344"/>
      <c r="I3" s="378"/>
      <c r="J3" s="379"/>
      <c r="K3" s="344"/>
      <c r="L3" s="346"/>
      <c r="M3" s="346"/>
      <c r="N3" s="346"/>
      <c r="O3" s="346"/>
      <c r="P3" s="346"/>
      <c r="Q3" s="345"/>
    </row>
    <row r="4" spans="1:28" s="347" customFormat="1" ht="15">
      <c r="A4" s="348" t="s">
        <v>66</v>
      </c>
      <c r="B4" s="724">
        <f>'Cumulative Budget Request '!B4</f>
        <v>0</v>
      </c>
      <c r="C4" s="724"/>
      <c r="D4" s="724"/>
    </row>
    <row r="5" spans="1:28" s="347" customFormat="1" ht="15">
      <c r="A5" s="344" t="s">
        <v>80</v>
      </c>
      <c r="B5" s="724">
        <f>'Cumulative Budget Request '!B5</f>
        <v>0</v>
      </c>
      <c r="C5" s="724"/>
      <c r="D5" s="724"/>
      <c r="F5" s="345"/>
      <c r="K5" s="348"/>
    </row>
    <row r="6" spans="1:28" s="347" customFormat="1" ht="15">
      <c r="A6" s="344" t="s">
        <v>167</v>
      </c>
      <c r="B6" s="685"/>
      <c r="C6" s="685"/>
      <c r="D6" s="685"/>
      <c r="K6" s="348"/>
    </row>
    <row r="7" spans="1:28" s="347" customFormat="1" ht="15">
      <c r="A7" s="344" t="s">
        <v>212</v>
      </c>
      <c r="B7" s="725"/>
      <c r="C7" s="725"/>
      <c r="D7" s="725"/>
      <c r="K7" s="348"/>
    </row>
    <row r="8" spans="1:28" s="347" customFormat="1" ht="15.4" thickBot="1">
      <c r="A8" s="344"/>
      <c r="B8" s="379"/>
      <c r="C8" s="379"/>
      <c r="D8" s="379"/>
      <c r="F8" s="345"/>
      <c r="K8" s="348"/>
      <c r="L8" s="532"/>
      <c r="M8" s="380"/>
      <c r="N8" s="380"/>
      <c r="O8" s="380"/>
      <c r="P8" s="380"/>
      <c r="Q8" s="380"/>
      <c r="R8" s="380"/>
    </row>
    <row r="9" spans="1:28" ht="15" customHeight="1" thickBot="1">
      <c r="A9" s="659" t="s">
        <v>168</v>
      </c>
      <c r="B9" s="659"/>
      <c r="C9" s="659"/>
      <c r="D9" s="659"/>
      <c r="E9" s="659"/>
      <c r="F9" s="659"/>
      <c r="G9" s="659"/>
      <c r="H9" s="659"/>
      <c r="I9" s="659"/>
      <c r="J9" s="659"/>
      <c r="K9" s="343"/>
      <c r="M9" s="295" t="s">
        <v>70</v>
      </c>
      <c r="N9" s="296"/>
      <c r="O9" s="297"/>
      <c r="P9" s="492">
        <f>'Cumulative Budget Request '!Z5</f>
        <v>0.185</v>
      </c>
    </row>
    <row r="10" spans="1:28" ht="13.5" thickBot="1">
      <c r="J10" s="290"/>
      <c r="M10" s="298" t="s">
        <v>71</v>
      </c>
      <c r="N10" s="299"/>
      <c r="O10" s="299"/>
      <c r="P10" s="493">
        <f>'Cumulative Budget Request '!Z6</f>
        <v>771</v>
      </c>
    </row>
    <row r="11" spans="1:28" ht="13.15">
      <c r="A11" s="251" t="s">
        <v>15</v>
      </c>
      <c r="C11" s="555"/>
      <c r="D11" s="555"/>
      <c r="E11" s="261"/>
      <c r="F11" s="261"/>
      <c r="G11" s="261"/>
      <c r="H11" s="261"/>
      <c r="I11" s="261"/>
      <c r="J11" s="303"/>
      <c r="L11" s="559" t="s">
        <v>109</v>
      </c>
      <c r="M11" s="550" t="s">
        <v>75</v>
      </c>
      <c r="N11" s="550"/>
      <c r="O11" s="550" t="s">
        <v>209</v>
      </c>
      <c r="P11" s="550" t="s">
        <v>90</v>
      </c>
      <c r="Q11" s="550" t="s">
        <v>17</v>
      </c>
      <c r="R11" s="550"/>
      <c r="T11" s="726" t="s">
        <v>95</v>
      </c>
      <c r="U11" s="726"/>
      <c r="V11" s="726"/>
      <c r="W11" s="726"/>
      <c r="X11" s="726"/>
    </row>
    <row r="12" spans="1:28" ht="13.15">
      <c r="A12" s="251" t="s">
        <v>16</v>
      </c>
      <c r="C12" s="327"/>
      <c r="D12" s="327"/>
      <c r="E12" s="269" t="s">
        <v>2</v>
      </c>
      <c r="F12" s="269" t="s">
        <v>3</v>
      </c>
      <c r="G12" s="269" t="s">
        <v>4</v>
      </c>
      <c r="H12" s="269" t="s">
        <v>8</v>
      </c>
      <c r="I12" s="269" t="s">
        <v>9</v>
      </c>
      <c r="J12" s="304" t="s">
        <v>1</v>
      </c>
      <c r="L12" s="556" t="s">
        <v>108</v>
      </c>
      <c r="M12" s="306" t="s">
        <v>14</v>
      </c>
      <c r="N12" s="306" t="s">
        <v>209</v>
      </c>
      <c r="O12" s="306" t="s">
        <v>81</v>
      </c>
      <c r="P12" s="306" t="s">
        <v>91</v>
      </c>
      <c r="Q12" s="306" t="s">
        <v>93</v>
      </c>
      <c r="R12" s="306" t="s">
        <v>81</v>
      </c>
      <c r="S12" s="278"/>
      <c r="T12" s="279" t="s">
        <v>30</v>
      </c>
      <c r="U12" s="557" t="s">
        <v>31</v>
      </c>
      <c r="V12" s="557" t="s">
        <v>32</v>
      </c>
      <c r="W12" s="552" t="s">
        <v>33</v>
      </c>
      <c r="X12" s="552" t="s">
        <v>34</v>
      </c>
    </row>
    <row r="13" spans="1:28" ht="13.15">
      <c r="A13" s="559" t="s">
        <v>59</v>
      </c>
      <c r="B13" s="559" t="s">
        <v>60</v>
      </c>
      <c r="C13" s="259"/>
      <c r="D13" s="270"/>
      <c r="E13" s="254"/>
      <c r="F13" s="254"/>
      <c r="G13" s="254"/>
      <c r="H13" s="254"/>
      <c r="I13" s="254"/>
      <c r="J13" s="305"/>
      <c r="L13" s="279"/>
      <c r="M13" s="496"/>
      <c r="N13" s="496"/>
      <c r="O13" s="496"/>
      <c r="P13" s="497"/>
      <c r="Q13" s="496"/>
      <c r="R13" s="497"/>
      <c r="S13" s="254"/>
      <c r="T13" s="279"/>
      <c r="U13" s="557"/>
      <c r="V13" s="557"/>
      <c r="W13" s="552"/>
      <c r="X13" s="552"/>
      <c r="Y13" s="553"/>
      <c r="Z13" s="553"/>
      <c r="AA13" s="553"/>
      <c r="AB13" s="553"/>
    </row>
    <row r="14" spans="1:28">
      <c r="A14" s="341"/>
      <c r="B14" s="557" t="s">
        <v>113</v>
      </c>
      <c r="C14" s="259"/>
      <c r="D14" s="337" t="s">
        <v>112</v>
      </c>
      <c r="E14" s="338">
        <f>ROUND($Q14*$R14,6)</f>
        <v>0</v>
      </c>
      <c r="F14" s="338">
        <f>ROUND($Q15*$R15,6)</f>
        <v>0</v>
      </c>
      <c r="G14" s="338">
        <f>ROUND($Q16*$R16,6)</f>
        <v>0</v>
      </c>
      <c r="H14" s="338">
        <f>ROUND($Q17*$R17,6)</f>
        <v>0</v>
      </c>
      <c r="I14" s="338">
        <f>ROUND($Q18*$R18,6)</f>
        <v>0</v>
      </c>
      <c r="J14" s="305"/>
      <c r="L14" s="405">
        <v>0</v>
      </c>
      <c r="M14" s="498">
        <f>ROUND(L14/12,2)</f>
        <v>0</v>
      </c>
      <c r="N14" s="498">
        <f>LOOKUP(O14,'Longevity Lookup'!$A$3:$A$506,'Longevity Lookup'!$B$3:$B$506)</f>
        <v>0</v>
      </c>
      <c r="O14" s="565">
        <v>0</v>
      </c>
      <c r="P14" s="494">
        <v>1.03</v>
      </c>
      <c r="Q14" s="495">
        <v>0</v>
      </c>
      <c r="R14" s="491">
        <v>12</v>
      </c>
      <c r="S14" s="254"/>
      <c r="T14" s="280" t="e">
        <f>(E16+E17)/E15</f>
        <v>#DIV/0!</v>
      </c>
      <c r="U14" s="280" t="e">
        <f>(F16+F17)/F15</f>
        <v>#DIV/0!</v>
      </c>
      <c r="V14" s="280" t="e">
        <f>(G16+G17)/G15</f>
        <v>#DIV/0!</v>
      </c>
      <c r="W14" s="280" t="e">
        <f>(H16+H17)/H15</f>
        <v>#DIV/0!</v>
      </c>
      <c r="X14" s="280" t="e">
        <f>(I16+I17)/I15</f>
        <v>#DIV/0!</v>
      </c>
      <c r="Y14" s="553"/>
      <c r="Z14" s="553"/>
      <c r="AA14" s="553"/>
      <c r="AB14" s="553"/>
    </row>
    <row r="15" spans="1:28">
      <c r="B15" s="558"/>
      <c r="C15" s="338"/>
      <c r="D15" s="318" t="s">
        <v>14</v>
      </c>
      <c r="E15" s="439">
        <f>ROUND((M14+N14)*E14*P14,0)</f>
        <v>0</v>
      </c>
      <c r="F15" s="439">
        <f>ROUND((M14+N14)*F14*P14*P15,0)</f>
        <v>0</v>
      </c>
      <c r="G15" s="439">
        <f>ROUND((M14+N14)*G14*P14*P15*P16,0)</f>
        <v>0</v>
      </c>
      <c r="H15" s="439">
        <f>ROUND((M14+N14)*H14*P14*P15*P16*P17,0)</f>
        <v>0</v>
      </c>
      <c r="I15" s="439">
        <f>ROUND((M14+N14)*I14*P14*P15*P16*P17*P18,0)</f>
        <v>0</v>
      </c>
      <c r="J15" s="441">
        <f>SUM(E15:I15)</f>
        <v>0</v>
      </c>
      <c r="L15" s="499"/>
      <c r="M15" s="496"/>
      <c r="N15" s="496"/>
      <c r="O15" s="496"/>
      <c r="P15" s="494">
        <v>1.03</v>
      </c>
      <c r="Q15" s="495">
        <v>0</v>
      </c>
      <c r="R15" s="491">
        <v>12</v>
      </c>
      <c r="S15" s="274"/>
    </row>
    <row r="16" spans="1:28">
      <c r="A16" s="264"/>
      <c r="B16" s="558"/>
      <c r="C16" s="338"/>
      <c r="D16" s="318" t="s">
        <v>29</v>
      </c>
      <c r="E16" s="438">
        <f>ROUND(E15*$P$9,0)</f>
        <v>0</v>
      </c>
      <c r="F16" s="438">
        <f>ROUND(F15*$P$9,0)</f>
        <v>0</v>
      </c>
      <c r="G16" s="438">
        <f>ROUND(G15*$P$9,0)</f>
        <v>0</v>
      </c>
      <c r="H16" s="438">
        <f>ROUND(H15*$P$9,0)</f>
        <v>0</v>
      </c>
      <c r="I16" s="438">
        <f>ROUND(I15*$P$9,0)</f>
        <v>0</v>
      </c>
      <c r="J16" s="441">
        <f>SUM(E16:I16)</f>
        <v>0</v>
      </c>
      <c r="L16" s="499"/>
      <c r="M16" s="496"/>
      <c r="N16" s="496"/>
      <c r="O16" s="496"/>
      <c r="P16" s="494">
        <v>1.03</v>
      </c>
      <c r="Q16" s="495">
        <v>0</v>
      </c>
      <c r="R16" s="491">
        <v>12</v>
      </c>
      <c r="S16" s="274"/>
      <c r="T16" s="280"/>
      <c r="U16" s="280"/>
      <c r="V16" s="280"/>
      <c r="W16" s="280"/>
      <c r="X16" s="280"/>
    </row>
    <row r="17" spans="1:24" ht="15">
      <c r="A17" s="264"/>
      <c r="B17" s="558"/>
      <c r="C17" s="338"/>
      <c r="D17" s="318" t="s">
        <v>28</v>
      </c>
      <c r="E17" s="456">
        <f>ROUND($P$10*E14,0)</f>
        <v>0</v>
      </c>
      <c r="F17" s="456">
        <f>ROUND($P$10*F14,0)</f>
        <v>0</v>
      </c>
      <c r="G17" s="456">
        <f>ROUND($P$10*G14,0)</f>
        <v>0</v>
      </c>
      <c r="H17" s="456">
        <f>ROUND($P$10*H14,0)</f>
        <v>0</v>
      </c>
      <c r="I17" s="456">
        <f>ROUND($P$10*I14,0)</f>
        <v>0</v>
      </c>
      <c r="J17" s="457">
        <f>SUM(E17:I17)</f>
        <v>0</v>
      </c>
      <c r="L17" s="499"/>
      <c r="M17" s="496"/>
      <c r="N17" s="496"/>
      <c r="O17" s="496"/>
      <c r="P17" s="494">
        <v>1.03</v>
      </c>
      <c r="Q17" s="495">
        <v>0</v>
      </c>
      <c r="R17" s="491">
        <v>12</v>
      </c>
      <c r="S17" s="274"/>
      <c r="T17" s="280"/>
      <c r="U17" s="280"/>
      <c r="V17" s="280"/>
      <c r="W17" s="280"/>
      <c r="X17" s="280"/>
    </row>
    <row r="18" spans="1:24">
      <c r="A18" s="264"/>
      <c r="B18" s="558"/>
      <c r="C18" s="338"/>
      <c r="D18" s="322" t="s">
        <v>157</v>
      </c>
      <c r="E18" s="458">
        <f>SUM(E16:E17)</f>
        <v>0</v>
      </c>
      <c r="F18" s="458">
        <f t="shared" ref="F18:I18" si="0">SUM(F16:F17)</f>
        <v>0</v>
      </c>
      <c r="G18" s="458">
        <f t="shared" si="0"/>
        <v>0</v>
      </c>
      <c r="H18" s="458">
        <f t="shared" si="0"/>
        <v>0</v>
      </c>
      <c r="I18" s="458">
        <f t="shared" si="0"/>
        <v>0</v>
      </c>
      <c r="J18" s="459">
        <f>SUM(J16:J17)</f>
        <v>0</v>
      </c>
      <c r="L18" s="499"/>
      <c r="M18" s="496"/>
      <c r="N18" s="496"/>
      <c r="O18" s="496"/>
      <c r="P18" s="494">
        <v>1.03</v>
      </c>
      <c r="Q18" s="495">
        <v>0</v>
      </c>
      <c r="R18" s="491">
        <v>12</v>
      </c>
      <c r="S18" s="274"/>
      <c r="T18" s="280"/>
      <c r="U18" s="280"/>
      <c r="V18" s="280"/>
      <c r="W18" s="280"/>
      <c r="X18" s="280"/>
    </row>
    <row r="19" spans="1:24">
      <c r="A19" s="264"/>
      <c r="B19" s="558"/>
      <c r="C19" s="338"/>
      <c r="D19" s="318"/>
      <c r="E19" s="268"/>
      <c r="F19" s="268"/>
      <c r="G19" s="268"/>
      <c r="H19" s="268"/>
      <c r="I19" s="268"/>
      <c r="J19" s="291"/>
      <c r="L19" s="499"/>
      <c r="M19" s="496"/>
      <c r="N19" s="496"/>
      <c r="O19" s="496"/>
      <c r="P19" s="289"/>
      <c r="Q19" s="496"/>
      <c r="R19" s="289"/>
      <c r="S19" s="274"/>
      <c r="T19" s="256"/>
      <c r="U19" s="558"/>
    </row>
    <row r="20" spans="1:24">
      <c r="A20" s="341"/>
      <c r="B20" s="557" t="s">
        <v>58</v>
      </c>
      <c r="C20" s="339"/>
      <c r="D20" s="337" t="s">
        <v>112</v>
      </c>
      <c r="E20" s="338">
        <f>ROUND($Q20*$R20,6)</f>
        <v>0</v>
      </c>
      <c r="F20" s="338">
        <f>ROUND($Q21*$R21,6)</f>
        <v>0</v>
      </c>
      <c r="G20" s="338">
        <f>ROUND($Q22*$R22,6)</f>
        <v>0</v>
      </c>
      <c r="H20" s="338">
        <f>ROUND($Q23*$R23,6)</f>
        <v>0</v>
      </c>
      <c r="I20" s="338">
        <f>ROUND($Q24*$R24,6)</f>
        <v>0</v>
      </c>
      <c r="J20" s="305"/>
      <c r="L20" s="405">
        <v>0</v>
      </c>
      <c r="M20" s="498">
        <f>ROUND(L20/12,2)</f>
        <v>0</v>
      </c>
      <c r="N20" s="498">
        <f>LOOKUP(O20,'Longevity Lookup'!$A$3:$A$506,'Longevity Lookup'!$B$3:$B$506)</f>
        <v>0</v>
      </c>
      <c r="O20" s="565">
        <v>0</v>
      </c>
      <c r="P20" s="494">
        <v>1.03</v>
      </c>
      <c r="Q20" s="495">
        <v>0</v>
      </c>
      <c r="R20" s="321">
        <f>$R$14</f>
        <v>12</v>
      </c>
      <c r="S20" s="253"/>
      <c r="T20" s="280" t="e">
        <f>(E22+E23)/E21</f>
        <v>#DIV/0!</v>
      </c>
      <c r="U20" s="280" t="e">
        <f>(F22+F23)/F21</f>
        <v>#DIV/0!</v>
      </c>
      <c r="V20" s="280" t="e">
        <f>(G22+G23)/G21</f>
        <v>#DIV/0!</v>
      </c>
      <c r="W20" s="280" t="e">
        <f>(H22+H23)/H21</f>
        <v>#DIV/0!</v>
      </c>
      <c r="X20" s="280" t="e">
        <f>(I22+I23)/I21</f>
        <v>#DIV/0!</v>
      </c>
    </row>
    <row r="21" spans="1:24">
      <c r="A21" s="264"/>
      <c r="B21" s="558"/>
      <c r="C21" s="338"/>
      <c r="D21" s="318" t="s">
        <v>14</v>
      </c>
      <c r="E21" s="439">
        <f>ROUND((M20+N20)*E20*P20,0)</f>
        <v>0</v>
      </c>
      <c r="F21" s="439">
        <f>ROUND((M20+N20)*F20*P20*P21,0)</f>
        <v>0</v>
      </c>
      <c r="G21" s="439">
        <f>ROUND((M20+N20)*G20*P20*P21*P22,0)</f>
        <v>0</v>
      </c>
      <c r="H21" s="439">
        <f>ROUND((M20+N20)*H20*P20*P21*P22*P23,0)</f>
        <v>0</v>
      </c>
      <c r="I21" s="439">
        <f>ROUND((M20+N20)*I20*P20*P21*P22*P23*P24,0)</f>
        <v>0</v>
      </c>
      <c r="J21" s="441">
        <f>SUM(E21:I21)</f>
        <v>0</v>
      </c>
      <c r="L21" s="499"/>
      <c r="M21" s="496"/>
      <c r="N21" s="496"/>
      <c r="O21" s="496"/>
      <c r="P21" s="494">
        <v>1.03</v>
      </c>
      <c r="Q21" s="495">
        <v>0</v>
      </c>
      <c r="R21" s="321">
        <f>$R$15</f>
        <v>12</v>
      </c>
      <c r="S21" s="274"/>
    </row>
    <row r="22" spans="1:24" ht="15" customHeight="1">
      <c r="A22" s="264"/>
      <c r="B22" s="558"/>
      <c r="C22" s="338"/>
      <c r="D22" s="318" t="s">
        <v>29</v>
      </c>
      <c r="E22" s="438">
        <f>ROUND(E21*$P$9,0)</f>
        <v>0</v>
      </c>
      <c r="F22" s="438">
        <f>ROUND(F21*$P$9,0)</f>
        <v>0</v>
      </c>
      <c r="G22" s="438">
        <f>ROUND(G21*$P$9,0)</f>
        <v>0</v>
      </c>
      <c r="H22" s="438">
        <f>ROUND(H21*$P$9,0)</f>
        <v>0</v>
      </c>
      <c r="I22" s="438">
        <f>ROUND(I21*$P$9,0)</f>
        <v>0</v>
      </c>
      <c r="J22" s="441">
        <f>SUM(E22:I22)</f>
        <v>0</v>
      </c>
      <c r="L22" s="499"/>
      <c r="M22" s="496"/>
      <c r="N22" s="496"/>
      <c r="O22" s="496"/>
      <c r="P22" s="494">
        <v>1.03</v>
      </c>
      <c r="Q22" s="495">
        <v>0</v>
      </c>
      <c r="R22" s="321">
        <f>$R$16</f>
        <v>12</v>
      </c>
      <c r="S22" s="274"/>
      <c r="T22" s="280"/>
      <c r="U22" s="280"/>
      <c r="V22" s="280"/>
      <c r="W22" s="280"/>
      <c r="X22" s="280"/>
    </row>
    <row r="23" spans="1:24" ht="13.5" customHeight="1">
      <c r="A23" s="264"/>
      <c r="B23" s="558"/>
      <c r="C23" s="338"/>
      <c r="D23" s="318" t="s">
        <v>28</v>
      </c>
      <c r="E23" s="456">
        <f>ROUND($P$10*E20,0)</f>
        <v>0</v>
      </c>
      <c r="F23" s="456">
        <f>ROUND($P$10*F20,0)</f>
        <v>0</v>
      </c>
      <c r="G23" s="456">
        <f>ROUND($P$10*G20,0)</f>
        <v>0</v>
      </c>
      <c r="H23" s="456">
        <f>ROUND($P$10*H20,0)</f>
        <v>0</v>
      </c>
      <c r="I23" s="456">
        <f>ROUND($P$10*I20,0)</f>
        <v>0</v>
      </c>
      <c r="J23" s="457">
        <f>SUM(E23:I23)</f>
        <v>0</v>
      </c>
      <c r="L23" s="499"/>
      <c r="M23" s="496"/>
      <c r="N23" s="496"/>
      <c r="O23" s="496"/>
      <c r="P23" s="494">
        <v>1.03</v>
      </c>
      <c r="Q23" s="495">
        <v>0</v>
      </c>
      <c r="R23" s="321">
        <f>$R$17</f>
        <v>12</v>
      </c>
      <c r="S23" s="274"/>
      <c r="T23" s="280"/>
      <c r="U23" s="280"/>
      <c r="V23" s="280"/>
      <c r="W23" s="280"/>
      <c r="X23" s="280"/>
    </row>
    <row r="24" spans="1:24">
      <c r="A24" s="264"/>
      <c r="B24" s="558"/>
      <c r="C24" s="338"/>
      <c r="D24" s="322" t="s">
        <v>157</v>
      </c>
      <c r="E24" s="458">
        <f>SUM(E22:E23)</f>
        <v>0</v>
      </c>
      <c r="F24" s="458">
        <f t="shared" ref="F24:I24" si="1">SUM(F22:F23)</f>
        <v>0</v>
      </c>
      <c r="G24" s="458">
        <f t="shared" si="1"/>
        <v>0</v>
      </c>
      <c r="H24" s="458">
        <f t="shared" si="1"/>
        <v>0</v>
      </c>
      <c r="I24" s="458">
        <f t="shared" si="1"/>
        <v>0</v>
      </c>
      <c r="J24" s="459">
        <f>SUM(J22:J23)</f>
        <v>0</v>
      </c>
      <c r="L24" s="499"/>
      <c r="M24" s="496"/>
      <c r="N24" s="496"/>
      <c r="O24" s="496"/>
      <c r="P24" s="494">
        <v>1.03</v>
      </c>
      <c r="Q24" s="495">
        <v>0</v>
      </c>
      <c r="R24" s="321">
        <f>$R$18</f>
        <v>12</v>
      </c>
      <c r="S24" s="274"/>
      <c r="T24" s="280"/>
      <c r="U24" s="280"/>
      <c r="V24" s="280"/>
      <c r="W24" s="280"/>
      <c r="X24" s="280"/>
    </row>
    <row r="25" spans="1:24">
      <c r="A25" s="264"/>
      <c r="B25" s="558"/>
      <c r="C25" s="338"/>
      <c r="D25" s="318"/>
      <c r="E25" s="268"/>
      <c r="F25" s="268"/>
      <c r="G25" s="268"/>
      <c r="H25" s="268"/>
      <c r="I25" s="268"/>
      <c r="J25" s="291"/>
      <c r="L25" s="499"/>
      <c r="M25" s="496"/>
      <c r="N25" s="496"/>
      <c r="O25" s="496"/>
      <c r="P25" s="289"/>
      <c r="Q25" s="496"/>
      <c r="R25" s="289"/>
      <c r="S25" s="274"/>
      <c r="T25" s="256"/>
      <c r="U25" s="558"/>
    </row>
    <row r="26" spans="1:24">
      <c r="A26" s="341"/>
      <c r="B26" s="557" t="s">
        <v>58</v>
      </c>
      <c r="C26" s="339"/>
      <c r="D26" s="337" t="s">
        <v>112</v>
      </c>
      <c r="E26" s="338">
        <f>ROUND($Q26*$R26,6)</f>
        <v>0</v>
      </c>
      <c r="F26" s="338">
        <f>ROUND($Q27*$R27,6)</f>
        <v>0</v>
      </c>
      <c r="G26" s="338">
        <f>ROUND($Q28*$R28,6)</f>
        <v>0</v>
      </c>
      <c r="H26" s="338">
        <f>ROUND($Q29*$R29,6)</f>
        <v>0</v>
      </c>
      <c r="I26" s="338">
        <f>ROUND($Q30*$R30,6)</f>
        <v>0</v>
      </c>
      <c r="J26" s="305"/>
      <c r="L26" s="405">
        <v>0</v>
      </c>
      <c r="M26" s="498">
        <f>ROUND(L26/12,2)</f>
        <v>0</v>
      </c>
      <c r="N26" s="498">
        <f>LOOKUP(O26,'Longevity Lookup'!$A$3:$A$506,'Longevity Lookup'!$B$3:$B$506)</f>
        <v>0</v>
      </c>
      <c r="O26" s="565">
        <v>0</v>
      </c>
      <c r="P26" s="494">
        <v>1.03</v>
      </c>
      <c r="Q26" s="495">
        <v>0</v>
      </c>
      <c r="R26" s="321">
        <f>$R$14</f>
        <v>12</v>
      </c>
      <c r="S26" s="253"/>
      <c r="T26" s="280" t="e">
        <f>(E28+E29)/E27</f>
        <v>#DIV/0!</v>
      </c>
      <c r="U26" s="280" t="e">
        <f>(F28+F29)/F27</f>
        <v>#DIV/0!</v>
      </c>
      <c r="V26" s="280" t="e">
        <f>(G28+G29)/G27</f>
        <v>#DIV/0!</v>
      </c>
      <c r="W26" s="280" t="e">
        <f>(H28+H29)/H27</f>
        <v>#DIV/0!</v>
      </c>
      <c r="X26" s="280" t="e">
        <f>(I28+I29)/I27</f>
        <v>#DIV/0!</v>
      </c>
    </row>
    <row r="27" spans="1:24">
      <c r="B27" s="558"/>
      <c r="C27" s="338"/>
      <c r="D27" s="318" t="s">
        <v>14</v>
      </c>
      <c r="E27" s="439">
        <f>ROUND((M26+N26)*E26*P26,0)</f>
        <v>0</v>
      </c>
      <c r="F27" s="439">
        <f>ROUND((M26+N26)*F26*P26*P27,0)</f>
        <v>0</v>
      </c>
      <c r="G27" s="439">
        <f>ROUND((M26+N26)*G26*P26*P27*P28,0)</f>
        <v>0</v>
      </c>
      <c r="H27" s="439">
        <f>ROUND((M26+N26)*H26*P26*P27*P28*P29,0)</f>
        <v>0</v>
      </c>
      <c r="I27" s="439">
        <f>ROUND((M26+N26)*I26*P26*P27*P28*P29*P30,0)</f>
        <v>0</v>
      </c>
      <c r="J27" s="441">
        <f>SUM(E27:I27)</f>
        <v>0</v>
      </c>
      <c r="L27" s="499"/>
      <c r="M27" s="496"/>
      <c r="N27" s="496"/>
      <c r="O27" s="496"/>
      <c r="P27" s="494">
        <v>1.03</v>
      </c>
      <c r="Q27" s="495">
        <v>0</v>
      </c>
      <c r="R27" s="321">
        <f>$R$15</f>
        <v>12</v>
      </c>
      <c r="S27" s="274"/>
    </row>
    <row r="28" spans="1:24">
      <c r="A28" s="264"/>
      <c r="B28" s="558"/>
      <c r="C28" s="338"/>
      <c r="D28" s="318" t="s">
        <v>29</v>
      </c>
      <c r="E28" s="438">
        <f>ROUND(E27*$P$9,0)</f>
        <v>0</v>
      </c>
      <c r="F28" s="438">
        <f>ROUND(F27*$P$9,0)</f>
        <v>0</v>
      </c>
      <c r="G28" s="438">
        <f>ROUND(G27*$P$9,0)</f>
        <v>0</v>
      </c>
      <c r="H28" s="438">
        <f>ROUND(H27*$P$9,0)</f>
        <v>0</v>
      </c>
      <c r="I28" s="438">
        <f>ROUND(I27*$P$9,0)</f>
        <v>0</v>
      </c>
      <c r="J28" s="441">
        <f>SUM(E28:I28)</f>
        <v>0</v>
      </c>
      <c r="L28" s="499"/>
      <c r="M28" s="496"/>
      <c r="N28" s="496"/>
      <c r="O28" s="496"/>
      <c r="P28" s="494">
        <v>1.03</v>
      </c>
      <c r="Q28" s="495">
        <v>0</v>
      </c>
      <c r="R28" s="321">
        <f>$R$16</f>
        <v>12</v>
      </c>
      <c r="S28" s="274"/>
      <c r="T28" s="280"/>
      <c r="U28" s="280"/>
      <c r="V28" s="280"/>
      <c r="W28" s="280"/>
      <c r="X28" s="280"/>
    </row>
    <row r="29" spans="1:24" ht="15">
      <c r="A29" s="264"/>
      <c r="B29" s="558"/>
      <c r="C29" s="338"/>
      <c r="D29" s="318" t="s">
        <v>28</v>
      </c>
      <c r="E29" s="456">
        <f>ROUND($P$10*E26,0)</f>
        <v>0</v>
      </c>
      <c r="F29" s="456">
        <f>ROUND($P$10*F26,0)</f>
        <v>0</v>
      </c>
      <c r="G29" s="456">
        <f>ROUND($P$10*G26,0)</f>
        <v>0</v>
      </c>
      <c r="H29" s="456">
        <f>ROUND($P$10*H26,0)</f>
        <v>0</v>
      </c>
      <c r="I29" s="456">
        <f>ROUND($P$10*I26,0)</f>
        <v>0</v>
      </c>
      <c r="J29" s="457">
        <f>SUM(E29:I29)</f>
        <v>0</v>
      </c>
      <c r="L29" s="499"/>
      <c r="M29" s="496"/>
      <c r="N29" s="496"/>
      <c r="O29" s="496"/>
      <c r="P29" s="494">
        <v>1.03</v>
      </c>
      <c r="Q29" s="495">
        <v>0</v>
      </c>
      <c r="R29" s="321">
        <f>$R$17</f>
        <v>12</v>
      </c>
      <c r="S29" s="274"/>
      <c r="T29" s="280"/>
      <c r="U29" s="280"/>
      <c r="V29" s="280"/>
      <c r="W29" s="280"/>
      <c r="X29" s="280"/>
    </row>
    <row r="30" spans="1:24">
      <c r="A30" s="264"/>
      <c r="B30" s="558"/>
      <c r="C30" s="338"/>
      <c r="D30" s="322" t="s">
        <v>157</v>
      </c>
      <c r="E30" s="458">
        <f>SUM(E28:E29)</f>
        <v>0</v>
      </c>
      <c r="F30" s="458">
        <f t="shared" ref="F30:I30" si="2">SUM(F28:F29)</f>
        <v>0</v>
      </c>
      <c r="G30" s="458">
        <f t="shared" si="2"/>
        <v>0</v>
      </c>
      <c r="H30" s="458">
        <f t="shared" si="2"/>
        <v>0</v>
      </c>
      <c r="I30" s="458">
        <f t="shared" si="2"/>
        <v>0</v>
      </c>
      <c r="J30" s="459">
        <f>SUM(J28:J29)</f>
        <v>0</v>
      </c>
      <c r="L30" s="499"/>
      <c r="M30" s="496"/>
      <c r="N30" s="496"/>
      <c r="O30" s="496"/>
      <c r="P30" s="494">
        <v>1.03</v>
      </c>
      <c r="Q30" s="495">
        <v>0</v>
      </c>
      <c r="R30" s="321">
        <f>$R$18</f>
        <v>12</v>
      </c>
      <c r="S30" s="274"/>
      <c r="T30" s="280"/>
      <c r="U30" s="280"/>
      <c r="V30" s="280"/>
      <c r="W30" s="280"/>
      <c r="X30" s="280"/>
    </row>
    <row r="31" spans="1:24">
      <c r="A31" s="264"/>
      <c r="B31" s="558"/>
      <c r="C31" s="338"/>
      <c r="D31" s="318"/>
      <c r="E31" s="268"/>
      <c r="F31" s="268"/>
      <c r="G31" s="268"/>
      <c r="H31" s="268"/>
      <c r="I31" s="268"/>
      <c r="J31" s="291"/>
      <c r="L31" s="499"/>
      <c r="M31" s="496"/>
      <c r="N31" s="496"/>
      <c r="O31" s="496"/>
      <c r="P31" s="289"/>
      <c r="Q31" s="496"/>
      <c r="R31" s="289"/>
      <c r="S31" s="274"/>
      <c r="T31" s="256"/>
      <c r="U31" s="558"/>
    </row>
    <row r="32" spans="1:24">
      <c r="A32" s="110"/>
      <c r="B32" s="557" t="s">
        <v>58</v>
      </c>
      <c r="C32" s="339"/>
      <c r="D32" s="337" t="s">
        <v>112</v>
      </c>
      <c r="E32" s="338">
        <f>ROUND($Q32*$R32,6)</f>
        <v>0</v>
      </c>
      <c r="F32" s="338">
        <f>ROUND($Q33*$R33,6)</f>
        <v>0</v>
      </c>
      <c r="G32" s="338">
        <f>ROUND($Q34*$R34,6)</f>
        <v>0</v>
      </c>
      <c r="H32" s="338">
        <f>ROUND($Q35*$R35,6)</f>
        <v>0</v>
      </c>
      <c r="I32" s="338">
        <f>ROUND($Q36*$R36,6)</f>
        <v>0</v>
      </c>
      <c r="J32" s="305"/>
      <c r="L32" s="405">
        <v>0</v>
      </c>
      <c r="M32" s="498">
        <f>ROUND(L32/12,2)</f>
        <v>0</v>
      </c>
      <c r="N32" s="498">
        <f>LOOKUP(O32,'Longevity Lookup'!$A$3:$A$506,'Longevity Lookup'!$B$3:$B$506)</f>
        <v>0</v>
      </c>
      <c r="O32" s="565">
        <v>0</v>
      </c>
      <c r="P32" s="494">
        <v>1.03</v>
      </c>
      <c r="Q32" s="495">
        <v>0</v>
      </c>
      <c r="R32" s="321">
        <f>$R$14</f>
        <v>12</v>
      </c>
      <c r="S32" s="253"/>
      <c r="T32" s="280" t="e">
        <f>(E34+E35)/E33</f>
        <v>#DIV/0!</v>
      </c>
      <c r="U32" s="280" t="e">
        <f>(F34+F35)/F33</f>
        <v>#DIV/0!</v>
      </c>
      <c r="V32" s="280" t="e">
        <f>(G34+G35)/G33</f>
        <v>#DIV/0!</v>
      </c>
      <c r="W32" s="280" t="e">
        <f>(H34+H35)/H33</f>
        <v>#DIV/0!</v>
      </c>
      <c r="X32" s="280" t="e">
        <f>(I34+I35)/I33</f>
        <v>#DIV/0!</v>
      </c>
    </row>
    <row r="33" spans="1:24">
      <c r="A33" s="264"/>
      <c r="C33" s="338"/>
      <c r="D33" s="318" t="s">
        <v>14</v>
      </c>
      <c r="E33" s="439">
        <f>ROUND((M32+N32)*E32*P32,0)</f>
        <v>0</v>
      </c>
      <c r="F33" s="439">
        <f>ROUND((M32+N32)*F32*P32*P33,0)</f>
        <v>0</v>
      </c>
      <c r="G33" s="439">
        <f>ROUND((M32+N32)*G32*P32*P33*P34,0)</f>
        <v>0</v>
      </c>
      <c r="H33" s="439">
        <f>ROUND((M32+N32)*H32*P32*P33*P34*P35,0)</f>
        <v>0</v>
      </c>
      <c r="I33" s="439">
        <f>ROUND((M32+N32)*I32*P32*P33*P34*P35*P36,0)</f>
        <v>0</v>
      </c>
      <c r="J33" s="441">
        <f>SUM(E33:I33)</f>
        <v>0</v>
      </c>
      <c r="L33" s="499"/>
      <c r="M33" s="496"/>
      <c r="N33" s="496"/>
      <c r="O33" s="496"/>
      <c r="P33" s="494">
        <v>1.03</v>
      </c>
      <c r="Q33" s="495">
        <v>0</v>
      </c>
      <c r="R33" s="321">
        <f>$R$15</f>
        <v>12</v>
      </c>
      <c r="S33" s="274"/>
    </row>
    <row r="34" spans="1:24">
      <c r="A34" s="264"/>
      <c r="B34" s="558"/>
      <c r="C34" s="338"/>
      <c r="D34" s="318" t="s">
        <v>29</v>
      </c>
      <c r="E34" s="438">
        <f>ROUND(E33*$P$9,0)</f>
        <v>0</v>
      </c>
      <c r="F34" s="438">
        <f>ROUND(F33*$P$9,0)</f>
        <v>0</v>
      </c>
      <c r="G34" s="438">
        <f>ROUND(G33*$P$9,0)</f>
        <v>0</v>
      </c>
      <c r="H34" s="438">
        <f>ROUND(H33*$P$9,0)</f>
        <v>0</v>
      </c>
      <c r="I34" s="438">
        <f>ROUND(I33*$P$9,0)</f>
        <v>0</v>
      </c>
      <c r="J34" s="441">
        <f>SUM(E34:I34)</f>
        <v>0</v>
      </c>
      <c r="L34" s="499"/>
      <c r="M34" s="496"/>
      <c r="N34" s="496"/>
      <c r="O34" s="496"/>
      <c r="P34" s="494">
        <v>1.03</v>
      </c>
      <c r="Q34" s="495">
        <v>0</v>
      </c>
      <c r="R34" s="321">
        <f>$R$16</f>
        <v>12</v>
      </c>
      <c r="S34" s="274"/>
      <c r="T34" s="280"/>
      <c r="U34" s="280"/>
      <c r="V34" s="280"/>
      <c r="W34" s="280"/>
      <c r="X34" s="280"/>
    </row>
    <row r="35" spans="1:24" ht="15">
      <c r="A35" s="264"/>
      <c r="B35" s="558"/>
      <c r="C35" s="338"/>
      <c r="D35" s="318" t="s">
        <v>28</v>
      </c>
      <c r="E35" s="456">
        <f>ROUND($P$10*E32,0)</f>
        <v>0</v>
      </c>
      <c r="F35" s="456">
        <f>ROUND($P$10*F32,0)</f>
        <v>0</v>
      </c>
      <c r="G35" s="456">
        <f>ROUND($P$10*G32,0)</f>
        <v>0</v>
      </c>
      <c r="H35" s="456">
        <f>ROUND($P$10*H32,0)</f>
        <v>0</v>
      </c>
      <c r="I35" s="456">
        <f>ROUND($P$10*I32,0)</f>
        <v>0</v>
      </c>
      <c r="J35" s="457">
        <f>SUM(E35:I35)</f>
        <v>0</v>
      </c>
      <c r="L35" s="499"/>
      <c r="M35" s="496"/>
      <c r="N35" s="496"/>
      <c r="O35" s="496"/>
      <c r="P35" s="494">
        <v>1.03</v>
      </c>
      <c r="Q35" s="495">
        <v>0</v>
      </c>
      <c r="R35" s="321">
        <f>$R$17</f>
        <v>12</v>
      </c>
      <c r="S35" s="274"/>
      <c r="T35" s="280"/>
      <c r="U35" s="280"/>
      <c r="V35" s="280"/>
      <c r="W35" s="280"/>
      <c r="X35" s="280"/>
    </row>
    <row r="36" spans="1:24">
      <c r="A36" s="264"/>
      <c r="B36" s="558"/>
      <c r="C36" s="338"/>
      <c r="D36" s="322" t="s">
        <v>157</v>
      </c>
      <c r="E36" s="458">
        <f>SUM(E34:E35)</f>
        <v>0</v>
      </c>
      <c r="F36" s="458">
        <f t="shared" ref="F36:I36" si="3">SUM(F34:F35)</f>
        <v>0</v>
      </c>
      <c r="G36" s="458">
        <f t="shared" si="3"/>
        <v>0</v>
      </c>
      <c r="H36" s="458">
        <f t="shared" si="3"/>
        <v>0</v>
      </c>
      <c r="I36" s="458">
        <f t="shared" si="3"/>
        <v>0</v>
      </c>
      <c r="J36" s="459">
        <f>SUM(J34:J35)</f>
        <v>0</v>
      </c>
      <c r="L36" s="499"/>
      <c r="M36" s="496"/>
      <c r="N36" s="496"/>
      <c r="O36" s="496"/>
      <c r="P36" s="494">
        <v>1.03</v>
      </c>
      <c r="Q36" s="495">
        <v>0</v>
      </c>
      <c r="R36" s="321">
        <f>$R$18</f>
        <v>12</v>
      </c>
      <c r="S36" s="274"/>
      <c r="T36" s="280"/>
      <c r="U36" s="280"/>
      <c r="V36" s="280"/>
      <c r="W36" s="280"/>
      <c r="X36" s="280"/>
    </row>
    <row r="37" spans="1:24">
      <c r="A37" s="264"/>
      <c r="B37" s="558"/>
      <c r="C37" s="338"/>
      <c r="D37" s="318"/>
      <c r="E37" s="268"/>
      <c r="F37" s="268"/>
      <c r="G37" s="268"/>
      <c r="H37" s="268"/>
      <c r="I37" s="268"/>
      <c r="J37" s="291"/>
      <c r="L37" s="499"/>
      <c r="M37" s="496"/>
      <c r="N37" s="496"/>
      <c r="O37" s="496"/>
      <c r="P37" s="289"/>
      <c r="Q37" s="496"/>
      <c r="R37" s="289"/>
      <c r="S37" s="274"/>
      <c r="T37" s="256"/>
      <c r="U37" s="558"/>
    </row>
    <row r="38" spans="1:24">
      <c r="A38" s="110"/>
      <c r="B38" s="557" t="s">
        <v>58</v>
      </c>
      <c r="C38" s="339"/>
      <c r="D38" s="337" t="s">
        <v>112</v>
      </c>
      <c r="E38" s="338">
        <f>ROUND($Q38*$R38,6)</f>
        <v>0</v>
      </c>
      <c r="F38" s="338">
        <f>ROUND($Q39*$R39,6)</f>
        <v>0</v>
      </c>
      <c r="G38" s="338">
        <f>ROUND($Q40*$R40,6)</f>
        <v>0</v>
      </c>
      <c r="H38" s="338">
        <f>ROUND($Q41*$R41,6)</f>
        <v>0</v>
      </c>
      <c r="I38" s="338">
        <f>ROUND($Q42*$R42,6)</f>
        <v>0</v>
      </c>
      <c r="J38" s="305"/>
      <c r="L38" s="405">
        <v>0</v>
      </c>
      <c r="M38" s="498">
        <f>ROUND(L38/12,2)</f>
        <v>0</v>
      </c>
      <c r="N38" s="498">
        <f>LOOKUP(O38,'Longevity Lookup'!$A$3:$A$506,'Longevity Lookup'!$B$3:$B$506)</f>
        <v>0</v>
      </c>
      <c r="O38" s="565">
        <v>0</v>
      </c>
      <c r="P38" s="494">
        <v>1.03</v>
      </c>
      <c r="Q38" s="495">
        <v>0</v>
      </c>
      <c r="R38" s="321">
        <f>$R$14</f>
        <v>12</v>
      </c>
      <c r="S38" s="253"/>
      <c r="T38" s="280" t="e">
        <f>(E40+E41)/E39</f>
        <v>#DIV/0!</v>
      </c>
      <c r="U38" s="280" t="e">
        <f>(F40+F41)/F39</f>
        <v>#DIV/0!</v>
      </c>
      <c r="V38" s="280" t="e">
        <f>(G40+G41)/G39</f>
        <v>#DIV/0!</v>
      </c>
      <c r="W38" s="280" t="e">
        <f>(H40+H41)/H39</f>
        <v>#DIV/0!</v>
      </c>
      <c r="X38" s="280" t="e">
        <f>(I40+I41)/I39</f>
        <v>#DIV/0!</v>
      </c>
    </row>
    <row r="39" spans="1:24">
      <c r="A39" s="264"/>
      <c r="C39" s="338"/>
      <c r="D39" s="318" t="s">
        <v>14</v>
      </c>
      <c r="E39" s="439">
        <f>ROUND((M38+N38)*E38*P38,0)</f>
        <v>0</v>
      </c>
      <c r="F39" s="439">
        <f>ROUND((M38+N38)*F38*P38*P39,0)</f>
        <v>0</v>
      </c>
      <c r="G39" s="439">
        <f>ROUND((M38+N38)*G38*P38*P39*P40,0)</f>
        <v>0</v>
      </c>
      <c r="H39" s="439">
        <f>ROUND((M38+N38)*H38*P38*P39*P40*P41,0)</f>
        <v>0</v>
      </c>
      <c r="I39" s="439">
        <f>ROUND((M38+N38)*I38*P38*P39*P40*P41*P42,0)</f>
        <v>0</v>
      </c>
      <c r="J39" s="441">
        <f>SUM(E39:I39)</f>
        <v>0</v>
      </c>
      <c r="L39" s="499"/>
      <c r="M39" s="496"/>
      <c r="N39" s="496"/>
      <c r="O39" s="496"/>
      <c r="P39" s="494">
        <v>1.03</v>
      </c>
      <c r="Q39" s="495">
        <v>0</v>
      </c>
      <c r="R39" s="321">
        <f>$R$15</f>
        <v>12</v>
      </c>
      <c r="S39" s="274"/>
    </row>
    <row r="40" spans="1:24">
      <c r="A40" s="264"/>
      <c r="B40" s="558"/>
      <c r="C40" s="338"/>
      <c r="D40" s="318" t="s">
        <v>29</v>
      </c>
      <c r="E40" s="438">
        <f>ROUND(E39*$P$9,0)</f>
        <v>0</v>
      </c>
      <c r="F40" s="438">
        <f>ROUND(F39*$P$9,0)</f>
        <v>0</v>
      </c>
      <c r="G40" s="438">
        <f>ROUND(G39*$P$9,0)</f>
        <v>0</v>
      </c>
      <c r="H40" s="438">
        <f>ROUND(H39*$P$9,0)</f>
        <v>0</v>
      </c>
      <c r="I40" s="438">
        <f>ROUND(I39*$P$9,0)</f>
        <v>0</v>
      </c>
      <c r="J40" s="441">
        <f>SUM(E40:I40)</f>
        <v>0</v>
      </c>
      <c r="L40" s="499"/>
      <c r="M40" s="496"/>
      <c r="N40" s="496"/>
      <c r="O40" s="496"/>
      <c r="P40" s="494">
        <v>1.03</v>
      </c>
      <c r="Q40" s="495">
        <v>0</v>
      </c>
      <c r="R40" s="321">
        <f>$R$16</f>
        <v>12</v>
      </c>
      <c r="S40" s="274"/>
      <c r="T40" s="280"/>
      <c r="U40" s="280"/>
      <c r="V40" s="280"/>
      <c r="W40" s="280"/>
      <c r="X40" s="280"/>
    </row>
    <row r="41" spans="1:24" ht="15">
      <c r="A41" s="264"/>
      <c r="B41" s="558"/>
      <c r="C41" s="338"/>
      <c r="D41" s="318" t="s">
        <v>28</v>
      </c>
      <c r="E41" s="456">
        <f>ROUND($P$10*E38,0)</f>
        <v>0</v>
      </c>
      <c r="F41" s="456">
        <f>ROUND($P$10*F38,0)</f>
        <v>0</v>
      </c>
      <c r="G41" s="456">
        <f>ROUND($P$10*G38,0)</f>
        <v>0</v>
      </c>
      <c r="H41" s="456">
        <f>ROUND($P$10*H38,0)</f>
        <v>0</v>
      </c>
      <c r="I41" s="456">
        <f>ROUND($P$10*I38,0)</f>
        <v>0</v>
      </c>
      <c r="J41" s="457">
        <f>SUM(E41:I41)</f>
        <v>0</v>
      </c>
      <c r="L41" s="499"/>
      <c r="M41" s="496"/>
      <c r="N41" s="496"/>
      <c r="O41" s="496"/>
      <c r="P41" s="494">
        <v>1.03</v>
      </c>
      <c r="Q41" s="495">
        <v>0</v>
      </c>
      <c r="R41" s="321">
        <f>$R$17</f>
        <v>12</v>
      </c>
      <c r="S41" s="274"/>
      <c r="T41" s="280"/>
      <c r="U41" s="280"/>
      <c r="V41" s="280"/>
      <c r="W41" s="280"/>
      <c r="X41" s="280"/>
    </row>
    <row r="42" spans="1:24">
      <c r="A42" s="264"/>
      <c r="B42" s="558"/>
      <c r="C42" s="338"/>
      <c r="D42" s="322" t="s">
        <v>157</v>
      </c>
      <c r="E42" s="458">
        <f>SUM(E40:E41)</f>
        <v>0</v>
      </c>
      <c r="F42" s="458">
        <f t="shared" ref="F42:I42" si="4">SUM(F40:F41)</f>
        <v>0</v>
      </c>
      <c r="G42" s="458">
        <f t="shared" si="4"/>
        <v>0</v>
      </c>
      <c r="H42" s="458">
        <f t="shared" si="4"/>
        <v>0</v>
      </c>
      <c r="I42" s="458">
        <f t="shared" si="4"/>
        <v>0</v>
      </c>
      <c r="J42" s="459">
        <f>SUM(J40:J41)</f>
        <v>0</v>
      </c>
      <c r="L42" s="499"/>
      <c r="M42" s="496"/>
      <c r="N42" s="496"/>
      <c r="O42" s="496"/>
      <c r="P42" s="494">
        <v>1.03</v>
      </c>
      <c r="Q42" s="495">
        <v>0</v>
      </c>
      <c r="R42" s="321">
        <f>$R$18</f>
        <v>12</v>
      </c>
      <c r="S42" s="274"/>
      <c r="T42" s="280"/>
      <c r="U42" s="280"/>
      <c r="V42" s="280"/>
      <c r="W42" s="280"/>
      <c r="X42" s="280"/>
    </row>
    <row r="43" spans="1:24">
      <c r="A43" s="264"/>
      <c r="B43" s="558"/>
      <c r="C43" s="338"/>
      <c r="D43" s="318"/>
      <c r="E43" s="268"/>
      <c r="F43" s="268"/>
      <c r="G43" s="268"/>
      <c r="H43" s="268"/>
      <c r="I43" s="268"/>
      <c r="J43" s="291"/>
      <c r="L43" s="499"/>
      <c r="M43" s="496"/>
      <c r="N43" s="496"/>
      <c r="O43" s="496"/>
      <c r="P43" s="289"/>
      <c r="Q43" s="496"/>
      <c r="R43" s="289"/>
      <c r="S43" s="274"/>
      <c r="T43" s="256"/>
      <c r="U43" s="558"/>
    </row>
    <row r="44" spans="1:24">
      <c r="A44" s="110"/>
      <c r="B44" s="557" t="s">
        <v>114</v>
      </c>
      <c r="C44" s="339"/>
      <c r="D44" s="337" t="s">
        <v>112</v>
      </c>
      <c r="E44" s="338">
        <f>ROUND($Q44*$R44,6)</f>
        <v>0</v>
      </c>
      <c r="F44" s="338">
        <f>ROUND($Q45*$R45,6)</f>
        <v>0</v>
      </c>
      <c r="G44" s="338">
        <f>ROUND($Q46*$R46,6)</f>
        <v>0</v>
      </c>
      <c r="H44" s="338">
        <f>ROUND($Q47*$R47,6)</f>
        <v>0</v>
      </c>
      <c r="I44" s="338">
        <f>ROUND($Q48*$R48,6)</f>
        <v>0</v>
      </c>
      <c r="J44" s="305"/>
      <c r="L44" s="405">
        <v>0</v>
      </c>
      <c r="M44" s="498">
        <f>ROUND(L44/12,2)</f>
        <v>0</v>
      </c>
      <c r="N44" s="498">
        <f>LOOKUP(O44,'Longevity Lookup'!$A$3:$A$506,'Longevity Lookup'!$B$3:$B$506)</f>
        <v>0</v>
      </c>
      <c r="O44" s="565">
        <v>0</v>
      </c>
      <c r="P44" s="494">
        <v>1.03</v>
      </c>
      <c r="Q44" s="495">
        <v>0</v>
      </c>
      <c r="R44" s="321">
        <f>$R$14</f>
        <v>12</v>
      </c>
      <c r="S44" s="253"/>
      <c r="T44" s="280" t="e">
        <f>(E46+E47)/E45</f>
        <v>#DIV/0!</v>
      </c>
      <c r="U44" s="280" t="e">
        <f>(F46+F47)/F45</f>
        <v>#DIV/0!</v>
      </c>
      <c r="V44" s="280" t="e">
        <f>(G46+G47)/G45</f>
        <v>#DIV/0!</v>
      </c>
      <c r="W44" s="280" t="e">
        <f>(H46+H47)/H45</f>
        <v>#DIV/0!</v>
      </c>
      <c r="X44" s="280" t="e">
        <f>(I46+I47)/I45</f>
        <v>#DIV/0!</v>
      </c>
    </row>
    <row r="45" spans="1:24">
      <c r="A45" s="264"/>
      <c r="C45" s="338"/>
      <c r="D45" s="318" t="s">
        <v>14</v>
      </c>
      <c r="E45" s="439">
        <f>ROUND((M44+N44)*E44*P44,0)</f>
        <v>0</v>
      </c>
      <c r="F45" s="439">
        <f>ROUND((M44+N44)*F44*P44*P45,0)</f>
        <v>0</v>
      </c>
      <c r="G45" s="439">
        <f>ROUND((M44+N44)*G44*P44*P45*P46,0)</f>
        <v>0</v>
      </c>
      <c r="H45" s="439">
        <f>ROUND((M44+N44)*H44*P44*P45*P46*P47,0)</f>
        <v>0</v>
      </c>
      <c r="I45" s="439">
        <f>ROUND((M44+N44)*I44*P44*P45*P46*P47*P48,0)</f>
        <v>0</v>
      </c>
      <c r="J45" s="441">
        <f>SUM(E45:I45)</f>
        <v>0</v>
      </c>
      <c r="L45" s="499"/>
      <c r="M45" s="496"/>
      <c r="N45" s="496"/>
      <c r="O45" s="496"/>
      <c r="P45" s="494">
        <v>1.03</v>
      </c>
      <c r="Q45" s="495">
        <v>0</v>
      </c>
      <c r="R45" s="321">
        <f>$R$15</f>
        <v>12</v>
      </c>
      <c r="S45" s="274"/>
    </row>
    <row r="46" spans="1:24">
      <c r="A46" s="264"/>
      <c r="B46" s="558"/>
      <c r="C46" s="338"/>
      <c r="D46" s="318" t="s">
        <v>29</v>
      </c>
      <c r="E46" s="438">
        <f>ROUND(E45*$P$9,0)</f>
        <v>0</v>
      </c>
      <c r="F46" s="438">
        <f>ROUND(F45*$P$9,0)</f>
        <v>0</v>
      </c>
      <c r="G46" s="438">
        <f>ROUND(G45*$P$9,0)</f>
        <v>0</v>
      </c>
      <c r="H46" s="438">
        <f>ROUND(H45*$P$9,0)</f>
        <v>0</v>
      </c>
      <c r="I46" s="438">
        <f>ROUND(I45*$P$9,0)</f>
        <v>0</v>
      </c>
      <c r="J46" s="441">
        <f>SUM(E46:I46)</f>
        <v>0</v>
      </c>
      <c r="L46" s="499"/>
      <c r="M46" s="496"/>
      <c r="N46" s="496"/>
      <c r="O46" s="496"/>
      <c r="P46" s="494">
        <v>1.03</v>
      </c>
      <c r="Q46" s="495">
        <v>0</v>
      </c>
      <c r="R46" s="321">
        <f>$R$16</f>
        <v>12</v>
      </c>
      <c r="S46" s="274"/>
      <c r="T46" s="280"/>
      <c r="U46" s="280"/>
      <c r="V46" s="280"/>
      <c r="W46" s="280"/>
      <c r="X46" s="280"/>
    </row>
    <row r="47" spans="1:24" ht="15">
      <c r="A47" s="264"/>
      <c r="B47" s="558"/>
      <c r="C47" s="338"/>
      <c r="D47" s="318" t="s">
        <v>28</v>
      </c>
      <c r="E47" s="456">
        <f>ROUND($P$10*E44,0)</f>
        <v>0</v>
      </c>
      <c r="F47" s="456">
        <f>ROUND($P$10*F44,0)</f>
        <v>0</v>
      </c>
      <c r="G47" s="456">
        <f>ROUND($P$10*G44,0)</f>
        <v>0</v>
      </c>
      <c r="H47" s="456">
        <f>ROUND($P$10*H44,0)</f>
        <v>0</v>
      </c>
      <c r="I47" s="456">
        <f>ROUND($P$10*I44,0)</f>
        <v>0</v>
      </c>
      <c r="J47" s="457">
        <f>SUM(E47:I47)</f>
        <v>0</v>
      </c>
      <c r="L47" s="499"/>
      <c r="M47" s="496"/>
      <c r="N47" s="496"/>
      <c r="O47" s="496"/>
      <c r="P47" s="494">
        <v>1.03</v>
      </c>
      <c r="Q47" s="495">
        <v>0</v>
      </c>
      <c r="R47" s="321">
        <f>$R$17</f>
        <v>12</v>
      </c>
      <c r="S47" s="274"/>
      <c r="T47" s="280"/>
      <c r="U47" s="280"/>
      <c r="V47" s="280"/>
      <c r="W47" s="280"/>
      <c r="X47" s="280"/>
    </row>
    <row r="48" spans="1:24">
      <c r="A48" s="264"/>
      <c r="B48" s="558"/>
      <c r="C48" s="338"/>
      <c r="D48" s="322" t="s">
        <v>157</v>
      </c>
      <c r="E48" s="458">
        <f>SUM(E46:E47)</f>
        <v>0</v>
      </c>
      <c r="F48" s="458">
        <f t="shared" ref="F48:I48" si="5">SUM(F46:F47)</f>
        <v>0</v>
      </c>
      <c r="G48" s="458">
        <f t="shared" si="5"/>
        <v>0</v>
      </c>
      <c r="H48" s="458">
        <f t="shared" si="5"/>
        <v>0</v>
      </c>
      <c r="I48" s="458">
        <f t="shared" si="5"/>
        <v>0</v>
      </c>
      <c r="J48" s="459">
        <f>SUM(J46:J47)</f>
        <v>0</v>
      </c>
      <c r="L48" s="499"/>
      <c r="M48" s="496"/>
      <c r="N48" s="496"/>
      <c r="O48" s="496"/>
      <c r="P48" s="494">
        <v>1.03</v>
      </c>
      <c r="Q48" s="495">
        <v>0</v>
      </c>
      <c r="R48" s="321">
        <f>$R$18</f>
        <v>12</v>
      </c>
      <c r="S48" s="274"/>
      <c r="T48" s="280"/>
      <c r="U48" s="280"/>
      <c r="V48" s="280"/>
      <c r="W48" s="280"/>
      <c r="X48" s="280"/>
    </row>
    <row r="49" spans="1:24">
      <c r="A49" s="264"/>
      <c r="B49" s="558"/>
      <c r="C49" s="338"/>
      <c r="D49" s="318"/>
      <c r="E49" s="268"/>
      <c r="F49" s="268"/>
      <c r="G49" s="268"/>
      <c r="H49" s="268"/>
      <c r="I49" s="268"/>
      <c r="J49" s="291"/>
      <c r="L49" s="499"/>
      <c r="M49" s="496"/>
      <c r="N49" s="496"/>
      <c r="O49" s="496"/>
      <c r="P49" s="289"/>
      <c r="Q49" s="496"/>
      <c r="R49" s="289"/>
      <c r="S49" s="274"/>
      <c r="T49" s="256"/>
      <c r="U49" s="558"/>
    </row>
    <row r="50" spans="1:24">
      <c r="A50" s="110"/>
      <c r="B50" s="557" t="s">
        <v>114</v>
      </c>
      <c r="C50" s="339"/>
      <c r="D50" s="337" t="s">
        <v>112</v>
      </c>
      <c r="E50" s="338">
        <f>ROUND($Q50*$R50,6)</f>
        <v>0</v>
      </c>
      <c r="F50" s="338">
        <f>ROUND($Q51*$R51,6)</f>
        <v>0</v>
      </c>
      <c r="G50" s="338">
        <f>ROUND($Q52*$R52,6)</f>
        <v>0</v>
      </c>
      <c r="H50" s="338">
        <f>ROUND($Q53*$R53,6)</f>
        <v>0</v>
      </c>
      <c r="I50" s="338">
        <f>ROUND($Q54*$R54,6)</f>
        <v>0</v>
      </c>
      <c r="J50" s="305"/>
      <c r="L50" s="405">
        <v>0</v>
      </c>
      <c r="M50" s="498">
        <f>ROUND(L50/12,2)</f>
        <v>0</v>
      </c>
      <c r="N50" s="498">
        <f>LOOKUP(O50,'Longevity Lookup'!$A$3:$A$506,'Longevity Lookup'!$B$3:$B$506)</f>
        <v>0</v>
      </c>
      <c r="O50" s="565">
        <v>0</v>
      </c>
      <c r="P50" s="494">
        <v>1.03</v>
      </c>
      <c r="Q50" s="495">
        <v>0</v>
      </c>
      <c r="R50" s="321">
        <f>$R$14</f>
        <v>12</v>
      </c>
      <c r="S50" s="253"/>
      <c r="T50" s="280" t="e">
        <f>(E52+E53)/E51</f>
        <v>#DIV/0!</v>
      </c>
      <c r="U50" s="280" t="e">
        <f>(F52+F53)/F51</f>
        <v>#DIV/0!</v>
      </c>
      <c r="V50" s="280" t="e">
        <f>(G52+G53)/G51</f>
        <v>#DIV/0!</v>
      </c>
      <c r="W50" s="280" t="e">
        <f>(H52+H53)/H51</f>
        <v>#DIV/0!</v>
      </c>
      <c r="X50" s="280" t="e">
        <f>(I52+I53)/I51</f>
        <v>#DIV/0!</v>
      </c>
    </row>
    <row r="51" spans="1:24">
      <c r="A51" s="264"/>
      <c r="C51" s="338"/>
      <c r="D51" s="318" t="s">
        <v>14</v>
      </c>
      <c r="E51" s="439">
        <f>ROUND((M50+N50)*E50*P50,0)</f>
        <v>0</v>
      </c>
      <c r="F51" s="439">
        <f>ROUND((M50+N50)*F50*P50*P51,0)</f>
        <v>0</v>
      </c>
      <c r="G51" s="439">
        <f>ROUND((M50+N50)*G50*P50*P51*P52,0)</f>
        <v>0</v>
      </c>
      <c r="H51" s="439">
        <f>ROUND((M50+N50)*H50*P50*P51*P52*P53,0)</f>
        <v>0</v>
      </c>
      <c r="I51" s="439">
        <f>ROUND((M50+N50)*I50*P50*P51*P52*P53*P54,0)</f>
        <v>0</v>
      </c>
      <c r="J51" s="441">
        <f>SUM(E51:I51)</f>
        <v>0</v>
      </c>
      <c r="L51" s="499"/>
      <c r="M51" s="496"/>
      <c r="N51" s="496"/>
      <c r="O51" s="496"/>
      <c r="P51" s="494">
        <v>1.03</v>
      </c>
      <c r="Q51" s="495">
        <v>0</v>
      </c>
      <c r="R51" s="321">
        <f>$R$15</f>
        <v>12</v>
      </c>
      <c r="S51" s="274"/>
    </row>
    <row r="52" spans="1:24">
      <c r="A52" s="264"/>
      <c r="B52" s="558"/>
      <c r="C52" s="338"/>
      <c r="D52" s="318" t="s">
        <v>29</v>
      </c>
      <c r="E52" s="438">
        <f>ROUND(E51*$P$9,0)</f>
        <v>0</v>
      </c>
      <c r="F52" s="438">
        <f>ROUND(F51*$P$9,0)</f>
        <v>0</v>
      </c>
      <c r="G52" s="438">
        <f>ROUND(G51*$P$9,0)</f>
        <v>0</v>
      </c>
      <c r="H52" s="438">
        <f>ROUND(H51*$P$9,0)</f>
        <v>0</v>
      </c>
      <c r="I52" s="438">
        <f>ROUND(I51*$P$9,0)</f>
        <v>0</v>
      </c>
      <c r="J52" s="441">
        <f>SUM(E52:I52)</f>
        <v>0</v>
      </c>
      <c r="L52" s="499"/>
      <c r="M52" s="496"/>
      <c r="N52" s="496"/>
      <c r="O52" s="496"/>
      <c r="P52" s="494">
        <v>1.03</v>
      </c>
      <c r="Q52" s="495">
        <v>0</v>
      </c>
      <c r="R52" s="321">
        <f>$R$16</f>
        <v>12</v>
      </c>
      <c r="S52" s="274"/>
      <c r="T52" s="280"/>
      <c r="U52" s="280"/>
      <c r="V52" s="280"/>
      <c r="W52" s="280"/>
      <c r="X52" s="280"/>
    </row>
    <row r="53" spans="1:24" ht="15">
      <c r="A53" s="264"/>
      <c r="B53" s="558"/>
      <c r="C53" s="338"/>
      <c r="D53" s="318" t="s">
        <v>28</v>
      </c>
      <c r="E53" s="456">
        <f>ROUND($P$10*E50,0)</f>
        <v>0</v>
      </c>
      <c r="F53" s="456">
        <f>ROUND($P$10*F50,0)</f>
        <v>0</v>
      </c>
      <c r="G53" s="456">
        <f>ROUND($P$10*G50,0)</f>
        <v>0</v>
      </c>
      <c r="H53" s="456">
        <f>ROUND($P$10*H50,0)</f>
        <v>0</v>
      </c>
      <c r="I53" s="456">
        <f>ROUND($P$10*I50,0)</f>
        <v>0</v>
      </c>
      <c r="J53" s="457">
        <f>SUM(E53:I53)</f>
        <v>0</v>
      </c>
      <c r="L53" s="499"/>
      <c r="M53" s="496"/>
      <c r="N53" s="496"/>
      <c r="O53" s="496"/>
      <c r="P53" s="494">
        <v>1.03</v>
      </c>
      <c r="Q53" s="495">
        <v>0</v>
      </c>
      <c r="R53" s="321">
        <f>$R$17</f>
        <v>12</v>
      </c>
      <c r="S53" s="274"/>
      <c r="T53" s="280"/>
      <c r="U53" s="280"/>
      <c r="V53" s="280"/>
      <c r="W53" s="280"/>
      <c r="X53" s="280"/>
    </row>
    <row r="54" spans="1:24">
      <c r="A54" s="264"/>
      <c r="B54" s="558"/>
      <c r="C54" s="338"/>
      <c r="D54" s="322" t="s">
        <v>157</v>
      </c>
      <c r="E54" s="458">
        <f>SUM(E52:E53)</f>
        <v>0</v>
      </c>
      <c r="F54" s="458">
        <f t="shared" ref="F54:I54" si="6">SUM(F52:F53)</f>
        <v>0</v>
      </c>
      <c r="G54" s="458">
        <f t="shared" si="6"/>
        <v>0</v>
      </c>
      <c r="H54" s="458">
        <f t="shared" si="6"/>
        <v>0</v>
      </c>
      <c r="I54" s="458">
        <f t="shared" si="6"/>
        <v>0</v>
      </c>
      <c r="J54" s="459">
        <f>SUM(J52:J53)</f>
        <v>0</v>
      </c>
      <c r="L54" s="499"/>
      <c r="M54" s="496"/>
      <c r="N54" s="496"/>
      <c r="O54" s="496"/>
      <c r="P54" s="494">
        <v>1.03</v>
      </c>
      <c r="Q54" s="495">
        <v>0</v>
      </c>
      <c r="R54" s="321">
        <f>$R$18</f>
        <v>12</v>
      </c>
      <c r="S54" s="274"/>
      <c r="T54" s="280"/>
      <c r="U54" s="280"/>
      <c r="V54" s="280"/>
      <c r="W54" s="280"/>
      <c r="X54" s="280"/>
    </row>
    <row r="55" spans="1:24">
      <c r="A55" s="264"/>
      <c r="B55" s="558"/>
      <c r="C55" s="338"/>
      <c r="D55" s="318"/>
      <c r="E55" s="268"/>
      <c r="F55" s="268"/>
      <c r="G55" s="268"/>
      <c r="H55" s="268"/>
      <c r="I55" s="268"/>
      <c r="J55" s="291"/>
      <c r="L55" s="499"/>
      <c r="M55" s="496"/>
      <c r="N55" s="496"/>
      <c r="O55" s="496"/>
      <c r="P55" s="289"/>
      <c r="Q55" s="496"/>
      <c r="R55" s="289"/>
      <c r="S55" s="274"/>
      <c r="T55" s="256"/>
      <c r="U55" s="558"/>
    </row>
    <row r="56" spans="1:24">
      <c r="A56" s="110"/>
      <c r="B56" s="557" t="s">
        <v>114</v>
      </c>
      <c r="C56" s="339"/>
      <c r="D56" s="337" t="s">
        <v>112</v>
      </c>
      <c r="E56" s="338">
        <f>ROUND($Q56*$R56,6)</f>
        <v>0</v>
      </c>
      <c r="F56" s="338">
        <f>ROUND($Q57*$R57,6)</f>
        <v>0</v>
      </c>
      <c r="G56" s="338">
        <f>ROUND($Q58*$R58,6)</f>
        <v>0</v>
      </c>
      <c r="H56" s="338">
        <f>ROUND($Q59*$R59,6)</f>
        <v>0</v>
      </c>
      <c r="I56" s="338">
        <f>ROUND($Q60*$R60,6)</f>
        <v>0</v>
      </c>
      <c r="J56" s="305"/>
      <c r="L56" s="405">
        <v>0</v>
      </c>
      <c r="M56" s="498">
        <f>ROUND(L56/12,2)</f>
        <v>0</v>
      </c>
      <c r="N56" s="498">
        <f>LOOKUP(O56,'Longevity Lookup'!$A$3:$A$506,'Longevity Lookup'!$B$3:$B$506)</f>
        <v>0</v>
      </c>
      <c r="O56" s="565">
        <v>0</v>
      </c>
      <c r="P56" s="494">
        <v>1.03</v>
      </c>
      <c r="Q56" s="495">
        <v>0</v>
      </c>
      <c r="R56" s="321">
        <f>$R$14</f>
        <v>12</v>
      </c>
      <c r="S56" s="253"/>
      <c r="T56" s="280" t="e">
        <f>(E58+E59)/E57</f>
        <v>#DIV/0!</v>
      </c>
      <c r="U56" s="280" t="e">
        <f>(F58+F59)/F57</f>
        <v>#DIV/0!</v>
      </c>
      <c r="V56" s="280" t="e">
        <f>(G58+G59)/G57</f>
        <v>#DIV/0!</v>
      </c>
      <c r="W56" s="280" t="e">
        <f>(H58+H59)/H57</f>
        <v>#DIV/0!</v>
      </c>
      <c r="X56" s="280" t="e">
        <f>(I58+I59)/I57</f>
        <v>#DIV/0!</v>
      </c>
    </row>
    <row r="57" spans="1:24">
      <c r="A57" s="264"/>
      <c r="C57" s="338"/>
      <c r="D57" s="318" t="s">
        <v>14</v>
      </c>
      <c r="E57" s="439">
        <f>ROUND((M56+N56)*E56*P56,0)</f>
        <v>0</v>
      </c>
      <c r="F57" s="439">
        <f>ROUND((M56+N56)*F56*P56*P57,0)</f>
        <v>0</v>
      </c>
      <c r="G57" s="439">
        <f>ROUND((M56+N56)*G56*P56*P57*P58,0)</f>
        <v>0</v>
      </c>
      <c r="H57" s="439">
        <f>ROUND((M56+N56)*H56*P56*P57*P58*P59,0)</f>
        <v>0</v>
      </c>
      <c r="I57" s="439">
        <f>ROUND((M56+N56)*I56*P56*P57*P58*P59*P60,0)</f>
        <v>0</v>
      </c>
      <c r="J57" s="441">
        <f>SUM(E57:I57)</f>
        <v>0</v>
      </c>
      <c r="L57" s="499"/>
      <c r="M57" s="496"/>
      <c r="N57" s="496"/>
      <c r="O57" s="496"/>
      <c r="P57" s="494">
        <v>1.03</v>
      </c>
      <c r="Q57" s="495">
        <v>0</v>
      </c>
      <c r="R57" s="321">
        <f>$R$15</f>
        <v>12</v>
      </c>
      <c r="S57" s="274"/>
    </row>
    <row r="58" spans="1:24">
      <c r="A58" s="264"/>
      <c r="C58" s="338"/>
      <c r="D58" s="318" t="s">
        <v>29</v>
      </c>
      <c r="E58" s="438">
        <f>ROUND(E57*$P$9,0)</f>
        <v>0</v>
      </c>
      <c r="F58" s="438">
        <f>ROUND(F57*$P$9,0)</f>
        <v>0</v>
      </c>
      <c r="G58" s="438">
        <f>ROUND(G57*$P$9,0)</f>
        <v>0</v>
      </c>
      <c r="H58" s="438">
        <f>ROUND(H57*$P$9,0)</f>
        <v>0</v>
      </c>
      <c r="I58" s="438">
        <f>ROUND(I57*$P$9,0)</f>
        <v>0</v>
      </c>
      <c r="J58" s="441">
        <f>SUM(E58:I58)</f>
        <v>0</v>
      </c>
      <c r="L58" s="499"/>
      <c r="M58" s="496"/>
      <c r="N58" s="496"/>
      <c r="O58" s="496"/>
      <c r="P58" s="494">
        <v>1.03</v>
      </c>
      <c r="Q58" s="495">
        <v>0</v>
      </c>
      <c r="R58" s="321">
        <f>$R$16</f>
        <v>12</v>
      </c>
      <c r="S58" s="274"/>
      <c r="T58" s="280"/>
      <c r="U58" s="280"/>
      <c r="V58" s="280"/>
      <c r="W58" s="280"/>
      <c r="X58" s="280"/>
    </row>
    <row r="59" spans="1:24" ht="15">
      <c r="A59" s="264"/>
      <c r="C59" s="338"/>
      <c r="D59" s="318" t="s">
        <v>28</v>
      </c>
      <c r="E59" s="456">
        <f>ROUND($P$10*E56,0)</f>
        <v>0</v>
      </c>
      <c r="F59" s="456">
        <f>ROUND($P$10*F56,0)</f>
        <v>0</v>
      </c>
      <c r="G59" s="456">
        <f>ROUND($P$10*G56,0)</f>
        <v>0</v>
      </c>
      <c r="H59" s="456">
        <f>ROUND($P$10*H56,0)</f>
        <v>0</v>
      </c>
      <c r="I59" s="456">
        <f>ROUND($P$10*I56,0)</f>
        <v>0</v>
      </c>
      <c r="J59" s="457">
        <f>SUM(E59:I59)</f>
        <v>0</v>
      </c>
      <c r="L59" s="499"/>
      <c r="M59" s="496"/>
      <c r="N59" s="496"/>
      <c r="O59" s="496"/>
      <c r="P59" s="494">
        <v>1.03</v>
      </c>
      <c r="Q59" s="495">
        <v>0</v>
      </c>
      <c r="R59" s="321">
        <f>$R$17</f>
        <v>12</v>
      </c>
      <c r="S59" s="274"/>
    </row>
    <row r="60" spans="1:24">
      <c r="A60" s="264"/>
      <c r="C60" s="338"/>
      <c r="D60" s="322" t="s">
        <v>157</v>
      </c>
      <c r="E60" s="458">
        <f>SUM(E58:E59)</f>
        <v>0</v>
      </c>
      <c r="F60" s="458">
        <f t="shared" ref="F60:I60" si="7">SUM(F58:F59)</f>
        <v>0</v>
      </c>
      <c r="G60" s="458">
        <f t="shared" si="7"/>
        <v>0</v>
      </c>
      <c r="H60" s="458">
        <f t="shared" si="7"/>
        <v>0</v>
      </c>
      <c r="I60" s="458">
        <f t="shared" si="7"/>
        <v>0</v>
      </c>
      <c r="J60" s="459">
        <f>SUM(J58:J59)</f>
        <v>0</v>
      </c>
      <c r="L60" s="499"/>
      <c r="M60" s="496"/>
      <c r="N60" s="496"/>
      <c r="O60" s="496"/>
      <c r="P60" s="494">
        <v>1.03</v>
      </c>
      <c r="Q60" s="495">
        <v>0</v>
      </c>
      <c r="R60" s="321">
        <f>$R$18</f>
        <v>12</v>
      </c>
      <c r="S60" s="274"/>
      <c r="T60" s="280"/>
      <c r="U60" s="280"/>
      <c r="V60" s="280"/>
      <c r="W60" s="280"/>
      <c r="X60" s="280"/>
    </row>
    <row r="61" spans="1:24">
      <c r="A61" s="264"/>
      <c r="C61" s="338"/>
      <c r="D61" s="318"/>
      <c r="E61" s="268"/>
      <c r="F61" s="268"/>
      <c r="G61" s="268"/>
      <c r="H61" s="268"/>
      <c r="I61" s="268"/>
      <c r="J61" s="291"/>
      <c r="L61" s="253"/>
      <c r="M61" s="253"/>
      <c r="N61" s="253"/>
      <c r="O61" s="253"/>
      <c r="P61" s="253"/>
      <c r="Q61" s="256"/>
      <c r="R61" s="558"/>
      <c r="S61" s="274"/>
      <c r="T61" s="280"/>
      <c r="U61" s="280"/>
      <c r="V61" s="280"/>
      <c r="W61" s="280"/>
      <c r="X61" s="280"/>
    </row>
    <row r="62" spans="1:24" ht="3.75" customHeight="1">
      <c r="A62" s="264"/>
      <c r="C62" s="259"/>
      <c r="D62" s="294"/>
      <c r="E62" s="277"/>
      <c r="F62" s="277"/>
      <c r="G62" s="277"/>
      <c r="H62" s="277"/>
      <c r="I62" s="277"/>
      <c r="J62" s="333"/>
      <c r="R62" s="267"/>
    </row>
    <row r="63" spans="1:24" ht="13.15">
      <c r="A63" s="307" t="s">
        <v>18</v>
      </c>
      <c r="B63" s="308"/>
      <c r="C63" s="308"/>
      <c r="D63" s="309"/>
      <c r="E63" s="449">
        <f>SUMIF($D$13:$D$62,"*Salary",E13:E62)</f>
        <v>0</v>
      </c>
      <c r="F63" s="449">
        <f t="shared" ref="F63:I63" si="8">SUMIF($D$13:$D$62,"*Salary",F13:F62)</f>
        <v>0</v>
      </c>
      <c r="G63" s="449">
        <f t="shared" si="8"/>
        <v>0</v>
      </c>
      <c r="H63" s="449">
        <f t="shared" si="8"/>
        <v>0</v>
      </c>
      <c r="I63" s="449">
        <f t="shared" si="8"/>
        <v>0</v>
      </c>
      <c r="J63" s="441">
        <f>SUM(E63:I63)</f>
        <v>0</v>
      </c>
      <c r="R63" s="558"/>
    </row>
    <row r="64" spans="1:24" ht="15">
      <c r="A64" s="307" t="s">
        <v>19</v>
      </c>
      <c r="B64" s="308"/>
      <c r="C64" s="308"/>
      <c r="D64" s="309"/>
      <c r="E64" s="451">
        <f>SUMIF(D15:D62,"*Total Fringe",E15:E62)</f>
        <v>0</v>
      </c>
      <c r="F64" s="451">
        <f>SUMIF($D$15:$D$62,"*Total Fringe",F15:F62)</f>
        <v>0</v>
      </c>
      <c r="G64" s="451">
        <f t="shared" ref="G64:I64" si="9">SUMIF($D$15:$D$62,"*Total Fringe",G15:G62)</f>
        <v>0</v>
      </c>
      <c r="H64" s="451">
        <f t="shared" si="9"/>
        <v>0</v>
      </c>
      <c r="I64" s="451">
        <f t="shared" si="9"/>
        <v>0</v>
      </c>
      <c r="J64" s="457">
        <f>SUM(E64:I64)</f>
        <v>0</v>
      </c>
      <c r="R64" s="558"/>
    </row>
    <row r="65" spans="1:24" ht="13.15">
      <c r="A65" s="307" t="s">
        <v>20</v>
      </c>
      <c r="B65" s="308"/>
      <c r="C65" s="308"/>
      <c r="D65" s="309"/>
      <c r="E65" s="464">
        <f>SUM(E63:E64)</f>
        <v>0</v>
      </c>
      <c r="F65" s="464">
        <f t="shared" ref="F65:I65" si="10">SUM(F63:F64)</f>
        <v>0</v>
      </c>
      <c r="G65" s="464">
        <f t="shared" si="10"/>
        <v>0</v>
      </c>
      <c r="H65" s="464">
        <f t="shared" si="10"/>
        <v>0</v>
      </c>
      <c r="I65" s="464">
        <f t="shared" si="10"/>
        <v>0</v>
      </c>
      <c r="J65" s="441">
        <f>SUM(E65:I65)</f>
        <v>0</v>
      </c>
      <c r="T65" s="726" t="s">
        <v>95</v>
      </c>
      <c r="U65" s="726"/>
      <c r="V65" s="726"/>
      <c r="W65" s="726"/>
      <c r="X65" s="726"/>
    </row>
    <row r="66" spans="1:24" ht="13.15">
      <c r="A66" s="272"/>
      <c r="B66" s="555"/>
      <c r="C66" s="555"/>
      <c r="D66" s="550"/>
      <c r="E66" s="261"/>
      <c r="F66" s="261"/>
      <c r="G66" s="261"/>
      <c r="H66" s="261"/>
      <c r="I66" s="261"/>
      <c r="J66" s="303"/>
      <c r="T66" s="279" t="s">
        <v>30</v>
      </c>
      <c r="U66" s="557" t="s">
        <v>31</v>
      </c>
      <c r="V66" s="557" t="s">
        <v>32</v>
      </c>
      <c r="W66" s="552" t="s">
        <v>33</v>
      </c>
      <c r="X66" s="552" t="s">
        <v>34</v>
      </c>
    </row>
    <row r="67" spans="1:24" ht="13.15">
      <c r="A67" s="273" t="s">
        <v>21</v>
      </c>
      <c r="B67" s="327"/>
      <c r="C67" s="327"/>
      <c r="D67" s="306"/>
      <c r="J67" s="290"/>
      <c r="L67" s="314" t="s">
        <v>109</v>
      </c>
      <c r="M67" s="550" t="s">
        <v>75</v>
      </c>
      <c r="N67" s="550"/>
      <c r="O67" s="550" t="s">
        <v>209</v>
      </c>
      <c r="P67" s="550" t="s">
        <v>90</v>
      </c>
      <c r="Q67" s="550" t="s">
        <v>17</v>
      </c>
      <c r="R67" s="550"/>
      <c r="S67" s="550" t="s">
        <v>154</v>
      </c>
      <c r="T67" s="279"/>
      <c r="U67" s="557"/>
      <c r="V67" s="557"/>
      <c r="W67" s="552"/>
      <c r="X67" s="552"/>
    </row>
    <row r="68" spans="1:24" ht="13.15">
      <c r="A68" s="559" t="s">
        <v>59</v>
      </c>
      <c r="B68" s="559" t="s">
        <v>60</v>
      </c>
      <c r="C68" s="259"/>
      <c r="D68" s="306"/>
      <c r="E68" s="269" t="str">
        <f>E12</f>
        <v>Year 1</v>
      </c>
      <c r="F68" s="269" t="str">
        <f>F12</f>
        <v>Year 2</v>
      </c>
      <c r="G68" s="269" t="str">
        <f>G12</f>
        <v>Year 3</v>
      </c>
      <c r="H68" s="269" t="str">
        <f>H12</f>
        <v>Year 4</v>
      </c>
      <c r="I68" s="269" t="str">
        <f>I12</f>
        <v>Year 5</v>
      </c>
      <c r="J68" s="304" t="s">
        <v>1</v>
      </c>
      <c r="L68" s="554" t="s">
        <v>108</v>
      </c>
      <c r="M68" s="306" t="s">
        <v>14</v>
      </c>
      <c r="N68" s="306" t="s">
        <v>209</v>
      </c>
      <c r="O68" s="306" t="s">
        <v>81</v>
      </c>
      <c r="P68" s="306" t="s">
        <v>91</v>
      </c>
      <c r="Q68" s="306" t="s">
        <v>93</v>
      </c>
      <c r="R68" s="306" t="s">
        <v>81</v>
      </c>
      <c r="S68" s="306" t="s">
        <v>155</v>
      </c>
      <c r="T68" s="279"/>
      <c r="U68" s="557"/>
      <c r="V68" s="557"/>
      <c r="W68" s="552"/>
      <c r="X68" s="552"/>
    </row>
    <row r="69" spans="1:24" ht="13.15">
      <c r="A69" s="228"/>
      <c r="B69" s="340" t="s">
        <v>115</v>
      </c>
      <c r="C69" s="327"/>
      <c r="D69" s="337" t="s">
        <v>112</v>
      </c>
      <c r="E69" s="338">
        <f>ROUND($Q69*$R69*S69,6)</f>
        <v>0</v>
      </c>
      <c r="F69" s="338">
        <f>ROUND($Q70*$R70*S70,6)</f>
        <v>0</v>
      </c>
      <c r="G69" s="338">
        <f>ROUND($Q71*$R71*S71,6)</f>
        <v>0</v>
      </c>
      <c r="H69" s="338">
        <f>ROUND($Q72*$R72*S72,6)</f>
        <v>0</v>
      </c>
      <c r="I69" s="338">
        <f>ROUND($Q73*$R73*S73,6)</f>
        <v>0</v>
      </c>
      <c r="J69" s="304"/>
      <c r="L69" s="405">
        <v>0</v>
      </c>
      <c r="M69" s="498">
        <f>ROUND(L69/12,2)</f>
        <v>0</v>
      </c>
      <c r="N69" s="498">
        <f>LOOKUP(O69,'Longevity Lookup'!$A$3:$A$506,'Longevity Lookup'!$B$3:$B$506)</f>
        <v>0</v>
      </c>
      <c r="O69" s="565">
        <v>0</v>
      </c>
      <c r="P69" s="494">
        <v>1</v>
      </c>
      <c r="Q69" s="495">
        <v>0</v>
      </c>
      <c r="R69" s="321">
        <f>$R$14</f>
        <v>12</v>
      </c>
      <c r="S69" s="494">
        <v>0</v>
      </c>
      <c r="T69" s="280" t="e">
        <f>(E72+E73)/E71</f>
        <v>#DIV/0!</v>
      </c>
      <c r="U69" s="280" t="e">
        <f>(F72+F73)/F71</f>
        <v>#DIV/0!</v>
      </c>
      <c r="V69" s="280" t="e">
        <f>(G72+G73)/G71</f>
        <v>#DIV/0!</v>
      </c>
      <c r="W69" s="280" t="e">
        <f>(H72+H73)/H71</f>
        <v>#DIV/0!</v>
      </c>
      <c r="X69" s="280" t="e">
        <f>(I72+I73)/I71</f>
        <v>#DIV/0!</v>
      </c>
    </row>
    <row r="70" spans="1:24" ht="13.15">
      <c r="A70" s="273"/>
      <c r="B70" s="340"/>
      <c r="C70" s="327"/>
      <c r="D70" s="337" t="s">
        <v>158</v>
      </c>
      <c r="E70" s="294">
        <f>S69</f>
        <v>0</v>
      </c>
      <c r="F70" s="294">
        <f>S70</f>
        <v>0</v>
      </c>
      <c r="G70" s="294">
        <f>S71</f>
        <v>0</v>
      </c>
      <c r="H70" s="294">
        <f>S72</f>
        <v>0</v>
      </c>
      <c r="I70" s="294">
        <f>S73</f>
        <v>0</v>
      </c>
      <c r="J70" s="304"/>
      <c r="L70" s="500"/>
      <c r="M70" s="498"/>
      <c r="N70" s="498"/>
      <c r="O70" s="498"/>
      <c r="P70" s="494">
        <v>1.03</v>
      </c>
      <c r="Q70" s="495">
        <v>0</v>
      </c>
      <c r="R70" s="321">
        <f>$R$15</f>
        <v>12</v>
      </c>
      <c r="S70" s="237">
        <v>0</v>
      </c>
      <c r="T70" s="280"/>
      <c r="U70" s="280"/>
      <c r="V70" s="280"/>
      <c r="W70" s="280"/>
      <c r="X70" s="280"/>
    </row>
    <row r="71" spans="1:24">
      <c r="A71" s="264"/>
      <c r="C71" s="338"/>
      <c r="D71" s="318" t="s">
        <v>14</v>
      </c>
      <c r="E71" s="439">
        <f>ROUND((M69+N69)*E69*P69,0)</f>
        <v>0</v>
      </c>
      <c r="F71" s="439">
        <f>ROUND((M69+N69)*F69*P69*P70,0)</f>
        <v>0</v>
      </c>
      <c r="G71" s="439">
        <f>ROUND((M69+N69)*G69*P69*P70*P71,0)</f>
        <v>0</v>
      </c>
      <c r="H71" s="439">
        <f>ROUND((M69+N69)*H69*P69*P70*P71*P72,0)</f>
        <v>0</v>
      </c>
      <c r="I71" s="439">
        <f>ROUND((M69+N69)*I69*P69*P70*P71*P72*P73,0)</f>
        <v>0</v>
      </c>
      <c r="J71" s="441">
        <f>SUM(E71:I71)</f>
        <v>0</v>
      </c>
      <c r="L71" s="499"/>
      <c r="M71" s="496"/>
      <c r="N71" s="496"/>
      <c r="O71" s="496"/>
      <c r="P71" s="494">
        <v>1.03</v>
      </c>
      <c r="Q71" s="495">
        <v>0</v>
      </c>
      <c r="R71" s="321">
        <f>$R$16</f>
        <v>12</v>
      </c>
      <c r="S71" s="237">
        <v>0</v>
      </c>
    </row>
    <row r="72" spans="1:24">
      <c r="A72" s="264"/>
      <c r="B72" s="340"/>
      <c r="C72" s="338"/>
      <c r="D72" s="318" t="s">
        <v>29</v>
      </c>
      <c r="E72" s="438">
        <f>ROUND(E71*$P$9,0)</f>
        <v>0</v>
      </c>
      <c r="F72" s="438">
        <f>ROUND(F71*$P$9,0)</f>
        <v>0</v>
      </c>
      <c r="G72" s="438">
        <f>ROUND(G71*$P$9,0)</f>
        <v>0</v>
      </c>
      <c r="H72" s="438">
        <f>ROUND(H71*$P$9,0)</f>
        <v>0</v>
      </c>
      <c r="I72" s="438">
        <f>ROUND(I71*$P$9,0)</f>
        <v>0</v>
      </c>
      <c r="J72" s="441">
        <f>SUM(E72:I72)</f>
        <v>0</v>
      </c>
      <c r="L72" s="499"/>
      <c r="M72" s="496"/>
      <c r="N72" s="496"/>
      <c r="O72" s="496"/>
      <c r="P72" s="494">
        <v>1.03</v>
      </c>
      <c r="Q72" s="495">
        <v>0</v>
      </c>
      <c r="R72" s="321">
        <f>$R$17</f>
        <v>12</v>
      </c>
      <c r="S72" s="237">
        <v>0</v>
      </c>
      <c r="T72" s="280"/>
      <c r="U72" s="280"/>
      <c r="V72" s="280"/>
      <c r="W72" s="280"/>
      <c r="X72" s="280"/>
    </row>
    <row r="73" spans="1:24" ht="15">
      <c r="A73" s="264"/>
      <c r="B73" s="340"/>
      <c r="C73" s="338"/>
      <c r="D73" s="318" t="s">
        <v>28</v>
      </c>
      <c r="E73" s="456">
        <f>ROUND($P$10*E69,0)</f>
        <v>0</v>
      </c>
      <c r="F73" s="456">
        <f>ROUND($P$10*F69,0)</f>
        <v>0</v>
      </c>
      <c r="G73" s="456">
        <f>ROUND($P$10*G69,0)</f>
        <v>0</v>
      </c>
      <c r="H73" s="456">
        <f>ROUND($P$10*H69,0)</f>
        <v>0</v>
      </c>
      <c r="I73" s="456">
        <f>ROUND($P$10*I69,0)</f>
        <v>0</v>
      </c>
      <c r="J73" s="457">
        <f>SUM(E73:I73)</f>
        <v>0</v>
      </c>
      <c r="L73" s="499"/>
      <c r="M73" s="496"/>
      <c r="N73" s="496"/>
      <c r="O73" s="496"/>
      <c r="P73" s="494">
        <v>1.03</v>
      </c>
      <c r="Q73" s="495">
        <v>0</v>
      </c>
      <c r="R73" s="321">
        <f>$R$18</f>
        <v>12</v>
      </c>
      <c r="S73" s="237">
        <v>0</v>
      </c>
      <c r="T73" s="280"/>
      <c r="U73" s="280"/>
      <c r="V73" s="280"/>
      <c r="W73" s="280"/>
      <c r="X73" s="280"/>
    </row>
    <row r="74" spans="1:24">
      <c r="A74" s="264"/>
      <c r="B74" s="340"/>
      <c r="C74" s="338"/>
      <c r="D74" s="322" t="s">
        <v>157</v>
      </c>
      <c r="E74" s="458">
        <f>SUM(E72:E73)</f>
        <v>0</v>
      </c>
      <c r="F74" s="458">
        <f t="shared" ref="F74:I74" si="11">SUM(F72:F73)</f>
        <v>0</v>
      </c>
      <c r="G74" s="458">
        <f t="shared" si="11"/>
        <v>0</v>
      </c>
      <c r="H74" s="458">
        <f t="shared" si="11"/>
        <v>0</v>
      </c>
      <c r="I74" s="458">
        <f t="shared" si="11"/>
        <v>0</v>
      </c>
      <c r="J74" s="459">
        <f>SUM(J72:J73)</f>
        <v>0</v>
      </c>
      <c r="L74" s="499"/>
      <c r="M74" s="496"/>
      <c r="N74" s="496"/>
      <c r="O74" s="496"/>
      <c r="P74" s="318"/>
      <c r="Q74" s="501"/>
      <c r="R74" s="321"/>
      <c r="S74" s="502"/>
      <c r="T74" s="280"/>
      <c r="U74" s="280"/>
      <c r="V74" s="280"/>
      <c r="W74" s="280"/>
      <c r="X74" s="280"/>
    </row>
    <row r="75" spans="1:24">
      <c r="A75" s="264"/>
      <c r="B75" s="340"/>
      <c r="C75" s="338"/>
      <c r="D75" s="318"/>
      <c r="E75" s="268"/>
      <c r="F75" s="268"/>
      <c r="G75" s="268"/>
      <c r="H75" s="268"/>
      <c r="I75" s="268"/>
      <c r="J75" s="291"/>
      <c r="L75" s="499"/>
      <c r="M75" s="496"/>
      <c r="N75" s="496"/>
      <c r="O75" s="496"/>
      <c r="P75" s="337"/>
      <c r="Q75" s="496"/>
      <c r="R75" s="337"/>
      <c r="S75" s="503"/>
      <c r="T75" s="256"/>
      <c r="U75" s="558"/>
    </row>
    <row r="76" spans="1:24" ht="13.15">
      <c r="A76" s="110"/>
      <c r="B76" s="340" t="s">
        <v>115</v>
      </c>
      <c r="C76" s="259"/>
      <c r="D76" s="337" t="s">
        <v>112</v>
      </c>
      <c r="E76" s="338">
        <f>ROUND($Q76*$R76*S76,6)</f>
        <v>0</v>
      </c>
      <c r="F76" s="338">
        <f>ROUND($Q77*$R77*S77,6)</f>
        <v>0</v>
      </c>
      <c r="G76" s="338">
        <f>ROUND($Q78*$R78*S78,6)</f>
        <v>0</v>
      </c>
      <c r="H76" s="338">
        <f>ROUND($Q79*$R79*S79,6)</f>
        <v>0</v>
      </c>
      <c r="I76" s="338">
        <f>ROUND($Q80*$R80*S80,6)</f>
        <v>0</v>
      </c>
      <c r="J76" s="304"/>
      <c r="L76" s="405">
        <v>0</v>
      </c>
      <c r="M76" s="498">
        <f>ROUND(L76/12,2)</f>
        <v>0</v>
      </c>
      <c r="N76" s="498">
        <f>LOOKUP(O76,'Longevity Lookup'!$A$3:$A$506,'Longevity Lookup'!$B$3:$B$506)</f>
        <v>0</v>
      </c>
      <c r="O76" s="565">
        <v>0</v>
      </c>
      <c r="P76" s="494">
        <v>1</v>
      </c>
      <c r="Q76" s="495">
        <v>0</v>
      </c>
      <c r="R76" s="321">
        <f>$R$14</f>
        <v>12</v>
      </c>
      <c r="S76" s="494">
        <v>0</v>
      </c>
      <c r="T76" s="280" t="e">
        <f>(E79+E80)/E78</f>
        <v>#DIV/0!</v>
      </c>
      <c r="U76" s="280" t="e">
        <f>(F79+F80)/F78</f>
        <v>#DIV/0!</v>
      </c>
      <c r="V76" s="280" t="e">
        <f>(G79+G80)/G78</f>
        <v>#DIV/0!</v>
      </c>
      <c r="W76" s="280" t="e">
        <f>(H79+H80)/H78</f>
        <v>#DIV/0!</v>
      </c>
      <c r="X76" s="280" t="e">
        <f>(I79+I80)/I78</f>
        <v>#DIV/0!</v>
      </c>
    </row>
    <row r="77" spans="1:24" ht="13.15">
      <c r="A77" s="252"/>
      <c r="B77" s="340"/>
      <c r="C77" s="259"/>
      <c r="D77" s="337" t="s">
        <v>158</v>
      </c>
      <c r="E77" s="294">
        <f>S76</f>
        <v>0</v>
      </c>
      <c r="F77" s="294">
        <f>S77</f>
        <v>0</v>
      </c>
      <c r="G77" s="294">
        <f>S78</f>
        <v>0</v>
      </c>
      <c r="H77" s="294">
        <f>S79</f>
        <v>0</v>
      </c>
      <c r="I77" s="294">
        <f>S80</f>
        <v>0</v>
      </c>
      <c r="J77" s="426"/>
      <c r="L77" s="500"/>
      <c r="M77" s="498"/>
      <c r="N77" s="498"/>
      <c r="O77" s="498"/>
      <c r="P77" s="494">
        <v>1.03</v>
      </c>
      <c r="Q77" s="495">
        <v>0</v>
      </c>
      <c r="R77" s="321">
        <f>$R$15</f>
        <v>12</v>
      </c>
      <c r="S77" s="237">
        <v>0</v>
      </c>
      <c r="T77" s="280"/>
      <c r="U77" s="280"/>
      <c r="V77" s="280"/>
      <c r="W77" s="280"/>
      <c r="X77" s="280"/>
    </row>
    <row r="78" spans="1:24">
      <c r="A78" s="264"/>
      <c r="C78" s="338"/>
      <c r="D78" s="318" t="s">
        <v>14</v>
      </c>
      <c r="E78" s="439">
        <f>ROUND((M76+N76)*E76*P76,0)</f>
        <v>0</v>
      </c>
      <c r="F78" s="439">
        <f>ROUND((M76+N76)*F76*P76*P77,0)</f>
        <v>0</v>
      </c>
      <c r="G78" s="439">
        <f>ROUND((M76+N76)*G76*P76*P77*P78,0)</f>
        <v>0</v>
      </c>
      <c r="H78" s="439">
        <f>ROUND((M76+N76)*H76*P76*P77*P78*P79,0)</f>
        <v>0</v>
      </c>
      <c r="I78" s="439">
        <f>ROUND((M76+N76)*I76*P76*P77*P78*P79*P80,0)</f>
        <v>0</v>
      </c>
      <c r="J78" s="441">
        <f>SUM(E78:I78)</f>
        <v>0</v>
      </c>
      <c r="L78" s="499"/>
      <c r="M78" s="496"/>
      <c r="N78" s="496"/>
      <c r="O78" s="496"/>
      <c r="P78" s="494">
        <v>1.03</v>
      </c>
      <c r="Q78" s="495">
        <v>0</v>
      </c>
      <c r="R78" s="321">
        <f>$R$16</f>
        <v>12</v>
      </c>
      <c r="S78" s="237">
        <v>0</v>
      </c>
    </row>
    <row r="79" spans="1:24">
      <c r="A79" s="264"/>
      <c r="B79" s="340"/>
      <c r="C79" s="338"/>
      <c r="D79" s="318" t="s">
        <v>29</v>
      </c>
      <c r="E79" s="438">
        <f>ROUND(E78*$P$9,0)</f>
        <v>0</v>
      </c>
      <c r="F79" s="438">
        <f>ROUND(F78*$P$9,0)</f>
        <v>0</v>
      </c>
      <c r="G79" s="438">
        <f>ROUND(G78*$P$9,0)</f>
        <v>0</v>
      </c>
      <c r="H79" s="438">
        <f>ROUND(H78*$P$9,0)</f>
        <v>0</v>
      </c>
      <c r="I79" s="438">
        <f>ROUND(I78*$P$9,0)</f>
        <v>0</v>
      </c>
      <c r="J79" s="441">
        <f>SUM(E79:I79)</f>
        <v>0</v>
      </c>
      <c r="L79" s="499"/>
      <c r="M79" s="496"/>
      <c r="N79" s="496"/>
      <c r="O79" s="496"/>
      <c r="P79" s="494">
        <v>1.03</v>
      </c>
      <c r="Q79" s="495">
        <v>0</v>
      </c>
      <c r="R79" s="321">
        <f>$R$17</f>
        <v>12</v>
      </c>
      <c r="S79" s="237">
        <v>0</v>
      </c>
      <c r="T79" s="280"/>
      <c r="U79" s="280"/>
      <c r="V79" s="280"/>
      <c r="W79" s="280"/>
      <c r="X79" s="280"/>
    </row>
    <row r="80" spans="1:24" ht="15">
      <c r="A80" s="264"/>
      <c r="B80" s="340"/>
      <c r="C80" s="338"/>
      <c r="D80" s="318" t="s">
        <v>28</v>
      </c>
      <c r="E80" s="456">
        <f>ROUND($P$10*E76,0)</f>
        <v>0</v>
      </c>
      <c r="F80" s="456">
        <f>ROUND($P$10*F76,0)</f>
        <v>0</v>
      </c>
      <c r="G80" s="456">
        <f>ROUND($P$10*G76,0)</f>
        <v>0</v>
      </c>
      <c r="H80" s="456">
        <f>ROUND($P$10*H76,0)</f>
        <v>0</v>
      </c>
      <c r="I80" s="456">
        <f>ROUND($P$10*I76,0)</f>
        <v>0</v>
      </c>
      <c r="J80" s="457">
        <f>SUM(E80:I80)</f>
        <v>0</v>
      </c>
      <c r="L80" s="499"/>
      <c r="M80" s="496"/>
      <c r="N80" s="496"/>
      <c r="O80" s="496"/>
      <c r="P80" s="494">
        <v>1.03</v>
      </c>
      <c r="Q80" s="495">
        <v>0</v>
      </c>
      <c r="R80" s="321">
        <f>$R$18</f>
        <v>12</v>
      </c>
      <c r="S80" s="237">
        <v>0</v>
      </c>
      <c r="T80" s="280"/>
      <c r="U80" s="280"/>
      <c r="V80" s="280"/>
      <c r="W80" s="280"/>
      <c r="X80" s="280"/>
    </row>
    <row r="81" spans="1:24">
      <c r="A81" s="264"/>
      <c r="B81" s="340"/>
      <c r="C81" s="338"/>
      <c r="D81" s="322" t="s">
        <v>157</v>
      </c>
      <c r="E81" s="458">
        <f>SUM(E79:E80)</f>
        <v>0</v>
      </c>
      <c r="F81" s="458">
        <f t="shared" ref="F81:I81" si="12">SUM(F79:F80)</f>
        <v>0</v>
      </c>
      <c r="G81" s="458">
        <f t="shared" si="12"/>
        <v>0</v>
      </c>
      <c r="H81" s="458">
        <f t="shared" si="12"/>
        <v>0</v>
      </c>
      <c r="I81" s="458">
        <f t="shared" si="12"/>
        <v>0</v>
      </c>
      <c r="J81" s="459">
        <f>SUM(J79:J80)</f>
        <v>0</v>
      </c>
      <c r="L81" s="499"/>
      <c r="M81" s="496"/>
      <c r="N81" s="496"/>
      <c r="O81" s="496"/>
      <c r="P81" s="318"/>
      <c r="Q81" s="501"/>
      <c r="R81" s="321"/>
      <c r="S81" s="502"/>
      <c r="T81" s="280"/>
      <c r="U81" s="280"/>
      <c r="V81" s="280"/>
      <c r="W81" s="280"/>
      <c r="X81" s="280"/>
    </row>
    <row r="82" spans="1:24">
      <c r="A82" s="264"/>
      <c r="B82" s="340"/>
      <c r="C82" s="338"/>
      <c r="D82" s="318"/>
      <c r="E82" s="268"/>
      <c r="F82" s="268"/>
      <c r="G82" s="268"/>
      <c r="H82" s="268"/>
      <c r="I82" s="268"/>
      <c r="J82" s="291"/>
      <c r="L82" s="499"/>
      <c r="M82" s="496"/>
      <c r="N82" s="496"/>
      <c r="O82" s="496"/>
      <c r="P82" s="337"/>
      <c r="Q82" s="496"/>
      <c r="R82" s="337"/>
      <c r="S82" s="503"/>
      <c r="T82" s="256"/>
      <c r="U82" s="558"/>
    </row>
    <row r="83" spans="1:24" ht="13.15">
      <c r="A83" s="110"/>
      <c r="B83" s="340" t="s">
        <v>45</v>
      </c>
      <c r="C83" s="259"/>
      <c r="D83" s="337" t="s">
        <v>112</v>
      </c>
      <c r="E83" s="338">
        <f>ROUND($Q83*$R83*S83,6)</f>
        <v>0</v>
      </c>
      <c r="F83" s="338">
        <f>ROUND($Q84*$R84*S84,6)</f>
        <v>0</v>
      </c>
      <c r="G83" s="338">
        <f>ROUND($Q85*$R85*S85,6)</f>
        <v>0</v>
      </c>
      <c r="H83" s="338">
        <f>ROUND($Q86*$R86*S86,6)</f>
        <v>0</v>
      </c>
      <c r="I83" s="338">
        <f>ROUND($Q87*$R87*S87,6)</f>
        <v>0</v>
      </c>
      <c r="J83" s="304"/>
      <c r="L83" s="405">
        <v>0</v>
      </c>
      <c r="M83" s="498">
        <f>ROUND(L83/12,2)</f>
        <v>0</v>
      </c>
      <c r="N83" s="498">
        <f>LOOKUP(O83,'Longevity Lookup'!$A$3:$A$506,'Longevity Lookup'!$B$3:$B$506)</f>
        <v>0</v>
      </c>
      <c r="O83" s="565">
        <v>0</v>
      </c>
      <c r="P83" s="494">
        <v>1</v>
      </c>
      <c r="Q83" s="495">
        <v>0</v>
      </c>
      <c r="R83" s="321">
        <f>$R$14</f>
        <v>12</v>
      </c>
      <c r="S83" s="494">
        <v>0</v>
      </c>
      <c r="T83" s="280" t="e">
        <f>(E86+E87)/E85</f>
        <v>#DIV/0!</v>
      </c>
      <c r="U83" s="280" t="e">
        <f>(F86+F87)/F85</f>
        <v>#DIV/0!</v>
      </c>
      <c r="V83" s="280" t="e">
        <f>(G86+G87)/G85</f>
        <v>#DIV/0!</v>
      </c>
      <c r="W83" s="280" t="e">
        <f>(H86+H87)/H85</f>
        <v>#DIV/0!</v>
      </c>
      <c r="X83" s="280" t="e">
        <f>(I86+I87)/I85</f>
        <v>#DIV/0!</v>
      </c>
    </row>
    <row r="84" spans="1:24" ht="13.15">
      <c r="A84" s="252"/>
      <c r="B84" s="340"/>
      <c r="C84" s="259"/>
      <c r="D84" s="337" t="s">
        <v>158</v>
      </c>
      <c r="E84" s="294">
        <f>S83</f>
        <v>0</v>
      </c>
      <c r="F84" s="294">
        <f>S84</f>
        <v>0</v>
      </c>
      <c r="G84" s="294">
        <f>S85</f>
        <v>0</v>
      </c>
      <c r="H84" s="294">
        <f>S86</f>
        <v>0</v>
      </c>
      <c r="I84" s="294">
        <f>S87</f>
        <v>0</v>
      </c>
      <c r="J84" s="304"/>
      <c r="L84" s="500"/>
      <c r="M84" s="498"/>
      <c r="N84" s="498"/>
      <c r="O84" s="498"/>
      <c r="P84" s="494">
        <v>1.03</v>
      </c>
      <c r="Q84" s="495">
        <v>0</v>
      </c>
      <c r="R84" s="321">
        <f>$R$15</f>
        <v>12</v>
      </c>
      <c r="S84" s="237">
        <v>0</v>
      </c>
      <c r="T84" s="280"/>
      <c r="U84" s="280"/>
      <c r="V84" s="280"/>
      <c r="W84" s="280"/>
      <c r="X84" s="280"/>
    </row>
    <row r="85" spans="1:24">
      <c r="A85" s="264"/>
      <c r="C85" s="338"/>
      <c r="D85" s="318" t="s">
        <v>14</v>
      </c>
      <c r="E85" s="439">
        <f>ROUND((M83+N83)*E83*P83,0)</f>
        <v>0</v>
      </c>
      <c r="F85" s="439">
        <f>ROUND((M83+N83)*F83*P83*P84,0)</f>
        <v>0</v>
      </c>
      <c r="G85" s="439">
        <f>ROUND((M83+N83)*G83*P83*P84*P85,0)</f>
        <v>0</v>
      </c>
      <c r="H85" s="439">
        <f>ROUND((M83+N83)*H83*P83*P84*P85*P86,0)</f>
        <v>0</v>
      </c>
      <c r="I85" s="439">
        <f>ROUND((M83+N83)*I83*P83*P84*P85*P86*P87,0)</f>
        <v>0</v>
      </c>
      <c r="J85" s="441">
        <f>SUM(E85:I85)</f>
        <v>0</v>
      </c>
      <c r="L85" s="499"/>
      <c r="M85" s="496"/>
      <c r="N85" s="496"/>
      <c r="O85" s="496"/>
      <c r="P85" s="494">
        <v>1.03</v>
      </c>
      <c r="Q85" s="495">
        <v>0</v>
      </c>
      <c r="R85" s="321">
        <f>$R$16</f>
        <v>12</v>
      </c>
      <c r="S85" s="237">
        <v>0</v>
      </c>
    </row>
    <row r="86" spans="1:24">
      <c r="A86" s="264"/>
      <c r="B86" s="340"/>
      <c r="C86" s="338"/>
      <c r="D86" s="318" t="s">
        <v>29</v>
      </c>
      <c r="E86" s="438">
        <f>ROUND(E85*$P$9,0)</f>
        <v>0</v>
      </c>
      <c r="F86" s="438">
        <f>ROUND(F85*$P$9,0)</f>
        <v>0</v>
      </c>
      <c r="G86" s="438">
        <f>ROUND(G85*$P$9,0)</f>
        <v>0</v>
      </c>
      <c r="H86" s="438">
        <f>ROUND(H85*$P$9,0)</f>
        <v>0</v>
      </c>
      <c r="I86" s="438">
        <f>ROUND(I85*$P$9,0)</f>
        <v>0</v>
      </c>
      <c r="J86" s="441">
        <f>SUM(E86:I86)</f>
        <v>0</v>
      </c>
      <c r="L86" s="499"/>
      <c r="M86" s="496"/>
      <c r="N86" s="496"/>
      <c r="O86" s="496"/>
      <c r="P86" s="494">
        <v>1.03</v>
      </c>
      <c r="Q86" s="495">
        <v>0</v>
      </c>
      <c r="R86" s="321">
        <f>$R$17</f>
        <v>12</v>
      </c>
      <c r="S86" s="237">
        <v>0</v>
      </c>
    </row>
    <row r="87" spans="1:24" ht="15">
      <c r="A87" s="264"/>
      <c r="B87" s="340"/>
      <c r="C87" s="338"/>
      <c r="D87" s="318" t="s">
        <v>28</v>
      </c>
      <c r="E87" s="456">
        <f>ROUND($P$10*E83,0)</f>
        <v>0</v>
      </c>
      <c r="F87" s="456">
        <f>ROUND($P$10*F83,0)</f>
        <v>0</v>
      </c>
      <c r="G87" s="456">
        <f>ROUND($P$10*G83,0)</f>
        <v>0</v>
      </c>
      <c r="H87" s="456">
        <f>ROUND($P$10*H83,0)</f>
        <v>0</v>
      </c>
      <c r="I87" s="456">
        <f>ROUND($P$10*I83,0)</f>
        <v>0</v>
      </c>
      <c r="J87" s="457">
        <f>SUM(E87:I87)</f>
        <v>0</v>
      </c>
      <c r="L87" s="499"/>
      <c r="M87" s="496"/>
      <c r="N87" s="496"/>
      <c r="O87" s="496"/>
      <c r="P87" s="494">
        <v>1.03</v>
      </c>
      <c r="Q87" s="495">
        <v>0</v>
      </c>
      <c r="R87" s="321">
        <f>$R$18</f>
        <v>12</v>
      </c>
      <c r="S87" s="237">
        <v>0</v>
      </c>
      <c r="T87" s="280"/>
      <c r="U87" s="280"/>
      <c r="V87" s="280"/>
      <c r="W87" s="280"/>
      <c r="X87" s="280"/>
    </row>
    <row r="88" spans="1:24">
      <c r="A88" s="264"/>
      <c r="B88" s="340"/>
      <c r="C88" s="338"/>
      <c r="D88" s="322" t="s">
        <v>157</v>
      </c>
      <c r="E88" s="458">
        <f>SUM(E86:E87)</f>
        <v>0</v>
      </c>
      <c r="F88" s="458">
        <f t="shared" ref="F88:I88" si="13">SUM(F86:F87)</f>
        <v>0</v>
      </c>
      <c r="G88" s="458">
        <f t="shared" si="13"/>
        <v>0</v>
      </c>
      <c r="H88" s="458">
        <f t="shared" si="13"/>
        <v>0</v>
      </c>
      <c r="I88" s="458">
        <f t="shared" si="13"/>
        <v>0</v>
      </c>
      <c r="J88" s="459">
        <f>SUM(J86:J87)</f>
        <v>0</v>
      </c>
      <c r="L88" s="271"/>
      <c r="M88" s="290"/>
      <c r="N88" s="290"/>
      <c r="O88" s="290"/>
      <c r="P88" s="319"/>
      <c r="Q88" s="319"/>
      <c r="R88" s="319"/>
      <c r="S88" s="281"/>
      <c r="T88" s="280"/>
      <c r="U88" s="280"/>
      <c r="V88" s="280"/>
      <c r="W88" s="280"/>
      <c r="X88" s="280"/>
    </row>
    <row r="89" spans="1:24">
      <c r="A89" s="264"/>
      <c r="B89" s="340"/>
      <c r="C89" s="338"/>
      <c r="D89" s="318"/>
      <c r="E89" s="268"/>
      <c r="F89" s="268"/>
      <c r="G89" s="268"/>
      <c r="H89" s="268"/>
      <c r="I89" s="268"/>
      <c r="J89" s="281"/>
      <c r="L89" s="271"/>
      <c r="M89" s="329"/>
      <c r="N89" s="329"/>
      <c r="O89" s="329"/>
      <c r="P89" s="319"/>
      <c r="Q89" s="319"/>
      <c r="R89" s="319"/>
      <c r="S89" s="281"/>
      <c r="T89" s="280"/>
      <c r="U89" s="280"/>
      <c r="V89" s="280"/>
      <c r="W89" s="280"/>
      <c r="X89" s="280"/>
    </row>
    <row r="90" spans="1:24" ht="13.15">
      <c r="A90" s="264"/>
      <c r="C90" s="320"/>
      <c r="D90" s="320" t="s">
        <v>88</v>
      </c>
      <c r="E90" s="427">
        <f>SUMIF($D$68:$D$89,"*Salary",E68:E89)</f>
        <v>0</v>
      </c>
      <c r="F90" s="427">
        <f>SUMIF($D$68:$D$89,"*Salary",F68:F89)</f>
        <v>0</v>
      </c>
      <c r="G90" s="427">
        <f>SUMIF($D$68:$D$89,"*Salary",G68:G89)</f>
        <v>0</v>
      </c>
      <c r="H90" s="427">
        <f>SUMIF($D$68:$D$89,"*Salary",H68:H89)</f>
        <v>0</v>
      </c>
      <c r="I90" s="427">
        <f>SUMIF($D$68:$D$89,"*Salary",I68:I89)</f>
        <v>0</v>
      </c>
      <c r="J90" s="428">
        <f>SUM(E90:I90)</f>
        <v>0</v>
      </c>
      <c r="L90" s="559"/>
      <c r="M90" s="550"/>
      <c r="N90" s="550"/>
      <c r="O90" s="550"/>
      <c r="P90" s="550"/>
      <c r="Q90" s="550"/>
      <c r="R90" s="550"/>
      <c r="S90" s="281"/>
      <c r="T90" s="280"/>
      <c r="U90" s="280"/>
      <c r="V90" s="280"/>
      <c r="W90" s="280"/>
      <c r="X90" s="280"/>
    </row>
    <row r="91" spans="1:24" ht="13.15">
      <c r="A91" s="264"/>
      <c r="C91" s="320"/>
      <c r="D91" s="320" t="s">
        <v>89</v>
      </c>
      <c r="E91" s="429">
        <f>SUMIF($D$71:$D$89,"*Total Fringe",E71:E89)</f>
        <v>0</v>
      </c>
      <c r="F91" s="429">
        <f t="shared" ref="F91:I91" si="14">SUMIF($D$71:$D$89,"*Total Fringe",F71:F89)</f>
        <v>0</v>
      </c>
      <c r="G91" s="429">
        <f t="shared" si="14"/>
        <v>0</v>
      </c>
      <c r="H91" s="429">
        <f t="shared" si="14"/>
        <v>0</v>
      </c>
      <c r="I91" s="429">
        <f t="shared" si="14"/>
        <v>0</v>
      </c>
      <c r="J91" s="430">
        <f>SUM(E91:I91)</f>
        <v>0</v>
      </c>
      <c r="L91" s="559"/>
      <c r="M91" s="550"/>
      <c r="N91" s="550"/>
      <c r="O91" s="550"/>
      <c r="P91" s="550"/>
      <c r="Q91" s="550"/>
      <c r="R91" s="550"/>
      <c r="S91" s="550"/>
      <c r="T91" s="726" t="s">
        <v>95</v>
      </c>
      <c r="U91" s="726"/>
      <c r="V91" s="726"/>
      <c r="W91" s="726"/>
      <c r="X91" s="726"/>
    </row>
    <row r="92" spans="1:24" ht="13.15">
      <c r="A92" s="264"/>
      <c r="C92" s="320"/>
      <c r="D92" s="432"/>
      <c r="E92" s="316"/>
      <c r="F92" s="316"/>
      <c r="G92" s="316"/>
      <c r="H92" s="316"/>
      <c r="I92" s="316"/>
      <c r="J92" s="317"/>
      <c r="L92" s="314" t="s">
        <v>109</v>
      </c>
      <c r="M92" s="550" t="s">
        <v>75</v>
      </c>
      <c r="N92" s="550"/>
      <c r="O92" s="550" t="s">
        <v>209</v>
      </c>
      <c r="P92" s="550" t="s">
        <v>90</v>
      </c>
      <c r="Q92" s="550" t="s">
        <v>17</v>
      </c>
      <c r="R92" s="550"/>
      <c r="S92" s="550" t="s">
        <v>154</v>
      </c>
      <c r="T92" s="546"/>
      <c r="U92" s="546"/>
      <c r="V92" s="546"/>
      <c r="W92" s="546"/>
      <c r="X92" s="546"/>
    </row>
    <row r="93" spans="1:24" ht="13.15">
      <c r="A93" s="559" t="s">
        <v>59</v>
      </c>
      <c r="B93" s="559" t="s">
        <v>60</v>
      </c>
      <c r="C93" s="320"/>
      <c r="D93" s="432"/>
      <c r="E93" s="269" t="str">
        <f>E12</f>
        <v>Year 1</v>
      </c>
      <c r="F93" s="269" t="str">
        <f>F12</f>
        <v>Year 2</v>
      </c>
      <c r="G93" s="269" t="str">
        <f>G12</f>
        <v>Year 3</v>
      </c>
      <c r="H93" s="269" t="str">
        <f>H12</f>
        <v>Year 4</v>
      </c>
      <c r="I93" s="269" t="str">
        <f>I12</f>
        <v>Year 5</v>
      </c>
      <c r="J93" s="304" t="s">
        <v>1</v>
      </c>
      <c r="L93" s="554" t="s">
        <v>108</v>
      </c>
      <c r="M93" s="306" t="s">
        <v>14</v>
      </c>
      <c r="N93" s="306" t="s">
        <v>209</v>
      </c>
      <c r="O93" s="306" t="s">
        <v>81</v>
      </c>
      <c r="P93" s="306" t="s">
        <v>91</v>
      </c>
      <c r="Q93" s="306" t="s">
        <v>93</v>
      </c>
      <c r="R93" s="306" t="s">
        <v>81</v>
      </c>
      <c r="S93" s="306" t="s">
        <v>155</v>
      </c>
      <c r="T93" s="279" t="s">
        <v>30</v>
      </c>
      <c r="U93" s="557" t="s">
        <v>31</v>
      </c>
      <c r="V93" s="557" t="s">
        <v>32</v>
      </c>
      <c r="W93" s="552" t="s">
        <v>33</v>
      </c>
      <c r="X93" s="552" t="s">
        <v>34</v>
      </c>
    </row>
    <row r="94" spans="1:24" ht="13.15">
      <c r="A94" s="110"/>
      <c r="B94" s="340" t="s">
        <v>65</v>
      </c>
      <c r="C94" s="259"/>
      <c r="D94" s="337" t="s">
        <v>112</v>
      </c>
      <c r="E94" s="338">
        <f>ROUND($Q94*$R94*S94,6)</f>
        <v>0</v>
      </c>
      <c r="F94" s="338">
        <f>ROUND($Q95*$R95*S95,6)</f>
        <v>0</v>
      </c>
      <c r="G94" s="338">
        <f>ROUND($Q96*$R96*S96,6)</f>
        <v>0</v>
      </c>
      <c r="H94" s="338">
        <f>ROUND($Q97*$R97*S97,6)</f>
        <v>0</v>
      </c>
      <c r="I94" s="338">
        <f>ROUND($Q98*$R98*S98,6)</f>
        <v>0</v>
      </c>
      <c r="J94" s="304"/>
      <c r="K94" s="267"/>
      <c r="L94" s="405">
        <v>0</v>
      </c>
      <c r="M94" s="498">
        <f>ROUND(L94/12,2)</f>
        <v>0</v>
      </c>
      <c r="N94" s="498">
        <f>LOOKUP(O94,'Longevity Lookup'!$A$3:$A$506,'Longevity Lookup'!$B$3:$B$506)</f>
        <v>0</v>
      </c>
      <c r="O94" s="565">
        <v>0</v>
      </c>
      <c r="P94" s="494">
        <v>1</v>
      </c>
      <c r="Q94" s="495">
        <v>0</v>
      </c>
      <c r="R94" s="321">
        <f>$R$14</f>
        <v>12</v>
      </c>
      <c r="S94" s="494">
        <v>0</v>
      </c>
      <c r="T94" s="280" t="e">
        <f>(E97+E98)/E96</f>
        <v>#DIV/0!</v>
      </c>
      <c r="U94" s="280" t="e">
        <f>(F97+F98)/F96</f>
        <v>#DIV/0!</v>
      </c>
      <c r="V94" s="280" t="e">
        <f>(G97+G98)/G96</f>
        <v>#DIV/0!</v>
      </c>
      <c r="W94" s="280" t="e">
        <f>(H97+H98)/H96</f>
        <v>#DIV/0!</v>
      </c>
      <c r="X94" s="280" t="e">
        <f>(I97+I98)/I96</f>
        <v>#DIV/0!</v>
      </c>
    </row>
    <row r="95" spans="1:24" ht="13.15">
      <c r="A95" s="252"/>
      <c r="B95" s="340"/>
      <c r="C95" s="259"/>
      <c r="D95" s="337" t="s">
        <v>158</v>
      </c>
      <c r="E95" s="294">
        <f>S94</f>
        <v>0</v>
      </c>
      <c r="F95" s="294">
        <f>S95</f>
        <v>0</v>
      </c>
      <c r="G95" s="294">
        <f>S96</f>
        <v>0</v>
      </c>
      <c r="H95" s="294">
        <f>S97</f>
        <v>0</v>
      </c>
      <c r="I95" s="294">
        <f>S98</f>
        <v>0</v>
      </c>
      <c r="J95" s="304"/>
      <c r="K95" s="267"/>
      <c r="L95" s="500"/>
      <c r="M95" s="498"/>
      <c r="N95" s="498"/>
      <c r="O95" s="498"/>
      <c r="P95" s="494">
        <v>1.03</v>
      </c>
      <c r="Q95" s="495">
        <v>0</v>
      </c>
      <c r="R95" s="321">
        <f>$R$15</f>
        <v>12</v>
      </c>
      <c r="S95" s="237">
        <v>0</v>
      </c>
      <c r="T95" s="280"/>
      <c r="U95" s="280"/>
      <c r="V95" s="280"/>
      <c r="W95" s="280"/>
      <c r="X95" s="280"/>
    </row>
    <row r="96" spans="1:24">
      <c r="A96" s="264"/>
      <c r="C96" s="338"/>
      <c r="D96" s="318" t="s">
        <v>14</v>
      </c>
      <c r="E96" s="439">
        <f>ROUND((M94+N94)*E94*P94,0)</f>
        <v>0</v>
      </c>
      <c r="F96" s="439">
        <f>ROUND((M94+N94)*F94*P94*P95,0)</f>
        <v>0</v>
      </c>
      <c r="G96" s="439">
        <f>ROUND((M94+N94)*G94*P94*P95*P96,0)</f>
        <v>0</v>
      </c>
      <c r="H96" s="439">
        <f>ROUND((M94+N94)*H94*P94*P95*P96*P97,0)</f>
        <v>0</v>
      </c>
      <c r="I96" s="439">
        <f>ROUND((M94+N94)*I94*P94*P95*P96*P97*P98,0)</f>
        <v>0</v>
      </c>
      <c r="J96" s="441">
        <f>SUM(E96:I96)</f>
        <v>0</v>
      </c>
      <c r="L96" s="499"/>
      <c r="M96" s="496"/>
      <c r="N96" s="496"/>
      <c r="O96" s="496"/>
      <c r="P96" s="494">
        <v>1.03</v>
      </c>
      <c r="Q96" s="495">
        <v>0</v>
      </c>
      <c r="R96" s="321">
        <f>$R$16</f>
        <v>12</v>
      </c>
      <c r="S96" s="237">
        <v>0</v>
      </c>
      <c r="T96" s="280"/>
      <c r="U96" s="280"/>
      <c r="V96" s="280"/>
      <c r="W96" s="280"/>
      <c r="X96" s="280"/>
    </row>
    <row r="97" spans="1:24">
      <c r="A97" s="264"/>
      <c r="B97" s="328"/>
      <c r="C97" s="338"/>
      <c r="D97" s="318" t="s">
        <v>29</v>
      </c>
      <c r="E97" s="438">
        <f>ROUND(E96*$P$9,0)</f>
        <v>0</v>
      </c>
      <c r="F97" s="438">
        <f>ROUND(F96*$P$9,0)</f>
        <v>0</v>
      </c>
      <c r="G97" s="438">
        <f>ROUND(G96*$P$9,0)</f>
        <v>0</v>
      </c>
      <c r="H97" s="438">
        <f>ROUND(H96*$P$9,0)</f>
        <v>0</v>
      </c>
      <c r="I97" s="438">
        <f>ROUND(I96*$P$9,0)</f>
        <v>0</v>
      </c>
      <c r="J97" s="441">
        <f>SUM(E97:I97)</f>
        <v>0</v>
      </c>
      <c r="L97" s="499"/>
      <c r="M97" s="496"/>
      <c r="N97" s="496"/>
      <c r="O97" s="496"/>
      <c r="P97" s="494">
        <v>1.03</v>
      </c>
      <c r="Q97" s="495">
        <v>0</v>
      </c>
      <c r="R97" s="321">
        <f>$R$17</f>
        <v>12</v>
      </c>
      <c r="S97" s="237">
        <v>0</v>
      </c>
      <c r="T97" s="280"/>
      <c r="U97" s="280"/>
      <c r="V97" s="280"/>
      <c r="W97" s="280"/>
      <c r="X97" s="280"/>
    </row>
    <row r="98" spans="1:24" ht="15">
      <c r="A98" s="264"/>
      <c r="B98" s="328"/>
      <c r="C98" s="338"/>
      <c r="D98" s="318" t="s">
        <v>28</v>
      </c>
      <c r="E98" s="456">
        <f>ROUND($P$10*E94,0)</f>
        <v>0</v>
      </c>
      <c r="F98" s="456">
        <f>ROUND($P$10*F94,0)</f>
        <v>0</v>
      </c>
      <c r="G98" s="456">
        <f>ROUND($P$10*G94,0)</f>
        <v>0</v>
      </c>
      <c r="H98" s="456">
        <f>ROUND($P$10*H94,0)</f>
        <v>0</v>
      </c>
      <c r="I98" s="456">
        <f>ROUND($P$10*I94,0)</f>
        <v>0</v>
      </c>
      <c r="J98" s="457">
        <f>SUM(E98:I98)</f>
        <v>0</v>
      </c>
      <c r="L98" s="499"/>
      <c r="M98" s="496"/>
      <c r="N98" s="496"/>
      <c r="O98" s="496"/>
      <c r="P98" s="494">
        <v>1.03</v>
      </c>
      <c r="Q98" s="495">
        <v>0</v>
      </c>
      <c r="R98" s="321">
        <f>$R$18</f>
        <v>12</v>
      </c>
      <c r="S98" s="237">
        <v>0</v>
      </c>
      <c r="T98" s="280"/>
      <c r="U98" s="280"/>
      <c r="V98" s="280"/>
      <c r="W98" s="280"/>
      <c r="X98" s="280"/>
    </row>
    <row r="99" spans="1:24">
      <c r="A99" s="264"/>
      <c r="B99" s="328"/>
      <c r="C99" s="338"/>
      <c r="D99" s="322" t="s">
        <v>157</v>
      </c>
      <c r="E99" s="458">
        <f>SUM(E97:E98)</f>
        <v>0</v>
      </c>
      <c r="F99" s="458">
        <f t="shared" ref="F99:I99" si="15">SUM(F97:F98)</f>
        <v>0</v>
      </c>
      <c r="G99" s="458">
        <f t="shared" si="15"/>
        <v>0</v>
      </c>
      <c r="H99" s="458">
        <f t="shared" si="15"/>
        <v>0</v>
      </c>
      <c r="I99" s="458">
        <f t="shared" si="15"/>
        <v>0</v>
      </c>
      <c r="J99" s="459">
        <f>SUM(J97:J98)</f>
        <v>0</v>
      </c>
      <c r="L99" s="499"/>
      <c r="M99" s="496"/>
      <c r="N99" s="496"/>
      <c r="O99" s="496"/>
      <c r="P99" s="318"/>
      <c r="Q99" s="501"/>
      <c r="R99" s="321"/>
      <c r="S99" s="502"/>
      <c r="T99" s="256"/>
      <c r="U99" s="558"/>
    </row>
    <row r="100" spans="1:24">
      <c r="C100" s="338"/>
      <c r="D100" s="318"/>
      <c r="E100" s="268"/>
      <c r="F100" s="268"/>
      <c r="G100" s="268"/>
      <c r="H100" s="268"/>
      <c r="I100" s="268"/>
      <c r="J100" s="291"/>
      <c r="L100" s="499"/>
      <c r="M100" s="496"/>
      <c r="N100" s="496"/>
      <c r="O100" s="496"/>
      <c r="P100" s="337"/>
      <c r="Q100" s="496"/>
      <c r="R100" s="337"/>
      <c r="S100" s="503"/>
      <c r="T100" s="274"/>
      <c r="U100" s="274"/>
      <c r="V100" s="274"/>
      <c r="W100" s="274"/>
      <c r="X100" s="274"/>
    </row>
    <row r="101" spans="1:24" ht="13.15">
      <c r="A101" s="110"/>
      <c r="B101" s="340" t="s">
        <v>65</v>
      </c>
      <c r="C101" s="259"/>
      <c r="D101" s="337" t="s">
        <v>112</v>
      </c>
      <c r="E101" s="338">
        <f>ROUND($Q101*$R101*S101,6)</f>
        <v>0</v>
      </c>
      <c r="F101" s="338">
        <f>ROUND($Q102*$R102*S102,6)</f>
        <v>0</v>
      </c>
      <c r="G101" s="338">
        <f>ROUND($Q103*$R103*S103,6)</f>
        <v>0</v>
      </c>
      <c r="H101" s="338">
        <f>ROUND($Q104*$R104*S104,6)</f>
        <v>0</v>
      </c>
      <c r="I101" s="338">
        <f>ROUND($Q105*$R105*S105,6)</f>
        <v>0</v>
      </c>
      <c r="J101" s="304"/>
      <c r="L101" s="405">
        <v>0</v>
      </c>
      <c r="M101" s="498">
        <f>ROUND(L101/12,2)</f>
        <v>0</v>
      </c>
      <c r="N101" s="498">
        <f>LOOKUP(O101,'Longevity Lookup'!$A$3:$A$506,'Longevity Lookup'!$B$3:$B$506)</f>
        <v>0</v>
      </c>
      <c r="O101" s="565">
        <v>0</v>
      </c>
      <c r="P101" s="494">
        <v>1</v>
      </c>
      <c r="Q101" s="495">
        <v>0</v>
      </c>
      <c r="R101" s="321">
        <f>$R$14</f>
        <v>12</v>
      </c>
      <c r="S101" s="494">
        <v>0</v>
      </c>
      <c r="T101" s="280" t="e">
        <f>(E104+E105)/E103</f>
        <v>#DIV/0!</v>
      </c>
      <c r="U101" s="280" t="e">
        <f>(F104+F105)/F103</f>
        <v>#DIV/0!</v>
      </c>
      <c r="V101" s="280" t="e">
        <f>(G104+G105)/G103</f>
        <v>#DIV/0!</v>
      </c>
      <c r="W101" s="280" t="e">
        <f>(H104+H105)/H103</f>
        <v>#DIV/0!</v>
      </c>
      <c r="X101" s="280" t="e">
        <f>(I104+I105)/I103</f>
        <v>#DIV/0!</v>
      </c>
    </row>
    <row r="102" spans="1:24" ht="13.15">
      <c r="A102" s="252"/>
      <c r="B102" s="340"/>
      <c r="C102" s="259"/>
      <c r="D102" s="337" t="s">
        <v>158</v>
      </c>
      <c r="E102" s="294">
        <f>S101</f>
        <v>0</v>
      </c>
      <c r="F102" s="294">
        <f>S102</f>
        <v>0</v>
      </c>
      <c r="G102" s="294">
        <f>S103</f>
        <v>0</v>
      </c>
      <c r="H102" s="294">
        <f>S104</f>
        <v>0</v>
      </c>
      <c r="I102" s="294">
        <f>S105</f>
        <v>0</v>
      </c>
      <c r="J102" s="304"/>
      <c r="L102" s="500"/>
      <c r="M102" s="498"/>
      <c r="N102" s="498"/>
      <c r="O102" s="498"/>
      <c r="P102" s="494">
        <v>1.03</v>
      </c>
      <c r="Q102" s="495">
        <v>0</v>
      </c>
      <c r="R102" s="321">
        <f>$R$15</f>
        <v>12</v>
      </c>
      <c r="S102" s="237">
        <v>0</v>
      </c>
      <c r="T102" s="280"/>
      <c r="U102" s="280"/>
      <c r="V102" s="280"/>
      <c r="W102" s="280"/>
      <c r="X102" s="280"/>
    </row>
    <row r="103" spans="1:24">
      <c r="A103" s="264"/>
      <c r="B103" s="328"/>
      <c r="C103" s="338"/>
      <c r="D103" s="318" t="s">
        <v>14</v>
      </c>
      <c r="E103" s="439">
        <f>ROUND((M101+N101)*E101*P101,0)</f>
        <v>0</v>
      </c>
      <c r="F103" s="439">
        <f>ROUND((M101+N101)*F101*P101*P102,0)</f>
        <v>0</v>
      </c>
      <c r="G103" s="439">
        <f>ROUND((M101+N101)*G101*P101*P102*P103,0)</f>
        <v>0</v>
      </c>
      <c r="H103" s="439">
        <f>ROUND((M101+N101)*H101*P101*P102*P103*P104,0)</f>
        <v>0</v>
      </c>
      <c r="I103" s="439">
        <f>ROUND((M101+N101)*I101*P101*P102*P103*P104*P105,0)</f>
        <v>0</v>
      </c>
      <c r="J103" s="441">
        <f>SUM(E103:I103)</f>
        <v>0</v>
      </c>
      <c r="L103" s="499"/>
      <c r="M103" s="496"/>
      <c r="N103" s="496"/>
      <c r="O103" s="496"/>
      <c r="P103" s="494">
        <v>1.03</v>
      </c>
      <c r="Q103" s="495">
        <v>0</v>
      </c>
      <c r="R103" s="321">
        <f>$R$16</f>
        <v>12</v>
      </c>
      <c r="S103" s="237">
        <v>0</v>
      </c>
      <c r="T103" s="280"/>
      <c r="U103" s="280"/>
      <c r="V103" s="280"/>
      <c r="W103" s="280"/>
      <c r="X103" s="280"/>
    </row>
    <row r="104" spans="1:24">
      <c r="A104" s="264"/>
      <c r="B104" s="328"/>
      <c r="C104" s="338"/>
      <c r="D104" s="318" t="s">
        <v>29</v>
      </c>
      <c r="E104" s="438">
        <f>ROUND(E103*$P$9,0)</f>
        <v>0</v>
      </c>
      <c r="F104" s="438">
        <f>ROUND(F103*$P$9,0)</f>
        <v>0</v>
      </c>
      <c r="G104" s="438">
        <f>ROUND(G103*$P$9,0)</f>
        <v>0</v>
      </c>
      <c r="H104" s="438">
        <f>ROUND(H103*$P$9,0)</f>
        <v>0</v>
      </c>
      <c r="I104" s="438">
        <f>ROUND(I103*$P$9,0)</f>
        <v>0</v>
      </c>
      <c r="J104" s="441">
        <f>SUM(E104:I104)</f>
        <v>0</v>
      </c>
      <c r="L104" s="499"/>
      <c r="M104" s="496"/>
      <c r="N104" s="496"/>
      <c r="O104" s="496"/>
      <c r="P104" s="494">
        <v>1.03</v>
      </c>
      <c r="Q104" s="495">
        <v>0</v>
      </c>
      <c r="R104" s="321">
        <f>$R$17</f>
        <v>12</v>
      </c>
      <c r="S104" s="237">
        <v>0</v>
      </c>
      <c r="T104" s="280"/>
      <c r="U104" s="280"/>
      <c r="V104" s="280"/>
      <c r="W104" s="280"/>
      <c r="X104" s="280"/>
    </row>
    <row r="105" spans="1:24" ht="15">
      <c r="A105" s="264"/>
      <c r="B105" s="328"/>
      <c r="C105" s="338"/>
      <c r="D105" s="318" t="s">
        <v>28</v>
      </c>
      <c r="E105" s="456">
        <f>ROUND($P$10*E101,0)</f>
        <v>0</v>
      </c>
      <c r="F105" s="456">
        <f>ROUND($P$10*F101,0)</f>
        <v>0</v>
      </c>
      <c r="G105" s="456">
        <f>ROUND($P$10*G101,0)</f>
        <v>0</v>
      </c>
      <c r="H105" s="456">
        <f>ROUND($P$10*H101,0)</f>
        <v>0</v>
      </c>
      <c r="I105" s="456">
        <f>ROUND($P$10*I101,0)</f>
        <v>0</v>
      </c>
      <c r="J105" s="457">
        <f>SUM(E105:I105)</f>
        <v>0</v>
      </c>
      <c r="L105" s="499"/>
      <c r="M105" s="496"/>
      <c r="N105" s="496"/>
      <c r="O105" s="496"/>
      <c r="P105" s="494">
        <v>1.03</v>
      </c>
      <c r="Q105" s="495">
        <v>0</v>
      </c>
      <c r="R105" s="321">
        <f>$R$18</f>
        <v>12</v>
      </c>
      <c r="S105" s="237">
        <v>0</v>
      </c>
      <c r="T105" s="280"/>
      <c r="U105" s="280"/>
      <c r="V105" s="280"/>
      <c r="W105" s="280"/>
      <c r="X105" s="280"/>
    </row>
    <row r="106" spans="1:24">
      <c r="A106" s="264"/>
      <c r="B106" s="328"/>
      <c r="C106" s="338"/>
      <c r="D106" s="322" t="s">
        <v>157</v>
      </c>
      <c r="E106" s="458">
        <f>SUM(E104:E105)</f>
        <v>0</v>
      </c>
      <c r="F106" s="458">
        <f t="shared" ref="F106:I106" si="16">SUM(F104:F105)</f>
        <v>0</v>
      </c>
      <c r="G106" s="458">
        <f t="shared" si="16"/>
        <v>0</v>
      </c>
      <c r="H106" s="458">
        <f t="shared" si="16"/>
        <v>0</v>
      </c>
      <c r="I106" s="458">
        <f t="shared" si="16"/>
        <v>0</v>
      </c>
      <c r="J106" s="459">
        <f>SUM(J104:J105)</f>
        <v>0</v>
      </c>
      <c r="L106" s="499"/>
      <c r="M106" s="496"/>
      <c r="N106" s="496"/>
      <c r="O106" s="496"/>
      <c r="P106" s="318"/>
      <c r="Q106" s="501"/>
      <c r="R106" s="321"/>
      <c r="S106" s="502"/>
      <c r="T106" s="256"/>
      <c r="U106" s="558"/>
    </row>
    <row r="107" spans="1:24">
      <c r="A107" s="264"/>
      <c r="B107" s="328"/>
      <c r="C107" s="338"/>
      <c r="D107" s="318"/>
      <c r="E107" s="268"/>
      <c r="F107" s="268"/>
      <c r="G107" s="268"/>
      <c r="H107" s="268"/>
      <c r="I107" s="268"/>
      <c r="J107" s="291"/>
      <c r="L107" s="499"/>
      <c r="M107" s="496"/>
      <c r="N107" s="496"/>
      <c r="O107" s="496"/>
      <c r="P107" s="337"/>
      <c r="Q107" s="496"/>
      <c r="R107" s="337"/>
      <c r="S107" s="503"/>
      <c r="T107" s="274"/>
      <c r="U107" s="274"/>
      <c r="V107" s="274"/>
      <c r="W107" s="274"/>
      <c r="X107" s="274"/>
    </row>
    <row r="108" spans="1:24" ht="13.15">
      <c r="A108" s="110"/>
      <c r="B108" s="340" t="s">
        <v>65</v>
      </c>
      <c r="C108" s="259"/>
      <c r="D108" s="337" t="s">
        <v>112</v>
      </c>
      <c r="E108" s="338">
        <f>ROUND($Q108*$R108*S108,6)</f>
        <v>0</v>
      </c>
      <c r="F108" s="338">
        <f>ROUND($Q109*$R109*S109,6)</f>
        <v>0</v>
      </c>
      <c r="G108" s="338">
        <f>ROUND($Q110*$R110*S110,6)</f>
        <v>0</v>
      </c>
      <c r="H108" s="338">
        <f>ROUND($Q111*$R111*S111,6)</f>
        <v>0</v>
      </c>
      <c r="I108" s="338">
        <f>ROUND($Q112*$R112*S112,6)</f>
        <v>0</v>
      </c>
      <c r="J108" s="304"/>
      <c r="L108" s="405">
        <v>0</v>
      </c>
      <c r="M108" s="498">
        <f>ROUND(L108/12,2)</f>
        <v>0</v>
      </c>
      <c r="N108" s="498">
        <f>LOOKUP(O108,'Longevity Lookup'!$A$3:$A$506,'Longevity Lookup'!$B$3:$B$506)</f>
        <v>0</v>
      </c>
      <c r="O108" s="565">
        <v>0</v>
      </c>
      <c r="P108" s="494">
        <v>1</v>
      </c>
      <c r="Q108" s="495">
        <v>0</v>
      </c>
      <c r="R108" s="321">
        <f>$R$14</f>
        <v>12</v>
      </c>
      <c r="S108" s="494">
        <v>0</v>
      </c>
      <c r="T108" s="280" t="e">
        <f>(E111+E112)/E110</f>
        <v>#DIV/0!</v>
      </c>
      <c r="U108" s="280" t="e">
        <f>(F111+F112)/F110</f>
        <v>#DIV/0!</v>
      </c>
      <c r="V108" s="280" t="e">
        <f>(G111+G112)/G110</f>
        <v>#DIV/0!</v>
      </c>
      <c r="W108" s="280" t="e">
        <f>(H111+H112)/H110</f>
        <v>#DIV/0!</v>
      </c>
      <c r="X108" s="280" t="e">
        <f>(I111+I112)/I110</f>
        <v>#DIV/0!</v>
      </c>
    </row>
    <row r="109" spans="1:24" ht="13.15">
      <c r="A109" s="252"/>
      <c r="B109" s="340"/>
      <c r="C109" s="259"/>
      <c r="D109" s="337" t="s">
        <v>158</v>
      </c>
      <c r="E109" s="294">
        <f>S108</f>
        <v>0</v>
      </c>
      <c r="F109" s="294">
        <f>S109</f>
        <v>0</v>
      </c>
      <c r="G109" s="294">
        <f>S110</f>
        <v>0</v>
      </c>
      <c r="H109" s="294">
        <f>S111</f>
        <v>0</v>
      </c>
      <c r="I109" s="294">
        <f>S112</f>
        <v>0</v>
      </c>
      <c r="J109" s="304"/>
      <c r="L109" s="500"/>
      <c r="M109" s="498"/>
      <c r="N109" s="498"/>
      <c r="O109" s="498"/>
      <c r="P109" s="494">
        <v>1.03</v>
      </c>
      <c r="Q109" s="495">
        <v>0</v>
      </c>
      <c r="R109" s="321">
        <f>$R$15</f>
        <v>12</v>
      </c>
      <c r="S109" s="237">
        <v>0</v>
      </c>
      <c r="T109" s="280"/>
      <c r="U109" s="280"/>
      <c r="V109" s="280"/>
      <c r="W109" s="280"/>
      <c r="X109" s="280"/>
    </row>
    <row r="110" spans="1:24">
      <c r="A110" s="264"/>
      <c r="B110" s="328"/>
      <c r="C110" s="338"/>
      <c r="D110" s="318" t="s">
        <v>14</v>
      </c>
      <c r="E110" s="439">
        <f>ROUND((M108+N108)*E108*P108,0)</f>
        <v>0</v>
      </c>
      <c r="F110" s="439">
        <f>ROUND((M108+N108)*F108*P108*P109,0)</f>
        <v>0</v>
      </c>
      <c r="G110" s="439">
        <f>ROUND((M108+N108)*G108*P108*P109*P110,0)</f>
        <v>0</v>
      </c>
      <c r="H110" s="439">
        <f>ROUND((M108+N108)*H108*P108*P109*P110*P111,0)</f>
        <v>0</v>
      </c>
      <c r="I110" s="439">
        <f>ROUND((M108+N108)*I108*P108*P109*P110*P111*P112,0)</f>
        <v>0</v>
      </c>
      <c r="J110" s="441">
        <f>SUM(E110:I110)</f>
        <v>0</v>
      </c>
      <c r="L110" s="499"/>
      <c r="M110" s="496"/>
      <c r="N110" s="496"/>
      <c r="O110" s="496"/>
      <c r="P110" s="494">
        <v>1.03</v>
      </c>
      <c r="Q110" s="495">
        <v>0</v>
      </c>
      <c r="R110" s="321">
        <f>$R$16</f>
        <v>12</v>
      </c>
      <c r="S110" s="237">
        <v>0</v>
      </c>
    </row>
    <row r="111" spans="1:24">
      <c r="A111" s="264"/>
      <c r="B111" s="328"/>
      <c r="C111" s="338"/>
      <c r="D111" s="318" t="s">
        <v>29</v>
      </c>
      <c r="E111" s="438">
        <f>ROUND(E110*$P$9,0)</f>
        <v>0</v>
      </c>
      <c r="F111" s="438">
        <f>ROUND(F110*$P$9,0)</f>
        <v>0</v>
      </c>
      <c r="G111" s="438">
        <f>ROUND(G110*$P$9,0)</f>
        <v>0</v>
      </c>
      <c r="H111" s="438">
        <f>ROUND(H110*$P$9,0)</f>
        <v>0</v>
      </c>
      <c r="I111" s="438">
        <f>ROUND(I110*$P$9,0)</f>
        <v>0</v>
      </c>
      <c r="J111" s="441">
        <f>SUM(E111:I111)</f>
        <v>0</v>
      </c>
      <c r="L111" s="499"/>
      <c r="M111" s="496"/>
      <c r="N111" s="496"/>
      <c r="O111" s="496"/>
      <c r="P111" s="494">
        <v>1.03</v>
      </c>
      <c r="Q111" s="495">
        <v>0</v>
      </c>
      <c r="R111" s="321">
        <f>$R$17</f>
        <v>12</v>
      </c>
      <c r="S111" s="237">
        <v>0</v>
      </c>
    </row>
    <row r="112" spans="1:24" ht="15">
      <c r="A112" s="264"/>
      <c r="B112" s="328"/>
      <c r="C112" s="338"/>
      <c r="D112" s="318" t="s">
        <v>28</v>
      </c>
      <c r="E112" s="456">
        <f>ROUND($P$10*E108,0)</f>
        <v>0</v>
      </c>
      <c r="F112" s="456">
        <f>ROUND($P$10*F108,0)</f>
        <v>0</v>
      </c>
      <c r="G112" s="456">
        <f>ROUND($P$10*G108,0)</f>
        <v>0</v>
      </c>
      <c r="H112" s="456">
        <f>ROUND($P$10*H108,0)</f>
        <v>0</v>
      </c>
      <c r="I112" s="456">
        <f>ROUND($P$10*I108,0)</f>
        <v>0</v>
      </c>
      <c r="J112" s="457">
        <f>SUM(E112:I112)</f>
        <v>0</v>
      </c>
      <c r="L112" s="499"/>
      <c r="M112" s="496"/>
      <c r="N112" s="496"/>
      <c r="O112" s="496"/>
      <c r="P112" s="494">
        <v>1.03</v>
      </c>
      <c r="Q112" s="495">
        <v>0</v>
      </c>
      <c r="R112" s="321">
        <f>$R$18</f>
        <v>12</v>
      </c>
      <c r="S112" s="237">
        <v>0</v>
      </c>
      <c r="T112" s="280"/>
      <c r="U112" s="280"/>
      <c r="V112" s="280"/>
      <c r="W112" s="280"/>
      <c r="X112" s="280"/>
    </row>
    <row r="113" spans="1:41">
      <c r="A113" s="264"/>
      <c r="B113" s="328"/>
      <c r="C113" s="338"/>
      <c r="D113" s="322" t="s">
        <v>157</v>
      </c>
      <c r="E113" s="458">
        <f>SUM(E111:E112)</f>
        <v>0</v>
      </c>
      <c r="F113" s="458">
        <f t="shared" ref="F113:I113" si="17">SUM(F111:F112)</f>
        <v>0</v>
      </c>
      <c r="G113" s="458">
        <f t="shared" si="17"/>
        <v>0</v>
      </c>
      <c r="H113" s="458">
        <f t="shared" si="17"/>
        <v>0</v>
      </c>
      <c r="I113" s="458">
        <f t="shared" si="17"/>
        <v>0</v>
      </c>
      <c r="J113" s="459">
        <f>SUM(J111:J112)</f>
        <v>0</v>
      </c>
      <c r="L113" s="271"/>
      <c r="M113" s="290"/>
      <c r="N113" s="290"/>
      <c r="O113" s="290"/>
      <c r="P113" s="350"/>
      <c r="Q113" s="351"/>
      <c r="R113" s="321"/>
      <c r="S113" s="425"/>
      <c r="T113" s="280"/>
      <c r="U113" s="280"/>
      <c r="V113" s="280"/>
      <c r="W113" s="280"/>
      <c r="X113" s="280"/>
    </row>
    <row r="114" spans="1:41">
      <c r="A114" s="264"/>
      <c r="B114" s="328"/>
      <c r="C114" s="338"/>
      <c r="D114" s="318"/>
      <c r="E114" s="268"/>
      <c r="F114" s="268"/>
      <c r="G114" s="268"/>
      <c r="H114" s="268"/>
      <c r="I114" s="268"/>
      <c r="J114" s="281"/>
      <c r="L114" s="271"/>
      <c r="M114" s="290"/>
      <c r="N114" s="290"/>
      <c r="O114" s="290"/>
      <c r="P114" s="350"/>
      <c r="Q114" s="351"/>
      <c r="R114" s="321"/>
      <c r="S114" s="281"/>
      <c r="T114" s="280"/>
      <c r="U114" s="280"/>
      <c r="V114" s="280"/>
      <c r="W114" s="280"/>
      <c r="X114" s="280"/>
    </row>
    <row r="115" spans="1:41" ht="13.15" thickBot="1">
      <c r="A115" s="264"/>
      <c r="C115" s="320"/>
      <c r="D115" s="320" t="s">
        <v>86</v>
      </c>
      <c r="E115" s="460">
        <f>SUMIF($D$93:$D$114,"Salary",E93:E114)</f>
        <v>0</v>
      </c>
      <c r="F115" s="460">
        <f t="shared" ref="F115:I115" si="18">SUMIF($D$93:$D$114,"Salary",F93:F114)</f>
        <v>0</v>
      </c>
      <c r="G115" s="460">
        <f t="shared" si="18"/>
        <v>0</v>
      </c>
      <c r="H115" s="460">
        <f t="shared" si="18"/>
        <v>0</v>
      </c>
      <c r="I115" s="460">
        <f t="shared" si="18"/>
        <v>0</v>
      </c>
      <c r="J115" s="461">
        <f>SUM(E115:I115)</f>
        <v>0</v>
      </c>
      <c r="L115" s="271"/>
      <c r="M115" s="329"/>
      <c r="N115" s="329"/>
      <c r="O115" s="329"/>
      <c r="P115" s="319"/>
      <c r="Q115" s="319"/>
      <c r="R115" s="319"/>
      <c r="S115" s="281"/>
      <c r="T115" s="280"/>
      <c r="U115" s="280"/>
      <c r="V115" s="280"/>
      <c r="W115" s="280"/>
      <c r="X115" s="280"/>
    </row>
    <row r="116" spans="1:41" ht="13.15">
      <c r="A116" s="264"/>
      <c r="C116" s="320"/>
      <c r="D116" s="320" t="s">
        <v>87</v>
      </c>
      <c r="E116" s="462">
        <f>SUMIF($D$93:$D$114,"*Total Fringe",E93:E114)</f>
        <v>0</v>
      </c>
      <c r="F116" s="462">
        <f t="shared" ref="F116:I116" si="19">SUMIF($D$93:$D$114,"*Total Fringe",F93:F114)</f>
        <v>0</v>
      </c>
      <c r="G116" s="462">
        <f t="shared" si="19"/>
        <v>0</v>
      </c>
      <c r="H116" s="462">
        <f t="shared" si="19"/>
        <v>0</v>
      </c>
      <c r="I116" s="462">
        <f t="shared" si="19"/>
        <v>0</v>
      </c>
      <c r="J116" s="463">
        <f>SUM(E116:I116)</f>
        <v>0</v>
      </c>
      <c r="L116" s="559"/>
      <c r="M116" s="550"/>
      <c r="N116" s="550"/>
      <c r="O116" s="550"/>
      <c r="P116" s="550"/>
      <c r="Q116" s="550"/>
      <c r="R116" s="550"/>
      <c r="S116" s="550"/>
      <c r="T116" s="726" t="s">
        <v>95</v>
      </c>
      <c r="U116" s="726"/>
      <c r="V116" s="726"/>
      <c r="W116" s="726"/>
      <c r="X116" s="727"/>
      <c r="Y116" s="529"/>
      <c r="Z116" s="674" t="s">
        <v>64</v>
      </c>
      <c r="AA116" s="675"/>
      <c r="AB116" s="675"/>
      <c r="AC116" s="675"/>
      <c r="AD116" s="675"/>
      <c r="AE116" s="675"/>
      <c r="AF116" s="686"/>
      <c r="AH116" s="669" t="s">
        <v>128</v>
      </c>
      <c r="AI116" s="670"/>
      <c r="AJ116" s="670"/>
      <c r="AK116" s="670"/>
      <c r="AL116" s="670"/>
      <c r="AM116" s="670"/>
      <c r="AN116" s="670"/>
      <c r="AO116" s="671"/>
    </row>
    <row r="117" spans="1:41" ht="13.15">
      <c r="A117" s="264"/>
      <c r="C117" s="320"/>
      <c r="D117" s="432"/>
      <c r="E117" s="429"/>
      <c r="F117" s="429"/>
      <c r="G117" s="429"/>
      <c r="H117" s="429"/>
      <c r="I117" s="429"/>
      <c r="J117" s="430"/>
      <c r="L117" s="314" t="s">
        <v>109</v>
      </c>
      <c r="M117" s="550" t="s">
        <v>75</v>
      </c>
      <c r="N117" s="550" t="s">
        <v>90</v>
      </c>
      <c r="O117" s="550" t="s">
        <v>17</v>
      </c>
      <c r="P117" s="550"/>
      <c r="Q117" s="550" t="s">
        <v>154</v>
      </c>
      <c r="R117" s="550"/>
      <c r="S117" s="550"/>
      <c r="T117" s="546"/>
      <c r="U117" s="546"/>
      <c r="V117" s="546"/>
      <c r="W117" s="546"/>
      <c r="X117" s="560"/>
      <c r="Y117" s="552"/>
      <c r="Z117" s="431"/>
      <c r="AA117" s="304"/>
      <c r="AB117" s="304"/>
      <c r="AC117" s="304"/>
      <c r="AD117" s="304"/>
      <c r="AE117" s="304"/>
      <c r="AF117" s="415"/>
      <c r="AH117" s="433"/>
      <c r="AI117" s="314"/>
      <c r="AJ117" s="314"/>
      <c r="AK117" s="314"/>
      <c r="AL117" s="314"/>
      <c r="AM117" s="314"/>
      <c r="AN117" s="314"/>
      <c r="AO117" s="434"/>
    </row>
    <row r="118" spans="1:41" ht="13.15">
      <c r="A118" s="559" t="s">
        <v>59</v>
      </c>
      <c r="B118" s="559" t="s">
        <v>60</v>
      </c>
      <c r="C118" s="416" t="s">
        <v>239</v>
      </c>
      <c r="D118" s="432"/>
      <c r="E118" s="269" t="str">
        <f>E12</f>
        <v>Year 1</v>
      </c>
      <c r="F118" s="269" t="str">
        <f>F12</f>
        <v>Year 2</v>
      </c>
      <c r="G118" s="269" t="str">
        <f>G12</f>
        <v>Year 3</v>
      </c>
      <c r="H118" s="269" t="str">
        <f>H12</f>
        <v>Year 4</v>
      </c>
      <c r="I118" s="269" t="str">
        <f>I12</f>
        <v>Year 5</v>
      </c>
      <c r="J118" s="304" t="s">
        <v>1</v>
      </c>
      <c r="L118" s="554" t="s">
        <v>108</v>
      </c>
      <c r="M118" s="306" t="s">
        <v>14</v>
      </c>
      <c r="N118" s="306" t="s">
        <v>91</v>
      </c>
      <c r="O118" s="306" t="s">
        <v>93</v>
      </c>
      <c r="P118" s="306" t="s">
        <v>81</v>
      </c>
      <c r="Q118" s="306" t="s">
        <v>155</v>
      </c>
      <c r="R118" s="306"/>
      <c r="S118" s="306"/>
      <c r="T118" s="279" t="s">
        <v>30</v>
      </c>
      <c r="U118" s="557" t="s">
        <v>31</v>
      </c>
      <c r="V118" s="557" t="s">
        <v>32</v>
      </c>
      <c r="W118" s="552" t="s">
        <v>33</v>
      </c>
      <c r="X118" s="552" t="s">
        <v>34</v>
      </c>
      <c r="Y118" s="293"/>
      <c r="Z118" s="410"/>
      <c r="AA118" s="412" t="str">
        <f>E12</f>
        <v>Year 1</v>
      </c>
      <c r="AB118" s="412" t="str">
        <f>F12</f>
        <v>Year 2</v>
      </c>
      <c r="AC118" s="412" t="str">
        <f>G12</f>
        <v>Year 3</v>
      </c>
      <c r="AD118" s="412" t="str">
        <f>H12</f>
        <v>Year 4</v>
      </c>
      <c r="AE118" s="412" t="str">
        <f>I12</f>
        <v>Year 5</v>
      </c>
      <c r="AF118" s="415" t="s">
        <v>1</v>
      </c>
      <c r="AH118" s="433"/>
      <c r="AI118" s="314"/>
      <c r="AJ118" s="314"/>
      <c r="AK118" s="314"/>
      <c r="AL118" s="314"/>
      <c r="AM118" s="314"/>
      <c r="AN118" s="314"/>
      <c r="AO118" s="434"/>
    </row>
    <row r="119" spans="1:41" ht="13.15">
      <c r="A119" s="341"/>
      <c r="B119" s="340" t="s">
        <v>116</v>
      </c>
      <c r="C119" s="368" t="s">
        <v>152</v>
      </c>
      <c r="D119" s="337" t="s">
        <v>112</v>
      </c>
      <c r="E119" s="338">
        <f>ROUND($O119*$P119*Q119,6)</f>
        <v>0</v>
      </c>
      <c r="F119" s="338">
        <f>ROUND($O120*$P120*Q120,6)</f>
        <v>0</v>
      </c>
      <c r="G119" s="338">
        <f>ROUND($O121*$P121*Q121,6)</f>
        <v>0</v>
      </c>
      <c r="H119" s="338">
        <f>ROUND($O122*$P122*Q122,6)</f>
        <v>0</v>
      </c>
      <c r="I119" s="338">
        <f>ROUND($O123*$P123*Q123,6)</f>
        <v>0</v>
      </c>
      <c r="J119" s="291"/>
      <c r="K119" s="267"/>
      <c r="L119" s="405">
        <v>0</v>
      </c>
      <c r="M119" s="498">
        <f>ROUND(L119/12,2)</f>
        <v>0</v>
      </c>
      <c r="N119" s="494">
        <v>1</v>
      </c>
      <c r="O119" s="495">
        <v>0</v>
      </c>
      <c r="P119" s="321">
        <f>$R$14</f>
        <v>12</v>
      </c>
      <c r="Q119" s="494">
        <v>0</v>
      </c>
      <c r="R119" s="321"/>
      <c r="S119" s="318"/>
      <c r="T119" s="280" t="e">
        <f>(E122+E123)/E121</f>
        <v>#DIV/0!</v>
      </c>
      <c r="U119" s="280" t="e">
        <f>(F122+F123)/F121</f>
        <v>#DIV/0!</v>
      </c>
      <c r="V119" s="280" t="e">
        <f>(G122+G123)/G121</f>
        <v>#DIV/0!</v>
      </c>
      <c r="W119" s="280" t="e">
        <f>(H122+H123)/H121</f>
        <v>#DIV/0!</v>
      </c>
      <c r="X119" s="280" t="e">
        <f>(I122+I123)/I121</f>
        <v>#DIV/0!</v>
      </c>
      <c r="Y119" s="530"/>
      <c r="Z119" s="413" t="str">
        <f>C119</f>
        <v>Not Allowed</v>
      </c>
      <c r="AA119" s="417">
        <f>ROUND(VLOOKUP($C119,$AH$125:$AO$148,4,FALSE)*E119,0)</f>
        <v>0</v>
      </c>
      <c r="AB119" s="417">
        <f>ROUND(VLOOKUP($C119,$AH$125:$AO$148,5,FALSE)*F119,0)</f>
        <v>0</v>
      </c>
      <c r="AC119" s="417">
        <f>ROUND(VLOOKUP($C119,$AH$125:$AO$148,6,FALSE)*G119,0)</f>
        <v>0</v>
      </c>
      <c r="AD119" s="417">
        <f>ROUND(VLOOKUP($C119,$AH$125:$AO$148,7,FALSE)*H119,0)</f>
        <v>0</v>
      </c>
      <c r="AE119" s="417">
        <f>ROUND(VLOOKUP($C119,$AH$125:$AO$148,8,FALSE)*I119,0)</f>
        <v>0</v>
      </c>
      <c r="AF119" s="418">
        <f>SUM(AA119:AE119)</f>
        <v>0</v>
      </c>
      <c r="AH119" s="354"/>
      <c r="AI119" s="255"/>
      <c r="AJ119" s="255"/>
      <c r="AK119" s="611" t="s">
        <v>30</v>
      </c>
      <c r="AL119" s="611" t="s">
        <v>31</v>
      </c>
      <c r="AM119" s="611" t="s">
        <v>32</v>
      </c>
      <c r="AN119" s="611" t="s">
        <v>33</v>
      </c>
      <c r="AO119" s="355" t="s">
        <v>34</v>
      </c>
    </row>
    <row r="120" spans="1:41" ht="13.15">
      <c r="A120" s="264"/>
      <c r="B120" s="340"/>
      <c r="C120" s="368" t="s">
        <v>152</v>
      </c>
      <c r="D120" s="337" t="s">
        <v>158</v>
      </c>
      <c r="E120" s="294">
        <f>Q119</f>
        <v>0</v>
      </c>
      <c r="F120" s="294">
        <f>Q120</f>
        <v>0</v>
      </c>
      <c r="G120" s="294">
        <f>Q121</f>
        <v>0</v>
      </c>
      <c r="H120" s="294">
        <f>Q122</f>
        <v>0</v>
      </c>
      <c r="I120" s="294">
        <f>Q123</f>
        <v>0</v>
      </c>
      <c r="J120" s="291"/>
      <c r="K120" s="267"/>
      <c r="L120" s="500"/>
      <c r="M120" s="498"/>
      <c r="N120" s="494">
        <v>1.03</v>
      </c>
      <c r="O120" s="495">
        <v>0</v>
      </c>
      <c r="P120" s="321">
        <f>$R$15</f>
        <v>12</v>
      </c>
      <c r="Q120" s="237">
        <v>0</v>
      </c>
      <c r="R120" s="321"/>
      <c r="S120" s="502"/>
      <c r="T120" s="280"/>
      <c r="U120" s="280"/>
      <c r="V120" s="280"/>
      <c r="W120" s="280"/>
      <c r="X120" s="280"/>
      <c r="Y120" s="530"/>
      <c r="Z120" s="413"/>
      <c r="AA120" s="417"/>
      <c r="AB120" s="417"/>
      <c r="AC120" s="417"/>
      <c r="AD120" s="417"/>
      <c r="AE120" s="417"/>
      <c r="AF120" s="418"/>
      <c r="AH120" s="680" t="s">
        <v>127</v>
      </c>
      <c r="AI120" s="681"/>
      <c r="AJ120" s="681"/>
      <c r="AK120" s="408">
        <v>1</v>
      </c>
      <c r="AL120" s="408">
        <v>1.05</v>
      </c>
      <c r="AM120" s="408">
        <v>1.05</v>
      </c>
      <c r="AN120" s="408">
        <v>1.05</v>
      </c>
      <c r="AO120" s="409">
        <v>1.05</v>
      </c>
    </row>
    <row r="121" spans="1:41" ht="13.15">
      <c r="A121" s="264"/>
      <c r="C121" s="368" t="s">
        <v>152</v>
      </c>
      <c r="D121" s="318" t="s">
        <v>14</v>
      </c>
      <c r="E121" s="439">
        <f>ROUND(M119*E119*N119,0)</f>
        <v>0</v>
      </c>
      <c r="F121" s="439">
        <f>ROUND(M119*F119*N119*N120,0)</f>
        <v>0</v>
      </c>
      <c r="G121" s="439">
        <f>ROUND(M119*G119*N119*N120*N121,0)</f>
        <v>0</v>
      </c>
      <c r="H121" s="439">
        <f>ROUND(M119*H119*N119*N120*N121*N122,0)</f>
        <v>0</v>
      </c>
      <c r="I121" s="439">
        <f>ROUND(M119*I119*N119*N120*N121*N122*N123,0)</f>
        <v>0</v>
      </c>
      <c r="J121" s="441">
        <f>SUM(E121:I121)</f>
        <v>0</v>
      </c>
      <c r="L121" s="499"/>
      <c r="M121" s="496"/>
      <c r="N121" s="494">
        <v>1.03</v>
      </c>
      <c r="O121" s="495">
        <v>0</v>
      </c>
      <c r="P121" s="321">
        <f>$R$16</f>
        <v>12</v>
      </c>
      <c r="Q121" s="237">
        <v>0</v>
      </c>
      <c r="R121" s="321"/>
      <c r="S121" s="502"/>
      <c r="T121" s="280"/>
      <c r="U121" s="280"/>
      <c r="V121" s="280"/>
      <c r="W121" s="280"/>
      <c r="X121" s="280"/>
      <c r="Y121" s="275"/>
      <c r="Z121" s="315"/>
      <c r="AA121" s="417"/>
      <c r="AB121" s="417"/>
      <c r="AC121" s="417"/>
      <c r="AD121" s="417"/>
      <c r="AE121" s="417"/>
      <c r="AF121" s="418"/>
      <c r="AH121" s="609"/>
      <c r="AI121" s="610"/>
      <c r="AJ121" s="610"/>
      <c r="AK121" s="381"/>
      <c r="AL121" s="381"/>
      <c r="AM121" s="381"/>
      <c r="AN121" s="381"/>
      <c r="AO121" s="407"/>
    </row>
    <row r="122" spans="1:41" ht="13.15">
      <c r="A122" s="264"/>
      <c r="B122" s="328"/>
      <c r="C122" s="368" t="s">
        <v>152</v>
      </c>
      <c r="D122" s="318" t="s">
        <v>29</v>
      </c>
      <c r="E122" s="438">
        <f>ROUND($E$121*$R$154,0)</f>
        <v>0</v>
      </c>
      <c r="F122" s="438">
        <f>ROUND($F$121*$R$154,0)</f>
        <v>0</v>
      </c>
      <c r="G122" s="438">
        <f>ROUND($G$121*$R$154,0)</f>
        <v>0</v>
      </c>
      <c r="H122" s="438">
        <f>ROUND($H$121*$R$154,0)</f>
        <v>0</v>
      </c>
      <c r="I122" s="438">
        <f>ROUND($I$121*$R$154,0)</f>
        <v>0</v>
      </c>
      <c r="J122" s="441">
        <f>SUM(E122:I122)</f>
        <v>0</v>
      </c>
      <c r="L122" s="499"/>
      <c r="M122" s="496"/>
      <c r="N122" s="494">
        <v>1.03</v>
      </c>
      <c r="O122" s="495">
        <v>0</v>
      </c>
      <c r="P122" s="321">
        <f>$R$17</f>
        <v>12</v>
      </c>
      <c r="Q122" s="237">
        <v>0</v>
      </c>
      <c r="R122" s="321"/>
      <c r="S122" s="502"/>
      <c r="T122" s="280"/>
      <c r="U122" s="280"/>
      <c r="V122" s="280"/>
      <c r="W122" s="280"/>
      <c r="X122" s="280"/>
      <c r="Y122" s="275"/>
      <c r="Z122" s="315"/>
      <c r="AA122" s="417"/>
      <c r="AB122" s="417"/>
      <c r="AC122" s="417"/>
      <c r="AD122" s="417"/>
      <c r="AE122" s="417"/>
      <c r="AF122" s="418"/>
      <c r="AH122" s="609"/>
      <c r="AI122" s="610"/>
      <c r="AJ122" s="610"/>
      <c r="AK122" s="381"/>
      <c r="AL122" s="381"/>
      <c r="AM122" s="381"/>
      <c r="AN122" s="381"/>
      <c r="AO122" s="407"/>
    </row>
    <row r="123" spans="1:41" ht="15">
      <c r="A123" s="264"/>
      <c r="B123" s="328"/>
      <c r="C123" s="368" t="s">
        <v>152</v>
      </c>
      <c r="D123" s="318" t="s">
        <v>28</v>
      </c>
      <c r="E123" s="456">
        <f>ROUND($R$155*$E$119,0)</f>
        <v>0</v>
      </c>
      <c r="F123" s="456">
        <f>ROUND($R$155*$F$119,0)</f>
        <v>0</v>
      </c>
      <c r="G123" s="456">
        <f>ROUND($R$155*$G$119,0)</f>
        <v>0</v>
      </c>
      <c r="H123" s="456">
        <f>ROUND($R$155*$H$119,0)</f>
        <v>0</v>
      </c>
      <c r="I123" s="456">
        <f>ROUND($R$155*$I$119,0)</f>
        <v>0</v>
      </c>
      <c r="J123" s="457">
        <f>SUM(E123:I123)</f>
        <v>0</v>
      </c>
      <c r="L123" s="499"/>
      <c r="M123" s="496"/>
      <c r="N123" s="494">
        <v>1.03</v>
      </c>
      <c r="O123" s="495">
        <v>0</v>
      </c>
      <c r="P123" s="321">
        <f>$R$18</f>
        <v>12</v>
      </c>
      <c r="Q123" s="237">
        <v>0</v>
      </c>
      <c r="R123" s="321"/>
      <c r="S123" s="502"/>
      <c r="T123" s="280"/>
      <c r="U123" s="280"/>
      <c r="V123" s="280"/>
      <c r="W123" s="280"/>
      <c r="X123" s="280"/>
      <c r="Y123" s="275"/>
      <c r="Z123" s="315"/>
      <c r="AA123" s="417"/>
      <c r="AB123" s="417"/>
      <c r="AC123" s="417"/>
      <c r="AD123" s="417"/>
      <c r="AE123" s="417"/>
      <c r="AF123" s="418"/>
      <c r="AH123" s="356"/>
      <c r="AI123" s="252"/>
      <c r="AJ123" s="252"/>
      <c r="AK123" s="252"/>
      <c r="AL123" s="252"/>
      <c r="AM123" s="252"/>
      <c r="AN123" s="252"/>
      <c r="AO123" s="357"/>
    </row>
    <row r="124" spans="1:41">
      <c r="A124" s="264"/>
      <c r="B124" s="328"/>
      <c r="C124" s="338"/>
      <c r="D124" s="322" t="s">
        <v>157</v>
      </c>
      <c r="E124" s="458">
        <f>SUM(E122:E123)</f>
        <v>0</v>
      </c>
      <c r="F124" s="458">
        <f t="shared" ref="F124:I124" si="20">SUM(F122:F123)</f>
        <v>0</v>
      </c>
      <c r="G124" s="458">
        <f t="shared" si="20"/>
        <v>0</v>
      </c>
      <c r="H124" s="458">
        <f t="shared" si="20"/>
        <v>0</v>
      </c>
      <c r="I124" s="458">
        <f t="shared" si="20"/>
        <v>0</v>
      </c>
      <c r="J124" s="459">
        <f>SUM(J122:J123)</f>
        <v>0</v>
      </c>
      <c r="L124" s="499"/>
      <c r="M124" s="496"/>
      <c r="N124" s="318"/>
      <c r="O124" s="501"/>
      <c r="P124" s="321"/>
      <c r="Q124" s="502"/>
      <c r="R124" s="321"/>
      <c r="S124" s="502"/>
      <c r="T124" s="256"/>
      <c r="U124" s="558"/>
      <c r="Y124" s="275"/>
      <c r="Z124" s="315"/>
      <c r="AA124" s="417"/>
      <c r="AB124" s="417"/>
      <c r="AC124" s="417"/>
      <c r="AD124" s="417"/>
      <c r="AE124" s="417"/>
      <c r="AF124" s="418"/>
      <c r="AH124" s="365" t="s">
        <v>76</v>
      </c>
      <c r="AI124" s="252"/>
      <c r="AJ124" s="252"/>
      <c r="AK124" s="252"/>
      <c r="AL124" s="252"/>
      <c r="AM124" s="252"/>
      <c r="AN124" s="252"/>
      <c r="AO124" s="357"/>
    </row>
    <row r="125" spans="1:41">
      <c r="A125" s="264"/>
      <c r="B125" s="328"/>
      <c r="C125" s="338"/>
      <c r="D125" s="318"/>
      <c r="E125" s="268"/>
      <c r="F125" s="268"/>
      <c r="G125" s="268"/>
      <c r="H125" s="268"/>
      <c r="I125" s="268"/>
      <c r="J125" s="291"/>
      <c r="L125" s="499"/>
      <c r="M125" s="496"/>
      <c r="N125" s="337"/>
      <c r="O125" s="496"/>
      <c r="P125" s="337"/>
      <c r="Q125" s="503"/>
      <c r="R125" s="337"/>
      <c r="S125" s="503"/>
      <c r="T125" s="274"/>
      <c r="U125" s="274"/>
      <c r="V125" s="274"/>
      <c r="W125" s="274"/>
      <c r="X125" s="274"/>
      <c r="Y125" s="275"/>
      <c r="Z125" s="315"/>
      <c r="AA125" s="417"/>
      <c r="AB125" s="417"/>
      <c r="AC125" s="417"/>
      <c r="AD125" s="417"/>
      <c r="AE125" s="417"/>
      <c r="AF125" s="418"/>
      <c r="AH125" s="365" t="s">
        <v>152</v>
      </c>
      <c r="AI125" s="252">
        <v>0</v>
      </c>
      <c r="AJ125" s="252">
        <v>0</v>
      </c>
      <c r="AK125" s="252">
        <v>0</v>
      </c>
      <c r="AL125" s="255">
        <v>0</v>
      </c>
      <c r="AM125" s="255">
        <v>0</v>
      </c>
      <c r="AN125" s="255">
        <v>0</v>
      </c>
      <c r="AO125" s="357">
        <v>0</v>
      </c>
    </row>
    <row r="126" spans="1:41" ht="13.15">
      <c r="A126" s="110"/>
      <c r="B126" s="340" t="s">
        <v>116</v>
      </c>
      <c r="C126" s="368" t="s">
        <v>152</v>
      </c>
      <c r="D126" s="337" t="s">
        <v>112</v>
      </c>
      <c r="E126" s="338">
        <f>ROUND($O126*$P126*Q126,6)</f>
        <v>0</v>
      </c>
      <c r="F126" s="338">
        <f>ROUND($O127*$P127*Q127,6)</f>
        <v>0</v>
      </c>
      <c r="G126" s="338">
        <f>ROUND($O128*$P128*Q128,6)</f>
        <v>0</v>
      </c>
      <c r="H126" s="338">
        <f>ROUND($O129*$P129*Q129,6)</f>
        <v>0</v>
      </c>
      <c r="I126" s="338">
        <f>ROUND($O130*$P130*Q130,6)</f>
        <v>0</v>
      </c>
      <c r="J126" s="291"/>
      <c r="L126" s="405">
        <v>0</v>
      </c>
      <c r="M126" s="498">
        <f>ROUND(L126/12,2)</f>
        <v>0</v>
      </c>
      <c r="N126" s="494">
        <v>1</v>
      </c>
      <c r="O126" s="495">
        <v>0</v>
      </c>
      <c r="P126" s="321">
        <f>$R$14</f>
        <v>12</v>
      </c>
      <c r="Q126" s="494">
        <v>0</v>
      </c>
      <c r="R126" s="321"/>
      <c r="S126" s="318"/>
      <c r="T126" s="280" t="e">
        <f>(E129+E130)/E128</f>
        <v>#DIV/0!</v>
      </c>
      <c r="U126" s="280" t="e">
        <f>(F129+F130)/F128</f>
        <v>#DIV/0!</v>
      </c>
      <c r="V126" s="280" t="e">
        <f>(G129+G130)/G128</f>
        <v>#DIV/0!</v>
      </c>
      <c r="W126" s="280" t="e">
        <f>(H129+H130)/H128</f>
        <v>#DIV/0!</v>
      </c>
      <c r="X126" s="280" t="e">
        <f>(I129+I130)/I128</f>
        <v>#DIV/0!</v>
      </c>
      <c r="Y126" s="530"/>
      <c r="Z126" s="413" t="str">
        <f>C126</f>
        <v>Not Allowed</v>
      </c>
      <c r="AA126" s="417">
        <f>ROUND(VLOOKUP($C126,$AH$125:$AO$148,4,FALSE)*E126,0)</f>
        <v>0</v>
      </c>
      <c r="AB126" s="417">
        <f>ROUND(VLOOKUP($C126,$AH$125:$AO$148,5,FALSE)*F126,0)</f>
        <v>0</v>
      </c>
      <c r="AC126" s="417">
        <f>ROUND(VLOOKUP($C126,$AH$125:$AO$148,6,FALSE)*G126,0)</f>
        <v>0</v>
      </c>
      <c r="AD126" s="417">
        <f>ROUND(VLOOKUP($C126,$AH$125:$AO$148,7,FALSE)*H126,0)</f>
        <v>0</v>
      </c>
      <c r="AE126" s="417">
        <f>ROUND(VLOOKUP($C126,$AH$125:$AO$148,8,FALSE)*I126,0)</f>
        <v>0</v>
      </c>
      <c r="AF126" s="418">
        <f>SUM(AA126:AE126)</f>
        <v>0</v>
      </c>
      <c r="AH126" s="358" t="s">
        <v>117</v>
      </c>
      <c r="AI126" s="353" t="e">
        <f>#REF!*24</f>
        <v>#REF!</v>
      </c>
      <c r="AJ126" s="352" t="e">
        <f>AI126/6</f>
        <v>#REF!</v>
      </c>
      <c r="AK126" s="362" t="e">
        <f>AJ126*AK$120</f>
        <v>#REF!</v>
      </c>
      <c r="AL126" s="362" t="e">
        <f t="shared" ref="AL126:AO126" si="21">AK126*AL$120</f>
        <v>#REF!</v>
      </c>
      <c r="AM126" s="362" t="e">
        <f t="shared" si="21"/>
        <v>#REF!</v>
      </c>
      <c r="AN126" s="362" t="e">
        <f t="shared" si="21"/>
        <v>#REF!</v>
      </c>
      <c r="AO126" s="528" t="e">
        <f t="shared" si="21"/>
        <v>#REF!</v>
      </c>
    </row>
    <row r="127" spans="1:41" ht="13.15">
      <c r="A127" s="252"/>
      <c r="B127" s="340"/>
      <c r="C127" s="368" t="s">
        <v>152</v>
      </c>
      <c r="D127" s="337" t="s">
        <v>158</v>
      </c>
      <c r="E127" s="294">
        <f>Q126</f>
        <v>0</v>
      </c>
      <c r="F127" s="294">
        <f>Q127</f>
        <v>0</v>
      </c>
      <c r="G127" s="294">
        <f>Q128</f>
        <v>0</v>
      </c>
      <c r="H127" s="294">
        <f>Q129</f>
        <v>0</v>
      </c>
      <c r="I127" s="294">
        <f>Q130</f>
        <v>0</v>
      </c>
      <c r="J127" s="291"/>
      <c r="L127" s="500"/>
      <c r="M127" s="498"/>
      <c r="N127" s="494">
        <v>1.03</v>
      </c>
      <c r="O127" s="495">
        <v>0</v>
      </c>
      <c r="P127" s="321">
        <f>$R$15</f>
        <v>12</v>
      </c>
      <c r="Q127" s="237">
        <v>0</v>
      </c>
      <c r="R127" s="321"/>
      <c r="S127" s="502"/>
      <c r="T127" s="280"/>
      <c r="U127" s="280"/>
      <c r="V127" s="280"/>
      <c r="W127" s="280"/>
      <c r="X127" s="280"/>
      <c r="Y127" s="530"/>
      <c r="Z127" s="413"/>
      <c r="AA127" s="417"/>
      <c r="AB127" s="417"/>
      <c r="AC127" s="417"/>
      <c r="AD127" s="417"/>
      <c r="AE127" s="417"/>
      <c r="AF127" s="418"/>
      <c r="AH127" s="359" t="s">
        <v>118</v>
      </c>
      <c r="AI127" s="353" t="e">
        <f>#REF!*24</f>
        <v>#REF!</v>
      </c>
      <c r="AJ127" s="352" t="e">
        <f t="shared" ref="AJ127:AJ148" si="22">AI127/6</f>
        <v>#REF!</v>
      </c>
      <c r="AK127" s="362" t="e">
        <f t="shared" ref="AK127:AO142" si="23">AJ127*AK$120</f>
        <v>#REF!</v>
      </c>
      <c r="AL127" s="362" t="e">
        <f t="shared" si="23"/>
        <v>#REF!</v>
      </c>
      <c r="AM127" s="362" t="e">
        <f t="shared" si="23"/>
        <v>#REF!</v>
      </c>
      <c r="AN127" s="362" t="e">
        <f t="shared" si="23"/>
        <v>#REF!</v>
      </c>
      <c r="AO127" s="528" t="e">
        <f t="shared" si="23"/>
        <v>#REF!</v>
      </c>
    </row>
    <row r="128" spans="1:41" ht="13.15">
      <c r="A128" s="264"/>
      <c r="B128" s="328"/>
      <c r="C128" s="368" t="s">
        <v>152</v>
      </c>
      <c r="D128" s="318" t="s">
        <v>14</v>
      </c>
      <c r="E128" s="439">
        <f>ROUND(M126*E126*N126,0)</f>
        <v>0</v>
      </c>
      <c r="F128" s="439">
        <f>ROUND(M126*F126*N126*N127,0)</f>
        <v>0</v>
      </c>
      <c r="G128" s="439">
        <f>ROUND(M126*G126*N126*N127*N128,0)</f>
        <v>0</v>
      </c>
      <c r="H128" s="439">
        <f>ROUND(M126*H126*N126*N127*N128*N129,0)</f>
        <v>0</v>
      </c>
      <c r="I128" s="439">
        <f>ROUND(M126*I126*N126*N127*N128*N129*N130,0)</f>
        <v>0</v>
      </c>
      <c r="J128" s="441">
        <f>SUM(E128:I128)</f>
        <v>0</v>
      </c>
      <c r="L128" s="499"/>
      <c r="M128" s="496"/>
      <c r="N128" s="494">
        <v>1.03</v>
      </c>
      <c r="O128" s="495">
        <v>0</v>
      </c>
      <c r="P128" s="321">
        <f>$R$16</f>
        <v>12</v>
      </c>
      <c r="Q128" s="237">
        <v>0</v>
      </c>
      <c r="R128" s="321"/>
      <c r="S128" s="502"/>
      <c r="T128" s="280"/>
      <c r="U128" s="280"/>
      <c r="V128" s="280"/>
      <c r="W128" s="280"/>
      <c r="X128" s="280"/>
      <c r="Y128" s="275"/>
      <c r="Z128" s="315"/>
      <c r="AA128" s="417"/>
      <c r="AB128" s="417"/>
      <c r="AC128" s="417"/>
      <c r="AD128" s="417"/>
      <c r="AE128" s="417"/>
      <c r="AF128" s="418"/>
      <c r="AH128" s="359" t="s">
        <v>119</v>
      </c>
      <c r="AI128" s="353" t="e">
        <f>#REF!*24</f>
        <v>#REF!</v>
      </c>
      <c r="AJ128" s="352" t="e">
        <f t="shared" si="22"/>
        <v>#REF!</v>
      </c>
      <c r="AK128" s="362" t="e">
        <f t="shared" si="23"/>
        <v>#REF!</v>
      </c>
      <c r="AL128" s="362" t="e">
        <f t="shared" si="23"/>
        <v>#REF!</v>
      </c>
      <c r="AM128" s="362" t="e">
        <f t="shared" si="23"/>
        <v>#REF!</v>
      </c>
      <c r="AN128" s="362" t="e">
        <f t="shared" si="23"/>
        <v>#REF!</v>
      </c>
      <c r="AO128" s="528" t="e">
        <f t="shared" si="23"/>
        <v>#REF!</v>
      </c>
    </row>
    <row r="129" spans="1:41" ht="13.15">
      <c r="A129" s="264"/>
      <c r="B129" s="328"/>
      <c r="C129" s="368" t="s">
        <v>152</v>
      </c>
      <c r="D129" s="318" t="s">
        <v>29</v>
      </c>
      <c r="E129" s="438">
        <f>ROUND(E128*$R$154,0)</f>
        <v>0</v>
      </c>
      <c r="F129" s="438">
        <f>ROUND(F128*$R$154,0)</f>
        <v>0</v>
      </c>
      <c r="G129" s="438">
        <f>ROUND(G128*$R$154,0)</f>
        <v>0</v>
      </c>
      <c r="H129" s="438">
        <f>ROUND(H128*$R$154,0)</f>
        <v>0</v>
      </c>
      <c r="I129" s="438">
        <f>ROUND(I128*$R$154,0)</f>
        <v>0</v>
      </c>
      <c r="J129" s="441">
        <f>SUM(E129:I129)</f>
        <v>0</v>
      </c>
      <c r="L129" s="499"/>
      <c r="M129" s="496"/>
      <c r="N129" s="494">
        <v>1.03</v>
      </c>
      <c r="O129" s="495">
        <v>0</v>
      </c>
      <c r="P129" s="321">
        <f>$R$17</f>
        <v>12</v>
      </c>
      <c r="Q129" s="237">
        <v>0</v>
      </c>
      <c r="R129" s="321"/>
      <c r="S129" s="502"/>
      <c r="T129" s="280"/>
      <c r="U129" s="280"/>
      <c r="V129" s="280"/>
      <c r="W129" s="280"/>
      <c r="X129" s="280"/>
      <c r="Y129" s="275"/>
      <c r="Z129" s="315"/>
      <c r="AA129" s="417"/>
      <c r="AB129" s="417"/>
      <c r="AC129" s="417"/>
      <c r="AD129" s="417"/>
      <c r="AE129" s="417"/>
      <c r="AF129" s="418"/>
      <c r="AH129" s="359" t="s">
        <v>120</v>
      </c>
      <c r="AI129" s="353" t="e">
        <f>#REF!*24</f>
        <v>#REF!</v>
      </c>
      <c r="AJ129" s="352" t="e">
        <f t="shared" si="22"/>
        <v>#REF!</v>
      </c>
      <c r="AK129" s="362" t="e">
        <f t="shared" si="23"/>
        <v>#REF!</v>
      </c>
      <c r="AL129" s="362" t="e">
        <f t="shared" si="23"/>
        <v>#REF!</v>
      </c>
      <c r="AM129" s="362" t="e">
        <f t="shared" si="23"/>
        <v>#REF!</v>
      </c>
      <c r="AN129" s="362" t="e">
        <f t="shared" si="23"/>
        <v>#REF!</v>
      </c>
      <c r="AO129" s="528" t="e">
        <f t="shared" si="23"/>
        <v>#REF!</v>
      </c>
    </row>
    <row r="130" spans="1:41" ht="15">
      <c r="A130" s="264"/>
      <c r="B130" s="328"/>
      <c r="C130" s="368" t="s">
        <v>152</v>
      </c>
      <c r="D130" s="318" t="s">
        <v>28</v>
      </c>
      <c r="E130" s="456">
        <f>ROUND($R$155*E126,0)</f>
        <v>0</v>
      </c>
      <c r="F130" s="456">
        <f>ROUND($R$155*F126,0)</f>
        <v>0</v>
      </c>
      <c r="G130" s="456">
        <f>ROUND($R$155*G126,0)</f>
        <v>0</v>
      </c>
      <c r="H130" s="456">
        <f>ROUND($R$155*H126,0)</f>
        <v>0</v>
      </c>
      <c r="I130" s="456">
        <f>ROUND($R$155*I126,0)</f>
        <v>0</v>
      </c>
      <c r="J130" s="457">
        <f>SUM(E130:I130)</f>
        <v>0</v>
      </c>
      <c r="L130" s="499"/>
      <c r="M130" s="496"/>
      <c r="N130" s="494">
        <v>1.03</v>
      </c>
      <c r="O130" s="495">
        <v>0</v>
      </c>
      <c r="P130" s="321">
        <f>$R$18</f>
        <v>12</v>
      </c>
      <c r="Q130" s="237">
        <v>0</v>
      </c>
      <c r="R130" s="321"/>
      <c r="S130" s="502"/>
      <c r="T130" s="280"/>
      <c r="U130" s="280"/>
      <c r="V130" s="280"/>
      <c r="W130" s="280"/>
      <c r="X130" s="280"/>
      <c r="Y130" s="275"/>
      <c r="Z130" s="315"/>
      <c r="AA130" s="417"/>
      <c r="AB130" s="417"/>
      <c r="AC130" s="417"/>
      <c r="AD130" s="417"/>
      <c r="AE130" s="417"/>
      <c r="AF130" s="418"/>
      <c r="AH130" s="359" t="s">
        <v>121</v>
      </c>
      <c r="AI130" s="353" t="e">
        <f>#REF!*24</f>
        <v>#REF!</v>
      </c>
      <c r="AJ130" s="352" t="e">
        <f t="shared" si="22"/>
        <v>#REF!</v>
      </c>
      <c r="AK130" s="362" t="e">
        <f t="shared" si="23"/>
        <v>#REF!</v>
      </c>
      <c r="AL130" s="362" t="e">
        <f t="shared" si="23"/>
        <v>#REF!</v>
      </c>
      <c r="AM130" s="362" t="e">
        <f t="shared" si="23"/>
        <v>#REF!</v>
      </c>
      <c r="AN130" s="362" t="e">
        <f t="shared" si="23"/>
        <v>#REF!</v>
      </c>
      <c r="AO130" s="528" t="e">
        <f t="shared" si="23"/>
        <v>#REF!</v>
      </c>
    </row>
    <row r="131" spans="1:41" ht="13.15">
      <c r="A131" s="264"/>
      <c r="B131" s="328"/>
      <c r="C131" s="338"/>
      <c r="D131" s="322" t="s">
        <v>157</v>
      </c>
      <c r="E131" s="458">
        <f>SUM(E129:E130)</f>
        <v>0</v>
      </c>
      <c r="F131" s="458">
        <f t="shared" ref="F131:I131" si="24">SUM(F129:F130)</f>
        <v>0</v>
      </c>
      <c r="G131" s="458">
        <f t="shared" si="24"/>
        <v>0</v>
      </c>
      <c r="H131" s="458">
        <f t="shared" si="24"/>
        <v>0</v>
      </c>
      <c r="I131" s="458">
        <f t="shared" si="24"/>
        <v>0</v>
      </c>
      <c r="J131" s="459">
        <f>SUM(J129:J130)</f>
        <v>0</v>
      </c>
      <c r="L131" s="499"/>
      <c r="M131" s="496"/>
      <c r="N131" s="318"/>
      <c r="O131" s="501"/>
      <c r="P131" s="321"/>
      <c r="Q131" s="502"/>
      <c r="R131" s="321"/>
      <c r="S131" s="502"/>
      <c r="T131" s="256"/>
      <c r="U131" s="558"/>
      <c r="Y131" s="275"/>
      <c r="Z131" s="315"/>
      <c r="AA131" s="417"/>
      <c r="AB131" s="417"/>
      <c r="AC131" s="417"/>
      <c r="AD131" s="417"/>
      <c r="AE131" s="417"/>
      <c r="AF131" s="418"/>
      <c r="AH131" s="359" t="s">
        <v>122</v>
      </c>
      <c r="AI131" s="353" t="e">
        <f>#REF!*24</f>
        <v>#REF!</v>
      </c>
      <c r="AJ131" s="352" t="e">
        <f t="shared" si="22"/>
        <v>#REF!</v>
      </c>
      <c r="AK131" s="362" t="e">
        <f t="shared" si="23"/>
        <v>#REF!</v>
      </c>
      <c r="AL131" s="362" t="e">
        <f t="shared" si="23"/>
        <v>#REF!</v>
      </c>
      <c r="AM131" s="362" t="e">
        <f t="shared" si="23"/>
        <v>#REF!</v>
      </c>
      <c r="AN131" s="362" t="e">
        <f t="shared" si="23"/>
        <v>#REF!</v>
      </c>
      <c r="AO131" s="528" t="e">
        <f t="shared" si="23"/>
        <v>#REF!</v>
      </c>
    </row>
    <row r="132" spans="1:41" ht="13.15">
      <c r="A132" s="264"/>
      <c r="B132" s="328"/>
      <c r="C132" s="338"/>
      <c r="D132" s="318"/>
      <c r="E132" s="268"/>
      <c r="F132" s="268"/>
      <c r="G132" s="268"/>
      <c r="H132" s="268"/>
      <c r="I132" s="268"/>
      <c r="J132" s="291"/>
      <c r="L132" s="499"/>
      <c r="M132" s="496"/>
      <c r="N132" s="337"/>
      <c r="O132" s="496"/>
      <c r="P132" s="337"/>
      <c r="Q132" s="503"/>
      <c r="R132" s="337"/>
      <c r="S132" s="503"/>
      <c r="T132" s="274"/>
      <c r="U132" s="274"/>
      <c r="V132" s="274"/>
      <c r="W132" s="274"/>
      <c r="X132" s="274"/>
      <c r="Y132" s="275"/>
      <c r="Z132" s="315"/>
      <c r="AA132" s="417"/>
      <c r="AB132" s="417"/>
      <c r="AC132" s="417"/>
      <c r="AD132" s="417"/>
      <c r="AE132" s="417"/>
      <c r="AF132" s="418"/>
      <c r="AH132" s="358" t="s">
        <v>123</v>
      </c>
      <c r="AI132" s="353" t="e">
        <f>#REF!*24</f>
        <v>#REF!</v>
      </c>
      <c r="AJ132" s="352" t="e">
        <f t="shared" si="22"/>
        <v>#REF!</v>
      </c>
      <c r="AK132" s="362" t="e">
        <f t="shared" si="23"/>
        <v>#REF!</v>
      </c>
      <c r="AL132" s="362" t="e">
        <f t="shared" si="23"/>
        <v>#REF!</v>
      </c>
      <c r="AM132" s="362" t="e">
        <f t="shared" si="23"/>
        <v>#REF!</v>
      </c>
      <c r="AN132" s="362" t="e">
        <f t="shared" si="23"/>
        <v>#REF!</v>
      </c>
      <c r="AO132" s="528" t="e">
        <f t="shared" si="23"/>
        <v>#REF!</v>
      </c>
    </row>
    <row r="133" spans="1:41" ht="13.15">
      <c r="A133" s="110"/>
      <c r="B133" s="340" t="s">
        <v>116</v>
      </c>
      <c r="C133" s="368" t="s">
        <v>152</v>
      </c>
      <c r="D133" s="337" t="s">
        <v>112</v>
      </c>
      <c r="E133" s="338">
        <f>ROUND($O133*$P133*Q133,6)</f>
        <v>0</v>
      </c>
      <c r="F133" s="338">
        <f>ROUND($O134*$P134*Q134,6)</f>
        <v>0</v>
      </c>
      <c r="G133" s="338">
        <f>ROUND($O135*$P135*Q135,6)</f>
        <v>0</v>
      </c>
      <c r="H133" s="338">
        <f>ROUND($O136*$P136*Q136,6)</f>
        <v>0</v>
      </c>
      <c r="I133" s="338">
        <f>ROUND($O137*$P137*Q137,6)</f>
        <v>0</v>
      </c>
      <c r="J133" s="291"/>
      <c r="L133" s="405">
        <v>0</v>
      </c>
      <c r="M133" s="498">
        <f>ROUND(L133/12,2)</f>
        <v>0</v>
      </c>
      <c r="N133" s="494">
        <v>1</v>
      </c>
      <c r="O133" s="495">
        <v>0</v>
      </c>
      <c r="P133" s="321">
        <f>$R$14</f>
        <v>12</v>
      </c>
      <c r="Q133" s="494">
        <v>0</v>
      </c>
      <c r="R133" s="321"/>
      <c r="S133" s="318"/>
      <c r="T133" s="280" t="e">
        <f>(E136+E137)/E135</f>
        <v>#DIV/0!</v>
      </c>
      <c r="U133" s="280" t="e">
        <f>(F136+F137)/F135</f>
        <v>#DIV/0!</v>
      </c>
      <c r="V133" s="280" t="e">
        <f>(G136+G137)/G135</f>
        <v>#DIV/0!</v>
      </c>
      <c r="W133" s="280" t="e">
        <f>(H136+H137)/H135</f>
        <v>#DIV/0!</v>
      </c>
      <c r="X133" s="280" t="e">
        <f>(I136+I137)/I135</f>
        <v>#DIV/0!</v>
      </c>
      <c r="Y133" s="530"/>
      <c r="Z133" s="413" t="str">
        <f>C133</f>
        <v>Not Allowed</v>
      </c>
      <c r="AA133" s="417">
        <f>ROUND(VLOOKUP($C133,$AH$125:$AO$148,4,FALSE)*E133,0)</f>
        <v>0</v>
      </c>
      <c r="AB133" s="417">
        <f>ROUND(VLOOKUP($C133,$AH$125:$AO$148,5,FALSE)*F133,0)</f>
        <v>0</v>
      </c>
      <c r="AC133" s="417">
        <f>ROUND(VLOOKUP($C133,$AH$125:$AO$148,6,FALSE)*G133,0)</f>
        <v>0</v>
      </c>
      <c r="AD133" s="417">
        <f>ROUND(VLOOKUP($C133,$AH$125:$AO$148,7,FALSE)*H133,0)</f>
        <v>0</v>
      </c>
      <c r="AE133" s="417">
        <f>ROUND(VLOOKUP($C133,$AH$125:$AO$148,8,FALSE)*I133,0)</f>
        <v>0</v>
      </c>
      <c r="AF133" s="418">
        <f>SUM(AA133:AE133)</f>
        <v>0</v>
      </c>
      <c r="AH133" s="360" t="s">
        <v>124</v>
      </c>
      <c r="AI133" s="353" t="e">
        <f>#REF!*24</f>
        <v>#REF!</v>
      </c>
      <c r="AJ133" s="352" t="e">
        <f t="shared" si="22"/>
        <v>#REF!</v>
      </c>
      <c r="AK133" s="362" t="e">
        <f t="shared" si="23"/>
        <v>#REF!</v>
      </c>
      <c r="AL133" s="362" t="e">
        <f t="shared" si="23"/>
        <v>#REF!</v>
      </c>
      <c r="AM133" s="362" t="e">
        <f t="shared" si="23"/>
        <v>#REF!</v>
      </c>
      <c r="AN133" s="362" t="e">
        <f t="shared" si="23"/>
        <v>#REF!</v>
      </c>
      <c r="AO133" s="528" t="e">
        <f t="shared" si="23"/>
        <v>#REF!</v>
      </c>
    </row>
    <row r="134" spans="1:41" ht="13.15">
      <c r="A134" s="252"/>
      <c r="B134" s="340"/>
      <c r="C134" s="368" t="s">
        <v>152</v>
      </c>
      <c r="D134" s="337" t="s">
        <v>158</v>
      </c>
      <c r="E134" s="294">
        <f>Q133</f>
        <v>0</v>
      </c>
      <c r="F134" s="294">
        <f>Q134</f>
        <v>0</v>
      </c>
      <c r="G134" s="294">
        <f>Q135</f>
        <v>0</v>
      </c>
      <c r="H134" s="294">
        <f>Q136</f>
        <v>0</v>
      </c>
      <c r="I134" s="294">
        <f>Q137</f>
        <v>0</v>
      </c>
      <c r="J134" s="291"/>
      <c r="L134" s="500"/>
      <c r="M134" s="498"/>
      <c r="N134" s="494">
        <v>1.03</v>
      </c>
      <c r="O134" s="495">
        <v>0</v>
      </c>
      <c r="P134" s="321">
        <f>$R$15</f>
        <v>12</v>
      </c>
      <c r="Q134" s="237">
        <v>0</v>
      </c>
      <c r="R134" s="321"/>
      <c r="S134" s="502"/>
      <c r="T134" s="280"/>
      <c r="U134" s="280"/>
      <c r="V134" s="280"/>
      <c r="W134" s="280"/>
      <c r="X134" s="280"/>
      <c r="Y134" s="530"/>
      <c r="Z134" s="413"/>
      <c r="AA134" s="417"/>
      <c r="AB134" s="417"/>
      <c r="AC134" s="417"/>
      <c r="AD134" s="417"/>
      <c r="AE134" s="417"/>
      <c r="AF134" s="418"/>
      <c r="AH134" s="360" t="s">
        <v>125</v>
      </c>
      <c r="AI134" s="353" t="e">
        <f>#REF!*24</f>
        <v>#REF!</v>
      </c>
      <c r="AJ134" s="352" t="e">
        <f t="shared" si="22"/>
        <v>#REF!</v>
      </c>
      <c r="AK134" s="362" t="e">
        <f t="shared" si="23"/>
        <v>#REF!</v>
      </c>
      <c r="AL134" s="362" t="e">
        <f t="shared" si="23"/>
        <v>#REF!</v>
      </c>
      <c r="AM134" s="362" t="e">
        <f t="shared" si="23"/>
        <v>#REF!</v>
      </c>
      <c r="AN134" s="362" t="e">
        <f t="shared" si="23"/>
        <v>#REF!</v>
      </c>
      <c r="AO134" s="528" t="e">
        <f t="shared" si="23"/>
        <v>#REF!</v>
      </c>
    </row>
    <row r="135" spans="1:41" ht="13.15">
      <c r="A135" s="264"/>
      <c r="B135" s="328"/>
      <c r="C135" s="368" t="s">
        <v>152</v>
      </c>
      <c r="D135" s="318" t="s">
        <v>14</v>
      </c>
      <c r="E135" s="439">
        <f>ROUND(M133*E133*N133,0)</f>
        <v>0</v>
      </c>
      <c r="F135" s="439">
        <f>ROUND(M133*F133*N133*N134,0)</f>
        <v>0</v>
      </c>
      <c r="G135" s="439">
        <f>ROUND(M133*G133*N133*N134*N135,0)</f>
        <v>0</v>
      </c>
      <c r="H135" s="439">
        <f>ROUND(M133*H133*N133*N134*N135*N136,0)</f>
        <v>0</v>
      </c>
      <c r="I135" s="439">
        <f>ROUND(M133*I133*N133*N134*N135*N136*N137,0)</f>
        <v>0</v>
      </c>
      <c r="J135" s="441">
        <f>SUM(E135:I135)</f>
        <v>0</v>
      </c>
      <c r="L135" s="499"/>
      <c r="M135" s="496"/>
      <c r="N135" s="494">
        <v>1.03</v>
      </c>
      <c r="O135" s="495">
        <v>0</v>
      </c>
      <c r="P135" s="321">
        <f>$R$16</f>
        <v>12</v>
      </c>
      <c r="Q135" s="237">
        <v>0</v>
      </c>
      <c r="R135" s="321"/>
      <c r="S135" s="502"/>
      <c r="T135" s="280"/>
      <c r="U135" s="280"/>
      <c r="V135" s="280"/>
      <c r="W135" s="280"/>
      <c r="X135" s="280"/>
      <c r="Y135" s="275"/>
      <c r="Z135" s="315"/>
      <c r="AA135" s="417"/>
      <c r="AB135" s="417"/>
      <c r="AC135" s="417"/>
      <c r="AD135" s="417"/>
      <c r="AE135" s="417"/>
      <c r="AF135" s="418"/>
      <c r="AH135" s="360" t="s">
        <v>198</v>
      </c>
      <c r="AI135" s="353" t="e">
        <f>#REF!*24</f>
        <v>#REF!</v>
      </c>
      <c r="AJ135" s="352" t="e">
        <f t="shared" si="22"/>
        <v>#REF!</v>
      </c>
      <c r="AK135" s="362" t="e">
        <f t="shared" si="23"/>
        <v>#REF!</v>
      </c>
      <c r="AL135" s="362" t="e">
        <f t="shared" si="23"/>
        <v>#REF!</v>
      </c>
      <c r="AM135" s="362" t="e">
        <f t="shared" si="23"/>
        <v>#REF!</v>
      </c>
      <c r="AN135" s="362" t="e">
        <f t="shared" si="23"/>
        <v>#REF!</v>
      </c>
      <c r="AO135" s="528" t="e">
        <f t="shared" si="23"/>
        <v>#REF!</v>
      </c>
    </row>
    <row r="136" spans="1:41" ht="13.15">
      <c r="A136" s="264"/>
      <c r="B136" s="328"/>
      <c r="C136" s="368" t="s">
        <v>152</v>
      </c>
      <c r="D136" s="318" t="s">
        <v>29</v>
      </c>
      <c r="E136" s="438">
        <f>ROUND(E135*$R$154,0)</f>
        <v>0</v>
      </c>
      <c r="F136" s="438">
        <f>ROUND(F135*$R$154,0)</f>
        <v>0</v>
      </c>
      <c r="G136" s="438">
        <f>ROUND(G135*$R$154,0)</f>
        <v>0</v>
      </c>
      <c r="H136" s="438">
        <f>ROUND(H135*$R$154,0)</f>
        <v>0</v>
      </c>
      <c r="I136" s="438">
        <f>ROUND(I135*$R$154,0)</f>
        <v>0</v>
      </c>
      <c r="J136" s="441">
        <f>SUM(E136:I136)</f>
        <v>0</v>
      </c>
      <c r="L136" s="499"/>
      <c r="M136" s="496"/>
      <c r="N136" s="494">
        <v>1.03</v>
      </c>
      <c r="O136" s="495">
        <v>0</v>
      </c>
      <c r="P136" s="321">
        <f>$R$17</f>
        <v>12</v>
      </c>
      <c r="Q136" s="237">
        <v>0</v>
      </c>
      <c r="R136" s="321"/>
      <c r="S136" s="502"/>
      <c r="T136" s="280"/>
      <c r="U136" s="280"/>
      <c r="V136" s="280"/>
      <c r="W136" s="280"/>
      <c r="X136" s="280"/>
      <c r="Y136" s="275"/>
      <c r="Z136" s="315"/>
      <c r="AA136" s="417"/>
      <c r="AB136" s="417"/>
      <c r="AC136" s="417"/>
      <c r="AD136" s="417"/>
      <c r="AE136" s="417"/>
      <c r="AF136" s="418"/>
      <c r="AH136" s="360" t="s">
        <v>190</v>
      </c>
      <c r="AI136" s="353" t="e">
        <f>#REF!*24</f>
        <v>#REF!</v>
      </c>
      <c r="AJ136" s="352" t="e">
        <f t="shared" si="22"/>
        <v>#REF!</v>
      </c>
      <c r="AK136" s="362" t="e">
        <f t="shared" si="23"/>
        <v>#REF!</v>
      </c>
      <c r="AL136" s="362" t="e">
        <f t="shared" si="23"/>
        <v>#REF!</v>
      </c>
      <c r="AM136" s="362" t="e">
        <f t="shared" si="23"/>
        <v>#REF!</v>
      </c>
      <c r="AN136" s="362" t="e">
        <f t="shared" si="23"/>
        <v>#REF!</v>
      </c>
      <c r="AO136" s="528" t="e">
        <f t="shared" si="23"/>
        <v>#REF!</v>
      </c>
    </row>
    <row r="137" spans="1:41" ht="15">
      <c r="A137" s="264"/>
      <c r="B137" s="328"/>
      <c r="C137" s="368" t="s">
        <v>152</v>
      </c>
      <c r="D137" s="318" t="s">
        <v>28</v>
      </c>
      <c r="E137" s="456">
        <f>ROUND($R$155*E133,0)</f>
        <v>0</v>
      </c>
      <c r="F137" s="456">
        <f>ROUND($R$155*F133,0)</f>
        <v>0</v>
      </c>
      <c r="G137" s="456">
        <f>ROUND($R$155*G133,0)</f>
        <v>0</v>
      </c>
      <c r="H137" s="456">
        <f>ROUND($R$155*H133,0)</f>
        <v>0</v>
      </c>
      <c r="I137" s="456">
        <f>ROUND($R$155*I133,0)</f>
        <v>0</v>
      </c>
      <c r="J137" s="457">
        <f>SUM(E137:I137)</f>
        <v>0</v>
      </c>
      <c r="L137" s="499"/>
      <c r="M137" s="496"/>
      <c r="N137" s="494">
        <v>1.03</v>
      </c>
      <c r="O137" s="495">
        <v>0</v>
      </c>
      <c r="P137" s="321">
        <f>$R$18</f>
        <v>12</v>
      </c>
      <c r="Q137" s="237">
        <v>0</v>
      </c>
      <c r="R137" s="321"/>
      <c r="S137" s="502"/>
      <c r="T137" s="280"/>
      <c r="U137" s="280"/>
      <c r="V137" s="280"/>
      <c r="W137" s="280"/>
      <c r="X137" s="280"/>
      <c r="Y137" s="275"/>
      <c r="Z137" s="315"/>
      <c r="AA137" s="417"/>
      <c r="AB137" s="417"/>
      <c r="AC137" s="417"/>
      <c r="AD137" s="417"/>
      <c r="AE137" s="417"/>
      <c r="AF137" s="418"/>
      <c r="AH137" s="360" t="s">
        <v>191</v>
      </c>
      <c r="AI137" s="353" t="e">
        <f>#REF!*24</f>
        <v>#REF!</v>
      </c>
      <c r="AJ137" s="352" t="e">
        <f t="shared" si="22"/>
        <v>#REF!</v>
      </c>
      <c r="AK137" s="362" t="e">
        <f t="shared" si="23"/>
        <v>#REF!</v>
      </c>
      <c r="AL137" s="362" t="e">
        <f t="shared" si="23"/>
        <v>#REF!</v>
      </c>
      <c r="AM137" s="362" t="e">
        <f t="shared" si="23"/>
        <v>#REF!</v>
      </c>
      <c r="AN137" s="362" t="e">
        <f t="shared" si="23"/>
        <v>#REF!</v>
      </c>
      <c r="AO137" s="528" t="e">
        <f t="shared" si="23"/>
        <v>#REF!</v>
      </c>
    </row>
    <row r="138" spans="1:41" ht="13.15">
      <c r="A138" s="264"/>
      <c r="B138" s="328"/>
      <c r="C138" s="338"/>
      <c r="D138" s="322" t="s">
        <v>157</v>
      </c>
      <c r="E138" s="458">
        <f>SUM(E136:E137)</f>
        <v>0</v>
      </c>
      <c r="F138" s="458">
        <f t="shared" ref="F138:I138" si="25">SUM(F136:F137)</f>
        <v>0</v>
      </c>
      <c r="G138" s="458">
        <f t="shared" si="25"/>
        <v>0</v>
      </c>
      <c r="H138" s="458">
        <f t="shared" si="25"/>
        <v>0</v>
      </c>
      <c r="I138" s="458">
        <f t="shared" si="25"/>
        <v>0</v>
      </c>
      <c r="J138" s="459">
        <f>SUM(J136:J137)</f>
        <v>0</v>
      </c>
      <c r="L138" s="499"/>
      <c r="M138" s="496"/>
      <c r="N138" s="318"/>
      <c r="O138" s="501"/>
      <c r="P138" s="321"/>
      <c r="Q138" s="502"/>
      <c r="R138" s="321"/>
      <c r="S138" s="502"/>
      <c r="T138" s="256"/>
      <c r="U138" s="558"/>
      <c r="Y138" s="275"/>
      <c r="Z138" s="315"/>
      <c r="AA138" s="417"/>
      <c r="AB138" s="417"/>
      <c r="AC138" s="417"/>
      <c r="AD138" s="417"/>
      <c r="AE138" s="417"/>
      <c r="AF138" s="418"/>
      <c r="AH138" s="360" t="s">
        <v>192</v>
      </c>
      <c r="AI138" s="353" t="e">
        <f>#REF!*24</f>
        <v>#REF!</v>
      </c>
      <c r="AJ138" s="352" t="e">
        <f t="shared" si="22"/>
        <v>#REF!</v>
      </c>
      <c r="AK138" s="362" t="e">
        <f t="shared" si="23"/>
        <v>#REF!</v>
      </c>
      <c r="AL138" s="362" t="e">
        <f t="shared" si="23"/>
        <v>#REF!</v>
      </c>
      <c r="AM138" s="362" t="e">
        <f t="shared" si="23"/>
        <v>#REF!</v>
      </c>
      <c r="AN138" s="362" t="e">
        <f t="shared" si="23"/>
        <v>#REF!</v>
      </c>
      <c r="AO138" s="528" t="e">
        <f t="shared" si="23"/>
        <v>#REF!</v>
      </c>
    </row>
    <row r="139" spans="1:41" ht="13.15">
      <c r="A139" s="264"/>
      <c r="B139" s="328"/>
      <c r="C139" s="338"/>
      <c r="D139" s="318"/>
      <c r="E139" s="446"/>
      <c r="F139" s="446"/>
      <c r="G139" s="446"/>
      <c r="H139" s="446"/>
      <c r="I139" s="446"/>
      <c r="J139" s="444"/>
      <c r="L139" s="499"/>
      <c r="M139" s="496"/>
      <c r="N139" s="337"/>
      <c r="O139" s="496"/>
      <c r="P139" s="337"/>
      <c r="Q139" s="503"/>
      <c r="R139" s="337"/>
      <c r="S139" s="503"/>
      <c r="T139" s="274"/>
      <c r="U139" s="274"/>
      <c r="V139" s="274"/>
      <c r="W139" s="274"/>
      <c r="X139" s="274"/>
      <c r="Y139" s="275"/>
      <c r="Z139" s="315"/>
      <c r="AA139" s="417"/>
      <c r="AB139" s="417"/>
      <c r="AC139" s="417"/>
      <c r="AD139" s="417"/>
      <c r="AE139" s="417"/>
      <c r="AF139" s="418"/>
      <c r="AH139" s="360" t="s">
        <v>193</v>
      </c>
      <c r="AI139" s="353" t="e">
        <f>#REF!*24</f>
        <v>#REF!</v>
      </c>
      <c r="AJ139" s="352" t="e">
        <f t="shared" si="22"/>
        <v>#REF!</v>
      </c>
      <c r="AK139" s="362" t="e">
        <f t="shared" si="23"/>
        <v>#REF!</v>
      </c>
      <c r="AL139" s="362" t="e">
        <f t="shared" si="23"/>
        <v>#REF!</v>
      </c>
      <c r="AM139" s="362" t="e">
        <f t="shared" si="23"/>
        <v>#REF!</v>
      </c>
      <c r="AN139" s="362" t="e">
        <f t="shared" si="23"/>
        <v>#REF!</v>
      </c>
      <c r="AO139" s="528" t="e">
        <f t="shared" si="23"/>
        <v>#REF!</v>
      </c>
    </row>
    <row r="140" spans="1:41" ht="13.15">
      <c r="A140" s="110"/>
      <c r="B140" s="340" t="s">
        <v>116</v>
      </c>
      <c r="C140" s="368" t="s">
        <v>152</v>
      </c>
      <c r="D140" s="337" t="s">
        <v>112</v>
      </c>
      <c r="E140" s="338">
        <f>ROUND($O140*$P140*Q140,6)</f>
        <v>0</v>
      </c>
      <c r="F140" s="338">
        <f>ROUND($O141*$P141*Q141,6)</f>
        <v>0</v>
      </c>
      <c r="G140" s="338">
        <f>ROUND($O142*$P142*Q142,6)</f>
        <v>0</v>
      </c>
      <c r="H140" s="338">
        <f>ROUND($O143*$P143*Q143,6)</f>
        <v>0</v>
      </c>
      <c r="I140" s="338">
        <f>ROUND($O144*$P144*Q144,6)</f>
        <v>0</v>
      </c>
      <c r="J140" s="291"/>
      <c r="L140" s="405">
        <v>0</v>
      </c>
      <c r="M140" s="498">
        <f>ROUND(L140/12,2)</f>
        <v>0</v>
      </c>
      <c r="N140" s="494">
        <v>1</v>
      </c>
      <c r="O140" s="495">
        <v>0</v>
      </c>
      <c r="P140" s="321">
        <f>$R$14</f>
        <v>12</v>
      </c>
      <c r="Q140" s="494">
        <v>0</v>
      </c>
      <c r="R140" s="321"/>
      <c r="S140" s="318"/>
      <c r="T140" s="280" t="e">
        <f>(E143+E144)/E142</f>
        <v>#DIV/0!</v>
      </c>
      <c r="U140" s="280" t="e">
        <f>(F143+F144)/F142</f>
        <v>#DIV/0!</v>
      </c>
      <c r="V140" s="280" t="e">
        <f>(G143+G144)/G142</f>
        <v>#DIV/0!</v>
      </c>
      <c r="W140" s="280" t="e">
        <f>(H143+H144)/H142</f>
        <v>#DIV/0!</v>
      </c>
      <c r="X140" s="280" t="e">
        <f>(I143+I144)/I142</f>
        <v>#DIV/0!</v>
      </c>
      <c r="Y140" s="530"/>
      <c r="Z140" s="413" t="str">
        <f>C140</f>
        <v>Not Allowed</v>
      </c>
      <c r="AA140" s="417">
        <f>ROUND(VLOOKUP($C140,$AH$125:$AO$148,4,FALSE)*E140,0)</f>
        <v>0</v>
      </c>
      <c r="AB140" s="417">
        <f>ROUND(VLOOKUP($C140,$AH$125:$AO$148,5,FALSE)*F140,0)</f>
        <v>0</v>
      </c>
      <c r="AC140" s="417">
        <f>ROUND(VLOOKUP($C140,$AH$125:$AO$148,6,FALSE)*G140,0)</f>
        <v>0</v>
      </c>
      <c r="AD140" s="417">
        <f>ROUND(VLOOKUP($C140,$AH$125:$AO$148,7,FALSE)*H140,0)</f>
        <v>0</v>
      </c>
      <c r="AE140" s="417">
        <f>ROUND(VLOOKUP($C140,$AH$125:$AO$148,8,FALSE)*I140,0)</f>
        <v>0</v>
      </c>
      <c r="AF140" s="418">
        <f>SUM(AA140:AE140)</f>
        <v>0</v>
      </c>
      <c r="AH140" s="360" t="s">
        <v>194</v>
      </c>
      <c r="AI140" s="353" t="e">
        <f>#REF!*24</f>
        <v>#REF!</v>
      </c>
      <c r="AJ140" s="352" t="e">
        <f t="shared" si="22"/>
        <v>#REF!</v>
      </c>
      <c r="AK140" s="362" t="e">
        <f t="shared" si="23"/>
        <v>#REF!</v>
      </c>
      <c r="AL140" s="362" t="e">
        <f t="shared" si="23"/>
        <v>#REF!</v>
      </c>
      <c r="AM140" s="362" t="e">
        <f t="shared" si="23"/>
        <v>#REF!</v>
      </c>
      <c r="AN140" s="362" t="e">
        <f t="shared" si="23"/>
        <v>#REF!</v>
      </c>
      <c r="AO140" s="528" t="e">
        <f t="shared" si="23"/>
        <v>#REF!</v>
      </c>
    </row>
    <row r="141" spans="1:41" ht="13.15">
      <c r="A141" s="252"/>
      <c r="B141" s="340"/>
      <c r="C141" s="368" t="s">
        <v>152</v>
      </c>
      <c r="D141" s="337" t="s">
        <v>158</v>
      </c>
      <c r="E141" s="294">
        <f>Q140</f>
        <v>0</v>
      </c>
      <c r="F141" s="294">
        <f>Q141</f>
        <v>0</v>
      </c>
      <c r="G141" s="294">
        <f>Q142</f>
        <v>0</v>
      </c>
      <c r="H141" s="294">
        <f>Q143</f>
        <v>0</v>
      </c>
      <c r="I141" s="294">
        <f>Q144</f>
        <v>0</v>
      </c>
      <c r="J141" s="291"/>
      <c r="L141" s="500"/>
      <c r="M141" s="498"/>
      <c r="N141" s="494">
        <v>1.03</v>
      </c>
      <c r="O141" s="495">
        <v>0</v>
      </c>
      <c r="P141" s="321">
        <f>$R$15</f>
        <v>12</v>
      </c>
      <c r="Q141" s="237">
        <v>0</v>
      </c>
      <c r="R141" s="321"/>
      <c r="S141" s="502"/>
      <c r="T141" s="280"/>
      <c r="U141" s="280"/>
      <c r="V141" s="280"/>
      <c r="W141" s="280"/>
      <c r="X141" s="280"/>
      <c r="Y141" s="530"/>
      <c r="Z141" s="413"/>
      <c r="AA141" s="417"/>
      <c r="AB141" s="417"/>
      <c r="AC141" s="417"/>
      <c r="AD141" s="417"/>
      <c r="AE141" s="417"/>
      <c r="AF141" s="418"/>
      <c r="AH141" s="360" t="s">
        <v>195</v>
      </c>
      <c r="AI141" s="353" t="e">
        <f>#REF!*24</f>
        <v>#REF!</v>
      </c>
      <c r="AJ141" s="352" t="e">
        <f t="shared" si="22"/>
        <v>#REF!</v>
      </c>
      <c r="AK141" s="362" t="e">
        <f t="shared" si="23"/>
        <v>#REF!</v>
      </c>
      <c r="AL141" s="362" t="e">
        <f t="shared" si="23"/>
        <v>#REF!</v>
      </c>
      <c r="AM141" s="362" t="e">
        <f t="shared" si="23"/>
        <v>#REF!</v>
      </c>
      <c r="AN141" s="362" t="e">
        <f t="shared" si="23"/>
        <v>#REF!</v>
      </c>
      <c r="AO141" s="528" t="e">
        <f t="shared" si="23"/>
        <v>#REF!</v>
      </c>
    </row>
    <row r="142" spans="1:41" ht="13.15">
      <c r="A142" s="264"/>
      <c r="B142" s="328"/>
      <c r="C142" s="368" t="s">
        <v>152</v>
      </c>
      <c r="D142" s="318" t="s">
        <v>14</v>
      </c>
      <c r="E142" s="439">
        <f>ROUND(M140*E140*N140,0)</f>
        <v>0</v>
      </c>
      <c r="F142" s="439">
        <f>ROUND(M140*F140*N140*N141,0)</f>
        <v>0</v>
      </c>
      <c r="G142" s="439">
        <f>ROUND(M140*G140*N140*N141*N142,0)</f>
        <v>0</v>
      </c>
      <c r="H142" s="439">
        <f>ROUND(M140*H140*N140*N141*N142*N143,0)</f>
        <v>0</v>
      </c>
      <c r="I142" s="439">
        <f>ROUND(M140*I140*N140*N141*N142*N143*N144,0)</f>
        <v>0</v>
      </c>
      <c r="J142" s="441">
        <f>SUM(E142:I142)</f>
        <v>0</v>
      </c>
      <c r="L142" s="499"/>
      <c r="M142" s="496"/>
      <c r="N142" s="494">
        <v>1.03</v>
      </c>
      <c r="O142" s="495">
        <v>0</v>
      </c>
      <c r="P142" s="321">
        <f>$R$16</f>
        <v>12</v>
      </c>
      <c r="Q142" s="237">
        <v>0</v>
      </c>
      <c r="R142" s="321"/>
      <c r="S142" s="502"/>
      <c r="T142" s="280"/>
      <c r="U142" s="280"/>
      <c r="V142" s="280"/>
      <c r="W142" s="280"/>
      <c r="X142" s="280"/>
      <c r="Y142" s="275"/>
      <c r="Z142" s="315"/>
      <c r="AA142" s="417"/>
      <c r="AB142" s="417"/>
      <c r="AC142" s="417"/>
      <c r="AD142" s="417"/>
      <c r="AE142" s="417"/>
      <c r="AF142" s="418"/>
      <c r="AH142" s="360" t="s">
        <v>126</v>
      </c>
      <c r="AI142" s="353" t="e">
        <f>#REF!*24</f>
        <v>#REF!</v>
      </c>
      <c r="AJ142" s="352" t="e">
        <f t="shared" si="22"/>
        <v>#REF!</v>
      </c>
      <c r="AK142" s="362" t="e">
        <f t="shared" si="23"/>
        <v>#REF!</v>
      </c>
      <c r="AL142" s="362" t="e">
        <f t="shared" si="23"/>
        <v>#REF!</v>
      </c>
      <c r="AM142" s="362" t="e">
        <f t="shared" si="23"/>
        <v>#REF!</v>
      </c>
      <c r="AN142" s="362" t="e">
        <f t="shared" si="23"/>
        <v>#REF!</v>
      </c>
      <c r="AO142" s="528" t="e">
        <f t="shared" si="23"/>
        <v>#REF!</v>
      </c>
    </row>
    <row r="143" spans="1:41" ht="13.15">
      <c r="A143" s="264"/>
      <c r="B143" s="328"/>
      <c r="C143" s="368" t="s">
        <v>152</v>
      </c>
      <c r="D143" s="318" t="s">
        <v>29</v>
      </c>
      <c r="E143" s="438">
        <f>ROUND(E142*$R$154,0)</f>
        <v>0</v>
      </c>
      <c r="F143" s="438">
        <f>ROUND(F142*$R$154,0)</f>
        <v>0</v>
      </c>
      <c r="G143" s="438">
        <f>ROUND(G142*$R$154,0)</f>
        <v>0</v>
      </c>
      <c r="H143" s="438">
        <f>ROUND(H142*$R$154,0)</f>
        <v>0</v>
      </c>
      <c r="I143" s="438">
        <f>ROUND(I142*$R$154,0)</f>
        <v>0</v>
      </c>
      <c r="J143" s="441">
        <f>SUM(E143:I143)</f>
        <v>0</v>
      </c>
      <c r="L143" s="499"/>
      <c r="M143" s="496"/>
      <c r="N143" s="494">
        <v>1.03</v>
      </c>
      <c r="O143" s="495">
        <v>0</v>
      </c>
      <c r="P143" s="321">
        <f>$R$17</f>
        <v>12</v>
      </c>
      <c r="Q143" s="237">
        <v>0</v>
      </c>
      <c r="R143" s="321"/>
      <c r="S143" s="502"/>
      <c r="T143" s="280"/>
      <c r="U143" s="280"/>
      <c r="V143" s="280"/>
      <c r="W143" s="280"/>
      <c r="X143" s="280"/>
      <c r="Y143" s="275"/>
      <c r="Z143" s="315"/>
      <c r="AA143" s="417"/>
      <c r="AB143" s="417"/>
      <c r="AC143" s="417"/>
      <c r="AD143" s="417"/>
      <c r="AE143" s="417"/>
      <c r="AF143" s="418"/>
      <c r="AH143" s="360" t="s">
        <v>196</v>
      </c>
      <c r="AI143" s="353" t="e">
        <f>#REF!*24</f>
        <v>#REF!</v>
      </c>
      <c r="AJ143" s="352" t="e">
        <f t="shared" si="22"/>
        <v>#REF!</v>
      </c>
      <c r="AK143" s="362" t="e">
        <f t="shared" ref="AK143:AO148" si="26">AJ143*AK$120</f>
        <v>#REF!</v>
      </c>
      <c r="AL143" s="362" t="e">
        <f t="shared" si="26"/>
        <v>#REF!</v>
      </c>
      <c r="AM143" s="362" t="e">
        <f t="shared" si="26"/>
        <v>#REF!</v>
      </c>
      <c r="AN143" s="362" t="e">
        <f t="shared" si="26"/>
        <v>#REF!</v>
      </c>
      <c r="AO143" s="528" t="e">
        <f t="shared" si="26"/>
        <v>#REF!</v>
      </c>
    </row>
    <row r="144" spans="1:41" ht="15">
      <c r="A144" s="264"/>
      <c r="B144" s="328"/>
      <c r="C144" s="368" t="s">
        <v>152</v>
      </c>
      <c r="D144" s="318" t="s">
        <v>28</v>
      </c>
      <c r="E144" s="456">
        <f>ROUND($R$155*E140,0)</f>
        <v>0</v>
      </c>
      <c r="F144" s="456">
        <f>ROUND($R$155*F140,0)</f>
        <v>0</v>
      </c>
      <c r="G144" s="456">
        <f>ROUND($R$155*G140,0)</f>
        <v>0</v>
      </c>
      <c r="H144" s="456">
        <f>ROUND($R$155*H140,0)</f>
        <v>0</v>
      </c>
      <c r="I144" s="456">
        <f>ROUND($R$155*I140,0)</f>
        <v>0</v>
      </c>
      <c r="J144" s="457">
        <f>SUM(E144:I144)</f>
        <v>0</v>
      </c>
      <c r="L144" s="499"/>
      <c r="M144" s="496"/>
      <c r="N144" s="494">
        <v>1.03</v>
      </c>
      <c r="O144" s="495">
        <v>0</v>
      </c>
      <c r="P144" s="321">
        <f>$R$18</f>
        <v>12</v>
      </c>
      <c r="Q144" s="237">
        <v>0</v>
      </c>
      <c r="R144" s="321"/>
      <c r="S144" s="502"/>
      <c r="T144" s="280"/>
      <c r="U144" s="280"/>
      <c r="V144" s="280"/>
      <c r="W144" s="280"/>
      <c r="X144" s="280"/>
      <c r="Y144" s="275"/>
      <c r="Z144" s="315"/>
      <c r="AA144" s="417"/>
      <c r="AB144" s="417"/>
      <c r="AC144" s="417"/>
      <c r="AD144" s="417"/>
      <c r="AE144" s="417"/>
      <c r="AF144" s="418"/>
      <c r="AH144" s="360" t="s">
        <v>197</v>
      </c>
      <c r="AI144" s="353" t="e">
        <f>#REF!*24</f>
        <v>#REF!</v>
      </c>
      <c r="AJ144" s="352" t="e">
        <f t="shared" si="22"/>
        <v>#REF!</v>
      </c>
      <c r="AK144" s="362" t="e">
        <f t="shared" si="26"/>
        <v>#REF!</v>
      </c>
      <c r="AL144" s="362" t="e">
        <f t="shared" si="26"/>
        <v>#REF!</v>
      </c>
      <c r="AM144" s="362" t="e">
        <f t="shared" si="26"/>
        <v>#REF!</v>
      </c>
      <c r="AN144" s="362" t="e">
        <f t="shared" si="26"/>
        <v>#REF!</v>
      </c>
      <c r="AO144" s="528" t="e">
        <f t="shared" si="26"/>
        <v>#REF!</v>
      </c>
    </row>
    <row r="145" spans="1:44" ht="13.5" customHeight="1">
      <c r="A145" s="264"/>
      <c r="B145" s="328"/>
      <c r="C145" s="338"/>
      <c r="D145" s="322" t="s">
        <v>157</v>
      </c>
      <c r="E145" s="458">
        <f>SUM(E143:E144)</f>
        <v>0</v>
      </c>
      <c r="F145" s="458">
        <f t="shared" ref="F145:I145" si="27">SUM(F143:F144)</f>
        <v>0</v>
      </c>
      <c r="G145" s="458">
        <f t="shared" si="27"/>
        <v>0</v>
      </c>
      <c r="H145" s="458">
        <f t="shared" si="27"/>
        <v>0</v>
      </c>
      <c r="I145" s="458">
        <f t="shared" si="27"/>
        <v>0</v>
      </c>
      <c r="J145" s="459">
        <f>SUM(J143:J144)</f>
        <v>0</v>
      </c>
      <c r="L145" s="499"/>
      <c r="M145" s="496"/>
      <c r="N145" s="318"/>
      <c r="O145" s="501"/>
      <c r="P145" s="321"/>
      <c r="Q145" s="502"/>
      <c r="R145" s="321"/>
      <c r="S145" s="502"/>
      <c r="T145" s="256"/>
      <c r="U145" s="558"/>
      <c r="Y145" s="275"/>
      <c r="Z145" s="315"/>
      <c r="AA145" s="417"/>
      <c r="AB145" s="417"/>
      <c r="AC145" s="417"/>
      <c r="AD145" s="417"/>
      <c r="AE145" s="417"/>
      <c r="AF145" s="418"/>
      <c r="AH145" s="360" t="s">
        <v>199</v>
      </c>
      <c r="AI145" s="353" t="e">
        <f>#REF!*24</f>
        <v>#REF!</v>
      </c>
      <c r="AJ145" s="352" t="e">
        <f t="shared" si="22"/>
        <v>#REF!</v>
      </c>
      <c r="AK145" s="362" t="e">
        <f t="shared" si="26"/>
        <v>#REF!</v>
      </c>
      <c r="AL145" s="362" t="e">
        <f t="shared" si="26"/>
        <v>#REF!</v>
      </c>
      <c r="AM145" s="362" t="e">
        <f t="shared" si="26"/>
        <v>#REF!</v>
      </c>
      <c r="AN145" s="362" t="e">
        <f t="shared" si="26"/>
        <v>#REF!</v>
      </c>
      <c r="AO145" s="528" t="e">
        <f t="shared" si="26"/>
        <v>#REF!</v>
      </c>
    </row>
    <row r="146" spans="1:44" ht="13.15">
      <c r="A146" s="264"/>
      <c r="B146" s="328"/>
      <c r="C146" s="338"/>
      <c r="D146" s="318"/>
      <c r="E146" s="268"/>
      <c r="F146" s="268"/>
      <c r="G146" s="268"/>
      <c r="H146" s="268"/>
      <c r="I146" s="268"/>
      <c r="J146" s="291"/>
      <c r="L146" s="499"/>
      <c r="M146" s="496"/>
      <c r="N146" s="337"/>
      <c r="O146" s="496"/>
      <c r="P146" s="337"/>
      <c r="Q146" s="503"/>
      <c r="R146" s="337"/>
      <c r="S146" s="503"/>
      <c r="T146" s="274"/>
      <c r="U146" s="274"/>
      <c r="V146" s="274"/>
      <c r="W146" s="274"/>
      <c r="X146" s="274"/>
      <c r="Y146" s="275"/>
      <c r="Z146" s="315"/>
      <c r="AA146" s="417"/>
      <c r="AB146" s="417"/>
      <c r="AC146" s="417"/>
      <c r="AD146" s="417"/>
      <c r="AE146" s="417"/>
      <c r="AF146" s="418"/>
      <c r="AH146" s="360" t="s">
        <v>169</v>
      </c>
      <c r="AI146" s="353" t="e">
        <f>#REF!*24</f>
        <v>#REF!</v>
      </c>
      <c r="AJ146" s="352" t="e">
        <f t="shared" si="22"/>
        <v>#REF!</v>
      </c>
      <c r="AK146" s="362" t="e">
        <f t="shared" si="26"/>
        <v>#REF!</v>
      </c>
      <c r="AL146" s="362" t="e">
        <f t="shared" si="26"/>
        <v>#REF!</v>
      </c>
      <c r="AM146" s="362" t="e">
        <f t="shared" si="26"/>
        <v>#REF!</v>
      </c>
      <c r="AN146" s="362" t="e">
        <f t="shared" si="26"/>
        <v>#REF!</v>
      </c>
      <c r="AO146" s="528" t="e">
        <f t="shared" si="26"/>
        <v>#REF!</v>
      </c>
    </row>
    <row r="147" spans="1:44" ht="13.15">
      <c r="A147" s="110"/>
      <c r="B147" s="340" t="s">
        <v>116</v>
      </c>
      <c r="C147" s="368" t="s">
        <v>152</v>
      </c>
      <c r="D147" s="337" t="s">
        <v>112</v>
      </c>
      <c r="E147" s="338">
        <f>ROUND($O147*$P147*Q147,6)</f>
        <v>0</v>
      </c>
      <c r="F147" s="338">
        <f>ROUND($O148*$P148*Q148,6)</f>
        <v>0</v>
      </c>
      <c r="G147" s="338">
        <f>ROUND($O149*$P149*Q149,6)</f>
        <v>0</v>
      </c>
      <c r="H147" s="338">
        <f>ROUND($O150*$P150*Q150,6)</f>
        <v>0</v>
      </c>
      <c r="I147" s="338">
        <f>ROUND($O151*$P151*Q151,6)</f>
        <v>0</v>
      </c>
      <c r="J147" s="291"/>
      <c r="L147" s="405">
        <v>0</v>
      </c>
      <c r="M147" s="498">
        <f>ROUND(L147/12,2)</f>
        <v>0</v>
      </c>
      <c r="N147" s="494">
        <v>1</v>
      </c>
      <c r="O147" s="495">
        <v>0</v>
      </c>
      <c r="P147" s="321">
        <f>$R$14</f>
        <v>12</v>
      </c>
      <c r="Q147" s="494">
        <v>0</v>
      </c>
      <c r="R147" s="321"/>
      <c r="S147" s="318"/>
      <c r="T147" s="280" t="e">
        <f>(E150+E151)/E149</f>
        <v>#DIV/0!</v>
      </c>
      <c r="U147" s="280" t="e">
        <f>(F150+F151)/F149</f>
        <v>#DIV/0!</v>
      </c>
      <c r="V147" s="280" t="e">
        <f>(G150+G151)/G149</f>
        <v>#DIV/0!</v>
      </c>
      <c r="W147" s="280" t="e">
        <f>(H150+H151)/H149</f>
        <v>#DIV/0!</v>
      </c>
      <c r="X147" s="280" t="e">
        <f>(I150+I151)/I149</f>
        <v>#DIV/0!</v>
      </c>
      <c r="Y147" s="530"/>
      <c r="Z147" s="413" t="str">
        <f>C147</f>
        <v>Not Allowed</v>
      </c>
      <c r="AA147" s="417">
        <f>ROUND(VLOOKUP($C147,$AH$125:$AO$148,4,FALSE)*E147,0)</f>
        <v>0</v>
      </c>
      <c r="AB147" s="417">
        <f>ROUND(VLOOKUP($C147,$AH$125:$AO$148,5,FALSE)*F147,0)</f>
        <v>0</v>
      </c>
      <c r="AC147" s="417">
        <f>ROUND(VLOOKUP($C147,$AH$125:$AO$148,6,FALSE)*G147,0)</f>
        <v>0</v>
      </c>
      <c r="AD147" s="417">
        <f>ROUND(VLOOKUP($C147,$AH$125:$AO$148,7,FALSE)*H147,0)</f>
        <v>0</v>
      </c>
      <c r="AE147" s="417">
        <f>ROUND(VLOOKUP($C147,$AH$125:$AO$148,8,FALSE)*I147,0)</f>
        <v>0</v>
      </c>
      <c r="AF147" s="418">
        <f>SUM(AA147:AE147)</f>
        <v>0</v>
      </c>
      <c r="AH147" s="360" t="s">
        <v>221</v>
      </c>
      <c r="AI147" s="353" t="e">
        <f>#REF!*24</f>
        <v>#REF!</v>
      </c>
      <c r="AJ147" s="352" t="e">
        <f t="shared" si="22"/>
        <v>#REF!</v>
      </c>
      <c r="AK147" s="362" t="e">
        <f t="shared" si="26"/>
        <v>#REF!</v>
      </c>
      <c r="AL147" s="362" t="e">
        <f t="shared" si="26"/>
        <v>#REF!</v>
      </c>
      <c r="AM147" s="362" t="e">
        <f t="shared" si="26"/>
        <v>#REF!</v>
      </c>
      <c r="AN147" s="362" t="e">
        <f t="shared" si="26"/>
        <v>#REF!</v>
      </c>
      <c r="AO147" s="528" t="e">
        <f t="shared" si="26"/>
        <v>#REF!</v>
      </c>
    </row>
    <row r="148" spans="1:44" ht="13.5" thickBot="1">
      <c r="A148" s="252"/>
      <c r="B148" s="340"/>
      <c r="C148" s="368" t="s">
        <v>152</v>
      </c>
      <c r="D148" s="337" t="s">
        <v>158</v>
      </c>
      <c r="E148" s="294">
        <f>Q147</f>
        <v>0</v>
      </c>
      <c r="F148" s="294">
        <f>Q148</f>
        <v>0</v>
      </c>
      <c r="G148" s="294">
        <f>Q149</f>
        <v>0</v>
      </c>
      <c r="H148" s="294">
        <f>Q150</f>
        <v>0</v>
      </c>
      <c r="I148" s="294">
        <f>Q151</f>
        <v>0</v>
      </c>
      <c r="J148" s="291"/>
      <c r="L148" s="500"/>
      <c r="M148" s="498"/>
      <c r="N148" s="494">
        <v>1.03</v>
      </c>
      <c r="O148" s="495">
        <v>0</v>
      </c>
      <c r="P148" s="321">
        <f>$R$15</f>
        <v>12</v>
      </c>
      <c r="Q148" s="237">
        <v>0</v>
      </c>
      <c r="R148" s="321"/>
      <c r="S148" s="502"/>
      <c r="T148" s="280"/>
      <c r="U148" s="280"/>
      <c r="V148" s="280"/>
      <c r="W148" s="280"/>
      <c r="X148" s="280"/>
      <c r="Y148" s="530"/>
      <c r="Z148" s="413"/>
      <c r="AA148" s="417"/>
      <c r="AB148" s="417"/>
      <c r="AC148" s="417"/>
      <c r="AD148" s="417"/>
      <c r="AE148" s="417"/>
      <c r="AF148" s="418"/>
      <c r="AH148" s="612" t="s">
        <v>222</v>
      </c>
      <c r="AI148" s="361" t="e">
        <f>#REF!*24</f>
        <v>#REF!</v>
      </c>
      <c r="AJ148" s="613" t="e">
        <f t="shared" si="22"/>
        <v>#REF!</v>
      </c>
      <c r="AK148" s="614" t="e">
        <f t="shared" si="26"/>
        <v>#REF!</v>
      </c>
      <c r="AL148" s="614" t="e">
        <f t="shared" si="26"/>
        <v>#REF!</v>
      </c>
      <c r="AM148" s="614" t="e">
        <f t="shared" si="26"/>
        <v>#REF!</v>
      </c>
      <c r="AN148" s="614" t="e">
        <f t="shared" si="26"/>
        <v>#REF!</v>
      </c>
      <c r="AO148" s="615" t="e">
        <f t="shared" si="26"/>
        <v>#REF!</v>
      </c>
    </row>
    <row r="149" spans="1:44">
      <c r="A149" s="264"/>
      <c r="B149" s="328"/>
      <c r="C149" s="368" t="s">
        <v>152</v>
      </c>
      <c r="D149" s="318" t="s">
        <v>14</v>
      </c>
      <c r="E149" s="439">
        <f>ROUND(M147*E147*N147,0)</f>
        <v>0</v>
      </c>
      <c r="F149" s="439">
        <f>ROUND(M147*F147*N147*N148,0)</f>
        <v>0</v>
      </c>
      <c r="G149" s="439">
        <f>ROUND(M147*G147*N147*N148*N149,0)</f>
        <v>0</v>
      </c>
      <c r="H149" s="439">
        <f>ROUND(M147*H147*N147*N148*N149*N150,0)</f>
        <v>0</v>
      </c>
      <c r="I149" s="439">
        <f>ROUND(M147*I147*N147*N148*N149*N150*N151,0)</f>
        <v>0</v>
      </c>
      <c r="J149" s="441">
        <f>SUM(E149:I149)</f>
        <v>0</v>
      </c>
      <c r="L149" s="499"/>
      <c r="M149" s="496"/>
      <c r="N149" s="494">
        <v>1.03</v>
      </c>
      <c r="O149" s="495">
        <v>0</v>
      </c>
      <c r="P149" s="321">
        <f>$R$16</f>
        <v>12</v>
      </c>
      <c r="Q149" s="237">
        <v>0</v>
      </c>
      <c r="R149" s="321"/>
      <c r="S149" s="502"/>
      <c r="Y149" s="275"/>
      <c r="Z149" s="315"/>
      <c r="AA149" s="417"/>
      <c r="AB149" s="417"/>
      <c r="AC149" s="417"/>
      <c r="AD149" s="417"/>
      <c r="AE149" s="417"/>
      <c r="AF149" s="418"/>
    </row>
    <row r="150" spans="1:44">
      <c r="A150" s="264"/>
      <c r="B150" s="328"/>
      <c r="C150" s="368" t="s">
        <v>152</v>
      </c>
      <c r="D150" s="318" t="s">
        <v>29</v>
      </c>
      <c r="E150" s="438">
        <f>ROUND(E149*$R$154,0)</f>
        <v>0</v>
      </c>
      <c r="F150" s="438">
        <f>ROUND(F149*$R$154,0)</f>
        <v>0</v>
      </c>
      <c r="G150" s="438">
        <f>ROUND(G149*$R$154,0)</f>
        <v>0</v>
      </c>
      <c r="H150" s="438">
        <f>ROUND(H149*$R$154,0)</f>
        <v>0</v>
      </c>
      <c r="I150" s="438">
        <f>ROUND(I149*$R$154,0)</f>
        <v>0</v>
      </c>
      <c r="J150" s="441">
        <f>SUM(E150:I150)</f>
        <v>0</v>
      </c>
      <c r="L150" s="499"/>
      <c r="M150" s="496"/>
      <c r="N150" s="494">
        <v>1.03</v>
      </c>
      <c r="O150" s="495">
        <v>0</v>
      </c>
      <c r="P150" s="321">
        <f>$R$17</f>
        <v>12</v>
      </c>
      <c r="Q150" s="237">
        <v>0</v>
      </c>
      <c r="R150" s="321"/>
      <c r="S150" s="502"/>
      <c r="Y150" s="275"/>
      <c r="Z150" s="315"/>
      <c r="AA150" s="417"/>
      <c r="AB150" s="417"/>
      <c r="AC150" s="417"/>
      <c r="AD150" s="417"/>
      <c r="AE150" s="417"/>
      <c r="AF150" s="418"/>
    </row>
    <row r="151" spans="1:44" ht="15">
      <c r="A151" s="264"/>
      <c r="B151" s="328"/>
      <c r="C151" s="368" t="s">
        <v>152</v>
      </c>
      <c r="D151" s="318" t="s">
        <v>28</v>
      </c>
      <c r="E151" s="456">
        <f>ROUND($R$155*E147,0)</f>
        <v>0</v>
      </c>
      <c r="F151" s="456">
        <f>ROUND($R$155*F147,0)</f>
        <v>0</v>
      </c>
      <c r="G151" s="456">
        <f>ROUND($R$155*G147,0)</f>
        <v>0</v>
      </c>
      <c r="H151" s="456">
        <f>ROUND($R$155*H147,0)</f>
        <v>0</v>
      </c>
      <c r="I151" s="456">
        <f>ROUND($R$155*I147,0)</f>
        <v>0</v>
      </c>
      <c r="J151" s="457">
        <f>SUM(E151:I151)</f>
        <v>0</v>
      </c>
      <c r="L151" s="499"/>
      <c r="M151" s="496"/>
      <c r="N151" s="494">
        <v>1.03</v>
      </c>
      <c r="O151" s="495">
        <v>0</v>
      </c>
      <c r="P151" s="321">
        <f>$R$18</f>
        <v>12</v>
      </c>
      <c r="Q151" s="237">
        <v>0</v>
      </c>
      <c r="R151" s="321"/>
      <c r="S151" s="502"/>
      <c r="T151" s="280"/>
      <c r="U151" s="280"/>
      <c r="V151" s="280"/>
      <c r="W151" s="280"/>
      <c r="X151" s="280"/>
      <c r="Y151" s="275"/>
      <c r="Z151" s="315"/>
      <c r="AA151" s="417"/>
      <c r="AB151" s="417"/>
      <c r="AC151" s="417"/>
      <c r="AD151" s="417"/>
      <c r="AE151" s="417"/>
      <c r="AF151" s="418"/>
    </row>
    <row r="152" spans="1:44">
      <c r="A152" s="264"/>
      <c r="B152" s="328"/>
      <c r="C152" s="338"/>
      <c r="D152" s="322" t="s">
        <v>157</v>
      </c>
      <c r="E152" s="458">
        <f>SUM(E150:E151)</f>
        <v>0</v>
      </c>
      <c r="F152" s="458">
        <f t="shared" ref="F152:I152" si="28">SUM(F150:F151)</f>
        <v>0</v>
      </c>
      <c r="G152" s="458">
        <f t="shared" si="28"/>
        <v>0</v>
      </c>
      <c r="H152" s="458">
        <f t="shared" si="28"/>
        <v>0</v>
      </c>
      <c r="I152" s="458">
        <f t="shared" si="28"/>
        <v>0</v>
      </c>
      <c r="J152" s="459">
        <f>SUM(J150:J151)</f>
        <v>0</v>
      </c>
      <c r="L152" s="271"/>
      <c r="M152" s="290"/>
      <c r="N152" s="350"/>
      <c r="O152" s="351"/>
      <c r="P152" s="321"/>
      <c r="Q152" s="425"/>
      <c r="R152" s="321"/>
      <c r="S152" s="425"/>
      <c r="T152" s="280"/>
      <c r="U152" s="280"/>
      <c r="V152" s="280"/>
      <c r="W152" s="280"/>
      <c r="X152" s="280"/>
      <c r="Y152" s="275"/>
      <c r="Z152" s="414"/>
      <c r="AA152" s="419"/>
      <c r="AB152" s="419"/>
      <c r="AC152" s="419"/>
      <c r="AD152" s="419"/>
      <c r="AE152" s="419"/>
      <c r="AF152" s="420"/>
    </row>
    <row r="153" spans="1:44" ht="13.5" thickBot="1">
      <c r="A153" s="264"/>
      <c r="B153" s="328"/>
      <c r="C153" s="338"/>
      <c r="D153" s="318"/>
      <c r="E153" s="277"/>
      <c r="F153" s="277"/>
      <c r="G153" s="277"/>
      <c r="H153" s="277"/>
      <c r="I153" s="277"/>
      <c r="J153" s="333"/>
      <c r="L153" s="271"/>
      <c r="S153" s="274"/>
      <c r="T153" s="280"/>
      <c r="U153" s="280"/>
      <c r="V153" s="280"/>
      <c r="W153" s="280"/>
      <c r="X153" s="280"/>
      <c r="Y153" s="552"/>
      <c r="Z153" s="411" t="s">
        <v>1</v>
      </c>
      <c r="AA153" s="421">
        <f>SUM(AA119:AA152)</f>
        <v>0</v>
      </c>
      <c r="AB153" s="421">
        <f>SUM(AB119:AB152)</f>
        <v>0</v>
      </c>
      <c r="AC153" s="421">
        <f t="shared" ref="AC153:AE153" si="29">SUM(AC119:AC152)</f>
        <v>0</v>
      </c>
      <c r="AD153" s="421">
        <f t="shared" si="29"/>
        <v>0</v>
      </c>
      <c r="AE153" s="421">
        <f t="shared" si="29"/>
        <v>0</v>
      </c>
      <c r="AF153" s="422">
        <f>SUM(AA153:AE153)</f>
        <v>0</v>
      </c>
    </row>
    <row r="154" spans="1:44" ht="13.5" customHeight="1" thickBot="1">
      <c r="A154" s="264"/>
      <c r="C154" s="320"/>
      <c r="D154" s="320" t="s">
        <v>84</v>
      </c>
      <c r="E154" s="460">
        <f>SUMIF($D$119:$D$153,"*Salary",E119:E153)</f>
        <v>0</v>
      </c>
      <c r="F154" s="460">
        <f t="shared" ref="F154:I154" si="30">SUMIF($D$119:$D$153,"*Salary",F119:F153)</f>
        <v>0</v>
      </c>
      <c r="G154" s="460">
        <f t="shared" si="30"/>
        <v>0</v>
      </c>
      <c r="H154" s="460">
        <f t="shared" si="30"/>
        <v>0</v>
      </c>
      <c r="I154" s="460">
        <f t="shared" si="30"/>
        <v>0</v>
      </c>
      <c r="J154" s="461">
        <f>SUM(E154:I154)</f>
        <v>0</v>
      </c>
      <c r="L154" s="271"/>
      <c r="M154" s="295" t="s">
        <v>148</v>
      </c>
      <c r="N154" s="562"/>
      <c r="O154" s="562"/>
      <c r="P154" s="296"/>
      <c r="Q154" s="297"/>
      <c r="R154" s="492">
        <f>'Cumulative Budget Request '!AE152</f>
        <v>0.11</v>
      </c>
      <c r="S154" s="687">
        <f>'Cumulative Budget Request '!P152</f>
        <v>0</v>
      </c>
      <c r="T154" s="688"/>
      <c r="U154" s="689"/>
    </row>
    <row r="155" spans="1:44" ht="13.5" thickBot="1">
      <c r="A155" s="264"/>
      <c r="C155" s="320"/>
      <c r="D155" s="320" t="s">
        <v>85</v>
      </c>
      <c r="E155" s="462">
        <f>SUMIF($D$119:$D$153,"*Total Fringe",E119:E153)</f>
        <v>0</v>
      </c>
      <c r="F155" s="462">
        <f t="shared" ref="F155:I155" si="31">SUMIF($D$119:$D$153,"*Total Fringe",F119:F153)</f>
        <v>0</v>
      </c>
      <c r="G155" s="462">
        <f t="shared" si="31"/>
        <v>0</v>
      </c>
      <c r="H155" s="462">
        <f t="shared" si="31"/>
        <v>0</v>
      </c>
      <c r="I155" s="462">
        <f t="shared" si="31"/>
        <v>0</v>
      </c>
      <c r="J155" s="463">
        <f>SUM(E155:I155)</f>
        <v>0</v>
      </c>
      <c r="L155" s="266"/>
      <c r="M155" s="465" t="s">
        <v>72</v>
      </c>
      <c r="N155" s="563"/>
      <c r="O155" s="563"/>
      <c r="P155" s="466"/>
      <c r="Q155" s="466"/>
      <c r="R155" s="504">
        <f>'Cumulative Budget Request '!AE153</f>
        <v>558</v>
      </c>
      <c r="S155" s="690"/>
      <c r="T155" s="691"/>
      <c r="U155" s="692"/>
    </row>
    <row r="156" spans="1:44" ht="13.5" thickBot="1">
      <c r="A156" s="264"/>
      <c r="C156" s="320"/>
      <c r="D156" s="432"/>
      <c r="E156" s="429"/>
      <c r="F156" s="429"/>
      <c r="G156" s="429"/>
      <c r="H156" s="429"/>
      <c r="I156" s="429"/>
      <c r="J156" s="430"/>
      <c r="L156" s="266"/>
      <c r="M156" s="475"/>
      <c r="N156" s="475"/>
      <c r="O156" s="475"/>
      <c r="P156" s="476"/>
      <c r="Q156" s="476"/>
      <c r="R156" s="477"/>
      <c r="S156" s="280"/>
      <c r="T156" s="280"/>
      <c r="U156" s="280"/>
    </row>
    <row r="157" spans="1:44" ht="13.5" thickBot="1">
      <c r="A157" s="252"/>
      <c r="B157" s="259"/>
      <c r="C157" s="327"/>
      <c r="D157" s="306"/>
      <c r="E157" s="269" t="str">
        <f>E12</f>
        <v>Year 1</v>
      </c>
      <c r="F157" s="269" t="str">
        <f>F12</f>
        <v>Year 2</v>
      </c>
      <c r="G157" s="269" t="str">
        <f>G12</f>
        <v>Year 3</v>
      </c>
      <c r="H157" s="269" t="str">
        <f>H12</f>
        <v>Year 4</v>
      </c>
      <c r="I157" s="269" t="str">
        <f>I12</f>
        <v>Year 5</v>
      </c>
      <c r="J157" s="304" t="s">
        <v>1</v>
      </c>
      <c r="M157" s="693" t="s">
        <v>163</v>
      </c>
      <c r="N157" s="694"/>
      <c r="O157" s="694"/>
      <c r="P157" s="694"/>
      <c r="Q157" s="694"/>
      <c r="R157" s="694"/>
      <c r="S157" s="694"/>
      <c r="T157" s="695"/>
      <c r="U157" s="280"/>
    </row>
    <row r="158" spans="1:44" ht="13.15">
      <c r="A158" s="275" t="s">
        <v>22</v>
      </c>
      <c r="B158" s="259"/>
      <c r="C158" s="327"/>
      <c r="D158" s="337" t="s">
        <v>158</v>
      </c>
      <c r="E158" s="294">
        <f>P159</f>
        <v>0</v>
      </c>
      <c r="F158" s="294">
        <f>Q159</f>
        <v>0</v>
      </c>
      <c r="G158" s="294">
        <f>R159</f>
        <v>0</v>
      </c>
      <c r="H158" s="294">
        <f>S159</f>
        <v>0</v>
      </c>
      <c r="I158" s="294">
        <f>T159</f>
        <v>0</v>
      </c>
      <c r="J158" s="304"/>
      <c r="M158" s="467"/>
      <c r="N158" s="475"/>
      <c r="O158" s="475"/>
      <c r="P158" s="468" t="s">
        <v>30</v>
      </c>
      <c r="Q158" s="469" t="s">
        <v>31</v>
      </c>
      <c r="R158" s="469" t="s">
        <v>32</v>
      </c>
      <c r="S158" s="468" t="s">
        <v>33</v>
      </c>
      <c r="T158" s="470" t="s">
        <v>34</v>
      </c>
      <c r="U158" s="280"/>
    </row>
    <row r="159" spans="1:44" s="255" customFormat="1" ht="13.15">
      <c r="A159" s="264"/>
      <c r="C159" s="406"/>
      <c r="D159" s="404" t="s">
        <v>151</v>
      </c>
      <c r="E159" s="445">
        <f>ROUND(P161*Q161*R161*P159,0)</f>
        <v>0</v>
      </c>
      <c r="F159" s="445">
        <f>ROUND(P161*Q161*R161*Q159,0)</f>
        <v>0</v>
      </c>
      <c r="G159" s="445">
        <f>ROUND(P161*Q161*R161*R159,0)</f>
        <v>0</v>
      </c>
      <c r="H159" s="445">
        <f>ROUND(P161*Q161*R161*S159,0)</f>
        <v>0</v>
      </c>
      <c r="I159" s="445">
        <f>ROUND(P161*Q161*R161*T159,0)</f>
        <v>0</v>
      </c>
      <c r="J159" s="441">
        <f>SUM(E159:I159)</f>
        <v>0</v>
      </c>
      <c r="M159" s="431" t="s">
        <v>160</v>
      </c>
      <c r="N159" s="304"/>
      <c r="O159" s="304"/>
      <c r="P159" s="157">
        <v>0</v>
      </c>
      <c r="Q159" s="157">
        <v>0</v>
      </c>
      <c r="R159" s="157">
        <v>0</v>
      </c>
      <c r="S159" s="157">
        <v>0</v>
      </c>
      <c r="T159" s="219">
        <v>0</v>
      </c>
      <c r="U159" s="280" t="e">
        <f>E160/E159</f>
        <v>#DIV/0!</v>
      </c>
      <c r="V159" s="280" t="e">
        <f>F160/F159</f>
        <v>#DIV/0!</v>
      </c>
      <c r="W159" s="280" t="e">
        <f>G160/G159</f>
        <v>#DIV/0!</v>
      </c>
      <c r="X159" s="280" t="e">
        <f>H160/H159</f>
        <v>#DIV/0!</v>
      </c>
      <c r="Y159" s="280" t="e">
        <f>I160/I159</f>
        <v>#DIV/0!</v>
      </c>
      <c r="Z159" s="696"/>
      <c r="AA159" s="696"/>
      <c r="AB159" s="696"/>
      <c r="AC159" s="696"/>
      <c r="AD159" s="696"/>
      <c r="AE159" s="696"/>
      <c r="AF159" s="696"/>
      <c r="AG159" s="696"/>
      <c r="AH159" s="250"/>
      <c r="AI159" s="250"/>
      <c r="AJ159" s="250"/>
      <c r="AK159" s="250"/>
      <c r="AL159" s="250"/>
      <c r="AM159" s="250"/>
      <c r="AN159" s="250"/>
      <c r="AO159" s="250"/>
      <c r="AP159" s="250"/>
      <c r="AQ159" s="250"/>
      <c r="AR159" s="250"/>
    </row>
    <row r="160" spans="1:44" s="255" customFormat="1" ht="13.15">
      <c r="A160" s="252"/>
      <c r="D160" s="292" t="s">
        <v>29</v>
      </c>
      <c r="E160" s="438">
        <f>ROUND(E159*$R$173,0)</f>
        <v>0</v>
      </c>
      <c r="F160" s="438">
        <f>ROUND(F159*$R$173,0)</f>
        <v>0</v>
      </c>
      <c r="G160" s="438">
        <f>ROUND(G159*$R$173,0)</f>
        <v>0</v>
      </c>
      <c r="H160" s="438">
        <f>ROUND(H159*$R$173,0)</f>
        <v>0</v>
      </c>
      <c r="I160" s="438">
        <f>ROUND(I159*$R$173,0)</f>
        <v>0</v>
      </c>
      <c r="J160" s="441">
        <f>SUM(E160:I160)</f>
        <v>0</v>
      </c>
      <c r="M160" s="431"/>
      <c r="N160" s="304"/>
      <c r="O160" s="304"/>
      <c r="P160" s="304" t="s">
        <v>110</v>
      </c>
      <c r="Q160" s="304" t="s">
        <v>82</v>
      </c>
      <c r="R160" s="304" t="s">
        <v>83</v>
      </c>
      <c r="S160" s="252"/>
      <c r="T160" s="357"/>
      <c r="U160" s="250"/>
      <c r="V160" s="250"/>
      <c r="W160" s="250"/>
      <c r="X160" s="250"/>
      <c r="Y160" s="250"/>
      <c r="Z160" s="545"/>
      <c r="AA160" s="545"/>
      <c r="AB160" s="545"/>
      <c r="AC160" s="545"/>
      <c r="AD160" s="545"/>
      <c r="AE160" s="545"/>
      <c r="AF160" s="545"/>
      <c r="AG160" s="545"/>
      <c r="AH160" s="250"/>
      <c r="AI160" s="250"/>
      <c r="AJ160" s="250"/>
      <c r="AK160" s="250"/>
      <c r="AL160" s="250"/>
      <c r="AM160" s="250"/>
      <c r="AN160" s="250"/>
      <c r="AO160" s="250"/>
      <c r="AP160" s="250"/>
      <c r="AQ160" s="250"/>
      <c r="AR160" s="250"/>
    </row>
    <row r="161" spans="1:44" ht="13.15">
      <c r="A161" s="252"/>
      <c r="B161" s="259"/>
      <c r="C161" s="327"/>
      <c r="D161" s="306"/>
      <c r="E161" s="267"/>
      <c r="F161" s="267"/>
      <c r="G161" s="267"/>
      <c r="H161" s="267"/>
      <c r="I161" s="267"/>
      <c r="J161" s="291"/>
      <c r="M161" s="471"/>
      <c r="N161" s="564"/>
      <c r="O161" s="564"/>
      <c r="P161" s="405">
        <v>0</v>
      </c>
      <c r="Q161" s="157">
        <v>0</v>
      </c>
      <c r="R161" s="157">
        <v>0</v>
      </c>
      <c r="S161" s="255"/>
      <c r="T161" s="472"/>
      <c r="U161" s="255"/>
      <c r="V161" s="255"/>
      <c r="W161" s="255"/>
      <c r="X161" s="255"/>
      <c r="Y161" s="255"/>
      <c r="Z161" s="255"/>
      <c r="AA161" s="255"/>
      <c r="AB161" s="255"/>
      <c r="AC161" s="545"/>
      <c r="AD161" s="545"/>
      <c r="AE161" s="545"/>
      <c r="AF161" s="545"/>
      <c r="AG161" s="545"/>
      <c r="AH161" s="255"/>
      <c r="AI161" s="255"/>
      <c r="AJ161" s="255"/>
      <c r="AK161" s="255"/>
      <c r="AL161" s="255"/>
      <c r="AM161" s="255"/>
      <c r="AN161" s="255"/>
      <c r="AO161" s="255"/>
      <c r="AP161" s="255"/>
      <c r="AQ161" s="255"/>
      <c r="AR161" s="255"/>
    </row>
    <row r="162" spans="1:44" ht="13.15">
      <c r="A162" s="275" t="s">
        <v>135</v>
      </c>
      <c r="B162" s="259"/>
      <c r="C162" s="327"/>
      <c r="D162" s="337" t="s">
        <v>158</v>
      </c>
      <c r="E162" s="294">
        <f>P163</f>
        <v>0</v>
      </c>
      <c r="F162" s="294">
        <f>Q163</f>
        <v>0</v>
      </c>
      <c r="G162" s="294">
        <f>R163</f>
        <v>0</v>
      </c>
      <c r="H162" s="294">
        <f>S163</f>
        <v>0</v>
      </c>
      <c r="I162" s="294">
        <f>T163</f>
        <v>0</v>
      </c>
      <c r="J162" s="291"/>
      <c r="M162" s="354"/>
      <c r="N162" s="255"/>
      <c r="O162" s="255"/>
      <c r="P162" s="545"/>
      <c r="Q162" s="332"/>
      <c r="R162" s="332"/>
      <c r="S162" s="545"/>
      <c r="T162" s="355"/>
      <c r="U162" s="255"/>
      <c r="V162" s="255"/>
      <c r="W162" s="255"/>
      <c r="X162" s="255"/>
      <c r="Y162" s="255"/>
      <c r="Z162" s="672"/>
      <c r="AA162" s="672"/>
      <c r="AB162" s="672"/>
      <c r="AC162" s="381"/>
      <c r="AD162" s="381"/>
      <c r="AE162" s="381"/>
      <c r="AF162" s="381"/>
      <c r="AG162" s="381"/>
      <c r="AH162" s="255"/>
      <c r="AI162" s="255"/>
      <c r="AJ162" s="255"/>
      <c r="AK162" s="255"/>
      <c r="AL162" s="255"/>
      <c r="AM162" s="255"/>
      <c r="AN162" s="255"/>
      <c r="AO162" s="255"/>
      <c r="AP162" s="255"/>
      <c r="AQ162" s="255"/>
      <c r="AR162" s="255"/>
    </row>
    <row r="163" spans="1:44" s="255" customFormat="1" ht="13.15">
      <c r="A163" s="264"/>
      <c r="C163" s="406"/>
      <c r="D163" s="404" t="s">
        <v>151</v>
      </c>
      <c r="E163" s="445">
        <f>ROUND(P165*Q165*R165*P163,0)</f>
        <v>0</v>
      </c>
      <c r="F163" s="445">
        <f>ROUND(P165*Q165*R165*Q163,0)</f>
        <v>0</v>
      </c>
      <c r="G163" s="445">
        <f>ROUND(P165*Q165*R165*R163,0)</f>
        <v>0</v>
      </c>
      <c r="H163" s="445">
        <f>ROUND(P165*Q165*R165*S163,0)</f>
        <v>0</v>
      </c>
      <c r="I163" s="445">
        <f>ROUND(P165*Q165*R165*T163,0)</f>
        <v>0</v>
      </c>
      <c r="J163" s="441">
        <f>SUM(E163:I163)</f>
        <v>0</v>
      </c>
      <c r="M163" s="431" t="s">
        <v>161</v>
      </c>
      <c r="N163" s="304"/>
      <c r="O163" s="304"/>
      <c r="P163" s="157">
        <v>0</v>
      </c>
      <c r="Q163" s="157">
        <v>0</v>
      </c>
      <c r="R163" s="157">
        <v>0</v>
      </c>
      <c r="S163" s="157">
        <v>0</v>
      </c>
      <c r="T163" s="219">
        <v>0</v>
      </c>
      <c r="U163" s="280" t="e">
        <f>E164/E163</f>
        <v>#DIV/0!</v>
      </c>
      <c r="V163" s="280" t="e">
        <f>F164/F163</f>
        <v>#DIV/0!</v>
      </c>
      <c r="W163" s="280" t="e">
        <f>G164/G163</f>
        <v>#DIV/0!</v>
      </c>
      <c r="X163" s="280" t="e">
        <f>H164/H163</f>
        <v>#DIV/0!</v>
      </c>
      <c r="Y163" s="280" t="e">
        <f>I164/I163</f>
        <v>#DIV/0!</v>
      </c>
      <c r="Z163" s="696"/>
      <c r="AA163" s="696"/>
      <c r="AB163" s="696"/>
      <c r="AC163" s="696"/>
      <c r="AD163" s="696"/>
      <c r="AE163" s="696"/>
      <c r="AF163" s="696"/>
      <c r="AG163" s="696"/>
      <c r="AH163" s="250"/>
      <c r="AI163" s="250"/>
      <c r="AJ163" s="250"/>
      <c r="AK163" s="250"/>
      <c r="AL163" s="250"/>
      <c r="AM163" s="250"/>
      <c r="AN163" s="250"/>
      <c r="AO163" s="250"/>
      <c r="AP163" s="250"/>
      <c r="AQ163" s="250"/>
      <c r="AR163" s="250"/>
    </row>
    <row r="164" spans="1:44" s="255" customFormat="1" ht="13.15">
      <c r="A164" s="252"/>
      <c r="D164" s="292" t="s">
        <v>29</v>
      </c>
      <c r="E164" s="438">
        <f>ROUND(E163*$R$173,0)</f>
        <v>0</v>
      </c>
      <c r="F164" s="438">
        <f>ROUND(F163*$R$173,0)</f>
        <v>0</v>
      </c>
      <c r="G164" s="438">
        <f>ROUND(G163*$R$173,0)</f>
        <v>0</v>
      </c>
      <c r="H164" s="438">
        <f>ROUND(H163*$R$173,0)</f>
        <v>0</v>
      </c>
      <c r="I164" s="438">
        <f>ROUND(I163*$R$173,0)</f>
        <v>0</v>
      </c>
      <c r="J164" s="441">
        <f>SUM(E164:I164)</f>
        <v>0</v>
      </c>
      <c r="M164" s="431"/>
      <c r="N164" s="304"/>
      <c r="O164" s="304"/>
      <c r="P164" s="304" t="s">
        <v>110</v>
      </c>
      <c r="Q164" s="304" t="s">
        <v>82</v>
      </c>
      <c r="R164" s="304" t="s">
        <v>83</v>
      </c>
      <c r="S164" s="252"/>
      <c r="T164" s="357"/>
      <c r="U164" s="250"/>
      <c r="V164" s="250"/>
      <c r="W164" s="250"/>
      <c r="X164" s="250"/>
      <c r="Y164" s="250"/>
      <c r="Z164" s="545"/>
      <c r="AA164" s="545"/>
      <c r="AB164" s="545"/>
      <c r="AC164" s="545"/>
      <c r="AD164" s="545"/>
      <c r="AE164" s="545"/>
      <c r="AF164" s="545"/>
      <c r="AG164" s="545"/>
      <c r="AH164" s="250"/>
      <c r="AI164" s="250"/>
      <c r="AJ164" s="250"/>
      <c r="AK164" s="250"/>
      <c r="AL164" s="250"/>
      <c r="AM164" s="250"/>
      <c r="AN164" s="250"/>
      <c r="AO164" s="250"/>
      <c r="AP164" s="250"/>
      <c r="AQ164" s="250"/>
      <c r="AR164" s="250"/>
    </row>
    <row r="165" spans="1:44" ht="13.15">
      <c r="A165" s="252"/>
      <c r="B165" s="259"/>
      <c r="C165" s="327"/>
      <c r="D165" s="306"/>
      <c r="E165" s="267"/>
      <c r="F165" s="267"/>
      <c r="G165" s="267"/>
      <c r="H165" s="267"/>
      <c r="I165" s="267"/>
      <c r="J165" s="291"/>
      <c r="M165" s="471"/>
      <c r="N165" s="564"/>
      <c r="O165" s="564"/>
      <c r="P165" s="405">
        <v>0</v>
      </c>
      <c r="Q165" s="157">
        <v>0</v>
      </c>
      <c r="R165" s="157">
        <v>0</v>
      </c>
      <c r="S165" s="255"/>
      <c r="T165" s="472"/>
      <c r="U165" s="255"/>
      <c r="V165" s="255"/>
      <c r="W165" s="255"/>
      <c r="X165" s="255"/>
      <c r="Y165" s="255"/>
      <c r="Z165" s="255"/>
      <c r="AA165" s="255"/>
      <c r="AB165" s="255"/>
      <c r="AC165" s="545"/>
      <c r="AD165" s="545"/>
      <c r="AE165" s="545"/>
      <c r="AF165" s="545"/>
      <c r="AG165" s="545"/>
      <c r="AH165" s="255"/>
      <c r="AI165" s="255"/>
      <c r="AJ165" s="255"/>
      <c r="AK165" s="255"/>
      <c r="AL165" s="255"/>
      <c r="AM165" s="255"/>
      <c r="AN165" s="255"/>
      <c r="AO165" s="255"/>
      <c r="AP165" s="255"/>
      <c r="AQ165" s="255"/>
      <c r="AR165" s="255"/>
    </row>
    <row r="166" spans="1:44" ht="13.15">
      <c r="A166" s="275" t="s">
        <v>136</v>
      </c>
      <c r="B166" s="259"/>
      <c r="C166" s="327"/>
      <c r="D166" s="337" t="s">
        <v>158</v>
      </c>
      <c r="E166" s="294">
        <f>P167</f>
        <v>0</v>
      </c>
      <c r="F166" s="294">
        <f>Q167</f>
        <v>0</v>
      </c>
      <c r="G166" s="294">
        <f>R167</f>
        <v>0</v>
      </c>
      <c r="H166" s="294">
        <f>S167</f>
        <v>0</v>
      </c>
      <c r="I166" s="294">
        <f>T167</f>
        <v>0</v>
      </c>
      <c r="J166" s="291"/>
      <c r="M166" s="354"/>
      <c r="N166" s="255"/>
      <c r="O166" s="255"/>
      <c r="P166" s="545"/>
      <c r="Q166" s="332"/>
      <c r="R166" s="332"/>
      <c r="S166" s="545"/>
      <c r="T166" s="355"/>
      <c r="U166" s="255"/>
      <c r="V166" s="255"/>
      <c r="W166" s="255"/>
      <c r="X166" s="255"/>
      <c r="Y166" s="255"/>
      <c r="AI166" s="255"/>
      <c r="AJ166" s="255"/>
      <c r="AK166" s="255"/>
      <c r="AL166" s="255"/>
      <c r="AM166" s="255"/>
      <c r="AN166" s="255"/>
      <c r="AO166" s="255"/>
      <c r="AP166" s="255"/>
      <c r="AQ166" s="255"/>
      <c r="AR166" s="255"/>
    </row>
    <row r="167" spans="1:44" s="255" customFormat="1" ht="13.15">
      <c r="C167" s="406"/>
      <c r="D167" s="404" t="s">
        <v>151</v>
      </c>
      <c r="E167" s="445">
        <f>ROUND(P169*Q169*R169*P167,0)</f>
        <v>0</v>
      </c>
      <c r="F167" s="445">
        <f>ROUND(P169*Q169*R169*Q167,0)</f>
        <v>0</v>
      </c>
      <c r="G167" s="445">
        <f>ROUND(P169*Q169*R169*R167,0)</f>
        <v>0</v>
      </c>
      <c r="H167" s="445">
        <f>ROUND(P169*Q169*R169*S167,0)</f>
        <v>0</v>
      </c>
      <c r="I167" s="445">
        <f>ROUND(P169*Q169*R169*T167,0)</f>
        <v>0</v>
      </c>
      <c r="J167" s="441">
        <f>SUM(E167:I167)</f>
        <v>0</v>
      </c>
      <c r="M167" s="431" t="s">
        <v>162</v>
      </c>
      <c r="N167" s="304"/>
      <c r="O167" s="304"/>
      <c r="P167" s="157">
        <v>0</v>
      </c>
      <c r="Q167" s="157">
        <v>0</v>
      </c>
      <c r="R167" s="157">
        <v>0</v>
      </c>
      <c r="S167" s="157">
        <v>0</v>
      </c>
      <c r="T167" s="219">
        <v>0</v>
      </c>
      <c r="U167" s="280" t="e">
        <f>E168/E167</f>
        <v>#DIV/0!</v>
      </c>
      <c r="V167" s="280" t="e">
        <f>F168/F167</f>
        <v>#DIV/0!</v>
      </c>
      <c r="W167" s="280" t="e">
        <f>G168/G167</f>
        <v>#DIV/0!</v>
      </c>
      <c r="X167" s="280" t="e">
        <f>H168/H167</f>
        <v>#DIV/0!</v>
      </c>
      <c r="Y167" s="280" t="e">
        <f>I168/I167</f>
        <v>#DIV/0!</v>
      </c>
      <c r="Z167" s="250"/>
      <c r="AA167" s="250"/>
      <c r="AB167" s="250"/>
      <c r="AC167" s="250"/>
      <c r="AD167" s="250"/>
      <c r="AE167" s="250"/>
      <c r="AF167" s="250"/>
      <c r="AG167" s="250"/>
      <c r="AH167" s="250"/>
      <c r="AI167" s="250"/>
      <c r="AJ167" s="250"/>
      <c r="AK167" s="250"/>
      <c r="AL167" s="250"/>
      <c r="AM167" s="250"/>
      <c r="AN167" s="250"/>
      <c r="AO167" s="250"/>
      <c r="AP167" s="250"/>
      <c r="AQ167" s="250"/>
      <c r="AR167" s="250"/>
    </row>
    <row r="168" spans="1:44" s="255" customFormat="1" ht="13.15">
      <c r="A168" s="264"/>
      <c r="D168" s="292" t="s">
        <v>29</v>
      </c>
      <c r="E168" s="438">
        <f>ROUND(E167*$R$173,0)</f>
        <v>0</v>
      </c>
      <c r="F168" s="438">
        <f t="shared" ref="F168:I168" si="32">ROUND(F167*$R$173,0)</f>
        <v>0</v>
      </c>
      <c r="G168" s="438">
        <f t="shared" si="32"/>
        <v>0</v>
      </c>
      <c r="H168" s="438">
        <f t="shared" si="32"/>
        <v>0</v>
      </c>
      <c r="I168" s="438">
        <f t="shared" si="32"/>
        <v>0</v>
      </c>
      <c r="J168" s="440">
        <f>SUM(E168:I168)</f>
        <v>0</v>
      </c>
      <c r="L168" s="254"/>
      <c r="M168" s="431"/>
      <c r="N168" s="304"/>
      <c r="O168" s="304"/>
      <c r="P168" s="304" t="s">
        <v>110</v>
      </c>
      <c r="Q168" s="304" t="s">
        <v>82</v>
      </c>
      <c r="R168" s="304" t="s">
        <v>83</v>
      </c>
      <c r="S168" s="252"/>
      <c r="T168" s="357"/>
      <c r="U168" s="250"/>
      <c r="V168" s="250"/>
      <c r="W168" s="250"/>
      <c r="X168" s="250"/>
      <c r="Y168" s="250"/>
      <c r="Z168" s="250"/>
      <c r="AA168" s="250"/>
      <c r="AB168" s="250"/>
      <c r="AC168" s="250"/>
      <c r="AD168" s="250"/>
      <c r="AE168" s="250"/>
      <c r="AF168" s="250"/>
      <c r="AG168" s="250"/>
      <c r="AH168" s="250"/>
      <c r="AI168" s="250"/>
      <c r="AJ168" s="250"/>
      <c r="AK168" s="250"/>
      <c r="AL168" s="250"/>
      <c r="AM168" s="250"/>
      <c r="AN168" s="250"/>
      <c r="AO168" s="250"/>
      <c r="AP168" s="250"/>
      <c r="AQ168" s="250"/>
      <c r="AR168" s="250"/>
    </row>
    <row r="169" spans="1:44" s="255" customFormat="1">
      <c r="A169" s="264"/>
      <c r="D169" s="292"/>
      <c r="E169" s="438"/>
      <c r="F169" s="438"/>
      <c r="G169" s="438"/>
      <c r="H169" s="438"/>
      <c r="I169" s="438"/>
      <c r="J169" s="440"/>
      <c r="L169" s="254"/>
      <c r="M169" s="471"/>
      <c r="N169" s="564"/>
      <c r="O169" s="564"/>
      <c r="P169" s="405">
        <v>0</v>
      </c>
      <c r="Q169" s="157">
        <v>0</v>
      </c>
      <c r="R169" s="157">
        <v>0</v>
      </c>
      <c r="S169" s="252"/>
      <c r="T169" s="357"/>
      <c r="U169" s="250"/>
      <c r="V169" s="250"/>
      <c r="W169" s="250"/>
      <c r="X169" s="250"/>
      <c r="Y169" s="250"/>
      <c r="Z169" s="250"/>
      <c r="AA169" s="250"/>
      <c r="AB169" s="250"/>
      <c r="AC169" s="250"/>
      <c r="AD169" s="250"/>
      <c r="AE169" s="250"/>
      <c r="AF169" s="250"/>
      <c r="AG169" s="250"/>
      <c r="AH169" s="250"/>
      <c r="AI169" s="250"/>
      <c r="AJ169" s="250"/>
      <c r="AK169" s="250"/>
      <c r="AL169" s="250"/>
      <c r="AM169" s="250"/>
      <c r="AN169" s="250"/>
      <c r="AO169" s="250"/>
      <c r="AP169" s="250"/>
      <c r="AQ169" s="250"/>
      <c r="AR169" s="250"/>
    </row>
    <row r="170" spans="1:44" s="255" customFormat="1" ht="13.15" thickBot="1">
      <c r="A170" s="264"/>
      <c r="C170" s="320"/>
      <c r="D170" s="320" t="s">
        <v>137</v>
      </c>
      <c r="E170" s="447">
        <f>SUMIF($D$157:$D$168,"*Wage",E157:E168)</f>
        <v>0</v>
      </c>
      <c r="F170" s="447">
        <f t="shared" ref="F170:I170" si="33">SUMIF($D$157:$D$168,"*Wage",F157:F168)</f>
        <v>0</v>
      </c>
      <c r="G170" s="447">
        <f t="shared" si="33"/>
        <v>0</v>
      </c>
      <c r="H170" s="447">
        <f t="shared" si="33"/>
        <v>0</v>
      </c>
      <c r="I170" s="447">
        <f t="shared" si="33"/>
        <v>0</v>
      </c>
      <c r="J170" s="448">
        <f>SUM(E170:I170)</f>
        <v>0</v>
      </c>
      <c r="L170" s="254"/>
      <c r="M170" s="518"/>
      <c r="N170" s="520"/>
      <c r="O170" s="520"/>
      <c r="P170" s="519"/>
      <c r="Q170" s="520"/>
      <c r="R170" s="520"/>
      <c r="S170" s="473"/>
      <c r="T170" s="474"/>
      <c r="Z170" s="250"/>
      <c r="AA170" s="250"/>
      <c r="AB170" s="250"/>
      <c r="AC170" s="250"/>
      <c r="AD170" s="250"/>
      <c r="AE170" s="250"/>
      <c r="AF170" s="250"/>
      <c r="AG170" s="250"/>
      <c r="AH170" s="250"/>
    </row>
    <row r="171" spans="1:44" s="255" customFormat="1">
      <c r="A171" s="264"/>
      <c r="C171" s="320"/>
      <c r="D171" s="320" t="s">
        <v>138</v>
      </c>
      <c r="E171" s="438">
        <f>SUMIF($D$157:$D$168,"*Fringe",E157:E168)</f>
        <v>0</v>
      </c>
      <c r="F171" s="438">
        <f t="shared" ref="F171:I171" si="34">SUMIF($D$157:$D$168,"*Fringe",F157:F168)</f>
        <v>0</v>
      </c>
      <c r="G171" s="438">
        <f t="shared" si="34"/>
        <v>0</v>
      </c>
      <c r="H171" s="438">
        <f t="shared" si="34"/>
        <v>0</v>
      </c>
      <c r="I171" s="438">
        <f t="shared" si="34"/>
        <v>0</v>
      </c>
      <c r="J171" s="441">
        <f>SUM(E171:I171)</f>
        <v>0</v>
      </c>
      <c r="L171" s="254"/>
      <c r="Z171" s="250"/>
      <c r="AA171" s="250"/>
      <c r="AB171" s="250"/>
      <c r="AC171" s="250"/>
      <c r="AD171" s="250"/>
      <c r="AE171" s="250"/>
      <c r="AF171" s="250"/>
      <c r="AG171" s="250"/>
      <c r="AH171" s="250"/>
    </row>
    <row r="172" spans="1:44" ht="3.75" customHeight="1" thickBot="1">
      <c r="A172" s="250" t="s">
        <v>7</v>
      </c>
      <c r="D172" s="270" t="s">
        <v>6</v>
      </c>
      <c r="E172" s="277"/>
      <c r="F172" s="277"/>
      <c r="G172" s="277"/>
      <c r="H172" s="277"/>
      <c r="I172" s="277"/>
      <c r="J172" s="333"/>
      <c r="L172" s="253"/>
      <c r="S172" s="255"/>
      <c r="T172" s="255"/>
      <c r="U172" s="255"/>
      <c r="V172" s="255"/>
      <c r="W172" s="255"/>
      <c r="X172" s="255"/>
      <c r="Y172" s="255"/>
      <c r="AI172" s="255"/>
      <c r="AJ172" s="255"/>
      <c r="AK172" s="255"/>
      <c r="AL172" s="255"/>
      <c r="AM172" s="255"/>
      <c r="AN172" s="255"/>
      <c r="AO172" s="255"/>
      <c r="AP172" s="255"/>
      <c r="AQ172" s="255"/>
      <c r="AR172" s="255"/>
    </row>
    <row r="173" spans="1:44" ht="13.15">
      <c r="A173" s="310" t="s">
        <v>23</v>
      </c>
      <c r="B173" s="308"/>
      <c r="C173" s="308"/>
      <c r="D173" s="311"/>
      <c r="E173" s="449">
        <f>SUMIF($D$68:$D$171,"*Total Other Professional Salary",E68:E171)+SUMIF($D$68:$D$171,"*Total Post Doc Salary",E68:E171)+SUMIF($D$68:$D$171,"*Total Graduate Student Salary",E68:E171)+SUMIF($D$68:$D$171,"*Total Hourly Wages",E68:E171)</f>
        <v>0</v>
      </c>
      <c r="F173" s="449">
        <f>SUMIF($D$68:$D$171,"*Total Other Professional Salary",F68:F171)+SUMIF($D$68:$D$171,"*Total Post Doc Salary",F68:F171)+SUMIF($D$68:$D$171,"*Total Graduate Student Salary",F68:F171)+SUMIF($D$68:$D$171,"*Total Hourly Wages",F68:F171)</f>
        <v>0</v>
      </c>
      <c r="G173" s="449">
        <f>SUMIF($D$68:$D$171,"*Total Other Professional Salary",G68:G171)+SUMIF($D$68:$D$171,"*Total Post Doc Salary",G68:G171)+SUMIF($D$68:$D$171,"*Total Graduate Student Salary",G68:G171)+SUMIF($D$68:$D$171,"*Total Hourly Wages",G68:G171)</f>
        <v>0</v>
      </c>
      <c r="H173" s="449">
        <f>SUMIF($D$68:$D$171,"*Total Other Professional Salary",H68:H171)+SUMIF($D$68:$D$171,"*Total Post Doc Salary",H68:H171)+SUMIF($D$68:$D$171,"*Total Graduate Student Salary",H68:H171)+SUMIF($D$68:$D$171,"*Total Hourly Wages",H68:H171)</f>
        <v>0</v>
      </c>
      <c r="I173" s="449">
        <f>SUMIF($D$68:$D$171,"*Total Other Professional Salary",I68:I171)+SUMIF($D$68:$D$171,"*Total Post Doc Salary",I68:I171)+SUMIF($D$68:$D$171,"*Total Graduate Student Salary",I68:I171)+SUMIF($D$68:$D$171,"*Total Hourly Wages",I68:I171)</f>
        <v>0</v>
      </c>
      <c r="J173" s="450">
        <f>SUM(J170,J154,J115,J90)</f>
        <v>0</v>
      </c>
      <c r="L173" s="253"/>
      <c r="M173" s="295" t="s">
        <v>149</v>
      </c>
      <c r="N173" s="562"/>
      <c r="O173" s="562"/>
      <c r="P173" s="296"/>
      <c r="Q173" s="297"/>
      <c r="R173" s="492">
        <f>'Cumulative Budget Request '!AE167</f>
        <v>0.11</v>
      </c>
      <c r="S173" s="255"/>
      <c r="T173" s="255"/>
      <c r="U173" s="255"/>
      <c r="V173" s="255"/>
      <c r="W173" s="255"/>
      <c r="X173" s="255"/>
      <c r="Y173" s="255"/>
      <c r="AI173" s="255"/>
      <c r="AJ173" s="255"/>
      <c r="AK173" s="255"/>
      <c r="AL173" s="255"/>
      <c r="AM173" s="255"/>
      <c r="AN173" s="255"/>
      <c r="AO173" s="255"/>
      <c r="AP173" s="255"/>
      <c r="AQ173" s="255"/>
      <c r="AR173" s="255"/>
    </row>
    <row r="174" spans="1:44" ht="15.4" thickBot="1">
      <c r="A174" s="310" t="s">
        <v>24</v>
      </c>
      <c r="B174" s="308"/>
      <c r="C174" s="308"/>
      <c r="D174" s="311"/>
      <c r="E174" s="451">
        <f>SUMIF($D$68:$D$171,"*Total Other Professional Fringe",E68:E171)+SUMIF($D$68:$D$171,"*Total Post Doc Fringe",E68:E171)++SUMIF($D$68:$D$171,"*Total Graduate Student Fringe",E68:E171)+SUMIF($D$68:$D$171,"*Total Fringe Benefits",E68:E171)</f>
        <v>0</v>
      </c>
      <c r="F174" s="451">
        <f>SUMIF($D$68:$D$171,"*Total Other Professional Fringe",F68:F171)+SUMIF($D$68:$D$171,"*Total Post Doc Fringe",F68:F171)++SUMIF($D$68:$D$171,"*Total Graduate Student Fringe",F68:F171)+SUMIF($D$68:$D$171,"*Total Fringe Benefits",F68:F171)</f>
        <v>0</v>
      </c>
      <c r="G174" s="451">
        <f>SUMIF($D$68:$D$171,"*Total Other Professional Fringe",G68:G171)+SUMIF($D$68:$D$171,"*Total Post Doc Fringe",G68:G171)++SUMIF($D$68:$D$171,"*Total Graduate Student Fringe",G68:G171)+SUMIF($D$68:$D$171,"*Total Fringe Benefits",G68:G171)</f>
        <v>0</v>
      </c>
      <c r="H174" s="451">
        <f>SUMIF($D$68:$D$171,"*Total Other Professional Fringe",H68:H171)+SUMIF($D$68:$D$171,"*Total Post Doc Fringe",H68:H171)++SUMIF($D$68:$D$171,"*Total Graduate Student Fringe",H68:H171)+SUMIF($D$68:$D$171,"*Total Fringe Benefits",H68:H171)</f>
        <v>0</v>
      </c>
      <c r="I174" s="451">
        <f>SUMIF($D$68:$D$171,"*Total Other Professional Fringe",I68:I171)+SUMIF($D$68:$D$171,"*Total Post Doc Fringe",I68:I171)++SUMIF($D$68:$D$171,"*Total Graduate Student Fringe",I68:I171)+SUMIF($D$68:$D$171,"*Total Fringe Benefits",I68:I171)</f>
        <v>0</v>
      </c>
      <c r="J174" s="452">
        <f>SUM(J171,J155,J116,J91)</f>
        <v>0</v>
      </c>
      <c r="L174" s="253"/>
      <c r="M174" s="300">
        <f>'Cumulative Budget Request '!J168</f>
        <v>0</v>
      </c>
      <c r="N174" s="301"/>
      <c r="O174" s="301"/>
      <c r="P174" s="301"/>
      <c r="Q174" s="301"/>
      <c r="R174" s="302"/>
    </row>
    <row r="175" spans="1:44" ht="13.15">
      <c r="A175" s="307" t="s">
        <v>25</v>
      </c>
      <c r="B175" s="308"/>
      <c r="C175" s="331"/>
      <c r="D175" s="331"/>
      <c r="E175" s="449">
        <f>SUM(E173:E174)</f>
        <v>0</v>
      </c>
      <c r="F175" s="449">
        <f>SUM(F173:F174)</f>
        <v>0</v>
      </c>
      <c r="G175" s="449">
        <f>SUM(G173:G174)</f>
        <v>0</v>
      </c>
      <c r="H175" s="449">
        <f>SUM(H173:H174)</f>
        <v>0</v>
      </c>
      <c r="I175" s="449">
        <f>SUM(I173:I174)</f>
        <v>0</v>
      </c>
      <c r="J175" s="453">
        <f>SUM(E175:I175)</f>
        <v>0</v>
      </c>
      <c r="L175" s="254"/>
      <c r="Q175" s="254"/>
      <c r="R175" s="252"/>
    </row>
    <row r="176" spans="1:44" ht="14.25">
      <c r="A176" s="272"/>
      <c r="B176" s="257"/>
      <c r="D176" s="558"/>
      <c r="E176" s="268"/>
      <c r="F176" s="268"/>
      <c r="G176" s="268"/>
      <c r="H176" s="268"/>
      <c r="I176" s="274"/>
      <c r="J176" s="291"/>
      <c r="L176" s="254"/>
      <c r="M176" s="323"/>
      <c r="N176" s="323"/>
      <c r="O176" s="323"/>
      <c r="P176" s="254"/>
      <c r="Q176" s="252"/>
      <c r="R176" s="252"/>
    </row>
    <row r="177" spans="1:35" ht="13.15">
      <c r="A177" s="260" t="s">
        <v>26</v>
      </c>
      <c r="D177" s="558"/>
      <c r="E177" s="454">
        <f t="shared" ref="E177:I178" si="35">SUM(E63,E173)</f>
        <v>0</v>
      </c>
      <c r="F177" s="454">
        <f t="shared" si="35"/>
        <v>0</v>
      </c>
      <c r="G177" s="454">
        <f t="shared" si="35"/>
        <v>0</v>
      </c>
      <c r="H177" s="454">
        <f t="shared" si="35"/>
        <v>0</v>
      </c>
      <c r="I177" s="454">
        <f t="shared" si="35"/>
        <v>0</v>
      </c>
      <c r="J177" s="455">
        <f>SUM(E177:I177)</f>
        <v>0</v>
      </c>
      <c r="L177" s="254"/>
      <c r="M177" s="253"/>
      <c r="N177" s="253"/>
      <c r="O177" s="253"/>
      <c r="AI177" s="257"/>
    </row>
    <row r="178" spans="1:35" ht="13.15">
      <c r="A178" s="251" t="s">
        <v>27</v>
      </c>
      <c r="D178" s="558"/>
      <c r="E178" s="454">
        <f t="shared" si="35"/>
        <v>0</v>
      </c>
      <c r="F178" s="454">
        <f t="shared" si="35"/>
        <v>0</v>
      </c>
      <c r="G178" s="454">
        <f t="shared" si="35"/>
        <v>0</v>
      </c>
      <c r="H178" s="454">
        <f t="shared" si="35"/>
        <v>0</v>
      </c>
      <c r="I178" s="454">
        <f t="shared" si="35"/>
        <v>0</v>
      </c>
      <c r="J178" s="455">
        <f>SUM(E178:I178)</f>
        <v>0</v>
      </c>
      <c r="L178" s="254"/>
      <c r="M178" s="253"/>
      <c r="N178" s="253"/>
      <c r="O178" s="253"/>
      <c r="AI178" s="257"/>
    </row>
    <row r="179" spans="1:35" ht="13.15">
      <c r="A179" s="377"/>
      <c r="B179" s="660" t="s">
        <v>142</v>
      </c>
      <c r="C179" s="660"/>
      <c r="D179" s="660"/>
      <c r="E179" s="442">
        <f>SUM(E177:E178)</f>
        <v>0</v>
      </c>
      <c r="F179" s="442">
        <f t="shared" ref="F179:I179" si="36">SUM(F177:F178)</f>
        <v>0</v>
      </c>
      <c r="G179" s="442">
        <f t="shared" si="36"/>
        <v>0</v>
      </c>
      <c r="H179" s="442">
        <f t="shared" si="36"/>
        <v>0</v>
      </c>
      <c r="I179" s="442">
        <f t="shared" si="36"/>
        <v>0</v>
      </c>
      <c r="J179" s="443">
        <f>SUM(E179:I179)</f>
        <v>0</v>
      </c>
      <c r="L179" s="254"/>
      <c r="M179" s="253"/>
      <c r="N179" s="253"/>
      <c r="O179" s="253"/>
    </row>
    <row r="180" spans="1:35" ht="13.15">
      <c r="A180" s="272"/>
      <c r="B180" s="257"/>
      <c r="G180" s="254"/>
      <c r="H180" s="254"/>
      <c r="I180" s="254"/>
      <c r="J180" s="305"/>
      <c r="K180" s="262"/>
      <c r="L180" s="254"/>
      <c r="M180" s="253"/>
      <c r="N180" s="253"/>
      <c r="O180" s="253"/>
      <c r="P180" s="254"/>
      <c r="Q180" s="252"/>
      <c r="R180" s="252"/>
    </row>
    <row r="181" spans="1:35" ht="13.15">
      <c r="A181" s="260" t="s">
        <v>0</v>
      </c>
      <c r="G181" s="254"/>
      <c r="H181" s="254"/>
      <c r="I181" s="254"/>
      <c r="J181" s="305"/>
      <c r="L181" s="254"/>
      <c r="M181" s="253"/>
      <c r="N181" s="253"/>
      <c r="O181" s="253"/>
      <c r="P181" s="254"/>
      <c r="Q181" s="252"/>
      <c r="R181" s="252"/>
    </row>
    <row r="182" spans="1:35">
      <c r="A182" s="288" t="s">
        <v>46</v>
      </c>
      <c r="G182" s="254"/>
      <c r="H182" s="254"/>
      <c r="I182" s="254"/>
      <c r="J182" s="305"/>
      <c r="K182" s="262"/>
      <c r="L182" s="254"/>
      <c r="M182" s="252"/>
      <c r="N182" s="252"/>
      <c r="O182" s="252"/>
      <c r="P182" s="252"/>
    </row>
    <row r="183" spans="1:35">
      <c r="B183" s="91" t="s">
        <v>96</v>
      </c>
      <c r="D183" s="558"/>
      <c r="E183" s="438">
        <v>0</v>
      </c>
      <c r="F183" s="438">
        <v>0</v>
      </c>
      <c r="G183" s="438">
        <v>0</v>
      </c>
      <c r="H183" s="438">
        <v>0</v>
      </c>
      <c r="I183" s="196">
        <v>0</v>
      </c>
      <c r="J183" s="441">
        <f>SUM(E183:I183)</f>
        <v>0</v>
      </c>
      <c r="K183" s="253"/>
      <c r="L183" s="254"/>
      <c r="M183" s="252"/>
      <c r="N183" s="252"/>
      <c r="O183" s="252"/>
      <c r="P183" s="489"/>
      <c r="Q183" s="489"/>
      <c r="R183" s="489"/>
      <c r="S183" s="490"/>
    </row>
    <row r="184" spans="1:35">
      <c r="D184" s="558"/>
      <c r="E184" s="438">
        <v>0</v>
      </c>
      <c r="F184" s="438">
        <v>0</v>
      </c>
      <c r="G184" s="438">
        <v>0</v>
      </c>
      <c r="H184" s="438">
        <v>0</v>
      </c>
      <c r="I184" s="196">
        <v>0</v>
      </c>
      <c r="J184" s="441">
        <f>SUM(E184:I184)</f>
        <v>0</v>
      </c>
      <c r="K184" s="253"/>
      <c r="L184" s="254"/>
      <c r="M184" s="252"/>
      <c r="N184" s="252"/>
      <c r="O184" s="252"/>
      <c r="P184" s="252"/>
    </row>
    <row r="185" spans="1:35">
      <c r="A185" s="700" t="s">
        <v>56</v>
      </c>
      <c r="B185" s="700"/>
      <c r="C185" s="700"/>
      <c r="D185" s="700"/>
      <c r="E185" s="478">
        <f>SUM(E183:E184)</f>
        <v>0</v>
      </c>
      <c r="F185" s="478">
        <f t="shared" ref="F185:I185" si="37">SUM(F183:F184)</f>
        <v>0</v>
      </c>
      <c r="G185" s="478">
        <f t="shared" si="37"/>
        <v>0</v>
      </c>
      <c r="H185" s="478">
        <f t="shared" si="37"/>
        <v>0</v>
      </c>
      <c r="I185" s="478">
        <f t="shared" si="37"/>
        <v>0</v>
      </c>
      <c r="J185" s="479">
        <f>SUM(J183:J184)</f>
        <v>0</v>
      </c>
      <c r="K185" s="253"/>
      <c r="L185" s="253"/>
      <c r="M185" s="254"/>
      <c r="N185" s="254"/>
      <c r="O185" s="254"/>
      <c r="P185" s="252"/>
      <c r="Q185" s="252"/>
    </row>
    <row r="186" spans="1:35">
      <c r="E186" s="558"/>
      <c r="F186" s="254"/>
      <c r="G186" s="254"/>
      <c r="H186" s="254"/>
      <c r="I186" s="254"/>
      <c r="J186" s="305"/>
      <c r="K186" s="253"/>
      <c r="L186" s="253"/>
      <c r="M186" s="254"/>
      <c r="N186" s="254"/>
      <c r="O186" s="254"/>
      <c r="P186" s="252"/>
      <c r="Q186" s="252"/>
    </row>
    <row r="187" spans="1:35" ht="13.15">
      <c r="A187" s="251" t="s">
        <v>111</v>
      </c>
      <c r="B187" s="332"/>
      <c r="C187" s="282"/>
      <c r="D187" s="514" t="s">
        <v>166</v>
      </c>
      <c r="E187" s="385">
        <v>0</v>
      </c>
      <c r="F187" s="385">
        <v>0</v>
      </c>
      <c r="G187" s="385">
        <v>0</v>
      </c>
      <c r="H187" s="385">
        <v>0</v>
      </c>
      <c r="I187" s="385">
        <v>0</v>
      </c>
      <c r="J187" s="334"/>
      <c r="K187" s="253"/>
      <c r="L187" s="254"/>
      <c r="M187" s="252"/>
      <c r="N187" s="252"/>
      <c r="O187" s="252"/>
      <c r="P187" s="252"/>
    </row>
    <row r="188" spans="1:35" ht="13.15">
      <c r="D188" s="514" t="s">
        <v>223</v>
      </c>
      <c r="E188" s="385">
        <v>0</v>
      </c>
      <c r="F188" s="385">
        <v>0</v>
      </c>
      <c r="G188" s="385">
        <v>0</v>
      </c>
      <c r="H188" s="385">
        <v>0</v>
      </c>
      <c r="I188" s="385">
        <v>0</v>
      </c>
      <c r="J188" s="334"/>
      <c r="K188" s="253"/>
      <c r="L188" s="254"/>
      <c r="M188" s="252"/>
      <c r="N188" s="252"/>
      <c r="O188" s="252"/>
      <c r="P188" s="252"/>
    </row>
    <row r="189" spans="1:35" ht="13.15">
      <c r="A189" s="251" t="s">
        <v>143</v>
      </c>
      <c r="B189" s="332"/>
      <c r="C189" s="282"/>
      <c r="D189" s="513" t="s">
        <v>224</v>
      </c>
      <c r="E189" s="385">
        <v>0</v>
      </c>
      <c r="F189" s="385">
        <v>0</v>
      </c>
      <c r="G189" s="385">
        <v>0</v>
      </c>
      <c r="H189" s="385">
        <v>0</v>
      </c>
      <c r="I189" s="385">
        <v>0</v>
      </c>
      <c r="J189" s="334"/>
      <c r="K189" s="253"/>
      <c r="L189" s="254"/>
      <c r="M189" s="252"/>
      <c r="N189" s="252"/>
      <c r="O189" s="252"/>
      <c r="P189" s="252"/>
    </row>
    <row r="190" spans="1:35" ht="13.15">
      <c r="A190" s="698"/>
      <c r="D190" s="514" t="s">
        <v>225</v>
      </c>
      <c r="E190" s="385">
        <v>0</v>
      </c>
      <c r="F190" s="385">
        <v>0</v>
      </c>
      <c r="G190" s="385">
        <v>0</v>
      </c>
      <c r="H190" s="385">
        <v>0</v>
      </c>
      <c r="I190" s="385">
        <v>0</v>
      </c>
      <c r="J190" s="319"/>
      <c r="K190" s="253"/>
      <c r="L190" s="254"/>
      <c r="M190" s="252"/>
      <c r="N190" s="252"/>
      <c r="O190" s="252"/>
      <c r="P190" s="252"/>
    </row>
    <row r="191" spans="1:35" ht="13.15">
      <c r="A191" s="698"/>
      <c r="B191" s="546" t="s">
        <v>39</v>
      </c>
      <c r="C191" s="546" t="s">
        <v>40</v>
      </c>
      <c r="D191" s="283"/>
      <c r="E191" s="435"/>
      <c r="F191" s="435"/>
      <c r="G191" s="435"/>
      <c r="H191" s="435"/>
      <c r="I191" s="435"/>
      <c r="J191" s="319"/>
      <c r="K191" s="253"/>
      <c r="L191" s="254"/>
      <c r="M191" s="252"/>
      <c r="N191" s="252"/>
      <c r="O191" s="252"/>
      <c r="P191" s="252"/>
    </row>
    <row r="192" spans="1:35">
      <c r="A192" s="699"/>
      <c r="B192" s="326" t="s">
        <v>41</v>
      </c>
      <c r="C192" s="384">
        <v>0</v>
      </c>
      <c r="D192" s="283"/>
      <c r="E192" s="438">
        <f>ROUND($C192*E188*E189*E187,0)</f>
        <v>0</v>
      </c>
      <c r="F192" s="438">
        <f t="shared" ref="F192:I192" si="38">ROUND($C192*F188*F189*F187,0)</f>
        <v>0</v>
      </c>
      <c r="G192" s="438">
        <f t="shared" si="38"/>
        <v>0</v>
      </c>
      <c r="H192" s="438">
        <f t="shared" si="38"/>
        <v>0</v>
      </c>
      <c r="I192" s="438">
        <f t="shared" si="38"/>
        <v>0</v>
      </c>
      <c r="J192" s="441">
        <f t="shared" ref="J192:J197" si="39">SUM(E192:I192)</f>
        <v>0</v>
      </c>
      <c r="K192" s="253"/>
      <c r="L192" s="254"/>
      <c r="M192" s="252"/>
      <c r="N192" s="252"/>
      <c r="O192" s="252"/>
      <c r="P192" s="252"/>
    </row>
    <row r="193" spans="1:33">
      <c r="A193" s="699"/>
      <c r="B193" s="326" t="s">
        <v>42</v>
      </c>
      <c r="C193" s="384">
        <v>0</v>
      </c>
      <c r="D193" s="283"/>
      <c r="E193" s="438">
        <f>ROUND($C193*E188*E190*E187,0)</f>
        <v>0</v>
      </c>
      <c r="F193" s="438">
        <f t="shared" ref="F193:I193" si="40">ROUND($C193*F188*F190*F187,0)</f>
        <v>0</v>
      </c>
      <c r="G193" s="438">
        <f t="shared" si="40"/>
        <v>0</v>
      </c>
      <c r="H193" s="438">
        <f t="shared" si="40"/>
        <v>0</v>
      </c>
      <c r="I193" s="438">
        <f t="shared" si="40"/>
        <v>0</v>
      </c>
      <c r="J193" s="441">
        <f t="shared" si="39"/>
        <v>0</v>
      </c>
      <c r="K193" s="253"/>
      <c r="L193" s="254"/>
      <c r="M193" s="252"/>
      <c r="N193" s="252"/>
      <c r="O193" s="252"/>
      <c r="P193" s="252"/>
      <c r="AA193" s="394"/>
      <c r="AB193" s="394"/>
      <c r="AC193" s="394"/>
      <c r="AD193" s="394"/>
      <c r="AE193" s="394"/>
      <c r="AF193" s="394"/>
      <c r="AG193" s="394"/>
    </row>
    <row r="194" spans="1:33">
      <c r="A194" s="699"/>
      <c r="B194" s="326" t="s">
        <v>164</v>
      </c>
      <c r="C194" s="384">
        <v>0</v>
      </c>
      <c r="D194" s="283"/>
      <c r="E194" s="438">
        <f>ROUND($C194*E188*E187,0)</f>
        <v>0</v>
      </c>
      <c r="F194" s="438">
        <f t="shared" ref="F194:I194" si="41">ROUND($C194*F188*F187,0)</f>
        <v>0</v>
      </c>
      <c r="G194" s="438">
        <f t="shared" si="41"/>
        <v>0</v>
      </c>
      <c r="H194" s="438">
        <f t="shared" si="41"/>
        <v>0</v>
      </c>
      <c r="I194" s="438">
        <f t="shared" si="41"/>
        <v>0</v>
      </c>
      <c r="J194" s="441">
        <f t="shared" si="39"/>
        <v>0</v>
      </c>
      <c r="K194" s="253"/>
      <c r="L194" s="254"/>
      <c r="M194" s="252"/>
      <c r="N194" s="252"/>
      <c r="O194" s="252"/>
      <c r="P194" s="252"/>
      <c r="AA194" s="282"/>
      <c r="AB194" s="282"/>
      <c r="AC194" s="282"/>
      <c r="AD194" s="282"/>
      <c r="AE194" s="282"/>
      <c r="AF194" s="282"/>
      <c r="AG194" s="282"/>
    </row>
    <row r="195" spans="1:33">
      <c r="A195" s="699"/>
      <c r="B195" s="326" t="s">
        <v>43</v>
      </c>
      <c r="C195" s="384">
        <v>0</v>
      </c>
      <c r="D195" s="283"/>
      <c r="E195" s="438">
        <f>$C195*E187*E189</f>
        <v>0</v>
      </c>
      <c r="F195" s="438">
        <f t="shared" ref="F195:H195" si="42">$C195*F187*F189</f>
        <v>0</v>
      </c>
      <c r="G195" s="438">
        <f t="shared" si="42"/>
        <v>0</v>
      </c>
      <c r="H195" s="438">
        <f t="shared" si="42"/>
        <v>0</v>
      </c>
      <c r="I195" s="438">
        <f>$C195*I187*I189</f>
        <v>0</v>
      </c>
      <c r="J195" s="441">
        <f t="shared" si="39"/>
        <v>0</v>
      </c>
      <c r="K195" s="253"/>
      <c r="L195" s="254"/>
      <c r="M195" s="252"/>
      <c r="N195" s="252"/>
      <c r="O195" s="252"/>
      <c r="P195" s="252"/>
      <c r="AA195" s="394"/>
      <c r="AB195" s="394"/>
      <c r="AC195" s="394"/>
      <c r="AD195" s="394"/>
      <c r="AE195" s="394"/>
      <c r="AF195" s="394"/>
      <c r="AG195" s="394"/>
    </row>
    <row r="196" spans="1:33">
      <c r="A196" s="699"/>
      <c r="B196" s="326" t="s">
        <v>44</v>
      </c>
      <c r="C196" s="384">
        <v>0</v>
      </c>
      <c r="D196" s="283"/>
      <c r="E196" s="438">
        <f>ROUND($C196*E187,0)</f>
        <v>0</v>
      </c>
      <c r="F196" s="438">
        <f t="shared" ref="F196:I196" si="43">ROUND($C196*F187,0)</f>
        <v>0</v>
      </c>
      <c r="G196" s="438">
        <f t="shared" si="43"/>
        <v>0</v>
      </c>
      <c r="H196" s="438">
        <f t="shared" si="43"/>
        <v>0</v>
      </c>
      <c r="I196" s="438">
        <f t="shared" si="43"/>
        <v>0</v>
      </c>
      <c r="J196" s="441">
        <f t="shared" si="39"/>
        <v>0</v>
      </c>
      <c r="K196" s="253"/>
      <c r="L196" s="254"/>
      <c r="M196" s="252"/>
      <c r="N196" s="252"/>
      <c r="O196" s="252"/>
      <c r="P196" s="252"/>
    </row>
    <row r="197" spans="1:33">
      <c r="A197" s="699"/>
      <c r="B197" s="326" t="s">
        <v>45</v>
      </c>
      <c r="C197" s="243"/>
      <c r="D197" s="283"/>
      <c r="E197" s="384">
        <v>0</v>
      </c>
      <c r="F197" s="384">
        <v>0</v>
      </c>
      <c r="G197" s="384">
        <v>0</v>
      </c>
      <c r="H197" s="384">
        <v>0</v>
      </c>
      <c r="I197" s="384">
        <v>0</v>
      </c>
      <c r="J197" s="441">
        <f t="shared" si="39"/>
        <v>0</v>
      </c>
      <c r="K197" s="253"/>
      <c r="L197" s="254"/>
      <c r="M197" s="252"/>
      <c r="N197" s="252"/>
      <c r="O197" s="252"/>
      <c r="P197" s="252"/>
    </row>
    <row r="198" spans="1:33">
      <c r="A198" s="700" t="s">
        <v>56</v>
      </c>
      <c r="B198" s="700"/>
      <c r="C198" s="700"/>
      <c r="D198" s="700"/>
      <c r="E198" s="478">
        <f>SUM(E192:E197)</f>
        <v>0</v>
      </c>
      <c r="F198" s="478">
        <f t="shared" ref="F198:J198" si="44">SUM(F192:F197)</f>
        <v>0</v>
      </c>
      <c r="G198" s="478">
        <f t="shared" si="44"/>
        <v>0</v>
      </c>
      <c r="H198" s="478">
        <f t="shared" si="44"/>
        <v>0</v>
      </c>
      <c r="I198" s="478">
        <f t="shared" si="44"/>
        <v>0</v>
      </c>
      <c r="J198" s="479">
        <f t="shared" si="44"/>
        <v>0</v>
      </c>
      <c r="K198" s="253"/>
      <c r="L198" s="263"/>
      <c r="M198" s="252"/>
      <c r="N198" s="252"/>
      <c r="O198" s="252"/>
      <c r="P198" s="252"/>
      <c r="Q198" s="252"/>
    </row>
    <row r="199" spans="1:33">
      <c r="E199" s="558"/>
      <c r="F199" s="254"/>
      <c r="G199" s="254"/>
      <c r="H199" s="254"/>
      <c r="I199" s="254"/>
      <c r="J199" s="305"/>
      <c r="K199" s="253"/>
      <c r="L199" s="253"/>
      <c r="M199" s="254"/>
      <c r="N199" s="254"/>
      <c r="O199" s="254"/>
      <c r="P199" s="252"/>
      <c r="Q199" s="252"/>
    </row>
    <row r="200" spans="1:33" ht="13.15">
      <c r="A200" s="251" t="s">
        <v>111</v>
      </c>
      <c r="B200" s="332"/>
      <c r="C200" s="282"/>
      <c r="D200" s="514" t="s">
        <v>166</v>
      </c>
      <c r="E200" s="385">
        <v>0</v>
      </c>
      <c r="F200" s="385">
        <v>0</v>
      </c>
      <c r="G200" s="385">
        <v>0</v>
      </c>
      <c r="H200" s="385">
        <v>0</v>
      </c>
      <c r="I200" s="385">
        <v>0</v>
      </c>
      <c r="J200" s="334"/>
      <c r="K200" s="253"/>
      <c r="L200" s="254"/>
      <c r="M200" s="252"/>
      <c r="N200" s="252"/>
      <c r="O200" s="252"/>
      <c r="P200" s="252"/>
      <c r="AA200" s="401"/>
      <c r="AB200" s="401"/>
      <c r="AC200" s="401"/>
      <c r="AD200" s="401"/>
      <c r="AE200" s="401"/>
      <c r="AF200" s="401"/>
      <c r="AG200" s="401"/>
    </row>
    <row r="201" spans="1:33" ht="13.15">
      <c r="D201" s="514" t="s">
        <v>223</v>
      </c>
      <c r="E201" s="385">
        <v>0</v>
      </c>
      <c r="F201" s="385">
        <v>0</v>
      </c>
      <c r="G201" s="385">
        <v>0</v>
      </c>
      <c r="H201" s="385">
        <v>0</v>
      </c>
      <c r="I201" s="385">
        <v>0</v>
      </c>
      <c r="J201" s="334"/>
      <c r="K201" s="253"/>
      <c r="L201" s="254"/>
      <c r="M201" s="252"/>
      <c r="N201" s="252"/>
      <c r="O201" s="252"/>
      <c r="P201" s="252"/>
    </row>
    <row r="202" spans="1:33" ht="13.15">
      <c r="A202" s="251" t="s">
        <v>143</v>
      </c>
      <c r="B202" s="332"/>
      <c r="C202" s="282"/>
      <c r="D202" s="513" t="s">
        <v>224</v>
      </c>
      <c r="E202" s="385">
        <v>0</v>
      </c>
      <c r="F202" s="385">
        <v>0</v>
      </c>
      <c r="G202" s="385">
        <v>0</v>
      </c>
      <c r="H202" s="385">
        <v>0</v>
      </c>
      <c r="I202" s="385">
        <v>0</v>
      </c>
      <c r="J202" s="334"/>
      <c r="K202" s="253"/>
      <c r="L202" s="254"/>
      <c r="M202" s="252"/>
      <c r="N202" s="252"/>
      <c r="O202" s="252"/>
      <c r="P202" s="252"/>
      <c r="AA202" s="401"/>
      <c r="AB202" s="401"/>
      <c r="AC202" s="401"/>
      <c r="AD202" s="401"/>
      <c r="AE202" s="401"/>
      <c r="AF202" s="401"/>
      <c r="AG202" s="401"/>
    </row>
    <row r="203" spans="1:33" ht="13.15">
      <c r="A203" s="698"/>
      <c r="D203" s="514" t="s">
        <v>225</v>
      </c>
      <c r="E203" s="385">
        <v>0</v>
      </c>
      <c r="F203" s="385">
        <v>0</v>
      </c>
      <c r="G203" s="385">
        <v>0</v>
      </c>
      <c r="H203" s="385">
        <v>0</v>
      </c>
      <c r="I203" s="385">
        <v>0</v>
      </c>
      <c r="J203" s="319"/>
      <c r="K203" s="253"/>
      <c r="L203" s="254"/>
      <c r="M203" s="252"/>
      <c r="N203" s="252"/>
      <c r="O203" s="252"/>
      <c r="P203" s="252"/>
    </row>
    <row r="204" spans="1:33" ht="13.15">
      <c r="A204" s="698"/>
      <c r="B204" s="546" t="s">
        <v>39</v>
      </c>
      <c r="C204" s="546" t="s">
        <v>40</v>
      </c>
      <c r="D204" s="283"/>
      <c r="E204" s="262"/>
      <c r="F204" s="262"/>
      <c r="G204" s="512"/>
      <c r="H204" s="512"/>
      <c r="I204" s="512"/>
      <c r="J204" s="319"/>
      <c r="K204" s="253"/>
      <c r="L204" s="254"/>
      <c r="M204" s="252"/>
      <c r="N204" s="252"/>
      <c r="O204" s="252"/>
      <c r="P204" s="252"/>
      <c r="AA204" s="401"/>
      <c r="AB204" s="401"/>
      <c r="AC204" s="401"/>
      <c r="AD204" s="401"/>
      <c r="AE204" s="401"/>
      <c r="AF204" s="401"/>
      <c r="AG204" s="401"/>
    </row>
    <row r="205" spans="1:33">
      <c r="A205" s="699"/>
      <c r="B205" s="326" t="s">
        <v>41</v>
      </c>
      <c r="C205" s="384">
        <v>0</v>
      </c>
      <c r="D205" s="283"/>
      <c r="E205" s="438">
        <f>ROUND($C205*E201*E202*E200,0)</f>
        <v>0</v>
      </c>
      <c r="F205" s="438">
        <f t="shared" ref="F205:I205" si="45">ROUND($C205*F201*F202*F200,0)</f>
        <v>0</v>
      </c>
      <c r="G205" s="438">
        <f t="shared" si="45"/>
        <v>0</v>
      </c>
      <c r="H205" s="438">
        <f t="shared" si="45"/>
        <v>0</v>
      </c>
      <c r="I205" s="438">
        <f t="shared" si="45"/>
        <v>0</v>
      </c>
      <c r="J205" s="441">
        <f t="shared" ref="J205:J210" si="46">SUM(E205:I205)</f>
        <v>0</v>
      </c>
      <c r="K205" s="253"/>
      <c r="L205" s="254"/>
      <c r="M205" s="252"/>
      <c r="N205" s="252"/>
      <c r="O205" s="252"/>
      <c r="P205" s="252"/>
    </row>
    <row r="206" spans="1:33">
      <c r="A206" s="699"/>
      <c r="B206" s="326" t="s">
        <v>42</v>
      </c>
      <c r="C206" s="384">
        <v>0</v>
      </c>
      <c r="D206" s="283"/>
      <c r="E206" s="438">
        <f>ROUND($C206*E201*E203*E200,0)</f>
        <v>0</v>
      </c>
      <c r="F206" s="438">
        <f t="shared" ref="F206:I206" si="47">ROUND($C206*F201*F203*F200,0)</f>
        <v>0</v>
      </c>
      <c r="G206" s="438">
        <f t="shared" si="47"/>
        <v>0</v>
      </c>
      <c r="H206" s="438">
        <f t="shared" si="47"/>
        <v>0</v>
      </c>
      <c r="I206" s="438">
        <f t="shared" si="47"/>
        <v>0</v>
      </c>
      <c r="J206" s="441">
        <f t="shared" si="46"/>
        <v>0</v>
      </c>
      <c r="K206" s="253"/>
      <c r="L206" s="254"/>
      <c r="M206" s="252"/>
      <c r="N206" s="252"/>
      <c r="O206" s="252"/>
      <c r="P206" s="252"/>
    </row>
    <row r="207" spans="1:33">
      <c r="A207" s="699"/>
      <c r="B207" s="326" t="s">
        <v>164</v>
      </c>
      <c r="C207" s="384">
        <v>0</v>
      </c>
      <c r="D207" s="283"/>
      <c r="E207" s="438">
        <f>ROUND($C207*E201*E200,0)</f>
        <v>0</v>
      </c>
      <c r="F207" s="438">
        <f t="shared" ref="F207:I207" si="48">ROUND($C207*F201*F200,0)</f>
        <v>0</v>
      </c>
      <c r="G207" s="438">
        <f t="shared" si="48"/>
        <v>0</v>
      </c>
      <c r="H207" s="438">
        <f t="shared" si="48"/>
        <v>0</v>
      </c>
      <c r="I207" s="438">
        <f t="shared" si="48"/>
        <v>0</v>
      </c>
      <c r="J207" s="441">
        <f t="shared" si="46"/>
        <v>0</v>
      </c>
      <c r="K207" s="253"/>
      <c r="L207" s="254"/>
      <c r="M207" s="252"/>
      <c r="N207" s="252"/>
      <c r="O207" s="252"/>
      <c r="P207" s="252"/>
    </row>
    <row r="208" spans="1:33">
      <c r="A208" s="699"/>
      <c r="B208" s="326" t="s">
        <v>43</v>
      </c>
      <c r="C208" s="384">
        <v>0</v>
      </c>
      <c r="D208" s="283"/>
      <c r="E208" s="438">
        <f>$C208*E200*E202</f>
        <v>0</v>
      </c>
      <c r="F208" s="438">
        <f t="shared" ref="F208:I208" si="49">$C208*F200*F202</f>
        <v>0</v>
      </c>
      <c r="G208" s="438">
        <f t="shared" si="49"/>
        <v>0</v>
      </c>
      <c r="H208" s="438">
        <f t="shared" si="49"/>
        <v>0</v>
      </c>
      <c r="I208" s="438">
        <f t="shared" si="49"/>
        <v>0</v>
      </c>
      <c r="J208" s="441">
        <f t="shared" si="46"/>
        <v>0</v>
      </c>
      <c r="K208" s="253"/>
      <c r="L208" s="254"/>
      <c r="M208" s="252"/>
      <c r="N208" s="252"/>
      <c r="O208" s="252"/>
      <c r="P208" s="252"/>
    </row>
    <row r="209" spans="1:33">
      <c r="A209" s="699"/>
      <c r="B209" s="326" t="s">
        <v>44</v>
      </c>
      <c r="C209" s="384">
        <v>0</v>
      </c>
      <c r="D209" s="283"/>
      <c r="E209" s="438">
        <f>ROUND($C209*E200,0)</f>
        <v>0</v>
      </c>
      <c r="F209" s="438">
        <f t="shared" ref="F209:I209" si="50">ROUND($C209*F200,0)</f>
        <v>0</v>
      </c>
      <c r="G209" s="438">
        <f t="shared" si="50"/>
        <v>0</v>
      </c>
      <c r="H209" s="438">
        <f t="shared" si="50"/>
        <v>0</v>
      </c>
      <c r="I209" s="438">
        <f t="shared" si="50"/>
        <v>0</v>
      </c>
      <c r="J209" s="441">
        <f t="shared" si="46"/>
        <v>0</v>
      </c>
      <c r="K209" s="253"/>
      <c r="L209" s="254"/>
      <c r="M209" s="252"/>
      <c r="N209" s="252"/>
      <c r="O209" s="252"/>
      <c r="P209" s="252"/>
    </row>
    <row r="210" spans="1:33">
      <c r="A210" s="699"/>
      <c r="B210" s="326" t="s">
        <v>45</v>
      </c>
      <c r="C210" s="243"/>
      <c r="D210" s="283"/>
      <c r="E210" s="384">
        <v>0</v>
      </c>
      <c r="F210" s="384">
        <v>0</v>
      </c>
      <c r="G210" s="384">
        <v>0</v>
      </c>
      <c r="H210" s="384">
        <v>0</v>
      </c>
      <c r="I210" s="384">
        <v>0</v>
      </c>
      <c r="J210" s="441">
        <f t="shared" si="46"/>
        <v>0</v>
      </c>
      <c r="K210" s="253"/>
      <c r="L210" s="254"/>
      <c r="M210" s="252"/>
      <c r="N210" s="252"/>
      <c r="O210" s="252"/>
      <c r="P210" s="252"/>
    </row>
    <row r="211" spans="1:33">
      <c r="A211" s="700" t="s">
        <v>56</v>
      </c>
      <c r="B211" s="700"/>
      <c r="C211" s="700"/>
      <c r="D211" s="700"/>
      <c r="E211" s="478">
        <f>SUM(E205:E210)</f>
        <v>0</v>
      </c>
      <c r="F211" s="478">
        <f t="shared" ref="F211:J211" si="51">SUM(F205:F210)</f>
        <v>0</v>
      </c>
      <c r="G211" s="478">
        <f t="shared" si="51"/>
        <v>0</v>
      </c>
      <c r="H211" s="478">
        <f t="shared" si="51"/>
        <v>0</v>
      </c>
      <c r="I211" s="478">
        <f t="shared" si="51"/>
        <v>0</v>
      </c>
      <c r="J211" s="479">
        <f t="shared" si="51"/>
        <v>0</v>
      </c>
      <c r="K211" s="253"/>
      <c r="L211" s="263"/>
      <c r="M211" s="252"/>
      <c r="N211" s="252"/>
      <c r="O211" s="252"/>
      <c r="P211" s="252"/>
      <c r="Q211" s="252"/>
    </row>
    <row r="212" spans="1:33" ht="13.15">
      <c r="A212" s="335"/>
      <c r="B212" s="660" t="s">
        <v>50</v>
      </c>
      <c r="C212" s="660"/>
      <c r="D212" s="660"/>
      <c r="E212" s="482">
        <f ca="1">SUMIF($A$183:$D$211,"*Total Trip", E183:E211)</f>
        <v>0</v>
      </c>
      <c r="F212" s="482">
        <f t="shared" ref="F212:I212" ca="1" si="52">SUMIF($A$183:$D$211,"*Total Trip", F183:F211)</f>
        <v>0</v>
      </c>
      <c r="G212" s="482">
        <f t="shared" ca="1" si="52"/>
        <v>0</v>
      </c>
      <c r="H212" s="482">
        <f t="shared" ca="1" si="52"/>
        <v>0</v>
      </c>
      <c r="I212" s="482">
        <f t="shared" ca="1" si="52"/>
        <v>0</v>
      </c>
      <c r="J212" s="483">
        <f ca="1">SUM(E212:I212)</f>
        <v>0</v>
      </c>
      <c r="K212" s="253"/>
      <c r="L212" s="254"/>
      <c r="M212" s="253"/>
      <c r="N212" s="253"/>
      <c r="O212" s="253"/>
      <c r="P212" s="254"/>
      <c r="Q212" s="252"/>
      <c r="R212" s="252"/>
    </row>
    <row r="213" spans="1:33">
      <c r="A213" s="284"/>
      <c r="B213" s="287"/>
      <c r="C213" s="287"/>
      <c r="D213" s="287"/>
      <c r="E213" s="287"/>
      <c r="F213" s="287"/>
      <c r="G213" s="286"/>
      <c r="H213" s="286"/>
      <c r="I213" s="286"/>
      <c r="J213" s="336"/>
      <c r="K213" s="286"/>
      <c r="L213" s="254"/>
      <c r="M213" s="253"/>
      <c r="N213" s="253"/>
      <c r="O213" s="253"/>
      <c r="P213" s="254"/>
      <c r="Q213" s="252"/>
      <c r="R213" s="252"/>
    </row>
    <row r="214" spans="1:33">
      <c r="A214" s="288" t="s">
        <v>51</v>
      </c>
      <c r="G214" s="254"/>
      <c r="H214" s="254"/>
      <c r="I214" s="254"/>
      <c r="J214" s="305"/>
      <c r="K214" s="262"/>
      <c r="L214" s="254"/>
      <c r="M214" s="252"/>
      <c r="N214" s="252"/>
      <c r="O214" s="252"/>
      <c r="P214" s="252"/>
      <c r="AA214" s="259"/>
      <c r="AB214" s="259"/>
    </row>
    <row r="215" spans="1:33">
      <c r="B215" s="91" t="s">
        <v>96</v>
      </c>
      <c r="D215" s="558"/>
      <c r="E215" s="220">
        <v>0</v>
      </c>
      <c r="F215" s="220">
        <v>0</v>
      </c>
      <c r="G215" s="220">
        <v>0</v>
      </c>
      <c r="H215" s="220">
        <v>0</v>
      </c>
      <c r="I215" s="221">
        <v>0</v>
      </c>
      <c r="J215" s="329">
        <f>SUM(E215:I215)</f>
        <v>0</v>
      </c>
      <c r="K215" s="253"/>
      <c r="L215" s="254"/>
      <c r="M215" s="252"/>
      <c r="N215" s="252"/>
      <c r="O215" s="252"/>
      <c r="P215" s="252"/>
      <c r="AA215" s="259"/>
      <c r="AB215" s="259"/>
    </row>
    <row r="216" spans="1:33" ht="15">
      <c r="D216" s="558"/>
      <c r="E216" s="220">
        <v>0</v>
      </c>
      <c r="F216" s="220">
        <v>0</v>
      </c>
      <c r="G216" s="220">
        <v>0</v>
      </c>
      <c r="H216" s="220">
        <v>0</v>
      </c>
      <c r="I216" s="221">
        <v>0</v>
      </c>
      <c r="J216" s="329">
        <f>SUM(E216:I216)</f>
        <v>0</v>
      </c>
      <c r="K216" s="253"/>
      <c r="L216" s="254"/>
      <c r="M216" s="252"/>
      <c r="N216" s="252"/>
      <c r="O216" s="252"/>
      <c r="P216" s="252"/>
      <c r="AA216" s="347"/>
      <c r="AB216" s="347"/>
      <c r="AC216" s="347"/>
      <c r="AD216" s="347"/>
      <c r="AE216" s="347"/>
      <c r="AF216" s="347"/>
      <c r="AG216" s="347"/>
    </row>
    <row r="217" spans="1:33">
      <c r="A217" s="700" t="s">
        <v>56</v>
      </c>
      <c r="B217" s="700"/>
      <c r="C217" s="700"/>
      <c r="D217" s="700"/>
      <c r="E217" s="480">
        <f>SUM(E215:E216)</f>
        <v>0</v>
      </c>
      <c r="F217" s="480">
        <f t="shared" ref="F217:I217" si="53">SUM(F215:F216)</f>
        <v>0</v>
      </c>
      <c r="G217" s="480">
        <f t="shared" si="53"/>
        <v>0</v>
      </c>
      <c r="H217" s="480">
        <f t="shared" si="53"/>
        <v>0</v>
      </c>
      <c r="I217" s="480">
        <f t="shared" si="53"/>
        <v>0</v>
      </c>
      <c r="J217" s="481">
        <f>SUM(J215:J216)</f>
        <v>0</v>
      </c>
      <c r="K217" s="253"/>
      <c r="L217" s="253"/>
      <c r="M217" s="254"/>
      <c r="N217" s="254"/>
      <c r="O217" s="254"/>
      <c r="P217" s="252"/>
      <c r="Q217" s="252"/>
    </row>
    <row r="218" spans="1:33">
      <c r="E218" s="558"/>
      <c r="F218" s="254"/>
      <c r="G218" s="254"/>
      <c r="H218" s="254"/>
      <c r="I218" s="254"/>
      <c r="J218" s="305"/>
      <c r="K218" s="253"/>
      <c r="L218" s="253"/>
      <c r="M218" s="254"/>
      <c r="N218" s="254"/>
      <c r="O218" s="254"/>
      <c r="P218" s="252"/>
      <c r="Q218" s="252"/>
    </row>
    <row r="219" spans="1:33" ht="13.15">
      <c r="A219" s="251" t="s">
        <v>111</v>
      </c>
      <c r="C219" s="512"/>
      <c r="D219" s="514" t="s">
        <v>166</v>
      </c>
      <c r="E219" s="385">
        <v>0</v>
      </c>
      <c r="F219" s="385">
        <v>0</v>
      </c>
      <c r="G219" s="385">
        <v>0</v>
      </c>
      <c r="H219" s="385">
        <v>0</v>
      </c>
      <c r="I219" s="385">
        <v>0</v>
      </c>
      <c r="J219" s="334"/>
      <c r="K219" s="253"/>
      <c r="L219" s="254"/>
      <c r="M219" s="252"/>
      <c r="N219" s="252"/>
      <c r="O219" s="252"/>
      <c r="P219" s="252"/>
    </row>
    <row r="220" spans="1:33" ht="13.15">
      <c r="A220" s="251"/>
      <c r="B220" s="332"/>
      <c r="C220" s="282"/>
      <c r="D220" s="514" t="s">
        <v>223</v>
      </c>
      <c r="E220" s="385">
        <v>0</v>
      </c>
      <c r="F220" s="385">
        <v>0</v>
      </c>
      <c r="G220" s="385">
        <v>0</v>
      </c>
      <c r="H220" s="385">
        <v>0</v>
      </c>
      <c r="I220" s="385">
        <v>0</v>
      </c>
      <c r="J220" s="334"/>
      <c r="K220" s="253"/>
      <c r="L220" s="254"/>
      <c r="M220" s="252"/>
      <c r="N220" s="252"/>
      <c r="O220" s="252"/>
      <c r="P220" s="252"/>
    </row>
    <row r="221" spans="1:33" ht="13.15">
      <c r="A221" s="251" t="s">
        <v>143</v>
      </c>
      <c r="B221" s="332"/>
      <c r="C221" s="282"/>
      <c r="D221" s="513" t="s">
        <v>224</v>
      </c>
      <c r="E221" s="385">
        <v>0</v>
      </c>
      <c r="F221" s="385">
        <v>0</v>
      </c>
      <c r="G221" s="385">
        <v>0</v>
      </c>
      <c r="H221" s="385">
        <v>0</v>
      </c>
      <c r="I221" s="385">
        <v>0</v>
      </c>
      <c r="J221" s="334"/>
      <c r="K221" s="253"/>
      <c r="L221" s="254"/>
      <c r="M221" s="252"/>
      <c r="N221" s="252"/>
      <c r="O221" s="252"/>
      <c r="P221" s="252"/>
    </row>
    <row r="222" spans="1:33" ht="13.15">
      <c r="A222" s="698"/>
      <c r="D222" s="514" t="s">
        <v>225</v>
      </c>
      <c r="E222" s="385">
        <v>0</v>
      </c>
      <c r="F222" s="385">
        <v>0</v>
      </c>
      <c r="G222" s="385">
        <v>0</v>
      </c>
      <c r="H222" s="385">
        <v>0</v>
      </c>
      <c r="I222" s="385">
        <v>0</v>
      </c>
      <c r="J222" s="319"/>
      <c r="K222" s="253"/>
      <c r="L222" s="254"/>
      <c r="M222" s="252"/>
      <c r="N222" s="252"/>
      <c r="O222" s="252"/>
      <c r="P222" s="252"/>
    </row>
    <row r="223" spans="1:33" ht="13.15">
      <c r="A223" s="698"/>
      <c r="B223" s="546" t="s">
        <v>39</v>
      </c>
      <c r="C223" s="546" t="s">
        <v>40</v>
      </c>
      <c r="D223" s="283"/>
      <c r="E223" s="262"/>
      <c r="F223" s="262"/>
      <c r="G223" s="512"/>
      <c r="H223" s="512"/>
      <c r="I223" s="512"/>
      <c r="J223" s="319"/>
      <c r="K223" s="253"/>
      <c r="L223" s="254"/>
      <c r="M223" s="252"/>
      <c r="N223" s="252"/>
      <c r="O223" s="252"/>
      <c r="P223" s="252"/>
    </row>
    <row r="224" spans="1:33">
      <c r="A224" s="699"/>
      <c r="B224" s="326" t="s">
        <v>41</v>
      </c>
      <c r="C224" s="384">
        <v>0</v>
      </c>
      <c r="D224" s="283"/>
      <c r="E224" s="438">
        <f>ROUND($C224*E220*E221*E219,0)</f>
        <v>0</v>
      </c>
      <c r="F224" s="438">
        <f t="shared" ref="F224:I224" si="54">ROUND($C224*F220*F221*F219,0)</f>
        <v>0</v>
      </c>
      <c r="G224" s="438">
        <f t="shared" si="54"/>
        <v>0</v>
      </c>
      <c r="H224" s="438">
        <f t="shared" si="54"/>
        <v>0</v>
      </c>
      <c r="I224" s="438">
        <f t="shared" si="54"/>
        <v>0</v>
      </c>
      <c r="J224" s="441">
        <f t="shared" ref="J224:J229" si="55">SUM(E224:I224)</f>
        <v>0</v>
      </c>
      <c r="K224" s="253"/>
      <c r="L224" s="254"/>
      <c r="M224" s="252"/>
      <c r="N224" s="252"/>
      <c r="O224" s="252"/>
      <c r="P224" s="252"/>
    </row>
    <row r="225" spans="1:26">
      <c r="A225" s="699"/>
      <c r="B225" s="326" t="s">
        <v>42</v>
      </c>
      <c r="C225" s="384">
        <v>0</v>
      </c>
      <c r="D225" s="283"/>
      <c r="E225" s="438">
        <f>ROUND($C225*E220*E222*E219,0)</f>
        <v>0</v>
      </c>
      <c r="F225" s="438">
        <f t="shared" ref="F225:I225" si="56">ROUND($C225*F220*F222*F219,0)</f>
        <v>0</v>
      </c>
      <c r="G225" s="438">
        <f t="shared" si="56"/>
        <v>0</v>
      </c>
      <c r="H225" s="438">
        <f t="shared" si="56"/>
        <v>0</v>
      </c>
      <c r="I225" s="438">
        <f t="shared" si="56"/>
        <v>0</v>
      </c>
      <c r="J225" s="441">
        <f t="shared" si="55"/>
        <v>0</v>
      </c>
      <c r="K225" s="253"/>
      <c r="L225" s="254"/>
      <c r="M225" s="252"/>
      <c r="N225" s="252"/>
      <c r="O225" s="252"/>
      <c r="P225" s="252"/>
    </row>
    <row r="226" spans="1:26">
      <c r="A226" s="699"/>
      <c r="B226" s="326" t="s">
        <v>164</v>
      </c>
      <c r="C226" s="384">
        <v>0</v>
      </c>
      <c r="D226" s="283"/>
      <c r="E226" s="438">
        <f>ROUND($C226*E220*E219,0)</f>
        <v>0</v>
      </c>
      <c r="F226" s="438">
        <f t="shared" ref="F226:I226" si="57">ROUND($C226*F220*F219,0)</f>
        <v>0</v>
      </c>
      <c r="G226" s="438">
        <f t="shared" si="57"/>
        <v>0</v>
      </c>
      <c r="H226" s="438">
        <f t="shared" si="57"/>
        <v>0</v>
      </c>
      <c r="I226" s="438">
        <f t="shared" si="57"/>
        <v>0</v>
      </c>
      <c r="J226" s="441">
        <f t="shared" si="55"/>
        <v>0</v>
      </c>
      <c r="K226" s="253"/>
      <c r="L226" s="254"/>
      <c r="M226" s="252"/>
      <c r="N226" s="252"/>
      <c r="O226" s="252"/>
      <c r="P226" s="252"/>
    </row>
    <row r="227" spans="1:26">
      <c r="A227" s="699"/>
      <c r="B227" s="326" t="s">
        <v>43</v>
      </c>
      <c r="C227" s="384">
        <v>0</v>
      </c>
      <c r="D227" s="283"/>
      <c r="E227" s="438">
        <f>$C227*E219*E221</f>
        <v>0</v>
      </c>
      <c r="F227" s="438">
        <f t="shared" ref="F227:I227" si="58">$C227*F219*F221</f>
        <v>0</v>
      </c>
      <c r="G227" s="438">
        <f t="shared" si="58"/>
        <v>0</v>
      </c>
      <c r="H227" s="438">
        <f t="shared" si="58"/>
        <v>0</v>
      </c>
      <c r="I227" s="438">
        <f t="shared" si="58"/>
        <v>0</v>
      </c>
      <c r="J227" s="441">
        <f t="shared" si="55"/>
        <v>0</v>
      </c>
      <c r="K227" s="253"/>
      <c r="L227" s="254"/>
      <c r="M227" s="252"/>
      <c r="N227" s="252"/>
      <c r="O227" s="252"/>
      <c r="P227" s="252"/>
    </row>
    <row r="228" spans="1:26">
      <c r="A228" s="699"/>
      <c r="B228" s="326" t="s">
        <v>44</v>
      </c>
      <c r="C228" s="384">
        <v>0</v>
      </c>
      <c r="D228" s="283"/>
      <c r="E228" s="438">
        <f>ROUND($C228*E219,0)</f>
        <v>0</v>
      </c>
      <c r="F228" s="438">
        <f t="shared" ref="F228:I228" si="59">ROUND($C228*F219,0)</f>
        <v>0</v>
      </c>
      <c r="G228" s="438">
        <f t="shared" si="59"/>
        <v>0</v>
      </c>
      <c r="H228" s="438">
        <f t="shared" si="59"/>
        <v>0</v>
      </c>
      <c r="I228" s="438">
        <f t="shared" si="59"/>
        <v>0</v>
      </c>
      <c r="J228" s="441">
        <f t="shared" si="55"/>
        <v>0</v>
      </c>
      <c r="K228" s="253"/>
      <c r="L228" s="254"/>
      <c r="M228" s="252"/>
      <c r="N228" s="252"/>
      <c r="O228" s="252"/>
      <c r="P228" s="252"/>
    </row>
    <row r="229" spans="1:26">
      <c r="A229" s="699"/>
      <c r="B229" s="326" t="s">
        <v>45</v>
      </c>
      <c r="C229" s="243"/>
      <c r="D229" s="283"/>
      <c r="E229" s="384">
        <v>0</v>
      </c>
      <c r="F229" s="384">
        <v>0</v>
      </c>
      <c r="G229" s="384">
        <v>0</v>
      </c>
      <c r="H229" s="384">
        <v>0</v>
      </c>
      <c r="I229" s="384">
        <v>0</v>
      </c>
      <c r="J229" s="441">
        <f t="shared" si="55"/>
        <v>0</v>
      </c>
      <c r="K229" s="253"/>
      <c r="L229" s="254"/>
      <c r="M229" s="252"/>
      <c r="N229" s="252"/>
      <c r="O229" s="252"/>
      <c r="P229" s="252"/>
    </row>
    <row r="230" spans="1:26">
      <c r="A230" s="700" t="s">
        <v>56</v>
      </c>
      <c r="B230" s="700"/>
      <c r="C230" s="700"/>
      <c r="D230" s="700"/>
      <c r="E230" s="478">
        <f>SUM(E224:E229)</f>
        <v>0</v>
      </c>
      <c r="F230" s="478">
        <f t="shared" ref="F230:J230" si="60">SUM(F224:F229)</f>
        <v>0</v>
      </c>
      <c r="G230" s="478">
        <f t="shared" si="60"/>
        <v>0</v>
      </c>
      <c r="H230" s="478">
        <f t="shared" si="60"/>
        <v>0</v>
      </c>
      <c r="I230" s="478">
        <f t="shared" si="60"/>
        <v>0</v>
      </c>
      <c r="J230" s="479">
        <f t="shared" si="60"/>
        <v>0</v>
      </c>
      <c r="K230" s="253"/>
      <c r="L230" s="263"/>
      <c r="M230" s="252"/>
      <c r="N230" s="252"/>
      <c r="O230" s="252"/>
      <c r="P230" s="252"/>
      <c r="Q230" s="252"/>
    </row>
    <row r="231" spans="1:26">
      <c r="E231" s="558"/>
      <c r="F231" s="254"/>
      <c r="G231" s="254"/>
      <c r="H231" s="254"/>
      <c r="I231" s="254"/>
      <c r="J231" s="305"/>
      <c r="K231" s="253"/>
      <c r="L231" s="253"/>
      <c r="M231" s="254"/>
      <c r="N231" s="254"/>
      <c r="O231" s="254"/>
      <c r="P231" s="252"/>
      <c r="Q231" s="252"/>
    </row>
    <row r="232" spans="1:26" ht="13.15">
      <c r="A232" s="251" t="s">
        <v>111</v>
      </c>
      <c r="C232" s="512"/>
      <c r="D232" s="514" t="s">
        <v>166</v>
      </c>
      <c r="E232" s="385">
        <v>0</v>
      </c>
      <c r="F232" s="385">
        <v>0</v>
      </c>
      <c r="G232" s="385">
        <v>0</v>
      </c>
      <c r="H232" s="385">
        <v>0</v>
      </c>
      <c r="I232" s="385">
        <v>0</v>
      </c>
      <c r="J232" s="334"/>
      <c r="K232" s="253"/>
      <c r="L232" s="254"/>
      <c r="M232" s="252"/>
      <c r="N232" s="252"/>
      <c r="O232" s="252"/>
      <c r="P232" s="252"/>
    </row>
    <row r="233" spans="1:26" ht="13.15">
      <c r="A233" s="251"/>
      <c r="B233" s="332"/>
      <c r="C233" s="282"/>
      <c r="D233" s="514" t="s">
        <v>223</v>
      </c>
      <c r="E233" s="385">
        <v>0</v>
      </c>
      <c r="F233" s="385">
        <v>0</v>
      </c>
      <c r="G233" s="385">
        <v>0</v>
      </c>
      <c r="H233" s="385">
        <v>0</v>
      </c>
      <c r="I233" s="385">
        <v>0</v>
      </c>
      <c r="J233" s="334"/>
      <c r="K233" s="253"/>
      <c r="L233" s="254"/>
      <c r="M233" s="252"/>
      <c r="N233" s="252"/>
      <c r="O233" s="252"/>
      <c r="P233" s="252"/>
    </row>
    <row r="234" spans="1:26" ht="13.15">
      <c r="A234" s="251" t="s">
        <v>143</v>
      </c>
      <c r="B234" s="332"/>
      <c r="C234" s="282"/>
      <c r="D234" s="513" t="s">
        <v>224</v>
      </c>
      <c r="E234" s="385">
        <v>0</v>
      </c>
      <c r="F234" s="385">
        <v>0</v>
      </c>
      <c r="G234" s="385">
        <v>0</v>
      </c>
      <c r="H234" s="385">
        <v>0</v>
      </c>
      <c r="I234" s="385">
        <v>0</v>
      </c>
      <c r="J234" s="334"/>
      <c r="K234" s="253"/>
      <c r="L234" s="254"/>
      <c r="M234" s="252"/>
      <c r="N234" s="252"/>
      <c r="O234" s="252"/>
      <c r="P234" s="252"/>
    </row>
    <row r="235" spans="1:26" ht="13.15">
      <c r="A235" s="698"/>
      <c r="D235" s="514" t="s">
        <v>225</v>
      </c>
      <c r="E235" s="385">
        <v>0</v>
      </c>
      <c r="F235" s="385">
        <v>0</v>
      </c>
      <c r="G235" s="385">
        <v>0</v>
      </c>
      <c r="H235" s="385">
        <v>0</v>
      </c>
      <c r="I235" s="385">
        <v>0</v>
      </c>
      <c r="J235" s="319"/>
      <c r="K235" s="253"/>
      <c r="L235" s="254"/>
      <c r="M235" s="252"/>
      <c r="N235" s="252"/>
      <c r="O235" s="252"/>
      <c r="P235" s="252"/>
      <c r="Z235" s="394"/>
    </row>
    <row r="236" spans="1:26" ht="13.15">
      <c r="A236" s="698"/>
      <c r="B236" s="546" t="s">
        <v>39</v>
      </c>
      <c r="C236" s="546" t="s">
        <v>40</v>
      </c>
      <c r="D236" s="283"/>
      <c r="E236" s="262"/>
      <c r="F236" s="262"/>
      <c r="G236" s="512"/>
      <c r="H236" s="512"/>
      <c r="I236" s="512"/>
      <c r="J236" s="319"/>
      <c r="K236" s="253"/>
      <c r="L236" s="254"/>
      <c r="M236" s="252"/>
      <c r="N236" s="252"/>
      <c r="O236" s="252"/>
      <c r="P236" s="252"/>
      <c r="Z236" s="282"/>
    </row>
    <row r="237" spans="1:26">
      <c r="A237" s="699"/>
      <c r="B237" s="326" t="s">
        <v>41</v>
      </c>
      <c r="C237" s="384">
        <v>0</v>
      </c>
      <c r="D237" s="283"/>
      <c r="E237" s="438">
        <f>ROUND($C237*E233*E234*E232,0)</f>
        <v>0</v>
      </c>
      <c r="F237" s="438">
        <f t="shared" ref="F237:I237" si="61">ROUND($C237*F233*F234*F232,0)</f>
        <v>0</v>
      </c>
      <c r="G237" s="438">
        <f t="shared" si="61"/>
        <v>0</v>
      </c>
      <c r="H237" s="438">
        <f t="shared" si="61"/>
        <v>0</v>
      </c>
      <c r="I237" s="438">
        <f t="shared" si="61"/>
        <v>0</v>
      </c>
      <c r="J237" s="441">
        <f t="shared" ref="J237:J242" si="62">SUM(E237:I237)</f>
        <v>0</v>
      </c>
      <c r="K237" s="253"/>
      <c r="L237" s="254"/>
      <c r="M237" s="252"/>
      <c r="N237" s="252"/>
      <c r="O237" s="252"/>
      <c r="P237" s="252"/>
      <c r="Z237" s="394"/>
    </row>
    <row r="238" spans="1:26">
      <c r="A238" s="699"/>
      <c r="B238" s="326" t="s">
        <v>42</v>
      </c>
      <c r="C238" s="384">
        <v>0</v>
      </c>
      <c r="D238" s="283"/>
      <c r="E238" s="438">
        <f>ROUND($C238*E233*E235*E232,0)</f>
        <v>0</v>
      </c>
      <c r="F238" s="438">
        <f t="shared" ref="F238:I238" si="63">ROUND($C238*F233*F235*F232,0)</f>
        <v>0</v>
      </c>
      <c r="G238" s="438">
        <f t="shared" si="63"/>
        <v>0</v>
      </c>
      <c r="H238" s="438">
        <f t="shared" si="63"/>
        <v>0</v>
      </c>
      <c r="I238" s="438">
        <f t="shared" si="63"/>
        <v>0</v>
      </c>
      <c r="J238" s="441">
        <f t="shared" si="62"/>
        <v>0</v>
      </c>
      <c r="K238" s="253"/>
      <c r="L238" s="254"/>
      <c r="M238" s="252"/>
      <c r="N238" s="252"/>
      <c r="O238" s="252"/>
      <c r="P238" s="252"/>
    </row>
    <row r="239" spans="1:26">
      <c r="A239" s="699"/>
      <c r="B239" s="326" t="s">
        <v>164</v>
      </c>
      <c r="C239" s="384">
        <v>0</v>
      </c>
      <c r="D239" s="283"/>
      <c r="E239" s="438">
        <f>ROUND($C239*E233*E232,0)</f>
        <v>0</v>
      </c>
      <c r="F239" s="438">
        <f t="shared" ref="F239:I239" si="64">ROUND($C239*F233*F232,0)</f>
        <v>0</v>
      </c>
      <c r="G239" s="438">
        <f t="shared" si="64"/>
        <v>0</v>
      </c>
      <c r="H239" s="438">
        <f t="shared" si="64"/>
        <v>0</v>
      </c>
      <c r="I239" s="438">
        <f t="shared" si="64"/>
        <v>0</v>
      </c>
      <c r="J239" s="441">
        <f t="shared" si="62"/>
        <v>0</v>
      </c>
      <c r="K239" s="253"/>
      <c r="L239" s="254"/>
      <c r="M239" s="252"/>
      <c r="N239" s="252"/>
      <c r="O239" s="252"/>
      <c r="P239" s="252"/>
    </row>
    <row r="240" spans="1:26">
      <c r="A240" s="699"/>
      <c r="B240" s="326" t="s">
        <v>43</v>
      </c>
      <c r="C240" s="384">
        <v>0</v>
      </c>
      <c r="D240" s="283"/>
      <c r="E240" s="438">
        <f>$C240*E232*E234</f>
        <v>0</v>
      </c>
      <c r="F240" s="438">
        <f t="shared" ref="F240:I240" si="65">$C240*F232*F234</f>
        <v>0</v>
      </c>
      <c r="G240" s="438">
        <f t="shared" si="65"/>
        <v>0</v>
      </c>
      <c r="H240" s="438">
        <f t="shared" si="65"/>
        <v>0</v>
      </c>
      <c r="I240" s="438">
        <f t="shared" si="65"/>
        <v>0</v>
      </c>
      <c r="J240" s="441">
        <f t="shared" si="62"/>
        <v>0</v>
      </c>
      <c r="K240" s="253"/>
      <c r="L240" s="254"/>
      <c r="M240" s="252"/>
      <c r="N240" s="252"/>
      <c r="O240" s="252"/>
      <c r="P240" s="252"/>
    </row>
    <row r="241" spans="1:34">
      <c r="A241" s="699"/>
      <c r="B241" s="326" t="s">
        <v>44</v>
      </c>
      <c r="C241" s="384">
        <v>0</v>
      </c>
      <c r="D241" s="283"/>
      <c r="E241" s="438">
        <f>ROUND($C241*E232,0)</f>
        <v>0</v>
      </c>
      <c r="F241" s="438">
        <f t="shared" ref="F241:I241" si="66">ROUND($C241*F232,0)</f>
        <v>0</v>
      </c>
      <c r="G241" s="438">
        <f t="shared" si="66"/>
        <v>0</v>
      </c>
      <c r="H241" s="438">
        <f t="shared" si="66"/>
        <v>0</v>
      </c>
      <c r="I241" s="438">
        <f t="shared" si="66"/>
        <v>0</v>
      </c>
      <c r="J241" s="441">
        <f t="shared" si="62"/>
        <v>0</v>
      </c>
      <c r="K241" s="253"/>
      <c r="L241" s="254"/>
      <c r="M241" s="252"/>
      <c r="N241" s="252"/>
      <c r="O241" s="252"/>
      <c r="P241" s="252"/>
    </row>
    <row r="242" spans="1:34">
      <c r="A242" s="699"/>
      <c r="B242" s="326" t="s">
        <v>45</v>
      </c>
      <c r="C242" s="243"/>
      <c r="D242" s="283"/>
      <c r="E242" s="384">
        <v>0</v>
      </c>
      <c r="F242" s="384">
        <v>0</v>
      </c>
      <c r="G242" s="384">
        <v>0</v>
      </c>
      <c r="H242" s="384">
        <v>0</v>
      </c>
      <c r="I242" s="384">
        <v>0</v>
      </c>
      <c r="J242" s="441">
        <f t="shared" si="62"/>
        <v>0</v>
      </c>
      <c r="K242" s="253"/>
      <c r="L242" s="254"/>
      <c r="M242" s="252"/>
      <c r="N242" s="252"/>
      <c r="O242" s="252"/>
      <c r="P242" s="252"/>
      <c r="Z242" s="401"/>
    </row>
    <row r="243" spans="1:34">
      <c r="A243" s="700" t="s">
        <v>56</v>
      </c>
      <c r="B243" s="700"/>
      <c r="C243" s="700"/>
      <c r="D243" s="700"/>
      <c r="E243" s="478">
        <f>SUM(E237:E242)</f>
        <v>0</v>
      </c>
      <c r="F243" s="478">
        <f t="shared" ref="F243:J243" si="67">SUM(F237:F242)</f>
        <v>0</v>
      </c>
      <c r="G243" s="478">
        <f t="shared" si="67"/>
        <v>0</v>
      </c>
      <c r="H243" s="478">
        <f t="shared" si="67"/>
        <v>0</v>
      </c>
      <c r="I243" s="478">
        <f t="shared" si="67"/>
        <v>0</v>
      </c>
      <c r="J243" s="479">
        <f t="shared" si="67"/>
        <v>0</v>
      </c>
      <c r="K243" s="253"/>
      <c r="L243" s="263"/>
      <c r="M243" s="252"/>
      <c r="N243" s="252"/>
      <c r="O243" s="252"/>
      <c r="P243" s="252"/>
      <c r="Q243" s="252"/>
    </row>
    <row r="244" spans="1:34" ht="13.15">
      <c r="A244" s="335"/>
      <c r="B244" s="660" t="s">
        <v>57</v>
      </c>
      <c r="C244" s="660"/>
      <c r="D244" s="660"/>
      <c r="E244" s="442">
        <f ca="1">SUMIF($A$215:$D$243,"*Total Trip", E215:E243)</f>
        <v>0</v>
      </c>
      <c r="F244" s="442">
        <f t="shared" ref="F244:I244" ca="1" si="68">SUMIF($A$215:$D$243,"*Total Trip", F215:F243)</f>
        <v>0</v>
      </c>
      <c r="G244" s="442">
        <f t="shared" ca="1" si="68"/>
        <v>0</v>
      </c>
      <c r="H244" s="442">
        <f t="shared" ca="1" si="68"/>
        <v>0</v>
      </c>
      <c r="I244" s="442">
        <f t="shared" ca="1" si="68"/>
        <v>0</v>
      </c>
      <c r="J244" s="443">
        <f ca="1">SUM(E244:I244)</f>
        <v>0</v>
      </c>
      <c r="K244" s="253"/>
      <c r="L244" s="254"/>
      <c r="M244" s="253"/>
      <c r="N244" s="253"/>
      <c r="O244" s="253"/>
      <c r="P244" s="254"/>
      <c r="Q244" s="252"/>
      <c r="R244" s="252"/>
      <c r="Z244" s="401"/>
    </row>
    <row r="245" spans="1:34">
      <c r="A245" s="284"/>
      <c r="B245" s="285"/>
      <c r="C245" s="285"/>
      <c r="D245" s="285"/>
      <c r="E245" s="285"/>
      <c r="F245" s="285"/>
      <c r="G245" s="286"/>
      <c r="H245" s="286"/>
      <c r="I245" s="286"/>
      <c r="J245" s="336"/>
      <c r="K245" s="286"/>
      <c r="L245" s="252"/>
      <c r="M245" s="263"/>
      <c r="N245" s="263"/>
      <c r="O245" s="263"/>
      <c r="P245" s="252"/>
      <c r="Q245" s="252"/>
      <c r="R245" s="252"/>
    </row>
    <row r="246" spans="1:34">
      <c r="A246" s="288" t="s">
        <v>47</v>
      </c>
      <c r="J246" s="290"/>
      <c r="L246" s="252"/>
      <c r="M246" s="263"/>
      <c r="N246" s="263"/>
      <c r="O246" s="263"/>
      <c r="P246" s="252"/>
      <c r="Q246" s="252"/>
      <c r="R246" s="252"/>
      <c r="Z246" s="401"/>
    </row>
    <row r="247" spans="1:34">
      <c r="A247" s="8"/>
      <c r="B247" s="257" t="s">
        <v>10</v>
      </c>
      <c r="E247" s="438">
        <v>0</v>
      </c>
      <c r="F247" s="438">
        <v>0</v>
      </c>
      <c r="G247" s="438">
        <v>0</v>
      </c>
      <c r="H247" s="438">
        <v>0</v>
      </c>
      <c r="I247" s="439">
        <v>0</v>
      </c>
      <c r="J247" s="441">
        <f>SUM(E247:I247)</f>
        <v>0</v>
      </c>
      <c r="K247" s="252"/>
      <c r="L247" s="252"/>
      <c r="M247" s="252"/>
      <c r="N247" s="252"/>
      <c r="O247" s="252"/>
      <c r="P247" s="252"/>
    </row>
    <row r="248" spans="1:34">
      <c r="A248" s="8"/>
      <c r="B248" s="257" t="s">
        <v>10</v>
      </c>
      <c r="E248" s="438">
        <v>0</v>
      </c>
      <c r="F248" s="438">
        <v>0</v>
      </c>
      <c r="G248" s="438">
        <v>0</v>
      </c>
      <c r="H248" s="438">
        <v>0</v>
      </c>
      <c r="I248" s="439">
        <v>0</v>
      </c>
      <c r="J248" s="441">
        <f t="shared" ref="J248:J249" si="69">SUM(E248:I248)</f>
        <v>0</v>
      </c>
      <c r="K248" s="252"/>
      <c r="L248" s="252"/>
      <c r="M248" s="252"/>
      <c r="N248" s="252"/>
      <c r="O248" s="252"/>
      <c r="P248" s="252"/>
    </row>
    <row r="249" spans="1:34">
      <c r="A249" s="8"/>
      <c r="B249" s="257" t="s">
        <v>10</v>
      </c>
      <c r="E249" s="438">
        <v>0</v>
      </c>
      <c r="F249" s="438">
        <v>0</v>
      </c>
      <c r="G249" s="438">
        <v>0</v>
      </c>
      <c r="H249" s="438">
        <v>0</v>
      </c>
      <c r="I249" s="439">
        <v>0</v>
      </c>
      <c r="J249" s="441">
        <f t="shared" si="69"/>
        <v>0</v>
      </c>
      <c r="K249" s="252"/>
      <c r="L249" s="252"/>
      <c r="M249" s="252"/>
      <c r="N249" s="252"/>
      <c r="O249" s="252"/>
      <c r="P249" s="252"/>
    </row>
    <row r="250" spans="1:34">
      <c r="A250" s="8"/>
      <c r="B250" s="257" t="s">
        <v>10</v>
      </c>
      <c r="E250" s="438">
        <v>0</v>
      </c>
      <c r="F250" s="438">
        <v>0</v>
      </c>
      <c r="G250" s="438">
        <v>0</v>
      </c>
      <c r="H250" s="438">
        <v>0</v>
      </c>
      <c r="I250" s="439">
        <v>0</v>
      </c>
      <c r="J250" s="441">
        <f>SUM(E250:I250)</f>
        <v>0</v>
      </c>
      <c r="K250" s="252"/>
      <c r="L250" s="252"/>
      <c r="M250" s="252"/>
      <c r="N250" s="252"/>
      <c r="O250" s="252"/>
      <c r="P250" s="252"/>
    </row>
    <row r="251" spans="1:34" ht="13.15">
      <c r="A251" s="111"/>
      <c r="B251" s="660" t="s">
        <v>35</v>
      </c>
      <c r="C251" s="660"/>
      <c r="D251" s="660"/>
      <c r="E251" s="442">
        <f>SUM(E247:E250)</f>
        <v>0</v>
      </c>
      <c r="F251" s="442">
        <f t="shared" ref="F251:J251" si="70">SUM(F247:F250)</f>
        <v>0</v>
      </c>
      <c r="G251" s="442">
        <f t="shared" si="70"/>
        <v>0</v>
      </c>
      <c r="H251" s="442">
        <f t="shared" si="70"/>
        <v>0</v>
      </c>
      <c r="I251" s="442">
        <f t="shared" si="70"/>
        <v>0</v>
      </c>
      <c r="J251" s="443">
        <f t="shared" si="70"/>
        <v>0</v>
      </c>
      <c r="K251" s="252"/>
      <c r="L251" s="252"/>
      <c r="M251" s="252"/>
      <c r="N251" s="252"/>
      <c r="O251" s="252"/>
      <c r="P251" s="252"/>
    </row>
    <row r="252" spans="1:34">
      <c r="A252" s="8"/>
      <c r="G252" s="268"/>
      <c r="H252" s="268"/>
      <c r="I252" s="268"/>
      <c r="J252" s="281"/>
      <c r="K252" s="276"/>
      <c r="L252" s="252"/>
      <c r="M252" s="263"/>
      <c r="N252" s="263"/>
      <c r="O252" s="263"/>
      <c r="P252" s="252"/>
      <c r="Q252" s="252"/>
      <c r="R252" s="252"/>
    </row>
    <row r="253" spans="1:34" ht="13.5" customHeight="1">
      <c r="A253" s="288" t="s">
        <v>173</v>
      </c>
      <c r="B253" s="257"/>
      <c r="J253" s="290"/>
      <c r="K253" s="252"/>
      <c r="L253" s="252"/>
      <c r="M253" s="252"/>
      <c r="N253" s="252"/>
      <c r="O253" s="252"/>
      <c r="P253" s="252"/>
    </row>
    <row r="254" spans="1:34" ht="13.5" customHeight="1">
      <c r="A254" s="288"/>
      <c r="B254" s="257"/>
      <c r="E254" s="438">
        <v>0</v>
      </c>
      <c r="F254" s="438">
        <v>0</v>
      </c>
      <c r="G254" s="438">
        <v>0</v>
      </c>
      <c r="H254" s="438">
        <v>0</v>
      </c>
      <c r="I254" s="196">
        <v>0</v>
      </c>
      <c r="J254" s="441">
        <f>SUM(E254:I254)</f>
        <v>0</v>
      </c>
      <c r="K254" s="252"/>
      <c r="L254" s="252"/>
      <c r="M254" s="252"/>
      <c r="N254" s="252"/>
      <c r="O254" s="252"/>
      <c r="P254" s="252"/>
    </row>
    <row r="255" spans="1:34" ht="13.5" customHeight="1">
      <c r="A255" s="288"/>
      <c r="B255" s="257"/>
      <c r="E255" s="438">
        <v>0</v>
      </c>
      <c r="F255" s="438">
        <v>0</v>
      </c>
      <c r="G255" s="438">
        <v>0</v>
      </c>
      <c r="H255" s="438">
        <v>0</v>
      </c>
      <c r="I255" s="196">
        <v>0</v>
      </c>
      <c r="J255" s="441">
        <f>SUM(E255:I255)</f>
        <v>0</v>
      </c>
      <c r="K255" s="252"/>
      <c r="L255" s="252"/>
      <c r="M255" s="252"/>
      <c r="N255" s="252"/>
      <c r="O255" s="252"/>
      <c r="P255" s="252"/>
      <c r="AH255" s="394"/>
    </row>
    <row r="256" spans="1:34" ht="13.15">
      <c r="A256" s="342"/>
      <c r="B256" s="660" t="s">
        <v>79</v>
      </c>
      <c r="C256" s="660"/>
      <c r="D256" s="660"/>
      <c r="E256" s="442">
        <f>SUM(E254:E255)</f>
        <v>0</v>
      </c>
      <c r="F256" s="442">
        <f>SUM(F254:F255)</f>
        <v>0</v>
      </c>
      <c r="G256" s="442">
        <f t="shared" ref="G256:I256" si="71">SUM(G254:G255)</f>
        <v>0</v>
      </c>
      <c r="H256" s="442">
        <f t="shared" si="71"/>
        <v>0</v>
      </c>
      <c r="I256" s="442">
        <f t="shared" si="71"/>
        <v>0</v>
      </c>
      <c r="J256" s="443">
        <f>SUM(J254:J255)</f>
        <v>0</v>
      </c>
      <c r="K256" s="252"/>
      <c r="L256" s="252"/>
      <c r="Z256" s="259"/>
      <c r="AH256" s="282"/>
    </row>
    <row r="257" spans="1:34">
      <c r="A257" s="8"/>
      <c r="D257" s="558"/>
      <c r="E257" s="268"/>
      <c r="F257" s="268"/>
      <c r="G257" s="268"/>
      <c r="H257" s="268"/>
      <c r="I257" s="276"/>
      <c r="J257" s="291"/>
      <c r="K257" s="252"/>
      <c r="L257" s="252"/>
      <c r="M257" s="252"/>
      <c r="N257" s="252"/>
      <c r="O257" s="252"/>
      <c r="P257" s="252"/>
      <c r="Z257" s="259"/>
      <c r="AH257" s="394"/>
    </row>
    <row r="258" spans="1:34" ht="15">
      <c r="A258" s="288" t="s">
        <v>48</v>
      </c>
      <c r="D258" s="558"/>
      <c r="E258" s="268"/>
      <c r="F258" s="268"/>
      <c r="G258" s="268"/>
      <c r="H258" s="268"/>
      <c r="I258" s="276"/>
      <c r="J258" s="291"/>
      <c r="K258" s="252"/>
      <c r="L258" s="252"/>
      <c r="M258" s="263"/>
      <c r="N258" s="263"/>
      <c r="O258" s="263"/>
      <c r="P258" s="252"/>
      <c r="Q258" s="252"/>
      <c r="R258" s="252"/>
      <c r="Z258" s="347"/>
      <c r="AH258" s="394"/>
    </row>
    <row r="259" spans="1:34">
      <c r="B259" s="265" t="s">
        <v>52</v>
      </c>
      <c r="E259" s="438">
        <v>0</v>
      </c>
      <c r="F259" s="438">
        <v>0</v>
      </c>
      <c r="G259" s="438">
        <v>0</v>
      </c>
      <c r="H259" s="438">
        <v>0</v>
      </c>
      <c r="I259" s="196">
        <v>0</v>
      </c>
      <c r="J259" s="441">
        <f t="shared" ref="J259:J265" si="72">SUM(E259:I259)</f>
        <v>0</v>
      </c>
      <c r="K259" s="252"/>
      <c r="L259" s="252"/>
      <c r="M259" s="252"/>
      <c r="N259" s="252"/>
      <c r="O259" s="252"/>
      <c r="P259" s="252"/>
    </row>
    <row r="260" spans="1:34">
      <c r="B260" s="34" t="s">
        <v>53</v>
      </c>
      <c r="C260" s="265"/>
      <c r="D260" s="265"/>
      <c r="E260" s="438">
        <v>0</v>
      </c>
      <c r="F260" s="438">
        <v>0</v>
      </c>
      <c r="G260" s="438">
        <v>0</v>
      </c>
      <c r="H260" s="438">
        <v>0</v>
      </c>
      <c r="I260" s="196">
        <v>0</v>
      </c>
      <c r="J260" s="441">
        <f t="shared" si="72"/>
        <v>0</v>
      </c>
      <c r="K260" s="252"/>
      <c r="L260" s="254"/>
      <c r="M260" s="252"/>
      <c r="N260" s="252"/>
      <c r="O260" s="252"/>
      <c r="P260" s="252"/>
    </row>
    <row r="261" spans="1:34">
      <c r="B261" s="34" t="s">
        <v>54</v>
      </c>
      <c r="C261" s="265"/>
      <c r="D261" s="265"/>
      <c r="E261" s="438">
        <v>0</v>
      </c>
      <c r="F261" s="438">
        <v>0</v>
      </c>
      <c r="G261" s="438">
        <v>0</v>
      </c>
      <c r="H261" s="438">
        <v>0</v>
      </c>
      <c r="I261" s="196">
        <v>0</v>
      </c>
      <c r="J261" s="441">
        <f t="shared" si="72"/>
        <v>0</v>
      </c>
      <c r="K261" s="253"/>
      <c r="L261" s="254"/>
      <c r="M261" s="252"/>
      <c r="N261" s="252"/>
      <c r="O261" s="252"/>
      <c r="P261" s="252"/>
      <c r="AH261" s="394"/>
    </row>
    <row r="262" spans="1:34">
      <c r="B262" s="34" t="s">
        <v>55</v>
      </c>
      <c r="C262" s="265"/>
      <c r="D262" s="265"/>
      <c r="E262" s="438">
        <v>0</v>
      </c>
      <c r="F262" s="438">
        <v>0</v>
      </c>
      <c r="G262" s="438">
        <v>0</v>
      </c>
      <c r="H262" s="438">
        <v>0</v>
      </c>
      <c r="I262" s="196">
        <v>0</v>
      </c>
      <c r="J262" s="441">
        <f t="shared" si="72"/>
        <v>0</v>
      </c>
      <c r="K262" s="253"/>
      <c r="L262" s="254"/>
      <c r="M262" s="252"/>
      <c r="N262" s="252"/>
      <c r="O262" s="252"/>
      <c r="P262" s="252"/>
    </row>
    <row r="263" spans="1:34">
      <c r="B263" s="34" t="s">
        <v>94</v>
      </c>
      <c r="C263" s="265"/>
      <c r="D263" s="265"/>
      <c r="E263" s="438">
        <v>0</v>
      </c>
      <c r="F263" s="438">
        <v>0</v>
      </c>
      <c r="G263" s="438">
        <v>0</v>
      </c>
      <c r="H263" s="438">
        <v>0</v>
      </c>
      <c r="I263" s="196">
        <v>0</v>
      </c>
      <c r="J263" s="441">
        <f t="shared" si="72"/>
        <v>0</v>
      </c>
      <c r="K263" s="253"/>
      <c r="L263" s="254"/>
      <c r="M263" s="252"/>
      <c r="N263" s="252"/>
      <c r="O263" s="252"/>
      <c r="P263" s="252"/>
    </row>
    <row r="264" spans="1:34">
      <c r="B264" s="34" t="s">
        <v>236</v>
      </c>
      <c r="C264" s="265"/>
      <c r="D264" s="265"/>
      <c r="E264" s="438">
        <v>0</v>
      </c>
      <c r="F264" s="438">
        <v>0</v>
      </c>
      <c r="G264" s="438">
        <v>0</v>
      </c>
      <c r="H264" s="438">
        <v>0</v>
      </c>
      <c r="I264" s="196">
        <v>0</v>
      </c>
      <c r="J264" s="441">
        <f t="shared" ref="J264" si="73">SUM(E264:I264)</f>
        <v>0</v>
      </c>
      <c r="K264" s="253"/>
      <c r="L264" s="254"/>
      <c r="M264" s="252"/>
      <c r="N264" s="252"/>
      <c r="O264" s="252"/>
      <c r="P264" s="252"/>
    </row>
    <row r="265" spans="1:34">
      <c r="B265" s="34" t="s">
        <v>235</v>
      </c>
      <c r="C265" s="265"/>
      <c r="D265" s="265"/>
      <c r="E265" s="438">
        <v>0</v>
      </c>
      <c r="F265" s="438">
        <v>0</v>
      </c>
      <c r="G265" s="438">
        <v>0</v>
      </c>
      <c r="H265" s="438">
        <v>0</v>
      </c>
      <c r="I265" s="196">
        <v>0</v>
      </c>
      <c r="J265" s="441">
        <f t="shared" si="72"/>
        <v>0</v>
      </c>
      <c r="K265" s="253"/>
      <c r="L265" s="254"/>
      <c r="M265" s="252"/>
      <c r="N265" s="252"/>
      <c r="O265" s="252"/>
      <c r="P265" s="252"/>
    </row>
    <row r="266" spans="1:34" ht="13.15">
      <c r="A266" s="111"/>
      <c r="B266" s="662" t="s">
        <v>36</v>
      </c>
      <c r="C266" s="662"/>
      <c r="D266" s="662"/>
      <c r="E266" s="442">
        <f t="shared" ref="E266:J266" si="74">SUM(E259:E265)</f>
        <v>0</v>
      </c>
      <c r="F266" s="442">
        <f t="shared" si="74"/>
        <v>0</v>
      </c>
      <c r="G266" s="442">
        <f t="shared" si="74"/>
        <v>0</v>
      </c>
      <c r="H266" s="442">
        <f t="shared" si="74"/>
        <v>0</v>
      </c>
      <c r="I266" s="442">
        <f t="shared" si="74"/>
        <v>0</v>
      </c>
      <c r="J266" s="443">
        <f t="shared" si="74"/>
        <v>0</v>
      </c>
      <c r="K266" s="253"/>
      <c r="L266" s="254"/>
      <c r="M266" s="252"/>
      <c r="N266" s="252"/>
      <c r="O266" s="252"/>
      <c r="P266" s="252"/>
    </row>
    <row r="267" spans="1:34">
      <c r="A267" s="8"/>
      <c r="B267" s="257"/>
      <c r="E267" s="268"/>
      <c r="F267" s="268"/>
      <c r="G267" s="268"/>
      <c r="H267" s="268"/>
      <c r="I267" s="274"/>
      <c r="J267" s="291"/>
      <c r="K267" s="253"/>
      <c r="L267" s="254"/>
      <c r="M267" s="254"/>
      <c r="N267" s="254"/>
      <c r="O267" s="254"/>
    </row>
    <row r="268" spans="1:34">
      <c r="A268" s="288" t="s">
        <v>49</v>
      </c>
      <c r="G268" s="268"/>
      <c r="H268" s="268"/>
      <c r="I268" s="268"/>
      <c r="J268" s="281"/>
      <c r="K268" s="268"/>
      <c r="L268" s="253"/>
      <c r="M268" s="253"/>
      <c r="N268" s="253"/>
      <c r="O268" s="253"/>
      <c r="P268" s="253"/>
      <c r="Q268" s="253"/>
    </row>
    <row r="269" spans="1:34">
      <c r="B269" s="257" t="s">
        <v>145</v>
      </c>
      <c r="E269" s="438">
        <v>0</v>
      </c>
      <c r="F269" s="438">
        <v>0</v>
      </c>
      <c r="G269" s="438">
        <v>0</v>
      </c>
      <c r="H269" s="438">
        <v>0</v>
      </c>
      <c r="I269" s="438">
        <v>0</v>
      </c>
      <c r="J269" s="441">
        <f>SUM(E269:I269)</f>
        <v>0</v>
      </c>
      <c r="K269" s="253"/>
      <c r="L269" s="253"/>
      <c r="M269" s="253"/>
      <c r="N269" s="253"/>
      <c r="O269" s="253"/>
    </row>
    <row r="270" spans="1:34">
      <c r="B270" s="257" t="s">
        <v>146</v>
      </c>
      <c r="E270" s="438">
        <v>0</v>
      </c>
      <c r="F270" s="438">
        <v>0</v>
      </c>
      <c r="G270" s="438">
        <v>0</v>
      </c>
      <c r="H270" s="438">
        <v>0</v>
      </c>
      <c r="I270" s="438">
        <v>0</v>
      </c>
      <c r="J270" s="441">
        <f t="shared" ref="J270" si="75">SUM(E270:I270)</f>
        <v>0</v>
      </c>
      <c r="K270" s="253"/>
      <c r="L270" s="253"/>
      <c r="M270" s="253"/>
      <c r="N270" s="253"/>
      <c r="O270" s="253"/>
    </row>
    <row r="271" spans="1:34" ht="13.15">
      <c r="B271" s="257" t="s">
        <v>147</v>
      </c>
      <c r="E271" s="438">
        <v>0</v>
      </c>
      <c r="F271" s="438">
        <v>0</v>
      </c>
      <c r="G271" s="438">
        <v>0</v>
      </c>
      <c r="H271" s="438">
        <v>0</v>
      </c>
      <c r="I271" s="438">
        <v>0</v>
      </c>
      <c r="J271" s="441">
        <f>SUM(E271:I271)</f>
        <v>0</v>
      </c>
      <c r="K271" s="253"/>
      <c r="L271" s="324"/>
      <c r="M271" s="324"/>
      <c r="N271" s="324"/>
      <c r="O271" s="324"/>
      <c r="P271" s="324"/>
      <c r="Q271" s="324"/>
    </row>
    <row r="272" spans="1:34" ht="12.75" customHeight="1">
      <c r="A272" s="349"/>
      <c r="B272" s="662" t="s">
        <v>67</v>
      </c>
      <c r="C272" s="662"/>
      <c r="D272" s="662"/>
      <c r="E272" s="442">
        <f t="shared" ref="E272:J272" si="76">SUM(E269:E271)</f>
        <v>0</v>
      </c>
      <c r="F272" s="442">
        <f t="shared" si="76"/>
        <v>0</v>
      </c>
      <c r="G272" s="442">
        <f t="shared" si="76"/>
        <v>0</v>
      </c>
      <c r="H272" s="442">
        <f t="shared" si="76"/>
        <v>0</v>
      </c>
      <c r="I272" s="442">
        <f t="shared" si="76"/>
        <v>0</v>
      </c>
      <c r="J272" s="443">
        <f t="shared" si="76"/>
        <v>0</v>
      </c>
      <c r="K272" s="253"/>
      <c r="L272" s="324"/>
      <c r="M272" s="324"/>
      <c r="N272" s="324"/>
      <c r="O272" s="324"/>
      <c r="P272" s="324"/>
      <c r="Q272" s="324"/>
      <c r="R272" s="324"/>
    </row>
    <row r="273" spans="1:19">
      <c r="A273" s="284"/>
      <c r="B273" s="287"/>
      <c r="C273" s="287"/>
      <c r="D273" s="287"/>
      <c r="E273" s="287"/>
      <c r="F273" s="287"/>
      <c r="G273" s="286"/>
      <c r="H273" s="286"/>
      <c r="I273" s="286"/>
      <c r="J273" s="336"/>
      <c r="K273" s="286"/>
      <c r="L273" s="252"/>
      <c r="M273" s="263"/>
      <c r="N273" s="263"/>
      <c r="O273" s="263"/>
      <c r="P273" s="252"/>
      <c r="Q273" s="252"/>
      <c r="R273" s="252"/>
    </row>
    <row r="274" spans="1:19" ht="13.9">
      <c r="A274" s="288" t="s">
        <v>73</v>
      </c>
      <c r="B274" s="259"/>
      <c r="C274" s="383"/>
      <c r="F274" s="250"/>
      <c r="J274" s="290"/>
      <c r="K274" s="252"/>
      <c r="L274" s="325"/>
      <c r="M274" s="252"/>
      <c r="N274" s="252"/>
      <c r="O274" s="252"/>
      <c r="P274" s="252"/>
    </row>
    <row r="275" spans="1:19" ht="13.5">
      <c r="A275" s="257" t="s">
        <v>62</v>
      </c>
      <c r="B275" s="144"/>
      <c r="C275" s="144"/>
      <c r="E275" s="438">
        <v>0</v>
      </c>
      <c r="F275" s="438">
        <v>0</v>
      </c>
      <c r="G275" s="438">
        <v>0</v>
      </c>
      <c r="H275" s="438">
        <v>0</v>
      </c>
      <c r="I275" s="439">
        <v>0</v>
      </c>
      <c r="J275" s="441">
        <f>SUM(E275:I275)</f>
        <v>0</v>
      </c>
      <c r="K275" s="252"/>
      <c r="L275" s="325"/>
      <c r="M275" s="252"/>
      <c r="N275" s="252"/>
      <c r="O275" s="252"/>
      <c r="P275" s="252"/>
    </row>
    <row r="276" spans="1:19" ht="13.5">
      <c r="A276" s="257" t="s">
        <v>61</v>
      </c>
      <c r="B276" s="144"/>
      <c r="C276" s="144"/>
      <c r="E276" s="438">
        <v>0</v>
      </c>
      <c r="F276" s="438">
        <v>0</v>
      </c>
      <c r="G276" s="438">
        <v>0</v>
      </c>
      <c r="H276" s="438">
        <v>0</v>
      </c>
      <c r="I276" s="439">
        <v>0</v>
      </c>
      <c r="J276" s="441">
        <f>SUM(E276:I276)</f>
        <v>0</v>
      </c>
      <c r="K276" s="252"/>
      <c r="L276" s="325"/>
      <c r="M276" s="252"/>
      <c r="N276" s="252"/>
      <c r="O276" s="252"/>
      <c r="P276" s="252"/>
    </row>
    <row r="277" spans="1:19" ht="15.75" customHeight="1">
      <c r="A277" s="257" t="s">
        <v>63</v>
      </c>
      <c r="B277" s="144"/>
      <c r="C277" s="144"/>
      <c r="E277" s="438">
        <v>0</v>
      </c>
      <c r="F277" s="438">
        <v>0</v>
      </c>
      <c r="G277" s="438">
        <v>0</v>
      </c>
      <c r="H277" s="438">
        <v>0</v>
      </c>
      <c r="I277" s="439">
        <v>0</v>
      </c>
      <c r="J277" s="441">
        <f>SUM(E277:I277)</f>
        <v>0</v>
      </c>
      <c r="K277" s="252"/>
      <c r="L277" s="697" t="s">
        <v>153</v>
      </c>
      <c r="M277" s="697"/>
      <c r="N277" s="588"/>
      <c r="O277" s="588"/>
      <c r="P277" s="252"/>
    </row>
    <row r="278" spans="1:19" ht="13.9">
      <c r="A278" s="257" t="s">
        <v>45</v>
      </c>
      <c r="B278" s="144"/>
      <c r="C278" s="144"/>
      <c r="E278" s="438">
        <v>0</v>
      </c>
      <c r="F278" s="438">
        <v>0</v>
      </c>
      <c r="G278" s="438">
        <v>0</v>
      </c>
      <c r="H278" s="438">
        <v>0</v>
      </c>
      <c r="I278" s="439">
        <v>0</v>
      </c>
      <c r="J278" s="441">
        <f t="shared" ref="J278:J281" si="77">SUM(E278:I278)</f>
        <v>0</v>
      </c>
      <c r="K278" s="252"/>
      <c r="L278" s="697"/>
      <c r="M278" s="697"/>
      <c r="N278" s="588"/>
      <c r="O278" s="588"/>
      <c r="P278" s="252"/>
    </row>
    <row r="279" spans="1:19" ht="13.5" hidden="1">
      <c r="A279" s="257" t="s">
        <v>45</v>
      </c>
      <c r="B279" s="144"/>
      <c r="C279" s="144"/>
      <c r="E279" s="438">
        <v>0</v>
      </c>
      <c r="F279" s="438">
        <v>0</v>
      </c>
      <c r="G279" s="438">
        <v>0</v>
      </c>
      <c r="H279" s="438">
        <v>0</v>
      </c>
      <c r="I279" s="439">
        <v>0</v>
      </c>
      <c r="J279" s="441">
        <f t="shared" si="77"/>
        <v>0</v>
      </c>
      <c r="K279" s="252"/>
      <c r="L279" s="325"/>
      <c r="M279" s="252"/>
      <c r="N279" s="252"/>
      <c r="O279" s="252"/>
      <c r="P279" s="252"/>
    </row>
    <row r="280" spans="1:19" ht="13.5" hidden="1">
      <c r="A280" s="257" t="s">
        <v>45</v>
      </c>
      <c r="B280" s="144"/>
      <c r="C280" s="144"/>
      <c r="E280" s="438">
        <v>0</v>
      </c>
      <c r="F280" s="438">
        <v>0</v>
      </c>
      <c r="G280" s="438">
        <v>0</v>
      </c>
      <c r="H280" s="438">
        <v>0</v>
      </c>
      <c r="I280" s="439">
        <v>0</v>
      </c>
      <c r="J280" s="441">
        <f t="shared" si="77"/>
        <v>0</v>
      </c>
      <c r="K280" s="252"/>
      <c r="L280" s="325"/>
      <c r="M280" s="252"/>
      <c r="N280" s="252"/>
      <c r="O280" s="252"/>
      <c r="P280" s="252"/>
    </row>
    <row r="281" spans="1:19" ht="13.5" hidden="1">
      <c r="A281" s="257" t="s">
        <v>45</v>
      </c>
      <c r="B281" s="144"/>
      <c r="C281" s="144"/>
      <c r="E281" s="438">
        <v>0</v>
      </c>
      <c r="F281" s="438">
        <v>0</v>
      </c>
      <c r="G281" s="438">
        <v>0</v>
      </c>
      <c r="H281" s="438">
        <v>0</v>
      </c>
      <c r="I281" s="439">
        <v>0</v>
      </c>
      <c r="J281" s="441">
        <f t="shared" si="77"/>
        <v>0</v>
      </c>
      <c r="K281" s="252"/>
      <c r="L281" s="325"/>
      <c r="M281" s="252"/>
      <c r="N281" s="252"/>
      <c r="O281" s="252"/>
      <c r="P281" s="252"/>
    </row>
    <row r="282" spans="1:19" ht="13.5" hidden="1">
      <c r="A282" s="257" t="s">
        <v>45</v>
      </c>
      <c r="B282" s="144"/>
      <c r="C282" s="144"/>
      <c r="E282" s="438">
        <v>0</v>
      </c>
      <c r="F282" s="438">
        <v>0</v>
      </c>
      <c r="G282" s="438">
        <v>0</v>
      </c>
      <c r="H282" s="438">
        <v>0</v>
      </c>
      <c r="I282" s="439">
        <v>0</v>
      </c>
      <c r="J282" s="441">
        <f>SUM(E282:I282)</f>
        <v>0</v>
      </c>
      <c r="K282" s="252"/>
      <c r="L282" s="325"/>
      <c r="M282" s="252"/>
      <c r="N282" s="252"/>
      <c r="O282" s="252"/>
      <c r="P282" s="252"/>
    </row>
    <row r="283" spans="1:19">
      <c r="B283" s="435"/>
      <c r="D283" s="436" t="s">
        <v>159</v>
      </c>
      <c r="E283" s="386">
        <v>0</v>
      </c>
      <c r="F283" s="386">
        <v>0</v>
      </c>
      <c r="G283" s="386">
        <v>0</v>
      </c>
      <c r="H283" s="386">
        <v>0</v>
      </c>
      <c r="I283" s="386">
        <v>0</v>
      </c>
      <c r="J283" s="444"/>
      <c r="K283" s="252"/>
      <c r="L283" s="252"/>
      <c r="M283" s="252"/>
      <c r="N283" s="252"/>
      <c r="O283" s="252"/>
      <c r="P283" s="252"/>
    </row>
    <row r="284" spans="1:19" ht="13.15">
      <c r="A284" s="111"/>
      <c r="B284" s="660" t="s">
        <v>68</v>
      </c>
      <c r="C284" s="660"/>
      <c r="D284" s="660"/>
      <c r="E284" s="442">
        <f t="shared" ref="E284:J284" si="78">SUM(E275:E282)</f>
        <v>0</v>
      </c>
      <c r="F284" s="442">
        <f t="shared" si="78"/>
        <v>0</v>
      </c>
      <c r="G284" s="442">
        <f t="shared" si="78"/>
        <v>0</v>
      </c>
      <c r="H284" s="442">
        <f t="shared" si="78"/>
        <v>0</v>
      </c>
      <c r="I284" s="442">
        <f t="shared" si="78"/>
        <v>0</v>
      </c>
      <c r="J284" s="443">
        <f t="shared" si="78"/>
        <v>0</v>
      </c>
      <c r="K284" s="252"/>
      <c r="L284" s="254"/>
      <c r="M284" s="252"/>
      <c r="N284" s="252"/>
      <c r="O284" s="252"/>
      <c r="P284" s="252"/>
    </row>
    <row r="285" spans="1:19">
      <c r="A285" s="8"/>
      <c r="B285" s="257"/>
      <c r="E285" s="268"/>
      <c r="F285" s="268"/>
      <c r="G285" s="268"/>
      <c r="H285" s="268"/>
      <c r="I285" s="274"/>
      <c r="J285" s="291"/>
      <c r="K285" s="253"/>
    </row>
    <row r="286" spans="1:19" ht="12.75" customHeight="1">
      <c r="A286" s="288" t="s">
        <v>237</v>
      </c>
      <c r="G286" s="268"/>
      <c r="H286" s="268"/>
      <c r="I286" s="268"/>
      <c r="J286" s="281"/>
      <c r="K286" s="268"/>
      <c r="L286" s="720" t="s">
        <v>144</v>
      </c>
      <c r="M286" s="720"/>
      <c r="N286" s="720"/>
      <c r="O286" s="720"/>
      <c r="P286" s="720"/>
      <c r="Q286" s="720"/>
      <c r="R286" s="720"/>
    </row>
    <row r="287" spans="1:19" ht="13.15">
      <c r="A287" s="546" t="s">
        <v>59</v>
      </c>
      <c r="B287" s="546" t="s">
        <v>60</v>
      </c>
      <c r="C287" s="546" t="s">
        <v>76</v>
      </c>
      <c r="G287" s="268"/>
      <c r="H287" s="268"/>
      <c r="I287" s="268"/>
      <c r="J287" s="281"/>
      <c r="K287" s="268"/>
      <c r="L287" s="720"/>
      <c r="M287" s="720"/>
      <c r="N287" s="720"/>
      <c r="O287" s="720"/>
      <c r="P287" s="720"/>
      <c r="Q287" s="720"/>
      <c r="R287" s="720"/>
    </row>
    <row r="288" spans="1:19" ht="13.15">
      <c r="A288" s="437">
        <f>A119</f>
        <v>0</v>
      </c>
      <c r="B288" s="280" t="str">
        <f>B119</f>
        <v>Graduate Student</v>
      </c>
      <c r="C288" s="423" t="str">
        <f>C119</f>
        <v>Not Allowed</v>
      </c>
      <c r="E288" s="439">
        <f>AA119</f>
        <v>0</v>
      </c>
      <c r="F288" s="439">
        <f t="shared" ref="F288:I288" si="79">AB119</f>
        <v>0</v>
      </c>
      <c r="G288" s="439">
        <f t="shared" si="79"/>
        <v>0</v>
      </c>
      <c r="H288" s="439">
        <f t="shared" si="79"/>
        <v>0</v>
      </c>
      <c r="I288" s="439">
        <f t="shared" si="79"/>
        <v>0</v>
      </c>
      <c r="J288" s="440">
        <f>SUM(E288:I288)</f>
        <v>0</v>
      </c>
      <c r="K288" s="268"/>
      <c r="L288" s="510" t="s">
        <v>165</v>
      </c>
      <c r="M288" s="511"/>
      <c r="N288" s="511"/>
      <c r="O288" s="511"/>
      <c r="P288" s="511"/>
      <c r="Q288" s="511"/>
      <c r="R288" s="376"/>
      <c r="S288" s="374"/>
    </row>
    <row r="289" spans="1:44">
      <c r="A289" s="437">
        <f>A126</f>
        <v>0</v>
      </c>
      <c r="B289" s="280" t="str">
        <f>B126</f>
        <v>Graduate Student</v>
      </c>
      <c r="C289" s="423" t="str">
        <f>C126</f>
        <v>Not Allowed</v>
      </c>
      <c r="E289" s="439">
        <f>AA126</f>
        <v>0</v>
      </c>
      <c r="F289" s="439">
        <f t="shared" ref="F289:I289" si="80">AB126</f>
        <v>0</v>
      </c>
      <c r="G289" s="439">
        <f t="shared" si="80"/>
        <v>0</v>
      </c>
      <c r="H289" s="439">
        <f t="shared" si="80"/>
        <v>0</v>
      </c>
      <c r="I289" s="439">
        <f t="shared" si="80"/>
        <v>0</v>
      </c>
      <c r="J289" s="440">
        <f>SUM(E289:I289)</f>
        <v>0</v>
      </c>
      <c r="K289" s="268"/>
      <c r="L289" s="253"/>
      <c r="M289" s="253"/>
      <c r="N289" s="253"/>
      <c r="O289" s="253"/>
      <c r="P289" s="253"/>
      <c r="Q289" s="253"/>
    </row>
    <row r="290" spans="1:44">
      <c r="A290" s="437">
        <f>A133</f>
        <v>0</v>
      </c>
      <c r="B290" s="280" t="str">
        <f>B133</f>
        <v>Graduate Student</v>
      </c>
      <c r="C290" s="423" t="str">
        <f>C133</f>
        <v>Not Allowed</v>
      </c>
      <c r="E290" s="439">
        <f>AA133</f>
        <v>0</v>
      </c>
      <c r="F290" s="439">
        <f t="shared" ref="F290:I290" si="81">AB133</f>
        <v>0</v>
      </c>
      <c r="G290" s="439">
        <f t="shared" si="81"/>
        <v>0</v>
      </c>
      <c r="H290" s="439">
        <f t="shared" si="81"/>
        <v>0</v>
      </c>
      <c r="I290" s="439">
        <f t="shared" si="81"/>
        <v>0</v>
      </c>
      <c r="J290" s="440">
        <f>SUM(E290:I290)</f>
        <v>0</v>
      </c>
      <c r="K290" s="268"/>
      <c r="L290" s="253"/>
      <c r="M290" s="253"/>
      <c r="N290" s="253"/>
      <c r="O290" s="253"/>
      <c r="P290" s="253"/>
      <c r="Q290" s="253"/>
    </row>
    <row r="291" spans="1:44">
      <c r="A291" s="437">
        <f>A140</f>
        <v>0</v>
      </c>
      <c r="B291" s="280" t="str">
        <f>B140</f>
        <v>Graduate Student</v>
      </c>
      <c r="C291" s="423" t="str">
        <f>C140</f>
        <v>Not Allowed</v>
      </c>
      <c r="E291" s="439">
        <f>AA140</f>
        <v>0</v>
      </c>
      <c r="F291" s="439">
        <f t="shared" ref="F291:I291" si="82">AB140</f>
        <v>0</v>
      </c>
      <c r="G291" s="439">
        <f t="shared" si="82"/>
        <v>0</v>
      </c>
      <c r="H291" s="439">
        <f t="shared" si="82"/>
        <v>0</v>
      </c>
      <c r="I291" s="439">
        <f t="shared" si="82"/>
        <v>0</v>
      </c>
      <c r="J291" s="440">
        <f>SUM(E291:I291)</f>
        <v>0</v>
      </c>
      <c r="K291" s="268"/>
      <c r="L291" s="253"/>
      <c r="M291" s="253"/>
      <c r="N291" s="253"/>
      <c r="O291" s="253"/>
      <c r="P291" s="253"/>
      <c r="Q291" s="253"/>
    </row>
    <row r="292" spans="1:44" ht="12.75" customHeight="1">
      <c r="A292" s="437">
        <f>A147</f>
        <v>0</v>
      </c>
      <c r="B292" s="424" t="str">
        <f>B147</f>
        <v>Graduate Student</v>
      </c>
      <c r="C292" s="423" t="str">
        <f>C147</f>
        <v>Not Allowed</v>
      </c>
      <c r="E292" s="438">
        <f>AA147</f>
        <v>0</v>
      </c>
      <c r="F292" s="438">
        <f t="shared" ref="F292:I292" si="83">AB147</f>
        <v>0</v>
      </c>
      <c r="G292" s="438">
        <f t="shared" si="83"/>
        <v>0</v>
      </c>
      <c r="H292" s="438">
        <f t="shared" si="83"/>
        <v>0</v>
      </c>
      <c r="I292" s="438">
        <f t="shared" si="83"/>
        <v>0</v>
      </c>
      <c r="J292" s="441">
        <f>SUM(E292:I292)</f>
        <v>0</v>
      </c>
      <c r="K292" s="253"/>
    </row>
    <row r="293" spans="1:44" ht="12.75" customHeight="1">
      <c r="A293" s="349"/>
      <c r="B293" s="662" t="s">
        <v>238</v>
      </c>
      <c r="C293" s="662"/>
      <c r="D293" s="662"/>
      <c r="E293" s="442">
        <f t="shared" ref="E293:J293" si="84">SUM(E288:E292)</f>
        <v>0</v>
      </c>
      <c r="F293" s="442">
        <f t="shared" si="84"/>
        <v>0</v>
      </c>
      <c r="G293" s="442">
        <f t="shared" si="84"/>
        <v>0</v>
      </c>
      <c r="H293" s="442">
        <f t="shared" si="84"/>
        <v>0</v>
      </c>
      <c r="I293" s="442">
        <f t="shared" si="84"/>
        <v>0</v>
      </c>
      <c r="J293" s="443">
        <f t="shared" si="84"/>
        <v>0</v>
      </c>
      <c r="K293" s="253"/>
    </row>
    <row r="294" spans="1:44">
      <c r="A294" s="147"/>
      <c r="B294" s="282"/>
      <c r="C294" s="259"/>
      <c r="D294" s="259"/>
      <c r="E294" s="274"/>
      <c r="F294" s="274"/>
      <c r="G294" s="274"/>
      <c r="H294" s="274"/>
      <c r="I294" s="274"/>
      <c r="J294" s="291"/>
      <c r="K294" s="253"/>
      <c r="L294" s="254"/>
      <c r="M294" s="254"/>
      <c r="N294" s="254"/>
      <c r="O294" s="254"/>
    </row>
    <row r="295" spans="1:44" ht="3.75" customHeight="1">
      <c r="A295" s="259"/>
      <c r="B295" s="259"/>
      <c r="C295" s="259"/>
      <c r="D295" s="259"/>
      <c r="E295" s="293"/>
      <c r="F295" s="293"/>
      <c r="G295" s="293"/>
      <c r="H295" s="293"/>
      <c r="I295" s="293"/>
      <c r="J295" s="333"/>
      <c r="K295" s="254"/>
      <c r="L295" s="253"/>
      <c r="M295" s="253"/>
      <c r="N295" s="253"/>
      <c r="O295" s="253"/>
    </row>
    <row r="296" spans="1:44" s="394" customFormat="1" ht="20.100000000000001" customHeight="1">
      <c r="A296" s="661" t="s">
        <v>11</v>
      </c>
      <c r="B296" s="661"/>
      <c r="C296" s="391"/>
      <c r="D296" s="551"/>
      <c r="E296" s="488">
        <f ca="1">(SUM(E179:E266))-(SUMIF($A179:$D266,"*Total Trip",E179:E266)+SUMIF($B179:$D266,"*Total Domestic Travel",E179:E266)+SUMIF($B179:$D266,"*Total Foreign Travel",E179:E266)+SUMIF($B179:$D266,"*Total Supplies",E179:E266)+SUMIF($B179:$D266,"Total Publications",E179:E266)+SUMIF($B179:$D266,"*Total Other Costs",E179:E266)+SUMIF($D179:$D266,"*# Trips/Yr",E179:E266)+SUMIF($D179:$D266,"*# Persons/Trip",E179:E266)+SUMIF($D179:$D266,"*# Days Per Diem/Trip",E179:E266)+SUMIF($D179:$D266,"*# Days Lodging/Trip",E179:E266)+SUMIF($D179:$D266,"*TOTAL NUMBER PARTICIPANTS PER YEAR",E179:E266))</f>
        <v>0</v>
      </c>
      <c r="F296" s="488">
        <f t="shared" ref="F296:I296" ca="1" si="85">(SUM(F179:F266))-(SUMIF($A179:$D266,"*Total Trip",F179:F266)+SUMIF($B179:$D266,"*Total Domestic Travel",F179:F266)+SUMIF($B179:$D266,"*Total Foreign Travel",F179:F266)+SUMIF($B179:$D266,"*Total Supplies",F179:F266)+SUMIF($B179:$D266,"Total Publications",F179:F266)+SUMIF($B179:$D266,"*Total Other Costs",F179:F266)+SUMIF($D179:$D266,"*# Trips/Yr",F179:F266)+SUMIF($D179:$D266,"*# Persons/Trip",F179:F266)+SUMIF($D179:$D266,"*# Days Per Diem/Trip",F179:F266)+SUMIF($D179:$D266,"*# Days Lodging/Trip",F179:F266)+SUMIF($D179:$D266,"*TOTAL NUMBER PARTICIPANTS PER YEAR",F179:F266))</f>
        <v>0</v>
      </c>
      <c r="G296" s="488">
        <f t="shared" ca="1" si="85"/>
        <v>0</v>
      </c>
      <c r="H296" s="488">
        <f t="shared" ca="1" si="85"/>
        <v>0</v>
      </c>
      <c r="I296" s="488">
        <f t="shared" ca="1" si="85"/>
        <v>0</v>
      </c>
      <c r="J296" s="485">
        <f ca="1">SUM(E296:I296)</f>
        <v>0</v>
      </c>
      <c r="K296" s="392"/>
      <c r="L296" s="393"/>
      <c r="M296" s="393"/>
      <c r="N296" s="393"/>
      <c r="O296" s="393"/>
      <c r="P296" s="393"/>
      <c r="Q296" s="393"/>
      <c r="R296" s="393"/>
      <c r="V296" s="250"/>
      <c r="W296" s="250"/>
      <c r="X296" s="250"/>
      <c r="Y296" s="250"/>
      <c r="Z296" s="250"/>
      <c r="AA296" s="250"/>
      <c r="AB296" s="250"/>
      <c r="AC296" s="250"/>
      <c r="AD296" s="250"/>
      <c r="AE296" s="250"/>
      <c r="AF296" s="250"/>
      <c r="AG296" s="250"/>
      <c r="AH296" s="250"/>
      <c r="AI296" s="250"/>
      <c r="AJ296" s="250"/>
      <c r="AK296" s="250"/>
      <c r="AL296" s="250"/>
      <c r="AM296" s="250"/>
      <c r="AN296" s="250"/>
      <c r="AO296" s="250"/>
      <c r="AP296" s="250"/>
      <c r="AQ296" s="250"/>
      <c r="AR296" s="250"/>
    </row>
    <row r="297" spans="1:44" s="282" customFormat="1" ht="3.75" customHeight="1">
      <c r="J297" s="333"/>
      <c r="K297" s="293"/>
      <c r="L297" s="312"/>
      <c r="M297" s="312"/>
      <c r="N297" s="312"/>
      <c r="O297" s="312"/>
      <c r="P297" s="312"/>
      <c r="Q297" s="312"/>
      <c r="V297" s="250"/>
      <c r="W297" s="250"/>
      <c r="X297" s="250"/>
      <c r="Y297" s="250"/>
      <c r="Z297" s="250"/>
      <c r="AA297" s="250"/>
      <c r="AB297" s="250"/>
      <c r="AC297" s="250"/>
      <c r="AD297" s="250"/>
      <c r="AE297" s="250"/>
      <c r="AF297" s="250"/>
      <c r="AG297" s="250"/>
      <c r="AH297" s="250"/>
      <c r="AI297" s="250"/>
      <c r="AJ297" s="250"/>
      <c r="AK297" s="250"/>
      <c r="AL297" s="250"/>
      <c r="AM297" s="250"/>
      <c r="AN297" s="250"/>
      <c r="AO297" s="250"/>
      <c r="AP297" s="250"/>
      <c r="AQ297" s="250"/>
      <c r="AR297" s="250"/>
    </row>
    <row r="298" spans="1:44" s="394" customFormat="1" ht="20.100000000000001" customHeight="1">
      <c r="A298" s="661" t="s">
        <v>12</v>
      </c>
      <c r="B298" s="661"/>
      <c r="C298" s="395"/>
      <c r="D298" s="396"/>
      <c r="E298" s="484">
        <f ca="1">SUM(E267:E296)-(SUMIF($B267:$D296,"*Total Capital Equipment",E267:E296)+SUMIF($B267:$D296,"Total Tuition &amp; Fees",E267:E296)+SUMIF($B267:$D296,"*Total Participant Support Costs",E267:E296))-E283</f>
        <v>0</v>
      </c>
      <c r="F298" s="484">
        <f t="shared" ref="F298:I298" ca="1" si="86">SUM(F267:F296)-(SUMIF($B267:$D296,"*Total Capital Equipment",F267:F296)+SUMIF($B267:$D296,"Total Tuition &amp; Fees",F267:F296)+SUMIF($B267:$D296,"*Total Participant Support Costs",F267:F296))-F283</f>
        <v>0</v>
      </c>
      <c r="G298" s="484">
        <f t="shared" ca="1" si="86"/>
        <v>0</v>
      </c>
      <c r="H298" s="484">
        <f t="shared" ca="1" si="86"/>
        <v>0</v>
      </c>
      <c r="I298" s="484">
        <f t="shared" ca="1" si="86"/>
        <v>0</v>
      </c>
      <c r="J298" s="485">
        <f ca="1">SUM(E298:I298)</f>
        <v>0</v>
      </c>
      <c r="K298" s="397"/>
      <c r="L298" s="398"/>
      <c r="M298" s="398"/>
      <c r="N298" s="398"/>
      <c r="O298" s="398"/>
      <c r="P298" s="393"/>
      <c r="Q298" s="393"/>
      <c r="R298" s="393"/>
      <c r="Z298" s="250"/>
      <c r="AA298" s="250"/>
      <c r="AB298" s="250"/>
      <c r="AC298" s="250"/>
      <c r="AD298" s="250"/>
      <c r="AE298" s="250"/>
      <c r="AF298" s="250"/>
      <c r="AG298" s="250"/>
      <c r="AH298" s="250"/>
    </row>
    <row r="299" spans="1:44" ht="3.75" customHeight="1">
      <c r="A299" s="259"/>
      <c r="B299" s="259"/>
      <c r="C299" s="259"/>
      <c r="D299" s="259"/>
      <c r="E299" s="259"/>
      <c r="F299" s="270"/>
      <c r="G299" s="387"/>
      <c r="H299" s="387"/>
      <c r="I299" s="387"/>
      <c r="J299" s="375"/>
      <c r="K299" s="276"/>
      <c r="P299" s="253"/>
      <c r="Q299" s="253"/>
      <c r="V299" s="282"/>
      <c r="W299" s="282"/>
      <c r="X299" s="282"/>
      <c r="Y299" s="282"/>
      <c r="AI299" s="282"/>
      <c r="AJ299" s="282"/>
      <c r="AK299" s="282"/>
      <c r="AL299" s="282"/>
      <c r="AM299" s="282"/>
      <c r="AN299" s="282"/>
      <c r="AO299" s="282"/>
      <c r="AP299" s="282"/>
      <c r="AQ299" s="282"/>
      <c r="AR299" s="282"/>
    </row>
    <row r="300" spans="1:44" ht="13.15">
      <c r="A300" s="258" t="s">
        <v>5</v>
      </c>
      <c r="B300" s="259"/>
      <c r="C300" s="604"/>
      <c r="D300" s="604" t="s">
        <v>141</v>
      </c>
      <c r="E300" s="606">
        <f>L302</f>
        <v>0.51500000000000001</v>
      </c>
      <c r="F300" s="606">
        <f>L304</f>
        <v>0.51500000000000001</v>
      </c>
      <c r="G300" s="606">
        <f>L306</f>
        <v>0.51500000000000001</v>
      </c>
      <c r="H300" s="606">
        <f>L307</f>
        <v>0.51500000000000001</v>
      </c>
      <c r="I300" s="606">
        <f>L308</f>
        <v>0.51500000000000001</v>
      </c>
      <c r="J300" s="291"/>
      <c r="K300" s="267"/>
      <c r="V300" s="394"/>
      <c r="W300" s="394"/>
      <c r="X300" s="394"/>
      <c r="Y300" s="394"/>
      <c r="AI300" s="394"/>
      <c r="AJ300" s="394"/>
      <c r="AK300" s="394"/>
      <c r="AL300" s="394"/>
      <c r="AM300" s="394"/>
      <c r="AN300" s="394"/>
      <c r="AO300" s="394"/>
      <c r="AP300" s="394"/>
      <c r="AQ300" s="394"/>
      <c r="AR300" s="394"/>
    </row>
    <row r="301" spans="1:44" ht="13.5" thickBot="1">
      <c r="A301" s="258"/>
      <c r="B301" s="259"/>
      <c r="C301" s="604"/>
      <c r="D301" s="604" t="s">
        <v>69</v>
      </c>
      <c r="E301" s="606" t="str">
        <f>N302</f>
        <v>MTDC</v>
      </c>
      <c r="F301" s="606" t="str">
        <f>N304</f>
        <v>MTDC</v>
      </c>
      <c r="G301" s="606" t="str">
        <f>N306</f>
        <v>MTDC</v>
      </c>
      <c r="H301" s="606" t="str">
        <f>N307</f>
        <v>MTDC</v>
      </c>
      <c r="I301" s="606" t="str">
        <f>N308</f>
        <v>MTDC</v>
      </c>
      <c r="J301" s="291"/>
      <c r="K301" s="267"/>
      <c r="V301" s="394"/>
      <c r="W301" s="394"/>
      <c r="X301" s="394"/>
      <c r="Y301" s="394"/>
      <c r="AI301" s="394"/>
      <c r="AJ301" s="394"/>
      <c r="AK301" s="394"/>
      <c r="AL301" s="394"/>
      <c r="AM301" s="394"/>
      <c r="AN301" s="394"/>
      <c r="AO301" s="394"/>
      <c r="AP301" s="394"/>
      <c r="AQ301" s="394"/>
      <c r="AR301" s="394"/>
    </row>
    <row r="302" spans="1:44" ht="15" customHeight="1" thickBot="1">
      <c r="A302" s="275"/>
      <c r="B302" s="282" t="s">
        <v>176</v>
      </c>
      <c r="C302" s="388"/>
      <c r="D302" s="389"/>
      <c r="E302" s="486">
        <f ca="1">IF(N302="MTDC",ROUND(E296*L302,0),IF(N302="TDC",ROUND(E298*L302,0),"ERROR"))</f>
        <v>0</v>
      </c>
      <c r="F302" s="486">
        <f ca="1">IF(N304="MTDC",ROUND(F296*L304,0),IF(N304="TDC",ROUND(F298*L304,0),"ERROR"))</f>
        <v>0</v>
      </c>
      <c r="G302" s="486">
        <f ca="1">IF(N306="MTDC",ROUND(G296*L306,0),IF(N306="TDC",ROUND(G298*L306,0),"ERROR"))</f>
        <v>0</v>
      </c>
      <c r="H302" s="486">
        <f ca="1">IF(N307="MTDC",ROUND(H296*L307,0),IF(N307="TDC",ROUND(H298*L307,0),"ERROR"))</f>
        <v>0</v>
      </c>
      <c r="I302" s="486">
        <f ca="1">IF(N308="MTDC",ROUND(I296*L308,0),IF(N308="TDC",ROUND(I298*L308,0),"ERROR"))</f>
        <v>0</v>
      </c>
      <c r="J302" s="487">
        <f ca="1">SUM(E302:I302)</f>
        <v>0</v>
      </c>
      <c r="K302" s="253"/>
      <c r="L302" s="402">
        <v>0.51500000000000001</v>
      </c>
      <c r="M302" s="605" t="s">
        <v>37</v>
      </c>
      <c r="N302" s="403" t="s">
        <v>38</v>
      </c>
      <c r="O302" s="605" t="s">
        <v>30</v>
      </c>
      <c r="Q302" s="259"/>
      <c r="R302" s="259"/>
      <c r="S302" s="259"/>
      <c r="T302" s="259"/>
      <c r="U302" s="259"/>
    </row>
    <row r="303" spans="1:44" s="282" customFormat="1" ht="3.75" customHeight="1" thickBot="1">
      <c r="J303" s="333"/>
      <c r="K303" s="293"/>
      <c r="L303" s="312"/>
      <c r="M303" s="312"/>
      <c r="N303" s="312"/>
      <c r="O303" s="253"/>
      <c r="P303" s="312"/>
      <c r="Q303" s="312"/>
      <c r="V303" s="250"/>
      <c r="W303" s="250"/>
      <c r="X303" s="250"/>
      <c r="Y303" s="250"/>
      <c r="Z303" s="250"/>
      <c r="AA303" s="250"/>
      <c r="AB303" s="250"/>
      <c r="AC303" s="250"/>
      <c r="AD303" s="250"/>
      <c r="AE303" s="250"/>
      <c r="AF303" s="250"/>
      <c r="AG303" s="250"/>
      <c r="AH303" s="250"/>
      <c r="AI303" s="250"/>
      <c r="AJ303" s="250"/>
      <c r="AK303" s="250"/>
      <c r="AL303" s="250"/>
      <c r="AM303" s="250"/>
      <c r="AN303" s="250"/>
      <c r="AO303" s="250"/>
      <c r="AP303" s="250"/>
      <c r="AQ303" s="250"/>
      <c r="AR303" s="250"/>
    </row>
    <row r="304" spans="1:44" s="394" customFormat="1" ht="20.100000000000001" customHeight="1" thickBot="1">
      <c r="A304" s="661" t="s">
        <v>177</v>
      </c>
      <c r="B304" s="661"/>
      <c r="C304" s="395"/>
      <c r="D304" s="396"/>
      <c r="E304" s="484">
        <f ca="1">SUM(E302:E303)</f>
        <v>0</v>
      </c>
      <c r="F304" s="484">
        <f ca="1">SUM(F302:F303)</f>
        <v>0</v>
      </c>
      <c r="G304" s="484">
        <f ca="1">SUM(G302:G303)</f>
        <v>0</v>
      </c>
      <c r="H304" s="484">
        <f ca="1">SUM(H302:H303)</f>
        <v>0</v>
      </c>
      <c r="I304" s="484">
        <f ca="1">SUM(I302:I303)</f>
        <v>0</v>
      </c>
      <c r="J304" s="485">
        <f ca="1">SUM(E304:I304)</f>
        <v>0</v>
      </c>
      <c r="K304" s="397"/>
      <c r="L304" s="402">
        <v>0.51500000000000001</v>
      </c>
      <c r="M304" s="605" t="s">
        <v>37</v>
      </c>
      <c r="N304" s="403" t="s">
        <v>38</v>
      </c>
      <c r="O304" s="607" t="s">
        <v>31</v>
      </c>
      <c r="P304" s="393"/>
      <c r="Q304" s="393"/>
      <c r="R304" s="393"/>
      <c r="Z304" s="250"/>
      <c r="AA304" s="250"/>
      <c r="AB304" s="250"/>
      <c r="AC304" s="250"/>
      <c r="AD304" s="250"/>
      <c r="AE304" s="250"/>
      <c r="AF304" s="250"/>
      <c r="AG304" s="250"/>
      <c r="AH304" s="250"/>
    </row>
    <row r="305" spans="1:44" ht="3.75" customHeight="1" thickBot="1">
      <c r="A305" s="259"/>
      <c r="B305" s="259"/>
      <c r="C305" s="259"/>
      <c r="D305" s="259"/>
      <c r="E305" s="259"/>
      <c r="F305" s="259"/>
      <c r="G305" s="259"/>
      <c r="H305" s="259"/>
      <c r="I305" s="259"/>
      <c r="J305" s="333"/>
      <c r="K305" s="277"/>
      <c r="L305" s="313"/>
      <c r="M305" s="253"/>
      <c r="N305" s="253"/>
      <c r="O305" s="605"/>
      <c r="P305" s="253"/>
      <c r="Q305" s="253"/>
    </row>
    <row r="306" spans="1:44" s="401" customFormat="1" ht="20.100000000000001" customHeight="1" thickBot="1">
      <c r="A306" s="391" t="s">
        <v>175</v>
      </c>
      <c r="B306" s="399"/>
      <c r="C306" s="399"/>
      <c r="D306" s="399"/>
      <c r="E306" s="484">
        <f ca="1">SUM(E298,E304)</f>
        <v>0</v>
      </c>
      <c r="F306" s="484">
        <f ca="1">SUM(F298,F304)</f>
        <v>0</v>
      </c>
      <c r="G306" s="484">
        <f ca="1">SUM(G298,G304)</f>
        <v>0</v>
      </c>
      <c r="H306" s="484">
        <f ca="1">SUM(H298,H304)</f>
        <v>0</v>
      </c>
      <c r="I306" s="484">
        <f ca="1">SUM(I298,I304)</f>
        <v>0</v>
      </c>
      <c r="J306" s="485">
        <f ca="1">SUM(E306:I306)</f>
        <v>0</v>
      </c>
      <c r="K306" s="400"/>
      <c r="L306" s="402">
        <v>0.51500000000000001</v>
      </c>
      <c r="M306" s="605" t="s">
        <v>37</v>
      </c>
      <c r="N306" s="403" t="s">
        <v>38</v>
      </c>
      <c r="O306" s="605" t="s">
        <v>32</v>
      </c>
      <c r="V306" s="259"/>
      <c r="W306" s="250"/>
      <c r="X306" s="250"/>
      <c r="Y306" s="250"/>
      <c r="Z306" s="250"/>
      <c r="AA306" s="250"/>
      <c r="AB306" s="250"/>
      <c r="AC306" s="250"/>
      <c r="AD306" s="250"/>
      <c r="AE306" s="250"/>
      <c r="AF306" s="250"/>
      <c r="AG306" s="250"/>
      <c r="AH306" s="250"/>
      <c r="AI306" s="250"/>
      <c r="AJ306" s="250"/>
      <c r="AK306" s="250"/>
      <c r="AL306" s="250"/>
      <c r="AM306" s="250"/>
      <c r="AN306" s="250"/>
      <c r="AO306" s="250"/>
      <c r="AP306" s="250"/>
      <c r="AQ306" s="250"/>
      <c r="AR306" s="250"/>
    </row>
    <row r="307" spans="1:44" ht="13.5" thickBot="1">
      <c r="A307" s="390"/>
      <c r="B307" s="259"/>
      <c r="C307" s="259"/>
      <c r="D307" s="259"/>
      <c r="E307" s="259"/>
      <c r="F307" s="270"/>
      <c r="G307" s="259"/>
      <c r="H307" s="259"/>
      <c r="I307" s="259"/>
      <c r="J307" s="259"/>
      <c r="L307" s="402">
        <v>0.51500000000000001</v>
      </c>
      <c r="M307" s="605" t="s">
        <v>37</v>
      </c>
      <c r="N307" s="403" t="s">
        <v>38</v>
      </c>
      <c r="O307" s="605" t="s">
        <v>33</v>
      </c>
    </row>
    <row r="308" spans="1:44" ht="13.5" thickBot="1">
      <c r="A308" s="390"/>
      <c r="B308" s="259"/>
      <c r="C308" s="259"/>
      <c r="D308" s="259"/>
      <c r="E308" s="259"/>
      <c r="F308" s="270"/>
      <c r="G308" s="259"/>
      <c r="H308" s="259"/>
      <c r="I308" s="259"/>
      <c r="J308" s="259"/>
      <c r="L308" s="402">
        <v>0.51500000000000001</v>
      </c>
      <c r="M308" s="605" t="s">
        <v>37</v>
      </c>
      <c r="N308" s="403" t="s">
        <v>38</v>
      </c>
      <c r="O308" s="605" t="s">
        <v>34</v>
      </c>
    </row>
    <row r="309" spans="1:44">
      <c r="A309" s="259"/>
      <c r="B309" s="259"/>
      <c r="C309" s="259"/>
      <c r="D309" s="259"/>
      <c r="E309" s="387"/>
      <c r="F309" s="330"/>
      <c r="G309" s="387"/>
      <c r="H309" s="387"/>
      <c r="I309" s="387"/>
      <c r="J309" s="387"/>
    </row>
    <row r="310" spans="1:44">
      <c r="A310" s="259"/>
      <c r="B310" s="259"/>
      <c r="C310" s="259"/>
      <c r="D310" s="259"/>
      <c r="E310" s="387"/>
      <c r="F310" s="330"/>
      <c r="G310" s="387"/>
      <c r="H310" s="387"/>
      <c r="I310" s="387"/>
      <c r="J310" s="387"/>
    </row>
    <row r="311" spans="1:44">
      <c r="A311" s="259"/>
      <c r="B311" s="259"/>
      <c r="C311" s="259"/>
      <c r="D311" s="259"/>
      <c r="E311" s="387"/>
      <c r="F311" s="330"/>
      <c r="G311" s="387"/>
      <c r="H311" s="387"/>
      <c r="I311" s="387"/>
      <c r="J311" s="387"/>
    </row>
    <row r="312" spans="1:44">
      <c r="A312" s="259"/>
      <c r="B312" s="259"/>
      <c r="C312" s="259"/>
      <c r="D312" s="259"/>
      <c r="E312" s="387"/>
      <c r="F312" s="330"/>
      <c r="G312" s="387"/>
      <c r="H312" s="387"/>
      <c r="I312" s="387"/>
      <c r="J312" s="387"/>
    </row>
    <row r="313" spans="1:44">
      <c r="A313" s="259"/>
      <c r="B313" s="259"/>
      <c r="C313" s="259"/>
      <c r="D313" s="259"/>
      <c r="E313" s="387"/>
      <c r="F313" s="330"/>
      <c r="G313" s="387"/>
      <c r="H313" s="387"/>
      <c r="I313" s="387"/>
      <c r="J313" s="387"/>
    </row>
    <row r="314" spans="1:44">
      <c r="A314" s="259"/>
      <c r="B314" s="259"/>
      <c r="C314" s="259"/>
      <c r="D314" s="259"/>
      <c r="E314" s="387"/>
      <c r="F314" s="330"/>
      <c r="G314" s="387"/>
      <c r="H314" s="387"/>
      <c r="I314" s="387"/>
      <c r="J314" s="387"/>
    </row>
    <row r="315" spans="1:44">
      <c r="A315" s="259"/>
      <c r="B315" s="259"/>
      <c r="C315" s="259"/>
      <c r="D315" s="259"/>
      <c r="E315" s="387"/>
      <c r="F315" s="330"/>
      <c r="G315" s="387"/>
      <c r="H315" s="387"/>
      <c r="I315" s="387"/>
      <c r="J315" s="387"/>
    </row>
    <row r="316" spans="1:44">
      <c r="A316" s="259"/>
      <c r="B316" s="259"/>
      <c r="C316" s="259"/>
      <c r="D316" s="259"/>
      <c r="E316" s="387"/>
      <c r="F316" s="330"/>
      <c r="G316" s="387"/>
      <c r="H316" s="387"/>
      <c r="I316" s="387"/>
      <c r="J316" s="387"/>
    </row>
    <row r="317" spans="1:44">
      <c r="A317" s="259"/>
      <c r="B317" s="259"/>
      <c r="C317" s="259"/>
      <c r="D317" s="259"/>
      <c r="E317" s="387"/>
      <c r="F317" s="330"/>
      <c r="G317" s="387"/>
      <c r="H317" s="387"/>
      <c r="I317" s="387"/>
      <c r="J317" s="387"/>
    </row>
    <row r="318" spans="1:44">
      <c r="A318" s="259"/>
      <c r="B318" s="259"/>
      <c r="C318" s="259"/>
      <c r="D318" s="259"/>
      <c r="E318" s="387"/>
      <c r="F318" s="330"/>
      <c r="G318" s="387"/>
      <c r="H318" s="387"/>
      <c r="I318" s="387"/>
      <c r="J318" s="387"/>
    </row>
    <row r="319" spans="1:44">
      <c r="A319" s="259"/>
      <c r="B319" s="259"/>
      <c r="C319" s="259"/>
      <c r="D319" s="259"/>
      <c r="E319" s="387"/>
      <c r="F319" s="330"/>
      <c r="G319" s="387"/>
      <c r="H319" s="387"/>
      <c r="I319" s="387"/>
      <c r="J319" s="387"/>
    </row>
    <row r="320" spans="1:44">
      <c r="A320" s="259"/>
      <c r="B320" s="259"/>
      <c r="C320" s="259"/>
      <c r="D320" s="259"/>
      <c r="E320" s="387"/>
      <c r="F320" s="330"/>
      <c r="G320" s="387"/>
      <c r="H320" s="387"/>
      <c r="I320" s="387"/>
      <c r="J320" s="387"/>
    </row>
    <row r="321" spans="1:10">
      <c r="A321" s="259"/>
      <c r="B321" s="259"/>
      <c r="C321" s="259"/>
      <c r="D321" s="259"/>
      <c r="E321" s="387"/>
      <c r="F321" s="330"/>
      <c r="G321" s="387"/>
      <c r="H321" s="387"/>
      <c r="I321" s="387"/>
      <c r="J321" s="387"/>
    </row>
    <row r="322" spans="1:10">
      <c r="A322" s="259"/>
      <c r="B322" s="259"/>
      <c r="C322" s="259"/>
      <c r="D322" s="259"/>
      <c r="E322" s="387"/>
      <c r="F322" s="330"/>
      <c r="G322" s="387"/>
      <c r="H322" s="387"/>
      <c r="I322" s="387"/>
      <c r="J322" s="387"/>
    </row>
    <row r="323" spans="1:10">
      <c r="A323" s="259"/>
      <c r="B323" s="259"/>
      <c r="C323" s="259"/>
      <c r="D323" s="259"/>
      <c r="E323" s="387"/>
      <c r="F323" s="330"/>
      <c r="G323" s="387"/>
      <c r="H323" s="387"/>
      <c r="I323" s="387"/>
      <c r="J323" s="387"/>
    </row>
    <row r="324" spans="1:10">
      <c r="A324" s="259"/>
      <c r="B324" s="259"/>
      <c r="C324" s="259"/>
      <c r="D324" s="259"/>
      <c r="E324" s="387"/>
      <c r="F324" s="330"/>
      <c r="G324" s="387"/>
      <c r="H324" s="387"/>
      <c r="I324" s="387"/>
      <c r="J324" s="387"/>
    </row>
    <row r="325" spans="1:10">
      <c r="A325" s="259"/>
      <c r="B325" s="259"/>
      <c r="C325" s="259"/>
      <c r="D325" s="259"/>
      <c r="E325" s="387"/>
      <c r="F325" s="330"/>
      <c r="G325" s="387"/>
      <c r="H325" s="387"/>
      <c r="I325" s="387"/>
      <c r="J325" s="387"/>
    </row>
    <row r="326" spans="1:10">
      <c r="A326" s="259"/>
      <c r="B326" s="259"/>
      <c r="C326" s="259"/>
      <c r="D326" s="259"/>
      <c r="E326" s="387"/>
      <c r="F326" s="330"/>
      <c r="G326" s="387"/>
      <c r="H326" s="387"/>
      <c r="I326" s="387"/>
      <c r="J326" s="387"/>
    </row>
    <row r="327" spans="1:10">
      <c r="A327" s="259"/>
      <c r="B327" s="259"/>
      <c r="C327" s="259"/>
      <c r="D327" s="259"/>
      <c r="E327" s="387"/>
      <c r="F327" s="330"/>
      <c r="G327" s="387"/>
      <c r="H327" s="387"/>
      <c r="I327" s="387"/>
      <c r="J327" s="387"/>
    </row>
    <row r="328" spans="1:10">
      <c r="A328" s="259"/>
      <c r="B328" s="259"/>
      <c r="C328" s="259"/>
      <c r="D328" s="259"/>
      <c r="E328" s="387"/>
      <c r="F328" s="330"/>
      <c r="G328" s="387"/>
      <c r="H328" s="387"/>
      <c r="I328" s="387"/>
      <c r="J328" s="387"/>
    </row>
    <row r="329" spans="1:10">
      <c r="A329" s="259"/>
      <c r="B329" s="259"/>
      <c r="C329" s="259"/>
      <c r="D329" s="259"/>
      <c r="E329" s="387"/>
      <c r="F329" s="330"/>
      <c r="G329" s="387"/>
      <c r="H329" s="387"/>
      <c r="I329" s="387"/>
      <c r="J329" s="387"/>
    </row>
    <row r="330" spans="1:10">
      <c r="A330" s="259"/>
      <c r="B330" s="259"/>
      <c r="C330" s="259"/>
      <c r="D330" s="259"/>
      <c r="E330" s="387"/>
      <c r="F330" s="330"/>
      <c r="G330" s="387"/>
      <c r="H330" s="387"/>
      <c r="I330" s="387"/>
      <c r="J330" s="387"/>
    </row>
    <row r="331" spans="1:10">
      <c r="A331" s="259"/>
      <c r="B331" s="259"/>
      <c r="C331" s="259"/>
      <c r="D331" s="259"/>
      <c r="E331" s="387"/>
      <c r="F331" s="330"/>
      <c r="G331" s="387"/>
      <c r="H331" s="387"/>
      <c r="I331" s="387"/>
      <c r="J331" s="387"/>
    </row>
    <row r="332" spans="1:10">
      <c r="A332" s="259"/>
      <c r="B332" s="259"/>
      <c r="C332" s="259"/>
      <c r="D332" s="259"/>
      <c r="E332" s="387"/>
      <c r="F332" s="330"/>
      <c r="G332" s="387"/>
      <c r="H332" s="387"/>
      <c r="I332" s="387"/>
      <c r="J332" s="387"/>
    </row>
    <row r="333" spans="1:10">
      <c r="A333" s="259"/>
      <c r="B333" s="259"/>
      <c r="C333" s="259"/>
      <c r="D333" s="259"/>
      <c r="E333" s="387"/>
      <c r="F333" s="330"/>
      <c r="G333" s="387"/>
      <c r="H333" s="387"/>
      <c r="I333" s="387"/>
      <c r="J333" s="387"/>
    </row>
    <row r="334" spans="1:10">
      <c r="A334" s="259"/>
      <c r="B334" s="259"/>
      <c r="C334" s="259"/>
      <c r="D334" s="259"/>
      <c r="E334" s="387"/>
      <c r="F334" s="330"/>
      <c r="G334" s="387"/>
      <c r="H334" s="387"/>
      <c r="I334" s="387"/>
      <c r="J334" s="387"/>
    </row>
    <row r="335" spans="1:10">
      <c r="A335" s="259"/>
      <c r="B335" s="259"/>
      <c r="C335" s="259"/>
      <c r="D335" s="259"/>
      <c r="E335" s="387"/>
      <c r="F335" s="330"/>
      <c r="G335" s="387"/>
      <c r="H335" s="387"/>
      <c r="I335" s="387"/>
      <c r="J335" s="387"/>
    </row>
    <row r="336" spans="1:10">
      <c r="A336" s="259"/>
      <c r="B336" s="259"/>
      <c r="C336" s="259"/>
      <c r="D336" s="259"/>
      <c r="E336" s="387"/>
      <c r="F336" s="330"/>
      <c r="G336" s="387"/>
      <c r="H336" s="387"/>
      <c r="I336" s="387"/>
      <c r="J336" s="387"/>
    </row>
    <row r="337" spans="1:10">
      <c r="A337" s="259"/>
      <c r="B337" s="259"/>
      <c r="C337" s="259"/>
      <c r="D337" s="259"/>
      <c r="E337" s="387"/>
      <c r="F337" s="330"/>
      <c r="G337" s="387"/>
      <c r="H337" s="387"/>
      <c r="I337" s="387"/>
      <c r="J337" s="387"/>
    </row>
    <row r="338" spans="1:10">
      <c r="A338" s="259"/>
      <c r="B338" s="259"/>
      <c r="C338" s="259"/>
      <c r="D338" s="259"/>
      <c r="E338" s="387"/>
      <c r="F338" s="330"/>
      <c r="G338" s="387"/>
      <c r="H338" s="387"/>
      <c r="I338" s="387"/>
      <c r="J338" s="387"/>
    </row>
    <row r="339" spans="1:10">
      <c r="A339" s="259"/>
      <c r="B339" s="259"/>
      <c r="C339" s="259"/>
      <c r="D339" s="259"/>
      <c r="E339" s="387"/>
      <c r="F339" s="330"/>
      <c r="G339" s="387"/>
      <c r="H339" s="387"/>
      <c r="I339" s="387"/>
      <c r="J339" s="387"/>
    </row>
    <row r="340" spans="1:10">
      <c r="A340" s="259"/>
      <c r="B340" s="259"/>
      <c r="C340" s="259"/>
      <c r="D340" s="259"/>
      <c r="E340" s="387"/>
      <c r="F340" s="330"/>
      <c r="G340" s="387"/>
      <c r="H340" s="387"/>
      <c r="I340" s="387"/>
      <c r="J340" s="387"/>
    </row>
    <row r="341" spans="1:10">
      <c r="A341" s="259"/>
      <c r="B341" s="259"/>
      <c r="C341" s="259"/>
      <c r="D341" s="259"/>
      <c r="E341" s="387"/>
      <c r="F341" s="330"/>
      <c r="G341" s="387"/>
      <c r="H341" s="387"/>
      <c r="I341" s="387"/>
      <c r="J341" s="387"/>
    </row>
    <row r="342" spans="1:10">
      <c r="A342" s="259"/>
      <c r="B342" s="259"/>
      <c r="C342" s="259"/>
      <c r="D342" s="259"/>
      <c r="E342" s="387"/>
      <c r="F342" s="330"/>
      <c r="G342" s="387"/>
      <c r="H342" s="387"/>
      <c r="I342" s="387"/>
      <c r="J342" s="387"/>
    </row>
    <row r="343" spans="1:10">
      <c r="A343" s="259"/>
      <c r="B343" s="259"/>
      <c r="C343" s="259"/>
      <c r="D343" s="259"/>
      <c r="E343" s="387"/>
      <c r="F343" s="330"/>
      <c r="G343" s="387"/>
      <c r="H343" s="387"/>
      <c r="I343" s="387"/>
      <c r="J343" s="387"/>
    </row>
    <row r="344" spans="1:10">
      <c r="A344" s="259"/>
      <c r="B344" s="259"/>
      <c r="C344" s="259"/>
      <c r="D344" s="259"/>
      <c r="E344" s="387"/>
      <c r="F344" s="330"/>
      <c r="G344" s="387"/>
      <c r="H344" s="387"/>
      <c r="I344" s="387"/>
      <c r="J344" s="387"/>
    </row>
    <row r="345" spans="1:10">
      <c r="A345" s="259"/>
      <c r="B345" s="259"/>
      <c r="C345" s="259"/>
      <c r="D345" s="259"/>
      <c r="E345" s="387"/>
      <c r="F345" s="330"/>
      <c r="G345" s="387"/>
      <c r="H345" s="387"/>
      <c r="I345" s="387"/>
      <c r="J345" s="387"/>
    </row>
    <row r="346" spans="1:10">
      <c r="A346" s="259"/>
      <c r="B346" s="259"/>
      <c r="C346" s="259"/>
      <c r="D346" s="259"/>
      <c r="E346" s="387"/>
      <c r="F346" s="330"/>
      <c r="G346" s="387"/>
      <c r="H346" s="387"/>
      <c r="I346" s="387"/>
      <c r="J346" s="387"/>
    </row>
    <row r="347" spans="1:10">
      <c r="A347" s="259"/>
      <c r="B347" s="259"/>
      <c r="C347" s="259"/>
      <c r="D347" s="259"/>
      <c r="E347" s="387"/>
      <c r="F347" s="330"/>
      <c r="G347" s="387"/>
      <c r="H347" s="387"/>
      <c r="I347" s="387"/>
      <c r="J347" s="387"/>
    </row>
    <row r="348" spans="1:10">
      <c r="A348" s="259"/>
      <c r="B348" s="259"/>
      <c r="C348" s="259"/>
      <c r="D348" s="259"/>
      <c r="E348" s="387"/>
      <c r="F348" s="330"/>
      <c r="G348" s="387"/>
      <c r="H348" s="387"/>
      <c r="I348" s="387"/>
      <c r="J348" s="387"/>
    </row>
    <row r="349" spans="1:10">
      <c r="A349" s="259"/>
      <c r="B349" s="259"/>
      <c r="C349" s="259"/>
      <c r="D349" s="259"/>
      <c r="E349" s="387"/>
      <c r="F349" s="330"/>
      <c r="G349" s="387"/>
      <c r="H349" s="387"/>
      <c r="I349" s="387"/>
      <c r="J349" s="387"/>
    </row>
    <row r="350" spans="1:10">
      <c r="A350" s="259"/>
      <c r="B350" s="259"/>
      <c r="C350" s="259"/>
      <c r="D350" s="259"/>
      <c r="E350" s="387"/>
      <c r="F350" s="330"/>
      <c r="G350" s="387"/>
      <c r="H350" s="387"/>
      <c r="I350" s="387"/>
      <c r="J350" s="387"/>
    </row>
    <row r="351" spans="1:10">
      <c r="A351" s="259"/>
      <c r="B351" s="259"/>
      <c r="C351" s="259"/>
      <c r="D351" s="259"/>
      <c r="E351" s="387"/>
      <c r="F351" s="330"/>
      <c r="G351" s="387"/>
      <c r="H351" s="387"/>
      <c r="I351" s="387"/>
      <c r="J351" s="387"/>
    </row>
    <row r="352" spans="1:10">
      <c r="A352" s="259"/>
      <c r="B352" s="259"/>
      <c r="C352" s="259"/>
      <c r="D352" s="259"/>
      <c r="E352" s="387"/>
      <c r="F352" s="330"/>
      <c r="G352" s="387"/>
      <c r="H352" s="387"/>
      <c r="I352" s="387"/>
      <c r="J352" s="387"/>
    </row>
    <row r="353" spans="1:10">
      <c r="A353" s="259"/>
      <c r="B353" s="259"/>
      <c r="C353" s="259"/>
      <c r="D353" s="259"/>
      <c r="E353" s="387"/>
      <c r="F353" s="330"/>
      <c r="G353" s="387"/>
      <c r="H353" s="387"/>
      <c r="I353" s="387"/>
      <c r="J353" s="387"/>
    </row>
    <row r="354" spans="1:10">
      <c r="A354" s="259"/>
      <c r="B354" s="259"/>
      <c r="C354" s="259"/>
      <c r="D354" s="259"/>
      <c r="E354" s="387"/>
      <c r="F354" s="330"/>
      <c r="G354" s="387"/>
      <c r="H354" s="387"/>
      <c r="I354" s="387"/>
      <c r="J354" s="387"/>
    </row>
    <row r="355" spans="1:10">
      <c r="A355" s="259"/>
      <c r="B355" s="259"/>
      <c r="C355" s="259"/>
      <c r="D355" s="259"/>
      <c r="E355" s="387"/>
      <c r="F355" s="330"/>
      <c r="G355" s="387"/>
      <c r="H355" s="387"/>
      <c r="I355" s="387"/>
      <c r="J355" s="387"/>
    </row>
    <row r="356" spans="1:10">
      <c r="A356" s="259"/>
      <c r="B356" s="259"/>
      <c r="C356" s="259"/>
      <c r="D356" s="259"/>
      <c r="E356" s="387"/>
      <c r="F356" s="330"/>
      <c r="G356" s="387"/>
      <c r="H356" s="387"/>
      <c r="I356" s="387"/>
      <c r="J356" s="387"/>
    </row>
    <row r="357" spans="1:10">
      <c r="A357" s="259"/>
      <c r="B357" s="259"/>
      <c r="C357" s="259"/>
      <c r="D357" s="259"/>
      <c r="E357" s="387"/>
      <c r="F357" s="330"/>
      <c r="G357" s="387"/>
      <c r="H357" s="387"/>
      <c r="I357" s="387"/>
      <c r="J357" s="387"/>
    </row>
    <row r="358" spans="1:10">
      <c r="A358" s="259"/>
      <c r="B358" s="259"/>
      <c r="C358" s="259"/>
      <c r="D358" s="259"/>
      <c r="E358" s="387"/>
      <c r="F358" s="330"/>
      <c r="G358" s="387"/>
      <c r="H358" s="387"/>
      <c r="I358" s="387"/>
      <c r="J358" s="387"/>
    </row>
    <row r="359" spans="1:10">
      <c r="A359" s="259"/>
      <c r="B359" s="259"/>
      <c r="C359" s="259"/>
      <c r="D359" s="259"/>
      <c r="E359" s="387"/>
      <c r="F359" s="330"/>
      <c r="G359" s="387"/>
      <c r="H359" s="387"/>
      <c r="I359" s="387"/>
      <c r="J359" s="387"/>
    </row>
    <row r="360" spans="1:10">
      <c r="A360" s="259"/>
      <c r="B360" s="259"/>
      <c r="C360" s="259"/>
      <c r="D360" s="259"/>
      <c r="E360" s="387"/>
      <c r="F360" s="330"/>
      <c r="G360" s="387"/>
      <c r="H360" s="387"/>
      <c r="I360" s="387"/>
      <c r="J360" s="387"/>
    </row>
    <row r="361" spans="1:10">
      <c r="A361" s="259"/>
      <c r="B361" s="259"/>
      <c r="C361" s="259"/>
      <c r="D361" s="259"/>
      <c r="E361" s="387"/>
      <c r="F361" s="330"/>
      <c r="G361" s="387"/>
      <c r="H361" s="387"/>
      <c r="I361" s="387"/>
      <c r="J361" s="387"/>
    </row>
    <row r="362" spans="1:10">
      <c r="A362" s="259"/>
      <c r="B362" s="259"/>
      <c r="C362" s="259"/>
      <c r="D362" s="259"/>
      <c r="E362" s="387"/>
      <c r="F362" s="330"/>
      <c r="G362" s="387"/>
      <c r="H362" s="387"/>
      <c r="I362" s="387"/>
      <c r="J362" s="387"/>
    </row>
    <row r="363" spans="1:10">
      <c r="A363" s="259"/>
      <c r="B363" s="259"/>
      <c r="C363" s="259"/>
      <c r="D363" s="259"/>
      <c r="E363" s="387"/>
      <c r="F363" s="330"/>
      <c r="G363" s="387"/>
      <c r="H363" s="387"/>
      <c r="I363" s="387"/>
      <c r="J363" s="387"/>
    </row>
    <row r="364" spans="1:10">
      <c r="A364" s="259"/>
      <c r="B364" s="259"/>
      <c r="C364" s="259"/>
      <c r="D364" s="259"/>
      <c r="E364" s="387"/>
      <c r="F364" s="330"/>
      <c r="G364" s="387"/>
      <c r="H364" s="387"/>
      <c r="I364" s="387"/>
      <c r="J364" s="387"/>
    </row>
    <row r="365" spans="1:10">
      <c r="A365" s="259"/>
      <c r="B365" s="259"/>
      <c r="C365" s="259"/>
      <c r="D365" s="259"/>
      <c r="E365" s="387"/>
      <c r="F365" s="330"/>
      <c r="G365" s="387"/>
      <c r="H365" s="387"/>
      <c r="I365" s="387"/>
      <c r="J365" s="387"/>
    </row>
    <row r="366" spans="1:10">
      <c r="A366" s="259"/>
      <c r="B366" s="259"/>
      <c r="C366" s="259"/>
      <c r="D366" s="259"/>
      <c r="E366" s="387"/>
      <c r="F366" s="330"/>
      <c r="G366" s="387"/>
      <c r="H366" s="387"/>
      <c r="I366" s="387"/>
      <c r="J366" s="387"/>
    </row>
    <row r="367" spans="1:10">
      <c r="A367" s="259"/>
      <c r="B367" s="259"/>
      <c r="C367" s="259"/>
      <c r="D367" s="259"/>
      <c r="E367" s="387"/>
      <c r="F367" s="330"/>
      <c r="G367" s="387"/>
      <c r="H367" s="387"/>
      <c r="I367" s="387"/>
      <c r="J367" s="387"/>
    </row>
    <row r="368" spans="1:10">
      <c r="A368" s="259"/>
      <c r="B368" s="259"/>
      <c r="C368" s="259"/>
      <c r="D368" s="259"/>
      <c r="E368" s="387"/>
      <c r="F368" s="330"/>
      <c r="G368" s="387"/>
      <c r="H368" s="387"/>
      <c r="I368" s="387"/>
      <c r="J368" s="387"/>
    </row>
    <row r="369" spans="1:10">
      <c r="A369" s="259"/>
      <c r="B369" s="259"/>
      <c r="C369" s="259"/>
      <c r="D369" s="259"/>
      <c r="E369" s="387"/>
      <c r="F369" s="330"/>
      <c r="G369" s="387"/>
      <c r="H369" s="387"/>
      <c r="I369" s="387"/>
      <c r="J369" s="387"/>
    </row>
    <row r="370" spans="1:10">
      <c r="A370" s="259"/>
      <c r="B370" s="259"/>
      <c r="C370" s="259"/>
      <c r="D370" s="259"/>
      <c r="E370" s="387"/>
      <c r="F370" s="330"/>
      <c r="G370" s="387"/>
      <c r="H370" s="387"/>
      <c r="I370" s="387"/>
      <c r="J370" s="387"/>
    </row>
    <row r="371" spans="1:10">
      <c r="A371" s="259"/>
      <c r="B371" s="259"/>
      <c r="C371" s="259"/>
      <c r="D371" s="259"/>
      <c r="E371" s="387"/>
      <c r="F371" s="330"/>
      <c r="G371" s="387"/>
      <c r="H371" s="387"/>
      <c r="I371" s="387"/>
      <c r="J371" s="387"/>
    </row>
    <row r="372" spans="1:10">
      <c r="A372" s="259"/>
      <c r="B372" s="259"/>
      <c r="C372" s="259"/>
      <c r="D372" s="259"/>
      <c r="E372" s="387"/>
      <c r="F372" s="330"/>
      <c r="G372" s="387"/>
      <c r="H372" s="387"/>
      <c r="I372" s="387"/>
      <c r="J372" s="387"/>
    </row>
    <row r="373" spans="1:10">
      <c r="A373" s="259"/>
      <c r="B373" s="259"/>
      <c r="C373" s="259"/>
      <c r="D373" s="259"/>
      <c r="E373" s="387"/>
      <c r="F373" s="330"/>
      <c r="G373" s="387"/>
      <c r="H373" s="387"/>
      <c r="I373" s="387"/>
      <c r="J373" s="387"/>
    </row>
    <row r="374" spans="1:10">
      <c r="A374" s="259"/>
      <c r="B374" s="259"/>
      <c r="C374" s="259"/>
      <c r="D374" s="259"/>
      <c r="E374" s="387"/>
      <c r="F374" s="330"/>
      <c r="G374" s="387"/>
      <c r="H374" s="387"/>
      <c r="I374" s="387"/>
      <c r="J374" s="387"/>
    </row>
    <row r="375" spans="1:10">
      <c r="A375" s="259"/>
      <c r="B375" s="259"/>
      <c r="C375" s="259"/>
      <c r="D375" s="259"/>
      <c r="E375" s="387"/>
      <c r="F375" s="330"/>
      <c r="G375" s="387"/>
      <c r="H375" s="387"/>
      <c r="I375" s="387"/>
      <c r="J375" s="387"/>
    </row>
    <row r="376" spans="1:10">
      <c r="A376" s="259"/>
      <c r="B376" s="259"/>
      <c r="C376" s="259"/>
      <c r="D376" s="259"/>
      <c r="E376" s="387"/>
      <c r="F376" s="330"/>
      <c r="G376" s="387"/>
      <c r="H376" s="387"/>
      <c r="I376" s="387"/>
      <c r="J376" s="387"/>
    </row>
    <row r="377" spans="1:10">
      <c r="A377" s="259"/>
      <c r="B377" s="259"/>
      <c r="C377" s="259"/>
      <c r="D377" s="259"/>
      <c r="E377" s="387"/>
      <c r="F377" s="330"/>
      <c r="G377" s="387"/>
      <c r="H377" s="387"/>
      <c r="I377" s="387"/>
      <c r="J377" s="387"/>
    </row>
    <row r="378" spans="1:10">
      <c r="A378" s="259"/>
      <c r="B378" s="259"/>
      <c r="C378" s="259"/>
      <c r="D378" s="259"/>
      <c r="E378" s="387"/>
      <c r="F378" s="330"/>
      <c r="G378" s="387"/>
      <c r="H378" s="387"/>
      <c r="I378" s="387"/>
      <c r="J378" s="387"/>
    </row>
    <row r="379" spans="1:10">
      <c r="A379" s="259"/>
      <c r="B379" s="259"/>
      <c r="C379" s="259"/>
      <c r="D379" s="259"/>
      <c r="E379" s="387"/>
      <c r="F379" s="330"/>
      <c r="G379" s="387"/>
      <c r="H379" s="387"/>
      <c r="I379" s="387"/>
      <c r="J379" s="387"/>
    </row>
    <row r="380" spans="1:10">
      <c r="A380" s="259"/>
      <c r="B380" s="259"/>
      <c r="C380" s="259"/>
      <c r="D380" s="259"/>
      <c r="E380" s="387"/>
      <c r="F380" s="330"/>
      <c r="G380" s="387"/>
      <c r="H380" s="387"/>
      <c r="I380" s="387"/>
      <c r="J380" s="387"/>
    </row>
    <row r="381" spans="1:10">
      <c r="A381" s="259"/>
      <c r="B381" s="259"/>
      <c r="C381" s="259"/>
      <c r="D381" s="259"/>
      <c r="E381" s="387"/>
      <c r="F381" s="330"/>
      <c r="G381" s="387"/>
      <c r="H381" s="387"/>
      <c r="I381" s="387"/>
      <c r="J381" s="387"/>
    </row>
    <row r="382" spans="1:10">
      <c r="A382" s="259"/>
      <c r="B382" s="259"/>
      <c r="C382" s="259"/>
      <c r="D382" s="259"/>
      <c r="E382" s="387"/>
      <c r="F382" s="330"/>
      <c r="G382" s="387"/>
      <c r="H382" s="387"/>
      <c r="I382" s="387"/>
      <c r="J382" s="387"/>
    </row>
    <row r="383" spans="1:10">
      <c r="A383" s="259"/>
      <c r="B383" s="259"/>
      <c r="C383" s="259"/>
      <c r="D383" s="259"/>
      <c r="E383" s="387"/>
      <c r="F383" s="330"/>
      <c r="G383" s="387"/>
      <c r="H383" s="387"/>
      <c r="I383" s="387"/>
      <c r="J383" s="387"/>
    </row>
    <row r="384" spans="1:10">
      <c r="A384" s="259"/>
      <c r="B384" s="259"/>
      <c r="C384" s="259"/>
      <c r="D384" s="259"/>
      <c r="E384" s="387"/>
      <c r="F384" s="330"/>
      <c r="G384" s="387"/>
      <c r="H384" s="387"/>
      <c r="I384" s="387"/>
      <c r="J384" s="387"/>
    </row>
    <row r="385" spans="1:10">
      <c r="A385" s="259"/>
      <c r="B385" s="259"/>
      <c r="C385" s="259"/>
      <c r="D385" s="259"/>
      <c r="E385" s="387"/>
      <c r="F385" s="330"/>
      <c r="G385" s="387"/>
      <c r="H385" s="387"/>
      <c r="I385" s="387"/>
      <c r="J385" s="387"/>
    </row>
    <row r="386" spans="1:10">
      <c r="A386" s="259"/>
      <c r="B386" s="259"/>
      <c r="C386" s="259"/>
      <c r="D386" s="259"/>
      <c r="E386" s="387"/>
      <c r="F386" s="330"/>
      <c r="G386" s="387"/>
      <c r="H386" s="387"/>
      <c r="I386" s="387"/>
      <c r="J386" s="387"/>
    </row>
    <row r="387" spans="1:10">
      <c r="A387" s="259"/>
      <c r="B387" s="259"/>
      <c r="C387" s="259"/>
      <c r="D387" s="259"/>
      <c r="E387" s="387"/>
      <c r="F387" s="330"/>
      <c r="G387" s="387"/>
      <c r="H387" s="387"/>
      <c r="I387" s="387"/>
      <c r="J387" s="387"/>
    </row>
    <row r="388" spans="1:10">
      <c r="A388" s="259"/>
      <c r="B388" s="259"/>
      <c r="C388" s="259"/>
      <c r="D388" s="259"/>
      <c r="E388" s="387"/>
      <c r="F388" s="330"/>
      <c r="G388" s="387"/>
      <c r="H388" s="387"/>
      <c r="I388" s="387"/>
      <c r="J388" s="387"/>
    </row>
    <row r="389" spans="1:10">
      <c r="A389" s="259"/>
      <c r="B389" s="259"/>
      <c r="C389" s="259"/>
      <c r="D389" s="259"/>
      <c r="E389" s="387"/>
      <c r="F389" s="330"/>
      <c r="G389" s="387"/>
      <c r="H389" s="387"/>
      <c r="I389" s="387"/>
      <c r="J389" s="387"/>
    </row>
    <row r="390" spans="1:10">
      <c r="A390" s="259"/>
      <c r="B390" s="259"/>
      <c r="C390" s="259"/>
      <c r="D390" s="259"/>
      <c r="E390" s="387"/>
      <c r="F390" s="330"/>
      <c r="G390" s="387"/>
      <c r="H390" s="387"/>
      <c r="I390" s="387"/>
      <c r="J390" s="387"/>
    </row>
    <row r="391" spans="1:10">
      <c r="A391" s="259"/>
      <c r="B391" s="259"/>
      <c r="C391" s="259"/>
      <c r="D391" s="259"/>
      <c r="E391" s="387"/>
      <c r="F391" s="330"/>
      <c r="G391" s="387"/>
      <c r="H391" s="387"/>
      <c r="I391" s="387"/>
      <c r="J391" s="387"/>
    </row>
    <row r="392" spans="1:10">
      <c r="A392" s="259"/>
      <c r="B392" s="259"/>
      <c r="C392" s="259"/>
      <c r="D392" s="259"/>
      <c r="E392" s="387"/>
      <c r="F392" s="330"/>
      <c r="G392" s="387"/>
      <c r="H392" s="387"/>
      <c r="I392" s="387"/>
      <c r="J392" s="387"/>
    </row>
    <row r="393" spans="1:10">
      <c r="A393" s="259"/>
      <c r="B393" s="259"/>
      <c r="C393" s="259"/>
      <c r="D393" s="259"/>
      <c r="E393" s="387"/>
      <c r="F393" s="330"/>
      <c r="G393" s="387"/>
      <c r="H393" s="387"/>
      <c r="I393" s="387"/>
      <c r="J393" s="387"/>
    </row>
    <row r="394" spans="1:10">
      <c r="A394" s="259"/>
      <c r="B394" s="259"/>
      <c r="C394" s="259"/>
      <c r="D394" s="259"/>
      <c r="E394" s="387"/>
      <c r="F394" s="330"/>
      <c r="G394" s="387"/>
      <c r="H394" s="387"/>
      <c r="I394" s="387"/>
      <c r="J394" s="387"/>
    </row>
    <row r="395" spans="1:10">
      <c r="A395" s="259"/>
      <c r="B395" s="259"/>
      <c r="C395" s="259"/>
      <c r="D395" s="259"/>
      <c r="E395" s="387"/>
      <c r="F395" s="330"/>
      <c r="G395" s="387"/>
      <c r="H395" s="387"/>
      <c r="I395" s="387"/>
      <c r="J395" s="387"/>
    </row>
    <row r="396" spans="1:10">
      <c r="A396" s="259"/>
      <c r="B396" s="259"/>
      <c r="C396" s="259"/>
      <c r="D396" s="259"/>
      <c r="E396" s="387"/>
      <c r="F396" s="330"/>
      <c r="G396" s="387"/>
      <c r="H396" s="387"/>
      <c r="I396" s="387"/>
      <c r="J396" s="387"/>
    </row>
    <row r="397" spans="1:10">
      <c r="A397" s="259"/>
      <c r="B397" s="259"/>
      <c r="C397" s="259"/>
      <c r="D397" s="259"/>
      <c r="E397" s="387"/>
      <c r="F397" s="330"/>
      <c r="G397" s="387"/>
      <c r="H397" s="387"/>
      <c r="I397" s="387"/>
      <c r="J397" s="387"/>
    </row>
    <row r="398" spans="1:10">
      <c r="A398" s="259"/>
      <c r="B398" s="259"/>
      <c r="C398" s="259"/>
      <c r="D398" s="259"/>
      <c r="E398" s="387"/>
      <c r="F398" s="330"/>
      <c r="G398" s="387"/>
      <c r="H398" s="387"/>
      <c r="I398" s="387"/>
      <c r="J398" s="387"/>
    </row>
    <row r="399" spans="1:10">
      <c r="A399" s="259"/>
      <c r="B399" s="259"/>
      <c r="C399" s="259"/>
      <c r="D399" s="259"/>
      <c r="E399" s="387"/>
      <c r="F399" s="330"/>
      <c r="G399" s="387"/>
      <c r="H399" s="387"/>
      <c r="I399" s="387"/>
      <c r="J399" s="387"/>
    </row>
    <row r="400" spans="1:10">
      <c r="A400" s="259"/>
      <c r="B400" s="259"/>
      <c r="C400" s="259"/>
      <c r="D400" s="259"/>
      <c r="E400" s="387"/>
      <c r="F400" s="330"/>
      <c r="G400" s="387"/>
      <c r="H400" s="387"/>
      <c r="I400" s="387"/>
      <c r="J400" s="387"/>
    </row>
    <row r="401" spans="1:10">
      <c r="A401" s="259"/>
      <c r="B401" s="259"/>
      <c r="C401" s="259"/>
      <c r="D401" s="259"/>
      <c r="E401" s="387"/>
      <c r="F401" s="330"/>
      <c r="G401" s="387"/>
      <c r="H401" s="387"/>
      <c r="I401" s="387"/>
      <c r="J401" s="387"/>
    </row>
    <row r="402" spans="1:10">
      <c r="A402" s="259"/>
      <c r="B402" s="259"/>
      <c r="C402" s="259"/>
      <c r="D402" s="259"/>
      <c r="E402" s="387"/>
      <c r="F402" s="330"/>
      <c r="G402" s="387"/>
      <c r="H402" s="387"/>
      <c r="I402" s="387"/>
      <c r="J402" s="387"/>
    </row>
    <row r="403" spans="1:10">
      <c r="A403" s="259"/>
      <c r="B403" s="259"/>
      <c r="C403" s="259"/>
      <c r="D403" s="259"/>
      <c r="E403" s="387"/>
      <c r="F403" s="330"/>
      <c r="G403" s="387"/>
      <c r="H403" s="387"/>
      <c r="I403" s="387"/>
      <c r="J403" s="387"/>
    </row>
    <row r="404" spans="1:10">
      <c r="A404" s="259"/>
      <c r="B404" s="259"/>
      <c r="C404" s="259"/>
      <c r="D404" s="259"/>
      <c r="E404" s="387"/>
      <c r="F404" s="330"/>
      <c r="G404" s="387"/>
      <c r="H404" s="387"/>
      <c r="I404" s="387"/>
      <c r="J404" s="387"/>
    </row>
    <row r="405" spans="1:10">
      <c r="A405" s="259"/>
      <c r="B405" s="259"/>
      <c r="C405" s="259"/>
      <c r="D405" s="259"/>
      <c r="E405" s="387"/>
      <c r="F405" s="330"/>
      <c r="G405" s="387"/>
      <c r="H405" s="387"/>
      <c r="I405" s="387"/>
      <c r="J405" s="387"/>
    </row>
    <row r="406" spans="1:10">
      <c r="A406" s="259"/>
      <c r="B406" s="259"/>
      <c r="C406" s="259"/>
      <c r="D406" s="259"/>
      <c r="E406" s="387"/>
      <c r="F406" s="330"/>
      <c r="G406" s="387"/>
      <c r="H406" s="387"/>
      <c r="I406" s="387"/>
      <c r="J406" s="387"/>
    </row>
    <row r="407" spans="1:10">
      <c r="A407" s="259"/>
      <c r="B407" s="259"/>
      <c r="C407" s="259"/>
      <c r="D407" s="259"/>
      <c r="E407" s="387"/>
      <c r="F407" s="330"/>
      <c r="G407" s="387"/>
      <c r="H407" s="387"/>
      <c r="I407" s="387"/>
      <c r="J407" s="387"/>
    </row>
    <row r="408" spans="1:10">
      <c r="A408" s="259"/>
      <c r="B408" s="259"/>
      <c r="C408" s="259"/>
      <c r="D408" s="259"/>
      <c r="E408" s="387"/>
      <c r="F408" s="330"/>
      <c r="G408" s="387"/>
      <c r="H408" s="387"/>
      <c r="I408" s="387"/>
      <c r="J408" s="387"/>
    </row>
    <row r="409" spans="1:10">
      <c r="A409" s="259"/>
      <c r="B409" s="259"/>
      <c r="C409" s="259"/>
      <c r="D409" s="259"/>
      <c r="E409" s="387"/>
      <c r="F409" s="330"/>
      <c r="G409" s="387"/>
      <c r="H409" s="387"/>
      <c r="I409" s="387"/>
      <c r="J409" s="387"/>
    </row>
    <row r="410" spans="1:10">
      <c r="A410" s="259"/>
      <c r="B410" s="259"/>
      <c r="C410" s="259"/>
      <c r="D410" s="259"/>
      <c r="E410" s="387"/>
      <c r="F410" s="330"/>
      <c r="G410" s="387"/>
      <c r="H410" s="387"/>
      <c r="I410" s="387"/>
      <c r="J410" s="387"/>
    </row>
    <row r="411" spans="1:10">
      <c r="A411" s="259"/>
      <c r="B411" s="259"/>
      <c r="C411" s="259"/>
      <c r="D411" s="259"/>
      <c r="E411" s="387"/>
      <c r="F411" s="330"/>
      <c r="G411" s="387"/>
      <c r="H411" s="387"/>
      <c r="I411" s="387"/>
      <c r="J411" s="387"/>
    </row>
    <row r="412" spans="1:10">
      <c r="A412" s="259"/>
      <c r="B412" s="259"/>
      <c r="C412" s="259"/>
      <c r="D412" s="259"/>
      <c r="E412" s="387"/>
      <c r="F412" s="330"/>
      <c r="G412" s="387"/>
      <c r="H412" s="387"/>
      <c r="I412" s="387"/>
      <c r="J412" s="387"/>
    </row>
    <row r="413" spans="1:10">
      <c r="A413" s="259"/>
      <c r="B413" s="259"/>
      <c r="C413" s="259"/>
      <c r="D413" s="259"/>
      <c r="E413" s="387"/>
      <c r="F413" s="330"/>
      <c r="G413" s="387"/>
      <c r="H413" s="387"/>
      <c r="I413" s="387"/>
      <c r="J413" s="387"/>
    </row>
    <row r="414" spans="1:10">
      <c r="A414" s="259"/>
      <c r="B414" s="259"/>
      <c r="C414" s="259"/>
      <c r="D414" s="259"/>
      <c r="E414" s="387"/>
      <c r="F414" s="330"/>
      <c r="G414" s="387"/>
      <c r="H414" s="387"/>
      <c r="I414" s="387"/>
      <c r="J414" s="387"/>
    </row>
    <row r="415" spans="1:10">
      <c r="A415" s="259"/>
      <c r="B415" s="259"/>
      <c r="C415" s="259"/>
      <c r="D415" s="259"/>
      <c r="E415" s="387"/>
      <c r="F415" s="330"/>
      <c r="G415" s="387"/>
      <c r="H415" s="387"/>
      <c r="I415" s="387"/>
      <c r="J415" s="387"/>
    </row>
    <row r="416" spans="1:10">
      <c r="A416" s="259"/>
      <c r="B416" s="259"/>
      <c r="C416" s="259"/>
      <c r="D416" s="259"/>
      <c r="E416" s="387"/>
      <c r="F416" s="330"/>
      <c r="G416" s="387"/>
      <c r="H416" s="387"/>
      <c r="I416" s="387"/>
      <c r="J416" s="387"/>
    </row>
    <row r="417" spans="1:10">
      <c r="A417" s="259"/>
      <c r="B417" s="259"/>
      <c r="C417" s="259"/>
      <c r="D417" s="259"/>
      <c r="E417" s="387"/>
      <c r="F417" s="330"/>
      <c r="G417" s="387"/>
      <c r="H417" s="387"/>
      <c r="I417" s="387"/>
      <c r="J417" s="387"/>
    </row>
    <row r="418" spans="1:10">
      <c r="A418" s="259"/>
      <c r="B418" s="259"/>
      <c r="C418" s="259"/>
      <c r="D418" s="259"/>
      <c r="E418" s="387"/>
      <c r="F418" s="330"/>
      <c r="G418" s="387"/>
      <c r="H418" s="387"/>
      <c r="I418" s="387"/>
      <c r="J418" s="387"/>
    </row>
    <row r="419" spans="1:10">
      <c r="A419" s="259"/>
      <c r="B419" s="259"/>
      <c r="C419" s="259"/>
      <c r="D419" s="259"/>
      <c r="E419" s="387"/>
      <c r="F419" s="330"/>
      <c r="G419" s="387"/>
      <c r="H419" s="387"/>
      <c r="I419" s="387"/>
      <c r="J419" s="387"/>
    </row>
    <row r="420" spans="1:10">
      <c r="A420" s="259"/>
      <c r="B420" s="259"/>
      <c r="C420" s="259"/>
      <c r="D420" s="259"/>
      <c r="E420" s="387"/>
      <c r="F420" s="330"/>
      <c r="G420" s="387"/>
      <c r="H420" s="387"/>
      <c r="I420" s="387"/>
      <c r="J420" s="387"/>
    </row>
    <row r="421" spans="1:10">
      <c r="A421" s="259"/>
      <c r="B421" s="259"/>
      <c r="C421" s="259"/>
      <c r="D421" s="259"/>
      <c r="E421" s="387"/>
      <c r="F421" s="330"/>
      <c r="G421" s="387"/>
      <c r="H421" s="387"/>
      <c r="I421" s="387"/>
      <c r="J421" s="387"/>
    </row>
    <row r="422" spans="1:10">
      <c r="A422" s="259"/>
      <c r="B422" s="259"/>
      <c r="C422" s="259"/>
      <c r="D422" s="259"/>
      <c r="E422" s="387"/>
      <c r="F422" s="330"/>
      <c r="G422" s="387"/>
      <c r="H422" s="387"/>
      <c r="I422" s="387"/>
      <c r="J422" s="387"/>
    </row>
    <row r="423" spans="1:10">
      <c r="A423" s="259"/>
      <c r="B423" s="259"/>
      <c r="C423" s="259"/>
      <c r="D423" s="259"/>
      <c r="E423" s="387"/>
      <c r="F423" s="330"/>
      <c r="G423" s="387"/>
      <c r="H423" s="387"/>
      <c r="I423" s="387"/>
      <c r="J423" s="387"/>
    </row>
    <row r="424" spans="1:10">
      <c r="A424" s="259"/>
      <c r="B424" s="259"/>
      <c r="C424" s="259"/>
      <c r="D424" s="259"/>
      <c r="E424" s="387"/>
      <c r="F424" s="330"/>
      <c r="G424" s="387"/>
      <c r="H424" s="387"/>
      <c r="I424" s="387"/>
      <c r="J424" s="387"/>
    </row>
    <row r="425" spans="1:10">
      <c r="A425" s="259"/>
      <c r="B425" s="259"/>
      <c r="C425" s="259"/>
      <c r="D425" s="259"/>
      <c r="E425" s="387"/>
      <c r="F425" s="330"/>
      <c r="G425" s="387"/>
      <c r="H425" s="387"/>
      <c r="I425" s="387"/>
      <c r="J425" s="387"/>
    </row>
    <row r="426" spans="1:10">
      <c r="A426" s="259"/>
      <c r="B426" s="259"/>
      <c r="C426" s="259"/>
      <c r="D426" s="259"/>
      <c r="E426" s="387"/>
      <c r="F426" s="330"/>
      <c r="G426" s="387"/>
      <c r="H426" s="387"/>
      <c r="I426" s="387"/>
      <c r="J426" s="387"/>
    </row>
    <row r="427" spans="1:10">
      <c r="A427" s="259"/>
      <c r="B427" s="259"/>
      <c r="C427" s="259"/>
      <c r="D427" s="259"/>
      <c r="E427" s="387"/>
      <c r="F427" s="330"/>
      <c r="G427" s="387"/>
      <c r="H427" s="387"/>
      <c r="I427" s="387"/>
      <c r="J427" s="387"/>
    </row>
    <row r="428" spans="1:10">
      <c r="A428" s="259"/>
      <c r="B428" s="259"/>
      <c r="C428" s="259"/>
      <c r="D428" s="259"/>
      <c r="E428" s="387"/>
      <c r="F428" s="330"/>
      <c r="G428" s="387"/>
      <c r="H428" s="387"/>
      <c r="I428" s="387"/>
      <c r="J428" s="387"/>
    </row>
    <row r="429" spans="1:10">
      <c r="A429" s="259"/>
      <c r="B429" s="259"/>
      <c r="C429" s="259"/>
      <c r="D429" s="259"/>
      <c r="E429" s="387"/>
      <c r="F429" s="330"/>
      <c r="G429" s="387"/>
      <c r="H429" s="387"/>
      <c r="I429" s="387"/>
      <c r="J429" s="387"/>
    </row>
    <row r="430" spans="1:10">
      <c r="A430" s="259"/>
      <c r="B430" s="259"/>
      <c r="C430" s="259"/>
      <c r="D430" s="259"/>
      <c r="E430" s="387"/>
      <c r="F430" s="330"/>
      <c r="G430" s="387"/>
      <c r="H430" s="387"/>
      <c r="I430" s="387"/>
      <c r="J430" s="387"/>
    </row>
    <row r="431" spans="1:10">
      <c r="A431" s="259"/>
      <c r="B431" s="259"/>
      <c r="C431" s="259"/>
      <c r="D431" s="259"/>
      <c r="E431" s="387"/>
      <c r="F431" s="330"/>
      <c r="G431" s="387"/>
      <c r="H431" s="387"/>
      <c r="I431" s="387"/>
      <c r="J431" s="387"/>
    </row>
    <row r="432" spans="1:10">
      <c r="A432" s="259"/>
      <c r="B432" s="259"/>
      <c r="C432" s="259"/>
      <c r="D432" s="259"/>
      <c r="E432" s="387"/>
      <c r="F432" s="330"/>
      <c r="G432" s="387"/>
      <c r="H432" s="387"/>
      <c r="I432" s="387"/>
      <c r="J432" s="387"/>
    </row>
    <row r="433" spans="1:10">
      <c r="A433" s="259"/>
      <c r="B433" s="259"/>
      <c r="C433" s="259"/>
      <c r="D433" s="259"/>
      <c r="E433" s="387"/>
      <c r="F433" s="330"/>
      <c r="G433" s="387"/>
      <c r="H433" s="387"/>
      <c r="I433" s="387"/>
      <c r="J433" s="387"/>
    </row>
    <row r="434" spans="1:10">
      <c r="A434" s="259"/>
      <c r="B434" s="259"/>
      <c r="C434" s="259"/>
      <c r="D434" s="259"/>
      <c r="E434" s="387"/>
      <c r="F434" s="330"/>
      <c r="G434" s="387"/>
      <c r="H434" s="387"/>
      <c r="I434" s="387"/>
      <c r="J434" s="387"/>
    </row>
    <row r="435" spans="1:10">
      <c r="A435" s="259"/>
      <c r="B435" s="259"/>
      <c r="C435" s="259"/>
      <c r="D435" s="259"/>
      <c r="E435" s="387"/>
      <c r="F435" s="330"/>
      <c r="G435" s="387"/>
      <c r="H435" s="387"/>
      <c r="I435" s="387"/>
      <c r="J435" s="387"/>
    </row>
    <row r="436" spans="1:10">
      <c r="A436" s="259"/>
      <c r="B436" s="259"/>
      <c r="C436" s="259"/>
      <c r="D436" s="259"/>
      <c r="E436" s="387"/>
      <c r="F436" s="330"/>
      <c r="G436" s="387"/>
      <c r="H436" s="387"/>
      <c r="I436" s="387"/>
      <c r="J436" s="387"/>
    </row>
    <row r="437" spans="1:10">
      <c r="A437" s="259"/>
      <c r="B437" s="259"/>
      <c r="C437" s="259"/>
      <c r="D437" s="259"/>
      <c r="E437" s="387"/>
      <c r="F437" s="330"/>
      <c r="G437" s="387"/>
      <c r="H437" s="387"/>
      <c r="I437" s="387"/>
      <c r="J437" s="387"/>
    </row>
    <row r="438" spans="1:10">
      <c r="A438" s="259"/>
      <c r="B438" s="259"/>
      <c r="C438" s="259"/>
      <c r="D438" s="259"/>
      <c r="E438" s="387"/>
      <c r="F438" s="330"/>
      <c r="G438" s="387"/>
      <c r="H438" s="387"/>
      <c r="I438" s="387"/>
      <c r="J438" s="387"/>
    </row>
    <row r="439" spans="1:10">
      <c r="A439" s="259"/>
      <c r="B439" s="259"/>
      <c r="C439" s="259"/>
      <c r="D439" s="259"/>
      <c r="E439" s="387"/>
      <c r="F439" s="330"/>
      <c r="G439" s="387"/>
      <c r="H439" s="387"/>
      <c r="I439" s="387"/>
      <c r="J439" s="387"/>
    </row>
    <row r="440" spans="1:10">
      <c r="A440" s="259"/>
      <c r="B440" s="259"/>
      <c r="C440" s="259"/>
      <c r="D440" s="259"/>
      <c r="E440" s="387"/>
      <c r="F440" s="330"/>
      <c r="G440" s="387"/>
      <c r="H440" s="387"/>
      <c r="I440" s="387"/>
      <c r="J440" s="387"/>
    </row>
    <row r="441" spans="1:10">
      <c r="A441" s="259"/>
      <c r="B441" s="259"/>
      <c r="C441" s="259"/>
      <c r="D441" s="259"/>
      <c r="E441" s="387"/>
      <c r="F441" s="330"/>
      <c r="G441" s="387"/>
      <c r="H441" s="387"/>
      <c r="I441" s="387"/>
      <c r="J441" s="387"/>
    </row>
    <row r="442" spans="1:10">
      <c r="A442" s="259"/>
      <c r="B442" s="259"/>
      <c r="C442" s="259"/>
      <c r="D442" s="259"/>
      <c r="E442" s="387"/>
      <c r="F442" s="330"/>
      <c r="G442" s="387"/>
      <c r="H442" s="387"/>
      <c r="I442" s="387"/>
      <c r="J442" s="387"/>
    </row>
    <row r="443" spans="1:10">
      <c r="A443" s="259"/>
      <c r="B443" s="259"/>
      <c r="C443" s="259"/>
      <c r="D443" s="259"/>
      <c r="E443" s="387"/>
      <c r="F443" s="330"/>
      <c r="G443" s="387"/>
      <c r="H443" s="387"/>
      <c r="I443" s="387"/>
      <c r="J443" s="387"/>
    </row>
    <row r="444" spans="1:10">
      <c r="A444" s="259"/>
      <c r="B444" s="259"/>
      <c r="C444" s="259"/>
      <c r="D444" s="259"/>
      <c r="E444" s="387"/>
      <c r="F444" s="330"/>
      <c r="G444" s="387"/>
      <c r="H444" s="387"/>
      <c r="I444" s="387"/>
      <c r="J444" s="387"/>
    </row>
    <row r="445" spans="1:10">
      <c r="A445" s="259"/>
      <c r="B445" s="259"/>
      <c r="C445" s="259"/>
      <c r="D445" s="259"/>
      <c r="E445" s="387"/>
      <c r="F445" s="330"/>
      <c r="G445" s="387"/>
      <c r="H445" s="387"/>
      <c r="I445" s="387"/>
      <c r="J445" s="387"/>
    </row>
    <row r="446" spans="1:10">
      <c r="A446" s="259"/>
      <c r="B446" s="259"/>
      <c r="C446" s="259"/>
      <c r="D446" s="259"/>
      <c r="E446" s="387"/>
      <c r="F446" s="330"/>
      <c r="G446" s="387"/>
      <c r="H446" s="387"/>
      <c r="I446" s="387"/>
      <c r="J446" s="387"/>
    </row>
    <row r="447" spans="1:10">
      <c r="A447" s="259"/>
      <c r="B447" s="259"/>
      <c r="C447" s="259"/>
      <c r="D447" s="259"/>
      <c r="E447" s="387"/>
      <c r="F447" s="330"/>
      <c r="G447" s="387"/>
      <c r="H447" s="387"/>
      <c r="I447" s="387"/>
      <c r="J447" s="387"/>
    </row>
    <row r="448" spans="1:10">
      <c r="A448" s="259"/>
      <c r="B448" s="259"/>
      <c r="C448" s="259"/>
      <c r="D448" s="259"/>
      <c r="E448" s="387"/>
      <c r="F448" s="330"/>
      <c r="G448" s="387"/>
      <c r="H448" s="387"/>
      <c r="I448" s="387"/>
      <c r="J448" s="387"/>
    </row>
    <row r="449" spans="1:10">
      <c r="A449" s="259"/>
      <c r="B449" s="259"/>
      <c r="C449" s="259"/>
      <c r="D449" s="259"/>
      <c r="E449" s="387"/>
      <c r="F449" s="330"/>
      <c r="G449" s="387"/>
      <c r="H449" s="387"/>
      <c r="I449" s="387"/>
      <c r="J449" s="387"/>
    </row>
    <row r="450" spans="1:10">
      <c r="A450" s="259"/>
      <c r="B450" s="259"/>
      <c r="C450" s="259"/>
      <c r="D450" s="259"/>
      <c r="E450" s="387"/>
      <c r="F450" s="330"/>
      <c r="G450" s="387"/>
      <c r="H450" s="387"/>
      <c r="I450" s="387"/>
      <c r="J450" s="387"/>
    </row>
    <row r="451" spans="1:10">
      <c r="A451" s="259"/>
      <c r="B451" s="259"/>
      <c r="C451" s="259"/>
      <c r="D451" s="259"/>
      <c r="E451" s="387"/>
      <c r="F451" s="330"/>
      <c r="G451" s="387"/>
      <c r="H451" s="387"/>
      <c r="I451" s="387"/>
      <c r="J451" s="387"/>
    </row>
    <row r="452" spans="1:10">
      <c r="A452" s="259"/>
      <c r="B452" s="259"/>
      <c r="C452" s="259"/>
      <c r="D452" s="259"/>
      <c r="E452" s="387"/>
      <c r="F452" s="330"/>
      <c r="G452" s="387"/>
      <c r="H452" s="387"/>
      <c r="I452" s="387"/>
      <c r="J452" s="387"/>
    </row>
    <row r="453" spans="1:10">
      <c r="A453" s="259"/>
      <c r="B453" s="259"/>
      <c r="C453" s="259"/>
      <c r="D453" s="259"/>
      <c r="E453" s="387"/>
      <c r="F453" s="330"/>
      <c r="G453" s="387"/>
      <c r="H453" s="387"/>
      <c r="I453" s="387"/>
      <c r="J453" s="387"/>
    </row>
    <row r="454" spans="1:10">
      <c r="A454" s="259"/>
      <c r="B454" s="259"/>
      <c r="C454" s="259"/>
      <c r="D454" s="259"/>
      <c r="E454" s="387"/>
      <c r="F454" s="330"/>
      <c r="G454" s="387"/>
      <c r="H454" s="387"/>
      <c r="I454" s="387"/>
      <c r="J454" s="387"/>
    </row>
    <row r="455" spans="1:10">
      <c r="A455" s="259"/>
      <c r="B455" s="259"/>
      <c r="C455" s="259"/>
      <c r="D455" s="259"/>
      <c r="E455" s="387"/>
      <c r="F455" s="330"/>
      <c r="G455" s="387"/>
      <c r="H455" s="387"/>
      <c r="I455" s="387"/>
      <c r="J455" s="387"/>
    </row>
    <row r="456" spans="1:10">
      <c r="A456" s="259"/>
      <c r="B456" s="259"/>
      <c r="C456" s="259"/>
      <c r="D456" s="259"/>
      <c r="E456" s="387"/>
      <c r="F456" s="330"/>
      <c r="G456" s="387"/>
      <c r="H456" s="387"/>
      <c r="I456" s="387"/>
      <c r="J456" s="387"/>
    </row>
    <row r="457" spans="1:10">
      <c r="A457" s="259"/>
      <c r="B457" s="259"/>
      <c r="C457" s="259"/>
      <c r="D457" s="259"/>
      <c r="E457" s="387"/>
      <c r="F457" s="330"/>
      <c r="G457" s="387"/>
      <c r="H457" s="387"/>
      <c r="I457" s="387"/>
      <c r="J457" s="387"/>
    </row>
    <row r="458" spans="1:10">
      <c r="A458" s="259"/>
      <c r="B458" s="259"/>
      <c r="C458" s="259"/>
      <c r="D458" s="259"/>
      <c r="E458" s="387"/>
      <c r="F458" s="330"/>
      <c r="G458" s="387"/>
      <c r="H458" s="387"/>
      <c r="I458" s="387"/>
      <c r="J458" s="387"/>
    </row>
    <row r="459" spans="1:10">
      <c r="A459" s="259"/>
      <c r="B459" s="259"/>
      <c r="C459" s="259"/>
      <c r="D459" s="259"/>
      <c r="E459" s="387"/>
      <c r="F459" s="330"/>
      <c r="G459" s="387"/>
      <c r="H459" s="387"/>
      <c r="I459" s="387"/>
      <c r="J459" s="387"/>
    </row>
    <row r="460" spans="1:10">
      <c r="A460" s="259"/>
      <c r="B460" s="259"/>
      <c r="C460" s="259"/>
      <c r="D460" s="259"/>
      <c r="E460" s="387"/>
      <c r="F460" s="330"/>
      <c r="G460" s="387"/>
      <c r="H460" s="387"/>
      <c r="I460" s="387"/>
      <c r="J460" s="387"/>
    </row>
    <row r="461" spans="1:10">
      <c r="A461" s="259"/>
      <c r="B461" s="259"/>
      <c r="C461" s="259"/>
      <c r="D461" s="259"/>
      <c r="E461" s="387"/>
      <c r="F461" s="330"/>
      <c r="G461" s="387"/>
      <c r="H461" s="387"/>
      <c r="I461" s="387"/>
      <c r="J461" s="387"/>
    </row>
    <row r="462" spans="1:10">
      <c r="A462" s="259"/>
      <c r="B462" s="259"/>
      <c r="C462" s="259"/>
      <c r="D462" s="259"/>
      <c r="E462" s="387"/>
      <c r="F462" s="330"/>
      <c r="G462" s="387"/>
      <c r="H462" s="387"/>
      <c r="I462" s="387"/>
      <c r="J462" s="387"/>
    </row>
    <row r="463" spans="1:10">
      <c r="A463" s="259"/>
      <c r="B463" s="259"/>
      <c r="C463" s="259"/>
      <c r="D463" s="259"/>
      <c r="E463" s="387"/>
      <c r="F463" s="330"/>
      <c r="G463" s="387"/>
      <c r="H463" s="387"/>
      <c r="I463" s="387"/>
      <c r="J463" s="387"/>
    </row>
    <row r="464" spans="1:10">
      <c r="A464" s="259"/>
      <c r="B464" s="259"/>
      <c r="C464" s="259"/>
      <c r="D464" s="259"/>
      <c r="E464" s="387"/>
      <c r="F464" s="330"/>
      <c r="G464" s="387"/>
      <c r="H464" s="387"/>
      <c r="I464" s="387"/>
      <c r="J464" s="387"/>
    </row>
    <row r="465" spans="1:10">
      <c r="A465" s="259"/>
      <c r="B465" s="259"/>
      <c r="C465" s="259"/>
      <c r="D465" s="259"/>
      <c r="E465" s="387"/>
      <c r="F465" s="330"/>
      <c r="G465" s="387"/>
      <c r="H465" s="387"/>
      <c r="I465" s="387"/>
      <c r="J465" s="387"/>
    </row>
    <row r="466" spans="1:10">
      <c r="A466" s="259"/>
      <c r="B466" s="259"/>
      <c r="C466" s="259"/>
      <c r="D466" s="259"/>
      <c r="E466" s="387"/>
      <c r="F466" s="330"/>
      <c r="G466" s="387"/>
      <c r="H466" s="387"/>
      <c r="I466" s="387"/>
      <c r="J466" s="387"/>
    </row>
    <row r="467" spans="1:10">
      <c r="A467" s="259"/>
      <c r="B467" s="259"/>
      <c r="C467" s="259"/>
      <c r="D467" s="259"/>
      <c r="E467" s="387"/>
      <c r="F467" s="330"/>
      <c r="G467" s="387"/>
      <c r="H467" s="387"/>
      <c r="I467" s="387"/>
      <c r="J467" s="387"/>
    </row>
    <row r="468" spans="1:10">
      <c r="A468" s="259"/>
      <c r="B468" s="259"/>
      <c r="C468" s="259"/>
      <c r="D468" s="259"/>
      <c r="E468" s="387"/>
      <c r="F468" s="330"/>
      <c r="G468" s="387"/>
      <c r="H468" s="387"/>
      <c r="I468" s="387"/>
      <c r="J468" s="387"/>
    </row>
    <row r="469" spans="1:10">
      <c r="A469" s="259"/>
      <c r="B469" s="259"/>
      <c r="C469" s="259"/>
      <c r="D469" s="259"/>
      <c r="E469" s="387"/>
      <c r="F469" s="330"/>
      <c r="G469" s="387"/>
      <c r="H469" s="387"/>
      <c r="I469" s="387"/>
      <c r="J469" s="387"/>
    </row>
    <row r="470" spans="1:10">
      <c r="A470" s="259"/>
      <c r="B470" s="259"/>
      <c r="C470" s="259"/>
      <c r="D470" s="259"/>
      <c r="E470" s="387"/>
      <c r="F470" s="330"/>
      <c r="G470" s="387"/>
      <c r="H470" s="387"/>
      <c r="I470" s="387"/>
      <c r="J470" s="387"/>
    </row>
    <row r="471" spans="1:10">
      <c r="A471" s="259"/>
      <c r="B471" s="259"/>
      <c r="C471" s="259"/>
      <c r="D471" s="259"/>
      <c r="E471" s="387"/>
      <c r="F471" s="330"/>
      <c r="G471" s="387"/>
      <c r="H471" s="387"/>
      <c r="I471" s="387"/>
      <c r="J471" s="387"/>
    </row>
    <row r="472" spans="1:10">
      <c r="A472" s="259"/>
      <c r="B472" s="259"/>
      <c r="C472" s="259"/>
      <c r="D472" s="259"/>
      <c r="E472" s="387"/>
      <c r="F472" s="330"/>
      <c r="G472" s="387"/>
      <c r="H472" s="387"/>
      <c r="I472" s="387"/>
      <c r="J472" s="387"/>
    </row>
    <row r="473" spans="1:10">
      <c r="A473" s="259"/>
      <c r="B473" s="259"/>
      <c r="C473" s="259"/>
      <c r="D473" s="259"/>
      <c r="E473" s="387"/>
      <c r="F473" s="330"/>
      <c r="G473" s="387"/>
      <c r="H473" s="387"/>
      <c r="I473" s="387"/>
      <c r="J473" s="387"/>
    </row>
    <row r="474" spans="1:10">
      <c r="A474" s="259"/>
      <c r="B474" s="259"/>
      <c r="C474" s="259"/>
      <c r="D474" s="259"/>
      <c r="E474" s="387"/>
      <c r="F474" s="330"/>
      <c r="G474" s="387"/>
      <c r="H474" s="387"/>
      <c r="I474" s="387"/>
      <c r="J474" s="387"/>
    </row>
    <row r="475" spans="1:10">
      <c r="A475" s="259"/>
      <c r="B475" s="259"/>
      <c r="C475" s="259"/>
      <c r="D475" s="259"/>
      <c r="E475" s="387"/>
      <c r="F475" s="330"/>
      <c r="G475" s="387"/>
      <c r="H475" s="387"/>
      <c r="I475" s="387"/>
      <c r="J475" s="387"/>
    </row>
    <row r="476" spans="1:10">
      <c r="A476" s="259"/>
      <c r="B476" s="259"/>
      <c r="C476" s="259"/>
      <c r="D476" s="259"/>
      <c r="E476" s="387"/>
      <c r="F476" s="330"/>
      <c r="G476" s="387"/>
      <c r="H476" s="387"/>
      <c r="I476" s="387"/>
      <c r="J476" s="387"/>
    </row>
    <row r="477" spans="1:10">
      <c r="A477" s="259"/>
      <c r="B477" s="259"/>
      <c r="C477" s="259"/>
      <c r="D477" s="259"/>
      <c r="E477" s="387"/>
      <c r="F477" s="330"/>
      <c r="G477" s="387"/>
      <c r="H477" s="387"/>
      <c r="I477" s="387"/>
      <c r="J477" s="387"/>
    </row>
    <row r="478" spans="1:10">
      <c r="A478" s="259"/>
      <c r="B478" s="259"/>
      <c r="C478" s="259"/>
      <c r="D478" s="259"/>
      <c r="E478" s="387"/>
      <c r="F478" s="330"/>
      <c r="G478" s="387"/>
      <c r="H478" s="387"/>
      <c r="I478" s="387"/>
      <c r="J478" s="387"/>
    </row>
    <row r="479" spans="1:10">
      <c r="A479" s="259"/>
      <c r="B479" s="259"/>
      <c r="C479" s="259"/>
      <c r="D479" s="259"/>
      <c r="E479" s="387"/>
      <c r="F479" s="330"/>
      <c r="G479" s="387"/>
      <c r="H479" s="387"/>
      <c r="I479" s="387"/>
      <c r="J479" s="387"/>
    </row>
    <row r="480" spans="1:10">
      <c r="A480" s="259"/>
      <c r="B480" s="259"/>
      <c r="C480" s="259"/>
      <c r="D480" s="259"/>
      <c r="E480" s="387"/>
      <c r="F480" s="330"/>
      <c r="G480" s="387"/>
      <c r="H480" s="387"/>
      <c r="I480" s="387"/>
      <c r="J480" s="387"/>
    </row>
    <row r="481" spans="1:10">
      <c r="A481" s="259"/>
      <c r="B481" s="259"/>
      <c r="C481" s="259"/>
      <c r="D481" s="259"/>
      <c r="E481" s="387"/>
      <c r="F481" s="330"/>
      <c r="G481" s="387"/>
      <c r="H481" s="387"/>
      <c r="I481" s="387"/>
      <c r="J481" s="387"/>
    </row>
    <row r="482" spans="1:10">
      <c r="A482" s="259"/>
      <c r="B482" s="259"/>
      <c r="C482" s="259"/>
      <c r="D482" s="259"/>
      <c r="E482" s="387"/>
      <c r="F482" s="330"/>
      <c r="G482" s="387"/>
      <c r="H482" s="387"/>
      <c r="I482" s="387"/>
      <c r="J482" s="387"/>
    </row>
    <row r="483" spans="1:10">
      <c r="A483" s="259"/>
      <c r="B483" s="259"/>
      <c r="C483" s="259"/>
      <c r="D483" s="259"/>
      <c r="E483" s="387"/>
      <c r="F483" s="330"/>
      <c r="G483" s="387"/>
      <c r="H483" s="387"/>
      <c r="I483" s="387"/>
      <c r="J483" s="387"/>
    </row>
    <row r="484" spans="1:10">
      <c r="A484" s="259"/>
      <c r="B484" s="259"/>
      <c r="C484" s="259"/>
      <c r="D484" s="259"/>
      <c r="E484" s="387"/>
      <c r="F484" s="330"/>
      <c r="G484" s="387"/>
      <c r="H484" s="387"/>
      <c r="I484" s="387"/>
      <c r="J484" s="387"/>
    </row>
    <row r="485" spans="1:10">
      <c r="A485" s="259"/>
      <c r="B485" s="259"/>
      <c r="C485" s="259"/>
      <c r="D485" s="259"/>
      <c r="E485" s="387"/>
      <c r="F485" s="330"/>
      <c r="G485" s="387"/>
      <c r="H485" s="387"/>
      <c r="I485" s="387"/>
      <c r="J485" s="387"/>
    </row>
    <row r="486" spans="1:10">
      <c r="A486" s="259"/>
      <c r="B486" s="259"/>
      <c r="C486" s="259"/>
      <c r="D486" s="259"/>
      <c r="E486" s="387"/>
      <c r="F486" s="330"/>
      <c r="G486" s="387"/>
      <c r="H486" s="387"/>
      <c r="I486" s="387"/>
      <c r="J486" s="387"/>
    </row>
    <row r="487" spans="1:10">
      <c r="A487" s="259"/>
      <c r="B487" s="259"/>
      <c r="C487" s="259"/>
      <c r="D487" s="259"/>
      <c r="E487" s="387"/>
      <c r="F487" s="330"/>
      <c r="G487" s="387"/>
      <c r="H487" s="387"/>
      <c r="I487" s="387"/>
      <c r="J487" s="387"/>
    </row>
    <row r="488" spans="1:10">
      <c r="A488" s="259"/>
      <c r="B488" s="259"/>
      <c r="C488" s="259"/>
      <c r="D488" s="259"/>
      <c r="E488" s="387"/>
      <c r="F488" s="330"/>
      <c r="G488" s="387"/>
      <c r="H488" s="387"/>
      <c r="I488" s="387"/>
      <c r="J488" s="387"/>
    </row>
    <row r="489" spans="1:10">
      <c r="A489" s="259"/>
      <c r="B489" s="259"/>
      <c r="C489" s="259"/>
      <c r="D489" s="259"/>
      <c r="E489" s="387"/>
      <c r="F489" s="330"/>
      <c r="G489" s="387"/>
      <c r="H489" s="387"/>
      <c r="I489" s="387"/>
      <c r="J489" s="387"/>
    </row>
    <row r="490" spans="1:10">
      <c r="A490" s="259"/>
      <c r="B490" s="259"/>
      <c r="C490" s="259"/>
      <c r="D490" s="259"/>
      <c r="E490" s="387"/>
      <c r="F490" s="330"/>
      <c r="G490" s="387"/>
      <c r="H490" s="387"/>
      <c r="I490" s="387"/>
      <c r="J490" s="387"/>
    </row>
    <row r="491" spans="1:10">
      <c r="A491" s="259"/>
      <c r="B491" s="259"/>
      <c r="C491" s="259"/>
      <c r="D491" s="259"/>
      <c r="E491" s="387"/>
      <c r="F491" s="330"/>
      <c r="G491" s="387"/>
      <c r="H491" s="387"/>
      <c r="I491" s="387"/>
      <c r="J491" s="387"/>
    </row>
    <row r="492" spans="1:10">
      <c r="A492" s="259"/>
      <c r="B492" s="259"/>
      <c r="C492" s="259"/>
      <c r="D492" s="259"/>
      <c r="E492" s="387"/>
      <c r="F492" s="330"/>
      <c r="G492" s="387"/>
      <c r="H492" s="387"/>
      <c r="I492" s="387"/>
      <c r="J492" s="387"/>
    </row>
    <row r="493" spans="1:10">
      <c r="A493" s="259"/>
      <c r="B493" s="259"/>
      <c r="C493" s="259"/>
      <c r="D493" s="259"/>
      <c r="E493" s="387"/>
      <c r="F493" s="330"/>
      <c r="G493" s="387"/>
      <c r="H493" s="387"/>
      <c r="I493" s="387"/>
      <c r="J493" s="387"/>
    </row>
    <row r="494" spans="1:10">
      <c r="A494" s="259"/>
      <c r="B494" s="259"/>
      <c r="C494" s="259"/>
      <c r="D494" s="259"/>
      <c r="E494" s="387"/>
      <c r="F494" s="330"/>
      <c r="G494" s="387"/>
      <c r="H494" s="387"/>
      <c r="I494" s="387"/>
      <c r="J494" s="387"/>
    </row>
    <row r="495" spans="1:10">
      <c r="A495" s="259"/>
      <c r="B495" s="259"/>
      <c r="C495" s="259"/>
      <c r="D495" s="259"/>
      <c r="E495" s="387"/>
      <c r="F495" s="330"/>
      <c r="G495" s="387"/>
      <c r="H495" s="387"/>
      <c r="I495" s="387"/>
      <c r="J495" s="387"/>
    </row>
    <row r="496" spans="1:10">
      <c r="A496" s="259"/>
      <c r="B496" s="259"/>
      <c r="C496" s="259"/>
      <c r="D496" s="259"/>
      <c r="E496" s="387"/>
      <c r="F496" s="330"/>
      <c r="G496" s="387"/>
      <c r="H496" s="387"/>
      <c r="I496" s="387"/>
      <c r="J496" s="387"/>
    </row>
    <row r="497" spans="1:10">
      <c r="A497" s="259"/>
      <c r="B497" s="259"/>
      <c r="C497" s="259"/>
      <c r="D497" s="259"/>
      <c r="E497" s="387"/>
      <c r="F497" s="330"/>
      <c r="G497" s="387"/>
      <c r="H497" s="387"/>
      <c r="I497" s="387"/>
      <c r="J497" s="387"/>
    </row>
    <row r="498" spans="1:10">
      <c r="A498" s="259"/>
      <c r="B498" s="259"/>
      <c r="C498" s="259"/>
      <c r="D498" s="259"/>
      <c r="E498" s="387"/>
      <c r="F498" s="330"/>
      <c r="G498" s="387"/>
      <c r="H498" s="387"/>
      <c r="I498" s="387"/>
      <c r="J498" s="387"/>
    </row>
    <row r="499" spans="1:10">
      <c r="A499" s="259"/>
      <c r="B499" s="259"/>
      <c r="C499" s="259"/>
      <c r="D499" s="259"/>
      <c r="E499" s="387"/>
      <c r="F499" s="330"/>
      <c r="G499" s="387"/>
      <c r="H499" s="387"/>
      <c r="I499" s="387"/>
      <c r="J499" s="387"/>
    </row>
    <row r="500" spans="1:10">
      <c r="A500" s="259"/>
      <c r="B500" s="259"/>
      <c r="C500" s="259"/>
      <c r="D500" s="259"/>
      <c r="E500" s="387"/>
      <c r="F500" s="330"/>
      <c r="G500" s="387"/>
      <c r="H500" s="387"/>
      <c r="I500" s="387"/>
      <c r="J500" s="387"/>
    </row>
    <row r="501" spans="1:10">
      <c r="A501" s="259"/>
      <c r="B501" s="259"/>
      <c r="C501" s="259"/>
      <c r="D501" s="259"/>
      <c r="E501" s="387"/>
      <c r="F501" s="330"/>
      <c r="G501" s="387"/>
      <c r="H501" s="387"/>
      <c r="I501" s="387"/>
      <c r="J501" s="387"/>
    </row>
    <row r="502" spans="1:10">
      <c r="A502" s="259"/>
      <c r="B502" s="259"/>
      <c r="C502" s="259"/>
      <c r="D502" s="259"/>
      <c r="E502" s="387"/>
      <c r="F502" s="330"/>
      <c r="G502" s="387"/>
      <c r="H502" s="387"/>
      <c r="I502" s="387"/>
      <c r="J502" s="387"/>
    </row>
    <row r="503" spans="1:10">
      <c r="A503" s="259"/>
      <c r="B503" s="259"/>
      <c r="C503" s="259"/>
      <c r="D503" s="259"/>
      <c r="E503" s="387"/>
      <c r="F503" s="330"/>
      <c r="G503" s="387"/>
      <c r="H503" s="387"/>
      <c r="I503" s="387"/>
      <c r="J503" s="387"/>
    </row>
    <row r="504" spans="1:10">
      <c r="A504" s="259"/>
      <c r="B504" s="259"/>
      <c r="C504" s="259"/>
      <c r="D504" s="259"/>
      <c r="E504" s="387"/>
      <c r="F504" s="330"/>
      <c r="G504" s="387"/>
      <c r="H504" s="387"/>
      <c r="I504" s="387"/>
      <c r="J504" s="387"/>
    </row>
    <row r="505" spans="1:10">
      <c r="A505" s="259"/>
      <c r="B505" s="259"/>
      <c r="C505" s="259"/>
      <c r="D505" s="259"/>
      <c r="E505" s="387"/>
      <c r="F505" s="330"/>
      <c r="G505" s="387"/>
      <c r="H505" s="387"/>
      <c r="I505" s="387"/>
      <c r="J505" s="387"/>
    </row>
    <row r="506" spans="1:10">
      <c r="A506" s="259"/>
      <c r="B506" s="259"/>
      <c r="C506" s="259"/>
      <c r="D506" s="259"/>
      <c r="E506" s="387"/>
      <c r="F506" s="330"/>
      <c r="G506" s="387"/>
      <c r="H506" s="387"/>
      <c r="I506" s="387"/>
      <c r="J506" s="387"/>
    </row>
    <row r="507" spans="1:10">
      <c r="A507" s="259"/>
      <c r="B507" s="259"/>
      <c r="C507" s="259"/>
      <c r="D507" s="259"/>
      <c r="E507" s="387"/>
      <c r="F507" s="330"/>
      <c r="G507" s="387"/>
      <c r="H507" s="387"/>
      <c r="I507" s="387"/>
      <c r="J507" s="387"/>
    </row>
    <row r="508" spans="1:10">
      <c r="A508" s="259"/>
      <c r="B508" s="259"/>
      <c r="C508" s="259"/>
      <c r="D508" s="259"/>
      <c r="E508" s="387"/>
      <c r="F508" s="330"/>
      <c r="G508" s="387"/>
      <c r="H508" s="387"/>
      <c r="I508" s="387"/>
      <c r="J508" s="387"/>
    </row>
    <row r="509" spans="1:10">
      <c r="A509" s="259"/>
      <c r="B509" s="259"/>
      <c r="C509" s="259"/>
      <c r="D509" s="259"/>
      <c r="E509" s="387"/>
      <c r="F509" s="330"/>
      <c r="G509" s="387"/>
      <c r="H509" s="387"/>
      <c r="I509" s="387"/>
      <c r="J509" s="387"/>
    </row>
    <row r="510" spans="1:10">
      <c r="A510" s="259"/>
      <c r="B510" s="259"/>
      <c r="C510" s="259"/>
      <c r="D510" s="259"/>
      <c r="E510" s="387"/>
      <c r="F510" s="330"/>
      <c r="G510" s="387"/>
      <c r="H510" s="387"/>
      <c r="I510" s="387"/>
      <c r="J510" s="387"/>
    </row>
    <row r="511" spans="1:10">
      <c r="A511" s="259"/>
      <c r="B511" s="259"/>
      <c r="C511" s="259"/>
      <c r="D511" s="259"/>
      <c r="E511" s="387"/>
      <c r="F511" s="330"/>
      <c r="G511" s="387"/>
      <c r="H511" s="387"/>
      <c r="I511" s="387"/>
      <c r="J511" s="387"/>
    </row>
    <row r="512" spans="1:10">
      <c r="A512" s="259"/>
      <c r="B512" s="259"/>
      <c r="C512" s="259"/>
      <c r="D512" s="259"/>
      <c r="E512" s="387"/>
      <c r="F512" s="330"/>
      <c r="G512" s="387"/>
      <c r="H512" s="387"/>
      <c r="I512" s="387"/>
      <c r="J512" s="387"/>
    </row>
    <row r="513" spans="1:10">
      <c r="A513" s="259"/>
      <c r="B513" s="259"/>
      <c r="C513" s="259"/>
      <c r="D513" s="259"/>
      <c r="E513" s="387"/>
      <c r="F513" s="330"/>
      <c r="G513" s="387"/>
      <c r="H513" s="387"/>
      <c r="I513" s="387"/>
      <c r="J513" s="387"/>
    </row>
    <row r="514" spans="1:10">
      <c r="A514" s="259"/>
      <c r="B514" s="259"/>
      <c r="C514" s="259"/>
      <c r="D514" s="259"/>
      <c r="E514" s="387"/>
      <c r="F514" s="330"/>
      <c r="G514" s="387"/>
      <c r="H514" s="387"/>
      <c r="I514" s="387"/>
      <c r="J514" s="387"/>
    </row>
    <row r="515" spans="1:10">
      <c r="A515" s="259"/>
      <c r="B515" s="259"/>
      <c r="C515" s="259"/>
      <c r="D515" s="259"/>
      <c r="E515" s="387"/>
      <c r="F515" s="330"/>
      <c r="G515" s="387"/>
      <c r="H515" s="387"/>
      <c r="I515" s="387"/>
      <c r="J515" s="387"/>
    </row>
    <row r="516" spans="1:10">
      <c r="A516" s="259"/>
      <c r="B516" s="259"/>
      <c r="C516" s="259"/>
      <c r="D516" s="259"/>
      <c r="E516" s="387"/>
      <c r="F516" s="330"/>
      <c r="G516" s="387"/>
      <c r="H516" s="387"/>
      <c r="I516" s="387"/>
      <c r="J516" s="387"/>
    </row>
    <row r="517" spans="1:10">
      <c r="A517" s="259"/>
      <c r="B517" s="259"/>
      <c r="C517" s="259"/>
      <c r="D517" s="259"/>
      <c r="E517" s="387"/>
      <c r="F517" s="330"/>
      <c r="G517" s="387"/>
      <c r="H517" s="387"/>
      <c r="I517" s="387"/>
      <c r="J517" s="387"/>
    </row>
    <row r="518" spans="1:10">
      <c r="A518" s="259"/>
      <c r="B518" s="259"/>
      <c r="C518" s="259"/>
      <c r="D518" s="259"/>
      <c r="E518" s="387"/>
      <c r="F518" s="330"/>
      <c r="G518" s="387"/>
      <c r="H518" s="387"/>
      <c r="I518" s="387"/>
      <c r="J518" s="387"/>
    </row>
    <row r="519" spans="1:10">
      <c r="A519" s="259"/>
      <c r="B519" s="259"/>
      <c r="C519" s="259"/>
      <c r="D519" s="259"/>
      <c r="E519" s="387"/>
      <c r="F519" s="330"/>
      <c r="G519" s="387"/>
      <c r="H519" s="387"/>
      <c r="I519" s="387"/>
      <c r="J519" s="387"/>
    </row>
    <row r="520" spans="1:10">
      <c r="A520" s="259"/>
      <c r="B520" s="259"/>
      <c r="C520" s="259"/>
      <c r="D520" s="259"/>
      <c r="E520" s="387"/>
      <c r="F520" s="330"/>
      <c r="G520" s="387"/>
      <c r="H520" s="387"/>
      <c r="I520" s="387"/>
      <c r="J520" s="387"/>
    </row>
    <row r="521" spans="1:10">
      <c r="A521" s="259"/>
      <c r="B521" s="259"/>
      <c r="C521" s="259"/>
      <c r="D521" s="259"/>
      <c r="E521" s="387"/>
      <c r="F521" s="330"/>
      <c r="G521" s="387"/>
      <c r="H521" s="387"/>
      <c r="I521" s="387"/>
      <c r="J521" s="387"/>
    </row>
    <row r="522" spans="1:10">
      <c r="A522" s="259"/>
      <c r="B522" s="259"/>
      <c r="C522" s="259"/>
      <c r="D522" s="259"/>
      <c r="E522" s="387"/>
      <c r="F522" s="330"/>
      <c r="G522" s="387"/>
      <c r="H522" s="387"/>
      <c r="I522" s="387"/>
      <c r="J522" s="387"/>
    </row>
    <row r="523" spans="1:10">
      <c r="A523" s="259"/>
      <c r="B523" s="259"/>
      <c r="C523" s="259"/>
      <c r="D523" s="259"/>
      <c r="E523" s="387"/>
      <c r="F523" s="330"/>
      <c r="G523" s="387"/>
      <c r="H523" s="387"/>
      <c r="I523" s="387"/>
      <c r="J523" s="387"/>
    </row>
    <row r="524" spans="1:10">
      <c r="A524" s="259"/>
      <c r="B524" s="259"/>
      <c r="C524" s="259"/>
      <c r="D524" s="259"/>
      <c r="E524" s="387"/>
      <c r="F524" s="330"/>
      <c r="G524" s="387"/>
      <c r="H524" s="387"/>
      <c r="I524" s="387"/>
      <c r="J524" s="387"/>
    </row>
    <row r="525" spans="1:10">
      <c r="A525" s="259"/>
      <c r="B525" s="259"/>
      <c r="C525" s="259"/>
      <c r="D525" s="259"/>
      <c r="E525" s="387"/>
      <c r="F525" s="330"/>
      <c r="G525" s="387"/>
      <c r="H525" s="387"/>
      <c r="I525" s="387"/>
      <c r="J525" s="387"/>
    </row>
    <row r="526" spans="1:10">
      <c r="A526" s="259"/>
      <c r="B526" s="259"/>
      <c r="C526" s="259"/>
      <c r="D526" s="259"/>
      <c r="E526" s="387"/>
      <c r="F526" s="330"/>
      <c r="G526" s="387"/>
      <c r="H526" s="387"/>
      <c r="I526" s="387"/>
      <c r="J526" s="387"/>
    </row>
    <row r="527" spans="1:10">
      <c r="A527" s="259"/>
      <c r="B527" s="259"/>
      <c r="C527" s="259"/>
      <c r="D527" s="259"/>
      <c r="E527" s="387"/>
      <c r="F527" s="330"/>
      <c r="G527" s="387"/>
      <c r="H527" s="387"/>
      <c r="I527" s="387"/>
      <c r="J527" s="387"/>
    </row>
    <row r="528" spans="1:10">
      <c r="A528" s="259"/>
      <c r="B528" s="259"/>
      <c r="C528" s="259"/>
      <c r="D528" s="259"/>
      <c r="E528" s="387"/>
      <c r="F528" s="330"/>
      <c r="G528" s="387"/>
      <c r="H528" s="387"/>
      <c r="I528" s="387"/>
      <c r="J528" s="387"/>
    </row>
    <row r="529" spans="1:10">
      <c r="A529" s="259"/>
      <c r="B529" s="259"/>
      <c r="C529" s="259"/>
      <c r="D529" s="259"/>
      <c r="E529" s="387"/>
      <c r="F529" s="330"/>
      <c r="G529" s="387"/>
      <c r="H529" s="387"/>
      <c r="I529" s="387"/>
      <c r="J529" s="387"/>
    </row>
    <row r="530" spans="1:10">
      <c r="A530" s="259"/>
      <c r="B530" s="259"/>
      <c r="C530" s="259"/>
      <c r="D530" s="259"/>
      <c r="E530" s="387"/>
      <c r="F530" s="330"/>
      <c r="G530" s="387"/>
      <c r="H530" s="387"/>
      <c r="I530" s="387"/>
      <c r="J530" s="387"/>
    </row>
    <row r="531" spans="1:10">
      <c r="A531" s="259"/>
      <c r="B531" s="259"/>
      <c r="C531" s="259"/>
      <c r="D531" s="259"/>
      <c r="E531" s="387"/>
      <c r="F531" s="330"/>
      <c r="G531" s="387"/>
      <c r="H531" s="387"/>
      <c r="I531" s="387"/>
      <c r="J531" s="387"/>
    </row>
    <row r="532" spans="1:10">
      <c r="A532" s="259"/>
      <c r="B532" s="259"/>
      <c r="C532" s="259"/>
      <c r="D532" s="259"/>
      <c r="E532" s="387"/>
      <c r="F532" s="330"/>
      <c r="G532" s="387"/>
      <c r="H532" s="387"/>
      <c r="I532" s="387"/>
      <c r="J532" s="387"/>
    </row>
    <row r="533" spans="1:10">
      <c r="A533" s="259"/>
      <c r="B533" s="259"/>
      <c r="C533" s="259"/>
      <c r="D533" s="259"/>
      <c r="E533" s="387"/>
      <c r="F533" s="330"/>
      <c r="G533" s="387"/>
      <c r="H533" s="387"/>
      <c r="I533" s="387"/>
      <c r="J533" s="387"/>
    </row>
    <row r="534" spans="1:10">
      <c r="A534" s="259"/>
      <c r="B534" s="259"/>
      <c r="C534" s="259"/>
      <c r="D534" s="259"/>
      <c r="E534" s="387"/>
      <c r="F534" s="330"/>
      <c r="G534" s="387"/>
      <c r="H534" s="387"/>
      <c r="I534" s="387"/>
      <c r="J534" s="387"/>
    </row>
    <row r="535" spans="1:10">
      <c r="A535" s="259"/>
      <c r="B535" s="259"/>
      <c r="C535" s="259"/>
      <c r="D535" s="259"/>
      <c r="E535" s="387"/>
      <c r="F535" s="330"/>
      <c r="G535" s="387"/>
      <c r="H535" s="387"/>
      <c r="I535" s="387"/>
      <c r="J535" s="387"/>
    </row>
    <row r="536" spans="1:10">
      <c r="A536" s="259"/>
      <c r="B536" s="259"/>
      <c r="C536" s="259"/>
      <c r="D536" s="259"/>
      <c r="E536" s="387"/>
      <c r="F536" s="330"/>
      <c r="G536" s="387"/>
      <c r="H536" s="387"/>
      <c r="I536" s="387"/>
      <c r="J536" s="387"/>
    </row>
    <row r="537" spans="1:10">
      <c r="A537" s="259"/>
      <c r="B537" s="259"/>
      <c r="C537" s="259"/>
      <c r="D537" s="259"/>
      <c r="E537" s="387"/>
      <c r="F537" s="330"/>
      <c r="G537" s="387"/>
      <c r="H537" s="387"/>
      <c r="I537" s="387"/>
      <c r="J537" s="387"/>
    </row>
    <row r="538" spans="1:10">
      <c r="A538" s="259"/>
      <c r="B538" s="259"/>
      <c r="C538" s="259"/>
      <c r="D538" s="259"/>
      <c r="E538" s="387"/>
      <c r="F538" s="330"/>
      <c r="G538" s="387"/>
      <c r="H538" s="387"/>
      <c r="I538" s="387"/>
      <c r="J538" s="387"/>
    </row>
    <row r="539" spans="1:10">
      <c r="A539" s="259"/>
      <c r="B539" s="259"/>
      <c r="C539" s="259"/>
      <c r="D539" s="259"/>
      <c r="E539" s="387"/>
      <c r="F539" s="330"/>
      <c r="G539" s="387"/>
      <c r="H539" s="387"/>
      <c r="I539" s="387"/>
      <c r="J539" s="387"/>
    </row>
    <row r="540" spans="1:10">
      <c r="A540" s="259"/>
      <c r="B540" s="259"/>
      <c r="C540" s="259"/>
      <c r="D540" s="259"/>
      <c r="E540" s="387"/>
      <c r="F540" s="330"/>
      <c r="G540" s="387"/>
      <c r="H540" s="387"/>
      <c r="I540" s="387"/>
      <c r="J540" s="387"/>
    </row>
    <row r="541" spans="1:10">
      <c r="A541" s="259"/>
      <c r="B541" s="259"/>
      <c r="C541" s="259"/>
      <c r="D541" s="259"/>
      <c r="E541" s="387"/>
      <c r="F541" s="330"/>
      <c r="G541" s="387"/>
      <c r="H541" s="387"/>
      <c r="I541" s="387"/>
      <c r="J541" s="387"/>
    </row>
    <row r="542" spans="1:10">
      <c r="A542" s="259"/>
      <c r="B542" s="259"/>
      <c r="C542" s="259"/>
      <c r="D542" s="259"/>
      <c r="E542" s="387"/>
      <c r="F542" s="330"/>
      <c r="G542" s="387"/>
      <c r="H542" s="387"/>
      <c r="I542" s="387"/>
      <c r="J542" s="387"/>
    </row>
    <row r="543" spans="1:10">
      <c r="A543" s="259"/>
      <c r="B543" s="259"/>
      <c r="C543" s="259"/>
      <c r="D543" s="259"/>
      <c r="E543" s="387"/>
      <c r="F543" s="330"/>
      <c r="G543" s="387"/>
      <c r="H543" s="387"/>
      <c r="I543" s="387"/>
      <c r="J543" s="387"/>
    </row>
    <row r="544" spans="1:10">
      <c r="A544" s="259"/>
      <c r="B544" s="259"/>
      <c r="C544" s="259"/>
      <c r="D544" s="259"/>
      <c r="E544" s="387"/>
      <c r="F544" s="330"/>
      <c r="G544" s="387"/>
      <c r="H544" s="387"/>
      <c r="I544" s="387"/>
      <c r="J544" s="387"/>
    </row>
    <row r="545" spans="1:10">
      <c r="A545" s="259"/>
      <c r="B545" s="259"/>
      <c r="C545" s="259"/>
      <c r="D545" s="259"/>
      <c r="E545" s="387"/>
      <c r="F545" s="330"/>
      <c r="G545" s="387"/>
      <c r="H545" s="387"/>
      <c r="I545" s="387"/>
      <c r="J545" s="387"/>
    </row>
    <row r="546" spans="1:10">
      <c r="A546" s="259"/>
      <c r="B546" s="259"/>
      <c r="C546" s="259"/>
      <c r="D546" s="259"/>
      <c r="E546" s="387"/>
      <c r="F546" s="330"/>
      <c r="G546" s="387"/>
      <c r="H546" s="387"/>
      <c r="I546" s="387"/>
      <c r="J546" s="387"/>
    </row>
    <row r="547" spans="1:10">
      <c r="A547" s="259"/>
      <c r="B547" s="259"/>
      <c r="C547" s="259"/>
      <c r="D547" s="259"/>
      <c r="E547" s="387"/>
      <c r="F547" s="330"/>
      <c r="G547" s="387"/>
      <c r="H547" s="387"/>
      <c r="I547" s="387"/>
      <c r="J547" s="387"/>
    </row>
    <row r="548" spans="1:10">
      <c r="A548" s="259"/>
      <c r="B548" s="259"/>
      <c r="C548" s="259"/>
      <c r="D548" s="259"/>
      <c r="E548" s="387"/>
      <c r="F548" s="330"/>
      <c r="G548" s="387"/>
      <c r="H548" s="387"/>
      <c r="I548" s="387"/>
      <c r="J548" s="387"/>
    </row>
    <row r="549" spans="1:10">
      <c r="A549" s="259"/>
      <c r="B549" s="259"/>
      <c r="C549" s="259"/>
      <c r="D549" s="259"/>
      <c r="E549" s="387"/>
      <c r="F549" s="330"/>
      <c r="G549" s="387"/>
      <c r="H549" s="387"/>
      <c r="I549" s="387"/>
      <c r="J549" s="387"/>
    </row>
    <row r="550" spans="1:10">
      <c r="A550" s="259"/>
      <c r="B550" s="259"/>
      <c r="C550" s="259"/>
      <c r="D550" s="259"/>
      <c r="E550" s="387"/>
      <c r="F550" s="330"/>
      <c r="G550" s="387"/>
      <c r="H550" s="387"/>
      <c r="I550" s="387"/>
      <c r="J550" s="387"/>
    </row>
    <row r="551" spans="1:10">
      <c r="A551" s="259"/>
      <c r="B551" s="259"/>
      <c r="C551" s="259"/>
      <c r="D551" s="259"/>
      <c r="E551" s="387"/>
      <c r="F551" s="330"/>
      <c r="G551" s="387"/>
      <c r="H551" s="387"/>
      <c r="I551" s="387"/>
      <c r="J551" s="387"/>
    </row>
    <row r="552" spans="1:10">
      <c r="A552" s="259"/>
      <c r="B552" s="259"/>
      <c r="C552" s="259"/>
      <c r="D552" s="259"/>
      <c r="E552" s="387"/>
      <c r="F552" s="330"/>
      <c r="G552" s="387"/>
      <c r="H552" s="387"/>
      <c r="I552" s="387"/>
      <c r="J552" s="387"/>
    </row>
    <row r="553" spans="1:10">
      <c r="A553" s="259"/>
      <c r="B553" s="259"/>
      <c r="C553" s="259"/>
      <c r="D553" s="259"/>
      <c r="E553" s="387"/>
      <c r="F553" s="330"/>
      <c r="G553" s="387"/>
      <c r="H553" s="387"/>
      <c r="I553" s="387"/>
      <c r="J553" s="387"/>
    </row>
    <row r="554" spans="1:10">
      <c r="A554" s="259"/>
      <c r="B554" s="259"/>
      <c r="C554" s="259"/>
      <c r="D554" s="259"/>
      <c r="E554" s="387"/>
      <c r="F554" s="330"/>
      <c r="G554" s="387"/>
      <c r="H554" s="387"/>
      <c r="I554" s="387"/>
      <c r="J554" s="387"/>
    </row>
    <row r="555" spans="1:10">
      <c r="A555" s="259"/>
      <c r="B555" s="259"/>
      <c r="C555" s="259"/>
      <c r="D555" s="259"/>
      <c r="E555" s="387"/>
      <c r="F555" s="330"/>
      <c r="G555" s="387"/>
      <c r="H555" s="387"/>
      <c r="I555" s="387"/>
      <c r="J555" s="387"/>
    </row>
    <row r="556" spans="1:10">
      <c r="A556" s="259"/>
      <c r="B556" s="259"/>
      <c r="C556" s="259"/>
      <c r="D556" s="259"/>
      <c r="E556" s="387"/>
      <c r="F556" s="330"/>
      <c r="G556" s="387"/>
      <c r="H556" s="387"/>
      <c r="I556" s="387"/>
      <c r="J556" s="387"/>
    </row>
    <row r="557" spans="1:10">
      <c r="A557" s="259"/>
      <c r="B557" s="259"/>
      <c r="C557" s="259"/>
      <c r="D557" s="259"/>
      <c r="E557" s="387"/>
      <c r="F557" s="330"/>
      <c r="G557" s="387"/>
      <c r="H557" s="387"/>
      <c r="I557" s="387"/>
      <c r="J557" s="387"/>
    </row>
    <row r="558" spans="1:10">
      <c r="A558" s="259"/>
      <c r="B558" s="259"/>
      <c r="C558" s="259"/>
      <c r="D558" s="259"/>
      <c r="E558" s="387"/>
      <c r="F558" s="330"/>
      <c r="G558" s="387"/>
      <c r="H558" s="387"/>
      <c r="I558" s="387"/>
      <c r="J558" s="387"/>
    </row>
    <row r="559" spans="1:10">
      <c r="A559" s="259"/>
      <c r="B559" s="259"/>
      <c r="C559" s="259"/>
      <c r="D559" s="259"/>
      <c r="E559" s="387"/>
      <c r="F559" s="330"/>
      <c r="G559" s="387"/>
      <c r="H559" s="387"/>
      <c r="I559" s="387"/>
      <c r="J559" s="387"/>
    </row>
    <row r="560" spans="1:10">
      <c r="A560" s="259"/>
      <c r="B560" s="259"/>
      <c r="C560" s="259"/>
      <c r="D560" s="259"/>
      <c r="E560" s="387"/>
      <c r="F560" s="330"/>
      <c r="G560" s="387"/>
      <c r="H560" s="387"/>
      <c r="I560" s="387"/>
      <c r="J560" s="387"/>
    </row>
    <row r="561" spans="1:10">
      <c r="A561" s="259"/>
      <c r="B561" s="259"/>
      <c r="C561" s="259"/>
      <c r="D561" s="259"/>
      <c r="E561" s="387"/>
      <c r="F561" s="330"/>
      <c r="G561" s="387"/>
      <c r="H561" s="387"/>
      <c r="I561" s="387"/>
      <c r="J561" s="387"/>
    </row>
    <row r="562" spans="1:10">
      <c r="A562" s="259"/>
      <c r="B562" s="259"/>
      <c r="C562" s="259"/>
      <c r="D562" s="259"/>
      <c r="E562" s="387"/>
      <c r="F562" s="330"/>
      <c r="G562" s="387"/>
      <c r="H562" s="387"/>
      <c r="I562" s="387"/>
      <c r="J562" s="387"/>
    </row>
    <row r="563" spans="1:10">
      <c r="A563" s="259"/>
      <c r="B563" s="259"/>
      <c r="C563" s="259"/>
      <c r="D563" s="259"/>
      <c r="E563" s="387"/>
      <c r="F563" s="330"/>
      <c r="G563" s="387"/>
      <c r="H563" s="387"/>
      <c r="I563" s="387"/>
      <c r="J563" s="387"/>
    </row>
    <row r="564" spans="1:10">
      <c r="A564" s="259"/>
      <c r="B564" s="259"/>
      <c r="C564" s="259"/>
      <c r="D564" s="259"/>
      <c r="E564" s="387"/>
      <c r="F564" s="330"/>
      <c r="G564" s="387"/>
      <c r="H564" s="387"/>
      <c r="I564" s="387"/>
      <c r="J564" s="387"/>
    </row>
    <row r="565" spans="1:10">
      <c r="A565" s="259"/>
      <c r="B565" s="259"/>
      <c r="C565" s="259"/>
      <c r="D565" s="259"/>
      <c r="E565" s="387"/>
      <c r="F565" s="330"/>
      <c r="G565" s="387"/>
      <c r="H565" s="387"/>
      <c r="I565" s="387"/>
      <c r="J565" s="387"/>
    </row>
    <row r="566" spans="1:10">
      <c r="A566" s="259"/>
      <c r="B566" s="259"/>
      <c r="C566" s="259"/>
      <c r="D566" s="259"/>
      <c r="E566" s="387"/>
      <c r="F566" s="330"/>
      <c r="G566" s="387"/>
      <c r="H566" s="387"/>
      <c r="I566" s="387"/>
      <c r="J566" s="387"/>
    </row>
    <row r="567" spans="1:10">
      <c r="A567" s="259"/>
      <c r="B567" s="259"/>
      <c r="C567" s="259"/>
      <c r="D567" s="259"/>
      <c r="E567" s="387"/>
      <c r="F567" s="330"/>
      <c r="G567" s="387"/>
      <c r="H567" s="387"/>
      <c r="I567" s="387"/>
      <c r="J567" s="387"/>
    </row>
    <row r="568" spans="1:10">
      <c r="A568" s="259"/>
      <c r="B568" s="259"/>
      <c r="C568" s="259"/>
      <c r="D568" s="259"/>
      <c r="E568" s="387"/>
      <c r="F568" s="330"/>
      <c r="G568" s="387"/>
      <c r="H568" s="387"/>
      <c r="I568" s="387"/>
      <c r="J568" s="387"/>
    </row>
    <row r="569" spans="1:10">
      <c r="A569" s="259"/>
      <c r="B569" s="259"/>
      <c r="C569" s="259"/>
      <c r="D569" s="259"/>
      <c r="E569" s="387"/>
      <c r="F569" s="330"/>
      <c r="G569" s="387"/>
      <c r="H569" s="387"/>
      <c r="I569" s="387"/>
      <c r="J569" s="387"/>
    </row>
    <row r="570" spans="1:10">
      <c r="A570" s="259"/>
      <c r="B570" s="259"/>
      <c r="C570" s="259"/>
      <c r="D570" s="259"/>
      <c r="E570" s="387"/>
      <c r="F570" s="330"/>
      <c r="G570" s="387"/>
      <c r="H570" s="387"/>
      <c r="I570" s="387"/>
      <c r="J570" s="387"/>
    </row>
    <row r="571" spans="1:10">
      <c r="A571" s="259"/>
      <c r="B571" s="259"/>
      <c r="C571" s="259"/>
      <c r="D571" s="259"/>
      <c r="E571" s="387"/>
      <c r="F571" s="330"/>
      <c r="G571" s="387"/>
      <c r="H571" s="387"/>
      <c r="I571" s="387"/>
      <c r="J571" s="387"/>
    </row>
    <row r="572" spans="1:10">
      <c r="A572" s="259"/>
      <c r="B572" s="259"/>
      <c r="C572" s="259"/>
      <c r="D572" s="259"/>
      <c r="E572" s="387"/>
      <c r="F572" s="330"/>
      <c r="G572" s="387"/>
      <c r="H572" s="387"/>
      <c r="I572" s="387"/>
      <c r="J572" s="387"/>
    </row>
    <row r="573" spans="1:10">
      <c r="A573" s="259"/>
      <c r="B573" s="259"/>
      <c r="C573" s="259"/>
      <c r="D573" s="259"/>
      <c r="E573" s="387"/>
      <c r="F573" s="330"/>
      <c r="G573" s="387"/>
      <c r="H573" s="387"/>
      <c r="I573" s="387"/>
      <c r="J573" s="387"/>
    </row>
    <row r="574" spans="1:10">
      <c r="A574" s="259"/>
      <c r="B574" s="259"/>
      <c r="C574" s="259"/>
      <c r="D574" s="259"/>
      <c r="E574" s="387"/>
      <c r="F574" s="330"/>
      <c r="G574" s="387"/>
      <c r="H574" s="387"/>
      <c r="I574" s="387"/>
      <c r="J574" s="387"/>
    </row>
    <row r="575" spans="1:10">
      <c r="A575" s="259"/>
      <c r="B575" s="259"/>
      <c r="C575" s="259"/>
      <c r="D575" s="259"/>
      <c r="E575" s="259"/>
      <c r="F575" s="270"/>
      <c r="G575" s="259"/>
      <c r="H575" s="259"/>
      <c r="I575" s="259"/>
      <c r="J575" s="259"/>
    </row>
    <row r="576" spans="1:10">
      <c r="A576" s="259"/>
      <c r="B576" s="259"/>
      <c r="C576" s="259"/>
      <c r="D576" s="259"/>
      <c r="E576" s="259"/>
      <c r="F576" s="270"/>
      <c r="G576" s="259"/>
      <c r="H576" s="259"/>
      <c r="I576" s="259"/>
      <c r="J576" s="259"/>
    </row>
    <row r="577" spans="1:10">
      <c r="A577" s="259"/>
      <c r="B577" s="259"/>
      <c r="C577" s="259"/>
      <c r="D577" s="259"/>
      <c r="E577" s="259"/>
      <c r="F577" s="270"/>
      <c r="G577" s="259"/>
      <c r="H577" s="259"/>
      <c r="I577" s="259"/>
      <c r="J577" s="259"/>
    </row>
    <row r="578" spans="1:10">
      <c r="A578" s="259"/>
      <c r="B578" s="259"/>
      <c r="C578" s="259"/>
      <c r="D578" s="259"/>
      <c r="E578" s="259"/>
      <c r="F578" s="270"/>
      <c r="G578" s="259"/>
      <c r="H578" s="259"/>
      <c r="I578" s="259"/>
      <c r="J578" s="259"/>
    </row>
    <row r="579" spans="1:10">
      <c r="A579" s="259"/>
      <c r="B579" s="259"/>
      <c r="C579" s="259"/>
      <c r="D579" s="259"/>
      <c r="E579" s="259"/>
      <c r="F579" s="270"/>
      <c r="G579" s="259"/>
      <c r="H579" s="259"/>
      <c r="I579" s="259"/>
      <c r="J579" s="259"/>
    </row>
    <row r="580" spans="1:10">
      <c r="A580" s="259"/>
      <c r="B580" s="259"/>
      <c r="C580" s="259"/>
      <c r="D580" s="259"/>
      <c r="E580" s="259"/>
      <c r="F580" s="270"/>
      <c r="G580" s="259"/>
      <c r="H580" s="259"/>
      <c r="I580" s="259"/>
      <c r="J580" s="259"/>
    </row>
    <row r="581" spans="1:10">
      <c r="A581" s="259"/>
      <c r="B581" s="259"/>
      <c r="C581" s="259"/>
      <c r="D581" s="259"/>
      <c r="E581" s="259"/>
      <c r="F581" s="270"/>
      <c r="G581" s="259"/>
      <c r="H581" s="259"/>
      <c r="I581" s="259"/>
      <c r="J581" s="259"/>
    </row>
    <row r="582" spans="1:10">
      <c r="A582" s="259"/>
      <c r="B582" s="259"/>
      <c r="C582" s="259"/>
      <c r="D582" s="259"/>
      <c r="E582" s="259"/>
      <c r="F582" s="270"/>
      <c r="G582" s="259"/>
      <c r="H582" s="259"/>
      <c r="I582" s="259"/>
      <c r="J582" s="259"/>
    </row>
    <row r="583" spans="1:10">
      <c r="A583" s="259"/>
      <c r="B583" s="259"/>
      <c r="C583" s="259"/>
      <c r="D583" s="259"/>
      <c r="E583" s="259"/>
      <c r="F583" s="270"/>
      <c r="G583" s="259"/>
      <c r="H583" s="259"/>
      <c r="I583" s="259"/>
      <c r="J583" s="259"/>
    </row>
    <row r="584" spans="1:10">
      <c r="A584" s="259"/>
      <c r="B584" s="259"/>
      <c r="C584" s="259"/>
      <c r="D584" s="259"/>
      <c r="E584" s="259"/>
      <c r="F584" s="270"/>
      <c r="G584" s="259"/>
      <c r="H584" s="259"/>
      <c r="I584" s="259"/>
      <c r="J584" s="259"/>
    </row>
    <row r="585" spans="1:10">
      <c r="A585" s="259"/>
      <c r="B585" s="259"/>
      <c r="C585" s="259"/>
      <c r="D585" s="259"/>
      <c r="E585" s="259"/>
      <c r="F585" s="270"/>
      <c r="G585" s="259"/>
      <c r="H585" s="259"/>
      <c r="I585" s="259"/>
      <c r="J585" s="259"/>
    </row>
    <row r="586" spans="1:10">
      <c r="A586" s="259"/>
      <c r="B586" s="259"/>
      <c r="C586" s="259"/>
      <c r="D586" s="259"/>
      <c r="E586" s="259"/>
      <c r="F586" s="270"/>
      <c r="G586" s="259"/>
      <c r="H586" s="259"/>
      <c r="I586" s="259"/>
      <c r="J586" s="259"/>
    </row>
    <row r="587" spans="1:10">
      <c r="A587" s="259"/>
      <c r="B587" s="259"/>
      <c r="C587" s="259"/>
      <c r="D587" s="259"/>
      <c r="E587" s="259"/>
      <c r="F587" s="270"/>
      <c r="G587" s="259"/>
      <c r="H587" s="259"/>
      <c r="I587" s="259"/>
      <c r="J587" s="259"/>
    </row>
    <row r="588" spans="1:10">
      <c r="A588" s="259"/>
      <c r="B588" s="259"/>
      <c r="C588" s="259"/>
      <c r="D588" s="259"/>
      <c r="E588" s="259"/>
      <c r="F588" s="270"/>
      <c r="G588" s="259"/>
      <c r="H588" s="259"/>
      <c r="I588" s="259"/>
      <c r="J588" s="259"/>
    </row>
    <row r="589" spans="1:10">
      <c r="A589" s="259"/>
      <c r="B589" s="259"/>
      <c r="C589" s="259"/>
      <c r="D589" s="259"/>
      <c r="E589" s="259"/>
      <c r="F589" s="270"/>
      <c r="G589" s="259"/>
      <c r="H589" s="259"/>
      <c r="I589" s="259"/>
      <c r="J589" s="259"/>
    </row>
    <row r="590" spans="1:10">
      <c r="A590" s="259"/>
      <c r="B590" s="259"/>
      <c r="C590" s="259"/>
      <c r="D590" s="259"/>
      <c r="E590" s="259"/>
      <c r="F590" s="270"/>
      <c r="G590" s="259"/>
      <c r="H590" s="259"/>
      <c r="I590" s="259"/>
      <c r="J590" s="259"/>
    </row>
    <row r="591" spans="1:10">
      <c r="A591" s="259"/>
      <c r="B591" s="259"/>
      <c r="C591" s="259"/>
      <c r="D591" s="259"/>
      <c r="E591" s="259"/>
      <c r="F591" s="270"/>
      <c r="G591" s="259"/>
      <c r="H591" s="259"/>
      <c r="I591" s="259"/>
      <c r="J591" s="259"/>
    </row>
    <row r="592" spans="1:10">
      <c r="A592" s="259"/>
      <c r="B592" s="259"/>
      <c r="C592" s="259"/>
      <c r="D592" s="259"/>
      <c r="E592" s="259"/>
      <c r="F592" s="270"/>
      <c r="G592" s="259"/>
      <c r="H592" s="259"/>
      <c r="I592" s="259"/>
      <c r="J592" s="259"/>
    </row>
    <row r="593" spans="1:10">
      <c r="A593" s="259"/>
      <c r="B593" s="259"/>
      <c r="C593" s="259"/>
      <c r="D593" s="259"/>
      <c r="E593" s="259"/>
      <c r="F593" s="270"/>
      <c r="G593" s="259"/>
      <c r="H593" s="259"/>
      <c r="I593" s="259"/>
      <c r="J593" s="259"/>
    </row>
    <row r="594" spans="1:10">
      <c r="A594" s="259"/>
      <c r="B594" s="259"/>
      <c r="C594" s="259"/>
      <c r="D594" s="259"/>
      <c r="E594" s="259"/>
      <c r="F594" s="270"/>
      <c r="G594" s="259"/>
      <c r="H594" s="259"/>
      <c r="I594" s="259"/>
      <c r="J594" s="259"/>
    </row>
    <row r="595" spans="1:10">
      <c r="A595" s="259"/>
      <c r="B595" s="259"/>
      <c r="C595" s="259"/>
      <c r="D595" s="259"/>
      <c r="E595" s="259"/>
      <c r="F595" s="270"/>
      <c r="G595" s="259"/>
      <c r="H595" s="259"/>
      <c r="I595" s="259"/>
      <c r="J595" s="259"/>
    </row>
    <row r="596" spans="1:10">
      <c r="A596" s="259"/>
      <c r="B596" s="259"/>
      <c r="C596" s="259"/>
      <c r="D596" s="259"/>
      <c r="E596" s="259"/>
      <c r="F596" s="270"/>
      <c r="G596" s="259"/>
      <c r="H596" s="259"/>
      <c r="I596" s="259"/>
      <c r="J596" s="259"/>
    </row>
    <row r="597" spans="1:10">
      <c r="A597" s="259"/>
      <c r="B597" s="259"/>
      <c r="C597" s="259"/>
      <c r="D597" s="259"/>
      <c r="E597" s="259"/>
      <c r="F597" s="270"/>
      <c r="G597" s="259"/>
      <c r="H597" s="259"/>
      <c r="I597" s="259"/>
      <c r="J597" s="259"/>
    </row>
    <row r="598" spans="1:10">
      <c r="A598" s="259"/>
      <c r="B598" s="259"/>
      <c r="C598" s="259"/>
      <c r="D598" s="259"/>
      <c r="E598" s="259"/>
      <c r="F598" s="270"/>
      <c r="G598" s="259"/>
      <c r="H598" s="259"/>
      <c r="I598" s="259"/>
      <c r="J598" s="259"/>
    </row>
    <row r="599" spans="1:10">
      <c r="A599" s="259"/>
      <c r="B599" s="259"/>
      <c r="C599" s="259"/>
      <c r="D599" s="259"/>
      <c r="E599" s="259"/>
      <c r="F599" s="270"/>
      <c r="G599" s="259"/>
      <c r="H599" s="259"/>
      <c r="I599" s="259"/>
      <c r="J599" s="259"/>
    </row>
    <row r="600" spans="1:10">
      <c r="A600" s="259"/>
      <c r="B600" s="259"/>
      <c r="C600" s="259"/>
      <c r="D600" s="259"/>
      <c r="E600" s="259"/>
      <c r="F600" s="270"/>
      <c r="G600" s="259"/>
      <c r="H600" s="259"/>
      <c r="I600" s="259"/>
      <c r="J600" s="259"/>
    </row>
    <row r="601" spans="1:10">
      <c r="A601" s="259"/>
      <c r="B601" s="259"/>
      <c r="C601" s="259"/>
      <c r="D601" s="259"/>
      <c r="E601" s="259"/>
      <c r="F601" s="270"/>
      <c r="G601" s="259"/>
      <c r="H601" s="259"/>
      <c r="I601" s="259"/>
      <c r="J601" s="259"/>
    </row>
    <row r="602" spans="1:10">
      <c r="A602" s="259"/>
      <c r="B602" s="259"/>
      <c r="C602" s="259"/>
      <c r="D602" s="259"/>
      <c r="E602" s="259"/>
      <c r="F602" s="270"/>
      <c r="G602" s="259"/>
      <c r="H602" s="259"/>
      <c r="I602" s="259"/>
      <c r="J602" s="259"/>
    </row>
    <row r="603" spans="1:10">
      <c r="A603" s="259"/>
      <c r="B603" s="259"/>
      <c r="C603" s="259"/>
      <c r="D603" s="259"/>
      <c r="E603" s="259"/>
      <c r="F603" s="270"/>
      <c r="G603" s="259"/>
      <c r="H603" s="259"/>
      <c r="I603" s="259"/>
      <c r="J603" s="259"/>
    </row>
    <row r="604" spans="1:10">
      <c r="A604" s="259"/>
      <c r="B604" s="259"/>
      <c r="C604" s="259"/>
      <c r="D604" s="259"/>
      <c r="E604" s="259"/>
      <c r="F604" s="270"/>
      <c r="G604" s="259"/>
      <c r="H604" s="259"/>
      <c r="I604" s="259"/>
      <c r="J604" s="259"/>
    </row>
    <row r="605" spans="1:10">
      <c r="A605" s="259"/>
      <c r="B605" s="259"/>
      <c r="C605" s="259"/>
      <c r="D605" s="259"/>
      <c r="E605" s="259"/>
      <c r="F605" s="270"/>
      <c r="G605" s="259"/>
      <c r="H605" s="259"/>
      <c r="I605" s="259"/>
      <c r="J605" s="259"/>
    </row>
    <row r="606" spans="1:10">
      <c r="A606" s="259"/>
      <c r="B606" s="259"/>
      <c r="C606" s="259"/>
      <c r="D606" s="259"/>
      <c r="E606" s="259"/>
      <c r="F606" s="270"/>
      <c r="G606" s="259"/>
      <c r="H606" s="259"/>
      <c r="I606" s="259"/>
      <c r="J606" s="259"/>
    </row>
    <row r="607" spans="1:10">
      <c r="A607" s="259"/>
      <c r="B607" s="259"/>
      <c r="C607" s="259"/>
      <c r="D607" s="259"/>
      <c r="E607" s="259"/>
      <c r="F607" s="270"/>
      <c r="G607" s="259"/>
      <c r="H607" s="259"/>
      <c r="I607" s="259"/>
      <c r="J607" s="259"/>
    </row>
    <row r="608" spans="1:10">
      <c r="A608" s="259"/>
      <c r="B608" s="259"/>
      <c r="C608" s="259"/>
      <c r="D608" s="259"/>
      <c r="E608" s="259"/>
      <c r="F608" s="270"/>
      <c r="G608" s="259"/>
      <c r="H608" s="259"/>
      <c r="I608" s="259"/>
      <c r="J608" s="259"/>
    </row>
    <row r="609" spans="1:10">
      <c r="A609" s="259"/>
      <c r="B609" s="259"/>
      <c r="C609" s="259"/>
      <c r="D609" s="259"/>
      <c r="E609" s="259"/>
      <c r="F609" s="270"/>
      <c r="G609" s="259"/>
      <c r="H609" s="259"/>
      <c r="I609" s="259"/>
      <c r="J609" s="259"/>
    </row>
    <row r="610" spans="1:10">
      <c r="A610" s="259"/>
      <c r="B610" s="259"/>
      <c r="C610" s="259"/>
      <c r="D610" s="259"/>
      <c r="E610" s="259"/>
      <c r="F610" s="270"/>
      <c r="G610" s="259"/>
      <c r="H610" s="259"/>
      <c r="I610" s="259"/>
      <c r="J610" s="259"/>
    </row>
    <row r="611" spans="1:10">
      <c r="A611" s="259"/>
      <c r="B611" s="259"/>
      <c r="C611" s="259"/>
      <c r="D611" s="259"/>
      <c r="E611" s="259"/>
      <c r="F611" s="270"/>
      <c r="G611" s="259"/>
      <c r="H611" s="259"/>
      <c r="I611" s="259"/>
      <c r="J611" s="259"/>
    </row>
    <row r="612" spans="1:10">
      <c r="A612" s="259"/>
      <c r="B612" s="259"/>
      <c r="C612" s="259"/>
      <c r="D612" s="259"/>
      <c r="E612" s="259"/>
      <c r="F612" s="270"/>
      <c r="G612" s="259"/>
      <c r="H612" s="259"/>
      <c r="I612" s="259"/>
      <c r="J612" s="259"/>
    </row>
    <row r="613" spans="1:10">
      <c r="A613" s="259"/>
      <c r="B613" s="259"/>
      <c r="C613" s="259"/>
      <c r="D613" s="259"/>
      <c r="E613" s="259"/>
      <c r="F613" s="270"/>
      <c r="G613" s="259"/>
      <c r="H613" s="259"/>
      <c r="I613" s="259"/>
      <c r="J613" s="259"/>
    </row>
    <row r="614" spans="1:10">
      <c r="A614" s="259"/>
      <c r="B614" s="259"/>
      <c r="C614" s="259"/>
      <c r="D614" s="259"/>
      <c r="E614" s="259"/>
      <c r="F614" s="270"/>
      <c r="G614" s="259"/>
      <c r="H614" s="259"/>
      <c r="I614" s="259"/>
      <c r="J614" s="259"/>
    </row>
    <row r="615" spans="1:10">
      <c r="A615" s="259"/>
      <c r="B615" s="259"/>
      <c r="C615" s="259"/>
      <c r="D615" s="259"/>
      <c r="E615" s="259"/>
      <c r="F615" s="270"/>
      <c r="G615" s="259"/>
      <c r="H615" s="259"/>
      <c r="I615" s="259"/>
      <c r="J615" s="259"/>
    </row>
    <row r="616" spans="1:10">
      <c r="A616" s="259"/>
      <c r="B616" s="259"/>
      <c r="C616" s="259"/>
      <c r="D616" s="259"/>
      <c r="E616" s="259"/>
      <c r="F616" s="270"/>
      <c r="G616" s="259"/>
      <c r="H616" s="259"/>
      <c r="I616" s="259"/>
      <c r="J616" s="259"/>
    </row>
    <row r="617" spans="1:10">
      <c r="A617" s="259"/>
      <c r="B617" s="259"/>
      <c r="C617" s="259"/>
      <c r="D617" s="259"/>
      <c r="E617" s="259"/>
      <c r="F617" s="270"/>
      <c r="G617" s="259"/>
      <c r="H617" s="259"/>
      <c r="I617" s="259"/>
      <c r="J617" s="259"/>
    </row>
    <row r="618" spans="1:10">
      <c r="A618" s="259"/>
      <c r="B618" s="259"/>
      <c r="C618" s="259"/>
      <c r="D618" s="259"/>
      <c r="E618" s="259"/>
      <c r="F618" s="270"/>
      <c r="G618" s="259"/>
      <c r="H618" s="259"/>
      <c r="I618" s="259"/>
      <c r="J618" s="259"/>
    </row>
    <row r="619" spans="1:10">
      <c r="A619" s="259"/>
      <c r="B619" s="259"/>
      <c r="C619" s="259"/>
      <c r="D619" s="259"/>
      <c r="E619" s="259"/>
      <c r="F619" s="270"/>
      <c r="G619" s="259"/>
      <c r="H619" s="259"/>
      <c r="I619" s="259"/>
      <c r="J619" s="259"/>
    </row>
    <row r="620" spans="1:10">
      <c r="A620" s="259"/>
      <c r="B620" s="259"/>
      <c r="C620" s="259"/>
      <c r="D620" s="259"/>
      <c r="E620" s="259"/>
      <c r="F620" s="270"/>
      <c r="G620" s="259"/>
      <c r="H620" s="259"/>
      <c r="I620" s="259"/>
      <c r="J620" s="259"/>
    </row>
    <row r="621" spans="1:10">
      <c r="A621" s="259"/>
      <c r="B621" s="259"/>
      <c r="C621" s="259"/>
      <c r="D621" s="259"/>
      <c r="E621" s="259"/>
      <c r="F621" s="270"/>
      <c r="G621" s="259"/>
      <c r="H621" s="259"/>
      <c r="I621" s="259"/>
      <c r="J621" s="259"/>
    </row>
    <row r="622" spans="1:10">
      <c r="A622" s="259"/>
      <c r="B622" s="259"/>
      <c r="C622" s="259"/>
      <c r="D622" s="259"/>
      <c r="E622" s="259"/>
      <c r="F622" s="270"/>
      <c r="G622" s="259"/>
      <c r="H622" s="259"/>
      <c r="I622" s="259"/>
      <c r="J622" s="259"/>
    </row>
    <row r="623" spans="1:10">
      <c r="A623" s="259"/>
      <c r="B623" s="259"/>
      <c r="C623" s="259"/>
      <c r="D623" s="259"/>
      <c r="E623" s="259"/>
      <c r="F623" s="270"/>
      <c r="G623" s="259"/>
      <c r="H623" s="259"/>
      <c r="I623" s="259"/>
      <c r="J623" s="259"/>
    </row>
    <row r="624" spans="1:10">
      <c r="A624" s="259"/>
      <c r="B624" s="259"/>
      <c r="C624" s="259"/>
      <c r="D624" s="259"/>
      <c r="E624" s="259"/>
      <c r="F624" s="270"/>
      <c r="G624" s="259"/>
      <c r="H624" s="259"/>
      <c r="I624" s="259"/>
      <c r="J624" s="259"/>
    </row>
    <row r="625" spans="1:10">
      <c r="A625" s="259"/>
      <c r="B625" s="259"/>
      <c r="C625" s="259"/>
      <c r="D625" s="259"/>
      <c r="E625" s="259"/>
      <c r="F625" s="270"/>
      <c r="G625" s="259"/>
      <c r="H625" s="259"/>
      <c r="I625" s="259"/>
      <c r="J625" s="259"/>
    </row>
    <row r="626" spans="1:10">
      <c r="A626" s="259"/>
      <c r="B626" s="259"/>
      <c r="C626" s="259"/>
      <c r="D626" s="259"/>
      <c r="E626" s="259"/>
      <c r="F626" s="270"/>
      <c r="G626" s="259"/>
      <c r="H626" s="259"/>
      <c r="I626" s="259"/>
      <c r="J626" s="259"/>
    </row>
    <row r="627" spans="1:10">
      <c r="A627" s="259"/>
      <c r="B627" s="259"/>
      <c r="C627" s="259"/>
      <c r="D627" s="259"/>
      <c r="E627" s="259"/>
      <c r="F627" s="270"/>
      <c r="G627" s="259"/>
      <c r="H627" s="259"/>
      <c r="I627" s="259"/>
      <c r="J627" s="259"/>
    </row>
    <row r="628" spans="1:10">
      <c r="A628" s="259"/>
      <c r="B628" s="259"/>
      <c r="C628" s="259"/>
      <c r="D628" s="259"/>
      <c r="E628" s="259"/>
      <c r="F628" s="270"/>
      <c r="G628" s="259"/>
      <c r="H628" s="259"/>
      <c r="I628" s="259"/>
      <c r="J628" s="259"/>
    </row>
    <row r="629" spans="1:10">
      <c r="A629" s="259"/>
      <c r="B629" s="259"/>
      <c r="C629" s="259"/>
      <c r="D629" s="259"/>
      <c r="E629" s="259"/>
      <c r="F629" s="270"/>
      <c r="G629" s="259"/>
      <c r="H629" s="259"/>
      <c r="I629" s="259"/>
      <c r="J629" s="259"/>
    </row>
    <row r="630" spans="1:10">
      <c r="A630" s="259"/>
      <c r="B630" s="259"/>
      <c r="C630" s="259"/>
      <c r="D630" s="259"/>
      <c r="E630" s="259"/>
      <c r="F630" s="270"/>
      <c r="G630" s="259"/>
      <c r="H630" s="259"/>
      <c r="I630" s="259"/>
      <c r="J630" s="259"/>
    </row>
    <row r="631" spans="1:10">
      <c r="A631" s="259"/>
      <c r="B631" s="259"/>
      <c r="C631" s="259"/>
      <c r="D631" s="259"/>
      <c r="E631" s="259"/>
      <c r="F631" s="270"/>
      <c r="G631" s="259"/>
      <c r="H631" s="259"/>
      <c r="I631" s="259"/>
      <c r="J631" s="259"/>
    </row>
    <row r="632" spans="1:10">
      <c r="A632" s="259"/>
      <c r="B632" s="259"/>
      <c r="C632" s="259"/>
      <c r="D632" s="259"/>
      <c r="E632" s="259"/>
      <c r="F632" s="270"/>
      <c r="G632" s="259"/>
      <c r="H632" s="259"/>
      <c r="I632" s="259"/>
      <c r="J632" s="259"/>
    </row>
    <row r="633" spans="1:10">
      <c r="A633" s="259"/>
      <c r="B633" s="259"/>
      <c r="C633" s="259"/>
      <c r="D633" s="259"/>
      <c r="E633" s="259"/>
      <c r="F633" s="270"/>
      <c r="G633" s="259"/>
      <c r="H633" s="259"/>
      <c r="I633" s="259"/>
      <c r="J633" s="259"/>
    </row>
    <row r="634" spans="1:10">
      <c r="A634" s="259"/>
      <c r="B634" s="259"/>
      <c r="C634" s="259"/>
      <c r="D634" s="259"/>
      <c r="E634" s="259"/>
      <c r="F634" s="270"/>
      <c r="G634" s="259"/>
      <c r="H634" s="259"/>
      <c r="I634" s="259"/>
      <c r="J634" s="259"/>
    </row>
    <row r="635" spans="1:10">
      <c r="A635" s="259"/>
      <c r="B635" s="259"/>
      <c r="C635" s="259"/>
      <c r="D635" s="259"/>
      <c r="E635" s="259"/>
      <c r="F635" s="270"/>
      <c r="G635" s="259"/>
      <c r="H635" s="259"/>
      <c r="I635" s="259"/>
      <c r="J635" s="259"/>
    </row>
    <row r="636" spans="1:10">
      <c r="A636" s="259"/>
      <c r="B636" s="259"/>
      <c r="C636" s="259"/>
      <c r="D636" s="259"/>
      <c r="E636" s="259"/>
      <c r="F636" s="270"/>
      <c r="G636" s="259"/>
      <c r="H636" s="259"/>
      <c r="I636" s="259"/>
      <c r="J636" s="259"/>
    </row>
    <row r="637" spans="1:10">
      <c r="A637" s="259"/>
      <c r="B637" s="259"/>
      <c r="C637" s="259"/>
      <c r="D637" s="259"/>
      <c r="E637" s="259"/>
      <c r="F637" s="270"/>
      <c r="G637" s="259"/>
      <c r="H637" s="259"/>
      <c r="I637" s="259"/>
      <c r="J637" s="259"/>
    </row>
    <row r="638" spans="1:10">
      <c r="A638" s="259"/>
      <c r="B638" s="259"/>
      <c r="C638" s="259"/>
      <c r="D638" s="259"/>
      <c r="E638" s="259"/>
      <c r="F638" s="270"/>
      <c r="G638" s="259"/>
      <c r="H638" s="259"/>
      <c r="I638" s="259"/>
      <c r="J638" s="259"/>
    </row>
    <row r="639" spans="1:10">
      <c r="A639" s="259"/>
      <c r="B639" s="259"/>
      <c r="C639" s="259"/>
      <c r="D639" s="259"/>
      <c r="E639" s="259"/>
      <c r="F639" s="270"/>
      <c r="G639" s="259"/>
      <c r="H639" s="259"/>
      <c r="I639" s="259"/>
      <c r="J639" s="259"/>
    </row>
    <row r="640" spans="1:10">
      <c r="A640" s="259"/>
      <c r="B640" s="259"/>
      <c r="C640" s="259"/>
      <c r="D640" s="259"/>
      <c r="E640" s="259"/>
      <c r="F640" s="270"/>
      <c r="G640" s="259"/>
      <c r="H640" s="259"/>
      <c r="I640" s="259"/>
      <c r="J640" s="259"/>
    </row>
    <row r="641" spans="1:10">
      <c r="A641" s="259"/>
      <c r="B641" s="259"/>
      <c r="C641" s="259"/>
      <c r="D641" s="259"/>
      <c r="E641" s="259"/>
      <c r="F641" s="270"/>
      <c r="G641" s="259"/>
      <c r="H641" s="259"/>
      <c r="I641" s="259"/>
      <c r="J641" s="259"/>
    </row>
    <row r="642" spans="1:10">
      <c r="A642" s="259"/>
      <c r="B642" s="259"/>
      <c r="C642" s="259"/>
      <c r="D642" s="259"/>
      <c r="E642" s="259"/>
      <c r="F642" s="270"/>
      <c r="G642" s="259"/>
      <c r="H642" s="259"/>
      <c r="I642" s="259"/>
      <c r="J642" s="259"/>
    </row>
    <row r="643" spans="1:10">
      <c r="A643" s="259"/>
      <c r="B643" s="259"/>
      <c r="C643" s="259"/>
      <c r="D643" s="259"/>
      <c r="E643" s="259"/>
      <c r="F643" s="270"/>
      <c r="G643" s="259"/>
      <c r="H643" s="259"/>
      <c r="I643" s="259"/>
      <c r="J643" s="259"/>
    </row>
    <row r="644" spans="1:10">
      <c r="A644" s="259"/>
      <c r="B644" s="259"/>
      <c r="C644" s="259"/>
      <c r="D644" s="259"/>
      <c r="E644" s="259"/>
      <c r="F644" s="270"/>
      <c r="G644" s="259"/>
      <c r="H644" s="259"/>
      <c r="I644" s="259"/>
      <c r="J644" s="259"/>
    </row>
    <row r="645" spans="1:10">
      <c r="A645" s="259"/>
      <c r="B645" s="259"/>
      <c r="C645" s="259"/>
      <c r="D645" s="259"/>
      <c r="E645" s="259"/>
      <c r="F645" s="270"/>
      <c r="G645" s="259"/>
      <c r="H645" s="259"/>
      <c r="I645" s="259"/>
      <c r="J645" s="259"/>
    </row>
    <row r="646" spans="1:10">
      <c r="A646" s="259"/>
      <c r="B646" s="259"/>
      <c r="C646" s="259"/>
      <c r="D646" s="259"/>
      <c r="E646" s="259"/>
      <c r="F646" s="270"/>
      <c r="G646" s="259"/>
      <c r="H646" s="259"/>
      <c r="I646" s="259"/>
      <c r="J646" s="259"/>
    </row>
    <row r="647" spans="1:10">
      <c r="A647" s="259"/>
      <c r="B647" s="259"/>
      <c r="C647" s="259"/>
      <c r="D647" s="259"/>
      <c r="E647" s="259"/>
      <c r="F647" s="270"/>
      <c r="G647" s="259"/>
      <c r="H647" s="259"/>
      <c r="I647" s="259"/>
      <c r="J647" s="259"/>
    </row>
    <row r="648" spans="1:10">
      <c r="A648" s="259"/>
      <c r="B648" s="259"/>
      <c r="C648" s="259"/>
      <c r="D648" s="259"/>
      <c r="E648" s="259"/>
      <c r="F648" s="270"/>
      <c r="G648" s="259"/>
      <c r="H648" s="259"/>
      <c r="I648" s="259"/>
      <c r="J648" s="259"/>
    </row>
    <row r="649" spans="1:10">
      <c r="A649" s="259"/>
      <c r="B649" s="259"/>
      <c r="C649" s="259"/>
      <c r="D649" s="259"/>
      <c r="E649" s="259"/>
      <c r="F649" s="270"/>
      <c r="G649" s="259"/>
      <c r="H649" s="259"/>
      <c r="I649" s="259"/>
      <c r="J649" s="259"/>
    </row>
    <row r="650" spans="1:10">
      <c r="A650" s="259"/>
      <c r="B650" s="259"/>
      <c r="C650" s="259"/>
      <c r="D650" s="259"/>
      <c r="E650" s="259"/>
      <c r="F650" s="270"/>
      <c r="G650" s="259"/>
      <c r="H650" s="259"/>
      <c r="I650" s="259"/>
      <c r="J650" s="259"/>
    </row>
    <row r="651" spans="1:10">
      <c r="A651" s="259"/>
      <c r="B651" s="259"/>
      <c r="C651" s="259"/>
      <c r="D651" s="259"/>
      <c r="E651" s="259"/>
      <c r="F651" s="270"/>
      <c r="G651" s="259"/>
      <c r="H651" s="259"/>
      <c r="I651" s="259"/>
      <c r="J651" s="259"/>
    </row>
    <row r="652" spans="1:10">
      <c r="A652" s="259"/>
      <c r="B652" s="259"/>
      <c r="C652" s="259"/>
      <c r="D652" s="259"/>
      <c r="E652" s="259"/>
      <c r="F652" s="270"/>
      <c r="G652" s="259"/>
      <c r="H652" s="259"/>
      <c r="I652" s="259"/>
      <c r="J652" s="259"/>
    </row>
    <row r="653" spans="1:10">
      <c r="A653" s="259"/>
      <c r="B653" s="259"/>
      <c r="C653" s="259"/>
      <c r="D653" s="259"/>
      <c r="E653" s="259"/>
      <c r="F653" s="270"/>
      <c r="G653" s="259"/>
      <c r="H653" s="259"/>
      <c r="I653" s="259"/>
      <c r="J653" s="259"/>
    </row>
    <row r="654" spans="1:10">
      <c r="A654" s="259"/>
      <c r="B654" s="259"/>
      <c r="C654" s="259"/>
      <c r="D654" s="259"/>
      <c r="E654" s="259"/>
      <c r="F654" s="270"/>
      <c r="G654" s="259"/>
      <c r="H654" s="259"/>
      <c r="I654" s="259"/>
      <c r="J654" s="259"/>
    </row>
    <row r="655" spans="1:10">
      <c r="A655" s="259"/>
      <c r="B655" s="259"/>
      <c r="C655" s="259"/>
      <c r="D655" s="259"/>
      <c r="E655" s="259"/>
      <c r="F655" s="270"/>
      <c r="G655" s="259"/>
      <c r="H655" s="259"/>
      <c r="I655" s="259"/>
      <c r="J655" s="259"/>
    </row>
    <row r="656" spans="1:10">
      <c r="A656" s="259"/>
      <c r="B656" s="259"/>
      <c r="C656" s="259"/>
      <c r="D656" s="259"/>
      <c r="E656" s="259"/>
      <c r="F656" s="270"/>
      <c r="G656" s="259"/>
      <c r="H656" s="259"/>
      <c r="I656" s="259"/>
      <c r="J656" s="259"/>
    </row>
    <row r="657" spans="1:10">
      <c r="A657" s="259"/>
      <c r="B657" s="259"/>
      <c r="C657" s="259"/>
      <c r="D657" s="259"/>
      <c r="E657" s="259"/>
      <c r="F657" s="270"/>
      <c r="G657" s="259"/>
      <c r="H657" s="259"/>
      <c r="I657" s="259"/>
      <c r="J657" s="259"/>
    </row>
    <row r="658" spans="1:10">
      <c r="A658" s="259"/>
      <c r="B658" s="259"/>
      <c r="C658" s="259"/>
      <c r="D658" s="259"/>
      <c r="E658" s="259"/>
      <c r="F658" s="270"/>
      <c r="G658" s="259"/>
      <c r="H658" s="259"/>
      <c r="I658" s="259"/>
      <c r="J658" s="259"/>
    </row>
    <row r="659" spans="1:10">
      <c r="A659" s="259"/>
      <c r="B659" s="259"/>
      <c r="C659" s="259"/>
      <c r="D659" s="259"/>
      <c r="E659" s="259"/>
      <c r="F659" s="270"/>
      <c r="G659" s="259"/>
      <c r="H659" s="259"/>
      <c r="I659" s="259"/>
      <c r="J659" s="259"/>
    </row>
    <row r="660" spans="1:10">
      <c r="A660" s="259"/>
      <c r="B660" s="259"/>
      <c r="C660" s="259"/>
      <c r="D660" s="259"/>
      <c r="E660" s="259"/>
      <c r="F660" s="270"/>
      <c r="G660" s="259"/>
      <c r="H660" s="259"/>
      <c r="I660" s="259"/>
      <c r="J660" s="259"/>
    </row>
    <row r="661" spans="1:10">
      <c r="A661" s="259"/>
      <c r="B661" s="259"/>
      <c r="C661" s="259"/>
      <c r="D661" s="259"/>
      <c r="E661" s="259"/>
      <c r="F661" s="270"/>
      <c r="G661" s="259"/>
      <c r="H661" s="259"/>
      <c r="I661" s="259"/>
      <c r="J661" s="259"/>
    </row>
    <row r="662" spans="1:10">
      <c r="A662" s="259"/>
      <c r="B662" s="259"/>
      <c r="C662" s="259"/>
      <c r="D662" s="259"/>
      <c r="E662" s="259"/>
      <c r="F662" s="270"/>
      <c r="G662" s="259"/>
      <c r="H662" s="259"/>
      <c r="I662" s="259"/>
      <c r="J662" s="259"/>
    </row>
    <row r="663" spans="1:10">
      <c r="A663" s="259"/>
      <c r="B663" s="259"/>
      <c r="C663" s="259"/>
      <c r="D663" s="259"/>
      <c r="E663" s="259"/>
      <c r="F663" s="270"/>
      <c r="G663" s="259"/>
      <c r="H663" s="259"/>
      <c r="I663" s="259"/>
      <c r="J663" s="259"/>
    </row>
    <row r="664" spans="1:10">
      <c r="A664" s="259"/>
      <c r="B664" s="259"/>
      <c r="C664" s="259"/>
      <c r="D664" s="259"/>
      <c r="E664" s="259"/>
      <c r="F664" s="270"/>
      <c r="G664" s="259"/>
      <c r="H664" s="259"/>
      <c r="I664" s="259"/>
      <c r="J664" s="259"/>
    </row>
    <row r="665" spans="1:10">
      <c r="A665" s="259"/>
      <c r="B665" s="259"/>
      <c r="C665" s="259"/>
      <c r="D665" s="259"/>
      <c r="E665" s="259"/>
      <c r="F665" s="270"/>
      <c r="G665" s="259"/>
      <c r="H665" s="259"/>
      <c r="I665" s="259"/>
      <c r="J665" s="259"/>
    </row>
    <row r="666" spans="1:10">
      <c r="A666" s="259"/>
      <c r="B666" s="259"/>
      <c r="C666" s="259"/>
      <c r="D666" s="259"/>
      <c r="E666" s="259"/>
      <c r="F666" s="270"/>
      <c r="G666" s="259"/>
      <c r="H666" s="259"/>
      <c r="I666" s="259"/>
      <c r="J666" s="259"/>
    </row>
    <row r="667" spans="1:10">
      <c r="A667" s="259"/>
      <c r="B667" s="259"/>
      <c r="C667" s="259"/>
      <c r="D667" s="259"/>
      <c r="E667" s="259"/>
      <c r="F667" s="270"/>
      <c r="G667" s="259"/>
      <c r="H667" s="259"/>
      <c r="I667" s="259"/>
      <c r="J667" s="259"/>
    </row>
    <row r="668" spans="1:10">
      <c r="A668" s="259"/>
      <c r="B668" s="259"/>
      <c r="C668" s="259"/>
      <c r="D668" s="259"/>
      <c r="E668" s="259"/>
      <c r="F668" s="270"/>
      <c r="G668" s="259"/>
      <c r="H668" s="259"/>
      <c r="I668" s="259"/>
      <c r="J668" s="259"/>
    </row>
    <row r="669" spans="1:10">
      <c r="A669" s="259"/>
      <c r="B669" s="259"/>
      <c r="C669" s="259"/>
      <c r="D669" s="259"/>
      <c r="E669" s="259"/>
      <c r="F669" s="270"/>
      <c r="G669" s="259"/>
      <c r="H669" s="259"/>
      <c r="I669" s="259"/>
      <c r="J669" s="259"/>
    </row>
    <row r="670" spans="1:10">
      <c r="A670" s="259"/>
      <c r="B670" s="259"/>
      <c r="C670" s="259"/>
      <c r="D670" s="259"/>
      <c r="E670" s="259"/>
      <c r="F670" s="270"/>
      <c r="G670" s="259"/>
      <c r="H670" s="259"/>
      <c r="I670" s="259"/>
      <c r="J670" s="259"/>
    </row>
    <row r="671" spans="1:10">
      <c r="A671" s="259"/>
      <c r="B671" s="259"/>
      <c r="C671" s="259"/>
      <c r="D671" s="259"/>
      <c r="E671" s="259"/>
      <c r="F671" s="270"/>
      <c r="G671" s="259"/>
      <c r="H671" s="259"/>
      <c r="I671" s="259"/>
      <c r="J671" s="259"/>
    </row>
    <row r="672" spans="1:10">
      <c r="A672" s="259"/>
      <c r="B672" s="259"/>
      <c r="C672" s="259"/>
      <c r="D672" s="259"/>
      <c r="E672" s="259"/>
      <c r="F672" s="270"/>
      <c r="G672" s="259"/>
      <c r="H672" s="259"/>
      <c r="I672" s="259"/>
      <c r="J672" s="259"/>
    </row>
    <row r="673" spans="1:10">
      <c r="A673" s="259"/>
      <c r="B673" s="259"/>
      <c r="C673" s="259"/>
      <c r="D673" s="259"/>
      <c r="E673" s="259"/>
      <c r="F673" s="270"/>
      <c r="G673" s="259"/>
      <c r="H673" s="259"/>
      <c r="I673" s="259"/>
      <c r="J673" s="259"/>
    </row>
    <row r="674" spans="1:10">
      <c r="A674" s="259"/>
      <c r="B674" s="259"/>
      <c r="C674" s="259"/>
      <c r="D674" s="259"/>
      <c r="E674" s="259"/>
      <c r="F674" s="270"/>
      <c r="G674" s="259"/>
      <c r="H674" s="259"/>
      <c r="I674" s="259"/>
      <c r="J674" s="259"/>
    </row>
    <row r="675" spans="1:10">
      <c r="A675" s="259"/>
      <c r="B675" s="259"/>
      <c r="C675" s="259"/>
      <c r="D675" s="259"/>
      <c r="E675" s="259"/>
      <c r="F675" s="270"/>
      <c r="G675" s="259"/>
      <c r="H675" s="259"/>
      <c r="I675" s="259"/>
      <c r="J675" s="259"/>
    </row>
    <row r="676" spans="1:10">
      <c r="A676" s="259"/>
      <c r="B676" s="259"/>
      <c r="C676" s="259"/>
      <c r="D676" s="259"/>
      <c r="E676" s="259"/>
      <c r="F676" s="270"/>
      <c r="G676" s="259"/>
      <c r="H676" s="259"/>
      <c r="I676" s="259"/>
      <c r="J676" s="259"/>
    </row>
    <row r="677" spans="1:10">
      <c r="A677" s="259"/>
      <c r="B677" s="259"/>
      <c r="C677" s="259"/>
      <c r="D677" s="259"/>
      <c r="E677" s="259"/>
      <c r="F677" s="270"/>
      <c r="G677" s="259"/>
      <c r="H677" s="259"/>
      <c r="I677" s="259"/>
      <c r="J677" s="259"/>
    </row>
    <row r="678" spans="1:10">
      <c r="A678" s="259"/>
      <c r="B678" s="259"/>
      <c r="C678" s="259"/>
      <c r="D678" s="259"/>
      <c r="E678" s="259"/>
      <c r="F678" s="270"/>
      <c r="G678" s="259"/>
      <c r="H678" s="259"/>
      <c r="I678" s="259"/>
      <c r="J678" s="259"/>
    </row>
    <row r="679" spans="1:10">
      <c r="A679" s="259"/>
      <c r="B679" s="259"/>
      <c r="C679" s="259"/>
      <c r="D679" s="259"/>
      <c r="E679" s="259"/>
      <c r="F679" s="270"/>
      <c r="G679" s="259"/>
      <c r="H679" s="259"/>
      <c r="I679" s="259"/>
      <c r="J679" s="259"/>
    </row>
    <row r="680" spans="1:10">
      <c r="A680" s="259"/>
      <c r="B680" s="259"/>
      <c r="C680" s="259"/>
      <c r="D680" s="259"/>
      <c r="E680" s="259"/>
      <c r="F680" s="270"/>
      <c r="G680" s="259"/>
      <c r="H680" s="259"/>
      <c r="I680" s="259"/>
      <c r="J680" s="259"/>
    </row>
    <row r="681" spans="1:10">
      <c r="A681" s="259"/>
      <c r="B681" s="259"/>
      <c r="C681" s="259"/>
      <c r="D681" s="259"/>
      <c r="E681" s="259"/>
      <c r="F681" s="270"/>
      <c r="G681" s="259"/>
      <c r="H681" s="259"/>
      <c r="I681" s="259"/>
      <c r="J681" s="259"/>
    </row>
    <row r="682" spans="1:10">
      <c r="A682" s="259"/>
      <c r="B682" s="259"/>
      <c r="C682" s="259"/>
      <c r="D682" s="259"/>
      <c r="E682" s="259"/>
      <c r="F682" s="270"/>
      <c r="G682" s="259"/>
      <c r="H682" s="259"/>
      <c r="I682" s="259"/>
      <c r="J682" s="259"/>
    </row>
    <row r="683" spans="1:10">
      <c r="A683" s="259"/>
      <c r="B683" s="259"/>
      <c r="C683" s="259"/>
      <c r="D683" s="259"/>
      <c r="E683" s="259"/>
      <c r="F683" s="270"/>
      <c r="G683" s="259"/>
      <c r="H683" s="259"/>
      <c r="I683" s="259"/>
      <c r="J683" s="259"/>
    </row>
    <row r="684" spans="1:10">
      <c r="A684" s="259"/>
      <c r="B684" s="259"/>
      <c r="C684" s="259"/>
      <c r="D684" s="259"/>
      <c r="E684" s="259"/>
      <c r="F684" s="270"/>
      <c r="G684" s="259"/>
      <c r="H684" s="259"/>
      <c r="I684" s="259"/>
      <c r="J684" s="259"/>
    </row>
    <row r="685" spans="1:10">
      <c r="A685" s="259"/>
      <c r="B685" s="259"/>
      <c r="C685" s="259"/>
      <c r="D685" s="259"/>
      <c r="E685" s="259"/>
      <c r="F685" s="270"/>
      <c r="G685" s="259"/>
      <c r="H685" s="259"/>
      <c r="I685" s="259"/>
      <c r="J685" s="259"/>
    </row>
    <row r="686" spans="1:10">
      <c r="A686" s="259"/>
      <c r="B686" s="259"/>
      <c r="C686" s="259"/>
      <c r="D686" s="259"/>
      <c r="E686" s="259"/>
      <c r="F686" s="270"/>
      <c r="G686" s="259"/>
      <c r="H686" s="259"/>
      <c r="I686" s="259"/>
      <c r="J686" s="259"/>
    </row>
    <row r="687" spans="1:10">
      <c r="A687" s="259"/>
      <c r="B687" s="259"/>
      <c r="C687" s="259"/>
      <c r="D687" s="259"/>
      <c r="E687" s="259"/>
      <c r="F687" s="270"/>
      <c r="G687" s="259"/>
      <c r="H687" s="259"/>
      <c r="I687" s="259"/>
      <c r="J687" s="259"/>
    </row>
    <row r="688" spans="1:10">
      <c r="A688" s="259"/>
      <c r="B688" s="259"/>
      <c r="C688" s="259"/>
      <c r="D688" s="259"/>
      <c r="E688" s="259"/>
      <c r="F688" s="270"/>
      <c r="G688" s="259"/>
      <c r="H688" s="259"/>
      <c r="I688" s="259"/>
      <c r="J688" s="259"/>
    </row>
    <row r="689" spans="1:10">
      <c r="A689" s="259"/>
      <c r="B689" s="259"/>
      <c r="C689" s="259"/>
      <c r="D689" s="259"/>
      <c r="E689" s="259"/>
      <c r="F689" s="270"/>
      <c r="G689" s="259"/>
      <c r="H689" s="259"/>
      <c r="I689" s="259"/>
      <c r="J689" s="259"/>
    </row>
    <row r="690" spans="1:10">
      <c r="A690" s="259"/>
      <c r="B690" s="259"/>
      <c r="C690" s="259"/>
      <c r="D690" s="259"/>
      <c r="E690" s="259"/>
      <c r="F690" s="270"/>
      <c r="G690" s="259"/>
      <c r="H690" s="259"/>
      <c r="I690" s="259"/>
      <c r="J690" s="259"/>
    </row>
    <row r="691" spans="1:10">
      <c r="A691" s="259"/>
      <c r="B691" s="259"/>
      <c r="C691" s="259"/>
      <c r="D691" s="259"/>
      <c r="E691" s="259"/>
      <c r="F691" s="270"/>
      <c r="G691" s="259"/>
      <c r="H691" s="259"/>
      <c r="I691" s="259"/>
      <c r="J691" s="259"/>
    </row>
    <row r="692" spans="1:10">
      <c r="A692" s="259"/>
      <c r="B692" s="259"/>
      <c r="C692" s="259"/>
      <c r="D692" s="259"/>
      <c r="E692" s="259"/>
      <c r="F692" s="270"/>
      <c r="G692" s="259"/>
      <c r="H692" s="259"/>
      <c r="I692" s="259"/>
      <c r="J692" s="259"/>
    </row>
    <row r="693" spans="1:10">
      <c r="A693" s="259"/>
      <c r="B693" s="259"/>
      <c r="C693" s="259"/>
      <c r="D693" s="259"/>
      <c r="E693" s="259"/>
      <c r="F693" s="270"/>
      <c r="G693" s="259"/>
      <c r="H693" s="259"/>
      <c r="I693" s="259"/>
      <c r="J693" s="259"/>
    </row>
    <row r="694" spans="1:10">
      <c r="A694" s="259"/>
      <c r="B694" s="259"/>
      <c r="C694" s="259"/>
      <c r="D694" s="259"/>
      <c r="E694" s="259"/>
      <c r="F694" s="270"/>
      <c r="G694" s="259"/>
      <c r="H694" s="259"/>
      <c r="I694" s="259"/>
      <c r="J694" s="259"/>
    </row>
    <row r="695" spans="1:10">
      <c r="A695" s="259"/>
      <c r="B695" s="259"/>
      <c r="C695" s="259"/>
      <c r="D695" s="259"/>
      <c r="E695" s="259"/>
      <c r="F695" s="270"/>
      <c r="G695" s="259"/>
      <c r="H695" s="259"/>
      <c r="I695" s="259"/>
      <c r="J695" s="259"/>
    </row>
    <row r="696" spans="1:10">
      <c r="A696" s="259"/>
      <c r="B696" s="259"/>
      <c r="C696" s="259"/>
      <c r="D696" s="259"/>
      <c r="E696" s="259"/>
      <c r="F696" s="270"/>
      <c r="G696" s="259"/>
      <c r="H696" s="259"/>
      <c r="I696" s="259"/>
      <c r="J696" s="259"/>
    </row>
    <row r="697" spans="1:10">
      <c r="A697" s="259"/>
      <c r="B697" s="259"/>
      <c r="C697" s="259"/>
      <c r="D697" s="259"/>
      <c r="E697" s="259"/>
      <c r="F697" s="270"/>
      <c r="G697" s="259"/>
      <c r="H697" s="259"/>
      <c r="I697" s="259"/>
      <c r="J697" s="259"/>
    </row>
    <row r="698" spans="1:10">
      <c r="A698" s="259"/>
      <c r="B698" s="259"/>
      <c r="C698" s="259"/>
      <c r="D698" s="259"/>
      <c r="E698" s="259"/>
      <c r="F698" s="270"/>
      <c r="G698" s="259"/>
      <c r="H698" s="259"/>
      <c r="I698" s="259"/>
      <c r="J698" s="259"/>
    </row>
    <row r="699" spans="1:10">
      <c r="A699" s="259"/>
      <c r="B699" s="259"/>
      <c r="C699" s="259"/>
      <c r="D699" s="259"/>
      <c r="E699" s="259"/>
      <c r="F699" s="270"/>
      <c r="G699" s="259"/>
      <c r="H699" s="259"/>
      <c r="I699" s="259"/>
      <c r="J699" s="259"/>
    </row>
    <row r="700" spans="1:10">
      <c r="A700" s="259"/>
      <c r="B700" s="259"/>
      <c r="C700" s="259"/>
      <c r="D700" s="259"/>
      <c r="E700" s="259"/>
      <c r="F700" s="270"/>
      <c r="G700" s="259"/>
      <c r="H700" s="259"/>
      <c r="I700" s="259"/>
      <c r="J700" s="259"/>
    </row>
    <row r="701" spans="1:10">
      <c r="A701" s="259"/>
      <c r="B701" s="259"/>
      <c r="C701" s="259"/>
      <c r="D701" s="259"/>
      <c r="E701" s="259"/>
      <c r="F701" s="270"/>
      <c r="G701" s="259"/>
      <c r="H701" s="259"/>
      <c r="I701" s="259"/>
      <c r="J701" s="259"/>
    </row>
    <row r="702" spans="1:10">
      <c r="A702" s="259"/>
      <c r="B702" s="259"/>
      <c r="C702" s="259"/>
      <c r="D702" s="259"/>
      <c r="E702" s="259"/>
      <c r="F702" s="270"/>
      <c r="G702" s="259"/>
      <c r="H702" s="259"/>
      <c r="I702" s="259"/>
      <c r="J702" s="259"/>
    </row>
    <row r="703" spans="1:10">
      <c r="A703" s="259"/>
      <c r="B703" s="259"/>
      <c r="C703" s="259"/>
      <c r="D703" s="259"/>
      <c r="E703" s="259"/>
      <c r="F703" s="270"/>
      <c r="G703" s="259"/>
      <c r="H703" s="259"/>
      <c r="I703" s="259"/>
      <c r="J703" s="259"/>
    </row>
    <row r="704" spans="1:10">
      <c r="A704" s="259"/>
      <c r="B704" s="259"/>
      <c r="C704" s="259"/>
      <c r="D704" s="259"/>
      <c r="E704" s="259"/>
      <c r="F704" s="270"/>
      <c r="G704" s="259"/>
      <c r="H704" s="259"/>
      <c r="I704" s="259"/>
      <c r="J704" s="259"/>
    </row>
    <row r="705" spans="1:10">
      <c r="A705" s="259"/>
      <c r="B705" s="259"/>
      <c r="C705" s="259"/>
      <c r="D705" s="259"/>
      <c r="E705" s="259"/>
      <c r="F705" s="270"/>
      <c r="G705" s="259"/>
      <c r="H705" s="259"/>
      <c r="I705" s="259"/>
      <c r="J705" s="259"/>
    </row>
    <row r="706" spans="1:10">
      <c r="A706" s="259"/>
      <c r="B706" s="259"/>
      <c r="C706" s="259"/>
      <c r="D706" s="259"/>
      <c r="E706" s="259"/>
      <c r="F706" s="270"/>
      <c r="G706" s="259"/>
      <c r="H706" s="259"/>
      <c r="I706" s="259"/>
      <c r="J706" s="259"/>
    </row>
    <row r="707" spans="1:10">
      <c r="A707" s="259"/>
      <c r="B707" s="259"/>
      <c r="C707" s="259"/>
      <c r="D707" s="259"/>
      <c r="E707" s="259"/>
      <c r="F707" s="270"/>
      <c r="G707" s="259"/>
      <c r="H707" s="259"/>
      <c r="I707" s="259"/>
      <c r="J707" s="259"/>
    </row>
    <row r="708" spans="1:10">
      <c r="A708" s="259"/>
      <c r="B708" s="259"/>
      <c r="C708" s="259"/>
      <c r="D708" s="259"/>
      <c r="E708" s="259"/>
      <c r="F708" s="270"/>
      <c r="G708" s="259"/>
      <c r="H708" s="259"/>
      <c r="I708" s="259"/>
      <c r="J708" s="259"/>
    </row>
    <row r="709" spans="1:10">
      <c r="A709" s="259"/>
      <c r="B709" s="259"/>
      <c r="C709" s="259"/>
      <c r="D709" s="259"/>
      <c r="E709" s="259"/>
      <c r="F709" s="270"/>
      <c r="G709" s="259"/>
      <c r="H709" s="259"/>
      <c r="I709" s="259"/>
      <c r="J709" s="259"/>
    </row>
    <row r="710" spans="1:10">
      <c r="A710" s="259"/>
      <c r="B710" s="259"/>
      <c r="C710" s="259"/>
      <c r="D710" s="259"/>
      <c r="E710" s="259"/>
      <c r="F710" s="270"/>
      <c r="G710" s="259"/>
      <c r="H710" s="259"/>
      <c r="I710" s="259"/>
      <c r="J710" s="259"/>
    </row>
    <row r="711" spans="1:10">
      <c r="A711" s="259"/>
      <c r="B711" s="259"/>
      <c r="C711" s="259"/>
      <c r="D711" s="259"/>
      <c r="E711" s="259"/>
      <c r="F711" s="270"/>
      <c r="G711" s="259"/>
      <c r="H711" s="259"/>
      <c r="I711" s="259"/>
      <c r="J711" s="259"/>
    </row>
    <row r="712" spans="1:10">
      <c r="A712" s="259"/>
      <c r="B712" s="259"/>
      <c r="C712" s="259"/>
      <c r="D712" s="259"/>
      <c r="E712" s="259"/>
      <c r="F712" s="270"/>
      <c r="G712" s="259"/>
      <c r="H712" s="259"/>
      <c r="I712" s="259"/>
      <c r="J712" s="259"/>
    </row>
    <row r="713" spans="1:10">
      <c r="A713" s="259"/>
      <c r="B713" s="259"/>
      <c r="C713" s="259"/>
      <c r="D713" s="259"/>
      <c r="E713" s="259"/>
      <c r="F713" s="270"/>
      <c r="G713" s="259"/>
      <c r="H713" s="259"/>
      <c r="I713" s="259"/>
      <c r="J713" s="259"/>
    </row>
    <row r="714" spans="1:10">
      <c r="A714" s="259"/>
      <c r="B714" s="259"/>
      <c r="C714" s="259"/>
      <c r="D714" s="259"/>
      <c r="E714" s="259"/>
      <c r="F714" s="270"/>
      <c r="G714" s="259"/>
      <c r="H714" s="259"/>
      <c r="I714" s="259"/>
      <c r="J714" s="259"/>
    </row>
    <row r="715" spans="1:10">
      <c r="A715" s="259"/>
      <c r="B715" s="259"/>
      <c r="C715" s="259"/>
      <c r="D715" s="259"/>
      <c r="E715" s="259"/>
      <c r="F715" s="270"/>
      <c r="G715" s="259"/>
      <c r="H715" s="259"/>
      <c r="I715" s="259"/>
      <c r="J715" s="259"/>
    </row>
    <row r="716" spans="1:10">
      <c r="A716" s="259"/>
      <c r="B716" s="259"/>
      <c r="C716" s="259"/>
      <c r="D716" s="259"/>
      <c r="E716" s="259"/>
      <c r="F716" s="270"/>
      <c r="G716" s="259"/>
      <c r="H716" s="259"/>
      <c r="I716" s="259"/>
      <c r="J716" s="259"/>
    </row>
    <row r="717" spans="1:10">
      <c r="A717" s="259"/>
      <c r="B717" s="259"/>
      <c r="C717" s="259"/>
      <c r="D717" s="259"/>
      <c r="E717" s="259"/>
      <c r="F717" s="270"/>
      <c r="G717" s="259"/>
      <c r="H717" s="259"/>
      <c r="I717" s="259"/>
      <c r="J717" s="259"/>
    </row>
    <row r="718" spans="1:10">
      <c r="A718" s="259"/>
      <c r="B718" s="259"/>
      <c r="C718" s="259"/>
      <c r="D718" s="259"/>
      <c r="E718" s="259"/>
      <c r="F718" s="270"/>
      <c r="G718" s="259"/>
      <c r="H718" s="259"/>
      <c r="I718" s="259"/>
      <c r="J718" s="259"/>
    </row>
    <row r="719" spans="1:10">
      <c r="A719" s="259"/>
      <c r="B719" s="259"/>
      <c r="C719" s="259"/>
      <c r="D719" s="259"/>
      <c r="E719" s="259"/>
      <c r="F719" s="270"/>
      <c r="G719" s="259"/>
      <c r="H719" s="259"/>
      <c r="I719" s="259"/>
      <c r="J719" s="259"/>
    </row>
    <row r="720" spans="1:10">
      <c r="A720" s="259"/>
      <c r="B720" s="259"/>
      <c r="C720" s="259"/>
      <c r="D720" s="259"/>
      <c r="E720" s="259"/>
      <c r="F720" s="270"/>
      <c r="G720" s="259"/>
      <c r="H720" s="259"/>
      <c r="I720" s="259"/>
      <c r="J720" s="259"/>
    </row>
    <row r="721" spans="1:10">
      <c r="A721" s="259"/>
      <c r="B721" s="259"/>
      <c r="C721" s="259"/>
      <c r="D721" s="259"/>
      <c r="E721" s="259"/>
      <c r="F721" s="270"/>
      <c r="G721" s="259"/>
      <c r="H721" s="259"/>
      <c r="I721" s="259"/>
      <c r="J721" s="259"/>
    </row>
    <row r="722" spans="1:10">
      <c r="A722" s="259"/>
      <c r="B722" s="259"/>
      <c r="C722" s="259"/>
      <c r="D722" s="259"/>
      <c r="E722" s="259"/>
      <c r="F722" s="270"/>
      <c r="G722" s="259"/>
      <c r="H722" s="259"/>
      <c r="I722" s="259"/>
      <c r="J722" s="259"/>
    </row>
    <row r="723" spans="1:10">
      <c r="A723" s="259"/>
      <c r="B723" s="259"/>
      <c r="C723" s="259"/>
      <c r="D723" s="259"/>
      <c r="E723" s="259"/>
      <c r="F723" s="270"/>
      <c r="G723" s="259"/>
      <c r="H723" s="259"/>
      <c r="I723" s="259"/>
      <c r="J723" s="259"/>
    </row>
    <row r="724" spans="1:10">
      <c r="A724" s="259"/>
      <c r="B724" s="259"/>
      <c r="C724" s="259"/>
      <c r="D724" s="259"/>
      <c r="E724" s="259"/>
      <c r="F724" s="270"/>
      <c r="G724" s="259"/>
      <c r="H724" s="259"/>
      <c r="I724" s="259"/>
      <c r="J724" s="259"/>
    </row>
    <row r="725" spans="1:10">
      <c r="A725" s="259"/>
      <c r="B725" s="259"/>
      <c r="C725" s="259"/>
      <c r="D725" s="259"/>
      <c r="E725" s="259"/>
      <c r="F725" s="270"/>
      <c r="G725" s="259"/>
      <c r="H725" s="259"/>
      <c r="I725" s="259"/>
      <c r="J725" s="259"/>
    </row>
    <row r="726" spans="1:10">
      <c r="A726" s="259"/>
      <c r="B726" s="259"/>
      <c r="C726" s="259"/>
      <c r="D726" s="259"/>
      <c r="E726" s="259"/>
      <c r="F726" s="270"/>
      <c r="G726" s="259"/>
      <c r="H726" s="259"/>
      <c r="I726" s="259"/>
      <c r="J726" s="259"/>
    </row>
    <row r="727" spans="1:10">
      <c r="A727" s="259"/>
      <c r="B727" s="259"/>
      <c r="C727" s="259"/>
      <c r="D727" s="259"/>
      <c r="E727" s="259"/>
      <c r="F727" s="270"/>
      <c r="G727" s="259"/>
      <c r="H727" s="259"/>
      <c r="I727" s="259"/>
      <c r="J727" s="259"/>
    </row>
    <row r="728" spans="1:10">
      <c r="A728" s="259"/>
      <c r="B728" s="259"/>
      <c r="C728" s="259"/>
      <c r="D728" s="259"/>
      <c r="E728" s="259"/>
      <c r="F728" s="270"/>
      <c r="G728" s="259"/>
      <c r="H728" s="259"/>
      <c r="I728" s="259"/>
      <c r="J728" s="259"/>
    </row>
    <row r="729" spans="1:10">
      <c r="A729" s="259"/>
      <c r="B729" s="259"/>
      <c r="C729" s="259"/>
      <c r="D729" s="259"/>
      <c r="E729" s="259"/>
      <c r="F729" s="270"/>
      <c r="G729" s="259"/>
      <c r="H729" s="259"/>
      <c r="I729" s="259"/>
      <c r="J729" s="259"/>
    </row>
    <row r="730" spans="1:10">
      <c r="A730" s="259"/>
      <c r="B730" s="259"/>
      <c r="C730" s="259"/>
      <c r="D730" s="259"/>
      <c r="E730" s="259"/>
      <c r="F730" s="270"/>
      <c r="G730" s="259"/>
      <c r="H730" s="259"/>
      <c r="I730" s="259"/>
      <c r="J730" s="259"/>
    </row>
    <row r="731" spans="1:10">
      <c r="A731" s="259"/>
      <c r="B731" s="259"/>
      <c r="C731" s="259"/>
      <c r="D731" s="259"/>
      <c r="E731" s="259"/>
      <c r="F731" s="270"/>
      <c r="G731" s="259"/>
      <c r="H731" s="259"/>
      <c r="I731" s="259"/>
      <c r="J731" s="259"/>
    </row>
    <row r="732" spans="1:10">
      <c r="A732" s="259"/>
      <c r="B732" s="259"/>
      <c r="C732" s="259"/>
      <c r="D732" s="259"/>
      <c r="E732" s="259"/>
      <c r="F732" s="270"/>
      <c r="G732" s="259"/>
      <c r="H732" s="259"/>
      <c r="I732" s="259"/>
      <c r="J732" s="259"/>
    </row>
    <row r="733" spans="1:10">
      <c r="A733" s="259"/>
      <c r="B733" s="259"/>
      <c r="C733" s="259"/>
      <c r="D733" s="259"/>
      <c r="E733" s="259"/>
      <c r="F733" s="270"/>
      <c r="G733" s="259"/>
      <c r="H733" s="259"/>
      <c r="I733" s="259"/>
      <c r="J733" s="259"/>
    </row>
    <row r="734" spans="1:10">
      <c r="A734" s="259"/>
      <c r="B734" s="259"/>
      <c r="C734" s="259"/>
      <c r="D734" s="259"/>
      <c r="E734" s="259"/>
      <c r="F734" s="270"/>
      <c r="G734" s="259"/>
      <c r="H734" s="259"/>
      <c r="I734" s="259"/>
      <c r="J734" s="259"/>
    </row>
    <row r="735" spans="1:10">
      <c r="A735" s="259"/>
      <c r="B735" s="259"/>
      <c r="C735" s="259"/>
      <c r="D735" s="259"/>
      <c r="E735" s="259"/>
      <c r="F735" s="270"/>
      <c r="G735" s="259"/>
      <c r="H735" s="259"/>
      <c r="I735" s="259"/>
      <c r="J735" s="259"/>
    </row>
    <row r="736" spans="1:10">
      <c r="A736" s="259"/>
      <c r="B736" s="259"/>
      <c r="C736" s="259"/>
      <c r="D736" s="259"/>
      <c r="E736" s="259"/>
      <c r="F736" s="270"/>
      <c r="G736" s="259"/>
      <c r="H736" s="259"/>
      <c r="I736" s="259"/>
      <c r="J736" s="259"/>
    </row>
    <row r="737" spans="1:10">
      <c r="A737" s="259"/>
      <c r="B737" s="259"/>
      <c r="C737" s="259"/>
      <c r="D737" s="259"/>
      <c r="E737" s="259"/>
      <c r="F737" s="270"/>
      <c r="G737" s="259"/>
      <c r="H737" s="259"/>
      <c r="I737" s="259"/>
      <c r="J737" s="259"/>
    </row>
    <row r="738" spans="1:10">
      <c r="A738" s="259"/>
      <c r="B738" s="259"/>
      <c r="C738" s="259"/>
      <c r="D738" s="259"/>
      <c r="E738" s="259"/>
      <c r="F738" s="270"/>
      <c r="G738" s="259"/>
      <c r="H738" s="259"/>
      <c r="I738" s="259"/>
      <c r="J738" s="259"/>
    </row>
    <row r="739" spans="1:10">
      <c r="A739" s="259"/>
      <c r="B739" s="259"/>
      <c r="C739" s="259"/>
      <c r="D739" s="259"/>
      <c r="E739" s="259"/>
      <c r="F739" s="270"/>
      <c r="G739" s="259"/>
      <c r="H739" s="259"/>
      <c r="I739" s="259"/>
      <c r="J739" s="259"/>
    </row>
    <row r="740" spans="1:10">
      <c r="A740" s="259"/>
      <c r="B740" s="259"/>
      <c r="C740" s="259"/>
      <c r="D740" s="259"/>
      <c r="E740" s="259"/>
      <c r="F740" s="270"/>
      <c r="G740" s="259"/>
      <c r="H740" s="259"/>
      <c r="I740" s="259"/>
      <c r="J740" s="259"/>
    </row>
    <row r="741" spans="1:10">
      <c r="A741" s="259"/>
      <c r="B741" s="259"/>
      <c r="C741" s="259"/>
      <c r="D741" s="259"/>
      <c r="E741" s="259"/>
      <c r="F741" s="270"/>
      <c r="G741" s="259"/>
      <c r="H741" s="259"/>
      <c r="I741" s="259"/>
      <c r="J741" s="259"/>
    </row>
    <row r="742" spans="1:10">
      <c r="A742" s="259"/>
      <c r="B742" s="259"/>
      <c r="C742" s="259"/>
      <c r="D742" s="259"/>
      <c r="E742" s="259"/>
      <c r="F742" s="270"/>
      <c r="G742" s="259"/>
      <c r="H742" s="259"/>
      <c r="I742" s="259"/>
      <c r="J742" s="259"/>
    </row>
    <row r="743" spans="1:10">
      <c r="A743" s="259"/>
      <c r="B743" s="259"/>
      <c r="C743" s="259"/>
      <c r="D743" s="259"/>
      <c r="E743" s="259"/>
      <c r="F743" s="270"/>
      <c r="G743" s="259"/>
      <c r="H743" s="259"/>
      <c r="I743" s="259"/>
      <c r="J743" s="259"/>
    </row>
    <row r="744" spans="1:10">
      <c r="A744" s="259"/>
      <c r="B744" s="259"/>
      <c r="C744" s="259"/>
      <c r="D744" s="259"/>
      <c r="E744" s="259"/>
      <c r="F744" s="270"/>
      <c r="G744" s="259"/>
      <c r="H744" s="259"/>
      <c r="I744" s="259"/>
      <c r="J744" s="259"/>
    </row>
    <row r="745" spans="1:10">
      <c r="A745" s="259"/>
      <c r="B745" s="259"/>
      <c r="C745" s="259"/>
      <c r="D745" s="259"/>
      <c r="E745" s="259"/>
      <c r="F745" s="270"/>
      <c r="G745" s="259"/>
      <c r="H745" s="259"/>
      <c r="I745" s="259"/>
      <c r="J745" s="259"/>
    </row>
    <row r="746" spans="1:10">
      <c r="A746" s="259"/>
      <c r="B746" s="259"/>
      <c r="C746" s="259"/>
      <c r="D746" s="259"/>
      <c r="E746" s="259"/>
      <c r="F746" s="270"/>
      <c r="G746" s="259"/>
      <c r="H746" s="259"/>
      <c r="I746" s="259"/>
      <c r="J746" s="259"/>
    </row>
    <row r="747" spans="1:10">
      <c r="A747" s="259"/>
      <c r="B747" s="259"/>
      <c r="C747" s="259"/>
      <c r="D747" s="259"/>
      <c r="E747" s="259"/>
      <c r="F747" s="270"/>
      <c r="G747" s="259"/>
      <c r="H747" s="259"/>
      <c r="I747" s="259"/>
      <c r="J747" s="259"/>
    </row>
    <row r="748" spans="1:10">
      <c r="A748" s="259"/>
      <c r="B748" s="259"/>
      <c r="C748" s="259"/>
      <c r="D748" s="259"/>
      <c r="E748" s="259"/>
      <c r="F748" s="270"/>
      <c r="G748" s="259"/>
      <c r="H748" s="259"/>
      <c r="I748" s="259"/>
      <c r="J748" s="259"/>
    </row>
    <row r="749" spans="1:10">
      <c r="A749" s="259"/>
      <c r="B749" s="259"/>
      <c r="C749" s="259"/>
      <c r="D749" s="259"/>
      <c r="E749" s="259"/>
      <c r="F749" s="270"/>
      <c r="G749" s="259"/>
      <c r="H749" s="259"/>
      <c r="I749" s="259"/>
      <c r="J749" s="259"/>
    </row>
    <row r="750" spans="1:10">
      <c r="A750" s="259"/>
      <c r="B750" s="259"/>
      <c r="C750" s="259"/>
      <c r="D750" s="259"/>
      <c r="E750" s="259"/>
      <c r="F750" s="270"/>
      <c r="G750" s="259"/>
      <c r="H750" s="259"/>
      <c r="I750" s="259"/>
      <c r="J750" s="259"/>
    </row>
    <row r="751" spans="1:10">
      <c r="A751" s="259"/>
      <c r="B751" s="259"/>
      <c r="C751" s="259"/>
      <c r="D751" s="259"/>
      <c r="E751" s="259"/>
      <c r="F751" s="270"/>
      <c r="G751" s="259"/>
      <c r="H751" s="259"/>
      <c r="I751" s="259"/>
      <c r="J751" s="259"/>
    </row>
    <row r="752" spans="1:10">
      <c r="A752" s="259"/>
      <c r="B752" s="259"/>
      <c r="C752" s="259"/>
      <c r="D752" s="259"/>
      <c r="E752" s="259"/>
      <c r="F752" s="270"/>
      <c r="G752" s="259"/>
      <c r="H752" s="259"/>
      <c r="I752" s="259"/>
      <c r="J752" s="259"/>
    </row>
    <row r="753" spans="1:10">
      <c r="A753" s="259"/>
      <c r="B753" s="259"/>
      <c r="C753" s="259"/>
      <c r="D753" s="259"/>
      <c r="E753" s="259"/>
      <c r="F753" s="270"/>
      <c r="G753" s="259"/>
      <c r="H753" s="259"/>
      <c r="I753" s="259"/>
      <c r="J753" s="259"/>
    </row>
    <row r="754" spans="1:10">
      <c r="A754" s="259"/>
      <c r="B754" s="259"/>
      <c r="C754" s="259"/>
      <c r="D754" s="259"/>
      <c r="E754" s="259"/>
      <c r="F754" s="270"/>
      <c r="G754" s="259"/>
      <c r="H754" s="259"/>
      <c r="I754" s="259"/>
      <c r="J754" s="259"/>
    </row>
    <row r="755" spans="1:10">
      <c r="A755" s="259"/>
      <c r="B755" s="259"/>
      <c r="C755" s="259"/>
      <c r="D755" s="259"/>
      <c r="E755" s="259"/>
      <c r="F755" s="270"/>
      <c r="G755" s="259"/>
      <c r="H755" s="259"/>
      <c r="I755" s="259"/>
      <c r="J755" s="259"/>
    </row>
    <row r="756" spans="1:10">
      <c r="A756" s="259"/>
      <c r="B756" s="259"/>
      <c r="C756" s="259"/>
      <c r="D756" s="259"/>
      <c r="E756" s="259"/>
      <c r="F756" s="270"/>
      <c r="G756" s="259"/>
      <c r="H756" s="259"/>
      <c r="I756" s="259"/>
      <c r="J756" s="259"/>
    </row>
    <row r="757" spans="1:10">
      <c r="A757" s="259"/>
      <c r="B757" s="259"/>
      <c r="C757" s="259"/>
      <c r="D757" s="259"/>
      <c r="E757" s="259"/>
      <c r="F757" s="270"/>
      <c r="G757" s="259"/>
      <c r="H757" s="259"/>
      <c r="I757" s="259"/>
      <c r="J757" s="259"/>
    </row>
    <row r="758" spans="1:10">
      <c r="A758" s="259"/>
      <c r="B758" s="259"/>
      <c r="C758" s="259"/>
      <c r="D758" s="259"/>
      <c r="E758" s="259"/>
      <c r="F758" s="270"/>
      <c r="G758" s="259"/>
      <c r="H758" s="259"/>
      <c r="I758" s="259"/>
      <c r="J758" s="259"/>
    </row>
    <row r="759" spans="1:10">
      <c r="A759" s="259"/>
      <c r="B759" s="259"/>
      <c r="C759" s="259"/>
      <c r="D759" s="259"/>
      <c r="E759" s="259"/>
      <c r="F759" s="270"/>
      <c r="G759" s="259"/>
      <c r="H759" s="259"/>
      <c r="I759" s="259"/>
      <c r="J759" s="259"/>
    </row>
    <row r="760" spans="1:10">
      <c r="A760" s="259"/>
      <c r="B760" s="259"/>
      <c r="C760" s="259"/>
      <c r="D760" s="259"/>
      <c r="E760" s="259"/>
      <c r="F760" s="270"/>
      <c r="G760" s="259"/>
      <c r="H760" s="259"/>
      <c r="I760" s="259"/>
      <c r="J760" s="259"/>
    </row>
    <row r="761" spans="1:10">
      <c r="A761" s="259"/>
      <c r="B761" s="259"/>
      <c r="C761" s="259"/>
      <c r="D761" s="259"/>
      <c r="E761" s="259"/>
      <c r="F761" s="270"/>
      <c r="G761" s="259"/>
      <c r="H761" s="259"/>
      <c r="I761" s="259"/>
      <c r="J761" s="259"/>
    </row>
    <row r="762" spans="1:10">
      <c r="A762" s="259"/>
      <c r="B762" s="259"/>
      <c r="C762" s="259"/>
      <c r="D762" s="259"/>
      <c r="E762" s="259"/>
      <c r="F762" s="270"/>
      <c r="G762" s="259"/>
      <c r="H762" s="259"/>
      <c r="I762" s="259"/>
      <c r="J762" s="259"/>
    </row>
    <row r="763" spans="1:10">
      <c r="A763" s="259"/>
      <c r="B763" s="259"/>
      <c r="C763" s="259"/>
      <c r="D763" s="259"/>
      <c r="E763" s="259"/>
      <c r="F763" s="270"/>
      <c r="G763" s="259"/>
      <c r="H763" s="259"/>
      <c r="I763" s="259"/>
      <c r="J763" s="259"/>
    </row>
    <row r="764" spans="1:10">
      <c r="A764" s="259"/>
      <c r="B764" s="259"/>
      <c r="C764" s="259"/>
      <c r="D764" s="259"/>
      <c r="E764" s="259"/>
      <c r="F764" s="270"/>
      <c r="G764" s="259"/>
      <c r="H764" s="259"/>
      <c r="I764" s="259"/>
      <c r="J764" s="259"/>
    </row>
    <row r="765" spans="1:10">
      <c r="A765" s="259"/>
      <c r="B765" s="259"/>
      <c r="C765" s="259"/>
      <c r="D765" s="259"/>
      <c r="E765" s="259"/>
      <c r="F765" s="270"/>
      <c r="G765" s="259"/>
      <c r="H765" s="259"/>
      <c r="I765" s="259"/>
      <c r="J765" s="259"/>
    </row>
    <row r="766" spans="1:10">
      <c r="A766" s="259"/>
      <c r="B766" s="259"/>
      <c r="C766" s="259"/>
      <c r="D766" s="259"/>
      <c r="E766" s="259"/>
      <c r="F766" s="270"/>
      <c r="G766" s="259"/>
      <c r="H766" s="259"/>
      <c r="I766" s="259"/>
      <c r="J766" s="259"/>
    </row>
    <row r="767" spans="1:10">
      <c r="A767" s="259"/>
      <c r="B767" s="259"/>
      <c r="C767" s="259"/>
      <c r="D767" s="259"/>
      <c r="E767" s="259"/>
      <c r="F767" s="270"/>
      <c r="G767" s="259"/>
      <c r="H767" s="259"/>
      <c r="I767" s="259"/>
      <c r="J767" s="259"/>
    </row>
    <row r="768" spans="1:10">
      <c r="A768" s="259"/>
      <c r="B768" s="259"/>
      <c r="C768" s="259"/>
      <c r="D768" s="259"/>
      <c r="E768" s="259"/>
      <c r="F768" s="270"/>
      <c r="G768" s="259"/>
      <c r="H768" s="259"/>
      <c r="I768" s="259"/>
      <c r="J768" s="259"/>
    </row>
    <row r="769" spans="1:10">
      <c r="A769" s="259"/>
      <c r="B769" s="259"/>
      <c r="C769" s="259"/>
      <c r="D769" s="259"/>
      <c r="E769" s="259"/>
      <c r="F769" s="270"/>
      <c r="G769" s="259"/>
      <c r="H769" s="259"/>
      <c r="I769" s="259"/>
      <c r="J769" s="259"/>
    </row>
    <row r="770" spans="1:10">
      <c r="A770" s="259"/>
      <c r="B770" s="259"/>
      <c r="C770" s="259"/>
      <c r="D770" s="259"/>
      <c r="E770" s="259"/>
      <c r="F770" s="270"/>
      <c r="G770" s="259"/>
      <c r="H770" s="259"/>
      <c r="I770" s="259"/>
      <c r="J770" s="259"/>
    </row>
    <row r="771" spans="1:10">
      <c r="A771" s="259"/>
      <c r="B771" s="259"/>
      <c r="C771" s="259"/>
      <c r="D771" s="259"/>
      <c r="E771" s="259"/>
      <c r="F771" s="270"/>
      <c r="G771" s="259"/>
      <c r="H771" s="259"/>
      <c r="I771" s="259"/>
      <c r="J771" s="259"/>
    </row>
    <row r="772" spans="1:10">
      <c r="A772" s="259"/>
      <c r="B772" s="259"/>
      <c r="C772" s="259"/>
      <c r="D772" s="259"/>
      <c r="E772" s="259"/>
      <c r="F772" s="270"/>
      <c r="G772" s="259"/>
      <c r="H772" s="259"/>
      <c r="I772" s="259"/>
      <c r="J772" s="259"/>
    </row>
    <row r="773" spans="1:10">
      <c r="A773" s="259"/>
      <c r="B773" s="259"/>
      <c r="C773" s="259"/>
      <c r="D773" s="259"/>
      <c r="E773" s="259"/>
      <c r="F773" s="270"/>
      <c r="G773" s="259"/>
      <c r="H773" s="259"/>
      <c r="I773" s="259"/>
      <c r="J773" s="259"/>
    </row>
    <row r="774" spans="1:10">
      <c r="A774" s="259"/>
      <c r="B774" s="259"/>
      <c r="C774" s="259"/>
      <c r="D774" s="259"/>
      <c r="E774" s="259"/>
      <c r="F774" s="270"/>
      <c r="G774" s="259"/>
      <c r="H774" s="259"/>
      <c r="I774" s="259"/>
      <c r="J774" s="259"/>
    </row>
    <row r="775" spans="1:10">
      <c r="A775" s="259"/>
      <c r="B775" s="259"/>
      <c r="C775" s="259"/>
      <c r="D775" s="259"/>
      <c r="E775" s="259"/>
      <c r="F775" s="270"/>
      <c r="G775" s="259"/>
      <c r="H775" s="259"/>
      <c r="I775" s="259"/>
      <c r="J775" s="259"/>
    </row>
    <row r="776" spans="1:10">
      <c r="A776" s="259"/>
      <c r="B776" s="259"/>
      <c r="C776" s="259"/>
      <c r="D776" s="259"/>
      <c r="E776" s="259"/>
      <c r="F776" s="270"/>
      <c r="G776" s="259"/>
      <c r="H776" s="259"/>
      <c r="I776" s="259"/>
      <c r="J776" s="259"/>
    </row>
    <row r="777" spans="1:10">
      <c r="A777" s="259"/>
      <c r="B777" s="259"/>
      <c r="C777" s="259"/>
      <c r="D777" s="259"/>
      <c r="E777" s="259"/>
      <c r="F777" s="270"/>
      <c r="G777" s="259"/>
      <c r="H777" s="259"/>
      <c r="I777" s="259"/>
      <c r="J777" s="259"/>
    </row>
    <row r="778" spans="1:10">
      <c r="A778" s="259"/>
      <c r="B778" s="259"/>
      <c r="C778" s="259"/>
      <c r="D778" s="259"/>
      <c r="E778" s="259"/>
      <c r="F778" s="270"/>
      <c r="G778" s="259"/>
      <c r="H778" s="259"/>
      <c r="I778" s="259"/>
      <c r="J778" s="259"/>
    </row>
    <row r="779" spans="1:10">
      <c r="A779" s="259"/>
      <c r="B779" s="259"/>
      <c r="C779" s="259"/>
      <c r="D779" s="259"/>
      <c r="E779" s="259"/>
      <c r="F779" s="270"/>
      <c r="G779" s="259"/>
      <c r="H779" s="259"/>
      <c r="I779" s="259"/>
      <c r="J779" s="259"/>
    </row>
    <row r="780" spans="1:10">
      <c r="A780" s="259"/>
      <c r="B780" s="259"/>
      <c r="C780" s="259"/>
      <c r="D780" s="259"/>
      <c r="E780" s="259"/>
      <c r="F780" s="270"/>
      <c r="G780" s="259"/>
      <c r="H780" s="259"/>
      <c r="I780" s="259"/>
      <c r="J780" s="259"/>
    </row>
    <row r="781" spans="1:10">
      <c r="A781" s="259"/>
      <c r="B781" s="259"/>
      <c r="C781" s="259"/>
      <c r="D781" s="259"/>
      <c r="E781" s="259"/>
      <c r="F781" s="270"/>
      <c r="G781" s="259"/>
      <c r="H781" s="259"/>
      <c r="I781" s="259"/>
      <c r="J781" s="259"/>
    </row>
    <row r="782" spans="1:10">
      <c r="A782" s="259"/>
      <c r="B782" s="259"/>
      <c r="C782" s="259"/>
      <c r="D782" s="259"/>
      <c r="E782" s="259"/>
      <c r="F782" s="270"/>
      <c r="G782" s="259"/>
      <c r="H782" s="259"/>
      <c r="I782" s="259"/>
      <c r="J782" s="259"/>
    </row>
    <row r="783" spans="1:10">
      <c r="A783" s="259"/>
      <c r="B783" s="259"/>
      <c r="C783" s="259"/>
      <c r="D783" s="259"/>
      <c r="E783" s="259"/>
      <c r="F783" s="270"/>
      <c r="G783" s="259"/>
      <c r="H783" s="259"/>
      <c r="I783" s="259"/>
      <c r="J783" s="259"/>
    </row>
    <row r="784" spans="1:10">
      <c r="A784" s="259"/>
      <c r="B784" s="259"/>
      <c r="C784" s="259"/>
      <c r="D784" s="259"/>
      <c r="E784" s="259"/>
      <c r="F784" s="270"/>
      <c r="G784" s="259"/>
      <c r="H784" s="259"/>
      <c r="I784" s="259"/>
      <c r="J784" s="259"/>
    </row>
    <row r="785" spans="1:10">
      <c r="A785" s="259"/>
      <c r="B785" s="259"/>
      <c r="C785" s="259"/>
      <c r="D785" s="259"/>
      <c r="E785" s="259"/>
      <c r="F785" s="270"/>
      <c r="G785" s="259"/>
      <c r="H785" s="259"/>
      <c r="I785" s="259"/>
      <c r="J785" s="259"/>
    </row>
    <row r="786" spans="1:10">
      <c r="A786" s="259"/>
      <c r="B786" s="259"/>
      <c r="C786" s="259"/>
      <c r="D786" s="259"/>
      <c r="E786" s="259"/>
      <c r="F786" s="270"/>
      <c r="G786" s="259"/>
      <c r="H786" s="259"/>
      <c r="I786" s="259"/>
      <c r="J786" s="259"/>
    </row>
    <row r="787" spans="1:10">
      <c r="A787" s="259"/>
      <c r="B787" s="259"/>
      <c r="C787" s="259"/>
      <c r="D787" s="259"/>
      <c r="E787" s="259"/>
      <c r="F787" s="270"/>
      <c r="G787" s="259"/>
      <c r="H787" s="259"/>
      <c r="I787" s="259"/>
      <c r="J787" s="259"/>
    </row>
    <row r="788" spans="1:10">
      <c r="A788" s="259"/>
      <c r="B788" s="259"/>
      <c r="C788" s="259"/>
      <c r="D788" s="259"/>
      <c r="E788" s="259"/>
      <c r="F788" s="270"/>
      <c r="G788" s="259"/>
      <c r="H788" s="259"/>
      <c r="I788" s="259"/>
      <c r="J788" s="259"/>
    </row>
    <row r="789" spans="1:10">
      <c r="A789" s="259"/>
      <c r="B789" s="259"/>
      <c r="C789" s="259"/>
      <c r="D789" s="259"/>
      <c r="E789" s="259"/>
      <c r="F789" s="270"/>
      <c r="G789" s="259"/>
      <c r="H789" s="259"/>
      <c r="I789" s="259"/>
      <c r="J789" s="259"/>
    </row>
    <row r="790" spans="1:10">
      <c r="A790" s="259"/>
      <c r="B790" s="259"/>
      <c r="C790" s="259"/>
      <c r="D790" s="259"/>
      <c r="E790" s="259"/>
      <c r="F790" s="270"/>
      <c r="G790" s="259"/>
      <c r="H790" s="259"/>
      <c r="I790" s="259"/>
      <c r="J790" s="259"/>
    </row>
    <row r="791" spans="1:10">
      <c r="A791" s="259"/>
      <c r="B791" s="259"/>
      <c r="C791" s="259"/>
      <c r="D791" s="259"/>
      <c r="E791" s="259"/>
      <c r="F791" s="270"/>
      <c r="G791" s="259"/>
      <c r="H791" s="259"/>
      <c r="I791" s="259"/>
      <c r="J791" s="259"/>
    </row>
    <row r="792" spans="1:10">
      <c r="A792" s="259"/>
      <c r="B792" s="259"/>
      <c r="C792" s="259"/>
      <c r="D792" s="259"/>
      <c r="E792" s="259"/>
      <c r="F792" s="270"/>
      <c r="G792" s="259"/>
      <c r="H792" s="259"/>
      <c r="I792" s="259"/>
      <c r="J792" s="259"/>
    </row>
    <row r="793" spans="1:10">
      <c r="A793" s="259"/>
      <c r="B793" s="259"/>
      <c r="C793" s="259"/>
      <c r="D793" s="259"/>
      <c r="E793" s="259"/>
      <c r="F793" s="270"/>
      <c r="G793" s="259"/>
      <c r="H793" s="259"/>
      <c r="I793" s="259"/>
      <c r="J793" s="259"/>
    </row>
    <row r="794" spans="1:10">
      <c r="A794" s="259"/>
      <c r="B794" s="259"/>
      <c r="C794" s="259"/>
      <c r="D794" s="259"/>
      <c r="E794" s="259"/>
      <c r="F794" s="270"/>
      <c r="G794" s="259"/>
      <c r="H794" s="259"/>
      <c r="I794" s="259"/>
      <c r="J794" s="259"/>
    </row>
    <row r="795" spans="1:10">
      <c r="A795" s="259"/>
      <c r="B795" s="259"/>
      <c r="C795" s="259"/>
      <c r="D795" s="259"/>
      <c r="E795" s="259"/>
      <c r="F795" s="270"/>
      <c r="G795" s="259"/>
      <c r="H795" s="259"/>
      <c r="I795" s="259"/>
      <c r="J795" s="259"/>
    </row>
    <row r="796" spans="1:10">
      <c r="A796" s="259"/>
      <c r="B796" s="259"/>
      <c r="C796" s="259"/>
      <c r="D796" s="259"/>
      <c r="E796" s="259"/>
      <c r="F796" s="270"/>
      <c r="G796" s="259"/>
      <c r="H796" s="259"/>
      <c r="I796" s="259"/>
      <c r="J796" s="259"/>
    </row>
    <row r="797" spans="1:10">
      <c r="A797" s="259"/>
      <c r="B797" s="259"/>
      <c r="C797" s="259"/>
      <c r="D797" s="259"/>
      <c r="E797" s="259"/>
      <c r="F797" s="270"/>
      <c r="G797" s="259"/>
      <c r="H797" s="259"/>
      <c r="I797" s="259"/>
      <c r="J797" s="259"/>
    </row>
    <row r="798" spans="1:10">
      <c r="A798" s="259"/>
      <c r="B798" s="259"/>
      <c r="C798" s="259"/>
      <c r="D798" s="259"/>
      <c r="E798" s="259"/>
      <c r="F798" s="270"/>
      <c r="G798" s="259"/>
      <c r="H798" s="259"/>
      <c r="I798" s="259"/>
      <c r="J798" s="259"/>
    </row>
    <row r="799" spans="1:10">
      <c r="A799" s="259"/>
      <c r="B799" s="259"/>
      <c r="C799" s="259"/>
      <c r="D799" s="259"/>
      <c r="E799" s="259"/>
      <c r="F799" s="270"/>
      <c r="G799" s="259"/>
      <c r="H799" s="259"/>
      <c r="I799" s="259"/>
      <c r="J799" s="259"/>
    </row>
    <row r="800" spans="1:10">
      <c r="A800" s="259"/>
      <c r="B800" s="259"/>
      <c r="C800" s="259"/>
      <c r="D800" s="259"/>
      <c r="E800" s="259"/>
      <c r="F800" s="270"/>
      <c r="G800" s="259"/>
      <c r="H800" s="259"/>
      <c r="I800" s="259"/>
      <c r="J800" s="259"/>
    </row>
    <row r="801" spans="1:10">
      <c r="A801" s="259"/>
      <c r="B801" s="259"/>
      <c r="C801" s="259"/>
      <c r="D801" s="259"/>
      <c r="E801" s="259"/>
      <c r="F801" s="270"/>
      <c r="G801" s="259"/>
      <c r="H801" s="259"/>
      <c r="I801" s="259"/>
      <c r="J801" s="259"/>
    </row>
    <row r="802" spans="1:10">
      <c r="A802" s="259"/>
      <c r="B802" s="259"/>
      <c r="C802" s="259"/>
      <c r="D802" s="259"/>
      <c r="E802" s="259"/>
      <c r="F802" s="270"/>
      <c r="G802" s="259"/>
      <c r="H802" s="259"/>
      <c r="I802" s="259"/>
      <c r="J802" s="259"/>
    </row>
    <row r="803" spans="1:10">
      <c r="A803" s="259"/>
      <c r="B803" s="259"/>
      <c r="C803" s="259"/>
      <c r="D803" s="259"/>
      <c r="E803" s="259"/>
      <c r="F803" s="270"/>
      <c r="G803" s="259"/>
      <c r="H803" s="259"/>
      <c r="I803" s="259"/>
      <c r="J803" s="259"/>
    </row>
    <row r="804" spans="1:10">
      <c r="A804" s="259"/>
      <c r="B804" s="259"/>
      <c r="C804" s="259"/>
      <c r="D804" s="259"/>
      <c r="E804" s="259"/>
      <c r="F804" s="270"/>
      <c r="G804" s="259"/>
      <c r="H804" s="259"/>
      <c r="I804" s="259"/>
      <c r="J804" s="259"/>
    </row>
    <row r="805" spans="1:10">
      <c r="A805" s="259"/>
      <c r="B805" s="259"/>
      <c r="C805" s="259"/>
      <c r="D805" s="259"/>
      <c r="E805" s="259"/>
      <c r="F805" s="270"/>
      <c r="G805" s="259"/>
      <c r="H805" s="259"/>
      <c r="I805" s="259"/>
      <c r="J805" s="259"/>
    </row>
    <row r="806" spans="1:10">
      <c r="A806" s="259"/>
      <c r="B806" s="259"/>
      <c r="C806" s="259"/>
      <c r="D806" s="259"/>
      <c r="E806" s="259"/>
      <c r="F806" s="270"/>
      <c r="G806" s="259"/>
      <c r="H806" s="259"/>
      <c r="I806" s="259"/>
      <c r="J806" s="259"/>
    </row>
    <row r="807" spans="1:10">
      <c r="A807" s="259"/>
      <c r="B807" s="259"/>
      <c r="C807" s="259"/>
      <c r="D807" s="259"/>
      <c r="E807" s="259"/>
      <c r="F807" s="270"/>
      <c r="G807" s="259"/>
      <c r="H807" s="259"/>
      <c r="I807" s="259"/>
      <c r="J807" s="259"/>
    </row>
    <row r="808" spans="1:10">
      <c r="A808" s="259"/>
      <c r="B808" s="259"/>
      <c r="C808" s="259"/>
      <c r="D808" s="259"/>
      <c r="E808" s="259"/>
      <c r="F808" s="270"/>
      <c r="G808" s="259"/>
      <c r="H808" s="259"/>
      <c r="I808" s="259"/>
      <c r="J808" s="259"/>
    </row>
    <row r="809" spans="1:10">
      <c r="A809" s="259"/>
      <c r="B809" s="259"/>
      <c r="C809" s="259"/>
      <c r="D809" s="259"/>
      <c r="E809" s="259"/>
      <c r="F809" s="270"/>
      <c r="G809" s="259"/>
      <c r="H809" s="259"/>
      <c r="I809" s="259"/>
      <c r="J809" s="259"/>
    </row>
    <row r="810" spans="1:10">
      <c r="A810" s="259"/>
      <c r="B810" s="259"/>
      <c r="C810" s="259"/>
      <c r="D810" s="259"/>
      <c r="E810" s="259"/>
      <c r="F810" s="270"/>
      <c r="G810" s="259"/>
      <c r="H810" s="259"/>
      <c r="I810" s="259"/>
      <c r="J810" s="259"/>
    </row>
    <row r="811" spans="1:10">
      <c r="A811" s="259"/>
      <c r="B811" s="259"/>
      <c r="C811" s="259"/>
      <c r="D811" s="259"/>
      <c r="E811" s="259"/>
      <c r="F811" s="270"/>
      <c r="G811" s="259"/>
      <c r="H811" s="259"/>
      <c r="I811" s="259"/>
      <c r="J811" s="259"/>
    </row>
    <row r="812" spans="1:10">
      <c r="A812" s="259"/>
      <c r="B812" s="259"/>
      <c r="C812" s="259"/>
      <c r="D812" s="259"/>
      <c r="E812" s="259"/>
      <c r="F812" s="270"/>
      <c r="G812" s="259"/>
      <c r="H812" s="259"/>
      <c r="I812" s="259"/>
      <c r="J812" s="259"/>
    </row>
    <row r="813" spans="1:10">
      <c r="A813" s="259"/>
      <c r="B813" s="259"/>
      <c r="C813" s="259"/>
      <c r="D813" s="259"/>
      <c r="E813" s="259"/>
      <c r="F813" s="270"/>
      <c r="G813" s="259"/>
      <c r="H813" s="259"/>
      <c r="I813" s="259"/>
      <c r="J813" s="259"/>
    </row>
    <row r="814" spans="1:10">
      <c r="A814" s="259"/>
      <c r="B814" s="259"/>
      <c r="C814" s="259"/>
      <c r="D814" s="259"/>
      <c r="E814" s="259"/>
      <c r="F814" s="270"/>
      <c r="G814" s="259"/>
      <c r="H814" s="259"/>
      <c r="I814" s="259"/>
      <c r="J814" s="259"/>
    </row>
    <row r="815" spans="1:10">
      <c r="A815" s="259"/>
      <c r="B815" s="259"/>
      <c r="C815" s="259"/>
      <c r="D815" s="259"/>
      <c r="E815" s="259"/>
      <c r="F815" s="270"/>
      <c r="G815" s="259"/>
      <c r="H815" s="259"/>
      <c r="I815" s="259"/>
      <c r="J815" s="259"/>
    </row>
    <row r="816" spans="1:10">
      <c r="A816" s="259"/>
      <c r="B816" s="259"/>
      <c r="C816" s="259"/>
      <c r="D816" s="259"/>
      <c r="E816" s="259"/>
      <c r="F816" s="270"/>
      <c r="G816" s="259"/>
      <c r="H816" s="259"/>
      <c r="I816" s="259"/>
      <c r="J816" s="259"/>
    </row>
    <row r="817" spans="1:10">
      <c r="A817" s="259"/>
      <c r="B817" s="259"/>
      <c r="C817" s="259"/>
      <c r="D817" s="259"/>
      <c r="E817" s="259"/>
      <c r="F817" s="270"/>
      <c r="G817" s="259"/>
      <c r="H817" s="259"/>
      <c r="I817" s="259"/>
      <c r="J817" s="259"/>
    </row>
    <row r="818" spans="1:10">
      <c r="A818" s="259"/>
      <c r="B818" s="259"/>
      <c r="C818" s="259"/>
      <c r="D818" s="259"/>
      <c r="E818" s="259"/>
      <c r="F818" s="270"/>
      <c r="G818" s="259"/>
      <c r="H818" s="259"/>
      <c r="I818" s="259"/>
      <c r="J818" s="259"/>
    </row>
    <row r="819" spans="1:10">
      <c r="A819" s="259"/>
      <c r="B819" s="259"/>
      <c r="C819" s="259"/>
      <c r="D819" s="259"/>
      <c r="E819" s="259"/>
      <c r="F819" s="270"/>
      <c r="G819" s="259"/>
      <c r="H819" s="259"/>
      <c r="I819" s="259"/>
      <c r="J819" s="259"/>
    </row>
    <row r="820" spans="1:10">
      <c r="A820" s="259"/>
      <c r="B820" s="259"/>
      <c r="C820" s="259"/>
      <c r="D820" s="259"/>
      <c r="E820" s="259"/>
      <c r="F820" s="270"/>
      <c r="G820" s="259"/>
      <c r="H820" s="259"/>
      <c r="I820" s="259"/>
      <c r="J820" s="259"/>
    </row>
    <row r="821" spans="1:10">
      <c r="A821" s="259"/>
      <c r="B821" s="259"/>
      <c r="C821" s="259"/>
      <c r="D821" s="259"/>
      <c r="E821" s="259"/>
      <c r="F821" s="270"/>
      <c r="G821" s="259"/>
      <c r="H821" s="259"/>
      <c r="I821" s="259"/>
      <c r="J821" s="259"/>
    </row>
    <row r="822" spans="1:10">
      <c r="A822" s="259"/>
      <c r="B822" s="259"/>
      <c r="C822" s="259"/>
      <c r="D822" s="259"/>
      <c r="E822" s="259"/>
      <c r="F822" s="270"/>
      <c r="G822" s="259"/>
      <c r="H822" s="259"/>
      <c r="I822" s="259"/>
      <c r="J822" s="259"/>
    </row>
    <row r="823" spans="1:10">
      <c r="A823" s="259"/>
      <c r="B823" s="259"/>
      <c r="C823" s="259"/>
      <c r="D823" s="259"/>
      <c r="E823" s="259"/>
      <c r="F823" s="270"/>
      <c r="G823" s="259"/>
      <c r="H823" s="259"/>
      <c r="I823" s="259"/>
      <c r="J823" s="259"/>
    </row>
    <row r="824" spans="1:10">
      <c r="A824" s="259"/>
      <c r="B824" s="259"/>
      <c r="C824" s="259"/>
      <c r="D824" s="259"/>
      <c r="E824" s="259"/>
      <c r="F824" s="270"/>
      <c r="G824" s="259"/>
      <c r="H824" s="259"/>
      <c r="I824" s="259"/>
      <c r="J824" s="259"/>
    </row>
    <row r="825" spans="1:10">
      <c r="A825" s="259"/>
      <c r="B825" s="259"/>
      <c r="C825" s="259"/>
      <c r="D825" s="259"/>
      <c r="E825" s="259"/>
      <c r="F825" s="270"/>
      <c r="G825" s="259"/>
      <c r="H825" s="259"/>
      <c r="I825" s="259"/>
      <c r="J825" s="259"/>
    </row>
    <row r="826" spans="1:10">
      <c r="A826" s="259"/>
      <c r="B826" s="259"/>
      <c r="C826" s="259"/>
      <c r="D826" s="259"/>
      <c r="E826" s="259"/>
      <c r="F826" s="270"/>
      <c r="G826" s="259"/>
      <c r="H826" s="259"/>
      <c r="I826" s="259"/>
      <c r="J826" s="259"/>
    </row>
    <row r="827" spans="1:10">
      <c r="A827" s="259"/>
      <c r="B827" s="259"/>
      <c r="C827" s="259"/>
      <c r="D827" s="259"/>
      <c r="E827" s="259"/>
      <c r="F827" s="270"/>
      <c r="G827" s="259"/>
      <c r="H827" s="259"/>
      <c r="I827" s="259"/>
      <c r="J827" s="259"/>
    </row>
    <row r="828" spans="1:10">
      <c r="A828" s="259"/>
      <c r="B828" s="259"/>
      <c r="C828" s="259"/>
      <c r="D828" s="259"/>
      <c r="E828" s="259"/>
      <c r="F828" s="270"/>
      <c r="G828" s="259"/>
      <c r="H828" s="259"/>
      <c r="I828" s="259"/>
      <c r="J828" s="259"/>
    </row>
    <row r="829" spans="1:10">
      <c r="A829" s="259"/>
      <c r="B829" s="259"/>
      <c r="C829" s="259"/>
      <c r="D829" s="259"/>
      <c r="E829" s="259"/>
      <c r="F829" s="270"/>
      <c r="G829" s="259"/>
      <c r="H829" s="259"/>
      <c r="I829" s="259"/>
      <c r="J829" s="259"/>
    </row>
    <row r="830" spans="1:10">
      <c r="A830" s="259"/>
      <c r="B830" s="259"/>
      <c r="C830" s="259"/>
      <c r="D830" s="259"/>
      <c r="E830" s="259"/>
      <c r="F830" s="270"/>
      <c r="G830" s="259"/>
      <c r="H830" s="259"/>
      <c r="I830" s="259"/>
      <c r="J830" s="259"/>
    </row>
    <row r="831" spans="1:10">
      <c r="A831" s="259"/>
      <c r="B831" s="259"/>
      <c r="C831" s="259"/>
      <c r="D831" s="259"/>
      <c r="E831" s="259"/>
      <c r="F831" s="270"/>
      <c r="G831" s="259"/>
      <c r="H831" s="259"/>
      <c r="I831" s="259"/>
      <c r="J831" s="259"/>
    </row>
    <row r="832" spans="1:10">
      <c r="A832" s="259"/>
      <c r="B832" s="259"/>
      <c r="C832" s="259"/>
      <c r="D832" s="259"/>
      <c r="E832" s="259"/>
      <c r="F832" s="270"/>
      <c r="G832" s="259"/>
      <c r="H832" s="259"/>
      <c r="I832" s="259"/>
      <c r="J832" s="259"/>
    </row>
    <row r="833" spans="1:10">
      <c r="A833" s="259"/>
      <c r="B833" s="259"/>
      <c r="C833" s="259"/>
      <c r="D833" s="259"/>
      <c r="E833" s="259"/>
      <c r="F833" s="270"/>
      <c r="G833" s="259"/>
      <c r="H833" s="259"/>
      <c r="I833" s="259"/>
      <c r="J833" s="259"/>
    </row>
    <row r="834" spans="1:10">
      <c r="A834" s="259"/>
      <c r="B834" s="259"/>
      <c r="C834" s="259"/>
      <c r="D834" s="259"/>
      <c r="E834" s="259"/>
      <c r="F834" s="270"/>
      <c r="G834" s="259"/>
      <c r="H834" s="259"/>
      <c r="I834" s="259"/>
      <c r="J834" s="259"/>
    </row>
    <row r="835" spans="1:10">
      <c r="A835" s="259"/>
      <c r="B835" s="259"/>
      <c r="C835" s="259"/>
      <c r="D835" s="259"/>
      <c r="E835" s="259"/>
      <c r="F835" s="270"/>
      <c r="G835" s="259"/>
      <c r="H835" s="259"/>
      <c r="I835" s="259"/>
      <c r="J835" s="259"/>
    </row>
    <row r="836" spans="1:10">
      <c r="A836" s="259"/>
      <c r="B836" s="259"/>
      <c r="C836" s="259"/>
      <c r="D836" s="259"/>
      <c r="E836" s="259"/>
      <c r="F836" s="270"/>
      <c r="G836" s="259"/>
      <c r="H836" s="259"/>
      <c r="I836" s="259"/>
      <c r="J836" s="259"/>
    </row>
    <row r="837" spans="1:10">
      <c r="A837" s="259"/>
      <c r="B837" s="259"/>
      <c r="C837" s="259"/>
      <c r="D837" s="259"/>
      <c r="E837" s="259"/>
      <c r="F837" s="270"/>
      <c r="G837" s="259"/>
      <c r="H837" s="259"/>
      <c r="I837" s="259"/>
      <c r="J837" s="259"/>
    </row>
    <row r="838" spans="1:10">
      <c r="A838" s="259"/>
      <c r="B838" s="259"/>
      <c r="C838" s="259"/>
      <c r="D838" s="259"/>
      <c r="E838" s="259"/>
      <c r="F838" s="270"/>
      <c r="G838" s="259"/>
      <c r="H838" s="259"/>
      <c r="I838" s="259"/>
      <c r="J838" s="259"/>
    </row>
    <row r="839" spans="1:10">
      <c r="A839" s="259"/>
      <c r="B839" s="259"/>
      <c r="C839" s="259"/>
      <c r="D839" s="259"/>
      <c r="E839" s="259"/>
      <c r="F839" s="270"/>
      <c r="G839" s="259"/>
      <c r="H839" s="259"/>
      <c r="I839" s="259"/>
      <c r="J839" s="259"/>
    </row>
    <row r="840" spans="1:10">
      <c r="A840" s="259"/>
      <c r="B840" s="259"/>
      <c r="C840" s="259"/>
      <c r="D840" s="259"/>
      <c r="E840" s="259"/>
      <c r="F840" s="270"/>
      <c r="G840" s="259"/>
      <c r="H840" s="259"/>
      <c r="I840" s="259"/>
      <c r="J840" s="259"/>
    </row>
    <row r="841" spans="1:10">
      <c r="A841" s="259"/>
      <c r="B841" s="259"/>
      <c r="C841" s="259"/>
      <c r="D841" s="259"/>
      <c r="E841" s="259"/>
      <c r="F841" s="270"/>
      <c r="G841" s="259"/>
      <c r="H841" s="259"/>
      <c r="I841" s="259"/>
      <c r="J841" s="259"/>
    </row>
    <row r="842" spans="1:10">
      <c r="A842" s="259"/>
      <c r="B842" s="259"/>
      <c r="C842" s="259"/>
      <c r="D842" s="259"/>
      <c r="E842" s="259"/>
      <c r="F842" s="270"/>
      <c r="G842" s="259"/>
      <c r="H842" s="259"/>
      <c r="I842" s="259"/>
      <c r="J842" s="259"/>
    </row>
    <row r="843" spans="1:10">
      <c r="A843" s="259"/>
      <c r="B843" s="259"/>
      <c r="C843" s="259"/>
      <c r="D843" s="259"/>
      <c r="E843" s="259"/>
      <c r="F843" s="270"/>
      <c r="G843" s="259"/>
      <c r="H843" s="259"/>
      <c r="I843" s="259"/>
      <c r="J843" s="259"/>
    </row>
    <row r="844" spans="1:10">
      <c r="A844" s="259"/>
      <c r="B844" s="259"/>
      <c r="C844" s="259"/>
      <c r="D844" s="259"/>
      <c r="E844" s="259"/>
      <c r="F844" s="270"/>
      <c r="G844" s="259"/>
      <c r="H844" s="259"/>
      <c r="I844" s="259"/>
      <c r="J844" s="259"/>
    </row>
    <row r="845" spans="1:10">
      <c r="A845" s="259"/>
      <c r="B845" s="259"/>
      <c r="C845" s="259"/>
      <c r="D845" s="259"/>
      <c r="E845" s="259"/>
      <c r="F845" s="270"/>
      <c r="G845" s="259"/>
      <c r="H845" s="259"/>
      <c r="I845" s="259"/>
      <c r="J845" s="259"/>
    </row>
    <row r="846" spans="1:10">
      <c r="A846" s="259"/>
      <c r="B846" s="259"/>
      <c r="C846" s="259"/>
      <c r="D846" s="259"/>
      <c r="E846" s="259"/>
      <c r="F846" s="270"/>
      <c r="G846" s="259"/>
      <c r="H846" s="259"/>
      <c r="I846" s="259"/>
      <c r="J846" s="259"/>
    </row>
    <row r="847" spans="1:10">
      <c r="A847" s="259"/>
      <c r="B847" s="259"/>
      <c r="C847" s="259"/>
      <c r="D847" s="259"/>
      <c r="E847" s="259"/>
      <c r="F847" s="270"/>
      <c r="G847" s="259"/>
      <c r="H847" s="259"/>
      <c r="I847" s="259"/>
      <c r="J847" s="259"/>
    </row>
    <row r="848" spans="1:10">
      <c r="A848" s="259"/>
      <c r="B848" s="259"/>
      <c r="C848" s="259"/>
      <c r="D848" s="259"/>
      <c r="E848" s="259"/>
      <c r="F848" s="270"/>
      <c r="G848" s="259"/>
      <c r="H848" s="259"/>
      <c r="I848" s="259"/>
      <c r="J848" s="259"/>
    </row>
    <row r="849" spans="1:10">
      <c r="A849" s="259"/>
      <c r="B849" s="259"/>
      <c r="C849" s="259"/>
      <c r="D849" s="259"/>
      <c r="E849" s="259"/>
      <c r="F849" s="270"/>
      <c r="G849" s="259"/>
      <c r="H849" s="259"/>
      <c r="I849" s="259"/>
      <c r="J849" s="259"/>
    </row>
    <row r="850" spans="1:10">
      <c r="A850" s="259"/>
      <c r="B850" s="259"/>
      <c r="C850" s="259"/>
      <c r="D850" s="259"/>
      <c r="E850" s="259"/>
      <c r="F850" s="270"/>
      <c r="G850" s="259"/>
      <c r="H850" s="259"/>
      <c r="I850" s="259"/>
      <c r="J850" s="259"/>
    </row>
    <row r="851" spans="1:10">
      <c r="A851" s="259"/>
      <c r="B851" s="259"/>
      <c r="C851" s="259"/>
      <c r="D851" s="259"/>
      <c r="E851" s="259"/>
      <c r="F851" s="270"/>
      <c r="G851" s="259"/>
      <c r="H851" s="259"/>
      <c r="I851" s="259"/>
      <c r="J851" s="259"/>
    </row>
    <row r="852" spans="1:10">
      <c r="A852" s="259"/>
      <c r="B852" s="259"/>
      <c r="C852" s="259"/>
      <c r="D852" s="259"/>
      <c r="E852" s="259"/>
      <c r="F852" s="270"/>
      <c r="G852" s="259"/>
      <c r="H852" s="259"/>
      <c r="I852" s="259"/>
      <c r="J852" s="259"/>
    </row>
    <row r="853" spans="1:10">
      <c r="A853" s="259"/>
      <c r="B853" s="259"/>
      <c r="C853" s="259"/>
      <c r="D853" s="259"/>
      <c r="E853" s="259"/>
      <c r="F853" s="270"/>
      <c r="G853" s="259"/>
      <c r="H853" s="259"/>
      <c r="I853" s="259"/>
      <c r="J853" s="259"/>
    </row>
    <row r="854" spans="1:10">
      <c r="A854" s="259"/>
      <c r="B854" s="259"/>
      <c r="C854" s="259"/>
      <c r="D854" s="259"/>
      <c r="E854" s="259"/>
      <c r="F854" s="270"/>
      <c r="G854" s="259"/>
      <c r="H854" s="259"/>
      <c r="I854" s="259"/>
      <c r="J854" s="259"/>
    </row>
    <row r="855" spans="1:10">
      <c r="A855" s="259"/>
      <c r="B855" s="259"/>
      <c r="C855" s="259"/>
      <c r="D855" s="259"/>
      <c r="E855" s="259"/>
      <c r="F855" s="270"/>
      <c r="G855" s="259"/>
      <c r="H855" s="259"/>
      <c r="I855" s="259"/>
      <c r="J855" s="259"/>
    </row>
    <row r="856" spans="1:10">
      <c r="A856" s="259"/>
      <c r="B856" s="259"/>
      <c r="C856" s="259"/>
      <c r="D856" s="259"/>
      <c r="E856" s="259"/>
      <c r="F856" s="270"/>
      <c r="G856" s="259"/>
      <c r="H856" s="259"/>
      <c r="I856" s="259"/>
      <c r="J856" s="259"/>
    </row>
    <row r="857" spans="1:10">
      <c r="A857" s="259"/>
      <c r="B857" s="259"/>
      <c r="C857" s="259"/>
      <c r="D857" s="259"/>
      <c r="E857" s="259"/>
      <c r="F857" s="270"/>
      <c r="G857" s="259"/>
      <c r="H857" s="259"/>
      <c r="I857" s="259"/>
      <c r="J857" s="259"/>
    </row>
    <row r="858" spans="1:10">
      <c r="A858" s="259"/>
      <c r="B858" s="259"/>
      <c r="C858" s="259"/>
      <c r="D858" s="259"/>
      <c r="E858" s="259"/>
      <c r="F858" s="270"/>
      <c r="G858" s="259"/>
      <c r="H858" s="259"/>
      <c r="I858" s="259"/>
      <c r="J858" s="259"/>
    </row>
    <row r="859" spans="1:10">
      <c r="A859" s="259"/>
      <c r="B859" s="259"/>
      <c r="C859" s="259"/>
      <c r="D859" s="259"/>
      <c r="E859" s="259"/>
      <c r="F859" s="270"/>
      <c r="G859" s="259"/>
      <c r="H859" s="259"/>
      <c r="I859" s="259"/>
      <c r="J859" s="259"/>
    </row>
    <row r="860" spans="1:10">
      <c r="A860" s="259"/>
      <c r="B860" s="259"/>
      <c r="C860" s="259"/>
      <c r="D860" s="259"/>
      <c r="E860" s="259"/>
      <c r="F860" s="270"/>
      <c r="G860" s="259"/>
      <c r="H860" s="259"/>
      <c r="I860" s="259"/>
      <c r="J860" s="259"/>
    </row>
    <row r="861" spans="1:10">
      <c r="A861" s="259"/>
      <c r="B861" s="259"/>
      <c r="C861" s="259"/>
      <c r="D861" s="259"/>
      <c r="E861" s="259"/>
      <c r="F861" s="270"/>
      <c r="G861" s="259"/>
      <c r="H861" s="259"/>
      <c r="I861" s="259"/>
      <c r="J861" s="259"/>
    </row>
    <row r="862" spans="1:10">
      <c r="A862" s="259"/>
      <c r="B862" s="259"/>
      <c r="C862" s="259"/>
      <c r="D862" s="259"/>
      <c r="E862" s="259"/>
      <c r="F862" s="270"/>
      <c r="G862" s="259"/>
      <c r="H862" s="259"/>
      <c r="I862" s="259"/>
      <c r="J862" s="259"/>
    </row>
    <row r="863" spans="1:10">
      <c r="A863" s="259"/>
      <c r="B863" s="259"/>
      <c r="C863" s="259"/>
      <c r="D863" s="259"/>
      <c r="E863" s="259"/>
      <c r="F863" s="270"/>
      <c r="G863" s="259"/>
      <c r="H863" s="259"/>
      <c r="I863" s="259"/>
      <c r="J863" s="259"/>
    </row>
    <row r="864" spans="1:10">
      <c r="A864" s="259"/>
      <c r="B864" s="259"/>
      <c r="C864" s="259"/>
      <c r="D864" s="259"/>
      <c r="E864" s="259"/>
      <c r="F864" s="270"/>
      <c r="G864" s="259"/>
      <c r="H864" s="259"/>
      <c r="I864" s="259"/>
      <c r="J864" s="259"/>
    </row>
    <row r="865" spans="1:10">
      <c r="A865" s="259"/>
      <c r="B865" s="259"/>
      <c r="C865" s="259"/>
      <c r="D865" s="259"/>
      <c r="E865" s="259"/>
      <c r="F865" s="270"/>
      <c r="G865" s="259"/>
      <c r="H865" s="259"/>
      <c r="I865" s="259"/>
      <c r="J865" s="259"/>
    </row>
    <row r="866" spans="1:10">
      <c r="A866" s="259"/>
      <c r="B866" s="259"/>
      <c r="C866" s="259"/>
      <c r="D866" s="259"/>
      <c r="E866" s="259"/>
      <c r="F866" s="270"/>
      <c r="G866" s="259"/>
      <c r="H866" s="259"/>
      <c r="I866" s="259"/>
      <c r="J866" s="259"/>
    </row>
    <row r="867" spans="1:10">
      <c r="A867" s="259"/>
      <c r="B867" s="259"/>
      <c r="C867" s="259"/>
      <c r="D867" s="259"/>
      <c r="E867" s="259"/>
      <c r="F867" s="270"/>
      <c r="G867" s="259"/>
      <c r="H867" s="259"/>
      <c r="I867" s="259"/>
      <c r="J867" s="259"/>
    </row>
    <row r="868" spans="1:10">
      <c r="A868" s="259"/>
      <c r="B868" s="259"/>
      <c r="C868" s="259"/>
      <c r="D868" s="259"/>
      <c r="E868" s="259"/>
      <c r="F868" s="270"/>
      <c r="G868" s="259"/>
      <c r="H868" s="259"/>
      <c r="I868" s="259"/>
      <c r="J868" s="259"/>
    </row>
    <row r="869" spans="1:10">
      <c r="A869" s="259"/>
      <c r="B869" s="259"/>
      <c r="C869" s="259"/>
      <c r="D869" s="259"/>
      <c r="E869" s="259"/>
      <c r="F869" s="270"/>
      <c r="G869" s="259"/>
      <c r="H869" s="259"/>
      <c r="I869" s="259"/>
      <c r="J869" s="259"/>
    </row>
    <row r="870" spans="1:10">
      <c r="A870" s="259"/>
      <c r="B870" s="259"/>
      <c r="C870" s="259"/>
      <c r="D870" s="259"/>
      <c r="E870" s="259"/>
      <c r="F870" s="270"/>
      <c r="G870" s="259"/>
      <c r="H870" s="259"/>
      <c r="I870" s="259"/>
      <c r="J870" s="259"/>
    </row>
    <row r="871" spans="1:10">
      <c r="A871" s="259"/>
      <c r="B871" s="259"/>
      <c r="C871" s="259"/>
      <c r="D871" s="259"/>
      <c r="E871" s="259"/>
      <c r="F871" s="270"/>
      <c r="G871" s="259"/>
      <c r="H871" s="259"/>
      <c r="I871" s="259"/>
      <c r="J871" s="259"/>
    </row>
    <row r="872" spans="1:10">
      <c r="A872" s="259"/>
      <c r="B872" s="259"/>
      <c r="C872" s="259"/>
      <c r="D872" s="259"/>
      <c r="E872" s="259"/>
      <c r="F872" s="270"/>
      <c r="G872" s="259"/>
      <c r="H872" s="259"/>
      <c r="I872" s="259"/>
      <c r="J872" s="259"/>
    </row>
    <row r="873" spans="1:10">
      <c r="A873" s="259"/>
      <c r="B873" s="259"/>
      <c r="C873" s="259"/>
      <c r="D873" s="259"/>
      <c r="E873" s="259"/>
      <c r="F873" s="270"/>
      <c r="G873" s="259"/>
      <c r="H873" s="259"/>
      <c r="I873" s="259"/>
      <c r="J873" s="259"/>
    </row>
    <row r="874" spans="1:10">
      <c r="A874" s="259"/>
      <c r="B874" s="259"/>
      <c r="C874" s="259"/>
      <c r="D874" s="259"/>
      <c r="E874" s="259"/>
      <c r="F874" s="270"/>
      <c r="G874" s="259"/>
      <c r="H874" s="259"/>
      <c r="I874" s="259"/>
      <c r="J874" s="259"/>
    </row>
    <row r="875" spans="1:10">
      <c r="A875" s="259"/>
      <c r="B875" s="259"/>
      <c r="C875" s="259"/>
      <c r="D875" s="259"/>
      <c r="E875" s="259"/>
      <c r="F875" s="270"/>
      <c r="G875" s="259"/>
      <c r="H875" s="259"/>
      <c r="I875" s="259"/>
      <c r="J875" s="259"/>
    </row>
    <row r="876" spans="1:10">
      <c r="A876" s="259"/>
      <c r="B876" s="259"/>
      <c r="C876" s="259"/>
      <c r="D876" s="259"/>
      <c r="E876" s="259"/>
      <c r="F876" s="270"/>
      <c r="G876" s="259"/>
      <c r="H876" s="259"/>
      <c r="I876" s="259"/>
      <c r="J876" s="259"/>
    </row>
    <row r="877" spans="1:10">
      <c r="A877" s="259"/>
      <c r="B877" s="259"/>
      <c r="C877" s="259"/>
      <c r="D877" s="259"/>
      <c r="E877" s="259"/>
      <c r="F877" s="270"/>
      <c r="G877" s="259"/>
      <c r="H877" s="259"/>
      <c r="I877" s="259"/>
      <c r="J877" s="259"/>
    </row>
    <row r="878" spans="1:10">
      <c r="A878" s="259"/>
      <c r="B878" s="259"/>
      <c r="C878" s="259"/>
      <c r="D878" s="259"/>
      <c r="E878" s="259"/>
      <c r="F878" s="270"/>
      <c r="G878" s="259"/>
      <c r="H878" s="259"/>
      <c r="I878" s="259"/>
      <c r="J878" s="259"/>
    </row>
    <row r="879" spans="1:10">
      <c r="A879" s="259"/>
      <c r="B879" s="259"/>
      <c r="C879" s="259"/>
      <c r="D879" s="259"/>
      <c r="E879" s="259"/>
      <c r="F879" s="270"/>
      <c r="G879" s="259"/>
      <c r="H879" s="259"/>
      <c r="I879" s="259"/>
      <c r="J879" s="259"/>
    </row>
    <row r="880" spans="1:10">
      <c r="A880" s="259"/>
      <c r="B880" s="259"/>
      <c r="C880" s="259"/>
      <c r="D880" s="259"/>
      <c r="E880" s="259"/>
      <c r="F880" s="270"/>
      <c r="G880" s="259"/>
      <c r="H880" s="259"/>
      <c r="I880" s="259"/>
      <c r="J880" s="259"/>
    </row>
    <row r="881" spans="1:10">
      <c r="A881" s="259"/>
      <c r="B881" s="259"/>
      <c r="C881" s="259"/>
      <c r="D881" s="259"/>
      <c r="E881" s="259"/>
      <c r="F881" s="270"/>
      <c r="G881" s="259"/>
      <c r="H881" s="259"/>
      <c r="I881" s="259"/>
      <c r="J881" s="259"/>
    </row>
    <row r="882" spans="1:10">
      <c r="A882" s="259"/>
      <c r="B882" s="259"/>
      <c r="C882" s="259"/>
      <c r="D882" s="259"/>
      <c r="E882" s="259"/>
      <c r="F882" s="270"/>
      <c r="G882" s="259"/>
      <c r="H882" s="259"/>
      <c r="I882" s="259"/>
      <c r="J882" s="259"/>
    </row>
    <row r="883" spans="1:10">
      <c r="A883" s="259"/>
      <c r="B883" s="259"/>
      <c r="C883" s="259"/>
      <c r="D883" s="259"/>
      <c r="E883" s="259"/>
      <c r="F883" s="270"/>
      <c r="G883" s="259"/>
      <c r="H883" s="259"/>
      <c r="I883" s="259"/>
      <c r="J883" s="259"/>
    </row>
    <row r="884" spans="1:10">
      <c r="A884" s="259"/>
      <c r="B884" s="259"/>
      <c r="C884" s="259"/>
      <c r="D884" s="259"/>
      <c r="E884" s="259"/>
      <c r="F884" s="270"/>
      <c r="G884" s="259"/>
      <c r="H884" s="259"/>
      <c r="I884" s="259"/>
      <c r="J884" s="259"/>
    </row>
    <row r="885" spans="1:10">
      <c r="A885" s="259"/>
      <c r="B885" s="259"/>
      <c r="C885" s="259"/>
      <c r="D885" s="259"/>
      <c r="E885" s="259"/>
      <c r="F885" s="270"/>
      <c r="G885" s="259"/>
      <c r="H885" s="259"/>
      <c r="I885" s="259"/>
      <c r="J885" s="259"/>
    </row>
    <row r="886" spans="1:10">
      <c r="A886" s="259"/>
      <c r="B886" s="259"/>
      <c r="C886" s="259"/>
      <c r="D886" s="259"/>
      <c r="E886" s="259"/>
      <c r="F886" s="270"/>
      <c r="G886" s="259"/>
      <c r="H886" s="259"/>
      <c r="I886" s="259"/>
      <c r="J886" s="259"/>
    </row>
    <row r="887" spans="1:10">
      <c r="A887" s="259"/>
      <c r="B887" s="259"/>
      <c r="C887" s="259"/>
      <c r="D887" s="259"/>
      <c r="E887" s="259"/>
      <c r="F887" s="270"/>
      <c r="G887" s="259"/>
      <c r="H887" s="259"/>
      <c r="I887" s="259"/>
      <c r="J887" s="259"/>
    </row>
    <row r="888" spans="1:10">
      <c r="A888" s="259"/>
      <c r="B888" s="259"/>
      <c r="C888" s="259"/>
      <c r="D888" s="259"/>
      <c r="E888" s="259"/>
      <c r="F888" s="270"/>
      <c r="G888" s="259"/>
      <c r="H888" s="259"/>
      <c r="I888" s="259"/>
      <c r="J888" s="259"/>
    </row>
    <row r="889" spans="1:10">
      <c r="A889" s="259"/>
      <c r="B889" s="259"/>
      <c r="C889" s="259"/>
      <c r="D889" s="259"/>
      <c r="E889" s="259"/>
      <c r="F889" s="270"/>
      <c r="G889" s="259"/>
      <c r="H889" s="259"/>
      <c r="I889" s="259"/>
      <c r="J889" s="259"/>
    </row>
    <row r="890" spans="1:10">
      <c r="A890" s="259"/>
      <c r="B890" s="259"/>
      <c r="C890" s="259"/>
      <c r="D890" s="259"/>
      <c r="E890" s="259"/>
      <c r="F890" s="270"/>
      <c r="G890" s="259"/>
      <c r="H890" s="259"/>
      <c r="I890" s="259"/>
      <c r="J890" s="259"/>
    </row>
    <row r="891" spans="1:10">
      <c r="A891" s="259"/>
      <c r="B891" s="259"/>
      <c r="C891" s="259"/>
      <c r="D891" s="259"/>
      <c r="E891" s="259"/>
      <c r="F891" s="270"/>
      <c r="G891" s="259"/>
      <c r="H891" s="259"/>
      <c r="I891" s="259"/>
      <c r="J891" s="259"/>
    </row>
    <row r="892" spans="1:10">
      <c r="A892" s="259"/>
      <c r="B892" s="259"/>
      <c r="C892" s="259"/>
      <c r="D892" s="259"/>
      <c r="E892" s="259"/>
      <c r="F892" s="270"/>
      <c r="G892" s="259"/>
      <c r="H892" s="259"/>
      <c r="I892" s="259"/>
      <c r="J892" s="259"/>
    </row>
    <row r="893" spans="1:10">
      <c r="A893" s="259"/>
      <c r="B893" s="259"/>
      <c r="C893" s="259"/>
      <c r="D893" s="259"/>
      <c r="E893" s="259"/>
      <c r="F893" s="270"/>
      <c r="G893" s="259"/>
      <c r="H893" s="259"/>
      <c r="I893" s="259"/>
      <c r="J893" s="259"/>
    </row>
    <row r="894" spans="1:10">
      <c r="A894" s="259"/>
      <c r="B894" s="259"/>
      <c r="C894" s="259"/>
      <c r="D894" s="259"/>
      <c r="E894" s="259"/>
      <c r="F894" s="270"/>
      <c r="G894" s="259"/>
      <c r="H894" s="259"/>
      <c r="I894" s="259"/>
      <c r="J894" s="259"/>
    </row>
    <row r="895" spans="1:10">
      <c r="A895" s="259"/>
      <c r="B895" s="259"/>
      <c r="C895" s="259"/>
      <c r="D895" s="259"/>
      <c r="E895" s="259"/>
      <c r="F895" s="270"/>
      <c r="G895" s="259"/>
      <c r="H895" s="259"/>
      <c r="I895" s="259"/>
      <c r="J895" s="259"/>
    </row>
    <row r="896" spans="1:10">
      <c r="A896" s="259"/>
      <c r="B896" s="259"/>
      <c r="C896" s="259"/>
      <c r="D896" s="259"/>
      <c r="E896" s="259"/>
      <c r="F896" s="270"/>
      <c r="G896" s="259"/>
      <c r="H896" s="259"/>
      <c r="I896" s="259"/>
      <c r="J896" s="259"/>
    </row>
    <row r="897" spans="1:10">
      <c r="A897" s="259"/>
      <c r="B897" s="259"/>
      <c r="C897" s="259"/>
      <c r="D897" s="259"/>
      <c r="E897" s="259"/>
      <c r="F897" s="270"/>
      <c r="G897" s="259"/>
      <c r="H897" s="259"/>
      <c r="I897" s="259"/>
      <c r="J897" s="259"/>
    </row>
    <row r="898" spans="1:10">
      <c r="A898" s="259"/>
      <c r="B898" s="259"/>
      <c r="C898" s="259"/>
      <c r="D898" s="259"/>
      <c r="E898" s="259"/>
      <c r="F898" s="270"/>
      <c r="G898" s="259"/>
      <c r="H898" s="259"/>
      <c r="I898" s="259"/>
      <c r="J898" s="259"/>
    </row>
    <row r="899" spans="1:10">
      <c r="A899" s="259"/>
      <c r="B899" s="259"/>
      <c r="C899" s="259"/>
      <c r="D899" s="259"/>
      <c r="E899" s="259"/>
      <c r="F899" s="270"/>
      <c r="G899" s="259"/>
      <c r="H899" s="259"/>
      <c r="I899" s="259"/>
      <c r="J899" s="259"/>
    </row>
    <row r="900" spans="1:10">
      <c r="A900" s="259"/>
      <c r="B900" s="259"/>
      <c r="C900" s="259"/>
      <c r="D900" s="259"/>
      <c r="E900" s="259"/>
      <c r="F900" s="270"/>
      <c r="G900" s="259"/>
      <c r="H900" s="259"/>
      <c r="I900" s="259"/>
      <c r="J900" s="259"/>
    </row>
    <row r="901" spans="1:10">
      <c r="A901" s="259"/>
      <c r="B901" s="259"/>
      <c r="C901" s="259"/>
      <c r="D901" s="259"/>
      <c r="E901" s="259"/>
      <c r="F901" s="270"/>
      <c r="G901" s="259"/>
      <c r="H901" s="259"/>
      <c r="I901" s="259"/>
      <c r="J901" s="259"/>
    </row>
    <row r="902" spans="1:10">
      <c r="A902" s="259"/>
      <c r="B902" s="259"/>
      <c r="C902" s="259"/>
      <c r="D902" s="259"/>
      <c r="E902" s="259"/>
      <c r="F902" s="270"/>
      <c r="G902" s="259"/>
      <c r="H902" s="259"/>
      <c r="I902" s="259"/>
      <c r="J902" s="259"/>
    </row>
    <row r="903" spans="1:10">
      <c r="A903" s="259"/>
      <c r="B903" s="259"/>
      <c r="C903" s="259"/>
      <c r="D903" s="259"/>
      <c r="E903" s="259"/>
      <c r="F903" s="270"/>
      <c r="G903" s="259"/>
      <c r="H903" s="259"/>
      <c r="I903" s="259"/>
      <c r="J903" s="259"/>
    </row>
    <row r="904" spans="1:10">
      <c r="A904" s="259"/>
      <c r="B904" s="259"/>
      <c r="C904" s="259"/>
      <c r="D904" s="259"/>
      <c r="E904" s="259"/>
      <c r="F904" s="270"/>
      <c r="G904" s="259"/>
      <c r="H904" s="259"/>
      <c r="I904" s="259"/>
      <c r="J904" s="259"/>
    </row>
    <row r="905" spans="1:10">
      <c r="A905" s="259"/>
      <c r="B905" s="259"/>
      <c r="C905" s="259"/>
      <c r="D905" s="259"/>
      <c r="E905" s="259"/>
      <c r="F905" s="270"/>
      <c r="G905" s="259"/>
      <c r="H905" s="259"/>
      <c r="I905" s="259"/>
      <c r="J905" s="259"/>
    </row>
    <row r="906" spans="1:10">
      <c r="A906" s="259"/>
      <c r="B906" s="259"/>
      <c r="C906" s="259"/>
      <c r="D906" s="259"/>
      <c r="E906" s="259"/>
      <c r="F906" s="270"/>
      <c r="G906" s="259"/>
      <c r="H906" s="259"/>
      <c r="I906" s="259"/>
      <c r="J906" s="259"/>
    </row>
    <row r="907" spans="1:10">
      <c r="A907" s="259"/>
      <c r="B907" s="259"/>
      <c r="C907" s="259"/>
      <c r="D907" s="259"/>
      <c r="E907" s="259"/>
      <c r="F907" s="270"/>
      <c r="G907" s="259"/>
      <c r="H907" s="259"/>
      <c r="I907" s="259"/>
      <c r="J907" s="259"/>
    </row>
    <row r="908" spans="1:10">
      <c r="A908" s="259"/>
      <c r="B908" s="259"/>
      <c r="C908" s="259"/>
      <c r="D908" s="259"/>
      <c r="E908" s="259"/>
      <c r="F908" s="270"/>
      <c r="G908" s="259"/>
      <c r="H908" s="259"/>
      <c r="I908" s="259"/>
      <c r="J908" s="259"/>
    </row>
    <row r="909" spans="1:10">
      <c r="A909" s="259"/>
      <c r="B909" s="259"/>
      <c r="C909" s="259"/>
      <c r="D909" s="259"/>
      <c r="E909" s="259"/>
      <c r="F909" s="270"/>
      <c r="G909" s="259"/>
      <c r="H909" s="259"/>
      <c r="I909" s="259"/>
      <c r="J909" s="259"/>
    </row>
    <row r="910" spans="1:10">
      <c r="A910" s="259"/>
      <c r="B910" s="259"/>
      <c r="C910" s="259"/>
      <c r="D910" s="259"/>
      <c r="E910" s="259"/>
      <c r="F910" s="270"/>
      <c r="G910" s="259"/>
      <c r="H910" s="259"/>
      <c r="I910" s="259"/>
      <c r="J910" s="259"/>
    </row>
    <row r="911" spans="1:10">
      <c r="A911" s="259"/>
      <c r="B911" s="259"/>
      <c r="C911" s="259"/>
      <c r="D911" s="259"/>
      <c r="E911" s="259"/>
      <c r="F911" s="270"/>
      <c r="G911" s="259"/>
      <c r="H911" s="259"/>
      <c r="I911" s="259"/>
      <c r="J911" s="259"/>
    </row>
    <row r="912" spans="1:10">
      <c r="A912" s="259"/>
      <c r="B912" s="259"/>
      <c r="C912" s="259"/>
      <c r="D912" s="259"/>
      <c r="E912" s="259"/>
      <c r="F912" s="270"/>
      <c r="G912" s="259"/>
      <c r="H912" s="259"/>
      <c r="I912" s="259"/>
      <c r="J912" s="259"/>
    </row>
    <row r="913" spans="1:10">
      <c r="A913" s="259"/>
      <c r="B913" s="259"/>
      <c r="C913" s="259"/>
      <c r="D913" s="259"/>
      <c r="E913" s="259"/>
      <c r="F913" s="270"/>
      <c r="G913" s="259"/>
      <c r="H913" s="259"/>
      <c r="I913" s="259"/>
      <c r="J913" s="259"/>
    </row>
    <row r="914" spans="1:10">
      <c r="A914" s="259"/>
      <c r="B914" s="259"/>
      <c r="C914" s="259"/>
      <c r="D914" s="259"/>
      <c r="E914" s="259"/>
      <c r="F914" s="270"/>
      <c r="G914" s="259"/>
      <c r="H914" s="259"/>
      <c r="I914" s="259"/>
      <c r="J914" s="259"/>
    </row>
    <row r="915" spans="1:10">
      <c r="A915" s="259"/>
      <c r="B915" s="259"/>
      <c r="C915" s="259"/>
      <c r="D915" s="259"/>
      <c r="E915" s="259"/>
      <c r="F915" s="270"/>
      <c r="G915" s="259"/>
      <c r="H915" s="259"/>
      <c r="I915" s="259"/>
      <c r="J915" s="259"/>
    </row>
    <row r="916" spans="1:10">
      <c r="A916" s="259"/>
      <c r="B916" s="259"/>
      <c r="C916" s="259"/>
      <c r="D916" s="259"/>
      <c r="E916" s="259"/>
      <c r="F916" s="270"/>
      <c r="G916" s="259"/>
      <c r="H916" s="259"/>
      <c r="I916" s="259"/>
      <c r="J916" s="259"/>
    </row>
    <row r="917" spans="1:10">
      <c r="A917" s="259"/>
      <c r="B917" s="259"/>
      <c r="C917" s="259"/>
      <c r="D917" s="259"/>
      <c r="E917" s="259"/>
      <c r="F917" s="270"/>
      <c r="G917" s="259"/>
      <c r="H917" s="259"/>
      <c r="I917" s="259"/>
      <c r="J917" s="259"/>
    </row>
    <row r="918" spans="1:10">
      <c r="A918" s="259"/>
      <c r="B918" s="259"/>
      <c r="C918" s="259"/>
      <c r="D918" s="259"/>
      <c r="E918" s="259"/>
      <c r="F918" s="270"/>
      <c r="G918" s="259"/>
      <c r="H918" s="259"/>
      <c r="I918" s="259"/>
      <c r="J918" s="259"/>
    </row>
    <row r="919" spans="1:10">
      <c r="A919" s="259"/>
      <c r="B919" s="259"/>
      <c r="C919" s="259"/>
      <c r="D919" s="259"/>
      <c r="E919" s="259"/>
      <c r="F919" s="270"/>
      <c r="G919" s="259"/>
      <c r="H919" s="259"/>
      <c r="I919" s="259"/>
      <c r="J919" s="259"/>
    </row>
    <row r="920" spans="1:10">
      <c r="A920" s="259"/>
      <c r="B920" s="259"/>
      <c r="C920" s="259"/>
      <c r="D920" s="259"/>
      <c r="E920" s="259"/>
      <c r="F920" s="270"/>
      <c r="G920" s="259"/>
      <c r="H920" s="259"/>
      <c r="I920" s="259"/>
      <c r="J920" s="259"/>
    </row>
    <row r="921" spans="1:10">
      <c r="A921" s="259"/>
      <c r="B921" s="259"/>
      <c r="C921" s="259"/>
      <c r="D921" s="259"/>
      <c r="E921" s="259"/>
      <c r="F921" s="270"/>
      <c r="G921" s="259"/>
      <c r="H921" s="259"/>
      <c r="I921" s="259"/>
      <c r="J921" s="259"/>
    </row>
    <row r="922" spans="1:10">
      <c r="A922" s="259"/>
      <c r="B922" s="259"/>
      <c r="C922" s="259"/>
      <c r="D922" s="259"/>
      <c r="E922" s="259"/>
      <c r="F922" s="270"/>
      <c r="G922" s="259"/>
      <c r="H922" s="259"/>
      <c r="I922" s="259"/>
      <c r="J922" s="259"/>
    </row>
    <row r="923" spans="1:10">
      <c r="A923" s="259"/>
      <c r="B923" s="259"/>
      <c r="C923" s="259"/>
      <c r="D923" s="259"/>
      <c r="E923" s="259"/>
      <c r="F923" s="270"/>
      <c r="G923" s="259"/>
      <c r="H923" s="259"/>
      <c r="I923" s="259"/>
      <c r="J923" s="259"/>
    </row>
    <row r="924" spans="1:10">
      <c r="A924" s="259"/>
      <c r="B924" s="259"/>
      <c r="C924" s="259"/>
      <c r="D924" s="259"/>
      <c r="E924" s="259"/>
      <c r="F924" s="270"/>
      <c r="G924" s="259"/>
      <c r="H924" s="259"/>
      <c r="I924" s="259"/>
      <c r="J924" s="259"/>
    </row>
    <row r="925" spans="1:10">
      <c r="A925" s="259"/>
      <c r="B925" s="259"/>
      <c r="C925" s="259"/>
      <c r="D925" s="259"/>
      <c r="E925" s="259"/>
      <c r="F925" s="270"/>
      <c r="G925" s="259"/>
      <c r="H925" s="259"/>
      <c r="I925" s="259"/>
      <c r="J925" s="259"/>
    </row>
    <row r="926" spans="1:10">
      <c r="A926" s="259"/>
      <c r="B926" s="259"/>
      <c r="C926" s="259"/>
      <c r="D926" s="259"/>
      <c r="E926" s="259"/>
      <c r="F926" s="270"/>
      <c r="G926" s="259"/>
      <c r="H926" s="259"/>
      <c r="I926" s="259"/>
      <c r="J926" s="259"/>
    </row>
    <row r="927" spans="1:10">
      <c r="A927" s="259"/>
      <c r="B927" s="259"/>
      <c r="C927" s="259"/>
      <c r="D927" s="259"/>
      <c r="E927" s="259"/>
      <c r="F927" s="270"/>
      <c r="G927" s="259"/>
      <c r="H927" s="259"/>
      <c r="I927" s="259"/>
      <c r="J927" s="259"/>
    </row>
    <row r="928" spans="1:10">
      <c r="A928" s="259"/>
      <c r="B928" s="259"/>
      <c r="C928" s="259"/>
      <c r="D928" s="259"/>
      <c r="E928" s="259"/>
      <c r="F928" s="270"/>
      <c r="G928" s="259"/>
      <c r="H928" s="259"/>
      <c r="I928" s="259"/>
      <c r="J928" s="259"/>
    </row>
    <row r="929" spans="1:10">
      <c r="A929" s="259"/>
      <c r="B929" s="259"/>
      <c r="C929" s="259"/>
      <c r="D929" s="259"/>
      <c r="E929" s="259"/>
      <c r="F929" s="270"/>
      <c r="G929" s="259"/>
      <c r="H929" s="259"/>
      <c r="I929" s="259"/>
      <c r="J929" s="259"/>
    </row>
    <row r="930" spans="1:10">
      <c r="A930" s="259"/>
      <c r="B930" s="259"/>
      <c r="C930" s="259"/>
      <c r="D930" s="259"/>
      <c r="E930" s="259"/>
      <c r="F930" s="270"/>
      <c r="G930" s="259"/>
      <c r="H930" s="259"/>
      <c r="I930" s="259"/>
      <c r="J930" s="259"/>
    </row>
    <row r="931" spans="1:10">
      <c r="A931" s="259"/>
      <c r="B931" s="259"/>
      <c r="C931" s="259"/>
      <c r="D931" s="259"/>
      <c r="E931" s="259"/>
      <c r="F931" s="270"/>
      <c r="G931" s="259"/>
      <c r="H931" s="259"/>
      <c r="I931" s="259"/>
      <c r="J931" s="259"/>
    </row>
    <row r="932" spans="1:10">
      <c r="A932" s="259"/>
      <c r="B932" s="259"/>
      <c r="C932" s="259"/>
      <c r="D932" s="259"/>
      <c r="E932" s="259"/>
      <c r="F932" s="270"/>
      <c r="G932" s="259"/>
      <c r="H932" s="259"/>
      <c r="I932" s="259"/>
      <c r="J932" s="259"/>
    </row>
    <row r="933" spans="1:10">
      <c r="A933" s="259"/>
      <c r="B933" s="259"/>
      <c r="C933" s="259"/>
      <c r="D933" s="259"/>
      <c r="E933" s="259"/>
      <c r="F933" s="270"/>
      <c r="G933" s="259"/>
      <c r="H933" s="259"/>
      <c r="I933" s="259"/>
      <c r="J933" s="259"/>
    </row>
    <row r="934" spans="1:10">
      <c r="A934" s="259"/>
      <c r="B934" s="259"/>
      <c r="C934" s="259"/>
      <c r="D934" s="259"/>
      <c r="E934" s="259"/>
      <c r="F934" s="270"/>
      <c r="G934" s="259"/>
      <c r="H934" s="259"/>
      <c r="I934" s="259"/>
      <c r="J934" s="259"/>
    </row>
    <row r="935" spans="1:10">
      <c r="A935" s="259"/>
      <c r="B935" s="259"/>
      <c r="C935" s="259"/>
      <c r="D935" s="259"/>
      <c r="E935" s="259"/>
      <c r="F935" s="270"/>
      <c r="G935" s="259"/>
      <c r="H935" s="259"/>
      <c r="I935" s="259"/>
      <c r="J935" s="259"/>
    </row>
    <row r="936" spans="1:10">
      <c r="A936" s="259"/>
      <c r="B936" s="259"/>
      <c r="C936" s="259"/>
      <c r="D936" s="259"/>
      <c r="E936" s="259"/>
      <c r="F936" s="270"/>
      <c r="G936" s="259"/>
      <c r="H936" s="259"/>
      <c r="I936" s="259"/>
      <c r="J936" s="259"/>
    </row>
    <row r="937" spans="1:10">
      <c r="A937" s="259"/>
      <c r="B937" s="259"/>
      <c r="C937" s="259"/>
      <c r="D937" s="259"/>
      <c r="E937" s="259"/>
      <c r="F937" s="270"/>
      <c r="G937" s="259"/>
      <c r="H937" s="259"/>
      <c r="I937" s="259"/>
      <c r="J937" s="259"/>
    </row>
    <row r="938" spans="1:10">
      <c r="A938" s="259"/>
      <c r="B938" s="259"/>
      <c r="C938" s="259"/>
      <c r="D938" s="259"/>
      <c r="E938" s="259"/>
      <c r="F938" s="270"/>
      <c r="G938" s="259"/>
      <c r="H938" s="259"/>
      <c r="I938" s="259"/>
      <c r="J938" s="259"/>
    </row>
    <row r="939" spans="1:10">
      <c r="A939" s="259"/>
      <c r="B939" s="259"/>
      <c r="C939" s="259"/>
      <c r="D939" s="259"/>
      <c r="E939" s="259"/>
      <c r="F939" s="270"/>
      <c r="G939" s="259"/>
      <c r="H939" s="259"/>
      <c r="I939" s="259"/>
      <c r="J939" s="259"/>
    </row>
    <row r="940" spans="1:10">
      <c r="A940" s="259"/>
      <c r="B940" s="259"/>
      <c r="C940" s="259"/>
      <c r="D940" s="259"/>
      <c r="E940" s="259"/>
      <c r="F940" s="270"/>
      <c r="G940" s="259"/>
      <c r="H940" s="259"/>
      <c r="I940" s="259"/>
      <c r="J940" s="259"/>
    </row>
    <row r="941" spans="1:10">
      <c r="A941" s="259"/>
      <c r="B941" s="259"/>
      <c r="C941" s="259"/>
      <c r="D941" s="259"/>
      <c r="E941" s="259"/>
      <c r="F941" s="270"/>
      <c r="G941" s="259"/>
      <c r="H941" s="259"/>
      <c r="I941" s="259"/>
      <c r="J941" s="259"/>
    </row>
    <row r="942" spans="1:10">
      <c r="A942" s="259"/>
      <c r="B942" s="259"/>
      <c r="C942" s="259"/>
      <c r="D942" s="259"/>
      <c r="E942" s="259"/>
      <c r="F942" s="270"/>
      <c r="G942" s="259"/>
      <c r="H942" s="259"/>
      <c r="I942" s="259"/>
      <c r="J942" s="259"/>
    </row>
    <row r="943" spans="1:10">
      <c r="A943" s="259"/>
      <c r="B943" s="259"/>
      <c r="C943" s="259"/>
      <c r="D943" s="259"/>
      <c r="E943" s="259"/>
      <c r="F943" s="270"/>
      <c r="G943" s="259"/>
      <c r="H943" s="259"/>
      <c r="I943" s="259"/>
      <c r="J943" s="259"/>
    </row>
    <row r="944" spans="1:10">
      <c r="A944" s="259"/>
      <c r="B944" s="259"/>
      <c r="C944" s="259"/>
      <c r="D944" s="259"/>
      <c r="E944" s="259"/>
      <c r="F944" s="270"/>
      <c r="G944" s="259"/>
      <c r="H944" s="259"/>
      <c r="I944" s="259"/>
      <c r="J944" s="259"/>
    </row>
    <row r="945" spans="1:10">
      <c r="A945" s="259"/>
      <c r="B945" s="259"/>
      <c r="C945" s="259"/>
      <c r="D945" s="259"/>
      <c r="E945" s="259"/>
      <c r="F945" s="270"/>
      <c r="G945" s="259"/>
      <c r="H945" s="259"/>
      <c r="I945" s="259"/>
      <c r="J945" s="259"/>
    </row>
    <row r="946" spans="1:10">
      <c r="A946" s="259"/>
      <c r="B946" s="259"/>
      <c r="C946" s="259"/>
      <c r="D946" s="259"/>
      <c r="E946" s="259"/>
      <c r="F946" s="270"/>
      <c r="G946" s="259"/>
      <c r="H946" s="259"/>
      <c r="I946" s="259"/>
      <c r="J946" s="259"/>
    </row>
    <row r="947" spans="1:10">
      <c r="A947" s="259"/>
      <c r="B947" s="259"/>
      <c r="C947" s="259"/>
      <c r="D947" s="259"/>
      <c r="E947" s="259"/>
      <c r="F947" s="270"/>
      <c r="G947" s="259"/>
      <c r="H947" s="259"/>
      <c r="I947" s="259"/>
      <c r="J947" s="259"/>
    </row>
    <row r="948" spans="1:10">
      <c r="A948" s="259"/>
      <c r="B948" s="259"/>
      <c r="C948" s="259"/>
      <c r="D948" s="259"/>
      <c r="E948" s="259"/>
      <c r="F948" s="270"/>
      <c r="G948" s="259"/>
      <c r="H948" s="259"/>
      <c r="I948" s="259"/>
      <c r="J948" s="259"/>
    </row>
    <row r="949" spans="1:10">
      <c r="A949" s="259"/>
      <c r="B949" s="259"/>
      <c r="C949" s="259"/>
      <c r="D949" s="259"/>
      <c r="E949" s="259"/>
      <c r="F949" s="270"/>
      <c r="G949" s="259"/>
      <c r="H949" s="259"/>
      <c r="I949" s="259"/>
      <c r="J949" s="259"/>
    </row>
    <row r="950" spans="1:10">
      <c r="A950" s="259"/>
      <c r="B950" s="259"/>
      <c r="C950" s="259"/>
      <c r="D950" s="259"/>
      <c r="E950" s="259"/>
      <c r="F950" s="270"/>
      <c r="G950" s="259"/>
      <c r="H950" s="259"/>
      <c r="I950" s="259"/>
      <c r="J950" s="259"/>
    </row>
    <row r="951" spans="1:10">
      <c r="A951" s="259"/>
      <c r="B951" s="259"/>
      <c r="C951" s="259"/>
      <c r="D951" s="259"/>
      <c r="E951" s="259"/>
      <c r="F951" s="270"/>
      <c r="G951" s="259"/>
      <c r="H951" s="259"/>
      <c r="I951" s="259"/>
      <c r="J951" s="259"/>
    </row>
    <row r="952" spans="1:10">
      <c r="A952" s="259"/>
      <c r="B952" s="259"/>
      <c r="C952" s="259"/>
      <c r="D952" s="259"/>
      <c r="E952" s="259"/>
      <c r="F952" s="270"/>
      <c r="G952" s="259"/>
      <c r="H952" s="259"/>
      <c r="I952" s="259"/>
      <c r="J952" s="259"/>
    </row>
    <row r="953" spans="1:10">
      <c r="A953" s="259"/>
      <c r="B953" s="259"/>
      <c r="C953" s="259"/>
      <c r="D953" s="259"/>
      <c r="E953" s="259"/>
      <c r="F953" s="270"/>
      <c r="G953" s="259"/>
      <c r="H953" s="259"/>
      <c r="I953" s="259"/>
      <c r="J953" s="259"/>
    </row>
    <row r="954" spans="1:10">
      <c r="A954" s="259"/>
      <c r="B954" s="259"/>
      <c r="C954" s="259"/>
      <c r="D954" s="259"/>
      <c r="E954" s="259"/>
      <c r="F954" s="270"/>
      <c r="G954" s="259"/>
      <c r="H954" s="259"/>
      <c r="I954" s="259"/>
      <c r="J954" s="259"/>
    </row>
    <row r="955" spans="1:10">
      <c r="A955" s="259"/>
      <c r="B955" s="259"/>
      <c r="C955" s="259"/>
      <c r="D955" s="259"/>
      <c r="E955" s="259"/>
      <c r="F955" s="270"/>
      <c r="G955" s="259"/>
      <c r="H955" s="259"/>
      <c r="I955" s="259"/>
      <c r="J955" s="259"/>
    </row>
    <row r="956" spans="1:10">
      <c r="A956" s="259"/>
      <c r="B956" s="259"/>
      <c r="C956" s="259"/>
      <c r="D956" s="259"/>
      <c r="E956" s="259"/>
      <c r="F956" s="270"/>
      <c r="G956" s="259"/>
      <c r="H956" s="259"/>
      <c r="I956" s="259"/>
      <c r="J956" s="259"/>
    </row>
    <row r="957" spans="1:10">
      <c r="A957" s="259"/>
      <c r="B957" s="259"/>
      <c r="C957" s="259"/>
      <c r="D957" s="259"/>
      <c r="E957" s="259"/>
      <c r="F957" s="270"/>
      <c r="G957" s="259"/>
      <c r="H957" s="259"/>
      <c r="I957" s="259"/>
      <c r="J957" s="259"/>
    </row>
    <row r="958" spans="1:10">
      <c r="A958" s="259"/>
      <c r="B958" s="259"/>
      <c r="C958" s="259"/>
      <c r="D958" s="259"/>
      <c r="E958" s="259"/>
      <c r="F958" s="270"/>
      <c r="G958" s="259"/>
      <c r="H958" s="259"/>
      <c r="I958" s="259"/>
      <c r="J958" s="259"/>
    </row>
    <row r="959" spans="1:10">
      <c r="A959" s="259"/>
      <c r="B959" s="259"/>
      <c r="C959" s="259"/>
      <c r="D959" s="259"/>
      <c r="E959" s="259"/>
      <c r="F959" s="270"/>
      <c r="G959" s="259"/>
      <c r="H959" s="259"/>
      <c r="I959" s="259"/>
      <c r="J959" s="259"/>
    </row>
    <row r="960" spans="1:10">
      <c r="A960" s="259"/>
      <c r="B960" s="259"/>
      <c r="C960" s="259"/>
      <c r="D960" s="259"/>
      <c r="E960" s="259"/>
      <c r="F960" s="270"/>
      <c r="G960" s="259"/>
      <c r="H960" s="259"/>
      <c r="I960" s="259"/>
      <c r="J960" s="259"/>
    </row>
    <row r="961" spans="1:10">
      <c r="A961" s="259"/>
      <c r="B961" s="259"/>
      <c r="C961" s="259"/>
      <c r="D961" s="259"/>
      <c r="E961" s="259"/>
      <c r="F961" s="270"/>
      <c r="G961" s="259"/>
      <c r="H961" s="259"/>
      <c r="I961" s="259"/>
      <c r="J961" s="259"/>
    </row>
    <row r="962" spans="1:10">
      <c r="A962" s="259"/>
      <c r="B962" s="259"/>
      <c r="C962" s="259"/>
      <c r="D962" s="259"/>
      <c r="E962" s="259"/>
      <c r="F962" s="270"/>
      <c r="G962" s="259"/>
      <c r="H962" s="259"/>
      <c r="I962" s="259"/>
      <c r="J962" s="259"/>
    </row>
    <row r="963" spans="1:10">
      <c r="A963" s="259"/>
      <c r="B963" s="259"/>
      <c r="C963" s="259"/>
      <c r="D963" s="259"/>
      <c r="E963" s="259"/>
      <c r="F963" s="270"/>
      <c r="G963" s="259"/>
      <c r="H963" s="259"/>
      <c r="I963" s="259"/>
      <c r="J963" s="259"/>
    </row>
    <row r="964" spans="1:10">
      <c r="A964" s="259"/>
      <c r="B964" s="259"/>
      <c r="C964" s="259"/>
      <c r="D964" s="259"/>
      <c r="E964" s="259"/>
      <c r="F964" s="270"/>
      <c r="G964" s="259"/>
      <c r="H964" s="259"/>
      <c r="I964" s="259"/>
      <c r="J964" s="259"/>
    </row>
    <row r="965" spans="1:10">
      <c r="A965" s="259"/>
      <c r="B965" s="259"/>
      <c r="C965" s="259"/>
      <c r="D965" s="259"/>
      <c r="E965" s="259"/>
      <c r="F965" s="270"/>
      <c r="G965" s="259"/>
      <c r="H965" s="259"/>
      <c r="I965" s="259"/>
      <c r="J965" s="259"/>
    </row>
    <row r="966" spans="1:10">
      <c r="A966" s="259"/>
      <c r="B966" s="259"/>
      <c r="C966" s="259"/>
      <c r="D966" s="259"/>
      <c r="E966" s="259"/>
      <c r="F966" s="270"/>
      <c r="G966" s="259"/>
      <c r="H966" s="259"/>
      <c r="I966" s="259"/>
      <c r="J966" s="259"/>
    </row>
    <row r="967" spans="1:10">
      <c r="A967" s="259"/>
      <c r="B967" s="259"/>
      <c r="C967" s="259"/>
      <c r="D967" s="259"/>
      <c r="E967" s="259"/>
      <c r="F967" s="270"/>
      <c r="G967" s="259"/>
      <c r="H967" s="259"/>
      <c r="I967" s="259"/>
      <c r="J967" s="259"/>
    </row>
    <row r="968" spans="1:10">
      <c r="A968" s="259"/>
      <c r="B968" s="259"/>
      <c r="C968" s="259"/>
      <c r="D968" s="259"/>
      <c r="E968" s="259"/>
      <c r="F968" s="270"/>
      <c r="G968" s="259"/>
      <c r="H968" s="259"/>
      <c r="I968" s="259"/>
      <c r="J968" s="259"/>
    </row>
    <row r="969" spans="1:10">
      <c r="A969" s="259"/>
      <c r="B969" s="259"/>
      <c r="C969" s="259"/>
      <c r="D969" s="259"/>
      <c r="E969" s="259"/>
      <c r="F969" s="270"/>
      <c r="G969" s="259"/>
      <c r="H969" s="259"/>
      <c r="I969" s="259"/>
      <c r="J969" s="259"/>
    </row>
    <row r="970" spans="1:10">
      <c r="A970" s="259"/>
      <c r="B970" s="259"/>
      <c r="C970" s="259"/>
      <c r="D970" s="259"/>
      <c r="E970" s="259"/>
      <c r="F970" s="270"/>
      <c r="G970" s="259"/>
      <c r="H970" s="259"/>
      <c r="I970" s="259"/>
      <c r="J970" s="259"/>
    </row>
    <row r="971" spans="1:10">
      <c r="A971" s="259"/>
      <c r="B971" s="259"/>
      <c r="C971" s="259"/>
      <c r="D971" s="259"/>
      <c r="E971" s="259"/>
      <c r="F971" s="270"/>
      <c r="G971" s="259"/>
      <c r="H971" s="259"/>
      <c r="I971" s="259"/>
      <c r="J971" s="259"/>
    </row>
    <row r="972" spans="1:10">
      <c r="A972" s="259"/>
      <c r="B972" s="259"/>
      <c r="C972" s="259"/>
      <c r="D972" s="259"/>
      <c r="E972" s="259"/>
      <c r="F972" s="270"/>
      <c r="G972" s="259"/>
      <c r="H972" s="259"/>
      <c r="I972" s="259"/>
      <c r="J972" s="259"/>
    </row>
    <row r="973" spans="1:10">
      <c r="A973" s="259"/>
      <c r="B973" s="259"/>
      <c r="C973" s="259"/>
      <c r="D973" s="259"/>
      <c r="E973" s="259"/>
      <c r="F973" s="270"/>
      <c r="G973" s="259"/>
      <c r="H973" s="259"/>
      <c r="I973" s="259"/>
      <c r="J973" s="259"/>
    </row>
    <row r="974" spans="1:10">
      <c r="A974" s="259"/>
      <c r="B974" s="259"/>
      <c r="C974" s="259"/>
      <c r="D974" s="259"/>
      <c r="E974" s="259"/>
      <c r="F974" s="270"/>
      <c r="G974" s="259"/>
      <c r="H974" s="259"/>
      <c r="I974" s="259"/>
      <c r="J974" s="259"/>
    </row>
    <row r="975" spans="1:10">
      <c r="A975" s="259"/>
      <c r="B975" s="259"/>
      <c r="C975" s="259"/>
      <c r="D975" s="259"/>
      <c r="E975" s="259"/>
      <c r="F975" s="270"/>
      <c r="G975" s="259"/>
      <c r="H975" s="259"/>
      <c r="I975" s="259"/>
      <c r="J975" s="259"/>
    </row>
    <row r="976" spans="1:10">
      <c r="A976" s="259"/>
      <c r="B976" s="259"/>
      <c r="C976" s="259"/>
      <c r="D976" s="259"/>
      <c r="E976" s="259"/>
      <c r="F976" s="270"/>
      <c r="G976" s="259"/>
      <c r="H976" s="259"/>
      <c r="I976" s="259"/>
      <c r="J976" s="259"/>
    </row>
    <row r="977" spans="1:10">
      <c r="A977" s="259"/>
      <c r="B977" s="259"/>
      <c r="C977" s="259"/>
      <c r="D977" s="259"/>
      <c r="E977" s="259"/>
      <c r="F977" s="270"/>
      <c r="G977" s="259"/>
      <c r="H977" s="259"/>
      <c r="I977" s="259"/>
      <c r="J977" s="259"/>
    </row>
    <row r="978" spans="1:10">
      <c r="A978" s="259"/>
      <c r="B978" s="259"/>
      <c r="C978" s="259"/>
      <c r="D978" s="259"/>
      <c r="E978" s="259"/>
      <c r="F978" s="270"/>
      <c r="G978" s="259"/>
      <c r="H978" s="259"/>
      <c r="I978" s="259"/>
      <c r="J978" s="259"/>
    </row>
    <row r="979" spans="1:10">
      <c r="A979" s="259"/>
      <c r="B979" s="259"/>
      <c r="C979" s="259"/>
      <c r="D979" s="259"/>
      <c r="E979" s="259"/>
      <c r="F979" s="270"/>
      <c r="G979" s="259"/>
      <c r="H979" s="259"/>
      <c r="I979" s="259"/>
      <c r="J979" s="259"/>
    </row>
    <row r="980" spans="1:10">
      <c r="A980" s="259"/>
      <c r="B980" s="259"/>
      <c r="C980" s="259"/>
      <c r="D980" s="259"/>
      <c r="E980" s="259"/>
      <c r="F980" s="270"/>
      <c r="G980" s="259"/>
      <c r="H980" s="259"/>
      <c r="I980" s="259"/>
      <c r="J980" s="259"/>
    </row>
    <row r="981" spans="1:10">
      <c r="A981" s="259"/>
      <c r="B981" s="259"/>
      <c r="C981" s="259"/>
      <c r="D981" s="259"/>
      <c r="E981" s="259"/>
      <c r="F981" s="270"/>
      <c r="G981" s="259"/>
      <c r="H981" s="259"/>
      <c r="I981" s="259"/>
      <c r="J981" s="259"/>
    </row>
    <row r="982" spans="1:10">
      <c r="A982" s="259"/>
      <c r="B982" s="259"/>
      <c r="C982" s="259"/>
      <c r="D982" s="259"/>
      <c r="E982" s="259"/>
      <c r="F982" s="270"/>
      <c r="G982" s="259"/>
      <c r="H982" s="259"/>
      <c r="I982" s="259"/>
      <c r="J982" s="259"/>
    </row>
    <row r="983" spans="1:10">
      <c r="A983" s="259"/>
      <c r="B983" s="259"/>
      <c r="C983" s="259"/>
      <c r="D983" s="259"/>
      <c r="E983" s="259"/>
      <c r="F983" s="270"/>
      <c r="G983" s="259"/>
      <c r="H983" s="259"/>
      <c r="I983" s="259"/>
      <c r="J983" s="259"/>
    </row>
    <row r="984" spans="1:10">
      <c r="A984" s="259"/>
      <c r="B984" s="259"/>
      <c r="C984" s="259"/>
      <c r="D984" s="259"/>
      <c r="E984" s="259"/>
      <c r="F984" s="270"/>
      <c r="G984" s="259"/>
      <c r="H984" s="259"/>
      <c r="I984" s="259"/>
      <c r="J984" s="259"/>
    </row>
    <row r="985" spans="1:10">
      <c r="A985" s="259"/>
      <c r="B985" s="259"/>
      <c r="C985" s="259"/>
      <c r="D985" s="259"/>
      <c r="E985" s="259"/>
      <c r="F985" s="270"/>
      <c r="G985" s="259"/>
      <c r="H985" s="259"/>
      <c r="I985" s="259"/>
      <c r="J985" s="259"/>
    </row>
    <row r="986" spans="1:10">
      <c r="A986" s="259"/>
      <c r="B986" s="259"/>
      <c r="C986" s="259"/>
      <c r="D986" s="259"/>
      <c r="E986" s="259"/>
      <c r="F986" s="270"/>
      <c r="G986" s="259"/>
      <c r="H986" s="259"/>
      <c r="I986" s="259"/>
      <c r="J986" s="259"/>
    </row>
    <row r="987" spans="1:10">
      <c r="A987" s="259"/>
      <c r="B987" s="259"/>
      <c r="C987" s="259"/>
      <c r="D987" s="259"/>
      <c r="E987" s="259"/>
      <c r="F987" s="270"/>
      <c r="G987" s="259"/>
      <c r="H987" s="259"/>
      <c r="I987" s="259"/>
      <c r="J987" s="259"/>
    </row>
    <row r="988" spans="1:10">
      <c r="A988" s="259"/>
      <c r="B988" s="259"/>
      <c r="C988" s="259"/>
      <c r="D988" s="259"/>
      <c r="E988" s="259"/>
      <c r="F988" s="270"/>
      <c r="G988" s="259"/>
      <c r="H988" s="259"/>
      <c r="I988" s="259"/>
      <c r="J988" s="259"/>
    </row>
    <row r="989" spans="1:10">
      <c r="A989" s="259"/>
      <c r="B989" s="259"/>
      <c r="C989" s="259"/>
      <c r="D989" s="259"/>
      <c r="E989" s="259"/>
      <c r="F989" s="270"/>
      <c r="G989" s="259"/>
      <c r="H989" s="259"/>
      <c r="I989" s="259"/>
      <c r="J989" s="259"/>
    </row>
    <row r="990" spans="1:10">
      <c r="A990" s="259"/>
      <c r="B990" s="259"/>
      <c r="C990" s="259"/>
      <c r="D990" s="259"/>
      <c r="E990" s="259"/>
      <c r="F990" s="270"/>
      <c r="G990" s="259"/>
      <c r="H990" s="259"/>
      <c r="I990" s="259"/>
      <c r="J990" s="259"/>
    </row>
    <row r="991" spans="1:10">
      <c r="A991" s="259"/>
      <c r="B991" s="259"/>
      <c r="C991" s="259"/>
      <c r="D991" s="259"/>
      <c r="E991" s="259"/>
      <c r="F991" s="270"/>
      <c r="G991" s="259"/>
      <c r="H991" s="259"/>
      <c r="I991" s="259"/>
      <c r="J991" s="259"/>
    </row>
    <row r="992" spans="1:10">
      <c r="A992" s="259"/>
      <c r="B992" s="259"/>
      <c r="C992" s="259"/>
      <c r="D992" s="259"/>
      <c r="E992" s="259"/>
      <c r="F992" s="270"/>
      <c r="G992" s="259"/>
      <c r="H992" s="259"/>
      <c r="I992" s="259"/>
      <c r="J992" s="259"/>
    </row>
    <row r="993" spans="1:10">
      <c r="A993" s="259"/>
      <c r="B993" s="259"/>
      <c r="C993" s="259"/>
      <c r="D993" s="259"/>
      <c r="E993" s="259"/>
      <c r="F993" s="270"/>
      <c r="G993" s="259"/>
      <c r="H993" s="259"/>
      <c r="I993" s="259"/>
      <c r="J993" s="259"/>
    </row>
    <row r="994" spans="1:10">
      <c r="A994" s="259"/>
      <c r="B994" s="259"/>
      <c r="C994" s="259"/>
      <c r="D994" s="259"/>
      <c r="E994" s="259"/>
      <c r="F994" s="270"/>
      <c r="G994" s="259"/>
      <c r="H994" s="259"/>
      <c r="I994" s="259"/>
      <c r="J994" s="259"/>
    </row>
    <row r="995" spans="1:10">
      <c r="A995" s="259"/>
      <c r="B995" s="259"/>
      <c r="C995" s="259"/>
      <c r="D995" s="259"/>
      <c r="E995" s="259"/>
      <c r="F995" s="270"/>
      <c r="G995" s="259"/>
      <c r="H995" s="259"/>
      <c r="I995" s="259"/>
      <c r="J995" s="259"/>
    </row>
    <row r="996" spans="1:10">
      <c r="A996" s="259"/>
      <c r="B996" s="259"/>
      <c r="C996" s="259"/>
      <c r="D996" s="259"/>
      <c r="E996" s="259"/>
      <c r="F996" s="270"/>
      <c r="G996" s="259"/>
      <c r="H996" s="259"/>
      <c r="I996" s="259"/>
      <c r="J996" s="259"/>
    </row>
    <row r="997" spans="1:10">
      <c r="A997" s="259"/>
      <c r="B997" s="259"/>
      <c r="C997" s="259"/>
      <c r="D997" s="259"/>
      <c r="E997" s="259"/>
      <c r="F997" s="270"/>
      <c r="G997" s="259"/>
      <c r="H997" s="259"/>
      <c r="I997" s="259"/>
      <c r="J997" s="259"/>
    </row>
    <row r="998" spans="1:10">
      <c r="A998" s="259"/>
      <c r="B998" s="259"/>
      <c r="C998" s="259"/>
      <c r="D998" s="259"/>
      <c r="E998" s="259"/>
      <c r="F998" s="270"/>
      <c r="G998" s="259"/>
      <c r="H998" s="259"/>
      <c r="I998" s="259"/>
      <c r="J998" s="259"/>
    </row>
    <row r="999" spans="1:10">
      <c r="A999" s="259"/>
      <c r="B999" s="259"/>
      <c r="C999" s="259"/>
      <c r="D999" s="259"/>
      <c r="E999" s="259"/>
      <c r="F999" s="270"/>
      <c r="G999" s="259"/>
      <c r="H999" s="259"/>
      <c r="I999" s="259"/>
      <c r="J999" s="259"/>
    </row>
    <row r="1000" spans="1:10">
      <c r="A1000" s="259"/>
      <c r="B1000" s="259"/>
      <c r="C1000" s="259"/>
      <c r="D1000" s="259"/>
      <c r="E1000" s="259"/>
      <c r="F1000" s="270"/>
      <c r="G1000" s="259"/>
      <c r="H1000" s="259"/>
      <c r="I1000" s="259"/>
      <c r="J1000" s="259"/>
    </row>
    <row r="1001" spans="1:10">
      <c r="A1001" s="259"/>
      <c r="B1001" s="259"/>
      <c r="C1001" s="259"/>
      <c r="D1001" s="259"/>
      <c r="E1001" s="259"/>
      <c r="F1001" s="270"/>
      <c r="G1001" s="259"/>
      <c r="H1001" s="259"/>
      <c r="I1001" s="259"/>
      <c r="J1001" s="259"/>
    </row>
    <row r="1002" spans="1:10">
      <c r="A1002" s="259"/>
      <c r="B1002" s="259"/>
      <c r="C1002" s="259"/>
      <c r="D1002" s="259"/>
      <c r="E1002" s="259"/>
      <c r="F1002" s="270"/>
      <c r="G1002" s="259"/>
      <c r="H1002" s="259"/>
      <c r="I1002" s="259"/>
      <c r="J1002" s="259"/>
    </row>
    <row r="1003" spans="1:10">
      <c r="A1003" s="259"/>
      <c r="B1003" s="259"/>
      <c r="C1003" s="259"/>
      <c r="D1003" s="259"/>
      <c r="E1003" s="259"/>
      <c r="F1003" s="270"/>
      <c r="G1003" s="259"/>
      <c r="H1003" s="259"/>
      <c r="I1003" s="259"/>
      <c r="J1003" s="259"/>
    </row>
    <row r="1004" spans="1:10">
      <c r="A1004" s="259"/>
      <c r="B1004" s="259"/>
      <c r="C1004" s="259"/>
      <c r="D1004" s="259"/>
      <c r="E1004" s="259"/>
      <c r="F1004" s="270"/>
      <c r="G1004" s="259"/>
      <c r="H1004" s="259"/>
      <c r="I1004" s="259"/>
      <c r="J1004" s="259"/>
    </row>
    <row r="1005" spans="1:10">
      <c r="A1005" s="259"/>
      <c r="B1005" s="259"/>
      <c r="C1005" s="259"/>
      <c r="D1005" s="259"/>
      <c r="E1005" s="259"/>
      <c r="F1005" s="270"/>
      <c r="G1005" s="259"/>
      <c r="H1005" s="259"/>
      <c r="I1005" s="259"/>
      <c r="J1005" s="259"/>
    </row>
    <row r="1006" spans="1:10">
      <c r="A1006" s="259"/>
      <c r="B1006" s="259"/>
      <c r="C1006" s="259"/>
      <c r="D1006" s="259"/>
      <c r="E1006" s="259"/>
      <c r="F1006" s="270"/>
      <c r="G1006" s="259"/>
      <c r="H1006" s="259"/>
      <c r="I1006" s="259"/>
      <c r="J1006" s="259"/>
    </row>
    <row r="1007" spans="1:10">
      <c r="A1007" s="259"/>
      <c r="B1007" s="259"/>
      <c r="C1007" s="259"/>
      <c r="D1007" s="259"/>
      <c r="E1007" s="259"/>
      <c r="F1007" s="270"/>
      <c r="G1007" s="259"/>
      <c r="H1007" s="259"/>
      <c r="I1007" s="259"/>
      <c r="J1007" s="259"/>
    </row>
    <row r="1008" spans="1:10">
      <c r="A1008" s="259"/>
      <c r="B1008" s="259"/>
      <c r="C1008" s="259"/>
      <c r="D1008" s="259"/>
      <c r="E1008" s="259"/>
      <c r="F1008" s="270"/>
      <c r="G1008" s="259"/>
      <c r="H1008" s="259"/>
      <c r="I1008" s="259"/>
      <c r="J1008" s="259"/>
    </row>
    <row r="1009" spans="1:10">
      <c r="A1009" s="259"/>
      <c r="B1009" s="259"/>
      <c r="C1009" s="259"/>
      <c r="D1009" s="259"/>
      <c r="E1009" s="259"/>
      <c r="F1009" s="270"/>
      <c r="G1009" s="259"/>
      <c r="H1009" s="259"/>
      <c r="I1009" s="259"/>
      <c r="J1009" s="259"/>
    </row>
    <row r="1010" spans="1:10">
      <c r="A1010" s="259"/>
      <c r="B1010" s="259"/>
      <c r="C1010" s="259"/>
      <c r="D1010" s="259"/>
      <c r="E1010" s="259"/>
      <c r="F1010" s="270"/>
      <c r="G1010" s="259"/>
      <c r="H1010" s="259"/>
      <c r="I1010" s="259"/>
      <c r="J1010" s="259"/>
    </row>
    <row r="1011" spans="1:10">
      <c r="A1011" s="259"/>
      <c r="B1011" s="259"/>
      <c r="C1011" s="259"/>
      <c r="D1011" s="259"/>
      <c r="E1011" s="259"/>
      <c r="F1011" s="270"/>
      <c r="G1011" s="259"/>
      <c r="H1011" s="259"/>
      <c r="I1011" s="259"/>
      <c r="J1011" s="259"/>
    </row>
    <row r="1012" spans="1:10">
      <c r="A1012" s="259"/>
      <c r="B1012" s="259"/>
      <c r="C1012" s="259"/>
      <c r="D1012" s="259"/>
      <c r="E1012" s="259"/>
      <c r="F1012" s="270"/>
      <c r="G1012" s="259"/>
      <c r="H1012" s="259"/>
      <c r="I1012" s="259"/>
      <c r="J1012" s="259"/>
    </row>
    <row r="1013" spans="1:10">
      <c r="A1013" s="259"/>
      <c r="B1013" s="259"/>
      <c r="C1013" s="259"/>
      <c r="D1013" s="259"/>
      <c r="E1013" s="259"/>
      <c r="F1013" s="270"/>
      <c r="G1013" s="259"/>
      <c r="H1013" s="259"/>
      <c r="I1013" s="259"/>
      <c r="J1013" s="259"/>
    </row>
    <row r="1014" spans="1:10">
      <c r="A1014" s="259"/>
      <c r="B1014" s="259"/>
      <c r="C1014" s="259"/>
      <c r="D1014" s="259"/>
      <c r="E1014" s="259"/>
      <c r="F1014" s="270"/>
      <c r="G1014" s="259"/>
      <c r="H1014" s="259"/>
      <c r="I1014" s="259"/>
      <c r="J1014" s="259"/>
    </row>
    <row r="1015" spans="1:10">
      <c r="A1015" s="259"/>
      <c r="B1015" s="259"/>
      <c r="C1015" s="259"/>
      <c r="D1015" s="259"/>
      <c r="E1015" s="259"/>
      <c r="F1015" s="270"/>
      <c r="G1015" s="259"/>
      <c r="H1015" s="259"/>
      <c r="I1015" s="259"/>
      <c r="J1015" s="259"/>
    </row>
    <row r="1016" spans="1:10">
      <c r="A1016" s="259"/>
      <c r="B1016" s="259"/>
      <c r="C1016" s="259"/>
      <c r="D1016" s="259"/>
      <c r="E1016" s="259"/>
      <c r="F1016" s="270"/>
      <c r="G1016" s="259"/>
      <c r="H1016" s="259"/>
      <c r="I1016" s="259"/>
      <c r="J1016" s="259"/>
    </row>
    <row r="1017" spans="1:10">
      <c r="A1017" s="259"/>
      <c r="B1017" s="259"/>
      <c r="C1017" s="259"/>
      <c r="D1017" s="259"/>
      <c r="E1017" s="259"/>
      <c r="F1017" s="270"/>
      <c r="G1017" s="259"/>
      <c r="H1017" s="259"/>
      <c r="I1017" s="259"/>
      <c r="J1017" s="259"/>
    </row>
    <row r="1018" spans="1:10">
      <c r="A1018" s="259"/>
      <c r="B1018" s="259"/>
      <c r="C1018" s="259"/>
      <c r="D1018" s="259"/>
      <c r="E1018" s="259"/>
      <c r="F1018" s="270"/>
      <c r="G1018" s="259"/>
      <c r="H1018" s="259"/>
      <c r="I1018" s="259"/>
      <c r="J1018" s="259"/>
    </row>
    <row r="1019" spans="1:10">
      <c r="A1019" s="259"/>
      <c r="B1019" s="259"/>
      <c r="C1019" s="259"/>
      <c r="D1019" s="259"/>
      <c r="E1019" s="259"/>
      <c r="F1019" s="270"/>
      <c r="G1019" s="259"/>
      <c r="H1019" s="259"/>
      <c r="I1019" s="259"/>
      <c r="J1019" s="259"/>
    </row>
    <row r="1020" spans="1:10">
      <c r="A1020" s="259"/>
      <c r="B1020" s="259"/>
      <c r="C1020" s="259"/>
      <c r="D1020" s="259"/>
      <c r="E1020" s="259"/>
      <c r="F1020" s="270"/>
      <c r="G1020" s="259"/>
      <c r="H1020" s="259"/>
      <c r="I1020" s="259"/>
      <c r="J1020" s="259"/>
    </row>
    <row r="1021" spans="1:10">
      <c r="A1021" s="259"/>
      <c r="B1021" s="259"/>
      <c r="C1021" s="259"/>
      <c r="D1021" s="259"/>
      <c r="E1021" s="259"/>
      <c r="F1021" s="270"/>
      <c r="G1021" s="259"/>
      <c r="H1021" s="259"/>
      <c r="I1021" s="259"/>
      <c r="J1021" s="259"/>
    </row>
    <row r="1022" spans="1:10">
      <c r="A1022" s="259"/>
      <c r="B1022" s="259"/>
      <c r="C1022" s="259"/>
      <c r="D1022" s="259"/>
      <c r="E1022" s="259"/>
      <c r="F1022" s="270"/>
      <c r="G1022" s="259"/>
      <c r="H1022" s="259"/>
      <c r="I1022" s="259"/>
      <c r="J1022" s="259"/>
    </row>
    <row r="1023" spans="1:10">
      <c r="A1023" s="259"/>
      <c r="B1023" s="259"/>
      <c r="C1023" s="259"/>
      <c r="D1023" s="259"/>
      <c r="E1023" s="259"/>
      <c r="F1023" s="270"/>
      <c r="G1023" s="259"/>
      <c r="H1023" s="259"/>
      <c r="I1023" s="259"/>
      <c r="J1023" s="259"/>
    </row>
    <row r="1024" spans="1:10">
      <c r="A1024" s="259"/>
      <c r="B1024" s="259"/>
      <c r="C1024" s="259"/>
      <c r="D1024" s="259"/>
      <c r="E1024" s="259"/>
      <c r="F1024" s="270"/>
      <c r="G1024" s="259"/>
      <c r="H1024" s="259"/>
      <c r="I1024" s="259"/>
      <c r="J1024" s="259"/>
    </row>
    <row r="1025" spans="1:10">
      <c r="A1025" s="259"/>
      <c r="B1025" s="259"/>
      <c r="C1025" s="259"/>
      <c r="D1025" s="259"/>
      <c r="E1025" s="259"/>
      <c r="F1025" s="270"/>
      <c r="G1025" s="259"/>
      <c r="H1025" s="259"/>
      <c r="I1025" s="259"/>
      <c r="J1025" s="259"/>
    </row>
    <row r="1026" spans="1:10">
      <c r="A1026" s="259"/>
      <c r="B1026" s="259"/>
      <c r="C1026" s="259"/>
      <c r="D1026" s="259"/>
      <c r="E1026" s="259"/>
      <c r="F1026" s="270"/>
      <c r="G1026" s="259"/>
      <c r="H1026" s="259"/>
      <c r="I1026" s="259"/>
      <c r="J1026" s="259"/>
    </row>
    <row r="1027" spans="1:10">
      <c r="A1027" s="259"/>
      <c r="B1027" s="259"/>
      <c r="C1027" s="259"/>
      <c r="D1027" s="259"/>
      <c r="E1027" s="259"/>
      <c r="F1027" s="270"/>
      <c r="G1027" s="259"/>
      <c r="H1027" s="259"/>
      <c r="I1027" s="259"/>
      <c r="J1027" s="259"/>
    </row>
    <row r="1028" spans="1:10">
      <c r="A1028" s="259"/>
      <c r="B1028" s="259"/>
      <c r="C1028" s="259"/>
      <c r="D1028" s="259"/>
      <c r="E1028" s="259"/>
      <c r="F1028" s="270"/>
      <c r="G1028" s="259"/>
      <c r="H1028" s="259"/>
      <c r="I1028" s="259"/>
      <c r="J1028" s="259"/>
    </row>
    <row r="1029" spans="1:10">
      <c r="A1029" s="259"/>
      <c r="B1029" s="259"/>
      <c r="C1029" s="259"/>
      <c r="D1029" s="259"/>
      <c r="E1029" s="259"/>
      <c r="F1029" s="270"/>
      <c r="G1029" s="259"/>
      <c r="H1029" s="259"/>
      <c r="I1029" s="259"/>
      <c r="J1029" s="259"/>
    </row>
    <row r="1030" spans="1:10">
      <c r="A1030" s="259"/>
      <c r="B1030" s="259"/>
      <c r="C1030" s="259"/>
      <c r="D1030" s="259"/>
      <c r="E1030" s="259"/>
      <c r="F1030" s="270"/>
      <c r="G1030" s="259"/>
      <c r="H1030" s="259"/>
      <c r="I1030" s="259"/>
      <c r="J1030" s="259"/>
    </row>
    <row r="1031" spans="1:10">
      <c r="A1031" s="259"/>
      <c r="B1031" s="259"/>
      <c r="C1031" s="259"/>
      <c r="D1031" s="259"/>
      <c r="E1031" s="259"/>
      <c r="F1031" s="270"/>
      <c r="G1031" s="259"/>
      <c r="H1031" s="259"/>
      <c r="I1031" s="259"/>
      <c r="J1031" s="259"/>
    </row>
    <row r="1032" spans="1:10">
      <c r="A1032" s="259"/>
      <c r="B1032" s="259"/>
      <c r="C1032" s="259"/>
      <c r="D1032" s="259"/>
      <c r="E1032" s="259"/>
      <c r="F1032" s="270"/>
      <c r="G1032" s="259"/>
      <c r="H1032" s="259"/>
      <c r="I1032" s="259"/>
      <c r="J1032" s="259"/>
    </row>
    <row r="1033" spans="1:10">
      <c r="A1033" s="259"/>
      <c r="B1033" s="259"/>
      <c r="C1033" s="259"/>
      <c r="D1033" s="259"/>
      <c r="E1033" s="259"/>
      <c r="F1033" s="270"/>
      <c r="G1033" s="259"/>
      <c r="H1033" s="259"/>
      <c r="I1033" s="259"/>
      <c r="J1033" s="259"/>
    </row>
    <row r="1034" spans="1:10">
      <c r="A1034" s="259"/>
      <c r="B1034" s="259"/>
      <c r="C1034" s="259"/>
      <c r="D1034" s="259"/>
      <c r="E1034" s="259"/>
      <c r="F1034" s="270"/>
      <c r="G1034" s="259"/>
      <c r="H1034" s="259"/>
      <c r="I1034" s="259"/>
      <c r="J1034" s="259"/>
    </row>
    <row r="1035" spans="1:10">
      <c r="A1035" s="259"/>
      <c r="B1035" s="259"/>
      <c r="C1035" s="259"/>
      <c r="D1035" s="259"/>
      <c r="E1035" s="259"/>
      <c r="F1035" s="270"/>
      <c r="G1035" s="259"/>
      <c r="H1035" s="259"/>
      <c r="I1035" s="259"/>
      <c r="J1035" s="259"/>
    </row>
    <row r="1036" spans="1:10">
      <c r="A1036" s="259"/>
      <c r="B1036" s="259"/>
      <c r="C1036" s="259"/>
      <c r="D1036" s="259"/>
      <c r="E1036" s="259"/>
      <c r="F1036" s="270"/>
      <c r="G1036" s="259"/>
      <c r="H1036" s="259"/>
      <c r="I1036" s="259"/>
      <c r="J1036" s="259"/>
    </row>
    <row r="1037" spans="1:10">
      <c r="A1037" s="259"/>
      <c r="B1037" s="259"/>
      <c r="C1037" s="259"/>
      <c r="D1037" s="259"/>
      <c r="E1037" s="259"/>
      <c r="F1037" s="270"/>
      <c r="G1037" s="259"/>
      <c r="H1037" s="259"/>
      <c r="I1037" s="259"/>
      <c r="J1037" s="259"/>
    </row>
    <row r="1038" spans="1:10">
      <c r="A1038" s="259"/>
      <c r="B1038" s="259"/>
      <c r="C1038" s="259"/>
      <c r="D1038" s="259"/>
      <c r="E1038" s="259"/>
      <c r="F1038" s="270"/>
      <c r="G1038" s="259"/>
      <c r="H1038" s="259"/>
      <c r="I1038" s="259"/>
      <c r="J1038" s="259"/>
    </row>
    <row r="1039" spans="1:10">
      <c r="A1039" s="259"/>
      <c r="B1039" s="259"/>
      <c r="C1039" s="259"/>
      <c r="D1039" s="259"/>
      <c r="E1039" s="259"/>
      <c r="F1039" s="270"/>
      <c r="G1039" s="259"/>
      <c r="H1039" s="259"/>
      <c r="I1039" s="259"/>
      <c r="J1039" s="259"/>
    </row>
    <row r="1040" spans="1:10">
      <c r="A1040" s="259"/>
      <c r="B1040" s="259"/>
      <c r="C1040" s="259"/>
      <c r="D1040" s="259"/>
      <c r="E1040" s="259"/>
      <c r="F1040" s="270"/>
      <c r="G1040" s="259"/>
      <c r="H1040" s="259"/>
      <c r="I1040" s="259"/>
      <c r="J1040" s="259"/>
    </row>
    <row r="1041" spans="1:10">
      <c r="A1041" s="259"/>
      <c r="B1041" s="259"/>
      <c r="C1041" s="259"/>
      <c r="D1041" s="259"/>
      <c r="E1041" s="259"/>
      <c r="F1041" s="270"/>
      <c r="G1041" s="259"/>
      <c r="H1041" s="259"/>
      <c r="I1041" s="259"/>
      <c r="J1041" s="259"/>
    </row>
    <row r="1042" spans="1:10">
      <c r="A1042" s="259"/>
      <c r="B1042" s="259"/>
      <c r="C1042" s="259"/>
      <c r="D1042" s="259"/>
      <c r="E1042" s="259"/>
      <c r="F1042" s="270"/>
      <c r="G1042" s="259"/>
      <c r="H1042" s="259"/>
      <c r="I1042" s="259"/>
      <c r="J1042" s="259"/>
    </row>
    <row r="1043" spans="1:10">
      <c r="A1043" s="259"/>
      <c r="B1043" s="259"/>
      <c r="C1043" s="259"/>
      <c r="D1043" s="259"/>
      <c r="E1043" s="259"/>
      <c r="F1043" s="270"/>
      <c r="G1043" s="259"/>
      <c r="H1043" s="259"/>
      <c r="I1043" s="259"/>
      <c r="J1043" s="259"/>
    </row>
    <row r="1044" spans="1:10">
      <c r="A1044" s="259"/>
      <c r="B1044" s="259"/>
      <c r="C1044" s="259"/>
      <c r="D1044" s="259"/>
      <c r="E1044" s="259"/>
      <c r="F1044" s="270"/>
      <c r="G1044" s="259"/>
      <c r="H1044" s="259"/>
      <c r="I1044" s="259"/>
      <c r="J1044" s="259"/>
    </row>
    <row r="1045" spans="1:10">
      <c r="A1045" s="259"/>
      <c r="B1045" s="259"/>
      <c r="C1045" s="259"/>
      <c r="D1045" s="259"/>
      <c r="E1045" s="259"/>
      <c r="F1045" s="270"/>
      <c r="G1045" s="259"/>
      <c r="H1045" s="259"/>
      <c r="I1045" s="259"/>
      <c r="J1045" s="259"/>
    </row>
    <row r="1046" spans="1:10">
      <c r="A1046" s="259"/>
      <c r="B1046" s="259"/>
      <c r="C1046" s="259"/>
      <c r="D1046" s="259"/>
      <c r="E1046" s="259"/>
      <c r="F1046" s="270"/>
      <c r="G1046" s="259"/>
      <c r="H1046" s="259"/>
      <c r="I1046" s="259"/>
      <c r="J1046" s="259"/>
    </row>
    <row r="1047" spans="1:10">
      <c r="A1047" s="259"/>
      <c r="B1047" s="259"/>
      <c r="C1047" s="259"/>
      <c r="D1047" s="259"/>
      <c r="E1047" s="259"/>
      <c r="F1047" s="270"/>
      <c r="G1047" s="259"/>
      <c r="H1047" s="259"/>
      <c r="I1047" s="259"/>
      <c r="J1047" s="259"/>
    </row>
    <row r="1048" spans="1:10">
      <c r="A1048" s="259"/>
      <c r="B1048" s="259"/>
      <c r="C1048" s="259"/>
      <c r="D1048" s="259"/>
      <c r="E1048" s="259"/>
      <c r="F1048" s="270"/>
      <c r="G1048" s="259"/>
      <c r="H1048" s="259"/>
      <c r="I1048" s="259"/>
      <c r="J1048" s="259"/>
    </row>
    <row r="1049" spans="1:10">
      <c r="A1049" s="259"/>
      <c r="B1049" s="259"/>
      <c r="C1049" s="259"/>
      <c r="D1049" s="259"/>
      <c r="E1049" s="259"/>
      <c r="F1049" s="270"/>
      <c r="G1049" s="259"/>
      <c r="H1049" s="259"/>
      <c r="I1049" s="259"/>
      <c r="J1049" s="259"/>
    </row>
    <row r="1050" spans="1:10">
      <c r="A1050" s="259"/>
      <c r="B1050" s="259"/>
      <c r="C1050" s="259"/>
      <c r="D1050" s="259"/>
      <c r="E1050" s="259"/>
      <c r="F1050" s="270"/>
      <c r="G1050" s="259"/>
      <c r="H1050" s="259"/>
      <c r="I1050" s="259"/>
      <c r="J1050" s="259"/>
    </row>
    <row r="1051" spans="1:10">
      <c r="A1051" s="259"/>
      <c r="B1051" s="259"/>
      <c r="C1051" s="259"/>
      <c r="D1051" s="259"/>
      <c r="E1051" s="259"/>
      <c r="F1051" s="270"/>
      <c r="G1051" s="259"/>
      <c r="H1051" s="259"/>
      <c r="I1051" s="259"/>
      <c r="J1051" s="259"/>
    </row>
    <row r="1052" spans="1:10">
      <c r="A1052" s="259"/>
      <c r="B1052" s="259"/>
      <c r="C1052" s="259"/>
      <c r="D1052" s="259"/>
      <c r="E1052" s="259"/>
      <c r="F1052" s="270"/>
      <c r="G1052" s="259"/>
      <c r="H1052" s="259"/>
      <c r="I1052" s="259"/>
      <c r="J1052" s="259"/>
    </row>
    <row r="1053" spans="1:10">
      <c r="A1053" s="259"/>
      <c r="B1053" s="259"/>
      <c r="C1053" s="259"/>
      <c r="D1053" s="259"/>
      <c r="E1053" s="259"/>
      <c r="F1053" s="270"/>
      <c r="G1053" s="259"/>
      <c r="H1053" s="259"/>
      <c r="I1053" s="259"/>
      <c r="J1053" s="259"/>
    </row>
    <row r="1054" spans="1:10">
      <c r="A1054" s="259"/>
      <c r="B1054" s="259"/>
      <c r="C1054" s="259"/>
      <c r="D1054" s="259"/>
      <c r="E1054" s="259"/>
      <c r="F1054" s="270"/>
      <c r="G1054" s="259"/>
      <c r="H1054" s="259"/>
      <c r="I1054" s="259"/>
      <c r="J1054" s="259"/>
    </row>
    <row r="1055" spans="1:10">
      <c r="A1055" s="259"/>
      <c r="B1055" s="259"/>
      <c r="C1055" s="259"/>
      <c r="D1055" s="259"/>
      <c r="E1055" s="259"/>
      <c r="F1055" s="270"/>
      <c r="G1055" s="259"/>
      <c r="H1055" s="259"/>
      <c r="I1055" s="259"/>
      <c r="J1055" s="259"/>
    </row>
    <row r="1056" spans="1:10">
      <c r="A1056" s="259"/>
      <c r="B1056" s="259"/>
      <c r="C1056" s="259"/>
      <c r="D1056" s="259"/>
      <c r="E1056" s="259"/>
      <c r="F1056" s="270"/>
      <c r="G1056" s="259"/>
      <c r="H1056" s="259"/>
      <c r="I1056" s="259"/>
      <c r="J1056" s="259"/>
    </row>
    <row r="1057" spans="1:10">
      <c r="A1057" s="259"/>
      <c r="B1057" s="259"/>
      <c r="C1057" s="259"/>
      <c r="D1057" s="259"/>
      <c r="E1057" s="259"/>
      <c r="F1057" s="270"/>
      <c r="G1057" s="259"/>
      <c r="H1057" s="259"/>
      <c r="I1057" s="259"/>
      <c r="J1057" s="259"/>
    </row>
    <row r="1058" spans="1:10">
      <c r="A1058" s="259"/>
      <c r="B1058" s="259"/>
      <c r="C1058" s="259"/>
      <c r="D1058" s="259"/>
      <c r="E1058" s="259"/>
      <c r="F1058" s="270"/>
      <c r="G1058" s="259"/>
      <c r="H1058" s="259"/>
      <c r="I1058" s="259"/>
      <c r="J1058" s="259"/>
    </row>
    <row r="1059" spans="1:10">
      <c r="A1059" s="259"/>
      <c r="B1059" s="259"/>
      <c r="C1059" s="259"/>
      <c r="D1059" s="259"/>
      <c r="E1059" s="259"/>
      <c r="F1059" s="270"/>
      <c r="G1059" s="259"/>
      <c r="H1059" s="259"/>
      <c r="I1059" s="259"/>
      <c r="J1059" s="259"/>
    </row>
    <row r="1060" spans="1:10">
      <c r="A1060" s="259"/>
      <c r="B1060" s="259"/>
      <c r="C1060" s="259"/>
      <c r="D1060" s="259"/>
      <c r="E1060" s="259"/>
      <c r="F1060" s="270"/>
      <c r="G1060" s="259"/>
      <c r="H1060" s="259"/>
      <c r="I1060" s="259"/>
      <c r="J1060" s="259"/>
    </row>
    <row r="1061" spans="1:10">
      <c r="A1061" s="259"/>
      <c r="B1061" s="259"/>
      <c r="C1061" s="259"/>
      <c r="D1061" s="259"/>
      <c r="E1061" s="259"/>
      <c r="F1061" s="270"/>
      <c r="G1061" s="259"/>
      <c r="H1061" s="259"/>
      <c r="I1061" s="259"/>
      <c r="J1061" s="259"/>
    </row>
    <row r="1062" spans="1:10">
      <c r="A1062" s="259"/>
      <c r="B1062" s="259"/>
      <c r="C1062" s="259"/>
      <c r="D1062" s="259"/>
      <c r="E1062" s="259"/>
      <c r="F1062" s="270"/>
      <c r="G1062" s="259"/>
      <c r="H1062" s="259"/>
      <c r="I1062" s="259"/>
      <c r="J1062" s="259"/>
    </row>
    <row r="1063" spans="1:10">
      <c r="A1063" s="259"/>
      <c r="B1063" s="259"/>
      <c r="C1063" s="259"/>
      <c r="D1063" s="259"/>
      <c r="E1063" s="259"/>
      <c r="F1063" s="270"/>
      <c r="G1063" s="259"/>
      <c r="H1063" s="259"/>
      <c r="I1063" s="259"/>
      <c r="J1063" s="259"/>
    </row>
    <row r="1064" spans="1:10">
      <c r="A1064" s="259"/>
      <c r="B1064" s="259"/>
      <c r="C1064" s="259"/>
      <c r="D1064" s="259"/>
      <c r="E1064" s="259"/>
      <c r="F1064" s="270"/>
      <c r="G1064" s="259"/>
      <c r="H1064" s="259"/>
      <c r="I1064" s="259"/>
      <c r="J1064" s="259"/>
    </row>
    <row r="1065" spans="1:10">
      <c r="A1065" s="259"/>
      <c r="B1065" s="259"/>
      <c r="C1065" s="259"/>
      <c r="D1065" s="259"/>
      <c r="E1065" s="259"/>
      <c r="F1065" s="270"/>
      <c r="G1065" s="259"/>
      <c r="H1065" s="259"/>
      <c r="I1065" s="259"/>
      <c r="J1065" s="259"/>
    </row>
    <row r="1066" spans="1:10">
      <c r="A1066" s="259"/>
      <c r="B1066" s="259"/>
      <c r="C1066" s="259"/>
      <c r="D1066" s="259"/>
      <c r="E1066" s="259"/>
      <c r="F1066" s="270"/>
      <c r="G1066" s="259"/>
      <c r="H1066" s="259"/>
      <c r="I1066" s="259"/>
      <c r="J1066" s="259"/>
    </row>
    <row r="1067" spans="1:10">
      <c r="A1067" s="259"/>
      <c r="B1067" s="259"/>
      <c r="C1067" s="259"/>
      <c r="D1067" s="259"/>
      <c r="E1067" s="259"/>
      <c r="F1067" s="270"/>
      <c r="G1067" s="259"/>
      <c r="H1067" s="259"/>
      <c r="I1067" s="259"/>
      <c r="J1067" s="259"/>
    </row>
    <row r="1068" spans="1:10">
      <c r="A1068" s="259"/>
      <c r="B1068" s="259"/>
      <c r="C1068" s="259"/>
      <c r="D1068" s="259"/>
      <c r="E1068" s="259"/>
      <c r="F1068" s="270"/>
      <c r="G1068" s="259"/>
      <c r="H1068" s="259"/>
      <c r="I1068" s="259"/>
      <c r="J1068" s="259"/>
    </row>
    <row r="1069" spans="1:10">
      <c r="A1069" s="259"/>
      <c r="B1069" s="259"/>
      <c r="C1069" s="259"/>
      <c r="D1069" s="259"/>
      <c r="E1069" s="259"/>
      <c r="F1069" s="270"/>
      <c r="G1069" s="259"/>
      <c r="H1069" s="259"/>
      <c r="I1069" s="259"/>
      <c r="J1069" s="259"/>
    </row>
    <row r="1070" spans="1:10">
      <c r="A1070" s="259"/>
      <c r="B1070" s="259"/>
      <c r="C1070" s="259"/>
      <c r="D1070" s="259"/>
      <c r="E1070" s="259"/>
      <c r="F1070" s="270"/>
      <c r="G1070" s="259"/>
      <c r="H1070" s="259"/>
      <c r="I1070" s="259"/>
      <c r="J1070" s="259"/>
    </row>
    <row r="1071" spans="1:10">
      <c r="A1071" s="259"/>
      <c r="B1071" s="259"/>
      <c r="C1071" s="259"/>
      <c r="D1071" s="259"/>
      <c r="E1071" s="259"/>
      <c r="F1071" s="270"/>
      <c r="G1071" s="259"/>
      <c r="H1071" s="259"/>
      <c r="I1071" s="259"/>
      <c r="J1071" s="259"/>
    </row>
    <row r="1072" spans="1:10">
      <c r="A1072" s="259"/>
      <c r="B1072" s="259"/>
      <c r="C1072" s="259"/>
      <c r="D1072" s="259"/>
      <c r="E1072" s="259"/>
      <c r="F1072" s="270"/>
      <c r="G1072" s="259"/>
      <c r="H1072" s="259"/>
      <c r="I1072" s="259"/>
      <c r="J1072" s="259"/>
    </row>
    <row r="1073" spans="1:10">
      <c r="A1073" s="259"/>
      <c r="B1073" s="259"/>
      <c r="C1073" s="259"/>
      <c r="D1073" s="259"/>
      <c r="E1073" s="259"/>
      <c r="F1073" s="270"/>
      <c r="G1073" s="259"/>
      <c r="H1073" s="259"/>
      <c r="I1073" s="259"/>
      <c r="J1073" s="259"/>
    </row>
    <row r="1074" spans="1:10">
      <c r="A1074" s="259"/>
      <c r="B1074" s="259"/>
      <c r="C1074" s="259"/>
      <c r="D1074" s="259"/>
      <c r="E1074" s="259"/>
      <c r="F1074" s="270"/>
      <c r="G1074" s="259"/>
      <c r="H1074" s="259"/>
      <c r="I1074" s="259"/>
      <c r="J1074" s="259"/>
    </row>
    <row r="1075" spans="1:10">
      <c r="A1075" s="259"/>
      <c r="B1075" s="259"/>
      <c r="C1075" s="259"/>
      <c r="D1075" s="259"/>
      <c r="E1075" s="259"/>
      <c r="F1075" s="270"/>
      <c r="G1075" s="259"/>
      <c r="H1075" s="259"/>
      <c r="I1075" s="259"/>
      <c r="J1075" s="259"/>
    </row>
    <row r="1076" spans="1:10">
      <c r="A1076" s="259"/>
      <c r="B1076" s="259"/>
      <c r="C1076" s="259"/>
      <c r="D1076" s="259"/>
      <c r="E1076" s="259"/>
      <c r="F1076" s="270"/>
      <c r="G1076" s="259"/>
      <c r="H1076" s="259"/>
      <c r="I1076" s="259"/>
      <c r="J1076" s="259"/>
    </row>
    <row r="1077" spans="1:10">
      <c r="A1077" s="259"/>
      <c r="B1077" s="259"/>
      <c r="C1077" s="259"/>
      <c r="D1077" s="259"/>
      <c r="E1077" s="259"/>
      <c r="F1077" s="270"/>
      <c r="G1077" s="259"/>
      <c r="H1077" s="259"/>
      <c r="I1077" s="259"/>
      <c r="J1077" s="259"/>
    </row>
    <row r="1078" spans="1:10">
      <c r="A1078" s="259"/>
      <c r="B1078" s="259"/>
      <c r="C1078" s="259"/>
      <c r="D1078" s="259"/>
      <c r="E1078" s="259"/>
      <c r="F1078" s="270"/>
      <c r="G1078" s="259"/>
      <c r="H1078" s="259"/>
      <c r="I1078" s="259"/>
      <c r="J1078" s="259"/>
    </row>
    <row r="1079" spans="1:10">
      <c r="A1079" s="259"/>
      <c r="B1079" s="259"/>
      <c r="C1079" s="259"/>
      <c r="D1079" s="259"/>
      <c r="E1079" s="259"/>
      <c r="F1079" s="270"/>
      <c r="G1079" s="259"/>
      <c r="H1079" s="259"/>
      <c r="I1079" s="259"/>
      <c r="J1079" s="259"/>
    </row>
    <row r="1080" spans="1:10">
      <c r="A1080" s="259"/>
      <c r="B1080" s="259"/>
      <c r="C1080" s="259"/>
      <c r="D1080" s="259"/>
      <c r="E1080" s="259"/>
      <c r="F1080" s="270"/>
      <c r="G1080" s="259"/>
      <c r="H1080" s="259"/>
      <c r="I1080" s="259"/>
      <c r="J1080" s="259"/>
    </row>
    <row r="1081" spans="1:10">
      <c r="A1081" s="259"/>
      <c r="B1081" s="259"/>
      <c r="C1081" s="259"/>
      <c r="D1081" s="259"/>
      <c r="E1081" s="259"/>
      <c r="F1081" s="270"/>
      <c r="G1081" s="259"/>
      <c r="H1081" s="259"/>
      <c r="I1081" s="259"/>
      <c r="J1081" s="259"/>
    </row>
    <row r="1082" spans="1:10">
      <c r="A1082" s="259"/>
      <c r="B1082" s="259"/>
      <c r="C1082" s="259"/>
      <c r="D1082" s="259"/>
      <c r="E1082" s="259"/>
      <c r="F1082" s="270"/>
      <c r="G1082" s="259"/>
      <c r="H1082" s="259"/>
      <c r="I1082" s="259"/>
      <c r="J1082" s="259"/>
    </row>
    <row r="1083" spans="1:10">
      <c r="A1083" s="259"/>
      <c r="B1083" s="259"/>
      <c r="C1083" s="259"/>
      <c r="D1083" s="259"/>
      <c r="E1083" s="259"/>
      <c r="F1083" s="270"/>
      <c r="G1083" s="259"/>
      <c r="H1083" s="259"/>
      <c r="I1083" s="259"/>
      <c r="J1083" s="259"/>
    </row>
    <row r="1084" spans="1:10">
      <c r="A1084" s="259"/>
      <c r="B1084" s="259"/>
      <c r="C1084" s="259"/>
      <c r="D1084" s="259"/>
      <c r="E1084" s="259"/>
      <c r="F1084" s="270"/>
      <c r="G1084" s="259"/>
      <c r="H1084" s="259"/>
      <c r="I1084" s="259"/>
      <c r="J1084" s="259"/>
    </row>
    <row r="1085" spans="1:10">
      <c r="A1085" s="259"/>
      <c r="B1085" s="259"/>
      <c r="C1085" s="259"/>
      <c r="D1085" s="259"/>
      <c r="E1085" s="259"/>
      <c r="F1085" s="270"/>
      <c r="G1085" s="259"/>
      <c r="H1085" s="259"/>
      <c r="I1085" s="259"/>
      <c r="J1085" s="259"/>
    </row>
    <row r="1086" spans="1:10">
      <c r="A1086" s="259"/>
      <c r="B1086" s="259"/>
      <c r="C1086" s="259"/>
      <c r="D1086" s="259"/>
      <c r="E1086" s="259"/>
      <c r="F1086" s="270"/>
      <c r="G1086" s="259"/>
      <c r="H1086" s="259"/>
      <c r="I1086" s="259"/>
      <c r="J1086" s="259"/>
    </row>
    <row r="1087" spans="1:10">
      <c r="A1087" s="259"/>
      <c r="B1087" s="259"/>
      <c r="C1087" s="259"/>
      <c r="D1087" s="259"/>
      <c r="E1087" s="259"/>
      <c r="F1087" s="270"/>
      <c r="G1087" s="259"/>
      <c r="H1087" s="259"/>
      <c r="I1087" s="259"/>
      <c r="J1087" s="259"/>
    </row>
    <row r="1088" spans="1:10">
      <c r="A1088" s="259"/>
      <c r="B1088" s="259"/>
      <c r="C1088" s="259"/>
      <c r="D1088" s="259"/>
      <c r="E1088" s="259"/>
      <c r="F1088" s="270"/>
      <c r="G1088" s="259"/>
      <c r="H1088" s="259"/>
      <c r="I1088" s="259"/>
      <c r="J1088" s="259"/>
    </row>
    <row r="1089" spans="1:10">
      <c r="A1089" s="259"/>
      <c r="B1089" s="259"/>
      <c r="C1089" s="259"/>
      <c r="D1089" s="259"/>
      <c r="E1089" s="259"/>
      <c r="F1089" s="270"/>
      <c r="G1089" s="259"/>
      <c r="H1089" s="259"/>
      <c r="I1089" s="259"/>
      <c r="J1089" s="259"/>
    </row>
    <row r="1090" spans="1:10">
      <c r="A1090" s="259"/>
      <c r="B1090" s="259"/>
      <c r="C1090" s="259"/>
      <c r="D1090" s="259"/>
      <c r="E1090" s="259"/>
      <c r="F1090" s="270"/>
      <c r="G1090" s="259"/>
      <c r="H1090" s="259"/>
      <c r="I1090" s="259"/>
      <c r="J1090" s="259"/>
    </row>
    <row r="1091" spans="1:10">
      <c r="A1091" s="259"/>
      <c r="B1091" s="259"/>
      <c r="C1091" s="259"/>
      <c r="D1091" s="259"/>
      <c r="E1091" s="259"/>
      <c r="F1091" s="270"/>
      <c r="G1091" s="259"/>
      <c r="H1091" s="259"/>
      <c r="I1091" s="259"/>
      <c r="J1091" s="259"/>
    </row>
    <row r="1092" spans="1:10">
      <c r="A1092" s="259"/>
      <c r="B1092" s="259"/>
      <c r="C1092" s="259"/>
      <c r="D1092" s="259"/>
      <c r="E1092" s="259"/>
      <c r="F1092" s="270"/>
      <c r="G1092" s="259"/>
      <c r="H1092" s="259"/>
      <c r="I1092" s="259"/>
      <c r="J1092" s="259"/>
    </row>
    <row r="1093" spans="1:10">
      <c r="A1093" s="259"/>
      <c r="B1093" s="259"/>
      <c r="C1093" s="259"/>
      <c r="D1093" s="259"/>
      <c r="E1093" s="259"/>
      <c r="F1093" s="270"/>
      <c r="G1093" s="259"/>
      <c r="H1093" s="259"/>
      <c r="I1093" s="259"/>
      <c r="J1093" s="259"/>
    </row>
    <row r="1094" spans="1:10">
      <c r="A1094" s="259"/>
      <c r="B1094" s="259"/>
      <c r="C1094" s="259"/>
      <c r="D1094" s="259"/>
      <c r="E1094" s="259"/>
      <c r="F1094" s="270"/>
      <c r="G1094" s="259"/>
      <c r="H1094" s="259"/>
      <c r="I1094" s="259"/>
      <c r="J1094" s="259"/>
    </row>
    <row r="1095" spans="1:10">
      <c r="A1095" s="259"/>
      <c r="B1095" s="259"/>
      <c r="C1095" s="259"/>
      <c r="D1095" s="259"/>
      <c r="E1095" s="259"/>
      <c r="F1095" s="270"/>
      <c r="G1095" s="259"/>
      <c r="H1095" s="259"/>
      <c r="I1095" s="259"/>
      <c r="J1095" s="259"/>
    </row>
    <row r="1096" spans="1:10">
      <c r="A1096" s="259"/>
      <c r="B1096" s="259"/>
      <c r="C1096" s="259"/>
      <c r="D1096" s="259"/>
      <c r="E1096" s="259"/>
      <c r="F1096" s="270"/>
      <c r="G1096" s="259"/>
      <c r="H1096" s="259"/>
      <c r="I1096" s="259"/>
      <c r="J1096" s="259"/>
    </row>
    <row r="1097" spans="1:10">
      <c r="A1097" s="259"/>
      <c r="B1097" s="259"/>
      <c r="C1097" s="259"/>
      <c r="D1097" s="259"/>
      <c r="E1097" s="259"/>
      <c r="F1097" s="270"/>
      <c r="G1097" s="259"/>
      <c r="H1097" s="259"/>
      <c r="I1097" s="259"/>
      <c r="J1097" s="259"/>
    </row>
    <row r="1098" spans="1:10">
      <c r="A1098" s="259"/>
      <c r="B1098" s="259"/>
      <c r="C1098" s="259"/>
      <c r="D1098" s="259"/>
      <c r="E1098" s="259"/>
      <c r="F1098" s="270"/>
      <c r="G1098" s="259"/>
      <c r="H1098" s="259"/>
      <c r="I1098" s="259"/>
      <c r="J1098" s="259"/>
    </row>
    <row r="1099" spans="1:10">
      <c r="A1099" s="259"/>
      <c r="B1099" s="259"/>
      <c r="C1099" s="259"/>
      <c r="D1099" s="259"/>
      <c r="E1099" s="259"/>
      <c r="F1099" s="270"/>
      <c r="G1099" s="259"/>
      <c r="H1099" s="259"/>
      <c r="I1099" s="259"/>
      <c r="J1099" s="259"/>
    </row>
    <row r="1100" spans="1:10">
      <c r="A1100" s="259"/>
      <c r="B1100" s="259"/>
      <c r="C1100" s="259"/>
      <c r="D1100" s="259"/>
      <c r="E1100" s="259"/>
      <c r="F1100" s="270"/>
      <c r="G1100" s="259"/>
      <c r="H1100" s="259"/>
      <c r="I1100" s="259"/>
      <c r="J1100" s="259"/>
    </row>
    <row r="1101" spans="1:10">
      <c r="A1101" s="259"/>
      <c r="B1101" s="259"/>
      <c r="C1101" s="259"/>
      <c r="D1101" s="259"/>
      <c r="E1101" s="259"/>
      <c r="F1101" s="270"/>
      <c r="G1101" s="259"/>
      <c r="H1101" s="259"/>
      <c r="I1101" s="259"/>
      <c r="J1101" s="259"/>
    </row>
    <row r="1102" spans="1:10">
      <c r="A1102" s="259"/>
      <c r="B1102" s="259"/>
      <c r="C1102" s="259"/>
      <c r="D1102" s="259"/>
      <c r="E1102" s="259"/>
      <c r="F1102" s="270"/>
      <c r="G1102" s="259"/>
      <c r="H1102" s="259"/>
      <c r="I1102" s="259"/>
      <c r="J1102" s="259"/>
    </row>
    <row r="1103" spans="1:10">
      <c r="A1103" s="259"/>
      <c r="B1103" s="259"/>
      <c r="C1103" s="259"/>
      <c r="D1103" s="259"/>
      <c r="E1103" s="259"/>
      <c r="F1103" s="270"/>
      <c r="G1103" s="259"/>
      <c r="H1103" s="259"/>
      <c r="I1103" s="259"/>
      <c r="J1103" s="259"/>
    </row>
    <row r="1104" spans="1:10">
      <c r="A1104" s="259"/>
      <c r="B1104" s="259"/>
      <c r="C1104" s="259"/>
      <c r="D1104" s="259"/>
      <c r="E1104" s="259"/>
      <c r="F1104" s="270"/>
      <c r="G1104" s="259"/>
      <c r="H1104" s="259"/>
      <c r="I1104" s="259"/>
      <c r="J1104" s="259"/>
    </row>
    <row r="1105" spans="1:10">
      <c r="A1105" s="259"/>
      <c r="B1105" s="259"/>
      <c r="C1105" s="259"/>
      <c r="D1105" s="259"/>
      <c r="E1105" s="259"/>
      <c r="F1105" s="270"/>
      <c r="G1105" s="259"/>
      <c r="H1105" s="259"/>
      <c r="I1105" s="259"/>
      <c r="J1105" s="259"/>
    </row>
    <row r="1106" spans="1:10">
      <c r="A1106" s="259"/>
      <c r="B1106" s="259"/>
      <c r="C1106" s="259"/>
      <c r="D1106" s="259"/>
      <c r="E1106" s="259"/>
      <c r="F1106" s="270"/>
      <c r="G1106" s="259"/>
      <c r="H1106" s="259"/>
      <c r="I1106" s="259"/>
      <c r="J1106" s="259"/>
    </row>
    <row r="1107" spans="1:10">
      <c r="A1107" s="259"/>
      <c r="B1107" s="259"/>
      <c r="C1107" s="259"/>
      <c r="D1107" s="259"/>
      <c r="E1107" s="259"/>
      <c r="F1107" s="270"/>
      <c r="G1107" s="259"/>
      <c r="H1107" s="259"/>
      <c r="I1107" s="259"/>
      <c r="J1107" s="259"/>
    </row>
    <row r="1108" spans="1:10">
      <c r="A1108" s="259"/>
      <c r="B1108" s="259"/>
      <c r="C1108" s="259"/>
      <c r="D1108" s="259"/>
      <c r="E1108" s="259"/>
      <c r="F1108" s="270"/>
      <c r="G1108" s="259"/>
      <c r="H1108" s="259"/>
      <c r="I1108" s="259"/>
      <c r="J1108" s="259"/>
    </row>
    <row r="1109" spans="1:10">
      <c r="A1109" s="259"/>
      <c r="B1109" s="259"/>
      <c r="C1109" s="259"/>
      <c r="D1109" s="259"/>
      <c r="E1109" s="259"/>
      <c r="F1109" s="270"/>
      <c r="G1109" s="259"/>
      <c r="H1109" s="259"/>
      <c r="I1109" s="259"/>
      <c r="J1109" s="259"/>
    </row>
    <row r="1110" spans="1:10">
      <c r="A1110" s="259"/>
      <c r="B1110" s="259"/>
      <c r="C1110" s="259"/>
      <c r="D1110" s="259"/>
      <c r="E1110" s="259"/>
      <c r="F1110" s="270"/>
      <c r="G1110" s="259"/>
      <c r="H1110" s="259"/>
      <c r="I1110" s="259"/>
      <c r="J1110" s="259"/>
    </row>
    <row r="1111" spans="1:10">
      <c r="A1111" s="259"/>
      <c r="B1111" s="259"/>
      <c r="C1111" s="259"/>
      <c r="D1111" s="259"/>
      <c r="E1111" s="259"/>
      <c r="F1111" s="270"/>
      <c r="G1111" s="259"/>
      <c r="H1111" s="259"/>
      <c r="I1111" s="259"/>
      <c r="J1111" s="259"/>
    </row>
    <row r="1112" spans="1:10">
      <c r="A1112" s="259"/>
      <c r="B1112" s="259"/>
      <c r="C1112" s="259"/>
      <c r="D1112" s="259"/>
      <c r="E1112" s="259"/>
      <c r="F1112" s="270"/>
      <c r="G1112" s="259"/>
      <c r="H1112" s="259"/>
      <c r="I1112" s="259"/>
      <c r="J1112" s="259"/>
    </row>
    <row r="1113" spans="1:10">
      <c r="A1113" s="259"/>
      <c r="B1113" s="259"/>
      <c r="C1113" s="259"/>
      <c r="D1113" s="259"/>
      <c r="E1113" s="259"/>
      <c r="F1113" s="270"/>
      <c r="G1113" s="259"/>
      <c r="H1113" s="259"/>
      <c r="I1113" s="259"/>
      <c r="J1113" s="259"/>
    </row>
    <row r="1114" spans="1:10">
      <c r="A1114" s="259"/>
      <c r="B1114" s="259"/>
      <c r="C1114" s="259"/>
      <c r="D1114" s="259"/>
      <c r="E1114" s="259"/>
      <c r="F1114" s="270"/>
      <c r="G1114" s="259"/>
      <c r="H1114" s="259"/>
      <c r="I1114" s="259"/>
      <c r="J1114" s="259"/>
    </row>
    <row r="1115" spans="1:10">
      <c r="A1115" s="259"/>
      <c r="B1115" s="259"/>
      <c r="C1115" s="259"/>
      <c r="D1115" s="259"/>
      <c r="E1115" s="259"/>
      <c r="F1115" s="270"/>
      <c r="G1115" s="259"/>
      <c r="H1115" s="259"/>
      <c r="I1115" s="259"/>
      <c r="J1115" s="259"/>
    </row>
    <row r="1116" spans="1:10">
      <c r="A1116" s="259"/>
      <c r="B1116" s="259"/>
      <c r="C1116" s="259"/>
      <c r="D1116" s="259"/>
      <c r="E1116" s="259"/>
      <c r="F1116" s="270"/>
      <c r="G1116" s="259"/>
      <c r="H1116" s="259"/>
      <c r="I1116" s="259"/>
      <c r="J1116" s="259"/>
    </row>
    <row r="1117" spans="1:10">
      <c r="A1117" s="259"/>
      <c r="B1117" s="259"/>
      <c r="C1117" s="259"/>
      <c r="D1117" s="259"/>
      <c r="E1117" s="259"/>
      <c r="F1117" s="270"/>
      <c r="G1117" s="259"/>
      <c r="H1117" s="259"/>
      <c r="I1117" s="259"/>
      <c r="J1117" s="259"/>
    </row>
    <row r="1118" spans="1:10">
      <c r="A1118" s="259"/>
      <c r="B1118" s="259"/>
      <c r="C1118" s="259"/>
      <c r="D1118" s="259"/>
      <c r="E1118" s="259"/>
      <c r="F1118" s="270"/>
      <c r="G1118" s="259"/>
      <c r="H1118" s="259"/>
      <c r="I1118" s="259"/>
      <c r="J1118" s="259"/>
    </row>
    <row r="1119" spans="1:10">
      <c r="A1119" s="259"/>
      <c r="B1119" s="259"/>
      <c r="C1119" s="259"/>
      <c r="D1119" s="259"/>
      <c r="E1119" s="259"/>
      <c r="F1119" s="270"/>
      <c r="G1119" s="259"/>
      <c r="H1119" s="259"/>
      <c r="I1119" s="259"/>
      <c r="J1119" s="259"/>
    </row>
    <row r="1120" spans="1:10">
      <c r="A1120" s="259"/>
      <c r="B1120" s="259"/>
      <c r="C1120" s="259"/>
      <c r="D1120" s="259"/>
      <c r="E1120" s="259"/>
      <c r="F1120" s="270"/>
      <c r="G1120" s="259"/>
      <c r="H1120" s="259"/>
      <c r="I1120" s="259"/>
      <c r="J1120" s="259"/>
    </row>
    <row r="1121" spans="1:10">
      <c r="A1121" s="259"/>
      <c r="B1121" s="259"/>
      <c r="C1121" s="259"/>
      <c r="D1121" s="259"/>
      <c r="E1121" s="259"/>
      <c r="F1121" s="270"/>
      <c r="G1121" s="259"/>
      <c r="H1121" s="259"/>
      <c r="I1121" s="259"/>
      <c r="J1121" s="259"/>
    </row>
    <row r="1122" spans="1:10">
      <c r="A1122" s="259"/>
      <c r="B1122" s="259"/>
      <c r="C1122" s="259"/>
      <c r="D1122" s="259"/>
      <c r="E1122" s="259"/>
      <c r="F1122" s="270"/>
      <c r="G1122" s="259"/>
      <c r="H1122" s="259"/>
      <c r="I1122" s="259"/>
      <c r="J1122" s="259"/>
    </row>
    <row r="1123" spans="1:10">
      <c r="A1123" s="259"/>
      <c r="B1123" s="259"/>
      <c r="C1123" s="259"/>
      <c r="D1123" s="259"/>
      <c r="E1123" s="259"/>
      <c r="F1123" s="270"/>
      <c r="G1123" s="259"/>
      <c r="H1123" s="259"/>
      <c r="I1123" s="259"/>
      <c r="J1123" s="259"/>
    </row>
    <row r="1124" spans="1:10">
      <c r="A1124" s="259"/>
      <c r="B1124" s="259"/>
      <c r="C1124" s="259"/>
      <c r="D1124" s="259"/>
      <c r="E1124" s="259"/>
      <c r="F1124" s="270"/>
      <c r="G1124" s="259"/>
      <c r="H1124" s="259"/>
      <c r="I1124" s="259"/>
      <c r="J1124" s="259"/>
    </row>
    <row r="1125" spans="1:10">
      <c r="A1125" s="259"/>
      <c r="B1125" s="259"/>
      <c r="C1125" s="259"/>
      <c r="D1125" s="259"/>
      <c r="E1125" s="259"/>
      <c r="F1125" s="270"/>
      <c r="G1125" s="259"/>
      <c r="H1125" s="259"/>
      <c r="I1125" s="259"/>
      <c r="J1125" s="259"/>
    </row>
    <row r="1126" spans="1:10">
      <c r="A1126" s="259"/>
      <c r="B1126" s="259"/>
      <c r="C1126" s="259"/>
      <c r="D1126" s="259"/>
      <c r="E1126" s="259"/>
      <c r="F1126" s="270"/>
      <c r="G1126" s="259"/>
      <c r="H1126" s="259"/>
      <c r="I1126" s="259"/>
      <c r="J1126" s="259"/>
    </row>
    <row r="1127" spans="1:10">
      <c r="A1127" s="259"/>
      <c r="B1127" s="259"/>
      <c r="C1127" s="259"/>
      <c r="D1127" s="259"/>
      <c r="E1127" s="259"/>
      <c r="F1127" s="270"/>
      <c r="G1127" s="259"/>
      <c r="H1127" s="259"/>
      <c r="I1127" s="259"/>
      <c r="J1127" s="259"/>
    </row>
    <row r="1128" spans="1:10">
      <c r="A1128" s="259"/>
      <c r="B1128" s="259"/>
      <c r="C1128" s="259"/>
      <c r="D1128" s="259"/>
      <c r="E1128" s="259"/>
      <c r="F1128" s="270"/>
      <c r="G1128" s="259"/>
      <c r="H1128" s="259"/>
      <c r="I1128" s="259"/>
      <c r="J1128" s="259"/>
    </row>
    <row r="1129" spans="1:10">
      <c r="A1129" s="259"/>
      <c r="B1129" s="259"/>
      <c r="C1129" s="259"/>
      <c r="D1129" s="259"/>
      <c r="E1129" s="259"/>
      <c r="F1129" s="270"/>
      <c r="G1129" s="259"/>
      <c r="H1129" s="259"/>
      <c r="I1129" s="259"/>
      <c r="J1129" s="259"/>
    </row>
    <row r="1130" spans="1:10">
      <c r="A1130" s="259"/>
      <c r="B1130" s="259"/>
      <c r="C1130" s="259"/>
      <c r="D1130" s="259"/>
      <c r="E1130" s="259"/>
      <c r="F1130" s="270"/>
      <c r="G1130" s="259"/>
      <c r="H1130" s="259"/>
      <c r="I1130" s="259"/>
      <c r="J1130" s="259"/>
    </row>
    <row r="1131" spans="1:10">
      <c r="A1131" s="259"/>
      <c r="B1131" s="259"/>
      <c r="C1131" s="259"/>
      <c r="D1131" s="259"/>
      <c r="E1131" s="259"/>
      <c r="F1131" s="270"/>
      <c r="G1131" s="259"/>
      <c r="H1131" s="259"/>
      <c r="I1131" s="259"/>
      <c r="J1131" s="259"/>
    </row>
    <row r="1132" spans="1:10">
      <c r="A1132" s="259"/>
      <c r="B1132" s="259"/>
      <c r="C1132" s="259"/>
      <c r="D1132" s="259"/>
      <c r="E1132" s="259"/>
      <c r="F1132" s="270"/>
      <c r="G1132" s="259"/>
      <c r="H1132" s="259"/>
      <c r="I1132" s="259"/>
      <c r="J1132" s="259"/>
    </row>
    <row r="1133" spans="1:10">
      <c r="A1133" s="259"/>
      <c r="B1133" s="259"/>
      <c r="C1133" s="259"/>
      <c r="D1133" s="259"/>
      <c r="E1133" s="259"/>
      <c r="F1133" s="270"/>
      <c r="G1133" s="259"/>
      <c r="H1133" s="259"/>
      <c r="I1133" s="259"/>
      <c r="J1133" s="259"/>
    </row>
    <row r="1134" spans="1:10">
      <c r="A1134" s="259"/>
      <c r="B1134" s="259"/>
      <c r="C1134" s="259"/>
      <c r="D1134" s="259"/>
      <c r="E1134" s="259"/>
      <c r="F1134" s="270"/>
      <c r="G1134" s="259"/>
      <c r="H1134" s="259"/>
      <c r="I1134" s="259"/>
      <c r="J1134" s="259"/>
    </row>
    <row r="1135" spans="1:10">
      <c r="A1135" s="259"/>
      <c r="B1135" s="259"/>
      <c r="C1135" s="259"/>
      <c r="D1135" s="259"/>
      <c r="E1135" s="259"/>
      <c r="F1135" s="270"/>
      <c r="G1135" s="259"/>
      <c r="H1135" s="259"/>
      <c r="I1135" s="259"/>
      <c r="J1135" s="259"/>
    </row>
    <row r="1136" spans="1:10">
      <c r="A1136" s="259"/>
      <c r="B1136" s="259"/>
      <c r="C1136" s="259"/>
      <c r="D1136" s="259"/>
      <c r="E1136" s="259"/>
      <c r="F1136" s="270"/>
      <c r="G1136" s="259"/>
      <c r="H1136" s="259"/>
      <c r="I1136" s="259"/>
      <c r="J1136" s="259"/>
    </row>
    <row r="1137" spans="1:10">
      <c r="A1137" s="259"/>
      <c r="B1137" s="259"/>
      <c r="C1137" s="259"/>
      <c r="D1137" s="259"/>
      <c r="E1137" s="259"/>
      <c r="F1137" s="270"/>
      <c r="G1137" s="259"/>
      <c r="H1137" s="259"/>
      <c r="I1137" s="259"/>
      <c r="J1137" s="259"/>
    </row>
    <row r="1138" spans="1:10">
      <c r="A1138" s="259"/>
      <c r="B1138" s="259"/>
      <c r="C1138" s="259"/>
      <c r="D1138" s="259"/>
      <c r="E1138" s="259"/>
      <c r="F1138" s="270"/>
      <c r="G1138" s="259"/>
      <c r="H1138" s="259"/>
      <c r="I1138" s="259"/>
      <c r="J1138" s="259"/>
    </row>
    <row r="1139" spans="1:10">
      <c r="A1139" s="259"/>
      <c r="B1139" s="259"/>
      <c r="C1139" s="259"/>
      <c r="D1139" s="259"/>
      <c r="E1139" s="259"/>
      <c r="F1139" s="270"/>
      <c r="G1139" s="259"/>
      <c r="H1139" s="259"/>
      <c r="I1139" s="259"/>
      <c r="J1139" s="259"/>
    </row>
    <row r="1140" spans="1:10">
      <c r="A1140" s="259"/>
      <c r="B1140" s="259"/>
      <c r="C1140" s="259"/>
      <c r="D1140" s="259"/>
      <c r="E1140" s="259"/>
      <c r="F1140" s="270"/>
      <c r="G1140" s="259"/>
      <c r="H1140" s="259"/>
      <c r="I1140" s="259"/>
      <c r="J1140" s="259"/>
    </row>
    <row r="1141" spans="1:10">
      <c r="A1141" s="259"/>
      <c r="B1141" s="259"/>
      <c r="C1141" s="259"/>
      <c r="D1141" s="259"/>
      <c r="E1141" s="259"/>
      <c r="F1141" s="270"/>
      <c r="G1141" s="259"/>
      <c r="H1141" s="259"/>
      <c r="I1141" s="259"/>
      <c r="J1141" s="259"/>
    </row>
    <row r="1142" spans="1:10">
      <c r="A1142" s="259"/>
      <c r="B1142" s="259"/>
      <c r="C1142" s="259"/>
      <c r="D1142" s="259"/>
      <c r="E1142" s="259"/>
      <c r="F1142" s="270"/>
      <c r="G1142" s="259"/>
      <c r="H1142" s="259"/>
      <c r="I1142" s="259"/>
      <c r="J1142" s="259"/>
    </row>
    <row r="1143" spans="1:10">
      <c r="A1143" s="259"/>
      <c r="B1143" s="259"/>
      <c r="C1143" s="259"/>
      <c r="D1143" s="259"/>
      <c r="E1143" s="259"/>
      <c r="F1143" s="270"/>
      <c r="G1143" s="259"/>
      <c r="H1143" s="259"/>
      <c r="I1143" s="259"/>
      <c r="J1143" s="259"/>
    </row>
    <row r="1144" spans="1:10">
      <c r="A1144" s="259"/>
      <c r="B1144" s="259"/>
      <c r="C1144" s="259"/>
      <c r="D1144" s="259"/>
      <c r="E1144" s="259"/>
      <c r="F1144" s="270"/>
      <c r="G1144" s="259"/>
      <c r="H1144" s="259"/>
      <c r="I1144" s="259"/>
      <c r="J1144" s="259"/>
    </row>
    <row r="1145" spans="1:10">
      <c r="A1145" s="259"/>
      <c r="B1145" s="259"/>
      <c r="C1145" s="259"/>
      <c r="D1145" s="259"/>
      <c r="E1145" s="259"/>
      <c r="F1145" s="270"/>
      <c r="G1145" s="259"/>
      <c r="H1145" s="259"/>
      <c r="I1145" s="259"/>
      <c r="J1145" s="259"/>
    </row>
    <row r="1146" spans="1:10">
      <c r="A1146" s="259"/>
      <c r="B1146" s="259"/>
      <c r="C1146" s="259"/>
      <c r="D1146" s="259"/>
      <c r="E1146" s="259"/>
      <c r="F1146" s="270"/>
      <c r="G1146" s="259"/>
      <c r="H1146" s="259"/>
      <c r="I1146" s="259"/>
      <c r="J1146" s="259"/>
    </row>
    <row r="1147" spans="1:10">
      <c r="A1147" s="259"/>
      <c r="B1147" s="259"/>
      <c r="C1147" s="259"/>
      <c r="D1147" s="259"/>
      <c r="E1147" s="259"/>
      <c r="F1147" s="270"/>
      <c r="G1147" s="259"/>
      <c r="H1147" s="259"/>
      <c r="I1147" s="259"/>
      <c r="J1147" s="259"/>
    </row>
    <row r="1148" spans="1:10">
      <c r="A1148" s="259"/>
      <c r="B1148" s="259"/>
      <c r="C1148" s="259"/>
      <c r="D1148" s="259"/>
      <c r="E1148" s="259"/>
      <c r="F1148" s="270"/>
      <c r="G1148" s="259"/>
      <c r="H1148" s="259"/>
      <c r="I1148" s="259"/>
      <c r="J1148" s="259"/>
    </row>
    <row r="1149" spans="1:10">
      <c r="A1149" s="259"/>
      <c r="B1149" s="259"/>
      <c r="C1149" s="259"/>
      <c r="D1149" s="259"/>
      <c r="E1149" s="259"/>
      <c r="F1149" s="270"/>
      <c r="G1149" s="259"/>
      <c r="H1149" s="259"/>
      <c r="I1149" s="259"/>
      <c r="J1149" s="259"/>
    </row>
    <row r="1150" spans="1:10">
      <c r="A1150" s="259"/>
      <c r="B1150" s="259"/>
      <c r="C1150" s="259"/>
      <c r="D1150" s="259"/>
      <c r="E1150" s="259"/>
      <c r="F1150" s="270"/>
      <c r="G1150" s="259"/>
      <c r="H1150" s="259"/>
      <c r="I1150" s="259"/>
      <c r="J1150" s="259"/>
    </row>
    <row r="1151" spans="1:10">
      <c r="A1151" s="259"/>
      <c r="B1151" s="259"/>
      <c r="C1151" s="259"/>
      <c r="D1151" s="259"/>
      <c r="E1151" s="259"/>
      <c r="F1151" s="270"/>
      <c r="G1151" s="259"/>
      <c r="H1151" s="259"/>
      <c r="I1151" s="259"/>
      <c r="J1151" s="259"/>
    </row>
    <row r="1152" spans="1:10">
      <c r="A1152" s="259"/>
      <c r="B1152" s="259"/>
      <c r="C1152" s="259"/>
      <c r="D1152" s="259"/>
      <c r="E1152" s="259"/>
      <c r="F1152" s="270"/>
      <c r="G1152" s="259"/>
      <c r="H1152" s="259"/>
      <c r="I1152" s="259"/>
      <c r="J1152" s="259"/>
    </row>
    <row r="1153" spans="1:10">
      <c r="A1153" s="259"/>
      <c r="B1153" s="259"/>
      <c r="C1153" s="259"/>
      <c r="D1153" s="259"/>
      <c r="E1153" s="259"/>
      <c r="F1153" s="270"/>
      <c r="G1153" s="259"/>
      <c r="H1153" s="259"/>
      <c r="I1153" s="259"/>
      <c r="J1153" s="259"/>
    </row>
    <row r="1154" spans="1:10">
      <c r="A1154" s="259"/>
      <c r="B1154" s="259"/>
      <c r="C1154" s="259"/>
      <c r="D1154" s="259"/>
      <c r="E1154" s="259"/>
      <c r="F1154" s="270"/>
      <c r="G1154" s="259"/>
      <c r="H1154" s="259"/>
      <c r="I1154" s="259"/>
      <c r="J1154" s="259"/>
    </row>
    <row r="1155" spans="1:10">
      <c r="A1155" s="259"/>
      <c r="B1155" s="259"/>
      <c r="C1155" s="259"/>
      <c r="D1155" s="259"/>
      <c r="E1155" s="259"/>
      <c r="F1155" s="270"/>
      <c r="G1155" s="259"/>
      <c r="H1155" s="259"/>
      <c r="I1155" s="259"/>
      <c r="J1155" s="259"/>
    </row>
    <row r="1156" spans="1:10">
      <c r="A1156" s="259"/>
      <c r="B1156" s="259"/>
      <c r="C1156" s="259"/>
      <c r="D1156" s="259"/>
      <c r="E1156" s="259"/>
      <c r="F1156" s="270"/>
      <c r="G1156" s="259"/>
      <c r="H1156" s="259"/>
      <c r="I1156" s="259"/>
      <c r="J1156" s="259"/>
    </row>
    <row r="1157" spans="1:10">
      <c r="A1157" s="259"/>
      <c r="B1157" s="259"/>
      <c r="C1157" s="259"/>
      <c r="D1157" s="259"/>
      <c r="E1157" s="259"/>
      <c r="F1157" s="270"/>
      <c r="G1157" s="259"/>
      <c r="H1157" s="259"/>
      <c r="I1157" s="259"/>
      <c r="J1157" s="259"/>
    </row>
    <row r="1158" spans="1:10">
      <c r="A1158" s="259"/>
      <c r="B1158" s="259"/>
      <c r="C1158" s="259"/>
      <c r="D1158" s="259"/>
      <c r="E1158" s="259"/>
      <c r="F1158" s="270"/>
      <c r="G1158" s="259"/>
      <c r="H1158" s="259"/>
      <c r="I1158" s="259"/>
      <c r="J1158" s="259"/>
    </row>
    <row r="1159" spans="1:10">
      <c r="A1159" s="259"/>
      <c r="B1159" s="259"/>
      <c r="C1159" s="259"/>
      <c r="D1159" s="259"/>
      <c r="E1159" s="259"/>
      <c r="F1159" s="270"/>
      <c r="G1159" s="259"/>
      <c r="H1159" s="259"/>
      <c r="I1159" s="259"/>
      <c r="J1159" s="259"/>
    </row>
    <row r="1160" spans="1:10">
      <c r="A1160" s="259"/>
      <c r="B1160" s="259"/>
      <c r="C1160" s="259"/>
      <c r="D1160" s="259"/>
      <c r="E1160" s="259"/>
      <c r="F1160" s="270"/>
      <c r="G1160" s="259"/>
      <c r="H1160" s="259"/>
      <c r="I1160" s="259"/>
      <c r="J1160" s="259"/>
    </row>
    <row r="1161" spans="1:10">
      <c r="A1161" s="259"/>
      <c r="B1161" s="259"/>
      <c r="C1161" s="259"/>
      <c r="D1161" s="259"/>
      <c r="E1161" s="259"/>
      <c r="F1161" s="270"/>
      <c r="G1161" s="259"/>
      <c r="H1161" s="259"/>
      <c r="I1161" s="259"/>
      <c r="J1161" s="259"/>
    </row>
    <row r="1162" spans="1:10">
      <c r="A1162" s="259"/>
      <c r="B1162" s="259"/>
      <c r="C1162" s="259"/>
      <c r="D1162" s="259"/>
      <c r="E1162" s="259"/>
      <c r="F1162" s="270"/>
      <c r="G1162" s="259"/>
      <c r="H1162" s="259"/>
      <c r="I1162" s="259"/>
      <c r="J1162" s="259"/>
    </row>
    <row r="1163" spans="1:10">
      <c r="A1163" s="259"/>
      <c r="B1163" s="259"/>
      <c r="C1163" s="259"/>
      <c r="D1163" s="259"/>
      <c r="E1163" s="259"/>
      <c r="F1163" s="270"/>
      <c r="G1163" s="259"/>
      <c r="H1163" s="259"/>
      <c r="I1163" s="259"/>
      <c r="J1163" s="259"/>
    </row>
    <row r="1164" spans="1:10">
      <c r="A1164" s="259"/>
      <c r="B1164" s="259"/>
      <c r="C1164" s="259"/>
      <c r="D1164" s="259"/>
      <c r="E1164" s="259"/>
      <c r="F1164" s="270"/>
      <c r="G1164" s="259"/>
      <c r="H1164" s="259"/>
      <c r="I1164" s="259"/>
      <c r="J1164" s="259"/>
    </row>
    <row r="1165" spans="1:10">
      <c r="A1165" s="259"/>
      <c r="B1165" s="259"/>
      <c r="C1165" s="259"/>
      <c r="D1165" s="259"/>
      <c r="E1165" s="259"/>
      <c r="F1165" s="270"/>
      <c r="G1165" s="259"/>
      <c r="H1165" s="259"/>
      <c r="I1165" s="259"/>
      <c r="J1165" s="259"/>
    </row>
    <row r="1166" spans="1:10">
      <c r="A1166" s="259"/>
      <c r="B1166" s="259"/>
      <c r="C1166" s="259"/>
      <c r="D1166" s="259"/>
      <c r="E1166" s="259"/>
      <c r="F1166" s="270"/>
      <c r="G1166" s="259"/>
      <c r="H1166" s="259"/>
      <c r="I1166" s="259"/>
      <c r="J1166" s="259"/>
    </row>
    <row r="1167" spans="1:10">
      <c r="A1167" s="259"/>
      <c r="B1167" s="259"/>
      <c r="C1167" s="259"/>
      <c r="D1167" s="259"/>
      <c r="E1167" s="259"/>
      <c r="F1167" s="270"/>
      <c r="G1167" s="259"/>
      <c r="H1167" s="259"/>
      <c r="I1167" s="259"/>
      <c r="J1167" s="259"/>
    </row>
    <row r="1168" spans="1:10">
      <c r="A1168" s="259"/>
      <c r="B1168" s="259"/>
      <c r="C1168" s="259"/>
      <c r="D1168" s="259"/>
      <c r="E1168" s="259"/>
      <c r="F1168" s="270"/>
      <c r="G1168" s="259"/>
      <c r="H1168" s="259"/>
      <c r="I1168" s="259"/>
      <c r="J1168" s="259"/>
    </row>
    <row r="1169" spans="1:10">
      <c r="A1169" s="259"/>
      <c r="B1169" s="259"/>
      <c r="C1169" s="259"/>
      <c r="D1169" s="259"/>
      <c r="E1169" s="259"/>
      <c r="F1169" s="270"/>
      <c r="G1169" s="259"/>
      <c r="H1169" s="259"/>
      <c r="I1169" s="259"/>
      <c r="J1169" s="259"/>
    </row>
    <row r="1170" spans="1:10">
      <c r="A1170" s="259"/>
      <c r="B1170" s="259"/>
      <c r="C1170" s="259"/>
      <c r="D1170" s="259"/>
      <c r="E1170" s="259"/>
      <c r="F1170" s="270"/>
      <c r="G1170" s="259"/>
      <c r="H1170" s="259"/>
      <c r="I1170" s="259"/>
      <c r="J1170" s="259"/>
    </row>
    <row r="1171" spans="1:10">
      <c r="A1171" s="259"/>
      <c r="B1171" s="259"/>
      <c r="C1171" s="259"/>
      <c r="D1171" s="259"/>
      <c r="E1171" s="259"/>
      <c r="F1171" s="270"/>
      <c r="G1171" s="259"/>
      <c r="H1171" s="259"/>
      <c r="I1171" s="259"/>
      <c r="J1171" s="259"/>
    </row>
    <row r="1172" spans="1:10">
      <c r="A1172" s="259"/>
      <c r="B1172" s="259"/>
      <c r="C1172" s="259"/>
      <c r="D1172" s="259"/>
      <c r="E1172" s="259"/>
      <c r="F1172" s="270"/>
      <c r="G1172" s="259"/>
      <c r="H1172" s="259"/>
      <c r="I1172" s="259"/>
      <c r="J1172" s="259"/>
    </row>
    <row r="1173" spans="1:10">
      <c r="A1173" s="259"/>
      <c r="B1173" s="259"/>
      <c r="C1173" s="259"/>
      <c r="D1173" s="259"/>
      <c r="E1173" s="259"/>
      <c r="F1173" s="270"/>
      <c r="G1173" s="259"/>
      <c r="H1173" s="259"/>
      <c r="I1173" s="259"/>
      <c r="J1173" s="259"/>
    </row>
    <row r="1174" spans="1:10">
      <c r="A1174" s="259"/>
      <c r="B1174" s="259"/>
      <c r="C1174" s="259"/>
      <c r="D1174" s="259"/>
      <c r="E1174" s="259"/>
      <c r="F1174" s="270"/>
      <c r="G1174" s="259"/>
      <c r="H1174" s="259"/>
      <c r="I1174" s="259"/>
      <c r="J1174" s="259"/>
    </row>
    <row r="1175" spans="1:10">
      <c r="A1175" s="259"/>
      <c r="B1175" s="259"/>
      <c r="C1175" s="259"/>
      <c r="D1175" s="259"/>
      <c r="E1175" s="259"/>
      <c r="F1175" s="270"/>
      <c r="G1175" s="259"/>
      <c r="H1175" s="259"/>
      <c r="I1175" s="259"/>
      <c r="J1175" s="259"/>
    </row>
    <row r="1176" spans="1:10">
      <c r="A1176" s="259"/>
      <c r="B1176" s="259"/>
      <c r="C1176" s="259"/>
      <c r="D1176" s="259"/>
      <c r="E1176" s="259"/>
      <c r="F1176" s="270"/>
      <c r="G1176" s="259"/>
      <c r="H1176" s="259"/>
      <c r="I1176" s="259"/>
      <c r="J1176" s="259"/>
    </row>
    <row r="1177" spans="1:10">
      <c r="A1177" s="259"/>
      <c r="B1177" s="259"/>
      <c r="C1177" s="259"/>
      <c r="D1177" s="259"/>
      <c r="E1177" s="259"/>
      <c r="F1177" s="270"/>
      <c r="G1177" s="259"/>
      <c r="H1177" s="259"/>
      <c r="I1177" s="259"/>
      <c r="J1177" s="259"/>
    </row>
    <row r="1178" spans="1:10">
      <c r="A1178" s="259"/>
      <c r="B1178" s="259"/>
      <c r="C1178" s="259"/>
      <c r="D1178" s="259"/>
      <c r="E1178" s="259"/>
      <c r="F1178" s="270"/>
      <c r="G1178" s="259"/>
      <c r="H1178" s="259"/>
      <c r="I1178" s="259"/>
      <c r="J1178" s="259"/>
    </row>
    <row r="1179" spans="1:10">
      <c r="A1179" s="259"/>
      <c r="B1179" s="259"/>
      <c r="C1179" s="259"/>
      <c r="D1179" s="259"/>
      <c r="E1179" s="259"/>
      <c r="F1179" s="270"/>
      <c r="G1179" s="259"/>
      <c r="H1179" s="259"/>
      <c r="I1179" s="259"/>
      <c r="J1179" s="259"/>
    </row>
    <row r="1180" spans="1:10">
      <c r="A1180" s="259"/>
      <c r="B1180" s="259"/>
      <c r="C1180" s="259"/>
      <c r="D1180" s="259"/>
      <c r="E1180" s="259"/>
      <c r="F1180" s="270"/>
      <c r="G1180" s="259"/>
      <c r="H1180" s="259"/>
      <c r="I1180" s="259"/>
      <c r="J1180" s="259"/>
    </row>
    <row r="1181" spans="1:10">
      <c r="A1181" s="259"/>
      <c r="B1181" s="259"/>
      <c r="C1181" s="259"/>
      <c r="D1181" s="259"/>
      <c r="E1181" s="259"/>
      <c r="F1181" s="270"/>
      <c r="G1181" s="259"/>
      <c r="H1181" s="259"/>
      <c r="I1181" s="259"/>
      <c r="J1181" s="259"/>
    </row>
    <row r="1182" spans="1:10">
      <c r="A1182" s="259"/>
      <c r="B1182" s="259"/>
      <c r="C1182" s="259"/>
      <c r="D1182" s="259"/>
      <c r="E1182" s="259"/>
      <c r="F1182" s="270"/>
      <c r="G1182" s="259"/>
      <c r="H1182" s="259"/>
      <c r="I1182" s="259"/>
      <c r="J1182" s="259"/>
    </row>
    <row r="1183" spans="1:10">
      <c r="A1183" s="259"/>
      <c r="B1183" s="259"/>
      <c r="C1183" s="259"/>
      <c r="D1183" s="259"/>
      <c r="E1183" s="259"/>
      <c r="F1183" s="270"/>
      <c r="G1183" s="259"/>
      <c r="H1183" s="259"/>
      <c r="I1183" s="259"/>
      <c r="J1183" s="259"/>
    </row>
    <row r="1184" spans="1:10">
      <c r="A1184" s="259"/>
      <c r="B1184" s="259"/>
      <c r="C1184" s="259"/>
      <c r="D1184" s="259"/>
      <c r="E1184" s="259"/>
      <c r="F1184" s="270"/>
      <c r="G1184" s="259"/>
      <c r="H1184" s="259"/>
      <c r="I1184" s="259"/>
      <c r="J1184" s="259"/>
    </row>
    <row r="1185" spans="1:10">
      <c r="A1185" s="259"/>
      <c r="B1185" s="259"/>
      <c r="C1185" s="259"/>
      <c r="D1185" s="259"/>
      <c r="E1185" s="259"/>
      <c r="F1185" s="270"/>
      <c r="G1185" s="259"/>
      <c r="H1185" s="259"/>
      <c r="I1185" s="259"/>
      <c r="J1185" s="259"/>
    </row>
    <row r="1186" spans="1:10">
      <c r="A1186" s="259"/>
      <c r="B1186" s="259"/>
      <c r="C1186" s="259"/>
      <c r="D1186" s="259"/>
      <c r="E1186" s="259"/>
      <c r="F1186" s="270"/>
      <c r="G1186" s="259"/>
      <c r="H1186" s="259"/>
      <c r="I1186" s="259"/>
      <c r="J1186" s="259"/>
    </row>
    <row r="1187" spans="1:10">
      <c r="A1187" s="259"/>
      <c r="B1187" s="259"/>
      <c r="C1187" s="259"/>
      <c r="D1187" s="259"/>
      <c r="E1187" s="259"/>
      <c r="F1187" s="270"/>
      <c r="G1187" s="259"/>
      <c r="H1187" s="259"/>
      <c r="I1187" s="259"/>
      <c r="J1187" s="259"/>
    </row>
    <row r="1188" spans="1:10">
      <c r="A1188" s="259"/>
      <c r="B1188" s="259"/>
      <c r="C1188" s="259"/>
      <c r="D1188" s="259"/>
      <c r="E1188" s="259"/>
      <c r="F1188" s="270"/>
      <c r="G1188" s="259"/>
      <c r="H1188" s="259"/>
      <c r="I1188" s="259"/>
      <c r="J1188" s="259"/>
    </row>
    <row r="1189" spans="1:10">
      <c r="A1189" s="259"/>
      <c r="B1189" s="259"/>
      <c r="C1189" s="259"/>
      <c r="D1189" s="259"/>
      <c r="E1189" s="259"/>
      <c r="F1189" s="270"/>
      <c r="G1189" s="259"/>
      <c r="H1189" s="259"/>
      <c r="I1189" s="259"/>
      <c r="J1189" s="259"/>
    </row>
    <row r="1190" spans="1:10">
      <c r="A1190" s="259"/>
      <c r="B1190" s="259"/>
      <c r="C1190" s="259"/>
      <c r="D1190" s="259"/>
      <c r="E1190" s="259"/>
      <c r="F1190" s="270"/>
      <c r="G1190" s="259"/>
      <c r="H1190" s="259"/>
      <c r="I1190" s="259"/>
      <c r="J1190" s="259"/>
    </row>
    <row r="1191" spans="1:10">
      <c r="A1191" s="259"/>
      <c r="B1191" s="259"/>
      <c r="C1191" s="259"/>
      <c r="D1191" s="259"/>
      <c r="E1191" s="259"/>
      <c r="F1191" s="270"/>
      <c r="G1191" s="259"/>
      <c r="H1191" s="259"/>
      <c r="I1191" s="259"/>
      <c r="J1191" s="259"/>
    </row>
    <row r="1192" spans="1:10">
      <c r="A1192" s="259"/>
      <c r="B1192" s="259"/>
      <c r="C1192" s="259"/>
      <c r="D1192" s="259"/>
      <c r="E1192" s="259"/>
      <c r="F1192" s="270"/>
      <c r="G1192" s="259"/>
      <c r="H1192" s="259"/>
      <c r="I1192" s="259"/>
      <c r="J1192" s="259"/>
    </row>
    <row r="1193" spans="1:10">
      <c r="A1193" s="259"/>
      <c r="B1193" s="259"/>
      <c r="C1193" s="259"/>
      <c r="D1193" s="259"/>
      <c r="E1193" s="259"/>
      <c r="F1193" s="270"/>
      <c r="G1193" s="259"/>
      <c r="H1193" s="259"/>
      <c r="I1193" s="259"/>
      <c r="J1193" s="259"/>
    </row>
    <row r="1194" spans="1:10">
      <c r="A1194" s="259"/>
      <c r="B1194" s="259"/>
      <c r="C1194" s="259"/>
      <c r="D1194" s="259"/>
      <c r="E1194" s="259"/>
      <c r="F1194" s="270"/>
      <c r="G1194" s="259"/>
      <c r="H1194" s="259"/>
      <c r="I1194" s="259"/>
      <c r="J1194" s="259"/>
    </row>
    <row r="1195" spans="1:10">
      <c r="A1195" s="259"/>
      <c r="B1195" s="259"/>
      <c r="C1195" s="259"/>
      <c r="D1195" s="259"/>
      <c r="E1195" s="259"/>
      <c r="F1195" s="270"/>
      <c r="G1195" s="259"/>
      <c r="H1195" s="259"/>
      <c r="I1195" s="259"/>
      <c r="J1195" s="259"/>
    </row>
    <row r="1196" spans="1:10">
      <c r="A1196" s="259"/>
      <c r="B1196" s="259"/>
      <c r="C1196" s="259"/>
      <c r="D1196" s="259"/>
      <c r="E1196" s="259"/>
      <c r="F1196" s="270"/>
      <c r="G1196" s="259"/>
      <c r="H1196" s="259"/>
      <c r="I1196" s="259"/>
      <c r="J1196" s="259"/>
    </row>
    <row r="1197" spans="1:10">
      <c r="A1197" s="259"/>
      <c r="B1197" s="259"/>
      <c r="C1197" s="259"/>
      <c r="D1197" s="259"/>
      <c r="E1197" s="259"/>
      <c r="F1197" s="270"/>
      <c r="G1197" s="259"/>
      <c r="H1197" s="259"/>
      <c r="I1197" s="259"/>
      <c r="J1197" s="259"/>
    </row>
    <row r="1198" spans="1:10">
      <c r="A1198" s="259"/>
      <c r="B1198" s="259"/>
      <c r="C1198" s="259"/>
      <c r="D1198" s="259"/>
      <c r="E1198" s="259"/>
      <c r="F1198" s="270"/>
      <c r="G1198" s="259"/>
      <c r="H1198" s="259"/>
      <c r="I1198" s="259"/>
      <c r="J1198" s="259"/>
    </row>
    <row r="1199" spans="1:10">
      <c r="A1199" s="259"/>
      <c r="B1199" s="259"/>
      <c r="C1199" s="259"/>
      <c r="D1199" s="259"/>
      <c r="E1199" s="259"/>
      <c r="F1199" s="270"/>
      <c r="G1199" s="259"/>
      <c r="H1199" s="259"/>
      <c r="I1199" s="259"/>
      <c r="J1199" s="259"/>
    </row>
    <row r="1200" spans="1:10">
      <c r="A1200" s="259"/>
      <c r="B1200" s="259"/>
      <c r="C1200" s="259"/>
      <c r="D1200" s="259"/>
      <c r="E1200" s="259"/>
      <c r="F1200" s="270"/>
      <c r="G1200" s="259"/>
      <c r="H1200" s="259"/>
      <c r="I1200" s="259"/>
      <c r="J1200" s="259"/>
    </row>
    <row r="1201" spans="1:10">
      <c r="A1201" s="259"/>
      <c r="B1201" s="259"/>
      <c r="C1201" s="259"/>
      <c r="D1201" s="259"/>
      <c r="E1201" s="259"/>
      <c r="F1201" s="270"/>
      <c r="G1201" s="259"/>
      <c r="H1201" s="259"/>
      <c r="I1201" s="259"/>
      <c r="J1201" s="259"/>
    </row>
    <row r="1202" spans="1:10">
      <c r="A1202" s="259"/>
      <c r="B1202" s="259"/>
      <c r="C1202" s="259"/>
      <c r="D1202" s="259"/>
      <c r="E1202" s="259"/>
      <c r="F1202" s="270"/>
      <c r="G1202" s="259"/>
      <c r="H1202" s="259"/>
      <c r="I1202" s="259"/>
      <c r="J1202" s="259"/>
    </row>
    <row r="1203" spans="1:10">
      <c r="A1203" s="259"/>
      <c r="B1203" s="259"/>
      <c r="C1203" s="259"/>
      <c r="D1203" s="259"/>
      <c r="E1203" s="259"/>
      <c r="F1203" s="270"/>
      <c r="G1203" s="259"/>
      <c r="H1203" s="259"/>
      <c r="I1203" s="259"/>
      <c r="J1203" s="259"/>
    </row>
    <row r="1204" spans="1:10">
      <c r="A1204" s="259"/>
      <c r="B1204" s="259"/>
      <c r="C1204" s="259"/>
      <c r="D1204" s="259"/>
      <c r="E1204" s="259"/>
      <c r="F1204" s="270"/>
      <c r="G1204" s="259"/>
      <c r="H1204" s="259"/>
      <c r="I1204" s="259"/>
      <c r="J1204" s="259"/>
    </row>
    <row r="1205" spans="1:10">
      <c r="A1205" s="259"/>
      <c r="B1205" s="259"/>
      <c r="C1205" s="259"/>
      <c r="D1205" s="259"/>
      <c r="E1205" s="259"/>
      <c r="F1205" s="270"/>
      <c r="G1205" s="259"/>
      <c r="H1205" s="259"/>
      <c r="I1205" s="259"/>
      <c r="J1205" s="259"/>
    </row>
    <row r="1206" spans="1:10">
      <c r="A1206" s="259"/>
      <c r="B1206" s="259"/>
      <c r="C1206" s="259"/>
      <c r="D1206" s="259"/>
      <c r="E1206" s="259"/>
      <c r="F1206" s="270"/>
      <c r="G1206" s="259"/>
      <c r="H1206" s="259"/>
      <c r="I1206" s="259"/>
      <c r="J1206" s="259"/>
    </row>
    <row r="1207" spans="1:10">
      <c r="A1207" s="259"/>
      <c r="B1207" s="259"/>
      <c r="C1207" s="259"/>
      <c r="D1207" s="259"/>
      <c r="E1207" s="259"/>
      <c r="F1207" s="270"/>
      <c r="G1207" s="259"/>
      <c r="H1207" s="259"/>
      <c r="I1207" s="259"/>
      <c r="J1207" s="259"/>
    </row>
    <row r="1208" spans="1:10">
      <c r="A1208" s="259"/>
      <c r="B1208" s="259"/>
      <c r="C1208" s="259"/>
      <c r="D1208" s="259"/>
      <c r="E1208" s="259"/>
      <c r="F1208" s="270"/>
      <c r="G1208" s="259"/>
      <c r="H1208" s="259"/>
      <c r="I1208" s="259"/>
      <c r="J1208" s="259"/>
    </row>
    <row r="1209" spans="1:10">
      <c r="A1209" s="259"/>
      <c r="B1209" s="259"/>
      <c r="C1209" s="259"/>
      <c r="D1209" s="259"/>
      <c r="E1209" s="259"/>
      <c r="F1209" s="270"/>
      <c r="G1209" s="259"/>
      <c r="H1209" s="259"/>
      <c r="I1209" s="259"/>
      <c r="J1209" s="259"/>
    </row>
    <row r="1210" spans="1:10">
      <c r="A1210" s="259"/>
      <c r="B1210" s="259"/>
      <c r="C1210" s="259"/>
      <c r="D1210" s="259"/>
      <c r="E1210" s="259"/>
      <c r="F1210" s="270"/>
      <c r="G1210" s="259"/>
      <c r="H1210" s="259"/>
      <c r="I1210" s="259"/>
      <c r="J1210" s="259"/>
    </row>
    <row r="1211" spans="1:10">
      <c r="A1211" s="259"/>
      <c r="B1211" s="259"/>
      <c r="C1211" s="259"/>
      <c r="D1211" s="259"/>
      <c r="E1211" s="259"/>
      <c r="F1211" s="270"/>
      <c r="G1211" s="259"/>
      <c r="H1211" s="259"/>
      <c r="I1211" s="259"/>
      <c r="J1211" s="259"/>
    </row>
    <row r="1212" spans="1:10">
      <c r="A1212" s="259"/>
      <c r="B1212" s="259"/>
      <c r="C1212" s="259"/>
      <c r="D1212" s="259"/>
      <c r="E1212" s="259"/>
      <c r="F1212" s="270"/>
      <c r="G1212" s="259"/>
      <c r="H1212" s="259"/>
      <c r="I1212" s="259"/>
      <c r="J1212" s="259"/>
    </row>
    <row r="1213" spans="1:10">
      <c r="A1213" s="259"/>
      <c r="B1213" s="259"/>
      <c r="C1213" s="259"/>
      <c r="D1213" s="259"/>
      <c r="E1213" s="259"/>
      <c r="F1213" s="270"/>
      <c r="G1213" s="259"/>
      <c r="H1213" s="259"/>
      <c r="I1213" s="259"/>
      <c r="J1213" s="259"/>
    </row>
    <row r="1214" spans="1:10">
      <c r="A1214" s="259"/>
      <c r="B1214" s="259"/>
      <c r="C1214" s="259"/>
      <c r="D1214" s="259"/>
      <c r="E1214" s="259"/>
      <c r="F1214" s="270"/>
      <c r="G1214" s="259"/>
      <c r="H1214" s="259"/>
      <c r="I1214" s="259"/>
      <c r="J1214" s="259"/>
    </row>
    <row r="1215" spans="1:10">
      <c r="A1215" s="259"/>
      <c r="B1215" s="259"/>
      <c r="C1215" s="259"/>
      <c r="D1215" s="259"/>
      <c r="E1215" s="259"/>
      <c r="F1215" s="270"/>
      <c r="G1215" s="259"/>
      <c r="H1215" s="259"/>
      <c r="I1215" s="259"/>
      <c r="J1215" s="259"/>
    </row>
    <row r="1216" spans="1:10">
      <c r="A1216" s="259"/>
      <c r="B1216" s="259"/>
      <c r="C1216" s="259"/>
      <c r="D1216" s="259"/>
      <c r="E1216" s="259"/>
      <c r="F1216" s="270"/>
      <c r="G1216" s="259"/>
      <c r="H1216" s="259"/>
      <c r="I1216" s="259"/>
      <c r="J1216" s="259"/>
    </row>
    <row r="1217" spans="1:10">
      <c r="A1217" s="259"/>
      <c r="B1217" s="259"/>
      <c r="C1217" s="259"/>
      <c r="D1217" s="259"/>
      <c r="E1217" s="259"/>
      <c r="F1217" s="270"/>
      <c r="G1217" s="259"/>
      <c r="H1217" s="259"/>
      <c r="I1217" s="259"/>
      <c r="J1217" s="259"/>
    </row>
    <row r="1218" spans="1:10">
      <c r="A1218" s="259"/>
      <c r="B1218" s="259"/>
      <c r="C1218" s="259"/>
      <c r="D1218" s="259"/>
      <c r="E1218" s="259"/>
      <c r="F1218" s="270"/>
      <c r="G1218" s="259"/>
      <c r="H1218" s="259"/>
      <c r="I1218" s="259"/>
      <c r="J1218" s="259"/>
    </row>
    <row r="1219" spans="1:10">
      <c r="A1219" s="259"/>
      <c r="B1219" s="259"/>
      <c r="C1219" s="259"/>
      <c r="D1219" s="259"/>
      <c r="E1219" s="259"/>
      <c r="F1219" s="270"/>
      <c r="G1219" s="259"/>
      <c r="H1219" s="259"/>
      <c r="I1219" s="259"/>
      <c r="J1219" s="259"/>
    </row>
    <row r="1220" spans="1:10">
      <c r="A1220" s="259"/>
      <c r="B1220" s="259"/>
      <c r="C1220" s="259"/>
      <c r="D1220" s="259"/>
      <c r="E1220" s="259"/>
      <c r="F1220" s="270"/>
      <c r="G1220" s="259"/>
      <c r="H1220" s="259"/>
      <c r="I1220" s="259"/>
      <c r="J1220" s="259"/>
    </row>
    <row r="1221" spans="1:10">
      <c r="A1221" s="259"/>
      <c r="B1221" s="259"/>
      <c r="C1221" s="259"/>
      <c r="D1221" s="259"/>
      <c r="E1221" s="259"/>
      <c r="F1221" s="270"/>
      <c r="G1221" s="259"/>
      <c r="H1221" s="259"/>
      <c r="I1221" s="259"/>
      <c r="J1221" s="259"/>
    </row>
    <row r="1222" spans="1:10">
      <c r="A1222" s="259"/>
      <c r="B1222" s="259"/>
      <c r="C1222" s="259"/>
      <c r="D1222" s="259"/>
      <c r="E1222" s="259"/>
      <c r="F1222" s="270"/>
      <c r="G1222" s="259"/>
      <c r="H1222" s="259"/>
      <c r="I1222" s="259"/>
      <c r="J1222" s="259"/>
    </row>
    <row r="1223" spans="1:10">
      <c r="A1223" s="259"/>
      <c r="B1223" s="259"/>
      <c r="C1223" s="259"/>
      <c r="D1223" s="259"/>
      <c r="E1223" s="259"/>
      <c r="F1223" s="270"/>
      <c r="G1223" s="259"/>
      <c r="H1223" s="259"/>
      <c r="I1223" s="259"/>
      <c r="J1223" s="259"/>
    </row>
    <row r="1224" spans="1:10">
      <c r="A1224" s="259"/>
      <c r="B1224" s="259"/>
      <c r="C1224" s="259"/>
      <c r="D1224" s="259"/>
      <c r="E1224" s="259"/>
      <c r="F1224" s="270"/>
      <c r="G1224" s="259"/>
      <c r="H1224" s="259"/>
      <c r="I1224" s="259"/>
      <c r="J1224" s="259"/>
    </row>
    <row r="1225" spans="1:10">
      <c r="A1225" s="259"/>
      <c r="B1225" s="259"/>
      <c r="C1225" s="259"/>
      <c r="D1225" s="259"/>
      <c r="E1225" s="259"/>
      <c r="F1225" s="270"/>
      <c r="G1225" s="259"/>
      <c r="H1225" s="259"/>
      <c r="I1225" s="259"/>
      <c r="J1225" s="259"/>
    </row>
    <row r="1226" spans="1:10">
      <c r="A1226" s="259"/>
      <c r="B1226" s="259"/>
      <c r="C1226" s="259"/>
      <c r="D1226" s="259"/>
      <c r="E1226" s="259"/>
      <c r="F1226" s="270"/>
      <c r="G1226" s="259"/>
      <c r="H1226" s="259"/>
      <c r="I1226" s="259"/>
      <c r="J1226" s="259"/>
    </row>
    <row r="1227" spans="1:10">
      <c r="A1227" s="259"/>
      <c r="B1227" s="259"/>
      <c r="C1227" s="259"/>
      <c r="D1227" s="259"/>
      <c r="E1227" s="259"/>
      <c r="F1227" s="270"/>
      <c r="G1227" s="259"/>
      <c r="H1227" s="259"/>
      <c r="I1227" s="259"/>
      <c r="J1227" s="259"/>
    </row>
    <row r="1228" spans="1:10">
      <c r="A1228" s="259"/>
      <c r="B1228" s="259"/>
      <c r="C1228" s="259"/>
      <c r="D1228" s="259"/>
      <c r="E1228" s="259"/>
      <c r="F1228" s="270"/>
      <c r="G1228" s="259"/>
      <c r="H1228" s="259"/>
      <c r="I1228" s="259"/>
      <c r="J1228" s="259"/>
    </row>
    <row r="1229" spans="1:10">
      <c r="A1229" s="259"/>
      <c r="B1229" s="259"/>
      <c r="C1229" s="259"/>
      <c r="D1229" s="259"/>
      <c r="E1229" s="259"/>
      <c r="F1229" s="270"/>
      <c r="G1229" s="259"/>
      <c r="H1229" s="259"/>
      <c r="I1229" s="259"/>
      <c r="J1229" s="259"/>
    </row>
    <row r="1230" spans="1:10">
      <c r="A1230" s="259"/>
      <c r="B1230" s="259"/>
      <c r="C1230" s="259"/>
      <c r="D1230" s="259"/>
      <c r="E1230" s="259"/>
      <c r="F1230" s="270"/>
      <c r="G1230" s="259"/>
      <c r="H1230" s="259"/>
      <c r="I1230" s="259"/>
      <c r="J1230" s="259"/>
    </row>
    <row r="1231" spans="1:10">
      <c r="A1231" s="259"/>
      <c r="B1231" s="259"/>
      <c r="C1231" s="259"/>
      <c r="D1231" s="259"/>
      <c r="E1231" s="259"/>
      <c r="F1231" s="270"/>
      <c r="G1231" s="259"/>
      <c r="H1231" s="259"/>
      <c r="I1231" s="259"/>
      <c r="J1231" s="259"/>
    </row>
    <row r="1232" spans="1:10">
      <c r="A1232" s="259"/>
      <c r="B1232" s="259"/>
      <c r="C1232" s="259"/>
      <c r="D1232" s="259"/>
      <c r="E1232" s="259"/>
      <c r="F1232" s="270"/>
      <c r="G1232" s="259"/>
      <c r="H1232" s="259"/>
      <c r="I1232" s="259"/>
      <c r="J1232" s="259"/>
    </row>
    <row r="1233" spans="1:10">
      <c r="A1233" s="259"/>
      <c r="B1233" s="259"/>
      <c r="C1233" s="259"/>
      <c r="D1233" s="259"/>
      <c r="E1233" s="259"/>
      <c r="F1233" s="270"/>
      <c r="G1233" s="259"/>
      <c r="H1233" s="259"/>
      <c r="I1233" s="259"/>
      <c r="J1233" s="259"/>
    </row>
    <row r="1234" spans="1:10">
      <c r="A1234" s="259"/>
      <c r="B1234" s="259"/>
      <c r="C1234" s="259"/>
      <c r="D1234" s="259"/>
      <c r="E1234" s="259"/>
      <c r="F1234" s="270"/>
      <c r="G1234" s="259"/>
      <c r="H1234" s="259"/>
      <c r="I1234" s="259"/>
      <c r="J1234" s="259"/>
    </row>
    <row r="1235" spans="1:10">
      <c r="A1235" s="259"/>
      <c r="B1235" s="259"/>
      <c r="C1235" s="259"/>
      <c r="D1235" s="259"/>
      <c r="E1235" s="259"/>
      <c r="F1235" s="270"/>
      <c r="G1235" s="259"/>
      <c r="H1235" s="259"/>
      <c r="I1235" s="259"/>
      <c r="J1235" s="259"/>
    </row>
    <row r="1236" spans="1:10">
      <c r="A1236" s="259"/>
      <c r="B1236" s="259"/>
      <c r="C1236" s="259"/>
      <c r="D1236" s="259"/>
      <c r="E1236" s="259"/>
      <c r="F1236" s="270"/>
      <c r="G1236" s="259"/>
      <c r="H1236" s="259"/>
      <c r="I1236" s="259"/>
      <c r="J1236" s="259"/>
    </row>
    <row r="1237" spans="1:10">
      <c r="A1237" s="259"/>
      <c r="B1237" s="259"/>
      <c r="C1237" s="259"/>
      <c r="D1237" s="259"/>
      <c r="E1237" s="259"/>
      <c r="F1237" s="270"/>
      <c r="G1237" s="259"/>
      <c r="H1237" s="259"/>
      <c r="I1237" s="259"/>
      <c r="J1237" s="259"/>
    </row>
    <row r="1238" spans="1:10">
      <c r="A1238" s="259"/>
      <c r="B1238" s="259"/>
      <c r="C1238" s="259"/>
      <c r="D1238" s="259"/>
      <c r="E1238" s="259"/>
      <c r="F1238" s="270"/>
      <c r="G1238" s="259"/>
      <c r="H1238" s="259"/>
      <c r="I1238" s="259"/>
      <c r="J1238" s="259"/>
    </row>
    <row r="1239" spans="1:10">
      <c r="A1239" s="259"/>
      <c r="B1239" s="259"/>
      <c r="C1239" s="259"/>
      <c r="D1239" s="259"/>
      <c r="E1239" s="259"/>
      <c r="F1239" s="270"/>
      <c r="G1239" s="259"/>
      <c r="H1239" s="259"/>
      <c r="I1239" s="259"/>
      <c r="J1239" s="259"/>
    </row>
    <row r="1240" spans="1:10">
      <c r="A1240" s="259"/>
      <c r="B1240" s="259"/>
      <c r="C1240" s="259"/>
      <c r="D1240" s="259"/>
      <c r="E1240" s="259"/>
      <c r="F1240" s="270"/>
      <c r="G1240" s="259"/>
      <c r="H1240" s="259"/>
      <c r="I1240" s="259"/>
      <c r="J1240" s="259"/>
    </row>
    <row r="1241" spans="1:10">
      <c r="A1241" s="259"/>
      <c r="B1241" s="259"/>
      <c r="C1241" s="259"/>
      <c r="D1241" s="259"/>
      <c r="E1241" s="259"/>
      <c r="F1241" s="270"/>
      <c r="G1241" s="259"/>
      <c r="H1241" s="259"/>
      <c r="I1241" s="259"/>
      <c r="J1241" s="259"/>
    </row>
    <row r="1242" spans="1:10">
      <c r="A1242" s="259"/>
      <c r="B1242" s="259"/>
      <c r="C1242" s="259"/>
      <c r="D1242" s="259"/>
      <c r="E1242" s="259"/>
      <c r="F1242" s="270"/>
      <c r="G1242" s="259"/>
      <c r="H1242" s="259"/>
      <c r="I1242" s="259"/>
      <c r="J1242" s="259"/>
    </row>
    <row r="1243" spans="1:10">
      <c r="A1243" s="259"/>
      <c r="B1243" s="259"/>
      <c r="C1243" s="259"/>
      <c r="D1243" s="259"/>
      <c r="E1243" s="259"/>
      <c r="F1243" s="270"/>
      <c r="G1243" s="259"/>
      <c r="H1243" s="259"/>
      <c r="I1243" s="259"/>
      <c r="J1243" s="259"/>
    </row>
    <row r="1244" spans="1:10">
      <c r="A1244" s="259"/>
      <c r="B1244" s="259"/>
      <c r="C1244" s="259"/>
      <c r="D1244" s="259"/>
      <c r="E1244" s="259"/>
      <c r="F1244" s="270"/>
      <c r="G1244" s="259"/>
      <c r="H1244" s="259"/>
      <c r="I1244" s="259"/>
      <c r="J1244" s="259"/>
    </row>
    <row r="1245" spans="1:10">
      <c r="A1245" s="259"/>
      <c r="B1245" s="259"/>
      <c r="C1245" s="259"/>
      <c r="D1245" s="259"/>
      <c r="E1245" s="259"/>
      <c r="F1245" s="270"/>
      <c r="G1245" s="259"/>
      <c r="H1245" s="259"/>
      <c r="I1245" s="259"/>
      <c r="J1245" s="259"/>
    </row>
    <row r="1246" spans="1:10">
      <c r="A1246" s="259"/>
      <c r="B1246" s="259"/>
      <c r="C1246" s="259"/>
      <c r="D1246" s="259"/>
      <c r="E1246" s="259"/>
      <c r="F1246" s="270"/>
      <c r="G1246" s="259"/>
      <c r="H1246" s="259"/>
      <c r="I1246" s="259"/>
      <c r="J1246" s="259"/>
    </row>
    <row r="1247" spans="1:10">
      <c r="A1247" s="259"/>
      <c r="B1247" s="259"/>
      <c r="C1247" s="259"/>
      <c r="D1247" s="259"/>
      <c r="E1247" s="259"/>
      <c r="F1247" s="270"/>
      <c r="G1247" s="259"/>
      <c r="H1247" s="259"/>
      <c r="I1247" s="259"/>
      <c r="J1247" s="259"/>
    </row>
    <row r="1248" spans="1:10">
      <c r="A1248" s="259"/>
      <c r="B1248" s="259"/>
      <c r="C1248" s="259"/>
      <c r="D1248" s="259"/>
      <c r="E1248" s="259"/>
      <c r="F1248" s="270"/>
      <c r="G1248" s="259"/>
      <c r="H1248" s="259"/>
      <c r="I1248" s="259"/>
      <c r="J1248" s="259"/>
    </row>
    <row r="1249" spans="1:10">
      <c r="A1249" s="259"/>
      <c r="B1249" s="259"/>
      <c r="C1249" s="259"/>
      <c r="D1249" s="259"/>
      <c r="E1249" s="259"/>
      <c r="F1249" s="270"/>
      <c r="G1249" s="259"/>
      <c r="H1249" s="259"/>
      <c r="I1249" s="259"/>
      <c r="J1249" s="259"/>
    </row>
    <row r="1250" spans="1:10">
      <c r="A1250" s="259"/>
      <c r="B1250" s="259"/>
      <c r="C1250" s="259"/>
      <c r="D1250" s="259"/>
      <c r="E1250" s="259"/>
      <c r="F1250" s="270"/>
      <c r="G1250" s="259"/>
      <c r="H1250" s="259"/>
      <c r="I1250" s="259"/>
      <c r="J1250" s="259"/>
    </row>
    <row r="1251" spans="1:10">
      <c r="A1251" s="259"/>
      <c r="B1251" s="259"/>
      <c r="C1251" s="259"/>
      <c r="D1251" s="259"/>
      <c r="E1251" s="259"/>
      <c r="F1251" s="270"/>
      <c r="G1251" s="259"/>
      <c r="H1251" s="259"/>
      <c r="I1251" s="259"/>
      <c r="J1251" s="259"/>
    </row>
    <row r="1252" spans="1:10">
      <c r="A1252" s="259"/>
      <c r="B1252" s="259"/>
      <c r="C1252" s="259"/>
      <c r="D1252" s="259"/>
      <c r="E1252" s="259"/>
      <c r="F1252" s="270"/>
      <c r="G1252" s="259"/>
      <c r="H1252" s="259"/>
      <c r="I1252" s="259"/>
      <c r="J1252" s="259"/>
    </row>
    <row r="1253" spans="1:10">
      <c r="A1253" s="259"/>
      <c r="B1253" s="259"/>
      <c r="C1253" s="259"/>
      <c r="D1253" s="259"/>
      <c r="E1253" s="259"/>
      <c r="F1253" s="270"/>
      <c r="G1253" s="259"/>
      <c r="H1253" s="259"/>
      <c r="I1253" s="259"/>
      <c r="J1253" s="259"/>
    </row>
    <row r="1254" spans="1:10">
      <c r="A1254" s="259"/>
      <c r="B1254" s="259"/>
      <c r="C1254" s="259"/>
      <c r="D1254" s="259"/>
      <c r="E1254" s="259"/>
      <c r="F1254" s="270"/>
      <c r="G1254" s="259"/>
      <c r="H1254" s="259"/>
      <c r="I1254" s="259"/>
      <c r="J1254" s="259"/>
    </row>
    <row r="1255" spans="1:10">
      <c r="A1255" s="259"/>
      <c r="B1255" s="259"/>
      <c r="C1255" s="259"/>
      <c r="D1255" s="259"/>
      <c r="E1255" s="259"/>
      <c r="F1255" s="270"/>
      <c r="G1255" s="259"/>
      <c r="H1255" s="259"/>
      <c r="I1255" s="259"/>
      <c r="J1255" s="259"/>
    </row>
    <row r="1256" spans="1:10">
      <c r="A1256" s="259"/>
      <c r="B1256" s="259"/>
      <c r="C1256" s="259"/>
      <c r="D1256" s="259"/>
      <c r="E1256" s="259"/>
      <c r="F1256" s="270"/>
      <c r="G1256" s="259"/>
      <c r="H1256" s="259"/>
      <c r="I1256" s="259"/>
      <c r="J1256" s="259"/>
    </row>
    <row r="1257" spans="1:10">
      <c r="A1257" s="259"/>
      <c r="B1257" s="259"/>
      <c r="C1257" s="259"/>
      <c r="D1257" s="259"/>
      <c r="E1257" s="259"/>
      <c r="F1257" s="270"/>
      <c r="G1257" s="259"/>
      <c r="H1257" s="259"/>
      <c r="I1257" s="259"/>
      <c r="J1257" s="259"/>
    </row>
    <row r="1258" spans="1:10">
      <c r="A1258" s="259"/>
      <c r="B1258" s="259"/>
      <c r="C1258" s="259"/>
      <c r="D1258" s="259"/>
      <c r="E1258" s="259"/>
      <c r="F1258" s="270"/>
      <c r="G1258" s="259"/>
      <c r="H1258" s="259"/>
      <c r="I1258" s="259"/>
      <c r="J1258" s="259"/>
    </row>
    <row r="1259" spans="1:10">
      <c r="A1259" s="259"/>
      <c r="B1259" s="259"/>
      <c r="C1259" s="259"/>
      <c r="D1259" s="259"/>
      <c r="E1259" s="259"/>
      <c r="F1259" s="270"/>
      <c r="G1259" s="259"/>
      <c r="H1259" s="259"/>
      <c r="I1259" s="259"/>
      <c r="J1259" s="259"/>
    </row>
    <row r="1260" spans="1:10">
      <c r="A1260" s="259"/>
      <c r="B1260" s="259"/>
      <c r="C1260" s="259"/>
      <c r="D1260" s="259"/>
      <c r="E1260" s="259"/>
      <c r="F1260" s="270"/>
      <c r="G1260" s="259"/>
      <c r="H1260" s="259"/>
      <c r="I1260" s="259"/>
      <c r="J1260" s="259"/>
    </row>
    <row r="1261" spans="1:10">
      <c r="A1261" s="259"/>
      <c r="B1261" s="259"/>
      <c r="C1261" s="259"/>
      <c r="D1261" s="259"/>
      <c r="E1261" s="259"/>
      <c r="F1261" s="270"/>
      <c r="G1261" s="259"/>
      <c r="H1261" s="259"/>
      <c r="I1261" s="259"/>
      <c r="J1261" s="259"/>
    </row>
    <row r="1262" spans="1:10">
      <c r="A1262" s="259"/>
      <c r="B1262" s="259"/>
      <c r="C1262" s="259"/>
      <c r="D1262" s="259"/>
      <c r="E1262" s="259"/>
      <c r="F1262" s="270"/>
      <c r="G1262" s="259"/>
      <c r="H1262" s="259"/>
      <c r="I1262" s="259"/>
      <c r="J1262" s="259"/>
    </row>
    <row r="1263" spans="1:10">
      <c r="A1263" s="259"/>
      <c r="B1263" s="259"/>
      <c r="C1263" s="259"/>
      <c r="D1263" s="259"/>
      <c r="E1263" s="259"/>
      <c r="F1263" s="270"/>
      <c r="G1263" s="259"/>
      <c r="H1263" s="259"/>
      <c r="I1263" s="259"/>
      <c r="J1263" s="259"/>
    </row>
    <row r="1264" spans="1:10">
      <c r="A1264" s="259"/>
      <c r="B1264" s="259"/>
      <c r="C1264" s="259"/>
      <c r="D1264" s="259"/>
      <c r="E1264" s="259"/>
      <c r="F1264" s="270"/>
      <c r="G1264" s="259"/>
      <c r="H1264" s="259"/>
      <c r="I1264" s="259"/>
      <c r="J1264" s="259"/>
    </row>
    <row r="1265" spans="1:10">
      <c r="A1265" s="259"/>
      <c r="B1265" s="259"/>
      <c r="C1265" s="259"/>
      <c r="D1265" s="259"/>
      <c r="E1265" s="259"/>
      <c r="F1265" s="270"/>
      <c r="G1265" s="259"/>
      <c r="H1265" s="259"/>
      <c r="I1265" s="259"/>
      <c r="J1265" s="259"/>
    </row>
    <row r="1266" spans="1:10">
      <c r="A1266" s="259"/>
      <c r="B1266" s="259"/>
      <c r="C1266" s="259"/>
      <c r="D1266" s="259"/>
      <c r="E1266" s="259"/>
      <c r="F1266" s="270"/>
      <c r="G1266" s="259"/>
      <c r="H1266" s="259"/>
      <c r="I1266" s="259"/>
      <c r="J1266" s="259"/>
    </row>
    <row r="1267" spans="1:10">
      <c r="A1267" s="259"/>
      <c r="B1267" s="259"/>
      <c r="C1267" s="259"/>
      <c r="D1267" s="259"/>
      <c r="E1267" s="259"/>
      <c r="F1267" s="270"/>
      <c r="G1267" s="259"/>
      <c r="H1267" s="259"/>
      <c r="I1267" s="259"/>
      <c r="J1267" s="259"/>
    </row>
    <row r="1268" spans="1:10">
      <c r="A1268" s="259"/>
      <c r="B1268" s="259"/>
      <c r="C1268" s="259"/>
      <c r="D1268" s="259"/>
      <c r="E1268" s="259"/>
      <c r="F1268" s="270"/>
      <c r="G1268" s="259"/>
      <c r="H1268" s="259"/>
      <c r="I1268" s="259"/>
      <c r="J1268" s="259"/>
    </row>
    <row r="1269" spans="1:10">
      <c r="A1269" s="259"/>
      <c r="B1269" s="259"/>
      <c r="C1269" s="259"/>
      <c r="D1269" s="259"/>
      <c r="E1269" s="259"/>
      <c r="F1269" s="270"/>
      <c r="G1269" s="259"/>
      <c r="H1269" s="259"/>
      <c r="I1269" s="259"/>
      <c r="J1269" s="259"/>
    </row>
    <row r="1270" spans="1:10">
      <c r="A1270" s="259"/>
      <c r="B1270" s="259"/>
      <c r="C1270" s="259"/>
      <c r="D1270" s="259"/>
      <c r="E1270" s="259"/>
      <c r="F1270" s="270"/>
      <c r="G1270" s="259"/>
      <c r="H1270" s="259"/>
      <c r="I1270" s="259"/>
      <c r="J1270" s="259"/>
    </row>
    <row r="1271" spans="1:10">
      <c r="A1271" s="259"/>
      <c r="B1271" s="259"/>
      <c r="C1271" s="259"/>
      <c r="D1271" s="259"/>
      <c r="E1271" s="259"/>
      <c r="F1271" s="270"/>
      <c r="G1271" s="259"/>
      <c r="H1271" s="259"/>
      <c r="I1271" s="259"/>
      <c r="J1271" s="259"/>
    </row>
    <row r="1272" spans="1:10">
      <c r="A1272" s="259"/>
      <c r="B1272" s="259"/>
      <c r="C1272" s="259"/>
      <c r="D1272" s="259"/>
      <c r="E1272" s="259"/>
      <c r="F1272" s="270"/>
      <c r="G1272" s="259"/>
      <c r="H1272" s="259"/>
      <c r="I1272" s="259"/>
      <c r="J1272" s="259"/>
    </row>
    <row r="1273" spans="1:10">
      <c r="A1273" s="259"/>
      <c r="B1273" s="259"/>
      <c r="C1273" s="259"/>
      <c r="D1273" s="259"/>
      <c r="E1273" s="259"/>
      <c r="F1273" s="270"/>
      <c r="G1273" s="259"/>
      <c r="H1273" s="259"/>
      <c r="I1273" s="259"/>
      <c r="J1273" s="259"/>
    </row>
    <row r="1274" spans="1:10">
      <c r="A1274" s="259"/>
      <c r="B1274" s="259"/>
      <c r="C1274" s="259"/>
      <c r="D1274" s="259"/>
      <c r="E1274" s="259"/>
      <c r="F1274" s="270"/>
      <c r="G1274" s="259"/>
      <c r="H1274" s="259"/>
      <c r="I1274" s="259"/>
      <c r="J1274" s="259"/>
    </row>
    <row r="1275" spans="1:10">
      <c r="A1275" s="259"/>
      <c r="B1275" s="259"/>
      <c r="C1275" s="259"/>
      <c r="D1275" s="259"/>
      <c r="E1275" s="259"/>
      <c r="F1275" s="270"/>
      <c r="G1275" s="259"/>
      <c r="H1275" s="259"/>
      <c r="I1275" s="259"/>
      <c r="J1275" s="259"/>
    </row>
    <row r="1276" spans="1:10">
      <c r="A1276" s="259"/>
      <c r="B1276" s="259"/>
      <c r="C1276" s="259"/>
      <c r="D1276" s="259"/>
      <c r="E1276" s="259"/>
      <c r="F1276" s="270"/>
      <c r="G1276" s="259"/>
      <c r="H1276" s="259"/>
      <c r="I1276" s="259"/>
      <c r="J1276" s="259"/>
    </row>
    <row r="1277" spans="1:10">
      <c r="A1277" s="259"/>
      <c r="B1277" s="259"/>
      <c r="C1277" s="259"/>
      <c r="D1277" s="259"/>
      <c r="E1277" s="259"/>
      <c r="F1277" s="270"/>
      <c r="G1277" s="259"/>
      <c r="H1277" s="259"/>
      <c r="I1277" s="259"/>
      <c r="J1277" s="259"/>
    </row>
    <row r="1278" spans="1:10">
      <c r="A1278" s="259"/>
      <c r="B1278" s="259"/>
      <c r="C1278" s="259"/>
      <c r="D1278" s="259"/>
      <c r="E1278" s="259"/>
      <c r="F1278" s="270"/>
      <c r="G1278" s="259"/>
      <c r="H1278" s="259"/>
      <c r="I1278" s="259"/>
      <c r="J1278" s="259"/>
    </row>
    <row r="1279" spans="1:10">
      <c r="A1279" s="259"/>
      <c r="B1279" s="259"/>
      <c r="C1279" s="259"/>
      <c r="D1279" s="259"/>
      <c r="E1279" s="259"/>
      <c r="F1279" s="270"/>
      <c r="G1279" s="259"/>
      <c r="H1279" s="259"/>
      <c r="I1279" s="259"/>
      <c r="J1279" s="259"/>
    </row>
    <row r="1280" spans="1:10">
      <c r="A1280" s="259"/>
      <c r="B1280" s="259"/>
      <c r="C1280" s="259"/>
      <c r="D1280" s="259"/>
      <c r="E1280" s="259"/>
      <c r="F1280" s="270"/>
      <c r="G1280" s="259"/>
      <c r="H1280" s="259"/>
      <c r="I1280" s="259"/>
      <c r="J1280" s="259"/>
    </row>
    <row r="1281" spans="1:10">
      <c r="A1281" s="259"/>
      <c r="B1281" s="259"/>
      <c r="C1281" s="259"/>
      <c r="D1281" s="259"/>
      <c r="E1281" s="259"/>
      <c r="F1281" s="270"/>
      <c r="G1281" s="259"/>
      <c r="H1281" s="259"/>
      <c r="I1281" s="259"/>
      <c r="J1281" s="259"/>
    </row>
    <row r="1282" spans="1:10">
      <c r="A1282" s="259"/>
      <c r="B1282" s="259"/>
      <c r="C1282" s="259"/>
      <c r="D1282" s="259"/>
      <c r="E1282" s="259"/>
      <c r="F1282" s="270"/>
      <c r="G1282" s="259"/>
      <c r="H1282" s="259"/>
      <c r="I1282" s="259"/>
      <c r="J1282" s="259"/>
    </row>
    <row r="1283" spans="1:10">
      <c r="A1283" s="259"/>
      <c r="B1283" s="259"/>
      <c r="C1283" s="259"/>
      <c r="D1283" s="259"/>
      <c r="E1283" s="259"/>
      <c r="F1283" s="270"/>
      <c r="G1283" s="259"/>
      <c r="H1283" s="259"/>
      <c r="I1283" s="259"/>
      <c r="J1283" s="259"/>
    </row>
    <row r="1284" spans="1:10">
      <c r="A1284" s="259"/>
      <c r="B1284" s="259"/>
      <c r="C1284" s="259"/>
      <c r="D1284" s="259"/>
      <c r="E1284" s="259"/>
      <c r="F1284" s="270"/>
      <c r="G1284" s="259"/>
      <c r="H1284" s="259"/>
      <c r="I1284" s="259"/>
      <c r="J1284" s="259"/>
    </row>
    <row r="1285" spans="1:10">
      <c r="A1285" s="259"/>
      <c r="B1285" s="259"/>
      <c r="C1285" s="259"/>
      <c r="D1285" s="259"/>
      <c r="E1285" s="259"/>
      <c r="F1285" s="270"/>
      <c r="G1285" s="259"/>
      <c r="H1285" s="259"/>
      <c r="I1285" s="259"/>
      <c r="J1285" s="259"/>
    </row>
    <row r="1286" spans="1:10">
      <c r="A1286" s="259"/>
      <c r="B1286" s="259"/>
      <c r="C1286" s="259"/>
      <c r="D1286" s="259"/>
      <c r="E1286" s="259"/>
      <c r="F1286" s="270"/>
      <c r="G1286" s="259"/>
      <c r="H1286" s="259"/>
      <c r="I1286" s="259"/>
      <c r="J1286" s="259"/>
    </row>
    <row r="1287" spans="1:10">
      <c r="A1287" s="259"/>
      <c r="B1287" s="259"/>
      <c r="C1287" s="259"/>
      <c r="D1287" s="259"/>
      <c r="E1287" s="259"/>
      <c r="F1287" s="270"/>
      <c r="G1287" s="259"/>
      <c r="H1287" s="259"/>
      <c r="I1287" s="259"/>
      <c r="J1287" s="259"/>
    </row>
    <row r="1288" spans="1:10">
      <c r="A1288" s="259"/>
      <c r="B1288" s="259"/>
      <c r="C1288" s="259"/>
      <c r="D1288" s="259"/>
      <c r="E1288" s="259"/>
      <c r="F1288" s="270"/>
      <c r="G1288" s="259"/>
      <c r="H1288" s="259"/>
      <c r="I1288" s="259"/>
      <c r="J1288" s="259"/>
    </row>
    <row r="1289" spans="1:10">
      <c r="A1289" s="259"/>
      <c r="B1289" s="259"/>
      <c r="C1289" s="259"/>
      <c r="D1289" s="259"/>
      <c r="E1289" s="259"/>
      <c r="F1289" s="270"/>
      <c r="G1289" s="259"/>
      <c r="H1289" s="259"/>
      <c r="I1289" s="259"/>
      <c r="J1289" s="259"/>
    </row>
    <row r="1290" spans="1:10">
      <c r="A1290" s="259"/>
      <c r="B1290" s="259"/>
      <c r="C1290" s="259"/>
      <c r="D1290" s="259"/>
      <c r="E1290" s="259"/>
      <c r="F1290" s="270"/>
      <c r="G1290" s="259"/>
      <c r="H1290" s="259"/>
      <c r="I1290" s="259"/>
      <c r="J1290" s="259"/>
    </row>
    <row r="1291" spans="1:10">
      <c r="A1291" s="259"/>
      <c r="B1291" s="259"/>
      <c r="C1291" s="259"/>
      <c r="D1291" s="259"/>
      <c r="E1291" s="259"/>
      <c r="F1291" s="270"/>
      <c r="G1291" s="259"/>
      <c r="H1291" s="259"/>
      <c r="I1291" s="259"/>
      <c r="J1291" s="259"/>
    </row>
    <row r="1292" spans="1:10">
      <c r="A1292" s="259"/>
      <c r="B1292" s="259"/>
      <c r="C1292" s="259"/>
      <c r="D1292" s="259"/>
      <c r="E1292" s="259"/>
      <c r="F1292" s="270"/>
      <c r="G1292" s="259"/>
      <c r="H1292" s="259"/>
      <c r="I1292" s="259"/>
      <c r="J1292" s="259"/>
    </row>
    <row r="1293" spans="1:10">
      <c r="A1293" s="259"/>
      <c r="B1293" s="259"/>
      <c r="C1293" s="259"/>
      <c r="D1293" s="259"/>
      <c r="E1293" s="259"/>
      <c r="F1293" s="270"/>
      <c r="G1293" s="259"/>
      <c r="H1293" s="259"/>
      <c r="I1293" s="259"/>
      <c r="J1293" s="259"/>
    </row>
    <row r="1294" spans="1:10">
      <c r="A1294" s="259"/>
      <c r="B1294" s="259"/>
      <c r="C1294" s="259"/>
      <c r="D1294" s="259"/>
      <c r="E1294" s="259"/>
      <c r="F1294" s="270"/>
      <c r="G1294" s="259"/>
      <c r="H1294" s="259"/>
      <c r="I1294" s="259"/>
      <c r="J1294" s="259"/>
    </row>
    <row r="1295" spans="1:10">
      <c r="A1295" s="259"/>
      <c r="B1295" s="259"/>
      <c r="C1295" s="259"/>
      <c r="D1295" s="259"/>
      <c r="E1295" s="259"/>
      <c r="F1295" s="270"/>
      <c r="G1295" s="259"/>
      <c r="H1295" s="259"/>
      <c r="I1295" s="259"/>
      <c r="J1295" s="259"/>
    </row>
    <row r="1296" spans="1:10">
      <c r="A1296" s="259"/>
      <c r="B1296" s="259"/>
      <c r="C1296" s="259"/>
      <c r="D1296" s="259"/>
      <c r="E1296" s="259"/>
      <c r="F1296" s="270"/>
      <c r="G1296" s="259"/>
      <c r="H1296" s="259"/>
      <c r="I1296" s="259"/>
      <c r="J1296" s="259"/>
    </row>
    <row r="1297" spans="1:10">
      <c r="A1297" s="259"/>
      <c r="B1297" s="259"/>
      <c r="C1297" s="259"/>
      <c r="D1297" s="259"/>
      <c r="E1297" s="259"/>
      <c r="F1297" s="270"/>
      <c r="G1297" s="259"/>
      <c r="H1297" s="259"/>
      <c r="I1297" s="259"/>
      <c r="J1297" s="259"/>
    </row>
    <row r="1298" spans="1:10">
      <c r="A1298" s="259"/>
      <c r="B1298" s="259"/>
      <c r="C1298" s="259"/>
      <c r="D1298" s="259"/>
      <c r="E1298" s="259"/>
      <c r="F1298" s="270"/>
      <c r="G1298" s="259"/>
      <c r="H1298" s="259"/>
      <c r="I1298" s="259"/>
      <c r="J1298" s="259"/>
    </row>
    <row r="1299" spans="1:10">
      <c r="A1299" s="259"/>
      <c r="B1299" s="259"/>
      <c r="C1299" s="259"/>
      <c r="D1299" s="259"/>
      <c r="E1299" s="259"/>
      <c r="F1299" s="270"/>
      <c r="G1299" s="259"/>
      <c r="H1299" s="259"/>
      <c r="I1299" s="259"/>
      <c r="J1299" s="259"/>
    </row>
    <row r="1300" spans="1:10">
      <c r="A1300" s="259"/>
      <c r="B1300" s="259"/>
      <c r="C1300" s="259"/>
      <c r="D1300" s="259"/>
      <c r="E1300" s="259"/>
      <c r="F1300" s="270"/>
      <c r="G1300" s="259"/>
      <c r="H1300" s="259"/>
      <c r="I1300" s="259"/>
      <c r="J1300" s="259"/>
    </row>
    <row r="1301" spans="1:10">
      <c r="A1301" s="259"/>
      <c r="B1301" s="259"/>
      <c r="C1301" s="259"/>
      <c r="D1301" s="259"/>
      <c r="E1301" s="259"/>
      <c r="F1301" s="270"/>
      <c r="G1301" s="259"/>
      <c r="H1301" s="259"/>
      <c r="I1301" s="259"/>
      <c r="J1301" s="259"/>
    </row>
    <row r="1302" spans="1:10">
      <c r="A1302" s="259"/>
      <c r="B1302" s="259"/>
      <c r="C1302" s="259"/>
      <c r="D1302" s="259"/>
      <c r="E1302" s="259"/>
      <c r="F1302" s="270"/>
      <c r="G1302" s="259"/>
      <c r="H1302" s="259"/>
      <c r="I1302" s="259"/>
      <c r="J1302" s="259"/>
    </row>
    <row r="1303" spans="1:10">
      <c r="A1303" s="259"/>
      <c r="B1303" s="259"/>
      <c r="C1303" s="259"/>
      <c r="D1303" s="259"/>
      <c r="E1303" s="259"/>
      <c r="F1303" s="270"/>
      <c r="G1303" s="259"/>
      <c r="H1303" s="259"/>
      <c r="I1303" s="259"/>
      <c r="J1303" s="259"/>
    </row>
    <row r="1304" spans="1:10">
      <c r="A1304" s="259"/>
      <c r="B1304" s="259"/>
      <c r="C1304" s="259"/>
      <c r="D1304" s="259"/>
      <c r="E1304" s="259"/>
      <c r="F1304" s="270"/>
      <c r="G1304" s="259"/>
      <c r="H1304" s="259"/>
      <c r="I1304" s="259"/>
      <c r="J1304" s="259"/>
    </row>
    <row r="1305" spans="1:10">
      <c r="A1305" s="259"/>
      <c r="B1305" s="259"/>
      <c r="C1305" s="259"/>
      <c r="D1305" s="259"/>
      <c r="E1305" s="259"/>
      <c r="F1305" s="270"/>
      <c r="G1305" s="259"/>
      <c r="H1305" s="259"/>
      <c r="I1305" s="259"/>
      <c r="J1305" s="259"/>
    </row>
    <row r="1306" spans="1:10">
      <c r="A1306" s="259"/>
      <c r="B1306" s="259"/>
      <c r="C1306" s="259"/>
      <c r="D1306" s="259"/>
      <c r="E1306" s="259"/>
      <c r="F1306" s="270"/>
      <c r="G1306" s="259"/>
      <c r="H1306" s="259"/>
      <c r="I1306" s="259"/>
      <c r="J1306" s="259"/>
    </row>
    <row r="1307" spans="1:10">
      <c r="A1307" s="259"/>
      <c r="B1307" s="259"/>
      <c r="C1307" s="259"/>
      <c r="D1307" s="259"/>
      <c r="E1307" s="259"/>
      <c r="F1307" s="270"/>
      <c r="G1307" s="259"/>
      <c r="H1307" s="259"/>
      <c r="I1307" s="259"/>
      <c r="J1307" s="259"/>
    </row>
    <row r="1308" spans="1:10">
      <c r="A1308" s="259"/>
      <c r="B1308" s="259"/>
      <c r="C1308" s="259"/>
      <c r="D1308" s="259"/>
      <c r="E1308" s="259"/>
      <c r="F1308" s="270"/>
      <c r="G1308" s="259"/>
      <c r="H1308" s="259"/>
      <c r="I1308" s="259"/>
      <c r="J1308" s="259"/>
    </row>
    <row r="1309" spans="1:10">
      <c r="A1309" s="259"/>
      <c r="B1309" s="259"/>
      <c r="C1309" s="259"/>
      <c r="D1309" s="259"/>
      <c r="E1309" s="259"/>
      <c r="F1309" s="270"/>
      <c r="G1309" s="259"/>
      <c r="H1309" s="259"/>
      <c r="I1309" s="259"/>
      <c r="J1309" s="259"/>
    </row>
    <row r="1310" spans="1:10">
      <c r="A1310" s="259"/>
      <c r="B1310" s="259"/>
      <c r="C1310" s="259"/>
      <c r="D1310" s="259"/>
      <c r="E1310" s="259"/>
      <c r="F1310" s="270"/>
      <c r="G1310" s="259"/>
      <c r="H1310" s="259"/>
      <c r="I1310" s="259"/>
      <c r="J1310" s="259"/>
    </row>
    <row r="1311" spans="1:10">
      <c r="A1311" s="259"/>
      <c r="B1311" s="259"/>
      <c r="C1311" s="259"/>
      <c r="D1311" s="259"/>
      <c r="E1311" s="259"/>
      <c r="F1311" s="270"/>
      <c r="G1311" s="259"/>
      <c r="H1311" s="259"/>
      <c r="I1311" s="259"/>
      <c r="J1311" s="259"/>
    </row>
    <row r="1312" spans="1:10">
      <c r="A1312" s="259"/>
      <c r="B1312" s="259"/>
      <c r="C1312" s="259"/>
      <c r="D1312" s="259"/>
      <c r="E1312" s="259"/>
      <c r="F1312" s="270"/>
      <c r="G1312" s="259"/>
      <c r="H1312" s="259"/>
      <c r="I1312" s="259"/>
      <c r="J1312" s="259"/>
    </row>
    <row r="1313" spans="1:10">
      <c r="A1313" s="259"/>
      <c r="B1313" s="259"/>
      <c r="C1313" s="259"/>
      <c r="D1313" s="259"/>
      <c r="E1313" s="259"/>
      <c r="F1313" s="270"/>
      <c r="G1313" s="259"/>
      <c r="H1313" s="259"/>
      <c r="I1313" s="259"/>
      <c r="J1313" s="259"/>
    </row>
    <row r="1314" spans="1:10">
      <c r="A1314" s="259"/>
      <c r="B1314" s="259"/>
      <c r="C1314" s="259"/>
      <c r="D1314" s="259"/>
      <c r="E1314" s="259"/>
      <c r="F1314" s="270"/>
      <c r="G1314" s="259"/>
      <c r="H1314" s="259"/>
      <c r="I1314" s="259"/>
      <c r="J1314" s="259"/>
    </row>
    <row r="1315" spans="1:10">
      <c r="A1315" s="259"/>
      <c r="B1315" s="259"/>
      <c r="C1315" s="259"/>
      <c r="D1315" s="259"/>
      <c r="E1315" s="259"/>
      <c r="F1315" s="270"/>
      <c r="G1315" s="259"/>
      <c r="H1315" s="259"/>
      <c r="I1315" s="259"/>
      <c r="J1315" s="259"/>
    </row>
    <row r="1316" spans="1:10">
      <c r="A1316" s="259"/>
      <c r="B1316" s="259"/>
      <c r="C1316" s="259"/>
      <c r="D1316" s="259"/>
      <c r="E1316" s="259"/>
      <c r="F1316" s="270"/>
      <c r="G1316" s="259"/>
      <c r="H1316" s="259"/>
      <c r="I1316" s="259"/>
      <c r="J1316" s="259"/>
    </row>
    <row r="1317" spans="1:10">
      <c r="A1317" s="259"/>
      <c r="B1317" s="259"/>
      <c r="C1317" s="259"/>
      <c r="D1317" s="259"/>
      <c r="E1317" s="259"/>
      <c r="F1317" s="270"/>
      <c r="G1317" s="259"/>
      <c r="H1317" s="259"/>
      <c r="I1317" s="259"/>
      <c r="J1317" s="259"/>
    </row>
    <row r="1318" spans="1:10">
      <c r="A1318" s="259"/>
      <c r="B1318" s="259"/>
      <c r="C1318" s="259"/>
      <c r="D1318" s="259"/>
      <c r="E1318" s="259"/>
      <c r="F1318" s="270"/>
      <c r="G1318" s="259"/>
      <c r="H1318" s="259"/>
      <c r="I1318" s="259"/>
      <c r="J1318" s="259"/>
    </row>
    <row r="1319" spans="1:10">
      <c r="A1319" s="259"/>
      <c r="B1319" s="259"/>
      <c r="C1319" s="259"/>
      <c r="D1319" s="259"/>
      <c r="E1319" s="259"/>
      <c r="F1319" s="270"/>
      <c r="G1319" s="259"/>
      <c r="H1319" s="259"/>
      <c r="I1319" s="259"/>
      <c r="J1319" s="259"/>
    </row>
    <row r="1320" spans="1:10">
      <c r="A1320" s="259"/>
      <c r="B1320" s="259"/>
      <c r="C1320" s="259"/>
      <c r="D1320" s="259"/>
      <c r="E1320" s="259"/>
      <c r="F1320" s="270"/>
      <c r="G1320" s="259"/>
      <c r="H1320" s="259"/>
      <c r="I1320" s="259"/>
      <c r="J1320" s="259"/>
    </row>
    <row r="1321" spans="1:10">
      <c r="A1321" s="259"/>
      <c r="B1321" s="259"/>
      <c r="C1321" s="259"/>
      <c r="D1321" s="259"/>
      <c r="E1321" s="259"/>
      <c r="F1321" s="270"/>
      <c r="G1321" s="259"/>
      <c r="H1321" s="259"/>
      <c r="I1321" s="259"/>
      <c r="J1321" s="259"/>
    </row>
    <row r="1322" spans="1:10">
      <c r="A1322" s="259"/>
      <c r="B1322" s="259"/>
      <c r="C1322" s="259"/>
      <c r="D1322" s="259"/>
      <c r="E1322" s="259"/>
      <c r="F1322" s="270"/>
      <c r="G1322" s="259"/>
      <c r="H1322" s="259"/>
      <c r="I1322" s="259"/>
      <c r="J1322" s="259"/>
    </row>
    <row r="1323" spans="1:10">
      <c r="A1323" s="259"/>
      <c r="B1323" s="259"/>
      <c r="C1323" s="259"/>
      <c r="D1323" s="259"/>
      <c r="E1323" s="259"/>
      <c r="F1323" s="270"/>
      <c r="G1323" s="259"/>
      <c r="H1323" s="259"/>
      <c r="I1323" s="259"/>
      <c r="J1323" s="259"/>
    </row>
    <row r="1324" spans="1:10">
      <c r="A1324" s="259"/>
      <c r="B1324" s="259"/>
      <c r="C1324" s="259"/>
      <c r="D1324" s="259"/>
      <c r="E1324" s="259"/>
      <c r="F1324" s="270"/>
      <c r="G1324" s="259"/>
      <c r="H1324" s="259"/>
      <c r="I1324" s="259"/>
      <c r="J1324" s="259"/>
    </row>
    <row r="1325" spans="1:10">
      <c r="A1325" s="259"/>
      <c r="B1325" s="259"/>
      <c r="C1325" s="259"/>
      <c r="D1325" s="259"/>
      <c r="E1325" s="259"/>
      <c r="F1325" s="270"/>
      <c r="G1325" s="259"/>
      <c r="H1325" s="259"/>
      <c r="I1325" s="259"/>
      <c r="J1325" s="259"/>
    </row>
    <row r="1326" spans="1:10">
      <c r="A1326" s="259"/>
      <c r="B1326" s="259"/>
      <c r="C1326" s="259"/>
      <c r="D1326" s="259"/>
      <c r="E1326" s="259"/>
      <c r="F1326" s="270"/>
      <c r="G1326" s="259"/>
      <c r="H1326" s="259"/>
      <c r="I1326" s="259"/>
      <c r="J1326" s="259"/>
    </row>
    <row r="1327" spans="1:10">
      <c r="A1327" s="259"/>
      <c r="B1327" s="259"/>
      <c r="C1327" s="259"/>
      <c r="D1327" s="259"/>
      <c r="E1327" s="259"/>
      <c r="F1327" s="270"/>
      <c r="G1327" s="259"/>
      <c r="H1327" s="259"/>
      <c r="I1327" s="259"/>
      <c r="J1327" s="259"/>
    </row>
    <row r="1328" spans="1:10">
      <c r="A1328" s="259"/>
      <c r="B1328" s="259"/>
      <c r="C1328" s="259"/>
      <c r="D1328" s="259"/>
      <c r="E1328" s="259"/>
      <c r="F1328" s="270"/>
      <c r="G1328" s="259"/>
      <c r="H1328" s="259"/>
      <c r="I1328" s="259"/>
      <c r="J1328" s="259"/>
    </row>
    <row r="1329" spans="1:10">
      <c r="A1329" s="259"/>
      <c r="B1329" s="259"/>
      <c r="C1329" s="259"/>
      <c r="D1329" s="259"/>
      <c r="E1329" s="259"/>
      <c r="F1329" s="270"/>
      <c r="G1329" s="259"/>
      <c r="H1329" s="259"/>
      <c r="I1329" s="259"/>
      <c r="J1329" s="259"/>
    </row>
    <row r="1330" spans="1:10">
      <c r="A1330" s="259"/>
      <c r="B1330" s="259"/>
      <c r="C1330" s="259"/>
      <c r="D1330" s="259"/>
      <c r="E1330" s="259"/>
      <c r="F1330" s="270"/>
      <c r="G1330" s="259"/>
      <c r="H1330" s="259"/>
      <c r="I1330" s="259"/>
      <c r="J1330" s="259"/>
    </row>
    <row r="1331" spans="1:10">
      <c r="A1331" s="259"/>
      <c r="B1331" s="259"/>
      <c r="C1331" s="259"/>
      <c r="D1331" s="259"/>
      <c r="E1331" s="259"/>
      <c r="F1331" s="270"/>
      <c r="G1331" s="259"/>
      <c r="H1331" s="259"/>
      <c r="I1331" s="259"/>
      <c r="J1331" s="259"/>
    </row>
    <row r="1332" spans="1:10">
      <c r="A1332" s="259"/>
      <c r="B1332" s="259"/>
      <c r="C1332" s="259"/>
      <c r="D1332" s="259"/>
      <c r="E1332" s="259"/>
      <c r="F1332" s="270"/>
      <c r="G1332" s="259"/>
      <c r="H1332" s="259"/>
      <c r="I1332" s="259"/>
      <c r="J1332" s="259"/>
    </row>
    <row r="1333" spans="1:10">
      <c r="A1333" s="259"/>
      <c r="B1333" s="259"/>
      <c r="C1333" s="259"/>
      <c r="D1333" s="259"/>
      <c r="E1333" s="259"/>
      <c r="F1333" s="270"/>
      <c r="G1333" s="259"/>
      <c r="H1333" s="259"/>
      <c r="I1333" s="259"/>
      <c r="J1333" s="259"/>
    </row>
    <row r="1334" spans="1:10">
      <c r="A1334" s="259"/>
      <c r="B1334" s="259"/>
      <c r="C1334" s="259"/>
      <c r="D1334" s="259"/>
      <c r="E1334" s="259"/>
      <c r="F1334" s="270"/>
      <c r="G1334" s="259"/>
      <c r="H1334" s="259"/>
      <c r="I1334" s="259"/>
      <c r="J1334" s="259"/>
    </row>
    <row r="1335" spans="1:10">
      <c r="A1335" s="259"/>
      <c r="B1335" s="259"/>
      <c r="C1335" s="259"/>
      <c r="D1335" s="259"/>
      <c r="E1335" s="259"/>
      <c r="F1335" s="270"/>
      <c r="G1335" s="259"/>
      <c r="H1335" s="259"/>
      <c r="I1335" s="259"/>
      <c r="J1335" s="259"/>
    </row>
    <row r="1336" spans="1:10">
      <c r="A1336" s="259"/>
      <c r="B1336" s="259"/>
      <c r="C1336" s="259"/>
      <c r="D1336" s="259"/>
      <c r="E1336" s="259"/>
      <c r="F1336" s="270"/>
      <c r="G1336" s="259"/>
      <c r="H1336" s="259"/>
      <c r="I1336" s="259"/>
      <c r="J1336" s="259"/>
    </row>
    <row r="1337" spans="1:10">
      <c r="A1337" s="259"/>
      <c r="B1337" s="259"/>
      <c r="C1337" s="259"/>
      <c r="D1337" s="259"/>
      <c r="E1337" s="259"/>
      <c r="F1337" s="270"/>
      <c r="G1337" s="259"/>
      <c r="H1337" s="259"/>
      <c r="I1337" s="259"/>
      <c r="J1337" s="259"/>
    </row>
    <row r="1338" spans="1:10">
      <c r="A1338" s="259"/>
      <c r="B1338" s="259"/>
      <c r="C1338" s="259"/>
      <c r="D1338" s="259"/>
      <c r="E1338" s="259"/>
      <c r="F1338" s="270"/>
      <c r="G1338" s="259"/>
      <c r="H1338" s="259"/>
      <c r="I1338" s="259"/>
      <c r="J1338" s="259"/>
    </row>
    <row r="1339" spans="1:10">
      <c r="A1339" s="259"/>
      <c r="B1339" s="259"/>
      <c r="C1339" s="259"/>
      <c r="D1339" s="259"/>
      <c r="E1339" s="259"/>
      <c r="F1339" s="270"/>
      <c r="G1339" s="259"/>
      <c r="H1339" s="259"/>
      <c r="I1339" s="259"/>
      <c r="J1339" s="259"/>
    </row>
    <row r="1340" spans="1:10">
      <c r="A1340" s="259"/>
      <c r="B1340" s="259"/>
      <c r="C1340" s="259"/>
      <c r="D1340" s="259"/>
      <c r="E1340" s="259"/>
      <c r="F1340" s="270"/>
      <c r="G1340" s="259"/>
      <c r="H1340" s="259"/>
      <c r="I1340" s="259"/>
      <c r="J1340" s="259"/>
    </row>
    <row r="1341" spans="1:10">
      <c r="A1341" s="259"/>
      <c r="B1341" s="259"/>
      <c r="C1341" s="259"/>
      <c r="D1341" s="259"/>
      <c r="E1341" s="259"/>
      <c r="F1341" s="270"/>
      <c r="G1341" s="259"/>
      <c r="H1341" s="259"/>
      <c r="I1341" s="259"/>
      <c r="J1341" s="259"/>
    </row>
    <row r="1342" spans="1:10">
      <c r="A1342" s="259"/>
      <c r="B1342" s="259"/>
      <c r="C1342" s="259"/>
      <c r="D1342" s="259"/>
      <c r="E1342" s="259"/>
      <c r="F1342" s="270"/>
      <c r="G1342" s="259"/>
      <c r="H1342" s="259"/>
      <c r="I1342" s="259"/>
      <c r="J1342" s="259"/>
    </row>
    <row r="1343" spans="1:10">
      <c r="A1343" s="259"/>
      <c r="B1343" s="259"/>
      <c r="C1343" s="259"/>
      <c r="D1343" s="259"/>
      <c r="E1343" s="259"/>
      <c r="F1343" s="270"/>
      <c r="G1343" s="259"/>
      <c r="H1343" s="259"/>
      <c r="I1343" s="259"/>
      <c r="J1343" s="259"/>
    </row>
    <row r="1344" spans="1:10">
      <c r="A1344" s="259"/>
      <c r="B1344" s="259"/>
      <c r="C1344" s="259"/>
      <c r="D1344" s="259"/>
      <c r="E1344" s="259"/>
      <c r="F1344" s="270"/>
      <c r="G1344" s="259"/>
      <c r="H1344" s="259"/>
      <c r="I1344" s="259"/>
      <c r="J1344" s="259"/>
    </row>
    <row r="1345" spans="1:10">
      <c r="A1345" s="259"/>
      <c r="B1345" s="259"/>
      <c r="C1345" s="259"/>
      <c r="D1345" s="259"/>
      <c r="E1345" s="259"/>
      <c r="F1345" s="270"/>
      <c r="G1345" s="259"/>
      <c r="H1345" s="259"/>
      <c r="I1345" s="259"/>
      <c r="J1345" s="259"/>
    </row>
    <row r="1346" spans="1:10">
      <c r="A1346" s="259"/>
      <c r="B1346" s="259"/>
      <c r="C1346" s="259"/>
      <c r="D1346" s="259"/>
      <c r="E1346" s="259"/>
      <c r="F1346" s="270"/>
      <c r="G1346" s="259"/>
      <c r="H1346" s="259"/>
      <c r="I1346" s="259"/>
      <c r="J1346" s="259"/>
    </row>
    <row r="1347" spans="1:10">
      <c r="A1347" s="259"/>
      <c r="B1347" s="259"/>
      <c r="C1347" s="259"/>
      <c r="D1347" s="259"/>
      <c r="E1347" s="259"/>
      <c r="F1347" s="270"/>
      <c r="G1347" s="259"/>
      <c r="H1347" s="259"/>
      <c r="I1347" s="259"/>
      <c r="J1347" s="259"/>
    </row>
    <row r="1348" spans="1:10">
      <c r="A1348" s="259"/>
      <c r="B1348" s="259"/>
      <c r="C1348" s="259"/>
      <c r="D1348" s="259"/>
      <c r="E1348" s="259"/>
      <c r="F1348" s="270"/>
      <c r="G1348" s="259"/>
      <c r="H1348" s="259"/>
      <c r="I1348" s="259"/>
      <c r="J1348" s="259"/>
    </row>
    <row r="1349" spans="1:10">
      <c r="A1349" s="259"/>
      <c r="B1349" s="259"/>
      <c r="C1349" s="259"/>
      <c r="D1349" s="259"/>
      <c r="E1349" s="259"/>
      <c r="F1349" s="270"/>
      <c r="G1349" s="259"/>
      <c r="H1349" s="259"/>
      <c r="I1349" s="259"/>
      <c r="J1349" s="259"/>
    </row>
    <row r="1350" spans="1:10">
      <c r="A1350" s="259"/>
      <c r="B1350" s="259"/>
      <c r="C1350" s="259"/>
      <c r="D1350" s="259"/>
      <c r="E1350" s="259"/>
      <c r="F1350" s="270"/>
      <c r="G1350" s="259"/>
      <c r="H1350" s="259"/>
      <c r="I1350" s="259"/>
      <c r="J1350" s="259"/>
    </row>
    <row r="1351" spans="1:10">
      <c r="A1351" s="259"/>
      <c r="B1351" s="259"/>
      <c r="C1351" s="259"/>
      <c r="D1351" s="259"/>
      <c r="E1351" s="259"/>
      <c r="F1351" s="270"/>
      <c r="G1351" s="259"/>
      <c r="H1351" s="259"/>
      <c r="I1351" s="259"/>
      <c r="J1351" s="259"/>
    </row>
    <row r="1352" spans="1:10">
      <c r="A1352" s="259"/>
      <c r="B1352" s="259"/>
      <c r="C1352" s="259"/>
      <c r="D1352" s="259"/>
      <c r="E1352" s="259"/>
      <c r="F1352" s="270"/>
      <c r="G1352" s="259"/>
      <c r="H1352" s="259"/>
      <c r="I1352" s="259"/>
      <c r="J1352" s="259"/>
    </row>
    <row r="1353" spans="1:10">
      <c r="A1353" s="259"/>
      <c r="B1353" s="259"/>
      <c r="C1353" s="259"/>
      <c r="D1353" s="259"/>
      <c r="E1353" s="259"/>
      <c r="F1353" s="270"/>
      <c r="G1353" s="259"/>
      <c r="H1353" s="259"/>
      <c r="I1353" s="259"/>
      <c r="J1353" s="259"/>
    </row>
    <row r="1354" spans="1:10">
      <c r="A1354" s="259"/>
      <c r="B1354" s="259"/>
      <c r="C1354" s="259"/>
      <c r="D1354" s="259"/>
      <c r="E1354" s="259"/>
      <c r="F1354" s="270"/>
      <c r="G1354" s="259"/>
      <c r="H1354" s="259"/>
      <c r="I1354" s="259"/>
      <c r="J1354" s="259"/>
    </row>
    <row r="1355" spans="1:10">
      <c r="A1355" s="259"/>
      <c r="B1355" s="259"/>
      <c r="C1355" s="259"/>
      <c r="D1355" s="259"/>
      <c r="E1355" s="259"/>
      <c r="F1355" s="270"/>
      <c r="G1355" s="259"/>
      <c r="H1355" s="259"/>
      <c r="I1355" s="259"/>
      <c r="J1355" s="259"/>
    </row>
    <row r="1356" spans="1:10">
      <c r="A1356" s="259"/>
      <c r="B1356" s="259"/>
      <c r="C1356" s="259"/>
      <c r="D1356" s="259"/>
      <c r="E1356" s="259"/>
      <c r="F1356" s="270"/>
      <c r="G1356" s="259"/>
      <c r="H1356" s="259"/>
      <c r="I1356" s="259"/>
      <c r="J1356" s="259"/>
    </row>
    <row r="1357" spans="1:10">
      <c r="A1357" s="259"/>
      <c r="B1357" s="259"/>
      <c r="C1357" s="259"/>
      <c r="D1357" s="259"/>
      <c r="E1357" s="259"/>
      <c r="F1357" s="270"/>
      <c r="G1357" s="259"/>
      <c r="H1357" s="259"/>
      <c r="I1357" s="259"/>
      <c r="J1357" s="259"/>
    </row>
    <row r="1358" spans="1:10">
      <c r="A1358" s="259"/>
      <c r="B1358" s="259"/>
      <c r="C1358" s="259"/>
      <c r="D1358" s="259"/>
      <c r="E1358" s="259"/>
      <c r="F1358" s="270"/>
      <c r="G1358" s="259"/>
      <c r="H1358" s="259"/>
      <c r="I1358" s="259"/>
      <c r="J1358" s="259"/>
    </row>
    <row r="1359" spans="1:10">
      <c r="A1359" s="259"/>
      <c r="B1359" s="259"/>
      <c r="C1359" s="259"/>
      <c r="D1359" s="259"/>
      <c r="E1359" s="259"/>
      <c r="F1359" s="270"/>
      <c r="G1359" s="259"/>
      <c r="H1359" s="259"/>
      <c r="I1359" s="259"/>
      <c r="J1359" s="259"/>
    </row>
    <row r="1360" spans="1:10">
      <c r="A1360" s="259"/>
      <c r="B1360" s="259"/>
      <c r="C1360" s="259"/>
      <c r="D1360" s="259"/>
      <c r="E1360" s="259"/>
      <c r="F1360" s="270"/>
      <c r="G1360" s="259"/>
      <c r="H1360" s="259"/>
      <c r="I1360" s="259"/>
      <c r="J1360" s="259"/>
    </row>
    <row r="1361" spans="1:10">
      <c r="A1361" s="259"/>
      <c r="B1361" s="259"/>
      <c r="C1361" s="259"/>
      <c r="D1361" s="259"/>
      <c r="E1361" s="259"/>
      <c r="F1361" s="270"/>
      <c r="G1361" s="259"/>
      <c r="H1361" s="259"/>
      <c r="I1361" s="259"/>
      <c r="J1361" s="259"/>
    </row>
    <row r="1362" spans="1:10">
      <c r="A1362" s="259"/>
      <c r="B1362" s="259"/>
      <c r="C1362" s="259"/>
      <c r="D1362" s="259"/>
      <c r="E1362" s="259"/>
      <c r="F1362" s="270"/>
      <c r="G1362" s="259"/>
      <c r="H1362" s="259"/>
      <c r="I1362" s="259"/>
      <c r="J1362" s="259"/>
    </row>
    <row r="1363" spans="1:10">
      <c r="A1363" s="259"/>
      <c r="B1363" s="259"/>
      <c r="C1363" s="259"/>
      <c r="D1363" s="259"/>
      <c r="E1363" s="259"/>
      <c r="F1363" s="270"/>
      <c r="G1363" s="259"/>
      <c r="H1363" s="259"/>
      <c r="I1363" s="259"/>
      <c r="J1363" s="259"/>
    </row>
    <row r="1364" spans="1:10">
      <c r="A1364" s="259"/>
      <c r="B1364" s="259"/>
      <c r="C1364" s="259"/>
      <c r="D1364" s="259"/>
      <c r="E1364" s="259"/>
      <c r="F1364" s="270"/>
      <c r="G1364" s="259"/>
      <c r="H1364" s="259"/>
      <c r="I1364" s="259"/>
      <c r="J1364" s="259"/>
    </row>
    <row r="1365" spans="1:10">
      <c r="A1365" s="259"/>
      <c r="B1365" s="259"/>
      <c r="C1365" s="259"/>
      <c r="D1365" s="259"/>
      <c r="E1365" s="259"/>
      <c r="F1365" s="270"/>
      <c r="G1365" s="259"/>
      <c r="H1365" s="259"/>
      <c r="I1365" s="259"/>
      <c r="J1365" s="259"/>
    </row>
    <row r="1366" spans="1:10">
      <c r="A1366" s="259"/>
      <c r="B1366" s="259"/>
      <c r="C1366" s="259"/>
      <c r="D1366" s="259"/>
      <c r="E1366" s="259"/>
      <c r="F1366" s="270"/>
      <c r="G1366" s="259"/>
      <c r="H1366" s="259"/>
      <c r="I1366" s="259"/>
      <c r="J1366" s="259"/>
    </row>
    <row r="1367" spans="1:10">
      <c r="A1367" s="259"/>
      <c r="B1367" s="259"/>
      <c r="C1367" s="259"/>
      <c r="D1367" s="259"/>
      <c r="E1367" s="259"/>
      <c r="F1367" s="270"/>
      <c r="G1367" s="259"/>
      <c r="H1367" s="259"/>
      <c r="I1367" s="259"/>
      <c r="J1367" s="259"/>
    </row>
    <row r="1368" spans="1:10">
      <c r="A1368" s="259"/>
      <c r="B1368" s="259"/>
      <c r="C1368" s="259"/>
      <c r="D1368" s="259"/>
      <c r="E1368" s="259"/>
      <c r="F1368" s="270"/>
      <c r="G1368" s="259"/>
      <c r="H1368" s="259"/>
      <c r="I1368" s="259"/>
      <c r="J1368" s="259"/>
    </row>
    <row r="1369" spans="1:10">
      <c r="A1369" s="259"/>
      <c r="B1369" s="259"/>
      <c r="C1369" s="259"/>
      <c r="D1369" s="259"/>
      <c r="E1369" s="259"/>
      <c r="F1369" s="270"/>
      <c r="G1369" s="259"/>
      <c r="H1369" s="259"/>
      <c r="I1369" s="259"/>
      <c r="J1369" s="259"/>
    </row>
    <row r="1370" spans="1:10">
      <c r="A1370" s="259"/>
      <c r="B1370" s="259"/>
      <c r="C1370" s="259"/>
      <c r="D1370" s="259"/>
      <c r="E1370" s="259"/>
      <c r="F1370" s="270"/>
      <c r="G1370" s="259"/>
      <c r="H1370" s="259"/>
      <c r="I1370" s="259"/>
      <c r="J1370" s="259"/>
    </row>
    <row r="1371" spans="1:10">
      <c r="A1371" s="259"/>
      <c r="B1371" s="259"/>
      <c r="C1371" s="259"/>
      <c r="D1371" s="259"/>
      <c r="E1371" s="259"/>
      <c r="F1371" s="270"/>
      <c r="G1371" s="259"/>
      <c r="H1371" s="259"/>
      <c r="I1371" s="259"/>
      <c r="J1371" s="259"/>
    </row>
    <row r="1372" spans="1:10">
      <c r="A1372" s="259"/>
      <c r="B1372" s="259"/>
      <c r="C1372" s="259"/>
      <c r="D1372" s="259"/>
      <c r="E1372" s="259"/>
      <c r="F1372" s="270"/>
      <c r="G1372" s="259"/>
      <c r="H1372" s="259"/>
      <c r="I1372" s="259"/>
      <c r="J1372" s="259"/>
    </row>
    <row r="1373" spans="1:10">
      <c r="A1373" s="259"/>
      <c r="B1373" s="259"/>
      <c r="C1373" s="259"/>
      <c r="D1373" s="259"/>
      <c r="E1373" s="259"/>
      <c r="F1373" s="270"/>
      <c r="G1373" s="259"/>
      <c r="H1373" s="259"/>
      <c r="I1373" s="259"/>
      <c r="J1373" s="259"/>
    </row>
    <row r="1374" spans="1:10">
      <c r="A1374" s="259"/>
      <c r="B1374" s="259"/>
      <c r="C1374" s="259"/>
      <c r="D1374" s="259"/>
      <c r="E1374" s="259"/>
      <c r="F1374" s="270"/>
      <c r="G1374" s="259"/>
      <c r="H1374" s="259"/>
      <c r="I1374" s="259"/>
      <c r="J1374" s="259"/>
    </row>
    <row r="1375" spans="1:10">
      <c r="A1375" s="259"/>
      <c r="B1375" s="259"/>
      <c r="C1375" s="259"/>
      <c r="D1375" s="259"/>
      <c r="E1375" s="259"/>
      <c r="F1375" s="270"/>
      <c r="G1375" s="259"/>
      <c r="H1375" s="259"/>
      <c r="I1375" s="259"/>
      <c r="J1375" s="259"/>
    </row>
    <row r="1376" spans="1:10">
      <c r="A1376" s="259"/>
      <c r="B1376" s="259"/>
      <c r="C1376" s="259"/>
      <c r="D1376" s="259"/>
      <c r="E1376" s="259"/>
      <c r="F1376" s="270"/>
      <c r="G1376" s="259"/>
      <c r="H1376" s="259"/>
      <c r="I1376" s="259"/>
      <c r="J1376" s="259"/>
    </row>
    <row r="1377" spans="1:10">
      <c r="A1377" s="259"/>
      <c r="B1377" s="259"/>
      <c r="C1377" s="259"/>
      <c r="D1377" s="259"/>
      <c r="E1377" s="259"/>
      <c r="F1377" s="270"/>
      <c r="G1377" s="259"/>
      <c r="H1377" s="259"/>
      <c r="I1377" s="259"/>
      <c r="J1377" s="259"/>
    </row>
    <row r="1378" spans="1:10">
      <c r="A1378" s="259"/>
      <c r="B1378" s="259"/>
      <c r="C1378" s="259"/>
      <c r="D1378" s="259"/>
      <c r="E1378" s="259"/>
      <c r="F1378" s="270"/>
      <c r="G1378" s="259"/>
      <c r="H1378" s="259"/>
      <c r="I1378" s="259"/>
      <c r="J1378" s="259"/>
    </row>
    <row r="1379" spans="1:10">
      <c r="A1379" s="259"/>
      <c r="B1379" s="259"/>
      <c r="C1379" s="259"/>
      <c r="D1379" s="259"/>
      <c r="E1379" s="259"/>
      <c r="F1379" s="270"/>
      <c r="G1379" s="259"/>
      <c r="H1379" s="259"/>
      <c r="I1379" s="259"/>
      <c r="J1379" s="259"/>
    </row>
    <row r="1380" spans="1:10">
      <c r="A1380" s="259"/>
      <c r="B1380" s="259"/>
      <c r="C1380" s="259"/>
      <c r="D1380" s="259"/>
      <c r="E1380" s="259"/>
      <c r="F1380" s="270"/>
      <c r="G1380" s="259"/>
      <c r="H1380" s="259"/>
      <c r="I1380" s="259"/>
      <c r="J1380" s="259"/>
    </row>
    <row r="1381" spans="1:10">
      <c r="A1381" s="259"/>
      <c r="B1381" s="259"/>
      <c r="C1381" s="259"/>
      <c r="D1381" s="259"/>
      <c r="E1381" s="259"/>
      <c r="F1381" s="270"/>
      <c r="G1381" s="259"/>
      <c r="H1381" s="259"/>
      <c r="I1381" s="259"/>
      <c r="J1381" s="259"/>
    </row>
    <row r="1382" spans="1:10">
      <c r="A1382" s="259"/>
      <c r="B1382" s="259"/>
      <c r="C1382" s="259"/>
      <c r="D1382" s="259"/>
      <c r="E1382" s="259"/>
      <c r="F1382" s="270"/>
      <c r="G1382" s="259"/>
      <c r="H1382" s="259"/>
      <c r="I1382" s="259"/>
      <c r="J1382" s="259"/>
    </row>
    <row r="1383" spans="1:10">
      <c r="A1383" s="259"/>
      <c r="B1383" s="259"/>
      <c r="C1383" s="259"/>
      <c r="D1383" s="259"/>
      <c r="E1383" s="259"/>
      <c r="F1383" s="270"/>
      <c r="G1383" s="259"/>
      <c r="H1383" s="259"/>
      <c r="I1383" s="259"/>
      <c r="J1383" s="259"/>
    </row>
    <row r="1384" spans="1:10">
      <c r="A1384" s="259"/>
      <c r="B1384" s="259"/>
      <c r="C1384" s="259"/>
      <c r="D1384" s="259"/>
      <c r="E1384" s="259"/>
      <c r="F1384" s="270"/>
      <c r="G1384" s="259"/>
      <c r="H1384" s="259"/>
      <c r="I1384" s="259"/>
      <c r="J1384" s="259"/>
    </row>
    <row r="1385" spans="1:10">
      <c r="A1385" s="259"/>
      <c r="B1385" s="259"/>
      <c r="C1385" s="259"/>
      <c r="D1385" s="259"/>
      <c r="E1385" s="259"/>
      <c r="F1385" s="270"/>
      <c r="G1385" s="259"/>
      <c r="H1385" s="259"/>
      <c r="I1385" s="259"/>
      <c r="J1385" s="259"/>
    </row>
    <row r="1386" spans="1:10">
      <c r="A1386" s="259"/>
      <c r="B1386" s="259"/>
      <c r="C1386" s="259"/>
      <c r="D1386" s="259"/>
      <c r="E1386" s="259"/>
      <c r="F1386" s="270"/>
      <c r="G1386" s="259"/>
      <c r="H1386" s="259"/>
      <c r="I1386" s="259"/>
      <c r="J1386" s="259"/>
    </row>
    <row r="1387" spans="1:10">
      <c r="A1387" s="259"/>
      <c r="B1387" s="259"/>
      <c r="C1387" s="259"/>
      <c r="D1387" s="259"/>
      <c r="E1387" s="259"/>
      <c r="F1387" s="270"/>
      <c r="G1387" s="259"/>
      <c r="H1387" s="259"/>
      <c r="I1387" s="259"/>
      <c r="J1387" s="259"/>
    </row>
    <row r="1388" spans="1:10">
      <c r="A1388" s="259"/>
      <c r="B1388" s="259"/>
      <c r="C1388" s="259"/>
      <c r="D1388" s="259"/>
      <c r="E1388" s="259"/>
      <c r="F1388" s="270"/>
      <c r="G1388" s="259"/>
      <c r="H1388" s="259"/>
      <c r="I1388" s="259"/>
      <c r="J1388" s="259"/>
    </row>
    <row r="1389" spans="1:10">
      <c r="A1389" s="259"/>
      <c r="B1389" s="259"/>
      <c r="C1389" s="259"/>
      <c r="D1389" s="259"/>
      <c r="E1389" s="259"/>
      <c r="F1389" s="270"/>
      <c r="G1389" s="259"/>
      <c r="H1389" s="259"/>
      <c r="I1389" s="259"/>
      <c r="J1389" s="259"/>
    </row>
    <row r="1390" spans="1:10">
      <c r="A1390" s="259"/>
      <c r="B1390" s="259"/>
      <c r="C1390" s="259"/>
      <c r="D1390" s="259"/>
      <c r="E1390" s="259"/>
      <c r="F1390" s="270"/>
      <c r="G1390" s="259"/>
      <c r="H1390" s="259"/>
      <c r="I1390" s="259"/>
      <c r="J1390" s="259"/>
    </row>
    <row r="1391" spans="1:10">
      <c r="A1391" s="259"/>
      <c r="B1391" s="259"/>
      <c r="C1391" s="259"/>
      <c r="D1391" s="259"/>
      <c r="E1391" s="259"/>
      <c r="F1391" s="270"/>
      <c r="G1391" s="259"/>
      <c r="H1391" s="259"/>
      <c r="I1391" s="259"/>
      <c r="J1391" s="259"/>
    </row>
    <row r="1392" spans="1:10">
      <c r="A1392" s="259"/>
      <c r="B1392" s="259"/>
      <c r="C1392" s="259"/>
      <c r="D1392" s="259"/>
      <c r="E1392" s="259"/>
      <c r="F1392" s="270"/>
      <c r="G1392" s="259"/>
      <c r="H1392" s="259"/>
      <c r="I1392" s="259"/>
      <c r="J1392" s="259"/>
    </row>
    <row r="1393" spans="1:10">
      <c r="A1393" s="259"/>
      <c r="B1393" s="259"/>
      <c r="C1393" s="259"/>
      <c r="D1393" s="259"/>
      <c r="E1393" s="259"/>
      <c r="F1393" s="270"/>
      <c r="G1393" s="259"/>
      <c r="H1393" s="259"/>
      <c r="I1393" s="259"/>
      <c r="J1393" s="259"/>
    </row>
    <row r="1394" spans="1:10">
      <c r="A1394" s="259"/>
      <c r="B1394" s="259"/>
      <c r="C1394" s="259"/>
      <c r="D1394" s="259"/>
      <c r="E1394" s="259"/>
      <c r="F1394" s="270"/>
      <c r="G1394" s="259"/>
      <c r="H1394" s="259"/>
      <c r="I1394" s="259"/>
      <c r="J1394" s="259"/>
    </row>
    <row r="1395" spans="1:10">
      <c r="A1395" s="259"/>
      <c r="B1395" s="259"/>
      <c r="C1395" s="259"/>
      <c r="D1395" s="259"/>
      <c r="E1395" s="259"/>
      <c r="F1395" s="270"/>
      <c r="G1395" s="259"/>
      <c r="H1395" s="259"/>
      <c r="I1395" s="259"/>
      <c r="J1395" s="259"/>
    </row>
    <row r="1396" spans="1:10">
      <c r="A1396" s="259"/>
      <c r="B1396" s="259"/>
      <c r="C1396" s="259"/>
      <c r="D1396" s="259"/>
      <c r="E1396" s="259"/>
      <c r="F1396" s="270"/>
      <c r="G1396" s="259"/>
      <c r="H1396" s="259"/>
      <c r="I1396" s="259"/>
      <c r="J1396" s="259"/>
    </row>
    <row r="1397" spans="1:10">
      <c r="A1397" s="259"/>
      <c r="B1397" s="259"/>
      <c r="C1397" s="259"/>
      <c r="D1397" s="259"/>
      <c r="E1397" s="259"/>
      <c r="F1397" s="270"/>
      <c r="G1397" s="259"/>
      <c r="H1397" s="259"/>
      <c r="I1397" s="259"/>
      <c r="J1397" s="259"/>
    </row>
    <row r="1398" spans="1:10">
      <c r="A1398" s="259"/>
      <c r="B1398" s="259"/>
      <c r="C1398" s="259"/>
      <c r="D1398" s="259"/>
      <c r="E1398" s="259"/>
      <c r="F1398" s="270"/>
      <c r="G1398" s="259"/>
      <c r="H1398" s="259"/>
      <c r="I1398" s="259"/>
      <c r="J1398" s="259"/>
    </row>
    <row r="1399" spans="1:10">
      <c r="A1399" s="259"/>
      <c r="B1399" s="259"/>
      <c r="C1399" s="259"/>
      <c r="D1399" s="259"/>
      <c r="E1399" s="259"/>
      <c r="F1399" s="270"/>
      <c r="G1399" s="259"/>
      <c r="H1399" s="259"/>
      <c r="I1399" s="259"/>
      <c r="J1399" s="259"/>
    </row>
    <row r="1400" spans="1:10">
      <c r="A1400" s="259"/>
      <c r="B1400" s="259"/>
      <c r="C1400" s="259"/>
      <c r="D1400" s="259"/>
      <c r="E1400" s="259"/>
      <c r="F1400" s="270"/>
      <c r="G1400" s="259"/>
      <c r="H1400" s="259"/>
      <c r="I1400" s="259"/>
      <c r="J1400" s="259"/>
    </row>
    <row r="1401" spans="1:10">
      <c r="A1401" s="259"/>
      <c r="B1401" s="259"/>
      <c r="C1401" s="259"/>
      <c r="D1401" s="259"/>
      <c r="E1401" s="259"/>
      <c r="F1401" s="270"/>
      <c r="G1401" s="259"/>
      <c r="H1401" s="259"/>
      <c r="I1401" s="259"/>
      <c r="J1401" s="259"/>
    </row>
    <row r="1402" spans="1:10">
      <c r="A1402" s="259"/>
      <c r="B1402" s="259"/>
      <c r="C1402" s="259"/>
      <c r="D1402" s="259"/>
      <c r="E1402" s="259"/>
      <c r="F1402" s="270"/>
      <c r="G1402" s="259"/>
      <c r="H1402" s="259"/>
      <c r="I1402" s="259"/>
      <c r="J1402" s="259"/>
    </row>
    <row r="1403" spans="1:10">
      <c r="A1403" s="259"/>
      <c r="B1403" s="259"/>
      <c r="C1403" s="259"/>
      <c r="D1403" s="259"/>
      <c r="E1403" s="259"/>
      <c r="F1403" s="270"/>
      <c r="G1403" s="259"/>
      <c r="H1403" s="259"/>
      <c r="I1403" s="259"/>
      <c r="J1403" s="259"/>
    </row>
    <row r="1404" spans="1:10">
      <c r="A1404" s="259"/>
      <c r="B1404" s="259"/>
      <c r="C1404" s="259"/>
      <c r="D1404" s="259"/>
      <c r="E1404" s="259"/>
      <c r="F1404" s="270"/>
      <c r="G1404" s="259"/>
      <c r="H1404" s="259"/>
      <c r="I1404" s="259"/>
      <c r="J1404" s="259"/>
    </row>
    <row r="1405" spans="1:10">
      <c r="A1405" s="259"/>
      <c r="B1405" s="259"/>
      <c r="C1405" s="259"/>
      <c r="D1405" s="259"/>
      <c r="E1405" s="259"/>
      <c r="F1405" s="270"/>
      <c r="G1405" s="259"/>
      <c r="H1405" s="259"/>
      <c r="I1405" s="259"/>
      <c r="J1405" s="259"/>
    </row>
    <row r="1406" spans="1:10">
      <c r="A1406" s="259"/>
      <c r="B1406" s="259"/>
      <c r="C1406" s="259"/>
      <c r="D1406" s="259"/>
      <c r="E1406" s="259"/>
      <c r="F1406" s="270"/>
      <c r="G1406" s="259"/>
      <c r="H1406" s="259"/>
      <c r="I1406" s="259"/>
      <c r="J1406" s="259"/>
    </row>
    <row r="1407" spans="1:10">
      <c r="A1407" s="259"/>
      <c r="B1407" s="259"/>
      <c r="C1407" s="259"/>
      <c r="D1407" s="259"/>
      <c r="E1407" s="259"/>
      <c r="F1407" s="270"/>
      <c r="G1407" s="259"/>
      <c r="H1407" s="259"/>
      <c r="I1407" s="259"/>
      <c r="J1407" s="259"/>
    </row>
    <row r="1408" spans="1:10">
      <c r="A1408" s="259"/>
      <c r="B1408" s="259"/>
      <c r="C1408" s="259"/>
      <c r="D1408" s="259"/>
      <c r="E1408" s="259"/>
      <c r="F1408" s="270"/>
      <c r="G1408" s="259"/>
      <c r="H1408" s="259"/>
      <c r="I1408" s="259"/>
      <c r="J1408" s="259"/>
    </row>
    <row r="1409" spans="1:10">
      <c r="A1409" s="259"/>
      <c r="B1409" s="259"/>
      <c r="C1409" s="259"/>
      <c r="D1409" s="259"/>
      <c r="E1409" s="259"/>
      <c r="F1409" s="270"/>
      <c r="G1409" s="259"/>
      <c r="H1409" s="259"/>
      <c r="I1409" s="259"/>
      <c r="J1409" s="259"/>
    </row>
    <row r="1410" spans="1:10">
      <c r="A1410" s="259"/>
      <c r="B1410" s="259"/>
      <c r="C1410" s="259"/>
      <c r="D1410" s="259"/>
      <c r="E1410" s="259"/>
      <c r="F1410" s="270"/>
      <c r="G1410" s="259"/>
      <c r="H1410" s="259"/>
      <c r="I1410" s="259"/>
      <c r="J1410" s="259"/>
    </row>
    <row r="1411" spans="1:10">
      <c r="A1411" s="259"/>
      <c r="B1411" s="259"/>
      <c r="C1411" s="259"/>
      <c r="D1411" s="259"/>
      <c r="E1411" s="259"/>
      <c r="F1411" s="270"/>
      <c r="G1411" s="259"/>
      <c r="H1411" s="259"/>
      <c r="I1411" s="259"/>
      <c r="J1411" s="259"/>
    </row>
    <row r="1412" spans="1:10">
      <c r="A1412" s="259"/>
      <c r="B1412" s="259"/>
      <c r="C1412" s="259"/>
      <c r="D1412" s="259"/>
      <c r="E1412" s="259"/>
      <c r="F1412" s="270"/>
      <c r="G1412" s="259"/>
      <c r="H1412" s="259"/>
      <c r="I1412" s="259"/>
      <c r="J1412" s="259"/>
    </row>
    <row r="1413" spans="1:10">
      <c r="A1413" s="259"/>
      <c r="B1413" s="259"/>
      <c r="C1413" s="259"/>
      <c r="D1413" s="259"/>
      <c r="E1413" s="259"/>
      <c r="F1413" s="270"/>
      <c r="G1413" s="259"/>
      <c r="H1413" s="259"/>
      <c r="I1413" s="259"/>
      <c r="J1413" s="259"/>
    </row>
    <row r="1414" spans="1:10">
      <c r="A1414" s="259"/>
      <c r="B1414" s="259"/>
      <c r="C1414" s="259"/>
      <c r="D1414" s="259"/>
      <c r="E1414" s="259"/>
      <c r="F1414" s="270"/>
      <c r="G1414" s="259"/>
      <c r="H1414" s="259"/>
      <c r="I1414" s="259"/>
      <c r="J1414" s="259"/>
    </row>
    <row r="1415" spans="1:10">
      <c r="A1415" s="259"/>
      <c r="B1415" s="259"/>
      <c r="C1415" s="259"/>
      <c r="D1415" s="259"/>
      <c r="E1415" s="259"/>
      <c r="F1415" s="270"/>
      <c r="G1415" s="259"/>
      <c r="H1415" s="259"/>
      <c r="I1415" s="259"/>
      <c r="J1415" s="259"/>
    </row>
    <row r="1416" spans="1:10">
      <c r="A1416" s="259"/>
      <c r="B1416" s="259"/>
      <c r="C1416" s="259"/>
      <c r="D1416" s="259"/>
      <c r="E1416" s="259"/>
      <c r="F1416" s="270"/>
      <c r="G1416" s="259"/>
      <c r="H1416" s="259"/>
      <c r="I1416" s="259"/>
      <c r="J1416" s="259"/>
    </row>
    <row r="1417" spans="1:10">
      <c r="A1417" s="259"/>
      <c r="B1417" s="259"/>
      <c r="C1417" s="259"/>
      <c r="D1417" s="259"/>
      <c r="E1417" s="259"/>
      <c r="F1417" s="270"/>
      <c r="G1417" s="259"/>
      <c r="H1417" s="259"/>
      <c r="I1417" s="259"/>
      <c r="J1417" s="259"/>
    </row>
    <row r="1418" spans="1:10">
      <c r="A1418" s="259"/>
      <c r="B1418" s="259"/>
      <c r="C1418" s="259"/>
      <c r="D1418" s="259"/>
      <c r="E1418" s="259"/>
      <c r="F1418" s="270"/>
      <c r="G1418" s="259"/>
      <c r="H1418" s="259"/>
      <c r="I1418" s="259"/>
      <c r="J1418" s="259"/>
    </row>
    <row r="1419" spans="1:10">
      <c r="A1419" s="259"/>
      <c r="B1419" s="259"/>
      <c r="C1419" s="259"/>
      <c r="D1419" s="259"/>
      <c r="E1419" s="259"/>
      <c r="F1419" s="270"/>
      <c r="G1419" s="259"/>
      <c r="H1419" s="259"/>
      <c r="I1419" s="259"/>
      <c r="J1419" s="259"/>
    </row>
    <row r="1420" spans="1:10">
      <c r="A1420" s="259"/>
      <c r="B1420" s="259"/>
      <c r="C1420" s="259"/>
      <c r="D1420" s="259"/>
      <c r="E1420" s="259"/>
      <c r="F1420" s="270"/>
      <c r="G1420" s="259"/>
      <c r="H1420" s="259"/>
      <c r="I1420" s="259"/>
      <c r="J1420" s="259"/>
    </row>
    <row r="1421" spans="1:10">
      <c r="A1421" s="259"/>
      <c r="B1421" s="259"/>
      <c r="C1421" s="259"/>
      <c r="D1421" s="259"/>
      <c r="E1421" s="259"/>
      <c r="F1421" s="270"/>
      <c r="G1421" s="259"/>
      <c r="H1421" s="259"/>
      <c r="I1421" s="259"/>
      <c r="J1421" s="259"/>
    </row>
    <row r="1422" spans="1:10">
      <c r="A1422" s="259"/>
      <c r="B1422" s="259"/>
      <c r="C1422" s="259"/>
      <c r="D1422" s="259"/>
      <c r="E1422" s="259"/>
      <c r="F1422" s="270"/>
      <c r="G1422" s="259"/>
      <c r="H1422" s="259"/>
      <c r="I1422" s="259"/>
      <c r="J1422" s="259"/>
    </row>
    <row r="1423" spans="1:10">
      <c r="A1423" s="259"/>
      <c r="B1423" s="259"/>
      <c r="C1423" s="259"/>
      <c r="D1423" s="259"/>
      <c r="E1423" s="259"/>
      <c r="F1423" s="270"/>
      <c r="G1423" s="259"/>
      <c r="H1423" s="259"/>
      <c r="I1423" s="259"/>
      <c r="J1423" s="259"/>
    </row>
    <row r="1424" spans="1:10">
      <c r="A1424" s="259"/>
      <c r="B1424" s="259"/>
      <c r="C1424" s="259"/>
      <c r="D1424" s="259"/>
      <c r="E1424" s="259"/>
      <c r="F1424" s="270"/>
      <c r="G1424" s="259"/>
      <c r="H1424" s="259"/>
      <c r="I1424" s="259"/>
      <c r="J1424" s="259"/>
    </row>
    <row r="1425" spans="1:10">
      <c r="A1425" s="259"/>
      <c r="B1425" s="259"/>
      <c r="C1425" s="259"/>
      <c r="D1425" s="259"/>
      <c r="E1425" s="259"/>
      <c r="F1425" s="270"/>
      <c r="G1425" s="259"/>
      <c r="H1425" s="259"/>
      <c r="I1425" s="259"/>
      <c r="J1425" s="259"/>
    </row>
    <row r="1426" spans="1:10">
      <c r="A1426" s="259"/>
      <c r="B1426" s="259"/>
      <c r="C1426" s="259"/>
      <c r="D1426" s="259"/>
      <c r="E1426" s="259"/>
      <c r="F1426" s="270"/>
      <c r="G1426" s="259"/>
      <c r="H1426" s="259"/>
      <c r="I1426" s="259"/>
      <c r="J1426" s="259"/>
    </row>
    <row r="1427" spans="1:10">
      <c r="A1427" s="259"/>
      <c r="B1427" s="259"/>
      <c r="C1427" s="259"/>
      <c r="D1427" s="259"/>
      <c r="E1427" s="259"/>
      <c r="F1427" s="270"/>
      <c r="G1427" s="259"/>
      <c r="H1427" s="259"/>
      <c r="I1427" s="259"/>
      <c r="J1427" s="259"/>
    </row>
    <row r="1428" spans="1:10">
      <c r="A1428" s="259"/>
      <c r="B1428" s="259"/>
      <c r="C1428" s="259"/>
      <c r="D1428" s="259"/>
      <c r="E1428" s="259"/>
      <c r="F1428" s="270"/>
      <c r="G1428" s="259"/>
      <c r="H1428" s="259"/>
      <c r="I1428" s="259"/>
      <c r="J1428" s="259"/>
    </row>
    <row r="1429" spans="1:10">
      <c r="A1429" s="259"/>
      <c r="B1429" s="259"/>
      <c r="C1429" s="259"/>
      <c r="D1429" s="259"/>
      <c r="E1429" s="259"/>
      <c r="F1429" s="270"/>
      <c r="G1429" s="259"/>
      <c r="H1429" s="259"/>
      <c r="I1429" s="259"/>
      <c r="J1429" s="259"/>
    </row>
    <row r="1430" spans="1:10">
      <c r="A1430" s="259"/>
      <c r="B1430" s="259"/>
      <c r="C1430" s="259"/>
      <c r="D1430" s="259"/>
      <c r="E1430" s="259"/>
      <c r="F1430" s="270"/>
      <c r="G1430" s="259"/>
      <c r="H1430" s="259"/>
      <c r="I1430" s="259"/>
      <c r="J1430" s="259"/>
    </row>
    <row r="1431" spans="1:10">
      <c r="A1431" s="259"/>
      <c r="B1431" s="259"/>
      <c r="C1431" s="259"/>
      <c r="D1431" s="259"/>
      <c r="E1431" s="259"/>
      <c r="F1431" s="270"/>
      <c r="G1431" s="259"/>
      <c r="H1431" s="259"/>
      <c r="I1431" s="259"/>
      <c r="J1431" s="259"/>
    </row>
    <row r="1432" spans="1:10">
      <c r="A1432" s="259"/>
      <c r="B1432" s="259"/>
      <c r="C1432" s="259"/>
      <c r="D1432" s="259"/>
      <c r="E1432" s="259"/>
      <c r="F1432" s="270"/>
      <c r="G1432" s="259"/>
      <c r="H1432" s="259"/>
      <c r="I1432" s="259"/>
      <c r="J1432" s="259"/>
    </row>
    <row r="1433" spans="1:10">
      <c r="A1433" s="259"/>
      <c r="B1433" s="259"/>
      <c r="C1433" s="259"/>
      <c r="D1433" s="259"/>
      <c r="E1433" s="259"/>
      <c r="F1433" s="270"/>
      <c r="G1433" s="259"/>
      <c r="H1433" s="259"/>
      <c r="I1433" s="259"/>
      <c r="J1433" s="259"/>
    </row>
    <row r="1434" spans="1:10">
      <c r="A1434" s="259"/>
      <c r="B1434" s="259"/>
      <c r="C1434" s="259"/>
      <c r="D1434" s="259"/>
      <c r="E1434" s="259"/>
      <c r="F1434" s="270"/>
      <c r="G1434" s="259"/>
      <c r="H1434" s="259"/>
      <c r="I1434" s="259"/>
      <c r="J1434" s="259"/>
    </row>
    <row r="1435" spans="1:10">
      <c r="A1435" s="259"/>
      <c r="B1435" s="259"/>
      <c r="C1435" s="259"/>
      <c r="D1435" s="259"/>
      <c r="E1435" s="259"/>
      <c r="F1435" s="270"/>
      <c r="G1435" s="259"/>
      <c r="H1435" s="259"/>
      <c r="I1435" s="259"/>
      <c r="J1435" s="259"/>
    </row>
    <row r="1436" spans="1:10">
      <c r="A1436" s="259"/>
      <c r="B1436" s="259"/>
      <c r="C1436" s="259"/>
      <c r="D1436" s="259"/>
      <c r="E1436" s="259"/>
      <c r="F1436" s="270"/>
      <c r="G1436" s="259"/>
      <c r="H1436" s="259"/>
      <c r="I1436" s="259"/>
      <c r="J1436" s="259"/>
    </row>
    <row r="1437" spans="1:10">
      <c r="A1437" s="259"/>
      <c r="B1437" s="259"/>
      <c r="C1437" s="259"/>
      <c r="D1437" s="259"/>
      <c r="E1437" s="259"/>
      <c r="F1437" s="270"/>
      <c r="G1437" s="259"/>
      <c r="H1437" s="259"/>
      <c r="I1437" s="259"/>
      <c r="J1437" s="259"/>
    </row>
    <row r="1438" spans="1:10">
      <c r="A1438" s="259"/>
      <c r="B1438" s="259"/>
      <c r="C1438" s="259"/>
      <c r="D1438" s="259"/>
      <c r="E1438" s="259"/>
      <c r="F1438" s="270"/>
      <c r="G1438" s="259"/>
      <c r="H1438" s="259"/>
      <c r="I1438" s="259"/>
      <c r="J1438" s="259"/>
    </row>
    <row r="1439" spans="1:10">
      <c r="A1439" s="259"/>
      <c r="B1439" s="259"/>
      <c r="C1439" s="259"/>
      <c r="D1439" s="259"/>
      <c r="E1439" s="259"/>
      <c r="F1439" s="270"/>
      <c r="G1439" s="259"/>
      <c r="H1439" s="259"/>
      <c r="I1439" s="259"/>
      <c r="J1439" s="259"/>
    </row>
    <row r="1440" spans="1:10">
      <c r="A1440" s="259"/>
      <c r="B1440" s="259"/>
      <c r="C1440" s="259"/>
      <c r="D1440" s="259"/>
      <c r="E1440" s="259"/>
      <c r="F1440" s="270"/>
      <c r="G1440" s="259"/>
      <c r="H1440" s="259"/>
      <c r="I1440" s="259"/>
      <c r="J1440" s="259"/>
    </row>
    <row r="1441" spans="1:10">
      <c r="A1441" s="259"/>
      <c r="B1441" s="259"/>
      <c r="C1441" s="259"/>
      <c r="D1441" s="259"/>
      <c r="E1441" s="259"/>
      <c r="F1441" s="270"/>
      <c r="G1441" s="259"/>
      <c r="H1441" s="259"/>
      <c r="I1441" s="259"/>
      <c r="J1441" s="259"/>
    </row>
    <row r="1442" spans="1:10">
      <c r="A1442" s="259"/>
      <c r="B1442" s="259"/>
      <c r="C1442" s="259"/>
      <c r="D1442" s="259"/>
      <c r="E1442" s="259"/>
      <c r="F1442" s="270"/>
      <c r="G1442" s="259"/>
      <c r="H1442" s="259"/>
      <c r="I1442" s="259"/>
      <c r="J1442" s="259"/>
    </row>
    <row r="1443" spans="1:10">
      <c r="A1443" s="259"/>
      <c r="B1443" s="259"/>
      <c r="C1443" s="259"/>
      <c r="D1443" s="259"/>
      <c r="E1443" s="259"/>
      <c r="F1443" s="270"/>
      <c r="G1443" s="259"/>
      <c r="H1443" s="259"/>
      <c r="I1443" s="259"/>
      <c r="J1443" s="259"/>
    </row>
    <row r="1444" spans="1:10">
      <c r="A1444" s="259"/>
      <c r="B1444" s="259"/>
      <c r="C1444" s="259"/>
      <c r="D1444" s="259"/>
      <c r="E1444" s="259"/>
      <c r="F1444" s="270"/>
      <c r="G1444" s="259"/>
      <c r="H1444" s="259"/>
      <c r="I1444" s="259"/>
      <c r="J1444" s="259"/>
    </row>
    <row r="1445" spans="1:10">
      <c r="A1445" s="259"/>
      <c r="B1445" s="259"/>
      <c r="C1445" s="259"/>
      <c r="D1445" s="259"/>
      <c r="E1445" s="259"/>
      <c r="F1445" s="270"/>
      <c r="G1445" s="259"/>
      <c r="H1445" s="259"/>
      <c r="I1445" s="259"/>
      <c r="J1445" s="259"/>
    </row>
    <row r="1446" spans="1:10">
      <c r="A1446" s="259"/>
      <c r="B1446" s="259"/>
      <c r="C1446" s="259"/>
      <c r="D1446" s="259"/>
      <c r="E1446" s="259"/>
      <c r="F1446" s="270"/>
      <c r="G1446" s="259"/>
      <c r="H1446" s="259"/>
      <c r="I1446" s="259"/>
      <c r="J1446" s="259"/>
    </row>
    <row r="1447" spans="1:10">
      <c r="A1447" s="259"/>
      <c r="B1447" s="259"/>
      <c r="C1447" s="259"/>
      <c r="D1447" s="259"/>
      <c r="E1447" s="259"/>
      <c r="F1447" s="270"/>
      <c r="G1447" s="259"/>
      <c r="H1447" s="259"/>
      <c r="I1447" s="259"/>
      <c r="J1447" s="259"/>
    </row>
    <row r="1448" spans="1:10">
      <c r="A1448" s="259"/>
      <c r="B1448" s="259"/>
      <c r="C1448" s="259"/>
      <c r="D1448" s="259"/>
      <c r="E1448" s="259"/>
      <c r="F1448" s="270"/>
      <c r="G1448" s="259"/>
      <c r="H1448" s="259"/>
      <c r="I1448" s="259"/>
      <c r="J1448" s="259"/>
    </row>
    <row r="1449" spans="1:10">
      <c r="A1449" s="259"/>
      <c r="B1449" s="259"/>
      <c r="C1449" s="259"/>
      <c r="D1449" s="259"/>
      <c r="E1449" s="259"/>
      <c r="F1449" s="270"/>
      <c r="G1449" s="259"/>
      <c r="H1449" s="259"/>
      <c r="I1449" s="259"/>
      <c r="J1449" s="259"/>
    </row>
    <row r="1450" spans="1:10">
      <c r="A1450" s="259"/>
      <c r="B1450" s="259"/>
      <c r="C1450" s="259"/>
      <c r="D1450" s="259"/>
      <c r="E1450" s="259"/>
      <c r="F1450" s="270"/>
      <c r="G1450" s="259"/>
      <c r="H1450" s="259"/>
      <c r="I1450" s="259"/>
      <c r="J1450" s="259"/>
    </row>
    <row r="1451" spans="1:10">
      <c r="A1451" s="259"/>
      <c r="B1451" s="259"/>
      <c r="C1451" s="259"/>
      <c r="D1451" s="259"/>
      <c r="E1451" s="259"/>
      <c r="F1451" s="270"/>
      <c r="G1451" s="259"/>
      <c r="H1451" s="259"/>
      <c r="I1451" s="259"/>
      <c r="J1451" s="259"/>
    </row>
    <row r="1452" spans="1:10">
      <c r="A1452" s="259"/>
      <c r="B1452" s="259"/>
      <c r="C1452" s="259"/>
      <c r="D1452" s="259"/>
      <c r="E1452" s="259"/>
      <c r="F1452" s="270"/>
      <c r="G1452" s="259"/>
      <c r="H1452" s="259"/>
      <c r="I1452" s="259"/>
      <c r="J1452" s="259"/>
    </row>
    <row r="1453" spans="1:10">
      <c r="A1453" s="259"/>
      <c r="B1453" s="259"/>
      <c r="C1453" s="259"/>
      <c r="D1453" s="259"/>
      <c r="E1453" s="259"/>
      <c r="F1453" s="270"/>
      <c r="G1453" s="259"/>
      <c r="H1453" s="259"/>
      <c r="I1453" s="259"/>
      <c r="J1453" s="259"/>
    </row>
    <row r="1454" spans="1:10">
      <c r="A1454" s="259"/>
      <c r="B1454" s="259"/>
      <c r="C1454" s="259"/>
      <c r="D1454" s="259"/>
      <c r="E1454" s="259"/>
      <c r="F1454" s="270"/>
      <c r="G1454" s="259"/>
      <c r="H1454" s="259"/>
      <c r="I1454" s="259"/>
      <c r="J1454" s="259"/>
    </row>
    <row r="1455" spans="1:10">
      <c r="A1455" s="259"/>
      <c r="B1455" s="259"/>
      <c r="C1455" s="259"/>
      <c r="D1455" s="259"/>
      <c r="E1455" s="259"/>
      <c r="F1455" s="270"/>
      <c r="G1455" s="259"/>
      <c r="H1455" s="259"/>
      <c r="I1455" s="259"/>
      <c r="J1455" s="259"/>
    </row>
    <row r="1456" spans="1:10">
      <c r="A1456" s="259"/>
      <c r="B1456" s="259"/>
      <c r="C1456" s="259"/>
      <c r="D1456" s="259"/>
      <c r="E1456" s="259"/>
      <c r="F1456" s="270"/>
      <c r="G1456" s="259"/>
      <c r="H1456" s="259"/>
      <c r="I1456" s="259"/>
      <c r="J1456" s="259"/>
    </row>
    <row r="1457" spans="1:10">
      <c r="A1457" s="259"/>
      <c r="B1457" s="259"/>
      <c r="C1457" s="259"/>
      <c r="D1457" s="259"/>
      <c r="E1457" s="259"/>
      <c r="F1457" s="270"/>
      <c r="G1457" s="259"/>
      <c r="H1457" s="259"/>
      <c r="I1457" s="259"/>
      <c r="J1457" s="259"/>
    </row>
    <row r="1458" spans="1:10">
      <c r="A1458" s="259"/>
      <c r="B1458" s="259"/>
      <c r="C1458" s="259"/>
      <c r="D1458" s="259"/>
      <c r="E1458" s="259"/>
      <c r="F1458" s="270"/>
      <c r="G1458" s="259"/>
      <c r="H1458" s="259"/>
      <c r="I1458" s="259"/>
      <c r="J1458" s="259"/>
    </row>
    <row r="1459" spans="1:10">
      <c r="A1459" s="259"/>
      <c r="B1459" s="259"/>
      <c r="C1459" s="259"/>
      <c r="D1459" s="259"/>
      <c r="E1459" s="259"/>
      <c r="F1459" s="270"/>
      <c r="G1459" s="259"/>
      <c r="H1459" s="259"/>
      <c r="I1459" s="259"/>
      <c r="J1459" s="259"/>
    </row>
    <row r="1460" spans="1:10">
      <c r="A1460" s="259"/>
      <c r="B1460" s="259"/>
      <c r="C1460" s="259"/>
      <c r="D1460" s="259"/>
      <c r="E1460" s="259"/>
      <c r="F1460" s="270"/>
      <c r="G1460" s="259"/>
      <c r="H1460" s="259"/>
      <c r="I1460" s="259"/>
      <c r="J1460" s="259"/>
    </row>
    <row r="1461" spans="1:10">
      <c r="A1461" s="259"/>
      <c r="B1461" s="259"/>
      <c r="C1461" s="259"/>
      <c r="D1461" s="259"/>
      <c r="E1461" s="259"/>
      <c r="F1461" s="270"/>
      <c r="G1461" s="259"/>
      <c r="H1461" s="259"/>
      <c r="I1461" s="259"/>
      <c r="J1461" s="259"/>
    </row>
    <row r="1462" spans="1:10">
      <c r="A1462" s="259"/>
      <c r="B1462" s="259"/>
      <c r="C1462" s="259"/>
      <c r="D1462" s="259"/>
      <c r="E1462" s="259"/>
      <c r="F1462" s="270"/>
      <c r="G1462" s="259"/>
      <c r="H1462" s="259"/>
      <c r="I1462" s="259"/>
      <c r="J1462" s="259"/>
    </row>
    <row r="1463" spans="1:10">
      <c r="A1463" s="259"/>
      <c r="B1463" s="259"/>
      <c r="C1463" s="259"/>
      <c r="D1463" s="259"/>
      <c r="E1463" s="259"/>
      <c r="F1463" s="270"/>
      <c r="G1463" s="259"/>
      <c r="H1463" s="259"/>
      <c r="I1463" s="259"/>
      <c r="J1463" s="259"/>
    </row>
    <row r="1464" spans="1:10">
      <c r="A1464" s="259"/>
      <c r="B1464" s="259"/>
      <c r="C1464" s="259"/>
      <c r="D1464" s="259"/>
      <c r="E1464" s="259"/>
      <c r="F1464" s="270"/>
      <c r="G1464" s="259"/>
      <c r="H1464" s="259"/>
      <c r="I1464" s="259"/>
      <c r="J1464" s="259"/>
    </row>
    <row r="1465" spans="1:10">
      <c r="A1465" s="259"/>
      <c r="B1465" s="259"/>
      <c r="C1465" s="259"/>
      <c r="D1465" s="259"/>
      <c r="E1465" s="259"/>
      <c r="F1465" s="270"/>
      <c r="G1465" s="259"/>
      <c r="H1465" s="259"/>
      <c r="I1465" s="259"/>
      <c r="J1465" s="259"/>
    </row>
    <row r="1466" spans="1:10">
      <c r="A1466" s="259"/>
      <c r="B1466" s="259"/>
      <c r="C1466" s="259"/>
      <c r="D1466" s="259"/>
      <c r="E1466" s="259"/>
      <c r="F1466" s="270"/>
      <c r="G1466" s="259"/>
      <c r="H1466" s="259"/>
      <c r="I1466" s="259"/>
      <c r="J1466" s="259"/>
    </row>
    <row r="1467" spans="1:10">
      <c r="A1467" s="259"/>
      <c r="B1467" s="259"/>
      <c r="C1467" s="259"/>
      <c r="D1467" s="259"/>
      <c r="E1467" s="259"/>
      <c r="F1467" s="270"/>
      <c r="G1467" s="259"/>
      <c r="H1467" s="259"/>
      <c r="I1467" s="259"/>
      <c r="J1467" s="259"/>
    </row>
    <row r="1468" spans="1:10">
      <c r="A1468" s="259"/>
      <c r="B1468" s="259"/>
      <c r="C1468" s="259"/>
      <c r="D1468" s="259"/>
      <c r="E1468" s="259"/>
      <c r="F1468" s="270"/>
      <c r="G1468" s="259"/>
      <c r="H1468" s="259"/>
      <c r="I1468" s="259"/>
      <c r="J1468" s="259"/>
    </row>
    <row r="1469" spans="1:10">
      <c r="A1469" s="259"/>
      <c r="B1469" s="259"/>
      <c r="C1469" s="259"/>
      <c r="D1469" s="259"/>
      <c r="E1469" s="259"/>
      <c r="F1469" s="270"/>
      <c r="G1469" s="259"/>
      <c r="H1469" s="259"/>
      <c r="I1469" s="259"/>
      <c r="J1469" s="259"/>
    </row>
    <row r="1470" spans="1:10">
      <c r="A1470" s="259"/>
      <c r="B1470" s="259"/>
      <c r="C1470" s="259"/>
      <c r="D1470" s="259"/>
      <c r="E1470" s="259"/>
      <c r="F1470" s="270"/>
      <c r="G1470" s="259"/>
      <c r="H1470" s="259"/>
      <c r="I1470" s="259"/>
      <c r="J1470" s="259"/>
    </row>
    <row r="1471" spans="1:10">
      <c r="A1471" s="259"/>
      <c r="B1471" s="259"/>
      <c r="C1471" s="259"/>
      <c r="D1471" s="259"/>
      <c r="E1471" s="259"/>
      <c r="F1471" s="270"/>
      <c r="G1471" s="259"/>
      <c r="H1471" s="259"/>
      <c r="I1471" s="259"/>
      <c r="J1471" s="259"/>
    </row>
    <row r="1472" spans="1:10">
      <c r="A1472" s="259"/>
      <c r="B1472" s="259"/>
      <c r="C1472" s="259"/>
      <c r="D1472" s="259"/>
      <c r="E1472" s="259"/>
      <c r="F1472" s="270"/>
      <c r="G1472" s="259"/>
      <c r="H1472" s="259"/>
      <c r="I1472" s="259"/>
      <c r="J1472" s="259"/>
    </row>
    <row r="1473" spans="1:10">
      <c r="A1473" s="259"/>
      <c r="B1473" s="259"/>
      <c r="C1473" s="259"/>
      <c r="D1473" s="259"/>
      <c r="E1473" s="259"/>
      <c r="F1473" s="270"/>
      <c r="G1473" s="259"/>
      <c r="H1473" s="259"/>
      <c r="I1473" s="259"/>
      <c r="J1473" s="259"/>
    </row>
    <row r="1474" spans="1:10">
      <c r="A1474" s="259"/>
      <c r="B1474" s="259"/>
      <c r="C1474" s="259"/>
      <c r="D1474" s="259"/>
      <c r="E1474" s="259"/>
      <c r="F1474" s="270"/>
      <c r="G1474" s="259"/>
      <c r="H1474" s="259"/>
      <c r="I1474" s="259"/>
      <c r="J1474" s="259"/>
    </row>
    <row r="1475" spans="1:10">
      <c r="A1475" s="259"/>
      <c r="B1475" s="259"/>
      <c r="C1475" s="259"/>
      <c r="D1475" s="259"/>
      <c r="E1475" s="259"/>
      <c r="F1475" s="270"/>
      <c r="G1475" s="259"/>
      <c r="H1475" s="259"/>
      <c r="I1475" s="259"/>
      <c r="J1475" s="259"/>
    </row>
    <row r="1476" spans="1:10">
      <c r="A1476" s="259"/>
      <c r="B1476" s="259"/>
      <c r="C1476" s="259"/>
      <c r="D1476" s="259"/>
      <c r="E1476" s="259"/>
      <c r="F1476" s="270"/>
      <c r="G1476" s="259"/>
      <c r="H1476" s="259"/>
      <c r="I1476" s="259"/>
      <c r="J1476" s="259"/>
    </row>
    <row r="1477" spans="1:10">
      <c r="A1477" s="259"/>
      <c r="B1477" s="259"/>
      <c r="C1477" s="259"/>
      <c r="D1477" s="259"/>
      <c r="E1477" s="259"/>
      <c r="F1477" s="270"/>
      <c r="G1477" s="259"/>
      <c r="H1477" s="259"/>
      <c r="I1477" s="259"/>
      <c r="J1477" s="259"/>
    </row>
    <row r="1478" spans="1:10">
      <c r="A1478" s="259"/>
      <c r="B1478" s="259"/>
      <c r="C1478" s="259"/>
      <c r="D1478" s="259"/>
      <c r="E1478" s="259"/>
      <c r="F1478" s="270"/>
      <c r="G1478" s="259"/>
      <c r="H1478" s="259"/>
      <c r="I1478" s="259"/>
      <c r="J1478" s="259"/>
    </row>
    <row r="1479" spans="1:10">
      <c r="A1479" s="259"/>
      <c r="B1479" s="259"/>
      <c r="C1479" s="259"/>
      <c r="D1479" s="259"/>
      <c r="E1479" s="259"/>
      <c r="F1479" s="270"/>
      <c r="G1479" s="259"/>
      <c r="H1479" s="259"/>
      <c r="I1479" s="259"/>
      <c r="J1479" s="259"/>
    </row>
    <row r="1480" spans="1:10">
      <c r="A1480" s="259"/>
      <c r="B1480" s="259"/>
      <c r="C1480" s="259"/>
      <c r="D1480" s="259"/>
      <c r="E1480" s="259"/>
      <c r="F1480" s="270"/>
      <c r="G1480" s="259"/>
      <c r="H1480" s="259"/>
      <c r="I1480" s="259"/>
      <c r="J1480" s="259"/>
    </row>
    <row r="1481" spans="1:10">
      <c r="A1481" s="259"/>
      <c r="B1481" s="259"/>
      <c r="C1481" s="259"/>
      <c r="D1481" s="259"/>
      <c r="E1481" s="259"/>
      <c r="F1481" s="270"/>
      <c r="G1481" s="259"/>
      <c r="H1481" s="259"/>
      <c r="I1481" s="259"/>
      <c r="J1481" s="259"/>
    </row>
    <row r="1482" spans="1:10">
      <c r="A1482" s="259"/>
      <c r="B1482" s="259"/>
      <c r="C1482" s="259"/>
      <c r="D1482" s="259"/>
      <c r="E1482" s="259"/>
      <c r="F1482" s="270"/>
      <c r="G1482" s="259"/>
      <c r="H1482" s="259"/>
      <c r="I1482" s="259"/>
      <c r="J1482" s="259"/>
    </row>
    <row r="1483" spans="1:10">
      <c r="A1483" s="259"/>
      <c r="B1483" s="259"/>
      <c r="C1483" s="259"/>
      <c r="D1483" s="259"/>
      <c r="E1483" s="259"/>
      <c r="F1483" s="270"/>
      <c r="G1483" s="259"/>
      <c r="H1483" s="259"/>
      <c r="I1483" s="259"/>
      <c r="J1483" s="259"/>
    </row>
    <row r="1484" spans="1:10">
      <c r="A1484" s="259"/>
      <c r="B1484" s="259"/>
      <c r="C1484" s="259"/>
      <c r="D1484" s="259"/>
      <c r="E1484" s="259"/>
      <c r="F1484" s="270"/>
      <c r="G1484" s="259"/>
      <c r="H1484" s="259"/>
      <c r="I1484" s="259"/>
      <c r="J1484" s="259"/>
    </row>
    <row r="1485" spans="1:10">
      <c r="A1485" s="259"/>
      <c r="B1485" s="259"/>
      <c r="C1485" s="259"/>
      <c r="D1485" s="259"/>
      <c r="E1485" s="259"/>
      <c r="F1485" s="270"/>
      <c r="G1485" s="259"/>
      <c r="H1485" s="259"/>
      <c r="I1485" s="259"/>
      <c r="J1485" s="259"/>
    </row>
    <row r="1486" spans="1:10">
      <c r="A1486" s="259"/>
      <c r="B1486" s="259"/>
      <c r="C1486" s="259"/>
      <c r="D1486" s="259"/>
      <c r="E1486" s="259"/>
      <c r="F1486" s="270"/>
      <c r="G1486" s="259"/>
      <c r="H1486" s="259"/>
      <c r="I1486" s="259"/>
      <c r="J1486" s="259"/>
    </row>
    <row r="1487" spans="1:10">
      <c r="A1487" s="259"/>
      <c r="B1487" s="259"/>
      <c r="C1487" s="259"/>
      <c r="D1487" s="259"/>
      <c r="E1487" s="259"/>
      <c r="F1487" s="270"/>
      <c r="G1487" s="259"/>
      <c r="H1487" s="259"/>
      <c r="I1487" s="259"/>
      <c r="J1487" s="259"/>
    </row>
    <row r="1488" spans="1:10">
      <c r="A1488" s="259"/>
      <c r="B1488" s="259"/>
      <c r="C1488" s="259"/>
      <c r="D1488" s="259"/>
      <c r="E1488" s="259"/>
      <c r="F1488" s="270"/>
      <c r="G1488" s="259"/>
      <c r="H1488" s="259"/>
      <c r="I1488" s="259"/>
      <c r="J1488" s="259"/>
    </row>
    <row r="1489" spans="1:10">
      <c r="A1489" s="259"/>
      <c r="B1489" s="259"/>
      <c r="C1489" s="259"/>
      <c r="D1489" s="259"/>
      <c r="E1489" s="259"/>
      <c r="F1489" s="270"/>
      <c r="G1489" s="259"/>
      <c r="H1489" s="259"/>
      <c r="I1489" s="259"/>
      <c r="J1489" s="259"/>
    </row>
    <row r="1490" spans="1:10">
      <c r="A1490" s="259"/>
      <c r="B1490" s="259"/>
      <c r="C1490" s="259"/>
      <c r="D1490" s="259"/>
      <c r="E1490" s="259"/>
      <c r="F1490" s="270"/>
      <c r="G1490" s="259"/>
      <c r="H1490" s="259"/>
      <c r="I1490" s="259"/>
      <c r="J1490" s="259"/>
    </row>
    <row r="1491" spans="1:10">
      <c r="A1491" s="259"/>
      <c r="B1491" s="259"/>
      <c r="C1491" s="259"/>
      <c r="D1491" s="259"/>
      <c r="E1491" s="259"/>
      <c r="F1491" s="270"/>
      <c r="G1491" s="259"/>
      <c r="H1491" s="259"/>
      <c r="I1491" s="259"/>
      <c r="J1491" s="259"/>
    </row>
    <row r="1492" spans="1:10">
      <c r="A1492" s="259"/>
      <c r="B1492" s="259"/>
      <c r="C1492" s="259"/>
      <c r="D1492" s="259"/>
      <c r="E1492" s="259"/>
      <c r="F1492" s="270"/>
      <c r="G1492" s="259"/>
      <c r="H1492" s="259"/>
      <c r="I1492" s="259"/>
      <c r="J1492" s="259"/>
    </row>
    <row r="1493" spans="1:10">
      <c r="A1493" s="259"/>
      <c r="B1493" s="259"/>
      <c r="C1493" s="259"/>
      <c r="D1493" s="259"/>
      <c r="E1493" s="259"/>
      <c r="F1493" s="270"/>
      <c r="G1493" s="259"/>
      <c r="H1493" s="259"/>
      <c r="I1493" s="259"/>
      <c r="J1493" s="259"/>
    </row>
    <row r="1494" spans="1:10">
      <c r="A1494" s="259"/>
      <c r="B1494" s="259"/>
      <c r="C1494" s="259"/>
      <c r="D1494" s="259"/>
      <c r="E1494" s="259"/>
      <c r="F1494" s="270"/>
      <c r="G1494" s="259"/>
      <c r="H1494" s="259"/>
      <c r="I1494" s="259"/>
      <c r="J1494" s="259"/>
    </row>
    <row r="1495" spans="1:10">
      <c r="A1495" s="259"/>
      <c r="B1495" s="259"/>
      <c r="C1495" s="259"/>
      <c r="D1495" s="259"/>
      <c r="E1495" s="259"/>
      <c r="F1495" s="270"/>
      <c r="G1495" s="259"/>
      <c r="H1495" s="259"/>
      <c r="I1495" s="259"/>
      <c r="J1495" s="259"/>
    </row>
    <row r="1496" spans="1:10">
      <c r="A1496" s="259"/>
      <c r="B1496" s="259"/>
      <c r="C1496" s="259"/>
      <c r="D1496" s="259"/>
      <c r="E1496" s="259"/>
      <c r="F1496" s="270"/>
      <c r="G1496" s="259"/>
      <c r="H1496" s="259"/>
      <c r="I1496" s="259"/>
      <c r="J1496" s="259"/>
    </row>
    <row r="1497" spans="1:10">
      <c r="A1497" s="259"/>
      <c r="B1497" s="259"/>
      <c r="C1497" s="259"/>
      <c r="D1497" s="259"/>
      <c r="E1497" s="259"/>
      <c r="F1497" s="270"/>
      <c r="G1497" s="259"/>
      <c r="H1497" s="259"/>
      <c r="I1497" s="259"/>
      <c r="J1497" s="259"/>
    </row>
    <row r="1498" spans="1:10">
      <c r="A1498" s="259"/>
      <c r="B1498" s="259"/>
      <c r="C1498" s="259"/>
      <c r="D1498" s="259"/>
      <c r="E1498" s="259"/>
      <c r="F1498" s="270"/>
      <c r="G1498" s="259"/>
      <c r="H1498" s="259"/>
      <c r="I1498" s="259"/>
      <c r="J1498" s="259"/>
    </row>
    <row r="1499" spans="1:10">
      <c r="A1499" s="259"/>
      <c r="B1499" s="259"/>
      <c r="C1499" s="259"/>
      <c r="D1499" s="259"/>
      <c r="E1499" s="259"/>
      <c r="F1499" s="270"/>
      <c r="G1499" s="259"/>
      <c r="H1499" s="259"/>
      <c r="I1499" s="259"/>
      <c r="J1499" s="259"/>
    </row>
    <row r="1500" spans="1:10">
      <c r="A1500" s="259"/>
      <c r="B1500" s="259"/>
      <c r="C1500" s="259"/>
      <c r="D1500" s="259"/>
      <c r="E1500" s="259"/>
      <c r="F1500" s="270"/>
      <c r="G1500" s="259"/>
      <c r="H1500" s="259"/>
      <c r="I1500" s="259"/>
      <c r="J1500" s="259"/>
    </row>
    <row r="1501" spans="1:10">
      <c r="A1501" s="259"/>
      <c r="B1501" s="259"/>
      <c r="C1501" s="259"/>
      <c r="D1501" s="259"/>
      <c r="E1501" s="259"/>
      <c r="F1501" s="270"/>
      <c r="G1501" s="259"/>
      <c r="H1501" s="259"/>
      <c r="I1501" s="259"/>
      <c r="J1501" s="259"/>
    </row>
    <row r="1502" spans="1:10">
      <c r="A1502" s="259"/>
      <c r="B1502" s="259"/>
      <c r="C1502" s="259"/>
      <c r="D1502" s="259"/>
      <c r="E1502" s="259"/>
      <c r="F1502" s="270"/>
      <c r="G1502" s="259"/>
      <c r="H1502" s="259"/>
      <c r="I1502" s="259"/>
      <c r="J1502" s="259"/>
    </row>
    <row r="1503" spans="1:10">
      <c r="A1503" s="259"/>
      <c r="B1503" s="259"/>
      <c r="C1503" s="259"/>
      <c r="D1503" s="259"/>
      <c r="E1503" s="259"/>
      <c r="F1503" s="270"/>
      <c r="G1503" s="259"/>
      <c r="H1503" s="259"/>
      <c r="I1503" s="259"/>
      <c r="J1503" s="259"/>
    </row>
    <row r="1504" spans="1:10">
      <c r="A1504" s="259"/>
      <c r="B1504" s="259"/>
      <c r="C1504" s="259"/>
      <c r="D1504" s="259"/>
      <c r="E1504" s="259"/>
      <c r="F1504" s="270"/>
      <c r="G1504" s="259"/>
      <c r="H1504" s="259"/>
      <c r="I1504" s="259"/>
      <c r="J1504" s="259"/>
    </row>
    <row r="1505" spans="1:10">
      <c r="A1505" s="259"/>
      <c r="B1505" s="259"/>
      <c r="C1505" s="259"/>
      <c r="D1505" s="259"/>
      <c r="E1505" s="259"/>
      <c r="F1505" s="270"/>
      <c r="G1505" s="259"/>
      <c r="H1505" s="259"/>
      <c r="I1505" s="259"/>
      <c r="J1505" s="259"/>
    </row>
    <row r="1506" spans="1:10">
      <c r="A1506" s="259"/>
      <c r="B1506" s="259"/>
      <c r="C1506" s="259"/>
      <c r="D1506" s="259"/>
      <c r="E1506" s="259"/>
      <c r="F1506" s="270"/>
      <c r="G1506" s="259"/>
      <c r="H1506" s="259"/>
      <c r="I1506" s="259"/>
      <c r="J1506" s="259"/>
    </row>
    <row r="1507" spans="1:10">
      <c r="A1507" s="259"/>
      <c r="B1507" s="259"/>
      <c r="C1507" s="259"/>
      <c r="D1507" s="259"/>
      <c r="E1507" s="259"/>
      <c r="F1507" s="270"/>
      <c r="G1507" s="259"/>
      <c r="H1507" s="259"/>
      <c r="I1507" s="259"/>
      <c r="J1507" s="259"/>
    </row>
    <row r="1508" spans="1:10">
      <c r="A1508" s="259"/>
      <c r="B1508" s="259"/>
      <c r="C1508" s="259"/>
      <c r="D1508" s="259"/>
      <c r="E1508" s="259"/>
      <c r="F1508" s="270"/>
      <c r="G1508" s="259"/>
      <c r="H1508" s="259"/>
      <c r="I1508" s="259"/>
      <c r="J1508" s="259"/>
    </row>
    <row r="1509" spans="1:10">
      <c r="A1509" s="259"/>
      <c r="B1509" s="259"/>
      <c r="C1509" s="259"/>
      <c r="D1509" s="259"/>
      <c r="E1509" s="259"/>
      <c r="F1509" s="270"/>
      <c r="G1509" s="259"/>
      <c r="H1509" s="259"/>
      <c r="I1509" s="259"/>
      <c r="J1509" s="259"/>
    </row>
    <row r="1510" spans="1:10">
      <c r="A1510" s="259"/>
      <c r="B1510" s="259"/>
      <c r="C1510" s="259"/>
      <c r="D1510" s="259"/>
      <c r="E1510" s="259"/>
      <c r="F1510" s="270"/>
      <c r="G1510" s="259"/>
      <c r="H1510" s="259"/>
      <c r="I1510" s="259"/>
      <c r="J1510" s="259"/>
    </row>
    <row r="1511" spans="1:10">
      <c r="A1511" s="259"/>
      <c r="B1511" s="259"/>
      <c r="C1511" s="259"/>
      <c r="D1511" s="259"/>
      <c r="E1511" s="259"/>
      <c r="F1511" s="270"/>
      <c r="G1511" s="259"/>
      <c r="H1511" s="259"/>
      <c r="I1511" s="259"/>
      <c r="J1511" s="259"/>
    </row>
    <row r="1512" spans="1:10">
      <c r="A1512" s="259"/>
      <c r="B1512" s="259"/>
      <c r="C1512" s="259"/>
      <c r="D1512" s="259"/>
      <c r="E1512" s="259"/>
      <c r="F1512" s="270"/>
      <c r="G1512" s="259"/>
      <c r="H1512" s="259"/>
      <c r="I1512" s="259"/>
      <c r="J1512" s="259"/>
    </row>
    <row r="1513" spans="1:10">
      <c r="A1513" s="259"/>
      <c r="B1513" s="259"/>
      <c r="C1513" s="259"/>
      <c r="D1513" s="259"/>
      <c r="E1513" s="259"/>
      <c r="F1513" s="270"/>
      <c r="G1513" s="259"/>
      <c r="H1513" s="259"/>
      <c r="I1513" s="259"/>
      <c r="J1513" s="259"/>
    </row>
    <row r="1514" spans="1:10">
      <c r="A1514" s="259"/>
      <c r="B1514" s="259"/>
      <c r="C1514" s="259"/>
      <c r="D1514" s="259"/>
      <c r="E1514" s="259"/>
      <c r="F1514" s="270"/>
      <c r="G1514" s="259"/>
      <c r="H1514" s="259"/>
      <c r="I1514" s="259"/>
      <c r="J1514" s="259"/>
    </row>
    <row r="1515" spans="1:10">
      <c r="A1515" s="259"/>
      <c r="B1515" s="259"/>
      <c r="C1515" s="259"/>
      <c r="D1515" s="259"/>
      <c r="E1515" s="259"/>
      <c r="F1515" s="270"/>
      <c r="G1515" s="259"/>
      <c r="H1515" s="259"/>
      <c r="I1515" s="259"/>
      <c r="J1515" s="259"/>
    </row>
    <row r="1516" spans="1:10">
      <c r="A1516" s="259"/>
      <c r="B1516" s="259"/>
      <c r="C1516" s="259"/>
      <c r="D1516" s="259"/>
      <c r="E1516" s="259"/>
      <c r="F1516" s="270"/>
      <c r="G1516" s="259"/>
      <c r="H1516" s="259"/>
      <c r="I1516" s="259"/>
      <c r="J1516" s="259"/>
    </row>
    <row r="1517" spans="1:10">
      <c r="A1517" s="259"/>
      <c r="B1517" s="259"/>
      <c r="C1517" s="259"/>
      <c r="D1517" s="259"/>
      <c r="E1517" s="259"/>
      <c r="F1517" s="270"/>
      <c r="G1517" s="259"/>
      <c r="H1517" s="259"/>
      <c r="I1517" s="259"/>
      <c r="J1517" s="259"/>
    </row>
    <row r="1518" spans="1:10">
      <c r="A1518" s="259"/>
      <c r="B1518" s="259"/>
      <c r="C1518" s="259"/>
      <c r="D1518" s="259"/>
      <c r="E1518" s="259"/>
      <c r="F1518" s="270"/>
      <c r="G1518" s="259"/>
      <c r="H1518" s="259"/>
      <c r="I1518" s="259"/>
      <c r="J1518" s="259"/>
    </row>
    <row r="1519" spans="1:10">
      <c r="A1519" s="259"/>
      <c r="B1519" s="259"/>
      <c r="C1519" s="259"/>
      <c r="D1519" s="259"/>
      <c r="E1519" s="259"/>
      <c r="F1519" s="270"/>
      <c r="G1519" s="259"/>
      <c r="H1519" s="259"/>
      <c r="I1519" s="259"/>
      <c r="J1519" s="259"/>
    </row>
    <row r="1520" spans="1:10">
      <c r="A1520" s="259"/>
      <c r="B1520" s="259"/>
      <c r="C1520" s="259"/>
      <c r="D1520" s="259"/>
      <c r="E1520" s="259"/>
      <c r="F1520" s="270"/>
      <c r="G1520" s="259"/>
      <c r="H1520" s="259"/>
      <c r="I1520" s="259"/>
      <c r="J1520" s="259"/>
    </row>
    <row r="1521" spans="1:10">
      <c r="A1521" s="259"/>
      <c r="B1521" s="259"/>
      <c r="C1521" s="259"/>
      <c r="D1521" s="259"/>
      <c r="E1521" s="259"/>
      <c r="F1521" s="270"/>
      <c r="G1521" s="259"/>
      <c r="H1521" s="259"/>
      <c r="I1521" s="259"/>
      <c r="J1521" s="259"/>
    </row>
    <row r="1522" spans="1:10">
      <c r="A1522" s="259"/>
      <c r="B1522" s="259"/>
      <c r="C1522" s="259"/>
      <c r="D1522" s="259"/>
      <c r="E1522" s="259"/>
      <c r="F1522" s="270"/>
      <c r="G1522" s="259"/>
      <c r="H1522" s="259"/>
      <c r="I1522" s="259"/>
      <c r="J1522" s="259"/>
    </row>
    <row r="1523" spans="1:10">
      <c r="A1523" s="259"/>
      <c r="B1523" s="259"/>
      <c r="C1523" s="259"/>
      <c r="D1523" s="259"/>
      <c r="E1523" s="259"/>
      <c r="F1523" s="270"/>
      <c r="G1523" s="259"/>
      <c r="H1523" s="259"/>
      <c r="I1523" s="259"/>
      <c r="J1523" s="259"/>
    </row>
    <row r="1524" spans="1:10">
      <c r="A1524" s="259"/>
      <c r="B1524" s="259"/>
      <c r="C1524" s="259"/>
      <c r="D1524" s="259"/>
      <c r="E1524" s="259"/>
      <c r="F1524" s="270"/>
      <c r="G1524" s="259"/>
      <c r="H1524" s="259"/>
      <c r="I1524" s="259"/>
      <c r="J1524" s="259"/>
    </row>
    <row r="1525" spans="1:10">
      <c r="A1525" s="259"/>
      <c r="B1525" s="259"/>
      <c r="C1525" s="259"/>
      <c r="D1525" s="259"/>
      <c r="E1525" s="259"/>
      <c r="F1525" s="270"/>
      <c r="G1525" s="259"/>
      <c r="H1525" s="259"/>
      <c r="I1525" s="259"/>
      <c r="J1525" s="259"/>
    </row>
    <row r="1526" spans="1:10">
      <c r="A1526" s="259"/>
      <c r="B1526" s="259"/>
      <c r="C1526" s="259"/>
      <c r="D1526" s="259"/>
      <c r="E1526" s="259"/>
      <c r="F1526" s="270"/>
      <c r="G1526" s="259"/>
      <c r="H1526" s="259"/>
      <c r="I1526" s="259"/>
      <c r="J1526" s="259"/>
    </row>
    <row r="1527" spans="1:10">
      <c r="A1527" s="259"/>
      <c r="B1527" s="259"/>
      <c r="C1527" s="259"/>
      <c r="D1527" s="259"/>
      <c r="E1527" s="259"/>
      <c r="F1527" s="270"/>
      <c r="G1527" s="259"/>
      <c r="H1527" s="259"/>
      <c r="I1527" s="259"/>
      <c r="J1527" s="259"/>
    </row>
    <row r="1528" spans="1:10">
      <c r="A1528" s="259"/>
      <c r="B1528" s="259"/>
      <c r="C1528" s="259"/>
      <c r="D1528" s="259"/>
      <c r="E1528" s="259"/>
      <c r="F1528" s="270"/>
      <c r="G1528" s="259"/>
      <c r="H1528" s="259"/>
      <c r="I1528" s="259"/>
      <c r="J1528" s="259"/>
    </row>
    <row r="1529" spans="1:10">
      <c r="A1529" s="259"/>
      <c r="B1529" s="259"/>
      <c r="C1529" s="259"/>
      <c r="D1529" s="259"/>
      <c r="E1529" s="259"/>
      <c r="F1529" s="270"/>
      <c r="G1529" s="259"/>
      <c r="H1529" s="259"/>
      <c r="I1529" s="259"/>
      <c r="J1529" s="259"/>
    </row>
    <row r="1530" spans="1:10">
      <c r="A1530" s="259"/>
      <c r="B1530" s="259"/>
      <c r="C1530" s="259"/>
      <c r="D1530" s="259"/>
      <c r="E1530" s="259"/>
      <c r="F1530" s="270"/>
      <c r="G1530" s="259"/>
      <c r="H1530" s="259"/>
      <c r="I1530" s="259"/>
      <c r="J1530" s="259"/>
    </row>
    <row r="1531" spans="1:10">
      <c r="A1531" s="259"/>
      <c r="B1531" s="259"/>
      <c r="C1531" s="259"/>
      <c r="D1531" s="259"/>
      <c r="E1531" s="259"/>
      <c r="F1531" s="270"/>
      <c r="G1531" s="259"/>
      <c r="H1531" s="259"/>
      <c r="I1531" s="259"/>
      <c r="J1531" s="259"/>
    </row>
    <row r="1532" spans="1:10">
      <c r="A1532" s="259"/>
      <c r="B1532" s="259"/>
      <c r="C1532" s="259"/>
      <c r="D1532" s="259"/>
      <c r="E1532" s="259"/>
      <c r="F1532" s="270"/>
      <c r="G1532" s="259"/>
      <c r="H1532" s="259"/>
      <c r="I1532" s="259"/>
      <c r="J1532" s="259"/>
    </row>
    <row r="1533" spans="1:10">
      <c r="A1533" s="259"/>
      <c r="B1533" s="259"/>
      <c r="C1533" s="259"/>
      <c r="D1533" s="259"/>
      <c r="E1533" s="259"/>
      <c r="F1533" s="270"/>
      <c r="G1533" s="259"/>
      <c r="H1533" s="259"/>
      <c r="I1533" s="259"/>
      <c r="J1533" s="259"/>
    </row>
    <row r="1534" spans="1:10">
      <c r="A1534" s="259"/>
      <c r="B1534" s="259"/>
      <c r="C1534" s="259"/>
      <c r="D1534" s="259"/>
      <c r="E1534" s="259"/>
      <c r="F1534" s="270"/>
      <c r="G1534" s="259"/>
      <c r="H1534" s="259"/>
      <c r="I1534" s="259"/>
      <c r="J1534" s="259"/>
    </row>
    <row r="1535" spans="1:10">
      <c r="A1535" s="259"/>
      <c r="B1535" s="259"/>
      <c r="C1535" s="259"/>
      <c r="D1535" s="259"/>
      <c r="E1535" s="259"/>
      <c r="F1535" s="270"/>
      <c r="G1535" s="259"/>
      <c r="H1535" s="259"/>
      <c r="I1535" s="259"/>
      <c r="J1535" s="259"/>
    </row>
    <row r="1536" spans="1:10">
      <c r="A1536" s="259"/>
      <c r="B1536" s="259"/>
      <c r="C1536" s="259"/>
      <c r="D1536" s="259"/>
      <c r="E1536" s="259"/>
      <c r="F1536" s="270"/>
      <c r="G1536" s="259"/>
      <c r="H1536" s="259"/>
      <c r="I1536" s="259"/>
      <c r="J1536" s="259"/>
    </row>
    <row r="1537" spans="1:10">
      <c r="A1537" s="259"/>
      <c r="B1537" s="259"/>
      <c r="C1537" s="259"/>
      <c r="D1537" s="259"/>
      <c r="E1537" s="259"/>
      <c r="F1537" s="270"/>
      <c r="G1537" s="259"/>
      <c r="H1537" s="259"/>
      <c r="I1537" s="259"/>
      <c r="J1537" s="259"/>
    </row>
    <row r="1538" spans="1:10">
      <c r="A1538" s="259"/>
      <c r="B1538" s="259"/>
      <c r="C1538" s="259"/>
      <c r="D1538" s="259"/>
      <c r="E1538" s="259"/>
      <c r="F1538" s="270"/>
      <c r="G1538" s="259"/>
      <c r="H1538" s="259"/>
      <c r="I1538" s="259"/>
      <c r="J1538" s="259"/>
    </row>
    <row r="1539" spans="1:10">
      <c r="A1539" s="259"/>
      <c r="B1539" s="259"/>
      <c r="C1539" s="259"/>
      <c r="D1539" s="259"/>
      <c r="E1539" s="259"/>
      <c r="F1539" s="270"/>
      <c r="G1539" s="259"/>
      <c r="H1539" s="259"/>
      <c r="I1539" s="259"/>
      <c r="J1539" s="259"/>
    </row>
    <row r="1540" spans="1:10">
      <c r="A1540" s="259"/>
      <c r="B1540" s="259"/>
      <c r="C1540" s="259"/>
      <c r="D1540" s="259"/>
      <c r="E1540" s="259"/>
      <c r="F1540" s="270"/>
      <c r="G1540" s="259"/>
      <c r="H1540" s="259"/>
      <c r="I1540" s="259"/>
      <c r="J1540" s="259"/>
    </row>
    <row r="1541" spans="1:10">
      <c r="A1541" s="259"/>
      <c r="B1541" s="259"/>
      <c r="C1541" s="259"/>
      <c r="D1541" s="259"/>
      <c r="E1541" s="259"/>
      <c r="F1541" s="270"/>
      <c r="G1541" s="259"/>
      <c r="H1541" s="259"/>
      <c r="I1541" s="259"/>
      <c r="J1541" s="259"/>
    </row>
    <row r="1542" spans="1:10">
      <c r="A1542" s="259"/>
      <c r="B1542" s="259"/>
      <c r="C1542" s="259"/>
      <c r="D1542" s="259"/>
      <c r="E1542" s="259"/>
      <c r="F1542" s="270"/>
      <c r="G1542" s="259"/>
      <c r="H1542" s="259"/>
      <c r="I1542" s="259"/>
      <c r="J1542" s="259"/>
    </row>
    <row r="1543" spans="1:10">
      <c r="A1543" s="259"/>
      <c r="B1543" s="259"/>
      <c r="C1543" s="259"/>
      <c r="D1543" s="259"/>
      <c r="E1543" s="259"/>
      <c r="F1543" s="270"/>
      <c r="G1543" s="259"/>
      <c r="H1543" s="259"/>
      <c r="I1543" s="259"/>
      <c r="J1543" s="259"/>
    </row>
    <row r="1544" spans="1:10">
      <c r="A1544" s="259"/>
      <c r="B1544" s="259"/>
      <c r="C1544" s="259"/>
      <c r="D1544" s="259"/>
      <c r="E1544" s="259"/>
      <c r="F1544" s="270"/>
      <c r="G1544" s="259"/>
      <c r="H1544" s="259"/>
      <c r="I1544" s="259"/>
      <c r="J1544" s="259"/>
    </row>
    <row r="1545" spans="1:10">
      <c r="A1545" s="259"/>
      <c r="B1545" s="259"/>
      <c r="C1545" s="259"/>
      <c r="D1545" s="259"/>
      <c r="E1545" s="259"/>
      <c r="F1545" s="270"/>
      <c r="G1545" s="259"/>
      <c r="H1545" s="259"/>
      <c r="I1545" s="259"/>
      <c r="J1545" s="259"/>
    </row>
    <row r="1546" spans="1:10">
      <c r="A1546" s="259"/>
      <c r="B1546" s="259"/>
      <c r="C1546" s="259"/>
      <c r="D1546" s="259"/>
      <c r="E1546" s="259"/>
      <c r="F1546" s="270"/>
      <c r="G1546" s="259"/>
      <c r="H1546" s="259"/>
      <c r="I1546" s="259"/>
      <c r="J1546" s="259"/>
    </row>
    <row r="1547" spans="1:10">
      <c r="A1547" s="259"/>
      <c r="B1547" s="259"/>
      <c r="C1547" s="259"/>
      <c r="D1547" s="259"/>
      <c r="E1547" s="259"/>
      <c r="F1547" s="270"/>
      <c r="G1547" s="259"/>
      <c r="H1547" s="259"/>
      <c r="I1547" s="259"/>
      <c r="J1547" s="259"/>
    </row>
    <row r="1548" spans="1:10">
      <c r="A1548" s="259"/>
      <c r="B1548" s="259"/>
      <c r="C1548" s="259"/>
      <c r="D1548" s="259"/>
      <c r="E1548" s="259"/>
      <c r="F1548" s="270"/>
      <c r="G1548" s="259"/>
      <c r="H1548" s="259"/>
      <c r="I1548" s="259"/>
      <c r="J1548" s="259"/>
    </row>
    <row r="1549" spans="1:10">
      <c r="A1549" s="259"/>
      <c r="B1549" s="259"/>
      <c r="C1549" s="259"/>
      <c r="D1549" s="259"/>
      <c r="E1549" s="259"/>
      <c r="F1549" s="270"/>
      <c r="G1549" s="259"/>
      <c r="H1549" s="259"/>
      <c r="I1549" s="259"/>
      <c r="J1549" s="259"/>
    </row>
    <row r="1550" spans="1:10">
      <c r="A1550" s="259"/>
      <c r="B1550" s="259"/>
      <c r="C1550" s="259"/>
      <c r="D1550" s="259"/>
      <c r="E1550" s="259"/>
      <c r="F1550" s="270"/>
      <c r="G1550" s="259"/>
      <c r="H1550" s="259"/>
      <c r="I1550" s="259"/>
      <c r="J1550" s="259"/>
    </row>
    <row r="1551" spans="1:10">
      <c r="A1551" s="259"/>
      <c r="B1551" s="259"/>
      <c r="C1551" s="259"/>
      <c r="D1551" s="259"/>
      <c r="E1551" s="259"/>
      <c r="F1551" s="270"/>
      <c r="G1551" s="259"/>
      <c r="H1551" s="259"/>
      <c r="I1551" s="259"/>
      <c r="J1551" s="259"/>
    </row>
    <row r="1552" spans="1:10">
      <c r="A1552" s="259"/>
      <c r="B1552" s="259"/>
      <c r="C1552" s="259"/>
      <c r="D1552" s="259"/>
      <c r="E1552" s="259"/>
      <c r="F1552" s="270"/>
      <c r="G1552" s="259"/>
      <c r="H1552" s="259"/>
      <c r="I1552" s="259"/>
      <c r="J1552" s="259"/>
    </row>
    <row r="1553" spans="1:10">
      <c r="A1553" s="259"/>
      <c r="B1553" s="259"/>
      <c r="C1553" s="259"/>
      <c r="D1553" s="259"/>
      <c r="E1553" s="259"/>
      <c r="F1553" s="270"/>
      <c r="G1553" s="259"/>
      <c r="H1553" s="259"/>
      <c r="I1553" s="259"/>
      <c r="J1553" s="259"/>
    </row>
    <row r="1554" spans="1:10">
      <c r="A1554" s="259"/>
      <c r="B1554" s="259"/>
      <c r="C1554" s="259"/>
      <c r="D1554" s="259"/>
      <c r="E1554" s="259"/>
      <c r="F1554" s="270"/>
      <c r="G1554" s="259"/>
      <c r="H1554" s="259"/>
      <c r="I1554" s="259"/>
      <c r="J1554" s="259"/>
    </row>
    <row r="1555" spans="1:10">
      <c r="A1555" s="259"/>
      <c r="B1555" s="259"/>
      <c r="C1555" s="259"/>
      <c r="D1555" s="259"/>
      <c r="E1555" s="259"/>
      <c r="F1555" s="270"/>
      <c r="G1555" s="259"/>
      <c r="H1555" s="259"/>
      <c r="I1555" s="259"/>
      <c r="J1555" s="259"/>
    </row>
    <row r="1556" spans="1:10">
      <c r="A1556" s="259"/>
      <c r="B1556" s="259"/>
      <c r="C1556" s="259"/>
      <c r="D1556" s="259"/>
      <c r="E1556" s="259"/>
      <c r="F1556" s="270"/>
      <c r="G1556" s="259"/>
      <c r="H1556" s="259"/>
      <c r="I1556" s="259"/>
      <c r="J1556" s="259"/>
    </row>
    <row r="1557" spans="1:10">
      <c r="A1557" s="259"/>
      <c r="B1557" s="259"/>
      <c r="C1557" s="259"/>
      <c r="D1557" s="259"/>
      <c r="E1557" s="259"/>
      <c r="F1557" s="270"/>
      <c r="G1557" s="259"/>
      <c r="H1557" s="259"/>
      <c r="I1557" s="259"/>
      <c r="J1557" s="259"/>
    </row>
    <row r="1558" spans="1:10">
      <c r="A1558" s="259"/>
      <c r="B1558" s="259"/>
      <c r="C1558" s="259"/>
      <c r="D1558" s="259"/>
      <c r="E1558" s="259"/>
      <c r="F1558" s="270"/>
      <c r="G1558" s="259"/>
      <c r="H1558" s="259"/>
      <c r="I1558" s="259"/>
      <c r="J1558" s="259"/>
    </row>
    <row r="1559" spans="1:10">
      <c r="A1559" s="259"/>
      <c r="B1559" s="259"/>
      <c r="C1559" s="259"/>
      <c r="D1559" s="259"/>
      <c r="E1559" s="259"/>
      <c r="F1559" s="270"/>
      <c r="G1559" s="259"/>
      <c r="H1559" s="259"/>
      <c r="I1559" s="259"/>
      <c r="J1559" s="259"/>
    </row>
    <row r="1560" spans="1:10">
      <c r="A1560" s="259"/>
      <c r="B1560" s="259"/>
      <c r="C1560" s="259"/>
      <c r="D1560" s="259"/>
      <c r="E1560" s="259"/>
      <c r="F1560" s="270"/>
      <c r="G1560" s="259"/>
      <c r="H1560" s="259"/>
      <c r="I1560" s="259"/>
      <c r="J1560" s="259"/>
    </row>
    <row r="1561" spans="1:10">
      <c r="A1561" s="259"/>
      <c r="B1561" s="259"/>
      <c r="C1561" s="259"/>
      <c r="D1561" s="259"/>
      <c r="E1561" s="259"/>
      <c r="F1561" s="270"/>
      <c r="G1561" s="259"/>
      <c r="H1561" s="259"/>
      <c r="I1561" s="259"/>
      <c r="J1561" s="259"/>
    </row>
    <row r="1562" spans="1:10">
      <c r="A1562" s="259"/>
      <c r="B1562" s="259"/>
      <c r="C1562" s="259"/>
      <c r="D1562" s="259"/>
      <c r="E1562" s="259"/>
      <c r="F1562" s="270"/>
      <c r="G1562" s="259"/>
      <c r="H1562" s="259"/>
      <c r="I1562" s="259"/>
      <c r="J1562" s="259"/>
    </row>
    <row r="1563" spans="1:10">
      <c r="A1563" s="259"/>
      <c r="B1563" s="259"/>
      <c r="C1563" s="259"/>
      <c r="D1563" s="259"/>
      <c r="E1563" s="259"/>
      <c r="F1563" s="270"/>
      <c r="G1563" s="259"/>
      <c r="H1563" s="259"/>
      <c r="I1563" s="259"/>
      <c r="J1563" s="259"/>
    </row>
    <row r="1564" spans="1:10">
      <c r="A1564" s="259"/>
      <c r="B1564" s="259"/>
      <c r="C1564" s="259"/>
      <c r="D1564" s="259"/>
      <c r="E1564" s="259"/>
      <c r="F1564" s="270"/>
      <c r="G1564" s="259"/>
      <c r="H1564" s="259"/>
      <c r="I1564" s="259"/>
      <c r="J1564" s="259"/>
    </row>
    <row r="1565" spans="1:10">
      <c r="A1565" s="259"/>
      <c r="B1565" s="259"/>
      <c r="C1565" s="259"/>
      <c r="D1565" s="259"/>
      <c r="E1565" s="259"/>
      <c r="F1565" s="270"/>
      <c r="G1565" s="259"/>
      <c r="H1565" s="259"/>
      <c r="I1565" s="259"/>
      <c r="J1565" s="259"/>
    </row>
    <row r="1566" spans="1:10">
      <c r="A1566" s="259"/>
      <c r="B1566" s="259"/>
      <c r="C1566" s="259"/>
      <c r="D1566" s="259"/>
      <c r="E1566" s="259"/>
      <c r="F1566" s="270"/>
      <c r="G1566" s="259"/>
      <c r="H1566" s="259"/>
      <c r="I1566" s="259"/>
      <c r="J1566" s="259"/>
    </row>
    <row r="1567" spans="1:10">
      <c r="A1567" s="259"/>
      <c r="B1567" s="259"/>
      <c r="C1567" s="259"/>
      <c r="D1567" s="259"/>
      <c r="E1567" s="259"/>
      <c r="F1567" s="270"/>
      <c r="G1567" s="259"/>
      <c r="H1567" s="259"/>
      <c r="I1567" s="259"/>
      <c r="J1567" s="259"/>
    </row>
    <row r="1568" spans="1:10">
      <c r="A1568" s="259"/>
      <c r="B1568" s="259"/>
      <c r="C1568" s="259"/>
      <c r="D1568" s="259"/>
      <c r="E1568" s="259"/>
      <c r="F1568" s="270"/>
      <c r="G1568" s="259"/>
      <c r="H1568" s="259"/>
      <c r="I1568" s="259"/>
      <c r="J1568" s="259"/>
    </row>
    <row r="1569" spans="1:10">
      <c r="A1569" s="259"/>
      <c r="B1569" s="259"/>
      <c r="C1569" s="259"/>
      <c r="D1569" s="259"/>
      <c r="E1569" s="259"/>
      <c r="F1569" s="270"/>
      <c r="G1569" s="259"/>
      <c r="H1569" s="259"/>
      <c r="I1569" s="259"/>
      <c r="J1569" s="259"/>
    </row>
    <row r="1570" spans="1:10">
      <c r="A1570" s="259"/>
      <c r="B1570" s="259"/>
      <c r="C1570" s="259"/>
      <c r="D1570" s="259"/>
      <c r="E1570" s="259"/>
      <c r="F1570" s="270"/>
      <c r="G1570" s="259"/>
      <c r="H1570" s="259"/>
      <c r="I1570" s="259"/>
      <c r="J1570" s="259"/>
    </row>
    <row r="1571" spans="1:10">
      <c r="A1571" s="259"/>
      <c r="B1571" s="259"/>
      <c r="C1571" s="259"/>
      <c r="D1571" s="259"/>
      <c r="E1571" s="259"/>
      <c r="F1571" s="270"/>
      <c r="G1571" s="259"/>
      <c r="H1571" s="259"/>
      <c r="I1571" s="259"/>
      <c r="J1571" s="259"/>
    </row>
    <row r="1572" spans="1:10">
      <c r="A1572" s="259"/>
      <c r="B1572" s="259"/>
      <c r="C1572" s="259"/>
      <c r="D1572" s="259"/>
      <c r="E1572" s="259"/>
      <c r="F1572" s="270"/>
      <c r="G1572" s="259"/>
      <c r="H1572" s="259"/>
      <c r="I1572" s="259"/>
      <c r="J1572" s="259"/>
    </row>
    <row r="1573" spans="1:10">
      <c r="A1573" s="259"/>
      <c r="B1573" s="259"/>
      <c r="C1573" s="259"/>
      <c r="D1573" s="259"/>
      <c r="E1573" s="259"/>
      <c r="F1573" s="270"/>
      <c r="G1573" s="259"/>
      <c r="H1573" s="259"/>
      <c r="I1573" s="259"/>
      <c r="J1573" s="259"/>
    </row>
    <row r="1574" spans="1:10">
      <c r="A1574" s="259"/>
      <c r="B1574" s="259"/>
      <c r="C1574" s="259"/>
      <c r="D1574" s="259"/>
      <c r="E1574" s="259"/>
      <c r="F1574" s="270"/>
      <c r="G1574" s="259"/>
      <c r="H1574" s="259"/>
      <c r="I1574" s="259"/>
      <c r="J1574" s="259"/>
    </row>
    <row r="1575" spans="1:10">
      <c r="A1575" s="259"/>
      <c r="B1575" s="259"/>
      <c r="C1575" s="259"/>
      <c r="D1575" s="259"/>
      <c r="E1575" s="259"/>
      <c r="F1575" s="270"/>
      <c r="G1575" s="259"/>
      <c r="H1575" s="259"/>
      <c r="I1575" s="259"/>
      <c r="J1575" s="259"/>
    </row>
    <row r="1576" spans="1:10">
      <c r="A1576" s="259"/>
      <c r="B1576" s="259"/>
      <c r="C1576" s="259"/>
      <c r="D1576" s="259"/>
      <c r="E1576" s="259"/>
      <c r="F1576" s="270"/>
      <c r="G1576" s="259"/>
      <c r="H1576" s="259"/>
      <c r="I1576" s="259"/>
      <c r="J1576" s="259"/>
    </row>
    <row r="1577" spans="1:10">
      <c r="A1577" s="259"/>
      <c r="B1577" s="259"/>
      <c r="C1577" s="259"/>
      <c r="D1577" s="259"/>
      <c r="E1577" s="259"/>
      <c r="F1577" s="270"/>
      <c r="G1577" s="259"/>
      <c r="H1577" s="259"/>
      <c r="I1577" s="259"/>
      <c r="J1577" s="259"/>
    </row>
    <row r="1578" spans="1:10">
      <c r="A1578" s="259"/>
      <c r="B1578" s="259"/>
      <c r="C1578" s="259"/>
      <c r="D1578" s="259"/>
      <c r="E1578" s="259"/>
      <c r="F1578" s="270"/>
      <c r="G1578" s="259"/>
      <c r="H1578" s="259"/>
      <c r="I1578" s="259"/>
      <c r="J1578" s="259"/>
    </row>
    <row r="1579" spans="1:10">
      <c r="A1579" s="259"/>
      <c r="B1579" s="259"/>
      <c r="C1579" s="259"/>
      <c r="D1579" s="259"/>
      <c r="E1579" s="259"/>
      <c r="F1579" s="270"/>
      <c r="G1579" s="259"/>
      <c r="H1579" s="259"/>
      <c r="I1579" s="259"/>
      <c r="J1579" s="259"/>
    </row>
    <row r="1580" spans="1:10">
      <c r="A1580" s="259"/>
      <c r="B1580" s="259"/>
      <c r="C1580" s="259"/>
      <c r="D1580" s="259"/>
      <c r="E1580" s="259"/>
      <c r="F1580" s="270"/>
      <c r="G1580" s="259"/>
      <c r="H1580" s="259"/>
      <c r="I1580" s="259"/>
      <c r="J1580" s="259"/>
    </row>
    <row r="1581" spans="1:10">
      <c r="A1581" s="259"/>
      <c r="B1581" s="259"/>
      <c r="C1581" s="259"/>
      <c r="D1581" s="259"/>
      <c r="E1581" s="259"/>
      <c r="F1581" s="270"/>
      <c r="G1581" s="259"/>
      <c r="H1581" s="259"/>
      <c r="I1581" s="259"/>
      <c r="J1581" s="259"/>
    </row>
    <row r="1582" spans="1:10">
      <c r="A1582" s="259"/>
      <c r="B1582" s="259"/>
      <c r="C1582" s="259"/>
      <c r="D1582" s="259"/>
      <c r="E1582" s="259"/>
      <c r="F1582" s="270"/>
      <c r="G1582" s="259"/>
      <c r="H1582" s="259"/>
      <c r="I1582" s="259"/>
      <c r="J1582" s="259"/>
    </row>
    <row r="1583" spans="1:10">
      <c r="A1583" s="259"/>
      <c r="B1583" s="259"/>
      <c r="C1583" s="259"/>
      <c r="D1583" s="259"/>
      <c r="E1583" s="259"/>
      <c r="F1583" s="270"/>
      <c r="G1583" s="259"/>
      <c r="H1583" s="259"/>
      <c r="I1583" s="259"/>
      <c r="J1583" s="259"/>
    </row>
    <row r="1584" spans="1:10">
      <c r="A1584" s="259"/>
      <c r="B1584" s="259"/>
      <c r="C1584" s="259"/>
      <c r="D1584" s="259"/>
      <c r="E1584" s="259"/>
      <c r="F1584" s="270"/>
      <c r="G1584" s="259"/>
      <c r="H1584" s="259"/>
      <c r="I1584" s="259"/>
      <c r="J1584" s="259"/>
    </row>
    <row r="1585" spans="1:10">
      <c r="A1585" s="259"/>
      <c r="B1585" s="259"/>
      <c r="C1585" s="259"/>
      <c r="D1585" s="259"/>
      <c r="E1585" s="259"/>
      <c r="F1585" s="270"/>
      <c r="G1585" s="259"/>
      <c r="H1585" s="259"/>
      <c r="I1585" s="259"/>
      <c r="J1585" s="259"/>
    </row>
    <row r="1586" spans="1:10">
      <c r="A1586" s="259"/>
      <c r="B1586" s="259"/>
      <c r="C1586" s="259"/>
      <c r="D1586" s="259"/>
      <c r="E1586" s="259"/>
      <c r="F1586" s="270"/>
      <c r="G1586" s="259"/>
      <c r="H1586" s="259"/>
      <c r="I1586" s="259"/>
      <c r="J1586" s="259"/>
    </row>
    <row r="1587" spans="1:10">
      <c r="A1587" s="259"/>
      <c r="B1587" s="259"/>
      <c r="C1587" s="259"/>
      <c r="D1587" s="259"/>
      <c r="E1587" s="259"/>
      <c r="F1587" s="270"/>
      <c r="G1587" s="259"/>
      <c r="H1587" s="259"/>
      <c r="I1587" s="259"/>
      <c r="J1587" s="259"/>
    </row>
    <row r="1588" spans="1:10">
      <c r="A1588" s="259"/>
      <c r="B1588" s="259"/>
      <c r="C1588" s="259"/>
      <c r="D1588" s="259"/>
      <c r="E1588" s="259"/>
      <c r="F1588" s="270"/>
      <c r="G1588" s="259"/>
      <c r="H1588" s="259"/>
      <c r="I1588" s="259"/>
      <c r="J1588" s="259"/>
    </row>
    <row r="1589" spans="1:10">
      <c r="A1589" s="259"/>
      <c r="B1589" s="259"/>
      <c r="C1589" s="259"/>
      <c r="D1589" s="259"/>
      <c r="E1589" s="259"/>
      <c r="F1589" s="270"/>
      <c r="G1589" s="259"/>
      <c r="H1589" s="259"/>
      <c r="I1589" s="259"/>
      <c r="J1589" s="259"/>
    </row>
    <row r="1590" spans="1:10">
      <c r="A1590" s="259"/>
      <c r="B1590" s="259"/>
      <c r="C1590" s="259"/>
      <c r="D1590" s="259"/>
      <c r="E1590" s="259"/>
      <c r="F1590" s="270"/>
      <c r="G1590" s="259"/>
      <c r="H1590" s="259"/>
      <c r="I1590" s="259"/>
      <c r="J1590" s="259"/>
    </row>
    <row r="1591" spans="1:10">
      <c r="A1591" s="259"/>
      <c r="B1591" s="259"/>
      <c r="C1591" s="259"/>
      <c r="D1591" s="259"/>
      <c r="E1591" s="259"/>
      <c r="F1591" s="270"/>
      <c r="G1591" s="259"/>
      <c r="H1591" s="259"/>
      <c r="I1591" s="259"/>
      <c r="J1591" s="259"/>
    </row>
    <row r="1592" spans="1:10">
      <c r="A1592" s="259"/>
      <c r="B1592" s="259"/>
      <c r="C1592" s="259"/>
      <c r="D1592" s="259"/>
      <c r="E1592" s="259"/>
      <c r="F1592" s="270"/>
      <c r="G1592" s="259"/>
      <c r="H1592" s="259"/>
      <c r="I1592" s="259"/>
      <c r="J1592" s="259"/>
    </row>
    <row r="1593" spans="1:10">
      <c r="A1593" s="259"/>
      <c r="B1593" s="259"/>
      <c r="C1593" s="259"/>
      <c r="D1593" s="259"/>
      <c r="E1593" s="259"/>
      <c r="F1593" s="270"/>
      <c r="G1593" s="259"/>
      <c r="H1593" s="259"/>
      <c r="I1593" s="259"/>
      <c r="J1593" s="259"/>
    </row>
    <row r="1594" spans="1:10">
      <c r="A1594" s="259"/>
      <c r="B1594" s="259"/>
      <c r="C1594" s="259"/>
      <c r="D1594" s="259"/>
      <c r="E1594" s="259"/>
      <c r="F1594" s="270"/>
      <c r="G1594" s="259"/>
      <c r="H1594" s="259"/>
      <c r="I1594" s="259"/>
      <c r="J1594" s="259"/>
    </row>
    <row r="1595" spans="1:10">
      <c r="A1595" s="259"/>
      <c r="B1595" s="259"/>
      <c r="C1595" s="259"/>
      <c r="D1595" s="259"/>
      <c r="E1595" s="259"/>
      <c r="F1595" s="270"/>
      <c r="G1595" s="259"/>
      <c r="H1595" s="259"/>
      <c r="I1595" s="259"/>
      <c r="J1595" s="259"/>
    </row>
    <row r="1596" spans="1:10">
      <c r="A1596" s="259"/>
      <c r="B1596" s="259"/>
      <c r="C1596" s="259"/>
      <c r="D1596" s="259"/>
      <c r="E1596" s="259"/>
      <c r="F1596" s="270"/>
      <c r="G1596" s="259"/>
      <c r="H1596" s="259"/>
      <c r="I1596" s="259"/>
      <c r="J1596" s="259"/>
    </row>
    <row r="1597" spans="1:10">
      <c r="A1597" s="259"/>
      <c r="B1597" s="259"/>
      <c r="C1597" s="259"/>
      <c r="D1597" s="259"/>
      <c r="E1597" s="259"/>
      <c r="F1597" s="270"/>
      <c r="G1597" s="259"/>
      <c r="H1597" s="259"/>
      <c r="I1597" s="259"/>
      <c r="J1597" s="259"/>
    </row>
    <row r="1598" spans="1:10">
      <c r="A1598" s="259"/>
      <c r="B1598" s="259"/>
      <c r="C1598" s="259"/>
      <c r="D1598" s="259"/>
      <c r="E1598" s="259"/>
      <c r="F1598" s="270"/>
      <c r="G1598" s="259"/>
      <c r="H1598" s="259"/>
      <c r="I1598" s="259"/>
      <c r="J1598" s="259"/>
    </row>
    <row r="1599" spans="1:10">
      <c r="A1599" s="259"/>
      <c r="B1599" s="259"/>
      <c r="C1599" s="259"/>
      <c r="D1599" s="259"/>
      <c r="E1599" s="259"/>
      <c r="F1599" s="270"/>
      <c r="G1599" s="259"/>
      <c r="H1599" s="259"/>
      <c r="I1599" s="259"/>
      <c r="J1599" s="259"/>
    </row>
    <row r="1600" spans="1:10">
      <c r="A1600" s="259"/>
      <c r="B1600" s="259"/>
      <c r="C1600" s="259"/>
      <c r="D1600" s="259"/>
      <c r="E1600" s="259"/>
      <c r="F1600" s="270"/>
      <c r="G1600" s="259"/>
      <c r="H1600" s="259"/>
      <c r="I1600" s="259"/>
      <c r="J1600" s="259"/>
    </row>
    <row r="1601" spans="1:10">
      <c r="A1601" s="259"/>
      <c r="B1601" s="259"/>
      <c r="C1601" s="259"/>
      <c r="D1601" s="259"/>
      <c r="E1601" s="259"/>
      <c r="F1601" s="270"/>
      <c r="G1601" s="259"/>
      <c r="H1601" s="259"/>
      <c r="I1601" s="259"/>
      <c r="J1601" s="259"/>
    </row>
    <row r="1602" spans="1:10">
      <c r="A1602" s="259"/>
      <c r="B1602" s="259"/>
      <c r="C1602" s="259"/>
      <c r="D1602" s="259"/>
      <c r="E1602" s="259"/>
      <c r="F1602" s="270"/>
      <c r="G1602" s="259"/>
      <c r="H1602" s="259"/>
      <c r="I1602" s="259"/>
      <c r="J1602" s="259"/>
    </row>
    <row r="1603" spans="1:10">
      <c r="A1603" s="259"/>
      <c r="B1603" s="259"/>
      <c r="C1603" s="259"/>
      <c r="D1603" s="259"/>
      <c r="E1603" s="259"/>
      <c r="F1603" s="270"/>
      <c r="G1603" s="259"/>
      <c r="H1603" s="259"/>
      <c r="I1603" s="259"/>
      <c r="J1603" s="259"/>
    </row>
    <row r="1604" spans="1:10">
      <c r="A1604" s="259"/>
      <c r="B1604" s="259"/>
      <c r="C1604" s="259"/>
      <c r="D1604" s="259"/>
      <c r="E1604" s="259"/>
      <c r="F1604" s="270"/>
      <c r="G1604" s="259"/>
      <c r="H1604" s="259"/>
      <c r="I1604" s="259"/>
      <c r="J1604" s="259"/>
    </row>
    <row r="1605" spans="1:10">
      <c r="A1605" s="259"/>
      <c r="B1605" s="259"/>
      <c r="C1605" s="259"/>
      <c r="D1605" s="259"/>
      <c r="E1605" s="259"/>
      <c r="F1605" s="270"/>
      <c r="G1605" s="259"/>
      <c r="H1605" s="259"/>
      <c r="I1605" s="259"/>
      <c r="J1605" s="259"/>
    </row>
    <row r="1606" spans="1:10">
      <c r="A1606" s="259"/>
      <c r="B1606" s="259"/>
      <c r="C1606" s="259"/>
      <c r="D1606" s="259"/>
      <c r="E1606" s="259"/>
      <c r="F1606" s="270"/>
      <c r="G1606" s="259"/>
      <c r="H1606" s="259"/>
      <c r="I1606" s="259"/>
      <c r="J1606" s="259"/>
    </row>
    <row r="1607" spans="1:10">
      <c r="A1607" s="259"/>
      <c r="B1607" s="259"/>
      <c r="C1607" s="259"/>
      <c r="D1607" s="259"/>
      <c r="E1607" s="259"/>
      <c r="F1607" s="270"/>
      <c r="G1607" s="259"/>
      <c r="H1607" s="259"/>
      <c r="I1607" s="259"/>
      <c r="J1607" s="259"/>
    </row>
    <row r="1608" spans="1:10">
      <c r="A1608" s="259"/>
      <c r="B1608" s="259"/>
      <c r="C1608" s="259"/>
      <c r="D1608" s="259"/>
      <c r="E1608" s="259"/>
      <c r="F1608" s="270"/>
      <c r="G1608" s="259"/>
      <c r="H1608" s="259"/>
      <c r="I1608" s="259"/>
      <c r="J1608" s="259"/>
    </row>
    <row r="1609" spans="1:10">
      <c r="A1609" s="259"/>
      <c r="B1609" s="259"/>
      <c r="C1609" s="259"/>
      <c r="D1609" s="259"/>
      <c r="E1609" s="259"/>
      <c r="F1609" s="270"/>
      <c r="G1609" s="259"/>
      <c r="H1609" s="259"/>
      <c r="I1609" s="259"/>
      <c r="J1609" s="259"/>
    </row>
    <row r="1610" spans="1:10">
      <c r="A1610" s="259"/>
      <c r="B1610" s="259"/>
      <c r="C1610" s="259"/>
      <c r="D1610" s="259"/>
      <c r="E1610" s="259"/>
      <c r="F1610" s="270"/>
      <c r="G1610" s="259"/>
      <c r="H1610" s="259"/>
      <c r="I1610" s="259"/>
      <c r="J1610" s="259"/>
    </row>
    <row r="1611" spans="1:10">
      <c r="A1611" s="259"/>
      <c r="B1611" s="259"/>
      <c r="C1611" s="259"/>
      <c r="D1611" s="259"/>
      <c r="E1611" s="259"/>
      <c r="F1611" s="270"/>
      <c r="G1611" s="259"/>
      <c r="H1611" s="259"/>
      <c r="I1611" s="259"/>
      <c r="J1611" s="259"/>
    </row>
    <row r="1612" spans="1:10">
      <c r="A1612" s="259"/>
      <c r="B1612" s="259"/>
      <c r="C1612" s="259"/>
      <c r="D1612" s="259"/>
      <c r="E1612" s="259"/>
      <c r="F1612" s="270"/>
      <c r="G1612" s="259"/>
      <c r="H1612" s="259"/>
      <c r="I1612" s="259"/>
      <c r="J1612" s="259"/>
    </row>
    <row r="1613" spans="1:10">
      <c r="A1613" s="259"/>
      <c r="B1613" s="259"/>
      <c r="C1613" s="259"/>
      <c r="D1613" s="259"/>
      <c r="E1613" s="259"/>
      <c r="F1613" s="270"/>
      <c r="G1613" s="259"/>
      <c r="H1613" s="259"/>
      <c r="I1613" s="259"/>
      <c r="J1613" s="259"/>
    </row>
    <row r="1614" spans="1:10">
      <c r="A1614" s="259"/>
      <c r="B1614" s="259"/>
      <c r="C1614" s="259"/>
      <c r="D1614" s="259"/>
      <c r="E1614" s="259"/>
      <c r="F1614" s="270"/>
      <c r="G1614" s="259"/>
      <c r="H1614" s="259"/>
      <c r="I1614" s="259"/>
      <c r="J1614" s="259"/>
    </row>
    <row r="1615" spans="1:10">
      <c r="A1615" s="259"/>
      <c r="B1615" s="259"/>
      <c r="C1615" s="259"/>
      <c r="D1615" s="259"/>
      <c r="E1615" s="259"/>
      <c r="F1615" s="270"/>
      <c r="G1615" s="259"/>
      <c r="H1615" s="259"/>
      <c r="I1615" s="259"/>
      <c r="J1615" s="259"/>
    </row>
    <row r="1616" spans="1:10">
      <c r="A1616" s="259"/>
      <c r="B1616" s="259"/>
      <c r="C1616" s="259"/>
      <c r="D1616" s="259"/>
      <c r="E1616" s="259"/>
      <c r="F1616" s="270"/>
      <c r="G1616" s="259"/>
      <c r="H1616" s="259"/>
      <c r="I1616" s="259"/>
      <c r="J1616" s="259"/>
    </row>
    <row r="1617" spans="1:10">
      <c r="A1617" s="259"/>
      <c r="B1617" s="259"/>
      <c r="C1617" s="259"/>
      <c r="D1617" s="259"/>
      <c r="E1617" s="259"/>
      <c r="F1617" s="270"/>
      <c r="G1617" s="259"/>
      <c r="H1617" s="259"/>
      <c r="I1617" s="259"/>
      <c r="J1617" s="259"/>
    </row>
    <row r="1618" spans="1:10">
      <c r="A1618" s="259"/>
      <c r="B1618" s="259"/>
      <c r="C1618" s="259"/>
      <c r="D1618" s="259"/>
      <c r="E1618" s="259"/>
      <c r="F1618" s="270"/>
      <c r="G1618" s="259"/>
      <c r="H1618" s="259"/>
      <c r="I1618" s="259"/>
      <c r="J1618" s="259"/>
    </row>
    <row r="1619" spans="1:10">
      <c r="A1619" s="259"/>
      <c r="B1619" s="259"/>
      <c r="C1619" s="259"/>
      <c r="D1619" s="259"/>
      <c r="E1619" s="259"/>
      <c r="F1619" s="270"/>
      <c r="G1619" s="259"/>
      <c r="H1619" s="259"/>
      <c r="I1619" s="259"/>
      <c r="J1619" s="259"/>
    </row>
    <row r="1620" spans="1:10">
      <c r="A1620" s="259"/>
      <c r="B1620" s="259"/>
      <c r="C1620" s="259"/>
      <c r="D1620" s="259"/>
      <c r="E1620" s="259"/>
      <c r="F1620" s="270"/>
      <c r="G1620" s="259"/>
      <c r="H1620" s="259"/>
      <c r="I1620" s="259"/>
      <c r="J1620" s="259"/>
    </row>
    <row r="1621" spans="1:10">
      <c r="A1621" s="259"/>
      <c r="B1621" s="259"/>
      <c r="C1621" s="259"/>
      <c r="D1621" s="259"/>
      <c r="E1621" s="259"/>
      <c r="F1621" s="270"/>
      <c r="G1621" s="259"/>
      <c r="H1621" s="259"/>
      <c r="I1621" s="259"/>
      <c r="J1621" s="259"/>
    </row>
    <row r="1622" spans="1:10">
      <c r="A1622" s="259"/>
      <c r="B1622" s="259"/>
      <c r="C1622" s="259"/>
      <c r="D1622" s="259"/>
      <c r="E1622" s="259"/>
      <c r="F1622" s="270"/>
      <c r="G1622" s="259"/>
      <c r="H1622" s="259"/>
      <c r="I1622" s="259"/>
      <c r="J1622" s="259"/>
    </row>
    <row r="1623" spans="1:10">
      <c r="A1623" s="259"/>
      <c r="B1623" s="259"/>
      <c r="C1623" s="259"/>
      <c r="D1623" s="259"/>
      <c r="E1623" s="259"/>
      <c r="F1623" s="270"/>
      <c r="G1623" s="259"/>
      <c r="H1623" s="259"/>
      <c r="I1623" s="259"/>
      <c r="J1623" s="259"/>
    </row>
    <row r="1624" spans="1:10">
      <c r="A1624" s="259"/>
      <c r="B1624" s="259"/>
      <c r="C1624" s="259"/>
      <c r="D1624" s="259"/>
      <c r="E1624" s="259"/>
      <c r="F1624" s="270"/>
      <c r="G1624" s="259"/>
      <c r="H1624" s="259"/>
      <c r="I1624" s="259"/>
      <c r="J1624" s="259"/>
    </row>
    <row r="1625" spans="1:10">
      <c r="A1625" s="259"/>
      <c r="B1625" s="259"/>
      <c r="C1625" s="259"/>
      <c r="D1625" s="259"/>
      <c r="E1625" s="259"/>
      <c r="F1625" s="270"/>
      <c r="G1625" s="259"/>
      <c r="H1625" s="259"/>
      <c r="I1625" s="259"/>
      <c r="J1625" s="259"/>
    </row>
    <row r="1626" spans="1:10">
      <c r="A1626" s="259"/>
      <c r="B1626" s="259"/>
      <c r="C1626" s="259"/>
      <c r="D1626" s="259"/>
      <c r="E1626" s="259"/>
      <c r="F1626" s="270"/>
      <c r="G1626" s="259"/>
      <c r="H1626" s="259"/>
      <c r="I1626" s="259"/>
      <c r="J1626" s="259"/>
    </row>
    <row r="1627" spans="1:10">
      <c r="A1627" s="259"/>
      <c r="B1627" s="259"/>
      <c r="C1627" s="259"/>
      <c r="D1627" s="259"/>
      <c r="E1627" s="259"/>
      <c r="F1627" s="270"/>
      <c r="G1627" s="259"/>
      <c r="H1627" s="259"/>
      <c r="I1627" s="259"/>
      <c r="J1627" s="259"/>
    </row>
    <row r="1628" spans="1:10">
      <c r="A1628" s="259"/>
      <c r="B1628" s="259"/>
      <c r="C1628" s="259"/>
      <c r="D1628" s="259"/>
      <c r="E1628" s="259"/>
      <c r="F1628" s="270"/>
      <c r="G1628" s="259"/>
      <c r="H1628" s="259"/>
      <c r="I1628" s="259"/>
      <c r="J1628" s="259"/>
    </row>
    <row r="1629" spans="1:10">
      <c r="A1629" s="259"/>
      <c r="B1629" s="259"/>
      <c r="C1629" s="259"/>
      <c r="D1629" s="259"/>
      <c r="E1629" s="259"/>
      <c r="F1629" s="270"/>
      <c r="G1629" s="259"/>
      <c r="H1629" s="259"/>
      <c r="I1629" s="259"/>
      <c r="J1629" s="259"/>
    </row>
    <row r="1630" spans="1:10">
      <c r="A1630" s="259"/>
      <c r="B1630" s="259"/>
      <c r="C1630" s="259"/>
      <c r="D1630" s="259"/>
      <c r="E1630" s="259"/>
      <c r="F1630" s="270"/>
      <c r="G1630" s="259"/>
      <c r="H1630" s="259"/>
      <c r="I1630" s="259"/>
      <c r="J1630" s="259"/>
    </row>
    <row r="1631" spans="1:10">
      <c r="A1631" s="259"/>
      <c r="B1631" s="259"/>
      <c r="C1631" s="259"/>
      <c r="D1631" s="259"/>
      <c r="E1631" s="259"/>
      <c r="F1631" s="270"/>
      <c r="G1631" s="259"/>
      <c r="H1631" s="259"/>
      <c r="I1631" s="259"/>
      <c r="J1631" s="259"/>
    </row>
    <row r="1632" spans="1:10">
      <c r="A1632" s="259"/>
      <c r="B1632" s="259"/>
      <c r="C1632" s="259"/>
      <c r="D1632" s="259"/>
      <c r="E1632" s="259"/>
      <c r="F1632" s="270"/>
      <c r="G1632" s="259"/>
      <c r="H1632" s="259"/>
      <c r="I1632" s="259"/>
      <c r="J1632" s="259"/>
    </row>
    <row r="1633" spans="1:10">
      <c r="A1633" s="259"/>
      <c r="B1633" s="259"/>
      <c r="C1633" s="259"/>
      <c r="D1633" s="259"/>
      <c r="E1633" s="259"/>
      <c r="F1633" s="270"/>
      <c r="G1633" s="259"/>
      <c r="H1633" s="259"/>
      <c r="I1633" s="259"/>
      <c r="J1633" s="259"/>
    </row>
    <row r="1634" spans="1:10">
      <c r="A1634" s="259"/>
      <c r="B1634" s="259"/>
      <c r="C1634" s="259"/>
      <c r="D1634" s="259"/>
      <c r="E1634" s="259"/>
      <c r="F1634" s="270"/>
      <c r="G1634" s="259"/>
      <c r="H1634" s="259"/>
      <c r="I1634" s="259"/>
      <c r="J1634" s="259"/>
    </row>
    <row r="1635" spans="1:10">
      <c r="A1635" s="259"/>
      <c r="B1635" s="259"/>
      <c r="C1635" s="259"/>
      <c r="D1635" s="259"/>
      <c r="E1635" s="259"/>
      <c r="F1635" s="270"/>
      <c r="G1635" s="259"/>
      <c r="H1635" s="259"/>
      <c r="I1635" s="259"/>
      <c r="J1635" s="259"/>
    </row>
    <row r="1636" spans="1:10">
      <c r="A1636" s="259"/>
      <c r="B1636" s="259"/>
      <c r="C1636" s="259"/>
      <c r="D1636" s="259"/>
      <c r="E1636" s="259"/>
      <c r="F1636" s="270"/>
      <c r="G1636" s="259"/>
      <c r="H1636" s="259"/>
      <c r="I1636" s="259"/>
      <c r="J1636" s="259"/>
    </row>
    <row r="1637" spans="1:10">
      <c r="A1637" s="259"/>
      <c r="B1637" s="259"/>
      <c r="C1637" s="259"/>
      <c r="D1637" s="259"/>
      <c r="E1637" s="259"/>
      <c r="F1637" s="270"/>
      <c r="G1637" s="259"/>
      <c r="H1637" s="259"/>
      <c r="I1637" s="259"/>
      <c r="J1637" s="259"/>
    </row>
    <row r="1638" spans="1:10">
      <c r="A1638" s="259"/>
      <c r="B1638" s="259"/>
      <c r="C1638" s="259"/>
      <c r="D1638" s="259"/>
      <c r="E1638" s="259"/>
      <c r="F1638" s="270"/>
      <c r="G1638" s="259"/>
      <c r="H1638" s="259"/>
      <c r="I1638" s="259"/>
      <c r="J1638" s="259"/>
    </row>
    <row r="1639" spans="1:10">
      <c r="A1639" s="259"/>
      <c r="B1639" s="259"/>
      <c r="C1639" s="259"/>
      <c r="D1639" s="259"/>
      <c r="E1639" s="259"/>
      <c r="F1639" s="270"/>
      <c r="G1639" s="259"/>
      <c r="H1639" s="259"/>
      <c r="I1639" s="259"/>
      <c r="J1639" s="259"/>
    </row>
    <row r="1640" spans="1:10">
      <c r="A1640" s="259"/>
      <c r="B1640" s="259"/>
      <c r="C1640" s="259"/>
      <c r="D1640" s="259"/>
      <c r="E1640" s="259"/>
      <c r="F1640" s="270"/>
      <c r="G1640" s="259"/>
      <c r="H1640" s="259"/>
      <c r="I1640" s="259"/>
      <c r="J1640" s="259"/>
    </row>
    <row r="1641" spans="1:10">
      <c r="A1641" s="259"/>
      <c r="B1641" s="259"/>
      <c r="C1641" s="259"/>
      <c r="D1641" s="259"/>
      <c r="E1641" s="259"/>
      <c r="F1641" s="270"/>
      <c r="G1641" s="259"/>
      <c r="H1641" s="259"/>
      <c r="I1641" s="259"/>
      <c r="J1641" s="259"/>
    </row>
    <row r="1642" spans="1:10">
      <c r="A1642" s="259"/>
      <c r="B1642" s="259"/>
      <c r="C1642" s="259"/>
      <c r="D1642" s="259"/>
      <c r="E1642" s="259"/>
      <c r="F1642" s="270"/>
      <c r="G1642" s="259"/>
      <c r="H1642" s="259"/>
      <c r="I1642" s="259"/>
      <c r="J1642" s="259"/>
    </row>
    <row r="1643" spans="1:10">
      <c r="A1643" s="259"/>
      <c r="B1643" s="259"/>
      <c r="C1643" s="259"/>
      <c r="D1643" s="259"/>
      <c r="E1643" s="259"/>
      <c r="F1643" s="270"/>
      <c r="G1643" s="259"/>
      <c r="H1643" s="259"/>
      <c r="I1643" s="259"/>
      <c r="J1643" s="259"/>
    </row>
    <row r="1644" spans="1:10">
      <c r="A1644" s="259"/>
      <c r="B1644" s="259"/>
      <c r="C1644" s="259"/>
      <c r="D1644" s="259"/>
      <c r="E1644" s="259"/>
      <c r="F1644" s="270"/>
      <c r="G1644" s="259"/>
      <c r="H1644" s="259"/>
      <c r="I1644" s="259"/>
      <c r="J1644" s="259"/>
    </row>
    <row r="1645" spans="1:10">
      <c r="A1645" s="259"/>
      <c r="B1645" s="259"/>
      <c r="C1645" s="259"/>
      <c r="D1645" s="259"/>
      <c r="E1645" s="259"/>
      <c r="F1645" s="270"/>
      <c r="G1645" s="259"/>
      <c r="H1645" s="259"/>
      <c r="I1645" s="259"/>
      <c r="J1645" s="259"/>
    </row>
    <row r="1646" spans="1:10">
      <c r="A1646" s="259"/>
      <c r="B1646" s="259"/>
      <c r="C1646" s="259"/>
      <c r="D1646" s="259"/>
      <c r="E1646" s="259"/>
      <c r="F1646" s="270"/>
      <c r="G1646" s="259"/>
      <c r="H1646" s="259"/>
      <c r="I1646" s="259"/>
      <c r="J1646" s="259"/>
    </row>
    <row r="1647" spans="1:10">
      <c r="A1647" s="259"/>
      <c r="B1647" s="259"/>
      <c r="C1647" s="259"/>
      <c r="D1647" s="259"/>
      <c r="E1647" s="259"/>
      <c r="F1647" s="270"/>
      <c r="G1647" s="259"/>
      <c r="H1647" s="259"/>
      <c r="I1647" s="259"/>
      <c r="J1647" s="259"/>
    </row>
    <row r="1648" spans="1:10">
      <c r="A1648" s="259"/>
      <c r="B1648" s="259"/>
      <c r="C1648" s="259"/>
      <c r="D1648" s="259"/>
      <c r="E1648" s="259"/>
      <c r="F1648" s="270"/>
      <c r="G1648" s="259"/>
      <c r="H1648" s="259"/>
      <c r="I1648" s="259"/>
      <c r="J1648" s="259"/>
    </row>
    <row r="1649" spans="1:10">
      <c r="A1649" s="259"/>
      <c r="B1649" s="259"/>
      <c r="C1649" s="259"/>
      <c r="D1649" s="259"/>
      <c r="E1649" s="259"/>
      <c r="F1649" s="270"/>
      <c r="G1649" s="259"/>
      <c r="H1649" s="259"/>
      <c r="I1649" s="259"/>
      <c r="J1649" s="259"/>
    </row>
    <row r="1650" spans="1:10">
      <c r="A1650" s="259"/>
      <c r="B1650" s="259"/>
      <c r="C1650" s="259"/>
      <c r="D1650" s="259"/>
      <c r="E1650" s="259"/>
      <c r="F1650" s="270"/>
      <c r="G1650" s="259"/>
      <c r="H1650" s="259"/>
      <c r="I1650" s="259"/>
      <c r="J1650" s="259"/>
    </row>
    <row r="1651" spans="1:10">
      <c r="A1651" s="259"/>
      <c r="B1651" s="259"/>
      <c r="C1651" s="259"/>
      <c r="D1651" s="259"/>
      <c r="E1651" s="259"/>
      <c r="F1651" s="270"/>
      <c r="G1651" s="259"/>
      <c r="H1651" s="259"/>
      <c r="I1651" s="259"/>
      <c r="J1651" s="259"/>
    </row>
    <row r="1652" spans="1:10">
      <c r="A1652" s="259"/>
      <c r="B1652" s="259"/>
      <c r="C1652" s="259"/>
      <c r="D1652" s="259"/>
      <c r="E1652" s="259"/>
      <c r="F1652" s="270"/>
      <c r="G1652" s="259"/>
      <c r="H1652" s="259"/>
      <c r="I1652" s="259"/>
      <c r="J1652" s="259"/>
    </row>
    <row r="1653" spans="1:10">
      <c r="A1653" s="259"/>
      <c r="B1653" s="259"/>
      <c r="C1653" s="259"/>
      <c r="D1653" s="259"/>
      <c r="E1653" s="259"/>
      <c r="F1653" s="270"/>
      <c r="G1653" s="259"/>
      <c r="H1653" s="259"/>
      <c r="I1653" s="259"/>
      <c r="J1653" s="259"/>
    </row>
    <row r="1654" spans="1:10">
      <c r="A1654" s="259"/>
      <c r="B1654" s="259"/>
      <c r="C1654" s="259"/>
      <c r="D1654" s="259"/>
      <c r="E1654" s="259"/>
      <c r="F1654" s="270"/>
      <c r="G1654" s="259"/>
      <c r="H1654" s="259"/>
      <c r="I1654" s="259"/>
      <c r="J1654" s="259"/>
    </row>
    <row r="1655" spans="1:10">
      <c r="A1655" s="259"/>
      <c r="B1655" s="259"/>
      <c r="C1655" s="259"/>
      <c r="D1655" s="259"/>
      <c r="E1655" s="259"/>
      <c r="F1655" s="270"/>
      <c r="G1655" s="259"/>
      <c r="H1655" s="259"/>
      <c r="I1655" s="259"/>
      <c r="J1655" s="259"/>
    </row>
    <row r="1656" spans="1:10">
      <c r="A1656" s="259"/>
      <c r="B1656" s="259"/>
      <c r="C1656" s="259"/>
      <c r="D1656" s="259"/>
      <c r="E1656" s="259"/>
      <c r="F1656" s="270"/>
      <c r="G1656" s="259"/>
      <c r="H1656" s="259"/>
      <c r="I1656" s="259"/>
      <c r="J1656" s="259"/>
    </row>
    <row r="1657" spans="1:10">
      <c r="A1657" s="259"/>
      <c r="B1657" s="259"/>
      <c r="C1657" s="259"/>
      <c r="D1657" s="259"/>
      <c r="E1657" s="259"/>
      <c r="F1657" s="270"/>
      <c r="G1657" s="259"/>
      <c r="H1657" s="259"/>
      <c r="I1657" s="259"/>
      <c r="J1657" s="259"/>
    </row>
    <row r="1658" spans="1:10">
      <c r="A1658" s="259"/>
      <c r="B1658" s="259"/>
      <c r="C1658" s="259"/>
      <c r="D1658" s="259"/>
      <c r="E1658" s="259"/>
      <c r="F1658" s="270"/>
      <c r="G1658" s="259"/>
      <c r="H1658" s="259"/>
      <c r="I1658" s="259"/>
      <c r="J1658" s="259"/>
    </row>
    <row r="1659" spans="1:10">
      <c r="A1659" s="259"/>
      <c r="B1659" s="259"/>
      <c r="C1659" s="259"/>
      <c r="D1659" s="259"/>
      <c r="E1659" s="259"/>
      <c r="F1659" s="270"/>
      <c r="G1659" s="259"/>
      <c r="H1659" s="259"/>
      <c r="I1659" s="259"/>
      <c r="J1659" s="259"/>
    </row>
    <row r="1660" spans="1:10">
      <c r="A1660" s="259"/>
      <c r="B1660" s="259"/>
      <c r="C1660" s="259"/>
      <c r="D1660" s="259"/>
      <c r="E1660" s="259"/>
      <c r="F1660" s="270"/>
      <c r="G1660" s="259"/>
      <c r="H1660" s="259"/>
      <c r="I1660" s="259"/>
      <c r="J1660" s="259"/>
    </row>
    <row r="1661" spans="1:10">
      <c r="A1661" s="259"/>
      <c r="B1661" s="259"/>
      <c r="C1661" s="259"/>
      <c r="D1661" s="259"/>
      <c r="E1661" s="259"/>
      <c r="F1661" s="270"/>
      <c r="G1661" s="259"/>
      <c r="H1661" s="259"/>
      <c r="I1661" s="259"/>
      <c r="J1661" s="259"/>
    </row>
    <row r="1662" spans="1:10">
      <c r="A1662" s="259"/>
      <c r="B1662" s="259"/>
      <c r="C1662" s="259"/>
      <c r="D1662" s="259"/>
      <c r="E1662" s="259"/>
      <c r="F1662" s="270"/>
      <c r="G1662" s="259"/>
      <c r="H1662" s="259"/>
      <c r="I1662" s="259"/>
      <c r="J1662" s="259"/>
    </row>
    <row r="1663" spans="1:10">
      <c r="A1663" s="259"/>
      <c r="B1663" s="259"/>
      <c r="C1663" s="259"/>
      <c r="D1663" s="259"/>
      <c r="E1663" s="259"/>
      <c r="F1663" s="270"/>
      <c r="G1663" s="259"/>
      <c r="H1663" s="259"/>
      <c r="I1663" s="259"/>
      <c r="J1663" s="259"/>
    </row>
    <row r="1664" spans="1:10">
      <c r="A1664" s="259"/>
      <c r="B1664" s="259"/>
      <c r="C1664" s="259"/>
      <c r="D1664" s="259"/>
      <c r="E1664" s="259"/>
      <c r="F1664" s="270"/>
      <c r="G1664" s="259"/>
      <c r="H1664" s="259"/>
      <c r="I1664" s="259"/>
      <c r="J1664" s="259"/>
    </row>
    <row r="1665" spans="1:10">
      <c r="A1665" s="259"/>
      <c r="B1665" s="259"/>
      <c r="C1665" s="259"/>
      <c r="D1665" s="259"/>
      <c r="E1665" s="259"/>
      <c r="F1665" s="270"/>
      <c r="G1665" s="259"/>
      <c r="H1665" s="259"/>
      <c r="I1665" s="259"/>
      <c r="J1665" s="259"/>
    </row>
    <row r="1666" spans="1:10">
      <c r="A1666" s="259"/>
      <c r="B1666" s="259"/>
      <c r="C1666" s="259"/>
      <c r="D1666" s="259"/>
      <c r="E1666" s="259"/>
      <c r="F1666" s="270"/>
      <c r="G1666" s="259"/>
      <c r="H1666" s="259"/>
      <c r="I1666" s="259"/>
      <c r="J1666" s="259"/>
    </row>
    <row r="1667" spans="1:10">
      <c r="A1667" s="259"/>
      <c r="B1667" s="259"/>
      <c r="C1667" s="259"/>
      <c r="D1667" s="259"/>
      <c r="E1667" s="259"/>
      <c r="F1667" s="270"/>
      <c r="G1667" s="259"/>
      <c r="H1667" s="259"/>
      <c r="I1667" s="259"/>
      <c r="J1667" s="259"/>
    </row>
    <row r="1668" spans="1:10">
      <c r="A1668" s="259"/>
      <c r="B1668" s="259"/>
      <c r="C1668" s="259"/>
      <c r="D1668" s="259"/>
      <c r="E1668" s="259"/>
      <c r="F1668" s="270"/>
      <c r="G1668" s="259"/>
      <c r="H1668" s="259"/>
      <c r="I1668" s="259"/>
      <c r="J1668" s="259"/>
    </row>
    <row r="1669" spans="1:10">
      <c r="A1669" s="259"/>
      <c r="B1669" s="259"/>
      <c r="C1669" s="259"/>
      <c r="D1669" s="259"/>
      <c r="E1669" s="259"/>
      <c r="F1669" s="270"/>
      <c r="G1669" s="259"/>
      <c r="H1669" s="259"/>
      <c r="I1669" s="259"/>
      <c r="J1669" s="259"/>
    </row>
    <row r="1670" spans="1:10">
      <c r="A1670" s="259"/>
      <c r="B1670" s="259"/>
      <c r="C1670" s="259"/>
      <c r="D1670" s="259"/>
      <c r="E1670" s="259"/>
      <c r="F1670" s="270"/>
      <c r="G1670" s="259"/>
      <c r="H1670" s="259"/>
      <c r="I1670" s="259"/>
      <c r="J1670" s="259"/>
    </row>
    <row r="1671" spans="1:10">
      <c r="A1671" s="259"/>
      <c r="B1671" s="259"/>
      <c r="C1671" s="259"/>
      <c r="D1671" s="259"/>
      <c r="E1671" s="259"/>
      <c r="F1671" s="270"/>
      <c r="G1671" s="259"/>
      <c r="H1671" s="259"/>
      <c r="I1671" s="259"/>
      <c r="J1671" s="259"/>
    </row>
    <row r="1672" spans="1:10">
      <c r="A1672" s="259"/>
      <c r="B1672" s="259"/>
      <c r="C1672" s="259"/>
      <c r="D1672" s="259"/>
      <c r="E1672" s="259"/>
      <c r="F1672" s="270"/>
      <c r="G1672" s="259"/>
      <c r="H1672" s="259"/>
      <c r="I1672" s="259"/>
      <c r="J1672" s="259"/>
    </row>
    <row r="1673" spans="1:10">
      <c r="A1673" s="259"/>
      <c r="B1673" s="259"/>
      <c r="C1673" s="259"/>
      <c r="D1673" s="259"/>
      <c r="E1673" s="259"/>
      <c r="F1673" s="270"/>
      <c r="G1673" s="259"/>
      <c r="H1673" s="259"/>
      <c r="I1673" s="259"/>
      <c r="J1673" s="259"/>
    </row>
    <row r="1674" spans="1:10">
      <c r="A1674" s="259"/>
      <c r="B1674" s="259"/>
      <c r="C1674" s="259"/>
      <c r="D1674" s="259"/>
      <c r="E1674" s="259"/>
      <c r="F1674" s="270"/>
      <c r="G1674" s="259"/>
      <c r="H1674" s="259"/>
      <c r="I1674" s="259"/>
      <c r="J1674" s="259"/>
    </row>
    <row r="1675" spans="1:10">
      <c r="A1675" s="259"/>
      <c r="B1675" s="259"/>
      <c r="C1675" s="259"/>
      <c r="D1675" s="259"/>
      <c r="E1675" s="259"/>
      <c r="F1675" s="270"/>
      <c r="G1675" s="259"/>
      <c r="H1675" s="259"/>
      <c r="I1675" s="259"/>
      <c r="J1675" s="259"/>
    </row>
    <row r="1676" spans="1:10">
      <c r="A1676" s="259"/>
      <c r="B1676" s="259"/>
      <c r="C1676" s="259"/>
      <c r="D1676" s="259"/>
      <c r="E1676" s="259"/>
      <c r="F1676" s="270"/>
      <c r="G1676" s="259"/>
      <c r="H1676" s="259"/>
      <c r="I1676" s="259"/>
      <c r="J1676" s="259"/>
    </row>
    <row r="1677" spans="1:10">
      <c r="A1677" s="259"/>
      <c r="B1677" s="259"/>
      <c r="C1677" s="259"/>
      <c r="D1677" s="259"/>
      <c r="E1677" s="259"/>
      <c r="F1677" s="270"/>
      <c r="G1677" s="259"/>
      <c r="H1677" s="259"/>
      <c r="I1677" s="259"/>
      <c r="J1677" s="259"/>
    </row>
    <row r="1678" spans="1:10">
      <c r="A1678" s="259"/>
      <c r="B1678" s="259"/>
      <c r="C1678" s="259"/>
      <c r="D1678" s="259"/>
      <c r="E1678" s="259"/>
      <c r="F1678" s="270"/>
      <c r="G1678" s="259"/>
      <c r="H1678" s="259"/>
      <c r="I1678" s="259"/>
      <c r="J1678" s="259"/>
    </row>
    <row r="1679" spans="1:10">
      <c r="A1679" s="259"/>
      <c r="B1679" s="259"/>
      <c r="C1679" s="259"/>
      <c r="D1679" s="259"/>
      <c r="E1679" s="259"/>
      <c r="F1679" s="270"/>
      <c r="G1679" s="259"/>
      <c r="H1679" s="259"/>
      <c r="I1679" s="259"/>
      <c r="J1679" s="259"/>
    </row>
    <row r="1680" spans="1:10">
      <c r="A1680" s="259"/>
      <c r="B1680" s="259"/>
      <c r="C1680" s="259"/>
      <c r="D1680" s="259"/>
      <c r="E1680" s="259"/>
      <c r="F1680" s="270"/>
      <c r="G1680" s="259"/>
      <c r="H1680" s="259"/>
      <c r="I1680" s="259"/>
      <c r="J1680" s="259"/>
    </row>
    <row r="1681" spans="1:10">
      <c r="A1681" s="259"/>
      <c r="B1681" s="259"/>
      <c r="C1681" s="259"/>
      <c r="D1681" s="259"/>
      <c r="E1681" s="259"/>
      <c r="F1681" s="270"/>
      <c r="G1681" s="259"/>
      <c r="H1681" s="259"/>
      <c r="I1681" s="259"/>
      <c r="J1681" s="259"/>
    </row>
    <row r="1682" spans="1:10">
      <c r="A1682" s="259"/>
      <c r="B1682" s="259"/>
      <c r="C1682" s="259"/>
      <c r="D1682" s="259"/>
      <c r="E1682" s="259"/>
      <c r="F1682" s="270"/>
      <c r="G1682" s="259"/>
      <c r="H1682" s="259"/>
      <c r="I1682" s="259"/>
      <c r="J1682" s="259"/>
    </row>
    <row r="1683" spans="1:10">
      <c r="A1683" s="259"/>
      <c r="B1683" s="259"/>
      <c r="C1683" s="259"/>
      <c r="D1683" s="259"/>
      <c r="E1683" s="259"/>
      <c r="F1683" s="270"/>
      <c r="G1683" s="259"/>
      <c r="H1683" s="259"/>
      <c r="I1683" s="259"/>
      <c r="J1683" s="259"/>
    </row>
    <row r="1684" spans="1:10">
      <c r="A1684" s="259"/>
      <c r="B1684" s="259"/>
      <c r="C1684" s="259"/>
      <c r="D1684" s="259"/>
      <c r="E1684" s="259"/>
      <c r="F1684" s="270"/>
      <c r="G1684" s="259"/>
      <c r="H1684" s="259"/>
      <c r="I1684" s="259"/>
      <c r="J1684" s="259"/>
    </row>
    <row r="1685" spans="1:10">
      <c r="A1685" s="259"/>
      <c r="B1685" s="259"/>
      <c r="C1685" s="259"/>
      <c r="D1685" s="259"/>
      <c r="E1685" s="259"/>
      <c r="F1685" s="270"/>
      <c r="G1685" s="259"/>
      <c r="H1685" s="259"/>
      <c r="I1685" s="259"/>
      <c r="J1685" s="259"/>
    </row>
    <row r="1686" spans="1:10">
      <c r="A1686" s="259"/>
      <c r="B1686" s="259"/>
      <c r="C1686" s="259"/>
      <c r="D1686" s="259"/>
      <c r="E1686" s="259"/>
      <c r="F1686" s="270"/>
      <c r="G1686" s="259"/>
      <c r="H1686" s="259"/>
      <c r="I1686" s="259"/>
      <c r="J1686" s="259"/>
    </row>
    <row r="1687" spans="1:10">
      <c r="A1687" s="259"/>
      <c r="B1687" s="259"/>
      <c r="C1687" s="259"/>
      <c r="D1687" s="259"/>
      <c r="E1687" s="259"/>
      <c r="F1687" s="270"/>
      <c r="G1687" s="259"/>
      <c r="H1687" s="259"/>
      <c r="I1687" s="259"/>
      <c r="J1687" s="259"/>
    </row>
    <row r="1688" spans="1:10">
      <c r="A1688" s="259"/>
      <c r="B1688" s="259"/>
      <c r="C1688" s="259"/>
      <c r="D1688" s="259"/>
      <c r="E1688" s="259"/>
      <c r="F1688" s="270"/>
      <c r="G1688" s="259"/>
      <c r="H1688" s="259"/>
      <c r="I1688" s="259"/>
      <c r="J1688" s="259"/>
    </row>
    <row r="1689" spans="1:10">
      <c r="A1689" s="259"/>
      <c r="B1689" s="259"/>
      <c r="C1689" s="259"/>
      <c r="D1689" s="259"/>
      <c r="E1689" s="259"/>
      <c r="F1689" s="270"/>
      <c r="G1689" s="259"/>
      <c r="H1689" s="259"/>
      <c r="I1689" s="259"/>
      <c r="J1689" s="259"/>
    </row>
    <row r="1690" spans="1:10">
      <c r="A1690" s="259"/>
      <c r="B1690" s="259"/>
      <c r="C1690" s="259"/>
      <c r="D1690" s="259"/>
      <c r="E1690" s="259"/>
      <c r="F1690" s="270"/>
      <c r="G1690" s="259"/>
      <c r="H1690" s="259"/>
      <c r="I1690" s="259"/>
      <c r="J1690" s="259"/>
    </row>
    <row r="1691" spans="1:10">
      <c r="A1691" s="259"/>
      <c r="B1691" s="259"/>
      <c r="C1691" s="259"/>
      <c r="D1691" s="259"/>
      <c r="E1691" s="259"/>
      <c r="F1691" s="270"/>
      <c r="G1691" s="259"/>
      <c r="H1691" s="259"/>
      <c r="I1691" s="259"/>
      <c r="J1691" s="259"/>
    </row>
    <row r="1692" spans="1:10">
      <c r="A1692" s="259"/>
      <c r="B1692" s="259"/>
      <c r="C1692" s="259"/>
      <c r="D1692" s="259"/>
      <c r="E1692" s="259"/>
      <c r="F1692" s="270"/>
      <c r="G1692" s="259"/>
      <c r="H1692" s="259"/>
      <c r="I1692" s="259"/>
      <c r="J1692" s="259"/>
    </row>
    <row r="1693" spans="1:10">
      <c r="A1693" s="259"/>
      <c r="B1693" s="259"/>
      <c r="C1693" s="259"/>
      <c r="D1693" s="259"/>
      <c r="E1693" s="259"/>
      <c r="F1693" s="270"/>
      <c r="G1693" s="259"/>
      <c r="H1693" s="259"/>
      <c r="I1693" s="259"/>
      <c r="J1693" s="259"/>
    </row>
    <row r="1694" spans="1:10">
      <c r="A1694" s="259"/>
      <c r="B1694" s="259"/>
      <c r="C1694" s="259"/>
      <c r="D1694" s="259"/>
      <c r="E1694" s="259"/>
      <c r="F1694" s="270"/>
      <c r="G1694" s="259"/>
      <c r="H1694" s="259"/>
      <c r="I1694" s="259"/>
      <c r="J1694" s="259"/>
    </row>
    <row r="1695" spans="1:10">
      <c r="A1695" s="259"/>
      <c r="B1695" s="259"/>
      <c r="C1695" s="259"/>
      <c r="D1695" s="259"/>
      <c r="E1695" s="259"/>
      <c r="F1695" s="270"/>
      <c r="G1695" s="259"/>
      <c r="H1695" s="259"/>
      <c r="I1695" s="259"/>
      <c r="J1695" s="259"/>
    </row>
    <row r="1696" spans="1:10">
      <c r="A1696" s="259"/>
      <c r="B1696" s="259"/>
      <c r="C1696" s="259"/>
      <c r="D1696" s="259"/>
      <c r="E1696" s="259"/>
      <c r="F1696" s="270"/>
      <c r="G1696" s="259"/>
      <c r="H1696" s="259"/>
      <c r="I1696" s="259"/>
      <c r="J1696" s="259"/>
    </row>
    <row r="1697" spans="1:10">
      <c r="A1697" s="259"/>
      <c r="B1697" s="259"/>
      <c r="C1697" s="259"/>
      <c r="D1697" s="259"/>
      <c r="E1697" s="259"/>
      <c r="F1697" s="270"/>
      <c r="G1697" s="259"/>
      <c r="H1697" s="259"/>
      <c r="I1697" s="259"/>
      <c r="J1697" s="259"/>
    </row>
    <row r="1698" spans="1:10">
      <c r="A1698" s="259"/>
      <c r="B1698" s="259"/>
      <c r="C1698" s="259"/>
      <c r="D1698" s="259"/>
      <c r="E1698" s="259"/>
      <c r="F1698" s="270"/>
      <c r="G1698" s="259"/>
      <c r="H1698" s="259"/>
      <c r="I1698" s="259"/>
      <c r="J1698" s="259"/>
    </row>
    <row r="1699" spans="1:10">
      <c r="A1699" s="259"/>
      <c r="B1699" s="259"/>
      <c r="C1699" s="259"/>
      <c r="D1699" s="259"/>
      <c r="E1699" s="259"/>
      <c r="F1699" s="270"/>
      <c r="G1699" s="259"/>
      <c r="H1699" s="259"/>
      <c r="I1699" s="259"/>
      <c r="J1699" s="259"/>
    </row>
    <row r="1700" spans="1:10">
      <c r="A1700" s="259"/>
      <c r="B1700" s="259"/>
      <c r="C1700" s="259"/>
      <c r="D1700" s="259"/>
      <c r="E1700" s="259"/>
      <c r="F1700" s="270"/>
      <c r="G1700" s="259"/>
      <c r="H1700" s="259"/>
      <c r="I1700" s="259"/>
      <c r="J1700" s="259"/>
    </row>
    <row r="1701" spans="1:10">
      <c r="A1701" s="259"/>
      <c r="B1701" s="259"/>
      <c r="C1701" s="259"/>
      <c r="D1701" s="259"/>
      <c r="E1701" s="259"/>
      <c r="F1701" s="270"/>
      <c r="G1701" s="259"/>
      <c r="H1701" s="259"/>
      <c r="I1701" s="259"/>
      <c r="J1701" s="259"/>
    </row>
    <row r="1702" spans="1:10">
      <c r="A1702" s="259"/>
      <c r="B1702" s="259"/>
      <c r="C1702" s="259"/>
      <c r="D1702" s="259"/>
      <c r="E1702" s="259"/>
      <c r="F1702" s="270"/>
      <c r="G1702" s="259"/>
      <c r="H1702" s="259"/>
      <c r="I1702" s="259"/>
      <c r="J1702" s="259"/>
    </row>
    <row r="1703" spans="1:10">
      <c r="A1703" s="259"/>
      <c r="B1703" s="259"/>
      <c r="C1703" s="259"/>
      <c r="D1703" s="259"/>
      <c r="E1703" s="259"/>
      <c r="F1703" s="270"/>
      <c r="G1703" s="259"/>
      <c r="H1703" s="259"/>
      <c r="I1703" s="259"/>
      <c r="J1703" s="259"/>
    </row>
    <row r="1704" spans="1:10">
      <c r="A1704" s="259"/>
      <c r="B1704" s="259"/>
      <c r="C1704" s="259"/>
      <c r="D1704" s="259"/>
      <c r="E1704" s="259"/>
      <c r="F1704" s="270"/>
      <c r="G1704" s="259"/>
      <c r="H1704" s="259"/>
      <c r="I1704" s="259"/>
      <c r="J1704" s="259"/>
    </row>
    <row r="1705" spans="1:10">
      <c r="A1705" s="259"/>
      <c r="B1705" s="259"/>
      <c r="C1705" s="259"/>
      <c r="D1705" s="259"/>
      <c r="E1705" s="259"/>
      <c r="F1705" s="270"/>
      <c r="G1705" s="259"/>
      <c r="H1705" s="259"/>
      <c r="I1705" s="259"/>
      <c r="J1705" s="259"/>
    </row>
    <row r="1706" spans="1:10">
      <c r="A1706" s="259"/>
      <c r="B1706" s="259"/>
      <c r="C1706" s="259"/>
      <c r="D1706" s="259"/>
      <c r="E1706" s="259"/>
      <c r="F1706" s="270"/>
      <c r="G1706" s="259"/>
      <c r="H1706" s="259"/>
      <c r="I1706" s="259"/>
      <c r="J1706" s="259"/>
    </row>
    <row r="1707" spans="1:10">
      <c r="A1707" s="259"/>
      <c r="B1707" s="259"/>
      <c r="C1707" s="259"/>
      <c r="D1707" s="259"/>
      <c r="E1707" s="259"/>
      <c r="F1707" s="270"/>
      <c r="G1707" s="259"/>
      <c r="H1707" s="259"/>
      <c r="I1707" s="259"/>
      <c r="J1707" s="259"/>
    </row>
    <row r="1708" spans="1:10">
      <c r="A1708" s="259"/>
      <c r="B1708" s="259"/>
      <c r="C1708" s="259"/>
      <c r="D1708" s="259"/>
      <c r="E1708" s="259"/>
      <c r="F1708" s="270"/>
      <c r="G1708" s="259"/>
      <c r="H1708" s="259"/>
      <c r="I1708" s="259"/>
      <c r="J1708" s="259"/>
    </row>
    <row r="1709" spans="1:10">
      <c r="A1709" s="259"/>
      <c r="B1709" s="259"/>
      <c r="C1709" s="259"/>
      <c r="D1709" s="259"/>
      <c r="E1709" s="259"/>
      <c r="F1709" s="270"/>
      <c r="G1709" s="259"/>
      <c r="H1709" s="259"/>
      <c r="I1709" s="259"/>
      <c r="J1709" s="259"/>
    </row>
    <row r="1710" spans="1:10">
      <c r="A1710" s="259"/>
      <c r="B1710" s="259"/>
      <c r="C1710" s="259"/>
      <c r="D1710" s="259"/>
      <c r="E1710" s="259"/>
      <c r="F1710" s="270"/>
      <c r="G1710" s="259"/>
      <c r="H1710" s="259"/>
      <c r="I1710" s="259"/>
      <c r="J1710" s="259"/>
    </row>
    <row r="1711" spans="1:10">
      <c r="A1711" s="259"/>
      <c r="B1711" s="259"/>
      <c r="C1711" s="259"/>
      <c r="D1711" s="259"/>
      <c r="E1711" s="259"/>
      <c r="F1711" s="270"/>
      <c r="G1711" s="259"/>
      <c r="H1711" s="259"/>
      <c r="I1711" s="259"/>
      <c r="J1711" s="259"/>
    </row>
    <row r="1712" spans="1:10">
      <c r="A1712" s="259"/>
      <c r="B1712" s="259"/>
      <c r="C1712" s="259"/>
      <c r="D1712" s="259"/>
      <c r="E1712" s="259"/>
      <c r="F1712" s="270"/>
      <c r="G1712" s="259"/>
      <c r="H1712" s="259"/>
      <c r="I1712" s="259"/>
      <c r="J1712" s="259"/>
    </row>
    <row r="1713" spans="1:10">
      <c r="A1713" s="259"/>
      <c r="B1713" s="259"/>
      <c r="C1713" s="259"/>
      <c r="D1713" s="259"/>
      <c r="E1713" s="259"/>
      <c r="F1713" s="270"/>
      <c r="G1713" s="259"/>
      <c r="H1713" s="259"/>
      <c r="I1713" s="259"/>
      <c r="J1713" s="259"/>
    </row>
    <row r="1714" spans="1:10">
      <c r="A1714" s="259"/>
      <c r="B1714" s="259"/>
      <c r="C1714" s="259"/>
      <c r="D1714" s="259"/>
      <c r="E1714" s="259"/>
      <c r="F1714" s="270"/>
      <c r="G1714" s="259"/>
      <c r="H1714" s="259"/>
      <c r="I1714" s="259"/>
      <c r="J1714" s="259"/>
    </row>
    <row r="1715" spans="1:10">
      <c r="A1715" s="259"/>
      <c r="B1715" s="259"/>
      <c r="C1715" s="259"/>
      <c r="D1715" s="259"/>
      <c r="E1715" s="259"/>
      <c r="F1715" s="270"/>
      <c r="G1715" s="259"/>
      <c r="H1715" s="259"/>
      <c r="I1715" s="259"/>
      <c r="J1715" s="259"/>
    </row>
    <row r="1716" spans="1:10">
      <c r="A1716" s="259"/>
      <c r="B1716" s="259"/>
      <c r="C1716" s="259"/>
      <c r="D1716" s="259"/>
      <c r="E1716" s="259"/>
      <c r="F1716" s="270"/>
      <c r="G1716" s="259"/>
      <c r="H1716" s="259"/>
      <c r="I1716" s="259"/>
      <c r="J1716" s="259"/>
    </row>
    <row r="1717" spans="1:10">
      <c r="A1717" s="259"/>
      <c r="B1717" s="259"/>
      <c r="C1717" s="259"/>
      <c r="D1717" s="259"/>
      <c r="E1717" s="259"/>
      <c r="F1717" s="270"/>
      <c r="G1717" s="259"/>
      <c r="H1717" s="259"/>
      <c r="I1717" s="259"/>
      <c r="J1717" s="259"/>
    </row>
    <row r="1718" spans="1:10">
      <c r="A1718" s="259"/>
      <c r="B1718" s="259"/>
      <c r="C1718" s="259"/>
      <c r="D1718" s="259"/>
      <c r="E1718" s="259"/>
      <c r="F1718" s="270"/>
      <c r="G1718" s="259"/>
      <c r="H1718" s="259"/>
      <c r="I1718" s="259"/>
      <c r="J1718" s="259"/>
    </row>
    <row r="1719" spans="1:10">
      <c r="A1719" s="259"/>
      <c r="B1719" s="259"/>
      <c r="C1719" s="259"/>
      <c r="D1719" s="259"/>
      <c r="E1719" s="259"/>
      <c r="F1719" s="270"/>
      <c r="G1719" s="259"/>
      <c r="H1719" s="259"/>
      <c r="I1719" s="259"/>
      <c r="J1719" s="259"/>
    </row>
    <row r="1720" spans="1:10">
      <c r="A1720" s="259"/>
      <c r="B1720" s="259"/>
      <c r="C1720" s="259"/>
      <c r="D1720" s="259"/>
      <c r="E1720" s="259"/>
      <c r="F1720" s="270"/>
      <c r="G1720" s="259"/>
      <c r="H1720" s="259"/>
      <c r="I1720" s="259"/>
      <c r="J1720" s="259"/>
    </row>
    <row r="1721" spans="1:10">
      <c r="A1721" s="259"/>
      <c r="B1721" s="259"/>
      <c r="C1721" s="259"/>
      <c r="D1721" s="259"/>
      <c r="E1721" s="259"/>
      <c r="F1721" s="270"/>
      <c r="G1721" s="259"/>
      <c r="H1721" s="259"/>
      <c r="I1721" s="259"/>
      <c r="J1721" s="259"/>
    </row>
    <row r="1722" spans="1:10">
      <c r="A1722" s="259"/>
      <c r="B1722" s="259"/>
      <c r="C1722" s="259"/>
      <c r="D1722" s="259"/>
      <c r="E1722" s="259"/>
      <c r="F1722" s="270"/>
      <c r="G1722" s="259"/>
      <c r="H1722" s="259"/>
      <c r="I1722" s="259"/>
      <c r="J1722" s="259"/>
    </row>
    <row r="1723" spans="1:10">
      <c r="A1723" s="259"/>
      <c r="B1723" s="259"/>
      <c r="C1723" s="259"/>
      <c r="D1723" s="259"/>
      <c r="E1723" s="259"/>
      <c r="F1723" s="270"/>
      <c r="G1723" s="259"/>
      <c r="H1723" s="259"/>
      <c r="I1723" s="259"/>
      <c r="J1723" s="259"/>
    </row>
    <row r="1724" spans="1:10">
      <c r="A1724" s="259"/>
      <c r="B1724" s="259"/>
      <c r="C1724" s="259"/>
      <c r="D1724" s="259"/>
      <c r="E1724" s="259"/>
      <c r="F1724" s="270"/>
      <c r="G1724" s="259"/>
      <c r="H1724" s="259"/>
      <c r="I1724" s="259"/>
      <c r="J1724" s="259"/>
    </row>
    <row r="1725" spans="1:10">
      <c r="A1725" s="259"/>
      <c r="B1725" s="259"/>
      <c r="C1725" s="259"/>
      <c r="D1725" s="259"/>
      <c r="E1725" s="259"/>
      <c r="F1725" s="270"/>
      <c r="G1725" s="259"/>
      <c r="H1725" s="259"/>
      <c r="I1725" s="259"/>
      <c r="J1725" s="259"/>
    </row>
    <row r="1726" spans="1:10">
      <c r="A1726" s="259"/>
      <c r="B1726" s="259"/>
      <c r="C1726" s="259"/>
      <c r="D1726" s="259"/>
      <c r="E1726" s="259"/>
      <c r="F1726" s="270"/>
      <c r="G1726" s="259"/>
      <c r="H1726" s="259"/>
      <c r="I1726" s="259"/>
      <c r="J1726" s="259"/>
    </row>
    <row r="1727" spans="1:10">
      <c r="A1727" s="259"/>
      <c r="B1727" s="259"/>
      <c r="C1727" s="259"/>
      <c r="D1727" s="259"/>
      <c r="E1727" s="259"/>
      <c r="F1727" s="270"/>
      <c r="G1727" s="259"/>
      <c r="H1727" s="259"/>
      <c r="I1727" s="259"/>
      <c r="J1727" s="259"/>
    </row>
    <row r="1728" spans="1:10">
      <c r="A1728" s="259"/>
      <c r="B1728" s="259"/>
      <c r="C1728" s="259"/>
      <c r="D1728" s="259"/>
      <c r="E1728" s="259"/>
      <c r="F1728" s="270"/>
      <c r="G1728" s="259"/>
      <c r="H1728" s="259"/>
      <c r="I1728" s="259"/>
      <c r="J1728" s="259"/>
    </row>
    <row r="1729" spans="1:10">
      <c r="A1729" s="259"/>
      <c r="B1729" s="259"/>
      <c r="C1729" s="259"/>
      <c r="D1729" s="259"/>
      <c r="E1729" s="259"/>
      <c r="F1729" s="270"/>
      <c r="G1729" s="259"/>
      <c r="H1729" s="259"/>
      <c r="I1729" s="259"/>
      <c r="J1729" s="259"/>
    </row>
    <row r="1730" spans="1:10">
      <c r="A1730" s="259"/>
      <c r="B1730" s="259"/>
      <c r="C1730" s="259"/>
      <c r="D1730" s="259"/>
      <c r="E1730" s="259"/>
      <c r="F1730" s="270"/>
      <c r="G1730" s="259"/>
      <c r="H1730" s="259"/>
      <c r="I1730" s="259"/>
      <c r="J1730" s="259"/>
    </row>
    <row r="1731" spans="1:10">
      <c r="A1731" s="259"/>
      <c r="B1731" s="259"/>
      <c r="C1731" s="259"/>
      <c r="D1731" s="259"/>
      <c r="E1731" s="259"/>
      <c r="F1731" s="270"/>
      <c r="G1731" s="259"/>
      <c r="H1731" s="259"/>
      <c r="I1731" s="259"/>
      <c r="J1731" s="259"/>
    </row>
    <row r="1732" spans="1:10">
      <c r="A1732" s="259"/>
      <c r="B1732" s="259"/>
      <c r="C1732" s="259"/>
      <c r="D1732" s="259"/>
      <c r="E1732" s="259"/>
      <c r="F1732" s="270"/>
      <c r="G1732" s="259"/>
      <c r="H1732" s="259"/>
      <c r="I1732" s="259"/>
      <c r="J1732" s="259"/>
    </row>
    <row r="1733" spans="1:10">
      <c r="A1733" s="259"/>
      <c r="B1733" s="259"/>
      <c r="C1733" s="259"/>
      <c r="D1733" s="259"/>
      <c r="E1733" s="259"/>
      <c r="F1733" s="270"/>
      <c r="G1733" s="259"/>
      <c r="H1733" s="259"/>
      <c r="I1733" s="259"/>
      <c r="J1733" s="259"/>
    </row>
    <row r="1734" spans="1:10">
      <c r="A1734" s="259"/>
      <c r="B1734" s="259"/>
      <c r="C1734" s="259"/>
      <c r="D1734" s="259"/>
      <c r="E1734" s="259"/>
      <c r="F1734" s="270"/>
      <c r="G1734" s="259"/>
      <c r="H1734" s="259"/>
      <c r="I1734" s="259"/>
      <c r="J1734" s="259"/>
    </row>
    <row r="1735" spans="1:10">
      <c r="A1735" s="259"/>
      <c r="B1735" s="259"/>
      <c r="C1735" s="259"/>
      <c r="D1735" s="259"/>
      <c r="E1735" s="259"/>
      <c r="F1735" s="270"/>
      <c r="G1735" s="259"/>
      <c r="H1735" s="259"/>
      <c r="I1735" s="259"/>
      <c r="J1735" s="259"/>
    </row>
    <row r="1736" spans="1:10">
      <c r="A1736" s="259"/>
      <c r="B1736" s="259"/>
      <c r="C1736" s="259"/>
      <c r="D1736" s="259"/>
      <c r="E1736" s="259"/>
      <c r="F1736" s="270"/>
      <c r="G1736" s="259"/>
      <c r="H1736" s="259"/>
      <c r="I1736" s="259"/>
      <c r="J1736" s="259"/>
    </row>
    <row r="1737" spans="1:10">
      <c r="A1737" s="259"/>
      <c r="B1737" s="259"/>
      <c r="C1737" s="259"/>
      <c r="D1737" s="259"/>
      <c r="E1737" s="259"/>
      <c r="F1737" s="270"/>
      <c r="G1737" s="259"/>
      <c r="H1737" s="259"/>
      <c r="I1737" s="259"/>
      <c r="J1737" s="259"/>
    </row>
    <row r="1738" spans="1:10">
      <c r="A1738" s="259"/>
      <c r="B1738" s="259"/>
      <c r="C1738" s="259"/>
      <c r="D1738" s="259"/>
      <c r="E1738" s="259"/>
      <c r="F1738" s="270"/>
      <c r="G1738" s="259"/>
      <c r="H1738" s="259"/>
      <c r="I1738" s="259"/>
      <c r="J1738" s="259"/>
    </row>
    <row r="1739" spans="1:10">
      <c r="A1739" s="259"/>
      <c r="B1739" s="259"/>
      <c r="C1739" s="259"/>
      <c r="D1739" s="259"/>
      <c r="E1739" s="259"/>
      <c r="F1739" s="270"/>
      <c r="G1739" s="259"/>
      <c r="H1739" s="259"/>
      <c r="I1739" s="259"/>
      <c r="J1739" s="259"/>
    </row>
    <row r="1740" spans="1:10">
      <c r="A1740" s="259"/>
      <c r="B1740" s="259"/>
      <c r="C1740" s="259"/>
      <c r="D1740" s="259"/>
      <c r="E1740" s="259"/>
      <c r="F1740" s="270"/>
      <c r="G1740" s="259"/>
      <c r="H1740" s="259"/>
      <c r="I1740" s="259"/>
      <c r="J1740" s="259"/>
    </row>
    <row r="1741" spans="1:10">
      <c r="A1741" s="259"/>
      <c r="B1741" s="259"/>
      <c r="C1741" s="259"/>
      <c r="D1741" s="259"/>
      <c r="E1741" s="259"/>
      <c r="F1741" s="270"/>
      <c r="G1741" s="259"/>
      <c r="H1741" s="259"/>
      <c r="I1741" s="259"/>
      <c r="J1741" s="259"/>
    </row>
    <row r="1742" spans="1:10">
      <c r="A1742" s="259"/>
      <c r="B1742" s="259"/>
      <c r="C1742" s="259"/>
      <c r="D1742" s="259"/>
      <c r="E1742" s="259"/>
      <c r="F1742" s="270"/>
      <c r="G1742" s="259"/>
      <c r="H1742" s="259"/>
      <c r="I1742" s="259"/>
      <c r="J1742" s="259"/>
    </row>
    <row r="1743" spans="1:10">
      <c r="A1743" s="259"/>
      <c r="B1743" s="259"/>
      <c r="C1743" s="259"/>
      <c r="D1743" s="259"/>
      <c r="E1743" s="259"/>
      <c r="F1743" s="270"/>
      <c r="G1743" s="259"/>
      <c r="H1743" s="259"/>
      <c r="I1743" s="259"/>
      <c r="J1743" s="259"/>
    </row>
    <row r="1744" spans="1:10">
      <c r="A1744" s="259"/>
      <c r="B1744" s="259"/>
      <c r="C1744" s="259"/>
      <c r="D1744" s="259"/>
      <c r="E1744" s="259"/>
      <c r="F1744" s="270"/>
      <c r="G1744" s="259"/>
      <c r="H1744" s="259"/>
      <c r="I1744" s="259"/>
      <c r="J1744" s="259"/>
    </row>
    <row r="1745" spans="1:10">
      <c r="A1745" s="259"/>
      <c r="B1745" s="259"/>
      <c r="C1745" s="259"/>
      <c r="D1745" s="259"/>
      <c r="E1745" s="259"/>
      <c r="F1745" s="270"/>
      <c r="G1745" s="259"/>
      <c r="H1745" s="259"/>
      <c r="I1745" s="259"/>
      <c r="J1745" s="259"/>
    </row>
    <row r="1746" spans="1:10">
      <c r="A1746" s="259"/>
      <c r="B1746" s="259"/>
      <c r="C1746" s="259"/>
      <c r="D1746" s="259"/>
      <c r="E1746" s="259"/>
      <c r="F1746" s="270"/>
      <c r="G1746" s="259"/>
      <c r="H1746" s="259"/>
      <c r="I1746" s="259"/>
      <c r="J1746" s="259"/>
    </row>
    <row r="1747" spans="1:10">
      <c r="A1747" s="259"/>
      <c r="B1747" s="259"/>
      <c r="C1747" s="259"/>
      <c r="D1747" s="259"/>
      <c r="E1747" s="259"/>
      <c r="F1747" s="270"/>
      <c r="G1747" s="259"/>
      <c r="H1747" s="259"/>
      <c r="I1747" s="259"/>
      <c r="J1747" s="259"/>
    </row>
    <row r="1748" spans="1:10">
      <c r="A1748" s="259"/>
      <c r="B1748" s="259"/>
      <c r="C1748" s="259"/>
      <c r="D1748" s="259"/>
      <c r="E1748" s="259"/>
      <c r="F1748" s="270"/>
      <c r="G1748" s="259"/>
      <c r="H1748" s="259"/>
      <c r="I1748" s="259"/>
      <c r="J1748" s="259"/>
    </row>
    <row r="1749" spans="1:10">
      <c r="A1749" s="259"/>
      <c r="B1749" s="259"/>
      <c r="C1749" s="259"/>
      <c r="D1749" s="259"/>
      <c r="E1749" s="259"/>
      <c r="F1749" s="270"/>
      <c r="G1749" s="259"/>
      <c r="H1749" s="259"/>
      <c r="I1749" s="259"/>
      <c r="J1749" s="259"/>
    </row>
    <row r="1750" spans="1:10">
      <c r="A1750" s="259"/>
      <c r="B1750" s="259"/>
      <c r="C1750" s="259"/>
      <c r="D1750" s="259"/>
      <c r="E1750" s="259"/>
      <c r="F1750" s="270"/>
      <c r="G1750" s="259"/>
      <c r="H1750" s="259"/>
      <c r="I1750" s="259"/>
      <c r="J1750" s="259"/>
    </row>
    <row r="1751" spans="1:10">
      <c r="A1751" s="259"/>
      <c r="B1751" s="259"/>
      <c r="C1751" s="259"/>
      <c r="D1751" s="259"/>
      <c r="E1751" s="259"/>
      <c r="F1751" s="270"/>
      <c r="G1751" s="259"/>
      <c r="H1751" s="259"/>
      <c r="I1751" s="259"/>
      <c r="J1751" s="259"/>
    </row>
    <row r="1752" spans="1:10">
      <c r="A1752" s="259"/>
      <c r="B1752" s="259"/>
      <c r="C1752" s="259"/>
      <c r="D1752" s="259"/>
      <c r="E1752" s="259"/>
      <c r="F1752" s="270"/>
      <c r="G1752" s="259"/>
      <c r="H1752" s="259"/>
      <c r="I1752" s="259"/>
      <c r="J1752" s="259"/>
    </row>
    <row r="1753" spans="1:10">
      <c r="A1753" s="259"/>
      <c r="B1753" s="259"/>
      <c r="C1753" s="259"/>
      <c r="D1753" s="259"/>
      <c r="E1753" s="259"/>
      <c r="F1753" s="270"/>
      <c r="G1753" s="259"/>
      <c r="H1753" s="259"/>
      <c r="I1753" s="259"/>
      <c r="J1753" s="259"/>
    </row>
    <row r="1754" spans="1:10">
      <c r="A1754" s="259"/>
      <c r="B1754" s="259"/>
      <c r="C1754" s="259"/>
      <c r="D1754" s="259"/>
      <c r="E1754" s="259"/>
      <c r="F1754" s="270"/>
      <c r="G1754" s="259"/>
      <c r="H1754" s="259"/>
      <c r="I1754" s="259"/>
      <c r="J1754" s="259"/>
    </row>
    <row r="1755" spans="1:10">
      <c r="A1755" s="259"/>
      <c r="B1755" s="259"/>
      <c r="C1755" s="259"/>
      <c r="D1755" s="259"/>
      <c r="E1755" s="259"/>
      <c r="F1755" s="270"/>
      <c r="G1755" s="259"/>
      <c r="H1755" s="259"/>
      <c r="I1755" s="259"/>
      <c r="J1755" s="259"/>
    </row>
    <row r="1756" spans="1:10">
      <c r="A1756" s="259"/>
      <c r="B1756" s="259"/>
      <c r="C1756" s="259"/>
      <c r="D1756" s="259"/>
      <c r="E1756" s="259"/>
      <c r="F1756" s="270"/>
      <c r="G1756" s="259"/>
      <c r="H1756" s="259"/>
      <c r="I1756" s="259"/>
      <c r="J1756" s="259"/>
    </row>
    <row r="1757" spans="1:10">
      <c r="A1757" s="259"/>
      <c r="B1757" s="259"/>
      <c r="C1757" s="259"/>
      <c r="D1757" s="259"/>
      <c r="E1757" s="259"/>
      <c r="F1757" s="270"/>
      <c r="G1757" s="259"/>
      <c r="H1757" s="259"/>
      <c r="I1757" s="259"/>
      <c r="J1757" s="259"/>
    </row>
    <row r="1758" spans="1:10">
      <c r="A1758" s="259"/>
      <c r="B1758" s="259"/>
      <c r="C1758" s="259"/>
      <c r="D1758" s="259"/>
      <c r="E1758" s="259"/>
      <c r="F1758" s="270"/>
      <c r="G1758" s="259"/>
      <c r="H1758" s="259"/>
      <c r="I1758" s="259"/>
      <c r="J1758" s="259"/>
    </row>
    <row r="1759" spans="1:10">
      <c r="A1759" s="259"/>
      <c r="B1759" s="259"/>
      <c r="C1759" s="259"/>
      <c r="D1759" s="259"/>
      <c r="E1759" s="259"/>
      <c r="F1759" s="270"/>
      <c r="G1759" s="259"/>
      <c r="H1759" s="259"/>
      <c r="I1759" s="259"/>
      <c r="J1759" s="259"/>
    </row>
    <row r="1760" spans="1:10">
      <c r="A1760" s="259"/>
      <c r="B1760" s="259"/>
      <c r="C1760" s="259"/>
      <c r="D1760" s="259"/>
      <c r="E1760" s="259"/>
      <c r="F1760" s="270"/>
      <c r="G1760" s="259"/>
      <c r="H1760" s="259"/>
      <c r="I1760" s="259"/>
      <c r="J1760" s="259"/>
    </row>
    <row r="1761" spans="1:10">
      <c r="A1761" s="259"/>
      <c r="B1761" s="259"/>
      <c r="C1761" s="259"/>
      <c r="D1761" s="259"/>
      <c r="E1761" s="259"/>
      <c r="F1761" s="270"/>
      <c r="G1761" s="259"/>
      <c r="H1761" s="259"/>
      <c r="I1761" s="259"/>
      <c r="J1761" s="259"/>
    </row>
    <row r="1762" spans="1:10">
      <c r="A1762" s="259"/>
      <c r="B1762" s="259"/>
      <c r="C1762" s="259"/>
      <c r="D1762" s="259"/>
      <c r="E1762" s="259"/>
      <c r="F1762" s="270"/>
      <c r="G1762" s="259"/>
      <c r="H1762" s="259"/>
      <c r="I1762" s="259"/>
      <c r="J1762" s="259"/>
    </row>
    <row r="1763" spans="1:10">
      <c r="A1763" s="259"/>
      <c r="B1763" s="259"/>
      <c r="C1763" s="259"/>
      <c r="D1763" s="259"/>
      <c r="E1763" s="259"/>
      <c r="F1763" s="270"/>
      <c r="G1763" s="259"/>
      <c r="H1763" s="259"/>
      <c r="I1763" s="259"/>
      <c r="J1763" s="259"/>
    </row>
    <row r="1764" spans="1:10">
      <c r="A1764" s="259"/>
      <c r="B1764" s="259"/>
      <c r="C1764" s="259"/>
      <c r="D1764" s="259"/>
      <c r="E1764" s="259"/>
      <c r="F1764" s="270"/>
      <c r="G1764" s="259"/>
      <c r="H1764" s="259"/>
      <c r="I1764" s="259"/>
      <c r="J1764" s="259"/>
    </row>
    <row r="1765" spans="1:10">
      <c r="A1765" s="259"/>
      <c r="B1765" s="259"/>
      <c r="C1765" s="259"/>
      <c r="D1765" s="259"/>
      <c r="E1765" s="259"/>
      <c r="F1765" s="270"/>
      <c r="G1765" s="259"/>
      <c r="H1765" s="259"/>
      <c r="I1765" s="259"/>
      <c r="J1765" s="259"/>
    </row>
    <row r="1766" spans="1:10">
      <c r="A1766" s="259"/>
      <c r="B1766" s="259"/>
      <c r="C1766" s="259"/>
      <c r="D1766" s="259"/>
      <c r="E1766" s="259"/>
      <c r="F1766" s="270"/>
      <c r="G1766" s="259"/>
      <c r="H1766" s="259"/>
      <c r="I1766" s="259"/>
      <c r="J1766" s="259"/>
    </row>
    <row r="1767" spans="1:10">
      <c r="A1767" s="259"/>
      <c r="B1767" s="259"/>
      <c r="C1767" s="259"/>
      <c r="D1767" s="259"/>
      <c r="E1767" s="259"/>
      <c r="F1767" s="270"/>
      <c r="G1767" s="259"/>
      <c r="H1767" s="259"/>
      <c r="I1767" s="259"/>
      <c r="J1767" s="259"/>
    </row>
    <row r="1768" spans="1:10">
      <c r="A1768" s="259"/>
      <c r="B1768" s="259"/>
      <c r="C1768" s="259"/>
      <c r="D1768" s="259"/>
      <c r="E1768" s="259"/>
      <c r="F1768" s="270"/>
      <c r="G1768" s="259"/>
      <c r="H1768" s="259"/>
      <c r="I1768" s="259"/>
      <c r="J1768" s="259"/>
    </row>
    <row r="1769" spans="1:10">
      <c r="A1769" s="259"/>
      <c r="B1769" s="259"/>
      <c r="C1769" s="259"/>
      <c r="D1769" s="259"/>
      <c r="E1769" s="259"/>
      <c r="F1769" s="270"/>
      <c r="G1769" s="259"/>
      <c r="H1769" s="259"/>
      <c r="I1769" s="259"/>
      <c r="J1769" s="259"/>
    </row>
    <row r="1770" spans="1:10">
      <c r="A1770" s="259"/>
      <c r="B1770" s="259"/>
      <c r="C1770" s="259"/>
      <c r="D1770" s="259"/>
      <c r="E1770" s="259"/>
      <c r="F1770" s="270"/>
      <c r="G1770" s="259"/>
      <c r="H1770" s="259"/>
      <c r="I1770" s="259"/>
      <c r="J1770" s="259"/>
    </row>
    <row r="1771" spans="1:10">
      <c r="A1771" s="259"/>
      <c r="B1771" s="259"/>
      <c r="C1771" s="259"/>
      <c r="D1771" s="259"/>
      <c r="E1771" s="259"/>
      <c r="F1771" s="270"/>
      <c r="G1771" s="259"/>
      <c r="H1771" s="259"/>
      <c r="I1771" s="259"/>
      <c r="J1771" s="259"/>
    </row>
    <row r="1772" spans="1:10">
      <c r="A1772" s="259"/>
      <c r="B1772" s="259"/>
      <c r="C1772" s="259"/>
      <c r="D1772" s="259"/>
      <c r="E1772" s="259"/>
      <c r="F1772" s="270"/>
      <c r="G1772" s="259"/>
      <c r="H1772" s="259"/>
      <c r="I1772" s="259"/>
      <c r="J1772" s="259"/>
    </row>
    <row r="1773" spans="1:10">
      <c r="A1773" s="259"/>
      <c r="B1773" s="259"/>
      <c r="C1773" s="259"/>
      <c r="D1773" s="259"/>
      <c r="E1773" s="259"/>
      <c r="F1773" s="270"/>
      <c r="G1773" s="259"/>
      <c r="H1773" s="259"/>
      <c r="I1773" s="259"/>
      <c r="J1773" s="259"/>
    </row>
    <row r="1774" spans="1:10">
      <c r="A1774" s="259"/>
      <c r="B1774" s="259"/>
      <c r="C1774" s="259"/>
      <c r="D1774" s="259"/>
      <c r="E1774" s="259"/>
      <c r="F1774" s="270"/>
      <c r="G1774" s="259"/>
      <c r="H1774" s="259"/>
      <c r="I1774" s="259"/>
      <c r="J1774" s="259"/>
    </row>
    <row r="1775" spans="1:10">
      <c r="A1775" s="259"/>
      <c r="B1775" s="259"/>
      <c r="C1775" s="259"/>
      <c r="D1775" s="259"/>
      <c r="E1775" s="259"/>
      <c r="F1775" s="270"/>
      <c r="G1775" s="259"/>
      <c r="H1775" s="259"/>
      <c r="I1775" s="259"/>
      <c r="J1775" s="259"/>
    </row>
    <row r="1776" spans="1:10">
      <c r="A1776" s="259"/>
      <c r="B1776" s="259"/>
      <c r="C1776" s="259"/>
      <c r="D1776" s="259"/>
      <c r="E1776" s="259"/>
      <c r="F1776" s="270"/>
      <c r="G1776" s="259"/>
      <c r="H1776" s="259"/>
      <c r="I1776" s="259"/>
      <c r="J1776" s="259"/>
    </row>
    <row r="1777" spans="1:10">
      <c r="A1777" s="259"/>
      <c r="B1777" s="259"/>
      <c r="C1777" s="259"/>
      <c r="D1777" s="259"/>
      <c r="E1777" s="259"/>
      <c r="F1777" s="270"/>
      <c r="G1777" s="259"/>
      <c r="H1777" s="259"/>
      <c r="I1777" s="259"/>
      <c r="J1777" s="259"/>
    </row>
    <row r="1778" spans="1:10">
      <c r="A1778" s="259"/>
      <c r="B1778" s="259"/>
      <c r="C1778" s="259"/>
      <c r="D1778" s="259"/>
      <c r="E1778" s="259"/>
      <c r="F1778" s="270"/>
      <c r="G1778" s="259"/>
      <c r="H1778" s="259"/>
      <c r="I1778" s="259"/>
      <c r="J1778" s="259"/>
    </row>
    <row r="1779" spans="1:10">
      <c r="A1779" s="259"/>
      <c r="B1779" s="259"/>
      <c r="C1779" s="259"/>
      <c r="D1779" s="259"/>
      <c r="E1779" s="259"/>
      <c r="F1779" s="270"/>
      <c r="G1779" s="259"/>
      <c r="H1779" s="259"/>
      <c r="I1779" s="259"/>
      <c r="J1779" s="259"/>
    </row>
    <row r="1780" spans="1:10">
      <c r="A1780" s="259"/>
      <c r="B1780" s="259"/>
      <c r="C1780" s="259"/>
      <c r="D1780" s="259"/>
      <c r="E1780" s="259"/>
      <c r="F1780" s="270"/>
      <c r="G1780" s="259"/>
      <c r="H1780" s="259"/>
      <c r="I1780" s="259"/>
      <c r="J1780" s="259"/>
    </row>
    <row r="1781" spans="1:10">
      <c r="A1781" s="259"/>
      <c r="B1781" s="259"/>
      <c r="C1781" s="259"/>
      <c r="D1781" s="259"/>
      <c r="E1781" s="259"/>
      <c r="F1781" s="270"/>
      <c r="G1781" s="259"/>
      <c r="H1781" s="259"/>
      <c r="I1781" s="259"/>
      <c r="J1781" s="259"/>
    </row>
    <row r="1782" spans="1:10">
      <c r="A1782" s="259"/>
      <c r="B1782" s="259"/>
      <c r="C1782" s="259"/>
      <c r="D1782" s="259"/>
      <c r="E1782" s="259"/>
      <c r="F1782" s="270"/>
      <c r="G1782" s="259"/>
      <c r="H1782" s="259"/>
      <c r="I1782" s="259"/>
      <c r="J1782" s="259"/>
    </row>
    <row r="1783" spans="1:10">
      <c r="A1783" s="259"/>
      <c r="B1783" s="259"/>
      <c r="C1783" s="259"/>
      <c r="D1783" s="259"/>
      <c r="E1783" s="259"/>
      <c r="F1783" s="270"/>
      <c r="G1783" s="259"/>
      <c r="H1783" s="259"/>
      <c r="I1783" s="259"/>
      <c r="J1783" s="259"/>
    </row>
    <row r="1784" spans="1:10">
      <c r="A1784" s="259"/>
      <c r="B1784" s="259"/>
      <c r="C1784" s="259"/>
      <c r="D1784" s="259"/>
      <c r="E1784" s="259"/>
      <c r="F1784" s="270"/>
      <c r="G1784" s="259"/>
      <c r="H1784" s="259"/>
      <c r="I1784" s="259"/>
      <c r="J1784" s="259"/>
    </row>
    <row r="1785" spans="1:10">
      <c r="A1785" s="259"/>
      <c r="B1785" s="259"/>
      <c r="C1785" s="259"/>
      <c r="D1785" s="259"/>
      <c r="E1785" s="259"/>
      <c r="F1785" s="270"/>
      <c r="G1785" s="259"/>
      <c r="H1785" s="259"/>
      <c r="I1785" s="259"/>
      <c r="J1785" s="259"/>
    </row>
    <row r="1786" spans="1:10">
      <c r="A1786" s="259"/>
      <c r="B1786" s="259"/>
      <c r="C1786" s="259"/>
      <c r="D1786" s="259"/>
      <c r="E1786" s="259"/>
      <c r="F1786" s="270"/>
      <c r="G1786" s="259"/>
      <c r="H1786" s="259"/>
      <c r="I1786" s="259"/>
      <c r="J1786" s="259"/>
    </row>
    <row r="1787" spans="1:10">
      <c r="A1787" s="259"/>
      <c r="B1787" s="259"/>
      <c r="C1787" s="259"/>
      <c r="D1787" s="259"/>
      <c r="E1787" s="259"/>
      <c r="F1787" s="270"/>
      <c r="G1787" s="259"/>
      <c r="H1787" s="259"/>
      <c r="I1787" s="259"/>
      <c r="J1787" s="259"/>
    </row>
    <row r="1788" spans="1:10">
      <c r="A1788" s="259"/>
      <c r="B1788" s="259"/>
      <c r="C1788" s="259"/>
      <c r="D1788" s="259"/>
      <c r="E1788" s="259"/>
      <c r="F1788" s="270"/>
      <c r="G1788" s="259"/>
      <c r="H1788" s="259"/>
      <c r="I1788" s="259"/>
      <c r="J1788" s="259"/>
    </row>
    <row r="1789" spans="1:10">
      <c r="A1789" s="259"/>
      <c r="B1789" s="259"/>
      <c r="C1789" s="259"/>
      <c r="D1789" s="259"/>
      <c r="E1789" s="259"/>
      <c r="F1789" s="270"/>
      <c r="G1789" s="259"/>
      <c r="H1789" s="259"/>
      <c r="I1789" s="259"/>
      <c r="J1789" s="259"/>
    </row>
    <row r="1790" spans="1:10">
      <c r="A1790" s="259"/>
      <c r="B1790" s="259"/>
      <c r="C1790" s="259"/>
      <c r="D1790" s="259"/>
      <c r="E1790" s="259"/>
      <c r="F1790" s="270"/>
      <c r="G1790" s="259"/>
      <c r="H1790" s="259"/>
      <c r="I1790" s="259"/>
      <c r="J1790" s="259"/>
    </row>
    <row r="1791" spans="1:10">
      <c r="A1791" s="259"/>
      <c r="B1791" s="259"/>
      <c r="C1791" s="259"/>
      <c r="D1791" s="259"/>
      <c r="E1791" s="259"/>
      <c r="F1791" s="270"/>
      <c r="G1791" s="259"/>
      <c r="H1791" s="259"/>
      <c r="I1791" s="259"/>
      <c r="J1791" s="259"/>
    </row>
    <row r="1792" spans="1:10">
      <c r="A1792" s="259"/>
      <c r="B1792" s="259"/>
      <c r="C1792" s="259"/>
      <c r="D1792" s="259"/>
      <c r="E1792" s="259"/>
      <c r="F1792" s="270"/>
      <c r="G1792" s="259"/>
      <c r="H1792" s="259"/>
      <c r="I1792" s="259"/>
      <c r="J1792" s="259"/>
    </row>
    <row r="1793" spans="1:10">
      <c r="A1793" s="259"/>
      <c r="B1793" s="259"/>
      <c r="C1793" s="259"/>
      <c r="D1793" s="259"/>
      <c r="E1793" s="259"/>
      <c r="F1793" s="270"/>
      <c r="G1793" s="259"/>
      <c r="H1793" s="259"/>
      <c r="I1793" s="259"/>
      <c r="J1793" s="259"/>
    </row>
    <row r="1794" spans="1:10">
      <c r="A1794" s="259"/>
      <c r="B1794" s="259"/>
      <c r="C1794" s="259"/>
      <c r="D1794" s="259"/>
      <c r="E1794" s="259"/>
      <c r="F1794" s="270"/>
      <c r="G1794" s="259"/>
      <c r="H1794" s="259"/>
      <c r="I1794" s="259"/>
      <c r="J1794" s="259"/>
    </row>
    <row r="1795" spans="1:10">
      <c r="A1795" s="259"/>
      <c r="B1795" s="259"/>
      <c r="C1795" s="259"/>
      <c r="D1795" s="259"/>
      <c r="E1795" s="259"/>
      <c r="F1795" s="270"/>
      <c r="G1795" s="259"/>
      <c r="H1795" s="259"/>
      <c r="I1795" s="259"/>
      <c r="J1795" s="259"/>
    </row>
    <row r="1796" spans="1:10">
      <c r="A1796" s="259"/>
      <c r="B1796" s="259"/>
      <c r="C1796" s="259"/>
      <c r="D1796" s="259"/>
      <c r="E1796" s="259"/>
      <c r="F1796" s="270"/>
      <c r="G1796" s="259"/>
      <c r="H1796" s="259"/>
      <c r="I1796" s="259"/>
      <c r="J1796" s="259"/>
    </row>
    <row r="1797" spans="1:10">
      <c r="A1797" s="259"/>
      <c r="B1797" s="259"/>
      <c r="C1797" s="259"/>
      <c r="D1797" s="259"/>
      <c r="E1797" s="259"/>
      <c r="F1797" s="270"/>
      <c r="G1797" s="259"/>
      <c r="H1797" s="259"/>
      <c r="I1797" s="259"/>
      <c r="J1797" s="259"/>
    </row>
    <row r="1798" spans="1:10">
      <c r="A1798" s="259"/>
      <c r="B1798" s="259"/>
      <c r="C1798" s="259"/>
      <c r="D1798" s="259"/>
      <c r="E1798" s="259"/>
      <c r="F1798" s="270"/>
      <c r="G1798" s="259"/>
      <c r="H1798" s="259"/>
      <c r="I1798" s="259"/>
      <c r="J1798" s="259"/>
    </row>
    <row r="1799" spans="1:10">
      <c r="A1799" s="259"/>
      <c r="B1799" s="259"/>
      <c r="C1799" s="259"/>
      <c r="D1799" s="259"/>
      <c r="E1799" s="259"/>
      <c r="F1799" s="270"/>
      <c r="G1799" s="259"/>
      <c r="H1799" s="259"/>
      <c r="I1799" s="259"/>
      <c r="J1799" s="259"/>
    </row>
    <row r="1800" spans="1:10">
      <c r="A1800" s="259"/>
      <c r="B1800" s="259"/>
      <c r="C1800" s="259"/>
      <c r="D1800" s="259"/>
      <c r="E1800" s="259"/>
      <c r="F1800" s="270"/>
      <c r="G1800" s="259"/>
      <c r="H1800" s="259"/>
      <c r="I1800" s="259"/>
      <c r="J1800" s="259"/>
    </row>
    <row r="1801" spans="1:10">
      <c r="A1801" s="259"/>
      <c r="B1801" s="259"/>
      <c r="C1801" s="259"/>
      <c r="D1801" s="259"/>
      <c r="E1801" s="259"/>
      <c r="F1801" s="270"/>
      <c r="G1801" s="259"/>
      <c r="H1801" s="259"/>
      <c r="I1801" s="259"/>
      <c r="J1801" s="259"/>
    </row>
    <row r="1802" spans="1:10">
      <c r="A1802" s="259"/>
      <c r="B1802" s="259"/>
      <c r="C1802" s="259"/>
      <c r="D1802" s="259"/>
      <c r="E1802" s="259"/>
      <c r="F1802" s="270"/>
      <c r="G1802" s="259"/>
      <c r="H1802" s="259"/>
      <c r="I1802" s="259"/>
      <c r="J1802" s="259"/>
    </row>
    <row r="1803" spans="1:10">
      <c r="A1803" s="259"/>
      <c r="B1803" s="259"/>
      <c r="C1803" s="259"/>
      <c r="D1803" s="259"/>
      <c r="E1803" s="259"/>
      <c r="F1803" s="270"/>
      <c r="G1803" s="259"/>
      <c r="H1803" s="259"/>
      <c r="I1803" s="259"/>
      <c r="J1803" s="259"/>
    </row>
    <row r="1804" spans="1:10">
      <c r="A1804" s="259"/>
      <c r="B1804" s="259"/>
      <c r="C1804" s="259"/>
      <c r="D1804" s="259"/>
      <c r="E1804" s="259"/>
      <c r="F1804" s="270"/>
      <c r="G1804" s="259"/>
      <c r="H1804" s="259"/>
      <c r="I1804" s="259"/>
      <c r="J1804" s="259"/>
    </row>
    <row r="1805" spans="1:10">
      <c r="A1805" s="259"/>
      <c r="B1805" s="259"/>
      <c r="C1805" s="259"/>
      <c r="D1805" s="259"/>
      <c r="E1805" s="259"/>
      <c r="F1805" s="270"/>
      <c r="G1805" s="259"/>
      <c r="H1805" s="259"/>
      <c r="I1805" s="259"/>
      <c r="J1805" s="259"/>
    </row>
    <row r="1806" spans="1:10">
      <c r="A1806" s="259"/>
      <c r="B1806" s="259"/>
      <c r="C1806" s="259"/>
      <c r="D1806" s="259"/>
      <c r="E1806" s="259"/>
      <c r="F1806" s="270"/>
      <c r="G1806" s="259"/>
      <c r="H1806" s="259"/>
      <c r="I1806" s="259"/>
      <c r="J1806" s="259"/>
    </row>
    <row r="1807" spans="1:10">
      <c r="A1807" s="259"/>
      <c r="B1807" s="259"/>
      <c r="C1807" s="259"/>
      <c r="D1807" s="259"/>
      <c r="E1807" s="259"/>
      <c r="F1807" s="270"/>
      <c r="G1807" s="259"/>
      <c r="H1807" s="259"/>
      <c r="I1807" s="259"/>
      <c r="J1807" s="259"/>
    </row>
    <row r="1808" spans="1:10">
      <c r="A1808" s="259"/>
      <c r="B1808" s="259"/>
      <c r="C1808" s="259"/>
      <c r="D1808" s="259"/>
      <c r="E1808" s="259"/>
      <c r="F1808" s="270"/>
      <c r="G1808" s="259"/>
      <c r="H1808" s="259"/>
      <c r="I1808" s="259"/>
      <c r="J1808" s="259"/>
    </row>
    <row r="1809" spans="1:10">
      <c r="A1809" s="259"/>
      <c r="B1809" s="259"/>
      <c r="C1809" s="259"/>
      <c r="D1809" s="259"/>
      <c r="E1809" s="259"/>
      <c r="F1809" s="270"/>
      <c r="G1809" s="259"/>
      <c r="H1809" s="259"/>
      <c r="I1809" s="259"/>
      <c r="J1809" s="259"/>
    </row>
    <row r="1810" spans="1:10">
      <c r="A1810" s="259"/>
      <c r="B1810" s="259"/>
      <c r="C1810" s="259"/>
      <c r="D1810" s="259"/>
      <c r="E1810" s="259"/>
      <c r="F1810" s="270"/>
      <c r="G1810" s="259"/>
      <c r="H1810" s="259"/>
      <c r="I1810" s="259"/>
      <c r="J1810" s="259"/>
    </row>
    <row r="1811" spans="1:10">
      <c r="A1811" s="259"/>
      <c r="B1811" s="259"/>
      <c r="C1811" s="259"/>
      <c r="D1811" s="259"/>
      <c r="E1811" s="259"/>
      <c r="F1811" s="270"/>
      <c r="G1811" s="259"/>
      <c r="H1811" s="259"/>
      <c r="I1811" s="259"/>
      <c r="J1811" s="259"/>
    </row>
    <row r="1812" spans="1:10">
      <c r="A1812" s="259"/>
      <c r="B1812" s="259"/>
      <c r="C1812" s="259"/>
      <c r="D1812" s="259"/>
      <c r="E1812" s="259"/>
      <c r="F1812" s="270"/>
      <c r="G1812" s="259"/>
      <c r="H1812" s="259"/>
      <c r="I1812" s="259"/>
      <c r="J1812" s="259"/>
    </row>
    <row r="1813" spans="1:10">
      <c r="A1813" s="259"/>
      <c r="B1813" s="259"/>
      <c r="C1813" s="259"/>
      <c r="D1813" s="259"/>
      <c r="E1813" s="259"/>
      <c r="F1813" s="270"/>
      <c r="G1813" s="259"/>
      <c r="H1813" s="259"/>
      <c r="I1813" s="259"/>
      <c r="J1813" s="259"/>
    </row>
    <row r="1814" spans="1:10">
      <c r="A1814" s="259"/>
      <c r="B1814" s="259"/>
      <c r="C1814" s="259"/>
      <c r="D1814" s="259"/>
      <c r="E1814" s="259"/>
      <c r="F1814" s="270"/>
      <c r="G1814" s="259"/>
      <c r="H1814" s="259"/>
      <c r="I1814" s="259"/>
      <c r="J1814" s="259"/>
    </row>
    <row r="1815" spans="1:10">
      <c r="A1815" s="259"/>
      <c r="B1815" s="259"/>
      <c r="C1815" s="259"/>
      <c r="D1815" s="259"/>
      <c r="E1815" s="259"/>
      <c r="F1815" s="270"/>
      <c r="G1815" s="259"/>
      <c r="H1815" s="259"/>
      <c r="I1815" s="259"/>
      <c r="J1815" s="259"/>
    </row>
    <row r="1816" spans="1:10">
      <c r="A1816" s="259"/>
      <c r="B1816" s="259"/>
      <c r="C1816" s="259"/>
      <c r="D1816" s="259"/>
      <c r="E1816" s="259"/>
      <c r="F1816" s="270"/>
      <c r="G1816" s="259"/>
      <c r="H1816" s="259"/>
      <c r="I1816" s="259"/>
      <c r="J1816" s="259"/>
    </row>
    <row r="1817" spans="1:10">
      <c r="A1817" s="259"/>
      <c r="B1817" s="259"/>
      <c r="C1817" s="259"/>
      <c r="D1817" s="259"/>
      <c r="E1817" s="259"/>
      <c r="F1817" s="270"/>
      <c r="G1817" s="259"/>
      <c r="H1817" s="259"/>
      <c r="I1817" s="259"/>
      <c r="J1817" s="259"/>
    </row>
    <row r="1818" spans="1:10">
      <c r="A1818" s="259"/>
      <c r="B1818" s="259"/>
      <c r="C1818" s="259"/>
      <c r="D1818" s="259"/>
      <c r="E1818" s="259"/>
      <c r="F1818" s="270"/>
      <c r="G1818" s="259"/>
      <c r="H1818" s="259"/>
      <c r="I1818" s="259"/>
      <c r="J1818" s="259"/>
    </row>
    <row r="1819" spans="1:10">
      <c r="A1819" s="259"/>
      <c r="B1819" s="259"/>
      <c r="C1819" s="259"/>
      <c r="D1819" s="259"/>
      <c r="E1819" s="259"/>
      <c r="F1819" s="270"/>
      <c r="G1819" s="259"/>
      <c r="H1819" s="259"/>
      <c r="I1819" s="259"/>
      <c r="J1819" s="259"/>
    </row>
    <row r="1820" spans="1:10">
      <c r="A1820" s="259"/>
      <c r="B1820" s="259"/>
      <c r="C1820" s="259"/>
      <c r="D1820" s="259"/>
      <c r="E1820" s="259"/>
      <c r="F1820" s="270"/>
      <c r="G1820" s="259"/>
      <c r="H1820" s="259"/>
      <c r="I1820" s="259"/>
      <c r="J1820" s="259"/>
    </row>
    <row r="1821" spans="1:10">
      <c r="A1821" s="259"/>
      <c r="B1821" s="259"/>
      <c r="C1821" s="259"/>
      <c r="D1821" s="259"/>
      <c r="E1821" s="259"/>
      <c r="F1821" s="270"/>
      <c r="G1821" s="259"/>
      <c r="H1821" s="259"/>
      <c r="I1821" s="259"/>
      <c r="J1821" s="259"/>
    </row>
    <row r="1822" spans="1:10">
      <c r="A1822" s="259"/>
      <c r="B1822" s="259"/>
      <c r="C1822" s="259"/>
      <c r="D1822" s="259"/>
      <c r="E1822" s="259"/>
      <c r="F1822" s="270"/>
      <c r="G1822" s="259"/>
      <c r="H1822" s="259"/>
      <c r="I1822" s="259"/>
      <c r="J1822" s="259"/>
    </row>
    <row r="1823" spans="1:10">
      <c r="A1823" s="259"/>
      <c r="B1823" s="259"/>
      <c r="C1823" s="259"/>
      <c r="D1823" s="259"/>
      <c r="E1823" s="259"/>
      <c r="F1823" s="270"/>
      <c r="G1823" s="259"/>
      <c r="H1823" s="259"/>
      <c r="I1823" s="259"/>
      <c r="J1823" s="259"/>
    </row>
    <row r="1824" spans="1:10">
      <c r="A1824" s="259"/>
      <c r="B1824" s="259"/>
      <c r="C1824" s="259"/>
      <c r="D1824" s="259"/>
      <c r="E1824" s="259"/>
      <c r="F1824" s="270"/>
      <c r="G1824" s="259"/>
      <c r="H1824" s="259"/>
      <c r="I1824" s="259"/>
      <c r="J1824" s="259"/>
    </row>
    <row r="1825" spans="1:10">
      <c r="A1825" s="259"/>
      <c r="B1825" s="259"/>
      <c r="C1825" s="259"/>
      <c r="D1825" s="259"/>
      <c r="E1825" s="259"/>
      <c r="F1825" s="270"/>
      <c r="G1825" s="259"/>
      <c r="H1825" s="259"/>
      <c r="I1825" s="259"/>
      <c r="J1825" s="259"/>
    </row>
    <row r="1826" spans="1:10">
      <c r="A1826" s="259"/>
      <c r="B1826" s="259"/>
      <c r="C1826" s="259"/>
      <c r="D1826" s="259"/>
      <c r="E1826" s="259"/>
      <c r="F1826" s="270"/>
      <c r="G1826" s="259"/>
      <c r="H1826" s="259"/>
      <c r="I1826" s="259"/>
      <c r="J1826" s="259"/>
    </row>
    <row r="1827" spans="1:10">
      <c r="A1827" s="259"/>
      <c r="B1827" s="259"/>
      <c r="C1827" s="259"/>
      <c r="D1827" s="259"/>
      <c r="E1827" s="259"/>
      <c r="F1827" s="270"/>
      <c r="G1827" s="259"/>
      <c r="H1827" s="259"/>
      <c r="I1827" s="259"/>
      <c r="J1827" s="259"/>
    </row>
    <row r="1828" spans="1:10">
      <c r="A1828" s="259"/>
      <c r="B1828" s="259"/>
      <c r="C1828" s="259"/>
      <c r="D1828" s="259"/>
      <c r="E1828" s="259"/>
      <c r="F1828" s="270"/>
      <c r="G1828" s="259"/>
      <c r="H1828" s="259"/>
      <c r="I1828" s="259"/>
      <c r="J1828" s="259"/>
    </row>
    <row r="1829" spans="1:10">
      <c r="A1829" s="259"/>
      <c r="B1829" s="259"/>
      <c r="C1829" s="259"/>
      <c r="D1829" s="259"/>
      <c r="E1829" s="259"/>
      <c r="F1829" s="270"/>
      <c r="G1829" s="259"/>
      <c r="H1829" s="259"/>
      <c r="I1829" s="259"/>
      <c r="J1829" s="259"/>
    </row>
    <row r="1830" spans="1:10">
      <c r="A1830" s="259"/>
      <c r="B1830" s="259"/>
      <c r="C1830" s="259"/>
      <c r="D1830" s="259"/>
      <c r="E1830" s="259"/>
      <c r="F1830" s="270"/>
      <c r="G1830" s="259"/>
      <c r="H1830" s="259"/>
      <c r="I1830" s="259"/>
      <c r="J1830" s="259"/>
    </row>
    <row r="1831" spans="1:10">
      <c r="A1831" s="259"/>
      <c r="B1831" s="259"/>
      <c r="C1831" s="259"/>
      <c r="D1831" s="259"/>
      <c r="E1831" s="259"/>
      <c r="F1831" s="270"/>
      <c r="G1831" s="259"/>
      <c r="H1831" s="259"/>
      <c r="I1831" s="259"/>
      <c r="J1831" s="259"/>
    </row>
    <row r="1832" spans="1:10">
      <c r="A1832" s="259"/>
      <c r="B1832" s="259"/>
      <c r="C1832" s="259"/>
      <c r="D1832" s="259"/>
      <c r="E1832" s="259"/>
      <c r="F1832" s="270"/>
      <c r="G1832" s="259"/>
      <c r="H1832" s="259"/>
      <c r="I1832" s="259"/>
      <c r="J1832" s="259"/>
    </row>
    <row r="1833" spans="1:10">
      <c r="A1833" s="259"/>
      <c r="B1833" s="259"/>
      <c r="C1833" s="259"/>
      <c r="D1833" s="259"/>
      <c r="E1833" s="259"/>
      <c r="F1833" s="270"/>
      <c r="G1833" s="259"/>
      <c r="H1833" s="259"/>
      <c r="I1833" s="259"/>
      <c r="J1833" s="259"/>
    </row>
    <row r="1834" spans="1:10">
      <c r="A1834" s="259"/>
      <c r="B1834" s="259"/>
      <c r="C1834" s="259"/>
      <c r="D1834" s="259"/>
      <c r="E1834" s="259"/>
      <c r="F1834" s="270"/>
      <c r="G1834" s="259"/>
      <c r="H1834" s="259"/>
      <c r="I1834" s="259"/>
      <c r="J1834" s="259"/>
    </row>
    <row r="1835" spans="1:10">
      <c r="A1835" s="259"/>
      <c r="B1835" s="259"/>
      <c r="C1835" s="259"/>
      <c r="D1835" s="259"/>
      <c r="E1835" s="259"/>
      <c r="F1835" s="270"/>
      <c r="G1835" s="259"/>
      <c r="H1835" s="259"/>
      <c r="I1835" s="259"/>
      <c r="J1835" s="259"/>
    </row>
    <row r="1836" spans="1:10">
      <c r="A1836" s="259"/>
      <c r="B1836" s="259"/>
      <c r="C1836" s="259"/>
      <c r="D1836" s="259"/>
      <c r="E1836" s="259"/>
      <c r="F1836" s="270"/>
      <c r="G1836" s="259"/>
      <c r="H1836" s="259"/>
      <c r="I1836" s="259"/>
      <c r="J1836" s="259"/>
    </row>
    <row r="1837" spans="1:10">
      <c r="A1837" s="259"/>
      <c r="B1837" s="259"/>
      <c r="C1837" s="259"/>
      <c r="D1837" s="259"/>
      <c r="E1837" s="259"/>
      <c r="F1837" s="270"/>
      <c r="G1837" s="259"/>
      <c r="H1837" s="259"/>
      <c r="I1837" s="259"/>
      <c r="J1837" s="259"/>
    </row>
    <row r="1838" spans="1:10">
      <c r="A1838" s="259"/>
      <c r="B1838" s="259"/>
      <c r="C1838" s="259"/>
      <c r="D1838" s="259"/>
      <c r="E1838" s="259"/>
      <c r="F1838" s="270"/>
      <c r="G1838" s="259"/>
      <c r="H1838" s="259"/>
      <c r="I1838" s="259"/>
      <c r="J1838" s="259"/>
    </row>
    <row r="1839" spans="1:10">
      <c r="A1839" s="259"/>
      <c r="B1839" s="259"/>
      <c r="C1839" s="259"/>
      <c r="D1839" s="259"/>
      <c r="E1839" s="259"/>
      <c r="F1839" s="270"/>
      <c r="G1839" s="259"/>
      <c r="H1839" s="259"/>
      <c r="I1839" s="259"/>
      <c r="J1839" s="259"/>
    </row>
    <row r="1840" spans="1:10">
      <c r="A1840" s="259"/>
      <c r="B1840" s="259"/>
      <c r="C1840" s="259"/>
      <c r="D1840" s="259"/>
      <c r="E1840" s="259"/>
      <c r="F1840" s="270"/>
      <c r="G1840" s="259"/>
      <c r="H1840" s="259"/>
      <c r="I1840" s="259"/>
      <c r="J1840" s="259"/>
    </row>
    <row r="1841" spans="1:10">
      <c r="A1841" s="259"/>
      <c r="B1841" s="259"/>
      <c r="C1841" s="259"/>
      <c r="D1841" s="259"/>
      <c r="E1841" s="259"/>
      <c r="F1841" s="270"/>
      <c r="G1841" s="259"/>
      <c r="H1841" s="259"/>
      <c r="I1841" s="259"/>
      <c r="J1841" s="259"/>
    </row>
    <row r="1842" spans="1:10">
      <c r="A1842" s="259"/>
      <c r="B1842" s="259"/>
      <c r="C1842" s="259"/>
      <c r="D1842" s="259"/>
      <c r="E1842" s="259"/>
      <c r="F1842" s="270"/>
      <c r="G1842" s="259"/>
      <c r="H1842" s="259"/>
      <c r="I1842" s="259"/>
      <c r="J1842" s="259"/>
    </row>
    <row r="1843" spans="1:10">
      <c r="A1843" s="259"/>
      <c r="B1843" s="259"/>
      <c r="C1843" s="259"/>
      <c r="D1843" s="259"/>
      <c r="E1843" s="259"/>
      <c r="F1843" s="270"/>
      <c r="G1843" s="259"/>
      <c r="H1843" s="259"/>
      <c r="I1843" s="259"/>
      <c r="J1843" s="259"/>
    </row>
    <row r="1844" spans="1:10">
      <c r="A1844" s="259"/>
      <c r="B1844" s="259"/>
      <c r="C1844" s="259"/>
      <c r="D1844" s="259"/>
      <c r="E1844" s="259"/>
      <c r="F1844" s="270"/>
      <c r="G1844" s="259"/>
      <c r="H1844" s="259"/>
      <c r="I1844" s="259"/>
      <c r="J1844" s="259"/>
    </row>
    <row r="1845" spans="1:10">
      <c r="A1845" s="259"/>
      <c r="B1845" s="259"/>
      <c r="C1845" s="259"/>
      <c r="D1845" s="259"/>
      <c r="E1845" s="259"/>
      <c r="F1845" s="270"/>
      <c r="G1845" s="259"/>
      <c r="H1845" s="259"/>
      <c r="I1845" s="259"/>
      <c r="J1845" s="259"/>
    </row>
    <row r="1846" spans="1:10">
      <c r="A1846" s="259"/>
      <c r="B1846" s="259"/>
      <c r="C1846" s="259"/>
      <c r="D1846" s="259"/>
      <c r="E1846" s="259"/>
      <c r="F1846" s="270"/>
      <c r="G1846" s="259"/>
      <c r="H1846" s="259"/>
      <c r="I1846" s="259"/>
      <c r="J1846" s="259"/>
    </row>
    <row r="1847" spans="1:10">
      <c r="A1847" s="259"/>
      <c r="B1847" s="259"/>
      <c r="C1847" s="259"/>
      <c r="D1847" s="259"/>
      <c r="E1847" s="259"/>
      <c r="F1847" s="270"/>
      <c r="G1847" s="259"/>
      <c r="H1847" s="259"/>
      <c r="I1847" s="259"/>
      <c r="J1847" s="259"/>
    </row>
    <row r="1848" spans="1:10">
      <c r="A1848" s="259"/>
      <c r="B1848" s="259"/>
      <c r="C1848" s="259"/>
      <c r="D1848" s="259"/>
      <c r="E1848" s="259"/>
      <c r="F1848" s="270"/>
      <c r="G1848" s="259"/>
      <c r="H1848" s="259"/>
      <c r="I1848" s="259"/>
      <c r="J1848" s="259"/>
    </row>
    <row r="1849" spans="1:10">
      <c r="A1849" s="259"/>
      <c r="B1849" s="259"/>
      <c r="C1849" s="259"/>
      <c r="D1849" s="259"/>
      <c r="E1849" s="259"/>
      <c r="F1849" s="270"/>
      <c r="G1849" s="259"/>
      <c r="H1849" s="259"/>
      <c r="I1849" s="259"/>
      <c r="J1849" s="259"/>
    </row>
    <row r="1850" spans="1:10">
      <c r="A1850" s="259"/>
      <c r="B1850" s="259"/>
      <c r="C1850" s="259"/>
      <c r="D1850" s="259"/>
      <c r="E1850" s="259"/>
      <c r="F1850" s="270"/>
      <c r="G1850" s="259"/>
      <c r="H1850" s="259"/>
      <c r="I1850" s="259"/>
      <c r="J1850" s="259"/>
    </row>
    <row r="1851" spans="1:10">
      <c r="A1851" s="259"/>
      <c r="B1851" s="259"/>
      <c r="C1851" s="259"/>
      <c r="D1851" s="259"/>
      <c r="E1851" s="259"/>
      <c r="F1851" s="270"/>
      <c r="G1851" s="259"/>
      <c r="H1851" s="259"/>
      <c r="I1851" s="259"/>
      <c r="J1851" s="259"/>
    </row>
    <row r="1852" spans="1:10">
      <c r="A1852" s="259"/>
      <c r="B1852" s="259"/>
      <c r="C1852" s="259"/>
      <c r="D1852" s="259"/>
      <c r="E1852" s="259"/>
      <c r="F1852" s="270"/>
      <c r="G1852" s="259"/>
      <c r="H1852" s="259"/>
      <c r="I1852" s="259"/>
      <c r="J1852" s="259"/>
    </row>
    <row r="1853" spans="1:10">
      <c r="A1853" s="259"/>
      <c r="B1853" s="259"/>
      <c r="C1853" s="259"/>
      <c r="D1853" s="259"/>
      <c r="E1853" s="259"/>
      <c r="F1853" s="270"/>
      <c r="G1853" s="259"/>
      <c r="H1853" s="259"/>
      <c r="I1853" s="259"/>
      <c r="J1853" s="259"/>
    </row>
    <row r="1854" spans="1:10">
      <c r="A1854" s="259"/>
      <c r="B1854" s="259"/>
      <c r="C1854" s="259"/>
      <c r="D1854" s="259"/>
      <c r="E1854" s="259"/>
      <c r="F1854" s="270"/>
      <c r="G1854" s="259"/>
      <c r="H1854" s="259"/>
      <c r="I1854" s="259"/>
      <c r="J1854" s="259"/>
    </row>
    <row r="1855" spans="1:10">
      <c r="A1855" s="259"/>
      <c r="B1855" s="259"/>
      <c r="C1855" s="259"/>
      <c r="D1855" s="259"/>
      <c r="E1855" s="259"/>
      <c r="F1855" s="270"/>
      <c r="G1855" s="259"/>
      <c r="H1855" s="259"/>
      <c r="I1855" s="259"/>
      <c r="J1855" s="259"/>
    </row>
    <row r="1856" spans="1:10">
      <c r="A1856" s="259"/>
      <c r="B1856" s="259"/>
      <c r="C1856" s="259"/>
      <c r="D1856" s="259"/>
      <c r="E1856" s="259"/>
      <c r="F1856" s="270"/>
      <c r="G1856" s="259"/>
      <c r="H1856" s="259"/>
      <c r="I1856" s="259"/>
      <c r="J1856" s="259"/>
    </row>
    <row r="1857" spans="1:10">
      <c r="A1857" s="259"/>
      <c r="B1857" s="259"/>
      <c r="C1857" s="259"/>
      <c r="D1857" s="259"/>
      <c r="E1857" s="259"/>
      <c r="F1857" s="270"/>
      <c r="G1857" s="259"/>
      <c r="H1857" s="259"/>
      <c r="I1857" s="259"/>
      <c r="J1857" s="259"/>
    </row>
    <row r="1858" spans="1:10">
      <c r="A1858" s="259"/>
      <c r="B1858" s="259"/>
      <c r="C1858" s="259"/>
      <c r="D1858" s="259"/>
      <c r="E1858" s="259"/>
      <c r="F1858" s="270"/>
      <c r="G1858" s="259"/>
      <c r="H1858" s="259"/>
      <c r="I1858" s="259"/>
      <c r="J1858" s="259"/>
    </row>
    <row r="1859" spans="1:10">
      <c r="A1859" s="259"/>
      <c r="B1859" s="259"/>
      <c r="C1859" s="259"/>
      <c r="D1859" s="259"/>
      <c r="E1859" s="259"/>
      <c r="F1859" s="270"/>
      <c r="G1859" s="259"/>
      <c r="H1859" s="259"/>
      <c r="I1859" s="259"/>
      <c r="J1859" s="259"/>
    </row>
    <row r="1860" spans="1:10">
      <c r="A1860" s="259"/>
      <c r="B1860" s="259"/>
      <c r="C1860" s="259"/>
      <c r="D1860" s="259"/>
      <c r="E1860" s="259"/>
      <c r="F1860" s="270"/>
      <c r="G1860" s="259"/>
      <c r="H1860" s="259"/>
      <c r="I1860" s="259"/>
      <c r="J1860" s="259"/>
    </row>
    <row r="1861" spans="1:10">
      <c r="A1861" s="259"/>
      <c r="B1861" s="259"/>
      <c r="C1861" s="259"/>
      <c r="D1861" s="259"/>
      <c r="E1861" s="259"/>
      <c r="F1861" s="270"/>
      <c r="G1861" s="259"/>
      <c r="H1861" s="259"/>
      <c r="I1861" s="259"/>
      <c r="J1861" s="259"/>
    </row>
    <row r="1862" spans="1:10">
      <c r="A1862" s="259"/>
      <c r="B1862" s="259"/>
      <c r="C1862" s="259"/>
      <c r="D1862" s="259"/>
      <c r="E1862" s="259"/>
      <c r="F1862" s="270"/>
      <c r="G1862" s="259"/>
      <c r="H1862" s="259"/>
      <c r="I1862" s="259"/>
      <c r="J1862" s="259"/>
    </row>
    <row r="1863" spans="1:10">
      <c r="A1863" s="259"/>
      <c r="B1863" s="259"/>
      <c r="C1863" s="259"/>
      <c r="D1863" s="259"/>
      <c r="E1863" s="259"/>
      <c r="F1863" s="270"/>
      <c r="G1863" s="259"/>
      <c r="H1863" s="259"/>
      <c r="I1863" s="259"/>
      <c r="J1863" s="259"/>
    </row>
    <row r="1864" spans="1:10">
      <c r="A1864" s="259"/>
      <c r="B1864" s="259"/>
      <c r="C1864" s="259"/>
      <c r="D1864" s="259"/>
      <c r="E1864" s="259"/>
      <c r="F1864" s="270"/>
      <c r="G1864" s="259"/>
      <c r="H1864" s="259"/>
      <c r="I1864" s="259"/>
      <c r="J1864" s="259"/>
    </row>
    <row r="1865" spans="1:10">
      <c r="A1865" s="259"/>
      <c r="B1865" s="259"/>
      <c r="C1865" s="259"/>
      <c r="D1865" s="259"/>
      <c r="E1865" s="259"/>
      <c r="F1865" s="270"/>
      <c r="G1865" s="259"/>
      <c r="H1865" s="259"/>
      <c r="I1865" s="259"/>
      <c r="J1865" s="259"/>
    </row>
    <row r="1866" spans="1:10">
      <c r="A1866" s="259"/>
      <c r="B1866" s="259"/>
      <c r="C1866" s="259"/>
      <c r="D1866" s="259"/>
      <c r="E1866" s="259"/>
      <c r="F1866" s="270"/>
      <c r="G1866" s="259"/>
      <c r="H1866" s="259"/>
      <c r="I1866" s="259"/>
      <c r="J1866" s="259"/>
    </row>
    <row r="1867" spans="1:10">
      <c r="A1867" s="259"/>
      <c r="B1867" s="259"/>
      <c r="C1867" s="259"/>
      <c r="D1867" s="259"/>
      <c r="E1867" s="259"/>
      <c r="F1867" s="270"/>
      <c r="G1867" s="259"/>
      <c r="H1867" s="259"/>
      <c r="I1867" s="259"/>
      <c r="J1867" s="259"/>
    </row>
    <row r="1868" spans="1:10">
      <c r="A1868" s="259"/>
      <c r="B1868" s="259"/>
      <c r="C1868" s="259"/>
      <c r="D1868" s="259"/>
      <c r="E1868" s="259"/>
      <c r="F1868" s="270"/>
      <c r="G1868" s="259"/>
      <c r="H1868" s="259"/>
      <c r="I1868" s="259"/>
      <c r="J1868" s="259"/>
    </row>
    <row r="1869" spans="1:10">
      <c r="A1869" s="259"/>
      <c r="B1869" s="259"/>
      <c r="C1869" s="259"/>
      <c r="D1869" s="259"/>
      <c r="E1869" s="259"/>
      <c r="F1869" s="270"/>
      <c r="G1869" s="259"/>
      <c r="H1869" s="259"/>
      <c r="I1869" s="259"/>
      <c r="J1869" s="259"/>
    </row>
    <row r="1870" spans="1:10">
      <c r="A1870" s="259"/>
      <c r="B1870" s="259"/>
      <c r="C1870" s="259"/>
      <c r="D1870" s="259"/>
      <c r="E1870" s="259"/>
      <c r="F1870" s="270"/>
      <c r="G1870" s="259"/>
      <c r="H1870" s="259"/>
      <c r="I1870" s="259"/>
      <c r="J1870" s="259"/>
    </row>
    <row r="1871" spans="1:10">
      <c r="A1871" s="259"/>
      <c r="B1871" s="259"/>
      <c r="C1871" s="259"/>
      <c r="D1871" s="259"/>
      <c r="E1871" s="259"/>
      <c r="F1871" s="270"/>
      <c r="G1871" s="259"/>
      <c r="H1871" s="259"/>
      <c r="I1871" s="259"/>
      <c r="J1871" s="259"/>
    </row>
    <row r="1872" spans="1:10">
      <c r="A1872" s="259"/>
      <c r="B1872" s="259"/>
      <c r="C1872" s="259"/>
      <c r="D1872" s="259"/>
      <c r="E1872" s="259"/>
      <c r="F1872" s="270"/>
      <c r="G1872" s="259"/>
      <c r="H1872" s="259"/>
      <c r="I1872" s="259"/>
      <c r="J1872" s="259"/>
    </row>
    <row r="1873" spans="1:10">
      <c r="A1873" s="259"/>
      <c r="B1873" s="259"/>
      <c r="C1873" s="259"/>
      <c r="D1873" s="259"/>
      <c r="E1873" s="259"/>
      <c r="F1873" s="270"/>
      <c r="G1873" s="259"/>
      <c r="H1873" s="259"/>
      <c r="I1873" s="259"/>
      <c r="J1873" s="259"/>
    </row>
    <row r="1874" spans="1:10">
      <c r="A1874" s="259"/>
      <c r="B1874" s="259"/>
      <c r="C1874" s="259"/>
      <c r="D1874" s="259"/>
      <c r="E1874" s="259"/>
      <c r="F1874" s="270"/>
      <c r="G1874" s="259"/>
      <c r="H1874" s="259"/>
      <c r="I1874" s="259"/>
      <c r="J1874" s="259"/>
    </row>
    <row r="1875" spans="1:10">
      <c r="A1875" s="259"/>
      <c r="B1875" s="259"/>
      <c r="C1875" s="259"/>
      <c r="D1875" s="259"/>
      <c r="E1875" s="259"/>
      <c r="F1875" s="270"/>
      <c r="G1875" s="259"/>
      <c r="H1875" s="259"/>
      <c r="I1875" s="259"/>
      <c r="J1875" s="259"/>
    </row>
    <row r="1876" spans="1:10">
      <c r="A1876" s="259"/>
      <c r="B1876" s="259"/>
      <c r="C1876" s="259"/>
      <c r="D1876" s="259"/>
      <c r="E1876" s="259"/>
      <c r="F1876" s="270"/>
      <c r="G1876" s="259"/>
      <c r="H1876" s="259"/>
      <c r="I1876" s="259"/>
      <c r="J1876" s="259"/>
    </row>
    <row r="1877" spans="1:10">
      <c r="A1877" s="259"/>
      <c r="B1877" s="259"/>
      <c r="C1877" s="259"/>
      <c r="D1877" s="259"/>
      <c r="E1877" s="259"/>
      <c r="F1877" s="270"/>
      <c r="G1877" s="259"/>
      <c r="H1877" s="259"/>
      <c r="I1877" s="259"/>
      <c r="J1877" s="259"/>
    </row>
    <row r="1878" spans="1:10">
      <c r="A1878" s="259"/>
      <c r="B1878" s="259"/>
      <c r="C1878" s="259"/>
      <c r="D1878" s="259"/>
      <c r="E1878" s="259"/>
      <c r="F1878" s="270"/>
      <c r="G1878" s="259"/>
      <c r="H1878" s="259"/>
      <c r="I1878" s="259"/>
      <c r="J1878" s="259"/>
    </row>
    <row r="1879" spans="1:10">
      <c r="A1879" s="259"/>
      <c r="B1879" s="259"/>
      <c r="C1879" s="259"/>
      <c r="D1879" s="259"/>
      <c r="E1879" s="259"/>
      <c r="F1879" s="270"/>
      <c r="G1879" s="259"/>
      <c r="H1879" s="259"/>
      <c r="I1879" s="259"/>
      <c r="J1879" s="259"/>
    </row>
    <row r="1880" spans="1:10">
      <c r="A1880" s="259"/>
      <c r="B1880" s="259"/>
      <c r="C1880" s="259"/>
      <c r="D1880" s="259"/>
      <c r="E1880" s="259"/>
      <c r="F1880" s="270"/>
      <c r="G1880" s="259"/>
      <c r="H1880" s="259"/>
      <c r="I1880" s="259"/>
      <c r="J1880" s="259"/>
    </row>
    <row r="1881" spans="1:10">
      <c r="A1881" s="259"/>
      <c r="B1881" s="259"/>
      <c r="C1881" s="259"/>
      <c r="D1881" s="259"/>
      <c r="E1881" s="259"/>
      <c r="F1881" s="270"/>
      <c r="G1881" s="259"/>
      <c r="H1881" s="259"/>
      <c r="I1881" s="259"/>
      <c r="J1881" s="259"/>
    </row>
    <row r="1882" spans="1:10">
      <c r="A1882" s="259"/>
      <c r="B1882" s="259"/>
      <c r="C1882" s="259"/>
      <c r="D1882" s="259"/>
      <c r="E1882" s="259"/>
      <c r="F1882" s="270"/>
      <c r="G1882" s="259"/>
      <c r="H1882" s="259"/>
      <c r="I1882" s="259"/>
      <c r="J1882" s="259"/>
    </row>
    <row r="1883" spans="1:10">
      <c r="A1883" s="259"/>
      <c r="B1883" s="259"/>
      <c r="C1883" s="259"/>
      <c r="D1883" s="259"/>
      <c r="E1883" s="259"/>
      <c r="F1883" s="270"/>
      <c r="G1883" s="259"/>
      <c r="H1883" s="259"/>
      <c r="I1883" s="259"/>
      <c r="J1883" s="259"/>
    </row>
    <row r="1884" spans="1:10">
      <c r="A1884" s="259"/>
      <c r="B1884" s="259"/>
      <c r="C1884" s="259"/>
      <c r="D1884" s="259"/>
      <c r="E1884" s="259"/>
      <c r="F1884" s="270"/>
      <c r="G1884" s="259"/>
      <c r="H1884" s="259"/>
      <c r="I1884" s="259"/>
      <c r="J1884" s="259"/>
    </row>
    <row r="1885" spans="1:10">
      <c r="A1885" s="259"/>
      <c r="B1885" s="259"/>
      <c r="C1885" s="259"/>
      <c r="D1885" s="259"/>
      <c r="E1885" s="259"/>
      <c r="F1885" s="270"/>
      <c r="G1885" s="259"/>
      <c r="H1885" s="259"/>
      <c r="I1885" s="259"/>
      <c r="J1885" s="259"/>
    </row>
    <row r="1886" spans="1:10">
      <c r="A1886" s="259"/>
      <c r="B1886" s="259"/>
      <c r="C1886" s="259"/>
      <c r="D1886" s="259"/>
      <c r="E1886" s="259"/>
      <c r="F1886" s="270"/>
      <c r="G1886" s="259"/>
      <c r="H1886" s="259"/>
      <c r="I1886" s="259"/>
      <c r="J1886" s="259"/>
    </row>
    <row r="1887" spans="1:10">
      <c r="A1887" s="259"/>
      <c r="B1887" s="259"/>
      <c r="C1887" s="259"/>
      <c r="D1887" s="259"/>
      <c r="E1887" s="259"/>
      <c r="F1887" s="270"/>
      <c r="G1887" s="259"/>
      <c r="H1887" s="259"/>
      <c r="I1887" s="259"/>
      <c r="J1887" s="259"/>
    </row>
    <row r="1888" spans="1:10">
      <c r="A1888" s="259"/>
      <c r="B1888" s="259"/>
      <c r="C1888" s="259"/>
      <c r="D1888" s="259"/>
      <c r="E1888" s="259"/>
      <c r="F1888" s="270"/>
      <c r="G1888" s="259"/>
      <c r="H1888" s="259"/>
      <c r="I1888" s="259"/>
      <c r="J1888" s="259"/>
    </row>
    <row r="1889" spans="1:10">
      <c r="A1889" s="259"/>
      <c r="B1889" s="259"/>
      <c r="C1889" s="259"/>
      <c r="D1889" s="259"/>
      <c r="E1889" s="259"/>
      <c r="F1889" s="270"/>
      <c r="G1889" s="259"/>
      <c r="H1889" s="259"/>
      <c r="I1889" s="259"/>
      <c r="J1889" s="259"/>
    </row>
    <row r="1890" spans="1:10">
      <c r="A1890" s="259"/>
      <c r="B1890" s="259"/>
      <c r="C1890" s="259"/>
      <c r="D1890" s="259"/>
      <c r="E1890" s="259"/>
      <c r="F1890" s="270"/>
      <c r="G1890" s="259"/>
      <c r="H1890" s="259"/>
      <c r="I1890" s="259"/>
      <c r="J1890" s="259"/>
    </row>
    <row r="1891" spans="1:10">
      <c r="A1891" s="259"/>
      <c r="B1891" s="259"/>
      <c r="C1891" s="259"/>
      <c r="D1891" s="259"/>
      <c r="E1891" s="259"/>
      <c r="F1891" s="270"/>
      <c r="G1891" s="259"/>
      <c r="H1891" s="259"/>
      <c r="I1891" s="259"/>
      <c r="J1891" s="259"/>
    </row>
    <row r="1892" spans="1:10">
      <c r="A1892" s="259"/>
      <c r="B1892" s="259"/>
      <c r="C1892" s="259"/>
      <c r="D1892" s="259"/>
      <c r="E1892" s="259"/>
      <c r="F1892" s="270"/>
      <c r="G1892" s="259"/>
      <c r="H1892" s="259"/>
      <c r="I1892" s="259"/>
      <c r="J1892" s="259"/>
    </row>
    <row r="1893" spans="1:10">
      <c r="A1893" s="259"/>
      <c r="B1893" s="259"/>
      <c r="C1893" s="259"/>
      <c r="D1893" s="259"/>
      <c r="E1893" s="259"/>
      <c r="F1893" s="270"/>
      <c r="G1893" s="259"/>
      <c r="H1893" s="259"/>
      <c r="I1893" s="259"/>
      <c r="J1893" s="259"/>
    </row>
    <row r="1894" spans="1:10">
      <c r="A1894" s="259"/>
      <c r="B1894" s="259"/>
      <c r="C1894" s="259"/>
      <c r="D1894" s="259"/>
      <c r="E1894" s="259"/>
      <c r="F1894" s="270"/>
      <c r="G1894" s="259"/>
      <c r="H1894" s="259"/>
      <c r="I1894" s="259"/>
      <c r="J1894" s="259"/>
    </row>
    <row r="1895" spans="1:10">
      <c r="A1895" s="259"/>
      <c r="B1895" s="259"/>
      <c r="C1895" s="259"/>
      <c r="D1895" s="259"/>
      <c r="E1895" s="259"/>
      <c r="F1895" s="270"/>
      <c r="G1895" s="259"/>
      <c r="H1895" s="259"/>
      <c r="I1895" s="259"/>
      <c r="J1895" s="259"/>
    </row>
    <row r="1896" spans="1:10">
      <c r="A1896" s="259"/>
      <c r="B1896" s="259"/>
      <c r="C1896" s="259"/>
      <c r="D1896" s="259"/>
      <c r="E1896" s="259"/>
      <c r="F1896" s="270"/>
      <c r="G1896" s="259"/>
      <c r="H1896" s="259"/>
      <c r="I1896" s="259"/>
      <c r="J1896" s="259"/>
    </row>
    <row r="1897" spans="1:10">
      <c r="A1897" s="259"/>
      <c r="B1897" s="259"/>
      <c r="C1897" s="259"/>
      <c r="D1897" s="259"/>
      <c r="E1897" s="259"/>
      <c r="F1897" s="270"/>
      <c r="G1897" s="259"/>
      <c r="H1897" s="259"/>
      <c r="I1897" s="259"/>
      <c r="J1897" s="259"/>
    </row>
    <row r="1898" spans="1:10">
      <c r="A1898" s="259"/>
      <c r="B1898" s="259"/>
      <c r="C1898" s="259"/>
      <c r="D1898" s="259"/>
      <c r="E1898" s="259"/>
      <c r="F1898" s="270"/>
      <c r="G1898" s="259"/>
      <c r="H1898" s="259"/>
      <c r="I1898" s="259"/>
      <c r="J1898" s="259"/>
    </row>
    <row r="1899" spans="1:10">
      <c r="A1899" s="259"/>
      <c r="B1899" s="259"/>
      <c r="C1899" s="259"/>
      <c r="D1899" s="259"/>
      <c r="E1899" s="259"/>
      <c r="F1899" s="270"/>
      <c r="G1899" s="259"/>
      <c r="H1899" s="259"/>
      <c r="I1899" s="259"/>
      <c r="J1899" s="259"/>
    </row>
    <row r="1900" spans="1:10">
      <c r="A1900" s="259"/>
      <c r="B1900" s="259"/>
      <c r="C1900" s="259"/>
      <c r="D1900" s="259"/>
      <c r="E1900" s="259"/>
      <c r="F1900" s="270"/>
      <c r="G1900" s="259"/>
      <c r="H1900" s="259"/>
      <c r="I1900" s="259"/>
      <c r="J1900" s="259"/>
    </row>
    <row r="1901" spans="1:10">
      <c r="A1901" s="259"/>
      <c r="B1901" s="259"/>
      <c r="C1901" s="259"/>
      <c r="D1901" s="259"/>
      <c r="E1901" s="259"/>
      <c r="F1901" s="270"/>
      <c r="G1901" s="259"/>
      <c r="H1901" s="259"/>
      <c r="I1901" s="259"/>
      <c r="J1901" s="259"/>
    </row>
    <row r="1902" spans="1:10">
      <c r="A1902" s="259"/>
      <c r="B1902" s="259"/>
      <c r="C1902" s="259"/>
      <c r="D1902" s="259"/>
      <c r="E1902" s="259"/>
      <c r="F1902" s="270"/>
      <c r="G1902" s="259"/>
      <c r="H1902" s="259"/>
      <c r="I1902" s="259"/>
      <c r="J1902" s="259"/>
    </row>
    <row r="1903" spans="1:10">
      <c r="A1903" s="259"/>
      <c r="B1903" s="259"/>
      <c r="C1903" s="259"/>
      <c r="D1903" s="259"/>
      <c r="E1903" s="259"/>
      <c r="F1903" s="270"/>
      <c r="G1903" s="259"/>
      <c r="H1903" s="259"/>
      <c r="I1903" s="259"/>
      <c r="J1903" s="259"/>
    </row>
    <row r="1904" spans="1:10">
      <c r="A1904" s="259"/>
      <c r="B1904" s="259"/>
      <c r="C1904" s="259"/>
      <c r="D1904" s="259"/>
      <c r="E1904" s="259"/>
      <c r="F1904" s="270"/>
      <c r="G1904" s="259"/>
      <c r="H1904" s="259"/>
      <c r="I1904" s="259"/>
      <c r="J1904" s="259"/>
    </row>
    <row r="1905" spans="1:10">
      <c r="A1905" s="259"/>
      <c r="B1905" s="259"/>
      <c r="C1905" s="259"/>
      <c r="D1905" s="259"/>
      <c r="E1905" s="259"/>
      <c r="F1905" s="270"/>
      <c r="G1905" s="259"/>
      <c r="H1905" s="259"/>
      <c r="I1905" s="259"/>
      <c r="J1905" s="259"/>
    </row>
    <row r="1906" spans="1:10">
      <c r="A1906" s="259"/>
      <c r="B1906" s="259"/>
      <c r="C1906" s="259"/>
      <c r="D1906" s="259"/>
      <c r="E1906" s="259"/>
      <c r="F1906" s="270"/>
      <c r="G1906" s="259"/>
      <c r="H1906" s="259"/>
      <c r="I1906" s="259"/>
      <c r="J1906" s="259"/>
    </row>
    <row r="1907" spans="1:10">
      <c r="A1907" s="259"/>
      <c r="B1907" s="259"/>
      <c r="C1907" s="259"/>
      <c r="D1907" s="259"/>
      <c r="E1907" s="259"/>
      <c r="F1907" s="270"/>
      <c r="G1907" s="259"/>
      <c r="H1907" s="259"/>
      <c r="I1907" s="259"/>
      <c r="J1907" s="259"/>
    </row>
    <row r="1908" spans="1:10">
      <c r="A1908" s="259"/>
      <c r="B1908" s="259"/>
      <c r="C1908" s="259"/>
      <c r="D1908" s="259"/>
      <c r="E1908" s="259"/>
      <c r="F1908" s="270"/>
      <c r="G1908" s="259"/>
      <c r="H1908" s="259"/>
      <c r="I1908" s="259"/>
      <c r="J1908" s="259"/>
    </row>
    <row r="1909" spans="1:10">
      <c r="A1909" s="259"/>
      <c r="B1909" s="259"/>
      <c r="C1909" s="259"/>
      <c r="D1909" s="259"/>
      <c r="E1909" s="259"/>
      <c r="F1909" s="270"/>
      <c r="G1909" s="259"/>
      <c r="H1909" s="259"/>
      <c r="I1909" s="259"/>
      <c r="J1909" s="259"/>
    </row>
    <row r="1910" spans="1:10">
      <c r="A1910" s="259"/>
      <c r="B1910" s="259"/>
      <c r="C1910" s="259"/>
      <c r="D1910" s="259"/>
      <c r="E1910" s="259"/>
      <c r="F1910" s="270"/>
      <c r="G1910" s="259"/>
      <c r="H1910" s="259"/>
      <c r="I1910" s="259"/>
      <c r="J1910" s="259"/>
    </row>
    <row r="1911" spans="1:10">
      <c r="A1911" s="259"/>
      <c r="B1911" s="259"/>
      <c r="C1911" s="259"/>
      <c r="D1911" s="259"/>
      <c r="E1911" s="259"/>
      <c r="F1911" s="270"/>
      <c r="G1911" s="259"/>
      <c r="H1911" s="259"/>
      <c r="I1911" s="259"/>
      <c r="J1911" s="259"/>
    </row>
    <row r="1912" spans="1:10">
      <c r="A1912" s="259"/>
      <c r="B1912" s="259"/>
      <c r="C1912" s="259"/>
      <c r="D1912" s="259"/>
      <c r="E1912" s="259"/>
      <c r="F1912" s="270"/>
      <c r="G1912" s="259"/>
      <c r="H1912" s="259"/>
      <c r="I1912" s="259"/>
      <c r="J1912" s="259"/>
    </row>
    <row r="1913" spans="1:10">
      <c r="A1913" s="259"/>
      <c r="B1913" s="259"/>
      <c r="C1913" s="259"/>
      <c r="D1913" s="259"/>
      <c r="E1913" s="259"/>
      <c r="F1913" s="270"/>
      <c r="G1913" s="259"/>
      <c r="H1913" s="259"/>
      <c r="I1913" s="259"/>
      <c r="J1913" s="259"/>
    </row>
    <row r="1914" spans="1:10">
      <c r="A1914" s="259"/>
      <c r="B1914" s="259"/>
      <c r="C1914" s="259"/>
      <c r="D1914" s="259"/>
      <c r="E1914" s="259"/>
      <c r="F1914" s="270"/>
      <c r="G1914" s="259"/>
      <c r="H1914" s="259"/>
      <c r="I1914" s="259"/>
      <c r="J1914" s="259"/>
    </row>
    <row r="1915" spans="1:10">
      <c r="A1915" s="259"/>
      <c r="B1915" s="259"/>
      <c r="C1915" s="259"/>
      <c r="D1915" s="259"/>
      <c r="E1915" s="259"/>
      <c r="F1915" s="270"/>
      <c r="G1915" s="259"/>
      <c r="H1915" s="259"/>
      <c r="I1915" s="259"/>
      <c r="J1915" s="259"/>
    </row>
    <row r="1916" spans="1:10">
      <c r="A1916" s="259"/>
      <c r="B1916" s="259"/>
      <c r="C1916" s="259"/>
      <c r="D1916" s="259"/>
      <c r="E1916" s="259"/>
      <c r="F1916" s="270"/>
      <c r="G1916" s="259"/>
      <c r="H1916" s="259"/>
      <c r="I1916" s="259"/>
      <c r="J1916" s="259"/>
    </row>
    <row r="1917" spans="1:10">
      <c r="A1917" s="259"/>
      <c r="B1917" s="259"/>
      <c r="C1917" s="259"/>
      <c r="D1917" s="259"/>
      <c r="E1917" s="259"/>
      <c r="F1917" s="270"/>
      <c r="G1917" s="259"/>
      <c r="H1917" s="259"/>
      <c r="I1917" s="259"/>
      <c r="J1917" s="259"/>
    </row>
    <row r="1918" spans="1:10">
      <c r="A1918" s="259"/>
      <c r="B1918" s="259"/>
      <c r="C1918" s="259"/>
      <c r="D1918" s="259"/>
      <c r="E1918" s="259"/>
      <c r="F1918" s="270"/>
      <c r="G1918" s="259"/>
      <c r="H1918" s="259"/>
      <c r="I1918" s="259"/>
      <c r="J1918" s="259"/>
    </row>
    <row r="1919" spans="1:10">
      <c r="A1919" s="259"/>
      <c r="B1919" s="259"/>
      <c r="C1919" s="259"/>
      <c r="D1919" s="259"/>
      <c r="E1919" s="259"/>
      <c r="F1919" s="270"/>
      <c r="G1919" s="259"/>
      <c r="H1919" s="259"/>
      <c r="I1919" s="259"/>
      <c r="J1919" s="259"/>
    </row>
    <row r="1920" spans="1:10">
      <c r="A1920" s="259"/>
      <c r="B1920" s="259"/>
      <c r="C1920" s="259"/>
      <c r="D1920" s="259"/>
      <c r="E1920" s="259"/>
      <c r="F1920" s="270"/>
      <c r="G1920" s="259"/>
      <c r="H1920" s="259"/>
      <c r="I1920" s="259"/>
      <c r="J1920" s="259"/>
    </row>
    <row r="1921" spans="1:10">
      <c r="A1921" s="259"/>
      <c r="B1921" s="259"/>
      <c r="C1921" s="259"/>
      <c r="D1921" s="259"/>
      <c r="E1921" s="259"/>
      <c r="F1921" s="270"/>
      <c r="G1921" s="259"/>
      <c r="H1921" s="259"/>
      <c r="I1921" s="259"/>
      <c r="J1921" s="259"/>
    </row>
    <row r="1922" spans="1:10">
      <c r="A1922" s="259"/>
      <c r="B1922" s="259"/>
      <c r="C1922" s="259"/>
      <c r="D1922" s="259"/>
      <c r="E1922" s="259"/>
      <c r="F1922" s="270"/>
      <c r="G1922" s="259"/>
      <c r="H1922" s="259"/>
      <c r="I1922" s="259"/>
      <c r="J1922" s="259"/>
    </row>
    <row r="1923" spans="1:10">
      <c r="A1923" s="259"/>
      <c r="B1923" s="259"/>
      <c r="C1923" s="259"/>
      <c r="D1923" s="259"/>
      <c r="E1923" s="259"/>
      <c r="F1923" s="270"/>
      <c r="G1923" s="259"/>
      <c r="H1923" s="259"/>
      <c r="I1923" s="259"/>
      <c r="J1923" s="259"/>
    </row>
    <row r="1924" spans="1:10">
      <c r="A1924" s="259"/>
      <c r="B1924" s="259"/>
      <c r="C1924" s="259"/>
      <c r="D1924" s="259"/>
      <c r="E1924" s="259"/>
      <c r="F1924" s="270"/>
      <c r="G1924" s="259"/>
      <c r="H1924" s="259"/>
      <c r="I1924" s="259"/>
      <c r="J1924" s="259"/>
    </row>
    <row r="1925" spans="1:10">
      <c r="A1925" s="259"/>
      <c r="B1925" s="259"/>
      <c r="C1925" s="259"/>
      <c r="D1925" s="259"/>
      <c r="E1925" s="259"/>
      <c r="F1925" s="270"/>
      <c r="G1925" s="259"/>
      <c r="H1925" s="259"/>
      <c r="I1925" s="259"/>
      <c r="J1925" s="259"/>
    </row>
    <row r="1926" spans="1:10">
      <c r="A1926" s="259"/>
      <c r="B1926" s="259"/>
      <c r="C1926" s="259"/>
      <c r="D1926" s="259"/>
      <c r="E1926" s="259"/>
      <c r="F1926" s="270"/>
      <c r="G1926" s="259"/>
      <c r="H1926" s="259"/>
      <c r="I1926" s="259"/>
      <c r="J1926" s="259"/>
    </row>
    <row r="1927" spans="1:10">
      <c r="A1927" s="259"/>
      <c r="B1927" s="259"/>
      <c r="C1927" s="259"/>
      <c r="D1927" s="259"/>
      <c r="E1927" s="259"/>
      <c r="F1927" s="270"/>
      <c r="G1927" s="259"/>
      <c r="H1927" s="259"/>
      <c r="I1927" s="259"/>
      <c r="J1927" s="259"/>
    </row>
    <row r="1928" spans="1:10">
      <c r="A1928" s="259"/>
      <c r="B1928" s="259"/>
      <c r="C1928" s="259"/>
      <c r="D1928" s="259"/>
      <c r="E1928" s="259"/>
      <c r="F1928" s="270"/>
      <c r="G1928" s="259"/>
      <c r="H1928" s="259"/>
      <c r="I1928" s="259"/>
      <c r="J1928" s="259"/>
    </row>
    <row r="1929" spans="1:10">
      <c r="A1929" s="259"/>
      <c r="B1929" s="259"/>
      <c r="C1929" s="259"/>
      <c r="D1929" s="259"/>
      <c r="E1929" s="259"/>
      <c r="F1929" s="270"/>
      <c r="G1929" s="259"/>
      <c r="H1929" s="259"/>
      <c r="I1929" s="259"/>
      <c r="J1929" s="259"/>
    </row>
    <row r="1930" spans="1:10">
      <c r="A1930" s="259"/>
      <c r="B1930" s="259"/>
      <c r="C1930" s="259"/>
      <c r="D1930" s="259"/>
      <c r="E1930" s="259"/>
      <c r="F1930" s="270"/>
      <c r="G1930" s="259"/>
      <c r="H1930" s="259"/>
      <c r="I1930" s="259"/>
      <c r="J1930" s="259"/>
    </row>
    <row r="1931" spans="1:10">
      <c r="A1931" s="259"/>
      <c r="B1931" s="259"/>
      <c r="C1931" s="259"/>
      <c r="D1931" s="259"/>
      <c r="E1931" s="259"/>
      <c r="F1931" s="270"/>
      <c r="G1931" s="259"/>
      <c r="H1931" s="259"/>
      <c r="I1931" s="259"/>
      <c r="J1931" s="259"/>
    </row>
    <row r="1932" spans="1:10">
      <c r="A1932" s="259"/>
      <c r="B1932" s="259"/>
      <c r="C1932" s="259"/>
      <c r="D1932" s="259"/>
      <c r="E1932" s="259"/>
      <c r="F1932" s="270"/>
      <c r="G1932" s="259"/>
      <c r="H1932" s="259"/>
      <c r="I1932" s="259"/>
      <c r="J1932" s="259"/>
    </row>
    <row r="1933" spans="1:10">
      <c r="A1933" s="259"/>
      <c r="B1933" s="259"/>
      <c r="C1933" s="259"/>
      <c r="D1933" s="259"/>
      <c r="E1933" s="259"/>
      <c r="F1933" s="270"/>
      <c r="G1933" s="259"/>
      <c r="H1933" s="259"/>
      <c r="I1933" s="259"/>
      <c r="J1933" s="259"/>
    </row>
    <row r="1934" spans="1:10">
      <c r="A1934" s="259"/>
      <c r="B1934" s="259"/>
      <c r="C1934" s="259"/>
      <c r="D1934" s="259"/>
      <c r="E1934" s="259"/>
      <c r="F1934" s="270"/>
      <c r="G1934" s="259"/>
      <c r="H1934" s="259"/>
      <c r="I1934" s="259"/>
      <c r="J1934" s="259"/>
    </row>
    <row r="1935" spans="1:10">
      <c r="A1935" s="259"/>
      <c r="B1935" s="259"/>
      <c r="C1935" s="259"/>
      <c r="D1935" s="259"/>
      <c r="E1935" s="259"/>
      <c r="F1935" s="270"/>
      <c r="G1935" s="259"/>
      <c r="H1935" s="259"/>
      <c r="I1935" s="259"/>
      <c r="J1935" s="259"/>
    </row>
    <row r="1936" spans="1:10">
      <c r="A1936" s="259"/>
      <c r="B1936" s="259"/>
      <c r="C1936" s="259"/>
      <c r="D1936" s="259"/>
      <c r="E1936" s="259"/>
      <c r="F1936" s="270"/>
      <c r="G1936" s="259"/>
      <c r="H1936" s="259"/>
      <c r="I1936" s="259"/>
      <c r="J1936" s="259"/>
    </row>
    <row r="1937" spans="1:10">
      <c r="A1937" s="259"/>
      <c r="B1937" s="259"/>
      <c r="C1937" s="259"/>
      <c r="D1937" s="259"/>
      <c r="E1937" s="259"/>
      <c r="F1937" s="270"/>
      <c r="G1937" s="259"/>
      <c r="H1937" s="259"/>
      <c r="I1937" s="259"/>
      <c r="J1937" s="259"/>
    </row>
    <row r="1938" spans="1:10">
      <c r="A1938" s="259"/>
      <c r="B1938" s="259"/>
      <c r="C1938" s="259"/>
      <c r="D1938" s="259"/>
      <c r="E1938" s="259"/>
      <c r="F1938" s="270"/>
      <c r="G1938" s="259"/>
      <c r="H1938" s="259"/>
      <c r="I1938" s="259"/>
      <c r="J1938" s="259"/>
    </row>
    <row r="1939" spans="1:10">
      <c r="A1939" s="259"/>
      <c r="B1939" s="259"/>
      <c r="C1939" s="259"/>
      <c r="D1939" s="259"/>
      <c r="E1939" s="259"/>
      <c r="F1939" s="270"/>
      <c r="G1939" s="259"/>
      <c r="H1939" s="259"/>
      <c r="I1939" s="259"/>
      <c r="J1939" s="259"/>
    </row>
    <row r="1940" spans="1:10">
      <c r="A1940" s="259"/>
      <c r="B1940" s="259"/>
      <c r="C1940" s="259"/>
      <c r="D1940" s="259"/>
      <c r="E1940" s="259"/>
      <c r="F1940" s="270"/>
      <c r="G1940" s="259"/>
      <c r="H1940" s="259"/>
      <c r="I1940" s="259"/>
      <c r="J1940" s="259"/>
    </row>
    <row r="1941" spans="1:10">
      <c r="A1941" s="259"/>
      <c r="B1941" s="259"/>
      <c r="C1941" s="259"/>
      <c r="D1941" s="259"/>
      <c r="E1941" s="259"/>
      <c r="F1941" s="270"/>
      <c r="G1941" s="259"/>
      <c r="H1941" s="259"/>
      <c r="I1941" s="259"/>
      <c r="J1941" s="259"/>
    </row>
    <row r="1942" spans="1:10">
      <c r="A1942" s="259"/>
      <c r="B1942" s="259"/>
      <c r="C1942" s="259"/>
      <c r="D1942" s="259"/>
      <c r="E1942" s="259"/>
      <c r="F1942" s="270"/>
      <c r="G1942" s="259"/>
      <c r="H1942" s="259"/>
      <c r="I1942" s="259"/>
      <c r="J1942" s="259"/>
    </row>
    <row r="1943" spans="1:10">
      <c r="A1943" s="259"/>
      <c r="B1943" s="259"/>
      <c r="C1943" s="259"/>
      <c r="D1943" s="259"/>
      <c r="E1943" s="259"/>
      <c r="F1943" s="270"/>
      <c r="G1943" s="259"/>
      <c r="H1943" s="259"/>
      <c r="I1943" s="259"/>
      <c r="J1943" s="259"/>
    </row>
    <row r="1944" spans="1:10">
      <c r="A1944" s="259"/>
      <c r="B1944" s="259"/>
      <c r="C1944" s="259"/>
      <c r="D1944" s="259"/>
      <c r="E1944" s="259"/>
      <c r="F1944" s="270"/>
      <c r="G1944" s="259"/>
      <c r="H1944" s="259"/>
      <c r="I1944" s="259"/>
      <c r="J1944" s="259"/>
    </row>
    <row r="1945" spans="1:10">
      <c r="A1945" s="259"/>
      <c r="B1945" s="259"/>
      <c r="C1945" s="259"/>
      <c r="D1945" s="259"/>
      <c r="E1945" s="259"/>
      <c r="F1945" s="270"/>
      <c r="G1945" s="259"/>
      <c r="H1945" s="259"/>
      <c r="I1945" s="259"/>
      <c r="J1945" s="259"/>
    </row>
    <row r="1946" spans="1:10">
      <c r="A1946" s="259"/>
      <c r="B1946" s="259"/>
      <c r="C1946" s="259"/>
      <c r="D1946" s="259"/>
      <c r="E1946" s="259"/>
      <c r="F1946" s="270"/>
      <c r="G1946" s="259"/>
      <c r="H1946" s="259"/>
      <c r="I1946" s="259"/>
      <c r="J1946" s="259"/>
    </row>
    <row r="1947" spans="1:10">
      <c r="A1947" s="259"/>
      <c r="B1947" s="259"/>
      <c r="C1947" s="259"/>
      <c r="D1947" s="259"/>
      <c r="E1947" s="259"/>
      <c r="F1947" s="270"/>
      <c r="G1947" s="259"/>
      <c r="H1947" s="259"/>
      <c r="I1947" s="259"/>
      <c r="J1947" s="259"/>
    </row>
    <row r="1948" spans="1:10">
      <c r="A1948" s="259"/>
      <c r="B1948" s="259"/>
      <c r="C1948" s="259"/>
      <c r="D1948" s="259"/>
      <c r="E1948" s="259"/>
      <c r="F1948" s="270"/>
      <c r="G1948" s="259"/>
      <c r="H1948" s="259"/>
      <c r="I1948" s="259"/>
      <c r="J1948" s="259"/>
    </row>
    <row r="1949" spans="1:10">
      <c r="A1949" s="259"/>
      <c r="B1949" s="259"/>
      <c r="C1949" s="259"/>
      <c r="D1949" s="259"/>
      <c r="E1949" s="259"/>
      <c r="F1949" s="270"/>
      <c r="G1949" s="259"/>
      <c r="H1949" s="259"/>
      <c r="I1949" s="259"/>
      <c r="J1949" s="259"/>
    </row>
    <row r="1950" spans="1:10">
      <c r="A1950" s="259"/>
      <c r="B1950" s="259"/>
      <c r="C1950" s="259"/>
      <c r="D1950" s="259"/>
      <c r="E1950" s="259"/>
      <c r="F1950" s="270"/>
      <c r="G1950" s="259"/>
      <c r="H1950" s="259"/>
      <c r="I1950" s="259"/>
      <c r="J1950" s="259"/>
    </row>
    <row r="1951" spans="1:10">
      <c r="A1951" s="259"/>
      <c r="B1951" s="259"/>
      <c r="C1951" s="259"/>
      <c r="D1951" s="259"/>
      <c r="E1951" s="259"/>
      <c r="F1951" s="270"/>
      <c r="G1951" s="259"/>
      <c r="H1951" s="259"/>
      <c r="I1951" s="259"/>
      <c r="J1951" s="259"/>
    </row>
    <row r="1952" spans="1:10">
      <c r="A1952" s="259"/>
      <c r="B1952" s="259"/>
      <c r="C1952" s="259"/>
      <c r="D1952" s="259"/>
      <c r="E1952" s="259"/>
      <c r="F1952" s="270"/>
      <c r="G1952" s="259"/>
      <c r="H1952" s="259"/>
      <c r="I1952" s="259"/>
      <c r="J1952" s="259"/>
    </row>
    <row r="1953" spans="1:10">
      <c r="A1953" s="259"/>
      <c r="B1953" s="259"/>
      <c r="C1953" s="259"/>
      <c r="D1953" s="259"/>
      <c r="E1953" s="259"/>
      <c r="F1953" s="270"/>
      <c r="G1953" s="259"/>
      <c r="H1953" s="259"/>
      <c r="I1953" s="259"/>
      <c r="J1953" s="259"/>
    </row>
    <row r="1954" spans="1:10">
      <c r="A1954" s="259"/>
      <c r="B1954" s="259"/>
      <c r="C1954" s="259"/>
      <c r="D1954" s="259"/>
      <c r="E1954" s="259"/>
      <c r="F1954" s="270"/>
      <c r="G1954" s="259"/>
      <c r="H1954" s="259"/>
      <c r="I1954" s="259"/>
      <c r="J1954" s="259"/>
    </row>
    <row r="1955" spans="1:10">
      <c r="A1955" s="259"/>
      <c r="B1955" s="259"/>
      <c r="C1955" s="259"/>
      <c r="D1955" s="259"/>
      <c r="E1955" s="259"/>
      <c r="F1955" s="270"/>
      <c r="G1955" s="259"/>
      <c r="H1955" s="259"/>
      <c r="I1955" s="259"/>
      <c r="J1955" s="259"/>
    </row>
    <row r="1956" spans="1:10">
      <c r="A1956" s="259"/>
      <c r="B1956" s="259"/>
      <c r="C1956" s="259"/>
      <c r="D1956" s="259"/>
      <c r="E1956" s="259"/>
      <c r="F1956" s="270"/>
      <c r="G1956" s="259"/>
      <c r="H1956" s="259"/>
      <c r="I1956" s="259"/>
      <c r="J1956" s="259"/>
    </row>
    <row r="1957" spans="1:10">
      <c r="A1957" s="259"/>
      <c r="B1957" s="259"/>
      <c r="C1957" s="259"/>
      <c r="D1957" s="259"/>
      <c r="E1957" s="259"/>
      <c r="F1957" s="270"/>
      <c r="G1957" s="259"/>
      <c r="H1957" s="259"/>
      <c r="I1957" s="259"/>
      <c r="J1957" s="259"/>
    </row>
    <row r="1958" spans="1:10">
      <c r="A1958" s="259"/>
      <c r="B1958" s="259"/>
      <c r="C1958" s="259"/>
      <c r="D1958" s="259"/>
      <c r="E1958" s="259"/>
      <c r="F1958" s="270"/>
      <c r="G1958" s="259"/>
      <c r="H1958" s="259"/>
      <c r="I1958" s="259"/>
      <c r="J1958" s="259"/>
    </row>
    <row r="1959" spans="1:10">
      <c r="A1959" s="259"/>
      <c r="B1959" s="259"/>
      <c r="C1959" s="259"/>
      <c r="D1959" s="259"/>
      <c r="E1959" s="259"/>
      <c r="F1959" s="270"/>
      <c r="G1959" s="259"/>
      <c r="H1959" s="259"/>
      <c r="I1959" s="259"/>
      <c r="J1959" s="259"/>
    </row>
    <row r="1960" spans="1:10">
      <c r="A1960" s="259"/>
      <c r="B1960" s="259"/>
      <c r="C1960" s="259"/>
      <c r="D1960" s="259"/>
      <c r="E1960" s="259"/>
      <c r="F1960" s="270"/>
      <c r="G1960" s="259"/>
      <c r="H1960" s="259"/>
      <c r="I1960" s="259"/>
      <c r="J1960" s="259"/>
    </row>
    <row r="1961" spans="1:10">
      <c r="A1961" s="259"/>
      <c r="B1961" s="259"/>
      <c r="C1961" s="259"/>
      <c r="D1961" s="259"/>
      <c r="E1961" s="259"/>
      <c r="F1961" s="270"/>
      <c r="G1961" s="259"/>
      <c r="H1961" s="259"/>
      <c r="I1961" s="259"/>
      <c r="J1961" s="259"/>
    </row>
    <row r="1962" spans="1:10">
      <c r="A1962" s="259"/>
      <c r="B1962" s="259"/>
      <c r="C1962" s="259"/>
      <c r="D1962" s="259"/>
      <c r="E1962" s="259"/>
      <c r="F1962" s="270"/>
      <c r="G1962" s="259"/>
      <c r="H1962" s="259"/>
      <c r="I1962" s="259"/>
      <c r="J1962" s="259"/>
    </row>
    <row r="1963" spans="1:10">
      <c r="A1963" s="259"/>
      <c r="B1963" s="259"/>
      <c r="C1963" s="259"/>
      <c r="D1963" s="259"/>
      <c r="E1963" s="259"/>
      <c r="F1963" s="270"/>
      <c r="G1963" s="259"/>
      <c r="H1963" s="259"/>
      <c r="I1963" s="259"/>
      <c r="J1963" s="259"/>
    </row>
    <row r="1964" spans="1:10">
      <c r="A1964" s="259"/>
      <c r="B1964" s="259"/>
      <c r="C1964" s="259"/>
      <c r="D1964" s="259"/>
      <c r="E1964" s="259"/>
      <c r="F1964" s="270"/>
      <c r="G1964" s="259"/>
      <c r="H1964" s="259"/>
      <c r="I1964" s="259"/>
      <c r="J1964" s="259"/>
    </row>
    <row r="1965" spans="1:10">
      <c r="A1965" s="259"/>
      <c r="B1965" s="259"/>
      <c r="C1965" s="259"/>
      <c r="D1965" s="259"/>
      <c r="E1965" s="259"/>
      <c r="F1965" s="270"/>
      <c r="G1965" s="259"/>
      <c r="H1965" s="259"/>
      <c r="I1965" s="259"/>
      <c r="J1965" s="259"/>
    </row>
    <row r="1966" spans="1:10">
      <c r="A1966" s="259"/>
      <c r="B1966" s="259"/>
      <c r="C1966" s="259"/>
      <c r="D1966" s="259"/>
      <c r="E1966" s="259"/>
      <c r="F1966" s="270"/>
      <c r="G1966" s="259"/>
      <c r="H1966" s="259"/>
      <c r="I1966" s="259"/>
      <c r="J1966" s="259"/>
    </row>
    <row r="1967" spans="1:10">
      <c r="A1967" s="259"/>
      <c r="B1967" s="259"/>
      <c r="C1967" s="259"/>
      <c r="D1967" s="259"/>
      <c r="E1967" s="259"/>
      <c r="F1967" s="270"/>
      <c r="G1967" s="259"/>
      <c r="H1967" s="259"/>
      <c r="I1967" s="259"/>
      <c r="J1967" s="259"/>
    </row>
    <row r="1968" spans="1:10">
      <c r="A1968" s="259"/>
      <c r="B1968" s="259"/>
      <c r="C1968" s="259"/>
      <c r="D1968" s="259"/>
      <c r="E1968" s="259"/>
      <c r="F1968" s="270"/>
      <c r="G1968" s="259"/>
      <c r="H1968" s="259"/>
      <c r="I1968" s="259"/>
      <c r="J1968" s="259"/>
    </row>
    <row r="1969" spans="1:10">
      <c r="A1969" s="259"/>
      <c r="B1969" s="259"/>
      <c r="C1969" s="259"/>
      <c r="D1969" s="259"/>
      <c r="E1969" s="259"/>
      <c r="F1969" s="270"/>
      <c r="G1969" s="259"/>
      <c r="H1969" s="259"/>
      <c r="I1969" s="259"/>
      <c r="J1969" s="259"/>
    </row>
    <row r="1970" spans="1:10">
      <c r="A1970" s="259"/>
      <c r="B1970" s="259"/>
      <c r="C1970" s="259"/>
      <c r="D1970" s="259"/>
      <c r="E1970" s="259"/>
      <c r="F1970" s="270"/>
      <c r="G1970" s="259"/>
      <c r="H1970" s="259"/>
      <c r="I1970" s="259"/>
      <c r="J1970" s="259"/>
    </row>
    <row r="1971" spans="1:10">
      <c r="A1971" s="259"/>
      <c r="B1971" s="259"/>
      <c r="C1971" s="259"/>
      <c r="D1971" s="259"/>
      <c r="E1971" s="259"/>
      <c r="F1971" s="270"/>
      <c r="G1971" s="259"/>
      <c r="H1971" s="259"/>
      <c r="I1971" s="259"/>
      <c r="J1971" s="259"/>
    </row>
    <row r="1972" spans="1:10">
      <c r="A1972" s="259"/>
      <c r="B1972" s="259"/>
      <c r="C1972" s="259"/>
      <c r="D1972" s="259"/>
      <c r="E1972" s="259"/>
      <c r="F1972" s="270"/>
      <c r="G1972" s="259"/>
      <c r="H1972" s="259"/>
      <c r="I1972" s="259"/>
      <c r="J1972" s="259"/>
    </row>
    <row r="1973" spans="1:10">
      <c r="A1973" s="259"/>
      <c r="B1973" s="259"/>
      <c r="C1973" s="259"/>
      <c r="D1973" s="259"/>
      <c r="E1973" s="259"/>
      <c r="F1973" s="270"/>
      <c r="G1973" s="259"/>
      <c r="H1973" s="259"/>
      <c r="I1973" s="259"/>
      <c r="J1973" s="259"/>
    </row>
    <row r="1974" spans="1:10">
      <c r="A1974" s="259"/>
      <c r="B1974" s="259"/>
      <c r="C1974" s="259"/>
      <c r="D1974" s="259"/>
      <c r="E1974" s="259"/>
      <c r="F1974" s="270"/>
      <c r="G1974" s="259"/>
      <c r="H1974" s="259"/>
      <c r="I1974" s="259"/>
      <c r="J1974" s="259"/>
    </row>
    <row r="1975" spans="1:10">
      <c r="A1975" s="259"/>
      <c r="B1975" s="259"/>
      <c r="C1975" s="259"/>
      <c r="D1975" s="259"/>
      <c r="E1975" s="259"/>
      <c r="F1975" s="270"/>
      <c r="G1975" s="259"/>
      <c r="H1975" s="259"/>
      <c r="I1975" s="259"/>
      <c r="J1975" s="259"/>
    </row>
    <row r="1976" spans="1:10">
      <c r="A1976" s="259"/>
      <c r="B1976" s="259"/>
      <c r="C1976" s="259"/>
      <c r="D1976" s="259"/>
      <c r="E1976" s="259"/>
      <c r="F1976" s="270"/>
      <c r="G1976" s="259"/>
      <c r="H1976" s="259"/>
      <c r="I1976" s="259"/>
      <c r="J1976" s="259"/>
    </row>
    <row r="1977" spans="1:10">
      <c r="A1977" s="259"/>
      <c r="B1977" s="259"/>
      <c r="C1977" s="259"/>
      <c r="D1977" s="259"/>
      <c r="E1977" s="259"/>
      <c r="F1977" s="270"/>
      <c r="G1977" s="259"/>
      <c r="H1977" s="259"/>
      <c r="I1977" s="259"/>
      <c r="J1977" s="259"/>
    </row>
    <row r="1978" spans="1:10">
      <c r="A1978" s="259"/>
      <c r="B1978" s="259"/>
      <c r="C1978" s="259"/>
      <c r="D1978" s="259"/>
      <c r="E1978" s="259"/>
      <c r="F1978" s="270"/>
      <c r="G1978" s="259"/>
      <c r="H1978" s="259"/>
      <c r="I1978" s="259"/>
      <c r="J1978" s="259"/>
    </row>
    <row r="1979" spans="1:10">
      <c r="A1979" s="259"/>
      <c r="B1979" s="259"/>
      <c r="C1979" s="259"/>
      <c r="D1979" s="259"/>
      <c r="E1979" s="259"/>
      <c r="F1979" s="270"/>
      <c r="G1979" s="259"/>
      <c r="H1979" s="259"/>
      <c r="I1979" s="259"/>
      <c r="J1979" s="259"/>
    </row>
    <row r="1980" spans="1:10">
      <c r="A1980" s="259"/>
      <c r="B1980" s="259"/>
      <c r="C1980" s="259"/>
      <c r="D1980" s="259"/>
      <c r="E1980" s="259"/>
      <c r="F1980" s="270"/>
      <c r="G1980" s="259"/>
      <c r="H1980" s="259"/>
      <c r="I1980" s="259"/>
      <c r="J1980" s="259"/>
    </row>
    <row r="1981" spans="1:10">
      <c r="A1981" s="259"/>
      <c r="B1981" s="259"/>
      <c r="C1981" s="259"/>
      <c r="D1981" s="259"/>
      <c r="E1981" s="259"/>
      <c r="F1981" s="270"/>
      <c r="G1981" s="259"/>
      <c r="H1981" s="259"/>
      <c r="I1981" s="259"/>
      <c r="J1981" s="259"/>
    </row>
    <row r="1982" spans="1:10">
      <c r="A1982" s="259"/>
      <c r="B1982" s="259"/>
      <c r="C1982" s="259"/>
      <c r="D1982" s="259"/>
      <c r="E1982" s="259"/>
      <c r="F1982" s="270"/>
      <c r="G1982" s="259"/>
      <c r="H1982" s="259"/>
      <c r="I1982" s="259"/>
      <c r="J1982" s="259"/>
    </row>
    <row r="1983" spans="1:10">
      <c r="A1983" s="259"/>
      <c r="B1983" s="259"/>
      <c r="C1983" s="259"/>
      <c r="D1983" s="259"/>
      <c r="E1983" s="259"/>
      <c r="F1983" s="270"/>
      <c r="G1983" s="259"/>
      <c r="H1983" s="259"/>
      <c r="I1983" s="259"/>
      <c r="J1983" s="259"/>
    </row>
    <row r="1984" spans="1:10">
      <c r="A1984" s="259"/>
      <c r="B1984" s="259"/>
      <c r="C1984" s="259"/>
      <c r="D1984" s="259"/>
      <c r="E1984" s="259"/>
      <c r="F1984" s="270"/>
      <c r="G1984" s="259"/>
      <c r="H1984" s="259"/>
      <c r="I1984" s="259"/>
      <c r="J1984" s="259"/>
    </row>
    <row r="1985" spans="1:10">
      <c r="A1985" s="259"/>
      <c r="B1985" s="259"/>
      <c r="C1985" s="259"/>
      <c r="D1985" s="259"/>
      <c r="E1985" s="259"/>
      <c r="F1985" s="270"/>
      <c r="G1985" s="259"/>
      <c r="H1985" s="259"/>
      <c r="I1985" s="259"/>
      <c r="J1985" s="259"/>
    </row>
    <row r="1986" spans="1:10">
      <c r="A1986" s="259"/>
      <c r="B1986" s="259"/>
      <c r="C1986" s="259"/>
      <c r="D1986" s="259"/>
      <c r="E1986" s="259"/>
      <c r="F1986" s="270"/>
      <c r="G1986" s="259"/>
      <c r="H1986" s="259"/>
      <c r="I1986" s="259"/>
      <c r="J1986" s="259"/>
    </row>
    <row r="1987" spans="1:10">
      <c r="A1987" s="259"/>
      <c r="B1987" s="259"/>
      <c r="C1987" s="259"/>
      <c r="D1987" s="259"/>
      <c r="E1987" s="259"/>
      <c r="F1987" s="270"/>
      <c r="G1987" s="259"/>
      <c r="H1987" s="259"/>
      <c r="I1987" s="259"/>
      <c r="J1987" s="259"/>
    </row>
    <row r="1988" spans="1:10">
      <c r="A1988" s="259"/>
      <c r="B1988" s="259"/>
      <c r="C1988" s="259"/>
      <c r="D1988" s="259"/>
      <c r="E1988" s="259"/>
      <c r="F1988" s="270"/>
      <c r="G1988" s="259"/>
      <c r="H1988" s="259"/>
      <c r="I1988" s="259"/>
      <c r="J1988" s="259"/>
    </row>
    <row r="1989" spans="1:10">
      <c r="A1989" s="259"/>
      <c r="B1989" s="259"/>
      <c r="C1989" s="259"/>
      <c r="D1989" s="259"/>
      <c r="E1989" s="259"/>
      <c r="F1989" s="270"/>
      <c r="G1989" s="259"/>
      <c r="H1989" s="259"/>
      <c r="I1989" s="259"/>
      <c r="J1989" s="259"/>
    </row>
    <row r="1990" spans="1:10">
      <c r="A1990" s="259"/>
      <c r="B1990" s="259"/>
      <c r="C1990" s="259"/>
      <c r="D1990" s="259"/>
      <c r="E1990" s="259"/>
      <c r="F1990" s="270"/>
      <c r="G1990" s="259"/>
      <c r="H1990" s="259"/>
      <c r="I1990" s="259"/>
      <c r="J1990" s="259"/>
    </row>
    <row r="1991" spans="1:10">
      <c r="A1991" s="259"/>
      <c r="B1991" s="259"/>
      <c r="C1991" s="259"/>
      <c r="D1991" s="259"/>
      <c r="E1991" s="259"/>
      <c r="F1991" s="270"/>
      <c r="G1991" s="259"/>
      <c r="H1991" s="259"/>
      <c r="I1991" s="259"/>
      <c r="J1991" s="259"/>
    </row>
    <row r="1992" spans="1:10">
      <c r="A1992" s="259"/>
      <c r="B1992" s="259"/>
      <c r="C1992" s="259"/>
      <c r="D1992" s="259"/>
      <c r="E1992" s="259"/>
      <c r="F1992" s="270"/>
      <c r="G1992" s="259"/>
      <c r="H1992" s="259"/>
      <c r="I1992" s="259"/>
      <c r="J1992" s="259"/>
    </row>
    <row r="1993" spans="1:10">
      <c r="A1993" s="259"/>
      <c r="B1993" s="259"/>
      <c r="C1993" s="259"/>
      <c r="D1993" s="259"/>
      <c r="E1993" s="259"/>
      <c r="F1993" s="270"/>
      <c r="G1993" s="259"/>
      <c r="H1993" s="259"/>
      <c r="I1993" s="259"/>
      <c r="J1993" s="259"/>
    </row>
    <row r="1994" spans="1:10">
      <c r="A1994" s="259"/>
      <c r="B1994" s="259"/>
      <c r="C1994" s="259"/>
      <c r="D1994" s="259"/>
      <c r="E1994" s="259"/>
      <c r="F1994" s="270"/>
      <c r="G1994" s="259"/>
      <c r="H1994" s="259"/>
      <c r="I1994" s="259"/>
      <c r="J1994" s="259"/>
    </row>
    <row r="1995" spans="1:10">
      <c r="A1995" s="259"/>
      <c r="B1995" s="259"/>
      <c r="C1995" s="259"/>
      <c r="D1995" s="259"/>
      <c r="E1995" s="259"/>
      <c r="F1995" s="270"/>
      <c r="G1995" s="259"/>
      <c r="H1995" s="259"/>
      <c r="I1995" s="259"/>
      <c r="J1995" s="259"/>
    </row>
    <row r="1996" spans="1:10">
      <c r="A1996" s="259"/>
      <c r="B1996" s="259"/>
      <c r="C1996" s="259"/>
      <c r="D1996" s="259"/>
      <c r="E1996" s="259"/>
      <c r="F1996" s="270"/>
      <c r="G1996" s="259"/>
      <c r="H1996" s="259"/>
      <c r="I1996" s="259"/>
      <c r="J1996" s="259"/>
    </row>
    <row r="1997" spans="1:10">
      <c r="A1997" s="259"/>
      <c r="B1997" s="259"/>
      <c r="C1997" s="259"/>
      <c r="D1997" s="259"/>
      <c r="E1997" s="259"/>
      <c r="F1997" s="270"/>
      <c r="G1997" s="259"/>
      <c r="H1997" s="259"/>
      <c r="I1997" s="259"/>
      <c r="J1997" s="259"/>
    </row>
    <row r="1998" spans="1:10">
      <c r="A1998" s="259"/>
      <c r="B1998" s="259"/>
      <c r="C1998" s="259"/>
      <c r="D1998" s="259"/>
      <c r="E1998" s="259"/>
      <c r="F1998" s="270"/>
      <c r="G1998" s="259"/>
      <c r="H1998" s="259"/>
      <c r="I1998" s="259"/>
      <c r="J1998" s="259"/>
    </row>
    <row r="1999" spans="1:10">
      <c r="A1999" s="259"/>
      <c r="B1999" s="259"/>
      <c r="C1999" s="259"/>
      <c r="D1999" s="259"/>
      <c r="E1999" s="259"/>
      <c r="F1999" s="270"/>
      <c r="G1999" s="259"/>
      <c r="H1999" s="259"/>
      <c r="I1999" s="259"/>
      <c r="J1999" s="259"/>
    </row>
    <row r="2000" spans="1:10">
      <c r="A2000" s="259"/>
      <c r="B2000" s="259"/>
      <c r="C2000" s="259"/>
      <c r="D2000" s="259"/>
      <c r="E2000" s="259"/>
      <c r="F2000" s="270"/>
      <c r="G2000" s="259"/>
      <c r="H2000" s="259"/>
      <c r="I2000" s="259"/>
      <c r="J2000" s="259"/>
    </row>
    <row r="2001" spans="1:10">
      <c r="A2001" s="259"/>
      <c r="B2001" s="259"/>
      <c r="C2001" s="259"/>
      <c r="D2001" s="259"/>
      <c r="E2001" s="259"/>
      <c r="F2001" s="270"/>
      <c r="G2001" s="259"/>
      <c r="H2001" s="259"/>
      <c r="I2001" s="259"/>
      <c r="J2001" s="259"/>
    </row>
    <row r="2002" spans="1:10">
      <c r="A2002" s="259"/>
      <c r="B2002" s="259"/>
      <c r="C2002" s="259"/>
      <c r="D2002" s="259"/>
      <c r="E2002" s="259"/>
      <c r="F2002" s="270"/>
      <c r="G2002" s="259"/>
      <c r="H2002" s="259"/>
      <c r="I2002" s="259"/>
      <c r="J2002" s="259"/>
    </row>
    <row r="2003" spans="1:10">
      <c r="A2003" s="259"/>
      <c r="B2003" s="259"/>
      <c r="C2003" s="259"/>
      <c r="D2003" s="259"/>
      <c r="E2003" s="259"/>
      <c r="F2003" s="270"/>
      <c r="G2003" s="259"/>
      <c r="H2003" s="259"/>
      <c r="I2003" s="259"/>
      <c r="J2003" s="259"/>
    </row>
    <row r="2004" spans="1:10">
      <c r="A2004" s="259"/>
      <c r="B2004" s="259"/>
      <c r="C2004" s="259"/>
      <c r="D2004" s="259"/>
      <c r="E2004" s="259"/>
      <c r="F2004" s="270"/>
      <c r="G2004" s="259"/>
      <c r="H2004" s="259"/>
      <c r="I2004" s="259"/>
      <c r="J2004" s="259"/>
    </row>
    <row r="2005" spans="1:10">
      <c r="A2005" s="259"/>
      <c r="B2005" s="259"/>
      <c r="C2005" s="259"/>
      <c r="D2005" s="259"/>
      <c r="E2005" s="259"/>
      <c r="F2005" s="270"/>
      <c r="G2005" s="259"/>
      <c r="H2005" s="259"/>
      <c r="I2005" s="259"/>
      <c r="J2005" s="259"/>
    </row>
    <row r="2006" spans="1:10">
      <c r="A2006" s="259"/>
      <c r="B2006" s="259"/>
      <c r="C2006" s="259"/>
      <c r="D2006" s="259"/>
      <c r="E2006" s="259"/>
      <c r="F2006" s="270"/>
      <c r="G2006" s="259"/>
      <c r="H2006" s="259"/>
      <c r="I2006" s="259"/>
      <c r="J2006" s="259"/>
    </row>
    <row r="2007" spans="1:10">
      <c r="A2007" s="259"/>
      <c r="B2007" s="259"/>
      <c r="C2007" s="259"/>
      <c r="D2007" s="259"/>
      <c r="E2007" s="259"/>
      <c r="F2007" s="270"/>
      <c r="G2007" s="259"/>
      <c r="H2007" s="259"/>
      <c r="I2007" s="259"/>
      <c r="J2007" s="259"/>
    </row>
    <row r="2008" spans="1:10">
      <c r="A2008" s="259"/>
      <c r="B2008" s="259"/>
      <c r="C2008" s="259"/>
      <c r="D2008" s="259"/>
      <c r="E2008" s="259"/>
      <c r="F2008" s="270"/>
      <c r="G2008" s="259"/>
      <c r="H2008" s="259"/>
      <c r="I2008" s="259"/>
      <c r="J2008" s="259"/>
    </row>
    <row r="2009" spans="1:10">
      <c r="A2009" s="259"/>
      <c r="B2009" s="259"/>
      <c r="C2009" s="259"/>
      <c r="D2009" s="259"/>
      <c r="E2009" s="259"/>
      <c r="F2009" s="270"/>
      <c r="G2009" s="259"/>
      <c r="H2009" s="259"/>
      <c r="I2009" s="259"/>
      <c r="J2009" s="259"/>
    </row>
    <row r="2010" spans="1:10">
      <c r="A2010" s="259"/>
      <c r="B2010" s="259"/>
      <c r="C2010" s="259"/>
      <c r="D2010" s="259"/>
      <c r="E2010" s="259"/>
      <c r="F2010" s="270"/>
      <c r="G2010" s="259"/>
      <c r="H2010" s="259"/>
      <c r="I2010" s="259"/>
      <c r="J2010" s="259"/>
    </row>
    <row r="2011" spans="1:10">
      <c r="A2011" s="259"/>
      <c r="B2011" s="259"/>
      <c r="C2011" s="259"/>
      <c r="D2011" s="259"/>
      <c r="E2011" s="259"/>
      <c r="F2011" s="270"/>
      <c r="G2011" s="259"/>
      <c r="H2011" s="259"/>
      <c r="I2011" s="259"/>
      <c r="J2011" s="259"/>
    </row>
    <row r="2012" spans="1:10">
      <c r="A2012" s="259"/>
      <c r="B2012" s="259"/>
      <c r="C2012" s="259"/>
      <c r="D2012" s="259"/>
      <c r="E2012" s="259"/>
      <c r="F2012" s="270"/>
      <c r="G2012" s="259"/>
      <c r="H2012" s="259"/>
      <c r="I2012" s="259"/>
      <c r="J2012" s="259"/>
    </row>
    <row r="2013" spans="1:10">
      <c r="A2013" s="259"/>
      <c r="B2013" s="259"/>
      <c r="C2013" s="259"/>
      <c r="D2013" s="259"/>
      <c r="E2013" s="259"/>
      <c r="F2013" s="270"/>
      <c r="G2013" s="259"/>
      <c r="H2013" s="259"/>
      <c r="I2013" s="259"/>
      <c r="J2013" s="259"/>
    </row>
    <row r="2014" spans="1:10">
      <c r="A2014" s="259"/>
      <c r="B2014" s="259"/>
      <c r="C2014" s="259"/>
      <c r="D2014" s="259"/>
      <c r="E2014" s="259"/>
      <c r="F2014" s="270"/>
      <c r="G2014" s="259"/>
      <c r="H2014" s="259"/>
      <c r="I2014" s="259"/>
      <c r="J2014" s="259"/>
    </row>
    <row r="2015" spans="1:10">
      <c r="A2015" s="259"/>
      <c r="B2015" s="259"/>
      <c r="C2015" s="259"/>
      <c r="D2015" s="259"/>
      <c r="E2015" s="259"/>
      <c r="F2015" s="270"/>
      <c r="G2015" s="259"/>
      <c r="H2015" s="259"/>
      <c r="I2015" s="259"/>
      <c r="J2015" s="259"/>
    </row>
    <row r="2016" spans="1:10">
      <c r="A2016" s="259"/>
      <c r="B2016" s="259"/>
      <c r="C2016" s="259"/>
      <c r="D2016" s="259"/>
      <c r="E2016" s="259"/>
      <c r="F2016" s="270"/>
      <c r="G2016" s="259"/>
      <c r="H2016" s="259"/>
      <c r="I2016" s="259"/>
      <c r="J2016" s="259"/>
    </row>
    <row r="2017" spans="1:10">
      <c r="A2017" s="259"/>
      <c r="B2017" s="259"/>
      <c r="C2017" s="259"/>
      <c r="D2017" s="259"/>
      <c r="E2017" s="259"/>
      <c r="F2017" s="270"/>
      <c r="G2017" s="259"/>
      <c r="H2017" s="259"/>
      <c r="I2017" s="259"/>
      <c r="J2017" s="259"/>
    </row>
    <row r="2018" spans="1:10">
      <c r="A2018" s="259"/>
      <c r="B2018" s="259"/>
      <c r="C2018" s="259"/>
      <c r="D2018" s="259"/>
      <c r="E2018" s="259"/>
      <c r="F2018" s="270"/>
      <c r="G2018" s="259"/>
      <c r="H2018" s="259"/>
      <c r="I2018" s="259"/>
      <c r="J2018" s="259"/>
    </row>
    <row r="2019" spans="1:10">
      <c r="A2019" s="259"/>
      <c r="B2019" s="259"/>
      <c r="C2019" s="259"/>
      <c r="D2019" s="259"/>
      <c r="E2019" s="259"/>
      <c r="F2019" s="270"/>
      <c r="G2019" s="259"/>
      <c r="H2019" s="259"/>
      <c r="I2019" s="259"/>
      <c r="J2019" s="259"/>
    </row>
    <row r="2020" spans="1:10">
      <c r="A2020" s="259"/>
      <c r="B2020" s="259"/>
      <c r="C2020" s="259"/>
      <c r="D2020" s="259"/>
      <c r="E2020" s="259"/>
      <c r="F2020" s="270"/>
      <c r="G2020" s="259"/>
      <c r="H2020" s="259"/>
      <c r="I2020" s="259"/>
      <c r="J2020" s="259"/>
    </row>
    <row r="2021" spans="1:10">
      <c r="A2021" s="259"/>
      <c r="B2021" s="259"/>
      <c r="C2021" s="259"/>
      <c r="D2021" s="259"/>
      <c r="E2021" s="259"/>
      <c r="F2021" s="270"/>
      <c r="G2021" s="259"/>
      <c r="H2021" s="259"/>
      <c r="I2021" s="259"/>
      <c r="J2021" s="259"/>
    </row>
    <row r="2022" spans="1:10">
      <c r="A2022" s="259"/>
      <c r="B2022" s="259"/>
      <c r="C2022" s="259"/>
      <c r="D2022" s="259"/>
      <c r="E2022" s="259"/>
      <c r="F2022" s="270"/>
      <c r="G2022" s="259"/>
      <c r="H2022" s="259"/>
      <c r="I2022" s="259"/>
      <c r="J2022" s="259"/>
    </row>
    <row r="2023" spans="1:10">
      <c r="A2023" s="259"/>
      <c r="B2023" s="259"/>
      <c r="C2023" s="259"/>
      <c r="D2023" s="259"/>
      <c r="E2023" s="259"/>
      <c r="F2023" s="270"/>
      <c r="G2023" s="259"/>
      <c r="H2023" s="259"/>
      <c r="I2023" s="259"/>
      <c r="J2023" s="259"/>
    </row>
    <row r="2024" spans="1:10">
      <c r="A2024" s="259"/>
      <c r="B2024" s="259"/>
      <c r="C2024" s="259"/>
      <c r="D2024" s="259"/>
      <c r="E2024" s="259"/>
      <c r="F2024" s="270"/>
      <c r="G2024" s="259"/>
      <c r="H2024" s="259"/>
      <c r="I2024" s="259"/>
      <c r="J2024" s="259"/>
    </row>
    <row r="2025" spans="1:10">
      <c r="A2025" s="259"/>
      <c r="B2025" s="259"/>
      <c r="C2025" s="259"/>
      <c r="D2025" s="259"/>
      <c r="E2025" s="259"/>
      <c r="F2025" s="270"/>
      <c r="G2025" s="259"/>
      <c r="H2025" s="259"/>
      <c r="I2025" s="259"/>
      <c r="J2025" s="259"/>
    </row>
    <row r="2026" spans="1:10">
      <c r="A2026" s="259"/>
      <c r="B2026" s="259"/>
      <c r="C2026" s="259"/>
      <c r="D2026" s="259"/>
      <c r="E2026" s="259"/>
      <c r="F2026" s="270"/>
      <c r="G2026" s="259"/>
      <c r="H2026" s="259"/>
      <c r="I2026" s="259"/>
      <c r="J2026" s="259"/>
    </row>
    <row r="2027" spans="1:10">
      <c r="A2027" s="259"/>
      <c r="B2027" s="259"/>
      <c r="C2027" s="259"/>
      <c r="D2027" s="259"/>
      <c r="E2027" s="259"/>
      <c r="F2027" s="270"/>
      <c r="G2027" s="259"/>
      <c r="H2027" s="259"/>
      <c r="I2027" s="259"/>
      <c r="J2027" s="259"/>
    </row>
    <row r="2028" spans="1:10">
      <c r="A2028" s="259"/>
      <c r="B2028" s="259"/>
      <c r="C2028" s="259"/>
      <c r="D2028" s="259"/>
      <c r="E2028" s="259"/>
      <c r="F2028" s="270"/>
      <c r="G2028" s="259"/>
      <c r="H2028" s="259"/>
      <c r="I2028" s="259"/>
      <c r="J2028" s="259"/>
    </row>
    <row r="2029" spans="1:10">
      <c r="A2029" s="259"/>
      <c r="B2029" s="259"/>
      <c r="C2029" s="259"/>
      <c r="D2029" s="259"/>
      <c r="E2029" s="259"/>
      <c r="F2029" s="270"/>
      <c r="G2029" s="259"/>
      <c r="H2029" s="259"/>
      <c r="I2029" s="259"/>
      <c r="J2029" s="259"/>
    </row>
    <row r="2030" spans="1:10">
      <c r="A2030" s="259"/>
      <c r="B2030" s="259"/>
      <c r="C2030" s="259"/>
      <c r="D2030" s="259"/>
      <c r="E2030" s="259"/>
      <c r="F2030" s="270"/>
      <c r="G2030" s="259"/>
      <c r="H2030" s="259"/>
      <c r="I2030" s="259"/>
      <c r="J2030" s="259"/>
    </row>
    <row r="2031" spans="1:10">
      <c r="A2031" s="259"/>
      <c r="B2031" s="259"/>
      <c r="C2031" s="259"/>
      <c r="D2031" s="259"/>
      <c r="E2031" s="259"/>
      <c r="F2031" s="270"/>
      <c r="G2031" s="259"/>
      <c r="H2031" s="259"/>
      <c r="I2031" s="259"/>
      <c r="J2031" s="259"/>
    </row>
    <row r="2032" spans="1:10">
      <c r="A2032" s="259"/>
      <c r="B2032" s="259"/>
      <c r="C2032" s="259"/>
      <c r="D2032" s="259"/>
      <c r="E2032" s="259"/>
      <c r="F2032" s="270"/>
      <c r="G2032" s="259"/>
      <c r="H2032" s="259"/>
      <c r="I2032" s="259"/>
      <c r="J2032" s="259"/>
    </row>
    <row r="2033" spans="1:10">
      <c r="A2033" s="259"/>
      <c r="B2033" s="259"/>
      <c r="C2033" s="259"/>
      <c r="D2033" s="259"/>
      <c r="E2033" s="259"/>
      <c r="F2033" s="270"/>
      <c r="G2033" s="259"/>
      <c r="H2033" s="259"/>
      <c r="I2033" s="259"/>
      <c r="J2033" s="259"/>
    </row>
    <row r="2034" spans="1:10">
      <c r="A2034" s="259"/>
      <c r="B2034" s="259"/>
      <c r="C2034" s="259"/>
      <c r="D2034" s="259"/>
      <c r="E2034" s="259"/>
      <c r="F2034" s="270"/>
      <c r="G2034" s="259"/>
      <c r="H2034" s="259"/>
      <c r="I2034" s="259"/>
      <c r="J2034" s="259"/>
    </row>
    <row r="2035" spans="1:10">
      <c r="A2035" s="259"/>
      <c r="B2035" s="259"/>
      <c r="C2035" s="259"/>
      <c r="D2035" s="259"/>
      <c r="E2035" s="259"/>
      <c r="F2035" s="270"/>
      <c r="G2035" s="259"/>
      <c r="H2035" s="259"/>
      <c r="I2035" s="259"/>
      <c r="J2035" s="259"/>
    </row>
    <row r="2036" spans="1:10">
      <c r="A2036" s="259"/>
      <c r="B2036" s="259"/>
      <c r="C2036" s="259"/>
      <c r="D2036" s="259"/>
      <c r="E2036" s="259"/>
      <c r="F2036" s="270"/>
      <c r="G2036" s="259"/>
      <c r="H2036" s="259"/>
      <c r="I2036" s="259"/>
      <c r="J2036" s="259"/>
    </row>
    <row r="2037" spans="1:10">
      <c r="A2037" s="259"/>
      <c r="B2037" s="259"/>
      <c r="C2037" s="259"/>
      <c r="D2037" s="259"/>
      <c r="E2037" s="259"/>
      <c r="F2037" s="270"/>
      <c r="G2037" s="259"/>
      <c r="H2037" s="259"/>
      <c r="I2037" s="259"/>
      <c r="J2037" s="259"/>
    </row>
    <row r="2038" spans="1:10">
      <c r="A2038" s="259"/>
      <c r="B2038" s="259"/>
      <c r="C2038" s="259"/>
      <c r="D2038" s="259"/>
      <c r="E2038" s="259"/>
      <c r="F2038" s="270"/>
      <c r="G2038" s="259"/>
      <c r="H2038" s="259"/>
      <c r="I2038" s="259"/>
      <c r="J2038" s="259"/>
    </row>
    <row r="2039" spans="1:10">
      <c r="A2039" s="259"/>
      <c r="B2039" s="259"/>
      <c r="C2039" s="259"/>
      <c r="D2039" s="259"/>
      <c r="E2039" s="259"/>
      <c r="F2039" s="270"/>
      <c r="G2039" s="259"/>
      <c r="H2039" s="259"/>
      <c r="I2039" s="259"/>
      <c r="J2039" s="259"/>
    </row>
    <row r="2040" spans="1:10">
      <c r="A2040" s="259"/>
      <c r="B2040" s="259"/>
      <c r="C2040" s="259"/>
      <c r="D2040" s="259"/>
      <c r="E2040" s="259"/>
      <c r="F2040" s="270"/>
      <c r="G2040" s="259"/>
      <c r="H2040" s="259"/>
      <c r="I2040" s="259"/>
      <c r="J2040" s="259"/>
    </row>
    <row r="2041" spans="1:10">
      <c r="A2041" s="259"/>
      <c r="B2041" s="259"/>
      <c r="C2041" s="259"/>
      <c r="D2041" s="259"/>
      <c r="E2041" s="259"/>
      <c r="F2041" s="270"/>
      <c r="G2041" s="259"/>
      <c r="H2041" s="259"/>
      <c r="I2041" s="259"/>
      <c r="J2041" s="259"/>
    </row>
    <row r="2042" spans="1:10">
      <c r="A2042" s="259"/>
      <c r="B2042" s="259"/>
      <c r="C2042" s="259"/>
      <c r="D2042" s="259"/>
      <c r="E2042" s="259"/>
      <c r="F2042" s="270"/>
      <c r="G2042" s="259"/>
      <c r="H2042" s="259"/>
      <c r="I2042" s="259"/>
      <c r="J2042" s="259"/>
    </row>
    <row r="2043" spans="1:10">
      <c r="A2043" s="259"/>
      <c r="B2043" s="259"/>
      <c r="C2043" s="259"/>
      <c r="D2043" s="259"/>
      <c r="E2043" s="259"/>
      <c r="F2043" s="270"/>
      <c r="G2043" s="259"/>
      <c r="H2043" s="259"/>
      <c r="I2043" s="259"/>
      <c r="J2043" s="259"/>
    </row>
    <row r="2044" spans="1:10">
      <c r="A2044" s="259"/>
      <c r="B2044" s="259"/>
      <c r="C2044" s="259"/>
      <c r="D2044" s="259"/>
      <c r="E2044" s="259"/>
      <c r="F2044" s="270"/>
      <c r="G2044" s="259"/>
      <c r="H2044" s="259"/>
      <c r="I2044" s="259"/>
      <c r="J2044" s="259"/>
    </row>
    <row r="2045" spans="1:10">
      <c r="A2045" s="259"/>
      <c r="B2045" s="259"/>
      <c r="C2045" s="259"/>
      <c r="D2045" s="259"/>
      <c r="E2045" s="259"/>
      <c r="F2045" s="270"/>
      <c r="G2045" s="259"/>
      <c r="H2045" s="259"/>
      <c r="I2045" s="259"/>
      <c r="J2045" s="259"/>
    </row>
    <row r="2046" spans="1:10">
      <c r="A2046" s="259"/>
      <c r="B2046" s="259"/>
      <c r="C2046" s="259"/>
      <c r="D2046" s="259"/>
      <c r="E2046" s="259"/>
      <c r="F2046" s="270"/>
      <c r="G2046" s="259"/>
      <c r="H2046" s="259"/>
      <c r="I2046" s="259"/>
      <c r="J2046" s="259"/>
    </row>
    <row r="2047" spans="1:10">
      <c r="A2047" s="259"/>
      <c r="B2047" s="259"/>
      <c r="C2047" s="259"/>
      <c r="D2047" s="259"/>
      <c r="E2047" s="259"/>
      <c r="F2047" s="270"/>
      <c r="G2047" s="259"/>
      <c r="H2047" s="259"/>
      <c r="I2047" s="259"/>
      <c r="J2047" s="259"/>
    </row>
    <row r="2048" spans="1:10">
      <c r="A2048" s="259"/>
      <c r="B2048" s="259"/>
      <c r="C2048" s="259"/>
      <c r="D2048" s="259"/>
      <c r="E2048" s="259"/>
      <c r="F2048" s="270"/>
      <c r="G2048" s="259"/>
      <c r="H2048" s="259"/>
      <c r="I2048" s="259"/>
      <c r="J2048" s="259"/>
    </row>
    <row r="2049" spans="1:10">
      <c r="A2049" s="259"/>
      <c r="B2049" s="259"/>
      <c r="C2049" s="259"/>
      <c r="D2049" s="259"/>
      <c r="E2049" s="259"/>
      <c r="F2049" s="270"/>
      <c r="G2049" s="259"/>
      <c r="H2049" s="259"/>
      <c r="I2049" s="259"/>
      <c r="J2049" s="259"/>
    </row>
    <row r="2050" spans="1:10">
      <c r="A2050" s="259"/>
      <c r="B2050" s="259"/>
      <c r="C2050" s="259"/>
      <c r="D2050" s="259"/>
      <c r="E2050" s="259"/>
      <c r="F2050" s="270"/>
      <c r="G2050" s="259"/>
      <c r="H2050" s="259"/>
      <c r="I2050" s="259"/>
      <c r="J2050" s="259"/>
    </row>
    <row r="2051" spans="1:10">
      <c r="A2051" s="259"/>
      <c r="B2051" s="259"/>
      <c r="C2051" s="259"/>
      <c r="D2051" s="259"/>
      <c r="E2051" s="259"/>
      <c r="F2051" s="270"/>
      <c r="G2051" s="259"/>
      <c r="H2051" s="259"/>
      <c r="I2051" s="259"/>
      <c r="J2051" s="259"/>
    </row>
    <row r="2052" spans="1:10">
      <c r="A2052" s="259"/>
      <c r="B2052" s="259"/>
      <c r="C2052" s="259"/>
      <c r="D2052" s="259"/>
      <c r="E2052" s="259"/>
      <c r="F2052" s="270"/>
      <c r="G2052" s="259"/>
      <c r="H2052" s="259"/>
      <c r="I2052" s="259"/>
      <c r="J2052" s="259"/>
    </row>
    <row r="2053" spans="1:10">
      <c r="A2053" s="259"/>
      <c r="B2053" s="259"/>
      <c r="C2053" s="259"/>
      <c r="D2053" s="259"/>
      <c r="E2053" s="259"/>
      <c r="F2053" s="270"/>
      <c r="G2053" s="259"/>
      <c r="H2053" s="259"/>
      <c r="I2053" s="259"/>
      <c r="J2053" s="259"/>
    </row>
    <row r="2054" spans="1:10">
      <c r="A2054" s="259"/>
      <c r="B2054" s="259"/>
      <c r="C2054" s="259"/>
      <c r="D2054" s="259"/>
      <c r="E2054" s="259"/>
      <c r="F2054" s="270"/>
      <c r="G2054" s="259"/>
      <c r="H2054" s="259"/>
      <c r="I2054" s="259"/>
      <c r="J2054" s="259"/>
    </row>
    <row r="2055" spans="1:10">
      <c r="A2055" s="259"/>
      <c r="B2055" s="259"/>
      <c r="C2055" s="259"/>
      <c r="D2055" s="259"/>
      <c r="E2055" s="259"/>
      <c r="F2055" s="270"/>
      <c r="G2055" s="259"/>
      <c r="H2055" s="259"/>
      <c r="I2055" s="259"/>
      <c r="J2055" s="259"/>
    </row>
    <row r="2056" spans="1:10">
      <c r="A2056" s="259"/>
      <c r="B2056" s="259"/>
      <c r="C2056" s="259"/>
      <c r="D2056" s="259"/>
      <c r="E2056" s="259"/>
      <c r="F2056" s="270"/>
      <c r="G2056" s="259"/>
      <c r="H2056" s="259"/>
      <c r="I2056" s="259"/>
      <c r="J2056" s="259"/>
    </row>
    <row r="2057" spans="1:10">
      <c r="A2057" s="259"/>
      <c r="B2057" s="259"/>
      <c r="C2057" s="259"/>
      <c r="D2057" s="259"/>
      <c r="E2057" s="259"/>
      <c r="F2057" s="270"/>
      <c r="G2057" s="259"/>
      <c r="H2057" s="259"/>
      <c r="I2057" s="259"/>
      <c r="J2057" s="259"/>
    </row>
    <row r="2058" spans="1:10">
      <c r="A2058" s="259"/>
      <c r="B2058" s="259"/>
      <c r="C2058" s="259"/>
      <c r="D2058" s="259"/>
      <c r="E2058" s="259"/>
      <c r="F2058" s="270"/>
      <c r="G2058" s="259"/>
      <c r="H2058" s="259"/>
      <c r="I2058" s="259"/>
      <c r="J2058" s="259"/>
    </row>
    <row r="2059" spans="1:10">
      <c r="A2059" s="259"/>
      <c r="B2059" s="259"/>
      <c r="C2059" s="259"/>
      <c r="D2059" s="259"/>
      <c r="E2059" s="259"/>
      <c r="F2059" s="270"/>
      <c r="G2059" s="259"/>
      <c r="H2059" s="259"/>
      <c r="I2059" s="259"/>
      <c r="J2059" s="259"/>
    </row>
    <row r="2060" spans="1:10">
      <c r="A2060" s="259"/>
      <c r="B2060" s="259"/>
      <c r="C2060" s="259"/>
      <c r="D2060" s="259"/>
      <c r="E2060" s="259"/>
      <c r="F2060" s="270"/>
      <c r="G2060" s="259"/>
      <c r="H2060" s="259"/>
      <c r="I2060" s="259"/>
      <c r="J2060" s="259"/>
    </row>
    <row r="2061" spans="1:10">
      <c r="A2061" s="259"/>
      <c r="B2061" s="259"/>
      <c r="C2061" s="259"/>
      <c r="D2061" s="259"/>
      <c r="E2061" s="259"/>
      <c r="F2061" s="270"/>
      <c r="G2061" s="259"/>
      <c r="H2061" s="259"/>
      <c r="I2061" s="259"/>
      <c r="J2061" s="259"/>
    </row>
    <row r="2062" spans="1:10">
      <c r="A2062" s="259"/>
      <c r="B2062" s="259"/>
      <c r="C2062" s="259"/>
      <c r="D2062" s="259"/>
      <c r="E2062" s="259"/>
      <c r="F2062" s="270"/>
      <c r="G2062" s="259"/>
      <c r="H2062" s="259"/>
      <c r="I2062" s="259"/>
      <c r="J2062" s="259"/>
    </row>
    <row r="2063" spans="1:10">
      <c r="A2063" s="259"/>
      <c r="B2063" s="259"/>
      <c r="C2063" s="259"/>
      <c r="D2063" s="259"/>
      <c r="E2063" s="259"/>
      <c r="F2063" s="270"/>
      <c r="G2063" s="259"/>
      <c r="H2063" s="259"/>
      <c r="I2063" s="259"/>
      <c r="J2063" s="259"/>
    </row>
    <row r="2064" spans="1:10">
      <c r="A2064" s="259"/>
      <c r="B2064" s="259"/>
      <c r="C2064" s="259"/>
      <c r="D2064" s="259"/>
      <c r="E2064" s="259"/>
      <c r="F2064" s="270"/>
      <c r="G2064" s="259"/>
      <c r="H2064" s="259"/>
      <c r="I2064" s="259"/>
      <c r="J2064" s="259"/>
    </row>
    <row r="2065" spans="1:10">
      <c r="A2065" s="259"/>
      <c r="B2065" s="259"/>
      <c r="C2065" s="259"/>
      <c r="D2065" s="259"/>
      <c r="E2065" s="259"/>
      <c r="F2065" s="270"/>
      <c r="G2065" s="259"/>
      <c r="H2065" s="259"/>
      <c r="I2065" s="259"/>
      <c r="J2065" s="259"/>
    </row>
    <row r="2066" spans="1:10">
      <c r="A2066" s="259"/>
      <c r="B2066" s="259"/>
      <c r="C2066" s="259"/>
      <c r="D2066" s="259"/>
      <c r="E2066" s="259"/>
      <c r="F2066" s="270"/>
      <c r="G2066" s="259"/>
      <c r="H2066" s="259"/>
      <c r="I2066" s="259"/>
      <c r="J2066" s="259"/>
    </row>
    <row r="2067" spans="1:10">
      <c r="A2067" s="259"/>
      <c r="B2067" s="259"/>
      <c r="C2067" s="259"/>
      <c r="D2067" s="259"/>
      <c r="E2067" s="259"/>
      <c r="F2067" s="270"/>
      <c r="G2067" s="259"/>
      <c r="H2067" s="259"/>
      <c r="I2067" s="259"/>
      <c r="J2067" s="259"/>
    </row>
    <row r="2068" spans="1:10">
      <c r="A2068" s="259"/>
      <c r="B2068" s="259"/>
      <c r="C2068" s="259"/>
      <c r="D2068" s="259"/>
      <c r="E2068" s="259"/>
      <c r="F2068" s="270"/>
      <c r="G2068" s="259"/>
      <c r="H2068" s="259"/>
      <c r="I2068" s="259"/>
      <c r="J2068" s="259"/>
    </row>
    <row r="2069" spans="1:10">
      <c r="A2069" s="259"/>
      <c r="B2069" s="259"/>
      <c r="C2069" s="259"/>
      <c r="D2069" s="259"/>
      <c r="E2069" s="259"/>
      <c r="F2069" s="270"/>
      <c r="G2069" s="259"/>
      <c r="H2069" s="259"/>
      <c r="I2069" s="259"/>
      <c r="J2069" s="259"/>
    </row>
    <row r="2070" spans="1:10">
      <c r="A2070" s="259"/>
      <c r="B2070" s="259"/>
      <c r="C2070" s="259"/>
      <c r="D2070" s="259"/>
      <c r="E2070" s="259"/>
      <c r="F2070" s="270"/>
      <c r="G2070" s="259"/>
      <c r="H2070" s="259"/>
      <c r="I2070" s="259"/>
      <c r="J2070" s="259"/>
    </row>
    <row r="2071" spans="1:10">
      <c r="A2071" s="259"/>
      <c r="B2071" s="259"/>
      <c r="C2071" s="259"/>
      <c r="D2071" s="259"/>
      <c r="E2071" s="259"/>
      <c r="F2071" s="270"/>
      <c r="G2071" s="259"/>
      <c r="H2071" s="259"/>
      <c r="I2071" s="259"/>
      <c r="J2071" s="259"/>
    </row>
    <row r="2072" spans="1:10">
      <c r="A2072" s="259"/>
      <c r="B2072" s="259"/>
      <c r="C2072" s="259"/>
      <c r="D2072" s="259"/>
      <c r="E2072" s="259"/>
      <c r="F2072" s="270"/>
      <c r="G2072" s="259"/>
      <c r="H2072" s="259"/>
      <c r="I2072" s="259"/>
      <c r="J2072" s="259"/>
    </row>
    <row r="2073" spans="1:10">
      <c r="A2073" s="259"/>
      <c r="B2073" s="259"/>
      <c r="C2073" s="259"/>
      <c r="D2073" s="259"/>
      <c r="E2073" s="259"/>
      <c r="F2073" s="270"/>
      <c r="G2073" s="259"/>
      <c r="H2073" s="259"/>
      <c r="I2073" s="259"/>
      <c r="J2073" s="259"/>
    </row>
    <row r="2074" spans="1:10">
      <c r="A2074" s="259"/>
      <c r="B2074" s="259"/>
      <c r="C2074" s="259"/>
      <c r="D2074" s="259"/>
      <c r="E2074" s="259"/>
      <c r="F2074" s="270"/>
      <c r="G2074" s="259"/>
      <c r="H2074" s="259"/>
      <c r="I2074" s="259"/>
      <c r="J2074" s="259"/>
    </row>
    <row r="2075" spans="1:10">
      <c r="A2075" s="259"/>
      <c r="B2075" s="259"/>
      <c r="C2075" s="259"/>
      <c r="D2075" s="259"/>
      <c r="E2075" s="259"/>
      <c r="F2075" s="270"/>
      <c r="G2075" s="259"/>
      <c r="H2075" s="259"/>
      <c r="I2075" s="259"/>
      <c r="J2075" s="259"/>
    </row>
    <row r="2076" spans="1:10">
      <c r="A2076" s="259"/>
      <c r="B2076" s="259"/>
      <c r="C2076" s="259"/>
      <c r="D2076" s="259"/>
      <c r="E2076" s="259"/>
      <c r="F2076" s="270"/>
      <c r="G2076" s="259"/>
      <c r="H2076" s="259"/>
      <c r="I2076" s="259"/>
      <c r="J2076" s="259"/>
    </row>
    <row r="2077" spans="1:10">
      <c r="A2077" s="259"/>
      <c r="B2077" s="259"/>
      <c r="C2077" s="259"/>
      <c r="D2077" s="259"/>
      <c r="E2077" s="259"/>
      <c r="F2077" s="270"/>
      <c r="G2077" s="259"/>
      <c r="H2077" s="259"/>
      <c r="I2077" s="259"/>
      <c r="J2077" s="259"/>
    </row>
    <row r="2078" spans="1:10">
      <c r="A2078" s="259"/>
      <c r="B2078" s="259"/>
      <c r="C2078" s="259"/>
      <c r="D2078" s="259"/>
      <c r="E2078" s="259"/>
      <c r="F2078" s="270"/>
      <c r="G2078" s="259"/>
      <c r="H2078" s="259"/>
      <c r="I2078" s="259"/>
      <c r="J2078" s="259"/>
    </row>
    <row r="2079" spans="1:10">
      <c r="A2079" s="259"/>
      <c r="B2079" s="259"/>
      <c r="C2079" s="259"/>
      <c r="D2079" s="259"/>
      <c r="E2079" s="259"/>
      <c r="F2079" s="270"/>
      <c r="G2079" s="259"/>
      <c r="H2079" s="259"/>
      <c r="I2079" s="259"/>
      <c r="J2079" s="259"/>
    </row>
    <row r="2080" spans="1:10">
      <c r="A2080" s="259"/>
      <c r="B2080" s="259"/>
      <c r="C2080" s="259"/>
      <c r="D2080" s="259"/>
      <c r="E2080" s="259"/>
      <c r="F2080" s="270"/>
      <c r="G2080" s="259"/>
      <c r="H2080" s="259"/>
      <c r="I2080" s="259"/>
      <c r="J2080" s="259"/>
    </row>
    <row r="2081" spans="1:10">
      <c r="A2081" s="259"/>
      <c r="B2081" s="259"/>
      <c r="C2081" s="259"/>
      <c r="D2081" s="259"/>
      <c r="E2081" s="259"/>
      <c r="F2081" s="270"/>
      <c r="G2081" s="259"/>
      <c r="H2081" s="259"/>
      <c r="I2081" s="259"/>
      <c r="J2081" s="259"/>
    </row>
    <row r="2082" spans="1:10">
      <c r="A2082" s="259"/>
      <c r="B2082" s="259"/>
      <c r="C2082" s="259"/>
      <c r="D2082" s="259"/>
      <c r="E2082" s="259"/>
      <c r="F2082" s="270"/>
      <c r="G2082" s="259"/>
      <c r="H2082" s="259"/>
      <c r="I2082" s="259"/>
      <c r="J2082" s="259"/>
    </row>
    <row r="2083" spans="1:10">
      <c r="A2083" s="259"/>
      <c r="B2083" s="259"/>
      <c r="C2083" s="259"/>
      <c r="D2083" s="259"/>
      <c r="E2083" s="259"/>
      <c r="F2083" s="270"/>
      <c r="G2083" s="259"/>
      <c r="H2083" s="259"/>
      <c r="I2083" s="259"/>
      <c r="J2083" s="259"/>
    </row>
    <row r="2084" spans="1:10">
      <c r="A2084" s="259"/>
      <c r="B2084" s="259"/>
      <c r="C2084" s="259"/>
      <c r="D2084" s="259"/>
      <c r="E2084" s="259"/>
      <c r="F2084" s="270"/>
      <c r="G2084" s="259"/>
      <c r="H2084" s="259"/>
      <c r="I2084" s="259"/>
      <c r="J2084" s="259"/>
    </row>
    <row r="2085" spans="1:10">
      <c r="A2085" s="259"/>
      <c r="B2085" s="259"/>
      <c r="C2085" s="259"/>
      <c r="D2085" s="259"/>
      <c r="E2085" s="259"/>
      <c r="F2085" s="270"/>
      <c r="G2085" s="259"/>
      <c r="H2085" s="259"/>
      <c r="I2085" s="259"/>
      <c r="J2085" s="259"/>
    </row>
    <row r="2086" spans="1:10">
      <c r="A2086" s="259"/>
      <c r="B2086" s="259"/>
      <c r="C2086" s="259"/>
      <c r="D2086" s="259"/>
      <c r="E2086" s="259"/>
      <c r="F2086" s="270"/>
      <c r="G2086" s="259"/>
      <c r="H2086" s="259"/>
      <c r="I2086" s="259"/>
      <c r="J2086" s="259"/>
    </row>
    <row r="2087" spans="1:10">
      <c r="A2087" s="259"/>
      <c r="B2087" s="259"/>
      <c r="C2087" s="259"/>
      <c r="D2087" s="259"/>
      <c r="E2087" s="259"/>
      <c r="F2087" s="270"/>
      <c r="G2087" s="259"/>
      <c r="H2087" s="259"/>
      <c r="I2087" s="259"/>
      <c r="J2087" s="259"/>
    </row>
    <row r="2088" spans="1:10">
      <c r="A2088" s="259"/>
      <c r="B2088" s="259"/>
      <c r="C2088" s="259"/>
      <c r="D2088" s="259"/>
      <c r="E2088" s="259"/>
      <c r="F2088" s="270"/>
      <c r="G2088" s="259"/>
      <c r="H2088" s="259"/>
      <c r="I2088" s="259"/>
      <c r="J2088" s="259"/>
    </row>
    <row r="2089" spans="1:10">
      <c r="A2089" s="259"/>
      <c r="B2089" s="259"/>
      <c r="C2089" s="259"/>
      <c r="D2089" s="259"/>
      <c r="E2089" s="259"/>
      <c r="F2089" s="270"/>
      <c r="G2089" s="259"/>
      <c r="H2089" s="259"/>
      <c r="I2089" s="259"/>
      <c r="J2089" s="259"/>
    </row>
    <row r="2090" spans="1:10">
      <c r="A2090" s="259"/>
      <c r="B2090" s="259"/>
      <c r="C2090" s="259"/>
      <c r="D2090" s="259"/>
      <c r="E2090" s="259"/>
      <c r="F2090" s="270"/>
      <c r="G2090" s="259"/>
      <c r="H2090" s="259"/>
      <c r="I2090" s="259"/>
      <c r="J2090" s="259"/>
    </row>
    <row r="2091" spans="1:10">
      <c r="A2091" s="259"/>
      <c r="B2091" s="259"/>
      <c r="C2091" s="259"/>
      <c r="D2091" s="259"/>
      <c r="E2091" s="259"/>
      <c r="F2091" s="270"/>
      <c r="G2091" s="259"/>
      <c r="H2091" s="259"/>
      <c r="I2091" s="259"/>
      <c r="J2091" s="259"/>
    </row>
    <row r="2092" spans="1:10">
      <c r="A2092" s="259"/>
      <c r="B2092" s="259"/>
      <c r="C2092" s="259"/>
      <c r="D2092" s="259"/>
      <c r="E2092" s="259"/>
      <c r="F2092" s="270"/>
      <c r="G2092" s="259"/>
      <c r="H2092" s="259"/>
      <c r="I2092" s="259"/>
      <c r="J2092" s="259"/>
    </row>
    <row r="2093" spans="1:10">
      <c r="A2093" s="259"/>
      <c r="B2093" s="259"/>
      <c r="C2093" s="259"/>
      <c r="D2093" s="259"/>
      <c r="E2093" s="259"/>
      <c r="F2093" s="270"/>
      <c r="G2093" s="259"/>
      <c r="H2093" s="259"/>
      <c r="I2093" s="259"/>
      <c r="J2093" s="259"/>
    </row>
    <row r="2094" spans="1:10">
      <c r="A2094" s="259"/>
      <c r="B2094" s="259"/>
      <c r="C2094" s="259"/>
      <c r="D2094" s="259"/>
      <c r="E2094" s="259"/>
      <c r="F2094" s="270"/>
      <c r="G2094" s="259"/>
      <c r="H2094" s="259"/>
      <c r="I2094" s="259"/>
      <c r="J2094" s="259"/>
    </row>
    <row r="2095" spans="1:10">
      <c r="A2095" s="259"/>
      <c r="B2095" s="259"/>
      <c r="C2095" s="259"/>
      <c r="D2095" s="259"/>
      <c r="E2095" s="259"/>
      <c r="F2095" s="270"/>
      <c r="G2095" s="259"/>
      <c r="H2095" s="259"/>
      <c r="I2095" s="259"/>
      <c r="J2095" s="259"/>
    </row>
    <row r="2096" spans="1:10">
      <c r="A2096" s="259"/>
      <c r="B2096" s="259"/>
      <c r="C2096" s="259"/>
      <c r="D2096" s="259"/>
      <c r="E2096" s="259"/>
      <c r="F2096" s="270"/>
      <c r="G2096" s="259"/>
      <c r="H2096" s="259"/>
      <c r="I2096" s="259"/>
      <c r="J2096" s="259"/>
    </row>
    <row r="2097" spans="1:10">
      <c r="A2097" s="259"/>
      <c r="B2097" s="259"/>
      <c r="C2097" s="259"/>
      <c r="D2097" s="259"/>
      <c r="E2097" s="259"/>
      <c r="F2097" s="270"/>
      <c r="G2097" s="259"/>
      <c r="H2097" s="259"/>
      <c r="I2097" s="259"/>
      <c r="J2097" s="259"/>
    </row>
    <row r="2098" spans="1:10">
      <c r="A2098" s="259"/>
      <c r="B2098" s="259"/>
      <c r="C2098" s="259"/>
      <c r="D2098" s="259"/>
      <c r="E2098" s="259"/>
      <c r="F2098" s="270"/>
      <c r="G2098" s="259"/>
      <c r="H2098" s="259"/>
      <c r="I2098" s="259"/>
      <c r="J2098" s="259"/>
    </row>
    <row r="2099" spans="1:10">
      <c r="A2099" s="259"/>
      <c r="B2099" s="259"/>
      <c r="C2099" s="259"/>
      <c r="D2099" s="259"/>
      <c r="E2099" s="259"/>
      <c r="F2099" s="270"/>
      <c r="G2099" s="259"/>
      <c r="H2099" s="259"/>
      <c r="I2099" s="259"/>
      <c r="J2099" s="259"/>
    </row>
    <row r="2100" spans="1:10">
      <c r="A2100" s="259"/>
      <c r="B2100" s="259"/>
      <c r="C2100" s="259"/>
      <c r="D2100" s="259"/>
      <c r="E2100" s="259"/>
      <c r="F2100" s="270"/>
      <c r="G2100" s="259"/>
      <c r="H2100" s="259"/>
      <c r="I2100" s="259"/>
      <c r="J2100" s="259"/>
    </row>
    <row r="2101" spans="1:10">
      <c r="A2101" s="259"/>
      <c r="B2101" s="259"/>
      <c r="C2101" s="259"/>
      <c r="D2101" s="259"/>
      <c r="E2101" s="259"/>
      <c r="F2101" s="270"/>
      <c r="G2101" s="259"/>
      <c r="H2101" s="259"/>
      <c r="I2101" s="259"/>
      <c r="J2101" s="259"/>
    </row>
    <row r="2102" spans="1:10">
      <c r="A2102" s="259"/>
      <c r="B2102" s="259"/>
      <c r="C2102" s="259"/>
      <c r="D2102" s="259"/>
      <c r="E2102" s="259"/>
      <c r="F2102" s="270"/>
      <c r="G2102" s="259"/>
      <c r="H2102" s="259"/>
      <c r="I2102" s="259"/>
      <c r="J2102" s="259"/>
    </row>
    <row r="2103" spans="1:10">
      <c r="A2103" s="259"/>
      <c r="B2103" s="259"/>
      <c r="C2103" s="259"/>
      <c r="D2103" s="259"/>
      <c r="E2103" s="259"/>
      <c r="F2103" s="270"/>
      <c r="G2103" s="259"/>
      <c r="H2103" s="259"/>
      <c r="I2103" s="259"/>
      <c r="J2103" s="259"/>
    </row>
    <row r="2104" spans="1:10">
      <c r="A2104" s="259"/>
      <c r="B2104" s="259"/>
      <c r="C2104" s="259"/>
      <c r="D2104" s="259"/>
      <c r="E2104" s="259"/>
      <c r="F2104" s="270"/>
      <c r="G2104" s="259"/>
      <c r="H2104" s="259"/>
      <c r="I2104" s="259"/>
      <c r="J2104" s="259"/>
    </row>
    <row r="2105" spans="1:10">
      <c r="A2105" s="259"/>
      <c r="B2105" s="259"/>
      <c r="C2105" s="259"/>
      <c r="D2105" s="259"/>
      <c r="E2105" s="259"/>
      <c r="F2105" s="270"/>
      <c r="G2105" s="259"/>
      <c r="H2105" s="259"/>
      <c r="I2105" s="259"/>
      <c r="J2105" s="259"/>
    </row>
    <row r="2106" spans="1:10">
      <c r="A2106" s="259"/>
      <c r="B2106" s="259"/>
      <c r="C2106" s="259"/>
      <c r="D2106" s="259"/>
      <c r="E2106" s="259"/>
      <c r="F2106" s="270"/>
      <c r="G2106" s="259"/>
      <c r="H2106" s="259"/>
      <c r="I2106" s="259"/>
      <c r="J2106" s="259"/>
    </row>
    <row r="2107" spans="1:10">
      <c r="A2107" s="259"/>
      <c r="B2107" s="259"/>
      <c r="C2107" s="259"/>
      <c r="D2107" s="259"/>
      <c r="E2107" s="259"/>
      <c r="F2107" s="270"/>
      <c r="G2107" s="259"/>
      <c r="H2107" s="259"/>
      <c r="I2107" s="259"/>
      <c r="J2107" s="259"/>
    </row>
    <row r="2108" spans="1:10">
      <c r="A2108" s="259"/>
      <c r="B2108" s="259"/>
      <c r="C2108" s="259"/>
      <c r="D2108" s="259"/>
      <c r="E2108" s="259"/>
      <c r="F2108" s="270"/>
      <c r="G2108" s="259"/>
      <c r="H2108" s="259"/>
      <c r="I2108" s="259"/>
      <c r="J2108" s="259"/>
    </row>
    <row r="2109" spans="1:10">
      <c r="A2109" s="259"/>
      <c r="B2109" s="259"/>
      <c r="C2109" s="259"/>
      <c r="D2109" s="259"/>
      <c r="E2109" s="259"/>
      <c r="F2109" s="270"/>
      <c r="G2109" s="259"/>
      <c r="H2109" s="259"/>
      <c r="I2109" s="259"/>
      <c r="J2109" s="259"/>
    </row>
    <row r="2110" spans="1:10">
      <c r="A2110" s="259"/>
      <c r="B2110" s="259"/>
      <c r="C2110" s="259"/>
      <c r="D2110" s="259"/>
      <c r="E2110" s="259"/>
      <c r="F2110" s="270"/>
      <c r="G2110" s="259"/>
      <c r="H2110" s="259"/>
      <c r="I2110" s="259"/>
      <c r="J2110" s="259"/>
    </row>
    <row r="2111" spans="1:10">
      <c r="A2111" s="259"/>
      <c r="B2111" s="259"/>
      <c r="C2111" s="259"/>
      <c r="D2111" s="259"/>
      <c r="E2111" s="259"/>
      <c r="F2111" s="270"/>
      <c r="G2111" s="259"/>
      <c r="H2111" s="259"/>
      <c r="I2111" s="259"/>
      <c r="J2111" s="259"/>
    </row>
    <row r="2112" spans="1:10">
      <c r="A2112" s="259"/>
      <c r="B2112" s="259"/>
      <c r="C2112" s="259"/>
      <c r="D2112" s="259"/>
      <c r="E2112" s="259"/>
      <c r="F2112" s="270"/>
      <c r="G2112" s="259"/>
      <c r="H2112" s="259"/>
      <c r="I2112" s="259"/>
      <c r="J2112" s="259"/>
    </row>
    <row r="2113" spans="1:10">
      <c r="A2113" s="259"/>
      <c r="B2113" s="259"/>
      <c r="C2113" s="259"/>
      <c r="D2113" s="259"/>
      <c r="E2113" s="259"/>
      <c r="F2113" s="270"/>
      <c r="G2113" s="259"/>
      <c r="H2113" s="259"/>
      <c r="I2113" s="259"/>
      <c r="J2113" s="259"/>
    </row>
    <row r="2114" spans="1:10">
      <c r="A2114" s="259"/>
      <c r="B2114" s="259"/>
      <c r="C2114" s="259"/>
      <c r="D2114" s="259"/>
      <c r="E2114" s="259"/>
      <c r="F2114" s="270"/>
      <c r="G2114" s="259"/>
      <c r="H2114" s="259"/>
      <c r="I2114" s="259"/>
      <c r="J2114" s="259"/>
    </row>
    <row r="2115" spans="1:10">
      <c r="A2115" s="259"/>
      <c r="B2115" s="259"/>
      <c r="C2115" s="259"/>
      <c r="D2115" s="259"/>
      <c r="E2115" s="259"/>
      <c r="F2115" s="270"/>
      <c r="G2115" s="259"/>
      <c r="H2115" s="259"/>
      <c r="I2115" s="259"/>
      <c r="J2115" s="259"/>
    </row>
    <row r="2116" spans="1:10">
      <c r="A2116" s="259"/>
      <c r="B2116" s="259"/>
      <c r="C2116" s="259"/>
      <c r="D2116" s="259"/>
      <c r="E2116" s="259"/>
      <c r="F2116" s="270"/>
      <c r="G2116" s="259"/>
      <c r="H2116" s="259"/>
      <c r="I2116" s="259"/>
      <c r="J2116" s="259"/>
    </row>
    <row r="2117" spans="1:10">
      <c r="A2117" s="259"/>
      <c r="B2117" s="259"/>
      <c r="C2117" s="259"/>
      <c r="D2117" s="259"/>
      <c r="E2117" s="259"/>
      <c r="F2117" s="270"/>
      <c r="G2117" s="259"/>
      <c r="H2117" s="259"/>
      <c r="I2117" s="259"/>
      <c r="J2117" s="259"/>
    </row>
    <row r="2118" spans="1:10">
      <c r="A2118" s="259"/>
      <c r="B2118" s="259"/>
      <c r="C2118" s="259"/>
      <c r="D2118" s="259"/>
      <c r="E2118" s="259"/>
      <c r="F2118" s="270"/>
      <c r="G2118" s="259"/>
      <c r="H2118" s="259"/>
      <c r="I2118" s="259"/>
      <c r="J2118" s="259"/>
    </row>
    <row r="2119" spans="1:10">
      <c r="A2119" s="259"/>
      <c r="B2119" s="259"/>
      <c r="C2119" s="259"/>
      <c r="D2119" s="259"/>
      <c r="E2119" s="259"/>
      <c r="F2119" s="270"/>
      <c r="G2119" s="259"/>
      <c r="H2119" s="259"/>
      <c r="I2119" s="259"/>
      <c r="J2119" s="259"/>
    </row>
    <row r="2120" spans="1:10">
      <c r="A2120" s="259"/>
      <c r="B2120" s="259"/>
      <c r="C2120" s="259"/>
      <c r="D2120" s="259"/>
      <c r="E2120" s="259"/>
      <c r="F2120" s="270"/>
      <c r="G2120" s="259"/>
      <c r="H2120" s="259"/>
      <c r="I2120" s="259"/>
      <c r="J2120" s="259"/>
    </row>
    <row r="2121" spans="1:10">
      <c r="A2121" s="259"/>
      <c r="B2121" s="259"/>
      <c r="C2121" s="259"/>
      <c r="D2121" s="259"/>
      <c r="E2121" s="259"/>
      <c r="F2121" s="270"/>
      <c r="G2121" s="259"/>
      <c r="H2121" s="259"/>
      <c r="I2121" s="259"/>
      <c r="J2121" s="259"/>
    </row>
    <row r="2122" spans="1:10">
      <c r="A2122" s="259"/>
      <c r="B2122" s="259"/>
      <c r="C2122" s="259"/>
      <c r="D2122" s="259"/>
      <c r="E2122" s="259"/>
      <c r="F2122" s="270"/>
      <c r="G2122" s="259"/>
      <c r="H2122" s="259"/>
      <c r="I2122" s="259"/>
      <c r="J2122" s="259"/>
    </row>
    <row r="2123" spans="1:10">
      <c r="A2123" s="259"/>
      <c r="B2123" s="259"/>
      <c r="C2123" s="259"/>
      <c r="D2123" s="259"/>
      <c r="E2123" s="259"/>
      <c r="F2123" s="270"/>
      <c r="G2123" s="259"/>
      <c r="H2123" s="259"/>
      <c r="I2123" s="259"/>
      <c r="J2123" s="259"/>
    </row>
    <row r="2124" spans="1:10">
      <c r="A2124" s="259"/>
      <c r="B2124" s="259"/>
      <c r="C2124" s="259"/>
      <c r="D2124" s="259"/>
      <c r="E2124" s="259"/>
      <c r="F2124" s="270"/>
      <c r="G2124" s="259"/>
      <c r="H2124" s="259"/>
      <c r="I2124" s="259"/>
      <c r="J2124" s="259"/>
    </row>
    <row r="2125" spans="1:10">
      <c r="A2125" s="259"/>
      <c r="B2125" s="259"/>
      <c r="C2125" s="259"/>
      <c r="D2125" s="259"/>
      <c r="E2125" s="259"/>
      <c r="F2125" s="270"/>
      <c r="G2125" s="259"/>
      <c r="H2125" s="259"/>
      <c r="I2125" s="259"/>
      <c r="J2125" s="259"/>
    </row>
    <row r="2126" spans="1:10">
      <c r="A2126" s="259"/>
      <c r="B2126" s="259"/>
      <c r="C2126" s="259"/>
      <c r="D2126" s="259"/>
      <c r="E2126" s="259"/>
      <c r="F2126" s="270"/>
      <c r="G2126" s="259"/>
      <c r="H2126" s="259"/>
      <c r="I2126" s="259"/>
      <c r="J2126" s="259"/>
    </row>
    <row r="2127" spans="1:10">
      <c r="A2127" s="259"/>
      <c r="B2127" s="259"/>
      <c r="C2127" s="259"/>
      <c r="D2127" s="259"/>
      <c r="E2127" s="259"/>
      <c r="F2127" s="270"/>
      <c r="G2127" s="259"/>
      <c r="H2127" s="259"/>
      <c r="I2127" s="259"/>
      <c r="J2127" s="259"/>
    </row>
    <row r="2128" spans="1:10">
      <c r="A2128" s="259"/>
      <c r="B2128" s="259"/>
      <c r="C2128" s="259"/>
      <c r="D2128" s="259"/>
      <c r="E2128" s="259"/>
      <c r="F2128" s="270"/>
      <c r="G2128" s="259"/>
      <c r="H2128" s="259"/>
      <c r="I2128" s="259"/>
      <c r="J2128" s="259"/>
    </row>
    <row r="2129" spans="1:10">
      <c r="A2129" s="259"/>
      <c r="B2129" s="259"/>
      <c r="C2129" s="259"/>
      <c r="D2129" s="259"/>
      <c r="E2129" s="259"/>
      <c r="F2129" s="270"/>
      <c r="G2129" s="259"/>
      <c r="H2129" s="259"/>
      <c r="I2129" s="259"/>
      <c r="J2129" s="259"/>
    </row>
    <row r="2130" spans="1:10">
      <c r="A2130" s="259"/>
      <c r="B2130" s="259"/>
      <c r="C2130" s="259"/>
      <c r="D2130" s="259"/>
      <c r="E2130" s="259"/>
      <c r="F2130" s="270"/>
      <c r="G2130" s="259"/>
      <c r="H2130" s="259"/>
      <c r="I2130" s="259"/>
      <c r="J2130" s="259"/>
    </row>
    <row r="2131" spans="1:10">
      <c r="A2131" s="259"/>
      <c r="B2131" s="259"/>
      <c r="C2131" s="259"/>
      <c r="D2131" s="259"/>
      <c r="E2131" s="259"/>
      <c r="F2131" s="270"/>
      <c r="G2131" s="259"/>
      <c r="H2131" s="259"/>
      <c r="I2131" s="259"/>
      <c r="J2131" s="259"/>
    </row>
    <row r="2132" spans="1:10">
      <c r="A2132" s="259"/>
      <c r="B2132" s="259"/>
      <c r="C2132" s="259"/>
      <c r="D2132" s="259"/>
      <c r="E2132" s="259"/>
      <c r="F2132" s="270"/>
      <c r="G2132" s="259"/>
      <c r="H2132" s="259"/>
      <c r="I2132" s="259"/>
      <c r="J2132" s="259"/>
    </row>
    <row r="2133" spans="1:10">
      <c r="A2133" s="259"/>
      <c r="B2133" s="259"/>
      <c r="C2133" s="259"/>
      <c r="D2133" s="259"/>
      <c r="E2133" s="259"/>
      <c r="F2133" s="270"/>
      <c r="G2133" s="259"/>
      <c r="H2133" s="259"/>
      <c r="I2133" s="259"/>
      <c r="J2133" s="259"/>
    </row>
    <row r="2134" spans="1:10">
      <c r="A2134" s="259"/>
      <c r="B2134" s="259"/>
      <c r="C2134" s="259"/>
      <c r="D2134" s="259"/>
      <c r="E2134" s="259"/>
      <c r="F2134" s="270"/>
      <c r="G2134" s="259"/>
      <c r="H2134" s="259"/>
      <c r="I2134" s="259"/>
      <c r="J2134" s="259"/>
    </row>
    <row r="2135" spans="1:10">
      <c r="A2135" s="259"/>
      <c r="B2135" s="259"/>
      <c r="C2135" s="259"/>
      <c r="D2135" s="259"/>
      <c r="E2135" s="259"/>
      <c r="F2135" s="270"/>
      <c r="G2135" s="259"/>
      <c r="H2135" s="259"/>
      <c r="I2135" s="259"/>
      <c r="J2135" s="259"/>
    </row>
    <row r="2136" spans="1:10">
      <c r="A2136" s="259"/>
      <c r="B2136" s="259"/>
      <c r="C2136" s="259"/>
      <c r="D2136" s="259"/>
      <c r="E2136" s="259"/>
      <c r="F2136" s="270"/>
      <c r="G2136" s="259"/>
      <c r="H2136" s="259"/>
      <c r="I2136" s="259"/>
      <c r="J2136" s="259"/>
    </row>
    <row r="2137" spans="1:10">
      <c r="A2137" s="259"/>
      <c r="B2137" s="259"/>
      <c r="C2137" s="259"/>
      <c r="D2137" s="259"/>
      <c r="E2137" s="259"/>
      <c r="F2137" s="270"/>
      <c r="G2137" s="259"/>
      <c r="H2137" s="259"/>
      <c r="I2137" s="259"/>
      <c r="J2137" s="259"/>
    </row>
    <row r="2138" spans="1:10">
      <c r="A2138" s="259"/>
      <c r="B2138" s="259"/>
      <c r="C2138" s="259"/>
      <c r="D2138" s="259"/>
      <c r="E2138" s="259"/>
      <c r="F2138" s="270"/>
      <c r="G2138" s="259"/>
      <c r="H2138" s="259"/>
      <c r="I2138" s="259"/>
      <c r="J2138" s="259"/>
    </row>
    <row r="2139" spans="1:10">
      <c r="A2139" s="259"/>
      <c r="B2139" s="259"/>
      <c r="C2139" s="259"/>
      <c r="D2139" s="259"/>
      <c r="E2139" s="259"/>
      <c r="F2139" s="270"/>
      <c r="G2139" s="259"/>
      <c r="H2139" s="259"/>
      <c r="I2139" s="259"/>
      <c r="J2139" s="259"/>
    </row>
    <row r="2140" spans="1:10">
      <c r="A2140" s="259"/>
      <c r="B2140" s="259"/>
      <c r="C2140" s="259"/>
      <c r="D2140" s="259"/>
      <c r="E2140" s="259"/>
      <c r="F2140" s="270"/>
      <c r="G2140" s="259"/>
      <c r="H2140" s="259"/>
      <c r="I2140" s="259"/>
      <c r="J2140" s="259"/>
    </row>
    <row r="2141" spans="1:10">
      <c r="A2141" s="259"/>
      <c r="B2141" s="259"/>
      <c r="C2141" s="259"/>
      <c r="D2141" s="259"/>
      <c r="E2141" s="259"/>
      <c r="F2141" s="270"/>
      <c r="G2141" s="259"/>
      <c r="H2141" s="259"/>
      <c r="I2141" s="259"/>
      <c r="J2141" s="259"/>
    </row>
    <row r="2142" spans="1:10">
      <c r="A2142" s="259"/>
      <c r="B2142" s="259"/>
      <c r="C2142" s="259"/>
      <c r="D2142" s="259"/>
      <c r="E2142" s="259"/>
      <c r="F2142" s="270"/>
      <c r="G2142" s="259"/>
      <c r="H2142" s="259"/>
      <c r="I2142" s="259"/>
      <c r="J2142" s="259"/>
    </row>
    <row r="2143" spans="1:10">
      <c r="A2143" s="259"/>
      <c r="B2143" s="259"/>
      <c r="C2143" s="259"/>
      <c r="D2143" s="259"/>
      <c r="E2143" s="259"/>
      <c r="F2143" s="270"/>
      <c r="G2143" s="259"/>
      <c r="H2143" s="259"/>
      <c r="I2143" s="259"/>
      <c r="J2143" s="259"/>
    </row>
    <row r="2144" spans="1:10">
      <c r="A2144" s="259"/>
      <c r="B2144" s="259"/>
      <c r="C2144" s="259"/>
      <c r="D2144" s="259"/>
      <c r="E2144" s="259"/>
      <c r="F2144" s="270"/>
      <c r="G2144" s="259"/>
      <c r="H2144" s="259"/>
      <c r="I2144" s="259"/>
      <c r="J2144" s="259"/>
    </row>
    <row r="2145" spans="1:10">
      <c r="A2145" s="259"/>
      <c r="B2145" s="259"/>
      <c r="C2145" s="259"/>
      <c r="D2145" s="259"/>
      <c r="E2145" s="259"/>
      <c r="F2145" s="270"/>
      <c r="G2145" s="259"/>
      <c r="H2145" s="259"/>
      <c r="I2145" s="259"/>
      <c r="J2145" s="259"/>
    </row>
    <row r="2146" spans="1:10">
      <c r="A2146" s="259"/>
      <c r="B2146" s="259"/>
      <c r="C2146" s="259"/>
      <c r="D2146" s="259"/>
      <c r="E2146" s="259"/>
      <c r="F2146" s="270"/>
      <c r="G2146" s="259"/>
      <c r="H2146" s="259"/>
      <c r="I2146" s="259"/>
      <c r="J2146" s="259"/>
    </row>
    <row r="2147" spans="1:10">
      <c r="A2147" s="259"/>
      <c r="B2147" s="259"/>
      <c r="C2147" s="259"/>
      <c r="D2147" s="259"/>
      <c r="E2147" s="259"/>
      <c r="F2147" s="270"/>
      <c r="G2147" s="259"/>
      <c r="H2147" s="259"/>
      <c r="I2147" s="259"/>
      <c r="J2147" s="259"/>
    </row>
    <row r="2148" spans="1:10">
      <c r="A2148" s="259"/>
      <c r="B2148" s="259"/>
      <c r="C2148" s="259"/>
      <c r="D2148" s="259"/>
      <c r="E2148" s="259"/>
      <c r="F2148" s="270"/>
      <c r="G2148" s="259"/>
      <c r="H2148" s="259"/>
      <c r="I2148" s="259"/>
      <c r="J2148" s="259"/>
    </row>
    <row r="2149" spans="1:10">
      <c r="A2149" s="259"/>
      <c r="B2149" s="259"/>
      <c r="C2149" s="259"/>
      <c r="D2149" s="259"/>
      <c r="E2149" s="259"/>
      <c r="F2149" s="270"/>
      <c r="G2149" s="259"/>
      <c r="H2149" s="259"/>
      <c r="I2149" s="259"/>
      <c r="J2149" s="259"/>
    </row>
    <row r="2150" spans="1:10">
      <c r="A2150" s="259"/>
      <c r="B2150" s="259"/>
      <c r="C2150" s="259"/>
      <c r="D2150" s="259"/>
      <c r="E2150" s="259"/>
      <c r="F2150" s="270"/>
      <c r="G2150" s="259"/>
      <c r="H2150" s="259"/>
      <c r="I2150" s="259"/>
      <c r="J2150" s="259"/>
    </row>
    <row r="2151" spans="1:10">
      <c r="A2151" s="259"/>
      <c r="B2151" s="259"/>
      <c r="C2151" s="259"/>
      <c r="D2151" s="259"/>
      <c r="E2151" s="259"/>
      <c r="F2151" s="270"/>
      <c r="G2151" s="259"/>
      <c r="H2151" s="259"/>
      <c r="I2151" s="259"/>
      <c r="J2151" s="259"/>
    </row>
    <row r="2152" spans="1:10">
      <c r="A2152" s="259"/>
      <c r="B2152" s="259"/>
      <c r="C2152" s="259"/>
      <c r="D2152" s="259"/>
      <c r="E2152" s="259"/>
      <c r="F2152" s="270"/>
      <c r="G2152" s="259"/>
      <c r="H2152" s="259"/>
      <c r="I2152" s="259"/>
      <c r="J2152" s="259"/>
    </row>
    <row r="2153" spans="1:10">
      <c r="A2153" s="259"/>
      <c r="B2153" s="259"/>
      <c r="C2153" s="259"/>
      <c r="D2153" s="259"/>
      <c r="E2153" s="259"/>
      <c r="F2153" s="270"/>
      <c r="G2153" s="259"/>
      <c r="H2153" s="259"/>
      <c r="I2153" s="259"/>
      <c r="J2153" s="259"/>
    </row>
    <row r="2154" spans="1:10">
      <c r="A2154" s="259"/>
      <c r="B2154" s="259"/>
      <c r="C2154" s="259"/>
      <c r="D2154" s="259"/>
      <c r="E2154" s="259"/>
      <c r="F2154" s="270"/>
      <c r="G2154" s="259"/>
      <c r="H2154" s="259"/>
      <c r="I2154" s="259"/>
      <c r="J2154" s="259"/>
    </row>
    <row r="2155" spans="1:10">
      <c r="A2155" s="259"/>
      <c r="B2155" s="259"/>
      <c r="C2155" s="259"/>
      <c r="D2155" s="259"/>
      <c r="E2155" s="259"/>
      <c r="F2155" s="270"/>
      <c r="G2155" s="259"/>
      <c r="H2155" s="259"/>
      <c r="I2155" s="259"/>
      <c r="J2155" s="259"/>
    </row>
    <row r="2156" spans="1:10">
      <c r="A2156" s="259"/>
      <c r="B2156" s="259"/>
      <c r="C2156" s="259"/>
      <c r="D2156" s="259"/>
      <c r="E2156" s="259"/>
      <c r="F2156" s="270"/>
      <c r="G2156" s="259"/>
      <c r="H2156" s="259"/>
      <c r="I2156" s="259"/>
      <c r="J2156" s="259"/>
    </row>
    <row r="2157" spans="1:10">
      <c r="A2157" s="259"/>
      <c r="B2157" s="259"/>
      <c r="C2157" s="259"/>
      <c r="D2157" s="259"/>
      <c r="E2157" s="259"/>
      <c r="F2157" s="270"/>
      <c r="G2157" s="259"/>
      <c r="H2157" s="259"/>
      <c r="I2157" s="259"/>
      <c r="J2157" s="259"/>
    </row>
    <row r="2158" spans="1:10">
      <c r="A2158" s="259"/>
      <c r="B2158" s="259"/>
      <c r="C2158" s="259"/>
      <c r="D2158" s="259"/>
      <c r="E2158" s="259"/>
      <c r="F2158" s="270"/>
      <c r="G2158" s="259"/>
      <c r="H2158" s="259"/>
      <c r="I2158" s="259"/>
      <c r="J2158" s="259"/>
    </row>
    <row r="2159" spans="1:10">
      <c r="A2159" s="259"/>
      <c r="B2159" s="259"/>
      <c r="C2159" s="259"/>
      <c r="D2159" s="259"/>
      <c r="E2159" s="259"/>
      <c r="F2159" s="270"/>
      <c r="G2159" s="259"/>
      <c r="H2159" s="259"/>
      <c r="I2159" s="259"/>
      <c r="J2159" s="259"/>
    </row>
    <row r="2160" spans="1:10">
      <c r="A2160" s="259"/>
      <c r="B2160" s="259"/>
      <c r="C2160" s="259"/>
      <c r="D2160" s="259"/>
      <c r="E2160" s="259"/>
      <c r="F2160" s="270"/>
      <c r="G2160" s="259"/>
      <c r="H2160" s="259"/>
      <c r="I2160" s="259"/>
      <c r="J2160" s="259"/>
    </row>
    <row r="2161" spans="1:10">
      <c r="A2161" s="259"/>
      <c r="B2161" s="259"/>
      <c r="C2161" s="259"/>
      <c r="D2161" s="259"/>
      <c r="E2161" s="259"/>
      <c r="F2161" s="270"/>
      <c r="G2161" s="259"/>
      <c r="H2161" s="259"/>
      <c r="I2161" s="259"/>
      <c r="J2161" s="259"/>
    </row>
    <row r="2162" spans="1:10">
      <c r="A2162" s="259"/>
      <c r="B2162" s="259"/>
      <c r="C2162" s="259"/>
      <c r="D2162" s="259"/>
      <c r="E2162" s="259"/>
      <c r="F2162" s="270"/>
      <c r="G2162" s="259"/>
      <c r="H2162" s="259"/>
      <c r="I2162" s="259"/>
      <c r="J2162" s="259"/>
    </row>
    <row r="2163" spans="1:10">
      <c r="A2163" s="259"/>
      <c r="B2163" s="259"/>
      <c r="C2163" s="259"/>
      <c r="D2163" s="259"/>
      <c r="E2163" s="259"/>
      <c r="F2163" s="270"/>
      <c r="G2163" s="259"/>
      <c r="H2163" s="259"/>
      <c r="I2163" s="259"/>
      <c r="J2163" s="259"/>
    </row>
    <row r="2164" spans="1:10">
      <c r="A2164" s="259"/>
      <c r="B2164" s="259"/>
      <c r="C2164" s="259"/>
      <c r="D2164" s="259"/>
      <c r="E2164" s="259"/>
      <c r="F2164" s="270"/>
      <c r="G2164" s="259"/>
      <c r="H2164" s="259"/>
      <c r="I2164" s="259"/>
      <c r="J2164" s="259"/>
    </row>
    <row r="2165" spans="1:10">
      <c r="A2165" s="259"/>
      <c r="B2165" s="259"/>
      <c r="C2165" s="259"/>
      <c r="D2165" s="259"/>
      <c r="E2165" s="259"/>
      <c r="F2165" s="270"/>
      <c r="G2165" s="259"/>
      <c r="H2165" s="259"/>
      <c r="I2165" s="259"/>
      <c r="J2165" s="259"/>
    </row>
    <row r="2166" spans="1:10">
      <c r="A2166" s="259"/>
      <c r="B2166" s="259"/>
      <c r="C2166" s="259"/>
      <c r="D2166" s="259"/>
      <c r="E2166" s="259"/>
      <c r="F2166" s="270"/>
      <c r="G2166" s="259"/>
      <c r="H2166" s="259"/>
      <c r="I2166" s="259"/>
      <c r="J2166" s="259"/>
    </row>
    <row r="2167" spans="1:10">
      <c r="A2167" s="259"/>
      <c r="B2167" s="259"/>
      <c r="C2167" s="259"/>
      <c r="D2167" s="259"/>
      <c r="E2167" s="259"/>
      <c r="F2167" s="270"/>
      <c r="G2167" s="259"/>
      <c r="H2167" s="259"/>
      <c r="I2167" s="259"/>
      <c r="J2167" s="259"/>
    </row>
    <row r="2168" spans="1:10">
      <c r="A2168" s="259"/>
      <c r="B2168" s="259"/>
      <c r="C2168" s="259"/>
      <c r="D2168" s="259"/>
      <c r="E2168" s="259"/>
      <c r="F2168" s="270"/>
      <c r="G2168" s="259"/>
      <c r="H2168" s="259"/>
      <c r="I2168" s="259"/>
      <c r="J2168" s="259"/>
    </row>
    <row r="2169" spans="1:10">
      <c r="A2169" s="259"/>
      <c r="B2169" s="259"/>
      <c r="C2169" s="259"/>
      <c r="D2169" s="259"/>
      <c r="E2169" s="259"/>
      <c r="F2169" s="270"/>
      <c r="G2169" s="259"/>
      <c r="H2169" s="259"/>
      <c r="I2169" s="259"/>
      <c r="J2169" s="259"/>
    </row>
    <row r="2170" spans="1:10">
      <c r="A2170" s="259"/>
      <c r="B2170" s="259"/>
      <c r="C2170" s="259"/>
      <c r="D2170" s="259"/>
      <c r="E2170" s="259"/>
      <c r="F2170" s="270"/>
      <c r="G2170" s="259"/>
      <c r="H2170" s="259"/>
      <c r="I2170" s="259"/>
      <c r="J2170" s="259"/>
    </row>
    <row r="2171" spans="1:10">
      <c r="A2171" s="259"/>
      <c r="B2171" s="259"/>
      <c r="C2171" s="259"/>
      <c r="D2171" s="259"/>
      <c r="E2171" s="259"/>
      <c r="F2171" s="270"/>
      <c r="G2171" s="259"/>
      <c r="H2171" s="259"/>
      <c r="I2171" s="259"/>
      <c r="J2171" s="259"/>
    </row>
    <row r="2172" spans="1:10">
      <c r="A2172" s="259"/>
      <c r="B2172" s="259"/>
      <c r="C2172" s="259"/>
      <c r="D2172" s="259"/>
      <c r="E2172" s="259"/>
      <c r="F2172" s="270"/>
      <c r="G2172" s="259"/>
      <c r="H2172" s="259"/>
      <c r="I2172" s="259"/>
      <c r="J2172" s="259"/>
    </row>
    <row r="2173" spans="1:10">
      <c r="A2173" s="259"/>
      <c r="B2173" s="259"/>
      <c r="C2173" s="259"/>
      <c r="D2173" s="259"/>
      <c r="E2173" s="259"/>
      <c r="F2173" s="270"/>
      <c r="G2173" s="259"/>
      <c r="H2173" s="259"/>
      <c r="I2173" s="259"/>
      <c r="J2173" s="259"/>
    </row>
    <row r="2174" spans="1:10">
      <c r="A2174" s="259"/>
      <c r="B2174" s="259"/>
      <c r="C2174" s="259"/>
      <c r="D2174" s="259"/>
      <c r="E2174" s="259"/>
      <c r="F2174" s="270"/>
      <c r="G2174" s="259"/>
      <c r="H2174" s="259"/>
      <c r="I2174" s="259"/>
      <c r="J2174" s="259"/>
    </row>
    <row r="2175" spans="1:10">
      <c r="A2175" s="259"/>
      <c r="B2175" s="259"/>
      <c r="C2175" s="259"/>
      <c r="D2175" s="259"/>
      <c r="E2175" s="259"/>
      <c r="F2175" s="270"/>
      <c r="G2175" s="259"/>
      <c r="H2175" s="259"/>
      <c r="I2175" s="259"/>
      <c r="J2175" s="259"/>
    </row>
    <row r="2176" spans="1:10">
      <c r="A2176" s="259"/>
      <c r="B2176" s="259"/>
      <c r="C2176" s="259"/>
      <c r="D2176" s="259"/>
      <c r="E2176" s="259"/>
      <c r="F2176" s="270"/>
      <c r="G2176" s="259"/>
      <c r="H2176" s="259"/>
      <c r="I2176" s="259"/>
      <c r="J2176" s="259"/>
    </row>
    <row r="2177" spans="1:10">
      <c r="A2177" s="259"/>
      <c r="B2177" s="259"/>
      <c r="C2177" s="259"/>
      <c r="D2177" s="259"/>
      <c r="E2177" s="259"/>
      <c r="F2177" s="270"/>
      <c r="G2177" s="259"/>
      <c r="H2177" s="259"/>
      <c r="I2177" s="259"/>
      <c r="J2177" s="259"/>
    </row>
    <row r="2178" spans="1:10">
      <c r="A2178" s="259"/>
      <c r="B2178" s="259"/>
      <c r="C2178" s="259"/>
      <c r="D2178" s="259"/>
      <c r="E2178" s="259"/>
      <c r="F2178" s="270"/>
      <c r="G2178" s="259"/>
      <c r="H2178" s="259"/>
      <c r="I2178" s="259"/>
      <c r="J2178" s="259"/>
    </row>
    <row r="2179" spans="1:10">
      <c r="A2179" s="259"/>
      <c r="B2179" s="259"/>
      <c r="C2179" s="259"/>
      <c r="D2179" s="259"/>
      <c r="E2179" s="259"/>
      <c r="F2179" s="270"/>
      <c r="G2179" s="259"/>
      <c r="H2179" s="259"/>
      <c r="I2179" s="259"/>
      <c r="J2179" s="259"/>
    </row>
    <row r="2180" spans="1:10">
      <c r="A2180" s="259"/>
      <c r="B2180" s="259"/>
      <c r="C2180" s="259"/>
      <c r="D2180" s="259"/>
      <c r="E2180" s="259"/>
      <c r="F2180" s="270"/>
      <c r="G2180" s="259"/>
      <c r="H2180" s="259"/>
      <c r="I2180" s="259"/>
      <c r="J2180" s="259"/>
    </row>
    <row r="2181" spans="1:10">
      <c r="A2181" s="259"/>
      <c r="B2181" s="259"/>
      <c r="C2181" s="259"/>
      <c r="D2181" s="259"/>
      <c r="E2181" s="259"/>
      <c r="F2181" s="270"/>
      <c r="G2181" s="259"/>
      <c r="H2181" s="259"/>
      <c r="I2181" s="259"/>
      <c r="J2181" s="259"/>
    </row>
    <row r="2182" spans="1:10">
      <c r="A2182" s="259"/>
      <c r="B2182" s="259"/>
      <c r="C2182" s="259"/>
      <c r="D2182" s="259"/>
      <c r="E2182" s="259"/>
      <c r="F2182" s="270"/>
      <c r="G2182" s="259"/>
      <c r="H2182" s="259"/>
      <c r="I2182" s="259"/>
      <c r="J2182" s="259"/>
    </row>
    <row r="2183" spans="1:10">
      <c r="A2183" s="259"/>
      <c r="B2183" s="259"/>
      <c r="C2183" s="259"/>
      <c r="D2183" s="259"/>
      <c r="E2183" s="259"/>
      <c r="F2183" s="270"/>
      <c r="G2183" s="259"/>
      <c r="H2183" s="259"/>
      <c r="I2183" s="259"/>
      <c r="J2183" s="259"/>
    </row>
    <row r="2184" spans="1:10">
      <c r="A2184" s="259"/>
      <c r="B2184" s="259"/>
      <c r="C2184" s="259"/>
      <c r="D2184" s="259"/>
      <c r="E2184" s="259"/>
      <c r="F2184" s="270"/>
      <c r="G2184" s="259"/>
      <c r="H2184" s="259"/>
      <c r="I2184" s="259"/>
      <c r="J2184" s="259"/>
    </row>
    <row r="2185" spans="1:10">
      <c r="A2185" s="259"/>
      <c r="B2185" s="259"/>
      <c r="C2185" s="259"/>
      <c r="D2185" s="259"/>
      <c r="E2185" s="259"/>
      <c r="F2185" s="270"/>
      <c r="G2185" s="259"/>
      <c r="H2185" s="259"/>
      <c r="I2185" s="259"/>
      <c r="J2185" s="259"/>
    </row>
    <row r="2186" spans="1:10">
      <c r="A2186" s="259"/>
      <c r="B2186" s="259"/>
      <c r="C2186" s="259"/>
      <c r="D2186" s="259"/>
      <c r="E2186" s="259"/>
      <c r="F2186" s="270"/>
      <c r="G2186" s="259"/>
      <c r="H2186" s="259"/>
      <c r="I2186" s="259"/>
      <c r="J2186" s="259"/>
    </row>
    <row r="2187" spans="1:10">
      <c r="A2187" s="259"/>
      <c r="B2187" s="259"/>
      <c r="C2187" s="259"/>
      <c r="D2187" s="259"/>
      <c r="E2187" s="259"/>
      <c r="F2187" s="270"/>
      <c r="G2187" s="259"/>
      <c r="H2187" s="259"/>
      <c r="I2187" s="259"/>
      <c r="J2187" s="259"/>
    </row>
    <row r="2188" spans="1:10">
      <c r="A2188" s="259"/>
      <c r="B2188" s="259"/>
      <c r="C2188" s="259"/>
      <c r="D2188" s="259"/>
      <c r="E2188" s="259"/>
      <c r="F2188" s="270"/>
      <c r="G2188" s="259"/>
      <c r="H2188" s="259"/>
      <c r="I2188" s="259"/>
      <c r="J2188" s="259"/>
    </row>
    <row r="2189" spans="1:10">
      <c r="A2189" s="259"/>
      <c r="B2189" s="259"/>
      <c r="C2189" s="259"/>
      <c r="D2189" s="259"/>
      <c r="E2189" s="259"/>
      <c r="F2189" s="270"/>
      <c r="G2189" s="259"/>
      <c r="H2189" s="259"/>
      <c r="I2189" s="259"/>
      <c r="J2189" s="259"/>
    </row>
    <row r="2190" spans="1:10">
      <c r="A2190" s="259"/>
      <c r="B2190" s="259"/>
      <c r="C2190" s="259"/>
      <c r="D2190" s="259"/>
      <c r="E2190" s="259"/>
      <c r="F2190" s="270"/>
      <c r="G2190" s="259"/>
      <c r="H2190" s="259"/>
      <c r="I2190" s="259"/>
      <c r="J2190" s="259"/>
    </row>
    <row r="2191" spans="1:10">
      <c r="A2191" s="259"/>
      <c r="B2191" s="259"/>
      <c r="C2191" s="259"/>
      <c r="D2191" s="259"/>
      <c r="E2191" s="259"/>
      <c r="F2191" s="270"/>
      <c r="G2191" s="259"/>
      <c r="H2191" s="259"/>
      <c r="I2191" s="259"/>
      <c r="J2191" s="259"/>
    </row>
    <row r="2192" spans="1:10">
      <c r="A2192" s="259"/>
      <c r="B2192" s="259"/>
      <c r="C2192" s="259"/>
      <c r="D2192" s="259"/>
      <c r="E2192" s="259"/>
      <c r="F2192" s="270"/>
      <c r="G2192" s="259"/>
      <c r="H2192" s="259"/>
      <c r="I2192" s="259"/>
      <c r="J2192" s="259"/>
    </row>
    <row r="2193" spans="1:10">
      <c r="A2193" s="259"/>
      <c r="B2193" s="259"/>
      <c r="C2193" s="259"/>
      <c r="D2193" s="259"/>
      <c r="E2193" s="259"/>
      <c r="F2193" s="270"/>
      <c r="G2193" s="259"/>
      <c r="H2193" s="259"/>
      <c r="I2193" s="259"/>
      <c r="J2193" s="259"/>
    </row>
    <row r="2194" spans="1:10">
      <c r="A2194" s="259"/>
      <c r="B2194" s="259"/>
      <c r="C2194" s="259"/>
      <c r="D2194" s="259"/>
      <c r="E2194" s="259"/>
      <c r="F2194" s="270"/>
      <c r="G2194" s="259"/>
      <c r="H2194" s="259"/>
      <c r="I2194" s="259"/>
      <c r="J2194" s="259"/>
    </row>
    <row r="2195" spans="1:10">
      <c r="A2195" s="259"/>
      <c r="B2195" s="259"/>
      <c r="C2195" s="259"/>
      <c r="D2195" s="259"/>
      <c r="E2195" s="259"/>
      <c r="F2195" s="270"/>
      <c r="G2195" s="259"/>
      <c r="H2195" s="259"/>
      <c r="I2195" s="259"/>
      <c r="J2195" s="259"/>
    </row>
    <row r="2196" spans="1:10">
      <c r="A2196" s="259"/>
      <c r="B2196" s="259"/>
      <c r="C2196" s="259"/>
      <c r="D2196" s="259"/>
      <c r="E2196" s="259"/>
      <c r="F2196" s="270"/>
      <c r="G2196" s="259"/>
      <c r="H2196" s="259"/>
      <c r="I2196" s="259"/>
      <c r="J2196" s="259"/>
    </row>
    <row r="2197" spans="1:10">
      <c r="A2197" s="259"/>
      <c r="B2197" s="259"/>
      <c r="C2197" s="259"/>
      <c r="D2197" s="259"/>
      <c r="E2197" s="259"/>
      <c r="F2197" s="270"/>
      <c r="G2197" s="259"/>
      <c r="H2197" s="259"/>
      <c r="I2197" s="259"/>
      <c r="J2197" s="259"/>
    </row>
    <row r="2198" spans="1:10">
      <c r="A2198" s="259"/>
      <c r="B2198" s="259"/>
      <c r="C2198" s="259"/>
      <c r="D2198" s="259"/>
      <c r="E2198" s="259"/>
      <c r="F2198" s="270"/>
      <c r="G2198" s="259"/>
      <c r="H2198" s="259"/>
      <c r="I2198" s="259"/>
      <c r="J2198" s="259"/>
    </row>
    <row r="2199" spans="1:10">
      <c r="A2199" s="259"/>
      <c r="B2199" s="259"/>
      <c r="C2199" s="259"/>
      <c r="D2199" s="259"/>
      <c r="E2199" s="259"/>
      <c r="F2199" s="270"/>
      <c r="G2199" s="259"/>
      <c r="H2199" s="259"/>
      <c r="I2199" s="259"/>
      <c r="J2199" s="259"/>
    </row>
    <row r="2200" spans="1:10">
      <c r="A2200" s="259"/>
      <c r="B2200" s="259"/>
      <c r="C2200" s="259"/>
      <c r="D2200" s="259"/>
      <c r="E2200" s="259"/>
      <c r="F2200" s="270"/>
      <c r="G2200" s="259"/>
      <c r="H2200" s="259"/>
      <c r="I2200" s="259"/>
      <c r="J2200" s="259"/>
    </row>
    <row r="2201" spans="1:10">
      <c r="A2201" s="259"/>
      <c r="B2201" s="259"/>
      <c r="C2201" s="259"/>
      <c r="D2201" s="259"/>
      <c r="E2201" s="259"/>
      <c r="F2201" s="270"/>
      <c r="G2201" s="259"/>
      <c r="H2201" s="259"/>
      <c r="I2201" s="259"/>
      <c r="J2201" s="259"/>
    </row>
    <row r="2202" spans="1:10">
      <c r="A2202" s="259"/>
      <c r="B2202" s="259"/>
      <c r="C2202" s="259"/>
      <c r="D2202" s="259"/>
      <c r="E2202" s="259"/>
      <c r="F2202" s="270"/>
      <c r="G2202" s="259"/>
      <c r="H2202" s="259"/>
      <c r="I2202" s="259"/>
      <c r="J2202" s="259"/>
    </row>
    <row r="2203" spans="1:10">
      <c r="A2203" s="259"/>
      <c r="B2203" s="259"/>
      <c r="C2203" s="259"/>
      <c r="D2203" s="259"/>
      <c r="E2203" s="259"/>
      <c r="F2203" s="270"/>
      <c r="G2203" s="259"/>
      <c r="H2203" s="259"/>
      <c r="I2203" s="259"/>
      <c r="J2203" s="259"/>
    </row>
    <row r="2204" spans="1:10">
      <c r="A2204" s="259"/>
      <c r="B2204" s="259"/>
      <c r="C2204" s="259"/>
      <c r="D2204" s="259"/>
      <c r="E2204" s="259"/>
      <c r="F2204" s="270"/>
      <c r="G2204" s="259"/>
      <c r="H2204" s="259"/>
      <c r="I2204" s="259"/>
      <c r="J2204" s="259"/>
    </row>
    <row r="2205" spans="1:10">
      <c r="A2205" s="259"/>
      <c r="B2205" s="259"/>
      <c r="C2205" s="259"/>
      <c r="D2205" s="259"/>
      <c r="E2205" s="259"/>
      <c r="F2205" s="270"/>
      <c r="G2205" s="259"/>
      <c r="H2205" s="259"/>
      <c r="I2205" s="259"/>
      <c r="J2205" s="259"/>
    </row>
    <row r="2206" spans="1:10">
      <c r="A2206" s="259"/>
      <c r="B2206" s="259"/>
      <c r="C2206" s="259"/>
      <c r="D2206" s="259"/>
      <c r="E2206" s="259"/>
      <c r="F2206" s="270"/>
      <c r="G2206" s="259"/>
      <c r="H2206" s="259"/>
      <c r="I2206" s="259"/>
      <c r="J2206" s="259"/>
    </row>
    <row r="2207" spans="1:10">
      <c r="A2207" s="259"/>
      <c r="B2207" s="259"/>
      <c r="C2207" s="259"/>
      <c r="D2207" s="259"/>
      <c r="E2207" s="259"/>
      <c r="F2207" s="270"/>
      <c r="G2207" s="259"/>
      <c r="H2207" s="259"/>
      <c r="I2207" s="259"/>
      <c r="J2207" s="259"/>
    </row>
    <row r="2208" spans="1:10">
      <c r="A2208" s="259"/>
      <c r="B2208" s="259"/>
      <c r="C2208" s="259"/>
      <c r="D2208" s="259"/>
      <c r="E2208" s="259"/>
      <c r="F2208" s="270"/>
      <c r="G2208" s="259"/>
      <c r="H2208" s="259"/>
      <c r="I2208" s="259"/>
      <c r="J2208" s="259"/>
    </row>
    <row r="2209" spans="1:10">
      <c r="A2209" s="259"/>
      <c r="B2209" s="259"/>
      <c r="C2209" s="259"/>
      <c r="D2209" s="259"/>
      <c r="E2209" s="259"/>
      <c r="F2209" s="270"/>
      <c r="G2209" s="259"/>
      <c r="H2209" s="259"/>
      <c r="I2209" s="259"/>
      <c r="J2209" s="259"/>
    </row>
    <row r="2210" spans="1:10">
      <c r="A2210" s="259"/>
      <c r="B2210" s="259"/>
      <c r="C2210" s="259"/>
      <c r="D2210" s="259"/>
      <c r="E2210" s="259"/>
      <c r="F2210" s="270"/>
      <c r="G2210" s="259"/>
      <c r="H2210" s="259"/>
      <c r="I2210" s="259"/>
      <c r="J2210" s="259"/>
    </row>
    <row r="2211" spans="1:10">
      <c r="A2211" s="259"/>
      <c r="B2211" s="259"/>
      <c r="C2211" s="259"/>
      <c r="D2211" s="259"/>
      <c r="E2211" s="259"/>
      <c r="F2211" s="270"/>
      <c r="G2211" s="259"/>
      <c r="H2211" s="259"/>
      <c r="I2211" s="259"/>
      <c r="J2211" s="259"/>
    </row>
    <row r="2212" spans="1:10">
      <c r="A2212" s="259"/>
      <c r="B2212" s="259"/>
      <c r="C2212" s="259"/>
      <c r="D2212" s="259"/>
      <c r="E2212" s="259"/>
      <c r="F2212" s="270"/>
      <c r="G2212" s="259"/>
      <c r="H2212" s="259"/>
      <c r="I2212" s="259"/>
      <c r="J2212" s="259"/>
    </row>
    <row r="2213" spans="1:10">
      <c r="A2213" s="259"/>
      <c r="B2213" s="259"/>
      <c r="C2213" s="259"/>
      <c r="D2213" s="259"/>
      <c r="E2213" s="259"/>
      <c r="F2213" s="270"/>
      <c r="G2213" s="259"/>
      <c r="H2213" s="259"/>
      <c r="I2213" s="259"/>
      <c r="J2213" s="259"/>
    </row>
    <row r="2214" spans="1:10">
      <c r="A2214" s="259"/>
      <c r="B2214" s="259"/>
      <c r="C2214" s="259"/>
      <c r="D2214" s="259"/>
      <c r="E2214" s="259"/>
      <c r="F2214" s="270"/>
      <c r="G2214" s="259"/>
      <c r="H2214" s="259"/>
      <c r="I2214" s="259"/>
      <c r="J2214" s="259"/>
    </row>
    <row r="2215" spans="1:10">
      <c r="A2215" s="259"/>
      <c r="B2215" s="259"/>
      <c r="C2215" s="259"/>
      <c r="D2215" s="259"/>
      <c r="E2215" s="259"/>
      <c r="F2215" s="270"/>
      <c r="G2215" s="259"/>
      <c r="H2215" s="259"/>
      <c r="I2215" s="259"/>
      <c r="J2215" s="259"/>
    </row>
    <row r="2216" spans="1:10">
      <c r="A2216" s="259"/>
      <c r="B2216" s="259"/>
      <c r="C2216" s="259"/>
      <c r="D2216" s="259"/>
      <c r="E2216" s="259"/>
      <c r="F2216" s="270"/>
      <c r="G2216" s="259"/>
      <c r="H2216" s="259"/>
      <c r="I2216" s="259"/>
      <c r="J2216" s="259"/>
    </row>
    <row r="2217" spans="1:10">
      <c r="A2217" s="259"/>
      <c r="B2217" s="259"/>
      <c r="C2217" s="259"/>
      <c r="D2217" s="259"/>
      <c r="E2217" s="259"/>
      <c r="F2217" s="270"/>
      <c r="G2217" s="259"/>
      <c r="H2217" s="259"/>
      <c r="I2217" s="259"/>
      <c r="J2217" s="259"/>
    </row>
    <row r="2218" spans="1:10">
      <c r="A2218" s="259"/>
      <c r="B2218" s="259"/>
      <c r="C2218" s="259"/>
      <c r="D2218" s="259"/>
      <c r="E2218" s="259"/>
      <c r="F2218" s="270"/>
      <c r="G2218" s="259"/>
      <c r="H2218" s="259"/>
      <c r="I2218" s="259"/>
      <c r="J2218" s="259"/>
    </row>
    <row r="2219" spans="1:10">
      <c r="A2219" s="259"/>
      <c r="B2219" s="259"/>
      <c r="C2219" s="259"/>
      <c r="D2219" s="259"/>
      <c r="E2219" s="259"/>
      <c r="F2219" s="270"/>
      <c r="G2219" s="259"/>
      <c r="H2219" s="259"/>
      <c r="I2219" s="259"/>
      <c r="J2219" s="259"/>
    </row>
    <row r="2220" spans="1:10">
      <c r="A2220" s="259"/>
      <c r="B2220" s="259"/>
      <c r="C2220" s="259"/>
      <c r="D2220" s="259"/>
      <c r="E2220" s="259"/>
      <c r="F2220" s="270"/>
      <c r="G2220" s="259"/>
      <c r="H2220" s="259"/>
      <c r="I2220" s="259"/>
      <c r="J2220" s="259"/>
    </row>
    <row r="2221" spans="1:10">
      <c r="A2221" s="259"/>
      <c r="B2221" s="259"/>
      <c r="C2221" s="259"/>
      <c r="D2221" s="259"/>
      <c r="E2221" s="259"/>
      <c r="F2221" s="270"/>
      <c r="G2221" s="259"/>
      <c r="H2221" s="259"/>
      <c r="I2221" s="259"/>
      <c r="J2221" s="259"/>
    </row>
    <row r="2222" spans="1:10">
      <c r="A2222" s="259"/>
      <c r="B2222" s="259"/>
      <c r="C2222" s="259"/>
      <c r="D2222" s="259"/>
      <c r="E2222" s="259"/>
      <c r="F2222" s="270"/>
      <c r="G2222" s="259"/>
      <c r="H2222" s="259"/>
      <c r="I2222" s="259"/>
      <c r="J2222" s="259"/>
    </row>
    <row r="2223" spans="1:10">
      <c r="A2223" s="259"/>
      <c r="B2223" s="259"/>
      <c r="C2223" s="259"/>
      <c r="D2223" s="259"/>
      <c r="E2223" s="259"/>
      <c r="F2223" s="270"/>
      <c r="G2223" s="259"/>
      <c r="H2223" s="259"/>
      <c r="I2223" s="259"/>
      <c r="J2223" s="259"/>
    </row>
    <row r="2224" spans="1:10">
      <c r="A2224" s="259"/>
      <c r="B2224" s="259"/>
      <c r="C2224" s="259"/>
      <c r="D2224" s="259"/>
      <c r="E2224" s="259"/>
      <c r="F2224" s="270"/>
      <c r="G2224" s="259"/>
      <c r="H2224" s="259"/>
      <c r="I2224" s="259"/>
      <c r="J2224" s="259"/>
    </row>
    <row r="2225" spans="1:10">
      <c r="A2225" s="259"/>
      <c r="B2225" s="259"/>
      <c r="C2225" s="259"/>
      <c r="D2225" s="259"/>
      <c r="E2225" s="259"/>
      <c r="F2225" s="270"/>
      <c r="G2225" s="259"/>
      <c r="H2225" s="259"/>
      <c r="I2225" s="259"/>
      <c r="J2225" s="259"/>
    </row>
    <row r="2226" spans="1:10">
      <c r="A2226" s="259"/>
      <c r="B2226" s="259"/>
      <c r="C2226" s="259"/>
      <c r="D2226" s="259"/>
      <c r="E2226" s="259"/>
      <c r="F2226" s="270"/>
      <c r="G2226" s="259"/>
      <c r="H2226" s="259"/>
      <c r="I2226" s="259"/>
      <c r="J2226" s="259"/>
    </row>
    <row r="2227" spans="1:10">
      <c r="A2227" s="259"/>
      <c r="B2227" s="259"/>
      <c r="C2227" s="259"/>
      <c r="D2227" s="259"/>
      <c r="E2227" s="259"/>
      <c r="F2227" s="270"/>
      <c r="G2227" s="259"/>
      <c r="H2227" s="259"/>
      <c r="I2227" s="259"/>
      <c r="J2227" s="259"/>
    </row>
    <row r="2228" spans="1:10">
      <c r="A2228" s="259"/>
      <c r="B2228" s="259"/>
      <c r="C2228" s="259"/>
      <c r="D2228" s="259"/>
      <c r="E2228" s="259"/>
      <c r="F2228" s="270"/>
      <c r="G2228" s="259"/>
      <c r="H2228" s="259"/>
      <c r="I2228" s="259"/>
      <c r="J2228" s="259"/>
    </row>
    <row r="2229" spans="1:10">
      <c r="A2229" s="259"/>
      <c r="B2229" s="259"/>
      <c r="C2229" s="259"/>
      <c r="D2229" s="259"/>
      <c r="E2229" s="259"/>
      <c r="F2229" s="270"/>
      <c r="G2229" s="259"/>
      <c r="H2229" s="259"/>
      <c r="I2229" s="259"/>
      <c r="J2229" s="259"/>
    </row>
    <row r="2230" spans="1:10">
      <c r="A2230" s="259"/>
      <c r="B2230" s="259"/>
      <c r="C2230" s="259"/>
      <c r="D2230" s="259"/>
      <c r="E2230" s="259"/>
      <c r="F2230" s="270"/>
      <c r="G2230" s="259"/>
      <c r="H2230" s="259"/>
      <c r="I2230" s="259"/>
      <c r="J2230" s="259"/>
    </row>
    <row r="2231" spans="1:10">
      <c r="A2231" s="259"/>
      <c r="B2231" s="259"/>
      <c r="C2231" s="259"/>
      <c r="D2231" s="259"/>
      <c r="E2231" s="259"/>
      <c r="F2231" s="270"/>
      <c r="G2231" s="259"/>
      <c r="H2231" s="259"/>
      <c r="I2231" s="259"/>
      <c r="J2231" s="259"/>
    </row>
    <row r="2232" spans="1:10">
      <c r="A2232" s="259"/>
      <c r="B2232" s="259"/>
      <c r="C2232" s="259"/>
      <c r="D2232" s="259"/>
      <c r="E2232" s="259"/>
      <c r="F2232" s="270"/>
      <c r="G2232" s="259"/>
      <c r="H2232" s="259"/>
      <c r="I2232" s="259"/>
      <c r="J2232" s="259"/>
    </row>
    <row r="2233" spans="1:10">
      <c r="A2233" s="259"/>
      <c r="B2233" s="259"/>
      <c r="C2233" s="259"/>
      <c r="D2233" s="259"/>
      <c r="E2233" s="259"/>
      <c r="F2233" s="270"/>
      <c r="G2233" s="259"/>
      <c r="H2233" s="259"/>
      <c r="I2233" s="259"/>
      <c r="J2233" s="259"/>
    </row>
    <row r="2234" spans="1:10">
      <c r="A2234" s="259"/>
      <c r="B2234" s="259"/>
      <c r="C2234" s="259"/>
      <c r="D2234" s="259"/>
      <c r="E2234" s="259"/>
      <c r="F2234" s="270"/>
      <c r="G2234" s="259"/>
      <c r="H2234" s="259"/>
      <c r="I2234" s="259"/>
      <c r="J2234" s="259"/>
    </row>
    <row r="2235" spans="1:10">
      <c r="A2235" s="259"/>
      <c r="B2235" s="259"/>
      <c r="C2235" s="259"/>
      <c r="D2235" s="259"/>
      <c r="E2235" s="259"/>
      <c r="F2235" s="270"/>
      <c r="G2235" s="259"/>
      <c r="H2235" s="259"/>
      <c r="I2235" s="259"/>
      <c r="J2235" s="259"/>
    </row>
    <row r="2236" spans="1:10">
      <c r="A2236" s="259"/>
      <c r="B2236" s="259"/>
      <c r="C2236" s="259"/>
      <c r="D2236" s="259"/>
      <c r="E2236" s="259"/>
      <c r="F2236" s="270"/>
      <c r="G2236" s="259"/>
      <c r="H2236" s="259"/>
      <c r="I2236" s="259"/>
      <c r="J2236" s="259"/>
    </row>
    <row r="2237" spans="1:10">
      <c r="A2237" s="259"/>
      <c r="B2237" s="259"/>
      <c r="C2237" s="259"/>
      <c r="D2237" s="259"/>
      <c r="E2237" s="259"/>
      <c r="F2237" s="270"/>
      <c r="G2237" s="259"/>
      <c r="H2237" s="259"/>
      <c r="I2237" s="259"/>
      <c r="J2237" s="259"/>
    </row>
    <row r="2238" spans="1:10">
      <c r="A2238" s="259"/>
      <c r="B2238" s="259"/>
      <c r="C2238" s="259"/>
      <c r="D2238" s="259"/>
      <c r="E2238" s="259"/>
      <c r="F2238" s="270"/>
      <c r="G2238" s="259"/>
      <c r="H2238" s="259"/>
      <c r="I2238" s="259"/>
      <c r="J2238" s="259"/>
    </row>
    <row r="2239" spans="1:10">
      <c r="A2239" s="259"/>
      <c r="B2239" s="259"/>
      <c r="C2239" s="259"/>
      <c r="D2239" s="259"/>
      <c r="E2239" s="259"/>
      <c r="F2239" s="270"/>
      <c r="G2239" s="259"/>
      <c r="H2239" s="259"/>
      <c r="I2239" s="259"/>
      <c r="J2239" s="259"/>
    </row>
    <row r="2240" spans="1:10">
      <c r="A2240" s="259"/>
      <c r="B2240" s="259"/>
      <c r="C2240" s="259"/>
      <c r="D2240" s="259"/>
      <c r="E2240" s="259"/>
      <c r="F2240" s="270"/>
      <c r="G2240" s="259"/>
      <c r="H2240" s="259"/>
      <c r="I2240" s="259"/>
      <c r="J2240" s="259"/>
    </row>
    <row r="2241" spans="1:10">
      <c r="A2241" s="259"/>
      <c r="B2241" s="259"/>
      <c r="C2241" s="259"/>
      <c r="D2241" s="259"/>
      <c r="E2241" s="259"/>
      <c r="F2241" s="270"/>
      <c r="G2241" s="259"/>
      <c r="H2241" s="259"/>
      <c r="I2241" s="259"/>
      <c r="J2241" s="259"/>
    </row>
    <row r="2242" spans="1:10">
      <c r="A2242" s="259"/>
      <c r="B2242" s="259"/>
      <c r="C2242" s="259"/>
      <c r="D2242" s="259"/>
      <c r="E2242" s="259"/>
      <c r="F2242" s="270"/>
      <c r="G2242" s="259"/>
      <c r="H2242" s="259"/>
      <c r="I2242" s="259"/>
      <c r="J2242" s="259"/>
    </row>
    <row r="2243" spans="1:10">
      <c r="A2243" s="259"/>
      <c r="B2243" s="259"/>
      <c r="C2243" s="259"/>
      <c r="D2243" s="259"/>
      <c r="E2243" s="259"/>
      <c r="F2243" s="270"/>
      <c r="G2243" s="259"/>
      <c r="H2243" s="259"/>
      <c r="I2243" s="259"/>
      <c r="J2243" s="259"/>
    </row>
    <row r="2244" spans="1:10">
      <c r="A2244" s="259"/>
      <c r="B2244" s="259"/>
      <c r="C2244" s="259"/>
      <c r="D2244" s="259"/>
      <c r="E2244" s="259"/>
      <c r="F2244" s="270"/>
      <c r="G2244" s="259"/>
      <c r="H2244" s="259"/>
      <c r="I2244" s="259"/>
      <c r="J2244" s="259"/>
    </row>
    <row r="2245" spans="1:10">
      <c r="A2245" s="259"/>
      <c r="B2245" s="259"/>
      <c r="C2245" s="259"/>
      <c r="D2245" s="259"/>
      <c r="E2245" s="259"/>
      <c r="F2245" s="270"/>
      <c r="G2245" s="259"/>
      <c r="H2245" s="259"/>
      <c r="I2245" s="259"/>
      <c r="J2245" s="259"/>
    </row>
    <row r="2246" spans="1:10">
      <c r="A2246" s="259"/>
      <c r="B2246" s="259"/>
      <c r="C2246" s="259"/>
      <c r="D2246" s="259"/>
      <c r="E2246" s="259"/>
      <c r="F2246" s="270"/>
      <c r="G2246" s="259"/>
      <c r="H2246" s="259"/>
      <c r="I2246" s="259"/>
      <c r="J2246" s="259"/>
    </row>
    <row r="2247" spans="1:10">
      <c r="A2247" s="259"/>
      <c r="B2247" s="259"/>
      <c r="C2247" s="259"/>
      <c r="D2247" s="259"/>
      <c r="E2247" s="259"/>
      <c r="F2247" s="270"/>
      <c r="G2247" s="259"/>
      <c r="H2247" s="259"/>
      <c r="I2247" s="259"/>
      <c r="J2247" s="259"/>
    </row>
    <row r="2248" spans="1:10">
      <c r="A2248" s="259"/>
      <c r="B2248" s="259"/>
      <c r="C2248" s="259"/>
      <c r="D2248" s="259"/>
      <c r="E2248" s="259"/>
      <c r="F2248" s="270"/>
      <c r="G2248" s="259"/>
      <c r="H2248" s="259"/>
      <c r="I2248" s="259"/>
      <c r="J2248" s="259"/>
    </row>
    <row r="2249" spans="1:10">
      <c r="A2249" s="259"/>
      <c r="B2249" s="259"/>
      <c r="C2249" s="259"/>
      <c r="D2249" s="259"/>
      <c r="E2249" s="259"/>
      <c r="F2249" s="270"/>
      <c r="G2249" s="259"/>
      <c r="H2249" s="259"/>
      <c r="I2249" s="259"/>
      <c r="J2249" s="259"/>
    </row>
    <row r="2250" spans="1:10">
      <c r="A2250" s="259"/>
      <c r="B2250" s="259"/>
      <c r="C2250" s="259"/>
      <c r="D2250" s="259"/>
      <c r="E2250" s="259"/>
      <c r="F2250" s="270"/>
      <c r="G2250" s="259"/>
      <c r="H2250" s="259"/>
      <c r="I2250" s="259"/>
      <c r="J2250" s="259"/>
    </row>
    <row r="2251" spans="1:10">
      <c r="A2251" s="259"/>
      <c r="B2251" s="259"/>
      <c r="C2251" s="259"/>
      <c r="D2251" s="259"/>
      <c r="E2251" s="259"/>
      <c r="F2251" s="270"/>
      <c r="G2251" s="259"/>
      <c r="H2251" s="259"/>
      <c r="I2251" s="259"/>
      <c r="J2251" s="259"/>
    </row>
    <row r="2252" spans="1:10">
      <c r="A2252" s="259"/>
      <c r="B2252" s="259"/>
      <c r="C2252" s="259"/>
      <c r="D2252" s="259"/>
      <c r="E2252" s="259"/>
      <c r="F2252" s="270"/>
      <c r="G2252" s="259"/>
      <c r="H2252" s="259"/>
      <c r="I2252" s="259"/>
      <c r="J2252" s="259"/>
    </row>
    <row r="2253" spans="1:10">
      <c r="A2253" s="259"/>
      <c r="B2253" s="259"/>
      <c r="C2253" s="259"/>
      <c r="D2253" s="259"/>
      <c r="E2253" s="259"/>
      <c r="F2253" s="270"/>
      <c r="G2253" s="259"/>
      <c r="H2253" s="259"/>
      <c r="I2253" s="259"/>
      <c r="J2253" s="259"/>
    </row>
    <row r="2254" spans="1:10">
      <c r="A2254" s="259"/>
      <c r="B2254" s="259"/>
      <c r="C2254" s="259"/>
      <c r="D2254" s="259"/>
      <c r="E2254" s="259"/>
      <c r="F2254" s="270"/>
      <c r="G2254" s="259"/>
      <c r="H2254" s="259"/>
      <c r="I2254" s="259"/>
      <c r="J2254" s="259"/>
    </row>
    <row r="2255" spans="1:10">
      <c r="A2255" s="259"/>
      <c r="B2255" s="259"/>
      <c r="C2255" s="259"/>
      <c r="D2255" s="259"/>
      <c r="E2255" s="259"/>
      <c r="F2255" s="270"/>
      <c r="G2255" s="259"/>
      <c r="H2255" s="259"/>
      <c r="I2255" s="259"/>
      <c r="J2255" s="259"/>
    </row>
    <row r="2256" spans="1:10">
      <c r="A2256" s="259"/>
      <c r="B2256" s="259"/>
      <c r="C2256" s="259"/>
      <c r="D2256" s="259"/>
      <c r="E2256" s="259"/>
      <c r="F2256" s="270"/>
      <c r="G2256" s="259"/>
      <c r="H2256" s="259"/>
      <c r="I2256" s="259"/>
      <c r="J2256" s="259"/>
    </row>
    <row r="2257" spans="1:10">
      <c r="A2257" s="259"/>
      <c r="B2257" s="259"/>
      <c r="C2257" s="259"/>
      <c r="D2257" s="259"/>
      <c r="E2257" s="259"/>
      <c r="F2257" s="270"/>
      <c r="G2257" s="259"/>
      <c r="H2257" s="259"/>
      <c r="I2257" s="259"/>
      <c r="J2257" s="259"/>
    </row>
    <row r="2258" spans="1:10">
      <c r="A2258" s="259"/>
      <c r="B2258" s="259"/>
      <c r="C2258" s="259"/>
      <c r="D2258" s="259"/>
      <c r="E2258" s="259"/>
      <c r="F2258" s="270"/>
      <c r="G2258" s="259"/>
      <c r="H2258" s="259"/>
      <c r="I2258" s="259"/>
      <c r="J2258" s="259"/>
    </row>
    <row r="2259" spans="1:10">
      <c r="A2259" s="259"/>
      <c r="B2259" s="259"/>
      <c r="C2259" s="259"/>
      <c r="D2259" s="259"/>
      <c r="E2259" s="259"/>
      <c r="F2259" s="270"/>
      <c r="G2259" s="259"/>
      <c r="H2259" s="259"/>
      <c r="I2259" s="259"/>
      <c r="J2259" s="259"/>
    </row>
    <row r="2260" spans="1:10">
      <c r="A2260" s="259"/>
      <c r="B2260" s="259"/>
      <c r="C2260" s="259"/>
      <c r="D2260" s="259"/>
      <c r="E2260" s="259"/>
      <c r="F2260" s="270"/>
      <c r="G2260" s="259"/>
      <c r="H2260" s="259"/>
      <c r="I2260" s="259"/>
      <c r="J2260" s="259"/>
    </row>
    <row r="2261" spans="1:10">
      <c r="A2261" s="259"/>
      <c r="B2261" s="259"/>
      <c r="C2261" s="259"/>
      <c r="D2261" s="259"/>
      <c r="E2261" s="259"/>
      <c r="F2261" s="270"/>
      <c r="G2261" s="259"/>
      <c r="H2261" s="259"/>
      <c r="I2261" s="259"/>
      <c r="J2261" s="259"/>
    </row>
    <row r="2262" spans="1:10">
      <c r="A2262" s="259"/>
      <c r="B2262" s="259"/>
      <c r="C2262" s="259"/>
      <c r="D2262" s="259"/>
      <c r="E2262" s="259"/>
      <c r="F2262" s="270"/>
      <c r="G2262" s="259"/>
      <c r="H2262" s="259"/>
      <c r="I2262" s="259"/>
      <c r="J2262" s="259"/>
    </row>
    <row r="2263" spans="1:10">
      <c r="A2263" s="259"/>
      <c r="B2263" s="259"/>
      <c r="C2263" s="259"/>
      <c r="D2263" s="259"/>
      <c r="E2263" s="259"/>
      <c r="F2263" s="270"/>
      <c r="G2263" s="259"/>
      <c r="H2263" s="259"/>
      <c r="I2263" s="259"/>
      <c r="J2263" s="259"/>
    </row>
    <row r="2264" spans="1:10">
      <c r="A2264" s="259"/>
      <c r="B2264" s="259"/>
      <c r="C2264" s="259"/>
      <c r="D2264" s="259"/>
      <c r="E2264" s="259"/>
      <c r="F2264" s="270"/>
      <c r="G2264" s="259"/>
      <c r="H2264" s="259"/>
      <c r="I2264" s="259"/>
      <c r="J2264" s="259"/>
    </row>
    <row r="2265" spans="1:10">
      <c r="A2265" s="259"/>
      <c r="B2265" s="259"/>
      <c r="C2265" s="259"/>
      <c r="D2265" s="259"/>
      <c r="E2265" s="259"/>
      <c r="F2265" s="270"/>
      <c r="G2265" s="259"/>
      <c r="H2265" s="259"/>
      <c r="I2265" s="259"/>
      <c r="J2265" s="259"/>
    </row>
    <row r="2266" spans="1:10">
      <c r="A2266" s="259"/>
      <c r="B2266" s="259"/>
      <c r="C2266" s="259"/>
      <c r="D2266" s="259"/>
      <c r="E2266" s="259"/>
      <c r="F2266" s="270"/>
      <c r="G2266" s="259"/>
      <c r="H2266" s="259"/>
      <c r="I2266" s="259"/>
      <c r="J2266" s="259"/>
    </row>
    <row r="2267" spans="1:10">
      <c r="A2267" s="259"/>
      <c r="B2267" s="259"/>
      <c r="C2267" s="259"/>
      <c r="D2267" s="259"/>
      <c r="E2267" s="259"/>
      <c r="F2267" s="270"/>
      <c r="G2267" s="259"/>
      <c r="H2267" s="259"/>
      <c r="I2267" s="259"/>
      <c r="J2267" s="259"/>
    </row>
    <row r="2268" spans="1:10">
      <c r="A2268" s="259"/>
      <c r="B2268" s="259"/>
      <c r="C2268" s="259"/>
      <c r="D2268" s="259"/>
      <c r="E2268" s="259"/>
      <c r="F2268" s="270"/>
      <c r="G2268" s="259"/>
      <c r="H2268" s="259"/>
      <c r="I2268" s="259"/>
      <c r="J2268" s="259"/>
    </row>
    <row r="2269" spans="1:10">
      <c r="A2269" s="259"/>
      <c r="B2269" s="259"/>
      <c r="C2269" s="259"/>
      <c r="D2269" s="259"/>
      <c r="E2269" s="259"/>
      <c r="F2269" s="270"/>
      <c r="G2269" s="259"/>
      <c r="H2269" s="259"/>
      <c r="I2269" s="259"/>
      <c r="J2269" s="259"/>
    </row>
    <row r="2270" spans="1:10">
      <c r="A2270" s="259"/>
      <c r="B2270" s="259"/>
      <c r="C2270" s="259"/>
      <c r="D2270" s="259"/>
      <c r="E2270" s="259"/>
      <c r="F2270" s="270"/>
      <c r="G2270" s="259"/>
      <c r="H2270" s="259"/>
      <c r="I2270" s="259"/>
      <c r="J2270" s="259"/>
    </row>
    <row r="2271" spans="1:10">
      <c r="A2271" s="259"/>
      <c r="B2271" s="259"/>
      <c r="C2271" s="259"/>
      <c r="D2271" s="259"/>
      <c r="E2271" s="259"/>
      <c r="F2271" s="270"/>
      <c r="G2271" s="259"/>
      <c r="H2271" s="259"/>
      <c r="I2271" s="259"/>
      <c r="J2271" s="259"/>
    </row>
    <row r="2272" spans="1:10">
      <c r="A2272" s="259"/>
      <c r="B2272" s="259"/>
      <c r="C2272" s="259"/>
      <c r="D2272" s="259"/>
      <c r="E2272" s="259"/>
      <c r="F2272" s="270"/>
      <c r="G2272" s="259"/>
      <c r="H2272" s="259"/>
      <c r="I2272" s="259"/>
      <c r="J2272" s="259"/>
    </row>
    <row r="2273" spans="1:10">
      <c r="A2273" s="259"/>
      <c r="B2273" s="259"/>
      <c r="C2273" s="259"/>
      <c r="D2273" s="259"/>
      <c r="E2273" s="259"/>
      <c r="F2273" s="270"/>
      <c r="G2273" s="259"/>
      <c r="H2273" s="259"/>
      <c r="I2273" s="259"/>
      <c r="J2273" s="259"/>
    </row>
    <row r="2274" spans="1:10">
      <c r="A2274" s="259"/>
      <c r="B2274" s="259"/>
      <c r="C2274" s="259"/>
      <c r="D2274" s="259"/>
      <c r="E2274" s="259"/>
      <c r="F2274" s="270"/>
      <c r="G2274" s="259"/>
      <c r="H2274" s="259"/>
      <c r="I2274" s="259"/>
      <c r="J2274" s="259"/>
    </row>
    <row r="2275" spans="1:10">
      <c r="A2275" s="259"/>
      <c r="B2275" s="259"/>
      <c r="C2275" s="259"/>
      <c r="D2275" s="259"/>
      <c r="E2275" s="259"/>
      <c r="F2275" s="270"/>
      <c r="G2275" s="259"/>
      <c r="H2275" s="259"/>
      <c r="I2275" s="259"/>
      <c r="J2275" s="259"/>
    </row>
    <row r="2276" spans="1:10">
      <c r="A2276" s="259"/>
      <c r="B2276" s="259"/>
      <c r="C2276" s="259"/>
      <c r="D2276" s="259"/>
      <c r="E2276" s="259"/>
      <c r="F2276" s="270"/>
      <c r="G2276" s="259"/>
      <c r="H2276" s="259"/>
      <c r="I2276" s="259"/>
      <c r="J2276" s="259"/>
    </row>
    <row r="2277" spans="1:10">
      <c r="A2277" s="259"/>
      <c r="B2277" s="259"/>
      <c r="C2277" s="259"/>
      <c r="D2277" s="259"/>
      <c r="E2277" s="259"/>
      <c r="F2277" s="270"/>
      <c r="G2277" s="259"/>
      <c r="H2277" s="259"/>
      <c r="I2277" s="259"/>
      <c r="J2277" s="259"/>
    </row>
    <row r="2278" spans="1:10">
      <c r="A2278" s="259"/>
      <c r="B2278" s="259"/>
      <c r="C2278" s="259"/>
      <c r="D2278" s="259"/>
      <c r="E2278" s="259"/>
      <c r="F2278" s="270"/>
      <c r="G2278" s="259"/>
      <c r="H2278" s="259"/>
      <c r="I2278" s="259"/>
      <c r="J2278" s="259"/>
    </row>
    <row r="2279" spans="1:10">
      <c r="A2279" s="259"/>
      <c r="B2279" s="259"/>
      <c r="C2279" s="259"/>
      <c r="D2279" s="259"/>
      <c r="E2279" s="259"/>
      <c r="F2279" s="270"/>
      <c r="G2279" s="259"/>
      <c r="H2279" s="259"/>
      <c r="I2279" s="259"/>
      <c r="J2279" s="259"/>
    </row>
    <row r="2280" spans="1:10">
      <c r="A2280" s="259"/>
      <c r="B2280" s="259"/>
      <c r="C2280" s="259"/>
      <c r="D2280" s="259"/>
      <c r="E2280" s="259"/>
      <c r="F2280" s="270"/>
      <c r="G2280" s="259"/>
      <c r="H2280" s="259"/>
      <c r="I2280" s="259"/>
      <c r="J2280" s="259"/>
    </row>
    <row r="2281" spans="1:10">
      <c r="A2281" s="259"/>
      <c r="B2281" s="259"/>
      <c r="C2281" s="259"/>
      <c r="D2281" s="259"/>
      <c r="E2281" s="259"/>
      <c r="F2281" s="270"/>
      <c r="G2281" s="259"/>
      <c r="H2281" s="259"/>
      <c r="I2281" s="259"/>
      <c r="J2281" s="259"/>
    </row>
    <row r="2282" spans="1:10">
      <c r="A2282" s="259"/>
      <c r="B2282" s="259"/>
      <c r="C2282" s="259"/>
      <c r="D2282" s="259"/>
      <c r="E2282" s="259"/>
      <c r="F2282" s="270"/>
      <c r="G2282" s="259"/>
      <c r="H2282" s="259"/>
      <c r="I2282" s="259"/>
      <c r="J2282" s="259"/>
    </row>
    <row r="2283" spans="1:10">
      <c r="A2283" s="259"/>
      <c r="B2283" s="259"/>
      <c r="C2283" s="259"/>
      <c r="D2283" s="259"/>
      <c r="E2283" s="259"/>
      <c r="F2283" s="270"/>
      <c r="G2283" s="259"/>
      <c r="H2283" s="259"/>
      <c r="I2283" s="259"/>
      <c r="J2283" s="259"/>
    </row>
    <row r="2284" spans="1:10">
      <c r="A2284" s="259"/>
      <c r="B2284" s="259"/>
      <c r="C2284" s="259"/>
      <c r="D2284" s="259"/>
      <c r="E2284" s="259"/>
      <c r="F2284" s="270"/>
      <c r="G2284" s="259"/>
      <c r="H2284" s="259"/>
      <c r="I2284" s="259"/>
      <c r="J2284" s="259"/>
    </row>
    <row r="2285" spans="1:10">
      <c r="A2285" s="259"/>
      <c r="B2285" s="259"/>
      <c r="C2285" s="259"/>
      <c r="D2285" s="259"/>
      <c r="E2285" s="259"/>
      <c r="F2285" s="270"/>
      <c r="G2285" s="259"/>
      <c r="H2285" s="259"/>
      <c r="I2285" s="259"/>
      <c r="J2285" s="259"/>
    </row>
    <row r="2286" spans="1:10">
      <c r="A2286" s="259"/>
      <c r="B2286" s="259"/>
      <c r="C2286" s="259"/>
      <c r="D2286" s="259"/>
      <c r="E2286" s="259"/>
      <c r="F2286" s="270"/>
      <c r="G2286" s="259"/>
      <c r="H2286" s="259"/>
      <c r="I2286" s="259"/>
      <c r="J2286" s="259"/>
    </row>
    <row r="2287" spans="1:10">
      <c r="A2287" s="259"/>
      <c r="B2287" s="259"/>
      <c r="C2287" s="259"/>
      <c r="D2287" s="259"/>
      <c r="E2287" s="259"/>
      <c r="F2287" s="270"/>
      <c r="G2287" s="259"/>
      <c r="H2287" s="259"/>
      <c r="I2287" s="259"/>
      <c r="J2287" s="259"/>
    </row>
    <row r="2288" spans="1:10">
      <c r="A2288" s="259"/>
      <c r="B2288" s="259"/>
      <c r="C2288" s="259"/>
      <c r="D2288" s="259"/>
      <c r="E2288" s="259"/>
      <c r="F2288" s="270"/>
      <c r="G2288" s="259"/>
      <c r="H2288" s="259"/>
      <c r="I2288" s="259"/>
      <c r="J2288" s="259"/>
    </row>
    <row r="2289" spans="1:10">
      <c r="A2289" s="259"/>
      <c r="B2289" s="259"/>
      <c r="C2289" s="259"/>
      <c r="D2289" s="259"/>
      <c r="E2289" s="259"/>
      <c r="F2289" s="270"/>
      <c r="G2289" s="259"/>
      <c r="H2289" s="259"/>
      <c r="I2289" s="259"/>
      <c r="J2289" s="259"/>
    </row>
    <row r="2290" spans="1:10">
      <c r="A2290" s="259"/>
      <c r="B2290" s="259"/>
      <c r="C2290" s="259"/>
      <c r="D2290" s="259"/>
      <c r="E2290" s="259"/>
      <c r="F2290" s="270"/>
      <c r="G2290" s="259"/>
      <c r="H2290" s="259"/>
      <c r="I2290" s="259"/>
      <c r="J2290" s="259"/>
    </row>
    <row r="2291" spans="1:10">
      <c r="A2291" s="259"/>
      <c r="B2291" s="259"/>
      <c r="C2291" s="259"/>
      <c r="D2291" s="259"/>
      <c r="E2291" s="259"/>
      <c r="F2291" s="270"/>
      <c r="G2291" s="259"/>
      <c r="H2291" s="259"/>
      <c r="I2291" s="259"/>
      <c r="J2291" s="259"/>
    </row>
    <row r="2292" spans="1:10">
      <c r="A2292" s="259"/>
      <c r="B2292" s="259"/>
      <c r="C2292" s="259"/>
      <c r="D2292" s="259"/>
      <c r="E2292" s="259"/>
      <c r="F2292" s="270"/>
      <c r="G2292" s="259"/>
      <c r="H2292" s="259"/>
      <c r="I2292" s="259"/>
      <c r="J2292" s="259"/>
    </row>
    <row r="2293" spans="1:10">
      <c r="A2293" s="259"/>
      <c r="B2293" s="259"/>
      <c r="C2293" s="259"/>
      <c r="D2293" s="259"/>
      <c r="E2293" s="259"/>
      <c r="F2293" s="270"/>
      <c r="G2293" s="259"/>
      <c r="H2293" s="259"/>
      <c r="I2293" s="259"/>
      <c r="J2293" s="259"/>
    </row>
    <row r="2294" spans="1:10">
      <c r="A2294" s="259"/>
      <c r="B2294" s="259"/>
      <c r="C2294" s="259"/>
      <c r="D2294" s="259"/>
      <c r="E2294" s="259"/>
      <c r="F2294" s="270"/>
      <c r="G2294" s="259"/>
      <c r="H2294" s="259"/>
      <c r="I2294" s="259"/>
      <c r="J2294" s="259"/>
    </row>
    <row r="2295" spans="1:10">
      <c r="A2295" s="259"/>
      <c r="B2295" s="259"/>
      <c r="C2295" s="259"/>
      <c r="D2295" s="259"/>
      <c r="E2295" s="259"/>
      <c r="F2295" s="270"/>
      <c r="G2295" s="259"/>
      <c r="H2295" s="259"/>
      <c r="I2295" s="259"/>
      <c r="J2295" s="259"/>
    </row>
    <row r="2296" spans="1:10">
      <c r="A2296" s="259"/>
      <c r="B2296" s="259"/>
      <c r="C2296" s="259"/>
      <c r="D2296" s="259"/>
      <c r="E2296" s="259"/>
      <c r="F2296" s="270"/>
      <c r="G2296" s="259"/>
      <c r="H2296" s="259"/>
      <c r="I2296" s="259"/>
      <c r="J2296" s="259"/>
    </row>
    <row r="2297" spans="1:10">
      <c r="A2297" s="259"/>
      <c r="B2297" s="259"/>
      <c r="C2297" s="259"/>
      <c r="D2297" s="259"/>
      <c r="E2297" s="259"/>
      <c r="F2297" s="270"/>
      <c r="G2297" s="259"/>
      <c r="H2297" s="259"/>
      <c r="I2297" s="259"/>
      <c r="J2297" s="259"/>
    </row>
    <row r="2298" spans="1:10">
      <c r="A2298" s="259"/>
      <c r="B2298" s="259"/>
      <c r="C2298" s="259"/>
      <c r="D2298" s="259"/>
      <c r="E2298" s="259"/>
      <c r="F2298" s="270"/>
      <c r="G2298" s="259"/>
      <c r="H2298" s="259"/>
      <c r="I2298" s="259"/>
      <c r="J2298" s="259"/>
    </row>
    <row r="2299" spans="1:10">
      <c r="A2299" s="259"/>
      <c r="B2299" s="259"/>
      <c r="C2299" s="259"/>
      <c r="D2299" s="259"/>
      <c r="E2299" s="259"/>
      <c r="F2299" s="270"/>
      <c r="G2299" s="259"/>
      <c r="H2299" s="259"/>
      <c r="I2299" s="259"/>
      <c r="J2299" s="259"/>
    </row>
    <row r="2300" spans="1:10">
      <c r="A2300" s="259"/>
      <c r="B2300" s="259"/>
      <c r="C2300" s="259"/>
      <c r="D2300" s="259"/>
      <c r="E2300" s="259"/>
      <c r="F2300" s="270"/>
      <c r="G2300" s="259"/>
      <c r="H2300" s="259"/>
      <c r="I2300" s="259"/>
      <c r="J2300" s="259"/>
    </row>
    <row r="2301" spans="1:10">
      <c r="A2301" s="259"/>
      <c r="B2301" s="259"/>
      <c r="C2301" s="259"/>
      <c r="D2301" s="259"/>
      <c r="E2301" s="259"/>
      <c r="F2301" s="270"/>
      <c r="G2301" s="259"/>
      <c r="H2301" s="259"/>
      <c r="I2301" s="259"/>
      <c r="J2301" s="259"/>
    </row>
    <row r="2302" spans="1:10">
      <c r="A2302" s="259"/>
      <c r="B2302" s="259"/>
      <c r="C2302" s="259"/>
      <c r="D2302" s="259"/>
      <c r="E2302" s="259"/>
      <c r="F2302" s="270"/>
      <c r="G2302" s="259"/>
      <c r="H2302" s="259"/>
      <c r="I2302" s="259"/>
      <c r="J2302" s="259"/>
    </row>
    <row r="2303" spans="1:10">
      <c r="A2303" s="259"/>
      <c r="B2303" s="259"/>
      <c r="C2303" s="259"/>
      <c r="D2303" s="259"/>
      <c r="E2303" s="259"/>
      <c r="F2303" s="270"/>
      <c r="G2303" s="259"/>
      <c r="H2303" s="259"/>
      <c r="I2303" s="259"/>
      <c r="J2303" s="259"/>
    </row>
    <row r="2304" spans="1:10">
      <c r="A2304" s="259"/>
      <c r="B2304" s="259"/>
      <c r="C2304" s="259"/>
      <c r="D2304" s="259"/>
      <c r="E2304" s="259"/>
      <c r="F2304" s="270"/>
      <c r="G2304" s="259"/>
      <c r="H2304" s="259"/>
      <c r="I2304" s="259"/>
      <c r="J2304" s="259"/>
    </row>
    <row r="2305" spans="1:10">
      <c r="A2305" s="259"/>
      <c r="B2305" s="259"/>
      <c r="C2305" s="259"/>
      <c r="D2305" s="259"/>
      <c r="E2305" s="259"/>
      <c r="F2305" s="270"/>
      <c r="G2305" s="259"/>
      <c r="H2305" s="259"/>
      <c r="I2305" s="259"/>
      <c r="J2305" s="259"/>
    </row>
    <row r="2306" spans="1:10">
      <c r="A2306" s="259"/>
      <c r="B2306" s="259"/>
      <c r="C2306" s="259"/>
      <c r="D2306" s="259"/>
      <c r="E2306" s="259"/>
      <c r="F2306" s="270"/>
      <c r="G2306" s="259"/>
      <c r="H2306" s="259"/>
      <c r="I2306" s="259"/>
      <c r="J2306" s="259"/>
    </row>
    <row r="2307" spans="1:10">
      <c r="A2307" s="259"/>
      <c r="B2307" s="259"/>
      <c r="C2307" s="259"/>
      <c r="D2307" s="259"/>
      <c r="E2307" s="259"/>
      <c r="F2307" s="270"/>
      <c r="G2307" s="259"/>
      <c r="H2307" s="259"/>
      <c r="I2307" s="259"/>
      <c r="J2307" s="259"/>
    </row>
    <row r="2308" spans="1:10">
      <c r="A2308" s="259"/>
      <c r="B2308" s="259"/>
      <c r="C2308" s="259"/>
      <c r="D2308" s="259"/>
      <c r="E2308" s="259"/>
      <c r="F2308" s="270"/>
      <c r="G2308" s="259"/>
      <c r="H2308" s="259"/>
      <c r="I2308" s="259"/>
      <c r="J2308" s="259"/>
    </row>
    <row r="2309" spans="1:10">
      <c r="A2309" s="259"/>
      <c r="B2309" s="259"/>
      <c r="C2309" s="259"/>
      <c r="D2309" s="259"/>
      <c r="E2309" s="259"/>
      <c r="F2309" s="270"/>
      <c r="G2309" s="259"/>
      <c r="H2309" s="259"/>
      <c r="I2309" s="259"/>
      <c r="J2309" s="259"/>
    </row>
    <row r="2310" spans="1:10">
      <c r="A2310" s="259"/>
      <c r="B2310" s="259"/>
      <c r="C2310" s="259"/>
      <c r="D2310" s="259"/>
      <c r="E2310" s="259"/>
      <c r="F2310" s="270"/>
      <c r="G2310" s="259"/>
      <c r="H2310" s="259"/>
      <c r="I2310" s="259"/>
      <c r="J2310" s="259"/>
    </row>
    <row r="2311" spans="1:10">
      <c r="A2311" s="259"/>
      <c r="B2311" s="259"/>
      <c r="C2311" s="259"/>
      <c r="D2311" s="259"/>
      <c r="E2311" s="259"/>
      <c r="F2311" s="270"/>
      <c r="G2311" s="259"/>
      <c r="H2311" s="259"/>
      <c r="I2311" s="259"/>
      <c r="J2311" s="259"/>
    </row>
    <row r="2312" spans="1:10">
      <c r="A2312" s="259"/>
      <c r="B2312" s="259"/>
      <c r="C2312" s="259"/>
      <c r="D2312" s="259"/>
      <c r="E2312" s="259"/>
      <c r="F2312" s="270"/>
      <c r="G2312" s="259"/>
      <c r="H2312" s="259"/>
      <c r="I2312" s="259"/>
      <c r="J2312" s="259"/>
    </row>
    <row r="2313" spans="1:10">
      <c r="A2313" s="259"/>
      <c r="B2313" s="259"/>
      <c r="C2313" s="259"/>
      <c r="D2313" s="259"/>
      <c r="E2313" s="259"/>
      <c r="F2313" s="270"/>
      <c r="G2313" s="259"/>
      <c r="H2313" s="259"/>
      <c r="I2313" s="259"/>
      <c r="J2313" s="259"/>
    </row>
    <row r="2314" spans="1:10">
      <c r="A2314" s="259"/>
      <c r="B2314" s="259"/>
      <c r="C2314" s="259"/>
      <c r="D2314" s="259"/>
      <c r="E2314" s="259"/>
      <c r="F2314" s="270"/>
      <c r="G2314" s="259"/>
      <c r="H2314" s="259"/>
      <c r="I2314" s="259"/>
      <c r="J2314" s="259"/>
    </row>
    <row r="2315" spans="1:10">
      <c r="A2315" s="259"/>
      <c r="B2315" s="259"/>
      <c r="C2315" s="259"/>
      <c r="D2315" s="259"/>
      <c r="E2315" s="259"/>
      <c r="F2315" s="270"/>
      <c r="G2315" s="259"/>
      <c r="H2315" s="259"/>
      <c r="I2315" s="259"/>
      <c r="J2315" s="259"/>
    </row>
    <row r="2316" spans="1:10">
      <c r="A2316" s="259"/>
      <c r="B2316" s="259"/>
      <c r="C2316" s="259"/>
      <c r="D2316" s="259"/>
      <c r="E2316" s="259"/>
      <c r="F2316" s="270"/>
      <c r="G2316" s="259"/>
      <c r="H2316" s="259"/>
      <c r="I2316" s="259"/>
      <c r="J2316" s="259"/>
    </row>
    <row r="2317" spans="1:10">
      <c r="A2317" s="259"/>
      <c r="B2317" s="259"/>
      <c r="C2317" s="259"/>
      <c r="D2317" s="259"/>
      <c r="E2317" s="259"/>
      <c r="F2317" s="270"/>
      <c r="G2317" s="259"/>
      <c r="H2317" s="259"/>
      <c r="I2317" s="259"/>
      <c r="J2317" s="259"/>
    </row>
    <row r="2318" spans="1:10">
      <c r="A2318" s="259"/>
      <c r="B2318" s="259"/>
      <c r="C2318" s="259"/>
      <c r="D2318" s="259"/>
      <c r="E2318" s="259"/>
      <c r="F2318" s="270"/>
      <c r="G2318" s="259"/>
      <c r="H2318" s="259"/>
      <c r="I2318" s="259"/>
      <c r="J2318" s="259"/>
    </row>
    <row r="2319" spans="1:10">
      <c r="A2319" s="259"/>
      <c r="B2319" s="259"/>
      <c r="C2319" s="259"/>
      <c r="D2319" s="259"/>
      <c r="E2319" s="259"/>
      <c r="F2319" s="270"/>
      <c r="G2319" s="259"/>
      <c r="H2319" s="259"/>
      <c r="I2319" s="259"/>
      <c r="J2319" s="259"/>
    </row>
    <row r="2320" spans="1:10">
      <c r="A2320" s="259"/>
      <c r="B2320" s="259"/>
      <c r="C2320" s="259"/>
      <c r="D2320" s="259"/>
      <c r="E2320" s="259"/>
      <c r="F2320" s="270"/>
      <c r="G2320" s="259"/>
      <c r="H2320" s="259"/>
      <c r="I2320" s="259"/>
      <c r="J2320" s="259"/>
    </row>
    <row r="2321" spans="1:10">
      <c r="A2321" s="259"/>
      <c r="B2321" s="259"/>
      <c r="C2321" s="259"/>
      <c r="D2321" s="259"/>
      <c r="E2321" s="259"/>
      <c r="F2321" s="270"/>
      <c r="G2321" s="259"/>
      <c r="H2321" s="259"/>
      <c r="I2321" s="259"/>
      <c r="J2321" s="259"/>
    </row>
    <row r="2322" spans="1:10">
      <c r="A2322" s="259"/>
      <c r="B2322" s="259"/>
      <c r="C2322" s="259"/>
      <c r="D2322" s="259"/>
      <c r="E2322" s="259"/>
      <c r="F2322" s="270"/>
      <c r="G2322" s="259"/>
      <c r="H2322" s="259"/>
      <c r="I2322" s="259"/>
      <c r="J2322" s="259"/>
    </row>
    <row r="2323" spans="1:10">
      <c r="A2323" s="259"/>
      <c r="B2323" s="259"/>
      <c r="C2323" s="259"/>
      <c r="D2323" s="259"/>
      <c r="E2323" s="259"/>
      <c r="F2323" s="270"/>
      <c r="G2323" s="259"/>
      <c r="H2323" s="259"/>
      <c r="I2323" s="259"/>
      <c r="J2323" s="259"/>
    </row>
    <row r="2324" spans="1:10">
      <c r="A2324" s="259"/>
      <c r="B2324" s="259"/>
      <c r="C2324" s="259"/>
      <c r="D2324" s="259"/>
      <c r="E2324" s="259"/>
      <c r="F2324" s="270"/>
      <c r="G2324" s="259"/>
      <c r="H2324" s="259"/>
      <c r="I2324" s="259"/>
      <c r="J2324" s="259"/>
    </row>
    <row r="2325" spans="1:10">
      <c r="A2325" s="259"/>
      <c r="B2325" s="259"/>
      <c r="C2325" s="259"/>
      <c r="D2325" s="259"/>
      <c r="E2325" s="259"/>
      <c r="F2325" s="270"/>
      <c r="G2325" s="259"/>
      <c r="H2325" s="259"/>
      <c r="I2325" s="259"/>
      <c r="J2325" s="259"/>
    </row>
    <row r="2326" spans="1:10">
      <c r="A2326" s="259"/>
      <c r="B2326" s="259"/>
      <c r="C2326" s="259"/>
      <c r="D2326" s="259"/>
      <c r="E2326" s="259"/>
      <c r="F2326" s="270"/>
      <c r="G2326" s="259"/>
      <c r="H2326" s="259"/>
      <c r="I2326" s="259"/>
      <c r="J2326" s="259"/>
    </row>
    <row r="2327" spans="1:10">
      <c r="A2327" s="259"/>
      <c r="B2327" s="259"/>
      <c r="C2327" s="259"/>
      <c r="D2327" s="259"/>
      <c r="E2327" s="259"/>
      <c r="F2327" s="270"/>
      <c r="G2327" s="259"/>
      <c r="H2327" s="259"/>
      <c r="I2327" s="259"/>
      <c r="J2327" s="259"/>
    </row>
    <row r="2328" spans="1:10">
      <c r="A2328" s="259"/>
      <c r="B2328" s="259"/>
      <c r="C2328" s="259"/>
      <c r="D2328" s="259"/>
      <c r="E2328" s="259"/>
      <c r="F2328" s="270"/>
      <c r="G2328" s="259"/>
      <c r="H2328" s="259"/>
      <c r="I2328" s="259"/>
      <c r="J2328" s="259"/>
    </row>
    <row r="2329" spans="1:10">
      <c r="A2329" s="259"/>
      <c r="B2329" s="259"/>
      <c r="C2329" s="259"/>
      <c r="D2329" s="259"/>
      <c r="E2329" s="259"/>
      <c r="F2329" s="270"/>
      <c r="G2329" s="259"/>
      <c r="H2329" s="259"/>
      <c r="I2329" s="259"/>
      <c r="J2329" s="259"/>
    </row>
    <row r="2330" spans="1:10">
      <c r="A2330" s="259"/>
      <c r="B2330" s="259"/>
      <c r="C2330" s="259"/>
      <c r="D2330" s="259"/>
      <c r="E2330" s="259"/>
      <c r="F2330" s="270"/>
      <c r="G2330" s="259"/>
      <c r="H2330" s="259"/>
      <c r="I2330" s="259"/>
      <c r="J2330" s="259"/>
    </row>
    <row r="2331" spans="1:10">
      <c r="A2331" s="259"/>
      <c r="B2331" s="259"/>
      <c r="C2331" s="259"/>
      <c r="D2331" s="259"/>
      <c r="E2331" s="259"/>
      <c r="F2331" s="270"/>
      <c r="G2331" s="259"/>
      <c r="H2331" s="259"/>
      <c r="I2331" s="259"/>
      <c r="J2331" s="259"/>
    </row>
    <row r="2332" spans="1:10">
      <c r="A2332" s="259"/>
      <c r="B2332" s="259"/>
      <c r="C2332" s="259"/>
      <c r="D2332" s="259"/>
      <c r="E2332" s="259"/>
      <c r="F2332" s="270"/>
      <c r="G2332" s="259"/>
      <c r="H2332" s="259"/>
      <c r="I2332" s="259"/>
      <c r="J2332" s="259"/>
    </row>
    <row r="2333" spans="1:10">
      <c r="A2333" s="259"/>
      <c r="B2333" s="259"/>
      <c r="C2333" s="259"/>
      <c r="D2333" s="259"/>
      <c r="E2333" s="259"/>
      <c r="F2333" s="270"/>
      <c r="G2333" s="259"/>
      <c r="H2333" s="259"/>
      <c r="I2333" s="259"/>
      <c r="J2333" s="259"/>
    </row>
    <row r="2334" spans="1:10">
      <c r="A2334" s="259"/>
      <c r="B2334" s="259"/>
      <c r="C2334" s="259"/>
      <c r="D2334" s="259"/>
      <c r="E2334" s="259"/>
      <c r="F2334" s="270"/>
      <c r="G2334" s="259"/>
      <c r="H2334" s="259"/>
      <c r="I2334" s="259"/>
      <c r="J2334" s="259"/>
    </row>
    <row r="2335" spans="1:10">
      <c r="A2335" s="259"/>
      <c r="B2335" s="259"/>
      <c r="C2335" s="259"/>
      <c r="D2335" s="259"/>
      <c r="E2335" s="259"/>
      <c r="F2335" s="270"/>
      <c r="G2335" s="259"/>
      <c r="H2335" s="259"/>
      <c r="I2335" s="259"/>
      <c r="J2335" s="259"/>
    </row>
    <row r="2336" spans="1:10">
      <c r="A2336" s="259"/>
      <c r="B2336" s="259"/>
      <c r="C2336" s="259"/>
      <c r="D2336" s="259"/>
      <c r="E2336" s="259"/>
      <c r="F2336" s="270"/>
      <c r="G2336" s="259"/>
      <c r="H2336" s="259"/>
      <c r="I2336" s="259"/>
      <c r="J2336" s="259"/>
    </row>
    <row r="2337" spans="1:10">
      <c r="A2337" s="259"/>
      <c r="B2337" s="259"/>
      <c r="C2337" s="259"/>
      <c r="D2337" s="259"/>
      <c r="E2337" s="259"/>
      <c r="F2337" s="270"/>
      <c r="G2337" s="259"/>
      <c r="H2337" s="259"/>
      <c r="I2337" s="259"/>
      <c r="J2337" s="259"/>
    </row>
    <row r="2338" spans="1:10">
      <c r="A2338" s="259"/>
      <c r="B2338" s="259"/>
      <c r="C2338" s="259"/>
      <c r="D2338" s="259"/>
      <c r="E2338" s="259"/>
      <c r="F2338" s="270"/>
      <c r="G2338" s="259"/>
      <c r="H2338" s="259"/>
      <c r="I2338" s="259"/>
      <c r="J2338" s="259"/>
    </row>
    <row r="2339" spans="1:10">
      <c r="A2339" s="259"/>
      <c r="B2339" s="259"/>
      <c r="C2339" s="259"/>
      <c r="D2339" s="259"/>
      <c r="E2339" s="259"/>
      <c r="F2339" s="270"/>
      <c r="G2339" s="259"/>
      <c r="H2339" s="259"/>
      <c r="I2339" s="259"/>
      <c r="J2339" s="259"/>
    </row>
    <row r="2340" spans="1:10">
      <c r="A2340" s="259"/>
      <c r="B2340" s="259"/>
      <c r="C2340" s="259"/>
      <c r="D2340" s="259"/>
      <c r="E2340" s="259"/>
      <c r="F2340" s="270"/>
      <c r="G2340" s="259"/>
      <c r="H2340" s="259"/>
      <c r="I2340" s="259"/>
      <c r="J2340" s="259"/>
    </row>
    <row r="2341" spans="1:10">
      <c r="A2341" s="259"/>
      <c r="B2341" s="259"/>
      <c r="C2341" s="259"/>
      <c r="D2341" s="259"/>
      <c r="E2341" s="259"/>
      <c r="F2341" s="270"/>
      <c r="G2341" s="259"/>
      <c r="H2341" s="259"/>
      <c r="I2341" s="259"/>
      <c r="J2341" s="259"/>
    </row>
    <row r="2342" spans="1:10">
      <c r="A2342" s="259"/>
      <c r="B2342" s="259"/>
      <c r="C2342" s="259"/>
      <c r="D2342" s="259"/>
      <c r="E2342" s="259"/>
      <c r="F2342" s="270"/>
      <c r="G2342" s="259"/>
      <c r="H2342" s="259"/>
      <c r="I2342" s="259"/>
      <c r="J2342" s="259"/>
    </row>
    <row r="2343" spans="1:10">
      <c r="A2343" s="259"/>
      <c r="B2343" s="259"/>
      <c r="C2343" s="259"/>
      <c r="D2343" s="259"/>
      <c r="E2343" s="259"/>
      <c r="F2343" s="270"/>
      <c r="G2343" s="259"/>
      <c r="H2343" s="259"/>
      <c r="I2343" s="259"/>
      <c r="J2343" s="259"/>
    </row>
    <row r="2344" spans="1:10">
      <c r="A2344" s="259"/>
      <c r="B2344" s="259"/>
      <c r="C2344" s="259"/>
      <c r="D2344" s="259"/>
      <c r="E2344" s="259"/>
      <c r="F2344" s="270"/>
      <c r="G2344" s="259"/>
      <c r="H2344" s="259"/>
      <c r="I2344" s="259"/>
      <c r="J2344" s="259"/>
    </row>
    <row r="2345" spans="1:10">
      <c r="A2345" s="259"/>
      <c r="B2345" s="259"/>
      <c r="C2345" s="259"/>
      <c r="D2345" s="259"/>
      <c r="E2345" s="259"/>
      <c r="F2345" s="270"/>
      <c r="G2345" s="259"/>
      <c r="H2345" s="259"/>
      <c r="I2345" s="259"/>
      <c r="J2345" s="259"/>
    </row>
    <row r="2346" spans="1:10">
      <c r="A2346" s="259"/>
      <c r="B2346" s="259"/>
      <c r="C2346" s="259"/>
      <c r="D2346" s="259"/>
      <c r="E2346" s="259"/>
      <c r="F2346" s="270"/>
      <c r="G2346" s="259"/>
      <c r="H2346" s="259"/>
      <c r="I2346" s="259"/>
      <c r="J2346" s="259"/>
    </row>
    <row r="2347" spans="1:10">
      <c r="A2347" s="259"/>
      <c r="B2347" s="259"/>
      <c r="C2347" s="259"/>
      <c r="D2347" s="259"/>
      <c r="E2347" s="259"/>
      <c r="F2347" s="270"/>
      <c r="G2347" s="259"/>
      <c r="H2347" s="259"/>
      <c r="I2347" s="259"/>
      <c r="J2347" s="259"/>
    </row>
    <row r="2348" spans="1:10">
      <c r="A2348" s="259"/>
      <c r="B2348" s="259"/>
      <c r="C2348" s="259"/>
      <c r="D2348" s="259"/>
      <c r="E2348" s="259"/>
      <c r="F2348" s="270"/>
      <c r="G2348" s="259"/>
      <c r="H2348" s="259"/>
      <c r="I2348" s="259"/>
      <c r="J2348" s="259"/>
    </row>
    <row r="2349" spans="1:10">
      <c r="A2349" s="259"/>
      <c r="B2349" s="259"/>
      <c r="C2349" s="259"/>
      <c r="D2349" s="259"/>
      <c r="E2349" s="259"/>
      <c r="F2349" s="270"/>
      <c r="G2349" s="259"/>
      <c r="H2349" s="259"/>
      <c r="I2349" s="259"/>
      <c r="J2349" s="259"/>
    </row>
    <row r="2350" spans="1:10">
      <c r="A2350" s="259"/>
      <c r="B2350" s="259"/>
      <c r="C2350" s="259"/>
      <c r="D2350" s="259"/>
      <c r="E2350" s="259"/>
      <c r="F2350" s="270"/>
      <c r="G2350" s="259"/>
      <c r="H2350" s="259"/>
      <c r="I2350" s="259"/>
      <c r="J2350" s="259"/>
    </row>
    <row r="2351" spans="1:10">
      <c r="A2351" s="259"/>
      <c r="B2351" s="259"/>
      <c r="C2351" s="259"/>
      <c r="D2351" s="259"/>
      <c r="E2351" s="259"/>
      <c r="F2351" s="270"/>
      <c r="G2351" s="259"/>
      <c r="H2351" s="259"/>
      <c r="I2351" s="259"/>
      <c r="J2351" s="259"/>
    </row>
    <row r="2352" spans="1:10">
      <c r="A2352" s="259"/>
      <c r="B2352" s="259"/>
      <c r="C2352" s="259"/>
      <c r="D2352" s="259"/>
      <c r="E2352" s="259"/>
      <c r="F2352" s="270"/>
      <c r="G2352" s="259"/>
      <c r="H2352" s="259"/>
      <c r="I2352" s="259"/>
      <c r="J2352" s="259"/>
    </row>
    <row r="2353" spans="1:10">
      <c r="A2353" s="259"/>
      <c r="B2353" s="259"/>
      <c r="C2353" s="259"/>
      <c r="D2353" s="259"/>
      <c r="E2353" s="259"/>
      <c r="F2353" s="270"/>
      <c r="G2353" s="259"/>
      <c r="H2353" s="259"/>
      <c r="I2353" s="259"/>
      <c r="J2353" s="259"/>
    </row>
    <row r="2354" spans="1:10">
      <c r="A2354" s="259"/>
      <c r="B2354" s="259"/>
      <c r="C2354" s="259"/>
      <c r="D2354" s="259"/>
      <c r="E2354" s="259"/>
      <c r="F2354" s="270"/>
      <c r="G2354" s="259"/>
      <c r="H2354" s="259"/>
      <c r="I2354" s="259"/>
      <c r="J2354" s="259"/>
    </row>
    <row r="2355" spans="1:10">
      <c r="A2355" s="259"/>
      <c r="B2355" s="259"/>
      <c r="C2355" s="259"/>
      <c r="D2355" s="259"/>
      <c r="E2355" s="259"/>
      <c r="F2355" s="270"/>
      <c r="G2355" s="259"/>
      <c r="H2355" s="259"/>
      <c r="I2355" s="259"/>
      <c r="J2355" s="259"/>
    </row>
    <row r="2356" spans="1:10">
      <c r="A2356" s="259"/>
      <c r="B2356" s="259"/>
      <c r="C2356" s="259"/>
      <c r="D2356" s="259"/>
      <c r="E2356" s="259"/>
      <c r="F2356" s="270"/>
      <c r="G2356" s="259"/>
      <c r="H2356" s="259"/>
      <c r="I2356" s="259"/>
      <c r="J2356" s="259"/>
    </row>
    <row r="2357" spans="1:10">
      <c r="A2357" s="259"/>
      <c r="B2357" s="259"/>
      <c r="C2357" s="259"/>
      <c r="D2357" s="259"/>
      <c r="E2357" s="259"/>
      <c r="F2357" s="270"/>
      <c r="G2357" s="259"/>
      <c r="H2357" s="259"/>
      <c r="I2357" s="259"/>
      <c r="J2357" s="259"/>
    </row>
    <row r="2358" spans="1:10">
      <c r="A2358" s="259"/>
      <c r="B2358" s="259"/>
      <c r="C2358" s="259"/>
      <c r="D2358" s="259"/>
      <c r="E2358" s="259"/>
      <c r="F2358" s="270"/>
      <c r="G2358" s="259"/>
      <c r="H2358" s="259"/>
      <c r="I2358" s="259"/>
      <c r="J2358" s="259"/>
    </row>
    <row r="2359" spans="1:10">
      <c r="A2359" s="259"/>
      <c r="B2359" s="259"/>
      <c r="C2359" s="259"/>
      <c r="D2359" s="259"/>
      <c r="E2359" s="259"/>
      <c r="F2359" s="270"/>
      <c r="G2359" s="259"/>
      <c r="H2359" s="259"/>
      <c r="I2359" s="259"/>
      <c r="J2359" s="259"/>
    </row>
    <row r="2360" spans="1:10">
      <c r="A2360" s="259"/>
      <c r="B2360" s="259"/>
      <c r="C2360" s="259"/>
      <c r="D2360" s="259"/>
      <c r="E2360" s="259"/>
      <c r="F2360" s="270"/>
      <c r="G2360" s="259"/>
      <c r="H2360" s="259"/>
      <c r="I2360" s="259"/>
      <c r="J2360" s="259"/>
    </row>
    <row r="2361" spans="1:10">
      <c r="A2361" s="259"/>
      <c r="B2361" s="259"/>
      <c r="C2361" s="259"/>
      <c r="D2361" s="259"/>
      <c r="E2361" s="259"/>
      <c r="F2361" s="270"/>
      <c r="G2361" s="259"/>
      <c r="H2361" s="259"/>
      <c r="I2361" s="259"/>
      <c r="J2361" s="259"/>
    </row>
    <row r="2362" spans="1:10">
      <c r="A2362" s="259"/>
      <c r="B2362" s="259"/>
      <c r="C2362" s="259"/>
      <c r="D2362" s="259"/>
      <c r="E2362" s="259"/>
      <c r="F2362" s="270"/>
      <c r="G2362" s="259"/>
      <c r="H2362" s="259"/>
      <c r="I2362" s="259"/>
      <c r="J2362" s="259"/>
    </row>
    <row r="2363" spans="1:10">
      <c r="A2363" s="259"/>
      <c r="B2363" s="259"/>
      <c r="C2363" s="259"/>
      <c r="D2363" s="259"/>
      <c r="E2363" s="259"/>
      <c r="F2363" s="270"/>
      <c r="G2363" s="259"/>
      <c r="H2363" s="259"/>
      <c r="I2363" s="259"/>
      <c r="J2363" s="259"/>
    </row>
    <row r="2364" spans="1:10">
      <c r="A2364" s="259"/>
      <c r="B2364" s="259"/>
      <c r="C2364" s="259"/>
      <c r="D2364" s="259"/>
      <c r="E2364" s="259"/>
      <c r="F2364" s="270"/>
      <c r="G2364" s="259"/>
      <c r="H2364" s="259"/>
      <c r="I2364" s="259"/>
      <c r="J2364" s="259"/>
    </row>
    <row r="2365" spans="1:10">
      <c r="A2365" s="259"/>
      <c r="B2365" s="259"/>
      <c r="C2365" s="259"/>
      <c r="D2365" s="259"/>
      <c r="E2365" s="259"/>
      <c r="F2365" s="270"/>
      <c r="G2365" s="259"/>
      <c r="H2365" s="259"/>
      <c r="I2365" s="259"/>
      <c r="J2365" s="259"/>
    </row>
    <row r="2366" spans="1:10">
      <c r="A2366" s="259"/>
      <c r="B2366" s="259"/>
      <c r="C2366" s="259"/>
      <c r="D2366" s="259"/>
      <c r="E2366" s="259"/>
      <c r="F2366" s="270"/>
      <c r="G2366" s="259"/>
      <c r="H2366" s="259"/>
      <c r="I2366" s="259"/>
      <c r="J2366" s="259"/>
    </row>
    <row r="2367" spans="1:10">
      <c r="A2367" s="259"/>
      <c r="B2367" s="259"/>
      <c r="C2367" s="259"/>
      <c r="D2367" s="259"/>
      <c r="E2367" s="259"/>
      <c r="F2367" s="270"/>
      <c r="G2367" s="259"/>
      <c r="H2367" s="259"/>
      <c r="I2367" s="259"/>
      <c r="J2367" s="259"/>
    </row>
    <row r="2368" spans="1:10">
      <c r="A2368" s="259"/>
      <c r="B2368" s="259"/>
      <c r="C2368" s="259"/>
      <c r="D2368" s="259"/>
      <c r="E2368" s="259"/>
      <c r="F2368" s="270"/>
      <c r="G2368" s="259"/>
      <c r="H2368" s="259"/>
      <c r="I2368" s="259"/>
      <c r="J2368" s="259"/>
    </row>
    <row r="2369" spans="1:10">
      <c r="A2369" s="259"/>
      <c r="B2369" s="259"/>
      <c r="C2369" s="259"/>
      <c r="D2369" s="259"/>
      <c r="E2369" s="259"/>
      <c r="F2369" s="270"/>
      <c r="G2369" s="259"/>
      <c r="H2369" s="259"/>
      <c r="I2369" s="259"/>
      <c r="J2369" s="259"/>
    </row>
    <row r="2370" spans="1:10">
      <c r="A2370" s="259"/>
      <c r="B2370" s="259"/>
      <c r="C2370" s="259"/>
      <c r="D2370" s="259"/>
      <c r="E2370" s="259"/>
      <c r="F2370" s="270"/>
      <c r="G2370" s="259"/>
      <c r="H2370" s="259"/>
      <c r="I2370" s="259"/>
      <c r="J2370" s="259"/>
    </row>
    <row r="2371" spans="1:10">
      <c r="A2371" s="259"/>
      <c r="B2371" s="259"/>
      <c r="C2371" s="259"/>
      <c r="D2371" s="259"/>
      <c r="E2371" s="259"/>
      <c r="F2371" s="270"/>
      <c r="G2371" s="259"/>
      <c r="H2371" s="259"/>
      <c r="I2371" s="259"/>
      <c r="J2371" s="259"/>
    </row>
    <row r="2372" spans="1:10">
      <c r="A2372" s="259"/>
      <c r="B2372" s="259"/>
      <c r="C2372" s="259"/>
      <c r="D2372" s="259"/>
      <c r="E2372" s="259"/>
      <c r="F2372" s="270"/>
      <c r="G2372" s="259"/>
      <c r="H2372" s="259"/>
      <c r="I2372" s="259"/>
      <c r="J2372" s="259"/>
    </row>
    <row r="2373" spans="1:10">
      <c r="A2373" s="259"/>
      <c r="B2373" s="259"/>
      <c r="C2373" s="259"/>
      <c r="D2373" s="259"/>
      <c r="E2373" s="259"/>
      <c r="F2373" s="270"/>
      <c r="G2373" s="259"/>
      <c r="H2373" s="259"/>
      <c r="I2373" s="259"/>
      <c r="J2373" s="259"/>
    </row>
    <row r="2374" spans="1:10">
      <c r="A2374" s="259"/>
      <c r="B2374" s="259"/>
      <c r="C2374" s="259"/>
      <c r="D2374" s="259"/>
      <c r="E2374" s="259"/>
      <c r="F2374" s="270"/>
      <c r="G2374" s="259"/>
      <c r="H2374" s="259"/>
      <c r="I2374" s="259"/>
      <c r="J2374" s="259"/>
    </row>
    <row r="2375" spans="1:10">
      <c r="A2375" s="259"/>
      <c r="B2375" s="259"/>
      <c r="C2375" s="259"/>
      <c r="D2375" s="259"/>
      <c r="E2375" s="259"/>
      <c r="F2375" s="270"/>
      <c r="G2375" s="259"/>
      <c r="H2375" s="259"/>
      <c r="I2375" s="259"/>
      <c r="J2375" s="259"/>
    </row>
    <row r="2376" spans="1:10">
      <c r="A2376" s="259"/>
      <c r="B2376" s="259"/>
      <c r="C2376" s="259"/>
      <c r="D2376" s="259"/>
      <c r="E2376" s="259"/>
      <c r="F2376" s="270"/>
      <c r="G2376" s="259"/>
      <c r="H2376" s="259"/>
      <c r="I2376" s="259"/>
      <c r="J2376" s="259"/>
    </row>
    <row r="2377" spans="1:10">
      <c r="A2377" s="259"/>
      <c r="B2377" s="259"/>
      <c r="C2377" s="259"/>
      <c r="D2377" s="259"/>
      <c r="E2377" s="259"/>
      <c r="F2377" s="270"/>
      <c r="G2377" s="259"/>
      <c r="H2377" s="259"/>
      <c r="I2377" s="259"/>
      <c r="J2377" s="259"/>
    </row>
    <row r="2378" spans="1:10">
      <c r="A2378" s="259"/>
      <c r="B2378" s="259"/>
      <c r="C2378" s="259"/>
      <c r="D2378" s="259"/>
      <c r="E2378" s="259"/>
      <c r="F2378" s="270"/>
      <c r="G2378" s="259"/>
      <c r="H2378" s="259"/>
      <c r="I2378" s="259"/>
      <c r="J2378" s="259"/>
    </row>
    <row r="2379" spans="1:10">
      <c r="A2379" s="259"/>
      <c r="B2379" s="259"/>
      <c r="C2379" s="259"/>
      <c r="D2379" s="259"/>
      <c r="E2379" s="259"/>
      <c r="F2379" s="270"/>
      <c r="G2379" s="259"/>
      <c r="H2379" s="259"/>
      <c r="I2379" s="259"/>
      <c r="J2379" s="259"/>
    </row>
    <row r="2380" spans="1:10">
      <c r="A2380" s="259"/>
      <c r="B2380" s="259"/>
      <c r="C2380" s="259"/>
      <c r="D2380" s="259"/>
      <c r="E2380" s="259"/>
      <c r="F2380" s="270"/>
      <c r="G2380" s="259"/>
      <c r="H2380" s="259"/>
      <c r="I2380" s="259"/>
      <c r="J2380" s="259"/>
    </row>
    <row r="2381" spans="1:10">
      <c r="A2381" s="259"/>
      <c r="B2381" s="259"/>
      <c r="C2381" s="259"/>
      <c r="D2381" s="259"/>
      <c r="E2381" s="259"/>
      <c r="F2381" s="270"/>
      <c r="G2381" s="259"/>
      <c r="H2381" s="259"/>
      <c r="I2381" s="259"/>
      <c r="J2381" s="259"/>
    </row>
    <row r="2382" spans="1:10">
      <c r="A2382" s="259"/>
      <c r="B2382" s="259"/>
      <c r="C2382" s="259"/>
      <c r="D2382" s="259"/>
      <c r="E2382" s="259"/>
      <c r="F2382" s="270"/>
      <c r="G2382" s="259"/>
      <c r="H2382" s="259"/>
      <c r="I2382" s="259"/>
      <c r="J2382" s="259"/>
    </row>
    <row r="2383" spans="1:10">
      <c r="A2383" s="259"/>
      <c r="B2383" s="259"/>
      <c r="C2383" s="259"/>
      <c r="D2383" s="259"/>
      <c r="E2383" s="259"/>
      <c r="F2383" s="270"/>
      <c r="G2383" s="259"/>
      <c r="H2383" s="259"/>
      <c r="I2383" s="259"/>
      <c r="J2383" s="259"/>
    </row>
    <row r="2384" spans="1:10">
      <c r="A2384" s="259"/>
      <c r="B2384" s="259"/>
      <c r="C2384" s="259"/>
      <c r="D2384" s="259"/>
      <c r="E2384" s="259"/>
      <c r="F2384" s="270"/>
      <c r="G2384" s="259"/>
      <c r="H2384" s="259"/>
      <c r="I2384" s="259"/>
      <c r="J2384" s="259"/>
    </row>
    <row r="2385" spans="1:10">
      <c r="A2385" s="259"/>
      <c r="B2385" s="259"/>
      <c r="C2385" s="259"/>
      <c r="D2385" s="259"/>
      <c r="E2385" s="259"/>
      <c r="F2385" s="270"/>
      <c r="G2385" s="259"/>
      <c r="H2385" s="259"/>
      <c r="I2385" s="259"/>
      <c r="J2385" s="259"/>
    </row>
    <row r="2386" spans="1:10">
      <c r="A2386" s="259"/>
      <c r="B2386" s="259"/>
      <c r="C2386" s="259"/>
      <c r="D2386" s="259"/>
      <c r="E2386" s="259"/>
      <c r="F2386" s="270"/>
      <c r="G2386" s="259"/>
      <c r="H2386" s="259"/>
      <c r="I2386" s="259"/>
      <c r="J2386" s="259"/>
    </row>
    <row r="2387" spans="1:10">
      <c r="A2387" s="259"/>
      <c r="B2387" s="259"/>
      <c r="C2387" s="259"/>
      <c r="D2387" s="259"/>
      <c r="E2387" s="259"/>
      <c r="F2387" s="270"/>
      <c r="G2387" s="259"/>
      <c r="H2387" s="259"/>
      <c r="I2387" s="259"/>
      <c r="J2387" s="259"/>
    </row>
    <row r="2388" spans="1:10">
      <c r="A2388" s="259"/>
      <c r="B2388" s="259"/>
      <c r="C2388" s="259"/>
      <c r="D2388" s="259"/>
      <c r="E2388" s="259"/>
      <c r="F2388" s="270"/>
      <c r="G2388" s="259"/>
      <c r="H2388" s="259"/>
      <c r="I2388" s="259"/>
      <c r="J2388" s="259"/>
    </row>
    <row r="2389" spans="1:10">
      <c r="A2389" s="259"/>
      <c r="B2389" s="259"/>
      <c r="C2389" s="259"/>
      <c r="D2389" s="259"/>
      <c r="E2389" s="259"/>
      <c r="F2389" s="270"/>
      <c r="G2389" s="259"/>
      <c r="H2389" s="259"/>
      <c r="I2389" s="259"/>
      <c r="J2389" s="259"/>
    </row>
    <row r="2390" spans="1:10">
      <c r="A2390" s="259"/>
      <c r="B2390" s="259"/>
      <c r="C2390" s="259"/>
      <c r="D2390" s="259"/>
      <c r="E2390" s="259"/>
      <c r="F2390" s="270"/>
      <c r="G2390" s="259"/>
      <c r="H2390" s="259"/>
      <c r="I2390" s="259"/>
      <c r="J2390" s="259"/>
    </row>
    <row r="2391" spans="1:10">
      <c r="A2391" s="259"/>
      <c r="B2391" s="259"/>
      <c r="C2391" s="259"/>
      <c r="D2391" s="259"/>
      <c r="E2391" s="259"/>
      <c r="F2391" s="270"/>
      <c r="G2391" s="259"/>
      <c r="H2391" s="259"/>
      <c r="I2391" s="259"/>
      <c r="J2391" s="259"/>
    </row>
    <row r="2392" spans="1:10">
      <c r="A2392" s="259"/>
      <c r="B2392" s="259"/>
      <c r="C2392" s="259"/>
      <c r="D2392" s="259"/>
      <c r="E2392" s="259"/>
      <c r="F2392" s="270"/>
      <c r="G2392" s="259"/>
      <c r="H2392" s="259"/>
      <c r="I2392" s="259"/>
      <c r="J2392" s="259"/>
    </row>
    <row r="2393" spans="1:10">
      <c r="A2393" s="259"/>
      <c r="B2393" s="259"/>
      <c r="C2393" s="259"/>
      <c r="D2393" s="259"/>
      <c r="E2393" s="259"/>
      <c r="F2393" s="270"/>
      <c r="G2393" s="259"/>
      <c r="H2393" s="259"/>
      <c r="I2393" s="259"/>
      <c r="J2393" s="259"/>
    </row>
    <row r="2394" spans="1:10">
      <c r="A2394" s="259"/>
      <c r="B2394" s="259"/>
      <c r="C2394" s="259"/>
      <c r="D2394" s="259"/>
      <c r="E2394" s="259"/>
      <c r="F2394" s="270"/>
      <c r="G2394" s="259"/>
      <c r="H2394" s="259"/>
      <c r="I2394" s="259"/>
      <c r="J2394" s="259"/>
    </row>
    <row r="2395" spans="1:10">
      <c r="A2395" s="259"/>
      <c r="B2395" s="259"/>
      <c r="C2395" s="259"/>
      <c r="D2395" s="259"/>
      <c r="E2395" s="259"/>
      <c r="F2395" s="270"/>
      <c r="G2395" s="259"/>
      <c r="H2395" s="259"/>
      <c r="I2395" s="259"/>
      <c r="J2395" s="259"/>
    </row>
    <row r="2396" spans="1:10">
      <c r="A2396" s="259"/>
      <c r="B2396" s="259"/>
      <c r="C2396" s="259"/>
      <c r="D2396" s="259"/>
      <c r="E2396" s="259"/>
      <c r="F2396" s="270"/>
      <c r="G2396" s="259"/>
      <c r="H2396" s="259"/>
      <c r="I2396" s="259"/>
      <c r="J2396" s="259"/>
    </row>
    <row r="2397" spans="1:10">
      <c r="A2397" s="259"/>
      <c r="B2397" s="259"/>
      <c r="C2397" s="259"/>
      <c r="D2397" s="259"/>
      <c r="E2397" s="259"/>
      <c r="F2397" s="270"/>
      <c r="G2397" s="259"/>
      <c r="H2397" s="259"/>
      <c r="I2397" s="259"/>
      <c r="J2397" s="259"/>
    </row>
    <row r="2398" spans="1:10">
      <c r="A2398" s="259"/>
      <c r="B2398" s="259"/>
      <c r="C2398" s="259"/>
      <c r="D2398" s="259"/>
      <c r="E2398" s="259"/>
      <c r="F2398" s="270"/>
      <c r="G2398" s="259"/>
      <c r="H2398" s="259"/>
      <c r="I2398" s="259"/>
      <c r="J2398" s="259"/>
    </row>
    <row r="2399" spans="1:10">
      <c r="A2399" s="259"/>
      <c r="B2399" s="259"/>
      <c r="C2399" s="259"/>
      <c r="D2399" s="259"/>
      <c r="E2399" s="259"/>
      <c r="F2399" s="270"/>
      <c r="G2399" s="259"/>
      <c r="H2399" s="259"/>
      <c r="I2399" s="259"/>
      <c r="J2399" s="259"/>
    </row>
    <row r="2400" spans="1:10">
      <c r="A2400" s="259"/>
      <c r="B2400" s="259"/>
      <c r="C2400" s="259"/>
      <c r="D2400" s="259"/>
      <c r="E2400" s="259"/>
      <c r="F2400" s="270"/>
      <c r="G2400" s="259"/>
      <c r="H2400" s="259"/>
      <c r="I2400" s="259"/>
      <c r="J2400" s="259"/>
    </row>
    <row r="2401" spans="1:10">
      <c r="A2401" s="259"/>
      <c r="B2401" s="259"/>
      <c r="C2401" s="259"/>
      <c r="D2401" s="259"/>
      <c r="E2401" s="259"/>
      <c r="F2401" s="270"/>
      <c r="G2401" s="259"/>
      <c r="H2401" s="259"/>
      <c r="I2401" s="259"/>
      <c r="J2401" s="259"/>
    </row>
    <row r="2402" spans="1:10">
      <c r="A2402" s="259"/>
      <c r="B2402" s="259"/>
      <c r="C2402" s="259"/>
      <c r="D2402" s="259"/>
      <c r="E2402" s="259"/>
      <c r="F2402" s="270"/>
      <c r="G2402" s="259"/>
      <c r="H2402" s="259"/>
      <c r="I2402" s="259"/>
      <c r="J2402" s="259"/>
    </row>
    <row r="2403" spans="1:10">
      <c r="A2403" s="259"/>
      <c r="B2403" s="259"/>
      <c r="C2403" s="259"/>
      <c r="D2403" s="259"/>
      <c r="E2403" s="259"/>
      <c r="F2403" s="270"/>
      <c r="G2403" s="259"/>
      <c r="H2403" s="259"/>
      <c r="I2403" s="259"/>
      <c r="J2403" s="259"/>
    </row>
    <row r="2404" spans="1:10">
      <c r="A2404" s="259"/>
      <c r="B2404" s="259"/>
      <c r="C2404" s="259"/>
      <c r="D2404" s="259"/>
      <c r="E2404" s="259"/>
      <c r="F2404" s="270"/>
      <c r="G2404" s="259"/>
      <c r="H2404" s="259"/>
      <c r="I2404" s="259"/>
      <c r="J2404" s="259"/>
    </row>
    <row r="2405" spans="1:10">
      <c r="A2405" s="259"/>
      <c r="B2405" s="259"/>
      <c r="C2405" s="259"/>
      <c r="D2405" s="259"/>
      <c r="E2405" s="259"/>
      <c r="F2405" s="270"/>
      <c r="G2405" s="259"/>
      <c r="H2405" s="259"/>
      <c r="I2405" s="259"/>
      <c r="J2405" s="259"/>
    </row>
    <row r="2406" spans="1:10">
      <c r="A2406" s="259"/>
      <c r="B2406" s="259"/>
      <c r="C2406" s="259"/>
      <c r="D2406" s="259"/>
      <c r="E2406" s="259"/>
      <c r="F2406" s="270"/>
      <c r="G2406" s="259"/>
      <c r="H2406" s="259"/>
      <c r="I2406" s="259"/>
      <c r="J2406" s="259"/>
    </row>
    <row r="2407" spans="1:10">
      <c r="A2407" s="259"/>
      <c r="B2407" s="259"/>
      <c r="C2407" s="259"/>
      <c r="D2407" s="259"/>
      <c r="E2407" s="259"/>
      <c r="F2407" s="270"/>
      <c r="G2407" s="259"/>
      <c r="H2407" s="259"/>
      <c r="I2407" s="259"/>
      <c r="J2407" s="259"/>
    </row>
    <row r="2408" spans="1:10">
      <c r="A2408" s="259"/>
      <c r="B2408" s="259"/>
      <c r="C2408" s="259"/>
      <c r="D2408" s="259"/>
      <c r="E2408" s="259"/>
      <c r="F2408" s="270"/>
      <c r="G2408" s="259"/>
      <c r="H2408" s="259"/>
      <c r="I2408" s="259"/>
      <c r="J2408" s="259"/>
    </row>
    <row r="2409" spans="1:10">
      <c r="A2409" s="259"/>
      <c r="B2409" s="259"/>
      <c r="C2409" s="259"/>
      <c r="D2409" s="259"/>
      <c r="E2409" s="259"/>
      <c r="F2409" s="270"/>
      <c r="G2409" s="259"/>
      <c r="H2409" s="259"/>
      <c r="I2409" s="259"/>
      <c r="J2409" s="259"/>
    </row>
    <row r="2410" spans="1:10">
      <c r="A2410" s="259"/>
      <c r="B2410" s="259"/>
      <c r="C2410" s="259"/>
      <c r="D2410" s="259"/>
      <c r="E2410" s="259"/>
      <c r="F2410" s="270"/>
      <c r="G2410" s="259"/>
      <c r="H2410" s="259"/>
      <c r="I2410" s="259"/>
      <c r="J2410" s="259"/>
    </row>
    <row r="2411" spans="1:10">
      <c r="A2411" s="259"/>
      <c r="B2411" s="259"/>
      <c r="C2411" s="259"/>
      <c r="D2411" s="259"/>
      <c r="E2411" s="259"/>
      <c r="F2411" s="270"/>
      <c r="G2411" s="259"/>
      <c r="H2411" s="259"/>
      <c r="I2411" s="259"/>
      <c r="J2411" s="259"/>
    </row>
    <row r="2412" spans="1:10">
      <c r="A2412" s="259"/>
      <c r="B2412" s="259"/>
      <c r="C2412" s="259"/>
      <c r="D2412" s="259"/>
      <c r="E2412" s="259"/>
      <c r="F2412" s="270"/>
      <c r="G2412" s="259"/>
      <c r="H2412" s="259"/>
      <c r="I2412" s="259"/>
      <c r="J2412" s="259"/>
    </row>
    <row r="2413" spans="1:10">
      <c r="A2413" s="259"/>
      <c r="B2413" s="259"/>
      <c r="C2413" s="259"/>
      <c r="D2413" s="259"/>
      <c r="E2413" s="259"/>
      <c r="F2413" s="270"/>
      <c r="G2413" s="259"/>
      <c r="H2413" s="259"/>
      <c r="I2413" s="259"/>
      <c r="J2413" s="259"/>
    </row>
    <row r="2414" spans="1:10">
      <c r="A2414" s="259"/>
      <c r="B2414" s="259"/>
      <c r="C2414" s="259"/>
      <c r="D2414" s="259"/>
      <c r="E2414" s="259"/>
      <c r="F2414" s="270"/>
      <c r="G2414" s="259"/>
      <c r="H2414" s="259"/>
      <c r="I2414" s="259"/>
      <c r="J2414" s="259"/>
    </row>
    <row r="2415" spans="1:10">
      <c r="A2415" s="259"/>
      <c r="B2415" s="259"/>
      <c r="C2415" s="259"/>
      <c r="D2415" s="259"/>
      <c r="E2415" s="259"/>
      <c r="F2415" s="270"/>
      <c r="G2415" s="259"/>
      <c r="H2415" s="259"/>
      <c r="I2415" s="259"/>
      <c r="J2415" s="259"/>
    </row>
    <row r="2416" spans="1:10">
      <c r="A2416" s="259"/>
      <c r="B2416" s="259"/>
      <c r="C2416" s="259"/>
      <c r="D2416" s="259"/>
      <c r="E2416" s="259"/>
      <c r="F2416" s="270"/>
      <c r="G2416" s="259"/>
      <c r="H2416" s="259"/>
      <c r="I2416" s="259"/>
      <c r="J2416" s="259"/>
    </row>
    <row r="2417" spans="1:10">
      <c r="A2417" s="259"/>
      <c r="B2417" s="259"/>
      <c r="C2417" s="259"/>
      <c r="D2417" s="259"/>
      <c r="E2417" s="259"/>
      <c r="F2417" s="270"/>
      <c r="G2417" s="259"/>
      <c r="H2417" s="259"/>
      <c r="I2417" s="259"/>
      <c r="J2417" s="259"/>
    </row>
    <row r="2418" spans="1:10">
      <c r="A2418" s="259"/>
      <c r="B2418" s="259"/>
      <c r="C2418" s="259"/>
      <c r="D2418" s="259"/>
      <c r="E2418" s="259"/>
      <c r="F2418" s="270"/>
      <c r="G2418" s="259"/>
      <c r="H2418" s="259"/>
      <c r="I2418" s="259"/>
      <c r="J2418" s="259"/>
    </row>
    <row r="2419" spans="1:10">
      <c r="A2419" s="259"/>
      <c r="B2419" s="259"/>
      <c r="C2419" s="259"/>
      <c r="D2419" s="259"/>
      <c r="E2419" s="259"/>
      <c r="F2419" s="270"/>
      <c r="G2419" s="259"/>
      <c r="H2419" s="259"/>
      <c r="I2419" s="259"/>
      <c r="J2419" s="259"/>
    </row>
    <row r="2420" spans="1:10">
      <c r="A2420" s="259"/>
      <c r="B2420" s="259"/>
      <c r="C2420" s="259"/>
      <c r="D2420" s="259"/>
      <c r="E2420" s="259"/>
      <c r="F2420" s="270"/>
      <c r="G2420" s="259"/>
      <c r="H2420" s="259"/>
      <c r="I2420" s="259"/>
      <c r="J2420" s="259"/>
    </row>
    <row r="2421" spans="1:10">
      <c r="A2421" s="259"/>
      <c r="B2421" s="259"/>
      <c r="C2421" s="259"/>
      <c r="D2421" s="259"/>
      <c r="E2421" s="259"/>
      <c r="F2421" s="270"/>
      <c r="G2421" s="259"/>
      <c r="H2421" s="259"/>
      <c r="I2421" s="259"/>
      <c r="J2421" s="259"/>
    </row>
    <row r="2422" spans="1:10">
      <c r="A2422" s="259"/>
      <c r="B2422" s="259"/>
      <c r="C2422" s="259"/>
      <c r="D2422" s="259"/>
      <c r="E2422" s="259"/>
      <c r="F2422" s="270"/>
      <c r="G2422" s="259"/>
      <c r="H2422" s="259"/>
      <c r="I2422" s="259"/>
      <c r="J2422" s="259"/>
    </row>
    <row r="2423" spans="1:10">
      <c r="A2423" s="259"/>
      <c r="B2423" s="259"/>
      <c r="C2423" s="259"/>
      <c r="D2423" s="259"/>
      <c r="E2423" s="259"/>
      <c r="F2423" s="270"/>
      <c r="G2423" s="259"/>
      <c r="H2423" s="259"/>
      <c r="I2423" s="259"/>
      <c r="J2423" s="259"/>
    </row>
    <row r="2424" spans="1:10">
      <c r="A2424" s="259"/>
      <c r="B2424" s="259"/>
      <c r="C2424" s="259"/>
      <c r="D2424" s="259"/>
      <c r="E2424" s="259"/>
      <c r="F2424" s="270"/>
      <c r="G2424" s="259"/>
      <c r="H2424" s="259"/>
      <c r="I2424" s="259"/>
      <c r="J2424" s="259"/>
    </row>
    <row r="2425" spans="1:10">
      <c r="A2425" s="259"/>
      <c r="B2425" s="259"/>
      <c r="C2425" s="259"/>
      <c r="D2425" s="259"/>
      <c r="E2425" s="259"/>
      <c r="F2425" s="270"/>
      <c r="G2425" s="259"/>
      <c r="H2425" s="259"/>
      <c r="I2425" s="259"/>
      <c r="J2425" s="259"/>
    </row>
    <row r="2426" spans="1:10">
      <c r="A2426" s="259"/>
      <c r="B2426" s="259"/>
      <c r="C2426" s="259"/>
      <c r="D2426" s="259"/>
      <c r="E2426" s="259"/>
      <c r="F2426" s="270"/>
      <c r="G2426" s="259"/>
      <c r="H2426" s="259"/>
      <c r="I2426" s="259"/>
      <c r="J2426" s="259"/>
    </row>
    <row r="2427" spans="1:10">
      <c r="A2427" s="259"/>
      <c r="B2427" s="259"/>
      <c r="C2427" s="259"/>
      <c r="D2427" s="259"/>
      <c r="E2427" s="259"/>
      <c r="F2427" s="270"/>
      <c r="G2427" s="259"/>
      <c r="H2427" s="259"/>
      <c r="I2427" s="259"/>
      <c r="J2427" s="259"/>
    </row>
    <row r="2428" spans="1:10">
      <c r="A2428" s="259"/>
      <c r="B2428" s="259"/>
      <c r="C2428" s="259"/>
      <c r="D2428" s="259"/>
      <c r="E2428" s="259"/>
      <c r="F2428" s="270"/>
      <c r="G2428" s="259"/>
      <c r="H2428" s="259"/>
      <c r="I2428" s="259"/>
      <c r="J2428" s="259"/>
    </row>
    <row r="2429" spans="1:10">
      <c r="A2429" s="259"/>
      <c r="B2429" s="259"/>
      <c r="C2429" s="259"/>
      <c r="D2429" s="259"/>
      <c r="E2429" s="259"/>
      <c r="F2429" s="270"/>
      <c r="G2429" s="259"/>
      <c r="H2429" s="259"/>
      <c r="I2429" s="259"/>
      <c r="J2429" s="259"/>
    </row>
    <row r="2430" spans="1:10">
      <c r="A2430" s="259"/>
      <c r="B2430" s="259"/>
      <c r="C2430" s="259"/>
      <c r="D2430" s="259"/>
      <c r="E2430" s="259"/>
      <c r="F2430" s="270"/>
      <c r="G2430" s="259"/>
      <c r="H2430" s="259"/>
      <c r="I2430" s="259"/>
      <c r="J2430" s="259"/>
    </row>
    <row r="2431" spans="1:10">
      <c r="A2431" s="259"/>
      <c r="B2431" s="259"/>
      <c r="C2431" s="259"/>
      <c r="D2431" s="259"/>
      <c r="E2431" s="259"/>
      <c r="F2431" s="270"/>
      <c r="G2431" s="259"/>
      <c r="H2431" s="259"/>
      <c r="I2431" s="259"/>
      <c r="J2431" s="259"/>
    </row>
    <row r="2432" spans="1:10">
      <c r="A2432" s="259"/>
      <c r="B2432" s="259"/>
      <c r="C2432" s="259"/>
      <c r="D2432" s="259"/>
      <c r="E2432" s="259"/>
      <c r="F2432" s="270"/>
      <c r="G2432" s="259"/>
      <c r="H2432" s="259"/>
      <c r="I2432" s="259"/>
      <c r="J2432" s="259"/>
    </row>
    <row r="2433" spans="1:10">
      <c r="A2433" s="259"/>
      <c r="B2433" s="259"/>
      <c r="C2433" s="259"/>
      <c r="D2433" s="259"/>
      <c r="E2433" s="259"/>
      <c r="F2433" s="270"/>
      <c r="G2433" s="259"/>
      <c r="H2433" s="259"/>
      <c r="I2433" s="259"/>
      <c r="J2433" s="259"/>
    </row>
    <row r="2434" spans="1:10">
      <c r="A2434" s="259"/>
      <c r="B2434" s="259"/>
      <c r="C2434" s="259"/>
      <c r="D2434" s="259"/>
      <c r="E2434" s="259"/>
      <c r="F2434" s="270"/>
      <c r="G2434" s="259"/>
      <c r="H2434" s="259"/>
      <c r="I2434" s="259"/>
      <c r="J2434" s="259"/>
    </row>
    <row r="2435" spans="1:10">
      <c r="A2435" s="259"/>
      <c r="B2435" s="259"/>
      <c r="C2435" s="259"/>
      <c r="D2435" s="259"/>
      <c r="E2435" s="259"/>
      <c r="F2435" s="270"/>
      <c r="G2435" s="259"/>
      <c r="H2435" s="259"/>
      <c r="I2435" s="259"/>
      <c r="J2435" s="259"/>
    </row>
    <row r="2436" spans="1:10">
      <c r="A2436" s="259"/>
      <c r="B2436" s="259"/>
      <c r="C2436" s="259"/>
      <c r="D2436" s="259"/>
      <c r="E2436" s="259"/>
      <c r="F2436" s="270"/>
      <c r="G2436" s="259"/>
      <c r="H2436" s="259"/>
      <c r="I2436" s="259"/>
      <c r="J2436" s="259"/>
    </row>
    <row r="2437" spans="1:10">
      <c r="A2437" s="259"/>
      <c r="B2437" s="259"/>
      <c r="C2437" s="259"/>
      <c r="D2437" s="259"/>
      <c r="E2437" s="259"/>
      <c r="F2437" s="270"/>
      <c r="G2437" s="259"/>
      <c r="H2437" s="259"/>
      <c r="I2437" s="259"/>
      <c r="J2437" s="259"/>
    </row>
    <row r="2438" spans="1:10">
      <c r="A2438" s="259"/>
      <c r="B2438" s="259"/>
      <c r="C2438" s="259"/>
      <c r="D2438" s="259"/>
      <c r="E2438" s="259"/>
      <c r="F2438" s="270"/>
      <c r="G2438" s="259"/>
      <c r="H2438" s="259"/>
      <c r="I2438" s="259"/>
      <c r="J2438" s="259"/>
    </row>
    <row r="2439" spans="1:10">
      <c r="A2439" s="259"/>
      <c r="B2439" s="259"/>
      <c r="C2439" s="259"/>
      <c r="D2439" s="259"/>
      <c r="E2439" s="259"/>
      <c r="F2439" s="270"/>
      <c r="G2439" s="259"/>
      <c r="H2439" s="259"/>
      <c r="I2439" s="259"/>
      <c r="J2439" s="259"/>
    </row>
    <row r="2440" spans="1:10">
      <c r="A2440" s="259"/>
      <c r="B2440" s="259"/>
      <c r="C2440" s="259"/>
      <c r="D2440" s="259"/>
      <c r="E2440" s="259"/>
      <c r="F2440" s="270"/>
      <c r="G2440" s="259"/>
      <c r="H2440" s="259"/>
      <c r="I2440" s="259"/>
      <c r="J2440" s="259"/>
    </row>
    <row r="2441" spans="1:10">
      <c r="A2441" s="259"/>
      <c r="B2441" s="259"/>
      <c r="C2441" s="259"/>
      <c r="D2441" s="259"/>
      <c r="E2441" s="259"/>
      <c r="F2441" s="270"/>
      <c r="G2441" s="259"/>
      <c r="H2441" s="259"/>
      <c r="I2441" s="259"/>
      <c r="J2441" s="259"/>
    </row>
    <row r="2442" spans="1:10">
      <c r="A2442" s="259"/>
      <c r="B2442" s="259"/>
      <c r="C2442" s="259"/>
      <c r="D2442" s="259"/>
      <c r="E2442" s="259"/>
      <c r="F2442" s="270"/>
      <c r="G2442" s="259"/>
      <c r="H2442" s="259"/>
      <c r="I2442" s="259"/>
      <c r="J2442" s="259"/>
    </row>
    <row r="2443" spans="1:10">
      <c r="A2443" s="259"/>
      <c r="B2443" s="259"/>
      <c r="C2443" s="259"/>
      <c r="D2443" s="259"/>
      <c r="E2443" s="259"/>
      <c r="F2443" s="270"/>
      <c r="G2443" s="259"/>
      <c r="H2443" s="259"/>
      <c r="I2443" s="259"/>
      <c r="J2443" s="259"/>
    </row>
    <row r="2444" spans="1:10">
      <c r="A2444" s="259"/>
      <c r="B2444" s="259"/>
      <c r="C2444" s="259"/>
      <c r="D2444" s="259"/>
      <c r="E2444" s="259"/>
      <c r="F2444" s="270"/>
      <c r="G2444" s="259"/>
      <c r="H2444" s="259"/>
      <c r="I2444" s="259"/>
      <c r="J2444" s="259"/>
    </row>
    <row r="2445" spans="1:10">
      <c r="A2445" s="259"/>
      <c r="B2445" s="259"/>
      <c r="C2445" s="259"/>
      <c r="D2445" s="259"/>
      <c r="E2445" s="259"/>
      <c r="F2445" s="270"/>
      <c r="G2445" s="259"/>
      <c r="H2445" s="259"/>
      <c r="I2445" s="259"/>
      <c r="J2445" s="259"/>
    </row>
    <row r="2446" spans="1:10">
      <c r="A2446" s="259"/>
      <c r="B2446" s="259"/>
      <c r="C2446" s="259"/>
      <c r="D2446" s="259"/>
      <c r="E2446" s="259"/>
      <c r="F2446" s="270"/>
      <c r="G2446" s="259"/>
      <c r="H2446" s="259"/>
      <c r="I2446" s="259"/>
      <c r="J2446" s="259"/>
    </row>
    <row r="2447" spans="1:10">
      <c r="A2447" s="259"/>
      <c r="B2447" s="259"/>
      <c r="C2447" s="259"/>
      <c r="D2447" s="259"/>
      <c r="E2447" s="259"/>
      <c r="F2447" s="270"/>
      <c r="G2447" s="259"/>
      <c r="H2447" s="259"/>
      <c r="I2447" s="259"/>
      <c r="J2447" s="259"/>
    </row>
    <row r="2448" spans="1:10">
      <c r="A2448" s="259"/>
      <c r="B2448" s="259"/>
      <c r="C2448" s="259"/>
      <c r="D2448" s="259"/>
      <c r="E2448" s="259"/>
      <c r="F2448" s="270"/>
      <c r="G2448" s="259"/>
      <c r="H2448" s="259"/>
      <c r="I2448" s="259"/>
      <c r="J2448" s="259"/>
    </row>
    <row r="2449" spans="1:10">
      <c r="A2449" s="259"/>
      <c r="B2449" s="259"/>
      <c r="C2449" s="259"/>
      <c r="D2449" s="259"/>
      <c r="E2449" s="259"/>
      <c r="F2449" s="270"/>
      <c r="G2449" s="259"/>
      <c r="H2449" s="259"/>
      <c r="I2449" s="259"/>
      <c r="J2449" s="259"/>
    </row>
    <row r="2450" spans="1:10">
      <c r="A2450" s="259"/>
      <c r="B2450" s="259"/>
      <c r="C2450" s="259"/>
      <c r="D2450" s="259"/>
      <c r="E2450" s="259"/>
      <c r="F2450" s="270"/>
      <c r="G2450" s="259"/>
      <c r="H2450" s="259"/>
      <c r="I2450" s="259"/>
      <c r="J2450" s="259"/>
    </row>
    <row r="2451" spans="1:10">
      <c r="A2451" s="259"/>
      <c r="B2451" s="259"/>
      <c r="C2451" s="259"/>
      <c r="D2451" s="259"/>
      <c r="E2451" s="259"/>
      <c r="F2451" s="270"/>
      <c r="G2451" s="259"/>
      <c r="H2451" s="259"/>
      <c r="I2451" s="259"/>
      <c r="J2451" s="259"/>
    </row>
    <row r="2452" spans="1:10">
      <c r="A2452" s="259"/>
      <c r="B2452" s="259"/>
      <c r="C2452" s="259"/>
      <c r="D2452" s="259"/>
      <c r="E2452" s="259"/>
      <c r="F2452" s="270"/>
      <c r="G2452" s="259"/>
      <c r="H2452" s="259"/>
      <c r="I2452" s="259"/>
      <c r="J2452" s="259"/>
    </row>
    <row r="2453" spans="1:10">
      <c r="A2453" s="259"/>
      <c r="B2453" s="259"/>
      <c r="C2453" s="259"/>
      <c r="D2453" s="259"/>
      <c r="E2453" s="259"/>
      <c r="F2453" s="270"/>
      <c r="G2453" s="259"/>
      <c r="H2453" s="259"/>
      <c r="I2453" s="259"/>
      <c r="J2453" s="259"/>
    </row>
    <row r="2454" spans="1:10">
      <c r="A2454" s="259"/>
      <c r="B2454" s="259"/>
      <c r="C2454" s="259"/>
      <c r="D2454" s="259"/>
      <c r="E2454" s="259"/>
      <c r="F2454" s="270"/>
      <c r="G2454" s="259"/>
      <c r="H2454" s="259"/>
      <c r="I2454" s="259"/>
      <c r="J2454" s="259"/>
    </row>
    <row r="2455" spans="1:10">
      <c r="A2455" s="259"/>
      <c r="B2455" s="259"/>
      <c r="C2455" s="259"/>
      <c r="D2455" s="259"/>
      <c r="E2455" s="259"/>
      <c r="F2455" s="270"/>
      <c r="G2455" s="259"/>
      <c r="H2455" s="259"/>
      <c r="I2455" s="259"/>
      <c r="J2455" s="259"/>
    </row>
    <row r="2456" spans="1:10">
      <c r="A2456" s="259"/>
      <c r="B2456" s="259"/>
      <c r="C2456" s="259"/>
      <c r="D2456" s="259"/>
      <c r="E2456" s="259"/>
      <c r="F2456" s="270"/>
      <c r="G2456" s="259"/>
      <c r="H2456" s="259"/>
      <c r="I2456" s="259"/>
      <c r="J2456" s="259"/>
    </row>
    <row r="2457" spans="1:10">
      <c r="A2457" s="259"/>
      <c r="B2457" s="259"/>
      <c r="C2457" s="259"/>
      <c r="D2457" s="259"/>
      <c r="E2457" s="259"/>
      <c r="F2457" s="270"/>
      <c r="G2457" s="259"/>
      <c r="H2457" s="259"/>
      <c r="I2457" s="259"/>
      <c r="J2457" s="259"/>
    </row>
    <row r="2458" spans="1:10">
      <c r="A2458" s="259"/>
      <c r="B2458" s="259"/>
      <c r="C2458" s="259"/>
      <c r="D2458" s="259"/>
      <c r="E2458" s="259"/>
      <c r="F2458" s="270"/>
      <c r="G2458" s="259"/>
      <c r="H2458" s="259"/>
      <c r="I2458" s="259"/>
      <c r="J2458" s="259"/>
    </row>
    <row r="2459" spans="1:10">
      <c r="A2459" s="259"/>
      <c r="B2459" s="259"/>
      <c r="C2459" s="259"/>
      <c r="D2459" s="259"/>
      <c r="E2459" s="259"/>
      <c r="F2459" s="270"/>
      <c r="G2459" s="259"/>
      <c r="H2459" s="259"/>
      <c r="I2459" s="259"/>
      <c r="J2459" s="259"/>
    </row>
    <row r="2460" spans="1:10">
      <c r="A2460" s="259"/>
      <c r="B2460" s="259"/>
      <c r="C2460" s="259"/>
      <c r="D2460" s="259"/>
      <c r="E2460" s="259"/>
      <c r="F2460" s="270"/>
      <c r="G2460" s="259"/>
      <c r="H2460" s="259"/>
      <c r="I2460" s="259"/>
      <c r="J2460" s="259"/>
    </row>
    <row r="2461" spans="1:10">
      <c r="A2461" s="259"/>
      <c r="B2461" s="259"/>
      <c r="C2461" s="259"/>
      <c r="D2461" s="259"/>
      <c r="E2461" s="259"/>
      <c r="F2461" s="270"/>
      <c r="G2461" s="259"/>
      <c r="H2461" s="259"/>
      <c r="I2461" s="259"/>
      <c r="J2461" s="259"/>
    </row>
    <row r="2462" spans="1:10">
      <c r="A2462" s="259"/>
      <c r="B2462" s="259"/>
      <c r="C2462" s="259"/>
      <c r="D2462" s="259"/>
      <c r="E2462" s="259"/>
      <c r="F2462" s="270"/>
      <c r="G2462" s="259"/>
      <c r="H2462" s="259"/>
      <c r="I2462" s="259"/>
      <c r="J2462" s="259"/>
    </row>
    <row r="2463" spans="1:10">
      <c r="A2463" s="259"/>
      <c r="B2463" s="259"/>
      <c r="C2463" s="259"/>
      <c r="D2463" s="259"/>
      <c r="E2463" s="259"/>
      <c r="F2463" s="270"/>
      <c r="G2463" s="259"/>
      <c r="H2463" s="259"/>
      <c r="I2463" s="259"/>
      <c r="J2463" s="259"/>
    </row>
    <row r="2464" spans="1:10">
      <c r="A2464" s="259"/>
      <c r="B2464" s="259"/>
      <c r="C2464" s="259"/>
      <c r="D2464" s="259"/>
      <c r="E2464" s="259"/>
      <c r="F2464" s="270"/>
      <c r="G2464" s="259"/>
      <c r="H2464" s="259"/>
      <c r="I2464" s="259"/>
      <c r="J2464" s="259"/>
    </row>
    <row r="2465" spans="1:10">
      <c r="A2465" s="259"/>
      <c r="B2465" s="259"/>
      <c r="C2465" s="259"/>
      <c r="D2465" s="259"/>
      <c r="E2465" s="259"/>
      <c r="F2465" s="270"/>
      <c r="G2465" s="259"/>
      <c r="H2465" s="259"/>
      <c r="I2465" s="259"/>
      <c r="J2465" s="259"/>
    </row>
    <row r="2466" spans="1:10">
      <c r="A2466" s="259"/>
      <c r="B2466" s="259"/>
      <c r="C2466" s="259"/>
      <c r="D2466" s="259"/>
      <c r="E2466" s="259"/>
      <c r="F2466" s="270"/>
      <c r="G2466" s="259"/>
      <c r="H2466" s="259"/>
      <c r="I2466" s="259"/>
      <c r="J2466" s="259"/>
    </row>
    <row r="2467" spans="1:10">
      <c r="A2467" s="259"/>
      <c r="B2467" s="259"/>
      <c r="C2467" s="259"/>
      <c r="D2467" s="259"/>
      <c r="E2467" s="259"/>
      <c r="F2467" s="270"/>
      <c r="G2467" s="259"/>
      <c r="H2467" s="259"/>
      <c r="I2467" s="259"/>
      <c r="J2467" s="259"/>
    </row>
    <row r="2468" spans="1:10">
      <c r="A2468" s="259"/>
      <c r="B2468" s="259"/>
      <c r="C2468" s="259"/>
      <c r="D2468" s="259"/>
      <c r="E2468" s="259"/>
      <c r="F2468" s="270"/>
      <c r="G2468" s="259"/>
      <c r="H2468" s="259"/>
      <c r="I2468" s="259"/>
      <c r="J2468" s="259"/>
    </row>
    <row r="2469" spans="1:10">
      <c r="A2469" s="259"/>
      <c r="B2469" s="259"/>
      <c r="C2469" s="259"/>
      <c r="D2469" s="259"/>
      <c r="E2469" s="259"/>
      <c r="F2469" s="270"/>
      <c r="G2469" s="259"/>
      <c r="H2469" s="259"/>
      <c r="I2469" s="259"/>
      <c r="J2469" s="259"/>
    </row>
    <row r="2470" spans="1:10">
      <c r="A2470" s="259"/>
      <c r="B2470" s="259"/>
      <c r="C2470" s="259"/>
      <c r="D2470" s="259"/>
      <c r="E2470" s="259"/>
      <c r="F2470" s="270"/>
      <c r="G2470" s="259"/>
      <c r="H2470" s="259"/>
      <c r="I2470" s="259"/>
      <c r="J2470" s="259"/>
    </row>
    <row r="2471" spans="1:10">
      <c r="A2471" s="259"/>
      <c r="B2471" s="259"/>
      <c r="C2471" s="259"/>
      <c r="D2471" s="259"/>
      <c r="E2471" s="259"/>
      <c r="F2471" s="270"/>
      <c r="G2471" s="259"/>
      <c r="H2471" s="259"/>
      <c r="I2471" s="259"/>
      <c r="J2471" s="259"/>
    </row>
    <row r="2472" spans="1:10">
      <c r="A2472" s="259"/>
      <c r="B2472" s="259"/>
      <c r="C2472" s="259"/>
      <c r="D2472" s="259"/>
      <c r="E2472" s="259"/>
      <c r="F2472" s="270"/>
      <c r="G2472" s="259"/>
      <c r="H2472" s="259"/>
      <c r="I2472" s="259"/>
      <c r="J2472" s="259"/>
    </row>
    <row r="2473" spans="1:10">
      <c r="A2473" s="259"/>
      <c r="B2473" s="259"/>
      <c r="C2473" s="259"/>
      <c r="D2473" s="259"/>
      <c r="E2473" s="259"/>
      <c r="F2473" s="270"/>
      <c r="G2473" s="259"/>
      <c r="H2473" s="259"/>
      <c r="I2473" s="259"/>
      <c r="J2473" s="259"/>
    </row>
    <row r="2474" spans="1:10">
      <c r="A2474" s="259"/>
      <c r="B2474" s="259"/>
      <c r="C2474" s="259"/>
      <c r="D2474" s="259"/>
      <c r="E2474" s="259"/>
      <c r="F2474" s="270"/>
      <c r="G2474" s="259"/>
      <c r="H2474" s="259"/>
      <c r="I2474" s="259"/>
      <c r="J2474" s="259"/>
    </row>
    <row r="2475" spans="1:10">
      <c r="A2475" s="259"/>
      <c r="B2475" s="259"/>
      <c r="C2475" s="259"/>
      <c r="D2475" s="259"/>
      <c r="E2475" s="259"/>
      <c r="F2475" s="270"/>
      <c r="G2475" s="259"/>
      <c r="H2475" s="259"/>
      <c r="I2475" s="259"/>
      <c r="J2475" s="259"/>
    </row>
    <row r="2476" spans="1:10">
      <c r="A2476" s="259"/>
      <c r="B2476" s="259"/>
      <c r="C2476" s="259"/>
      <c r="D2476" s="259"/>
      <c r="E2476" s="259"/>
      <c r="F2476" s="270"/>
      <c r="G2476" s="259"/>
      <c r="H2476" s="259"/>
      <c r="I2476" s="259"/>
      <c r="J2476" s="259"/>
    </row>
    <row r="2477" spans="1:10">
      <c r="A2477" s="259"/>
      <c r="B2477" s="259"/>
      <c r="C2477" s="259"/>
      <c r="D2477" s="259"/>
      <c r="E2477" s="259"/>
      <c r="F2477" s="270"/>
      <c r="G2477" s="259"/>
      <c r="H2477" s="259"/>
      <c r="I2477" s="259"/>
      <c r="J2477" s="259"/>
    </row>
    <row r="2478" spans="1:10">
      <c r="A2478" s="259"/>
      <c r="B2478" s="259"/>
      <c r="C2478" s="259"/>
      <c r="D2478" s="259"/>
      <c r="E2478" s="259"/>
      <c r="F2478" s="270"/>
      <c r="G2478" s="259"/>
      <c r="H2478" s="259"/>
      <c r="I2478" s="259"/>
      <c r="J2478" s="259"/>
    </row>
    <row r="2479" spans="1:10">
      <c r="A2479" s="259"/>
      <c r="B2479" s="259"/>
      <c r="C2479" s="259"/>
      <c r="D2479" s="259"/>
      <c r="E2479" s="259"/>
      <c r="F2479" s="270"/>
      <c r="G2479" s="259"/>
      <c r="H2479" s="259"/>
      <c r="I2479" s="259"/>
      <c r="J2479" s="259"/>
    </row>
    <row r="2480" spans="1:10">
      <c r="A2480" s="259"/>
      <c r="B2480" s="259"/>
      <c r="C2480" s="259"/>
      <c r="D2480" s="259"/>
      <c r="E2480" s="259"/>
      <c r="F2480" s="270"/>
      <c r="G2480" s="259"/>
      <c r="H2480" s="259"/>
      <c r="I2480" s="259"/>
      <c r="J2480" s="259"/>
    </row>
    <row r="2481" spans="1:10">
      <c r="A2481" s="259"/>
      <c r="B2481" s="259"/>
      <c r="C2481" s="259"/>
      <c r="D2481" s="259"/>
      <c r="E2481" s="259"/>
      <c r="F2481" s="270"/>
      <c r="G2481" s="259"/>
      <c r="H2481" s="259"/>
      <c r="I2481" s="259"/>
      <c r="J2481" s="259"/>
    </row>
    <row r="2482" spans="1:10">
      <c r="A2482" s="259"/>
      <c r="B2482" s="259"/>
      <c r="C2482" s="259"/>
      <c r="D2482" s="259"/>
      <c r="E2482" s="259"/>
      <c r="F2482" s="270"/>
      <c r="G2482" s="259"/>
      <c r="H2482" s="259"/>
      <c r="I2482" s="259"/>
      <c r="J2482" s="259"/>
    </row>
    <row r="2483" spans="1:10">
      <c r="A2483" s="259"/>
      <c r="B2483" s="259"/>
      <c r="C2483" s="259"/>
      <c r="D2483" s="259"/>
      <c r="E2483" s="259"/>
      <c r="F2483" s="270"/>
      <c r="G2483" s="259"/>
      <c r="H2483" s="259"/>
      <c r="I2483" s="259"/>
      <c r="J2483" s="259"/>
    </row>
    <row r="2484" spans="1:10">
      <c r="A2484" s="259"/>
      <c r="B2484" s="259"/>
      <c r="C2484" s="259"/>
      <c r="D2484" s="259"/>
      <c r="E2484" s="259"/>
      <c r="F2484" s="270"/>
      <c r="G2484" s="259"/>
      <c r="H2484" s="259"/>
      <c r="I2484" s="259"/>
      <c r="J2484" s="259"/>
    </row>
    <row r="2485" spans="1:10">
      <c r="A2485" s="259"/>
      <c r="B2485" s="259"/>
      <c r="C2485" s="259"/>
      <c r="D2485" s="259"/>
      <c r="E2485" s="259"/>
      <c r="F2485" s="270"/>
      <c r="G2485" s="259"/>
      <c r="H2485" s="259"/>
      <c r="I2485" s="259"/>
      <c r="J2485" s="259"/>
    </row>
    <row r="2486" spans="1:10">
      <c r="A2486" s="259"/>
      <c r="B2486" s="259"/>
      <c r="C2486" s="259"/>
      <c r="D2486" s="259"/>
      <c r="E2486" s="259"/>
      <c r="F2486" s="270"/>
      <c r="G2486" s="259"/>
      <c r="H2486" s="259"/>
      <c r="I2486" s="259"/>
      <c r="J2486" s="259"/>
    </row>
    <row r="2487" spans="1:10">
      <c r="A2487" s="259"/>
      <c r="B2487" s="259"/>
      <c r="C2487" s="259"/>
      <c r="D2487" s="259"/>
      <c r="E2487" s="259"/>
      <c r="F2487" s="270"/>
      <c r="G2487" s="259"/>
      <c r="H2487" s="259"/>
      <c r="I2487" s="259"/>
      <c r="J2487" s="259"/>
    </row>
    <row r="2488" spans="1:10">
      <c r="A2488" s="259"/>
      <c r="B2488" s="259"/>
      <c r="C2488" s="259"/>
      <c r="D2488" s="259"/>
      <c r="E2488" s="259"/>
      <c r="F2488" s="270"/>
      <c r="G2488" s="259"/>
      <c r="H2488" s="259"/>
      <c r="I2488" s="259"/>
      <c r="J2488" s="259"/>
    </row>
    <row r="2489" spans="1:10">
      <c r="A2489" s="259"/>
      <c r="B2489" s="259"/>
      <c r="C2489" s="259"/>
      <c r="D2489" s="259"/>
      <c r="E2489" s="259"/>
      <c r="F2489" s="270"/>
      <c r="G2489" s="259"/>
      <c r="H2489" s="259"/>
      <c r="I2489" s="259"/>
      <c r="J2489" s="259"/>
    </row>
    <row r="2490" spans="1:10">
      <c r="A2490" s="259"/>
      <c r="B2490" s="259"/>
      <c r="C2490" s="259"/>
      <c r="D2490" s="259"/>
      <c r="E2490" s="259"/>
      <c r="F2490" s="270"/>
      <c r="G2490" s="259"/>
      <c r="H2490" s="259"/>
      <c r="I2490" s="259"/>
      <c r="J2490" s="259"/>
    </row>
    <row r="2491" spans="1:10">
      <c r="A2491" s="259"/>
      <c r="B2491" s="259"/>
      <c r="C2491" s="259"/>
      <c r="D2491" s="259"/>
      <c r="E2491" s="259"/>
      <c r="F2491" s="270"/>
      <c r="G2491" s="259"/>
      <c r="H2491" s="259"/>
      <c r="I2491" s="259"/>
      <c r="J2491" s="259"/>
    </row>
    <row r="2492" spans="1:10">
      <c r="A2492" s="259"/>
      <c r="B2492" s="259"/>
      <c r="C2492" s="259"/>
      <c r="D2492" s="259"/>
      <c r="E2492" s="259"/>
      <c r="F2492" s="270"/>
      <c r="G2492" s="259"/>
      <c r="H2492" s="259"/>
      <c r="I2492" s="259"/>
      <c r="J2492" s="259"/>
    </row>
    <row r="2493" spans="1:10">
      <c r="A2493" s="259"/>
      <c r="B2493" s="259"/>
      <c r="C2493" s="259"/>
      <c r="D2493" s="259"/>
      <c r="E2493" s="259"/>
      <c r="F2493" s="270"/>
      <c r="G2493" s="259"/>
      <c r="H2493" s="259"/>
      <c r="I2493" s="259"/>
      <c r="J2493" s="259"/>
    </row>
    <row r="2494" spans="1:10">
      <c r="A2494" s="259"/>
      <c r="B2494" s="259"/>
      <c r="C2494" s="259"/>
      <c r="D2494" s="259"/>
      <c r="E2494" s="259"/>
      <c r="F2494" s="270"/>
      <c r="G2494" s="259"/>
      <c r="H2494" s="259"/>
      <c r="I2494" s="259"/>
      <c r="J2494" s="259"/>
    </row>
    <row r="2495" spans="1:10">
      <c r="A2495" s="259"/>
      <c r="B2495" s="259"/>
      <c r="C2495" s="259"/>
      <c r="D2495" s="259"/>
      <c r="E2495" s="259"/>
      <c r="F2495" s="270"/>
      <c r="G2495" s="259"/>
      <c r="H2495" s="259"/>
      <c r="I2495" s="259"/>
      <c r="J2495" s="259"/>
    </row>
    <row r="2496" spans="1:10">
      <c r="A2496" s="259"/>
      <c r="B2496" s="259"/>
      <c r="C2496" s="259"/>
      <c r="D2496" s="259"/>
      <c r="E2496" s="259"/>
      <c r="F2496" s="270"/>
      <c r="G2496" s="259"/>
      <c r="H2496" s="259"/>
      <c r="I2496" s="259"/>
      <c r="J2496" s="259"/>
    </row>
    <row r="2497" spans="1:10">
      <c r="A2497" s="259"/>
      <c r="B2497" s="259"/>
      <c r="C2497" s="259"/>
      <c r="D2497" s="259"/>
      <c r="E2497" s="259"/>
      <c r="F2497" s="270"/>
      <c r="G2497" s="259"/>
      <c r="H2497" s="259"/>
      <c r="I2497" s="259"/>
      <c r="J2497" s="259"/>
    </row>
    <row r="2498" spans="1:10">
      <c r="A2498" s="259"/>
      <c r="B2498" s="259"/>
      <c r="C2498" s="259"/>
      <c r="D2498" s="259"/>
      <c r="E2498" s="259"/>
      <c r="F2498" s="270"/>
      <c r="G2498" s="259"/>
      <c r="H2498" s="259"/>
      <c r="I2498" s="259"/>
      <c r="J2498" s="259"/>
    </row>
    <row r="2499" spans="1:10">
      <c r="A2499" s="259"/>
      <c r="B2499" s="259"/>
      <c r="C2499" s="259"/>
      <c r="D2499" s="259"/>
      <c r="E2499" s="259"/>
      <c r="F2499" s="270"/>
      <c r="G2499" s="259"/>
      <c r="H2499" s="259"/>
      <c r="I2499" s="259"/>
      <c r="J2499" s="259"/>
    </row>
    <row r="2500" spans="1:10">
      <c r="A2500" s="259"/>
      <c r="B2500" s="259"/>
      <c r="C2500" s="259"/>
      <c r="D2500" s="259"/>
      <c r="E2500" s="259"/>
      <c r="F2500" s="270"/>
      <c r="G2500" s="259"/>
      <c r="H2500" s="259"/>
      <c r="I2500" s="259"/>
      <c r="J2500" s="259"/>
    </row>
    <row r="2501" spans="1:10">
      <c r="A2501" s="259"/>
      <c r="B2501" s="259"/>
      <c r="C2501" s="259"/>
      <c r="D2501" s="259"/>
      <c r="E2501" s="259"/>
      <c r="F2501" s="270"/>
      <c r="G2501" s="259"/>
      <c r="H2501" s="259"/>
      <c r="I2501" s="259"/>
      <c r="J2501" s="259"/>
    </row>
    <row r="2502" spans="1:10">
      <c r="A2502" s="259"/>
      <c r="B2502" s="259"/>
      <c r="C2502" s="259"/>
      <c r="D2502" s="259"/>
      <c r="E2502" s="259"/>
      <c r="F2502" s="270"/>
      <c r="G2502" s="259"/>
      <c r="H2502" s="259"/>
      <c r="I2502" s="259"/>
      <c r="J2502" s="259"/>
    </row>
    <row r="2503" spans="1:10">
      <c r="A2503" s="259"/>
      <c r="B2503" s="259"/>
      <c r="C2503" s="259"/>
      <c r="D2503" s="259"/>
      <c r="E2503" s="259"/>
      <c r="F2503" s="270"/>
      <c r="G2503" s="259"/>
      <c r="H2503" s="259"/>
      <c r="I2503" s="259"/>
      <c r="J2503" s="259"/>
    </row>
    <row r="2504" spans="1:10">
      <c r="A2504" s="259"/>
      <c r="B2504" s="259"/>
      <c r="C2504" s="259"/>
      <c r="D2504" s="259"/>
      <c r="E2504" s="259"/>
      <c r="F2504" s="270"/>
      <c r="G2504" s="259"/>
      <c r="H2504" s="259"/>
      <c r="I2504" s="259"/>
      <c r="J2504" s="259"/>
    </row>
    <row r="2505" spans="1:10">
      <c r="A2505" s="259"/>
      <c r="B2505" s="259"/>
      <c r="C2505" s="259"/>
      <c r="D2505" s="259"/>
      <c r="E2505" s="259"/>
      <c r="F2505" s="270"/>
      <c r="G2505" s="259"/>
      <c r="H2505" s="259"/>
      <c r="I2505" s="259"/>
      <c r="J2505" s="259"/>
    </row>
    <row r="2506" spans="1:10">
      <c r="A2506" s="259"/>
      <c r="B2506" s="259"/>
      <c r="C2506" s="259"/>
      <c r="D2506" s="259"/>
      <c r="E2506" s="259"/>
      <c r="F2506" s="270"/>
      <c r="G2506" s="259"/>
      <c r="H2506" s="259"/>
      <c r="I2506" s="259"/>
      <c r="J2506" s="259"/>
    </row>
    <row r="2507" spans="1:10">
      <c r="A2507" s="259"/>
      <c r="B2507" s="259"/>
      <c r="C2507" s="259"/>
      <c r="D2507" s="259"/>
      <c r="E2507" s="259"/>
      <c r="F2507" s="270"/>
      <c r="G2507" s="259"/>
      <c r="H2507" s="259"/>
      <c r="I2507" s="259"/>
      <c r="J2507" s="259"/>
    </row>
    <row r="2508" spans="1:10">
      <c r="A2508" s="259"/>
      <c r="B2508" s="259"/>
      <c r="C2508" s="259"/>
      <c r="D2508" s="259"/>
      <c r="E2508" s="259"/>
      <c r="F2508" s="270"/>
      <c r="G2508" s="259"/>
      <c r="H2508" s="259"/>
      <c r="I2508" s="259"/>
      <c r="J2508" s="259"/>
    </row>
    <row r="2509" spans="1:10">
      <c r="A2509" s="259"/>
      <c r="B2509" s="259"/>
      <c r="C2509" s="259"/>
      <c r="D2509" s="259"/>
      <c r="E2509" s="259"/>
      <c r="F2509" s="270"/>
      <c r="G2509" s="259"/>
      <c r="H2509" s="259"/>
      <c r="I2509" s="259"/>
      <c r="J2509" s="259"/>
    </row>
    <row r="2510" spans="1:10">
      <c r="A2510" s="259"/>
      <c r="B2510" s="259"/>
      <c r="C2510" s="259"/>
      <c r="D2510" s="259"/>
      <c r="E2510" s="259"/>
      <c r="F2510" s="270"/>
      <c r="G2510" s="259"/>
      <c r="H2510" s="259"/>
      <c r="I2510" s="259"/>
      <c r="J2510" s="259"/>
    </row>
    <row r="2511" spans="1:10">
      <c r="A2511" s="259"/>
      <c r="B2511" s="259"/>
      <c r="C2511" s="259"/>
      <c r="D2511" s="259"/>
      <c r="E2511" s="259"/>
      <c r="F2511" s="270"/>
      <c r="G2511" s="259"/>
      <c r="H2511" s="259"/>
      <c r="I2511" s="259"/>
      <c r="J2511" s="259"/>
    </row>
    <row r="2512" spans="1:10">
      <c r="A2512" s="259"/>
      <c r="B2512" s="259"/>
      <c r="C2512" s="259"/>
      <c r="D2512" s="259"/>
      <c r="E2512" s="259"/>
      <c r="F2512" s="270"/>
      <c r="G2512" s="259"/>
      <c r="H2512" s="259"/>
      <c r="I2512" s="259"/>
      <c r="J2512" s="259"/>
    </row>
    <row r="2513" spans="1:10">
      <c r="A2513" s="259"/>
      <c r="B2513" s="259"/>
      <c r="C2513" s="259"/>
      <c r="D2513" s="259"/>
      <c r="E2513" s="259"/>
      <c r="F2513" s="270"/>
      <c r="G2513" s="259"/>
      <c r="H2513" s="259"/>
      <c r="I2513" s="259"/>
      <c r="J2513" s="259"/>
    </row>
    <row r="2514" spans="1:10">
      <c r="A2514" s="259"/>
      <c r="B2514" s="259"/>
      <c r="C2514" s="259"/>
      <c r="D2514" s="259"/>
      <c r="E2514" s="259"/>
      <c r="F2514" s="270"/>
      <c r="G2514" s="259"/>
      <c r="H2514" s="259"/>
      <c r="I2514" s="259"/>
      <c r="J2514" s="259"/>
    </row>
    <row r="2515" spans="1:10">
      <c r="A2515" s="259"/>
      <c r="B2515" s="259"/>
      <c r="C2515" s="259"/>
      <c r="D2515" s="259"/>
      <c r="E2515" s="259"/>
      <c r="F2515" s="270"/>
      <c r="G2515" s="259"/>
      <c r="H2515" s="259"/>
      <c r="I2515" s="259"/>
      <c r="J2515" s="259"/>
    </row>
    <row r="2516" spans="1:10">
      <c r="A2516" s="259"/>
      <c r="B2516" s="259"/>
      <c r="C2516" s="259"/>
      <c r="D2516" s="259"/>
      <c r="E2516" s="259"/>
      <c r="F2516" s="270"/>
      <c r="G2516" s="259"/>
      <c r="H2516" s="259"/>
      <c r="I2516" s="259"/>
      <c r="J2516" s="259"/>
    </row>
    <row r="2517" spans="1:10">
      <c r="A2517" s="259"/>
      <c r="B2517" s="259"/>
      <c r="C2517" s="259"/>
      <c r="D2517" s="259"/>
      <c r="E2517" s="259"/>
      <c r="F2517" s="270"/>
      <c r="G2517" s="259"/>
      <c r="H2517" s="259"/>
      <c r="I2517" s="259"/>
      <c r="J2517" s="259"/>
    </row>
    <row r="2518" spans="1:10">
      <c r="A2518" s="259"/>
      <c r="B2518" s="259"/>
      <c r="C2518" s="259"/>
      <c r="D2518" s="259"/>
      <c r="E2518" s="259"/>
      <c r="F2518" s="270"/>
      <c r="G2518" s="259"/>
      <c r="H2518" s="259"/>
      <c r="I2518" s="259"/>
      <c r="J2518" s="259"/>
    </row>
    <row r="2519" spans="1:10">
      <c r="A2519" s="259"/>
      <c r="B2519" s="259"/>
      <c r="C2519" s="259"/>
      <c r="D2519" s="259"/>
      <c r="E2519" s="259"/>
      <c r="F2519" s="270"/>
      <c r="G2519" s="259"/>
      <c r="H2519" s="259"/>
      <c r="I2519" s="259"/>
      <c r="J2519" s="259"/>
    </row>
    <row r="2520" spans="1:10">
      <c r="A2520" s="259"/>
      <c r="B2520" s="259"/>
      <c r="C2520" s="259"/>
      <c r="D2520" s="259"/>
      <c r="E2520" s="259"/>
      <c r="F2520" s="270"/>
      <c r="G2520" s="259"/>
      <c r="H2520" s="259"/>
      <c r="I2520" s="259"/>
      <c r="J2520" s="259"/>
    </row>
    <row r="2521" spans="1:10">
      <c r="A2521" s="259"/>
      <c r="B2521" s="259"/>
      <c r="C2521" s="259"/>
      <c r="D2521" s="259"/>
      <c r="E2521" s="259"/>
      <c r="F2521" s="270"/>
      <c r="G2521" s="259"/>
      <c r="H2521" s="259"/>
      <c r="I2521" s="259"/>
      <c r="J2521" s="259"/>
    </row>
    <row r="2522" spans="1:10">
      <c r="A2522" s="259"/>
      <c r="B2522" s="259"/>
      <c r="C2522" s="259"/>
      <c r="D2522" s="259"/>
      <c r="E2522" s="259"/>
      <c r="F2522" s="270"/>
      <c r="G2522" s="259"/>
      <c r="H2522" s="259"/>
      <c r="I2522" s="259"/>
      <c r="J2522" s="259"/>
    </row>
    <row r="2523" spans="1:10">
      <c r="A2523" s="259"/>
      <c r="B2523" s="259"/>
      <c r="C2523" s="259"/>
      <c r="D2523" s="259"/>
      <c r="E2523" s="259"/>
      <c r="F2523" s="270"/>
      <c r="G2523" s="259"/>
      <c r="H2523" s="259"/>
      <c r="I2523" s="259"/>
      <c r="J2523" s="259"/>
    </row>
    <row r="2524" spans="1:10">
      <c r="A2524" s="259"/>
      <c r="B2524" s="259"/>
      <c r="C2524" s="259"/>
      <c r="D2524" s="259"/>
      <c r="E2524" s="259"/>
      <c r="F2524" s="270"/>
      <c r="G2524" s="259"/>
      <c r="H2524" s="259"/>
      <c r="I2524" s="259"/>
      <c r="J2524" s="259"/>
    </row>
    <row r="2525" spans="1:10">
      <c r="A2525" s="259"/>
      <c r="B2525" s="259"/>
      <c r="C2525" s="259"/>
      <c r="D2525" s="259"/>
      <c r="E2525" s="259"/>
      <c r="F2525" s="270"/>
      <c r="G2525" s="259"/>
      <c r="H2525" s="259"/>
      <c r="I2525" s="259"/>
      <c r="J2525" s="259"/>
    </row>
    <row r="2526" spans="1:10">
      <c r="A2526" s="259"/>
      <c r="B2526" s="259"/>
      <c r="C2526" s="259"/>
      <c r="D2526" s="259"/>
      <c r="E2526" s="259"/>
      <c r="F2526" s="270"/>
      <c r="G2526" s="259"/>
      <c r="H2526" s="259"/>
      <c r="I2526" s="259"/>
      <c r="J2526" s="259"/>
    </row>
    <row r="2527" spans="1:10">
      <c r="A2527" s="259"/>
      <c r="B2527" s="259"/>
      <c r="C2527" s="259"/>
      <c r="D2527" s="259"/>
      <c r="E2527" s="259"/>
      <c r="F2527" s="270"/>
      <c r="G2527" s="259"/>
      <c r="H2527" s="259"/>
      <c r="I2527" s="259"/>
      <c r="J2527" s="259"/>
    </row>
    <row r="2528" spans="1:10">
      <c r="A2528" s="259"/>
      <c r="B2528" s="259"/>
      <c r="C2528" s="259"/>
      <c r="D2528" s="259"/>
      <c r="E2528" s="259"/>
      <c r="F2528" s="270"/>
      <c r="G2528" s="259"/>
      <c r="H2528" s="259"/>
      <c r="I2528" s="259"/>
      <c r="J2528" s="259"/>
    </row>
    <row r="2529" spans="1:10">
      <c r="A2529" s="259"/>
      <c r="B2529" s="259"/>
      <c r="C2529" s="259"/>
      <c r="D2529" s="259"/>
      <c r="E2529" s="259"/>
      <c r="F2529" s="270"/>
      <c r="G2529" s="259"/>
      <c r="H2529" s="259"/>
      <c r="I2529" s="259"/>
      <c r="J2529" s="259"/>
    </row>
    <row r="2530" spans="1:10">
      <c r="A2530" s="259"/>
      <c r="B2530" s="259"/>
      <c r="C2530" s="259"/>
      <c r="D2530" s="259"/>
      <c r="E2530" s="259"/>
      <c r="F2530" s="270"/>
      <c r="G2530" s="259"/>
      <c r="H2530" s="259"/>
      <c r="I2530" s="259"/>
      <c r="J2530" s="259"/>
    </row>
    <row r="2531" spans="1:10">
      <c r="A2531" s="259"/>
      <c r="B2531" s="259"/>
      <c r="C2531" s="259"/>
      <c r="D2531" s="259"/>
      <c r="E2531" s="259"/>
      <c r="F2531" s="270"/>
      <c r="G2531" s="259"/>
      <c r="H2531" s="259"/>
      <c r="I2531" s="259"/>
      <c r="J2531" s="259"/>
    </row>
    <row r="2532" spans="1:10">
      <c r="A2532" s="259"/>
      <c r="B2532" s="259"/>
      <c r="C2532" s="259"/>
      <c r="D2532" s="259"/>
      <c r="E2532" s="259"/>
      <c r="F2532" s="270"/>
      <c r="G2532" s="259"/>
      <c r="H2532" s="259"/>
      <c r="I2532" s="259"/>
      <c r="J2532" s="259"/>
    </row>
    <row r="2533" spans="1:10">
      <c r="A2533" s="259"/>
      <c r="B2533" s="259"/>
      <c r="C2533" s="259"/>
      <c r="D2533" s="259"/>
      <c r="E2533" s="259"/>
      <c r="F2533" s="270"/>
      <c r="G2533" s="259"/>
      <c r="H2533" s="259"/>
      <c r="I2533" s="259"/>
      <c r="J2533" s="259"/>
    </row>
    <row r="2534" spans="1:10">
      <c r="A2534" s="259"/>
      <c r="B2534" s="259"/>
      <c r="C2534" s="259"/>
      <c r="D2534" s="259"/>
      <c r="E2534" s="259"/>
      <c r="F2534" s="270"/>
      <c r="G2534" s="259"/>
      <c r="H2534" s="259"/>
      <c r="I2534" s="259"/>
      <c r="J2534" s="259"/>
    </row>
    <row r="2535" spans="1:10">
      <c r="A2535" s="259"/>
      <c r="B2535" s="259"/>
      <c r="C2535" s="259"/>
      <c r="D2535" s="259"/>
      <c r="E2535" s="259"/>
      <c r="F2535" s="270"/>
      <c r="G2535" s="259"/>
      <c r="H2535" s="259"/>
      <c r="I2535" s="259"/>
      <c r="J2535" s="259"/>
    </row>
    <row r="2536" spans="1:10">
      <c r="A2536" s="259"/>
      <c r="B2536" s="259"/>
      <c r="C2536" s="259"/>
      <c r="D2536" s="259"/>
      <c r="E2536" s="259"/>
      <c r="F2536" s="270"/>
      <c r="G2536" s="259"/>
      <c r="H2536" s="259"/>
      <c r="I2536" s="259"/>
      <c r="J2536" s="259"/>
    </row>
    <row r="2537" spans="1:10">
      <c r="A2537" s="259"/>
      <c r="B2537" s="259"/>
      <c r="C2537" s="259"/>
      <c r="D2537" s="259"/>
      <c r="E2537" s="259"/>
      <c r="F2537" s="270"/>
      <c r="G2537" s="259"/>
      <c r="H2537" s="259"/>
      <c r="I2537" s="259"/>
      <c r="J2537" s="259"/>
    </row>
    <row r="2538" spans="1:10">
      <c r="A2538" s="259"/>
      <c r="B2538" s="259"/>
      <c r="C2538" s="259"/>
      <c r="D2538" s="259"/>
      <c r="E2538" s="259"/>
      <c r="F2538" s="270"/>
      <c r="G2538" s="259"/>
      <c r="H2538" s="259"/>
      <c r="I2538" s="259"/>
      <c r="J2538" s="259"/>
    </row>
    <row r="2539" spans="1:10">
      <c r="A2539" s="259"/>
      <c r="B2539" s="259"/>
      <c r="C2539" s="259"/>
      <c r="D2539" s="259"/>
      <c r="E2539" s="259"/>
      <c r="F2539" s="270"/>
      <c r="G2539" s="259"/>
      <c r="H2539" s="259"/>
      <c r="I2539" s="259"/>
      <c r="J2539" s="259"/>
    </row>
    <row r="2540" spans="1:10">
      <c r="A2540" s="259"/>
      <c r="B2540" s="259"/>
      <c r="C2540" s="259"/>
      <c r="D2540" s="259"/>
      <c r="E2540" s="259"/>
      <c r="F2540" s="270"/>
      <c r="G2540" s="259"/>
      <c r="H2540" s="259"/>
      <c r="I2540" s="259"/>
      <c r="J2540" s="259"/>
    </row>
    <row r="2541" spans="1:10">
      <c r="A2541" s="259"/>
      <c r="B2541" s="259"/>
      <c r="C2541" s="259"/>
      <c r="D2541" s="259"/>
      <c r="E2541" s="259"/>
      <c r="F2541" s="270"/>
      <c r="G2541" s="259"/>
      <c r="H2541" s="259"/>
      <c r="I2541" s="259"/>
      <c r="J2541" s="259"/>
    </row>
    <row r="2542" spans="1:10">
      <c r="A2542" s="259"/>
      <c r="B2542" s="259"/>
      <c r="C2542" s="259"/>
      <c r="D2542" s="259"/>
      <c r="E2542" s="259"/>
      <c r="F2542" s="270"/>
      <c r="G2542" s="259"/>
      <c r="H2542" s="259"/>
      <c r="I2542" s="259"/>
      <c r="J2542" s="259"/>
    </row>
    <row r="2543" spans="1:10">
      <c r="A2543" s="259"/>
      <c r="B2543" s="259"/>
      <c r="C2543" s="259"/>
      <c r="D2543" s="259"/>
      <c r="E2543" s="259"/>
      <c r="F2543" s="270"/>
      <c r="G2543" s="259"/>
      <c r="H2543" s="259"/>
      <c r="I2543" s="259"/>
      <c r="J2543" s="259"/>
    </row>
    <row r="2544" spans="1:10">
      <c r="A2544" s="259"/>
      <c r="B2544" s="259"/>
      <c r="C2544" s="259"/>
      <c r="D2544" s="259"/>
      <c r="E2544" s="259"/>
      <c r="F2544" s="270"/>
      <c r="G2544" s="259"/>
      <c r="H2544" s="259"/>
      <c r="I2544" s="259"/>
      <c r="J2544" s="259"/>
    </row>
    <row r="2545" spans="1:10">
      <c r="A2545" s="259"/>
      <c r="B2545" s="259"/>
      <c r="C2545" s="259"/>
      <c r="D2545" s="259"/>
      <c r="E2545" s="259"/>
      <c r="F2545" s="270"/>
      <c r="G2545" s="259"/>
      <c r="H2545" s="259"/>
      <c r="I2545" s="259"/>
      <c r="J2545" s="259"/>
    </row>
    <row r="2546" spans="1:10">
      <c r="A2546" s="259"/>
      <c r="B2546" s="259"/>
      <c r="C2546" s="259"/>
      <c r="D2546" s="259"/>
      <c r="E2546" s="259"/>
      <c r="F2546" s="270"/>
      <c r="G2546" s="259"/>
      <c r="H2546" s="259"/>
      <c r="I2546" s="259"/>
      <c r="J2546" s="259"/>
    </row>
    <row r="2547" spans="1:10">
      <c r="A2547" s="259"/>
      <c r="B2547" s="259"/>
      <c r="C2547" s="259"/>
      <c r="D2547" s="259"/>
      <c r="E2547" s="259"/>
      <c r="F2547" s="270"/>
      <c r="G2547" s="259"/>
      <c r="H2547" s="259"/>
      <c r="I2547" s="259"/>
      <c r="J2547" s="259"/>
    </row>
    <row r="2548" spans="1:10">
      <c r="A2548" s="259"/>
      <c r="B2548" s="259"/>
      <c r="C2548" s="259"/>
      <c r="D2548" s="259"/>
      <c r="E2548" s="259"/>
      <c r="F2548" s="270"/>
      <c r="G2548" s="259"/>
      <c r="H2548" s="259"/>
      <c r="I2548" s="259"/>
      <c r="J2548" s="259"/>
    </row>
    <row r="2549" spans="1:10">
      <c r="A2549" s="259"/>
      <c r="B2549" s="259"/>
      <c r="C2549" s="259"/>
      <c r="D2549" s="259"/>
      <c r="E2549" s="259"/>
      <c r="F2549" s="270"/>
      <c r="G2549" s="259"/>
      <c r="H2549" s="259"/>
      <c r="I2549" s="259"/>
      <c r="J2549" s="259"/>
    </row>
    <row r="2550" spans="1:10">
      <c r="A2550" s="259"/>
      <c r="B2550" s="259"/>
      <c r="C2550" s="259"/>
      <c r="D2550" s="259"/>
      <c r="E2550" s="259"/>
      <c r="F2550" s="270"/>
      <c r="G2550" s="259"/>
      <c r="H2550" s="259"/>
      <c r="I2550" s="259"/>
      <c r="J2550" s="259"/>
    </row>
    <row r="2551" spans="1:10">
      <c r="A2551" s="259"/>
      <c r="B2551" s="259"/>
      <c r="C2551" s="259"/>
      <c r="D2551" s="259"/>
      <c r="E2551" s="259"/>
      <c r="F2551" s="270"/>
      <c r="G2551" s="259"/>
      <c r="H2551" s="259"/>
      <c r="I2551" s="259"/>
      <c r="J2551" s="259"/>
    </row>
    <row r="2552" spans="1:10">
      <c r="A2552" s="259"/>
      <c r="B2552" s="259"/>
      <c r="C2552" s="259"/>
      <c r="D2552" s="259"/>
      <c r="E2552" s="259"/>
      <c r="F2552" s="270"/>
      <c r="G2552" s="259"/>
      <c r="H2552" s="259"/>
      <c r="I2552" s="259"/>
      <c r="J2552" s="259"/>
    </row>
    <row r="2553" spans="1:10">
      <c r="A2553" s="259"/>
      <c r="B2553" s="259"/>
      <c r="C2553" s="259"/>
      <c r="D2553" s="259"/>
      <c r="E2553" s="259"/>
      <c r="F2553" s="270"/>
      <c r="G2553" s="259"/>
      <c r="H2553" s="259"/>
      <c r="I2553" s="259"/>
      <c r="J2553" s="259"/>
    </row>
    <row r="2554" spans="1:10">
      <c r="A2554" s="259"/>
      <c r="B2554" s="259"/>
      <c r="C2554" s="259"/>
      <c r="D2554" s="259"/>
      <c r="E2554" s="259"/>
      <c r="F2554" s="270"/>
      <c r="G2554" s="259"/>
      <c r="H2554" s="259"/>
      <c r="I2554" s="259"/>
      <c r="J2554" s="259"/>
    </row>
    <row r="2555" spans="1:10">
      <c r="A2555" s="259"/>
      <c r="B2555" s="259"/>
      <c r="C2555" s="259"/>
      <c r="D2555" s="259"/>
      <c r="E2555" s="259"/>
      <c r="F2555" s="270"/>
      <c r="G2555" s="259"/>
      <c r="H2555" s="259"/>
      <c r="I2555" s="259"/>
      <c r="J2555" s="259"/>
    </row>
    <row r="2556" spans="1:10">
      <c r="A2556" s="259"/>
      <c r="B2556" s="259"/>
      <c r="C2556" s="259"/>
      <c r="D2556" s="259"/>
      <c r="E2556" s="259"/>
      <c r="F2556" s="270"/>
      <c r="G2556" s="259"/>
      <c r="H2556" s="259"/>
      <c r="I2556" s="259"/>
      <c r="J2556" s="259"/>
    </row>
    <row r="2557" spans="1:10">
      <c r="A2557" s="259"/>
      <c r="B2557" s="259"/>
      <c r="C2557" s="259"/>
      <c r="D2557" s="259"/>
      <c r="E2557" s="259"/>
      <c r="F2557" s="270"/>
      <c r="G2557" s="259"/>
      <c r="H2557" s="259"/>
      <c r="I2557" s="259"/>
      <c r="J2557" s="259"/>
    </row>
    <row r="2558" spans="1:10">
      <c r="A2558" s="259"/>
      <c r="B2558" s="259"/>
      <c r="C2558" s="259"/>
      <c r="D2558" s="259"/>
      <c r="E2558" s="259"/>
      <c r="F2558" s="270"/>
      <c r="G2558" s="259"/>
      <c r="H2558" s="259"/>
      <c r="I2558" s="259"/>
      <c r="J2558" s="259"/>
    </row>
    <row r="2559" spans="1:10">
      <c r="A2559" s="259"/>
      <c r="B2559" s="259"/>
      <c r="C2559" s="259"/>
      <c r="D2559" s="259"/>
      <c r="E2559" s="259"/>
      <c r="F2559" s="270"/>
      <c r="G2559" s="259"/>
      <c r="H2559" s="259"/>
      <c r="I2559" s="259"/>
      <c r="J2559" s="259"/>
    </row>
    <row r="2560" spans="1:10">
      <c r="A2560" s="259"/>
      <c r="B2560" s="259"/>
      <c r="C2560" s="259"/>
      <c r="D2560" s="259"/>
      <c r="E2560" s="259"/>
      <c r="F2560" s="270"/>
      <c r="G2560" s="259"/>
      <c r="H2560" s="259"/>
      <c r="I2560" s="259"/>
      <c r="J2560" s="259"/>
    </row>
    <row r="2561" spans="1:10">
      <c r="A2561" s="259"/>
      <c r="B2561" s="259"/>
      <c r="C2561" s="259"/>
      <c r="D2561" s="259"/>
      <c r="E2561" s="259"/>
      <c r="F2561" s="270"/>
      <c r="G2561" s="259"/>
      <c r="H2561" s="259"/>
      <c r="I2561" s="259"/>
      <c r="J2561" s="259"/>
    </row>
    <row r="2562" spans="1:10">
      <c r="A2562" s="259"/>
      <c r="B2562" s="259"/>
      <c r="C2562" s="259"/>
      <c r="D2562" s="259"/>
      <c r="E2562" s="259"/>
      <c r="F2562" s="270"/>
      <c r="G2562" s="259"/>
      <c r="H2562" s="259"/>
      <c r="I2562" s="259"/>
      <c r="J2562" s="259"/>
    </row>
    <row r="2563" spans="1:10">
      <c r="A2563" s="259"/>
      <c r="B2563" s="259"/>
      <c r="C2563" s="259"/>
      <c r="D2563" s="259"/>
      <c r="E2563" s="259"/>
      <c r="F2563" s="270"/>
      <c r="G2563" s="259"/>
      <c r="H2563" s="259"/>
      <c r="I2563" s="259"/>
      <c r="J2563" s="259"/>
    </row>
    <row r="2564" spans="1:10">
      <c r="A2564" s="259"/>
      <c r="B2564" s="259"/>
      <c r="C2564" s="259"/>
      <c r="D2564" s="259"/>
      <c r="E2564" s="259"/>
      <c r="F2564" s="270"/>
      <c r="G2564" s="259"/>
      <c r="H2564" s="259"/>
      <c r="I2564" s="259"/>
      <c r="J2564" s="259"/>
    </row>
    <row r="2565" spans="1:10">
      <c r="A2565" s="259"/>
      <c r="B2565" s="259"/>
      <c r="C2565" s="259"/>
      <c r="D2565" s="259"/>
      <c r="E2565" s="259"/>
      <c r="F2565" s="270"/>
      <c r="G2565" s="259"/>
      <c r="H2565" s="259"/>
      <c r="I2565" s="259"/>
      <c r="J2565" s="259"/>
    </row>
    <row r="2566" spans="1:10">
      <c r="A2566" s="259"/>
      <c r="B2566" s="259"/>
      <c r="C2566" s="259"/>
      <c r="D2566" s="259"/>
      <c r="E2566" s="259"/>
      <c r="F2566" s="270"/>
      <c r="G2566" s="259"/>
      <c r="H2566" s="259"/>
      <c r="I2566" s="259"/>
      <c r="J2566" s="259"/>
    </row>
    <row r="2567" spans="1:10">
      <c r="A2567" s="259"/>
      <c r="B2567" s="259"/>
      <c r="C2567" s="259"/>
      <c r="D2567" s="259"/>
      <c r="E2567" s="259"/>
      <c r="F2567" s="270"/>
      <c r="G2567" s="259"/>
      <c r="H2567" s="259"/>
      <c r="I2567" s="259"/>
      <c r="J2567" s="259"/>
    </row>
    <row r="2568" spans="1:10">
      <c r="A2568" s="259"/>
      <c r="B2568" s="259"/>
      <c r="C2568" s="259"/>
      <c r="D2568" s="259"/>
      <c r="E2568" s="259"/>
      <c r="F2568" s="270"/>
      <c r="G2568" s="259"/>
      <c r="H2568" s="259"/>
      <c r="I2568" s="259"/>
      <c r="J2568" s="259"/>
    </row>
    <row r="2569" spans="1:10">
      <c r="A2569" s="259"/>
      <c r="B2569" s="259"/>
      <c r="C2569" s="259"/>
      <c r="D2569" s="259"/>
      <c r="E2569" s="259"/>
      <c r="F2569" s="270"/>
      <c r="G2569" s="259"/>
      <c r="H2569" s="259"/>
      <c r="I2569" s="259"/>
      <c r="J2569" s="259"/>
    </row>
    <row r="2570" spans="1:10">
      <c r="A2570" s="259"/>
      <c r="B2570" s="259"/>
      <c r="C2570" s="259"/>
      <c r="D2570" s="259"/>
      <c r="E2570" s="259"/>
      <c r="F2570" s="270"/>
      <c r="G2570" s="259"/>
      <c r="H2570" s="259"/>
      <c r="I2570" s="259"/>
      <c r="J2570" s="259"/>
    </row>
    <row r="2571" spans="1:10">
      <c r="A2571" s="259"/>
      <c r="B2571" s="259"/>
      <c r="C2571" s="259"/>
      <c r="D2571" s="259"/>
      <c r="E2571" s="259"/>
      <c r="F2571" s="270"/>
      <c r="G2571" s="259"/>
      <c r="H2571" s="259"/>
      <c r="I2571" s="259"/>
      <c r="J2571" s="259"/>
    </row>
    <row r="2572" spans="1:10">
      <c r="A2572" s="259"/>
      <c r="B2572" s="259"/>
      <c r="C2572" s="259"/>
      <c r="D2572" s="259"/>
      <c r="E2572" s="259"/>
      <c r="F2572" s="270"/>
      <c r="G2572" s="259"/>
      <c r="H2572" s="259"/>
      <c r="I2572" s="259"/>
      <c r="J2572" s="259"/>
    </row>
    <row r="2573" spans="1:10">
      <c r="A2573" s="259"/>
      <c r="B2573" s="259"/>
      <c r="C2573" s="259"/>
      <c r="D2573" s="259"/>
      <c r="E2573" s="259"/>
      <c r="F2573" s="270"/>
      <c r="G2573" s="259"/>
      <c r="H2573" s="259"/>
      <c r="I2573" s="259"/>
      <c r="J2573" s="259"/>
    </row>
    <row r="2574" spans="1:10">
      <c r="A2574" s="259"/>
      <c r="B2574" s="259"/>
      <c r="C2574" s="259"/>
      <c r="D2574" s="259"/>
      <c r="E2574" s="259"/>
      <c r="F2574" s="270"/>
      <c r="G2574" s="259"/>
      <c r="H2574" s="259"/>
      <c r="I2574" s="259"/>
      <c r="J2574" s="259"/>
    </row>
    <row r="2575" spans="1:10">
      <c r="A2575" s="259"/>
      <c r="B2575" s="259"/>
      <c r="C2575" s="259"/>
      <c r="D2575" s="259"/>
      <c r="E2575" s="259"/>
      <c r="F2575" s="270"/>
      <c r="G2575" s="259"/>
      <c r="H2575" s="259"/>
      <c r="I2575" s="259"/>
      <c r="J2575" s="259"/>
    </row>
    <row r="2576" spans="1:10">
      <c r="A2576" s="259"/>
      <c r="B2576" s="259"/>
      <c r="C2576" s="259"/>
      <c r="D2576" s="259"/>
      <c r="E2576" s="259"/>
      <c r="F2576" s="270"/>
      <c r="G2576" s="259"/>
      <c r="H2576" s="259"/>
      <c r="I2576" s="259"/>
      <c r="J2576" s="259"/>
    </row>
    <row r="2577" spans="1:10">
      <c r="A2577" s="259"/>
      <c r="B2577" s="259"/>
      <c r="C2577" s="259"/>
      <c r="D2577" s="259"/>
      <c r="E2577" s="259"/>
      <c r="F2577" s="270"/>
      <c r="G2577" s="259"/>
      <c r="H2577" s="259"/>
      <c r="I2577" s="259"/>
      <c r="J2577" s="259"/>
    </row>
    <row r="2578" spans="1:10">
      <c r="A2578" s="259"/>
      <c r="B2578" s="259"/>
      <c r="C2578" s="259"/>
      <c r="D2578" s="259"/>
      <c r="E2578" s="259"/>
      <c r="F2578" s="270"/>
      <c r="G2578" s="259"/>
      <c r="H2578" s="259"/>
      <c r="I2578" s="259"/>
      <c r="J2578" s="259"/>
    </row>
    <row r="2579" spans="1:10">
      <c r="A2579" s="259"/>
      <c r="B2579" s="259"/>
      <c r="C2579" s="259"/>
      <c r="D2579" s="259"/>
      <c r="E2579" s="259"/>
      <c r="F2579" s="270"/>
      <c r="G2579" s="259"/>
      <c r="H2579" s="259"/>
      <c r="I2579" s="259"/>
      <c r="J2579" s="259"/>
    </row>
    <row r="2580" spans="1:10">
      <c r="A2580" s="259"/>
      <c r="B2580" s="259"/>
      <c r="C2580" s="259"/>
      <c r="D2580" s="259"/>
      <c r="E2580" s="259"/>
      <c r="F2580" s="270"/>
      <c r="G2580" s="259"/>
      <c r="H2580" s="259"/>
      <c r="I2580" s="259"/>
      <c r="J2580" s="259"/>
    </row>
    <row r="2581" spans="1:10">
      <c r="A2581" s="259"/>
      <c r="B2581" s="259"/>
      <c r="C2581" s="259"/>
      <c r="D2581" s="259"/>
      <c r="E2581" s="259"/>
      <c r="F2581" s="270"/>
      <c r="G2581" s="259"/>
      <c r="H2581" s="259"/>
      <c r="I2581" s="259"/>
      <c r="J2581" s="259"/>
    </row>
    <row r="2582" spans="1:10">
      <c r="A2582" s="259"/>
      <c r="B2582" s="259"/>
      <c r="C2582" s="259"/>
      <c r="D2582" s="259"/>
      <c r="E2582" s="259"/>
      <c r="F2582" s="270"/>
      <c r="G2582" s="259"/>
      <c r="H2582" s="259"/>
      <c r="I2582" s="259"/>
      <c r="J2582" s="259"/>
    </row>
    <row r="2583" spans="1:10">
      <c r="A2583" s="259"/>
      <c r="B2583" s="259"/>
      <c r="C2583" s="259"/>
      <c r="D2583" s="259"/>
      <c r="E2583" s="259"/>
      <c r="F2583" s="270"/>
      <c r="G2583" s="259"/>
      <c r="H2583" s="259"/>
      <c r="I2583" s="259"/>
      <c r="J2583" s="259"/>
    </row>
    <row r="2584" spans="1:10">
      <c r="A2584" s="259"/>
      <c r="B2584" s="259"/>
      <c r="C2584" s="259"/>
      <c r="D2584" s="259"/>
      <c r="E2584" s="259"/>
      <c r="F2584" s="270"/>
      <c r="G2584" s="259"/>
      <c r="H2584" s="259"/>
      <c r="I2584" s="259"/>
      <c r="J2584" s="259"/>
    </row>
    <row r="2585" spans="1:10">
      <c r="A2585" s="259"/>
      <c r="B2585" s="259"/>
      <c r="C2585" s="259"/>
      <c r="D2585" s="259"/>
      <c r="E2585" s="259"/>
      <c r="F2585" s="270"/>
      <c r="G2585" s="259"/>
      <c r="H2585" s="259"/>
      <c r="I2585" s="259"/>
      <c r="J2585" s="259"/>
    </row>
    <row r="2586" spans="1:10">
      <c r="A2586" s="259"/>
      <c r="B2586" s="259"/>
      <c r="C2586" s="259"/>
      <c r="D2586" s="259"/>
      <c r="E2586" s="259"/>
      <c r="F2586" s="270"/>
      <c r="G2586" s="259"/>
      <c r="H2586" s="259"/>
      <c r="I2586" s="259"/>
      <c r="J2586" s="259"/>
    </row>
    <row r="2587" spans="1:10">
      <c r="A2587" s="259"/>
      <c r="B2587" s="259"/>
      <c r="C2587" s="259"/>
      <c r="D2587" s="259"/>
      <c r="E2587" s="259"/>
      <c r="F2587" s="270"/>
      <c r="G2587" s="259"/>
      <c r="H2587" s="259"/>
      <c r="I2587" s="259"/>
      <c r="J2587" s="259"/>
    </row>
    <row r="2588" spans="1:10">
      <c r="A2588" s="259"/>
      <c r="B2588" s="259"/>
      <c r="C2588" s="259"/>
      <c r="D2588" s="259"/>
      <c r="E2588" s="259"/>
      <c r="F2588" s="270"/>
      <c r="G2588" s="259"/>
      <c r="H2588" s="259"/>
      <c r="I2588" s="259"/>
      <c r="J2588" s="259"/>
    </row>
    <row r="2589" spans="1:10">
      <c r="A2589" s="259"/>
      <c r="B2589" s="259"/>
      <c r="C2589" s="259"/>
      <c r="D2589" s="259"/>
      <c r="E2589" s="259"/>
      <c r="F2589" s="270"/>
      <c r="G2589" s="259"/>
      <c r="H2589" s="259"/>
      <c r="I2589" s="259"/>
      <c r="J2589" s="259"/>
    </row>
    <row r="2590" spans="1:10">
      <c r="A2590" s="259"/>
      <c r="B2590" s="259"/>
      <c r="C2590" s="259"/>
      <c r="D2590" s="259"/>
      <c r="E2590" s="259"/>
      <c r="F2590" s="270"/>
      <c r="G2590" s="259"/>
      <c r="H2590" s="259"/>
      <c r="I2590" s="259"/>
      <c r="J2590" s="259"/>
    </row>
    <row r="2591" spans="1:10">
      <c r="A2591" s="259"/>
      <c r="B2591" s="259"/>
      <c r="C2591" s="259"/>
      <c r="D2591" s="259"/>
      <c r="E2591" s="259"/>
      <c r="F2591" s="270"/>
      <c r="G2591" s="259"/>
      <c r="H2591" s="259"/>
      <c r="I2591" s="259"/>
      <c r="J2591" s="259"/>
    </row>
    <row r="2592" spans="1:10">
      <c r="A2592" s="259"/>
      <c r="B2592" s="259"/>
      <c r="C2592" s="259"/>
      <c r="D2592" s="259"/>
      <c r="E2592" s="259"/>
      <c r="F2592" s="270"/>
      <c r="G2592" s="259"/>
      <c r="H2592" s="259"/>
      <c r="I2592" s="259"/>
      <c r="J2592" s="259"/>
    </row>
    <row r="2593" spans="1:10">
      <c r="A2593" s="259"/>
      <c r="B2593" s="259"/>
      <c r="C2593" s="259"/>
      <c r="D2593" s="259"/>
      <c r="E2593" s="259"/>
      <c r="F2593" s="270"/>
      <c r="G2593" s="259"/>
      <c r="H2593" s="259"/>
      <c r="I2593" s="259"/>
      <c r="J2593" s="259"/>
    </row>
    <row r="2594" spans="1:10">
      <c r="A2594" s="259"/>
      <c r="B2594" s="259"/>
      <c r="C2594" s="259"/>
      <c r="D2594" s="259"/>
      <c r="E2594" s="259"/>
      <c r="F2594" s="270"/>
      <c r="G2594" s="259"/>
      <c r="H2594" s="259"/>
      <c r="I2594" s="259"/>
      <c r="J2594" s="259"/>
    </row>
    <row r="2595" spans="1:10">
      <c r="A2595" s="259"/>
      <c r="B2595" s="259"/>
      <c r="C2595" s="259"/>
      <c r="D2595" s="259"/>
      <c r="E2595" s="259"/>
      <c r="F2595" s="270"/>
      <c r="G2595" s="259"/>
      <c r="H2595" s="259"/>
      <c r="I2595" s="259"/>
      <c r="J2595" s="259"/>
    </row>
    <row r="2596" spans="1:10">
      <c r="A2596" s="259"/>
      <c r="B2596" s="259"/>
      <c r="C2596" s="259"/>
      <c r="D2596" s="259"/>
      <c r="E2596" s="259"/>
      <c r="F2596" s="270"/>
      <c r="G2596" s="259"/>
      <c r="H2596" s="259"/>
      <c r="I2596" s="259"/>
      <c r="J2596" s="259"/>
    </row>
    <row r="2597" spans="1:10">
      <c r="A2597" s="259"/>
      <c r="B2597" s="259"/>
      <c r="C2597" s="259"/>
      <c r="D2597" s="259"/>
      <c r="E2597" s="259"/>
      <c r="F2597" s="270"/>
      <c r="G2597" s="259"/>
      <c r="H2597" s="259"/>
      <c r="I2597" s="259"/>
      <c r="J2597" s="259"/>
    </row>
    <row r="2598" spans="1:10">
      <c r="A2598" s="259"/>
      <c r="B2598" s="259"/>
      <c r="C2598" s="259"/>
      <c r="D2598" s="259"/>
      <c r="E2598" s="259"/>
      <c r="F2598" s="270"/>
      <c r="G2598" s="259"/>
      <c r="H2598" s="259"/>
      <c r="I2598" s="259"/>
      <c r="J2598" s="259"/>
    </row>
    <row r="2599" spans="1:10">
      <c r="A2599" s="259"/>
      <c r="B2599" s="259"/>
      <c r="C2599" s="259"/>
      <c r="D2599" s="259"/>
      <c r="E2599" s="259"/>
      <c r="F2599" s="270"/>
      <c r="G2599" s="259"/>
      <c r="H2599" s="259"/>
      <c r="I2599" s="259"/>
      <c r="J2599" s="259"/>
    </row>
    <row r="2600" spans="1:10">
      <c r="A2600" s="259"/>
      <c r="B2600" s="259"/>
      <c r="C2600" s="259"/>
      <c r="D2600" s="259"/>
      <c r="E2600" s="259"/>
      <c r="F2600" s="270"/>
      <c r="G2600" s="259"/>
      <c r="H2600" s="259"/>
      <c r="I2600" s="259"/>
      <c r="J2600" s="259"/>
    </row>
    <row r="2601" spans="1:10">
      <c r="A2601" s="259"/>
      <c r="B2601" s="259"/>
      <c r="C2601" s="259"/>
      <c r="D2601" s="259"/>
      <c r="E2601" s="259"/>
      <c r="F2601" s="270"/>
      <c r="G2601" s="259"/>
      <c r="H2601" s="259"/>
      <c r="I2601" s="259"/>
      <c r="J2601" s="259"/>
    </row>
    <row r="2602" spans="1:10">
      <c r="A2602" s="259"/>
      <c r="B2602" s="259"/>
      <c r="C2602" s="259"/>
      <c r="D2602" s="259"/>
      <c r="E2602" s="259"/>
      <c r="F2602" s="270"/>
      <c r="G2602" s="259"/>
      <c r="H2602" s="259"/>
      <c r="I2602" s="259"/>
      <c r="J2602" s="259"/>
    </row>
    <row r="2603" spans="1:10">
      <c r="A2603" s="259"/>
      <c r="B2603" s="259"/>
      <c r="C2603" s="259"/>
      <c r="D2603" s="259"/>
      <c r="E2603" s="259"/>
      <c r="F2603" s="270"/>
      <c r="G2603" s="259"/>
      <c r="H2603" s="259"/>
      <c r="I2603" s="259"/>
      <c r="J2603" s="259"/>
    </row>
    <row r="2604" spans="1:10">
      <c r="A2604" s="259"/>
      <c r="B2604" s="259"/>
      <c r="C2604" s="259"/>
      <c r="D2604" s="259"/>
      <c r="E2604" s="259"/>
      <c r="F2604" s="270"/>
      <c r="G2604" s="259"/>
      <c r="H2604" s="259"/>
      <c r="I2604" s="259"/>
      <c r="J2604" s="259"/>
    </row>
    <row r="2605" spans="1:10">
      <c r="A2605" s="259"/>
      <c r="B2605" s="259"/>
      <c r="C2605" s="259"/>
      <c r="D2605" s="259"/>
      <c r="E2605" s="259"/>
      <c r="F2605" s="270"/>
      <c r="G2605" s="259"/>
      <c r="H2605" s="259"/>
      <c r="I2605" s="259"/>
      <c r="J2605" s="259"/>
    </row>
    <row r="2606" spans="1:10">
      <c r="A2606" s="259"/>
      <c r="B2606" s="259"/>
      <c r="C2606" s="259"/>
      <c r="D2606" s="259"/>
      <c r="E2606" s="259"/>
      <c r="F2606" s="270"/>
      <c r="G2606" s="259"/>
      <c r="H2606" s="259"/>
      <c r="I2606" s="259"/>
      <c r="J2606" s="259"/>
    </row>
    <row r="2607" spans="1:10">
      <c r="A2607" s="259"/>
      <c r="B2607" s="259"/>
      <c r="C2607" s="259"/>
      <c r="D2607" s="259"/>
      <c r="E2607" s="259"/>
      <c r="F2607" s="270"/>
      <c r="G2607" s="259"/>
      <c r="H2607" s="259"/>
      <c r="I2607" s="259"/>
      <c r="J2607" s="259"/>
    </row>
    <row r="2608" spans="1:10">
      <c r="A2608" s="259"/>
      <c r="B2608" s="259"/>
      <c r="C2608" s="259"/>
      <c r="D2608" s="259"/>
      <c r="E2608" s="259"/>
      <c r="F2608" s="270"/>
      <c r="G2608" s="259"/>
      <c r="H2608" s="259"/>
      <c r="I2608" s="259"/>
      <c r="J2608" s="259"/>
    </row>
    <row r="2609" spans="1:10">
      <c r="A2609" s="259"/>
      <c r="B2609" s="259"/>
      <c r="C2609" s="259"/>
      <c r="D2609" s="259"/>
      <c r="E2609" s="259"/>
      <c r="F2609" s="270"/>
      <c r="G2609" s="259"/>
      <c r="H2609" s="259"/>
      <c r="I2609" s="259"/>
      <c r="J2609" s="259"/>
    </row>
    <row r="2610" spans="1:10">
      <c r="A2610" s="259"/>
      <c r="B2610" s="259"/>
      <c r="C2610" s="259"/>
      <c r="D2610" s="259"/>
      <c r="E2610" s="259"/>
      <c r="F2610" s="270"/>
      <c r="G2610" s="259"/>
      <c r="H2610" s="259"/>
      <c r="I2610" s="259"/>
      <c r="J2610" s="259"/>
    </row>
    <row r="2611" spans="1:10">
      <c r="A2611" s="259"/>
      <c r="B2611" s="259"/>
      <c r="C2611" s="259"/>
      <c r="D2611" s="259"/>
      <c r="E2611" s="259"/>
      <c r="F2611" s="270"/>
      <c r="G2611" s="259"/>
      <c r="H2611" s="259"/>
      <c r="I2611" s="259"/>
      <c r="J2611" s="259"/>
    </row>
    <row r="2612" spans="1:10">
      <c r="A2612" s="259"/>
      <c r="B2612" s="259"/>
      <c r="C2612" s="259"/>
      <c r="D2612" s="259"/>
      <c r="E2612" s="259"/>
      <c r="F2612" s="270"/>
      <c r="G2612" s="259"/>
      <c r="H2612" s="259"/>
      <c r="I2612" s="259"/>
      <c r="J2612" s="259"/>
    </row>
    <row r="2613" spans="1:10">
      <c r="A2613" s="259"/>
      <c r="B2613" s="259"/>
      <c r="C2613" s="259"/>
      <c r="D2613" s="259"/>
      <c r="E2613" s="259"/>
      <c r="F2613" s="270"/>
      <c r="G2613" s="259"/>
      <c r="H2613" s="259"/>
      <c r="I2613" s="259"/>
      <c r="J2613" s="259"/>
    </row>
    <row r="2614" spans="1:10">
      <c r="A2614" s="259"/>
      <c r="B2614" s="259"/>
      <c r="C2614" s="259"/>
      <c r="D2614" s="259"/>
      <c r="E2614" s="259"/>
      <c r="F2614" s="270"/>
      <c r="G2614" s="259"/>
      <c r="H2614" s="259"/>
      <c r="I2614" s="259"/>
      <c r="J2614" s="259"/>
    </row>
    <row r="2615" spans="1:10">
      <c r="A2615" s="259"/>
      <c r="B2615" s="259"/>
      <c r="C2615" s="259"/>
      <c r="D2615" s="259"/>
      <c r="E2615" s="259"/>
      <c r="F2615" s="270"/>
      <c r="G2615" s="259"/>
      <c r="H2615" s="259"/>
      <c r="I2615" s="259"/>
      <c r="J2615" s="259"/>
    </row>
    <row r="2616" spans="1:10">
      <c r="A2616" s="259"/>
      <c r="B2616" s="259"/>
      <c r="C2616" s="259"/>
      <c r="D2616" s="259"/>
      <c r="E2616" s="259"/>
      <c r="F2616" s="270"/>
      <c r="G2616" s="259"/>
      <c r="H2616" s="259"/>
      <c r="I2616" s="259"/>
      <c r="J2616" s="259"/>
    </row>
    <row r="2617" spans="1:10">
      <c r="A2617" s="259"/>
      <c r="B2617" s="259"/>
      <c r="C2617" s="259"/>
      <c r="D2617" s="259"/>
      <c r="E2617" s="259"/>
      <c r="F2617" s="270"/>
      <c r="G2617" s="259"/>
      <c r="H2617" s="259"/>
      <c r="I2617" s="259"/>
      <c r="J2617" s="259"/>
    </row>
    <row r="2618" spans="1:10">
      <c r="A2618" s="259"/>
      <c r="B2618" s="259"/>
      <c r="C2618" s="259"/>
      <c r="D2618" s="259"/>
      <c r="E2618" s="259"/>
      <c r="F2618" s="270"/>
      <c r="G2618" s="259"/>
      <c r="H2618" s="259"/>
      <c r="I2618" s="259"/>
      <c r="J2618" s="259"/>
    </row>
    <row r="2619" spans="1:10">
      <c r="A2619" s="259"/>
      <c r="B2619" s="259"/>
      <c r="C2619" s="259"/>
      <c r="D2619" s="259"/>
      <c r="E2619" s="259"/>
      <c r="F2619" s="270"/>
      <c r="G2619" s="259"/>
      <c r="H2619" s="259"/>
      <c r="I2619" s="259"/>
      <c r="J2619" s="259"/>
    </row>
    <row r="2620" spans="1:10">
      <c r="A2620" s="259"/>
      <c r="B2620" s="259"/>
      <c r="C2620" s="259"/>
      <c r="D2620" s="259"/>
      <c r="E2620" s="259"/>
      <c r="F2620" s="270"/>
      <c r="G2620" s="259"/>
      <c r="H2620" s="259"/>
      <c r="I2620" s="259"/>
      <c r="J2620" s="259"/>
    </row>
    <row r="2621" spans="1:10">
      <c r="A2621" s="259"/>
      <c r="B2621" s="259"/>
      <c r="C2621" s="259"/>
      <c r="D2621" s="259"/>
      <c r="E2621" s="259"/>
      <c r="F2621" s="270"/>
      <c r="G2621" s="259"/>
      <c r="H2621" s="259"/>
      <c r="I2621" s="259"/>
      <c r="J2621" s="259"/>
    </row>
    <row r="2622" spans="1:10">
      <c r="A2622" s="259"/>
      <c r="B2622" s="259"/>
      <c r="C2622" s="259"/>
      <c r="D2622" s="259"/>
      <c r="E2622" s="259"/>
      <c r="F2622" s="270"/>
      <c r="G2622" s="259"/>
      <c r="H2622" s="259"/>
      <c r="I2622" s="259"/>
      <c r="J2622" s="259"/>
    </row>
    <row r="2623" spans="1:10">
      <c r="A2623" s="259"/>
      <c r="B2623" s="259"/>
      <c r="C2623" s="259"/>
      <c r="D2623" s="259"/>
      <c r="E2623" s="259"/>
      <c r="F2623" s="270"/>
      <c r="G2623" s="259"/>
      <c r="H2623" s="259"/>
      <c r="I2623" s="259"/>
      <c r="J2623" s="259"/>
    </row>
    <row r="2624" spans="1:10">
      <c r="A2624" s="259"/>
      <c r="B2624" s="259"/>
      <c r="C2624" s="259"/>
      <c r="D2624" s="259"/>
      <c r="E2624" s="259"/>
      <c r="F2624" s="270"/>
      <c r="G2624" s="259"/>
      <c r="H2624" s="259"/>
      <c r="I2624" s="259"/>
      <c r="J2624" s="259"/>
    </row>
    <row r="2625" spans="1:10">
      <c r="A2625" s="259"/>
      <c r="B2625" s="259"/>
      <c r="C2625" s="259"/>
      <c r="D2625" s="259"/>
      <c r="E2625" s="259"/>
      <c r="F2625" s="270"/>
      <c r="G2625" s="259"/>
      <c r="H2625" s="259"/>
      <c r="I2625" s="259"/>
      <c r="J2625" s="259"/>
    </row>
    <row r="2626" spans="1:10">
      <c r="A2626" s="259"/>
      <c r="B2626" s="259"/>
      <c r="C2626" s="259"/>
      <c r="D2626" s="259"/>
      <c r="E2626" s="259"/>
      <c r="F2626" s="270"/>
      <c r="G2626" s="259"/>
      <c r="H2626" s="259"/>
      <c r="I2626" s="259"/>
      <c r="J2626" s="259"/>
    </row>
    <row r="2627" spans="1:10">
      <c r="A2627" s="259"/>
      <c r="B2627" s="259"/>
      <c r="C2627" s="259"/>
      <c r="D2627" s="259"/>
      <c r="E2627" s="259"/>
      <c r="F2627" s="270"/>
      <c r="G2627" s="259"/>
      <c r="H2627" s="259"/>
      <c r="I2627" s="259"/>
      <c r="J2627" s="259"/>
    </row>
    <row r="2628" spans="1:10">
      <c r="A2628" s="259"/>
      <c r="B2628" s="259"/>
      <c r="C2628" s="259"/>
      <c r="D2628" s="259"/>
      <c r="E2628" s="259"/>
      <c r="F2628" s="270"/>
      <c r="G2628" s="259"/>
      <c r="H2628" s="259"/>
      <c r="I2628" s="259"/>
      <c r="J2628" s="259"/>
    </row>
    <row r="2629" spans="1:10">
      <c r="A2629" s="259"/>
      <c r="B2629" s="259"/>
      <c r="C2629" s="259"/>
      <c r="D2629" s="259"/>
      <c r="E2629" s="259"/>
      <c r="F2629" s="270"/>
      <c r="G2629" s="259"/>
      <c r="H2629" s="259"/>
      <c r="I2629" s="259"/>
      <c r="J2629" s="259"/>
    </row>
    <row r="2630" spans="1:10">
      <c r="A2630" s="259"/>
      <c r="B2630" s="259"/>
      <c r="C2630" s="259"/>
      <c r="D2630" s="259"/>
      <c r="E2630" s="259"/>
      <c r="F2630" s="270"/>
      <c r="G2630" s="259"/>
      <c r="H2630" s="259"/>
      <c r="I2630" s="259"/>
      <c r="J2630" s="259"/>
    </row>
    <row r="2631" spans="1:10">
      <c r="A2631" s="259"/>
      <c r="B2631" s="259"/>
      <c r="C2631" s="259"/>
      <c r="D2631" s="259"/>
      <c r="E2631" s="259"/>
      <c r="F2631" s="270"/>
      <c r="G2631" s="259"/>
      <c r="H2631" s="259"/>
      <c r="I2631" s="259"/>
      <c r="J2631" s="259"/>
    </row>
    <row r="2632" spans="1:10">
      <c r="A2632" s="259"/>
      <c r="B2632" s="259"/>
      <c r="C2632" s="259"/>
      <c r="D2632" s="259"/>
      <c r="E2632" s="259"/>
      <c r="F2632" s="270"/>
      <c r="G2632" s="259"/>
      <c r="H2632" s="259"/>
      <c r="I2632" s="259"/>
      <c r="J2632" s="259"/>
    </row>
    <row r="2633" spans="1:10">
      <c r="A2633" s="259"/>
      <c r="B2633" s="259"/>
      <c r="C2633" s="259"/>
      <c r="D2633" s="259"/>
      <c r="E2633" s="259"/>
      <c r="F2633" s="270"/>
      <c r="G2633" s="259"/>
      <c r="H2633" s="259"/>
      <c r="I2633" s="259"/>
      <c r="J2633" s="259"/>
    </row>
    <row r="2634" spans="1:10">
      <c r="A2634" s="259"/>
      <c r="B2634" s="259"/>
      <c r="C2634" s="259"/>
      <c r="D2634" s="259"/>
      <c r="E2634" s="259"/>
      <c r="F2634" s="270"/>
      <c r="G2634" s="259"/>
      <c r="H2634" s="259"/>
      <c r="I2634" s="259"/>
      <c r="J2634" s="259"/>
    </row>
    <row r="2635" spans="1:10">
      <c r="A2635" s="259"/>
      <c r="B2635" s="259"/>
      <c r="C2635" s="259"/>
      <c r="D2635" s="259"/>
      <c r="E2635" s="259"/>
      <c r="F2635" s="270"/>
      <c r="G2635" s="259"/>
      <c r="H2635" s="259"/>
      <c r="I2635" s="259"/>
      <c r="J2635" s="259"/>
    </row>
    <row r="2636" spans="1:10">
      <c r="A2636" s="259"/>
      <c r="B2636" s="259"/>
      <c r="C2636" s="259"/>
      <c r="D2636" s="259"/>
      <c r="E2636" s="259"/>
      <c r="F2636" s="270"/>
      <c r="G2636" s="259"/>
      <c r="H2636" s="259"/>
      <c r="I2636" s="259"/>
      <c r="J2636" s="259"/>
    </row>
    <row r="2637" spans="1:10">
      <c r="A2637" s="259"/>
      <c r="B2637" s="259"/>
      <c r="C2637" s="259"/>
      <c r="D2637" s="259"/>
      <c r="E2637" s="259"/>
      <c r="F2637" s="270"/>
      <c r="G2637" s="259"/>
      <c r="H2637" s="259"/>
      <c r="I2637" s="259"/>
      <c r="J2637" s="259"/>
    </row>
    <row r="2638" spans="1:10">
      <c r="A2638" s="259"/>
      <c r="B2638" s="259"/>
      <c r="C2638" s="259"/>
      <c r="D2638" s="259"/>
      <c r="E2638" s="259"/>
      <c r="F2638" s="270"/>
      <c r="G2638" s="259"/>
      <c r="H2638" s="259"/>
      <c r="I2638" s="259"/>
      <c r="J2638" s="259"/>
    </row>
    <row r="2639" spans="1:10">
      <c r="A2639" s="259"/>
      <c r="B2639" s="259"/>
      <c r="C2639" s="259"/>
      <c r="D2639" s="259"/>
      <c r="E2639" s="259"/>
      <c r="F2639" s="270"/>
      <c r="G2639" s="259"/>
      <c r="H2639" s="259"/>
      <c r="I2639" s="259"/>
      <c r="J2639" s="259"/>
    </row>
    <row r="2640" spans="1:10">
      <c r="A2640" s="259"/>
      <c r="B2640" s="259"/>
      <c r="C2640" s="259"/>
      <c r="D2640" s="259"/>
      <c r="E2640" s="259"/>
      <c r="F2640" s="270"/>
      <c r="G2640" s="259"/>
      <c r="H2640" s="259"/>
      <c r="I2640" s="259"/>
      <c r="J2640" s="259"/>
    </row>
    <row r="2641" spans="1:10">
      <c r="A2641" s="259"/>
      <c r="B2641" s="259"/>
      <c r="C2641" s="259"/>
      <c r="D2641" s="259"/>
      <c r="E2641" s="259"/>
      <c r="F2641" s="270"/>
      <c r="G2641" s="259"/>
      <c r="H2641" s="259"/>
      <c r="I2641" s="259"/>
      <c r="J2641" s="259"/>
    </row>
    <row r="2642" spans="1:10">
      <c r="A2642" s="259"/>
      <c r="B2642" s="259"/>
      <c r="C2642" s="259"/>
      <c r="D2642" s="259"/>
      <c r="E2642" s="259"/>
      <c r="F2642" s="270"/>
      <c r="G2642" s="259"/>
      <c r="H2642" s="259"/>
      <c r="I2642" s="259"/>
      <c r="J2642" s="259"/>
    </row>
    <row r="2643" spans="1:10">
      <c r="A2643" s="259"/>
      <c r="B2643" s="259"/>
      <c r="C2643" s="259"/>
      <c r="D2643" s="259"/>
      <c r="E2643" s="259"/>
      <c r="F2643" s="270"/>
      <c r="G2643" s="259"/>
      <c r="H2643" s="259"/>
      <c r="I2643" s="259"/>
      <c r="J2643" s="259"/>
    </row>
    <row r="2644" spans="1:10">
      <c r="A2644" s="259"/>
      <c r="B2644" s="259"/>
      <c r="C2644" s="259"/>
      <c r="D2644" s="259"/>
      <c r="E2644" s="259"/>
      <c r="F2644" s="270"/>
      <c r="G2644" s="259"/>
      <c r="H2644" s="259"/>
      <c r="I2644" s="259"/>
      <c r="J2644" s="259"/>
    </row>
    <row r="2645" spans="1:10">
      <c r="A2645" s="259"/>
      <c r="B2645" s="259"/>
      <c r="C2645" s="259"/>
      <c r="D2645" s="259"/>
      <c r="E2645" s="259"/>
      <c r="F2645" s="270"/>
      <c r="G2645" s="259"/>
      <c r="H2645" s="259"/>
      <c r="I2645" s="259"/>
      <c r="J2645" s="259"/>
    </row>
    <row r="2646" spans="1:10">
      <c r="A2646" s="259"/>
      <c r="B2646" s="259"/>
      <c r="C2646" s="259"/>
      <c r="D2646" s="259"/>
      <c r="E2646" s="259"/>
      <c r="F2646" s="270"/>
      <c r="G2646" s="259"/>
      <c r="H2646" s="259"/>
      <c r="I2646" s="259"/>
      <c r="J2646" s="259"/>
    </row>
    <row r="2647" spans="1:10">
      <c r="A2647" s="259"/>
      <c r="B2647" s="259"/>
      <c r="C2647" s="259"/>
      <c r="D2647" s="259"/>
      <c r="E2647" s="259"/>
      <c r="F2647" s="270"/>
      <c r="G2647" s="259"/>
      <c r="H2647" s="259"/>
      <c r="I2647" s="259"/>
      <c r="J2647" s="259"/>
    </row>
    <row r="2648" spans="1:10">
      <c r="A2648" s="259"/>
      <c r="B2648" s="259"/>
      <c r="C2648" s="259"/>
      <c r="D2648" s="259"/>
      <c r="E2648" s="259"/>
      <c r="F2648" s="270"/>
      <c r="G2648" s="259"/>
      <c r="H2648" s="259"/>
      <c r="I2648" s="259"/>
      <c r="J2648" s="259"/>
    </row>
    <row r="2649" spans="1:10">
      <c r="A2649" s="259"/>
      <c r="B2649" s="259"/>
      <c r="C2649" s="259"/>
      <c r="D2649" s="259"/>
      <c r="E2649" s="259"/>
      <c r="F2649" s="270"/>
      <c r="G2649" s="259"/>
      <c r="H2649" s="259"/>
      <c r="I2649" s="259"/>
      <c r="J2649" s="259"/>
    </row>
    <row r="2650" spans="1:10">
      <c r="A2650" s="259"/>
      <c r="B2650" s="259"/>
      <c r="C2650" s="259"/>
      <c r="D2650" s="259"/>
      <c r="E2650" s="259"/>
      <c r="F2650" s="270"/>
      <c r="G2650" s="259"/>
      <c r="H2650" s="259"/>
      <c r="I2650" s="259"/>
      <c r="J2650" s="259"/>
    </row>
    <row r="2651" spans="1:10">
      <c r="A2651" s="259"/>
      <c r="B2651" s="259"/>
      <c r="C2651" s="259"/>
      <c r="D2651" s="259"/>
      <c r="E2651" s="259"/>
      <c r="F2651" s="270"/>
      <c r="G2651" s="259"/>
      <c r="H2651" s="259"/>
      <c r="I2651" s="259"/>
      <c r="J2651" s="259"/>
    </row>
    <row r="2652" spans="1:10">
      <c r="A2652" s="259"/>
      <c r="B2652" s="259"/>
      <c r="C2652" s="259"/>
      <c r="D2652" s="259"/>
      <c r="E2652" s="259"/>
      <c r="F2652" s="270"/>
      <c r="G2652" s="259"/>
      <c r="H2652" s="259"/>
      <c r="I2652" s="259"/>
      <c r="J2652" s="259"/>
    </row>
    <row r="2653" spans="1:10">
      <c r="A2653" s="259"/>
      <c r="B2653" s="259"/>
      <c r="C2653" s="259"/>
      <c r="D2653" s="259"/>
      <c r="E2653" s="259"/>
      <c r="F2653" s="270"/>
      <c r="G2653" s="259"/>
      <c r="H2653" s="259"/>
      <c r="I2653" s="259"/>
      <c r="J2653" s="259"/>
    </row>
    <row r="2654" spans="1:10">
      <c r="A2654" s="259"/>
      <c r="B2654" s="259"/>
      <c r="C2654" s="259"/>
      <c r="D2654" s="259"/>
      <c r="E2654" s="259"/>
      <c r="F2654" s="270"/>
      <c r="G2654" s="259"/>
      <c r="H2654" s="259"/>
      <c r="I2654" s="259"/>
      <c r="J2654" s="259"/>
    </row>
    <row r="2655" spans="1:10">
      <c r="A2655" s="259"/>
      <c r="B2655" s="259"/>
      <c r="C2655" s="259"/>
      <c r="D2655" s="259"/>
      <c r="E2655" s="259"/>
      <c r="F2655" s="270"/>
      <c r="G2655" s="259"/>
      <c r="H2655" s="259"/>
      <c r="I2655" s="259"/>
      <c r="J2655" s="259"/>
    </row>
    <row r="2656" spans="1:10">
      <c r="A2656" s="259"/>
      <c r="B2656" s="259"/>
      <c r="C2656" s="259"/>
      <c r="D2656" s="259"/>
      <c r="E2656" s="259"/>
      <c r="F2656" s="270"/>
      <c r="G2656" s="259"/>
      <c r="H2656" s="259"/>
      <c r="I2656" s="259"/>
      <c r="J2656" s="259"/>
    </row>
    <row r="2657" spans="1:10">
      <c r="A2657" s="259"/>
      <c r="B2657" s="259"/>
      <c r="C2657" s="259"/>
      <c r="D2657" s="259"/>
      <c r="E2657" s="259"/>
      <c r="F2657" s="270"/>
      <c r="G2657" s="259"/>
      <c r="H2657" s="259"/>
      <c r="I2657" s="259"/>
      <c r="J2657" s="259"/>
    </row>
    <row r="2658" spans="1:10">
      <c r="A2658" s="259"/>
      <c r="B2658" s="259"/>
      <c r="C2658" s="259"/>
      <c r="D2658" s="259"/>
      <c r="E2658" s="259"/>
      <c r="F2658" s="270"/>
      <c r="G2658" s="259"/>
      <c r="H2658" s="259"/>
      <c r="I2658" s="259"/>
      <c r="J2658" s="259"/>
    </row>
    <row r="2659" spans="1:10">
      <c r="A2659" s="259"/>
      <c r="B2659" s="259"/>
      <c r="C2659" s="259"/>
      <c r="D2659" s="259"/>
      <c r="E2659" s="259"/>
      <c r="F2659" s="270"/>
      <c r="G2659" s="259"/>
      <c r="H2659" s="259"/>
      <c r="I2659" s="259"/>
      <c r="J2659" s="259"/>
    </row>
    <row r="2660" spans="1:10">
      <c r="A2660" s="259"/>
      <c r="B2660" s="259"/>
      <c r="C2660" s="259"/>
      <c r="D2660" s="259"/>
      <c r="E2660" s="259"/>
      <c r="F2660" s="270"/>
      <c r="G2660" s="259"/>
      <c r="H2660" s="259"/>
      <c r="I2660" s="259"/>
      <c r="J2660" s="259"/>
    </row>
    <row r="2661" spans="1:10">
      <c r="A2661" s="259"/>
      <c r="B2661" s="259"/>
      <c r="C2661" s="259"/>
      <c r="D2661" s="259"/>
      <c r="E2661" s="259"/>
      <c r="F2661" s="270"/>
      <c r="G2661" s="259"/>
      <c r="H2661" s="259"/>
      <c r="I2661" s="259"/>
      <c r="J2661" s="259"/>
    </row>
    <row r="2662" spans="1:10">
      <c r="A2662" s="259"/>
      <c r="B2662" s="259"/>
      <c r="C2662" s="259"/>
      <c r="D2662" s="259"/>
      <c r="E2662" s="259"/>
      <c r="F2662" s="270"/>
      <c r="G2662" s="259"/>
      <c r="H2662" s="259"/>
      <c r="I2662" s="259"/>
      <c r="J2662" s="259"/>
    </row>
    <row r="2663" spans="1:10">
      <c r="A2663" s="259"/>
      <c r="B2663" s="259"/>
      <c r="C2663" s="259"/>
      <c r="D2663" s="259"/>
      <c r="E2663" s="259"/>
      <c r="F2663" s="270"/>
      <c r="G2663" s="259"/>
      <c r="H2663" s="259"/>
      <c r="I2663" s="259"/>
      <c r="J2663" s="259"/>
    </row>
    <row r="2664" spans="1:10">
      <c r="A2664" s="259"/>
      <c r="B2664" s="259"/>
      <c r="C2664" s="259"/>
      <c r="D2664" s="259"/>
      <c r="E2664" s="259"/>
      <c r="F2664" s="270"/>
      <c r="G2664" s="259"/>
      <c r="H2664" s="259"/>
      <c r="I2664" s="259"/>
      <c r="J2664" s="259"/>
    </row>
    <row r="2665" spans="1:10">
      <c r="A2665" s="259"/>
      <c r="B2665" s="259"/>
      <c r="C2665" s="259"/>
      <c r="D2665" s="259"/>
      <c r="E2665" s="259"/>
      <c r="F2665" s="270"/>
      <c r="G2665" s="259"/>
      <c r="H2665" s="259"/>
      <c r="I2665" s="259"/>
      <c r="J2665" s="259"/>
    </row>
    <row r="2666" spans="1:10">
      <c r="A2666" s="259"/>
      <c r="B2666" s="259"/>
      <c r="C2666" s="259"/>
      <c r="D2666" s="259"/>
      <c r="E2666" s="259"/>
      <c r="F2666" s="270"/>
      <c r="G2666" s="259"/>
      <c r="H2666" s="259"/>
      <c r="I2666" s="259"/>
      <c r="J2666" s="259"/>
    </row>
    <row r="2667" spans="1:10">
      <c r="A2667" s="259"/>
      <c r="B2667" s="259"/>
      <c r="C2667" s="259"/>
      <c r="D2667" s="259"/>
      <c r="E2667" s="259"/>
      <c r="F2667" s="270"/>
      <c r="G2667" s="259"/>
      <c r="H2667" s="259"/>
      <c r="I2667" s="259"/>
      <c r="J2667" s="259"/>
    </row>
    <row r="2668" spans="1:10">
      <c r="A2668" s="259"/>
      <c r="B2668" s="259"/>
      <c r="C2668" s="259"/>
      <c r="D2668" s="259"/>
      <c r="E2668" s="259"/>
      <c r="F2668" s="270"/>
      <c r="G2668" s="259"/>
      <c r="H2668" s="259"/>
      <c r="I2668" s="259"/>
      <c r="J2668" s="259"/>
    </row>
    <row r="2669" spans="1:10">
      <c r="A2669" s="259"/>
      <c r="B2669" s="259"/>
      <c r="C2669" s="259"/>
      <c r="D2669" s="259"/>
      <c r="E2669" s="259"/>
      <c r="F2669" s="270"/>
      <c r="G2669" s="259"/>
      <c r="H2669" s="259"/>
      <c r="I2669" s="259"/>
      <c r="J2669" s="259"/>
    </row>
    <row r="2670" spans="1:10">
      <c r="A2670" s="259"/>
      <c r="B2670" s="259"/>
      <c r="C2670" s="259"/>
      <c r="D2670" s="259"/>
      <c r="E2670" s="259"/>
      <c r="F2670" s="270"/>
      <c r="G2670" s="259"/>
      <c r="H2670" s="259"/>
      <c r="I2670" s="259"/>
      <c r="J2670" s="259"/>
    </row>
    <row r="2671" spans="1:10">
      <c r="A2671" s="259"/>
      <c r="B2671" s="259"/>
      <c r="C2671" s="259"/>
      <c r="D2671" s="259"/>
      <c r="E2671" s="259"/>
      <c r="F2671" s="270"/>
      <c r="G2671" s="259"/>
      <c r="H2671" s="259"/>
      <c r="I2671" s="259"/>
      <c r="J2671" s="259"/>
    </row>
    <row r="2672" spans="1:10">
      <c r="A2672" s="259"/>
      <c r="B2672" s="259"/>
      <c r="C2672" s="259"/>
      <c r="D2672" s="259"/>
      <c r="E2672" s="259"/>
      <c r="F2672" s="270"/>
      <c r="G2672" s="259"/>
      <c r="H2672" s="259"/>
      <c r="I2672" s="259"/>
      <c r="J2672" s="259"/>
    </row>
    <row r="2673" spans="1:10">
      <c r="A2673" s="259"/>
      <c r="B2673" s="259"/>
      <c r="C2673" s="259"/>
      <c r="D2673" s="259"/>
      <c r="E2673" s="259"/>
      <c r="F2673" s="270"/>
      <c r="G2673" s="259"/>
      <c r="H2673" s="259"/>
      <c r="I2673" s="259"/>
      <c r="J2673" s="259"/>
    </row>
    <row r="2674" spans="1:10">
      <c r="A2674" s="259"/>
      <c r="B2674" s="259"/>
      <c r="C2674" s="259"/>
      <c r="D2674" s="259"/>
      <c r="E2674" s="259"/>
      <c r="F2674" s="270"/>
      <c r="G2674" s="259"/>
      <c r="H2674" s="259"/>
      <c r="I2674" s="259"/>
      <c r="J2674" s="259"/>
    </row>
    <row r="2675" spans="1:10">
      <c r="A2675" s="259"/>
      <c r="B2675" s="259"/>
      <c r="C2675" s="259"/>
      <c r="D2675" s="259"/>
      <c r="E2675" s="259"/>
      <c r="F2675" s="270"/>
      <c r="G2675" s="259"/>
      <c r="H2675" s="259"/>
      <c r="I2675" s="259"/>
      <c r="J2675" s="259"/>
    </row>
    <row r="2676" spans="1:10">
      <c r="A2676" s="259"/>
      <c r="B2676" s="259"/>
      <c r="C2676" s="259"/>
      <c r="D2676" s="259"/>
      <c r="E2676" s="259"/>
      <c r="F2676" s="270"/>
      <c r="G2676" s="259"/>
      <c r="H2676" s="259"/>
      <c r="I2676" s="259"/>
      <c r="J2676" s="259"/>
    </row>
    <row r="2677" spans="1:10">
      <c r="A2677" s="259"/>
      <c r="B2677" s="259"/>
      <c r="C2677" s="259"/>
      <c r="D2677" s="259"/>
      <c r="E2677" s="259"/>
      <c r="F2677" s="270"/>
      <c r="G2677" s="259"/>
      <c r="H2677" s="259"/>
      <c r="I2677" s="259"/>
      <c r="J2677" s="259"/>
    </row>
    <row r="2678" spans="1:10">
      <c r="A2678" s="259"/>
      <c r="B2678" s="259"/>
      <c r="C2678" s="259"/>
      <c r="D2678" s="259"/>
      <c r="E2678" s="259"/>
      <c r="F2678" s="270"/>
      <c r="G2678" s="259"/>
      <c r="H2678" s="259"/>
      <c r="I2678" s="259"/>
      <c r="J2678" s="259"/>
    </row>
    <row r="2679" spans="1:10">
      <c r="A2679" s="259"/>
      <c r="B2679" s="259"/>
      <c r="C2679" s="259"/>
      <c r="D2679" s="259"/>
      <c r="E2679" s="259"/>
      <c r="F2679" s="270"/>
      <c r="G2679" s="259"/>
      <c r="H2679" s="259"/>
      <c r="I2679" s="259"/>
      <c r="J2679" s="259"/>
    </row>
    <row r="2680" spans="1:10">
      <c r="A2680" s="259"/>
      <c r="B2680" s="259"/>
      <c r="C2680" s="259"/>
      <c r="D2680" s="259"/>
      <c r="E2680" s="259"/>
      <c r="F2680" s="270"/>
      <c r="G2680" s="259"/>
      <c r="H2680" s="259"/>
      <c r="I2680" s="259"/>
      <c r="J2680" s="259"/>
    </row>
    <row r="2681" spans="1:10">
      <c r="A2681" s="259"/>
      <c r="B2681" s="259"/>
      <c r="C2681" s="259"/>
      <c r="D2681" s="259"/>
      <c r="E2681" s="259"/>
      <c r="F2681" s="270"/>
      <c r="G2681" s="259"/>
      <c r="H2681" s="259"/>
      <c r="I2681" s="259"/>
      <c r="J2681" s="259"/>
    </row>
    <row r="2682" spans="1:10">
      <c r="A2682" s="259"/>
      <c r="B2682" s="259"/>
      <c r="C2682" s="259"/>
      <c r="D2682" s="259"/>
      <c r="E2682" s="259"/>
      <c r="F2682" s="270"/>
      <c r="G2682" s="259"/>
      <c r="H2682" s="259"/>
      <c r="I2682" s="259"/>
      <c r="J2682" s="259"/>
    </row>
    <row r="2683" spans="1:10">
      <c r="A2683" s="259"/>
      <c r="B2683" s="259"/>
      <c r="C2683" s="259"/>
      <c r="D2683" s="259"/>
      <c r="E2683" s="259"/>
      <c r="F2683" s="270"/>
      <c r="G2683" s="259"/>
      <c r="H2683" s="259"/>
      <c r="I2683" s="259"/>
      <c r="J2683" s="259"/>
    </row>
    <row r="2684" spans="1:10">
      <c r="A2684" s="259"/>
      <c r="B2684" s="259"/>
      <c r="C2684" s="259"/>
      <c r="D2684" s="259"/>
      <c r="E2684" s="259"/>
      <c r="F2684" s="270"/>
      <c r="G2684" s="259"/>
      <c r="H2684" s="259"/>
      <c r="I2684" s="259"/>
      <c r="J2684" s="259"/>
    </row>
    <row r="2685" spans="1:10">
      <c r="A2685" s="259"/>
      <c r="B2685" s="259"/>
      <c r="C2685" s="259"/>
      <c r="D2685" s="259"/>
      <c r="E2685" s="259"/>
      <c r="F2685" s="270"/>
      <c r="G2685" s="259"/>
      <c r="H2685" s="259"/>
      <c r="I2685" s="259"/>
      <c r="J2685" s="259"/>
    </row>
    <row r="2686" spans="1:10">
      <c r="A2686" s="259"/>
      <c r="B2686" s="259"/>
      <c r="C2686" s="259"/>
      <c r="D2686" s="259"/>
      <c r="E2686" s="259"/>
      <c r="F2686" s="270"/>
      <c r="G2686" s="259"/>
      <c r="H2686" s="259"/>
      <c r="I2686" s="259"/>
      <c r="J2686" s="259"/>
    </row>
    <row r="2687" spans="1:10">
      <c r="A2687" s="259"/>
      <c r="B2687" s="259"/>
      <c r="C2687" s="259"/>
      <c r="D2687" s="259"/>
      <c r="E2687" s="259"/>
      <c r="F2687" s="270"/>
      <c r="G2687" s="259"/>
      <c r="H2687" s="259"/>
      <c r="I2687" s="259"/>
      <c r="J2687" s="259"/>
    </row>
    <row r="2688" spans="1:10">
      <c r="A2688" s="259"/>
      <c r="B2688" s="259"/>
      <c r="C2688" s="259"/>
      <c r="D2688" s="259"/>
      <c r="E2688" s="259"/>
      <c r="F2688" s="270"/>
      <c r="G2688" s="259"/>
      <c r="H2688" s="259"/>
      <c r="I2688" s="259"/>
      <c r="J2688" s="259"/>
    </row>
    <row r="2689" spans="1:10">
      <c r="A2689" s="259"/>
      <c r="B2689" s="259"/>
      <c r="C2689" s="259"/>
      <c r="D2689" s="259"/>
      <c r="E2689" s="259"/>
      <c r="F2689" s="270"/>
      <c r="G2689" s="259"/>
      <c r="H2689" s="259"/>
      <c r="I2689" s="259"/>
      <c r="J2689" s="259"/>
    </row>
    <row r="2690" spans="1:10">
      <c r="A2690" s="259"/>
      <c r="B2690" s="259"/>
      <c r="C2690" s="259"/>
      <c r="D2690" s="259"/>
      <c r="E2690" s="259"/>
      <c r="F2690" s="270"/>
      <c r="G2690" s="259"/>
      <c r="H2690" s="259"/>
      <c r="I2690" s="259"/>
      <c r="J2690" s="259"/>
    </row>
    <row r="2691" spans="1:10">
      <c r="A2691" s="259"/>
      <c r="B2691" s="259"/>
      <c r="C2691" s="259"/>
      <c r="D2691" s="259"/>
      <c r="E2691" s="259"/>
      <c r="F2691" s="270"/>
      <c r="G2691" s="259"/>
      <c r="H2691" s="259"/>
      <c r="I2691" s="259"/>
      <c r="J2691" s="259"/>
    </row>
    <row r="2692" spans="1:10">
      <c r="A2692" s="259"/>
      <c r="B2692" s="259"/>
      <c r="C2692" s="259"/>
      <c r="D2692" s="259"/>
      <c r="E2692" s="259"/>
      <c r="F2692" s="270"/>
      <c r="G2692" s="259"/>
      <c r="H2692" s="259"/>
      <c r="I2692" s="259"/>
      <c r="J2692" s="259"/>
    </row>
    <row r="2693" spans="1:10">
      <c r="A2693" s="259"/>
      <c r="B2693" s="259"/>
      <c r="C2693" s="259"/>
      <c r="D2693" s="259"/>
      <c r="E2693" s="259"/>
      <c r="F2693" s="270"/>
      <c r="G2693" s="259"/>
      <c r="H2693" s="259"/>
      <c r="I2693" s="259"/>
      <c r="J2693" s="259"/>
    </row>
    <row r="2694" spans="1:10">
      <c r="A2694" s="259"/>
      <c r="B2694" s="259"/>
      <c r="C2694" s="259"/>
      <c r="D2694" s="259"/>
      <c r="E2694" s="259"/>
      <c r="F2694" s="270"/>
      <c r="G2694" s="259"/>
      <c r="H2694" s="259"/>
      <c r="I2694" s="259"/>
      <c r="J2694" s="259"/>
    </row>
    <row r="2695" spans="1:10">
      <c r="A2695" s="259"/>
      <c r="B2695" s="259"/>
      <c r="C2695" s="259"/>
      <c r="D2695" s="259"/>
      <c r="E2695" s="259"/>
      <c r="F2695" s="270"/>
      <c r="G2695" s="259"/>
      <c r="H2695" s="259"/>
      <c r="I2695" s="259"/>
      <c r="J2695" s="259"/>
    </row>
    <row r="2696" spans="1:10">
      <c r="A2696" s="259"/>
      <c r="B2696" s="259"/>
      <c r="C2696" s="259"/>
      <c r="D2696" s="259"/>
      <c r="E2696" s="259"/>
      <c r="F2696" s="270"/>
      <c r="G2696" s="259"/>
      <c r="H2696" s="259"/>
      <c r="I2696" s="259"/>
      <c r="J2696" s="259"/>
    </row>
    <row r="2697" spans="1:10">
      <c r="A2697" s="259"/>
      <c r="B2697" s="259"/>
      <c r="C2697" s="259"/>
      <c r="D2697" s="259"/>
      <c r="E2697" s="259"/>
      <c r="F2697" s="270"/>
      <c r="G2697" s="259"/>
      <c r="H2697" s="259"/>
      <c r="I2697" s="259"/>
      <c r="J2697" s="259"/>
    </row>
    <row r="2698" spans="1:10">
      <c r="A2698" s="259"/>
      <c r="B2698" s="259"/>
      <c r="C2698" s="259"/>
      <c r="D2698" s="259"/>
      <c r="E2698" s="259"/>
      <c r="F2698" s="270"/>
      <c r="G2698" s="259"/>
      <c r="H2698" s="259"/>
      <c r="I2698" s="259"/>
      <c r="J2698" s="259"/>
    </row>
    <row r="2699" spans="1:10">
      <c r="A2699" s="259"/>
      <c r="B2699" s="259"/>
      <c r="C2699" s="259"/>
      <c r="D2699" s="259"/>
      <c r="E2699" s="259"/>
      <c r="F2699" s="270"/>
      <c r="G2699" s="259"/>
      <c r="H2699" s="259"/>
      <c r="I2699" s="259"/>
      <c r="J2699" s="259"/>
    </row>
    <row r="2700" spans="1:10">
      <c r="A2700" s="259"/>
      <c r="B2700" s="259"/>
      <c r="C2700" s="259"/>
      <c r="D2700" s="259"/>
      <c r="E2700" s="259"/>
      <c r="F2700" s="270"/>
      <c r="G2700" s="259"/>
      <c r="H2700" s="259"/>
      <c r="I2700" s="259"/>
      <c r="J2700" s="259"/>
    </row>
    <row r="2701" spans="1:10">
      <c r="A2701" s="259"/>
      <c r="B2701" s="259"/>
      <c r="C2701" s="259"/>
      <c r="D2701" s="259"/>
      <c r="E2701" s="259"/>
      <c r="F2701" s="270"/>
      <c r="G2701" s="259"/>
      <c r="H2701" s="259"/>
      <c r="I2701" s="259"/>
      <c r="J2701" s="259"/>
    </row>
    <row r="2702" spans="1:10">
      <c r="A2702" s="259"/>
      <c r="B2702" s="259"/>
      <c r="C2702" s="259"/>
      <c r="D2702" s="259"/>
      <c r="E2702" s="259"/>
      <c r="F2702" s="270"/>
      <c r="G2702" s="259"/>
      <c r="H2702" s="259"/>
      <c r="I2702" s="259"/>
      <c r="J2702" s="259"/>
    </row>
    <row r="2703" spans="1:10">
      <c r="A2703" s="259"/>
      <c r="B2703" s="259"/>
      <c r="C2703" s="259"/>
      <c r="D2703" s="259"/>
      <c r="E2703" s="259"/>
      <c r="F2703" s="270"/>
      <c r="G2703" s="259"/>
      <c r="H2703" s="259"/>
      <c r="I2703" s="259"/>
      <c r="J2703" s="259"/>
    </row>
    <row r="2704" spans="1:10">
      <c r="A2704" s="259"/>
      <c r="B2704" s="259"/>
      <c r="C2704" s="259"/>
      <c r="D2704" s="259"/>
      <c r="E2704" s="259"/>
      <c r="F2704" s="270"/>
      <c r="G2704" s="259"/>
      <c r="H2704" s="259"/>
      <c r="I2704" s="259"/>
      <c r="J2704" s="259"/>
    </row>
    <row r="2705" spans="1:10">
      <c r="A2705" s="259"/>
      <c r="B2705" s="259"/>
      <c r="C2705" s="259"/>
      <c r="D2705" s="259"/>
      <c r="E2705" s="259"/>
      <c r="F2705" s="270"/>
      <c r="G2705" s="259"/>
      <c r="H2705" s="259"/>
      <c r="I2705" s="259"/>
      <c r="J2705" s="259"/>
    </row>
    <row r="2706" spans="1:10">
      <c r="A2706" s="259"/>
      <c r="B2706" s="259"/>
      <c r="C2706" s="259"/>
      <c r="D2706" s="259"/>
      <c r="E2706" s="259"/>
      <c r="F2706" s="270"/>
      <c r="G2706" s="259"/>
      <c r="H2706" s="259"/>
      <c r="I2706" s="259"/>
      <c r="J2706" s="259"/>
    </row>
    <row r="2707" spans="1:10">
      <c r="A2707" s="259"/>
      <c r="B2707" s="259"/>
      <c r="C2707" s="259"/>
      <c r="D2707" s="259"/>
      <c r="E2707" s="259"/>
      <c r="F2707" s="270"/>
      <c r="G2707" s="259"/>
      <c r="H2707" s="259"/>
      <c r="I2707" s="259"/>
      <c r="J2707" s="259"/>
    </row>
    <row r="2708" spans="1:10">
      <c r="A2708" s="259"/>
      <c r="B2708" s="259"/>
      <c r="C2708" s="259"/>
      <c r="D2708" s="259"/>
      <c r="E2708" s="259"/>
      <c r="F2708" s="270"/>
      <c r="G2708" s="259"/>
      <c r="H2708" s="259"/>
      <c r="I2708" s="259"/>
      <c r="J2708" s="259"/>
    </row>
    <row r="2709" spans="1:10">
      <c r="A2709" s="259"/>
      <c r="B2709" s="259"/>
      <c r="C2709" s="259"/>
      <c r="D2709" s="259"/>
      <c r="E2709" s="259"/>
      <c r="F2709" s="270"/>
      <c r="G2709" s="259"/>
      <c r="H2709" s="259"/>
      <c r="I2709" s="259"/>
      <c r="J2709" s="259"/>
    </row>
    <row r="2710" spans="1:10">
      <c r="A2710" s="259"/>
      <c r="B2710" s="259"/>
      <c r="C2710" s="259"/>
      <c r="D2710" s="259"/>
      <c r="E2710" s="259"/>
      <c r="F2710" s="270"/>
      <c r="G2710" s="259"/>
      <c r="H2710" s="259"/>
      <c r="I2710" s="259"/>
      <c r="J2710" s="259"/>
    </row>
    <row r="2711" spans="1:10">
      <c r="A2711" s="259"/>
      <c r="B2711" s="259"/>
      <c r="C2711" s="259"/>
      <c r="D2711" s="259"/>
      <c r="E2711" s="259"/>
      <c r="F2711" s="270"/>
      <c r="G2711" s="259"/>
      <c r="H2711" s="259"/>
      <c r="I2711" s="259"/>
      <c r="J2711" s="259"/>
    </row>
    <row r="2712" spans="1:10">
      <c r="A2712" s="259"/>
      <c r="B2712" s="259"/>
      <c r="C2712" s="259"/>
      <c r="D2712" s="259"/>
      <c r="E2712" s="259"/>
      <c r="F2712" s="270"/>
      <c r="G2712" s="259"/>
      <c r="H2712" s="259"/>
      <c r="I2712" s="259"/>
      <c r="J2712" s="259"/>
    </row>
    <row r="2713" spans="1:10">
      <c r="A2713" s="259"/>
      <c r="B2713" s="259"/>
      <c r="C2713" s="259"/>
      <c r="D2713" s="259"/>
      <c r="E2713" s="259"/>
      <c r="F2713" s="270"/>
      <c r="G2713" s="259"/>
      <c r="H2713" s="259"/>
      <c r="I2713" s="259"/>
      <c r="J2713" s="259"/>
    </row>
    <row r="2714" spans="1:10">
      <c r="A2714" s="259"/>
      <c r="B2714" s="259"/>
      <c r="C2714" s="259"/>
      <c r="D2714" s="259"/>
      <c r="E2714" s="259"/>
      <c r="F2714" s="270"/>
      <c r="G2714" s="259"/>
      <c r="H2714" s="259"/>
      <c r="I2714" s="259"/>
      <c r="J2714" s="259"/>
    </row>
    <row r="2715" spans="1:10">
      <c r="A2715" s="259"/>
      <c r="B2715" s="259"/>
      <c r="C2715" s="259"/>
      <c r="D2715" s="259"/>
      <c r="E2715" s="259"/>
      <c r="F2715" s="270"/>
      <c r="G2715" s="259"/>
      <c r="H2715" s="259"/>
      <c r="I2715" s="259"/>
      <c r="J2715" s="259"/>
    </row>
    <row r="2716" spans="1:10">
      <c r="A2716" s="259"/>
      <c r="B2716" s="259"/>
      <c r="C2716" s="259"/>
      <c r="D2716" s="259"/>
      <c r="E2716" s="259"/>
      <c r="F2716" s="270"/>
      <c r="G2716" s="259"/>
      <c r="H2716" s="259"/>
      <c r="I2716" s="259"/>
      <c r="J2716" s="259"/>
    </row>
    <row r="2717" spans="1:10">
      <c r="A2717" s="259"/>
      <c r="B2717" s="259"/>
      <c r="C2717" s="259"/>
      <c r="D2717" s="259"/>
      <c r="E2717" s="259"/>
      <c r="F2717" s="270"/>
      <c r="G2717" s="259"/>
      <c r="H2717" s="259"/>
      <c r="I2717" s="259"/>
      <c r="J2717" s="259"/>
    </row>
    <row r="2718" spans="1:10">
      <c r="A2718" s="259"/>
      <c r="B2718" s="259"/>
      <c r="C2718" s="259"/>
      <c r="D2718" s="259"/>
      <c r="E2718" s="259"/>
      <c r="F2718" s="270"/>
      <c r="G2718" s="259"/>
      <c r="H2718" s="259"/>
      <c r="I2718" s="259"/>
      <c r="J2718" s="259"/>
    </row>
    <row r="2719" spans="1:10">
      <c r="A2719" s="259"/>
      <c r="B2719" s="259"/>
      <c r="C2719" s="259"/>
      <c r="D2719" s="259"/>
      <c r="E2719" s="259"/>
      <c r="F2719" s="270"/>
      <c r="G2719" s="259"/>
      <c r="H2719" s="259"/>
      <c r="I2719" s="259"/>
      <c r="J2719" s="259"/>
    </row>
    <row r="2720" spans="1:10">
      <c r="A2720" s="259"/>
      <c r="B2720" s="259"/>
      <c r="C2720" s="259"/>
      <c r="D2720" s="259"/>
      <c r="E2720" s="259"/>
      <c r="F2720" s="270"/>
      <c r="G2720" s="259"/>
      <c r="H2720" s="259"/>
      <c r="I2720" s="259"/>
      <c r="J2720" s="259"/>
    </row>
    <row r="2721" spans="1:10">
      <c r="A2721" s="259"/>
      <c r="B2721" s="259"/>
      <c r="C2721" s="259"/>
      <c r="D2721" s="259"/>
      <c r="E2721" s="259"/>
      <c r="F2721" s="270"/>
      <c r="G2721" s="259"/>
      <c r="H2721" s="259"/>
      <c r="I2721" s="259"/>
      <c r="J2721" s="259"/>
    </row>
    <row r="2722" spans="1:10">
      <c r="A2722" s="259"/>
      <c r="B2722" s="259"/>
      <c r="C2722" s="259"/>
      <c r="D2722" s="259"/>
      <c r="E2722" s="259"/>
      <c r="F2722" s="270"/>
      <c r="G2722" s="259"/>
      <c r="H2722" s="259"/>
      <c r="I2722" s="259"/>
      <c r="J2722" s="259"/>
    </row>
    <row r="2723" spans="1:10">
      <c r="A2723" s="259"/>
      <c r="B2723" s="259"/>
      <c r="C2723" s="259"/>
      <c r="D2723" s="259"/>
      <c r="E2723" s="259"/>
      <c r="F2723" s="270"/>
      <c r="G2723" s="259"/>
      <c r="H2723" s="259"/>
      <c r="I2723" s="259"/>
      <c r="J2723" s="259"/>
    </row>
    <row r="2724" spans="1:10">
      <c r="A2724" s="259"/>
      <c r="B2724" s="259"/>
      <c r="C2724" s="259"/>
      <c r="D2724" s="259"/>
      <c r="E2724" s="259"/>
      <c r="F2724" s="270"/>
      <c r="G2724" s="259"/>
      <c r="H2724" s="259"/>
      <c r="I2724" s="259"/>
      <c r="J2724" s="259"/>
    </row>
    <row r="2725" spans="1:10">
      <c r="A2725" s="259"/>
      <c r="B2725" s="259"/>
      <c r="C2725" s="259"/>
      <c r="D2725" s="259"/>
      <c r="E2725" s="259"/>
      <c r="F2725" s="270"/>
      <c r="G2725" s="259"/>
      <c r="H2725" s="259"/>
      <c r="I2725" s="259"/>
      <c r="J2725" s="259"/>
    </row>
    <row r="2726" spans="1:10">
      <c r="A2726" s="259"/>
      <c r="B2726" s="259"/>
      <c r="C2726" s="259"/>
      <c r="D2726" s="259"/>
      <c r="E2726" s="259"/>
      <c r="F2726" s="270"/>
      <c r="G2726" s="259"/>
      <c r="H2726" s="259"/>
      <c r="I2726" s="259"/>
      <c r="J2726" s="259"/>
    </row>
    <row r="2727" spans="1:10">
      <c r="A2727" s="259"/>
      <c r="B2727" s="259"/>
      <c r="C2727" s="259"/>
      <c r="D2727" s="259"/>
      <c r="E2727" s="259"/>
      <c r="F2727" s="270"/>
      <c r="G2727" s="259"/>
      <c r="H2727" s="259"/>
      <c r="I2727" s="259"/>
      <c r="J2727" s="259"/>
    </row>
    <row r="2728" spans="1:10">
      <c r="A2728" s="259"/>
      <c r="B2728" s="259"/>
      <c r="C2728" s="259"/>
      <c r="D2728" s="259"/>
      <c r="E2728" s="259"/>
      <c r="F2728" s="270"/>
      <c r="G2728" s="259"/>
      <c r="H2728" s="259"/>
      <c r="I2728" s="259"/>
      <c r="J2728" s="259"/>
    </row>
    <row r="2729" spans="1:10">
      <c r="A2729" s="259"/>
      <c r="B2729" s="259"/>
      <c r="C2729" s="259"/>
      <c r="D2729" s="259"/>
      <c r="E2729" s="259"/>
      <c r="F2729" s="270"/>
      <c r="G2729" s="259"/>
      <c r="H2729" s="259"/>
      <c r="I2729" s="259"/>
      <c r="J2729" s="259"/>
    </row>
    <row r="2730" spans="1:10">
      <c r="A2730" s="259"/>
      <c r="B2730" s="259"/>
      <c r="C2730" s="259"/>
      <c r="D2730" s="259"/>
      <c r="E2730" s="259"/>
      <c r="F2730" s="270"/>
      <c r="G2730" s="259"/>
      <c r="H2730" s="259"/>
      <c r="I2730" s="259"/>
      <c r="J2730" s="259"/>
    </row>
    <row r="2731" spans="1:10">
      <c r="A2731" s="259"/>
      <c r="B2731" s="259"/>
      <c r="C2731" s="259"/>
      <c r="D2731" s="259"/>
      <c r="E2731" s="259"/>
      <c r="F2731" s="270"/>
      <c r="G2731" s="259"/>
      <c r="H2731" s="259"/>
      <c r="I2731" s="259"/>
      <c r="J2731" s="259"/>
    </row>
    <row r="2732" spans="1:10">
      <c r="A2732" s="259"/>
      <c r="B2732" s="259"/>
      <c r="C2732" s="259"/>
      <c r="D2732" s="259"/>
      <c r="E2732" s="259"/>
      <c r="F2732" s="270"/>
      <c r="G2732" s="259"/>
      <c r="H2732" s="259"/>
      <c r="I2732" s="259"/>
      <c r="J2732" s="259"/>
    </row>
    <row r="2733" spans="1:10">
      <c r="A2733" s="259"/>
      <c r="B2733" s="259"/>
      <c r="C2733" s="259"/>
      <c r="D2733" s="259"/>
      <c r="E2733" s="259"/>
      <c r="F2733" s="270"/>
      <c r="G2733" s="259"/>
      <c r="H2733" s="259"/>
      <c r="I2733" s="259"/>
      <c r="J2733" s="259"/>
    </row>
    <row r="2734" spans="1:10">
      <c r="A2734" s="259"/>
      <c r="B2734" s="259"/>
      <c r="C2734" s="259"/>
      <c r="D2734" s="259"/>
      <c r="E2734" s="259"/>
      <c r="F2734" s="270"/>
      <c r="G2734" s="259"/>
      <c r="H2734" s="259"/>
      <c r="I2734" s="259"/>
      <c r="J2734" s="259"/>
    </row>
    <row r="2735" spans="1:10">
      <c r="A2735" s="259"/>
      <c r="B2735" s="259"/>
      <c r="C2735" s="259"/>
      <c r="D2735" s="259"/>
      <c r="E2735" s="259"/>
      <c r="F2735" s="270"/>
      <c r="G2735" s="259"/>
      <c r="H2735" s="259"/>
      <c r="I2735" s="259"/>
      <c r="J2735" s="259"/>
    </row>
    <row r="2736" spans="1:10">
      <c r="A2736" s="259"/>
      <c r="B2736" s="259"/>
      <c r="C2736" s="259"/>
      <c r="D2736" s="259"/>
      <c r="E2736" s="259"/>
      <c r="F2736" s="270"/>
      <c r="G2736" s="259"/>
      <c r="H2736" s="259"/>
      <c r="I2736" s="259"/>
      <c r="J2736" s="259"/>
    </row>
    <row r="2737" spans="1:10">
      <c r="A2737" s="259"/>
      <c r="B2737" s="259"/>
      <c r="C2737" s="259"/>
      <c r="D2737" s="259"/>
      <c r="E2737" s="259"/>
      <c r="F2737" s="270"/>
      <c r="G2737" s="259"/>
      <c r="H2737" s="259"/>
      <c r="I2737" s="259"/>
      <c r="J2737" s="259"/>
    </row>
    <row r="2738" spans="1:10">
      <c r="A2738" s="259"/>
      <c r="B2738" s="259"/>
      <c r="C2738" s="259"/>
      <c r="D2738" s="259"/>
      <c r="E2738" s="259"/>
      <c r="F2738" s="270"/>
      <c r="G2738" s="259"/>
      <c r="H2738" s="259"/>
      <c r="I2738" s="259"/>
      <c r="J2738" s="259"/>
    </row>
    <row r="2739" spans="1:10">
      <c r="A2739" s="259"/>
      <c r="B2739" s="259"/>
      <c r="C2739" s="259"/>
      <c r="D2739" s="259"/>
      <c r="E2739" s="259"/>
      <c r="F2739" s="270"/>
      <c r="G2739" s="259"/>
      <c r="H2739" s="259"/>
      <c r="I2739" s="259"/>
      <c r="J2739" s="259"/>
    </row>
    <row r="2740" spans="1:10">
      <c r="A2740" s="259"/>
      <c r="B2740" s="259"/>
      <c r="C2740" s="259"/>
      <c r="D2740" s="259"/>
      <c r="E2740" s="259"/>
      <c r="F2740" s="270"/>
      <c r="G2740" s="259"/>
      <c r="H2740" s="259"/>
      <c r="I2740" s="259"/>
      <c r="J2740" s="259"/>
    </row>
    <row r="2741" spans="1:10">
      <c r="A2741" s="259"/>
      <c r="B2741" s="259"/>
      <c r="C2741" s="259"/>
      <c r="D2741" s="259"/>
      <c r="E2741" s="259"/>
      <c r="F2741" s="270"/>
      <c r="G2741" s="259"/>
      <c r="H2741" s="259"/>
      <c r="I2741" s="259"/>
      <c r="J2741" s="259"/>
    </row>
    <row r="2742" spans="1:10">
      <c r="A2742" s="259"/>
      <c r="B2742" s="259"/>
      <c r="C2742" s="259"/>
      <c r="D2742" s="259"/>
      <c r="E2742" s="259"/>
      <c r="F2742" s="270"/>
      <c r="G2742" s="259"/>
      <c r="H2742" s="259"/>
      <c r="I2742" s="259"/>
      <c r="J2742" s="259"/>
    </row>
    <row r="2743" spans="1:10">
      <c r="A2743" s="259"/>
      <c r="B2743" s="259"/>
      <c r="C2743" s="259"/>
      <c r="D2743" s="259"/>
      <c r="E2743" s="259"/>
      <c r="F2743" s="270"/>
      <c r="G2743" s="259"/>
      <c r="H2743" s="259"/>
      <c r="I2743" s="259"/>
      <c r="J2743" s="259"/>
    </row>
    <row r="2744" spans="1:10">
      <c r="A2744" s="259"/>
      <c r="B2744" s="259"/>
      <c r="C2744" s="259"/>
      <c r="D2744" s="259"/>
      <c r="E2744" s="259"/>
      <c r="F2744" s="270"/>
      <c r="G2744" s="259"/>
      <c r="H2744" s="259"/>
      <c r="I2744" s="259"/>
      <c r="J2744" s="259"/>
    </row>
    <row r="2745" spans="1:10">
      <c r="A2745" s="259"/>
      <c r="B2745" s="259"/>
      <c r="C2745" s="259"/>
      <c r="D2745" s="259"/>
      <c r="E2745" s="259"/>
      <c r="F2745" s="270"/>
      <c r="G2745" s="259"/>
      <c r="H2745" s="259"/>
      <c r="I2745" s="259"/>
      <c r="J2745" s="259"/>
    </row>
    <row r="2746" spans="1:10">
      <c r="A2746" s="259"/>
      <c r="B2746" s="259"/>
      <c r="C2746" s="259"/>
      <c r="D2746" s="259"/>
      <c r="E2746" s="259"/>
      <c r="F2746" s="270"/>
      <c r="G2746" s="259"/>
      <c r="H2746" s="259"/>
      <c r="I2746" s="259"/>
      <c r="J2746" s="259"/>
    </row>
    <row r="2747" spans="1:10">
      <c r="A2747" s="259"/>
      <c r="B2747" s="259"/>
      <c r="C2747" s="259"/>
      <c r="D2747" s="259"/>
      <c r="E2747" s="259"/>
      <c r="F2747" s="270"/>
      <c r="G2747" s="259"/>
      <c r="H2747" s="259"/>
      <c r="I2747" s="259"/>
      <c r="J2747" s="259"/>
    </row>
    <row r="2748" spans="1:10">
      <c r="A2748" s="259"/>
      <c r="B2748" s="259"/>
      <c r="C2748" s="259"/>
      <c r="D2748" s="259"/>
      <c r="E2748" s="259"/>
      <c r="F2748" s="270"/>
      <c r="G2748" s="259"/>
      <c r="H2748" s="259"/>
      <c r="I2748" s="259"/>
      <c r="J2748" s="259"/>
    </row>
    <row r="2749" spans="1:10">
      <c r="A2749" s="259"/>
      <c r="B2749" s="259"/>
      <c r="C2749" s="259"/>
      <c r="D2749" s="259"/>
      <c r="E2749" s="259"/>
      <c r="F2749" s="270"/>
      <c r="G2749" s="259"/>
      <c r="H2749" s="259"/>
      <c r="I2749" s="259"/>
      <c r="J2749" s="259"/>
    </row>
    <row r="2750" spans="1:10">
      <c r="A2750" s="259"/>
      <c r="B2750" s="259"/>
      <c r="C2750" s="259"/>
      <c r="D2750" s="259"/>
      <c r="E2750" s="259"/>
      <c r="F2750" s="270"/>
      <c r="G2750" s="259"/>
      <c r="H2750" s="259"/>
      <c r="I2750" s="259"/>
      <c r="J2750" s="259"/>
    </row>
    <row r="2751" spans="1:10">
      <c r="A2751" s="259"/>
      <c r="B2751" s="259"/>
      <c r="C2751" s="259"/>
      <c r="D2751" s="259"/>
      <c r="E2751" s="259"/>
      <c r="F2751" s="270"/>
      <c r="G2751" s="259"/>
      <c r="H2751" s="259"/>
      <c r="I2751" s="259"/>
      <c r="J2751" s="259"/>
    </row>
    <row r="2752" spans="1:10">
      <c r="A2752" s="259"/>
      <c r="B2752" s="259"/>
      <c r="C2752" s="259"/>
      <c r="D2752" s="259"/>
      <c r="E2752" s="259"/>
      <c r="F2752" s="270"/>
      <c r="G2752" s="259"/>
      <c r="H2752" s="259"/>
      <c r="I2752" s="259"/>
      <c r="J2752" s="259"/>
    </row>
    <row r="2753" spans="1:10">
      <c r="A2753" s="259"/>
      <c r="B2753" s="259"/>
      <c r="C2753" s="259"/>
      <c r="D2753" s="259"/>
      <c r="E2753" s="259"/>
      <c r="F2753" s="270"/>
      <c r="G2753" s="259"/>
      <c r="H2753" s="259"/>
      <c r="I2753" s="259"/>
      <c r="J2753" s="259"/>
    </row>
    <row r="2754" spans="1:10">
      <c r="A2754" s="259"/>
      <c r="B2754" s="259"/>
      <c r="C2754" s="259"/>
      <c r="D2754" s="259"/>
      <c r="E2754" s="259"/>
      <c r="F2754" s="270"/>
      <c r="G2754" s="259"/>
      <c r="H2754" s="259"/>
      <c r="I2754" s="259"/>
      <c r="J2754" s="259"/>
    </row>
    <row r="2755" spans="1:10">
      <c r="A2755" s="259"/>
      <c r="B2755" s="259"/>
      <c r="C2755" s="259"/>
      <c r="D2755" s="259"/>
      <c r="E2755" s="259"/>
      <c r="F2755" s="270"/>
      <c r="G2755" s="259"/>
      <c r="H2755" s="259"/>
      <c r="I2755" s="259"/>
      <c r="J2755" s="259"/>
    </row>
    <row r="2756" spans="1:10">
      <c r="A2756" s="259"/>
      <c r="B2756" s="259"/>
      <c r="C2756" s="259"/>
      <c r="D2756" s="259"/>
      <c r="E2756" s="259"/>
      <c r="F2756" s="270"/>
      <c r="G2756" s="259"/>
      <c r="H2756" s="259"/>
      <c r="I2756" s="259"/>
      <c r="J2756" s="259"/>
    </row>
    <row r="2757" spans="1:10">
      <c r="A2757" s="259"/>
      <c r="B2757" s="259"/>
      <c r="C2757" s="259"/>
      <c r="D2757" s="259"/>
      <c r="E2757" s="259"/>
      <c r="F2757" s="270"/>
      <c r="G2757" s="259"/>
      <c r="H2757" s="259"/>
      <c r="I2757" s="259"/>
      <c r="J2757" s="259"/>
    </row>
    <row r="2758" spans="1:10">
      <c r="A2758" s="259"/>
      <c r="B2758" s="259"/>
      <c r="C2758" s="259"/>
      <c r="D2758" s="259"/>
      <c r="E2758" s="259"/>
      <c r="F2758" s="270"/>
      <c r="G2758" s="259"/>
      <c r="H2758" s="259"/>
      <c r="I2758" s="259"/>
      <c r="J2758" s="259"/>
    </row>
    <row r="2759" spans="1:10">
      <c r="A2759" s="259"/>
      <c r="B2759" s="259"/>
      <c r="C2759" s="259"/>
      <c r="D2759" s="259"/>
      <c r="E2759" s="259"/>
      <c r="F2759" s="270"/>
      <c r="G2759" s="259"/>
      <c r="H2759" s="259"/>
      <c r="I2759" s="259"/>
      <c r="J2759" s="259"/>
    </row>
    <row r="2760" spans="1:10">
      <c r="A2760" s="259"/>
      <c r="B2760" s="259"/>
      <c r="C2760" s="259"/>
      <c r="D2760" s="259"/>
      <c r="E2760" s="259"/>
      <c r="F2760" s="270"/>
      <c r="G2760" s="259"/>
      <c r="H2760" s="259"/>
      <c r="I2760" s="259"/>
      <c r="J2760" s="259"/>
    </row>
    <row r="2761" spans="1:10">
      <c r="A2761" s="259"/>
      <c r="B2761" s="259"/>
      <c r="C2761" s="259"/>
      <c r="D2761" s="259"/>
      <c r="E2761" s="259"/>
      <c r="F2761" s="270"/>
      <c r="G2761" s="259"/>
      <c r="H2761" s="259"/>
      <c r="I2761" s="259"/>
      <c r="J2761" s="259"/>
    </row>
    <row r="2762" spans="1:10">
      <c r="A2762" s="259"/>
      <c r="B2762" s="259"/>
      <c r="C2762" s="259"/>
      <c r="D2762" s="259"/>
      <c r="E2762" s="259"/>
      <c r="F2762" s="270"/>
      <c r="G2762" s="259"/>
      <c r="H2762" s="259"/>
      <c r="I2762" s="259"/>
      <c r="J2762" s="259"/>
    </row>
    <row r="2763" spans="1:10">
      <c r="A2763" s="259"/>
      <c r="B2763" s="259"/>
      <c r="C2763" s="259"/>
      <c r="D2763" s="259"/>
      <c r="E2763" s="259"/>
      <c r="F2763" s="270"/>
      <c r="G2763" s="259"/>
      <c r="H2763" s="259"/>
      <c r="I2763" s="259"/>
      <c r="J2763" s="259"/>
    </row>
    <row r="2764" spans="1:10">
      <c r="A2764" s="259"/>
      <c r="B2764" s="259"/>
      <c r="C2764" s="259"/>
      <c r="D2764" s="259"/>
      <c r="E2764" s="259"/>
      <c r="F2764" s="270"/>
      <c r="G2764" s="259"/>
      <c r="H2764" s="259"/>
      <c r="I2764" s="259"/>
      <c r="J2764" s="259"/>
    </row>
    <row r="2765" spans="1:10">
      <c r="A2765" s="259"/>
      <c r="B2765" s="259"/>
      <c r="C2765" s="259"/>
      <c r="D2765" s="259"/>
      <c r="E2765" s="259"/>
      <c r="F2765" s="270"/>
      <c r="G2765" s="259"/>
      <c r="H2765" s="259"/>
      <c r="I2765" s="259"/>
      <c r="J2765" s="259"/>
    </row>
    <row r="2766" spans="1:10">
      <c r="A2766" s="259"/>
      <c r="B2766" s="259"/>
      <c r="C2766" s="259"/>
      <c r="D2766" s="259"/>
      <c r="E2766" s="259"/>
      <c r="F2766" s="270"/>
      <c r="G2766" s="259"/>
      <c r="H2766" s="259"/>
      <c r="I2766" s="259"/>
      <c r="J2766" s="259"/>
    </row>
    <row r="2767" spans="1:10">
      <c r="A2767" s="259"/>
      <c r="B2767" s="259"/>
      <c r="C2767" s="259"/>
      <c r="D2767" s="259"/>
      <c r="E2767" s="259"/>
      <c r="F2767" s="270"/>
      <c r="G2767" s="259"/>
      <c r="H2767" s="259"/>
      <c r="I2767" s="259"/>
      <c r="J2767" s="259"/>
    </row>
    <row r="2768" spans="1:10">
      <c r="A2768" s="259"/>
      <c r="B2768" s="259"/>
      <c r="C2768" s="259"/>
      <c r="D2768" s="259"/>
      <c r="E2768" s="259"/>
      <c r="F2768" s="270"/>
      <c r="G2768" s="259"/>
      <c r="H2768" s="259"/>
      <c r="I2768" s="259"/>
      <c r="J2768" s="259"/>
    </row>
    <row r="2769" spans="1:10">
      <c r="A2769" s="259"/>
      <c r="B2769" s="259"/>
      <c r="C2769" s="259"/>
      <c r="D2769" s="259"/>
      <c r="E2769" s="259"/>
      <c r="F2769" s="270"/>
      <c r="G2769" s="259"/>
      <c r="H2769" s="259"/>
      <c r="I2769" s="259"/>
      <c r="J2769" s="259"/>
    </row>
    <row r="2770" spans="1:10">
      <c r="A2770" s="259"/>
      <c r="B2770" s="259"/>
      <c r="C2770" s="259"/>
      <c r="D2770" s="259"/>
      <c r="E2770" s="259"/>
      <c r="F2770" s="270"/>
      <c r="G2770" s="259"/>
      <c r="H2770" s="259"/>
      <c r="I2770" s="259"/>
      <c r="J2770" s="259"/>
    </row>
    <row r="2771" spans="1:10">
      <c r="A2771" s="259"/>
      <c r="B2771" s="259"/>
      <c r="C2771" s="259"/>
      <c r="D2771" s="259"/>
      <c r="E2771" s="259"/>
      <c r="F2771" s="270"/>
      <c r="G2771" s="259"/>
      <c r="H2771" s="259"/>
      <c r="I2771" s="259"/>
      <c r="J2771" s="259"/>
    </row>
    <row r="2772" spans="1:10">
      <c r="A2772" s="259"/>
      <c r="B2772" s="259"/>
      <c r="C2772" s="259"/>
      <c r="D2772" s="259"/>
      <c r="E2772" s="259"/>
      <c r="F2772" s="270"/>
      <c r="G2772" s="259"/>
      <c r="H2772" s="259"/>
      <c r="I2772" s="259"/>
      <c r="J2772" s="259"/>
    </row>
    <row r="2773" spans="1:10">
      <c r="A2773" s="259"/>
      <c r="B2773" s="259"/>
      <c r="C2773" s="259"/>
      <c r="D2773" s="259"/>
      <c r="E2773" s="259"/>
      <c r="F2773" s="270"/>
      <c r="G2773" s="259"/>
      <c r="H2773" s="259"/>
      <c r="I2773" s="259"/>
      <c r="J2773" s="259"/>
    </row>
    <row r="2774" spans="1:10">
      <c r="A2774" s="259"/>
      <c r="B2774" s="259"/>
      <c r="C2774" s="259"/>
      <c r="D2774" s="259"/>
      <c r="E2774" s="259"/>
      <c r="F2774" s="270"/>
      <c r="G2774" s="259"/>
      <c r="H2774" s="259"/>
      <c r="I2774" s="259"/>
      <c r="J2774" s="259"/>
    </row>
    <row r="2775" spans="1:10">
      <c r="A2775" s="259"/>
      <c r="B2775" s="259"/>
      <c r="C2775" s="259"/>
      <c r="D2775" s="259"/>
      <c r="E2775" s="259"/>
      <c r="F2775" s="270"/>
      <c r="G2775" s="259"/>
      <c r="H2775" s="259"/>
      <c r="I2775" s="259"/>
      <c r="J2775" s="259"/>
    </row>
    <row r="2776" spans="1:10">
      <c r="A2776" s="259"/>
      <c r="B2776" s="259"/>
      <c r="C2776" s="259"/>
      <c r="D2776" s="259"/>
      <c r="E2776" s="259"/>
      <c r="F2776" s="270"/>
      <c r="G2776" s="259"/>
      <c r="H2776" s="259"/>
      <c r="I2776" s="259"/>
      <c r="J2776" s="259"/>
    </row>
    <row r="2777" spans="1:10">
      <c r="A2777" s="259"/>
      <c r="B2777" s="259"/>
      <c r="C2777" s="259"/>
      <c r="D2777" s="259"/>
      <c r="E2777" s="259"/>
      <c r="F2777" s="270"/>
      <c r="G2777" s="259"/>
      <c r="H2777" s="259"/>
      <c r="I2777" s="259"/>
      <c r="J2777" s="259"/>
    </row>
    <row r="2778" spans="1:10">
      <c r="A2778" s="259"/>
      <c r="B2778" s="259"/>
      <c r="C2778" s="259"/>
      <c r="D2778" s="259"/>
      <c r="E2778" s="259"/>
      <c r="F2778" s="270"/>
      <c r="G2778" s="259"/>
      <c r="H2778" s="259"/>
      <c r="I2778" s="259"/>
      <c r="J2778" s="259"/>
    </row>
    <row r="2779" spans="1:10">
      <c r="A2779" s="259"/>
      <c r="B2779" s="259"/>
      <c r="C2779" s="259"/>
      <c r="D2779" s="259"/>
      <c r="E2779" s="259"/>
      <c r="F2779" s="270"/>
      <c r="G2779" s="259"/>
      <c r="H2779" s="259"/>
      <c r="I2779" s="259"/>
      <c r="J2779" s="259"/>
    </row>
    <row r="2780" spans="1:10">
      <c r="A2780" s="259"/>
      <c r="B2780" s="259"/>
      <c r="C2780" s="259"/>
      <c r="D2780" s="259"/>
      <c r="E2780" s="259"/>
      <c r="F2780" s="270"/>
      <c r="G2780" s="259"/>
      <c r="H2780" s="259"/>
      <c r="I2780" s="259"/>
      <c r="J2780" s="259"/>
    </row>
    <row r="2781" spans="1:10">
      <c r="A2781" s="259"/>
      <c r="B2781" s="259"/>
      <c r="C2781" s="259"/>
      <c r="D2781" s="259"/>
      <c r="E2781" s="259"/>
      <c r="F2781" s="270"/>
      <c r="G2781" s="259"/>
      <c r="H2781" s="259"/>
      <c r="I2781" s="259"/>
      <c r="J2781" s="259"/>
    </row>
    <row r="2782" spans="1:10">
      <c r="A2782" s="259"/>
      <c r="B2782" s="259"/>
      <c r="C2782" s="259"/>
      <c r="D2782" s="259"/>
      <c r="E2782" s="259"/>
      <c r="F2782" s="270"/>
      <c r="G2782" s="259"/>
      <c r="H2782" s="259"/>
      <c r="I2782" s="259"/>
      <c r="J2782" s="259"/>
    </row>
    <row r="2783" spans="1:10">
      <c r="A2783" s="259"/>
      <c r="B2783" s="259"/>
      <c r="C2783" s="259"/>
      <c r="D2783" s="259"/>
      <c r="E2783" s="259"/>
      <c r="F2783" s="270"/>
      <c r="G2783" s="259"/>
      <c r="H2783" s="259"/>
      <c r="I2783" s="259"/>
      <c r="J2783" s="259"/>
    </row>
    <row r="2784" spans="1:10">
      <c r="A2784" s="259"/>
      <c r="B2784" s="259"/>
      <c r="C2784" s="259"/>
      <c r="D2784" s="259"/>
      <c r="E2784" s="259"/>
      <c r="F2784" s="270"/>
      <c r="G2784" s="259"/>
      <c r="H2784" s="259"/>
      <c r="I2784" s="259"/>
      <c r="J2784" s="259"/>
    </row>
    <row r="2785" spans="1:10">
      <c r="A2785" s="259"/>
      <c r="B2785" s="259"/>
      <c r="C2785" s="259"/>
      <c r="D2785" s="259"/>
      <c r="E2785" s="259"/>
      <c r="F2785" s="270"/>
      <c r="G2785" s="259"/>
      <c r="H2785" s="259"/>
      <c r="I2785" s="259"/>
      <c r="J2785" s="259"/>
    </row>
    <row r="2786" spans="1:10">
      <c r="A2786" s="259"/>
      <c r="B2786" s="259"/>
      <c r="C2786" s="259"/>
      <c r="D2786" s="259"/>
      <c r="E2786" s="259"/>
      <c r="F2786" s="270"/>
      <c r="G2786" s="259"/>
      <c r="H2786" s="259"/>
      <c r="I2786" s="259"/>
      <c r="J2786" s="259"/>
    </row>
    <row r="2787" spans="1:10">
      <c r="A2787" s="259"/>
      <c r="B2787" s="259"/>
      <c r="C2787" s="259"/>
      <c r="D2787" s="259"/>
      <c r="E2787" s="259"/>
      <c r="F2787" s="270"/>
      <c r="G2787" s="259"/>
      <c r="H2787" s="259"/>
      <c r="I2787" s="259"/>
      <c r="J2787" s="259"/>
    </row>
    <row r="2788" spans="1:10">
      <c r="A2788" s="259"/>
      <c r="B2788" s="259"/>
      <c r="C2788" s="259"/>
      <c r="D2788" s="259"/>
      <c r="E2788" s="259"/>
      <c r="F2788" s="270"/>
      <c r="G2788" s="259"/>
      <c r="H2788" s="259"/>
      <c r="I2788" s="259"/>
      <c r="J2788" s="259"/>
    </row>
    <row r="2789" spans="1:10">
      <c r="A2789" s="259"/>
      <c r="B2789" s="259"/>
      <c r="C2789" s="259"/>
      <c r="D2789" s="259"/>
      <c r="E2789" s="259"/>
      <c r="F2789" s="270"/>
      <c r="G2789" s="259"/>
      <c r="H2789" s="259"/>
      <c r="I2789" s="259"/>
      <c r="J2789" s="259"/>
    </row>
    <row r="2790" spans="1:10">
      <c r="A2790" s="259"/>
      <c r="B2790" s="259"/>
      <c r="C2790" s="259"/>
      <c r="D2790" s="259"/>
      <c r="E2790" s="259"/>
      <c r="F2790" s="270"/>
      <c r="G2790" s="259"/>
      <c r="H2790" s="259"/>
      <c r="I2790" s="259"/>
      <c r="J2790" s="259"/>
    </row>
    <row r="2791" spans="1:10">
      <c r="A2791" s="259"/>
      <c r="B2791" s="259"/>
      <c r="C2791" s="259"/>
      <c r="D2791" s="259"/>
      <c r="E2791" s="259"/>
      <c r="F2791" s="270"/>
      <c r="G2791" s="259"/>
      <c r="H2791" s="259"/>
      <c r="I2791" s="259"/>
      <c r="J2791" s="259"/>
    </row>
    <row r="2792" spans="1:10">
      <c r="A2792" s="259"/>
      <c r="B2792" s="259"/>
      <c r="C2792" s="259"/>
      <c r="D2792" s="259"/>
      <c r="E2792" s="259"/>
      <c r="F2792" s="270"/>
      <c r="G2792" s="259"/>
      <c r="H2792" s="259"/>
      <c r="I2792" s="259"/>
      <c r="J2792" s="259"/>
    </row>
    <row r="2793" spans="1:10">
      <c r="A2793" s="259"/>
      <c r="B2793" s="259"/>
      <c r="C2793" s="259"/>
      <c r="D2793" s="259"/>
      <c r="E2793" s="259"/>
      <c r="F2793" s="270"/>
      <c r="G2793" s="259"/>
      <c r="H2793" s="259"/>
      <c r="I2793" s="259"/>
      <c r="J2793" s="259"/>
    </row>
    <row r="2794" spans="1:10">
      <c r="A2794" s="259"/>
      <c r="B2794" s="259"/>
      <c r="C2794" s="259"/>
      <c r="D2794" s="259"/>
      <c r="E2794" s="259"/>
      <c r="F2794" s="270"/>
      <c r="G2794" s="259"/>
      <c r="H2794" s="259"/>
      <c r="I2794" s="259"/>
      <c r="J2794" s="259"/>
    </row>
    <row r="2795" spans="1:10">
      <c r="A2795" s="259"/>
      <c r="B2795" s="259"/>
      <c r="C2795" s="259"/>
      <c r="D2795" s="259"/>
      <c r="E2795" s="259"/>
      <c r="F2795" s="270"/>
      <c r="G2795" s="259"/>
      <c r="H2795" s="259"/>
      <c r="I2795" s="259"/>
      <c r="J2795" s="259"/>
    </row>
    <row r="2796" spans="1:10">
      <c r="A2796" s="259"/>
      <c r="B2796" s="259"/>
      <c r="C2796" s="259"/>
      <c r="D2796" s="259"/>
      <c r="E2796" s="259"/>
      <c r="F2796" s="270"/>
      <c r="G2796" s="259"/>
      <c r="H2796" s="259"/>
      <c r="I2796" s="259"/>
      <c r="J2796" s="259"/>
    </row>
    <row r="2797" spans="1:10">
      <c r="A2797" s="259"/>
      <c r="B2797" s="259"/>
      <c r="C2797" s="259"/>
      <c r="D2797" s="259"/>
      <c r="E2797" s="259"/>
      <c r="F2797" s="270"/>
      <c r="G2797" s="259"/>
      <c r="H2797" s="259"/>
      <c r="I2797" s="259"/>
      <c r="J2797" s="259"/>
    </row>
    <row r="2798" spans="1:10">
      <c r="A2798" s="259"/>
      <c r="B2798" s="259"/>
      <c r="C2798" s="259"/>
      <c r="D2798" s="259"/>
      <c r="E2798" s="259"/>
      <c r="F2798" s="270"/>
      <c r="G2798" s="259"/>
      <c r="H2798" s="259"/>
      <c r="I2798" s="259"/>
      <c r="J2798" s="259"/>
    </row>
    <row r="2799" spans="1:10">
      <c r="A2799" s="259"/>
      <c r="B2799" s="259"/>
      <c r="C2799" s="259"/>
      <c r="D2799" s="259"/>
      <c r="E2799" s="259"/>
      <c r="F2799" s="270"/>
      <c r="G2799" s="259"/>
      <c r="H2799" s="259"/>
      <c r="I2799" s="259"/>
      <c r="J2799" s="259"/>
    </row>
    <row r="2800" spans="1:10">
      <c r="A2800" s="259"/>
      <c r="B2800" s="259"/>
      <c r="C2800" s="259"/>
      <c r="D2800" s="259"/>
      <c r="E2800" s="259"/>
      <c r="F2800" s="270"/>
      <c r="G2800" s="259"/>
      <c r="H2800" s="259"/>
      <c r="I2800" s="259"/>
      <c r="J2800" s="259"/>
    </row>
    <row r="2801" spans="1:10">
      <c r="A2801" s="259"/>
      <c r="B2801" s="259"/>
      <c r="C2801" s="259"/>
      <c r="D2801" s="259"/>
      <c r="E2801" s="259"/>
      <c r="F2801" s="270"/>
      <c r="G2801" s="259"/>
      <c r="H2801" s="259"/>
      <c r="I2801" s="259"/>
      <c r="J2801" s="259"/>
    </row>
    <row r="2802" spans="1:10">
      <c r="A2802" s="259"/>
      <c r="B2802" s="259"/>
      <c r="C2802" s="259"/>
      <c r="D2802" s="259"/>
      <c r="E2802" s="259"/>
      <c r="F2802" s="270"/>
      <c r="G2802" s="259"/>
      <c r="H2802" s="259"/>
      <c r="I2802" s="259"/>
      <c r="J2802" s="259"/>
    </row>
    <row r="2803" spans="1:10">
      <c r="A2803" s="259"/>
      <c r="B2803" s="259"/>
      <c r="C2803" s="259"/>
      <c r="D2803" s="259"/>
      <c r="E2803" s="259"/>
      <c r="F2803" s="270"/>
      <c r="G2803" s="259"/>
      <c r="H2803" s="259"/>
      <c r="I2803" s="259"/>
      <c r="J2803" s="259"/>
    </row>
    <row r="2804" spans="1:10">
      <c r="A2804" s="259"/>
      <c r="B2804" s="259"/>
      <c r="C2804" s="259"/>
      <c r="D2804" s="259"/>
      <c r="E2804" s="259"/>
      <c r="F2804" s="270"/>
      <c r="G2804" s="259"/>
      <c r="H2804" s="259"/>
      <c r="I2804" s="259"/>
      <c r="J2804" s="259"/>
    </row>
    <row r="2805" spans="1:10">
      <c r="A2805" s="259"/>
      <c r="B2805" s="259"/>
      <c r="C2805" s="259"/>
      <c r="D2805" s="259"/>
      <c r="E2805" s="259"/>
      <c r="F2805" s="270"/>
      <c r="G2805" s="259"/>
      <c r="H2805" s="259"/>
      <c r="I2805" s="259"/>
      <c r="J2805" s="259"/>
    </row>
    <row r="2806" spans="1:10">
      <c r="A2806" s="259"/>
      <c r="B2806" s="259"/>
      <c r="C2806" s="259"/>
      <c r="D2806" s="259"/>
      <c r="E2806" s="259"/>
      <c r="F2806" s="270"/>
      <c r="G2806" s="259"/>
      <c r="H2806" s="259"/>
      <c r="I2806" s="259"/>
      <c r="J2806" s="259"/>
    </row>
    <row r="2807" spans="1:10">
      <c r="A2807" s="259"/>
      <c r="B2807" s="259"/>
      <c r="C2807" s="259"/>
      <c r="D2807" s="259"/>
      <c r="E2807" s="259"/>
      <c r="F2807" s="270"/>
      <c r="G2807" s="259"/>
      <c r="H2807" s="259"/>
      <c r="I2807" s="259"/>
      <c r="J2807" s="259"/>
    </row>
    <row r="2808" spans="1:10">
      <c r="A2808" s="259"/>
      <c r="B2808" s="259"/>
      <c r="C2808" s="259"/>
      <c r="D2808" s="259"/>
      <c r="E2808" s="259"/>
      <c r="F2808" s="270"/>
      <c r="G2808" s="259"/>
      <c r="H2808" s="259"/>
      <c r="I2808" s="259"/>
      <c r="J2808" s="259"/>
    </row>
    <row r="2809" spans="1:10">
      <c r="A2809" s="259"/>
      <c r="B2809" s="259"/>
      <c r="C2809" s="259"/>
      <c r="D2809" s="259"/>
      <c r="E2809" s="259"/>
      <c r="F2809" s="270"/>
      <c r="G2809" s="259"/>
      <c r="H2809" s="259"/>
      <c r="I2809" s="259"/>
      <c r="J2809" s="259"/>
    </row>
    <row r="2810" spans="1:10">
      <c r="A2810" s="259"/>
      <c r="B2810" s="259"/>
      <c r="C2810" s="259"/>
      <c r="D2810" s="259"/>
      <c r="E2810" s="259"/>
      <c r="F2810" s="270"/>
      <c r="G2810" s="259"/>
      <c r="H2810" s="259"/>
      <c r="I2810" s="259"/>
      <c r="J2810" s="259"/>
    </row>
    <row r="2811" spans="1:10">
      <c r="A2811" s="259"/>
      <c r="B2811" s="259"/>
      <c r="C2811" s="259"/>
      <c r="D2811" s="259"/>
      <c r="E2811" s="259"/>
      <c r="F2811" s="270"/>
      <c r="G2811" s="259"/>
      <c r="H2811" s="259"/>
      <c r="I2811" s="259"/>
      <c r="J2811" s="259"/>
    </row>
    <row r="2812" spans="1:10">
      <c r="A2812" s="259"/>
      <c r="B2812" s="259"/>
      <c r="C2812" s="259"/>
      <c r="D2812" s="259"/>
      <c r="E2812" s="259"/>
      <c r="F2812" s="270"/>
      <c r="G2812" s="259"/>
      <c r="H2812" s="259"/>
      <c r="I2812" s="259"/>
      <c r="J2812" s="259"/>
    </row>
    <row r="2813" spans="1:10">
      <c r="A2813" s="259"/>
      <c r="B2813" s="259"/>
      <c r="C2813" s="259"/>
      <c r="D2813" s="259"/>
      <c r="E2813" s="259"/>
      <c r="F2813" s="270"/>
      <c r="G2813" s="259"/>
      <c r="H2813" s="259"/>
      <c r="I2813" s="259"/>
      <c r="J2813" s="259"/>
    </row>
    <row r="2814" spans="1:10">
      <c r="A2814" s="259"/>
      <c r="B2814" s="259"/>
      <c r="C2814" s="259"/>
      <c r="D2814" s="259"/>
      <c r="E2814" s="259"/>
      <c r="F2814" s="270"/>
      <c r="G2814" s="259"/>
      <c r="H2814" s="259"/>
      <c r="I2814" s="259"/>
      <c r="J2814" s="259"/>
    </row>
    <row r="2815" spans="1:10">
      <c r="A2815" s="259"/>
      <c r="B2815" s="259"/>
      <c r="C2815" s="259"/>
      <c r="D2815" s="259"/>
      <c r="E2815" s="259"/>
      <c r="F2815" s="270"/>
      <c r="G2815" s="259"/>
      <c r="H2815" s="259"/>
      <c r="I2815" s="259"/>
      <c r="J2815" s="259"/>
    </row>
    <row r="2816" spans="1:10">
      <c r="A2816" s="259"/>
      <c r="B2816" s="259"/>
      <c r="C2816" s="259"/>
      <c r="D2816" s="259"/>
      <c r="E2816" s="259"/>
      <c r="F2816" s="270"/>
      <c r="G2816" s="259"/>
      <c r="H2816" s="259"/>
      <c r="I2816" s="259"/>
      <c r="J2816" s="259"/>
    </row>
    <row r="2817" spans="1:10">
      <c r="A2817" s="259"/>
      <c r="B2817" s="259"/>
      <c r="C2817" s="259"/>
      <c r="D2817" s="259"/>
      <c r="E2817" s="259"/>
      <c r="F2817" s="270"/>
      <c r="G2817" s="259"/>
      <c r="H2817" s="259"/>
      <c r="I2817" s="259"/>
      <c r="J2817" s="259"/>
    </row>
    <row r="2818" spans="1:10">
      <c r="A2818" s="259"/>
      <c r="B2818" s="259"/>
      <c r="C2818" s="259"/>
      <c r="D2818" s="259"/>
      <c r="E2818" s="259"/>
      <c r="F2818" s="270"/>
      <c r="G2818" s="259"/>
      <c r="H2818" s="259"/>
      <c r="I2818" s="259"/>
      <c r="J2818" s="259"/>
    </row>
    <row r="2819" spans="1:10">
      <c r="A2819" s="259"/>
      <c r="B2819" s="259"/>
      <c r="C2819" s="259"/>
      <c r="D2819" s="259"/>
      <c r="E2819" s="259"/>
      <c r="F2819" s="270"/>
      <c r="G2819" s="259"/>
      <c r="H2819" s="259"/>
      <c r="I2819" s="259"/>
      <c r="J2819" s="259"/>
    </row>
    <row r="2820" spans="1:10">
      <c r="A2820" s="259"/>
      <c r="B2820" s="259"/>
      <c r="C2820" s="259"/>
      <c r="D2820" s="259"/>
      <c r="E2820" s="259"/>
      <c r="F2820" s="270"/>
      <c r="G2820" s="259"/>
      <c r="H2820" s="259"/>
      <c r="I2820" s="259"/>
      <c r="J2820" s="259"/>
    </row>
    <row r="2821" spans="1:10">
      <c r="A2821" s="259"/>
      <c r="B2821" s="259"/>
      <c r="C2821" s="259"/>
      <c r="D2821" s="259"/>
      <c r="E2821" s="259"/>
      <c r="F2821" s="270"/>
      <c r="G2821" s="259"/>
      <c r="H2821" s="259"/>
      <c r="I2821" s="259"/>
      <c r="J2821" s="259"/>
    </row>
    <row r="2822" spans="1:10">
      <c r="A2822" s="259"/>
      <c r="B2822" s="259"/>
      <c r="C2822" s="259"/>
      <c r="D2822" s="259"/>
      <c r="E2822" s="259"/>
      <c r="F2822" s="270"/>
      <c r="G2822" s="259"/>
      <c r="H2822" s="259"/>
      <c r="I2822" s="259"/>
      <c r="J2822" s="259"/>
    </row>
    <row r="2823" spans="1:10">
      <c r="A2823" s="259"/>
      <c r="B2823" s="259"/>
      <c r="C2823" s="259"/>
      <c r="D2823" s="259"/>
      <c r="E2823" s="259"/>
      <c r="F2823" s="270"/>
      <c r="G2823" s="259"/>
      <c r="H2823" s="259"/>
      <c r="I2823" s="259"/>
      <c r="J2823" s="259"/>
    </row>
    <row r="2824" spans="1:10">
      <c r="A2824" s="259"/>
      <c r="B2824" s="259"/>
      <c r="C2824" s="259"/>
      <c r="D2824" s="259"/>
      <c r="E2824" s="259"/>
      <c r="F2824" s="270"/>
      <c r="G2824" s="259"/>
      <c r="H2824" s="259"/>
      <c r="I2824" s="259"/>
      <c r="J2824" s="259"/>
    </row>
    <row r="2825" spans="1:10">
      <c r="A2825" s="259"/>
      <c r="B2825" s="259"/>
      <c r="C2825" s="259"/>
      <c r="D2825" s="259"/>
      <c r="E2825" s="259"/>
      <c r="F2825" s="270"/>
      <c r="G2825" s="259"/>
      <c r="H2825" s="259"/>
      <c r="I2825" s="259"/>
      <c r="J2825" s="259"/>
    </row>
    <row r="2826" spans="1:10">
      <c r="A2826" s="259"/>
      <c r="B2826" s="259"/>
      <c r="C2826" s="259"/>
      <c r="D2826" s="259"/>
      <c r="E2826" s="259"/>
      <c r="F2826" s="270"/>
      <c r="G2826" s="259"/>
      <c r="H2826" s="259"/>
      <c r="I2826" s="259"/>
      <c r="J2826" s="259"/>
    </row>
    <row r="2827" spans="1:10">
      <c r="A2827" s="259"/>
      <c r="B2827" s="259"/>
      <c r="C2827" s="259"/>
      <c r="D2827" s="259"/>
      <c r="E2827" s="259"/>
      <c r="F2827" s="270"/>
      <c r="G2827" s="259"/>
      <c r="H2827" s="259"/>
      <c r="I2827" s="259"/>
      <c r="J2827" s="259"/>
    </row>
    <row r="2828" spans="1:10">
      <c r="A2828" s="259"/>
      <c r="B2828" s="259"/>
      <c r="C2828" s="259"/>
      <c r="D2828" s="259"/>
      <c r="E2828" s="259"/>
      <c r="F2828" s="270"/>
      <c r="G2828" s="259"/>
      <c r="H2828" s="259"/>
      <c r="I2828" s="259"/>
      <c r="J2828" s="259"/>
    </row>
    <row r="2829" spans="1:10">
      <c r="A2829" s="259"/>
      <c r="B2829" s="259"/>
      <c r="C2829" s="259"/>
      <c r="D2829" s="259"/>
      <c r="E2829" s="259"/>
      <c r="F2829" s="270"/>
      <c r="G2829" s="259"/>
      <c r="H2829" s="259"/>
      <c r="I2829" s="259"/>
      <c r="J2829" s="259"/>
    </row>
    <row r="2830" spans="1:10">
      <c r="A2830" s="259"/>
      <c r="B2830" s="259"/>
      <c r="C2830" s="259"/>
      <c r="D2830" s="259"/>
      <c r="E2830" s="259"/>
      <c r="F2830" s="270"/>
      <c r="G2830" s="259"/>
      <c r="H2830" s="259"/>
      <c r="I2830" s="259"/>
      <c r="J2830" s="259"/>
    </row>
    <row r="2831" spans="1:10">
      <c r="A2831" s="259"/>
      <c r="B2831" s="259"/>
      <c r="C2831" s="259"/>
      <c r="D2831" s="259"/>
      <c r="E2831" s="259"/>
      <c r="F2831" s="270"/>
      <c r="G2831" s="259"/>
      <c r="H2831" s="259"/>
      <c r="I2831" s="259"/>
      <c r="J2831" s="259"/>
    </row>
    <row r="2832" spans="1:10">
      <c r="A2832" s="259"/>
      <c r="B2832" s="259"/>
      <c r="C2832" s="259"/>
      <c r="D2832" s="259"/>
      <c r="E2832" s="259"/>
      <c r="F2832" s="270"/>
      <c r="G2832" s="259"/>
      <c r="H2832" s="259"/>
      <c r="I2832" s="259"/>
      <c r="J2832" s="259"/>
    </row>
    <row r="2833" spans="1:10">
      <c r="A2833" s="259"/>
      <c r="B2833" s="259"/>
      <c r="C2833" s="259"/>
      <c r="D2833" s="259"/>
      <c r="E2833" s="259"/>
      <c r="F2833" s="270"/>
      <c r="G2833" s="259"/>
      <c r="H2833" s="259"/>
      <c r="I2833" s="259"/>
      <c r="J2833" s="259"/>
    </row>
    <row r="2834" spans="1:10">
      <c r="A2834" s="259"/>
      <c r="B2834" s="259"/>
      <c r="C2834" s="259"/>
      <c r="D2834" s="259"/>
      <c r="E2834" s="259"/>
      <c r="F2834" s="270"/>
      <c r="G2834" s="259"/>
      <c r="H2834" s="259"/>
      <c r="I2834" s="259"/>
      <c r="J2834" s="259"/>
    </row>
    <row r="2835" spans="1:10">
      <c r="A2835" s="259"/>
      <c r="B2835" s="259"/>
      <c r="C2835" s="259"/>
      <c r="D2835" s="259"/>
      <c r="E2835" s="259"/>
      <c r="F2835" s="270"/>
      <c r="G2835" s="259"/>
      <c r="H2835" s="259"/>
      <c r="I2835" s="259"/>
      <c r="J2835" s="259"/>
    </row>
    <row r="2836" spans="1:10">
      <c r="A2836" s="259"/>
      <c r="B2836" s="259"/>
      <c r="C2836" s="259"/>
      <c r="D2836" s="259"/>
      <c r="E2836" s="259"/>
      <c r="F2836" s="270"/>
      <c r="G2836" s="259"/>
      <c r="H2836" s="259"/>
      <c r="I2836" s="259"/>
      <c r="J2836" s="259"/>
    </row>
    <row r="2837" spans="1:10">
      <c r="A2837" s="259"/>
      <c r="B2837" s="259"/>
      <c r="C2837" s="259"/>
      <c r="D2837" s="259"/>
      <c r="E2837" s="259"/>
      <c r="F2837" s="270"/>
      <c r="G2837" s="259"/>
      <c r="H2837" s="259"/>
      <c r="I2837" s="259"/>
      <c r="J2837" s="259"/>
    </row>
    <row r="2838" spans="1:10">
      <c r="A2838" s="259"/>
      <c r="B2838" s="259"/>
      <c r="C2838" s="259"/>
      <c r="D2838" s="259"/>
      <c r="E2838" s="259"/>
      <c r="F2838" s="270"/>
      <c r="G2838" s="259"/>
      <c r="H2838" s="259"/>
      <c r="I2838" s="259"/>
      <c r="J2838" s="259"/>
    </row>
    <row r="2839" spans="1:10">
      <c r="A2839" s="259"/>
      <c r="B2839" s="259"/>
      <c r="C2839" s="259"/>
      <c r="D2839" s="259"/>
      <c r="E2839" s="259"/>
      <c r="F2839" s="270"/>
      <c r="G2839" s="259"/>
      <c r="H2839" s="259"/>
      <c r="I2839" s="259"/>
      <c r="J2839" s="259"/>
    </row>
    <row r="2840" spans="1:10">
      <c r="A2840" s="259"/>
      <c r="B2840" s="259"/>
      <c r="C2840" s="259"/>
      <c r="D2840" s="259"/>
      <c r="E2840" s="259"/>
      <c r="F2840" s="270"/>
      <c r="G2840" s="259"/>
      <c r="H2840" s="259"/>
      <c r="I2840" s="259"/>
      <c r="J2840" s="259"/>
    </row>
    <row r="2841" spans="1:10">
      <c r="A2841" s="259"/>
      <c r="B2841" s="259"/>
      <c r="C2841" s="259"/>
      <c r="D2841" s="259"/>
      <c r="E2841" s="259"/>
      <c r="F2841" s="270"/>
      <c r="G2841" s="259"/>
      <c r="H2841" s="259"/>
      <c r="I2841" s="259"/>
      <c r="J2841" s="259"/>
    </row>
    <row r="2842" spans="1:10">
      <c r="A2842" s="259"/>
      <c r="B2842" s="259"/>
      <c r="C2842" s="259"/>
      <c r="D2842" s="259"/>
      <c r="E2842" s="259"/>
      <c r="F2842" s="270"/>
      <c r="G2842" s="259"/>
      <c r="H2842" s="259"/>
      <c r="I2842" s="259"/>
      <c r="J2842" s="259"/>
    </row>
    <row r="2843" spans="1:10">
      <c r="A2843" s="259"/>
      <c r="B2843" s="259"/>
      <c r="C2843" s="259"/>
      <c r="D2843" s="259"/>
      <c r="E2843" s="259"/>
      <c r="F2843" s="270"/>
      <c r="G2843" s="259"/>
      <c r="H2843" s="259"/>
      <c r="I2843" s="259"/>
      <c r="J2843" s="259"/>
    </row>
    <row r="2844" spans="1:10">
      <c r="A2844" s="259"/>
      <c r="B2844" s="259"/>
      <c r="C2844" s="259"/>
      <c r="D2844" s="259"/>
      <c r="E2844" s="259"/>
      <c r="F2844" s="270"/>
      <c r="G2844" s="259"/>
      <c r="H2844" s="259"/>
      <c r="I2844" s="259"/>
      <c r="J2844" s="259"/>
    </row>
    <row r="2845" spans="1:10">
      <c r="A2845" s="259"/>
      <c r="B2845" s="259"/>
      <c r="C2845" s="259"/>
      <c r="D2845" s="259"/>
      <c r="E2845" s="259"/>
      <c r="F2845" s="270"/>
      <c r="G2845" s="259"/>
      <c r="H2845" s="259"/>
      <c r="I2845" s="259"/>
      <c r="J2845" s="259"/>
    </row>
    <row r="2846" spans="1:10">
      <c r="A2846" s="259"/>
      <c r="B2846" s="259"/>
      <c r="C2846" s="259"/>
      <c r="D2846" s="259"/>
      <c r="E2846" s="259"/>
      <c r="F2846" s="270"/>
      <c r="G2846" s="259"/>
      <c r="H2846" s="259"/>
      <c r="I2846" s="259"/>
      <c r="J2846" s="259"/>
    </row>
    <row r="2847" spans="1:10">
      <c r="A2847" s="259"/>
      <c r="B2847" s="259"/>
      <c r="C2847" s="259"/>
      <c r="D2847" s="259"/>
      <c r="E2847" s="259"/>
      <c r="F2847" s="270"/>
      <c r="G2847" s="259"/>
      <c r="H2847" s="259"/>
      <c r="I2847" s="259"/>
      <c r="J2847" s="259"/>
    </row>
    <row r="2848" spans="1:10">
      <c r="A2848" s="259"/>
      <c r="B2848" s="259"/>
      <c r="C2848" s="259"/>
      <c r="D2848" s="259"/>
      <c r="E2848" s="259"/>
      <c r="F2848" s="270"/>
      <c r="G2848" s="259"/>
      <c r="H2848" s="259"/>
      <c r="I2848" s="259"/>
      <c r="J2848" s="259"/>
    </row>
    <row r="2849" spans="1:10">
      <c r="A2849" s="259"/>
      <c r="B2849" s="259"/>
      <c r="C2849" s="259"/>
      <c r="D2849" s="259"/>
      <c r="E2849" s="259"/>
      <c r="F2849" s="270"/>
      <c r="G2849" s="259"/>
      <c r="H2849" s="259"/>
      <c r="I2849" s="259"/>
      <c r="J2849" s="259"/>
    </row>
    <row r="2850" spans="1:10">
      <c r="A2850" s="259"/>
      <c r="B2850" s="259"/>
      <c r="C2850" s="259"/>
      <c r="D2850" s="259"/>
      <c r="E2850" s="259"/>
      <c r="F2850" s="270"/>
      <c r="G2850" s="259"/>
      <c r="H2850" s="259"/>
      <c r="I2850" s="259"/>
      <c r="J2850" s="259"/>
    </row>
    <row r="2851" spans="1:10">
      <c r="A2851" s="259"/>
      <c r="B2851" s="259"/>
      <c r="C2851" s="259"/>
      <c r="D2851" s="259"/>
      <c r="E2851" s="259"/>
      <c r="F2851" s="270"/>
      <c r="G2851" s="259"/>
      <c r="H2851" s="259"/>
      <c r="I2851" s="259"/>
      <c r="J2851" s="259"/>
    </row>
    <row r="2852" spans="1:10">
      <c r="A2852" s="259"/>
      <c r="B2852" s="259"/>
      <c r="C2852" s="259"/>
      <c r="D2852" s="259"/>
      <c r="E2852" s="259"/>
      <c r="F2852" s="270"/>
      <c r="G2852" s="259"/>
      <c r="H2852" s="259"/>
      <c r="I2852" s="259"/>
      <c r="J2852" s="259"/>
    </row>
    <row r="2853" spans="1:10">
      <c r="A2853" s="259"/>
      <c r="B2853" s="259"/>
      <c r="C2853" s="259"/>
      <c r="D2853" s="259"/>
      <c r="E2853" s="259"/>
      <c r="F2853" s="270"/>
      <c r="G2853" s="259"/>
      <c r="H2853" s="259"/>
      <c r="I2853" s="259"/>
      <c r="J2853" s="259"/>
    </row>
    <row r="2854" spans="1:10">
      <c r="A2854" s="259"/>
      <c r="B2854" s="259"/>
      <c r="C2854" s="259"/>
      <c r="D2854" s="259"/>
      <c r="E2854" s="259"/>
      <c r="F2854" s="270"/>
      <c r="G2854" s="259"/>
      <c r="H2854" s="259"/>
      <c r="I2854" s="259"/>
      <c r="J2854" s="259"/>
    </row>
    <row r="2855" spans="1:10">
      <c r="A2855" s="259"/>
      <c r="B2855" s="259"/>
      <c r="C2855" s="259"/>
      <c r="D2855" s="259"/>
      <c r="E2855" s="259"/>
      <c r="F2855" s="270"/>
      <c r="G2855" s="259"/>
      <c r="H2855" s="259"/>
      <c r="I2855" s="259"/>
      <c r="J2855" s="259"/>
    </row>
    <row r="2856" spans="1:10">
      <c r="A2856" s="259"/>
      <c r="B2856" s="259"/>
      <c r="C2856" s="259"/>
      <c r="D2856" s="259"/>
      <c r="E2856" s="259"/>
      <c r="F2856" s="270"/>
      <c r="G2856" s="259"/>
      <c r="H2856" s="259"/>
      <c r="I2856" s="259"/>
      <c r="J2856" s="259"/>
    </row>
    <row r="2857" spans="1:10">
      <c r="A2857" s="259"/>
      <c r="B2857" s="259"/>
      <c r="C2857" s="259"/>
      <c r="D2857" s="259"/>
      <c r="E2857" s="259"/>
      <c r="F2857" s="270"/>
      <c r="G2857" s="259"/>
      <c r="H2857" s="259"/>
      <c r="I2857" s="259"/>
      <c r="J2857" s="259"/>
    </row>
    <row r="2858" spans="1:10">
      <c r="A2858" s="259"/>
      <c r="B2858" s="259"/>
      <c r="C2858" s="259"/>
      <c r="D2858" s="259"/>
      <c r="E2858" s="259"/>
      <c r="F2858" s="270"/>
      <c r="G2858" s="259"/>
      <c r="H2858" s="259"/>
      <c r="I2858" s="259"/>
      <c r="J2858" s="259"/>
    </row>
    <row r="2859" spans="1:10">
      <c r="A2859" s="259"/>
      <c r="B2859" s="259"/>
      <c r="C2859" s="259"/>
      <c r="D2859" s="259"/>
      <c r="E2859" s="259"/>
      <c r="F2859" s="270"/>
      <c r="G2859" s="259"/>
      <c r="H2859" s="259"/>
      <c r="I2859" s="259"/>
      <c r="J2859" s="259"/>
    </row>
    <row r="2860" spans="1:10">
      <c r="A2860" s="259"/>
      <c r="B2860" s="259"/>
      <c r="C2860" s="259"/>
      <c r="D2860" s="259"/>
      <c r="E2860" s="259"/>
      <c r="F2860" s="270"/>
      <c r="G2860" s="259"/>
      <c r="H2860" s="259"/>
      <c r="I2860" s="259"/>
      <c r="J2860" s="259"/>
    </row>
    <row r="2861" spans="1:10">
      <c r="A2861" s="259"/>
      <c r="B2861" s="259"/>
      <c r="C2861" s="259"/>
      <c r="D2861" s="259"/>
      <c r="E2861" s="259"/>
      <c r="F2861" s="270"/>
      <c r="G2861" s="259"/>
      <c r="H2861" s="259"/>
      <c r="I2861" s="259"/>
      <c r="J2861" s="259"/>
    </row>
    <row r="2862" spans="1:10">
      <c r="A2862" s="259"/>
      <c r="B2862" s="259"/>
      <c r="C2862" s="259"/>
      <c r="D2862" s="259"/>
      <c r="E2862" s="259"/>
      <c r="F2862" s="270"/>
      <c r="G2862" s="259"/>
      <c r="H2862" s="259"/>
      <c r="I2862" s="259"/>
      <c r="J2862" s="259"/>
    </row>
    <row r="2863" spans="1:10">
      <c r="A2863" s="259"/>
      <c r="B2863" s="259"/>
      <c r="C2863" s="259"/>
      <c r="D2863" s="259"/>
      <c r="E2863" s="259"/>
      <c r="F2863" s="270"/>
      <c r="G2863" s="259"/>
      <c r="H2863" s="259"/>
      <c r="I2863" s="259"/>
      <c r="J2863" s="259"/>
    </row>
    <row r="2864" spans="1:10">
      <c r="A2864" s="259"/>
      <c r="B2864" s="259"/>
      <c r="C2864" s="259"/>
      <c r="D2864" s="259"/>
      <c r="E2864" s="259"/>
      <c r="F2864" s="270"/>
      <c r="G2864" s="259"/>
      <c r="H2864" s="259"/>
      <c r="I2864" s="259"/>
      <c r="J2864" s="259"/>
    </row>
    <row r="2865" spans="1:10">
      <c r="A2865" s="259"/>
      <c r="B2865" s="259"/>
      <c r="C2865" s="259"/>
      <c r="D2865" s="259"/>
      <c r="E2865" s="259"/>
      <c r="F2865" s="270"/>
      <c r="G2865" s="259"/>
      <c r="H2865" s="259"/>
      <c r="I2865" s="259"/>
      <c r="J2865" s="259"/>
    </row>
    <row r="2866" spans="1:10">
      <c r="A2866" s="259"/>
      <c r="B2866" s="259"/>
      <c r="C2866" s="259"/>
      <c r="D2866" s="259"/>
      <c r="E2866" s="259"/>
      <c r="F2866" s="270"/>
      <c r="G2866" s="259"/>
      <c r="H2866" s="259"/>
      <c r="I2866" s="259"/>
      <c r="J2866" s="259"/>
    </row>
    <row r="2867" spans="1:10">
      <c r="A2867" s="259"/>
      <c r="B2867" s="259"/>
      <c r="C2867" s="259"/>
      <c r="D2867" s="259"/>
      <c r="E2867" s="259"/>
      <c r="F2867" s="270"/>
      <c r="G2867" s="259"/>
      <c r="H2867" s="259"/>
      <c r="I2867" s="259"/>
      <c r="J2867" s="259"/>
    </row>
    <row r="2868" spans="1:10">
      <c r="A2868" s="259"/>
      <c r="B2868" s="259"/>
      <c r="C2868" s="259"/>
      <c r="D2868" s="259"/>
      <c r="E2868" s="259"/>
      <c r="F2868" s="270"/>
      <c r="G2868" s="259"/>
      <c r="H2868" s="259"/>
      <c r="I2868" s="259"/>
      <c r="J2868" s="259"/>
    </row>
    <row r="2869" spans="1:10">
      <c r="A2869" s="259"/>
      <c r="B2869" s="259"/>
      <c r="C2869" s="259"/>
      <c r="D2869" s="259"/>
      <c r="E2869" s="259"/>
      <c r="F2869" s="270"/>
      <c r="G2869" s="259"/>
      <c r="H2869" s="259"/>
      <c r="I2869" s="259"/>
      <c r="J2869" s="259"/>
    </row>
    <row r="2870" spans="1:10">
      <c r="A2870" s="259"/>
      <c r="B2870" s="259"/>
      <c r="C2870" s="259"/>
      <c r="D2870" s="259"/>
      <c r="E2870" s="259"/>
      <c r="F2870" s="270"/>
      <c r="G2870" s="259"/>
      <c r="H2870" s="259"/>
      <c r="I2870" s="259"/>
      <c r="J2870" s="259"/>
    </row>
    <row r="2871" spans="1:10">
      <c r="A2871" s="259"/>
      <c r="B2871" s="259"/>
      <c r="C2871" s="259"/>
      <c r="D2871" s="259"/>
      <c r="E2871" s="259"/>
      <c r="F2871" s="270"/>
      <c r="G2871" s="259"/>
      <c r="H2871" s="259"/>
      <c r="I2871" s="259"/>
      <c r="J2871" s="259"/>
    </row>
    <row r="2872" spans="1:10">
      <c r="A2872" s="259"/>
      <c r="B2872" s="259"/>
      <c r="C2872" s="259"/>
      <c r="D2872" s="259"/>
      <c r="E2872" s="259"/>
      <c r="F2872" s="270"/>
      <c r="G2872" s="259"/>
      <c r="H2872" s="259"/>
      <c r="I2872" s="259"/>
      <c r="J2872" s="259"/>
    </row>
    <row r="2873" spans="1:10">
      <c r="A2873" s="259"/>
      <c r="B2873" s="259"/>
      <c r="C2873" s="259"/>
      <c r="D2873" s="259"/>
      <c r="E2873" s="259"/>
      <c r="F2873" s="270"/>
      <c r="G2873" s="259"/>
      <c r="H2873" s="259"/>
      <c r="I2873" s="259"/>
      <c r="J2873" s="259"/>
    </row>
    <row r="2874" spans="1:10">
      <c r="A2874" s="259"/>
      <c r="B2874" s="259"/>
      <c r="C2874" s="259"/>
      <c r="D2874" s="259"/>
      <c r="E2874" s="259"/>
      <c r="F2874" s="270"/>
      <c r="G2874" s="259"/>
      <c r="H2874" s="259"/>
      <c r="I2874" s="259"/>
      <c r="J2874" s="259"/>
    </row>
    <row r="2875" spans="1:10">
      <c r="A2875" s="259"/>
      <c r="B2875" s="259"/>
      <c r="C2875" s="259"/>
      <c r="D2875" s="259"/>
      <c r="E2875" s="259"/>
      <c r="F2875" s="270"/>
      <c r="G2875" s="259"/>
      <c r="H2875" s="259"/>
      <c r="I2875" s="259"/>
      <c r="J2875" s="259"/>
    </row>
    <row r="2876" spans="1:10">
      <c r="A2876" s="259"/>
      <c r="B2876" s="259"/>
      <c r="C2876" s="259"/>
      <c r="D2876" s="259"/>
      <c r="E2876" s="259"/>
      <c r="F2876" s="270"/>
      <c r="G2876" s="259"/>
      <c r="H2876" s="259"/>
      <c r="I2876" s="259"/>
      <c r="J2876" s="259"/>
    </row>
    <row r="2877" spans="1:10">
      <c r="A2877" s="259"/>
      <c r="B2877" s="259"/>
      <c r="C2877" s="259"/>
      <c r="D2877" s="259"/>
      <c r="E2877" s="259"/>
      <c r="F2877" s="270"/>
      <c r="G2877" s="259"/>
      <c r="H2877" s="259"/>
      <c r="I2877" s="259"/>
      <c r="J2877" s="259"/>
    </row>
    <row r="2878" spans="1:10">
      <c r="A2878" s="259"/>
      <c r="B2878" s="259"/>
      <c r="C2878" s="259"/>
      <c r="D2878" s="259"/>
      <c r="E2878" s="259"/>
      <c r="F2878" s="270"/>
      <c r="G2878" s="259"/>
      <c r="H2878" s="259"/>
      <c r="I2878" s="259"/>
      <c r="J2878" s="259"/>
    </row>
    <row r="2879" spans="1:10">
      <c r="A2879" s="259"/>
      <c r="B2879" s="259"/>
      <c r="C2879" s="259"/>
      <c r="D2879" s="259"/>
      <c r="E2879" s="259"/>
      <c r="F2879" s="270"/>
      <c r="G2879" s="259"/>
      <c r="H2879" s="259"/>
      <c r="I2879" s="259"/>
      <c r="J2879" s="259"/>
    </row>
    <row r="2880" spans="1:10">
      <c r="A2880" s="259"/>
      <c r="B2880" s="259"/>
      <c r="C2880" s="259"/>
      <c r="D2880" s="259"/>
      <c r="E2880" s="259"/>
      <c r="F2880" s="270"/>
      <c r="G2880" s="259"/>
      <c r="H2880" s="259"/>
      <c r="I2880" s="259"/>
      <c r="J2880" s="259"/>
    </row>
    <row r="2881" spans="1:10">
      <c r="A2881" s="259"/>
      <c r="B2881" s="259"/>
      <c r="C2881" s="259"/>
      <c r="D2881" s="259"/>
      <c r="E2881" s="259"/>
      <c r="F2881" s="270"/>
      <c r="G2881" s="259"/>
      <c r="H2881" s="259"/>
      <c r="I2881" s="259"/>
      <c r="J2881" s="259"/>
    </row>
    <row r="2882" spans="1:10">
      <c r="A2882" s="259"/>
      <c r="B2882" s="259"/>
      <c r="C2882" s="259"/>
      <c r="D2882" s="259"/>
      <c r="E2882" s="259"/>
      <c r="F2882" s="270"/>
      <c r="G2882" s="259"/>
      <c r="H2882" s="259"/>
      <c r="I2882" s="259"/>
      <c r="J2882" s="259"/>
    </row>
    <row r="2883" spans="1:10">
      <c r="A2883" s="259"/>
      <c r="B2883" s="259"/>
      <c r="C2883" s="259"/>
      <c r="D2883" s="259"/>
      <c r="E2883" s="259"/>
      <c r="F2883" s="270"/>
      <c r="G2883" s="259"/>
      <c r="H2883" s="259"/>
      <c r="I2883" s="259"/>
      <c r="J2883" s="259"/>
    </row>
    <row r="2884" spans="1:10">
      <c r="A2884" s="259"/>
      <c r="B2884" s="259"/>
      <c r="C2884" s="259"/>
      <c r="D2884" s="259"/>
      <c r="E2884" s="259"/>
      <c r="F2884" s="270"/>
      <c r="G2884" s="259"/>
      <c r="H2884" s="259"/>
      <c r="I2884" s="259"/>
      <c r="J2884" s="259"/>
    </row>
    <row r="2885" spans="1:10">
      <c r="A2885" s="259"/>
      <c r="B2885" s="259"/>
      <c r="C2885" s="259"/>
      <c r="D2885" s="259"/>
      <c r="E2885" s="259"/>
      <c r="F2885" s="270"/>
      <c r="G2885" s="259"/>
      <c r="H2885" s="259"/>
      <c r="I2885" s="259"/>
      <c r="J2885" s="259"/>
    </row>
    <row r="2886" spans="1:10">
      <c r="A2886" s="259"/>
      <c r="B2886" s="259"/>
      <c r="C2886" s="259"/>
      <c r="D2886" s="259"/>
      <c r="E2886" s="259"/>
      <c r="F2886" s="270"/>
      <c r="G2886" s="259"/>
      <c r="H2886" s="259"/>
      <c r="I2886" s="259"/>
      <c r="J2886" s="259"/>
    </row>
    <row r="2887" spans="1:10">
      <c r="A2887" s="259"/>
      <c r="B2887" s="259"/>
      <c r="C2887" s="259"/>
      <c r="D2887" s="259"/>
      <c r="E2887" s="259"/>
      <c r="F2887" s="270"/>
      <c r="G2887" s="259"/>
      <c r="H2887" s="259"/>
      <c r="I2887" s="259"/>
      <c r="J2887" s="259"/>
    </row>
    <row r="2888" spans="1:10">
      <c r="A2888" s="259"/>
      <c r="B2888" s="259"/>
      <c r="C2888" s="259"/>
      <c r="D2888" s="259"/>
      <c r="E2888" s="259"/>
      <c r="F2888" s="270"/>
      <c r="G2888" s="259"/>
      <c r="H2888" s="259"/>
      <c r="I2888" s="259"/>
      <c r="J2888" s="259"/>
    </row>
    <row r="2889" spans="1:10">
      <c r="A2889" s="259"/>
      <c r="B2889" s="259"/>
      <c r="C2889" s="259"/>
      <c r="D2889" s="259"/>
      <c r="E2889" s="259"/>
      <c r="F2889" s="270"/>
      <c r="G2889" s="259"/>
      <c r="H2889" s="259"/>
      <c r="I2889" s="259"/>
      <c r="J2889" s="259"/>
    </row>
    <row r="2890" spans="1:10">
      <c r="A2890" s="259"/>
      <c r="B2890" s="259"/>
      <c r="C2890" s="259"/>
      <c r="D2890" s="259"/>
      <c r="E2890" s="259"/>
      <c r="F2890" s="270"/>
      <c r="G2890" s="259"/>
      <c r="H2890" s="259"/>
      <c r="I2890" s="259"/>
      <c r="J2890" s="259"/>
    </row>
    <row r="2891" spans="1:10">
      <c r="A2891" s="259"/>
      <c r="B2891" s="259"/>
      <c r="C2891" s="259"/>
      <c r="D2891" s="259"/>
      <c r="E2891" s="259"/>
      <c r="F2891" s="270"/>
      <c r="G2891" s="259"/>
      <c r="H2891" s="259"/>
      <c r="I2891" s="259"/>
      <c r="J2891" s="259"/>
    </row>
    <row r="2892" spans="1:10">
      <c r="A2892" s="259"/>
      <c r="B2892" s="259"/>
      <c r="C2892" s="259"/>
      <c r="D2892" s="259"/>
      <c r="E2892" s="259"/>
      <c r="F2892" s="270"/>
      <c r="G2892" s="259"/>
      <c r="H2892" s="259"/>
      <c r="I2892" s="259"/>
      <c r="J2892" s="259"/>
    </row>
    <row r="2893" spans="1:10">
      <c r="A2893" s="259"/>
      <c r="B2893" s="259"/>
      <c r="C2893" s="259"/>
      <c r="D2893" s="259"/>
      <c r="E2893" s="259"/>
      <c r="F2893" s="270"/>
      <c r="G2893" s="259"/>
      <c r="H2893" s="259"/>
      <c r="I2893" s="259"/>
      <c r="J2893" s="259"/>
    </row>
    <row r="2894" spans="1:10">
      <c r="A2894" s="259"/>
      <c r="B2894" s="259"/>
      <c r="C2894" s="259"/>
      <c r="D2894" s="259"/>
      <c r="E2894" s="259"/>
      <c r="F2894" s="270"/>
      <c r="G2894" s="259"/>
      <c r="H2894" s="259"/>
      <c r="I2894" s="259"/>
      <c r="J2894" s="259"/>
    </row>
    <row r="2895" spans="1:10">
      <c r="A2895" s="259"/>
      <c r="B2895" s="259"/>
      <c r="C2895" s="259"/>
      <c r="D2895" s="259"/>
      <c r="E2895" s="259"/>
      <c r="F2895" s="270"/>
      <c r="G2895" s="259"/>
      <c r="H2895" s="259"/>
      <c r="I2895" s="259"/>
      <c r="J2895" s="259"/>
    </row>
    <row r="2896" spans="1:10">
      <c r="A2896" s="259"/>
      <c r="B2896" s="259"/>
      <c r="C2896" s="259"/>
      <c r="D2896" s="259"/>
      <c r="E2896" s="259"/>
      <c r="F2896" s="270"/>
      <c r="G2896" s="259"/>
      <c r="H2896" s="259"/>
      <c r="I2896" s="259"/>
      <c r="J2896" s="259"/>
    </row>
    <row r="2897" spans="1:10">
      <c r="A2897" s="259"/>
      <c r="B2897" s="259"/>
      <c r="C2897" s="259"/>
      <c r="D2897" s="259"/>
      <c r="E2897" s="259"/>
      <c r="F2897" s="270"/>
      <c r="G2897" s="259"/>
      <c r="H2897" s="259"/>
      <c r="I2897" s="259"/>
      <c r="J2897" s="259"/>
    </row>
    <row r="2898" spans="1:10">
      <c r="A2898" s="259"/>
      <c r="B2898" s="259"/>
      <c r="C2898" s="259"/>
      <c r="D2898" s="259"/>
      <c r="E2898" s="259"/>
      <c r="F2898" s="270"/>
      <c r="G2898" s="259"/>
      <c r="H2898" s="259"/>
      <c r="I2898" s="259"/>
      <c r="J2898" s="259"/>
    </row>
    <row r="2899" spans="1:10">
      <c r="A2899" s="259"/>
      <c r="B2899" s="259"/>
      <c r="C2899" s="259"/>
      <c r="D2899" s="259"/>
      <c r="E2899" s="259"/>
      <c r="F2899" s="270"/>
      <c r="G2899" s="259"/>
      <c r="H2899" s="259"/>
      <c r="I2899" s="259"/>
      <c r="J2899" s="259"/>
    </row>
    <row r="2900" spans="1:10">
      <c r="A2900" s="259"/>
      <c r="B2900" s="259"/>
      <c r="C2900" s="259"/>
      <c r="D2900" s="259"/>
      <c r="E2900" s="259"/>
      <c r="F2900" s="270"/>
      <c r="G2900" s="259"/>
      <c r="H2900" s="259"/>
      <c r="I2900" s="259"/>
      <c r="J2900" s="259"/>
    </row>
    <row r="2901" spans="1:10">
      <c r="A2901" s="259"/>
      <c r="B2901" s="259"/>
      <c r="C2901" s="259"/>
      <c r="D2901" s="259"/>
      <c r="E2901" s="259"/>
      <c r="F2901" s="270"/>
      <c r="G2901" s="259"/>
      <c r="H2901" s="259"/>
      <c r="I2901" s="259"/>
      <c r="J2901" s="259"/>
    </row>
    <row r="2902" spans="1:10">
      <c r="A2902" s="259"/>
      <c r="B2902" s="259"/>
      <c r="C2902" s="259"/>
      <c r="D2902" s="259"/>
      <c r="E2902" s="259"/>
      <c r="F2902" s="270"/>
      <c r="G2902" s="259"/>
      <c r="H2902" s="259"/>
      <c r="I2902" s="259"/>
      <c r="J2902" s="259"/>
    </row>
    <row r="2903" spans="1:10">
      <c r="A2903" s="259"/>
      <c r="B2903" s="259"/>
      <c r="C2903" s="259"/>
      <c r="D2903" s="259"/>
      <c r="E2903" s="259"/>
      <c r="F2903" s="270"/>
      <c r="G2903" s="259"/>
      <c r="H2903" s="259"/>
      <c r="I2903" s="259"/>
      <c r="J2903" s="259"/>
    </row>
    <row r="2904" spans="1:10">
      <c r="A2904" s="259"/>
      <c r="B2904" s="259"/>
      <c r="C2904" s="259"/>
      <c r="D2904" s="259"/>
      <c r="E2904" s="259"/>
      <c r="F2904" s="270"/>
      <c r="G2904" s="259"/>
      <c r="H2904" s="259"/>
      <c r="I2904" s="259"/>
      <c r="J2904" s="259"/>
    </row>
    <row r="2905" spans="1:10">
      <c r="A2905" s="259"/>
      <c r="B2905" s="259"/>
      <c r="C2905" s="259"/>
      <c r="D2905" s="259"/>
      <c r="E2905" s="259"/>
      <c r="F2905" s="270"/>
      <c r="G2905" s="259"/>
      <c r="H2905" s="259"/>
      <c r="I2905" s="259"/>
      <c r="J2905" s="259"/>
    </row>
    <row r="2906" spans="1:10">
      <c r="A2906" s="259"/>
      <c r="B2906" s="259"/>
      <c r="C2906" s="259"/>
      <c r="D2906" s="259"/>
      <c r="E2906" s="259"/>
      <c r="F2906" s="270"/>
      <c r="G2906" s="259"/>
      <c r="H2906" s="259"/>
      <c r="I2906" s="259"/>
      <c r="J2906" s="259"/>
    </row>
    <row r="2907" spans="1:10">
      <c r="A2907" s="259"/>
      <c r="B2907" s="259"/>
      <c r="C2907" s="259"/>
      <c r="D2907" s="259"/>
      <c r="E2907" s="259"/>
      <c r="F2907" s="270"/>
      <c r="G2907" s="259"/>
      <c r="H2907" s="259"/>
      <c r="I2907" s="259"/>
      <c r="J2907" s="259"/>
    </row>
    <row r="2908" spans="1:10">
      <c r="A2908" s="259"/>
      <c r="B2908" s="259"/>
      <c r="C2908" s="259"/>
      <c r="D2908" s="259"/>
      <c r="E2908" s="259"/>
      <c r="F2908" s="270"/>
      <c r="G2908" s="259"/>
      <c r="H2908" s="259"/>
      <c r="I2908" s="259"/>
      <c r="J2908" s="259"/>
    </row>
    <row r="2909" spans="1:10">
      <c r="A2909" s="259"/>
      <c r="B2909" s="259"/>
      <c r="C2909" s="259"/>
      <c r="D2909" s="259"/>
      <c r="E2909" s="259"/>
      <c r="F2909" s="270"/>
      <c r="G2909" s="259"/>
      <c r="H2909" s="259"/>
      <c r="I2909" s="259"/>
      <c r="J2909" s="259"/>
    </row>
    <row r="2910" spans="1:10">
      <c r="A2910" s="259"/>
      <c r="B2910" s="259"/>
      <c r="C2910" s="259"/>
      <c r="D2910" s="259"/>
      <c r="E2910" s="259"/>
      <c r="F2910" s="270"/>
      <c r="G2910" s="259"/>
      <c r="H2910" s="259"/>
      <c r="I2910" s="259"/>
      <c r="J2910" s="259"/>
    </row>
    <row r="2911" spans="1:10">
      <c r="A2911" s="259"/>
      <c r="B2911" s="259"/>
      <c r="C2911" s="259"/>
      <c r="D2911" s="259"/>
      <c r="E2911" s="259"/>
      <c r="F2911" s="270"/>
      <c r="G2911" s="259"/>
      <c r="H2911" s="259"/>
      <c r="I2911" s="259"/>
      <c r="J2911" s="259"/>
    </row>
    <row r="2912" spans="1:10">
      <c r="A2912" s="259"/>
      <c r="B2912" s="259"/>
      <c r="C2912" s="259"/>
      <c r="D2912" s="259"/>
      <c r="E2912" s="259"/>
      <c r="F2912" s="270"/>
      <c r="G2912" s="259"/>
      <c r="H2912" s="259"/>
      <c r="I2912" s="259"/>
      <c r="J2912" s="259"/>
    </row>
    <row r="2913" spans="1:10">
      <c r="A2913" s="259"/>
      <c r="B2913" s="259"/>
      <c r="C2913" s="259"/>
      <c r="D2913" s="259"/>
      <c r="E2913" s="259"/>
      <c r="F2913" s="270"/>
      <c r="G2913" s="259"/>
      <c r="H2913" s="259"/>
      <c r="I2913" s="259"/>
      <c r="J2913" s="259"/>
    </row>
    <row r="2914" spans="1:10">
      <c r="A2914" s="259"/>
      <c r="B2914" s="259"/>
      <c r="C2914" s="259"/>
      <c r="D2914" s="259"/>
      <c r="E2914" s="259"/>
      <c r="F2914" s="270"/>
      <c r="G2914" s="259"/>
      <c r="H2914" s="259"/>
      <c r="I2914" s="259"/>
      <c r="J2914" s="259"/>
    </row>
    <row r="2915" spans="1:10">
      <c r="A2915" s="259"/>
      <c r="B2915" s="259"/>
      <c r="C2915" s="259"/>
      <c r="D2915" s="259"/>
      <c r="E2915" s="259"/>
      <c r="F2915" s="270"/>
      <c r="G2915" s="259"/>
      <c r="H2915" s="259"/>
      <c r="I2915" s="259"/>
      <c r="J2915" s="259"/>
    </row>
    <row r="2916" spans="1:10">
      <c r="A2916" s="259"/>
      <c r="B2916" s="259"/>
      <c r="C2916" s="259"/>
      <c r="D2916" s="259"/>
      <c r="E2916" s="259"/>
      <c r="F2916" s="270"/>
      <c r="G2916" s="259"/>
      <c r="H2916" s="259"/>
      <c r="I2916" s="259"/>
      <c r="J2916" s="259"/>
    </row>
    <row r="2917" spans="1:10">
      <c r="A2917" s="259"/>
      <c r="B2917" s="259"/>
      <c r="C2917" s="259"/>
      <c r="D2917" s="259"/>
      <c r="E2917" s="259"/>
      <c r="F2917" s="270"/>
      <c r="G2917" s="259"/>
      <c r="H2917" s="259"/>
      <c r="I2917" s="259"/>
      <c r="J2917" s="259"/>
    </row>
    <row r="2918" spans="1:10">
      <c r="A2918" s="259"/>
      <c r="B2918" s="259"/>
      <c r="C2918" s="259"/>
      <c r="D2918" s="259"/>
      <c r="E2918" s="259"/>
      <c r="F2918" s="270"/>
      <c r="G2918" s="259"/>
      <c r="H2918" s="259"/>
      <c r="I2918" s="259"/>
      <c r="J2918" s="259"/>
    </row>
    <row r="2919" spans="1:10">
      <c r="A2919" s="259"/>
      <c r="B2919" s="259"/>
      <c r="C2919" s="259"/>
      <c r="D2919" s="259"/>
      <c r="E2919" s="259"/>
      <c r="F2919" s="270"/>
      <c r="G2919" s="259"/>
      <c r="H2919" s="259"/>
      <c r="I2919" s="259"/>
      <c r="J2919" s="259"/>
    </row>
    <row r="2920" spans="1:10">
      <c r="A2920" s="259"/>
      <c r="B2920" s="259"/>
      <c r="C2920" s="259"/>
      <c r="D2920" s="259"/>
      <c r="E2920" s="259"/>
      <c r="F2920" s="270"/>
      <c r="G2920" s="259"/>
      <c r="H2920" s="259"/>
      <c r="I2920" s="259"/>
      <c r="J2920" s="259"/>
    </row>
    <row r="2921" spans="1:10">
      <c r="A2921" s="259"/>
      <c r="B2921" s="259"/>
      <c r="C2921" s="259"/>
      <c r="D2921" s="259"/>
      <c r="E2921" s="259"/>
      <c r="F2921" s="270"/>
      <c r="G2921" s="259"/>
      <c r="H2921" s="259"/>
      <c r="I2921" s="259"/>
      <c r="J2921" s="259"/>
    </row>
    <row r="2922" spans="1:10">
      <c r="A2922" s="259"/>
      <c r="B2922" s="259"/>
      <c r="C2922" s="259"/>
      <c r="D2922" s="259"/>
      <c r="E2922" s="259"/>
      <c r="F2922" s="270"/>
      <c r="G2922" s="259"/>
      <c r="H2922" s="259"/>
      <c r="I2922" s="259"/>
      <c r="J2922" s="259"/>
    </row>
    <row r="2923" spans="1:10">
      <c r="A2923" s="259"/>
      <c r="B2923" s="259"/>
      <c r="C2923" s="259"/>
      <c r="D2923" s="259"/>
      <c r="E2923" s="259"/>
      <c r="F2923" s="270"/>
      <c r="G2923" s="259"/>
      <c r="H2923" s="259"/>
      <c r="I2923" s="259"/>
      <c r="J2923" s="259"/>
    </row>
    <row r="2924" spans="1:10">
      <c r="A2924" s="259"/>
      <c r="B2924" s="259"/>
      <c r="C2924" s="259"/>
      <c r="D2924" s="259"/>
      <c r="E2924" s="259"/>
      <c r="F2924" s="270"/>
      <c r="G2924" s="259"/>
      <c r="H2924" s="259"/>
      <c r="I2924" s="259"/>
      <c r="J2924" s="259"/>
    </row>
    <row r="2925" spans="1:10">
      <c r="A2925" s="259"/>
      <c r="B2925" s="259"/>
      <c r="C2925" s="259"/>
      <c r="D2925" s="259"/>
      <c r="E2925" s="259"/>
      <c r="F2925" s="270"/>
      <c r="G2925" s="259"/>
      <c r="H2925" s="259"/>
      <c r="I2925" s="259"/>
      <c r="J2925" s="259"/>
    </row>
    <row r="2926" spans="1:10">
      <c r="A2926" s="259"/>
      <c r="B2926" s="259"/>
      <c r="C2926" s="259"/>
      <c r="D2926" s="259"/>
      <c r="E2926" s="259"/>
      <c r="F2926" s="270"/>
      <c r="G2926" s="259"/>
      <c r="H2926" s="259"/>
      <c r="I2926" s="259"/>
      <c r="J2926" s="259"/>
    </row>
    <row r="2927" spans="1:10">
      <c r="A2927" s="259"/>
      <c r="B2927" s="259"/>
      <c r="C2927" s="259"/>
      <c r="D2927" s="259"/>
      <c r="E2927" s="259"/>
      <c r="F2927" s="270"/>
      <c r="G2927" s="259"/>
      <c r="H2927" s="259"/>
      <c r="I2927" s="259"/>
      <c r="J2927" s="259"/>
    </row>
    <row r="2928" spans="1:10">
      <c r="A2928" s="259"/>
      <c r="B2928" s="259"/>
      <c r="C2928" s="259"/>
      <c r="D2928" s="259"/>
      <c r="E2928" s="259"/>
      <c r="F2928" s="270"/>
      <c r="G2928" s="259"/>
      <c r="H2928" s="259"/>
      <c r="I2928" s="259"/>
      <c r="J2928" s="259"/>
    </row>
    <row r="2929" spans="1:10">
      <c r="A2929" s="259"/>
      <c r="B2929" s="259"/>
      <c r="C2929" s="259"/>
      <c r="D2929" s="259"/>
      <c r="E2929" s="259"/>
      <c r="F2929" s="270"/>
      <c r="G2929" s="259"/>
      <c r="H2929" s="259"/>
      <c r="I2929" s="259"/>
      <c r="J2929" s="259"/>
    </row>
    <row r="2930" spans="1:10">
      <c r="A2930" s="259"/>
      <c r="B2930" s="259"/>
      <c r="C2930" s="259"/>
      <c r="D2930" s="259"/>
      <c r="E2930" s="259"/>
      <c r="F2930" s="270"/>
      <c r="G2930" s="259"/>
      <c r="H2930" s="259"/>
      <c r="I2930" s="259"/>
      <c r="J2930" s="259"/>
    </row>
    <row r="2931" spans="1:10">
      <c r="A2931" s="259"/>
      <c r="B2931" s="259"/>
      <c r="C2931" s="259"/>
      <c r="D2931" s="259"/>
      <c r="E2931" s="259"/>
      <c r="F2931" s="270"/>
      <c r="G2931" s="259"/>
      <c r="H2931" s="259"/>
      <c r="I2931" s="259"/>
      <c r="J2931" s="259"/>
    </row>
    <row r="2932" spans="1:10">
      <c r="A2932" s="259"/>
      <c r="B2932" s="259"/>
      <c r="C2932" s="259"/>
      <c r="D2932" s="259"/>
      <c r="E2932" s="259"/>
      <c r="F2932" s="270"/>
      <c r="G2932" s="259"/>
      <c r="H2932" s="259"/>
      <c r="I2932" s="259"/>
      <c r="J2932" s="259"/>
    </row>
    <row r="2933" spans="1:10">
      <c r="A2933" s="259"/>
      <c r="B2933" s="259"/>
      <c r="C2933" s="259"/>
      <c r="D2933" s="259"/>
      <c r="E2933" s="259"/>
      <c r="F2933" s="270"/>
      <c r="G2933" s="259"/>
      <c r="H2933" s="259"/>
      <c r="I2933" s="259"/>
      <c r="J2933" s="259"/>
    </row>
    <row r="2934" spans="1:10">
      <c r="A2934" s="259"/>
      <c r="B2934" s="259"/>
      <c r="C2934" s="259"/>
      <c r="D2934" s="259"/>
      <c r="E2934" s="259"/>
      <c r="F2934" s="270"/>
      <c r="G2934" s="259"/>
      <c r="H2934" s="259"/>
      <c r="I2934" s="259"/>
      <c r="J2934" s="259"/>
    </row>
    <row r="2935" spans="1:10">
      <c r="A2935" s="259"/>
      <c r="B2935" s="259"/>
      <c r="C2935" s="259"/>
      <c r="D2935" s="259"/>
      <c r="E2935" s="259"/>
      <c r="F2935" s="270"/>
      <c r="G2935" s="259"/>
      <c r="H2935" s="259"/>
      <c r="I2935" s="259"/>
      <c r="J2935" s="259"/>
    </row>
    <row r="2936" spans="1:10">
      <c r="A2936" s="259"/>
      <c r="B2936" s="259"/>
      <c r="C2936" s="259"/>
      <c r="D2936" s="259"/>
      <c r="E2936" s="259"/>
      <c r="F2936" s="270"/>
      <c r="G2936" s="259"/>
      <c r="H2936" s="259"/>
      <c r="I2936" s="259"/>
      <c r="J2936" s="259"/>
    </row>
    <row r="2937" spans="1:10">
      <c r="A2937" s="259"/>
      <c r="B2937" s="259"/>
      <c r="C2937" s="259"/>
      <c r="D2937" s="259"/>
      <c r="E2937" s="259"/>
      <c r="F2937" s="270"/>
      <c r="G2937" s="259"/>
      <c r="H2937" s="259"/>
      <c r="I2937" s="259"/>
      <c r="J2937" s="259"/>
    </row>
    <row r="2938" spans="1:10">
      <c r="A2938" s="259"/>
      <c r="B2938" s="259"/>
      <c r="C2938" s="259"/>
      <c r="D2938" s="259"/>
      <c r="E2938" s="259"/>
      <c r="F2938" s="270"/>
      <c r="G2938" s="259"/>
      <c r="H2938" s="259"/>
      <c r="I2938" s="259"/>
      <c r="J2938" s="259"/>
    </row>
    <row r="2939" spans="1:10">
      <c r="A2939" s="259"/>
      <c r="B2939" s="259"/>
      <c r="C2939" s="259"/>
      <c r="D2939" s="259"/>
      <c r="E2939" s="259"/>
      <c r="F2939" s="270"/>
      <c r="G2939" s="259"/>
      <c r="H2939" s="259"/>
      <c r="I2939" s="259"/>
      <c r="J2939" s="259"/>
    </row>
    <row r="2940" spans="1:10">
      <c r="A2940" s="259"/>
      <c r="B2940" s="259"/>
      <c r="C2940" s="259"/>
      <c r="D2940" s="259"/>
      <c r="E2940" s="259"/>
      <c r="F2940" s="270"/>
      <c r="G2940" s="259"/>
      <c r="H2940" s="259"/>
      <c r="I2940" s="259"/>
      <c r="J2940" s="259"/>
    </row>
    <row r="2941" spans="1:10">
      <c r="A2941" s="259"/>
      <c r="B2941" s="259"/>
      <c r="C2941" s="259"/>
      <c r="D2941" s="259"/>
      <c r="E2941" s="259"/>
      <c r="F2941" s="270"/>
      <c r="G2941" s="259"/>
      <c r="H2941" s="259"/>
      <c r="I2941" s="259"/>
      <c r="J2941" s="259"/>
    </row>
    <row r="2942" spans="1:10">
      <c r="A2942" s="259"/>
      <c r="B2942" s="259"/>
      <c r="C2942" s="259"/>
      <c r="D2942" s="259"/>
      <c r="E2942" s="259"/>
      <c r="F2942" s="270"/>
      <c r="G2942" s="259"/>
      <c r="H2942" s="259"/>
      <c r="I2942" s="259"/>
      <c r="J2942" s="259"/>
    </row>
    <row r="2943" spans="1:10">
      <c r="A2943" s="259"/>
      <c r="B2943" s="259"/>
      <c r="C2943" s="259"/>
      <c r="D2943" s="259"/>
      <c r="E2943" s="259"/>
      <c r="F2943" s="270"/>
      <c r="G2943" s="259"/>
      <c r="H2943" s="259"/>
      <c r="I2943" s="259"/>
      <c r="J2943" s="259"/>
    </row>
    <row r="2944" spans="1:10">
      <c r="A2944" s="259"/>
      <c r="B2944" s="259"/>
      <c r="C2944" s="259"/>
      <c r="D2944" s="259"/>
      <c r="E2944" s="259"/>
      <c r="F2944" s="270"/>
      <c r="G2944" s="259"/>
      <c r="H2944" s="259"/>
      <c r="I2944" s="259"/>
      <c r="J2944" s="259"/>
    </row>
    <row r="2945" spans="1:10">
      <c r="A2945" s="259"/>
      <c r="B2945" s="259"/>
      <c r="C2945" s="259"/>
      <c r="D2945" s="259"/>
      <c r="E2945" s="259"/>
      <c r="F2945" s="270"/>
      <c r="G2945" s="259"/>
      <c r="H2945" s="259"/>
      <c r="I2945" s="259"/>
      <c r="J2945" s="259"/>
    </row>
    <row r="2946" spans="1:10">
      <c r="A2946" s="259"/>
      <c r="B2946" s="259"/>
      <c r="C2946" s="259"/>
      <c r="D2946" s="259"/>
      <c r="E2946" s="259"/>
      <c r="F2946" s="270"/>
      <c r="G2946" s="259"/>
      <c r="H2946" s="259"/>
      <c r="I2946" s="259"/>
      <c r="J2946" s="259"/>
    </row>
    <row r="2947" spans="1:10">
      <c r="A2947" s="259"/>
      <c r="B2947" s="259"/>
      <c r="C2947" s="259"/>
      <c r="D2947" s="259"/>
      <c r="E2947" s="259"/>
      <c r="F2947" s="270"/>
      <c r="G2947" s="259"/>
      <c r="H2947" s="259"/>
      <c r="I2947" s="259"/>
      <c r="J2947" s="259"/>
    </row>
    <row r="2948" spans="1:10">
      <c r="A2948" s="259"/>
      <c r="B2948" s="259"/>
      <c r="C2948" s="259"/>
      <c r="D2948" s="259"/>
      <c r="E2948" s="259"/>
      <c r="F2948" s="270"/>
      <c r="G2948" s="259"/>
      <c r="H2948" s="259"/>
      <c r="I2948" s="259"/>
      <c r="J2948" s="259"/>
    </row>
    <row r="2949" spans="1:10">
      <c r="A2949" s="259"/>
      <c r="B2949" s="259"/>
      <c r="C2949" s="259"/>
      <c r="D2949" s="259"/>
      <c r="E2949" s="259"/>
      <c r="F2949" s="270"/>
      <c r="G2949" s="259"/>
      <c r="H2949" s="259"/>
      <c r="I2949" s="259"/>
      <c r="J2949" s="259"/>
    </row>
    <row r="2950" spans="1:10">
      <c r="A2950" s="259"/>
      <c r="B2950" s="259"/>
      <c r="C2950" s="259"/>
      <c r="D2950" s="259"/>
      <c r="E2950" s="259"/>
      <c r="F2950" s="270"/>
      <c r="G2950" s="259"/>
      <c r="H2950" s="259"/>
      <c r="I2950" s="259"/>
      <c r="J2950" s="259"/>
    </row>
    <row r="2951" spans="1:10">
      <c r="A2951" s="259"/>
      <c r="B2951" s="259"/>
      <c r="C2951" s="259"/>
      <c r="D2951" s="259"/>
      <c r="E2951" s="259"/>
      <c r="F2951" s="270"/>
      <c r="G2951" s="259"/>
      <c r="H2951" s="259"/>
      <c r="I2951" s="259"/>
      <c r="J2951" s="259"/>
    </row>
    <row r="2952" spans="1:10">
      <c r="A2952" s="259"/>
      <c r="B2952" s="259"/>
      <c r="C2952" s="259"/>
      <c r="D2952" s="259"/>
      <c r="E2952" s="259"/>
      <c r="F2952" s="270"/>
      <c r="G2952" s="259"/>
      <c r="H2952" s="259"/>
      <c r="I2952" s="259"/>
      <c r="J2952" s="259"/>
    </row>
    <row r="2953" spans="1:10">
      <c r="A2953" s="259"/>
      <c r="B2953" s="259"/>
      <c r="C2953" s="259"/>
      <c r="D2953" s="259"/>
      <c r="E2953" s="259"/>
      <c r="F2953" s="270"/>
      <c r="G2953" s="259"/>
      <c r="H2953" s="259"/>
      <c r="I2953" s="259"/>
      <c r="J2953" s="259"/>
    </row>
    <row r="2954" spans="1:10">
      <c r="A2954" s="259"/>
      <c r="B2954" s="259"/>
      <c r="C2954" s="259"/>
      <c r="D2954" s="259"/>
      <c r="E2954" s="259"/>
      <c r="F2954" s="270"/>
      <c r="G2954" s="259"/>
      <c r="H2954" s="259"/>
      <c r="I2954" s="259"/>
      <c r="J2954" s="259"/>
    </row>
    <row r="2955" spans="1:10">
      <c r="A2955" s="259"/>
      <c r="B2955" s="259"/>
      <c r="C2955" s="259"/>
      <c r="D2955" s="259"/>
      <c r="E2955" s="259"/>
      <c r="F2955" s="270"/>
      <c r="G2955" s="259"/>
      <c r="H2955" s="259"/>
      <c r="I2955" s="259"/>
      <c r="J2955" s="259"/>
    </row>
    <row r="2956" spans="1:10">
      <c r="A2956" s="259"/>
      <c r="B2956" s="259"/>
      <c r="C2956" s="259"/>
      <c r="D2956" s="259"/>
      <c r="E2956" s="259"/>
      <c r="F2956" s="270"/>
      <c r="G2956" s="259"/>
      <c r="H2956" s="259"/>
      <c r="I2956" s="259"/>
      <c r="J2956" s="259"/>
    </row>
    <row r="2957" spans="1:10">
      <c r="A2957" s="259"/>
      <c r="B2957" s="259"/>
      <c r="C2957" s="259"/>
      <c r="D2957" s="259"/>
      <c r="E2957" s="259"/>
      <c r="F2957" s="270"/>
      <c r="G2957" s="259"/>
      <c r="H2957" s="259"/>
      <c r="I2957" s="259"/>
      <c r="J2957" s="259"/>
    </row>
    <row r="2958" spans="1:10">
      <c r="A2958" s="259"/>
      <c r="B2958" s="259"/>
      <c r="C2958" s="259"/>
      <c r="D2958" s="259"/>
      <c r="E2958" s="259"/>
      <c r="F2958" s="270"/>
      <c r="G2958" s="259"/>
      <c r="H2958" s="259"/>
      <c r="I2958" s="259"/>
      <c r="J2958" s="259"/>
    </row>
    <row r="2959" spans="1:10">
      <c r="A2959" s="259"/>
      <c r="B2959" s="259"/>
      <c r="C2959" s="259"/>
      <c r="D2959" s="259"/>
      <c r="E2959" s="259"/>
      <c r="F2959" s="270"/>
      <c r="G2959" s="259"/>
      <c r="H2959" s="259"/>
      <c r="I2959" s="259"/>
      <c r="J2959" s="259"/>
    </row>
    <row r="2960" spans="1:10">
      <c r="A2960" s="259"/>
      <c r="B2960" s="259"/>
      <c r="C2960" s="259"/>
      <c r="D2960" s="259"/>
      <c r="E2960" s="259"/>
      <c r="F2960" s="270"/>
      <c r="G2960" s="259"/>
      <c r="H2960" s="259"/>
      <c r="I2960" s="259"/>
      <c r="J2960" s="259"/>
    </row>
    <row r="2961" spans="1:10">
      <c r="A2961" s="259"/>
      <c r="B2961" s="259"/>
      <c r="C2961" s="259"/>
      <c r="D2961" s="259"/>
      <c r="E2961" s="259"/>
      <c r="F2961" s="270"/>
      <c r="G2961" s="259"/>
      <c r="H2961" s="259"/>
      <c r="I2961" s="259"/>
      <c r="J2961" s="259"/>
    </row>
    <row r="2962" spans="1:10">
      <c r="A2962" s="259"/>
      <c r="B2962" s="259"/>
      <c r="C2962" s="259"/>
      <c r="D2962" s="259"/>
      <c r="E2962" s="259"/>
      <c r="F2962" s="270"/>
      <c r="G2962" s="259"/>
      <c r="H2962" s="259"/>
      <c r="I2962" s="259"/>
      <c r="J2962" s="259"/>
    </row>
    <row r="2963" spans="1:10">
      <c r="A2963" s="259"/>
      <c r="B2963" s="259"/>
      <c r="C2963" s="259"/>
      <c r="D2963" s="259"/>
      <c r="E2963" s="259"/>
      <c r="F2963" s="270"/>
      <c r="G2963" s="259"/>
      <c r="H2963" s="259"/>
      <c r="I2963" s="259"/>
      <c r="J2963" s="259"/>
    </row>
    <row r="2964" spans="1:10">
      <c r="A2964" s="259"/>
      <c r="B2964" s="259"/>
      <c r="C2964" s="259"/>
      <c r="D2964" s="259"/>
      <c r="E2964" s="259"/>
      <c r="F2964" s="270"/>
      <c r="G2964" s="259"/>
      <c r="H2964" s="259"/>
      <c r="I2964" s="259"/>
      <c r="J2964" s="259"/>
    </row>
    <row r="2965" spans="1:10">
      <c r="A2965" s="259"/>
      <c r="B2965" s="259"/>
      <c r="C2965" s="259"/>
      <c r="D2965" s="259"/>
      <c r="E2965" s="259"/>
      <c r="F2965" s="270"/>
      <c r="G2965" s="259"/>
      <c r="H2965" s="259"/>
      <c r="I2965" s="259"/>
      <c r="J2965" s="259"/>
    </row>
    <row r="2966" spans="1:10">
      <c r="A2966" s="259"/>
      <c r="B2966" s="259"/>
      <c r="C2966" s="259"/>
      <c r="D2966" s="259"/>
      <c r="E2966" s="259"/>
      <c r="F2966" s="270"/>
      <c r="G2966" s="259"/>
      <c r="H2966" s="259"/>
      <c r="I2966" s="259"/>
      <c r="J2966" s="259"/>
    </row>
    <row r="2967" spans="1:10">
      <c r="A2967" s="259"/>
      <c r="B2967" s="259"/>
      <c r="C2967" s="259"/>
      <c r="D2967" s="259"/>
      <c r="E2967" s="259"/>
      <c r="F2967" s="270"/>
      <c r="G2967" s="259"/>
      <c r="H2967" s="259"/>
      <c r="I2967" s="259"/>
      <c r="J2967" s="259"/>
    </row>
    <row r="2968" spans="1:10">
      <c r="A2968" s="259"/>
      <c r="B2968" s="259"/>
      <c r="C2968" s="259"/>
      <c r="D2968" s="259"/>
      <c r="E2968" s="259"/>
      <c r="F2968" s="270"/>
      <c r="G2968" s="259"/>
      <c r="H2968" s="259"/>
      <c r="I2968" s="259"/>
      <c r="J2968" s="259"/>
    </row>
    <row r="2969" spans="1:10">
      <c r="A2969" s="259"/>
      <c r="B2969" s="259"/>
      <c r="C2969" s="259"/>
      <c r="D2969" s="259"/>
      <c r="E2969" s="259"/>
      <c r="F2969" s="270"/>
      <c r="G2969" s="259"/>
      <c r="H2969" s="259"/>
      <c r="I2969" s="259"/>
      <c r="J2969" s="259"/>
    </row>
    <row r="2970" spans="1:10">
      <c r="A2970" s="259"/>
      <c r="B2970" s="259"/>
      <c r="C2970" s="259"/>
      <c r="D2970" s="259"/>
      <c r="E2970" s="259"/>
      <c r="F2970" s="270"/>
      <c r="G2970" s="259"/>
      <c r="H2970" s="259"/>
      <c r="I2970" s="259"/>
      <c r="J2970" s="259"/>
    </row>
    <row r="2971" spans="1:10">
      <c r="A2971" s="259"/>
      <c r="B2971" s="259"/>
      <c r="C2971" s="259"/>
      <c r="D2971" s="259"/>
      <c r="E2971" s="259"/>
      <c r="F2971" s="270"/>
      <c r="G2971" s="259"/>
      <c r="H2971" s="259"/>
      <c r="I2971" s="259"/>
      <c r="J2971" s="259"/>
    </row>
    <row r="2972" spans="1:10">
      <c r="A2972" s="259"/>
      <c r="B2972" s="259"/>
      <c r="C2972" s="259"/>
      <c r="D2972" s="259"/>
      <c r="E2972" s="259"/>
      <c r="F2972" s="270"/>
      <c r="G2972" s="259"/>
      <c r="H2972" s="259"/>
      <c r="I2972" s="259"/>
      <c r="J2972" s="259"/>
    </row>
    <row r="2973" spans="1:10">
      <c r="A2973" s="259"/>
      <c r="B2973" s="259"/>
      <c r="C2973" s="259"/>
      <c r="D2973" s="259"/>
      <c r="E2973" s="259"/>
      <c r="F2973" s="270"/>
      <c r="G2973" s="259"/>
      <c r="H2973" s="259"/>
      <c r="I2973" s="259"/>
      <c r="J2973" s="259"/>
    </row>
    <row r="2974" spans="1:10">
      <c r="A2974" s="259"/>
      <c r="B2974" s="259"/>
      <c r="C2974" s="259"/>
      <c r="D2974" s="259"/>
      <c r="E2974" s="259"/>
      <c r="F2974" s="270"/>
      <c r="G2974" s="259"/>
      <c r="H2974" s="259"/>
      <c r="I2974" s="259"/>
      <c r="J2974" s="259"/>
    </row>
    <row r="2975" spans="1:10">
      <c r="A2975" s="259"/>
      <c r="B2975" s="259"/>
      <c r="C2975" s="259"/>
      <c r="D2975" s="259"/>
      <c r="E2975" s="259"/>
      <c r="F2975" s="270"/>
      <c r="G2975" s="259"/>
      <c r="H2975" s="259"/>
      <c r="I2975" s="259"/>
      <c r="J2975" s="259"/>
    </row>
    <row r="2976" spans="1:10">
      <c r="A2976" s="259"/>
      <c r="B2976" s="259"/>
      <c r="C2976" s="259"/>
      <c r="D2976" s="259"/>
      <c r="E2976" s="259"/>
      <c r="F2976" s="270"/>
      <c r="G2976" s="259"/>
      <c r="H2976" s="259"/>
      <c r="I2976" s="259"/>
      <c r="J2976" s="259"/>
    </row>
    <row r="2977" spans="1:10">
      <c r="A2977" s="259"/>
      <c r="B2977" s="259"/>
      <c r="C2977" s="259"/>
      <c r="D2977" s="259"/>
      <c r="E2977" s="259"/>
      <c r="F2977" s="270"/>
      <c r="G2977" s="259"/>
      <c r="H2977" s="259"/>
      <c r="I2977" s="259"/>
      <c r="J2977" s="259"/>
    </row>
    <row r="2978" spans="1:10">
      <c r="A2978" s="259"/>
      <c r="B2978" s="259"/>
      <c r="C2978" s="259"/>
      <c r="D2978" s="259"/>
      <c r="E2978" s="259"/>
      <c r="F2978" s="270"/>
      <c r="G2978" s="259"/>
      <c r="H2978" s="259"/>
      <c r="I2978" s="259"/>
      <c r="J2978" s="259"/>
    </row>
    <row r="2979" spans="1:10">
      <c r="A2979" s="259"/>
      <c r="B2979" s="259"/>
      <c r="C2979" s="259"/>
      <c r="D2979" s="259"/>
      <c r="E2979" s="259"/>
      <c r="F2979" s="270"/>
      <c r="G2979" s="259"/>
      <c r="H2979" s="259"/>
      <c r="I2979" s="259"/>
      <c r="J2979" s="259"/>
    </row>
    <row r="2980" spans="1:10">
      <c r="A2980" s="259"/>
      <c r="B2980" s="259"/>
      <c r="C2980" s="259"/>
      <c r="D2980" s="259"/>
      <c r="E2980" s="259"/>
      <c r="F2980" s="270"/>
      <c r="G2980" s="259"/>
      <c r="H2980" s="259"/>
      <c r="I2980" s="259"/>
      <c r="J2980" s="259"/>
    </row>
    <row r="2981" spans="1:10">
      <c r="A2981" s="259"/>
      <c r="B2981" s="259"/>
      <c r="C2981" s="259"/>
      <c r="D2981" s="259"/>
      <c r="E2981" s="259"/>
      <c r="F2981" s="270"/>
      <c r="G2981" s="259"/>
      <c r="H2981" s="259"/>
      <c r="I2981" s="259"/>
      <c r="J2981" s="259"/>
    </row>
    <row r="2982" spans="1:10">
      <c r="A2982" s="259"/>
      <c r="B2982" s="259"/>
      <c r="C2982" s="259"/>
      <c r="D2982" s="259"/>
      <c r="E2982" s="259"/>
      <c r="F2982" s="270"/>
      <c r="G2982" s="259"/>
      <c r="H2982" s="259"/>
      <c r="I2982" s="259"/>
      <c r="J2982" s="259"/>
    </row>
    <row r="2983" spans="1:10">
      <c r="A2983" s="259"/>
      <c r="B2983" s="259"/>
      <c r="C2983" s="259"/>
      <c r="D2983" s="259"/>
      <c r="E2983" s="259"/>
      <c r="F2983" s="270"/>
      <c r="G2983" s="259"/>
      <c r="H2983" s="259"/>
      <c r="I2983" s="259"/>
      <c r="J2983" s="259"/>
    </row>
    <row r="2984" spans="1:10">
      <c r="A2984" s="259"/>
      <c r="B2984" s="259"/>
      <c r="C2984" s="259"/>
      <c r="D2984" s="259"/>
      <c r="E2984" s="259"/>
      <c r="F2984" s="270"/>
      <c r="G2984" s="259"/>
      <c r="H2984" s="259"/>
      <c r="I2984" s="259"/>
      <c r="J2984" s="259"/>
    </row>
    <row r="2985" spans="1:10">
      <c r="A2985" s="259"/>
      <c r="B2985" s="259"/>
      <c r="C2985" s="259"/>
      <c r="D2985" s="259"/>
      <c r="E2985" s="259"/>
      <c r="F2985" s="270"/>
      <c r="G2985" s="259"/>
      <c r="H2985" s="259"/>
      <c r="I2985" s="259"/>
      <c r="J2985" s="259"/>
    </row>
    <row r="2986" spans="1:10">
      <c r="A2986" s="259"/>
      <c r="B2986" s="259"/>
      <c r="C2986" s="259"/>
      <c r="D2986" s="259"/>
      <c r="E2986" s="259"/>
      <c r="F2986" s="270"/>
      <c r="G2986" s="259"/>
      <c r="H2986" s="259"/>
      <c r="I2986" s="259"/>
      <c r="J2986" s="259"/>
    </row>
    <row r="2987" spans="1:10">
      <c r="A2987" s="259"/>
      <c r="B2987" s="259"/>
      <c r="C2987" s="259"/>
      <c r="D2987" s="259"/>
      <c r="E2987" s="259"/>
      <c r="F2987" s="270"/>
      <c r="G2987" s="259"/>
      <c r="H2987" s="259"/>
      <c r="I2987" s="259"/>
      <c r="J2987" s="259"/>
    </row>
    <row r="2988" spans="1:10">
      <c r="A2988" s="259"/>
      <c r="B2988" s="259"/>
      <c r="C2988" s="259"/>
      <c r="D2988" s="259"/>
      <c r="E2988" s="259"/>
      <c r="F2988" s="270"/>
      <c r="G2988" s="259"/>
      <c r="H2988" s="259"/>
      <c r="I2988" s="259"/>
      <c r="J2988" s="259"/>
    </row>
    <row r="2989" spans="1:10">
      <c r="A2989" s="259"/>
      <c r="B2989" s="259"/>
      <c r="C2989" s="259"/>
      <c r="D2989" s="259"/>
      <c r="E2989" s="259"/>
      <c r="F2989" s="270"/>
      <c r="G2989" s="259"/>
      <c r="H2989" s="259"/>
      <c r="I2989" s="259"/>
      <c r="J2989" s="259"/>
    </row>
    <row r="2990" spans="1:10">
      <c r="A2990" s="259"/>
      <c r="B2990" s="259"/>
      <c r="C2990" s="259"/>
      <c r="D2990" s="259"/>
      <c r="E2990" s="259"/>
      <c r="F2990" s="270"/>
      <c r="G2990" s="259"/>
      <c r="H2990" s="259"/>
      <c r="I2990" s="259"/>
      <c r="J2990" s="259"/>
    </row>
    <row r="2991" spans="1:10">
      <c r="A2991" s="259"/>
      <c r="B2991" s="259"/>
      <c r="C2991" s="259"/>
      <c r="D2991" s="259"/>
      <c r="E2991" s="259"/>
      <c r="F2991" s="270"/>
      <c r="G2991" s="259"/>
      <c r="H2991" s="259"/>
      <c r="I2991" s="259"/>
      <c r="J2991" s="259"/>
    </row>
    <row r="2992" spans="1:10">
      <c r="A2992" s="259"/>
      <c r="B2992" s="259"/>
      <c r="C2992" s="259"/>
      <c r="D2992" s="259"/>
      <c r="E2992" s="259"/>
      <c r="F2992" s="270"/>
      <c r="G2992" s="259"/>
      <c r="H2992" s="259"/>
      <c r="I2992" s="259"/>
      <c r="J2992" s="259"/>
    </row>
    <row r="2993" spans="1:10">
      <c r="A2993" s="259"/>
      <c r="B2993" s="259"/>
      <c r="C2993" s="259"/>
      <c r="D2993" s="259"/>
      <c r="E2993" s="259"/>
      <c r="F2993" s="270"/>
      <c r="G2993" s="259"/>
      <c r="H2993" s="259"/>
      <c r="I2993" s="259"/>
      <c r="J2993" s="259"/>
    </row>
    <row r="2994" spans="1:10">
      <c r="A2994" s="259"/>
      <c r="B2994" s="259"/>
      <c r="C2994" s="259"/>
      <c r="D2994" s="259"/>
      <c r="E2994" s="259"/>
      <c r="F2994" s="270"/>
      <c r="G2994" s="259"/>
      <c r="H2994" s="259"/>
      <c r="I2994" s="259"/>
      <c r="J2994" s="259"/>
    </row>
    <row r="2995" spans="1:10">
      <c r="A2995" s="259"/>
      <c r="B2995" s="259"/>
      <c r="C2995" s="259"/>
      <c r="D2995" s="259"/>
      <c r="E2995" s="259"/>
      <c r="F2995" s="270"/>
      <c r="G2995" s="259"/>
      <c r="H2995" s="259"/>
      <c r="I2995" s="259"/>
      <c r="J2995" s="259"/>
    </row>
    <row r="2996" spans="1:10">
      <c r="A2996" s="259"/>
      <c r="B2996" s="259"/>
      <c r="C2996" s="259"/>
      <c r="D2996" s="259"/>
      <c r="E2996" s="259"/>
      <c r="F2996" s="270"/>
      <c r="G2996" s="259"/>
      <c r="H2996" s="259"/>
      <c r="I2996" s="259"/>
      <c r="J2996" s="259"/>
    </row>
    <row r="2997" spans="1:10">
      <c r="A2997" s="259"/>
      <c r="B2997" s="259"/>
      <c r="C2997" s="259"/>
      <c r="D2997" s="259"/>
      <c r="E2997" s="259"/>
      <c r="F2997" s="270"/>
      <c r="G2997" s="259"/>
      <c r="H2997" s="259"/>
      <c r="I2997" s="259"/>
      <c r="J2997" s="259"/>
    </row>
    <row r="2998" spans="1:10">
      <c r="A2998" s="259"/>
      <c r="B2998" s="259"/>
      <c r="C2998" s="259"/>
      <c r="D2998" s="259"/>
      <c r="E2998" s="259"/>
      <c r="F2998" s="270"/>
      <c r="G2998" s="259"/>
      <c r="H2998" s="259"/>
      <c r="I2998" s="259"/>
      <c r="J2998" s="259"/>
    </row>
    <row r="2999" spans="1:10">
      <c r="A2999" s="259"/>
      <c r="B2999" s="259"/>
      <c r="C2999" s="259"/>
      <c r="D2999" s="259"/>
      <c r="E2999" s="259"/>
      <c r="F2999" s="270"/>
      <c r="G2999" s="259"/>
      <c r="H2999" s="259"/>
      <c r="I2999" s="259"/>
      <c r="J2999" s="259"/>
    </row>
    <row r="3000" spans="1:10">
      <c r="A3000" s="259"/>
      <c r="B3000" s="259"/>
      <c r="C3000" s="259"/>
      <c r="D3000" s="259"/>
      <c r="E3000" s="259"/>
      <c r="F3000" s="270"/>
      <c r="G3000" s="259"/>
      <c r="H3000" s="259"/>
      <c r="I3000" s="259"/>
      <c r="J3000" s="259"/>
    </row>
    <row r="3001" spans="1:10">
      <c r="A3001" s="259"/>
      <c r="B3001" s="259"/>
      <c r="C3001" s="259"/>
      <c r="D3001" s="259"/>
      <c r="E3001" s="259"/>
      <c r="F3001" s="270"/>
      <c r="G3001" s="259"/>
      <c r="H3001" s="259"/>
      <c r="I3001" s="259"/>
      <c r="J3001" s="259"/>
    </row>
    <row r="3002" spans="1:10">
      <c r="A3002" s="259"/>
      <c r="B3002" s="259"/>
      <c r="C3002" s="259"/>
      <c r="D3002" s="259"/>
      <c r="E3002" s="259"/>
      <c r="F3002" s="270"/>
      <c r="G3002" s="259"/>
      <c r="H3002" s="259"/>
      <c r="I3002" s="259"/>
      <c r="J3002" s="259"/>
    </row>
    <row r="3003" spans="1:10">
      <c r="A3003" s="259"/>
      <c r="B3003" s="259"/>
      <c r="C3003" s="259"/>
      <c r="D3003" s="259"/>
      <c r="E3003" s="259"/>
      <c r="F3003" s="270"/>
      <c r="G3003" s="259"/>
      <c r="H3003" s="259"/>
      <c r="I3003" s="259"/>
      <c r="J3003" s="259"/>
    </row>
    <row r="3004" spans="1:10">
      <c r="A3004" s="259"/>
      <c r="B3004" s="259"/>
      <c r="C3004" s="259"/>
      <c r="D3004" s="259"/>
      <c r="E3004" s="259"/>
      <c r="F3004" s="270"/>
      <c r="G3004" s="259"/>
      <c r="H3004" s="259"/>
      <c r="I3004" s="259"/>
      <c r="J3004" s="259"/>
    </row>
    <row r="3005" spans="1:10">
      <c r="A3005" s="259"/>
      <c r="B3005" s="259"/>
      <c r="C3005" s="259"/>
      <c r="D3005" s="259"/>
      <c r="E3005" s="259"/>
      <c r="F3005" s="270"/>
      <c r="G3005" s="259"/>
      <c r="H3005" s="259"/>
      <c r="I3005" s="259"/>
      <c r="J3005" s="259"/>
    </row>
    <row r="3006" spans="1:10">
      <c r="A3006" s="259"/>
      <c r="B3006" s="259"/>
      <c r="C3006" s="259"/>
      <c r="D3006" s="259"/>
      <c r="E3006" s="259"/>
      <c r="F3006" s="270"/>
      <c r="G3006" s="259"/>
      <c r="H3006" s="259"/>
      <c r="I3006" s="259"/>
      <c r="J3006" s="259"/>
    </row>
    <row r="3007" spans="1:10">
      <c r="A3007" s="259"/>
      <c r="B3007" s="259"/>
      <c r="C3007" s="259"/>
      <c r="D3007" s="259"/>
      <c r="E3007" s="259"/>
      <c r="F3007" s="270"/>
      <c r="G3007" s="259"/>
      <c r="H3007" s="259"/>
      <c r="I3007" s="259"/>
      <c r="J3007" s="259"/>
    </row>
    <row r="3008" spans="1:10">
      <c r="A3008" s="259"/>
      <c r="B3008" s="259"/>
      <c r="C3008" s="259"/>
      <c r="D3008" s="259"/>
      <c r="E3008" s="259"/>
      <c r="F3008" s="270"/>
      <c r="G3008" s="259"/>
      <c r="H3008" s="259"/>
      <c r="I3008" s="259"/>
      <c r="J3008" s="259"/>
    </row>
    <row r="3009" spans="1:10">
      <c r="A3009" s="259"/>
      <c r="B3009" s="259"/>
      <c r="C3009" s="259"/>
      <c r="D3009" s="259"/>
      <c r="E3009" s="259"/>
      <c r="F3009" s="270"/>
      <c r="G3009" s="259"/>
      <c r="H3009" s="259"/>
      <c r="I3009" s="259"/>
      <c r="J3009" s="259"/>
    </row>
    <row r="3010" spans="1:10">
      <c r="A3010" s="259"/>
      <c r="B3010" s="259"/>
      <c r="C3010" s="259"/>
      <c r="D3010" s="259"/>
      <c r="E3010" s="259"/>
      <c r="F3010" s="270"/>
      <c r="G3010" s="259"/>
      <c r="H3010" s="259"/>
      <c r="I3010" s="259"/>
      <c r="J3010" s="259"/>
    </row>
    <row r="3011" spans="1:10">
      <c r="A3011" s="259"/>
      <c r="B3011" s="259"/>
      <c r="C3011" s="259"/>
      <c r="D3011" s="259"/>
      <c r="E3011" s="259"/>
      <c r="F3011" s="270"/>
      <c r="G3011" s="259"/>
      <c r="H3011" s="259"/>
      <c r="I3011" s="259"/>
      <c r="J3011" s="259"/>
    </row>
    <row r="3012" spans="1:10">
      <c r="A3012" s="259"/>
      <c r="B3012" s="259"/>
      <c r="C3012" s="259"/>
      <c r="D3012" s="259"/>
      <c r="E3012" s="259"/>
      <c r="F3012" s="270"/>
      <c r="G3012" s="259"/>
      <c r="H3012" s="259"/>
      <c r="I3012" s="259"/>
      <c r="J3012" s="259"/>
    </row>
    <row r="3013" spans="1:10">
      <c r="A3013" s="259"/>
      <c r="B3013" s="259"/>
      <c r="C3013" s="259"/>
      <c r="D3013" s="259"/>
      <c r="E3013" s="259"/>
      <c r="F3013" s="270"/>
      <c r="G3013" s="259"/>
      <c r="H3013" s="259"/>
      <c r="I3013" s="259"/>
      <c r="J3013" s="259"/>
    </row>
    <row r="3014" spans="1:10">
      <c r="A3014" s="259"/>
      <c r="B3014" s="259"/>
      <c r="C3014" s="259"/>
      <c r="D3014" s="259"/>
      <c r="E3014" s="259"/>
      <c r="F3014" s="270"/>
      <c r="G3014" s="259"/>
      <c r="H3014" s="259"/>
      <c r="I3014" s="259"/>
      <c r="J3014" s="259"/>
    </row>
    <row r="3015" spans="1:10">
      <c r="A3015" s="259"/>
      <c r="B3015" s="259"/>
      <c r="C3015" s="259"/>
      <c r="D3015" s="259"/>
      <c r="E3015" s="259"/>
      <c r="F3015" s="270"/>
      <c r="G3015" s="259"/>
      <c r="H3015" s="259"/>
      <c r="I3015" s="259"/>
      <c r="J3015" s="259"/>
    </row>
    <row r="3016" spans="1:10">
      <c r="A3016" s="259"/>
      <c r="B3016" s="259"/>
      <c r="C3016" s="259"/>
      <c r="D3016" s="259"/>
      <c r="E3016" s="259"/>
      <c r="F3016" s="270"/>
      <c r="G3016" s="259"/>
      <c r="H3016" s="259"/>
      <c r="I3016" s="259"/>
      <c r="J3016" s="259"/>
    </row>
    <row r="3017" spans="1:10">
      <c r="A3017" s="259"/>
      <c r="B3017" s="259"/>
      <c r="C3017" s="259"/>
      <c r="D3017" s="259"/>
      <c r="E3017" s="259"/>
      <c r="F3017" s="270"/>
      <c r="G3017" s="259"/>
      <c r="H3017" s="259"/>
      <c r="I3017" s="259"/>
      <c r="J3017" s="259"/>
    </row>
    <row r="3018" spans="1:10">
      <c r="A3018" s="259"/>
      <c r="B3018" s="259"/>
      <c r="C3018" s="259"/>
      <c r="D3018" s="259"/>
      <c r="E3018" s="259"/>
      <c r="F3018" s="270"/>
      <c r="G3018" s="259"/>
      <c r="H3018" s="259"/>
      <c r="I3018" s="259"/>
      <c r="J3018" s="259"/>
    </row>
    <row r="3019" spans="1:10">
      <c r="A3019" s="259"/>
      <c r="B3019" s="259"/>
      <c r="C3019" s="259"/>
      <c r="D3019" s="259"/>
      <c r="E3019" s="259"/>
      <c r="F3019" s="270"/>
      <c r="G3019" s="259"/>
      <c r="H3019" s="259"/>
      <c r="I3019" s="259"/>
      <c r="J3019" s="259"/>
    </row>
    <row r="3020" spans="1:10">
      <c r="A3020" s="259"/>
      <c r="B3020" s="259"/>
      <c r="C3020" s="259"/>
      <c r="D3020" s="259"/>
      <c r="E3020" s="259"/>
      <c r="F3020" s="270"/>
      <c r="G3020" s="259"/>
      <c r="H3020" s="259"/>
      <c r="I3020" s="259"/>
      <c r="J3020" s="259"/>
    </row>
    <row r="3021" spans="1:10">
      <c r="A3021" s="259"/>
      <c r="B3021" s="259"/>
      <c r="C3021" s="259"/>
      <c r="D3021" s="259"/>
      <c r="E3021" s="259"/>
      <c r="F3021" s="270"/>
      <c r="G3021" s="259"/>
      <c r="H3021" s="259"/>
      <c r="I3021" s="259"/>
      <c r="J3021" s="259"/>
    </row>
    <row r="3022" spans="1:10">
      <c r="A3022" s="259"/>
      <c r="B3022" s="259"/>
      <c r="C3022" s="259"/>
      <c r="D3022" s="259"/>
      <c r="E3022" s="259"/>
      <c r="F3022" s="270"/>
      <c r="G3022" s="259"/>
      <c r="H3022" s="259"/>
      <c r="I3022" s="259"/>
      <c r="J3022" s="259"/>
    </row>
    <row r="3023" spans="1:10">
      <c r="A3023" s="259"/>
      <c r="B3023" s="259"/>
      <c r="C3023" s="259"/>
      <c r="D3023" s="259"/>
      <c r="E3023" s="259"/>
      <c r="F3023" s="270"/>
      <c r="G3023" s="259"/>
      <c r="H3023" s="259"/>
      <c r="I3023" s="259"/>
      <c r="J3023" s="259"/>
    </row>
    <row r="3024" spans="1:10">
      <c r="A3024" s="259"/>
      <c r="B3024" s="259"/>
      <c r="C3024" s="259"/>
      <c r="D3024" s="259"/>
      <c r="E3024" s="259"/>
      <c r="F3024" s="270"/>
      <c r="G3024" s="259"/>
      <c r="H3024" s="259"/>
      <c r="I3024" s="259"/>
      <c r="J3024" s="259"/>
    </row>
    <row r="3025" spans="1:10">
      <c r="A3025" s="259"/>
      <c r="B3025" s="259"/>
      <c r="C3025" s="259"/>
      <c r="D3025" s="259"/>
      <c r="E3025" s="259"/>
      <c r="F3025" s="270"/>
      <c r="G3025" s="259"/>
      <c r="H3025" s="259"/>
      <c r="I3025" s="259"/>
      <c r="J3025" s="259"/>
    </row>
    <row r="3026" spans="1:10">
      <c r="A3026" s="259"/>
      <c r="B3026" s="259"/>
      <c r="C3026" s="259"/>
      <c r="D3026" s="259"/>
      <c r="E3026" s="259"/>
      <c r="F3026" s="270"/>
      <c r="G3026" s="259"/>
      <c r="H3026" s="259"/>
      <c r="I3026" s="259"/>
      <c r="J3026" s="259"/>
    </row>
    <row r="3027" spans="1:10">
      <c r="A3027" s="259"/>
      <c r="B3027" s="259"/>
      <c r="C3027" s="259"/>
      <c r="D3027" s="259"/>
      <c r="E3027" s="259"/>
      <c r="F3027" s="270"/>
      <c r="G3027" s="259"/>
      <c r="H3027" s="259"/>
      <c r="I3027" s="259"/>
      <c r="J3027" s="259"/>
    </row>
    <row r="3028" spans="1:10">
      <c r="A3028" s="259"/>
      <c r="B3028" s="259"/>
      <c r="C3028" s="259"/>
      <c r="D3028" s="259"/>
      <c r="E3028" s="259"/>
      <c r="F3028" s="270"/>
      <c r="G3028" s="259"/>
      <c r="H3028" s="259"/>
      <c r="I3028" s="259"/>
      <c r="J3028" s="259"/>
    </row>
    <row r="3029" spans="1:10">
      <c r="A3029" s="259"/>
      <c r="B3029" s="259"/>
      <c r="C3029" s="259"/>
      <c r="D3029" s="259"/>
      <c r="E3029" s="259"/>
      <c r="F3029" s="270"/>
      <c r="G3029" s="259"/>
      <c r="H3029" s="259"/>
      <c r="I3029" s="259"/>
      <c r="J3029" s="259"/>
    </row>
    <row r="3030" spans="1:10">
      <c r="A3030" s="259"/>
      <c r="B3030" s="259"/>
      <c r="C3030" s="259"/>
      <c r="D3030" s="259"/>
      <c r="E3030" s="259"/>
      <c r="F3030" s="270"/>
      <c r="G3030" s="259"/>
      <c r="H3030" s="259"/>
      <c r="I3030" s="259"/>
      <c r="J3030" s="259"/>
    </row>
    <row r="3031" spans="1:10">
      <c r="A3031" s="259"/>
      <c r="B3031" s="259"/>
      <c r="C3031" s="259"/>
      <c r="D3031" s="259"/>
      <c r="E3031" s="259"/>
      <c r="F3031" s="270"/>
      <c r="G3031" s="259"/>
      <c r="H3031" s="259"/>
      <c r="I3031" s="259"/>
      <c r="J3031" s="259"/>
    </row>
    <row r="3032" spans="1:10">
      <c r="A3032" s="259"/>
      <c r="B3032" s="259"/>
      <c r="C3032" s="259"/>
      <c r="D3032" s="259"/>
      <c r="E3032" s="259"/>
      <c r="F3032" s="270"/>
      <c r="G3032" s="259"/>
      <c r="H3032" s="259"/>
      <c r="I3032" s="259"/>
      <c r="J3032" s="259"/>
    </row>
    <row r="3033" spans="1:10">
      <c r="A3033" s="259"/>
      <c r="B3033" s="259"/>
      <c r="C3033" s="259"/>
      <c r="D3033" s="259"/>
      <c r="E3033" s="259"/>
      <c r="F3033" s="270"/>
      <c r="G3033" s="259"/>
      <c r="H3033" s="259"/>
      <c r="I3033" s="259"/>
      <c r="J3033" s="259"/>
    </row>
    <row r="3034" spans="1:10">
      <c r="A3034" s="259"/>
      <c r="B3034" s="259"/>
      <c r="C3034" s="259"/>
      <c r="D3034" s="259"/>
      <c r="E3034" s="259"/>
      <c r="F3034" s="270"/>
      <c r="G3034" s="259"/>
      <c r="H3034" s="259"/>
      <c r="I3034" s="259"/>
      <c r="J3034" s="259"/>
    </row>
    <row r="3035" spans="1:10">
      <c r="A3035" s="259"/>
      <c r="B3035" s="259"/>
      <c r="C3035" s="259"/>
      <c r="D3035" s="259"/>
      <c r="E3035" s="259"/>
      <c r="F3035" s="270"/>
      <c r="G3035" s="259"/>
      <c r="H3035" s="259"/>
      <c r="I3035" s="259"/>
      <c r="J3035" s="259"/>
    </row>
    <row r="3036" spans="1:10">
      <c r="A3036" s="259"/>
      <c r="B3036" s="259"/>
      <c r="C3036" s="259"/>
      <c r="D3036" s="259"/>
      <c r="E3036" s="259"/>
      <c r="F3036" s="270"/>
      <c r="G3036" s="259"/>
      <c r="H3036" s="259"/>
      <c r="I3036" s="259"/>
      <c r="J3036" s="259"/>
    </row>
    <row r="3037" spans="1:10">
      <c r="A3037" s="259"/>
      <c r="B3037" s="259"/>
      <c r="C3037" s="259"/>
      <c r="D3037" s="259"/>
      <c r="E3037" s="259"/>
      <c r="F3037" s="270"/>
      <c r="G3037" s="259"/>
      <c r="H3037" s="259"/>
      <c r="I3037" s="259"/>
      <c r="J3037" s="259"/>
    </row>
    <row r="3038" spans="1:10">
      <c r="A3038" s="259"/>
      <c r="B3038" s="259"/>
      <c r="C3038" s="259"/>
      <c r="D3038" s="259"/>
      <c r="E3038" s="259"/>
      <c r="F3038" s="270"/>
      <c r="G3038" s="259"/>
      <c r="H3038" s="259"/>
      <c r="I3038" s="259"/>
      <c r="J3038" s="259"/>
    </row>
    <row r="3039" spans="1:10">
      <c r="A3039" s="259"/>
      <c r="B3039" s="259"/>
      <c r="C3039" s="259"/>
      <c r="D3039" s="259"/>
      <c r="E3039" s="259"/>
      <c r="F3039" s="270"/>
      <c r="G3039" s="259"/>
      <c r="H3039" s="259"/>
      <c r="I3039" s="259"/>
      <c r="J3039" s="259"/>
    </row>
    <row r="3040" spans="1:10">
      <c r="A3040" s="259"/>
      <c r="B3040" s="259"/>
      <c r="C3040" s="259"/>
      <c r="D3040" s="259"/>
      <c r="E3040" s="259"/>
      <c r="F3040" s="270"/>
      <c r="G3040" s="259"/>
      <c r="H3040" s="259"/>
      <c r="I3040" s="259"/>
      <c r="J3040" s="259"/>
    </row>
    <row r="3041" spans="1:10">
      <c r="A3041" s="259"/>
      <c r="B3041" s="259"/>
      <c r="C3041" s="259"/>
      <c r="D3041" s="259"/>
      <c r="E3041" s="259"/>
      <c r="F3041" s="270"/>
      <c r="G3041" s="259"/>
      <c r="H3041" s="259"/>
      <c r="I3041" s="259"/>
      <c r="J3041" s="259"/>
    </row>
    <row r="3042" spans="1:10">
      <c r="A3042" s="259"/>
      <c r="B3042" s="259"/>
      <c r="C3042" s="259"/>
      <c r="D3042" s="259"/>
      <c r="E3042" s="259"/>
      <c r="F3042" s="270"/>
      <c r="G3042" s="259"/>
      <c r="H3042" s="259"/>
      <c r="I3042" s="259"/>
      <c r="J3042" s="259"/>
    </row>
    <row r="3043" spans="1:10">
      <c r="A3043" s="259"/>
      <c r="B3043" s="259"/>
      <c r="C3043" s="259"/>
      <c r="D3043" s="259"/>
      <c r="E3043" s="259"/>
      <c r="F3043" s="270"/>
      <c r="G3043" s="259"/>
      <c r="H3043" s="259"/>
      <c r="I3043" s="259"/>
      <c r="J3043" s="259"/>
    </row>
    <row r="3044" spans="1:10">
      <c r="A3044" s="259"/>
      <c r="B3044" s="259"/>
      <c r="C3044" s="259"/>
      <c r="D3044" s="259"/>
      <c r="E3044" s="259"/>
      <c r="F3044" s="270"/>
      <c r="G3044" s="259"/>
      <c r="H3044" s="259"/>
      <c r="I3044" s="259"/>
      <c r="J3044" s="259"/>
    </row>
    <row r="3045" spans="1:10">
      <c r="A3045" s="259"/>
      <c r="B3045" s="259"/>
      <c r="C3045" s="259"/>
      <c r="D3045" s="259"/>
      <c r="E3045" s="259"/>
      <c r="F3045" s="270"/>
      <c r="G3045" s="259"/>
      <c r="H3045" s="259"/>
      <c r="I3045" s="259"/>
      <c r="J3045" s="259"/>
    </row>
    <row r="3046" spans="1:10">
      <c r="A3046" s="259"/>
      <c r="B3046" s="259"/>
      <c r="C3046" s="259"/>
      <c r="D3046" s="259"/>
      <c r="E3046" s="259"/>
      <c r="F3046" s="270"/>
      <c r="G3046" s="259"/>
      <c r="H3046" s="259"/>
      <c r="I3046" s="259"/>
      <c r="J3046" s="259"/>
    </row>
    <row r="3047" spans="1:10">
      <c r="A3047" s="259"/>
      <c r="B3047" s="259"/>
      <c r="C3047" s="259"/>
      <c r="D3047" s="259"/>
      <c r="E3047" s="259"/>
      <c r="F3047" s="270"/>
      <c r="G3047" s="259"/>
      <c r="H3047" s="259"/>
      <c r="I3047" s="259"/>
      <c r="J3047" s="259"/>
    </row>
    <row r="3048" spans="1:10">
      <c r="A3048" s="259"/>
      <c r="B3048" s="259"/>
      <c r="C3048" s="259"/>
      <c r="D3048" s="259"/>
      <c r="E3048" s="259"/>
      <c r="F3048" s="270"/>
      <c r="G3048" s="259"/>
      <c r="H3048" s="259"/>
      <c r="I3048" s="259"/>
      <c r="J3048" s="259"/>
    </row>
    <row r="3049" spans="1:10">
      <c r="A3049" s="259"/>
      <c r="B3049" s="259"/>
      <c r="C3049" s="259"/>
      <c r="D3049" s="259"/>
      <c r="E3049" s="259"/>
      <c r="F3049" s="270"/>
      <c r="G3049" s="259"/>
      <c r="H3049" s="259"/>
      <c r="I3049" s="259"/>
      <c r="J3049" s="259"/>
    </row>
    <row r="3050" spans="1:10">
      <c r="A3050" s="259"/>
      <c r="B3050" s="259"/>
      <c r="C3050" s="259"/>
      <c r="D3050" s="259"/>
      <c r="E3050" s="259"/>
      <c r="F3050" s="270"/>
      <c r="G3050" s="259"/>
      <c r="H3050" s="259"/>
      <c r="I3050" s="259"/>
      <c r="J3050" s="259"/>
    </row>
    <row r="3051" spans="1:10">
      <c r="A3051" s="259"/>
      <c r="B3051" s="259"/>
      <c r="C3051" s="259"/>
      <c r="D3051" s="259"/>
      <c r="E3051" s="259"/>
      <c r="F3051" s="270"/>
      <c r="G3051" s="259"/>
      <c r="H3051" s="259"/>
      <c r="I3051" s="259"/>
      <c r="J3051" s="259"/>
    </row>
    <row r="3052" spans="1:10">
      <c r="A3052" s="259"/>
      <c r="B3052" s="259"/>
      <c r="C3052" s="259"/>
      <c r="D3052" s="259"/>
      <c r="E3052" s="259"/>
      <c r="F3052" s="270"/>
      <c r="G3052" s="259"/>
      <c r="H3052" s="259"/>
      <c r="I3052" s="259"/>
      <c r="J3052" s="259"/>
    </row>
    <row r="3053" spans="1:10">
      <c r="A3053" s="259"/>
      <c r="B3053" s="259"/>
      <c r="C3053" s="259"/>
      <c r="D3053" s="259"/>
      <c r="E3053" s="259"/>
      <c r="F3053" s="270"/>
      <c r="G3053" s="259"/>
      <c r="H3053" s="259"/>
      <c r="I3053" s="259"/>
      <c r="J3053" s="259"/>
    </row>
    <row r="3054" spans="1:10">
      <c r="A3054" s="259"/>
      <c r="B3054" s="259"/>
      <c r="C3054" s="259"/>
      <c r="D3054" s="259"/>
      <c r="E3054" s="259"/>
      <c r="F3054" s="270"/>
      <c r="G3054" s="259"/>
      <c r="H3054" s="259"/>
      <c r="I3054" s="259"/>
      <c r="J3054" s="259"/>
    </row>
    <row r="3055" spans="1:10">
      <c r="A3055" s="259"/>
      <c r="B3055" s="259"/>
      <c r="C3055" s="259"/>
      <c r="D3055" s="259"/>
      <c r="E3055" s="259"/>
      <c r="F3055" s="270"/>
      <c r="G3055" s="259"/>
      <c r="H3055" s="259"/>
      <c r="I3055" s="259"/>
      <c r="J3055" s="259"/>
    </row>
    <row r="3056" spans="1:10">
      <c r="A3056" s="259"/>
      <c r="B3056" s="259"/>
      <c r="C3056" s="259"/>
      <c r="D3056" s="259"/>
      <c r="E3056" s="259"/>
      <c r="F3056" s="270"/>
      <c r="G3056" s="259"/>
      <c r="H3056" s="259"/>
      <c r="I3056" s="259"/>
      <c r="J3056" s="259"/>
    </row>
    <row r="3057" spans="1:10">
      <c r="A3057" s="259"/>
      <c r="B3057" s="259"/>
      <c r="C3057" s="259"/>
      <c r="D3057" s="259"/>
      <c r="E3057" s="259"/>
      <c r="F3057" s="270"/>
      <c r="G3057" s="259"/>
      <c r="H3057" s="259"/>
      <c r="I3057" s="259"/>
      <c r="J3057" s="259"/>
    </row>
    <row r="3058" spans="1:10">
      <c r="A3058" s="259"/>
      <c r="B3058" s="259"/>
      <c r="C3058" s="259"/>
      <c r="D3058" s="259"/>
      <c r="E3058" s="259"/>
      <c r="F3058" s="270"/>
      <c r="G3058" s="259"/>
      <c r="H3058" s="259"/>
      <c r="I3058" s="259"/>
      <c r="J3058" s="259"/>
    </row>
    <row r="3059" spans="1:10">
      <c r="A3059" s="259"/>
      <c r="B3059" s="259"/>
      <c r="C3059" s="259"/>
      <c r="D3059" s="259"/>
      <c r="E3059" s="259"/>
      <c r="F3059" s="270"/>
      <c r="G3059" s="259"/>
      <c r="H3059" s="259"/>
      <c r="I3059" s="259"/>
      <c r="J3059" s="259"/>
    </row>
    <row r="3060" spans="1:10">
      <c r="A3060" s="259"/>
      <c r="B3060" s="259"/>
      <c r="C3060" s="259"/>
      <c r="D3060" s="259"/>
      <c r="E3060" s="259"/>
      <c r="F3060" s="270"/>
      <c r="G3060" s="259"/>
      <c r="H3060" s="259"/>
      <c r="I3060" s="259"/>
      <c r="J3060" s="259"/>
    </row>
    <row r="3061" spans="1:10">
      <c r="A3061" s="259"/>
      <c r="B3061" s="259"/>
      <c r="C3061" s="259"/>
      <c r="D3061" s="259"/>
      <c r="E3061" s="259"/>
      <c r="F3061" s="270"/>
      <c r="G3061" s="259"/>
      <c r="H3061" s="259"/>
      <c r="I3061" s="259"/>
      <c r="J3061" s="259"/>
    </row>
    <row r="3062" spans="1:10">
      <c r="A3062" s="259"/>
      <c r="B3062" s="259"/>
      <c r="C3062" s="259"/>
      <c r="D3062" s="259"/>
      <c r="E3062" s="259"/>
      <c r="F3062" s="270"/>
      <c r="G3062" s="259"/>
      <c r="H3062" s="259"/>
      <c r="I3062" s="259"/>
      <c r="J3062" s="259"/>
    </row>
    <row r="3063" spans="1:10">
      <c r="A3063" s="259"/>
      <c r="B3063" s="259"/>
      <c r="C3063" s="259"/>
      <c r="D3063" s="259"/>
      <c r="E3063" s="259"/>
      <c r="F3063" s="270"/>
      <c r="G3063" s="259"/>
      <c r="H3063" s="259"/>
      <c r="I3063" s="259"/>
      <c r="J3063" s="259"/>
    </row>
    <row r="3064" spans="1:10">
      <c r="A3064" s="259"/>
      <c r="B3064" s="259"/>
      <c r="C3064" s="259"/>
      <c r="D3064" s="259"/>
      <c r="E3064" s="259"/>
      <c r="F3064" s="270"/>
      <c r="G3064" s="259"/>
      <c r="H3064" s="259"/>
      <c r="I3064" s="259"/>
      <c r="J3064" s="259"/>
    </row>
    <row r="3065" spans="1:10">
      <c r="A3065" s="259"/>
      <c r="B3065" s="259"/>
      <c r="C3065" s="259"/>
      <c r="D3065" s="259"/>
      <c r="E3065" s="259"/>
      <c r="F3065" s="270"/>
      <c r="G3065" s="259"/>
      <c r="H3065" s="259"/>
      <c r="I3065" s="259"/>
      <c r="J3065" s="259"/>
    </row>
    <row r="3066" spans="1:10">
      <c r="A3066" s="259"/>
      <c r="B3066" s="259"/>
      <c r="C3066" s="259"/>
      <c r="D3066" s="259"/>
      <c r="E3066" s="259"/>
      <c r="F3066" s="270"/>
      <c r="G3066" s="259"/>
      <c r="H3066" s="259"/>
      <c r="I3066" s="259"/>
      <c r="J3066" s="259"/>
    </row>
    <row r="3067" spans="1:10">
      <c r="A3067" s="259"/>
      <c r="B3067" s="259"/>
      <c r="C3067" s="259"/>
      <c r="D3067" s="259"/>
      <c r="E3067" s="259"/>
      <c r="F3067" s="270"/>
      <c r="G3067" s="259"/>
      <c r="H3067" s="259"/>
      <c r="I3067" s="259"/>
      <c r="J3067" s="259"/>
    </row>
    <row r="3068" spans="1:10">
      <c r="A3068" s="259"/>
      <c r="B3068" s="259"/>
      <c r="C3068" s="259"/>
      <c r="D3068" s="259"/>
      <c r="E3068" s="259"/>
      <c r="F3068" s="270"/>
      <c r="G3068" s="259"/>
      <c r="H3068" s="259"/>
      <c r="I3068" s="259"/>
      <c r="J3068" s="259"/>
    </row>
    <row r="3069" spans="1:10">
      <c r="A3069" s="259"/>
      <c r="B3069" s="259"/>
      <c r="C3069" s="259"/>
      <c r="D3069" s="259"/>
      <c r="E3069" s="259"/>
      <c r="F3069" s="270"/>
      <c r="G3069" s="259"/>
      <c r="H3069" s="259"/>
      <c r="I3069" s="259"/>
      <c r="J3069" s="259"/>
    </row>
    <row r="3070" spans="1:10">
      <c r="A3070" s="259"/>
      <c r="B3070" s="259"/>
      <c r="C3070" s="259"/>
      <c r="D3070" s="259"/>
      <c r="E3070" s="259"/>
      <c r="F3070" s="270"/>
      <c r="G3070" s="259"/>
      <c r="H3070" s="259"/>
      <c r="I3070" s="259"/>
      <c r="J3070" s="259"/>
    </row>
    <row r="3071" spans="1:10">
      <c r="A3071" s="259"/>
      <c r="B3071" s="259"/>
      <c r="C3071" s="259"/>
      <c r="D3071" s="259"/>
      <c r="E3071" s="259"/>
      <c r="F3071" s="270"/>
      <c r="G3071" s="259"/>
      <c r="H3071" s="259"/>
      <c r="I3071" s="259"/>
      <c r="J3071" s="259"/>
    </row>
    <row r="3072" spans="1:10">
      <c r="A3072" s="259"/>
      <c r="B3072" s="259"/>
      <c r="C3072" s="259"/>
      <c r="D3072" s="259"/>
      <c r="E3072" s="259"/>
      <c r="F3072" s="270"/>
      <c r="G3072" s="259"/>
      <c r="H3072" s="259"/>
      <c r="I3072" s="259"/>
      <c r="J3072" s="259"/>
    </row>
    <row r="3073" spans="1:10">
      <c r="A3073" s="259"/>
      <c r="B3073" s="259"/>
      <c r="C3073" s="259"/>
      <c r="D3073" s="259"/>
      <c r="E3073" s="259"/>
      <c r="F3073" s="270"/>
      <c r="G3073" s="259"/>
      <c r="H3073" s="259"/>
      <c r="I3073" s="259"/>
      <c r="J3073" s="259"/>
    </row>
    <row r="3074" spans="1:10">
      <c r="A3074" s="259"/>
      <c r="B3074" s="259"/>
      <c r="C3074" s="259"/>
      <c r="D3074" s="259"/>
      <c r="E3074" s="259"/>
      <c r="F3074" s="270"/>
      <c r="G3074" s="259"/>
      <c r="H3074" s="259"/>
      <c r="I3074" s="259"/>
      <c r="J3074" s="259"/>
    </row>
    <row r="3075" spans="1:10">
      <c r="A3075" s="259"/>
      <c r="B3075" s="259"/>
      <c r="C3075" s="259"/>
      <c r="D3075" s="259"/>
      <c r="E3075" s="259"/>
      <c r="F3075" s="270"/>
      <c r="G3075" s="259"/>
      <c r="H3075" s="259"/>
      <c r="I3075" s="259"/>
      <c r="J3075" s="259"/>
    </row>
    <row r="3076" spans="1:10">
      <c r="A3076" s="259"/>
      <c r="B3076" s="259"/>
      <c r="C3076" s="259"/>
      <c r="D3076" s="259"/>
      <c r="E3076" s="259"/>
      <c r="F3076" s="270"/>
      <c r="G3076" s="259"/>
      <c r="H3076" s="259"/>
      <c r="I3076" s="259"/>
      <c r="J3076" s="259"/>
    </row>
    <row r="3077" spans="1:10">
      <c r="A3077" s="259"/>
      <c r="B3077" s="259"/>
      <c r="C3077" s="259"/>
      <c r="D3077" s="259"/>
      <c r="E3077" s="259"/>
      <c r="F3077" s="270"/>
      <c r="G3077" s="259"/>
      <c r="H3077" s="259"/>
      <c r="I3077" s="259"/>
      <c r="J3077" s="259"/>
    </row>
    <row r="3078" spans="1:10">
      <c r="A3078" s="259"/>
      <c r="B3078" s="259"/>
      <c r="C3078" s="259"/>
      <c r="D3078" s="259"/>
      <c r="E3078" s="259"/>
      <c r="F3078" s="270"/>
      <c r="G3078" s="259"/>
      <c r="H3078" s="259"/>
      <c r="I3078" s="259"/>
      <c r="J3078" s="259"/>
    </row>
    <row r="3079" spans="1:10">
      <c r="A3079" s="259"/>
      <c r="B3079" s="259"/>
      <c r="C3079" s="259"/>
      <c r="D3079" s="259"/>
      <c r="E3079" s="259"/>
      <c r="F3079" s="270"/>
      <c r="G3079" s="259"/>
      <c r="H3079" s="259"/>
      <c r="I3079" s="259"/>
      <c r="J3079" s="259"/>
    </row>
    <row r="3080" spans="1:10">
      <c r="A3080" s="259"/>
      <c r="B3080" s="259"/>
      <c r="C3080" s="259"/>
      <c r="D3080" s="259"/>
      <c r="E3080" s="259"/>
      <c r="F3080" s="270"/>
      <c r="G3080" s="259"/>
      <c r="H3080" s="259"/>
      <c r="I3080" s="259"/>
      <c r="J3080" s="259"/>
    </row>
    <row r="3081" spans="1:10">
      <c r="A3081" s="259"/>
      <c r="B3081" s="259"/>
      <c r="C3081" s="259"/>
      <c r="D3081" s="259"/>
      <c r="E3081" s="259"/>
      <c r="F3081" s="270"/>
      <c r="G3081" s="259"/>
      <c r="H3081" s="259"/>
      <c r="I3081" s="259"/>
      <c r="J3081" s="259"/>
    </row>
    <row r="3082" spans="1:10">
      <c r="A3082" s="259"/>
      <c r="B3082" s="259"/>
      <c r="C3082" s="259"/>
      <c r="D3082" s="259"/>
      <c r="E3082" s="259"/>
      <c r="F3082" s="270"/>
      <c r="G3082" s="259"/>
      <c r="H3082" s="259"/>
      <c r="I3082" s="259"/>
      <c r="J3082" s="259"/>
    </row>
    <row r="3083" spans="1:10">
      <c r="A3083" s="259"/>
      <c r="B3083" s="259"/>
      <c r="C3083" s="259"/>
      <c r="D3083" s="259"/>
      <c r="E3083" s="259"/>
      <c r="F3083" s="270"/>
      <c r="G3083" s="259"/>
      <c r="H3083" s="259"/>
      <c r="I3083" s="259"/>
      <c r="J3083" s="259"/>
    </row>
    <row r="3084" spans="1:10">
      <c r="A3084" s="259"/>
      <c r="B3084" s="259"/>
      <c r="C3084" s="259"/>
      <c r="D3084" s="259"/>
      <c r="E3084" s="259"/>
      <c r="F3084" s="270"/>
      <c r="G3084" s="259"/>
      <c r="H3084" s="259"/>
      <c r="I3084" s="259"/>
      <c r="J3084" s="259"/>
    </row>
    <row r="3085" spans="1:10">
      <c r="A3085" s="259"/>
      <c r="B3085" s="259"/>
      <c r="C3085" s="259"/>
      <c r="D3085" s="259"/>
      <c r="E3085" s="259"/>
      <c r="F3085" s="270"/>
      <c r="G3085" s="259"/>
      <c r="H3085" s="259"/>
      <c r="I3085" s="259"/>
      <c r="J3085" s="259"/>
    </row>
    <row r="3086" spans="1:10">
      <c r="A3086" s="259"/>
      <c r="B3086" s="259"/>
      <c r="C3086" s="259"/>
      <c r="D3086" s="259"/>
      <c r="E3086" s="259"/>
      <c r="F3086" s="270"/>
      <c r="G3086" s="259"/>
      <c r="H3086" s="259"/>
      <c r="I3086" s="259"/>
      <c r="J3086" s="259"/>
    </row>
    <row r="3087" spans="1:10">
      <c r="A3087" s="259"/>
      <c r="B3087" s="259"/>
      <c r="C3087" s="259"/>
      <c r="D3087" s="259"/>
      <c r="E3087" s="259"/>
      <c r="F3087" s="270"/>
      <c r="G3087" s="259"/>
      <c r="H3087" s="259"/>
      <c r="I3087" s="259"/>
      <c r="J3087" s="259"/>
    </row>
    <row r="3088" spans="1:10">
      <c r="A3088" s="259"/>
      <c r="B3088" s="259"/>
      <c r="C3088" s="259"/>
      <c r="D3088" s="259"/>
      <c r="E3088" s="259"/>
      <c r="F3088" s="270"/>
      <c r="G3088" s="259"/>
      <c r="H3088" s="259"/>
      <c r="I3088" s="259"/>
      <c r="J3088" s="259"/>
    </row>
    <row r="3089" spans="1:10">
      <c r="A3089" s="259"/>
      <c r="B3089" s="259"/>
      <c r="C3089" s="259"/>
      <c r="D3089" s="259"/>
      <c r="E3089" s="259"/>
      <c r="F3089" s="270"/>
      <c r="G3089" s="259"/>
      <c r="H3089" s="259"/>
      <c r="I3089" s="259"/>
      <c r="J3089" s="259"/>
    </row>
    <row r="3090" spans="1:10">
      <c r="A3090" s="259"/>
      <c r="B3090" s="259"/>
      <c r="C3090" s="259"/>
      <c r="D3090" s="259"/>
      <c r="E3090" s="259"/>
      <c r="F3090" s="270"/>
      <c r="G3090" s="259"/>
      <c r="H3090" s="259"/>
      <c r="I3090" s="259"/>
      <c r="J3090" s="259"/>
    </row>
    <row r="3091" spans="1:10">
      <c r="A3091" s="259"/>
      <c r="B3091" s="259"/>
      <c r="C3091" s="259"/>
      <c r="D3091" s="259"/>
      <c r="E3091" s="259"/>
      <c r="F3091" s="270"/>
      <c r="G3091" s="259"/>
      <c r="H3091" s="259"/>
      <c r="I3091" s="259"/>
      <c r="J3091" s="259"/>
    </row>
    <row r="3092" spans="1:10">
      <c r="A3092" s="259"/>
      <c r="B3092" s="259"/>
      <c r="C3092" s="259"/>
      <c r="D3092" s="259"/>
      <c r="E3092" s="259"/>
      <c r="F3092" s="270"/>
      <c r="G3092" s="259"/>
      <c r="H3092" s="259"/>
      <c r="I3092" s="259"/>
      <c r="J3092" s="259"/>
    </row>
    <row r="3093" spans="1:10">
      <c r="A3093" s="259"/>
      <c r="B3093" s="259"/>
      <c r="C3093" s="259"/>
      <c r="D3093" s="259"/>
      <c r="E3093" s="259"/>
      <c r="F3093" s="270"/>
      <c r="G3093" s="259"/>
      <c r="H3093" s="259"/>
      <c r="I3093" s="259"/>
      <c r="J3093" s="259"/>
    </row>
    <row r="3094" spans="1:10">
      <c r="A3094" s="259"/>
      <c r="B3094" s="259"/>
      <c r="C3094" s="259"/>
      <c r="D3094" s="259"/>
      <c r="E3094" s="259"/>
      <c r="F3094" s="270"/>
      <c r="G3094" s="259"/>
      <c r="H3094" s="259"/>
      <c r="I3094" s="259"/>
      <c r="J3094" s="259"/>
    </row>
    <row r="3095" spans="1:10">
      <c r="A3095" s="259"/>
      <c r="B3095" s="259"/>
      <c r="C3095" s="259"/>
      <c r="D3095" s="259"/>
      <c r="E3095" s="259"/>
      <c r="F3095" s="270"/>
      <c r="G3095" s="259"/>
      <c r="H3095" s="259"/>
      <c r="I3095" s="259"/>
      <c r="J3095" s="259"/>
    </row>
    <row r="3096" spans="1:10">
      <c r="A3096" s="259"/>
      <c r="B3096" s="259"/>
      <c r="C3096" s="259"/>
      <c r="D3096" s="259"/>
      <c r="E3096" s="259"/>
      <c r="F3096" s="270"/>
      <c r="G3096" s="259"/>
      <c r="H3096" s="259"/>
      <c r="I3096" s="259"/>
      <c r="J3096" s="259"/>
    </row>
    <row r="3097" spans="1:10">
      <c r="A3097" s="259"/>
      <c r="B3097" s="259"/>
      <c r="C3097" s="259"/>
      <c r="D3097" s="259"/>
      <c r="E3097" s="259"/>
      <c r="F3097" s="270"/>
      <c r="G3097" s="259"/>
      <c r="H3097" s="259"/>
      <c r="I3097" s="259"/>
      <c r="J3097" s="259"/>
    </row>
    <row r="3098" spans="1:10">
      <c r="A3098" s="259"/>
      <c r="B3098" s="259"/>
      <c r="C3098" s="259"/>
      <c r="D3098" s="259"/>
      <c r="E3098" s="259"/>
      <c r="F3098" s="270"/>
      <c r="G3098" s="259"/>
      <c r="H3098" s="259"/>
      <c r="I3098" s="259"/>
      <c r="J3098" s="259"/>
    </row>
    <row r="3099" spans="1:10">
      <c r="A3099" s="259"/>
      <c r="B3099" s="259"/>
      <c r="C3099" s="259"/>
      <c r="D3099" s="259"/>
      <c r="E3099" s="259"/>
      <c r="F3099" s="270"/>
      <c r="G3099" s="259"/>
      <c r="H3099" s="259"/>
      <c r="I3099" s="259"/>
      <c r="J3099" s="259"/>
    </row>
    <row r="3100" spans="1:10">
      <c r="A3100" s="259"/>
      <c r="B3100" s="259"/>
      <c r="C3100" s="259"/>
      <c r="D3100" s="259"/>
      <c r="E3100" s="259"/>
      <c r="F3100" s="270"/>
      <c r="G3100" s="259"/>
      <c r="H3100" s="259"/>
      <c r="I3100" s="259"/>
      <c r="J3100" s="259"/>
    </row>
    <row r="3101" spans="1:10">
      <c r="A3101" s="259"/>
      <c r="B3101" s="259"/>
      <c r="C3101" s="259"/>
      <c r="D3101" s="259"/>
      <c r="E3101" s="259"/>
      <c r="F3101" s="270"/>
      <c r="G3101" s="259"/>
      <c r="H3101" s="259"/>
      <c r="I3101" s="259"/>
      <c r="J3101" s="259"/>
    </row>
    <row r="3102" spans="1:10">
      <c r="A3102" s="259"/>
      <c r="B3102" s="259"/>
      <c r="C3102" s="259"/>
      <c r="D3102" s="259"/>
      <c r="E3102" s="259"/>
      <c r="F3102" s="270"/>
      <c r="G3102" s="259"/>
      <c r="H3102" s="259"/>
      <c r="I3102" s="259"/>
      <c r="J3102" s="259"/>
    </row>
    <row r="3103" spans="1:10">
      <c r="A3103" s="259"/>
      <c r="B3103" s="259"/>
      <c r="C3103" s="259"/>
      <c r="D3103" s="259"/>
      <c r="E3103" s="259"/>
      <c r="F3103" s="270"/>
      <c r="G3103" s="259"/>
      <c r="H3103" s="259"/>
      <c r="I3103" s="259"/>
      <c r="J3103" s="259"/>
    </row>
    <row r="3104" spans="1:10">
      <c r="A3104" s="259"/>
      <c r="B3104" s="259"/>
      <c r="C3104" s="259"/>
      <c r="D3104" s="259"/>
      <c r="E3104" s="259"/>
      <c r="F3104" s="270"/>
      <c r="G3104" s="259"/>
      <c r="H3104" s="259"/>
      <c r="I3104" s="259"/>
      <c r="J3104" s="259"/>
    </row>
    <row r="3105" spans="1:10">
      <c r="A3105" s="259"/>
      <c r="B3105" s="259"/>
      <c r="C3105" s="259"/>
      <c r="D3105" s="259"/>
      <c r="E3105" s="259"/>
      <c r="F3105" s="270"/>
      <c r="G3105" s="259"/>
      <c r="H3105" s="259"/>
      <c r="I3105" s="259"/>
      <c r="J3105" s="259"/>
    </row>
    <row r="3106" spans="1:10">
      <c r="A3106" s="259"/>
      <c r="B3106" s="259"/>
      <c r="C3106" s="259"/>
      <c r="D3106" s="259"/>
      <c r="E3106" s="259"/>
      <c r="F3106" s="270"/>
      <c r="G3106" s="259"/>
      <c r="H3106" s="259"/>
      <c r="I3106" s="259"/>
      <c r="J3106" s="259"/>
    </row>
    <row r="3107" spans="1:10">
      <c r="A3107" s="259"/>
      <c r="B3107" s="259"/>
      <c r="C3107" s="259"/>
      <c r="D3107" s="259"/>
      <c r="E3107" s="259"/>
      <c r="F3107" s="270"/>
      <c r="G3107" s="259"/>
      <c r="H3107" s="259"/>
      <c r="I3107" s="259"/>
      <c r="J3107" s="259"/>
    </row>
    <row r="3108" spans="1:10">
      <c r="A3108" s="259"/>
      <c r="B3108" s="259"/>
      <c r="C3108" s="259"/>
      <c r="D3108" s="259"/>
      <c r="E3108" s="259"/>
      <c r="F3108" s="270"/>
      <c r="G3108" s="259"/>
      <c r="H3108" s="259"/>
      <c r="I3108" s="259"/>
      <c r="J3108" s="259"/>
    </row>
    <row r="3109" spans="1:10">
      <c r="A3109" s="259"/>
      <c r="B3109" s="259"/>
      <c r="C3109" s="259"/>
      <c r="D3109" s="259"/>
      <c r="E3109" s="259"/>
      <c r="F3109" s="270"/>
      <c r="G3109" s="259"/>
      <c r="H3109" s="259"/>
      <c r="I3109" s="259"/>
      <c r="J3109" s="259"/>
    </row>
    <row r="3110" spans="1:10">
      <c r="A3110" s="259"/>
      <c r="B3110" s="259"/>
      <c r="C3110" s="259"/>
      <c r="D3110" s="259"/>
      <c r="E3110" s="259"/>
      <c r="F3110" s="270"/>
      <c r="G3110" s="259"/>
      <c r="H3110" s="259"/>
      <c r="I3110" s="259"/>
      <c r="J3110" s="259"/>
    </row>
    <row r="3111" spans="1:10">
      <c r="A3111" s="259"/>
      <c r="B3111" s="259"/>
      <c r="C3111" s="259"/>
      <c r="D3111" s="259"/>
      <c r="E3111" s="259"/>
      <c r="F3111" s="270"/>
      <c r="G3111" s="259"/>
      <c r="H3111" s="259"/>
      <c r="I3111" s="259"/>
      <c r="J3111" s="259"/>
    </row>
    <row r="3112" spans="1:10">
      <c r="A3112" s="259"/>
      <c r="B3112" s="259"/>
      <c r="C3112" s="259"/>
      <c r="D3112" s="259"/>
      <c r="E3112" s="259"/>
      <c r="F3112" s="270"/>
      <c r="G3112" s="259"/>
      <c r="H3112" s="259"/>
      <c r="I3112" s="259"/>
      <c r="J3112" s="259"/>
    </row>
    <row r="3113" spans="1:10">
      <c r="A3113" s="259"/>
      <c r="B3113" s="259"/>
      <c r="C3113" s="259"/>
      <c r="D3113" s="259"/>
      <c r="E3113" s="259"/>
      <c r="F3113" s="270"/>
      <c r="G3113" s="259"/>
      <c r="H3113" s="259"/>
      <c r="I3113" s="259"/>
      <c r="J3113" s="259"/>
    </row>
    <row r="3114" spans="1:10">
      <c r="A3114" s="259"/>
      <c r="B3114" s="259"/>
      <c r="C3114" s="259"/>
      <c r="D3114" s="259"/>
      <c r="E3114" s="259"/>
      <c r="F3114" s="270"/>
      <c r="G3114" s="259"/>
      <c r="H3114" s="259"/>
      <c r="I3114" s="259"/>
      <c r="J3114" s="259"/>
    </row>
    <row r="3115" spans="1:10">
      <c r="A3115" s="259"/>
      <c r="B3115" s="259"/>
      <c r="C3115" s="259"/>
      <c r="D3115" s="259"/>
      <c r="E3115" s="259"/>
      <c r="F3115" s="270"/>
      <c r="G3115" s="259"/>
      <c r="H3115" s="259"/>
      <c r="I3115" s="259"/>
      <c r="J3115" s="259"/>
    </row>
    <row r="3116" spans="1:10">
      <c r="A3116" s="259"/>
      <c r="B3116" s="259"/>
      <c r="C3116" s="259"/>
      <c r="D3116" s="259"/>
      <c r="E3116" s="259"/>
      <c r="F3116" s="270"/>
      <c r="G3116" s="259"/>
      <c r="H3116" s="259"/>
      <c r="I3116" s="259"/>
      <c r="J3116" s="259"/>
    </row>
    <row r="3117" spans="1:10">
      <c r="A3117" s="259"/>
      <c r="B3117" s="259"/>
      <c r="C3117" s="259"/>
      <c r="D3117" s="259"/>
      <c r="E3117" s="259"/>
      <c r="F3117" s="270"/>
      <c r="G3117" s="259"/>
      <c r="H3117" s="259"/>
      <c r="I3117" s="259"/>
      <c r="J3117" s="259"/>
    </row>
    <row r="3118" spans="1:10">
      <c r="A3118" s="259"/>
      <c r="B3118" s="259"/>
      <c r="C3118" s="259"/>
      <c r="D3118" s="259"/>
      <c r="E3118" s="259"/>
      <c r="F3118" s="270"/>
      <c r="G3118" s="259"/>
      <c r="H3118" s="259"/>
      <c r="I3118" s="259"/>
      <c r="J3118" s="259"/>
    </row>
    <row r="3119" spans="1:10">
      <c r="A3119" s="259"/>
      <c r="B3119" s="259"/>
      <c r="C3119" s="259"/>
      <c r="D3119" s="259"/>
      <c r="E3119" s="259"/>
      <c r="F3119" s="270"/>
      <c r="G3119" s="259"/>
      <c r="H3119" s="259"/>
      <c r="I3119" s="259"/>
      <c r="J3119" s="259"/>
    </row>
    <row r="3120" spans="1:10">
      <c r="A3120" s="259"/>
      <c r="B3120" s="259"/>
      <c r="C3120" s="259"/>
      <c r="D3120" s="259"/>
      <c r="E3120" s="259"/>
      <c r="F3120" s="270"/>
      <c r="G3120" s="259"/>
      <c r="H3120" s="259"/>
      <c r="I3120" s="259"/>
      <c r="J3120" s="259"/>
    </row>
    <row r="3121" spans="1:10">
      <c r="A3121" s="259"/>
      <c r="B3121" s="259"/>
      <c r="C3121" s="259"/>
      <c r="D3121" s="259"/>
      <c r="E3121" s="259"/>
      <c r="F3121" s="270"/>
      <c r="G3121" s="259"/>
      <c r="H3121" s="259"/>
      <c r="I3121" s="259"/>
      <c r="J3121" s="259"/>
    </row>
    <row r="3122" spans="1:10">
      <c r="A3122" s="259"/>
      <c r="B3122" s="259"/>
      <c r="C3122" s="259"/>
      <c r="D3122" s="259"/>
      <c r="E3122" s="259"/>
      <c r="F3122" s="270"/>
      <c r="G3122" s="259"/>
      <c r="H3122" s="259"/>
      <c r="I3122" s="259"/>
      <c r="J3122" s="259"/>
    </row>
    <row r="3123" spans="1:10">
      <c r="A3123" s="259"/>
      <c r="B3123" s="259"/>
      <c r="C3123" s="259"/>
      <c r="D3123" s="259"/>
      <c r="E3123" s="259"/>
      <c r="F3123" s="270"/>
      <c r="G3123" s="259"/>
      <c r="H3123" s="259"/>
      <c r="I3123" s="259"/>
      <c r="J3123" s="259"/>
    </row>
    <row r="3124" spans="1:10">
      <c r="A3124" s="259"/>
      <c r="B3124" s="259"/>
      <c r="C3124" s="259"/>
      <c r="D3124" s="259"/>
      <c r="E3124" s="259"/>
      <c r="F3124" s="270"/>
      <c r="G3124" s="259"/>
      <c r="H3124" s="259"/>
      <c r="I3124" s="259"/>
      <c r="J3124" s="259"/>
    </row>
    <row r="3125" spans="1:10">
      <c r="A3125" s="259"/>
      <c r="B3125" s="259"/>
      <c r="C3125" s="259"/>
      <c r="D3125" s="259"/>
      <c r="E3125" s="259"/>
      <c r="F3125" s="270"/>
      <c r="G3125" s="259"/>
      <c r="H3125" s="259"/>
      <c r="I3125" s="259"/>
      <c r="J3125" s="259"/>
    </row>
    <row r="3126" spans="1:10">
      <c r="A3126" s="259"/>
      <c r="B3126" s="259"/>
      <c r="C3126" s="259"/>
      <c r="D3126" s="259"/>
      <c r="E3126" s="259"/>
      <c r="F3126" s="270"/>
      <c r="G3126" s="259"/>
      <c r="H3126" s="259"/>
      <c r="I3126" s="259"/>
      <c r="J3126" s="259"/>
    </row>
    <row r="3127" spans="1:10">
      <c r="A3127" s="259"/>
      <c r="B3127" s="259"/>
      <c r="C3127" s="259"/>
      <c r="D3127" s="259"/>
      <c r="E3127" s="259"/>
      <c r="F3127" s="270"/>
      <c r="G3127" s="259"/>
      <c r="H3127" s="259"/>
      <c r="I3127" s="259"/>
      <c r="J3127" s="259"/>
    </row>
    <row r="3128" spans="1:10">
      <c r="A3128" s="259"/>
      <c r="B3128" s="259"/>
      <c r="C3128" s="259"/>
      <c r="D3128" s="259"/>
      <c r="E3128" s="259"/>
      <c r="F3128" s="270"/>
      <c r="G3128" s="259"/>
      <c r="H3128" s="259"/>
      <c r="I3128" s="259"/>
      <c r="J3128" s="259"/>
    </row>
    <row r="3129" spans="1:10">
      <c r="A3129" s="259"/>
      <c r="B3129" s="259"/>
      <c r="C3129" s="259"/>
      <c r="D3129" s="259"/>
      <c r="E3129" s="259"/>
      <c r="F3129" s="270"/>
      <c r="G3129" s="259"/>
      <c r="H3129" s="259"/>
      <c r="I3129" s="259"/>
      <c r="J3129" s="259"/>
    </row>
    <row r="3130" spans="1:10">
      <c r="A3130" s="259"/>
      <c r="B3130" s="259"/>
      <c r="C3130" s="259"/>
      <c r="D3130" s="259"/>
      <c r="E3130" s="259"/>
      <c r="F3130" s="270"/>
      <c r="G3130" s="259"/>
      <c r="H3130" s="259"/>
      <c r="I3130" s="259"/>
      <c r="J3130" s="259"/>
    </row>
    <row r="3131" spans="1:10">
      <c r="A3131" s="259"/>
      <c r="B3131" s="259"/>
      <c r="C3131" s="259"/>
      <c r="D3131" s="259"/>
      <c r="E3131" s="259"/>
      <c r="F3131" s="270"/>
      <c r="G3131" s="259"/>
      <c r="H3131" s="259"/>
      <c r="I3131" s="259"/>
      <c r="J3131" s="259"/>
    </row>
    <row r="3132" spans="1:10">
      <c r="A3132" s="259"/>
      <c r="B3132" s="259"/>
      <c r="C3132" s="259"/>
      <c r="D3132" s="259"/>
      <c r="E3132" s="259"/>
      <c r="F3132" s="270"/>
      <c r="G3132" s="259"/>
      <c r="H3132" s="259"/>
      <c r="I3132" s="259"/>
      <c r="J3132" s="259"/>
    </row>
    <row r="3133" spans="1:10">
      <c r="A3133" s="259"/>
      <c r="B3133" s="259"/>
      <c r="C3133" s="259"/>
      <c r="D3133" s="259"/>
      <c r="E3133" s="259"/>
      <c r="F3133" s="270"/>
      <c r="G3133" s="259"/>
      <c r="H3133" s="259"/>
      <c r="I3133" s="259"/>
      <c r="J3133" s="259"/>
    </row>
    <row r="3134" spans="1:10">
      <c r="A3134" s="259"/>
      <c r="B3134" s="259"/>
      <c r="C3134" s="259"/>
      <c r="D3134" s="259"/>
      <c r="E3134" s="259"/>
      <c r="F3134" s="270"/>
      <c r="G3134" s="259"/>
      <c r="H3134" s="259"/>
      <c r="I3134" s="259"/>
      <c r="J3134" s="259"/>
    </row>
    <row r="3135" spans="1:10">
      <c r="A3135" s="259"/>
      <c r="B3135" s="259"/>
      <c r="C3135" s="259"/>
      <c r="D3135" s="259"/>
      <c r="E3135" s="259"/>
      <c r="F3135" s="270"/>
      <c r="G3135" s="259"/>
      <c r="H3135" s="259"/>
      <c r="I3135" s="259"/>
      <c r="J3135" s="259"/>
    </row>
    <row r="3136" spans="1:10">
      <c r="A3136" s="259"/>
      <c r="B3136" s="259"/>
      <c r="C3136" s="259"/>
      <c r="D3136" s="259"/>
      <c r="E3136" s="259"/>
      <c r="F3136" s="270"/>
      <c r="G3136" s="259"/>
      <c r="H3136" s="259"/>
      <c r="I3136" s="259"/>
      <c r="J3136" s="259"/>
    </row>
    <row r="3137" spans="1:10">
      <c r="A3137" s="259"/>
      <c r="B3137" s="259"/>
      <c r="C3137" s="259"/>
      <c r="D3137" s="259"/>
      <c r="E3137" s="259"/>
      <c r="F3137" s="270"/>
      <c r="G3137" s="259"/>
      <c r="H3137" s="259"/>
      <c r="I3137" s="259"/>
      <c r="J3137" s="259"/>
    </row>
    <row r="3138" spans="1:10">
      <c r="A3138" s="259"/>
      <c r="B3138" s="259"/>
      <c r="C3138" s="259"/>
      <c r="D3138" s="259"/>
      <c r="E3138" s="259"/>
      <c r="F3138" s="270"/>
      <c r="G3138" s="259"/>
      <c r="H3138" s="259"/>
      <c r="I3138" s="259"/>
      <c r="J3138" s="259"/>
    </row>
    <row r="3139" spans="1:10">
      <c r="A3139" s="259"/>
      <c r="B3139" s="259"/>
      <c r="C3139" s="259"/>
      <c r="D3139" s="259"/>
      <c r="E3139" s="259"/>
      <c r="F3139" s="270"/>
      <c r="G3139" s="259"/>
      <c r="H3139" s="259"/>
      <c r="I3139" s="259"/>
      <c r="J3139" s="259"/>
    </row>
    <row r="3140" spans="1:10">
      <c r="A3140" s="259"/>
      <c r="B3140" s="259"/>
      <c r="C3140" s="259"/>
      <c r="D3140" s="259"/>
      <c r="E3140" s="259"/>
      <c r="F3140" s="270"/>
      <c r="G3140" s="259"/>
      <c r="H3140" s="259"/>
      <c r="I3140" s="259"/>
      <c r="J3140" s="259"/>
    </row>
    <row r="3141" spans="1:10">
      <c r="A3141" s="259"/>
      <c r="B3141" s="259"/>
      <c r="C3141" s="259"/>
      <c r="D3141" s="259"/>
      <c r="E3141" s="259"/>
      <c r="F3141" s="270"/>
      <c r="G3141" s="259"/>
      <c r="H3141" s="259"/>
      <c r="I3141" s="259"/>
      <c r="J3141" s="259"/>
    </row>
    <row r="3142" spans="1:10">
      <c r="A3142" s="259"/>
      <c r="B3142" s="259"/>
      <c r="C3142" s="259"/>
      <c r="D3142" s="259"/>
      <c r="E3142" s="259"/>
      <c r="F3142" s="270"/>
      <c r="G3142" s="259"/>
      <c r="H3142" s="259"/>
      <c r="I3142" s="259"/>
      <c r="J3142" s="259"/>
    </row>
    <row r="3143" spans="1:10">
      <c r="A3143" s="259"/>
      <c r="B3143" s="259"/>
      <c r="C3143" s="259"/>
      <c r="D3143" s="259"/>
      <c r="E3143" s="259"/>
      <c r="F3143" s="270"/>
      <c r="G3143" s="259"/>
      <c r="H3143" s="259"/>
      <c r="I3143" s="259"/>
      <c r="J3143" s="259"/>
    </row>
    <row r="3144" spans="1:10">
      <c r="A3144" s="259"/>
      <c r="B3144" s="259"/>
      <c r="C3144" s="259"/>
      <c r="D3144" s="259"/>
      <c r="E3144" s="259"/>
      <c r="F3144" s="270"/>
      <c r="G3144" s="259"/>
      <c r="H3144" s="259"/>
      <c r="I3144" s="259"/>
      <c r="J3144" s="259"/>
    </row>
    <row r="3145" spans="1:10">
      <c r="A3145" s="259"/>
      <c r="B3145" s="259"/>
      <c r="C3145" s="259"/>
      <c r="D3145" s="259"/>
      <c r="E3145" s="259"/>
      <c r="F3145" s="270"/>
      <c r="G3145" s="259"/>
      <c r="H3145" s="259"/>
      <c r="I3145" s="259"/>
      <c r="J3145" s="259"/>
    </row>
    <row r="3146" spans="1:10">
      <c r="A3146" s="259"/>
      <c r="B3146" s="259"/>
      <c r="C3146" s="259"/>
      <c r="D3146" s="259"/>
      <c r="E3146" s="259"/>
      <c r="F3146" s="270"/>
      <c r="G3146" s="259"/>
      <c r="H3146" s="259"/>
      <c r="I3146" s="259"/>
      <c r="J3146" s="259"/>
    </row>
    <row r="3147" spans="1:10">
      <c r="A3147" s="259"/>
      <c r="B3147" s="259"/>
      <c r="C3147" s="259"/>
      <c r="D3147" s="259"/>
      <c r="E3147" s="259"/>
      <c r="F3147" s="270"/>
      <c r="G3147" s="259"/>
      <c r="H3147" s="259"/>
      <c r="I3147" s="259"/>
      <c r="J3147" s="259"/>
    </row>
    <row r="3148" spans="1:10">
      <c r="A3148" s="259"/>
      <c r="B3148" s="259"/>
      <c r="C3148" s="259"/>
      <c r="D3148" s="259"/>
      <c r="E3148" s="259"/>
      <c r="F3148" s="270"/>
      <c r="G3148" s="259"/>
      <c r="H3148" s="259"/>
      <c r="I3148" s="259"/>
      <c r="J3148" s="259"/>
    </row>
    <row r="3149" spans="1:10">
      <c r="A3149" s="259"/>
      <c r="B3149" s="259"/>
      <c r="C3149" s="259"/>
      <c r="D3149" s="259"/>
      <c r="E3149" s="259"/>
      <c r="F3149" s="270"/>
      <c r="G3149" s="259"/>
      <c r="H3149" s="259"/>
      <c r="I3149" s="259"/>
      <c r="J3149" s="259"/>
    </row>
    <row r="3150" spans="1:10">
      <c r="A3150" s="259"/>
      <c r="B3150" s="259"/>
      <c r="C3150" s="259"/>
      <c r="D3150" s="259"/>
      <c r="E3150" s="259"/>
      <c r="F3150" s="270"/>
      <c r="G3150" s="259"/>
      <c r="H3150" s="259"/>
      <c r="I3150" s="259"/>
      <c r="J3150" s="259"/>
    </row>
    <row r="3151" spans="1:10">
      <c r="A3151" s="259"/>
      <c r="B3151" s="259"/>
      <c r="C3151" s="259"/>
      <c r="D3151" s="259"/>
      <c r="E3151" s="259"/>
      <c r="F3151" s="270"/>
      <c r="G3151" s="259"/>
      <c r="H3151" s="259"/>
      <c r="I3151" s="259"/>
      <c r="J3151" s="259"/>
    </row>
    <row r="3152" spans="1:10">
      <c r="A3152" s="259"/>
      <c r="B3152" s="259"/>
      <c r="C3152" s="259"/>
      <c r="D3152" s="259"/>
      <c r="E3152" s="259"/>
      <c r="F3152" s="270"/>
      <c r="G3152" s="259"/>
      <c r="H3152" s="259"/>
      <c r="I3152" s="259"/>
      <c r="J3152" s="259"/>
    </row>
    <row r="3153" spans="1:10">
      <c r="A3153" s="259"/>
      <c r="B3153" s="259"/>
      <c r="C3153" s="259"/>
      <c r="D3153" s="259"/>
      <c r="E3153" s="259"/>
      <c r="F3153" s="270"/>
      <c r="G3153" s="259"/>
      <c r="H3153" s="259"/>
      <c r="I3153" s="259"/>
      <c r="J3153" s="259"/>
    </row>
    <row r="3154" spans="1:10">
      <c r="A3154" s="259"/>
      <c r="B3154" s="259"/>
      <c r="C3154" s="259"/>
      <c r="D3154" s="259"/>
      <c r="E3154" s="259"/>
      <c r="F3154" s="270"/>
      <c r="G3154" s="259"/>
      <c r="H3154" s="259"/>
      <c r="I3154" s="259"/>
      <c r="J3154" s="259"/>
    </row>
    <row r="3155" spans="1:10">
      <c r="A3155" s="259"/>
      <c r="B3155" s="259"/>
      <c r="C3155" s="259"/>
      <c r="D3155" s="259"/>
      <c r="E3155" s="259"/>
      <c r="F3155" s="270"/>
      <c r="G3155" s="259"/>
      <c r="H3155" s="259"/>
      <c r="I3155" s="259"/>
      <c r="J3155" s="259"/>
    </row>
    <row r="3156" spans="1:10">
      <c r="A3156" s="259"/>
      <c r="B3156" s="259"/>
      <c r="C3156" s="259"/>
      <c r="D3156" s="259"/>
      <c r="E3156" s="259"/>
      <c r="F3156" s="270"/>
      <c r="G3156" s="259"/>
      <c r="H3156" s="259"/>
      <c r="I3156" s="259"/>
      <c r="J3156" s="259"/>
    </row>
    <row r="3157" spans="1:10">
      <c r="A3157" s="259"/>
      <c r="B3157" s="259"/>
      <c r="C3157" s="259"/>
      <c r="D3157" s="259"/>
      <c r="E3157" s="259"/>
      <c r="F3157" s="270"/>
      <c r="G3157" s="259"/>
      <c r="H3157" s="259"/>
      <c r="I3157" s="259"/>
      <c r="J3157" s="259"/>
    </row>
    <row r="3158" spans="1:10">
      <c r="A3158" s="259"/>
      <c r="B3158" s="259"/>
      <c r="C3158" s="259"/>
      <c r="D3158" s="259"/>
      <c r="E3158" s="259"/>
      <c r="F3158" s="270"/>
      <c r="G3158" s="259"/>
      <c r="H3158" s="259"/>
      <c r="I3158" s="259"/>
      <c r="J3158" s="259"/>
    </row>
    <row r="3159" spans="1:10">
      <c r="A3159" s="259"/>
      <c r="B3159" s="259"/>
      <c r="C3159" s="259"/>
      <c r="D3159" s="259"/>
      <c r="E3159" s="259"/>
      <c r="F3159" s="270"/>
      <c r="G3159" s="259"/>
      <c r="H3159" s="259"/>
      <c r="I3159" s="259"/>
      <c r="J3159" s="259"/>
    </row>
    <row r="3160" spans="1:10">
      <c r="A3160" s="259"/>
      <c r="B3160" s="259"/>
      <c r="C3160" s="259"/>
      <c r="D3160" s="259"/>
      <c r="E3160" s="259"/>
      <c r="F3160" s="270"/>
      <c r="G3160" s="259"/>
      <c r="H3160" s="259"/>
      <c r="I3160" s="259"/>
      <c r="J3160" s="259"/>
    </row>
    <row r="3161" spans="1:10">
      <c r="A3161" s="259"/>
      <c r="B3161" s="259"/>
      <c r="C3161" s="259"/>
      <c r="D3161" s="259"/>
      <c r="E3161" s="259"/>
      <c r="F3161" s="270"/>
      <c r="G3161" s="259"/>
      <c r="H3161" s="259"/>
      <c r="I3161" s="259"/>
      <c r="J3161" s="259"/>
    </row>
    <row r="3162" spans="1:10">
      <c r="A3162" s="259"/>
      <c r="B3162" s="259"/>
      <c r="C3162" s="259"/>
      <c r="D3162" s="259"/>
      <c r="E3162" s="259"/>
      <c r="F3162" s="270"/>
      <c r="G3162" s="259"/>
      <c r="H3162" s="259"/>
      <c r="I3162" s="259"/>
      <c r="J3162" s="259"/>
    </row>
    <row r="3163" spans="1:10">
      <c r="A3163" s="259"/>
      <c r="B3163" s="259"/>
      <c r="C3163" s="259"/>
      <c r="D3163" s="259"/>
      <c r="E3163" s="259"/>
      <c r="F3163" s="270"/>
      <c r="G3163" s="259"/>
      <c r="H3163" s="259"/>
      <c r="I3163" s="259"/>
      <c r="J3163" s="259"/>
    </row>
    <row r="3164" spans="1:10">
      <c r="A3164" s="259"/>
      <c r="B3164" s="259"/>
      <c r="C3164" s="259"/>
      <c r="D3164" s="259"/>
      <c r="E3164" s="259"/>
      <c r="F3164" s="270"/>
      <c r="G3164" s="259"/>
      <c r="H3164" s="259"/>
      <c r="I3164" s="259"/>
      <c r="J3164" s="259"/>
    </row>
    <row r="3165" spans="1:10">
      <c r="A3165" s="259"/>
      <c r="B3165" s="259"/>
      <c r="C3165" s="259"/>
      <c r="D3165" s="259"/>
      <c r="E3165" s="259"/>
      <c r="F3165" s="270"/>
      <c r="G3165" s="259"/>
      <c r="H3165" s="259"/>
      <c r="I3165" s="259"/>
      <c r="J3165" s="259"/>
    </row>
    <row r="3166" spans="1:10">
      <c r="A3166" s="259"/>
      <c r="B3166" s="259"/>
      <c r="C3166" s="259"/>
      <c r="D3166" s="259"/>
      <c r="E3166" s="259"/>
      <c r="F3166" s="270"/>
      <c r="G3166" s="259"/>
      <c r="H3166" s="259"/>
      <c r="I3166" s="259"/>
      <c r="J3166" s="259"/>
    </row>
    <row r="3167" spans="1:10">
      <c r="A3167" s="259"/>
      <c r="B3167" s="259"/>
      <c r="C3167" s="259"/>
      <c r="D3167" s="259"/>
      <c r="E3167" s="259"/>
      <c r="F3167" s="270"/>
      <c r="G3167" s="259"/>
      <c r="H3167" s="259"/>
      <c r="I3167" s="259"/>
      <c r="J3167" s="259"/>
    </row>
    <row r="3168" spans="1:10">
      <c r="A3168" s="259"/>
      <c r="B3168" s="259"/>
      <c r="C3168" s="259"/>
      <c r="D3168" s="259"/>
      <c r="E3168" s="259"/>
      <c r="F3168" s="270"/>
      <c r="G3168" s="259"/>
      <c r="H3168" s="259"/>
      <c r="I3168" s="259"/>
      <c r="J3168" s="259"/>
    </row>
    <row r="3169" spans="1:10">
      <c r="A3169" s="259"/>
      <c r="B3169" s="259"/>
      <c r="C3169" s="259"/>
      <c r="D3169" s="259"/>
      <c r="E3169" s="259"/>
      <c r="F3169" s="270"/>
      <c r="G3169" s="259"/>
      <c r="H3169" s="259"/>
      <c r="I3169" s="259"/>
      <c r="J3169" s="259"/>
    </row>
    <row r="3170" spans="1:10">
      <c r="A3170" s="259"/>
      <c r="B3170" s="259"/>
      <c r="C3170" s="259"/>
      <c r="D3170" s="259"/>
      <c r="E3170" s="259"/>
      <c r="F3170" s="270"/>
      <c r="G3170" s="259"/>
      <c r="H3170" s="259"/>
      <c r="I3170" s="259"/>
      <c r="J3170" s="259"/>
    </row>
    <row r="3171" spans="1:10">
      <c r="A3171" s="259"/>
      <c r="B3171" s="259"/>
      <c r="C3171" s="259"/>
      <c r="D3171" s="259"/>
      <c r="E3171" s="259"/>
      <c r="F3171" s="270"/>
      <c r="G3171" s="259"/>
      <c r="H3171" s="259"/>
      <c r="I3171" s="259"/>
      <c r="J3171" s="259"/>
    </row>
    <row r="3172" spans="1:10">
      <c r="A3172" s="259"/>
      <c r="B3172" s="259"/>
      <c r="C3172" s="259"/>
      <c r="D3172" s="259"/>
      <c r="E3172" s="259"/>
      <c r="F3172" s="270"/>
      <c r="G3172" s="259"/>
      <c r="H3172" s="259"/>
      <c r="I3172" s="259"/>
      <c r="J3172" s="259"/>
    </row>
    <row r="3173" spans="1:10">
      <c r="A3173" s="259"/>
      <c r="B3173" s="259"/>
      <c r="C3173" s="259"/>
      <c r="D3173" s="259"/>
      <c r="E3173" s="259"/>
      <c r="F3173" s="270"/>
      <c r="G3173" s="259"/>
      <c r="H3173" s="259"/>
      <c r="I3173" s="259"/>
      <c r="J3173" s="259"/>
    </row>
    <row r="3174" spans="1:10">
      <c r="A3174" s="259"/>
      <c r="B3174" s="259"/>
      <c r="C3174" s="259"/>
      <c r="D3174" s="259"/>
      <c r="E3174" s="259"/>
      <c r="F3174" s="270"/>
      <c r="G3174" s="259"/>
      <c r="H3174" s="259"/>
      <c r="I3174" s="259"/>
      <c r="J3174" s="259"/>
    </row>
    <row r="3175" spans="1:10">
      <c r="A3175" s="259"/>
      <c r="B3175" s="259"/>
      <c r="C3175" s="259"/>
      <c r="D3175" s="259"/>
      <c r="E3175" s="259"/>
      <c r="F3175" s="270"/>
      <c r="G3175" s="259"/>
      <c r="H3175" s="259"/>
      <c r="I3175" s="259"/>
      <c r="J3175" s="259"/>
    </row>
    <row r="3176" spans="1:10">
      <c r="A3176" s="259"/>
      <c r="B3176" s="259"/>
      <c r="C3176" s="259"/>
      <c r="D3176" s="259"/>
      <c r="E3176" s="259"/>
      <c r="F3176" s="270"/>
      <c r="G3176" s="259"/>
      <c r="H3176" s="259"/>
      <c r="I3176" s="259"/>
      <c r="J3176" s="259"/>
    </row>
    <row r="3177" spans="1:10">
      <c r="A3177" s="259"/>
      <c r="B3177" s="259"/>
      <c r="C3177" s="259"/>
      <c r="D3177" s="259"/>
      <c r="E3177" s="259"/>
      <c r="F3177" s="270"/>
      <c r="G3177" s="259"/>
      <c r="H3177" s="259"/>
      <c r="I3177" s="259"/>
      <c r="J3177" s="259"/>
    </row>
    <row r="3178" spans="1:10">
      <c r="A3178" s="259"/>
      <c r="B3178" s="259"/>
      <c r="C3178" s="259"/>
      <c r="D3178" s="259"/>
      <c r="E3178" s="259"/>
      <c r="F3178" s="270"/>
      <c r="G3178" s="259"/>
      <c r="H3178" s="259"/>
      <c r="I3178" s="259"/>
      <c r="J3178" s="259"/>
    </row>
    <row r="3179" spans="1:10">
      <c r="A3179" s="259"/>
      <c r="B3179" s="259"/>
      <c r="C3179" s="259"/>
      <c r="D3179" s="259"/>
      <c r="E3179" s="259"/>
      <c r="F3179" s="270"/>
      <c r="G3179" s="259"/>
      <c r="H3179" s="259"/>
      <c r="I3179" s="259"/>
      <c r="J3179" s="259"/>
    </row>
    <row r="3180" spans="1:10">
      <c r="A3180" s="259"/>
      <c r="B3180" s="259"/>
      <c r="C3180" s="259"/>
      <c r="D3180" s="259"/>
      <c r="E3180" s="259"/>
      <c r="F3180" s="270"/>
      <c r="G3180" s="259"/>
      <c r="H3180" s="259"/>
      <c r="I3180" s="259"/>
      <c r="J3180" s="259"/>
    </row>
    <row r="3181" spans="1:10">
      <c r="A3181" s="259"/>
      <c r="B3181" s="259"/>
      <c r="C3181" s="259"/>
      <c r="D3181" s="259"/>
      <c r="E3181" s="259"/>
      <c r="F3181" s="270"/>
      <c r="G3181" s="259"/>
      <c r="H3181" s="259"/>
      <c r="I3181" s="259"/>
      <c r="J3181" s="259"/>
    </row>
    <row r="3182" spans="1:10">
      <c r="A3182" s="259"/>
      <c r="B3182" s="259"/>
      <c r="C3182" s="259"/>
      <c r="D3182" s="259"/>
      <c r="E3182" s="259"/>
      <c r="F3182" s="270"/>
      <c r="G3182" s="259"/>
      <c r="H3182" s="259"/>
      <c r="I3182" s="259"/>
      <c r="J3182" s="259"/>
    </row>
    <row r="3183" spans="1:10">
      <c r="A3183" s="259"/>
      <c r="B3183" s="259"/>
      <c r="C3183" s="259"/>
      <c r="D3183" s="259"/>
      <c r="E3183" s="259"/>
      <c r="F3183" s="270"/>
      <c r="G3183" s="259"/>
      <c r="H3183" s="259"/>
      <c r="I3183" s="259"/>
      <c r="J3183" s="259"/>
    </row>
    <row r="3184" spans="1:10">
      <c r="A3184" s="259"/>
      <c r="B3184" s="259"/>
      <c r="C3184" s="259"/>
      <c r="D3184" s="259"/>
      <c r="E3184" s="259"/>
      <c r="F3184" s="270"/>
      <c r="G3184" s="259"/>
      <c r="H3184" s="259"/>
      <c r="I3184" s="259"/>
      <c r="J3184" s="259"/>
    </row>
    <row r="3185" spans="1:10">
      <c r="A3185" s="259"/>
      <c r="B3185" s="259"/>
      <c r="C3185" s="259"/>
      <c r="D3185" s="259"/>
      <c r="E3185" s="259"/>
      <c r="F3185" s="270"/>
      <c r="G3185" s="259"/>
      <c r="H3185" s="259"/>
      <c r="I3185" s="259"/>
      <c r="J3185" s="259"/>
    </row>
    <row r="3186" spans="1:10">
      <c r="A3186" s="259"/>
      <c r="B3186" s="259"/>
      <c r="C3186" s="259"/>
      <c r="D3186" s="259"/>
      <c r="E3186" s="259"/>
      <c r="F3186" s="270"/>
      <c r="G3186" s="259"/>
      <c r="H3186" s="259"/>
      <c r="I3186" s="259"/>
      <c r="J3186" s="259"/>
    </row>
    <row r="3187" spans="1:10">
      <c r="A3187" s="259"/>
      <c r="B3187" s="259"/>
      <c r="C3187" s="259"/>
      <c r="D3187" s="259"/>
      <c r="E3187" s="259"/>
      <c r="F3187" s="270"/>
      <c r="G3187" s="259"/>
      <c r="H3187" s="259"/>
      <c r="I3187" s="259"/>
      <c r="J3187" s="259"/>
    </row>
    <row r="3188" spans="1:10">
      <c r="A3188" s="259"/>
      <c r="B3188" s="259"/>
      <c r="C3188" s="259"/>
      <c r="D3188" s="259"/>
      <c r="E3188" s="259"/>
      <c r="F3188" s="270"/>
      <c r="G3188" s="259"/>
      <c r="H3188" s="259"/>
      <c r="I3188" s="259"/>
      <c r="J3188" s="259"/>
    </row>
    <row r="3189" spans="1:10">
      <c r="A3189" s="259"/>
      <c r="B3189" s="259"/>
      <c r="C3189" s="259"/>
      <c r="D3189" s="259"/>
      <c r="E3189" s="259"/>
      <c r="F3189" s="270"/>
      <c r="G3189" s="259"/>
      <c r="H3189" s="259"/>
      <c r="I3189" s="259"/>
      <c r="J3189" s="259"/>
    </row>
    <row r="3190" spans="1:10">
      <c r="A3190" s="259"/>
      <c r="B3190" s="259"/>
      <c r="C3190" s="259"/>
      <c r="D3190" s="259"/>
      <c r="E3190" s="259"/>
      <c r="F3190" s="270"/>
      <c r="G3190" s="259"/>
      <c r="H3190" s="259"/>
      <c r="I3190" s="259"/>
      <c r="J3190" s="259"/>
    </row>
    <row r="3191" spans="1:10">
      <c r="A3191" s="259"/>
      <c r="B3191" s="259"/>
      <c r="C3191" s="259"/>
      <c r="D3191" s="259"/>
      <c r="E3191" s="259"/>
      <c r="F3191" s="270"/>
      <c r="G3191" s="259"/>
      <c r="H3191" s="259"/>
      <c r="I3191" s="259"/>
      <c r="J3191" s="259"/>
    </row>
    <row r="3192" spans="1:10">
      <c r="A3192" s="259"/>
      <c r="B3192" s="259"/>
      <c r="C3192" s="259"/>
      <c r="D3192" s="259"/>
      <c r="E3192" s="259"/>
      <c r="F3192" s="270"/>
      <c r="G3192" s="259"/>
      <c r="H3192" s="259"/>
      <c r="I3192" s="259"/>
      <c r="J3192" s="259"/>
    </row>
    <row r="3193" spans="1:10">
      <c r="A3193" s="259"/>
      <c r="B3193" s="259"/>
      <c r="C3193" s="259"/>
      <c r="D3193" s="259"/>
      <c r="E3193" s="259"/>
      <c r="F3193" s="270"/>
      <c r="G3193" s="259"/>
      <c r="H3193" s="259"/>
      <c r="I3193" s="259"/>
      <c r="J3193" s="259"/>
    </row>
    <row r="3194" spans="1:10">
      <c r="A3194" s="259"/>
      <c r="B3194" s="259"/>
      <c r="C3194" s="259"/>
      <c r="D3194" s="259"/>
      <c r="E3194" s="259"/>
      <c r="F3194" s="270"/>
      <c r="G3194" s="259"/>
      <c r="H3194" s="259"/>
      <c r="I3194" s="259"/>
      <c r="J3194" s="259"/>
    </row>
    <row r="3195" spans="1:10">
      <c r="A3195" s="259"/>
      <c r="B3195" s="259"/>
      <c r="C3195" s="259"/>
      <c r="D3195" s="259"/>
      <c r="E3195" s="259"/>
      <c r="F3195" s="270"/>
      <c r="G3195" s="259"/>
      <c r="H3195" s="259"/>
      <c r="I3195" s="259"/>
      <c r="J3195" s="259"/>
    </row>
    <row r="3196" spans="1:10">
      <c r="A3196" s="259"/>
      <c r="B3196" s="259"/>
      <c r="C3196" s="259"/>
      <c r="D3196" s="259"/>
      <c r="E3196" s="259"/>
      <c r="F3196" s="270"/>
      <c r="G3196" s="259"/>
      <c r="H3196" s="259"/>
      <c r="I3196" s="259"/>
      <c r="J3196" s="259"/>
    </row>
    <row r="3197" spans="1:10">
      <c r="A3197" s="259"/>
      <c r="B3197" s="259"/>
      <c r="C3197" s="259"/>
      <c r="D3197" s="259"/>
      <c r="E3197" s="259"/>
      <c r="F3197" s="270"/>
      <c r="G3197" s="259"/>
      <c r="H3197" s="259"/>
      <c r="I3197" s="259"/>
      <c r="J3197" s="259"/>
    </row>
    <row r="3198" spans="1:10">
      <c r="A3198" s="259"/>
      <c r="B3198" s="259"/>
      <c r="C3198" s="259"/>
      <c r="D3198" s="259"/>
      <c r="E3198" s="259"/>
      <c r="F3198" s="270"/>
      <c r="G3198" s="259"/>
      <c r="H3198" s="259"/>
      <c r="I3198" s="259"/>
      <c r="J3198" s="259"/>
    </row>
    <row r="3199" spans="1:10">
      <c r="A3199" s="259"/>
      <c r="B3199" s="259"/>
      <c r="C3199" s="259"/>
      <c r="D3199" s="259"/>
      <c r="E3199" s="259"/>
      <c r="F3199" s="270"/>
      <c r="G3199" s="259"/>
      <c r="H3199" s="259"/>
      <c r="I3199" s="259"/>
      <c r="J3199" s="259"/>
    </row>
    <row r="3200" spans="1:10">
      <c r="A3200" s="259"/>
      <c r="B3200" s="259"/>
      <c r="C3200" s="259"/>
      <c r="D3200" s="259"/>
      <c r="E3200" s="259"/>
      <c r="F3200" s="270"/>
      <c r="G3200" s="259"/>
      <c r="H3200" s="259"/>
      <c r="I3200" s="259"/>
      <c r="J3200" s="259"/>
    </row>
    <row r="3201" spans="1:10">
      <c r="A3201" s="259"/>
      <c r="B3201" s="259"/>
      <c r="C3201" s="259"/>
      <c r="D3201" s="259"/>
      <c r="E3201" s="259"/>
      <c r="F3201" s="270"/>
      <c r="G3201" s="259"/>
      <c r="H3201" s="259"/>
      <c r="I3201" s="259"/>
      <c r="J3201" s="259"/>
    </row>
    <row r="3202" spans="1:10">
      <c r="A3202" s="259"/>
      <c r="B3202" s="259"/>
      <c r="C3202" s="259"/>
      <c r="D3202" s="259"/>
      <c r="E3202" s="259"/>
      <c r="F3202" s="270"/>
      <c r="G3202" s="259"/>
      <c r="H3202" s="259"/>
      <c r="I3202" s="259"/>
      <c r="J3202" s="259"/>
    </row>
    <row r="3203" spans="1:10">
      <c r="A3203" s="259"/>
      <c r="B3203" s="259"/>
      <c r="C3203" s="259"/>
      <c r="D3203" s="259"/>
      <c r="E3203" s="259"/>
      <c r="F3203" s="270"/>
      <c r="G3203" s="259"/>
      <c r="H3203" s="259"/>
      <c r="I3203" s="259"/>
      <c r="J3203" s="259"/>
    </row>
    <row r="3204" spans="1:10">
      <c r="A3204" s="259"/>
      <c r="B3204" s="259"/>
      <c r="C3204" s="259"/>
      <c r="D3204" s="259"/>
      <c r="E3204" s="259"/>
      <c r="F3204" s="270"/>
      <c r="G3204" s="259"/>
      <c r="H3204" s="259"/>
      <c r="I3204" s="259"/>
      <c r="J3204" s="259"/>
    </row>
    <row r="3205" spans="1:10">
      <c r="A3205" s="259"/>
      <c r="B3205" s="259"/>
      <c r="C3205" s="259"/>
      <c r="D3205" s="259"/>
      <c r="E3205" s="259"/>
      <c r="F3205" s="270"/>
      <c r="G3205" s="259"/>
      <c r="H3205" s="259"/>
      <c r="I3205" s="259"/>
      <c r="J3205" s="259"/>
    </row>
    <row r="3206" spans="1:10">
      <c r="A3206" s="259"/>
      <c r="B3206" s="259"/>
      <c r="C3206" s="259"/>
      <c r="D3206" s="259"/>
      <c r="E3206" s="259"/>
      <c r="F3206" s="270"/>
      <c r="G3206" s="259"/>
      <c r="H3206" s="259"/>
      <c r="I3206" s="259"/>
      <c r="J3206" s="259"/>
    </row>
    <row r="3207" spans="1:10">
      <c r="A3207" s="259"/>
      <c r="B3207" s="259"/>
      <c r="C3207" s="259"/>
      <c r="D3207" s="259"/>
      <c r="E3207" s="259"/>
      <c r="F3207" s="270"/>
      <c r="G3207" s="259"/>
      <c r="H3207" s="259"/>
      <c r="I3207" s="259"/>
      <c r="J3207" s="259"/>
    </row>
    <row r="3208" spans="1:10">
      <c r="A3208" s="259"/>
      <c r="B3208" s="259"/>
      <c r="C3208" s="259"/>
      <c r="D3208" s="259"/>
      <c r="E3208" s="259"/>
      <c r="F3208" s="270"/>
      <c r="G3208" s="259"/>
      <c r="H3208" s="259"/>
      <c r="I3208" s="259"/>
      <c r="J3208" s="259"/>
    </row>
    <row r="3209" spans="1:10">
      <c r="A3209" s="259"/>
      <c r="B3209" s="259"/>
      <c r="C3209" s="259"/>
      <c r="D3209" s="259"/>
      <c r="E3209" s="259"/>
      <c r="F3209" s="270"/>
      <c r="G3209" s="259"/>
      <c r="H3209" s="259"/>
      <c r="I3209" s="259"/>
      <c r="J3209" s="259"/>
    </row>
    <row r="3210" spans="1:10">
      <c r="A3210" s="259"/>
      <c r="B3210" s="259"/>
      <c r="C3210" s="259"/>
      <c r="D3210" s="259"/>
      <c r="E3210" s="259"/>
      <c r="F3210" s="270"/>
      <c r="G3210" s="259"/>
      <c r="H3210" s="259"/>
      <c r="I3210" s="259"/>
      <c r="J3210" s="259"/>
    </row>
    <row r="3211" spans="1:10">
      <c r="A3211" s="259"/>
      <c r="B3211" s="259"/>
      <c r="C3211" s="259"/>
      <c r="D3211" s="259"/>
      <c r="E3211" s="259"/>
      <c r="F3211" s="270"/>
      <c r="G3211" s="259"/>
      <c r="H3211" s="259"/>
      <c r="I3211" s="259"/>
      <c r="J3211" s="259"/>
    </row>
    <row r="3212" spans="1:10">
      <c r="A3212" s="259"/>
      <c r="B3212" s="259"/>
      <c r="C3212" s="259"/>
      <c r="D3212" s="259"/>
      <c r="E3212" s="259"/>
      <c r="F3212" s="270"/>
      <c r="G3212" s="259"/>
      <c r="H3212" s="259"/>
      <c r="I3212" s="259"/>
      <c r="J3212" s="259"/>
    </row>
    <row r="3213" spans="1:10">
      <c r="A3213" s="259"/>
      <c r="B3213" s="259"/>
      <c r="C3213" s="259"/>
      <c r="D3213" s="259"/>
      <c r="E3213" s="259"/>
      <c r="F3213" s="270"/>
      <c r="G3213" s="259"/>
      <c r="H3213" s="259"/>
      <c r="I3213" s="259"/>
      <c r="J3213" s="259"/>
    </row>
    <row r="3214" spans="1:10">
      <c r="A3214" s="259"/>
      <c r="B3214" s="259"/>
      <c r="C3214" s="259"/>
      <c r="D3214" s="259"/>
      <c r="E3214" s="259"/>
      <c r="F3214" s="270"/>
      <c r="G3214" s="259"/>
      <c r="H3214" s="259"/>
      <c r="I3214" s="259"/>
      <c r="J3214" s="259"/>
    </row>
    <row r="3215" spans="1:10">
      <c r="A3215" s="259"/>
      <c r="B3215" s="259"/>
      <c r="C3215" s="259"/>
      <c r="D3215" s="259"/>
      <c r="E3215" s="259"/>
      <c r="F3215" s="270"/>
      <c r="G3215" s="259"/>
      <c r="H3215" s="259"/>
      <c r="I3215" s="259"/>
      <c r="J3215" s="259"/>
    </row>
    <row r="3216" spans="1:10">
      <c r="A3216" s="259"/>
      <c r="B3216" s="259"/>
      <c r="C3216" s="259"/>
      <c r="D3216" s="259"/>
      <c r="E3216" s="259"/>
      <c r="F3216" s="270"/>
      <c r="G3216" s="259"/>
      <c r="H3216" s="259"/>
      <c r="I3216" s="259"/>
      <c r="J3216" s="259"/>
    </row>
    <row r="3217" spans="1:10">
      <c r="A3217" s="259"/>
      <c r="B3217" s="259"/>
      <c r="C3217" s="259"/>
      <c r="D3217" s="259"/>
      <c r="E3217" s="259"/>
      <c r="F3217" s="270"/>
      <c r="G3217" s="259"/>
      <c r="H3217" s="259"/>
      <c r="I3217" s="259"/>
      <c r="J3217" s="259"/>
    </row>
    <row r="3218" spans="1:10">
      <c r="A3218" s="259"/>
      <c r="B3218" s="259"/>
      <c r="C3218" s="259"/>
      <c r="D3218" s="259"/>
      <c r="E3218" s="259"/>
      <c r="F3218" s="270"/>
      <c r="G3218" s="259"/>
      <c r="H3218" s="259"/>
      <c r="I3218" s="259"/>
      <c r="J3218" s="259"/>
    </row>
    <row r="3219" spans="1:10">
      <c r="A3219" s="259"/>
      <c r="B3219" s="259"/>
      <c r="C3219" s="259"/>
      <c r="D3219" s="259"/>
      <c r="E3219" s="259"/>
      <c r="F3219" s="270"/>
      <c r="G3219" s="259"/>
      <c r="H3219" s="259"/>
      <c r="I3219" s="259"/>
      <c r="J3219" s="259"/>
    </row>
    <row r="3220" spans="1:10">
      <c r="A3220" s="259"/>
      <c r="B3220" s="259"/>
      <c r="C3220" s="259"/>
      <c r="D3220" s="259"/>
      <c r="E3220" s="259"/>
      <c r="F3220" s="270"/>
      <c r="G3220" s="259"/>
      <c r="H3220" s="259"/>
      <c r="I3220" s="259"/>
      <c r="J3220" s="259"/>
    </row>
    <row r="3221" spans="1:10">
      <c r="A3221" s="259"/>
      <c r="B3221" s="259"/>
      <c r="C3221" s="259"/>
      <c r="D3221" s="259"/>
      <c r="E3221" s="259"/>
      <c r="F3221" s="270"/>
      <c r="G3221" s="259"/>
      <c r="H3221" s="259"/>
      <c r="I3221" s="259"/>
      <c r="J3221" s="259"/>
    </row>
    <row r="3222" spans="1:10">
      <c r="A3222" s="259"/>
      <c r="B3222" s="259"/>
      <c r="C3222" s="259"/>
      <c r="D3222" s="259"/>
      <c r="E3222" s="259"/>
      <c r="F3222" s="270"/>
      <c r="G3222" s="259"/>
      <c r="H3222" s="259"/>
      <c r="I3222" s="259"/>
      <c r="J3222" s="259"/>
    </row>
    <row r="3223" spans="1:10">
      <c r="A3223" s="259"/>
      <c r="B3223" s="259"/>
      <c r="C3223" s="259"/>
      <c r="D3223" s="259"/>
      <c r="E3223" s="259"/>
      <c r="F3223" s="270"/>
      <c r="G3223" s="259"/>
      <c r="H3223" s="259"/>
      <c r="I3223" s="259"/>
      <c r="J3223" s="259"/>
    </row>
    <row r="3224" spans="1:10">
      <c r="A3224" s="259"/>
      <c r="B3224" s="259"/>
      <c r="C3224" s="259"/>
      <c r="D3224" s="259"/>
      <c r="E3224" s="259"/>
      <c r="F3224" s="270"/>
      <c r="G3224" s="259"/>
      <c r="H3224" s="259"/>
      <c r="I3224" s="259"/>
      <c r="J3224" s="259"/>
    </row>
    <row r="3225" spans="1:10">
      <c r="A3225" s="259"/>
      <c r="B3225" s="259"/>
      <c r="C3225" s="259"/>
      <c r="D3225" s="259"/>
      <c r="E3225" s="259"/>
      <c r="F3225" s="270"/>
      <c r="G3225" s="259"/>
      <c r="H3225" s="259"/>
      <c r="I3225" s="259"/>
      <c r="J3225" s="259"/>
    </row>
    <row r="3226" spans="1:10">
      <c r="A3226" s="259"/>
      <c r="B3226" s="259"/>
      <c r="C3226" s="259"/>
      <c r="D3226" s="259"/>
      <c r="E3226" s="259"/>
      <c r="F3226" s="270"/>
      <c r="G3226" s="259"/>
      <c r="H3226" s="259"/>
      <c r="I3226" s="259"/>
      <c r="J3226" s="259"/>
    </row>
    <row r="3227" spans="1:10">
      <c r="A3227" s="259"/>
      <c r="B3227" s="259"/>
      <c r="C3227" s="259"/>
      <c r="D3227" s="259"/>
      <c r="E3227" s="259"/>
      <c r="F3227" s="270"/>
      <c r="G3227" s="259"/>
      <c r="H3227" s="259"/>
      <c r="I3227" s="259"/>
      <c r="J3227" s="259"/>
    </row>
    <row r="3228" spans="1:10">
      <c r="A3228" s="259"/>
      <c r="B3228" s="259"/>
      <c r="C3228" s="259"/>
      <c r="D3228" s="259"/>
      <c r="E3228" s="259"/>
      <c r="F3228" s="270"/>
      <c r="G3228" s="259"/>
      <c r="H3228" s="259"/>
      <c r="I3228" s="259"/>
      <c r="J3228" s="259"/>
    </row>
    <row r="3229" spans="1:10">
      <c r="A3229" s="259"/>
      <c r="B3229" s="259"/>
      <c r="C3229" s="259"/>
      <c r="D3229" s="259"/>
      <c r="E3229" s="259"/>
      <c r="F3229" s="270"/>
      <c r="G3229" s="259"/>
      <c r="H3229" s="259"/>
      <c r="I3229" s="259"/>
      <c r="J3229" s="259"/>
    </row>
    <row r="3230" spans="1:10">
      <c r="A3230" s="259"/>
      <c r="B3230" s="259"/>
      <c r="C3230" s="259"/>
      <c r="D3230" s="259"/>
      <c r="E3230" s="259"/>
      <c r="F3230" s="270"/>
      <c r="G3230" s="259"/>
      <c r="H3230" s="259"/>
      <c r="I3230" s="259"/>
      <c r="J3230" s="259"/>
    </row>
    <row r="3231" spans="1:10">
      <c r="A3231" s="259"/>
      <c r="B3231" s="259"/>
      <c r="C3231" s="259"/>
      <c r="D3231" s="259"/>
      <c r="E3231" s="259"/>
      <c r="F3231" s="270"/>
      <c r="G3231" s="259"/>
      <c r="H3231" s="259"/>
      <c r="I3231" s="259"/>
      <c r="J3231" s="259"/>
    </row>
    <row r="3232" spans="1:10">
      <c r="A3232" s="259"/>
      <c r="B3232" s="259"/>
      <c r="C3232" s="259"/>
      <c r="D3232" s="259"/>
      <c r="E3232" s="259"/>
      <c r="F3232" s="270"/>
      <c r="G3232" s="259"/>
      <c r="H3232" s="259"/>
      <c r="I3232" s="259"/>
      <c r="J3232" s="259"/>
    </row>
    <row r="3233" spans="1:10">
      <c r="A3233" s="259"/>
      <c r="B3233" s="259"/>
      <c r="C3233" s="259"/>
      <c r="D3233" s="259"/>
      <c r="E3233" s="259"/>
      <c r="F3233" s="270"/>
      <c r="G3233" s="259"/>
      <c r="H3233" s="259"/>
      <c r="I3233" s="259"/>
      <c r="J3233" s="259"/>
    </row>
    <row r="3234" spans="1:10">
      <c r="A3234" s="259"/>
      <c r="B3234" s="259"/>
      <c r="C3234" s="259"/>
      <c r="D3234" s="259"/>
      <c r="E3234" s="259"/>
      <c r="F3234" s="270"/>
      <c r="G3234" s="259"/>
      <c r="H3234" s="259"/>
      <c r="I3234" s="259"/>
      <c r="J3234" s="259"/>
    </row>
    <row r="3235" spans="1:10">
      <c r="A3235" s="259"/>
      <c r="B3235" s="259"/>
      <c r="C3235" s="259"/>
      <c r="D3235" s="259"/>
      <c r="E3235" s="259"/>
      <c r="F3235" s="270"/>
      <c r="G3235" s="259"/>
      <c r="H3235" s="259"/>
      <c r="I3235" s="259"/>
      <c r="J3235" s="259"/>
    </row>
    <row r="3236" spans="1:10">
      <c r="A3236" s="259"/>
      <c r="B3236" s="259"/>
      <c r="C3236" s="259"/>
      <c r="D3236" s="259"/>
      <c r="E3236" s="259"/>
      <c r="F3236" s="270"/>
      <c r="G3236" s="259"/>
      <c r="H3236" s="259"/>
      <c r="I3236" s="259"/>
      <c r="J3236" s="259"/>
    </row>
    <row r="3237" spans="1:10">
      <c r="A3237" s="259"/>
      <c r="B3237" s="259"/>
      <c r="C3237" s="259"/>
      <c r="D3237" s="259"/>
      <c r="E3237" s="259"/>
      <c r="F3237" s="270"/>
      <c r="G3237" s="259"/>
      <c r="H3237" s="259"/>
      <c r="I3237" s="259"/>
      <c r="J3237" s="259"/>
    </row>
    <row r="3238" spans="1:10">
      <c r="A3238" s="259"/>
      <c r="B3238" s="259"/>
      <c r="C3238" s="259"/>
      <c r="D3238" s="259"/>
      <c r="E3238" s="259"/>
      <c r="F3238" s="270"/>
      <c r="G3238" s="259"/>
      <c r="H3238" s="259"/>
      <c r="I3238" s="259"/>
      <c r="J3238" s="259"/>
    </row>
    <row r="3239" spans="1:10">
      <c r="A3239" s="259"/>
      <c r="B3239" s="259"/>
      <c r="C3239" s="259"/>
      <c r="D3239" s="259"/>
      <c r="E3239" s="259"/>
      <c r="F3239" s="270"/>
      <c r="G3239" s="259"/>
      <c r="H3239" s="259"/>
      <c r="I3239" s="259"/>
      <c r="J3239" s="259"/>
    </row>
    <row r="3240" spans="1:10">
      <c r="A3240" s="259"/>
      <c r="B3240" s="259"/>
      <c r="C3240" s="259"/>
      <c r="D3240" s="259"/>
      <c r="E3240" s="259"/>
      <c r="F3240" s="270"/>
      <c r="G3240" s="259"/>
      <c r="H3240" s="259"/>
      <c r="I3240" s="259"/>
      <c r="J3240" s="259"/>
    </row>
    <row r="3241" spans="1:10">
      <c r="A3241" s="259"/>
      <c r="B3241" s="259"/>
      <c r="C3241" s="259"/>
      <c r="D3241" s="259"/>
      <c r="E3241" s="259"/>
      <c r="F3241" s="270"/>
      <c r="G3241" s="259"/>
      <c r="H3241" s="259"/>
      <c r="I3241" s="259"/>
      <c r="J3241" s="259"/>
    </row>
    <row r="3242" spans="1:10">
      <c r="A3242" s="259"/>
      <c r="B3242" s="259"/>
      <c r="C3242" s="259"/>
      <c r="D3242" s="259"/>
      <c r="E3242" s="259"/>
      <c r="F3242" s="270"/>
      <c r="G3242" s="259"/>
      <c r="H3242" s="259"/>
      <c r="I3242" s="259"/>
      <c r="J3242" s="259"/>
    </row>
    <row r="3243" spans="1:10">
      <c r="A3243" s="259"/>
      <c r="B3243" s="259"/>
      <c r="C3243" s="259"/>
      <c r="D3243" s="259"/>
      <c r="E3243" s="259"/>
      <c r="F3243" s="270"/>
      <c r="G3243" s="259"/>
      <c r="H3243" s="259"/>
      <c r="I3243" s="259"/>
      <c r="J3243" s="259"/>
    </row>
    <row r="3244" spans="1:10">
      <c r="A3244" s="259"/>
      <c r="B3244" s="259"/>
      <c r="C3244" s="259"/>
      <c r="D3244" s="259"/>
      <c r="E3244" s="259"/>
      <c r="F3244" s="270"/>
      <c r="G3244" s="259"/>
      <c r="H3244" s="259"/>
      <c r="I3244" s="259"/>
      <c r="J3244" s="259"/>
    </row>
    <row r="3245" spans="1:10">
      <c r="A3245" s="259"/>
      <c r="B3245" s="259"/>
      <c r="C3245" s="259"/>
      <c r="D3245" s="259"/>
      <c r="E3245" s="259"/>
      <c r="F3245" s="270"/>
      <c r="G3245" s="259"/>
      <c r="H3245" s="259"/>
      <c r="I3245" s="259"/>
      <c r="J3245" s="259"/>
    </row>
    <row r="3246" spans="1:10">
      <c r="A3246" s="259"/>
      <c r="B3246" s="259"/>
      <c r="C3246" s="259"/>
      <c r="D3246" s="259"/>
      <c r="E3246" s="259"/>
      <c r="F3246" s="270"/>
      <c r="G3246" s="259"/>
      <c r="H3246" s="259"/>
      <c r="I3246" s="259"/>
      <c r="J3246" s="259"/>
    </row>
    <row r="3247" spans="1:10">
      <c r="A3247" s="259"/>
      <c r="B3247" s="259"/>
      <c r="C3247" s="259"/>
      <c r="D3247" s="259"/>
      <c r="E3247" s="259"/>
      <c r="F3247" s="270"/>
      <c r="G3247" s="259"/>
      <c r="H3247" s="259"/>
      <c r="I3247" s="259"/>
      <c r="J3247" s="259"/>
    </row>
    <row r="3248" spans="1:10">
      <c r="A3248" s="259"/>
      <c r="B3248" s="259"/>
      <c r="C3248" s="259"/>
      <c r="D3248" s="259"/>
      <c r="E3248" s="259"/>
      <c r="F3248" s="270"/>
      <c r="G3248" s="259"/>
      <c r="H3248" s="259"/>
      <c r="I3248" s="259"/>
      <c r="J3248" s="259"/>
    </row>
    <row r="3249" spans="1:10">
      <c r="A3249" s="259"/>
      <c r="B3249" s="259"/>
      <c r="C3249" s="259"/>
      <c r="D3249" s="259"/>
      <c r="E3249" s="259"/>
      <c r="F3249" s="270"/>
      <c r="G3249" s="259"/>
      <c r="H3249" s="259"/>
      <c r="I3249" s="259"/>
      <c r="J3249" s="259"/>
    </row>
    <row r="3250" spans="1:10">
      <c r="A3250" s="259"/>
      <c r="B3250" s="259"/>
      <c r="C3250" s="259"/>
      <c r="D3250" s="259"/>
      <c r="E3250" s="259"/>
      <c r="F3250" s="270"/>
      <c r="G3250" s="259"/>
      <c r="H3250" s="259"/>
      <c r="I3250" s="259"/>
      <c r="J3250" s="259"/>
    </row>
    <row r="3251" spans="1:10">
      <c r="A3251" s="259"/>
      <c r="B3251" s="259"/>
      <c r="C3251" s="259"/>
      <c r="D3251" s="259"/>
      <c r="E3251" s="259"/>
      <c r="F3251" s="270"/>
      <c r="G3251" s="259"/>
      <c r="H3251" s="259"/>
      <c r="I3251" s="259"/>
      <c r="J3251" s="259"/>
    </row>
    <row r="3252" spans="1:10">
      <c r="A3252" s="259"/>
      <c r="B3252" s="259"/>
      <c r="C3252" s="259"/>
      <c r="D3252" s="259"/>
      <c r="E3252" s="259"/>
      <c r="F3252" s="270"/>
      <c r="G3252" s="259"/>
      <c r="H3252" s="259"/>
      <c r="I3252" s="259"/>
      <c r="J3252" s="259"/>
    </row>
    <row r="3253" spans="1:10">
      <c r="A3253" s="259"/>
      <c r="B3253" s="259"/>
      <c r="C3253" s="259"/>
      <c r="D3253" s="259"/>
      <c r="E3253" s="259"/>
      <c r="F3253" s="270"/>
      <c r="G3253" s="259"/>
      <c r="H3253" s="259"/>
      <c r="I3253" s="259"/>
      <c r="J3253" s="259"/>
    </row>
    <row r="3254" spans="1:10">
      <c r="A3254" s="259"/>
      <c r="B3254" s="259"/>
      <c r="C3254" s="259"/>
      <c r="D3254" s="259"/>
      <c r="E3254" s="259"/>
      <c r="F3254" s="270"/>
      <c r="G3254" s="259"/>
      <c r="H3254" s="259"/>
      <c r="I3254" s="259"/>
      <c r="J3254" s="259"/>
    </row>
    <row r="3255" spans="1:10">
      <c r="A3255" s="259"/>
      <c r="B3255" s="259"/>
      <c r="C3255" s="259"/>
      <c r="D3255" s="259"/>
      <c r="E3255" s="259"/>
      <c r="F3255" s="270"/>
      <c r="G3255" s="259"/>
      <c r="H3255" s="259"/>
      <c r="I3255" s="259"/>
      <c r="J3255" s="259"/>
    </row>
    <row r="3256" spans="1:10">
      <c r="A3256" s="259"/>
      <c r="B3256" s="259"/>
      <c r="C3256" s="259"/>
      <c r="D3256" s="259"/>
      <c r="E3256" s="259"/>
      <c r="F3256" s="270"/>
      <c r="G3256" s="259"/>
      <c r="H3256" s="259"/>
      <c r="I3256" s="259"/>
      <c r="J3256" s="259"/>
    </row>
    <row r="3257" spans="1:10">
      <c r="A3257" s="259"/>
      <c r="B3257" s="259"/>
      <c r="C3257" s="259"/>
      <c r="D3257" s="259"/>
      <c r="E3257" s="259"/>
      <c r="F3257" s="270"/>
      <c r="G3257" s="259"/>
      <c r="H3257" s="259"/>
      <c r="I3257" s="259"/>
      <c r="J3257" s="259"/>
    </row>
    <row r="3258" spans="1:10">
      <c r="A3258" s="259"/>
      <c r="B3258" s="259"/>
      <c r="C3258" s="259"/>
      <c r="D3258" s="259"/>
      <c r="E3258" s="259"/>
      <c r="F3258" s="270"/>
      <c r="G3258" s="259"/>
      <c r="H3258" s="259"/>
      <c r="I3258" s="259"/>
      <c r="J3258" s="259"/>
    </row>
    <row r="3259" spans="1:10">
      <c r="A3259" s="259"/>
      <c r="B3259" s="259"/>
      <c r="C3259" s="259"/>
      <c r="D3259" s="259"/>
      <c r="E3259" s="259"/>
      <c r="F3259" s="270"/>
      <c r="G3259" s="259"/>
      <c r="H3259" s="259"/>
      <c r="I3259" s="259"/>
      <c r="J3259" s="259"/>
    </row>
    <row r="3260" spans="1:10">
      <c r="A3260" s="259"/>
      <c r="B3260" s="259"/>
      <c r="C3260" s="259"/>
      <c r="D3260" s="259"/>
      <c r="E3260" s="259"/>
      <c r="F3260" s="270"/>
      <c r="G3260" s="259"/>
      <c r="H3260" s="259"/>
      <c r="I3260" s="259"/>
      <c r="J3260" s="259"/>
    </row>
    <row r="3261" spans="1:10">
      <c r="A3261" s="259"/>
      <c r="B3261" s="259"/>
      <c r="C3261" s="259"/>
      <c r="D3261" s="259"/>
      <c r="E3261" s="259"/>
      <c r="F3261" s="270"/>
      <c r="G3261" s="259"/>
      <c r="H3261" s="259"/>
      <c r="I3261" s="259"/>
      <c r="J3261" s="259"/>
    </row>
    <row r="3262" spans="1:10">
      <c r="A3262" s="259"/>
      <c r="B3262" s="259"/>
      <c r="C3262" s="259"/>
      <c r="D3262" s="259"/>
      <c r="E3262" s="259"/>
      <c r="F3262" s="270"/>
      <c r="G3262" s="259"/>
      <c r="H3262" s="259"/>
      <c r="I3262" s="259"/>
      <c r="J3262" s="259"/>
    </row>
    <row r="3263" spans="1:10">
      <c r="A3263" s="259"/>
      <c r="B3263" s="259"/>
      <c r="C3263" s="259"/>
      <c r="D3263" s="259"/>
      <c r="E3263" s="259"/>
      <c r="F3263" s="270"/>
      <c r="G3263" s="259"/>
      <c r="H3263" s="259"/>
      <c r="I3263" s="259"/>
      <c r="J3263" s="259"/>
    </row>
    <row r="3264" spans="1:10">
      <c r="A3264" s="259"/>
      <c r="B3264" s="259"/>
      <c r="C3264" s="259"/>
      <c r="D3264" s="259"/>
      <c r="E3264" s="259"/>
      <c r="F3264" s="270"/>
      <c r="G3264" s="259"/>
      <c r="H3264" s="259"/>
      <c r="I3264" s="259"/>
      <c r="J3264" s="259"/>
    </row>
    <row r="3265" spans="1:10">
      <c r="A3265" s="259"/>
      <c r="B3265" s="259"/>
      <c r="C3265" s="259"/>
      <c r="D3265" s="259"/>
      <c r="E3265" s="259"/>
      <c r="F3265" s="270"/>
      <c r="G3265" s="259"/>
      <c r="H3265" s="259"/>
      <c r="I3265" s="259"/>
      <c r="J3265" s="259"/>
    </row>
    <row r="3266" spans="1:10">
      <c r="A3266" s="259"/>
      <c r="B3266" s="259"/>
      <c r="C3266" s="259"/>
      <c r="D3266" s="259"/>
      <c r="E3266" s="259"/>
      <c r="F3266" s="270"/>
      <c r="G3266" s="259"/>
      <c r="H3266" s="259"/>
      <c r="I3266" s="259"/>
      <c r="J3266" s="259"/>
    </row>
    <row r="3267" spans="1:10">
      <c r="A3267" s="259"/>
      <c r="B3267" s="259"/>
      <c r="C3267" s="259"/>
      <c r="D3267" s="259"/>
      <c r="E3267" s="259"/>
      <c r="F3267" s="270"/>
      <c r="G3267" s="259"/>
      <c r="H3267" s="259"/>
      <c r="I3267" s="259"/>
      <c r="J3267" s="259"/>
    </row>
    <row r="3268" spans="1:10">
      <c r="A3268" s="259"/>
      <c r="B3268" s="259"/>
      <c r="C3268" s="259"/>
      <c r="D3268" s="259"/>
      <c r="E3268" s="259"/>
      <c r="F3268" s="270"/>
      <c r="G3268" s="259"/>
      <c r="H3268" s="259"/>
      <c r="I3268" s="259"/>
      <c r="J3268" s="259"/>
    </row>
    <row r="3269" spans="1:10">
      <c r="A3269" s="259"/>
      <c r="B3269" s="259"/>
      <c r="C3269" s="259"/>
      <c r="D3269" s="259"/>
      <c r="E3269" s="259"/>
      <c r="F3269" s="270"/>
      <c r="G3269" s="259"/>
      <c r="H3269" s="259"/>
      <c r="I3269" s="259"/>
      <c r="J3269" s="259"/>
    </row>
    <row r="3270" spans="1:10">
      <c r="A3270" s="259"/>
      <c r="B3270" s="259"/>
      <c r="C3270" s="259"/>
      <c r="D3270" s="259"/>
      <c r="E3270" s="259"/>
      <c r="F3270" s="270"/>
      <c r="G3270" s="259"/>
      <c r="H3270" s="259"/>
      <c r="I3270" s="259"/>
      <c r="J3270" s="259"/>
    </row>
    <row r="3271" spans="1:10">
      <c r="A3271" s="259"/>
      <c r="B3271" s="259"/>
      <c r="C3271" s="259"/>
      <c r="D3271" s="259"/>
      <c r="E3271" s="259"/>
      <c r="F3271" s="270"/>
      <c r="G3271" s="259"/>
      <c r="H3271" s="259"/>
      <c r="I3271" s="259"/>
      <c r="J3271" s="259"/>
    </row>
    <row r="3272" spans="1:10">
      <c r="A3272" s="259"/>
      <c r="B3272" s="259"/>
      <c r="C3272" s="259"/>
      <c r="D3272" s="259"/>
      <c r="E3272" s="259"/>
      <c r="F3272" s="270"/>
      <c r="G3272" s="259"/>
      <c r="H3272" s="259"/>
      <c r="I3272" s="259"/>
      <c r="J3272" s="259"/>
    </row>
    <row r="3273" spans="1:10">
      <c r="A3273" s="259"/>
      <c r="B3273" s="259"/>
      <c r="C3273" s="259"/>
      <c r="D3273" s="259"/>
      <c r="E3273" s="259"/>
      <c r="F3273" s="270"/>
      <c r="G3273" s="259"/>
      <c r="H3273" s="259"/>
      <c r="I3273" s="259"/>
      <c r="J3273" s="259"/>
    </row>
    <row r="3274" spans="1:10">
      <c r="A3274" s="259"/>
      <c r="B3274" s="259"/>
      <c r="C3274" s="259"/>
      <c r="D3274" s="259"/>
      <c r="E3274" s="259"/>
      <c r="F3274" s="270"/>
      <c r="G3274" s="259"/>
      <c r="H3274" s="259"/>
      <c r="I3274" s="259"/>
      <c r="J3274" s="259"/>
    </row>
    <row r="3275" spans="1:10">
      <c r="A3275" s="259"/>
      <c r="B3275" s="259"/>
      <c r="C3275" s="259"/>
      <c r="D3275" s="259"/>
      <c r="E3275" s="259"/>
      <c r="F3275" s="270"/>
      <c r="G3275" s="259"/>
      <c r="H3275" s="259"/>
      <c r="I3275" s="259"/>
      <c r="J3275" s="259"/>
    </row>
    <row r="3276" spans="1:10">
      <c r="A3276" s="259"/>
      <c r="B3276" s="259"/>
      <c r="C3276" s="259"/>
      <c r="D3276" s="259"/>
      <c r="E3276" s="259"/>
      <c r="F3276" s="270"/>
      <c r="G3276" s="259"/>
      <c r="H3276" s="259"/>
      <c r="I3276" s="259"/>
      <c r="J3276" s="259"/>
    </row>
    <row r="3277" spans="1:10">
      <c r="A3277" s="259"/>
      <c r="B3277" s="259"/>
      <c r="C3277" s="259"/>
      <c r="D3277" s="259"/>
      <c r="E3277" s="259"/>
      <c r="F3277" s="270"/>
      <c r="G3277" s="259"/>
      <c r="H3277" s="259"/>
      <c r="I3277" s="259"/>
      <c r="J3277" s="259"/>
    </row>
    <row r="3278" spans="1:10">
      <c r="A3278" s="259"/>
      <c r="B3278" s="259"/>
      <c r="C3278" s="259"/>
      <c r="D3278" s="259"/>
      <c r="E3278" s="259"/>
      <c r="F3278" s="270"/>
      <c r="G3278" s="259"/>
      <c r="H3278" s="259"/>
      <c r="I3278" s="259"/>
      <c r="J3278" s="259"/>
    </row>
    <row r="3279" spans="1:10">
      <c r="A3279" s="259"/>
      <c r="B3279" s="259"/>
      <c r="C3279" s="259"/>
      <c r="D3279" s="259"/>
      <c r="E3279" s="259"/>
      <c r="F3279" s="270"/>
      <c r="G3279" s="259"/>
      <c r="H3279" s="259"/>
      <c r="I3279" s="259"/>
      <c r="J3279" s="259"/>
    </row>
    <row r="3280" spans="1:10">
      <c r="A3280" s="259"/>
      <c r="B3280" s="259"/>
      <c r="C3280" s="259"/>
      <c r="D3280" s="259"/>
      <c r="E3280" s="259"/>
      <c r="F3280" s="270"/>
      <c r="G3280" s="259"/>
      <c r="H3280" s="259"/>
      <c r="I3280" s="259"/>
      <c r="J3280" s="259"/>
    </row>
    <row r="3281" spans="1:10">
      <c r="A3281" s="259"/>
      <c r="B3281" s="259"/>
      <c r="C3281" s="259"/>
      <c r="D3281" s="259"/>
      <c r="E3281" s="259"/>
      <c r="F3281" s="270"/>
      <c r="G3281" s="259"/>
      <c r="H3281" s="259"/>
      <c r="I3281" s="259"/>
      <c r="J3281" s="259"/>
    </row>
    <row r="3282" spans="1:10">
      <c r="A3282" s="259"/>
      <c r="B3282" s="259"/>
      <c r="C3282" s="259"/>
      <c r="D3282" s="259"/>
      <c r="E3282" s="259"/>
      <c r="F3282" s="270"/>
      <c r="G3282" s="259"/>
      <c r="H3282" s="259"/>
      <c r="I3282" s="259"/>
      <c r="J3282" s="259"/>
    </row>
    <row r="3283" spans="1:10">
      <c r="A3283" s="259"/>
      <c r="B3283" s="259"/>
      <c r="C3283" s="259"/>
      <c r="D3283" s="259"/>
      <c r="E3283" s="259"/>
      <c r="F3283" s="270"/>
      <c r="G3283" s="259"/>
      <c r="H3283" s="259"/>
      <c r="I3283" s="259"/>
      <c r="J3283" s="259"/>
    </row>
    <row r="3284" spans="1:10">
      <c r="A3284" s="259"/>
      <c r="B3284" s="259"/>
      <c r="C3284" s="259"/>
      <c r="D3284" s="259"/>
      <c r="E3284" s="259"/>
      <c r="F3284" s="270"/>
      <c r="G3284" s="259"/>
      <c r="H3284" s="259"/>
      <c r="I3284" s="259"/>
      <c r="J3284" s="259"/>
    </row>
    <row r="3285" spans="1:10">
      <c r="A3285" s="259"/>
      <c r="B3285" s="259"/>
      <c r="C3285" s="259"/>
      <c r="D3285" s="259"/>
      <c r="E3285" s="259"/>
      <c r="F3285" s="270"/>
      <c r="G3285" s="259"/>
      <c r="H3285" s="259"/>
      <c r="I3285" s="259"/>
      <c r="J3285" s="259"/>
    </row>
    <row r="3286" spans="1:10">
      <c r="A3286" s="259"/>
      <c r="B3286" s="259"/>
      <c r="C3286" s="259"/>
      <c r="D3286" s="259"/>
      <c r="E3286" s="259"/>
      <c r="F3286" s="270"/>
      <c r="G3286" s="259"/>
      <c r="H3286" s="259"/>
      <c r="I3286" s="259"/>
      <c r="J3286" s="259"/>
    </row>
    <row r="3287" spans="1:10">
      <c r="A3287" s="259"/>
      <c r="B3287" s="259"/>
      <c r="C3287" s="259"/>
      <c r="D3287" s="259"/>
      <c r="E3287" s="259"/>
      <c r="F3287" s="270"/>
      <c r="G3287" s="259"/>
      <c r="H3287" s="259"/>
      <c r="I3287" s="259"/>
      <c r="J3287" s="259"/>
    </row>
    <row r="3288" spans="1:10">
      <c r="A3288" s="259"/>
      <c r="B3288" s="259"/>
      <c r="C3288" s="259"/>
      <c r="D3288" s="259"/>
      <c r="E3288" s="259"/>
      <c r="F3288" s="270"/>
      <c r="G3288" s="259"/>
      <c r="H3288" s="259"/>
      <c r="I3288" s="259"/>
      <c r="J3288" s="259"/>
    </row>
    <row r="3289" spans="1:10">
      <c r="A3289" s="259"/>
      <c r="B3289" s="259"/>
      <c r="C3289" s="259"/>
      <c r="D3289" s="259"/>
      <c r="E3289" s="259"/>
      <c r="F3289" s="270"/>
      <c r="G3289" s="259"/>
      <c r="H3289" s="259"/>
      <c r="I3289" s="259"/>
      <c r="J3289" s="259"/>
    </row>
    <row r="3290" spans="1:10">
      <c r="A3290" s="259"/>
      <c r="B3290" s="259"/>
      <c r="C3290" s="259"/>
      <c r="D3290" s="259"/>
      <c r="E3290" s="259"/>
      <c r="F3290" s="270"/>
      <c r="G3290" s="259"/>
      <c r="H3290" s="259"/>
      <c r="I3290" s="259"/>
      <c r="J3290" s="259"/>
    </row>
    <row r="3291" spans="1:10">
      <c r="A3291" s="259"/>
      <c r="B3291" s="259"/>
      <c r="C3291" s="259"/>
      <c r="D3291" s="259"/>
      <c r="E3291" s="259"/>
      <c r="F3291" s="270"/>
      <c r="G3291" s="259"/>
      <c r="H3291" s="259"/>
      <c r="I3291" s="259"/>
      <c r="J3291" s="259"/>
    </row>
    <row r="3292" spans="1:10">
      <c r="A3292" s="259"/>
      <c r="B3292" s="259"/>
      <c r="C3292" s="259"/>
      <c r="D3292" s="259"/>
      <c r="E3292" s="259"/>
      <c r="F3292" s="270"/>
      <c r="G3292" s="259"/>
      <c r="H3292" s="259"/>
      <c r="I3292" s="259"/>
      <c r="J3292" s="259"/>
    </row>
    <row r="3293" spans="1:10">
      <c r="A3293" s="259"/>
      <c r="B3293" s="259"/>
      <c r="C3293" s="259"/>
      <c r="D3293" s="259"/>
      <c r="E3293" s="259"/>
      <c r="F3293" s="270"/>
      <c r="G3293" s="259"/>
      <c r="H3293" s="259"/>
      <c r="I3293" s="259"/>
      <c r="J3293" s="259"/>
    </row>
    <row r="3294" spans="1:10">
      <c r="A3294" s="259"/>
      <c r="B3294" s="259"/>
      <c r="C3294" s="259"/>
      <c r="D3294" s="259"/>
      <c r="E3294" s="259"/>
      <c r="F3294" s="270"/>
      <c r="G3294" s="259"/>
      <c r="H3294" s="259"/>
      <c r="I3294" s="259"/>
      <c r="J3294" s="259"/>
    </row>
    <row r="3295" spans="1:10">
      <c r="A3295" s="259"/>
      <c r="B3295" s="259"/>
      <c r="C3295" s="259"/>
      <c r="D3295" s="259"/>
      <c r="E3295" s="259"/>
      <c r="F3295" s="270"/>
      <c r="G3295" s="259"/>
      <c r="H3295" s="259"/>
      <c r="I3295" s="259"/>
      <c r="J3295" s="259"/>
    </row>
    <row r="3296" spans="1:10">
      <c r="A3296" s="259"/>
      <c r="B3296" s="259"/>
      <c r="C3296" s="259"/>
      <c r="D3296" s="259"/>
      <c r="E3296" s="259"/>
      <c r="F3296" s="270"/>
      <c r="G3296" s="259"/>
      <c r="H3296" s="259"/>
      <c r="I3296" s="259"/>
      <c r="J3296" s="259"/>
    </row>
    <row r="3297" spans="1:10">
      <c r="A3297" s="259"/>
      <c r="B3297" s="259"/>
      <c r="C3297" s="259"/>
      <c r="D3297" s="259"/>
      <c r="E3297" s="259"/>
      <c r="F3297" s="270"/>
      <c r="G3297" s="259"/>
      <c r="H3297" s="259"/>
      <c r="I3297" s="259"/>
      <c r="J3297" s="259"/>
    </row>
    <row r="3298" spans="1:10">
      <c r="A3298" s="259"/>
      <c r="B3298" s="259"/>
      <c r="C3298" s="259"/>
      <c r="D3298" s="259"/>
      <c r="E3298" s="259"/>
      <c r="F3298" s="270"/>
      <c r="G3298" s="259"/>
      <c r="H3298" s="259"/>
      <c r="I3298" s="259"/>
      <c r="J3298" s="259"/>
    </row>
    <row r="3299" spans="1:10">
      <c r="A3299" s="259"/>
      <c r="B3299" s="259"/>
      <c r="C3299" s="259"/>
      <c r="D3299" s="259"/>
      <c r="E3299" s="259"/>
      <c r="F3299" s="270"/>
      <c r="G3299" s="259"/>
      <c r="H3299" s="259"/>
      <c r="I3299" s="259"/>
      <c r="J3299" s="259"/>
    </row>
    <row r="3300" spans="1:10">
      <c r="A3300" s="259"/>
      <c r="B3300" s="259"/>
      <c r="C3300" s="259"/>
      <c r="D3300" s="259"/>
      <c r="E3300" s="259"/>
      <c r="F3300" s="270"/>
      <c r="G3300" s="259"/>
      <c r="H3300" s="259"/>
      <c r="I3300" s="259"/>
      <c r="J3300" s="259"/>
    </row>
    <row r="3301" spans="1:10">
      <c r="A3301" s="259"/>
      <c r="B3301" s="259"/>
      <c r="C3301" s="259"/>
      <c r="D3301" s="259"/>
      <c r="E3301" s="259"/>
      <c r="F3301" s="270"/>
      <c r="G3301" s="259"/>
      <c r="H3301" s="259"/>
      <c r="I3301" s="259"/>
      <c r="J3301" s="259"/>
    </row>
    <row r="3302" spans="1:10">
      <c r="A3302" s="259"/>
      <c r="B3302" s="259"/>
      <c r="C3302" s="259"/>
      <c r="D3302" s="259"/>
      <c r="E3302" s="259"/>
      <c r="F3302" s="270"/>
      <c r="G3302" s="259"/>
      <c r="H3302" s="259"/>
      <c r="I3302" s="259"/>
      <c r="J3302" s="259"/>
    </row>
    <row r="3303" spans="1:10">
      <c r="A3303" s="259"/>
      <c r="B3303" s="259"/>
      <c r="C3303" s="259"/>
      <c r="D3303" s="259"/>
      <c r="E3303" s="259"/>
      <c r="F3303" s="270"/>
      <c r="G3303" s="259"/>
      <c r="H3303" s="259"/>
      <c r="I3303" s="259"/>
      <c r="J3303" s="259"/>
    </row>
    <row r="3304" spans="1:10">
      <c r="A3304" s="259"/>
      <c r="B3304" s="259"/>
      <c r="C3304" s="259"/>
      <c r="D3304" s="259"/>
      <c r="E3304" s="259"/>
      <c r="F3304" s="270"/>
      <c r="G3304" s="259"/>
      <c r="H3304" s="259"/>
      <c r="I3304" s="259"/>
      <c r="J3304" s="259"/>
    </row>
    <row r="3305" spans="1:10">
      <c r="A3305" s="259"/>
      <c r="B3305" s="259"/>
      <c r="C3305" s="259"/>
      <c r="D3305" s="259"/>
      <c r="E3305" s="259"/>
      <c r="F3305" s="270"/>
      <c r="G3305" s="259"/>
      <c r="H3305" s="259"/>
      <c r="I3305" s="259"/>
      <c r="J3305" s="259"/>
    </row>
    <row r="3306" spans="1:10">
      <c r="A3306" s="259"/>
      <c r="B3306" s="259"/>
      <c r="C3306" s="259"/>
      <c r="D3306" s="259"/>
      <c r="E3306" s="259"/>
      <c r="F3306" s="270"/>
      <c r="G3306" s="259"/>
      <c r="H3306" s="259"/>
      <c r="I3306" s="259"/>
      <c r="J3306" s="259"/>
    </row>
    <row r="3307" spans="1:10">
      <c r="A3307" s="259"/>
      <c r="B3307" s="259"/>
      <c r="C3307" s="259"/>
      <c r="D3307" s="259"/>
      <c r="E3307" s="259"/>
      <c r="F3307" s="270"/>
      <c r="G3307" s="259"/>
      <c r="H3307" s="259"/>
      <c r="I3307" s="259"/>
      <c r="J3307" s="259"/>
    </row>
    <row r="3308" spans="1:10">
      <c r="A3308" s="259"/>
      <c r="B3308" s="259"/>
      <c r="C3308" s="259"/>
      <c r="D3308" s="259"/>
      <c r="E3308" s="259"/>
      <c r="F3308" s="270"/>
      <c r="G3308" s="259"/>
      <c r="H3308" s="259"/>
      <c r="I3308" s="259"/>
      <c r="J3308" s="259"/>
    </row>
    <row r="3309" spans="1:10">
      <c r="A3309" s="259"/>
      <c r="B3309" s="259"/>
      <c r="C3309" s="259"/>
      <c r="D3309" s="259"/>
      <c r="E3309" s="259"/>
      <c r="F3309" s="270"/>
      <c r="G3309" s="259"/>
      <c r="H3309" s="259"/>
      <c r="I3309" s="259"/>
      <c r="J3309" s="259"/>
    </row>
    <row r="3310" spans="1:10">
      <c r="A3310" s="259"/>
      <c r="B3310" s="259"/>
      <c r="C3310" s="259"/>
      <c r="D3310" s="259"/>
      <c r="E3310" s="259"/>
      <c r="F3310" s="270"/>
      <c r="G3310" s="259"/>
      <c r="H3310" s="259"/>
      <c r="I3310" s="259"/>
      <c r="J3310" s="259"/>
    </row>
    <row r="3311" spans="1:10">
      <c r="A3311" s="259"/>
      <c r="B3311" s="259"/>
      <c r="C3311" s="259"/>
      <c r="D3311" s="259"/>
      <c r="E3311" s="259"/>
      <c r="F3311" s="270"/>
      <c r="G3311" s="259"/>
      <c r="H3311" s="259"/>
      <c r="I3311" s="259"/>
      <c r="J3311" s="259"/>
    </row>
    <row r="3312" spans="1:10">
      <c r="A3312" s="259"/>
      <c r="B3312" s="259"/>
      <c r="C3312" s="259"/>
      <c r="D3312" s="259"/>
      <c r="E3312" s="259"/>
      <c r="F3312" s="270"/>
      <c r="G3312" s="259"/>
      <c r="H3312" s="259"/>
      <c r="I3312" s="259"/>
      <c r="J3312" s="259"/>
    </row>
    <row r="3313" spans="1:10">
      <c r="A3313" s="259"/>
      <c r="B3313" s="259"/>
      <c r="C3313" s="259"/>
      <c r="D3313" s="259"/>
      <c r="E3313" s="259"/>
      <c r="F3313" s="270"/>
      <c r="G3313" s="259"/>
      <c r="H3313" s="259"/>
      <c r="I3313" s="259"/>
      <c r="J3313" s="259"/>
    </row>
    <row r="3314" spans="1:10">
      <c r="A3314" s="259"/>
      <c r="B3314" s="259"/>
      <c r="C3314" s="259"/>
      <c r="D3314" s="259"/>
      <c r="E3314" s="259"/>
      <c r="F3314" s="270"/>
      <c r="G3314" s="259"/>
      <c r="H3314" s="259"/>
      <c r="I3314" s="259"/>
      <c r="J3314" s="259"/>
    </row>
    <row r="3315" spans="1:10">
      <c r="A3315" s="259"/>
      <c r="B3315" s="259"/>
      <c r="C3315" s="259"/>
      <c r="D3315" s="259"/>
      <c r="E3315" s="259"/>
      <c r="F3315" s="270"/>
      <c r="G3315" s="259"/>
      <c r="H3315" s="259"/>
      <c r="I3315" s="259"/>
      <c r="J3315" s="259"/>
    </row>
    <row r="3316" spans="1:10">
      <c r="A3316" s="259"/>
      <c r="B3316" s="259"/>
      <c r="C3316" s="259"/>
      <c r="D3316" s="259"/>
      <c r="E3316" s="259"/>
      <c r="F3316" s="270"/>
      <c r="G3316" s="259"/>
      <c r="H3316" s="259"/>
      <c r="I3316" s="259"/>
      <c r="J3316" s="259"/>
    </row>
    <row r="3317" spans="1:10">
      <c r="A3317" s="259"/>
      <c r="B3317" s="259"/>
      <c r="C3317" s="259"/>
      <c r="D3317" s="259"/>
      <c r="E3317" s="259"/>
      <c r="F3317" s="270"/>
      <c r="G3317" s="259"/>
      <c r="H3317" s="259"/>
      <c r="I3317" s="259"/>
      <c r="J3317" s="259"/>
    </row>
    <row r="3318" spans="1:10">
      <c r="A3318" s="259"/>
      <c r="B3318" s="259"/>
      <c r="C3318" s="259"/>
      <c r="D3318" s="259"/>
      <c r="E3318" s="259"/>
      <c r="F3318" s="270"/>
      <c r="G3318" s="259"/>
      <c r="H3318" s="259"/>
      <c r="I3318" s="259"/>
      <c r="J3318" s="259"/>
    </row>
    <row r="3319" spans="1:10">
      <c r="A3319" s="259"/>
      <c r="B3319" s="259"/>
      <c r="C3319" s="259"/>
      <c r="D3319" s="259"/>
      <c r="E3319" s="259"/>
      <c r="F3319" s="270"/>
      <c r="G3319" s="259"/>
      <c r="H3319" s="259"/>
      <c r="I3319" s="259"/>
      <c r="J3319" s="259"/>
    </row>
    <row r="3320" spans="1:10">
      <c r="A3320" s="259"/>
      <c r="B3320" s="259"/>
      <c r="C3320" s="259"/>
      <c r="D3320" s="259"/>
      <c r="E3320" s="259"/>
      <c r="F3320" s="270"/>
      <c r="G3320" s="259"/>
      <c r="H3320" s="259"/>
      <c r="I3320" s="259"/>
      <c r="J3320" s="259"/>
    </row>
    <row r="3321" spans="1:10">
      <c r="A3321" s="259"/>
      <c r="B3321" s="259"/>
      <c r="C3321" s="259"/>
      <c r="D3321" s="259"/>
      <c r="E3321" s="259"/>
      <c r="F3321" s="270"/>
      <c r="G3321" s="259"/>
      <c r="H3321" s="259"/>
      <c r="I3321" s="259"/>
      <c r="J3321" s="259"/>
    </row>
    <row r="3322" spans="1:10">
      <c r="A3322" s="259"/>
      <c r="B3322" s="259"/>
      <c r="C3322" s="259"/>
      <c r="D3322" s="259"/>
      <c r="E3322" s="259"/>
      <c r="F3322" s="270"/>
      <c r="G3322" s="259"/>
      <c r="H3322" s="259"/>
      <c r="I3322" s="259"/>
      <c r="J3322" s="259"/>
    </row>
    <row r="3323" spans="1:10">
      <c r="A3323" s="259"/>
      <c r="B3323" s="259"/>
      <c r="C3323" s="259"/>
      <c r="D3323" s="259"/>
      <c r="E3323" s="259"/>
      <c r="F3323" s="270"/>
      <c r="G3323" s="259"/>
      <c r="H3323" s="259"/>
      <c r="I3323" s="259"/>
      <c r="J3323" s="259"/>
    </row>
    <row r="3324" spans="1:10">
      <c r="A3324" s="259"/>
      <c r="B3324" s="259"/>
      <c r="C3324" s="259"/>
      <c r="D3324" s="259"/>
      <c r="E3324" s="259"/>
      <c r="F3324" s="270"/>
      <c r="G3324" s="259"/>
      <c r="H3324" s="259"/>
      <c r="I3324" s="259"/>
      <c r="J3324" s="259"/>
    </row>
    <row r="3325" spans="1:10">
      <c r="A3325" s="259"/>
      <c r="B3325" s="259"/>
      <c r="C3325" s="259"/>
      <c r="D3325" s="259"/>
      <c r="E3325" s="259"/>
      <c r="F3325" s="270"/>
      <c r="G3325" s="259"/>
      <c r="H3325" s="259"/>
      <c r="I3325" s="259"/>
      <c r="J3325" s="259"/>
    </row>
    <row r="3326" spans="1:10">
      <c r="A3326" s="259"/>
      <c r="B3326" s="259"/>
      <c r="C3326" s="259"/>
      <c r="D3326" s="259"/>
      <c r="E3326" s="259"/>
      <c r="F3326" s="270"/>
      <c r="G3326" s="259"/>
      <c r="H3326" s="259"/>
      <c r="I3326" s="259"/>
      <c r="J3326" s="259"/>
    </row>
    <row r="3327" spans="1:10">
      <c r="A3327" s="259"/>
      <c r="B3327" s="259"/>
      <c r="C3327" s="259"/>
      <c r="D3327" s="259"/>
      <c r="E3327" s="259"/>
      <c r="F3327" s="270"/>
      <c r="G3327" s="259"/>
      <c r="H3327" s="259"/>
      <c r="I3327" s="259"/>
      <c r="J3327" s="259"/>
    </row>
    <row r="3328" spans="1:10">
      <c r="A3328" s="259"/>
      <c r="B3328" s="259"/>
      <c r="C3328" s="259"/>
      <c r="D3328" s="259"/>
      <c r="E3328" s="259"/>
      <c r="F3328" s="270"/>
      <c r="G3328" s="259"/>
      <c r="H3328" s="259"/>
      <c r="I3328" s="259"/>
      <c r="J3328" s="259"/>
    </row>
    <row r="3329" spans="1:10">
      <c r="A3329" s="259"/>
      <c r="B3329" s="259"/>
      <c r="C3329" s="259"/>
      <c r="D3329" s="259"/>
      <c r="E3329" s="259"/>
      <c r="F3329" s="270"/>
      <c r="G3329" s="259"/>
      <c r="H3329" s="259"/>
      <c r="I3329" s="259"/>
      <c r="J3329" s="259"/>
    </row>
    <row r="3330" spans="1:10">
      <c r="A3330" s="259"/>
      <c r="B3330" s="259"/>
      <c r="C3330" s="259"/>
      <c r="D3330" s="259"/>
      <c r="E3330" s="259"/>
      <c r="F3330" s="270"/>
      <c r="G3330" s="259"/>
      <c r="H3330" s="259"/>
      <c r="I3330" s="259"/>
      <c r="J3330" s="259"/>
    </row>
    <row r="3331" spans="1:10">
      <c r="A3331" s="259"/>
      <c r="B3331" s="259"/>
      <c r="C3331" s="259"/>
      <c r="D3331" s="259"/>
      <c r="E3331" s="259"/>
      <c r="F3331" s="270"/>
      <c r="G3331" s="259"/>
      <c r="H3331" s="259"/>
      <c r="I3331" s="259"/>
      <c r="J3331" s="259"/>
    </row>
    <row r="3332" spans="1:10">
      <c r="A3332" s="259"/>
      <c r="B3332" s="259"/>
      <c r="C3332" s="259"/>
      <c r="D3332" s="259"/>
      <c r="E3332" s="259"/>
      <c r="F3332" s="270"/>
      <c r="G3332" s="259"/>
      <c r="H3332" s="259"/>
      <c r="I3332" s="259"/>
      <c r="J3332" s="259"/>
    </row>
    <row r="3333" spans="1:10">
      <c r="A3333" s="259"/>
      <c r="B3333" s="259"/>
      <c r="C3333" s="259"/>
      <c r="D3333" s="259"/>
      <c r="E3333" s="259"/>
      <c r="F3333" s="270"/>
      <c r="G3333" s="259"/>
      <c r="H3333" s="259"/>
      <c r="I3333" s="259"/>
      <c r="J3333" s="259"/>
    </row>
    <row r="3334" spans="1:10">
      <c r="A3334" s="259"/>
      <c r="B3334" s="259"/>
      <c r="C3334" s="259"/>
      <c r="D3334" s="259"/>
      <c r="E3334" s="259"/>
      <c r="F3334" s="270"/>
      <c r="G3334" s="259"/>
      <c r="H3334" s="259"/>
      <c r="I3334" s="259"/>
      <c r="J3334" s="259"/>
    </row>
    <row r="3335" spans="1:10">
      <c r="A3335" s="259"/>
      <c r="B3335" s="259"/>
      <c r="C3335" s="259"/>
      <c r="D3335" s="259"/>
      <c r="E3335" s="259"/>
      <c r="F3335" s="270"/>
      <c r="G3335" s="259"/>
      <c r="H3335" s="259"/>
      <c r="I3335" s="259"/>
      <c r="J3335" s="259"/>
    </row>
    <row r="3336" spans="1:10">
      <c r="A3336" s="259"/>
      <c r="B3336" s="259"/>
      <c r="C3336" s="259"/>
      <c r="D3336" s="259"/>
      <c r="E3336" s="259"/>
      <c r="F3336" s="270"/>
      <c r="G3336" s="259"/>
      <c r="H3336" s="259"/>
      <c r="I3336" s="259"/>
      <c r="J3336" s="259"/>
    </row>
    <row r="3337" spans="1:10">
      <c r="A3337" s="259"/>
      <c r="B3337" s="259"/>
      <c r="C3337" s="259"/>
      <c r="D3337" s="259"/>
      <c r="E3337" s="259"/>
      <c r="F3337" s="270"/>
      <c r="G3337" s="259"/>
      <c r="H3337" s="259"/>
      <c r="I3337" s="259"/>
      <c r="J3337" s="259"/>
    </row>
    <row r="3338" spans="1:10">
      <c r="A3338" s="259"/>
      <c r="B3338" s="259"/>
      <c r="C3338" s="259"/>
      <c r="D3338" s="259"/>
      <c r="E3338" s="259"/>
      <c r="F3338" s="270"/>
      <c r="G3338" s="259"/>
      <c r="H3338" s="259"/>
      <c r="I3338" s="259"/>
      <c r="J3338" s="259"/>
    </row>
    <row r="3339" spans="1:10">
      <c r="A3339" s="259"/>
      <c r="B3339" s="259"/>
      <c r="C3339" s="259"/>
      <c r="D3339" s="259"/>
      <c r="E3339" s="259"/>
      <c r="F3339" s="270"/>
      <c r="G3339" s="259"/>
      <c r="H3339" s="259"/>
      <c r="I3339" s="259"/>
      <c r="J3339" s="259"/>
    </row>
    <row r="3340" spans="1:10">
      <c r="A3340" s="259"/>
      <c r="B3340" s="259"/>
      <c r="C3340" s="259"/>
      <c r="D3340" s="259"/>
      <c r="E3340" s="259"/>
      <c r="F3340" s="270"/>
      <c r="G3340" s="259"/>
      <c r="H3340" s="259"/>
      <c r="I3340" s="259"/>
      <c r="J3340" s="259"/>
    </row>
    <row r="3341" spans="1:10">
      <c r="A3341" s="259"/>
      <c r="B3341" s="259"/>
      <c r="C3341" s="259"/>
      <c r="D3341" s="259"/>
      <c r="E3341" s="259"/>
      <c r="F3341" s="270"/>
      <c r="G3341" s="259"/>
      <c r="H3341" s="259"/>
      <c r="I3341" s="259"/>
      <c r="J3341" s="259"/>
    </row>
    <row r="3342" spans="1:10">
      <c r="A3342" s="259"/>
      <c r="B3342" s="259"/>
      <c r="C3342" s="259"/>
      <c r="D3342" s="259"/>
      <c r="E3342" s="259"/>
      <c r="F3342" s="270"/>
      <c r="G3342" s="259"/>
      <c r="H3342" s="259"/>
      <c r="I3342" s="259"/>
      <c r="J3342" s="259"/>
    </row>
    <row r="3343" spans="1:10">
      <c r="A3343" s="259"/>
      <c r="B3343" s="259"/>
      <c r="C3343" s="259"/>
      <c r="D3343" s="259"/>
      <c r="E3343" s="259"/>
      <c r="F3343" s="270"/>
      <c r="G3343" s="259"/>
      <c r="H3343" s="259"/>
      <c r="I3343" s="259"/>
      <c r="J3343" s="259"/>
    </row>
    <row r="3344" spans="1:10">
      <c r="A3344" s="259"/>
      <c r="B3344" s="259"/>
      <c r="C3344" s="259"/>
      <c r="D3344" s="259"/>
      <c r="E3344" s="259"/>
      <c r="F3344" s="270"/>
      <c r="G3344" s="259"/>
      <c r="H3344" s="259"/>
      <c r="I3344" s="259"/>
      <c r="J3344" s="259"/>
    </row>
    <row r="3345" spans="1:10">
      <c r="A3345" s="259"/>
      <c r="B3345" s="259"/>
      <c r="C3345" s="259"/>
      <c r="D3345" s="259"/>
      <c r="E3345" s="259"/>
      <c r="F3345" s="270"/>
      <c r="G3345" s="259"/>
      <c r="H3345" s="259"/>
      <c r="I3345" s="259"/>
      <c r="J3345" s="259"/>
    </row>
    <row r="3346" spans="1:10">
      <c r="A3346" s="259"/>
      <c r="B3346" s="259"/>
      <c r="C3346" s="259"/>
      <c r="D3346" s="259"/>
      <c r="E3346" s="259"/>
      <c r="F3346" s="270"/>
      <c r="G3346" s="259"/>
      <c r="H3346" s="259"/>
      <c r="I3346" s="259"/>
      <c r="J3346" s="259"/>
    </row>
    <row r="3347" spans="1:10">
      <c r="A3347" s="259"/>
      <c r="B3347" s="259"/>
      <c r="C3347" s="259"/>
      <c r="D3347" s="259"/>
      <c r="E3347" s="259"/>
      <c r="F3347" s="270"/>
      <c r="G3347" s="259"/>
      <c r="H3347" s="259"/>
      <c r="I3347" s="259"/>
      <c r="J3347" s="259"/>
    </row>
    <row r="3348" spans="1:10">
      <c r="A3348" s="259"/>
      <c r="B3348" s="259"/>
      <c r="C3348" s="259"/>
      <c r="D3348" s="259"/>
      <c r="E3348" s="259"/>
      <c r="F3348" s="270"/>
      <c r="G3348" s="259"/>
      <c r="H3348" s="259"/>
      <c r="I3348" s="259"/>
      <c r="J3348" s="259"/>
    </row>
    <row r="3349" spans="1:10">
      <c r="A3349" s="259"/>
      <c r="B3349" s="259"/>
      <c r="C3349" s="259"/>
      <c r="D3349" s="259"/>
      <c r="E3349" s="259"/>
      <c r="F3349" s="270"/>
      <c r="G3349" s="259"/>
      <c r="H3349" s="259"/>
      <c r="I3349" s="259"/>
      <c r="J3349" s="259"/>
    </row>
    <row r="3350" spans="1:10">
      <c r="A3350" s="259"/>
      <c r="B3350" s="259"/>
      <c r="C3350" s="259"/>
      <c r="D3350" s="259"/>
      <c r="E3350" s="259"/>
      <c r="F3350" s="270"/>
      <c r="G3350" s="259"/>
      <c r="H3350" s="259"/>
      <c r="I3350" s="259"/>
      <c r="J3350" s="259"/>
    </row>
    <row r="3351" spans="1:10">
      <c r="A3351" s="259"/>
      <c r="B3351" s="259"/>
      <c r="C3351" s="259"/>
      <c r="D3351" s="259"/>
      <c r="E3351" s="259"/>
      <c r="F3351" s="270"/>
      <c r="G3351" s="259"/>
      <c r="H3351" s="259"/>
      <c r="I3351" s="259"/>
      <c r="J3351" s="259"/>
    </row>
    <row r="3352" spans="1:10">
      <c r="A3352" s="259"/>
      <c r="B3352" s="259"/>
      <c r="C3352" s="259"/>
      <c r="D3352" s="259"/>
      <c r="E3352" s="259"/>
      <c r="F3352" s="270"/>
      <c r="G3352" s="259"/>
      <c r="H3352" s="259"/>
      <c r="I3352" s="259"/>
      <c r="J3352" s="259"/>
    </row>
    <row r="3353" spans="1:10">
      <c r="A3353" s="259"/>
      <c r="B3353" s="259"/>
      <c r="C3353" s="259"/>
      <c r="D3353" s="259"/>
      <c r="E3353" s="259"/>
      <c r="F3353" s="270"/>
      <c r="G3353" s="259"/>
      <c r="H3353" s="259"/>
      <c r="I3353" s="259"/>
      <c r="J3353" s="259"/>
    </row>
    <row r="3354" spans="1:10">
      <c r="A3354" s="259"/>
      <c r="B3354" s="259"/>
      <c r="C3354" s="259"/>
      <c r="D3354" s="259"/>
      <c r="E3354" s="259"/>
      <c r="F3354" s="270"/>
      <c r="G3354" s="259"/>
      <c r="H3354" s="259"/>
      <c r="I3354" s="259"/>
      <c r="J3354" s="259"/>
    </row>
    <row r="3355" spans="1:10">
      <c r="A3355" s="259"/>
      <c r="B3355" s="259"/>
      <c r="C3355" s="259"/>
      <c r="D3355" s="259"/>
      <c r="E3355" s="259"/>
      <c r="F3355" s="270"/>
      <c r="G3355" s="259"/>
      <c r="H3355" s="259"/>
      <c r="I3355" s="259"/>
      <c r="J3355" s="259"/>
    </row>
    <row r="3356" spans="1:10">
      <c r="A3356" s="259"/>
      <c r="B3356" s="259"/>
      <c r="C3356" s="259"/>
      <c r="D3356" s="259"/>
      <c r="E3356" s="259"/>
      <c r="F3356" s="270"/>
      <c r="G3356" s="259"/>
      <c r="H3356" s="259"/>
      <c r="I3356" s="259"/>
      <c r="J3356" s="259"/>
    </row>
    <row r="3357" spans="1:10">
      <c r="A3357" s="259"/>
      <c r="B3357" s="259"/>
      <c r="C3357" s="259"/>
      <c r="D3357" s="259"/>
      <c r="E3357" s="259"/>
      <c r="F3357" s="270"/>
      <c r="G3357" s="259"/>
      <c r="H3357" s="259"/>
      <c r="I3357" s="259"/>
      <c r="J3357" s="259"/>
    </row>
    <row r="3358" spans="1:10">
      <c r="A3358" s="259"/>
      <c r="B3358" s="259"/>
      <c r="C3358" s="259"/>
      <c r="D3358" s="259"/>
      <c r="E3358" s="259"/>
      <c r="F3358" s="270"/>
      <c r="G3358" s="259"/>
      <c r="H3358" s="259"/>
      <c r="I3358" s="259"/>
      <c r="J3358" s="259"/>
    </row>
    <row r="3359" spans="1:10">
      <c r="A3359" s="259"/>
      <c r="B3359" s="259"/>
      <c r="C3359" s="259"/>
      <c r="D3359" s="259"/>
      <c r="E3359" s="259"/>
      <c r="F3359" s="270"/>
      <c r="G3359" s="259"/>
      <c r="H3359" s="259"/>
      <c r="I3359" s="259"/>
      <c r="J3359" s="259"/>
    </row>
    <row r="3360" spans="1:10">
      <c r="A3360" s="259"/>
      <c r="B3360" s="259"/>
      <c r="C3360" s="259"/>
      <c r="D3360" s="259"/>
      <c r="E3360" s="259"/>
      <c r="F3360" s="270"/>
      <c r="G3360" s="259"/>
      <c r="H3360" s="259"/>
      <c r="I3360" s="259"/>
      <c r="J3360" s="259"/>
    </row>
    <row r="3361" spans="1:10">
      <c r="A3361" s="259"/>
      <c r="B3361" s="259"/>
      <c r="C3361" s="259"/>
      <c r="D3361" s="259"/>
      <c r="E3361" s="259"/>
      <c r="F3361" s="270"/>
      <c r="G3361" s="259"/>
      <c r="H3361" s="259"/>
      <c r="I3361" s="259"/>
      <c r="J3361" s="259"/>
    </row>
    <row r="3362" spans="1:10">
      <c r="A3362" s="259"/>
      <c r="B3362" s="259"/>
      <c r="C3362" s="259"/>
      <c r="D3362" s="259"/>
      <c r="E3362" s="259"/>
      <c r="F3362" s="270"/>
      <c r="G3362" s="259"/>
      <c r="H3362" s="259"/>
      <c r="I3362" s="259"/>
      <c r="J3362" s="259"/>
    </row>
    <row r="3363" spans="1:10">
      <c r="A3363" s="259"/>
      <c r="B3363" s="259"/>
      <c r="C3363" s="259"/>
      <c r="D3363" s="259"/>
      <c r="E3363" s="259"/>
      <c r="F3363" s="270"/>
      <c r="G3363" s="259"/>
      <c r="H3363" s="259"/>
      <c r="I3363" s="259"/>
      <c r="J3363" s="259"/>
    </row>
    <row r="3364" spans="1:10">
      <c r="A3364" s="259"/>
      <c r="B3364" s="259"/>
      <c r="C3364" s="259"/>
      <c r="D3364" s="259"/>
      <c r="E3364" s="259"/>
      <c r="F3364" s="270"/>
      <c r="G3364" s="259"/>
      <c r="H3364" s="259"/>
      <c r="I3364" s="259"/>
      <c r="J3364" s="259"/>
    </row>
    <row r="3365" spans="1:10">
      <c r="A3365" s="259"/>
      <c r="B3365" s="259"/>
      <c r="C3365" s="259"/>
      <c r="D3365" s="259"/>
      <c r="E3365" s="259"/>
      <c r="F3365" s="270"/>
      <c r="G3365" s="259"/>
      <c r="H3365" s="259"/>
      <c r="I3365" s="259"/>
      <c r="J3365" s="259"/>
    </row>
    <row r="3366" spans="1:10">
      <c r="A3366" s="259"/>
      <c r="B3366" s="259"/>
      <c r="C3366" s="259"/>
      <c r="D3366" s="259"/>
      <c r="E3366" s="259"/>
      <c r="F3366" s="270"/>
      <c r="G3366" s="259"/>
      <c r="H3366" s="259"/>
      <c r="I3366" s="259"/>
      <c r="J3366" s="259"/>
    </row>
    <row r="3367" spans="1:10">
      <c r="A3367" s="259"/>
      <c r="B3367" s="259"/>
      <c r="C3367" s="259"/>
      <c r="D3367" s="259"/>
      <c r="E3367" s="259"/>
      <c r="F3367" s="270"/>
      <c r="G3367" s="259"/>
      <c r="H3367" s="259"/>
      <c r="I3367" s="259"/>
      <c r="J3367" s="259"/>
    </row>
    <row r="3368" spans="1:10">
      <c r="A3368" s="259"/>
      <c r="B3368" s="259"/>
      <c r="C3368" s="259"/>
      <c r="D3368" s="259"/>
      <c r="E3368" s="259"/>
      <c r="F3368" s="270"/>
      <c r="G3368" s="259"/>
      <c r="H3368" s="259"/>
      <c r="I3368" s="259"/>
      <c r="J3368" s="259"/>
    </row>
    <row r="3369" spans="1:10">
      <c r="A3369" s="259"/>
      <c r="B3369" s="259"/>
      <c r="C3369" s="259"/>
      <c r="D3369" s="259"/>
      <c r="E3369" s="259"/>
      <c r="F3369" s="270"/>
      <c r="G3369" s="259"/>
      <c r="H3369" s="259"/>
      <c r="I3369" s="259"/>
      <c r="J3369" s="259"/>
    </row>
    <row r="3370" spans="1:10">
      <c r="A3370" s="259"/>
      <c r="B3370" s="259"/>
      <c r="C3370" s="259"/>
      <c r="D3370" s="259"/>
      <c r="E3370" s="259"/>
      <c r="F3370" s="270"/>
      <c r="G3370" s="259"/>
      <c r="H3370" s="259"/>
      <c r="I3370" s="259"/>
      <c r="J3370" s="259"/>
    </row>
    <row r="3371" spans="1:10">
      <c r="A3371" s="259"/>
      <c r="B3371" s="259"/>
      <c r="C3371" s="259"/>
      <c r="D3371" s="259"/>
      <c r="E3371" s="259"/>
      <c r="F3371" s="270"/>
      <c r="G3371" s="259"/>
      <c r="H3371" s="259"/>
      <c r="I3371" s="259"/>
      <c r="J3371" s="259"/>
    </row>
    <row r="3372" spans="1:10">
      <c r="A3372" s="259"/>
      <c r="B3372" s="259"/>
      <c r="C3372" s="259"/>
      <c r="D3372" s="259"/>
      <c r="E3372" s="259"/>
      <c r="F3372" s="270"/>
      <c r="G3372" s="259"/>
      <c r="H3372" s="259"/>
      <c r="I3372" s="259"/>
      <c r="J3372" s="259"/>
    </row>
    <row r="3373" spans="1:10">
      <c r="A3373" s="259"/>
      <c r="B3373" s="259"/>
      <c r="C3373" s="259"/>
      <c r="D3373" s="259"/>
      <c r="E3373" s="259"/>
      <c r="F3373" s="270"/>
      <c r="G3373" s="259"/>
      <c r="H3373" s="259"/>
      <c r="I3373" s="259"/>
      <c r="J3373" s="259"/>
    </row>
    <row r="3374" spans="1:10">
      <c r="A3374" s="259"/>
      <c r="B3374" s="259"/>
      <c r="C3374" s="259"/>
      <c r="D3374" s="259"/>
      <c r="E3374" s="259"/>
      <c r="F3374" s="270"/>
      <c r="G3374" s="259"/>
      <c r="H3374" s="259"/>
      <c r="I3374" s="259"/>
      <c r="J3374" s="259"/>
    </row>
    <row r="3375" spans="1:10">
      <c r="A3375" s="259"/>
      <c r="B3375" s="259"/>
      <c r="C3375" s="259"/>
      <c r="D3375" s="259"/>
      <c r="E3375" s="259"/>
      <c r="F3375" s="270"/>
      <c r="G3375" s="259"/>
      <c r="H3375" s="259"/>
      <c r="I3375" s="259"/>
      <c r="J3375" s="259"/>
    </row>
    <row r="3376" spans="1:10">
      <c r="A3376" s="259"/>
      <c r="B3376" s="259"/>
      <c r="C3376" s="259"/>
      <c r="D3376" s="259"/>
      <c r="E3376" s="259"/>
      <c r="F3376" s="270"/>
      <c r="G3376" s="259"/>
      <c r="H3376" s="259"/>
      <c r="I3376" s="259"/>
      <c r="J3376" s="259"/>
    </row>
    <row r="3377" spans="1:10">
      <c r="A3377" s="259"/>
      <c r="B3377" s="259"/>
      <c r="C3377" s="259"/>
      <c r="D3377" s="259"/>
      <c r="E3377" s="259"/>
      <c r="F3377" s="270"/>
      <c r="G3377" s="259"/>
      <c r="H3377" s="259"/>
      <c r="I3377" s="259"/>
      <c r="J3377" s="259"/>
    </row>
    <row r="3378" spans="1:10">
      <c r="A3378" s="259"/>
      <c r="B3378" s="259"/>
      <c r="C3378" s="259"/>
      <c r="D3378" s="259"/>
      <c r="E3378" s="259"/>
      <c r="F3378" s="270"/>
      <c r="G3378" s="259"/>
      <c r="H3378" s="259"/>
      <c r="I3378" s="259"/>
      <c r="J3378" s="259"/>
    </row>
    <row r="3379" spans="1:10">
      <c r="A3379" s="259"/>
      <c r="B3379" s="259"/>
      <c r="C3379" s="259"/>
      <c r="D3379" s="259"/>
      <c r="E3379" s="259"/>
      <c r="F3379" s="270"/>
      <c r="G3379" s="259"/>
      <c r="H3379" s="259"/>
      <c r="I3379" s="259"/>
      <c r="J3379" s="259"/>
    </row>
    <row r="3380" spans="1:10">
      <c r="A3380" s="259"/>
      <c r="B3380" s="259"/>
      <c r="C3380" s="259"/>
      <c r="D3380" s="259"/>
      <c r="E3380" s="259"/>
      <c r="F3380" s="270"/>
      <c r="G3380" s="259"/>
      <c r="H3380" s="259"/>
      <c r="I3380" s="259"/>
      <c r="J3380" s="259"/>
    </row>
    <row r="3381" spans="1:10">
      <c r="A3381" s="259"/>
      <c r="B3381" s="259"/>
      <c r="C3381" s="259"/>
      <c r="D3381" s="259"/>
      <c r="E3381" s="259"/>
      <c r="F3381" s="270"/>
      <c r="G3381" s="259"/>
      <c r="H3381" s="259"/>
      <c r="I3381" s="259"/>
      <c r="J3381" s="259"/>
    </row>
    <row r="3382" spans="1:10">
      <c r="A3382" s="259"/>
      <c r="B3382" s="259"/>
      <c r="C3382" s="259"/>
      <c r="D3382" s="259"/>
      <c r="E3382" s="259"/>
      <c r="F3382" s="270"/>
      <c r="G3382" s="259"/>
      <c r="H3382" s="259"/>
      <c r="I3382" s="259"/>
      <c r="J3382" s="259"/>
    </row>
    <row r="3383" spans="1:10">
      <c r="A3383" s="259"/>
      <c r="B3383" s="259"/>
      <c r="C3383" s="259"/>
      <c r="D3383" s="259"/>
      <c r="E3383" s="259"/>
      <c r="F3383" s="270"/>
      <c r="G3383" s="259"/>
      <c r="H3383" s="259"/>
      <c r="I3383" s="259"/>
      <c r="J3383" s="259"/>
    </row>
    <row r="3384" spans="1:10">
      <c r="A3384" s="259"/>
      <c r="B3384" s="259"/>
      <c r="C3384" s="259"/>
      <c r="D3384" s="259"/>
      <c r="E3384" s="259"/>
      <c r="F3384" s="270"/>
      <c r="G3384" s="259"/>
      <c r="H3384" s="259"/>
      <c r="I3384" s="259"/>
      <c r="J3384" s="259"/>
    </row>
    <row r="3385" spans="1:10">
      <c r="A3385" s="259"/>
      <c r="B3385" s="259"/>
      <c r="C3385" s="259"/>
      <c r="D3385" s="259"/>
      <c r="E3385" s="259"/>
      <c r="F3385" s="270"/>
      <c r="G3385" s="259"/>
      <c r="H3385" s="259"/>
      <c r="I3385" s="259"/>
      <c r="J3385" s="259"/>
    </row>
    <row r="3386" spans="1:10">
      <c r="A3386" s="259"/>
      <c r="B3386" s="259"/>
      <c r="C3386" s="259"/>
      <c r="D3386" s="259"/>
      <c r="E3386" s="259"/>
      <c r="F3386" s="270"/>
      <c r="G3386" s="259"/>
      <c r="H3386" s="259"/>
      <c r="I3386" s="259"/>
      <c r="J3386" s="259"/>
    </row>
    <row r="3387" spans="1:10">
      <c r="A3387" s="259"/>
      <c r="B3387" s="259"/>
      <c r="C3387" s="259"/>
      <c r="D3387" s="259"/>
      <c r="E3387" s="259"/>
      <c r="F3387" s="270"/>
      <c r="G3387" s="259"/>
      <c r="H3387" s="259"/>
      <c r="I3387" s="259"/>
      <c r="J3387" s="259"/>
    </row>
    <row r="3388" spans="1:10">
      <c r="A3388" s="259"/>
      <c r="B3388" s="259"/>
      <c r="C3388" s="259"/>
      <c r="D3388" s="259"/>
      <c r="E3388" s="259"/>
      <c r="F3388" s="270"/>
      <c r="G3388" s="259"/>
      <c r="H3388" s="259"/>
      <c r="I3388" s="259"/>
      <c r="J3388" s="259"/>
    </row>
    <row r="3389" spans="1:10">
      <c r="A3389" s="259"/>
      <c r="B3389" s="259"/>
      <c r="C3389" s="259"/>
      <c r="D3389" s="259"/>
      <c r="E3389" s="259"/>
      <c r="F3389" s="270"/>
      <c r="G3389" s="259"/>
      <c r="H3389" s="259"/>
      <c r="I3389" s="259"/>
      <c r="J3389" s="259"/>
    </row>
    <row r="3390" spans="1:10">
      <c r="A3390" s="259"/>
      <c r="B3390" s="259"/>
      <c r="C3390" s="259"/>
      <c r="D3390" s="259"/>
      <c r="E3390" s="259"/>
      <c r="F3390" s="270"/>
      <c r="G3390" s="259"/>
      <c r="H3390" s="259"/>
      <c r="I3390" s="259"/>
      <c r="J3390" s="259"/>
    </row>
    <row r="3391" spans="1:10">
      <c r="A3391" s="259"/>
      <c r="B3391" s="259"/>
      <c r="C3391" s="259"/>
      <c r="D3391" s="259"/>
      <c r="E3391" s="259"/>
      <c r="F3391" s="270"/>
      <c r="G3391" s="259"/>
      <c r="H3391" s="259"/>
      <c r="I3391" s="259"/>
      <c r="J3391" s="259"/>
    </row>
    <row r="3392" spans="1:10">
      <c r="A3392" s="259"/>
      <c r="B3392" s="259"/>
      <c r="C3392" s="259"/>
      <c r="D3392" s="259"/>
      <c r="E3392" s="259"/>
      <c r="F3392" s="270"/>
      <c r="G3392" s="259"/>
      <c r="H3392" s="259"/>
      <c r="I3392" s="259"/>
      <c r="J3392" s="259"/>
    </row>
    <row r="3393" spans="1:10">
      <c r="A3393" s="259"/>
      <c r="B3393" s="259"/>
      <c r="C3393" s="259"/>
      <c r="D3393" s="259"/>
      <c r="E3393" s="259"/>
      <c r="F3393" s="270"/>
      <c r="G3393" s="259"/>
      <c r="H3393" s="259"/>
      <c r="I3393" s="259"/>
      <c r="J3393" s="259"/>
    </row>
    <row r="3394" spans="1:10">
      <c r="A3394" s="259"/>
      <c r="B3394" s="259"/>
      <c r="C3394" s="259"/>
      <c r="D3394" s="259"/>
      <c r="E3394" s="259"/>
      <c r="F3394" s="270"/>
      <c r="G3394" s="259"/>
      <c r="H3394" s="259"/>
      <c r="I3394" s="259"/>
      <c r="J3394" s="259"/>
    </row>
    <row r="3395" spans="1:10">
      <c r="A3395" s="259"/>
      <c r="B3395" s="259"/>
      <c r="C3395" s="259"/>
      <c r="D3395" s="259"/>
      <c r="E3395" s="259"/>
      <c r="F3395" s="270"/>
      <c r="G3395" s="259"/>
      <c r="H3395" s="259"/>
      <c r="I3395" s="259"/>
      <c r="J3395" s="259"/>
    </row>
    <row r="3396" spans="1:10">
      <c r="A3396" s="259"/>
      <c r="B3396" s="259"/>
      <c r="C3396" s="259"/>
      <c r="D3396" s="259"/>
      <c r="E3396" s="259"/>
      <c r="F3396" s="270"/>
      <c r="G3396" s="259"/>
      <c r="H3396" s="259"/>
      <c r="I3396" s="259"/>
      <c r="J3396" s="259"/>
    </row>
    <row r="3397" spans="1:10">
      <c r="A3397" s="259"/>
      <c r="B3397" s="259"/>
      <c r="C3397" s="259"/>
      <c r="D3397" s="259"/>
      <c r="E3397" s="259"/>
      <c r="F3397" s="270"/>
      <c r="G3397" s="259"/>
      <c r="H3397" s="259"/>
      <c r="I3397" s="259"/>
      <c r="J3397" s="259"/>
    </row>
    <row r="3398" spans="1:10">
      <c r="A3398" s="259"/>
      <c r="B3398" s="259"/>
      <c r="C3398" s="259"/>
      <c r="D3398" s="259"/>
      <c r="E3398" s="259"/>
      <c r="F3398" s="270"/>
      <c r="G3398" s="259"/>
      <c r="H3398" s="259"/>
      <c r="I3398" s="259"/>
      <c r="J3398" s="259"/>
    </row>
    <row r="3399" spans="1:10">
      <c r="A3399" s="259"/>
      <c r="B3399" s="259"/>
      <c r="C3399" s="259"/>
      <c r="D3399" s="259"/>
      <c r="E3399" s="259"/>
      <c r="F3399" s="270"/>
      <c r="G3399" s="259"/>
      <c r="H3399" s="259"/>
      <c r="I3399" s="259"/>
      <c r="J3399" s="259"/>
    </row>
    <row r="3400" spans="1:10">
      <c r="A3400" s="259"/>
      <c r="B3400" s="259"/>
      <c r="C3400" s="259"/>
      <c r="D3400" s="259"/>
      <c r="E3400" s="259"/>
      <c r="F3400" s="270"/>
      <c r="G3400" s="259"/>
      <c r="H3400" s="259"/>
      <c r="I3400" s="259"/>
      <c r="J3400" s="259"/>
    </row>
    <row r="3401" spans="1:10">
      <c r="A3401" s="259"/>
      <c r="B3401" s="259"/>
      <c r="C3401" s="259"/>
      <c r="D3401" s="259"/>
      <c r="E3401" s="259"/>
      <c r="F3401" s="270"/>
      <c r="G3401" s="259"/>
      <c r="H3401" s="259"/>
      <c r="I3401" s="259"/>
      <c r="J3401" s="259"/>
    </row>
    <row r="3402" spans="1:10">
      <c r="A3402" s="259"/>
      <c r="B3402" s="259"/>
      <c r="C3402" s="259"/>
      <c r="D3402" s="259"/>
      <c r="E3402" s="259"/>
      <c r="F3402" s="270"/>
      <c r="G3402" s="259"/>
      <c r="H3402" s="259"/>
      <c r="I3402" s="259"/>
      <c r="J3402" s="259"/>
    </row>
    <row r="3403" spans="1:10">
      <c r="A3403" s="259"/>
      <c r="B3403" s="259"/>
      <c r="C3403" s="259"/>
      <c r="D3403" s="259"/>
      <c r="E3403" s="259"/>
      <c r="F3403" s="270"/>
      <c r="G3403" s="259"/>
      <c r="H3403" s="259"/>
      <c r="I3403" s="259"/>
      <c r="J3403" s="259"/>
    </row>
    <row r="3404" spans="1:10">
      <c r="A3404" s="259"/>
      <c r="B3404" s="259"/>
      <c r="C3404" s="259"/>
      <c r="D3404" s="259"/>
      <c r="E3404" s="259"/>
      <c r="F3404" s="270"/>
      <c r="G3404" s="259"/>
      <c r="H3404" s="259"/>
      <c r="I3404" s="259"/>
      <c r="J3404" s="259"/>
    </row>
    <row r="3405" spans="1:10">
      <c r="A3405" s="259"/>
      <c r="B3405" s="259"/>
      <c r="C3405" s="259"/>
      <c r="D3405" s="259"/>
      <c r="E3405" s="259"/>
      <c r="F3405" s="270"/>
      <c r="G3405" s="259"/>
      <c r="H3405" s="259"/>
      <c r="I3405" s="259"/>
      <c r="J3405" s="259"/>
    </row>
    <row r="3406" spans="1:10">
      <c r="A3406" s="259"/>
      <c r="B3406" s="259"/>
      <c r="C3406" s="259"/>
      <c r="D3406" s="259"/>
      <c r="E3406" s="259"/>
      <c r="F3406" s="270"/>
      <c r="G3406" s="259"/>
      <c r="H3406" s="259"/>
      <c r="I3406" s="259"/>
      <c r="J3406" s="259"/>
    </row>
    <row r="3407" spans="1:10">
      <c r="A3407" s="259"/>
      <c r="B3407" s="259"/>
      <c r="C3407" s="259"/>
      <c r="D3407" s="259"/>
      <c r="E3407" s="259"/>
      <c r="F3407" s="270"/>
      <c r="G3407" s="259"/>
      <c r="H3407" s="259"/>
      <c r="I3407" s="259"/>
      <c r="J3407" s="259"/>
    </row>
    <row r="3408" spans="1:10">
      <c r="A3408" s="259"/>
      <c r="B3408" s="259"/>
      <c r="C3408" s="259"/>
      <c r="D3408" s="259"/>
      <c r="E3408" s="259"/>
      <c r="F3408" s="270"/>
      <c r="G3408" s="259"/>
      <c r="H3408" s="259"/>
      <c r="I3408" s="259"/>
      <c r="J3408" s="259"/>
    </row>
    <row r="3409" spans="1:10">
      <c r="A3409" s="259"/>
      <c r="B3409" s="259"/>
      <c r="C3409" s="259"/>
      <c r="D3409" s="259"/>
      <c r="E3409" s="259"/>
      <c r="F3409" s="270"/>
      <c r="G3409" s="259"/>
      <c r="H3409" s="259"/>
      <c r="I3409" s="259"/>
      <c r="J3409" s="259"/>
    </row>
    <row r="3410" spans="1:10">
      <c r="A3410" s="259"/>
      <c r="B3410" s="259"/>
      <c r="C3410" s="259"/>
      <c r="D3410" s="259"/>
      <c r="E3410" s="259"/>
      <c r="F3410" s="270"/>
      <c r="G3410" s="259"/>
      <c r="H3410" s="259"/>
      <c r="I3410" s="259"/>
      <c r="J3410" s="259"/>
    </row>
    <row r="3411" spans="1:10">
      <c r="A3411" s="259"/>
      <c r="B3411" s="259"/>
      <c r="C3411" s="259"/>
      <c r="D3411" s="259"/>
      <c r="E3411" s="259"/>
      <c r="F3411" s="270"/>
      <c r="G3411" s="259"/>
      <c r="H3411" s="259"/>
      <c r="I3411" s="259"/>
      <c r="J3411" s="259"/>
    </row>
    <row r="3412" spans="1:10">
      <c r="A3412" s="259"/>
      <c r="B3412" s="259"/>
      <c r="C3412" s="259"/>
      <c r="D3412" s="259"/>
      <c r="E3412" s="259"/>
      <c r="F3412" s="270"/>
      <c r="G3412" s="259"/>
      <c r="H3412" s="259"/>
      <c r="I3412" s="259"/>
      <c r="J3412" s="259"/>
    </row>
    <row r="3413" spans="1:10">
      <c r="A3413" s="259"/>
      <c r="B3413" s="259"/>
      <c r="C3413" s="259"/>
      <c r="D3413" s="259"/>
      <c r="E3413" s="259"/>
      <c r="F3413" s="270"/>
      <c r="G3413" s="259"/>
      <c r="H3413" s="259"/>
      <c r="I3413" s="259"/>
      <c r="J3413" s="259"/>
    </row>
    <row r="3414" spans="1:10">
      <c r="A3414" s="259"/>
      <c r="B3414" s="259"/>
      <c r="C3414" s="259"/>
      <c r="D3414" s="259"/>
      <c r="E3414" s="259"/>
      <c r="F3414" s="270"/>
      <c r="G3414" s="259"/>
      <c r="H3414" s="259"/>
      <c r="I3414" s="259"/>
      <c r="J3414" s="259"/>
    </row>
    <row r="3415" spans="1:10">
      <c r="A3415" s="259"/>
      <c r="B3415" s="259"/>
      <c r="C3415" s="259"/>
      <c r="D3415" s="259"/>
      <c r="E3415" s="259"/>
      <c r="F3415" s="270"/>
      <c r="G3415" s="259"/>
      <c r="H3415" s="259"/>
      <c r="I3415" s="259"/>
      <c r="J3415" s="259"/>
    </row>
    <row r="3416" spans="1:10">
      <c r="A3416" s="259"/>
      <c r="B3416" s="259"/>
      <c r="C3416" s="259"/>
      <c r="D3416" s="259"/>
      <c r="E3416" s="259"/>
      <c r="F3416" s="270"/>
      <c r="G3416" s="259"/>
      <c r="H3416" s="259"/>
      <c r="I3416" s="259"/>
      <c r="J3416" s="259"/>
    </row>
    <row r="3417" spans="1:10">
      <c r="A3417" s="259"/>
      <c r="B3417" s="259"/>
      <c r="C3417" s="259"/>
      <c r="D3417" s="259"/>
      <c r="E3417" s="259"/>
      <c r="F3417" s="270"/>
      <c r="G3417" s="259"/>
      <c r="H3417" s="259"/>
      <c r="I3417" s="259"/>
      <c r="J3417" s="259"/>
    </row>
    <row r="3418" spans="1:10">
      <c r="A3418" s="259"/>
      <c r="B3418" s="259"/>
      <c r="C3418" s="259"/>
      <c r="D3418" s="259"/>
      <c r="E3418" s="259"/>
      <c r="F3418" s="270"/>
      <c r="G3418" s="259"/>
      <c r="H3418" s="259"/>
      <c r="I3418" s="259"/>
      <c r="J3418" s="259"/>
    </row>
    <row r="3419" spans="1:10">
      <c r="A3419" s="259"/>
      <c r="B3419" s="259"/>
      <c r="C3419" s="259"/>
      <c r="D3419" s="259"/>
      <c r="E3419" s="259"/>
      <c r="F3419" s="270"/>
      <c r="G3419" s="259"/>
      <c r="H3419" s="259"/>
      <c r="I3419" s="259"/>
      <c r="J3419" s="259"/>
    </row>
    <row r="3420" spans="1:10">
      <c r="A3420" s="259"/>
      <c r="B3420" s="259"/>
      <c r="C3420" s="259"/>
      <c r="D3420" s="259"/>
      <c r="E3420" s="259"/>
      <c r="F3420" s="270"/>
      <c r="G3420" s="259"/>
      <c r="H3420" s="259"/>
      <c r="I3420" s="259"/>
      <c r="J3420" s="259"/>
    </row>
    <row r="3421" spans="1:10">
      <c r="A3421" s="259"/>
      <c r="B3421" s="259"/>
      <c r="C3421" s="259"/>
      <c r="D3421" s="259"/>
      <c r="E3421" s="259"/>
      <c r="F3421" s="270"/>
      <c r="G3421" s="259"/>
      <c r="H3421" s="259"/>
      <c r="I3421" s="259"/>
      <c r="J3421" s="259"/>
    </row>
    <row r="3422" spans="1:10">
      <c r="A3422" s="259"/>
      <c r="B3422" s="259"/>
      <c r="C3422" s="259"/>
      <c r="D3422" s="259"/>
      <c r="E3422" s="259"/>
      <c r="F3422" s="270"/>
      <c r="G3422" s="259"/>
      <c r="H3422" s="259"/>
      <c r="I3422" s="259"/>
      <c r="J3422" s="259"/>
    </row>
    <row r="3423" spans="1:10">
      <c r="A3423" s="259"/>
      <c r="B3423" s="259"/>
      <c r="C3423" s="259"/>
      <c r="D3423" s="259"/>
      <c r="E3423" s="259"/>
      <c r="F3423" s="270"/>
      <c r="G3423" s="259"/>
      <c r="H3423" s="259"/>
      <c r="I3423" s="259"/>
      <c r="J3423" s="259"/>
    </row>
    <row r="3424" spans="1:10">
      <c r="A3424" s="259"/>
      <c r="B3424" s="259"/>
      <c r="C3424" s="259"/>
      <c r="D3424" s="259"/>
      <c r="E3424" s="259"/>
      <c r="F3424" s="270"/>
      <c r="G3424" s="259"/>
      <c r="H3424" s="259"/>
      <c r="I3424" s="259"/>
      <c r="J3424" s="259"/>
    </row>
    <row r="3425" spans="1:10">
      <c r="A3425" s="259"/>
      <c r="B3425" s="259"/>
      <c r="C3425" s="259"/>
      <c r="D3425" s="259"/>
      <c r="E3425" s="259"/>
      <c r="F3425" s="270"/>
      <c r="G3425" s="259"/>
      <c r="H3425" s="259"/>
      <c r="I3425" s="259"/>
      <c r="J3425" s="259"/>
    </row>
    <row r="3426" spans="1:10">
      <c r="A3426" s="259"/>
      <c r="B3426" s="259"/>
      <c r="C3426" s="259"/>
      <c r="D3426" s="259"/>
      <c r="E3426" s="259"/>
      <c r="F3426" s="270"/>
      <c r="G3426" s="259"/>
      <c r="H3426" s="259"/>
      <c r="I3426" s="259"/>
      <c r="J3426" s="259"/>
    </row>
    <row r="3427" spans="1:10">
      <c r="A3427" s="259"/>
      <c r="B3427" s="259"/>
      <c r="C3427" s="259"/>
      <c r="D3427" s="259"/>
      <c r="E3427" s="259"/>
      <c r="F3427" s="270"/>
      <c r="G3427" s="259"/>
      <c r="H3427" s="259"/>
      <c r="I3427" s="259"/>
      <c r="J3427" s="259"/>
    </row>
    <row r="3428" spans="1:10">
      <c r="A3428" s="259"/>
      <c r="B3428" s="259"/>
      <c r="C3428" s="259"/>
      <c r="D3428" s="259"/>
      <c r="E3428" s="259"/>
      <c r="F3428" s="270"/>
      <c r="G3428" s="259"/>
      <c r="H3428" s="259"/>
      <c r="I3428" s="259"/>
      <c r="J3428" s="259"/>
    </row>
    <row r="3429" spans="1:10">
      <c r="A3429" s="259"/>
      <c r="B3429" s="259"/>
      <c r="C3429" s="259"/>
      <c r="D3429" s="259"/>
      <c r="E3429" s="259"/>
      <c r="F3429" s="270"/>
      <c r="G3429" s="259"/>
      <c r="H3429" s="259"/>
      <c r="I3429" s="259"/>
      <c r="J3429" s="259"/>
    </row>
    <row r="3430" spans="1:10">
      <c r="A3430" s="259"/>
      <c r="B3430" s="259"/>
      <c r="C3430" s="259"/>
      <c r="D3430" s="259"/>
      <c r="E3430" s="259"/>
      <c r="F3430" s="270"/>
      <c r="G3430" s="259"/>
      <c r="H3430" s="259"/>
      <c r="I3430" s="259"/>
      <c r="J3430" s="259"/>
    </row>
    <row r="3431" spans="1:10">
      <c r="A3431" s="259"/>
      <c r="B3431" s="259"/>
      <c r="C3431" s="259"/>
      <c r="D3431" s="259"/>
      <c r="E3431" s="259"/>
      <c r="F3431" s="270"/>
      <c r="G3431" s="259"/>
      <c r="H3431" s="259"/>
      <c r="I3431" s="259"/>
      <c r="J3431" s="259"/>
    </row>
    <row r="3432" spans="1:10">
      <c r="A3432" s="259"/>
      <c r="B3432" s="259"/>
      <c r="C3432" s="259"/>
      <c r="D3432" s="259"/>
      <c r="E3432" s="259"/>
      <c r="F3432" s="270"/>
      <c r="G3432" s="259"/>
      <c r="H3432" s="259"/>
      <c r="I3432" s="259"/>
      <c r="J3432" s="259"/>
    </row>
    <row r="3433" spans="1:10">
      <c r="A3433" s="259"/>
      <c r="B3433" s="259"/>
      <c r="C3433" s="259"/>
      <c r="D3433" s="259"/>
      <c r="E3433" s="259"/>
      <c r="F3433" s="270"/>
      <c r="G3433" s="259"/>
      <c r="H3433" s="259"/>
      <c r="I3433" s="259"/>
      <c r="J3433" s="259"/>
    </row>
    <row r="3434" spans="1:10">
      <c r="A3434" s="259"/>
      <c r="B3434" s="259"/>
      <c r="C3434" s="259"/>
      <c r="D3434" s="259"/>
      <c r="E3434" s="259"/>
      <c r="F3434" s="270"/>
      <c r="G3434" s="259"/>
      <c r="H3434" s="259"/>
      <c r="I3434" s="259"/>
      <c r="J3434" s="259"/>
    </row>
    <row r="3435" spans="1:10">
      <c r="A3435" s="259"/>
      <c r="B3435" s="259"/>
      <c r="C3435" s="259"/>
      <c r="D3435" s="259"/>
      <c r="E3435" s="259"/>
      <c r="F3435" s="270"/>
      <c r="G3435" s="259"/>
      <c r="H3435" s="259"/>
      <c r="I3435" s="259"/>
      <c r="J3435" s="259"/>
    </row>
    <row r="3436" spans="1:10">
      <c r="A3436" s="259"/>
      <c r="B3436" s="259"/>
      <c r="C3436" s="259"/>
      <c r="D3436" s="259"/>
      <c r="E3436" s="259"/>
      <c r="F3436" s="270"/>
      <c r="G3436" s="259"/>
      <c r="H3436" s="259"/>
      <c r="I3436" s="259"/>
      <c r="J3436" s="259"/>
    </row>
    <row r="3437" spans="1:10">
      <c r="A3437" s="259"/>
      <c r="B3437" s="259"/>
      <c r="C3437" s="259"/>
      <c r="D3437" s="259"/>
      <c r="E3437" s="259"/>
      <c r="F3437" s="270"/>
      <c r="G3437" s="259"/>
      <c r="H3437" s="259"/>
      <c r="I3437" s="259"/>
      <c r="J3437" s="259"/>
    </row>
    <row r="3438" spans="1:10">
      <c r="A3438" s="259"/>
      <c r="B3438" s="259"/>
      <c r="C3438" s="259"/>
      <c r="D3438" s="259"/>
      <c r="E3438" s="259"/>
      <c r="F3438" s="270"/>
      <c r="G3438" s="259"/>
      <c r="H3438" s="259"/>
      <c r="I3438" s="259"/>
      <c r="J3438" s="259"/>
    </row>
    <row r="3439" spans="1:10">
      <c r="A3439" s="259"/>
      <c r="B3439" s="259"/>
      <c r="C3439" s="259"/>
      <c r="D3439" s="259"/>
      <c r="E3439" s="259"/>
      <c r="F3439" s="270"/>
      <c r="G3439" s="259"/>
      <c r="H3439" s="259"/>
      <c r="I3439" s="259"/>
      <c r="J3439" s="259"/>
    </row>
    <row r="3440" spans="1:10">
      <c r="A3440" s="259"/>
      <c r="B3440" s="259"/>
      <c r="C3440" s="259"/>
      <c r="D3440" s="259"/>
      <c r="E3440" s="259"/>
      <c r="F3440" s="270"/>
      <c r="G3440" s="259"/>
      <c r="H3440" s="259"/>
      <c r="I3440" s="259"/>
      <c r="J3440" s="259"/>
    </row>
    <row r="3441" spans="1:10">
      <c r="A3441" s="259"/>
      <c r="B3441" s="259"/>
      <c r="C3441" s="259"/>
      <c r="D3441" s="259"/>
      <c r="E3441" s="259"/>
      <c r="F3441" s="270"/>
      <c r="G3441" s="259"/>
      <c r="H3441" s="259"/>
      <c r="I3441" s="259"/>
      <c r="J3441" s="259"/>
    </row>
    <row r="3442" spans="1:10">
      <c r="A3442" s="259"/>
      <c r="B3442" s="259"/>
      <c r="C3442" s="259"/>
      <c r="D3442" s="259"/>
      <c r="E3442" s="259"/>
      <c r="F3442" s="270"/>
      <c r="G3442" s="259"/>
      <c r="H3442" s="259"/>
      <c r="I3442" s="259"/>
      <c r="J3442" s="259"/>
    </row>
    <row r="3443" spans="1:10">
      <c r="A3443" s="259"/>
      <c r="B3443" s="259"/>
      <c r="C3443" s="259"/>
      <c r="D3443" s="259"/>
      <c r="E3443" s="259"/>
      <c r="F3443" s="270"/>
      <c r="G3443" s="259"/>
      <c r="H3443" s="259"/>
      <c r="I3443" s="259"/>
      <c r="J3443" s="259"/>
    </row>
    <row r="3444" spans="1:10">
      <c r="A3444" s="259"/>
      <c r="B3444" s="259"/>
      <c r="C3444" s="259"/>
      <c r="D3444" s="259"/>
      <c r="E3444" s="259"/>
      <c r="F3444" s="270"/>
      <c r="G3444" s="259"/>
      <c r="H3444" s="259"/>
      <c r="I3444" s="259"/>
      <c r="J3444" s="259"/>
    </row>
    <row r="3445" spans="1:10">
      <c r="A3445" s="259"/>
      <c r="B3445" s="259"/>
      <c r="C3445" s="259"/>
      <c r="D3445" s="259"/>
      <c r="E3445" s="259"/>
      <c r="F3445" s="270"/>
      <c r="G3445" s="259"/>
      <c r="H3445" s="259"/>
      <c r="I3445" s="259"/>
      <c r="J3445" s="259"/>
    </row>
    <row r="3446" spans="1:10">
      <c r="A3446" s="259"/>
      <c r="B3446" s="259"/>
      <c r="C3446" s="259"/>
      <c r="D3446" s="259"/>
      <c r="E3446" s="259"/>
      <c r="F3446" s="270"/>
      <c r="G3446" s="259"/>
      <c r="H3446" s="259"/>
      <c r="I3446" s="259"/>
      <c r="J3446" s="259"/>
    </row>
    <row r="3447" spans="1:10">
      <c r="A3447" s="259"/>
      <c r="B3447" s="259"/>
      <c r="C3447" s="259"/>
      <c r="D3447" s="259"/>
      <c r="E3447" s="259"/>
      <c r="F3447" s="270"/>
      <c r="G3447" s="259"/>
      <c r="H3447" s="259"/>
      <c r="I3447" s="259"/>
      <c r="J3447" s="259"/>
    </row>
    <row r="3448" spans="1:10">
      <c r="A3448" s="259"/>
      <c r="B3448" s="259"/>
      <c r="C3448" s="259"/>
      <c r="D3448" s="259"/>
      <c r="E3448" s="259"/>
      <c r="F3448" s="270"/>
      <c r="G3448" s="259"/>
      <c r="H3448" s="259"/>
      <c r="I3448" s="259"/>
      <c r="J3448" s="259"/>
    </row>
    <row r="3449" spans="1:10">
      <c r="A3449" s="259"/>
      <c r="B3449" s="259"/>
      <c r="C3449" s="259"/>
      <c r="D3449" s="259"/>
      <c r="E3449" s="259"/>
      <c r="F3449" s="270"/>
      <c r="G3449" s="259"/>
      <c r="H3449" s="259"/>
      <c r="I3449" s="259"/>
      <c r="J3449" s="259"/>
    </row>
    <row r="3450" spans="1:10">
      <c r="A3450" s="259"/>
      <c r="B3450" s="259"/>
      <c r="C3450" s="259"/>
      <c r="D3450" s="259"/>
      <c r="E3450" s="259"/>
      <c r="F3450" s="270"/>
      <c r="G3450" s="259"/>
      <c r="H3450" s="259"/>
      <c r="I3450" s="259"/>
      <c r="J3450" s="259"/>
    </row>
    <row r="3451" spans="1:10">
      <c r="A3451" s="259"/>
      <c r="B3451" s="259"/>
      <c r="C3451" s="259"/>
      <c r="D3451" s="259"/>
      <c r="E3451" s="259"/>
      <c r="F3451" s="270"/>
      <c r="G3451" s="259"/>
      <c r="H3451" s="259"/>
      <c r="I3451" s="259"/>
      <c r="J3451" s="259"/>
    </row>
    <row r="3452" spans="1:10">
      <c r="A3452" s="259"/>
      <c r="B3452" s="259"/>
      <c r="C3452" s="259"/>
      <c r="D3452" s="259"/>
      <c r="E3452" s="259"/>
      <c r="F3452" s="270"/>
      <c r="G3452" s="259"/>
      <c r="H3452" s="259"/>
      <c r="I3452" s="259"/>
      <c r="J3452" s="259"/>
    </row>
    <row r="3453" spans="1:10">
      <c r="A3453" s="259"/>
      <c r="B3453" s="259"/>
      <c r="C3453" s="259"/>
      <c r="D3453" s="259"/>
      <c r="E3453" s="259"/>
      <c r="F3453" s="270"/>
      <c r="G3453" s="259"/>
      <c r="H3453" s="259"/>
      <c r="I3453" s="259"/>
      <c r="J3453" s="259"/>
    </row>
    <row r="3454" spans="1:10">
      <c r="A3454" s="259"/>
      <c r="B3454" s="259"/>
      <c r="C3454" s="259"/>
      <c r="D3454" s="259"/>
      <c r="E3454" s="259"/>
      <c r="F3454" s="270"/>
      <c r="G3454" s="259"/>
      <c r="H3454" s="259"/>
      <c r="I3454" s="259"/>
      <c r="J3454" s="259"/>
    </row>
    <row r="3455" spans="1:10">
      <c r="A3455" s="259"/>
      <c r="B3455" s="259"/>
      <c r="C3455" s="259"/>
      <c r="D3455" s="259"/>
      <c r="E3455" s="259"/>
      <c r="F3455" s="270"/>
      <c r="G3455" s="259"/>
      <c r="H3455" s="259"/>
      <c r="I3455" s="259"/>
      <c r="J3455" s="259"/>
    </row>
    <row r="3456" spans="1:10">
      <c r="A3456" s="259"/>
      <c r="B3456" s="259"/>
      <c r="C3456" s="259"/>
      <c r="D3456" s="259"/>
      <c r="E3456" s="259"/>
      <c r="F3456" s="270"/>
      <c r="G3456" s="259"/>
      <c r="H3456" s="259"/>
      <c r="I3456" s="259"/>
      <c r="J3456" s="259"/>
    </row>
    <row r="3457" spans="1:10">
      <c r="A3457" s="259"/>
      <c r="B3457" s="259"/>
      <c r="C3457" s="259"/>
      <c r="D3457" s="259"/>
      <c r="E3457" s="259"/>
      <c r="F3457" s="270"/>
      <c r="G3457" s="259"/>
      <c r="H3457" s="259"/>
      <c r="I3457" s="259"/>
      <c r="J3457" s="259"/>
    </row>
    <row r="3458" spans="1:10">
      <c r="A3458" s="259"/>
      <c r="B3458" s="259"/>
      <c r="C3458" s="259"/>
      <c r="D3458" s="259"/>
      <c r="E3458" s="259"/>
      <c r="F3458" s="270"/>
      <c r="G3458" s="259"/>
      <c r="H3458" s="259"/>
      <c r="I3458" s="259"/>
      <c r="J3458" s="259"/>
    </row>
    <row r="3459" spans="1:10">
      <c r="A3459" s="259"/>
      <c r="B3459" s="259"/>
      <c r="C3459" s="259"/>
      <c r="D3459" s="259"/>
      <c r="E3459" s="259"/>
      <c r="F3459" s="270"/>
      <c r="G3459" s="259"/>
      <c r="H3459" s="259"/>
      <c r="I3459" s="259"/>
      <c r="J3459" s="259"/>
    </row>
    <row r="3460" spans="1:10">
      <c r="A3460" s="259"/>
      <c r="B3460" s="259"/>
      <c r="C3460" s="259"/>
      <c r="D3460" s="259"/>
      <c r="E3460" s="259"/>
      <c r="F3460" s="270"/>
      <c r="G3460" s="259"/>
      <c r="H3460" s="259"/>
      <c r="I3460" s="259"/>
      <c r="J3460" s="259"/>
    </row>
    <row r="3461" spans="1:10">
      <c r="A3461" s="259"/>
      <c r="B3461" s="259"/>
      <c r="C3461" s="259"/>
      <c r="D3461" s="259"/>
      <c r="E3461" s="259"/>
      <c r="F3461" s="270"/>
      <c r="G3461" s="259"/>
      <c r="H3461" s="259"/>
      <c r="I3461" s="259"/>
      <c r="J3461" s="259"/>
    </row>
    <row r="3462" spans="1:10">
      <c r="A3462" s="259"/>
      <c r="B3462" s="259"/>
      <c r="C3462" s="259"/>
      <c r="D3462" s="259"/>
      <c r="E3462" s="259"/>
      <c r="F3462" s="270"/>
      <c r="G3462" s="259"/>
      <c r="H3462" s="259"/>
      <c r="I3462" s="259"/>
      <c r="J3462" s="259"/>
    </row>
    <row r="3463" spans="1:10">
      <c r="A3463" s="259"/>
      <c r="B3463" s="259"/>
      <c r="C3463" s="259"/>
      <c r="D3463" s="259"/>
      <c r="E3463" s="259"/>
      <c r="F3463" s="270"/>
      <c r="G3463" s="259"/>
      <c r="H3463" s="259"/>
      <c r="I3463" s="259"/>
      <c r="J3463" s="259"/>
    </row>
    <row r="3464" spans="1:10">
      <c r="A3464" s="259"/>
      <c r="B3464" s="259"/>
      <c r="C3464" s="259"/>
      <c r="D3464" s="259"/>
      <c r="E3464" s="259"/>
      <c r="F3464" s="270"/>
      <c r="G3464" s="259"/>
      <c r="H3464" s="259"/>
      <c r="I3464" s="259"/>
      <c r="J3464" s="259"/>
    </row>
    <row r="3465" spans="1:10">
      <c r="A3465" s="259"/>
      <c r="B3465" s="259"/>
      <c r="C3465" s="259"/>
      <c r="D3465" s="259"/>
      <c r="E3465" s="259"/>
      <c r="F3465" s="270"/>
      <c r="G3465" s="259"/>
      <c r="H3465" s="259"/>
      <c r="I3465" s="259"/>
      <c r="J3465" s="259"/>
    </row>
    <row r="3466" spans="1:10">
      <c r="A3466" s="259"/>
      <c r="B3466" s="259"/>
      <c r="C3466" s="259"/>
      <c r="D3466" s="259"/>
      <c r="E3466" s="259"/>
      <c r="F3466" s="270"/>
      <c r="G3466" s="259"/>
      <c r="H3466" s="259"/>
      <c r="I3466" s="259"/>
      <c r="J3466" s="259"/>
    </row>
    <row r="3467" spans="1:10">
      <c r="A3467" s="259"/>
      <c r="B3467" s="259"/>
      <c r="C3467" s="259"/>
      <c r="D3467" s="259"/>
      <c r="E3467" s="259"/>
      <c r="F3467" s="270"/>
      <c r="G3467" s="259"/>
      <c r="H3467" s="259"/>
      <c r="I3467" s="259"/>
      <c r="J3467" s="259"/>
    </row>
    <row r="3468" spans="1:10">
      <c r="A3468" s="259"/>
      <c r="B3468" s="259"/>
      <c r="C3468" s="259"/>
      <c r="D3468" s="259"/>
      <c r="E3468" s="259"/>
      <c r="F3468" s="270"/>
      <c r="G3468" s="259"/>
      <c r="H3468" s="259"/>
      <c r="I3468" s="259"/>
      <c r="J3468" s="259"/>
    </row>
    <row r="3469" spans="1:10">
      <c r="A3469" s="259"/>
      <c r="B3469" s="259"/>
      <c r="C3469" s="259"/>
      <c r="D3469" s="259"/>
      <c r="E3469" s="259"/>
      <c r="F3469" s="270"/>
      <c r="G3469" s="259"/>
      <c r="H3469" s="259"/>
      <c r="I3469" s="259"/>
      <c r="J3469" s="259"/>
    </row>
    <row r="3470" spans="1:10">
      <c r="A3470" s="259"/>
      <c r="B3470" s="259"/>
      <c r="C3470" s="259"/>
      <c r="D3470" s="259"/>
      <c r="E3470" s="259"/>
      <c r="F3470" s="270"/>
      <c r="G3470" s="259"/>
      <c r="H3470" s="259"/>
      <c r="I3470" s="259"/>
      <c r="J3470" s="259"/>
    </row>
    <row r="3471" spans="1:10">
      <c r="A3471" s="259"/>
      <c r="B3471" s="259"/>
      <c r="C3471" s="259"/>
      <c r="D3471" s="259"/>
      <c r="E3471" s="259"/>
      <c r="F3471" s="270"/>
      <c r="G3471" s="259"/>
      <c r="H3471" s="259"/>
      <c r="I3471" s="259"/>
      <c r="J3471" s="259"/>
    </row>
    <row r="3472" spans="1:10">
      <c r="A3472" s="259"/>
      <c r="B3472" s="259"/>
      <c r="C3472" s="259"/>
      <c r="D3472" s="259"/>
      <c r="E3472" s="259"/>
      <c r="F3472" s="270"/>
      <c r="G3472" s="259"/>
      <c r="H3472" s="259"/>
      <c r="I3472" s="259"/>
      <c r="J3472" s="259"/>
    </row>
    <row r="3473" spans="1:10">
      <c r="A3473" s="259"/>
      <c r="B3473" s="259"/>
      <c r="C3473" s="259"/>
      <c r="D3473" s="259"/>
      <c r="E3473" s="259"/>
      <c r="F3473" s="270"/>
      <c r="G3473" s="259"/>
      <c r="H3473" s="259"/>
      <c r="I3473" s="259"/>
      <c r="J3473" s="259"/>
    </row>
    <row r="3474" spans="1:10">
      <c r="A3474" s="259"/>
      <c r="B3474" s="259"/>
      <c r="C3474" s="259"/>
      <c r="D3474" s="259"/>
      <c r="E3474" s="259"/>
      <c r="F3474" s="270"/>
      <c r="G3474" s="259"/>
      <c r="H3474" s="259"/>
      <c r="I3474" s="259"/>
      <c r="J3474" s="259"/>
    </row>
    <row r="3475" spans="1:10">
      <c r="A3475" s="259"/>
      <c r="B3475" s="259"/>
      <c r="C3475" s="259"/>
      <c r="D3475" s="259"/>
      <c r="E3475" s="259"/>
      <c r="F3475" s="270"/>
      <c r="G3475" s="259"/>
      <c r="H3475" s="259"/>
      <c r="I3475" s="259"/>
      <c r="J3475" s="259"/>
    </row>
    <row r="3476" spans="1:10">
      <c r="A3476" s="259"/>
      <c r="B3476" s="259"/>
      <c r="C3476" s="259"/>
      <c r="D3476" s="259"/>
      <c r="E3476" s="259"/>
      <c r="F3476" s="270"/>
      <c r="G3476" s="259"/>
      <c r="H3476" s="259"/>
      <c r="I3476" s="259"/>
      <c r="J3476" s="259"/>
    </row>
    <row r="3477" spans="1:10">
      <c r="A3477" s="259"/>
      <c r="B3477" s="259"/>
      <c r="C3477" s="259"/>
      <c r="D3477" s="259"/>
      <c r="E3477" s="259"/>
      <c r="F3477" s="270"/>
      <c r="G3477" s="259"/>
      <c r="H3477" s="259"/>
      <c r="I3477" s="259"/>
      <c r="J3477" s="259"/>
    </row>
    <row r="3478" spans="1:10">
      <c r="A3478" s="259"/>
      <c r="B3478" s="259"/>
      <c r="C3478" s="259"/>
      <c r="D3478" s="259"/>
      <c r="E3478" s="259"/>
      <c r="F3478" s="270"/>
      <c r="G3478" s="259"/>
      <c r="H3478" s="259"/>
      <c r="I3478" s="259"/>
      <c r="J3478" s="259"/>
    </row>
    <row r="3479" spans="1:10">
      <c r="A3479" s="259"/>
      <c r="B3479" s="259"/>
      <c r="C3479" s="259"/>
      <c r="D3479" s="259"/>
      <c r="E3479" s="259"/>
      <c r="F3479" s="270"/>
      <c r="G3479" s="259"/>
      <c r="H3479" s="259"/>
      <c r="I3479" s="259"/>
      <c r="J3479" s="259"/>
    </row>
    <row r="3480" spans="1:10">
      <c r="A3480" s="259"/>
      <c r="B3480" s="259"/>
      <c r="C3480" s="259"/>
      <c r="D3480" s="259"/>
      <c r="E3480" s="259"/>
      <c r="F3480" s="270"/>
      <c r="G3480" s="259"/>
      <c r="H3480" s="259"/>
      <c r="I3480" s="259"/>
      <c r="J3480" s="259"/>
    </row>
    <row r="3481" spans="1:10">
      <c r="A3481" s="259"/>
      <c r="B3481" s="259"/>
      <c r="C3481" s="259"/>
      <c r="D3481" s="259"/>
      <c r="E3481" s="259"/>
      <c r="F3481" s="270"/>
      <c r="G3481" s="259"/>
      <c r="H3481" s="259"/>
      <c r="I3481" s="259"/>
      <c r="J3481" s="259"/>
    </row>
    <row r="3482" spans="1:10">
      <c r="A3482" s="259"/>
      <c r="B3482" s="259"/>
      <c r="C3482" s="259"/>
      <c r="D3482" s="259"/>
      <c r="E3482" s="259"/>
      <c r="F3482" s="270"/>
      <c r="G3482" s="259"/>
      <c r="H3482" s="259"/>
      <c r="I3482" s="259"/>
      <c r="J3482" s="259"/>
    </row>
    <row r="3483" spans="1:10">
      <c r="A3483" s="259"/>
      <c r="B3483" s="259"/>
      <c r="C3483" s="259"/>
      <c r="D3483" s="259"/>
      <c r="E3483" s="259"/>
      <c r="F3483" s="270"/>
      <c r="G3483" s="259"/>
      <c r="H3483" s="259"/>
      <c r="I3483" s="259"/>
      <c r="J3483" s="259"/>
    </row>
    <row r="3484" spans="1:10">
      <c r="A3484" s="259"/>
      <c r="B3484" s="259"/>
      <c r="C3484" s="259"/>
      <c r="D3484" s="259"/>
      <c r="E3484" s="259"/>
      <c r="F3484" s="270"/>
      <c r="G3484" s="259"/>
      <c r="H3484" s="259"/>
      <c r="I3484" s="259"/>
      <c r="J3484" s="259"/>
    </row>
    <row r="3485" spans="1:10">
      <c r="A3485" s="259"/>
      <c r="B3485" s="259"/>
      <c r="C3485" s="259"/>
      <c r="D3485" s="259"/>
      <c r="E3485" s="259"/>
      <c r="F3485" s="270"/>
      <c r="G3485" s="259"/>
      <c r="H3485" s="259"/>
      <c r="I3485" s="259"/>
      <c r="J3485" s="259"/>
    </row>
    <row r="3486" spans="1:10">
      <c r="A3486" s="259"/>
      <c r="B3486" s="259"/>
      <c r="C3486" s="259"/>
      <c r="D3486" s="259"/>
      <c r="E3486" s="259"/>
      <c r="F3486" s="270"/>
      <c r="G3486" s="259"/>
      <c r="H3486" s="259"/>
      <c r="I3486" s="259"/>
      <c r="J3486" s="259"/>
    </row>
    <row r="3487" spans="1:10">
      <c r="A3487" s="259"/>
      <c r="B3487" s="259"/>
      <c r="C3487" s="259"/>
      <c r="D3487" s="259"/>
      <c r="E3487" s="259"/>
      <c r="F3487" s="270"/>
      <c r="G3487" s="259"/>
      <c r="H3487" s="259"/>
      <c r="I3487" s="259"/>
      <c r="J3487" s="259"/>
    </row>
    <row r="3488" spans="1:10">
      <c r="A3488" s="259"/>
      <c r="B3488" s="259"/>
      <c r="C3488" s="259"/>
      <c r="D3488" s="259"/>
      <c r="E3488" s="259"/>
      <c r="F3488" s="270"/>
      <c r="G3488" s="259"/>
      <c r="H3488" s="259"/>
      <c r="I3488" s="259"/>
      <c r="J3488" s="259"/>
    </row>
    <row r="3489" spans="1:10">
      <c r="A3489" s="259"/>
      <c r="B3489" s="259"/>
      <c r="C3489" s="259"/>
      <c r="D3489" s="259"/>
      <c r="E3489" s="259"/>
      <c r="F3489" s="270"/>
      <c r="G3489" s="259"/>
      <c r="H3489" s="259"/>
      <c r="I3489" s="259"/>
      <c r="J3489" s="259"/>
    </row>
    <row r="3490" spans="1:10">
      <c r="A3490" s="259"/>
      <c r="B3490" s="259"/>
      <c r="C3490" s="259"/>
      <c r="D3490" s="259"/>
      <c r="E3490" s="259"/>
      <c r="F3490" s="270"/>
      <c r="G3490" s="259"/>
      <c r="H3490" s="259"/>
      <c r="I3490" s="259"/>
      <c r="J3490" s="259"/>
    </row>
    <row r="3491" spans="1:10">
      <c r="A3491" s="259"/>
      <c r="B3491" s="259"/>
      <c r="C3491" s="259"/>
      <c r="D3491" s="259"/>
      <c r="E3491" s="259"/>
      <c r="F3491" s="270"/>
      <c r="G3491" s="259"/>
      <c r="H3491" s="259"/>
      <c r="I3491" s="259"/>
      <c r="J3491" s="259"/>
    </row>
    <row r="3492" spans="1:10">
      <c r="A3492" s="259"/>
      <c r="B3492" s="259"/>
      <c r="C3492" s="259"/>
      <c r="D3492" s="259"/>
      <c r="E3492" s="259"/>
      <c r="F3492" s="270"/>
      <c r="G3492" s="259"/>
      <c r="H3492" s="259"/>
      <c r="I3492" s="259"/>
      <c r="J3492" s="259"/>
    </row>
    <row r="3493" spans="1:10">
      <c r="A3493" s="259"/>
      <c r="B3493" s="259"/>
      <c r="C3493" s="259"/>
      <c r="D3493" s="259"/>
      <c r="E3493" s="259"/>
      <c r="F3493" s="270"/>
      <c r="G3493" s="259"/>
      <c r="H3493" s="259"/>
      <c r="I3493" s="259"/>
      <c r="J3493" s="259"/>
    </row>
    <row r="3494" spans="1:10">
      <c r="A3494" s="259"/>
      <c r="B3494" s="259"/>
      <c r="C3494" s="259"/>
      <c r="D3494" s="259"/>
      <c r="E3494" s="259"/>
      <c r="F3494" s="270"/>
      <c r="G3494" s="259"/>
      <c r="H3494" s="259"/>
      <c r="I3494" s="259"/>
      <c r="J3494" s="259"/>
    </row>
    <row r="3495" spans="1:10">
      <c r="A3495" s="259"/>
      <c r="B3495" s="259"/>
      <c r="C3495" s="259"/>
      <c r="D3495" s="259"/>
      <c r="E3495" s="259"/>
      <c r="F3495" s="270"/>
      <c r="G3495" s="259"/>
      <c r="H3495" s="259"/>
      <c r="I3495" s="259"/>
      <c r="J3495" s="259"/>
    </row>
    <row r="3496" spans="1:10">
      <c r="A3496" s="259"/>
      <c r="B3496" s="259"/>
      <c r="C3496" s="259"/>
      <c r="D3496" s="259"/>
      <c r="E3496" s="259"/>
      <c r="F3496" s="270"/>
      <c r="G3496" s="259"/>
      <c r="H3496" s="259"/>
      <c r="I3496" s="259"/>
      <c r="J3496" s="259"/>
    </row>
    <row r="3497" spans="1:10">
      <c r="A3497" s="259"/>
      <c r="B3497" s="259"/>
      <c r="C3497" s="259"/>
      <c r="D3497" s="259"/>
      <c r="E3497" s="259"/>
      <c r="F3497" s="270"/>
      <c r="G3497" s="259"/>
      <c r="H3497" s="259"/>
      <c r="I3497" s="259"/>
      <c r="J3497" s="259"/>
    </row>
    <row r="3498" spans="1:10">
      <c r="A3498" s="259"/>
      <c r="B3498" s="259"/>
      <c r="C3498" s="259"/>
      <c r="D3498" s="259"/>
      <c r="E3498" s="259"/>
      <c r="F3498" s="270"/>
      <c r="G3498" s="259"/>
      <c r="H3498" s="259"/>
      <c r="I3498" s="259"/>
      <c r="J3498" s="259"/>
    </row>
    <row r="3499" spans="1:10">
      <c r="A3499" s="259"/>
      <c r="B3499" s="259"/>
      <c r="C3499" s="259"/>
      <c r="D3499" s="259"/>
      <c r="E3499" s="259"/>
      <c r="F3499" s="270"/>
      <c r="G3499" s="259"/>
      <c r="H3499" s="259"/>
      <c r="I3499" s="259"/>
      <c r="J3499" s="259"/>
    </row>
    <row r="3500" spans="1:10">
      <c r="A3500" s="259"/>
      <c r="B3500" s="259"/>
      <c r="C3500" s="259"/>
      <c r="D3500" s="259"/>
      <c r="E3500" s="259"/>
      <c r="F3500" s="270"/>
      <c r="G3500" s="259"/>
      <c r="H3500" s="259"/>
      <c r="I3500" s="259"/>
      <c r="J3500" s="259"/>
    </row>
    <row r="3501" spans="1:10">
      <c r="A3501" s="259"/>
      <c r="B3501" s="259"/>
      <c r="C3501" s="259"/>
      <c r="D3501" s="259"/>
      <c r="E3501" s="259"/>
      <c r="F3501" s="270"/>
      <c r="G3501" s="259"/>
      <c r="H3501" s="259"/>
      <c r="I3501" s="259"/>
      <c r="J3501" s="259"/>
    </row>
    <row r="3502" spans="1:10">
      <c r="A3502" s="259"/>
      <c r="B3502" s="259"/>
      <c r="C3502" s="259"/>
      <c r="D3502" s="259"/>
      <c r="E3502" s="259"/>
      <c r="F3502" s="270"/>
      <c r="G3502" s="259"/>
      <c r="H3502" s="259"/>
      <c r="I3502" s="259"/>
      <c r="J3502" s="259"/>
    </row>
    <row r="3503" spans="1:10">
      <c r="A3503" s="259"/>
      <c r="B3503" s="259"/>
      <c r="C3503" s="259"/>
      <c r="D3503" s="259"/>
      <c r="E3503" s="259"/>
      <c r="F3503" s="270"/>
      <c r="G3503" s="259"/>
      <c r="H3503" s="259"/>
      <c r="I3503" s="259"/>
      <c r="J3503" s="259"/>
    </row>
    <row r="3504" spans="1:10">
      <c r="A3504" s="259"/>
      <c r="B3504" s="259"/>
      <c r="C3504" s="259"/>
      <c r="D3504" s="259"/>
      <c r="E3504" s="259"/>
      <c r="F3504" s="270"/>
      <c r="G3504" s="259"/>
      <c r="H3504" s="259"/>
      <c r="I3504" s="259"/>
      <c r="J3504" s="259"/>
    </row>
    <row r="3505" spans="1:10">
      <c r="A3505" s="259"/>
      <c r="B3505" s="259"/>
      <c r="C3505" s="259"/>
      <c r="D3505" s="259"/>
      <c r="E3505" s="259"/>
      <c r="F3505" s="270"/>
      <c r="G3505" s="259"/>
      <c r="H3505" s="259"/>
      <c r="I3505" s="259"/>
      <c r="J3505" s="259"/>
    </row>
    <row r="3506" spans="1:10">
      <c r="A3506" s="259"/>
      <c r="B3506" s="259"/>
      <c r="C3506" s="259"/>
      <c r="D3506" s="259"/>
      <c r="E3506" s="259"/>
      <c r="F3506" s="270"/>
      <c r="G3506" s="259"/>
      <c r="H3506" s="259"/>
      <c r="I3506" s="259"/>
      <c r="J3506" s="259"/>
    </row>
    <row r="3507" spans="1:10">
      <c r="A3507" s="259"/>
      <c r="B3507" s="259"/>
      <c r="C3507" s="259"/>
      <c r="D3507" s="259"/>
      <c r="E3507" s="259"/>
      <c r="F3507" s="270"/>
      <c r="G3507" s="259"/>
      <c r="H3507" s="259"/>
      <c r="I3507" s="259"/>
      <c r="J3507" s="259"/>
    </row>
    <row r="3508" spans="1:10">
      <c r="A3508" s="259"/>
      <c r="B3508" s="259"/>
      <c r="C3508" s="259"/>
      <c r="D3508" s="259"/>
      <c r="E3508" s="259"/>
      <c r="F3508" s="270"/>
      <c r="G3508" s="259"/>
      <c r="H3508" s="259"/>
      <c r="I3508" s="259"/>
      <c r="J3508" s="259"/>
    </row>
    <row r="3509" spans="1:10">
      <c r="A3509" s="259"/>
      <c r="B3509" s="259"/>
      <c r="C3509" s="259"/>
      <c r="D3509" s="259"/>
      <c r="E3509" s="259"/>
      <c r="F3509" s="270"/>
      <c r="G3509" s="259"/>
      <c r="H3509" s="259"/>
      <c r="I3509" s="259"/>
      <c r="J3509" s="259"/>
    </row>
    <row r="3510" spans="1:10">
      <c r="A3510" s="259"/>
      <c r="B3510" s="259"/>
      <c r="C3510" s="259"/>
      <c r="D3510" s="259"/>
      <c r="E3510" s="259"/>
      <c r="F3510" s="270"/>
      <c r="G3510" s="259"/>
      <c r="H3510" s="259"/>
      <c r="I3510" s="259"/>
      <c r="J3510" s="259"/>
    </row>
    <row r="3511" spans="1:10">
      <c r="A3511" s="259"/>
      <c r="B3511" s="259"/>
      <c r="C3511" s="259"/>
      <c r="D3511" s="259"/>
      <c r="E3511" s="259"/>
      <c r="F3511" s="270"/>
      <c r="G3511" s="259"/>
      <c r="H3511" s="259"/>
      <c r="I3511" s="259"/>
      <c r="J3511" s="259"/>
    </row>
    <row r="3512" spans="1:10">
      <c r="A3512" s="259"/>
      <c r="B3512" s="259"/>
      <c r="C3512" s="259"/>
      <c r="D3512" s="259"/>
      <c r="E3512" s="259"/>
      <c r="F3512" s="270"/>
      <c r="G3512" s="259"/>
      <c r="H3512" s="259"/>
      <c r="I3512" s="259"/>
      <c r="J3512" s="259"/>
    </row>
    <row r="3513" spans="1:10">
      <c r="A3513" s="259"/>
      <c r="B3513" s="259"/>
      <c r="C3513" s="259"/>
      <c r="D3513" s="259"/>
      <c r="E3513" s="259"/>
      <c r="F3513" s="270"/>
      <c r="G3513" s="259"/>
      <c r="H3513" s="259"/>
      <c r="I3513" s="259"/>
      <c r="J3513" s="259"/>
    </row>
    <row r="3514" spans="1:10">
      <c r="A3514" s="259"/>
      <c r="B3514" s="259"/>
      <c r="C3514" s="259"/>
      <c r="D3514" s="259"/>
      <c r="E3514" s="259"/>
      <c r="F3514" s="270"/>
      <c r="G3514" s="259"/>
      <c r="H3514" s="259"/>
      <c r="I3514" s="259"/>
      <c r="J3514" s="259"/>
    </row>
    <row r="3515" spans="1:10">
      <c r="A3515" s="259"/>
      <c r="B3515" s="259"/>
      <c r="C3515" s="259"/>
      <c r="D3515" s="259"/>
      <c r="E3515" s="259"/>
      <c r="F3515" s="270"/>
      <c r="G3515" s="259"/>
      <c r="H3515" s="259"/>
      <c r="I3515" s="259"/>
      <c r="J3515" s="259"/>
    </row>
    <row r="3516" spans="1:10">
      <c r="A3516" s="259"/>
      <c r="B3516" s="259"/>
      <c r="C3516" s="259"/>
      <c r="D3516" s="259"/>
      <c r="E3516" s="259"/>
      <c r="F3516" s="270"/>
      <c r="G3516" s="259"/>
      <c r="H3516" s="259"/>
      <c r="I3516" s="259"/>
      <c r="J3516" s="259"/>
    </row>
    <row r="3517" spans="1:10">
      <c r="A3517" s="259"/>
      <c r="B3517" s="259"/>
      <c r="C3517" s="259"/>
      <c r="D3517" s="259"/>
      <c r="E3517" s="259"/>
      <c r="F3517" s="270"/>
      <c r="G3517" s="259"/>
      <c r="H3517" s="259"/>
      <c r="I3517" s="259"/>
      <c r="J3517" s="259"/>
    </row>
    <row r="3518" spans="1:10">
      <c r="A3518" s="259"/>
      <c r="B3518" s="259"/>
      <c r="C3518" s="259"/>
      <c r="D3518" s="259"/>
      <c r="E3518" s="259"/>
      <c r="F3518" s="270"/>
      <c r="G3518" s="259"/>
      <c r="H3518" s="259"/>
      <c r="I3518" s="259"/>
      <c r="J3518" s="259"/>
    </row>
    <row r="3519" spans="1:10">
      <c r="A3519" s="259"/>
      <c r="B3519" s="259"/>
      <c r="C3519" s="259"/>
      <c r="D3519" s="259"/>
      <c r="E3519" s="259"/>
      <c r="F3519" s="270"/>
      <c r="G3519" s="259"/>
      <c r="H3519" s="259"/>
      <c r="I3519" s="259"/>
      <c r="J3519" s="259"/>
    </row>
    <row r="3520" spans="1:10">
      <c r="A3520" s="259"/>
      <c r="B3520" s="259"/>
      <c r="C3520" s="259"/>
      <c r="D3520" s="259"/>
      <c r="E3520" s="259"/>
      <c r="F3520" s="270"/>
      <c r="G3520" s="259"/>
      <c r="H3520" s="259"/>
      <c r="I3520" s="259"/>
      <c r="J3520" s="259"/>
    </row>
    <row r="3521" spans="1:10">
      <c r="A3521" s="259"/>
      <c r="B3521" s="259"/>
      <c r="C3521" s="259"/>
      <c r="D3521" s="259"/>
      <c r="E3521" s="259"/>
      <c r="F3521" s="270"/>
      <c r="G3521" s="259"/>
      <c r="H3521" s="259"/>
      <c r="I3521" s="259"/>
      <c r="J3521" s="259"/>
    </row>
    <row r="3522" spans="1:10">
      <c r="A3522" s="259"/>
      <c r="B3522" s="259"/>
      <c r="C3522" s="259"/>
      <c r="D3522" s="259"/>
      <c r="E3522" s="259"/>
      <c r="F3522" s="270"/>
      <c r="G3522" s="259"/>
      <c r="H3522" s="259"/>
      <c r="I3522" s="259"/>
      <c r="J3522" s="259"/>
    </row>
    <row r="3523" spans="1:10">
      <c r="A3523" s="259"/>
      <c r="B3523" s="259"/>
      <c r="C3523" s="259"/>
      <c r="D3523" s="259"/>
      <c r="E3523" s="259"/>
      <c r="F3523" s="270"/>
      <c r="G3523" s="259"/>
      <c r="H3523" s="259"/>
      <c r="I3523" s="259"/>
      <c r="J3523" s="259"/>
    </row>
    <row r="3524" spans="1:10">
      <c r="A3524" s="259"/>
      <c r="B3524" s="259"/>
      <c r="C3524" s="259"/>
      <c r="D3524" s="259"/>
      <c r="E3524" s="259"/>
      <c r="F3524" s="270"/>
      <c r="G3524" s="259"/>
      <c r="H3524" s="259"/>
      <c r="I3524" s="259"/>
      <c r="J3524" s="259"/>
    </row>
    <row r="3525" spans="1:10">
      <c r="A3525" s="259"/>
      <c r="B3525" s="259"/>
      <c r="C3525" s="259"/>
      <c r="D3525" s="259"/>
      <c r="E3525" s="259"/>
      <c r="F3525" s="270"/>
      <c r="G3525" s="259"/>
      <c r="H3525" s="259"/>
      <c r="I3525" s="259"/>
      <c r="J3525" s="259"/>
    </row>
    <row r="3526" spans="1:10">
      <c r="A3526" s="259"/>
      <c r="B3526" s="259"/>
      <c r="C3526" s="259"/>
      <c r="D3526" s="259"/>
      <c r="E3526" s="259"/>
      <c r="F3526" s="270"/>
      <c r="G3526" s="259"/>
      <c r="H3526" s="259"/>
      <c r="I3526" s="259"/>
      <c r="J3526" s="259"/>
    </row>
    <row r="3527" spans="1:10">
      <c r="A3527" s="259"/>
      <c r="B3527" s="259"/>
      <c r="C3527" s="259"/>
      <c r="D3527" s="259"/>
      <c r="E3527" s="259"/>
      <c r="F3527" s="270"/>
      <c r="G3527" s="259"/>
      <c r="H3527" s="259"/>
      <c r="I3527" s="259"/>
      <c r="J3527" s="259"/>
    </row>
    <row r="3528" spans="1:10">
      <c r="A3528" s="259"/>
      <c r="B3528" s="259"/>
      <c r="C3528" s="259"/>
      <c r="D3528" s="259"/>
      <c r="E3528" s="259"/>
      <c r="F3528" s="270"/>
      <c r="G3528" s="259"/>
      <c r="H3528" s="259"/>
      <c r="I3528" s="259"/>
      <c r="J3528" s="259"/>
    </row>
    <row r="3529" spans="1:10">
      <c r="A3529" s="259"/>
      <c r="B3529" s="259"/>
      <c r="C3529" s="259"/>
      <c r="D3529" s="259"/>
      <c r="E3529" s="259"/>
      <c r="F3529" s="270"/>
      <c r="G3529" s="259"/>
      <c r="H3529" s="259"/>
      <c r="I3529" s="259"/>
      <c r="J3529" s="259"/>
    </row>
    <row r="3530" spans="1:10">
      <c r="A3530" s="259"/>
      <c r="B3530" s="259"/>
      <c r="C3530" s="259"/>
      <c r="D3530" s="259"/>
      <c r="E3530" s="259"/>
      <c r="F3530" s="270"/>
      <c r="G3530" s="259"/>
      <c r="H3530" s="259"/>
      <c r="I3530" s="259"/>
      <c r="J3530" s="259"/>
    </row>
    <row r="3531" spans="1:10">
      <c r="A3531" s="259"/>
      <c r="B3531" s="259"/>
      <c r="C3531" s="259"/>
      <c r="D3531" s="259"/>
      <c r="E3531" s="259"/>
      <c r="F3531" s="270"/>
      <c r="G3531" s="259"/>
      <c r="H3531" s="259"/>
      <c r="I3531" s="259"/>
      <c r="J3531" s="259"/>
    </row>
    <row r="3532" spans="1:10">
      <c r="A3532" s="259"/>
      <c r="B3532" s="259"/>
      <c r="C3532" s="259"/>
      <c r="D3532" s="259"/>
      <c r="E3532" s="259"/>
      <c r="F3532" s="270"/>
      <c r="G3532" s="259"/>
      <c r="H3532" s="259"/>
      <c r="I3532" s="259"/>
      <c r="J3532" s="259"/>
    </row>
    <row r="3533" spans="1:10">
      <c r="A3533" s="259"/>
      <c r="B3533" s="259"/>
      <c r="C3533" s="259"/>
      <c r="D3533" s="259"/>
      <c r="E3533" s="259"/>
      <c r="F3533" s="270"/>
      <c r="G3533" s="259"/>
      <c r="H3533" s="259"/>
      <c r="I3533" s="259"/>
      <c r="J3533" s="259"/>
    </row>
    <row r="3534" spans="1:10">
      <c r="A3534" s="259"/>
      <c r="B3534" s="259"/>
      <c r="C3534" s="259"/>
      <c r="D3534" s="259"/>
      <c r="E3534" s="259"/>
      <c r="F3534" s="270"/>
      <c r="G3534" s="259"/>
      <c r="H3534" s="259"/>
      <c r="I3534" s="259"/>
      <c r="J3534" s="259"/>
    </row>
    <row r="3535" spans="1:10">
      <c r="A3535" s="259"/>
      <c r="B3535" s="259"/>
      <c r="C3535" s="259"/>
      <c r="D3535" s="259"/>
      <c r="E3535" s="259"/>
      <c r="F3535" s="270"/>
      <c r="G3535" s="259"/>
      <c r="H3535" s="259"/>
      <c r="I3535" s="259"/>
      <c r="J3535" s="259"/>
    </row>
    <row r="3536" spans="1:10">
      <c r="A3536" s="259"/>
      <c r="B3536" s="259"/>
      <c r="C3536" s="259"/>
      <c r="D3536" s="259"/>
      <c r="E3536" s="259"/>
      <c r="F3536" s="270"/>
      <c r="G3536" s="259"/>
      <c r="H3536" s="259"/>
      <c r="I3536" s="259"/>
      <c r="J3536" s="259"/>
    </row>
    <row r="3537" spans="1:10">
      <c r="A3537" s="259"/>
      <c r="B3537" s="259"/>
      <c r="C3537" s="259"/>
      <c r="D3537" s="259"/>
      <c r="E3537" s="259"/>
      <c r="F3537" s="270"/>
      <c r="G3537" s="259"/>
      <c r="H3537" s="259"/>
      <c r="I3537" s="259"/>
      <c r="J3537" s="259"/>
    </row>
    <row r="3538" spans="1:10">
      <c r="A3538" s="259"/>
      <c r="B3538" s="259"/>
      <c r="C3538" s="259"/>
      <c r="D3538" s="259"/>
      <c r="E3538" s="259"/>
      <c r="F3538" s="270"/>
      <c r="G3538" s="259"/>
      <c r="H3538" s="259"/>
      <c r="I3538" s="259"/>
      <c r="J3538" s="259"/>
    </row>
    <row r="3539" spans="1:10">
      <c r="A3539" s="259"/>
      <c r="B3539" s="259"/>
      <c r="C3539" s="259"/>
      <c r="D3539" s="259"/>
      <c r="E3539" s="259"/>
      <c r="F3539" s="270"/>
      <c r="G3539" s="259"/>
      <c r="H3539" s="259"/>
      <c r="I3539" s="259"/>
      <c r="J3539" s="259"/>
    </row>
    <row r="3540" spans="1:10">
      <c r="A3540" s="259"/>
      <c r="B3540" s="259"/>
      <c r="C3540" s="259"/>
      <c r="D3540" s="259"/>
      <c r="E3540" s="259"/>
      <c r="F3540" s="270"/>
      <c r="G3540" s="259"/>
      <c r="H3540" s="259"/>
      <c r="I3540" s="259"/>
      <c r="J3540" s="259"/>
    </row>
    <row r="3541" spans="1:10">
      <c r="A3541" s="259"/>
      <c r="B3541" s="259"/>
      <c r="C3541" s="259"/>
      <c r="D3541" s="259"/>
      <c r="E3541" s="259"/>
      <c r="F3541" s="270"/>
      <c r="G3541" s="259"/>
      <c r="H3541" s="259"/>
      <c r="I3541" s="259"/>
      <c r="J3541" s="259"/>
    </row>
    <row r="3542" spans="1:10">
      <c r="A3542" s="259"/>
      <c r="B3542" s="259"/>
      <c r="C3542" s="259"/>
      <c r="D3542" s="259"/>
      <c r="E3542" s="259"/>
      <c r="F3542" s="270"/>
      <c r="G3542" s="259"/>
      <c r="H3542" s="259"/>
      <c r="I3542" s="259"/>
      <c r="J3542" s="259"/>
    </row>
    <row r="3543" spans="1:10">
      <c r="A3543" s="259"/>
      <c r="B3543" s="259"/>
      <c r="C3543" s="259"/>
      <c r="D3543" s="259"/>
      <c r="E3543" s="259"/>
      <c r="F3543" s="270"/>
      <c r="G3543" s="259"/>
      <c r="H3543" s="259"/>
      <c r="I3543" s="259"/>
      <c r="J3543" s="259"/>
    </row>
    <row r="3544" spans="1:10">
      <c r="A3544" s="259"/>
      <c r="B3544" s="259"/>
      <c r="C3544" s="259"/>
      <c r="D3544" s="259"/>
      <c r="E3544" s="259"/>
      <c r="F3544" s="270"/>
      <c r="G3544" s="259"/>
      <c r="H3544" s="259"/>
      <c r="I3544" s="259"/>
      <c r="J3544" s="259"/>
    </row>
    <row r="3545" spans="1:10">
      <c r="A3545" s="259"/>
      <c r="B3545" s="259"/>
      <c r="C3545" s="259"/>
      <c r="D3545" s="259"/>
      <c r="E3545" s="259"/>
      <c r="F3545" s="270"/>
      <c r="G3545" s="259"/>
      <c r="H3545" s="259"/>
      <c r="I3545" s="259"/>
      <c r="J3545" s="259"/>
    </row>
    <row r="3546" spans="1:10">
      <c r="A3546" s="259"/>
      <c r="B3546" s="259"/>
      <c r="C3546" s="259"/>
      <c r="D3546" s="259"/>
      <c r="E3546" s="259"/>
      <c r="F3546" s="270"/>
      <c r="G3546" s="259"/>
      <c r="H3546" s="259"/>
      <c r="I3546" s="259"/>
      <c r="J3546" s="259"/>
    </row>
    <row r="3547" spans="1:10">
      <c r="A3547" s="259"/>
      <c r="B3547" s="259"/>
      <c r="C3547" s="259"/>
      <c r="D3547" s="259"/>
      <c r="E3547" s="259"/>
      <c r="F3547" s="270"/>
      <c r="G3547" s="259"/>
      <c r="H3547" s="259"/>
      <c r="I3547" s="259"/>
      <c r="J3547" s="259"/>
    </row>
    <row r="3548" spans="1:10">
      <c r="A3548" s="259"/>
      <c r="B3548" s="259"/>
      <c r="C3548" s="259"/>
      <c r="D3548" s="259"/>
      <c r="E3548" s="259"/>
      <c r="F3548" s="270"/>
      <c r="G3548" s="259"/>
      <c r="H3548" s="259"/>
      <c r="I3548" s="259"/>
      <c r="J3548" s="259"/>
    </row>
    <row r="3549" spans="1:10">
      <c r="A3549" s="259"/>
      <c r="B3549" s="259"/>
      <c r="C3549" s="259"/>
      <c r="D3549" s="259"/>
      <c r="E3549" s="259"/>
      <c r="F3549" s="270"/>
      <c r="G3549" s="259"/>
      <c r="H3549" s="259"/>
      <c r="I3549" s="259"/>
      <c r="J3549" s="259"/>
    </row>
    <row r="3550" spans="1:10">
      <c r="A3550" s="259"/>
      <c r="B3550" s="259"/>
      <c r="C3550" s="259"/>
      <c r="D3550" s="259"/>
      <c r="E3550" s="259"/>
      <c r="F3550" s="270"/>
      <c r="G3550" s="259"/>
      <c r="H3550" s="259"/>
      <c r="I3550" s="259"/>
      <c r="J3550" s="259"/>
    </row>
    <row r="3551" spans="1:10">
      <c r="A3551" s="259"/>
      <c r="B3551" s="259"/>
      <c r="C3551" s="259"/>
      <c r="D3551" s="259"/>
      <c r="E3551" s="259"/>
      <c r="F3551" s="270"/>
      <c r="G3551" s="259"/>
      <c r="H3551" s="259"/>
      <c r="I3551" s="259"/>
      <c r="J3551" s="259"/>
    </row>
    <row r="3552" spans="1:10">
      <c r="A3552" s="259"/>
      <c r="B3552" s="259"/>
      <c r="C3552" s="259"/>
      <c r="D3552" s="259"/>
      <c r="E3552" s="259"/>
      <c r="F3552" s="270"/>
      <c r="G3552" s="259"/>
      <c r="H3552" s="259"/>
      <c r="I3552" s="259"/>
      <c r="J3552" s="259"/>
    </row>
    <row r="3553" spans="1:10">
      <c r="A3553" s="259"/>
      <c r="B3553" s="259"/>
      <c r="C3553" s="259"/>
      <c r="D3553" s="259"/>
      <c r="E3553" s="259"/>
      <c r="F3553" s="270"/>
      <c r="G3553" s="259"/>
      <c r="H3553" s="259"/>
      <c r="I3553" s="259"/>
      <c r="J3553" s="259"/>
    </row>
    <row r="3554" spans="1:10">
      <c r="A3554" s="259"/>
      <c r="B3554" s="259"/>
      <c r="C3554" s="259"/>
      <c r="D3554" s="259"/>
      <c r="E3554" s="259"/>
      <c r="F3554" s="270"/>
      <c r="G3554" s="259"/>
      <c r="H3554" s="259"/>
      <c r="I3554" s="259"/>
      <c r="J3554" s="259"/>
    </row>
    <row r="3555" spans="1:10">
      <c r="A3555" s="259"/>
      <c r="B3555" s="259"/>
      <c r="C3555" s="259"/>
      <c r="D3555" s="259"/>
      <c r="E3555" s="259"/>
      <c r="F3555" s="270"/>
      <c r="G3555" s="259"/>
      <c r="H3555" s="259"/>
      <c r="I3555" s="259"/>
      <c r="J3555" s="259"/>
    </row>
    <row r="3556" spans="1:10">
      <c r="A3556" s="259"/>
      <c r="B3556" s="259"/>
      <c r="C3556" s="259"/>
      <c r="D3556" s="259"/>
      <c r="E3556" s="259"/>
      <c r="F3556" s="270"/>
      <c r="G3556" s="259"/>
      <c r="H3556" s="259"/>
      <c r="I3556" s="259"/>
      <c r="J3556" s="259"/>
    </row>
    <row r="3557" spans="1:10">
      <c r="A3557" s="259"/>
      <c r="B3557" s="259"/>
      <c r="C3557" s="259"/>
      <c r="D3557" s="259"/>
      <c r="E3557" s="259"/>
      <c r="F3557" s="270"/>
      <c r="G3557" s="259"/>
      <c r="H3557" s="259"/>
      <c r="I3557" s="259"/>
      <c r="J3557" s="259"/>
    </row>
    <row r="3558" spans="1:10">
      <c r="A3558" s="259"/>
      <c r="B3558" s="259"/>
      <c r="C3558" s="259"/>
      <c r="D3558" s="259"/>
      <c r="E3558" s="259"/>
      <c r="F3558" s="270"/>
      <c r="G3558" s="259"/>
      <c r="H3558" s="259"/>
      <c r="I3558" s="259"/>
      <c r="J3558" s="259"/>
    </row>
    <row r="3559" spans="1:10">
      <c r="A3559" s="259"/>
      <c r="B3559" s="259"/>
      <c r="C3559" s="259"/>
      <c r="D3559" s="259"/>
      <c r="E3559" s="259"/>
      <c r="F3559" s="270"/>
      <c r="G3559" s="259"/>
      <c r="H3559" s="259"/>
      <c r="I3559" s="259"/>
      <c r="J3559" s="259"/>
    </row>
    <row r="3560" spans="1:10">
      <c r="A3560" s="259"/>
      <c r="B3560" s="259"/>
      <c r="C3560" s="259"/>
      <c r="D3560" s="259"/>
      <c r="E3560" s="259"/>
      <c r="F3560" s="270"/>
      <c r="G3560" s="259"/>
      <c r="H3560" s="259"/>
      <c r="I3560" s="259"/>
      <c r="J3560" s="259"/>
    </row>
    <row r="3561" spans="1:10">
      <c r="A3561" s="259"/>
      <c r="B3561" s="259"/>
      <c r="C3561" s="259"/>
      <c r="D3561" s="259"/>
      <c r="E3561" s="259"/>
      <c r="F3561" s="270"/>
      <c r="G3561" s="259"/>
      <c r="H3561" s="259"/>
      <c r="I3561" s="259"/>
      <c r="J3561" s="259"/>
    </row>
    <row r="3562" spans="1:10">
      <c r="A3562" s="259"/>
      <c r="B3562" s="259"/>
      <c r="C3562" s="259"/>
      <c r="D3562" s="259"/>
      <c r="E3562" s="259"/>
      <c r="F3562" s="270"/>
      <c r="G3562" s="259"/>
      <c r="H3562" s="259"/>
      <c r="I3562" s="259"/>
      <c r="J3562" s="259"/>
    </row>
    <row r="3563" spans="1:10">
      <c r="A3563" s="259"/>
      <c r="B3563" s="259"/>
      <c r="C3563" s="259"/>
      <c r="D3563" s="259"/>
      <c r="E3563" s="259"/>
      <c r="F3563" s="270"/>
      <c r="G3563" s="259"/>
      <c r="H3563" s="259"/>
      <c r="I3563" s="259"/>
      <c r="J3563" s="259"/>
    </row>
    <row r="3564" spans="1:10">
      <c r="A3564" s="259"/>
      <c r="B3564" s="259"/>
      <c r="C3564" s="259"/>
      <c r="D3564" s="259"/>
      <c r="E3564" s="259"/>
      <c r="F3564" s="270"/>
      <c r="G3564" s="259"/>
      <c r="H3564" s="259"/>
      <c r="I3564" s="259"/>
      <c r="J3564" s="259"/>
    </row>
    <row r="3565" spans="1:10">
      <c r="A3565" s="259"/>
      <c r="B3565" s="259"/>
      <c r="C3565" s="259"/>
      <c r="D3565" s="259"/>
      <c r="E3565" s="259"/>
      <c r="F3565" s="270"/>
      <c r="G3565" s="259"/>
      <c r="H3565" s="259"/>
      <c r="I3565" s="259"/>
      <c r="J3565" s="259"/>
    </row>
    <row r="3566" spans="1:10">
      <c r="A3566" s="259"/>
      <c r="B3566" s="259"/>
      <c r="C3566" s="259"/>
      <c r="D3566" s="259"/>
      <c r="E3566" s="259"/>
      <c r="F3566" s="270"/>
      <c r="G3566" s="259"/>
      <c r="H3566" s="259"/>
      <c r="I3566" s="259"/>
      <c r="J3566" s="259"/>
    </row>
    <row r="3567" spans="1:10">
      <c r="A3567" s="259"/>
      <c r="B3567" s="259"/>
      <c r="C3567" s="259"/>
      <c r="D3567" s="259"/>
      <c r="E3567" s="259"/>
      <c r="F3567" s="270"/>
      <c r="G3567" s="259"/>
      <c r="H3567" s="259"/>
      <c r="I3567" s="259"/>
      <c r="J3567" s="259"/>
    </row>
    <row r="3568" spans="1:10">
      <c r="A3568" s="259"/>
      <c r="B3568" s="259"/>
      <c r="C3568" s="259"/>
      <c r="D3568" s="259"/>
      <c r="E3568" s="259"/>
      <c r="F3568" s="270"/>
      <c r="G3568" s="259"/>
      <c r="H3568" s="259"/>
      <c r="I3568" s="259"/>
      <c r="J3568" s="259"/>
    </row>
    <row r="3569" spans="1:10">
      <c r="A3569" s="259"/>
      <c r="B3569" s="259"/>
      <c r="C3569" s="259"/>
      <c r="D3569" s="259"/>
      <c r="E3569" s="259"/>
      <c r="F3569" s="270"/>
      <c r="G3569" s="259"/>
      <c r="H3569" s="259"/>
      <c r="I3569" s="259"/>
      <c r="J3569" s="259"/>
    </row>
    <row r="3570" spans="1:10">
      <c r="A3570" s="259"/>
      <c r="B3570" s="259"/>
      <c r="C3570" s="259"/>
      <c r="D3570" s="259"/>
      <c r="E3570" s="259"/>
      <c r="F3570" s="270"/>
      <c r="G3570" s="259"/>
      <c r="H3570" s="259"/>
      <c r="I3570" s="259"/>
      <c r="J3570" s="259"/>
    </row>
    <row r="3571" spans="1:10">
      <c r="A3571" s="259"/>
      <c r="B3571" s="259"/>
      <c r="C3571" s="259"/>
      <c r="D3571" s="259"/>
      <c r="E3571" s="259"/>
      <c r="F3571" s="270"/>
      <c r="G3571" s="259"/>
      <c r="H3571" s="259"/>
      <c r="I3571" s="259"/>
      <c r="J3571" s="259"/>
    </row>
    <row r="3572" spans="1:10">
      <c r="A3572" s="259"/>
      <c r="B3572" s="259"/>
      <c r="C3572" s="259"/>
      <c r="D3572" s="259"/>
      <c r="E3572" s="259"/>
      <c r="F3572" s="270"/>
      <c r="G3572" s="259"/>
      <c r="H3572" s="259"/>
      <c r="I3572" s="259"/>
      <c r="J3572" s="259"/>
    </row>
    <row r="3573" spans="1:10">
      <c r="A3573" s="259"/>
      <c r="B3573" s="259"/>
      <c r="C3573" s="259"/>
      <c r="D3573" s="259"/>
      <c r="E3573" s="259"/>
      <c r="F3573" s="270"/>
      <c r="G3573" s="259"/>
      <c r="H3573" s="259"/>
      <c r="I3573" s="259"/>
      <c r="J3573" s="259"/>
    </row>
    <row r="3574" spans="1:10">
      <c r="A3574" s="259"/>
      <c r="B3574" s="259"/>
      <c r="C3574" s="259"/>
      <c r="D3574" s="259"/>
      <c r="E3574" s="259"/>
      <c r="F3574" s="270"/>
      <c r="G3574" s="259"/>
      <c r="H3574" s="259"/>
      <c r="I3574" s="259"/>
      <c r="J3574" s="259"/>
    </row>
    <row r="3575" spans="1:10">
      <c r="A3575" s="259"/>
      <c r="B3575" s="259"/>
      <c r="C3575" s="259"/>
      <c r="D3575" s="259"/>
      <c r="E3575" s="259"/>
      <c r="F3575" s="270"/>
      <c r="G3575" s="259"/>
      <c r="H3575" s="259"/>
      <c r="I3575" s="259"/>
      <c r="J3575" s="259"/>
    </row>
    <row r="3576" spans="1:10">
      <c r="A3576" s="259"/>
      <c r="B3576" s="259"/>
      <c r="C3576" s="259"/>
      <c r="D3576" s="259"/>
      <c r="E3576" s="259"/>
      <c r="F3576" s="270"/>
      <c r="G3576" s="259"/>
      <c r="H3576" s="259"/>
      <c r="I3576" s="259"/>
      <c r="J3576" s="259"/>
    </row>
    <row r="3577" spans="1:10">
      <c r="A3577" s="259"/>
      <c r="B3577" s="259"/>
      <c r="C3577" s="259"/>
      <c r="D3577" s="259"/>
      <c r="E3577" s="259"/>
      <c r="F3577" s="270"/>
      <c r="G3577" s="259"/>
      <c r="H3577" s="259"/>
      <c r="I3577" s="259"/>
      <c r="J3577" s="259"/>
    </row>
    <row r="3578" spans="1:10">
      <c r="A3578" s="259"/>
      <c r="B3578" s="259"/>
      <c r="C3578" s="259"/>
      <c r="D3578" s="259"/>
      <c r="E3578" s="259"/>
      <c r="F3578" s="270"/>
      <c r="G3578" s="259"/>
      <c r="H3578" s="259"/>
      <c r="I3578" s="259"/>
      <c r="J3578" s="259"/>
    </row>
    <row r="3579" spans="1:10">
      <c r="A3579" s="259"/>
      <c r="B3579" s="259"/>
      <c r="C3579" s="259"/>
      <c r="D3579" s="259"/>
      <c r="E3579" s="259"/>
      <c r="F3579" s="270"/>
      <c r="G3579" s="259"/>
      <c r="H3579" s="259"/>
      <c r="I3579" s="259"/>
      <c r="J3579" s="259"/>
    </row>
    <row r="3580" spans="1:10">
      <c r="A3580" s="259"/>
      <c r="B3580" s="259"/>
      <c r="C3580" s="259"/>
      <c r="D3580" s="259"/>
      <c r="E3580" s="259"/>
      <c r="F3580" s="270"/>
      <c r="G3580" s="259"/>
      <c r="H3580" s="259"/>
      <c r="I3580" s="259"/>
      <c r="J3580" s="259"/>
    </row>
    <row r="3581" spans="1:10">
      <c r="A3581" s="259"/>
      <c r="B3581" s="259"/>
      <c r="C3581" s="259"/>
      <c r="D3581" s="259"/>
      <c r="E3581" s="259"/>
      <c r="F3581" s="270"/>
      <c r="G3581" s="259"/>
      <c r="H3581" s="259"/>
      <c r="I3581" s="259"/>
      <c r="J3581" s="259"/>
    </row>
    <row r="3582" spans="1:10">
      <c r="A3582" s="259"/>
      <c r="B3582" s="259"/>
      <c r="C3582" s="259"/>
      <c r="D3582" s="259"/>
      <c r="E3582" s="259"/>
      <c r="F3582" s="270"/>
      <c r="G3582" s="259"/>
      <c r="H3582" s="259"/>
      <c r="I3582" s="259"/>
      <c r="J3582" s="259"/>
    </row>
    <row r="3583" spans="1:10">
      <c r="A3583" s="259"/>
      <c r="B3583" s="259"/>
      <c r="C3583" s="259"/>
      <c r="D3583" s="259"/>
      <c r="E3583" s="259"/>
      <c r="F3583" s="270"/>
      <c r="G3583" s="259"/>
      <c r="H3583" s="259"/>
      <c r="I3583" s="259"/>
      <c r="J3583" s="259"/>
    </row>
    <row r="3584" spans="1:10">
      <c r="A3584" s="259"/>
      <c r="B3584" s="259"/>
      <c r="C3584" s="259"/>
      <c r="D3584" s="259"/>
      <c r="E3584" s="259"/>
      <c r="F3584" s="270"/>
      <c r="G3584" s="259"/>
      <c r="H3584" s="259"/>
      <c r="I3584" s="259"/>
      <c r="J3584" s="259"/>
    </row>
    <row r="3585" spans="1:10">
      <c r="A3585" s="259"/>
      <c r="B3585" s="259"/>
      <c r="C3585" s="259"/>
      <c r="D3585" s="259"/>
      <c r="E3585" s="259"/>
      <c r="F3585" s="270"/>
      <c r="G3585" s="259"/>
      <c r="H3585" s="259"/>
      <c r="I3585" s="259"/>
      <c r="J3585" s="259"/>
    </row>
    <row r="3586" spans="1:10">
      <c r="A3586" s="259"/>
      <c r="B3586" s="259"/>
      <c r="C3586" s="259"/>
      <c r="D3586" s="259"/>
      <c r="E3586" s="259"/>
      <c r="F3586" s="270"/>
      <c r="G3586" s="259"/>
      <c r="H3586" s="259"/>
      <c r="I3586" s="259"/>
      <c r="J3586" s="259"/>
    </row>
    <row r="3587" spans="1:10">
      <c r="A3587" s="259"/>
      <c r="B3587" s="259"/>
      <c r="C3587" s="259"/>
      <c r="D3587" s="259"/>
      <c r="E3587" s="259"/>
      <c r="F3587" s="270"/>
      <c r="G3587" s="259"/>
      <c r="H3587" s="259"/>
      <c r="I3587" s="259"/>
      <c r="J3587" s="259"/>
    </row>
    <row r="3588" spans="1:10">
      <c r="A3588" s="259"/>
      <c r="B3588" s="259"/>
      <c r="C3588" s="259"/>
      <c r="D3588" s="259"/>
      <c r="E3588" s="259"/>
      <c r="F3588" s="270"/>
      <c r="G3588" s="259"/>
      <c r="H3588" s="259"/>
      <c r="I3588" s="259"/>
      <c r="J3588" s="259"/>
    </row>
    <row r="3589" spans="1:10">
      <c r="A3589" s="259"/>
      <c r="B3589" s="259"/>
      <c r="C3589" s="259"/>
      <c r="D3589" s="259"/>
      <c r="E3589" s="259"/>
      <c r="F3589" s="270"/>
      <c r="G3589" s="259"/>
      <c r="H3589" s="259"/>
      <c r="I3589" s="259"/>
      <c r="J3589" s="259"/>
    </row>
    <row r="3590" spans="1:10">
      <c r="A3590" s="259"/>
      <c r="B3590" s="259"/>
      <c r="C3590" s="259"/>
      <c r="D3590" s="259"/>
      <c r="E3590" s="259"/>
      <c r="F3590" s="270"/>
      <c r="G3590" s="259"/>
      <c r="H3590" s="259"/>
      <c r="I3590" s="259"/>
      <c r="J3590" s="259"/>
    </row>
    <row r="3591" spans="1:10">
      <c r="A3591" s="259"/>
      <c r="B3591" s="259"/>
      <c r="C3591" s="259"/>
      <c r="D3591" s="259"/>
      <c r="E3591" s="259"/>
      <c r="F3591" s="270"/>
      <c r="G3591" s="259"/>
      <c r="H3591" s="259"/>
      <c r="I3591" s="259"/>
      <c r="J3591" s="259"/>
    </row>
    <row r="3592" spans="1:10">
      <c r="A3592" s="259"/>
      <c r="B3592" s="259"/>
      <c r="C3592" s="259"/>
      <c r="D3592" s="259"/>
      <c r="E3592" s="259"/>
      <c r="F3592" s="270"/>
      <c r="G3592" s="259"/>
      <c r="H3592" s="259"/>
      <c r="I3592" s="259"/>
      <c r="J3592" s="259"/>
    </row>
    <row r="3593" spans="1:10">
      <c r="A3593" s="259"/>
      <c r="B3593" s="259"/>
      <c r="C3593" s="259"/>
      <c r="D3593" s="259"/>
      <c r="E3593" s="259"/>
      <c r="F3593" s="270"/>
      <c r="G3593" s="259"/>
      <c r="H3593" s="259"/>
      <c r="I3593" s="259"/>
      <c r="J3593" s="259"/>
    </row>
    <row r="3594" spans="1:10">
      <c r="A3594" s="259"/>
      <c r="B3594" s="259"/>
      <c r="C3594" s="259"/>
      <c r="D3594" s="259"/>
      <c r="E3594" s="259"/>
      <c r="F3594" s="270"/>
      <c r="G3594" s="259"/>
      <c r="H3594" s="259"/>
      <c r="I3594" s="259"/>
      <c r="J3594" s="259"/>
    </row>
    <row r="3595" spans="1:10">
      <c r="A3595" s="259"/>
      <c r="B3595" s="259"/>
      <c r="C3595" s="259"/>
      <c r="D3595" s="259"/>
      <c r="E3595" s="259"/>
      <c r="F3595" s="270"/>
      <c r="G3595" s="259"/>
      <c r="H3595" s="259"/>
      <c r="I3595" s="259"/>
      <c r="J3595" s="259"/>
    </row>
    <row r="3596" spans="1:10">
      <c r="A3596" s="259"/>
      <c r="B3596" s="259"/>
      <c r="C3596" s="259"/>
      <c r="D3596" s="259"/>
      <c r="E3596" s="259"/>
      <c r="F3596" s="270"/>
      <c r="G3596" s="259"/>
      <c r="H3596" s="259"/>
      <c r="I3596" s="259"/>
      <c r="J3596" s="259"/>
    </row>
    <row r="3597" spans="1:10">
      <c r="A3597" s="259"/>
      <c r="B3597" s="259"/>
      <c r="C3597" s="259"/>
      <c r="D3597" s="259"/>
      <c r="E3597" s="259"/>
      <c r="F3597" s="270"/>
      <c r="G3597" s="259"/>
      <c r="H3597" s="259"/>
      <c r="I3597" s="259"/>
      <c r="J3597" s="259"/>
    </row>
    <row r="3598" spans="1:10">
      <c r="A3598" s="259"/>
      <c r="B3598" s="259"/>
      <c r="C3598" s="259"/>
      <c r="D3598" s="259"/>
      <c r="E3598" s="259"/>
      <c r="F3598" s="270"/>
      <c r="G3598" s="259"/>
      <c r="H3598" s="259"/>
      <c r="I3598" s="259"/>
      <c r="J3598" s="259"/>
    </row>
    <row r="3599" spans="1:10">
      <c r="A3599" s="259"/>
      <c r="B3599" s="259"/>
      <c r="C3599" s="259"/>
      <c r="D3599" s="259"/>
      <c r="E3599" s="259"/>
      <c r="F3599" s="270"/>
      <c r="G3599" s="259"/>
      <c r="H3599" s="259"/>
      <c r="I3599" s="259"/>
      <c r="J3599" s="259"/>
    </row>
    <row r="3600" spans="1:10">
      <c r="A3600" s="259"/>
      <c r="B3600" s="259"/>
      <c r="C3600" s="259"/>
      <c r="D3600" s="259"/>
      <c r="E3600" s="259"/>
      <c r="F3600" s="270"/>
      <c r="G3600" s="259"/>
      <c r="H3600" s="259"/>
      <c r="I3600" s="259"/>
      <c r="J3600" s="259"/>
    </row>
    <row r="3601" spans="1:10">
      <c r="A3601" s="259"/>
      <c r="B3601" s="259"/>
      <c r="C3601" s="259"/>
      <c r="D3601" s="259"/>
      <c r="E3601" s="259"/>
      <c r="F3601" s="270"/>
      <c r="G3601" s="259"/>
      <c r="H3601" s="259"/>
      <c r="I3601" s="259"/>
      <c r="J3601" s="259"/>
    </row>
    <row r="3602" spans="1:10">
      <c r="A3602" s="259"/>
      <c r="B3602" s="259"/>
      <c r="C3602" s="259"/>
      <c r="D3602" s="259"/>
      <c r="E3602" s="259"/>
      <c r="F3602" s="270"/>
      <c r="G3602" s="259"/>
      <c r="H3602" s="259"/>
      <c r="I3602" s="259"/>
      <c r="J3602" s="259"/>
    </row>
    <row r="3603" spans="1:10">
      <c r="A3603" s="259"/>
      <c r="B3603" s="259"/>
      <c r="C3603" s="259"/>
      <c r="D3603" s="259"/>
      <c r="E3603" s="259"/>
      <c r="F3603" s="270"/>
      <c r="G3603" s="259"/>
      <c r="H3603" s="259"/>
      <c r="I3603" s="259"/>
      <c r="J3603" s="259"/>
    </row>
    <row r="3604" spans="1:10">
      <c r="A3604" s="259"/>
      <c r="B3604" s="259"/>
      <c r="C3604" s="259"/>
      <c r="D3604" s="259"/>
      <c r="E3604" s="259"/>
      <c r="F3604" s="270"/>
      <c r="G3604" s="259"/>
      <c r="H3604" s="259"/>
      <c r="I3604" s="259"/>
      <c r="J3604" s="259"/>
    </row>
    <row r="3605" spans="1:10">
      <c r="A3605" s="259"/>
      <c r="B3605" s="259"/>
      <c r="C3605" s="259"/>
      <c r="D3605" s="259"/>
      <c r="E3605" s="259"/>
      <c r="F3605" s="270"/>
      <c r="G3605" s="259"/>
      <c r="H3605" s="259"/>
      <c r="I3605" s="259"/>
      <c r="J3605" s="259"/>
    </row>
    <row r="3606" spans="1:10">
      <c r="A3606" s="259"/>
      <c r="B3606" s="259"/>
      <c r="C3606" s="259"/>
      <c r="D3606" s="259"/>
      <c r="E3606" s="259"/>
      <c r="F3606" s="270"/>
      <c r="G3606" s="259"/>
      <c r="H3606" s="259"/>
      <c r="I3606" s="259"/>
      <c r="J3606" s="259"/>
    </row>
    <row r="3607" spans="1:10">
      <c r="A3607" s="259"/>
      <c r="B3607" s="259"/>
      <c r="C3607" s="259"/>
      <c r="D3607" s="259"/>
      <c r="E3607" s="259"/>
      <c r="F3607" s="270"/>
      <c r="G3607" s="259"/>
      <c r="H3607" s="259"/>
      <c r="I3607" s="259"/>
      <c r="J3607" s="259"/>
    </row>
    <row r="3608" spans="1:10">
      <c r="A3608" s="259"/>
      <c r="B3608" s="259"/>
      <c r="C3608" s="259"/>
      <c r="D3608" s="259"/>
      <c r="E3608" s="259"/>
      <c r="F3608" s="270"/>
      <c r="G3608" s="259"/>
      <c r="H3608" s="259"/>
      <c r="I3608" s="259"/>
      <c r="J3608" s="259"/>
    </row>
    <row r="3609" spans="1:10">
      <c r="A3609" s="259"/>
      <c r="B3609" s="259"/>
      <c r="C3609" s="259"/>
      <c r="D3609" s="259"/>
      <c r="E3609" s="259"/>
      <c r="F3609" s="270"/>
      <c r="G3609" s="259"/>
      <c r="H3609" s="259"/>
      <c r="I3609" s="259"/>
      <c r="J3609" s="259"/>
    </row>
    <row r="3610" spans="1:10">
      <c r="A3610" s="259"/>
      <c r="B3610" s="259"/>
      <c r="C3610" s="259"/>
      <c r="D3610" s="259"/>
      <c r="E3610" s="259"/>
      <c r="F3610" s="270"/>
      <c r="G3610" s="259"/>
      <c r="H3610" s="259"/>
      <c r="I3610" s="259"/>
      <c r="J3610" s="259"/>
    </row>
    <row r="3611" spans="1:10">
      <c r="A3611" s="259"/>
      <c r="B3611" s="259"/>
      <c r="C3611" s="259"/>
      <c r="D3611" s="259"/>
      <c r="E3611" s="259"/>
      <c r="F3611" s="270"/>
      <c r="G3611" s="259"/>
      <c r="H3611" s="259"/>
      <c r="I3611" s="259"/>
      <c r="J3611" s="259"/>
    </row>
    <row r="3612" spans="1:10">
      <c r="A3612" s="259"/>
      <c r="B3612" s="259"/>
      <c r="C3612" s="259"/>
      <c r="D3612" s="259"/>
      <c r="E3612" s="259"/>
      <c r="F3612" s="270"/>
      <c r="G3612" s="259"/>
      <c r="H3612" s="259"/>
      <c r="I3612" s="259"/>
      <c r="J3612" s="259"/>
    </row>
    <row r="3613" spans="1:10">
      <c r="A3613" s="259"/>
      <c r="B3613" s="259"/>
      <c r="C3613" s="259"/>
      <c r="D3613" s="259"/>
      <c r="E3613" s="259"/>
      <c r="F3613" s="270"/>
      <c r="G3613" s="259"/>
      <c r="H3613" s="259"/>
      <c r="I3613" s="259"/>
      <c r="J3613" s="259"/>
    </row>
    <row r="3614" spans="1:10">
      <c r="A3614" s="259"/>
      <c r="B3614" s="259"/>
      <c r="C3614" s="259"/>
      <c r="D3614" s="259"/>
      <c r="E3614" s="259"/>
      <c r="F3614" s="270"/>
      <c r="G3614" s="259"/>
      <c r="H3614" s="259"/>
      <c r="I3614" s="259"/>
      <c r="J3614" s="259"/>
    </row>
    <row r="3615" spans="1:10">
      <c r="A3615" s="259"/>
      <c r="B3615" s="259"/>
      <c r="C3615" s="259"/>
      <c r="D3615" s="259"/>
      <c r="E3615" s="259"/>
      <c r="F3615" s="270"/>
      <c r="G3615" s="259"/>
      <c r="H3615" s="259"/>
      <c r="I3615" s="259"/>
      <c r="J3615" s="259"/>
    </row>
    <row r="3616" spans="1:10">
      <c r="A3616" s="259"/>
      <c r="B3616" s="259"/>
      <c r="C3616" s="259"/>
      <c r="D3616" s="259"/>
      <c r="E3616" s="259"/>
      <c r="F3616" s="270"/>
      <c r="G3616" s="259"/>
      <c r="H3616" s="259"/>
      <c r="I3616" s="259"/>
      <c r="J3616" s="259"/>
    </row>
    <row r="3617" spans="1:10">
      <c r="A3617" s="259"/>
      <c r="B3617" s="259"/>
      <c r="C3617" s="259"/>
      <c r="D3617" s="259"/>
      <c r="E3617" s="259"/>
      <c r="F3617" s="270"/>
      <c r="G3617" s="259"/>
      <c r="H3617" s="259"/>
      <c r="I3617" s="259"/>
      <c r="J3617" s="259"/>
    </row>
    <row r="3618" spans="1:10">
      <c r="A3618" s="259"/>
      <c r="B3618" s="259"/>
      <c r="C3618" s="259"/>
      <c r="D3618" s="259"/>
      <c r="E3618" s="259"/>
      <c r="F3618" s="270"/>
      <c r="G3618" s="259"/>
      <c r="H3618" s="259"/>
      <c r="I3618" s="259"/>
      <c r="J3618" s="259"/>
    </row>
    <row r="3619" spans="1:10">
      <c r="A3619" s="259"/>
      <c r="B3619" s="259"/>
      <c r="C3619" s="259"/>
      <c r="D3619" s="259"/>
      <c r="E3619" s="259"/>
      <c r="F3619" s="270"/>
      <c r="G3619" s="259"/>
      <c r="H3619" s="259"/>
      <c r="I3619" s="259"/>
      <c r="J3619" s="259"/>
    </row>
    <row r="3620" spans="1:10">
      <c r="A3620" s="259"/>
      <c r="B3620" s="259"/>
      <c r="C3620" s="259"/>
      <c r="D3620" s="259"/>
      <c r="E3620" s="259"/>
      <c r="F3620" s="270"/>
      <c r="G3620" s="259"/>
      <c r="H3620" s="259"/>
      <c r="I3620" s="259"/>
      <c r="J3620" s="259"/>
    </row>
    <row r="3621" spans="1:10">
      <c r="A3621" s="259"/>
      <c r="B3621" s="259"/>
      <c r="C3621" s="259"/>
      <c r="D3621" s="259"/>
      <c r="E3621" s="259"/>
      <c r="F3621" s="270"/>
      <c r="G3621" s="259"/>
      <c r="H3621" s="259"/>
      <c r="I3621" s="259"/>
      <c r="J3621" s="259"/>
    </row>
    <row r="3622" spans="1:10">
      <c r="A3622" s="259"/>
      <c r="B3622" s="259"/>
      <c r="C3622" s="259"/>
      <c r="D3622" s="259"/>
      <c r="E3622" s="259"/>
      <c r="F3622" s="270"/>
      <c r="G3622" s="259"/>
      <c r="H3622" s="259"/>
      <c r="I3622" s="259"/>
      <c r="J3622" s="259"/>
    </row>
    <row r="3623" spans="1:10">
      <c r="A3623" s="259"/>
      <c r="B3623" s="259"/>
      <c r="C3623" s="259"/>
      <c r="D3623" s="259"/>
      <c r="E3623" s="259"/>
      <c r="F3623" s="270"/>
      <c r="G3623" s="259"/>
      <c r="H3623" s="259"/>
      <c r="I3623" s="259"/>
      <c r="J3623" s="259"/>
    </row>
    <row r="3624" spans="1:10">
      <c r="A3624" s="259"/>
      <c r="B3624" s="259"/>
      <c r="C3624" s="259"/>
      <c r="D3624" s="259"/>
      <c r="E3624" s="259"/>
      <c r="F3624" s="270"/>
      <c r="G3624" s="259"/>
      <c r="H3624" s="259"/>
      <c r="I3624" s="259"/>
      <c r="J3624" s="259"/>
    </row>
    <row r="3625" spans="1:10">
      <c r="A3625" s="259"/>
      <c r="B3625" s="259"/>
      <c r="C3625" s="259"/>
      <c r="D3625" s="259"/>
      <c r="E3625" s="259"/>
      <c r="F3625" s="270"/>
      <c r="G3625" s="259"/>
      <c r="H3625" s="259"/>
      <c r="I3625" s="259"/>
      <c r="J3625" s="259"/>
    </row>
    <row r="3626" spans="1:10">
      <c r="A3626" s="259"/>
      <c r="B3626" s="259"/>
      <c r="C3626" s="259"/>
      <c r="D3626" s="259"/>
      <c r="E3626" s="259"/>
      <c r="F3626" s="270"/>
      <c r="G3626" s="259"/>
      <c r="H3626" s="259"/>
      <c r="I3626" s="259"/>
      <c r="J3626" s="259"/>
    </row>
    <row r="3627" spans="1:10">
      <c r="A3627" s="259"/>
      <c r="B3627" s="259"/>
      <c r="C3627" s="259"/>
      <c r="D3627" s="259"/>
      <c r="E3627" s="259"/>
      <c r="F3627" s="270"/>
      <c r="G3627" s="259"/>
      <c r="H3627" s="259"/>
      <c r="I3627" s="259"/>
      <c r="J3627" s="259"/>
    </row>
    <row r="3628" spans="1:10">
      <c r="A3628" s="259"/>
      <c r="B3628" s="259"/>
      <c r="C3628" s="259"/>
      <c r="D3628" s="259"/>
      <c r="E3628" s="259"/>
      <c r="F3628" s="270"/>
      <c r="G3628" s="259"/>
      <c r="H3628" s="259"/>
      <c r="I3628" s="259"/>
      <c r="J3628" s="259"/>
    </row>
    <row r="3629" spans="1:10">
      <c r="A3629" s="259"/>
      <c r="B3629" s="259"/>
      <c r="C3629" s="259"/>
      <c r="D3629" s="259"/>
      <c r="E3629" s="259"/>
      <c r="F3629" s="270"/>
      <c r="G3629" s="259"/>
      <c r="H3629" s="259"/>
      <c r="I3629" s="259"/>
      <c r="J3629" s="259"/>
    </row>
    <row r="3630" spans="1:10">
      <c r="A3630" s="259"/>
      <c r="B3630" s="259"/>
      <c r="C3630" s="259"/>
      <c r="D3630" s="259"/>
      <c r="E3630" s="259"/>
      <c r="F3630" s="270"/>
      <c r="G3630" s="259"/>
      <c r="H3630" s="259"/>
      <c r="I3630" s="259"/>
      <c r="J3630" s="259"/>
    </row>
    <row r="3631" spans="1:10">
      <c r="A3631" s="259"/>
      <c r="B3631" s="259"/>
      <c r="C3631" s="259"/>
      <c r="D3631" s="259"/>
      <c r="E3631" s="259"/>
      <c r="F3631" s="270"/>
      <c r="G3631" s="259"/>
      <c r="H3631" s="259"/>
      <c r="I3631" s="259"/>
      <c r="J3631" s="259"/>
    </row>
    <row r="3632" spans="1:10">
      <c r="A3632" s="259"/>
      <c r="B3632" s="259"/>
      <c r="C3632" s="259"/>
      <c r="D3632" s="259"/>
      <c r="E3632" s="259"/>
      <c r="F3632" s="270"/>
      <c r="G3632" s="259"/>
      <c r="H3632" s="259"/>
      <c r="I3632" s="259"/>
      <c r="J3632" s="259"/>
    </row>
    <row r="3633" spans="1:10">
      <c r="A3633" s="259"/>
      <c r="B3633" s="259"/>
      <c r="C3633" s="259"/>
      <c r="D3633" s="259"/>
      <c r="E3633" s="259"/>
      <c r="F3633" s="270"/>
      <c r="G3633" s="259"/>
      <c r="H3633" s="259"/>
      <c r="I3633" s="259"/>
      <c r="J3633" s="259"/>
    </row>
    <row r="3634" spans="1:10">
      <c r="A3634" s="259"/>
      <c r="B3634" s="259"/>
      <c r="C3634" s="259"/>
      <c r="D3634" s="259"/>
      <c r="E3634" s="259"/>
      <c r="F3634" s="270"/>
      <c r="G3634" s="259"/>
      <c r="H3634" s="259"/>
      <c r="I3634" s="259"/>
      <c r="J3634" s="259"/>
    </row>
    <row r="3635" spans="1:10">
      <c r="A3635" s="259"/>
      <c r="B3635" s="259"/>
      <c r="C3635" s="259"/>
      <c r="D3635" s="259"/>
      <c r="E3635" s="259"/>
      <c r="F3635" s="270"/>
      <c r="G3635" s="259"/>
      <c r="H3635" s="259"/>
      <c r="I3635" s="259"/>
      <c r="J3635" s="259"/>
    </row>
    <row r="3636" spans="1:10">
      <c r="A3636" s="259"/>
      <c r="B3636" s="259"/>
      <c r="C3636" s="259"/>
      <c r="D3636" s="259"/>
      <c r="E3636" s="259"/>
      <c r="F3636" s="270"/>
      <c r="G3636" s="259"/>
      <c r="H3636" s="259"/>
      <c r="I3636" s="259"/>
      <c r="J3636" s="259"/>
    </row>
    <row r="3637" spans="1:10">
      <c r="A3637" s="259"/>
      <c r="B3637" s="259"/>
      <c r="C3637" s="259"/>
      <c r="D3637" s="259"/>
      <c r="E3637" s="259"/>
      <c r="F3637" s="270"/>
      <c r="G3637" s="259"/>
      <c r="H3637" s="259"/>
      <c r="I3637" s="259"/>
      <c r="J3637" s="259"/>
    </row>
    <row r="3638" spans="1:10">
      <c r="A3638" s="259"/>
      <c r="B3638" s="259"/>
      <c r="C3638" s="259"/>
      <c r="D3638" s="259"/>
      <c r="E3638" s="259"/>
      <c r="F3638" s="270"/>
      <c r="G3638" s="259"/>
      <c r="H3638" s="259"/>
      <c r="I3638" s="259"/>
      <c r="J3638" s="259"/>
    </row>
    <row r="3639" spans="1:10">
      <c r="A3639" s="259"/>
      <c r="B3639" s="259"/>
      <c r="C3639" s="259"/>
      <c r="D3639" s="259"/>
      <c r="E3639" s="259"/>
      <c r="F3639" s="270"/>
      <c r="G3639" s="259"/>
      <c r="H3639" s="259"/>
      <c r="I3639" s="259"/>
      <c r="J3639" s="259"/>
    </row>
    <row r="3640" spans="1:10">
      <c r="A3640" s="259"/>
      <c r="B3640" s="259"/>
      <c r="C3640" s="259"/>
      <c r="D3640" s="259"/>
      <c r="E3640" s="259"/>
      <c r="F3640" s="270"/>
      <c r="G3640" s="259"/>
      <c r="H3640" s="259"/>
      <c r="I3640" s="259"/>
      <c r="J3640" s="259"/>
    </row>
    <row r="3641" spans="1:10">
      <c r="A3641" s="259"/>
      <c r="B3641" s="259"/>
      <c r="C3641" s="259"/>
      <c r="D3641" s="259"/>
      <c r="E3641" s="259"/>
      <c r="F3641" s="270"/>
      <c r="G3641" s="259"/>
      <c r="H3641" s="259"/>
      <c r="I3641" s="259"/>
      <c r="J3641" s="259"/>
    </row>
    <row r="3642" spans="1:10">
      <c r="A3642" s="259"/>
      <c r="B3642" s="259"/>
      <c r="C3642" s="259"/>
      <c r="D3642" s="259"/>
      <c r="E3642" s="259"/>
      <c r="F3642" s="270"/>
      <c r="G3642" s="259"/>
      <c r="H3642" s="259"/>
      <c r="I3642" s="259"/>
      <c r="J3642" s="259"/>
    </row>
    <row r="3643" spans="1:10">
      <c r="A3643" s="259"/>
      <c r="B3643" s="259"/>
      <c r="C3643" s="259"/>
      <c r="D3643" s="259"/>
      <c r="E3643" s="259"/>
      <c r="F3643" s="270"/>
      <c r="G3643" s="259"/>
      <c r="H3643" s="259"/>
      <c r="I3643" s="259"/>
      <c r="J3643" s="259"/>
    </row>
    <row r="3644" spans="1:10">
      <c r="A3644" s="259"/>
      <c r="B3644" s="259"/>
      <c r="C3644" s="259"/>
      <c r="D3644" s="259"/>
      <c r="E3644" s="259"/>
      <c r="F3644" s="270"/>
      <c r="G3644" s="259"/>
      <c r="H3644" s="259"/>
      <c r="I3644" s="259"/>
      <c r="J3644" s="259"/>
    </row>
    <row r="3645" spans="1:10">
      <c r="A3645" s="259"/>
      <c r="B3645" s="259"/>
      <c r="C3645" s="259"/>
      <c r="D3645" s="259"/>
      <c r="E3645" s="259"/>
      <c r="F3645" s="270"/>
      <c r="G3645" s="259"/>
      <c r="H3645" s="259"/>
      <c r="I3645" s="259"/>
      <c r="J3645" s="259"/>
    </row>
    <row r="3646" spans="1:10">
      <c r="A3646" s="259"/>
      <c r="B3646" s="259"/>
      <c r="C3646" s="259"/>
      <c r="D3646" s="259"/>
      <c r="E3646" s="259"/>
      <c r="F3646" s="270"/>
      <c r="G3646" s="259"/>
      <c r="H3646" s="259"/>
      <c r="I3646" s="259"/>
      <c r="J3646" s="259"/>
    </row>
    <row r="3647" spans="1:10">
      <c r="A3647" s="259"/>
      <c r="B3647" s="259"/>
      <c r="C3647" s="259"/>
      <c r="D3647" s="259"/>
      <c r="E3647" s="259"/>
      <c r="F3647" s="270"/>
      <c r="G3647" s="259"/>
      <c r="H3647" s="259"/>
      <c r="I3647" s="259"/>
      <c r="J3647" s="259"/>
    </row>
    <row r="3648" spans="1:10">
      <c r="A3648" s="259"/>
      <c r="B3648" s="259"/>
      <c r="C3648" s="259"/>
      <c r="D3648" s="259"/>
      <c r="E3648" s="259"/>
      <c r="F3648" s="270"/>
      <c r="G3648" s="259"/>
      <c r="H3648" s="259"/>
      <c r="I3648" s="259"/>
      <c r="J3648" s="259"/>
    </row>
    <row r="3649" spans="1:10">
      <c r="A3649" s="259"/>
      <c r="B3649" s="259"/>
      <c r="C3649" s="259"/>
      <c r="D3649" s="259"/>
      <c r="E3649" s="259"/>
      <c r="F3649" s="270"/>
      <c r="G3649" s="259"/>
      <c r="H3649" s="259"/>
      <c r="I3649" s="259"/>
      <c r="J3649" s="259"/>
    </row>
    <row r="3650" spans="1:10">
      <c r="A3650" s="259"/>
      <c r="B3650" s="259"/>
      <c r="C3650" s="259"/>
      <c r="D3650" s="259"/>
      <c r="E3650" s="259"/>
      <c r="F3650" s="270"/>
      <c r="G3650" s="259"/>
      <c r="H3650" s="259"/>
      <c r="I3650" s="259"/>
      <c r="J3650" s="259"/>
    </row>
    <row r="3651" spans="1:10">
      <c r="A3651" s="259"/>
      <c r="B3651" s="259"/>
      <c r="C3651" s="259"/>
      <c r="D3651" s="259"/>
      <c r="E3651" s="259"/>
      <c r="F3651" s="270"/>
      <c r="G3651" s="259"/>
      <c r="H3651" s="259"/>
      <c r="I3651" s="259"/>
      <c r="J3651" s="259"/>
    </row>
    <row r="3652" spans="1:10">
      <c r="A3652" s="259"/>
      <c r="B3652" s="259"/>
      <c r="C3652" s="259"/>
      <c r="D3652" s="259"/>
      <c r="E3652" s="259"/>
      <c r="F3652" s="270"/>
      <c r="G3652" s="259"/>
      <c r="H3652" s="259"/>
      <c r="I3652" s="259"/>
      <c r="J3652" s="259"/>
    </row>
    <row r="3653" spans="1:10">
      <c r="A3653" s="259"/>
      <c r="B3653" s="259"/>
      <c r="C3653" s="259"/>
      <c r="D3653" s="259"/>
      <c r="E3653" s="259"/>
      <c r="F3653" s="270"/>
      <c r="G3653" s="259"/>
      <c r="H3653" s="259"/>
      <c r="I3653" s="259"/>
      <c r="J3653" s="259"/>
    </row>
    <row r="3654" spans="1:10">
      <c r="A3654" s="259"/>
      <c r="B3654" s="259"/>
      <c r="C3654" s="259"/>
      <c r="D3654" s="259"/>
      <c r="E3654" s="259"/>
      <c r="F3654" s="270"/>
      <c r="G3654" s="259"/>
      <c r="H3654" s="259"/>
      <c r="I3654" s="259"/>
      <c r="J3654" s="259"/>
    </row>
    <row r="3655" spans="1:10">
      <c r="A3655" s="259"/>
      <c r="B3655" s="259"/>
      <c r="C3655" s="259"/>
      <c r="D3655" s="259"/>
      <c r="E3655" s="259"/>
      <c r="F3655" s="270"/>
      <c r="G3655" s="259"/>
      <c r="H3655" s="259"/>
      <c r="I3655" s="259"/>
      <c r="J3655" s="259"/>
    </row>
    <row r="3656" spans="1:10">
      <c r="A3656" s="259"/>
      <c r="B3656" s="259"/>
      <c r="C3656" s="259"/>
      <c r="D3656" s="259"/>
      <c r="E3656" s="259"/>
      <c r="F3656" s="270"/>
      <c r="G3656" s="259"/>
      <c r="H3656" s="259"/>
      <c r="I3656" s="259"/>
      <c r="J3656" s="259"/>
    </row>
    <row r="3657" spans="1:10">
      <c r="A3657" s="259"/>
      <c r="B3657" s="259"/>
      <c r="C3657" s="259"/>
      <c r="D3657" s="259"/>
      <c r="E3657" s="259"/>
      <c r="F3657" s="270"/>
      <c r="G3657" s="259"/>
      <c r="H3657" s="259"/>
      <c r="I3657" s="259"/>
      <c r="J3657" s="259"/>
    </row>
    <row r="3658" spans="1:10">
      <c r="A3658" s="259"/>
      <c r="B3658" s="259"/>
      <c r="C3658" s="259"/>
      <c r="D3658" s="259"/>
      <c r="E3658" s="259"/>
      <c r="F3658" s="270"/>
      <c r="G3658" s="259"/>
      <c r="H3658" s="259"/>
      <c r="I3658" s="259"/>
      <c r="J3658" s="259"/>
    </row>
    <row r="3659" spans="1:10">
      <c r="A3659" s="259"/>
      <c r="B3659" s="259"/>
      <c r="C3659" s="259"/>
      <c r="D3659" s="259"/>
      <c r="E3659" s="259"/>
      <c r="F3659" s="270"/>
      <c r="G3659" s="259"/>
      <c r="H3659" s="259"/>
      <c r="I3659" s="259"/>
      <c r="J3659" s="259"/>
    </row>
    <row r="3660" spans="1:10">
      <c r="A3660" s="259"/>
      <c r="B3660" s="259"/>
      <c r="C3660" s="259"/>
      <c r="D3660" s="259"/>
      <c r="E3660" s="259"/>
      <c r="F3660" s="270"/>
      <c r="G3660" s="259"/>
      <c r="H3660" s="259"/>
      <c r="I3660" s="259"/>
      <c r="J3660" s="259"/>
    </row>
    <row r="3661" spans="1:10">
      <c r="A3661" s="259"/>
      <c r="B3661" s="259"/>
      <c r="C3661" s="259"/>
      <c r="D3661" s="259"/>
      <c r="E3661" s="259"/>
      <c r="F3661" s="270"/>
      <c r="G3661" s="259"/>
      <c r="H3661" s="259"/>
      <c r="I3661" s="259"/>
      <c r="J3661" s="259"/>
    </row>
    <row r="3662" spans="1:10">
      <c r="A3662" s="259"/>
      <c r="B3662" s="259"/>
      <c r="C3662" s="259"/>
      <c r="D3662" s="259"/>
      <c r="E3662" s="259"/>
      <c r="F3662" s="270"/>
      <c r="G3662" s="259"/>
      <c r="H3662" s="259"/>
      <c r="I3662" s="259"/>
      <c r="J3662" s="259"/>
    </row>
    <row r="3663" spans="1:10">
      <c r="A3663" s="259"/>
      <c r="B3663" s="259"/>
      <c r="C3663" s="259"/>
      <c r="D3663" s="259"/>
      <c r="E3663" s="259"/>
      <c r="F3663" s="270"/>
      <c r="G3663" s="259"/>
      <c r="H3663" s="259"/>
      <c r="I3663" s="259"/>
      <c r="J3663" s="259"/>
    </row>
    <row r="3664" spans="1:10">
      <c r="A3664" s="259"/>
      <c r="B3664" s="259"/>
      <c r="C3664" s="259"/>
      <c r="D3664" s="259"/>
      <c r="E3664" s="259"/>
      <c r="F3664" s="270"/>
      <c r="G3664" s="259"/>
      <c r="H3664" s="259"/>
      <c r="I3664" s="259"/>
      <c r="J3664" s="259"/>
    </row>
    <row r="3665" spans="1:10">
      <c r="A3665" s="259"/>
      <c r="B3665" s="259"/>
      <c r="C3665" s="259"/>
      <c r="D3665" s="259"/>
      <c r="E3665" s="259"/>
      <c r="F3665" s="270"/>
      <c r="G3665" s="259"/>
      <c r="H3665" s="259"/>
      <c r="I3665" s="259"/>
      <c r="J3665" s="259"/>
    </row>
    <row r="3666" spans="1:10">
      <c r="A3666" s="259"/>
      <c r="B3666" s="259"/>
      <c r="C3666" s="259"/>
      <c r="D3666" s="259"/>
      <c r="E3666" s="259"/>
      <c r="F3666" s="270"/>
      <c r="G3666" s="259"/>
      <c r="H3666" s="259"/>
      <c r="I3666" s="259"/>
      <c r="J3666" s="259"/>
    </row>
    <row r="3667" spans="1:10">
      <c r="A3667" s="259"/>
      <c r="B3667" s="259"/>
      <c r="C3667" s="259"/>
      <c r="D3667" s="259"/>
      <c r="E3667" s="259"/>
      <c r="F3667" s="270"/>
      <c r="G3667" s="259"/>
      <c r="H3667" s="259"/>
      <c r="I3667" s="259"/>
      <c r="J3667" s="259"/>
    </row>
    <row r="3668" spans="1:10">
      <c r="A3668" s="259"/>
      <c r="B3668" s="259"/>
      <c r="C3668" s="259"/>
      <c r="D3668" s="259"/>
      <c r="E3668" s="259"/>
      <c r="F3668" s="270"/>
      <c r="G3668" s="259"/>
      <c r="H3668" s="259"/>
      <c r="I3668" s="259"/>
      <c r="J3668" s="259"/>
    </row>
    <row r="3669" spans="1:10">
      <c r="A3669" s="259"/>
      <c r="B3669" s="259"/>
      <c r="C3669" s="259"/>
      <c r="D3669" s="259"/>
      <c r="E3669" s="259"/>
      <c r="F3669" s="270"/>
      <c r="G3669" s="259"/>
      <c r="H3669" s="259"/>
      <c r="I3669" s="259"/>
      <c r="J3669" s="259"/>
    </row>
    <row r="3670" spans="1:10">
      <c r="A3670" s="259"/>
      <c r="B3670" s="259"/>
      <c r="C3670" s="259"/>
      <c r="D3670" s="259"/>
      <c r="E3670" s="259"/>
      <c r="F3670" s="270"/>
      <c r="G3670" s="259"/>
      <c r="H3670" s="259"/>
      <c r="I3670" s="259"/>
      <c r="J3670" s="259"/>
    </row>
    <row r="3671" spans="1:10">
      <c r="A3671" s="259"/>
      <c r="B3671" s="259"/>
      <c r="C3671" s="259"/>
      <c r="D3671" s="259"/>
      <c r="E3671" s="259"/>
      <c r="F3671" s="270"/>
      <c r="G3671" s="259"/>
      <c r="H3671" s="259"/>
      <c r="I3671" s="259"/>
      <c r="J3671" s="259"/>
    </row>
    <row r="3672" spans="1:10">
      <c r="A3672" s="259"/>
      <c r="B3672" s="259"/>
      <c r="C3672" s="259"/>
      <c r="D3672" s="259"/>
      <c r="E3672" s="259"/>
      <c r="F3672" s="270"/>
      <c r="G3672" s="259"/>
      <c r="H3672" s="259"/>
      <c r="I3672" s="259"/>
      <c r="J3672" s="259"/>
    </row>
    <row r="3673" spans="1:10">
      <c r="A3673" s="259"/>
      <c r="B3673" s="259"/>
      <c r="C3673" s="259"/>
      <c r="D3673" s="259"/>
      <c r="E3673" s="259"/>
      <c r="F3673" s="270"/>
      <c r="G3673" s="259"/>
      <c r="H3673" s="259"/>
      <c r="I3673" s="259"/>
      <c r="J3673" s="259"/>
    </row>
    <row r="3674" spans="1:10">
      <c r="A3674" s="259"/>
      <c r="B3674" s="259"/>
      <c r="C3674" s="259"/>
      <c r="D3674" s="259"/>
      <c r="E3674" s="259"/>
      <c r="F3674" s="270"/>
      <c r="G3674" s="259"/>
      <c r="H3674" s="259"/>
      <c r="I3674" s="259"/>
      <c r="J3674" s="259"/>
    </row>
    <row r="3675" spans="1:10">
      <c r="A3675" s="259"/>
      <c r="B3675" s="259"/>
      <c r="C3675" s="259"/>
      <c r="D3675" s="259"/>
      <c r="E3675" s="259"/>
      <c r="F3675" s="270"/>
      <c r="G3675" s="259"/>
      <c r="H3675" s="259"/>
      <c r="I3675" s="259"/>
      <c r="J3675" s="259"/>
    </row>
    <row r="3676" spans="1:10">
      <c r="A3676" s="259"/>
      <c r="B3676" s="259"/>
      <c r="C3676" s="259"/>
      <c r="D3676" s="259"/>
      <c r="E3676" s="259"/>
      <c r="F3676" s="270"/>
      <c r="G3676" s="259"/>
      <c r="H3676" s="259"/>
      <c r="I3676" s="259"/>
      <c r="J3676" s="259"/>
    </row>
    <row r="3677" spans="1:10">
      <c r="A3677" s="259"/>
      <c r="B3677" s="259"/>
      <c r="C3677" s="259"/>
      <c r="D3677" s="259"/>
      <c r="E3677" s="259"/>
      <c r="F3677" s="270"/>
      <c r="G3677" s="259"/>
      <c r="H3677" s="259"/>
      <c r="I3677" s="259"/>
      <c r="J3677" s="259"/>
    </row>
    <row r="3678" spans="1:10">
      <c r="A3678" s="259"/>
      <c r="B3678" s="259"/>
      <c r="C3678" s="259"/>
      <c r="D3678" s="259"/>
      <c r="E3678" s="259"/>
      <c r="F3678" s="270"/>
      <c r="G3678" s="259"/>
      <c r="H3678" s="259"/>
      <c r="I3678" s="259"/>
      <c r="J3678" s="259"/>
    </row>
    <row r="3679" spans="1:10">
      <c r="A3679" s="259"/>
      <c r="B3679" s="259"/>
      <c r="C3679" s="259"/>
      <c r="D3679" s="259"/>
      <c r="E3679" s="259"/>
      <c r="F3679" s="270"/>
      <c r="G3679" s="259"/>
      <c r="H3679" s="259"/>
      <c r="I3679" s="259"/>
      <c r="J3679" s="259"/>
    </row>
    <row r="3680" spans="1:10">
      <c r="A3680" s="259"/>
      <c r="B3680" s="259"/>
      <c r="C3680" s="259"/>
      <c r="D3680" s="259"/>
      <c r="E3680" s="259"/>
      <c r="F3680" s="270"/>
      <c r="G3680" s="259"/>
      <c r="H3680" s="259"/>
      <c r="I3680" s="259"/>
      <c r="J3680" s="259"/>
    </row>
    <row r="3681" spans="1:10">
      <c r="A3681" s="259"/>
      <c r="B3681" s="259"/>
      <c r="C3681" s="259"/>
      <c r="D3681" s="259"/>
      <c r="E3681" s="259"/>
      <c r="F3681" s="270"/>
      <c r="G3681" s="259"/>
      <c r="H3681" s="259"/>
      <c r="I3681" s="259"/>
      <c r="J3681" s="259"/>
    </row>
    <row r="3682" spans="1:10">
      <c r="A3682" s="259"/>
      <c r="B3682" s="259"/>
      <c r="C3682" s="259"/>
      <c r="D3682" s="259"/>
      <c r="E3682" s="259"/>
      <c r="F3682" s="270"/>
      <c r="G3682" s="259"/>
      <c r="H3682" s="259"/>
      <c r="I3682" s="259"/>
      <c r="J3682" s="259"/>
    </row>
    <row r="3683" spans="1:10">
      <c r="A3683" s="259"/>
      <c r="B3683" s="259"/>
      <c r="C3683" s="259"/>
      <c r="D3683" s="259"/>
      <c r="E3683" s="259"/>
      <c r="F3683" s="270"/>
      <c r="G3683" s="259"/>
      <c r="H3683" s="259"/>
      <c r="I3683" s="259"/>
      <c r="J3683" s="259"/>
    </row>
    <row r="3684" spans="1:10">
      <c r="A3684" s="259"/>
      <c r="B3684" s="259"/>
      <c r="C3684" s="259"/>
      <c r="D3684" s="259"/>
      <c r="E3684" s="259"/>
      <c r="F3684" s="270"/>
      <c r="G3684" s="259"/>
      <c r="H3684" s="259"/>
      <c r="I3684" s="259"/>
      <c r="J3684" s="259"/>
    </row>
    <row r="3685" spans="1:10">
      <c r="A3685" s="259"/>
      <c r="B3685" s="259"/>
      <c r="C3685" s="259"/>
      <c r="D3685" s="259"/>
      <c r="E3685" s="259"/>
      <c r="F3685" s="270"/>
      <c r="G3685" s="259"/>
      <c r="H3685" s="259"/>
      <c r="I3685" s="259"/>
      <c r="J3685" s="259"/>
    </row>
    <row r="3686" spans="1:10">
      <c r="A3686" s="259"/>
      <c r="B3686" s="259"/>
      <c r="C3686" s="259"/>
      <c r="D3686" s="259"/>
      <c r="E3686" s="259"/>
      <c r="F3686" s="270"/>
      <c r="G3686" s="259"/>
      <c r="H3686" s="259"/>
      <c r="I3686" s="259"/>
      <c r="J3686" s="259"/>
    </row>
    <row r="3687" spans="1:10">
      <c r="A3687" s="259"/>
      <c r="B3687" s="259"/>
      <c r="C3687" s="259"/>
      <c r="D3687" s="259"/>
      <c r="E3687" s="259"/>
      <c r="F3687" s="270"/>
      <c r="G3687" s="259"/>
      <c r="H3687" s="259"/>
      <c r="I3687" s="259"/>
      <c r="J3687" s="259"/>
    </row>
    <row r="3688" spans="1:10">
      <c r="A3688" s="259"/>
      <c r="B3688" s="259"/>
      <c r="C3688" s="259"/>
      <c r="D3688" s="259"/>
      <c r="E3688" s="259"/>
      <c r="F3688" s="270"/>
      <c r="G3688" s="259"/>
      <c r="H3688" s="259"/>
      <c r="I3688" s="259"/>
      <c r="J3688" s="259"/>
    </row>
    <row r="3689" spans="1:10">
      <c r="A3689" s="259"/>
      <c r="B3689" s="259"/>
      <c r="C3689" s="259"/>
      <c r="D3689" s="259"/>
      <c r="E3689" s="259"/>
      <c r="F3689" s="270"/>
      <c r="G3689" s="259"/>
      <c r="H3689" s="259"/>
      <c r="I3689" s="259"/>
      <c r="J3689" s="259"/>
    </row>
    <row r="3690" spans="1:10">
      <c r="A3690" s="259"/>
      <c r="B3690" s="259"/>
      <c r="C3690" s="259"/>
      <c r="D3690" s="259"/>
      <c r="E3690" s="259"/>
      <c r="F3690" s="270"/>
      <c r="G3690" s="259"/>
      <c r="H3690" s="259"/>
      <c r="I3690" s="259"/>
      <c r="J3690" s="259"/>
    </row>
    <row r="3691" spans="1:10">
      <c r="A3691" s="259"/>
      <c r="B3691" s="259"/>
      <c r="C3691" s="259"/>
      <c r="D3691" s="259"/>
      <c r="E3691" s="259"/>
      <c r="F3691" s="270"/>
      <c r="G3691" s="259"/>
      <c r="H3691" s="259"/>
      <c r="I3691" s="259"/>
      <c r="J3691" s="259"/>
    </row>
    <row r="3692" spans="1:10">
      <c r="A3692" s="259"/>
      <c r="B3692" s="259"/>
      <c r="C3692" s="259"/>
      <c r="D3692" s="259"/>
      <c r="E3692" s="259"/>
      <c r="F3692" s="270"/>
      <c r="G3692" s="259"/>
      <c r="H3692" s="259"/>
      <c r="I3692" s="259"/>
      <c r="J3692" s="259"/>
    </row>
    <row r="3693" spans="1:10">
      <c r="A3693" s="259"/>
      <c r="B3693" s="259"/>
      <c r="C3693" s="259"/>
      <c r="D3693" s="259"/>
      <c r="E3693" s="259"/>
      <c r="F3693" s="270"/>
      <c r="G3693" s="259"/>
      <c r="H3693" s="259"/>
      <c r="I3693" s="259"/>
      <c r="J3693" s="259"/>
    </row>
    <row r="3694" spans="1:10">
      <c r="A3694" s="259"/>
      <c r="B3694" s="259"/>
      <c r="C3694" s="259"/>
      <c r="D3694" s="259"/>
      <c r="E3694" s="259"/>
      <c r="F3694" s="270"/>
      <c r="G3694" s="259"/>
      <c r="H3694" s="259"/>
      <c r="I3694" s="259"/>
      <c r="J3694" s="259"/>
    </row>
    <row r="3695" spans="1:10">
      <c r="A3695" s="259"/>
      <c r="B3695" s="259"/>
      <c r="C3695" s="259"/>
      <c r="D3695" s="259"/>
      <c r="E3695" s="259"/>
      <c r="F3695" s="270"/>
      <c r="G3695" s="259"/>
      <c r="H3695" s="259"/>
      <c r="I3695" s="259"/>
      <c r="J3695" s="259"/>
    </row>
    <row r="3696" spans="1:10">
      <c r="A3696" s="259"/>
      <c r="B3696" s="259"/>
      <c r="C3696" s="259"/>
      <c r="D3696" s="259"/>
      <c r="E3696" s="259"/>
      <c r="F3696" s="270"/>
      <c r="G3696" s="259"/>
      <c r="H3696" s="259"/>
      <c r="I3696" s="259"/>
      <c r="J3696" s="259"/>
    </row>
    <row r="3697" spans="1:10">
      <c r="A3697" s="259"/>
      <c r="B3697" s="259"/>
      <c r="C3697" s="259"/>
      <c r="D3697" s="259"/>
      <c r="E3697" s="259"/>
      <c r="F3697" s="270"/>
      <c r="G3697" s="259"/>
      <c r="H3697" s="259"/>
      <c r="I3697" s="259"/>
      <c r="J3697" s="259"/>
    </row>
    <row r="3698" spans="1:10">
      <c r="A3698" s="259"/>
      <c r="B3698" s="259"/>
      <c r="C3698" s="259"/>
      <c r="D3698" s="259"/>
      <c r="E3698" s="259"/>
      <c r="F3698" s="270"/>
      <c r="G3698" s="259"/>
      <c r="H3698" s="259"/>
      <c r="I3698" s="259"/>
      <c r="J3698" s="259"/>
    </row>
    <row r="3699" spans="1:10">
      <c r="A3699" s="259"/>
      <c r="B3699" s="259"/>
      <c r="C3699" s="259"/>
      <c r="D3699" s="259"/>
      <c r="E3699" s="259"/>
      <c r="F3699" s="270"/>
      <c r="G3699" s="259"/>
      <c r="H3699" s="259"/>
      <c r="I3699" s="259"/>
      <c r="J3699" s="259"/>
    </row>
    <row r="3700" spans="1:10">
      <c r="A3700" s="259"/>
      <c r="B3700" s="259"/>
      <c r="C3700" s="259"/>
      <c r="D3700" s="259"/>
      <c r="E3700" s="259"/>
      <c r="F3700" s="270"/>
      <c r="G3700" s="259"/>
      <c r="H3700" s="259"/>
      <c r="I3700" s="259"/>
      <c r="J3700" s="259"/>
    </row>
    <row r="3701" spans="1:10">
      <c r="A3701" s="259"/>
      <c r="B3701" s="259"/>
      <c r="C3701" s="259"/>
      <c r="D3701" s="259"/>
      <c r="E3701" s="259"/>
      <c r="F3701" s="270"/>
      <c r="G3701" s="259"/>
      <c r="H3701" s="259"/>
      <c r="I3701" s="259"/>
      <c r="J3701" s="259"/>
    </row>
    <row r="3702" spans="1:10">
      <c r="A3702" s="259"/>
      <c r="B3702" s="259"/>
      <c r="C3702" s="259"/>
      <c r="D3702" s="259"/>
      <c r="E3702" s="259"/>
      <c r="F3702" s="270"/>
      <c r="G3702" s="259"/>
      <c r="H3702" s="259"/>
      <c r="I3702" s="259"/>
      <c r="J3702" s="259"/>
    </row>
    <row r="3703" spans="1:10">
      <c r="A3703" s="259"/>
      <c r="B3703" s="259"/>
      <c r="C3703" s="259"/>
      <c r="D3703" s="259"/>
      <c r="E3703" s="259"/>
      <c r="F3703" s="270"/>
      <c r="G3703" s="259"/>
      <c r="H3703" s="259"/>
      <c r="I3703" s="259"/>
      <c r="J3703" s="259"/>
    </row>
    <row r="3704" spans="1:10">
      <c r="A3704" s="259"/>
      <c r="B3704" s="259"/>
      <c r="C3704" s="259"/>
      <c r="D3704" s="259"/>
      <c r="E3704" s="259"/>
      <c r="F3704" s="270"/>
      <c r="G3704" s="259"/>
      <c r="H3704" s="259"/>
      <c r="I3704" s="259"/>
      <c r="J3704" s="259"/>
    </row>
    <row r="3705" spans="1:10">
      <c r="A3705" s="259"/>
      <c r="B3705" s="259"/>
      <c r="C3705" s="259"/>
      <c r="D3705" s="259"/>
      <c r="E3705" s="259"/>
      <c r="F3705" s="270"/>
      <c r="G3705" s="259"/>
      <c r="H3705" s="259"/>
      <c r="I3705" s="259"/>
      <c r="J3705" s="259"/>
    </row>
    <row r="3706" spans="1:10">
      <c r="A3706" s="259"/>
      <c r="B3706" s="259"/>
      <c r="C3706" s="259"/>
      <c r="D3706" s="259"/>
      <c r="E3706" s="259"/>
      <c r="F3706" s="270"/>
      <c r="G3706" s="259"/>
      <c r="H3706" s="259"/>
      <c r="I3706" s="259"/>
      <c r="J3706" s="259"/>
    </row>
    <row r="3707" spans="1:10">
      <c r="A3707" s="259"/>
      <c r="B3707" s="259"/>
      <c r="C3707" s="259"/>
      <c r="D3707" s="259"/>
      <c r="E3707" s="259"/>
      <c r="F3707" s="270"/>
      <c r="G3707" s="259"/>
      <c r="H3707" s="259"/>
      <c r="I3707" s="259"/>
      <c r="J3707" s="259"/>
    </row>
    <row r="3708" spans="1:10">
      <c r="A3708" s="259"/>
      <c r="B3708" s="259"/>
      <c r="C3708" s="259"/>
      <c r="D3708" s="259"/>
      <c r="E3708" s="259"/>
      <c r="F3708" s="270"/>
      <c r="G3708" s="259"/>
      <c r="H3708" s="259"/>
      <c r="I3708" s="259"/>
      <c r="J3708" s="259"/>
    </row>
    <row r="3709" spans="1:10">
      <c r="A3709" s="259"/>
      <c r="B3709" s="259"/>
      <c r="C3709" s="259"/>
      <c r="D3709" s="259"/>
      <c r="E3709" s="259"/>
      <c r="F3709" s="270"/>
      <c r="G3709" s="259"/>
      <c r="H3709" s="259"/>
      <c r="I3709" s="259"/>
      <c r="J3709" s="259"/>
    </row>
    <row r="3710" spans="1:10">
      <c r="A3710" s="259"/>
      <c r="B3710" s="259"/>
      <c r="C3710" s="259"/>
      <c r="D3710" s="259"/>
      <c r="E3710" s="259"/>
      <c r="F3710" s="270"/>
      <c r="G3710" s="259"/>
      <c r="H3710" s="259"/>
      <c r="I3710" s="259"/>
      <c r="J3710" s="259"/>
    </row>
    <row r="3711" spans="1:10">
      <c r="A3711" s="259"/>
      <c r="B3711" s="259"/>
      <c r="C3711" s="259"/>
      <c r="D3711" s="259"/>
      <c r="E3711" s="259"/>
      <c r="F3711" s="270"/>
      <c r="G3711" s="259"/>
      <c r="H3711" s="259"/>
      <c r="I3711" s="259"/>
      <c r="J3711" s="259"/>
    </row>
    <row r="3712" spans="1:10">
      <c r="A3712" s="259"/>
      <c r="B3712" s="259"/>
      <c r="C3712" s="259"/>
      <c r="D3712" s="259"/>
      <c r="E3712" s="259"/>
      <c r="F3712" s="270"/>
      <c r="G3712" s="259"/>
      <c r="H3712" s="259"/>
      <c r="I3712" s="259"/>
      <c r="J3712" s="259"/>
    </row>
    <row r="3713" spans="1:10">
      <c r="A3713" s="259"/>
      <c r="B3713" s="259"/>
      <c r="C3713" s="259"/>
      <c r="D3713" s="259"/>
      <c r="E3713" s="259"/>
      <c r="F3713" s="270"/>
      <c r="G3713" s="259"/>
      <c r="H3713" s="259"/>
      <c r="I3713" s="259"/>
      <c r="J3713" s="259"/>
    </row>
    <row r="3714" spans="1:10">
      <c r="A3714" s="259"/>
      <c r="B3714" s="259"/>
      <c r="C3714" s="259"/>
      <c r="D3714" s="259"/>
      <c r="E3714" s="259"/>
      <c r="F3714" s="270"/>
      <c r="G3714" s="259"/>
      <c r="H3714" s="259"/>
      <c r="I3714" s="259"/>
      <c r="J3714" s="259"/>
    </row>
    <row r="3715" spans="1:10">
      <c r="A3715" s="259"/>
      <c r="B3715" s="259"/>
      <c r="C3715" s="259"/>
      <c r="D3715" s="259"/>
      <c r="E3715" s="259"/>
      <c r="F3715" s="270"/>
      <c r="G3715" s="259"/>
      <c r="H3715" s="259"/>
      <c r="I3715" s="259"/>
      <c r="J3715" s="259"/>
    </row>
    <row r="3716" spans="1:10">
      <c r="A3716" s="259"/>
      <c r="B3716" s="259"/>
      <c r="C3716" s="259"/>
      <c r="D3716" s="259"/>
      <c r="E3716" s="259"/>
      <c r="F3716" s="270"/>
      <c r="G3716" s="259"/>
      <c r="H3716" s="259"/>
      <c r="I3716" s="259"/>
      <c r="J3716" s="259"/>
    </row>
    <row r="3717" spans="1:10">
      <c r="A3717" s="259"/>
      <c r="B3717" s="259"/>
      <c r="C3717" s="259"/>
      <c r="D3717" s="259"/>
      <c r="E3717" s="259"/>
      <c r="F3717" s="270"/>
      <c r="G3717" s="259"/>
      <c r="H3717" s="259"/>
      <c r="I3717" s="259"/>
      <c r="J3717" s="259"/>
    </row>
    <row r="3718" spans="1:10">
      <c r="A3718" s="259"/>
      <c r="B3718" s="259"/>
      <c r="C3718" s="259"/>
      <c r="D3718" s="259"/>
      <c r="E3718" s="259"/>
      <c r="F3718" s="270"/>
      <c r="G3718" s="259"/>
      <c r="H3718" s="259"/>
      <c r="I3718" s="259"/>
      <c r="J3718" s="259"/>
    </row>
    <row r="3719" spans="1:10">
      <c r="A3719" s="259"/>
      <c r="B3719" s="259"/>
      <c r="C3719" s="259"/>
      <c r="D3719" s="259"/>
      <c r="E3719" s="259"/>
      <c r="F3719" s="270"/>
      <c r="G3719" s="259"/>
      <c r="H3719" s="259"/>
      <c r="I3719" s="259"/>
      <c r="J3719" s="259"/>
    </row>
    <row r="3720" spans="1:10">
      <c r="A3720" s="259"/>
      <c r="B3720" s="259"/>
      <c r="C3720" s="259"/>
      <c r="D3720" s="259"/>
      <c r="E3720" s="259"/>
      <c r="F3720" s="270"/>
      <c r="G3720" s="259"/>
      <c r="H3720" s="259"/>
      <c r="I3720" s="259"/>
      <c r="J3720" s="259"/>
    </row>
    <row r="3721" spans="1:10">
      <c r="A3721" s="259"/>
      <c r="B3721" s="259"/>
      <c r="C3721" s="259"/>
      <c r="D3721" s="259"/>
      <c r="E3721" s="259"/>
      <c r="F3721" s="270"/>
      <c r="G3721" s="259"/>
      <c r="H3721" s="259"/>
      <c r="I3721" s="259"/>
      <c r="J3721" s="259"/>
    </row>
    <row r="3722" spans="1:10">
      <c r="A3722" s="259"/>
      <c r="B3722" s="259"/>
      <c r="C3722" s="259"/>
      <c r="D3722" s="259"/>
      <c r="E3722" s="259"/>
      <c r="F3722" s="270"/>
      <c r="G3722" s="259"/>
      <c r="H3722" s="259"/>
      <c r="I3722" s="259"/>
      <c r="J3722" s="259"/>
    </row>
    <row r="3723" spans="1:10">
      <c r="A3723" s="259"/>
      <c r="B3723" s="259"/>
      <c r="C3723" s="259"/>
      <c r="D3723" s="259"/>
      <c r="E3723" s="259"/>
      <c r="F3723" s="270"/>
      <c r="G3723" s="259"/>
      <c r="H3723" s="259"/>
      <c r="I3723" s="259"/>
      <c r="J3723" s="259"/>
    </row>
    <row r="3724" spans="1:10">
      <c r="A3724" s="259"/>
      <c r="B3724" s="259"/>
      <c r="C3724" s="259"/>
      <c r="D3724" s="259"/>
      <c r="E3724" s="259"/>
      <c r="F3724" s="270"/>
      <c r="G3724" s="259"/>
      <c r="H3724" s="259"/>
      <c r="I3724" s="259"/>
      <c r="J3724" s="259"/>
    </row>
    <row r="3725" spans="1:10">
      <c r="A3725" s="259"/>
      <c r="B3725" s="259"/>
      <c r="C3725" s="259"/>
      <c r="D3725" s="259"/>
      <c r="E3725" s="259"/>
      <c r="F3725" s="270"/>
      <c r="G3725" s="259"/>
      <c r="H3725" s="259"/>
      <c r="I3725" s="259"/>
      <c r="J3725" s="259"/>
    </row>
    <row r="3726" spans="1:10">
      <c r="A3726" s="259"/>
      <c r="B3726" s="259"/>
      <c r="C3726" s="259"/>
      <c r="D3726" s="259"/>
      <c r="E3726" s="259"/>
      <c r="F3726" s="270"/>
      <c r="G3726" s="259"/>
      <c r="H3726" s="259"/>
      <c r="I3726" s="259"/>
      <c r="J3726" s="259"/>
    </row>
    <row r="3727" spans="1:10">
      <c r="A3727" s="259"/>
      <c r="B3727" s="259"/>
      <c r="C3727" s="259"/>
      <c r="D3727" s="259"/>
      <c r="E3727" s="259"/>
      <c r="F3727" s="270"/>
      <c r="G3727" s="259"/>
      <c r="H3727" s="259"/>
      <c r="I3727" s="259"/>
      <c r="J3727" s="259"/>
    </row>
    <row r="3728" spans="1:10">
      <c r="A3728" s="259"/>
      <c r="B3728" s="259"/>
      <c r="C3728" s="259"/>
      <c r="D3728" s="259"/>
      <c r="E3728" s="259"/>
      <c r="F3728" s="270"/>
      <c r="G3728" s="259"/>
      <c r="H3728" s="259"/>
      <c r="I3728" s="259"/>
      <c r="J3728" s="259"/>
    </row>
    <row r="3729" spans="1:10">
      <c r="A3729" s="259"/>
      <c r="B3729" s="259"/>
      <c r="C3729" s="259"/>
      <c r="D3729" s="259"/>
      <c r="E3729" s="259"/>
      <c r="F3729" s="270"/>
      <c r="G3729" s="259"/>
      <c r="H3729" s="259"/>
      <c r="I3729" s="259"/>
      <c r="J3729" s="259"/>
    </row>
    <row r="3730" spans="1:10">
      <c r="A3730" s="259"/>
      <c r="B3730" s="259"/>
      <c r="C3730" s="259"/>
      <c r="D3730" s="259"/>
      <c r="E3730" s="259"/>
      <c r="F3730" s="270"/>
      <c r="G3730" s="259"/>
      <c r="H3730" s="259"/>
      <c r="I3730" s="259"/>
      <c r="J3730" s="259"/>
    </row>
    <row r="3731" spans="1:10">
      <c r="A3731" s="259"/>
      <c r="B3731" s="259"/>
      <c r="C3731" s="259"/>
      <c r="D3731" s="259"/>
      <c r="E3731" s="259"/>
      <c r="F3731" s="270"/>
      <c r="G3731" s="259"/>
      <c r="H3731" s="259"/>
      <c r="I3731" s="259"/>
      <c r="J3731" s="259"/>
    </row>
    <row r="3732" spans="1:10">
      <c r="A3732" s="259"/>
      <c r="B3732" s="259"/>
      <c r="C3732" s="259"/>
      <c r="D3732" s="259"/>
      <c r="E3732" s="259"/>
      <c r="F3732" s="270"/>
      <c r="G3732" s="259"/>
      <c r="H3732" s="259"/>
      <c r="I3732" s="259"/>
      <c r="J3732" s="259"/>
    </row>
    <row r="3733" spans="1:10">
      <c r="A3733" s="259"/>
      <c r="B3733" s="259"/>
      <c r="C3733" s="259"/>
      <c r="D3733" s="259"/>
      <c r="E3733" s="259"/>
      <c r="F3733" s="270"/>
      <c r="G3733" s="259"/>
      <c r="H3733" s="259"/>
      <c r="I3733" s="259"/>
      <c r="J3733" s="259"/>
    </row>
    <row r="3734" spans="1:10">
      <c r="A3734" s="259"/>
      <c r="B3734" s="259"/>
      <c r="C3734" s="259"/>
      <c r="D3734" s="259"/>
      <c r="E3734" s="259"/>
      <c r="F3734" s="270"/>
      <c r="G3734" s="259"/>
      <c r="H3734" s="259"/>
      <c r="I3734" s="259"/>
      <c r="J3734" s="259"/>
    </row>
    <row r="3735" spans="1:10">
      <c r="A3735" s="259"/>
      <c r="B3735" s="259"/>
      <c r="C3735" s="259"/>
      <c r="D3735" s="259"/>
      <c r="E3735" s="259"/>
      <c r="F3735" s="270"/>
      <c r="G3735" s="259"/>
      <c r="H3735" s="259"/>
      <c r="I3735" s="259"/>
      <c r="J3735" s="259"/>
    </row>
    <row r="3736" spans="1:10">
      <c r="A3736" s="259"/>
      <c r="B3736" s="259"/>
      <c r="C3736" s="259"/>
      <c r="D3736" s="259"/>
      <c r="E3736" s="259"/>
      <c r="F3736" s="270"/>
      <c r="G3736" s="259"/>
      <c r="H3736" s="259"/>
      <c r="I3736" s="259"/>
      <c r="J3736" s="259"/>
    </row>
    <row r="3737" spans="1:10">
      <c r="A3737" s="259"/>
      <c r="B3737" s="259"/>
      <c r="C3737" s="259"/>
      <c r="D3737" s="259"/>
      <c r="E3737" s="259"/>
      <c r="F3737" s="270"/>
      <c r="G3737" s="259"/>
      <c r="H3737" s="259"/>
      <c r="I3737" s="259"/>
      <c r="J3737" s="259"/>
    </row>
    <row r="3738" spans="1:10">
      <c r="A3738" s="259"/>
      <c r="B3738" s="259"/>
      <c r="C3738" s="259"/>
      <c r="D3738" s="259"/>
      <c r="E3738" s="259"/>
      <c r="F3738" s="270"/>
      <c r="G3738" s="259"/>
      <c r="H3738" s="259"/>
      <c r="I3738" s="259"/>
      <c r="J3738" s="259"/>
    </row>
    <row r="3739" spans="1:10">
      <c r="A3739" s="259"/>
      <c r="B3739" s="259"/>
      <c r="C3739" s="259"/>
      <c r="D3739" s="259"/>
      <c r="E3739" s="259"/>
      <c r="F3739" s="270"/>
      <c r="G3739" s="259"/>
      <c r="H3739" s="259"/>
      <c r="I3739" s="259"/>
      <c r="J3739" s="259"/>
    </row>
    <row r="3740" spans="1:10">
      <c r="A3740" s="259"/>
      <c r="B3740" s="259"/>
      <c r="C3740" s="259"/>
      <c r="D3740" s="259"/>
      <c r="E3740" s="259"/>
      <c r="F3740" s="270"/>
      <c r="G3740" s="259"/>
      <c r="H3740" s="259"/>
      <c r="I3740" s="259"/>
      <c r="J3740" s="259"/>
    </row>
    <row r="3741" spans="1:10">
      <c r="A3741" s="259"/>
      <c r="B3741" s="259"/>
      <c r="C3741" s="259"/>
      <c r="D3741" s="259"/>
      <c r="E3741" s="259"/>
      <c r="F3741" s="270"/>
      <c r="G3741" s="259"/>
      <c r="H3741" s="259"/>
      <c r="I3741" s="259"/>
      <c r="J3741" s="259"/>
    </row>
    <row r="3742" spans="1:10">
      <c r="A3742" s="259"/>
      <c r="B3742" s="259"/>
      <c r="C3742" s="259"/>
      <c r="D3742" s="259"/>
      <c r="E3742" s="259"/>
      <c r="F3742" s="270"/>
      <c r="G3742" s="259"/>
      <c r="H3742" s="259"/>
      <c r="I3742" s="259"/>
      <c r="J3742" s="259"/>
    </row>
    <row r="3743" spans="1:10">
      <c r="A3743" s="259"/>
      <c r="B3743" s="259"/>
      <c r="C3743" s="259"/>
      <c r="D3743" s="259"/>
      <c r="E3743" s="259"/>
      <c r="F3743" s="270"/>
      <c r="G3743" s="259"/>
      <c r="H3743" s="259"/>
      <c r="I3743" s="259"/>
      <c r="J3743" s="259"/>
    </row>
    <row r="3744" spans="1:10">
      <c r="A3744" s="259"/>
      <c r="B3744" s="259"/>
      <c r="C3744" s="259"/>
      <c r="D3744" s="259"/>
      <c r="E3744" s="259"/>
      <c r="F3744" s="270"/>
      <c r="G3744" s="259"/>
      <c r="H3744" s="259"/>
      <c r="I3744" s="259"/>
      <c r="J3744" s="259"/>
    </row>
    <row r="3745" spans="1:10">
      <c r="A3745" s="259"/>
      <c r="B3745" s="259"/>
      <c r="C3745" s="259"/>
      <c r="D3745" s="259"/>
      <c r="E3745" s="259"/>
      <c r="F3745" s="270"/>
      <c r="G3745" s="259"/>
      <c r="H3745" s="259"/>
      <c r="I3745" s="259"/>
      <c r="J3745" s="259"/>
    </row>
    <row r="3746" spans="1:10">
      <c r="A3746" s="259"/>
      <c r="B3746" s="259"/>
      <c r="C3746" s="259"/>
      <c r="D3746" s="259"/>
      <c r="E3746" s="259"/>
      <c r="F3746" s="270"/>
      <c r="G3746" s="259"/>
      <c r="H3746" s="259"/>
      <c r="I3746" s="259"/>
      <c r="J3746" s="259"/>
    </row>
    <row r="3747" spans="1:10">
      <c r="A3747" s="259"/>
      <c r="B3747" s="259"/>
      <c r="C3747" s="259"/>
      <c r="D3747" s="259"/>
      <c r="E3747" s="259"/>
      <c r="F3747" s="270"/>
      <c r="G3747" s="259"/>
      <c r="H3747" s="259"/>
      <c r="I3747" s="259"/>
      <c r="J3747" s="259"/>
    </row>
    <row r="3748" spans="1:10">
      <c r="A3748" s="259"/>
      <c r="B3748" s="259"/>
      <c r="C3748" s="259"/>
      <c r="D3748" s="259"/>
      <c r="E3748" s="259"/>
      <c r="F3748" s="270"/>
      <c r="G3748" s="259"/>
      <c r="H3748" s="259"/>
      <c r="I3748" s="259"/>
      <c r="J3748" s="259"/>
    </row>
    <row r="3749" spans="1:10">
      <c r="A3749" s="259"/>
      <c r="B3749" s="259"/>
      <c r="C3749" s="259"/>
      <c r="D3749" s="259"/>
      <c r="E3749" s="259"/>
      <c r="F3749" s="270"/>
      <c r="G3749" s="259"/>
      <c r="H3749" s="259"/>
      <c r="I3749" s="259"/>
      <c r="J3749" s="259"/>
    </row>
    <row r="3750" spans="1:10">
      <c r="A3750" s="259"/>
      <c r="B3750" s="259"/>
      <c r="C3750" s="259"/>
      <c r="D3750" s="259"/>
      <c r="E3750" s="259"/>
      <c r="F3750" s="270"/>
      <c r="G3750" s="259"/>
      <c r="H3750" s="259"/>
      <c r="I3750" s="259"/>
      <c r="J3750" s="259"/>
    </row>
    <row r="3751" spans="1:10">
      <c r="A3751" s="259"/>
      <c r="B3751" s="259"/>
      <c r="C3751" s="259"/>
      <c r="D3751" s="259"/>
      <c r="E3751" s="259"/>
      <c r="F3751" s="270"/>
      <c r="G3751" s="259"/>
      <c r="H3751" s="259"/>
      <c r="I3751" s="259"/>
      <c r="J3751" s="259"/>
    </row>
    <row r="3752" spans="1:10">
      <c r="A3752" s="259"/>
      <c r="B3752" s="259"/>
      <c r="C3752" s="259"/>
      <c r="D3752" s="259"/>
      <c r="E3752" s="259"/>
      <c r="F3752" s="270"/>
      <c r="G3752" s="259"/>
      <c r="H3752" s="259"/>
      <c r="I3752" s="259"/>
      <c r="J3752" s="259"/>
    </row>
    <row r="3753" spans="1:10">
      <c r="A3753" s="259"/>
      <c r="B3753" s="259"/>
      <c r="C3753" s="259"/>
      <c r="D3753" s="259"/>
      <c r="E3753" s="259"/>
      <c r="F3753" s="270"/>
      <c r="G3753" s="259"/>
      <c r="H3753" s="259"/>
      <c r="I3753" s="259"/>
      <c r="J3753" s="259"/>
    </row>
    <row r="3754" spans="1:10">
      <c r="A3754" s="259"/>
      <c r="B3754" s="259"/>
      <c r="C3754" s="259"/>
      <c r="D3754" s="259"/>
      <c r="E3754" s="259"/>
      <c r="F3754" s="270"/>
      <c r="G3754" s="259"/>
      <c r="H3754" s="259"/>
      <c r="I3754" s="259"/>
      <c r="J3754" s="259"/>
    </row>
    <row r="3755" spans="1:10">
      <c r="A3755" s="259"/>
      <c r="B3755" s="259"/>
      <c r="C3755" s="259"/>
      <c r="D3755" s="259"/>
      <c r="E3755" s="259"/>
      <c r="F3755" s="270"/>
      <c r="G3755" s="259"/>
      <c r="H3755" s="259"/>
      <c r="I3755" s="259"/>
      <c r="J3755" s="259"/>
    </row>
    <row r="3756" spans="1:10">
      <c r="A3756" s="259"/>
      <c r="B3756" s="259"/>
      <c r="C3756" s="259"/>
      <c r="D3756" s="259"/>
      <c r="E3756" s="259"/>
      <c r="F3756" s="270"/>
      <c r="G3756" s="259"/>
      <c r="H3756" s="259"/>
      <c r="I3756" s="259"/>
      <c r="J3756" s="259"/>
    </row>
    <row r="3757" spans="1:10">
      <c r="A3757" s="259"/>
      <c r="B3757" s="259"/>
      <c r="C3757" s="259"/>
      <c r="D3757" s="259"/>
      <c r="E3757" s="259"/>
      <c r="F3757" s="270"/>
      <c r="G3757" s="259"/>
      <c r="H3757" s="259"/>
      <c r="I3757" s="259"/>
      <c r="J3757" s="259"/>
    </row>
    <row r="3758" spans="1:10">
      <c r="A3758" s="259"/>
      <c r="B3758" s="259"/>
      <c r="C3758" s="259"/>
      <c r="D3758" s="259"/>
      <c r="E3758" s="259"/>
      <c r="F3758" s="270"/>
      <c r="G3758" s="259"/>
      <c r="H3758" s="259"/>
      <c r="I3758" s="259"/>
      <c r="J3758" s="259"/>
    </row>
    <row r="3759" spans="1:10">
      <c r="A3759" s="259"/>
      <c r="B3759" s="259"/>
      <c r="C3759" s="259"/>
      <c r="D3759" s="259"/>
      <c r="E3759" s="259"/>
      <c r="F3759" s="270"/>
      <c r="G3759" s="259"/>
      <c r="H3759" s="259"/>
      <c r="I3759" s="259"/>
      <c r="J3759" s="259"/>
    </row>
    <row r="3760" spans="1:10">
      <c r="A3760" s="259"/>
      <c r="B3760" s="259"/>
      <c r="C3760" s="259"/>
      <c r="D3760" s="259"/>
      <c r="E3760" s="259"/>
      <c r="F3760" s="270"/>
      <c r="G3760" s="259"/>
      <c r="H3760" s="259"/>
      <c r="I3760" s="259"/>
      <c r="J3760" s="259"/>
    </row>
    <row r="3761" spans="1:10">
      <c r="A3761" s="259"/>
      <c r="B3761" s="259"/>
      <c r="C3761" s="259"/>
      <c r="D3761" s="259"/>
      <c r="E3761" s="259"/>
      <c r="F3761" s="270"/>
      <c r="G3761" s="259"/>
      <c r="H3761" s="259"/>
      <c r="I3761" s="259"/>
      <c r="J3761" s="259"/>
    </row>
    <row r="3762" spans="1:10">
      <c r="A3762" s="259"/>
      <c r="B3762" s="259"/>
      <c r="C3762" s="259"/>
      <c r="D3762" s="259"/>
      <c r="E3762" s="259"/>
      <c r="F3762" s="270"/>
      <c r="G3762" s="259"/>
      <c r="H3762" s="259"/>
      <c r="I3762" s="259"/>
      <c r="J3762" s="259"/>
    </row>
    <row r="3763" spans="1:10">
      <c r="A3763" s="259"/>
      <c r="B3763" s="259"/>
      <c r="C3763" s="259"/>
      <c r="D3763" s="259"/>
      <c r="E3763" s="259"/>
      <c r="F3763" s="270"/>
      <c r="G3763" s="259"/>
      <c r="H3763" s="259"/>
      <c r="I3763" s="259"/>
      <c r="J3763" s="259"/>
    </row>
    <row r="3764" spans="1:10">
      <c r="A3764" s="259"/>
      <c r="B3764" s="259"/>
      <c r="C3764" s="259"/>
      <c r="D3764" s="259"/>
      <c r="E3764" s="259"/>
      <c r="F3764" s="270"/>
      <c r="G3764" s="259"/>
      <c r="H3764" s="259"/>
      <c r="I3764" s="259"/>
      <c r="J3764" s="259"/>
    </row>
    <row r="3765" spans="1:10">
      <c r="A3765" s="259"/>
      <c r="B3765" s="259"/>
      <c r="C3765" s="259"/>
      <c r="D3765" s="259"/>
      <c r="E3765" s="259"/>
      <c r="F3765" s="270"/>
      <c r="G3765" s="259"/>
      <c r="H3765" s="259"/>
      <c r="I3765" s="259"/>
      <c r="J3765" s="259"/>
    </row>
    <row r="3766" spans="1:10">
      <c r="A3766" s="259"/>
      <c r="B3766" s="259"/>
      <c r="C3766" s="259"/>
      <c r="D3766" s="259"/>
      <c r="E3766" s="259"/>
      <c r="F3766" s="270"/>
      <c r="G3766" s="259"/>
      <c r="H3766" s="259"/>
      <c r="I3766" s="259"/>
      <c r="J3766" s="259"/>
    </row>
    <row r="3767" spans="1:10">
      <c r="A3767" s="259"/>
      <c r="B3767" s="259"/>
      <c r="C3767" s="259"/>
      <c r="D3767" s="259"/>
      <c r="E3767" s="259"/>
      <c r="F3767" s="270"/>
      <c r="G3767" s="259"/>
      <c r="H3767" s="259"/>
      <c r="I3767" s="259"/>
      <c r="J3767" s="259"/>
    </row>
    <row r="3768" spans="1:10">
      <c r="A3768" s="259"/>
      <c r="B3768" s="259"/>
      <c r="C3768" s="259"/>
      <c r="D3768" s="259"/>
      <c r="E3768" s="259"/>
      <c r="F3768" s="270"/>
      <c r="G3768" s="259"/>
      <c r="H3768" s="259"/>
      <c r="I3768" s="259"/>
      <c r="J3768" s="259"/>
    </row>
    <row r="3769" spans="1:10">
      <c r="A3769" s="259"/>
      <c r="B3769" s="259"/>
      <c r="C3769" s="259"/>
      <c r="D3769" s="259"/>
      <c r="E3769" s="259"/>
      <c r="F3769" s="270"/>
      <c r="G3769" s="259"/>
      <c r="H3769" s="259"/>
      <c r="I3769" s="259"/>
      <c r="J3769" s="259"/>
    </row>
    <row r="3770" spans="1:10">
      <c r="A3770" s="259"/>
      <c r="B3770" s="259"/>
      <c r="C3770" s="259"/>
      <c r="D3770" s="259"/>
      <c r="E3770" s="259"/>
      <c r="F3770" s="270"/>
      <c r="G3770" s="259"/>
      <c r="H3770" s="259"/>
      <c r="I3770" s="259"/>
      <c r="J3770" s="259"/>
    </row>
    <row r="3771" spans="1:10">
      <c r="A3771" s="259"/>
      <c r="B3771" s="259"/>
      <c r="C3771" s="259"/>
      <c r="D3771" s="259"/>
      <c r="E3771" s="259"/>
      <c r="F3771" s="270"/>
      <c r="G3771" s="259"/>
      <c r="H3771" s="259"/>
      <c r="I3771" s="259"/>
      <c r="J3771" s="259"/>
    </row>
    <row r="3772" spans="1:10">
      <c r="A3772" s="259"/>
      <c r="B3772" s="259"/>
      <c r="C3772" s="259"/>
      <c r="D3772" s="259"/>
      <c r="E3772" s="259"/>
      <c r="F3772" s="270"/>
      <c r="G3772" s="259"/>
      <c r="H3772" s="259"/>
      <c r="I3772" s="259"/>
      <c r="J3772" s="259"/>
    </row>
    <row r="3773" spans="1:10">
      <c r="A3773" s="259"/>
      <c r="B3773" s="259"/>
      <c r="C3773" s="259"/>
      <c r="D3773" s="259"/>
      <c r="E3773" s="259"/>
      <c r="F3773" s="270"/>
      <c r="G3773" s="259"/>
      <c r="H3773" s="259"/>
      <c r="I3773" s="259"/>
      <c r="J3773" s="259"/>
    </row>
    <row r="3774" spans="1:10">
      <c r="A3774" s="259"/>
      <c r="B3774" s="259"/>
      <c r="C3774" s="259"/>
      <c r="D3774" s="259"/>
      <c r="E3774" s="259"/>
      <c r="F3774" s="270"/>
      <c r="G3774" s="259"/>
      <c r="H3774" s="259"/>
      <c r="I3774" s="259"/>
      <c r="J3774" s="259"/>
    </row>
    <row r="3775" spans="1:10">
      <c r="A3775" s="259"/>
      <c r="B3775" s="259"/>
      <c r="C3775" s="259"/>
      <c r="D3775" s="259"/>
      <c r="E3775" s="259"/>
      <c r="F3775" s="270"/>
      <c r="G3775" s="259"/>
      <c r="H3775" s="259"/>
      <c r="I3775" s="259"/>
      <c r="J3775" s="259"/>
    </row>
    <row r="3776" spans="1:10">
      <c r="A3776" s="259"/>
      <c r="B3776" s="259"/>
      <c r="C3776" s="259"/>
      <c r="D3776" s="259"/>
      <c r="E3776" s="259"/>
      <c r="F3776" s="270"/>
      <c r="G3776" s="259"/>
      <c r="H3776" s="259"/>
      <c r="I3776" s="259"/>
      <c r="J3776" s="259"/>
    </row>
    <row r="3777" spans="1:10">
      <c r="A3777" s="259"/>
      <c r="B3777" s="259"/>
      <c r="C3777" s="259"/>
      <c r="D3777" s="259"/>
      <c r="E3777" s="259"/>
      <c r="F3777" s="270"/>
      <c r="G3777" s="259"/>
      <c r="H3777" s="259"/>
      <c r="I3777" s="259"/>
      <c r="J3777" s="259"/>
    </row>
    <row r="3778" spans="1:10">
      <c r="A3778" s="259"/>
      <c r="B3778" s="259"/>
      <c r="C3778" s="259"/>
      <c r="D3778" s="259"/>
      <c r="E3778" s="259"/>
      <c r="F3778" s="270"/>
      <c r="G3778" s="259"/>
      <c r="H3778" s="259"/>
      <c r="I3778" s="259"/>
      <c r="J3778" s="259"/>
    </row>
    <row r="3779" spans="1:10">
      <c r="A3779" s="259"/>
      <c r="B3779" s="259"/>
      <c r="C3779" s="259"/>
      <c r="D3779" s="259"/>
      <c r="E3779" s="259"/>
      <c r="F3779" s="270"/>
      <c r="G3779" s="259"/>
      <c r="H3779" s="259"/>
      <c r="I3779" s="259"/>
      <c r="J3779" s="259"/>
    </row>
    <row r="3780" spans="1:10">
      <c r="A3780" s="259"/>
      <c r="B3780" s="259"/>
      <c r="C3780" s="259"/>
      <c r="D3780" s="259"/>
      <c r="E3780" s="259"/>
      <c r="F3780" s="270"/>
      <c r="G3780" s="259"/>
      <c r="H3780" s="259"/>
      <c r="I3780" s="259"/>
      <c r="J3780" s="259"/>
    </row>
    <row r="3781" spans="1:10">
      <c r="A3781" s="259"/>
      <c r="B3781" s="259"/>
      <c r="C3781" s="259"/>
      <c r="D3781" s="259"/>
      <c r="E3781" s="259"/>
      <c r="F3781" s="270"/>
      <c r="G3781" s="259"/>
      <c r="H3781" s="259"/>
      <c r="I3781" s="259"/>
      <c r="J3781" s="259"/>
    </row>
    <row r="3782" spans="1:10">
      <c r="A3782" s="259"/>
      <c r="B3782" s="259"/>
      <c r="C3782" s="259"/>
      <c r="D3782" s="259"/>
      <c r="E3782" s="259"/>
      <c r="F3782" s="270"/>
      <c r="G3782" s="259"/>
      <c r="H3782" s="259"/>
      <c r="I3782" s="259"/>
      <c r="J3782" s="259"/>
    </row>
    <row r="3783" spans="1:10">
      <c r="A3783" s="259"/>
      <c r="B3783" s="259"/>
      <c r="C3783" s="259"/>
      <c r="D3783" s="259"/>
      <c r="E3783" s="259"/>
      <c r="F3783" s="270"/>
      <c r="G3783" s="259"/>
      <c r="H3783" s="259"/>
      <c r="I3783" s="259"/>
      <c r="J3783" s="259"/>
    </row>
    <row r="3784" spans="1:10">
      <c r="A3784" s="259"/>
      <c r="B3784" s="259"/>
      <c r="C3784" s="259"/>
      <c r="D3784" s="259"/>
      <c r="E3784" s="259"/>
      <c r="F3784" s="270"/>
      <c r="G3784" s="259"/>
      <c r="H3784" s="259"/>
      <c r="I3784" s="259"/>
      <c r="J3784" s="259"/>
    </row>
    <row r="3785" spans="1:10">
      <c r="A3785" s="259"/>
      <c r="B3785" s="259"/>
      <c r="C3785" s="259"/>
      <c r="D3785" s="259"/>
      <c r="E3785" s="259"/>
      <c r="F3785" s="270"/>
      <c r="G3785" s="259"/>
      <c r="H3785" s="259"/>
      <c r="I3785" s="259"/>
      <c r="J3785" s="259"/>
    </row>
    <row r="3786" spans="1:10">
      <c r="A3786" s="259"/>
      <c r="B3786" s="259"/>
      <c r="C3786" s="259"/>
      <c r="D3786" s="259"/>
      <c r="E3786" s="259"/>
      <c r="F3786" s="270"/>
      <c r="G3786" s="259"/>
      <c r="H3786" s="259"/>
      <c r="I3786" s="259"/>
      <c r="J3786" s="259"/>
    </row>
    <row r="3787" spans="1:10">
      <c r="A3787" s="259"/>
      <c r="B3787" s="259"/>
      <c r="C3787" s="259"/>
      <c r="D3787" s="259"/>
      <c r="E3787" s="259"/>
      <c r="F3787" s="270"/>
      <c r="G3787" s="259"/>
      <c r="H3787" s="259"/>
      <c r="I3787" s="259"/>
      <c r="J3787" s="259"/>
    </row>
    <row r="3788" spans="1:10">
      <c r="A3788" s="259"/>
      <c r="B3788" s="259"/>
      <c r="C3788" s="259"/>
      <c r="D3788" s="259"/>
      <c r="E3788" s="259"/>
      <c r="F3788" s="270"/>
      <c r="G3788" s="259"/>
      <c r="H3788" s="259"/>
      <c r="I3788" s="259"/>
      <c r="J3788" s="259"/>
    </row>
    <row r="3789" spans="1:10">
      <c r="A3789" s="259"/>
      <c r="B3789" s="259"/>
      <c r="C3789" s="259"/>
      <c r="D3789" s="259"/>
      <c r="E3789" s="259"/>
      <c r="F3789" s="270"/>
      <c r="G3789" s="259"/>
      <c r="H3789" s="259"/>
      <c r="I3789" s="259"/>
      <c r="J3789" s="259"/>
    </row>
    <row r="3790" spans="1:10">
      <c r="A3790" s="259"/>
      <c r="B3790" s="259"/>
      <c r="C3790" s="259"/>
      <c r="D3790" s="259"/>
      <c r="E3790" s="259"/>
      <c r="F3790" s="270"/>
      <c r="G3790" s="259"/>
      <c r="H3790" s="259"/>
      <c r="I3790" s="259"/>
      <c r="J3790" s="259"/>
    </row>
    <row r="3791" spans="1:10">
      <c r="A3791" s="259"/>
      <c r="B3791" s="259"/>
      <c r="C3791" s="259"/>
      <c r="D3791" s="259"/>
      <c r="E3791" s="259"/>
      <c r="F3791" s="270"/>
      <c r="G3791" s="259"/>
      <c r="H3791" s="259"/>
      <c r="I3791" s="259"/>
      <c r="J3791" s="259"/>
    </row>
    <row r="3792" spans="1:10">
      <c r="A3792" s="259"/>
      <c r="B3792" s="259"/>
      <c r="C3792" s="259"/>
      <c r="D3792" s="259"/>
      <c r="E3792" s="259"/>
      <c r="F3792" s="270"/>
      <c r="G3792" s="259"/>
      <c r="H3792" s="259"/>
      <c r="I3792" s="259"/>
      <c r="J3792" s="259"/>
    </row>
    <row r="3793" spans="1:10">
      <c r="A3793" s="259"/>
      <c r="B3793" s="259"/>
      <c r="C3793" s="259"/>
      <c r="D3793" s="259"/>
      <c r="E3793" s="259"/>
      <c r="F3793" s="270"/>
      <c r="G3793" s="259"/>
      <c r="H3793" s="259"/>
      <c r="I3793" s="259"/>
      <c r="J3793" s="259"/>
    </row>
    <row r="3794" spans="1:10">
      <c r="A3794" s="259"/>
      <c r="B3794" s="259"/>
      <c r="C3794" s="259"/>
      <c r="D3794" s="259"/>
      <c r="E3794" s="259"/>
      <c r="F3794" s="270"/>
      <c r="G3794" s="259"/>
      <c r="H3794" s="259"/>
      <c r="I3794" s="259"/>
      <c r="J3794" s="259"/>
    </row>
    <row r="3795" spans="1:10">
      <c r="A3795" s="259"/>
      <c r="B3795" s="259"/>
      <c r="C3795" s="259"/>
      <c r="D3795" s="259"/>
      <c r="E3795" s="259"/>
      <c r="F3795" s="270"/>
      <c r="G3795" s="259"/>
      <c r="H3795" s="259"/>
      <c r="I3795" s="259"/>
      <c r="J3795" s="259"/>
    </row>
    <row r="3796" spans="1:10">
      <c r="A3796" s="259"/>
      <c r="B3796" s="259"/>
      <c r="C3796" s="259"/>
      <c r="D3796" s="259"/>
      <c r="E3796" s="259"/>
      <c r="F3796" s="270"/>
      <c r="G3796" s="259"/>
      <c r="H3796" s="259"/>
      <c r="I3796" s="259"/>
      <c r="J3796" s="259"/>
    </row>
    <row r="3797" spans="1:10">
      <c r="A3797" s="259"/>
      <c r="B3797" s="259"/>
      <c r="C3797" s="259"/>
      <c r="D3797" s="259"/>
      <c r="E3797" s="259"/>
      <c r="F3797" s="270"/>
      <c r="G3797" s="259"/>
      <c r="H3797" s="259"/>
      <c r="I3797" s="259"/>
      <c r="J3797" s="259"/>
    </row>
    <row r="3798" spans="1:10">
      <c r="A3798" s="259"/>
      <c r="B3798" s="259"/>
      <c r="C3798" s="259"/>
      <c r="D3798" s="259"/>
      <c r="E3798" s="259"/>
      <c r="F3798" s="270"/>
      <c r="G3798" s="259"/>
      <c r="H3798" s="259"/>
      <c r="I3798" s="259"/>
      <c r="J3798" s="259"/>
    </row>
    <row r="3799" spans="1:10">
      <c r="A3799" s="259"/>
      <c r="B3799" s="259"/>
      <c r="C3799" s="259"/>
      <c r="D3799" s="259"/>
      <c r="E3799" s="259"/>
      <c r="F3799" s="270"/>
      <c r="G3799" s="259"/>
      <c r="H3799" s="259"/>
      <c r="I3799" s="259"/>
      <c r="J3799" s="259"/>
    </row>
    <row r="3800" spans="1:10">
      <c r="A3800" s="259"/>
      <c r="B3800" s="259"/>
      <c r="C3800" s="259"/>
      <c r="D3800" s="259"/>
      <c r="E3800" s="259"/>
      <c r="F3800" s="270"/>
      <c r="G3800" s="259"/>
      <c r="H3800" s="259"/>
      <c r="I3800" s="259"/>
      <c r="J3800" s="259"/>
    </row>
    <row r="3801" spans="1:10">
      <c r="A3801" s="259"/>
      <c r="B3801" s="259"/>
      <c r="C3801" s="259"/>
      <c r="D3801" s="259"/>
      <c r="E3801" s="259"/>
      <c r="F3801" s="270"/>
      <c r="G3801" s="259"/>
      <c r="H3801" s="259"/>
      <c r="I3801" s="259"/>
      <c r="J3801" s="259"/>
    </row>
    <row r="3802" spans="1:10">
      <c r="A3802" s="259"/>
      <c r="B3802" s="259"/>
      <c r="C3802" s="259"/>
      <c r="D3802" s="259"/>
      <c r="E3802" s="259"/>
      <c r="F3802" s="270"/>
      <c r="G3802" s="259"/>
      <c r="H3802" s="259"/>
      <c r="I3802" s="259"/>
      <c r="J3802" s="259"/>
    </row>
    <row r="3803" spans="1:10">
      <c r="A3803" s="259"/>
      <c r="B3803" s="259"/>
      <c r="C3803" s="259"/>
      <c r="D3803" s="259"/>
      <c r="E3803" s="259"/>
      <c r="F3803" s="270"/>
      <c r="G3803" s="259"/>
      <c r="H3803" s="259"/>
      <c r="I3803" s="259"/>
      <c r="J3803" s="259"/>
    </row>
    <row r="3804" spans="1:10">
      <c r="A3804" s="259"/>
      <c r="B3804" s="259"/>
      <c r="C3804" s="259"/>
      <c r="D3804" s="259"/>
      <c r="E3804" s="259"/>
      <c r="F3804" s="270"/>
      <c r="G3804" s="259"/>
      <c r="H3804" s="259"/>
      <c r="I3804" s="259"/>
      <c r="J3804" s="259"/>
    </row>
    <row r="3805" spans="1:10">
      <c r="A3805" s="259"/>
      <c r="B3805" s="259"/>
      <c r="C3805" s="259"/>
      <c r="D3805" s="259"/>
      <c r="E3805" s="259"/>
      <c r="F3805" s="270"/>
      <c r="G3805" s="259"/>
      <c r="H3805" s="259"/>
      <c r="I3805" s="259"/>
      <c r="J3805" s="259"/>
    </row>
    <row r="3806" spans="1:10">
      <c r="A3806" s="259"/>
      <c r="B3806" s="259"/>
      <c r="C3806" s="259"/>
      <c r="D3806" s="259"/>
      <c r="E3806" s="259"/>
      <c r="F3806" s="270"/>
      <c r="G3806" s="259"/>
      <c r="H3806" s="259"/>
      <c r="I3806" s="259"/>
      <c r="J3806" s="259"/>
    </row>
    <row r="3807" spans="1:10">
      <c r="A3807" s="259"/>
      <c r="B3807" s="259"/>
      <c r="C3807" s="259"/>
      <c r="D3807" s="259"/>
      <c r="E3807" s="259"/>
      <c r="F3807" s="270"/>
      <c r="G3807" s="259"/>
      <c r="H3807" s="259"/>
      <c r="I3807" s="259"/>
      <c r="J3807" s="259"/>
    </row>
    <row r="3808" spans="1:10">
      <c r="A3808" s="259"/>
      <c r="B3808" s="259"/>
      <c r="C3808" s="259"/>
      <c r="D3808" s="259"/>
      <c r="E3808" s="259"/>
      <c r="F3808" s="270"/>
      <c r="G3808" s="259"/>
      <c r="H3808" s="259"/>
      <c r="I3808" s="259"/>
      <c r="J3808" s="259"/>
    </row>
    <row r="3809" spans="1:10">
      <c r="A3809" s="259"/>
      <c r="B3809" s="259"/>
      <c r="C3809" s="259"/>
      <c r="D3809" s="259"/>
      <c r="E3809" s="259"/>
      <c r="F3809" s="270"/>
      <c r="G3809" s="259"/>
      <c r="H3809" s="259"/>
      <c r="I3809" s="259"/>
      <c r="J3809" s="259"/>
    </row>
    <row r="3810" spans="1:10">
      <c r="A3810" s="259"/>
      <c r="B3810" s="259"/>
      <c r="C3810" s="259"/>
      <c r="D3810" s="259"/>
      <c r="E3810" s="259"/>
      <c r="F3810" s="270"/>
      <c r="G3810" s="259"/>
      <c r="H3810" s="259"/>
      <c r="I3810" s="259"/>
      <c r="J3810" s="259"/>
    </row>
    <row r="3811" spans="1:10">
      <c r="A3811" s="259"/>
      <c r="B3811" s="259"/>
      <c r="C3811" s="259"/>
      <c r="D3811" s="259"/>
      <c r="E3811" s="259"/>
      <c r="F3811" s="270"/>
      <c r="G3811" s="259"/>
      <c r="H3811" s="259"/>
      <c r="I3811" s="259"/>
      <c r="J3811" s="259"/>
    </row>
    <row r="3812" spans="1:10">
      <c r="A3812" s="259"/>
      <c r="B3812" s="259"/>
      <c r="C3812" s="259"/>
      <c r="D3812" s="259"/>
      <c r="E3812" s="259"/>
      <c r="F3812" s="270"/>
      <c r="G3812" s="259"/>
      <c r="H3812" s="259"/>
      <c r="I3812" s="259"/>
      <c r="J3812" s="259"/>
    </row>
    <row r="3813" spans="1:10">
      <c r="A3813" s="259"/>
      <c r="B3813" s="259"/>
      <c r="C3813" s="259"/>
      <c r="D3813" s="259"/>
      <c r="E3813" s="259"/>
      <c r="F3813" s="270"/>
      <c r="G3813" s="259"/>
      <c r="H3813" s="259"/>
      <c r="I3813" s="259"/>
      <c r="J3813" s="259"/>
    </row>
    <row r="3814" spans="1:10">
      <c r="A3814" s="259"/>
      <c r="B3814" s="259"/>
      <c r="C3814" s="259"/>
      <c r="D3814" s="259"/>
      <c r="E3814" s="259"/>
      <c r="F3814" s="270"/>
      <c r="G3814" s="259"/>
      <c r="H3814" s="259"/>
      <c r="I3814" s="259"/>
      <c r="J3814" s="259"/>
    </row>
    <row r="3815" spans="1:10">
      <c r="A3815" s="259"/>
      <c r="B3815" s="259"/>
      <c r="C3815" s="259"/>
      <c r="D3815" s="259"/>
      <c r="E3815" s="259"/>
      <c r="F3815" s="270"/>
      <c r="G3815" s="259"/>
      <c r="H3815" s="259"/>
      <c r="I3815" s="259"/>
      <c r="J3815" s="259"/>
    </row>
    <row r="3816" spans="1:10">
      <c r="A3816" s="259"/>
      <c r="B3816" s="259"/>
      <c r="C3816" s="259"/>
      <c r="D3816" s="259"/>
      <c r="E3816" s="259"/>
      <c r="F3816" s="270"/>
      <c r="G3816" s="259"/>
      <c r="H3816" s="259"/>
      <c r="I3816" s="259"/>
      <c r="J3816" s="259"/>
    </row>
    <row r="3817" spans="1:10">
      <c r="A3817" s="259"/>
      <c r="B3817" s="259"/>
      <c r="C3817" s="259"/>
      <c r="D3817" s="259"/>
      <c r="E3817" s="259"/>
      <c r="F3817" s="270"/>
      <c r="G3817" s="259"/>
      <c r="H3817" s="259"/>
      <c r="I3817" s="259"/>
      <c r="J3817" s="259"/>
    </row>
    <row r="3818" spans="1:10">
      <c r="A3818" s="259"/>
      <c r="B3818" s="259"/>
      <c r="C3818" s="259"/>
      <c r="D3818" s="259"/>
      <c r="E3818" s="259"/>
      <c r="F3818" s="270"/>
      <c r="G3818" s="259"/>
      <c r="H3818" s="259"/>
      <c r="I3818" s="259"/>
      <c r="J3818" s="259"/>
    </row>
    <row r="3819" spans="1:10">
      <c r="A3819" s="259"/>
      <c r="B3819" s="259"/>
      <c r="C3819" s="259"/>
      <c r="D3819" s="259"/>
      <c r="E3819" s="259"/>
      <c r="F3819" s="270"/>
      <c r="G3819" s="259"/>
      <c r="H3819" s="259"/>
      <c r="I3819" s="259"/>
      <c r="J3819" s="259"/>
    </row>
    <row r="3820" spans="1:10">
      <c r="A3820" s="259"/>
      <c r="B3820" s="259"/>
      <c r="C3820" s="259"/>
      <c r="D3820" s="259"/>
      <c r="E3820" s="259"/>
      <c r="F3820" s="270"/>
      <c r="G3820" s="259"/>
      <c r="H3820" s="259"/>
      <c r="I3820" s="259"/>
      <c r="J3820" s="259"/>
    </row>
    <row r="3821" spans="1:10">
      <c r="A3821" s="259"/>
      <c r="B3821" s="259"/>
      <c r="C3821" s="259"/>
      <c r="D3821" s="259"/>
      <c r="E3821" s="259"/>
      <c r="F3821" s="270"/>
      <c r="G3821" s="259"/>
      <c r="H3821" s="259"/>
      <c r="I3821" s="259"/>
      <c r="J3821" s="259"/>
    </row>
    <row r="3822" spans="1:10">
      <c r="A3822" s="259"/>
      <c r="B3822" s="259"/>
      <c r="C3822" s="259"/>
      <c r="D3822" s="259"/>
      <c r="E3822" s="259"/>
      <c r="F3822" s="270"/>
      <c r="G3822" s="259"/>
      <c r="H3822" s="259"/>
      <c r="I3822" s="259"/>
      <c r="J3822" s="259"/>
    </row>
    <row r="3823" spans="1:10">
      <c r="A3823" s="259"/>
      <c r="B3823" s="259"/>
      <c r="C3823" s="259"/>
      <c r="D3823" s="259"/>
      <c r="E3823" s="259"/>
      <c r="F3823" s="270"/>
      <c r="G3823" s="259"/>
      <c r="H3823" s="259"/>
      <c r="I3823" s="259"/>
      <c r="J3823" s="259"/>
    </row>
    <row r="3824" spans="1:10">
      <c r="A3824" s="259"/>
      <c r="B3824" s="259"/>
      <c r="C3824" s="259"/>
      <c r="D3824" s="259"/>
      <c r="E3824" s="259"/>
      <c r="F3824" s="270"/>
      <c r="G3824" s="259"/>
      <c r="H3824" s="259"/>
      <c r="I3824" s="259"/>
      <c r="J3824" s="259"/>
    </row>
    <row r="3825" spans="1:10">
      <c r="A3825" s="259"/>
      <c r="B3825" s="259"/>
      <c r="C3825" s="259"/>
      <c r="D3825" s="259"/>
      <c r="E3825" s="259"/>
      <c r="F3825" s="270"/>
      <c r="G3825" s="259"/>
      <c r="H3825" s="259"/>
      <c r="I3825" s="259"/>
      <c r="J3825" s="259"/>
    </row>
    <row r="3826" spans="1:10">
      <c r="A3826" s="259"/>
      <c r="B3826" s="259"/>
      <c r="C3826" s="259"/>
      <c r="D3826" s="259"/>
      <c r="E3826" s="259"/>
      <c r="F3826" s="270"/>
      <c r="G3826" s="259"/>
      <c r="H3826" s="259"/>
      <c r="I3826" s="259"/>
      <c r="J3826" s="259"/>
    </row>
    <row r="3827" spans="1:10">
      <c r="A3827" s="259"/>
      <c r="B3827" s="259"/>
      <c r="C3827" s="259"/>
      <c r="D3827" s="259"/>
      <c r="E3827" s="259"/>
      <c r="F3827" s="270"/>
      <c r="G3827" s="259"/>
      <c r="H3827" s="259"/>
      <c r="I3827" s="259"/>
      <c r="J3827" s="259"/>
    </row>
    <row r="3828" spans="1:10">
      <c r="A3828" s="259"/>
      <c r="B3828" s="259"/>
      <c r="C3828" s="259"/>
      <c r="D3828" s="259"/>
      <c r="E3828" s="259"/>
      <c r="F3828" s="270"/>
      <c r="G3828" s="259"/>
      <c r="H3828" s="259"/>
      <c r="I3828" s="259"/>
      <c r="J3828" s="259"/>
    </row>
    <row r="3829" spans="1:10">
      <c r="A3829" s="259"/>
      <c r="B3829" s="259"/>
      <c r="C3829" s="259"/>
      <c r="D3829" s="259"/>
      <c r="E3829" s="259"/>
      <c r="F3829" s="270"/>
      <c r="G3829" s="259"/>
      <c r="H3829" s="259"/>
      <c r="I3829" s="259"/>
      <c r="J3829" s="259"/>
    </row>
    <row r="3830" spans="1:10">
      <c r="A3830" s="259"/>
      <c r="B3830" s="259"/>
      <c r="C3830" s="259"/>
      <c r="D3830" s="259"/>
      <c r="E3830" s="259"/>
      <c r="F3830" s="270"/>
      <c r="G3830" s="259"/>
      <c r="H3830" s="259"/>
      <c r="I3830" s="259"/>
      <c r="J3830" s="259"/>
    </row>
    <row r="3831" spans="1:10">
      <c r="A3831" s="259"/>
      <c r="B3831" s="259"/>
      <c r="C3831" s="259"/>
      <c r="D3831" s="259"/>
      <c r="E3831" s="259"/>
      <c r="F3831" s="270"/>
      <c r="G3831" s="259"/>
      <c r="H3831" s="259"/>
      <c r="I3831" s="259"/>
      <c r="J3831" s="259"/>
    </row>
    <row r="3832" spans="1:10">
      <c r="A3832" s="259"/>
      <c r="B3832" s="259"/>
      <c r="C3832" s="259"/>
      <c r="D3832" s="259"/>
      <c r="E3832" s="259"/>
      <c r="F3832" s="270"/>
      <c r="G3832" s="259"/>
      <c r="H3832" s="259"/>
      <c r="I3832" s="259"/>
      <c r="J3832" s="259"/>
    </row>
    <row r="3833" spans="1:10">
      <c r="A3833" s="259"/>
      <c r="B3833" s="259"/>
      <c r="C3833" s="259"/>
      <c r="D3833" s="259"/>
      <c r="E3833" s="259"/>
      <c r="F3833" s="270"/>
      <c r="G3833" s="259"/>
      <c r="H3833" s="259"/>
      <c r="I3833" s="259"/>
      <c r="J3833" s="259"/>
    </row>
    <row r="3834" spans="1:10">
      <c r="A3834" s="259"/>
      <c r="B3834" s="259"/>
      <c r="C3834" s="259"/>
      <c r="D3834" s="259"/>
      <c r="E3834" s="259"/>
      <c r="F3834" s="270"/>
      <c r="G3834" s="259"/>
      <c r="H3834" s="259"/>
      <c r="I3834" s="259"/>
      <c r="J3834" s="259"/>
    </row>
    <row r="3835" spans="1:10">
      <c r="A3835" s="259"/>
      <c r="B3835" s="259"/>
      <c r="C3835" s="259"/>
      <c r="D3835" s="259"/>
      <c r="E3835" s="259"/>
      <c r="F3835" s="270"/>
      <c r="G3835" s="259"/>
      <c r="H3835" s="259"/>
      <c r="I3835" s="259"/>
      <c r="J3835" s="259"/>
    </row>
    <row r="3836" spans="1:10">
      <c r="A3836" s="259"/>
      <c r="B3836" s="259"/>
      <c r="C3836" s="259"/>
      <c r="D3836" s="259"/>
      <c r="E3836" s="259"/>
      <c r="F3836" s="270"/>
      <c r="G3836" s="259"/>
      <c r="H3836" s="259"/>
      <c r="I3836" s="259"/>
      <c r="J3836" s="259"/>
    </row>
    <row r="3837" spans="1:10">
      <c r="A3837" s="259"/>
      <c r="B3837" s="259"/>
      <c r="C3837" s="259"/>
      <c r="D3837" s="259"/>
      <c r="E3837" s="259"/>
      <c r="F3837" s="270"/>
      <c r="G3837" s="259"/>
      <c r="H3837" s="259"/>
      <c r="I3837" s="259"/>
      <c r="J3837" s="259"/>
    </row>
    <row r="3838" spans="1:10">
      <c r="A3838" s="259"/>
      <c r="B3838" s="259"/>
      <c r="C3838" s="259"/>
      <c r="D3838" s="259"/>
      <c r="E3838" s="259"/>
      <c r="F3838" s="270"/>
      <c r="G3838" s="259"/>
      <c r="H3838" s="259"/>
      <c r="I3838" s="259"/>
      <c r="J3838" s="259"/>
    </row>
    <row r="3839" spans="1:10">
      <c r="A3839" s="259"/>
      <c r="B3839" s="259"/>
      <c r="C3839" s="259"/>
      <c r="D3839" s="259"/>
      <c r="E3839" s="259"/>
      <c r="F3839" s="270"/>
      <c r="G3839" s="259"/>
      <c r="H3839" s="259"/>
      <c r="I3839" s="259"/>
      <c r="J3839" s="259"/>
    </row>
    <row r="3840" spans="1:10">
      <c r="A3840" s="259"/>
      <c r="B3840" s="259"/>
      <c r="C3840" s="259"/>
      <c r="D3840" s="259"/>
      <c r="E3840" s="259"/>
      <c r="F3840" s="270"/>
      <c r="G3840" s="259"/>
      <c r="H3840" s="259"/>
      <c r="I3840" s="259"/>
      <c r="J3840" s="259"/>
    </row>
    <row r="3841" spans="1:10">
      <c r="A3841" s="259"/>
      <c r="B3841" s="259"/>
      <c r="C3841" s="259"/>
      <c r="D3841" s="259"/>
      <c r="E3841" s="259"/>
      <c r="F3841" s="270"/>
      <c r="G3841" s="259"/>
      <c r="H3841" s="259"/>
      <c r="I3841" s="259"/>
      <c r="J3841" s="259"/>
    </row>
    <row r="3842" spans="1:10">
      <c r="A3842" s="259"/>
      <c r="B3842" s="259"/>
      <c r="C3842" s="259"/>
      <c r="D3842" s="259"/>
      <c r="E3842" s="259"/>
      <c r="F3842" s="270"/>
      <c r="G3842" s="259"/>
      <c r="H3842" s="259"/>
      <c r="I3842" s="259"/>
      <c r="J3842" s="259"/>
    </row>
    <row r="3843" spans="1:10">
      <c r="A3843" s="259"/>
      <c r="B3843" s="259"/>
      <c r="C3843" s="259"/>
      <c r="D3843" s="259"/>
      <c r="E3843" s="259"/>
      <c r="F3843" s="270"/>
      <c r="G3843" s="259"/>
      <c r="H3843" s="259"/>
      <c r="I3843" s="259"/>
      <c r="J3843" s="259"/>
    </row>
    <row r="3844" spans="1:10">
      <c r="A3844" s="259"/>
      <c r="B3844" s="259"/>
      <c r="C3844" s="259"/>
      <c r="D3844" s="259"/>
      <c r="E3844" s="259"/>
      <c r="F3844" s="270"/>
      <c r="G3844" s="259"/>
      <c r="H3844" s="259"/>
      <c r="I3844" s="259"/>
      <c r="J3844" s="259"/>
    </row>
    <row r="3845" spans="1:10">
      <c r="A3845" s="259"/>
      <c r="B3845" s="259"/>
      <c r="C3845" s="259"/>
      <c r="D3845" s="259"/>
      <c r="E3845" s="259"/>
      <c r="F3845" s="270"/>
      <c r="G3845" s="259"/>
      <c r="H3845" s="259"/>
      <c r="I3845" s="259"/>
      <c r="J3845" s="259"/>
    </row>
    <row r="3846" spans="1:10">
      <c r="A3846" s="259"/>
      <c r="B3846" s="259"/>
      <c r="C3846" s="259"/>
      <c r="D3846" s="259"/>
      <c r="E3846" s="259"/>
      <c r="F3846" s="270"/>
      <c r="G3846" s="259"/>
      <c r="H3846" s="259"/>
      <c r="I3846" s="259"/>
      <c r="J3846" s="259"/>
    </row>
    <row r="3847" spans="1:10">
      <c r="A3847" s="259"/>
      <c r="B3847" s="259"/>
      <c r="C3847" s="259"/>
      <c r="D3847" s="259"/>
      <c r="E3847" s="259"/>
      <c r="F3847" s="270"/>
      <c r="G3847" s="259"/>
      <c r="H3847" s="259"/>
      <c r="I3847" s="259"/>
      <c r="J3847" s="259"/>
    </row>
    <row r="3848" spans="1:10">
      <c r="A3848" s="259"/>
      <c r="B3848" s="259"/>
      <c r="C3848" s="259"/>
      <c r="D3848" s="259"/>
      <c r="E3848" s="259"/>
      <c r="F3848" s="270"/>
      <c r="G3848" s="259"/>
      <c r="H3848" s="259"/>
      <c r="I3848" s="259"/>
      <c r="J3848" s="259"/>
    </row>
    <row r="3849" spans="1:10">
      <c r="A3849" s="259"/>
      <c r="B3849" s="259"/>
      <c r="C3849" s="259"/>
      <c r="D3849" s="259"/>
      <c r="E3849" s="259"/>
      <c r="F3849" s="270"/>
      <c r="G3849" s="259"/>
      <c r="H3849" s="259"/>
      <c r="I3849" s="259"/>
      <c r="J3849" s="259"/>
    </row>
    <row r="3850" spans="1:10">
      <c r="A3850" s="259"/>
      <c r="B3850" s="259"/>
      <c r="C3850" s="259"/>
      <c r="D3850" s="259"/>
      <c r="E3850" s="259"/>
      <c r="F3850" s="270"/>
      <c r="G3850" s="259"/>
      <c r="H3850" s="259"/>
      <c r="I3850" s="259"/>
      <c r="J3850" s="259"/>
    </row>
    <row r="3851" spans="1:10">
      <c r="A3851" s="259"/>
      <c r="B3851" s="259"/>
      <c r="C3851" s="259"/>
      <c r="D3851" s="259"/>
      <c r="E3851" s="259"/>
      <c r="F3851" s="270"/>
      <c r="G3851" s="259"/>
      <c r="H3851" s="259"/>
      <c r="I3851" s="259"/>
      <c r="J3851" s="259"/>
    </row>
    <row r="3852" spans="1:10">
      <c r="A3852" s="259"/>
      <c r="B3852" s="259"/>
      <c r="C3852" s="259"/>
      <c r="D3852" s="259"/>
      <c r="E3852" s="259"/>
      <c r="F3852" s="270"/>
      <c r="G3852" s="259"/>
      <c r="H3852" s="259"/>
      <c r="I3852" s="259"/>
      <c r="J3852" s="259"/>
    </row>
    <row r="3853" spans="1:10">
      <c r="A3853" s="259"/>
      <c r="B3853" s="259"/>
      <c r="C3853" s="259"/>
      <c r="D3853" s="259"/>
      <c r="E3853" s="259"/>
      <c r="F3853" s="270"/>
      <c r="G3853" s="259"/>
      <c r="H3853" s="259"/>
      <c r="I3853" s="259"/>
      <c r="J3853" s="259"/>
    </row>
    <row r="3854" spans="1:10">
      <c r="A3854" s="259"/>
      <c r="B3854" s="259"/>
      <c r="C3854" s="259"/>
      <c r="D3854" s="259"/>
      <c r="E3854" s="259"/>
      <c r="F3854" s="270"/>
      <c r="G3854" s="259"/>
      <c r="H3854" s="259"/>
      <c r="I3854" s="259"/>
      <c r="J3854" s="259"/>
    </row>
    <row r="3855" spans="1:10">
      <c r="A3855" s="259"/>
      <c r="B3855" s="259"/>
      <c r="C3855" s="259"/>
      <c r="D3855" s="259"/>
      <c r="E3855" s="259"/>
      <c r="F3855" s="270"/>
      <c r="G3855" s="259"/>
      <c r="H3855" s="259"/>
      <c r="I3855" s="259"/>
      <c r="J3855" s="259"/>
    </row>
    <row r="3856" spans="1:10">
      <c r="A3856" s="259"/>
      <c r="B3856" s="259"/>
      <c r="C3856" s="259"/>
      <c r="D3856" s="259"/>
      <c r="E3856" s="259"/>
      <c r="F3856" s="270"/>
      <c r="G3856" s="259"/>
      <c r="H3856" s="259"/>
      <c r="I3856" s="259"/>
      <c r="J3856" s="259"/>
    </row>
    <row r="3857" spans="1:10">
      <c r="A3857" s="259"/>
      <c r="B3857" s="259"/>
      <c r="C3857" s="259"/>
      <c r="D3857" s="259"/>
      <c r="E3857" s="259"/>
      <c r="F3857" s="270"/>
      <c r="G3857" s="259"/>
      <c r="H3857" s="259"/>
      <c r="I3857" s="259"/>
      <c r="J3857" s="259"/>
    </row>
    <row r="3858" spans="1:10">
      <c r="A3858" s="259"/>
      <c r="B3858" s="259"/>
      <c r="C3858" s="259"/>
      <c r="D3858" s="259"/>
      <c r="E3858" s="259"/>
      <c r="F3858" s="270"/>
      <c r="G3858" s="259"/>
      <c r="H3858" s="259"/>
      <c r="I3858" s="259"/>
      <c r="J3858" s="259"/>
    </row>
    <row r="3859" spans="1:10">
      <c r="A3859" s="259"/>
      <c r="B3859" s="259"/>
      <c r="C3859" s="259"/>
      <c r="D3859" s="259"/>
      <c r="E3859" s="259"/>
      <c r="F3859" s="270"/>
      <c r="G3859" s="259"/>
      <c r="H3859" s="259"/>
      <c r="I3859" s="259"/>
      <c r="J3859" s="259"/>
    </row>
    <row r="3860" spans="1:10">
      <c r="A3860" s="259"/>
      <c r="B3860" s="259"/>
      <c r="C3860" s="259"/>
      <c r="D3860" s="259"/>
      <c r="E3860" s="259"/>
      <c r="F3860" s="270"/>
      <c r="G3860" s="259"/>
      <c r="H3860" s="259"/>
      <c r="I3860" s="259"/>
      <c r="J3860" s="259"/>
    </row>
    <row r="3861" spans="1:10">
      <c r="A3861" s="259"/>
      <c r="B3861" s="259"/>
      <c r="C3861" s="259"/>
      <c r="D3861" s="259"/>
      <c r="E3861" s="259"/>
      <c r="F3861" s="270"/>
      <c r="G3861" s="259"/>
      <c r="H3861" s="259"/>
      <c r="I3861" s="259"/>
      <c r="J3861" s="259"/>
    </row>
    <row r="3862" spans="1:10">
      <c r="A3862" s="259"/>
      <c r="B3862" s="259"/>
      <c r="C3862" s="259"/>
      <c r="D3862" s="259"/>
      <c r="E3862" s="259"/>
      <c r="F3862" s="270"/>
      <c r="G3862" s="259"/>
      <c r="H3862" s="259"/>
      <c r="I3862" s="259"/>
      <c r="J3862" s="259"/>
    </row>
    <row r="3863" spans="1:10">
      <c r="A3863" s="259"/>
      <c r="B3863" s="259"/>
      <c r="C3863" s="259"/>
      <c r="D3863" s="259"/>
      <c r="E3863" s="259"/>
      <c r="F3863" s="270"/>
      <c r="G3863" s="259"/>
      <c r="H3863" s="259"/>
      <c r="I3863" s="259"/>
      <c r="J3863" s="259"/>
    </row>
    <row r="3864" spans="1:10">
      <c r="A3864" s="259"/>
      <c r="B3864" s="259"/>
      <c r="C3864" s="259"/>
      <c r="D3864" s="259"/>
      <c r="E3864" s="259"/>
      <c r="F3864" s="270"/>
      <c r="G3864" s="259"/>
      <c r="H3864" s="259"/>
      <c r="I3864" s="259"/>
      <c r="J3864" s="259"/>
    </row>
    <row r="3865" spans="1:10">
      <c r="A3865" s="259"/>
      <c r="B3865" s="259"/>
      <c r="C3865" s="259"/>
      <c r="D3865" s="259"/>
      <c r="E3865" s="259"/>
      <c r="F3865" s="270"/>
      <c r="G3865" s="259"/>
      <c r="H3865" s="259"/>
      <c r="I3865" s="259"/>
      <c r="J3865" s="259"/>
    </row>
    <row r="3866" spans="1:10">
      <c r="A3866" s="259"/>
      <c r="B3866" s="259"/>
      <c r="C3866" s="259"/>
      <c r="D3866" s="259"/>
      <c r="E3866" s="259"/>
      <c r="F3866" s="270"/>
      <c r="G3866" s="259"/>
      <c r="H3866" s="259"/>
      <c r="I3866" s="259"/>
      <c r="J3866" s="259"/>
    </row>
    <row r="3867" spans="1:10">
      <c r="A3867" s="259"/>
      <c r="B3867" s="259"/>
      <c r="C3867" s="259"/>
      <c r="D3867" s="259"/>
      <c r="E3867" s="259"/>
      <c r="F3867" s="270"/>
      <c r="G3867" s="259"/>
      <c r="H3867" s="259"/>
      <c r="I3867" s="259"/>
      <c r="J3867" s="259"/>
    </row>
    <row r="3868" spans="1:10">
      <c r="A3868" s="259"/>
      <c r="B3868" s="259"/>
      <c r="C3868" s="259"/>
      <c r="D3868" s="259"/>
      <c r="E3868" s="259"/>
      <c r="F3868" s="270"/>
      <c r="G3868" s="259"/>
      <c r="H3868" s="259"/>
      <c r="I3868" s="259"/>
      <c r="J3868" s="259"/>
    </row>
    <row r="3869" spans="1:10">
      <c r="A3869" s="259"/>
      <c r="B3869" s="259"/>
      <c r="C3869" s="259"/>
      <c r="D3869" s="259"/>
      <c r="E3869" s="259"/>
      <c r="F3869" s="270"/>
      <c r="G3869" s="259"/>
      <c r="H3869" s="259"/>
      <c r="I3869" s="259"/>
      <c r="J3869" s="259"/>
    </row>
    <row r="3870" spans="1:10">
      <c r="A3870" s="259"/>
      <c r="B3870" s="259"/>
      <c r="C3870" s="259"/>
      <c r="D3870" s="259"/>
      <c r="E3870" s="259"/>
      <c r="F3870" s="270"/>
      <c r="G3870" s="259"/>
      <c r="H3870" s="259"/>
      <c r="I3870" s="259"/>
      <c r="J3870" s="259"/>
    </row>
    <row r="3871" spans="1:10">
      <c r="A3871" s="259"/>
      <c r="B3871" s="259"/>
      <c r="C3871" s="259"/>
      <c r="D3871" s="259"/>
      <c r="E3871" s="259"/>
      <c r="F3871" s="270"/>
      <c r="G3871" s="259"/>
      <c r="H3871" s="259"/>
      <c r="I3871" s="259"/>
      <c r="J3871" s="259"/>
    </row>
    <row r="3872" spans="1:10">
      <c r="A3872" s="259"/>
      <c r="B3872" s="259"/>
      <c r="C3872" s="259"/>
      <c r="D3872" s="259"/>
      <c r="E3872" s="259"/>
      <c r="F3872" s="270"/>
      <c r="G3872" s="259"/>
      <c r="H3872" s="259"/>
      <c r="I3872" s="259"/>
      <c r="J3872" s="259"/>
    </row>
    <row r="3873" spans="1:10">
      <c r="A3873" s="259"/>
      <c r="B3873" s="259"/>
      <c r="C3873" s="259"/>
      <c r="D3873" s="259"/>
      <c r="E3873" s="259"/>
      <c r="F3873" s="270"/>
      <c r="G3873" s="259"/>
      <c r="H3873" s="259"/>
      <c r="I3873" s="259"/>
      <c r="J3873" s="259"/>
    </row>
    <row r="3874" spans="1:10">
      <c r="A3874" s="259"/>
      <c r="B3874" s="259"/>
      <c r="C3874" s="259"/>
      <c r="D3874" s="259"/>
      <c r="E3874" s="259"/>
      <c r="F3874" s="270"/>
      <c r="G3874" s="259"/>
      <c r="H3874" s="259"/>
      <c r="I3874" s="259"/>
      <c r="J3874" s="259"/>
    </row>
    <row r="3875" spans="1:10">
      <c r="A3875" s="259"/>
      <c r="B3875" s="259"/>
      <c r="C3875" s="259"/>
      <c r="D3875" s="259"/>
      <c r="E3875" s="259"/>
      <c r="F3875" s="270"/>
      <c r="G3875" s="259"/>
      <c r="H3875" s="259"/>
      <c r="I3875" s="259"/>
      <c r="J3875" s="259"/>
    </row>
    <row r="3876" spans="1:10">
      <c r="A3876" s="259"/>
      <c r="B3876" s="259"/>
      <c r="C3876" s="259"/>
      <c r="D3876" s="259"/>
      <c r="E3876" s="259"/>
      <c r="F3876" s="270"/>
      <c r="G3876" s="259"/>
      <c r="H3876" s="259"/>
      <c r="I3876" s="259"/>
      <c r="J3876" s="259"/>
    </row>
    <row r="3877" spans="1:10">
      <c r="A3877" s="259"/>
      <c r="B3877" s="259"/>
      <c r="C3877" s="259"/>
      <c r="D3877" s="259"/>
      <c r="E3877" s="259"/>
      <c r="F3877" s="270"/>
      <c r="G3877" s="259"/>
      <c r="H3877" s="259"/>
      <c r="I3877" s="259"/>
      <c r="J3877" s="259"/>
    </row>
    <row r="3878" spans="1:10">
      <c r="A3878" s="259"/>
      <c r="B3878" s="259"/>
      <c r="C3878" s="259"/>
      <c r="D3878" s="259"/>
      <c r="E3878" s="259"/>
      <c r="F3878" s="270"/>
      <c r="G3878" s="259"/>
      <c r="H3878" s="259"/>
      <c r="I3878" s="259"/>
      <c r="J3878" s="259"/>
    </row>
    <row r="3879" spans="1:10">
      <c r="A3879" s="259"/>
      <c r="B3879" s="259"/>
      <c r="C3879" s="259"/>
      <c r="D3879" s="259"/>
      <c r="E3879" s="259"/>
      <c r="F3879" s="270"/>
      <c r="G3879" s="259"/>
      <c r="H3879" s="259"/>
      <c r="I3879" s="259"/>
      <c r="J3879" s="259"/>
    </row>
    <row r="3880" spans="1:10">
      <c r="A3880" s="259"/>
      <c r="B3880" s="259"/>
      <c r="C3880" s="259"/>
      <c r="D3880" s="259"/>
      <c r="E3880" s="259"/>
      <c r="F3880" s="270"/>
      <c r="G3880" s="259"/>
      <c r="H3880" s="259"/>
      <c r="I3880" s="259"/>
      <c r="J3880" s="259"/>
    </row>
    <row r="3881" spans="1:10">
      <c r="A3881" s="259"/>
      <c r="B3881" s="259"/>
      <c r="C3881" s="259"/>
      <c r="D3881" s="259"/>
      <c r="E3881" s="259"/>
      <c r="F3881" s="270"/>
      <c r="G3881" s="259"/>
      <c r="H3881" s="259"/>
      <c r="I3881" s="259"/>
      <c r="J3881" s="259"/>
    </row>
    <row r="3882" spans="1:10">
      <c r="A3882" s="259"/>
      <c r="B3882" s="259"/>
      <c r="C3882" s="259"/>
      <c r="D3882" s="259"/>
      <c r="E3882" s="259"/>
      <c r="F3882" s="270"/>
      <c r="G3882" s="259"/>
      <c r="H3882" s="259"/>
      <c r="I3882" s="259"/>
      <c r="J3882" s="259"/>
    </row>
    <row r="3883" spans="1:10">
      <c r="A3883" s="259"/>
      <c r="B3883" s="259"/>
      <c r="C3883" s="259"/>
      <c r="D3883" s="259"/>
      <c r="E3883" s="259"/>
      <c r="F3883" s="270"/>
      <c r="G3883" s="259"/>
      <c r="H3883" s="259"/>
      <c r="I3883" s="259"/>
      <c r="J3883" s="259"/>
    </row>
    <row r="3884" spans="1:10">
      <c r="A3884" s="259"/>
      <c r="B3884" s="259"/>
      <c r="C3884" s="259"/>
      <c r="D3884" s="259"/>
      <c r="E3884" s="259"/>
      <c r="F3884" s="270"/>
      <c r="G3884" s="259"/>
      <c r="H3884" s="259"/>
      <c r="I3884" s="259"/>
      <c r="J3884" s="259"/>
    </row>
    <row r="3885" spans="1:10">
      <c r="A3885" s="259"/>
      <c r="B3885" s="259"/>
      <c r="C3885" s="259"/>
      <c r="D3885" s="259"/>
      <c r="E3885" s="259"/>
      <c r="F3885" s="270"/>
      <c r="G3885" s="259"/>
      <c r="H3885" s="259"/>
      <c r="I3885" s="259"/>
      <c r="J3885" s="259"/>
    </row>
    <row r="3886" spans="1:10">
      <c r="A3886" s="259"/>
      <c r="B3886" s="259"/>
      <c r="C3886" s="259"/>
      <c r="D3886" s="259"/>
      <c r="E3886" s="259"/>
      <c r="F3886" s="270"/>
      <c r="G3886" s="259"/>
      <c r="H3886" s="259"/>
      <c r="I3886" s="259"/>
      <c r="J3886" s="259"/>
    </row>
    <row r="3887" spans="1:10">
      <c r="A3887" s="259"/>
      <c r="B3887" s="259"/>
      <c r="C3887" s="259"/>
      <c r="D3887" s="259"/>
      <c r="E3887" s="259"/>
      <c r="F3887" s="270"/>
      <c r="G3887" s="259"/>
      <c r="H3887" s="259"/>
      <c r="I3887" s="259"/>
      <c r="J3887" s="259"/>
    </row>
    <row r="3888" spans="1:10">
      <c r="A3888" s="259"/>
      <c r="B3888" s="259"/>
      <c r="C3888" s="259"/>
      <c r="D3888" s="259"/>
      <c r="E3888" s="259"/>
      <c r="F3888" s="270"/>
      <c r="G3888" s="259"/>
      <c r="H3888" s="259"/>
      <c r="I3888" s="259"/>
      <c r="J3888" s="259"/>
    </row>
    <row r="3889" spans="1:10">
      <c r="A3889" s="259"/>
      <c r="B3889" s="259"/>
      <c r="C3889" s="259"/>
      <c r="D3889" s="259"/>
      <c r="E3889" s="259"/>
      <c r="F3889" s="270"/>
      <c r="G3889" s="259"/>
      <c r="H3889" s="259"/>
      <c r="I3889" s="259"/>
      <c r="J3889" s="259"/>
    </row>
    <row r="3890" spans="1:10">
      <c r="A3890" s="259"/>
      <c r="B3890" s="259"/>
      <c r="C3890" s="259"/>
      <c r="D3890" s="259"/>
      <c r="E3890" s="259"/>
      <c r="F3890" s="270"/>
      <c r="G3890" s="259"/>
      <c r="H3890" s="259"/>
      <c r="I3890" s="259"/>
      <c r="J3890" s="259"/>
    </row>
    <row r="3891" spans="1:10">
      <c r="A3891" s="259"/>
      <c r="B3891" s="259"/>
      <c r="C3891" s="259"/>
      <c r="D3891" s="259"/>
      <c r="E3891" s="259"/>
      <c r="F3891" s="270"/>
      <c r="G3891" s="259"/>
      <c r="H3891" s="259"/>
      <c r="I3891" s="259"/>
      <c r="J3891" s="259"/>
    </row>
    <row r="3892" spans="1:10">
      <c r="A3892" s="259"/>
      <c r="B3892" s="259"/>
      <c r="C3892" s="259"/>
      <c r="D3892" s="259"/>
      <c r="E3892" s="259"/>
      <c r="F3892" s="270"/>
      <c r="G3892" s="259"/>
      <c r="H3892" s="259"/>
      <c r="I3892" s="259"/>
      <c r="J3892" s="259"/>
    </row>
    <row r="3893" spans="1:10">
      <c r="A3893" s="259"/>
      <c r="B3893" s="259"/>
      <c r="C3893" s="259"/>
      <c r="D3893" s="259"/>
      <c r="E3893" s="259"/>
      <c r="F3893" s="270"/>
      <c r="G3893" s="259"/>
      <c r="H3893" s="259"/>
      <c r="I3893" s="259"/>
      <c r="J3893" s="259"/>
    </row>
    <row r="3894" spans="1:10">
      <c r="A3894" s="259"/>
      <c r="B3894" s="259"/>
      <c r="C3894" s="259"/>
      <c r="D3894" s="259"/>
      <c r="E3894" s="259"/>
      <c r="F3894" s="270"/>
      <c r="G3894" s="259"/>
      <c r="H3894" s="259"/>
      <c r="I3894" s="259"/>
      <c r="J3894" s="259"/>
    </row>
    <row r="3895" spans="1:10">
      <c r="A3895" s="259"/>
      <c r="B3895" s="259"/>
      <c r="C3895" s="259"/>
      <c r="D3895" s="259"/>
      <c r="E3895" s="259"/>
      <c r="F3895" s="270"/>
      <c r="G3895" s="259"/>
      <c r="H3895" s="259"/>
      <c r="I3895" s="259"/>
      <c r="J3895" s="259"/>
    </row>
    <row r="3896" spans="1:10">
      <c r="A3896" s="259"/>
      <c r="B3896" s="259"/>
      <c r="C3896" s="259"/>
      <c r="D3896" s="259"/>
      <c r="E3896" s="259"/>
      <c r="F3896" s="270"/>
      <c r="G3896" s="259"/>
      <c r="H3896" s="259"/>
      <c r="I3896" s="259"/>
      <c r="J3896" s="259"/>
    </row>
    <row r="3897" spans="1:10">
      <c r="A3897" s="259"/>
      <c r="B3897" s="259"/>
      <c r="C3897" s="259"/>
      <c r="D3897" s="259"/>
      <c r="E3897" s="259"/>
      <c r="F3897" s="270"/>
      <c r="G3897" s="259"/>
      <c r="H3897" s="259"/>
      <c r="I3897" s="259"/>
      <c r="J3897" s="259"/>
    </row>
    <row r="3898" spans="1:10">
      <c r="A3898" s="259"/>
      <c r="B3898" s="259"/>
      <c r="C3898" s="259"/>
      <c r="D3898" s="259"/>
      <c r="E3898" s="259"/>
      <c r="F3898" s="270"/>
      <c r="G3898" s="259"/>
      <c r="H3898" s="259"/>
      <c r="I3898" s="259"/>
      <c r="J3898" s="259"/>
    </row>
    <row r="3899" spans="1:10">
      <c r="A3899" s="259"/>
      <c r="B3899" s="259"/>
      <c r="C3899" s="259"/>
      <c r="D3899" s="259"/>
      <c r="E3899" s="259"/>
      <c r="F3899" s="270"/>
      <c r="G3899" s="259"/>
      <c r="H3899" s="259"/>
      <c r="I3899" s="259"/>
      <c r="J3899" s="259"/>
    </row>
    <row r="3900" spans="1:10">
      <c r="A3900" s="259"/>
      <c r="B3900" s="259"/>
      <c r="C3900" s="259"/>
      <c r="D3900" s="259"/>
      <c r="E3900" s="259"/>
      <c r="F3900" s="270"/>
      <c r="G3900" s="259"/>
      <c r="H3900" s="259"/>
      <c r="I3900" s="259"/>
      <c r="J3900" s="259"/>
    </row>
    <row r="3901" spans="1:10">
      <c r="A3901" s="259"/>
      <c r="B3901" s="259"/>
      <c r="C3901" s="259"/>
      <c r="D3901" s="259"/>
      <c r="E3901" s="259"/>
      <c r="F3901" s="270"/>
      <c r="G3901" s="259"/>
      <c r="H3901" s="259"/>
      <c r="I3901" s="259"/>
      <c r="J3901" s="259"/>
    </row>
    <row r="3902" spans="1:10">
      <c r="A3902" s="259"/>
      <c r="B3902" s="259"/>
      <c r="C3902" s="259"/>
      <c r="D3902" s="259"/>
      <c r="E3902" s="259"/>
      <c r="F3902" s="270"/>
      <c r="G3902" s="259"/>
      <c r="H3902" s="259"/>
      <c r="I3902" s="259"/>
      <c r="J3902" s="259"/>
    </row>
    <row r="3903" spans="1:10">
      <c r="A3903" s="259"/>
      <c r="B3903" s="259"/>
      <c r="C3903" s="259"/>
      <c r="D3903" s="259"/>
      <c r="E3903" s="259"/>
      <c r="F3903" s="270"/>
      <c r="G3903" s="259"/>
      <c r="H3903" s="259"/>
      <c r="I3903" s="259"/>
      <c r="J3903" s="259"/>
    </row>
    <row r="3904" spans="1:10">
      <c r="A3904" s="259"/>
      <c r="B3904" s="259"/>
      <c r="C3904" s="259"/>
      <c r="D3904" s="259"/>
      <c r="E3904" s="259"/>
      <c r="F3904" s="270"/>
      <c r="G3904" s="259"/>
      <c r="H3904" s="259"/>
      <c r="I3904" s="259"/>
      <c r="J3904" s="259"/>
    </row>
    <row r="3905" spans="1:10">
      <c r="A3905" s="259"/>
      <c r="B3905" s="259"/>
      <c r="C3905" s="259"/>
      <c r="D3905" s="259"/>
      <c r="E3905" s="259"/>
      <c r="F3905" s="270"/>
      <c r="G3905" s="259"/>
      <c r="H3905" s="259"/>
      <c r="I3905" s="259"/>
      <c r="J3905" s="259"/>
    </row>
    <row r="3906" spans="1:10">
      <c r="A3906" s="259"/>
      <c r="B3906" s="259"/>
      <c r="C3906" s="259"/>
      <c r="D3906" s="259"/>
      <c r="E3906" s="259"/>
      <c r="F3906" s="270"/>
      <c r="G3906" s="259"/>
      <c r="H3906" s="259"/>
      <c r="I3906" s="259"/>
      <c r="J3906" s="259"/>
    </row>
    <row r="3907" spans="1:10">
      <c r="A3907" s="259"/>
      <c r="B3907" s="259"/>
      <c r="C3907" s="259"/>
      <c r="D3907" s="259"/>
      <c r="E3907" s="259"/>
      <c r="F3907" s="270"/>
      <c r="G3907" s="259"/>
      <c r="H3907" s="259"/>
      <c r="I3907" s="259"/>
      <c r="J3907" s="259"/>
    </row>
    <row r="3908" spans="1:10">
      <c r="A3908" s="259"/>
      <c r="B3908" s="259"/>
      <c r="C3908" s="259"/>
      <c r="D3908" s="259"/>
      <c r="E3908" s="259"/>
      <c r="F3908" s="270"/>
      <c r="G3908" s="259"/>
      <c r="H3908" s="259"/>
      <c r="I3908" s="259"/>
      <c r="J3908" s="259"/>
    </row>
    <row r="3909" spans="1:10">
      <c r="A3909" s="259"/>
      <c r="B3909" s="259"/>
      <c r="C3909" s="259"/>
      <c r="D3909" s="259"/>
      <c r="E3909" s="259"/>
      <c r="F3909" s="270"/>
      <c r="G3909" s="259"/>
      <c r="H3909" s="259"/>
      <c r="I3909" s="259"/>
      <c r="J3909" s="259"/>
    </row>
    <row r="3910" spans="1:10">
      <c r="A3910" s="259"/>
      <c r="B3910" s="259"/>
      <c r="C3910" s="259"/>
      <c r="D3910" s="259"/>
      <c r="E3910" s="259"/>
      <c r="F3910" s="270"/>
      <c r="G3910" s="259"/>
      <c r="H3910" s="259"/>
      <c r="I3910" s="259"/>
      <c r="J3910" s="259"/>
    </row>
    <row r="3911" spans="1:10">
      <c r="A3911" s="259"/>
      <c r="B3911" s="259"/>
      <c r="C3911" s="259"/>
      <c r="D3911" s="259"/>
      <c r="E3911" s="259"/>
      <c r="F3911" s="270"/>
      <c r="G3911" s="259"/>
      <c r="H3911" s="259"/>
      <c r="I3911" s="259"/>
      <c r="J3911" s="259"/>
    </row>
    <row r="3912" spans="1:10">
      <c r="A3912" s="259"/>
      <c r="B3912" s="259"/>
      <c r="C3912" s="259"/>
      <c r="D3912" s="259"/>
      <c r="E3912" s="259"/>
      <c r="F3912" s="270"/>
      <c r="G3912" s="259"/>
      <c r="H3912" s="259"/>
      <c r="I3912" s="259"/>
      <c r="J3912" s="259"/>
    </row>
    <row r="3913" spans="1:10">
      <c r="A3913" s="259"/>
      <c r="B3913" s="259"/>
      <c r="C3913" s="259"/>
      <c r="D3913" s="259"/>
      <c r="E3913" s="259"/>
      <c r="F3913" s="270"/>
      <c r="G3913" s="259"/>
      <c r="H3913" s="259"/>
      <c r="I3913" s="259"/>
      <c r="J3913" s="259"/>
    </row>
    <row r="3914" spans="1:10">
      <c r="A3914" s="259"/>
      <c r="B3914" s="259"/>
      <c r="C3914" s="259"/>
      <c r="D3914" s="259"/>
      <c r="E3914" s="259"/>
      <c r="F3914" s="270"/>
      <c r="G3914" s="259"/>
      <c r="H3914" s="259"/>
      <c r="I3914" s="259"/>
      <c r="J3914" s="259"/>
    </row>
    <row r="3915" spans="1:10">
      <c r="A3915" s="259"/>
      <c r="B3915" s="259"/>
      <c r="C3915" s="259"/>
      <c r="D3915" s="259"/>
      <c r="E3915" s="259"/>
      <c r="F3915" s="270"/>
      <c r="G3915" s="259"/>
      <c r="H3915" s="259"/>
      <c r="I3915" s="259"/>
      <c r="J3915" s="259"/>
    </row>
    <row r="3916" spans="1:10">
      <c r="A3916" s="259"/>
      <c r="B3916" s="259"/>
      <c r="C3916" s="259"/>
      <c r="D3916" s="259"/>
      <c r="E3916" s="259"/>
      <c r="F3916" s="270"/>
      <c r="G3916" s="259"/>
      <c r="H3916" s="259"/>
      <c r="I3916" s="259"/>
      <c r="J3916" s="259"/>
    </row>
    <row r="3917" spans="1:10">
      <c r="A3917" s="259"/>
      <c r="B3917" s="259"/>
      <c r="C3917" s="259"/>
      <c r="D3917" s="259"/>
      <c r="E3917" s="259"/>
      <c r="F3917" s="270"/>
      <c r="G3917" s="259"/>
      <c r="H3917" s="259"/>
      <c r="I3917" s="259"/>
      <c r="J3917" s="259"/>
    </row>
    <row r="3918" spans="1:10">
      <c r="A3918" s="259"/>
      <c r="B3918" s="259"/>
      <c r="C3918" s="259"/>
      <c r="D3918" s="259"/>
      <c r="E3918" s="259"/>
      <c r="F3918" s="270"/>
      <c r="G3918" s="259"/>
      <c r="H3918" s="259"/>
      <c r="I3918" s="259"/>
      <c r="J3918" s="259"/>
    </row>
    <row r="3919" spans="1:10">
      <c r="A3919" s="259"/>
      <c r="B3919" s="259"/>
      <c r="C3919" s="259"/>
      <c r="D3919" s="259"/>
      <c r="E3919" s="259"/>
      <c r="F3919" s="270"/>
      <c r="G3919" s="259"/>
      <c r="H3919" s="259"/>
      <c r="I3919" s="259"/>
      <c r="J3919" s="259"/>
    </row>
    <row r="3920" spans="1:10">
      <c r="A3920" s="259"/>
      <c r="B3920" s="259"/>
      <c r="C3920" s="259"/>
      <c r="D3920" s="259"/>
      <c r="E3920" s="259"/>
      <c r="F3920" s="270"/>
      <c r="G3920" s="259"/>
      <c r="H3920" s="259"/>
      <c r="I3920" s="259"/>
      <c r="J3920" s="259"/>
    </row>
    <row r="3921" spans="1:10">
      <c r="A3921" s="259"/>
      <c r="B3921" s="259"/>
      <c r="C3921" s="259"/>
      <c r="D3921" s="259"/>
      <c r="E3921" s="259"/>
      <c r="F3921" s="270"/>
      <c r="G3921" s="259"/>
      <c r="H3921" s="259"/>
      <c r="I3921" s="259"/>
      <c r="J3921" s="259"/>
    </row>
    <row r="3922" spans="1:10">
      <c r="A3922" s="259"/>
      <c r="B3922" s="259"/>
      <c r="C3922" s="259"/>
      <c r="D3922" s="259"/>
      <c r="E3922" s="259"/>
      <c r="F3922" s="270"/>
      <c r="G3922" s="259"/>
      <c r="H3922" s="259"/>
      <c r="I3922" s="259"/>
      <c r="J3922" s="259"/>
    </row>
    <row r="3923" spans="1:10">
      <c r="A3923" s="259"/>
      <c r="B3923" s="259"/>
      <c r="C3923" s="259"/>
      <c r="D3923" s="259"/>
      <c r="E3923" s="259"/>
      <c r="F3923" s="270"/>
      <c r="G3923" s="259"/>
      <c r="H3923" s="259"/>
      <c r="I3923" s="259"/>
      <c r="J3923" s="259"/>
    </row>
    <row r="3924" spans="1:10">
      <c r="A3924" s="259"/>
      <c r="B3924" s="259"/>
      <c r="C3924" s="259"/>
      <c r="D3924" s="259"/>
      <c r="E3924" s="259"/>
      <c r="F3924" s="270"/>
      <c r="G3924" s="259"/>
      <c r="H3924" s="259"/>
      <c r="I3924" s="259"/>
      <c r="J3924" s="259"/>
    </row>
    <row r="3925" spans="1:10">
      <c r="A3925" s="259"/>
      <c r="B3925" s="259"/>
      <c r="C3925" s="259"/>
      <c r="D3925" s="259"/>
      <c r="E3925" s="259"/>
      <c r="F3925" s="270"/>
      <c r="G3925" s="259"/>
      <c r="H3925" s="259"/>
      <c r="I3925" s="259"/>
      <c r="J3925" s="259"/>
    </row>
    <row r="3926" spans="1:10">
      <c r="A3926" s="259"/>
      <c r="B3926" s="259"/>
      <c r="C3926" s="259"/>
      <c r="D3926" s="259"/>
      <c r="E3926" s="259"/>
      <c r="F3926" s="270"/>
      <c r="G3926" s="259"/>
      <c r="H3926" s="259"/>
      <c r="I3926" s="259"/>
      <c r="J3926" s="259"/>
    </row>
    <row r="3927" spans="1:10">
      <c r="A3927" s="259"/>
      <c r="B3927" s="259"/>
      <c r="C3927" s="259"/>
      <c r="D3927" s="259"/>
      <c r="E3927" s="259"/>
      <c r="F3927" s="270"/>
      <c r="G3927" s="259"/>
      <c r="H3927" s="259"/>
      <c r="I3927" s="259"/>
      <c r="J3927" s="259"/>
    </row>
    <row r="3928" spans="1:10">
      <c r="A3928" s="259"/>
      <c r="B3928" s="259"/>
      <c r="C3928" s="259"/>
      <c r="D3928" s="259"/>
      <c r="E3928" s="259"/>
      <c r="F3928" s="270"/>
      <c r="G3928" s="259"/>
      <c r="H3928" s="259"/>
      <c r="I3928" s="259"/>
      <c r="J3928" s="259"/>
    </row>
    <row r="3929" spans="1:10">
      <c r="A3929" s="259"/>
      <c r="B3929" s="259"/>
      <c r="C3929" s="259"/>
      <c r="D3929" s="259"/>
      <c r="E3929" s="259"/>
      <c r="F3929" s="270"/>
      <c r="G3929" s="259"/>
      <c r="H3929" s="259"/>
      <c r="I3929" s="259"/>
      <c r="J3929" s="259"/>
    </row>
    <row r="3930" spans="1:10">
      <c r="A3930" s="259"/>
      <c r="B3930" s="259"/>
      <c r="C3930" s="259"/>
      <c r="D3930" s="259"/>
      <c r="E3930" s="259"/>
      <c r="F3930" s="270"/>
      <c r="G3930" s="259"/>
      <c r="H3930" s="259"/>
      <c r="I3930" s="259"/>
      <c r="J3930" s="259"/>
    </row>
    <row r="3931" spans="1:10">
      <c r="A3931" s="259"/>
      <c r="B3931" s="259"/>
      <c r="C3931" s="259"/>
      <c r="D3931" s="259"/>
      <c r="E3931" s="259"/>
      <c r="F3931" s="270"/>
      <c r="G3931" s="259"/>
      <c r="H3931" s="259"/>
      <c r="I3931" s="259"/>
      <c r="J3931" s="259"/>
    </row>
    <row r="3932" spans="1:10">
      <c r="A3932" s="259"/>
      <c r="B3932" s="259"/>
      <c r="C3932" s="259"/>
      <c r="D3932" s="259"/>
      <c r="E3932" s="259"/>
      <c r="F3932" s="270"/>
      <c r="G3932" s="259"/>
      <c r="H3932" s="259"/>
      <c r="I3932" s="259"/>
      <c r="J3932" s="259"/>
    </row>
    <row r="3933" spans="1:10">
      <c r="A3933" s="259"/>
      <c r="B3933" s="259"/>
      <c r="C3933" s="259"/>
      <c r="D3933" s="259"/>
      <c r="E3933" s="259"/>
      <c r="F3933" s="270"/>
      <c r="G3933" s="259"/>
      <c r="H3933" s="259"/>
      <c r="I3933" s="259"/>
      <c r="J3933" s="259"/>
    </row>
    <row r="3934" spans="1:10">
      <c r="A3934" s="259"/>
      <c r="B3934" s="259"/>
      <c r="C3934" s="259"/>
      <c r="D3934" s="259"/>
      <c r="E3934" s="259"/>
      <c r="F3934" s="270"/>
      <c r="G3934" s="259"/>
      <c r="H3934" s="259"/>
      <c r="I3934" s="259"/>
      <c r="J3934" s="259"/>
    </row>
    <row r="3935" spans="1:10">
      <c r="A3935" s="259"/>
      <c r="B3935" s="259"/>
      <c r="C3935" s="259"/>
      <c r="D3935" s="259"/>
      <c r="E3935" s="259"/>
      <c r="F3935" s="270"/>
      <c r="G3935" s="259"/>
      <c r="H3935" s="259"/>
      <c r="I3935" s="259"/>
      <c r="J3935" s="259"/>
    </row>
    <row r="3936" spans="1:10">
      <c r="A3936" s="259"/>
      <c r="B3936" s="259"/>
      <c r="C3936" s="259"/>
      <c r="D3936" s="259"/>
      <c r="E3936" s="259"/>
      <c r="F3936" s="270"/>
      <c r="G3936" s="259"/>
      <c r="H3936" s="259"/>
      <c r="I3936" s="259"/>
      <c r="J3936" s="259"/>
    </row>
    <row r="3937" spans="1:10">
      <c r="A3937" s="259"/>
      <c r="B3937" s="259"/>
      <c r="C3937" s="259"/>
      <c r="D3937" s="259"/>
      <c r="E3937" s="259"/>
      <c r="F3937" s="270"/>
      <c r="G3937" s="259"/>
      <c r="H3937" s="259"/>
      <c r="I3937" s="259"/>
      <c r="J3937" s="259"/>
    </row>
    <row r="3938" spans="1:10">
      <c r="A3938" s="259"/>
      <c r="B3938" s="259"/>
      <c r="C3938" s="259"/>
      <c r="D3938" s="259"/>
      <c r="E3938" s="259"/>
      <c r="F3938" s="270"/>
      <c r="G3938" s="259"/>
      <c r="H3938" s="259"/>
      <c r="I3938" s="259"/>
      <c r="J3938" s="259"/>
    </row>
    <row r="3939" spans="1:10">
      <c r="A3939" s="259"/>
      <c r="B3939" s="259"/>
      <c r="C3939" s="259"/>
      <c r="D3939" s="259"/>
      <c r="E3939" s="259"/>
      <c r="F3939" s="270"/>
      <c r="G3939" s="259"/>
      <c r="H3939" s="259"/>
      <c r="I3939" s="259"/>
      <c r="J3939" s="259"/>
    </row>
    <row r="3940" spans="1:10">
      <c r="A3940" s="259"/>
      <c r="B3940" s="259"/>
      <c r="C3940" s="259"/>
      <c r="D3940" s="259"/>
      <c r="E3940" s="259"/>
      <c r="F3940" s="270"/>
      <c r="G3940" s="259"/>
      <c r="H3940" s="259"/>
      <c r="I3940" s="259"/>
      <c r="J3940" s="259"/>
    </row>
    <row r="3941" spans="1:10">
      <c r="A3941" s="259"/>
      <c r="B3941" s="259"/>
      <c r="C3941" s="259"/>
      <c r="D3941" s="259"/>
      <c r="E3941" s="259"/>
      <c r="F3941" s="270"/>
      <c r="G3941" s="259"/>
      <c r="H3941" s="259"/>
      <c r="I3941" s="259"/>
      <c r="J3941" s="259"/>
    </row>
    <row r="3942" spans="1:10">
      <c r="A3942" s="259"/>
      <c r="B3942" s="259"/>
      <c r="C3942" s="259"/>
      <c r="D3942" s="259"/>
      <c r="E3942" s="259"/>
      <c r="F3942" s="270"/>
      <c r="G3942" s="259"/>
      <c r="H3942" s="259"/>
      <c r="I3942" s="259"/>
      <c r="J3942" s="259"/>
    </row>
    <row r="3943" spans="1:10">
      <c r="A3943" s="259"/>
      <c r="B3943" s="259"/>
      <c r="C3943" s="259"/>
      <c r="D3943" s="259"/>
      <c r="E3943" s="259"/>
      <c r="F3943" s="270"/>
      <c r="G3943" s="259"/>
      <c r="H3943" s="259"/>
      <c r="I3943" s="259"/>
      <c r="J3943" s="259"/>
    </row>
    <row r="3944" spans="1:10">
      <c r="A3944" s="259"/>
      <c r="B3944" s="259"/>
      <c r="C3944" s="259"/>
      <c r="D3944" s="259"/>
      <c r="E3944" s="259"/>
      <c r="F3944" s="270"/>
      <c r="G3944" s="259"/>
      <c r="H3944" s="259"/>
      <c r="I3944" s="259"/>
      <c r="J3944" s="259"/>
    </row>
    <row r="3945" spans="1:10">
      <c r="A3945" s="259"/>
      <c r="B3945" s="259"/>
      <c r="C3945" s="259"/>
      <c r="D3945" s="259"/>
      <c r="E3945" s="259"/>
      <c r="F3945" s="270"/>
      <c r="G3945" s="259"/>
      <c r="H3945" s="259"/>
      <c r="I3945" s="259"/>
      <c r="J3945" s="259"/>
    </row>
    <row r="3946" spans="1:10">
      <c r="A3946" s="259"/>
      <c r="B3946" s="259"/>
      <c r="C3946" s="259"/>
      <c r="D3946" s="259"/>
      <c r="E3946" s="259"/>
      <c r="F3946" s="270"/>
      <c r="G3946" s="259"/>
      <c r="H3946" s="259"/>
      <c r="I3946" s="259"/>
      <c r="J3946" s="259"/>
    </row>
    <row r="3947" spans="1:10">
      <c r="A3947" s="259"/>
      <c r="B3947" s="259"/>
      <c r="C3947" s="259"/>
      <c r="D3947" s="259"/>
      <c r="E3947" s="259"/>
      <c r="F3947" s="270"/>
      <c r="G3947" s="259"/>
      <c r="H3947" s="259"/>
      <c r="I3947" s="259"/>
      <c r="J3947" s="259"/>
    </row>
    <row r="3948" spans="1:10">
      <c r="A3948" s="259"/>
      <c r="B3948" s="259"/>
      <c r="C3948" s="259"/>
      <c r="D3948" s="259"/>
      <c r="E3948" s="259"/>
      <c r="F3948" s="270"/>
      <c r="G3948" s="259"/>
      <c r="H3948" s="259"/>
      <c r="I3948" s="259"/>
      <c r="J3948" s="259"/>
    </row>
    <row r="3949" spans="1:10">
      <c r="A3949" s="259"/>
      <c r="B3949" s="259"/>
      <c r="C3949" s="259"/>
      <c r="D3949" s="259"/>
      <c r="E3949" s="259"/>
      <c r="F3949" s="270"/>
      <c r="G3949" s="259"/>
      <c r="H3949" s="259"/>
      <c r="I3949" s="259"/>
      <c r="J3949" s="259"/>
    </row>
    <row r="3950" spans="1:10">
      <c r="A3950" s="259"/>
      <c r="B3950" s="259"/>
      <c r="C3950" s="259"/>
      <c r="D3950" s="259"/>
      <c r="E3950" s="259"/>
      <c r="F3950" s="270"/>
      <c r="G3950" s="259"/>
      <c r="H3950" s="259"/>
      <c r="I3950" s="259"/>
      <c r="J3950" s="259"/>
    </row>
    <row r="3951" spans="1:10">
      <c r="A3951" s="259"/>
      <c r="B3951" s="259"/>
      <c r="C3951" s="259"/>
      <c r="D3951" s="259"/>
      <c r="E3951" s="259"/>
      <c r="F3951" s="270"/>
      <c r="G3951" s="259"/>
      <c r="H3951" s="259"/>
      <c r="I3951" s="259"/>
      <c r="J3951" s="259"/>
    </row>
    <row r="3952" spans="1:10">
      <c r="A3952" s="259"/>
      <c r="B3952" s="259"/>
      <c r="C3952" s="259"/>
      <c r="D3952" s="259"/>
      <c r="E3952" s="259"/>
      <c r="F3952" s="270"/>
      <c r="G3952" s="259"/>
      <c r="H3952" s="259"/>
      <c r="I3952" s="259"/>
      <c r="J3952" s="259"/>
    </row>
    <row r="3953" spans="1:10">
      <c r="A3953" s="259"/>
      <c r="B3953" s="259"/>
      <c r="C3953" s="259"/>
      <c r="D3953" s="259"/>
      <c r="E3953" s="259"/>
      <c r="F3953" s="270"/>
      <c r="G3953" s="259"/>
      <c r="H3953" s="259"/>
      <c r="I3953" s="259"/>
      <c r="J3953" s="259"/>
    </row>
    <row r="3954" spans="1:10">
      <c r="A3954" s="259"/>
      <c r="B3954" s="259"/>
      <c r="C3954" s="259"/>
      <c r="D3954" s="259"/>
      <c r="E3954" s="259"/>
      <c r="F3954" s="270"/>
      <c r="G3954" s="259"/>
      <c r="H3954" s="259"/>
      <c r="I3954" s="259"/>
      <c r="J3954" s="259"/>
    </row>
    <row r="3955" spans="1:10">
      <c r="A3955" s="259"/>
      <c r="B3955" s="259"/>
      <c r="C3955" s="259"/>
      <c r="D3955" s="259"/>
      <c r="E3955" s="259"/>
      <c r="F3955" s="270"/>
      <c r="G3955" s="259"/>
      <c r="H3955" s="259"/>
      <c r="I3955" s="259"/>
      <c r="J3955" s="259"/>
    </row>
    <row r="3956" spans="1:10">
      <c r="A3956" s="259"/>
      <c r="B3956" s="259"/>
      <c r="C3956" s="259"/>
      <c r="D3956" s="259"/>
      <c r="E3956" s="259"/>
      <c r="F3956" s="270"/>
      <c r="G3956" s="259"/>
      <c r="H3956" s="259"/>
      <c r="I3956" s="259"/>
      <c r="J3956" s="259"/>
    </row>
    <row r="3957" spans="1:10">
      <c r="A3957" s="259"/>
      <c r="B3957" s="259"/>
      <c r="C3957" s="259"/>
      <c r="D3957" s="259"/>
      <c r="E3957" s="259"/>
      <c r="F3957" s="270"/>
      <c r="G3957" s="259"/>
      <c r="H3957" s="259"/>
      <c r="I3957" s="259"/>
      <c r="J3957" s="259"/>
    </row>
    <row r="3958" spans="1:10">
      <c r="A3958" s="259"/>
      <c r="B3958" s="259"/>
      <c r="C3958" s="259"/>
      <c r="D3958" s="259"/>
      <c r="E3958" s="259"/>
      <c r="F3958" s="270"/>
      <c r="G3958" s="259"/>
      <c r="H3958" s="259"/>
      <c r="I3958" s="259"/>
      <c r="J3958" s="259"/>
    </row>
    <row r="3959" spans="1:10">
      <c r="A3959" s="259"/>
      <c r="B3959" s="259"/>
      <c r="C3959" s="259"/>
      <c r="D3959" s="259"/>
      <c r="E3959" s="259"/>
      <c r="F3959" s="270"/>
      <c r="G3959" s="259"/>
      <c r="H3959" s="259"/>
      <c r="I3959" s="259"/>
      <c r="J3959" s="259"/>
    </row>
    <row r="3960" spans="1:10">
      <c r="A3960" s="259"/>
      <c r="B3960" s="259"/>
      <c r="C3960" s="259"/>
      <c r="D3960" s="259"/>
      <c r="E3960" s="259"/>
      <c r="F3960" s="270"/>
      <c r="G3960" s="259"/>
      <c r="H3960" s="259"/>
      <c r="I3960" s="259"/>
      <c r="J3960" s="259"/>
    </row>
    <row r="3961" spans="1:10">
      <c r="A3961" s="259"/>
      <c r="B3961" s="259"/>
      <c r="C3961" s="259"/>
      <c r="D3961" s="259"/>
      <c r="E3961" s="259"/>
      <c r="F3961" s="270"/>
      <c r="G3961" s="259"/>
      <c r="H3961" s="259"/>
      <c r="I3961" s="259"/>
      <c r="J3961" s="259"/>
    </row>
    <row r="3962" spans="1:10">
      <c r="A3962" s="259"/>
      <c r="B3962" s="259"/>
      <c r="C3962" s="259"/>
      <c r="D3962" s="259"/>
      <c r="E3962" s="259"/>
      <c r="F3962" s="270"/>
      <c r="G3962" s="259"/>
      <c r="H3962" s="259"/>
      <c r="I3962" s="259"/>
      <c r="J3962" s="259"/>
    </row>
    <row r="3963" spans="1:10">
      <c r="A3963" s="259"/>
      <c r="B3963" s="259"/>
      <c r="C3963" s="259"/>
      <c r="D3963" s="259"/>
      <c r="E3963" s="259"/>
      <c r="F3963" s="270"/>
      <c r="G3963" s="259"/>
      <c r="H3963" s="259"/>
      <c r="I3963" s="259"/>
      <c r="J3963" s="259"/>
    </row>
    <row r="3964" spans="1:10">
      <c r="A3964" s="259"/>
      <c r="B3964" s="259"/>
      <c r="C3964" s="259"/>
      <c r="D3964" s="259"/>
      <c r="E3964" s="259"/>
      <c r="F3964" s="270"/>
      <c r="G3964" s="259"/>
      <c r="H3964" s="259"/>
      <c r="I3964" s="259"/>
      <c r="J3964" s="259"/>
    </row>
    <row r="3965" spans="1:10">
      <c r="A3965" s="259"/>
      <c r="B3965" s="259"/>
      <c r="C3965" s="259"/>
      <c r="D3965" s="259"/>
      <c r="E3965" s="259"/>
      <c r="F3965" s="270"/>
      <c r="G3965" s="259"/>
      <c r="H3965" s="259"/>
      <c r="I3965" s="259"/>
      <c r="J3965" s="259"/>
    </row>
    <row r="3966" spans="1:10">
      <c r="A3966" s="259"/>
      <c r="B3966" s="259"/>
      <c r="C3966" s="259"/>
      <c r="D3966" s="259"/>
      <c r="E3966" s="259"/>
      <c r="F3966" s="270"/>
      <c r="G3966" s="259"/>
      <c r="H3966" s="259"/>
      <c r="I3966" s="259"/>
      <c r="J3966" s="259"/>
    </row>
    <row r="3967" spans="1:10">
      <c r="A3967" s="259"/>
      <c r="B3967" s="259"/>
      <c r="C3967" s="259"/>
      <c r="D3967" s="259"/>
      <c r="E3967" s="259"/>
      <c r="F3967" s="270"/>
      <c r="G3967" s="259"/>
      <c r="H3967" s="259"/>
      <c r="I3967" s="259"/>
      <c r="J3967" s="259"/>
    </row>
    <row r="3968" spans="1:10">
      <c r="A3968" s="259"/>
      <c r="B3968" s="259"/>
      <c r="C3968" s="259"/>
      <c r="D3968" s="259"/>
      <c r="E3968" s="259"/>
      <c r="F3968" s="270"/>
      <c r="G3968" s="259"/>
      <c r="H3968" s="259"/>
      <c r="I3968" s="259"/>
      <c r="J3968" s="259"/>
    </row>
    <row r="3969" spans="1:10">
      <c r="A3969" s="259"/>
      <c r="B3969" s="259"/>
      <c r="C3969" s="259"/>
      <c r="D3969" s="259"/>
      <c r="E3969" s="259"/>
      <c r="F3969" s="270"/>
      <c r="G3969" s="259"/>
      <c r="H3969" s="259"/>
      <c r="I3969" s="259"/>
      <c r="J3969" s="259"/>
    </row>
    <row r="3970" spans="1:10">
      <c r="A3970" s="259"/>
      <c r="B3970" s="259"/>
      <c r="C3970" s="259"/>
      <c r="D3970" s="259"/>
      <c r="E3970" s="259"/>
      <c r="F3970" s="270"/>
      <c r="G3970" s="259"/>
      <c r="H3970" s="259"/>
      <c r="I3970" s="259"/>
      <c r="J3970" s="259"/>
    </row>
    <row r="3971" spans="1:10">
      <c r="A3971" s="259"/>
      <c r="B3971" s="259"/>
      <c r="C3971" s="259"/>
      <c r="D3971" s="259"/>
      <c r="E3971" s="259"/>
      <c r="F3971" s="270"/>
      <c r="G3971" s="259"/>
      <c r="H3971" s="259"/>
      <c r="I3971" s="259"/>
      <c r="J3971" s="259"/>
    </row>
    <row r="3972" spans="1:10">
      <c r="A3972" s="259"/>
      <c r="B3972" s="259"/>
      <c r="C3972" s="259"/>
      <c r="D3972" s="259"/>
      <c r="E3972" s="259"/>
      <c r="F3972" s="270"/>
      <c r="G3972" s="259"/>
      <c r="H3972" s="259"/>
      <c r="I3972" s="259"/>
      <c r="J3972" s="259"/>
    </row>
    <row r="3973" spans="1:10">
      <c r="A3973" s="259"/>
      <c r="B3973" s="259"/>
      <c r="C3973" s="259"/>
      <c r="D3973" s="259"/>
      <c r="E3973" s="259"/>
      <c r="F3973" s="270"/>
      <c r="G3973" s="259"/>
      <c r="H3973" s="259"/>
      <c r="I3973" s="259"/>
      <c r="J3973" s="259"/>
    </row>
    <row r="3974" spans="1:10">
      <c r="A3974" s="259"/>
      <c r="B3974" s="259"/>
      <c r="C3974" s="259"/>
      <c r="D3974" s="259"/>
      <c r="E3974" s="259"/>
      <c r="F3974" s="270"/>
      <c r="G3974" s="259"/>
      <c r="H3974" s="259"/>
      <c r="I3974" s="259"/>
      <c r="J3974" s="259"/>
    </row>
    <row r="3975" spans="1:10">
      <c r="A3975" s="259"/>
      <c r="B3975" s="259"/>
      <c r="C3975" s="259"/>
      <c r="D3975" s="259"/>
      <c r="E3975" s="259"/>
      <c r="F3975" s="270"/>
      <c r="G3975" s="259"/>
      <c r="H3975" s="259"/>
      <c r="I3975" s="259"/>
      <c r="J3975" s="259"/>
    </row>
    <row r="3976" spans="1:10">
      <c r="A3976" s="259"/>
      <c r="B3976" s="259"/>
      <c r="C3976" s="259"/>
      <c r="D3976" s="259"/>
      <c r="E3976" s="259"/>
      <c r="F3976" s="270"/>
      <c r="G3976" s="259"/>
      <c r="H3976" s="259"/>
      <c r="I3976" s="259"/>
      <c r="J3976" s="259"/>
    </row>
    <row r="3977" spans="1:10">
      <c r="A3977" s="259"/>
      <c r="B3977" s="259"/>
      <c r="C3977" s="259"/>
      <c r="D3977" s="259"/>
      <c r="E3977" s="259"/>
      <c r="F3977" s="270"/>
      <c r="G3977" s="259"/>
      <c r="H3977" s="259"/>
      <c r="I3977" s="259"/>
      <c r="J3977" s="259"/>
    </row>
    <row r="3978" spans="1:10">
      <c r="A3978" s="259"/>
      <c r="B3978" s="259"/>
      <c r="C3978" s="259"/>
      <c r="D3978" s="259"/>
      <c r="E3978" s="259"/>
      <c r="F3978" s="270"/>
      <c r="G3978" s="259"/>
      <c r="H3978" s="259"/>
      <c r="I3978" s="259"/>
      <c r="J3978" s="259"/>
    </row>
    <row r="3979" spans="1:10">
      <c r="A3979" s="259"/>
      <c r="B3979" s="259"/>
      <c r="C3979" s="259"/>
      <c r="D3979" s="259"/>
      <c r="E3979" s="259"/>
      <c r="F3979" s="270"/>
      <c r="G3979" s="259"/>
      <c r="H3979" s="259"/>
      <c r="I3979" s="259"/>
      <c r="J3979" s="259"/>
    </row>
    <row r="3980" spans="1:10">
      <c r="A3980" s="259"/>
      <c r="B3980" s="259"/>
      <c r="C3980" s="259"/>
      <c r="D3980" s="259"/>
      <c r="E3980" s="259"/>
      <c r="F3980" s="270"/>
      <c r="G3980" s="259"/>
      <c r="H3980" s="259"/>
      <c r="I3980" s="259"/>
      <c r="J3980" s="259"/>
    </row>
    <row r="3981" spans="1:10">
      <c r="A3981" s="259"/>
      <c r="B3981" s="259"/>
      <c r="C3981" s="259"/>
      <c r="D3981" s="259"/>
      <c r="E3981" s="259"/>
      <c r="F3981" s="270"/>
      <c r="G3981" s="259"/>
      <c r="H3981" s="259"/>
      <c r="I3981" s="259"/>
      <c r="J3981" s="259"/>
    </row>
    <row r="3982" spans="1:10">
      <c r="A3982" s="259"/>
      <c r="B3982" s="259"/>
      <c r="C3982" s="259"/>
      <c r="D3982" s="259"/>
      <c r="E3982" s="259"/>
      <c r="F3982" s="270"/>
      <c r="G3982" s="259"/>
      <c r="H3982" s="259"/>
      <c r="I3982" s="259"/>
      <c r="J3982" s="259"/>
    </row>
    <row r="3983" spans="1:10">
      <c r="A3983" s="259"/>
      <c r="B3983" s="259"/>
      <c r="C3983" s="259"/>
      <c r="D3983" s="259"/>
      <c r="E3983" s="259"/>
      <c r="F3983" s="270"/>
      <c r="G3983" s="259"/>
      <c r="H3983" s="259"/>
      <c r="I3983" s="259"/>
      <c r="J3983" s="259"/>
    </row>
    <row r="3984" spans="1:10">
      <c r="A3984" s="259"/>
      <c r="B3984" s="259"/>
      <c r="C3984" s="259"/>
      <c r="D3984" s="259"/>
      <c r="E3984" s="259"/>
      <c r="F3984" s="270"/>
      <c r="G3984" s="259"/>
      <c r="H3984" s="259"/>
      <c r="I3984" s="259"/>
      <c r="J3984" s="259"/>
    </row>
    <row r="3985" spans="1:10">
      <c r="A3985" s="259"/>
      <c r="B3985" s="259"/>
      <c r="C3985" s="259"/>
      <c r="D3985" s="259"/>
      <c r="E3985" s="259"/>
      <c r="F3985" s="270"/>
      <c r="G3985" s="259"/>
      <c r="H3985" s="259"/>
      <c r="I3985" s="259"/>
      <c r="J3985" s="259"/>
    </row>
    <row r="3986" spans="1:10">
      <c r="A3986" s="259"/>
      <c r="B3986" s="259"/>
      <c r="C3986" s="259"/>
      <c r="D3986" s="259"/>
      <c r="E3986" s="259"/>
      <c r="F3986" s="270"/>
      <c r="G3986" s="259"/>
      <c r="H3986" s="259"/>
      <c r="I3986" s="259"/>
      <c r="J3986" s="259"/>
    </row>
    <row r="3987" spans="1:10">
      <c r="A3987" s="259"/>
      <c r="B3987" s="259"/>
      <c r="C3987" s="259"/>
      <c r="D3987" s="259"/>
      <c r="E3987" s="259"/>
      <c r="F3987" s="270"/>
      <c r="G3987" s="259"/>
      <c r="H3987" s="259"/>
      <c r="I3987" s="259"/>
      <c r="J3987" s="259"/>
    </row>
    <row r="3988" spans="1:10">
      <c r="A3988" s="259"/>
      <c r="B3988" s="259"/>
      <c r="C3988" s="259"/>
      <c r="D3988" s="259"/>
      <c r="E3988" s="259"/>
      <c r="F3988" s="270"/>
      <c r="G3988" s="259"/>
      <c r="H3988" s="259"/>
      <c r="I3988" s="259"/>
      <c r="J3988" s="259"/>
    </row>
    <row r="3989" spans="1:10">
      <c r="A3989" s="259"/>
      <c r="B3989" s="259"/>
      <c r="C3989" s="259"/>
      <c r="D3989" s="259"/>
      <c r="E3989" s="259"/>
      <c r="F3989" s="270"/>
      <c r="G3989" s="259"/>
      <c r="H3989" s="259"/>
      <c r="I3989" s="259"/>
      <c r="J3989" s="259"/>
    </row>
    <row r="3990" spans="1:10">
      <c r="A3990" s="259"/>
      <c r="B3990" s="259"/>
      <c r="C3990" s="259"/>
      <c r="D3990" s="259"/>
      <c r="E3990" s="259"/>
      <c r="F3990" s="270"/>
      <c r="G3990" s="259"/>
      <c r="H3990" s="259"/>
      <c r="I3990" s="259"/>
      <c r="J3990" s="259"/>
    </row>
    <row r="3991" spans="1:10">
      <c r="A3991" s="259"/>
      <c r="B3991" s="259"/>
      <c r="C3991" s="259"/>
      <c r="D3991" s="259"/>
      <c r="E3991" s="259"/>
      <c r="F3991" s="270"/>
      <c r="G3991" s="259"/>
      <c r="H3991" s="259"/>
      <c r="I3991" s="259"/>
      <c r="J3991" s="259"/>
    </row>
    <row r="3992" spans="1:10">
      <c r="A3992" s="259"/>
      <c r="B3992" s="259"/>
      <c r="C3992" s="259"/>
      <c r="D3992" s="259"/>
      <c r="E3992" s="259"/>
      <c r="F3992" s="270"/>
      <c r="G3992" s="259"/>
      <c r="H3992" s="259"/>
      <c r="I3992" s="259"/>
      <c r="J3992" s="259"/>
    </row>
    <row r="3993" spans="1:10">
      <c r="A3993" s="259"/>
      <c r="B3993" s="259"/>
      <c r="C3993" s="259"/>
      <c r="D3993" s="259"/>
      <c r="E3993" s="259"/>
      <c r="F3993" s="270"/>
      <c r="G3993" s="259"/>
      <c r="H3993" s="259"/>
      <c r="I3993" s="259"/>
      <c r="J3993" s="259"/>
    </row>
    <row r="3994" spans="1:10">
      <c r="A3994" s="259"/>
      <c r="B3994" s="259"/>
      <c r="C3994" s="259"/>
      <c r="D3994" s="259"/>
      <c r="E3994" s="259"/>
      <c r="F3994" s="270"/>
      <c r="G3994" s="259"/>
      <c r="H3994" s="259"/>
      <c r="I3994" s="259"/>
      <c r="J3994" s="259"/>
    </row>
    <row r="3995" spans="1:10">
      <c r="A3995" s="259"/>
      <c r="B3995" s="259"/>
      <c r="C3995" s="259"/>
      <c r="D3995" s="259"/>
      <c r="E3995" s="259"/>
      <c r="F3995" s="270"/>
      <c r="G3995" s="259"/>
      <c r="H3995" s="259"/>
      <c r="I3995" s="259"/>
      <c r="J3995" s="259"/>
    </row>
    <row r="3996" spans="1:10">
      <c r="A3996" s="259"/>
      <c r="B3996" s="259"/>
      <c r="C3996" s="259"/>
      <c r="D3996" s="259"/>
      <c r="E3996" s="259"/>
      <c r="F3996" s="270"/>
      <c r="G3996" s="259"/>
      <c r="H3996" s="259"/>
      <c r="I3996" s="259"/>
      <c r="J3996" s="259"/>
    </row>
    <row r="3997" spans="1:10">
      <c r="A3997" s="259"/>
      <c r="B3997" s="259"/>
      <c r="C3997" s="259"/>
      <c r="D3997" s="259"/>
      <c r="E3997" s="259"/>
      <c r="F3997" s="270"/>
      <c r="G3997" s="259"/>
      <c r="H3997" s="259"/>
      <c r="I3997" s="259"/>
      <c r="J3997" s="259"/>
    </row>
    <row r="3998" spans="1:10">
      <c r="A3998" s="259"/>
      <c r="B3998" s="259"/>
      <c r="C3998" s="259"/>
      <c r="D3998" s="259"/>
      <c r="E3998" s="259"/>
      <c r="F3998" s="270"/>
      <c r="G3998" s="259"/>
      <c r="H3998" s="259"/>
      <c r="I3998" s="259"/>
      <c r="J3998" s="259"/>
    </row>
    <row r="3999" spans="1:10">
      <c r="A3999" s="259"/>
      <c r="B3999" s="259"/>
      <c r="C3999" s="259"/>
      <c r="D3999" s="259"/>
      <c r="E3999" s="259"/>
      <c r="F3999" s="270"/>
      <c r="G3999" s="259"/>
      <c r="H3999" s="259"/>
      <c r="I3999" s="259"/>
      <c r="J3999" s="259"/>
    </row>
    <row r="4000" spans="1:10">
      <c r="A4000" s="259"/>
      <c r="B4000" s="259"/>
      <c r="C4000" s="259"/>
      <c r="D4000" s="259"/>
      <c r="E4000" s="259"/>
      <c r="F4000" s="270"/>
      <c r="G4000" s="259"/>
      <c r="H4000" s="259"/>
      <c r="I4000" s="259"/>
      <c r="J4000" s="259"/>
    </row>
    <row r="4001" spans="1:10">
      <c r="A4001" s="259"/>
      <c r="B4001" s="259"/>
      <c r="C4001" s="259"/>
      <c r="D4001" s="259"/>
      <c r="E4001" s="259"/>
      <c r="F4001" s="270"/>
      <c r="G4001" s="259"/>
      <c r="H4001" s="259"/>
      <c r="I4001" s="259"/>
      <c r="J4001" s="259"/>
    </row>
    <row r="4002" spans="1:10">
      <c r="A4002" s="259"/>
      <c r="B4002" s="259"/>
      <c r="C4002" s="259"/>
      <c r="D4002" s="259"/>
      <c r="E4002" s="259"/>
      <c r="F4002" s="270"/>
      <c r="G4002" s="259"/>
      <c r="H4002" s="259"/>
      <c r="I4002" s="259"/>
      <c r="J4002" s="259"/>
    </row>
    <row r="4003" spans="1:10">
      <c r="A4003" s="259"/>
      <c r="B4003" s="259"/>
      <c r="C4003" s="259"/>
      <c r="D4003" s="259"/>
      <c r="E4003" s="259"/>
      <c r="F4003" s="270"/>
      <c r="G4003" s="259"/>
      <c r="H4003" s="259"/>
      <c r="I4003" s="259"/>
      <c r="J4003" s="259"/>
    </row>
    <row r="4004" spans="1:10">
      <c r="A4004" s="259"/>
      <c r="B4004" s="259"/>
      <c r="C4004" s="259"/>
      <c r="D4004" s="259"/>
      <c r="E4004" s="259"/>
      <c r="F4004" s="270"/>
      <c r="G4004" s="259"/>
      <c r="H4004" s="259"/>
      <c r="I4004" s="259"/>
      <c r="J4004" s="259"/>
    </row>
    <row r="4005" spans="1:10">
      <c r="A4005" s="259"/>
      <c r="B4005" s="259"/>
      <c r="C4005" s="259"/>
      <c r="D4005" s="259"/>
      <c r="E4005" s="259"/>
      <c r="F4005" s="270"/>
      <c r="G4005" s="259"/>
      <c r="H4005" s="259"/>
      <c r="I4005" s="259"/>
      <c r="J4005" s="259"/>
    </row>
    <row r="4006" spans="1:10">
      <c r="A4006" s="259"/>
      <c r="B4006" s="259"/>
      <c r="C4006" s="259"/>
      <c r="D4006" s="259"/>
      <c r="E4006" s="259"/>
      <c r="F4006" s="270"/>
      <c r="G4006" s="259"/>
      <c r="H4006" s="259"/>
      <c r="I4006" s="259"/>
      <c r="J4006" s="259"/>
    </row>
    <row r="4007" spans="1:10">
      <c r="A4007" s="259"/>
      <c r="B4007" s="259"/>
      <c r="C4007" s="259"/>
      <c r="D4007" s="259"/>
      <c r="E4007" s="259"/>
      <c r="F4007" s="270"/>
      <c r="G4007" s="259"/>
      <c r="H4007" s="259"/>
      <c r="I4007" s="259"/>
      <c r="J4007" s="259"/>
    </row>
    <row r="4008" spans="1:10">
      <c r="A4008" s="259"/>
      <c r="B4008" s="259"/>
      <c r="C4008" s="259"/>
      <c r="D4008" s="259"/>
      <c r="E4008" s="259"/>
      <c r="F4008" s="270"/>
      <c r="G4008" s="259"/>
      <c r="H4008" s="259"/>
      <c r="I4008" s="259"/>
      <c r="J4008" s="259"/>
    </row>
    <row r="4009" spans="1:10">
      <c r="A4009" s="259"/>
      <c r="B4009" s="259"/>
      <c r="C4009" s="259"/>
      <c r="D4009" s="259"/>
      <c r="E4009" s="259"/>
      <c r="F4009" s="270"/>
      <c r="G4009" s="259"/>
      <c r="H4009" s="259"/>
      <c r="I4009" s="259"/>
      <c r="J4009" s="259"/>
    </row>
    <row r="4010" spans="1:10">
      <c r="A4010" s="259"/>
      <c r="B4010" s="259"/>
      <c r="C4010" s="259"/>
      <c r="D4010" s="259"/>
      <c r="E4010" s="259"/>
      <c r="F4010" s="270"/>
      <c r="G4010" s="259"/>
      <c r="H4010" s="259"/>
      <c r="I4010" s="259"/>
      <c r="J4010" s="259"/>
    </row>
    <row r="4011" spans="1:10">
      <c r="A4011" s="259"/>
      <c r="B4011" s="259"/>
      <c r="C4011" s="259"/>
      <c r="D4011" s="259"/>
      <c r="E4011" s="259"/>
      <c r="F4011" s="270"/>
      <c r="G4011" s="259"/>
      <c r="H4011" s="259"/>
      <c r="I4011" s="259"/>
      <c r="J4011" s="259"/>
    </row>
    <row r="4012" spans="1:10">
      <c r="A4012" s="259"/>
      <c r="B4012" s="259"/>
      <c r="C4012" s="259"/>
      <c r="D4012" s="259"/>
      <c r="E4012" s="259"/>
      <c r="F4012" s="270"/>
      <c r="G4012" s="259"/>
      <c r="H4012" s="259"/>
      <c r="I4012" s="259"/>
      <c r="J4012" s="259"/>
    </row>
    <row r="4013" spans="1:10">
      <c r="A4013" s="259"/>
      <c r="B4013" s="259"/>
      <c r="C4013" s="259"/>
      <c r="D4013" s="259"/>
      <c r="E4013" s="259"/>
      <c r="F4013" s="270"/>
      <c r="G4013" s="259"/>
      <c r="H4013" s="259"/>
      <c r="I4013" s="259"/>
      <c r="J4013" s="259"/>
    </row>
    <row r="4014" spans="1:10">
      <c r="A4014" s="259"/>
      <c r="B4014" s="259"/>
      <c r="C4014" s="259"/>
      <c r="D4014" s="259"/>
      <c r="E4014" s="259"/>
      <c r="F4014" s="270"/>
      <c r="G4014" s="259"/>
      <c r="H4014" s="259"/>
      <c r="I4014" s="259"/>
      <c r="J4014" s="259"/>
    </row>
    <row r="4015" spans="1:10">
      <c r="A4015" s="259"/>
      <c r="B4015" s="259"/>
      <c r="C4015" s="259"/>
      <c r="D4015" s="259"/>
      <c r="E4015" s="259"/>
      <c r="F4015" s="270"/>
      <c r="G4015" s="259"/>
      <c r="H4015" s="259"/>
      <c r="I4015" s="259"/>
      <c r="J4015" s="259"/>
    </row>
    <row r="4016" spans="1:10">
      <c r="A4016" s="259"/>
      <c r="B4016" s="259"/>
      <c r="C4016" s="259"/>
      <c r="D4016" s="259"/>
      <c r="E4016" s="259"/>
      <c r="F4016" s="270"/>
      <c r="G4016" s="259"/>
      <c r="H4016" s="259"/>
      <c r="I4016" s="259"/>
      <c r="J4016" s="259"/>
    </row>
    <row r="4017" spans="1:10">
      <c r="A4017" s="259"/>
      <c r="B4017" s="259"/>
      <c r="C4017" s="259"/>
      <c r="D4017" s="259"/>
      <c r="E4017" s="259"/>
      <c r="F4017" s="270"/>
      <c r="G4017" s="259"/>
      <c r="H4017" s="259"/>
      <c r="I4017" s="259"/>
      <c r="J4017" s="259"/>
    </row>
    <row r="4018" spans="1:10">
      <c r="A4018" s="259"/>
      <c r="B4018" s="259"/>
      <c r="C4018" s="259"/>
      <c r="D4018" s="259"/>
      <c r="E4018" s="259"/>
      <c r="F4018" s="270"/>
      <c r="G4018" s="259"/>
      <c r="H4018" s="259"/>
      <c r="I4018" s="259"/>
      <c r="J4018" s="259"/>
    </row>
    <row r="4019" spans="1:10">
      <c r="A4019" s="259"/>
      <c r="B4019" s="259"/>
      <c r="C4019" s="259"/>
      <c r="D4019" s="259"/>
      <c r="E4019" s="259"/>
      <c r="F4019" s="270"/>
      <c r="G4019" s="259"/>
      <c r="H4019" s="259"/>
      <c r="I4019" s="259"/>
      <c r="J4019" s="259"/>
    </row>
    <row r="4020" spans="1:10">
      <c r="A4020" s="259"/>
      <c r="B4020" s="259"/>
      <c r="C4020" s="259"/>
      <c r="D4020" s="259"/>
      <c r="E4020" s="259"/>
      <c r="F4020" s="270"/>
      <c r="G4020" s="259"/>
      <c r="H4020" s="259"/>
      <c r="I4020" s="259"/>
      <c r="J4020" s="259"/>
    </row>
    <row r="4021" spans="1:10">
      <c r="A4021" s="259"/>
      <c r="B4021" s="259"/>
      <c r="C4021" s="259"/>
      <c r="D4021" s="259"/>
      <c r="E4021" s="259"/>
      <c r="F4021" s="270"/>
      <c r="G4021" s="259"/>
      <c r="H4021" s="259"/>
      <c r="I4021" s="259"/>
      <c r="J4021" s="259"/>
    </row>
    <row r="4022" spans="1:10">
      <c r="A4022" s="259"/>
      <c r="B4022" s="259"/>
      <c r="C4022" s="259"/>
      <c r="D4022" s="259"/>
      <c r="E4022" s="259"/>
      <c r="F4022" s="270"/>
      <c r="G4022" s="259"/>
      <c r="H4022" s="259"/>
      <c r="I4022" s="259"/>
      <c r="J4022" s="259"/>
    </row>
    <row r="4023" spans="1:10">
      <c r="A4023" s="259"/>
      <c r="B4023" s="259"/>
      <c r="C4023" s="259"/>
      <c r="D4023" s="259"/>
      <c r="E4023" s="259"/>
      <c r="F4023" s="270"/>
      <c r="G4023" s="259"/>
      <c r="H4023" s="259"/>
      <c r="I4023" s="259"/>
      <c r="J4023" s="259"/>
    </row>
    <row r="4024" spans="1:10">
      <c r="A4024" s="259"/>
      <c r="B4024" s="259"/>
      <c r="C4024" s="259"/>
      <c r="D4024" s="259"/>
      <c r="E4024" s="259"/>
      <c r="F4024" s="270"/>
      <c r="G4024" s="259"/>
      <c r="H4024" s="259"/>
      <c r="I4024" s="259"/>
      <c r="J4024" s="259"/>
    </row>
    <row r="4025" spans="1:10">
      <c r="A4025" s="259"/>
      <c r="B4025" s="259"/>
      <c r="C4025" s="259"/>
      <c r="D4025" s="259"/>
      <c r="E4025" s="259"/>
      <c r="F4025" s="270"/>
      <c r="G4025" s="259"/>
      <c r="H4025" s="259"/>
      <c r="I4025" s="259"/>
      <c r="J4025" s="259"/>
    </row>
    <row r="4026" spans="1:10">
      <c r="A4026" s="259"/>
      <c r="B4026" s="259"/>
      <c r="C4026" s="259"/>
      <c r="D4026" s="259"/>
      <c r="E4026" s="259"/>
      <c r="F4026" s="270"/>
      <c r="G4026" s="259"/>
      <c r="H4026" s="259"/>
      <c r="I4026" s="259"/>
      <c r="J4026" s="259"/>
    </row>
    <row r="4027" spans="1:10">
      <c r="A4027" s="259"/>
      <c r="B4027" s="259"/>
      <c r="C4027" s="259"/>
      <c r="D4027" s="259"/>
      <c r="E4027" s="259"/>
      <c r="F4027" s="270"/>
      <c r="G4027" s="259"/>
      <c r="H4027" s="259"/>
      <c r="I4027" s="259"/>
      <c r="J4027" s="259"/>
    </row>
    <row r="4028" spans="1:10">
      <c r="A4028" s="259"/>
      <c r="B4028" s="259"/>
      <c r="C4028" s="259"/>
      <c r="D4028" s="259"/>
      <c r="E4028" s="259"/>
      <c r="F4028" s="270"/>
      <c r="G4028" s="259"/>
      <c r="H4028" s="259"/>
      <c r="I4028" s="259"/>
      <c r="J4028" s="259"/>
    </row>
    <row r="4029" spans="1:10">
      <c r="A4029" s="259"/>
      <c r="B4029" s="259"/>
      <c r="C4029" s="259"/>
      <c r="D4029" s="259"/>
      <c r="E4029" s="259"/>
      <c r="F4029" s="270"/>
      <c r="G4029" s="259"/>
      <c r="H4029" s="259"/>
      <c r="I4029" s="259"/>
      <c r="J4029" s="259"/>
    </row>
    <row r="4030" spans="1:10">
      <c r="A4030" s="259"/>
      <c r="B4030" s="259"/>
      <c r="C4030" s="259"/>
      <c r="D4030" s="259"/>
      <c r="E4030" s="259"/>
      <c r="F4030" s="270"/>
      <c r="G4030" s="259"/>
      <c r="H4030" s="259"/>
      <c r="I4030" s="259"/>
      <c r="J4030" s="259"/>
    </row>
    <row r="4031" spans="1:10">
      <c r="A4031" s="259"/>
      <c r="B4031" s="259"/>
      <c r="C4031" s="259"/>
      <c r="D4031" s="259"/>
      <c r="E4031" s="259"/>
      <c r="F4031" s="270"/>
      <c r="G4031" s="259"/>
      <c r="H4031" s="259"/>
      <c r="I4031" s="259"/>
      <c r="J4031" s="259"/>
    </row>
    <row r="4032" spans="1:10">
      <c r="A4032" s="259"/>
      <c r="B4032" s="259"/>
      <c r="C4032" s="259"/>
      <c r="D4032" s="259"/>
      <c r="E4032" s="259"/>
      <c r="F4032" s="270"/>
      <c r="G4032" s="259"/>
      <c r="H4032" s="259"/>
      <c r="I4032" s="259"/>
      <c r="J4032" s="259"/>
    </row>
    <row r="4033" spans="1:10">
      <c r="A4033" s="259"/>
      <c r="B4033" s="259"/>
      <c r="C4033" s="259"/>
      <c r="D4033" s="259"/>
      <c r="E4033" s="259"/>
      <c r="F4033" s="270"/>
      <c r="G4033" s="259"/>
      <c r="H4033" s="259"/>
      <c r="I4033" s="259"/>
      <c r="J4033" s="259"/>
    </row>
    <row r="4034" spans="1:10">
      <c r="A4034" s="259"/>
      <c r="B4034" s="259"/>
      <c r="C4034" s="259"/>
      <c r="D4034" s="259"/>
      <c r="E4034" s="259"/>
      <c r="F4034" s="270"/>
      <c r="G4034" s="259"/>
      <c r="H4034" s="259"/>
      <c r="I4034" s="259"/>
      <c r="J4034" s="259"/>
    </row>
    <row r="4035" spans="1:10">
      <c r="A4035" s="259"/>
      <c r="B4035" s="259"/>
      <c r="C4035" s="259"/>
      <c r="D4035" s="259"/>
      <c r="E4035" s="259"/>
      <c r="F4035" s="270"/>
      <c r="G4035" s="259"/>
      <c r="H4035" s="259"/>
      <c r="I4035" s="259"/>
      <c r="J4035" s="259"/>
    </row>
    <row r="4036" spans="1:10">
      <c r="A4036" s="259"/>
      <c r="B4036" s="259"/>
      <c r="C4036" s="259"/>
      <c r="D4036" s="259"/>
      <c r="E4036" s="259"/>
      <c r="F4036" s="270"/>
      <c r="G4036" s="259"/>
      <c r="H4036" s="259"/>
      <c r="I4036" s="259"/>
      <c r="J4036" s="259"/>
    </row>
    <row r="4037" spans="1:10">
      <c r="A4037" s="259"/>
      <c r="B4037" s="259"/>
      <c r="C4037" s="259"/>
      <c r="D4037" s="259"/>
      <c r="E4037" s="259"/>
      <c r="F4037" s="270"/>
      <c r="G4037" s="259"/>
      <c r="H4037" s="259"/>
      <c r="I4037" s="259"/>
      <c r="J4037" s="259"/>
    </row>
    <row r="4038" spans="1:10">
      <c r="A4038" s="259"/>
      <c r="B4038" s="259"/>
      <c r="C4038" s="259"/>
      <c r="D4038" s="259"/>
      <c r="E4038" s="259"/>
      <c r="F4038" s="270"/>
      <c r="G4038" s="259"/>
      <c r="H4038" s="259"/>
      <c r="I4038" s="259"/>
      <c r="J4038" s="259"/>
    </row>
    <row r="4039" spans="1:10">
      <c r="A4039" s="259"/>
      <c r="B4039" s="259"/>
      <c r="C4039" s="259"/>
      <c r="D4039" s="259"/>
      <c r="E4039" s="259"/>
      <c r="F4039" s="270"/>
      <c r="G4039" s="259"/>
      <c r="H4039" s="259"/>
      <c r="I4039" s="259"/>
      <c r="J4039" s="259"/>
    </row>
    <row r="4040" spans="1:10">
      <c r="A4040" s="259"/>
      <c r="B4040" s="259"/>
      <c r="C4040" s="259"/>
      <c r="D4040" s="259"/>
      <c r="E4040" s="259"/>
      <c r="F4040" s="270"/>
      <c r="G4040" s="259"/>
      <c r="H4040" s="259"/>
      <c r="I4040" s="259"/>
      <c r="J4040" s="259"/>
    </row>
    <row r="4041" spans="1:10">
      <c r="A4041" s="259"/>
      <c r="B4041" s="259"/>
      <c r="C4041" s="259"/>
      <c r="D4041" s="259"/>
      <c r="E4041" s="259"/>
      <c r="F4041" s="270"/>
      <c r="G4041" s="259"/>
      <c r="H4041" s="259"/>
      <c r="I4041" s="259"/>
      <c r="J4041" s="259"/>
    </row>
    <row r="4042" spans="1:10">
      <c r="A4042" s="259"/>
      <c r="B4042" s="259"/>
      <c r="C4042" s="259"/>
      <c r="D4042" s="259"/>
      <c r="E4042" s="259"/>
      <c r="F4042" s="270"/>
      <c r="G4042" s="259"/>
      <c r="H4042" s="259"/>
      <c r="I4042" s="259"/>
      <c r="J4042" s="259"/>
    </row>
    <row r="4043" spans="1:10">
      <c r="A4043" s="259"/>
      <c r="B4043" s="259"/>
      <c r="C4043" s="259"/>
      <c r="D4043" s="259"/>
      <c r="E4043" s="259"/>
      <c r="F4043" s="270"/>
      <c r="G4043" s="259"/>
      <c r="H4043" s="259"/>
      <c r="I4043" s="259"/>
      <c r="J4043" s="259"/>
    </row>
    <row r="4044" spans="1:10">
      <c r="A4044" s="259"/>
      <c r="B4044" s="259"/>
      <c r="C4044" s="259"/>
      <c r="D4044" s="259"/>
      <c r="E4044" s="259"/>
      <c r="F4044" s="270"/>
      <c r="G4044" s="259"/>
      <c r="H4044" s="259"/>
      <c r="I4044" s="259"/>
      <c r="J4044" s="259"/>
    </row>
    <row r="4045" spans="1:10">
      <c r="A4045" s="259"/>
      <c r="B4045" s="259"/>
      <c r="C4045" s="259"/>
      <c r="D4045" s="259"/>
      <c r="E4045" s="259"/>
      <c r="F4045" s="270"/>
      <c r="G4045" s="259"/>
      <c r="H4045" s="259"/>
      <c r="I4045" s="259"/>
      <c r="J4045" s="259"/>
    </row>
    <row r="4046" spans="1:10">
      <c r="A4046" s="259"/>
      <c r="B4046" s="259"/>
      <c r="C4046" s="259"/>
      <c r="D4046" s="259"/>
      <c r="E4046" s="259"/>
      <c r="F4046" s="270"/>
      <c r="G4046" s="259"/>
      <c r="H4046" s="259"/>
      <c r="I4046" s="259"/>
      <c r="J4046" s="259"/>
    </row>
    <row r="4047" spans="1:10">
      <c r="A4047" s="259"/>
      <c r="B4047" s="259"/>
      <c r="C4047" s="259"/>
      <c r="D4047" s="259"/>
      <c r="E4047" s="259"/>
      <c r="F4047" s="270"/>
      <c r="G4047" s="259"/>
      <c r="H4047" s="259"/>
      <c r="I4047" s="259"/>
      <c r="J4047" s="259"/>
    </row>
    <row r="4048" spans="1:10">
      <c r="A4048" s="259"/>
      <c r="B4048" s="259"/>
      <c r="C4048" s="259"/>
      <c r="D4048" s="259"/>
      <c r="E4048" s="259"/>
      <c r="F4048" s="270"/>
      <c r="G4048" s="259"/>
      <c r="H4048" s="259"/>
      <c r="I4048" s="259"/>
      <c r="J4048" s="259"/>
    </row>
    <row r="4049" spans="1:10">
      <c r="A4049" s="259"/>
      <c r="B4049" s="259"/>
      <c r="C4049" s="259"/>
      <c r="D4049" s="259"/>
      <c r="E4049" s="259"/>
      <c r="F4049" s="270"/>
      <c r="G4049" s="259"/>
      <c r="H4049" s="259"/>
      <c r="I4049" s="259"/>
      <c r="J4049" s="259"/>
    </row>
    <row r="4050" spans="1:10">
      <c r="A4050" s="259"/>
      <c r="B4050" s="259"/>
      <c r="C4050" s="259"/>
      <c r="D4050" s="259"/>
      <c r="E4050" s="259"/>
      <c r="F4050" s="270"/>
      <c r="G4050" s="259"/>
      <c r="H4050" s="259"/>
      <c r="I4050" s="259"/>
      <c r="J4050" s="259"/>
    </row>
    <row r="4051" spans="1:10">
      <c r="A4051" s="259"/>
      <c r="B4051" s="259"/>
      <c r="C4051" s="259"/>
      <c r="D4051" s="259"/>
      <c r="E4051" s="259"/>
      <c r="F4051" s="270"/>
      <c r="G4051" s="259"/>
      <c r="H4051" s="259"/>
      <c r="I4051" s="259"/>
      <c r="J4051" s="259"/>
    </row>
    <row r="4052" spans="1:10">
      <c r="A4052" s="259"/>
      <c r="B4052" s="259"/>
      <c r="C4052" s="259"/>
      <c r="D4052" s="259"/>
      <c r="E4052" s="259"/>
      <c r="F4052" s="270"/>
      <c r="G4052" s="259"/>
      <c r="H4052" s="259"/>
      <c r="I4052" s="259"/>
      <c r="J4052" s="259"/>
    </row>
    <row r="4053" spans="1:10">
      <c r="A4053" s="259"/>
      <c r="B4053" s="259"/>
      <c r="C4053" s="259"/>
      <c r="D4053" s="259"/>
      <c r="E4053" s="259"/>
      <c r="F4053" s="270"/>
      <c r="G4053" s="259"/>
      <c r="H4053" s="259"/>
      <c r="I4053" s="259"/>
      <c r="J4053" s="259"/>
    </row>
    <row r="4054" spans="1:10">
      <c r="A4054" s="259"/>
      <c r="B4054" s="259"/>
      <c r="C4054" s="259"/>
      <c r="D4054" s="259"/>
      <c r="E4054" s="259"/>
      <c r="F4054" s="270"/>
      <c r="G4054" s="259"/>
      <c r="H4054" s="259"/>
      <c r="I4054" s="259"/>
      <c r="J4054" s="259"/>
    </row>
    <row r="4055" spans="1:10">
      <c r="A4055" s="259"/>
      <c r="B4055" s="259"/>
      <c r="C4055" s="259"/>
      <c r="D4055" s="259"/>
      <c r="E4055" s="259"/>
      <c r="F4055" s="270"/>
      <c r="G4055" s="259"/>
      <c r="H4055" s="259"/>
      <c r="I4055" s="259"/>
      <c r="J4055" s="259"/>
    </row>
    <row r="4056" spans="1:10">
      <c r="A4056" s="259"/>
      <c r="B4056" s="259"/>
      <c r="C4056" s="259"/>
      <c r="D4056" s="259"/>
      <c r="E4056" s="259"/>
      <c r="F4056" s="270"/>
      <c r="G4056" s="259"/>
      <c r="H4056" s="259"/>
      <c r="I4056" s="259"/>
      <c r="J4056" s="259"/>
    </row>
    <row r="4057" spans="1:10">
      <c r="A4057" s="259"/>
      <c r="B4057" s="259"/>
      <c r="C4057" s="259"/>
      <c r="D4057" s="259"/>
      <c r="E4057" s="259"/>
      <c r="F4057" s="270"/>
      <c r="G4057" s="259"/>
      <c r="H4057" s="259"/>
      <c r="I4057" s="259"/>
      <c r="J4057" s="259"/>
    </row>
    <row r="4058" spans="1:10">
      <c r="A4058" s="259"/>
      <c r="B4058" s="259"/>
      <c r="C4058" s="259"/>
      <c r="D4058" s="259"/>
      <c r="E4058" s="259"/>
      <c r="F4058" s="270"/>
      <c r="G4058" s="259"/>
      <c r="H4058" s="259"/>
      <c r="I4058" s="259"/>
      <c r="J4058" s="259"/>
    </row>
    <row r="4059" spans="1:10">
      <c r="A4059" s="259"/>
      <c r="B4059" s="259"/>
      <c r="C4059" s="259"/>
      <c r="D4059" s="259"/>
      <c r="E4059" s="259"/>
      <c r="F4059" s="270"/>
      <c r="G4059" s="259"/>
      <c r="H4059" s="259"/>
      <c r="I4059" s="259"/>
      <c r="J4059" s="259"/>
    </row>
    <row r="4060" spans="1:10">
      <c r="A4060" s="259"/>
      <c r="B4060" s="259"/>
      <c r="C4060" s="259"/>
      <c r="D4060" s="259"/>
      <c r="E4060" s="259"/>
      <c r="F4060" s="270"/>
      <c r="G4060" s="259"/>
      <c r="H4060" s="259"/>
      <c r="I4060" s="259"/>
      <c r="J4060" s="259"/>
    </row>
    <row r="4061" spans="1:10">
      <c r="A4061" s="259"/>
      <c r="B4061" s="259"/>
      <c r="C4061" s="259"/>
      <c r="D4061" s="259"/>
      <c r="E4061" s="259"/>
      <c r="F4061" s="270"/>
      <c r="G4061" s="259"/>
      <c r="H4061" s="259"/>
      <c r="I4061" s="259"/>
      <c r="J4061" s="259"/>
    </row>
    <row r="4062" spans="1:10">
      <c r="A4062" s="259"/>
      <c r="B4062" s="259"/>
      <c r="C4062" s="259"/>
      <c r="D4062" s="259"/>
      <c r="E4062" s="259"/>
      <c r="F4062" s="270"/>
      <c r="G4062" s="259"/>
      <c r="H4062" s="259"/>
      <c r="I4062" s="259"/>
      <c r="J4062" s="259"/>
    </row>
    <row r="4063" spans="1:10">
      <c r="A4063" s="259"/>
      <c r="B4063" s="259"/>
      <c r="C4063" s="259"/>
      <c r="D4063" s="259"/>
      <c r="E4063" s="259"/>
      <c r="F4063" s="270"/>
      <c r="G4063" s="259"/>
      <c r="H4063" s="259"/>
      <c r="I4063" s="259"/>
      <c r="J4063" s="259"/>
    </row>
    <row r="4064" spans="1:10">
      <c r="A4064" s="259"/>
      <c r="B4064" s="259"/>
      <c r="C4064" s="259"/>
      <c r="D4064" s="259"/>
      <c r="E4064" s="259"/>
      <c r="F4064" s="270"/>
      <c r="G4064" s="259"/>
      <c r="H4064" s="259"/>
      <c r="I4064" s="259"/>
      <c r="J4064" s="259"/>
    </row>
    <row r="4065" spans="1:10">
      <c r="A4065" s="259"/>
      <c r="B4065" s="259"/>
      <c r="C4065" s="259"/>
      <c r="D4065" s="259"/>
      <c r="E4065" s="259"/>
      <c r="F4065" s="270"/>
      <c r="G4065" s="259"/>
      <c r="H4065" s="259"/>
      <c r="I4065" s="259"/>
      <c r="J4065" s="259"/>
    </row>
    <row r="4066" spans="1:10">
      <c r="A4066" s="259"/>
      <c r="B4066" s="259"/>
      <c r="C4066" s="259"/>
      <c r="D4066" s="259"/>
      <c r="E4066" s="259"/>
      <c r="F4066" s="270"/>
      <c r="G4066" s="259"/>
      <c r="H4066" s="259"/>
      <c r="I4066" s="259"/>
      <c r="J4066" s="259"/>
    </row>
    <row r="4067" spans="1:10">
      <c r="A4067" s="259"/>
      <c r="B4067" s="259"/>
      <c r="C4067" s="259"/>
      <c r="D4067" s="259"/>
      <c r="E4067" s="259"/>
      <c r="F4067" s="270"/>
      <c r="G4067" s="259"/>
      <c r="H4067" s="259"/>
      <c r="I4067" s="259"/>
      <c r="J4067" s="259"/>
    </row>
    <row r="4068" spans="1:10">
      <c r="A4068" s="259"/>
      <c r="B4068" s="259"/>
      <c r="C4068" s="259"/>
      <c r="D4068" s="259"/>
      <c r="E4068" s="259"/>
      <c r="F4068" s="270"/>
      <c r="G4068" s="259"/>
      <c r="H4068" s="259"/>
      <c r="I4068" s="259"/>
      <c r="J4068" s="259"/>
    </row>
    <row r="4069" spans="1:10">
      <c r="A4069" s="259"/>
      <c r="B4069" s="259"/>
      <c r="C4069" s="259"/>
      <c r="D4069" s="259"/>
      <c r="E4069" s="259"/>
      <c r="F4069" s="270"/>
      <c r="G4069" s="259"/>
      <c r="H4069" s="259"/>
      <c r="I4069" s="259"/>
      <c r="J4069" s="259"/>
    </row>
    <row r="4070" spans="1:10">
      <c r="A4070" s="259"/>
      <c r="B4070" s="259"/>
      <c r="C4070" s="259"/>
      <c r="D4070" s="259"/>
      <c r="E4070" s="259"/>
      <c r="F4070" s="270"/>
      <c r="G4070" s="259"/>
      <c r="H4070" s="259"/>
      <c r="I4070" s="259"/>
      <c r="J4070" s="259"/>
    </row>
    <row r="4071" spans="1:10">
      <c r="A4071" s="259"/>
      <c r="B4071" s="259"/>
      <c r="C4071" s="259"/>
      <c r="D4071" s="259"/>
      <c r="E4071" s="259"/>
      <c r="F4071" s="270"/>
      <c r="G4071" s="259"/>
      <c r="H4071" s="259"/>
      <c r="I4071" s="259"/>
      <c r="J4071" s="259"/>
    </row>
    <row r="4072" spans="1:10">
      <c r="A4072" s="259"/>
      <c r="B4072" s="259"/>
      <c r="C4072" s="259"/>
      <c r="D4072" s="259"/>
      <c r="E4072" s="259"/>
      <c r="F4072" s="270"/>
      <c r="G4072" s="259"/>
      <c r="H4072" s="259"/>
      <c r="I4072" s="259"/>
      <c r="J4072" s="259"/>
    </row>
    <row r="4073" spans="1:10">
      <c r="A4073" s="259"/>
      <c r="B4073" s="259"/>
      <c r="C4073" s="259"/>
      <c r="D4073" s="259"/>
      <c r="E4073" s="259"/>
      <c r="F4073" s="270"/>
      <c r="G4073" s="259"/>
      <c r="H4073" s="259"/>
      <c r="I4073" s="259"/>
      <c r="J4073" s="259"/>
    </row>
    <row r="4074" spans="1:10">
      <c r="A4074" s="259"/>
      <c r="B4074" s="259"/>
      <c r="C4074" s="259"/>
      <c r="D4074" s="259"/>
      <c r="E4074" s="259"/>
      <c r="F4074" s="270"/>
      <c r="G4074" s="259"/>
      <c r="H4074" s="259"/>
      <c r="I4074" s="259"/>
      <c r="J4074" s="259"/>
    </row>
    <row r="4075" spans="1:10">
      <c r="A4075" s="259"/>
      <c r="B4075" s="259"/>
      <c r="C4075" s="259"/>
      <c r="D4075" s="259"/>
      <c r="E4075" s="259"/>
      <c r="F4075" s="270"/>
      <c r="G4075" s="259"/>
      <c r="H4075" s="259"/>
      <c r="I4075" s="259"/>
      <c r="J4075" s="259"/>
    </row>
    <row r="4076" spans="1:10">
      <c r="A4076" s="259"/>
      <c r="B4076" s="259"/>
      <c r="C4076" s="259"/>
      <c r="D4076" s="259"/>
      <c r="E4076" s="259"/>
      <c r="F4076" s="270"/>
      <c r="G4076" s="259"/>
      <c r="H4076" s="259"/>
      <c r="I4076" s="259"/>
      <c r="J4076" s="259"/>
    </row>
    <row r="4077" spans="1:10">
      <c r="A4077" s="259"/>
      <c r="B4077" s="259"/>
      <c r="C4077" s="259"/>
      <c r="D4077" s="259"/>
      <c r="E4077" s="259"/>
      <c r="F4077" s="270"/>
      <c r="G4077" s="259"/>
      <c r="H4077" s="259"/>
      <c r="I4077" s="259"/>
      <c r="J4077" s="259"/>
    </row>
    <row r="4078" spans="1:10">
      <c r="A4078" s="259"/>
      <c r="B4078" s="259"/>
      <c r="C4078" s="259"/>
      <c r="D4078" s="259"/>
      <c r="E4078" s="259"/>
      <c r="F4078" s="270"/>
      <c r="G4078" s="259"/>
      <c r="H4078" s="259"/>
      <c r="I4078" s="259"/>
      <c r="J4078" s="259"/>
    </row>
    <row r="4079" spans="1:10">
      <c r="A4079" s="259"/>
      <c r="B4079" s="259"/>
      <c r="C4079" s="259"/>
      <c r="D4079" s="259"/>
      <c r="E4079" s="259"/>
      <c r="F4079" s="270"/>
      <c r="G4079" s="259"/>
      <c r="H4079" s="259"/>
      <c r="I4079" s="259"/>
      <c r="J4079" s="259"/>
    </row>
    <row r="4080" spans="1:10">
      <c r="A4080" s="259"/>
      <c r="B4080" s="259"/>
      <c r="C4080" s="259"/>
      <c r="D4080" s="259"/>
      <c r="E4080" s="259"/>
      <c r="F4080" s="270"/>
      <c r="G4080" s="259"/>
      <c r="H4080" s="259"/>
      <c r="I4080" s="259"/>
      <c r="J4080" s="259"/>
    </row>
    <row r="4081" spans="1:10">
      <c r="A4081" s="259"/>
      <c r="B4081" s="259"/>
      <c r="C4081" s="259"/>
      <c r="D4081" s="259"/>
      <c r="E4081" s="259"/>
      <c r="F4081" s="270"/>
      <c r="G4081" s="259"/>
      <c r="H4081" s="259"/>
      <c r="I4081" s="259"/>
      <c r="J4081" s="259"/>
    </row>
    <row r="4082" spans="1:10">
      <c r="A4082" s="259"/>
      <c r="B4082" s="259"/>
      <c r="C4082" s="259"/>
      <c r="D4082" s="259"/>
      <c r="E4082" s="259"/>
      <c r="F4082" s="270"/>
      <c r="G4082" s="259"/>
      <c r="H4082" s="259"/>
      <c r="I4082" s="259"/>
      <c r="J4082" s="259"/>
    </row>
    <row r="4083" spans="1:10">
      <c r="A4083" s="259"/>
      <c r="B4083" s="259"/>
      <c r="C4083" s="259"/>
      <c r="D4083" s="259"/>
      <c r="E4083" s="259"/>
      <c r="F4083" s="270"/>
      <c r="G4083" s="259"/>
      <c r="H4083" s="259"/>
      <c r="I4083" s="259"/>
      <c r="J4083" s="259"/>
    </row>
    <row r="4084" spans="1:10">
      <c r="A4084" s="259"/>
      <c r="B4084" s="259"/>
      <c r="C4084" s="259"/>
      <c r="D4084" s="259"/>
      <c r="E4084" s="259"/>
      <c r="F4084" s="270"/>
      <c r="G4084" s="259"/>
      <c r="H4084" s="259"/>
      <c r="I4084" s="259"/>
      <c r="J4084" s="259"/>
    </row>
    <row r="4085" spans="1:10">
      <c r="A4085" s="259"/>
      <c r="B4085" s="259"/>
      <c r="C4085" s="259"/>
      <c r="D4085" s="259"/>
      <c r="E4085" s="259"/>
      <c r="F4085" s="270"/>
      <c r="G4085" s="259"/>
      <c r="H4085" s="259"/>
      <c r="I4085" s="259"/>
      <c r="J4085" s="259"/>
    </row>
    <row r="4086" spans="1:10">
      <c r="A4086" s="259"/>
      <c r="B4086" s="259"/>
      <c r="C4086" s="259"/>
      <c r="D4086" s="259"/>
      <c r="E4086" s="259"/>
      <c r="F4086" s="270"/>
      <c r="G4086" s="259"/>
      <c r="H4086" s="259"/>
      <c r="I4086" s="259"/>
      <c r="J4086" s="259"/>
    </row>
    <row r="4087" spans="1:10">
      <c r="A4087" s="259"/>
      <c r="B4087" s="259"/>
      <c r="C4087" s="259"/>
      <c r="D4087" s="259"/>
      <c r="E4087" s="259"/>
      <c r="F4087" s="270"/>
      <c r="G4087" s="259"/>
      <c r="H4087" s="259"/>
      <c r="I4087" s="259"/>
      <c r="J4087" s="259"/>
    </row>
    <row r="4088" spans="1:10">
      <c r="A4088" s="259"/>
      <c r="B4088" s="259"/>
      <c r="C4088" s="259"/>
      <c r="D4088" s="259"/>
      <c r="E4088" s="259"/>
      <c r="F4088" s="270"/>
      <c r="G4088" s="259"/>
      <c r="H4088" s="259"/>
      <c r="I4088" s="259"/>
      <c r="J4088" s="259"/>
    </row>
    <row r="4089" spans="1:10">
      <c r="A4089" s="259"/>
      <c r="B4089" s="259"/>
      <c r="C4089" s="259"/>
      <c r="D4089" s="259"/>
      <c r="E4089" s="259"/>
      <c r="F4089" s="270"/>
      <c r="G4089" s="259"/>
      <c r="H4089" s="259"/>
      <c r="I4089" s="259"/>
      <c r="J4089" s="259"/>
    </row>
    <row r="4090" spans="1:10">
      <c r="A4090" s="259"/>
      <c r="B4090" s="259"/>
      <c r="C4090" s="259"/>
      <c r="D4090" s="259"/>
      <c r="E4090" s="259"/>
      <c r="F4090" s="270"/>
      <c r="G4090" s="259"/>
      <c r="H4090" s="259"/>
      <c r="I4090" s="259"/>
      <c r="J4090" s="259"/>
    </row>
    <row r="4091" spans="1:10">
      <c r="A4091" s="259"/>
      <c r="B4091" s="259"/>
      <c r="C4091" s="259"/>
      <c r="D4091" s="259"/>
      <c r="E4091" s="259"/>
      <c r="F4091" s="270"/>
      <c r="G4091" s="259"/>
      <c r="H4091" s="259"/>
      <c r="I4091" s="259"/>
      <c r="J4091" s="259"/>
    </row>
    <row r="4092" spans="1:10">
      <c r="A4092" s="259"/>
      <c r="B4092" s="259"/>
      <c r="C4092" s="259"/>
      <c r="D4092" s="259"/>
      <c r="E4092" s="259"/>
      <c r="F4092" s="270"/>
      <c r="G4092" s="259"/>
      <c r="H4092" s="259"/>
      <c r="I4092" s="259"/>
      <c r="J4092" s="259"/>
    </row>
    <row r="4093" spans="1:10">
      <c r="A4093" s="259"/>
      <c r="B4093" s="259"/>
      <c r="C4093" s="259"/>
      <c r="D4093" s="259"/>
      <c r="E4093" s="259"/>
      <c r="F4093" s="270"/>
      <c r="G4093" s="259"/>
      <c r="H4093" s="259"/>
      <c r="I4093" s="259"/>
      <c r="J4093" s="259"/>
    </row>
    <row r="4094" spans="1:10">
      <c r="A4094" s="259"/>
      <c r="B4094" s="259"/>
      <c r="C4094" s="259"/>
      <c r="D4094" s="259"/>
      <c r="E4094" s="259"/>
      <c r="F4094" s="270"/>
      <c r="G4094" s="259"/>
      <c r="H4094" s="259"/>
      <c r="I4094" s="259"/>
      <c r="J4094" s="259"/>
    </row>
    <row r="4095" spans="1:10">
      <c r="A4095" s="259"/>
      <c r="B4095" s="259"/>
      <c r="C4095" s="259"/>
      <c r="D4095" s="259"/>
      <c r="E4095" s="259"/>
      <c r="F4095" s="270"/>
      <c r="G4095" s="259"/>
      <c r="H4095" s="259"/>
      <c r="I4095" s="259"/>
      <c r="J4095" s="259"/>
    </row>
    <row r="4096" spans="1:10">
      <c r="A4096" s="259"/>
      <c r="B4096" s="259"/>
      <c r="C4096" s="259"/>
      <c r="D4096" s="259"/>
      <c r="E4096" s="259"/>
      <c r="F4096" s="270"/>
      <c r="G4096" s="259"/>
      <c r="H4096" s="259"/>
      <c r="I4096" s="259"/>
      <c r="J4096" s="259"/>
    </row>
    <row r="4097" spans="1:10">
      <c r="A4097" s="259"/>
      <c r="B4097" s="259"/>
      <c r="C4097" s="259"/>
      <c r="D4097" s="259"/>
      <c r="E4097" s="259"/>
      <c r="F4097" s="270"/>
      <c r="G4097" s="259"/>
      <c r="H4097" s="259"/>
      <c r="I4097" s="259"/>
      <c r="J4097" s="259"/>
    </row>
    <row r="4098" spans="1:10">
      <c r="A4098" s="259"/>
      <c r="B4098" s="259"/>
      <c r="C4098" s="259"/>
      <c r="D4098" s="259"/>
      <c r="E4098" s="259"/>
      <c r="F4098" s="270"/>
      <c r="G4098" s="259"/>
      <c r="H4098" s="259"/>
      <c r="I4098" s="259"/>
      <c r="J4098" s="259"/>
    </row>
    <row r="4099" spans="1:10">
      <c r="A4099" s="259"/>
      <c r="B4099" s="259"/>
      <c r="C4099" s="259"/>
      <c r="D4099" s="259"/>
      <c r="E4099" s="259"/>
      <c r="F4099" s="270"/>
      <c r="G4099" s="259"/>
      <c r="H4099" s="259"/>
      <c r="I4099" s="259"/>
      <c r="J4099" s="259"/>
    </row>
    <row r="4100" spans="1:10">
      <c r="A4100" s="259"/>
      <c r="B4100" s="259"/>
      <c r="C4100" s="259"/>
      <c r="D4100" s="259"/>
      <c r="E4100" s="259"/>
      <c r="F4100" s="270"/>
      <c r="G4100" s="259"/>
      <c r="H4100" s="259"/>
      <c r="I4100" s="259"/>
      <c r="J4100" s="259"/>
    </row>
    <row r="4101" spans="1:10">
      <c r="A4101" s="259"/>
      <c r="B4101" s="259"/>
      <c r="C4101" s="259"/>
      <c r="D4101" s="259"/>
      <c r="E4101" s="259"/>
      <c r="F4101" s="270"/>
      <c r="G4101" s="259"/>
      <c r="H4101" s="259"/>
      <c r="I4101" s="259"/>
      <c r="J4101" s="259"/>
    </row>
    <row r="4102" spans="1:10">
      <c r="A4102" s="259"/>
      <c r="B4102" s="259"/>
      <c r="C4102" s="259"/>
      <c r="D4102" s="259"/>
      <c r="E4102" s="259"/>
      <c r="F4102" s="270"/>
      <c r="G4102" s="259"/>
      <c r="H4102" s="259"/>
      <c r="I4102" s="259"/>
      <c r="J4102" s="259"/>
    </row>
    <row r="4103" spans="1:10">
      <c r="A4103" s="259"/>
      <c r="B4103" s="259"/>
      <c r="C4103" s="259"/>
      <c r="D4103" s="259"/>
      <c r="E4103" s="259"/>
      <c r="F4103" s="270"/>
      <c r="G4103" s="259"/>
      <c r="H4103" s="259"/>
      <c r="I4103" s="259"/>
      <c r="J4103" s="259"/>
    </row>
    <row r="4104" spans="1:10">
      <c r="A4104" s="259"/>
      <c r="B4104" s="259"/>
      <c r="C4104" s="259"/>
      <c r="D4104" s="259"/>
      <c r="E4104" s="259"/>
      <c r="F4104" s="270"/>
      <c r="G4104" s="259"/>
      <c r="H4104" s="259"/>
      <c r="I4104" s="259"/>
      <c r="J4104" s="259"/>
    </row>
    <row r="4105" spans="1:10">
      <c r="A4105" s="259"/>
      <c r="B4105" s="259"/>
      <c r="C4105" s="259"/>
      <c r="D4105" s="259"/>
      <c r="E4105" s="259"/>
      <c r="F4105" s="270"/>
      <c r="G4105" s="259"/>
      <c r="H4105" s="259"/>
      <c r="I4105" s="259"/>
      <c r="J4105" s="259"/>
    </row>
    <row r="4106" spans="1:10">
      <c r="A4106" s="259"/>
      <c r="B4106" s="259"/>
      <c r="C4106" s="259"/>
      <c r="D4106" s="259"/>
      <c r="E4106" s="259"/>
      <c r="F4106" s="270"/>
      <c r="G4106" s="259"/>
      <c r="H4106" s="259"/>
      <c r="I4106" s="259"/>
      <c r="J4106" s="259"/>
    </row>
    <row r="4107" spans="1:10">
      <c r="A4107" s="259"/>
      <c r="B4107" s="259"/>
      <c r="C4107" s="259"/>
      <c r="D4107" s="259"/>
      <c r="E4107" s="259"/>
      <c r="F4107" s="270"/>
      <c r="G4107" s="259"/>
      <c r="H4107" s="259"/>
      <c r="I4107" s="259"/>
      <c r="J4107" s="259"/>
    </row>
    <row r="4108" spans="1:10">
      <c r="A4108" s="259"/>
      <c r="B4108" s="259"/>
      <c r="C4108" s="259"/>
      <c r="D4108" s="259"/>
      <c r="E4108" s="259"/>
      <c r="F4108" s="270"/>
      <c r="G4108" s="259"/>
      <c r="H4108" s="259"/>
      <c r="I4108" s="259"/>
      <c r="J4108" s="259"/>
    </row>
    <row r="4109" spans="1:10">
      <c r="A4109" s="259"/>
      <c r="B4109" s="259"/>
      <c r="C4109" s="259"/>
      <c r="D4109" s="259"/>
      <c r="E4109" s="259"/>
      <c r="F4109" s="270"/>
      <c r="G4109" s="259"/>
      <c r="H4109" s="259"/>
      <c r="I4109" s="259"/>
      <c r="J4109" s="259"/>
    </row>
    <row r="4110" spans="1:10">
      <c r="A4110" s="259"/>
      <c r="B4110" s="259"/>
      <c r="C4110" s="259"/>
      <c r="D4110" s="259"/>
      <c r="E4110" s="259"/>
      <c r="F4110" s="270"/>
      <c r="G4110" s="259"/>
      <c r="H4110" s="259"/>
      <c r="I4110" s="259"/>
      <c r="J4110" s="259"/>
    </row>
    <row r="4111" spans="1:10">
      <c r="A4111" s="259"/>
      <c r="B4111" s="259"/>
      <c r="C4111" s="259"/>
      <c r="D4111" s="259"/>
      <c r="E4111" s="259"/>
      <c r="F4111" s="270"/>
      <c r="G4111" s="259"/>
      <c r="H4111" s="259"/>
      <c r="I4111" s="259"/>
      <c r="J4111" s="259"/>
    </row>
    <row r="4112" spans="1:10">
      <c r="A4112" s="259"/>
      <c r="B4112" s="259"/>
      <c r="C4112" s="259"/>
      <c r="D4112" s="259"/>
      <c r="E4112" s="259"/>
      <c r="F4112" s="270"/>
      <c r="G4112" s="259"/>
      <c r="H4112" s="259"/>
      <c r="I4112" s="259"/>
      <c r="J4112" s="259"/>
    </row>
    <row r="4113" spans="1:10">
      <c r="A4113" s="259"/>
      <c r="B4113" s="259"/>
      <c r="C4113" s="259"/>
      <c r="D4113" s="259"/>
      <c r="E4113" s="259"/>
      <c r="F4113" s="270"/>
      <c r="G4113" s="259"/>
      <c r="H4113" s="259"/>
      <c r="I4113" s="259"/>
      <c r="J4113" s="259"/>
    </row>
    <row r="4114" spans="1:10">
      <c r="A4114" s="259"/>
      <c r="B4114" s="259"/>
      <c r="C4114" s="259"/>
      <c r="D4114" s="259"/>
      <c r="E4114" s="259"/>
      <c r="F4114" s="270"/>
      <c r="G4114" s="259"/>
      <c r="H4114" s="259"/>
      <c r="I4114" s="259"/>
      <c r="J4114" s="259"/>
    </row>
    <row r="4115" spans="1:10">
      <c r="A4115" s="259"/>
      <c r="B4115" s="259"/>
      <c r="C4115" s="259"/>
      <c r="D4115" s="259"/>
      <c r="E4115" s="259"/>
      <c r="F4115" s="270"/>
      <c r="G4115" s="259"/>
      <c r="H4115" s="259"/>
      <c r="I4115" s="259"/>
      <c r="J4115" s="259"/>
    </row>
    <row r="4116" spans="1:10">
      <c r="A4116" s="259"/>
      <c r="B4116" s="259"/>
      <c r="C4116" s="259"/>
      <c r="D4116" s="259"/>
      <c r="E4116" s="259"/>
      <c r="F4116" s="270"/>
      <c r="G4116" s="259"/>
      <c r="H4116" s="259"/>
      <c r="I4116" s="259"/>
      <c r="J4116" s="259"/>
    </row>
    <row r="4117" spans="1:10">
      <c r="A4117" s="259"/>
      <c r="B4117" s="259"/>
      <c r="C4117" s="259"/>
      <c r="D4117" s="259"/>
      <c r="E4117" s="259"/>
      <c r="F4117" s="270"/>
      <c r="G4117" s="259"/>
      <c r="H4117" s="259"/>
      <c r="I4117" s="259"/>
      <c r="J4117" s="259"/>
    </row>
    <row r="4118" spans="1:10">
      <c r="A4118" s="259"/>
      <c r="B4118" s="259"/>
      <c r="C4118" s="259"/>
      <c r="D4118" s="259"/>
      <c r="E4118" s="259"/>
      <c r="F4118" s="270"/>
      <c r="G4118" s="259"/>
      <c r="H4118" s="259"/>
      <c r="I4118" s="259"/>
      <c r="J4118" s="259"/>
    </row>
    <row r="4119" spans="1:10">
      <c r="A4119" s="259"/>
      <c r="B4119" s="259"/>
      <c r="C4119" s="259"/>
      <c r="D4119" s="259"/>
      <c r="E4119" s="259"/>
      <c r="F4119" s="270"/>
      <c r="G4119" s="259"/>
      <c r="H4119" s="259"/>
      <c r="I4119" s="259"/>
      <c r="J4119" s="259"/>
    </row>
    <row r="4120" spans="1:10">
      <c r="A4120" s="259"/>
      <c r="B4120" s="259"/>
      <c r="C4120" s="259"/>
      <c r="D4120" s="259"/>
      <c r="E4120" s="259"/>
      <c r="F4120" s="270"/>
      <c r="G4120" s="259"/>
      <c r="H4120" s="259"/>
      <c r="I4120" s="259"/>
      <c r="J4120" s="259"/>
    </row>
    <row r="4121" spans="1:10">
      <c r="A4121" s="259"/>
      <c r="B4121" s="259"/>
      <c r="C4121" s="259"/>
      <c r="D4121" s="259"/>
      <c r="E4121" s="259"/>
      <c r="F4121" s="270"/>
      <c r="G4121" s="259"/>
      <c r="H4121" s="259"/>
      <c r="I4121" s="259"/>
      <c r="J4121" s="259"/>
    </row>
    <row r="4122" spans="1:10">
      <c r="A4122" s="259"/>
      <c r="B4122" s="259"/>
      <c r="C4122" s="259"/>
      <c r="D4122" s="259"/>
      <c r="E4122" s="259"/>
      <c r="F4122" s="270"/>
      <c r="G4122" s="259"/>
      <c r="H4122" s="259"/>
      <c r="I4122" s="259"/>
      <c r="J4122" s="259"/>
    </row>
    <row r="4123" spans="1:10">
      <c r="A4123" s="259"/>
      <c r="B4123" s="259"/>
      <c r="C4123" s="259"/>
      <c r="D4123" s="259"/>
      <c r="E4123" s="259"/>
      <c r="F4123" s="270"/>
      <c r="G4123" s="259"/>
      <c r="H4123" s="259"/>
      <c r="I4123" s="259"/>
      <c r="J4123" s="259"/>
    </row>
    <row r="4124" spans="1:10">
      <c r="A4124" s="259"/>
      <c r="B4124" s="259"/>
      <c r="C4124" s="259"/>
      <c r="D4124" s="259"/>
      <c r="E4124" s="259"/>
      <c r="F4124" s="270"/>
      <c r="G4124" s="259"/>
      <c r="H4124" s="259"/>
      <c r="I4124" s="259"/>
      <c r="J4124" s="259"/>
    </row>
    <row r="4125" spans="1:10">
      <c r="A4125" s="259"/>
      <c r="B4125" s="259"/>
      <c r="C4125" s="259"/>
      <c r="D4125" s="259"/>
      <c r="E4125" s="259"/>
      <c r="F4125" s="270"/>
      <c r="G4125" s="259"/>
      <c r="H4125" s="259"/>
      <c r="I4125" s="259"/>
      <c r="J4125" s="259"/>
    </row>
    <row r="4126" spans="1:10">
      <c r="A4126" s="259"/>
      <c r="B4126" s="259"/>
      <c r="C4126" s="259"/>
      <c r="D4126" s="259"/>
      <c r="E4126" s="259"/>
      <c r="F4126" s="270"/>
      <c r="G4126" s="259"/>
      <c r="H4126" s="259"/>
      <c r="I4126" s="259"/>
      <c r="J4126" s="259"/>
    </row>
    <row r="4127" spans="1:10">
      <c r="A4127" s="259"/>
      <c r="B4127" s="259"/>
      <c r="C4127" s="259"/>
      <c r="D4127" s="259"/>
      <c r="E4127" s="259"/>
      <c r="F4127" s="270"/>
      <c r="G4127" s="259"/>
      <c r="H4127" s="259"/>
      <c r="I4127" s="259"/>
      <c r="J4127" s="259"/>
    </row>
    <row r="4128" spans="1:10">
      <c r="A4128" s="259"/>
      <c r="B4128" s="259"/>
      <c r="C4128" s="259"/>
      <c r="D4128" s="259"/>
      <c r="E4128" s="259"/>
      <c r="F4128" s="270"/>
      <c r="G4128" s="259"/>
      <c r="H4128" s="259"/>
      <c r="I4128" s="259"/>
      <c r="J4128" s="259"/>
    </row>
    <row r="4129" spans="1:10">
      <c r="A4129" s="259"/>
      <c r="B4129" s="259"/>
      <c r="C4129" s="259"/>
      <c r="D4129" s="259"/>
      <c r="E4129" s="259"/>
      <c r="F4129" s="270"/>
      <c r="G4129" s="259"/>
      <c r="H4129" s="259"/>
      <c r="I4129" s="259"/>
      <c r="J4129" s="259"/>
    </row>
    <row r="4130" spans="1:10">
      <c r="A4130" s="259"/>
      <c r="B4130" s="259"/>
      <c r="C4130" s="259"/>
      <c r="D4130" s="259"/>
      <c r="E4130" s="259"/>
      <c r="F4130" s="270"/>
      <c r="G4130" s="259"/>
      <c r="H4130" s="259"/>
      <c r="I4130" s="259"/>
      <c r="J4130" s="259"/>
    </row>
    <row r="4131" spans="1:10">
      <c r="A4131" s="259"/>
      <c r="B4131" s="259"/>
      <c r="C4131" s="259"/>
      <c r="D4131" s="259"/>
      <c r="E4131" s="259"/>
      <c r="F4131" s="270"/>
      <c r="G4131" s="259"/>
      <c r="H4131" s="259"/>
      <c r="I4131" s="259"/>
      <c r="J4131" s="259"/>
    </row>
    <row r="4132" spans="1:10">
      <c r="A4132" s="259"/>
      <c r="B4132" s="259"/>
      <c r="C4132" s="259"/>
      <c r="D4132" s="259"/>
      <c r="E4132" s="259"/>
      <c r="F4132" s="270"/>
      <c r="G4132" s="259"/>
      <c r="H4132" s="259"/>
      <c r="I4132" s="259"/>
      <c r="J4132" s="259"/>
    </row>
    <row r="4133" spans="1:10">
      <c r="A4133" s="259"/>
      <c r="B4133" s="259"/>
      <c r="C4133" s="259"/>
      <c r="D4133" s="259"/>
      <c r="E4133" s="259"/>
      <c r="F4133" s="270"/>
      <c r="G4133" s="259"/>
      <c r="H4133" s="259"/>
      <c r="I4133" s="259"/>
      <c r="J4133" s="259"/>
    </row>
    <row r="4134" spans="1:10">
      <c r="A4134" s="259"/>
      <c r="B4134" s="259"/>
      <c r="C4134" s="259"/>
      <c r="D4134" s="259"/>
      <c r="E4134" s="259"/>
      <c r="F4134" s="270"/>
      <c r="G4134" s="259"/>
      <c r="H4134" s="259"/>
      <c r="I4134" s="259"/>
      <c r="J4134" s="259"/>
    </row>
    <row r="4135" spans="1:10">
      <c r="A4135" s="259"/>
      <c r="B4135" s="259"/>
      <c r="C4135" s="259"/>
      <c r="D4135" s="259"/>
      <c r="E4135" s="259"/>
      <c r="F4135" s="270"/>
      <c r="G4135" s="259"/>
      <c r="H4135" s="259"/>
      <c r="I4135" s="259"/>
      <c r="J4135" s="259"/>
    </row>
    <row r="4136" spans="1:10">
      <c r="A4136" s="259"/>
      <c r="B4136" s="259"/>
      <c r="C4136" s="259"/>
      <c r="D4136" s="259"/>
      <c r="E4136" s="259"/>
      <c r="F4136" s="270"/>
      <c r="G4136" s="259"/>
      <c r="H4136" s="259"/>
      <c r="I4136" s="259"/>
      <c r="J4136" s="259"/>
    </row>
    <row r="4137" spans="1:10">
      <c r="A4137" s="259"/>
      <c r="B4137" s="259"/>
      <c r="C4137" s="259"/>
      <c r="D4137" s="259"/>
      <c r="E4137" s="259"/>
      <c r="F4137" s="270"/>
      <c r="G4137" s="259"/>
      <c r="H4137" s="259"/>
      <c r="I4137" s="259"/>
      <c r="J4137" s="259"/>
    </row>
    <row r="4138" spans="1:10">
      <c r="A4138" s="259"/>
      <c r="B4138" s="259"/>
      <c r="C4138" s="259"/>
      <c r="D4138" s="259"/>
      <c r="E4138" s="259"/>
      <c r="F4138" s="270"/>
      <c r="G4138" s="259"/>
      <c r="H4138" s="259"/>
      <c r="I4138" s="259"/>
      <c r="J4138" s="259"/>
    </row>
    <row r="4139" spans="1:10">
      <c r="A4139" s="259"/>
      <c r="B4139" s="259"/>
      <c r="C4139" s="259"/>
      <c r="D4139" s="259"/>
      <c r="E4139" s="259"/>
      <c r="F4139" s="270"/>
      <c r="G4139" s="259"/>
      <c r="H4139" s="259"/>
      <c r="I4139" s="259"/>
      <c r="J4139" s="259"/>
    </row>
    <row r="4140" spans="1:10">
      <c r="A4140" s="259"/>
      <c r="B4140" s="259"/>
      <c r="C4140" s="259"/>
      <c r="D4140" s="259"/>
      <c r="E4140" s="259"/>
      <c r="F4140" s="270"/>
      <c r="G4140" s="259"/>
      <c r="H4140" s="259"/>
      <c r="I4140" s="259"/>
      <c r="J4140" s="259"/>
    </row>
    <row r="4141" spans="1:10">
      <c r="A4141" s="259"/>
      <c r="B4141" s="259"/>
      <c r="C4141" s="259"/>
      <c r="D4141" s="259"/>
      <c r="E4141" s="259"/>
      <c r="F4141" s="270"/>
      <c r="G4141" s="259"/>
      <c r="H4141" s="259"/>
      <c r="I4141" s="259"/>
      <c r="J4141" s="259"/>
    </row>
    <row r="4142" spans="1:10">
      <c r="A4142" s="259"/>
      <c r="B4142" s="259"/>
      <c r="C4142" s="259"/>
      <c r="D4142" s="259"/>
      <c r="E4142" s="259"/>
      <c r="F4142" s="270"/>
      <c r="G4142" s="259"/>
      <c r="H4142" s="259"/>
      <c r="I4142" s="259"/>
      <c r="J4142" s="259"/>
    </row>
    <row r="4143" spans="1:10">
      <c r="A4143" s="259"/>
      <c r="B4143" s="259"/>
      <c r="C4143" s="259"/>
      <c r="D4143" s="259"/>
      <c r="E4143" s="259"/>
      <c r="F4143" s="270"/>
      <c r="G4143" s="259"/>
      <c r="H4143" s="259"/>
      <c r="I4143" s="259"/>
      <c r="J4143" s="259"/>
    </row>
    <row r="4144" spans="1:10">
      <c r="A4144" s="259"/>
      <c r="B4144" s="259"/>
      <c r="C4144" s="259"/>
      <c r="D4144" s="259"/>
      <c r="E4144" s="259"/>
      <c r="F4144" s="270"/>
      <c r="G4144" s="259"/>
      <c r="H4144" s="259"/>
      <c r="I4144" s="259"/>
      <c r="J4144" s="259"/>
    </row>
    <row r="4145" spans="1:10">
      <c r="A4145" s="259"/>
      <c r="B4145" s="259"/>
      <c r="C4145" s="259"/>
      <c r="D4145" s="259"/>
      <c r="E4145" s="259"/>
      <c r="F4145" s="270"/>
      <c r="G4145" s="259"/>
      <c r="H4145" s="259"/>
      <c r="I4145" s="259"/>
      <c r="J4145" s="259"/>
    </row>
    <row r="4146" spans="1:10">
      <c r="A4146" s="259"/>
      <c r="B4146" s="259"/>
      <c r="C4146" s="259"/>
      <c r="D4146" s="259"/>
      <c r="E4146" s="259"/>
      <c r="F4146" s="270"/>
      <c r="G4146" s="259"/>
      <c r="H4146" s="259"/>
      <c r="I4146" s="259"/>
      <c r="J4146" s="259"/>
    </row>
    <row r="4147" spans="1:10">
      <c r="A4147" s="259"/>
      <c r="B4147" s="259"/>
      <c r="C4147" s="259"/>
      <c r="D4147" s="259"/>
      <c r="E4147" s="259"/>
      <c r="F4147" s="270"/>
      <c r="G4147" s="259"/>
      <c r="H4147" s="259"/>
      <c r="I4147" s="259"/>
      <c r="J4147" s="259"/>
    </row>
    <row r="4148" spans="1:10">
      <c r="A4148" s="259"/>
      <c r="B4148" s="259"/>
      <c r="C4148" s="259"/>
      <c r="D4148" s="259"/>
      <c r="E4148" s="259"/>
      <c r="F4148" s="270"/>
      <c r="G4148" s="259"/>
      <c r="H4148" s="259"/>
      <c r="I4148" s="259"/>
      <c r="J4148" s="259"/>
    </row>
    <row r="4149" spans="1:10">
      <c r="A4149" s="259"/>
      <c r="B4149" s="259"/>
      <c r="C4149" s="259"/>
      <c r="D4149" s="259"/>
      <c r="E4149" s="259"/>
      <c r="F4149" s="270"/>
      <c r="G4149" s="259"/>
      <c r="H4149" s="259"/>
      <c r="I4149" s="259"/>
      <c r="J4149" s="259"/>
    </row>
    <row r="4150" spans="1:10">
      <c r="A4150" s="259"/>
      <c r="B4150" s="259"/>
      <c r="C4150" s="259"/>
      <c r="D4150" s="259"/>
      <c r="E4150" s="259"/>
      <c r="F4150" s="270"/>
      <c r="G4150" s="259"/>
      <c r="H4150" s="259"/>
      <c r="I4150" s="259"/>
      <c r="J4150" s="259"/>
    </row>
    <row r="4151" spans="1:10">
      <c r="A4151" s="259"/>
      <c r="B4151" s="259"/>
      <c r="C4151" s="259"/>
      <c r="D4151" s="259"/>
      <c r="E4151" s="259"/>
      <c r="F4151" s="270"/>
      <c r="G4151" s="259"/>
      <c r="H4151" s="259"/>
      <c r="I4151" s="259"/>
      <c r="J4151" s="259"/>
    </row>
    <row r="4152" spans="1:10">
      <c r="A4152" s="259"/>
      <c r="B4152" s="259"/>
      <c r="C4152" s="259"/>
      <c r="D4152" s="259"/>
      <c r="E4152" s="259"/>
      <c r="F4152" s="270"/>
      <c r="G4152" s="259"/>
      <c r="H4152" s="259"/>
      <c r="I4152" s="259"/>
      <c r="J4152" s="259"/>
    </row>
    <row r="4153" spans="1:10">
      <c r="A4153" s="259"/>
      <c r="B4153" s="259"/>
      <c r="C4153" s="259"/>
      <c r="D4153" s="259"/>
      <c r="E4153" s="259"/>
      <c r="F4153" s="270"/>
      <c r="G4153" s="259"/>
      <c r="H4153" s="259"/>
      <c r="I4153" s="259"/>
      <c r="J4153" s="259"/>
    </row>
    <row r="4154" spans="1:10">
      <c r="A4154" s="259"/>
      <c r="B4154" s="259"/>
      <c r="C4154" s="259"/>
      <c r="D4154" s="259"/>
      <c r="E4154" s="259"/>
      <c r="F4154" s="270"/>
      <c r="G4154" s="259"/>
      <c r="H4154" s="259"/>
      <c r="I4154" s="259"/>
      <c r="J4154" s="259"/>
    </row>
    <row r="4155" spans="1:10">
      <c r="A4155" s="259"/>
      <c r="B4155" s="259"/>
      <c r="C4155" s="259"/>
      <c r="D4155" s="259"/>
      <c r="E4155" s="259"/>
      <c r="F4155" s="270"/>
      <c r="G4155" s="259"/>
      <c r="H4155" s="259"/>
      <c r="I4155" s="259"/>
      <c r="J4155" s="259"/>
    </row>
    <row r="4156" spans="1:10">
      <c r="A4156" s="259"/>
      <c r="B4156" s="259"/>
      <c r="C4156" s="259"/>
      <c r="D4156" s="259"/>
      <c r="E4156" s="259"/>
      <c r="F4156" s="270"/>
      <c r="G4156" s="259"/>
      <c r="H4156" s="259"/>
      <c r="I4156" s="259"/>
      <c r="J4156" s="259"/>
    </row>
    <row r="4157" spans="1:10">
      <c r="A4157" s="259"/>
      <c r="B4157" s="259"/>
      <c r="C4157" s="259"/>
      <c r="D4157" s="259"/>
      <c r="E4157" s="259"/>
      <c r="F4157" s="270"/>
      <c r="G4157" s="259"/>
      <c r="H4157" s="259"/>
      <c r="I4157" s="259"/>
      <c r="J4157" s="259"/>
    </row>
    <row r="4158" spans="1:10">
      <c r="A4158" s="259"/>
      <c r="B4158" s="259"/>
      <c r="C4158" s="259"/>
      <c r="D4158" s="259"/>
      <c r="E4158" s="259"/>
      <c r="F4158" s="270"/>
      <c r="G4158" s="259"/>
      <c r="H4158" s="259"/>
      <c r="I4158" s="259"/>
      <c r="J4158" s="259"/>
    </row>
    <row r="4159" spans="1:10">
      <c r="A4159" s="259"/>
      <c r="B4159" s="259"/>
      <c r="C4159" s="259"/>
      <c r="D4159" s="259"/>
      <c r="E4159" s="259"/>
      <c r="F4159" s="270"/>
      <c r="G4159" s="259"/>
      <c r="H4159" s="259"/>
      <c r="I4159" s="259"/>
      <c r="J4159" s="259"/>
    </row>
    <row r="4160" spans="1:10">
      <c r="A4160" s="259"/>
      <c r="B4160" s="259"/>
      <c r="C4160" s="259"/>
      <c r="D4160" s="259"/>
      <c r="E4160" s="259"/>
      <c r="F4160" s="270"/>
      <c r="G4160" s="259"/>
      <c r="H4160" s="259"/>
      <c r="I4160" s="259"/>
      <c r="J4160" s="259"/>
    </row>
    <row r="4161" spans="1:10">
      <c r="A4161" s="259"/>
      <c r="B4161" s="259"/>
      <c r="C4161" s="259"/>
      <c r="D4161" s="259"/>
      <c r="E4161" s="259"/>
      <c r="F4161" s="270"/>
      <c r="G4161" s="259"/>
      <c r="H4161" s="259"/>
      <c r="I4161" s="259"/>
      <c r="J4161" s="259"/>
    </row>
    <row r="4162" spans="1:10">
      <c r="A4162" s="259"/>
      <c r="B4162" s="259"/>
      <c r="C4162" s="259"/>
      <c r="D4162" s="259"/>
      <c r="E4162" s="259"/>
      <c r="F4162" s="270"/>
      <c r="G4162" s="259"/>
      <c r="H4162" s="259"/>
      <c r="I4162" s="259"/>
      <c r="J4162" s="259"/>
    </row>
    <row r="4163" spans="1:10">
      <c r="A4163" s="259"/>
      <c r="B4163" s="259"/>
      <c r="C4163" s="259"/>
      <c r="D4163" s="259"/>
      <c r="E4163" s="259"/>
      <c r="F4163" s="270"/>
      <c r="G4163" s="259"/>
      <c r="H4163" s="259"/>
      <c r="I4163" s="259"/>
      <c r="J4163" s="259"/>
    </row>
    <row r="4164" spans="1:10">
      <c r="A4164" s="259"/>
      <c r="B4164" s="259"/>
      <c r="C4164" s="259"/>
      <c r="D4164" s="259"/>
      <c r="E4164" s="259"/>
      <c r="F4164" s="270"/>
      <c r="G4164" s="259"/>
      <c r="H4164" s="259"/>
      <c r="I4164" s="259"/>
      <c r="J4164" s="259"/>
    </row>
    <row r="4165" spans="1:10">
      <c r="A4165" s="259"/>
      <c r="B4165" s="259"/>
      <c r="C4165" s="259"/>
      <c r="D4165" s="259"/>
      <c r="E4165" s="259"/>
      <c r="F4165" s="270"/>
      <c r="G4165" s="259"/>
      <c r="H4165" s="259"/>
      <c r="I4165" s="259"/>
      <c r="J4165" s="259"/>
    </row>
    <row r="4166" spans="1:10">
      <c r="A4166" s="259"/>
      <c r="B4166" s="259"/>
      <c r="C4166" s="259"/>
      <c r="D4166" s="259"/>
      <c r="E4166" s="259"/>
      <c r="F4166" s="270"/>
      <c r="G4166" s="259"/>
      <c r="H4166" s="259"/>
      <c r="I4166" s="259"/>
      <c r="J4166" s="259"/>
    </row>
    <row r="4167" spans="1:10">
      <c r="A4167" s="259"/>
      <c r="B4167" s="259"/>
      <c r="C4167" s="259"/>
      <c r="D4167" s="259"/>
      <c r="E4167" s="259"/>
      <c r="F4167" s="270"/>
      <c r="G4167" s="259"/>
      <c r="H4167" s="259"/>
      <c r="I4167" s="259"/>
      <c r="J4167" s="259"/>
    </row>
    <row r="4168" spans="1:10">
      <c r="A4168" s="259"/>
      <c r="B4168" s="259"/>
      <c r="C4168" s="259"/>
      <c r="D4168" s="259"/>
      <c r="E4168" s="259"/>
      <c r="F4168" s="270"/>
      <c r="G4168" s="259"/>
      <c r="H4168" s="259"/>
      <c r="I4168" s="259"/>
      <c r="J4168" s="259"/>
    </row>
    <row r="4169" spans="1:10">
      <c r="A4169" s="259"/>
      <c r="B4169" s="259"/>
      <c r="C4169" s="259"/>
      <c r="D4169" s="259"/>
      <c r="E4169" s="259"/>
      <c r="F4169" s="270"/>
      <c r="G4169" s="259"/>
      <c r="H4169" s="259"/>
      <c r="I4169" s="259"/>
      <c r="J4169" s="259"/>
    </row>
    <row r="4170" spans="1:10">
      <c r="A4170" s="259"/>
      <c r="B4170" s="259"/>
      <c r="C4170" s="259"/>
      <c r="D4170" s="259"/>
      <c r="E4170" s="259"/>
      <c r="F4170" s="270"/>
      <c r="G4170" s="259"/>
      <c r="H4170" s="259"/>
      <c r="I4170" s="259"/>
      <c r="J4170" s="259"/>
    </row>
    <row r="4171" spans="1:10">
      <c r="A4171" s="259"/>
      <c r="B4171" s="259"/>
      <c r="C4171" s="259"/>
      <c r="D4171" s="259"/>
      <c r="E4171" s="259"/>
      <c r="F4171" s="270"/>
      <c r="G4171" s="259"/>
      <c r="H4171" s="259"/>
      <c r="I4171" s="259"/>
      <c r="J4171" s="259"/>
    </row>
    <row r="4172" spans="1:10">
      <c r="A4172" s="259"/>
      <c r="B4172" s="259"/>
      <c r="C4172" s="259"/>
      <c r="D4172" s="259"/>
      <c r="E4172" s="259"/>
      <c r="F4172" s="270"/>
      <c r="G4172" s="259"/>
      <c r="H4172" s="259"/>
      <c r="I4172" s="259"/>
      <c r="J4172" s="259"/>
    </row>
    <row r="4173" spans="1:10">
      <c r="A4173" s="259"/>
      <c r="B4173" s="259"/>
      <c r="C4173" s="259"/>
      <c r="D4173" s="259"/>
      <c r="E4173" s="259"/>
      <c r="F4173" s="270"/>
      <c r="G4173" s="259"/>
      <c r="H4173" s="259"/>
      <c r="I4173" s="259"/>
      <c r="J4173" s="259"/>
    </row>
    <row r="4174" spans="1:10">
      <c r="A4174" s="259"/>
      <c r="B4174" s="259"/>
      <c r="C4174" s="259"/>
      <c r="D4174" s="259"/>
      <c r="E4174" s="259"/>
      <c r="F4174" s="270"/>
      <c r="G4174" s="259"/>
      <c r="H4174" s="259"/>
      <c r="I4174" s="259"/>
      <c r="J4174" s="259"/>
    </row>
    <row r="4175" spans="1:10">
      <c r="A4175" s="259"/>
      <c r="B4175" s="259"/>
      <c r="C4175" s="259"/>
      <c r="D4175" s="259"/>
      <c r="E4175" s="259"/>
      <c r="F4175" s="270"/>
      <c r="G4175" s="259"/>
      <c r="H4175" s="259"/>
      <c r="I4175" s="259"/>
      <c r="J4175" s="259"/>
    </row>
    <row r="4176" spans="1:10">
      <c r="A4176" s="259"/>
      <c r="B4176" s="259"/>
      <c r="C4176" s="259"/>
      <c r="D4176" s="259"/>
      <c r="E4176" s="259"/>
      <c r="F4176" s="270"/>
      <c r="G4176" s="259"/>
      <c r="H4176" s="259"/>
      <c r="I4176" s="259"/>
      <c r="J4176" s="259"/>
    </row>
    <row r="4177" spans="1:10">
      <c r="A4177" s="259"/>
      <c r="B4177" s="259"/>
      <c r="C4177" s="259"/>
      <c r="D4177" s="259"/>
      <c r="E4177" s="259"/>
      <c r="F4177" s="270"/>
      <c r="G4177" s="259"/>
      <c r="H4177" s="259"/>
      <c r="I4177" s="259"/>
      <c r="J4177" s="259"/>
    </row>
    <row r="4178" spans="1:10">
      <c r="A4178" s="259"/>
      <c r="B4178" s="259"/>
      <c r="C4178" s="259"/>
      <c r="D4178" s="259"/>
      <c r="E4178" s="259"/>
      <c r="F4178" s="270"/>
      <c r="G4178" s="259"/>
      <c r="H4178" s="259"/>
      <c r="I4178" s="259"/>
      <c r="J4178" s="259"/>
    </row>
    <row r="4179" spans="1:10">
      <c r="A4179" s="259"/>
      <c r="B4179" s="259"/>
      <c r="C4179" s="259"/>
      <c r="D4179" s="259"/>
      <c r="E4179" s="259"/>
      <c r="F4179" s="270"/>
      <c r="G4179" s="259"/>
      <c r="H4179" s="259"/>
      <c r="I4179" s="259"/>
      <c r="J4179" s="259"/>
    </row>
    <row r="4180" spans="1:10">
      <c r="A4180" s="259"/>
      <c r="B4180" s="259"/>
      <c r="C4180" s="259"/>
      <c r="D4180" s="259"/>
      <c r="E4180" s="259"/>
      <c r="F4180" s="270"/>
      <c r="G4180" s="259"/>
      <c r="H4180" s="259"/>
      <c r="I4180" s="259"/>
      <c r="J4180" s="259"/>
    </row>
    <row r="4181" spans="1:10">
      <c r="A4181" s="259"/>
      <c r="B4181" s="259"/>
      <c r="C4181" s="259"/>
      <c r="D4181" s="259"/>
      <c r="E4181" s="259"/>
      <c r="F4181" s="270"/>
      <c r="G4181" s="259"/>
      <c r="H4181" s="259"/>
      <c r="I4181" s="259"/>
      <c r="J4181" s="259"/>
    </row>
    <row r="4182" spans="1:10">
      <c r="A4182" s="259"/>
      <c r="B4182" s="259"/>
      <c r="C4182" s="259"/>
      <c r="D4182" s="259"/>
      <c r="E4182" s="259"/>
      <c r="F4182" s="270"/>
      <c r="G4182" s="259"/>
      <c r="H4182" s="259"/>
      <c r="I4182" s="259"/>
      <c r="J4182" s="259"/>
    </row>
    <row r="4183" spans="1:10">
      <c r="A4183" s="259"/>
      <c r="B4183" s="259"/>
      <c r="C4183" s="259"/>
      <c r="D4183" s="259"/>
      <c r="E4183" s="259"/>
      <c r="F4183" s="270"/>
      <c r="G4183" s="259"/>
      <c r="H4183" s="259"/>
      <c r="I4183" s="259"/>
      <c r="J4183" s="259"/>
    </row>
    <row r="4184" spans="1:10">
      <c r="A4184" s="259"/>
      <c r="B4184" s="259"/>
      <c r="C4184" s="259"/>
      <c r="D4184" s="259"/>
      <c r="E4184" s="259"/>
      <c r="F4184" s="270"/>
      <c r="G4184" s="259"/>
      <c r="H4184" s="259"/>
      <c r="I4184" s="259"/>
      <c r="J4184" s="259"/>
    </row>
    <row r="4185" spans="1:10">
      <c r="A4185" s="259"/>
      <c r="B4185" s="259"/>
      <c r="C4185" s="259"/>
      <c r="D4185" s="259"/>
      <c r="E4185" s="259"/>
      <c r="F4185" s="270"/>
      <c r="G4185" s="259"/>
      <c r="H4185" s="259"/>
      <c r="I4185" s="259"/>
      <c r="J4185" s="259"/>
    </row>
    <row r="4186" spans="1:10">
      <c r="A4186" s="259"/>
      <c r="B4186" s="259"/>
      <c r="C4186" s="259"/>
      <c r="D4186" s="259"/>
      <c r="E4186" s="259"/>
      <c r="F4186" s="270"/>
      <c r="G4186" s="259"/>
      <c r="H4186" s="259"/>
      <c r="I4186" s="259"/>
      <c r="J4186" s="259"/>
    </row>
    <row r="4187" spans="1:10">
      <c r="A4187" s="259"/>
      <c r="B4187" s="259"/>
      <c r="C4187" s="259"/>
      <c r="D4187" s="259"/>
      <c r="E4187" s="259"/>
      <c r="F4187" s="270"/>
      <c r="G4187" s="259"/>
      <c r="H4187" s="259"/>
      <c r="I4187" s="259"/>
      <c r="J4187" s="259"/>
    </row>
    <row r="4188" spans="1:10">
      <c r="A4188" s="259"/>
      <c r="B4188" s="259"/>
      <c r="C4188" s="259"/>
      <c r="D4188" s="259"/>
      <c r="E4188" s="259"/>
      <c r="F4188" s="270"/>
      <c r="G4188" s="259"/>
      <c r="H4188" s="259"/>
      <c r="I4188" s="259"/>
      <c r="J4188" s="259"/>
    </row>
    <row r="4189" spans="1:10">
      <c r="A4189" s="259"/>
      <c r="B4189" s="259"/>
      <c r="C4189" s="259"/>
      <c r="D4189" s="259"/>
      <c r="E4189" s="259"/>
      <c r="F4189" s="270"/>
      <c r="G4189" s="259"/>
      <c r="H4189" s="259"/>
      <c r="I4189" s="259"/>
      <c r="J4189" s="259"/>
    </row>
    <row r="4190" spans="1:10">
      <c r="A4190" s="259"/>
      <c r="B4190" s="259"/>
      <c r="C4190" s="259"/>
      <c r="D4190" s="259"/>
      <c r="E4190" s="259"/>
      <c r="F4190" s="270"/>
      <c r="G4190" s="259"/>
      <c r="H4190" s="259"/>
      <c r="I4190" s="259"/>
      <c r="J4190" s="259"/>
    </row>
    <row r="4191" spans="1:10">
      <c r="A4191" s="259"/>
      <c r="B4191" s="259"/>
      <c r="C4191" s="259"/>
      <c r="D4191" s="259"/>
      <c r="E4191" s="259"/>
      <c r="F4191" s="270"/>
      <c r="G4191" s="259"/>
      <c r="H4191" s="259"/>
      <c r="I4191" s="259"/>
      <c r="J4191" s="259"/>
    </row>
    <row r="4192" spans="1:10">
      <c r="A4192" s="259"/>
      <c r="B4192" s="259"/>
      <c r="C4192" s="259"/>
      <c r="D4192" s="259"/>
      <c r="E4192" s="259"/>
      <c r="F4192" s="270"/>
      <c r="G4192" s="259"/>
      <c r="H4192" s="259"/>
      <c r="I4192" s="259"/>
      <c r="J4192" s="259"/>
    </row>
    <row r="4193" spans="1:10">
      <c r="A4193" s="259"/>
      <c r="B4193" s="259"/>
      <c r="C4193" s="259"/>
      <c r="D4193" s="259"/>
      <c r="E4193" s="259"/>
      <c r="F4193" s="270"/>
      <c r="G4193" s="259"/>
      <c r="H4193" s="259"/>
      <c r="I4193" s="259"/>
      <c r="J4193" s="259"/>
    </row>
    <row r="4194" spans="1:10">
      <c r="A4194" s="259"/>
      <c r="B4194" s="259"/>
      <c r="C4194" s="259"/>
      <c r="D4194" s="259"/>
      <c r="E4194" s="259"/>
      <c r="F4194" s="270"/>
      <c r="G4194" s="259"/>
      <c r="H4194" s="259"/>
      <c r="I4194" s="259"/>
      <c r="J4194" s="259"/>
    </row>
    <row r="4195" spans="1:10">
      <c r="A4195" s="259"/>
      <c r="B4195" s="259"/>
      <c r="C4195" s="259"/>
      <c r="D4195" s="259"/>
      <c r="E4195" s="259"/>
      <c r="F4195" s="270"/>
      <c r="G4195" s="259"/>
      <c r="H4195" s="259"/>
      <c r="I4195" s="259"/>
      <c r="J4195" s="259"/>
    </row>
    <row r="4196" spans="1:10">
      <c r="A4196" s="259"/>
      <c r="B4196" s="259"/>
      <c r="C4196" s="259"/>
      <c r="D4196" s="259"/>
      <c r="E4196" s="259"/>
      <c r="F4196" s="270"/>
      <c r="G4196" s="259"/>
      <c r="H4196" s="259"/>
      <c r="I4196" s="259"/>
      <c r="J4196" s="259"/>
    </row>
    <row r="4197" spans="1:10">
      <c r="A4197" s="259"/>
      <c r="B4197" s="259"/>
      <c r="C4197" s="259"/>
      <c r="D4197" s="259"/>
      <c r="E4197" s="259"/>
      <c r="F4197" s="270"/>
      <c r="G4197" s="259"/>
      <c r="H4197" s="259"/>
      <c r="I4197" s="259"/>
      <c r="J4197" s="259"/>
    </row>
    <row r="4198" spans="1:10">
      <c r="A4198" s="259"/>
      <c r="B4198" s="259"/>
      <c r="C4198" s="259"/>
      <c r="D4198" s="259"/>
      <c r="E4198" s="259"/>
      <c r="F4198" s="270"/>
      <c r="G4198" s="259"/>
      <c r="H4198" s="259"/>
      <c r="I4198" s="259"/>
      <c r="J4198" s="259"/>
    </row>
    <row r="4199" spans="1:10">
      <c r="A4199" s="259"/>
      <c r="B4199" s="259"/>
      <c r="C4199" s="259"/>
      <c r="D4199" s="259"/>
      <c r="E4199" s="259"/>
      <c r="F4199" s="270"/>
      <c r="G4199" s="259"/>
      <c r="H4199" s="259"/>
      <c r="I4199" s="259"/>
      <c r="J4199" s="259"/>
    </row>
    <row r="4200" spans="1:10">
      <c r="A4200" s="259"/>
      <c r="B4200" s="259"/>
      <c r="C4200" s="259"/>
      <c r="D4200" s="259"/>
      <c r="E4200" s="259"/>
      <c r="F4200" s="270"/>
      <c r="G4200" s="259"/>
      <c r="H4200" s="259"/>
      <c r="I4200" s="259"/>
      <c r="J4200" s="259"/>
    </row>
    <row r="4201" spans="1:10">
      <c r="A4201" s="259"/>
      <c r="B4201" s="259"/>
      <c r="C4201" s="259"/>
      <c r="D4201" s="259"/>
      <c r="E4201" s="259"/>
      <c r="F4201" s="270"/>
      <c r="G4201" s="259"/>
      <c r="H4201" s="259"/>
      <c r="I4201" s="259"/>
      <c r="J4201" s="259"/>
    </row>
    <row r="4202" spans="1:10">
      <c r="A4202" s="259"/>
      <c r="B4202" s="259"/>
      <c r="C4202" s="259"/>
      <c r="D4202" s="259"/>
      <c r="E4202" s="259"/>
      <c r="F4202" s="270"/>
      <c r="G4202" s="259"/>
      <c r="H4202" s="259"/>
      <c r="I4202" s="259"/>
      <c r="J4202" s="259"/>
    </row>
    <row r="4203" spans="1:10">
      <c r="A4203" s="259"/>
      <c r="B4203" s="259"/>
      <c r="C4203" s="259"/>
      <c r="D4203" s="259"/>
      <c r="E4203" s="259"/>
      <c r="F4203" s="270"/>
      <c r="G4203" s="259"/>
      <c r="H4203" s="259"/>
      <c r="I4203" s="259"/>
      <c r="J4203" s="259"/>
    </row>
    <row r="4204" spans="1:10">
      <c r="A4204" s="259"/>
      <c r="B4204" s="259"/>
      <c r="C4204" s="259"/>
      <c r="D4204" s="259"/>
      <c r="E4204" s="259"/>
      <c r="F4204" s="270"/>
      <c r="G4204" s="259"/>
      <c r="H4204" s="259"/>
      <c r="I4204" s="259"/>
      <c r="J4204" s="259"/>
    </row>
    <row r="4205" spans="1:10">
      <c r="A4205" s="259"/>
      <c r="B4205" s="259"/>
      <c r="C4205" s="259"/>
      <c r="D4205" s="259"/>
      <c r="E4205" s="259"/>
      <c r="F4205" s="270"/>
      <c r="G4205" s="259"/>
      <c r="H4205" s="259"/>
      <c r="I4205" s="259"/>
      <c r="J4205" s="259"/>
    </row>
    <row r="4206" spans="1:10">
      <c r="A4206" s="259"/>
      <c r="B4206" s="259"/>
      <c r="C4206" s="259"/>
      <c r="D4206" s="259"/>
      <c r="E4206" s="259"/>
      <c r="F4206" s="270"/>
      <c r="G4206" s="259"/>
      <c r="H4206" s="259"/>
      <c r="I4206" s="259"/>
      <c r="J4206" s="259"/>
    </row>
    <row r="4207" spans="1:10">
      <c r="A4207" s="259"/>
      <c r="B4207" s="259"/>
      <c r="C4207" s="259"/>
      <c r="D4207" s="259"/>
      <c r="E4207" s="259"/>
      <c r="F4207" s="270"/>
      <c r="G4207" s="259"/>
      <c r="H4207" s="259"/>
      <c r="I4207" s="259"/>
      <c r="J4207" s="259"/>
    </row>
    <row r="4208" spans="1:10">
      <c r="A4208" s="259"/>
      <c r="B4208" s="259"/>
      <c r="C4208" s="259"/>
      <c r="D4208" s="259"/>
      <c r="E4208" s="259"/>
      <c r="F4208" s="270"/>
      <c r="G4208" s="259"/>
      <c r="H4208" s="259"/>
      <c r="I4208" s="259"/>
      <c r="J4208" s="259"/>
    </row>
    <row r="4209" spans="1:10">
      <c r="A4209" s="259"/>
      <c r="B4209" s="259"/>
      <c r="C4209" s="259"/>
      <c r="D4209" s="259"/>
      <c r="E4209" s="259"/>
      <c r="F4209" s="270"/>
      <c r="G4209" s="259"/>
      <c r="H4209" s="259"/>
      <c r="I4209" s="259"/>
      <c r="J4209" s="259"/>
    </row>
    <row r="4210" spans="1:10">
      <c r="A4210" s="259"/>
      <c r="B4210" s="259"/>
      <c r="C4210" s="259"/>
      <c r="D4210" s="259"/>
      <c r="E4210" s="259"/>
      <c r="F4210" s="270"/>
      <c r="G4210" s="259"/>
      <c r="H4210" s="259"/>
      <c r="I4210" s="259"/>
      <c r="J4210" s="259"/>
    </row>
    <row r="4211" spans="1:10">
      <c r="A4211" s="259"/>
      <c r="B4211" s="259"/>
      <c r="C4211" s="259"/>
      <c r="D4211" s="259"/>
      <c r="E4211" s="259"/>
      <c r="F4211" s="270"/>
      <c r="G4211" s="259"/>
      <c r="H4211" s="259"/>
      <c r="I4211" s="259"/>
      <c r="J4211" s="259"/>
    </row>
    <row r="4212" spans="1:10">
      <c r="A4212" s="259"/>
      <c r="B4212" s="259"/>
      <c r="C4212" s="259"/>
      <c r="D4212" s="259"/>
      <c r="E4212" s="259"/>
      <c r="F4212" s="270"/>
      <c r="G4212" s="259"/>
      <c r="H4212" s="259"/>
      <c r="I4212" s="259"/>
      <c r="J4212" s="259"/>
    </row>
    <row r="4213" spans="1:10">
      <c r="A4213" s="259"/>
      <c r="B4213" s="259"/>
      <c r="C4213" s="259"/>
      <c r="D4213" s="259"/>
      <c r="E4213" s="259"/>
      <c r="F4213" s="270"/>
      <c r="G4213" s="259"/>
      <c r="H4213" s="259"/>
      <c r="I4213" s="259"/>
      <c r="J4213" s="259"/>
    </row>
    <row r="4214" spans="1:10">
      <c r="A4214" s="259"/>
      <c r="B4214" s="259"/>
      <c r="C4214" s="259"/>
      <c r="D4214" s="259"/>
      <c r="E4214" s="259"/>
      <c r="F4214" s="270"/>
      <c r="G4214" s="259"/>
      <c r="H4214" s="259"/>
      <c r="I4214" s="259"/>
      <c r="J4214" s="259"/>
    </row>
    <row r="4215" spans="1:10">
      <c r="A4215" s="259"/>
      <c r="B4215" s="259"/>
      <c r="C4215" s="259"/>
      <c r="D4215" s="259"/>
      <c r="E4215" s="259"/>
      <c r="F4215" s="270"/>
      <c r="G4215" s="259"/>
      <c r="H4215" s="259"/>
      <c r="I4215" s="259"/>
      <c r="J4215" s="259"/>
    </row>
    <row r="4216" spans="1:10">
      <c r="A4216" s="259"/>
      <c r="B4216" s="259"/>
      <c r="C4216" s="259"/>
      <c r="D4216" s="259"/>
      <c r="E4216" s="259"/>
      <c r="F4216" s="270"/>
      <c r="G4216" s="259"/>
      <c r="H4216" s="259"/>
      <c r="I4216" s="259"/>
      <c r="J4216" s="259"/>
    </row>
    <row r="4217" spans="1:10">
      <c r="A4217" s="259"/>
      <c r="B4217" s="259"/>
      <c r="C4217" s="259"/>
      <c r="D4217" s="259"/>
      <c r="E4217" s="259"/>
      <c r="F4217" s="270"/>
      <c r="G4217" s="259"/>
      <c r="H4217" s="259"/>
      <c r="I4217" s="259"/>
      <c r="J4217" s="259"/>
    </row>
    <row r="4218" spans="1:10">
      <c r="A4218" s="259"/>
      <c r="B4218" s="259"/>
      <c r="C4218" s="259"/>
      <c r="D4218" s="259"/>
      <c r="E4218" s="259"/>
      <c r="F4218" s="270"/>
      <c r="G4218" s="259"/>
      <c r="H4218" s="259"/>
      <c r="I4218" s="259"/>
      <c r="J4218" s="259"/>
    </row>
    <row r="4219" spans="1:10">
      <c r="A4219" s="259"/>
      <c r="B4219" s="259"/>
      <c r="C4219" s="259"/>
      <c r="D4219" s="259"/>
      <c r="E4219" s="259"/>
      <c r="F4219" s="270"/>
      <c r="G4219" s="259"/>
      <c r="H4219" s="259"/>
      <c r="I4219" s="259"/>
      <c r="J4219" s="259"/>
    </row>
    <row r="4220" spans="1:10">
      <c r="A4220" s="259"/>
      <c r="B4220" s="259"/>
      <c r="C4220" s="259"/>
      <c r="D4220" s="259"/>
      <c r="E4220" s="259"/>
      <c r="F4220" s="270"/>
      <c r="G4220" s="259"/>
      <c r="H4220" s="259"/>
      <c r="I4220" s="259"/>
      <c r="J4220" s="259"/>
    </row>
    <row r="4221" spans="1:10">
      <c r="A4221" s="259"/>
      <c r="B4221" s="259"/>
      <c r="C4221" s="259"/>
      <c r="D4221" s="259"/>
      <c r="E4221" s="259"/>
      <c r="F4221" s="270"/>
      <c r="G4221" s="259"/>
      <c r="H4221" s="259"/>
      <c r="I4221" s="259"/>
      <c r="J4221" s="259"/>
    </row>
    <row r="4222" spans="1:10">
      <c r="A4222" s="259"/>
      <c r="B4222" s="259"/>
      <c r="C4222" s="259"/>
      <c r="D4222" s="259"/>
      <c r="E4222" s="259"/>
      <c r="F4222" s="270"/>
      <c r="G4222" s="259"/>
      <c r="H4222" s="259"/>
      <c r="I4222" s="259"/>
      <c r="J4222" s="259"/>
    </row>
    <row r="4223" spans="1:10">
      <c r="A4223" s="259"/>
      <c r="B4223" s="259"/>
      <c r="C4223" s="259"/>
      <c r="D4223" s="259"/>
      <c r="E4223" s="259"/>
      <c r="F4223" s="270"/>
      <c r="G4223" s="259"/>
      <c r="H4223" s="259"/>
      <c r="I4223" s="259"/>
      <c r="J4223" s="259"/>
    </row>
    <row r="4224" spans="1:10">
      <c r="A4224" s="259"/>
      <c r="B4224" s="259"/>
      <c r="C4224" s="259"/>
      <c r="D4224" s="259"/>
      <c r="E4224" s="259"/>
      <c r="F4224" s="270"/>
      <c r="G4224" s="259"/>
      <c r="H4224" s="259"/>
      <c r="I4224" s="259"/>
      <c r="J4224" s="259"/>
    </row>
    <row r="4225" spans="1:10">
      <c r="A4225" s="259"/>
      <c r="B4225" s="259"/>
      <c r="C4225" s="259"/>
      <c r="D4225" s="259"/>
      <c r="E4225" s="259"/>
      <c r="F4225" s="270"/>
      <c r="G4225" s="259"/>
      <c r="H4225" s="259"/>
      <c r="I4225" s="259"/>
      <c r="J4225" s="259"/>
    </row>
    <row r="4226" spans="1:10">
      <c r="A4226" s="259"/>
      <c r="B4226" s="259"/>
      <c r="C4226" s="259"/>
      <c r="D4226" s="259"/>
      <c r="E4226" s="259"/>
      <c r="F4226" s="270"/>
      <c r="G4226" s="259"/>
      <c r="H4226" s="259"/>
      <c r="I4226" s="259"/>
      <c r="J4226" s="259"/>
    </row>
    <row r="4227" spans="1:10">
      <c r="A4227" s="259"/>
      <c r="B4227" s="259"/>
      <c r="C4227" s="259"/>
      <c r="D4227" s="259"/>
      <c r="E4227" s="259"/>
      <c r="F4227" s="270"/>
      <c r="G4227" s="259"/>
      <c r="H4227" s="259"/>
      <c r="I4227" s="259"/>
      <c r="J4227" s="259"/>
    </row>
    <row r="4228" spans="1:10">
      <c r="A4228" s="259"/>
      <c r="B4228" s="259"/>
      <c r="C4228" s="259"/>
      <c r="D4228" s="259"/>
      <c r="E4228" s="259"/>
      <c r="F4228" s="270"/>
      <c r="G4228" s="259"/>
      <c r="H4228" s="259"/>
      <c r="I4228" s="259"/>
      <c r="J4228" s="259"/>
    </row>
    <row r="4229" spans="1:10">
      <c r="A4229" s="259"/>
      <c r="B4229" s="259"/>
      <c r="C4229" s="259"/>
      <c r="D4229" s="259"/>
      <c r="E4229" s="259"/>
      <c r="F4229" s="270"/>
      <c r="G4229" s="259"/>
      <c r="H4229" s="259"/>
      <c r="I4229" s="259"/>
      <c r="J4229" s="259"/>
    </row>
    <row r="4230" spans="1:10">
      <c r="A4230" s="259"/>
      <c r="B4230" s="259"/>
      <c r="C4230" s="259"/>
      <c r="D4230" s="259"/>
      <c r="E4230" s="259"/>
      <c r="F4230" s="270"/>
      <c r="G4230" s="259"/>
      <c r="H4230" s="259"/>
      <c r="I4230" s="259"/>
      <c r="J4230" s="259"/>
    </row>
    <row r="4231" spans="1:10">
      <c r="A4231" s="259"/>
      <c r="B4231" s="259"/>
      <c r="C4231" s="259"/>
      <c r="D4231" s="259"/>
      <c r="E4231" s="259"/>
      <c r="F4231" s="270"/>
      <c r="G4231" s="259"/>
      <c r="H4231" s="259"/>
      <c r="I4231" s="259"/>
      <c r="J4231" s="259"/>
    </row>
    <row r="4232" spans="1:10">
      <c r="A4232" s="259"/>
      <c r="B4232" s="259"/>
      <c r="C4232" s="259"/>
      <c r="D4232" s="259"/>
      <c r="E4232" s="259"/>
      <c r="F4232" s="270"/>
      <c r="G4232" s="259"/>
      <c r="H4232" s="259"/>
      <c r="I4232" s="259"/>
      <c r="J4232" s="259"/>
    </row>
    <row r="4233" spans="1:10">
      <c r="A4233" s="259"/>
      <c r="B4233" s="259"/>
      <c r="C4233" s="259"/>
      <c r="D4233" s="259"/>
      <c r="E4233" s="259"/>
      <c r="F4233" s="270"/>
      <c r="G4233" s="259"/>
      <c r="H4233" s="259"/>
      <c r="I4233" s="259"/>
      <c r="J4233" s="259"/>
    </row>
    <row r="4234" spans="1:10">
      <c r="A4234" s="259"/>
      <c r="B4234" s="259"/>
      <c r="C4234" s="259"/>
      <c r="D4234" s="259"/>
      <c r="E4234" s="259"/>
      <c r="F4234" s="270"/>
      <c r="G4234" s="259"/>
      <c r="H4234" s="259"/>
      <c r="I4234" s="259"/>
      <c r="J4234" s="259"/>
    </row>
    <row r="4235" spans="1:10">
      <c r="A4235" s="259"/>
      <c r="B4235" s="259"/>
      <c r="C4235" s="259"/>
      <c r="D4235" s="259"/>
      <c r="E4235" s="259"/>
      <c r="F4235" s="270"/>
      <c r="G4235" s="259"/>
      <c r="H4235" s="259"/>
      <c r="I4235" s="259"/>
      <c r="J4235" s="259"/>
    </row>
    <row r="4236" spans="1:10">
      <c r="A4236" s="259"/>
      <c r="B4236" s="259"/>
      <c r="C4236" s="259"/>
      <c r="D4236" s="259"/>
      <c r="E4236" s="259"/>
      <c r="F4236" s="270"/>
      <c r="G4236" s="259"/>
      <c r="H4236" s="259"/>
      <c r="I4236" s="259"/>
      <c r="J4236" s="259"/>
    </row>
    <row r="4237" spans="1:10">
      <c r="A4237" s="259"/>
      <c r="B4237" s="259"/>
      <c r="C4237" s="259"/>
      <c r="D4237" s="259"/>
      <c r="E4237" s="259"/>
      <c r="F4237" s="270"/>
      <c r="G4237" s="259"/>
      <c r="H4237" s="259"/>
      <c r="I4237" s="259"/>
      <c r="J4237" s="259"/>
    </row>
    <row r="4238" spans="1:10">
      <c r="A4238" s="259"/>
      <c r="B4238" s="259"/>
      <c r="C4238" s="259"/>
      <c r="D4238" s="259"/>
      <c r="E4238" s="259"/>
      <c r="F4238" s="270"/>
      <c r="G4238" s="259"/>
      <c r="H4238" s="259"/>
      <c r="I4238" s="259"/>
      <c r="J4238" s="259"/>
    </row>
    <row r="4239" spans="1:10">
      <c r="A4239" s="259"/>
      <c r="B4239" s="259"/>
      <c r="C4239" s="259"/>
      <c r="D4239" s="259"/>
      <c r="E4239" s="259"/>
      <c r="F4239" s="270"/>
      <c r="G4239" s="259"/>
      <c r="H4239" s="259"/>
      <c r="I4239" s="259"/>
      <c r="J4239" s="259"/>
    </row>
    <row r="4240" spans="1:10">
      <c r="A4240" s="259"/>
      <c r="B4240" s="259"/>
      <c r="C4240" s="259"/>
      <c r="D4240" s="259"/>
      <c r="E4240" s="259"/>
      <c r="F4240" s="270"/>
      <c r="G4240" s="259"/>
      <c r="H4240" s="259"/>
      <c r="I4240" s="259"/>
      <c r="J4240" s="259"/>
    </row>
    <row r="4241" spans="1:10">
      <c r="A4241" s="259"/>
      <c r="B4241" s="259"/>
      <c r="C4241" s="259"/>
      <c r="D4241" s="259"/>
      <c r="E4241" s="259"/>
      <c r="F4241" s="270"/>
      <c r="G4241" s="259"/>
      <c r="H4241" s="259"/>
      <c r="I4241" s="259"/>
      <c r="J4241" s="259"/>
    </row>
    <row r="4242" spans="1:10">
      <c r="A4242" s="259"/>
      <c r="B4242" s="259"/>
      <c r="C4242" s="259"/>
      <c r="D4242" s="259"/>
      <c r="E4242" s="259"/>
      <c r="F4242" s="270"/>
      <c r="G4242" s="259"/>
      <c r="H4242" s="259"/>
      <c r="I4242" s="259"/>
      <c r="J4242" s="259"/>
    </row>
    <row r="4243" spans="1:10">
      <c r="A4243" s="259"/>
      <c r="B4243" s="259"/>
      <c r="C4243" s="259"/>
      <c r="D4243" s="259"/>
      <c r="E4243" s="259"/>
      <c r="F4243" s="270"/>
      <c r="G4243" s="259"/>
      <c r="H4243" s="259"/>
      <c r="I4243" s="259"/>
      <c r="J4243" s="259"/>
    </row>
    <row r="4244" spans="1:10">
      <c r="A4244" s="259"/>
      <c r="B4244" s="259"/>
      <c r="C4244" s="259"/>
      <c r="D4244" s="259"/>
      <c r="E4244" s="259"/>
      <c r="F4244" s="270"/>
      <c r="G4244" s="259"/>
      <c r="H4244" s="259"/>
      <c r="I4244" s="259"/>
      <c r="J4244" s="259"/>
    </row>
    <row r="4245" spans="1:10">
      <c r="A4245" s="259"/>
      <c r="B4245" s="259"/>
      <c r="C4245" s="259"/>
      <c r="D4245" s="259"/>
      <c r="E4245" s="259"/>
      <c r="F4245" s="270"/>
      <c r="G4245" s="259"/>
      <c r="H4245" s="259"/>
      <c r="I4245" s="259"/>
      <c r="J4245" s="259"/>
    </row>
    <row r="4246" spans="1:10">
      <c r="A4246" s="259"/>
      <c r="B4246" s="259"/>
      <c r="C4246" s="259"/>
      <c r="D4246" s="259"/>
      <c r="E4246" s="259"/>
      <c r="F4246" s="270"/>
      <c r="G4246" s="259"/>
      <c r="H4246" s="259"/>
      <c r="I4246" s="259"/>
      <c r="J4246" s="259"/>
    </row>
    <row r="4247" spans="1:10">
      <c r="A4247" s="259"/>
      <c r="B4247" s="259"/>
      <c r="C4247" s="259"/>
      <c r="D4247" s="259"/>
      <c r="E4247" s="259"/>
      <c r="F4247" s="270"/>
      <c r="G4247" s="259"/>
      <c r="H4247" s="259"/>
      <c r="I4247" s="259"/>
      <c r="J4247" s="259"/>
    </row>
    <row r="4248" spans="1:10">
      <c r="A4248" s="259"/>
      <c r="B4248" s="259"/>
      <c r="C4248" s="259"/>
      <c r="D4248" s="259"/>
      <c r="E4248" s="259"/>
      <c r="F4248" s="270"/>
      <c r="G4248" s="259"/>
      <c r="H4248" s="259"/>
      <c r="I4248" s="259"/>
      <c r="J4248" s="259"/>
    </row>
    <row r="4249" spans="1:10">
      <c r="A4249" s="259"/>
      <c r="B4249" s="259"/>
      <c r="C4249" s="259"/>
      <c r="D4249" s="259"/>
      <c r="E4249" s="259"/>
      <c r="F4249" s="270"/>
      <c r="G4249" s="259"/>
      <c r="H4249" s="259"/>
      <c r="I4249" s="259"/>
      <c r="J4249" s="259"/>
    </row>
    <row r="4250" spans="1:10">
      <c r="A4250" s="259"/>
      <c r="B4250" s="259"/>
      <c r="C4250" s="259"/>
      <c r="D4250" s="259"/>
      <c r="E4250" s="259"/>
      <c r="F4250" s="270"/>
      <c r="G4250" s="259"/>
      <c r="H4250" s="259"/>
      <c r="I4250" s="259"/>
      <c r="J4250" s="259"/>
    </row>
    <row r="4251" spans="1:10">
      <c r="A4251" s="259"/>
      <c r="B4251" s="259"/>
      <c r="C4251" s="259"/>
      <c r="D4251" s="259"/>
      <c r="E4251" s="259"/>
      <c r="F4251" s="270"/>
      <c r="G4251" s="259"/>
      <c r="H4251" s="259"/>
      <c r="I4251" s="259"/>
      <c r="J4251" s="259"/>
    </row>
    <row r="4252" spans="1:10">
      <c r="A4252" s="259"/>
      <c r="B4252" s="259"/>
      <c r="C4252" s="259"/>
      <c r="D4252" s="259"/>
      <c r="E4252" s="259"/>
      <c r="F4252" s="270"/>
      <c r="G4252" s="259"/>
      <c r="H4252" s="259"/>
      <c r="I4252" s="259"/>
      <c r="J4252" s="259"/>
    </row>
    <row r="4253" spans="1:10">
      <c r="A4253" s="259"/>
      <c r="B4253" s="259"/>
      <c r="C4253" s="259"/>
      <c r="D4253" s="259"/>
      <c r="E4253" s="259"/>
      <c r="F4253" s="270"/>
      <c r="G4253" s="259"/>
      <c r="H4253" s="259"/>
      <c r="I4253" s="259"/>
      <c r="J4253" s="259"/>
    </row>
    <row r="4254" spans="1:10">
      <c r="A4254" s="259"/>
      <c r="B4254" s="259"/>
      <c r="C4254" s="259"/>
      <c r="D4254" s="259"/>
      <c r="E4254" s="259"/>
      <c r="F4254" s="270"/>
      <c r="G4254" s="259"/>
      <c r="H4254" s="259"/>
      <c r="I4254" s="259"/>
      <c r="J4254" s="259"/>
    </row>
    <row r="4255" spans="1:10">
      <c r="A4255" s="259"/>
      <c r="B4255" s="259"/>
      <c r="C4255" s="259"/>
      <c r="D4255" s="259"/>
      <c r="E4255" s="259"/>
      <c r="F4255" s="270"/>
      <c r="G4255" s="259"/>
      <c r="H4255" s="259"/>
      <c r="I4255" s="259"/>
      <c r="J4255" s="259"/>
    </row>
    <row r="4256" spans="1:10">
      <c r="A4256" s="259"/>
      <c r="B4256" s="259"/>
      <c r="C4256" s="259"/>
      <c r="D4256" s="259"/>
      <c r="E4256" s="259"/>
      <c r="F4256" s="270"/>
      <c r="G4256" s="259"/>
      <c r="H4256" s="259"/>
      <c r="I4256" s="259"/>
      <c r="J4256" s="259"/>
    </row>
    <row r="4257" spans="1:10">
      <c r="A4257" s="259"/>
      <c r="B4257" s="259"/>
      <c r="C4257" s="259"/>
      <c r="D4257" s="259"/>
      <c r="E4257" s="259"/>
      <c r="F4257" s="270"/>
      <c r="G4257" s="259"/>
      <c r="H4257" s="259"/>
      <c r="I4257" s="259"/>
      <c r="J4257" s="259"/>
    </row>
    <row r="4258" spans="1:10">
      <c r="A4258" s="259"/>
      <c r="B4258" s="259"/>
      <c r="C4258" s="259"/>
      <c r="D4258" s="259"/>
      <c r="E4258" s="259"/>
      <c r="F4258" s="270"/>
      <c r="G4258" s="259"/>
      <c r="H4258" s="259"/>
      <c r="I4258" s="259"/>
      <c r="J4258" s="259"/>
    </row>
    <row r="4259" spans="1:10">
      <c r="A4259" s="259"/>
      <c r="B4259" s="259"/>
      <c r="C4259" s="259"/>
      <c r="D4259" s="259"/>
      <c r="E4259" s="259"/>
      <c r="F4259" s="270"/>
      <c r="G4259" s="259"/>
      <c r="H4259" s="259"/>
      <c r="I4259" s="259"/>
      <c r="J4259" s="259"/>
    </row>
    <row r="4260" spans="1:10">
      <c r="A4260" s="259"/>
      <c r="B4260" s="259"/>
      <c r="C4260" s="259"/>
      <c r="D4260" s="259"/>
      <c r="E4260" s="259"/>
      <c r="F4260" s="270"/>
      <c r="G4260" s="259"/>
      <c r="H4260" s="259"/>
      <c r="I4260" s="259"/>
      <c r="J4260" s="259"/>
    </row>
    <row r="4261" spans="1:10">
      <c r="A4261" s="259"/>
      <c r="B4261" s="259"/>
      <c r="C4261" s="259"/>
      <c r="D4261" s="259"/>
      <c r="E4261" s="259"/>
      <c r="F4261" s="270"/>
      <c r="G4261" s="259"/>
      <c r="H4261" s="259"/>
      <c r="I4261" s="259"/>
      <c r="J4261" s="259"/>
    </row>
    <row r="4262" spans="1:10">
      <c r="A4262" s="259"/>
      <c r="B4262" s="259"/>
      <c r="C4262" s="259"/>
      <c r="D4262" s="259"/>
      <c r="E4262" s="259"/>
      <c r="F4262" s="270"/>
      <c r="G4262" s="259"/>
      <c r="H4262" s="259"/>
      <c r="I4262" s="259"/>
      <c r="J4262" s="259"/>
    </row>
    <row r="4263" spans="1:10">
      <c r="A4263" s="259"/>
      <c r="B4263" s="259"/>
      <c r="C4263" s="259"/>
      <c r="D4263" s="259"/>
      <c r="E4263" s="259"/>
      <c r="F4263" s="270"/>
      <c r="G4263" s="259"/>
      <c r="H4263" s="259"/>
      <c r="I4263" s="259"/>
      <c r="J4263" s="259"/>
    </row>
    <row r="4264" spans="1:10">
      <c r="A4264" s="259"/>
      <c r="B4264" s="259"/>
      <c r="C4264" s="259"/>
      <c r="D4264" s="259"/>
      <c r="E4264" s="259"/>
      <c r="F4264" s="270"/>
      <c r="G4264" s="259"/>
      <c r="H4264" s="259"/>
      <c r="I4264" s="259"/>
      <c r="J4264" s="259"/>
    </row>
    <row r="4265" spans="1:10">
      <c r="A4265" s="259"/>
      <c r="B4265" s="259"/>
      <c r="C4265" s="259"/>
      <c r="D4265" s="259"/>
      <c r="E4265" s="259"/>
      <c r="F4265" s="270"/>
      <c r="G4265" s="259"/>
      <c r="H4265" s="259"/>
      <c r="I4265" s="259"/>
      <c r="J4265" s="259"/>
    </row>
    <row r="4266" spans="1:10">
      <c r="A4266" s="259"/>
      <c r="B4266" s="259"/>
      <c r="C4266" s="259"/>
      <c r="D4266" s="259"/>
      <c r="E4266" s="259"/>
      <c r="F4266" s="270"/>
      <c r="G4266" s="259"/>
      <c r="H4266" s="259"/>
      <c r="I4266" s="259"/>
      <c r="J4266" s="259"/>
    </row>
    <row r="4267" spans="1:10">
      <c r="A4267" s="259"/>
      <c r="B4267" s="259"/>
      <c r="C4267" s="259"/>
      <c r="D4267" s="259"/>
      <c r="E4267" s="259"/>
      <c r="F4267" s="270"/>
      <c r="G4267" s="259"/>
      <c r="H4267" s="259"/>
      <c r="I4267" s="259"/>
      <c r="J4267" s="259"/>
    </row>
    <row r="4268" spans="1:10">
      <c r="A4268" s="259"/>
      <c r="B4268" s="259"/>
      <c r="C4268" s="259"/>
      <c r="D4268" s="259"/>
      <c r="E4268" s="259"/>
      <c r="F4268" s="270"/>
      <c r="G4268" s="259"/>
      <c r="H4268" s="259"/>
      <c r="I4268" s="259"/>
      <c r="J4268" s="259"/>
    </row>
    <row r="4269" spans="1:10">
      <c r="A4269" s="259"/>
      <c r="B4269" s="259"/>
      <c r="C4269" s="259"/>
      <c r="D4269" s="259"/>
      <c r="E4269" s="259"/>
      <c r="F4269" s="270"/>
      <c r="G4269" s="259"/>
      <c r="H4269" s="259"/>
      <c r="I4269" s="259"/>
      <c r="J4269" s="259"/>
    </row>
    <row r="4270" spans="1:10">
      <c r="A4270" s="259"/>
      <c r="B4270" s="259"/>
      <c r="C4270" s="259"/>
      <c r="D4270" s="259"/>
      <c r="E4270" s="259"/>
      <c r="F4270" s="270"/>
      <c r="G4270" s="259"/>
      <c r="H4270" s="259"/>
      <c r="I4270" s="259"/>
      <c r="J4270" s="259"/>
    </row>
    <row r="4271" spans="1:10">
      <c r="A4271" s="259"/>
      <c r="B4271" s="259"/>
      <c r="C4271" s="259"/>
      <c r="D4271" s="259"/>
      <c r="E4271" s="259"/>
      <c r="F4271" s="270"/>
      <c r="G4271" s="259"/>
      <c r="H4271" s="259"/>
      <c r="I4271" s="259"/>
      <c r="J4271" s="259"/>
    </row>
    <row r="4272" spans="1:10">
      <c r="A4272" s="259"/>
      <c r="B4272" s="259"/>
      <c r="C4272" s="259"/>
      <c r="D4272" s="259"/>
      <c r="E4272" s="259"/>
      <c r="F4272" s="270"/>
      <c r="G4272" s="259"/>
      <c r="H4272" s="259"/>
      <c r="I4272" s="259"/>
      <c r="J4272" s="259"/>
    </row>
    <row r="4273" spans="1:10">
      <c r="A4273" s="259"/>
      <c r="B4273" s="259"/>
      <c r="C4273" s="259"/>
      <c r="D4273" s="259"/>
      <c r="E4273" s="259"/>
      <c r="F4273" s="270"/>
      <c r="G4273" s="259"/>
      <c r="H4273" s="259"/>
      <c r="I4273" s="259"/>
      <c r="J4273" s="259"/>
    </row>
    <row r="4274" spans="1:10">
      <c r="A4274" s="259"/>
      <c r="B4274" s="259"/>
      <c r="C4274" s="259"/>
      <c r="D4274" s="259"/>
      <c r="E4274" s="259"/>
      <c r="F4274" s="270"/>
      <c r="G4274" s="259"/>
      <c r="H4274" s="259"/>
      <c r="I4274" s="259"/>
      <c r="J4274" s="259"/>
    </row>
    <row r="4275" spans="1:10">
      <c r="A4275" s="259"/>
      <c r="B4275" s="259"/>
      <c r="C4275" s="259"/>
      <c r="D4275" s="259"/>
      <c r="E4275" s="259"/>
      <c r="F4275" s="270"/>
      <c r="G4275" s="259"/>
      <c r="H4275" s="259"/>
      <c r="I4275" s="259"/>
      <c r="J4275" s="259"/>
    </row>
    <row r="4276" spans="1:10">
      <c r="A4276" s="259"/>
      <c r="B4276" s="259"/>
      <c r="C4276" s="259"/>
      <c r="D4276" s="259"/>
      <c r="E4276" s="259"/>
      <c r="F4276" s="270"/>
      <c r="G4276" s="259"/>
      <c r="H4276" s="259"/>
      <c r="I4276" s="259"/>
      <c r="J4276" s="259"/>
    </row>
    <row r="4277" spans="1:10">
      <c r="A4277" s="259"/>
      <c r="B4277" s="259"/>
      <c r="C4277" s="259"/>
      <c r="D4277" s="259"/>
      <c r="E4277" s="259"/>
      <c r="F4277" s="270"/>
      <c r="G4277" s="259"/>
      <c r="H4277" s="259"/>
      <c r="I4277" s="259"/>
      <c r="J4277" s="259"/>
    </row>
    <row r="4278" spans="1:10">
      <c r="A4278" s="259"/>
      <c r="B4278" s="259"/>
      <c r="C4278" s="259"/>
      <c r="D4278" s="259"/>
      <c r="E4278" s="259"/>
      <c r="F4278" s="270"/>
      <c r="G4278" s="259"/>
      <c r="H4278" s="259"/>
      <c r="I4278" s="259"/>
      <c r="J4278" s="259"/>
    </row>
    <row r="4279" spans="1:10">
      <c r="A4279" s="259"/>
      <c r="B4279" s="259"/>
      <c r="C4279" s="259"/>
      <c r="D4279" s="259"/>
      <c r="E4279" s="259"/>
      <c r="F4279" s="270"/>
      <c r="G4279" s="259"/>
      <c r="H4279" s="259"/>
      <c r="I4279" s="259"/>
      <c r="J4279" s="259"/>
    </row>
    <row r="4280" spans="1:10">
      <c r="A4280" s="259"/>
      <c r="B4280" s="259"/>
      <c r="C4280" s="259"/>
      <c r="D4280" s="259"/>
      <c r="E4280" s="259"/>
      <c r="F4280" s="270"/>
      <c r="G4280" s="259"/>
      <c r="H4280" s="259"/>
      <c r="I4280" s="259"/>
      <c r="J4280" s="259"/>
    </row>
    <row r="4281" spans="1:10">
      <c r="A4281" s="259"/>
      <c r="B4281" s="259"/>
      <c r="C4281" s="259"/>
      <c r="D4281" s="259"/>
      <c r="E4281" s="259"/>
      <c r="F4281" s="270"/>
      <c r="G4281" s="259"/>
      <c r="H4281" s="259"/>
      <c r="I4281" s="259"/>
      <c r="J4281" s="259"/>
    </row>
    <row r="4282" spans="1:10">
      <c r="A4282" s="259"/>
      <c r="B4282" s="259"/>
      <c r="C4282" s="259"/>
      <c r="D4282" s="259"/>
      <c r="E4282" s="259"/>
      <c r="F4282" s="270"/>
      <c r="G4282" s="259"/>
      <c r="H4282" s="259"/>
      <c r="I4282" s="259"/>
      <c r="J4282" s="259"/>
    </row>
    <row r="4283" spans="1:10">
      <c r="A4283" s="259"/>
      <c r="B4283" s="259"/>
      <c r="C4283" s="259"/>
      <c r="D4283" s="259"/>
      <c r="E4283" s="259"/>
      <c r="F4283" s="270"/>
      <c r="G4283" s="259"/>
      <c r="H4283" s="259"/>
      <c r="I4283" s="259"/>
      <c r="J4283" s="259"/>
    </row>
    <row r="4284" spans="1:10">
      <c r="A4284" s="259"/>
      <c r="B4284" s="259"/>
      <c r="C4284" s="259"/>
      <c r="D4284" s="259"/>
      <c r="E4284" s="259"/>
      <c r="F4284" s="270"/>
      <c r="G4284" s="259"/>
      <c r="H4284" s="259"/>
      <c r="I4284" s="259"/>
      <c r="J4284" s="259"/>
    </row>
    <row r="4285" spans="1:10">
      <c r="A4285" s="259"/>
      <c r="B4285" s="259"/>
      <c r="C4285" s="259"/>
      <c r="D4285" s="259"/>
      <c r="E4285" s="259"/>
      <c r="F4285" s="270"/>
      <c r="G4285" s="259"/>
      <c r="H4285" s="259"/>
      <c r="I4285" s="259"/>
      <c r="J4285" s="259"/>
    </row>
    <row r="4286" spans="1:10">
      <c r="A4286" s="259"/>
      <c r="B4286" s="259"/>
      <c r="C4286" s="259"/>
      <c r="D4286" s="259"/>
      <c r="E4286" s="259"/>
      <c r="F4286" s="270"/>
      <c r="G4286" s="259"/>
      <c r="H4286" s="259"/>
      <c r="I4286" s="259"/>
      <c r="J4286" s="259"/>
    </row>
    <row r="4287" spans="1:10">
      <c r="A4287" s="259"/>
      <c r="B4287" s="259"/>
      <c r="C4287" s="259"/>
      <c r="D4287" s="259"/>
      <c r="E4287" s="259"/>
      <c r="F4287" s="270"/>
      <c r="G4287" s="259"/>
      <c r="H4287" s="259"/>
      <c r="I4287" s="259"/>
      <c r="J4287" s="259"/>
    </row>
    <row r="4288" spans="1:10">
      <c r="A4288" s="259"/>
      <c r="B4288" s="259"/>
      <c r="C4288" s="259"/>
      <c r="D4288" s="259"/>
      <c r="E4288" s="259"/>
      <c r="F4288" s="270"/>
      <c r="G4288" s="259"/>
      <c r="H4288" s="259"/>
      <c r="I4288" s="259"/>
      <c r="J4288" s="259"/>
    </row>
    <row r="4289" spans="1:10">
      <c r="A4289" s="259"/>
      <c r="B4289" s="259"/>
      <c r="C4289" s="259"/>
      <c r="D4289" s="259"/>
      <c r="E4289" s="259"/>
      <c r="F4289" s="270"/>
      <c r="G4289" s="259"/>
      <c r="H4289" s="259"/>
      <c r="I4289" s="259"/>
      <c r="J4289" s="259"/>
    </row>
    <row r="4290" spans="1:10">
      <c r="A4290" s="259"/>
      <c r="B4290" s="259"/>
      <c r="C4290" s="259"/>
      <c r="D4290" s="259"/>
      <c r="E4290" s="259"/>
      <c r="F4290" s="270"/>
      <c r="G4290" s="259"/>
      <c r="H4290" s="259"/>
      <c r="I4290" s="259"/>
      <c r="J4290" s="259"/>
    </row>
    <row r="4291" spans="1:10">
      <c r="A4291" s="259"/>
      <c r="B4291" s="259"/>
      <c r="C4291" s="259"/>
      <c r="D4291" s="259"/>
      <c r="E4291" s="259"/>
      <c r="F4291" s="270"/>
      <c r="G4291" s="259"/>
      <c r="H4291" s="259"/>
      <c r="I4291" s="259"/>
      <c r="J4291" s="259"/>
    </row>
    <row r="4292" spans="1:10">
      <c r="A4292" s="259"/>
      <c r="B4292" s="259"/>
      <c r="C4292" s="259"/>
      <c r="D4292" s="259"/>
      <c r="E4292" s="259"/>
      <c r="F4292" s="270"/>
      <c r="G4292" s="259"/>
      <c r="H4292" s="259"/>
      <c r="I4292" s="259"/>
      <c r="J4292" s="259"/>
    </row>
    <row r="4293" spans="1:10">
      <c r="A4293" s="259"/>
      <c r="B4293" s="259"/>
      <c r="C4293" s="259"/>
      <c r="D4293" s="259"/>
      <c r="E4293" s="259"/>
      <c r="F4293" s="270"/>
      <c r="G4293" s="259"/>
      <c r="H4293" s="259"/>
      <c r="I4293" s="259"/>
      <c r="J4293" s="259"/>
    </row>
    <row r="4294" spans="1:10">
      <c r="A4294" s="259"/>
      <c r="B4294" s="259"/>
      <c r="C4294" s="259"/>
      <c r="D4294" s="259"/>
      <c r="E4294" s="259"/>
      <c r="F4294" s="270"/>
      <c r="G4294" s="259"/>
      <c r="H4294" s="259"/>
      <c r="I4294" s="259"/>
      <c r="J4294" s="259"/>
    </row>
    <row r="4295" spans="1:10">
      <c r="A4295" s="259"/>
      <c r="B4295" s="259"/>
      <c r="C4295" s="259"/>
      <c r="D4295" s="259"/>
      <c r="E4295" s="259"/>
      <c r="F4295" s="270"/>
      <c r="G4295" s="259"/>
      <c r="H4295" s="259"/>
      <c r="I4295" s="259"/>
      <c r="J4295" s="259"/>
    </row>
    <row r="4296" spans="1:10">
      <c r="A4296" s="259"/>
      <c r="B4296" s="259"/>
      <c r="C4296" s="259"/>
      <c r="D4296" s="259"/>
      <c r="E4296" s="259"/>
      <c r="F4296" s="270"/>
      <c r="G4296" s="259"/>
      <c r="H4296" s="259"/>
      <c r="I4296" s="259"/>
      <c r="J4296" s="259"/>
    </row>
    <row r="4297" spans="1:10">
      <c r="A4297" s="259"/>
      <c r="B4297" s="259"/>
      <c r="C4297" s="259"/>
      <c r="D4297" s="259"/>
      <c r="E4297" s="259"/>
      <c r="F4297" s="270"/>
      <c r="G4297" s="259"/>
      <c r="H4297" s="259"/>
      <c r="I4297" s="259"/>
      <c r="J4297" s="259"/>
    </row>
    <row r="4298" spans="1:10">
      <c r="A4298" s="259"/>
      <c r="B4298" s="259"/>
      <c r="C4298" s="259"/>
      <c r="D4298" s="259"/>
      <c r="E4298" s="259"/>
      <c r="F4298" s="270"/>
      <c r="G4298" s="259"/>
      <c r="H4298" s="259"/>
      <c r="I4298" s="259"/>
      <c r="J4298" s="259"/>
    </row>
    <row r="4299" spans="1:10">
      <c r="A4299" s="259"/>
      <c r="B4299" s="259"/>
      <c r="C4299" s="259"/>
      <c r="D4299" s="259"/>
      <c r="E4299" s="259"/>
      <c r="F4299" s="270"/>
      <c r="G4299" s="259"/>
      <c r="H4299" s="259"/>
      <c r="I4299" s="259"/>
      <c r="J4299" s="259"/>
    </row>
    <row r="4300" spans="1:10">
      <c r="A4300" s="259"/>
      <c r="B4300" s="259"/>
      <c r="C4300" s="259"/>
      <c r="D4300" s="259"/>
      <c r="E4300" s="259"/>
      <c r="F4300" s="270"/>
      <c r="G4300" s="259"/>
      <c r="H4300" s="259"/>
      <c r="I4300" s="259"/>
      <c r="J4300" s="259"/>
    </row>
    <row r="4301" spans="1:10">
      <c r="A4301" s="259"/>
      <c r="B4301" s="259"/>
      <c r="C4301" s="259"/>
      <c r="D4301" s="259"/>
      <c r="E4301" s="259"/>
      <c r="F4301" s="270"/>
      <c r="G4301" s="259"/>
      <c r="H4301" s="259"/>
      <c r="I4301" s="259"/>
      <c r="J4301" s="259"/>
    </row>
    <row r="4302" spans="1:10">
      <c r="A4302" s="259"/>
      <c r="B4302" s="259"/>
      <c r="C4302" s="259"/>
      <c r="D4302" s="259"/>
      <c r="E4302" s="259"/>
      <c r="F4302" s="270"/>
      <c r="G4302" s="259"/>
      <c r="H4302" s="259"/>
      <c r="I4302" s="259"/>
      <c r="J4302" s="259"/>
    </row>
    <row r="4303" spans="1:10">
      <c r="A4303" s="259"/>
      <c r="B4303" s="259"/>
      <c r="C4303" s="259"/>
      <c r="D4303" s="259"/>
      <c r="E4303" s="259"/>
      <c r="F4303" s="270"/>
      <c r="G4303" s="259"/>
      <c r="H4303" s="259"/>
      <c r="I4303" s="259"/>
      <c r="J4303" s="259"/>
    </row>
    <row r="4304" spans="1:10">
      <c r="A4304" s="259"/>
      <c r="B4304" s="259"/>
      <c r="C4304" s="259"/>
      <c r="D4304" s="259"/>
      <c r="E4304" s="259"/>
      <c r="F4304" s="270"/>
      <c r="G4304" s="259"/>
      <c r="H4304" s="259"/>
      <c r="I4304" s="259"/>
      <c r="J4304" s="259"/>
    </row>
    <row r="4305" spans="1:10">
      <c r="A4305" s="259"/>
      <c r="B4305" s="259"/>
      <c r="C4305" s="259"/>
      <c r="D4305" s="259"/>
      <c r="E4305" s="259"/>
      <c r="F4305" s="270"/>
      <c r="G4305" s="259"/>
      <c r="H4305" s="259"/>
      <c r="I4305" s="259"/>
      <c r="J4305" s="259"/>
    </row>
    <row r="4306" spans="1:10">
      <c r="A4306" s="259"/>
      <c r="B4306" s="259"/>
      <c r="C4306" s="259"/>
      <c r="D4306" s="259"/>
      <c r="E4306" s="259"/>
      <c r="F4306" s="270"/>
      <c r="G4306" s="259"/>
      <c r="H4306" s="259"/>
      <c r="I4306" s="259"/>
      <c r="J4306" s="259"/>
    </row>
    <row r="4307" spans="1:10">
      <c r="A4307" s="259"/>
      <c r="B4307" s="259"/>
      <c r="C4307" s="259"/>
      <c r="D4307" s="259"/>
      <c r="E4307" s="259"/>
      <c r="F4307" s="270"/>
      <c r="G4307" s="259"/>
      <c r="H4307" s="259"/>
      <c r="I4307" s="259"/>
      <c r="J4307" s="259"/>
    </row>
    <row r="4308" spans="1:10">
      <c r="A4308" s="259"/>
      <c r="B4308" s="259"/>
      <c r="C4308" s="259"/>
      <c r="D4308" s="259"/>
      <c r="E4308" s="259"/>
      <c r="F4308" s="270"/>
      <c r="G4308" s="259"/>
      <c r="H4308" s="259"/>
      <c r="I4308" s="259"/>
      <c r="J4308" s="259"/>
    </row>
    <row r="4309" spans="1:10">
      <c r="A4309" s="259"/>
      <c r="B4309" s="259"/>
      <c r="C4309" s="259"/>
      <c r="D4309" s="259"/>
      <c r="E4309" s="259"/>
      <c r="F4309" s="270"/>
      <c r="G4309" s="259"/>
      <c r="H4309" s="259"/>
      <c r="I4309" s="259"/>
      <c r="J4309" s="259"/>
    </row>
    <row r="4310" spans="1:10">
      <c r="A4310" s="259"/>
      <c r="B4310" s="259"/>
      <c r="C4310" s="259"/>
      <c r="D4310" s="259"/>
      <c r="E4310" s="259"/>
      <c r="F4310" s="270"/>
      <c r="G4310" s="259"/>
      <c r="H4310" s="259"/>
      <c r="I4310" s="259"/>
      <c r="J4310" s="259"/>
    </row>
    <row r="4311" spans="1:10">
      <c r="A4311" s="259"/>
      <c r="B4311" s="259"/>
      <c r="C4311" s="259"/>
      <c r="D4311" s="259"/>
      <c r="E4311" s="259"/>
      <c r="F4311" s="270"/>
      <c r="G4311" s="259"/>
      <c r="H4311" s="259"/>
      <c r="I4311" s="259"/>
      <c r="J4311" s="259"/>
    </row>
    <row r="4312" spans="1:10">
      <c r="A4312" s="259"/>
      <c r="B4312" s="259"/>
      <c r="C4312" s="259"/>
      <c r="D4312" s="259"/>
      <c r="E4312" s="259"/>
      <c r="F4312" s="270"/>
      <c r="G4312" s="259"/>
      <c r="H4312" s="259"/>
      <c r="I4312" s="259"/>
      <c r="J4312" s="259"/>
    </row>
    <row r="4313" spans="1:10">
      <c r="A4313" s="259"/>
      <c r="B4313" s="259"/>
      <c r="C4313" s="259"/>
      <c r="D4313" s="259"/>
      <c r="E4313" s="259"/>
      <c r="F4313" s="270"/>
      <c r="G4313" s="259"/>
      <c r="H4313" s="259"/>
      <c r="I4313" s="259"/>
      <c r="J4313" s="259"/>
    </row>
    <row r="4314" spans="1:10">
      <c r="A4314" s="259"/>
      <c r="B4314" s="259"/>
      <c r="C4314" s="259"/>
      <c r="D4314" s="259"/>
      <c r="E4314" s="259"/>
      <c r="F4314" s="270"/>
      <c r="G4314" s="259"/>
      <c r="H4314" s="259"/>
      <c r="I4314" s="259"/>
      <c r="J4314" s="259"/>
    </row>
    <row r="4315" spans="1:10">
      <c r="A4315" s="259"/>
      <c r="B4315" s="259"/>
      <c r="C4315" s="259"/>
      <c r="D4315" s="259"/>
      <c r="E4315" s="259"/>
      <c r="F4315" s="270"/>
      <c r="G4315" s="259"/>
      <c r="H4315" s="259"/>
      <c r="I4315" s="259"/>
      <c r="J4315" s="259"/>
    </row>
    <row r="4316" spans="1:10">
      <c r="A4316" s="259"/>
      <c r="B4316" s="259"/>
      <c r="C4316" s="259"/>
      <c r="D4316" s="259"/>
      <c r="E4316" s="259"/>
      <c r="F4316" s="270"/>
      <c r="G4316" s="259"/>
      <c r="H4316" s="259"/>
      <c r="I4316" s="259"/>
      <c r="J4316" s="259"/>
    </row>
    <row r="4317" spans="1:10">
      <c r="A4317" s="259"/>
      <c r="B4317" s="259"/>
      <c r="C4317" s="259"/>
      <c r="D4317" s="259"/>
      <c r="E4317" s="259"/>
      <c r="F4317" s="270"/>
      <c r="G4317" s="259"/>
      <c r="H4317" s="259"/>
      <c r="I4317" s="259"/>
      <c r="J4317" s="259"/>
    </row>
    <row r="4318" spans="1:10">
      <c r="A4318" s="259"/>
      <c r="B4318" s="259"/>
      <c r="C4318" s="259"/>
      <c r="D4318" s="259"/>
      <c r="E4318" s="259"/>
      <c r="F4318" s="270"/>
      <c r="G4318" s="259"/>
      <c r="H4318" s="259"/>
      <c r="I4318" s="259"/>
      <c r="J4318" s="259"/>
    </row>
    <row r="4319" spans="1:10">
      <c r="A4319" s="259"/>
      <c r="B4319" s="259"/>
      <c r="C4319" s="259"/>
      <c r="D4319" s="259"/>
      <c r="E4319" s="259"/>
      <c r="F4319" s="270"/>
      <c r="G4319" s="259"/>
      <c r="H4319" s="259"/>
      <c r="I4319" s="259"/>
      <c r="J4319" s="259"/>
    </row>
    <row r="4320" spans="1:10">
      <c r="A4320" s="259"/>
      <c r="B4320" s="259"/>
      <c r="C4320" s="259"/>
      <c r="D4320" s="259"/>
      <c r="E4320" s="259"/>
      <c r="F4320" s="270"/>
      <c r="G4320" s="259"/>
      <c r="H4320" s="259"/>
      <c r="I4320" s="259"/>
      <c r="J4320" s="259"/>
    </row>
    <row r="4321" spans="1:10">
      <c r="A4321" s="259"/>
      <c r="B4321" s="259"/>
      <c r="C4321" s="259"/>
      <c r="D4321" s="259"/>
      <c r="E4321" s="259"/>
      <c r="F4321" s="270"/>
      <c r="G4321" s="259"/>
      <c r="H4321" s="259"/>
      <c r="I4321" s="259"/>
      <c r="J4321" s="259"/>
    </row>
    <row r="4322" spans="1:10">
      <c r="A4322" s="259"/>
      <c r="B4322" s="259"/>
      <c r="C4322" s="259"/>
      <c r="D4322" s="259"/>
      <c r="E4322" s="259"/>
      <c r="F4322" s="270"/>
      <c r="G4322" s="259"/>
      <c r="H4322" s="259"/>
      <c r="I4322" s="259"/>
      <c r="J4322" s="259"/>
    </row>
    <row r="4323" spans="1:10">
      <c r="A4323" s="259"/>
      <c r="B4323" s="259"/>
      <c r="C4323" s="259"/>
      <c r="D4323" s="259"/>
      <c r="E4323" s="259"/>
      <c r="F4323" s="270"/>
      <c r="G4323" s="259"/>
      <c r="H4323" s="259"/>
      <c r="I4323" s="259"/>
      <c r="J4323" s="259"/>
    </row>
    <row r="4324" spans="1:10">
      <c r="A4324" s="259"/>
      <c r="B4324" s="259"/>
      <c r="C4324" s="259"/>
      <c r="D4324" s="259"/>
      <c r="E4324" s="259"/>
      <c r="F4324" s="270"/>
      <c r="G4324" s="259"/>
      <c r="H4324" s="259"/>
      <c r="I4324" s="259"/>
      <c r="J4324" s="259"/>
    </row>
    <row r="4325" spans="1:10">
      <c r="A4325" s="259"/>
      <c r="B4325" s="259"/>
      <c r="C4325" s="259"/>
      <c r="D4325" s="259"/>
      <c r="E4325" s="259"/>
      <c r="F4325" s="270"/>
      <c r="G4325" s="259"/>
      <c r="H4325" s="259"/>
      <c r="I4325" s="259"/>
      <c r="J4325" s="259"/>
    </row>
    <row r="4326" spans="1:10">
      <c r="A4326" s="259"/>
      <c r="B4326" s="259"/>
      <c r="C4326" s="259"/>
      <c r="D4326" s="259"/>
      <c r="E4326" s="259"/>
      <c r="F4326" s="270"/>
      <c r="G4326" s="259"/>
      <c r="H4326" s="259"/>
      <c r="I4326" s="259"/>
      <c r="J4326" s="259"/>
    </row>
    <row r="4327" spans="1:10">
      <c r="A4327" s="259"/>
      <c r="B4327" s="259"/>
      <c r="C4327" s="259"/>
      <c r="D4327" s="259"/>
      <c r="E4327" s="259"/>
      <c r="F4327" s="270"/>
      <c r="G4327" s="259"/>
      <c r="H4327" s="259"/>
      <c r="I4327" s="259"/>
      <c r="J4327" s="259"/>
    </row>
    <row r="4328" spans="1:10">
      <c r="A4328" s="259"/>
      <c r="B4328" s="259"/>
      <c r="C4328" s="259"/>
      <c r="D4328" s="259"/>
      <c r="E4328" s="259"/>
      <c r="F4328" s="270"/>
      <c r="G4328" s="259"/>
      <c r="H4328" s="259"/>
      <c r="I4328" s="259"/>
      <c r="J4328" s="259"/>
    </row>
    <row r="4329" spans="1:10">
      <c r="A4329" s="259"/>
      <c r="B4329" s="259"/>
      <c r="C4329" s="259"/>
      <c r="D4329" s="259"/>
      <c r="E4329" s="259"/>
      <c r="F4329" s="270"/>
      <c r="G4329" s="259"/>
      <c r="H4329" s="259"/>
      <c r="I4329" s="259"/>
      <c r="J4329" s="259"/>
    </row>
    <row r="4330" spans="1:10">
      <c r="A4330" s="259"/>
      <c r="B4330" s="259"/>
      <c r="C4330" s="259"/>
      <c r="D4330" s="259"/>
      <c r="E4330" s="259"/>
      <c r="F4330" s="270"/>
      <c r="G4330" s="259"/>
      <c r="H4330" s="259"/>
      <c r="I4330" s="259"/>
      <c r="J4330" s="259"/>
    </row>
    <row r="4331" spans="1:10">
      <c r="A4331" s="259"/>
      <c r="B4331" s="259"/>
      <c r="C4331" s="259"/>
      <c r="D4331" s="259"/>
      <c r="E4331" s="259"/>
      <c r="F4331" s="270"/>
      <c r="G4331" s="259"/>
      <c r="H4331" s="259"/>
      <c r="I4331" s="259"/>
      <c r="J4331" s="259"/>
    </row>
    <row r="4332" spans="1:10">
      <c r="A4332" s="259"/>
      <c r="B4332" s="259"/>
      <c r="C4332" s="259"/>
      <c r="D4332" s="259"/>
      <c r="E4332" s="259"/>
      <c r="F4332" s="270"/>
      <c r="G4332" s="259"/>
      <c r="H4332" s="259"/>
      <c r="I4332" s="259"/>
      <c r="J4332" s="259"/>
    </row>
    <row r="4333" spans="1:10">
      <c r="A4333" s="259"/>
      <c r="B4333" s="259"/>
      <c r="C4333" s="259"/>
      <c r="D4333" s="259"/>
      <c r="E4333" s="259"/>
      <c r="F4333" s="270"/>
      <c r="G4333" s="259"/>
      <c r="H4333" s="259"/>
      <c r="I4333" s="259"/>
      <c r="J4333" s="259"/>
    </row>
    <row r="4334" spans="1:10">
      <c r="A4334" s="259"/>
      <c r="B4334" s="259"/>
      <c r="C4334" s="259"/>
      <c r="D4334" s="259"/>
      <c r="E4334" s="259"/>
      <c r="F4334" s="270"/>
      <c r="G4334" s="259"/>
      <c r="H4334" s="259"/>
      <c r="I4334" s="259"/>
      <c r="J4334" s="259"/>
    </row>
    <row r="4335" spans="1:10">
      <c r="A4335" s="259"/>
      <c r="B4335" s="259"/>
      <c r="C4335" s="259"/>
      <c r="D4335" s="259"/>
      <c r="E4335" s="259"/>
      <c r="F4335" s="270"/>
      <c r="G4335" s="259"/>
      <c r="H4335" s="259"/>
      <c r="I4335" s="259"/>
      <c r="J4335" s="259"/>
    </row>
    <row r="4336" spans="1:10">
      <c r="A4336" s="259"/>
      <c r="B4336" s="259"/>
      <c r="C4336" s="259"/>
      <c r="D4336" s="259"/>
      <c r="E4336" s="259"/>
      <c r="F4336" s="270"/>
      <c r="G4336" s="259"/>
      <c r="H4336" s="259"/>
      <c r="I4336" s="259"/>
      <c r="J4336" s="259"/>
    </row>
    <row r="4337" spans="1:10">
      <c r="A4337" s="259"/>
      <c r="B4337" s="259"/>
      <c r="C4337" s="259"/>
      <c r="D4337" s="259"/>
      <c r="E4337" s="259"/>
      <c r="F4337" s="270"/>
      <c r="G4337" s="259"/>
      <c r="H4337" s="259"/>
      <c r="I4337" s="259"/>
      <c r="J4337" s="259"/>
    </row>
    <row r="4338" spans="1:10">
      <c r="A4338" s="259"/>
      <c r="B4338" s="259"/>
      <c r="C4338" s="259"/>
      <c r="D4338" s="259"/>
      <c r="E4338" s="259"/>
      <c r="F4338" s="270"/>
      <c r="G4338" s="259"/>
      <c r="H4338" s="259"/>
      <c r="I4338" s="259"/>
      <c r="J4338" s="259"/>
    </row>
    <row r="4339" spans="1:10">
      <c r="A4339" s="259"/>
      <c r="B4339" s="259"/>
      <c r="C4339" s="259"/>
      <c r="D4339" s="259"/>
      <c r="E4339" s="259"/>
      <c r="F4339" s="270"/>
      <c r="G4339" s="259"/>
      <c r="H4339" s="259"/>
      <c r="I4339" s="259"/>
      <c r="J4339" s="259"/>
    </row>
    <row r="4340" spans="1:10">
      <c r="A4340" s="259"/>
      <c r="B4340" s="259"/>
      <c r="C4340" s="259"/>
      <c r="D4340" s="259"/>
      <c r="E4340" s="259"/>
      <c r="F4340" s="270"/>
      <c r="G4340" s="259"/>
      <c r="H4340" s="259"/>
      <c r="I4340" s="259"/>
      <c r="J4340" s="259"/>
    </row>
    <row r="4341" spans="1:10">
      <c r="A4341" s="259"/>
      <c r="B4341" s="259"/>
      <c r="C4341" s="259"/>
      <c r="D4341" s="259"/>
      <c r="E4341" s="259"/>
      <c r="F4341" s="270"/>
      <c r="G4341" s="259"/>
      <c r="H4341" s="259"/>
      <c r="I4341" s="259"/>
      <c r="J4341" s="259"/>
    </row>
    <row r="4342" spans="1:10">
      <c r="A4342" s="259"/>
      <c r="B4342" s="259"/>
      <c r="C4342" s="259"/>
      <c r="D4342" s="259"/>
      <c r="E4342" s="259"/>
      <c r="F4342" s="270"/>
      <c r="G4342" s="259"/>
      <c r="H4342" s="259"/>
      <c r="I4342" s="259"/>
      <c r="J4342" s="259"/>
    </row>
    <row r="4343" spans="1:10">
      <c r="A4343" s="259"/>
      <c r="B4343" s="259"/>
      <c r="C4343" s="259"/>
      <c r="D4343" s="259"/>
      <c r="E4343" s="259"/>
      <c r="F4343" s="270"/>
      <c r="G4343" s="259"/>
      <c r="H4343" s="259"/>
      <c r="I4343" s="259"/>
      <c r="J4343" s="259"/>
    </row>
    <row r="4344" spans="1:10">
      <c r="A4344" s="259"/>
      <c r="B4344" s="259"/>
      <c r="C4344" s="259"/>
      <c r="D4344" s="259"/>
      <c r="E4344" s="259"/>
      <c r="F4344" s="270"/>
      <c r="G4344" s="259"/>
      <c r="H4344" s="259"/>
      <c r="I4344" s="259"/>
      <c r="J4344" s="259"/>
    </row>
    <row r="4345" spans="1:10">
      <c r="A4345" s="259"/>
      <c r="B4345" s="259"/>
      <c r="C4345" s="259"/>
      <c r="D4345" s="259"/>
      <c r="E4345" s="259"/>
      <c r="F4345" s="270"/>
      <c r="G4345" s="259"/>
      <c r="H4345" s="259"/>
      <c r="I4345" s="259"/>
      <c r="J4345" s="259"/>
    </row>
    <row r="4346" spans="1:10">
      <c r="A4346" s="259"/>
      <c r="B4346" s="259"/>
      <c r="C4346" s="259"/>
      <c r="D4346" s="259"/>
      <c r="E4346" s="259"/>
      <c r="F4346" s="270"/>
      <c r="G4346" s="259"/>
      <c r="H4346" s="259"/>
      <c r="I4346" s="259"/>
      <c r="J4346" s="259"/>
    </row>
    <row r="4347" spans="1:10">
      <c r="A4347" s="259"/>
      <c r="B4347" s="259"/>
      <c r="C4347" s="259"/>
      <c r="D4347" s="259"/>
      <c r="E4347" s="259"/>
      <c r="F4347" s="270"/>
      <c r="G4347" s="259"/>
      <c r="H4347" s="259"/>
      <c r="I4347" s="259"/>
      <c r="J4347" s="259"/>
    </row>
    <row r="4348" spans="1:10">
      <c r="A4348" s="259"/>
      <c r="B4348" s="259"/>
      <c r="C4348" s="259"/>
      <c r="D4348" s="259"/>
      <c r="E4348" s="259"/>
      <c r="F4348" s="270"/>
      <c r="G4348" s="259"/>
      <c r="H4348" s="259"/>
      <c r="I4348" s="259"/>
      <c r="J4348" s="259"/>
    </row>
    <row r="4349" spans="1:10">
      <c r="A4349" s="259"/>
      <c r="B4349" s="259"/>
      <c r="C4349" s="259"/>
      <c r="D4349" s="259"/>
      <c r="E4349" s="259"/>
      <c r="F4349" s="270"/>
      <c r="G4349" s="259"/>
      <c r="H4349" s="259"/>
      <c r="I4349" s="259"/>
      <c r="J4349" s="259"/>
    </row>
    <row r="4350" spans="1:10">
      <c r="A4350" s="259"/>
      <c r="B4350" s="259"/>
      <c r="C4350" s="259"/>
      <c r="D4350" s="259"/>
      <c r="E4350" s="259"/>
      <c r="F4350" s="270"/>
      <c r="G4350" s="259"/>
      <c r="H4350" s="259"/>
      <c r="I4350" s="259"/>
      <c r="J4350" s="259"/>
    </row>
    <row r="4351" spans="1:10">
      <c r="A4351" s="259"/>
      <c r="B4351" s="259"/>
      <c r="C4351" s="259"/>
      <c r="D4351" s="259"/>
      <c r="E4351" s="259"/>
      <c r="F4351" s="270"/>
      <c r="G4351" s="259"/>
      <c r="H4351" s="259"/>
      <c r="I4351" s="259"/>
      <c r="J4351" s="259"/>
    </row>
    <row r="4352" spans="1:10">
      <c r="A4352" s="259"/>
      <c r="B4352" s="259"/>
      <c r="C4352" s="259"/>
      <c r="D4352" s="259"/>
      <c r="E4352" s="259"/>
      <c r="F4352" s="270"/>
      <c r="G4352" s="259"/>
      <c r="H4352" s="259"/>
      <c r="I4352" s="259"/>
      <c r="J4352" s="259"/>
    </row>
    <row r="4353" spans="1:10">
      <c r="A4353" s="259"/>
      <c r="B4353" s="259"/>
      <c r="C4353" s="259"/>
      <c r="D4353" s="259"/>
      <c r="E4353" s="259"/>
      <c r="F4353" s="270"/>
      <c r="G4353" s="259"/>
      <c r="H4353" s="259"/>
      <c r="I4353" s="259"/>
      <c r="J4353" s="259"/>
    </row>
    <row r="4354" spans="1:10">
      <c r="A4354" s="259"/>
      <c r="B4354" s="259"/>
      <c r="C4354" s="259"/>
      <c r="D4354" s="259"/>
      <c r="E4354" s="259"/>
      <c r="F4354" s="270"/>
      <c r="G4354" s="259"/>
      <c r="H4354" s="259"/>
      <c r="I4354" s="259"/>
      <c r="J4354" s="259"/>
    </row>
    <row r="4355" spans="1:10">
      <c r="A4355" s="259"/>
      <c r="B4355" s="259"/>
      <c r="C4355" s="259"/>
      <c r="D4355" s="259"/>
      <c r="E4355" s="259"/>
      <c r="F4355" s="270"/>
      <c r="G4355" s="259"/>
      <c r="H4355" s="259"/>
      <c r="I4355" s="259"/>
      <c r="J4355" s="259"/>
    </row>
    <row r="4356" spans="1:10">
      <c r="A4356" s="259"/>
      <c r="B4356" s="259"/>
      <c r="C4356" s="259"/>
      <c r="D4356" s="259"/>
      <c r="E4356" s="259"/>
      <c r="F4356" s="270"/>
      <c r="G4356" s="259"/>
      <c r="H4356" s="259"/>
      <c r="I4356" s="259"/>
      <c r="J4356" s="259"/>
    </row>
    <row r="4357" spans="1:10">
      <c r="A4357" s="259"/>
      <c r="B4357" s="259"/>
      <c r="C4357" s="259"/>
      <c r="D4357" s="259"/>
      <c r="E4357" s="259"/>
      <c r="F4357" s="270"/>
      <c r="G4357" s="259"/>
      <c r="H4357" s="259"/>
      <c r="I4357" s="259"/>
      <c r="J4357" s="259"/>
    </row>
    <row r="4358" spans="1:10">
      <c r="A4358" s="259"/>
      <c r="B4358" s="259"/>
      <c r="C4358" s="259"/>
      <c r="D4358" s="259"/>
      <c r="E4358" s="259"/>
      <c r="F4358" s="270"/>
      <c r="G4358" s="259"/>
      <c r="H4358" s="259"/>
      <c r="I4358" s="259"/>
      <c r="J4358" s="259"/>
    </row>
    <row r="4359" spans="1:10">
      <c r="A4359" s="259"/>
      <c r="B4359" s="259"/>
      <c r="C4359" s="259"/>
      <c r="D4359" s="259"/>
      <c r="E4359" s="259"/>
      <c r="F4359" s="270"/>
      <c r="G4359" s="259"/>
      <c r="H4359" s="259"/>
      <c r="I4359" s="259"/>
      <c r="J4359" s="259"/>
    </row>
    <row r="4360" spans="1:10">
      <c r="A4360" s="259"/>
      <c r="B4360" s="259"/>
      <c r="C4360" s="259"/>
      <c r="D4360" s="259"/>
      <c r="E4360" s="259"/>
      <c r="F4360" s="270"/>
      <c r="G4360" s="259"/>
      <c r="H4360" s="259"/>
      <c r="I4360" s="259"/>
      <c r="J4360" s="259"/>
    </row>
    <row r="4361" spans="1:10">
      <c r="A4361" s="259"/>
      <c r="B4361" s="259"/>
      <c r="C4361" s="259"/>
      <c r="D4361" s="259"/>
      <c r="E4361" s="259"/>
      <c r="F4361" s="270"/>
      <c r="G4361" s="259"/>
      <c r="H4361" s="259"/>
      <c r="I4361" s="259"/>
      <c r="J4361" s="259"/>
    </row>
    <row r="4362" spans="1:10">
      <c r="A4362" s="259"/>
      <c r="B4362" s="259"/>
      <c r="C4362" s="259"/>
      <c r="D4362" s="259"/>
      <c r="E4362" s="259"/>
      <c r="F4362" s="270"/>
      <c r="G4362" s="259"/>
      <c r="H4362" s="259"/>
      <c r="I4362" s="259"/>
      <c r="J4362" s="259"/>
    </row>
    <row r="4363" spans="1:10">
      <c r="A4363" s="259"/>
      <c r="B4363" s="259"/>
      <c r="C4363" s="259"/>
      <c r="D4363" s="259"/>
      <c r="E4363" s="259"/>
      <c r="F4363" s="270"/>
      <c r="G4363" s="259"/>
      <c r="H4363" s="259"/>
      <c r="I4363" s="259"/>
      <c r="J4363" s="259"/>
    </row>
    <row r="4364" spans="1:10">
      <c r="A4364" s="259"/>
      <c r="B4364" s="259"/>
      <c r="C4364" s="259"/>
      <c r="D4364" s="259"/>
      <c r="E4364" s="259"/>
      <c r="F4364" s="270"/>
      <c r="G4364" s="259"/>
      <c r="H4364" s="259"/>
      <c r="I4364" s="259"/>
      <c r="J4364" s="259"/>
    </row>
    <row r="4365" spans="1:10">
      <c r="A4365" s="259"/>
      <c r="B4365" s="259"/>
      <c r="C4365" s="259"/>
      <c r="D4365" s="259"/>
      <c r="E4365" s="259"/>
      <c r="F4365" s="270"/>
      <c r="G4365" s="259"/>
      <c r="H4365" s="259"/>
      <c r="I4365" s="259"/>
      <c r="J4365" s="259"/>
    </row>
    <row r="4366" spans="1:10">
      <c r="A4366" s="259"/>
      <c r="B4366" s="259"/>
      <c r="C4366" s="259"/>
      <c r="D4366" s="259"/>
      <c r="E4366" s="259"/>
      <c r="F4366" s="270"/>
      <c r="G4366" s="259"/>
      <c r="H4366" s="259"/>
      <c r="I4366" s="259"/>
      <c r="J4366" s="259"/>
    </row>
    <row r="4367" spans="1:10">
      <c r="A4367" s="259"/>
      <c r="B4367" s="259"/>
      <c r="C4367" s="259"/>
      <c r="D4367" s="259"/>
      <c r="E4367" s="259"/>
      <c r="F4367" s="270"/>
      <c r="G4367" s="259"/>
      <c r="H4367" s="259"/>
      <c r="I4367" s="259"/>
      <c r="J4367" s="259"/>
    </row>
    <row r="4368" spans="1:10">
      <c r="A4368" s="259"/>
      <c r="B4368" s="259"/>
      <c r="C4368" s="259"/>
      <c r="D4368" s="259"/>
      <c r="E4368" s="259"/>
      <c r="F4368" s="270"/>
      <c r="G4368" s="259"/>
      <c r="H4368" s="259"/>
      <c r="I4368" s="259"/>
      <c r="J4368" s="259"/>
    </row>
    <row r="4369" spans="1:10">
      <c r="A4369" s="259"/>
      <c r="B4369" s="259"/>
      <c r="C4369" s="259"/>
      <c r="D4369" s="259"/>
      <c r="E4369" s="259"/>
      <c r="F4369" s="270"/>
      <c r="G4369" s="259"/>
      <c r="H4369" s="259"/>
      <c r="I4369" s="259"/>
      <c r="J4369" s="259"/>
    </row>
    <row r="4370" spans="1:10">
      <c r="A4370" s="259"/>
      <c r="B4370" s="259"/>
      <c r="C4370" s="259"/>
      <c r="D4370" s="259"/>
      <c r="E4370" s="259"/>
      <c r="F4370" s="270"/>
      <c r="G4370" s="259"/>
      <c r="H4370" s="259"/>
      <c r="I4370" s="259"/>
      <c r="J4370" s="259"/>
    </row>
    <row r="4371" spans="1:10">
      <c r="A4371" s="259"/>
      <c r="B4371" s="259"/>
      <c r="C4371" s="259"/>
      <c r="D4371" s="259"/>
      <c r="E4371" s="259"/>
      <c r="F4371" s="270"/>
      <c r="G4371" s="259"/>
      <c r="H4371" s="259"/>
      <c r="I4371" s="259"/>
      <c r="J4371" s="259"/>
    </row>
    <row r="4372" spans="1:10">
      <c r="A4372" s="259"/>
      <c r="B4372" s="259"/>
      <c r="C4372" s="259"/>
      <c r="D4372" s="259"/>
      <c r="E4372" s="259"/>
      <c r="F4372" s="270"/>
      <c r="G4372" s="259"/>
      <c r="H4372" s="259"/>
      <c r="I4372" s="259"/>
      <c r="J4372" s="259"/>
    </row>
    <row r="4373" spans="1:10">
      <c r="A4373" s="259"/>
      <c r="B4373" s="259"/>
      <c r="C4373" s="259"/>
      <c r="D4373" s="259"/>
      <c r="E4373" s="259"/>
      <c r="F4373" s="270"/>
      <c r="G4373" s="259"/>
      <c r="H4373" s="259"/>
      <c r="I4373" s="259"/>
      <c r="J4373" s="259"/>
    </row>
    <row r="4374" spans="1:10">
      <c r="A4374" s="259"/>
      <c r="B4374" s="259"/>
      <c r="C4374" s="259"/>
      <c r="D4374" s="259"/>
      <c r="E4374" s="259"/>
      <c r="F4374" s="270"/>
      <c r="G4374" s="259"/>
      <c r="H4374" s="259"/>
      <c r="I4374" s="259"/>
      <c r="J4374" s="259"/>
    </row>
    <row r="4375" spans="1:10">
      <c r="A4375" s="259"/>
      <c r="B4375" s="259"/>
      <c r="C4375" s="259"/>
      <c r="D4375" s="259"/>
      <c r="E4375" s="259"/>
      <c r="F4375" s="270"/>
      <c r="G4375" s="259"/>
      <c r="H4375" s="259"/>
      <c r="I4375" s="259"/>
      <c r="J4375" s="259"/>
    </row>
    <row r="4376" spans="1:10">
      <c r="A4376" s="259"/>
      <c r="B4376" s="259"/>
      <c r="C4376" s="259"/>
      <c r="D4376" s="259"/>
      <c r="E4376" s="259"/>
      <c r="F4376" s="270"/>
      <c r="G4376" s="259"/>
      <c r="H4376" s="259"/>
      <c r="I4376" s="259"/>
      <c r="J4376" s="259"/>
    </row>
    <row r="4377" spans="1:10">
      <c r="A4377" s="259"/>
      <c r="B4377" s="259"/>
      <c r="C4377" s="259"/>
      <c r="D4377" s="259"/>
      <c r="E4377" s="259"/>
      <c r="F4377" s="270"/>
      <c r="G4377" s="259"/>
      <c r="H4377" s="259"/>
      <c r="I4377" s="259"/>
      <c r="J4377" s="259"/>
    </row>
    <row r="4378" spans="1:10">
      <c r="A4378" s="259"/>
      <c r="B4378" s="259"/>
      <c r="C4378" s="259"/>
      <c r="D4378" s="259"/>
      <c r="E4378" s="259"/>
      <c r="F4378" s="270"/>
      <c r="G4378" s="259"/>
      <c r="H4378" s="259"/>
      <c r="I4378" s="259"/>
      <c r="J4378" s="259"/>
    </row>
    <row r="4379" spans="1:10">
      <c r="A4379" s="259"/>
      <c r="B4379" s="259"/>
      <c r="C4379" s="259"/>
      <c r="D4379" s="259"/>
      <c r="E4379" s="259"/>
      <c r="F4379" s="270"/>
      <c r="G4379" s="259"/>
      <c r="H4379" s="259"/>
      <c r="I4379" s="259"/>
      <c r="J4379" s="259"/>
    </row>
    <row r="4380" spans="1:10">
      <c r="A4380" s="259"/>
      <c r="B4380" s="259"/>
      <c r="C4380" s="259"/>
      <c r="D4380" s="259"/>
      <c r="E4380" s="259"/>
      <c r="F4380" s="270"/>
      <c r="G4380" s="259"/>
      <c r="H4380" s="259"/>
      <c r="I4380" s="259"/>
      <c r="J4380" s="259"/>
    </row>
    <row r="4381" spans="1:10">
      <c r="A4381" s="259"/>
      <c r="B4381" s="259"/>
      <c r="C4381" s="259"/>
      <c r="D4381" s="259"/>
      <c r="E4381" s="259"/>
      <c r="F4381" s="270"/>
      <c r="G4381" s="259"/>
      <c r="H4381" s="259"/>
      <c r="I4381" s="259"/>
      <c r="J4381" s="259"/>
    </row>
    <row r="4382" spans="1:10">
      <c r="A4382" s="259"/>
      <c r="B4382" s="259"/>
      <c r="C4382" s="259"/>
      <c r="D4382" s="259"/>
      <c r="E4382" s="259"/>
      <c r="F4382" s="270"/>
      <c r="G4382" s="259"/>
      <c r="H4382" s="259"/>
      <c r="I4382" s="259"/>
      <c r="J4382" s="259"/>
    </row>
    <row r="4383" spans="1:10">
      <c r="A4383" s="259"/>
      <c r="B4383" s="259"/>
      <c r="C4383" s="259"/>
      <c r="D4383" s="259"/>
      <c r="E4383" s="259"/>
      <c r="F4383" s="270"/>
      <c r="G4383" s="259"/>
      <c r="H4383" s="259"/>
      <c r="I4383" s="259"/>
      <c r="J4383" s="259"/>
    </row>
    <row r="4384" spans="1:10">
      <c r="A4384" s="259"/>
      <c r="B4384" s="259"/>
      <c r="C4384" s="259"/>
      <c r="D4384" s="259"/>
      <c r="E4384" s="259"/>
      <c r="F4384" s="270"/>
      <c r="G4384" s="259"/>
      <c r="H4384" s="259"/>
      <c r="I4384" s="259"/>
      <c r="J4384" s="259"/>
    </row>
    <row r="4385" spans="1:10">
      <c r="A4385" s="259"/>
      <c r="B4385" s="259"/>
      <c r="C4385" s="259"/>
      <c r="D4385" s="259"/>
      <c r="E4385" s="259"/>
      <c r="F4385" s="270"/>
      <c r="G4385" s="259"/>
      <c r="H4385" s="259"/>
      <c r="I4385" s="259"/>
      <c r="J4385" s="259"/>
    </row>
    <row r="4386" spans="1:10">
      <c r="A4386" s="259"/>
      <c r="B4386" s="259"/>
      <c r="C4386" s="259"/>
      <c r="D4386" s="259"/>
      <c r="E4386" s="259"/>
      <c r="F4386" s="270"/>
      <c r="G4386" s="259"/>
      <c r="H4386" s="259"/>
      <c r="I4386" s="259"/>
      <c r="J4386" s="259"/>
    </row>
    <row r="4387" spans="1:10">
      <c r="A4387" s="259"/>
      <c r="B4387" s="259"/>
      <c r="C4387" s="259"/>
      <c r="D4387" s="259"/>
      <c r="E4387" s="259"/>
      <c r="F4387" s="270"/>
      <c r="G4387" s="259"/>
      <c r="H4387" s="259"/>
      <c r="I4387" s="259"/>
      <c r="J4387" s="259"/>
    </row>
    <row r="4388" spans="1:10">
      <c r="A4388" s="259"/>
      <c r="B4388" s="259"/>
      <c r="C4388" s="259"/>
      <c r="D4388" s="259"/>
      <c r="E4388" s="259"/>
      <c r="F4388" s="270"/>
      <c r="G4388" s="259"/>
      <c r="H4388" s="259"/>
      <c r="I4388" s="259"/>
      <c r="J4388" s="259"/>
    </row>
    <row r="4389" spans="1:10">
      <c r="A4389" s="259"/>
      <c r="B4389" s="259"/>
      <c r="C4389" s="259"/>
      <c r="D4389" s="259"/>
      <c r="E4389" s="259"/>
      <c r="F4389" s="270"/>
      <c r="G4389" s="259"/>
      <c r="H4389" s="259"/>
      <c r="I4389" s="259"/>
      <c r="J4389" s="259"/>
    </row>
    <row r="4390" spans="1:10">
      <c r="A4390" s="259"/>
      <c r="B4390" s="259"/>
      <c r="C4390" s="259"/>
      <c r="D4390" s="259"/>
      <c r="E4390" s="259"/>
      <c r="F4390" s="270"/>
      <c r="G4390" s="259"/>
      <c r="H4390" s="259"/>
      <c r="I4390" s="259"/>
      <c r="J4390" s="259"/>
    </row>
    <row r="4391" spans="1:10">
      <c r="A4391" s="259"/>
      <c r="B4391" s="259"/>
      <c r="C4391" s="259"/>
      <c r="D4391" s="259"/>
      <c r="E4391" s="259"/>
      <c r="F4391" s="270"/>
      <c r="G4391" s="259"/>
      <c r="H4391" s="259"/>
      <c r="I4391" s="259"/>
      <c r="J4391" s="259"/>
    </row>
    <row r="4392" spans="1:10">
      <c r="A4392" s="259"/>
      <c r="B4392" s="259"/>
      <c r="C4392" s="259"/>
      <c r="D4392" s="259"/>
      <c r="E4392" s="259"/>
      <c r="F4392" s="270"/>
      <c r="G4392" s="259"/>
      <c r="H4392" s="259"/>
      <c r="I4392" s="259"/>
      <c r="J4392" s="259"/>
    </row>
    <row r="4393" spans="1:10">
      <c r="A4393" s="259"/>
      <c r="B4393" s="259"/>
      <c r="C4393" s="259"/>
      <c r="D4393" s="259"/>
      <c r="E4393" s="259"/>
      <c r="F4393" s="270"/>
      <c r="G4393" s="259"/>
      <c r="H4393" s="259"/>
      <c r="I4393" s="259"/>
      <c r="J4393" s="259"/>
    </row>
    <row r="4394" spans="1:10">
      <c r="A4394" s="259"/>
      <c r="B4394" s="259"/>
      <c r="C4394" s="259"/>
      <c r="D4394" s="259"/>
      <c r="E4394" s="259"/>
      <c r="F4394" s="270"/>
      <c r="G4394" s="259"/>
      <c r="H4394" s="259"/>
      <c r="I4394" s="259"/>
      <c r="J4394" s="259"/>
    </row>
    <row r="4395" spans="1:10">
      <c r="A4395" s="259"/>
      <c r="B4395" s="259"/>
      <c r="C4395" s="259"/>
      <c r="D4395" s="259"/>
      <c r="E4395" s="259"/>
      <c r="F4395" s="270"/>
      <c r="G4395" s="259"/>
      <c r="H4395" s="259"/>
      <c r="I4395" s="259"/>
      <c r="J4395" s="259"/>
    </row>
    <row r="4396" spans="1:10">
      <c r="A4396" s="259"/>
      <c r="B4396" s="259"/>
      <c r="C4396" s="259"/>
      <c r="D4396" s="259"/>
      <c r="E4396" s="259"/>
      <c r="F4396" s="270"/>
      <c r="G4396" s="259"/>
      <c r="H4396" s="259"/>
      <c r="I4396" s="259"/>
      <c r="J4396" s="259"/>
    </row>
    <row r="4397" spans="1:10">
      <c r="A4397" s="259"/>
      <c r="B4397" s="259"/>
      <c r="C4397" s="259"/>
      <c r="D4397" s="259"/>
      <c r="E4397" s="259"/>
      <c r="F4397" s="270"/>
      <c r="G4397" s="259"/>
      <c r="H4397" s="259"/>
      <c r="I4397" s="259"/>
      <c r="J4397" s="259"/>
    </row>
    <row r="4398" spans="1:10">
      <c r="A4398" s="259"/>
      <c r="B4398" s="259"/>
      <c r="C4398" s="259"/>
      <c r="D4398" s="259"/>
      <c r="E4398" s="259"/>
      <c r="F4398" s="270"/>
      <c r="G4398" s="259"/>
      <c r="H4398" s="259"/>
      <c r="I4398" s="259"/>
      <c r="J4398" s="259"/>
    </row>
    <row r="4399" spans="1:10">
      <c r="A4399" s="259"/>
      <c r="B4399" s="259"/>
      <c r="C4399" s="259"/>
      <c r="D4399" s="259"/>
      <c r="E4399" s="259"/>
      <c r="F4399" s="270"/>
      <c r="G4399" s="259"/>
      <c r="H4399" s="259"/>
      <c r="I4399" s="259"/>
      <c r="J4399" s="259"/>
    </row>
    <row r="4400" spans="1:10">
      <c r="A4400" s="259"/>
      <c r="B4400" s="259"/>
      <c r="C4400" s="259"/>
      <c r="D4400" s="259"/>
      <c r="E4400" s="259"/>
      <c r="F4400" s="270"/>
      <c r="G4400" s="259"/>
      <c r="H4400" s="259"/>
      <c r="I4400" s="259"/>
      <c r="J4400" s="259"/>
    </row>
    <row r="4401" spans="1:10">
      <c r="A4401" s="259"/>
      <c r="B4401" s="259"/>
      <c r="C4401" s="259"/>
      <c r="D4401" s="259"/>
      <c r="E4401" s="259"/>
      <c r="F4401" s="270"/>
      <c r="G4401" s="259"/>
      <c r="H4401" s="259"/>
      <c r="I4401" s="259"/>
      <c r="J4401" s="259"/>
    </row>
    <row r="4402" spans="1:10">
      <c r="A4402" s="259"/>
      <c r="B4402" s="259"/>
      <c r="C4402" s="259"/>
      <c r="D4402" s="259"/>
      <c r="E4402" s="259"/>
      <c r="F4402" s="270"/>
      <c r="G4402" s="259"/>
      <c r="H4402" s="259"/>
      <c r="I4402" s="259"/>
      <c r="J4402" s="259"/>
    </row>
    <row r="4403" spans="1:10">
      <c r="A4403" s="259"/>
      <c r="B4403" s="259"/>
      <c r="C4403" s="259"/>
      <c r="D4403" s="259"/>
      <c r="E4403" s="259"/>
      <c r="F4403" s="270"/>
      <c r="G4403" s="259"/>
      <c r="H4403" s="259"/>
      <c r="I4403" s="259"/>
      <c r="J4403" s="259"/>
    </row>
    <row r="4404" spans="1:10">
      <c r="A4404" s="259"/>
      <c r="B4404" s="259"/>
      <c r="C4404" s="259"/>
      <c r="D4404" s="259"/>
      <c r="E4404" s="259"/>
      <c r="F4404" s="270"/>
      <c r="G4404" s="259"/>
      <c r="H4404" s="259"/>
      <c r="I4404" s="259"/>
      <c r="J4404" s="259"/>
    </row>
    <row r="4405" spans="1:10">
      <c r="A4405" s="259"/>
      <c r="B4405" s="259"/>
      <c r="C4405" s="259"/>
      <c r="D4405" s="259"/>
      <c r="E4405" s="259"/>
      <c r="F4405" s="270"/>
      <c r="G4405" s="259"/>
      <c r="H4405" s="259"/>
      <c r="I4405" s="259"/>
      <c r="J4405" s="259"/>
    </row>
    <row r="4406" spans="1:10">
      <c r="A4406" s="259"/>
      <c r="B4406" s="259"/>
      <c r="C4406" s="259"/>
      <c r="D4406" s="259"/>
      <c r="E4406" s="259"/>
      <c r="F4406" s="270"/>
      <c r="G4406" s="259"/>
      <c r="H4406" s="259"/>
      <c r="I4406" s="259"/>
      <c r="J4406" s="259"/>
    </row>
    <row r="4407" spans="1:10">
      <c r="A4407" s="259"/>
      <c r="B4407" s="259"/>
      <c r="C4407" s="259"/>
      <c r="D4407" s="259"/>
      <c r="E4407" s="259"/>
      <c r="F4407" s="270"/>
      <c r="G4407" s="259"/>
      <c r="H4407" s="259"/>
      <c r="I4407" s="259"/>
      <c r="J4407" s="259"/>
    </row>
    <row r="4408" spans="1:10">
      <c r="A4408" s="259"/>
      <c r="B4408" s="259"/>
      <c r="C4408" s="259"/>
      <c r="D4408" s="259"/>
      <c r="E4408" s="259"/>
      <c r="F4408" s="270"/>
      <c r="G4408" s="259"/>
      <c r="H4408" s="259"/>
      <c r="I4408" s="259"/>
      <c r="J4408" s="259"/>
    </row>
    <row r="4409" spans="1:10">
      <c r="A4409" s="259"/>
      <c r="B4409" s="259"/>
      <c r="C4409" s="259"/>
      <c r="D4409" s="259"/>
      <c r="E4409" s="259"/>
      <c r="F4409" s="270"/>
      <c r="G4409" s="259"/>
      <c r="H4409" s="259"/>
      <c r="I4409" s="259"/>
      <c r="J4409" s="259"/>
    </row>
    <row r="4410" spans="1:10">
      <c r="A4410" s="259"/>
      <c r="B4410" s="259"/>
      <c r="C4410" s="259"/>
      <c r="D4410" s="259"/>
      <c r="E4410" s="259"/>
      <c r="F4410" s="270"/>
      <c r="G4410" s="259"/>
      <c r="H4410" s="259"/>
      <c r="I4410" s="259"/>
      <c r="J4410" s="259"/>
    </row>
    <row r="4411" spans="1:10">
      <c r="A4411" s="259"/>
      <c r="B4411" s="259"/>
      <c r="C4411" s="259"/>
      <c r="D4411" s="259"/>
      <c r="E4411" s="259"/>
      <c r="F4411" s="270"/>
      <c r="G4411" s="259"/>
      <c r="H4411" s="259"/>
      <c r="I4411" s="259"/>
      <c r="J4411" s="259"/>
    </row>
    <row r="4412" spans="1:10">
      <c r="A4412" s="259"/>
      <c r="B4412" s="259"/>
      <c r="C4412" s="259"/>
      <c r="D4412" s="259"/>
      <c r="E4412" s="259"/>
      <c r="F4412" s="270"/>
      <c r="G4412" s="259"/>
      <c r="H4412" s="259"/>
      <c r="I4412" s="259"/>
      <c r="J4412" s="259"/>
    </row>
    <row r="4413" spans="1:10">
      <c r="A4413" s="259"/>
      <c r="B4413" s="259"/>
      <c r="C4413" s="259"/>
      <c r="D4413" s="259"/>
      <c r="E4413" s="259"/>
      <c r="F4413" s="270"/>
      <c r="G4413" s="259"/>
      <c r="H4413" s="259"/>
      <c r="I4413" s="259"/>
      <c r="J4413" s="259"/>
    </row>
    <row r="4414" spans="1:10">
      <c r="A4414" s="259"/>
      <c r="B4414" s="259"/>
      <c r="C4414" s="259"/>
      <c r="D4414" s="259"/>
      <c r="E4414" s="259"/>
      <c r="F4414" s="270"/>
      <c r="G4414" s="259"/>
      <c r="H4414" s="259"/>
      <c r="I4414" s="259"/>
      <c r="J4414" s="259"/>
    </row>
    <row r="4415" spans="1:10">
      <c r="A4415" s="259"/>
      <c r="B4415" s="259"/>
      <c r="C4415" s="259"/>
      <c r="D4415" s="259"/>
      <c r="E4415" s="259"/>
      <c r="F4415" s="270"/>
      <c r="G4415" s="259"/>
      <c r="H4415" s="259"/>
      <c r="I4415" s="259"/>
      <c r="J4415" s="259"/>
    </row>
    <row r="4416" spans="1:10">
      <c r="A4416" s="259"/>
      <c r="B4416" s="259"/>
      <c r="C4416" s="259"/>
      <c r="D4416" s="259"/>
      <c r="E4416" s="259"/>
      <c r="F4416" s="270"/>
      <c r="G4416" s="259"/>
      <c r="H4416" s="259"/>
      <c r="I4416" s="259"/>
      <c r="J4416" s="259"/>
    </row>
    <row r="4417" spans="1:10">
      <c r="A4417" s="259"/>
      <c r="B4417" s="259"/>
      <c r="C4417" s="259"/>
      <c r="D4417" s="259"/>
      <c r="E4417" s="259"/>
      <c r="F4417" s="270"/>
      <c r="G4417" s="259"/>
      <c r="H4417" s="259"/>
      <c r="I4417" s="259"/>
      <c r="J4417" s="259"/>
    </row>
    <row r="4418" spans="1:10">
      <c r="A4418" s="259"/>
      <c r="B4418" s="259"/>
      <c r="C4418" s="259"/>
      <c r="D4418" s="259"/>
      <c r="E4418" s="259"/>
      <c r="F4418" s="270"/>
      <c r="G4418" s="259"/>
      <c r="H4418" s="259"/>
      <c r="I4418" s="259"/>
      <c r="J4418" s="259"/>
    </row>
    <row r="4419" spans="1:10">
      <c r="A4419" s="259"/>
      <c r="B4419" s="259"/>
      <c r="C4419" s="259"/>
      <c r="D4419" s="259"/>
      <c r="E4419" s="259"/>
      <c r="F4419" s="270"/>
      <c r="G4419" s="259"/>
      <c r="H4419" s="259"/>
      <c r="I4419" s="259"/>
      <c r="J4419" s="259"/>
    </row>
    <row r="4420" spans="1:10">
      <c r="A4420" s="259"/>
      <c r="B4420" s="259"/>
      <c r="C4420" s="259"/>
      <c r="D4420" s="259"/>
      <c r="E4420" s="259"/>
      <c r="F4420" s="270"/>
      <c r="G4420" s="259"/>
      <c r="H4420" s="259"/>
      <c r="I4420" s="259"/>
      <c r="J4420" s="259"/>
    </row>
    <row r="4421" spans="1:10">
      <c r="A4421" s="259"/>
      <c r="B4421" s="259"/>
      <c r="C4421" s="259"/>
      <c r="D4421" s="259"/>
      <c r="E4421" s="259"/>
      <c r="F4421" s="270"/>
      <c r="G4421" s="259"/>
      <c r="H4421" s="259"/>
      <c r="I4421" s="259"/>
      <c r="J4421" s="259"/>
    </row>
    <row r="4422" spans="1:10">
      <c r="A4422" s="259"/>
      <c r="B4422" s="259"/>
      <c r="C4422" s="259"/>
      <c r="D4422" s="259"/>
      <c r="E4422" s="259"/>
      <c r="F4422" s="270"/>
      <c r="G4422" s="259"/>
      <c r="H4422" s="259"/>
      <c r="I4422" s="259"/>
      <c r="J4422" s="259"/>
    </row>
    <row r="4423" spans="1:10">
      <c r="A4423" s="259"/>
      <c r="B4423" s="259"/>
      <c r="C4423" s="259"/>
      <c r="D4423" s="259"/>
      <c r="E4423" s="259"/>
      <c r="F4423" s="270"/>
      <c r="G4423" s="259"/>
      <c r="H4423" s="259"/>
      <c r="I4423" s="259"/>
      <c r="J4423" s="259"/>
    </row>
    <row r="4424" spans="1:10">
      <c r="A4424" s="259"/>
      <c r="B4424" s="259"/>
      <c r="C4424" s="259"/>
      <c r="D4424" s="259"/>
      <c r="E4424" s="259"/>
      <c r="F4424" s="270"/>
      <c r="G4424" s="259"/>
      <c r="H4424" s="259"/>
      <c r="I4424" s="259"/>
      <c r="J4424" s="259"/>
    </row>
    <row r="4425" spans="1:10">
      <c r="A4425" s="259"/>
      <c r="B4425" s="259"/>
      <c r="C4425" s="259"/>
      <c r="D4425" s="259"/>
      <c r="E4425" s="259"/>
      <c r="F4425" s="270"/>
      <c r="G4425" s="259"/>
      <c r="H4425" s="259"/>
      <c r="I4425" s="259"/>
      <c r="J4425" s="259"/>
    </row>
    <row r="4426" spans="1:10">
      <c r="A4426" s="259"/>
      <c r="B4426" s="259"/>
      <c r="C4426" s="259"/>
      <c r="D4426" s="259"/>
      <c r="E4426" s="259"/>
      <c r="F4426" s="270"/>
      <c r="G4426" s="259"/>
      <c r="H4426" s="259"/>
      <c r="I4426" s="259"/>
      <c r="J4426" s="259"/>
    </row>
    <row r="4427" spans="1:10">
      <c r="A4427" s="259"/>
      <c r="B4427" s="259"/>
      <c r="C4427" s="259"/>
      <c r="D4427" s="259"/>
      <c r="E4427" s="259"/>
      <c r="F4427" s="270"/>
      <c r="G4427" s="259"/>
      <c r="H4427" s="259"/>
      <c r="I4427" s="259"/>
      <c r="J4427" s="259"/>
    </row>
    <row r="4428" spans="1:10">
      <c r="A4428" s="259"/>
      <c r="B4428" s="259"/>
      <c r="C4428" s="259"/>
      <c r="D4428" s="259"/>
      <c r="E4428" s="259"/>
      <c r="F4428" s="270"/>
      <c r="G4428" s="259"/>
      <c r="H4428" s="259"/>
      <c r="I4428" s="259"/>
      <c r="J4428" s="259"/>
    </row>
    <row r="4429" spans="1:10">
      <c r="A4429" s="259"/>
      <c r="B4429" s="259"/>
      <c r="C4429" s="259"/>
      <c r="D4429" s="259"/>
      <c r="E4429" s="259"/>
      <c r="F4429" s="270"/>
      <c r="G4429" s="259"/>
      <c r="H4429" s="259"/>
      <c r="I4429" s="259"/>
      <c r="J4429" s="259"/>
    </row>
    <row r="4430" spans="1:10">
      <c r="A4430" s="259"/>
      <c r="B4430" s="259"/>
      <c r="C4430" s="259"/>
      <c r="D4430" s="259"/>
      <c r="E4430" s="259"/>
      <c r="F4430" s="270"/>
      <c r="G4430" s="259"/>
      <c r="H4430" s="259"/>
      <c r="I4430" s="259"/>
      <c r="J4430" s="259"/>
    </row>
    <row r="4431" spans="1:10">
      <c r="A4431" s="259"/>
      <c r="B4431" s="259"/>
      <c r="C4431" s="259"/>
      <c r="D4431" s="259"/>
      <c r="E4431" s="259"/>
      <c r="F4431" s="270"/>
      <c r="G4431" s="259"/>
      <c r="H4431" s="259"/>
      <c r="I4431" s="259"/>
      <c r="J4431" s="259"/>
    </row>
    <row r="4432" spans="1:10">
      <c r="A4432" s="259"/>
      <c r="B4432" s="259"/>
      <c r="C4432" s="259"/>
      <c r="D4432" s="259"/>
      <c r="E4432" s="259"/>
      <c r="F4432" s="270"/>
      <c r="G4432" s="259"/>
      <c r="H4432" s="259"/>
      <c r="I4432" s="259"/>
      <c r="J4432" s="259"/>
    </row>
    <row r="4433" spans="1:10">
      <c r="A4433" s="259"/>
      <c r="B4433" s="259"/>
      <c r="C4433" s="259"/>
      <c r="D4433" s="259"/>
      <c r="E4433" s="259"/>
      <c r="F4433" s="270"/>
      <c r="G4433" s="259"/>
      <c r="H4433" s="259"/>
      <c r="I4433" s="259"/>
      <c r="J4433" s="259"/>
    </row>
    <row r="4434" spans="1:10">
      <c r="A4434" s="259"/>
      <c r="B4434" s="259"/>
      <c r="C4434" s="259"/>
      <c r="D4434" s="259"/>
      <c r="E4434" s="259"/>
      <c r="F4434" s="270"/>
      <c r="G4434" s="259"/>
      <c r="H4434" s="259"/>
      <c r="I4434" s="259"/>
      <c r="J4434" s="259"/>
    </row>
    <row r="4435" spans="1:10">
      <c r="A4435" s="259"/>
      <c r="B4435" s="259"/>
      <c r="C4435" s="259"/>
      <c r="D4435" s="259"/>
      <c r="E4435" s="259"/>
      <c r="F4435" s="270"/>
      <c r="G4435" s="259"/>
      <c r="H4435" s="259"/>
      <c r="I4435" s="259"/>
      <c r="J4435" s="259"/>
    </row>
    <row r="4436" spans="1:10">
      <c r="A4436" s="259"/>
      <c r="B4436" s="259"/>
      <c r="C4436" s="259"/>
      <c r="D4436" s="259"/>
      <c r="E4436" s="259"/>
      <c r="F4436" s="270"/>
      <c r="G4436" s="259"/>
      <c r="H4436" s="259"/>
      <c r="I4436" s="259"/>
      <c r="J4436" s="259"/>
    </row>
    <row r="4437" spans="1:10">
      <c r="A4437" s="259"/>
      <c r="B4437" s="259"/>
      <c r="C4437" s="259"/>
      <c r="D4437" s="259"/>
      <c r="E4437" s="259"/>
      <c r="F4437" s="270"/>
      <c r="G4437" s="259"/>
      <c r="H4437" s="259"/>
      <c r="I4437" s="259"/>
      <c r="J4437" s="259"/>
    </row>
    <row r="4438" spans="1:10">
      <c r="A4438" s="259"/>
      <c r="B4438" s="259"/>
      <c r="C4438" s="259"/>
      <c r="D4438" s="259"/>
      <c r="E4438" s="259"/>
      <c r="F4438" s="270"/>
      <c r="G4438" s="259"/>
      <c r="H4438" s="259"/>
      <c r="I4438" s="259"/>
      <c r="J4438" s="259"/>
    </row>
    <row r="4439" spans="1:10">
      <c r="A4439" s="259"/>
      <c r="B4439" s="259"/>
      <c r="C4439" s="259"/>
      <c r="D4439" s="259"/>
      <c r="E4439" s="259"/>
      <c r="F4439" s="270"/>
      <c r="G4439" s="259"/>
      <c r="H4439" s="259"/>
      <c r="I4439" s="259"/>
      <c r="J4439" s="259"/>
    </row>
    <row r="4440" spans="1:10">
      <c r="A4440" s="259"/>
      <c r="B4440" s="259"/>
      <c r="C4440" s="259"/>
      <c r="D4440" s="259"/>
      <c r="E4440" s="259"/>
      <c r="F4440" s="270"/>
      <c r="G4440" s="259"/>
      <c r="H4440" s="259"/>
      <c r="I4440" s="259"/>
      <c r="J4440" s="259"/>
    </row>
    <row r="4441" spans="1:10">
      <c r="A4441" s="259"/>
      <c r="B4441" s="259"/>
      <c r="C4441" s="259"/>
      <c r="D4441" s="259"/>
      <c r="E4441" s="259"/>
      <c r="F4441" s="270"/>
      <c r="G4441" s="259"/>
      <c r="H4441" s="259"/>
      <c r="I4441" s="259"/>
      <c r="J4441" s="259"/>
    </row>
    <row r="4442" spans="1:10">
      <c r="A4442" s="259"/>
      <c r="B4442" s="259"/>
      <c r="C4442" s="259"/>
      <c r="D4442" s="259"/>
      <c r="E4442" s="259"/>
      <c r="F4442" s="270"/>
      <c r="G4442" s="259"/>
      <c r="H4442" s="259"/>
      <c r="I4442" s="259"/>
      <c r="J4442" s="259"/>
    </row>
    <row r="4443" spans="1:10">
      <c r="A4443" s="259"/>
      <c r="B4443" s="259"/>
      <c r="C4443" s="259"/>
      <c r="D4443" s="259"/>
      <c r="E4443" s="259"/>
      <c r="F4443" s="270"/>
      <c r="G4443" s="259"/>
      <c r="H4443" s="259"/>
      <c r="I4443" s="259"/>
      <c r="J4443" s="259"/>
    </row>
    <row r="4444" spans="1:10">
      <c r="A4444" s="259"/>
      <c r="B4444" s="259"/>
      <c r="C4444" s="259"/>
      <c r="D4444" s="259"/>
      <c r="E4444" s="259"/>
      <c r="F4444" s="270"/>
      <c r="G4444" s="259"/>
      <c r="H4444" s="259"/>
      <c r="I4444" s="259"/>
      <c r="J4444" s="259"/>
    </row>
    <row r="4445" spans="1:10">
      <c r="A4445" s="259"/>
      <c r="B4445" s="259"/>
      <c r="C4445" s="259"/>
      <c r="D4445" s="259"/>
      <c r="E4445" s="259"/>
      <c r="F4445" s="270"/>
      <c r="G4445" s="259"/>
      <c r="H4445" s="259"/>
      <c r="I4445" s="259"/>
      <c r="J4445" s="259"/>
    </row>
    <row r="4446" spans="1:10">
      <c r="A4446" s="259"/>
      <c r="B4446" s="259"/>
      <c r="C4446" s="259"/>
      <c r="D4446" s="259"/>
      <c r="E4446" s="259"/>
      <c r="F4446" s="270"/>
      <c r="G4446" s="259"/>
      <c r="H4446" s="259"/>
      <c r="I4446" s="259"/>
      <c r="J4446" s="259"/>
    </row>
    <row r="4447" spans="1:10">
      <c r="A4447" s="259"/>
      <c r="B4447" s="259"/>
      <c r="C4447" s="259"/>
      <c r="D4447" s="259"/>
      <c r="E4447" s="259"/>
      <c r="F4447" s="270"/>
      <c r="G4447" s="259"/>
      <c r="H4447" s="259"/>
      <c r="I4447" s="259"/>
      <c r="J4447" s="259"/>
    </row>
    <row r="4448" spans="1:10">
      <c r="A4448" s="259"/>
      <c r="B4448" s="259"/>
      <c r="C4448" s="259"/>
      <c r="D4448" s="259"/>
      <c r="E4448" s="259"/>
      <c r="F4448" s="270"/>
      <c r="G4448" s="259"/>
      <c r="H4448" s="259"/>
      <c r="I4448" s="259"/>
      <c r="J4448" s="259"/>
    </row>
    <row r="4449" spans="1:10">
      <c r="A4449" s="259"/>
      <c r="B4449" s="259"/>
      <c r="C4449" s="259"/>
      <c r="D4449" s="259"/>
      <c r="E4449" s="259"/>
      <c r="F4449" s="270"/>
      <c r="G4449" s="259"/>
      <c r="H4449" s="259"/>
      <c r="I4449" s="259"/>
      <c r="J4449" s="259"/>
    </row>
    <row r="4450" spans="1:10">
      <c r="A4450" s="259"/>
      <c r="B4450" s="259"/>
      <c r="C4450" s="259"/>
      <c r="D4450" s="259"/>
      <c r="E4450" s="259"/>
      <c r="F4450" s="270"/>
      <c r="G4450" s="259"/>
      <c r="H4450" s="259"/>
      <c r="I4450" s="259"/>
      <c r="J4450" s="259"/>
    </row>
    <row r="4451" spans="1:10">
      <c r="A4451" s="259"/>
      <c r="B4451" s="259"/>
      <c r="C4451" s="259"/>
      <c r="D4451" s="259"/>
      <c r="E4451" s="259"/>
      <c r="F4451" s="270"/>
      <c r="G4451" s="259"/>
      <c r="H4451" s="259"/>
      <c r="I4451" s="259"/>
      <c r="J4451" s="259"/>
    </row>
    <row r="4452" spans="1:10">
      <c r="A4452" s="259"/>
      <c r="B4452" s="259"/>
      <c r="C4452" s="259"/>
      <c r="D4452" s="259"/>
      <c r="E4452" s="259"/>
      <c r="F4452" s="270"/>
      <c r="G4452" s="259"/>
      <c r="H4452" s="259"/>
      <c r="I4452" s="259"/>
      <c r="J4452" s="259"/>
    </row>
    <row r="4453" spans="1:10">
      <c r="A4453" s="259"/>
      <c r="B4453" s="259"/>
      <c r="C4453" s="259"/>
      <c r="D4453" s="259"/>
      <c r="E4453" s="259"/>
      <c r="F4453" s="270"/>
      <c r="G4453" s="259"/>
      <c r="H4453" s="259"/>
      <c r="I4453" s="259"/>
      <c r="J4453" s="259"/>
    </row>
    <row r="4454" spans="1:10">
      <c r="A4454" s="259"/>
      <c r="B4454" s="259"/>
      <c r="C4454" s="259"/>
      <c r="D4454" s="259"/>
      <c r="E4454" s="259"/>
      <c r="F4454" s="270"/>
      <c r="G4454" s="259"/>
      <c r="H4454" s="259"/>
      <c r="I4454" s="259"/>
      <c r="J4454" s="259"/>
    </row>
    <row r="4455" spans="1:10">
      <c r="A4455" s="259"/>
      <c r="B4455" s="259"/>
      <c r="C4455" s="259"/>
      <c r="D4455" s="259"/>
      <c r="E4455" s="259"/>
      <c r="F4455" s="270"/>
      <c r="G4455" s="259"/>
      <c r="H4455" s="259"/>
      <c r="I4455" s="259"/>
      <c r="J4455" s="259"/>
    </row>
    <row r="4456" spans="1:10">
      <c r="A4456" s="259"/>
      <c r="B4456" s="259"/>
      <c r="C4456" s="259"/>
      <c r="D4456" s="259"/>
      <c r="E4456" s="259"/>
      <c r="F4456" s="270"/>
      <c r="G4456" s="259"/>
      <c r="H4456" s="259"/>
      <c r="I4456" s="259"/>
      <c r="J4456" s="259"/>
    </row>
    <row r="4457" spans="1:10">
      <c r="A4457" s="259"/>
      <c r="B4457" s="259"/>
      <c r="C4457" s="259"/>
      <c r="D4457" s="259"/>
      <c r="E4457" s="259"/>
      <c r="F4457" s="270"/>
      <c r="G4457" s="259"/>
      <c r="H4457" s="259"/>
      <c r="I4457" s="259"/>
      <c r="J4457" s="259"/>
    </row>
    <row r="4458" spans="1:10">
      <c r="A4458" s="259"/>
      <c r="B4458" s="259"/>
      <c r="C4458" s="259"/>
      <c r="D4458" s="259"/>
      <c r="E4458" s="259"/>
      <c r="F4458" s="270"/>
      <c r="G4458" s="259"/>
      <c r="H4458" s="259"/>
      <c r="I4458" s="259"/>
      <c r="J4458" s="259"/>
    </row>
    <row r="4459" spans="1:10">
      <c r="A4459" s="259"/>
      <c r="B4459" s="259"/>
      <c r="C4459" s="259"/>
      <c r="D4459" s="259"/>
      <c r="E4459" s="259"/>
      <c r="F4459" s="270"/>
      <c r="G4459" s="259"/>
      <c r="H4459" s="259"/>
      <c r="I4459" s="259"/>
      <c r="J4459" s="259"/>
    </row>
    <row r="4460" spans="1:10">
      <c r="A4460" s="259"/>
      <c r="B4460" s="259"/>
      <c r="C4460" s="259"/>
      <c r="D4460" s="259"/>
      <c r="E4460" s="259"/>
      <c r="F4460" s="270"/>
      <c r="G4460" s="259"/>
      <c r="H4460" s="259"/>
      <c r="I4460" s="259"/>
      <c r="J4460" s="259"/>
    </row>
    <row r="4461" spans="1:10">
      <c r="A4461" s="259"/>
      <c r="B4461" s="259"/>
      <c r="C4461" s="259"/>
      <c r="D4461" s="259"/>
      <c r="E4461" s="259"/>
      <c r="F4461" s="270"/>
      <c r="G4461" s="259"/>
      <c r="H4461" s="259"/>
      <c r="I4461" s="259"/>
      <c r="J4461" s="259"/>
    </row>
    <row r="4462" spans="1:10">
      <c r="A4462" s="259"/>
      <c r="B4462" s="259"/>
      <c r="C4462" s="259"/>
      <c r="D4462" s="259"/>
      <c r="E4462" s="259"/>
      <c r="F4462" s="270"/>
      <c r="G4462" s="259"/>
      <c r="H4462" s="259"/>
      <c r="I4462" s="259"/>
      <c r="J4462" s="259"/>
    </row>
    <row r="4463" spans="1:10">
      <c r="A4463" s="259"/>
      <c r="B4463" s="259"/>
      <c r="C4463" s="259"/>
      <c r="D4463" s="259"/>
      <c r="E4463" s="259"/>
      <c r="F4463" s="270"/>
      <c r="G4463" s="259"/>
      <c r="H4463" s="259"/>
      <c r="I4463" s="259"/>
      <c r="J4463" s="259"/>
    </row>
    <row r="4464" spans="1:10">
      <c r="A4464" s="259"/>
      <c r="B4464" s="259"/>
      <c r="C4464" s="259"/>
      <c r="D4464" s="259"/>
      <c r="E4464" s="259"/>
      <c r="F4464" s="270"/>
      <c r="G4464" s="259"/>
      <c r="H4464" s="259"/>
      <c r="I4464" s="259"/>
      <c r="J4464" s="259"/>
    </row>
    <row r="4465" spans="1:10">
      <c r="A4465" s="259"/>
      <c r="B4465" s="259"/>
      <c r="C4465" s="259"/>
      <c r="D4465" s="259"/>
      <c r="E4465" s="259"/>
      <c r="F4465" s="270"/>
      <c r="G4465" s="259"/>
      <c r="H4465" s="259"/>
      <c r="I4465" s="259"/>
      <c r="J4465" s="259"/>
    </row>
    <row r="4466" spans="1:10">
      <c r="A4466" s="259"/>
      <c r="B4466" s="259"/>
      <c r="C4466" s="259"/>
      <c r="D4466" s="259"/>
      <c r="E4466" s="259"/>
      <c r="F4466" s="270"/>
      <c r="G4466" s="259"/>
      <c r="H4466" s="259"/>
      <c r="I4466" s="259"/>
      <c r="J4466" s="259"/>
    </row>
    <row r="4467" spans="1:10">
      <c r="A4467" s="259"/>
      <c r="B4467" s="259"/>
      <c r="C4467" s="259"/>
      <c r="D4467" s="259"/>
      <c r="E4467" s="259"/>
      <c r="F4467" s="270"/>
      <c r="G4467" s="259"/>
      <c r="H4467" s="259"/>
      <c r="I4467" s="259"/>
      <c r="J4467" s="259"/>
    </row>
    <row r="4468" spans="1:10">
      <c r="A4468" s="259"/>
      <c r="B4468" s="259"/>
      <c r="C4468" s="259"/>
      <c r="D4468" s="259"/>
      <c r="E4468" s="259"/>
      <c r="F4468" s="270"/>
      <c r="G4468" s="259"/>
      <c r="H4468" s="259"/>
      <c r="I4468" s="259"/>
      <c r="J4468" s="259"/>
    </row>
    <row r="4469" spans="1:10">
      <c r="A4469" s="259"/>
      <c r="B4469" s="259"/>
      <c r="C4469" s="259"/>
      <c r="D4469" s="259"/>
      <c r="E4469" s="259"/>
      <c r="F4469" s="270"/>
      <c r="G4469" s="259"/>
      <c r="H4469" s="259"/>
      <c r="I4469" s="259"/>
      <c r="J4469" s="259"/>
    </row>
    <row r="4470" spans="1:10">
      <c r="A4470" s="259"/>
      <c r="B4470" s="259"/>
      <c r="C4470" s="259"/>
      <c r="D4470" s="259"/>
      <c r="E4470" s="259"/>
      <c r="F4470" s="270"/>
      <c r="G4470" s="259"/>
      <c r="H4470" s="259"/>
      <c r="I4470" s="259"/>
      <c r="J4470" s="259"/>
    </row>
    <row r="4471" spans="1:10">
      <c r="A4471" s="259"/>
      <c r="B4471" s="259"/>
      <c r="C4471" s="259"/>
      <c r="D4471" s="259"/>
      <c r="E4471" s="259"/>
      <c r="F4471" s="270"/>
      <c r="G4471" s="259"/>
      <c r="H4471" s="259"/>
      <c r="I4471" s="259"/>
      <c r="J4471" s="259"/>
    </row>
    <row r="4472" spans="1:10">
      <c r="A4472" s="259"/>
      <c r="B4472" s="259"/>
      <c r="C4472" s="259"/>
      <c r="D4472" s="259"/>
      <c r="E4472" s="259"/>
      <c r="F4472" s="270"/>
      <c r="G4472" s="259"/>
      <c r="H4472" s="259"/>
      <c r="I4472" s="259"/>
      <c r="J4472" s="259"/>
    </row>
    <row r="4473" spans="1:10">
      <c r="A4473" s="259"/>
      <c r="B4473" s="259"/>
      <c r="C4473" s="259"/>
      <c r="D4473" s="259"/>
      <c r="E4473" s="259"/>
      <c r="F4473" s="270"/>
      <c r="G4473" s="259"/>
      <c r="H4473" s="259"/>
      <c r="I4473" s="259"/>
      <c r="J4473" s="259"/>
    </row>
    <row r="4474" spans="1:10">
      <c r="A4474" s="259"/>
      <c r="B4474" s="259"/>
      <c r="C4474" s="259"/>
      <c r="D4474" s="259"/>
      <c r="E4474" s="259"/>
      <c r="F4474" s="270"/>
      <c r="G4474" s="259"/>
      <c r="H4474" s="259"/>
      <c r="I4474" s="259"/>
      <c r="J4474" s="259"/>
    </row>
    <row r="4475" spans="1:10">
      <c r="A4475" s="259"/>
      <c r="B4475" s="259"/>
      <c r="C4475" s="259"/>
      <c r="D4475" s="259"/>
      <c r="E4475" s="259"/>
      <c r="F4475" s="270"/>
      <c r="G4475" s="259"/>
      <c r="H4475" s="259"/>
      <c r="I4475" s="259"/>
      <c r="J4475" s="259"/>
    </row>
    <row r="4476" spans="1:10">
      <c r="A4476" s="259"/>
      <c r="B4476" s="259"/>
      <c r="C4476" s="259"/>
      <c r="D4476" s="259"/>
      <c r="E4476" s="259"/>
      <c r="F4476" s="270"/>
      <c r="G4476" s="259"/>
      <c r="H4476" s="259"/>
      <c r="I4476" s="259"/>
      <c r="J4476" s="259"/>
    </row>
    <row r="4477" spans="1:10">
      <c r="A4477" s="259"/>
      <c r="B4477" s="259"/>
      <c r="C4477" s="259"/>
      <c r="D4477" s="259"/>
      <c r="E4477" s="259"/>
      <c r="F4477" s="270"/>
      <c r="G4477" s="259"/>
      <c r="H4477" s="259"/>
      <c r="I4477" s="259"/>
      <c r="J4477" s="259"/>
    </row>
    <row r="4478" spans="1:10">
      <c r="A4478" s="259"/>
      <c r="B4478" s="259"/>
      <c r="C4478" s="259"/>
      <c r="D4478" s="259"/>
      <c r="E4478" s="259"/>
      <c r="F4478" s="270"/>
      <c r="G4478" s="259"/>
      <c r="H4478" s="259"/>
      <c r="I4478" s="259"/>
      <c r="J4478" s="259"/>
    </row>
    <row r="4479" spans="1:10">
      <c r="A4479" s="259"/>
      <c r="B4479" s="259"/>
      <c r="C4479" s="259"/>
      <c r="D4479" s="259"/>
      <c r="E4479" s="259"/>
      <c r="F4479" s="270"/>
      <c r="G4479" s="259"/>
      <c r="H4479" s="259"/>
      <c r="I4479" s="259"/>
      <c r="J4479" s="259"/>
    </row>
    <row r="4480" spans="1:10">
      <c r="A4480" s="259"/>
      <c r="B4480" s="259"/>
      <c r="C4480" s="259"/>
      <c r="D4480" s="259"/>
      <c r="E4480" s="259"/>
      <c r="F4480" s="270"/>
      <c r="G4480" s="259"/>
      <c r="H4480" s="259"/>
      <c r="I4480" s="259"/>
      <c r="J4480" s="259"/>
    </row>
    <row r="4481" spans="1:10">
      <c r="A4481" s="259"/>
      <c r="B4481" s="259"/>
      <c r="C4481" s="259"/>
      <c r="D4481" s="259"/>
      <c r="E4481" s="259"/>
      <c r="F4481" s="270"/>
      <c r="G4481" s="259"/>
      <c r="H4481" s="259"/>
      <c r="I4481" s="259"/>
      <c r="J4481" s="259"/>
    </row>
    <row r="4482" spans="1:10">
      <c r="A4482" s="259"/>
      <c r="B4482" s="259"/>
      <c r="C4482" s="259"/>
      <c r="D4482" s="259"/>
      <c r="E4482" s="259"/>
      <c r="F4482" s="270"/>
      <c r="G4482" s="259"/>
      <c r="H4482" s="259"/>
      <c r="I4482" s="259"/>
      <c r="J4482" s="259"/>
    </row>
    <row r="4483" spans="1:10">
      <c r="A4483" s="259"/>
      <c r="B4483" s="259"/>
      <c r="C4483" s="259"/>
      <c r="D4483" s="259"/>
      <c r="E4483" s="259"/>
      <c r="F4483" s="270"/>
      <c r="G4483" s="259"/>
      <c r="H4483" s="259"/>
      <c r="I4483" s="259"/>
      <c r="J4483" s="259"/>
    </row>
    <row r="4484" spans="1:10">
      <c r="A4484" s="259"/>
      <c r="B4484" s="259"/>
      <c r="C4484" s="259"/>
      <c r="D4484" s="259"/>
      <c r="E4484" s="259"/>
      <c r="F4484" s="270"/>
      <c r="G4484" s="259"/>
      <c r="H4484" s="259"/>
      <c r="I4484" s="259"/>
      <c r="J4484" s="259"/>
    </row>
    <row r="4485" spans="1:10">
      <c r="A4485" s="259"/>
      <c r="B4485" s="259"/>
      <c r="C4485" s="259"/>
      <c r="D4485" s="259"/>
      <c r="E4485" s="259"/>
      <c r="F4485" s="270"/>
      <c r="G4485" s="259"/>
      <c r="H4485" s="259"/>
      <c r="I4485" s="259"/>
      <c r="J4485" s="259"/>
    </row>
    <row r="4486" spans="1:10">
      <c r="A4486" s="259"/>
      <c r="B4486" s="259"/>
      <c r="C4486" s="259"/>
      <c r="D4486" s="259"/>
      <c r="E4486" s="259"/>
      <c r="F4486" s="270"/>
      <c r="G4486" s="259"/>
      <c r="H4486" s="259"/>
      <c r="I4486" s="259"/>
      <c r="J4486" s="259"/>
    </row>
    <row r="4487" spans="1:10">
      <c r="A4487" s="259"/>
      <c r="B4487" s="259"/>
      <c r="C4487" s="259"/>
      <c r="D4487" s="259"/>
      <c r="E4487" s="259"/>
      <c r="F4487" s="270"/>
      <c r="G4487" s="259"/>
      <c r="H4487" s="259"/>
      <c r="I4487" s="259"/>
      <c r="J4487" s="259"/>
    </row>
    <row r="4488" spans="1:10">
      <c r="A4488" s="259"/>
      <c r="B4488" s="259"/>
      <c r="C4488" s="259"/>
      <c r="D4488" s="259"/>
      <c r="E4488" s="259"/>
      <c r="F4488" s="270"/>
      <c r="G4488" s="259"/>
      <c r="H4488" s="259"/>
      <c r="I4488" s="259"/>
      <c r="J4488" s="259"/>
    </row>
    <row r="4489" spans="1:10">
      <c r="A4489" s="259"/>
      <c r="B4489" s="259"/>
      <c r="C4489" s="259"/>
      <c r="D4489" s="259"/>
      <c r="E4489" s="259"/>
      <c r="F4489" s="270"/>
      <c r="G4489" s="259"/>
      <c r="H4489" s="259"/>
      <c r="I4489" s="259"/>
      <c r="J4489" s="259"/>
    </row>
    <row r="4490" spans="1:10">
      <c r="A4490" s="259"/>
      <c r="B4490" s="259"/>
      <c r="C4490" s="259"/>
      <c r="D4490" s="259"/>
      <c r="E4490" s="259"/>
      <c r="F4490" s="270"/>
      <c r="G4490" s="259"/>
      <c r="H4490" s="259"/>
      <c r="I4490" s="259"/>
      <c r="J4490" s="259"/>
    </row>
    <row r="4491" spans="1:10">
      <c r="A4491" s="259"/>
      <c r="B4491" s="259"/>
      <c r="C4491" s="259"/>
      <c r="D4491" s="259"/>
      <c r="E4491" s="259"/>
      <c r="F4491" s="270"/>
      <c r="G4491" s="259"/>
      <c r="H4491" s="259"/>
      <c r="I4491" s="259"/>
      <c r="J4491" s="259"/>
    </row>
    <row r="4492" spans="1:10">
      <c r="A4492" s="259"/>
      <c r="B4492" s="259"/>
      <c r="C4492" s="259"/>
      <c r="D4492" s="259"/>
      <c r="E4492" s="259"/>
      <c r="F4492" s="270"/>
      <c r="G4492" s="259"/>
      <c r="H4492" s="259"/>
      <c r="I4492" s="259"/>
      <c r="J4492" s="259"/>
    </row>
    <row r="4493" spans="1:10">
      <c r="A4493" s="259"/>
      <c r="B4493" s="259"/>
      <c r="C4493" s="259"/>
      <c r="D4493" s="259"/>
      <c r="E4493" s="259"/>
      <c r="F4493" s="270"/>
      <c r="G4493" s="259"/>
      <c r="H4493" s="259"/>
      <c r="I4493" s="259"/>
      <c r="J4493" s="259"/>
    </row>
    <row r="4494" spans="1:10">
      <c r="A4494" s="259"/>
      <c r="B4494" s="259"/>
      <c r="C4494" s="259"/>
      <c r="D4494" s="259"/>
      <c r="E4494" s="259"/>
      <c r="F4494" s="270"/>
      <c r="G4494" s="259"/>
      <c r="H4494" s="259"/>
      <c r="I4494" s="259"/>
      <c r="J4494" s="259"/>
    </row>
    <row r="4495" spans="1:10">
      <c r="A4495" s="259"/>
      <c r="B4495" s="259"/>
      <c r="C4495" s="259"/>
      <c r="D4495" s="259"/>
      <c r="E4495" s="259"/>
      <c r="F4495" s="270"/>
      <c r="G4495" s="259"/>
      <c r="H4495" s="259"/>
      <c r="I4495" s="259"/>
      <c r="J4495" s="259"/>
    </row>
    <row r="4496" spans="1:10">
      <c r="A4496" s="259"/>
      <c r="B4496" s="259"/>
      <c r="C4496" s="259"/>
      <c r="D4496" s="259"/>
      <c r="E4496" s="259"/>
      <c r="F4496" s="270"/>
      <c r="G4496" s="259"/>
      <c r="H4496" s="259"/>
      <c r="I4496" s="259"/>
      <c r="J4496" s="259"/>
    </row>
    <row r="4497" spans="1:10">
      <c r="A4497" s="259"/>
      <c r="B4497" s="259"/>
      <c r="C4497" s="259"/>
      <c r="D4497" s="259"/>
      <c r="E4497" s="259"/>
      <c r="F4497" s="270"/>
      <c r="G4497" s="259"/>
      <c r="H4497" s="259"/>
      <c r="I4497" s="259"/>
      <c r="J4497" s="259"/>
    </row>
    <row r="4498" spans="1:10">
      <c r="A4498" s="259"/>
      <c r="B4498" s="259"/>
      <c r="C4498" s="259"/>
      <c r="D4498" s="259"/>
      <c r="E4498" s="259"/>
      <c r="F4498" s="270"/>
      <c r="G4498" s="259"/>
      <c r="H4498" s="259"/>
      <c r="I4498" s="259"/>
      <c r="J4498" s="259"/>
    </row>
    <row r="4499" spans="1:10">
      <c r="A4499" s="259"/>
      <c r="B4499" s="259"/>
      <c r="C4499" s="259"/>
      <c r="D4499" s="259"/>
      <c r="E4499" s="259"/>
      <c r="F4499" s="270"/>
      <c r="G4499" s="259"/>
      <c r="H4499" s="259"/>
      <c r="I4499" s="259"/>
      <c r="J4499" s="259"/>
    </row>
    <row r="4500" spans="1:10">
      <c r="A4500" s="259"/>
      <c r="B4500" s="259"/>
      <c r="C4500" s="259"/>
      <c r="D4500" s="259"/>
      <c r="E4500" s="259"/>
      <c r="F4500" s="270"/>
      <c r="G4500" s="259"/>
      <c r="H4500" s="259"/>
      <c r="I4500" s="259"/>
      <c r="J4500" s="259"/>
    </row>
    <row r="4501" spans="1:10">
      <c r="A4501" s="259"/>
      <c r="B4501" s="259"/>
      <c r="C4501" s="259"/>
      <c r="D4501" s="259"/>
      <c r="E4501" s="259"/>
      <c r="F4501" s="270"/>
      <c r="G4501" s="259"/>
      <c r="H4501" s="259"/>
      <c r="I4501" s="259"/>
      <c r="J4501" s="259"/>
    </row>
    <row r="4502" spans="1:10">
      <c r="A4502" s="259"/>
      <c r="B4502" s="259"/>
      <c r="C4502" s="259"/>
      <c r="D4502" s="259"/>
      <c r="E4502" s="259"/>
      <c r="F4502" s="270"/>
      <c r="G4502" s="259"/>
      <c r="H4502" s="259"/>
      <c r="I4502" s="259"/>
      <c r="J4502" s="259"/>
    </row>
    <row r="4503" spans="1:10">
      <c r="A4503" s="259"/>
      <c r="B4503" s="259"/>
      <c r="C4503" s="259"/>
      <c r="D4503" s="259"/>
      <c r="E4503" s="259"/>
      <c r="F4503" s="270"/>
      <c r="G4503" s="259"/>
      <c r="H4503" s="259"/>
      <c r="I4503" s="259"/>
      <c r="J4503" s="259"/>
    </row>
    <row r="4504" spans="1:10">
      <c r="A4504" s="259"/>
      <c r="B4504" s="259"/>
      <c r="C4504" s="259"/>
      <c r="D4504" s="259"/>
      <c r="E4504" s="259"/>
      <c r="F4504" s="270"/>
      <c r="G4504" s="259"/>
      <c r="H4504" s="259"/>
      <c r="I4504" s="259"/>
      <c r="J4504" s="259"/>
    </row>
    <row r="4505" spans="1:10">
      <c r="A4505" s="259"/>
      <c r="B4505" s="259"/>
      <c r="C4505" s="259"/>
      <c r="D4505" s="259"/>
      <c r="E4505" s="259"/>
      <c r="F4505" s="270"/>
      <c r="G4505" s="259"/>
      <c r="H4505" s="259"/>
      <c r="I4505" s="259"/>
      <c r="J4505" s="259"/>
    </row>
    <row r="4506" spans="1:10">
      <c r="A4506" s="259"/>
      <c r="B4506" s="259"/>
      <c r="C4506" s="259"/>
      <c r="D4506" s="259"/>
      <c r="E4506" s="259"/>
      <c r="F4506" s="270"/>
      <c r="G4506" s="259"/>
      <c r="H4506" s="259"/>
      <c r="I4506" s="259"/>
      <c r="J4506" s="259"/>
    </row>
    <row r="4507" spans="1:10">
      <c r="A4507" s="259"/>
      <c r="B4507" s="259"/>
      <c r="C4507" s="259"/>
      <c r="D4507" s="259"/>
      <c r="E4507" s="259"/>
      <c r="F4507" s="270"/>
      <c r="G4507" s="259"/>
      <c r="H4507" s="259"/>
      <c r="I4507" s="259"/>
      <c r="J4507" s="259"/>
    </row>
    <row r="4508" spans="1:10">
      <c r="A4508" s="259"/>
      <c r="B4508" s="259"/>
      <c r="C4508" s="259"/>
      <c r="D4508" s="259"/>
      <c r="E4508" s="259"/>
      <c r="F4508" s="270"/>
      <c r="G4508" s="259"/>
      <c r="H4508" s="259"/>
      <c r="I4508" s="259"/>
      <c r="J4508" s="259"/>
    </row>
    <row r="4509" spans="1:10">
      <c r="A4509" s="259"/>
      <c r="B4509" s="259"/>
      <c r="C4509" s="259"/>
      <c r="D4509" s="259"/>
      <c r="E4509" s="259"/>
      <c r="F4509" s="270"/>
      <c r="G4509" s="259"/>
      <c r="H4509" s="259"/>
      <c r="I4509" s="259"/>
      <c r="J4509" s="259"/>
    </row>
    <row r="4510" spans="1:10">
      <c r="A4510" s="259"/>
      <c r="B4510" s="259"/>
      <c r="C4510" s="259"/>
      <c r="D4510" s="259"/>
      <c r="E4510" s="259"/>
      <c r="F4510" s="270"/>
      <c r="G4510" s="259"/>
      <c r="H4510" s="259"/>
      <c r="I4510" s="259"/>
      <c r="J4510" s="259"/>
    </row>
    <row r="4511" spans="1:10">
      <c r="A4511" s="259"/>
      <c r="B4511" s="259"/>
      <c r="C4511" s="259"/>
      <c r="D4511" s="259"/>
      <c r="E4511" s="259"/>
      <c r="F4511" s="270"/>
      <c r="G4511" s="259"/>
      <c r="H4511" s="259"/>
      <c r="I4511" s="259"/>
      <c r="J4511" s="259"/>
    </row>
    <row r="4512" spans="1:10">
      <c r="A4512" s="259"/>
      <c r="B4512" s="259"/>
      <c r="C4512" s="259"/>
      <c r="D4512" s="259"/>
      <c r="E4512" s="259"/>
      <c r="F4512" s="270"/>
      <c r="G4512" s="259"/>
      <c r="H4512" s="259"/>
      <c r="I4512" s="259"/>
      <c r="J4512" s="259"/>
    </row>
    <row r="4513" spans="1:10">
      <c r="A4513" s="259"/>
      <c r="B4513" s="259"/>
      <c r="C4513" s="259"/>
      <c r="D4513" s="259"/>
      <c r="E4513" s="259"/>
      <c r="F4513" s="270"/>
      <c r="G4513" s="259"/>
      <c r="H4513" s="259"/>
      <c r="I4513" s="259"/>
      <c r="J4513" s="259"/>
    </row>
    <row r="4514" spans="1:10">
      <c r="A4514" s="259"/>
      <c r="B4514" s="259"/>
      <c r="C4514" s="259"/>
      <c r="D4514" s="259"/>
      <c r="E4514" s="259"/>
      <c r="F4514" s="270"/>
      <c r="G4514" s="259"/>
      <c r="H4514" s="259"/>
      <c r="I4514" s="259"/>
      <c r="J4514" s="259"/>
    </row>
    <row r="4515" spans="1:10">
      <c r="A4515" s="259"/>
      <c r="B4515" s="259"/>
      <c r="C4515" s="259"/>
      <c r="D4515" s="259"/>
      <c r="E4515" s="259"/>
      <c r="F4515" s="270"/>
      <c r="G4515" s="259"/>
      <c r="H4515" s="259"/>
      <c r="I4515" s="259"/>
      <c r="J4515" s="259"/>
    </row>
    <row r="4516" spans="1:10">
      <c r="A4516" s="259"/>
      <c r="B4516" s="259"/>
      <c r="C4516" s="259"/>
      <c r="D4516" s="259"/>
      <c r="E4516" s="259"/>
      <c r="F4516" s="270"/>
      <c r="G4516" s="259"/>
      <c r="H4516" s="259"/>
      <c r="I4516" s="259"/>
      <c r="J4516" s="259"/>
    </row>
    <row r="4517" spans="1:10">
      <c r="A4517" s="259"/>
      <c r="B4517" s="259"/>
      <c r="C4517" s="259"/>
      <c r="D4517" s="259"/>
      <c r="E4517" s="259"/>
      <c r="F4517" s="270"/>
      <c r="G4517" s="259"/>
      <c r="H4517" s="259"/>
      <c r="I4517" s="259"/>
      <c r="J4517" s="259"/>
    </row>
    <row r="4518" spans="1:10">
      <c r="A4518" s="259"/>
      <c r="B4518" s="259"/>
      <c r="C4518" s="259"/>
      <c r="D4518" s="259"/>
      <c r="E4518" s="259"/>
      <c r="F4518" s="270"/>
      <c r="G4518" s="259"/>
      <c r="H4518" s="259"/>
      <c r="I4518" s="259"/>
      <c r="J4518" s="259"/>
    </row>
    <row r="4519" spans="1:10">
      <c r="A4519" s="259"/>
      <c r="B4519" s="259"/>
      <c r="C4519" s="259"/>
      <c r="D4519" s="259"/>
      <c r="E4519" s="259"/>
      <c r="F4519" s="270"/>
      <c r="G4519" s="259"/>
      <c r="H4519" s="259"/>
      <c r="I4519" s="259"/>
      <c r="J4519" s="259"/>
    </row>
    <row r="4520" spans="1:10">
      <c r="A4520" s="259"/>
      <c r="B4520" s="259"/>
      <c r="C4520" s="259"/>
      <c r="D4520" s="259"/>
      <c r="E4520" s="259"/>
      <c r="F4520" s="270"/>
      <c r="G4520" s="259"/>
      <c r="H4520" s="259"/>
      <c r="I4520" s="259"/>
      <c r="J4520" s="259"/>
    </row>
    <row r="4521" spans="1:10">
      <c r="A4521" s="259"/>
      <c r="B4521" s="259"/>
      <c r="C4521" s="259"/>
      <c r="D4521" s="259"/>
      <c r="E4521" s="259"/>
      <c r="F4521" s="270"/>
      <c r="G4521" s="259"/>
      <c r="H4521" s="259"/>
      <c r="I4521" s="259"/>
      <c r="J4521" s="259"/>
    </row>
    <row r="4522" spans="1:10">
      <c r="A4522" s="259"/>
      <c r="B4522" s="259"/>
      <c r="C4522" s="259"/>
      <c r="D4522" s="259"/>
      <c r="E4522" s="259"/>
      <c r="F4522" s="270"/>
      <c r="G4522" s="259"/>
      <c r="H4522" s="259"/>
      <c r="I4522" s="259"/>
      <c r="J4522" s="259"/>
    </row>
    <row r="4523" spans="1:10">
      <c r="A4523" s="259"/>
      <c r="B4523" s="259"/>
      <c r="C4523" s="259"/>
      <c r="D4523" s="259"/>
      <c r="E4523" s="259"/>
      <c r="F4523" s="270"/>
      <c r="G4523" s="259"/>
      <c r="H4523" s="259"/>
      <c r="I4523" s="259"/>
      <c r="J4523" s="259"/>
    </row>
    <row r="4524" spans="1:10">
      <c r="A4524" s="259"/>
      <c r="B4524" s="259"/>
      <c r="C4524" s="259"/>
      <c r="D4524" s="259"/>
      <c r="E4524" s="259"/>
      <c r="F4524" s="270"/>
      <c r="G4524" s="259"/>
      <c r="H4524" s="259"/>
      <c r="I4524" s="259"/>
      <c r="J4524" s="259"/>
    </row>
    <row r="4525" spans="1:10">
      <c r="A4525" s="259"/>
      <c r="B4525" s="259"/>
      <c r="C4525" s="259"/>
      <c r="D4525" s="259"/>
      <c r="E4525" s="259"/>
      <c r="F4525" s="270"/>
      <c r="G4525" s="259"/>
      <c r="H4525" s="259"/>
      <c r="I4525" s="259"/>
      <c r="J4525" s="259"/>
    </row>
    <row r="4526" spans="1:10">
      <c r="A4526" s="259"/>
      <c r="B4526" s="259"/>
      <c r="C4526" s="259"/>
      <c r="D4526" s="259"/>
      <c r="E4526" s="259"/>
      <c r="F4526" s="270"/>
      <c r="G4526" s="259"/>
      <c r="H4526" s="259"/>
      <c r="I4526" s="259"/>
      <c r="J4526" s="259"/>
    </row>
    <row r="4527" spans="1:10">
      <c r="A4527" s="259"/>
      <c r="B4527" s="259"/>
      <c r="C4527" s="259"/>
      <c r="D4527" s="259"/>
      <c r="E4527" s="259"/>
      <c r="F4527" s="270"/>
      <c r="G4527" s="259"/>
      <c r="H4527" s="259"/>
      <c r="I4527" s="259"/>
      <c r="J4527" s="259"/>
    </row>
    <row r="4528" spans="1:10">
      <c r="A4528" s="259"/>
      <c r="B4528" s="259"/>
      <c r="C4528" s="259"/>
      <c r="D4528" s="259"/>
      <c r="E4528" s="259"/>
      <c r="F4528" s="270"/>
      <c r="G4528" s="259"/>
      <c r="H4528" s="259"/>
      <c r="I4528" s="259"/>
      <c r="J4528" s="259"/>
    </row>
    <row r="4529" spans="1:10">
      <c r="A4529" s="259"/>
      <c r="B4529" s="259"/>
      <c r="C4529" s="259"/>
      <c r="D4529" s="259"/>
      <c r="E4529" s="259"/>
      <c r="F4529" s="270"/>
      <c r="G4529" s="259"/>
      <c r="H4529" s="259"/>
      <c r="I4529" s="259"/>
      <c r="J4529" s="259"/>
    </row>
    <row r="4530" spans="1:10">
      <c r="A4530" s="259"/>
      <c r="B4530" s="259"/>
      <c r="C4530" s="259"/>
      <c r="D4530" s="259"/>
      <c r="E4530" s="259"/>
      <c r="F4530" s="270"/>
      <c r="G4530" s="259"/>
      <c r="H4530" s="259"/>
      <c r="I4530" s="259"/>
      <c r="J4530" s="259"/>
    </row>
    <row r="4531" spans="1:10">
      <c r="A4531" s="259"/>
      <c r="B4531" s="259"/>
      <c r="C4531" s="259"/>
      <c r="D4531" s="259"/>
      <c r="E4531" s="259"/>
      <c r="F4531" s="270"/>
      <c r="G4531" s="259"/>
      <c r="H4531" s="259"/>
      <c r="I4531" s="259"/>
      <c r="J4531" s="259"/>
    </row>
    <row r="4532" spans="1:10">
      <c r="A4532" s="259"/>
      <c r="B4532" s="259"/>
      <c r="C4532" s="259"/>
      <c r="D4532" s="259"/>
      <c r="E4532" s="259"/>
      <c r="F4532" s="270"/>
      <c r="G4532" s="259"/>
      <c r="H4532" s="259"/>
      <c r="I4532" s="259"/>
      <c r="J4532" s="259"/>
    </row>
    <row r="4533" spans="1:10">
      <c r="A4533" s="259"/>
      <c r="B4533" s="259"/>
      <c r="C4533" s="259"/>
      <c r="D4533" s="259"/>
      <c r="E4533" s="259"/>
      <c r="F4533" s="270"/>
      <c r="G4533" s="259"/>
      <c r="H4533" s="259"/>
      <c r="I4533" s="259"/>
      <c r="J4533" s="259"/>
    </row>
    <row r="4534" spans="1:10">
      <c r="A4534" s="259"/>
      <c r="B4534" s="259"/>
      <c r="C4534" s="259"/>
      <c r="D4534" s="259"/>
      <c r="E4534" s="259"/>
      <c r="F4534" s="270"/>
      <c r="G4534" s="259"/>
      <c r="H4534" s="259"/>
      <c r="I4534" s="259"/>
      <c r="J4534" s="259"/>
    </row>
    <row r="4535" spans="1:10">
      <c r="A4535" s="259"/>
      <c r="B4535" s="259"/>
      <c r="C4535" s="259"/>
      <c r="D4535" s="259"/>
      <c r="E4535" s="259"/>
      <c r="F4535" s="270"/>
      <c r="G4535" s="259"/>
      <c r="H4535" s="259"/>
      <c r="I4535" s="259"/>
      <c r="J4535" s="259"/>
    </row>
    <row r="4536" spans="1:10">
      <c r="A4536" s="259"/>
      <c r="B4536" s="259"/>
      <c r="C4536" s="259"/>
      <c r="D4536" s="259"/>
      <c r="E4536" s="259"/>
      <c r="F4536" s="270"/>
      <c r="G4536" s="259"/>
      <c r="H4536" s="259"/>
      <c r="I4536" s="259"/>
      <c r="J4536" s="259"/>
    </row>
    <row r="4537" spans="1:10">
      <c r="A4537" s="259"/>
      <c r="B4537" s="259"/>
      <c r="C4537" s="259"/>
      <c r="D4537" s="259"/>
      <c r="E4537" s="259"/>
      <c r="F4537" s="270"/>
      <c r="G4537" s="259"/>
      <c r="H4537" s="259"/>
      <c r="I4537" s="259"/>
      <c r="J4537" s="259"/>
    </row>
    <row r="4538" spans="1:10">
      <c r="A4538" s="259"/>
      <c r="B4538" s="259"/>
      <c r="C4538" s="259"/>
      <c r="D4538" s="259"/>
      <c r="E4538" s="259"/>
      <c r="F4538" s="270"/>
      <c r="G4538" s="259"/>
      <c r="H4538" s="259"/>
      <c r="I4538" s="259"/>
      <c r="J4538" s="259"/>
    </row>
    <row r="4539" spans="1:10">
      <c r="A4539" s="259"/>
      <c r="B4539" s="259"/>
      <c r="C4539" s="259"/>
      <c r="D4539" s="259"/>
      <c r="E4539" s="259"/>
      <c r="F4539" s="270"/>
      <c r="G4539" s="259"/>
      <c r="H4539" s="259"/>
      <c r="I4539" s="259"/>
      <c r="J4539" s="259"/>
    </row>
    <row r="4540" spans="1:10">
      <c r="A4540" s="259"/>
      <c r="B4540" s="259"/>
      <c r="C4540" s="259"/>
      <c r="D4540" s="259"/>
      <c r="E4540" s="259"/>
      <c r="F4540" s="270"/>
      <c r="G4540" s="259"/>
      <c r="H4540" s="259"/>
      <c r="I4540" s="259"/>
      <c r="J4540" s="259"/>
    </row>
    <row r="4541" spans="1:10">
      <c r="A4541" s="259"/>
      <c r="B4541" s="259"/>
      <c r="C4541" s="259"/>
      <c r="D4541" s="259"/>
      <c r="E4541" s="259"/>
      <c r="F4541" s="270"/>
      <c r="G4541" s="259"/>
      <c r="H4541" s="259"/>
      <c r="I4541" s="259"/>
      <c r="J4541" s="259"/>
    </row>
    <row r="4542" spans="1:10">
      <c r="A4542" s="259"/>
      <c r="B4542" s="259"/>
      <c r="C4542" s="259"/>
      <c r="D4542" s="259"/>
      <c r="E4542" s="259"/>
      <c r="F4542" s="270"/>
      <c r="G4542" s="259"/>
      <c r="H4542" s="259"/>
      <c r="I4542" s="259"/>
      <c r="J4542" s="259"/>
    </row>
    <row r="4543" spans="1:10">
      <c r="A4543" s="259"/>
      <c r="B4543" s="259"/>
      <c r="C4543" s="259"/>
      <c r="D4543" s="259"/>
      <c r="E4543" s="259"/>
      <c r="F4543" s="270"/>
      <c r="G4543" s="259"/>
      <c r="H4543" s="259"/>
      <c r="I4543" s="259"/>
      <c r="J4543" s="259"/>
    </row>
    <row r="4544" spans="1:10">
      <c r="A4544" s="259"/>
      <c r="B4544" s="259"/>
      <c r="C4544" s="259"/>
      <c r="D4544" s="259"/>
      <c r="E4544" s="259"/>
      <c r="F4544" s="270"/>
      <c r="G4544" s="259"/>
      <c r="H4544" s="259"/>
      <c r="I4544" s="259"/>
      <c r="J4544" s="259"/>
    </row>
    <row r="4545" spans="1:10">
      <c r="A4545" s="259"/>
      <c r="B4545" s="259"/>
      <c r="C4545" s="259"/>
      <c r="D4545" s="259"/>
      <c r="E4545" s="259"/>
      <c r="F4545" s="270"/>
      <c r="G4545" s="259"/>
      <c r="H4545" s="259"/>
      <c r="I4545" s="259"/>
      <c r="J4545" s="259"/>
    </row>
    <row r="4546" spans="1:10">
      <c r="A4546" s="259"/>
      <c r="B4546" s="259"/>
      <c r="C4546" s="259"/>
      <c r="D4546" s="259"/>
      <c r="E4546" s="259"/>
      <c r="F4546" s="270"/>
      <c r="G4546" s="259"/>
      <c r="H4546" s="259"/>
      <c r="I4546" s="259"/>
      <c r="J4546" s="259"/>
    </row>
    <row r="4547" spans="1:10">
      <c r="A4547" s="259"/>
      <c r="B4547" s="259"/>
      <c r="C4547" s="259"/>
      <c r="D4547" s="259"/>
      <c r="E4547" s="259"/>
      <c r="F4547" s="270"/>
      <c r="G4547" s="259"/>
      <c r="H4547" s="259"/>
      <c r="I4547" s="259"/>
      <c r="J4547" s="259"/>
    </row>
    <row r="4548" spans="1:10">
      <c r="A4548" s="259"/>
      <c r="B4548" s="259"/>
      <c r="C4548" s="259"/>
      <c r="D4548" s="259"/>
      <c r="E4548" s="259"/>
      <c r="F4548" s="270"/>
      <c r="G4548" s="259"/>
      <c r="H4548" s="259"/>
      <c r="I4548" s="259"/>
      <c r="J4548" s="259"/>
    </row>
    <row r="4549" spans="1:10">
      <c r="A4549" s="259"/>
      <c r="B4549" s="259"/>
      <c r="C4549" s="259"/>
      <c r="D4549" s="259"/>
      <c r="E4549" s="259"/>
      <c r="F4549" s="270"/>
      <c r="G4549" s="259"/>
      <c r="H4549" s="259"/>
      <c r="I4549" s="259"/>
      <c r="J4549" s="259"/>
    </row>
    <row r="4550" spans="1:10">
      <c r="A4550" s="259"/>
      <c r="B4550" s="259"/>
      <c r="C4550" s="259"/>
      <c r="D4550" s="259"/>
      <c r="E4550" s="259"/>
      <c r="F4550" s="270"/>
      <c r="G4550" s="259"/>
      <c r="H4550" s="259"/>
      <c r="I4550" s="259"/>
      <c r="J4550" s="259"/>
    </row>
    <row r="4551" spans="1:10">
      <c r="A4551" s="259"/>
      <c r="B4551" s="259"/>
      <c r="C4551" s="259"/>
      <c r="D4551" s="259"/>
      <c r="E4551" s="259"/>
      <c r="F4551" s="270"/>
      <c r="G4551" s="259"/>
      <c r="H4551" s="259"/>
      <c r="I4551" s="259"/>
      <c r="J4551" s="259"/>
    </row>
    <row r="4552" spans="1:10">
      <c r="A4552" s="259"/>
      <c r="B4552" s="259"/>
      <c r="C4552" s="259"/>
      <c r="D4552" s="259"/>
      <c r="E4552" s="259"/>
      <c r="F4552" s="270"/>
      <c r="G4552" s="259"/>
      <c r="H4552" s="259"/>
      <c r="I4552" s="259"/>
      <c r="J4552" s="259"/>
    </row>
    <row r="4553" spans="1:10">
      <c r="A4553" s="259"/>
      <c r="B4553" s="259"/>
      <c r="C4553" s="259"/>
      <c r="D4553" s="259"/>
      <c r="E4553" s="259"/>
      <c r="F4553" s="270"/>
      <c r="G4553" s="259"/>
      <c r="H4553" s="259"/>
      <c r="I4553" s="259"/>
      <c r="J4553" s="259"/>
    </row>
    <row r="4554" spans="1:10">
      <c r="A4554" s="259"/>
      <c r="B4554" s="259"/>
      <c r="C4554" s="259"/>
      <c r="D4554" s="259"/>
      <c r="E4554" s="259"/>
      <c r="F4554" s="270"/>
      <c r="G4554" s="259"/>
      <c r="H4554" s="259"/>
      <c r="I4554" s="259"/>
      <c r="J4554" s="259"/>
    </row>
    <row r="4555" spans="1:10">
      <c r="A4555" s="259"/>
      <c r="B4555" s="259"/>
      <c r="C4555" s="259"/>
      <c r="D4555" s="259"/>
      <c r="E4555" s="259"/>
      <c r="F4555" s="270"/>
      <c r="G4555" s="259"/>
      <c r="H4555" s="259"/>
      <c r="I4555" s="259"/>
      <c r="J4555" s="259"/>
    </row>
    <row r="4556" spans="1:10">
      <c r="A4556" s="259"/>
      <c r="B4556" s="259"/>
      <c r="C4556" s="259"/>
      <c r="D4556" s="259"/>
      <c r="E4556" s="259"/>
      <c r="F4556" s="270"/>
      <c r="G4556" s="259"/>
      <c r="H4556" s="259"/>
      <c r="I4556" s="259"/>
      <c r="J4556" s="259"/>
    </row>
    <row r="4557" spans="1:10">
      <c r="A4557" s="259"/>
      <c r="B4557" s="259"/>
      <c r="C4557" s="259"/>
      <c r="D4557" s="259"/>
      <c r="E4557" s="259"/>
      <c r="F4557" s="270"/>
      <c r="G4557" s="259"/>
      <c r="H4557" s="259"/>
      <c r="I4557" s="259"/>
      <c r="J4557" s="259"/>
    </row>
    <row r="4558" spans="1:10">
      <c r="A4558" s="259"/>
      <c r="B4558" s="259"/>
      <c r="C4558" s="259"/>
      <c r="D4558" s="259"/>
      <c r="E4558" s="259"/>
      <c r="F4558" s="270"/>
      <c r="G4558" s="259"/>
      <c r="H4558" s="259"/>
      <c r="I4558" s="259"/>
      <c r="J4558" s="259"/>
    </row>
    <row r="4559" spans="1:10">
      <c r="A4559" s="259"/>
      <c r="B4559" s="259"/>
      <c r="C4559" s="259"/>
      <c r="D4559" s="259"/>
      <c r="E4559" s="259"/>
      <c r="F4559" s="270"/>
      <c r="G4559" s="259"/>
      <c r="H4559" s="259"/>
      <c r="I4559" s="259"/>
      <c r="J4559" s="259"/>
    </row>
    <row r="4560" spans="1:10">
      <c r="A4560" s="259"/>
      <c r="B4560" s="259"/>
      <c r="C4560" s="259"/>
      <c r="D4560" s="259"/>
      <c r="E4560" s="259"/>
      <c r="F4560" s="270"/>
      <c r="G4560" s="259"/>
      <c r="H4560" s="259"/>
      <c r="I4560" s="259"/>
      <c r="J4560" s="259"/>
    </row>
    <row r="4561" spans="1:10">
      <c r="A4561" s="259"/>
      <c r="B4561" s="259"/>
      <c r="C4561" s="259"/>
      <c r="D4561" s="259"/>
      <c r="E4561" s="259"/>
      <c r="F4561" s="270"/>
      <c r="G4561" s="259"/>
      <c r="H4561" s="259"/>
      <c r="I4561" s="259"/>
      <c r="J4561" s="259"/>
    </row>
    <row r="4562" spans="1:10">
      <c r="A4562" s="259"/>
      <c r="B4562" s="259"/>
      <c r="C4562" s="259"/>
      <c r="D4562" s="259"/>
      <c r="E4562" s="259"/>
      <c r="F4562" s="270"/>
      <c r="G4562" s="259"/>
      <c r="H4562" s="259"/>
      <c r="I4562" s="259"/>
      <c r="J4562" s="259"/>
    </row>
    <row r="4563" spans="1:10">
      <c r="A4563" s="259"/>
      <c r="B4563" s="259"/>
      <c r="C4563" s="259"/>
      <c r="D4563" s="259"/>
      <c r="E4563" s="259"/>
      <c r="F4563" s="270"/>
      <c r="G4563" s="259"/>
      <c r="H4563" s="259"/>
      <c r="I4563" s="259"/>
      <c r="J4563" s="259"/>
    </row>
    <row r="4564" spans="1:10">
      <c r="A4564" s="259"/>
      <c r="B4564" s="259"/>
      <c r="C4564" s="259"/>
      <c r="D4564" s="259"/>
      <c r="E4564" s="259"/>
      <c r="F4564" s="270"/>
      <c r="G4564" s="259"/>
      <c r="H4564" s="259"/>
      <c r="I4564" s="259"/>
      <c r="J4564" s="259"/>
    </row>
    <row r="4565" spans="1:10">
      <c r="A4565" s="259"/>
      <c r="B4565" s="259"/>
      <c r="C4565" s="259"/>
      <c r="D4565" s="259"/>
      <c r="E4565" s="259"/>
      <c r="F4565" s="270"/>
      <c r="G4565" s="259"/>
      <c r="H4565" s="259"/>
      <c r="I4565" s="259"/>
      <c r="J4565" s="259"/>
    </row>
    <row r="4566" spans="1:10">
      <c r="A4566" s="259"/>
      <c r="B4566" s="259"/>
      <c r="C4566" s="259"/>
      <c r="D4566" s="259"/>
      <c r="E4566" s="259"/>
      <c r="F4566" s="270"/>
      <c r="G4566" s="259"/>
      <c r="H4566" s="259"/>
      <c r="I4566" s="259"/>
      <c r="J4566" s="259"/>
    </row>
    <row r="4567" spans="1:10">
      <c r="A4567" s="259"/>
      <c r="B4567" s="259"/>
      <c r="C4567" s="259"/>
      <c r="D4567" s="259"/>
      <c r="E4567" s="259"/>
      <c r="F4567" s="270"/>
      <c r="G4567" s="259"/>
      <c r="H4567" s="259"/>
      <c r="I4567" s="259"/>
      <c r="J4567" s="259"/>
    </row>
    <row r="4568" spans="1:10">
      <c r="A4568" s="259"/>
      <c r="B4568" s="259"/>
      <c r="C4568" s="259"/>
      <c r="D4568" s="259"/>
      <c r="E4568" s="259"/>
      <c r="F4568" s="270"/>
      <c r="G4568" s="259"/>
      <c r="H4568" s="259"/>
      <c r="I4568" s="259"/>
      <c r="J4568" s="259"/>
    </row>
    <row r="4569" spans="1:10">
      <c r="A4569" s="259"/>
      <c r="B4569" s="259"/>
      <c r="C4569" s="259"/>
      <c r="D4569" s="259"/>
      <c r="E4569" s="259"/>
      <c r="F4569" s="270"/>
      <c r="G4569" s="259"/>
      <c r="H4569" s="259"/>
      <c r="I4569" s="259"/>
      <c r="J4569" s="259"/>
    </row>
    <row r="4570" spans="1:10">
      <c r="A4570" s="259"/>
      <c r="B4570" s="259"/>
      <c r="C4570" s="259"/>
      <c r="D4570" s="259"/>
      <c r="E4570" s="259"/>
      <c r="F4570" s="270"/>
      <c r="G4570" s="259"/>
      <c r="H4570" s="259"/>
      <c r="I4570" s="259"/>
      <c r="J4570" s="259"/>
    </row>
    <row r="4571" spans="1:10">
      <c r="A4571" s="259"/>
      <c r="B4571" s="259"/>
      <c r="C4571" s="259"/>
      <c r="D4571" s="259"/>
      <c r="E4571" s="259"/>
      <c r="F4571" s="270"/>
      <c r="G4571" s="259"/>
      <c r="H4571" s="259"/>
      <c r="I4571" s="259"/>
      <c r="J4571" s="259"/>
    </row>
    <row r="4572" spans="1:10">
      <c r="A4572" s="259"/>
      <c r="B4572" s="259"/>
      <c r="C4572" s="259"/>
      <c r="D4572" s="259"/>
      <c r="E4572" s="259"/>
      <c r="F4572" s="270"/>
      <c r="G4572" s="259"/>
      <c r="H4572" s="259"/>
      <c r="I4572" s="259"/>
      <c r="J4572" s="259"/>
    </row>
    <row r="4573" spans="1:10">
      <c r="A4573" s="259"/>
      <c r="B4573" s="259"/>
      <c r="C4573" s="259"/>
      <c r="D4573" s="259"/>
      <c r="E4573" s="259"/>
      <c r="F4573" s="270"/>
      <c r="G4573" s="259"/>
      <c r="H4573" s="259"/>
      <c r="I4573" s="259"/>
      <c r="J4573" s="259"/>
    </row>
    <row r="4574" spans="1:10">
      <c r="A4574" s="259"/>
      <c r="B4574" s="259"/>
      <c r="C4574" s="259"/>
      <c r="D4574" s="259"/>
      <c r="E4574" s="259"/>
      <c r="F4574" s="270"/>
      <c r="G4574" s="259"/>
      <c r="H4574" s="259"/>
      <c r="I4574" s="259"/>
      <c r="J4574" s="259"/>
    </row>
    <row r="4575" spans="1:10">
      <c r="A4575" s="259"/>
      <c r="B4575" s="259"/>
      <c r="C4575" s="259"/>
      <c r="D4575" s="259"/>
      <c r="E4575" s="259"/>
      <c r="F4575" s="270"/>
      <c r="G4575" s="259"/>
      <c r="H4575" s="259"/>
      <c r="I4575" s="259"/>
      <c r="J4575" s="259"/>
    </row>
    <row r="4576" spans="1:10">
      <c r="A4576" s="259"/>
      <c r="B4576" s="259"/>
      <c r="C4576" s="259"/>
      <c r="D4576" s="259"/>
      <c r="E4576" s="259"/>
      <c r="F4576" s="270"/>
      <c r="G4576" s="259"/>
      <c r="H4576" s="259"/>
      <c r="I4576" s="259"/>
      <c r="J4576" s="259"/>
    </row>
    <row r="4577" spans="1:10">
      <c r="A4577" s="259"/>
      <c r="B4577" s="259"/>
      <c r="C4577" s="259"/>
      <c r="D4577" s="259"/>
      <c r="E4577" s="259"/>
      <c r="F4577" s="270"/>
      <c r="G4577" s="259"/>
      <c r="H4577" s="259"/>
      <c r="I4577" s="259"/>
      <c r="J4577" s="259"/>
    </row>
    <row r="4578" spans="1:10">
      <c r="A4578" s="259"/>
      <c r="B4578" s="259"/>
      <c r="C4578" s="259"/>
      <c r="D4578" s="259"/>
      <c r="E4578" s="259"/>
      <c r="F4578" s="270"/>
      <c r="G4578" s="259"/>
      <c r="H4578" s="259"/>
      <c r="I4578" s="259"/>
      <c r="J4578" s="259"/>
    </row>
    <row r="4579" spans="1:10">
      <c r="A4579" s="259"/>
      <c r="B4579" s="259"/>
      <c r="C4579" s="259"/>
      <c r="D4579" s="259"/>
      <c r="E4579" s="259"/>
      <c r="F4579" s="270"/>
      <c r="G4579" s="259"/>
      <c r="H4579" s="259"/>
      <c r="I4579" s="259"/>
      <c r="J4579" s="259"/>
    </row>
    <row r="4580" spans="1:10">
      <c r="A4580" s="259"/>
      <c r="B4580" s="259"/>
      <c r="C4580" s="259"/>
      <c r="D4580" s="259"/>
      <c r="E4580" s="259"/>
      <c r="F4580" s="270"/>
      <c r="G4580" s="259"/>
      <c r="H4580" s="259"/>
      <c r="I4580" s="259"/>
      <c r="J4580" s="259"/>
    </row>
    <row r="4581" spans="1:10">
      <c r="A4581" s="259"/>
      <c r="B4581" s="259"/>
      <c r="C4581" s="259"/>
      <c r="D4581" s="259"/>
      <c r="E4581" s="259"/>
      <c r="F4581" s="270"/>
      <c r="G4581" s="259"/>
      <c r="H4581" s="259"/>
      <c r="I4581" s="259"/>
      <c r="J4581" s="259"/>
    </row>
    <row r="4582" spans="1:10">
      <c r="A4582" s="259"/>
      <c r="B4582" s="259"/>
      <c r="C4582" s="259"/>
      <c r="D4582" s="259"/>
      <c r="E4582" s="259"/>
      <c r="F4582" s="270"/>
      <c r="G4582" s="259"/>
      <c r="H4582" s="259"/>
      <c r="I4582" s="259"/>
      <c r="J4582" s="259"/>
    </row>
    <row r="4583" spans="1:10">
      <c r="A4583" s="259"/>
      <c r="B4583" s="259"/>
      <c r="C4583" s="259"/>
      <c r="D4583" s="259"/>
      <c r="E4583" s="259"/>
      <c r="F4583" s="270"/>
      <c r="G4583" s="259"/>
      <c r="H4583" s="259"/>
      <c r="I4583" s="259"/>
      <c r="J4583" s="259"/>
    </row>
    <row r="4584" spans="1:10">
      <c r="A4584" s="259"/>
      <c r="B4584" s="259"/>
      <c r="C4584" s="259"/>
      <c r="D4584" s="259"/>
      <c r="E4584" s="259"/>
      <c r="F4584" s="270"/>
      <c r="G4584" s="259"/>
      <c r="H4584" s="259"/>
      <c r="I4584" s="259"/>
      <c r="J4584" s="259"/>
    </row>
    <row r="4585" spans="1:10">
      <c r="A4585" s="259"/>
      <c r="B4585" s="259"/>
      <c r="C4585" s="259"/>
      <c r="D4585" s="259"/>
      <c r="E4585" s="259"/>
      <c r="F4585" s="270"/>
      <c r="G4585" s="259"/>
      <c r="H4585" s="259"/>
      <c r="I4585" s="259"/>
      <c r="J4585" s="259"/>
    </row>
    <row r="4586" spans="1:10">
      <c r="A4586" s="259"/>
      <c r="B4586" s="259"/>
      <c r="C4586" s="259"/>
      <c r="D4586" s="259"/>
      <c r="E4586" s="259"/>
      <c r="F4586" s="270"/>
      <c r="G4586" s="259"/>
      <c r="H4586" s="259"/>
      <c r="I4586" s="259"/>
      <c r="J4586" s="259"/>
    </row>
    <row r="4587" spans="1:10">
      <c r="A4587" s="259"/>
      <c r="B4587" s="259"/>
      <c r="C4587" s="259"/>
      <c r="D4587" s="259"/>
      <c r="E4587" s="259"/>
      <c r="F4587" s="270"/>
      <c r="G4587" s="259"/>
      <c r="H4587" s="259"/>
      <c r="I4587" s="259"/>
      <c r="J4587" s="259"/>
    </row>
    <row r="4588" spans="1:10">
      <c r="A4588" s="259"/>
      <c r="B4588" s="259"/>
      <c r="C4588" s="259"/>
      <c r="D4588" s="259"/>
      <c r="E4588" s="259"/>
      <c r="F4588" s="270"/>
      <c r="G4588" s="259"/>
      <c r="H4588" s="259"/>
      <c r="I4588" s="259"/>
      <c r="J4588" s="259"/>
    </row>
    <row r="4589" spans="1:10">
      <c r="A4589" s="259"/>
      <c r="B4589" s="259"/>
      <c r="C4589" s="259"/>
      <c r="D4589" s="259"/>
      <c r="E4589" s="259"/>
      <c r="F4589" s="270"/>
      <c r="G4589" s="259"/>
      <c r="H4589" s="259"/>
      <c r="I4589" s="259"/>
      <c r="J4589" s="259"/>
    </row>
    <row r="4590" spans="1:10">
      <c r="A4590" s="259"/>
      <c r="B4590" s="259"/>
      <c r="C4590" s="259"/>
      <c r="D4590" s="259"/>
      <c r="E4590" s="259"/>
      <c r="F4590" s="270"/>
      <c r="G4590" s="259"/>
      <c r="H4590" s="259"/>
      <c r="I4590" s="259"/>
      <c r="J4590" s="259"/>
    </row>
    <row r="4591" spans="1:10">
      <c r="A4591" s="259"/>
      <c r="B4591" s="259"/>
      <c r="C4591" s="259"/>
      <c r="D4591" s="259"/>
      <c r="E4591" s="259"/>
      <c r="F4591" s="270"/>
      <c r="G4591" s="259"/>
      <c r="H4591" s="259"/>
      <c r="I4591" s="259"/>
      <c r="J4591" s="259"/>
    </row>
    <row r="4592" spans="1:10">
      <c r="A4592" s="259"/>
      <c r="B4592" s="259"/>
      <c r="C4592" s="259"/>
      <c r="D4592" s="259"/>
      <c r="E4592" s="259"/>
      <c r="F4592" s="270"/>
      <c r="G4592" s="259"/>
      <c r="H4592" s="259"/>
      <c r="I4592" s="259"/>
      <c r="J4592" s="259"/>
    </row>
    <row r="4593" spans="1:10">
      <c r="A4593" s="259"/>
      <c r="B4593" s="259"/>
      <c r="C4593" s="259"/>
      <c r="D4593" s="259"/>
      <c r="E4593" s="259"/>
      <c r="F4593" s="270"/>
      <c r="G4593" s="259"/>
      <c r="H4593" s="259"/>
      <c r="I4593" s="259"/>
      <c r="J4593" s="259"/>
    </row>
    <row r="4594" spans="1:10">
      <c r="A4594" s="259"/>
      <c r="B4594" s="259"/>
      <c r="C4594" s="259"/>
      <c r="D4594" s="259"/>
      <c r="E4594" s="259"/>
      <c r="F4594" s="270"/>
      <c r="G4594" s="259"/>
      <c r="H4594" s="259"/>
      <c r="I4594" s="259"/>
      <c r="J4594" s="259"/>
    </row>
    <row r="4595" spans="1:10">
      <c r="A4595" s="259"/>
      <c r="B4595" s="259"/>
      <c r="C4595" s="259"/>
      <c r="D4595" s="259"/>
      <c r="E4595" s="259"/>
      <c r="F4595" s="270"/>
      <c r="G4595" s="259"/>
      <c r="H4595" s="259"/>
      <c r="I4595" s="259"/>
      <c r="J4595" s="259"/>
    </row>
    <row r="4596" spans="1:10">
      <c r="A4596" s="259"/>
      <c r="B4596" s="259"/>
      <c r="C4596" s="259"/>
      <c r="D4596" s="259"/>
      <c r="E4596" s="259"/>
      <c r="F4596" s="270"/>
      <c r="G4596" s="259"/>
      <c r="H4596" s="259"/>
      <c r="I4596" s="259"/>
      <c r="J4596" s="259"/>
    </row>
    <row r="4597" spans="1:10">
      <c r="A4597" s="259"/>
      <c r="B4597" s="259"/>
      <c r="C4597" s="259"/>
      <c r="D4597" s="259"/>
      <c r="E4597" s="259"/>
      <c r="F4597" s="270"/>
      <c r="G4597" s="259"/>
      <c r="H4597" s="259"/>
      <c r="I4597" s="259"/>
      <c r="J4597" s="259"/>
    </row>
    <row r="4598" spans="1:10">
      <c r="A4598" s="259"/>
      <c r="B4598" s="259"/>
      <c r="C4598" s="259"/>
      <c r="D4598" s="259"/>
      <c r="E4598" s="259"/>
      <c r="F4598" s="270"/>
      <c r="G4598" s="259"/>
      <c r="H4598" s="259"/>
      <c r="I4598" s="259"/>
      <c r="J4598" s="259"/>
    </row>
    <row r="4599" spans="1:10">
      <c r="A4599" s="259"/>
      <c r="B4599" s="259"/>
      <c r="C4599" s="259"/>
      <c r="D4599" s="259"/>
      <c r="E4599" s="259"/>
      <c r="F4599" s="270"/>
      <c r="G4599" s="259"/>
      <c r="H4599" s="259"/>
      <c r="I4599" s="259"/>
      <c r="J4599" s="259"/>
    </row>
    <row r="4600" spans="1:10">
      <c r="A4600" s="259"/>
      <c r="B4600" s="259"/>
      <c r="C4600" s="259"/>
      <c r="D4600" s="259"/>
      <c r="E4600" s="259"/>
      <c r="F4600" s="270"/>
      <c r="G4600" s="259"/>
      <c r="H4600" s="259"/>
      <c r="I4600" s="259"/>
      <c r="J4600" s="259"/>
    </row>
    <row r="4601" spans="1:10">
      <c r="A4601" s="259"/>
      <c r="B4601" s="259"/>
      <c r="C4601" s="259"/>
      <c r="D4601" s="259"/>
      <c r="E4601" s="259"/>
      <c r="F4601" s="270"/>
      <c r="G4601" s="259"/>
      <c r="H4601" s="259"/>
      <c r="I4601" s="259"/>
      <c r="J4601" s="259"/>
    </row>
    <row r="4602" spans="1:10">
      <c r="A4602" s="259"/>
      <c r="B4602" s="259"/>
      <c r="C4602" s="259"/>
      <c r="D4602" s="259"/>
      <c r="E4602" s="259"/>
      <c r="F4602" s="270"/>
      <c r="G4602" s="259"/>
      <c r="H4602" s="259"/>
      <c r="I4602" s="259"/>
      <c r="J4602" s="259"/>
    </row>
    <row r="4603" spans="1:10">
      <c r="A4603" s="259"/>
      <c r="B4603" s="259"/>
      <c r="C4603" s="259"/>
      <c r="D4603" s="259"/>
      <c r="E4603" s="259"/>
      <c r="F4603" s="270"/>
      <c r="G4603" s="259"/>
      <c r="H4603" s="259"/>
      <c r="I4603" s="259"/>
      <c r="J4603" s="259"/>
    </row>
    <row r="4604" spans="1:10">
      <c r="A4604" s="259"/>
      <c r="B4604" s="259"/>
      <c r="C4604" s="259"/>
      <c r="D4604" s="259"/>
      <c r="E4604" s="259"/>
      <c r="F4604" s="270"/>
      <c r="G4604" s="259"/>
      <c r="H4604" s="259"/>
      <c r="I4604" s="259"/>
      <c r="J4604" s="259"/>
    </row>
    <row r="4605" spans="1:10">
      <c r="A4605" s="259"/>
      <c r="B4605" s="259"/>
      <c r="C4605" s="259"/>
      <c r="D4605" s="259"/>
      <c r="E4605" s="259"/>
      <c r="F4605" s="270"/>
      <c r="G4605" s="259"/>
      <c r="H4605" s="259"/>
      <c r="I4605" s="259"/>
      <c r="J4605" s="259"/>
    </row>
    <row r="4606" spans="1:10">
      <c r="A4606" s="259"/>
      <c r="B4606" s="259"/>
      <c r="C4606" s="259"/>
      <c r="D4606" s="259"/>
      <c r="E4606" s="259"/>
      <c r="F4606" s="270"/>
      <c r="G4606" s="259"/>
      <c r="H4606" s="259"/>
      <c r="I4606" s="259"/>
      <c r="J4606" s="259"/>
    </row>
    <row r="4607" spans="1:10">
      <c r="A4607" s="259"/>
      <c r="B4607" s="259"/>
      <c r="C4607" s="259"/>
      <c r="D4607" s="259"/>
      <c r="E4607" s="259"/>
      <c r="F4607" s="270"/>
      <c r="G4607" s="259"/>
      <c r="H4607" s="259"/>
      <c r="I4607" s="259"/>
      <c r="J4607" s="259"/>
    </row>
    <row r="4608" spans="1:10">
      <c r="A4608" s="259"/>
      <c r="B4608" s="259"/>
      <c r="C4608" s="259"/>
      <c r="D4608" s="259"/>
      <c r="E4608" s="259"/>
      <c r="F4608" s="270"/>
      <c r="G4608" s="259"/>
      <c r="H4608" s="259"/>
      <c r="I4608" s="259"/>
      <c r="J4608" s="259"/>
    </row>
    <row r="4609" spans="1:10">
      <c r="A4609" s="259"/>
      <c r="B4609" s="259"/>
      <c r="C4609" s="259"/>
      <c r="D4609" s="259"/>
      <c r="E4609" s="259"/>
      <c r="F4609" s="270"/>
      <c r="G4609" s="259"/>
      <c r="H4609" s="259"/>
      <c r="I4609" s="259"/>
      <c r="J4609" s="259"/>
    </row>
    <row r="4610" spans="1:10">
      <c r="A4610" s="259"/>
      <c r="B4610" s="259"/>
      <c r="C4610" s="259"/>
      <c r="D4610" s="259"/>
      <c r="E4610" s="259"/>
      <c r="F4610" s="270"/>
      <c r="G4610" s="259"/>
      <c r="H4610" s="259"/>
      <c r="I4610" s="259"/>
      <c r="J4610" s="259"/>
    </row>
    <row r="4611" spans="1:10">
      <c r="A4611" s="259"/>
      <c r="B4611" s="259"/>
      <c r="C4611" s="259"/>
      <c r="D4611" s="259"/>
      <c r="E4611" s="259"/>
      <c r="F4611" s="270"/>
      <c r="G4611" s="259"/>
      <c r="H4611" s="259"/>
      <c r="I4611" s="259"/>
      <c r="J4611" s="259"/>
    </row>
    <row r="4612" spans="1:10">
      <c r="A4612" s="259"/>
      <c r="B4612" s="259"/>
      <c r="C4612" s="259"/>
      <c r="D4612" s="259"/>
      <c r="E4612" s="259"/>
      <c r="F4612" s="270"/>
      <c r="G4612" s="259"/>
      <c r="H4612" s="259"/>
      <c r="I4612" s="259"/>
      <c r="J4612" s="259"/>
    </row>
    <row r="4613" spans="1:10">
      <c r="A4613" s="259"/>
      <c r="B4613" s="259"/>
      <c r="C4613" s="259"/>
      <c r="D4613" s="259"/>
      <c r="E4613" s="259"/>
      <c r="F4613" s="270"/>
      <c r="G4613" s="259"/>
      <c r="H4613" s="259"/>
      <c r="I4613" s="259"/>
      <c r="J4613" s="259"/>
    </row>
    <row r="4614" spans="1:10">
      <c r="A4614" s="259"/>
      <c r="B4614" s="259"/>
      <c r="C4614" s="259"/>
      <c r="D4614" s="259"/>
      <c r="E4614" s="259"/>
      <c r="F4614" s="270"/>
      <c r="G4614" s="259"/>
      <c r="H4614" s="259"/>
      <c r="I4614" s="259"/>
      <c r="J4614" s="259"/>
    </row>
    <row r="4615" spans="1:10">
      <c r="A4615" s="259"/>
      <c r="B4615" s="259"/>
      <c r="C4615" s="259"/>
      <c r="D4615" s="259"/>
      <c r="E4615" s="259"/>
      <c r="F4615" s="270"/>
      <c r="G4615" s="259"/>
      <c r="H4615" s="259"/>
      <c r="I4615" s="259"/>
      <c r="J4615" s="259"/>
    </row>
    <row r="4616" spans="1:10">
      <c r="A4616" s="259"/>
      <c r="B4616" s="259"/>
      <c r="C4616" s="259"/>
      <c r="D4616" s="259"/>
      <c r="E4616" s="259"/>
      <c r="F4616" s="270"/>
      <c r="G4616" s="259"/>
      <c r="H4616" s="259"/>
      <c r="I4616" s="259"/>
      <c r="J4616" s="259"/>
    </row>
    <row r="4617" spans="1:10">
      <c r="A4617" s="259"/>
      <c r="B4617" s="259"/>
      <c r="C4617" s="259"/>
      <c r="D4617" s="259"/>
      <c r="E4617" s="259"/>
      <c r="F4617" s="270"/>
      <c r="G4617" s="259"/>
      <c r="H4617" s="259"/>
      <c r="I4617" s="259"/>
      <c r="J4617" s="259"/>
    </row>
    <row r="4618" spans="1:10">
      <c r="A4618" s="259"/>
      <c r="B4618" s="259"/>
      <c r="C4618" s="259"/>
      <c r="D4618" s="259"/>
      <c r="E4618" s="259"/>
      <c r="F4618" s="270"/>
      <c r="G4618" s="259"/>
      <c r="H4618" s="259"/>
      <c r="I4618" s="259"/>
      <c r="J4618" s="259"/>
    </row>
    <row r="4619" spans="1:10">
      <c r="A4619" s="259"/>
      <c r="B4619" s="259"/>
      <c r="C4619" s="259"/>
      <c r="D4619" s="259"/>
      <c r="E4619" s="259"/>
      <c r="F4619" s="270"/>
      <c r="G4619" s="259"/>
      <c r="H4619" s="259"/>
      <c r="I4619" s="259"/>
      <c r="J4619" s="259"/>
    </row>
    <row r="4620" spans="1:10">
      <c r="A4620" s="259"/>
      <c r="B4620" s="259"/>
      <c r="C4620" s="259"/>
      <c r="D4620" s="259"/>
      <c r="E4620" s="259"/>
      <c r="F4620" s="270"/>
      <c r="G4620" s="259"/>
      <c r="H4620" s="259"/>
      <c r="I4620" s="259"/>
      <c r="J4620" s="259"/>
    </row>
    <row r="4621" spans="1:10">
      <c r="A4621" s="259"/>
      <c r="B4621" s="259"/>
      <c r="C4621" s="259"/>
      <c r="D4621" s="259"/>
      <c r="E4621" s="259"/>
      <c r="F4621" s="270"/>
      <c r="G4621" s="259"/>
      <c r="H4621" s="259"/>
      <c r="I4621" s="259"/>
      <c r="J4621" s="259"/>
    </row>
    <row r="4622" spans="1:10">
      <c r="A4622" s="259"/>
      <c r="B4622" s="259"/>
      <c r="C4622" s="259"/>
      <c r="D4622" s="259"/>
      <c r="E4622" s="259"/>
      <c r="F4622" s="270"/>
      <c r="G4622" s="259"/>
      <c r="H4622" s="259"/>
      <c r="I4622" s="259"/>
      <c r="J4622" s="259"/>
    </row>
    <row r="4623" spans="1:10">
      <c r="A4623" s="259"/>
      <c r="B4623" s="259"/>
      <c r="C4623" s="259"/>
      <c r="D4623" s="259"/>
      <c r="E4623" s="259"/>
      <c r="F4623" s="270"/>
      <c r="G4623" s="259"/>
      <c r="H4623" s="259"/>
      <c r="I4623" s="259"/>
      <c r="J4623" s="259"/>
    </row>
    <row r="4624" spans="1:10">
      <c r="A4624" s="259"/>
      <c r="B4624" s="259"/>
      <c r="C4624" s="259"/>
      <c r="D4624" s="259"/>
      <c r="E4624" s="259"/>
      <c r="F4624" s="270"/>
      <c r="G4624" s="259"/>
      <c r="H4624" s="259"/>
      <c r="I4624" s="259"/>
      <c r="J4624" s="259"/>
    </row>
    <row r="4625" spans="1:10">
      <c r="A4625" s="259"/>
      <c r="B4625" s="259"/>
      <c r="C4625" s="259"/>
      <c r="D4625" s="259"/>
      <c r="E4625" s="259"/>
      <c r="F4625" s="270"/>
      <c r="G4625" s="259"/>
      <c r="H4625" s="259"/>
      <c r="I4625" s="259"/>
      <c r="J4625" s="259"/>
    </row>
    <row r="4626" spans="1:10">
      <c r="A4626" s="259"/>
      <c r="B4626" s="259"/>
      <c r="C4626" s="259"/>
      <c r="D4626" s="259"/>
      <c r="E4626" s="259"/>
      <c r="F4626" s="270"/>
      <c r="G4626" s="259"/>
      <c r="H4626" s="259"/>
      <c r="I4626" s="259"/>
      <c r="J4626" s="259"/>
    </row>
    <row r="4627" spans="1:10">
      <c r="A4627" s="259"/>
      <c r="B4627" s="259"/>
      <c r="C4627" s="259"/>
      <c r="D4627" s="259"/>
      <c r="E4627" s="259"/>
      <c r="F4627" s="270"/>
      <c r="G4627" s="259"/>
      <c r="H4627" s="259"/>
      <c r="I4627" s="259"/>
      <c r="J4627" s="259"/>
    </row>
    <row r="4628" spans="1:10">
      <c r="A4628" s="259"/>
      <c r="B4628" s="259"/>
      <c r="C4628" s="259"/>
      <c r="D4628" s="259"/>
      <c r="E4628" s="259"/>
      <c r="F4628" s="270"/>
      <c r="G4628" s="259"/>
      <c r="H4628" s="259"/>
      <c r="I4628" s="259"/>
      <c r="J4628" s="259"/>
    </row>
    <row r="4629" spans="1:10">
      <c r="A4629" s="259"/>
      <c r="B4629" s="259"/>
      <c r="C4629" s="259"/>
      <c r="D4629" s="259"/>
      <c r="E4629" s="259"/>
      <c r="F4629" s="270"/>
      <c r="G4629" s="259"/>
      <c r="H4629" s="259"/>
      <c r="I4629" s="259"/>
      <c r="J4629" s="259"/>
    </row>
    <row r="4630" spans="1:10">
      <c r="A4630" s="259"/>
      <c r="B4630" s="259"/>
      <c r="C4630" s="259"/>
      <c r="D4630" s="259"/>
      <c r="E4630" s="259"/>
      <c r="F4630" s="270"/>
      <c r="G4630" s="259"/>
      <c r="H4630" s="259"/>
      <c r="I4630" s="259"/>
      <c r="J4630" s="259"/>
    </row>
    <row r="4631" spans="1:10">
      <c r="A4631" s="259"/>
      <c r="B4631" s="259"/>
      <c r="C4631" s="259"/>
      <c r="D4631" s="259"/>
      <c r="E4631" s="259"/>
      <c r="F4631" s="270"/>
      <c r="G4631" s="259"/>
      <c r="H4631" s="259"/>
      <c r="I4631" s="259"/>
      <c r="J4631" s="259"/>
    </row>
    <row r="4632" spans="1:10">
      <c r="A4632" s="259"/>
      <c r="B4632" s="259"/>
      <c r="C4632" s="259"/>
      <c r="D4632" s="259"/>
      <c r="E4632" s="259"/>
      <c r="F4632" s="270"/>
      <c r="G4632" s="259"/>
      <c r="H4632" s="259"/>
      <c r="I4632" s="259"/>
      <c r="J4632" s="259"/>
    </row>
    <row r="4633" spans="1:10">
      <c r="A4633" s="259"/>
      <c r="B4633" s="259"/>
      <c r="C4633" s="259"/>
      <c r="D4633" s="259"/>
      <c r="E4633" s="259"/>
      <c r="F4633" s="270"/>
      <c r="G4633" s="259"/>
      <c r="H4633" s="259"/>
      <c r="I4633" s="259"/>
      <c r="J4633" s="259"/>
    </row>
    <row r="4634" spans="1:10">
      <c r="A4634" s="259"/>
      <c r="B4634" s="259"/>
      <c r="C4634" s="259"/>
      <c r="D4634" s="259"/>
      <c r="E4634" s="259"/>
      <c r="F4634" s="270"/>
      <c r="G4634" s="259"/>
      <c r="H4634" s="259"/>
      <c r="I4634" s="259"/>
      <c r="J4634" s="259"/>
    </row>
    <row r="4635" spans="1:10">
      <c r="A4635" s="259"/>
      <c r="B4635" s="259"/>
      <c r="C4635" s="259"/>
      <c r="D4635" s="259"/>
      <c r="E4635" s="259"/>
      <c r="F4635" s="270"/>
      <c r="G4635" s="259"/>
      <c r="H4635" s="259"/>
      <c r="I4635" s="259"/>
      <c r="J4635" s="259"/>
    </row>
    <row r="4636" spans="1:10">
      <c r="A4636" s="259"/>
      <c r="B4636" s="259"/>
      <c r="C4636" s="259"/>
      <c r="D4636" s="259"/>
      <c r="E4636" s="259"/>
      <c r="F4636" s="270"/>
      <c r="G4636" s="259"/>
      <c r="H4636" s="259"/>
      <c r="I4636" s="259"/>
      <c r="J4636" s="259"/>
    </row>
    <row r="4637" spans="1:10">
      <c r="A4637" s="259"/>
      <c r="B4637" s="259"/>
      <c r="C4637" s="259"/>
      <c r="D4637" s="259"/>
      <c r="E4637" s="259"/>
      <c r="F4637" s="270"/>
      <c r="G4637" s="259"/>
      <c r="H4637" s="259"/>
      <c r="I4637" s="259"/>
      <c r="J4637" s="259"/>
    </row>
    <row r="4638" spans="1:10">
      <c r="A4638" s="259"/>
      <c r="B4638" s="259"/>
      <c r="C4638" s="259"/>
      <c r="D4638" s="259"/>
      <c r="E4638" s="259"/>
      <c r="F4638" s="270"/>
      <c r="G4638" s="259"/>
      <c r="H4638" s="259"/>
      <c r="I4638" s="259"/>
      <c r="J4638" s="259"/>
    </row>
    <row r="4639" spans="1:10">
      <c r="A4639" s="259"/>
      <c r="B4639" s="259"/>
      <c r="C4639" s="259"/>
      <c r="D4639" s="259"/>
      <c r="E4639" s="259"/>
      <c r="F4639" s="270"/>
      <c r="G4639" s="259"/>
      <c r="H4639" s="259"/>
      <c r="I4639" s="259"/>
      <c r="J4639" s="259"/>
    </row>
    <row r="4640" spans="1:10">
      <c r="A4640" s="259"/>
      <c r="B4640" s="259"/>
      <c r="C4640" s="259"/>
      <c r="D4640" s="259"/>
      <c r="E4640" s="259"/>
      <c r="F4640" s="270"/>
      <c r="G4640" s="259"/>
      <c r="H4640" s="259"/>
      <c r="I4640" s="259"/>
      <c r="J4640" s="259"/>
    </row>
    <row r="4641" spans="1:10">
      <c r="A4641" s="259"/>
      <c r="B4641" s="259"/>
      <c r="C4641" s="259"/>
      <c r="D4641" s="259"/>
      <c r="E4641" s="259"/>
      <c r="F4641" s="270"/>
      <c r="G4641" s="259"/>
      <c r="H4641" s="259"/>
      <c r="I4641" s="259"/>
      <c r="J4641" s="259"/>
    </row>
    <row r="4642" spans="1:10">
      <c r="A4642" s="259"/>
      <c r="B4642" s="259"/>
      <c r="C4642" s="259"/>
      <c r="D4642" s="259"/>
      <c r="E4642" s="259"/>
      <c r="F4642" s="270"/>
      <c r="G4642" s="259"/>
      <c r="H4642" s="259"/>
      <c r="I4642" s="259"/>
      <c r="J4642" s="259"/>
    </row>
    <row r="4643" spans="1:10">
      <c r="A4643" s="259"/>
      <c r="B4643" s="259"/>
      <c r="C4643" s="259"/>
      <c r="D4643" s="259"/>
      <c r="E4643" s="259"/>
      <c r="F4643" s="270"/>
      <c r="G4643" s="259"/>
      <c r="H4643" s="259"/>
      <c r="I4643" s="259"/>
      <c r="J4643" s="259"/>
    </row>
    <row r="4644" spans="1:10">
      <c r="A4644" s="259"/>
      <c r="B4644" s="259"/>
      <c r="C4644" s="259"/>
      <c r="D4644" s="259"/>
      <c r="E4644" s="259"/>
      <c r="F4644" s="270"/>
      <c r="G4644" s="259"/>
      <c r="H4644" s="259"/>
      <c r="I4644" s="259"/>
      <c r="J4644" s="259"/>
    </row>
    <row r="4645" spans="1:10">
      <c r="A4645" s="259"/>
      <c r="B4645" s="259"/>
      <c r="C4645" s="259"/>
      <c r="D4645" s="259"/>
      <c r="E4645" s="259"/>
      <c r="F4645" s="270"/>
      <c r="G4645" s="259"/>
      <c r="H4645" s="259"/>
      <c r="I4645" s="259"/>
      <c r="J4645" s="259"/>
    </row>
    <row r="4646" spans="1:10">
      <c r="A4646" s="259"/>
      <c r="B4646" s="259"/>
      <c r="C4646" s="259"/>
      <c r="D4646" s="259"/>
      <c r="E4646" s="259"/>
      <c r="F4646" s="270"/>
      <c r="G4646" s="259"/>
      <c r="H4646" s="259"/>
      <c r="I4646" s="259"/>
      <c r="J4646" s="259"/>
    </row>
    <row r="4647" spans="1:10">
      <c r="A4647" s="259"/>
      <c r="B4647" s="259"/>
      <c r="C4647" s="259"/>
      <c r="D4647" s="259"/>
      <c r="E4647" s="259"/>
      <c r="F4647" s="270"/>
      <c r="G4647" s="259"/>
      <c r="H4647" s="259"/>
      <c r="I4647" s="259"/>
      <c r="J4647" s="259"/>
    </row>
    <row r="4648" spans="1:10">
      <c r="A4648" s="259"/>
      <c r="B4648" s="259"/>
      <c r="C4648" s="259"/>
      <c r="D4648" s="259"/>
      <c r="E4648" s="259"/>
      <c r="F4648" s="270"/>
      <c r="G4648" s="259"/>
      <c r="H4648" s="259"/>
      <c r="I4648" s="259"/>
      <c r="J4648" s="259"/>
    </row>
    <row r="4649" spans="1:10">
      <c r="A4649" s="259"/>
      <c r="B4649" s="259"/>
      <c r="C4649" s="259"/>
      <c r="D4649" s="259"/>
      <c r="E4649" s="259"/>
      <c r="F4649" s="270"/>
      <c r="G4649" s="259"/>
      <c r="H4649" s="259"/>
      <c r="I4649" s="259"/>
      <c r="J4649" s="259"/>
    </row>
    <row r="4650" spans="1:10">
      <c r="A4650" s="259"/>
      <c r="B4650" s="259"/>
      <c r="C4650" s="259"/>
      <c r="D4650" s="259"/>
      <c r="E4650" s="259"/>
      <c r="F4650" s="270"/>
      <c r="G4650" s="259"/>
      <c r="H4650" s="259"/>
      <c r="I4650" s="259"/>
      <c r="J4650" s="259"/>
    </row>
    <row r="4651" spans="1:10">
      <c r="A4651" s="259"/>
      <c r="B4651" s="259"/>
      <c r="C4651" s="259"/>
      <c r="D4651" s="259"/>
      <c r="E4651" s="259"/>
      <c r="F4651" s="270"/>
      <c r="G4651" s="259"/>
      <c r="H4651" s="259"/>
      <c r="I4651" s="259"/>
      <c r="J4651" s="259"/>
    </row>
    <row r="4652" spans="1:10">
      <c r="A4652" s="259"/>
      <c r="B4652" s="259"/>
      <c r="C4652" s="259"/>
      <c r="D4652" s="259"/>
      <c r="E4652" s="259"/>
      <c r="F4652" s="270"/>
      <c r="G4652" s="259"/>
      <c r="H4652" s="259"/>
      <c r="I4652" s="259"/>
      <c r="J4652" s="259"/>
    </row>
    <row r="4653" spans="1:10">
      <c r="A4653" s="259"/>
      <c r="B4653" s="259"/>
      <c r="C4653" s="259"/>
      <c r="D4653" s="259"/>
      <c r="E4653" s="259"/>
      <c r="F4653" s="270"/>
      <c r="G4653" s="259"/>
      <c r="H4653" s="259"/>
      <c r="I4653" s="259"/>
      <c r="J4653" s="259"/>
    </row>
    <row r="4654" spans="1:10">
      <c r="A4654" s="259"/>
      <c r="B4654" s="259"/>
      <c r="C4654" s="259"/>
      <c r="D4654" s="259"/>
      <c r="E4654" s="259"/>
      <c r="F4654" s="270"/>
      <c r="G4654" s="259"/>
      <c r="H4654" s="259"/>
      <c r="I4654" s="259"/>
      <c r="J4654" s="259"/>
    </row>
    <row r="4655" spans="1:10">
      <c r="A4655" s="259"/>
      <c r="B4655" s="259"/>
      <c r="C4655" s="259"/>
      <c r="D4655" s="259"/>
      <c r="E4655" s="259"/>
      <c r="F4655" s="270"/>
      <c r="G4655" s="259"/>
      <c r="H4655" s="259"/>
      <c r="I4655" s="259"/>
      <c r="J4655" s="259"/>
    </row>
    <row r="4656" spans="1:10">
      <c r="A4656" s="259"/>
      <c r="B4656" s="259"/>
      <c r="C4656" s="259"/>
      <c r="D4656" s="259"/>
      <c r="E4656" s="259"/>
      <c r="F4656" s="270"/>
      <c r="G4656" s="259"/>
      <c r="H4656" s="259"/>
      <c r="I4656" s="259"/>
      <c r="J4656" s="259"/>
    </row>
    <row r="4657" spans="1:10">
      <c r="A4657" s="259"/>
      <c r="B4657" s="259"/>
      <c r="C4657" s="259"/>
      <c r="D4657" s="259"/>
      <c r="E4657" s="259"/>
      <c r="F4657" s="270"/>
      <c r="G4657" s="259"/>
      <c r="H4657" s="259"/>
      <c r="I4657" s="259"/>
      <c r="J4657" s="259"/>
    </row>
    <row r="4658" spans="1:10">
      <c r="A4658" s="259"/>
      <c r="B4658" s="259"/>
      <c r="C4658" s="259"/>
      <c r="D4658" s="259"/>
      <c r="E4658" s="259"/>
      <c r="F4658" s="270"/>
      <c r="G4658" s="259"/>
      <c r="H4658" s="259"/>
      <c r="I4658" s="259"/>
      <c r="J4658" s="259"/>
    </row>
    <row r="4659" spans="1:10">
      <c r="A4659" s="259"/>
      <c r="B4659" s="259"/>
      <c r="C4659" s="259"/>
      <c r="D4659" s="259"/>
      <c r="E4659" s="259"/>
      <c r="F4659" s="270"/>
      <c r="G4659" s="259"/>
      <c r="H4659" s="259"/>
      <c r="I4659" s="259"/>
      <c r="J4659" s="259"/>
    </row>
    <row r="4660" spans="1:10">
      <c r="A4660" s="259"/>
      <c r="B4660" s="259"/>
      <c r="C4660" s="259"/>
      <c r="D4660" s="259"/>
      <c r="E4660" s="259"/>
      <c r="F4660" s="270"/>
      <c r="G4660" s="259"/>
      <c r="H4660" s="259"/>
      <c r="I4660" s="259"/>
      <c r="J4660" s="259"/>
    </row>
    <row r="4661" spans="1:10">
      <c r="A4661" s="259"/>
      <c r="B4661" s="259"/>
      <c r="C4661" s="259"/>
      <c r="D4661" s="259"/>
      <c r="E4661" s="259"/>
      <c r="F4661" s="270"/>
      <c r="G4661" s="259"/>
      <c r="H4661" s="259"/>
      <c r="I4661" s="259"/>
      <c r="J4661" s="259"/>
    </row>
    <row r="4662" spans="1:10">
      <c r="A4662" s="259"/>
      <c r="B4662" s="259"/>
      <c r="C4662" s="259"/>
      <c r="D4662" s="259"/>
      <c r="E4662" s="259"/>
      <c r="F4662" s="270"/>
      <c r="G4662" s="259"/>
      <c r="H4662" s="259"/>
      <c r="I4662" s="259"/>
      <c r="J4662" s="259"/>
    </row>
    <row r="4663" spans="1:10">
      <c r="A4663" s="259"/>
      <c r="B4663" s="259"/>
      <c r="C4663" s="259"/>
      <c r="D4663" s="259"/>
      <c r="E4663" s="259"/>
      <c r="F4663" s="270"/>
      <c r="G4663" s="259"/>
      <c r="H4663" s="259"/>
      <c r="I4663" s="259"/>
      <c r="J4663" s="259"/>
    </row>
    <row r="4664" spans="1:10">
      <c r="A4664" s="259"/>
      <c r="B4664" s="259"/>
      <c r="C4664" s="259"/>
      <c r="D4664" s="259"/>
      <c r="E4664" s="259"/>
      <c r="F4664" s="270"/>
      <c r="G4664" s="259"/>
      <c r="H4664" s="259"/>
      <c r="I4664" s="259"/>
      <c r="J4664" s="259"/>
    </row>
    <row r="4665" spans="1:10">
      <c r="A4665" s="259"/>
      <c r="B4665" s="259"/>
      <c r="C4665" s="259"/>
      <c r="D4665" s="259"/>
      <c r="E4665" s="259"/>
      <c r="F4665" s="270"/>
      <c r="G4665" s="259"/>
      <c r="H4665" s="259"/>
      <c r="I4665" s="259"/>
      <c r="J4665" s="259"/>
    </row>
    <row r="4666" spans="1:10">
      <c r="A4666" s="259"/>
      <c r="B4666" s="259"/>
      <c r="C4666" s="259"/>
      <c r="D4666" s="259"/>
      <c r="E4666" s="259"/>
      <c r="F4666" s="270"/>
      <c r="G4666" s="259"/>
      <c r="H4666" s="259"/>
      <c r="I4666" s="259"/>
      <c r="J4666" s="259"/>
    </row>
    <row r="4667" spans="1:10">
      <c r="A4667" s="259"/>
      <c r="B4667" s="259"/>
      <c r="C4667" s="259"/>
      <c r="D4667" s="259"/>
      <c r="E4667" s="259"/>
      <c r="F4667" s="270"/>
      <c r="G4667" s="259"/>
      <c r="H4667" s="259"/>
      <c r="I4667" s="259"/>
      <c r="J4667" s="259"/>
    </row>
    <row r="4668" spans="1:10">
      <c r="A4668" s="259"/>
      <c r="B4668" s="259"/>
      <c r="C4668" s="259"/>
      <c r="D4668" s="259"/>
      <c r="E4668" s="259"/>
      <c r="F4668" s="270"/>
      <c r="G4668" s="259"/>
      <c r="H4668" s="259"/>
      <c r="I4668" s="259"/>
      <c r="J4668" s="259"/>
    </row>
    <row r="4669" spans="1:10">
      <c r="A4669" s="259"/>
      <c r="B4669" s="259"/>
      <c r="C4669" s="259"/>
      <c r="D4669" s="259"/>
      <c r="E4669" s="259"/>
      <c r="F4669" s="270"/>
      <c r="G4669" s="259"/>
      <c r="H4669" s="259"/>
      <c r="I4669" s="259"/>
      <c r="J4669" s="259"/>
    </row>
    <row r="4670" spans="1:10">
      <c r="A4670" s="259"/>
      <c r="B4670" s="259"/>
      <c r="C4670" s="259"/>
      <c r="D4670" s="259"/>
      <c r="E4670" s="259"/>
      <c r="F4670" s="270"/>
      <c r="G4670" s="259"/>
      <c r="H4670" s="259"/>
      <c r="I4670" s="259"/>
      <c r="J4670" s="259"/>
    </row>
    <row r="4671" spans="1:10">
      <c r="A4671" s="259"/>
      <c r="B4671" s="259"/>
      <c r="C4671" s="259"/>
      <c r="D4671" s="259"/>
      <c r="E4671" s="259"/>
      <c r="F4671" s="270"/>
      <c r="G4671" s="259"/>
      <c r="H4671" s="259"/>
      <c r="I4671" s="259"/>
      <c r="J4671" s="259"/>
    </row>
    <row r="4672" spans="1:10">
      <c r="A4672" s="259"/>
      <c r="B4672" s="259"/>
      <c r="C4672" s="259"/>
      <c r="D4672" s="259"/>
      <c r="E4672" s="259"/>
      <c r="F4672" s="270"/>
      <c r="G4672" s="259"/>
      <c r="H4672" s="259"/>
      <c r="I4672" s="259"/>
      <c r="J4672" s="259"/>
    </row>
    <row r="4673" spans="1:10">
      <c r="A4673" s="259"/>
      <c r="B4673" s="259"/>
      <c r="C4673" s="259"/>
      <c r="D4673" s="259"/>
      <c r="E4673" s="259"/>
      <c r="F4673" s="270"/>
      <c r="G4673" s="259"/>
      <c r="H4673" s="259"/>
      <c r="I4673" s="259"/>
      <c r="J4673" s="259"/>
    </row>
    <row r="4674" spans="1:10">
      <c r="A4674" s="259"/>
      <c r="B4674" s="259"/>
      <c r="C4674" s="259"/>
      <c r="D4674" s="259"/>
      <c r="E4674" s="259"/>
      <c r="F4674" s="270"/>
      <c r="G4674" s="259"/>
      <c r="H4674" s="259"/>
      <c r="I4674" s="259"/>
      <c r="J4674" s="259"/>
    </row>
    <row r="4675" spans="1:10">
      <c r="A4675" s="259"/>
      <c r="B4675" s="259"/>
      <c r="C4675" s="259"/>
      <c r="D4675" s="259"/>
      <c r="E4675" s="259"/>
      <c r="F4675" s="270"/>
      <c r="G4675" s="259"/>
      <c r="H4675" s="259"/>
      <c r="I4675" s="259"/>
      <c r="J4675" s="259"/>
    </row>
    <row r="4676" spans="1:10">
      <c r="A4676" s="259"/>
      <c r="B4676" s="259"/>
      <c r="C4676" s="259"/>
      <c r="D4676" s="259"/>
      <c r="E4676" s="259"/>
      <c r="F4676" s="270"/>
      <c r="G4676" s="259"/>
      <c r="H4676" s="259"/>
      <c r="I4676" s="259"/>
      <c r="J4676" s="259"/>
    </row>
    <row r="4677" spans="1:10">
      <c r="A4677" s="259"/>
      <c r="B4677" s="259"/>
      <c r="C4677" s="259"/>
      <c r="D4677" s="259"/>
      <c r="E4677" s="259"/>
      <c r="F4677" s="270"/>
      <c r="G4677" s="259"/>
      <c r="H4677" s="259"/>
      <c r="I4677" s="259"/>
      <c r="J4677" s="259"/>
    </row>
    <row r="4678" spans="1:10">
      <c r="A4678" s="259"/>
      <c r="B4678" s="259"/>
      <c r="C4678" s="259"/>
      <c r="D4678" s="259"/>
      <c r="E4678" s="259"/>
      <c r="F4678" s="270"/>
      <c r="G4678" s="259"/>
      <c r="H4678" s="259"/>
      <c r="I4678" s="259"/>
      <c r="J4678" s="259"/>
    </row>
    <row r="4679" spans="1:10">
      <c r="A4679" s="259"/>
      <c r="B4679" s="259"/>
      <c r="C4679" s="259"/>
      <c r="D4679" s="259"/>
      <c r="E4679" s="259"/>
      <c r="F4679" s="270"/>
      <c r="G4679" s="259"/>
      <c r="H4679" s="259"/>
      <c r="I4679" s="259"/>
      <c r="J4679" s="259"/>
    </row>
    <row r="4680" spans="1:10">
      <c r="A4680" s="259"/>
      <c r="B4680" s="259"/>
      <c r="C4680" s="259"/>
      <c r="D4680" s="259"/>
      <c r="E4680" s="259"/>
      <c r="F4680" s="270"/>
      <c r="G4680" s="259"/>
      <c r="H4680" s="259"/>
      <c r="I4680" s="259"/>
      <c r="J4680" s="259"/>
    </row>
    <row r="4681" spans="1:10">
      <c r="A4681" s="259"/>
      <c r="B4681" s="259"/>
      <c r="C4681" s="259"/>
      <c r="D4681" s="259"/>
      <c r="E4681" s="259"/>
      <c r="F4681" s="270"/>
      <c r="G4681" s="259"/>
      <c r="H4681" s="259"/>
      <c r="I4681" s="259"/>
      <c r="J4681" s="259"/>
    </row>
    <row r="4682" spans="1:10">
      <c r="A4682" s="259"/>
      <c r="B4682" s="259"/>
      <c r="C4682" s="259"/>
      <c r="D4682" s="259"/>
      <c r="E4682" s="259"/>
      <c r="F4682" s="270"/>
      <c r="G4682" s="259"/>
      <c r="H4682" s="259"/>
      <c r="I4682" s="259"/>
      <c r="J4682" s="259"/>
    </row>
    <row r="4683" spans="1:10">
      <c r="A4683" s="259"/>
      <c r="B4683" s="259"/>
      <c r="C4683" s="259"/>
      <c r="D4683" s="259"/>
      <c r="E4683" s="259"/>
      <c r="F4683" s="270"/>
      <c r="G4683" s="259"/>
      <c r="H4683" s="259"/>
      <c r="I4683" s="259"/>
      <c r="J4683" s="259"/>
    </row>
    <row r="4684" spans="1:10">
      <c r="A4684" s="259"/>
      <c r="B4684" s="259"/>
      <c r="C4684" s="259"/>
      <c r="D4684" s="259"/>
      <c r="E4684" s="259"/>
      <c r="F4684" s="270"/>
      <c r="G4684" s="259"/>
      <c r="H4684" s="259"/>
      <c r="I4684" s="259"/>
      <c r="J4684" s="259"/>
    </row>
    <row r="4685" spans="1:10">
      <c r="A4685" s="259"/>
      <c r="B4685" s="259"/>
      <c r="C4685" s="259"/>
      <c r="D4685" s="259"/>
      <c r="E4685" s="259"/>
      <c r="F4685" s="270"/>
      <c r="G4685" s="259"/>
      <c r="H4685" s="259"/>
      <c r="I4685" s="259"/>
      <c r="J4685" s="259"/>
    </row>
    <row r="4686" spans="1:10">
      <c r="A4686" s="259"/>
      <c r="B4686" s="259"/>
      <c r="C4686" s="259"/>
      <c r="D4686" s="259"/>
      <c r="E4686" s="259"/>
      <c r="F4686" s="270"/>
      <c r="G4686" s="259"/>
      <c r="H4686" s="259"/>
      <c r="I4686" s="259"/>
      <c r="J4686" s="259"/>
    </row>
    <row r="4687" spans="1:10">
      <c r="A4687" s="259"/>
      <c r="B4687" s="259"/>
      <c r="C4687" s="259"/>
      <c r="D4687" s="259"/>
      <c r="E4687" s="259"/>
      <c r="F4687" s="270"/>
      <c r="G4687" s="259"/>
      <c r="H4687" s="259"/>
      <c r="I4687" s="259"/>
      <c r="J4687" s="259"/>
    </row>
    <row r="4688" spans="1:10">
      <c r="A4688" s="259"/>
      <c r="B4688" s="259"/>
      <c r="C4688" s="259"/>
      <c r="D4688" s="259"/>
      <c r="E4688" s="259"/>
      <c r="F4688" s="270"/>
      <c r="G4688" s="259"/>
      <c r="H4688" s="259"/>
      <c r="I4688" s="259"/>
      <c r="J4688" s="259"/>
    </row>
    <row r="4689" spans="1:10">
      <c r="A4689" s="259"/>
      <c r="B4689" s="259"/>
      <c r="C4689" s="259"/>
      <c r="D4689" s="259"/>
      <c r="E4689" s="259"/>
      <c r="F4689" s="270"/>
      <c r="G4689" s="259"/>
      <c r="H4689" s="259"/>
      <c r="I4689" s="259"/>
      <c r="J4689" s="259"/>
    </row>
    <row r="4690" spans="1:10">
      <c r="A4690" s="259"/>
      <c r="B4690" s="259"/>
      <c r="C4690" s="259"/>
      <c r="D4690" s="259"/>
      <c r="E4690" s="259"/>
      <c r="F4690" s="270"/>
      <c r="G4690" s="259"/>
      <c r="H4690" s="259"/>
      <c r="I4690" s="259"/>
      <c r="J4690" s="259"/>
    </row>
    <row r="4691" spans="1:10">
      <c r="A4691" s="259"/>
      <c r="B4691" s="259"/>
      <c r="C4691" s="259"/>
      <c r="D4691" s="259"/>
      <c r="E4691" s="259"/>
      <c r="F4691" s="270"/>
      <c r="G4691" s="259"/>
      <c r="H4691" s="259"/>
      <c r="I4691" s="259"/>
      <c r="J4691" s="259"/>
    </row>
    <row r="4692" spans="1:10">
      <c r="A4692" s="259"/>
      <c r="B4692" s="259"/>
      <c r="C4692" s="259"/>
      <c r="D4692" s="259"/>
      <c r="E4692" s="259"/>
      <c r="F4692" s="270"/>
      <c r="G4692" s="259"/>
      <c r="H4692" s="259"/>
      <c r="I4692" s="259"/>
      <c r="J4692" s="259"/>
    </row>
    <row r="4693" spans="1:10">
      <c r="A4693" s="259"/>
      <c r="B4693" s="259"/>
      <c r="C4693" s="259"/>
      <c r="D4693" s="259"/>
      <c r="E4693" s="259"/>
      <c r="F4693" s="270"/>
      <c r="G4693" s="259"/>
      <c r="H4693" s="259"/>
      <c r="I4693" s="259"/>
      <c r="J4693" s="259"/>
    </row>
    <row r="4694" spans="1:10">
      <c r="A4694" s="259"/>
      <c r="B4694" s="259"/>
      <c r="C4694" s="259"/>
      <c r="D4694" s="259"/>
      <c r="E4694" s="259"/>
      <c r="F4694" s="270"/>
      <c r="G4694" s="259"/>
      <c r="H4694" s="259"/>
      <c r="I4694" s="259"/>
      <c r="J4694" s="259"/>
    </row>
    <row r="4695" spans="1:10">
      <c r="A4695" s="259"/>
      <c r="B4695" s="259"/>
      <c r="C4695" s="259"/>
      <c r="D4695" s="259"/>
      <c r="E4695" s="259"/>
      <c r="F4695" s="270"/>
      <c r="G4695" s="259"/>
      <c r="H4695" s="259"/>
      <c r="I4695" s="259"/>
      <c r="J4695" s="259"/>
    </row>
    <row r="4696" spans="1:10">
      <c r="A4696" s="259"/>
      <c r="B4696" s="259"/>
      <c r="C4696" s="259"/>
      <c r="D4696" s="259"/>
      <c r="E4696" s="259"/>
      <c r="F4696" s="270"/>
      <c r="G4696" s="259"/>
      <c r="H4696" s="259"/>
      <c r="I4696" s="259"/>
      <c r="J4696" s="259"/>
    </row>
    <row r="4697" spans="1:10">
      <c r="A4697" s="259"/>
      <c r="B4697" s="259"/>
      <c r="C4697" s="259"/>
      <c r="D4697" s="259"/>
      <c r="E4697" s="259"/>
      <c r="F4697" s="270"/>
      <c r="G4697" s="259"/>
      <c r="H4697" s="259"/>
      <c r="I4697" s="259"/>
      <c r="J4697" s="259"/>
    </row>
    <row r="4698" spans="1:10">
      <c r="A4698" s="259"/>
      <c r="B4698" s="259"/>
      <c r="C4698" s="259"/>
      <c r="D4698" s="259"/>
      <c r="E4698" s="259"/>
      <c r="F4698" s="270"/>
      <c r="G4698" s="259"/>
      <c r="H4698" s="259"/>
      <c r="I4698" s="259"/>
      <c r="J4698" s="259"/>
    </row>
    <row r="4699" spans="1:10">
      <c r="A4699" s="259"/>
      <c r="B4699" s="259"/>
      <c r="C4699" s="259"/>
      <c r="D4699" s="259"/>
      <c r="E4699" s="259"/>
      <c r="F4699" s="270"/>
      <c r="G4699" s="259"/>
      <c r="H4699" s="259"/>
      <c r="I4699" s="259"/>
      <c r="J4699" s="259"/>
    </row>
    <row r="4700" spans="1:10">
      <c r="A4700" s="259"/>
      <c r="B4700" s="259"/>
      <c r="C4700" s="259"/>
      <c r="D4700" s="259"/>
      <c r="E4700" s="259"/>
      <c r="F4700" s="270"/>
      <c r="G4700" s="259"/>
      <c r="H4700" s="259"/>
      <c r="I4700" s="259"/>
      <c r="J4700" s="259"/>
    </row>
    <row r="4701" spans="1:10">
      <c r="A4701" s="259"/>
      <c r="B4701" s="259"/>
      <c r="C4701" s="259"/>
      <c r="D4701" s="259"/>
      <c r="E4701" s="259"/>
      <c r="F4701" s="270"/>
      <c r="G4701" s="259"/>
      <c r="H4701" s="259"/>
      <c r="I4701" s="259"/>
      <c r="J4701" s="259"/>
    </row>
    <row r="4702" spans="1:10">
      <c r="A4702" s="259"/>
      <c r="B4702" s="259"/>
      <c r="C4702" s="259"/>
      <c r="D4702" s="259"/>
      <c r="E4702" s="259"/>
      <c r="F4702" s="270"/>
      <c r="G4702" s="259"/>
      <c r="H4702" s="259"/>
      <c r="I4702" s="259"/>
      <c r="J4702" s="259"/>
    </row>
    <row r="4703" spans="1:10">
      <c r="A4703" s="259"/>
      <c r="B4703" s="259"/>
      <c r="C4703" s="259"/>
      <c r="D4703" s="259"/>
      <c r="E4703" s="259"/>
      <c r="F4703" s="270"/>
      <c r="G4703" s="259"/>
      <c r="H4703" s="259"/>
      <c r="I4703" s="259"/>
      <c r="J4703" s="259"/>
    </row>
    <row r="4704" spans="1:10">
      <c r="A4704" s="259"/>
      <c r="B4704" s="259"/>
      <c r="C4704" s="259"/>
      <c r="D4704" s="259"/>
      <c r="E4704" s="259"/>
      <c r="F4704" s="270"/>
      <c r="G4704" s="259"/>
      <c r="H4704" s="259"/>
      <c r="I4704" s="259"/>
      <c r="J4704" s="259"/>
    </row>
    <row r="4705" spans="1:10">
      <c r="A4705" s="259"/>
      <c r="B4705" s="259"/>
      <c r="C4705" s="259"/>
      <c r="D4705" s="259"/>
      <c r="E4705" s="259"/>
      <c r="F4705" s="270"/>
      <c r="G4705" s="259"/>
      <c r="H4705" s="259"/>
      <c r="I4705" s="259"/>
      <c r="J4705" s="259"/>
    </row>
    <row r="4706" spans="1:10">
      <c r="A4706" s="259"/>
      <c r="B4706" s="259"/>
      <c r="C4706" s="259"/>
      <c r="D4706" s="259"/>
      <c r="E4706" s="259"/>
      <c r="F4706" s="270"/>
      <c r="G4706" s="259"/>
      <c r="H4706" s="259"/>
      <c r="I4706" s="259"/>
      <c r="J4706" s="259"/>
    </row>
    <row r="4707" spans="1:10">
      <c r="A4707" s="259"/>
      <c r="B4707" s="259"/>
      <c r="C4707" s="259"/>
      <c r="D4707" s="259"/>
      <c r="E4707" s="259"/>
      <c r="F4707" s="270"/>
      <c r="G4707" s="259"/>
      <c r="H4707" s="259"/>
      <c r="I4707" s="259"/>
      <c r="J4707" s="259"/>
    </row>
    <row r="4708" spans="1:10">
      <c r="A4708" s="259"/>
      <c r="B4708" s="259"/>
      <c r="C4708" s="259"/>
      <c r="D4708" s="259"/>
      <c r="E4708" s="259"/>
      <c r="F4708" s="270"/>
      <c r="G4708" s="259"/>
      <c r="H4708" s="259"/>
      <c r="I4708" s="259"/>
      <c r="J4708" s="259"/>
    </row>
    <row r="4709" spans="1:10">
      <c r="A4709" s="259"/>
      <c r="B4709" s="259"/>
      <c r="C4709" s="259"/>
      <c r="D4709" s="259"/>
      <c r="E4709" s="259"/>
      <c r="F4709" s="270"/>
      <c r="G4709" s="259"/>
      <c r="H4709" s="259"/>
      <c r="I4709" s="259"/>
      <c r="J4709" s="259"/>
    </row>
    <row r="4710" spans="1:10">
      <c r="A4710" s="259"/>
      <c r="B4710" s="259"/>
      <c r="C4710" s="259"/>
      <c r="D4710" s="259"/>
      <c r="E4710" s="259"/>
      <c r="F4710" s="270"/>
      <c r="G4710" s="259"/>
      <c r="H4710" s="259"/>
      <c r="I4710" s="259"/>
      <c r="J4710" s="259"/>
    </row>
    <row r="4711" spans="1:10">
      <c r="A4711" s="259"/>
      <c r="B4711" s="259"/>
      <c r="C4711" s="259"/>
      <c r="D4711" s="259"/>
      <c r="E4711" s="259"/>
      <c r="F4711" s="270"/>
      <c r="G4711" s="259"/>
      <c r="H4711" s="259"/>
      <c r="I4711" s="259"/>
      <c r="J4711" s="259"/>
    </row>
    <row r="4712" spans="1:10">
      <c r="A4712" s="259"/>
      <c r="B4712" s="259"/>
      <c r="C4712" s="259"/>
      <c r="D4712" s="259"/>
      <c r="E4712" s="259"/>
      <c r="F4712" s="270"/>
      <c r="G4712" s="259"/>
      <c r="H4712" s="259"/>
      <c r="I4712" s="259"/>
      <c r="J4712" s="259"/>
    </row>
    <row r="4713" spans="1:10">
      <c r="A4713" s="259"/>
      <c r="B4713" s="259"/>
      <c r="C4713" s="259"/>
      <c r="D4713" s="259"/>
      <c r="E4713" s="259"/>
      <c r="F4713" s="270"/>
      <c r="G4713" s="259"/>
      <c r="H4713" s="259"/>
      <c r="I4713" s="259"/>
      <c r="J4713" s="259"/>
    </row>
    <row r="4714" spans="1:10">
      <c r="A4714" s="259"/>
      <c r="B4714" s="259"/>
      <c r="C4714" s="259"/>
      <c r="D4714" s="259"/>
      <c r="E4714" s="259"/>
      <c r="F4714" s="270"/>
      <c r="G4714" s="259"/>
      <c r="H4714" s="259"/>
      <c r="I4714" s="259"/>
      <c r="J4714" s="259"/>
    </row>
    <row r="4715" spans="1:10">
      <c r="A4715" s="259"/>
      <c r="B4715" s="259"/>
      <c r="C4715" s="259"/>
      <c r="D4715" s="259"/>
      <c r="E4715" s="259"/>
      <c r="F4715" s="270"/>
      <c r="G4715" s="259"/>
      <c r="H4715" s="259"/>
      <c r="I4715" s="259"/>
      <c r="J4715" s="259"/>
    </row>
    <row r="4716" spans="1:10">
      <c r="A4716" s="259"/>
      <c r="B4716" s="259"/>
      <c r="C4716" s="259"/>
      <c r="D4716" s="259"/>
      <c r="E4716" s="259"/>
      <c r="F4716" s="270"/>
      <c r="G4716" s="259"/>
      <c r="H4716" s="259"/>
      <c r="I4716" s="259"/>
      <c r="J4716" s="259"/>
    </row>
    <row r="4717" spans="1:10">
      <c r="A4717" s="259"/>
      <c r="B4717" s="259"/>
      <c r="C4717" s="259"/>
      <c r="D4717" s="259"/>
      <c r="E4717" s="259"/>
      <c r="F4717" s="270"/>
      <c r="G4717" s="259"/>
      <c r="H4717" s="259"/>
      <c r="I4717" s="259"/>
      <c r="J4717" s="259"/>
    </row>
    <row r="4718" spans="1:10">
      <c r="A4718" s="259"/>
      <c r="B4718" s="259"/>
      <c r="C4718" s="259"/>
      <c r="D4718" s="259"/>
      <c r="E4718" s="259"/>
      <c r="F4718" s="270"/>
      <c r="G4718" s="259"/>
      <c r="H4718" s="259"/>
      <c r="I4718" s="259"/>
      <c r="J4718" s="259"/>
    </row>
    <row r="4719" spans="1:10">
      <c r="A4719" s="259"/>
      <c r="B4719" s="259"/>
      <c r="C4719" s="259"/>
      <c r="D4719" s="259"/>
      <c r="E4719" s="259"/>
      <c r="F4719" s="270"/>
      <c r="G4719" s="259"/>
      <c r="H4719" s="259"/>
      <c r="I4719" s="259"/>
      <c r="J4719" s="259"/>
    </row>
    <row r="4720" spans="1:10">
      <c r="A4720" s="259"/>
      <c r="B4720" s="259"/>
      <c r="C4720" s="259"/>
      <c r="D4720" s="259"/>
      <c r="E4720" s="259"/>
      <c r="F4720" s="270"/>
      <c r="G4720" s="259"/>
      <c r="H4720" s="259"/>
      <c r="I4720" s="259"/>
      <c r="J4720" s="259"/>
    </row>
    <row r="4721" spans="1:10">
      <c r="A4721" s="259"/>
      <c r="B4721" s="259"/>
      <c r="C4721" s="259"/>
      <c r="D4721" s="259"/>
      <c r="E4721" s="259"/>
      <c r="F4721" s="270"/>
      <c r="G4721" s="259"/>
      <c r="H4721" s="259"/>
      <c r="I4721" s="259"/>
      <c r="J4721" s="259"/>
    </row>
    <row r="4722" spans="1:10">
      <c r="A4722" s="259"/>
      <c r="B4722" s="259"/>
      <c r="C4722" s="259"/>
      <c r="D4722" s="259"/>
      <c r="E4722" s="259"/>
      <c r="F4722" s="270"/>
      <c r="G4722" s="259"/>
      <c r="H4722" s="259"/>
      <c r="I4722" s="259"/>
      <c r="J4722" s="259"/>
    </row>
    <row r="4723" spans="1:10">
      <c r="A4723" s="259"/>
      <c r="B4723" s="259"/>
      <c r="C4723" s="259"/>
      <c r="D4723" s="259"/>
      <c r="E4723" s="259"/>
      <c r="F4723" s="270"/>
      <c r="G4723" s="259"/>
      <c r="H4723" s="259"/>
      <c r="I4723" s="259"/>
      <c r="J4723" s="259"/>
    </row>
    <row r="4724" spans="1:10">
      <c r="A4724" s="259"/>
      <c r="B4724" s="259"/>
      <c r="C4724" s="259"/>
      <c r="D4724" s="259"/>
      <c r="E4724" s="259"/>
      <c r="F4724" s="270"/>
      <c r="G4724" s="259"/>
      <c r="H4724" s="259"/>
      <c r="I4724" s="259"/>
      <c r="J4724" s="259"/>
    </row>
    <row r="4725" spans="1:10">
      <c r="A4725" s="259"/>
      <c r="B4725" s="259"/>
      <c r="C4725" s="259"/>
      <c r="D4725" s="259"/>
      <c r="E4725" s="259"/>
      <c r="F4725" s="270"/>
      <c r="G4725" s="259"/>
      <c r="H4725" s="259"/>
      <c r="I4725" s="259"/>
      <c r="J4725" s="259"/>
    </row>
    <row r="4726" spans="1:10">
      <c r="A4726" s="259"/>
      <c r="B4726" s="259"/>
      <c r="C4726" s="259"/>
      <c r="D4726" s="259"/>
      <c r="E4726" s="259"/>
      <c r="F4726" s="270"/>
      <c r="G4726" s="259"/>
      <c r="H4726" s="259"/>
      <c r="I4726" s="259"/>
      <c r="J4726" s="259"/>
    </row>
    <row r="4727" spans="1:10">
      <c r="A4727" s="259"/>
      <c r="B4727" s="259"/>
      <c r="C4727" s="259"/>
      <c r="D4727" s="259"/>
      <c r="E4727" s="259"/>
      <c r="F4727" s="270"/>
      <c r="G4727" s="259"/>
      <c r="H4727" s="259"/>
      <c r="I4727" s="259"/>
      <c r="J4727" s="259"/>
    </row>
    <row r="4728" spans="1:10">
      <c r="A4728" s="259"/>
      <c r="B4728" s="259"/>
      <c r="C4728" s="259"/>
      <c r="D4728" s="259"/>
      <c r="E4728" s="259"/>
      <c r="F4728" s="270"/>
      <c r="G4728" s="259"/>
      <c r="H4728" s="259"/>
      <c r="I4728" s="259"/>
      <c r="J4728" s="259"/>
    </row>
    <row r="4729" spans="1:10">
      <c r="A4729" s="259"/>
      <c r="B4729" s="259"/>
      <c r="C4729" s="259"/>
      <c r="D4729" s="259"/>
      <c r="E4729" s="259"/>
      <c r="F4729" s="270"/>
      <c r="G4729" s="259"/>
      <c r="H4729" s="259"/>
      <c r="I4729" s="259"/>
      <c r="J4729" s="259"/>
    </row>
    <row r="4730" spans="1:10">
      <c r="A4730" s="259"/>
      <c r="B4730" s="259"/>
      <c r="C4730" s="259"/>
      <c r="D4730" s="259"/>
      <c r="E4730" s="259"/>
      <c r="F4730" s="270"/>
      <c r="G4730" s="259"/>
      <c r="H4730" s="259"/>
      <c r="I4730" s="259"/>
      <c r="J4730" s="259"/>
    </row>
    <row r="4731" spans="1:10">
      <c r="A4731" s="259"/>
      <c r="B4731" s="259"/>
      <c r="C4731" s="259"/>
      <c r="D4731" s="259"/>
      <c r="E4731" s="259"/>
      <c r="F4731" s="270"/>
      <c r="G4731" s="259"/>
      <c r="H4731" s="259"/>
      <c r="I4731" s="259"/>
      <c r="J4731" s="259"/>
    </row>
    <row r="4732" spans="1:10">
      <c r="A4732" s="259"/>
      <c r="B4732" s="259"/>
      <c r="C4732" s="259"/>
      <c r="D4732" s="259"/>
      <c r="E4732" s="259"/>
      <c r="F4732" s="270"/>
      <c r="G4732" s="259"/>
      <c r="H4732" s="259"/>
      <c r="I4732" s="259"/>
      <c r="J4732" s="259"/>
    </row>
    <row r="4733" spans="1:10">
      <c r="A4733" s="259"/>
      <c r="B4733" s="259"/>
      <c r="C4733" s="259"/>
      <c r="D4733" s="259"/>
      <c r="E4733" s="259"/>
      <c r="F4733" s="270"/>
      <c r="G4733" s="259"/>
      <c r="H4733" s="259"/>
      <c r="I4733" s="259"/>
      <c r="J4733" s="259"/>
    </row>
    <row r="4734" spans="1:10">
      <c r="A4734" s="259"/>
      <c r="B4734" s="259"/>
      <c r="C4734" s="259"/>
      <c r="D4734" s="259"/>
      <c r="E4734" s="259"/>
      <c r="F4734" s="270"/>
      <c r="G4734" s="259"/>
      <c r="H4734" s="259"/>
      <c r="I4734" s="259"/>
      <c r="J4734" s="259"/>
    </row>
    <row r="4735" spans="1:10">
      <c r="A4735" s="259"/>
      <c r="B4735" s="259"/>
      <c r="C4735" s="259"/>
      <c r="D4735" s="259"/>
      <c r="E4735" s="259"/>
      <c r="F4735" s="270"/>
      <c r="G4735" s="259"/>
      <c r="H4735" s="259"/>
      <c r="I4735" s="259"/>
      <c r="J4735" s="259"/>
    </row>
    <row r="4736" spans="1:10">
      <c r="A4736" s="259"/>
      <c r="B4736" s="259"/>
      <c r="C4736" s="259"/>
      <c r="D4736" s="259"/>
      <c r="E4736" s="259"/>
      <c r="F4736" s="270"/>
      <c r="G4736" s="259"/>
      <c r="H4736" s="259"/>
      <c r="I4736" s="259"/>
      <c r="J4736" s="259"/>
    </row>
    <row r="4737" spans="1:10">
      <c r="A4737" s="259"/>
      <c r="B4737" s="259"/>
      <c r="C4737" s="259"/>
      <c r="D4737" s="259"/>
      <c r="E4737" s="259"/>
      <c r="F4737" s="270"/>
      <c r="G4737" s="259"/>
      <c r="H4737" s="259"/>
      <c r="I4737" s="259"/>
      <c r="J4737" s="259"/>
    </row>
    <row r="4738" spans="1:10">
      <c r="A4738" s="259"/>
      <c r="B4738" s="259"/>
      <c r="C4738" s="259"/>
      <c r="D4738" s="259"/>
      <c r="E4738" s="259"/>
      <c r="F4738" s="270"/>
      <c r="G4738" s="259"/>
      <c r="H4738" s="259"/>
      <c r="I4738" s="259"/>
      <c r="J4738" s="259"/>
    </row>
    <row r="4739" spans="1:10">
      <c r="A4739" s="259"/>
      <c r="B4739" s="259"/>
      <c r="C4739" s="259"/>
      <c r="D4739" s="259"/>
      <c r="E4739" s="259"/>
      <c r="F4739" s="270"/>
      <c r="G4739" s="259"/>
      <c r="H4739" s="259"/>
      <c r="I4739" s="259"/>
      <c r="J4739" s="259"/>
    </row>
    <row r="4740" spans="1:10">
      <c r="A4740" s="259"/>
      <c r="B4740" s="259"/>
      <c r="C4740" s="259"/>
      <c r="D4740" s="259"/>
      <c r="E4740" s="259"/>
      <c r="F4740" s="270"/>
      <c r="G4740" s="259"/>
      <c r="H4740" s="259"/>
      <c r="I4740" s="259"/>
      <c r="J4740" s="259"/>
    </row>
    <row r="4741" spans="1:10">
      <c r="A4741" s="259"/>
      <c r="B4741" s="259"/>
      <c r="C4741" s="259"/>
      <c r="D4741" s="259"/>
      <c r="E4741" s="259"/>
      <c r="F4741" s="270"/>
      <c r="G4741" s="259"/>
      <c r="H4741" s="259"/>
      <c r="I4741" s="259"/>
      <c r="J4741" s="259"/>
    </row>
    <row r="4742" spans="1:10">
      <c r="A4742" s="259"/>
      <c r="B4742" s="259"/>
      <c r="C4742" s="259"/>
      <c r="D4742" s="259"/>
      <c r="E4742" s="259"/>
      <c r="F4742" s="270"/>
      <c r="G4742" s="259"/>
      <c r="H4742" s="259"/>
      <c r="I4742" s="259"/>
      <c r="J4742" s="259"/>
    </row>
    <row r="4743" spans="1:10">
      <c r="A4743" s="259"/>
      <c r="B4743" s="259"/>
      <c r="C4743" s="259"/>
      <c r="D4743" s="259"/>
      <c r="E4743" s="259"/>
      <c r="F4743" s="270"/>
      <c r="G4743" s="259"/>
      <c r="H4743" s="259"/>
      <c r="I4743" s="259"/>
      <c r="J4743" s="259"/>
    </row>
    <row r="4744" spans="1:10">
      <c r="A4744" s="259"/>
      <c r="B4744" s="259"/>
      <c r="C4744" s="259"/>
      <c r="D4744" s="259"/>
      <c r="E4744" s="259"/>
      <c r="F4744" s="270"/>
      <c r="G4744" s="259"/>
      <c r="H4744" s="259"/>
      <c r="I4744" s="259"/>
      <c r="J4744" s="259"/>
    </row>
    <row r="4745" spans="1:10">
      <c r="A4745" s="259"/>
      <c r="B4745" s="259"/>
      <c r="C4745" s="259"/>
      <c r="D4745" s="259"/>
      <c r="E4745" s="259"/>
      <c r="F4745" s="270"/>
      <c r="G4745" s="259"/>
      <c r="H4745" s="259"/>
      <c r="I4745" s="259"/>
      <c r="J4745" s="259"/>
    </row>
    <row r="4746" spans="1:10">
      <c r="A4746" s="259"/>
      <c r="B4746" s="259"/>
      <c r="C4746" s="259"/>
      <c r="D4746" s="259"/>
      <c r="E4746" s="259"/>
      <c r="F4746" s="270"/>
      <c r="G4746" s="259"/>
      <c r="H4746" s="259"/>
      <c r="I4746" s="259"/>
      <c r="J4746" s="259"/>
    </row>
    <row r="4747" spans="1:10">
      <c r="A4747" s="259"/>
      <c r="B4747" s="259"/>
      <c r="C4747" s="259"/>
      <c r="D4747" s="259"/>
      <c r="E4747" s="259"/>
      <c r="F4747" s="270"/>
      <c r="G4747" s="259"/>
      <c r="H4747" s="259"/>
      <c r="I4747" s="259"/>
      <c r="J4747" s="259"/>
    </row>
    <row r="4748" spans="1:10">
      <c r="A4748" s="259"/>
      <c r="B4748" s="259"/>
      <c r="C4748" s="259"/>
      <c r="D4748" s="259"/>
      <c r="E4748" s="259"/>
      <c r="F4748" s="270"/>
      <c r="G4748" s="259"/>
      <c r="H4748" s="259"/>
      <c r="I4748" s="259"/>
      <c r="J4748" s="259"/>
    </row>
    <row r="4749" spans="1:10">
      <c r="A4749" s="259"/>
      <c r="B4749" s="259"/>
      <c r="C4749" s="259"/>
      <c r="D4749" s="259"/>
      <c r="E4749" s="259"/>
      <c r="F4749" s="270"/>
      <c r="G4749" s="259"/>
      <c r="H4749" s="259"/>
      <c r="I4749" s="259"/>
      <c r="J4749" s="259"/>
    </row>
    <row r="4750" spans="1:10">
      <c r="A4750" s="259"/>
      <c r="B4750" s="259"/>
      <c r="C4750" s="259"/>
      <c r="D4750" s="259"/>
      <c r="E4750" s="259"/>
      <c r="F4750" s="270"/>
      <c r="G4750" s="259"/>
      <c r="H4750" s="259"/>
      <c r="I4750" s="259"/>
      <c r="J4750" s="259"/>
    </row>
    <row r="4751" spans="1:10">
      <c r="A4751" s="259"/>
      <c r="B4751" s="259"/>
      <c r="C4751" s="259"/>
      <c r="D4751" s="259"/>
      <c r="E4751" s="259"/>
      <c r="F4751" s="270"/>
      <c r="G4751" s="259"/>
      <c r="H4751" s="259"/>
      <c r="I4751" s="259"/>
      <c r="J4751" s="259"/>
    </row>
    <row r="4752" spans="1:10">
      <c r="A4752" s="259"/>
      <c r="B4752" s="259"/>
      <c r="C4752" s="259"/>
      <c r="D4752" s="259"/>
      <c r="E4752" s="259"/>
      <c r="F4752" s="270"/>
      <c r="G4752" s="259"/>
      <c r="H4752" s="259"/>
      <c r="I4752" s="259"/>
      <c r="J4752" s="259"/>
    </row>
    <row r="4753" spans="1:10">
      <c r="A4753" s="259"/>
      <c r="B4753" s="259"/>
      <c r="C4753" s="259"/>
      <c r="D4753" s="259"/>
      <c r="E4753" s="259"/>
      <c r="F4753" s="270"/>
      <c r="G4753" s="259"/>
      <c r="H4753" s="259"/>
      <c r="I4753" s="259"/>
      <c r="J4753" s="259"/>
    </row>
    <row r="4754" spans="1:10">
      <c r="A4754" s="259"/>
      <c r="B4754" s="259"/>
      <c r="C4754" s="259"/>
      <c r="D4754" s="259"/>
      <c r="E4754" s="259"/>
      <c r="F4754" s="270"/>
      <c r="G4754" s="259"/>
      <c r="H4754" s="259"/>
      <c r="I4754" s="259"/>
      <c r="J4754" s="259"/>
    </row>
    <row r="4755" spans="1:10">
      <c r="A4755" s="259"/>
      <c r="B4755" s="259"/>
      <c r="C4755" s="259"/>
      <c r="D4755" s="259"/>
      <c r="E4755" s="259"/>
      <c r="F4755" s="270"/>
      <c r="G4755" s="259"/>
      <c r="H4755" s="259"/>
      <c r="I4755" s="259"/>
      <c r="J4755" s="259"/>
    </row>
    <row r="4756" spans="1:10">
      <c r="A4756" s="259"/>
      <c r="B4756" s="259"/>
      <c r="C4756" s="259"/>
      <c r="D4756" s="259"/>
      <c r="E4756" s="259"/>
      <c r="F4756" s="270"/>
      <c r="G4756" s="259"/>
      <c r="H4756" s="259"/>
      <c r="I4756" s="259"/>
      <c r="J4756" s="259"/>
    </row>
    <row r="4757" spans="1:10">
      <c r="A4757" s="259"/>
      <c r="B4757" s="259"/>
      <c r="C4757" s="259"/>
      <c r="D4757" s="259"/>
      <c r="E4757" s="259"/>
      <c r="F4757" s="270"/>
      <c r="G4757" s="259"/>
      <c r="H4757" s="259"/>
      <c r="I4757" s="259"/>
      <c r="J4757" s="259"/>
    </row>
    <row r="4758" spans="1:10">
      <c r="A4758" s="259"/>
      <c r="B4758" s="259"/>
      <c r="C4758" s="259"/>
      <c r="D4758" s="259"/>
      <c r="E4758" s="259"/>
      <c r="F4758" s="270"/>
      <c r="G4758" s="259"/>
      <c r="H4758" s="259"/>
      <c r="I4758" s="259"/>
      <c r="J4758" s="259"/>
    </row>
    <row r="4759" spans="1:10">
      <c r="A4759" s="259"/>
      <c r="B4759" s="259"/>
      <c r="C4759" s="259"/>
      <c r="D4759" s="259"/>
      <c r="E4759" s="259"/>
      <c r="F4759" s="270"/>
      <c r="G4759" s="259"/>
      <c r="H4759" s="259"/>
      <c r="I4759" s="259"/>
      <c r="J4759" s="259"/>
    </row>
    <row r="4760" spans="1:10">
      <c r="A4760" s="259"/>
      <c r="B4760" s="259"/>
      <c r="C4760" s="259"/>
      <c r="D4760" s="259"/>
      <c r="E4760" s="259"/>
      <c r="F4760" s="270"/>
      <c r="G4760" s="259"/>
      <c r="H4760" s="259"/>
      <c r="I4760" s="259"/>
      <c r="J4760" s="259"/>
    </row>
    <row r="4761" spans="1:10">
      <c r="A4761" s="259"/>
      <c r="B4761" s="259"/>
      <c r="C4761" s="259"/>
      <c r="D4761" s="259"/>
      <c r="E4761" s="259"/>
      <c r="F4761" s="270"/>
      <c r="G4761" s="259"/>
      <c r="H4761" s="259"/>
      <c r="I4761" s="259"/>
      <c r="J4761" s="259"/>
    </row>
    <row r="4762" spans="1:10">
      <c r="A4762" s="259"/>
      <c r="B4762" s="259"/>
      <c r="C4762" s="259"/>
      <c r="D4762" s="259"/>
      <c r="E4762" s="259"/>
      <c r="F4762" s="270"/>
      <c r="G4762" s="259"/>
      <c r="H4762" s="259"/>
      <c r="I4762" s="259"/>
      <c r="J4762" s="259"/>
    </row>
    <row r="4763" spans="1:10">
      <c r="A4763" s="259"/>
      <c r="B4763" s="259"/>
      <c r="C4763" s="259"/>
      <c r="D4763" s="259"/>
      <c r="E4763" s="259"/>
      <c r="F4763" s="270"/>
      <c r="G4763" s="259"/>
      <c r="H4763" s="259"/>
      <c r="I4763" s="259"/>
      <c r="J4763" s="259"/>
    </row>
    <row r="4764" spans="1:10">
      <c r="A4764" s="259"/>
      <c r="B4764" s="259"/>
      <c r="C4764" s="259"/>
      <c r="D4764" s="259"/>
      <c r="E4764" s="259"/>
      <c r="F4764" s="270"/>
      <c r="G4764" s="259"/>
      <c r="H4764" s="259"/>
      <c r="I4764" s="259"/>
      <c r="J4764" s="259"/>
    </row>
    <row r="4765" spans="1:10">
      <c r="A4765" s="259"/>
      <c r="B4765" s="259"/>
      <c r="C4765" s="259"/>
      <c r="D4765" s="259"/>
      <c r="E4765" s="259"/>
      <c r="F4765" s="270"/>
      <c r="G4765" s="259"/>
      <c r="H4765" s="259"/>
      <c r="I4765" s="259"/>
      <c r="J4765" s="259"/>
    </row>
    <row r="4766" spans="1:10">
      <c r="A4766" s="259"/>
      <c r="B4766" s="259"/>
      <c r="C4766" s="259"/>
      <c r="D4766" s="259"/>
      <c r="E4766" s="259"/>
      <c r="F4766" s="270"/>
      <c r="G4766" s="259"/>
      <c r="H4766" s="259"/>
      <c r="I4766" s="259"/>
      <c r="J4766" s="259"/>
    </row>
    <row r="4767" spans="1:10">
      <c r="A4767" s="259"/>
      <c r="B4767" s="259"/>
      <c r="C4767" s="259"/>
      <c r="D4767" s="259"/>
      <c r="E4767" s="259"/>
      <c r="F4767" s="270"/>
      <c r="G4767" s="259"/>
      <c r="H4767" s="259"/>
      <c r="I4767" s="259"/>
      <c r="J4767" s="259"/>
    </row>
    <row r="4768" spans="1:10">
      <c r="A4768" s="259"/>
      <c r="B4768" s="259"/>
      <c r="C4768" s="259"/>
      <c r="D4768" s="259"/>
      <c r="E4768" s="259"/>
      <c r="F4768" s="270"/>
      <c r="G4768" s="259"/>
      <c r="H4768" s="259"/>
      <c r="I4768" s="259"/>
      <c r="J4768" s="259"/>
    </row>
    <row r="4769" spans="1:10">
      <c r="A4769" s="259"/>
      <c r="B4769" s="259"/>
      <c r="C4769" s="259"/>
      <c r="D4769" s="259"/>
      <c r="E4769" s="259"/>
      <c r="F4769" s="270"/>
      <c r="G4769" s="259"/>
      <c r="H4769" s="259"/>
      <c r="I4769" s="259"/>
      <c r="J4769" s="259"/>
    </row>
    <row r="4770" spans="1:10">
      <c r="A4770" s="259"/>
      <c r="B4770" s="259"/>
      <c r="C4770" s="259"/>
      <c r="D4770" s="259"/>
      <c r="E4770" s="259"/>
      <c r="F4770" s="270"/>
      <c r="G4770" s="259"/>
      <c r="H4770" s="259"/>
      <c r="I4770" s="259"/>
      <c r="J4770" s="259"/>
    </row>
    <row r="4771" spans="1:10">
      <c r="A4771" s="259"/>
      <c r="B4771" s="259"/>
      <c r="C4771" s="259"/>
      <c r="D4771" s="259"/>
      <c r="E4771" s="259"/>
      <c r="F4771" s="270"/>
      <c r="G4771" s="259"/>
      <c r="H4771" s="259"/>
      <c r="I4771" s="259"/>
      <c r="J4771" s="259"/>
    </row>
    <row r="4772" spans="1:10">
      <c r="A4772" s="259"/>
      <c r="B4772" s="259"/>
      <c r="C4772" s="259"/>
      <c r="D4772" s="259"/>
      <c r="E4772" s="259"/>
      <c r="F4772" s="270"/>
      <c r="G4772" s="259"/>
      <c r="H4772" s="259"/>
      <c r="I4772" s="259"/>
      <c r="J4772" s="259"/>
    </row>
    <row r="4773" spans="1:10">
      <c r="A4773" s="259"/>
      <c r="B4773" s="259"/>
      <c r="C4773" s="259"/>
      <c r="D4773" s="259"/>
      <c r="E4773" s="259"/>
      <c r="F4773" s="270"/>
      <c r="G4773" s="259"/>
      <c r="H4773" s="259"/>
      <c r="I4773" s="259"/>
      <c r="J4773" s="259"/>
    </row>
    <row r="4774" spans="1:10">
      <c r="A4774" s="259"/>
      <c r="B4774" s="259"/>
      <c r="C4774" s="259"/>
      <c r="D4774" s="259"/>
      <c r="E4774" s="259"/>
      <c r="F4774" s="270"/>
      <c r="G4774" s="259"/>
      <c r="H4774" s="259"/>
      <c r="I4774" s="259"/>
      <c r="J4774" s="259"/>
    </row>
    <row r="4775" spans="1:10">
      <c r="A4775" s="259"/>
      <c r="B4775" s="259"/>
      <c r="C4775" s="259"/>
      <c r="D4775" s="259"/>
      <c r="E4775" s="259"/>
      <c r="F4775" s="270"/>
      <c r="G4775" s="259"/>
      <c r="H4775" s="259"/>
      <c r="I4775" s="259"/>
      <c r="J4775" s="259"/>
    </row>
    <row r="4776" spans="1:10">
      <c r="A4776" s="259"/>
      <c r="B4776" s="259"/>
      <c r="C4776" s="259"/>
      <c r="D4776" s="259"/>
      <c r="E4776" s="259"/>
      <c r="F4776" s="270"/>
      <c r="G4776" s="259"/>
      <c r="H4776" s="259"/>
      <c r="I4776" s="259"/>
      <c r="J4776" s="259"/>
    </row>
    <row r="4777" spans="1:10">
      <c r="A4777" s="259"/>
      <c r="B4777" s="259"/>
      <c r="C4777" s="259"/>
      <c r="D4777" s="259"/>
      <c r="E4777" s="259"/>
      <c r="F4777" s="270"/>
      <c r="G4777" s="259"/>
      <c r="H4777" s="259"/>
      <c r="I4777" s="259"/>
      <c r="J4777" s="259"/>
    </row>
    <row r="4778" spans="1:10">
      <c r="A4778" s="259"/>
      <c r="B4778" s="259"/>
      <c r="C4778" s="259"/>
      <c r="D4778" s="259"/>
      <c r="E4778" s="259"/>
      <c r="F4778" s="270"/>
      <c r="G4778" s="259"/>
      <c r="H4778" s="259"/>
      <c r="I4778" s="259"/>
      <c r="J4778" s="259"/>
    </row>
    <row r="4779" spans="1:10">
      <c r="A4779" s="259"/>
      <c r="B4779" s="259"/>
      <c r="C4779" s="259"/>
      <c r="D4779" s="259"/>
      <c r="E4779" s="259"/>
      <c r="F4779" s="270"/>
      <c r="G4779" s="259"/>
      <c r="H4779" s="259"/>
      <c r="I4779" s="259"/>
      <c r="J4779" s="259"/>
    </row>
    <row r="4780" spans="1:10">
      <c r="A4780" s="259"/>
      <c r="B4780" s="259"/>
      <c r="C4780" s="259"/>
      <c r="D4780" s="259"/>
      <c r="E4780" s="259"/>
      <c r="F4780" s="270"/>
      <c r="G4780" s="259"/>
      <c r="H4780" s="259"/>
      <c r="I4780" s="259"/>
      <c r="J4780" s="259"/>
    </row>
    <row r="4781" spans="1:10">
      <c r="A4781" s="259"/>
      <c r="B4781" s="259"/>
      <c r="C4781" s="259"/>
      <c r="D4781" s="259"/>
      <c r="E4781" s="259"/>
      <c r="F4781" s="270"/>
      <c r="G4781" s="259"/>
      <c r="H4781" s="259"/>
      <c r="I4781" s="259"/>
      <c r="J4781" s="259"/>
    </row>
    <row r="4782" spans="1:10">
      <c r="A4782" s="259"/>
      <c r="B4782" s="259"/>
      <c r="C4782" s="259"/>
      <c r="D4782" s="259"/>
      <c r="E4782" s="259"/>
      <c r="F4782" s="270"/>
      <c r="G4782" s="259"/>
      <c r="H4782" s="259"/>
      <c r="I4782" s="259"/>
      <c r="J4782" s="259"/>
    </row>
    <row r="4783" spans="1:10">
      <c r="A4783" s="259"/>
      <c r="B4783" s="259"/>
      <c r="C4783" s="259"/>
      <c r="D4783" s="259"/>
      <c r="E4783" s="259"/>
      <c r="F4783" s="270"/>
      <c r="G4783" s="259"/>
      <c r="H4783" s="259"/>
      <c r="I4783" s="259"/>
      <c r="J4783" s="259"/>
    </row>
    <row r="4784" spans="1:10">
      <c r="A4784" s="259"/>
      <c r="B4784" s="259"/>
      <c r="C4784" s="259"/>
      <c r="D4784" s="259"/>
      <c r="E4784" s="259"/>
      <c r="F4784" s="270"/>
      <c r="G4784" s="259"/>
      <c r="H4784" s="259"/>
      <c r="I4784" s="259"/>
      <c r="J4784" s="259"/>
    </row>
    <row r="4785" spans="1:10">
      <c r="A4785" s="259"/>
      <c r="B4785" s="259"/>
      <c r="C4785" s="259"/>
      <c r="D4785" s="259"/>
      <c r="E4785" s="259"/>
      <c r="F4785" s="270"/>
      <c r="G4785" s="259"/>
      <c r="H4785" s="259"/>
      <c r="I4785" s="259"/>
      <c r="J4785" s="259"/>
    </row>
    <row r="4786" spans="1:10">
      <c r="A4786" s="259"/>
      <c r="B4786" s="259"/>
      <c r="C4786" s="259"/>
      <c r="D4786" s="259"/>
      <c r="E4786" s="259"/>
      <c r="F4786" s="270"/>
      <c r="G4786" s="259"/>
      <c r="H4786" s="259"/>
      <c r="I4786" s="259"/>
      <c r="J4786" s="259"/>
    </row>
    <row r="4787" spans="1:10">
      <c r="A4787" s="259"/>
      <c r="B4787" s="259"/>
      <c r="C4787" s="259"/>
      <c r="D4787" s="259"/>
      <c r="E4787" s="259"/>
      <c r="F4787" s="270"/>
      <c r="G4787" s="259"/>
      <c r="H4787" s="259"/>
      <c r="I4787" s="259"/>
      <c r="J4787" s="259"/>
    </row>
    <row r="4788" spans="1:10">
      <c r="A4788" s="259"/>
      <c r="B4788" s="259"/>
      <c r="C4788" s="259"/>
      <c r="D4788" s="259"/>
      <c r="E4788" s="259"/>
      <c r="F4788" s="270"/>
      <c r="G4788" s="259"/>
      <c r="H4788" s="259"/>
      <c r="I4788" s="259"/>
      <c r="J4788" s="259"/>
    </row>
    <row r="4789" spans="1:10">
      <c r="A4789" s="259"/>
      <c r="B4789" s="259"/>
      <c r="C4789" s="259"/>
      <c r="D4789" s="259"/>
      <c r="E4789" s="259"/>
      <c r="F4789" s="270"/>
      <c r="G4789" s="259"/>
      <c r="H4789" s="259"/>
      <c r="I4789" s="259"/>
      <c r="J4789" s="259"/>
    </row>
    <row r="4790" spans="1:10">
      <c r="A4790" s="259"/>
      <c r="B4790" s="259"/>
      <c r="C4790" s="259"/>
      <c r="D4790" s="259"/>
      <c r="E4790" s="259"/>
      <c r="F4790" s="270"/>
      <c r="G4790" s="259"/>
      <c r="H4790" s="259"/>
      <c r="I4790" s="259"/>
      <c r="J4790" s="259"/>
    </row>
    <row r="4791" spans="1:10">
      <c r="A4791" s="259"/>
      <c r="B4791" s="259"/>
      <c r="C4791" s="259"/>
      <c r="D4791" s="259"/>
      <c r="E4791" s="259"/>
      <c r="F4791" s="270"/>
      <c r="G4791" s="259"/>
      <c r="H4791" s="259"/>
      <c r="I4791" s="259"/>
      <c r="J4791" s="259"/>
    </row>
    <row r="4792" spans="1:10">
      <c r="A4792" s="259"/>
      <c r="B4792" s="259"/>
      <c r="C4792" s="259"/>
      <c r="D4792" s="259"/>
      <c r="E4792" s="259"/>
      <c r="F4792" s="270"/>
      <c r="G4792" s="259"/>
      <c r="H4792" s="259"/>
      <c r="I4792" s="259"/>
      <c r="J4792" s="259"/>
    </row>
    <row r="4793" spans="1:10">
      <c r="A4793" s="259"/>
      <c r="B4793" s="259"/>
      <c r="C4793" s="259"/>
      <c r="D4793" s="259"/>
      <c r="E4793" s="259"/>
      <c r="F4793" s="270"/>
      <c r="G4793" s="259"/>
      <c r="H4793" s="259"/>
      <c r="I4793" s="259"/>
      <c r="J4793" s="259"/>
    </row>
    <row r="4794" spans="1:10">
      <c r="A4794" s="259"/>
      <c r="B4794" s="259"/>
      <c r="C4794" s="259"/>
      <c r="D4794" s="259"/>
      <c r="E4794" s="259"/>
      <c r="F4794" s="270"/>
      <c r="G4794" s="259"/>
      <c r="H4794" s="259"/>
      <c r="I4794" s="259"/>
      <c r="J4794" s="259"/>
    </row>
    <row r="4795" spans="1:10">
      <c r="A4795" s="259"/>
      <c r="B4795" s="259"/>
      <c r="C4795" s="259"/>
      <c r="D4795" s="259"/>
      <c r="E4795" s="259"/>
      <c r="F4795" s="270"/>
      <c r="G4795" s="259"/>
      <c r="H4795" s="259"/>
      <c r="I4795" s="259"/>
      <c r="J4795" s="259"/>
    </row>
    <row r="4796" spans="1:10">
      <c r="A4796" s="259"/>
      <c r="B4796" s="259"/>
      <c r="C4796" s="259"/>
      <c r="D4796" s="259"/>
      <c r="E4796" s="259"/>
      <c r="F4796" s="270"/>
      <c r="G4796" s="259"/>
      <c r="H4796" s="259"/>
      <c r="I4796" s="259"/>
      <c r="J4796" s="259"/>
    </row>
    <row r="4797" spans="1:10">
      <c r="A4797" s="259"/>
      <c r="B4797" s="259"/>
      <c r="C4797" s="259"/>
      <c r="D4797" s="259"/>
      <c r="E4797" s="259"/>
      <c r="F4797" s="270"/>
      <c r="G4797" s="259"/>
      <c r="H4797" s="259"/>
      <c r="I4797" s="259"/>
      <c r="J4797" s="259"/>
    </row>
    <row r="4798" spans="1:10">
      <c r="A4798" s="259"/>
      <c r="B4798" s="259"/>
      <c r="C4798" s="259"/>
      <c r="D4798" s="259"/>
      <c r="E4798" s="259"/>
      <c r="F4798" s="270"/>
      <c r="G4798" s="259"/>
      <c r="H4798" s="259"/>
      <c r="I4798" s="259"/>
      <c r="J4798" s="259"/>
    </row>
    <row r="4799" spans="1:10">
      <c r="A4799" s="259"/>
      <c r="B4799" s="259"/>
      <c r="C4799" s="259"/>
      <c r="D4799" s="259"/>
      <c r="E4799" s="259"/>
      <c r="F4799" s="270"/>
      <c r="G4799" s="259"/>
      <c r="H4799" s="259"/>
      <c r="I4799" s="259"/>
      <c r="J4799" s="259"/>
    </row>
    <row r="4800" spans="1:10">
      <c r="A4800" s="259"/>
      <c r="B4800" s="259"/>
      <c r="C4800" s="259"/>
      <c r="D4800" s="259"/>
      <c r="E4800" s="259"/>
      <c r="F4800" s="270"/>
      <c r="G4800" s="259"/>
      <c r="H4800" s="259"/>
      <c r="I4800" s="259"/>
      <c r="J4800" s="259"/>
    </row>
    <row r="4801" spans="1:10">
      <c r="A4801" s="259"/>
      <c r="B4801" s="259"/>
      <c r="C4801" s="259"/>
      <c r="D4801" s="259"/>
      <c r="E4801" s="259"/>
      <c r="F4801" s="270"/>
      <c r="G4801" s="259"/>
      <c r="H4801" s="259"/>
      <c r="I4801" s="259"/>
      <c r="J4801" s="259"/>
    </row>
    <row r="4802" spans="1:10">
      <c r="A4802" s="259"/>
      <c r="B4802" s="259"/>
      <c r="C4802" s="259"/>
      <c r="D4802" s="259"/>
      <c r="E4802" s="259"/>
      <c r="F4802" s="270"/>
      <c r="G4802" s="259"/>
      <c r="H4802" s="259"/>
      <c r="I4802" s="259"/>
      <c r="J4802" s="259"/>
    </row>
    <row r="4803" spans="1:10">
      <c r="A4803" s="259"/>
      <c r="B4803" s="259"/>
      <c r="C4803" s="259"/>
      <c r="D4803" s="259"/>
      <c r="E4803" s="259"/>
      <c r="F4803" s="270"/>
      <c r="G4803" s="259"/>
      <c r="H4803" s="259"/>
      <c r="I4803" s="259"/>
      <c r="J4803" s="259"/>
    </row>
    <row r="4804" spans="1:10">
      <c r="A4804" s="259"/>
      <c r="B4804" s="259"/>
      <c r="C4804" s="259"/>
      <c r="D4804" s="259"/>
      <c r="E4804" s="259"/>
      <c r="F4804" s="270"/>
      <c r="G4804" s="259"/>
      <c r="H4804" s="259"/>
      <c r="I4804" s="259"/>
      <c r="J4804" s="259"/>
    </row>
    <row r="4805" spans="1:10">
      <c r="A4805" s="259"/>
      <c r="B4805" s="259"/>
      <c r="C4805" s="259"/>
      <c r="D4805" s="259"/>
      <c r="E4805" s="259"/>
      <c r="F4805" s="270"/>
      <c r="G4805" s="259"/>
      <c r="H4805" s="259"/>
      <c r="I4805" s="259"/>
      <c r="J4805" s="259"/>
    </row>
    <row r="4806" spans="1:10">
      <c r="A4806" s="259"/>
      <c r="B4806" s="259"/>
      <c r="C4806" s="259"/>
      <c r="D4806" s="259"/>
      <c r="E4806" s="259"/>
      <c r="F4806" s="270"/>
      <c r="G4806" s="259"/>
      <c r="H4806" s="259"/>
      <c r="I4806" s="259"/>
      <c r="J4806" s="259"/>
    </row>
    <row r="4807" spans="1:10">
      <c r="A4807" s="259"/>
      <c r="B4807" s="259"/>
      <c r="C4807" s="259"/>
      <c r="D4807" s="259"/>
      <c r="E4807" s="259"/>
      <c r="F4807" s="270"/>
      <c r="G4807" s="259"/>
      <c r="H4807" s="259"/>
      <c r="I4807" s="259"/>
      <c r="J4807" s="259"/>
    </row>
    <row r="4808" spans="1:10">
      <c r="A4808" s="259"/>
      <c r="B4808" s="259"/>
      <c r="C4808" s="259"/>
      <c r="D4808" s="259"/>
      <c r="E4808" s="259"/>
      <c r="F4808" s="270"/>
      <c r="G4808" s="259"/>
      <c r="H4808" s="259"/>
      <c r="I4808" s="259"/>
      <c r="J4808" s="259"/>
    </row>
    <row r="4809" spans="1:10">
      <c r="A4809" s="259"/>
      <c r="B4809" s="259"/>
      <c r="C4809" s="259"/>
      <c r="D4809" s="259"/>
      <c r="E4809" s="259"/>
      <c r="F4809" s="270"/>
      <c r="G4809" s="259"/>
      <c r="H4809" s="259"/>
      <c r="I4809" s="259"/>
      <c r="J4809" s="259"/>
    </row>
    <row r="4810" spans="1:10">
      <c r="A4810" s="259"/>
      <c r="B4810" s="259"/>
      <c r="C4810" s="259"/>
      <c r="D4810" s="259"/>
      <c r="E4810" s="259"/>
      <c r="F4810" s="270"/>
      <c r="G4810" s="259"/>
      <c r="H4810" s="259"/>
      <c r="I4810" s="259"/>
      <c r="J4810" s="259"/>
    </row>
    <row r="4811" spans="1:10">
      <c r="A4811" s="259"/>
      <c r="B4811" s="259"/>
      <c r="C4811" s="259"/>
      <c r="D4811" s="259"/>
      <c r="E4811" s="259"/>
      <c r="F4811" s="270"/>
      <c r="G4811" s="259"/>
      <c r="H4811" s="259"/>
      <c r="I4811" s="259"/>
      <c r="J4811" s="259"/>
    </row>
    <row r="4812" spans="1:10">
      <c r="A4812" s="259"/>
      <c r="B4812" s="259"/>
      <c r="C4812" s="259"/>
      <c r="D4812" s="259"/>
      <c r="E4812" s="259"/>
      <c r="F4812" s="270"/>
      <c r="G4812" s="259"/>
      <c r="H4812" s="259"/>
      <c r="I4812" s="259"/>
      <c r="J4812" s="259"/>
    </row>
    <row r="4813" spans="1:10">
      <c r="A4813" s="259"/>
      <c r="B4813" s="259"/>
      <c r="C4813" s="259"/>
      <c r="D4813" s="259"/>
      <c r="E4813" s="259"/>
      <c r="F4813" s="270"/>
      <c r="G4813" s="259"/>
      <c r="H4813" s="259"/>
      <c r="I4813" s="259"/>
      <c r="J4813" s="259"/>
    </row>
    <row r="4814" spans="1:10">
      <c r="A4814" s="259"/>
      <c r="B4814" s="259"/>
      <c r="C4814" s="259"/>
      <c r="D4814" s="259"/>
      <c r="E4814" s="259"/>
      <c r="F4814" s="270"/>
      <c r="G4814" s="259"/>
      <c r="H4814" s="259"/>
      <c r="I4814" s="259"/>
      <c r="J4814" s="259"/>
    </row>
    <row r="4815" spans="1:10">
      <c r="A4815" s="259"/>
      <c r="B4815" s="259"/>
      <c r="C4815" s="259"/>
      <c r="D4815" s="259"/>
      <c r="E4815" s="259"/>
      <c r="F4815" s="270"/>
      <c r="G4815" s="259"/>
      <c r="H4815" s="259"/>
      <c r="I4815" s="259"/>
      <c r="J4815" s="259"/>
    </row>
    <row r="4816" spans="1:10">
      <c r="A4816" s="259"/>
      <c r="B4816" s="259"/>
      <c r="C4816" s="259"/>
      <c r="D4816" s="259"/>
      <c r="E4816" s="259"/>
      <c r="F4816" s="270"/>
      <c r="G4816" s="259"/>
      <c r="H4816" s="259"/>
      <c r="I4816" s="259"/>
      <c r="J4816" s="259"/>
    </row>
    <row r="4817" spans="1:10">
      <c r="A4817" s="259"/>
      <c r="B4817" s="259"/>
      <c r="C4817" s="259"/>
      <c r="D4817" s="259"/>
      <c r="E4817" s="259"/>
      <c r="F4817" s="270"/>
      <c r="G4817" s="259"/>
      <c r="H4817" s="259"/>
      <c r="I4817" s="259"/>
      <c r="J4817" s="259"/>
    </row>
    <row r="4818" spans="1:10">
      <c r="A4818" s="259"/>
      <c r="B4818" s="259"/>
      <c r="C4818" s="259"/>
      <c r="D4818" s="259"/>
      <c r="E4818" s="259"/>
      <c r="F4818" s="270"/>
      <c r="G4818" s="259"/>
      <c r="H4818" s="259"/>
      <c r="I4818" s="259"/>
      <c r="J4818" s="259"/>
    </row>
    <row r="4819" spans="1:10">
      <c r="A4819" s="259"/>
      <c r="B4819" s="259"/>
      <c r="C4819" s="259"/>
      <c r="D4819" s="259"/>
      <c r="E4819" s="259"/>
      <c r="F4819" s="270"/>
      <c r="G4819" s="259"/>
      <c r="H4819" s="259"/>
      <c r="I4819" s="259"/>
      <c r="J4819" s="259"/>
    </row>
    <row r="4820" spans="1:10">
      <c r="A4820" s="259"/>
      <c r="B4820" s="259"/>
      <c r="C4820" s="259"/>
      <c r="D4820" s="259"/>
      <c r="E4820" s="259"/>
      <c r="F4820" s="270"/>
      <c r="G4820" s="259"/>
      <c r="H4820" s="259"/>
      <c r="I4820" s="259"/>
      <c r="J4820" s="259"/>
    </row>
    <row r="4821" spans="1:10">
      <c r="A4821" s="259"/>
      <c r="B4821" s="259"/>
      <c r="C4821" s="259"/>
      <c r="D4821" s="259"/>
      <c r="E4821" s="259"/>
      <c r="F4821" s="270"/>
      <c r="G4821" s="259"/>
      <c r="H4821" s="259"/>
      <c r="I4821" s="259"/>
      <c r="J4821" s="259"/>
    </row>
    <row r="4822" spans="1:10">
      <c r="A4822" s="259"/>
      <c r="B4822" s="259"/>
      <c r="C4822" s="259"/>
      <c r="D4822" s="259"/>
      <c r="E4822" s="259"/>
      <c r="F4822" s="270"/>
      <c r="G4822" s="259"/>
      <c r="H4822" s="259"/>
      <c r="I4822" s="259"/>
      <c r="J4822" s="259"/>
    </row>
    <row r="4823" spans="1:10">
      <c r="A4823" s="259"/>
      <c r="B4823" s="259"/>
      <c r="C4823" s="259"/>
      <c r="D4823" s="259"/>
      <c r="E4823" s="259"/>
      <c r="F4823" s="270"/>
      <c r="G4823" s="259"/>
      <c r="H4823" s="259"/>
      <c r="I4823" s="259"/>
      <c r="J4823" s="259"/>
    </row>
    <row r="4824" spans="1:10">
      <c r="A4824" s="259"/>
      <c r="B4824" s="259"/>
      <c r="C4824" s="259"/>
      <c r="D4824" s="259"/>
      <c r="E4824" s="259"/>
      <c r="F4824" s="270"/>
      <c r="G4824" s="259"/>
      <c r="H4824" s="259"/>
      <c r="I4824" s="259"/>
      <c r="J4824" s="259"/>
    </row>
    <row r="4825" spans="1:10">
      <c r="A4825" s="259"/>
      <c r="B4825" s="259"/>
      <c r="C4825" s="259"/>
      <c r="D4825" s="259"/>
      <c r="E4825" s="259"/>
      <c r="F4825" s="270"/>
      <c r="G4825" s="259"/>
      <c r="H4825" s="259"/>
      <c r="I4825" s="259"/>
      <c r="J4825" s="259"/>
    </row>
    <row r="4826" spans="1:10">
      <c r="A4826" s="259"/>
      <c r="B4826" s="259"/>
      <c r="C4826" s="259"/>
      <c r="D4826" s="259"/>
      <c r="E4826" s="259"/>
      <c r="F4826" s="270"/>
      <c r="G4826" s="259"/>
      <c r="H4826" s="259"/>
      <c r="I4826" s="259"/>
      <c r="J4826" s="259"/>
    </row>
    <row r="4827" spans="1:10">
      <c r="A4827" s="259"/>
      <c r="B4827" s="259"/>
      <c r="C4827" s="259"/>
      <c r="D4827" s="259"/>
      <c r="E4827" s="259"/>
      <c r="F4827" s="270"/>
      <c r="G4827" s="259"/>
      <c r="H4827" s="259"/>
      <c r="I4827" s="259"/>
      <c r="J4827" s="259"/>
    </row>
    <row r="4828" spans="1:10">
      <c r="A4828" s="259"/>
      <c r="B4828" s="259"/>
      <c r="C4828" s="259"/>
      <c r="D4828" s="259"/>
      <c r="E4828" s="259"/>
      <c r="F4828" s="270"/>
      <c r="G4828" s="259"/>
      <c r="H4828" s="259"/>
      <c r="I4828" s="259"/>
      <c r="J4828" s="259"/>
    </row>
    <row r="4829" spans="1:10">
      <c r="A4829" s="259"/>
      <c r="B4829" s="259"/>
      <c r="C4829" s="259"/>
      <c r="D4829" s="259"/>
      <c r="E4829" s="259"/>
      <c r="F4829" s="270"/>
      <c r="G4829" s="259"/>
      <c r="H4829" s="259"/>
      <c r="I4829" s="259"/>
      <c r="J4829" s="259"/>
    </row>
    <row r="4830" spans="1:10">
      <c r="A4830" s="259"/>
      <c r="B4830" s="259"/>
      <c r="C4830" s="259"/>
      <c r="D4830" s="259"/>
      <c r="E4830" s="259"/>
      <c r="F4830" s="270"/>
      <c r="G4830" s="259"/>
      <c r="H4830" s="259"/>
      <c r="I4830" s="259"/>
      <c r="J4830" s="259"/>
    </row>
    <row r="4831" spans="1:10">
      <c r="A4831" s="259"/>
      <c r="B4831" s="259"/>
      <c r="C4831" s="259"/>
      <c r="D4831" s="259"/>
      <c r="E4831" s="259"/>
      <c r="F4831" s="270"/>
      <c r="G4831" s="259"/>
      <c r="H4831" s="259"/>
      <c r="I4831" s="259"/>
      <c r="J4831" s="259"/>
    </row>
    <row r="4832" spans="1:10">
      <c r="A4832" s="259"/>
      <c r="B4832" s="259"/>
      <c r="C4832" s="259"/>
      <c r="D4832" s="259"/>
      <c r="E4832" s="259"/>
      <c r="F4832" s="270"/>
      <c r="G4832" s="259"/>
      <c r="H4832" s="259"/>
      <c r="I4832" s="259"/>
      <c r="J4832" s="259"/>
    </row>
    <row r="4833" spans="1:10">
      <c r="A4833" s="259"/>
      <c r="B4833" s="259"/>
      <c r="C4833" s="259"/>
      <c r="D4833" s="259"/>
      <c r="E4833" s="259"/>
      <c r="F4833" s="270"/>
      <c r="G4833" s="259"/>
      <c r="H4833" s="259"/>
      <c r="I4833" s="259"/>
      <c r="J4833" s="259"/>
    </row>
    <row r="4834" spans="1:10">
      <c r="A4834" s="259"/>
      <c r="B4834" s="259"/>
      <c r="C4834" s="259"/>
      <c r="D4834" s="259"/>
      <c r="E4834" s="259"/>
      <c r="F4834" s="270"/>
      <c r="G4834" s="259"/>
      <c r="H4834" s="259"/>
      <c r="I4834" s="259"/>
      <c r="J4834" s="259"/>
    </row>
    <row r="4835" spans="1:10">
      <c r="A4835" s="259"/>
      <c r="B4835" s="259"/>
      <c r="C4835" s="259"/>
      <c r="D4835" s="259"/>
      <c r="E4835" s="259"/>
      <c r="F4835" s="270"/>
      <c r="G4835" s="259"/>
      <c r="H4835" s="259"/>
      <c r="I4835" s="259"/>
      <c r="J4835" s="259"/>
    </row>
    <row r="4836" spans="1:10">
      <c r="A4836" s="259"/>
      <c r="B4836" s="259"/>
      <c r="C4836" s="259"/>
      <c r="D4836" s="259"/>
      <c r="E4836" s="259"/>
      <c r="F4836" s="270"/>
      <c r="G4836" s="259"/>
      <c r="H4836" s="259"/>
      <c r="I4836" s="259"/>
      <c r="J4836" s="259"/>
    </row>
    <row r="4837" spans="1:10">
      <c r="A4837" s="259"/>
      <c r="B4837" s="259"/>
      <c r="C4837" s="259"/>
      <c r="D4837" s="259"/>
      <c r="E4837" s="259"/>
      <c r="F4837" s="270"/>
      <c r="G4837" s="259"/>
      <c r="H4837" s="259"/>
      <c r="I4837" s="259"/>
      <c r="J4837" s="259"/>
    </row>
    <row r="4838" spans="1:10">
      <c r="A4838" s="259"/>
      <c r="B4838" s="259"/>
      <c r="C4838" s="259"/>
      <c r="D4838" s="259"/>
      <c r="E4838" s="259"/>
      <c r="F4838" s="270"/>
      <c r="G4838" s="259"/>
      <c r="H4838" s="259"/>
      <c r="I4838" s="259"/>
      <c r="J4838" s="259"/>
    </row>
    <row r="4839" spans="1:10">
      <c r="A4839" s="259"/>
      <c r="B4839" s="259"/>
      <c r="C4839" s="259"/>
      <c r="D4839" s="259"/>
      <c r="E4839" s="259"/>
      <c r="F4839" s="270"/>
      <c r="G4839" s="259"/>
      <c r="H4839" s="259"/>
      <c r="I4839" s="259"/>
      <c r="J4839" s="259"/>
    </row>
    <row r="4840" spans="1:10">
      <c r="A4840" s="259"/>
      <c r="B4840" s="259"/>
      <c r="C4840" s="259"/>
      <c r="D4840" s="259"/>
      <c r="E4840" s="259"/>
      <c r="F4840" s="270"/>
      <c r="G4840" s="259"/>
      <c r="H4840" s="259"/>
      <c r="I4840" s="259"/>
      <c r="J4840" s="259"/>
    </row>
    <row r="4841" spans="1:10">
      <c r="A4841" s="259"/>
      <c r="B4841" s="259"/>
      <c r="C4841" s="259"/>
      <c r="D4841" s="259"/>
      <c r="E4841" s="259"/>
      <c r="F4841" s="270"/>
      <c r="G4841" s="259"/>
      <c r="H4841" s="259"/>
      <c r="I4841" s="259"/>
      <c r="J4841" s="259"/>
    </row>
    <row r="4842" spans="1:10">
      <c r="A4842" s="259"/>
      <c r="B4842" s="259"/>
      <c r="C4842" s="259"/>
      <c r="D4842" s="259"/>
      <c r="E4842" s="259"/>
      <c r="F4842" s="270"/>
      <c r="G4842" s="259"/>
      <c r="H4842" s="259"/>
      <c r="I4842" s="259"/>
      <c r="J4842" s="259"/>
    </row>
    <row r="4843" spans="1:10">
      <c r="A4843" s="259"/>
      <c r="B4843" s="259"/>
      <c r="C4843" s="259"/>
      <c r="D4843" s="259"/>
      <c r="E4843" s="259"/>
      <c r="F4843" s="270"/>
      <c r="G4843" s="259"/>
      <c r="H4843" s="259"/>
      <c r="I4843" s="259"/>
      <c r="J4843" s="259"/>
    </row>
    <row r="4844" spans="1:10">
      <c r="A4844" s="259"/>
      <c r="B4844" s="259"/>
      <c r="C4844" s="259"/>
      <c r="D4844" s="259"/>
      <c r="E4844" s="259"/>
      <c r="F4844" s="270"/>
      <c r="G4844" s="259"/>
      <c r="H4844" s="259"/>
      <c r="I4844" s="259"/>
      <c r="J4844" s="259"/>
    </row>
    <row r="4845" spans="1:10">
      <c r="A4845" s="259"/>
      <c r="B4845" s="259"/>
      <c r="C4845" s="259"/>
      <c r="D4845" s="259"/>
      <c r="E4845" s="259"/>
      <c r="F4845" s="270"/>
      <c r="G4845" s="259"/>
      <c r="H4845" s="259"/>
      <c r="I4845" s="259"/>
      <c r="J4845" s="259"/>
    </row>
    <row r="4846" spans="1:10">
      <c r="A4846" s="259"/>
      <c r="B4846" s="259"/>
      <c r="C4846" s="259"/>
      <c r="D4846" s="259"/>
      <c r="E4846" s="259"/>
      <c r="F4846" s="270"/>
      <c r="G4846" s="259"/>
      <c r="H4846" s="259"/>
      <c r="I4846" s="259"/>
      <c r="J4846" s="259"/>
    </row>
    <row r="4847" spans="1:10">
      <c r="A4847" s="259"/>
      <c r="B4847" s="259"/>
      <c r="C4847" s="259"/>
      <c r="D4847" s="259"/>
      <c r="E4847" s="259"/>
      <c r="F4847" s="270"/>
      <c r="G4847" s="259"/>
      <c r="H4847" s="259"/>
      <c r="I4847" s="259"/>
      <c r="J4847" s="259"/>
    </row>
    <row r="4848" spans="1:10">
      <c r="A4848" s="259"/>
      <c r="B4848" s="259"/>
      <c r="C4848" s="259"/>
      <c r="D4848" s="259"/>
      <c r="E4848" s="259"/>
      <c r="F4848" s="270"/>
      <c r="G4848" s="259"/>
      <c r="H4848" s="259"/>
      <c r="I4848" s="259"/>
      <c r="J4848" s="259"/>
    </row>
    <row r="4849" spans="1:10">
      <c r="A4849" s="259"/>
      <c r="B4849" s="259"/>
      <c r="C4849" s="259"/>
      <c r="D4849" s="259"/>
      <c r="E4849" s="259"/>
      <c r="F4849" s="270"/>
      <c r="G4849" s="259"/>
      <c r="H4849" s="259"/>
      <c r="I4849" s="259"/>
      <c r="J4849" s="259"/>
    </row>
    <row r="4850" spans="1:10">
      <c r="A4850" s="259"/>
      <c r="B4850" s="259"/>
      <c r="C4850" s="259"/>
      <c r="D4850" s="259"/>
      <c r="E4850" s="259"/>
      <c r="F4850" s="270"/>
      <c r="G4850" s="259"/>
      <c r="H4850" s="259"/>
      <c r="I4850" s="259"/>
      <c r="J4850" s="259"/>
    </row>
    <row r="4851" spans="1:10">
      <c r="A4851" s="259"/>
      <c r="B4851" s="259"/>
      <c r="C4851" s="259"/>
      <c r="D4851" s="259"/>
      <c r="E4851" s="259"/>
      <c r="F4851" s="270"/>
      <c r="G4851" s="259"/>
      <c r="H4851" s="259"/>
      <c r="I4851" s="259"/>
      <c r="J4851" s="259"/>
    </row>
    <row r="4852" spans="1:10">
      <c r="A4852" s="259"/>
      <c r="B4852" s="259"/>
      <c r="C4852" s="259"/>
      <c r="D4852" s="259"/>
      <c r="E4852" s="259"/>
      <c r="F4852" s="270"/>
      <c r="G4852" s="259"/>
      <c r="H4852" s="259"/>
      <c r="I4852" s="259"/>
      <c r="J4852" s="259"/>
    </row>
    <row r="4853" spans="1:10">
      <c r="A4853" s="259"/>
      <c r="B4853" s="259"/>
      <c r="C4853" s="259"/>
      <c r="D4853" s="259"/>
      <c r="E4853" s="259"/>
      <c r="F4853" s="270"/>
      <c r="G4853" s="259"/>
      <c r="H4853" s="259"/>
      <c r="I4853" s="259"/>
      <c r="J4853" s="259"/>
    </row>
    <row r="4854" spans="1:10">
      <c r="A4854" s="259"/>
      <c r="B4854" s="259"/>
      <c r="C4854" s="259"/>
      <c r="D4854" s="259"/>
      <c r="E4854" s="259"/>
      <c r="F4854" s="270"/>
      <c r="G4854" s="259"/>
      <c r="H4854" s="259"/>
      <c r="I4854" s="259"/>
      <c r="J4854" s="259"/>
    </row>
    <row r="4855" spans="1:10">
      <c r="A4855" s="259"/>
      <c r="B4855" s="259"/>
      <c r="C4855" s="259"/>
      <c r="D4855" s="259"/>
      <c r="E4855" s="259"/>
      <c r="F4855" s="270"/>
      <c r="G4855" s="259"/>
      <c r="H4855" s="259"/>
      <c r="I4855" s="259"/>
      <c r="J4855" s="259"/>
    </row>
    <row r="4856" spans="1:10">
      <c r="A4856" s="259"/>
      <c r="B4856" s="259"/>
      <c r="C4856" s="259"/>
      <c r="D4856" s="259"/>
      <c r="E4856" s="259"/>
      <c r="F4856" s="270"/>
      <c r="G4856" s="259"/>
      <c r="H4856" s="259"/>
      <c r="I4856" s="259"/>
      <c r="J4856" s="259"/>
    </row>
    <row r="4857" spans="1:10">
      <c r="A4857" s="259"/>
      <c r="B4857" s="259"/>
      <c r="C4857" s="259"/>
      <c r="D4857" s="259"/>
      <c r="E4857" s="259"/>
      <c r="F4857" s="270"/>
      <c r="G4857" s="259"/>
      <c r="H4857" s="259"/>
      <c r="I4857" s="259"/>
      <c r="J4857" s="259"/>
    </row>
    <row r="4858" spans="1:10">
      <c r="A4858" s="259"/>
      <c r="B4858" s="259"/>
      <c r="C4858" s="259"/>
      <c r="D4858" s="259"/>
      <c r="E4858" s="259"/>
      <c r="F4858" s="270"/>
      <c r="G4858" s="259"/>
      <c r="H4858" s="259"/>
      <c r="I4858" s="259"/>
      <c r="J4858" s="259"/>
    </row>
    <row r="4859" spans="1:10">
      <c r="A4859" s="259"/>
      <c r="B4859" s="259"/>
      <c r="C4859" s="259"/>
      <c r="D4859" s="259"/>
      <c r="E4859" s="259"/>
      <c r="F4859" s="270"/>
      <c r="G4859" s="259"/>
      <c r="H4859" s="259"/>
      <c r="I4859" s="259"/>
      <c r="J4859" s="259"/>
    </row>
    <row r="4860" spans="1:10">
      <c r="A4860" s="259"/>
      <c r="B4860" s="259"/>
      <c r="C4860" s="259"/>
      <c r="D4860" s="259"/>
      <c r="E4860" s="259"/>
      <c r="F4860" s="270"/>
      <c r="G4860" s="259"/>
      <c r="H4860" s="259"/>
      <c r="I4860" s="259"/>
      <c r="J4860" s="259"/>
    </row>
    <row r="4861" spans="1:10">
      <c r="A4861" s="259"/>
      <c r="B4861" s="259"/>
      <c r="C4861" s="259"/>
      <c r="D4861" s="259"/>
      <c r="E4861" s="259"/>
      <c r="F4861" s="270"/>
      <c r="G4861" s="259"/>
      <c r="H4861" s="259"/>
      <c r="I4861" s="259"/>
      <c r="J4861" s="259"/>
    </row>
    <row r="4862" spans="1:10">
      <c r="A4862" s="259"/>
      <c r="B4862" s="259"/>
      <c r="C4862" s="259"/>
      <c r="D4862" s="259"/>
      <c r="E4862" s="259"/>
      <c r="F4862" s="270"/>
      <c r="G4862" s="259"/>
      <c r="H4862" s="259"/>
      <c r="I4862" s="259"/>
      <c r="J4862" s="259"/>
    </row>
    <row r="4863" spans="1:10">
      <c r="A4863" s="259"/>
      <c r="B4863" s="259"/>
      <c r="C4863" s="259"/>
      <c r="D4863" s="259"/>
      <c r="E4863" s="259"/>
      <c r="F4863" s="270"/>
      <c r="G4863" s="259"/>
      <c r="H4863" s="259"/>
      <c r="I4863" s="259"/>
      <c r="J4863" s="259"/>
    </row>
    <row r="4864" spans="1:10">
      <c r="A4864" s="259"/>
      <c r="B4864" s="259"/>
      <c r="C4864" s="259"/>
      <c r="D4864" s="259"/>
      <c r="E4864" s="259"/>
      <c r="F4864" s="270"/>
      <c r="G4864" s="259"/>
      <c r="H4864" s="259"/>
      <c r="I4864" s="259"/>
      <c r="J4864" s="259"/>
    </row>
    <row r="4865" spans="1:10">
      <c r="A4865" s="259"/>
      <c r="B4865" s="259"/>
      <c r="C4865" s="259"/>
      <c r="D4865" s="259"/>
      <c r="E4865" s="259"/>
      <c r="F4865" s="270"/>
      <c r="G4865" s="259"/>
      <c r="H4865" s="259"/>
      <c r="I4865" s="259"/>
      <c r="J4865" s="259"/>
    </row>
    <row r="4866" spans="1:10">
      <c r="A4866" s="259"/>
      <c r="B4866" s="259"/>
      <c r="C4866" s="259"/>
      <c r="D4866" s="259"/>
      <c r="E4866" s="259"/>
      <c r="F4866" s="270"/>
      <c r="G4866" s="259"/>
      <c r="H4866" s="259"/>
      <c r="I4866" s="259"/>
      <c r="J4866" s="259"/>
    </row>
    <row r="4867" spans="1:10">
      <c r="A4867" s="259"/>
      <c r="B4867" s="259"/>
      <c r="C4867" s="259"/>
      <c r="D4867" s="259"/>
      <c r="E4867" s="259"/>
      <c r="F4867" s="270"/>
      <c r="G4867" s="259"/>
      <c r="H4867" s="259"/>
      <c r="I4867" s="259"/>
      <c r="J4867" s="259"/>
    </row>
    <row r="4868" spans="1:10">
      <c r="A4868" s="259"/>
      <c r="B4868" s="259"/>
      <c r="C4868" s="259"/>
      <c r="D4868" s="259"/>
      <c r="E4868" s="259"/>
      <c r="F4868" s="270"/>
      <c r="G4868" s="259"/>
      <c r="H4868" s="259"/>
      <c r="I4868" s="259"/>
      <c r="J4868" s="259"/>
    </row>
    <row r="4869" spans="1:10">
      <c r="A4869" s="259"/>
      <c r="B4869" s="259"/>
      <c r="C4869" s="259"/>
      <c r="D4869" s="259"/>
      <c r="E4869" s="259"/>
      <c r="F4869" s="270"/>
      <c r="G4869" s="259"/>
      <c r="H4869" s="259"/>
      <c r="I4869" s="259"/>
      <c r="J4869" s="259"/>
    </row>
    <row r="4870" spans="1:10">
      <c r="A4870" s="259"/>
      <c r="B4870" s="259"/>
      <c r="C4870" s="259"/>
      <c r="D4870" s="259"/>
      <c r="E4870" s="259"/>
      <c r="F4870" s="270"/>
      <c r="G4870" s="259"/>
      <c r="H4870" s="259"/>
      <c r="I4870" s="259"/>
      <c r="J4870" s="259"/>
    </row>
    <row r="4871" spans="1:10">
      <c r="A4871" s="259"/>
      <c r="B4871" s="259"/>
      <c r="C4871" s="259"/>
      <c r="D4871" s="259"/>
      <c r="E4871" s="259"/>
      <c r="F4871" s="270"/>
      <c r="G4871" s="259"/>
      <c r="H4871" s="259"/>
      <c r="I4871" s="259"/>
      <c r="J4871" s="259"/>
    </row>
    <row r="4872" spans="1:10">
      <c r="A4872" s="259"/>
      <c r="B4872" s="259"/>
      <c r="C4872" s="259"/>
      <c r="D4872" s="259"/>
      <c r="E4872" s="259"/>
      <c r="F4872" s="270"/>
      <c r="G4872" s="259"/>
      <c r="H4872" s="259"/>
      <c r="I4872" s="259"/>
      <c r="J4872" s="259"/>
    </row>
    <row r="4873" spans="1:10">
      <c r="A4873" s="259"/>
      <c r="B4873" s="259"/>
      <c r="C4873" s="259"/>
      <c r="D4873" s="259"/>
      <c r="E4873" s="259"/>
      <c r="F4873" s="270"/>
      <c r="G4873" s="259"/>
      <c r="H4873" s="259"/>
      <c r="I4873" s="259"/>
      <c r="J4873" s="259"/>
    </row>
    <row r="4874" spans="1:10">
      <c r="A4874" s="259"/>
      <c r="B4874" s="259"/>
      <c r="C4874" s="259"/>
      <c r="D4874" s="259"/>
      <c r="E4874" s="259"/>
      <c r="F4874" s="270"/>
      <c r="G4874" s="259"/>
      <c r="H4874" s="259"/>
      <c r="I4874" s="259"/>
      <c r="J4874" s="259"/>
    </row>
    <row r="4875" spans="1:10">
      <c r="A4875" s="259"/>
      <c r="B4875" s="259"/>
      <c r="C4875" s="259"/>
      <c r="D4875" s="259"/>
      <c r="E4875" s="259"/>
      <c r="F4875" s="270"/>
      <c r="G4875" s="259"/>
      <c r="H4875" s="259"/>
      <c r="I4875" s="259"/>
      <c r="J4875" s="259"/>
    </row>
    <row r="4876" spans="1:10">
      <c r="A4876" s="259"/>
      <c r="B4876" s="259"/>
      <c r="C4876" s="259"/>
      <c r="D4876" s="259"/>
      <c r="E4876" s="259"/>
      <c r="F4876" s="270"/>
      <c r="G4876" s="259"/>
      <c r="H4876" s="259"/>
      <c r="I4876" s="259"/>
      <c r="J4876" s="259"/>
    </row>
    <row r="4877" spans="1:10">
      <c r="A4877" s="259"/>
      <c r="B4877" s="259"/>
      <c r="C4877" s="259"/>
      <c r="D4877" s="259"/>
      <c r="E4877" s="259"/>
      <c r="F4877" s="270"/>
      <c r="G4877" s="259"/>
      <c r="H4877" s="259"/>
      <c r="I4877" s="259"/>
      <c r="J4877" s="259"/>
    </row>
    <row r="4878" spans="1:10">
      <c r="A4878" s="259"/>
      <c r="B4878" s="259"/>
      <c r="C4878" s="259"/>
      <c r="D4878" s="259"/>
      <c r="E4878" s="259"/>
      <c r="F4878" s="270"/>
      <c r="G4878" s="259"/>
      <c r="H4878" s="259"/>
      <c r="I4878" s="259"/>
      <c r="J4878" s="259"/>
    </row>
    <row r="4879" spans="1:10">
      <c r="A4879" s="259"/>
      <c r="B4879" s="259"/>
      <c r="C4879" s="259"/>
      <c r="D4879" s="259"/>
      <c r="E4879" s="259"/>
      <c r="F4879" s="270"/>
      <c r="G4879" s="259"/>
      <c r="H4879" s="259"/>
      <c r="I4879" s="259"/>
      <c r="J4879" s="259"/>
    </row>
    <row r="4880" spans="1:10">
      <c r="A4880" s="259"/>
      <c r="B4880" s="259"/>
      <c r="C4880" s="259"/>
      <c r="D4880" s="259"/>
      <c r="E4880" s="259"/>
      <c r="F4880" s="270"/>
      <c r="G4880" s="259"/>
      <c r="H4880" s="259"/>
      <c r="I4880" s="259"/>
      <c r="J4880" s="259"/>
    </row>
    <row r="4881" spans="1:10">
      <c r="A4881" s="259"/>
      <c r="B4881" s="259"/>
      <c r="C4881" s="259"/>
      <c r="D4881" s="259"/>
      <c r="E4881" s="259"/>
      <c r="F4881" s="270"/>
      <c r="G4881" s="259"/>
      <c r="H4881" s="259"/>
      <c r="I4881" s="259"/>
      <c r="J4881" s="259"/>
    </row>
    <row r="4882" spans="1:10">
      <c r="A4882" s="259"/>
      <c r="B4882" s="259"/>
      <c r="C4882" s="259"/>
      <c r="D4882" s="259"/>
      <c r="E4882" s="259"/>
      <c r="F4882" s="270"/>
      <c r="G4882" s="259"/>
      <c r="H4882" s="259"/>
      <c r="I4882" s="259"/>
      <c r="J4882" s="259"/>
    </row>
    <row r="4883" spans="1:10">
      <c r="A4883" s="259"/>
      <c r="B4883" s="259"/>
      <c r="C4883" s="259"/>
      <c r="D4883" s="259"/>
      <c r="E4883" s="259"/>
      <c r="F4883" s="270"/>
      <c r="G4883" s="259"/>
      <c r="H4883" s="259"/>
      <c r="I4883" s="259"/>
      <c r="J4883" s="259"/>
    </row>
    <row r="4884" spans="1:10">
      <c r="A4884" s="259"/>
      <c r="B4884" s="259"/>
      <c r="C4884" s="259"/>
      <c r="D4884" s="259"/>
      <c r="E4884" s="259"/>
      <c r="F4884" s="270"/>
      <c r="G4884" s="259"/>
      <c r="H4884" s="259"/>
      <c r="I4884" s="259"/>
      <c r="J4884" s="259"/>
    </row>
    <row r="4885" spans="1:10">
      <c r="A4885" s="259"/>
      <c r="B4885" s="259"/>
      <c r="C4885" s="259"/>
      <c r="D4885" s="259"/>
      <c r="E4885" s="259"/>
      <c r="F4885" s="270"/>
      <c r="G4885" s="259"/>
      <c r="H4885" s="259"/>
      <c r="I4885" s="259"/>
      <c r="J4885" s="259"/>
    </row>
    <row r="4886" spans="1:10">
      <c r="A4886" s="259"/>
      <c r="B4886" s="259"/>
      <c r="C4886" s="259"/>
      <c r="D4886" s="259"/>
      <c r="E4886" s="259"/>
      <c r="F4886" s="270"/>
      <c r="G4886" s="259"/>
      <c r="H4886" s="259"/>
      <c r="I4886" s="259"/>
      <c r="J4886" s="259"/>
    </row>
    <row r="4887" spans="1:10">
      <c r="A4887" s="259"/>
      <c r="B4887" s="259"/>
      <c r="C4887" s="259"/>
      <c r="D4887" s="259"/>
      <c r="E4887" s="259"/>
      <c r="F4887" s="270"/>
      <c r="G4887" s="259"/>
      <c r="H4887" s="259"/>
      <c r="I4887" s="259"/>
      <c r="J4887" s="259"/>
    </row>
    <row r="4888" spans="1:10">
      <c r="A4888" s="259"/>
      <c r="B4888" s="259"/>
      <c r="C4888" s="259"/>
      <c r="D4888" s="259"/>
      <c r="E4888" s="259"/>
      <c r="F4888" s="270"/>
      <c r="G4888" s="259"/>
      <c r="H4888" s="259"/>
      <c r="I4888" s="259"/>
      <c r="J4888" s="259"/>
    </row>
    <row r="4889" spans="1:10">
      <c r="A4889" s="259"/>
      <c r="B4889" s="259"/>
      <c r="C4889" s="259"/>
      <c r="D4889" s="259"/>
      <c r="E4889" s="259"/>
      <c r="F4889" s="270"/>
      <c r="G4889" s="259"/>
      <c r="H4889" s="259"/>
      <c r="I4889" s="259"/>
      <c r="J4889" s="259"/>
    </row>
    <row r="4890" spans="1:10">
      <c r="A4890" s="259"/>
      <c r="B4890" s="259"/>
      <c r="C4890" s="259"/>
      <c r="D4890" s="259"/>
      <c r="E4890" s="259"/>
      <c r="F4890" s="270"/>
      <c r="G4890" s="259"/>
      <c r="H4890" s="259"/>
      <c r="I4890" s="259"/>
      <c r="J4890" s="259"/>
    </row>
    <row r="4891" spans="1:10">
      <c r="A4891" s="259"/>
      <c r="B4891" s="259"/>
      <c r="C4891" s="259"/>
      <c r="D4891" s="259"/>
      <c r="E4891" s="259"/>
      <c r="F4891" s="270"/>
      <c r="G4891" s="259"/>
      <c r="H4891" s="259"/>
      <c r="I4891" s="259"/>
      <c r="J4891" s="259"/>
    </row>
    <row r="4892" spans="1:10">
      <c r="A4892" s="259"/>
      <c r="B4892" s="259"/>
      <c r="C4892" s="259"/>
      <c r="D4892" s="259"/>
      <c r="E4892" s="259"/>
      <c r="F4892" s="270"/>
      <c r="G4892" s="259"/>
      <c r="H4892" s="259"/>
      <c r="I4892" s="259"/>
      <c r="J4892" s="259"/>
    </row>
    <row r="4893" spans="1:10">
      <c r="A4893" s="259"/>
      <c r="B4893" s="259"/>
      <c r="C4893" s="259"/>
      <c r="D4893" s="259"/>
      <c r="E4893" s="259"/>
      <c r="F4893" s="270"/>
      <c r="G4893" s="259"/>
      <c r="H4893" s="259"/>
      <c r="I4893" s="259"/>
      <c r="J4893" s="259"/>
    </row>
    <row r="4894" spans="1:10">
      <c r="A4894" s="259"/>
      <c r="B4894" s="259"/>
      <c r="C4894" s="259"/>
      <c r="D4894" s="259"/>
      <c r="E4894" s="259"/>
      <c r="F4894" s="270"/>
      <c r="G4894" s="259"/>
      <c r="H4894" s="259"/>
      <c r="I4894" s="259"/>
      <c r="J4894" s="259"/>
    </row>
    <row r="4895" spans="1:10">
      <c r="A4895" s="259"/>
      <c r="B4895" s="259"/>
      <c r="C4895" s="259"/>
      <c r="D4895" s="259"/>
      <c r="E4895" s="259"/>
      <c r="F4895" s="270"/>
      <c r="G4895" s="259"/>
      <c r="H4895" s="259"/>
      <c r="I4895" s="259"/>
      <c r="J4895" s="259"/>
    </row>
    <row r="4896" spans="1:10">
      <c r="A4896" s="259"/>
      <c r="B4896" s="259"/>
      <c r="C4896" s="259"/>
      <c r="D4896" s="259"/>
      <c r="E4896" s="259"/>
      <c r="F4896" s="270"/>
      <c r="G4896" s="259"/>
      <c r="H4896" s="259"/>
      <c r="I4896" s="259"/>
      <c r="J4896" s="259"/>
    </row>
    <row r="4897" spans="1:10">
      <c r="A4897" s="259"/>
      <c r="B4897" s="259"/>
      <c r="C4897" s="259"/>
      <c r="D4897" s="259"/>
      <c r="E4897" s="259"/>
      <c r="F4897" s="270"/>
      <c r="G4897" s="259"/>
      <c r="H4897" s="259"/>
      <c r="I4897" s="259"/>
      <c r="J4897" s="259"/>
    </row>
    <row r="4898" spans="1:10">
      <c r="A4898" s="259"/>
      <c r="B4898" s="259"/>
      <c r="C4898" s="259"/>
      <c r="D4898" s="259"/>
      <c r="E4898" s="259"/>
      <c r="F4898" s="270"/>
      <c r="G4898" s="259"/>
      <c r="H4898" s="259"/>
      <c r="I4898" s="259"/>
      <c r="J4898" s="259"/>
    </row>
    <row r="4899" spans="1:10">
      <c r="A4899" s="259"/>
      <c r="B4899" s="259"/>
      <c r="C4899" s="259"/>
      <c r="D4899" s="259"/>
      <c r="E4899" s="259"/>
      <c r="F4899" s="270"/>
      <c r="G4899" s="259"/>
      <c r="H4899" s="259"/>
      <c r="I4899" s="259"/>
      <c r="J4899" s="259"/>
    </row>
    <row r="4900" spans="1:10">
      <c r="A4900" s="259"/>
      <c r="B4900" s="259"/>
      <c r="C4900" s="259"/>
      <c r="D4900" s="259"/>
      <c r="E4900" s="259"/>
      <c r="F4900" s="270"/>
      <c r="G4900" s="259"/>
      <c r="H4900" s="259"/>
      <c r="I4900" s="259"/>
      <c r="J4900" s="259"/>
    </row>
    <row r="4901" spans="1:10">
      <c r="A4901" s="259"/>
      <c r="B4901" s="259"/>
      <c r="C4901" s="259"/>
      <c r="D4901" s="259"/>
      <c r="E4901" s="259"/>
      <c r="F4901" s="270"/>
      <c r="G4901" s="259"/>
      <c r="H4901" s="259"/>
      <c r="I4901" s="259"/>
      <c r="J4901" s="259"/>
    </row>
    <row r="4902" spans="1:10">
      <c r="A4902" s="259"/>
      <c r="B4902" s="259"/>
      <c r="C4902" s="259"/>
      <c r="D4902" s="259"/>
      <c r="E4902" s="259"/>
      <c r="F4902" s="270"/>
      <c r="G4902" s="259"/>
      <c r="H4902" s="259"/>
      <c r="I4902" s="259"/>
      <c r="J4902" s="259"/>
    </row>
    <row r="4903" spans="1:10">
      <c r="A4903" s="259"/>
      <c r="B4903" s="259"/>
      <c r="C4903" s="259"/>
      <c r="D4903" s="259"/>
      <c r="E4903" s="259"/>
      <c r="F4903" s="270"/>
      <c r="G4903" s="259"/>
      <c r="H4903" s="259"/>
      <c r="I4903" s="259"/>
      <c r="J4903" s="259"/>
    </row>
    <row r="4904" spans="1:10">
      <c r="A4904" s="259"/>
      <c r="B4904" s="259"/>
      <c r="C4904" s="259"/>
      <c r="D4904" s="259"/>
      <c r="E4904" s="259"/>
      <c r="F4904" s="270"/>
      <c r="G4904" s="259"/>
      <c r="H4904" s="259"/>
      <c r="I4904" s="259"/>
      <c r="J4904" s="259"/>
    </row>
    <row r="4905" spans="1:10">
      <c r="A4905" s="259"/>
      <c r="B4905" s="259"/>
      <c r="C4905" s="259"/>
      <c r="D4905" s="259"/>
      <c r="E4905" s="259"/>
      <c r="F4905" s="270"/>
      <c r="G4905" s="259"/>
      <c r="H4905" s="259"/>
      <c r="I4905" s="259"/>
      <c r="J4905" s="259"/>
    </row>
    <row r="4906" spans="1:10">
      <c r="A4906" s="259"/>
      <c r="B4906" s="259"/>
      <c r="C4906" s="259"/>
      <c r="D4906" s="259"/>
      <c r="E4906" s="259"/>
      <c r="F4906" s="270"/>
      <c r="G4906" s="259"/>
      <c r="H4906" s="259"/>
      <c r="I4906" s="259"/>
      <c r="J4906" s="259"/>
    </row>
    <row r="4907" spans="1:10">
      <c r="A4907" s="259"/>
      <c r="B4907" s="259"/>
      <c r="C4907" s="259"/>
      <c r="D4907" s="259"/>
      <c r="E4907" s="259"/>
      <c r="F4907" s="270"/>
      <c r="G4907" s="259"/>
      <c r="H4907" s="259"/>
      <c r="I4907" s="259"/>
      <c r="J4907" s="259"/>
    </row>
    <row r="4908" spans="1:10">
      <c r="A4908" s="259"/>
      <c r="B4908" s="259"/>
      <c r="C4908" s="259"/>
      <c r="D4908" s="259"/>
      <c r="E4908" s="259"/>
      <c r="F4908" s="270"/>
      <c r="G4908" s="259"/>
      <c r="H4908" s="259"/>
      <c r="I4908" s="259"/>
      <c r="J4908" s="259"/>
    </row>
    <row r="4909" spans="1:10">
      <c r="A4909" s="259"/>
      <c r="B4909" s="259"/>
      <c r="C4909" s="259"/>
      <c r="D4909" s="259"/>
      <c r="E4909" s="259"/>
      <c r="F4909" s="270"/>
      <c r="G4909" s="259"/>
      <c r="H4909" s="259"/>
      <c r="I4909" s="259"/>
      <c r="J4909" s="259"/>
    </row>
    <row r="4910" spans="1:10">
      <c r="A4910" s="259"/>
      <c r="B4910" s="259"/>
      <c r="C4910" s="259"/>
      <c r="D4910" s="259"/>
      <c r="E4910" s="259"/>
      <c r="F4910" s="270"/>
      <c r="G4910" s="259"/>
      <c r="H4910" s="259"/>
      <c r="I4910" s="259"/>
      <c r="J4910" s="259"/>
    </row>
    <row r="4911" spans="1:10">
      <c r="A4911" s="259"/>
      <c r="B4911" s="259"/>
      <c r="C4911" s="259"/>
      <c r="D4911" s="259"/>
      <c r="E4911" s="259"/>
      <c r="F4911" s="270"/>
      <c r="G4911" s="259"/>
      <c r="H4911" s="259"/>
      <c r="I4911" s="259"/>
      <c r="J4911" s="259"/>
    </row>
    <row r="4912" spans="1:10">
      <c r="A4912" s="259"/>
      <c r="B4912" s="259"/>
      <c r="C4912" s="259"/>
      <c r="D4912" s="259"/>
      <c r="E4912" s="259"/>
      <c r="F4912" s="270"/>
      <c r="G4912" s="259"/>
      <c r="H4912" s="259"/>
      <c r="I4912" s="259"/>
      <c r="J4912" s="259"/>
    </row>
    <row r="4913" spans="1:10">
      <c r="A4913" s="259"/>
      <c r="B4913" s="259"/>
      <c r="C4913" s="259"/>
      <c r="D4913" s="259"/>
      <c r="E4913" s="259"/>
      <c r="F4913" s="270"/>
      <c r="G4913" s="259"/>
      <c r="H4913" s="259"/>
      <c r="I4913" s="259"/>
      <c r="J4913" s="259"/>
    </row>
    <row r="4914" spans="1:10">
      <c r="A4914" s="259"/>
      <c r="B4914" s="259"/>
      <c r="C4914" s="259"/>
      <c r="D4914" s="259"/>
      <c r="E4914" s="259"/>
      <c r="F4914" s="270"/>
      <c r="G4914" s="259"/>
      <c r="H4914" s="259"/>
      <c r="I4914" s="259"/>
      <c r="J4914" s="259"/>
    </row>
    <row r="4915" spans="1:10">
      <c r="A4915" s="259"/>
      <c r="B4915" s="259"/>
      <c r="C4915" s="259"/>
      <c r="D4915" s="259"/>
      <c r="E4915" s="259"/>
      <c r="F4915" s="270"/>
      <c r="G4915" s="259"/>
      <c r="H4915" s="259"/>
      <c r="I4915" s="259"/>
      <c r="J4915" s="259"/>
    </row>
    <row r="4916" spans="1:10">
      <c r="A4916" s="259"/>
      <c r="B4916" s="259"/>
      <c r="C4916" s="259"/>
      <c r="D4916" s="259"/>
      <c r="E4916" s="259"/>
      <c r="F4916" s="270"/>
      <c r="G4916" s="259"/>
      <c r="H4916" s="259"/>
      <c r="I4916" s="259"/>
      <c r="J4916" s="259"/>
    </row>
    <row r="4917" spans="1:10">
      <c r="A4917" s="259"/>
      <c r="B4917" s="259"/>
      <c r="C4917" s="259"/>
      <c r="D4917" s="259"/>
      <c r="E4917" s="259"/>
      <c r="F4917" s="270"/>
      <c r="G4917" s="259"/>
      <c r="H4917" s="259"/>
      <c r="I4917" s="259"/>
      <c r="J4917" s="259"/>
    </row>
    <row r="4918" spans="1:10">
      <c r="A4918" s="259"/>
      <c r="B4918" s="259"/>
      <c r="C4918" s="259"/>
      <c r="D4918" s="259"/>
      <c r="E4918" s="259"/>
      <c r="F4918" s="270"/>
      <c r="G4918" s="259"/>
      <c r="H4918" s="259"/>
      <c r="I4918" s="259"/>
      <c r="J4918" s="259"/>
    </row>
    <row r="4919" spans="1:10">
      <c r="A4919" s="259"/>
      <c r="B4919" s="259"/>
      <c r="C4919" s="259"/>
      <c r="D4919" s="259"/>
      <c r="E4919" s="259"/>
      <c r="F4919" s="270"/>
      <c r="G4919" s="259"/>
      <c r="H4919" s="259"/>
      <c r="I4919" s="259"/>
      <c r="J4919" s="259"/>
    </row>
    <row r="4920" spans="1:10">
      <c r="A4920" s="259"/>
      <c r="B4920" s="259"/>
      <c r="C4920" s="259"/>
      <c r="D4920" s="259"/>
      <c r="E4920" s="259"/>
      <c r="F4920" s="270"/>
      <c r="G4920" s="259"/>
      <c r="H4920" s="259"/>
      <c r="I4920" s="259"/>
      <c r="J4920" s="259"/>
    </row>
    <row r="4921" spans="1:10">
      <c r="A4921" s="259"/>
      <c r="B4921" s="259"/>
      <c r="C4921" s="259"/>
      <c r="D4921" s="259"/>
      <c r="E4921" s="259"/>
      <c r="F4921" s="270"/>
      <c r="G4921" s="259"/>
      <c r="H4921" s="259"/>
      <c r="I4921" s="259"/>
      <c r="J4921" s="259"/>
    </row>
    <row r="4922" spans="1:10">
      <c r="A4922" s="259"/>
      <c r="B4922" s="259"/>
      <c r="C4922" s="259"/>
      <c r="D4922" s="259"/>
      <c r="E4922" s="259"/>
      <c r="F4922" s="270"/>
      <c r="G4922" s="259"/>
      <c r="H4922" s="259"/>
      <c r="I4922" s="259"/>
      <c r="J4922" s="259"/>
    </row>
    <row r="4923" spans="1:10">
      <c r="A4923" s="259"/>
      <c r="B4923" s="259"/>
      <c r="C4923" s="259"/>
      <c r="D4923" s="259"/>
      <c r="E4923" s="259"/>
      <c r="F4923" s="270"/>
      <c r="G4923" s="259"/>
      <c r="H4923" s="259"/>
      <c r="I4923" s="259"/>
      <c r="J4923" s="259"/>
    </row>
    <row r="4924" spans="1:10">
      <c r="A4924" s="259"/>
      <c r="B4924" s="259"/>
      <c r="C4924" s="259"/>
      <c r="D4924" s="259"/>
      <c r="E4924" s="259"/>
      <c r="F4924" s="270"/>
      <c r="G4924" s="259"/>
      <c r="H4924" s="259"/>
      <c r="I4924" s="259"/>
      <c r="J4924" s="259"/>
    </row>
    <row r="4925" spans="1:10">
      <c r="A4925" s="259"/>
      <c r="B4925" s="259"/>
      <c r="C4925" s="259"/>
      <c r="D4925" s="259"/>
      <c r="E4925" s="259"/>
      <c r="F4925" s="270"/>
      <c r="G4925" s="259"/>
      <c r="H4925" s="259"/>
      <c r="I4925" s="259"/>
      <c r="J4925" s="259"/>
    </row>
    <row r="4926" spans="1:10">
      <c r="A4926" s="259"/>
      <c r="B4926" s="259"/>
      <c r="C4926" s="259"/>
      <c r="D4926" s="259"/>
      <c r="E4926" s="259"/>
      <c r="F4926" s="270"/>
      <c r="G4926" s="259"/>
      <c r="H4926" s="259"/>
      <c r="I4926" s="259"/>
      <c r="J4926" s="259"/>
    </row>
    <row r="4927" spans="1:10">
      <c r="A4927" s="259"/>
      <c r="B4927" s="259"/>
      <c r="C4927" s="259"/>
      <c r="D4927" s="259"/>
      <c r="E4927" s="259"/>
      <c r="F4927" s="270"/>
      <c r="G4927" s="259"/>
      <c r="H4927" s="259"/>
      <c r="I4927" s="259"/>
      <c r="J4927" s="259"/>
    </row>
    <row r="4928" spans="1:10">
      <c r="A4928" s="259"/>
      <c r="B4928" s="259"/>
      <c r="C4928" s="259"/>
      <c r="D4928" s="259"/>
      <c r="E4928" s="259"/>
      <c r="F4928" s="270"/>
      <c r="G4928" s="259"/>
      <c r="H4928" s="259"/>
      <c r="I4928" s="259"/>
      <c r="J4928" s="259"/>
    </row>
    <row r="4929" spans="1:10">
      <c r="A4929" s="259"/>
      <c r="B4929" s="259"/>
      <c r="C4929" s="259"/>
      <c r="D4929" s="259"/>
      <c r="E4929" s="259"/>
      <c r="F4929" s="270"/>
      <c r="G4929" s="259"/>
      <c r="H4929" s="259"/>
      <c r="I4929" s="259"/>
      <c r="J4929" s="259"/>
    </row>
    <row r="4930" spans="1:10">
      <c r="A4930" s="259"/>
      <c r="B4930" s="259"/>
      <c r="C4930" s="259"/>
      <c r="D4930" s="259"/>
      <c r="E4930" s="259"/>
      <c r="F4930" s="270"/>
      <c r="G4930" s="259"/>
      <c r="H4930" s="259"/>
      <c r="I4930" s="259"/>
      <c r="J4930" s="259"/>
    </row>
    <row r="4931" spans="1:10">
      <c r="A4931" s="259"/>
      <c r="B4931" s="259"/>
      <c r="C4931" s="259"/>
      <c r="D4931" s="259"/>
      <c r="E4931" s="259"/>
      <c r="F4931" s="270"/>
      <c r="G4931" s="259"/>
      <c r="H4931" s="259"/>
      <c r="I4931" s="259"/>
      <c r="J4931" s="259"/>
    </row>
    <row r="4932" spans="1:10">
      <c r="A4932" s="259"/>
      <c r="B4932" s="259"/>
      <c r="C4932" s="259"/>
      <c r="D4932" s="259"/>
      <c r="E4932" s="259"/>
      <c r="F4932" s="270"/>
      <c r="G4932" s="259"/>
      <c r="H4932" s="259"/>
      <c r="I4932" s="259"/>
      <c r="J4932" s="259"/>
    </row>
    <row r="4933" spans="1:10">
      <c r="A4933" s="259"/>
      <c r="B4933" s="259"/>
      <c r="C4933" s="259"/>
      <c r="D4933" s="259"/>
      <c r="E4933" s="259"/>
      <c r="F4933" s="270"/>
      <c r="G4933" s="259"/>
      <c r="H4933" s="259"/>
      <c r="I4933" s="259"/>
      <c r="J4933" s="259"/>
    </row>
    <row r="4934" spans="1:10">
      <c r="A4934" s="259"/>
      <c r="B4934" s="259"/>
      <c r="C4934" s="259"/>
      <c r="D4934" s="259"/>
      <c r="E4934" s="259"/>
      <c r="F4934" s="270"/>
      <c r="G4934" s="259"/>
      <c r="H4934" s="259"/>
      <c r="I4934" s="259"/>
      <c r="J4934" s="259"/>
    </row>
    <row r="4935" spans="1:10">
      <c r="A4935" s="259"/>
      <c r="B4935" s="259"/>
      <c r="C4935" s="259"/>
      <c r="D4935" s="259"/>
      <c r="E4935" s="259"/>
      <c r="F4935" s="270"/>
      <c r="G4935" s="259"/>
      <c r="H4935" s="259"/>
      <c r="I4935" s="259"/>
      <c r="J4935" s="259"/>
    </row>
    <row r="4936" spans="1:10">
      <c r="A4936" s="259"/>
      <c r="B4936" s="259"/>
      <c r="C4936" s="259"/>
      <c r="D4936" s="259"/>
      <c r="E4936" s="259"/>
      <c r="F4936" s="270"/>
      <c r="G4936" s="259"/>
      <c r="H4936" s="259"/>
      <c r="I4936" s="259"/>
      <c r="J4936" s="259"/>
    </row>
    <row r="4937" spans="1:10">
      <c r="A4937" s="259"/>
      <c r="B4937" s="259"/>
      <c r="C4937" s="259"/>
      <c r="D4937" s="259"/>
      <c r="E4937" s="259"/>
      <c r="F4937" s="270"/>
      <c r="G4937" s="259"/>
      <c r="H4937" s="259"/>
      <c r="I4937" s="259"/>
      <c r="J4937" s="259"/>
    </row>
    <row r="4938" spans="1:10">
      <c r="A4938" s="259"/>
      <c r="B4938" s="259"/>
      <c r="C4938" s="259"/>
      <c r="D4938" s="259"/>
      <c r="E4938" s="259"/>
      <c r="F4938" s="270"/>
      <c r="G4938" s="259"/>
      <c r="H4938" s="259"/>
      <c r="I4938" s="259"/>
      <c r="J4938" s="259"/>
    </row>
    <row r="4939" spans="1:10">
      <c r="A4939" s="259"/>
      <c r="B4939" s="259"/>
      <c r="C4939" s="259"/>
      <c r="D4939" s="259"/>
      <c r="E4939" s="259"/>
      <c r="F4939" s="270"/>
      <c r="G4939" s="259"/>
      <c r="H4939" s="259"/>
      <c r="I4939" s="259"/>
      <c r="J4939" s="259"/>
    </row>
    <row r="4940" spans="1:10">
      <c r="A4940" s="259"/>
      <c r="B4940" s="259"/>
      <c r="C4940" s="259"/>
      <c r="D4940" s="259"/>
      <c r="E4940" s="259"/>
      <c r="F4940" s="270"/>
      <c r="G4940" s="259"/>
      <c r="H4940" s="259"/>
      <c r="I4940" s="259"/>
      <c r="J4940" s="259"/>
    </row>
    <row r="4941" spans="1:10">
      <c r="A4941" s="259"/>
      <c r="B4941" s="259"/>
      <c r="C4941" s="259"/>
      <c r="D4941" s="259"/>
      <c r="E4941" s="259"/>
      <c r="F4941" s="270"/>
      <c r="G4941" s="259"/>
      <c r="H4941" s="259"/>
      <c r="I4941" s="259"/>
      <c r="J4941" s="259"/>
    </row>
    <row r="4942" spans="1:10">
      <c r="A4942" s="259"/>
      <c r="B4942" s="259"/>
      <c r="C4942" s="259"/>
      <c r="D4942" s="259"/>
      <c r="E4942" s="259"/>
      <c r="F4942" s="270"/>
      <c r="G4942" s="259"/>
      <c r="H4942" s="259"/>
      <c r="I4942" s="259"/>
      <c r="J4942" s="259"/>
    </row>
    <row r="4943" spans="1:10">
      <c r="A4943" s="259"/>
      <c r="B4943" s="259"/>
      <c r="C4943" s="259"/>
      <c r="D4943" s="259"/>
      <c r="E4943" s="259"/>
      <c r="F4943" s="270"/>
      <c r="G4943" s="259"/>
      <c r="H4943" s="259"/>
      <c r="I4943" s="259"/>
      <c r="J4943" s="259"/>
    </row>
    <row r="4944" spans="1:10">
      <c r="A4944" s="259"/>
      <c r="B4944" s="259"/>
      <c r="C4944" s="259"/>
      <c r="D4944" s="259"/>
      <c r="E4944" s="259"/>
      <c r="F4944" s="270"/>
      <c r="G4944" s="259"/>
      <c r="H4944" s="259"/>
      <c r="I4944" s="259"/>
      <c r="J4944" s="259"/>
    </row>
    <row r="4945" spans="1:10">
      <c r="A4945" s="259"/>
      <c r="B4945" s="259"/>
      <c r="C4945" s="259"/>
      <c r="D4945" s="259"/>
      <c r="E4945" s="259"/>
      <c r="F4945" s="270"/>
      <c r="G4945" s="259"/>
      <c r="H4945" s="259"/>
      <c r="I4945" s="259"/>
      <c r="J4945" s="259"/>
    </row>
    <row r="4946" spans="1:10">
      <c r="A4946" s="259"/>
      <c r="B4946" s="259"/>
      <c r="C4946" s="259"/>
      <c r="D4946" s="259"/>
      <c r="E4946" s="259"/>
      <c r="F4946" s="270"/>
      <c r="G4946" s="259"/>
      <c r="H4946" s="259"/>
      <c r="I4946" s="259"/>
      <c r="J4946" s="259"/>
    </row>
    <row r="4947" spans="1:10">
      <c r="A4947" s="259"/>
      <c r="B4947" s="259"/>
      <c r="C4947" s="259"/>
      <c r="D4947" s="259"/>
      <c r="E4947" s="259"/>
      <c r="F4947" s="270"/>
      <c r="G4947" s="259"/>
      <c r="H4947" s="259"/>
      <c r="I4947" s="259"/>
      <c r="J4947" s="259"/>
    </row>
    <row r="4948" spans="1:10">
      <c r="A4948" s="259"/>
      <c r="B4948" s="259"/>
      <c r="C4948" s="259"/>
      <c r="D4948" s="259"/>
      <c r="E4948" s="259"/>
      <c r="F4948" s="270"/>
      <c r="G4948" s="259"/>
      <c r="H4948" s="259"/>
      <c r="I4948" s="259"/>
      <c r="J4948" s="259"/>
    </row>
    <row r="4949" spans="1:10">
      <c r="A4949" s="259"/>
      <c r="B4949" s="259"/>
      <c r="C4949" s="259"/>
      <c r="D4949" s="259"/>
      <c r="E4949" s="259"/>
      <c r="F4949" s="270"/>
      <c r="G4949" s="259"/>
      <c r="H4949" s="259"/>
      <c r="I4949" s="259"/>
      <c r="J4949" s="259"/>
    </row>
    <row r="4950" spans="1:10">
      <c r="A4950" s="259"/>
      <c r="B4950" s="259"/>
      <c r="C4950" s="259"/>
      <c r="D4950" s="259"/>
      <c r="E4950" s="259"/>
      <c r="F4950" s="270"/>
      <c r="G4950" s="259"/>
      <c r="H4950" s="259"/>
      <c r="I4950" s="259"/>
      <c r="J4950" s="259"/>
    </row>
    <row r="4951" spans="1:10">
      <c r="A4951" s="259"/>
      <c r="B4951" s="259"/>
      <c r="C4951" s="259"/>
      <c r="D4951" s="259"/>
      <c r="E4951" s="259"/>
      <c r="F4951" s="270"/>
      <c r="G4951" s="259"/>
      <c r="H4951" s="259"/>
      <c r="I4951" s="259"/>
      <c r="J4951" s="259"/>
    </row>
    <row r="4952" spans="1:10">
      <c r="A4952" s="259"/>
      <c r="B4952" s="259"/>
      <c r="C4952" s="259"/>
      <c r="D4952" s="259"/>
      <c r="E4952" s="259"/>
      <c r="F4952" s="270"/>
      <c r="G4952" s="259"/>
      <c r="H4952" s="259"/>
      <c r="I4952" s="259"/>
      <c r="J4952" s="259"/>
    </row>
    <row r="4953" spans="1:10">
      <c r="A4953" s="259"/>
      <c r="B4953" s="259"/>
      <c r="C4953" s="259"/>
      <c r="D4953" s="259"/>
      <c r="E4953" s="259"/>
      <c r="F4953" s="270"/>
      <c r="G4953" s="259"/>
      <c r="H4953" s="259"/>
      <c r="I4953" s="259"/>
      <c r="J4953" s="259"/>
    </row>
    <row r="4954" spans="1:10">
      <c r="A4954" s="259"/>
      <c r="B4954" s="259"/>
      <c r="C4954" s="259"/>
      <c r="D4954" s="259"/>
      <c r="E4954" s="259"/>
      <c r="F4954" s="270"/>
      <c r="G4954" s="259"/>
      <c r="H4954" s="259"/>
      <c r="I4954" s="259"/>
      <c r="J4954" s="259"/>
    </row>
    <row r="4955" spans="1:10">
      <c r="A4955" s="259"/>
      <c r="B4955" s="259"/>
      <c r="C4955" s="259"/>
      <c r="D4955" s="259"/>
      <c r="E4955" s="259"/>
      <c r="F4955" s="270"/>
      <c r="G4955" s="259"/>
      <c r="H4955" s="259"/>
      <c r="I4955" s="259"/>
      <c r="J4955" s="259"/>
    </row>
    <row r="4956" spans="1:10">
      <c r="A4956" s="259"/>
      <c r="B4956" s="259"/>
      <c r="C4956" s="259"/>
      <c r="D4956" s="259"/>
      <c r="E4956" s="259"/>
      <c r="F4956" s="270"/>
      <c r="G4956" s="259"/>
      <c r="H4956" s="259"/>
      <c r="I4956" s="259"/>
      <c r="J4956" s="259"/>
    </row>
    <row r="4957" spans="1:10">
      <c r="A4957" s="259"/>
      <c r="B4957" s="259"/>
      <c r="C4957" s="259"/>
      <c r="D4957" s="259"/>
      <c r="E4957" s="259"/>
      <c r="F4957" s="270"/>
      <c r="G4957" s="259"/>
      <c r="H4957" s="259"/>
      <c r="I4957" s="259"/>
      <c r="J4957" s="259"/>
    </row>
    <row r="4958" spans="1:10">
      <c r="A4958" s="259"/>
      <c r="B4958" s="259"/>
      <c r="C4958" s="259"/>
      <c r="D4958" s="259"/>
      <c r="E4958" s="259"/>
      <c r="F4958" s="270"/>
      <c r="G4958" s="259"/>
      <c r="H4958" s="259"/>
      <c r="I4958" s="259"/>
      <c r="J4958" s="259"/>
    </row>
    <row r="4959" spans="1:10">
      <c r="A4959" s="259"/>
      <c r="B4959" s="259"/>
      <c r="C4959" s="259"/>
      <c r="D4959" s="259"/>
      <c r="E4959" s="259"/>
      <c r="F4959" s="270"/>
      <c r="G4959" s="259"/>
      <c r="H4959" s="259"/>
      <c r="I4959" s="259"/>
      <c r="J4959" s="259"/>
    </row>
    <row r="4960" spans="1:10">
      <c r="A4960" s="259"/>
      <c r="B4960" s="259"/>
      <c r="C4960" s="259"/>
      <c r="D4960" s="259"/>
      <c r="E4960" s="259"/>
      <c r="F4960" s="270"/>
      <c r="G4960" s="259"/>
      <c r="H4960" s="259"/>
      <c r="I4960" s="259"/>
      <c r="J4960" s="259"/>
    </row>
    <row r="4961" spans="1:10">
      <c r="A4961" s="259"/>
      <c r="B4961" s="259"/>
      <c r="C4961" s="259"/>
      <c r="D4961" s="259"/>
      <c r="E4961" s="259"/>
      <c r="F4961" s="270"/>
      <c r="G4961" s="259"/>
      <c r="H4961" s="259"/>
      <c r="I4961" s="259"/>
      <c r="J4961" s="259"/>
    </row>
    <row r="4962" spans="1:10">
      <c r="A4962" s="259"/>
      <c r="B4962" s="259"/>
      <c r="C4962" s="259"/>
      <c r="D4962" s="259"/>
      <c r="E4962" s="259"/>
      <c r="F4962" s="270"/>
      <c r="G4962" s="259"/>
      <c r="H4962" s="259"/>
      <c r="I4962" s="259"/>
      <c r="J4962" s="259"/>
    </row>
    <row r="4963" spans="1:10">
      <c r="A4963" s="259"/>
      <c r="B4963" s="259"/>
      <c r="C4963" s="259"/>
      <c r="D4963" s="259"/>
      <c r="E4963" s="259"/>
      <c r="F4963" s="270"/>
      <c r="G4963" s="259"/>
      <c r="H4963" s="259"/>
      <c r="I4963" s="259"/>
      <c r="J4963" s="259"/>
    </row>
    <row r="4964" spans="1:10">
      <c r="A4964" s="259"/>
      <c r="B4964" s="259"/>
      <c r="C4964" s="259"/>
      <c r="D4964" s="259"/>
      <c r="E4964" s="259"/>
      <c r="F4964" s="270"/>
      <c r="G4964" s="259"/>
      <c r="H4964" s="259"/>
      <c r="I4964" s="259"/>
      <c r="J4964" s="259"/>
    </row>
    <row r="4965" spans="1:10">
      <c r="A4965" s="259"/>
      <c r="B4965" s="259"/>
      <c r="C4965" s="259"/>
      <c r="D4965" s="259"/>
      <c r="E4965" s="259"/>
      <c r="F4965" s="270"/>
      <c r="G4965" s="259"/>
      <c r="H4965" s="259"/>
      <c r="I4965" s="259"/>
      <c r="J4965" s="259"/>
    </row>
    <row r="4966" spans="1:10">
      <c r="A4966" s="259"/>
      <c r="B4966" s="259"/>
      <c r="C4966" s="259"/>
      <c r="D4966" s="259"/>
      <c r="E4966" s="259"/>
      <c r="F4966" s="270"/>
      <c r="G4966" s="259"/>
      <c r="H4966" s="259"/>
      <c r="I4966" s="259"/>
      <c r="J4966" s="259"/>
    </row>
    <row r="4967" spans="1:10">
      <c r="A4967" s="259"/>
      <c r="B4967" s="259"/>
      <c r="C4967" s="259"/>
      <c r="D4967" s="259"/>
      <c r="E4967" s="259"/>
      <c r="F4967" s="270"/>
      <c r="G4967" s="259"/>
      <c r="H4967" s="259"/>
      <c r="I4967" s="259"/>
      <c r="J4967" s="259"/>
    </row>
    <row r="4968" spans="1:10">
      <c r="A4968" s="259"/>
      <c r="B4968" s="259"/>
      <c r="C4968" s="259"/>
      <c r="D4968" s="259"/>
      <c r="E4968" s="259"/>
      <c r="F4968" s="270"/>
      <c r="G4968" s="259"/>
      <c r="H4968" s="259"/>
      <c r="I4968" s="259"/>
      <c r="J4968" s="259"/>
    </row>
    <row r="4969" spans="1:10">
      <c r="A4969" s="259"/>
      <c r="B4969" s="259"/>
      <c r="C4969" s="259"/>
      <c r="D4969" s="259"/>
      <c r="E4969" s="259"/>
      <c r="F4969" s="270"/>
      <c r="G4969" s="259"/>
      <c r="H4969" s="259"/>
      <c r="I4969" s="259"/>
      <c r="J4969" s="259"/>
    </row>
    <row r="4970" spans="1:10">
      <c r="A4970" s="259"/>
      <c r="B4970" s="259"/>
      <c r="C4970" s="259"/>
      <c r="D4970" s="259"/>
      <c r="E4970" s="259"/>
      <c r="F4970" s="270"/>
      <c r="G4970" s="259"/>
      <c r="H4970" s="259"/>
      <c r="I4970" s="259"/>
      <c r="J4970" s="259"/>
    </row>
    <row r="4971" spans="1:10">
      <c r="A4971" s="259"/>
      <c r="B4971" s="259"/>
      <c r="C4971" s="259"/>
      <c r="D4971" s="259"/>
      <c r="E4971" s="259"/>
      <c r="F4971" s="270"/>
      <c r="G4971" s="259"/>
      <c r="H4971" s="259"/>
      <c r="I4971" s="259"/>
      <c r="J4971" s="259"/>
    </row>
    <row r="4972" spans="1:10">
      <c r="A4972" s="259"/>
      <c r="B4972" s="259"/>
      <c r="C4972" s="259"/>
      <c r="D4972" s="259"/>
      <c r="E4972" s="259"/>
      <c r="F4972" s="270"/>
      <c r="G4972" s="259"/>
      <c r="H4972" s="259"/>
      <c r="I4972" s="259"/>
      <c r="J4972" s="259"/>
    </row>
    <row r="4973" spans="1:10">
      <c r="A4973" s="259"/>
      <c r="B4973" s="259"/>
      <c r="C4973" s="259"/>
      <c r="D4973" s="259"/>
      <c r="E4973" s="259"/>
      <c r="F4973" s="270"/>
      <c r="G4973" s="259"/>
      <c r="H4973" s="259"/>
      <c r="I4973" s="259"/>
      <c r="J4973" s="259"/>
    </row>
    <row r="4974" spans="1:10">
      <c r="A4974" s="259"/>
      <c r="B4974" s="259"/>
      <c r="C4974" s="259"/>
      <c r="D4974" s="259"/>
      <c r="E4974" s="259"/>
      <c r="F4974" s="270"/>
      <c r="G4974" s="259"/>
      <c r="H4974" s="259"/>
      <c r="I4974" s="259"/>
      <c r="J4974" s="259"/>
    </row>
    <row r="4975" spans="1:10">
      <c r="A4975" s="259"/>
      <c r="B4975" s="259"/>
      <c r="C4975" s="259"/>
      <c r="D4975" s="259"/>
      <c r="E4975" s="259"/>
      <c r="F4975" s="270"/>
      <c r="G4975" s="259"/>
      <c r="H4975" s="259"/>
      <c r="I4975" s="259"/>
      <c r="J4975" s="259"/>
    </row>
    <row r="4976" spans="1:10">
      <c r="A4976" s="259"/>
      <c r="B4976" s="259"/>
      <c r="C4976" s="259"/>
      <c r="D4976" s="259"/>
      <c r="E4976" s="259"/>
      <c r="F4976" s="270"/>
      <c r="G4976" s="259"/>
      <c r="H4976" s="259"/>
      <c r="I4976" s="259"/>
      <c r="J4976" s="259"/>
    </row>
    <row r="4977" spans="1:10">
      <c r="A4977" s="259"/>
      <c r="B4977" s="259"/>
      <c r="C4977" s="259"/>
      <c r="D4977" s="259"/>
      <c r="E4977" s="259"/>
      <c r="F4977" s="270"/>
      <c r="G4977" s="259"/>
      <c r="H4977" s="259"/>
      <c r="I4977" s="259"/>
      <c r="J4977" s="259"/>
    </row>
    <row r="4978" spans="1:10">
      <c r="A4978" s="259"/>
      <c r="B4978" s="259"/>
      <c r="C4978" s="259"/>
      <c r="D4978" s="259"/>
      <c r="E4978" s="259"/>
      <c r="F4978" s="270"/>
      <c r="G4978" s="259"/>
      <c r="H4978" s="259"/>
      <c r="I4978" s="259"/>
      <c r="J4978" s="259"/>
    </row>
    <row r="4979" spans="1:10">
      <c r="A4979" s="259"/>
      <c r="B4979" s="259"/>
      <c r="C4979" s="259"/>
      <c r="D4979" s="259"/>
      <c r="E4979" s="259"/>
      <c r="F4979" s="270"/>
      <c r="G4979" s="259"/>
      <c r="H4979" s="259"/>
      <c r="I4979" s="259"/>
      <c r="J4979" s="259"/>
    </row>
    <row r="4980" spans="1:10">
      <c r="A4980" s="259"/>
      <c r="B4980" s="259"/>
      <c r="C4980" s="259"/>
      <c r="D4980" s="259"/>
      <c r="E4980" s="259"/>
      <c r="F4980" s="270"/>
      <c r="G4980" s="259"/>
      <c r="H4980" s="259"/>
      <c r="I4980" s="259"/>
      <c r="J4980" s="259"/>
    </row>
    <row r="4981" spans="1:10">
      <c r="A4981" s="259"/>
      <c r="B4981" s="259"/>
      <c r="C4981" s="259"/>
      <c r="D4981" s="259"/>
      <c r="E4981" s="259"/>
      <c r="F4981" s="270"/>
      <c r="G4981" s="259"/>
      <c r="H4981" s="259"/>
      <c r="I4981" s="259"/>
      <c r="J4981" s="259"/>
    </row>
    <row r="4982" spans="1:10">
      <c r="A4982" s="259"/>
      <c r="B4982" s="259"/>
      <c r="C4982" s="259"/>
      <c r="D4982" s="259"/>
      <c r="E4982" s="259"/>
      <c r="F4982" s="270"/>
      <c r="G4982" s="259"/>
      <c r="H4982" s="259"/>
      <c r="I4982" s="259"/>
      <c r="J4982" s="259"/>
    </row>
    <row r="4983" spans="1:10">
      <c r="A4983" s="259"/>
      <c r="B4983" s="259"/>
      <c r="C4983" s="259"/>
      <c r="D4983" s="259"/>
      <c r="E4983" s="259"/>
      <c r="F4983" s="270"/>
      <c r="G4983" s="259"/>
      <c r="H4983" s="259"/>
      <c r="I4983" s="259"/>
      <c r="J4983" s="259"/>
    </row>
    <row r="4984" spans="1:10">
      <c r="A4984" s="259"/>
      <c r="B4984" s="259"/>
      <c r="C4984" s="259"/>
      <c r="D4984" s="259"/>
      <c r="E4984" s="259"/>
      <c r="F4984" s="270"/>
      <c r="G4984" s="259"/>
      <c r="H4984" s="259"/>
      <c r="I4984" s="259"/>
      <c r="J4984" s="259"/>
    </row>
    <row r="4985" spans="1:10">
      <c r="A4985" s="259"/>
      <c r="B4985" s="259"/>
      <c r="C4985" s="259"/>
      <c r="D4985" s="259"/>
      <c r="E4985" s="259"/>
      <c r="F4985" s="270"/>
      <c r="G4985" s="259"/>
      <c r="H4985" s="259"/>
      <c r="I4985" s="259"/>
      <c r="J4985" s="259"/>
    </row>
    <row r="4986" spans="1:10">
      <c r="A4986" s="259"/>
      <c r="B4986" s="259"/>
      <c r="C4986" s="259"/>
      <c r="D4986" s="259"/>
      <c r="E4986" s="259"/>
      <c r="F4986" s="270"/>
      <c r="G4986" s="259"/>
      <c r="H4986" s="259"/>
      <c r="I4986" s="259"/>
      <c r="J4986" s="259"/>
    </row>
    <row r="4987" spans="1:10">
      <c r="A4987" s="259"/>
      <c r="B4987" s="259"/>
      <c r="C4987" s="259"/>
      <c r="D4987" s="259"/>
      <c r="E4987" s="259"/>
      <c r="F4987" s="270"/>
      <c r="G4987" s="259"/>
      <c r="H4987" s="259"/>
      <c r="I4987" s="259"/>
      <c r="J4987" s="259"/>
    </row>
    <row r="4988" spans="1:10">
      <c r="A4988" s="259"/>
      <c r="B4988" s="259"/>
      <c r="C4988" s="259"/>
      <c r="D4988" s="259"/>
      <c r="E4988" s="259"/>
      <c r="F4988" s="270"/>
      <c r="G4988" s="259"/>
      <c r="H4988" s="259"/>
      <c r="I4988" s="259"/>
      <c r="J4988" s="259"/>
    </row>
    <row r="4989" spans="1:10">
      <c r="A4989" s="259"/>
      <c r="B4989" s="259"/>
      <c r="C4989" s="259"/>
      <c r="D4989" s="259"/>
      <c r="E4989" s="259"/>
      <c r="F4989" s="270"/>
      <c r="G4989" s="259"/>
      <c r="H4989" s="259"/>
      <c r="I4989" s="259"/>
      <c r="J4989" s="259"/>
    </row>
    <row r="4990" spans="1:10">
      <c r="A4990" s="259"/>
      <c r="B4990" s="259"/>
      <c r="C4990" s="259"/>
      <c r="D4990" s="259"/>
      <c r="E4990" s="259"/>
      <c r="F4990" s="270"/>
      <c r="G4990" s="259"/>
      <c r="H4990" s="259"/>
      <c r="I4990" s="259"/>
      <c r="J4990" s="259"/>
    </row>
    <row r="4991" spans="1:10">
      <c r="A4991" s="259"/>
      <c r="B4991" s="259"/>
      <c r="C4991" s="259"/>
      <c r="D4991" s="259"/>
      <c r="E4991" s="259"/>
      <c r="F4991" s="270"/>
      <c r="G4991" s="259"/>
      <c r="H4991" s="259"/>
      <c r="I4991" s="259"/>
      <c r="J4991" s="259"/>
    </row>
    <row r="4992" spans="1:10">
      <c r="A4992" s="259"/>
      <c r="B4992" s="259"/>
      <c r="C4992" s="259"/>
      <c r="D4992" s="259"/>
      <c r="E4992" s="259"/>
      <c r="F4992" s="270"/>
      <c r="G4992" s="259"/>
      <c r="H4992" s="259"/>
      <c r="I4992" s="259"/>
      <c r="J4992" s="259"/>
    </row>
    <row r="4993" spans="1:10">
      <c r="A4993" s="259"/>
      <c r="B4993" s="259"/>
      <c r="C4993" s="259"/>
      <c r="D4993" s="259"/>
      <c r="E4993" s="259"/>
      <c r="F4993" s="270"/>
      <c r="G4993" s="259"/>
      <c r="H4993" s="259"/>
      <c r="I4993" s="259"/>
      <c r="J4993" s="259"/>
    </row>
    <row r="4994" spans="1:10">
      <c r="A4994" s="259"/>
      <c r="B4994" s="259"/>
      <c r="C4994" s="259"/>
      <c r="D4994" s="259"/>
      <c r="E4994" s="259"/>
      <c r="F4994" s="270"/>
      <c r="G4994" s="259"/>
      <c r="H4994" s="259"/>
      <c r="I4994" s="259"/>
      <c r="J4994" s="259"/>
    </row>
    <row r="4995" spans="1:10">
      <c r="A4995" s="259"/>
      <c r="B4995" s="259"/>
      <c r="C4995" s="259"/>
      <c r="D4995" s="259"/>
      <c r="E4995" s="259"/>
      <c r="F4995" s="270"/>
      <c r="G4995" s="259"/>
      <c r="H4995" s="259"/>
      <c r="I4995" s="259"/>
      <c r="J4995" s="259"/>
    </row>
    <row r="4996" spans="1:10">
      <c r="A4996" s="259"/>
      <c r="B4996" s="259"/>
      <c r="C4996" s="259"/>
      <c r="D4996" s="259"/>
      <c r="E4996" s="259"/>
      <c r="F4996" s="270"/>
      <c r="G4996" s="259"/>
      <c r="H4996" s="259"/>
      <c r="I4996" s="259"/>
      <c r="J4996" s="259"/>
    </row>
    <row r="4997" spans="1:10">
      <c r="A4997" s="259"/>
      <c r="B4997" s="259"/>
      <c r="C4997" s="259"/>
      <c r="D4997" s="259"/>
      <c r="E4997" s="259"/>
      <c r="F4997" s="270"/>
      <c r="G4997" s="259"/>
      <c r="H4997" s="259"/>
      <c r="I4997" s="259"/>
      <c r="J4997" s="259"/>
    </row>
    <row r="4998" spans="1:10">
      <c r="A4998" s="259"/>
      <c r="B4998" s="259"/>
      <c r="C4998" s="259"/>
      <c r="D4998" s="259"/>
      <c r="E4998" s="259"/>
      <c r="F4998" s="270"/>
      <c r="G4998" s="259"/>
      <c r="H4998" s="259"/>
      <c r="I4998" s="259"/>
      <c r="J4998" s="259"/>
    </row>
    <row r="4999" spans="1:10">
      <c r="A4999" s="259"/>
      <c r="B4999" s="259"/>
      <c r="C4999" s="259"/>
      <c r="D4999" s="259"/>
      <c r="E4999" s="259"/>
      <c r="F4999" s="270"/>
      <c r="G4999" s="259"/>
      <c r="H4999" s="259"/>
      <c r="I4999" s="259"/>
      <c r="J4999" s="259"/>
    </row>
    <row r="5000" spans="1:10">
      <c r="A5000" s="259"/>
      <c r="B5000" s="259"/>
      <c r="C5000" s="259"/>
      <c r="D5000" s="259"/>
      <c r="E5000" s="259"/>
      <c r="F5000" s="270"/>
      <c r="G5000" s="259"/>
      <c r="H5000" s="259"/>
      <c r="I5000" s="259"/>
      <c r="J5000" s="259"/>
    </row>
    <row r="5001" spans="1:10">
      <c r="A5001" s="259"/>
      <c r="B5001" s="259"/>
      <c r="C5001" s="259"/>
      <c r="D5001" s="259"/>
      <c r="E5001" s="259"/>
      <c r="F5001" s="270"/>
      <c r="G5001" s="259"/>
      <c r="H5001" s="259"/>
      <c r="I5001" s="259"/>
      <c r="J5001" s="259"/>
    </row>
    <row r="5002" spans="1:10">
      <c r="A5002" s="259"/>
      <c r="B5002" s="259"/>
      <c r="C5002" s="259"/>
      <c r="D5002" s="259"/>
      <c r="E5002" s="259"/>
      <c r="F5002" s="270"/>
      <c r="G5002" s="259"/>
      <c r="H5002" s="259"/>
      <c r="I5002" s="259"/>
      <c r="J5002" s="259"/>
    </row>
    <row r="5003" spans="1:10">
      <c r="A5003" s="259"/>
      <c r="B5003" s="259"/>
      <c r="C5003" s="259"/>
      <c r="D5003" s="259"/>
      <c r="E5003" s="259"/>
      <c r="F5003" s="270"/>
      <c r="G5003" s="259"/>
      <c r="H5003" s="259"/>
      <c r="I5003" s="259"/>
      <c r="J5003" s="259"/>
    </row>
    <row r="5004" spans="1:10">
      <c r="A5004" s="259"/>
      <c r="B5004" s="259"/>
      <c r="C5004" s="259"/>
      <c r="D5004" s="259"/>
      <c r="E5004" s="259"/>
      <c r="F5004" s="270"/>
      <c r="G5004" s="259"/>
      <c r="H5004" s="259"/>
      <c r="I5004" s="259"/>
      <c r="J5004" s="259"/>
    </row>
    <row r="5005" spans="1:10">
      <c r="A5005" s="259"/>
      <c r="B5005" s="259"/>
      <c r="C5005" s="259"/>
      <c r="D5005" s="259"/>
      <c r="E5005" s="259"/>
      <c r="F5005" s="270"/>
      <c r="G5005" s="259"/>
      <c r="H5005" s="259"/>
      <c r="I5005" s="259"/>
      <c r="J5005" s="259"/>
    </row>
    <row r="5006" spans="1:10">
      <c r="A5006" s="259"/>
      <c r="B5006" s="259"/>
      <c r="C5006" s="259"/>
      <c r="D5006" s="259"/>
      <c r="E5006" s="259"/>
      <c r="F5006" s="270"/>
      <c r="G5006" s="259"/>
      <c r="H5006" s="259"/>
      <c r="I5006" s="259"/>
      <c r="J5006" s="259"/>
    </row>
    <row r="5007" spans="1:10">
      <c r="A5007" s="259"/>
      <c r="B5007" s="259"/>
      <c r="C5007" s="259"/>
      <c r="D5007" s="259"/>
      <c r="E5007" s="259"/>
      <c r="F5007" s="270"/>
      <c r="G5007" s="259"/>
      <c r="H5007" s="259"/>
      <c r="I5007" s="259"/>
      <c r="J5007" s="259"/>
    </row>
    <row r="5008" spans="1:10">
      <c r="A5008" s="259"/>
      <c r="B5008" s="259"/>
      <c r="C5008" s="259"/>
      <c r="D5008" s="259"/>
      <c r="E5008" s="259"/>
      <c r="F5008" s="270"/>
      <c r="G5008" s="259"/>
      <c r="H5008" s="259"/>
      <c r="I5008" s="259"/>
      <c r="J5008" s="259"/>
    </row>
    <row r="5009" spans="1:10">
      <c r="A5009" s="259"/>
      <c r="B5009" s="259"/>
      <c r="C5009" s="259"/>
      <c r="D5009" s="259"/>
      <c r="E5009" s="259"/>
      <c r="F5009" s="270"/>
      <c r="G5009" s="259"/>
      <c r="H5009" s="259"/>
      <c r="I5009" s="259"/>
      <c r="J5009" s="259"/>
    </row>
    <row r="5010" spans="1:10">
      <c r="A5010" s="259"/>
      <c r="B5010" s="259"/>
      <c r="C5010" s="259"/>
      <c r="D5010" s="259"/>
      <c r="E5010" s="259"/>
      <c r="F5010" s="270"/>
      <c r="G5010" s="259"/>
      <c r="H5010" s="259"/>
      <c r="I5010" s="259"/>
      <c r="J5010" s="259"/>
    </row>
    <row r="5011" spans="1:10">
      <c r="A5011" s="259"/>
      <c r="B5011" s="259"/>
      <c r="C5011" s="259"/>
      <c r="D5011" s="259"/>
      <c r="E5011" s="259"/>
      <c r="F5011" s="270"/>
      <c r="G5011" s="259"/>
      <c r="H5011" s="259"/>
      <c r="I5011" s="259"/>
      <c r="J5011" s="259"/>
    </row>
    <row r="5012" spans="1:10">
      <c r="A5012" s="259"/>
      <c r="B5012" s="259"/>
      <c r="C5012" s="259"/>
      <c r="D5012" s="259"/>
      <c r="E5012" s="259"/>
      <c r="F5012" s="270"/>
      <c r="G5012" s="259"/>
      <c r="H5012" s="259"/>
      <c r="I5012" s="259"/>
      <c r="J5012" s="259"/>
    </row>
    <row r="5013" spans="1:10">
      <c r="A5013" s="259"/>
      <c r="B5013" s="259"/>
      <c r="C5013" s="259"/>
      <c r="D5013" s="259"/>
      <c r="E5013" s="259"/>
      <c r="F5013" s="270"/>
      <c r="G5013" s="259"/>
      <c r="H5013" s="259"/>
      <c r="I5013" s="259"/>
      <c r="J5013" s="259"/>
    </row>
    <row r="5014" spans="1:10">
      <c r="A5014" s="259"/>
      <c r="B5014" s="259"/>
      <c r="C5014" s="259"/>
      <c r="D5014" s="259"/>
      <c r="E5014" s="259"/>
      <c r="F5014" s="270"/>
      <c r="G5014" s="259"/>
      <c r="H5014" s="259"/>
      <c r="I5014" s="259"/>
      <c r="J5014" s="259"/>
    </row>
    <row r="5015" spans="1:10">
      <c r="A5015" s="259"/>
      <c r="B5015" s="259"/>
      <c r="C5015" s="259"/>
      <c r="D5015" s="259"/>
      <c r="E5015" s="259"/>
      <c r="F5015" s="270"/>
      <c r="G5015" s="259"/>
      <c r="H5015" s="259"/>
      <c r="I5015" s="259"/>
      <c r="J5015" s="259"/>
    </row>
    <row r="5016" spans="1:10">
      <c r="A5016" s="259"/>
      <c r="B5016" s="259"/>
      <c r="C5016" s="259"/>
      <c r="D5016" s="259"/>
      <c r="E5016" s="259"/>
      <c r="F5016" s="270"/>
      <c r="G5016" s="259"/>
      <c r="H5016" s="259"/>
      <c r="I5016" s="259"/>
      <c r="J5016" s="259"/>
    </row>
    <row r="5017" spans="1:10">
      <c r="A5017" s="259"/>
      <c r="B5017" s="259"/>
      <c r="C5017" s="259"/>
      <c r="D5017" s="259"/>
      <c r="E5017" s="259"/>
      <c r="F5017" s="270"/>
      <c r="G5017" s="259"/>
      <c r="H5017" s="259"/>
      <c r="I5017" s="259"/>
      <c r="J5017" s="259"/>
    </row>
    <row r="5018" spans="1:10">
      <c r="A5018" s="259"/>
      <c r="B5018" s="259"/>
      <c r="C5018" s="259"/>
      <c r="D5018" s="259"/>
      <c r="E5018" s="259"/>
      <c r="F5018" s="270"/>
      <c r="G5018" s="259"/>
      <c r="H5018" s="259"/>
      <c r="I5018" s="259"/>
      <c r="J5018" s="259"/>
    </row>
    <row r="5019" spans="1:10">
      <c r="A5019" s="259"/>
      <c r="B5019" s="259"/>
      <c r="C5019" s="259"/>
      <c r="D5019" s="259"/>
      <c r="E5019" s="259"/>
      <c r="F5019" s="270"/>
      <c r="G5019" s="259"/>
      <c r="H5019" s="259"/>
      <c r="I5019" s="259"/>
      <c r="J5019" s="259"/>
    </row>
    <row r="5020" spans="1:10">
      <c r="A5020" s="259"/>
      <c r="B5020" s="259"/>
      <c r="C5020" s="259"/>
      <c r="D5020" s="259"/>
      <c r="E5020" s="259"/>
      <c r="F5020" s="270"/>
      <c r="G5020" s="259"/>
      <c r="H5020" s="259"/>
      <c r="I5020" s="259"/>
      <c r="J5020" s="259"/>
    </row>
    <row r="5021" spans="1:10">
      <c r="A5021" s="259"/>
      <c r="B5021" s="259"/>
      <c r="C5021" s="259"/>
      <c r="D5021" s="259"/>
      <c r="E5021" s="259"/>
      <c r="F5021" s="270"/>
      <c r="G5021" s="259"/>
      <c r="H5021" s="259"/>
      <c r="I5021" s="259"/>
      <c r="J5021" s="259"/>
    </row>
    <row r="5022" spans="1:10">
      <c r="A5022" s="259"/>
      <c r="B5022" s="259"/>
      <c r="C5022" s="259"/>
      <c r="D5022" s="259"/>
      <c r="E5022" s="259"/>
      <c r="F5022" s="270"/>
      <c r="G5022" s="259"/>
      <c r="H5022" s="259"/>
      <c r="I5022" s="259"/>
      <c r="J5022" s="259"/>
    </row>
    <row r="5023" spans="1:10">
      <c r="A5023" s="259"/>
      <c r="B5023" s="259"/>
      <c r="C5023" s="259"/>
      <c r="D5023" s="259"/>
      <c r="E5023" s="259"/>
      <c r="F5023" s="270"/>
      <c r="G5023" s="259"/>
      <c r="H5023" s="259"/>
      <c r="I5023" s="259"/>
      <c r="J5023" s="259"/>
    </row>
    <row r="5024" spans="1:10">
      <c r="A5024" s="259"/>
      <c r="B5024" s="259"/>
      <c r="C5024" s="259"/>
      <c r="D5024" s="259"/>
      <c r="E5024" s="259"/>
      <c r="F5024" s="270"/>
      <c r="G5024" s="259"/>
      <c r="H5024" s="259"/>
      <c r="I5024" s="259"/>
      <c r="J5024" s="259"/>
    </row>
    <row r="5025" spans="1:10">
      <c r="A5025" s="259"/>
      <c r="B5025" s="259"/>
      <c r="C5025" s="259"/>
      <c r="D5025" s="259"/>
      <c r="E5025" s="259"/>
      <c r="F5025" s="270"/>
      <c r="G5025" s="259"/>
      <c r="H5025" s="259"/>
      <c r="I5025" s="259"/>
      <c r="J5025" s="259"/>
    </row>
    <row r="5026" spans="1:10">
      <c r="A5026" s="259"/>
      <c r="B5026" s="259"/>
      <c r="C5026" s="259"/>
      <c r="D5026" s="259"/>
      <c r="E5026" s="259"/>
      <c r="F5026" s="270"/>
      <c r="G5026" s="259"/>
      <c r="H5026" s="259"/>
      <c r="I5026" s="259"/>
      <c r="J5026" s="259"/>
    </row>
    <row r="5027" spans="1:10">
      <c r="A5027" s="259"/>
      <c r="B5027" s="259"/>
      <c r="C5027" s="259"/>
      <c r="D5027" s="259"/>
      <c r="E5027" s="259"/>
      <c r="F5027" s="270"/>
      <c r="G5027" s="259"/>
      <c r="H5027" s="259"/>
      <c r="I5027" s="259"/>
      <c r="J5027" s="259"/>
    </row>
    <row r="5028" spans="1:10">
      <c r="A5028" s="259"/>
      <c r="B5028" s="259"/>
      <c r="C5028" s="259"/>
      <c r="D5028" s="259"/>
      <c r="E5028" s="259"/>
      <c r="F5028" s="270"/>
      <c r="G5028" s="259"/>
      <c r="H5028" s="259"/>
      <c r="I5028" s="259"/>
      <c r="J5028" s="259"/>
    </row>
    <row r="5029" spans="1:10">
      <c r="A5029" s="259"/>
      <c r="B5029" s="259"/>
      <c r="C5029" s="259"/>
      <c r="D5029" s="259"/>
      <c r="E5029" s="259"/>
      <c r="F5029" s="270"/>
      <c r="G5029" s="259"/>
      <c r="H5029" s="259"/>
      <c r="I5029" s="259"/>
      <c r="J5029" s="259"/>
    </row>
    <row r="5030" spans="1:10">
      <c r="A5030" s="259"/>
      <c r="B5030" s="259"/>
      <c r="C5030" s="259"/>
      <c r="D5030" s="259"/>
      <c r="E5030" s="259"/>
      <c r="F5030" s="270"/>
      <c r="G5030" s="259"/>
      <c r="H5030" s="259"/>
      <c r="I5030" s="259"/>
      <c r="J5030" s="259"/>
    </row>
    <row r="5031" spans="1:10">
      <c r="A5031" s="259"/>
      <c r="B5031" s="259"/>
      <c r="C5031" s="259"/>
      <c r="D5031" s="259"/>
      <c r="E5031" s="259"/>
      <c r="F5031" s="270"/>
      <c r="G5031" s="259"/>
      <c r="H5031" s="259"/>
      <c r="I5031" s="259"/>
      <c r="J5031" s="259"/>
    </row>
    <row r="5032" spans="1:10">
      <c r="A5032" s="259"/>
      <c r="B5032" s="259"/>
      <c r="C5032" s="259"/>
      <c r="D5032" s="259"/>
      <c r="E5032" s="259"/>
      <c r="F5032" s="270"/>
      <c r="G5032" s="259"/>
      <c r="H5032" s="259"/>
      <c r="I5032" s="259"/>
      <c r="J5032" s="259"/>
    </row>
    <row r="5033" spans="1:10">
      <c r="A5033" s="259"/>
      <c r="B5033" s="259"/>
      <c r="C5033" s="259"/>
      <c r="D5033" s="259"/>
      <c r="E5033" s="259"/>
      <c r="F5033" s="270"/>
      <c r="G5033" s="259"/>
      <c r="H5033" s="259"/>
      <c r="I5033" s="259"/>
      <c r="J5033" s="259"/>
    </row>
    <row r="5034" spans="1:10">
      <c r="A5034" s="259"/>
      <c r="B5034" s="259"/>
      <c r="C5034" s="259"/>
      <c r="D5034" s="259"/>
      <c r="E5034" s="259"/>
      <c r="F5034" s="270"/>
      <c r="G5034" s="259"/>
      <c r="H5034" s="259"/>
      <c r="I5034" s="259"/>
      <c r="J5034" s="259"/>
    </row>
    <row r="5035" spans="1:10">
      <c r="A5035" s="259"/>
      <c r="B5035" s="259"/>
      <c r="C5035" s="259"/>
      <c r="D5035" s="259"/>
      <c r="E5035" s="259"/>
      <c r="F5035" s="270"/>
      <c r="G5035" s="259"/>
      <c r="H5035" s="259"/>
      <c r="I5035" s="259"/>
      <c r="J5035" s="259"/>
    </row>
    <row r="5036" spans="1:10">
      <c r="A5036" s="259"/>
      <c r="B5036" s="259"/>
      <c r="C5036" s="259"/>
      <c r="D5036" s="259"/>
      <c r="E5036" s="259"/>
      <c r="F5036" s="270"/>
      <c r="G5036" s="259"/>
      <c r="H5036" s="259"/>
      <c r="I5036" s="259"/>
      <c r="J5036" s="259"/>
    </row>
    <row r="5037" spans="1:10">
      <c r="A5037" s="259"/>
      <c r="B5037" s="259"/>
      <c r="C5037" s="259"/>
      <c r="D5037" s="259"/>
      <c r="E5037" s="259"/>
      <c r="F5037" s="270"/>
      <c r="G5037" s="259"/>
      <c r="H5037" s="259"/>
      <c r="I5037" s="259"/>
      <c r="J5037" s="259"/>
    </row>
    <row r="5038" spans="1:10">
      <c r="A5038" s="259"/>
      <c r="B5038" s="259"/>
      <c r="C5038" s="259"/>
      <c r="D5038" s="259"/>
      <c r="E5038" s="259"/>
      <c r="F5038" s="270"/>
      <c r="G5038" s="259"/>
      <c r="H5038" s="259"/>
      <c r="I5038" s="259"/>
      <c r="J5038" s="259"/>
    </row>
    <row r="5039" spans="1:10">
      <c r="A5039" s="259"/>
      <c r="B5039" s="259"/>
      <c r="C5039" s="259"/>
      <c r="D5039" s="259"/>
      <c r="E5039" s="259"/>
      <c r="F5039" s="270"/>
      <c r="G5039" s="259"/>
      <c r="H5039" s="259"/>
      <c r="I5039" s="259"/>
      <c r="J5039" s="259"/>
    </row>
    <row r="5040" spans="1:10">
      <c r="A5040" s="259"/>
      <c r="B5040" s="259"/>
      <c r="C5040" s="259"/>
      <c r="D5040" s="259"/>
      <c r="E5040" s="259"/>
      <c r="F5040" s="270"/>
      <c r="G5040" s="259"/>
      <c r="H5040" s="259"/>
      <c r="I5040" s="259"/>
      <c r="J5040" s="259"/>
    </row>
    <row r="5041" spans="1:10">
      <c r="A5041" s="259"/>
      <c r="B5041" s="259"/>
      <c r="C5041" s="259"/>
      <c r="D5041" s="259"/>
      <c r="E5041" s="259"/>
      <c r="F5041" s="270"/>
      <c r="G5041" s="259"/>
      <c r="H5041" s="259"/>
      <c r="I5041" s="259"/>
      <c r="J5041" s="259"/>
    </row>
    <row r="5042" spans="1:10">
      <c r="A5042" s="259"/>
      <c r="B5042" s="259"/>
      <c r="C5042" s="259"/>
      <c r="D5042" s="259"/>
      <c r="E5042" s="259"/>
      <c r="F5042" s="270"/>
      <c r="G5042" s="259"/>
      <c r="H5042" s="259"/>
      <c r="I5042" s="259"/>
      <c r="J5042" s="259"/>
    </row>
    <row r="5043" spans="1:10">
      <c r="A5043" s="259"/>
      <c r="B5043" s="259"/>
      <c r="C5043" s="259"/>
      <c r="D5043" s="259"/>
      <c r="E5043" s="259"/>
      <c r="F5043" s="270"/>
      <c r="G5043" s="259"/>
      <c r="H5043" s="259"/>
      <c r="I5043" s="259"/>
      <c r="J5043" s="259"/>
    </row>
    <row r="5044" spans="1:10">
      <c r="A5044" s="259"/>
      <c r="B5044" s="259"/>
      <c r="C5044" s="259"/>
      <c r="D5044" s="259"/>
      <c r="E5044" s="259"/>
      <c r="F5044" s="270"/>
      <c r="G5044" s="259"/>
      <c r="H5044" s="259"/>
      <c r="I5044" s="259"/>
      <c r="J5044" s="259"/>
    </row>
    <row r="5045" spans="1:10">
      <c r="A5045" s="259"/>
      <c r="B5045" s="259"/>
      <c r="C5045" s="259"/>
      <c r="D5045" s="259"/>
      <c r="E5045" s="259"/>
      <c r="F5045" s="270"/>
      <c r="G5045" s="259"/>
      <c r="H5045" s="259"/>
      <c r="I5045" s="259"/>
      <c r="J5045" s="259"/>
    </row>
    <row r="5046" spans="1:10">
      <c r="A5046" s="259"/>
      <c r="B5046" s="259"/>
      <c r="C5046" s="259"/>
      <c r="D5046" s="259"/>
      <c r="E5046" s="259"/>
      <c r="F5046" s="270"/>
      <c r="G5046" s="259"/>
      <c r="H5046" s="259"/>
      <c r="I5046" s="259"/>
      <c r="J5046" s="259"/>
    </row>
    <row r="5047" spans="1:10">
      <c r="A5047" s="259"/>
      <c r="B5047" s="259"/>
      <c r="C5047" s="259"/>
      <c r="D5047" s="259"/>
      <c r="E5047" s="259"/>
      <c r="F5047" s="270"/>
      <c r="G5047" s="259"/>
      <c r="H5047" s="259"/>
      <c r="I5047" s="259"/>
      <c r="J5047" s="259"/>
    </row>
    <row r="5048" spans="1:10">
      <c r="A5048" s="259"/>
      <c r="B5048" s="259"/>
      <c r="C5048" s="259"/>
      <c r="D5048" s="259"/>
      <c r="E5048" s="259"/>
      <c r="F5048" s="270"/>
      <c r="G5048" s="259"/>
      <c r="H5048" s="259"/>
      <c r="I5048" s="259"/>
      <c r="J5048" s="259"/>
    </row>
    <row r="5049" spans="1:10">
      <c r="A5049" s="259"/>
      <c r="B5049" s="259"/>
      <c r="C5049" s="259"/>
      <c r="D5049" s="259"/>
      <c r="E5049" s="259"/>
      <c r="F5049" s="270"/>
      <c r="G5049" s="259"/>
      <c r="H5049" s="259"/>
      <c r="I5049" s="259"/>
      <c r="J5049" s="259"/>
    </row>
    <row r="5050" spans="1:10">
      <c r="A5050" s="259"/>
      <c r="B5050" s="259"/>
      <c r="C5050" s="259"/>
      <c r="D5050" s="259"/>
      <c r="E5050" s="259"/>
      <c r="F5050" s="270"/>
      <c r="G5050" s="259"/>
      <c r="H5050" s="259"/>
      <c r="I5050" s="259"/>
      <c r="J5050" s="259"/>
    </row>
    <row r="5051" spans="1:10">
      <c r="A5051" s="259"/>
      <c r="B5051" s="259"/>
      <c r="C5051" s="259"/>
      <c r="D5051" s="259"/>
      <c r="E5051" s="259"/>
      <c r="F5051" s="270"/>
      <c r="G5051" s="259"/>
      <c r="H5051" s="259"/>
      <c r="I5051" s="259"/>
      <c r="J5051" s="259"/>
    </row>
    <row r="5052" spans="1:10">
      <c r="A5052" s="259"/>
      <c r="B5052" s="259"/>
      <c r="C5052" s="259"/>
      <c r="D5052" s="259"/>
      <c r="E5052" s="259"/>
      <c r="F5052" s="270"/>
      <c r="G5052" s="259"/>
      <c r="H5052" s="259"/>
      <c r="I5052" s="259"/>
      <c r="J5052" s="259"/>
    </row>
    <row r="5053" spans="1:10">
      <c r="A5053" s="259"/>
      <c r="B5053" s="259"/>
      <c r="C5053" s="259"/>
      <c r="D5053" s="259"/>
      <c r="E5053" s="259"/>
      <c r="F5053" s="270"/>
      <c r="G5053" s="259"/>
      <c r="H5053" s="259"/>
      <c r="I5053" s="259"/>
      <c r="J5053" s="259"/>
    </row>
    <row r="5054" spans="1:10">
      <c r="A5054" s="259"/>
      <c r="B5054" s="259"/>
      <c r="C5054" s="259"/>
      <c r="D5054" s="259"/>
      <c r="E5054" s="259"/>
      <c r="F5054" s="270"/>
      <c r="G5054" s="259"/>
      <c r="H5054" s="259"/>
      <c r="I5054" s="259"/>
      <c r="J5054" s="259"/>
    </row>
    <row r="5055" spans="1:10">
      <c r="A5055" s="259"/>
      <c r="B5055" s="259"/>
      <c r="C5055" s="259"/>
      <c r="D5055" s="259"/>
      <c r="E5055" s="259"/>
      <c r="F5055" s="270"/>
      <c r="G5055" s="259"/>
      <c r="H5055" s="259"/>
      <c r="I5055" s="259"/>
      <c r="J5055" s="259"/>
    </row>
    <row r="5056" spans="1:10">
      <c r="A5056" s="259"/>
      <c r="B5056" s="259"/>
      <c r="C5056" s="259"/>
      <c r="D5056" s="259"/>
      <c r="E5056" s="259"/>
      <c r="F5056" s="270"/>
      <c r="G5056" s="259"/>
      <c r="H5056" s="259"/>
      <c r="I5056" s="259"/>
      <c r="J5056" s="259"/>
    </row>
    <row r="5057" spans="1:10">
      <c r="A5057" s="259"/>
      <c r="B5057" s="259"/>
      <c r="C5057" s="259"/>
      <c r="D5057" s="259"/>
      <c r="E5057" s="259"/>
      <c r="F5057" s="270"/>
      <c r="G5057" s="259"/>
      <c r="H5057" s="259"/>
      <c r="I5057" s="259"/>
      <c r="J5057" s="259"/>
    </row>
    <row r="5058" spans="1:10">
      <c r="A5058" s="259"/>
      <c r="B5058" s="259"/>
      <c r="C5058" s="259"/>
      <c r="D5058" s="259"/>
      <c r="E5058" s="259"/>
      <c r="F5058" s="270"/>
      <c r="G5058" s="259"/>
      <c r="H5058" s="259"/>
      <c r="I5058" s="259"/>
      <c r="J5058" s="259"/>
    </row>
    <row r="5059" spans="1:10">
      <c r="A5059" s="259"/>
      <c r="B5059" s="259"/>
      <c r="C5059" s="259"/>
      <c r="D5059" s="259"/>
      <c r="E5059" s="259"/>
      <c r="F5059" s="270"/>
      <c r="G5059" s="259"/>
      <c r="H5059" s="259"/>
      <c r="I5059" s="259"/>
      <c r="J5059" s="259"/>
    </row>
    <row r="5060" spans="1:10">
      <c r="A5060" s="259"/>
      <c r="B5060" s="259"/>
      <c r="C5060" s="259"/>
      <c r="D5060" s="259"/>
      <c r="E5060" s="259"/>
      <c r="F5060" s="270"/>
      <c r="G5060" s="259"/>
      <c r="H5060" s="259"/>
      <c r="I5060" s="259"/>
      <c r="J5060" s="259"/>
    </row>
    <row r="5061" spans="1:10">
      <c r="A5061" s="259"/>
      <c r="B5061" s="259"/>
      <c r="C5061" s="259"/>
      <c r="D5061" s="259"/>
      <c r="E5061" s="259"/>
      <c r="F5061" s="270"/>
      <c r="G5061" s="259"/>
      <c r="H5061" s="259"/>
      <c r="I5061" s="259"/>
      <c r="J5061" s="259"/>
    </row>
    <row r="5062" spans="1:10">
      <c r="A5062" s="259"/>
      <c r="B5062" s="259"/>
      <c r="C5062" s="259"/>
      <c r="D5062" s="259"/>
      <c r="E5062" s="259"/>
      <c r="F5062" s="270"/>
      <c r="G5062" s="259"/>
      <c r="H5062" s="259"/>
      <c r="I5062" s="259"/>
      <c r="J5062" s="259"/>
    </row>
    <row r="5063" spans="1:10">
      <c r="A5063" s="259"/>
      <c r="B5063" s="259"/>
      <c r="C5063" s="259"/>
      <c r="D5063" s="259"/>
      <c r="E5063" s="259"/>
      <c r="F5063" s="270"/>
      <c r="G5063" s="259"/>
      <c r="H5063" s="259"/>
      <c r="I5063" s="259"/>
      <c r="J5063" s="259"/>
    </row>
    <row r="5064" spans="1:10">
      <c r="A5064" s="259"/>
      <c r="B5064" s="259"/>
      <c r="C5064" s="259"/>
      <c r="D5064" s="259"/>
      <c r="E5064" s="259"/>
      <c r="F5064" s="270"/>
      <c r="G5064" s="259"/>
      <c r="H5064" s="259"/>
      <c r="I5064" s="259"/>
      <c r="J5064" s="259"/>
    </row>
    <row r="5065" spans="1:10">
      <c r="A5065" s="259"/>
      <c r="B5065" s="259"/>
      <c r="C5065" s="259"/>
      <c r="D5065" s="259"/>
      <c r="E5065" s="259"/>
      <c r="F5065" s="270"/>
      <c r="G5065" s="259"/>
      <c r="H5065" s="259"/>
      <c r="I5065" s="259"/>
      <c r="J5065" s="259"/>
    </row>
    <row r="5066" spans="1:10">
      <c r="A5066" s="259"/>
      <c r="B5066" s="259"/>
      <c r="C5066" s="259"/>
      <c r="D5066" s="259"/>
      <c r="E5066" s="259"/>
      <c r="F5066" s="270"/>
      <c r="G5066" s="259"/>
      <c r="H5066" s="259"/>
      <c r="I5066" s="259"/>
      <c r="J5066" s="259"/>
    </row>
    <row r="5067" spans="1:10">
      <c r="A5067" s="259"/>
      <c r="B5067" s="259"/>
      <c r="C5067" s="259"/>
      <c r="D5067" s="259"/>
      <c r="E5067" s="259"/>
      <c r="F5067" s="270"/>
      <c r="G5067" s="259"/>
      <c r="H5067" s="259"/>
      <c r="I5067" s="259"/>
      <c r="J5067" s="259"/>
    </row>
    <row r="5068" spans="1:10">
      <c r="A5068" s="259"/>
      <c r="B5068" s="259"/>
      <c r="C5068" s="259"/>
      <c r="D5068" s="259"/>
      <c r="E5068" s="259"/>
      <c r="F5068" s="270"/>
      <c r="G5068" s="259"/>
      <c r="H5068" s="259"/>
      <c r="I5068" s="259"/>
      <c r="J5068" s="259"/>
    </row>
    <row r="5069" spans="1:10">
      <c r="A5069" s="259"/>
      <c r="B5069" s="259"/>
      <c r="C5069" s="259"/>
      <c r="D5069" s="259"/>
      <c r="E5069" s="259"/>
      <c r="F5069" s="270"/>
      <c r="G5069" s="259"/>
      <c r="H5069" s="259"/>
      <c r="I5069" s="259"/>
      <c r="J5069" s="259"/>
    </row>
    <row r="5070" spans="1:10">
      <c r="A5070" s="259"/>
      <c r="B5070" s="259"/>
      <c r="C5070" s="259"/>
      <c r="D5070" s="259"/>
      <c r="E5070" s="259"/>
      <c r="F5070" s="270"/>
      <c r="G5070" s="259"/>
      <c r="H5070" s="259"/>
      <c r="I5070" s="259"/>
      <c r="J5070" s="259"/>
    </row>
    <row r="5071" spans="1:10">
      <c r="A5071" s="259"/>
      <c r="B5071" s="259"/>
      <c r="C5071" s="259"/>
      <c r="D5071" s="259"/>
      <c r="E5071" s="259"/>
      <c r="F5071" s="270"/>
      <c r="G5071" s="259"/>
      <c r="H5071" s="259"/>
      <c r="I5071" s="259"/>
      <c r="J5071" s="259"/>
    </row>
    <row r="5072" spans="1:10">
      <c r="A5072" s="259"/>
      <c r="B5072" s="259"/>
      <c r="C5072" s="259"/>
      <c r="D5072" s="259"/>
      <c r="E5072" s="259"/>
      <c r="F5072" s="270"/>
      <c r="G5072" s="259"/>
      <c r="H5072" s="259"/>
      <c r="I5072" s="259"/>
      <c r="J5072" s="259"/>
    </row>
    <row r="5073" spans="1:10">
      <c r="A5073" s="259"/>
      <c r="B5073" s="259"/>
      <c r="C5073" s="259"/>
      <c r="D5073" s="259"/>
      <c r="E5073" s="259"/>
      <c r="F5073" s="270"/>
      <c r="G5073" s="259"/>
      <c r="H5073" s="259"/>
      <c r="I5073" s="259"/>
      <c r="J5073" s="259"/>
    </row>
    <row r="5074" spans="1:10">
      <c r="A5074" s="259"/>
      <c r="B5074" s="259"/>
      <c r="C5074" s="259"/>
      <c r="D5074" s="259"/>
      <c r="E5074" s="259"/>
      <c r="F5074" s="270"/>
      <c r="G5074" s="259"/>
      <c r="H5074" s="259"/>
      <c r="I5074" s="259"/>
      <c r="J5074" s="259"/>
    </row>
    <row r="5075" spans="1:10">
      <c r="A5075" s="259"/>
      <c r="B5075" s="259"/>
      <c r="C5075" s="259"/>
      <c r="D5075" s="259"/>
      <c r="E5075" s="259"/>
      <c r="F5075" s="270"/>
      <c r="G5075" s="259"/>
      <c r="H5075" s="259"/>
      <c r="I5075" s="259"/>
      <c r="J5075" s="259"/>
    </row>
    <row r="5076" spans="1:10">
      <c r="A5076" s="259"/>
      <c r="B5076" s="259"/>
      <c r="C5076" s="259"/>
      <c r="D5076" s="259"/>
      <c r="E5076" s="259"/>
      <c r="F5076" s="270"/>
      <c r="G5076" s="259"/>
      <c r="H5076" s="259"/>
      <c r="I5076" s="259"/>
      <c r="J5076" s="259"/>
    </row>
    <row r="5077" spans="1:10">
      <c r="A5077" s="259"/>
      <c r="B5077" s="259"/>
      <c r="C5077" s="259"/>
      <c r="D5077" s="259"/>
      <c r="E5077" s="259"/>
      <c r="F5077" s="270"/>
      <c r="G5077" s="259"/>
      <c r="H5077" s="259"/>
      <c r="I5077" s="259"/>
      <c r="J5077" s="259"/>
    </row>
    <row r="5078" spans="1:10">
      <c r="A5078" s="259"/>
      <c r="B5078" s="259"/>
      <c r="C5078" s="259"/>
      <c r="D5078" s="259"/>
      <c r="E5078" s="259"/>
      <c r="F5078" s="270"/>
      <c r="G5078" s="259"/>
      <c r="H5078" s="259"/>
      <c r="I5078" s="259"/>
      <c r="J5078" s="259"/>
    </row>
    <row r="5079" spans="1:10">
      <c r="A5079" s="259"/>
      <c r="B5079" s="259"/>
      <c r="C5079" s="259"/>
      <c r="D5079" s="259"/>
      <c r="E5079" s="259"/>
      <c r="F5079" s="270"/>
      <c r="G5079" s="259"/>
      <c r="H5079" s="259"/>
      <c r="I5079" s="259"/>
      <c r="J5079" s="259"/>
    </row>
    <row r="5080" spans="1:10">
      <c r="A5080" s="259"/>
      <c r="B5080" s="259"/>
      <c r="C5080" s="259"/>
      <c r="D5080" s="259"/>
      <c r="E5080" s="259"/>
      <c r="F5080" s="270"/>
      <c r="G5080" s="259"/>
      <c r="H5080" s="259"/>
      <c r="I5080" s="259"/>
      <c r="J5080" s="259"/>
    </row>
    <row r="5081" spans="1:10">
      <c r="A5081" s="259"/>
      <c r="B5081" s="259"/>
      <c r="C5081" s="259"/>
      <c r="D5081" s="259"/>
      <c r="E5081" s="259"/>
      <c r="F5081" s="270"/>
      <c r="G5081" s="259"/>
      <c r="H5081" s="259"/>
      <c r="I5081" s="259"/>
      <c r="J5081" s="259"/>
    </row>
    <row r="5082" spans="1:10">
      <c r="A5082" s="259"/>
      <c r="B5082" s="259"/>
      <c r="C5082" s="259"/>
      <c r="D5082" s="259"/>
      <c r="E5082" s="259"/>
      <c r="F5082" s="270"/>
      <c r="G5082" s="259"/>
      <c r="H5082" s="259"/>
      <c r="I5082" s="259"/>
      <c r="J5082" s="259"/>
    </row>
    <row r="5083" spans="1:10">
      <c r="A5083" s="259"/>
      <c r="B5083" s="259"/>
      <c r="C5083" s="259"/>
      <c r="D5083" s="259"/>
      <c r="E5083" s="259"/>
      <c r="F5083" s="270"/>
      <c r="G5083" s="259"/>
      <c r="H5083" s="259"/>
      <c r="I5083" s="259"/>
      <c r="J5083" s="259"/>
    </row>
    <row r="5084" spans="1:10">
      <c r="A5084" s="259"/>
      <c r="B5084" s="259"/>
      <c r="C5084" s="259"/>
      <c r="D5084" s="259"/>
      <c r="E5084" s="259"/>
      <c r="F5084" s="270"/>
      <c r="G5084" s="259"/>
      <c r="H5084" s="259"/>
      <c r="I5084" s="259"/>
      <c r="J5084" s="259"/>
    </row>
    <row r="5085" spans="1:10">
      <c r="A5085" s="259"/>
      <c r="B5085" s="259"/>
      <c r="C5085" s="259"/>
      <c r="D5085" s="259"/>
      <c r="E5085" s="259"/>
      <c r="F5085" s="270"/>
      <c r="G5085" s="259"/>
      <c r="H5085" s="259"/>
      <c r="I5085" s="259"/>
      <c r="J5085" s="259"/>
    </row>
    <row r="5086" spans="1:10">
      <c r="A5086" s="259"/>
      <c r="B5086" s="259"/>
      <c r="C5086" s="259"/>
      <c r="D5086" s="259"/>
      <c r="E5086" s="259"/>
      <c r="F5086" s="270"/>
      <c r="G5086" s="259"/>
      <c r="H5086" s="259"/>
      <c r="I5086" s="259"/>
      <c r="J5086" s="259"/>
    </row>
    <row r="5087" spans="1:10">
      <c r="A5087" s="259"/>
      <c r="B5087" s="259"/>
      <c r="C5087" s="259"/>
      <c r="D5087" s="259"/>
      <c r="E5087" s="259"/>
      <c r="F5087" s="270"/>
      <c r="G5087" s="259"/>
      <c r="H5087" s="259"/>
      <c r="I5087" s="259"/>
      <c r="J5087" s="259"/>
    </row>
    <row r="5088" spans="1:10">
      <c r="A5088" s="259"/>
      <c r="B5088" s="259"/>
      <c r="C5088" s="259"/>
      <c r="D5088" s="259"/>
      <c r="E5088" s="259"/>
      <c r="F5088" s="270"/>
      <c r="G5088" s="259"/>
      <c r="H5088" s="259"/>
      <c r="I5088" s="259"/>
      <c r="J5088" s="259"/>
    </row>
    <row r="5089" spans="1:10">
      <c r="A5089" s="259"/>
      <c r="B5089" s="259"/>
      <c r="C5089" s="259"/>
      <c r="D5089" s="259"/>
      <c r="E5089" s="259"/>
      <c r="F5089" s="270"/>
      <c r="G5089" s="259"/>
      <c r="H5089" s="259"/>
      <c r="I5089" s="259"/>
      <c r="J5089" s="259"/>
    </row>
    <row r="5090" spans="1:10">
      <c r="A5090" s="259"/>
      <c r="B5090" s="259"/>
      <c r="C5090" s="259"/>
      <c r="D5090" s="259"/>
      <c r="E5090" s="259"/>
      <c r="F5090" s="270"/>
      <c r="G5090" s="259"/>
      <c r="H5090" s="259"/>
      <c r="I5090" s="259"/>
      <c r="J5090" s="259"/>
    </row>
    <row r="5091" spans="1:10">
      <c r="A5091" s="259"/>
      <c r="B5091" s="259"/>
      <c r="C5091" s="259"/>
      <c r="D5091" s="259"/>
      <c r="E5091" s="259"/>
      <c r="F5091" s="270"/>
      <c r="G5091" s="259"/>
      <c r="H5091" s="259"/>
      <c r="I5091" s="259"/>
      <c r="J5091" s="259"/>
    </row>
    <row r="5092" spans="1:10">
      <c r="A5092" s="259"/>
      <c r="B5092" s="259"/>
      <c r="C5092" s="259"/>
      <c r="D5092" s="259"/>
      <c r="E5092" s="259"/>
      <c r="F5092" s="270"/>
      <c r="G5092" s="259"/>
      <c r="H5092" s="259"/>
      <c r="I5092" s="259"/>
      <c r="J5092" s="259"/>
    </row>
    <row r="5093" spans="1:10">
      <c r="A5093" s="259"/>
      <c r="B5093" s="259"/>
      <c r="C5093" s="259"/>
      <c r="D5093" s="259"/>
      <c r="E5093" s="259"/>
      <c r="F5093" s="270"/>
      <c r="G5093" s="259"/>
      <c r="H5093" s="259"/>
      <c r="I5093" s="259"/>
      <c r="J5093" s="259"/>
    </row>
    <row r="5094" spans="1:10">
      <c r="A5094" s="259"/>
      <c r="B5094" s="259"/>
      <c r="C5094" s="259"/>
      <c r="D5094" s="259"/>
      <c r="E5094" s="259"/>
      <c r="F5094" s="270"/>
      <c r="G5094" s="259"/>
      <c r="H5094" s="259"/>
      <c r="I5094" s="259"/>
      <c r="J5094" s="259"/>
    </row>
    <row r="5095" spans="1:10">
      <c r="A5095" s="259"/>
      <c r="B5095" s="259"/>
      <c r="C5095" s="259"/>
      <c r="D5095" s="259"/>
      <c r="E5095" s="259"/>
      <c r="F5095" s="270"/>
      <c r="G5095" s="259"/>
      <c r="H5095" s="259"/>
      <c r="I5095" s="259"/>
      <c r="J5095" s="259"/>
    </row>
    <row r="5096" spans="1:10">
      <c r="A5096" s="259"/>
      <c r="B5096" s="259"/>
      <c r="C5096" s="259"/>
      <c r="D5096" s="259"/>
      <c r="E5096" s="259"/>
      <c r="F5096" s="270"/>
      <c r="G5096" s="259"/>
      <c r="H5096" s="259"/>
      <c r="I5096" s="259"/>
      <c r="J5096" s="259"/>
    </row>
    <row r="5097" spans="1:10">
      <c r="A5097" s="259"/>
      <c r="B5097" s="259"/>
      <c r="C5097" s="259"/>
      <c r="D5097" s="259"/>
      <c r="E5097" s="259"/>
      <c r="F5097" s="270"/>
      <c r="G5097" s="259"/>
      <c r="H5097" s="259"/>
      <c r="I5097" s="259"/>
      <c r="J5097" s="259"/>
    </row>
    <row r="5098" spans="1:10">
      <c r="A5098" s="259"/>
      <c r="B5098" s="259"/>
      <c r="C5098" s="259"/>
      <c r="D5098" s="259"/>
      <c r="E5098" s="259"/>
      <c r="F5098" s="270"/>
      <c r="G5098" s="259"/>
      <c r="H5098" s="259"/>
      <c r="I5098" s="259"/>
      <c r="J5098" s="259"/>
    </row>
    <row r="5099" spans="1:10">
      <c r="A5099" s="259"/>
      <c r="B5099" s="259"/>
      <c r="C5099" s="259"/>
      <c r="D5099" s="259"/>
      <c r="E5099" s="259"/>
      <c r="F5099" s="270"/>
      <c r="G5099" s="259"/>
      <c r="H5099" s="259"/>
      <c r="I5099" s="259"/>
      <c r="J5099" s="259"/>
    </row>
    <row r="5100" spans="1:10">
      <c r="A5100" s="259"/>
      <c r="B5100" s="259"/>
      <c r="C5100" s="259"/>
      <c r="D5100" s="259"/>
      <c r="E5100" s="259"/>
      <c r="F5100" s="270"/>
      <c r="G5100" s="259"/>
      <c r="H5100" s="259"/>
      <c r="I5100" s="259"/>
      <c r="J5100" s="259"/>
    </row>
    <row r="5101" spans="1:10">
      <c r="A5101" s="259"/>
      <c r="B5101" s="259"/>
      <c r="C5101" s="259"/>
      <c r="D5101" s="259"/>
      <c r="E5101" s="259"/>
      <c r="F5101" s="270"/>
      <c r="G5101" s="259"/>
      <c r="H5101" s="259"/>
      <c r="I5101" s="259"/>
      <c r="J5101" s="259"/>
    </row>
    <row r="5102" spans="1:10">
      <c r="A5102" s="259"/>
      <c r="B5102" s="259"/>
      <c r="C5102" s="259"/>
      <c r="D5102" s="259"/>
      <c r="E5102" s="259"/>
      <c r="F5102" s="270"/>
      <c r="G5102" s="259"/>
      <c r="H5102" s="259"/>
      <c r="I5102" s="259"/>
      <c r="J5102" s="259"/>
    </row>
    <row r="5103" spans="1:10">
      <c r="A5103" s="259"/>
      <c r="B5103" s="259"/>
      <c r="C5103" s="259"/>
      <c r="D5103" s="259"/>
      <c r="E5103" s="259"/>
      <c r="F5103" s="270"/>
      <c r="G5103" s="259"/>
      <c r="H5103" s="259"/>
      <c r="I5103" s="259"/>
      <c r="J5103" s="259"/>
    </row>
    <row r="5104" spans="1:10">
      <c r="A5104" s="259"/>
      <c r="B5104" s="259"/>
      <c r="C5104" s="259"/>
      <c r="D5104" s="259"/>
      <c r="E5104" s="259"/>
      <c r="F5104" s="270"/>
      <c r="G5104" s="259"/>
      <c r="H5104" s="259"/>
      <c r="I5104" s="259"/>
      <c r="J5104" s="259"/>
    </row>
    <row r="5105" spans="1:10">
      <c r="A5105" s="259"/>
      <c r="B5105" s="259"/>
      <c r="C5105" s="259"/>
      <c r="D5105" s="259"/>
      <c r="E5105" s="259"/>
      <c r="F5105" s="270"/>
      <c r="G5105" s="259"/>
      <c r="H5105" s="259"/>
      <c r="I5105" s="259"/>
      <c r="J5105" s="259"/>
    </row>
    <row r="5106" spans="1:10">
      <c r="A5106" s="259"/>
      <c r="B5106" s="259"/>
      <c r="C5106" s="259"/>
      <c r="D5106" s="259"/>
      <c r="E5106" s="259"/>
      <c r="F5106" s="270"/>
      <c r="G5106" s="259"/>
      <c r="H5106" s="259"/>
      <c r="I5106" s="259"/>
      <c r="J5106" s="259"/>
    </row>
    <row r="5107" spans="1:10">
      <c r="A5107" s="259"/>
      <c r="B5107" s="259"/>
      <c r="C5107" s="259"/>
      <c r="D5107" s="259"/>
      <c r="E5107" s="259"/>
      <c r="F5107" s="270"/>
      <c r="G5107" s="259"/>
      <c r="H5107" s="259"/>
      <c r="I5107" s="259"/>
      <c r="J5107" s="259"/>
    </row>
    <row r="5108" spans="1:10">
      <c r="A5108" s="259"/>
      <c r="B5108" s="259"/>
      <c r="C5108" s="259"/>
      <c r="D5108" s="259"/>
      <c r="E5108" s="259"/>
      <c r="F5108" s="270"/>
      <c r="G5108" s="259"/>
      <c r="H5108" s="259"/>
      <c r="I5108" s="259"/>
      <c r="J5108" s="259"/>
    </row>
    <row r="5109" spans="1:10">
      <c r="A5109" s="259"/>
      <c r="B5109" s="259"/>
      <c r="C5109" s="259"/>
      <c r="D5109" s="259"/>
      <c r="E5109" s="259"/>
      <c r="F5109" s="270"/>
      <c r="G5109" s="259"/>
      <c r="H5109" s="259"/>
      <c r="I5109" s="259"/>
      <c r="J5109" s="259"/>
    </row>
    <row r="5110" spans="1:10">
      <c r="A5110" s="259"/>
      <c r="B5110" s="259"/>
      <c r="C5110" s="259"/>
      <c r="D5110" s="259"/>
      <c r="E5110" s="259"/>
      <c r="F5110" s="270"/>
      <c r="G5110" s="259"/>
      <c r="H5110" s="259"/>
      <c r="I5110" s="259"/>
      <c r="J5110" s="259"/>
    </row>
    <row r="5111" spans="1:10">
      <c r="A5111" s="259"/>
      <c r="B5111" s="259"/>
      <c r="C5111" s="259"/>
      <c r="D5111" s="259"/>
      <c r="E5111" s="259"/>
      <c r="F5111" s="270"/>
      <c r="G5111" s="259"/>
      <c r="H5111" s="259"/>
      <c r="I5111" s="259"/>
      <c r="J5111" s="259"/>
    </row>
    <row r="5112" spans="1:10">
      <c r="A5112" s="259"/>
      <c r="B5112" s="259"/>
      <c r="C5112" s="259"/>
      <c r="D5112" s="259"/>
      <c r="E5112" s="259"/>
      <c r="F5112" s="270"/>
      <c r="G5112" s="259"/>
      <c r="H5112" s="259"/>
      <c r="I5112" s="259"/>
      <c r="J5112" s="259"/>
    </row>
    <row r="5113" spans="1:10">
      <c r="A5113" s="259"/>
      <c r="B5113" s="259"/>
      <c r="C5113" s="259"/>
      <c r="D5113" s="259"/>
      <c r="E5113" s="259"/>
      <c r="F5113" s="270"/>
      <c r="G5113" s="259"/>
      <c r="H5113" s="259"/>
      <c r="I5113" s="259"/>
      <c r="J5113" s="259"/>
    </row>
    <row r="5114" spans="1:10">
      <c r="A5114" s="259"/>
      <c r="B5114" s="259"/>
      <c r="C5114" s="259"/>
      <c r="D5114" s="259"/>
      <c r="E5114" s="259"/>
      <c r="F5114" s="270"/>
      <c r="G5114" s="259"/>
      <c r="H5114" s="259"/>
      <c r="I5114" s="259"/>
      <c r="J5114" s="259"/>
    </row>
    <row r="5115" spans="1:10">
      <c r="A5115" s="259"/>
      <c r="B5115" s="259"/>
      <c r="C5115" s="259"/>
      <c r="D5115" s="259"/>
      <c r="E5115" s="259"/>
      <c r="F5115" s="270"/>
      <c r="G5115" s="259"/>
      <c r="H5115" s="259"/>
      <c r="I5115" s="259"/>
      <c r="J5115" s="259"/>
    </row>
    <row r="5116" spans="1:10">
      <c r="A5116" s="259"/>
      <c r="B5116" s="259"/>
      <c r="C5116" s="259"/>
      <c r="D5116" s="259"/>
      <c r="E5116" s="259"/>
      <c r="F5116" s="270"/>
      <c r="G5116" s="259"/>
      <c r="H5116" s="259"/>
      <c r="I5116" s="259"/>
      <c r="J5116" s="259"/>
    </row>
    <row r="5117" spans="1:10">
      <c r="A5117" s="259"/>
      <c r="B5117" s="259"/>
      <c r="C5117" s="259"/>
      <c r="D5117" s="259"/>
      <c r="E5117" s="259"/>
      <c r="F5117" s="270"/>
      <c r="G5117" s="259"/>
      <c r="H5117" s="259"/>
      <c r="I5117" s="259"/>
      <c r="J5117" s="259"/>
    </row>
    <row r="5118" spans="1:10">
      <c r="A5118" s="259"/>
      <c r="B5118" s="259"/>
      <c r="C5118" s="259"/>
      <c r="D5118" s="259"/>
      <c r="E5118" s="259"/>
      <c r="F5118" s="270"/>
      <c r="G5118" s="259"/>
      <c r="H5118" s="259"/>
      <c r="I5118" s="259"/>
      <c r="J5118" s="259"/>
    </row>
    <row r="5119" spans="1:10">
      <c r="A5119" s="259"/>
      <c r="B5119" s="259"/>
      <c r="C5119" s="259"/>
      <c r="D5119" s="259"/>
      <c r="E5119" s="259"/>
      <c r="F5119" s="270"/>
      <c r="G5119" s="259"/>
      <c r="H5119" s="259"/>
      <c r="I5119" s="259"/>
      <c r="J5119" s="259"/>
    </row>
    <row r="5120" spans="1:10">
      <c r="A5120" s="259"/>
      <c r="B5120" s="259"/>
      <c r="C5120" s="259"/>
      <c r="D5120" s="259"/>
      <c r="E5120" s="259"/>
      <c r="F5120" s="270"/>
      <c r="G5120" s="259"/>
      <c r="H5120" s="259"/>
      <c r="I5120" s="259"/>
      <c r="J5120" s="259"/>
    </row>
    <row r="5121" spans="1:10">
      <c r="A5121" s="259"/>
      <c r="B5121" s="259"/>
      <c r="C5121" s="259"/>
      <c r="D5121" s="259"/>
      <c r="E5121" s="259"/>
      <c r="F5121" s="270"/>
      <c r="G5121" s="259"/>
      <c r="H5121" s="259"/>
      <c r="I5121" s="259"/>
      <c r="J5121" s="259"/>
    </row>
    <row r="5122" spans="1:10">
      <c r="A5122" s="259"/>
      <c r="B5122" s="259"/>
      <c r="C5122" s="259"/>
      <c r="D5122" s="259"/>
      <c r="E5122" s="259"/>
      <c r="F5122" s="270"/>
      <c r="G5122" s="259"/>
      <c r="H5122" s="259"/>
      <c r="I5122" s="259"/>
      <c r="J5122" s="259"/>
    </row>
    <row r="5123" spans="1:10">
      <c r="A5123" s="259"/>
      <c r="B5123" s="259"/>
      <c r="C5123" s="259"/>
      <c r="D5123" s="259"/>
      <c r="E5123" s="259"/>
      <c r="F5123" s="270"/>
      <c r="G5123" s="259"/>
      <c r="H5123" s="259"/>
      <c r="I5123" s="259"/>
      <c r="J5123" s="259"/>
    </row>
    <row r="5124" spans="1:10">
      <c r="A5124" s="259"/>
      <c r="B5124" s="259"/>
      <c r="C5124" s="259"/>
      <c r="D5124" s="259"/>
      <c r="E5124" s="259"/>
      <c r="F5124" s="270"/>
      <c r="G5124" s="259"/>
      <c r="H5124" s="259"/>
      <c r="I5124" s="259"/>
      <c r="J5124" s="259"/>
    </row>
    <row r="5125" spans="1:10">
      <c r="A5125" s="259"/>
      <c r="B5125" s="259"/>
      <c r="C5125" s="259"/>
      <c r="D5125" s="259"/>
      <c r="E5125" s="259"/>
      <c r="F5125" s="270"/>
      <c r="G5125" s="259"/>
      <c r="H5125" s="259"/>
      <c r="I5125" s="259"/>
      <c r="J5125" s="259"/>
    </row>
    <row r="5126" spans="1:10">
      <c r="A5126" s="259"/>
      <c r="B5126" s="259"/>
      <c r="C5126" s="259"/>
      <c r="D5126" s="259"/>
      <c r="E5126" s="259"/>
      <c r="F5126" s="270"/>
      <c r="G5126" s="259"/>
      <c r="H5126" s="259"/>
      <c r="I5126" s="259"/>
      <c r="J5126" s="259"/>
    </row>
    <row r="5127" spans="1:10">
      <c r="A5127" s="259"/>
      <c r="B5127" s="259"/>
      <c r="C5127" s="259"/>
      <c r="D5127" s="259"/>
      <c r="E5127" s="259"/>
      <c r="F5127" s="270"/>
      <c r="G5127" s="259"/>
      <c r="H5127" s="259"/>
      <c r="I5127" s="259"/>
      <c r="J5127" s="259"/>
    </row>
    <row r="5128" spans="1:10">
      <c r="A5128" s="259"/>
      <c r="B5128" s="259"/>
      <c r="C5128" s="259"/>
      <c r="D5128" s="259"/>
      <c r="E5128" s="259"/>
      <c r="F5128" s="270"/>
      <c r="G5128" s="259"/>
      <c r="H5128" s="259"/>
      <c r="I5128" s="259"/>
      <c r="J5128" s="259"/>
    </row>
    <row r="5129" spans="1:10">
      <c r="A5129" s="259"/>
      <c r="B5129" s="259"/>
      <c r="C5129" s="259"/>
      <c r="D5129" s="259"/>
      <c r="E5129" s="259"/>
      <c r="F5129" s="270"/>
      <c r="G5129" s="259"/>
      <c r="H5129" s="259"/>
      <c r="I5129" s="259"/>
      <c r="J5129" s="259"/>
    </row>
    <row r="5130" spans="1:10">
      <c r="A5130" s="259"/>
      <c r="B5130" s="259"/>
      <c r="C5130" s="259"/>
      <c r="D5130" s="259"/>
      <c r="E5130" s="259"/>
      <c r="F5130" s="270"/>
      <c r="G5130" s="259"/>
      <c r="H5130" s="259"/>
      <c r="I5130" s="259"/>
      <c r="J5130" s="259"/>
    </row>
    <row r="5131" spans="1:10">
      <c r="A5131" s="259"/>
      <c r="B5131" s="259"/>
      <c r="C5131" s="259"/>
      <c r="D5131" s="259"/>
      <c r="E5131" s="259"/>
      <c r="F5131" s="270"/>
      <c r="G5131" s="259"/>
      <c r="H5131" s="259"/>
      <c r="I5131" s="259"/>
      <c r="J5131" s="259"/>
    </row>
    <row r="5132" spans="1:10">
      <c r="A5132" s="259"/>
      <c r="B5132" s="259"/>
      <c r="C5132" s="259"/>
      <c r="D5132" s="259"/>
      <c r="E5132" s="259"/>
      <c r="F5132" s="270"/>
      <c r="G5132" s="259"/>
      <c r="H5132" s="259"/>
      <c r="I5132" s="259"/>
      <c r="J5132" s="259"/>
    </row>
    <row r="5133" spans="1:10">
      <c r="A5133" s="259"/>
      <c r="B5133" s="259"/>
      <c r="C5133" s="259"/>
      <c r="D5133" s="259"/>
      <c r="E5133" s="259"/>
      <c r="F5133" s="270"/>
      <c r="G5133" s="259"/>
      <c r="H5133" s="259"/>
      <c r="I5133" s="259"/>
      <c r="J5133" s="259"/>
    </row>
    <row r="5134" spans="1:10">
      <c r="A5134" s="259"/>
      <c r="B5134" s="259"/>
      <c r="C5134" s="259"/>
      <c r="D5134" s="259"/>
      <c r="E5134" s="259"/>
      <c r="F5134" s="270"/>
      <c r="G5134" s="259"/>
      <c r="H5134" s="259"/>
      <c r="I5134" s="259"/>
      <c r="J5134" s="259"/>
    </row>
    <row r="5135" spans="1:10">
      <c r="A5135" s="259"/>
      <c r="B5135" s="259"/>
      <c r="C5135" s="259"/>
      <c r="D5135" s="259"/>
      <c r="E5135" s="259"/>
      <c r="F5135" s="270"/>
      <c r="G5135" s="259"/>
      <c r="H5135" s="259"/>
      <c r="I5135" s="259"/>
      <c r="J5135" s="259"/>
    </row>
    <row r="5136" spans="1:10">
      <c r="A5136" s="259"/>
      <c r="B5136" s="259"/>
      <c r="C5136" s="259"/>
      <c r="D5136" s="259"/>
      <c r="E5136" s="259"/>
      <c r="F5136" s="270"/>
      <c r="G5136" s="259"/>
      <c r="H5136" s="259"/>
      <c r="I5136" s="259"/>
      <c r="J5136" s="259"/>
    </row>
    <row r="5137" spans="1:10">
      <c r="A5137" s="259"/>
      <c r="B5137" s="259"/>
      <c r="C5137" s="259"/>
      <c r="D5137" s="259"/>
      <c r="E5137" s="259"/>
      <c r="F5137" s="270"/>
      <c r="G5137" s="259"/>
      <c r="H5137" s="259"/>
      <c r="I5137" s="259"/>
      <c r="J5137" s="259"/>
    </row>
    <row r="5138" spans="1:10">
      <c r="A5138" s="259"/>
      <c r="B5138" s="259"/>
      <c r="C5138" s="259"/>
      <c r="D5138" s="259"/>
      <c r="E5138" s="259"/>
      <c r="F5138" s="270"/>
      <c r="G5138" s="259"/>
      <c r="H5138" s="259"/>
      <c r="I5138" s="259"/>
      <c r="J5138" s="259"/>
    </row>
    <row r="5139" spans="1:10">
      <c r="A5139" s="259"/>
      <c r="B5139" s="259"/>
      <c r="C5139" s="259"/>
      <c r="D5139" s="259"/>
      <c r="E5139" s="259"/>
      <c r="F5139" s="270"/>
      <c r="G5139" s="259"/>
      <c r="H5139" s="259"/>
      <c r="I5139" s="259"/>
      <c r="J5139" s="259"/>
    </row>
    <row r="5140" spans="1:10">
      <c r="A5140" s="259"/>
      <c r="B5140" s="259"/>
      <c r="C5140" s="259"/>
      <c r="D5140" s="259"/>
      <c r="E5140" s="259"/>
      <c r="F5140" s="270"/>
      <c r="G5140" s="259"/>
      <c r="H5140" s="259"/>
      <c r="I5140" s="259"/>
      <c r="J5140" s="259"/>
    </row>
    <row r="5141" spans="1:10">
      <c r="A5141" s="259"/>
      <c r="B5141" s="259"/>
      <c r="C5141" s="259"/>
      <c r="D5141" s="259"/>
      <c r="E5141" s="259"/>
      <c r="F5141" s="270"/>
      <c r="G5141" s="259"/>
      <c r="H5141" s="259"/>
      <c r="I5141" s="259"/>
      <c r="J5141" s="259"/>
    </row>
    <row r="5142" spans="1:10">
      <c r="A5142" s="259"/>
      <c r="B5142" s="259"/>
      <c r="C5142" s="259"/>
      <c r="D5142" s="259"/>
      <c r="E5142" s="259"/>
      <c r="F5142" s="270"/>
      <c r="G5142" s="259"/>
      <c r="H5142" s="259"/>
      <c r="I5142" s="259"/>
      <c r="J5142" s="259"/>
    </row>
    <row r="5143" spans="1:10">
      <c r="A5143" s="259"/>
      <c r="B5143" s="259"/>
      <c r="C5143" s="259"/>
      <c r="D5143" s="259"/>
      <c r="E5143" s="259"/>
      <c r="F5143" s="270"/>
      <c r="G5143" s="259"/>
      <c r="H5143" s="259"/>
      <c r="I5143" s="259"/>
      <c r="J5143" s="259"/>
    </row>
    <row r="5144" spans="1:10">
      <c r="A5144" s="259"/>
      <c r="B5144" s="259"/>
      <c r="C5144" s="259"/>
      <c r="D5144" s="259"/>
      <c r="E5144" s="259"/>
      <c r="F5144" s="270"/>
      <c r="G5144" s="259"/>
      <c r="H5144" s="259"/>
      <c r="I5144" s="259"/>
      <c r="J5144" s="259"/>
    </row>
    <row r="5145" spans="1:10">
      <c r="A5145" s="259"/>
      <c r="B5145" s="259"/>
      <c r="C5145" s="259"/>
      <c r="D5145" s="259"/>
      <c r="E5145" s="259"/>
      <c r="F5145" s="270"/>
      <c r="G5145" s="259"/>
      <c r="H5145" s="259"/>
      <c r="I5145" s="259"/>
      <c r="J5145" s="259"/>
    </row>
    <row r="5146" spans="1:10">
      <c r="A5146" s="259"/>
      <c r="B5146" s="259"/>
      <c r="C5146" s="259"/>
      <c r="D5146" s="259"/>
      <c r="E5146" s="259"/>
      <c r="F5146" s="270"/>
      <c r="G5146" s="259"/>
      <c r="H5146" s="259"/>
      <c r="I5146" s="259"/>
      <c r="J5146" s="259"/>
    </row>
    <row r="5147" spans="1:10">
      <c r="A5147" s="259"/>
      <c r="B5147" s="259"/>
      <c r="C5147" s="259"/>
      <c r="D5147" s="259"/>
      <c r="E5147" s="259"/>
      <c r="F5147" s="270"/>
      <c r="G5147" s="259"/>
      <c r="H5147" s="259"/>
      <c r="I5147" s="259"/>
      <c r="J5147" s="259"/>
    </row>
    <row r="5148" spans="1:10">
      <c r="A5148" s="259"/>
      <c r="B5148" s="259"/>
      <c r="C5148" s="259"/>
      <c r="D5148" s="259"/>
      <c r="E5148" s="259"/>
      <c r="F5148" s="270"/>
      <c r="G5148" s="259"/>
      <c r="H5148" s="259"/>
      <c r="I5148" s="259"/>
      <c r="J5148" s="259"/>
    </row>
    <row r="5149" spans="1:10">
      <c r="A5149" s="259"/>
      <c r="B5149" s="259"/>
      <c r="C5149" s="259"/>
      <c r="D5149" s="259"/>
      <c r="E5149" s="259"/>
      <c r="F5149" s="270"/>
      <c r="G5149" s="259"/>
      <c r="H5149" s="259"/>
      <c r="I5149" s="259"/>
      <c r="J5149" s="259"/>
    </row>
    <row r="5150" spans="1:10">
      <c r="A5150" s="259"/>
      <c r="B5150" s="259"/>
      <c r="C5150" s="259"/>
      <c r="D5150" s="259"/>
      <c r="E5150" s="259"/>
      <c r="F5150" s="270"/>
      <c r="G5150" s="259"/>
      <c r="H5150" s="259"/>
      <c r="I5150" s="259"/>
      <c r="J5150" s="259"/>
    </row>
    <row r="5151" spans="1:10">
      <c r="A5151" s="259"/>
      <c r="B5151" s="259"/>
      <c r="C5151" s="259"/>
      <c r="D5151" s="259"/>
      <c r="E5151" s="259"/>
      <c r="F5151" s="270"/>
      <c r="G5151" s="259"/>
      <c r="H5151" s="259"/>
      <c r="I5151" s="259"/>
      <c r="J5151" s="259"/>
    </row>
    <row r="5152" spans="1:10">
      <c r="A5152" s="259"/>
      <c r="B5152" s="259"/>
      <c r="C5152" s="259"/>
      <c r="D5152" s="259"/>
      <c r="E5152" s="259"/>
      <c r="F5152" s="270"/>
      <c r="G5152" s="259"/>
      <c r="H5152" s="259"/>
      <c r="I5152" s="259"/>
      <c r="J5152" s="259"/>
    </row>
    <row r="5153" spans="1:10">
      <c r="A5153" s="259"/>
      <c r="B5153" s="259"/>
      <c r="C5153" s="259"/>
      <c r="D5153" s="259"/>
      <c r="E5153" s="259"/>
      <c r="F5153" s="270"/>
      <c r="G5153" s="259"/>
      <c r="H5153" s="259"/>
      <c r="I5153" s="259"/>
      <c r="J5153" s="259"/>
    </row>
    <row r="5154" spans="1:10">
      <c r="A5154" s="259"/>
      <c r="B5154" s="259"/>
      <c r="C5154" s="259"/>
      <c r="D5154" s="259"/>
      <c r="E5154" s="259"/>
      <c r="F5154" s="270"/>
      <c r="G5154" s="259"/>
      <c r="H5154" s="259"/>
      <c r="I5154" s="259"/>
      <c r="J5154" s="259"/>
    </row>
    <row r="5155" spans="1:10">
      <c r="A5155" s="259"/>
      <c r="B5155" s="259"/>
      <c r="C5155" s="259"/>
      <c r="D5155" s="259"/>
      <c r="E5155" s="259"/>
      <c r="F5155" s="270"/>
      <c r="G5155" s="259"/>
      <c r="H5155" s="259"/>
      <c r="I5155" s="259"/>
      <c r="J5155" s="259"/>
    </row>
    <row r="5156" spans="1:10">
      <c r="A5156" s="259"/>
      <c r="B5156" s="259"/>
      <c r="C5156" s="259"/>
      <c r="D5156" s="259"/>
      <c r="E5156" s="259"/>
      <c r="F5156" s="270"/>
      <c r="G5156" s="259"/>
      <c r="H5156" s="259"/>
      <c r="I5156" s="259"/>
      <c r="J5156" s="259"/>
    </row>
    <row r="5157" spans="1:10">
      <c r="A5157" s="259"/>
      <c r="B5157" s="259"/>
      <c r="C5157" s="259"/>
      <c r="D5157" s="259"/>
      <c r="E5157" s="259"/>
      <c r="F5157" s="270"/>
      <c r="G5157" s="259"/>
      <c r="H5157" s="259"/>
      <c r="I5157" s="259"/>
      <c r="J5157" s="259"/>
    </row>
    <row r="5158" spans="1:10">
      <c r="A5158" s="259"/>
      <c r="B5158" s="259"/>
      <c r="C5158" s="259"/>
      <c r="D5158" s="259"/>
      <c r="E5158" s="259"/>
      <c r="F5158" s="270"/>
      <c r="G5158" s="259"/>
      <c r="H5158" s="259"/>
      <c r="I5158" s="259"/>
      <c r="J5158" s="259"/>
    </row>
    <row r="5159" spans="1:10">
      <c r="A5159" s="259"/>
      <c r="B5159" s="259"/>
      <c r="C5159" s="259"/>
      <c r="D5159" s="259"/>
      <c r="E5159" s="259"/>
      <c r="F5159" s="270"/>
      <c r="G5159" s="259"/>
      <c r="H5159" s="259"/>
      <c r="I5159" s="259"/>
      <c r="J5159" s="259"/>
    </row>
    <row r="5160" spans="1:10">
      <c r="A5160" s="259"/>
      <c r="B5160" s="259"/>
      <c r="C5160" s="259"/>
      <c r="D5160" s="259"/>
      <c r="E5160" s="259"/>
      <c r="F5160" s="270"/>
      <c r="G5160" s="259"/>
      <c r="H5160" s="259"/>
      <c r="I5160" s="259"/>
      <c r="J5160" s="259"/>
    </row>
    <row r="5161" spans="1:10">
      <c r="A5161" s="259"/>
      <c r="B5161" s="259"/>
      <c r="C5161" s="259"/>
      <c r="D5161" s="259"/>
      <c r="E5161" s="259"/>
      <c r="F5161" s="270"/>
      <c r="G5161" s="259"/>
      <c r="H5161" s="259"/>
      <c r="I5161" s="259"/>
      <c r="J5161" s="259"/>
    </row>
    <row r="5162" spans="1:10">
      <c r="A5162" s="259"/>
      <c r="B5162" s="259"/>
      <c r="C5162" s="259"/>
      <c r="D5162" s="259"/>
      <c r="E5162" s="259"/>
      <c r="F5162" s="270"/>
      <c r="G5162" s="259"/>
      <c r="H5162" s="259"/>
      <c r="I5162" s="259"/>
      <c r="J5162" s="259"/>
    </row>
    <row r="5163" spans="1:10">
      <c r="A5163" s="259"/>
      <c r="B5163" s="259"/>
      <c r="C5163" s="259"/>
      <c r="D5163" s="259"/>
      <c r="E5163" s="259"/>
      <c r="F5163" s="270"/>
      <c r="G5163" s="259"/>
      <c r="H5163" s="259"/>
      <c r="I5163" s="259"/>
      <c r="J5163" s="259"/>
    </row>
    <row r="5164" spans="1:10">
      <c r="A5164" s="259"/>
      <c r="B5164" s="259"/>
      <c r="C5164" s="259"/>
      <c r="D5164" s="259"/>
      <c r="E5164" s="259"/>
      <c r="F5164" s="270"/>
      <c r="G5164" s="259"/>
      <c r="H5164" s="259"/>
      <c r="I5164" s="259"/>
      <c r="J5164" s="259"/>
    </row>
    <row r="5165" spans="1:10">
      <c r="A5165" s="259"/>
      <c r="B5165" s="259"/>
      <c r="C5165" s="259"/>
      <c r="D5165" s="259"/>
      <c r="E5165" s="259"/>
      <c r="F5165" s="270"/>
      <c r="G5165" s="259"/>
      <c r="H5165" s="259"/>
      <c r="I5165" s="259"/>
      <c r="J5165" s="259"/>
    </row>
    <row r="5166" spans="1:10">
      <c r="A5166" s="259"/>
      <c r="B5166" s="259"/>
      <c r="C5166" s="259"/>
      <c r="D5166" s="259"/>
      <c r="E5166" s="259"/>
      <c r="F5166" s="270"/>
      <c r="G5166" s="259"/>
      <c r="H5166" s="259"/>
      <c r="I5166" s="259"/>
      <c r="J5166" s="259"/>
    </row>
    <row r="5167" spans="1:10">
      <c r="A5167" s="259"/>
      <c r="B5167" s="259"/>
      <c r="C5167" s="259"/>
      <c r="D5167" s="259"/>
      <c r="E5167" s="259"/>
      <c r="F5167" s="270"/>
      <c r="G5167" s="259"/>
      <c r="H5167" s="259"/>
      <c r="I5167" s="259"/>
      <c r="J5167" s="259"/>
    </row>
    <row r="5168" spans="1:10">
      <c r="A5168" s="259"/>
      <c r="B5168" s="259"/>
      <c r="C5168" s="259"/>
      <c r="D5168" s="259"/>
      <c r="E5168" s="259"/>
      <c r="F5168" s="270"/>
      <c r="G5168" s="259"/>
      <c r="H5168" s="259"/>
      <c r="I5168" s="259"/>
      <c r="J5168" s="259"/>
    </row>
    <row r="5169" spans="1:10">
      <c r="A5169" s="259"/>
      <c r="B5169" s="259"/>
      <c r="C5169" s="259"/>
      <c r="D5169" s="259"/>
      <c r="E5169" s="259"/>
      <c r="F5169" s="270"/>
      <c r="G5169" s="259"/>
      <c r="H5169" s="259"/>
      <c r="I5169" s="259"/>
      <c r="J5169" s="259"/>
    </row>
    <row r="5170" spans="1:10">
      <c r="A5170" s="259"/>
      <c r="B5170" s="259"/>
      <c r="C5170" s="259"/>
      <c r="D5170" s="259"/>
      <c r="E5170" s="259"/>
      <c r="F5170" s="270"/>
      <c r="G5170" s="259"/>
      <c r="H5170" s="259"/>
      <c r="I5170" s="259"/>
      <c r="J5170" s="259"/>
    </row>
    <row r="5171" spans="1:10">
      <c r="A5171" s="259"/>
      <c r="B5171" s="259"/>
      <c r="C5171" s="259"/>
      <c r="D5171" s="259"/>
      <c r="E5171" s="259"/>
      <c r="F5171" s="270"/>
      <c r="G5171" s="259"/>
      <c r="H5171" s="259"/>
      <c r="I5171" s="259"/>
      <c r="J5171" s="259"/>
    </row>
    <row r="5172" spans="1:10">
      <c r="A5172" s="259"/>
      <c r="B5172" s="259"/>
      <c r="C5172" s="259"/>
      <c r="D5172" s="259"/>
      <c r="E5172" s="259"/>
      <c r="F5172" s="270"/>
      <c r="G5172" s="259"/>
      <c r="H5172" s="259"/>
      <c r="I5172" s="259"/>
      <c r="J5172" s="259"/>
    </row>
    <row r="5173" spans="1:10">
      <c r="A5173" s="259"/>
      <c r="B5173" s="259"/>
      <c r="C5173" s="259"/>
      <c r="D5173" s="259"/>
      <c r="E5173" s="259"/>
      <c r="F5173" s="270"/>
      <c r="G5173" s="259"/>
      <c r="H5173" s="259"/>
      <c r="I5173" s="259"/>
      <c r="J5173" s="259"/>
    </row>
    <row r="5174" spans="1:10">
      <c r="A5174" s="259"/>
      <c r="B5174" s="259"/>
      <c r="C5174" s="259"/>
      <c r="D5174" s="259"/>
      <c r="E5174" s="259"/>
      <c r="F5174" s="270"/>
      <c r="G5174" s="259"/>
      <c r="H5174" s="259"/>
      <c r="I5174" s="259"/>
      <c r="J5174" s="259"/>
    </row>
    <row r="5175" spans="1:10">
      <c r="A5175" s="259"/>
      <c r="B5175" s="259"/>
      <c r="C5175" s="259"/>
      <c r="D5175" s="259"/>
      <c r="E5175" s="259"/>
      <c r="F5175" s="270"/>
      <c r="G5175" s="259"/>
      <c r="H5175" s="259"/>
      <c r="I5175" s="259"/>
      <c r="J5175" s="259"/>
    </row>
    <row r="5176" spans="1:10">
      <c r="A5176" s="259"/>
      <c r="B5176" s="259"/>
      <c r="C5176" s="259"/>
      <c r="D5176" s="259"/>
      <c r="E5176" s="259"/>
      <c r="F5176" s="270"/>
      <c r="G5176" s="259"/>
      <c r="H5176" s="259"/>
      <c r="I5176" s="259"/>
      <c r="J5176" s="259"/>
    </row>
    <row r="5177" spans="1:10">
      <c r="A5177" s="259"/>
      <c r="B5177" s="259"/>
      <c r="C5177" s="259"/>
      <c r="D5177" s="259"/>
      <c r="E5177" s="259"/>
      <c r="F5177" s="270"/>
      <c r="G5177" s="259"/>
      <c r="H5177" s="259"/>
      <c r="I5177" s="259"/>
      <c r="J5177" s="259"/>
    </row>
    <row r="5178" spans="1:10">
      <c r="A5178" s="259"/>
      <c r="B5178" s="259"/>
      <c r="C5178" s="259"/>
      <c r="D5178" s="259"/>
      <c r="E5178" s="259"/>
      <c r="F5178" s="270"/>
      <c r="G5178" s="259"/>
      <c r="H5178" s="259"/>
      <c r="I5178" s="259"/>
      <c r="J5178" s="259"/>
    </row>
    <row r="5179" spans="1:10">
      <c r="A5179" s="259"/>
      <c r="B5179" s="259"/>
      <c r="C5179" s="259"/>
      <c r="D5179" s="259"/>
      <c r="E5179" s="259"/>
      <c r="F5179" s="270"/>
      <c r="G5179" s="259"/>
      <c r="H5179" s="259"/>
      <c r="I5179" s="259"/>
      <c r="J5179" s="259"/>
    </row>
    <row r="5180" spans="1:10">
      <c r="A5180" s="259"/>
      <c r="B5180" s="259"/>
      <c r="C5180" s="259"/>
      <c r="D5180" s="259"/>
      <c r="E5180" s="259"/>
      <c r="F5180" s="270"/>
      <c r="G5180" s="259"/>
      <c r="H5180" s="259"/>
      <c r="I5180" s="259"/>
      <c r="J5180" s="259"/>
    </row>
    <row r="5181" spans="1:10">
      <c r="A5181" s="259"/>
      <c r="B5181" s="259"/>
      <c r="C5181" s="259"/>
      <c r="D5181" s="259"/>
      <c r="E5181" s="259"/>
      <c r="F5181" s="270"/>
      <c r="G5181" s="259"/>
      <c r="H5181" s="259"/>
      <c r="I5181" s="259"/>
      <c r="J5181" s="259"/>
    </row>
    <row r="5182" spans="1:10">
      <c r="A5182" s="259"/>
      <c r="B5182" s="259"/>
      <c r="C5182" s="259"/>
      <c r="D5182" s="259"/>
      <c r="E5182" s="259"/>
      <c r="F5182" s="270"/>
      <c r="G5182" s="259"/>
      <c r="H5182" s="259"/>
      <c r="I5182" s="259"/>
      <c r="J5182" s="259"/>
    </row>
    <row r="5183" spans="1:10">
      <c r="A5183" s="259"/>
      <c r="B5183" s="259"/>
      <c r="C5183" s="259"/>
      <c r="D5183" s="259"/>
      <c r="E5183" s="259"/>
      <c r="F5183" s="270"/>
      <c r="G5183" s="259"/>
      <c r="H5183" s="259"/>
      <c r="I5183" s="259"/>
      <c r="J5183" s="259"/>
    </row>
    <row r="5184" spans="1:10">
      <c r="A5184" s="259"/>
      <c r="B5184" s="259"/>
      <c r="C5184" s="259"/>
      <c r="D5184" s="259"/>
      <c r="E5184" s="259"/>
      <c r="F5184" s="270"/>
      <c r="G5184" s="259"/>
      <c r="H5184" s="259"/>
      <c r="I5184" s="259"/>
      <c r="J5184" s="259"/>
    </row>
    <row r="5185" spans="1:10">
      <c r="A5185" s="259"/>
      <c r="B5185" s="259"/>
      <c r="C5185" s="259"/>
      <c r="D5185" s="259"/>
      <c r="E5185" s="259"/>
      <c r="F5185" s="270"/>
      <c r="G5185" s="259"/>
      <c r="H5185" s="259"/>
      <c r="I5185" s="259"/>
      <c r="J5185" s="259"/>
    </row>
    <row r="5186" spans="1:10">
      <c r="A5186" s="259"/>
      <c r="B5186" s="259"/>
      <c r="C5186" s="259"/>
      <c r="D5186" s="259"/>
      <c r="E5186" s="259"/>
      <c r="F5186" s="270"/>
      <c r="G5186" s="259"/>
      <c r="H5186" s="259"/>
      <c r="I5186" s="259"/>
      <c r="J5186" s="259"/>
    </row>
    <row r="5187" spans="1:10">
      <c r="A5187" s="259"/>
      <c r="B5187" s="259"/>
      <c r="C5187" s="259"/>
      <c r="D5187" s="259"/>
      <c r="E5187" s="259"/>
      <c r="F5187" s="270"/>
      <c r="G5187" s="259"/>
      <c r="H5187" s="259"/>
      <c r="I5187" s="259"/>
      <c r="J5187" s="259"/>
    </row>
    <row r="5188" spans="1:10">
      <c r="A5188" s="259"/>
      <c r="B5188" s="259"/>
      <c r="C5188" s="259"/>
      <c r="D5188" s="259"/>
      <c r="E5188" s="259"/>
      <c r="F5188" s="270"/>
      <c r="G5188" s="259"/>
      <c r="H5188" s="259"/>
      <c r="I5188" s="259"/>
      <c r="J5188" s="259"/>
    </row>
    <row r="5189" spans="1:10">
      <c r="A5189" s="259"/>
      <c r="B5189" s="259"/>
      <c r="C5189" s="259"/>
      <c r="D5189" s="259"/>
      <c r="E5189" s="259"/>
      <c r="F5189" s="270"/>
      <c r="G5189" s="259"/>
      <c r="H5189" s="259"/>
      <c r="I5189" s="259"/>
      <c r="J5189" s="259"/>
    </row>
    <row r="5190" spans="1:10">
      <c r="A5190" s="259"/>
      <c r="B5190" s="259"/>
      <c r="C5190" s="259"/>
      <c r="D5190" s="259"/>
      <c r="E5190" s="259"/>
      <c r="F5190" s="270"/>
      <c r="G5190" s="259"/>
      <c r="H5190" s="259"/>
      <c r="I5190" s="259"/>
      <c r="J5190" s="259"/>
    </row>
    <row r="5191" spans="1:10">
      <c r="A5191" s="259"/>
      <c r="B5191" s="259"/>
      <c r="C5191" s="259"/>
      <c r="D5191" s="259"/>
      <c r="E5191" s="259"/>
      <c r="F5191" s="270"/>
      <c r="G5191" s="259"/>
      <c r="H5191" s="259"/>
      <c r="I5191" s="259"/>
      <c r="J5191" s="259"/>
    </row>
    <row r="5192" spans="1:10">
      <c r="A5192" s="259"/>
      <c r="B5192" s="259"/>
      <c r="C5192" s="259"/>
      <c r="D5192" s="259"/>
      <c r="E5192" s="259"/>
      <c r="F5192" s="270"/>
      <c r="G5192" s="259"/>
      <c r="H5192" s="259"/>
      <c r="I5192" s="259"/>
      <c r="J5192" s="259"/>
    </row>
    <row r="5193" spans="1:10">
      <c r="A5193" s="259"/>
      <c r="B5193" s="259"/>
      <c r="C5193" s="259"/>
      <c r="D5193" s="259"/>
      <c r="E5193" s="259"/>
      <c r="F5193" s="270"/>
      <c r="G5193" s="259"/>
      <c r="H5193" s="259"/>
      <c r="I5193" s="259"/>
      <c r="J5193" s="259"/>
    </row>
    <row r="5194" spans="1:10">
      <c r="A5194" s="259"/>
      <c r="B5194" s="259"/>
      <c r="C5194" s="259"/>
      <c r="D5194" s="259"/>
      <c r="E5194" s="259"/>
      <c r="F5194" s="270"/>
      <c r="G5194" s="259"/>
      <c r="H5194" s="259"/>
      <c r="I5194" s="259"/>
      <c r="J5194" s="259"/>
    </row>
    <row r="5195" spans="1:10">
      <c r="A5195" s="259"/>
      <c r="B5195" s="259"/>
      <c r="C5195" s="259"/>
      <c r="D5195" s="259"/>
      <c r="E5195" s="259"/>
      <c r="F5195" s="270"/>
      <c r="G5195" s="259"/>
      <c r="H5195" s="259"/>
      <c r="I5195" s="259"/>
      <c r="J5195" s="259"/>
    </row>
    <row r="5196" spans="1:10">
      <c r="A5196" s="259"/>
      <c r="B5196" s="259"/>
      <c r="C5196" s="259"/>
      <c r="D5196" s="259"/>
      <c r="E5196" s="259"/>
      <c r="F5196" s="270"/>
      <c r="G5196" s="259"/>
      <c r="H5196" s="259"/>
      <c r="I5196" s="259"/>
      <c r="J5196" s="259"/>
    </row>
    <row r="5197" spans="1:10">
      <c r="A5197" s="259"/>
      <c r="B5197" s="259"/>
      <c r="C5197" s="259"/>
      <c r="D5197" s="259"/>
      <c r="E5197" s="259"/>
      <c r="F5197" s="270"/>
      <c r="G5197" s="259"/>
      <c r="H5197" s="259"/>
      <c r="I5197" s="259"/>
      <c r="J5197" s="259"/>
    </row>
    <row r="5198" spans="1:10">
      <c r="A5198" s="259"/>
      <c r="B5198" s="259"/>
      <c r="C5198" s="259"/>
      <c r="D5198" s="259"/>
      <c r="E5198" s="259"/>
      <c r="F5198" s="270"/>
      <c r="G5198" s="259"/>
      <c r="H5198" s="259"/>
      <c r="I5198" s="259"/>
      <c r="J5198" s="259"/>
    </row>
    <row r="5199" spans="1:10">
      <c r="A5199" s="259"/>
      <c r="B5199" s="259"/>
      <c r="C5199" s="259"/>
      <c r="D5199" s="259"/>
      <c r="E5199" s="259"/>
      <c r="F5199" s="270"/>
      <c r="G5199" s="259"/>
      <c r="H5199" s="259"/>
      <c r="I5199" s="259"/>
      <c r="J5199" s="259"/>
    </row>
    <row r="5200" spans="1:10">
      <c r="A5200" s="259"/>
      <c r="B5200" s="259"/>
      <c r="C5200" s="259"/>
      <c r="D5200" s="259"/>
      <c r="E5200" s="259"/>
      <c r="F5200" s="270"/>
      <c r="G5200" s="259"/>
      <c r="H5200" s="259"/>
      <c r="I5200" s="259"/>
      <c r="J5200" s="259"/>
    </row>
    <row r="5201" spans="1:10">
      <c r="A5201" s="259"/>
      <c r="B5201" s="259"/>
      <c r="C5201" s="259"/>
      <c r="D5201" s="259"/>
      <c r="E5201" s="259"/>
      <c r="F5201" s="270"/>
      <c r="G5201" s="259"/>
      <c r="H5201" s="259"/>
      <c r="I5201" s="259"/>
      <c r="J5201" s="259"/>
    </row>
    <row r="5202" spans="1:10">
      <c r="A5202" s="259"/>
      <c r="B5202" s="259"/>
      <c r="C5202" s="259"/>
      <c r="D5202" s="259"/>
      <c r="E5202" s="259"/>
      <c r="F5202" s="270"/>
      <c r="G5202" s="259"/>
      <c r="H5202" s="259"/>
      <c r="I5202" s="259"/>
      <c r="J5202" s="259"/>
    </row>
    <row r="5203" spans="1:10">
      <c r="A5203" s="259"/>
      <c r="B5203" s="259"/>
      <c r="C5203" s="259"/>
      <c r="D5203" s="259"/>
      <c r="E5203" s="259"/>
      <c r="F5203" s="270"/>
      <c r="G5203" s="259"/>
      <c r="H5203" s="259"/>
      <c r="I5203" s="259"/>
      <c r="J5203" s="259"/>
    </row>
    <row r="5204" spans="1:10">
      <c r="A5204" s="259"/>
      <c r="B5204" s="259"/>
      <c r="C5204" s="259"/>
      <c r="D5204" s="259"/>
      <c r="E5204" s="259"/>
      <c r="F5204" s="270"/>
      <c r="G5204" s="259"/>
      <c r="H5204" s="259"/>
      <c r="I5204" s="259"/>
      <c r="J5204" s="259"/>
    </row>
    <row r="5205" spans="1:10">
      <c r="A5205" s="259"/>
      <c r="B5205" s="259"/>
      <c r="C5205" s="259"/>
      <c r="D5205" s="259"/>
      <c r="E5205" s="259"/>
      <c r="F5205" s="270"/>
      <c r="G5205" s="259"/>
      <c r="H5205" s="259"/>
      <c r="I5205" s="259"/>
      <c r="J5205" s="259"/>
    </row>
    <row r="5206" spans="1:10">
      <c r="A5206" s="259"/>
      <c r="B5206" s="259"/>
      <c r="C5206" s="259"/>
      <c r="D5206" s="259"/>
      <c r="E5206" s="259"/>
      <c r="F5206" s="270"/>
      <c r="G5206" s="259"/>
      <c r="H5206" s="259"/>
      <c r="I5206" s="259"/>
      <c r="J5206" s="259"/>
    </row>
    <row r="5207" spans="1:10">
      <c r="A5207" s="259"/>
      <c r="B5207" s="259"/>
      <c r="C5207" s="259"/>
      <c r="D5207" s="259"/>
      <c r="E5207" s="259"/>
      <c r="F5207" s="270"/>
      <c r="G5207" s="259"/>
      <c r="H5207" s="259"/>
      <c r="I5207" s="259"/>
      <c r="J5207" s="259"/>
    </row>
    <row r="5208" spans="1:10">
      <c r="A5208" s="259"/>
      <c r="B5208" s="259"/>
      <c r="C5208" s="259"/>
      <c r="D5208" s="259"/>
      <c r="E5208" s="259"/>
      <c r="F5208" s="270"/>
      <c r="G5208" s="259"/>
      <c r="H5208" s="259"/>
      <c r="I5208" s="259"/>
      <c r="J5208" s="259"/>
    </row>
    <row r="5209" spans="1:10">
      <c r="A5209" s="259"/>
      <c r="B5209" s="259"/>
      <c r="C5209" s="259"/>
      <c r="D5209" s="259"/>
      <c r="E5209" s="259"/>
      <c r="F5209" s="270"/>
      <c r="G5209" s="259"/>
      <c r="H5209" s="259"/>
      <c r="I5209" s="259"/>
      <c r="J5209" s="259"/>
    </row>
    <row r="5210" spans="1:10">
      <c r="A5210" s="259"/>
      <c r="B5210" s="259"/>
      <c r="C5210" s="259"/>
      <c r="D5210" s="259"/>
      <c r="E5210" s="259"/>
      <c r="F5210" s="270"/>
      <c r="G5210" s="259"/>
      <c r="H5210" s="259"/>
      <c r="I5210" s="259"/>
      <c r="J5210" s="259"/>
    </row>
    <row r="5211" spans="1:10">
      <c r="A5211" s="259"/>
      <c r="B5211" s="259"/>
      <c r="C5211" s="259"/>
      <c r="D5211" s="259"/>
      <c r="E5211" s="259"/>
      <c r="F5211" s="270"/>
      <c r="G5211" s="259"/>
      <c r="H5211" s="259"/>
      <c r="I5211" s="259"/>
      <c r="J5211" s="259"/>
    </row>
    <row r="5212" spans="1:10">
      <c r="A5212" s="259"/>
      <c r="B5212" s="259"/>
      <c r="C5212" s="259"/>
      <c r="D5212" s="259"/>
      <c r="E5212" s="259"/>
      <c r="F5212" s="270"/>
      <c r="G5212" s="259"/>
      <c r="H5212" s="259"/>
      <c r="I5212" s="259"/>
      <c r="J5212" s="259"/>
    </row>
    <row r="5213" spans="1:10">
      <c r="A5213" s="259"/>
      <c r="B5213" s="259"/>
      <c r="C5213" s="259"/>
      <c r="D5213" s="259"/>
      <c r="E5213" s="259"/>
      <c r="F5213" s="270"/>
      <c r="G5213" s="259"/>
      <c r="H5213" s="259"/>
      <c r="I5213" s="259"/>
      <c r="J5213" s="259"/>
    </row>
    <row r="5214" spans="1:10">
      <c r="A5214" s="259"/>
      <c r="B5214" s="259"/>
      <c r="C5214" s="259"/>
      <c r="D5214" s="259"/>
      <c r="E5214" s="259"/>
      <c r="F5214" s="270"/>
      <c r="G5214" s="259"/>
      <c r="H5214" s="259"/>
      <c r="I5214" s="259"/>
      <c r="J5214" s="259"/>
    </row>
    <row r="5215" spans="1:10">
      <c r="A5215" s="259"/>
      <c r="B5215" s="259"/>
      <c r="C5215" s="259"/>
      <c r="D5215" s="259"/>
      <c r="E5215" s="259"/>
      <c r="F5215" s="270"/>
      <c r="G5215" s="259"/>
      <c r="H5215" s="259"/>
      <c r="I5215" s="259"/>
      <c r="J5215" s="259"/>
    </row>
    <row r="5216" spans="1:10">
      <c r="A5216" s="259"/>
      <c r="B5216" s="259"/>
      <c r="C5216" s="259"/>
      <c r="D5216" s="259"/>
      <c r="E5216" s="259"/>
      <c r="F5216" s="270"/>
      <c r="G5216" s="259"/>
      <c r="H5216" s="259"/>
      <c r="I5216" s="259"/>
      <c r="J5216" s="259"/>
    </row>
    <row r="5217" spans="1:10">
      <c r="A5217" s="259"/>
      <c r="B5217" s="259"/>
      <c r="C5217" s="259"/>
      <c r="D5217" s="259"/>
      <c r="E5217" s="259"/>
      <c r="F5217" s="270"/>
      <c r="G5217" s="259"/>
      <c r="H5217" s="259"/>
      <c r="I5217" s="259"/>
      <c r="J5217" s="259"/>
    </row>
    <row r="5218" spans="1:10">
      <c r="A5218" s="259"/>
      <c r="B5218" s="259"/>
      <c r="C5218" s="259"/>
      <c r="D5218" s="259"/>
      <c r="E5218" s="259"/>
      <c r="F5218" s="270"/>
      <c r="G5218" s="259"/>
      <c r="H5218" s="259"/>
      <c r="I5218" s="259"/>
      <c r="J5218" s="259"/>
    </row>
    <row r="5219" spans="1:10">
      <c r="A5219" s="259"/>
      <c r="B5219" s="259"/>
      <c r="C5219" s="259"/>
      <c r="D5219" s="259"/>
      <c r="E5219" s="259"/>
      <c r="F5219" s="270"/>
      <c r="G5219" s="259"/>
      <c r="H5219" s="259"/>
      <c r="I5219" s="259"/>
      <c r="J5219" s="259"/>
    </row>
    <row r="5220" spans="1:10">
      <c r="A5220" s="259"/>
      <c r="B5220" s="259"/>
      <c r="C5220" s="259"/>
      <c r="D5220" s="259"/>
      <c r="E5220" s="259"/>
      <c r="F5220" s="270"/>
      <c r="G5220" s="259"/>
      <c r="H5220" s="259"/>
      <c r="I5220" s="259"/>
      <c r="J5220" s="259"/>
    </row>
    <row r="5221" spans="1:10">
      <c r="A5221" s="259"/>
      <c r="B5221" s="259"/>
      <c r="C5221" s="259"/>
      <c r="D5221" s="259"/>
      <c r="E5221" s="259"/>
      <c r="F5221" s="270"/>
      <c r="G5221" s="259"/>
      <c r="H5221" s="259"/>
      <c r="I5221" s="259"/>
      <c r="J5221" s="259"/>
    </row>
    <row r="5222" spans="1:10">
      <c r="A5222" s="259"/>
      <c r="B5222" s="259"/>
      <c r="C5222" s="259"/>
      <c r="D5222" s="259"/>
      <c r="E5222" s="259"/>
      <c r="F5222" s="270"/>
      <c r="G5222" s="259"/>
      <c r="H5222" s="259"/>
      <c r="I5222" s="259"/>
      <c r="J5222" s="259"/>
    </row>
    <row r="5223" spans="1:10">
      <c r="A5223" s="259"/>
      <c r="B5223" s="259"/>
      <c r="C5223" s="259"/>
      <c r="D5223" s="259"/>
      <c r="E5223" s="259"/>
      <c r="F5223" s="270"/>
      <c r="G5223" s="259"/>
      <c r="H5223" s="259"/>
      <c r="I5223" s="259"/>
      <c r="J5223" s="259"/>
    </row>
    <row r="5224" spans="1:10">
      <c r="A5224" s="259"/>
      <c r="B5224" s="259"/>
      <c r="C5224" s="259"/>
      <c r="D5224" s="259"/>
      <c r="E5224" s="259"/>
      <c r="F5224" s="270"/>
      <c r="G5224" s="259"/>
      <c r="H5224" s="259"/>
      <c r="I5224" s="259"/>
      <c r="J5224" s="259"/>
    </row>
    <row r="5225" spans="1:10">
      <c r="A5225" s="259"/>
      <c r="B5225" s="259"/>
      <c r="C5225" s="259"/>
      <c r="D5225" s="259"/>
      <c r="E5225" s="259"/>
      <c r="F5225" s="270"/>
      <c r="G5225" s="259"/>
      <c r="H5225" s="259"/>
      <c r="I5225" s="259"/>
      <c r="J5225" s="259"/>
    </row>
    <row r="5226" spans="1:10">
      <c r="A5226" s="259"/>
      <c r="B5226" s="259"/>
      <c r="C5226" s="259"/>
      <c r="D5226" s="259"/>
      <c r="E5226" s="259"/>
      <c r="F5226" s="270"/>
      <c r="G5226" s="259"/>
      <c r="H5226" s="259"/>
      <c r="I5226" s="259"/>
      <c r="J5226" s="259"/>
    </row>
    <row r="5227" spans="1:10">
      <c r="A5227" s="259"/>
      <c r="B5227" s="259"/>
      <c r="C5227" s="259"/>
      <c r="D5227" s="259"/>
      <c r="E5227" s="259"/>
      <c r="F5227" s="270"/>
      <c r="G5227" s="259"/>
      <c r="H5227" s="259"/>
      <c r="I5227" s="259"/>
      <c r="J5227" s="259"/>
    </row>
    <row r="5228" spans="1:10">
      <c r="A5228" s="259"/>
      <c r="B5228" s="259"/>
      <c r="C5228" s="259"/>
      <c r="D5228" s="259"/>
      <c r="E5228" s="259"/>
      <c r="F5228" s="270"/>
      <c r="G5228" s="259"/>
      <c r="H5228" s="259"/>
      <c r="I5228" s="259"/>
      <c r="J5228" s="259"/>
    </row>
    <row r="5229" spans="1:10">
      <c r="A5229" s="259"/>
      <c r="B5229" s="259"/>
      <c r="C5229" s="259"/>
      <c r="D5229" s="259"/>
      <c r="E5229" s="259"/>
      <c r="F5229" s="270"/>
      <c r="G5229" s="259"/>
      <c r="H5229" s="259"/>
      <c r="I5229" s="259"/>
      <c r="J5229" s="259"/>
    </row>
    <row r="5230" spans="1:10">
      <c r="A5230" s="259"/>
      <c r="B5230" s="259"/>
      <c r="C5230" s="259"/>
      <c r="D5230" s="259"/>
      <c r="E5230" s="259"/>
      <c r="F5230" s="270"/>
      <c r="G5230" s="259"/>
      <c r="H5230" s="259"/>
      <c r="I5230" s="259"/>
      <c r="J5230" s="259"/>
    </row>
    <row r="5231" spans="1:10">
      <c r="A5231" s="259"/>
      <c r="B5231" s="259"/>
      <c r="C5231" s="259"/>
      <c r="D5231" s="259"/>
      <c r="E5231" s="259"/>
      <c r="F5231" s="270"/>
      <c r="G5231" s="259"/>
      <c r="H5231" s="259"/>
      <c r="I5231" s="259"/>
      <c r="J5231" s="259"/>
    </row>
    <row r="5232" spans="1:10">
      <c r="A5232" s="259"/>
      <c r="B5232" s="259"/>
      <c r="C5232" s="259"/>
      <c r="D5232" s="259"/>
      <c r="E5232" s="259"/>
      <c r="F5232" s="270"/>
      <c r="G5232" s="259"/>
      <c r="H5232" s="259"/>
      <c r="I5232" s="259"/>
      <c r="J5232" s="259"/>
    </row>
    <row r="5233" spans="1:10">
      <c r="A5233" s="259"/>
      <c r="B5233" s="259"/>
      <c r="C5233" s="259"/>
      <c r="D5233" s="259"/>
      <c r="E5233" s="259"/>
      <c r="F5233" s="270"/>
      <c r="G5233" s="259"/>
      <c r="H5233" s="259"/>
      <c r="I5233" s="259"/>
      <c r="J5233" s="259"/>
    </row>
    <row r="5234" spans="1:10">
      <c r="A5234" s="259"/>
      <c r="B5234" s="259"/>
      <c r="C5234" s="259"/>
      <c r="D5234" s="259"/>
      <c r="E5234" s="259"/>
      <c r="F5234" s="270"/>
      <c r="G5234" s="259"/>
      <c r="H5234" s="259"/>
      <c r="I5234" s="259"/>
      <c r="J5234" s="259"/>
    </row>
    <row r="5235" spans="1:10">
      <c r="A5235" s="259"/>
      <c r="B5235" s="259"/>
      <c r="C5235" s="259"/>
      <c r="D5235" s="259"/>
      <c r="E5235" s="259"/>
      <c r="F5235" s="270"/>
      <c r="G5235" s="259"/>
      <c r="H5235" s="259"/>
      <c r="I5235" s="259"/>
      <c r="J5235" s="259"/>
    </row>
    <row r="5236" spans="1:10">
      <c r="A5236" s="259"/>
      <c r="B5236" s="259"/>
      <c r="C5236" s="259"/>
      <c r="D5236" s="259"/>
      <c r="E5236" s="259"/>
      <c r="F5236" s="270"/>
      <c r="G5236" s="259"/>
      <c r="H5236" s="259"/>
      <c r="I5236" s="259"/>
      <c r="J5236" s="259"/>
    </row>
    <row r="5237" spans="1:10">
      <c r="A5237" s="259"/>
      <c r="B5237" s="259"/>
      <c r="C5237" s="259"/>
      <c r="D5237" s="259"/>
      <c r="E5237" s="259"/>
      <c r="F5237" s="270"/>
      <c r="G5237" s="259"/>
      <c r="H5237" s="259"/>
      <c r="I5237" s="259"/>
      <c r="J5237" s="259"/>
    </row>
    <row r="5238" spans="1:10">
      <c r="A5238" s="259"/>
      <c r="B5238" s="259"/>
      <c r="C5238" s="259"/>
      <c r="D5238" s="259"/>
      <c r="E5238" s="259"/>
      <c r="F5238" s="270"/>
      <c r="G5238" s="259"/>
      <c r="H5238" s="259"/>
      <c r="I5238" s="259"/>
      <c r="J5238" s="259"/>
    </row>
    <row r="5239" spans="1:10">
      <c r="A5239" s="259"/>
      <c r="B5239" s="259"/>
      <c r="C5239" s="259"/>
      <c r="D5239" s="259"/>
      <c r="E5239" s="259"/>
      <c r="F5239" s="270"/>
      <c r="G5239" s="259"/>
      <c r="H5239" s="259"/>
      <c r="I5239" s="259"/>
      <c r="J5239" s="259"/>
    </row>
    <row r="5240" spans="1:10">
      <c r="A5240" s="259"/>
      <c r="B5240" s="259"/>
      <c r="C5240" s="259"/>
      <c r="D5240" s="259"/>
      <c r="E5240" s="259"/>
      <c r="F5240" s="270"/>
      <c r="G5240" s="259"/>
      <c r="H5240" s="259"/>
      <c r="I5240" s="259"/>
      <c r="J5240" s="259"/>
    </row>
    <row r="5241" spans="1:10">
      <c r="A5241" s="259"/>
      <c r="B5241" s="259"/>
      <c r="C5241" s="259"/>
      <c r="D5241" s="259"/>
      <c r="E5241" s="259"/>
      <c r="F5241" s="270"/>
      <c r="G5241" s="259"/>
      <c r="H5241" s="259"/>
      <c r="I5241" s="259"/>
      <c r="J5241" s="259"/>
    </row>
    <row r="5242" spans="1:10">
      <c r="A5242" s="259"/>
      <c r="B5242" s="259"/>
      <c r="C5242" s="259"/>
      <c r="D5242" s="259"/>
      <c r="E5242" s="259"/>
      <c r="F5242" s="270"/>
      <c r="G5242" s="259"/>
      <c r="H5242" s="259"/>
      <c r="I5242" s="259"/>
      <c r="J5242" s="259"/>
    </row>
    <row r="5243" spans="1:10">
      <c r="A5243" s="259"/>
      <c r="B5243" s="259"/>
      <c r="C5243" s="259"/>
      <c r="D5243" s="259"/>
      <c r="E5243" s="259"/>
      <c r="F5243" s="270"/>
      <c r="G5243" s="259"/>
      <c r="H5243" s="259"/>
      <c r="I5243" s="259"/>
      <c r="J5243" s="259"/>
    </row>
    <row r="5244" spans="1:10">
      <c r="A5244" s="259"/>
      <c r="B5244" s="259"/>
      <c r="C5244" s="259"/>
      <c r="D5244" s="259"/>
      <c r="E5244" s="259"/>
      <c r="F5244" s="270"/>
      <c r="G5244" s="259"/>
      <c r="H5244" s="259"/>
      <c r="I5244" s="259"/>
      <c r="J5244" s="259"/>
    </row>
    <row r="5245" spans="1:10">
      <c r="A5245" s="259"/>
      <c r="B5245" s="259"/>
      <c r="C5245" s="259"/>
      <c r="D5245" s="259"/>
      <c r="E5245" s="259"/>
      <c r="F5245" s="270"/>
      <c r="G5245" s="259"/>
      <c r="H5245" s="259"/>
      <c r="I5245" s="259"/>
      <c r="J5245" s="259"/>
    </row>
    <row r="5246" spans="1:10">
      <c r="A5246" s="259"/>
      <c r="B5246" s="259"/>
      <c r="C5246" s="259"/>
      <c r="D5246" s="259"/>
      <c r="E5246" s="259"/>
      <c r="F5246" s="270"/>
      <c r="G5246" s="259"/>
      <c r="H5246" s="259"/>
      <c r="I5246" s="259"/>
      <c r="J5246" s="259"/>
    </row>
    <row r="5247" spans="1:10">
      <c r="A5247" s="259"/>
      <c r="B5247" s="259"/>
      <c r="C5247" s="259"/>
      <c r="D5247" s="259"/>
      <c r="E5247" s="259"/>
      <c r="F5247" s="270"/>
      <c r="G5247" s="259"/>
      <c r="H5247" s="259"/>
      <c r="I5247" s="259"/>
      <c r="J5247" s="259"/>
    </row>
    <row r="5248" spans="1:10">
      <c r="A5248" s="259"/>
      <c r="B5248" s="259"/>
      <c r="C5248" s="259"/>
      <c r="D5248" s="259"/>
      <c r="E5248" s="259"/>
      <c r="F5248" s="270"/>
      <c r="G5248" s="259"/>
      <c r="H5248" s="259"/>
      <c r="I5248" s="259"/>
      <c r="J5248" s="259"/>
    </row>
    <row r="5249" spans="1:10">
      <c r="A5249" s="259"/>
      <c r="B5249" s="259"/>
      <c r="C5249" s="259"/>
      <c r="D5249" s="259"/>
      <c r="E5249" s="259"/>
      <c r="F5249" s="270"/>
      <c r="G5249" s="259"/>
      <c r="H5249" s="259"/>
      <c r="I5249" s="259"/>
      <c r="J5249" s="259"/>
    </row>
    <row r="5250" spans="1:10">
      <c r="A5250" s="259"/>
      <c r="B5250" s="259"/>
      <c r="C5250" s="259"/>
      <c r="D5250" s="259"/>
      <c r="E5250" s="259"/>
      <c r="F5250" s="270"/>
      <c r="G5250" s="259"/>
      <c r="H5250" s="259"/>
      <c r="I5250" s="259"/>
      <c r="J5250" s="259"/>
    </row>
    <row r="5251" spans="1:10">
      <c r="A5251" s="259"/>
      <c r="B5251" s="259"/>
      <c r="C5251" s="259"/>
      <c r="D5251" s="259"/>
      <c r="E5251" s="259"/>
      <c r="F5251" s="270"/>
      <c r="G5251" s="259"/>
      <c r="H5251" s="259"/>
      <c r="I5251" s="259"/>
      <c r="J5251" s="259"/>
    </row>
    <row r="5252" spans="1:10">
      <c r="A5252" s="259"/>
      <c r="B5252" s="259"/>
      <c r="C5252" s="259"/>
      <c r="D5252" s="259"/>
      <c r="E5252" s="259"/>
      <c r="F5252" s="270"/>
      <c r="G5252" s="259"/>
      <c r="H5252" s="259"/>
      <c r="I5252" s="259"/>
      <c r="J5252" s="259"/>
    </row>
    <row r="5253" spans="1:10">
      <c r="A5253" s="259"/>
      <c r="B5253" s="259"/>
      <c r="C5253" s="259"/>
      <c r="D5253" s="259"/>
      <c r="E5253" s="259"/>
      <c r="F5253" s="270"/>
      <c r="G5253" s="259"/>
      <c r="H5253" s="259"/>
      <c r="I5253" s="259"/>
      <c r="J5253" s="259"/>
    </row>
    <row r="5254" spans="1:10">
      <c r="A5254" s="259"/>
      <c r="B5254" s="259"/>
      <c r="C5254" s="259"/>
      <c r="D5254" s="259"/>
      <c r="E5254" s="259"/>
      <c r="F5254" s="270"/>
      <c r="G5254" s="259"/>
      <c r="H5254" s="259"/>
      <c r="I5254" s="259"/>
      <c r="J5254" s="259"/>
    </row>
    <row r="5255" spans="1:10">
      <c r="A5255" s="259"/>
      <c r="B5255" s="259"/>
      <c r="C5255" s="259"/>
      <c r="D5255" s="259"/>
      <c r="E5255" s="259"/>
      <c r="F5255" s="270"/>
      <c r="G5255" s="259"/>
      <c r="H5255" s="259"/>
      <c r="I5255" s="259"/>
      <c r="J5255" s="259"/>
    </row>
    <row r="5256" spans="1:10">
      <c r="A5256" s="259"/>
      <c r="B5256" s="259"/>
      <c r="C5256" s="259"/>
      <c r="D5256" s="259"/>
      <c r="E5256" s="259"/>
      <c r="F5256" s="270"/>
      <c r="G5256" s="259"/>
      <c r="H5256" s="259"/>
      <c r="I5256" s="259"/>
      <c r="J5256" s="259"/>
    </row>
    <row r="5257" spans="1:10">
      <c r="A5257" s="259"/>
      <c r="B5257" s="259"/>
      <c r="C5257" s="259"/>
      <c r="D5257" s="259"/>
      <c r="E5257" s="259"/>
      <c r="F5257" s="270"/>
      <c r="G5257" s="259"/>
      <c r="H5257" s="259"/>
      <c r="I5257" s="259"/>
      <c r="J5257" s="259"/>
    </row>
    <row r="5258" spans="1:10">
      <c r="A5258" s="259"/>
      <c r="B5258" s="259"/>
      <c r="C5258" s="259"/>
      <c r="D5258" s="259"/>
      <c r="E5258" s="259"/>
      <c r="F5258" s="270"/>
      <c r="G5258" s="259"/>
      <c r="H5258" s="259"/>
      <c r="I5258" s="259"/>
      <c r="J5258" s="259"/>
    </row>
    <row r="5259" spans="1:10">
      <c r="A5259" s="259"/>
      <c r="B5259" s="259"/>
      <c r="C5259" s="259"/>
      <c r="D5259" s="259"/>
      <c r="E5259" s="259"/>
      <c r="F5259" s="270"/>
      <c r="G5259" s="259"/>
      <c r="H5259" s="259"/>
      <c r="I5259" s="259"/>
      <c r="J5259" s="259"/>
    </row>
    <row r="5260" spans="1:10">
      <c r="A5260" s="259"/>
      <c r="B5260" s="259"/>
      <c r="C5260" s="259"/>
      <c r="D5260" s="259"/>
      <c r="E5260" s="259"/>
      <c r="F5260" s="270"/>
      <c r="G5260" s="259"/>
      <c r="H5260" s="259"/>
      <c r="I5260" s="259"/>
      <c r="J5260" s="259"/>
    </row>
    <row r="5261" spans="1:10">
      <c r="A5261" s="259"/>
      <c r="B5261" s="259"/>
      <c r="C5261" s="259"/>
      <c r="D5261" s="259"/>
      <c r="E5261" s="259"/>
      <c r="F5261" s="270"/>
      <c r="G5261" s="259"/>
      <c r="H5261" s="259"/>
      <c r="I5261" s="259"/>
      <c r="J5261" s="259"/>
    </row>
    <row r="5262" spans="1:10">
      <c r="A5262" s="259"/>
      <c r="B5262" s="259"/>
      <c r="C5262" s="259"/>
      <c r="D5262" s="259"/>
      <c r="E5262" s="259"/>
      <c r="F5262" s="270"/>
      <c r="G5262" s="259"/>
      <c r="H5262" s="259"/>
      <c r="I5262" s="259"/>
      <c r="J5262" s="259"/>
    </row>
    <row r="5263" spans="1:10">
      <c r="A5263" s="259"/>
      <c r="B5263" s="259"/>
      <c r="C5263" s="259"/>
      <c r="D5263" s="259"/>
      <c r="E5263" s="259"/>
      <c r="F5263" s="270"/>
      <c r="G5263" s="259"/>
      <c r="H5263" s="259"/>
      <c r="I5263" s="259"/>
      <c r="J5263" s="259"/>
    </row>
    <row r="5264" spans="1:10">
      <c r="A5264" s="259"/>
      <c r="B5264" s="259"/>
      <c r="C5264" s="259"/>
      <c r="D5264" s="259"/>
      <c r="E5264" s="259"/>
      <c r="F5264" s="270"/>
      <c r="G5264" s="259"/>
      <c r="H5264" s="259"/>
      <c r="I5264" s="259"/>
      <c r="J5264" s="259"/>
    </row>
    <row r="5265" spans="1:10">
      <c r="A5265" s="259"/>
      <c r="B5265" s="259"/>
      <c r="C5265" s="259"/>
      <c r="D5265" s="259"/>
      <c r="E5265" s="259"/>
      <c r="F5265" s="270"/>
      <c r="G5265" s="259"/>
      <c r="H5265" s="259"/>
      <c r="I5265" s="259"/>
      <c r="J5265" s="259"/>
    </row>
    <row r="5266" spans="1:10">
      <c r="A5266" s="259"/>
      <c r="B5266" s="259"/>
      <c r="C5266" s="259"/>
      <c r="D5266" s="259"/>
      <c r="E5266" s="259"/>
      <c r="F5266" s="270"/>
      <c r="G5266" s="259"/>
      <c r="H5266" s="259"/>
      <c r="I5266" s="259"/>
      <c r="J5266" s="259"/>
    </row>
    <row r="5267" spans="1:10">
      <c r="A5267" s="259"/>
      <c r="B5267" s="259"/>
      <c r="C5267" s="259"/>
      <c r="D5267" s="259"/>
      <c r="E5267" s="259"/>
      <c r="F5267" s="270"/>
      <c r="G5267" s="259"/>
      <c r="H5267" s="259"/>
      <c r="I5267" s="259"/>
      <c r="J5267" s="259"/>
    </row>
    <row r="5268" spans="1:10">
      <c r="A5268" s="259"/>
      <c r="B5268" s="259"/>
      <c r="C5268" s="259"/>
      <c r="D5268" s="259"/>
      <c r="E5268" s="259"/>
      <c r="F5268" s="270"/>
      <c r="G5268" s="259"/>
      <c r="H5268" s="259"/>
      <c r="I5268" s="259"/>
      <c r="J5268" s="259"/>
    </row>
    <row r="5269" spans="1:10">
      <c r="A5269" s="259"/>
      <c r="B5269" s="259"/>
      <c r="C5269" s="259"/>
      <c r="D5269" s="259"/>
      <c r="E5269" s="259"/>
      <c r="F5269" s="270"/>
      <c r="G5269" s="259"/>
      <c r="H5269" s="259"/>
      <c r="I5269" s="259"/>
      <c r="J5269" s="259"/>
    </row>
    <row r="5270" spans="1:10">
      <c r="A5270" s="259"/>
      <c r="B5270" s="259"/>
      <c r="C5270" s="259"/>
      <c r="D5270" s="259"/>
      <c r="E5270" s="259"/>
      <c r="F5270" s="270"/>
      <c r="G5270" s="259"/>
      <c r="H5270" s="259"/>
      <c r="I5270" s="259"/>
      <c r="J5270" s="259"/>
    </row>
    <row r="5271" spans="1:10">
      <c r="A5271" s="259"/>
      <c r="B5271" s="259"/>
      <c r="C5271" s="259"/>
      <c r="D5271" s="259"/>
      <c r="E5271" s="259"/>
      <c r="F5271" s="270"/>
      <c r="G5271" s="259"/>
      <c r="H5271" s="259"/>
      <c r="I5271" s="259"/>
      <c r="J5271" s="259"/>
    </row>
    <row r="5272" spans="1:10">
      <c r="A5272" s="259"/>
      <c r="B5272" s="259"/>
      <c r="C5272" s="259"/>
      <c r="D5272" s="259"/>
      <c r="E5272" s="259"/>
      <c r="F5272" s="270"/>
      <c r="G5272" s="259"/>
      <c r="H5272" s="259"/>
      <c r="I5272" s="259"/>
      <c r="J5272" s="259"/>
    </row>
    <row r="5273" spans="1:10">
      <c r="A5273" s="259"/>
      <c r="B5273" s="259"/>
      <c r="C5273" s="259"/>
      <c r="D5273" s="259"/>
      <c r="E5273" s="259"/>
      <c r="F5273" s="270"/>
      <c r="G5273" s="259"/>
      <c r="H5273" s="259"/>
      <c r="I5273" s="259"/>
      <c r="J5273" s="259"/>
    </row>
    <row r="5274" spans="1:10">
      <c r="A5274" s="259"/>
      <c r="B5274" s="259"/>
      <c r="C5274" s="259"/>
      <c r="D5274" s="259"/>
      <c r="E5274" s="259"/>
      <c r="F5274" s="270"/>
      <c r="G5274" s="259"/>
      <c r="H5274" s="259"/>
      <c r="I5274" s="259"/>
      <c r="J5274" s="259"/>
    </row>
    <row r="5275" spans="1:10">
      <c r="A5275" s="259"/>
      <c r="B5275" s="259"/>
      <c r="C5275" s="259"/>
      <c r="D5275" s="259"/>
      <c r="E5275" s="259"/>
      <c r="F5275" s="270"/>
      <c r="G5275" s="259"/>
      <c r="H5275" s="259"/>
      <c r="I5275" s="259"/>
      <c r="J5275" s="259"/>
    </row>
    <row r="5276" spans="1:10">
      <c r="A5276" s="259"/>
      <c r="B5276" s="259"/>
      <c r="C5276" s="259"/>
      <c r="D5276" s="259"/>
      <c r="E5276" s="259"/>
      <c r="F5276" s="270"/>
      <c r="G5276" s="259"/>
      <c r="H5276" s="259"/>
      <c r="I5276" s="259"/>
      <c r="J5276" s="259"/>
    </row>
    <row r="5277" spans="1:10">
      <c r="A5277" s="259"/>
      <c r="B5277" s="259"/>
      <c r="C5277" s="259"/>
      <c r="D5277" s="259"/>
      <c r="E5277" s="259"/>
      <c r="F5277" s="270"/>
      <c r="G5277" s="259"/>
      <c r="H5277" s="259"/>
      <c r="I5277" s="259"/>
      <c r="J5277" s="259"/>
    </row>
    <row r="5278" spans="1:10">
      <c r="A5278" s="259"/>
      <c r="B5278" s="259"/>
      <c r="C5278" s="259"/>
      <c r="D5278" s="259"/>
      <c r="E5278" s="259"/>
      <c r="F5278" s="270"/>
      <c r="G5278" s="259"/>
      <c r="H5278" s="259"/>
      <c r="I5278" s="259"/>
      <c r="J5278" s="259"/>
    </row>
    <row r="5279" spans="1:10">
      <c r="A5279" s="259"/>
      <c r="B5279" s="259"/>
      <c r="C5279" s="259"/>
      <c r="D5279" s="259"/>
      <c r="E5279" s="259"/>
      <c r="F5279" s="270"/>
      <c r="G5279" s="259"/>
      <c r="H5279" s="259"/>
      <c r="I5279" s="259"/>
      <c r="J5279" s="259"/>
    </row>
    <row r="5280" spans="1:10">
      <c r="A5280" s="259"/>
      <c r="B5280" s="259"/>
      <c r="C5280" s="259"/>
      <c r="D5280" s="259"/>
      <c r="E5280" s="259"/>
      <c r="F5280" s="270"/>
      <c r="G5280" s="259"/>
      <c r="H5280" s="259"/>
      <c r="I5280" s="259"/>
      <c r="J5280" s="259"/>
    </row>
    <row r="5281" spans="1:10">
      <c r="A5281" s="259"/>
      <c r="B5281" s="259"/>
      <c r="C5281" s="259"/>
      <c r="D5281" s="259"/>
      <c r="E5281" s="259"/>
      <c r="F5281" s="270"/>
      <c r="G5281" s="259"/>
      <c r="H5281" s="259"/>
      <c r="I5281" s="259"/>
      <c r="J5281" s="259"/>
    </row>
    <row r="5282" spans="1:10">
      <c r="A5282" s="259"/>
      <c r="B5282" s="259"/>
      <c r="C5282" s="259"/>
      <c r="D5282" s="259"/>
      <c r="E5282" s="259"/>
      <c r="F5282" s="270"/>
      <c r="G5282" s="259"/>
      <c r="H5282" s="259"/>
      <c r="I5282" s="259"/>
      <c r="J5282" s="259"/>
    </row>
    <row r="5283" spans="1:10">
      <c r="A5283" s="259"/>
      <c r="B5283" s="259"/>
      <c r="C5283" s="259"/>
      <c r="D5283" s="259"/>
      <c r="E5283" s="259"/>
      <c r="F5283" s="270"/>
      <c r="G5283" s="259"/>
      <c r="H5283" s="259"/>
      <c r="I5283" s="259"/>
      <c r="J5283" s="259"/>
    </row>
    <row r="5284" spans="1:10">
      <c r="A5284" s="259"/>
      <c r="B5284" s="259"/>
      <c r="C5284" s="259"/>
      <c r="D5284" s="259"/>
      <c r="E5284" s="259"/>
      <c r="F5284" s="270"/>
      <c r="G5284" s="259"/>
      <c r="H5284" s="259"/>
      <c r="I5284" s="259"/>
      <c r="J5284" s="259"/>
    </row>
    <row r="5285" spans="1:10">
      <c r="A5285" s="259"/>
      <c r="B5285" s="259"/>
      <c r="C5285" s="259"/>
      <c r="D5285" s="259"/>
      <c r="E5285" s="259"/>
      <c r="F5285" s="270"/>
      <c r="G5285" s="259"/>
      <c r="H5285" s="259"/>
      <c r="I5285" s="259"/>
      <c r="J5285" s="259"/>
    </row>
    <row r="5286" spans="1:10">
      <c r="A5286" s="259"/>
      <c r="B5286" s="259"/>
      <c r="C5286" s="259"/>
      <c r="D5286" s="259"/>
      <c r="E5286" s="259"/>
      <c r="F5286" s="270"/>
      <c r="G5286" s="259"/>
      <c r="H5286" s="259"/>
      <c r="I5286" s="259"/>
      <c r="J5286" s="259"/>
    </row>
    <row r="5287" spans="1:10">
      <c r="A5287" s="259"/>
      <c r="B5287" s="259"/>
      <c r="C5287" s="259"/>
      <c r="D5287" s="259"/>
      <c r="E5287" s="259"/>
      <c r="F5287" s="270"/>
      <c r="G5287" s="259"/>
      <c r="H5287" s="259"/>
      <c r="I5287" s="259"/>
      <c r="J5287" s="259"/>
    </row>
    <row r="5288" spans="1:10">
      <c r="A5288" s="259"/>
      <c r="B5288" s="259"/>
      <c r="C5288" s="259"/>
      <c r="D5288" s="259"/>
      <c r="E5288" s="259"/>
      <c r="F5288" s="270"/>
      <c r="G5288" s="259"/>
      <c r="H5288" s="259"/>
      <c r="I5288" s="259"/>
      <c r="J5288" s="259"/>
    </row>
    <row r="5289" spans="1:10">
      <c r="A5289" s="259"/>
      <c r="B5289" s="259"/>
      <c r="C5289" s="259"/>
      <c r="D5289" s="259"/>
      <c r="E5289" s="259"/>
      <c r="F5289" s="270"/>
      <c r="G5289" s="259"/>
      <c r="H5289" s="259"/>
      <c r="I5289" s="259"/>
      <c r="J5289" s="259"/>
    </row>
    <row r="5290" spans="1:10">
      <c r="A5290" s="259"/>
      <c r="B5290" s="259"/>
      <c r="C5290" s="259"/>
      <c r="D5290" s="259"/>
      <c r="E5290" s="259"/>
      <c r="F5290" s="270"/>
      <c r="G5290" s="259"/>
      <c r="H5290" s="259"/>
      <c r="I5290" s="259"/>
      <c r="J5290" s="259"/>
    </row>
    <row r="5291" spans="1:10">
      <c r="A5291" s="259"/>
      <c r="B5291" s="259"/>
      <c r="C5291" s="259"/>
      <c r="D5291" s="259"/>
      <c r="E5291" s="259"/>
      <c r="F5291" s="270"/>
      <c r="G5291" s="259"/>
      <c r="H5291" s="259"/>
      <c r="I5291" s="259"/>
      <c r="J5291" s="259"/>
    </row>
    <row r="5292" spans="1:10">
      <c r="A5292" s="259"/>
      <c r="B5292" s="259"/>
      <c r="C5292" s="259"/>
      <c r="D5292" s="259"/>
      <c r="E5292" s="259"/>
      <c r="F5292" s="270"/>
      <c r="G5292" s="259"/>
      <c r="H5292" s="259"/>
      <c r="I5292" s="259"/>
      <c r="J5292" s="259"/>
    </row>
    <row r="5293" spans="1:10">
      <c r="A5293" s="259"/>
      <c r="B5293" s="259"/>
      <c r="C5293" s="259"/>
      <c r="D5293" s="259"/>
      <c r="E5293" s="259"/>
      <c r="F5293" s="270"/>
      <c r="G5293" s="259"/>
      <c r="H5293" s="259"/>
      <c r="I5293" s="259"/>
      <c r="J5293" s="259"/>
    </row>
    <row r="5294" spans="1:10">
      <c r="A5294" s="259"/>
      <c r="B5294" s="259"/>
      <c r="C5294" s="259"/>
      <c r="D5294" s="259"/>
      <c r="E5294" s="259"/>
      <c r="F5294" s="270"/>
      <c r="G5294" s="259"/>
      <c r="H5294" s="259"/>
      <c r="I5294" s="259"/>
      <c r="J5294" s="259"/>
    </row>
    <row r="5295" spans="1:10">
      <c r="A5295" s="259"/>
      <c r="B5295" s="259"/>
      <c r="C5295" s="259"/>
      <c r="D5295" s="259"/>
      <c r="E5295" s="259"/>
      <c r="F5295" s="270"/>
      <c r="G5295" s="259"/>
      <c r="H5295" s="259"/>
      <c r="I5295" s="259"/>
      <c r="J5295" s="259"/>
    </row>
    <row r="5296" spans="1:10">
      <c r="A5296" s="259"/>
      <c r="B5296" s="259"/>
      <c r="C5296" s="259"/>
      <c r="D5296" s="259"/>
      <c r="E5296" s="259"/>
      <c r="F5296" s="270"/>
      <c r="G5296" s="259"/>
      <c r="H5296" s="259"/>
      <c r="I5296" s="259"/>
      <c r="J5296" s="259"/>
    </row>
    <row r="5297" spans="1:10">
      <c r="A5297" s="259"/>
      <c r="B5297" s="259"/>
      <c r="C5297" s="259"/>
      <c r="D5297" s="259"/>
      <c r="E5297" s="259"/>
      <c r="F5297" s="270"/>
      <c r="G5297" s="259"/>
      <c r="H5297" s="259"/>
      <c r="I5297" s="259"/>
      <c r="J5297" s="259"/>
    </row>
    <row r="5298" spans="1:10">
      <c r="A5298" s="259"/>
      <c r="B5298" s="259"/>
      <c r="C5298" s="259"/>
      <c r="D5298" s="259"/>
      <c r="E5298" s="259"/>
      <c r="F5298" s="270"/>
      <c r="G5298" s="259"/>
      <c r="H5298" s="259"/>
      <c r="I5298" s="259"/>
      <c r="J5298" s="259"/>
    </row>
    <row r="5299" spans="1:10">
      <c r="A5299" s="259"/>
      <c r="B5299" s="259"/>
      <c r="C5299" s="259"/>
      <c r="D5299" s="259"/>
      <c r="E5299" s="259"/>
      <c r="F5299" s="270"/>
      <c r="G5299" s="259"/>
      <c r="H5299" s="259"/>
      <c r="I5299" s="259"/>
      <c r="J5299" s="259"/>
    </row>
    <row r="5300" spans="1:10">
      <c r="A5300" s="259"/>
      <c r="B5300" s="259"/>
      <c r="C5300" s="259"/>
      <c r="D5300" s="259"/>
      <c r="E5300" s="259"/>
      <c r="F5300" s="270"/>
      <c r="G5300" s="259"/>
      <c r="H5300" s="259"/>
      <c r="I5300" s="259"/>
      <c r="J5300" s="259"/>
    </row>
    <row r="5301" spans="1:10">
      <c r="A5301" s="259"/>
      <c r="B5301" s="259"/>
      <c r="C5301" s="259"/>
      <c r="D5301" s="259"/>
      <c r="E5301" s="259"/>
      <c r="F5301" s="270"/>
      <c r="G5301" s="259"/>
      <c r="H5301" s="259"/>
      <c r="I5301" s="259"/>
      <c r="J5301" s="259"/>
    </row>
    <row r="5302" spans="1:10">
      <c r="A5302" s="259"/>
      <c r="B5302" s="259"/>
      <c r="C5302" s="259"/>
      <c r="D5302" s="259"/>
      <c r="E5302" s="259"/>
      <c r="F5302" s="270"/>
      <c r="G5302" s="259"/>
      <c r="H5302" s="259"/>
      <c r="I5302" s="259"/>
      <c r="J5302" s="259"/>
    </row>
    <row r="5303" spans="1:10">
      <c r="A5303" s="259"/>
      <c r="B5303" s="259"/>
      <c r="C5303" s="259"/>
      <c r="D5303" s="259"/>
      <c r="E5303" s="259"/>
      <c r="F5303" s="270"/>
      <c r="G5303" s="259"/>
      <c r="H5303" s="259"/>
      <c r="I5303" s="259"/>
      <c r="J5303" s="259"/>
    </row>
    <row r="5304" spans="1:10">
      <c r="A5304" s="259"/>
      <c r="B5304" s="259"/>
      <c r="C5304" s="259"/>
      <c r="D5304" s="259"/>
      <c r="E5304" s="259"/>
      <c r="F5304" s="270"/>
      <c r="G5304" s="259"/>
      <c r="H5304" s="259"/>
      <c r="I5304" s="259"/>
      <c r="J5304" s="259"/>
    </row>
    <row r="5305" spans="1:10">
      <c r="A5305" s="259"/>
      <c r="B5305" s="259"/>
      <c r="C5305" s="259"/>
      <c r="D5305" s="259"/>
      <c r="E5305" s="259"/>
      <c r="F5305" s="270"/>
      <c r="G5305" s="259"/>
      <c r="H5305" s="259"/>
      <c r="I5305" s="259"/>
      <c r="J5305" s="259"/>
    </row>
    <row r="5306" spans="1:10">
      <c r="A5306" s="259"/>
      <c r="B5306" s="259"/>
      <c r="C5306" s="259"/>
      <c r="D5306" s="259"/>
      <c r="E5306" s="259"/>
      <c r="F5306" s="270"/>
      <c r="G5306" s="259"/>
      <c r="H5306" s="259"/>
      <c r="I5306" s="259"/>
      <c r="J5306" s="259"/>
    </row>
    <row r="5307" spans="1:10">
      <c r="A5307" s="259"/>
      <c r="B5307" s="259"/>
      <c r="C5307" s="259"/>
      <c r="D5307" s="259"/>
      <c r="E5307" s="259"/>
      <c r="F5307" s="270"/>
      <c r="G5307" s="259"/>
      <c r="H5307" s="259"/>
      <c r="I5307" s="259"/>
      <c r="J5307" s="259"/>
    </row>
    <row r="5308" spans="1:10">
      <c r="A5308" s="259"/>
      <c r="B5308" s="259"/>
      <c r="C5308" s="259"/>
      <c r="D5308" s="259"/>
      <c r="E5308" s="259"/>
      <c r="F5308" s="270"/>
      <c r="G5308" s="259"/>
      <c r="H5308" s="259"/>
      <c r="I5308" s="259"/>
      <c r="J5308" s="259"/>
    </row>
    <row r="5309" spans="1:10">
      <c r="A5309" s="259"/>
      <c r="B5309" s="259"/>
      <c r="C5309" s="259"/>
      <c r="D5309" s="259"/>
      <c r="E5309" s="259"/>
      <c r="F5309" s="270"/>
      <c r="G5309" s="259"/>
      <c r="H5309" s="259"/>
      <c r="I5309" s="259"/>
      <c r="J5309" s="259"/>
    </row>
    <row r="5310" spans="1:10">
      <c r="A5310" s="259"/>
      <c r="B5310" s="259"/>
      <c r="C5310" s="259"/>
      <c r="D5310" s="259"/>
      <c r="E5310" s="259"/>
      <c r="F5310" s="270"/>
      <c r="G5310" s="259"/>
      <c r="H5310" s="259"/>
      <c r="I5310" s="259"/>
      <c r="J5310" s="259"/>
    </row>
    <row r="5311" spans="1:10">
      <c r="A5311" s="259"/>
      <c r="B5311" s="259"/>
      <c r="C5311" s="259"/>
      <c r="D5311" s="259"/>
      <c r="E5311" s="259"/>
      <c r="F5311" s="270"/>
      <c r="G5311" s="259"/>
      <c r="H5311" s="259"/>
      <c r="I5311" s="259"/>
      <c r="J5311" s="259"/>
    </row>
    <row r="5312" spans="1:10">
      <c r="A5312" s="259"/>
      <c r="B5312" s="259"/>
      <c r="C5312" s="259"/>
      <c r="D5312" s="259"/>
      <c r="E5312" s="259"/>
      <c r="F5312" s="270"/>
      <c r="G5312" s="259"/>
      <c r="H5312" s="259"/>
      <c r="I5312" s="259"/>
      <c r="J5312" s="259"/>
    </row>
    <row r="5313" spans="1:10">
      <c r="A5313" s="259"/>
      <c r="B5313" s="259"/>
      <c r="C5313" s="259"/>
      <c r="D5313" s="259"/>
      <c r="E5313" s="259"/>
      <c r="F5313" s="270"/>
      <c r="G5313" s="259"/>
      <c r="H5313" s="259"/>
      <c r="I5313" s="259"/>
      <c r="J5313" s="259"/>
    </row>
    <row r="5314" spans="1:10">
      <c r="A5314" s="259"/>
      <c r="B5314" s="259"/>
      <c r="C5314" s="259"/>
      <c r="D5314" s="259"/>
      <c r="E5314" s="259"/>
      <c r="F5314" s="270"/>
      <c r="G5314" s="259"/>
      <c r="H5314" s="259"/>
      <c r="I5314" s="259"/>
      <c r="J5314" s="259"/>
    </row>
    <row r="5315" spans="1:10">
      <c r="A5315" s="259"/>
      <c r="B5315" s="259"/>
      <c r="C5315" s="259"/>
      <c r="D5315" s="259"/>
      <c r="E5315" s="259"/>
      <c r="F5315" s="270"/>
      <c r="G5315" s="259"/>
      <c r="H5315" s="259"/>
      <c r="I5315" s="259"/>
      <c r="J5315" s="259"/>
    </row>
    <row r="5316" spans="1:10">
      <c r="A5316" s="259"/>
      <c r="B5316" s="259"/>
      <c r="C5316" s="259"/>
      <c r="D5316" s="259"/>
      <c r="E5316" s="259"/>
      <c r="F5316" s="270"/>
      <c r="G5316" s="259"/>
      <c r="H5316" s="259"/>
      <c r="I5316" s="259"/>
      <c r="J5316" s="259"/>
    </row>
    <row r="5317" spans="1:10">
      <c r="A5317" s="259"/>
      <c r="B5317" s="259"/>
      <c r="C5317" s="259"/>
      <c r="D5317" s="259"/>
      <c r="E5317" s="259"/>
      <c r="F5317" s="270"/>
      <c r="G5317" s="259"/>
      <c r="H5317" s="259"/>
      <c r="I5317" s="259"/>
      <c r="J5317" s="259"/>
    </row>
    <row r="5318" spans="1:10">
      <c r="A5318" s="259"/>
      <c r="B5318" s="259"/>
      <c r="C5318" s="259"/>
      <c r="D5318" s="259"/>
      <c r="E5318" s="259"/>
      <c r="F5318" s="270"/>
      <c r="G5318" s="259"/>
      <c r="H5318" s="259"/>
      <c r="I5318" s="259"/>
      <c r="J5318" s="259"/>
    </row>
    <row r="5319" spans="1:10">
      <c r="A5319" s="259"/>
      <c r="B5319" s="259"/>
      <c r="C5319" s="259"/>
      <c r="D5319" s="259"/>
      <c r="E5319" s="259"/>
      <c r="F5319" s="270"/>
      <c r="G5319" s="259"/>
      <c r="H5319" s="259"/>
      <c r="I5319" s="259"/>
      <c r="J5319" s="259"/>
    </row>
    <row r="5320" spans="1:10">
      <c r="A5320" s="259"/>
      <c r="B5320" s="259"/>
      <c r="C5320" s="259"/>
      <c r="D5320" s="259"/>
      <c r="E5320" s="259"/>
      <c r="F5320" s="270"/>
      <c r="G5320" s="259"/>
      <c r="H5320" s="259"/>
      <c r="I5320" s="259"/>
      <c r="J5320" s="259"/>
    </row>
    <row r="5321" spans="1:10">
      <c r="A5321" s="259"/>
      <c r="B5321" s="259"/>
      <c r="C5321" s="259"/>
      <c r="D5321" s="259"/>
      <c r="E5321" s="259"/>
      <c r="F5321" s="270"/>
      <c r="G5321" s="259"/>
      <c r="H5321" s="259"/>
      <c r="I5321" s="259"/>
      <c r="J5321" s="259"/>
    </row>
    <row r="5322" spans="1:10">
      <c r="A5322" s="259"/>
      <c r="B5322" s="259"/>
      <c r="C5322" s="259"/>
      <c r="D5322" s="259"/>
      <c r="E5322" s="259"/>
      <c r="F5322" s="270"/>
      <c r="G5322" s="259"/>
      <c r="H5322" s="259"/>
      <c r="I5322" s="259"/>
      <c r="J5322" s="259"/>
    </row>
    <row r="5323" spans="1:10">
      <c r="A5323" s="259"/>
      <c r="B5323" s="259"/>
      <c r="C5323" s="259"/>
      <c r="D5323" s="259"/>
      <c r="E5323" s="259"/>
      <c r="F5323" s="270"/>
      <c r="G5323" s="259"/>
      <c r="H5323" s="259"/>
      <c r="I5323" s="259"/>
      <c r="J5323" s="259"/>
    </row>
    <row r="5324" spans="1:10">
      <c r="A5324" s="259"/>
      <c r="B5324" s="259"/>
      <c r="C5324" s="259"/>
      <c r="D5324" s="259"/>
      <c r="E5324" s="259"/>
      <c r="F5324" s="270"/>
      <c r="G5324" s="259"/>
      <c r="H5324" s="259"/>
      <c r="I5324" s="259"/>
      <c r="J5324" s="259"/>
    </row>
    <row r="5325" spans="1:10">
      <c r="A5325" s="259"/>
      <c r="B5325" s="259"/>
      <c r="C5325" s="259"/>
      <c r="D5325" s="259"/>
      <c r="E5325" s="259"/>
      <c r="F5325" s="270"/>
      <c r="G5325" s="259"/>
      <c r="H5325" s="259"/>
      <c r="I5325" s="259"/>
      <c r="J5325" s="259"/>
    </row>
    <row r="5326" spans="1:10">
      <c r="A5326" s="259"/>
      <c r="B5326" s="259"/>
      <c r="C5326" s="259"/>
      <c r="D5326" s="259"/>
      <c r="E5326" s="259"/>
      <c r="F5326" s="270"/>
      <c r="G5326" s="259"/>
      <c r="H5326" s="259"/>
      <c r="I5326" s="259"/>
      <c r="J5326" s="259"/>
    </row>
    <row r="5327" spans="1:10">
      <c r="A5327" s="259"/>
      <c r="B5327" s="259"/>
      <c r="C5327" s="259"/>
      <c r="D5327" s="259"/>
      <c r="E5327" s="259"/>
      <c r="F5327" s="270"/>
      <c r="G5327" s="259"/>
      <c r="H5327" s="259"/>
      <c r="I5327" s="259"/>
      <c r="J5327" s="259"/>
    </row>
    <row r="5328" spans="1:10">
      <c r="A5328" s="259"/>
      <c r="B5328" s="259"/>
      <c r="C5328" s="259"/>
      <c r="D5328" s="259"/>
      <c r="E5328" s="259"/>
      <c r="F5328" s="270"/>
      <c r="G5328" s="259"/>
      <c r="H5328" s="259"/>
      <c r="I5328" s="259"/>
      <c r="J5328" s="259"/>
    </row>
    <row r="5329" spans="1:10">
      <c r="A5329" s="259"/>
      <c r="B5329" s="259"/>
      <c r="C5329" s="259"/>
      <c r="D5329" s="259"/>
      <c r="E5329" s="259"/>
      <c r="F5329" s="270"/>
      <c r="G5329" s="259"/>
      <c r="H5329" s="259"/>
      <c r="I5329" s="259"/>
      <c r="J5329" s="259"/>
    </row>
    <row r="5330" spans="1:10">
      <c r="A5330" s="259"/>
      <c r="B5330" s="259"/>
      <c r="C5330" s="259"/>
      <c r="D5330" s="259"/>
      <c r="E5330" s="259"/>
      <c r="F5330" s="270"/>
      <c r="G5330" s="259"/>
      <c r="H5330" s="259"/>
      <c r="I5330" s="259"/>
      <c r="J5330" s="259"/>
    </row>
    <row r="5331" spans="1:10">
      <c r="A5331" s="259"/>
      <c r="B5331" s="259"/>
      <c r="C5331" s="259"/>
      <c r="D5331" s="259"/>
      <c r="E5331" s="259"/>
      <c r="F5331" s="270"/>
      <c r="G5331" s="259"/>
      <c r="H5331" s="259"/>
      <c r="I5331" s="259"/>
      <c r="J5331" s="259"/>
    </row>
    <row r="5332" spans="1:10">
      <c r="A5332" s="259"/>
      <c r="B5332" s="259"/>
      <c r="C5332" s="259"/>
      <c r="D5332" s="259"/>
      <c r="E5332" s="259"/>
      <c r="F5332" s="270"/>
      <c r="G5332" s="259"/>
      <c r="H5332" s="259"/>
      <c r="I5332" s="259"/>
      <c r="J5332" s="259"/>
    </row>
    <row r="5333" spans="1:10">
      <c r="A5333" s="259"/>
      <c r="B5333" s="259"/>
      <c r="C5333" s="259"/>
      <c r="D5333" s="259"/>
      <c r="E5333" s="259"/>
      <c r="F5333" s="270"/>
      <c r="G5333" s="259"/>
      <c r="H5333" s="259"/>
      <c r="I5333" s="259"/>
      <c r="J5333" s="259"/>
    </row>
    <row r="5334" spans="1:10">
      <c r="A5334" s="259"/>
      <c r="B5334" s="259"/>
      <c r="C5334" s="259"/>
      <c r="D5334" s="259"/>
      <c r="E5334" s="259"/>
      <c r="F5334" s="270"/>
      <c r="G5334" s="259"/>
      <c r="H5334" s="259"/>
      <c r="I5334" s="259"/>
      <c r="J5334" s="259"/>
    </row>
    <row r="5335" spans="1:10">
      <c r="A5335" s="259"/>
      <c r="B5335" s="259"/>
      <c r="C5335" s="259"/>
      <c r="D5335" s="259"/>
      <c r="E5335" s="259"/>
      <c r="F5335" s="270"/>
      <c r="G5335" s="259"/>
      <c r="H5335" s="259"/>
      <c r="I5335" s="259"/>
      <c r="J5335" s="259"/>
    </row>
    <row r="5336" spans="1:10">
      <c r="A5336" s="259"/>
      <c r="B5336" s="259"/>
      <c r="C5336" s="259"/>
      <c r="D5336" s="259"/>
      <c r="E5336" s="259"/>
      <c r="F5336" s="270"/>
      <c r="G5336" s="259"/>
      <c r="H5336" s="259"/>
      <c r="I5336" s="259"/>
      <c r="J5336" s="259"/>
    </row>
    <row r="5337" spans="1:10">
      <c r="A5337" s="259"/>
      <c r="B5337" s="259"/>
      <c r="C5337" s="259"/>
      <c r="D5337" s="259"/>
      <c r="E5337" s="259"/>
      <c r="F5337" s="270"/>
      <c r="G5337" s="259"/>
      <c r="H5337" s="259"/>
      <c r="I5337" s="259"/>
      <c r="J5337" s="259"/>
    </row>
    <row r="5338" spans="1:10">
      <c r="A5338" s="259"/>
      <c r="B5338" s="259"/>
      <c r="C5338" s="259"/>
      <c r="D5338" s="259"/>
      <c r="E5338" s="259"/>
      <c r="F5338" s="270"/>
      <c r="G5338" s="259"/>
      <c r="H5338" s="259"/>
      <c r="I5338" s="259"/>
      <c r="J5338" s="259"/>
    </row>
    <row r="5339" spans="1:10">
      <c r="A5339" s="259"/>
      <c r="B5339" s="259"/>
      <c r="C5339" s="259"/>
      <c r="D5339" s="259"/>
      <c r="E5339" s="259"/>
      <c r="F5339" s="270"/>
      <c r="G5339" s="259"/>
      <c r="H5339" s="259"/>
      <c r="I5339" s="259"/>
      <c r="J5339" s="259"/>
    </row>
    <row r="5340" spans="1:10">
      <c r="A5340" s="259"/>
      <c r="B5340" s="259"/>
      <c r="C5340" s="259"/>
      <c r="D5340" s="259"/>
      <c r="E5340" s="259"/>
      <c r="F5340" s="270"/>
      <c r="G5340" s="259"/>
      <c r="H5340" s="259"/>
      <c r="I5340" s="259"/>
      <c r="J5340" s="259"/>
    </row>
    <row r="5341" spans="1:10">
      <c r="A5341" s="259"/>
      <c r="B5341" s="259"/>
      <c r="C5341" s="259"/>
      <c r="D5341" s="259"/>
      <c r="E5341" s="259"/>
      <c r="F5341" s="270"/>
      <c r="G5341" s="259"/>
      <c r="H5341" s="259"/>
      <c r="I5341" s="259"/>
      <c r="J5341" s="259"/>
    </row>
    <row r="5342" spans="1:10">
      <c r="A5342" s="259"/>
      <c r="B5342" s="259"/>
      <c r="C5342" s="259"/>
      <c r="D5342" s="259"/>
      <c r="E5342" s="259"/>
      <c r="F5342" s="270"/>
      <c r="G5342" s="259"/>
      <c r="H5342" s="259"/>
      <c r="I5342" s="259"/>
      <c r="J5342" s="259"/>
    </row>
    <row r="5343" spans="1:10">
      <c r="A5343" s="259"/>
      <c r="B5343" s="259"/>
      <c r="C5343" s="259"/>
      <c r="D5343" s="259"/>
      <c r="E5343" s="259"/>
      <c r="F5343" s="270"/>
      <c r="G5343" s="259"/>
      <c r="H5343" s="259"/>
      <c r="I5343" s="259"/>
      <c r="J5343" s="259"/>
    </row>
    <row r="5344" spans="1:10">
      <c r="A5344" s="259"/>
      <c r="B5344" s="259"/>
      <c r="C5344" s="259"/>
      <c r="D5344" s="259"/>
      <c r="E5344" s="259"/>
      <c r="F5344" s="270"/>
      <c r="G5344" s="259"/>
      <c r="H5344" s="259"/>
      <c r="I5344" s="259"/>
      <c r="J5344" s="259"/>
    </row>
    <row r="5345" spans="1:10">
      <c r="A5345" s="259"/>
      <c r="B5345" s="259"/>
      <c r="C5345" s="259"/>
      <c r="D5345" s="259"/>
      <c r="E5345" s="259"/>
      <c r="F5345" s="270"/>
      <c r="G5345" s="259"/>
      <c r="H5345" s="259"/>
      <c r="I5345" s="259"/>
      <c r="J5345" s="259"/>
    </row>
    <row r="5346" spans="1:10">
      <c r="A5346" s="259"/>
      <c r="B5346" s="259"/>
      <c r="C5346" s="259"/>
      <c r="D5346" s="259"/>
      <c r="E5346" s="259"/>
      <c r="F5346" s="270"/>
      <c r="G5346" s="259"/>
      <c r="H5346" s="259"/>
      <c r="I5346" s="259"/>
      <c r="J5346" s="259"/>
    </row>
    <row r="5347" spans="1:10">
      <c r="A5347" s="259"/>
      <c r="B5347" s="259"/>
      <c r="C5347" s="259"/>
      <c r="D5347" s="259"/>
      <c r="E5347" s="259"/>
      <c r="F5347" s="270"/>
      <c r="G5347" s="259"/>
      <c r="H5347" s="259"/>
      <c r="I5347" s="259"/>
      <c r="J5347" s="259"/>
    </row>
    <row r="5348" spans="1:10">
      <c r="A5348" s="259"/>
      <c r="B5348" s="259"/>
      <c r="C5348" s="259"/>
      <c r="D5348" s="259"/>
      <c r="E5348" s="259"/>
      <c r="F5348" s="270"/>
      <c r="G5348" s="259"/>
      <c r="H5348" s="259"/>
      <c r="I5348" s="259"/>
      <c r="J5348" s="259"/>
    </row>
    <row r="5349" spans="1:10">
      <c r="A5349" s="259"/>
      <c r="B5349" s="259"/>
      <c r="C5349" s="259"/>
      <c r="D5349" s="259"/>
      <c r="E5349" s="259"/>
      <c r="F5349" s="270"/>
      <c r="G5349" s="259"/>
      <c r="H5349" s="259"/>
      <c r="I5349" s="259"/>
      <c r="J5349" s="259"/>
    </row>
    <row r="5350" spans="1:10">
      <c r="A5350" s="259"/>
      <c r="B5350" s="259"/>
      <c r="C5350" s="259"/>
      <c r="D5350" s="259"/>
      <c r="E5350" s="259"/>
      <c r="F5350" s="270"/>
      <c r="G5350" s="259"/>
      <c r="H5350" s="259"/>
      <c r="I5350" s="259"/>
      <c r="J5350" s="259"/>
    </row>
    <row r="5351" spans="1:10">
      <c r="A5351" s="259"/>
      <c r="B5351" s="259"/>
      <c r="C5351" s="259"/>
      <c r="D5351" s="259"/>
      <c r="E5351" s="259"/>
      <c r="F5351" s="270"/>
      <c r="G5351" s="259"/>
      <c r="H5351" s="259"/>
      <c r="I5351" s="259"/>
      <c r="J5351" s="259"/>
    </row>
    <row r="5352" spans="1:10">
      <c r="A5352" s="259"/>
      <c r="B5352" s="259"/>
      <c r="C5352" s="259"/>
      <c r="D5352" s="259"/>
      <c r="E5352" s="259"/>
      <c r="F5352" s="270"/>
      <c r="G5352" s="259"/>
      <c r="H5352" s="259"/>
      <c r="I5352" s="259"/>
      <c r="J5352" s="259"/>
    </row>
    <row r="5353" spans="1:10">
      <c r="A5353" s="259"/>
      <c r="B5353" s="259"/>
      <c r="C5353" s="259"/>
      <c r="D5353" s="259"/>
      <c r="E5353" s="259"/>
      <c r="F5353" s="270"/>
      <c r="G5353" s="259"/>
      <c r="H5353" s="259"/>
      <c r="I5353" s="259"/>
      <c r="J5353" s="259"/>
    </row>
    <row r="5354" spans="1:10">
      <c r="A5354" s="259"/>
      <c r="B5354" s="259"/>
      <c r="C5354" s="259"/>
      <c r="D5354" s="259"/>
      <c r="E5354" s="259"/>
      <c r="F5354" s="270"/>
      <c r="G5354" s="259"/>
      <c r="H5354" s="259"/>
      <c r="I5354" s="259"/>
      <c r="J5354" s="259"/>
    </row>
    <row r="5355" spans="1:10">
      <c r="A5355" s="259"/>
      <c r="B5355" s="259"/>
      <c r="C5355" s="259"/>
      <c r="D5355" s="259"/>
      <c r="E5355" s="259"/>
      <c r="F5355" s="270"/>
      <c r="G5355" s="259"/>
      <c r="H5355" s="259"/>
      <c r="I5355" s="259"/>
      <c r="J5355" s="259"/>
    </row>
    <row r="5356" spans="1:10">
      <c r="A5356" s="259"/>
      <c r="B5356" s="259"/>
      <c r="C5356" s="259"/>
      <c r="D5356" s="259"/>
      <c r="E5356" s="259"/>
      <c r="F5356" s="270"/>
      <c r="G5356" s="259"/>
      <c r="H5356" s="259"/>
      <c r="I5356" s="259"/>
      <c r="J5356" s="259"/>
    </row>
    <row r="5357" spans="1:10">
      <c r="A5357" s="259"/>
      <c r="B5357" s="259"/>
      <c r="C5357" s="259"/>
      <c r="D5357" s="259"/>
      <c r="E5357" s="259"/>
      <c r="F5357" s="270"/>
      <c r="G5357" s="259"/>
      <c r="H5357" s="259"/>
      <c r="I5357" s="259"/>
      <c r="J5357" s="259"/>
    </row>
    <row r="5358" spans="1:10">
      <c r="A5358" s="259"/>
      <c r="B5358" s="259"/>
      <c r="C5358" s="259"/>
      <c r="D5358" s="259"/>
      <c r="E5358" s="259"/>
      <c r="F5358" s="270"/>
      <c r="G5358" s="259"/>
      <c r="H5358" s="259"/>
      <c r="I5358" s="259"/>
      <c r="J5358" s="259"/>
    </row>
    <row r="5359" spans="1:10">
      <c r="A5359" s="259"/>
      <c r="B5359" s="259"/>
      <c r="C5359" s="259"/>
      <c r="D5359" s="259"/>
      <c r="E5359" s="259"/>
      <c r="F5359" s="270"/>
      <c r="G5359" s="259"/>
      <c r="H5359" s="259"/>
      <c r="I5359" s="259"/>
      <c r="J5359" s="259"/>
    </row>
    <row r="5360" spans="1:10">
      <c r="A5360" s="259"/>
      <c r="B5360" s="259"/>
      <c r="C5360" s="259"/>
      <c r="D5360" s="259"/>
      <c r="E5360" s="259"/>
      <c r="F5360" s="270"/>
      <c r="G5360" s="259"/>
      <c r="H5360" s="259"/>
      <c r="I5360" s="259"/>
      <c r="J5360" s="259"/>
    </row>
    <row r="5361" spans="1:10">
      <c r="A5361" s="259"/>
      <c r="B5361" s="259"/>
      <c r="C5361" s="259"/>
      <c r="D5361" s="259"/>
      <c r="E5361" s="259"/>
      <c r="F5361" s="270"/>
      <c r="G5361" s="259"/>
      <c r="H5361" s="259"/>
      <c r="I5361" s="259"/>
      <c r="J5361" s="259"/>
    </row>
    <row r="5362" spans="1:10">
      <c r="A5362" s="259"/>
      <c r="B5362" s="259"/>
      <c r="C5362" s="259"/>
      <c r="D5362" s="259"/>
      <c r="E5362" s="259"/>
      <c r="F5362" s="270"/>
      <c r="G5362" s="259"/>
      <c r="H5362" s="259"/>
      <c r="I5362" s="259"/>
      <c r="J5362" s="259"/>
    </row>
    <row r="5363" spans="1:10">
      <c r="A5363" s="259"/>
      <c r="B5363" s="259"/>
      <c r="C5363" s="259"/>
      <c r="D5363" s="259"/>
      <c r="E5363" s="259"/>
      <c r="F5363" s="270"/>
      <c r="G5363" s="259"/>
      <c r="H5363" s="259"/>
      <c r="I5363" s="259"/>
      <c r="J5363" s="259"/>
    </row>
    <row r="5364" spans="1:10">
      <c r="A5364" s="259"/>
      <c r="B5364" s="259"/>
      <c r="C5364" s="259"/>
      <c r="D5364" s="259"/>
      <c r="E5364" s="259"/>
      <c r="F5364" s="270"/>
      <c r="G5364" s="259"/>
      <c r="H5364" s="259"/>
      <c r="I5364" s="259"/>
      <c r="J5364" s="259"/>
    </row>
    <row r="5365" spans="1:10">
      <c r="A5365" s="259"/>
      <c r="B5365" s="259"/>
      <c r="C5365" s="259"/>
      <c r="D5365" s="259"/>
      <c r="E5365" s="259"/>
      <c r="F5365" s="270"/>
      <c r="G5365" s="259"/>
      <c r="H5365" s="259"/>
      <c r="I5365" s="259"/>
      <c r="J5365" s="259"/>
    </row>
    <row r="5366" spans="1:10">
      <c r="A5366" s="259"/>
      <c r="B5366" s="259"/>
      <c r="C5366" s="259"/>
      <c r="D5366" s="259"/>
      <c r="E5366" s="259"/>
      <c r="F5366" s="270"/>
      <c r="G5366" s="259"/>
      <c r="H5366" s="259"/>
      <c r="I5366" s="259"/>
      <c r="J5366" s="259"/>
    </row>
    <row r="5367" spans="1:10">
      <c r="A5367" s="259"/>
      <c r="B5367" s="259"/>
      <c r="C5367" s="259"/>
      <c r="D5367" s="259"/>
      <c r="E5367" s="259"/>
      <c r="F5367" s="270"/>
      <c r="G5367" s="259"/>
      <c r="H5367" s="259"/>
      <c r="I5367" s="259"/>
      <c r="J5367" s="259"/>
    </row>
    <row r="5368" spans="1:10">
      <c r="A5368" s="259"/>
      <c r="B5368" s="259"/>
      <c r="C5368" s="259"/>
      <c r="D5368" s="259"/>
      <c r="E5368" s="259"/>
      <c r="F5368" s="270"/>
      <c r="G5368" s="259"/>
      <c r="H5368" s="259"/>
      <c r="I5368" s="259"/>
      <c r="J5368" s="259"/>
    </row>
    <row r="5369" spans="1:10">
      <c r="A5369" s="259"/>
      <c r="B5369" s="259"/>
      <c r="C5369" s="259"/>
      <c r="D5369" s="259"/>
      <c r="E5369" s="259"/>
      <c r="F5369" s="270"/>
      <c r="G5369" s="259"/>
      <c r="H5369" s="259"/>
      <c r="I5369" s="259"/>
      <c r="J5369" s="259"/>
    </row>
    <row r="5370" spans="1:10">
      <c r="A5370" s="259"/>
      <c r="B5370" s="259"/>
      <c r="C5370" s="259"/>
      <c r="D5370" s="259"/>
      <c r="E5370" s="259"/>
      <c r="F5370" s="270"/>
      <c r="G5370" s="259"/>
      <c r="H5370" s="259"/>
      <c r="I5370" s="259"/>
      <c r="J5370" s="259"/>
    </row>
    <row r="5371" spans="1:10">
      <c r="A5371" s="259"/>
      <c r="B5371" s="259"/>
      <c r="C5371" s="259"/>
      <c r="D5371" s="259"/>
      <c r="E5371" s="259"/>
      <c r="F5371" s="270"/>
      <c r="G5371" s="259"/>
      <c r="H5371" s="259"/>
      <c r="I5371" s="259"/>
      <c r="J5371" s="259"/>
    </row>
    <row r="5372" spans="1:10">
      <c r="A5372" s="259"/>
      <c r="B5372" s="259"/>
      <c r="C5372" s="259"/>
      <c r="D5372" s="259"/>
      <c r="E5372" s="259"/>
      <c r="F5372" s="270"/>
      <c r="G5372" s="259"/>
      <c r="H5372" s="259"/>
      <c r="I5372" s="259"/>
      <c r="J5372" s="259"/>
    </row>
    <row r="5373" spans="1:10">
      <c r="A5373" s="259"/>
      <c r="B5373" s="259"/>
      <c r="C5373" s="259"/>
      <c r="D5373" s="259"/>
      <c r="E5373" s="259"/>
      <c r="F5373" s="270"/>
      <c r="G5373" s="259"/>
      <c r="H5373" s="259"/>
      <c r="I5373" s="259"/>
      <c r="J5373" s="259"/>
    </row>
    <row r="5374" spans="1:10">
      <c r="A5374" s="259"/>
      <c r="B5374" s="259"/>
      <c r="C5374" s="259"/>
      <c r="D5374" s="259"/>
      <c r="E5374" s="259"/>
      <c r="F5374" s="270"/>
      <c r="G5374" s="259"/>
      <c r="H5374" s="259"/>
      <c r="I5374" s="259"/>
      <c r="J5374" s="259"/>
    </row>
    <row r="5375" spans="1:10">
      <c r="A5375" s="259"/>
      <c r="B5375" s="259"/>
      <c r="C5375" s="259"/>
      <c r="D5375" s="259"/>
      <c r="E5375" s="259"/>
      <c r="F5375" s="270"/>
      <c r="G5375" s="259"/>
      <c r="H5375" s="259"/>
      <c r="I5375" s="259"/>
      <c r="J5375" s="259"/>
    </row>
    <row r="5376" spans="1:10">
      <c r="A5376" s="259"/>
      <c r="B5376" s="259"/>
      <c r="C5376" s="259"/>
      <c r="D5376" s="259"/>
      <c r="E5376" s="259"/>
      <c r="F5376" s="270"/>
      <c r="G5376" s="259"/>
      <c r="H5376" s="259"/>
      <c r="I5376" s="259"/>
      <c r="J5376" s="259"/>
    </row>
    <row r="5377" spans="1:10">
      <c r="A5377" s="259"/>
      <c r="B5377" s="259"/>
      <c r="C5377" s="259"/>
      <c r="D5377" s="259"/>
      <c r="E5377" s="259"/>
      <c r="F5377" s="270"/>
      <c r="G5377" s="259"/>
      <c r="H5377" s="259"/>
      <c r="I5377" s="259"/>
      <c r="J5377" s="259"/>
    </row>
    <row r="5378" spans="1:10">
      <c r="A5378" s="259"/>
      <c r="B5378" s="259"/>
      <c r="C5378" s="259"/>
      <c r="D5378" s="259"/>
      <c r="E5378" s="259"/>
      <c r="F5378" s="270"/>
      <c r="G5378" s="259"/>
      <c r="H5378" s="259"/>
      <c r="I5378" s="259"/>
      <c r="J5378" s="259"/>
    </row>
    <row r="5379" spans="1:10">
      <c r="A5379" s="259"/>
      <c r="B5379" s="259"/>
      <c r="C5379" s="259"/>
      <c r="D5379" s="259"/>
      <c r="E5379" s="259"/>
      <c r="F5379" s="270"/>
      <c r="G5379" s="259"/>
      <c r="H5379" s="259"/>
      <c r="I5379" s="259"/>
      <c r="J5379" s="259"/>
    </row>
    <row r="5380" spans="1:10">
      <c r="A5380" s="259"/>
      <c r="B5380" s="259"/>
      <c r="C5380" s="259"/>
      <c r="D5380" s="259"/>
      <c r="E5380" s="259"/>
      <c r="F5380" s="270"/>
      <c r="G5380" s="259"/>
      <c r="H5380" s="259"/>
      <c r="I5380" s="259"/>
      <c r="J5380" s="259"/>
    </row>
    <row r="5381" spans="1:10">
      <c r="A5381" s="259"/>
      <c r="B5381" s="259"/>
      <c r="C5381" s="259"/>
      <c r="D5381" s="259"/>
      <c r="E5381" s="259"/>
      <c r="F5381" s="270"/>
      <c r="G5381" s="259"/>
      <c r="H5381" s="259"/>
      <c r="I5381" s="259"/>
      <c r="J5381" s="259"/>
    </row>
    <row r="5382" spans="1:10">
      <c r="A5382" s="259"/>
      <c r="B5382" s="259"/>
      <c r="C5382" s="259"/>
      <c r="D5382" s="259"/>
      <c r="E5382" s="259"/>
      <c r="F5382" s="270"/>
      <c r="G5382" s="259"/>
      <c r="H5382" s="259"/>
      <c r="I5382" s="259"/>
      <c r="J5382" s="259"/>
    </row>
    <row r="5383" spans="1:10">
      <c r="A5383" s="259"/>
      <c r="B5383" s="259"/>
      <c r="C5383" s="259"/>
      <c r="D5383" s="259"/>
      <c r="E5383" s="259"/>
      <c r="F5383" s="270"/>
      <c r="G5383" s="259"/>
      <c r="H5383" s="259"/>
      <c r="I5383" s="259"/>
      <c r="J5383" s="259"/>
    </row>
    <row r="5384" spans="1:10">
      <c r="A5384" s="259"/>
      <c r="B5384" s="259"/>
      <c r="C5384" s="259"/>
      <c r="D5384" s="259"/>
      <c r="E5384" s="259"/>
      <c r="F5384" s="270"/>
      <c r="G5384" s="259"/>
      <c r="H5384" s="259"/>
      <c r="I5384" s="259"/>
      <c r="J5384" s="259"/>
    </row>
    <row r="5385" spans="1:10">
      <c r="A5385" s="259"/>
      <c r="B5385" s="259"/>
      <c r="C5385" s="259"/>
      <c r="D5385" s="259"/>
      <c r="E5385" s="259"/>
      <c r="F5385" s="270"/>
      <c r="G5385" s="259"/>
      <c r="H5385" s="259"/>
      <c r="I5385" s="259"/>
      <c r="J5385" s="259"/>
    </row>
    <row r="5386" spans="1:10">
      <c r="A5386" s="259"/>
      <c r="B5386" s="259"/>
      <c r="C5386" s="259"/>
      <c r="D5386" s="259"/>
      <c r="E5386" s="259"/>
      <c r="F5386" s="270"/>
      <c r="G5386" s="259"/>
      <c r="H5386" s="259"/>
      <c r="I5386" s="259"/>
      <c r="J5386" s="259"/>
    </row>
    <row r="5387" spans="1:10">
      <c r="A5387" s="259"/>
      <c r="B5387" s="259"/>
      <c r="C5387" s="259"/>
      <c r="D5387" s="259"/>
      <c r="E5387" s="259"/>
      <c r="F5387" s="270"/>
      <c r="G5387" s="259"/>
      <c r="H5387" s="259"/>
      <c r="I5387" s="259"/>
      <c r="J5387" s="259"/>
    </row>
    <row r="5388" spans="1:10">
      <c r="A5388" s="259"/>
      <c r="B5388" s="259"/>
      <c r="C5388" s="259"/>
      <c r="D5388" s="259"/>
      <c r="E5388" s="259"/>
      <c r="F5388" s="270"/>
      <c r="G5388" s="259"/>
      <c r="H5388" s="259"/>
      <c r="I5388" s="259"/>
      <c r="J5388" s="259"/>
    </row>
    <row r="5389" spans="1:10">
      <c r="A5389" s="259"/>
      <c r="B5389" s="259"/>
      <c r="C5389" s="259"/>
      <c r="D5389" s="259"/>
      <c r="E5389" s="259"/>
      <c r="F5389" s="270"/>
      <c r="G5389" s="259"/>
      <c r="H5389" s="259"/>
      <c r="I5389" s="259"/>
      <c r="J5389" s="259"/>
    </row>
    <row r="5390" spans="1:10">
      <c r="A5390" s="259"/>
      <c r="B5390" s="259"/>
      <c r="C5390" s="259"/>
      <c r="D5390" s="259"/>
      <c r="E5390" s="259"/>
      <c r="F5390" s="270"/>
      <c r="G5390" s="259"/>
      <c r="H5390" s="259"/>
      <c r="I5390" s="259"/>
      <c r="J5390" s="259"/>
    </row>
    <row r="5391" spans="1:10">
      <c r="A5391" s="259"/>
      <c r="B5391" s="259"/>
      <c r="C5391" s="259"/>
      <c r="D5391" s="259"/>
      <c r="E5391" s="259"/>
      <c r="F5391" s="270"/>
      <c r="G5391" s="259"/>
      <c r="H5391" s="259"/>
      <c r="I5391" s="259"/>
      <c r="J5391" s="259"/>
    </row>
    <row r="5392" spans="1:10">
      <c r="A5392" s="259"/>
      <c r="B5392" s="259"/>
      <c r="C5392" s="259"/>
      <c r="D5392" s="259"/>
      <c r="E5392" s="259"/>
      <c r="F5392" s="270"/>
      <c r="G5392" s="259"/>
      <c r="H5392" s="259"/>
      <c r="I5392" s="259"/>
      <c r="J5392" s="259"/>
    </row>
    <row r="5393" spans="1:10">
      <c r="A5393" s="259"/>
      <c r="B5393" s="259"/>
      <c r="C5393" s="259"/>
      <c r="D5393" s="259"/>
      <c r="E5393" s="259"/>
      <c r="F5393" s="270"/>
      <c r="G5393" s="259"/>
      <c r="H5393" s="259"/>
      <c r="I5393" s="259"/>
      <c r="J5393" s="259"/>
    </row>
    <row r="5394" spans="1:10">
      <c r="A5394" s="259"/>
      <c r="B5394" s="259"/>
      <c r="C5394" s="259"/>
      <c r="D5394" s="259"/>
      <c r="E5394" s="259"/>
      <c r="F5394" s="270"/>
      <c r="G5394" s="259"/>
      <c r="H5394" s="259"/>
      <c r="I5394" s="259"/>
      <c r="J5394" s="259"/>
    </row>
    <row r="5395" spans="1:10">
      <c r="A5395" s="259"/>
      <c r="B5395" s="259"/>
      <c r="C5395" s="259"/>
      <c r="D5395" s="259"/>
      <c r="E5395" s="259"/>
      <c r="F5395" s="270"/>
      <c r="G5395" s="259"/>
      <c r="H5395" s="259"/>
      <c r="I5395" s="259"/>
      <c r="J5395" s="259"/>
    </row>
    <row r="5396" spans="1:10">
      <c r="A5396" s="259"/>
      <c r="B5396" s="259"/>
      <c r="C5396" s="259"/>
      <c r="D5396" s="259"/>
      <c r="E5396" s="259"/>
      <c r="F5396" s="270"/>
      <c r="G5396" s="259"/>
      <c r="H5396" s="259"/>
      <c r="I5396" s="259"/>
      <c r="J5396" s="259"/>
    </row>
    <row r="5397" spans="1:10">
      <c r="A5397" s="259"/>
      <c r="B5397" s="259"/>
      <c r="C5397" s="259"/>
      <c r="D5397" s="259"/>
      <c r="E5397" s="259"/>
      <c r="F5397" s="270"/>
      <c r="G5397" s="259"/>
      <c r="H5397" s="259"/>
      <c r="I5397" s="259"/>
      <c r="J5397" s="259"/>
    </row>
    <row r="5398" spans="1:10">
      <c r="A5398" s="259"/>
      <c r="B5398" s="259"/>
      <c r="C5398" s="259"/>
      <c r="D5398" s="259"/>
      <c r="E5398" s="259"/>
      <c r="F5398" s="270"/>
      <c r="G5398" s="259"/>
      <c r="H5398" s="259"/>
      <c r="I5398" s="259"/>
      <c r="J5398" s="259"/>
    </row>
    <row r="5399" spans="1:10">
      <c r="A5399" s="259"/>
      <c r="B5399" s="259"/>
      <c r="C5399" s="259"/>
      <c r="D5399" s="259"/>
      <c r="E5399" s="259"/>
      <c r="F5399" s="270"/>
      <c r="G5399" s="259"/>
      <c r="H5399" s="259"/>
      <c r="I5399" s="259"/>
      <c r="J5399" s="259"/>
    </row>
    <row r="5400" spans="1:10">
      <c r="A5400" s="259"/>
      <c r="B5400" s="259"/>
      <c r="C5400" s="259"/>
      <c r="D5400" s="259"/>
      <c r="E5400" s="259"/>
      <c r="F5400" s="270"/>
      <c r="G5400" s="259"/>
      <c r="H5400" s="259"/>
      <c r="I5400" s="259"/>
      <c r="J5400" s="259"/>
    </row>
    <row r="5401" spans="1:10">
      <c r="A5401" s="259"/>
      <c r="B5401" s="259"/>
      <c r="C5401" s="259"/>
      <c r="D5401" s="259"/>
      <c r="E5401" s="259"/>
      <c r="F5401" s="270"/>
      <c r="G5401" s="259"/>
      <c r="H5401" s="259"/>
      <c r="I5401" s="259"/>
      <c r="J5401" s="259"/>
    </row>
    <row r="5402" spans="1:10">
      <c r="A5402" s="259"/>
      <c r="B5402" s="259"/>
      <c r="C5402" s="259"/>
      <c r="D5402" s="259"/>
      <c r="E5402" s="259"/>
      <c r="F5402" s="270"/>
      <c r="G5402" s="259"/>
      <c r="H5402" s="259"/>
      <c r="I5402" s="259"/>
      <c r="J5402" s="259"/>
    </row>
    <row r="5403" spans="1:10">
      <c r="A5403" s="259"/>
      <c r="B5403" s="259"/>
      <c r="C5403" s="259"/>
      <c r="D5403" s="259"/>
      <c r="E5403" s="259"/>
      <c r="F5403" s="270"/>
      <c r="G5403" s="259"/>
      <c r="H5403" s="259"/>
      <c r="I5403" s="259"/>
      <c r="J5403" s="259"/>
    </row>
    <row r="5404" spans="1:10">
      <c r="A5404" s="259"/>
      <c r="B5404" s="259"/>
      <c r="C5404" s="259"/>
      <c r="D5404" s="259"/>
      <c r="E5404" s="259"/>
      <c r="F5404" s="270"/>
      <c r="G5404" s="259"/>
      <c r="H5404" s="259"/>
      <c r="I5404" s="259"/>
      <c r="J5404" s="259"/>
    </row>
    <row r="5405" spans="1:10">
      <c r="A5405" s="259"/>
      <c r="B5405" s="259"/>
      <c r="C5405" s="259"/>
      <c r="D5405" s="259"/>
      <c r="E5405" s="259"/>
      <c r="F5405" s="270"/>
      <c r="G5405" s="259"/>
      <c r="H5405" s="259"/>
      <c r="I5405" s="259"/>
      <c r="J5405" s="259"/>
    </row>
    <row r="5406" spans="1:10">
      <c r="A5406" s="259"/>
      <c r="B5406" s="259"/>
      <c r="C5406" s="259"/>
      <c r="D5406" s="259"/>
      <c r="E5406" s="259"/>
      <c r="F5406" s="270"/>
      <c r="G5406" s="259"/>
      <c r="H5406" s="259"/>
      <c r="I5406" s="259"/>
      <c r="J5406" s="259"/>
    </row>
    <row r="5407" spans="1:10">
      <c r="A5407" s="259"/>
      <c r="B5407" s="259"/>
      <c r="C5407" s="259"/>
      <c r="D5407" s="259"/>
      <c r="E5407" s="259"/>
      <c r="F5407" s="270"/>
      <c r="G5407" s="259"/>
      <c r="H5407" s="259"/>
      <c r="I5407" s="259"/>
      <c r="J5407" s="259"/>
    </row>
    <row r="5408" spans="1:10">
      <c r="A5408" s="259"/>
      <c r="B5408" s="259"/>
      <c r="C5408" s="259"/>
      <c r="D5408" s="259"/>
      <c r="E5408" s="259"/>
      <c r="F5408" s="270"/>
      <c r="G5408" s="259"/>
      <c r="H5408" s="259"/>
      <c r="I5408" s="259"/>
      <c r="J5408" s="259"/>
    </row>
    <row r="5409" spans="1:10">
      <c r="A5409" s="259"/>
      <c r="B5409" s="259"/>
      <c r="C5409" s="259"/>
      <c r="D5409" s="259"/>
      <c r="E5409" s="259"/>
      <c r="F5409" s="270"/>
      <c r="G5409" s="259"/>
      <c r="H5409" s="259"/>
      <c r="I5409" s="259"/>
      <c r="J5409" s="259"/>
    </row>
    <row r="5410" spans="1:10">
      <c r="A5410" s="259"/>
      <c r="B5410" s="259"/>
      <c r="C5410" s="259"/>
      <c r="D5410" s="259"/>
      <c r="E5410" s="259"/>
      <c r="F5410" s="270"/>
      <c r="G5410" s="259"/>
      <c r="H5410" s="259"/>
      <c r="I5410" s="259"/>
      <c r="J5410" s="259"/>
    </row>
    <row r="5411" spans="1:10">
      <c r="A5411" s="259"/>
      <c r="B5411" s="259"/>
      <c r="C5411" s="259"/>
      <c r="D5411" s="259"/>
      <c r="E5411" s="259"/>
      <c r="F5411" s="270"/>
      <c r="G5411" s="259"/>
      <c r="H5411" s="259"/>
      <c r="I5411" s="259"/>
      <c r="J5411" s="259"/>
    </row>
    <row r="5412" spans="1:10">
      <c r="A5412" s="259"/>
      <c r="B5412" s="259"/>
      <c r="C5412" s="259"/>
      <c r="D5412" s="259"/>
      <c r="E5412" s="259"/>
      <c r="F5412" s="270"/>
      <c r="G5412" s="259"/>
      <c r="H5412" s="259"/>
      <c r="I5412" s="259"/>
      <c r="J5412" s="259"/>
    </row>
    <row r="5413" spans="1:10">
      <c r="A5413" s="259"/>
      <c r="B5413" s="259"/>
      <c r="C5413" s="259"/>
      <c r="D5413" s="259"/>
      <c r="E5413" s="259"/>
      <c r="F5413" s="270"/>
      <c r="G5413" s="259"/>
      <c r="H5413" s="259"/>
      <c r="I5413" s="259"/>
      <c r="J5413" s="259"/>
    </row>
    <row r="5414" spans="1:10">
      <c r="A5414" s="259"/>
      <c r="B5414" s="259"/>
      <c r="C5414" s="259"/>
      <c r="D5414" s="259"/>
      <c r="E5414" s="259"/>
      <c r="F5414" s="270"/>
      <c r="G5414" s="259"/>
      <c r="H5414" s="259"/>
      <c r="I5414" s="259"/>
      <c r="J5414" s="259"/>
    </row>
    <row r="5415" spans="1:10">
      <c r="A5415" s="259"/>
      <c r="B5415" s="259"/>
      <c r="C5415" s="259"/>
      <c r="D5415" s="259"/>
      <c r="E5415" s="259"/>
      <c r="F5415" s="270"/>
      <c r="G5415" s="259"/>
      <c r="H5415" s="259"/>
      <c r="I5415" s="259"/>
      <c r="J5415" s="259"/>
    </row>
    <row r="5416" spans="1:10">
      <c r="A5416" s="259"/>
      <c r="B5416" s="259"/>
      <c r="C5416" s="259"/>
      <c r="D5416" s="259"/>
      <c r="E5416" s="259"/>
      <c r="F5416" s="270"/>
      <c r="G5416" s="259"/>
      <c r="H5416" s="259"/>
      <c r="I5416" s="259"/>
      <c r="J5416" s="259"/>
    </row>
    <row r="5417" spans="1:10">
      <c r="A5417" s="259"/>
      <c r="B5417" s="259"/>
      <c r="C5417" s="259"/>
      <c r="D5417" s="259"/>
      <c r="E5417" s="259"/>
      <c r="F5417" s="270"/>
      <c r="G5417" s="259"/>
      <c r="H5417" s="259"/>
      <c r="I5417" s="259"/>
      <c r="J5417" s="259"/>
    </row>
    <row r="5418" spans="1:10">
      <c r="A5418" s="259"/>
      <c r="B5418" s="259"/>
      <c r="C5418" s="259"/>
      <c r="D5418" s="259"/>
      <c r="E5418" s="259"/>
      <c r="F5418" s="270"/>
      <c r="G5418" s="259"/>
      <c r="H5418" s="259"/>
      <c r="I5418" s="259"/>
      <c r="J5418" s="259"/>
    </row>
    <row r="5419" spans="1:10">
      <c r="A5419" s="259"/>
      <c r="B5419" s="259"/>
      <c r="C5419" s="259"/>
      <c r="D5419" s="259"/>
      <c r="E5419" s="259"/>
      <c r="F5419" s="270"/>
      <c r="G5419" s="259"/>
      <c r="H5419" s="259"/>
      <c r="I5419" s="259"/>
      <c r="J5419" s="259"/>
    </row>
    <row r="5420" spans="1:10">
      <c r="A5420" s="259"/>
      <c r="B5420" s="259"/>
      <c r="C5420" s="259"/>
      <c r="D5420" s="259"/>
      <c r="E5420" s="259"/>
      <c r="F5420" s="270"/>
      <c r="G5420" s="259"/>
      <c r="H5420" s="259"/>
      <c r="I5420" s="259"/>
      <c r="J5420" s="259"/>
    </row>
    <row r="5421" spans="1:10">
      <c r="A5421" s="259"/>
      <c r="B5421" s="259"/>
      <c r="C5421" s="259"/>
      <c r="D5421" s="259"/>
      <c r="E5421" s="259"/>
      <c r="F5421" s="270"/>
      <c r="G5421" s="259"/>
      <c r="H5421" s="259"/>
      <c r="I5421" s="259"/>
      <c r="J5421" s="259"/>
    </row>
    <row r="5422" spans="1:10">
      <c r="A5422" s="259"/>
      <c r="B5422" s="259"/>
      <c r="C5422" s="259"/>
      <c r="D5422" s="259"/>
      <c r="E5422" s="259"/>
      <c r="F5422" s="270"/>
      <c r="G5422" s="259"/>
      <c r="H5422" s="259"/>
      <c r="I5422" s="259"/>
      <c r="J5422" s="259"/>
    </row>
    <row r="5423" spans="1:10">
      <c r="A5423" s="259"/>
      <c r="B5423" s="259"/>
      <c r="C5423" s="259"/>
      <c r="D5423" s="259"/>
      <c r="E5423" s="259"/>
      <c r="F5423" s="270"/>
      <c r="G5423" s="259"/>
      <c r="H5423" s="259"/>
      <c r="I5423" s="259"/>
      <c r="J5423" s="259"/>
    </row>
    <row r="5424" spans="1:10">
      <c r="A5424" s="259"/>
      <c r="B5424" s="259"/>
      <c r="C5424" s="259"/>
      <c r="D5424" s="259"/>
      <c r="E5424" s="259"/>
      <c r="F5424" s="270"/>
      <c r="G5424" s="259"/>
      <c r="H5424" s="259"/>
      <c r="I5424" s="259"/>
      <c r="J5424" s="259"/>
    </row>
    <row r="5425" spans="1:10">
      <c r="A5425" s="259"/>
      <c r="B5425" s="259"/>
      <c r="C5425" s="259"/>
      <c r="D5425" s="259"/>
      <c r="E5425" s="259"/>
      <c r="F5425" s="270"/>
      <c r="G5425" s="259"/>
      <c r="H5425" s="259"/>
      <c r="I5425" s="259"/>
      <c r="J5425" s="259"/>
    </row>
    <row r="5426" spans="1:10">
      <c r="A5426" s="259"/>
      <c r="B5426" s="259"/>
      <c r="C5426" s="259"/>
      <c r="D5426" s="259"/>
      <c r="E5426" s="259"/>
      <c r="F5426" s="270"/>
      <c r="G5426" s="259"/>
      <c r="H5426" s="259"/>
      <c r="I5426" s="259"/>
      <c r="J5426" s="259"/>
    </row>
    <row r="5427" spans="1:10">
      <c r="A5427" s="259"/>
      <c r="B5427" s="259"/>
      <c r="C5427" s="259"/>
      <c r="D5427" s="259"/>
      <c r="E5427" s="259"/>
      <c r="F5427" s="270"/>
      <c r="G5427" s="259"/>
      <c r="H5427" s="259"/>
      <c r="I5427" s="259"/>
      <c r="J5427" s="259"/>
    </row>
    <row r="5428" spans="1:10">
      <c r="A5428" s="259"/>
      <c r="B5428" s="259"/>
      <c r="C5428" s="259"/>
      <c r="D5428" s="259"/>
      <c r="E5428" s="259"/>
      <c r="F5428" s="270"/>
      <c r="G5428" s="259"/>
      <c r="H5428" s="259"/>
      <c r="I5428" s="259"/>
      <c r="J5428" s="259"/>
    </row>
    <row r="5429" spans="1:10">
      <c r="A5429" s="259"/>
      <c r="B5429" s="259"/>
      <c r="C5429" s="259"/>
      <c r="D5429" s="259"/>
      <c r="E5429" s="259"/>
      <c r="F5429" s="270"/>
      <c r="G5429" s="259"/>
      <c r="H5429" s="259"/>
      <c r="I5429" s="259"/>
      <c r="J5429" s="259"/>
    </row>
    <row r="5430" spans="1:10">
      <c r="A5430" s="259"/>
      <c r="B5430" s="259"/>
      <c r="C5430" s="259"/>
      <c r="D5430" s="259"/>
      <c r="E5430" s="259"/>
      <c r="F5430" s="270"/>
      <c r="G5430" s="259"/>
      <c r="H5430" s="259"/>
      <c r="I5430" s="259"/>
      <c r="J5430" s="259"/>
    </row>
    <row r="5431" spans="1:10">
      <c r="A5431" s="259"/>
      <c r="B5431" s="259"/>
      <c r="C5431" s="259"/>
      <c r="D5431" s="259"/>
      <c r="E5431" s="259"/>
      <c r="F5431" s="270"/>
      <c r="G5431" s="259"/>
      <c r="H5431" s="259"/>
      <c r="I5431" s="259"/>
      <c r="J5431" s="259"/>
    </row>
    <row r="5432" spans="1:10">
      <c r="A5432" s="259"/>
      <c r="B5432" s="259"/>
      <c r="C5432" s="259"/>
      <c r="D5432" s="259"/>
      <c r="E5432" s="259"/>
      <c r="F5432" s="270"/>
      <c r="G5432" s="259"/>
      <c r="H5432" s="259"/>
      <c r="I5432" s="259"/>
      <c r="J5432" s="259"/>
    </row>
    <row r="5433" spans="1:10">
      <c r="A5433" s="259"/>
      <c r="B5433" s="259"/>
      <c r="C5433" s="259"/>
      <c r="D5433" s="259"/>
      <c r="E5433" s="259"/>
      <c r="F5433" s="270"/>
      <c r="G5433" s="259"/>
      <c r="H5433" s="259"/>
      <c r="I5433" s="259"/>
      <c r="J5433" s="259"/>
    </row>
    <row r="5434" spans="1:10">
      <c r="A5434" s="259"/>
      <c r="B5434" s="259"/>
      <c r="C5434" s="259"/>
      <c r="D5434" s="259"/>
      <c r="E5434" s="259"/>
      <c r="F5434" s="270"/>
      <c r="G5434" s="259"/>
      <c r="H5434" s="259"/>
      <c r="I5434" s="259"/>
      <c r="J5434" s="259"/>
    </row>
    <row r="5435" spans="1:10">
      <c r="A5435" s="259"/>
      <c r="B5435" s="259"/>
      <c r="C5435" s="259"/>
      <c r="D5435" s="259"/>
      <c r="E5435" s="259"/>
      <c r="F5435" s="270"/>
      <c r="G5435" s="259"/>
      <c r="H5435" s="259"/>
      <c r="I5435" s="259"/>
      <c r="J5435" s="259"/>
    </row>
    <row r="5436" spans="1:10">
      <c r="A5436" s="259"/>
      <c r="B5436" s="259"/>
      <c r="C5436" s="259"/>
      <c r="D5436" s="259"/>
      <c r="E5436" s="259"/>
      <c r="F5436" s="270"/>
      <c r="G5436" s="259"/>
      <c r="H5436" s="259"/>
      <c r="I5436" s="259"/>
      <c r="J5436" s="259"/>
    </row>
    <row r="5437" spans="1:10">
      <c r="A5437" s="259"/>
      <c r="B5437" s="259"/>
      <c r="C5437" s="259"/>
      <c r="D5437" s="259"/>
      <c r="E5437" s="259"/>
      <c r="F5437" s="270"/>
      <c r="G5437" s="259"/>
      <c r="H5437" s="259"/>
      <c r="I5437" s="259"/>
      <c r="J5437" s="259"/>
    </row>
    <row r="5438" spans="1:10">
      <c r="A5438" s="259"/>
      <c r="B5438" s="259"/>
      <c r="C5438" s="259"/>
      <c r="D5438" s="259"/>
      <c r="E5438" s="259"/>
      <c r="F5438" s="270"/>
      <c r="G5438" s="259"/>
      <c r="H5438" s="259"/>
      <c r="I5438" s="259"/>
      <c r="J5438" s="259"/>
    </row>
    <row r="5439" spans="1:10">
      <c r="A5439" s="259"/>
      <c r="B5439" s="259"/>
      <c r="C5439" s="259"/>
      <c r="D5439" s="259"/>
      <c r="E5439" s="259"/>
      <c r="F5439" s="270"/>
      <c r="G5439" s="259"/>
      <c r="H5439" s="259"/>
      <c r="I5439" s="259"/>
      <c r="J5439" s="259"/>
    </row>
    <row r="5440" spans="1:10">
      <c r="A5440" s="259"/>
      <c r="B5440" s="259"/>
      <c r="C5440" s="259"/>
      <c r="D5440" s="259"/>
      <c r="E5440" s="259"/>
      <c r="F5440" s="270"/>
      <c r="G5440" s="259"/>
      <c r="H5440" s="259"/>
      <c r="I5440" s="259"/>
      <c r="J5440" s="259"/>
    </row>
    <row r="5441" spans="1:10">
      <c r="A5441" s="259"/>
      <c r="B5441" s="259"/>
      <c r="C5441" s="259"/>
      <c r="D5441" s="259"/>
      <c r="E5441" s="259"/>
      <c r="F5441" s="270"/>
      <c r="G5441" s="259"/>
      <c r="H5441" s="259"/>
      <c r="I5441" s="259"/>
      <c r="J5441" s="259"/>
    </row>
    <row r="5442" spans="1:10">
      <c r="A5442" s="259"/>
      <c r="B5442" s="259"/>
      <c r="C5442" s="259"/>
      <c r="D5442" s="259"/>
      <c r="E5442" s="259"/>
      <c r="F5442" s="270"/>
      <c r="G5442" s="259"/>
      <c r="H5442" s="259"/>
      <c r="I5442" s="259"/>
      <c r="J5442" s="259"/>
    </row>
    <row r="5443" spans="1:10">
      <c r="A5443" s="259"/>
      <c r="B5443" s="259"/>
      <c r="C5443" s="259"/>
      <c r="D5443" s="259"/>
      <c r="E5443" s="259"/>
      <c r="F5443" s="270"/>
      <c r="G5443" s="259"/>
      <c r="H5443" s="259"/>
      <c r="I5443" s="259"/>
      <c r="J5443" s="259"/>
    </row>
    <row r="5444" spans="1:10">
      <c r="A5444" s="259"/>
      <c r="B5444" s="259"/>
      <c r="C5444" s="259"/>
      <c r="D5444" s="259"/>
      <c r="E5444" s="259"/>
      <c r="F5444" s="270"/>
      <c r="G5444" s="259"/>
      <c r="H5444" s="259"/>
      <c r="I5444" s="259"/>
      <c r="J5444" s="259"/>
    </row>
    <row r="5445" spans="1:10">
      <c r="A5445" s="259"/>
      <c r="B5445" s="259"/>
      <c r="C5445" s="259"/>
      <c r="D5445" s="259"/>
      <c r="E5445" s="259"/>
      <c r="F5445" s="270"/>
      <c r="G5445" s="259"/>
      <c r="H5445" s="259"/>
      <c r="I5445" s="259"/>
      <c r="J5445" s="259"/>
    </row>
    <row r="5446" spans="1:10">
      <c r="A5446" s="259"/>
      <c r="B5446" s="259"/>
      <c r="C5446" s="259"/>
      <c r="D5446" s="259"/>
      <c r="E5446" s="259"/>
      <c r="F5446" s="270"/>
      <c r="G5446" s="259"/>
      <c r="H5446" s="259"/>
      <c r="I5446" s="259"/>
      <c r="J5446" s="259"/>
    </row>
    <row r="5447" spans="1:10">
      <c r="A5447" s="259"/>
      <c r="B5447" s="259"/>
      <c r="C5447" s="259"/>
      <c r="D5447" s="259"/>
      <c r="E5447" s="259"/>
      <c r="F5447" s="270"/>
      <c r="G5447" s="259"/>
      <c r="H5447" s="259"/>
      <c r="I5447" s="259"/>
      <c r="J5447" s="259"/>
    </row>
    <row r="5448" spans="1:10">
      <c r="A5448" s="259"/>
      <c r="B5448" s="259"/>
      <c r="C5448" s="259"/>
      <c r="D5448" s="259"/>
      <c r="E5448" s="259"/>
      <c r="F5448" s="270"/>
      <c r="G5448" s="259"/>
      <c r="H5448" s="259"/>
      <c r="I5448" s="259"/>
      <c r="J5448" s="259"/>
    </row>
    <row r="5449" spans="1:10">
      <c r="A5449" s="259"/>
      <c r="B5449" s="259"/>
      <c r="C5449" s="259"/>
      <c r="D5449" s="259"/>
      <c r="E5449" s="259"/>
      <c r="F5449" s="270"/>
      <c r="G5449" s="259"/>
      <c r="H5449" s="259"/>
      <c r="I5449" s="259"/>
      <c r="J5449" s="259"/>
    </row>
    <row r="5450" spans="1:10">
      <c r="A5450" s="259"/>
      <c r="B5450" s="259"/>
      <c r="C5450" s="259"/>
      <c r="D5450" s="259"/>
      <c r="E5450" s="259"/>
      <c r="F5450" s="270"/>
      <c r="G5450" s="259"/>
      <c r="H5450" s="259"/>
      <c r="I5450" s="259"/>
      <c r="J5450" s="259"/>
    </row>
    <row r="5451" spans="1:10">
      <c r="A5451" s="259"/>
      <c r="B5451" s="259"/>
      <c r="C5451" s="259"/>
      <c r="D5451" s="259"/>
      <c r="E5451" s="259"/>
      <c r="F5451" s="270"/>
      <c r="G5451" s="259"/>
      <c r="H5451" s="259"/>
      <c r="I5451" s="259"/>
      <c r="J5451" s="259"/>
    </row>
    <row r="5452" spans="1:10">
      <c r="A5452" s="259"/>
      <c r="B5452" s="259"/>
      <c r="C5452" s="259"/>
      <c r="D5452" s="259"/>
      <c r="E5452" s="259"/>
      <c r="F5452" s="270"/>
      <c r="G5452" s="259"/>
      <c r="H5452" s="259"/>
      <c r="I5452" s="259"/>
      <c r="J5452" s="259"/>
    </row>
    <row r="5453" spans="1:10">
      <c r="A5453" s="259"/>
      <c r="B5453" s="259"/>
      <c r="C5453" s="259"/>
      <c r="D5453" s="259"/>
      <c r="E5453" s="259"/>
      <c r="F5453" s="270"/>
      <c r="G5453" s="259"/>
      <c r="H5453" s="259"/>
      <c r="I5453" s="259"/>
      <c r="J5453" s="259"/>
    </row>
    <row r="5454" spans="1:10">
      <c r="A5454" s="259"/>
      <c r="B5454" s="259"/>
      <c r="C5454" s="259"/>
      <c r="D5454" s="259"/>
      <c r="E5454" s="259"/>
      <c r="F5454" s="270"/>
      <c r="G5454" s="259"/>
      <c r="H5454" s="259"/>
      <c r="I5454" s="259"/>
      <c r="J5454" s="259"/>
    </row>
    <row r="5455" spans="1:10">
      <c r="A5455" s="259"/>
      <c r="B5455" s="259"/>
      <c r="C5455" s="259"/>
      <c r="D5455" s="259"/>
      <c r="E5455" s="259"/>
      <c r="F5455" s="270"/>
      <c r="G5455" s="259"/>
      <c r="H5455" s="259"/>
      <c r="I5455" s="259"/>
      <c r="J5455" s="259"/>
    </row>
    <row r="5456" spans="1:10">
      <c r="A5456" s="259"/>
      <c r="B5456" s="259"/>
      <c r="C5456" s="259"/>
      <c r="D5456" s="259"/>
      <c r="E5456" s="259"/>
      <c r="F5456" s="270"/>
      <c r="G5456" s="259"/>
      <c r="H5456" s="259"/>
      <c r="I5456" s="259"/>
      <c r="J5456" s="259"/>
    </row>
    <row r="5457" spans="1:10">
      <c r="A5457" s="259"/>
      <c r="B5457" s="259"/>
      <c r="C5457" s="259"/>
      <c r="D5457" s="259"/>
      <c r="E5457" s="259"/>
      <c r="F5457" s="270"/>
      <c r="G5457" s="259"/>
      <c r="H5457" s="259"/>
      <c r="I5457" s="259"/>
      <c r="J5457" s="259"/>
    </row>
    <row r="5458" spans="1:10">
      <c r="A5458" s="259"/>
      <c r="B5458" s="259"/>
      <c r="C5458" s="259"/>
      <c r="D5458" s="259"/>
      <c r="E5458" s="259"/>
      <c r="F5458" s="270"/>
      <c r="G5458" s="259"/>
      <c r="H5458" s="259"/>
      <c r="I5458" s="259"/>
      <c r="J5458" s="259"/>
    </row>
    <row r="5459" spans="1:10">
      <c r="A5459" s="259"/>
      <c r="B5459" s="259"/>
      <c r="C5459" s="259"/>
      <c r="D5459" s="259"/>
      <c r="E5459" s="259"/>
      <c r="F5459" s="270"/>
      <c r="G5459" s="259"/>
      <c r="H5459" s="259"/>
      <c r="I5459" s="259"/>
      <c r="J5459" s="259"/>
    </row>
    <row r="5460" spans="1:10">
      <c r="A5460" s="259"/>
      <c r="B5460" s="259"/>
      <c r="C5460" s="259"/>
      <c r="D5460" s="259"/>
      <c r="E5460" s="259"/>
      <c r="F5460" s="270"/>
      <c r="G5460" s="259"/>
      <c r="H5460" s="259"/>
      <c r="I5460" s="259"/>
      <c r="J5460" s="259"/>
    </row>
    <row r="5461" spans="1:10">
      <c r="A5461" s="259"/>
      <c r="B5461" s="259"/>
      <c r="C5461" s="259"/>
      <c r="D5461" s="259"/>
      <c r="E5461" s="259"/>
      <c r="F5461" s="270"/>
      <c r="G5461" s="259"/>
      <c r="H5461" s="259"/>
      <c r="I5461" s="259"/>
      <c r="J5461" s="259"/>
    </row>
    <row r="5462" spans="1:10">
      <c r="A5462" s="259"/>
      <c r="B5462" s="259"/>
      <c r="C5462" s="259"/>
      <c r="D5462" s="259"/>
      <c r="E5462" s="259"/>
      <c r="F5462" s="270"/>
      <c r="G5462" s="259"/>
      <c r="H5462" s="259"/>
      <c r="I5462" s="259"/>
      <c r="J5462" s="259"/>
    </row>
    <row r="5463" spans="1:10">
      <c r="A5463" s="259"/>
      <c r="B5463" s="259"/>
      <c r="C5463" s="259"/>
      <c r="D5463" s="259"/>
      <c r="E5463" s="259"/>
      <c r="F5463" s="270"/>
      <c r="G5463" s="259"/>
      <c r="H5463" s="259"/>
      <c r="I5463" s="259"/>
      <c r="J5463" s="259"/>
    </row>
    <row r="5464" spans="1:10">
      <c r="A5464" s="259"/>
      <c r="B5464" s="259"/>
      <c r="C5464" s="259"/>
      <c r="D5464" s="259"/>
      <c r="E5464" s="259"/>
      <c r="F5464" s="270"/>
      <c r="G5464" s="259"/>
      <c r="H5464" s="259"/>
      <c r="I5464" s="259"/>
      <c r="J5464" s="259"/>
    </row>
    <row r="5465" spans="1:10">
      <c r="A5465" s="259"/>
      <c r="B5465" s="259"/>
      <c r="C5465" s="259"/>
      <c r="D5465" s="259"/>
      <c r="E5465" s="259"/>
      <c r="F5465" s="270"/>
      <c r="G5465" s="259"/>
      <c r="H5465" s="259"/>
      <c r="I5465" s="259"/>
      <c r="J5465" s="259"/>
    </row>
    <row r="5466" spans="1:10">
      <c r="A5466" s="259"/>
      <c r="B5466" s="259"/>
      <c r="C5466" s="259"/>
      <c r="D5466" s="259"/>
      <c r="E5466" s="259"/>
      <c r="F5466" s="270"/>
      <c r="G5466" s="259"/>
      <c r="H5466" s="259"/>
      <c r="I5466" s="259"/>
      <c r="J5466" s="259"/>
    </row>
    <row r="5467" spans="1:10">
      <c r="A5467" s="259"/>
      <c r="B5467" s="259"/>
      <c r="C5467" s="259"/>
      <c r="D5467" s="259"/>
      <c r="E5467" s="259"/>
      <c r="F5467" s="270"/>
      <c r="G5467" s="259"/>
      <c r="H5467" s="259"/>
      <c r="I5467" s="259"/>
      <c r="J5467" s="259"/>
    </row>
    <row r="5468" spans="1:10">
      <c r="A5468" s="259"/>
      <c r="B5468" s="259"/>
      <c r="C5468" s="259"/>
      <c r="D5468" s="259"/>
      <c r="E5468" s="259"/>
      <c r="F5468" s="270"/>
      <c r="G5468" s="259"/>
      <c r="H5468" s="259"/>
      <c r="I5468" s="259"/>
      <c r="J5468" s="259"/>
    </row>
    <row r="5469" spans="1:10">
      <c r="A5469" s="259"/>
      <c r="B5469" s="259"/>
      <c r="C5469" s="259"/>
      <c r="D5469" s="259"/>
      <c r="E5469" s="259"/>
      <c r="F5469" s="270"/>
      <c r="G5469" s="259"/>
      <c r="H5469" s="259"/>
      <c r="I5469" s="259"/>
      <c r="J5469" s="259"/>
    </row>
    <row r="5470" spans="1:10">
      <c r="A5470" s="259"/>
      <c r="B5470" s="259"/>
      <c r="C5470" s="259"/>
      <c r="D5470" s="259"/>
      <c r="E5470" s="259"/>
      <c r="F5470" s="270"/>
      <c r="G5470" s="259"/>
      <c r="H5470" s="259"/>
      <c r="I5470" s="259"/>
      <c r="J5470" s="259"/>
    </row>
    <row r="5471" spans="1:10">
      <c r="A5471" s="259"/>
      <c r="B5471" s="259"/>
      <c r="C5471" s="259"/>
      <c r="D5471" s="259"/>
      <c r="E5471" s="259"/>
      <c r="F5471" s="270"/>
      <c r="G5471" s="259"/>
      <c r="H5471" s="259"/>
      <c r="I5471" s="259"/>
      <c r="J5471" s="259"/>
    </row>
    <row r="5472" spans="1:10">
      <c r="A5472" s="259"/>
      <c r="B5472" s="259"/>
      <c r="C5472" s="259"/>
      <c r="D5472" s="259"/>
      <c r="E5472" s="259"/>
      <c r="F5472" s="270"/>
      <c r="G5472" s="259"/>
      <c r="H5472" s="259"/>
      <c r="I5472" s="259"/>
      <c r="J5472" s="259"/>
    </row>
    <row r="5473" spans="1:10">
      <c r="A5473" s="259"/>
      <c r="B5473" s="259"/>
      <c r="C5473" s="259"/>
      <c r="D5473" s="259"/>
      <c r="E5473" s="259"/>
      <c r="F5473" s="270"/>
      <c r="G5473" s="259"/>
      <c r="H5473" s="259"/>
      <c r="I5473" s="259"/>
      <c r="J5473" s="259"/>
    </row>
    <row r="5474" spans="1:10">
      <c r="A5474" s="259"/>
      <c r="B5474" s="259"/>
      <c r="C5474" s="259"/>
      <c r="D5474" s="259"/>
      <c r="E5474" s="259"/>
      <c r="F5474" s="270"/>
      <c r="G5474" s="259"/>
      <c r="H5474" s="259"/>
      <c r="I5474" s="259"/>
      <c r="J5474" s="259"/>
    </row>
    <row r="5475" spans="1:10">
      <c r="A5475" s="259"/>
      <c r="B5475" s="259"/>
      <c r="C5475" s="259"/>
      <c r="D5475" s="259"/>
      <c r="E5475" s="259"/>
      <c r="F5475" s="270"/>
      <c r="G5475" s="259"/>
      <c r="H5475" s="259"/>
      <c r="I5475" s="259"/>
      <c r="J5475" s="259"/>
    </row>
    <row r="5476" spans="1:10">
      <c r="A5476" s="259"/>
      <c r="B5476" s="259"/>
      <c r="C5476" s="259"/>
      <c r="D5476" s="259"/>
      <c r="E5476" s="259"/>
      <c r="F5476" s="270"/>
      <c r="G5476" s="259"/>
      <c r="H5476" s="259"/>
      <c r="I5476" s="259"/>
      <c r="J5476" s="259"/>
    </row>
    <row r="5477" spans="1:10">
      <c r="A5477" s="259"/>
      <c r="B5477" s="259"/>
      <c r="C5477" s="259"/>
      <c r="D5477" s="259"/>
      <c r="E5477" s="259"/>
      <c r="F5477" s="270"/>
      <c r="G5477" s="259"/>
      <c r="H5477" s="259"/>
      <c r="I5477" s="259"/>
      <c r="J5477" s="259"/>
    </row>
    <row r="5478" spans="1:10">
      <c r="A5478" s="259"/>
      <c r="B5478" s="259"/>
      <c r="C5478" s="259"/>
      <c r="D5478" s="259"/>
      <c r="E5478" s="259"/>
      <c r="F5478" s="270"/>
      <c r="G5478" s="259"/>
      <c r="H5478" s="259"/>
      <c r="I5478" s="259"/>
      <c r="J5478" s="259"/>
    </row>
    <row r="5479" spans="1:10">
      <c r="A5479" s="259"/>
      <c r="B5479" s="259"/>
      <c r="C5479" s="259"/>
      <c r="D5479" s="259"/>
      <c r="E5479" s="259"/>
      <c r="F5479" s="270"/>
      <c r="G5479" s="259"/>
      <c r="H5479" s="259"/>
      <c r="I5479" s="259"/>
      <c r="J5479" s="259"/>
    </row>
    <row r="5480" spans="1:10">
      <c r="A5480" s="259"/>
      <c r="B5480" s="259"/>
      <c r="C5480" s="259"/>
      <c r="D5480" s="259"/>
      <c r="E5480" s="259"/>
      <c r="F5480" s="270"/>
      <c r="G5480" s="259"/>
      <c r="H5480" s="259"/>
      <c r="I5480" s="259"/>
      <c r="J5480" s="259"/>
    </row>
    <row r="5481" spans="1:10">
      <c r="A5481" s="259"/>
      <c r="B5481" s="259"/>
      <c r="C5481" s="259"/>
      <c r="D5481" s="259"/>
      <c r="E5481" s="259"/>
      <c r="F5481" s="270"/>
      <c r="G5481" s="259"/>
      <c r="H5481" s="259"/>
      <c r="I5481" s="259"/>
      <c r="J5481" s="259"/>
    </row>
    <row r="5482" spans="1:10">
      <c r="A5482" s="259"/>
      <c r="B5482" s="259"/>
      <c r="C5482" s="259"/>
      <c r="D5482" s="259"/>
      <c r="E5482" s="259"/>
      <c r="F5482" s="270"/>
      <c r="G5482" s="259"/>
      <c r="H5482" s="259"/>
      <c r="I5482" s="259"/>
      <c r="J5482" s="259"/>
    </row>
    <row r="5483" spans="1:10">
      <c r="A5483" s="259"/>
      <c r="B5483" s="259"/>
      <c r="C5483" s="259"/>
      <c r="D5483" s="259"/>
      <c r="E5483" s="259"/>
      <c r="F5483" s="270"/>
      <c r="G5483" s="259"/>
      <c r="H5483" s="259"/>
      <c r="I5483" s="259"/>
      <c r="J5483" s="259"/>
    </row>
    <row r="5484" spans="1:10">
      <c r="A5484" s="259"/>
      <c r="B5484" s="259"/>
      <c r="C5484" s="259"/>
      <c r="D5484" s="259"/>
      <c r="E5484" s="259"/>
      <c r="F5484" s="270"/>
      <c r="G5484" s="259"/>
      <c r="H5484" s="259"/>
      <c r="I5484" s="259"/>
      <c r="J5484" s="259"/>
    </row>
    <row r="5485" spans="1:10">
      <c r="A5485" s="259"/>
      <c r="B5485" s="259"/>
      <c r="C5485" s="259"/>
      <c r="D5485" s="259"/>
      <c r="E5485" s="259"/>
      <c r="F5485" s="270"/>
      <c r="G5485" s="259"/>
      <c r="H5485" s="259"/>
      <c r="I5485" s="259"/>
      <c r="J5485" s="259"/>
    </row>
    <row r="5486" spans="1:10">
      <c r="A5486" s="259"/>
      <c r="B5486" s="259"/>
      <c r="C5486" s="259"/>
      <c r="D5486" s="259"/>
      <c r="E5486" s="259"/>
      <c r="F5486" s="270"/>
      <c r="G5486" s="259"/>
      <c r="H5486" s="259"/>
      <c r="I5486" s="259"/>
      <c r="J5486" s="259"/>
    </row>
    <row r="5487" spans="1:10">
      <c r="A5487" s="259"/>
      <c r="B5487" s="259"/>
      <c r="C5487" s="259"/>
      <c r="D5487" s="259"/>
      <c r="E5487" s="259"/>
      <c r="F5487" s="270"/>
      <c r="G5487" s="259"/>
      <c r="H5487" s="259"/>
      <c r="I5487" s="259"/>
      <c r="J5487" s="259"/>
    </row>
    <row r="5488" spans="1:10">
      <c r="A5488" s="259"/>
      <c r="B5488" s="259"/>
      <c r="C5488" s="259"/>
      <c r="D5488" s="259"/>
      <c r="E5488" s="259"/>
      <c r="F5488" s="270"/>
      <c r="G5488" s="259"/>
      <c r="H5488" s="259"/>
      <c r="I5488" s="259"/>
      <c r="J5488" s="259"/>
    </row>
    <row r="5489" spans="1:10">
      <c r="A5489" s="259"/>
      <c r="B5489" s="259"/>
      <c r="C5489" s="259"/>
      <c r="D5489" s="259"/>
      <c r="E5489" s="259"/>
      <c r="F5489" s="270"/>
      <c r="G5489" s="259"/>
      <c r="H5489" s="259"/>
      <c r="I5489" s="259"/>
      <c r="J5489" s="259"/>
    </row>
    <row r="5490" spans="1:10">
      <c r="A5490" s="259"/>
      <c r="B5490" s="259"/>
      <c r="C5490" s="259"/>
      <c r="D5490" s="259"/>
      <c r="E5490" s="259"/>
      <c r="F5490" s="270"/>
      <c r="G5490" s="259"/>
      <c r="H5490" s="259"/>
      <c r="I5490" s="259"/>
      <c r="J5490" s="259"/>
    </row>
    <row r="5491" spans="1:10">
      <c r="A5491" s="259"/>
      <c r="B5491" s="259"/>
      <c r="C5491" s="259"/>
      <c r="D5491" s="259"/>
      <c r="E5491" s="259"/>
      <c r="F5491" s="270"/>
      <c r="G5491" s="259"/>
      <c r="H5491" s="259"/>
      <c r="I5491" s="259"/>
      <c r="J5491" s="259"/>
    </row>
    <row r="5492" spans="1:10">
      <c r="A5492" s="259"/>
      <c r="B5492" s="259"/>
      <c r="C5492" s="259"/>
      <c r="D5492" s="259"/>
      <c r="E5492" s="259"/>
      <c r="F5492" s="270"/>
      <c r="G5492" s="259"/>
      <c r="H5492" s="259"/>
      <c r="I5492" s="259"/>
      <c r="J5492" s="259"/>
    </row>
    <row r="5493" spans="1:10">
      <c r="A5493" s="259"/>
      <c r="B5493" s="259"/>
      <c r="C5493" s="259"/>
      <c r="D5493" s="259"/>
      <c r="E5493" s="259"/>
      <c r="F5493" s="270"/>
      <c r="G5493" s="259"/>
      <c r="H5493" s="259"/>
      <c r="I5493" s="259"/>
      <c r="J5493" s="259"/>
    </row>
    <row r="5494" spans="1:10">
      <c r="A5494" s="259"/>
      <c r="B5494" s="259"/>
      <c r="C5494" s="259"/>
      <c r="D5494" s="259"/>
      <c r="E5494" s="259"/>
      <c r="F5494" s="270"/>
      <c r="G5494" s="259"/>
      <c r="H5494" s="259"/>
      <c r="I5494" s="259"/>
      <c r="J5494" s="259"/>
    </row>
    <row r="5495" spans="1:10">
      <c r="A5495" s="259"/>
      <c r="B5495" s="259"/>
      <c r="C5495" s="259"/>
      <c r="D5495" s="259"/>
      <c r="E5495" s="259"/>
      <c r="F5495" s="270"/>
      <c r="G5495" s="259"/>
      <c r="H5495" s="259"/>
      <c r="I5495" s="259"/>
      <c r="J5495" s="259"/>
    </row>
    <row r="5496" spans="1:10">
      <c r="A5496" s="259"/>
      <c r="B5496" s="259"/>
      <c r="C5496" s="259"/>
      <c r="D5496" s="259"/>
      <c r="E5496" s="259"/>
      <c r="F5496" s="270"/>
      <c r="G5496" s="259"/>
      <c r="H5496" s="259"/>
      <c r="I5496" s="259"/>
      <c r="J5496" s="259"/>
    </row>
    <row r="5497" spans="1:10">
      <c r="A5497" s="259"/>
      <c r="B5497" s="259"/>
      <c r="C5497" s="259"/>
      <c r="D5497" s="259"/>
      <c r="E5497" s="259"/>
      <c r="F5497" s="270"/>
      <c r="G5497" s="259"/>
      <c r="H5497" s="259"/>
      <c r="I5497" s="259"/>
      <c r="J5497" s="259"/>
    </row>
    <row r="5498" spans="1:10">
      <c r="A5498" s="259"/>
      <c r="B5498" s="259"/>
      <c r="C5498" s="259"/>
      <c r="D5498" s="259"/>
      <c r="E5498" s="259"/>
      <c r="F5498" s="270"/>
      <c r="G5498" s="259"/>
      <c r="H5498" s="259"/>
      <c r="I5498" s="259"/>
      <c r="J5498" s="259"/>
    </row>
    <row r="5499" spans="1:10">
      <c r="A5499" s="259"/>
      <c r="B5499" s="259"/>
      <c r="C5499" s="259"/>
      <c r="D5499" s="259"/>
      <c r="E5499" s="259"/>
      <c r="F5499" s="270"/>
      <c r="G5499" s="259"/>
      <c r="H5499" s="259"/>
      <c r="I5499" s="259"/>
      <c r="J5499" s="259"/>
    </row>
    <row r="5500" spans="1:10">
      <c r="A5500" s="259"/>
      <c r="B5500" s="259"/>
      <c r="C5500" s="259"/>
      <c r="D5500" s="259"/>
      <c r="E5500" s="259"/>
      <c r="F5500" s="270"/>
      <c r="G5500" s="259"/>
      <c r="H5500" s="259"/>
      <c r="I5500" s="259"/>
      <c r="J5500" s="259"/>
    </row>
    <row r="5501" spans="1:10">
      <c r="A5501" s="259"/>
      <c r="B5501" s="259"/>
      <c r="C5501" s="259"/>
      <c r="D5501" s="259"/>
      <c r="E5501" s="259"/>
      <c r="F5501" s="270"/>
      <c r="G5501" s="259"/>
      <c r="H5501" s="259"/>
      <c r="I5501" s="259"/>
      <c r="J5501" s="259"/>
    </row>
    <row r="5502" spans="1:10">
      <c r="A5502" s="259"/>
      <c r="B5502" s="259"/>
      <c r="C5502" s="259"/>
      <c r="D5502" s="259"/>
      <c r="E5502" s="259"/>
      <c r="F5502" s="270"/>
      <c r="G5502" s="259"/>
      <c r="H5502" s="259"/>
      <c r="I5502" s="259"/>
      <c r="J5502" s="259"/>
    </row>
    <row r="5503" spans="1:10">
      <c r="A5503" s="259"/>
      <c r="B5503" s="259"/>
      <c r="C5503" s="259"/>
      <c r="D5503" s="259"/>
      <c r="E5503" s="259"/>
      <c r="F5503" s="270"/>
      <c r="G5503" s="259"/>
      <c r="H5503" s="259"/>
      <c r="I5503" s="259"/>
      <c r="J5503" s="259"/>
    </row>
    <row r="5504" spans="1:10">
      <c r="A5504" s="259"/>
      <c r="B5504" s="259"/>
      <c r="C5504" s="259"/>
      <c r="D5504" s="259"/>
      <c r="E5504" s="259"/>
      <c r="F5504" s="270"/>
      <c r="G5504" s="259"/>
      <c r="H5504" s="259"/>
      <c r="I5504" s="259"/>
      <c r="J5504" s="259"/>
    </row>
    <row r="5505" spans="1:10">
      <c r="A5505" s="259"/>
      <c r="B5505" s="259"/>
      <c r="C5505" s="259"/>
      <c r="D5505" s="259"/>
      <c r="E5505" s="259"/>
      <c r="F5505" s="270"/>
      <c r="G5505" s="259"/>
      <c r="H5505" s="259"/>
      <c r="I5505" s="259"/>
      <c r="J5505" s="259"/>
    </row>
    <row r="5506" spans="1:10">
      <c r="A5506" s="259"/>
      <c r="B5506" s="259"/>
      <c r="C5506" s="259"/>
      <c r="D5506" s="259"/>
      <c r="E5506" s="259"/>
      <c r="F5506" s="270"/>
      <c r="G5506" s="259"/>
      <c r="H5506" s="259"/>
      <c r="I5506" s="259"/>
      <c r="J5506" s="259"/>
    </row>
    <row r="5507" spans="1:10">
      <c r="A5507" s="259"/>
      <c r="B5507" s="259"/>
      <c r="C5507" s="259"/>
      <c r="D5507" s="259"/>
      <c r="E5507" s="259"/>
      <c r="F5507" s="270"/>
      <c r="G5507" s="259"/>
      <c r="H5507" s="259"/>
      <c r="I5507" s="259"/>
      <c r="J5507" s="259"/>
    </row>
    <row r="5508" spans="1:10">
      <c r="A5508" s="259"/>
      <c r="B5508" s="259"/>
      <c r="C5508" s="259"/>
      <c r="D5508" s="259"/>
      <c r="E5508" s="259"/>
      <c r="F5508" s="270"/>
      <c r="G5508" s="259"/>
      <c r="H5508" s="259"/>
      <c r="I5508" s="259"/>
      <c r="J5508" s="259"/>
    </row>
    <row r="5509" spans="1:10">
      <c r="A5509" s="259"/>
      <c r="B5509" s="259"/>
      <c r="C5509" s="259"/>
      <c r="D5509" s="259"/>
      <c r="E5509" s="259"/>
      <c r="F5509" s="270"/>
      <c r="G5509" s="259"/>
      <c r="H5509" s="259"/>
      <c r="I5509" s="259"/>
      <c r="J5509" s="259"/>
    </row>
    <row r="5510" spans="1:10">
      <c r="A5510" s="259"/>
      <c r="B5510" s="259"/>
      <c r="C5510" s="259"/>
      <c r="D5510" s="259"/>
      <c r="E5510" s="259"/>
      <c r="F5510" s="270"/>
      <c r="G5510" s="259"/>
      <c r="H5510" s="259"/>
      <c r="I5510" s="259"/>
      <c r="J5510" s="259"/>
    </row>
    <row r="5511" spans="1:10">
      <c r="A5511" s="259"/>
      <c r="B5511" s="259"/>
      <c r="C5511" s="259"/>
      <c r="D5511" s="259"/>
      <c r="E5511" s="259"/>
      <c r="F5511" s="270"/>
      <c r="G5511" s="259"/>
      <c r="H5511" s="259"/>
      <c r="I5511" s="259"/>
      <c r="J5511" s="259"/>
    </row>
    <row r="5512" spans="1:10">
      <c r="A5512" s="259"/>
      <c r="B5512" s="259"/>
      <c r="C5512" s="259"/>
      <c r="D5512" s="259"/>
      <c r="E5512" s="259"/>
      <c r="F5512" s="270"/>
      <c r="G5512" s="259"/>
      <c r="H5512" s="259"/>
      <c r="I5512" s="259"/>
      <c r="J5512" s="259"/>
    </row>
    <row r="5513" spans="1:10">
      <c r="A5513" s="259"/>
      <c r="B5513" s="259"/>
      <c r="C5513" s="259"/>
      <c r="D5513" s="259"/>
      <c r="E5513" s="259"/>
      <c r="F5513" s="270"/>
      <c r="G5513" s="259"/>
      <c r="H5513" s="259"/>
      <c r="I5513" s="259"/>
      <c r="J5513" s="259"/>
    </row>
    <row r="5514" spans="1:10">
      <c r="A5514" s="259"/>
      <c r="B5514" s="259"/>
      <c r="C5514" s="259"/>
      <c r="D5514" s="259"/>
      <c r="E5514" s="259"/>
      <c r="F5514" s="270"/>
      <c r="G5514" s="259"/>
      <c r="H5514" s="259"/>
      <c r="I5514" s="259"/>
      <c r="J5514" s="259"/>
    </row>
    <row r="5515" spans="1:10">
      <c r="A5515" s="259"/>
      <c r="B5515" s="259"/>
      <c r="C5515" s="259"/>
      <c r="D5515" s="259"/>
      <c r="E5515" s="259"/>
      <c r="F5515" s="270"/>
      <c r="G5515" s="259"/>
      <c r="H5515" s="259"/>
      <c r="I5515" s="259"/>
      <c r="J5515" s="259"/>
    </row>
    <row r="5516" spans="1:10">
      <c r="A5516" s="259"/>
      <c r="B5516" s="259"/>
      <c r="C5516" s="259"/>
      <c r="D5516" s="259"/>
      <c r="E5516" s="259"/>
      <c r="F5516" s="270"/>
      <c r="G5516" s="259"/>
      <c r="H5516" s="259"/>
      <c r="I5516" s="259"/>
      <c r="J5516" s="259"/>
    </row>
    <row r="5517" spans="1:10">
      <c r="A5517" s="259"/>
      <c r="B5517" s="259"/>
      <c r="C5517" s="259"/>
      <c r="D5517" s="259"/>
      <c r="E5517" s="259"/>
      <c r="F5517" s="270"/>
      <c r="G5517" s="259"/>
      <c r="H5517" s="259"/>
      <c r="I5517" s="259"/>
      <c r="J5517" s="259"/>
    </row>
    <row r="5518" spans="1:10">
      <c r="A5518" s="259"/>
      <c r="B5518" s="259"/>
      <c r="C5518" s="259"/>
      <c r="D5518" s="259"/>
      <c r="E5518" s="259"/>
      <c r="F5518" s="270"/>
      <c r="G5518" s="259"/>
      <c r="H5518" s="259"/>
      <c r="I5518" s="259"/>
      <c r="J5518" s="259"/>
    </row>
    <row r="5519" spans="1:10">
      <c r="A5519" s="259"/>
      <c r="B5519" s="259"/>
      <c r="C5519" s="259"/>
      <c r="D5519" s="259"/>
      <c r="E5519" s="259"/>
      <c r="F5519" s="270"/>
      <c r="G5519" s="259"/>
      <c r="H5519" s="259"/>
      <c r="I5519" s="259"/>
      <c r="J5519" s="259"/>
    </row>
    <row r="5520" spans="1:10">
      <c r="A5520" s="259"/>
      <c r="B5520" s="259"/>
      <c r="C5520" s="259"/>
      <c r="D5520" s="259"/>
      <c r="E5520" s="259"/>
      <c r="F5520" s="270"/>
      <c r="G5520" s="259"/>
      <c r="H5520" s="259"/>
      <c r="I5520" s="259"/>
      <c r="J5520" s="259"/>
    </row>
    <row r="5521" spans="1:10">
      <c r="A5521" s="259"/>
      <c r="B5521" s="259"/>
      <c r="C5521" s="259"/>
      <c r="D5521" s="259"/>
      <c r="E5521" s="259"/>
      <c r="F5521" s="270"/>
      <c r="G5521" s="259"/>
      <c r="H5521" s="259"/>
      <c r="I5521" s="259"/>
      <c r="J5521" s="259"/>
    </row>
    <row r="5522" spans="1:10">
      <c r="A5522" s="259"/>
      <c r="B5522" s="259"/>
      <c r="C5522" s="259"/>
      <c r="D5522" s="259"/>
      <c r="E5522" s="259"/>
      <c r="F5522" s="270"/>
      <c r="G5522" s="259"/>
      <c r="H5522" s="259"/>
      <c r="I5522" s="259"/>
      <c r="J5522" s="259"/>
    </row>
    <row r="5523" spans="1:10">
      <c r="A5523" s="259"/>
      <c r="B5523" s="259"/>
      <c r="C5523" s="259"/>
      <c r="D5523" s="259"/>
      <c r="E5523" s="259"/>
      <c r="F5523" s="270"/>
      <c r="G5523" s="259"/>
      <c r="H5523" s="259"/>
      <c r="I5523" s="259"/>
      <c r="J5523" s="259"/>
    </row>
    <row r="5524" spans="1:10">
      <c r="A5524" s="259"/>
      <c r="B5524" s="259"/>
      <c r="C5524" s="259"/>
      <c r="D5524" s="259"/>
      <c r="E5524" s="259"/>
      <c r="F5524" s="270"/>
      <c r="G5524" s="259"/>
      <c r="H5524" s="259"/>
      <c r="I5524" s="259"/>
      <c r="J5524" s="259"/>
    </row>
    <row r="5525" spans="1:10">
      <c r="A5525" s="259"/>
      <c r="B5525" s="259"/>
      <c r="C5525" s="259"/>
      <c r="D5525" s="259"/>
      <c r="E5525" s="259"/>
      <c r="F5525" s="270"/>
      <c r="G5525" s="259"/>
      <c r="H5525" s="259"/>
      <c r="I5525" s="259"/>
      <c r="J5525" s="259"/>
    </row>
    <row r="5526" spans="1:10">
      <c r="A5526" s="259"/>
      <c r="B5526" s="259"/>
      <c r="C5526" s="259"/>
      <c r="D5526" s="259"/>
      <c r="E5526" s="259"/>
      <c r="F5526" s="270"/>
      <c r="G5526" s="259"/>
      <c r="H5526" s="259"/>
      <c r="I5526" s="259"/>
      <c r="J5526" s="259"/>
    </row>
    <row r="5527" spans="1:10">
      <c r="A5527" s="259"/>
      <c r="B5527" s="259"/>
      <c r="C5527" s="259"/>
      <c r="D5527" s="259"/>
      <c r="E5527" s="259"/>
      <c r="F5527" s="270"/>
      <c r="G5527" s="259"/>
      <c r="H5527" s="259"/>
      <c r="I5527" s="259"/>
      <c r="J5527" s="259"/>
    </row>
    <row r="5528" spans="1:10">
      <c r="A5528" s="259"/>
      <c r="B5528" s="259"/>
      <c r="C5528" s="259"/>
      <c r="D5528" s="259"/>
      <c r="E5528" s="259"/>
      <c r="F5528" s="270"/>
      <c r="G5528" s="259"/>
      <c r="H5528" s="259"/>
      <c r="I5528" s="259"/>
      <c r="J5528" s="259"/>
    </row>
    <row r="5529" spans="1:10">
      <c r="A5529" s="259"/>
      <c r="B5529" s="259"/>
      <c r="C5529" s="259"/>
      <c r="D5529" s="259"/>
      <c r="E5529" s="259"/>
      <c r="F5529" s="270"/>
      <c r="G5529" s="259"/>
      <c r="H5529" s="259"/>
      <c r="I5529" s="259"/>
      <c r="J5529" s="259"/>
    </row>
    <row r="5530" spans="1:10">
      <c r="A5530" s="259"/>
      <c r="B5530" s="259"/>
      <c r="C5530" s="259"/>
      <c r="D5530" s="259"/>
      <c r="E5530" s="259"/>
      <c r="F5530" s="270"/>
      <c r="G5530" s="259"/>
      <c r="H5530" s="259"/>
      <c r="I5530" s="259"/>
      <c r="J5530" s="259"/>
    </row>
    <row r="5531" spans="1:10">
      <c r="A5531" s="259"/>
      <c r="B5531" s="259"/>
      <c r="C5531" s="259"/>
      <c r="D5531" s="259"/>
      <c r="E5531" s="259"/>
      <c r="F5531" s="270"/>
      <c r="G5531" s="259"/>
      <c r="H5531" s="259"/>
      <c r="I5531" s="259"/>
      <c r="J5531" s="259"/>
    </row>
    <row r="5532" spans="1:10">
      <c r="A5532" s="259"/>
      <c r="B5532" s="259"/>
      <c r="C5532" s="259"/>
      <c r="D5532" s="259"/>
      <c r="E5532" s="259"/>
      <c r="F5532" s="270"/>
      <c r="G5532" s="259"/>
      <c r="H5532" s="259"/>
      <c r="I5532" s="259"/>
      <c r="J5532" s="259"/>
    </row>
    <row r="5533" spans="1:10">
      <c r="A5533" s="259"/>
      <c r="B5533" s="259"/>
      <c r="C5533" s="259"/>
      <c r="D5533" s="259"/>
      <c r="E5533" s="259"/>
      <c r="F5533" s="270"/>
      <c r="G5533" s="259"/>
      <c r="H5533" s="259"/>
      <c r="I5533" s="259"/>
      <c r="J5533" s="259"/>
    </row>
    <row r="5534" spans="1:10">
      <c r="A5534" s="259"/>
      <c r="B5534" s="259"/>
      <c r="C5534" s="259"/>
      <c r="D5534" s="259"/>
      <c r="E5534" s="259"/>
      <c r="F5534" s="270"/>
      <c r="G5534" s="259"/>
      <c r="H5534" s="259"/>
      <c r="I5534" s="259"/>
      <c r="J5534" s="259"/>
    </row>
    <row r="5535" spans="1:10">
      <c r="A5535" s="259"/>
      <c r="B5535" s="259"/>
      <c r="C5535" s="259"/>
      <c r="D5535" s="259"/>
      <c r="E5535" s="259"/>
      <c r="F5535" s="270"/>
      <c r="G5535" s="259"/>
      <c r="H5535" s="259"/>
      <c r="I5535" s="259"/>
      <c r="J5535" s="259"/>
    </row>
    <row r="5536" spans="1:10">
      <c r="A5536" s="259"/>
      <c r="B5536" s="259"/>
      <c r="C5536" s="259"/>
      <c r="D5536" s="259"/>
      <c r="E5536" s="259"/>
      <c r="F5536" s="270"/>
      <c r="G5536" s="259"/>
      <c r="H5536" s="259"/>
      <c r="I5536" s="259"/>
      <c r="J5536" s="259"/>
    </row>
    <row r="5537" spans="1:10">
      <c r="A5537" s="259"/>
      <c r="B5537" s="259"/>
      <c r="C5537" s="259"/>
      <c r="D5537" s="259"/>
      <c r="E5537" s="259"/>
      <c r="F5537" s="270"/>
      <c r="G5537" s="259"/>
      <c r="H5537" s="259"/>
      <c r="I5537" s="259"/>
      <c r="J5537" s="259"/>
    </row>
    <row r="5538" spans="1:10">
      <c r="A5538" s="259"/>
      <c r="B5538" s="259"/>
      <c r="C5538" s="259"/>
      <c r="D5538" s="259"/>
      <c r="E5538" s="259"/>
      <c r="F5538" s="270"/>
      <c r="G5538" s="259"/>
      <c r="H5538" s="259"/>
      <c r="I5538" s="259"/>
      <c r="J5538" s="259"/>
    </row>
    <row r="5539" spans="1:10">
      <c r="A5539" s="259"/>
      <c r="B5539" s="259"/>
      <c r="C5539" s="259"/>
      <c r="D5539" s="259"/>
      <c r="E5539" s="259"/>
      <c r="F5539" s="270"/>
      <c r="G5539" s="259"/>
      <c r="H5539" s="259"/>
      <c r="I5539" s="259"/>
      <c r="J5539" s="259"/>
    </row>
    <row r="5540" spans="1:10">
      <c r="A5540" s="259"/>
      <c r="B5540" s="259"/>
      <c r="C5540" s="259"/>
      <c r="D5540" s="259"/>
      <c r="E5540" s="259"/>
      <c r="F5540" s="270"/>
      <c r="G5540" s="259"/>
      <c r="H5540" s="259"/>
      <c r="I5540" s="259"/>
      <c r="J5540" s="259"/>
    </row>
    <row r="5541" spans="1:10">
      <c r="A5541" s="259"/>
      <c r="B5541" s="259"/>
      <c r="C5541" s="259"/>
      <c r="D5541" s="259"/>
      <c r="E5541" s="259"/>
      <c r="F5541" s="270"/>
      <c r="G5541" s="259"/>
      <c r="H5541" s="259"/>
      <c r="I5541" s="259"/>
      <c r="J5541" s="259"/>
    </row>
    <row r="5542" spans="1:10">
      <c r="A5542" s="259"/>
      <c r="B5542" s="259"/>
      <c r="C5542" s="259"/>
      <c r="D5542" s="259"/>
      <c r="E5542" s="259"/>
      <c r="F5542" s="270"/>
      <c r="G5542" s="259"/>
      <c r="H5542" s="259"/>
      <c r="I5542" s="259"/>
      <c r="J5542" s="259"/>
    </row>
    <row r="5543" spans="1:10">
      <c r="A5543" s="259"/>
      <c r="B5543" s="259"/>
      <c r="C5543" s="259"/>
      <c r="D5543" s="259"/>
      <c r="E5543" s="259"/>
      <c r="F5543" s="270"/>
      <c r="G5543" s="259"/>
      <c r="H5543" s="259"/>
      <c r="I5543" s="259"/>
      <c r="J5543" s="259"/>
    </row>
    <row r="5544" spans="1:10">
      <c r="A5544" s="259"/>
      <c r="B5544" s="259"/>
      <c r="C5544" s="259"/>
      <c r="D5544" s="259"/>
      <c r="E5544" s="259"/>
      <c r="F5544" s="270"/>
      <c r="G5544" s="259"/>
      <c r="H5544" s="259"/>
      <c r="I5544" s="259"/>
      <c r="J5544" s="259"/>
    </row>
    <row r="5545" spans="1:10">
      <c r="A5545" s="259"/>
      <c r="B5545" s="259"/>
      <c r="C5545" s="259"/>
      <c r="D5545" s="259"/>
      <c r="E5545" s="259"/>
      <c r="F5545" s="270"/>
      <c r="G5545" s="259"/>
      <c r="H5545" s="259"/>
      <c r="I5545" s="259"/>
      <c r="J5545" s="259"/>
    </row>
    <row r="5546" spans="1:10">
      <c r="A5546" s="259"/>
      <c r="B5546" s="259"/>
      <c r="C5546" s="259"/>
      <c r="D5546" s="259"/>
      <c r="E5546" s="259"/>
      <c r="F5546" s="270"/>
      <c r="G5546" s="259"/>
      <c r="H5546" s="259"/>
      <c r="I5546" s="259"/>
      <c r="J5546" s="259"/>
    </row>
    <row r="5547" spans="1:10">
      <c r="A5547" s="259"/>
      <c r="B5547" s="259"/>
      <c r="C5547" s="259"/>
      <c r="D5547" s="259"/>
      <c r="E5547" s="259"/>
      <c r="F5547" s="270"/>
      <c r="G5547" s="259"/>
      <c r="H5547" s="259"/>
      <c r="I5547" s="259"/>
      <c r="J5547" s="259"/>
    </row>
    <row r="5548" spans="1:10">
      <c r="A5548" s="259"/>
      <c r="B5548" s="259"/>
      <c r="C5548" s="259"/>
      <c r="D5548" s="259"/>
      <c r="E5548" s="259"/>
      <c r="F5548" s="270"/>
      <c r="G5548" s="259"/>
      <c r="H5548" s="259"/>
      <c r="I5548" s="259"/>
      <c r="J5548" s="259"/>
    </row>
    <row r="5549" spans="1:10">
      <c r="A5549" s="259"/>
      <c r="B5549" s="259"/>
      <c r="C5549" s="259"/>
      <c r="D5549" s="259"/>
      <c r="E5549" s="259"/>
      <c r="F5549" s="270"/>
      <c r="G5549" s="259"/>
      <c r="H5549" s="259"/>
      <c r="I5549" s="259"/>
      <c r="J5549" s="259"/>
    </row>
    <row r="5550" spans="1:10">
      <c r="A5550" s="259"/>
      <c r="B5550" s="259"/>
      <c r="C5550" s="259"/>
      <c r="D5550" s="259"/>
      <c r="E5550" s="259"/>
      <c r="F5550" s="270"/>
      <c r="G5550" s="259"/>
      <c r="H5550" s="259"/>
      <c r="I5550" s="259"/>
      <c r="J5550" s="259"/>
    </row>
    <row r="5551" spans="1:10">
      <c r="A5551" s="259"/>
      <c r="B5551" s="259"/>
      <c r="C5551" s="259"/>
      <c r="D5551" s="259"/>
      <c r="E5551" s="259"/>
      <c r="F5551" s="270"/>
      <c r="G5551" s="259"/>
      <c r="H5551" s="259"/>
      <c r="I5551" s="259"/>
      <c r="J5551" s="259"/>
    </row>
    <row r="5552" spans="1:10">
      <c r="A5552" s="259"/>
      <c r="B5552" s="259"/>
      <c r="C5552" s="259"/>
      <c r="D5552" s="259"/>
      <c r="E5552" s="259"/>
      <c r="F5552" s="270"/>
      <c r="G5552" s="259"/>
      <c r="H5552" s="259"/>
      <c r="I5552" s="259"/>
      <c r="J5552" s="259"/>
    </row>
    <row r="5553" spans="1:10">
      <c r="A5553" s="259"/>
      <c r="B5553" s="259"/>
      <c r="C5553" s="259"/>
      <c r="D5553" s="259"/>
      <c r="E5553" s="259"/>
      <c r="F5553" s="270"/>
      <c r="G5553" s="259"/>
      <c r="H5553" s="259"/>
      <c r="I5553" s="259"/>
      <c r="J5553" s="259"/>
    </row>
    <row r="5554" spans="1:10">
      <c r="A5554" s="259"/>
      <c r="B5554" s="259"/>
      <c r="C5554" s="259"/>
      <c r="D5554" s="259"/>
      <c r="E5554" s="259"/>
      <c r="F5554" s="270"/>
      <c r="G5554" s="259"/>
      <c r="H5554" s="259"/>
      <c r="I5554" s="259"/>
      <c r="J5554" s="259"/>
    </row>
    <row r="5555" spans="1:10">
      <c r="A5555" s="259"/>
      <c r="B5555" s="259"/>
      <c r="C5555" s="259"/>
      <c r="D5555" s="259"/>
      <c r="E5555" s="259"/>
      <c r="F5555" s="270"/>
      <c r="G5555" s="259"/>
      <c r="H5555" s="259"/>
      <c r="I5555" s="259"/>
      <c r="J5555" s="259"/>
    </row>
    <row r="5556" spans="1:10">
      <c r="A5556" s="259"/>
      <c r="B5556" s="259"/>
      <c r="C5556" s="259"/>
      <c r="D5556" s="259"/>
      <c r="E5556" s="259"/>
      <c r="F5556" s="270"/>
      <c r="G5556" s="259"/>
      <c r="H5556" s="259"/>
      <c r="I5556" s="259"/>
      <c r="J5556" s="259"/>
    </row>
    <row r="5557" spans="1:10">
      <c r="A5557" s="259"/>
      <c r="B5557" s="259"/>
      <c r="C5557" s="259"/>
      <c r="D5557" s="259"/>
      <c r="E5557" s="259"/>
      <c r="F5557" s="270"/>
      <c r="G5557" s="259"/>
      <c r="H5557" s="259"/>
      <c r="I5557" s="259"/>
      <c r="J5557" s="259"/>
    </row>
    <row r="5558" spans="1:10">
      <c r="A5558" s="259"/>
      <c r="B5558" s="259"/>
      <c r="C5558" s="259"/>
      <c r="D5558" s="259"/>
      <c r="E5558" s="259"/>
      <c r="F5558" s="270"/>
      <c r="G5558" s="259"/>
      <c r="H5558" s="259"/>
      <c r="I5558" s="259"/>
      <c r="J5558" s="259"/>
    </row>
    <row r="5559" spans="1:10">
      <c r="A5559" s="259"/>
      <c r="B5559" s="259"/>
      <c r="C5559" s="259"/>
      <c r="D5559" s="259"/>
      <c r="E5559" s="259"/>
      <c r="F5559" s="270"/>
      <c r="G5559" s="259"/>
      <c r="H5559" s="259"/>
      <c r="I5559" s="259"/>
      <c r="J5559" s="259"/>
    </row>
    <row r="5560" spans="1:10">
      <c r="A5560" s="259"/>
      <c r="B5560" s="259"/>
      <c r="C5560" s="259"/>
      <c r="D5560" s="259"/>
      <c r="E5560" s="259"/>
      <c r="F5560" s="270"/>
      <c r="G5560" s="259"/>
      <c r="H5560" s="259"/>
      <c r="I5560" s="259"/>
      <c r="J5560" s="259"/>
    </row>
    <row r="5561" spans="1:10">
      <c r="A5561" s="259"/>
      <c r="B5561" s="259"/>
      <c r="C5561" s="259"/>
      <c r="D5561" s="259"/>
      <c r="E5561" s="259"/>
      <c r="F5561" s="270"/>
      <c r="G5561" s="259"/>
      <c r="H5561" s="259"/>
      <c r="I5561" s="259"/>
      <c r="J5561" s="259"/>
    </row>
    <row r="5562" spans="1:10">
      <c r="A5562" s="259"/>
      <c r="B5562" s="259"/>
      <c r="C5562" s="259"/>
      <c r="D5562" s="259"/>
      <c r="E5562" s="259"/>
      <c r="F5562" s="270"/>
      <c r="G5562" s="259"/>
      <c r="H5562" s="259"/>
      <c r="I5562" s="259"/>
      <c r="J5562" s="259"/>
    </row>
    <row r="5563" spans="1:10">
      <c r="A5563" s="259"/>
      <c r="B5563" s="259"/>
      <c r="C5563" s="259"/>
      <c r="D5563" s="259"/>
      <c r="E5563" s="259"/>
      <c r="F5563" s="270"/>
      <c r="G5563" s="259"/>
      <c r="H5563" s="259"/>
      <c r="I5563" s="259"/>
      <c r="J5563" s="259"/>
    </row>
    <row r="5564" spans="1:10">
      <c r="A5564" s="259"/>
      <c r="B5564" s="259"/>
      <c r="C5564" s="259"/>
      <c r="D5564" s="259"/>
      <c r="E5564" s="259"/>
      <c r="F5564" s="270"/>
      <c r="G5564" s="259"/>
      <c r="H5564" s="259"/>
      <c r="I5564" s="259"/>
      <c r="J5564" s="259"/>
    </row>
    <row r="5565" spans="1:10">
      <c r="A5565" s="259"/>
      <c r="B5565" s="259"/>
      <c r="C5565" s="259"/>
      <c r="D5565" s="259"/>
      <c r="E5565" s="259"/>
      <c r="F5565" s="270"/>
      <c r="G5565" s="259"/>
      <c r="H5565" s="259"/>
      <c r="I5565" s="259"/>
      <c r="J5565" s="259"/>
    </row>
    <row r="5566" spans="1:10">
      <c r="A5566" s="259"/>
      <c r="B5566" s="259"/>
      <c r="C5566" s="259"/>
      <c r="D5566" s="259"/>
      <c r="E5566" s="259"/>
      <c r="F5566" s="270"/>
      <c r="G5566" s="259"/>
      <c r="H5566" s="259"/>
      <c r="I5566" s="259"/>
      <c r="J5566" s="259"/>
    </row>
    <row r="5567" spans="1:10">
      <c r="A5567" s="259"/>
      <c r="B5567" s="259"/>
      <c r="C5567" s="259"/>
      <c r="D5567" s="259"/>
      <c r="E5567" s="259"/>
      <c r="F5567" s="270"/>
      <c r="G5567" s="259"/>
      <c r="H5567" s="259"/>
      <c r="I5567" s="259"/>
      <c r="J5567" s="259"/>
    </row>
    <row r="5568" spans="1:10">
      <c r="A5568" s="259"/>
      <c r="B5568" s="259"/>
      <c r="C5568" s="259"/>
      <c r="D5568" s="259"/>
      <c r="E5568" s="259"/>
      <c r="F5568" s="270"/>
      <c r="G5568" s="259"/>
      <c r="H5568" s="259"/>
      <c r="I5568" s="259"/>
      <c r="J5568" s="259"/>
    </row>
    <row r="5569" spans="1:10">
      <c r="A5569" s="259"/>
      <c r="B5569" s="259"/>
      <c r="C5569" s="259"/>
      <c r="D5569" s="259"/>
      <c r="E5569" s="259"/>
      <c r="F5569" s="270"/>
      <c r="G5569" s="259"/>
      <c r="H5569" s="259"/>
      <c r="I5569" s="259"/>
      <c r="J5569" s="259"/>
    </row>
    <row r="5570" spans="1:10">
      <c r="A5570" s="259"/>
      <c r="B5570" s="259"/>
      <c r="C5570" s="259"/>
      <c r="D5570" s="259"/>
      <c r="E5570" s="259"/>
      <c r="F5570" s="270"/>
      <c r="G5570" s="259"/>
      <c r="H5570" s="259"/>
      <c r="I5570" s="259"/>
      <c r="J5570" s="259"/>
    </row>
    <row r="5571" spans="1:10">
      <c r="A5571" s="259"/>
      <c r="B5571" s="259"/>
      <c r="C5571" s="259"/>
      <c r="D5571" s="259"/>
      <c r="E5571" s="259"/>
      <c r="F5571" s="270"/>
      <c r="G5571" s="259"/>
      <c r="H5571" s="259"/>
      <c r="I5571" s="259"/>
      <c r="J5571" s="259"/>
    </row>
    <row r="5572" spans="1:10">
      <c r="A5572" s="259"/>
      <c r="B5572" s="259"/>
      <c r="C5572" s="259"/>
      <c r="D5572" s="259"/>
      <c r="E5572" s="259"/>
      <c r="F5572" s="270"/>
      <c r="G5572" s="259"/>
      <c r="H5572" s="259"/>
      <c r="I5572" s="259"/>
      <c r="J5572" s="259"/>
    </row>
    <row r="5573" spans="1:10">
      <c r="A5573" s="259"/>
      <c r="B5573" s="259"/>
      <c r="C5573" s="259"/>
      <c r="D5573" s="259"/>
      <c r="E5573" s="259"/>
      <c r="F5573" s="270"/>
      <c r="G5573" s="259"/>
      <c r="H5573" s="259"/>
      <c r="I5573" s="259"/>
      <c r="J5573" s="259"/>
    </row>
    <row r="5574" spans="1:10">
      <c r="A5574" s="259"/>
      <c r="B5574" s="259"/>
      <c r="C5574" s="259"/>
      <c r="D5574" s="259"/>
      <c r="E5574" s="259"/>
      <c r="F5574" s="270"/>
      <c r="G5574" s="259"/>
      <c r="H5574" s="259"/>
      <c r="I5574" s="259"/>
      <c r="J5574" s="259"/>
    </row>
    <row r="5575" spans="1:10">
      <c r="A5575" s="259"/>
      <c r="B5575" s="259"/>
      <c r="C5575" s="259"/>
      <c r="D5575" s="259"/>
      <c r="E5575" s="259"/>
      <c r="F5575" s="270"/>
      <c r="G5575" s="259"/>
      <c r="H5575" s="259"/>
      <c r="I5575" s="259"/>
      <c r="J5575" s="259"/>
    </row>
    <row r="5576" spans="1:10">
      <c r="A5576" s="259"/>
      <c r="B5576" s="259"/>
      <c r="C5576" s="259"/>
      <c r="D5576" s="259"/>
      <c r="E5576" s="259"/>
      <c r="F5576" s="270"/>
      <c r="G5576" s="259"/>
      <c r="H5576" s="259"/>
      <c r="I5576" s="259"/>
      <c r="J5576" s="259"/>
    </row>
    <row r="5577" spans="1:10">
      <c r="A5577" s="259"/>
      <c r="B5577" s="259"/>
      <c r="C5577" s="259"/>
      <c r="D5577" s="259"/>
      <c r="E5577" s="259"/>
      <c r="F5577" s="270"/>
      <c r="G5577" s="259"/>
      <c r="H5577" s="259"/>
      <c r="I5577" s="259"/>
      <c r="J5577" s="259"/>
    </row>
    <row r="5578" spans="1:10">
      <c r="A5578" s="259"/>
      <c r="B5578" s="259"/>
      <c r="C5578" s="259"/>
      <c r="D5578" s="259"/>
      <c r="E5578" s="259"/>
      <c r="F5578" s="270"/>
      <c r="G5578" s="259"/>
      <c r="H5578" s="259"/>
      <c r="I5578" s="259"/>
      <c r="J5578" s="259"/>
    </row>
    <row r="5579" spans="1:10">
      <c r="A5579" s="259"/>
      <c r="B5579" s="259"/>
      <c r="C5579" s="259"/>
      <c r="D5579" s="259"/>
      <c r="E5579" s="259"/>
      <c r="F5579" s="270"/>
      <c r="G5579" s="259"/>
      <c r="H5579" s="259"/>
      <c r="I5579" s="259"/>
      <c r="J5579" s="259"/>
    </row>
    <row r="5580" spans="1:10">
      <c r="A5580" s="259"/>
      <c r="B5580" s="259"/>
      <c r="C5580" s="259"/>
      <c r="D5580" s="259"/>
      <c r="E5580" s="259"/>
      <c r="F5580" s="270"/>
      <c r="G5580" s="259"/>
      <c r="H5580" s="259"/>
      <c r="I5580" s="259"/>
      <c r="J5580" s="259"/>
    </row>
    <row r="5581" spans="1:10">
      <c r="A5581" s="259"/>
      <c r="B5581" s="259"/>
      <c r="C5581" s="259"/>
      <c r="D5581" s="259"/>
      <c r="E5581" s="259"/>
      <c r="F5581" s="270"/>
      <c r="G5581" s="259"/>
      <c r="H5581" s="259"/>
      <c r="I5581" s="259"/>
      <c r="J5581" s="259"/>
    </row>
    <row r="5582" spans="1:10">
      <c r="A5582" s="259"/>
      <c r="B5582" s="259"/>
      <c r="C5582" s="259"/>
      <c r="D5582" s="259"/>
      <c r="E5582" s="259"/>
      <c r="F5582" s="270"/>
      <c r="G5582" s="259"/>
      <c r="H5582" s="259"/>
      <c r="I5582" s="259"/>
      <c r="J5582" s="259"/>
    </row>
    <row r="5583" spans="1:10">
      <c r="A5583" s="259"/>
      <c r="B5583" s="259"/>
      <c r="C5583" s="259"/>
      <c r="D5583" s="259"/>
      <c r="E5583" s="259"/>
      <c r="F5583" s="270"/>
      <c r="G5583" s="259"/>
      <c r="H5583" s="259"/>
      <c r="I5583" s="259"/>
      <c r="J5583" s="259"/>
    </row>
    <row r="5584" spans="1:10">
      <c r="A5584" s="259"/>
      <c r="B5584" s="259"/>
      <c r="C5584" s="259"/>
      <c r="D5584" s="259"/>
      <c r="E5584" s="259"/>
      <c r="F5584" s="270"/>
      <c r="G5584" s="259"/>
      <c r="H5584" s="259"/>
      <c r="I5584" s="259"/>
      <c r="J5584" s="259"/>
    </row>
    <row r="5585" spans="1:10">
      <c r="A5585" s="259"/>
      <c r="B5585" s="259"/>
      <c r="C5585" s="259"/>
      <c r="D5585" s="259"/>
      <c r="E5585" s="259"/>
      <c r="F5585" s="270"/>
      <c r="G5585" s="259"/>
      <c r="H5585" s="259"/>
      <c r="I5585" s="259"/>
      <c r="J5585" s="259"/>
    </row>
    <row r="5586" spans="1:10">
      <c r="A5586" s="259"/>
      <c r="B5586" s="259"/>
      <c r="C5586" s="259"/>
      <c r="D5586" s="259"/>
      <c r="E5586" s="259"/>
      <c r="F5586" s="270"/>
      <c r="G5586" s="259"/>
      <c r="H5586" s="259"/>
      <c r="I5586" s="259"/>
      <c r="J5586" s="259"/>
    </row>
    <row r="5587" spans="1:10">
      <c r="A5587" s="259"/>
      <c r="B5587" s="259"/>
      <c r="C5587" s="259"/>
      <c r="D5587" s="259"/>
      <c r="E5587" s="259"/>
      <c r="F5587" s="270"/>
      <c r="G5587" s="259"/>
      <c r="H5587" s="259"/>
      <c r="I5587" s="259"/>
      <c r="J5587" s="259"/>
    </row>
    <row r="5588" spans="1:10">
      <c r="A5588" s="259"/>
      <c r="B5588" s="259"/>
      <c r="C5588" s="259"/>
      <c r="D5588" s="259"/>
      <c r="E5588" s="259"/>
      <c r="F5588" s="270"/>
      <c r="G5588" s="259"/>
      <c r="H5588" s="259"/>
      <c r="I5588" s="259"/>
      <c r="J5588" s="259"/>
    </row>
    <row r="5589" spans="1:10">
      <c r="A5589" s="259"/>
      <c r="B5589" s="259"/>
      <c r="C5589" s="259"/>
      <c r="D5589" s="259"/>
      <c r="E5589" s="259"/>
      <c r="F5589" s="270"/>
      <c r="G5589" s="259"/>
      <c r="H5589" s="259"/>
      <c r="I5589" s="259"/>
      <c r="J5589" s="259"/>
    </row>
    <row r="5590" spans="1:10">
      <c r="A5590" s="259"/>
      <c r="B5590" s="259"/>
      <c r="C5590" s="259"/>
      <c r="D5590" s="259"/>
      <c r="E5590" s="259"/>
      <c r="F5590" s="270"/>
      <c r="G5590" s="259"/>
      <c r="H5590" s="259"/>
      <c r="I5590" s="259"/>
      <c r="J5590" s="259"/>
    </row>
    <row r="5591" spans="1:10">
      <c r="A5591" s="259"/>
      <c r="B5591" s="259"/>
      <c r="C5591" s="259"/>
      <c r="D5591" s="259"/>
      <c r="E5591" s="259"/>
      <c r="F5591" s="270"/>
      <c r="G5591" s="259"/>
      <c r="H5591" s="259"/>
      <c r="I5591" s="259"/>
      <c r="J5591" s="259"/>
    </row>
    <row r="5592" spans="1:10">
      <c r="A5592" s="259"/>
      <c r="B5592" s="259"/>
      <c r="C5592" s="259"/>
      <c r="D5592" s="259"/>
      <c r="E5592" s="259"/>
      <c r="F5592" s="270"/>
      <c r="G5592" s="259"/>
      <c r="H5592" s="259"/>
      <c r="I5592" s="259"/>
      <c r="J5592" s="259"/>
    </row>
    <row r="5593" spans="1:10">
      <c r="A5593" s="259"/>
      <c r="B5593" s="259"/>
      <c r="C5593" s="259"/>
      <c r="D5593" s="259"/>
      <c r="E5593" s="259"/>
      <c r="F5593" s="270"/>
      <c r="G5593" s="259"/>
      <c r="H5593" s="259"/>
      <c r="I5593" s="259"/>
      <c r="J5593" s="259"/>
    </row>
    <row r="5594" spans="1:10">
      <c r="A5594" s="259"/>
      <c r="B5594" s="259"/>
      <c r="C5594" s="259"/>
      <c r="D5594" s="259"/>
      <c r="E5594" s="259"/>
      <c r="F5594" s="270"/>
      <c r="G5594" s="259"/>
      <c r="H5594" s="259"/>
      <c r="I5594" s="259"/>
      <c r="J5594" s="259"/>
    </row>
    <row r="5595" spans="1:10">
      <c r="A5595" s="259"/>
      <c r="B5595" s="259"/>
      <c r="C5595" s="259"/>
      <c r="D5595" s="259"/>
      <c r="E5595" s="259"/>
      <c r="F5595" s="270"/>
      <c r="G5595" s="259"/>
      <c r="H5595" s="259"/>
      <c r="I5595" s="259"/>
      <c r="J5595" s="259"/>
    </row>
    <row r="5596" spans="1:10">
      <c r="A5596" s="259"/>
      <c r="B5596" s="259"/>
      <c r="C5596" s="259"/>
      <c r="D5596" s="259"/>
      <c r="E5596" s="259"/>
      <c r="F5596" s="270"/>
      <c r="G5596" s="259"/>
      <c r="H5596" s="259"/>
      <c r="I5596" s="259"/>
      <c r="J5596" s="259"/>
    </row>
    <row r="5597" spans="1:10">
      <c r="A5597" s="259"/>
      <c r="B5597" s="259"/>
      <c r="C5597" s="259"/>
      <c r="D5597" s="259"/>
      <c r="E5597" s="259"/>
      <c r="F5597" s="270"/>
      <c r="G5597" s="259"/>
      <c r="H5597" s="259"/>
      <c r="I5597" s="259"/>
      <c r="J5597" s="259"/>
    </row>
    <row r="5598" spans="1:10">
      <c r="A5598" s="259"/>
      <c r="B5598" s="259"/>
      <c r="C5598" s="259"/>
      <c r="D5598" s="259"/>
      <c r="E5598" s="259"/>
      <c r="F5598" s="270"/>
      <c r="G5598" s="259"/>
      <c r="H5598" s="259"/>
      <c r="I5598" s="259"/>
      <c r="J5598" s="259"/>
    </row>
    <row r="5599" spans="1:10">
      <c r="A5599" s="259"/>
      <c r="B5599" s="259"/>
      <c r="C5599" s="259"/>
      <c r="D5599" s="259"/>
      <c r="E5599" s="259"/>
      <c r="F5599" s="270"/>
      <c r="G5599" s="259"/>
      <c r="H5599" s="259"/>
      <c r="I5599" s="259"/>
      <c r="J5599" s="259"/>
    </row>
    <row r="5600" spans="1:10">
      <c r="A5600" s="259"/>
      <c r="B5600" s="259"/>
      <c r="C5600" s="259"/>
      <c r="D5600" s="259"/>
      <c r="E5600" s="259"/>
      <c r="F5600" s="270"/>
      <c r="G5600" s="259"/>
      <c r="H5600" s="259"/>
      <c r="I5600" s="259"/>
      <c r="J5600" s="259"/>
    </row>
    <row r="5601" spans="1:10">
      <c r="A5601" s="259"/>
      <c r="B5601" s="259"/>
      <c r="C5601" s="259"/>
      <c r="D5601" s="259"/>
      <c r="E5601" s="259"/>
      <c r="F5601" s="270"/>
      <c r="G5601" s="259"/>
      <c r="H5601" s="259"/>
      <c r="I5601" s="259"/>
      <c r="J5601" s="259"/>
    </row>
    <row r="5602" spans="1:10">
      <c r="A5602" s="259"/>
      <c r="B5602" s="259"/>
      <c r="C5602" s="259"/>
      <c r="D5602" s="259"/>
      <c r="E5602" s="259"/>
      <c r="F5602" s="270"/>
      <c r="G5602" s="259"/>
      <c r="H5602" s="259"/>
      <c r="I5602" s="259"/>
      <c r="J5602" s="259"/>
    </row>
    <row r="5603" spans="1:10">
      <c r="A5603" s="259"/>
      <c r="B5603" s="259"/>
      <c r="C5603" s="259"/>
      <c r="D5603" s="259"/>
      <c r="E5603" s="259"/>
      <c r="F5603" s="270"/>
      <c r="G5603" s="259"/>
      <c r="H5603" s="259"/>
      <c r="I5603" s="259"/>
      <c r="J5603" s="259"/>
    </row>
    <row r="5604" spans="1:10">
      <c r="A5604" s="259"/>
      <c r="B5604" s="259"/>
      <c r="C5604" s="259"/>
      <c r="D5604" s="259"/>
      <c r="E5604" s="259"/>
      <c r="F5604" s="270"/>
      <c r="G5604" s="259"/>
      <c r="H5604" s="259"/>
      <c r="I5604" s="259"/>
      <c r="J5604" s="259"/>
    </row>
    <row r="5605" spans="1:10">
      <c r="A5605" s="259"/>
      <c r="B5605" s="259"/>
      <c r="C5605" s="259"/>
      <c r="D5605" s="259"/>
      <c r="E5605" s="259"/>
      <c r="F5605" s="270"/>
      <c r="G5605" s="259"/>
      <c r="H5605" s="259"/>
      <c r="I5605" s="259"/>
      <c r="J5605" s="259"/>
    </row>
    <row r="5606" spans="1:10">
      <c r="A5606" s="259"/>
      <c r="B5606" s="259"/>
      <c r="C5606" s="259"/>
      <c r="D5606" s="259"/>
      <c r="E5606" s="259"/>
      <c r="F5606" s="270"/>
      <c r="G5606" s="259"/>
      <c r="H5606" s="259"/>
      <c r="I5606" s="259"/>
      <c r="J5606" s="259"/>
    </row>
    <row r="5607" spans="1:10">
      <c r="A5607" s="259"/>
      <c r="B5607" s="259"/>
      <c r="C5607" s="259"/>
      <c r="D5607" s="259"/>
      <c r="E5607" s="259"/>
      <c r="F5607" s="270"/>
      <c r="G5607" s="259"/>
      <c r="H5607" s="259"/>
      <c r="I5607" s="259"/>
      <c r="J5607" s="259"/>
    </row>
    <row r="5608" spans="1:10">
      <c r="A5608" s="259"/>
      <c r="B5608" s="259"/>
      <c r="C5608" s="259"/>
      <c r="D5608" s="259"/>
      <c r="E5608" s="259"/>
      <c r="F5608" s="270"/>
      <c r="G5608" s="259"/>
      <c r="H5608" s="259"/>
      <c r="I5608" s="259"/>
      <c r="J5608" s="259"/>
    </row>
    <row r="5609" spans="1:10">
      <c r="A5609" s="259"/>
      <c r="B5609" s="259"/>
      <c r="C5609" s="259"/>
      <c r="D5609" s="259"/>
      <c r="E5609" s="259"/>
      <c r="F5609" s="270"/>
      <c r="G5609" s="259"/>
      <c r="H5609" s="259"/>
      <c r="I5609" s="259"/>
      <c r="J5609" s="259"/>
    </row>
    <row r="5610" spans="1:10">
      <c r="A5610" s="259"/>
      <c r="B5610" s="259"/>
      <c r="C5610" s="259"/>
      <c r="D5610" s="259"/>
      <c r="E5610" s="259"/>
      <c r="F5610" s="270"/>
      <c r="G5610" s="259"/>
      <c r="H5610" s="259"/>
      <c r="I5610" s="259"/>
      <c r="J5610" s="259"/>
    </row>
    <row r="5611" spans="1:10">
      <c r="A5611" s="259"/>
      <c r="B5611" s="259"/>
      <c r="C5611" s="259"/>
      <c r="D5611" s="259"/>
      <c r="E5611" s="259"/>
      <c r="F5611" s="270"/>
      <c r="G5611" s="259"/>
      <c r="H5611" s="259"/>
      <c r="I5611" s="259"/>
      <c r="J5611" s="259"/>
    </row>
    <row r="5612" spans="1:10">
      <c r="A5612" s="259"/>
      <c r="B5612" s="259"/>
      <c r="C5612" s="259"/>
      <c r="D5612" s="259"/>
      <c r="E5612" s="259"/>
      <c r="F5612" s="270"/>
      <c r="G5612" s="259"/>
      <c r="H5612" s="259"/>
      <c r="I5612" s="259"/>
      <c r="J5612" s="259"/>
    </row>
    <row r="5613" spans="1:10">
      <c r="A5613" s="259"/>
      <c r="B5613" s="259"/>
      <c r="C5613" s="259"/>
      <c r="D5613" s="259"/>
      <c r="E5613" s="259"/>
      <c r="F5613" s="270"/>
      <c r="G5613" s="259"/>
      <c r="H5613" s="259"/>
      <c r="I5613" s="259"/>
      <c r="J5613" s="259"/>
    </row>
    <row r="5614" spans="1:10">
      <c r="A5614" s="259"/>
      <c r="B5614" s="259"/>
      <c r="C5614" s="259"/>
      <c r="D5614" s="259"/>
      <c r="E5614" s="259"/>
      <c r="F5614" s="270"/>
      <c r="G5614" s="259"/>
      <c r="H5614" s="259"/>
      <c r="I5614" s="259"/>
      <c r="J5614" s="259"/>
    </row>
    <row r="5615" spans="1:10">
      <c r="A5615" s="259"/>
      <c r="B5615" s="259"/>
      <c r="C5615" s="259"/>
      <c r="D5615" s="259"/>
      <c r="E5615" s="259"/>
      <c r="F5615" s="270"/>
      <c r="G5615" s="259"/>
      <c r="H5615" s="259"/>
      <c r="I5615" s="259"/>
      <c r="J5615" s="259"/>
    </row>
    <row r="5616" spans="1:10">
      <c r="A5616" s="259"/>
      <c r="B5616" s="259"/>
      <c r="C5616" s="259"/>
      <c r="D5616" s="259"/>
      <c r="E5616" s="259"/>
      <c r="F5616" s="270"/>
      <c r="G5616" s="259"/>
      <c r="H5616" s="259"/>
      <c r="I5616" s="259"/>
      <c r="J5616" s="259"/>
    </row>
    <row r="5617" spans="1:10">
      <c r="A5617" s="259"/>
      <c r="B5617" s="259"/>
      <c r="C5617" s="259"/>
      <c r="D5617" s="259"/>
      <c r="E5617" s="259"/>
      <c r="F5617" s="270"/>
      <c r="G5617" s="259"/>
      <c r="H5617" s="259"/>
      <c r="I5617" s="259"/>
      <c r="J5617" s="259"/>
    </row>
    <row r="5618" spans="1:10">
      <c r="A5618" s="259"/>
      <c r="B5618" s="259"/>
      <c r="C5618" s="259"/>
      <c r="D5618" s="259"/>
      <c r="E5618" s="259"/>
      <c r="F5618" s="270"/>
      <c r="G5618" s="259"/>
      <c r="H5618" s="259"/>
      <c r="I5618" s="259"/>
      <c r="J5618" s="259"/>
    </row>
    <row r="5619" spans="1:10">
      <c r="A5619" s="259"/>
      <c r="B5619" s="259"/>
      <c r="C5619" s="259"/>
      <c r="D5619" s="259"/>
      <c r="E5619" s="259"/>
      <c r="F5619" s="270"/>
      <c r="G5619" s="259"/>
      <c r="H5619" s="259"/>
      <c r="I5619" s="259"/>
      <c r="J5619" s="259"/>
    </row>
    <row r="5620" spans="1:10">
      <c r="A5620" s="259"/>
      <c r="B5620" s="259"/>
      <c r="C5620" s="259"/>
      <c r="D5620" s="259"/>
      <c r="E5620" s="259"/>
      <c r="F5620" s="270"/>
      <c r="G5620" s="259"/>
      <c r="H5620" s="259"/>
      <c r="I5620" s="259"/>
      <c r="J5620" s="259"/>
    </row>
    <row r="5621" spans="1:10">
      <c r="A5621" s="259"/>
      <c r="B5621" s="259"/>
      <c r="C5621" s="259"/>
      <c r="D5621" s="259"/>
      <c r="E5621" s="259"/>
      <c r="F5621" s="270"/>
      <c r="G5621" s="259"/>
      <c r="H5621" s="259"/>
      <c r="I5621" s="259"/>
      <c r="J5621" s="259"/>
    </row>
    <row r="5622" spans="1:10">
      <c r="A5622" s="259"/>
      <c r="B5622" s="259"/>
      <c r="C5622" s="259"/>
      <c r="D5622" s="259"/>
      <c r="E5622" s="259"/>
      <c r="F5622" s="270"/>
      <c r="G5622" s="259"/>
      <c r="H5622" s="259"/>
      <c r="I5622" s="259"/>
      <c r="J5622" s="259"/>
    </row>
    <row r="5623" spans="1:10">
      <c r="A5623" s="259"/>
      <c r="B5623" s="259"/>
      <c r="C5623" s="259"/>
      <c r="D5623" s="259"/>
      <c r="E5623" s="259"/>
      <c r="F5623" s="270"/>
      <c r="G5623" s="259"/>
      <c r="H5623" s="259"/>
      <c r="I5623" s="259"/>
      <c r="J5623" s="259"/>
    </row>
    <row r="5624" spans="1:10">
      <c r="A5624" s="259"/>
      <c r="B5624" s="259"/>
      <c r="C5624" s="259"/>
      <c r="D5624" s="259"/>
      <c r="E5624" s="259"/>
      <c r="F5624" s="270"/>
      <c r="G5624" s="259"/>
      <c r="H5624" s="259"/>
      <c r="I5624" s="259"/>
      <c r="J5624" s="259"/>
    </row>
    <row r="5625" spans="1:10">
      <c r="A5625" s="259"/>
      <c r="B5625" s="259"/>
      <c r="C5625" s="259"/>
      <c r="D5625" s="259"/>
      <c r="E5625" s="259"/>
      <c r="F5625" s="270"/>
      <c r="G5625" s="259"/>
      <c r="H5625" s="259"/>
      <c r="I5625" s="259"/>
      <c r="J5625" s="259"/>
    </row>
    <row r="5626" spans="1:10">
      <c r="A5626" s="259"/>
      <c r="B5626" s="259"/>
      <c r="C5626" s="259"/>
      <c r="D5626" s="259"/>
      <c r="E5626" s="259"/>
      <c r="F5626" s="270"/>
      <c r="G5626" s="259"/>
      <c r="H5626" s="259"/>
      <c r="I5626" s="259"/>
      <c r="J5626" s="259"/>
    </row>
    <row r="5627" spans="1:10">
      <c r="A5627" s="259"/>
      <c r="B5627" s="259"/>
      <c r="C5627" s="259"/>
      <c r="D5627" s="259"/>
      <c r="E5627" s="259"/>
      <c r="F5627" s="270"/>
      <c r="G5627" s="259"/>
      <c r="H5627" s="259"/>
      <c r="I5627" s="259"/>
      <c r="J5627" s="259"/>
    </row>
    <row r="5628" spans="1:10">
      <c r="A5628" s="259"/>
      <c r="B5628" s="259"/>
      <c r="C5628" s="259"/>
      <c r="D5628" s="259"/>
      <c r="E5628" s="259"/>
      <c r="F5628" s="270"/>
      <c r="G5628" s="259"/>
      <c r="H5628" s="259"/>
      <c r="I5628" s="259"/>
      <c r="J5628" s="259"/>
    </row>
    <row r="5629" spans="1:10">
      <c r="A5629" s="259"/>
      <c r="B5629" s="259"/>
      <c r="C5629" s="259"/>
      <c r="D5629" s="259"/>
      <c r="E5629" s="259"/>
      <c r="F5629" s="270"/>
      <c r="G5629" s="259"/>
      <c r="H5629" s="259"/>
      <c r="I5629" s="259"/>
      <c r="J5629" s="259"/>
    </row>
    <row r="5630" spans="1:10">
      <c r="A5630" s="259"/>
      <c r="B5630" s="259"/>
      <c r="C5630" s="259"/>
      <c r="D5630" s="259"/>
      <c r="E5630" s="259"/>
      <c r="F5630" s="270"/>
      <c r="G5630" s="259"/>
      <c r="H5630" s="259"/>
      <c r="I5630" s="259"/>
      <c r="J5630" s="259"/>
    </row>
    <row r="5631" spans="1:10">
      <c r="A5631" s="259"/>
      <c r="B5631" s="259"/>
      <c r="C5631" s="259"/>
      <c r="D5631" s="259"/>
      <c r="E5631" s="259"/>
      <c r="F5631" s="270"/>
      <c r="G5631" s="259"/>
      <c r="H5631" s="259"/>
      <c r="I5631" s="259"/>
      <c r="J5631" s="259"/>
    </row>
    <row r="5632" spans="1:10">
      <c r="A5632" s="259"/>
      <c r="B5632" s="259"/>
      <c r="C5632" s="259"/>
      <c r="D5632" s="259"/>
      <c r="E5632" s="259"/>
      <c r="F5632" s="270"/>
      <c r="G5632" s="259"/>
      <c r="H5632" s="259"/>
      <c r="I5632" s="259"/>
      <c r="J5632" s="259"/>
    </row>
    <row r="5633" spans="1:10">
      <c r="A5633" s="259"/>
      <c r="B5633" s="259"/>
      <c r="C5633" s="259"/>
      <c r="D5633" s="259"/>
      <c r="E5633" s="259"/>
      <c r="F5633" s="270"/>
      <c r="G5633" s="259"/>
      <c r="H5633" s="259"/>
      <c r="I5633" s="259"/>
      <c r="J5633" s="259"/>
    </row>
    <row r="5634" spans="1:10">
      <c r="A5634" s="259"/>
      <c r="B5634" s="259"/>
      <c r="C5634" s="259"/>
      <c r="D5634" s="259"/>
      <c r="E5634" s="259"/>
      <c r="F5634" s="270"/>
      <c r="G5634" s="259"/>
      <c r="H5634" s="259"/>
      <c r="I5634" s="259"/>
      <c r="J5634" s="259"/>
    </row>
    <row r="5635" spans="1:10">
      <c r="A5635" s="259"/>
      <c r="B5635" s="259"/>
      <c r="C5635" s="259"/>
      <c r="D5635" s="259"/>
      <c r="E5635" s="259"/>
      <c r="F5635" s="270"/>
      <c r="G5635" s="259"/>
      <c r="H5635" s="259"/>
      <c r="I5635" s="259"/>
      <c r="J5635" s="259"/>
    </row>
    <row r="5636" spans="1:10">
      <c r="A5636" s="259"/>
      <c r="B5636" s="259"/>
      <c r="C5636" s="259"/>
      <c r="D5636" s="259"/>
      <c r="E5636" s="259"/>
      <c r="F5636" s="270"/>
      <c r="G5636" s="259"/>
      <c r="H5636" s="259"/>
      <c r="I5636" s="259"/>
      <c r="J5636" s="259"/>
    </row>
    <row r="5637" spans="1:10">
      <c r="A5637" s="259"/>
      <c r="B5637" s="259"/>
      <c r="C5637" s="259"/>
      <c r="D5637" s="259"/>
      <c r="E5637" s="259"/>
      <c r="F5637" s="270"/>
      <c r="G5637" s="259"/>
      <c r="H5637" s="259"/>
      <c r="I5637" s="259"/>
      <c r="J5637" s="259"/>
    </row>
    <row r="5638" spans="1:10">
      <c r="A5638" s="259"/>
      <c r="B5638" s="259"/>
      <c r="C5638" s="259"/>
      <c r="D5638" s="259"/>
      <c r="E5638" s="259"/>
      <c r="F5638" s="270"/>
      <c r="G5638" s="259"/>
      <c r="H5638" s="259"/>
      <c r="I5638" s="259"/>
      <c r="J5638" s="259"/>
    </row>
    <row r="5639" spans="1:10">
      <c r="A5639" s="259"/>
      <c r="B5639" s="259"/>
      <c r="C5639" s="259"/>
      <c r="D5639" s="259"/>
      <c r="E5639" s="259"/>
      <c r="F5639" s="270"/>
      <c r="G5639" s="259"/>
      <c r="H5639" s="259"/>
      <c r="I5639" s="259"/>
      <c r="J5639" s="259"/>
    </row>
    <row r="5640" spans="1:10">
      <c r="A5640" s="259"/>
      <c r="B5640" s="259"/>
      <c r="C5640" s="259"/>
      <c r="D5640" s="259"/>
      <c r="E5640" s="259"/>
      <c r="F5640" s="270"/>
      <c r="G5640" s="259"/>
      <c r="H5640" s="259"/>
      <c r="I5640" s="259"/>
      <c r="J5640" s="259"/>
    </row>
    <row r="5641" spans="1:10">
      <c r="A5641" s="259"/>
      <c r="B5641" s="259"/>
      <c r="C5641" s="259"/>
      <c r="D5641" s="259"/>
      <c r="E5641" s="259"/>
      <c r="F5641" s="270"/>
      <c r="G5641" s="259"/>
      <c r="H5641" s="259"/>
      <c r="I5641" s="259"/>
      <c r="J5641" s="259"/>
    </row>
    <row r="5642" spans="1:10">
      <c r="A5642" s="259"/>
      <c r="B5642" s="259"/>
      <c r="C5642" s="259"/>
      <c r="D5642" s="259"/>
      <c r="E5642" s="259"/>
      <c r="F5642" s="270"/>
      <c r="G5642" s="259"/>
      <c r="H5642" s="259"/>
      <c r="I5642" s="259"/>
      <c r="J5642" s="259"/>
    </row>
    <row r="5643" spans="1:10">
      <c r="A5643" s="259"/>
      <c r="B5643" s="259"/>
      <c r="C5643" s="259"/>
      <c r="D5643" s="259"/>
      <c r="E5643" s="259"/>
      <c r="F5643" s="270"/>
      <c r="G5643" s="259"/>
      <c r="H5643" s="259"/>
      <c r="I5643" s="259"/>
      <c r="J5643" s="259"/>
    </row>
    <row r="5644" spans="1:10">
      <c r="A5644" s="259"/>
      <c r="B5644" s="259"/>
      <c r="C5644" s="259"/>
      <c r="D5644" s="259"/>
      <c r="E5644" s="259"/>
      <c r="F5644" s="270"/>
      <c r="G5644" s="259"/>
      <c r="H5644" s="259"/>
      <c r="I5644" s="259"/>
      <c r="J5644" s="259"/>
    </row>
    <row r="5645" spans="1:10">
      <c r="A5645" s="259"/>
      <c r="B5645" s="259"/>
      <c r="C5645" s="259"/>
      <c r="D5645" s="259"/>
      <c r="E5645" s="259"/>
      <c r="F5645" s="270"/>
      <c r="G5645" s="259"/>
      <c r="H5645" s="259"/>
      <c r="I5645" s="259"/>
      <c r="J5645" s="259"/>
    </row>
    <row r="5646" spans="1:10">
      <c r="A5646" s="259"/>
      <c r="B5646" s="259"/>
      <c r="C5646" s="259"/>
      <c r="D5646" s="259"/>
      <c r="E5646" s="259"/>
      <c r="F5646" s="270"/>
      <c r="G5646" s="259"/>
      <c r="H5646" s="259"/>
      <c r="I5646" s="259"/>
      <c r="J5646" s="259"/>
    </row>
    <row r="5647" spans="1:10">
      <c r="A5647" s="259"/>
      <c r="B5647" s="259"/>
      <c r="C5647" s="259"/>
      <c r="D5647" s="259"/>
      <c r="E5647" s="259"/>
      <c r="F5647" s="270"/>
      <c r="G5647" s="259"/>
      <c r="H5647" s="259"/>
      <c r="I5647" s="259"/>
      <c r="J5647" s="259"/>
    </row>
    <row r="5648" spans="1:10">
      <c r="A5648" s="259"/>
      <c r="B5648" s="259"/>
      <c r="C5648" s="259"/>
      <c r="D5648" s="259"/>
      <c r="E5648" s="259"/>
      <c r="F5648" s="270"/>
      <c r="G5648" s="259"/>
      <c r="H5648" s="259"/>
      <c r="I5648" s="259"/>
      <c r="J5648" s="259"/>
    </row>
    <row r="5649" spans="1:10">
      <c r="A5649" s="259"/>
      <c r="B5649" s="259"/>
      <c r="C5649" s="259"/>
      <c r="D5649" s="259"/>
      <c r="E5649" s="259"/>
      <c r="F5649" s="270"/>
      <c r="G5649" s="259"/>
      <c r="H5649" s="259"/>
      <c r="I5649" s="259"/>
      <c r="J5649" s="259"/>
    </row>
    <row r="5650" spans="1:10">
      <c r="A5650" s="259"/>
      <c r="B5650" s="259"/>
      <c r="C5650" s="259"/>
      <c r="D5650" s="259"/>
      <c r="E5650" s="259"/>
      <c r="F5650" s="270"/>
      <c r="G5650" s="259"/>
      <c r="H5650" s="259"/>
      <c r="I5650" s="259"/>
      <c r="J5650" s="259"/>
    </row>
    <row r="5651" spans="1:10">
      <c r="A5651" s="259"/>
      <c r="B5651" s="259"/>
      <c r="C5651" s="259"/>
      <c r="D5651" s="259"/>
      <c r="E5651" s="259"/>
      <c r="F5651" s="270"/>
      <c r="G5651" s="259"/>
      <c r="H5651" s="259"/>
      <c r="I5651" s="259"/>
      <c r="J5651" s="259"/>
    </row>
    <row r="5652" spans="1:10">
      <c r="A5652" s="259"/>
      <c r="B5652" s="259"/>
      <c r="C5652" s="259"/>
      <c r="D5652" s="259"/>
      <c r="E5652" s="259"/>
      <c r="F5652" s="270"/>
      <c r="G5652" s="259"/>
      <c r="H5652" s="259"/>
      <c r="I5652" s="259"/>
      <c r="J5652" s="259"/>
    </row>
    <row r="5653" spans="1:10">
      <c r="A5653" s="259"/>
      <c r="B5653" s="259"/>
      <c r="C5653" s="259"/>
      <c r="D5653" s="259"/>
      <c r="E5653" s="259"/>
      <c r="F5653" s="270"/>
      <c r="G5653" s="259"/>
      <c r="H5653" s="259"/>
      <c r="I5653" s="259"/>
      <c r="J5653" s="259"/>
    </row>
    <row r="5654" spans="1:10">
      <c r="A5654" s="259"/>
      <c r="B5654" s="259"/>
      <c r="C5654" s="259"/>
      <c r="D5654" s="259"/>
      <c r="E5654" s="259"/>
      <c r="F5654" s="270"/>
      <c r="G5654" s="259"/>
      <c r="H5654" s="259"/>
      <c r="I5654" s="259"/>
      <c r="J5654" s="259"/>
    </row>
    <row r="5655" spans="1:10">
      <c r="A5655" s="259"/>
      <c r="B5655" s="259"/>
      <c r="C5655" s="259"/>
      <c r="D5655" s="259"/>
      <c r="E5655" s="259"/>
      <c r="F5655" s="270"/>
      <c r="G5655" s="259"/>
      <c r="H5655" s="259"/>
      <c r="I5655" s="259"/>
      <c r="J5655" s="259"/>
    </row>
    <row r="5656" spans="1:10">
      <c r="A5656" s="259"/>
      <c r="B5656" s="259"/>
      <c r="C5656" s="259"/>
      <c r="D5656" s="259"/>
      <c r="E5656" s="259"/>
      <c r="F5656" s="270"/>
      <c r="G5656" s="259"/>
      <c r="H5656" s="259"/>
      <c r="I5656" s="259"/>
      <c r="J5656" s="259"/>
    </row>
    <row r="5657" spans="1:10">
      <c r="A5657" s="259"/>
      <c r="B5657" s="259"/>
      <c r="C5657" s="259"/>
      <c r="D5657" s="259"/>
      <c r="E5657" s="259"/>
      <c r="F5657" s="270"/>
      <c r="G5657" s="259"/>
      <c r="H5657" s="259"/>
      <c r="I5657" s="259"/>
      <c r="J5657" s="259"/>
    </row>
    <row r="5658" spans="1:10">
      <c r="A5658" s="259"/>
      <c r="B5658" s="259"/>
      <c r="C5658" s="259"/>
      <c r="D5658" s="259"/>
      <c r="E5658" s="259"/>
      <c r="F5658" s="270"/>
      <c r="G5658" s="259"/>
      <c r="H5658" s="259"/>
      <c r="I5658" s="259"/>
      <c r="J5658" s="259"/>
    </row>
    <row r="5659" spans="1:10">
      <c r="A5659" s="259"/>
      <c r="B5659" s="259"/>
      <c r="C5659" s="259"/>
      <c r="D5659" s="259"/>
      <c r="E5659" s="259"/>
      <c r="F5659" s="270"/>
      <c r="G5659" s="259"/>
      <c r="H5659" s="259"/>
      <c r="I5659" s="259"/>
      <c r="J5659" s="259"/>
    </row>
    <row r="5660" spans="1:10">
      <c r="A5660" s="259"/>
      <c r="B5660" s="259"/>
      <c r="C5660" s="259"/>
      <c r="D5660" s="259"/>
      <c r="E5660" s="259"/>
      <c r="F5660" s="270"/>
      <c r="G5660" s="259"/>
      <c r="H5660" s="259"/>
      <c r="I5660" s="259"/>
      <c r="J5660" s="259"/>
    </row>
    <row r="5661" spans="1:10">
      <c r="A5661" s="259"/>
      <c r="B5661" s="259"/>
      <c r="C5661" s="259"/>
      <c r="D5661" s="259"/>
      <c r="E5661" s="259"/>
      <c r="F5661" s="270"/>
      <c r="G5661" s="259"/>
      <c r="H5661" s="259"/>
      <c r="I5661" s="259"/>
      <c r="J5661" s="259"/>
    </row>
    <row r="5662" spans="1:10">
      <c r="A5662" s="259"/>
      <c r="B5662" s="259"/>
      <c r="C5662" s="259"/>
      <c r="D5662" s="259"/>
      <c r="E5662" s="259"/>
      <c r="F5662" s="270"/>
      <c r="G5662" s="259"/>
      <c r="H5662" s="259"/>
      <c r="I5662" s="259"/>
      <c r="J5662" s="259"/>
    </row>
    <row r="5663" spans="1:10">
      <c r="A5663" s="259"/>
      <c r="B5663" s="259"/>
      <c r="C5663" s="259"/>
      <c r="D5663" s="259"/>
      <c r="E5663" s="259"/>
      <c r="F5663" s="270"/>
      <c r="G5663" s="259"/>
      <c r="H5663" s="259"/>
      <c r="I5663" s="259"/>
      <c r="J5663" s="259"/>
    </row>
    <row r="5664" spans="1:10">
      <c r="A5664" s="259"/>
      <c r="B5664" s="259"/>
      <c r="C5664" s="259"/>
      <c r="D5664" s="259"/>
      <c r="E5664" s="259"/>
      <c r="F5664" s="270"/>
      <c r="G5664" s="259"/>
      <c r="H5664" s="259"/>
      <c r="I5664" s="259"/>
      <c r="J5664" s="259"/>
    </row>
    <row r="5665" spans="1:10">
      <c r="A5665" s="259"/>
      <c r="B5665" s="259"/>
      <c r="C5665" s="259"/>
      <c r="D5665" s="259"/>
      <c r="E5665" s="259"/>
      <c r="F5665" s="270"/>
      <c r="G5665" s="259"/>
      <c r="H5665" s="259"/>
      <c r="I5665" s="259"/>
      <c r="J5665" s="259"/>
    </row>
    <row r="5666" spans="1:10">
      <c r="A5666" s="259"/>
      <c r="B5666" s="259"/>
      <c r="C5666" s="259"/>
      <c r="D5666" s="259"/>
      <c r="E5666" s="259"/>
      <c r="F5666" s="270"/>
      <c r="G5666" s="259"/>
      <c r="H5666" s="259"/>
      <c r="I5666" s="259"/>
      <c r="J5666" s="259"/>
    </row>
    <row r="5667" spans="1:10">
      <c r="A5667" s="259"/>
      <c r="B5667" s="259"/>
      <c r="C5667" s="259"/>
      <c r="D5667" s="259"/>
      <c r="E5667" s="259"/>
      <c r="F5667" s="270"/>
      <c r="G5667" s="259"/>
      <c r="H5667" s="259"/>
      <c r="I5667" s="259"/>
      <c r="J5667" s="259"/>
    </row>
    <row r="5668" spans="1:10">
      <c r="A5668" s="259"/>
      <c r="B5668" s="259"/>
      <c r="C5668" s="259"/>
      <c r="D5668" s="259"/>
      <c r="E5668" s="259"/>
      <c r="F5668" s="270"/>
      <c r="G5668" s="259"/>
      <c r="H5668" s="259"/>
      <c r="I5668" s="259"/>
      <c r="J5668" s="259"/>
    </row>
    <row r="5669" spans="1:10">
      <c r="A5669" s="259"/>
      <c r="B5669" s="259"/>
      <c r="C5669" s="259"/>
      <c r="D5669" s="259"/>
      <c r="E5669" s="259"/>
      <c r="F5669" s="270"/>
      <c r="G5669" s="259"/>
      <c r="H5669" s="259"/>
      <c r="I5669" s="259"/>
      <c r="J5669" s="259"/>
    </row>
    <row r="5670" spans="1:10">
      <c r="A5670" s="259"/>
      <c r="B5670" s="259"/>
      <c r="C5670" s="259"/>
      <c r="D5670" s="259"/>
      <c r="E5670" s="259"/>
      <c r="F5670" s="270"/>
      <c r="G5670" s="259"/>
      <c r="H5670" s="259"/>
      <c r="I5670" s="259"/>
      <c r="J5670" s="259"/>
    </row>
    <row r="5671" spans="1:10">
      <c r="A5671" s="259"/>
      <c r="B5671" s="259"/>
      <c r="C5671" s="259"/>
      <c r="D5671" s="259"/>
      <c r="E5671" s="259"/>
      <c r="F5671" s="270"/>
      <c r="G5671" s="259"/>
      <c r="H5671" s="259"/>
      <c r="I5671" s="259"/>
      <c r="J5671" s="259"/>
    </row>
    <row r="5672" spans="1:10">
      <c r="A5672" s="259"/>
      <c r="B5672" s="259"/>
      <c r="C5672" s="259"/>
      <c r="D5672" s="259"/>
      <c r="E5672" s="259"/>
      <c r="F5672" s="270"/>
      <c r="G5672" s="259"/>
      <c r="H5672" s="259"/>
      <c r="I5672" s="259"/>
      <c r="J5672" s="259"/>
    </row>
    <row r="5673" spans="1:10">
      <c r="A5673" s="259"/>
      <c r="B5673" s="259"/>
      <c r="C5673" s="259"/>
      <c r="D5673" s="259"/>
      <c r="E5673" s="259"/>
      <c r="F5673" s="270"/>
      <c r="G5673" s="259"/>
      <c r="H5673" s="259"/>
      <c r="I5673" s="259"/>
      <c r="J5673" s="259"/>
    </row>
    <row r="5674" spans="1:10">
      <c r="A5674" s="259"/>
      <c r="B5674" s="259"/>
      <c r="C5674" s="259"/>
      <c r="D5674" s="259"/>
      <c r="E5674" s="259"/>
      <c r="F5674" s="270"/>
      <c r="G5674" s="259"/>
      <c r="H5674" s="259"/>
      <c r="I5674" s="259"/>
      <c r="J5674" s="259"/>
    </row>
    <row r="5675" spans="1:10">
      <c r="A5675" s="259"/>
      <c r="B5675" s="259"/>
      <c r="C5675" s="259"/>
      <c r="D5675" s="259"/>
      <c r="E5675" s="259"/>
      <c r="F5675" s="270"/>
      <c r="G5675" s="259"/>
      <c r="H5675" s="259"/>
      <c r="I5675" s="259"/>
      <c r="J5675" s="259"/>
    </row>
    <row r="5676" spans="1:10">
      <c r="A5676" s="259"/>
      <c r="B5676" s="259"/>
      <c r="C5676" s="259"/>
      <c r="D5676" s="259"/>
      <c r="E5676" s="259"/>
      <c r="F5676" s="270"/>
      <c r="G5676" s="259"/>
      <c r="H5676" s="259"/>
      <c r="I5676" s="259"/>
      <c r="J5676" s="259"/>
    </row>
    <row r="5677" spans="1:10">
      <c r="A5677" s="259"/>
      <c r="B5677" s="259"/>
      <c r="C5677" s="259"/>
      <c r="D5677" s="259"/>
      <c r="E5677" s="259"/>
      <c r="F5677" s="270"/>
      <c r="G5677" s="259"/>
      <c r="H5677" s="259"/>
      <c r="I5677" s="259"/>
      <c r="J5677" s="259"/>
    </row>
    <row r="5678" spans="1:10">
      <c r="A5678" s="259"/>
      <c r="B5678" s="259"/>
      <c r="C5678" s="259"/>
      <c r="D5678" s="259"/>
      <c r="E5678" s="259"/>
      <c r="F5678" s="270"/>
      <c r="G5678" s="259"/>
      <c r="H5678" s="259"/>
      <c r="I5678" s="259"/>
      <c r="J5678" s="259"/>
    </row>
    <row r="5679" spans="1:10">
      <c r="A5679" s="259"/>
      <c r="B5679" s="259"/>
      <c r="C5679" s="259"/>
      <c r="D5679" s="259"/>
      <c r="E5679" s="259"/>
      <c r="F5679" s="270"/>
      <c r="G5679" s="259"/>
      <c r="H5679" s="259"/>
      <c r="I5679" s="259"/>
      <c r="J5679" s="259"/>
    </row>
    <row r="5680" spans="1:10">
      <c r="A5680" s="259"/>
      <c r="B5680" s="259"/>
      <c r="C5680" s="259"/>
      <c r="D5680" s="259"/>
      <c r="E5680" s="259"/>
      <c r="F5680" s="270"/>
      <c r="G5680" s="259"/>
      <c r="H5680" s="259"/>
      <c r="I5680" s="259"/>
      <c r="J5680" s="259"/>
    </row>
    <row r="5681" spans="1:10">
      <c r="A5681" s="259"/>
      <c r="B5681" s="259"/>
      <c r="C5681" s="259"/>
      <c r="D5681" s="259"/>
      <c r="E5681" s="259"/>
      <c r="F5681" s="270"/>
      <c r="G5681" s="259"/>
      <c r="H5681" s="259"/>
      <c r="I5681" s="259"/>
      <c r="J5681" s="259"/>
    </row>
    <row r="5682" spans="1:10">
      <c r="A5682" s="259"/>
      <c r="B5682" s="259"/>
      <c r="C5682" s="259"/>
      <c r="D5682" s="259"/>
      <c r="E5682" s="259"/>
      <c r="F5682" s="270"/>
      <c r="G5682" s="259"/>
      <c r="H5682" s="259"/>
      <c r="I5682" s="259"/>
      <c r="J5682" s="259"/>
    </row>
    <row r="5683" spans="1:10">
      <c r="A5683" s="259"/>
      <c r="B5683" s="259"/>
      <c r="C5683" s="259"/>
      <c r="D5683" s="259"/>
      <c r="E5683" s="259"/>
      <c r="F5683" s="270"/>
      <c r="G5683" s="259"/>
      <c r="H5683" s="259"/>
      <c r="I5683" s="259"/>
      <c r="J5683" s="259"/>
    </row>
    <row r="5684" spans="1:10">
      <c r="A5684" s="259"/>
      <c r="B5684" s="259"/>
      <c r="C5684" s="259"/>
      <c r="D5684" s="259"/>
      <c r="E5684" s="259"/>
      <c r="F5684" s="270"/>
      <c r="G5684" s="259"/>
      <c r="H5684" s="259"/>
      <c r="I5684" s="259"/>
      <c r="J5684" s="259"/>
    </row>
    <row r="5685" spans="1:10">
      <c r="A5685" s="259"/>
      <c r="B5685" s="259"/>
      <c r="C5685" s="259"/>
      <c r="D5685" s="259"/>
      <c r="E5685" s="259"/>
      <c r="F5685" s="270"/>
      <c r="G5685" s="259"/>
      <c r="H5685" s="259"/>
      <c r="I5685" s="259"/>
      <c r="J5685" s="259"/>
    </row>
    <row r="5686" spans="1:10">
      <c r="A5686" s="259"/>
      <c r="B5686" s="259"/>
      <c r="C5686" s="259"/>
      <c r="D5686" s="259"/>
      <c r="E5686" s="259"/>
      <c r="F5686" s="270"/>
      <c r="G5686" s="259"/>
      <c r="H5686" s="259"/>
      <c r="I5686" s="259"/>
      <c r="J5686" s="259"/>
    </row>
    <row r="5687" spans="1:10">
      <c r="A5687" s="259"/>
      <c r="B5687" s="259"/>
      <c r="C5687" s="259"/>
      <c r="D5687" s="259"/>
      <c r="E5687" s="259"/>
      <c r="F5687" s="270"/>
      <c r="G5687" s="259"/>
      <c r="H5687" s="259"/>
      <c r="I5687" s="259"/>
      <c r="J5687" s="259"/>
    </row>
    <row r="5688" spans="1:10">
      <c r="A5688" s="259"/>
      <c r="B5688" s="259"/>
      <c r="C5688" s="259"/>
      <c r="D5688" s="259"/>
      <c r="E5688" s="259"/>
      <c r="F5688" s="270"/>
      <c r="G5688" s="259"/>
      <c r="H5688" s="259"/>
      <c r="I5688" s="259"/>
      <c r="J5688" s="259"/>
    </row>
    <row r="5689" spans="1:10">
      <c r="A5689" s="259"/>
      <c r="B5689" s="259"/>
      <c r="C5689" s="259"/>
      <c r="D5689" s="259"/>
      <c r="E5689" s="259"/>
      <c r="F5689" s="270"/>
      <c r="G5689" s="259"/>
      <c r="H5689" s="259"/>
      <c r="I5689" s="259"/>
      <c r="J5689" s="259"/>
    </row>
    <row r="5690" spans="1:10">
      <c r="A5690" s="259"/>
      <c r="B5690" s="259"/>
      <c r="C5690" s="259"/>
      <c r="D5690" s="259"/>
      <c r="E5690" s="259"/>
      <c r="F5690" s="270"/>
      <c r="G5690" s="259"/>
      <c r="H5690" s="259"/>
      <c r="I5690" s="259"/>
      <c r="J5690" s="259"/>
    </row>
    <row r="5691" spans="1:10">
      <c r="A5691" s="259"/>
      <c r="B5691" s="259"/>
      <c r="C5691" s="259"/>
      <c r="D5691" s="259"/>
      <c r="E5691" s="259"/>
      <c r="F5691" s="270"/>
      <c r="G5691" s="259"/>
      <c r="H5691" s="259"/>
      <c r="I5691" s="259"/>
      <c r="J5691" s="259"/>
    </row>
    <row r="5692" spans="1:10">
      <c r="A5692" s="259"/>
      <c r="B5692" s="259"/>
      <c r="C5692" s="259"/>
      <c r="D5692" s="259"/>
      <c r="E5692" s="259"/>
      <c r="F5692" s="270"/>
      <c r="G5692" s="259"/>
      <c r="H5692" s="259"/>
      <c r="I5692" s="259"/>
      <c r="J5692" s="259"/>
    </row>
    <row r="5693" spans="1:10">
      <c r="A5693" s="259"/>
      <c r="B5693" s="259"/>
      <c r="C5693" s="259"/>
      <c r="D5693" s="259"/>
      <c r="E5693" s="259"/>
      <c r="F5693" s="270"/>
      <c r="G5693" s="259"/>
      <c r="H5693" s="259"/>
      <c r="I5693" s="259"/>
      <c r="J5693" s="259"/>
    </row>
    <row r="5694" spans="1:10">
      <c r="A5694" s="259"/>
      <c r="B5694" s="259"/>
      <c r="C5694" s="259"/>
      <c r="D5694" s="259"/>
      <c r="E5694" s="259"/>
      <c r="F5694" s="270"/>
      <c r="G5694" s="259"/>
      <c r="H5694" s="259"/>
      <c r="I5694" s="259"/>
      <c r="J5694" s="259"/>
    </row>
    <row r="5695" spans="1:10">
      <c r="A5695" s="259"/>
      <c r="B5695" s="259"/>
      <c r="C5695" s="259"/>
      <c r="D5695" s="259"/>
      <c r="E5695" s="259"/>
      <c r="F5695" s="270"/>
      <c r="G5695" s="259"/>
      <c r="H5695" s="259"/>
      <c r="I5695" s="259"/>
      <c r="J5695" s="259"/>
    </row>
    <row r="5696" spans="1:10">
      <c r="A5696" s="259"/>
      <c r="B5696" s="259"/>
      <c r="C5696" s="259"/>
      <c r="D5696" s="259"/>
      <c r="E5696" s="259"/>
      <c r="F5696" s="270"/>
      <c r="G5696" s="259"/>
      <c r="H5696" s="259"/>
      <c r="I5696" s="259"/>
      <c r="J5696" s="259"/>
    </row>
    <row r="5697" spans="1:10">
      <c r="A5697" s="259"/>
      <c r="B5697" s="259"/>
      <c r="C5697" s="259"/>
      <c r="D5697" s="259"/>
      <c r="E5697" s="259"/>
      <c r="F5697" s="270"/>
      <c r="G5697" s="259"/>
      <c r="H5697" s="259"/>
      <c r="I5697" s="259"/>
      <c r="J5697" s="259"/>
    </row>
    <row r="5698" spans="1:10">
      <c r="A5698" s="259"/>
      <c r="B5698" s="259"/>
      <c r="C5698" s="259"/>
      <c r="D5698" s="259"/>
      <c r="E5698" s="259"/>
      <c r="F5698" s="270"/>
      <c r="G5698" s="259"/>
      <c r="H5698" s="259"/>
      <c r="I5698" s="259"/>
      <c r="J5698" s="259"/>
    </row>
    <row r="5699" spans="1:10">
      <c r="A5699" s="259"/>
      <c r="B5699" s="259"/>
      <c r="C5699" s="259"/>
      <c r="D5699" s="259"/>
      <c r="E5699" s="259"/>
      <c r="F5699" s="270"/>
      <c r="G5699" s="259"/>
      <c r="H5699" s="259"/>
      <c r="I5699" s="259"/>
      <c r="J5699" s="259"/>
    </row>
    <row r="5700" spans="1:10">
      <c r="A5700" s="259"/>
      <c r="B5700" s="259"/>
      <c r="C5700" s="259"/>
      <c r="D5700" s="259"/>
      <c r="E5700" s="259"/>
      <c r="F5700" s="270"/>
      <c r="G5700" s="259"/>
      <c r="H5700" s="259"/>
      <c r="I5700" s="259"/>
      <c r="J5700" s="259"/>
    </row>
    <row r="5701" spans="1:10">
      <c r="A5701" s="259"/>
      <c r="B5701" s="259"/>
      <c r="C5701" s="259"/>
      <c r="D5701" s="259"/>
      <c r="E5701" s="259"/>
      <c r="F5701" s="270"/>
      <c r="G5701" s="259"/>
      <c r="H5701" s="259"/>
      <c r="I5701" s="259"/>
      <c r="J5701" s="259"/>
    </row>
    <row r="5702" spans="1:10">
      <c r="A5702" s="259"/>
      <c r="B5702" s="259"/>
      <c r="C5702" s="259"/>
      <c r="D5702" s="259"/>
      <c r="E5702" s="259"/>
      <c r="F5702" s="270"/>
      <c r="G5702" s="259"/>
      <c r="H5702" s="259"/>
      <c r="I5702" s="259"/>
      <c r="J5702" s="259"/>
    </row>
    <row r="5703" spans="1:10">
      <c r="A5703" s="259"/>
      <c r="B5703" s="259"/>
      <c r="C5703" s="259"/>
      <c r="D5703" s="259"/>
      <c r="E5703" s="259"/>
      <c r="F5703" s="270"/>
      <c r="G5703" s="259"/>
      <c r="H5703" s="259"/>
      <c r="I5703" s="259"/>
      <c r="J5703" s="259"/>
    </row>
    <row r="5704" spans="1:10">
      <c r="A5704" s="259"/>
      <c r="B5704" s="259"/>
      <c r="C5704" s="259"/>
      <c r="D5704" s="259"/>
      <c r="E5704" s="259"/>
      <c r="F5704" s="270"/>
      <c r="G5704" s="259"/>
      <c r="H5704" s="259"/>
      <c r="I5704" s="259"/>
      <c r="J5704" s="259"/>
    </row>
    <row r="5705" spans="1:10">
      <c r="A5705" s="259"/>
      <c r="B5705" s="259"/>
      <c r="C5705" s="259"/>
      <c r="D5705" s="259"/>
      <c r="E5705" s="259"/>
      <c r="F5705" s="270"/>
      <c r="G5705" s="259"/>
      <c r="H5705" s="259"/>
      <c r="I5705" s="259"/>
      <c r="J5705" s="259"/>
    </row>
    <row r="5706" spans="1:10">
      <c r="A5706" s="259"/>
      <c r="B5706" s="259"/>
      <c r="C5706" s="259"/>
      <c r="D5706" s="259"/>
      <c r="E5706" s="259"/>
      <c r="F5706" s="270"/>
      <c r="G5706" s="259"/>
      <c r="H5706" s="259"/>
      <c r="I5706" s="259"/>
      <c r="J5706" s="259"/>
    </row>
    <row r="5707" spans="1:10">
      <c r="A5707" s="259"/>
      <c r="B5707" s="259"/>
      <c r="C5707" s="259"/>
      <c r="D5707" s="259"/>
      <c r="E5707" s="259"/>
      <c r="F5707" s="270"/>
      <c r="G5707" s="259"/>
      <c r="H5707" s="259"/>
      <c r="I5707" s="259"/>
      <c r="J5707" s="259"/>
    </row>
    <row r="5708" spans="1:10">
      <c r="A5708" s="259"/>
      <c r="B5708" s="259"/>
      <c r="C5708" s="259"/>
      <c r="D5708" s="259"/>
      <c r="E5708" s="259"/>
      <c r="F5708" s="270"/>
      <c r="G5708" s="259"/>
      <c r="H5708" s="259"/>
      <c r="I5708" s="259"/>
      <c r="J5708" s="259"/>
    </row>
    <row r="5709" spans="1:10">
      <c r="A5709" s="259"/>
      <c r="B5709" s="259"/>
      <c r="C5709" s="259"/>
      <c r="D5709" s="259"/>
      <c r="E5709" s="259"/>
      <c r="F5709" s="270"/>
      <c r="G5709" s="259"/>
      <c r="H5709" s="259"/>
      <c r="I5709" s="259"/>
      <c r="J5709" s="259"/>
    </row>
    <row r="5710" spans="1:10">
      <c r="A5710" s="259"/>
      <c r="B5710" s="259"/>
      <c r="C5710" s="259"/>
      <c r="D5710" s="259"/>
      <c r="E5710" s="259"/>
      <c r="F5710" s="270"/>
      <c r="G5710" s="259"/>
      <c r="H5710" s="259"/>
      <c r="I5710" s="259"/>
      <c r="J5710" s="259"/>
    </row>
    <row r="5711" spans="1:10">
      <c r="A5711" s="259"/>
      <c r="B5711" s="259"/>
      <c r="C5711" s="259"/>
      <c r="D5711" s="259"/>
      <c r="E5711" s="259"/>
      <c r="F5711" s="270"/>
      <c r="G5711" s="259"/>
      <c r="H5711" s="259"/>
      <c r="I5711" s="259"/>
      <c r="J5711" s="259"/>
    </row>
    <row r="5712" spans="1:10">
      <c r="A5712" s="259"/>
      <c r="B5712" s="259"/>
      <c r="C5712" s="259"/>
      <c r="D5712" s="259"/>
      <c r="E5712" s="259"/>
      <c r="F5712" s="270"/>
      <c r="G5712" s="259"/>
      <c r="H5712" s="259"/>
      <c r="I5712" s="259"/>
      <c r="J5712" s="259"/>
    </row>
    <row r="5713" spans="1:10">
      <c r="A5713" s="259"/>
      <c r="B5713" s="259"/>
      <c r="C5713" s="259"/>
      <c r="D5713" s="259"/>
      <c r="E5713" s="259"/>
      <c r="F5713" s="270"/>
      <c r="G5713" s="259"/>
      <c r="H5713" s="259"/>
      <c r="I5713" s="259"/>
      <c r="J5713" s="259"/>
    </row>
    <row r="5714" spans="1:10">
      <c r="A5714" s="259"/>
      <c r="B5714" s="259"/>
      <c r="C5714" s="259"/>
      <c r="D5714" s="259"/>
      <c r="E5714" s="259"/>
      <c r="F5714" s="270"/>
      <c r="G5714" s="259"/>
      <c r="H5714" s="259"/>
      <c r="I5714" s="259"/>
      <c r="J5714" s="259"/>
    </row>
    <row r="5715" spans="1:10">
      <c r="A5715" s="259"/>
      <c r="B5715" s="259"/>
      <c r="C5715" s="259"/>
      <c r="D5715" s="259"/>
      <c r="E5715" s="259"/>
      <c r="F5715" s="270"/>
      <c r="G5715" s="259"/>
      <c r="H5715" s="259"/>
      <c r="I5715" s="259"/>
      <c r="J5715" s="259"/>
    </row>
    <row r="5716" spans="1:10">
      <c r="A5716" s="259"/>
      <c r="B5716" s="259"/>
      <c r="C5716" s="259"/>
      <c r="D5716" s="259"/>
      <c r="E5716" s="259"/>
      <c r="F5716" s="270"/>
      <c r="G5716" s="259"/>
      <c r="H5716" s="259"/>
      <c r="I5716" s="259"/>
      <c r="J5716" s="259"/>
    </row>
    <row r="5717" spans="1:10">
      <c r="A5717" s="259"/>
      <c r="B5717" s="259"/>
      <c r="C5717" s="259"/>
      <c r="D5717" s="259"/>
      <c r="E5717" s="259"/>
      <c r="F5717" s="270"/>
      <c r="G5717" s="259"/>
      <c r="H5717" s="259"/>
      <c r="I5717" s="259"/>
      <c r="J5717" s="259"/>
    </row>
    <row r="5718" spans="1:10">
      <c r="A5718" s="259"/>
      <c r="B5718" s="259"/>
      <c r="C5718" s="259"/>
      <c r="D5718" s="259"/>
      <c r="E5718" s="259"/>
      <c r="F5718" s="270"/>
      <c r="G5718" s="259"/>
      <c r="H5718" s="259"/>
      <c r="I5718" s="259"/>
      <c r="J5718" s="259"/>
    </row>
    <row r="5719" spans="1:10">
      <c r="A5719" s="259"/>
      <c r="B5719" s="259"/>
      <c r="C5719" s="259"/>
      <c r="D5719" s="259"/>
      <c r="E5719" s="259"/>
      <c r="F5719" s="270"/>
      <c r="G5719" s="259"/>
      <c r="H5719" s="259"/>
      <c r="I5719" s="259"/>
      <c r="J5719" s="259"/>
    </row>
    <row r="5720" spans="1:10">
      <c r="A5720" s="259"/>
      <c r="B5720" s="259"/>
      <c r="C5720" s="259"/>
      <c r="D5720" s="259"/>
      <c r="E5720" s="259"/>
      <c r="F5720" s="270"/>
      <c r="G5720" s="259"/>
      <c r="H5720" s="259"/>
      <c r="I5720" s="259"/>
      <c r="J5720" s="259"/>
    </row>
    <row r="5721" spans="1:10">
      <c r="A5721" s="259"/>
      <c r="B5721" s="259"/>
      <c r="C5721" s="259"/>
      <c r="D5721" s="259"/>
      <c r="E5721" s="259"/>
      <c r="F5721" s="270"/>
      <c r="G5721" s="259"/>
      <c r="H5721" s="259"/>
      <c r="I5721" s="259"/>
      <c r="J5721" s="259"/>
    </row>
    <row r="5722" spans="1:10">
      <c r="A5722" s="259"/>
      <c r="B5722" s="259"/>
      <c r="C5722" s="259"/>
      <c r="D5722" s="259"/>
      <c r="E5722" s="259"/>
      <c r="F5722" s="270"/>
      <c r="G5722" s="259"/>
      <c r="H5722" s="259"/>
      <c r="I5722" s="259"/>
      <c r="J5722" s="259"/>
    </row>
    <row r="5723" spans="1:10">
      <c r="A5723" s="259"/>
      <c r="B5723" s="259"/>
      <c r="C5723" s="259"/>
      <c r="D5723" s="259"/>
      <c r="E5723" s="259"/>
      <c r="F5723" s="270"/>
      <c r="G5723" s="259"/>
      <c r="H5723" s="259"/>
      <c r="I5723" s="259"/>
      <c r="J5723" s="259"/>
    </row>
    <row r="5724" spans="1:10">
      <c r="A5724" s="259"/>
      <c r="B5724" s="259"/>
      <c r="C5724" s="259"/>
      <c r="D5724" s="259"/>
      <c r="E5724" s="259"/>
      <c r="F5724" s="270"/>
      <c r="G5724" s="259"/>
      <c r="H5724" s="259"/>
      <c r="I5724" s="259"/>
      <c r="J5724" s="259"/>
    </row>
    <row r="5725" spans="1:10">
      <c r="A5725" s="259"/>
      <c r="B5725" s="259"/>
      <c r="C5725" s="259"/>
      <c r="D5725" s="259"/>
      <c r="E5725" s="259"/>
      <c r="F5725" s="270"/>
      <c r="G5725" s="259"/>
      <c r="H5725" s="259"/>
      <c r="I5725" s="259"/>
      <c r="J5725" s="259"/>
    </row>
    <row r="5726" spans="1:10">
      <c r="A5726" s="259"/>
      <c r="B5726" s="259"/>
      <c r="C5726" s="259"/>
      <c r="D5726" s="259"/>
      <c r="E5726" s="259"/>
      <c r="F5726" s="270"/>
      <c r="G5726" s="259"/>
      <c r="H5726" s="259"/>
      <c r="I5726" s="259"/>
      <c r="J5726" s="259"/>
    </row>
    <row r="5727" spans="1:10">
      <c r="A5727" s="259"/>
      <c r="B5727" s="259"/>
      <c r="C5727" s="259"/>
      <c r="D5727" s="259"/>
      <c r="E5727" s="259"/>
      <c r="F5727" s="270"/>
      <c r="G5727" s="259"/>
      <c r="H5727" s="259"/>
      <c r="I5727" s="259"/>
      <c r="J5727" s="259"/>
    </row>
    <row r="5728" spans="1:10">
      <c r="A5728" s="259"/>
      <c r="B5728" s="259"/>
      <c r="C5728" s="259"/>
      <c r="D5728" s="259"/>
      <c r="E5728" s="259"/>
      <c r="F5728" s="270"/>
      <c r="G5728" s="259"/>
      <c r="H5728" s="259"/>
      <c r="I5728" s="259"/>
      <c r="J5728" s="259"/>
    </row>
    <row r="5729" spans="1:10">
      <c r="A5729" s="259"/>
      <c r="B5729" s="259"/>
      <c r="C5729" s="259"/>
      <c r="D5729" s="259"/>
      <c r="E5729" s="259"/>
      <c r="F5729" s="270"/>
      <c r="G5729" s="259"/>
      <c r="H5729" s="259"/>
      <c r="I5729" s="259"/>
      <c r="J5729" s="259"/>
    </row>
    <row r="5730" spans="1:10">
      <c r="A5730" s="259"/>
      <c r="B5730" s="259"/>
      <c r="C5730" s="259"/>
      <c r="D5730" s="259"/>
      <c r="E5730" s="259"/>
      <c r="F5730" s="270"/>
      <c r="G5730" s="259"/>
      <c r="H5730" s="259"/>
      <c r="I5730" s="259"/>
      <c r="J5730" s="259"/>
    </row>
    <row r="5731" spans="1:10">
      <c r="A5731" s="259"/>
      <c r="B5731" s="259"/>
      <c r="C5731" s="259"/>
      <c r="D5731" s="259"/>
      <c r="E5731" s="259"/>
      <c r="F5731" s="270"/>
      <c r="G5731" s="259"/>
      <c r="H5731" s="259"/>
      <c r="I5731" s="259"/>
      <c r="J5731" s="259"/>
    </row>
    <row r="5732" spans="1:10">
      <c r="A5732" s="259"/>
      <c r="B5732" s="259"/>
      <c r="C5732" s="259"/>
      <c r="D5732" s="259"/>
      <c r="E5732" s="259"/>
      <c r="F5732" s="270"/>
      <c r="G5732" s="259"/>
      <c r="H5732" s="259"/>
      <c r="I5732" s="259"/>
      <c r="J5732" s="259"/>
    </row>
    <row r="5733" spans="1:10">
      <c r="A5733" s="259"/>
      <c r="B5733" s="259"/>
      <c r="C5733" s="259"/>
      <c r="D5733" s="259"/>
      <c r="E5733" s="259"/>
      <c r="F5733" s="270"/>
      <c r="G5733" s="259"/>
      <c r="H5733" s="259"/>
      <c r="I5733" s="259"/>
      <c r="J5733" s="259"/>
    </row>
    <row r="5734" spans="1:10">
      <c r="A5734" s="259"/>
      <c r="B5734" s="259"/>
      <c r="C5734" s="259"/>
      <c r="D5734" s="259"/>
      <c r="E5734" s="259"/>
      <c r="F5734" s="270"/>
      <c r="G5734" s="259"/>
      <c r="H5734" s="259"/>
      <c r="I5734" s="259"/>
      <c r="J5734" s="259"/>
    </row>
    <row r="5735" spans="1:10">
      <c r="A5735" s="259"/>
      <c r="B5735" s="259"/>
      <c r="C5735" s="259"/>
      <c r="D5735" s="259"/>
      <c r="E5735" s="259"/>
      <c r="F5735" s="270"/>
      <c r="G5735" s="259"/>
      <c r="H5735" s="259"/>
      <c r="I5735" s="259"/>
      <c r="J5735" s="259"/>
    </row>
    <row r="5736" spans="1:10">
      <c r="A5736" s="259"/>
      <c r="B5736" s="259"/>
      <c r="C5736" s="259"/>
      <c r="D5736" s="259"/>
      <c r="E5736" s="259"/>
      <c r="F5736" s="270"/>
      <c r="G5736" s="259"/>
      <c r="H5736" s="259"/>
      <c r="I5736" s="259"/>
      <c r="J5736" s="259"/>
    </row>
    <row r="5737" spans="1:10">
      <c r="A5737" s="259"/>
      <c r="B5737" s="259"/>
      <c r="C5737" s="259"/>
      <c r="D5737" s="259"/>
      <c r="E5737" s="259"/>
      <c r="F5737" s="270"/>
      <c r="G5737" s="259"/>
      <c r="H5737" s="259"/>
      <c r="I5737" s="259"/>
      <c r="J5737" s="259"/>
    </row>
    <row r="5738" spans="1:10">
      <c r="A5738" s="259"/>
      <c r="B5738" s="259"/>
      <c r="C5738" s="259"/>
      <c r="D5738" s="259"/>
      <c r="E5738" s="259"/>
      <c r="F5738" s="270"/>
      <c r="G5738" s="259"/>
      <c r="H5738" s="259"/>
      <c r="I5738" s="259"/>
      <c r="J5738" s="259"/>
    </row>
    <row r="5739" spans="1:10">
      <c r="A5739" s="259"/>
      <c r="B5739" s="259"/>
      <c r="C5739" s="259"/>
      <c r="D5739" s="259"/>
      <c r="E5739" s="259"/>
      <c r="F5739" s="270"/>
      <c r="G5739" s="259"/>
      <c r="H5739" s="259"/>
      <c r="I5739" s="259"/>
      <c r="J5739" s="259"/>
    </row>
    <row r="5740" spans="1:10">
      <c r="A5740" s="259"/>
      <c r="B5740" s="259"/>
      <c r="C5740" s="259"/>
      <c r="D5740" s="259"/>
      <c r="E5740" s="259"/>
      <c r="F5740" s="270"/>
      <c r="G5740" s="259"/>
      <c r="H5740" s="259"/>
      <c r="I5740" s="259"/>
      <c r="J5740" s="259"/>
    </row>
    <row r="5741" spans="1:10">
      <c r="A5741" s="259"/>
      <c r="B5741" s="259"/>
      <c r="C5741" s="259"/>
      <c r="D5741" s="259"/>
      <c r="E5741" s="259"/>
      <c r="F5741" s="270"/>
      <c r="G5741" s="259"/>
      <c r="H5741" s="259"/>
      <c r="I5741" s="259"/>
      <c r="J5741" s="259"/>
    </row>
    <row r="5742" spans="1:10">
      <c r="A5742" s="259"/>
      <c r="B5742" s="259"/>
      <c r="C5742" s="259"/>
      <c r="D5742" s="259"/>
      <c r="E5742" s="259"/>
      <c r="F5742" s="270"/>
      <c r="G5742" s="259"/>
      <c r="H5742" s="259"/>
      <c r="I5742" s="259"/>
      <c r="J5742" s="259"/>
    </row>
    <row r="5743" spans="1:10">
      <c r="A5743" s="259"/>
      <c r="B5743" s="259"/>
      <c r="C5743" s="259"/>
      <c r="D5743" s="259"/>
      <c r="E5743" s="259"/>
      <c r="F5743" s="270"/>
      <c r="G5743" s="259"/>
      <c r="H5743" s="259"/>
      <c r="I5743" s="259"/>
      <c r="J5743" s="259"/>
    </row>
    <row r="5744" spans="1:10">
      <c r="A5744" s="259"/>
      <c r="B5744" s="259"/>
      <c r="C5744" s="259"/>
      <c r="D5744" s="259"/>
      <c r="E5744" s="259"/>
      <c r="F5744" s="270"/>
      <c r="G5744" s="259"/>
      <c r="H5744" s="259"/>
      <c r="I5744" s="259"/>
      <c r="J5744" s="259"/>
    </row>
    <row r="5745" spans="1:10">
      <c r="A5745" s="259"/>
      <c r="B5745" s="259"/>
      <c r="C5745" s="259"/>
      <c r="D5745" s="259"/>
      <c r="E5745" s="259"/>
      <c r="F5745" s="270"/>
      <c r="G5745" s="259"/>
      <c r="H5745" s="259"/>
      <c r="I5745" s="259"/>
      <c r="J5745" s="259"/>
    </row>
    <row r="5746" spans="1:10">
      <c r="A5746" s="259"/>
      <c r="B5746" s="259"/>
      <c r="C5746" s="259"/>
      <c r="D5746" s="259"/>
      <c r="E5746" s="259"/>
      <c r="F5746" s="270"/>
      <c r="G5746" s="259"/>
      <c r="H5746" s="259"/>
      <c r="I5746" s="259"/>
      <c r="J5746" s="259"/>
    </row>
    <row r="5747" spans="1:10">
      <c r="A5747" s="259"/>
      <c r="B5747" s="259"/>
      <c r="C5747" s="259"/>
      <c r="D5747" s="259"/>
      <c r="E5747" s="259"/>
      <c r="F5747" s="270"/>
      <c r="G5747" s="259"/>
      <c r="H5747" s="259"/>
      <c r="I5747" s="259"/>
      <c r="J5747" s="259"/>
    </row>
    <row r="5748" spans="1:10">
      <c r="A5748" s="259"/>
      <c r="B5748" s="259"/>
      <c r="C5748" s="259"/>
      <c r="D5748" s="259"/>
      <c r="E5748" s="259"/>
      <c r="F5748" s="270"/>
      <c r="G5748" s="259"/>
      <c r="H5748" s="259"/>
      <c r="I5748" s="259"/>
      <c r="J5748" s="259"/>
    </row>
    <row r="5749" spans="1:10">
      <c r="A5749" s="259"/>
      <c r="B5749" s="259"/>
      <c r="C5749" s="259"/>
      <c r="D5749" s="259"/>
      <c r="E5749" s="259"/>
      <c r="F5749" s="270"/>
      <c r="G5749" s="259"/>
      <c r="H5749" s="259"/>
      <c r="I5749" s="259"/>
      <c r="J5749" s="259"/>
    </row>
    <row r="5750" spans="1:10">
      <c r="A5750" s="259"/>
      <c r="B5750" s="259"/>
      <c r="C5750" s="259"/>
      <c r="D5750" s="259"/>
      <c r="E5750" s="259"/>
      <c r="F5750" s="270"/>
      <c r="G5750" s="259"/>
      <c r="H5750" s="259"/>
      <c r="I5750" s="259"/>
      <c r="J5750" s="259"/>
    </row>
    <row r="5751" spans="1:10">
      <c r="A5751" s="259"/>
      <c r="B5751" s="259"/>
      <c r="C5751" s="259"/>
      <c r="D5751" s="259"/>
      <c r="E5751" s="259"/>
      <c r="F5751" s="270"/>
      <c r="G5751" s="259"/>
      <c r="H5751" s="259"/>
      <c r="I5751" s="259"/>
      <c r="J5751" s="259"/>
    </row>
    <row r="5752" spans="1:10">
      <c r="A5752" s="259"/>
      <c r="B5752" s="259"/>
      <c r="C5752" s="259"/>
      <c r="D5752" s="259"/>
      <c r="E5752" s="259"/>
      <c r="F5752" s="270"/>
      <c r="G5752" s="259"/>
      <c r="H5752" s="259"/>
      <c r="I5752" s="259"/>
      <c r="J5752" s="259"/>
    </row>
    <row r="5753" spans="1:10">
      <c r="A5753" s="259"/>
      <c r="B5753" s="259"/>
      <c r="C5753" s="259"/>
      <c r="D5753" s="259"/>
      <c r="E5753" s="259"/>
      <c r="F5753" s="270"/>
      <c r="G5753" s="259"/>
      <c r="H5753" s="259"/>
      <c r="I5753" s="259"/>
      <c r="J5753" s="259"/>
    </row>
    <row r="5754" spans="1:10">
      <c r="A5754" s="259"/>
      <c r="B5754" s="259"/>
      <c r="C5754" s="259"/>
      <c r="D5754" s="259"/>
      <c r="E5754" s="259"/>
      <c r="F5754" s="270"/>
      <c r="G5754" s="259"/>
      <c r="H5754" s="259"/>
      <c r="I5754" s="259"/>
      <c r="J5754" s="259"/>
    </row>
    <row r="5755" spans="1:10">
      <c r="A5755" s="259"/>
      <c r="B5755" s="259"/>
      <c r="C5755" s="259"/>
      <c r="D5755" s="259"/>
      <c r="E5755" s="259"/>
      <c r="F5755" s="270"/>
      <c r="G5755" s="259"/>
      <c r="H5755" s="259"/>
      <c r="I5755" s="259"/>
      <c r="J5755" s="259"/>
    </row>
    <row r="5756" spans="1:10">
      <c r="A5756" s="259"/>
      <c r="B5756" s="259"/>
      <c r="C5756" s="259"/>
      <c r="D5756" s="259"/>
      <c r="E5756" s="259"/>
      <c r="F5756" s="270"/>
      <c r="G5756" s="259"/>
      <c r="H5756" s="259"/>
      <c r="I5756" s="259"/>
      <c r="J5756" s="259"/>
    </row>
    <row r="5757" spans="1:10">
      <c r="A5757" s="259"/>
      <c r="B5757" s="259"/>
      <c r="C5757" s="259"/>
      <c r="D5757" s="259"/>
      <c r="E5757" s="259"/>
      <c r="F5757" s="270"/>
      <c r="G5757" s="259"/>
      <c r="H5757" s="259"/>
      <c r="I5757" s="259"/>
      <c r="J5757" s="259"/>
    </row>
    <row r="5758" spans="1:10">
      <c r="A5758" s="259"/>
      <c r="B5758" s="259"/>
      <c r="C5758" s="259"/>
      <c r="D5758" s="259"/>
      <c r="E5758" s="259"/>
      <c r="F5758" s="270"/>
      <c r="G5758" s="259"/>
      <c r="H5758" s="259"/>
      <c r="I5758" s="259"/>
      <c r="J5758" s="259"/>
    </row>
    <row r="5759" spans="1:10">
      <c r="A5759" s="259"/>
      <c r="B5759" s="259"/>
      <c r="C5759" s="259"/>
      <c r="D5759" s="259"/>
      <c r="E5759" s="259"/>
      <c r="F5759" s="270"/>
      <c r="G5759" s="259"/>
      <c r="H5759" s="259"/>
      <c r="I5759" s="259"/>
      <c r="J5759" s="259"/>
    </row>
    <row r="5760" spans="1:10">
      <c r="A5760" s="259"/>
      <c r="B5760" s="259"/>
      <c r="C5760" s="259"/>
      <c r="D5760" s="259"/>
      <c r="E5760" s="259"/>
      <c r="F5760" s="270"/>
      <c r="G5760" s="259"/>
      <c r="H5760" s="259"/>
      <c r="I5760" s="259"/>
      <c r="J5760" s="259"/>
    </row>
    <row r="5761" spans="1:10">
      <c r="A5761" s="259"/>
      <c r="B5761" s="259"/>
      <c r="C5761" s="259"/>
      <c r="D5761" s="259"/>
      <c r="E5761" s="259"/>
      <c r="F5761" s="270"/>
      <c r="G5761" s="259"/>
      <c r="H5761" s="259"/>
      <c r="I5761" s="259"/>
      <c r="J5761" s="259"/>
    </row>
    <row r="5762" spans="1:10">
      <c r="A5762" s="259"/>
      <c r="B5762" s="259"/>
      <c r="C5762" s="259"/>
      <c r="D5762" s="259"/>
      <c r="E5762" s="259"/>
      <c r="F5762" s="270"/>
      <c r="G5762" s="259"/>
      <c r="H5762" s="259"/>
      <c r="I5762" s="259"/>
      <c r="J5762" s="259"/>
    </row>
    <row r="5763" spans="1:10">
      <c r="A5763" s="259"/>
      <c r="B5763" s="259"/>
      <c r="C5763" s="259"/>
      <c r="D5763" s="259"/>
      <c r="E5763" s="259"/>
      <c r="F5763" s="270"/>
      <c r="G5763" s="259"/>
      <c r="H5763" s="259"/>
      <c r="I5763" s="259"/>
      <c r="J5763" s="259"/>
    </row>
    <row r="5764" spans="1:10">
      <c r="A5764" s="259"/>
      <c r="B5764" s="259"/>
      <c r="C5764" s="259"/>
      <c r="D5764" s="259"/>
      <c r="E5764" s="259"/>
      <c r="F5764" s="270"/>
      <c r="G5764" s="259"/>
      <c r="H5764" s="259"/>
      <c r="I5764" s="259"/>
      <c r="J5764" s="259"/>
    </row>
    <row r="5765" spans="1:10">
      <c r="A5765" s="259"/>
      <c r="B5765" s="259"/>
      <c r="C5765" s="259"/>
      <c r="D5765" s="259"/>
      <c r="E5765" s="259"/>
      <c r="F5765" s="270"/>
      <c r="G5765" s="259"/>
      <c r="H5765" s="259"/>
      <c r="I5765" s="259"/>
      <c r="J5765" s="259"/>
    </row>
    <row r="5766" spans="1:10">
      <c r="A5766" s="259"/>
      <c r="B5766" s="259"/>
      <c r="C5766" s="259"/>
      <c r="D5766" s="259"/>
      <c r="E5766" s="259"/>
      <c r="F5766" s="270"/>
      <c r="G5766" s="259"/>
      <c r="H5766" s="259"/>
      <c r="I5766" s="259"/>
      <c r="J5766" s="259"/>
    </row>
    <row r="5767" spans="1:10">
      <c r="A5767" s="259"/>
      <c r="B5767" s="259"/>
      <c r="C5767" s="259"/>
      <c r="D5767" s="259"/>
      <c r="E5767" s="259"/>
      <c r="F5767" s="270"/>
      <c r="G5767" s="259"/>
      <c r="H5767" s="259"/>
      <c r="I5767" s="259"/>
      <c r="J5767" s="259"/>
    </row>
    <row r="5768" spans="1:10">
      <c r="A5768" s="259"/>
      <c r="B5768" s="259"/>
      <c r="C5768" s="259"/>
      <c r="D5768" s="259"/>
      <c r="E5768" s="259"/>
      <c r="F5768" s="270"/>
      <c r="G5768" s="259"/>
      <c r="H5768" s="259"/>
      <c r="I5768" s="259"/>
      <c r="J5768" s="259"/>
    </row>
    <row r="5769" spans="1:10">
      <c r="A5769" s="259"/>
      <c r="B5769" s="259"/>
      <c r="C5769" s="259"/>
      <c r="D5769" s="259"/>
      <c r="E5769" s="259"/>
      <c r="F5769" s="270"/>
      <c r="G5769" s="259"/>
      <c r="H5769" s="259"/>
      <c r="I5769" s="259"/>
      <c r="J5769" s="259"/>
    </row>
    <row r="5770" spans="1:10">
      <c r="A5770" s="259"/>
      <c r="B5770" s="259"/>
      <c r="C5770" s="259"/>
      <c r="D5770" s="259"/>
      <c r="E5770" s="259"/>
      <c r="F5770" s="270"/>
      <c r="G5770" s="259"/>
      <c r="H5770" s="259"/>
      <c r="I5770" s="259"/>
      <c r="J5770" s="259"/>
    </row>
    <row r="5771" spans="1:10">
      <c r="A5771" s="259"/>
      <c r="B5771" s="259"/>
      <c r="C5771" s="259"/>
      <c r="D5771" s="259"/>
      <c r="E5771" s="259"/>
      <c r="F5771" s="270"/>
      <c r="G5771" s="259"/>
      <c r="H5771" s="259"/>
      <c r="I5771" s="259"/>
      <c r="J5771" s="259"/>
    </row>
    <row r="5772" spans="1:10">
      <c r="A5772" s="259"/>
      <c r="B5772" s="259"/>
      <c r="C5772" s="259"/>
      <c r="D5772" s="259"/>
      <c r="E5772" s="259"/>
      <c r="F5772" s="270"/>
      <c r="G5772" s="259"/>
      <c r="H5772" s="259"/>
      <c r="I5772" s="259"/>
      <c r="J5772" s="259"/>
    </row>
    <row r="5773" spans="1:10">
      <c r="A5773" s="259"/>
      <c r="B5773" s="259"/>
      <c r="C5773" s="259"/>
      <c r="D5773" s="259"/>
      <c r="E5773" s="259"/>
      <c r="F5773" s="270"/>
      <c r="G5773" s="259"/>
      <c r="H5773" s="259"/>
      <c r="I5773" s="259"/>
      <c r="J5773" s="259"/>
    </row>
    <row r="5774" spans="1:10">
      <c r="A5774" s="259"/>
      <c r="B5774" s="259"/>
      <c r="C5774" s="259"/>
      <c r="D5774" s="259"/>
      <c r="E5774" s="259"/>
      <c r="F5774" s="270"/>
      <c r="G5774" s="259"/>
      <c r="H5774" s="259"/>
      <c r="I5774" s="259"/>
      <c r="J5774" s="259"/>
    </row>
    <row r="5775" spans="1:10">
      <c r="A5775" s="259"/>
      <c r="B5775" s="259"/>
      <c r="C5775" s="259"/>
      <c r="D5775" s="259"/>
      <c r="E5775" s="259"/>
      <c r="F5775" s="270"/>
      <c r="G5775" s="259"/>
      <c r="H5775" s="259"/>
      <c r="I5775" s="259"/>
      <c r="J5775" s="259"/>
    </row>
    <row r="5776" spans="1:10">
      <c r="A5776" s="259"/>
      <c r="B5776" s="259"/>
      <c r="C5776" s="259"/>
      <c r="D5776" s="259"/>
      <c r="E5776" s="259"/>
      <c r="F5776" s="270"/>
      <c r="G5776" s="259"/>
      <c r="H5776" s="259"/>
      <c r="I5776" s="259"/>
      <c r="J5776" s="259"/>
    </row>
    <row r="5777" spans="1:10">
      <c r="A5777" s="259"/>
      <c r="B5777" s="259"/>
      <c r="C5777" s="259"/>
      <c r="D5777" s="259"/>
      <c r="E5777" s="259"/>
      <c r="F5777" s="270"/>
      <c r="G5777" s="259"/>
      <c r="H5777" s="259"/>
      <c r="I5777" s="259"/>
      <c r="J5777" s="259"/>
    </row>
    <row r="5778" spans="1:10">
      <c r="A5778" s="259"/>
      <c r="B5778" s="259"/>
      <c r="C5778" s="259"/>
      <c r="D5778" s="259"/>
      <c r="E5778" s="259"/>
      <c r="F5778" s="270"/>
      <c r="G5778" s="259"/>
      <c r="H5778" s="259"/>
      <c r="I5778" s="259"/>
      <c r="J5778" s="259"/>
    </row>
    <row r="5779" spans="1:10">
      <c r="A5779" s="259"/>
      <c r="B5779" s="259"/>
      <c r="C5779" s="259"/>
      <c r="D5779" s="259"/>
      <c r="E5779" s="259"/>
      <c r="F5779" s="270"/>
      <c r="G5779" s="259"/>
      <c r="H5779" s="259"/>
      <c r="I5779" s="259"/>
      <c r="J5779" s="259"/>
    </row>
    <row r="5780" spans="1:10">
      <c r="A5780" s="259"/>
      <c r="B5780" s="259"/>
      <c r="C5780" s="259"/>
      <c r="D5780" s="259"/>
      <c r="E5780" s="259"/>
      <c r="F5780" s="270"/>
      <c r="G5780" s="259"/>
      <c r="H5780" s="259"/>
      <c r="I5780" s="259"/>
      <c r="J5780" s="259"/>
    </row>
    <row r="5781" spans="1:10">
      <c r="A5781" s="259"/>
      <c r="B5781" s="259"/>
      <c r="C5781" s="259"/>
      <c r="D5781" s="259"/>
      <c r="E5781" s="259"/>
      <c r="F5781" s="270"/>
      <c r="G5781" s="259"/>
      <c r="H5781" s="259"/>
      <c r="I5781" s="259"/>
      <c r="J5781" s="259"/>
    </row>
    <row r="5782" spans="1:10">
      <c r="A5782" s="259"/>
      <c r="B5782" s="259"/>
      <c r="C5782" s="259"/>
      <c r="D5782" s="259"/>
      <c r="E5782" s="259"/>
      <c r="F5782" s="270"/>
      <c r="G5782" s="259"/>
      <c r="H5782" s="259"/>
      <c r="I5782" s="259"/>
      <c r="J5782" s="259"/>
    </row>
    <row r="5783" spans="1:10">
      <c r="A5783" s="259"/>
      <c r="B5783" s="259"/>
      <c r="C5783" s="259"/>
      <c r="D5783" s="259"/>
      <c r="E5783" s="259"/>
      <c r="F5783" s="270"/>
      <c r="G5783" s="259"/>
      <c r="H5783" s="259"/>
      <c r="I5783" s="259"/>
      <c r="J5783" s="259"/>
    </row>
    <row r="5784" spans="1:10">
      <c r="A5784" s="259"/>
      <c r="B5784" s="259"/>
      <c r="C5784" s="259"/>
      <c r="D5784" s="259"/>
      <c r="E5784" s="259"/>
      <c r="F5784" s="270"/>
      <c r="G5784" s="259"/>
      <c r="H5784" s="259"/>
      <c r="I5784" s="259"/>
      <c r="J5784" s="259"/>
    </row>
    <row r="5785" spans="1:10">
      <c r="A5785" s="259"/>
      <c r="B5785" s="259"/>
      <c r="C5785" s="259"/>
      <c r="D5785" s="259"/>
      <c r="E5785" s="259"/>
      <c r="F5785" s="270"/>
      <c r="G5785" s="259"/>
      <c r="H5785" s="259"/>
      <c r="I5785" s="259"/>
      <c r="J5785" s="259"/>
    </row>
    <row r="5786" spans="1:10">
      <c r="A5786" s="259"/>
      <c r="B5786" s="259"/>
      <c r="C5786" s="259"/>
      <c r="D5786" s="259"/>
      <c r="E5786" s="259"/>
      <c r="F5786" s="270"/>
      <c r="G5786" s="259"/>
      <c r="H5786" s="259"/>
      <c r="I5786" s="259"/>
      <c r="J5786" s="259"/>
    </row>
    <row r="5787" spans="1:10">
      <c r="A5787" s="259"/>
      <c r="B5787" s="259"/>
      <c r="C5787" s="259"/>
      <c r="D5787" s="259"/>
      <c r="E5787" s="259"/>
      <c r="F5787" s="270"/>
      <c r="G5787" s="259"/>
      <c r="H5787" s="259"/>
      <c r="I5787" s="259"/>
      <c r="J5787" s="259"/>
    </row>
    <row r="5788" spans="1:10">
      <c r="A5788" s="259"/>
      <c r="B5788" s="259"/>
      <c r="C5788" s="259"/>
      <c r="D5788" s="259"/>
      <c r="E5788" s="259"/>
      <c r="F5788" s="270"/>
      <c r="G5788" s="259"/>
      <c r="H5788" s="259"/>
      <c r="I5788" s="259"/>
      <c r="J5788" s="259"/>
    </row>
    <row r="5789" spans="1:10">
      <c r="A5789" s="259"/>
      <c r="B5789" s="259"/>
      <c r="C5789" s="259"/>
      <c r="D5789" s="259"/>
      <c r="E5789" s="259"/>
      <c r="F5789" s="270"/>
      <c r="G5789" s="259"/>
      <c r="H5789" s="259"/>
      <c r="I5789" s="259"/>
      <c r="J5789" s="259"/>
    </row>
    <row r="5790" spans="1:10">
      <c r="A5790" s="259"/>
      <c r="B5790" s="259"/>
      <c r="C5790" s="259"/>
      <c r="D5790" s="259"/>
      <c r="E5790" s="259"/>
      <c r="F5790" s="270"/>
      <c r="G5790" s="259"/>
      <c r="H5790" s="259"/>
      <c r="I5790" s="259"/>
      <c r="J5790" s="259"/>
    </row>
    <row r="5791" spans="1:10">
      <c r="A5791" s="259"/>
      <c r="B5791" s="259"/>
      <c r="C5791" s="259"/>
      <c r="D5791" s="259"/>
      <c r="E5791" s="259"/>
      <c r="F5791" s="270"/>
      <c r="G5791" s="259"/>
      <c r="H5791" s="259"/>
      <c r="I5791" s="259"/>
      <c r="J5791" s="259"/>
    </row>
    <row r="5792" spans="1:10">
      <c r="A5792" s="259"/>
      <c r="B5792" s="259"/>
      <c r="C5792" s="259"/>
      <c r="D5792" s="259"/>
      <c r="E5792" s="259"/>
      <c r="F5792" s="270"/>
      <c r="G5792" s="259"/>
      <c r="H5792" s="259"/>
      <c r="I5792" s="259"/>
      <c r="J5792" s="259"/>
    </row>
    <row r="5793" spans="1:10">
      <c r="A5793" s="259"/>
      <c r="B5793" s="259"/>
      <c r="C5793" s="259"/>
      <c r="D5793" s="259"/>
      <c r="E5793" s="259"/>
      <c r="F5793" s="270"/>
      <c r="G5793" s="259"/>
      <c r="H5793" s="259"/>
      <c r="I5793" s="259"/>
      <c r="J5793" s="259"/>
    </row>
    <row r="5794" spans="1:10">
      <c r="A5794" s="259"/>
      <c r="B5794" s="259"/>
      <c r="C5794" s="259"/>
      <c r="D5794" s="259"/>
      <c r="E5794" s="259"/>
      <c r="F5794" s="270"/>
      <c r="G5794" s="259"/>
      <c r="H5794" s="259"/>
      <c r="I5794" s="259"/>
      <c r="J5794" s="259"/>
    </row>
    <row r="5795" spans="1:10">
      <c r="A5795" s="259"/>
      <c r="B5795" s="259"/>
      <c r="C5795" s="259"/>
      <c r="D5795" s="259"/>
      <c r="E5795" s="259"/>
      <c r="F5795" s="270"/>
      <c r="G5795" s="259"/>
      <c r="H5795" s="259"/>
      <c r="I5795" s="259"/>
      <c r="J5795" s="259"/>
    </row>
    <row r="5796" spans="1:10">
      <c r="A5796" s="259"/>
      <c r="B5796" s="259"/>
      <c r="C5796" s="259"/>
      <c r="D5796" s="259"/>
      <c r="E5796" s="259"/>
      <c r="F5796" s="270"/>
      <c r="G5796" s="259"/>
      <c r="H5796" s="259"/>
      <c r="I5796" s="259"/>
      <c r="J5796" s="259"/>
    </row>
    <row r="5797" spans="1:10">
      <c r="A5797" s="259"/>
      <c r="B5797" s="259"/>
      <c r="C5797" s="259"/>
      <c r="D5797" s="259"/>
      <c r="E5797" s="259"/>
      <c r="F5797" s="270"/>
      <c r="G5797" s="259"/>
      <c r="H5797" s="259"/>
      <c r="I5797" s="259"/>
      <c r="J5797" s="259"/>
    </row>
    <row r="5798" spans="1:10">
      <c r="A5798" s="259"/>
      <c r="B5798" s="259"/>
      <c r="C5798" s="259"/>
      <c r="D5798" s="259"/>
      <c r="E5798" s="259"/>
      <c r="F5798" s="270"/>
      <c r="G5798" s="259"/>
      <c r="H5798" s="259"/>
      <c r="I5798" s="259"/>
      <c r="J5798" s="259"/>
    </row>
    <row r="5799" spans="1:10">
      <c r="A5799" s="259"/>
      <c r="B5799" s="259"/>
      <c r="C5799" s="259"/>
      <c r="D5799" s="259"/>
      <c r="E5799" s="259"/>
      <c r="F5799" s="270"/>
      <c r="G5799" s="259"/>
      <c r="H5799" s="259"/>
      <c r="I5799" s="259"/>
      <c r="J5799" s="259"/>
    </row>
    <row r="5800" spans="1:10">
      <c r="A5800" s="259"/>
      <c r="B5800" s="259"/>
      <c r="C5800" s="259"/>
      <c r="D5800" s="259"/>
      <c r="E5800" s="259"/>
      <c r="F5800" s="270"/>
      <c r="G5800" s="259"/>
      <c r="H5800" s="259"/>
      <c r="I5800" s="259"/>
      <c r="J5800" s="259"/>
    </row>
    <row r="5801" spans="1:10">
      <c r="A5801" s="259"/>
      <c r="B5801" s="259"/>
      <c r="C5801" s="259"/>
      <c r="D5801" s="259"/>
      <c r="E5801" s="259"/>
      <c r="F5801" s="270"/>
      <c r="G5801" s="259"/>
      <c r="H5801" s="259"/>
      <c r="I5801" s="259"/>
      <c r="J5801" s="259"/>
    </row>
    <row r="5802" spans="1:10">
      <c r="A5802" s="259"/>
      <c r="B5802" s="259"/>
      <c r="C5802" s="259"/>
      <c r="D5802" s="259"/>
      <c r="E5802" s="259"/>
      <c r="F5802" s="270"/>
      <c r="G5802" s="259"/>
      <c r="H5802" s="259"/>
      <c r="I5802" s="259"/>
      <c r="J5802" s="259"/>
    </row>
    <row r="5803" spans="1:10">
      <c r="A5803" s="259"/>
      <c r="B5803" s="259"/>
      <c r="C5803" s="259"/>
      <c r="D5803" s="259"/>
      <c r="E5803" s="259"/>
      <c r="F5803" s="270"/>
      <c r="G5803" s="259"/>
      <c r="H5803" s="259"/>
      <c r="I5803" s="259"/>
      <c r="J5803" s="259"/>
    </row>
    <row r="5804" spans="1:10">
      <c r="A5804" s="259"/>
      <c r="B5804" s="259"/>
      <c r="C5804" s="259"/>
      <c r="D5804" s="259"/>
      <c r="E5804" s="259"/>
      <c r="F5804" s="270"/>
      <c r="G5804" s="259"/>
      <c r="H5804" s="259"/>
      <c r="I5804" s="259"/>
      <c r="J5804" s="259"/>
    </row>
    <row r="5805" spans="1:10">
      <c r="A5805" s="259"/>
      <c r="B5805" s="259"/>
      <c r="C5805" s="259"/>
      <c r="D5805" s="259"/>
      <c r="E5805" s="259"/>
      <c r="F5805" s="270"/>
      <c r="G5805" s="259"/>
      <c r="H5805" s="259"/>
      <c r="I5805" s="259"/>
      <c r="J5805" s="259"/>
    </row>
    <row r="5806" spans="1:10">
      <c r="A5806" s="259"/>
      <c r="B5806" s="259"/>
      <c r="C5806" s="259"/>
      <c r="D5806" s="259"/>
      <c r="E5806" s="259"/>
      <c r="F5806" s="270"/>
      <c r="G5806" s="259"/>
      <c r="H5806" s="259"/>
      <c r="I5806" s="259"/>
      <c r="J5806" s="259"/>
    </row>
    <row r="5807" spans="1:10">
      <c r="A5807" s="259"/>
      <c r="B5807" s="259"/>
      <c r="C5807" s="259"/>
      <c r="D5807" s="259"/>
      <c r="E5807" s="259"/>
      <c r="F5807" s="270"/>
      <c r="G5807" s="259"/>
      <c r="H5807" s="259"/>
      <c r="I5807" s="259"/>
      <c r="J5807" s="259"/>
    </row>
    <row r="5808" spans="1:10">
      <c r="A5808" s="259"/>
      <c r="B5808" s="259"/>
      <c r="C5808" s="259"/>
      <c r="D5808" s="259"/>
      <c r="E5808" s="259"/>
      <c r="F5808" s="270"/>
      <c r="G5808" s="259"/>
      <c r="H5808" s="259"/>
      <c r="I5808" s="259"/>
      <c r="J5808" s="259"/>
    </row>
    <row r="5809" spans="1:10">
      <c r="A5809" s="259"/>
      <c r="B5809" s="259"/>
      <c r="C5809" s="259"/>
      <c r="D5809" s="259"/>
      <c r="E5809" s="259"/>
      <c r="F5809" s="270"/>
      <c r="G5809" s="259"/>
      <c r="H5809" s="259"/>
      <c r="I5809" s="259"/>
      <c r="J5809" s="259"/>
    </row>
    <row r="5810" spans="1:10">
      <c r="A5810" s="259"/>
      <c r="B5810" s="259"/>
      <c r="C5810" s="259"/>
      <c r="D5810" s="259"/>
      <c r="E5810" s="259"/>
      <c r="F5810" s="270"/>
      <c r="G5810" s="259"/>
      <c r="H5810" s="259"/>
      <c r="I5810" s="259"/>
      <c r="J5810" s="259"/>
    </row>
    <row r="5811" spans="1:10">
      <c r="A5811" s="259"/>
      <c r="B5811" s="259"/>
      <c r="C5811" s="259"/>
      <c r="D5811" s="259"/>
      <c r="E5811" s="259"/>
      <c r="F5811" s="270"/>
      <c r="G5811" s="259"/>
      <c r="H5811" s="259"/>
      <c r="I5811" s="259"/>
      <c r="J5811" s="259"/>
    </row>
    <row r="5812" spans="1:10">
      <c r="A5812" s="259"/>
      <c r="B5812" s="259"/>
      <c r="C5812" s="259"/>
      <c r="D5812" s="259"/>
      <c r="E5812" s="259"/>
      <c r="F5812" s="270"/>
      <c r="G5812" s="259"/>
      <c r="H5812" s="259"/>
      <c r="I5812" s="259"/>
      <c r="J5812" s="259"/>
    </row>
    <row r="5813" spans="1:10">
      <c r="A5813" s="259"/>
      <c r="B5813" s="259"/>
      <c r="C5813" s="259"/>
      <c r="D5813" s="259"/>
      <c r="E5813" s="259"/>
      <c r="F5813" s="270"/>
      <c r="G5813" s="259"/>
      <c r="H5813" s="259"/>
      <c r="I5813" s="259"/>
      <c r="J5813" s="259"/>
    </row>
    <row r="5814" spans="1:10">
      <c r="A5814" s="259"/>
      <c r="B5814" s="259"/>
      <c r="C5814" s="259"/>
      <c r="D5814" s="259"/>
      <c r="E5814" s="259"/>
      <c r="F5814" s="270"/>
      <c r="G5814" s="259"/>
      <c r="H5814" s="259"/>
      <c r="I5814" s="259"/>
      <c r="J5814" s="259"/>
    </row>
    <row r="5815" spans="1:10">
      <c r="A5815" s="259"/>
      <c r="B5815" s="259"/>
      <c r="C5815" s="259"/>
      <c r="D5815" s="259"/>
      <c r="E5815" s="259"/>
      <c r="F5815" s="270"/>
      <c r="G5815" s="259"/>
      <c r="H5815" s="259"/>
      <c r="I5815" s="259"/>
      <c r="J5815" s="259"/>
    </row>
    <row r="5816" spans="1:10">
      <c r="A5816" s="259"/>
      <c r="B5816" s="259"/>
      <c r="C5816" s="259"/>
      <c r="D5816" s="259"/>
      <c r="E5816" s="259"/>
      <c r="F5816" s="270"/>
      <c r="G5816" s="259"/>
      <c r="H5816" s="259"/>
      <c r="I5816" s="259"/>
      <c r="J5816" s="259"/>
    </row>
    <row r="5817" spans="1:10">
      <c r="A5817" s="259"/>
      <c r="B5817" s="259"/>
      <c r="C5817" s="259"/>
      <c r="D5817" s="259"/>
      <c r="E5817" s="259"/>
      <c r="F5817" s="270"/>
      <c r="G5817" s="259"/>
      <c r="H5817" s="259"/>
      <c r="I5817" s="259"/>
      <c r="J5817" s="259"/>
    </row>
    <row r="5818" spans="1:10">
      <c r="A5818" s="259"/>
      <c r="B5818" s="259"/>
      <c r="C5818" s="259"/>
      <c r="D5818" s="259"/>
      <c r="E5818" s="259"/>
      <c r="F5818" s="270"/>
      <c r="G5818" s="259"/>
      <c r="H5818" s="259"/>
      <c r="I5818" s="259"/>
      <c r="J5818" s="259"/>
    </row>
    <row r="5819" spans="1:10">
      <c r="A5819" s="259"/>
      <c r="B5819" s="259"/>
      <c r="C5819" s="259"/>
      <c r="D5819" s="259"/>
      <c r="E5819" s="259"/>
      <c r="F5819" s="270"/>
      <c r="G5819" s="259"/>
      <c r="H5819" s="259"/>
      <c r="I5819" s="259"/>
      <c r="J5819" s="259"/>
    </row>
    <row r="5820" spans="1:10">
      <c r="A5820" s="259"/>
      <c r="B5820" s="259"/>
      <c r="C5820" s="259"/>
      <c r="D5820" s="259"/>
      <c r="E5820" s="259"/>
      <c r="F5820" s="270"/>
      <c r="G5820" s="259"/>
      <c r="H5820" s="259"/>
      <c r="I5820" s="259"/>
      <c r="J5820" s="259"/>
    </row>
    <row r="5821" spans="1:10">
      <c r="A5821" s="259"/>
      <c r="B5821" s="259"/>
      <c r="C5821" s="259"/>
      <c r="D5821" s="259"/>
      <c r="E5821" s="259"/>
      <c r="F5821" s="270"/>
      <c r="G5821" s="259"/>
      <c r="H5821" s="259"/>
      <c r="I5821" s="259"/>
      <c r="J5821" s="259"/>
    </row>
    <row r="5822" spans="1:10">
      <c r="A5822" s="259"/>
      <c r="B5822" s="259"/>
      <c r="C5822" s="259"/>
      <c r="D5822" s="259"/>
      <c r="E5822" s="259"/>
      <c r="F5822" s="270"/>
      <c r="G5822" s="259"/>
      <c r="H5822" s="259"/>
      <c r="I5822" s="259"/>
      <c r="J5822" s="259"/>
    </row>
    <row r="5823" spans="1:10">
      <c r="A5823" s="259"/>
      <c r="B5823" s="259"/>
      <c r="C5823" s="259"/>
      <c r="D5823" s="259"/>
      <c r="E5823" s="259"/>
      <c r="F5823" s="270"/>
      <c r="G5823" s="259"/>
      <c r="H5823" s="259"/>
      <c r="I5823" s="259"/>
      <c r="J5823" s="259"/>
    </row>
    <row r="5824" spans="1:10">
      <c r="A5824" s="259"/>
      <c r="B5824" s="259"/>
      <c r="C5824" s="259"/>
      <c r="D5824" s="259"/>
      <c r="E5824" s="259"/>
      <c r="F5824" s="270"/>
      <c r="G5824" s="259"/>
      <c r="H5824" s="259"/>
      <c r="I5824" s="259"/>
      <c r="J5824" s="259"/>
    </row>
    <row r="5825" spans="1:10">
      <c r="A5825" s="259"/>
      <c r="B5825" s="259"/>
      <c r="C5825" s="259"/>
      <c r="D5825" s="259"/>
      <c r="E5825" s="259"/>
      <c r="F5825" s="270"/>
      <c r="G5825" s="259"/>
      <c r="H5825" s="259"/>
      <c r="I5825" s="259"/>
      <c r="J5825" s="259"/>
    </row>
    <row r="5826" spans="1:10">
      <c r="A5826" s="259"/>
      <c r="B5826" s="259"/>
      <c r="C5826" s="259"/>
      <c r="D5826" s="259"/>
      <c r="E5826" s="259"/>
      <c r="F5826" s="270"/>
      <c r="G5826" s="259"/>
      <c r="H5826" s="259"/>
      <c r="I5826" s="259"/>
      <c r="J5826" s="259"/>
    </row>
    <row r="5827" spans="1:10">
      <c r="A5827" s="259"/>
      <c r="B5827" s="259"/>
      <c r="C5827" s="259"/>
      <c r="D5827" s="259"/>
      <c r="E5827" s="259"/>
      <c r="F5827" s="270"/>
      <c r="G5827" s="259"/>
      <c r="H5827" s="259"/>
      <c r="I5827" s="259"/>
      <c r="J5827" s="259"/>
    </row>
    <row r="5828" spans="1:10">
      <c r="A5828" s="259"/>
      <c r="B5828" s="259"/>
      <c r="C5828" s="259"/>
      <c r="D5828" s="259"/>
      <c r="E5828" s="259"/>
      <c r="F5828" s="270"/>
      <c r="G5828" s="259"/>
      <c r="H5828" s="259"/>
      <c r="I5828" s="259"/>
      <c r="J5828" s="259"/>
    </row>
    <row r="5829" spans="1:10">
      <c r="A5829" s="259"/>
      <c r="B5829" s="259"/>
      <c r="C5829" s="259"/>
      <c r="D5829" s="259"/>
      <c r="E5829" s="259"/>
      <c r="F5829" s="270"/>
      <c r="G5829" s="259"/>
      <c r="H5829" s="259"/>
      <c r="I5829" s="259"/>
      <c r="J5829" s="259"/>
    </row>
    <row r="5830" spans="1:10">
      <c r="A5830" s="259"/>
      <c r="B5830" s="259"/>
      <c r="C5830" s="259"/>
      <c r="D5830" s="259"/>
      <c r="E5830" s="259"/>
      <c r="F5830" s="270"/>
      <c r="G5830" s="259"/>
      <c r="H5830" s="259"/>
      <c r="I5830" s="259"/>
      <c r="J5830" s="259"/>
    </row>
    <row r="5831" spans="1:10">
      <c r="A5831" s="259"/>
      <c r="B5831" s="259"/>
      <c r="C5831" s="259"/>
      <c r="D5831" s="259"/>
      <c r="E5831" s="259"/>
      <c r="F5831" s="270"/>
      <c r="G5831" s="259"/>
      <c r="H5831" s="259"/>
      <c r="I5831" s="259"/>
      <c r="J5831" s="259"/>
    </row>
    <row r="5832" spans="1:10">
      <c r="A5832" s="259"/>
      <c r="B5832" s="259"/>
      <c r="C5832" s="259"/>
      <c r="D5832" s="259"/>
      <c r="E5832" s="259"/>
      <c r="F5832" s="270"/>
      <c r="G5832" s="259"/>
      <c r="H5832" s="259"/>
      <c r="I5832" s="259"/>
      <c r="J5832" s="259"/>
    </row>
    <row r="5833" spans="1:10">
      <c r="A5833" s="259"/>
      <c r="B5833" s="259"/>
      <c r="C5833" s="259"/>
      <c r="D5833" s="259"/>
      <c r="E5833" s="259"/>
      <c r="F5833" s="270"/>
      <c r="G5833" s="259"/>
      <c r="H5833" s="259"/>
      <c r="I5833" s="259"/>
      <c r="J5833" s="259"/>
    </row>
    <row r="5834" spans="1:10">
      <c r="A5834" s="259"/>
      <c r="B5834" s="259"/>
      <c r="C5834" s="259"/>
      <c r="D5834" s="259"/>
      <c r="E5834" s="259"/>
      <c r="F5834" s="270"/>
      <c r="G5834" s="259"/>
      <c r="H5834" s="259"/>
      <c r="I5834" s="259"/>
      <c r="J5834" s="259"/>
    </row>
    <row r="5835" spans="1:10">
      <c r="A5835" s="259"/>
      <c r="B5835" s="259"/>
      <c r="C5835" s="259"/>
      <c r="D5835" s="259"/>
      <c r="E5835" s="259"/>
      <c r="F5835" s="270"/>
      <c r="G5835" s="259"/>
      <c r="H5835" s="259"/>
      <c r="I5835" s="259"/>
      <c r="J5835" s="259"/>
    </row>
    <row r="5836" spans="1:10">
      <c r="A5836" s="259"/>
      <c r="B5836" s="259"/>
      <c r="C5836" s="259"/>
      <c r="D5836" s="259"/>
      <c r="E5836" s="259"/>
      <c r="F5836" s="270"/>
      <c r="G5836" s="259"/>
      <c r="H5836" s="259"/>
      <c r="I5836" s="259"/>
      <c r="J5836" s="259"/>
    </row>
    <row r="5837" spans="1:10">
      <c r="A5837" s="259"/>
      <c r="B5837" s="259"/>
      <c r="C5837" s="259"/>
      <c r="D5837" s="259"/>
      <c r="E5837" s="259"/>
      <c r="F5837" s="270"/>
      <c r="G5837" s="259"/>
      <c r="H5837" s="259"/>
      <c r="I5837" s="259"/>
      <c r="J5837" s="259"/>
    </row>
    <row r="5838" spans="1:10">
      <c r="A5838" s="259"/>
      <c r="B5838" s="259"/>
      <c r="C5838" s="259"/>
      <c r="D5838" s="259"/>
      <c r="E5838" s="259"/>
      <c r="F5838" s="270"/>
      <c r="G5838" s="259"/>
      <c r="H5838" s="259"/>
      <c r="I5838" s="259"/>
      <c r="J5838" s="259"/>
    </row>
    <row r="5839" spans="1:10">
      <c r="A5839" s="259"/>
      <c r="B5839" s="259"/>
      <c r="C5839" s="259"/>
      <c r="D5839" s="259"/>
      <c r="E5839" s="259"/>
      <c r="F5839" s="270"/>
      <c r="G5839" s="259"/>
      <c r="H5839" s="259"/>
      <c r="I5839" s="259"/>
      <c r="J5839" s="259"/>
    </row>
    <row r="5840" spans="1:10">
      <c r="A5840" s="259"/>
      <c r="B5840" s="259"/>
      <c r="C5840" s="259"/>
      <c r="D5840" s="259"/>
      <c r="E5840" s="259"/>
      <c r="F5840" s="270"/>
      <c r="G5840" s="259"/>
      <c r="H5840" s="259"/>
      <c r="I5840" s="259"/>
      <c r="J5840" s="259"/>
    </row>
    <row r="5841" spans="1:10">
      <c r="A5841" s="259"/>
      <c r="B5841" s="259"/>
      <c r="C5841" s="259"/>
      <c r="D5841" s="259"/>
      <c r="E5841" s="259"/>
      <c r="F5841" s="270"/>
      <c r="G5841" s="259"/>
      <c r="H5841" s="259"/>
      <c r="I5841" s="259"/>
      <c r="J5841" s="259"/>
    </row>
    <row r="5842" spans="1:10">
      <c r="A5842" s="259"/>
      <c r="B5842" s="259"/>
      <c r="C5842" s="259"/>
      <c r="D5842" s="259"/>
      <c r="E5842" s="259"/>
      <c r="F5842" s="270"/>
      <c r="G5842" s="259"/>
      <c r="H5842" s="259"/>
      <c r="I5842" s="259"/>
      <c r="J5842" s="259"/>
    </row>
    <row r="5843" spans="1:10">
      <c r="A5843" s="259"/>
      <c r="B5843" s="259"/>
      <c r="C5843" s="259"/>
      <c r="D5843" s="259"/>
      <c r="E5843" s="259"/>
      <c r="F5843" s="270"/>
      <c r="G5843" s="259"/>
      <c r="H5843" s="259"/>
      <c r="I5843" s="259"/>
      <c r="J5843" s="259"/>
    </row>
    <row r="5844" spans="1:10">
      <c r="A5844" s="259"/>
      <c r="B5844" s="259"/>
      <c r="C5844" s="259"/>
      <c r="D5844" s="259"/>
      <c r="E5844" s="259"/>
      <c r="F5844" s="270"/>
      <c r="G5844" s="259"/>
      <c r="H5844" s="259"/>
      <c r="I5844" s="259"/>
      <c r="J5844" s="259"/>
    </row>
    <row r="5845" spans="1:10">
      <c r="A5845" s="259"/>
      <c r="B5845" s="259"/>
      <c r="C5845" s="259"/>
      <c r="D5845" s="259"/>
      <c r="E5845" s="259"/>
      <c r="F5845" s="270"/>
      <c r="G5845" s="259"/>
      <c r="H5845" s="259"/>
      <c r="I5845" s="259"/>
      <c r="J5845" s="259"/>
    </row>
    <row r="5846" spans="1:10">
      <c r="A5846" s="259"/>
      <c r="B5846" s="259"/>
      <c r="C5846" s="259"/>
      <c r="D5846" s="259"/>
      <c r="E5846" s="259"/>
      <c r="F5846" s="270"/>
      <c r="G5846" s="259"/>
      <c r="H5846" s="259"/>
      <c r="I5846" s="259"/>
      <c r="J5846" s="259"/>
    </row>
    <row r="5847" spans="1:10">
      <c r="A5847" s="259"/>
      <c r="B5847" s="259"/>
      <c r="C5847" s="259"/>
      <c r="D5847" s="259"/>
      <c r="E5847" s="259"/>
      <c r="F5847" s="270"/>
      <c r="G5847" s="259"/>
      <c r="H5847" s="259"/>
      <c r="I5847" s="259"/>
      <c r="J5847" s="259"/>
    </row>
    <row r="5848" spans="1:10">
      <c r="A5848" s="259"/>
      <c r="B5848" s="259"/>
      <c r="C5848" s="259"/>
      <c r="D5848" s="259"/>
      <c r="E5848" s="259"/>
      <c r="F5848" s="270"/>
      <c r="G5848" s="259"/>
      <c r="H5848" s="259"/>
      <c r="I5848" s="259"/>
      <c r="J5848" s="259"/>
    </row>
    <row r="5849" spans="1:10">
      <c r="A5849" s="259"/>
      <c r="B5849" s="259"/>
      <c r="C5849" s="259"/>
      <c r="D5849" s="259"/>
      <c r="E5849" s="259"/>
      <c r="F5849" s="270"/>
      <c r="G5849" s="259"/>
      <c r="H5849" s="259"/>
      <c r="I5849" s="259"/>
      <c r="J5849" s="259"/>
    </row>
    <row r="5850" spans="1:10">
      <c r="A5850" s="259"/>
      <c r="B5850" s="259"/>
      <c r="C5850" s="259"/>
      <c r="D5850" s="259"/>
      <c r="E5850" s="259"/>
      <c r="F5850" s="270"/>
      <c r="G5850" s="259"/>
      <c r="H5850" s="259"/>
      <c r="I5850" s="259"/>
      <c r="J5850" s="259"/>
    </row>
    <row r="5851" spans="1:10">
      <c r="A5851" s="259"/>
      <c r="B5851" s="259"/>
      <c r="C5851" s="259"/>
      <c r="D5851" s="259"/>
      <c r="E5851" s="259"/>
      <c r="F5851" s="270"/>
      <c r="G5851" s="259"/>
      <c r="H5851" s="259"/>
      <c r="I5851" s="259"/>
      <c r="J5851" s="259"/>
    </row>
    <row r="5852" spans="1:10">
      <c r="A5852" s="259"/>
      <c r="B5852" s="259"/>
      <c r="C5852" s="259"/>
      <c r="D5852" s="259"/>
      <c r="E5852" s="259"/>
      <c r="F5852" s="270"/>
      <c r="G5852" s="259"/>
      <c r="H5852" s="259"/>
      <c r="I5852" s="259"/>
      <c r="J5852" s="259"/>
    </row>
    <row r="5853" spans="1:10">
      <c r="A5853" s="259"/>
      <c r="B5853" s="259"/>
      <c r="C5853" s="259"/>
      <c r="D5853" s="259"/>
      <c r="E5853" s="259"/>
      <c r="F5853" s="270"/>
      <c r="G5853" s="259"/>
      <c r="H5853" s="259"/>
      <c r="I5853" s="259"/>
      <c r="J5853" s="259"/>
    </row>
    <row r="5854" spans="1:10">
      <c r="A5854" s="259"/>
      <c r="B5854" s="259"/>
      <c r="C5854" s="259"/>
      <c r="D5854" s="259"/>
      <c r="E5854" s="259"/>
      <c r="F5854" s="270"/>
      <c r="G5854" s="259"/>
      <c r="H5854" s="259"/>
      <c r="I5854" s="259"/>
      <c r="J5854" s="259"/>
    </row>
    <row r="5855" spans="1:10">
      <c r="A5855" s="259"/>
      <c r="B5855" s="259"/>
      <c r="C5855" s="259"/>
      <c r="D5855" s="259"/>
      <c r="E5855" s="259"/>
      <c r="F5855" s="270"/>
      <c r="G5855" s="259"/>
      <c r="H5855" s="259"/>
      <c r="I5855" s="259"/>
      <c r="J5855" s="259"/>
    </row>
    <row r="5856" spans="1:10">
      <c r="A5856" s="259"/>
      <c r="B5856" s="259"/>
      <c r="C5856" s="259"/>
      <c r="D5856" s="259"/>
      <c r="E5856" s="259"/>
      <c r="F5856" s="270"/>
      <c r="G5856" s="259"/>
      <c r="H5856" s="259"/>
      <c r="I5856" s="259"/>
      <c r="J5856" s="259"/>
    </row>
    <row r="5857" spans="1:10">
      <c r="A5857" s="259"/>
      <c r="B5857" s="259"/>
      <c r="C5857" s="259"/>
      <c r="D5857" s="259"/>
      <c r="E5857" s="259"/>
      <c r="F5857" s="270"/>
      <c r="G5857" s="259"/>
      <c r="H5857" s="259"/>
      <c r="I5857" s="259"/>
      <c r="J5857" s="259"/>
    </row>
    <row r="5858" spans="1:10">
      <c r="A5858" s="259"/>
      <c r="B5858" s="259"/>
      <c r="C5858" s="259"/>
      <c r="D5858" s="259"/>
      <c r="E5858" s="259"/>
      <c r="F5858" s="270"/>
      <c r="G5858" s="259"/>
      <c r="H5858" s="259"/>
      <c r="I5858" s="259"/>
      <c r="J5858" s="259"/>
    </row>
    <row r="5859" spans="1:10">
      <c r="A5859" s="259"/>
      <c r="B5859" s="259"/>
      <c r="C5859" s="259"/>
      <c r="D5859" s="259"/>
      <c r="E5859" s="259"/>
      <c r="F5859" s="270"/>
      <c r="G5859" s="259"/>
      <c r="H5859" s="259"/>
      <c r="I5859" s="259"/>
      <c r="J5859" s="259"/>
    </row>
    <row r="5860" spans="1:10">
      <c r="A5860" s="259"/>
      <c r="B5860" s="259"/>
      <c r="C5860" s="259"/>
      <c r="D5860" s="259"/>
      <c r="E5860" s="259"/>
      <c r="F5860" s="270"/>
      <c r="G5860" s="259"/>
      <c r="H5860" s="259"/>
      <c r="I5860" s="259"/>
      <c r="J5860" s="259"/>
    </row>
    <row r="5861" spans="1:10">
      <c r="A5861" s="259"/>
      <c r="B5861" s="259"/>
      <c r="C5861" s="259"/>
      <c r="D5861" s="259"/>
      <c r="E5861" s="259"/>
      <c r="F5861" s="270"/>
      <c r="G5861" s="259"/>
      <c r="H5861" s="259"/>
      <c r="I5861" s="259"/>
      <c r="J5861" s="259"/>
    </row>
    <row r="5862" spans="1:10">
      <c r="A5862" s="259"/>
      <c r="B5862" s="259"/>
      <c r="C5862" s="259"/>
      <c r="D5862" s="259"/>
      <c r="E5862" s="259"/>
      <c r="F5862" s="270"/>
      <c r="G5862" s="259"/>
      <c r="H5862" s="259"/>
      <c r="I5862" s="259"/>
      <c r="J5862" s="259"/>
    </row>
    <row r="5863" spans="1:10">
      <c r="A5863" s="259"/>
      <c r="B5863" s="259"/>
      <c r="C5863" s="259"/>
      <c r="D5863" s="259"/>
      <c r="E5863" s="259"/>
      <c r="F5863" s="270"/>
      <c r="G5863" s="259"/>
      <c r="H5863" s="259"/>
      <c r="I5863" s="259"/>
      <c r="J5863" s="259"/>
    </row>
    <row r="5864" spans="1:10">
      <c r="A5864" s="259"/>
      <c r="B5864" s="259"/>
      <c r="C5864" s="259"/>
      <c r="D5864" s="259"/>
      <c r="E5864" s="259"/>
      <c r="F5864" s="270"/>
      <c r="G5864" s="259"/>
      <c r="H5864" s="259"/>
      <c r="I5864" s="259"/>
      <c r="J5864" s="259"/>
    </row>
    <row r="5865" spans="1:10">
      <c r="A5865" s="259"/>
      <c r="B5865" s="259"/>
      <c r="C5865" s="259"/>
      <c r="D5865" s="259"/>
      <c r="E5865" s="259"/>
      <c r="F5865" s="270"/>
      <c r="G5865" s="259"/>
      <c r="H5865" s="259"/>
      <c r="I5865" s="259"/>
      <c r="J5865" s="259"/>
    </row>
    <row r="5866" spans="1:10">
      <c r="A5866" s="259"/>
      <c r="B5866" s="259"/>
      <c r="C5866" s="259"/>
      <c r="D5866" s="259"/>
      <c r="E5866" s="259"/>
      <c r="F5866" s="270"/>
      <c r="G5866" s="259"/>
      <c r="H5866" s="259"/>
      <c r="I5866" s="259"/>
      <c r="J5866" s="259"/>
    </row>
    <row r="5867" spans="1:10">
      <c r="A5867" s="259"/>
      <c r="B5867" s="259"/>
      <c r="C5867" s="259"/>
      <c r="D5867" s="259"/>
      <c r="E5867" s="259"/>
      <c r="F5867" s="270"/>
      <c r="G5867" s="259"/>
      <c r="H5867" s="259"/>
      <c r="I5867" s="259"/>
      <c r="J5867" s="259"/>
    </row>
    <row r="5868" spans="1:10">
      <c r="A5868" s="259"/>
      <c r="B5868" s="259"/>
      <c r="C5868" s="259"/>
      <c r="D5868" s="259"/>
      <c r="E5868" s="259"/>
      <c r="F5868" s="270"/>
      <c r="G5868" s="259"/>
      <c r="H5868" s="259"/>
      <c r="I5868" s="259"/>
      <c r="J5868" s="259"/>
    </row>
    <row r="5869" spans="1:10">
      <c r="A5869" s="259"/>
      <c r="B5869" s="259"/>
      <c r="C5869" s="259"/>
      <c r="D5869" s="259"/>
      <c r="E5869" s="259"/>
      <c r="F5869" s="270"/>
      <c r="G5869" s="259"/>
      <c r="H5869" s="259"/>
      <c r="I5869" s="259"/>
      <c r="J5869" s="259"/>
    </row>
    <row r="5870" spans="1:10">
      <c r="A5870" s="259"/>
      <c r="B5870" s="259"/>
      <c r="C5870" s="259"/>
      <c r="D5870" s="259"/>
      <c r="E5870" s="259"/>
      <c r="F5870" s="270"/>
      <c r="G5870" s="259"/>
      <c r="H5870" s="259"/>
      <c r="I5870" s="259"/>
      <c r="J5870" s="259"/>
    </row>
    <row r="5871" spans="1:10">
      <c r="A5871" s="259"/>
      <c r="B5871" s="259"/>
      <c r="C5871" s="259"/>
      <c r="D5871" s="259"/>
      <c r="E5871" s="259"/>
      <c r="F5871" s="270"/>
      <c r="G5871" s="259"/>
      <c r="H5871" s="259"/>
      <c r="I5871" s="259"/>
      <c r="J5871" s="259"/>
    </row>
    <row r="5872" spans="1:10">
      <c r="A5872" s="259"/>
      <c r="B5872" s="259"/>
      <c r="C5872" s="259"/>
      <c r="D5872" s="259"/>
      <c r="E5872" s="259"/>
      <c r="F5872" s="270"/>
      <c r="G5872" s="259"/>
      <c r="H5872" s="259"/>
      <c r="I5872" s="259"/>
      <c r="J5872" s="259"/>
    </row>
    <row r="5873" spans="1:10">
      <c r="A5873" s="259"/>
      <c r="B5873" s="259"/>
      <c r="C5873" s="259"/>
      <c r="D5873" s="259"/>
      <c r="E5873" s="259"/>
      <c r="F5873" s="270"/>
      <c r="G5873" s="259"/>
      <c r="H5873" s="259"/>
      <c r="I5873" s="259"/>
      <c r="J5873" s="259"/>
    </row>
    <row r="5874" spans="1:10">
      <c r="A5874" s="259"/>
      <c r="B5874" s="259"/>
      <c r="C5874" s="259"/>
      <c r="D5874" s="259"/>
      <c r="E5874" s="259"/>
      <c r="F5874" s="270"/>
      <c r="G5874" s="259"/>
      <c r="H5874" s="259"/>
      <c r="I5874" s="259"/>
      <c r="J5874" s="259"/>
    </row>
    <row r="5875" spans="1:10">
      <c r="A5875" s="259"/>
      <c r="B5875" s="259"/>
      <c r="C5875" s="259"/>
      <c r="D5875" s="259"/>
      <c r="E5875" s="259"/>
      <c r="F5875" s="270"/>
      <c r="G5875" s="259"/>
      <c r="H5875" s="259"/>
      <c r="I5875" s="259"/>
      <c r="J5875" s="259"/>
    </row>
    <row r="5876" spans="1:10">
      <c r="A5876" s="259"/>
      <c r="B5876" s="259"/>
      <c r="C5876" s="259"/>
      <c r="D5876" s="259"/>
      <c r="E5876" s="259"/>
      <c r="F5876" s="270"/>
      <c r="G5876" s="259"/>
      <c r="H5876" s="259"/>
      <c r="I5876" s="259"/>
      <c r="J5876" s="259"/>
    </row>
    <row r="5877" spans="1:10">
      <c r="A5877" s="259"/>
      <c r="B5877" s="259"/>
      <c r="C5877" s="259"/>
      <c r="D5877" s="259"/>
      <c r="E5877" s="259"/>
      <c r="F5877" s="270"/>
      <c r="G5877" s="259"/>
      <c r="H5877" s="259"/>
      <c r="I5877" s="259"/>
      <c r="J5877" s="259"/>
    </row>
    <row r="5878" spans="1:10">
      <c r="A5878" s="259"/>
      <c r="B5878" s="259"/>
      <c r="C5878" s="259"/>
      <c r="D5878" s="259"/>
      <c r="E5878" s="259"/>
      <c r="F5878" s="270"/>
      <c r="G5878" s="259"/>
      <c r="H5878" s="259"/>
      <c r="I5878" s="259"/>
      <c r="J5878" s="259"/>
    </row>
    <row r="5879" spans="1:10">
      <c r="A5879" s="259"/>
      <c r="B5879" s="259"/>
      <c r="C5879" s="259"/>
      <c r="D5879" s="259"/>
      <c r="E5879" s="259"/>
      <c r="F5879" s="270"/>
      <c r="G5879" s="259"/>
      <c r="H5879" s="259"/>
      <c r="I5879" s="259"/>
      <c r="J5879" s="259"/>
    </row>
    <row r="5880" spans="1:10">
      <c r="A5880" s="259"/>
      <c r="B5880" s="259"/>
      <c r="C5880" s="259"/>
      <c r="D5880" s="259"/>
      <c r="E5880" s="259"/>
      <c r="F5880" s="270"/>
      <c r="G5880" s="259"/>
      <c r="H5880" s="259"/>
      <c r="I5880" s="259"/>
      <c r="J5880" s="259"/>
    </row>
    <row r="5881" spans="1:10">
      <c r="A5881" s="259"/>
      <c r="B5881" s="259"/>
      <c r="C5881" s="259"/>
      <c r="D5881" s="259"/>
      <c r="E5881" s="259"/>
      <c r="F5881" s="270"/>
      <c r="G5881" s="259"/>
      <c r="H5881" s="259"/>
      <c r="I5881" s="259"/>
      <c r="J5881" s="259"/>
    </row>
    <row r="5882" spans="1:10">
      <c r="A5882" s="259"/>
      <c r="B5882" s="259"/>
      <c r="C5882" s="259"/>
      <c r="D5882" s="259"/>
      <c r="E5882" s="259"/>
      <c r="F5882" s="270"/>
      <c r="G5882" s="259"/>
      <c r="H5882" s="259"/>
      <c r="I5882" s="259"/>
      <c r="J5882" s="259"/>
    </row>
    <row r="5883" spans="1:10">
      <c r="A5883" s="259"/>
      <c r="B5883" s="259"/>
      <c r="C5883" s="259"/>
      <c r="D5883" s="259"/>
      <c r="E5883" s="259"/>
      <c r="F5883" s="270"/>
      <c r="G5883" s="259"/>
      <c r="H5883" s="259"/>
      <c r="I5883" s="259"/>
      <c r="J5883" s="259"/>
    </row>
    <row r="5884" spans="1:10">
      <c r="A5884" s="259"/>
      <c r="B5884" s="259"/>
      <c r="C5884" s="259"/>
      <c r="D5884" s="259"/>
      <c r="E5884" s="259"/>
      <c r="F5884" s="270"/>
      <c r="G5884" s="259"/>
      <c r="H5884" s="259"/>
      <c r="I5884" s="259"/>
      <c r="J5884" s="259"/>
    </row>
    <row r="5885" spans="1:10">
      <c r="A5885" s="259"/>
      <c r="B5885" s="259"/>
      <c r="C5885" s="259"/>
      <c r="D5885" s="259"/>
      <c r="E5885" s="259"/>
      <c r="F5885" s="270"/>
      <c r="G5885" s="259"/>
      <c r="H5885" s="259"/>
      <c r="I5885" s="259"/>
      <c r="J5885" s="259"/>
    </row>
    <row r="5886" spans="1:10">
      <c r="A5886" s="259"/>
      <c r="B5886" s="259"/>
      <c r="C5886" s="259"/>
      <c r="D5886" s="259"/>
      <c r="E5886" s="259"/>
      <c r="F5886" s="270"/>
      <c r="G5886" s="259"/>
      <c r="H5886" s="259"/>
      <c r="I5886" s="259"/>
      <c r="J5886" s="259"/>
    </row>
    <row r="5887" spans="1:10">
      <c r="A5887" s="259"/>
      <c r="B5887" s="259"/>
      <c r="C5887" s="259"/>
      <c r="D5887" s="259"/>
      <c r="E5887" s="259"/>
      <c r="F5887" s="270"/>
      <c r="G5887" s="259"/>
      <c r="H5887" s="259"/>
      <c r="I5887" s="259"/>
      <c r="J5887" s="259"/>
    </row>
    <row r="5888" spans="1:10">
      <c r="A5888" s="259"/>
      <c r="B5888" s="259"/>
      <c r="C5888" s="259"/>
      <c r="D5888" s="259"/>
      <c r="E5888" s="259"/>
      <c r="F5888" s="270"/>
      <c r="G5888" s="259"/>
      <c r="H5888" s="259"/>
      <c r="I5888" s="259"/>
      <c r="J5888" s="259"/>
    </row>
    <row r="5889" spans="1:10">
      <c r="A5889" s="259"/>
      <c r="B5889" s="259"/>
      <c r="C5889" s="259"/>
      <c r="D5889" s="259"/>
      <c r="E5889" s="259"/>
      <c r="F5889" s="270"/>
      <c r="G5889" s="259"/>
      <c r="H5889" s="259"/>
      <c r="I5889" s="259"/>
      <c r="J5889" s="259"/>
    </row>
    <row r="5890" spans="1:10">
      <c r="A5890" s="259"/>
      <c r="B5890" s="259"/>
      <c r="C5890" s="259"/>
      <c r="D5890" s="259"/>
      <c r="E5890" s="259"/>
      <c r="F5890" s="270"/>
      <c r="G5890" s="259"/>
      <c r="H5890" s="259"/>
      <c r="I5890" s="259"/>
      <c r="J5890" s="259"/>
    </row>
    <row r="5891" spans="1:10">
      <c r="A5891" s="259"/>
      <c r="B5891" s="259"/>
      <c r="C5891" s="259"/>
      <c r="D5891" s="259"/>
      <c r="E5891" s="259"/>
      <c r="F5891" s="270"/>
      <c r="G5891" s="259"/>
      <c r="H5891" s="259"/>
      <c r="I5891" s="259"/>
      <c r="J5891" s="259"/>
    </row>
    <row r="5892" spans="1:10">
      <c r="A5892" s="259"/>
      <c r="B5892" s="259"/>
      <c r="C5892" s="259"/>
      <c r="D5892" s="259"/>
      <c r="E5892" s="259"/>
      <c r="F5892" s="270"/>
      <c r="G5892" s="259"/>
      <c r="H5892" s="259"/>
      <c r="I5892" s="259"/>
      <c r="J5892" s="259"/>
    </row>
    <row r="5893" spans="1:10">
      <c r="A5893" s="259"/>
      <c r="B5893" s="259"/>
      <c r="C5893" s="259"/>
      <c r="D5893" s="259"/>
      <c r="E5893" s="259"/>
      <c r="F5893" s="270"/>
      <c r="G5893" s="259"/>
      <c r="H5893" s="259"/>
      <c r="I5893" s="259"/>
      <c r="J5893" s="259"/>
    </row>
    <row r="5894" spans="1:10">
      <c r="A5894" s="259"/>
      <c r="B5894" s="259"/>
      <c r="C5894" s="259"/>
      <c r="D5894" s="259"/>
      <c r="E5894" s="259"/>
      <c r="F5894" s="270"/>
      <c r="G5894" s="259"/>
      <c r="H5894" s="259"/>
      <c r="I5894" s="259"/>
      <c r="J5894" s="259"/>
    </row>
    <row r="5895" spans="1:10">
      <c r="A5895" s="259"/>
      <c r="B5895" s="259"/>
      <c r="C5895" s="259"/>
      <c r="D5895" s="259"/>
      <c r="E5895" s="259"/>
      <c r="F5895" s="270"/>
      <c r="G5895" s="259"/>
      <c r="H5895" s="259"/>
      <c r="I5895" s="259"/>
      <c r="J5895" s="259"/>
    </row>
    <row r="5896" spans="1:10">
      <c r="A5896" s="259"/>
      <c r="B5896" s="259"/>
      <c r="C5896" s="259"/>
      <c r="D5896" s="259"/>
      <c r="E5896" s="259"/>
      <c r="F5896" s="270"/>
      <c r="G5896" s="259"/>
      <c r="H5896" s="259"/>
      <c r="I5896" s="259"/>
      <c r="J5896" s="259"/>
    </row>
    <row r="5897" spans="1:10">
      <c r="A5897" s="259"/>
      <c r="B5897" s="259"/>
      <c r="C5897" s="259"/>
      <c r="D5897" s="259"/>
      <c r="E5897" s="259"/>
      <c r="F5897" s="270"/>
      <c r="G5897" s="259"/>
      <c r="H5897" s="259"/>
      <c r="I5897" s="259"/>
      <c r="J5897" s="259"/>
    </row>
    <row r="5898" spans="1:10">
      <c r="A5898" s="259"/>
      <c r="B5898" s="259"/>
      <c r="C5898" s="259"/>
      <c r="D5898" s="259"/>
      <c r="E5898" s="259"/>
      <c r="F5898" s="270"/>
      <c r="G5898" s="259"/>
      <c r="H5898" s="259"/>
      <c r="I5898" s="259"/>
      <c r="J5898" s="259"/>
    </row>
    <row r="5899" spans="1:10">
      <c r="A5899" s="259"/>
      <c r="B5899" s="259"/>
      <c r="C5899" s="259"/>
      <c r="D5899" s="259"/>
      <c r="E5899" s="259"/>
      <c r="F5899" s="270"/>
      <c r="G5899" s="259"/>
      <c r="H5899" s="259"/>
      <c r="I5899" s="259"/>
      <c r="J5899" s="259"/>
    </row>
    <row r="5900" spans="1:10">
      <c r="A5900" s="259"/>
      <c r="B5900" s="259"/>
      <c r="C5900" s="259"/>
      <c r="D5900" s="259"/>
      <c r="E5900" s="259"/>
      <c r="F5900" s="270"/>
      <c r="G5900" s="259"/>
      <c r="H5900" s="259"/>
      <c r="I5900" s="259"/>
      <c r="J5900" s="259"/>
    </row>
    <row r="5901" spans="1:10">
      <c r="A5901" s="259"/>
      <c r="B5901" s="259"/>
      <c r="C5901" s="259"/>
      <c r="D5901" s="259"/>
      <c r="E5901" s="259"/>
      <c r="F5901" s="270"/>
      <c r="G5901" s="259"/>
      <c r="H5901" s="259"/>
      <c r="I5901" s="259"/>
      <c r="J5901" s="259"/>
    </row>
    <row r="5902" spans="1:10">
      <c r="A5902" s="259"/>
      <c r="B5902" s="259"/>
      <c r="C5902" s="259"/>
      <c r="D5902" s="259"/>
      <c r="E5902" s="259"/>
      <c r="F5902" s="270"/>
      <c r="G5902" s="259"/>
      <c r="H5902" s="259"/>
      <c r="I5902" s="259"/>
      <c r="J5902" s="259"/>
    </row>
    <row r="5903" spans="1:10">
      <c r="A5903" s="259"/>
      <c r="B5903" s="259"/>
      <c r="C5903" s="259"/>
      <c r="D5903" s="259"/>
      <c r="E5903" s="259"/>
      <c r="F5903" s="270"/>
      <c r="G5903" s="259"/>
      <c r="H5903" s="259"/>
      <c r="I5903" s="259"/>
      <c r="J5903" s="259"/>
    </row>
    <row r="5904" spans="1:10">
      <c r="A5904" s="259"/>
      <c r="B5904" s="259"/>
      <c r="C5904" s="259"/>
      <c r="D5904" s="259"/>
      <c r="E5904" s="259"/>
      <c r="F5904" s="270"/>
      <c r="G5904" s="259"/>
      <c r="H5904" s="259"/>
      <c r="I5904" s="259"/>
      <c r="J5904" s="259"/>
    </row>
    <row r="5905" spans="1:10">
      <c r="A5905" s="259"/>
      <c r="B5905" s="259"/>
      <c r="C5905" s="259"/>
      <c r="D5905" s="259"/>
      <c r="E5905" s="259"/>
      <c r="F5905" s="270"/>
      <c r="G5905" s="259"/>
      <c r="H5905" s="259"/>
      <c r="I5905" s="259"/>
      <c r="J5905" s="259"/>
    </row>
    <row r="5906" spans="1:10">
      <c r="A5906" s="259"/>
      <c r="B5906" s="259"/>
      <c r="C5906" s="259"/>
      <c r="D5906" s="259"/>
      <c r="E5906" s="259"/>
      <c r="F5906" s="270"/>
      <c r="G5906" s="259"/>
      <c r="H5906" s="259"/>
      <c r="I5906" s="259"/>
      <c r="J5906" s="259"/>
    </row>
    <row r="5907" spans="1:10">
      <c r="A5907" s="259"/>
      <c r="B5907" s="259"/>
      <c r="C5907" s="259"/>
      <c r="D5907" s="259"/>
      <c r="E5907" s="259"/>
      <c r="F5907" s="270"/>
      <c r="G5907" s="259"/>
      <c r="H5907" s="259"/>
      <c r="I5907" s="259"/>
      <c r="J5907" s="259"/>
    </row>
    <row r="5908" spans="1:10">
      <c r="A5908" s="259"/>
      <c r="B5908" s="259"/>
      <c r="C5908" s="259"/>
      <c r="D5908" s="259"/>
      <c r="E5908" s="259"/>
      <c r="F5908" s="270"/>
      <c r="G5908" s="259"/>
      <c r="H5908" s="259"/>
      <c r="I5908" s="259"/>
      <c r="J5908" s="259"/>
    </row>
    <row r="5909" spans="1:10">
      <c r="A5909" s="259"/>
      <c r="B5909" s="259"/>
      <c r="C5909" s="259"/>
      <c r="D5909" s="259"/>
      <c r="E5909" s="259"/>
      <c r="F5909" s="270"/>
      <c r="G5909" s="259"/>
      <c r="H5909" s="259"/>
      <c r="I5909" s="259"/>
      <c r="J5909" s="259"/>
    </row>
    <row r="5910" spans="1:10">
      <c r="A5910" s="259"/>
      <c r="B5910" s="259"/>
      <c r="C5910" s="259"/>
      <c r="D5910" s="259"/>
      <c r="E5910" s="259"/>
      <c r="F5910" s="270"/>
      <c r="G5910" s="259"/>
      <c r="H5910" s="259"/>
      <c r="I5910" s="259"/>
      <c r="J5910" s="259"/>
    </row>
    <row r="5911" spans="1:10">
      <c r="A5911" s="259"/>
      <c r="B5911" s="259"/>
      <c r="C5911" s="259"/>
      <c r="D5911" s="259"/>
      <c r="E5911" s="259"/>
      <c r="F5911" s="270"/>
      <c r="G5911" s="259"/>
      <c r="H5911" s="259"/>
      <c r="I5911" s="259"/>
      <c r="J5911" s="259"/>
    </row>
    <row r="5912" spans="1:10">
      <c r="A5912" s="259"/>
      <c r="B5912" s="259"/>
      <c r="C5912" s="259"/>
      <c r="D5912" s="259"/>
      <c r="E5912" s="259"/>
      <c r="F5912" s="270"/>
      <c r="G5912" s="259"/>
      <c r="H5912" s="259"/>
      <c r="I5912" s="259"/>
      <c r="J5912" s="259"/>
    </row>
    <row r="5913" spans="1:10">
      <c r="A5913" s="259"/>
      <c r="B5913" s="259"/>
      <c r="C5913" s="259"/>
      <c r="D5913" s="259"/>
      <c r="E5913" s="259"/>
      <c r="F5913" s="270"/>
      <c r="G5913" s="259"/>
      <c r="H5913" s="259"/>
      <c r="I5913" s="259"/>
      <c r="J5913" s="259"/>
    </row>
    <row r="5914" spans="1:10">
      <c r="A5914" s="259"/>
      <c r="B5914" s="259"/>
      <c r="C5914" s="259"/>
      <c r="D5914" s="259"/>
      <c r="E5914" s="259"/>
      <c r="F5914" s="270"/>
      <c r="G5914" s="259"/>
      <c r="H5914" s="259"/>
      <c r="I5914" s="259"/>
      <c r="J5914" s="259"/>
    </row>
    <row r="5915" spans="1:10">
      <c r="A5915" s="259"/>
      <c r="B5915" s="259"/>
      <c r="C5915" s="259"/>
      <c r="D5915" s="259"/>
      <c r="E5915" s="259"/>
      <c r="F5915" s="270"/>
      <c r="G5915" s="259"/>
      <c r="H5915" s="259"/>
      <c r="I5915" s="259"/>
      <c r="J5915" s="259"/>
    </row>
    <row r="5916" spans="1:10">
      <c r="A5916" s="259"/>
      <c r="B5916" s="259"/>
      <c r="C5916" s="259"/>
      <c r="D5916" s="259"/>
      <c r="E5916" s="259"/>
      <c r="F5916" s="270"/>
      <c r="G5916" s="259"/>
      <c r="H5916" s="259"/>
      <c r="I5916" s="259"/>
      <c r="J5916" s="259"/>
    </row>
    <row r="5917" spans="1:10">
      <c r="A5917" s="259"/>
      <c r="B5917" s="259"/>
      <c r="C5917" s="259"/>
      <c r="D5917" s="259"/>
      <c r="E5917" s="259"/>
      <c r="F5917" s="270"/>
      <c r="G5917" s="259"/>
      <c r="H5917" s="259"/>
      <c r="I5917" s="259"/>
      <c r="J5917" s="259"/>
    </row>
    <row r="5918" spans="1:10">
      <c r="A5918" s="259"/>
      <c r="B5918" s="259"/>
      <c r="C5918" s="259"/>
      <c r="D5918" s="259"/>
      <c r="E5918" s="259"/>
      <c r="F5918" s="270"/>
      <c r="G5918" s="259"/>
      <c r="H5918" s="259"/>
      <c r="I5918" s="259"/>
      <c r="J5918" s="259"/>
    </row>
    <row r="5919" spans="1:10">
      <c r="A5919" s="259"/>
      <c r="B5919" s="259"/>
      <c r="C5919" s="259"/>
      <c r="D5919" s="259"/>
      <c r="E5919" s="259"/>
      <c r="F5919" s="270"/>
      <c r="G5919" s="259"/>
      <c r="H5919" s="259"/>
      <c r="I5919" s="259"/>
      <c r="J5919" s="259"/>
    </row>
    <row r="5920" spans="1:10">
      <c r="A5920" s="259"/>
      <c r="B5920" s="259"/>
      <c r="C5920" s="259"/>
      <c r="D5920" s="259"/>
      <c r="E5920" s="259"/>
      <c r="F5920" s="270"/>
      <c r="G5920" s="259"/>
      <c r="H5920" s="259"/>
      <c r="I5920" s="259"/>
      <c r="J5920" s="259"/>
    </row>
    <row r="5921" spans="1:10">
      <c r="A5921" s="259"/>
      <c r="B5921" s="259"/>
      <c r="C5921" s="259"/>
      <c r="D5921" s="259"/>
      <c r="E5921" s="259"/>
      <c r="F5921" s="270"/>
      <c r="G5921" s="259"/>
      <c r="H5921" s="259"/>
      <c r="I5921" s="259"/>
      <c r="J5921" s="259"/>
    </row>
    <row r="5922" spans="1:10">
      <c r="A5922" s="259"/>
      <c r="B5922" s="259"/>
      <c r="C5922" s="259"/>
      <c r="D5922" s="259"/>
      <c r="E5922" s="259"/>
      <c r="F5922" s="270"/>
      <c r="G5922" s="259"/>
      <c r="H5922" s="259"/>
      <c r="I5922" s="259"/>
      <c r="J5922" s="259"/>
    </row>
    <row r="5923" spans="1:10">
      <c r="A5923" s="259"/>
      <c r="B5923" s="259"/>
      <c r="C5923" s="259"/>
      <c r="D5923" s="259"/>
      <c r="E5923" s="259"/>
      <c r="F5923" s="270"/>
      <c r="G5923" s="259"/>
      <c r="H5923" s="259"/>
      <c r="I5923" s="259"/>
      <c r="J5923" s="259"/>
    </row>
    <row r="5924" spans="1:10">
      <c r="A5924" s="259"/>
      <c r="B5924" s="259"/>
      <c r="C5924" s="259"/>
      <c r="D5924" s="259"/>
      <c r="E5924" s="259"/>
      <c r="F5924" s="270"/>
      <c r="G5924" s="259"/>
      <c r="H5924" s="259"/>
      <c r="I5924" s="259"/>
      <c r="J5924" s="259"/>
    </row>
    <row r="5925" spans="1:10">
      <c r="A5925" s="259"/>
      <c r="B5925" s="259"/>
      <c r="C5925" s="259"/>
      <c r="D5925" s="259"/>
      <c r="E5925" s="259"/>
      <c r="F5925" s="270"/>
      <c r="G5925" s="259"/>
      <c r="H5925" s="259"/>
      <c r="I5925" s="259"/>
      <c r="J5925" s="259"/>
    </row>
    <row r="5926" spans="1:10">
      <c r="A5926" s="259"/>
      <c r="B5926" s="259"/>
      <c r="C5926" s="259"/>
      <c r="D5926" s="259"/>
      <c r="E5926" s="259"/>
      <c r="F5926" s="270"/>
      <c r="G5926" s="259"/>
      <c r="H5926" s="259"/>
      <c r="I5926" s="259"/>
      <c r="J5926" s="259"/>
    </row>
    <row r="5927" spans="1:10">
      <c r="A5927" s="259"/>
      <c r="B5927" s="259"/>
      <c r="C5927" s="259"/>
      <c r="D5927" s="259"/>
      <c r="E5927" s="259"/>
      <c r="F5927" s="270"/>
      <c r="G5927" s="259"/>
      <c r="H5927" s="259"/>
      <c r="I5927" s="259"/>
      <c r="J5927" s="259"/>
    </row>
    <row r="5928" spans="1:10">
      <c r="A5928" s="259"/>
      <c r="B5928" s="259"/>
      <c r="C5928" s="259"/>
      <c r="D5928" s="259"/>
      <c r="E5928" s="259"/>
      <c r="F5928" s="270"/>
      <c r="G5928" s="259"/>
      <c r="H5928" s="259"/>
      <c r="I5928" s="259"/>
      <c r="J5928" s="259"/>
    </row>
    <row r="5929" spans="1:10">
      <c r="A5929" s="259"/>
      <c r="B5929" s="259"/>
      <c r="C5929" s="259"/>
      <c r="D5929" s="259"/>
      <c r="E5929" s="259"/>
      <c r="F5929" s="270"/>
      <c r="G5929" s="259"/>
      <c r="H5929" s="259"/>
      <c r="I5929" s="259"/>
      <c r="J5929" s="259"/>
    </row>
    <row r="5930" spans="1:10">
      <c r="A5930" s="259"/>
      <c r="B5930" s="259"/>
      <c r="C5930" s="259"/>
      <c r="D5930" s="259"/>
      <c r="E5930" s="259"/>
      <c r="F5930" s="270"/>
      <c r="G5930" s="259"/>
      <c r="H5930" s="259"/>
      <c r="I5930" s="259"/>
      <c r="J5930" s="259"/>
    </row>
    <row r="5931" spans="1:10">
      <c r="A5931" s="259"/>
      <c r="B5931" s="259"/>
      <c r="C5931" s="259"/>
      <c r="D5931" s="259"/>
      <c r="E5931" s="259"/>
      <c r="F5931" s="270"/>
      <c r="G5931" s="259"/>
      <c r="H5931" s="259"/>
      <c r="I5931" s="259"/>
      <c r="J5931" s="259"/>
    </row>
    <row r="5932" spans="1:10">
      <c r="A5932" s="259"/>
      <c r="B5932" s="259"/>
      <c r="C5932" s="259"/>
      <c r="D5932" s="259"/>
      <c r="E5932" s="259"/>
      <c r="F5932" s="270"/>
      <c r="G5932" s="259"/>
      <c r="H5932" s="259"/>
      <c r="I5932" s="259"/>
      <c r="J5932" s="259"/>
    </row>
    <row r="5933" spans="1:10">
      <c r="A5933" s="259"/>
      <c r="B5933" s="259"/>
      <c r="C5933" s="259"/>
      <c r="D5933" s="259"/>
      <c r="E5933" s="259"/>
      <c r="F5933" s="270"/>
      <c r="G5933" s="259"/>
      <c r="H5933" s="259"/>
      <c r="I5933" s="259"/>
      <c r="J5933" s="259"/>
    </row>
    <row r="5934" spans="1:10">
      <c r="A5934" s="259"/>
      <c r="B5934" s="259"/>
      <c r="C5934" s="259"/>
      <c r="D5934" s="259"/>
      <c r="E5934" s="259"/>
      <c r="F5934" s="270"/>
      <c r="G5934" s="259"/>
      <c r="H5934" s="259"/>
      <c r="I5934" s="259"/>
      <c r="J5934" s="259"/>
    </row>
    <row r="5935" spans="1:10">
      <c r="A5935" s="259"/>
      <c r="B5935" s="259"/>
      <c r="C5935" s="259"/>
      <c r="D5935" s="259"/>
      <c r="E5935" s="259"/>
      <c r="F5935" s="270"/>
      <c r="G5935" s="259"/>
      <c r="H5935" s="259"/>
      <c r="I5935" s="259"/>
      <c r="J5935" s="259"/>
    </row>
    <row r="5936" spans="1:10">
      <c r="A5936" s="259"/>
      <c r="B5936" s="259"/>
      <c r="C5936" s="259"/>
      <c r="D5936" s="259"/>
      <c r="E5936" s="259"/>
      <c r="F5936" s="270"/>
      <c r="G5936" s="259"/>
      <c r="H5936" s="259"/>
      <c r="I5936" s="259"/>
      <c r="J5936" s="259"/>
    </row>
    <row r="5937" spans="1:10">
      <c r="A5937" s="259"/>
      <c r="B5937" s="259"/>
      <c r="C5937" s="259"/>
      <c r="D5937" s="259"/>
      <c r="E5937" s="259"/>
      <c r="F5937" s="270"/>
      <c r="G5937" s="259"/>
      <c r="H5937" s="259"/>
      <c r="I5937" s="259"/>
      <c r="J5937" s="259"/>
    </row>
    <row r="5938" spans="1:10">
      <c r="A5938" s="259"/>
      <c r="B5938" s="259"/>
      <c r="C5938" s="259"/>
      <c r="D5938" s="259"/>
      <c r="E5938" s="259"/>
      <c r="F5938" s="270"/>
      <c r="G5938" s="259"/>
      <c r="H5938" s="259"/>
      <c r="I5938" s="259"/>
      <c r="J5938" s="259"/>
    </row>
    <row r="5939" spans="1:10">
      <c r="A5939" s="259"/>
      <c r="B5939" s="259"/>
      <c r="C5939" s="259"/>
      <c r="D5939" s="259"/>
      <c r="E5939" s="259"/>
      <c r="F5939" s="270"/>
      <c r="G5939" s="259"/>
      <c r="H5939" s="259"/>
      <c r="I5939" s="259"/>
      <c r="J5939" s="259"/>
    </row>
    <row r="5940" spans="1:10">
      <c r="A5940" s="259"/>
      <c r="B5940" s="259"/>
      <c r="C5940" s="259"/>
      <c r="D5940" s="259"/>
      <c r="E5940" s="259"/>
      <c r="F5940" s="270"/>
      <c r="G5940" s="259"/>
      <c r="H5940" s="259"/>
      <c r="I5940" s="259"/>
      <c r="J5940" s="259"/>
    </row>
    <row r="5941" spans="1:10">
      <c r="A5941" s="259"/>
      <c r="B5941" s="259"/>
      <c r="C5941" s="259"/>
      <c r="D5941" s="259"/>
      <c r="E5941" s="259"/>
      <c r="F5941" s="270"/>
      <c r="G5941" s="259"/>
      <c r="H5941" s="259"/>
      <c r="I5941" s="259"/>
      <c r="J5941" s="259"/>
    </row>
    <row r="5942" spans="1:10">
      <c r="A5942" s="259"/>
      <c r="B5942" s="259"/>
      <c r="C5942" s="259"/>
      <c r="D5942" s="259"/>
      <c r="E5942" s="259"/>
      <c r="F5942" s="270"/>
      <c r="G5942" s="259"/>
      <c r="H5942" s="259"/>
      <c r="I5942" s="259"/>
      <c r="J5942" s="259"/>
    </row>
    <row r="5943" spans="1:10">
      <c r="A5943" s="259"/>
      <c r="B5943" s="259"/>
      <c r="C5943" s="259"/>
      <c r="D5943" s="259"/>
      <c r="E5943" s="259"/>
      <c r="F5943" s="270"/>
      <c r="G5943" s="259"/>
      <c r="H5943" s="259"/>
      <c r="I5943" s="259"/>
      <c r="J5943" s="259"/>
    </row>
    <row r="5944" spans="1:10">
      <c r="A5944" s="259"/>
      <c r="B5944" s="259"/>
      <c r="C5944" s="259"/>
      <c r="D5944" s="259"/>
      <c r="E5944" s="259"/>
      <c r="F5944" s="270"/>
      <c r="G5944" s="259"/>
      <c r="H5944" s="259"/>
      <c r="I5944" s="259"/>
      <c r="J5944" s="259"/>
    </row>
    <row r="5945" spans="1:10">
      <c r="A5945" s="259"/>
      <c r="B5945" s="259"/>
      <c r="C5945" s="259"/>
      <c r="D5945" s="259"/>
      <c r="E5945" s="259"/>
      <c r="F5945" s="270"/>
      <c r="G5945" s="259"/>
      <c r="H5945" s="259"/>
      <c r="I5945" s="259"/>
      <c r="J5945" s="259"/>
    </row>
    <row r="5946" spans="1:10">
      <c r="A5946" s="259"/>
      <c r="B5946" s="259"/>
      <c r="C5946" s="259"/>
      <c r="D5946" s="259"/>
      <c r="E5946" s="259"/>
      <c r="F5946" s="270"/>
      <c r="G5946" s="259"/>
      <c r="H5946" s="259"/>
      <c r="I5946" s="259"/>
      <c r="J5946" s="259"/>
    </row>
    <row r="5947" spans="1:10">
      <c r="A5947" s="259"/>
      <c r="B5947" s="259"/>
      <c r="C5947" s="259"/>
      <c r="D5947" s="259"/>
      <c r="E5947" s="259"/>
      <c r="F5947" s="270"/>
      <c r="G5947" s="259"/>
      <c r="H5947" s="259"/>
      <c r="I5947" s="259"/>
      <c r="J5947" s="259"/>
    </row>
    <row r="5948" spans="1:10">
      <c r="A5948" s="259"/>
      <c r="B5948" s="259"/>
      <c r="C5948" s="259"/>
      <c r="D5948" s="259"/>
      <c r="E5948" s="259"/>
      <c r="F5948" s="270"/>
      <c r="G5948" s="259"/>
      <c r="H5948" s="259"/>
      <c r="I5948" s="259"/>
      <c r="J5948" s="259"/>
    </row>
    <row r="5949" spans="1:10">
      <c r="A5949" s="259"/>
      <c r="B5949" s="259"/>
      <c r="C5949" s="259"/>
      <c r="D5949" s="259"/>
      <c r="E5949" s="259"/>
      <c r="F5949" s="270"/>
      <c r="G5949" s="259"/>
      <c r="H5949" s="259"/>
      <c r="I5949" s="259"/>
      <c r="J5949" s="259"/>
    </row>
    <row r="5950" spans="1:10">
      <c r="A5950" s="259"/>
      <c r="B5950" s="259"/>
      <c r="C5950" s="259"/>
      <c r="D5950" s="259"/>
      <c r="E5950" s="259"/>
      <c r="F5950" s="270"/>
      <c r="G5950" s="259"/>
      <c r="H5950" s="259"/>
      <c r="I5950" s="259"/>
      <c r="J5950" s="259"/>
    </row>
    <row r="5951" spans="1:10">
      <c r="A5951" s="259"/>
      <c r="B5951" s="259"/>
      <c r="C5951" s="259"/>
      <c r="D5951" s="259"/>
      <c r="E5951" s="259"/>
      <c r="F5951" s="270"/>
      <c r="G5951" s="259"/>
      <c r="H5951" s="259"/>
      <c r="I5951" s="259"/>
      <c r="J5951" s="259"/>
    </row>
    <row r="5952" spans="1:10">
      <c r="A5952" s="259"/>
      <c r="B5952" s="259"/>
      <c r="C5952" s="259"/>
      <c r="D5952" s="259"/>
      <c r="E5952" s="259"/>
      <c r="F5952" s="270"/>
      <c r="G5952" s="259"/>
      <c r="H5952" s="259"/>
      <c r="I5952" s="259"/>
      <c r="J5952" s="259"/>
    </row>
    <row r="5953" spans="1:10">
      <c r="A5953" s="259"/>
      <c r="B5953" s="259"/>
      <c r="C5953" s="259"/>
      <c r="D5953" s="259"/>
      <c r="E5953" s="259"/>
      <c r="F5953" s="270"/>
      <c r="G5953" s="259"/>
      <c r="H5953" s="259"/>
      <c r="I5953" s="259"/>
      <c r="J5953" s="259"/>
    </row>
    <row r="5954" spans="1:10">
      <c r="A5954" s="259"/>
      <c r="B5954" s="259"/>
      <c r="C5954" s="259"/>
      <c r="D5954" s="259"/>
      <c r="E5954" s="259"/>
      <c r="F5954" s="270"/>
      <c r="G5954" s="259"/>
      <c r="H5954" s="259"/>
      <c r="I5954" s="259"/>
      <c r="J5954" s="259"/>
    </row>
    <row r="5955" spans="1:10">
      <c r="A5955" s="259"/>
      <c r="B5955" s="259"/>
      <c r="C5955" s="259"/>
      <c r="D5955" s="259"/>
      <c r="E5955" s="259"/>
      <c r="F5955" s="270"/>
      <c r="G5955" s="259"/>
      <c r="H5955" s="259"/>
      <c r="I5955" s="259"/>
      <c r="J5955" s="259"/>
    </row>
    <row r="5956" spans="1:10">
      <c r="A5956" s="259"/>
      <c r="B5956" s="259"/>
      <c r="C5956" s="259"/>
      <c r="D5956" s="259"/>
      <c r="E5956" s="259"/>
      <c r="F5956" s="270"/>
      <c r="G5956" s="259"/>
      <c r="H5956" s="259"/>
      <c r="I5956" s="259"/>
      <c r="J5956" s="259"/>
    </row>
    <row r="5957" spans="1:10">
      <c r="A5957" s="259"/>
      <c r="B5957" s="259"/>
      <c r="C5957" s="259"/>
      <c r="D5957" s="259"/>
      <c r="E5957" s="259"/>
      <c r="F5957" s="270"/>
      <c r="G5957" s="259"/>
      <c r="H5957" s="259"/>
      <c r="I5957" s="259"/>
      <c r="J5957" s="259"/>
    </row>
    <row r="5958" spans="1:10">
      <c r="A5958" s="259"/>
      <c r="B5958" s="259"/>
      <c r="C5958" s="259"/>
      <c r="D5958" s="259"/>
      <c r="E5958" s="259"/>
      <c r="F5958" s="270"/>
      <c r="G5958" s="259"/>
      <c r="H5958" s="259"/>
      <c r="I5958" s="259"/>
      <c r="J5958" s="259"/>
    </row>
    <row r="5959" spans="1:10">
      <c r="A5959" s="259"/>
      <c r="B5959" s="259"/>
      <c r="C5959" s="259"/>
      <c r="D5959" s="259"/>
      <c r="E5959" s="259"/>
      <c r="F5959" s="270"/>
      <c r="G5959" s="259"/>
      <c r="H5959" s="259"/>
      <c r="I5959" s="259"/>
      <c r="J5959" s="259"/>
    </row>
    <row r="5960" spans="1:10">
      <c r="A5960" s="259"/>
      <c r="B5960" s="259"/>
      <c r="C5960" s="259"/>
      <c r="D5960" s="259"/>
      <c r="E5960" s="259"/>
      <c r="F5960" s="270"/>
      <c r="G5960" s="259"/>
      <c r="H5960" s="259"/>
      <c r="I5960" s="259"/>
      <c r="J5960" s="259"/>
    </row>
    <row r="5961" spans="1:10">
      <c r="A5961" s="259"/>
      <c r="B5961" s="259"/>
      <c r="C5961" s="259"/>
      <c r="D5961" s="259"/>
      <c r="E5961" s="259"/>
      <c r="F5961" s="270"/>
      <c r="G5961" s="259"/>
      <c r="H5961" s="259"/>
      <c r="I5961" s="259"/>
      <c r="J5961" s="259"/>
    </row>
    <row r="5962" spans="1:10">
      <c r="A5962" s="259"/>
      <c r="B5962" s="259"/>
      <c r="C5962" s="259"/>
      <c r="D5962" s="259"/>
      <c r="E5962" s="259"/>
      <c r="F5962" s="270"/>
      <c r="G5962" s="259"/>
      <c r="H5962" s="259"/>
      <c r="I5962" s="259"/>
      <c r="J5962" s="259"/>
    </row>
    <row r="5963" spans="1:10">
      <c r="A5963" s="259"/>
      <c r="B5963" s="259"/>
      <c r="C5963" s="259"/>
      <c r="D5963" s="259"/>
      <c r="E5963" s="259"/>
      <c r="F5963" s="270"/>
      <c r="G5963" s="259"/>
      <c r="H5963" s="259"/>
      <c r="I5963" s="259"/>
      <c r="J5963" s="259"/>
    </row>
    <row r="5964" spans="1:10">
      <c r="A5964" s="259"/>
      <c r="B5964" s="259"/>
      <c r="C5964" s="259"/>
      <c r="D5964" s="259"/>
      <c r="E5964" s="259"/>
      <c r="F5964" s="270"/>
      <c r="G5964" s="259"/>
      <c r="H5964" s="259"/>
      <c r="I5964" s="259"/>
      <c r="J5964" s="259"/>
    </row>
    <row r="5965" spans="1:10">
      <c r="A5965" s="259"/>
      <c r="B5965" s="259"/>
      <c r="C5965" s="259"/>
      <c r="D5965" s="259"/>
      <c r="E5965" s="259"/>
      <c r="F5965" s="270"/>
      <c r="G5965" s="259"/>
      <c r="H5965" s="259"/>
      <c r="I5965" s="259"/>
      <c r="J5965" s="259"/>
    </row>
    <row r="5966" spans="1:10">
      <c r="A5966" s="259"/>
      <c r="B5966" s="259"/>
      <c r="C5966" s="259"/>
      <c r="D5966" s="259"/>
      <c r="E5966" s="259"/>
      <c r="F5966" s="270"/>
      <c r="G5966" s="259"/>
      <c r="H5966" s="259"/>
      <c r="I5966" s="259"/>
      <c r="J5966" s="259"/>
    </row>
    <row r="5967" spans="1:10">
      <c r="A5967" s="259"/>
      <c r="B5967" s="259"/>
      <c r="C5967" s="259"/>
      <c r="D5967" s="259"/>
      <c r="E5967" s="259"/>
      <c r="F5967" s="270"/>
      <c r="G5967" s="259"/>
      <c r="H5967" s="259"/>
      <c r="I5967" s="259"/>
      <c r="J5967" s="259"/>
    </row>
    <row r="5968" spans="1:10">
      <c r="A5968" s="259"/>
      <c r="B5968" s="259"/>
      <c r="C5968" s="259"/>
      <c r="D5968" s="259"/>
      <c r="E5968" s="259"/>
      <c r="F5968" s="270"/>
      <c r="G5968" s="259"/>
      <c r="H5968" s="259"/>
      <c r="I5968" s="259"/>
      <c r="J5968" s="259"/>
    </row>
    <row r="5969" spans="1:10">
      <c r="A5969" s="259"/>
      <c r="B5969" s="259"/>
      <c r="C5969" s="259"/>
      <c r="D5969" s="259"/>
      <c r="E5969" s="259"/>
      <c r="F5969" s="270"/>
      <c r="G5969" s="259"/>
      <c r="H5969" s="259"/>
      <c r="I5969" s="259"/>
      <c r="J5969" s="259"/>
    </row>
    <row r="5970" spans="1:10">
      <c r="A5970" s="259"/>
      <c r="B5970" s="259"/>
      <c r="C5970" s="259"/>
      <c r="D5970" s="259"/>
      <c r="E5970" s="259"/>
      <c r="F5970" s="270"/>
      <c r="G5970" s="259"/>
      <c r="H5970" s="259"/>
      <c r="I5970" s="259"/>
      <c r="J5970" s="259"/>
    </row>
    <row r="5971" spans="1:10">
      <c r="A5971" s="259"/>
      <c r="B5971" s="259"/>
      <c r="C5971" s="259"/>
      <c r="D5971" s="259"/>
      <c r="E5971" s="259"/>
      <c r="F5971" s="270"/>
      <c r="G5971" s="259"/>
      <c r="H5971" s="259"/>
      <c r="I5971" s="259"/>
      <c r="J5971" s="259"/>
    </row>
    <row r="5972" spans="1:10">
      <c r="A5972" s="259"/>
      <c r="B5972" s="259"/>
      <c r="C5972" s="259"/>
      <c r="D5972" s="259"/>
      <c r="E5972" s="259"/>
      <c r="F5972" s="270"/>
      <c r="G5972" s="259"/>
      <c r="H5972" s="259"/>
      <c r="I5972" s="259"/>
      <c r="J5972" s="259"/>
    </row>
    <row r="5973" spans="1:10">
      <c r="A5973" s="259"/>
      <c r="B5973" s="259"/>
      <c r="C5973" s="259"/>
      <c r="D5973" s="259"/>
      <c r="E5973" s="259"/>
      <c r="F5973" s="270"/>
      <c r="G5973" s="259"/>
      <c r="H5973" s="259"/>
      <c r="I5973" s="259"/>
      <c r="J5973" s="259"/>
    </row>
    <row r="5974" spans="1:10">
      <c r="A5974" s="259"/>
      <c r="B5974" s="259"/>
      <c r="C5974" s="259"/>
      <c r="D5974" s="259"/>
      <c r="E5974" s="259"/>
      <c r="F5974" s="270"/>
      <c r="G5974" s="259"/>
      <c r="H5974" s="259"/>
      <c r="I5974" s="259"/>
      <c r="J5974" s="259"/>
    </row>
    <row r="5975" spans="1:10">
      <c r="A5975" s="259"/>
      <c r="B5975" s="259"/>
      <c r="C5975" s="259"/>
      <c r="D5975" s="259"/>
      <c r="E5975" s="259"/>
      <c r="F5975" s="270"/>
      <c r="G5975" s="259"/>
      <c r="H5975" s="259"/>
      <c r="I5975" s="259"/>
      <c r="J5975" s="259"/>
    </row>
    <row r="5976" spans="1:10">
      <c r="A5976" s="259"/>
      <c r="B5976" s="259"/>
      <c r="C5976" s="259"/>
      <c r="D5976" s="259"/>
      <c r="E5976" s="259"/>
      <c r="F5976" s="270"/>
      <c r="G5976" s="259"/>
      <c r="H5976" s="259"/>
      <c r="I5976" s="259"/>
      <c r="J5976" s="259"/>
    </row>
    <row r="5977" spans="1:10">
      <c r="A5977" s="259"/>
      <c r="B5977" s="259"/>
      <c r="C5977" s="259"/>
      <c r="D5977" s="259"/>
      <c r="E5977" s="259"/>
      <c r="F5977" s="270"/>
      <c r="G5977" s="259"/>
      <c r="H5977" s="259"/>
      <c r="I5977" s="259"/>
      <c r="J5977" s="259"/>
    </row>
    <row r="5978" spans="1:10">
      <c r="A5978" s="259"/>
      <c r="B5978" s="259"/>
      <c r="C5978" s="259"/>
      <c r="D5978" s="259"/>
      <c r="E5978" s="259"/>
      <c r="F5978" s="270"/>
      <c r="G5978" s="259"/>
      <c r="H5978" s="259"/>
      <c r="I5978" s="259"/>
      <c r="J5978" s="259"/>
    </row>
    <row r="5979" spans="1:10">
      <c r="A5979" s="259"/>
      <c r="B5979" s="259"/>
      <c r="C5979" s="259"/>
      <c r="D5979" s="259"/>
      <c r="E5979" s="259"/>
      <c r="F5979" s="270"/>
      <c r="G5979" s="259"/>
      <c r="H5979" s="259"/>
      <c r="I5979" s="259"/>
      <c r="J5979" s="259"/>
    </row>
    <row r="5980" spans="1:10">
      <c r="A5980" s="259"/>
      <c r="B5980" s="259"/>
      <c r="C5980" s="259"/>
      <c r="D5980" s="259"/>
      <c r="E5980" s="259"/>
      <c r="F5980" s="270"/>
      <c r="G5980" s="259"/>
      <c r="H5980" s="259"/>
      <c r="I5980" s="259"/>
      <c r="J5980" s="259"/>
    </row>
    <row r="5981" spans="1:10">
      <c r="A5981" s="259"/>
      <c r="B5981" s="259"/>
      <c r="C5981" s="259"/>
      <c r="D5981" s="259"/>
      <c r="E5981" s="259"/>
      <c r="F5981" s="270"/>
      <c r="G5981" s="259"/>
      <c r="H5981" s="259"/>
      <c r="I5981" s="259"/>
      <c r="J5981" s="259"/>
    </row>
    <row r="5982" spans="1:10">
      <c r="A5982" s="259"/>
      <c r="B5982" s="259"/>
      <c r="C5982" s="259"/>
      <c r="D5982" s="259"/>
      <c r="E5982" s="259"/>
      <c r="F5982" s="270"/>
      <c r="G5982" s="259"/>
      <c r="H5982" s="259"/>
      <c r="I5982" s="259"/>
      <c r="J5982" s="259"/>
    </row>
    <row r="5983" spans="1:10">
      <c r="A5983" s="259"/>
      <c r="B5983" s="259"/>
      <c r="C5983" s="259"/>
      <c r="D5983" s="259"/>
      <c r="E5983" s="259"/>
      <c r="F5983" s="270"/>
      <c r="G5983" s="259"/>
      <c r="H5983" s="259"/>
      <c r="I5983" s="259"/>
      <c r="J5983" s="259"/>
    </row>
    <row r="5984" spans="1:10">
      <c r="A5984" s="259"/>
      <c r="B5984" s="259"/>
      <c r="C5984" s="259"/>
      <c r="D5984" s="259"/>
      <c r="E5984" s="259"/>
      <c r="F5984" s="270"/>
      <c r="G5984" s="259"/>
      <c r="H5984" s="259"/>
      <c r="I5984" s="259"/>
      <c r="J5984" s="259"/>
    </row>
    <row r="5985" spans="1:10">
      <c r="A5985" s="259"/>
      <c r="B5985" s="259"/>
      <c r="C5985" s="259"/>
      <c r="D5985" s="259"/>
      <c r="E5985" s="259"/>
      <c r="F5985" s="270"/>
      <c r="G5985" s="259"/>
      <c r="H5985" s="259"/>
      <c r="I5985" s="259"/>
      <c r="J5985" s="259"/>
    </row>
    <row r="5986" spans="1:10">
      <c r="A5986" s="259"/>
      <c r="B5986" s="259"/>
      <c r="C5986" s="259"/>
      <c r="D5986" s="259"/>
      <c r="E5986" s="259"/>
      <c r="F5986" s="270"/>
      <c r="G5986" s="259"/>
      <c r="H5986" s="259"/>
      <c r="I5986" s="259"/>
      <c r="J5986" s="259"/>
    </row>
    <row r="5987" spans="1:10">
      <c r="A5987" s="259"/>
      <c r="B5987" s="259"/>
      <c r="C5987" s="259"/>
      <c r="D5987" s="259"/>
      <c r="E5987" s="259"/>
      <c r="F5987" s="270"/>
      <c r="G5987" s="259"/>
      <c r="H5987" s="259"/>
      <c r="I5987" s="259"/>
      <c r="J5987" s="259"/>
    </row>
    <row r="5988" spans="1:10">
      <c r="A5988" s="259"/>
      <c r="B5988" s="259"/>
      <c r="C5988" s="259"/>
      <c r="D5988" s="259"/>
      <c r="E5988" s="259"/>
      <c r="F5988" s="270"/>
      <c r="G5988" s="259"/>
      <c r="H5988" s="259"/>
      <c r="I5988" s="259"/>
      <c r="J5988" s="259"/>
    </row>
    <row r="5989" spans="1:10">
      <c r="A5989" s="259"/>
      <c r="B5989" s="259"/>
      <c r="C5989" s="259"/>
      <c r="D5989" s="259"/>
      <c r="E5989" s="259"/>
      <c r="F5989" s="270"/>
      <c r="G5989" s="259"/>
      <c r="H5989" s="259"/>
      <c r="I5989" s="259"/>
      <c r="J5989" s="259"/>
    </row>
    <row r="5990" spans="1:10">
      <c r="A5990" s="259"/>
      <c r="B5990" s="259"/>
      <c r="C5990" s="259"/>
      <c r="D5990" s="259"/>
      <c r="E5990" s="259"/>
      <c r="F5990" s="270"/>
      <c r="G5990" s="259"/>
      <c r="H5990" s="259"/>
      <c r="I5990" s="259"/>
      <c r="J5990" s="259"/>
    </row>
    <row r="5991" spans="1:10">
      <c r="A5991" s="259"/>
      <c r="B5991" s="259"/>
      <c r="C5991" s="259"/>
      <c r="D5991" s="259"/>
      <c r="E5991" s="259"/>
      <c r="F5991" s="270"/>
      <c r="G5991" s="259"/>
      <c r="H5991" s="259"/>
      <c r="I5991" s="259"/>
      <c r="J5991" s="259"/>
    </row>
    <row r="5992" spans="1:10">
      <c r="A5992" s="259"/>
      <c r="B5992" s="259"/>
      <c r="C5992" s="259"/>
      <c r="D5992" s="259"/>
      <c r="E5992" s="259"/>
      <c r="F5992" s="270"/>
      <c r="G5992" s="259"/>
      <c r="H5992" s="259"/>
      <c r="I5992" s="259"/>
      <c r="J5992" s="259"/>
    </row>
    <row r="5993" spans="1:10">
      <c r="A5993" s="259"/>
      <c r="B5993" s="259"/>
      <c r="C5993" s="259"/>
      <c r="D5993" s="259"/>
      <c r="E5993" s="259"/>
      <c r="F5993" s="270"/>
      <c r="G5993" s="259"/>
      <c r="H5993" s="259"/>
      <c r="I5993" s="259"/>
      <c r="J5993" s="259"/>
    </row>
    <row r="5994" spans="1:10">
      <c r="A5994" s="259"/>
      <c r="B5994" s="259"/>
      <c r="C5994" s="259"/>
      <c r="D5994" s="259"/>
      <c r="E5994" s="259"/>
      <c r="F5994" s="270"/>
      <c r="G5994" s="259"/>
      <c r="H5994" s="259"/>
      <c r="I5994" s="259"/>
      <c r="J5994" s="259"/>
    </row>
    <row r="5995" spans="1:10">
      <c r="A5995" s="259"/>
      <c r="B5995" s="259"/>
      <c r="C5995" s="259"/>
      <c r="D5995" s="259"/>
      <c r="E5995" s="259"/>
      <c r="F5995" s="270"/>
      <c r="G5995" s="259"/>
      <c r="H5995" s="259"/>
      <c r="I5995" s="259"/>
      <c r="J5995" s="259"/>
    </row>
    <row r="5996" spans="1:10">
      <c r="A5996" s="259"/>
      <c r="B5996" s="259"/>
      <c r="C5996" s="259"/>
      <c r="D5996" s="259"/>
      <c r="E5996" s="259"/>
      <c r="F5996" s="270"/>
      <c r="G5996" s="259"/>
      <c r="H5996" s="259"/>
      <c r="I5996" s="259"/>
      <c r="J5996" s="259"/>
    </row>
    <row r="5997" spans="1:10">
      <c r="A5997" s="259"/>
      <c r="B5997" s="259"/>
      <c r="C5997" s="259"/>
      <c r="D5997" s="259"/>
      <c r="E5997" s="259"/>
      <c r="F5997" s="270"/>
      <c r="G5997" s="259"/>
      <c r="H5997" s="259"/>
      <c r="I5997" s="259"/>
      <c r="J5997" s="259"/>
    </row>
    <row r="5998" spans="1:10">
      <c r="A5998" s="259"/>
      <c r="B5998" s="259"/>
      <c r="C5998" s="259"/>
      <c r="D5998" s="259"/>
      <c r="E5998" s="259"/>
      <c r="F5998" s="270"/>
      <c r="G5998" s="259"/>
      <c r="H5998" s="259"/>
      <c r="I5998" s="259"/>
      <c r="J5998" s="259"/>
    </row>
    <row r="5999" spans="1:10">
      <c r="A5999" s="259"/>
      <c r="B5999" s="259"/>
      <c r="C5999" s="259"/>
      <c r="D5999" s="259"/>
      <c r="E5999" s="259"/>
      <c r="F5999" s="270"/>
      <c r="G5999" s="259"/>
      <c r="H5999" s="259"/>
      <c r="I5999" s="259"/>
      <c r="J5999" s="259"/>
    </row>
    <row r="6000" spans="1:10">
      <c r="A6000" s="259"/>
      <c r="B6000" s="259"/>
      <c r="C6000" s="259"/>
      <c r="D6000" s="259"/>
      <c r="E6000" s="259"/>
      <c r="F6000" s="270"/>
      <c r="G6000" s="259"/>
      <c r="H6000" s="259"/>
      <c r="I6000" s="259"/>
      <c r="J6000" s="259"/>
    </row>
    <row r="6001" spans="1:10">
      <c r="A6001" s="259"/>
      <c r="B6001" s="259"/>
      <c r="C6001" s="259"/>
      <c r="D6001" s="259"/>
      <c r="E6001" s="259"/>
      <c r="F6001" s="270"/>
      <c r="G6001" s="259"/>
      <c r="H6001" s="259"/>
      <c r="I6001" s="259"/>
      <c r="J6001" s="259"/>
    </row>
    <row r="6002" spans="1:10">
      <c r="A6002" s="259"/>
      <c r="B6002" s="259"/>
      <c r="C6002" s="259"/>
      <c r="D6002" s="259"/>
      <c r="E6002" s="259"/>
      <c r="F6002" s="270"/>
      <c r="G6002" s="259"/>
      <c r="H6002" s="259"/>
      <c r="I6002" s="259"/>
      <c r="J6002" s="259"/>
    </row>
    <row r="6003" spans="1:10">
      <c r="A6003" s="259"/>
      <c r="B6003" s="259"/>
      <c r="C6003" s="259"/>
      <c r="D6003" s="259"/>
      <c r="E6003" s="259"/>
      <c r="F6003" s="270"/>
      <c r="G6003" s="259"/>
      <c r="H6003" s="259"/>
      <c r="I6003" s="259"/>
      <c r="J6003" s="259"/>
    </row>
    <row r="6004" spans="1:10">
      <c r="A6004" s="259"/>
      <c r="B6004" s="259"/>
      <c r="C6004" s="259"/>
      <c r="D6004" s="259"/>
      <c r="E6004" s="259"/>
      <c r="F6004" s="270"/>
      <c r="G6004" s="259"/>
      <c r="H6004" s="259"/>
      <c r="I6004" s="259"/>
      <c r="J6004" s="259"/>
    </row>
    <row r="6005" spans="1:10">
      <c r="A6005" s="259"/>
      <c r="B6005" s="259"/>
      <c r="C6005" s="259"/>
      <c r="D6005" s="259"/>
      <c r="E6005" s="259"/>
      <c r="F6005" s="270"/>
      <c r="G6005" s="259"/>
      <c r="H6005" s="259"/>
      <c r="I6005" s="259"/>
      <c r="J6005" s="259"/>
    </row>
    <row r="6006" spans="1:10">
      <c r="A6006" s="259"/>
      <c r="B6006" s="259"/>
      <c r="C6006" s="259"/>
      <c r="D6006" s="259"/>
      <c r="E6006" s="259"/>
      <c r="F6006" s="270"/>
      <c r="G6006" s="259"/>
      <c r="H6006" s="259"/>
      <c r="I6006" s="259"/>
      <c r="J6006" s="259"/>
    </row>
    <row r="6007" spans="1:10">
      <c r="A6007" s="259"/>
      <c r="B6007" s="259"/>
      <c r="C6007" s="259"/>
      <c r="D6007" s="259"/>
      <c r="E6007" s="259"/>
      <c r="F6007" s="270"/>
      <c r="G6007" s="259"/>
      <c r="H6007" s="259"/>
      <c r="I6007" s="259"/>
      <c r="J6007" s="259"/>
    </row>
    <row r="6008" spans="1:10">
      <c r="A6008" s="259"/>
      <c r="B6008" s="259"/>
      <c r="C6008" s="259"/>
      <c r="D6008" s="259"/>
      <c r="E6008" s="259"/>
      <c r="F6008" s="270"/>
      <c r="G6008" s="259"/>
      <c r="H6008" s="259"/>
      <c r="I6008" s="259"/>
      <c r="J6008" s="259"/>
    </row>
    <row r="6009" spans="1:10">
      <c r="A6009" s="259"/>
      <c r="B6009" s="259"/>
      <c r="C6009" s="259"/>
      <c r="D6009" s="259"/>
      <c r="E6009" s="259"/>
      <c r="F6009" s="270"/>
      <c r="G6009" s="259"/>
      <c r="H6009" s="259"/>
      <c r="I6009" s="259"/>
      <c r="J6009" s="259"/>
    </row>
    <row r="6010" spans="1:10">
      <c r="A6010" s="259"/>
      <c r="B6010" s="259"/>
      <c r="C6010" s="259"/>
      <c r="D6010" s="259"/>
      <c r="E6010" s="259"/>
      <c r="F6010" s="270"/>
      <c r="G6010" s="259"/>
      <c r="H6010" s="259"/>
      <c r="I6010" s="259"/>
      <c r="J6010" s="259"/>
    </row>
    <row r="6011" spans="1:10">
      <c r="A6011" s="259"/>
      <c r="B6011" s="259"/>
      <c r="C6011" s="259"/>
      <c r="D6011" s="259"/>
      <c r="E6011" s="259"/>
      <c r="F6011" s="270"/>
      <c r="G6011" s="259"/>
      <c r="H6011" s="259"/>
      <c r="I6011" s="259"/>
      <c r="J6011" s="259"/>
    </row>
    <row r="6012" spans="1:10">
      <c r="A6012" s="259"/>
      <c r="B6012" s="259"/>
      <c r="C6012" s="259"/>
      <c r="D6012" s="259"/>
      <c r="E6012" s="259"/>
      <c r="F6012" s="270"/>
      <c r="G6012" s="259"/>
      <c r="H6012" s="259"/>
      <c r="I6012" s="259"/>
      <c r="J6012" s="259"/>
    </row>
    <row r="6013" spans="1:10">
      <c r="A6013" s="259"/>
      <c r="B6013" s="259"/>
      <c r="C6013" s="259"/>
      <c r="D6013" s="259"/>
      <c r="E6013" s="259"/>
      <c r="F6013" s="270"/>
      <c r="G6013" s="259"/>
      <c r="H6013" s="259"/>
      <c r="I6013" s="259"/>
      <c r="J6013" s="259"/>
    </row>
    <row r="6014" spans="1:10">
      <c r="A6014" s="259"/>
      <c r="B6014" s="259"/>
      <c r="C6014" s="259"/>
      <c r="D6014" s="259"/>
      <c r="E6014" s="259"/>
      <c r="F6014" s="270"/>
      <c r="G6014" s="259"/>
      <c r="H6014" s="259"/>
      <c r="I6014" s="259"/>
      <c r="J6014" s="259"/>
    </row>
    <row r="6015" spans="1:10">
      <c r="A6015" s="259"/>
      <c r="B6015" s="259"/>
      <c r="C6015" s="259"/>
      <c r="D6015" s="259"/>
      <c r="E6015" s="259"/>
      <c r="F6015" s="270"/>
      <c r="G6015" s="259"/>
      <c r="H6015" s="259"/>
      <c r="I6015" s="259"/>
      <c r="J6015" s="259"/>
    </row>
    <row r="6016" spans="1:10">
      <c r="A6016" s="259"/>
      <c r="B6016" s="259"/>
      <c r="C6016" s="259"/>
      <c r="D6016" s="259"/>
      <c r="E6016" s="259"/>
      <c r="F6016" s="270"/>
      <c r="G6016" s="259"/>
      <c r="H6016" s="259"/>
      <c r="I6016" s="259"/>
      <c r="J6016" s="259"/>
    </row>
    <row r="6017" spans="1:10">
      <c r="A6017" s="259"/>
      <c r="B6017" s="259"/>
      <c r="C6017" s="259"/>
      <c r="D6017" s="259"/>
      <c r="E6017" s="259"/>
      <c r="F6017" s="270"/>
      <c r="G6017" s="259"/>
      <c r="H6017" s="259"/>
      <c r="I6017" s="259"/>
      <c r="J6017" s="259"/>
    </row>
    <row r="6018" spans="1:10">
      <c r="A6018" s="259"/>
      <c r="B6018" s="259"/>
      <c r="C6018" s="259"/>
      <c r="D6018" s="259"/>
      <c r="E6018" s="259"/>
      <c r="F6018" s="270"/>
      <c r="G6018" s="259"/>
      <c r="H6018" s="259"/>
      <c r="I6018" s="259"/>
      <c r="J6018" s="259"/>
    </row>
    <row r="6019" spans="1:10">
      <c r="A6019" s="259"/>
      <c r="B6019" s="259"/>
      <c r="C6019" s="259"/>
      <c r="D6019" s="259"/>
      <c r="E6019" s="259"/>
      <c r="F6019" s="270"/>
      <c r="G6019" s="259"/>
      <c r="H6019" s="259"/>
      <c r="I6019" s="259"/>
      <c r="J6019" s="259"/>
    </row>
    <row r="6020" spans="1:10">
      <c r="A6020" s="259"/>
      <c r="B6020" s="259"/>
      <c r="C6020" s="259"/>
      <c r="D6020" s="259"/>
      <c r="E6020" s="259"/>
      <c r="F6020" s="270"/>
      <c r="G6020" s="259"/>
      <c r="H6020" s="259"/>
      <c r="I6020" s="259"/>
      <c r="J6020" s="259"/>
    </row>
    <row r="6021" spans="1:10">
      <c r="A6021" s="259"/>
      <c r="B6021" s="259"/>
      <c r="C6021" s="259"/>
      <c r="D6021" s="259"/>
      <c r="E6021" s="259"/>
      <c r="F6021" s="270"/>
      <c r="G6021" s="259"/>
      <c r="H6021" s="259"/>
      <c r="I6021" s="259"/>
      <c r="J6021" s="259"/>
    </row>
    <row r="6022" spans="1:10">
      <c r="A6022" s="259"/>
      <c r="B6022" s="259"/>
      <c r="C6022" s="259"/>
      <c r="D6022" s="259"/>
      <c r="E6022" s="259"/>
      <c r="F6022" s="270"/>
      <c r="G6022" s="259"/>
      <c r="H6022" s="259"/>
      <c r="I6022" s="259"/>
      <c r="J6022" s="259"/>
    </row>
    <row r="6023" spans="1:10">
      <c r="A6023" s="259"/>
      <c r="B6023" s="259"/>
      <c r="C6023" s="259"/>
      <c r="D6023" s="259"/>
      <c r="E6023" s="259"/>
      <c r="F6023" s="270"/>
      <c r="G6023" s="259"/>
      <c r="H6023" s="259"/>
      <c r="I6023" s="259"/>
      <c r="J6023" s="259"/>
    </row>
    <row r="6024" spans="1:10">
      <c r="A6024" s="259"/>
      <c r="B6024" s="259"/>
      <c r="C6024" s="259"/>
      <c r="D6024" s="259"/>
      <c r="E6024" s="259"/>
      <c r="F6024" s="270"/>
      <c r="G6024" s="259"/>
      <c r="H6024" s="259"/>
      <c r="I6024" s="259"/>
      <c r="J6024" s="259"/>
    </row>
    <row r="6025" spans="1:10">
      <c r="A6025" s="259"/>
      <c r="B6025" s="259"/>
      <c r="C6025" s="259"/>
      <c r="D6025" s="259"/>
      <c r="E6025" s="259"/>
      <c r="F6025" s="270"/>
      <c r="G6025" s="259"/>
      <c r="H6025" s="259"/>
      <c r="I6025" s="259"/>
      <c r="J6025" s="259"/>
    </row>
    <row r="6026" spans="1:10">
      <c r="A6026" s="259"/>
      <c r="B6026" s="259"/>
      <c r="C6026" s="259"/>
      <c r="D6026" s="259"/>
      <c r="E6026" s="259"/>
      <c r="F6026" s="270"/>
      <c r="G6026" s="259"/>
      <c r="H6026" s="259"/>
      <c r="I6026" s="259"/>
      <c r="J6026" s="259"/>
    </row>
    <row r="6027" spans="1:10">
      <c r="A6027" s="259"/>
      <c r="B6027" s="259"/>
      <c r="C6027" s="259"/>
      <c r="D6027" s="259"/>
      <c r="E6027" s="259"/>
      <c r="F6027" s="270"/>
      <c r="G6027" s="259"/>
      <c r="H6027" s="259"/>
      <c r="I6027" s="259"/>
      <c r="J6027" s="259"/>
    </row>
    <row r="6028" spans="1:10">
      <c r="A6028" s="259"/>
      <c r="B6028" s="259"/>
      <c r="C6028" s="259"/>
      <c r="D6028" s="259"/>
      <c r="E6028" s="259"/>
      <c r="F6028" s="270"/>
      <c r="G6028" s="259"/>
      <c r="H6028" s="259"/>
      <c r="I6028" s="259"/>
      <c r="J6028" s="259"/>
    </row>
    <row r="6029" spans="1:10">
      <c r="A6029" s="259"/>
      <c r="B6029" s="259"/>
      <c r="C6029" s="259"/>
      <c r="D6029" s="259"/>
      <c r="E6029" s="259"/>
      <c r="F6029" s="270"/>
      <c r="G6029" s="259"/>
      <c r="H6029" s="259"/>
      <c r="I6029" s="259"/>
      <c r="J6029" s="259"/>
    </row>
    <row r="6030" spans="1:10">
      <c r="A6030" s="259"/>
      <c r="B6030" s="259"/>
      <c r="C6030" s="259"/>
      <c r="D6030" s="259"/>
      <c r="E6030" s="259"/>
      <c r="F6030" s="270"/>
      <c r="G6030" s="259"/>
      <c r="H6030" s="259"/>
      <c r="I6030" s="259"/>
      <c r="J6030" s="259"/>
    </row>
    <row r="6031" spans="1:10">
      <c r="A6031" s="259"/>
      <c r="B6031" s="259"/>
      <c r="C6031" s="259"/>
      <c r="D6031" s="259"/>
      <c r="E6031" s="259"/>
      <c r="F6031" s="270"/>
      <c r="G6031" s="259"/>
      <c r="H6031" s="259"/>
      <c r="I6031" s="259"/>
      <c r="J6031" s="259"/>
    </row>
    <row r="6032" spans="1:10">
      <c r="A6032" s="259"/>
      <c r="B6032" s="259"/>
      <c r="C6032" s="259"/>
      <c r="D6032" s="259"/>
      <c r="E6032" s="259"/>
      <c r="F6032" s="270"/>
      <c r="G6032" s="259"/>
      <c r="H6032" s="259"/>
      <c r="I6032" s="259"/>
      <c r="J6032" s="259"/>
    </row>
    <row r="6033" spans="1:10">
      <c r="A6033" s="259"/>
      <c r="B6033" s="259"/>
      <c r="C6033" s="259"/>
      <c r="D6033" s="259"/>
      <c r="E6033" s="259"/>
      <c r="F6033" s="270"/>
      <c r="G6033" s="259"/>
      <c r="H6033" s="259"/>
      <c r="I6033" s="259"/>
      <c r="J6033" s="259"/>
    </row>
    <row r="6034" spans="1:10">
      <c r="A6034" s="259"/>
      <c r="B6034" s="259"/>
      <c r="C6034" s="259"/>
      <c r="D6034" s="259"/>
      <c r="E6034" s="259"/>
      <c r="F6034" s="270"/>
      <c r="G6034" s="259"/>
      <c r="H6034" s="259"/>
      <c r="I6034" s="259"/>
      <c r="J6034" s="259"/>
    </row>
    <row r="6035" spans="1:10">
      <c r="A6035" s="259"/>
      <c r="B6035" s="259"/>
      <c r="C6035" s="259"/>
      <c r="D6035" s="259"/>
      <c r="E6035" s="259"/>
      <c r="F6035" s="270"/>
      <c r="G6035" s="259"/>
      <c r="H6035" s="259"/>
      <c r="I6035" s="259"/>
      <c r="J6035" s="259"/>
    </row>
    <row r="6036" spans="1:10">
      <c r="A6036" s="259"/>
      <c r="B6036" s="259"/>
      <c r="C6036" s="259"/>
      <c r="D6036" s="259"/>
      <c r="E6036" s="259"/>
      <c r="F6036" s="270"/>
      <c r="G6036" s="259"/>
      <c r="H6036" s="259"/>
      <c r="I6036" s="259"/>
      <c r="J6036" s="259"/>
    </row>
    <row r="6037" spans="1:10">
      <c r="A6037" s="259"/>
      <c r="B6037" s="259"/>
      <c r="C6037" s="259"/>
      <c r="D6037" s="259"/>
      <c r="E6037" s="259"/>
      <c r="F6037" s="270"/>
      <c r="G6037" s="259"/>
      <c r="H6037" s="259"/>
      <c r="I6037" s="259"/>
      <c r="J6037" s="259"/>
    </row>
    <row r="6038" spans="1:10">
      <c r="A6038" s="259"/>
      <c r="B6038" s="259"/>
      <c r="C6038" s="259"/>
      <c r="D6038" s="259"/>
      <c r="E6038" s="259"/>
      <c r="F6038" s="270"/>
      <c r="G6038" s="259"/>
      <c r="H6038" s="259"/>
      <c r="I6038" s="259"/>
      <c r="J6038" s="259"/>
    </row>
    <row r="6039" spans="1:10">
      <c r="A6039" s="259"/>
      <c r="B6039" s="259"/>
      <c r="C6039" s="259"/>
      <c r="D6039" s="259"/>
      <c r="E6039" s="259"/>
      <c r="F6039" s="270"/>
      <c r="G6039" s="259"/>
      <c r="H6039" s="259"/>
      <c r="I6039" s="259"/>
      <c r="J6039" s="259"/>
    </row>
    <row r="6040" spans="1:10">
      <c r="A6040" s="259"/>
      <c r="B6040" s="259"/>
      <c r="C6040" s="259"/>
      <c r="D6040" s="259"/>
      <c r="E6040" s="259"/>
      <c r="F6040" s="270"/>
      <c r="G6040" s="259"/>
      <c r="H6040" s="259"/>
      <c r="I6040" s="259"/>
      <c r="J6040" s="259"/>
    </row>
    <row r="6041" spans="1:10">
      <c r="A6041" s="259"/>
      <c r="B6041" s="259"/>
      <c r="C6041" s="259"/>
      <c r="D6041" s="259"/>
      <c r="E6041" s="259"/>
      <c r="F6041" s="270"/>
      <c r="G6041" s="259"/>
      <c r="H6041" s="259"/>
      <c r="I6041" s="259"/>
      <c r="J6041" s="259"/>
    </row>
    <row r="6042" spans="1:10">
      <c r="A6042" s="259"/>
      <c r="B6042" s="259"/>
      <c r="C6042" s="259"/>
      <c r="D6042" s="259"/>
      <c r="E6042" s="259"/>
      <c r="F6042" s="270"/>
      <c r="G6042" s="259"/>
      <c r="H6042" s="259"/>
      <c r="I6042" s="259"/>
      <c r="J6042" s="259"/>
    </row>
    <row r="6043" spans="1:10">
      <c r="A6043" s="259"/>
      <c r="B6043" s="259"/>
      <c r="C6043" s="259"/>
      <c r="D6043" s="259"/>
      <c r="E6043" s="259"/>
      <c r="F6043" s="270"/>
      <c r="G6043" s="259"/>
      <c r="H6043" s="259"/>
      <c r="I6043" s="259"/>
      <c r="J6043" s="259"/>
    </row>
    <row r="6044" spans="1:10">
      <c r="A6044" s="259"/>
      <c r="B6044" s="259"/>
      <c r="C6044" s="259"/>
      <c r="D6044" s="259"/>
      <c r="E6044" s="259"/>
      <c r="F6044" s="270"/>
      <c r="G6044" s="259"/>
      <c r="H6044" s="259"/>
      <c r="I6044" s="259"/>
      <c r="J6044" s="259"/>
    </row>
    <row r="6045" spans="1:10">
      <c r="A6045" s="259"/>
      <c r="B6045" s="259"/>
      <c r="C6045" s="259"/>
      <c r="D6045" s="259"/>
      <c r="E6045" s="259"/>
      <c r="F6045" s="270"/>
      <c r="G6045" s="259"/>
      <c r="H6045" s="259"/>
      <c r="I6045" s="259"/>
      <c r="J6045" s="259"/>
    </row>
    <row r="6046" spans="1:10">
      <c r="A6046" s="259"/>
      <c r="B6046" s="259"/>
      <c r="C6046" s="259"/>
      <c r="D6046" s="259"/>
      <c r="E6046" s="259"/>
      <c r="F6046" s="270"/>
      <c r="G6046" s="259"/>
      <c r="H6046" s="259"/>
      <c r="I6046" s="259"/>
      <c r="J6046" s="259"/>
    </row>
    <row r="6047" spans="1:10">
      <c r="A6047" s="259"/>
      <c r="B6047" s="259"/>
      <c r="C6047" s="259"/>
      <c r="D6047" s="259"/>
      <c r="E6047" s="259"/>
      <c r="F6047" s="270"/>
      <c r="G6047" s="259"/>
      <c r="H6047" s="259"/>
      <c r="I6047" s="259"/>
      <c r="J6047" s="259"/>
    </row>
    <row r="6048" spans="1:10">
      <c r="A6048" s="259"/>
      <c r="B6048" s="259"/>
      <c r="C6048" s="259"/>
      <c r="D6048" s="259"/>
      <c r="E6048" s="259"/>
      <c r="F6048" s="270"/>
      <c r="G6048" s="259"/>
      <c r="H6048" s="259"/>
      <c r="I6048" s="259"/>
      <c r="J6048" s="259"/>
    </row>
    <row r="6049" spans="1:10">
      <c r="A6049" s="259"/>
      <c r="B6049" s="259"/>
      <c r="C6049" s="259"/>
      <c r="D6049" s="259"/>
      <c r="E6049" s="259"/>
      <c r="F6049" s="270"/>
      <c r="G6049" s="259"/>
      <c r="H6049" s="259"/>
      <c r="I6049" s="259"/>
      <c r="J6049" s="259"/>
    </row>
    <row r="6050" spans="1:10">
      <c r="A6050" s="259"/>
      <c r="B6050" s="259"/>
      <c r="C6050" s="259"/>
      <c r="D6050" s="259"/>
      <c r="E6050" s="259"/>
      <c r="F6050" s="270"/>
      <c r="G6050" s="259"/>
      <c r="H6050" s="259"/>
      <c r="I6050" s="259"/>
      <c r="J6050" s="259"/>
    </row>
    <row r="6051" spans="1:10">
      <c r="A6051" s="259"/>
      <c r="B6051" s="259"/>
      <c r="C6051" s="259"/>
      <c r="D6051" s="259"/>
      <c r="E6051" s="259"/>
      <c r="F6051" s="270"/>
      <c r="G6051" s="259"/>
      <c r="H6051" s="259"/>
      <c r="I6051" s="259"/>
      <c r="J6051" s="259"/>
    </row>
    <row r="6052" spans="1:10">
      <c r="A6052" s="259"/>
      <c r="B6052" s="259"/>
      <c r="C6052" s="259"/>
      <c r="D6052" s="259"/>
      <c r="E6052" s="259"/>
      <c r="F6052" s="270"/>
      <c r="G6052" s="259"/>
      <c r="H6052" s="259"/>
      <c r="I6052" s="259"/>
      <c r="J6052" s="259"/>
    </row>
    <row r="6053" spans="1:10">
      <c r="A6053" s="259"/>
      <c r="B6053" s="259"/>
      <c r="C6053" s="259"/>
      <c r="D6053" s="259"/>
      <c r="E6053" s="259"/>
      <c r="F6053" s="270"/>
      <c r="G6053" s="259"/>
      <c r="H6053" s="259"/>
      <c r="I6053" s="259"/>
      <c r="J6053" s="259"/>
    </row>
    <row r="6054" spans="1:10">
      <c r="A6054" s="259"/>
      <c r="B6054" s="259"/>
      <c r="C6054" s="259"/>
      <c r="D6054" s="259"/>
      <c r="E6054" s="259"/>
      <c r="F6054" s="270"/>
      <c r="G6054" s="259"/>
      <c r="H6054" s="259"/>
      <c r="I6054" s="259"/>
      <c r="J6054" s="259"/>
    </row>
    <row r="6055" spans="1:10">
      <c r="A6055" s="259"/>
      <c r="B6055" s="259"/>
      <c r="C6055" s="259"/>
      <c r="D6055" s="259"/>
      <c r="E6055" s="259"/>
      <c r="F6055" s="270"/>
      <c r="G6055" s="259"/>
      <c r="H6055" s="259"/>
      <c r="I6055" s="259"/>
      <c r="J6055" s="259"/>
    </row>
    <row r="6056" spans="1:10">
      <c r="A6056" s="259"/>
      <c r="B6056" s="259"/>
      <c r="C6056" s="259"/>
      <c r="D6056" s="259"/>
      <c r="E6056" s="259"/>
      <c r="F6056" s="270"/>
      <c r="G6056" s="259"/>
      <c r="H6056" s="259"/>
      <c r="I6056" s="259"/>
      <c r="J6056" s="259"/>
    </row>
    <row r="6057" spans="1:10">
      <c r="A6057" s="259"/>
      <c r="B6057" s="259"/>
      <c r="C6057" s="259"/>
      <c r="D6057" s="259"/>
      <c r="E6057" s="259"/>
      <c r="F6057" s="270"/>
      <c r="G6057" s="259"/>
      <c r="H6057" s="259"/>
      <c r="I6057" s="259"/>
      <c r="J6057" s="259"/>
    </row>
    <row r="6058" spans="1:10">
      <c r="A6058" s="259"/>
      <c r="B6058" s="259"/>
      <c r="C6058" s="259"/>
      <c r="D6058" s="259"/>
      <c r="E6058" s="259"/>
      <c r="F6058" s="270"/>
      <c r="G6058" s="259"/>
      <c r="H6058" s="259"/>
      <c r="I6058" s="259"/>
      <c r="J6058" s="259"/>
    </row>
    <row r="6059" spans="1:10">
      <c r="A6059" s="259"/>
      <c r="B6059" s="259"/>
      <c r="C6059" s="259"/>
      <c r="D6059" s="259"/>
      <c r="E6059" s="259"/>
      <c r="F6059" s="270"/>
      <c r="G6059" s="259"/>
      <c r="H6059" s="259"/>
      <c r="I6059" s="259"/>
      <c r="J6059" s="259"/>
    </row>
    <row r="6060" spans="1:10">
      <c r="A6060" s="259"/>
      <c r="B6060" s="259"/>
      <c r="C6060" s="259"/>
      <c r="D6060" s="259"/>
      <c r="E6060" s="259"/>
      <c r="F6060" s="270"/>
      <c r="G6060" s="259"/>
      <c r="H6060" s="259"/>
      <c r="I6060" s="259"/>
      <c r="J6060" s="259"/>
    </row>
    <row r="6061" spans="1:10">
      <c r="A6061" s="259"/>
      <c r="B6061" s="259"/>
      <c r="C6061" s="259"/>
      <c r="D6061" s="259"/>
      <c r="E6061" s="259"/>
      <c r="F6061" s="270"/>
      <c r="G6061" s="259"/>
      <c r="H6061" s="259"/>
      <c r="I6061" s="259"/>
      <c r="J6061" s="259"/>
    </row>
    <row r="6062" spans="1:10">
      <c r="A6062" s="259"/>
      <c r="B6062" s="259"/>
      <c r="C6062" s="259"/>
      <c r="D6062" s="259"/>
      <c r="E6062" s="259"/>
      <c r="F6062" s="270"/>
      <c r="G6062" s="259"/>
      <c r="H6062" s="259"/>
      <c r="I6062" s="259"/>
      <c r="J6062" s="259"/>
    </row>
    <row r="6063" spans="1:10">
      <c r="A6063" s="259"/>
      <c r="B6063" s="259"/>
      <c r="C6063" s="259"/>
      <c r="D6063" s="259"/>
      <c r="E6063" s="259"/>
      <c r="F6063" s="270"/>
      <c r="G6063" s="259"/>
      <c r="H6063" s="259"/>
      <c r="I6063" s="259"/>
      <c r="J6063" s="259"/>
    </row>
    <row r="6064" spans="1:10">
      <c r="A6064" s="259"/>
      <c r="B6064" s="259"/>
      <c r="C6064" s="259"/>
      <c r="D6064" s="259"/>
      <c r="E6064" s="259"/>
      <c r="F6064" s="270"/>
      <c r="G6064" s="259"/>
      <c r="H6064" s="259"/>
      <c r="I6064" s="259"/>
      <c r="J6064" s="259"/>
    </row>
    <row r="6065" spans="1:10">
      <c r="A6065" s="259"/>
      <c r="B6065" s="259"/>
      <c r="C6065" s="259"/>
      <c r="D6065" s="259"/>
      <c r="E6065" s="259"/>
      <c r="F6065" s="270"/>
      <c r="G6065" s="259"/>
      <c r="H6065" s="259"/>
      <c r="I6065" s="259"/>
      <c r="J6065" s="259"/>
    </row>
    <row r="6066" spans="1:10">
      <c r="A6066" s="259"/>
      <c r="B6066" s="259"/>
      <c r="C6066" s="259"/>
      <c r="D6066" s="259"/>
      <c r="E6066" s="259"/>
      <c r="F6066" s="270"/>
      <c r="G6066" s="259"/>
      <c r="H6066" s="259"/>
      <c r="I6066" s="259"/>
      <c r="J6066" s="259"/>
    </row>
    <row r="6067" spans="1:10">
      <c r="A6067" s="259"/>
      <c r="B6067" s="259"/>
      <c r="C6067" s="259"/>
      <c r="D6067" s="259"/>
      <c r="E6067" s="259"/>
      <c r="F6067" s="270"/>
      <c r="G6067" s="259"/>
      <c r="H6067" s="259"/>
      <c r="I6067" s="259"/>
      <c r="J6067" s="259"/>
    </row>
    <row r="6068" spans="1:10">
      <c r="A6068" s="259"/>
      <c r="B6068" s="259"/>
      <c r="C6068" s="259"/>
      <c r="D6068" s="259"/>
      <c r="E6068" s="259"/>
      <c r="F6068" s="270"/>
      <c r="G6068" s="259"/>
      <c r="H6068" s="259"/>
      <c r="I6068" s="259"/>
      <c r="J6068" s="259"/>
    </row>
    <row r="6069" spans="1:10">
      <c r="A6069" s="259"/>
      <c r="B6069" s="259"/>
      <c r="C6069" s="259"/>
      <c r="D6069" s="259"/>
      <c r="E6069" s="259"/>
      <c r="F6069" s="270"/>
      <c r="G6069" s="259"/>
      <c r="H6069" s="259"/>
      <c r="I6069" s="259"/>
      <c r="J6069" s="259"/>
    </row>
    <row r="6070" spans="1:10">
      <c r="A6070" s="259"/>
      <c r="B6070" s="259"/>
      <c r="C6070" s="259"/>
      <c r="D6070" s="259"/>
      <c r="E6070" s="259"/>
      <c r="F6070" s="270"/>
      <c r="G6070" s="259"/>
      <c r="H6070" s="259"/>
      <c r="I6070" s="259"/>
      <c r="J6070" s="259"/>
    </row>
    <row r="6071" spans="1:10">
      <c r="A6071" s="259"/>
      <c r="B6071" s="259"/>
      <c r="C6071" s="259"/>
      <c r="D6071" s="259"/>
      <c r="E6071" s="259"/>
      <c r="F6071" s="270"/>
      <c r="G6071" s="259"/>
      <c r="H6071" s="259"/>
      <c r="I6071" s="259"/>
      <c r="J6071" s="259"/>
    </row>
    <row r="6072" spans="1:10">
      <c r="A6072" s="259"/>
      <c r="B6072" s="259"/>
      <c r="C6072" s="259"/>
      <c r="D6072" s="259"/>
      <c r="E6072" s="259"/>
      <c r="F6072" s="270"/>
      <c r="G6072" s="259"/>
      <c r="H6072" s="259"/>
      <c r="I6072" s="259"/>
      <c r="J6072" s="259"/>
    </row>
    <row r="6073" spans="1:10">
      <c r="A6073" s="259"/>
      <c r="B6073" s="259"/>
      <c r="C6073" s="259"/>
      <c r="D6073" s="259"/>
      <c r="E6073" s="259"/>
      <c r="F6073" s="270"/>
      <c r="G6073" s="259"/>
      <c r="H6073" s="259"/>
      <c r="I6073" s="259"/>
      <c r="J6073" s="259"/>
    </row>
    <row r="6074" spans="1:10">
      <c r="A6074" s="259"/>
      <c r="B6074" s="259"/>
      <c r="C6074" s="259"/>
      <c r="D6074" s="259"/>
      <c r="E6074" s="259"/>
      <c r="F6074" s="270"/>
      <c r="G6074" s="259"/>
      <c r="H6074" s="259"/>
      <c r="I6074" s="259"/>
      <c r="J6074" s="259"/>
    </row>
    <row r="6075" spans="1:10">
      <c r="A6075" s="259"/>
      <c r="B6075" s="259"/>
      <c r="C6075" s="259"/>
      <c r="D6075" s="259"/>
      <c r="E6075" s="259"/>
      <c r="F6075" s="270"/>
      <c r="G6075" s="259"/>
      <c r="H6075" s="259"/>
      <c r="I6075" s="259"/>
      <c r="J6075" s="259"/>
    </row>
    <row r="6076" spans="1:10">
      <c r="A6076" s="259"/>
      <c r="B6076" s="259"/>
      <c r="C6076" s="259"/>
      <c r="D6076" s="259"/>
      <c r="E6076" s="259"/>
      <c r="F6076" s="270"/>
      <c r="G6076" s="259"/>
      <c r="H6076" s="259"/>
      <c r="I6076" s="259"/>
      <c r="J6076" s="259"/>
    </row>
    <row r="6077" spans="1:10">
      <c r="A6077" s="259"/>
      <c r="B6077" s="259"/>
      <c r="C6077" s="259"/>
      <c r="D6077" s="259"/>
      <c r="E6077" s="259"/>
      <c r="F6077" s="270"/>
      <c r="G6077" s="259"/>
      <c r="H6077" s="259"/>
      <c r="I6077" s="259"/>
      <c r="J6077" s="259"/>
    </row>
    <row r="6078" spans="1:10">
      <c r="A6078" s="259"/>
      <c r="B6078" s="259"/>
      <c r="C6078" s="259"/>
      <c r="D6078" s="259"/>
      <c r="E6078" s="259"/>
      <c r="F6078" s="270"/>
      <c r="G6078" s="259"/>
      <c r="H6078" s="259"/>
      <c r="I6078" s="259"/>
      <c r="J6078" s="259"/>
    </row>
    <row r="6079" spans="1:10">
      <c r="A6079" s="259"/>
      <c r="B6079" s="259"/>
      <c r="C6079" s="259"/>
      <c r="D6079" s="259"/>
      <c r="E6079" s="259"/>
      <c r="F6079" s="270"/>
      <c r="G6079" s="259"/>
      <c r="H6079" s="259"/>
      <c r="I6079" s="259"/>
      <c r="J6079" s="259"/>
    </row>
    <row r="6080" spans="1:10">
      <c r="A6080" s="259"/>
      <c r="B6080" s="259"/>
      <c r="C6080" s="259"/>
      <c r="D6080" s="259"/>
      <c r="E6080" s="259"/>
      <c r="F6080" s="270"/>
      <c r="G6080" s="259"/>
      <c r="H6080" s="259"/>
      <c r="I6080" s="259"/>
      <c r="J6080" s="259"/>
    </row>
    <row r="6081" spans="1:10">
      <c r="A6081" s="259"/>
      <c r="B6081" s="259"/>
      <c r="C6081" s="259"/>
      <c r="D6081" s="259"/>
      <c r="E6081" s="259"/>
      <c r="F6081" s="270"/>
      <c r="G6081" s="259"/>
      <c r="H6081" s="259"/>
      <c r="I6081" s="259"/>
      <c r="J6081" s="259"/>
    </row>
    <row r="6082" spans="1:10">
      <c r="A6082" s="259"/>
      <c r="B6082" s="259"/>
      <c r="C6082" s="259"/>
      <c r="D6082" s="259"/>
      <c r="E6082" s="259"/>
      <c r="F6082" s="270"/>
      <c r="G6082" s="259"/>
      <c r="H6082" s="259"/>
      <c r="I6082" s="259"/>
      <c r="J6082" s="259"/>
    </row>
    <row r="6083" spans="1:10">
      <c r="A6083" s="259"/>
      <c r="B6083" s="259"/>
      <c r="C6083" s="259"/>
      <c r="D6083" s="259"/>
      <c r="E6083" s="259"/>
      <c r="F6083" s="270"/>
      <c r="G6083" s="259"/>
      <c r="H6083" s="259"/>
      <c r="I6083" s="259"/>
      <c r="J6083" s="259"/>
    </row>
    <row r="6084" spans="1:10">
      <c r="A6084" s="259"/>
      <c r="B6084" s="259"/>
      <c r="C6084" s="259"/>
      <c r="D6084" s="259"/>
      <c r="E6084" s="259"/>
      <c r="F6084" s="270"/>
      <c r="G6084" s="259"/>
      <c r="H6084" s="259"/>
      <c r="I6084" s="259"/>
      <c r="J6084" s="259"/>
    </row>
    <row r="6085" spans="1:10">
      <c r="A6085" s="259"/>
      <c r="B6085" s="259"/>
      <c r="C6085" s="259"/>
      <c r="D6085" s="259"/>
      <c r="E6085" s="259"/>
      <c r="F6085" s="270"/>
      <c r="G6085" s="259"/>
      <c r="H6085" s="259"/>
      <c r="I6085" s="259"/>
      <c r="J6085" s="259"/>
    </row>
    <row r="6086" spans="1:10">
      <c r="A6086" s="259"/>
      <c r="B6086" s="259"/>
      <c r="C6086" s="259"/>
      <c r="D6086" s="259"/>
      <c r="E6086" s="259"/>
      <c r="F6086" s="270"/>
      <c r="G6086" s="259"/>
      <c r="H6086" s="259"/>
      <c r="I6086" s="259"/>
      <c r="J6086" s="259"/>
    </row>
    <row r="6087" spans="1:10">
      <c r="A6087" s="259"/>
      <c r="B6087" s="259"/>
      <c r="C6087" s="259"/>
      <c r="D6087" s="259"/>
      <c r="E6087" s="259"/>
      <c r="F6087" s="270"/>
      <c r="G6087" s="259"/>
      <c r="H6087" s="259"/>
      <c r="I6087" s="259"/>
      <c r="J6087" s="259"/>
    </row>
    <row r="6088" spans="1:10">
      <c r="A6088" s="259"/>
      <c r="B6088" s="259"/>
      <c r="C6088" s="259"/>
      <c r="D6088" s="259"/>
      <c r="E6088" s="259"/>
      <c r="F6088" s="270"/>
      <c r="G6088" s="259"/>
      <c r="H6088" s="259"/>
      <c r="I6088" s="259"/>
      <c r="J6088" s="259"/>
    </row>
    <row r="6089" spans="1:10">
      <c r="A6089" s="259"/>
      <c r="B6089" s="259"/>
      <c r="C6089" s="259"/>
      <c r="D6089" s="259"/>
      <c r="E6089" s="259"/>
      <c r="F6089" s="270"/>
      <c r="G6089" s="259"/>
      <c r="H6089" s="259"/>
      <c r="I6089" s="259"/>
      <c r="J6089" s="259"/>
    </row>
    <row r="6090" spans="1:10">
      <c r="A6090" s="259"/>
      <c r="B6090" s="259"/>
      <c r="C6090" s="259"/>
      <c r="D6090" s="259"/>
      <c r="E6090" s="259"/>
      <c r="F6090" s="270"/>
      <c r="G6090" s="259"/>
      <c r="H6090" s="259"/>
      <c r="I6090" s="259"/>
      <c r="J6090" s="259"/>
    </row>
    <row r="6091" spans="1:10">
      <c r="A6091" s="259"/>
      <c r="B6091" s="259"/>
      <c r="C6091" s="259"/>
      <c r="D6091" s="259"/>
      <c r="E6091" s="259"/>
      <c r="F6091" s="270"/>
      <c r="G6091" s="259"/>
      <c r="H6091" s="259"/>
      <c r="I6091" s="259"/>
      <c r="J6091" s="259"/>
    </row>
    <row r="6092" spans="1:10">
      <c r="A6092" s="259"/>
      <c r="B6092" s="259"/>
      <c r="C6092" s="259"/>
      <c r="D6092" s="259"/>
      <c r="E6092" s="259"/>
      <c r="F6092" s="270"/>
      <c r="G6092" s="259"/>
      <c r="H6092" s="259"/>
      <c r="I6092" s="259"/>
      <c r="J6092" s="259"/>
    </row>
    <row r="6093" spans="1:10">
      <c r="A6093" s="259"/>
      <c r="B6093" s="259"/>
      <c r="C6093" s="259"/>
      <c r="D6093" s="259"/>
      <c r="E6093" s="259"/>
      <c r="F6093" s="270"/>
      <c r="G6093" s="259"/>
      <c r="H6093" s="259"/>
      <c r="I6093" s="259"/>
      <c r="J6093" s="259"/>
    </row>
    <row r="6094" spans="1:10">
      <c r="A6094" s="259"/>
      <c r="B6094" s="259"/>
      <c r="C6094" s="259"/>
      <c r="D6094" s="259"/>
      <c r="E6094" s="259"/>
      <c r="F6094" s="270"/>
      <c r="G6094" s="259"/>
      <c r="H6094" s="259"/>
      <c r="I6094" s="259"/>
      <c r="J6094" s="259"/>
    </row>
    <row r="6095" spans="1:10">
      <c r="A6095" s="259"/>
      <c r="B6095" s="259"/>
      <c r="C6095" s="259"/>
      <c r="D6095" s="259"/>
      <c r="E6095" s="259"/>
      <c r="F6095" s="270"/>
      <c r="G6095" s="259"/>
      <c r="H6095" s="259"/>
      <c r="I6095" s="259"/>
      <c r="J6095" s="259"/>
    </row>
    <row r="6096" spans="1:10">
      <c r="A6096" s="259"/>
      <c r="B6096" s="259"/>
      <c r="C6096" s="259"/>
      <c r="D6096" s="259"/>
      <c r="E6096" s="259"/>
      <c r="F6096" s="270"/>
      <c r="G6096" s="259"/>
      <c r="H6096" s="259"/>
      <c r="I6096" s="259"/>
      <c r="J6096" s="259"/>
    </row>
    <row r="6097" spans="1:10">
      <c r="A6097" s="259"/>
      <c r="B6097" s="259"/>
      <c r="C6097" s="259"/>
      <c r="D6097" s="259"/>
      <c r="E6097" s="259"/>
      <c r="F6097" s="270"/>
      <c r="G6097" s="259"/>
      <c r="H6097" s="259"/>
      <c r="I6097" s="259"/>
      <c r="J6097" s="259"/>
    </row>
    <row r="6098" spans="1:10">
      <c r="A6098" s="259"/>
      <c r="B6098" s="259"/>
      <c r="C6098" s="259"/>
      <c r="D6098" s="259"/>
      <c r="E6098" s="259"/>
      <c r="F6098" s="270"/>
      <c r="G6098" s="259"/>
      <c r="H6098" s="259"/>
      <c r="I6098" s="259"/>
      <c r="J6098" s="259"/>
    </row>
    <row r="6099" spans="1:10">
      <c r="A6099" s="259"/>
      <c r="B6099" s="259"/>
      <c r="C6099" s="259"/>
      <c r="D6099" s="259"/>
      <c r="E6099" s="259"/>
      <c r="F6099" s="270"/>
      <c r="G6099" s="259"/>
      <c r="H6099" s="259"/>
      <c r="I6099" s="259"/>
      <c r="J6099" s="259"/>
    </row>
    <row r="6100" spans="1:10">
      <c r="A6100" s="259"/>
      <c r="B6100" s="259"/>
      <c r="C6100" s="259"/>
      <c r="D6100" s="259"/>
      <c r="E6100" s="259"/>
      <c r="F6100" s="270"/>
      <c r="G6100" s="259"/>
      <c r="H6100" s="259"/>
      <c r="I6100" s="259"/>
      <c r="J6100" s="259"/>
    </row>
    <row r="6101" spans="1:10">
      <c r="A6101" s="259"/>
      <c r="B6101" s="259"/>
      <c r="C6101" s="259"/>
      <c r="D6101" s="259"/>
      <c r="E6101" s="259"/>
      <c r="F6101" s="270"/>
      <c r="G6101" s="259"/>
      <c r="H6101" s="259"/>
      <c r="I6101" s="259"/>
      <c r="J6101" s="259"/>
    </row>
    <row r="6102" spans="1:10">
      <c r="A6102" s="259"/>
      <c r="B6102" s="259"/>
      <c r="C6102" s="259"/>
      <c r="D6102" s="259"/>
      <c r="E6102" s="259"/>
      <c r="F6102" s="270"/>
      <c r="G6102" s="259"/>
      <c r="H6102" s="259"/>
      <c r="I6102" s="259"/>
      <c r="J6102" s="259"/>
    </row>
    <row r="6103" spans="1:10">
      <c r="A6103" s="259"/>
      <c r="B6103" s="259"/>
      <c r="C6103" s="259"/>
      <c r="D6103" s="259"/>
      <c r="E6103" s="259"/>
      <c r="F6103" s="270"/>
      <c r="G6103" s="259"/>
      <c r="H6103" s="259"/>
      <c r="I6103" s="259"/>
      <c r="J6103" s="259"/>
    </row>
    <row r="6104" spans="1:10">
      <c r="A6104" s="259"/>
      <c r="B6104" s="259"/>
      <c r="C6104" s="259"/>
      <c r="D6104" s="259"/>
      <c r="E6104" s="259"/>
      <c r="F6104" s="270"/>
      <c r="G6104" s="259"/>
      <c r="H6104" s="259"/>
      <c r="I6104" s="259"/>
      <c r="J6104" s="259"/>
    </row>
    <row r="6105" spans="1:10">
      <c r="A6105" s="259"/>
      <c r="B6105" s="259"/>
      <c r="C6105" s="259"/>
      <c r="D6105" s="259"/>
      <c r="E6105" s="259"/>
      <c r="F6105" s="270"/>
      <c r="G6105" s="259"/>
      <c r="H6105" s="259"/>
      <c r="I6105" s="259"/>
      <c r="J6105" s="259"/>
    </row>
    <row r="6106" spans="1:10">
      <c r="A6106" s="259"/>
      <c r="B6106" s="259"/>
      <c r="C6106" s="259"/>
      <c r="D6106" s="259"/>
      <c r="E6106" s="259"/>
      <c r="F6106" s="270"/>
      <c r="G6106" s="259"/>
      <c r="H6106" s="259"/>
      <c r="I6106" s="259"/>
      <c r="J6106" s="259"/>
    </row>
    <row r="6107" spans="1:10">
      <c r="A6107" s="259"/>
      <c r="B6107" s="259"/>
      <c r="C6107" s="259"/>
      <c r="D6107" s="259"/>
      <c r="E6107" s="259"/>
      <c r="F6107" s="270"/>
      <c r="G6107" s="259"/>
      <c r="H6107" s="259"/>
      <c r="I6107" s="259"/>
      <c r="J6107" s="259"/>
    </row>
    <row r="6108" spans="1:10">
      <c r="A6108" s="259"/>
      <c r="B6108" s="259"/>
      <c r="C6108" s="259"/>
      <c r="D6108" s="259"/>
      <c r="E6108" s="259"/>
      <c r="F6108" s="270"/>
      <c r="G6108" s="259"/>
      <c r="H6108" s="259"/>
      <c r="I6108" s="259"/>
      <c r="J6108" s="259"/>
    </row>
    <row r="6109" spans="1:10">
      <c r="A6109" s="259"/>
      <c r="B6109" s="259"/>
      <c r="C6109" s="259"/>
      <c r="D6109" s="259"/>
      <c r="E6109" s="259"/>
      <c r="F6109" s="270"/>
      <c r="G6109" s="259"/>
      <c r="H6109" s="259"/>
      <c r="I6109" s="259"/>
      <c r="J6109" s="259"/>
    </row>
    <row r="6110" spans="1:10">
      <c r="A6110" s="259"/>
      <c r="B6110" s="259"/>
      <c r="C6110" s="259"/>
      <c r="D6110" s="259"/>
      <c r="E6110" s="259"/>
      <c r="F6110" s="270"/>
      <c r="G6110" s="259"/>
      <c r="H6110" s="259"/>
      <c r="I6110" s="259"/>
      <c r="J6110" s="259"/>
    </row>
    <row r="6111" spans="1:10">
      <c r="A6111" s="259"/>
      <c r="B6111" s="259"/>
      <c r="C6111" s="259"/>
      <c r="D6111" s="259"/>
      <c r="E6111" s="259"/>
      <c r="F6111" s="270"/>
      <c r="G6111" s="259"/>
      <c r="H6111" s="259"/>
      <c r="I6111" s="259"/>
      <c r="J6111" s="259"/>
    </row>
    <row r="6112" spans="1:10">
      <c r="A6112" s="259"/>
      <c r="B6112" s="259"/>
      <c r="C6112" s="259"/>
      <c r="D6112" s="259"/>
      <c r="E6112" s="259"/>
      <c r="F6112" s="270"/>
      <c r="G6112" s="259"/>
      <c r="H6112" s="259"/>
      <c r="I6112" s="259"/>
      <c r="J6112" s="259"/>
    </row>
    <row r="6113" spans="1:10">
      <c r="A6113" s="259"/>
      <c r="B6113" s="259"/>
      <c r="C6113" s="259"/>
      <c r="D6113" s="259"/>
      <c r="E6113" s="259"/>
      <c r="F6113" s="270"/>
      <c r="G6113" s="259"/>
      <c r="H6113" s="259"/>
      <c r="I6113" s="259"/>
      <c r="J6113" s="259"/>
    </row>
    <row r="6114" spans="1:10">
      <c r="A6114" s="259"/>
      <c r="B6114" s="259"/>
      <c r="C6114" s="259"/>
      <c r="D6114" s="259"/>
      <c r="E6114" s="259"/>
      <c r="F6114" s="270"/>
      <c r="G6114" s="259"/>
      <c r="H6114" s="259"/>
      <c r="I6114" s="259"/>
      <c r="J6114" s="259"/>
    </row>
    <row r="6115" spans="1:10">
      <c r="A6115" s="259"/>
      <c r="B6115" s="259"/>
      <c r="C6115" s="259"/>
      <c r="D6115" s="259"/>
      <c r="E6115" s="259"/>
      <c r="F6115" s="270"/>
      <c r="G6115" s="259"/>
      <c r="H6115" s="259"/>
      <c r="I6115" s="259"/>
      <c r="J6115" s="259"/>
    </row>
    <row r="6116" spans="1:10">
      <c r="A6116" s="259"/>
      <c r="B6116" s="259"/>
      <c r="C6116" s="259"/>
      <c r="D6116" s="259"/>
      <c r="E6116" s="259"/>
      <c r="F6116" s="270"/>
      <c r="G6116" s="259"/>
      <c r="H6116" s="259"/>
      <c r="I6116" s="259"/>
      <c r="J6116" s="259"/>
    </row>
    <row r="6117" spans="1:10">
      <c r="A6117" s="259"/>
      <c r="B6117" s="259"/>
      <c r="C6117" s="259"/>
      <c r="D6117" s="259"/>
      <c r="E6117" s="259"/>
      <c r="F6117" s="270"/>
      <c r="G6117" s="259"/>
      <c r="H6117" s="259"/>
      <c r="I6117" s="259"/>
      <c r="J6117" s="259"/>
    </row>
    <row r="6118" spans="1:10">
      <c r="A6118" s="259"/>
      <c r="B6118" s="259"/>
      <c r="C6118" s="259"/>
      <c r="D6118" s="259"/>
      <c r="E6118" s="259"/>
      <c r="F6118" s="270"/>
      <c r="G6118" s="259"/>
      <c r="H6118" s="259"/>
      <c r="I6118" s="259"/>
      <c r="J6118" s="259"/>
    </row>
    <row r="6119" spans="1:10">
      <c r="A6119" s="259"/>
      <c r="B6119" s="259"/>
      <c r="C6119" s="259"/>
      <c r="D6119" s="259"/>
      <c r="E6119" s="259"/>
      <c r="F6119" s="270"/>
      <c r="G6119" s="259"/>
      <c r="H6119" s="259"/>
      <c r="I6119" s="259"/>
      <c r="J6119" s="259"/>
    </row>
    <row r="6120" spans="1:10">
      <c r="A6120" s="259"/>
      <c r="B6120" s="259"/>
      <c r="C6120" s="259"/>
      <c r="D6120" s="259"/>
      <c r="E6120" s="259"/>
      <c r="F6120" s="270"/>
      <c r="G6120" s="259"/>
      <c r="H6120" s="259"/>
      <c r="I6120" s="259"/>
      <c r="J6120" s="259"/>
    </row>
    <row r="6121" spans="1:10">
      <c r="A6121" s="259"/>
      <c r="B6121" s="259"/>
      <c r="C6121" s="259"/>
      <c r="D6121" s="259"/>
      <c r="E6121" s="259"/>
      <c r="F6121" s="270"/>
      <c r="G6121" s="259"/>
      <c r="H6121" s="259"/>
      <c r="I6121" s="259"/>
      <c r="J6121" s="259"/>
    </row>
    <row r="6122" spans="1:10">
      <c r="A6122" s="259"/>
      <c r="B6122" s="259"/>
      <c r="C6122" s="259"/>
      <c r="D6122" s="259"/>
      <c r="E6122" s="259"/>
      <c r="F6122" s="270"/>
      <c r="G6122" s="259"/>
      <c r="H6122" s="259"/>
      <c r="I6122" s="259"/>
      <c r="J6122" s="259"/>
    </row>
    <row r="6123" spans="1:10">
      <c r="A6123" s="259"/>
      <c r="B6123" s="259"/>
      <c r="C6123" s="259"/>
      <c r="D6123" s="259"/>
      <c r="E6123" s="259"/>
      <c r="F6123" s="270"/>
      <c r="G6123" s="259"/>
      <c r="H6123" s="259"/>
      <c r="I6123" s="259"/>
      <c r="J6123" s="259"/>
    </row>
    <row r="6124" spans="1:10">
      <c r="A6124" s="259"/>
      <c r="B6124" s="259"/>
      <c r="C6124" s="259"/>
      <c r="D6124" s="259"/>
      <c r="E6124" s="259"/>
      <c r="F6124" s="270"/>
      <c r="G6124" s="259"/>
      <c r="H6124" s="259"/>
      <c r="I6124" s="259"/>
      <c r="J6124" s="259"/>
    </row>
    <row r="6125" spans="1:10">
      <c r="A6125" s="259"/>
      <c r="B6125" s="259"/>
      <c r="C6125" s="259"/>
      <c r="D6125" s="259"/>
      <c r="E6125" s="259"/>
      <c r="F6125" s="270"/>
      <c r="G6125" s="259"/>
      <c r="H6125" s="259"/>
      <c r="I6125" s="259"/>
      <c r="J6125" s="259"/>
    </row>
    <row r="6126" spans="1:10">
      <c r="A6126" s="259"/>
      <c r="B6126" s="259"/>
      <c r="C6126" s="259"/>
      <c r="D6126" s="259"/>
      <c r="E6126" s="259"/>
      <c r="F6126" s="270"/>
      <c r="G6126" s="259"/>
      <c r="H6126" s="259"/>
      <c r="I6126" s="259"/>
      <c r="J6126" s="259"/>
    </row>
    <row r="6127" spans="1:10">
      <c r="A6127" s="259"/>
      <c r="B6127" s="259"/>
      <c r="C6127" s="259"/>
      <c r="D6127" s="259"/>
      <c r="E6127" s="259"/>
      <c r="F6127" s="270"/>
      <c r="G6127" s="259"/>
      <c r="H6127" s="259"/>
      <c r="I6127" s="259"/>
      <c r="J6127" s="259"/>
    </row>
    <row r="6128" spans="1:10">
      <c r="A6128" s="259"/>
      <c r="B6128" s="259"/>
      <c r="C6128" s="259"/>
      <c r="D6128" s="259"/>
      <c r="E6128" s="259"/>
      <c r="F6128" s="270"/>
      <c r="G6128" s="259"/>
      <c r="H6128" s="259"/>
      <c r="I6128" s="259"/>
      <c r="J6128" s="259"/>
    </row>
    <row r="6129" spans="1:10">
      <c r="A6129" s="259"/>
      <c r="B6129" s="259"/>
      <c r="C6129" s="259"/>
      <c r="D6129" s="259"/>
      <c r="E6129" s="259"/>
      <c r="F6129" s="270"/>
      <c r="G6129" s="259"/>
      <c r="H6129" s="259"/>
      <c r="I6129" s="259"/>
      <c r="J6129" s="259"/>
    </row>
    <row r="6130" spans="1:10">
      <c r="A6130" s="259"/>
      <c r="B6130" s="259"/>
      <c r="C6130" s="259"/>
      <c r="D6130" s="259"/>
      <c r="E6130" s="259"/>
      <c r="F6130" s="270"/>
      <c r="G6130" s="259"/>
      <c r="H6130" s="259"/>
      <c r="I6130" s="259"/>
      <c r="J6130" s="259"/>
    </row>
    <row r="6131" spans="1:10">
      <c r="A6131" s="259"/>
      <c r="B6131" s="259"/>
      <c r="C6131" s="259"/>
      <c r="D6131" s="259"/>
      <c r="E6131" s="259"/>
      <c r="F6131" s="270"/>
      <c r="G6131" s="259"/>
      <c r="H6131" s="259"/>
      <c r="I6131" s="259"/>
      <c r="J6131" s="259"/>
    </row>
    <row r="6132" spans="1:10">
      <c r="A6132" s="259"/>
      <c r="B6132" s="259"/>
      <c r="C6132" s="259"/>
      <c r="D6132" s="259"/>
      <c r="E6132" s="259"/>
      <c r="F6132" s="270"/>
      <c r="G6132" s="259"/>
      <c r="H6132" s="259"/>
      <c r="I6132" s="259"/>
      <c r="J6132" s="259"/>
    </row>
    <row r="6133" spans="1:10">
      <c r="A6133" s="259"/>
      <c r="B6133" s="259"/>
      <c r="C6133" s="259"/>
      <c r="D6133" s="259"/>
      <c r="E6133" s="259"/>
      <c r="F6133" s="270"/>
      <c r="G6133" s="259"/>
      <c r="H6133" s="259"/>
      <c r="I6133" s="259"/>
      <c r="J6133" s="259"/>
    </row>
    <row r="6134" spans="1:10">
      <c r="A6134" s="259"/>
      <c r="B6134" s="259"/>
      <c r="C6134" s="259"/>
      <c r="D6134" s="259"/>
      <c r="E6134" s="259"/>
      <c r="F6134" s="270"/>
      <c r="G6134" s="259"/>
      <c r="H6134" s="259"/>
      <c r="I6134" s="259"/>
      <c r="J6134" s="259"/>
    </row>
    <row r="6135" spans="1:10">
      <c r="A6135" s="259"/>
      <c r="B6135" s="259"/>
      <c r="C6135" s="259"/>
      <c r="D6135" s="259"/>
      <c r="E6135" s="259"/>
      <c r="F6135" s="270"/>
      <c r="G6135" s="259"/>
      <c r="H6135" s="259"/>
      <c r="I6135" s="259"/>
      <c r="J6135" s="259"/>
    </row>
    <row r="6136" spans="1:10">
      <c r="A6136" s="259"/>
      <c r="B6136" s="259"/>
      <c r="C6136" s="259"/>
      <c r="D6136" s="259"/>
      <c r="E6136" s="259"/>
      <c r="F6136" s="270"/>
      <c r="G6136" s="259"/>
      <c r="H6136" s="259"/>
      <c r="I6136" s="259"/>
      <c r="J6136" s="259"/>
    </row>
    <row r="6137" spans="1:10">
      <c r="A6137" s="259"/>
      <c r="B6137" s="259"/>
      <c r="C6137" s="259"/>
      <c r="D6137" s="259"/>
      <c r="E6137" s="259"/>
      <c r="F6137" s="270"/>
      <c r="G6137" s="259"/>
      <c r="H6137" s="259"/>
      <c r="I6137" s="259"/>
      <c r="J6137" s="259"/>
    </row>
    <row r="6138" spans="1:10">
      <c r="A6138" s="259"/>
      <c r="B6138" s="259"/>
      <c r="C6138" s="259"/>
      <c r="D6138" s="259"/>
      <c r="E6138" s="259"/>
      <c r="F6138" s="270"/>
      <c r="G6138" s="259"/>
      <c r="H6138" s="259"/>
      <c r="I6138" s="259"/>
      <c r="J6138" s="259"/>
    </row>
    <row r="6139" spans="1:10">
      <c r="A6139" s="259"/>
      <c r="B6139" s="259"/>
      <c r="C6139" s="259"/>
      <c r="D6139" s="259"/>
      <c r="E6139" s="259"/>
      <c r="F6139" s="270"/>
      <c r="G6139" s="259"/>
      <c r="H6139" s="259"/>
      <c r="I6139" s="259"/>
      <c r="J6139" s="259"/>
    </row>
    <row r="6140" spans="1:10">
      <c r="A6140" s="259"/>
      <c r="B6140" s="259"/>
      <c r="C6140" s="259"/>
      <c r="D6140" s="259"/>
      <c r="E6140" s="259"/>
      <c r="F6140" s="270"/>
      <c r="G6140" s="259"/>
      <c r="H6140" s="259"/>
      <c r="I6140" s="259"/>
      <c r="J6140" s="259"/>
    </row>
    <row r="6141" spans="1:10">
      <c r="A6141" s="259"/>
      <c r="B6141" s="259"/>
      <c r="C6141" s="259"/>
      <c r="D6141" s="259"/>
      <c r="E6141" s="259"/>
      <c r="F6141" s="270"/>
      <c r="G6141" s="259"/>
      <c r="H6141" s="259"/>
      <c r="I6141" s="259"/>
      <c r="J6141" s="259"/>
    </row>
    <row r="6142" spans="1:10">
      <c r="A6142" s="259"/>
      <c r="B6142" s="259"/>
      <c r="C6142" s="259"/>
      <c r="D6142" s="259"/>
      <c r="E6142" s="259"/>
      <c r="F6142" s="270"/>
      <c r="G6142" s="259"/>
      <c r="H6142" s="259"/>
      <c r="I6142" s="259"/>
      <c r="J6142" s="259"/>
    </row>
    <row r="6143" spans="1:10">
      <c r="A6143" s="259"/>
      <c r="B6143" s="259"/>
      <c r="C6143" s="259"/>
      <c r="D6143" s="259"/>
      <c r="E6143" s="259"/>
      <c r="F6143" s="270"/>
      <c r="G6143" s="259"/>
      <c r="H6143" s="259"/>
      <c r="I6143" s="259"/>
      <c r="J6143" s="259"/>
    </row>
    <row r="6144" spans="1:10">
      <c r="A6144" s="259"/>
      <c r="B6144" s="259"/>
      <c r="C6144" s="259"/>
      <c r="D6144" s="259"/>
      <c r="E6144" s="259"/>
      <c r="F6144" s="270"/>
      <c r="G6144" s="259"/>
      <c r="H6144" s="259"/>
      <c r="I6144" s="259"/>
      <c r="J6144" s="259"/>
    </row>
    <row r="6145" spans="1:10">
      <c r="A6145" s="259"/>
      <c r="B6145" s="259"/>
      <c r="C6145" s="259"/>
      <c r="D6145" s="259"/>
      <c r="E6145" s="259"/>
      <c r="F6145" s="270"/>
      <c r="G6145" s="259"/>
      <c r="H6145" s="259"/>
      <c r="I6145" s="259"/>
      <c r="J6145" s="259"/>
    </row>
    <row r="6146" spans="1:10">
      <c r="A6146" s="259"/>
      <c r="B6146" s="259"/>
      <c r="C6146" s="259"/>
      <c r="D6146" s="259"/>
      <c r="E6146" s="259"/>
      <c r="F6146" s="270"/>
      <c r="G6146" s="259"/>
      <c r="H6146" s="259"/>
      <c r="I6146" s="259"/>
      <c r="J6146" s="259"/>
    </row>
    <row r="6147" spans="1:10">
      <c r="A6147" s="259"/>
      <c r="B6147" s="259"/>
      <c r="C6147" s="259"/>
      <c r="D6147" s="259"/>
      <c r="E6147" s="259"/>
      <c r="F6147" s="270"/>
      <c r="G6147" s="259"/>
      <c r="H6147" s="259"/>
      <c r="I6147" s="259"/>
      <c r="J6147" s="259"/>
    </row>
    <row r="6148" spans="1:10">
      <c r="A6148" s="259"/>
      <c r="B6148" s="259"/>
      <c r="C6148" s="259"/>
      <c r="D6148" s="259"/>
      <c r="E6148" s="259"/>
      <c r="F6148" s="270"/>
      <c r="G6148" s="259"/>
      <c r="H6148" s="259"/>
      <c r="I6148" s="259"/>
      <c r="J6148" s="259"/>
    </row>
    <row r="6149" spans="1:10">
      <c r="A6149" s="259"/>
      <c r="B6149" s="259"/>
      <c r="C6149" s="259"/>
      <c r="D6149" s="259"/>
      <c r="E6149" s="259"/>
      <c r="F6149" s="270"/>
      <c r="G6149" s="259"/>
      <c r="H6149" s="259"/>
      <c r="I6149" s="259"/>
      <c r="J6149" s="259"/>
    </row>
    <row r="6150" spans="1:10">
      <c r="A6150" s="259"/>
      <c r="B6150" s="259"/>
      <c r="C6150" s="259"/>
      <c r="D6150" s="259"/>
      <c r="E6150" s="259"/>
      <c r="F6150" s="270"/>
      <c r="G6150" s="259"/>
      <c r="H6150" s="259"/>
      <c r="I6150" s="259"/>
      <c r="J6150" s="259"/>
    </row>
    <row r="6151" spans="1:10">
      <c r="A6151" s="259"/>
      <c r="B6151" s="259"/>
      <c r="C6151" s="259"/>
      <c r="D6151" s="259"/>
      <c r="E6151" s="259"/>
      <c r="F6151" s="270"/>
      <c r="G6151" s="259"/>
      <c r="H6151" s="259"/>
      <c r="I6151" s="259"/>
      <c r="J6151" s="259"/>
    </row>
    <row r="6152" spans="1:10">
      <c r="A6152" s="259"/>
      <c r="B6152" s="259"/>
      <c r="C6152" s="259"/>
      <c r="D6152" s="259"/>
      <c r="E6152" s="259"/>
      <c r="F6152" s="270"/>
      <c r="G6152" s="259"/>
      <c r="H6152" s="259"/>
      <c r="I6152" s="259"/>
      <c r="J6152" s="259"/>
    </row>
    <row r="6153" spans="1:10">
      <c r="A6153" s="259"/>
      <c r="B6153" s="259"/>
      <c r="C6153" s="259"/>
      <c r="D6153" s="259"/>
      <c r="E6153" s="259"/>
      <c r="F6153" s="270"/>
      <c r="G6153" s="259"/>
      <c r="H6153" s="259"/>
      <c r="I6153" s="259"/>
      <c r="J6153" s="259"/>
    </row>
    <row r="6154" spans="1:10">
      <c r="A6154" s="259"/>
      <c r="B6154" s="259"/>
      <c r="C6154" s="259"/>
      <c r="D6154" s="259"/>
      <c r="E6154" s="259"/>
      <c r="F6154" s="270"/>
      <c r="G6154" s="259"/>
      <c r="H6154" s="259"/>
      <c r="I6154" s="259"/>
      <c r="J6154" s="259"/>
    </row>
    <row r="6155" spans="1:10">
      <c r="A6155" s="259"/>
      <c r="B6155" s="259"/>
      <c r="C6155" s="259"/>
      <c r="D6155" s="259"/>
      <c r="E6155" s="259"/>
      <c r="F6155" s="270"/>
      <c r="G6155" s="259"/>
      <c r="H6155" s="259"/>
      <c r="I6155" s="259"/>
      <c r="J6155" s="259"/>
    </row>
    <row r="6156" spans="1:10">
      <c r="A6156" s="259"/>
      <c r="B6156" s="259"/>
      <c r="C6156" s="259"/>
      <c r="D6156" s="259"/>
      <c r="E6156" s="259"/>
      <c r="F6156" s="270"/>
      <c r="G6156" s="259"/>
      <c r="H6156" s="259"/>
      <c r="I6156" s="259"/>
      <c r="J6156" s="259"/>
    </row>
    <row r="6157" spans="1:10">
      <c r="A6157" s="259"/>
      <c r="B6157" s="259"/>
      <c r="C6157" s="259"/>
      <c r="D6157" s="259"/>
      <c r="E6157" s="259"/>
      <c r="F6157" s="270"/>
      <c r="G6157" s="259"/>
      <c r="H6157" s="259"/>
      <c r="I6157" s="259"/>
      <c r="J6157" s="259"/>
    </row>
    <row r="6158" spans="1:10">
      <c r="A6158" s="259"/>
      <c r="B6158" s="259"/>
      <c r="C6158" s="259"/>
      <c r="D6158" s="259"/>
      <c r="E6158" s="259"/>
      <c r="F6158" s="270"/>
      <c r="G6158" s="259"/>
      <c r="H6158" s="259"/>
      <c r="I6158" s="259"/>
      <c r="J6158" s="259"/>
    </row>
    <row r="6159" spans="1:10">
      <c r="A6159" s="259"/>
      <c r="B6159" s="259"/>
      <c r="C6159" s="259"/>
      <c r="D6159" s="259"/>
      <c r="E6159" s="259"/>
      <c r="F6159" s="270"/>
      <c r="G6159" s="259"/>
      <c r="H6159" s="259"/>
      <c r="I6159" s="259"/>
      <c r="J6159" s="259"/>
    </row>
    <row r="6160" spans="1:10">
      <c r="A6160" s="259"/>
      <c r="B6160" s="259"/>
      <c r="C6160" s="259"/>
      <c r="D6160" s="259"/>
      <c r="E6160" s="259"/>
      <c r="F6160" s="270"/>
      <c r="G6160" s="259"/>
      <c r="H6160" s="259"/>
      <c r="I6160" s="259"/>
      <c r="J6160" s="259"/>
    </row>
    <row r="6161" spans="1:10">
      <c r="A6161" s="259"/>
      <c r="B6161" s="259"/>
      <c r="C6161" s="259"/>
      <c r="D6161" s="259"/>
      <c r="E6161" s="259"/>
      <c r="F6161" s="270"/>
      <c r="G6161" s="259"/>
      <c r="H6161" s="259"/>
      <c r="I6161" s="259"/>
      <c r="J6161" s="259"/>
    </row>
    <row r="6162" spans="1:10">
      <c r="A6162" s="259"/>
      <c r="B6162" s="259"/>
      <c r="C6162" s="259"/>
      <c r="D6162" s="259"/>
      <c r="E6162" s="259"/>
      <c r="F6162" s="270"/>
      <c r="G6162" s="259"/>
      <c r="H6162" s="259"/>
      <c r="I6162" s="259"/>
      <c r="J6162" s="259"/>
    </row>
    <row r="6163" spans="1:10">
      <c r="A6163" s="259"/>
      <c r="B6163" s="259"/>
      <c r="C6163" s="259"/>
      <c r="D6163" s="259"/>
      <c r="E6163" s="259"/>
      <c r="F6163" s="270"/>
      <c r="G6163" s="259"/>
      <c r="H6163" s="259"/>
      <c r="I6163" s="259"/>
      <c r="J6163" s="259"/>
    </row>
    <row r="6164" spans="1:10">
      <c r="A6164" s="259"/>
      <c r="B6164" s="259"/>
      <c r="C6164" s="259"/>
      <c r="D6164" s="259"/>
      <c r="E6164" s="259"/>
      <c r="F6164" s="270"/>
      <c r="G6164" s="259"/>
      <c r="H6164" s="259"/>
      <c r="I6164" s="259"/>
      <c r="J6164" s="259"/>
    </row>
    <row r="6165" spans="1:10">
      <c r="A6165" s="259"/>
      <c r="B6165" s="259"/>
      <c r="C6165" s="259"/>
      <c r="D6165" s="259"/>
      <c r="E6165" s="259"/>
      <c r="F6165" s="270"/>
      <c r="G6165" s="259"/>
      <c r="H6165" s="259"/>
      <c r="I6165" s="259"/>
      <c r="J6165" s="259"/>
    </row>
    <row r="6166" spans="1:10">
      <c r="A6166" s="259"/>
      <c r="B6166" s="259"/>
      <c r="C6166" s="259"/>
      <c r="D6166" s="259"/>
      <c r="E6166" s="259"/>
      <c r="F6166" s="270"/>
      <c r="G6166" s="259"/>
      <c r="H6166" s="259"/>
      <c r="I6166" s="259"/>
      <c r="J6166" s="259"/>
    </row>
    <row r="6167" spans="1:10">
      <c r="A6167" s="259"/>
      <c r="B6167" s="259"/>
      <c r="C6167" s="259"/>
      <c r="D6167" s="259"/>
      <c r="E6167" s="259"/>
      <c r="F6167" s="270"/>
      <c r="G6167" s="259"/>
      <c r="H6167" s="259"/>
      <c r="I6167" s="259"/>
      <c r="J6167" s="259"/>
    </row>
    <row r="6168" spans="1:10">
      <c r="A6168" s="259"/>
      <c r="B6168" s="259"/>
      <c r="C6168" s="259"/>
      <c r="D6168" s="259"/>
      <c r="E6168" s="259"/>
      <c r="F6168" s="270"/>
      <c r="G6168" s="259"/>
      <c r="H6168" s="259"/>
      <c r="I6168" s="259"/>
      <c r="J6168" s="259"/>
    </row>
    <row r="6169" spans="1:10">
      <c r="A6169" s="259"/>
      <c r="B6169" s="259"/>
      <c r="C6169" s="259"/>
      <c r="D6169" s="259"/>
      <c r="E6169" s="259"/>
      <c r="F6169" s="270"/>
      <c r="G6169" s="259"/>
      <c r="H6169" s="259"/>
      <c r="I6169" s="259"/>
      <c r="J6169" s="259"/>
    </row>
    <row r="6170" spans="1:10">
      <c r="A6170" s="259"/>
      <c r="B6170" s="259"/>
      <c r="C6170" s="259"/>
      <c r="D6170" s="259"/>
      <c r="E6170" s="259"/>
      <c r="F6170" s="270"/>
      <c r="G6170" s="259"/>
      <c r="H6170" s="259"/>
      <c r="I6170" s="259"/>
      <c r="J6170" s="259"/>
    </row>
    <row r="6171" spans="1:10">
      <c r="A6171" s="259"/>
      <c r="B6171" s="259"/>
      <c r="C6171" s="259"/>
      <c r="D6171" s="259"/>
      <c r="E6171" s="259"/>
      <c r="F6171" s="270"/>
      <c r="G6171" s="259"/>
      <c r="H6171" s="259"/>
      <c r="I6171" s="259"/>
      <c r="J6171" s="259"/>
    </row>
    <row r="6172" spans="1:10">
      <c r="A6172" s="259"/>
      <c r="B6172" s="259"/>
      <c r="C6172" s="259"/>
      <c r="D6172" s="259"/>
      <c r="E6172" s="259"/>
      <c r="F6172" s="270"/>
      <c r="G6172" s="259"/>
      <c r="H6172" s="259"/>
      <c r="I6172" s="259"/>
      <c r="J6172" s="259"/>
    </row>
    <row r="6173" spans="1:10">
      <c r="A6173" s="259"/>
      <c r="B6173" s="259"/>
      <c r="C6173" s="259"/>
      <c r="D6173" s="259"/>
      <c r="E6173" s="259"/>
      <c r="F6173" s="270"/>
      <c r="G6173" s="259"/>
      <c r="H6173" s="259"/>
      <c r="I6173" s="259"/>
      <c r="J6173" s="259"/>
    </row>
    <row r="6174" spans="1:10">
      <c r="A6174" s="259"/>
      <c r="B6174" s="259"/>
      <c r="C6174" s="259"/>
      <c r="D6174" s="259"/>
      <c r="E6174" s="259"/>
      <c r="F6174" s="270"/>
      <c r="G6174" s="259"/>
      <c r="H6174" s="259"/>
      <c r="I6174" s="259"/>
      <c r="J6174" s="259"/>
    </row>
    <row r="6175" spans="1:10">
      <c r="A6175" s="259"/>
      <c r="B6175" s="259"/>
      <c r="C6175" s="259"/>
      <c r="D6175" s="259"/>
      <c r="E6175" s="259"/>
      <c r="F6175" s="270"/>
      <c r="G6175" s="259"/>
      <c r="H6175" s="259"/>
      <c r="I6175" s="259"/>
      <c r="J6175" s="259"/>
    </row>
    <row r="6176" spans="1:10">
      <c r="A6176" s="259"/>
      <c r="B6176" s="259"/>
      <c r="C6176" s="259"/>
      <c r="D6176" s="259"/>
      <c r="E6176" s="259"/>
      <c r="F6176" s="270"/>
      <c r="G6176" s="259"/>
      <c r="H6176" s="259"/>
      <c r="I6176" s="259"/>
      <c r="J6176" s="259"/>
    </row>
    <row r="6177" spans="1:10">
      <c r="A6177" s="259"/>
      <c r="B6177" s="259"/>
      <c r="C6177" s="259"/>
      <c r="D6177" s="259"/>
      <c r="E6177" s="259"/>
      <c r="F6177" s="270"/>
      <c r="G6177" s="259"/>
      <c r="H6177" s="259"/>
      <c r="I6177" s="259"/>
      <c r="J6177" s="259"/>
    </row>
    <row r="6178" spans="1:10">
      <c r="A6178" s="259"/>
      <c r="B6178" s="259"/>
      <c r="C6178" s="259"/>
      <c r="D6178" s="259"/>
      <c r="E6178" s="259"/>
      <c r="F6178" s="270"/>
      <c r="G6178" s="259"/>
      <c r="H6178" s="259"/>
      <c r="I6178" s="259"/>
      <c r="J6178" s="259"/>
    </row>
    <row r="6179" spans="1:10">
      <c r="A6179" s="259"/>
      <c r="B6179" s="259"/>
      <c r="C6179" s="259"/>
      <c r="D6179" s="259"/>
      <c r="E6179" s="259"/>
      <c r="F6179" s="270"/>
      <c r="G6179" s="259"/>
      <c r="H6179" s="259"/>
      <c r="I6179" s="259"/>
      <c r="J6179" s="259"/>
    </row>
    <row r="6180" spans="1:10">
      <c r="A6180" s="259"/>
      <c r="B6180" s="259"/>
      <c r="C6180" s="259"/>
      <c r="D6180" s="259"/>
      <c r="E6180" s="259"/>
      <c r="F6180" s="270"/>
      <c r="G6180" s="259"/>
      <c r="H6180" s="259"/>
      <c r="I6180" s="259"/>
      <c r="J6180" s="259"/>
    </row>
    <row r="6181" spans="1:10">
      <c r="A6181" s="259"/>
      <c r="B6181" s="259"/>
      <c r="C6181" s="259"/>
      <c r="D6181" s="259"/>
      <c r="E6181" s="259"/>
      <c r="F6181" s="270"/>
      <c r="G6181" s="259"/>
      <c r="H6181" s="259"/>
      <c r="I6181" s="259"/>
      <c r="J6181" s="259"/>
    </row>
    <row r="6182" spans="1:10">
      <c r="A6182" s="259"/>
      <c r="B6182" s="259"/>
      <c r="C6182" s="259"/>
      <c r="D6182" s="259"/>
      <c r="E6182" s="259"/>
      <c r="F6182" s="270"/>
      <c r="G6182" s="259"/>
      <c r="H6182" s="259"/>
      <c r="I6182" s="259"/>
      <c r="J6182" s="259"/>
    </row>
    <row r="6183" spans="1:10">
      <c r="A6183" s="259"/>
      <c r="B6183" s="259"/>
      <c r="C6183" s="259"/>
      <c r="D6183" s="259"/>
      <c r="E6183" s="259"/>
      <c r="F6183" s="270"/>
      <c r="G6183" s="259"/>
      <c r="H6183" s="259"/>
      <c r="I6183" s="259"/>
      <c r="J6183" s="259"/>
    </row>
    <row r="6184" spans="1:10">
      <c r="A6184" s="259"/>
      <c r="B6184" s="259"/>
      <c r="C6184" s="259"/>
      <c r="D6184" s="259"/>
      <c r="E6184" s="259"/>
      <c r="F6184" s="270"/>
      <c r="G6184" s="259"/>
      <c r="H6184" s="259"/>
      <c r="I6184" s="259"/>
      <c r="J6184" s="259"/>
    </row>
    <row r="6185" spans="1:10">
      <c r="A6185" s="259"/>
      <c r="B6185" s="259"/>
      <c r="C6185" s="259"/>
      <c r="D6185" s="259"/>
      <c r="E6185" s="259"/>
      <c r="F6185" s="270"/>
      <c r="G6185" s="259"/>
      <c r="H6185" s="259"/>
      <c r="I6185" s="259"/>
      <c r="J6185" s="259"/>
    </row>
    <row r="6186" spans="1:10">
      <c r="A6186" s="259"/>
      <c r="B6186" s="259"/>
      <c r="C6186" s="259"/>
      <c r="D6186" s="259"/>
      <c r="E6186" s="259"/>
      <c r="F6186" s="270"/>
      <c r="G6186" s="259"/>
      <c r="H6186" s="259"/>
      <c r="I6186" s="259"/>
      <c r="J6186" s="259"/>
    </row>
    <row r="6187" spans="1:10">
      <c r="A6187" s="259"/>
      <c r="B6187" s="259"/>
      <c r="C6187" s="259"/>
      <c r="D6187" s="259"/>
      <c r="E6187" s="259"/>
      <c r="F6187" s="270"/>
      <c r="G6187" s="259"/>
      <c r="H6187" s="259"/>
      <c r="I6187" s="259"/>
      <c r="J6187" s="259"/>
    </row>
    <row r="6188" spans="1:10">
      <c r="A6188" s="259"/>
      <c r="B6188" s="259"/>
      <c r="C6188" s="259"/>
      <c r="D6188" s="259"/>
      <c r="E6188" s="259"/>
      <c r="F6188" s="270"/>
      <c r="G6188" s="259"/>
      <c r="H6188" s="259"/>
      <c r="I6188" s="259"/>
      <c r="J6188" s="259"/>
    </row>
    <row r="6189" spans="1:10">
      <c r="A6189" s="259"/>
      <c r="B6189" s="259"/>
      <c r="C6189" s="259"/>
      <c r="D6189" s="259"/>
      <c r="E6189" s="259"/>
      <c r="F6189" s="270"/>
      <c r="G6189" s="259"/>
      <c r="H6189" s="259"/>
      <c r="I6189" s="259"/>
      <c r="J6189" s="259"/>
    </row>
    <row r="6190" spans="1:10">
      <c r="A6190" s="259"/>
      <c r="B6190" s="259"/>
      <c r="C6190" s="259"/>
      <c r="D6190" s="259"/>
      <c r="E6190" s="259"/>
      <c r="F6190" s="270"/>
      <c r="G6190" s="259"/>
      <c r="H6190" s="259"/>
      <c r="I6190" s="259"/>
      <c r="J6190" s="259"/>
    </row>
    <row r="6191" spans="1:10">
      <c r="A6191" s="259"/>
      <c r="B6191" s="259"/>
      <c r="C6191" s="259"/>
      <c r="D6191" s="259"/>
      <c r="E6191" s="259"/>
      <c r="F6191" s="270"/>
      <c r="G6191" s="259"/>
      <c r="H6191" s="259"/>
      <c r="I6191" s="259"/>
      <c r="J6191" s="259"/>
    </row>
    <row r="6192" spans="1:10">
      <c r="A6192" s="259"/>
      <c r="B6192" s="259"/>
      <c r="C6192" s="259"/>
      <c r="D6192" s="259"/>
      <c r="E6192" s="259"/>
      <c r="F6192" s="270"/>
      <c r="G6192" s="259"/>
      <c r="H6192" s="259"/>
      <c r="I6192" s="259"/>
      <c r="J6192" s="259"/>
    </row>
    <row r="6193" spans="1:10">
      <c r="A6193" s="259"/>
      <c r="B6193" s="259"/>
      <c r="C6193" s="259"/>
      <c r="D6193" s="259"/>
      <c r="E6193" s="259"/>
      <c r="F6193" s="270"/>
      <c r="G6193" s="259"/>
      <c r="H6193" s="259"/>
      <c r="I6193" s="259"/>
      <c r="J6193" s="259"/>
    </row>
    <row r="6194" spans="1:10">
      <c r="A6194" s="259"/>
      <c r="B6194" s="259"/>
      <c r="C6194" s="259"/>
      <c r="D6194" s="259"/>
      <c r="E6194" s="259"/>
      <c r="F6194" s="270"/>
      <c r="G6194" s="259"/>
      <c r="H6194" s="259"/>
      <c r="I6194" s="259"/>
      <c r="J6194" s="259"/>
    </row>
    <row r="6195" spans="1:10">
      <c r="A6195" s="259"/>
      <c r="B6195" s="259"/>
      <c r="C6195" s="259"/>
      <c r="D6195" s="259"/>
      <c r="E6195" s="259"/>
      <c r="F6195" s="270"/>
      <c r="G6195" s="259"/>
      <c r="H6195" s="259"/>
      <c r="I6195" s="259"/>
      <c r="J6195" s="259"/>
    </row>
    <row r="6196" spans="1:10">
      <c r="A6196" s="259"/>
      <c r="B6196" s="259"/>
      <c r="C6196" s="259"/>
      <c r="D6196" s="259"/>
      <c r="E6196" s="259"/>
      <c r="F6196" s="270"/>
      <c r="G6196" s="259"/>
      <c r="H6196" s="259"/>
      <c r="I6196" s="259"/>
      <c r="J6196" s="259"/>
    </row>
    <row r="6197" spans="1:10">
      <c r="A6197" s="259"/>
      <c r="B6197" s="259"/>
      <c r="C6197" s="259"/>
      <c r="D6197" s="259"/>
      <c r="E6197" s="259"/>
      <c r="F6197" s="270"/>
      <c r="G6197" s="259"/>
      <c r="H6197" s="259"/>
      <c r="I6197" s="259"/>
      <c r="J6197" s="259"/>
    </row>
    <row r="6198" spans="1:10">
      <c r="A6198" s="259"/>
      <c r="B6198" s="259"/>
      <c r="C6198" s="259"/>
      <c r="D6198" s="259"/>
      <c r="E6198" s="259"/>
      <c r="F6198" s="270"/>
      <c r="G6198" s="259"/>
      <c r="H6198" s="259"/>
      <c r="I6198" s="259"/>
      <c r="J6198" s="259"/>
    </row>
    <row r="6199" spans="1:10">
      <c r="A6199" s="259"/>
      <c r="B6199" s="259"/>
      <c r="C6199" s="259"/>
      <c r="D6199" s="259"/>
      <c r="E6199" s="259"/>
      <c r="F6199" s="270"/>
      <c r="G6199" s="259"/>
      <c r="H6199" s="259"/>
      <c r="I6199" s="259"/>
      <c r="J6199" s="259"/>
    </row>
    <row r="6200" spans="1:10">
      <c r="A6200" s="259"/>
      <c r="B6200" s="259"/>
      <c r="C6200" s="259"/>
      <c r="D6200" s="259"/>
      <c r="E6200" s="259"/>
      <c r="F6200" s="270"/>
      <c r="G6200" s="259"/>
      <c r="H6200" s="259"/>
      <c r="I6200" s="259"/>
      <c r="J6200" s="259"/>
    </row>
    <row r="6201" spans="1:10">
      <c r="A6201" s="259"/>
      <c r="B6201" s="259"/>
      <c r="C6201" s="259"/>
      <c r="D6201" s="259"/>
      <c r="E6201" s="259"/>
      <c r="F6201" s="270"/>
      <c r="G6201" s="259"/>
      <c r="H6201" s="259"/>
      <c r="I6201" s="259"/>
      <c r="J6201" s="259"/>
    </row>
    <row r="6202" spans="1:10">
      <c r="A6202" s="259"/>
      <c r="B6202" s="259"/>
      <c r="C6202" s="259"/>
      <c r="D6202" s="259"/>
      <c r="E6202" s="259"/>
      <c r="F6202" s="270"/>
      <c r="G6202" s="259"/>
      <c r="H6202" s="259"/>
      <c r="I6202" s="259"/>
      <c r="J6202" s="259"/>
    </row>
    <row r="6203" spans="1:10">
      <c r="A6203" s="259"/>
      <c r="B6203" s="259"/>
      <c r="C6203" s="259"/>
      <c r="D6203" s="259"/>
      <c r="E6203" s="259"/>
      <c r="F6203" s="270"/>
      <c r="G6203" s="259"/>
      <c r="H6203" s="259"/>
      <c r="I6203" s="259"/>
      <c r="J6203" s="259"/>
    </row>
    <row r="6204" spans="1:10">
      <c r="A6204" s="259"/>
      <c r="B6204" s="259"/>
      <c r="C6204" s="259"/>
      <c r="D6204" s="259"/>
      <c r="E6204" s="259"/>
      <c r="F6204" s="270"/>
      <c r="G6204" s="259"/>
      <c r="H6204" s="259"/>
      <c r="I6204" s="259"/>
      <c r="J6204" s="259"/>
    </row>
    <row r="6205" spans="1:10">
      <c r="A6205" s="259"/>
      <c r="B6205" s="259"/>
      <c r="C6205" s="259"/>
      <c r="D6205" s="259"/>
      <c r="E6205" s="259"/>
      <c r="F6205" s="270"/>
      <c r="G6205" s="259"/>
      <c r="H6205" s="259"/>
      <c r="I6205" s="259"/>
      <c r="J6205" s="259"/>
    </row>
    <row r="6206" spans="1:10">
      <c r="A6206" s="259"/>
      <c r="B6206" s="259"/>
      <c r="C6206" s="259"/>
      <c r="D6206" s="259"/>
      <c r="E6206" s="259"/>
      <c r="F6206" s="270"/>
      <c r="G6206" s="259"/>
      <c r="H6206" s="259"/>
      <c r="I6206" s="259"/>
      <c r="J6206" s="259"/>
    </row>
    <row r="6207" spans="1:10">
      <c r="A6207" s="259"/>
      <c r="B6207" s="259"/>
      <c r="C6207" s="259"/>
      <c r="D6207" s="259"/>
      <c r="E6207" s="259"/>
      <c r="F6207" s="270"/>
      <c r="G6207" s="259"/>
      <c r="H6207" s="259"/>
      <c r="I6207" s="259"/>
      <c r="J6207" s="259"/>
    </row>
    <row r="6208" spans="1:10">
      <c r="A6208" s="259"/>
      <c r="B6208" s="259"/>
      <c r="C6208" s="259"/>
      <c r="D6208" s="259"/>
      <c r="E6208" s="259"/>
      <c r="F6208" s="270"/>
      <c r="G6208" s="259"/>
      <c r="H6208" s="259"/>
      <c r="I6208" s="259"/>
      <c r="J6208" s="259"/>
    </row>
    <row r="6209" spans="1:10">
      <c r="A6209" s="259"/>
      <c r="B6209" s="259"/>
      <c r="C6209" s="259"/>
      <c r="D6209" s="259"/>
      <c r="E6209" s="259"/>
      <c r="F6209" s="270"/>
      <c r="G6209" s="259"/>
      <c r="H6209" s="259"/>
      <c r="I6209" s="259"/>
      <c r="J6209" s="259"/>
    </row>
    <row r="6210" spans="1:10">
      <c r="A6210" s="259"/>
      <c r="B6210" s="259"/>
      <c r="C6210" s="259"/>
      <c r="D6210" s="259"/>
      <c r="E6210" s="259"/>
      <c r="F6210" s="270"/>
      <c r="G6210" s="259"/>
      <c r="H6210" s="259"/>
      <c r="I6210" s="259"/>
      <c r="J6210" s="259"/>
    </row>
    <row r="6211" spans="1:10">
      <c r="A6211" s="259"/>
      <c r="B6211" s="259"/>
      <c r="C6211" s="259"/>
      <c r="D6211" s="259"/>
      <c r="E6211" s="259"/>
      <c r="F6211" s="270"/>
      <c r="G6211" s="259"/>
      <c r="H6211" s="259"/>
      <c r="I6211" s="259"/>
      <c r="J6211" s="259"/>
    </row>
    <row r="6212" spans="1:10">
      <c r="A6212" s="259"/>
      <c r="B6212" s="259"/>
      <c r="C6212" s="259"/>
      <c r="D6212" s="259"/>
      <c r="E6212" s="259"/>
      <c r="F6212" s="270"/>
      <c r="G6212" s="259"/>
      <c r="H6212" s="259"/>
      <c r="I6212" s="259"/>
      <c r="J6212" s="259"/>
    </row>
    <row r="6213" spans="1:10">
      <c r="A6213" s="259"/>
      <c r="B6213" s="259"/>
      <c r="C6213" s="259"/>
      <c r="D6213" s="259"/>
      <c r="E6213" s="259"/>
      <c r="F6213" s="270"/>
      <c r="G6213" s="259"/>
      <c r="H6213" s="259"/>
      <c r="I6213" s="259"/>
      <c r="J6213" s="259"/>
    </row>
    <row r="6214" spans="1:10">
      <c r="A6214" s="259"/>
      <c r="B6214" s="259"/>
      <c r="C6214" s="259"/>
      <c r="D6214" s="259"/>
      <c r="E6214" s="259"/>
      <c r="F6214" s="270"/>
      <c r="G6214" s="259"/>
      <c r="H6214" s="259"/>
      <c r="I6214" s="259"/>
      <c r="J6214" s="259"/>
    </row>
    <row r="6215" spans="1:10">
      <c r="A6215" s="259"/>
      <c r="B6215" s="259"/>
      <c r="C6215" s="259"/>
      <c r="D6215" s="259"/>
      <c r="E6215" s="259"/>
      <c r="F6215" s="270"/>
      <c r="G6215" s="259"/>
      <c r="H6215" s="259"/>
      <c r="I6215" s="259"/>
      <c r="J6215" s="259"/>
    </row>
    <row r="6216" spans="1:10">
      <c r="A6216" s="259"/>
      <c r="B6216" s="259"/>
      <c r="C6216" s="259"/>
      <c r="D6216" s="259"/>
      <c r="E6216" s="259"/>
      <c r="F6216" s="270"/>
      <c r="G6216" s="259"/>
      <c r="H6216" s="259"/>
      <c r="I6216" s="259"/>
      <c r="J6216" s="259"/>
    </row>
    <row r="6217" spans="1:10">
      <c r="A6217" s="259"/>
      <c r="B6217" s="259"/>
      <c r="C6217" s="259"/>
      <c r="D6217" s="259"/>
      <c r="E6217" s="259"/>
      <c r="F6217" s="270"/>
      <c r="G6217" s="259"/>
      <c r="H6217" s="259"/>
      <c r="I6217" s="259"/>
      <c r="J6217" s="259"/>
    </row>
    <row r="6218" spans="1:10">
      <c r="A6218" s="259"/>
      <c r="B6218" s="259"/>
      <c r="C6218" s="259"/>
      <c r="D6218" s="259"/>
      <c r="E6218" s="259"/>
      <c r="F6218" s="270"/>
      <c r="G6218" s="259"/>
      <c r="H6218" s="259"/>
      <c r="I6218" s="259"/>
      <c r="J6218" s="259"/>
    </row>
    <row r="6219" spans="1:10">
      <c r="A6219" s="259"/>
      <c r="B6219" s="259"/>
      <c r="C6219" s="259"/>
      <c r="D6219" s="259"/>
      <c r="E6219" s="259"/>
      <c r="F6219" s="270"/>
      <c r="G6219" s="259"/>
      <c r="H6219" s="259"/>
      <c r="I6219" s="259"/>
      <c r="J6219" s="259"/>
    </row>
    <row r="6220" spans="1:10">
      <c r="A6220" s="259"/>
      <c r="B6220" s="259"/>
      <c r="C6220" s="259"/>
      <c r="D6220" s="259"/>
      <c r="E6220" s="259"/>
      <c r="F6220" s="270"/>
      <c r="G6220" s="259"/>
      <c r="H6220" s="259"/>
      <c r="I6220" s="259"/>
      <c r="J6220" s="259"/>
    </row>
    <row r="6221" spans="1:10">
      <c r="A6221" s="259"/>
      <c r="B6221" s="259"/>
      <c r="C6221" s="259"/>
      <c r="D6221" s="259"/>
      <c r="E6221" s="259"/>
      <c r="F6221" s="270"/>
      <c r="G6221" s="259"/>
      <c r="H6221" s="259"/>
      <c r="I6221" s="259"/>
      <c r="J6221" s="259"/>
    </row>
    <row r="6222" spans="1:10">
      <c r="A6222" s="259"/>
      <c r="B6222" s="259"/>
      <c r="C6222" s="259"/>
      <c r="D6222" s="259"/>
      <c r="E6222" s="259"/>
      <c r="F6222" s="270"/>
      <c r="G6222" s="259"/>
      <c r="H6222" s="259"/>
      <c r="I6222" s="259"/>
      <c r="J6222" s="259"/>
    </row>
    <row r="6223" spans="1:10">
      <c r="A6223" s="259"/>
      <c r="B6223" s="259"/>
      <c r="C6223" s="259"/>
      <c r="D6223" s="259"/>
      <c r="E6223" s="259"/>
      <c r="F6223" s="270"/>
      <c r="G6223" s="259"/>
      <c r="H6223" s="259"/>
      <c r="I6223" s="259"/>
      <c r="J6223" s="259"/>
    </row>
    <row r="6224" spans="1:10">
      <c r="A6224" s="259"/>
      <c r="B6224" s="259"/>
      <c r="C6224" s="259"/>
      <c r="D6224" s="259"/>
      <c r="E6224" s="259"/>
      <c r="F6224" s="270"/>
      <c r="G6224" s="259"/>
      <c r="H6224" s="259"/>
      <c r="I6224" s="259"/>
      <c r="J6224" s="259"/>
    </row>
    <row r="6225" spans="1:10">
      <c r="A6225" s="259"/>
      <c r="B6225" s="259"/>
      <c r="C6225" s="259"/>
      <c r="D6225" s="259"/>
      <c r="E6225" s="259"/>
      <c r="F6225" s="270"/>
      <c r="G6225" s="259"/>
      <c r="H6225" s="259"/>
      <c r="I6225" s="259"/>
      <c r="J6225" s="259"/>
    </row>
    <row r="6226" spans="1:10">
      <c r="A6226" s="259"/>
      <c r="B6226" s="259"/>
      <c r="C6226" s="259"/>
      <c r="D6226" s="259"/>
      <c r="E6226" s="259"/>
      <c r="F6226" s="270"/>
      <c r="G6226" s="259"/>
      <c r="H6226" s="259"/>
      <c r="I6226" s="259"/>
      <c r="J6226" s="259"/>
    </row>
    <row r="6227" spans="1:10">
      <c r="A6227" s="259"/>
      <c r="B6227" s="259"/>
      <c r="C6227" s="259"/>
      <c r="D6227" s="259"/>
      <c r="E6227" s="259"/>
      <c r="F6227" s="270"/>
      <c r="G6227" s="259"/>
      <c r="H6227" s="259"/>
      <c r="I6227" s="259"/>
      <c r="J6227" s="259"/>
    </row>
    <row r="6228" spans="1:10">
      <c r="A6228" s="259"/>
      <c r="B6228" s="259"/>
      <c r="C6228" s="259"/>
      <c r="D6228" s="259"/>
      <c r="E6228" s="259"/>
      <c r="F6228" s="270"/>
      <c r="G6228" s="259"/>
      <c r="H6228" s="259"/>
      <c r="I6228" s="259"/>
      <c r="J6228" s="259"/>
    </row>
    <row r="6229" spans="1:10">
      <c r="A6229" s="259"/>
      <c r="B6229" s="259"/>
      <c r="C6229" s="259"/>
      <c r="D6229" s="259"/>
      <c r="E6229" s="259"/>
      <c r="F6229" s="270"/>
      <c r="G6229" s="259"/>
      <c r="H6229" s="259"/>
      <c r="I6229" s="259"/>
      <c r="J6229" s="259"/>
    </row>
    <row r="6230" spans="1:10">
      <c r="A6230" s="259"/>
      <c r="B6230" s="259"/>
      <c r="C6230" s="259"/>
      <c r="D6230" s="259"/>
      <c r="E6230" s="259"/>
      <c r="F6230" s="270"/>
      <c r="G6230" s="259"/>
      <c r="H6230" s="259"/>
      <c r="I6230" s="259"/>
      <c r="J6230" s="259"/>
    </row>
    <row r="6231" spans="1:10">
      <c r="A6231" s="259"/>
      <c r="B6231" s="259"/>
      <c r="C6231" s="259"/>
      <c r="D6231" s="259"/>
      <c r="E6231" s="259"/>
      <c r="F6231" s="270"/>
      <c r="G6231" s="259"/>
      <c r="H6231" s="259"/>
      <c r="I6231" s="259"/>
      <c r="J6231" s="259"/>
    </row>
    <row r="6232" spans="1:10">
      <c r="A6232" s="259"/>
      <c r="B6232" s="259"/>
      <c r="C6232" s="259"/>
      <c r="D6232" s="259"/>
      <c r="E6232" s="259"/>
      <c r="F6232" s="270"/>
      <c r="G6232" s="259"/>
      <c r="H6232" s="259"/>
      <c r="I6232" s="259"/>
      <c r="J6232" s="259"/>
    </row>
    <row r="6233" spans="1:10">
      <c r="A6233" s="259"/>
      <c r="B6233" s="259"/>
      <c r="C6233" s="259"/>
      <c r="D6233" s="259"/>
      <c r="E6233" s="259"/>
      <c r="F6233" s="270"/>
      <c r="G6233" s="259"/>
      <c r="H6233" s="259"/>
      <c r="I6233" s="259"/>
      <c r="J6233" s="259"/>
    </row>
    <row r="6234" spans="1:10">
      <c r="A6234" s="259"/>
      <c r="B6234" s="259"/>
      <c r="C6234" s="259"/>
      <c r="D6234" s="259"/>
      <c r="E6234" s="259"/>
      <c r="F6234" s="270"/>
      <c r="G6234" s="259"/>
      <c r="H6234" s="259"/>
      <c r="I6234" s="259"/>
      <c r="J6234" s="259"/>
    </row>
    <row r="6235" spans="1:10">
      <c r="A6235" s="259"/>
      <c r="B6235" s="259"/>
      <c r="C6235" s="259"/>
      <c r="D6235" s="259"/>
      <c r="E6235" s="259"/>
      <c r="F6235" s="270"/>
      <c r="G6235" s="259"/>
      <c r="H6235" s="259"/>
      <c r="I6235" s="259"/>
      <c r="J6235" s="259"/>
    </row>
    <row r="6236" spans="1:10">
      <c r="A6236" s="259"/>
      <c r="B6236" s="259"/>
      <c r="C6236" s="259"/>
      <c r="D6236" s="259"/>
      <c r="E6236" s="259"/>
      <c r="F6236" s="270"/>
      <c r="G6236" s="259"/>
      <c r="H6236" s="259"/>
      <c r="I6236" s="259"/>
      <c r="J6236" s="259"/>
    </row>
    <row r="6237" spans="1:10">
      <c r="A6237" s="259"/>
      <c r="B6237" s="259"/>
      <c r="C6237" s="259"/>
      <c r="D6237" s="259"/>
      <c r="E6237" s="259"/>
      <c r="F6237" s="270"/>
      <c r="G6237" s="259"/>
      <c r="H6237" s="259"/>
      <c r="I6237" s="259"/>
      <c r="J6237" s="259"/>
    </row>
    <row r="6238" spans="1:10">
      <c r="A6238" s="259"/>
      <c r="B6238" s="259"/>
      <c r="C6238" s="259"/>
      <c r="D6238" s="259"/>
      <c r="E6238" s="259"/>
      <c r="F6238" s="270"/>
      <c r="G6238" s="259"/>
      <c r="H6238" s="259"/>
      <c r="I6238" s="259"/>
      <c r="J6238" s="259"/>
    </row>
    <row r="6239" spans="1:10">
      <c r="A6239" s="259"/>
      <c r="B6239" s="259"/>
      <c r="C6239" s="259"/>
      <c r="D6239" s="259"/>
      <c r="E6239" s="259"/>
      <c r="F6239" s="270"/>
      <c r="G6239" s="259"/>
      <c r="H6239" s="259"/>
      <c r="I6239" s="259"/>
      <c r="J6239" s="259"/>
    </row>
    <row r="6240" spans="1:10">
      <c r="A6240" s="259"/>
      <c r="B6240" s="259"/>
      <c r="C6240" s="259"/>
      <c r="D6240" s="259"/>
      <c r="E6240" s="259"/>
      <c r="F6240" s="270"/>
      <c r="G6240" s="259"/>
      <c r="H6240" s="259"/>
      <c r="I6240" s="259"/>
      <c r="J6240" s="259"/>
    </row>
    <row r="6241" spans="1:10">
      <c r="A6241" s="259"/>
      <c r="B6241" s="259"/>
      <c r="C6241" s="259"/>
      <c r="D6241" s="259"/>
      <c r="E6241" s="259"/>
      <c r="F6241" s="270"/>
      <c r="G6241" s="259"/>
      <c r="H6241" s="259"/>
      <c r="I6241" s="259"/>
      <c r="J6241" s="259"/>
    </row>
    <row r="6242" spans="1:10">
      <c r="A6242" s="259"/>
      <c r="B6242" s="259"/>
      <c r="C6242" s="259"/>
      <c r="D6242" s="259"/>
      <c r="E6242" s="259"/>
      <c r="F6242" s="270"/>
      <c r="G6242" s="259"/>
      <c r="H6242" s="259"/>
      <c r="I6242" s="259"/>
      <c r="J6242" s="259"/>
    </row>
    <row r="6243" spans="1:10">
      <c r="A6243" s="259"/>
      <c r="B6243" s="259"/>
      <c r="C6243" s="259"/>
      <c r="D6243" s="259"/>
      <c r="E6243" s="259"/>
      <c r="F6243" s="270"/>
      <c r="G6243" s="259"/>
      <c r="H6243" s="259"/>
      <c r="I6243" s="259"/>
      <c r="J6243" s="259"/>
    </row>
    <row r="6244" spans="1:10">
      <c r="A6244" s="259"/>
      <c r="B6244" s="259"/>
      <c r="C6244" s="259"/>
      <c r="D6244" s="259"/>
      <c r="E6244" s="259"/>
      <c r="F6244" s="270"/>
      <c r="G6244" s="259"/>
      <c r="H6244" s="259"/>
      <c r="I6244" s="259"/>
      <c r="J6244" s="259"/>
    </row>
    <row r="6245" spans="1:10">
      <c r="A6245" s="259"/>
      <c r="B6245" s="259"/>
      <c r="C6245" s="259"/>
      <c r="D6245" s="259"/>
      <c r="E6245" s="259"/>
      <c r="F6245" s="270"/>
      <c r="G6245" s="259"/>
      <c r="H6245" s="259"/>
      <c r="I6245" s="259"/>
      <c r="J6245" s="259"/>
    </row>
    <row r="6246" spans="1:10">
      <c r="A6246" s="259"/>
      <c r="B6246" s="259"/>
      <c r="C6246" s="259"/>
      <c r="D6246" s="259"/>
      <c r="E6246" s="259"/>
      <c r="F6246" s="270"/>
      <c r="G6246" s="259"/>
      <c r="H6246" s="259"/>
      <c r="I6246" s="259"/>
      <c r="J6246" s="259"/>
    </row>
    <row r="6247" spans="1:10">
      <c r="A6247" s="259"/>
      <c r="B6247" s="259"/>
      <c r="C6247" s="259"/>
      <c r="D6247" s="259"/>
      <c r="E6247" s="259"/>
      <c r="F6247" s="270"/>
      <c r="G6247" s="259"/>
      <c r="H6247" s="259"/>
      <c r="I6247" s="259"/>
      <c r="J6247" s="259"/>
    </row>
    <row r="6248" spans="1:10">
      <c r="A6248" s="259"/>
      <c r="B6248" s="259"/>
      <c r="C6248" s="259"/>
      <c r="D6248" s="259"/>
      <c r="E6248" s="259"/>
      <c r="F6248" s="270"/>
      <c r="G6248" s="259"/>
      <c r="H6248" s="259"/>
      <c r="I6248" s="259"/>
      <c r="J6248" s="259"/>
    </row>
    <row r="6249" spans="1:10">
      <c r="A6249" s="259"/>
      <c r="B6249" s="259"/>
      <c r="C6249" s="259"/>
      <c r="D6249" s="259"/>
      <c r="E6249" s="259"/>
      <c r="F6249" s="270"/>
      <c r="G6249" s="259"/>
      <c r="H6249" s="259"/>
      <c r="I6249" s="259"/>
      <c r="J6249" s="259"/>
    </row>
    <row r="6250" spans="1:10">
      <c r="A6250" s="259"/>
      <c r="B6250" s="259"/>
      <c r="C6250" s="259"/>
      <c r="D6250" s="259"/>
      <c r="E6250" s="259"/>
      <c r="F6250" s="270"/>
      <c r="G6250" s="259"/>
      <c r="H6250" s="259"/>
      <c r="I6250" s="259"/>
      <c r="J6250" s="259"/>
    </row>
    <row r="6251" spans="1:10">
      <c r="A6251" s="259"/>
      <c r="B6251" s="259"/>
      <c r="C6251" s="259"/>
      <c r="D6251" s="259"/>
      <c r="E6251" s="259"/>
      <c r="F6251" s="270"/>
      <c r="G6251" s="259"/>
      <c r="H6251" s="259"/>
      <c r="I6251" s="259"/>
      <c r="J6251" s="259"/>
    </row>
    <row r="6252" spans="1:10">
      <c r="A6252" s="259"/>
      <c r="B6252" s="259"/>
      <c r="C6252" s="259"/>
      <c r="D6252" s="259"/>
      <c r="E6252" s="259"/>
      <c r="F6252" s="270"/>
      <c r="G6252" s="259"/>
      <c r="H6252" s="259"/>
      <c r="I6252" s="259"/>
      <c r="J6252" s="259"/>
    </row>
    <row r="6253" spans="1:10">
      <c r="A6253" s="259"/>
      <c r="B6253" s="259"/>
      <c r="C6253" s="259"/>
      <c r="D6253" s="259"/>
      <c r="E6253" s="259"/>
      <c r="F6253" s="270"/>
      <c r="G6253" s="259"/>
      <c r="H6253" s="259"/>
      <c r="I6253" s="259"/>
      <c r="J6253" s="259"/>
    </row>
    <row r="6254" spans="1:10">
      <c r="A6254" s="259"/>
      <c r="B6254" s="259"/>
      <c r="C6254" s="259"/>
      <c r="D6254" s="259"/>
      <c r="E6254" s="259"/>
      <c r="F6254" s="270"/>
      <c r="G6254" s="259"/>
      <c r="H6254" s="259"/>
      <c r="I6254" s="259"/>
      <c r="J6254" s="259"/>
    </row>
    <row r="6255" spans="1:10">
      <c r="A6255" s="259"/>
      <c r="B6255" s="259"/>
      <c r="C6255" s="259"/>
      <c r="D6255" s="259"/>
      <c r="E6255" s="259"/>
      <c r="F6255" s="270"/>
      <c r="G6255" s="259"/>
      <c r="H6255" s="259"/>
      <c r="I6255" s="259"/>
      <c r="J6255" s="259"/>
    </row>
    <row r="6256" spans="1:10">
      <c r="A6256" s="259"/>
      <c r="B6256" s="259"/>
      <c r="C6256" s="259"/>
      <c r="D6256" s="259"/>
      <c r="E6256" s="259"/>
      <c r="F6256" s="270"/>
      <c r="G6256" s="259"/>
      <c r="H6256" s="259"/>
      <c r="I6256" s="259"/>
      <c r="J6256" s="259"/>
    </row>
    <row r="6257" spans="1:10">
      <c r="A6257" s="259"/>
      <c r="B6257" s="259"/>
      <c r="C6257" s="259"/>
      <c r="D6257" s="259"/>
      <c r="E6257" s="259"/>
      <c r="F6257" s="270"/>
      <c r="G6257" s="259"/>
      <c r="H6257" s="259"/>
      <c r="I6257" s="259"/>
      <c r="J6257" s="259"/>
    </row>
    <row r="6258" spans="1:10">
      <c r="A6258" s="259"/>
      <c r="B6258" s="259"/>
      <c r="C6258" s="259"/>
      <c r="D6258" s="259"/>
      <c r="E6258" s="259"/>
      <c r="F6258" s="270"/>
      <c r="G6258" s="259"/>
      <c r="H6258" s="259"/>
      <c r="I6258" s="259"/>
      <c r="J6258" s="259"/>
    </row>
    <row r="6259" spans="1:10">
      <c r="A6259" s="259"/>
      <c r="B6259" s="259"/>
      <c r="C6259" s="259"/>
      <c r="D6259" s="259"/>
      <c r="E6259" s="259"/>
      <c r="F6259" s="270"/>
      <c r="G6259" s="259"/>
      <c r="H6259" s="259"/>
      <c r="I6259" s="259"/>
      <c r="J6259" s="259"/>
    </row>
    <row r="6260" spans="1:10">
      <c r="A6260" s="259"/>
      <c r="B6260" s="259"/>
      <c r="C6260" s="259"/>
      <c r="D6260" s="259"/>
      <c r="E6260" s="259"/>
      <c r="F6260" s="270"/>
      <c r="G6260" s="259"/>
      <c r="H6260" s="259"/>
      <c r="I6260" s="259"/>
      <c r="J6260" s="259"/>
    </row>
    <row r="6261" spans="1:10">
      <c r="A6261" s="259"/>
      <c r="B6261" s="259"/>
      <c r="C6261" s="259"/>
      <c r="D6261" s="259"/>
      <c r="E6261" s="259"/>
      <c r="F6261" s="270"/>
      <c r="G6261" s="259"/>
      <c r="H6261" s="259"/>
      <c r="I6261" s="259"/>
      <c r="J6261" s="259"/>
    </row>
    <row r="6262" spans="1:10">
      <c r="A6262" s="259"/>
      <c r="B6262" s="259"/>
      <c r="C6262" s="259"/>
      <c r="D6262" s="259"/>
      <c r="E6262" s="259"/>
      <c r="F6262" s="270"/>
      <c r="G6262" s="259"/>
      <c r="H6262" s="259"/>
      <c r="I6262" s="259"/>
      <c r="J6262" s="259"/>
    </row>
    <row r="6263" spans="1:10">
      <c r="A6263" s="259"/>
      <c r="B6263" s="259"/>
      <c r="C6263" s="259"/>
      <c r="D6263" s="259"/>
      <c r="E6263" s="259"/>
      <c r="F6263" s="270"/>
      <c r="G6263" s="259"/>
      <c r="H6263" s="259"/>
      <c r="I6263" s="259"/>
      <c r="J6263" s="259"/>
    </row>
    <row r="6264" spans="1:10">
      <c r="A6264" s="259"/>
      <c r="B6264" s="259"/>
      <c r="C6264" s="259"/>
      <c r="D6264" s="259"/>
      <c r="E6264" s="259"/>
      <c r="F6264" s="270"/>
      <c r="G6264" s="259"/>
      <c r="H6264" s="259"/>
      <c r="I6264" s="259"/>
      <c r="J6264" s="259"/>
    </row>
    <row r="6265" spans="1:10">
      <c r="A6265" s="259"/>
      <c r="B6265" s="259"/>
      <c r="C6265" s="259"/>
      <c r="D6265" s="259"/>
      <c r="E6265" s="259"/>
      <c r="F6265" s="270"/>
      <c r="G6265" s="259"/>
      <c r="H6265" s="259"/>
      <c r="I6265" s="259"/>
      <c r="J6265" s="259"/>
    </row>
    <row r="6266" spans="1:10">
      <c r="A6266" s="259"/>
      <c r="B6266" s="259"/>
      <c r="C6266" s="259"/>
      <c r="D6266" s="259"/>
      <c r="E6266" s="259"/>
      <c r="F6266" s="270"/>
      <c r="G6266" s="259"/>
      <c r="H6266" s="259"/>
      <c r="I6266" s="259"/>
      <c r="J6266" s="259"/>
    </row>
    <row r="6267" spans="1:10">
      <c r="A6267" s="259"/>
      <c r="B6267" s="259"/>
      <c r="C6267" s="259"/>
      <c r="D6267" s="259"/>
      <c r="E6267" s="259"/>
      <c r="F6267" s="270"/>
      <c r="G6267" s="259"/>
      <c r="H6267" s="259"/>
      <c r="I6267" s="259"/>
      <c r="J6267" s="259"/>
    </row>
    <row r="6268" spans="1:10">
      <c r="A6268" s="259"/>
      <c r="B6268" s="259"/>
      <c r="C6268" s="259"/>
      <c r="D6268" s="259"/>
      <c r="E6268" s="259"/>
      <c r="F6268" s="270"/>
      <c r="G6268" s="259"/>
      <c r="H6268" s="259"/>
      <c r="I6268" s="259"/>
      <c r="J6268" s="259"/>
    </row>
    <row r="6269" spans="1:10">
      <c r="A6269" s="259"/>
      <c r="B6269" s="259"/>
      <c r="C6269" s="259"/>
      <c r="D6269" s="259"/>
      <c r="E6269" s="259"/>
      <c r="F6269" s="270"/>
      <c r="G6269" s="259"/>
      <c r="H6269" s="259"/>
      <c r="I6269" s="259"/>
      <c r="J6269" s="259"/>
    </row>
    <row r="6270" spans="1:10">
      <c r="A6270" s="259"/>
      <c r="B6270" s="259"/>
      <c r="C6270" s="259"/>
      <c r="D6270" s="259"/>
      <c r="E6270" s="259"/>
      <c r="F6270" s="270"/>
      <c r="G6270" s="259"/>
      <c r="H6270" s="259"/>
      <c r="I6270" s="259"/>
      <c r="J6270" s="259"/>
    </row>
    <row r="6271" spans="1:10">
      <c r="A6271" s="259"/>
      <c r="B6271" s="259"/>
      <c r="C6271" s="259"/>
      <c r="D6271" s="259"/>
      <c r="E6271" s="259"/>
      <c r="F6271" s="270"/>
      <c r="G6271" s="259"/>
      <c r="H6271" s="259"/>
      <c r="I6271" s="259"/>
      <c r="J6271" s="259"/>
    </row>
    <row r="6272" spans="1:10">
      <c r="A6272" s="259"/>
      <c r="B6272" s="259"/>
      <c r="C6272" s="259"/>
      <c r="D6272" s="259"/>
      <c r="E6272" s="259"/>
      <c r="F6272" s="270"/>
      <c r="G6272" s="259"/>
      <c r="H6272" s="259"/>
      <c r="I6272" s="259"/>
      <c r="J6272" s="259"/>
    </row>
    <row r="6273" spans="1:10">
      <c r="A6273" s="259"/>
      <c r="B6273" s="259"/>
      <c r="C6273" s="259"/>
      <c r="D6273" s="259"/>
      <c r="E6273" s="259"/>
      <c r="F6273" s="270"/>
      <c r="G6273" s="259"/>
      <c r="H6273" s="259"/>
      <c r="I6273" s="259"/>
      <c r="J6273" s="259"/>
    </row>
    <row r="6274" spans="1:10">
      <c r="A6274" s="259"/>
      <c r="B6274" s="259"/>
      <c r="C6274" s="259"/>
      <c r="D6274" s="259"/>
      <c r="E6274" s="259"/>
      <c r="F6274" s="270"/>
      <c r="G6274" s="259"/>
      <c r="H6274" s="259"/>
      <c r="I6274" s="259"/>
      <c r="J6274" s="259"/>
    </row>
    <row r="6275" spans="1:10">
      <c r="A6275" s="259"/>
      <c r="B6275" s="259"/>
      <c r="C6275" s="259"/>
      <c r="D6275" s="259"/>
      <c r="E6275" s="259"/>
      <c r="F6275" s="270"/>
      <c r="G6275" s="259"/>
      <c r="H6275" s="259"/>
      <c r="I6275" s="259"/>
      <c r="J6275" s="259"/>
    </row>
    <row r="6276" spans="1:10">
      <c r="A6276" s="259"/>
      <c r="B6276" s="259"/>
      <c r="C6276" s="259"/>
      <c r="D6276" s="259"/>
      <c r="E6276" s="259"/>
      <c r="F6276" s="270"/>
      <c r="G6276" s="259"/>
      <c r="H6276" s="259"/>
      <c r="I6276" s="259"/>
      <c r="J6276" s="259"/>
    </row>
    <row r="6277" spans="1:10">
      <c r="A6277" s="259"/>
      <c r="B6277" s="259"/>
      <c r="C6277" s="259"/>
      <c r="D6277" s="259"/>
      <c r="E6277" s="259"/>
      <c r="F6277" s="270"/>
      <c r="G6277" s="259"/>
      <c r="H6277" s="259"/>
      <c r="I6277" s="259"/>
      <c r="J6277" s="259"/>
    </row>
    <row r="6278" spans="1:10">
      <c r="A6278" s="259"/>
      <c r="B6278" s="259"/>
      <c r="C6278" s="259"/>
      <c r="D6278" s="259"/>
      <c r="E6278" s="259"/>
      <c r="F6278" s="270"/>
      <c r="G6278" s="259"/>
      <c r="H6278" s="259"/>
      <c r="I6278" s="259"/>
      <c r="J6278" s="259"/>
    </row>
    <row r="6279" spans="1:10">
      <c r="A6279" s="259"/>
      <c r="B6279" s="259"/>
      <c r="C6279" s="259"/>
      <c r="D6279" s="259"/>
      <c r="E6279" s="259"/>
      <c r="F6279" s="270"/>
      <c r="G6279" s="259"/>
      <c r="H6279" s="259"/>
      <c r="I6279" s="259"/>
      <c r="J6279" s="259"/>
    </row>
    <row r="6280" spans="1:10">
      <c r="A6280" s="259"/>
      <c r="B6280" s="259"/>
      <c r="C6280" s="259"/>
      <c r="D6280" s="259"/>
      <c r="E6280" s="259"/>
      <c r="F6280" s="270"/>
      <c r="G6280" s="259"/>
      <c r="H6280" s="259"/>
      <c r="I6280" s="259"/>
      <c r="J6280" s="259"/>
    </row>
    <row r="6281" spans="1:10">
      <c r="A6281" s="259"/>
      <c r="B6281" s="259"/>
      <c r="C6281" s="259"/>
      <c r="D6281" s="259"/>
      <c r="E6281" s="259"/>
      <c r="F6281" s="270"/>
      <c r="G6281" s="259"/>
      <c r="H6281" s="259"/>
      <c r="I6281" s="259"/>
      <c r="J6281" s="259"/>
    </row>
    <row r="6282" spans="1:10">
      <c r="A6282" s="259"/>
      <c r="B6282" s="259"/>
      <c r="C6282" s="259"/>
      <c r="D6282" s="259"/>
      <c r="E6282" s="259"/>
      <c r="F6282" s="270"/>
      <c r="G6282" s="259"/>
      <c r="H6282" s="259"/>
      <c r="I6282" s="259"/>
      <c r="J6282" s="259"/>
    </row>
    <row r="6283" spans="1:10">
      <c r="A6283" s="259"/>
      <c r="B6283" s="259"/>
      <c r="C6283" s="259"/>
      <c r="D6283" s="259"/>
      <c r="E6283" s="259"/>
      <c r="F6283" s="270"/>
      <c r="G6283" s="259"/>
      <c r="H6283" s="259"/>
      <c r="I6283" s="259"/>
      <c r="J6283" s="259"/>
    </row>
    <row r="6284" spans="1:10">
      <c r="A6284" s="259"/>
      <c r="B6284" s="259"/>
      <c r="C6284" s="259"/>
      <c r="D6284" s="259"/>
      <c r="E6284" s="259"/>
      <c r="F6284" s="270"/>
      <c r="G6284" s="259"/>
      <c r="H6284" s="259"/>
      <c r="I6284" s="259"/>
      <c r="J6284" s="259"/>
    </row>
    <row r="6285" spans="1:10">
      <c r="A6285" s="259"/>
      <c r="B6285" s="259"/>
      <c r="C6285" s="259"/>
      <c r="D6285" s="259"/>
      <c r="E6285" s="259"/>
      <c r="F6285" s="270"/>
      <c r="G6285" s="259"/>
      <c r="H6285" s="259"/>
      <c r="I6285" s="259"/>
      <c r="J6285" s="259"/>
    </row>
    <row r="6286" spans="1:10">
      <c r="A6286" s="259"/>
      <c r="B6286" s="259"/>
      <c r="C6286" s="259"/>
      <c r="D6286" s="259"/>
      <c r="E6286" s="259"/>
      <c r="F6286" s="270"/>
      <c r="G6286" s="259"/>
      <c r="H6286" s="259"/>
      <c r="I6286" s="259"/>
      <c r="J6286" s="259"/>
    </row>
    <row r="6287" spans="1:10">
      <c r="A6287" s="259"/>
      <c r="B6287" s="259"/>
      <c r="C6287" s="259"/>
      <c r="D6287" s="259"/>
      <c r="E6287" s="259"/>
      <c r="F6287" s="270"/>
      <c r="G6287" s="259"/>
      <c r="H6287" s="259"/>
      <c r="I6287" s="259"/>
      <c r="J6287" s="259"/>
    </row>
    <row r="6288" spans="1:10">
      <c r="A6288" s="259"/>
      <c r="B6288" s="259"/>
      <c r="C6288" s="259"/>
      <c r="D6288" s="259"/>
      <c r="E6288" s="259"/>
      <c r="F6288" s="270"/>
      <c r="G6288" s="259"/>
      <c r="H6288" s="259"/>
      <c r="I6288" s="259"/>
      <c r="J6288" s="259"/>
    </row>
    <row r="6289" spans="1:10">
      <c r="A6289" s="259"/>
      <c r="B6289" s="259"/>
      <c r="C6289" s="259"/>
      <c r="D6289" s="259"/>
      <c r="E6289" s="259"/>
      <c r="F6289" s="270"/>
      <c r="G6289" s="259"/>
      <c r="H6289" s="259"/>
      <c r="I6289" s="259"/>
      <c r="J6289" s="259"/>
    </row>
    <row r="6290" spans="1:10">
      <c r="A6290" s="259"/>
      <c r="B6290" s="259"/>
      <c r="C6290" s="259"/>
      <c r="D6290" s="259"/>
      <c r="E6290" s="259"/>
      <c r="F6290" s="270"/>
      <c r="G6290" s="259"/>
      <c r="H6290" s="259"/>
      <c r="I6290" s="259"/>
      <c r="J6290" s="259"/>
    </row>
    <row r="6291" spans="1:10">
      <c r="A6291" s="259"/>
      <c r="B6291" s="259"/>
      <c r="C6291" s="259"/>
      <c r="D6291" s="259"/>
      <c r="E6291" s="259"/>
      <c r="F6291" s="270"/>
      <c r="G6291" s="259"/>
      <c r="H6291" s="259"/>
      <c r="I6291" s="259"/>
      <c r="J6291" s="259"/>
    </row>
    <row r="6292" spans="1:10">
      <c r="A6292" s="259"/>
      <c r="B6292" s="259"/>
      <c r="C6292" s="259"/>
      <c r="D6292" s="259"/>
      <c r="E6292" s="259"/>
      <c r="F6292" s="270"/>
      <c r="G6292" s="259"/>
      <c r="H6292" s="259"/>
      <c r="I6292" s="259"/>
      <c r="J6292" s="259"/>
    </row>
    <row r="6293" spans="1:10">
      <c r="A6293" s="259"/>
      <c r="B6293" s="259"/>
      <c r="C6293" s="259"/>
      <c r="D6293" s="259"/>
      <c r="E6293" s="259"/>
      <c r="F6293" s="270"/>
      <c r="G6293" s="259"/>
      <c r="H6293" s="259"/>
      <c r="I6293" s="259"/>
      <c r="J6293" s="259"/>
    </row>
    <row r="6294" spans="1:10">
      <c r="A6294" s="259"/>
      <c r="B6294" s="259"/>
      <c r="C6294" s="259"/>
      <c r="D6294" s="259"/>
      <c r="E6294" s="259"/>
      <c r="F6294" s="270"/>
      <c r="G6294" s="259"/>
      <c r="H6294" s="259"/>
      <c r="I6294" s="259"/>
      <c r="J6294" s="259"/>
    </row>
    <row r="6295" spans="1:10">
      <c r="A6295" s="259"/>
      <c r="B6295" s="259"/>
      <c r="C6295" s="259"/>
      <c r="D6295" s="259"/>
      <c r="E6295" s="259"/>
      <c r="F6295" s="270"/>
      <c r="G6295" s="259"/>
      <c r="H6295" s="259"/>
      <c r="I6295" s="259"/>
      <c r="J6295" s="259"/>
    </row>
    <row r="6296" spans="1:10">
      <c r="A6296" s="259"/>
      <c r="B6296" s="259"/>
      <c r="C6296" s="259"/>
      <c r="D6296" s="259"/>
      <c r="E6296" s="259"/>
      <c r="F6296" s="270"/>
      <c r="G6296" s="259"/>
      <c r="H6296" s="259"/>
      <c r="I6296" s="259"/>
      <c r="J6296" s="259"/>
    </row>
    <row r="6297" spans="1:10">
      <c r="A6297" s="259"/>
      <c r="B6297" s="259"/>
      <c r="C6297" s="259"/>
      <c r="D6297" s="259"/>
      <c r="E6297" s="259"/>
      <c r="F6297" s="270"/>
      <c r="G6297" s="259"/>
      <c r="H6297" s="259"/>
      <c r="I6297" s="259"/>
      <c r="J6297" s="259"/>
    </row>
    <row r="6298" spans="1:10">
      <c r="A6298" s="259"/>
      <c r="B6298" s="259"/>
      <c r="C6298" s="259"/>
      <c r="D6298" s="259"/>
      <c r="E6298" s="259"/>
      <c r="F6298" s="270"/>
      <c r="G6298" s="259"/>
      <c r="H6298" s="259"/>
      <c r="I6298" s="259"/>
      <c r="J6298" s="259"/>
    </row>
    <row r="6299" spans="1:10">
      <c r="A6299" s="259"/>
      <c r="B6299" s="259"/>
      <c r="C6299" s="259"/>
      <c r="D6299" s="259"/>
      <c r="E6299" s="259"/>
      <c r="F6299" s="270"/>
      <c r="G6299" s="259"/>
      <c r="H6299" s="259"/>
      <c r="I6299" s="259"/>
      <c r="J6299" s="259"/>
    </row>
    <row r="6300" spans="1:10">
      <c r="A6300" s="259"/>
      <c r="B6300" s="259"/>
      <c r="C6300" s="259"/>
      <c r="D6300" s="259"/>
      <c r="E6300" s="259"/>
      <c r="F6300" s="270"/>
      <c r="G6300" s="259"/>
      <c r="H6300" s="259"/>
      <c r="I6300" s="259"/>
      <c r="J6300" s="259"/>
    </row>
    <row r="6301" spans="1:10">
      <c r="A6301" s="259"/>
      <c r="B6301" s="259"/>
      <c r="C6301" s="259"/>
      <c r="D6301" s="259"/>
      <c r="E6301" s="259"/>
      <c r="F6301" s="270"/>
      <c r="G6301" s="259"/>
      <c r="H6301" s="259"/>
      <c r="I6301" s="259"/>
      <c r="J6301" s="259"/>
    </row>
    <row r="6302" spans="1:10">
      <c r="A6302" s="259"/>
      <c r="B6302" s="259"/>
      <c r="C6302" s="259"/>
      <c r="D6302" s="259"/>
      <c r="E6302" s="259"/>
      <c r="F6302" s="270"/>
      <c r="G6302" s="259"/>
      <c r="H6302" s="259"/>
      <c r="I6302" s="259"/>
      <c r="J6302" s="259"/>
    </row>
    <row r="6303" spans="1:10">
      <c r="A6303" s="259"/>
      <c r="B6303" s="259"/>
      <c r="C6303" s="259"/>
      <c r="D6303" s="259"/>
      <c r="E6303" s="259"/>
      <c r="F6303" s="270"/>
      <c r="G6303" s="259"/>
      <c r="H6303" s="259"/>
      <c r="I6303" s="259"/>
      <c r="J6303" s="259"/>
    </row>
    <row r="6304" spans="1:10">
      <c r="A6304" s="259"/>
      <c r="B6304" s="259"/>
      <c r="C6304" s="259"/>
      <c r="D6304" s="259"/>
      <c r="E6304" s="259"/>
      <c r="F6304" s="270"/>
      <c r="G6304" s="259"/>
      <c r="H6304" s="259"/>
      <c r="I6304" s="259"/>
      <c r="J6304" s="259"/>
    </row>
    <row r="6305" spans="1:10">
      <c r="A6305" s="259"/>
      <c r="B6305" s="259"/>
      <c r="C6305" s="259"/>
      <c r="D6305" s="259"/>
      <c r="E6305" s="259"/>
      <c r="F6305" s="270"/>
      <c r="G6305" s="259"/>
      <c r="H6305" s="259"/>
      <c r="I6305" s="259"/>
      <c r="J6305" s="259"/>
    </row>
    <row r="6306" spans="1:10">
      <c r="A6306" s="259"/>
      <c r="B6306" s="259"/>
      <c r="C6306" s="259"/>
      <c r="D6306" s="259"/>
      <c r="E6306" s="259"/>
      <c r="F6306" s="270"/>
      <c r="G6306" s="259"/>
      <c r="H6306" s="259"/>
      <c r="I6306" s="259"/>
      <c r="J6306" s="259"/>
    </row>
    <row r="6307" spans="1:10">
      <c r="A6307" s="259"/>
      <c r="B6307" s="259"/>
      <c r="C6307" s="259"/>
      <c r="D6307" s="259"/>
      <c r="E6307" s="259"/>
      <c r="F6307" s="270"/>
      <c r="G6307" s="259"/>
      <c r="H6307" s="259"/>
      <c r="I6307" s="259"/>
      <c r="J6307" s="259"/>
    </row>
    <row r="6308" spans="1:10">
      <c r="A6308" s="259"/>
      <c r="B6308" s="259"/>
      <c r="C6308" s="259"/>
      <c r="D6308" s="259"/>
      <c r="E6308" s="259"/>
      <c r="F6308" s="270"/>
      <c r="G6308" s="259"/>
      <c r="H6308" s="259"/>
      <c r="I6308" s="259"/>
      <c r="J6308" s="259"/>
    </row>
    <row r="6309" spans="1:10">
      <c r="A6309" s="259"/>
      <c r="B6309" s="259"/>
      <c r="C6309" s="259"/>
      <c r="D6309" s="259"/>
      <c r="E6309" s="259"/>
      <c r="F6309" s="270"/>
      <c r="G6309" s="259"/>
      <c r="H6309" s="259"/>
      <c r="I6309" s="259"/>
      <c r="J6309" s="259"/>
    </row>
    <row r="6310" spans="1:10">
      <c r="A6310" s="259"/>
      <c r="B6310" s="259"/>
      <c r="C6310" s="259"/>
      <c r="D6310" s="259"/>
      <c r="E6310" s="259"/>
      <c r="F6310" s="270"/>
      <c r="G6310" s="259"/>
      <c r="H6310" s="259"/>
      <c r="I6310" s="259"/>
      <c r="J6310" s="259"/>
    </row>
    <row r="6311" spans="1:10">
      <c r="A6311" s="259"/>
      <c r="B6311" s="259"/>
      <c r="C6311" s="259"/>
      <c r="D6311" s="259"/>
      <c r="E6311" s="259"/>
      <c r="F6311" s="270"/>
      <c r="G6311" s="259"/>
      <c r="H6311" s="259"/>
      <c r="I6311" s="259"/>
      <c r="J6311" s="259"/>
    </row>
    <row r="6312" spans="1:10">
      <c r="A6312" s="259"/>
      <c r="B6312" s="259"/>
      <c r="C6312" s="259"/>
      <c r="D6312" s="259"/>
      <c r="E6312" s="259"/>
      <c r="F6312" s="270"/>
      <c r="G6312" s="259"/>
      <c r="H6312" s="259"/>
      <c r="I6312" s="259"/>
      <c r="J6312" s="259"/>
    </row>
    <row r="6313" spans="1:10">
      <c r="A6313" s="259"/>
      <c r="B6313" s="259"/>
      <c r="C6313" s="259"/>
      <c r="D6313" s="259"/>
      <c r="E6313" s="259"/>
      <c r="F6313" s="270"/>
      <c r="G6313" s="259"/>
      <c r="H6313" s="259"/>
      <c r="I6313" s="259"/>
      <c r="J6313" s="259"/>
    </row>
    <row r="6314" spans="1:10">
      <c r="A6314" s="259"/>
      <c r="B6314" s="259"/>
      <c r="C6314" s="259"/>
      <c r="D6314" s="259"/>
      <c r="E6314" s="259"/>
      <c r="F6314" s="270"/>
      <c r="G6314" s="259"/>
      <c r="H6314" s="259"/>
      <c r="I6314" s="259"/>
      <c r="J6314" s="259"/>
    </row>
    <row r="6315" spans="1:10">
      <c r="A6315" s="259"/>
      <c r="B6315" s="259"/>
      <c r="C6315" s="259"/>
      <c r="D6315" s="259"/>
      <c r="E6315" s="259"/>
      <c r="F6315" s="270"/>
      <c r="G6315" s="259"/>
      <c r="H6315" s="259"/>
      <c r="I6315" s="259"/>
      <c r="J6315" s="259"/>
    </row>
    <row r="6316" spans="1:10">
      <c r="A6316" s="259"/>
      <c r="B6316" s="259"/>
      <c r="C6316" s="259"/>
      <c r="D6316" s="259"/>
      <c r="E6316" s="259"/>
      <c r="F6316" s="270"/>
      <c r="G6316" s="259"/>
      <c r="H6316" s="259"/>
      <c r="I6316" s="259"/>
      <c r="J6316" s="259"/>
    </row>
    <row r="6317" spans="1:10">
      <c r="A6317" s="259"/>
      <c r="B6317" s="259"/>
      <c r="C6317" s="259"/>
      <c r="D6317" s="259"/>
      <c r="E6317" s="259"/>
      <c r="F6317" s="270"/>
      <c r="G6317" s="259"/>
      <c r="H6317" s="259"/>
      <c r="I6317" s="259"/>
      <c r="J6317" s="259"/>
    </row>
    <row r="6318" spans="1:10">
      <c r="A6318" s="259"/>
      <c r="B6318" s="259"/>
      <c r="C6318" s="259"/>
      <c r="D6318" s="259"/>
      <c r="E6318" s="259"/>
      <c r="F6318" s="270"/>
      <c r="G6318" s="259"/>
      <c r="H6318" s="259"/>
      <c r="I6318" s="259"/>
      <c r="J6318" s="259"/>
    </row>
    <row r="6319" spans="1:10">
      <c r="A6319" s="259"/>
      <c r="B6319" s="259"/>
      <c r="C6319" s="259"/>
      <c r="D6319" s="259"/>
      <c r="E6319" s="259"/>
      <c r="F6319" s="270"/>
      <c r="G6319" s="259"/>
      <c r="H6319" s="259"/>
      <c r="I6319" s="259"/>
      <c r="J6319" s="259"/>
    </row>
    <row r="6320" spans="1:10">
      <c r="A6320" s="259"/>
      <c r="B6320" s="259"/>
      <c r="C6320" s="259"/>
      <c r="D6320" s="259"/>
      <c r="E6320" s="259"/>
      <c r="F6320" s="270"/>
      <c r="G6320" s="259"/>
      <c r="H6320" s="259"/>
      <c r="I6320" s="259"/>
      <c r="J6320" s="259"/>
    </row>
    <row r="6321" spans="1:10">
      <c r="A6321" s="259"/>
      <c r="B6321" s="259"/>
      <c r="C6321" s="259"/>
      <c r="D6321" s="259"/>
      <c r="E6321" s="259"/>
      <c r="F6321" s="270"/>
      <c r="G6321" s="259"/>
      <c r="H6321" s="259"/>
      <c r="I6321" s="259"/>
      <c r="J6321" s="259"/>
    </row>
    <row r="6322" spans="1:10">
      <c r="A6322" s="259"/>
      <c r="B6322" s="259"/>
      <c r="C6322" s="259"/>
      <c r="D6322" s="259"/>
      <c r="E6322" s="259"/>
      <c r="F6322" s="270"/>
      <c r="G6322" s="259"/>
      <c r="H6322" s="259"/>
      <c r="I6322" s="259"/>
      <c r="J6322" s="259"/>
    </row>
    <row r="6323" spans="1:10">
      <c r="A6323" s="259"/>
      <c r="B6323" s="259"/>
      <c r="C6323" s="259"/>
      <c r="D6323" s="259"/>
      <c r="E6323" s="259"/>
      <c r="F6323" s="270"/>
      <c r="G6323" s="259"/>
      <c r="H6323" s="259"/>
      <c r="I6323" s="259"/>
      <c r="J6323" s="259"/>
    </row>
    <row r="6324" spans="1:10">
      <c r="A6324" s="259"/>
      <c r="B6324" s="259"/>
      <c r="C6324" s="259"/>
      <c r="D6324" s="259"/>
      <c r="E6324" s="259"/>
      <c r="F6324" s="270"/>
      <c r="G6324" s="259"/>
      <c r="H6324" s="259"/>
      <c r="I6324" s="259"/>
      <c r="J6324" s="259"/>
    </row>
    <row r="6325" spans="1:10">
      <c r="A6325" s="259"/>
      <c r="B6325" s="259"/>
      <c r="C6325" s="259"/>
      <c r="D6325" s="259"/>
      <c r="E6325" s="259"/>
      <c r="F6325" s="270"/>
      <c r="G6325" s="259"/>
      <c r="H6325" s="259"/>
      <c r="I6325" s="259"/>
      <c r="J6325" s="259"/>
    </row>
    <row r="6326" spans="1:10">
      <c r="A6326" s="259"/>
      <c r="B6326" s="259"/>
      <c r="C6326" s="259"/>
      <c r="D6326" s="259"/>
      <c r="E6326" s="259"/>
      <c r="F6326" s="270"/>
      <c r="G6326" s="259"/>
      <c r="H6326" s="259"/>
      <c r="I6326" s="259"/>
      <c r="J6326" s="259"/>
    </row>
    <row r="6327" spans="1:10">
      <c r="A6327" s="259"/>
      <c r="B6327" s="259"/>
      <c r="C6327" s="259"/>
      <c r="D6327" s="259"/>
      <c r="E6327" s="259"/>
      <c r="F6327" s="270"/>
      <c r="G6327" s="259"/>
      <c r="H6327" s="259"/>
      <c r="I6327" s="259"/>
      <c r="J6327" s="259"/>
    </row>
    <row r="6328" spans="1:10">
      <c r="A6328" s="259"/>
      <c r="B6328" s="259"/>
      <c r="C6328" s="259"/>
      <c r="D6328" s="259"/>
      <c r="E6328" s="259"/>
      <c r="F6328" s="270"/>
      <c r="G6328" s="259"/>
      <c r="H6328" s="259"/>
      <c r="I6328" s="259"/>
      <c r="J6328" s="259"/>
    </row>
    <row r="6329" spans="1:10">
      <c r="A6329" s="259"/>
      <c r="B6329" s="259"/>
      <c r="C6329" s="259"/>
      <c r="D6329" s="259"/>
      <c r="E6329" s="259"/>
      <c r="F6329" s="270"/>
      <c r="G6329" s="259"/>
      <c r="H6329" s="259"/>
      <c r="I6329" s="259"/>
      <c r="J6329" s="259"/>
    </row>
    <row r="6330" spans="1:10">
      <c r="A6330" s="259"/>
      <c r="B6330" s="259"/>
      <c r="C6330" s="259"/>
      <c r="D6330" s="259"/>
      <c r="E6330" s="259"/>
      <c r="F6330" s="270"/>
      <c r="G6330" s="259"/>
      <c r="H6330" s="259"/>
      <c r="I6330" s="259"/>
      <c r="J6330" s="259"/>
    </row>
    <row r="6331" spans="1:10">
      <c r="A6331" s="259"/>
      <c r="B6331" s="259"/>
      <c r="C6331" s="259"/>
      <c r="D6331" s="259"/>
      <c r="E6331" s="259"/>
      <c r="F6331" s="270"/>
      <c r="G6331" s="259"/>
      <c r="H6331" s="259"/>
      <c r="I6331" s="259"/>
      <c r="J6331" s="259"/>
    </row>
    <row r="6332" spans="1:10">
      <c r="A6332" s="259"/>
      <c r="B6332" s="259"/>
      <c r="C6332" s="259"/>
      <c r="D6332" s="259"/>
      <c r="E6332" s="259"/>
      <c r="F6332" s="270"/>
      <c r="G6332" s="259"/>
      <c r="H6332" s="259"/>
      <c r="I6332" s="259"/>
      <c r="J6332" s="259"/>
    </row>
    <row r="6333" spans="1:10">
      <c r="A6333" s="259"/>
      <c r="B6333" s="259"/>
      <c r="C6333" s="259"/>
      <c r="D6333" s="259"/>
      <c r="E6333" s="259"/>
      <c r="F6333" s="270"/>
      <c r="G6333" s="259"/>
      <c r="H6333" s="259"/>
      <c r="I6333" s="259"/>
      <c r="J6333" s="259"/>
    </row>
    <row r="6334" spans="1:10">
      <c r="A6334" s="259"/>
      <c r="B6334" s="259"/>
      <c r="C6334" s="259"/>
      <c r="D6334" s="259"/>
      <c r="E6334" s="259"/>
      <c r="F6334" s="270"/>
      <c r="G6334" s="259"/>
      <c r="H6334" s="259"/>
      <c r="I6334" s="259"/>
      <c r="J6334" s="259"/>
    </row>
    <row r="6335" spans="1:10">
      <c r="A6335" s="259"/>
      <c r="B6335" s="259"/>
      <c r="C6335" s="259"/>
      <c r="D6335" s="259"/>
      <c r="E6335" s="259"/>
      <c r="F6335" s="270"/>
      <c r="G6335" s="259"/>
      <c r="H6335" s="259"/>
      <c r="I6335" s="259"/>
      <c r="J6335" s="259"/>
    </row>
    <row r="6336" spans="1:10">
      <c r="A6336" s="259"/>
      <c r="B6336" s="259"/>
      <c r="C6336" s="259"/>
      <c r="D6336" s="259"/>
      <c r="E6336" s="259"/>
      <c r="F6336" s="270"/>
      <c r="G6336" s="259"/>
      <c r="H6336" s="259"/>
      <c r="I6336" s="259"/>
      <c r="J6336" s="259"/>
    </row>
    <row r="6337" spans="1:10">
      <c r="A6337" s="259"/>
      <c r="B6337" s="259"/>
      <c r="C6337" s="259"/>
      <c r="D6337" s="259"/>
      <c r="E6337" s="259"/>
      <c r="F6337" s="270"/>
      <c r="G6337" s="259"/>
      <c r="H6337" s="259"/>
      <c r="I6337" s="259"/>
      <c r="J6337" s="259"/>
    </row>
    <row r="6338" spans="1:10">
      <c r="A6338" s="259"/>
      <c r="B6338" s="259"/>
      <c r="C6338" s="259"/>
      <c r="D6338" s="259"/>
      <c r="E6338" s="259"/>
      <c r="F6338" s="270"/>
      <c r="G6338" s="259"/>
      <c r="H6338" s="259"/>
      <c r="I6338" s="259"/>
      <c r="J6338" s="259"/>
    </row>
    <row r="6339" spans="1:10">
      <c r="A6339" s="259"/>
      <c r="B6339" s="259"/>
      <c r="C6339" s="259"/>
      <c r="D6339" s="259"/>
      <c r="E6339" s="259"/>
      <c r="F6339" s="270"/>
      <c r="G6339" s="259"/>
      <c r="H6339" s="259"/>
      <c r="I6339" s="259"/>
      <c r="J6339" s="259"/>
    </row>
    <row r="6340" spans="1:10">
      <c r="A6340" s="259"/>
      <c r="B6340" s="259"/>
      <c r="C6340" s="259"/>
      <c r="D6340" s="259"/>
      <c r="E6340" s="259"/>
      <c r="F6340" s="270"/>
      <c r="G6340" s="259"/>
      <c r="H6340" s="259"/>
      <c r="I6340" s="259"/>
      <c r="J6340" s="259"/>
    </row>
    <row r="6341" spans="1:10">
      <c r="A6341" s="259"/>
      <c r="B6341" s="259"/>
      <c r="C6341" s="259"/>
      <c r="D6341" s="259"/>
      <c r="E6341" s="259"/>
      <c r="F6341" s="270"/>
      <c r="G6341" s="259"/>
      <c r="H6341" s="259"/>
      <c r="I6341" s="259"/>
      <c r="J6341" s="259"/>
    </row>
    <row r="6342" spans="1:10">
      <c r="A6342" s="259"/>
      <c r="B6342" s="259"/>
      <c r="C6342" s="259"/>
      <c r="D6342" s="259"/>
      <c r="E6342" s="259"/>
      <c r="F6342" s="270"/>
      <c r="G6342" s="259"/>
      <c r="H6342" s="259"/>
      <c r="I6342" s="259"/>
      <c r="J6342" s="259"/>
    </row>
    <row r="6343" spans="1:10">
      <c r="A6343" s="259"/>
      <c r="B6343" s="259"/>
      <c r="C6343" s="259"/>
      <c r="D6343" s="259"/>
      <c r="E6343" s="259"/>
      <c r="F6343" s="270"/>
      <c r="G6343" s="259"/>
      <c r="H6343" s="259"/>
      <c r="I6343" s="259"/>
      <c r="J6343" s="259"/>
    </row>
    <row r="6344" spans="1:10">
      <c r="A6344" s="259"/>
      <c r="B6344" s="259"/>
      <c r="C6344" s="259"/>
      <c r="D6344" s="259"/>
      <c r="E6344" s="259"/>
      <c r="F6344" s="270"/>
      <c r="G6344" s="259"/>
      <c r="H6344" s="259"/>
      <c r="I6344" s="259"/>
      <c r="J6344" s="259"/>
    </row>
    <row r="6345" spans="1:10">
      <c r="A6345" s="259"/>
      <c r="B6345" s="259"/>
      <c r="C6345" s="259"/>
      <c r="D6345" s="259"/>
      <c r="E6345" s="259"/>
      <c r="F6345" s="270"/>
      <c r="G6345" s="259"/>
      <c r="H6345" s="259"/>
      <c r="I6345" s="259"/>
      <c r="J6345" s="259"/>
    </row>
    <row r="6346" spans="1:10">
      <c r="A6346" s="259"/>
      <c r="B6346" s="259"/>
      <c r="C6346" s="259"/>
      <c r="D6346" s="259"/>
      <c r="E6346" s="259"/>
      <c r="F6346" s="270"/>
      <c r="G6346" s="259"/>
      <c r="H6346" s="259"/>
      <c r="I6346" s="259"/>
      <c r="J6346" s="259"/>
    </row>
    <row r="6347" spans="1:10">
      <c r="A6347" s="259"/>
      <c r="B6347" s="259"/>
      <c r="C6347" s="259"/>
      <c r="D6347" s="259"/>
      <c r="E6347" s="259"/>
      <c r="F6347" s="270"/>
      <c r="G6347" s="259"/>
      <c r="H6347" s="259"/>
      <c r="I6347" s="259"/>
      <c r="J6347" s="259"/>
    </row>
    <row r="6348" spans="1:10">
      <c r="A6348" s="259"/>
      <c r="B6348" s="259"/>
      <c r="C6348" s="259"/>
      <c r="D6348" s="259"/>
      <c r="E6348" s="259"/>
      <c r="F6348" s="270"/>
      <c r="G6348" s="259"/>
      <c r="H6348" s="259"/>
      <c r="I6348" s="259"/>
      <c r="J6348" s="259"/>
    </row>
    <row r="6349" spans="1:10">
      <c r="A6349" s="259"/>
      <c r="B6349" s="259"/>
      <c r="C6349" s="259"/>
      <c r="D6349" s="259"/>
      <c r="E6349" s="259"/>
      <c r="F6349" s="270"/>
      <c r="G6349" s="259"/>
      <c r="H6349" s="259"/>
      <c r="I6349" s="259"/>
      <c r="J6349" s="259"/>
    </row>
    <row r="6350" spans="1:10">
      <c r="A6350" s="259"/>
      <c r="B6350" s="259"/>
      <c r="C6350" s="259"/>
      <c r="D6350" s="259"/>
      <c r="E6350" s="259"/>
      <c r="F6350" s="270"/>
      <c r="G6350" s="259"/>
      <c r="H6350" s="259"/>
      <c r="I6350" s="259"/>
      <c r="J6350" s="259"/>
    </row>
    <row r="6351" spans="1:10">
      <c r="A6351" s="259"/>
      <c r="B6351" s="259"/>
      <c r="C6351" s="259"/>
      <c r="D6351" s="259"/>
      <c r="E6351" s="259"/>
      <c r="F6351" s="270"/>
      <c r="G6351" s="259"/>
      <c r="H6351" s="259"/>
      <c r="I6351" s="259"/>
      <c r="J6351" s="259"/>
    </row>
    <row r="6352" spans="1:10">
      <c r="A6352" s="259"/>
      <c r="B6352" s="259"/>
      <c r="C6352" s="259"/>
      <c r="D6352" s="259"/>
      <c r="E6352" s="259"/>
      <c r="F6352" s="270"/>
      <c r="G6352" s="259"/>
      <c r="H6352" s="259"/>
      <c r="I6352" s="259"/>
      <c r="J6352" s="259"/>
    </row>
    <row r="6353" spans="1:10">
      <c r="A6353" s="259"/>
      <c r="B6353" s="259"/>
      <c r="C6353" s="259"/>
      <c r="D6353" s="259"/>
      <c r="E6353" s="259"/>
      <c r="F6353" s="270"/>
      <c r="G6353" s="259"/>
      <c r="H6353" s="259"/>
      <c r="I6353" s="259"/>
      <c r="J6353" s="259"/>
    </row>
    <row r="6354" spans="1:10">
      <c r="A6354" s="259"/>
      <c r="B6354" s="259"/>
      <c r="C6354" s="259"/>
      <c r="D6354" s="259"/>
      <c r="E6354" s="259"/>
      <c r="F6354" s="270"/>
      <c r="G6354" s="259"/>
      <c r="H6354" s="259"/>
      <c r="I6354" s="259"/>
      <c r="J6354" s="259"/>
    </row>
    <row r="6355" spans="1:10">
      <c r="A6355" s="259"/>
      <c r="B6355" s="259"/>
      <c r="C6355" s="259"/>
      <c r="D6355" s="259"/>
      <c r="E6355" s="259"/>
      <c r="F6355" s="270"/>
      <c r="G6355" s="259"/>
      <c r="H6355" s="259"/>
      <c r="I6355" s="259"/>
      <c r="J6355" s="259"/>
    </row>
    <row r="6356" spans="1:10">
      <c r="A6356" s="259"/>
      <c r="B6356" s="259"/>
      <c r="C6356" s="259"/>
      <c r="D6356" s="259"/>
      <c r="E6356" s="259"/>
      <c r="F6356" s="270"/>
      <c r="G6356" s="259"/>
      <c r="H6356" s="259"/>
      <c r="I6356" s="259"/>
      <c r="J6356" s="259"/>
    </row>
    <row r="6357" spans="1:10">
      <c r="A6357" s="259"/>
      <c r="B6357" s="259"/>
      <c r="C6357" s="259"/>
      <c r="D6357" s="259"/>
      <c r="E6357" s="259"/>
      <c r="F6357" s="270"/>
      <c r="G6357" s="259"/>
      <c r="H6357" s="259"/>
      <c r="I6357" s="259"/>
      <c r="J6357" s="259"/>
    </row>
    <row r="6358" spans="1:10">
      <c r="A6358" s="259"/>
      <c r="B6358" s="259"/>
      <c r="C6358" s="259"/>
      <c r="D6358" s="259"/>
      <c r="E6358" s="259"/>
      <c r="F6358" s="270"/>
      <c r="G6358" s="259"/>
      <c r="H6358" s="259"/>
      <c r="I6358" s="259"/>
      <c r="J6358" s="259"/>
    </row>
    <row r="6359" spans="1:10">
      <c r="A6359" s="259"/>
      <c r="B6359" s="259"/>
      <c r="C6359" s="259"/>
      <c r="D6359" s="259"/>
      <c r="E6359" s="259"/>
      <c r="F6359" s="270"/>
      <c r="G6359" s="259"/>
      <c r="H6359" s="259"/>
      <c r="I6359" s="259"/>
      <c r="J6359" s="259"/>
    </row>
    <row r="6360" spans="1:10">
      <c r="A6360" s="259"/>
      <c r="B6360" s="259"/>
      <c r="C6360" s="259"/>
      <c r="D6360" s="259"/>
      <c r="E6360" s="259"/>
      <c r="F6360" s="270"/>
      <c r="G6360" s="259"/>
      <c r="H6360" s="259"/>
      <c r="I6360" s="259"/>
      <c r="J6360" s="259"/>
    </row>
    <row r="6361" spans="1:10">
      <c r="A6361" s="259"/>
      <c r="B6361" s="259"/>
      <c r="C6361" s="259"/>
      <c r="D6361" s="259"/>
      <c r="E6361" s="259"/>
      <c r="F6361" s="270"/>
      <c r="G6361" s="259"/>
      <c r="H6361" s="259"/>
      <c r="I6361" s="259"/>
      <c r="J6361" s="259"/>
    </row>
    <row r="6362" spans="1:10">
      <c r="A6362" s="259"/>
      <c r="B6362" s="259"/>
      <c r="C6362" s="259"/>
      <c r="D6362" s="259"/>
      <c r="E6362" s="259"/>
      <c r="F6362" s="270"/>
      <c r="G6362" s="259"/>
      <c r="H6362" s="259"/>
      <c r="I6362" s="259"/>
      <c r="J6362" s="259"/>
    </row>
    <row r="6363" spans="1:10">
      <c r="A6363" s="259"/>
      <c r="B6363" s="259"/>
      <c r="C6363" s="259"/>
      <c r="D6363" s="259"/>
      <c r="E6363" s="259"/>
      <c r="F6363" s="270"/>
      <c r="G6363" s="259"/>
      <c r="H6363" s="259"/>
      <c r="I6363" s="259"/>
      <c r="J6363" s="259"/>
    </row>
    <row r="6364" spans="1:10">
      <c r="A6364" s="259"/>
      <c r="B6364" s="259"/>
      <c r="C6364" s="259"/>
      <c r="D6364" s="259"/>
      <c r="E6364" s="259"/>
      <c r="F6364" s="270"/>
      <c r="G6364" s="259"/>
      <c r="H6364" s="259"/>
      <c r="I6364" s="259"/>
      <c r="J6364" s="259"/>
    </row>
    <row r="6365" spans="1:10">
      <c r="A6365" s="259"/>
      <c r="B6365" s="259"/>
      <c r="C6365" s="259"/>
      <c r="D6365" s="259"/>
      <c r="E6365" s="259"/>
      <c r="F6365" s="270"/>
      <c r="G6365" s="259"/>
      <c r="H6365" s="259"/>
      <c r="I6365" s="259"/>
      <c r="J6365" s="259"/>
    </row>
    <row r="6366" spans="1:10">
      <c r="A6366" s="259"/>
      <c r="B6366" s="259"/>
      <c r="C6366" s="259"/>
      <c r="D6366" s="259"/>
      <c r="E6366" s="259"/>
      <c r="F6366" s="270"/>
      <c r="G6366" s="259"/>
      <c r="H6366" s="259"/>
      <c r="I6366" s="259"/>
      <c r="J6366" s="259"/>
    </row>
    <row r="6367" spans="1:10">
      <c r="A6367" s="259"/>
      <c r="B6367" s="259"/>
      <c r="C6367" s="259"/>
      <c r="D6367" s="259"/>
      <c r="E6367" s="259"/>
      <c r="F6367" s="270"/>
      <c r="G6367" s="259"/>
      <c r="H6367" s="259"/>
      <c r="I6367" s="259"/>
      <c r="J6367" s="259"/>
    </row>
    <row r="6368" spans="1:10">
      <c r="A6368" s="259"/>
      <c r="B6368" s="259"/>
      <c r="C6368" s="259"/>
      <c r="D6368" s="259"/>
      <c r="E6368" s="259"/>
      <c r="F6368" s="270"/>
      <c r="G6368" s="259"/>
      <c r="H6368" s="259"/>
      <c r="I6368" s="259"/>
      <c r="J6368" s="259"/>
    </row>
    <row r="6369" spans="1:10">
      <c r="A6369" s="259"/>
      <c r="B6369" s="259"/>
      <c r="C6369" s="259"/>
      <c r="D6369" s="259"/>
      <c r="E6369" s="259"/>
      <c r="F6369" s="270"/>
      <c r="G6369" s="259"/>
      <c r="H6369" s="259"/>
      <c r="I6369" s="259"/>
      <c r="J6369" s="259"/>
    </row>
    <row r="6370" spans="1:10">
      <c r="A6370" s="259"/>
      <c r="B6370" s="259"/>
      <c r="C6370" s="259"/>
      <c r="D6370" s="259"/>
      <c r="E6370" s="259"/>
      <c r="F6370" s="270"/>
      <c r="G6370" s="259"/>
      <c r="H6370" s="259"/>
      <c r="I6370" s="259"/>
      <c r="J6370" s="259"/>
    </row>
    <row r="6371" spans="1:10">
      <c r="A6371" s="259"/>
      <c r="B6371" s="259"/>
      <c r="C6371" s="259"/>
      <c r="D6371" s="259"/>
      <c r="E6371" s="259"/>
      <c r="F6371" s="270"/>
      <c r="G6371" s="259"/>
      <c r="H6371" s="259"/>
      <c r="I6371" s="259"/>
      <c r="J6371" s="259"/>
    </row>
    <row r="6372" spans="1:10">
      <c r="A6372" s="259"/>
      <c r="B6372" s="259"/>
      <c r="C6372" s="259"/>
      <c r="D6372" s="259"/>
      <c r="E6372" s="259"/>
      <c r="F6372" s="270"/>
      <c r="G6372" s="259"/>
      <c r="H6372" s="259"/>
      <c r="I6372" s="259"/>
      <c r="J6372" s="259"/>
    </row>
    <row r="6373" spans="1:10">
      <c r="A6373" s="259"/>
      <c r="B6373" s="259"/>
      <c r="C6373" s="259"/>
      <c r="D6373" s="259"/>
      <c r="E6373" s="259"/>
      <c r="F6373" s="270"/>
      <c r="G6373" s="259"/>
      <c r="H6373" s="259"/>
      <c r="I6373" s="259"/>
      <c r="J6373" s="259"/>
    </row>
    <row r="6374" spans="1:10">
      <c r="A6374" s="259"/>
      <c r="B6374" s="259"/>
      <c r="C6374" s="259"/>
      <c r="D6374" s="259"/>
      <c r="E6374" s="259"/>
      <c r="F6374" s="270"/>
      <c r="G6374" s="259"/>
      <c r="H6374" s="259"/>
      <c r="I6374" s="259"/>
      <c r="J6374" s="259"/>
    </row>
  </sheetData>
  <mergeCells count="44">
    <mergeCell ref="AH116:AO116"/>
    <mergeCell ref="AH120:AJ120"/>
    <mergeCell ref="A298:B298"/>
    <mergeCell ref="A304:B304"/>
    <mergeCell ref="B179:D179"/>
    <mergeCell ref="A185:D185"/>
    <mergeCell ref="A190:A197"/>
    <mergeCell ref="A198:D198"/>
    <mergeCell ref="A203:A210"/>
    <mergeCell ref="A211:D211"/>
    <mergeCell ref="B212:D212"/>
    <mergeCell ref="A235:A242"/>
    <mergeCell ref="A243:D243"/>
    <mergeCell ref="B244:D244"/>
    <mergeCell ref="B251:D251"/>
    <mergeCell ref="B256:D256"/>
    <mergeCell ref="T91:X91"/>
    <mergeCell ref="T116:X116"/>
    <mergeCell ref="B293:D293"/>
    <mergeCell ref="A296:B296"/>
    <mergeCell ref="A217:D217"/>
    <mergeCell ref="A222:A229"/>
    <mergeCell ref="A230:D230"/>
    <mergeCell ref="B266:D266"/>
    <mergeCell ref="B272:D272"/>
    <mergeCell ref="L277:M278"/>
    <mergeCell ref="B284:D284"/>
    <mergeCell ref="L286:R287"/>
    <mergeCell ref="Z163:AG163"/>
    <mergeCell ref="A1:J1"/>
    <mergeCell ref="A2:J2"/>
    <mergeCell ref="B3:D3"/>
    <mergeCell ref="B4:D4"/>
    <mergeCell ref="B5:D5"/>
    <mergeCell ref="B6:D6"/>
    <mergeCell ref="B7:D7"/>
    <mergeCell ref="Z116:AF116"/>
    <mergeCell ref="S154:U155"/>
    <mergeCell ref="M157:T157"/>
    <mergeCell ref="Z159:AG159"/>
    <mergeCell ref="Z162:AB162"/>
    <mergeCell ref="A9:J9"/>
    <mergeCell ref="T11:X11"/>
    <mergeCell ref="T65:X65"/>
  </mergeCells>
  <dataValidations count="1">
    <dataValidation type="list" allowBlank="1" showInputMessage="1" showErrorMessage="1" promptTitle="College" prompt="Choose college for graduate student.  If tuition is not allowed by sponsor, choose Not Allowed." sqref="C119:C123 C126:C130 C133:C137 C140:C144 C147:C151">
      <formula1>$AH$125:$AH$148</formula1>
    </dataValidation>
  </dataValidations>
  <pageMargins left="0.25" right="0.25" top="0.75" bottom="0.75" header="0.3" footer="0.3"/>
  <pageSetup scale="58" fitToHeight="0" orientation="portrait" horizontalDpi="1200" verticalDpi="12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AR6374"/>
  <sheetViews>
    <sheetView workbookViewId="0">
      <selection sqref="A1:J1"/>
    </sheetView>
  </sheetViews>
  <sheetFormatPr defaultColWidth="9.1328125" defaultRowHeight="12.75"/>
  <cols>
    <col min="1" max="1" width="30.1328125" style="250" customWidth="1"/>
    <col min="2" max="2" width="24" style="250" customWidth="1"/>
    <col min="3" max="3" width="17.1328125" style="250" customWidth="1"/>
    <col min="4" max="4" width="15.59765625" style="250" customWidth="1"/>
    <col min="5" max="5" width="14.73046875" style="250" customWidth="1"/>
    <col min="6" max="6" width="14.73046875" style="558" customWidth="1"/>
    <col min="7" max="10" width="14.73046875" style="250" customWidth="1"/>
    <col min="11" max="11" width="10.265625" style="250" customWidth="1"/>
    <col min="12" max="12" width="15.73046875" style="250" customWidth="1"/>
    <col min="13" max="13" width="16.59765625" style="250" customWidth="1"/>
    <col min="14" max="25" width="10.73046875" style="250" customWidth="1"/>
    <col min="26" max="26" width="17.86328125" style="250" customWidth="1"/>
    <col min="27" max="27" width="18.1328125" style="250" customWidth="1"/>
    <col min="28" max="33" width="10.73046875" style="250" customWidth="1"/>
    <col min="34" max="34" width="24.3984375" style="250" bestFit="1" customWidth="1"/>
    <col min="35" max="16384" width="9.1328125" style="250"/>
  </cols>
  <sheetData>
    <row r="1" spans="1:28" s="347" customFormat="1" ht="17.649999999999999">
      <c r="A1" s="658" t="s">
        <v>179</v>
      </c>
      <c r="B1" s="658"/>
      <c r="C1" s="658"/>
      <c r="D1" s="658"/>
      <c r="E1" s="658"/>
      <c r="F1" s="658"/>
      <c r="G1" s="658"/>
      <c r="H1" s="658"/>
      <c r="I1" s="658"/>
      <c r="J1" s="658"/>
      <c r="K1" s="344"/>
      <c r="M1" s="602"/>
      <c r="N1" s="346"/>
      <c r="O1" s="346"/>
      <c r="P1" s="531"/>
      <c r="Q1" s="380"/>
      <c r="R1" s="380"/>
      <c r="S1" s="380"/>
      <c r="T1" s="380"/>
      <c r="U1" s="380"/>
      <c r="V1" s="380"/>
      <c r="W1" s="380"/>
      <c r="X1" s="380"/>
    </row>
    <row r="2" spans="1:28" s="347" customFormat="1" ht="15">
      <c r="A2" s="723" t="s">
        <v>92</v>
      </c>
      <c r="B2" s="723"/>
      <c r="C2" s="723"/>
      <c r="D2" s="723"/>
      <c r="E2" s="723"/>
      <c r="F2" s="723"/>
      <c r="G2" s="723"/>
      <c r="H2" s="723"/>
      <c r="I2" s="723"/>
      <c r="J2" s="723"/>
      <c r="K2" s="517"/>
      <c r="L2" s="517"/>
      <c r="M2" s="517"/>
      <c r="N2" s="517"/>
      <c r="O2" s="517"/>
      <c r="P2" s="517"/>
      <c r="Q2" s="517"/>
    </row>
    <row r="3" spans="1:28" s="347" customFormat="1" ht="15">
      <c r="A3" s="344" t="s">
        <v>74</v>
      </c>
      <c r="B3" s="684">
        <f>'Cumulative Budget Request '!B3</f>
        <v>0</v>
      </c>
      <c r="C3" s="684"/>
      <c r="D3" s="684"/>
      <c r="G3" s="344"/>
      <c r="I3" s="378"/>
      <c r="J3" s="379"/>
      <c r="K3" s="344"/>
      <c r="L3" s="346"/>
      <c r="M3" s="346"/>
      <c r="N3" s="346"/>
      <c r="O3" s="346"/>
      <c r="P3" s="346"/>
      <c r="Q3" s="345"/>
    </row>
    <row r="4" spans="1:28" s="347" customFormat="1" ht="15">
      <c r="A4" s="348" t="s">
        <v>66</v>
      </c>
      <c r="B4" s="724">
        <f>'Cumulative Budget Request '!B4</f>
        <v>0</v>
      </c>
      <c r="C4" s="724"/>
      <c r="D4" s="724"/>
    </row>
    <row r="5" spans="1:28" s="347" customFormat="1" ht="15">
      <c r="A5" s="344" t="s">
        <v>80</v>
      </c>
      <c r="B5" s="724">
        <f>'Cumulative Budget Request '!B5</f>
        <v>0</v>
      </c>
      <c r="C5" s="724"/>
      <c r="D5" s="724"/>
      <c r="F5" s="345"/>
      <c r="K5" s="348"/>
    </row>
    <row r="6" spans="1:28" s="347" customFormat="1" ht="15">
      <c r="A6" s="344" t="s">
        <v>167</v>
      </c>
      <c r="B6" s="685"/>
      <c r="C6" s="685"/>
      <c r="D6" s="685"/>
      <c r="K6" s="348"/>
    </row>
    <row r="7" spans="1:28" s="347" customFormat="1" ht="15">
      <c r="A7" s="344" t="s">
        <v>212</v>
      </c>
      <c r="B7" s="725"/>
      <c r="C7" s="725"/>
      <c r="D7" s="725"/>
      <c r="K7" s="348"/>
    </row>
    <row r="8" spans="1:28" s="347" customFormat="1" ht="15.4" thickBot="1">
      <c r="A8" s="344"/>
      <c r="B8" s="379"/>
      <c r="C8" s="379"/>
      <c r="D8" s="379"/>
      <c r="F8" s="345"/>
      <c r="K8" s="348"/>
      <c r="L8" s="532"/>
      <c r="M8" s="380"/>
      <c r="N8" s="380"/>
      <c r="O8" s="380"/>
      <c r="P8" s="380"/>
      <c r="Q8" s="380"/>
      <c r="R8" s="380"/>
    </row>
    <row r="9" spans="1:28" ht="15" customHeight="1" thickBot="1">
      <c r="A9" s="659" t="s">
        <v>168</v>
      </c>
      <c r="B9" s="659"/>
      <c r="C9" s="659"/>
      <c r="D9" s="659"/>
      <c r="E9" s="659"/>
      <c r="F9" s="659"/>
      <c r="G9" s="659"/>
      <c r="H9" s="659"/>
      <c r="I9" s="659"/>
      <c r="J9" s="659"/>
      <c r="K9" s="343"/>
      <c r="M9" s="295" t="s">
        <v>70</v>
      </c>
      <c r="N9" s="296"/>
      <c r="O9" s="297"/>
      <c r="P9" s="492">
        <f>'Cumulative Budget Request '!Z5</f>
        <v>0.185</v>
      </c>
    </row>
    <row r="10" spans="1:28" ht="13.5" thickBot="1">
      <c r="J10" s="290"/>
      <c r="M10" s="298" t="s">
        <v>71</v>
      </c>
      <c r="N10" s="299"/>
      <c r="O10" s="299"/>
      <c r="P10" s="493">
        <f>'Cumulative Budget Request '!Z6</f>
        <v>771</v>
      </c>
    </row>
    <row r="11" spans="1:28" ht="13.15">
      <c r="A11" s="251" t="s">
        <v>15</v>
      </c>
      <c r="C11" s="555"/>
      <c r="D11" s="555"/>
      <c r="E11" s="261"/>
      <c r="F11" s="261"/>
      <c r="G11" s="261"/>
      <c r="H11" s="261"/>
      <c r="I11" s="261"/>
      <c r="J11" s="303"/>
      <c r="L11" s="559" t="s">
        <v>109</v>
      </c>
      <c r="M11" s="550" t="s">
        <v>75</v>
      </c>
      <c r="N11" s="550"/>
      <c r="O11" s="550" t="s">
        <v>209</v>
      </c>
      <c r="P11" s="550" t="s">
        <v>90</v>
      </c>
      <c r="Q11" s="550" t="s">
        <v>17</v>
      </c>
      <c r="R11" s="550"/>
      <c r="T11" s="726" t="s">
        <v>95</v>
      </c>
      <c r="U11" s="726"/>
      <c r="V11" s="726"/>
      <c r="W11" s="726"/>
      <c r="X11" s="726"/>
    </row>
    <row r="12" spans="1:28" ht="13.15">
      <c r="A12" s="251" t="s">
        <v>16</v>
      </c>
      <c r="C12" s="327"/>
      <c r="D12" s="327"/>
      <c r="E12" s="269" t="s">
        <v>2</v>
      </c>
      <c r="F12" s="269" t="s">
        <v>3</v>
      </c>
      <c r="G12" s="269" t="s">
        <v>4</v>
      </c>
      <c r="H12" s="269" t="s">
        <v>8</v>
      </c>
      <c r="I12" s="269" t="s">
        <v>9</v>
      </c>
      <c r="J12" s="304" t="s">
        <v>1</v>
      </c>
      <c r="L12" s="556" t="s">
        <v>108</v>
      </c>
      <c r="M12" s="306" t="s">
        <v>14</v>
      </c>
      <c r="N12" s="306" t="s">
        <v>209</v>
      </c>
      <c r="O12" s="306" t="s">
        <v>81</v>
      </c>
      <c r="P12" s="306" t="s">
        <v>91</v>
      </c>
      <c r="Q12" s="306" t="s">
        <v>93</v>
      </c>
      <c r="R12" s="306" t="s">
        <v>81</v>
      </c>
      <c r="S12" s="278"/>
      <c r="T12" s="279" t="s">
        <v>30</v>
      </c>
      <c r="U12" s="557" t="s">
        <v>31</v>
      </c>
      <c r="V12" s="557" t="s">
        <v>32</v>
      </c>
      <c r="W12" s="552" t="s">
        <v>33</v>
      </c>
      <c r="X12" s="552" t="s">
        <v>34</v>
      </c>
    </row>
    <row r="13" spans="1:28" ht="13.15">
      <c r="A13" s="559" t="s">
        <v>59</v>
      </c>
      <c r="B13" s="559" t="s">
        <v>60</v>
      </c>
      <c r="C13" s="259"/>
      <c r="D13" s="270"/>
      <c r="E13" s="254"/>
      <c r="F13" s="254"/>
      <c r="G13" s="254"/>
      <c r="H13" s="254"/>
      <c r="I13" s="254"/>
      <c r="J13" s="305"/>
      <c r="L13" s="279"/>
      <c r="M13" s="496"/>
      <c r="N13" s="496"/>
      <c r="O13" s="496"/>
      <c r="P13" s="497"/>
      <c r="Q13" s="496"/>
      <c r="R13" s="497"/>
      <c r="S13" s="254"/>
      <c r="T13" s="279"/>
      <c r="U13" s="557"/>
      <c r="V13" s="557"/>
      <c r="W13" s="552"/>
      <c r="X13" s="552"/>
      <c r="Y13" s="553"/>
      <c r="Z13" s="553"/>
      <c r="AA13" s="553"/>
      <c r="AB13" s="553"/>
    </row>
    <row r="14" spans="1:28">
      <c r="A14" s="341"/>
      <c r="B14" s="557" t="s">
        <v>113</v>
      </c>
      <c r="C14" s="259"/>
      <c r="D14" s="337" t="s">
        <v>112</v>
      </c>
      <c r="E14" s="338">
        <f>ROUND($Q14*$R14,6)</f>
        <v>0</v>
      </c>
      <c r="F14" s="338">
        <f>ROUND($Q15*$R15,6)</f>
        <v>0</v>
      </c>
      <c r="G14" s="338">
        <f>ROUND($Q16*$R16,6)</f>
        <v>0</v>
      </c>
      <c r="H14" s="338">
        <f>ROUND($Q17*$R17,6)</f>
        <v>0</v>
      </c>
      <c r="I14" s="338">
        <f>ROUND($Q18*$R18,6)</f>
        <v>0</v>
      </c>
      <c r="J14" s="305"/>
      <c r="L14" s="405">
        <v>0</v>
      </c>
      <c r="M14" s="498">
        <f>ROUND(L14/12,2)</f>
        <v>0</v>
      </c>
      <c r="N14" s="498">
        <f>LOOKUP(O14,'Longevity Lookup'!$A$3:$A$506,'Longevity Lookup'!$B$3:$B$506)</f>
        <v>0</v>
      </c>
      <c r="O14" s="565">
        <v>0</v>
      </c>
      <c r="P14" s="494">
        <v>1.03</v>
      </c>
      <c r="Q14" s="495">
        <v>0</v>
      </c>
      <c r="R14" s="491">
        <v>12</v>
      </c>
      <c r="S14" s="254"/>
      <c r="T14" s="280" t="e">
        <f>(E16+E17)/E15</f>
        <v>#DIV/0!</v>
      </c>
      <c r="U14" s="280" t="e">
        <f>(F16+F17)/F15</f>
        <v>#DIV/0!</v>
      </c>
      <c r="V14" s="280" t="e">
        <f>(G16+G17)/G15</f>
        <v>#DIV/0!</v>
      </c>
      <c r="W14" s="280" t="e">
        <f>(H16+H17)/H15</f>
        <v>#DIV/0!</v>
      </c>
      <c r="X14" s="280" t="e">
        <f>(I16+I17)/I15</f>
        <v>#DIV/0!</v>
      </c>
      <c r="Y14" s="553"/>
      <c r="Z14" s="553"/>
      <c r="AA14" s="553"/>
      <c r="AB14" s="553"/>
    </row>
    <row r="15" spans="1:28">
      <c r="B15" s="558"/>
      <c r="C15" s="338"/>
      <c r="D15" s="318" t="s">
        <v>14</v>
      </c>
      <c r="E15" s="439">
        <f>ROUND((M14+N14)*E14*P14,0)</f>
        <v>0</v>
      </c>
      <c r="F15" s="439">
        <f>ROUND((M14+N14)*F14*P14*P15,0)</f>
        <v>0</v>
      </c>
      <c r="G15" s="439">
        <f>ROUND((M14+N14)*G14*P14*P15*P16,0)</f>
        <v>0</v>
      </c>
      <c r="H15" s="439">
        <f>ROUND((M14+N14)*H14*P14*P15*P16*P17,0)</f>
        <v>0</v>
      </c>
      <c r="I15" s="439">
        <f>ROUND((M14+N14)*I14*P14*P15*P16*P17*P18,0)</f>
        <v>0</v>
      </c>
      <c r="J15" s="441">
        <f>SUM(E15:I15)</f>
        <v>0</v>
      </c>
      <c r="L15" s="499"/>
      <c r="M15" s="496"/>
      <c r="N15" s="496"/>
      <c r="O15" s="496"/>
      <c r="P15" s="494">
        <v>1.03</v>
      </c>
      <c r="Q15" s="495">
        <v>0</v>
      </c>
      <c r="R15" s="491">
        <v>12</v>
      </c>
      <c r="S15" s="274"/>
    </row>
    <row r="16" spans="1:28">
      <c r="A16" s="264"/>
      <c r="B16" s="558"/>
      <c r="C16" s="338"/>
      <c r="D16" s="318" t="s">
        <v>29</v>
      </c>
      <c r="E16" s="438">
        <f>ROUND(E15*$P$9,0)</f>
        <v>0</v>
      </c>
      <c r="F16" s="438">
        <f>ROUND(F15*$P$9,0)</f>
        <v>0</v>
      </c>
      <c r="G16" s="438">
        <f>ROUND(G15*$P$9,0)</f>
        <v>0</v>
      </c>
      <c r="H16" s="438">
        <f>ROUND(H15*$P$9,0)</f>
        <v>0</v>
      </c>
      <c r="I16" s="438">
        <f>ROUND(I15*$P$9,0)</f>
        <v>0</v>
      </c>
      <c r="J16" s="441">
        <f>SUM(E16:I16)</f>
        <v>0</v>
      </c>
      <c r="L16" s="499"/>
      <c r="M16" s="496"/>
      <c r="N16" s="496"/>
      <c r="O16" s="496"/>
      <c r="P16" s="494">
        <v>1.03</v>
      </c>
      <c r="Q16" s="495">
        <v>0</v>
      </c>
      <c r="R16" s="491">
        <v>12</v>
      </c>
      <c r="S16" s="274"/>
      <c r="T16" s="280"/>
      <c r="U16" s="280"/>
      <c r="V16" s="280"/>
      <c r="W16" s="280"/>
      <c r="X16" s="280"/>
    </row>
    <row r="17" spans="1:24" ht="15">
      <c r="A17" s="264"/>
      <c r="B17" s="558"/>
      <c r="C17" s="338"/>
      <c r="D17" s="318" t="s">
        <v>28</v>
      </c>
      <c r="E17" s="456">
        <f>ROUND($P$10*E14,0)</f>
        <v>0</v>
      </c>
      <c r="F17" s="456">
        <f>ROUND($P$10*F14,0)</f>
        <v>0</v>
      </c>
      <c r="G17" s="456">
        <f>ROUND($P$10*G14,0)</f>
        <v>0</v>
      </c>
      <c r="H17" s="456">
        <f>ROUND($P$10*H14,0)</f>
        <v>0</v>
      </c>
      <c r="I17" s="456">
        <f>ROUND($P$10*I14,0)</f>
        <v>0</v>
      </c>
      <c r="J17" s="457">
        <f>SUM(E17:I17)</f>
        <v>0</v>
      </c>
      <c r="L17" s="499"/>
      <c r="M17" s="496"/>
      <c r="N17" s="496"/>
      <c r="O17" s="496"/>
      <c r="P17" s="494">
        <v>1.03</v>
      </c>
      <c r="Q17" s="495">
        <v>0</v>
      </c>
      <c r="R17" s="491">
        <v>12</v>
      </c>
      <c r="S17" s="274"/>
      <c r="T17" s="280"/>
      <c r="U17" s="280"/>
      <c r="V17" s="280"/>
      <c r="W17" s="280"/>
      <c r="X17" s="280"/>
    </row>
    <row r="18" spans="1:24">
      <c r="A18" s="264"/>
      <c r="B18" s="558"/>
      <c r="C18" s="338"/>
      <c r="D18" s="322" t="s">
        <v>157</v>
      </c>
      <c r="E18" s="458">
        <f>SUM(E16:E17)</f>
        <v>0</v>
      </c>
      <c r="F18" s="458">
        <f t="shared" ref="F18:I18" si="0">SUM(F16:F17)</f>
        <v>0</v>
      </c>
      <c r="G18" s="458">
        <f t="shared" si="0"/>
        <v>0</v>
      </c>
      <c r="H18" s="458">
        <f t="shared" si="0"/>
        <v>0</v>
      </c>
      <c r="I18" s="458">
        <f t="shared" si="0"/>
        <v>0</v>
      </c>
      <c r="J18" s="459">
        <f>SUM(J16:J17)</f>
        <v>0</v>
      </c>
      <c r="L18" s="499"/>
      <c r="M18" s="496"/>
      <c r="N18" s="496"/>
      <c r="O18" s="496"/>
      <c r="P18" s="494">
        <v>1.03</v>
      </c>
      <c r="Q18" s="495">
        <v>0</v>
      </c>
      <c r="R18" s="491">
        <v>12</v>
      </c>
      <c r="S18" s="274"/>
      <c r="T18" s="280"/>
      <c r="U18" s="280"/>
      <c r="V18" s="280"/>
      <c r="W18" s="280"/>
      <c r="X18" s="280"/>
    </row>
    <row r="19" spans="1:24">
      <c r="A19" s="264"/>
      <c r="B19" s="558"/>
      <c r="C19" s="338"/>
      <c r="D19" s="318"/>
      <c r="E19" s="268"/>
      <c r="F19" s="268"/>
      <c r="G19" s="268"/>
      <c r="H19" s="268"/>
      <c r="I19" s="268"/>
      <c r="J19" s="291"/>
      <c r="L19" s="499"/>
      <c r="M19" s="496"/>
      <c r="N19" s="496"/>
      <c r="O19" s="496"/>
      <c r="P19" s="289"/>
      <c r="Q19" s="496"/>
      <c r="R19" s="289"/>
      <c r="S19" s="274"/>
      <c r="T19" s="256"/>
      <c r="U19" s="558"/>
    </row>
    <row r="20" spans="1:24">
      <c r="A20" s="341"/>
      <c r="B20" s="557" t="s">
        <v>58</v>
      </c>
      <c r="C20" s="339"/>
      <c r="D20" s="337" t="s">
        <v>112</v>
      </c>
      <c r="E20" s="338">
        <f>ROUND($Q20*$R20,6)</f>
        <v>0</v>
      </c>
      <c r="F20" s="338">
        <f>ROUND($Q21*$R21,6)</f>
        <v>0</v>
      </c>
      <c r="G20" s="338">
        <f>ROUND($Q22*$R22,6)</f>
        <v>0</v>
      </c>
      <c r="H20" s="338">
        <f>ROUND($Q23*$R23,6)</f>
        <v>0</v>
      </c>
      <c r="I20" s="338">
        <f>ROUND($Q24*$R24,6)</f>
        <v>0</v>
      </c>
      <c r="J20" s="305"/>
      <c r="L20" s="405">
        <v>0</v>
      </c>
      <c r="M20" s="498">
        <f>ROUND(L20/12,2)</f>
        <v>0</v>
      </c>
      <c r="N20" s="498">
        <f>LOOKUP(O20,'Longevity Lookup'!$A$3:$A$506,'Longevity Lookup'!$B$3:$B$506)</f>
        <v>0</v>
      </c>
      <c r="O20" s="565">
        <v>0</v>
      </c>
      <c r="P20" s="494">
        <v>1.03</v>
      </c>
      <c r="Q20" s="495">
        <v>0</v>
      </c>
      <c r="R20" s="321">
        <f>$R$14</f>
        <v>12</v>
      </c>
      <c r="S20" s="253"/>
      <c r="T20" s="280" t="e">
        <f>(E22+E23)/E21</f>
        <v>#DIV/0!</v>
      </c>
      <c r="U20" s="280" t="e">
        <f>(F22+F23)/F21</f>
        <v>#DIV/0!</v>
      </c>
      <c r="V20" s="280" t="e">
        <f>(G22+G23)/G21</f>
        <v>#DIV/0!</v>
      </c>
      <c r="W20" s="280" t="e">
        <f>(H22+H23)/H21</f>
        <v>#DIV/0!</v>
      </c>
      <c r="X20" s="280" t="e">
        <f>(I22+I23)/I21</f>
        <v>#DIV/0!</v>
      </c>
    </row>
    <row r="21" spans="1:24">
      <c r="A21" s="264"/>
      <c r="B21" s="558"/>
      <c r="C21" s="338"/>
      <c r="D21" s="318" t="s">
        <v>14</v>
      </c>
      <c r="E21" s="439">
        <f>ROUND((M20+N20)*E20*P20,0)</f>
        <v>0</v>
      </c>
      <c r="F21" s="439">
        <f>ROUND((M20+N20)*F20*P20*P21,0)</f>
        <v>0</v>
      </c>
      <c r="G21" s="439">
        <f>ROUND((M20+N20)*G20*P20*P21*P22,0)</f>
        <v>0</v>
      </c>
      <c r="H21" s="439">
        <f>ROUND((M20+N20)*H20*P20*P21*P22*P23,0)</f>
        <v>0</v>
      </c>
      <c r="I21" s="439">
        <f>ROUND((M20+N20)*I20*P20*P21*P22*P23*P24,0)</f>
        <v>0</v>
      </c>
      <c r="J21" s="441">
        <f>SUM(E21:I21)</f>
        <v>0</v>
      </c>
      <c r="L21" s="499"/>
      <c r="M21" s="496"/>
      <c r="N21" s="496"/>
      <c r="O21" s="496"/>
      <c r="P21" s="494">
        <v>1.03</v>
      </c>
      <c r="Q21" s="495">
        <v>0</v>
      </c>
      <c r="R21" s="321">
        <f>$R$15</f>
        <v>12</v>
      </c>
      <c r="S21" s="274"/>
    </row>
    <row r="22" spans="1:24" ht="15" customHeight="1">
      <c r="A22" s="264"/>
      <c r="B22" s="558"/>
      <c r="C22" s="338"/>
      <c r="D22" s="318" t="s">
        <v>29</v>
      </c>
      <c r="E22" s="438">
        <f>ROUND(E21*$P$9,0)</f>
        <v>0</v>
      </c>
      <c r="F22" s="438">
        <f>ROUND(F21*$P$9,0)</f>
        <v>0</v>
      </c>
      <c r="G22" s="438">
        <f>ROUND(G21*$P$9,0)</f>
        <v>0</v>
      </c>
      <c r="H22" s="438">
        <f>ROUND(H21*$P$9,0)</f>
        <v>0</v>
      </c>
      <c r="I22" s="438">
        <f>ROUND(I21*$P$9,0)</f>
        <v>0</v>
      </c>
      <c r="J22" s="441">
        <f>SUM(E22:I22)</f>
        <v>0</v>
      </c>
      <c r="L22" s="499"/>
      <c r="M22" s="496"/>
      <c r="N22" s="496"/>
      <c r="O22" s="496"/>
      <c r="P22" s="494">
        <v>1.03</v>
      </c>
      <c r="Q22" s="495">
        <v>0</v>
      </c>
      <c r="R22" s="321">
        <f>$R$16</f>
        <v>12</v>
      </c>
      <c r="S22" s="274"/>
      <c r="T22" s="280"/>
      <c r="U22" s="280"/>
      <c r="V22" s="280"/>
      <c r="W22" s="280"/>
      <c r="X22" s="280"/>
    </row>
    <row r="23" spans="1:24" ht="13.5" customHeight="1">
      <c r="A23" s="264"/>
      <c r="B23" s="558"/>
      <c r="C23" s="338"/>
      <c r="D23" s="318" t="s">
        <v>28</v>
      </c>
      <c r="E23" s="456">
        <f>ROUND($P$10*E20,0)</f>
        <v>0</v>
      </c>
      <c r="F23" s="456">
        <f>ROUND($P$10*F20,0)</f>
        <v>0</v>
      </c>
      <c r="G23" s="456">
        <f>ROUND($P$10*G20,0)</f>
        <v>0</v>
      </c>
      <c r="H23" s="456">
        <f>ROUND($P$10*H20,0)</f>
        <v>0</v>
      </c>
      <c r="I23" s="456">
        <f>ROUND($P$10*I20,0)</f>
        <v>0</v>
      </c>
      <c r="J23" s="457">
        <f>SUM(E23:I23)</f>
        <v>0</v>
      </c>
      <c r="L23" s="499"/>
      <c r="M23" s="496"/>
      <c r="N23" s="496"/>
      <c r="O23" s="496"/>
      <c r="P23" s="494">
        <v>1.03</v>
      </c>
      <c r="Q23" s="495">
        <v>0</v>
      </c>
      <c r="R23" s="321">
        <f>$R$17</f>
        <v>12</v>
      </c>
      <c r="S23" s="274"/>
      <c r="T23" s="280"/>
      <c r="U23" s="280"/>
      <c r="V23" s="280"/>
      <c r="W23" s="280"/>
      <c r="X23" s="280"/>
    </row>
    <row r="24" spans="1:24">
      <c r="A24" s="264"/>
      <c r="B24" s="558"/>
      <c r="C24" s="338"/>
      <c r="D24" s="322" t="s">
        <v>157</v>
      </c>
      <c r="E24" s="458">
        <f>SUM(E22:E23)</f>
        <v>0</v>
      </c>
      <c r="F24" s="458">
        <f t="shared" ref="F24:I24" si="1">SUM(F22:F23)</f>
        <v>0</v>
      </c>
      <c r="G24" s="458">
        <f t="shared" si="1"/>
        <v>0</v>
      </c>
      <c r="H24" s="458">
        <f t="shared" si="1"/>
        <v>0</v>
      </c>
      <c r="I24" s="458">
        <f t="shared" si="1"/>
        <v>0</v>
      </c>
      <c r="J24" s="459">
        <f>SUM(J22:J23)</f>
        <v>0</v>
      </c>
      <c r="L24" s="499"/>
      <c r="M24" s="496"/>
      <c r="N24" s="496"/>
      <c r="O24" s="496"/>
      <c r="P24" s="494">
        <v>1.03</v>
      </c>
      <c r="Q24" s="495">
        <v>0</v>
      </c>
      <c r="R24" s="321">
        <f>$R$18</f>
        <v>12</v>
      </c>
      <c r="S24" s="274"/>
      <c r="T24" s="280"/>
      <c r="U24" s="280"/>
      <c r="V24" s="280"/>
      <c r="W24" s="280"/>
      <c r="X24" s="280"/>
    </row>
    <row r="25" spans="1:24">
      <c r="A25" s="264"/>
      <c r="B25" s="558"/>
      <c r="C25" s="338"/>
      <c r="D25" s="318"/>
      <c r="E25" s="268"/>
      <c r="F25" s="268"/>
      <c r="G25" s="268"/>
      <c r="H25" s="268"/>
      <c r="I25" s="268"/>
      <c r="J25" s="291"/>
      <c r="L25" s="499"/>
      <c r="M25" s="496"/>
      <c r="N25" s="496"/>
      <c r="O25" s="496"/>
      <c r="P25" s="289"/>
      <c r="Q25" s="496"/>
      <c r="R25" s="289"/>
      <c r="S25" s="274"/>
      <c r="T25" s="256"/>
      <c r="U25" s="558"/>
    </row>
    <row r="26" spans="1:24">
      <c r="A26" s="341"/>
      <c r="B26" s="557" t="s">
        <v>58</v>
      </c>
      <c r="C26" s="339"/>
      <c r="D26" s="337" t="s">
        <v>112</v>
      </c>
      <c r="E26" s="338">
        <f>ROUND($Q26*$R26,6)</f>
        <v>0</v>
      </c>
      <c r="F26" s="338">
        <f>ROUND($Q27*$R27,6)</f>
        <v>0</v>
      </c>
      <c r="G26" s="338">
        <f>ROUND($Q28*$R28,6)</f>
        <v>0</v>
      </c>
      <c r="H26" s="338">
        <f>ROUND($Q29*$R29,6)</f>
        <v>0</v>
      </c>
      <c r="I26" s="338">
        <f>ROUND($Q30*$R30,6)</f>
        <v>0</v>
      </c>
      <c r="J26" s="305"/>
      <c r="L26" s="405">
        <v>0</v>
      </c>
      <c r="M26" s="498">
        <f>ROUND(L26/12,2)</f>
        <v>0</v>
      </c>
      <c r="N26" s="498">
        <f>LOOKUP(O26,'Longevity Lookup'!$A$3:$A$506,'Longevity Lookup'!$B$3:$B$506)</f>
        <v>0</v>
      </c>
      <c r="O26" s="565">
        <v>0</v>
      </c>
      <c r="P26" s="494">
        <v>1.03</v>
      </c>
      <c r="Q26" s="495">
        <v>0</v>
      </c>
      <c r="R26" s="321">
        <f>$R$14</f>
        <v>12</v>
      </c>
      <c r="S26" s="253"/>
      <c r="T26" s="280" t="e">
        <f>(E28+E29)/E27</f>
        <v>#DIV/0!</v>
      </c>
      <c r="U26" s="280" t="e">
        <f>(F28+F29)/F27</f>
        <v>#DIV/0!</v>
      </c>
      <c r="V26" s="280" t="e">
        <f>(G28+G29)/G27</f>
        <v>#DIV/0!</v>
      </c>
      <c r="W26" s="280" t="e">
        <f>(H28+H29)/H27</f>
        <v>#DIV/0!</v>
      </c>
      <c r="X26" s="280" t="e">
        <f>(I28+I29)/I27</f>
        <v>#DIV/0!</v>
      </c>
    </row>
    <row r="27" spans="1:24">
      <c r="B27" s="558"/>
      <c r="C27" s="338"/>
      <c r="D27" s="318" t="s">
        <v>14</v>
      </c>
      <c r="E27" s="439">
        <f>ROUND((M26+N26)*E26*P26,0)</f>
        <v>0</v>
      </c>
      <c r="F27" s="439">
        <f>ROUND((M26+N26)*F26*P26*P27,0)</f>
        <v>0</v>
      </c>
      <c r="G27" s="439">
        <f>ROUND((M26+N26)*G26*P26*P27*P28,0)</f>
        <v>0</v>
      </c>
      <c r="H27" s="439">
        <f>ROUND((M26+N26)*H26*P26*P27*P28*P29,0)</f>
        <v>0</v>
      </c>
      <c r="I27" s="439">
        <f>ROUND((M26+N26)*I26*P26*P27*P28*P29*P30,0)</f>
        <v>0</v>
      </c>
      <c r="J27" s="441">
        <f>SUM(E27:I27)</f>
        <v>0</v>
      </c>
      <c r="L27" s="499"/>
      <c r="M27" s="496"/>
      <c r="N27" s="496"/>
      <c r="O27" s="496"/>
      <c r="P27" s="494">
        <v>1.03</v>
      </c>
      <c r="Q27" s="495">
        <v>0</v>
      </c>
      <c r="R27" s="321">
        <f>$R$15</f>
        <v>12</v>
      </c>
      <c r="S27" s="274"/>
    </row>
    <row r="28" spans="1:24">
      <c r="A28" s="264"/>
      <c r="B28" s="558"/>
      <c r="C28" s="338"/>
      <c r="D28" s="318" t="s">
        <v>29</v>
      </c>
      <c r="E28" s="438">
        <f>ROUND(E27*$P$9,0)</f>
        <v>0</v>
      </c>
      <c r="F28" s="438">
        <f>ROUND(F27*$P$9,0)</f>
        <v>0</v>
      </c>
      <c r="G28" s="438">
        <f>ROUND(G27*$P$9,0)</f>
        <v>0</v>
      </c>
      <c r="H28" s="438">
        <f>ROUND(H27*$P$9,0)</f>
        <v>0</v>
      </c>
      <c r="I28" s="438">
        <f>ROUND(I27*$P$9,0)</f>
        <v>0</v>
      </c>
      <c r="J28" s="441">
        <f>SUM(E28:I28)</f>
        <v>0</v>
      </c>
      <c r="L28" s="499"/>
      <c r="M28" s="496"/>
      <c r="N28" s="496"/>
      <c r="O28" s="496"/>
      <c r="P28" s="494">
        <v>1.03</v>
      </c>
      <c r="Q28" s="495">
        <v>0</v>
      </c>
      <c r="R28" s="321">
        <f>$R$16</f>
        <v>12</v>
      </c>
      <c r="S28" s="274"/>
      <c r="T28" s="280"/>
      <c r="U28" s="280"/>
      <c r="V28" s="280"/>
      <c r="W28" s="280"/>
      <c r="X28" s="280"/>
    </row>
    <row r="29" spans="1:24" ht="15">
      <c r="A29" s="264"/>
      <c r="B29" s="558"/>
      <c r="C29" s="338"/>
      <c r="D29" s="318" t="s">
        <v>28</v>
      </c>
      <c r="E29" s="456">
        <f>ROUND($P$10*E26,0)</f>
        <v>0</v>
      </c>
      <c r="F29" s="456">
        <f>ROUND($P$10*F26,0)</f>
        <v>0</v>
      </c>
      <c r="G29" s="456">
        <f>ROUND($P$10*G26,0)</f>
        <v>0</v>
      </c>
      <c r="H29" s="456">
        <f>ROUND($P$10*H26,0)</f>
        <v>0</v>
      </c>
      <c r="I29" s="456">
        <f>ROUND($P$10*I26,0)</f>
        <v>0</v>
      </c>
      <c r="J29" s="457">
        <f>SUM(E29:I29)</f>
        <v>0</v>
      </c>
      <c r="L29" s="499"/>
      <c r="M29" s="496"/>
      <c r="N29" s="496"/>
      <c r="O29" s="496"/>
      <c r="P29" s="494">
        <v>1.03</v>
      </c>
      <c r="Q29" s="495">
        <v>0</v>
      </c>
      <c r="R29" s="321">
        <f>$R$17</f>
        <v>12</v>
      </c>
      <c r="S29" s="274"/>
      <c r="T29" s="280"/>
      <c r="U29" s="280"/>
      <c r="V29" s="280"/>
      <c r="W29" s="280"/>
      <c r="X29" s="280"/>
    </row>
    <row r="30" spans="1:24">
      <c r="A30" s="264"/>
      <c r="B30" s="558"/>
      <c r="C30" s="338"/>
      <c r="D30" s="322" t="s">
        <v>157</v>
      </c>
      <c r="E30" s="458">
        <f>SUM(E28:E29)</f>
        <v>0</v>
      </c>
      <c r="F30" s="458">
        <f t="shared" ref="F30:I30" si="2">SUM(F28:F29)</f>
        <v>0</v>
      </c>
      <c r="G30" s="458">
        <f t="shared" si="2"/>
        <v>0</v>
      </c>
      <c r="H30" s="458">
        <f t="shared" si="2"/>
        <v>0</v>
      </c>
      <c r="I30" s="458">
        <f t="shared" si="2"/>
        <v>0</v>
      </c>
      <c r="J30" s="459">
        <f>SUM(J28:J29)</f>
        <v>0</v>
      </c>
      <c r="L30" s="499"/>
      <c r="M30" s="496"/>
      <c r="N30" s="496"/>
      <c r="O30" s="496"/>
      <c r="P30" s="494">
        <v>1.03</v>
      </c>
      <c r="Q30" s="495">
        <v>0</v>
      </c>
      <c r="R30" s="321">
        <f>$R$18</f>
        <v>12</v>
      </c>
      <c r="S30" s="274"/>
      <c r="T30" s="280"/>
      <c r="U30" s="280"/>
      <c r="V30" s="280"/>
      <c r="W30" s="280"/>
      <c r="X30" s="280"/>
    </row>
    <row r="31" spans="1:24">
      <c r="A31" s="264"/>
      <c r="B31" s="558"/>
      <c r="C31" s="338"/>
      <c r="D31" s="318"/>
      <c r="E31" s="268"/>
      <c r="F31" s="268"/>
      <c r="G31" s="268"/>
      <c r="H31" s="268"/>
      <c r="I31" s="268"/>
      <c r="J31" s="291"/>
      <c r="L31" s="499"/>
      <c r="M31" s="496"/>
      <c r="N31" s="496"/>
      <c r="O31" s="496"/>
      <c r="P31" s="289"/>
      <c r="Q31" s="496"/>
      <c r="R31" s="289"/>
      <c r="S31" s="274"/>
      <c r="T31" s="256"/>
      <c r="U31" s="558"/>
    </row>
    <row r="32" spans="1:24">
      <c r="A32" s="110"/>
      <c r="B32" s="557" t="s">
        <v>58</v>
      </c>
      <c r="C32" s="339"/>
      <c r="D32" s="337" t="s">
        <v>112</v>
      </c>
      <c r="E32" s="338">
        <f>ROUND($Q32*$R32,6)</f>
        <v>0</v>
      </c>
      <c r="F32" s="338">
        <f>ROUND($Q33*$R33,6)</f>
        <v>0</v>
      </c>
      <c r="G32" s="338">
        <f>ROUND($Q34*$R34,6)</f>
        <v>0</v>
      </c>
      <c r="H32" s="338">
        <f>ROUND($Q35*$R35,6)</f>
        <v>0</v>
      </c>
      <c r="I32" s="338">
        <f>ROUND($Q36*$R36,6)</f>
        <v>0</v>
      </c>
      <c r="J32" s="305"/>
      <c r="L32" s="405">
        <v>0</v>
      </c>
      <c r="M32" s="498">
        <f>ROUND(L32/12,2)</f>
        <v>0</v>
      </c>
      <c r="N32" s="498">
        <f>LOOKUP(O32,'Longevity Lookup'!$A$3:$A$506,'Longevity Lookup'!$B$3:$B$506)</f>
        <v>0</v>
      </c>
      <c r="O32" s="565">
        <v>0</v>
      </c>
      <c r="P32" s="494">
        <v>1.03</v>
      </c>
      <c r="Q32" s="495">
        <v>0</v>
      </c>
      <c r="R32" s="321">
        <f>$R$14</f>
        <v>12</v>
      </c>
      <c r="S32" s="253"/>
      <c r="T32" s="280" t="e">
        <f>(E34+E35)/E33</f>
        <v>#DIV/0!</v>
      </c>
      <c r="U32" s="280" t="e">
        <f>(F34+F35)/F33</f>
        <v>#DIV/0!</v>
      </c>
      <c r="V32" s="280" t="e">
        <f>(G34+G35)/G33</f>
        <v>#DIV/0!</v>
      </c>
      <c r="W32" s="280" t="e">
        <f>(H34+H35)/H33</f>
        <v>#DIV/0!</v>
      </c>
      <c r="X32" s="280" t="e">
        <f>(I34+I35)/I33</f>
        <v>#DIV/0!</v>
      </c>
    </row>
    <row r="33" spans="1:24">
      <c r="A33" s="264"/>
      <c r="C33" s="338"/>
      <c r="D33" s="318" t="s">
        <v>14</v>
      </c>
      <c r="E33" s="439">
        <f>ROUND((M32+N32)*E32*P32,0)</f>
        <v>0</v>
      </c>
      <c r="F33" s="439">
        <f>ROUND((M32+N32)*F32*P32*P33,0)</f>
        <v>0</v>
      </c>
      <c r="G33" s="439">
        <f>ROUND((M32+N32)*G32*P32*P33*P34,0)</f>
        <v>0</v>
      </c>
      <c r="H33" s="439">
        <f>ROUND((M32+N32)*H32*P32*P33*P34*P35,0)</f>
        <v>0</v>
      </c>
      <c r="I33" s="439">
        <f>ROUND((M32+N32)*I32*P32*P33*P34*P35*P36,0)</f>
        <v>0</v>
      </c>
      <c r="J33" s="441">
        <f>SUM(E33:I33)</f>
        <v>0</v>
      </c>
      <c r="L33" s="499"/>
      <c r="M33" s="496"/>
      <c r="N33" s="496"/>
      <c r="O33" s="496"/>
      <c r="P33" s="494">
        <v>1.03</v>
      </c>
      <c r="Q33" s="495">
        <v>0</v>
      </c>
      <c r="R33" s="321">
        <f>$R$15</f>
        <v>12</v>
      </c>
      <c r="S33" s="274"/>
    </row>
    <row r="34" spans="1:24">
      <c r="A34" s="264"/>
      <c r="B34" s="558"/>
      <c r="C34" s="338"/>
      <c r="D34" s="318" t="s">
        <v>29</v>
      </c>
      <c r="E34" s="438">
        <f>ROUND(E33*$P$9,0)</f>
        <v>0</v>
      </c>
      <c r="F34" s="438">
        <f>ROUND(F33*$P$9,0)</f>
        <v>0</v>
      </c>
      <c r="G34" s="438">
        <f>ROUND(G33*$P$9,0)</f>
        <v>0</v>
      </c>
      <c r="H34" s="438">
        <f>ROUND(H33*$P$9,0)</f>
        <v>0</v>
      </c>
      <c r="I34" s="438">
        <f>ROUND(I33*$P$9,0)</f>
        <v>0</v>
      </c>
      <c r="J34" s="441">
        <f>SUM(E34:I34)</f>
        <v>0</v>
      </c>
      <c r="L34" s="499"/>
      <c r="M34" s="496"/>
      <c r="N34" s="496"/>
      <c r="O34" s="496"/>
      <c r="P34" s="494">
        <v>1.03</v>
      </c>
      <c r="Q34" s="495">
        <v>0</v>
      </c>
      <c r="R34" s="321">
        <f>$R$16</f>
        <v>12</v>
      </c>
      <c r="S34" s="274"/>
      <c r="T34" s="280"/>
      <c r="U34" s="280"/>
      <c r="V34" s="280"/>
      <c r="W34" s="280"/>
      <c r="X34" s="280"/>
    </row>
    <row r="35" spans="1:24" ht="15">
      <c r="A35" s="264"/>
      <c r="B35" s="558"/>
      <c r="C35" s="338"/>
      <c r="D35" s="318" t="s">
        <v>28</v>
      </c>
      <c r="E35" s="456">
        <f>ROUND($P$10*E32,0)</f>
        <v>0</v>
      </c>
      <c r="F35" s="456">
        <f>ROUND($P$10*F32,0)</f>
        <v>0</v>
      </c>
      <c r="G35" s="456">
        <f>ROUND($P$10*G32,0)</f>
        <v>0</v>
      </c>
      <c r="H35" s="456">
        <f>ROUND($P$10*H32,0)</f>
        <v>0</v>
      </c>
      <c r="I35" s="456">
        <f>ROUND($P$10*I32,0)</f>
        <v>0</v>
      </c>
      <c r="J35" s="457">
        <f>SUM(E35:I35)</f>
        <v>0</v>
      </c>
      <c r="L35" s="499"/>
      <c r="M35" s="496"/>
      <c r="N35" s="496"/>
      <c r="O35" s="496"/>
      <c r="P35" s="494">
        <v>1.03</v>
      </c>
      <c r="Q35" s="495">
        <v>0</v>
      </c>
      <c r="R35" s="321">
        <f>$R$17</f>
        <v>12</v>
      </c>
      <c r="S35" s="274"/>
      <c r="T35" s="280"/>
      <c r="U35" s="280"/>
      <c r="V35" s="280"/>
      <c r="W35" s="280"/>
      <c r="X35" s="280"/>
    </row>
    <row r="36" spans="1:24">
      <c r="A36" s="264"/>
      <c r="B36" s="558"/>
      <c r="C36" s="338"/>
      <c r="D36" s="322" t="s">
        <v>157</v>
      </c>
      <c r="E36" s="458">
        <f>SUM(E34:E35)</f>
        <v>0</v>
      </c>
      <c r="F36" s="458">
        <f t="shared" ref="F36:I36" si="3">SUM(F34:F35)</f>
        <v>0</v>
      </c>
      <c r="G36" s="458">
        <f t="shared" si="3"/>
        <v>0</v>
      </c>
      <c r="H36" s="458">
        <f t="shared" si="3"/>
        <v>0</v>
      </c>
      <c r="I36" s="458">
        <f t="shared" si="3"/>
        <v>0</v>
      </c>
      <c r="J36" s="459">
        <f>SUM(J34:J35)</f>
        <v>0</v>
      </c>
      <c r="L36" s="499"/>
      <c r="M36" s="496"/>
      <c r="N36" s="496"/>
      <c r="O36" s="496"/>
      <c r="P36" s="494">
        <v>1.03</v>
      </c>
      <c r="Q36" s="495">
        <v>0</v>
      </c>
      <c r="R36" s="321">
        <f>$R$18</f>
        <v>12</v>
      </c>
      <c r="S36" s="274"/>
      <c r="T36" s="280"/>
      <c r="U36" s="280"/>
      <c r="V36" s="280"/>
      <c r="W36" s="280"/>
      <c r="X36" s="280"/>
    </row>
    <row r="37" spans="1:24">
      <c r="A37" s="264"/>
      <c r="B37" s="558"/>
      <c r="C37" s="338"/>
      <c r="D37" s="318"/>
      <c r="E37" s="268"/>
      <c r="F37" s="268"/>
      <c r="G37" s="268"/>
      <c r="H37" s="268"/>
      <c r="I37" s="268"/>
      <c r="J37" s="291"/>
      <c r="L37" s="499"/>
      <c r="M37" s="496"/>
      <c r="N37" s="496"/>
      <c r="O37" s="496"/>
      <c r="P37" s="289"/>
      <c r="Q37" s="496"/>
      <c r="R37" s="289"/>
      <c r="S37" s="274"/>
      <c r="T37" s="256"/>
      <c r="U37" s="558"/>
    </row>
    <row r="38" spans="1:24">
      <c r="A38" s="110"/>
      <c r="B38" s="557" t="s">
        <v>58</v>
      </c>
      <c r="C38" s="339"/>
      <c r="D38" s="337" t="s">
        <v>112</v>
      </c>
      <c r="E38" s="338">
        <f>ROUND($Q38*$R38,6)</f>
        <v>0</v>
      </c>
      <c r="F38" s="338">
        <f>ROUND($Q39*$R39,6)</f>
        <v>0</v>
      </c>
      <c r="G38" s="338">
        <f>ROUND($Q40*$R40,6)</f>
        <v>0</v>
      </c>
      <c r="H38" s="338">
        <f>ROUND($Q41*$R41,6)</f>
        <v>0</v>
      </c>
      <c r="I38" s="338">
        <f>ROUND($Q42*$R42,6)</f>
        <v>0</v>
      </c>
      <c r="J38" s="305"/>
      <c r="L38" s="405">
        <v>0</v>
      </c>
      <c r="M38" s="498">
        <f>ROUND(L38/12,2)</f>
        <v>0</v>
      </c>
      <c r="N38" s="498">
        <f>LOOKUP(O38,'Longevity Lookup'!$A$3:$A$506,'Longevity Lookup'!$B$3:$B$506)</f>
        <v>0</v>
      </c>
      <c r="O38" s="565">
        <v>0</v>
      </c>
      <c r="P38" s="494">
        <v>1.03</v>
      </c>
      <c r="Q38" s="495">
        <v>0</v>
      </c>
      <c r="R38" s="321">
        <f>$R$14</f>
        <v>12</v>
      </c>
      <c r="S38" s="253"/>
      <c r="T38" s="280" t="e">
        <f>(E40+E41)/E39</f>
        <v>#DIV/0!</v>
      </c>
      <c r="U38" s="280" t="e">
        <f>(F40+F41)/F39</f>
        <v>#DIV/0!</v>
      </c>
      <c r="V38" s="280" t="e">
        <f>(G40+G41)/G39</f>
        <v>#DIV/0!</v>
      </c>
      <c r="W38" s="280" t="e">
        <f>(H40+H41)/H39</f>
        <v>#DIV/0!</v>
      </c>
      <c r="X38" s="280" t="e">
        <f>(I40+I41)/I39</f>
        <v>#DIV/0!</v>
      </c>
    </row>
    <row r="39" spans="1:24">
      <c r="A39" s="264"/>
      <c r="C39" s="338"/>
      <c r="D39" s="318" t="s">
        <v>14</v>
      </c>
      <c r="E39" s="439">
        <f>ROUND((M38+N38)*E38*P38,0)</f>
        <v>0</v>
      </c>
      <c r="F39" s="439">
        <f>ROUND((M38+N38)*F38*P38*P39,0)</f>
        <v>0</v>
      </c>
      <c r="G39" s="439">
        <f>ROUND((M38+N38)*G38*P38*P39*P40,0)</f>
        <v>0</v>
      </c>
      <c r="H39" s="439">
        <f>ROUND((M38+N38)*H38*P38*P39*P40*P41,0)</f>
        <v>0</v>
      </c>
      <c r="I39" s="439">
        <f>ROUND((M38+N38)*I38*P38*P39*P40*P41*P42,0)</f>
        <v>0</v>
      </c>
      <c r="J39" s="441">
        <f>SUM(E39:I39)</f>
        <v>0</v>
      </c>
      <c r="L39" s="499"/>
      <c r="M39" s="496"/>
      <c r="N39" s="496"/>
      <c r="O39" s="496"/>
      <c r="P39" s="494">
        <v>1.03</v>
      </c>
      <c r="Q39" s="495">
        <v>0</v>
      </c>
      <c r="R39" s="321">
        <f>$R$15</f>
        <v>12</v>
      </c>
      <c r="S39" s="274"/>
    </row>
    <row r="40" spans="1:24">
      <c r="A40" s="264"/>
      <c r="B40" s="558"/>
      <c r="C40" s="338"/>
      <c r="D40" s="318" t="s">
        <v>29</v>
      </c>
      <c r="E40" s="438">
        <f>ROUND(E39*$P$9,0)</f>
        <v>0</v>
      </c>
      <c r="F40" s="438">
        <f>ROUND(F39*$P$9,0)</f>
        <v>0</v>
      </c>
      <c r="G40" s="438">
        <f>ROUND(G39*$P$9,0)</f>
        <v>0</v>
      </c>
      <c r="H40" s="438">
        <f>ROUND(H39*$P$9,0)</f>
        <v>0</v>
      </c>
      <c r="I40" s="438">
        <f>ROUND(I39*$P$9,0)</f>
        <v>0</v>
      </c>
      <c r="J40" s="441">
        <f>SUM(E40:I40)</f>
        <v>0</v>
      </c>
      <c r="L40" s="499"/>
      <c r="M40" s="496"/>
      <c r="N40" s="496"/>
      <c r="O40" s="496"/>
      <c r="P40" s="494">
        <v>1.03</v>
      </c>
      <c r="Q40" s="495">
        <v>0</v>
      </c>
      <c r="R40" s="321">
        <f>$R$16</f>
        <v>12</v>
      </c>
      <c r="S40" s="274"/>
      <c r="T40" s="280"/>
      <c r="U40" s="280"/>
      <c r="V40" s="280"/>
      <c r="W40" s="280"/>
      <c r="X40" s="280"/>
    </row>
    <row r="41" spans="1:24" ht="15">
      <c r="A41" s="264"/>
      <c r="B41" s="558"/>
      <c r="C41" s="338"/>
      <c r="D41" s="318" t="s">
        <v>28</v>
      </c>
      <c r="E41" s="456">
        <f>ROUND($P$10*E38,0)</f>
        <v>0</v>
      </c>
      <c r="F41" s="456">
        <f>ROUND($P$10*F38,0)</f>
        <v>0</v>
      </c>
      <c r="G41" s="456">
        <f>ROUND($P$10*G38,0)</f>
        <v>0</v>
      </c>
      <c r="H41" s="456">
        <f>ROUND($P$10*H38,0)</f>
        <v>0</v>
      </c>
      <c r="I41" s="456">
        <f>ROUND($P$10*I38,0)</f>
        <v>0</v>
      </c>
      <c r="J41" s="457">
        <f>SUM(E41:I41)</f>
        <v>0</v>
      </c>
      <c r="L41" s="499"/>
      <c r="M41" s="496"/>
      <c r="N41" s="496"/>
      <c r="O41" s="496"/>
      <c r="P41" s="494">
        <v>1.03</v>
      </c>
      <c r="Q41" s="495">
        <v>0</v>
      </c>
      <c r="R41" s="321">
        <f>$R$17</f>
        <v>12</v>
      </c>
      <c r="S41" s="274"/>
      <c r="T41" s="280"/>
      <c r="U41" s="280"/>
      <c r="V41" s="280"/>
      <c r="W41" s="280"/>
      <c r="X41" s="280"/>
    </row>
    <row r="42" spans="1:24">
      <c r="A42" s="264"/>
      <c r="B42" s="558"/>
      <c r="C42" s="338"/>
      <c r="D42" s="322" t="s">
        <v>157</v>
      </c>
      <c r="E42" s="458">
        <f>SUM(E40:E41)</f>
        <v>0</v>
      </c>
      <c r="F42" s="458">
        <f t="shared" ref="F42:I42" si="4">SUM(F40:F41)</f>
        <v>0</v>
      </c>
      <c r="G42" s="458">
        <f t="shared" si="4"/>
        <v>0</v>
      </c>
      <c r="H42" s="458">
        <f t="shared" si="4"/>
        <v>0</v>
      </c>
      <c r="I42" s="458">
        <f t="shared" si="4"/>
        <v>0</v>
      </c>
      <c r="J42" s="459">
        <f>SUM(J40:J41)</f>
        <v>0</v>
      </c>
      <c r="L42" s="499"/>
      <c r="M42" s="496"/>
      <c r="N42" s="496"/>
      <c r="O42" s="496"/>
      <c r="P42" s="494">
        <v>1.03</v>
      </c>
      <c r="Q42" s="495">
        <v>0</v>
      </c>
      <c r="R42" s="321">
        <f>$R$18</f>
        <v>12</v>
      </c>
      <c r="S42" s="274"/>
      <c r="T42" s="280"/>
      <c r="U42" s="280"/>
      <c r="V42" s="280"/>
      <c r="W42" s="280"/>
      <c r="X42" s="280"/>
    </row>
    <row r="43" spans="1:24">
      <c r="A43" s="264"/>
      <c r="B43" s="558"/>
      <c r="C43" s="338"/>
      <c r="D43" s="318"/>
      <c r="E43" s="268"/>
      <c r="F43" s="268"/>
      <c r="G43" s="268"/>
      <c r="H43" s="268"/>
      <c r="I43" s="268"/>
      <c r="J43" s="291"/>
      <c r="L43" s="499"/>
      <c r="M43" s="496"/>
      <c r="N43" s="496"/>
      <c r="O43" s="496"/>
      <c r="P43" s="289"/>
      <c r="Q43" s="496"/>
      <c r="R43" s="289"/>
      <c r="S43" s="274"/>
      <c r="T43" s="256"/>
      <c r="U43" s="558"/>
    </row>
    <row r="44" spans="1:24">
      <c r="A44" s="110"/>
      <c r="B44" s="557" t="s">
        <v>114</v>
      </c>
      <c r="C44" s="339"/>
      <c r="D44" s="337" t="s">
        <v>112</v>
      </c>
      <c r="E44" s="338">
        <f>ROUND($Q44*$R44,6)</f>
        <v>0</v>
      </c>
      <c r="F44" s="338">
        <f>ROUND($Q45*$R45,6)</f>
        <v>0</v>
      </c>
      <c r="G44" s="338">
        <f>ROUND($Q46*$R46,6)</f>
        <v>0</v>
      </c>
      <c r="H44" s="338">
        <f>ROUND($Q47*$R47,6)</f>
        <v>0</v>
      </c>
      <c r="I44" s="338">
        <f>ROUND($Q48*$R48,6)</f>
        <v>0</v>
      </c>
      <c r="J44" s="305"/>
      <c r="L44" s="405">
        <v>0</v>
      </c>
      <c r="M44" s="498">
        <f>ROUND(L44/12,2)</f>
        <v>0</v>
      </c>
      <c r="N44" s="498">
        <f>LOOKUP(O44,'Longevity Lookup'!$A$3:$A$506,'Longevity Lookup'!$B$3:$B$506)</f>
        <v>0</v>
      </c>
      <c r="O44" s="565">
        <v>0</v>
      </c>
      <c r="P44" s="494">
        <v>1.03</v>
      </c>
      <c r="Q44" s="495">
        <v>0</v>
      </c>
      <c r="R44" s="321">
        <f>$R$14</f>
        <v>12</v>
      </c>
      <c r="S44" s="253"/>
      <c r="T44" s="280" t="e">
        <f>(E46+E47)/E45</f>
        <v>#DIV/0!</v>
      </c>
      <c r="U44" s="280" t="e">
        <f>(F46+F47)/F45</f>
        <v>#DIV/0!</v>
      </c>
      <c r="V44" s="280" t="e">
        <f>(G46+G47)/G45</f>
        <v>#DIV/0!</v>
      </c>
      <c r="W44" s="280" t="e">
        <f>(H46+H47)/H45</f>
        <v>#DIV/0!</v>
      </c>
      <c r="X44" s="280" t="e">
        <f>(I46+I47)/I45</f>
        <v>#DIV/0!</v>
      </c>
    </row>
    <row r="45" spans="1:24">
      <c r="A45" s="264"/>
      <c r="C45" s="338"/>
      <c r="D45" s="318" t="s">
        <v>14</v>
      </c>
      <c r="E45" s="439">
        <f>ROUND((M44+N44)*E44*P44,0)</f>
        <v>0</v>
      </c>
      <c r="F45" s="439">
        <f>ROUND((M44+N44)*F44*P44*P45,0)</f>
        <v>0</v>
      </c>
      <c r="G45" s="439">
        <f>ROUND((M44+N44)*G44*P44*P45*P46,0)</f>
        <v>0</v>
      </c>
      <c r="H45" s="439">
        <f>ROUND((M44+N44)*H44*P44*P45*P46*P47,0)</f>
        <v>0</v>
      </c>
      <c r="I45" s="439">
        <f>ROUND((M44+N44)*I44*P44*P45*P46*P47*P48,0)</f>
        <v>0</v>
      </c>
      <c r="J45" s="441">
        <f>SUM(E45:I45)</f>
        <v>0</v>
      </c>
      <c r="L45" s="499"/>
      <c r="M45" s="496"/>
      <c r="N45" s="496"/>
      <c r="O45" s="496"/>
      <c r="P45" s="494">
        <v>1.03</v>
      </c>
      <c r="Q45" s="495">
        <v>0</v>
      </c>
      <c r="R45" s="321">
        <f>$R$15</f>
        <v>12</v>
      </c>
      <c r="S45" s="274"/>
    </row>
    <row r="46" spans="1:24">
      <c r="A46" s="264"/>
      <c r="B46" s="558"/>
      <c r="C46" s="338"/>
      <c r="D46" s="318" t="s">
        <v>29</v>
      </c>
      <c r="E46" s="438">
        <f>ROUND(E45*$P$9,0)</f>
        <v>0</v>
      </c>
      <c r="F46" s="438">
        <f>ROUND(F45*$P$9,0)</f>
        <v>0</v>
      </c>
      <c r="G46" s="438">
        <f>ROUND(G45*$P$9,0)</f>
        <v>0</v>
      </c>
      <c r="H46" s="438">
        <f>ROUND(H45*$P$9,0)</f>
        <v>0</v>
      </c>
      <c r="I46" s="438">
        <f>ROUND(I45*$P$9,0)</f>
        <v>0</v>
      </c>
      <c r="J46" s="441">
        <f>SUM(E46:I46)</f>
        <v>0</v>
      </c>
      <c r="L46" s="499"/>
      <c r="M46" s="496"/>
      <c r="N46" s="496"/>
      <c r="O46" s="496"/>
      <c r="P46" s="494">
        <v>1.03</v>
      </c>
      <c r="Q46" s="495">
        <v>0</v>
      </c>
      <c r="R46" s="321">
        <f>$R$16</f>
        <v>12</v>
      </c>
      <c r="S46" s="274"/>
      <c r="T46" s="280"/>
      <c r="U46" s="280"/>
      <c r="V46" s="280"/>
      <c r="W46" s="280"/>
      <c r="X46" s="280"/>
    </row>
    <row r="47" spans="1:24" ht="15">
      <c r="A47" s="264"/>
      <c r="B47" s="558"/>
      <c r="C47" s="338"/>
      <c r="D47" s="318" t="s">
        <v>28</v>
      </c>
      <c r="E47" s="456">
        <f>ROUND($P$10*E44,0)</f>
        <v>0</v>
      </c>
      <c r="F47" s="456">
        <f>ROUND($P$10*F44,0)</f>
        <v>0</v>
      </c>
      <c r="G47" s="456">
        <f>ROUND($P$10*G44,0)</f>
        <v>0</v>
      </c>
      <c r="H47" s="456">
        <f>ROUND($P$10*H44,0)</f>
        <v>0</v>
      </c>
      <c r="I47" s="456">
        <f>ROUND($P$10*I44,0)</f>
        <v>0</v>
      </c>
      <c r="J47" s="457">
        <f>SUM(E47:I47)</f>
        <v>0</v>
      </c>
      <c r="L47" s="499"/>
      <c r="M47" s="496"/>
      <c r="N47" s="496"/>
      <c r="O47" s="496"/>
      <c r="P47" s="494">
        <v>1.03</v>
      </c>
      <c r="Q47" s="495">
        <v>0</v>
      </c>
      <c r="R47" s="321">
        <f>$R$17</f>
        <v>12</v>
      </c>
      <c r="S47" s="274"/>
      <c r="T47" s="280"/>
      <c r="U47" s="280"/>
      <c r="V47" s="280"/>
      <c r="W47" s="280"/>
      <c r="X47" s="280"/>
    </row>
    <row r="48" spans="1:24">
      <c r="A48" s="264"/>
      <c r="B48" s="558"/>
      <c r="C48" s="338"/>
      <c r="D48" s="322" t="s">
        <v>157</v>
      </c>
      <c r="E48" s="458">
        <f>SUM(E46:E47)</f>
        <v>0</v>
      </c>
      <c r="F48" s="458">
        <f t="shared" ref="F48:I48" si="5">SUM(F46:F47)</f>
        <v>0</v>
      </c>
      <c r="G48" s="458">
        <f t="shared" si="5"/>
        <v>0</v>
      </c>
      <c r="H48" s="458">
        <f t="shared" si="5"/>
        <v>0</v>
      </c>
      <c r="I48" s="458">
        <f t="shared" si="5"/>
        <v>0</v>
      </c>
      <c r="J48" s="459">
        <f>SUM(J46:J47)</f>
        <v>0</v>
      </c>
      <c r="L48" s="499"/>
      <c r="M48" s="496"/>
      <c r="N48" s="496"/>
      <c r="O48" s="496"/>
      <c r="P48" s="494">
        <v>1.03</v>
      </c>
      <c r="Q48" s="495">
        <v>0</v>
      </c>
      <c r="R48" s="321">
        <f>$R$18</f>
        <v>12</v>
      </c>
      <c r="S48" s="274"/>
      <c r="T48" s="280"/>
      <c r="U48" s="280"/>
      <c r="V48" s="280"/>
      <c r="W48" s="280"/>
      <c r="X48" s="280"/>
    </row>
    <row r="49" spans="1:24">
      <c r="A49" s="264"/>
      <c r="B49" s="558"/>
      <c r="C49" s="338"/>
      <c r="D49" s="318"/>
      <c r="E49" s="268"/>
      <c r="F49" s="268"/>
      <c r="G49" s="268"/>
      <c r="H49" s="268"/>
      <c r="I49" s="268"/>
      <c r="J49" s="291"/>
      <c r="L49" s="499"/>
      <c r="M49" s="496"/>
      <c r="N49" s="496"/>
      <c r="O49" s="496"/>
      <c r="P49" s="289"/>
      <c r="Q49" s="496"/>
      <c r="R49" s="289"/>
      <c r="S49" s="274"/>
      <c r="T49" s="256"/>
      <c r="U49" s="558"/>
    </row>
    <row r="50" spans="1:24">
      <c r="A50" s="110"/>
      <c r="B50" s="557" t="s">
        <v>114</v>
      </c>
      <c r="C50" s="339"/>
      <c r="D50" s="337" t="s">
        <v>112</v>
      </c>
      <c r="E50" s="338">
        <f>ROUND($Q50*$R50,6)</f>
        <v>0</v>
      </c>
      <c r="F50" s="338">
        <f>ROUND($Q51*$R51,6)</f>
        <v>0</v>
      </c>
      <c r="G50" s="338">
        <f>ROUND($Q52*$R52,6)</f>
        <v>0</v>
      </c>
      <c r="H50" s="338">
        <f>ROUND($Q53*$R53,6)</f>
        <v>0</v>
      </c>
      <c r="I50" s="338">
        <f>ROUND($Q54*$R54,6)</f>
        <v>0</v>
      </c>
      <c r="J50" s="305"/>
      <c r="L50" s="405">
        <v>0</v>
      </c>
      <c r="M50" s="498">
        <f>ROUND(L50/12,2)</f>
        <v>0</v>
      </c>
      <c r="N50" s="498">
        <f>LOOKUP(O50,'Longevity Lookup'!$A$3:$A$506,'Longevity Lookup'!$B$3:$B$506)</f>
        <v>0</v>
      </c>
      <c r="O50" s="565">
        <v>0</v>
      </c>
      <c r="P50" s="494">
        <v>1.03</v>
      </c>
      <c r="Q50" s="495">
        <v>0</v>
      </c>
      <c r="R50" s="321">
        <f>$R$14</f>
        <v>12</v>
      </c>
      <c r="S50" s="253"/>
      <c r="T50" s="280" t="e">
        <f>(E52+E53)/E51</f>
        <v>#DIV/0!</v>
      </c>
      <c r="U50" s="280" t="e">
        <f>(F52+F53)/F51</f>
        <v>#DIV/0!</v>
      </c>
      <c r="V50" s="280" t="e">
        <f>(G52+G53)/G51</f>
        <v>#DIV/0!</v>
      </c>
      <c r="W50" s="280" t="e">
        <f>(H52+H53)/H51</f>
        <v>#DIV/0!</v>
      </c>
      <c r="X50" s="280" t="e">
        <f>(I52+I53)/I51</f>
        <v>#DIV/0!</v>
      </c>
    </row>
    <row r="51" spans="1:24">
      <c r="A51" s="264"/>
      <c r="C51" s="338"/>
      <c r="D51" s="318" t="s">
        <v>14</v>
      </c>
      <c r="E51" s="439">
        <f>ROUND((M50+N50)*E50*P50,0)</f>
        <v>0</v>
      </c>
      <c r="F51" s="439">
        <f>ROUND((M50+N50)*F50*P50*P51,0)</f>
        <v>0</v>
      </c>
      <c r="G51" s="439">
        <f>ROUND((M50+N50)*G50*P50*P51*P52,0)</f>
        <v>0</v>
      </c>
      <c r="H51" s="439">
        <f>ROUND((M50+N50)*H50*P50*P51*P52*P53,0)</f>
        <v>0</v>
      </c>
      <c r="I51" s="439">
        <f>ROUND((M50+N50)*I50*P50*P51*P52*P53*P54,0)</f>
        <v>0</v>
      </c>
      <c r="J51" s="441">
        <f>SUM(E51:I51)</f>
        <v>0</v>
      </c>
      <c r="L51" s="499"/>
      <c r="M51" s="496"/>
      <c r="N51" s="496"/>
      <c r="O51" s="496"/>
      <c r="P51" s="494">
        <v>1.03</v>
      </c>
      <c r="Q51" s="495">
        <v>0</v>
      </c>
      <c r="R51" s="321">
        <f>$R$15</f>
        <v>12</v>
      </c>
      <c r="S51" s="274"/>
    </row>
    <row r="52" spans="1:24">
      <c r="A52" s="264"/>
      <c r="B52" s="558"/>
      <c r="C52" s="338"/>
      <c r="D52" s="318" t="s">
        <v>29</v>
      </c>
      <c r="E52" s="438">
        <f>ROUND(E51*$P$9,0)</f>
        <v>0</v>
      </c>
      <c r="F52" s="438">
        <f>ROUND(F51*$P$9,0)</f>
        <v>0</v>
      </c>
      <c r="G52" s="438">
        <f>ROUND(G51*$P$9,0)</f>
        <v>0</v>
      </c>
      <c r="H52" s="438">
        <f>ROUND(H51*$P$9,0)</f>
        <v>0</v>
      </c>
      <c r="I52" s="438">
        <f>ROUND(I51*$P$9,0)</f>
        <v>0</v>
      </c>
      <c r="J52" s="441">
        <f>SUM(E52:I52)</f>
        <v>0</v>
      </c>
      <c r="L52" s="499"/>
      <c r="M52" s="496"/>
      <c r="N52" s="496"/>
      <c r="O52" s="496"/>
      <c r="P52" s="494">
        <v>1.03</v>
      </c>
      <c r="Q52" s="495">
        <v>0</v>
      </c>
      <c r="R52" s="321">
        <f>$R$16</f>
        <v>12</v>
      </c>
      <c r="S52" s="274"/>
      <c r="T52" s="280"/>
      <c r="U52" s="280"/>
      <c r="V52" s="280"/>
      <c r="W52" s="280"/>
      <c r="X52" s="280"/>
    </row>
    <row r="53" spans="1:24" ht="15">
      <c r="A53" s="264"/>
      <c r="B53" s="558"/>
      <c r="C53" s="338"/>
      <c r="D53" s="318" t="s">
        <v>28</v>
      </c>
      <c r="E53" s="456">
        <f>ROUND($P$10*E50,0)</f>
        <v>0</v>
      </c>
      <c r="F53" s="456">
        <f>ROUND($P$10*F50,0)</f>
        <v>0</v>
      </c>
      <c r="G53" s="456">
        <f>ROUND($P$10*G50,0)</f>
        <v>0</v>
      </c>
      <c r="H53" s="456">
        <f>ROUND($P$10*H50,0)</f>
        <v>0</v>
      </c>
      <c r="I53" s="456">
        <f>ROUND($P$10*I50,0)</f>
        <v>0</v>
      </c>
      <c r="J53" s="457">
        <f>SUM(E53:I53)</f>
        <v>0</v>
      </c>
      <c r="L53" s="499"/>
      <c r="M53" s="496"/>
      <c r="N53" s="496"/>
      <c r="O53" s="496"/>
      <c r="P53" s="494">
        <v>1.03</v>
      </c>
      <c r="Q53" s="495">
        <v>0</v>
      </c>
      <c r="R53" s="321">
        <f>$R$17</f>
        <v>12</v>
      </c>
      <c r="S53" s="274"/>
      <c r="T53" s="280"/>
      <c r="U53" s="280"/>
      <c r="V53" s="280"/>
      <c r="W53" s="280"/>
      <c r="X53" s="280"/>
    </row>
    <row r="54" spans="1:24">
      <c r="A54" s="264"/>
      <c r="B54" s="558"/>
      <c r="C54" s="338"/>
      <c r="D54" s="322" t="s">
        <v>157</v>
      </c>
      <c r="E54" s="458">
        <f>SUM(E52:E53)</f>
        <v>0</v>
      </c>
      <c r="F54" s="458">
        <f t="shared" ref="F54:I54" si="6">SUM(F52:F53)</f>
        <v>0</v>
      </c>
      <c r="G54" s="458">
        <f t="shared" si="6"/>
        <v>0</v>
      </c>
      <c r="H54" s="458">
        <f t="shared" si="6"/>
        <v>0</v>
      </c>
      <c r="I54" s="458">
        <f t="shared" si="6"/>
        <v>0</v>
      </c>
      <c r="J54" s="459">
        <f>SUM(J52:J53)</f>
        <v>0</v>
      </c>
      <c r="L54" s="499"/>
      <c r="M54" s="496"/>
      <c r="N54" s="496"/>
      <c r="O54" s="496"/>
      <c r="P54" s="494">
        <v>1.03</v>
      </c>
      <c r="Q54" s="495">
        <v>0</v>
      </c>
      <c r="R54" s="321">
        <f>$R$18</f>
        <v>12</v>
      </c>
      <c r="S54" s="274"/>
      <c r="T54" s="280"/>
      <c r="U54" s="280"/>
      <c r="V54" s="280"/>
      <c r="W54" s="280"/>
      <c r="X54" s="280"/>
    </row>
    <row r="55" spans="1:24">
      <c r="A55" s="264"/>
      <c r="B55" s="558"/>
      <c r="C55" s="338"/>
      <c r="D55" s="318"/>
      <c r="E55" s="268"/>
      <c r="F55" s="268"/>
      <c r="G55" s="268"/>
      <c r="H55" s="268"/>
      <c r="I55" s="268"/>
      <c r="J55" s="291"/>
      <c r="L55" s="499"/>
      <c r="M55" s="496"/>
      <c r="N55" s="496"/>
      <c r="O55" s="496"/>
      <c r="P55" s="289"/>
      <c r="Q55" s="496"/>
      <c r="R55" s="289"/>
      <c r="S55" s="274"/>
      <c r="T55" s="256"/>
      <c r="U55" s="558"/>
    </row>
    <row r="56" spans="1:24">
      <c r="A56" s="110"/>
      <c r="B56" s="557" t="s">
        <v>114</v>
      </c>
      <c r="C56" s="339"/>
      <c r="D56" s="337" t="s">
        <v>112</v>
      </c>
      <c r="E56" s="338">
        <f>ROUND($Q56*$R56,6)</f>
        <v>0</v>
      </c>
      <c r="F56" s="338">
        <f>ROUND($Q57*$R57,6)</f>
        <v>0</v>
      </c>
      <c r="G56" s="338">
        <f>ROUND($Q58*$R58,6)</f>
        <v>0</v>
      </c>
      <c r="H56" s="338">
        <f>ROUND($Q59*$R59,6)</f>
        <v>0</v>
      </c>
      <c r="I56" s="338">
        <f>ROUND($Q60*$R60,6)</f>
        <v>0</v>
      </c>
      <c r="J56" s="305"/>
      <c r="L56" s="405">
        <v>0</v>
      </c>
      <c r="M56" s="498">
        <f>ROUND(L56/12,2)</f>
        <v>0</v>
      </c>
      <c r="N56" s="498">
        <f>LOOKUP(O56,'Longevity Lookup'!$A$3:$A$506,'Longevity Lookup'!$B$3:$B$506)</f>
        <v>0</v>
      </c>
      <c r="O56" s="565">
        <v>0</v>
      </c>
      <c r="P56" s="494">
        <v>1.03</v>
      </c>
      <c r="Q56" s="495">
        <v>0</v>
      </c>
      <c r="R56" s="321">
        <f>$R$14</f>
        <v>12</v>
      </c>
      <c r="S56" s="253"/>
      <c r="T56" s="280" t="e">
        <f>(E58+E59)/E57</f>
        <v>#DIV/0!</v>
      </c>
      <c r="U56" s="280" t="e">
        <f>(F58+F59)/F57</f>
        <v>#DIV/0!</v>
      </c>
      <c r="V56" s="280" t="e">
        <f>(G58+G59)/G57</f>
        <v>#DIV/0!</v>
      </c>
      <c r="W56" s="280" t="e">
        <f>(H58+H59)/H57</f>
        <v>#DIV/0!</v>
      </c>
      <c r="X56" s="280" t="e">
        <f>(I58+I59)/I57</f>
        <v>#DIV/0!</v>
      </c>
    </row>
    <row r="57" spans="1:24">
      <c r="A57" s="264"/>
      <c r="C57" s="338"/>
      <c r="D57" s="318" t="s">
        <v>14</v>
      </c>
      <c r="E57" s="439">
        <f>ROUND((M56+N56)*E56*P56,0)</f>
        <v>0</v>
      </c>
      <c r="F57" s="439">
        <f>ROUND((M56+N56)*F56*P56*P57,0)</f>
        <v>0</v>
      </c>
      <c r="G57" s="439">
        <f>ROUND((M56+N56)*G56*P56*P57*P58,0)</f>
        <v>0</v>
      </c>
      <c r="H57" s="439">
        <f>ROUND((M56+N56)*H56*P56*P57*P58*P59,0)</f>
        <v>0</v>
      </c>
      <c r="I57" s="439">
        <f>ROUND((M56+N56)*I56*P56*P57*P58*P59*P60,0)</f>
        <v>0</v>
      </c>
      <c r="J57" s="441">
        <f>SUM(E57:I57)</f>
        <v>0</v>
      </c>
      <c r="L57" s="499"/>
      <c r="M57" s="496"/>
      <c r="N57" s="496"/>
      <c r="O57" s="496"/>
      <c r="P57" s="494">
        <v>1.03</v>
      </c>
      <c r="Q57" s="495">
        <v>0</v>
      </c>
      <c r="R57" s="321">
        <f>$R$15</f>
        <v>12</v>
      </c>
      <c r="S57" s="274"/>
    </row>
    <row r="58" spans="1:24">
      <c r="A58" s="264"/>
      <c r="C58" s="338"/>
      <c r="D58" s="318" t="s">
        <v>29</v>
      </c>
      <c r="E58" s="438">
        <f>ROUND(E57*$P$9,0)</f>
        <v>0</v>
      </c>
      <c r="F58" s="438">
        <f>ROUND(F57*$P$9,0)</f>
        <v>0</v>
      </c>
      <c r="G58" s="438">
        <f>ROUND(G57*$P$9,0)</f>
        <v>0</v>
      </c>
      <c r="H58" s="438">
        <f>ROUND(H57*$P$9,0)</f>
        <v>0</v>
      </c>
      <c r="I58" s="438">
        <f>ROUND(I57*$P$9,0)</f>
        <v>0</v>
      </c>
      <c r="J58" s="441">
        <f>SUM(E58:I58)</f>
        <v>0</v>
      </c>
      <c r="L58" s="499"/>
      <c r="M58" s="496"/>
      <c r="N58" s="496"/>
      <c r="O58" s="496"/>
      <c r="P58" s="494">
        <v>1.03</v>
      </c>
      <c r="Q58" s="495">
        <v>0</v>
      </c>
      <c r="R58" s="321">
        <f>$R$16</f>
        <v>12</v>
      </c>
      <c r="S58" s="274"/>
      <c r="T58" s="280"/>
      <c r="U58" s="280"/>
      <c r="V58" s="280"/>
      <c r="W58" s="280"/>
      <c r="X58" s="280"/>
    </row>
    <row r="59" spans="1:24" ht="15">
      <c r="A59" s="264"/>
      <c r="C59" s="338"/>
      <c r="D59" s="318" t="s">
        <v>28</v>
      </c>
      <c r="E59" s="456">
        <f>ROUND($P$10*E56,0)</f>
        <v>0</v>
      </c>
      <c r="F59" s="456">
        <f>ROUND($P$10*F56,0)</f>
        <v>0</v>
      </c>
      <c r="G59" s="456">
        <f>ROUND($P$10*G56,0)</f>
        <v>0</v>
      </c>
      <c r="H59" s="456">
        <f>ROUND($P$10*H56,0)</f>
        <v>0</v>
      </c>
      <c r="I59" s="456">
        <f>ROUND($P$10*I56,0)</f>
        <v>0</v>
      </c>
      <c r="J59" s="457">
        <f>SUM(E59:I59)</f>
        <v>0</v>
      </c>
      <c r="L59" s="499"/>
      <c r="M59" s="496"/>
      <c r="N59" s="496"/>
      <c r="O59" s="496"/>
      <c r="P59" s="494">
        <v>1.03</v>
      </c>
      <c r="Q59" s="495">
        <v>0</v>
      </c>
      <c r="R59" s="321">
        <f>$R$17</f>
        <v>12</v>
      </c>
      <c r="S59" s="274"/>
    </row>
    <row r="60" spans="1:24">
      <c r="A60" s="264"/>
      <c r="C60" s="338"/>
      <c r="D60" s="322" t="s">
        <v>157</v>
      </c>
      <c r="E60" s="458">
        <f>SUM(E58:E59)</f>
        <v>0</v>
      </c>
      <c r="F60" s="458">
        <f t="shared" ref="F60:I60" si="7">SUM(F58:F59)</f>
        <v>0</v>
      </c>
      <c r="G60" s="458">
        <f t="shared" si="7"/>
        <v>0</v>
      </c>
      <c r="H60" s="458">
        <f t="shared" si="7"/>
        <v>0</v>
      </c>
      <c r="I60" s="458">
        <f t="shared" si="7"/>
        <v>0</v>
      </c>
      <c r="J60" s="459">
        <f>SUM(J58:J59)</f>
        <v>0</v>
      </c>
      <c r="L60" s="499"/>
      <c r="M60" s="496"/>
      <c r="N60" s="496"/>
      <c r="O60" s="496"/>
      <c r="P60" s="494">
        <v>1.03</v>
      </c>
      <c r="Q60" s="495">
        <v>0</v>
      </c>
      <c r="R60" s="321">
        <f>$R$18</f>
        <v>12</v>
      </c>
      <c r="S60" s="274"/>
      <c r="T60" s="280"/>
      <c r="U60" s="280"/>
      <c r="V60" s="280"/>
      <c r="W60" s="280"/>
      <c r="X60" s="280"/>
    </row>
    <row r="61" spans="1:24">
      <c r="A61" s="264"/>
      <c r="C61" s="338"/>
      <c r="D61" s="318"/>
      <c r="E61" s="268"/>
      <c r="F61" s="268"/>
      <c r="G61" s="268"/>
      <c r="H61" s="268"/>
      <c r="I61" s="268"/>
      <c r="J61" s="291"/>
      <c r="L61" s="253"/>
      <c r="M61" s="253"/>
      <c r="N61" s="253"/>
      <c r="O61" s="253"/>
      <c r="P61" s="253"/>
      <c r="Q61" s="256"/>
      <c r="R61" s="558"/>
      <c r="S61" s="274"/>
      <c r="T61" s="280"/>
      <c r="U61" s="280"/>
      <c r="V61" s="280"/>
      <c r="W61" s="280"/>
      <c r="X61" s="280"/>
    </row>
    <row r="62" spans="1:24" ht="3.75" customHeight="1">
      <c r="A62" s="264"/>
      <c r="C62" s="259"/>
      <c r="D62" s="294"/>
      <c r="E62" s="277"/>
      <c r="F62" s="277"/>
      <c r="G62" s="277"/>
      <c r="H62" s="277"/>
      <c r="I62" s="277"/>
      <c r="J62" s="333"/>
      <c r="R62" s="267"/>
    </row>
    <row r="63" spans="1:24" ht="13.15">
      <c r="A63" s="307" t="s">
        <v>18</v>
      </c>
      <c r="B63" s="308"/>
      <c r="C63" s="308"/>
      <c r="D63" s="309"/>
      <c r="E63" s="449">
        <f>SUMIF($D$13:$D$62,"*Salary",E13:E62)</f>
        <v>0</v>
      </c>
      <c r="F63" s="449">
        <f t="shared" ref="F63:I63" si="8">SUMIF($D$13:$D$62,"*Salary",F13:F62)</f>
        <v>0</v>
      </c>
      <c r="G63" s="449">
        <f t="shared" si="8"/>
        <v>0</v>
      </c>
      <c r="H63" s="449">
        <f t="shared" si="8"/>
        <v>0</v>
      </c>
      <c r="I63" s="449">
        <f t="shared" si="8"/>
        <v>0</v>
      </c>
      <c r="J63" s="441">
        <f>SUM(E63:I63)</f>
        <v>0</v>
      </c>
      <c r="R63" s="558"/>
    </row>
    <row r="64" spans="1:24" ht="15">
      <c r="A64" s="307" t="s">
        <v>19</v>
      </c>
      <c r="B64" s="308"/>
      <c r="C64" s="308"/>
      <c r="D64" s="309"/>
      <c r="E64" s="451">
        <f>SUMIF(D15:D62,"*Total Fringe",E15:E62)</f>
        <v>0</v>
      </c>
      <c r="F64" s="451">
        <f>SUMIF($D$15:$D$62,"*Total Fringe",F15:F62)</f>
        <v>0</v>
      </c>
      <c r="G64" s="451">
        <f t="shared" ref="G64:I64" si="9">SUMIF($D$15:$D$62,"*Total Fringe",G15:G62)</f>
        <v>0</v>
      </c>
      <c r="H64" s="451">
        <f t="shared" si="9"/>
        <v>0</v>
      </c>
      <c r="I64" s="451">
        <f t="shared" si="9"/>
        <v>0</v>
      </c>
      <c r="J64" s="457">
        <f>SUM(E64:I64)</f>
        <v>0</v>
      </c>
      <c r="R64" s="558"/>
    </row>
    <row r="65" spans="1:24" ht="13.15">
      <c r="A65" s="307" t="s">
        <v>20</v>
      </c>
      <c r="B65" s="308"/>
      <c r="C65" s="308"/>
      <c r="D65" s="309"/>
      <c r="E65" s="464">
        <f>SUM(E63:E64)</f>
        <v>0</v>
      </c>
      <c r="F65" s="464">
        <f t="shared" ref="F65:I65" si="10">SUM(F63:F64)</f>
        <v>0</v>
      </c>
      <c r="G65" s="464">
        <f t="shared" si="10"/>
        <v>0</v>
      </c>
      <c r="H65" s="464">
        <f t="shared" si="10"/>
        <v>0</v>
      </c>
      <c r="I65" s="464">
        <f t="shared" si="10"/>
        <v>0</v>
      </c>
      <c r="J65" s="441">
        <f>SUM(E65:I65)</f>
        <v>0</v>
      </c>
      <c r="T65" s="726" t="s">
        <v>95</v>
      </c>
      <c r="U65" s="726"/>
      <c r="V65" s="726"/>
      <c r="W65" s="726"/>
      <c r="X65" s="726"/>
    </row>
    <row r="66" spans="1:24" ht="13.15">
      <c r="A66" s="272"/>
      <c r="B66" s="555"/>
      <c r="C66" s="555"/>
      <c r="D66" s="550"/>
      <c r="E66" s="261"/>
      <c r="F66" s="261"/>
      <c r="G66" s="261"/>
      <c r="H66" s="261"/>
      <c r="I66" s="261"/>
      <c r="J66" s="303"/>
      <c r="T66" s="279" t="s">
        <v>30</v>
      </c>
      <c r="U66" s="557" t="s">
        <v>31</v>
      </c>
      <c r="V66" s="557" t="s">
        <v>32</v>
      </c>
      <c r="W66" s="552" t="s">
        <v>33</v>
      </c>
      <c r="X66" s="552" t="s">
        <v>34</v>
      </c>
    </row>
    <row r="67" spans="1:24" ht="13.15">
      <c r="A67" s="273" t="s">
        <v>21</v>
      </c>
      <c r="B67" s="327"/>
      <c r="C67" s="327"/>
      <c r="D67" s="306"/>
      <c r="J67" s="290"/>
      <c r="L67" s="314" t="s">
        <v>109</v>
      </c>
      <c r="M67" s="550" t="s">
        <v>75</v>
      </c>
      <c r="N67" s="550"/>
      <c r="O67" s="550" t="s">
        <v>209</v>
      </c>
      <c r="P67" s="550" t="s">
        <v>90</v>
      </c>
      <c r="Q67" s="550" t="s">
        <v>17</v>
      </c>
      <c r="R67" s="550"/>
      <c r="S67" s="550" t="s">
        <v>154</v>
      </c>
      <c r="T67" s="279"/>
      <c r="U67" s="557"/>
      <c r="V67" s="557"/>
      <c r="W67" s="552"/>
      <c r="X67" s="552"/>
    </row>
    <row r="68" spans="1:24" ht="13.15">
      <c r="A68" s="559" t="s">
        <v>59</v>
      </c>
      <c r="B68" s="559" t="s">
        <v>60</v>
      </c>
      <c r="C68" s="259"/>
      <c r="D68" s="306"/>
      <c r="E68" s="269" t="str">
        <f>E12</f>
        <v>Year 1</v>
      </c>
      <c r="F68" s="269" t="str">
        <f>F12</f>
        <v>Year 2</v>
      </c>
      <c r="G68" s="269" t="str">
        <f>G12</f>
        <v>Year 3</v>
      </c>
      <c r="H68" s="269" t="str">
        <f>H12</f>
        <v>Year 4</v>
      </c>
      <c r="I68" s="269" t="str">
        <f>I12</f>
        <v>Year 5</v>
      </c>
      <c r="J68" s="304" t="s">
        <v>1</v>
      </c>
      <c r="L68" s="554" t="s">
        <v>108</v>
      </c>
      <c r="M68" s="306" t="s">
        <v>14</v>
      </c>
      <c r="N68" s="306" t="s">
        <v>209</v>
      </c>
      <c r="O68" s="306" t="s">
        <v>81</v>
      </c>
      <c r="P68" s="306" t="s">
        <v>91</v>
      </c>
      <c r="Q68" s="306" t="s">
        <v>93</v>
      </c>
      <c r="R68" s="306" t="s">
        <v>81</v>
      </c>
      <c r="S68" s="306" t="s">
        <v>155</v>
      </c>
      <c r="T68" s="279"/>
      <c r="U68" s="557"/>
      <c r="V68" s="557"/>
      <c r="W68" s="552"/>
      <c r="X68" s="552"/>
    </row>
    <row r="69" spans="1:24" ht="13.15">
      <c r="A69" s="228"/>
      <c r="B69" s="340" t="s">
        <v>115</v>
      </c>
      <c r="C69" s="327"/>
      <c r="D69" s="337" t="s">
        <v>112</v>
      </c>
      <c r="E69" s="338">
        <f>ROUND($Q69*$R69*S69,6)</f>
        <v>0</v>
      </c>
      <c r="F69" s="338">
        <f>ROUND($Q70*$R70*S70,6)</f>
        <v>0</v>
      </c>
      <c r="G69" s="338">
        <f>ROUND($Q71*$R71*S71,6)</f>
        <v>0</v>
      </c>
      <c r="H69" s="338">
        <f>ROUND($Q72*$R72*S72,6)</f>
        <v>0</v>
      </c>
      <c r="I69" s="338">
        <f>ROUND($Q73*$R73*S73,6)</f>
        <v>0</v>
      </c>
      <c r="J69" s="304"/>
      <c r="L69" s="405">
        <v>0</v>
      </c>
      <c r="M69" s="498">
        <f>ROUND(L69/12,2)</f>
        <v>0</v>
      </c>
      <c r="N69" s="498">
        <f>LOOKUP(O69,'Longevity Lookup'!$A$3:$A$506,'Longevity Lookup'!$B$3:$B$506)</f>
        <v>0</v>
      </c>
      <c r="O69" s="565">
        <v>0</v>
      </c>
      <c r="P69" s="494">
        <v>1</v>
      </c>
      <c r="Q69" s="495">
        <v>0</v>
      </c>
      <c r="R69" s="321">
        <f>$R$14</f>
        <v>12</v>
      </c>
      <c r="S69" s="494">
        <v>0</v>
      </c>
      <c r="T69" s="280" t="e">
        <f>(E72+E73)/E71</f>
        <v>#DIV/0!</v>
      </c>
      <c r="U69" s="280" t="e">
        <f>(F72+F73)/F71</f>
        <v>#DIV/0!</v>
      </c>
      <c r="V69" s="280" t="e">
        <f>(G72+G73)/G71</f>
        <v>#DIV/0!</v>
      </c>
      <c r="W69" s="280" t="e">
        <f>(H72+H73)/H71</f>
        <v>#DIV/0!</v>
      </c>
      <c r="X69" s="280" t="e">
        <f>(I72+I73)/I71</f>
        <v>#DIV/0!</v>
      </c>
    </row>
    <row r="70" spans="1:24" ht="13.15">
      <c r="A70" s="273"/>
      <c r="B70" s="340"/>
      <c r="C70" s="327"/>
      <c r="D70" s="337" t="s">
        <v>158</v>
      </c>
      <c r="E70" s="294">
        <f>S69</f>
        <v>0</v>
      </c>
      <c r="F70" s="294">
        <f>S70</f>
        <v>0</v>
      </c>
      <c r="G70" s="294">
        <f>S71</f>
        <v>0</v>
      </c>
      <c r="H70" s="294">
        <f>S72</f>
        <v>0</v>
      </c>
      <c r="I70" s="294">
        <f>S73</f>
        <v>0</v>
      </c>
      <c r="J70" s="304"/>
      <c r="L70" s="500"/>
      <c r="M70" s="498"/>
      <c r="N70" s="498"/>
      <c r="O70" s="498"/>
      <c r="P70" s="494">
        <v>1.03</v>
      </c>
      <c r="Q70" s="495">
        <v>0</v>
      </c>
      <c r="R70" s="321">
        <f>$R$15</f>
        <v>12</v>
      </c>
      <c r="S70" s="237">
        <v>0</v>
      </c>
      <c r="T70" s="280"/>
      <c r="U70" s="280"/>
      <c r="V70" s="280"/>
      <c r="W70" s="280"/>
      <c r="X70" s="280"/>
    </row>
    <row r="71" spans="1:24">
      <c r="A71" s="264"/>
      <c r="C71" s="338"/>
      <c r="D71" s="318" t="s">
        <v>14</v>
      </c>
      <c r="E71" s="439">
        <f>ROUND((M69+N69)*E69*P69,0)</f>
        <v>0</v>
      </c>
      <c r="F71" s="439">
        <f>ROUND((M69+N69)*F69*P69*P70,0)</f>
        <v>0</v>
      </c>
      <c r="G71" s="439">
        <f>ROUND((M69+N69)*G69*P69*P70*P71,0)</f>
        <v>0</v>
      </c>
      <c r="H71" s="439">
        <f>ROUND((M69+N69)*H69*P69*P70*P71*P72,0)</f>
        <v>0</v>
      </c>
      <c r="I71" s="439">
        <f>ROUND((M69+N69)*I69*P69*P70*P71*P72*P73,0)</f>
        <v>0</v>
      </c>
      <c r="J71" s="441">
        <f>SUM(E71:I71)</f>
        <v>0</v>
      </c>
      <c r="L71" s="499"/>
      <c r="M71" s="496"/>
      <c r="N71" s="496"/>
      <c r="O71" s="496"/>
      <c r="P71" s="494">
        <v>1.03</v>
      </c>
      <c r="Q71" s="495">
        <v>0</v>
      </c>
      <c r="R71" s="321">
        <f>$R$16</f>
        <v>12</v>
      </c>
      <c r="S71" s="237">
        <v>0</v>
      </c>
    </row>
    <row r="72" spans="1:24">
      <c r="A72" s="264"/>
      <c r="B72" s="340"/>
      <c r="C72" s="338"/>
      <c r="D72" s="318" t="s">
        <v>29</v>
      </c>
      <c r="E72" s="438">
        <f>ROUND(E71*$P$9,0)</f>
        <v>0</v>
      </c>
      <c r="F72" s="438">
        <f>ROUND(F71*$P$9,0)</f>
        <v>0</v>
      </c>
      <c r="G72" s="438">
        <f>ROUND(G71*$P$9,0)</f>
        <v>0</v>
      </c>
      <c r="H72" s="438">
        <f>ROUND(H71*$P$9,0)</f>
        <v>0</v>
      </c>
      <c r="I72" s="438">
        <f>ROUND(I71*$P$9,0)</f>
        <v>0</v>
      </c>
      <c r="J72" s="441">
        <f>SUM(E72:I72)</f>
        <v>0</v>
      </c>
      <c r="L72" s="499"/>
      <c r="M72" s="496"/>
      <c r="N72" s="496"/>
      <c r="O72" s="496"/>
      <c r="P72" s="494">
        <v>1.03</v>
      </c>
      <c r="Q72" s="495">
        <v>0</v>
      </c>
      <c r="R72" s="321">
        <f>$R$17</f>
        <v>12</v>
      </c>
      <c r="S72" s="237">
        <v>0</v>
      </c>
      <c r="T72" s="280"/>
      <c r="U72" s="280"/>
      <c r="V72" s="280"/>
      <c r="W72" s="280"/>
      <c r="X72" s="280"/>
    </row>
    <row r="73" spans="1:24" ht="15">
      <c r="A73" s="264"/>
      <c r="B73" s="340"/>
      <c r="C73" s="338"/>
      <c r="D73" s="318" t="s">
        <v>28</v>
      </c>
      <c r="E73" s="456">
        <f>ROUND($P$10*E69,0)</f>
        <v>0</v>
      </c>
      <c r="F73" s="456">
        <f>ROUND($P$10*F69,0)</f>
        <v>0</v>
      </c>
      <c r="G73" s="456">
        <f>ROUND($P$10*G69,0)</f>
        <v>0</v>
      </c>
      <c r="H73" s="456">
        <f>ROUND($P$10*H69,0)</f>
        <v>0</v>
      </c>
      <c r="I73" s="456">
        <f>ROUND($P$10*I69,0)</f>
        <v>0</v>
      </c>
      <c r="J73" s="457">
        <f>SUM(E73:I73)</f>
        <v>0</v>
      </c>
      <c r="L73" s="499"/>
      <c r="M73" s="496"/>
      <c r="N73" s="496"/>
      <c r="O73" s="496"/>
      <c r="P73" s="494">
        <v>1.03</v>
      </c>
      <c r="Q73" s="495">
        <v>0</v>
      </c>
      <c r="R73" s="321">
        <f>$R$18</f>
        <v>12</v>
      </c>
      <c r="S73" s="237">
        <v>0</v>
      </c>
      <c r="T73" s="280"/>
      <c r="U73" s="280"/>
      <c r="V73" s="280"/>
      <c r="W73" s="280"/>
      <c r="X73" s="280"/>
    </row>
    <row r="74" spans="1:24">
      <c r="A74" s="264"/>
      <c r="B74" s="340"/>
      <c r="C74" s="338"/>
      <c r="D74" s="322" t="s">
        <v>157</v>
      </c>
      <c r="E74" s="458">
        <f>SUM(E72:E73)</f>
        <v>0</v>
      </c>
      <c r="F74" s="458">
        <f t="shared" ref="F74:I74" si="11">SUM(F72:F73)</f>
        <v>0</v>
      </c>
      <c r="G74" s="458">
        <f t="shared" si="11"/>
        <v>0</v>
      </c>
      <c r="H74" s="458">
        <f t="shared" si="11"/>
        <v>0</v>
      </c>
      <c r="I74" s="458">
        <f t="shared" si="11"/>
        <v>0</v>
      </c>
      <c r="J74" s="459">
        <f>SUM(J72:J73)</f>
        <v>0</v>
      </c>
      <c r="L74" s="499"/>
      <c r="M74" s="496"/>
      <c r="N74" s="496"/>
      <c r="O74" s="496"/>
      <c r="P74" s="318"/>
      <c r="Q74" s="501"/>
      <c r="R74" s="321"/>
      <c r="S74" s="502"/>
      <c r="T74" s="280"/>
      <c r="U74" s="280"/>
      <c r="V74" s="280"/>
      <c r="W74" s="280"/>
      <c r="X74" s="280"/>
    </row>
    <row r="75" spans="1:24">
      <c r="A75" s="264"/>
      <c r="B75" s="340"/>
      <c r="C75" s="338"/>
      <c r="D75" s="318"/>
      <c r="E75" s="268"/>
      <c r="F75" s="268"/>
      <c r="G75" s="268"/>
      <c r="H75" s="268"/>
      <c r="I75" s="268"/>
      <c r="J75" s="291"/>
      <c r="L75" s="499"/>
      <c r="M75" s="496"/>
      <c r="N75" s="496"/>
      <c r="O75" s="496"/>
      <c r="P75" s="337"/>
      <c r="Q75" s="496"/>
      <c r="R75" s="337"/>
      <c r="S75" s="503"/>
      <c r="T75" s="256"/>
      <c r="U75" s="558"/>
    </row>
    <row r="76" spans="1:24" ht="13.15">
      <c r="A76" s="110"/>
      <c r="B76" s="340" t="s">
        <v>115</v>
      </c>
      <c r="C76" s="259"/>
      <c r="D76" s="337" t="s">
        <v>112</v>
      </c>
      <c r="E76" s="338">
        <f>ROUND($Q76*$R76*S76,6)</f>
        <v>0</v>
      </c>
      <c r="F76" s="338">
        <f>ROUND($Q77*$R77*S77,6)</f>
        <v>0</v>
      </c>
      <c r="G76" s="338">
        <f>ROUND($Q78*$R78*S78,6)</f>
        <v>0</v>
      </c>
      <c r="H76" s="338">
        <f>ROUND($Q79*$R79*S79,6)</f>
        <v>0</v>
      </c>
      <c r="I76" s="338">
        <f>ROUND($Q80*$R80*S80,6)</f>
        <v>0</v>
      </c>
      <c r="J76" s="304"/>
      <c r="L76" s="405">
        <v>0</v>
      </c>
      <c r="M76" s="498">
        <f>ROUND(L76/12,2)</f>
        <v>0</v>
      </c>
      <c r="N76" s="498">
        <f>LOOKUP(O76,'Longevity Lookup'!$A$3:$A$506,'Longevity Lookup'!$B$3:$B$506)</f>
        <v>0</v>
      </c>
      <c r="O76" s="565">
        <v>0</v>
      </c>
      <c r="P76" s="494">
        <v>1</v>
      </c>
      <c r="Q76" s="495">
        <v>0</v>
      </c>
      <c r="R76" s="321">
        <f>$R$14</f>
        <v>12</v>
      </c>
      <c r="S76" s="494">
        <v>0</v>
      </c>
      <c r="T76" s="280" t="e">
        <f>(E79+E80)/E78</f>
        <v>#DIV/0!</v>
      </c>
      <c r="U76" s="280" t="e">
        <f>(F79+F80)/F78</f>
        <v>#DIV/0!</v>
      </c>
      <c r="V76" s="280" t="e">
        <f>(G79+G80)/G78</f>
        <v>#DIV/0!</v>
      </c>
      <c r="W76" s="280" t="e">
        <f>(H79+H80)/H78</f>
        <v>#DIV/0!</v>
      </c>
      <c r="X76" s="280" t="e">
        <f>(I79+I80)/I78</f>
        <v>#DIV/0!</v>
      </c>
    </row>
    <row r="77" spans="1:24" ht="13.15">
      <c r="A77" s="252"/>
      <c r="B77" s="340"/>
      <c r="C77" s="259"/>
      <c r="D77" s="337" t="s">
        <v>158</v>
      </c>
      <c r="E77" s="294">
        <f>S76</f>
        <v>0</v>
      </c>
      <c r="F77" s="294">
        <f>S77</f>
        <v>0</v>
      </c>
      <c r="G77" s="294">
        <f>S78</f>
        <v>0</v>
      </c>
      <c r="H77" s="294">
        <f>S79</f>
        <v>0</v>
      </c>
      <c r="I77" s="294">
        <f>S80</f>
        <v>0</v>
      </c>
      <c r="J77" s="426"/>
      <c r="L77" s="500"/>
      <c r="M77" s="498"/>
      <c r="N77" s="498"/>
      <c r="O77" s="498"/>
      <c r="P77" s="494">
        <v>1.03</v>
      </c>
      <c r="Q77" s="495">
        <v>0</v>
      </c>
      <c r="R77" s="321">
        <f>$R$15</f>
        <v>12</v>
      </c>
      <c r="S77" s="237">
        <v>0</v>
      </c>
      <c r="T77" s="280"/>
      <c r="U77" s="280"/>
      <c r="V77" s="280"/>
      <c r="W77" s="280"/>
      <c r="X77" s="280"/>
    </row>
    <row r="78" spans="1:24">
      <c r="A78" s="264"/>
      <c r="C78" s="338"/>
      <c r="D78" s="318" t="s">
        <v>14</v>
      </c>
      <c r="E78" s="439">
        <f>ROUND((M76+N76)*E76*P76,0)</f>
        <v>0</v>
      </c>
      <c r="F78" s="439">
        <f>ROUND((M76+N76)*F76*P76*P77,0)</f>
        <v>0</v>
      </c>
      <c r="G78" s="439">
        <f>ROUND((M76+N76)*G76*P76*P77*P78,0)</f>
        <v>0</v>
      </c>
      <c r="H78" s="439">
        <f>ROUND((M76+N76)*H76*P76*P77*P78*P79,0)</f>
        <v>0</v>
      </c>
      <c r="I78" s="439">
        <f>ROUND((M76+N76)*I76*P76*P77*P78*P79*P80,0)</f>
        <v>0</v>
      </c>
      <c r="J78" s="441">
        <f>SUM(E78:I78)</f>
        <v>0</v>
      </c>
      <c r="L78" s="499"/>
      <c r="M78" s="496"/>
      <c r="N78" s="496"/>
      <c r="O78" s="496"/>
      <c r="P78" s="494">
        <v>1.03</v>
      </c>
      <c r="Q78" s="495">
        <v>0</v>
      </c>
      <c r="R78" s="321">
        <f>$R$16</f>
        <v>12</v>
      </c>
      <c r="S78" s="237">
        <v>0</v>
      </c>
    </row>
    <row r="79" spans="1:24">
      <c r="A79" s="264"/>
      <c r="B79" s="340"/>
      <c r="C79" s="338"/>
      <c r="D79" s="318" t="s">
        <v>29</v>
      </c>
      <c r="E79" s="438">
        <f>ROUND(E78*$P$9,0)</f>
        <v>0</v>
      </c>
      <c r="F79" s="438">
        <f>ROUND(F78*$P$9,0)</f>
        <v>0</v>
      </c>
      <c r="G79" s="438">
        <f>ROUND(G78*$P$9,0)</f>
        <v>0</v>
      </c>
      <c r="H79" s="438">
        <f>ROUND(H78*$P$9,0)</f>
        <v>0</v>
      </c>
      <c r="I79" s="438">
        <f>ROUND(I78*$P$9,0)</f>
        <v>0</v>
      </c>
      <c r="J79" s="441">
        <f>SUM(E79:I79)</f>
        <v>0</v>
      </c>
      <c r="L79" s="499"/>
      <c r="M79" s="496"/>
      <c r="N79" s="496"/>
      <c r="O79" s="496"/>
      <c r="P79" s="494">
        <v>1.03</v>
      </c>
      <c r="Q79" s="495">
        <v>0</v>
      </c>
      <c r="R79" s="321">
        <f>$R$17</f>
        <v>12</v>
      </c>
      <c r="S79" s="237">
        <v>0</v>
      </c>
      <c r="T79" s="280"/>
      <c r="U79" s="280"/>
      <c r="V79" s="280"/>
      <c r="W79" s="280"/>
      <c r="X79" s="280"/>
    </row>
    <row r="80" spans="1:24" ht="15">
      <c r="A80" s="264"/>
      <c r="B80" s="340"/>
      <c r="C80" s="338"/>
      <c r="D80" s="318" t="s">
        <v>28</v>
      </c>
      <c r="E80" s="456">
        <f>ROUND($P$10*E76,0)</f>
        <v>0</v>
      </c>
      <c r="F80" s="456">
        <f>ROUND($P$10*F76,0)</f>
        <v>0</v>
      </c>
      <c r="G80" s="456">
        <f>ROUND($P$10*G76,0)</f>
        <v>0</v>
      </c>
      <c r="H80" s="456">
        <f>ROUND($P$10*H76,0)</f>
        <v>0</v>
      </c>
      <c r="I80" s="456">
        <f>ROUND($P$10*I76,0)</f>
        <v>0</v>
      </c>
      <c r="J80" s="457">
        <f>SUM(E80:I80)</f>
        <v>0</v>
      </c>
      <c r="L80" s="499"/>
      <c r="M80" s="496"/>
      <c r="N80" s="496"/>
      <c r="O80" s="496"/>
      <c r="P80" s="494">
        <v>1.03</v>
      </c>
      <c r="Q80" s="495">
        <v>0</v>
      </c>
      <c r="R80" s="321">
        <f>$R$18</f>
        <v>12</v>
      </c>
      <c r="S80" s="237">
        <v>0</v>
      </c>
      <c r="T80" s="280"/>
      <c r="U80" s="280"/>
      <c r="V80" s="280"/>
      <c r="W80" s="280"/>
      <c r="X80" s="280"/>
    </row>
    <row r="81" spans="1:24">
      <c r="A81" s="264"/>
      <c r="B81" s="340"/>
      <c r="C81" s="338"/>
      <c r="D81" s="322" t="s">
        <v>157</v>
      </c>
      <c r="E81" s="458">
        <f>SUM(E79:E80)</f>
        <v>0</v>
      </c>
      <c r="F81" s="458">
        <f t="shared" ref="F81:I81" si="12">SUM(F79:F80)</f>
        <v>0</v>
      </c>
      <c r="G81" s="458">
        <f t="shared" si="12"/>
        <v>0</v>
      </c>
      <c r="H81" s="458">
        <f t="shared" si="12"/>
        <v>0</v>
      </c>
      <c r="I81" s="458">
        <f t="shared" si="12"/>
        <v>0</v>
      </c>
      <c r="J81" s="459">
        <f>SUM(J79:J80)</f>
        <v>0</v>
      </c>
      <c r="L81" s="499"/>
      <c r="M81" s="496"/>
      <c r="N81" s="496"/>
      <c r="O81" s="496"/>
      <c r="P81" s="318"/>
      <c r="Q81" s="501"/>
      <c r="R81" s="321"/>
      <c r="S81" s="502"/>
      <c r="T81" s="280"/>
      <c r="U81" s="280"/>
      <c r="V81" s="280"/>
      <c r="W81" s="280"/>
      <c r="X81" s="280"/>
    </row>
    <row r="82" spans="1:24">
      <c r="A82" s="264"/>
      <c r="B82" s="340"/>
      <c r="C82" s="338"/>
      <c r="D82" s="318"/>
      <c r="E82" s="268"/>
      <c r="F82" s="268"/>
      <c r="G82" s="268"/>
      <c r="H82" s="268"/>
      <c r="I82" s="268"/>
      <c r="J82" s="291"/>
      <c r="L82" s="499"/>
      <c r="M82" s="496"/>
      <c r="N82" s="496"/>
      <c r="O82" s="496"/>
      <c r="P82" s="337"/>
      <c r="Q82" s="496"/>
      <c r="R82" s="337"/>
      <c r="S82" s="503"/>
      <c r="T82" s="256"/>
      <c r="U82" s="558"/>
    </row>
    <row r="83" spans="1:24" ht="13.15">
      <c r="A83" s="110"/>
      <c r="B83" s="340" t="s">
        <v>45</v>
      </c>
      <c r="C83" s="259"/>
      <c r="D83" s="337" t="s">
        <v>112</v>
      </c>
      <c r="E83" s="338">
        <f>ROUND($Q83*$R83*S83,6)</f>
        <v>0</v>
      </c>
      <c r="F83" s="338">
        <f>ROUND($Q84*$R84*S84,6)</f>
        <v>0</v>
      </c>
      <c r="G83" s="338">
        <f>ROUND($Q85*$R85*S85,6)</f>
        <v>0</v>
      </c>
      <c r="H83" s="338">
        <f>ROUND($Q86*$R86*S86,6)</f>
        <v>0</v>
      </c>
      <c r="I83" s="338">
        <f>ROUND($Q87*$R87*S87,6)</f>
        <v>0</v>
      </c>
      <c r="J83" s="304"/>
      <c r="L83" s="405">
        <v>0</v>
      </c>
      <c r="M83" s="498">
        <f>ROUND(L83/12,2)</f>
        <v>0</v>
      </c>
      <c r="N83" s="498">
        <f>LOOKUP(O83,'Longevity Lookup'!$A$3:$A$506,'Longevity Lookup'!$B$3:$B$506)</f>
        <v>0</v>
      </c>
      <c r="O83" s="565">
        <v>0</v>
      </c>
      <c r="P83" s="494">
        <v>1</v>
      </c>
      <c r="Q83" s="495">
        <v>0</v>
      </c>
      <c r="R83" s="321">
        <f>$R$14</f>
        <v>12</v>
      </c>
      <c r="S83" s="494">
        <v>0</v>
      </c>
      <c r="T83" s="280" t="e">
        <f>(E86+E87)/E85</f>
        <v>#DIV/0!</v>
      </c>
      <c r="U83" s="280" t="e">
        <f>(F86+F87)/F85</f>
        <v>#DIV/0!</v>
      </c>
      <c r="V83" s="280" t="e">
        <f>(G86+G87)/G85</f>
        <v>#DIV/0!</v>
      </c>
      <c r="W83" s="280" t="e">
        <f>(H86+H87)/H85</f>
        <v>#DIV/0!</v>
      </c>
      <c r="X83" s="280" t="e">
        <f>(I86+I87)/I85</f>
        <v>#DIV/0!</v>
      </c>
    </row>
    <row r="84" spans="1:24" ht="13.15">
      <c r="A84" s="252"/>
      <c r="B84" s="340"/>
      <c r="C84" s="259"/>
      <c r="D84" s="337" t="s">
        <v>158</v>
      </c>
      <c r="E84" s="294">
        <f>S83</f>
        <v>0</v>
      </c>
      <c r="F84" s="294">
        <f>S84</f>
        <v>0</v>
      </c>
      <c r="G84" s="294">
        <f>S85</f>
        <v>0</v>
      </c>
      <c r="H84" s="294">
        <f>S86</f>
        <v>0</v>
      </c>
      <c r="I84" s="294">
        <f>S87</f>
        <v>0</v>
      </c>
      <c r="J84" s="304"/>
      <c r="L84" s="500"/>
      <c r="M84" s="498"/>
      <c r="N84" s="498"/>
      <c r="O84" s="498"/>
      <c r="P84" s="494">
        <v>1.03</v>
      </c>
      <c r="Q84" s="495">
        <v>0</v>
      </c>
      <c r="R84" s="321">
        <f>$R$15</f>
        <v>12</v>
      </c>
      <c r="S84" s="237">
        <v>0</v>
      </c>
      <c r="T84" s="280"/>
      <c r="U84" s="280"/>
      <c r="V84" s="280"/>
      <c r="W84" s="280"/>
      <c r="X84" s="280"/>
    </row>
    <row r="85" spans="1:24">
      <c r="A85" s="264"/>
      <c r="C85" s="338"/>
      <c r="D85" s="318" t="s">
        <v>14</v>
      </c>
      <c r="E85" s="439">
        <f>ROUND((M83+N83)*E83*P83,0)</f>
        <v>0</v>
      </c>
      <c r="F85" s="439">
        <f>ROUND((M83+N83)*F83*P83*P84,0)</f>
        <v>0</v>
      </c>
      <c r="G85" s="439">
        <f>ROUND((M83+N83)*G83*P83*P84*P85,0)</f>
        <v>0</v>
      </c>
      <c r="H85" s="439">
        <f>ROUND((M83+N83)*H83*P83*P84*P85*P86,0)</f>
        <v>0</v>
      </c>
      <c r="I85" s="439">
        <f>ROUND((M83+N83)*I83*P83*P84*P85*P86*P87,0)</f>
        <v>0</v>
      </c>
      <c r="J85" s="441">
        <f>SUM(E85:I85)</f>
        <v>0</v>
      </c>
      <c r="L85" s="499"/>
      <c r="M85" s="496"/>
      <c r="N85" s="496"/>
      <c r="O85" s="496"/>
      <c r="P85" s="494">
        <v>1.03</v>
      </c>
      <c r="Q85" s="495">
        <v>0</v>
      </c>
      <c r="R85" s="321">
        <f>$R$16</f>
        <v>12</v>
      </c>
      <c r="S85" s="237">
        <v>0</v>
      </c>
    </row>
    <row r="86" spans="1:24">
      <c r="A86" s="264"/>
      <c r="B86" s="340"/>
      <c r="C86" s="338"/>
      <c r="D86" s="318" t="s">
        <v>29</v>
      </c>
      <c r="E86" s="438">
        <f>ROUND(E85*$P$9,0)</f>
        <v>0</v>
      </c>
      <c r="F86" s="438">
        <f>ROUND(F85*$P$9,0)</f>
        <v>0</v>
      </c>
      <c r="G86" s="438">
        <f>ROUND(G85*$P$9,0)</f>
        <v>0</v>
      </c>
      <c r="H86" s="438">
        <f>ROUND(H85*$P$9,0)</f>
        <v>0</v>
      </c>
      <c r="I86" s="438">
        <f>ROUND(I85*$P$9,0)</f>
        <v>0</v>
      </c>
      <c r="J86" s="441">
        <f>SUM(E86:I86)</f>
        <v>0</v>
      </c>
      <c r="L86" s="499"/>
      <c r="M86" s="496"/>
      <c r="N86" s="496"/>
      <c r="O86" s="496"/>
      <c r="P86" s="494">
        <v>1.03</v>
      </c>
      <c r="Q86" s="495">
        <v>0</v>
      </c>
      <c r="R86" s="321">
        <f>$R$17</f>
        <v>12</v>
      </c>
      <c r="S86" s="237">
        <v>0</v>
      </c>
    </row>
    <row r="87" spans="1:24" ht="15">
      <c r="A87" s="264"/>
      <c r="B87" s="340"/>
      <c r="C87" s="338"/>
      <c r="D87" s="318" t="s">
        <v>28</v>
      </c>
      <c r="E87" s="456">
        <f>ROUND($P$10*E83,0)</f>
        <v>0</v>
      </c>
      <c r="F87" s="456">
        <f>ROUND($P$10*F83,0)</f>
        <v>0</v>
      </c>
      <c r="G87" s="456">
        <f>ROUND($P$10*G83,0)</f>
        <v>0</v>
      </c>
      <c r="H87" s="456">
        <f>ROUND($P$10*H83,0)</f>
        <v>0</v>
      </c>
      <c r="I87" s="456">
        <f>ROUND($P$10*I83,0)</f>
        <v>0</v>
      </c>
      <c r="J87" s="457">
        <f>SUM(E87:I87)</f>
        <v>0</v>
      </c>
      <c r="L87" s="499"/>
      <c r="M87" s="496"/>
      <c r="N87" s="496"/>
      <c r="O87" s="496"/>
      <c r="P87" s="494">
        <v>1.03</v>
      </c>
      <c r="Q87" s="495">
        <v>0</v>
      </c>
      <c r="R87" s="321">
        <f>$R$18</f>
        <v>12</v>
      </c>
      <c r="S87" s="237">
        <v>0</v>
      </c>
      <c r="T87" s="280"/>
      <c r="U87" s="280"/>
      <c r="V87" s="280"/>
      <c r="W87" s="280"/>
      <c r="X87" s="280"/>
    </row>
    <row r="88" spans="1:24">
      <c r="A88" s="264"/>
      <c r="B88" s="340"/>
      <c r="C88" s="338"/>
      <c r="D88" s="322" t="s">
        <v>157</v>
      </c>
      <c r="E88" s="458">
        <f>SUM(E86:E87)</f>
        <v>0</v>
      </c>
      <c r="F88" s="458">
        <f t="shared" ref="F88:I88" si="13">SUM(F86:F87)</f>
        <v>0</v>
      </c>
      <c r="G88" s="458">
        <f t="shared" si="13"/>
        <v>0</v>
      </c>
      <c r="H88" s="458">
        <f t="shared" si="13"/>
        <v>0</v>
      </c>
      <c r="I88" s="458">
        <f t="shared" si="13"/>
        <v>0</v>
      </c>
      <c r="J88" s="459">
        <f>SUM(J86:J87)</f>
        <v>0</v>
      </c>
      <c r="L88" s="271"/>
      <c r="M88" s="290"/>
      <c r="N88" s="290"/>
      <c r="O88" s="290"/>
      <c r="P88" s="319"/>
      <c r="Q88" s="319"/>
      <c r="R88" s="319"/>
      <c r="S88" s="281"/>
      <c r="T88" s="280"/>
      <c r="U88" s="280"/>
      <c r="V88" s="280"/>
      <c r="W88" s="280"/>
      <c r="X88" s="280"/>
    </row>
    <row r="89" spans="1:24">
      <c r="A89" s="264"/>
      <c r="B89" s="340"/>
      <c r="C89" s="338"/>
      <c r="D89" s="318"/>
      <c r="E89" s="268"/>
      <c r="F89" s="268"/>
      <c r="G89" s="268"/>
      <c r="H89" s="268"/>
      <c r="I89" s="268"/>
      <c r="J89" s="281"/>
      <c r="L89" s="271"/>
      <c r="M89" s="329"/>
      <c r="N89" s="329"/>
      <c r="O89" s="329"/>
      <c r="P89" s="319"/>
      <c r="Q89" s="319"/>
      <c r="R89" s="319"/>
      <c r="S89" s="281"/>
      <c r="T89" s="280"/>
      <c r="U89" s="280"/>
      <c r="V89" s="280"/>
      <c r="W89" s="280"/>
      <c r="X89" s="280"/>
    </row>
    <row r="90" spans="1:24" ht="13.15">
      <c r="A90" s="264"/>
      <c r="C90" s="320"/>
      <c r="D90" s="320" t="s">
        <v>88</v>
      </c>
      <c r="E90" s="427">
        <f>SUMIF($D$68:$D$89,"*Salary",E68:E89)</f>
        <v>0</v>
      </c>
      <c r="F90" s="427">
        <f>SUMIF($D$68:$D$89,"*Salary",F68:F89)</f>
        <v>0</v>
      </c>
      <c r="G90" s="427">
        <f>SUMIF($D$68:$D$89,"*Salary",G68:G89)</f>
        <v>0</v>
      </c>
      <c r="H90" s="427">
        <f>SUMIF($D$68:$D$89,"*Salary",H68:H89)</f>
        <v>0</v>
      </c>
      <c r="I90" s="427">
        <f>SUMIF($D$68:$D$89,"*Salary",I68:I89)</f>
        <v>0</v>
      </c>
      <c r="J90" s="428">
        <f>SUM(E90:I90)</f>
        <v>0</v>
      </c>
      <c r="L90" s="559"/>
      <c r="M90" s="550"/>
      <c r="N90" s="550"/>
      <c r="O90" s="550"/>
      <c r="P90" s="550"/>
      <c r="Q90" s="550"/>
      <c r="R90" s="550"/>
      <c r="S90" s="281"/>
      <c r="T90" s="280"/>
      <c r="U90" s="280"/>
      <c r="V90" s="280"/>
      <c r="W90" s="280"/>
      <c r="X90" s="280"/>
    </row>
    <row r="91" spans="1:24" ht="13.15">
      <c r="A91" s="264"/>
      <c r="C91" s="320"/>
      <c r="D91" s="320" t="s">
        <v>89</v>
      </c>
      <c r="E91" s="429">
        <f>SUMIF($D$71:$D$89,"*Total Fringe",E71:E89)</f>
        <v>0</v>
      </c>
      <c r="F91" s="429">
        <f t="shared" ref="F91:I91" si="14">SUMIF($D$71:$D$89,"*Total Fringe",F71:F89)</f>
        <v>0</v>
      </c>
      <c r="G91" s="429">
        <f t="shared" si="14"/>
        <v>0</v>
      </c>
      <c r="H91" s="429">
        <f t="shared" si="14"/>
        <v>0</v>
      </c>
      <c r="I91" s="429">
        <f t="shared" si="14"/>
        <v>0</v>
      </c>
      <c r="J91" s="430">
        <f>SUM(E91:I91)</f>
        <v>0</v>
      </c>
      <c r="L91" s="559"/>
      <c r="M91" s="550"/>
      <c r="N91" s="550"/>
      <c r="O91" s="550"/>
      <c r="P91" s="550"/>
      <c r="Q91" s="550"/>
      <c r="R91" s="550"/>
      <c r="S91" s="550"/>
      <c r="T91" s="726" t="s">
        <v>95</v>
      </c>
      <c r="U91" s="726"/>
      <c r="V91" s="726"/>
      <c r="W91" s="726"/>
      <c r="X91" s="726"/>
    </row>
    <row r="92" spans="1:24" ht="13.15">
      <c r="A92" s="264"/>
      <c r="C92" s="320"/>
      <c r="D92" s="432"/>
      <c r="E92" s="316"/>
      <c r="F92" s="316"/>
      <c r="G92" s="316"/>
      <c r="H92" s="316"/>
      <c r="I92" s="316"/>
      <c r="J92" s="317"/>
      <c r="L92" s="314" t="s">
        <v>109</v>
      </c>
      <c r="M92" s="550" t="s">
        <v>75</v>
      </c>
      <c r="N92" s="550"/>
      <c r="O92" s="550" t="s">
        <v>209</v>
      </c>
      <c r="P92" s="550" t="s">
        <v>90</v>
      </c>
      <c r="Q92" s="550" t="s">
        <v>17</v>
      </c>
      <c r="R92" s="550"/>
      <c r="S92" s="550" t="s">
        <v>154</v>
      </c>
      <c r="T92" s="546"/>
      <c r="U92" s="546"/>
      <c r="V92" s="546"/>
      <c r="W92" s="546"/>
      <c r="X92" s="546"/>
    </row>
    <row r="93" spans="1:24" ht="13.15">
      <c r="A93" s="559" t="s">
        <v>59</v>
      </c>
      <c r="B93" s="559" t="s">
        <v>60</v>
      </c>
      <c r="C93" s="320"/>
      <c r="D93" s="432"/>
      <c r="E93" s="269" t="str">
        <f>E12</f>
        <v>Year 1</v>
      </c>
      <c r="F93" s="269" t="str">
        <f>F12</f>
        <v>Year 2</v>
      </c>
      <c r="G93" s="269" t="str">
        <f>G12</f>
        <v>Year 3</v>
      </c>
      <c r="H93" s="269" t="str">
        <f>H12</f>
        <v>Year 4</v>
      </c>
      <c r="I93" s="269" t="str">
        <f>I12</f>
        <v>Year 5</v>
      </c>
      <c r="J93" s="304" t="s">
        <v>1</v>
      </c>
      <c r="L93" s="554" t="s">
        <v>108</v>
      </c>
      <c r="M93" s="306" t="s">
        <v>14</v>
      </c>
      <c r="N93" s="306" t="s">
        <v>209</v>
      </c>
      <c r="O93" s="306" t="s">
        <v>81</v>
      </c>
      <c r="P93" s="306" t="s">
        <v>91</v>
      </c>
      <c r="Q93" s="306" t="s">
        <v>93</v>
      </c>
      <c r="R93" s="306" t="s">
        <v>81</v>
      </c>
      <c r="S93" s="306" t="s">
        <v>155</v>
      </c>
      <c r="T93" s="279" t="s">
        <v>30</v>
      </c>
      <c r="U93" s="557" t="s">
        <v>31</v>
      </c>
      <c r="V93" s="557" t="s">
        <v>32</v>
      </c>
      <c r="W93" s="552" t="s">
        <v>33</v>
      </c>
      <c r="X93" s="552" t="s">
        <v>34</v>
      </c>
    </row>
    <row r="94" spans="1:24" ht="13.15">
      <c r="A94" s="110"/>
      <c r="B94" s="340" t="s">
        <v>65</v>
      </c>
      <c r="C94" s="259"/>
      <c r="D94" s="337" t="s">
        <v>112</v>
      </c>
      <c r="E94" s="338">
        <f>ROUND($Q94*$R94*S94,6)</f>
        <v>0</v>
      </c>
      <c r="F94" s="338">
        <f>ROUND($Q95*$R95*S95,6)</f>
        <v>0</v>
      </c>
      <c r="G94" s="338">
        <f>ROUND($Q96*$R96*S96,6)</f>
        <v>0</v>
      </c>
      <c r="H94" s="338">
        <f>ROUND($Q97*$R97*S97,6)</f>
        <v>0</v>
      </c>
      <c r="I94" s="338">
        <f>ROUND($Q98*$R98*S98,6)</f>
        <v>0</v>
      </c>
      <c r="J94" s="304"/>
      <c r="K94" s="267"/>
      <c r="L94" s="405">
        <v>0</v>
      </c>
      <c r="M94" s="498">
        <f>ROUND(L94/12,2)</f>
        <v>0</v>
      </c>
      <c r="N94" s="498">
        <f>LOOKUP(O94,'Longevity Lookup'!$A$3:$A$506,'Longevity Lookup'!$B$3:$B$506)</f>
        <v>0</v>
      </c>
      <c r="O94" s="565">
        <v>0</v>
      </c>
      <c r="P94" s="494">
        <v>1</v>
      </c>
      <c r="Q94" s="495">
        <v>0</v>
      </c>
      <c r="R94" s="321">
        <f>$R$14</f>
        <v>12</v>
      </c>
      <c r="S94" s="494">
        <v>0</v>
      </c>
      <c r="T94" s="280" t="e">
        <f>(E97+E98)/E96</f>
        <v>#DIV/0!</v>
      </c>
      <c r="U94" s="280" t="e">
        <f>(F97+F98)/F96</f>
        <v>#DIV/0!</v>
      </c>
      <c r="V94" s="280" t="e">
        <f>(G97+G98)/G96</f>
        <v>#DIV/0!</v>
      </c>
      <c r="W94" s="280" t="e">
        <f>(H97+H98)/H96</f>
        <v>#DIV/0!</v>
      </c>
      <c r="X94" s="280" t="e">
        <f>(I97+I98)/I96</f>
        <v>#DIV/0!</v>
      </c>
    </row>
    <row r="95" spans="1:24" ht="13.15">
      <c r="A95" s="252"/>
      <c r="B95" s="340"/>
      <c r="C95" s="259"/>
      <c r="D95" s="337" t="s">
        <v>158</v>
      </c>
      <c r="E95" s="294">
        <f>S94</f>
        <v>0</v>
      </c>
      <c r="F95" s="294">
        <f>S95</f>
        <v>0</v>
      </c>
      <c r="G95" s="294">
        <f>S96</f>
        <v>0</v>
      </c>
      <c r="H95" s="294">
        <f>S97</f>
        <v>0</v>
      </c>
      <c r="I95" s="294">
        <f>S98</f>
        <v>0</v>
      </c>
      <c r="J95" s="304"/>
      <c r="K95" s="267"/>
      <c r="L95" s="500"/>
      <c r="M95" s="498"/>
      <c r="N95" s="498"/>
      <c r="O95" s="498"/>
      <c r="P95" s="494">
        <v>1.03</v>
      </c>
      <c r="Q95" s="495">
        <v>0</v>
      </c>
      <c r="R95" s="321">
        <f>$R$15</f>
        <v>12</v>
      </c>
      <c r="S95" s="237">
        <v>0</v>
      </c>
      <c r="T95" s="280"/>
      <c r="U95" s="280"/>
      <c r="V95" s="280"/>
      <c r="W95" s="280"/>
      <c r="X95" s="280"/>
    </row>
    <row r="96" spans="1:24">
      <c r="A96" s="264"/>
      <c r="C96" s="338"/>
      <c r="D96" s="318" t="s">
        <v>14</v>
      </c>
      <c r="E96" s="439">
        <f>ROUND((M94+N94)*E94*P94,0)</f>
        <v>0</v>
      </c>
      <c r="F96" s="439">
        <f>ROUND((M94+N94)*F94*P94*P95,0)</f>
        <v>0</v>
      </c>
      <c r="G96" s="439">
        <f>ROUND((M94+N94)*G94*P94*P95*P96,0)</f>
        <v>0</v>
      </c>
      <c r="H96" s="439">
        <f>ROUND((M94+N94)*H94*P94*P95*P96*P97,0)</f>
        <v>0</v>
      </c>
      <c r="I96" s="439">
        <f>ROUND((M94+N94)*I94*P94*P95*P96*P97*P98,0)</f>
        <v>0</v>
      </c>
      <c r="J96" s="441">
        <f>SUM(E96:I96)</f>
        <v>0</v>
      </c>
      <c r="L96" s="499"/>
      <c r="M96" s="496"/>
      <c r="N96" s="496"/>
      <c r="O96" s="496"/>
      <c r="P96" s="494">
        <v>1.03</v>
      </c>
      <c r="Q96" s="495">
        <v>0</v>
      </c>
      <c r="R96" s="321">
        <f>$R$16</f>
        <v>12</v>
      </c>
      <c r="S96" s="237">
        <v>0</v>
      </c>
      <c r="T96" s="280"/>
      <c r="U96" s="280"/>
      <c r="V96" s="280"/>
      <c r="W96" s="280"/>
      <c r="X96" s="280"/>
    </row>
    <row r="97" spans="1:24">
      <c r="A97" s="264"/>
      <c r="B97" s="328"/>
      <c r="C97" s="338"/>
      <c r="D97" s="318" t="s">
        <v>29</v>
      </c>
      <c r="E97" s="438">
        <f>ROUND(E96*$P$9,0)</f>
        <v>0</v>
      </c>
      <c r="F97" s="438">
        <f>ROUND(F96*$P$9,0)</f>
        <v>0</v>
      </c>
      <c r="G97" s="438">
        <f>ROUND(G96*$P$9,0)</f>
        <v>0</v>
      </c>
      <c r="H97" s="438">
        <f>ROUND(H96*$P$9,0)</f>
        <v>0</v>
      </c>
      <c r="I97" s="438">
        <f>ROUND(I96*$P$9,0)</f>
        <v>0</v>
      </c>
      <c r="J97" s="441">
        <f>SUM(E97:I97)</f>
        <v>0</v>
      </c>
      <c r="L97" s="499"/>
      <c r="M97" s="496"/>
      <c r="N97" s="496"/>
      <c r="O97" s="496"/>
      <c r="P97" s="494">
        <v>1.03</v>
      </c>
      <c r="Q97" s="495">
        <v>0</v>
      </c>
      <c r="R97" s="321">
        <f>$R$17</f>
        <v>12</v>
      </c>
      <c r="S97" s="237">
        <v>0</v>
      </c>
      <c r="T97" s="280"/>
      <c r="U97" s="280"/>
      <c r="V97" s="280"/>
      <c r="W97" s="280"/>
      <c r="X97" s="280"/>
    </row>
    <row r="98" spans="1:24" ht="15">
      <c r="A98" s="264"/>
      <c r="B98" s="328"/>
      <c r="C98" s="338"/>
      <c r="D98" s="318" t="s">
        <v>28</v>
      </c>
      <c r="E98" s="456">
        <f>ROUND($P$10*E94,0)</f>
        <v>0</v>
      </c>
      <c r="F98" s="456">
        <f>ROUND($P$10*F94,0)</f>
        <v>0</v>
      </c>
      <c r="G98" s="456">
        <f>ROUND($P$10*G94,0)</f>
        <v>0</v>
      </c>
      <c r="H98" s="456">
        <f>ROUND($P$10*H94,0)</f>
        <v>0</v>
      </c>
      <c r="I98" s="456">
        <f>ROUND($P$10*I94,0)</f>
        <v>0</v>
      </c>
      <c r="J98" s="457">
        <f>SUM(E98:I98)</f>
        <v>0</v>
      </c>
      <c r="L98" s="499"/>
      <c r="M98" s="496"/>
      <c r="N98" s="496"/>
      <c r="O98" s="496"/>
      <c r="P98" s="494">
        <v>1.03</v>
      </c>
      <c r="Q98" s="495">
        <v>0</v>
      </c>
      <c r="R98" s="321">
        <f>$R$18</f>
        <v>12</v>
      </c>
      <c r="S98" s="237">
        <v>0</v>
      </c>
      <c r="T98" s="280"/>
      <c r="U98" s="280"/>
      <c r="V98" s="280"/>
      <c r="W98" s="280"/>
      <c r="X98" s="280"/>
    </row>
    <row r="99" spans="1:24">
      <c r="A99" s="264"/>
      <c r="B99" s="328"/>
      <c r="C99" s="338"/>
      <c r="D99" s="322" t="s">
        <v>157</v>
      </c>
      <c r="E99" s="458">
        <f>SUM(E97:E98)</f>
        <v>0</v>
      </c>
      <c r="F99" s="458">
        <f t="shared" ref="F99:I99" si="15">SUM(F97:F98)</f>
        <v>0</v>
      </c>
      <c r="G99" s="458">
        <f t="shared" si="15"/>
        <v>0</v>
      </c>
      <c r="H99" s="458">
        <f t="shared" si="15"/>
        <v>0</v>
      </c>
      <c r="I99" s="458">
        <f t="shared" si="15"/>
        <v>0</v>
      </c>
      <c r="J99" s="459">
        <f>SUM(J97:J98)</f>
        <v>0</v>
      </c>
      <c r="L99" s="499"/>
      <c r="M99" s="496"/>
      <c r="N99" s="496"/>
      <c r="O99" s="496"/>
      <c r="P99" s="318"/>
      <c r="Q99" s="501"/>
      <c r="R99" s="321"/>
      <c r="S99" s="502"/>
      <c r="T99" s="256"/>
      <c r="U99" s="558"/>
    </row>
    <row r="100" spans="1:24">
      <c r="C100" s="338"/>
      <c r="D100" s="318"/>
      <c r="E100" s="268"/>
      <c r="F100" s="268"/>
      <c r="G100" s="268"/>
      <c r="H100" s="268"/>
      <c r="I100" s="268"/>
      <c r="J100" s="291"/>
      <c r="L100" s="499"/>
      <c r="M100" s="496"/>
      <c r="N100" s="496"/>
      <c r="O100" s="496"/>
      <c r="P100" s="337"/>
      <c r="Q100" s="496"/>
      <c r="R100" s="337"/>
      <c r="S100" s="503"/>
      <c r="T100" s="274"/>
      <c r="U100" s="274"/>
      <c r="V100" s="274"/>
      <c r="W100" s="274"/>
      <c r="X100" s="274"/>
    </row>
    <row r="101" spans="1:24" ht="13.15">
      <c r="A101" s="110"/>
      <c r="B101" s="340" t="s">
        <v>65</v>
      </c>
      <c r="C101" s="259"/>
      <c r="D101" s="337" t="s">
        <v>112</v>
      </c>
      <c r="E101" s="338">
        <f>ROUND($Q101*$R101*S101,6)</f>
        <v>0</v>
      </c>
      <c r="F101" s="338">
        <f>ROUND($Q102*$R102*S102,6)</f>
        <v>0</v>
      </c>
      <c r="G101" s="338">
        <f>ROUND($Q103*$R103*S103,6)</f>
        <v>0</v>
      </c>
      <c r="H101" s="338">
        <f>ROUND($Q104*$R104*S104,6)</f>
        <v>0</v>
      </c>
      <c r="I101" s="338">
        <f>ROUND($Q105*$R105*S105,6)</f>
        <v>0</v>
      </c>
      <c r="J101" s="304"/>
      <c r="L101" s="405">
        <v>0</v>
      </c>
      <c r="M101" s="498">
        <f>ROUND(L101/12,2)</f>
        <v>0</v>
      </c>
      <c r="N101" s="498">
        <f>LOOKUP(O101,'Longevity Lookup'!$A$3:$A$506,'Longevity Lookup'!$B$3:$B$506)</f>
        <v>0</v>
      </c>
      <c r="O101" s="565">
        <v>0</v>
      </c>
      <c r="P101" s="494">
        <v>1</v>
      </c>
      <c r="Q101" s="495">
        <v>0</v>
      </c>
      <c r="R101" s="321">
        <f>$R$14</f>
        <v>12</v>
      </c>
      <c r="S101" s="494">
        <v>0</v>
      </c>
      <c r="T101" s="280" t="e">
        <f>(E104+E105)/E103</f>
        <v>#DIV/0!</v>
      </c>
      <c r="U101" s="280" t="e">
        <f>(F104+F105)/F103</f>
        <v>#DIV/0!</v>
      </c>
      <c r="V101" s="280" t="e">
        <f>(G104+G105)/G103</f>
        <v>#DIV/0!</v>
      </c>
      <c r="W101" s="280" t="e">
        <f>(H104+H105)/H103</f>
        <v>#DIV/0!</v>
      </c>
      <c r="X101" s="280" t="e">
        <f>(I104+I105)/I103</f>
        <v>#DIV/0!</v>
      </c>
    </row>
    <row r="102" spans="1:24" ht="13.15">
      <c r="A102" s="252"/>
      <c r="B102" s="340"/>
      <c r="C102" s="259"/>
      <c r="D102" s="337" t="s">
        <v>158</v>
      </c>
      <c r="E102" s="294">
        <f>S101</f>
        <v>0</v>
      </c>
      <c r="F102" s="294">
        <f>S102</f>
        <v>0</v>
      </c>
      <c r="G102" s="294">
        <f>S103</f>
        <v>0</v>
      </c>
      <c r="H102" s="294">
        <f>S104</f>
        <v>0</v>
      </c>
      <c r="I102" s="294">
        <f>S105</f>
        <v>0</v>
      </c>
      <c r="J102" s="304"/>
      <c r="L102" s="500"/>
      <c r="M102" s="498"/>
      <c r="N102" s="498"/>
      <c r="O102" s="498"/>
      <c r="P102" s="494">
        <v>1.03</v>
      </c>
      <c r="Q102" s="495">
        <v>0</v>
      </c>
      <c r="R102" s="321">
        <f>$R$15</f>
        <v>12</v>
      </c>
      <c r="S102" s="237">
        <v>0</v>
      </c>
      <c r="T102" s="280"/>
      <c r="U102" s="280"/>
      <c r="V102" s="280"/>
      <c r="W102" s="280"/>
      <c r="X102" s="280"/>
    </row>
    <row r="103" spans="1:24">
      <c r="A103" s="264"/>
      <c r="B103" s="328"/>
      <c r="C103" s="338"/>
      <c r="D103" s="318" t="s">
        <v>14</v>
      </c>
      <c r="E103" s="439">
        <f>ROUND((M101+N101)*E101*P101,0)</f>
        <v>0</v>
      </c>
      <c r="F103" s="439">
        <f>ROUND((M101+N101)*F101*P101*P102,0)</f>
        <v>0</v>
      </c>
      <c r="G103" s="439">
        <f>ROUND((M101+N101)*G101*P101*P102*P103,0)</f>
        <v>0</v>
      </c>
      <c r="H103" s="439">
        <f>ROUND((M101+N101)*H101*P101*P102*P103*P104,0)</f>
        <v>0</v>
      </c>
      <c r="I103" s="439">
        <f>ROUND((M101+N101)*I101*P101*P102*P103*P104*P105,0)</f>
        <v>0</v>
      </c>
      <c r="J103" s="441">
        <f>SUM(E103:I103)</f>
        <v>0</v>
      </c>
      <c r="L103" s="499"/>
      <c r="M103" s="496"/>
      <c r="N103" s="496"/>
      <c r="O103" s="496"/>
      <c r="P103" s="494">
        <v>1.03</v>
      </c>
      <c r="Q103" s="495">
        <v>0</v>
      </c>
      <c r="R103" s="321">
        <f>$R$16</f>
        <v>12</v>
      </c>
      <c r="S103" s="237">
        <v>0</v>
      </c>
      <c r="T103" s="280"/>
      <c r="U103" s="280"/>
      <c r="V103" s="280"/>
      <c r="W103" s="280"/>
      <c r="X103" s="280"/>
    </row>
    <row r="104" spans="1:24">
      <c r="A104" s="264"/>
      <c r="B104" s="328"/>
      <c r="C104" s="338"/>
      <c r="D104" s="318" t="s">
        <v>29</v>
      </c>
      <c r="E104" s="438">
        <f>ROUND(E103*$P$9,0)</f>
        <v>0</v>
      </c>
      <c r="F104" s="438">
        <f>ROUND(F103*$P$9,0)</f>
        <v>0</v>
      </c>
      <c r="G104" s="438">
        <f>ROUND(G103*$P$9,0)</f>
        <v>0</v>
      </c>
      <c r="H104" s="438">
        <f>ROUND(H103*$P$9,0)</f>
        <v>0</v>
      </c>
      <c r="I104" s="438">
        <f>ROUND(I103*$P$9,0)</f>
        <v>0</v>
      </c>
      <c r="J104" s="441">
        <f>SUM(E104:I104)</f>
        <v>0</v>
      </c>
      <c r="L104" s="499"/>
      <c r="M104" s="496"/>
      <c r="N104" s="496"/>
      <c r="O104" s="496"/>
      <c r="P104" s="494">
        <v>1.03</v>
      </c>
      <c r="Q104" s="495">
        <v>0</v>
      </c>
      <c r="R104" s="321">
        <f>$R$17</f>
        <v>12</v>
      </c>
      <c r="S104" s="237">
        <v>0</v>
      </c>
      <c r="T104" s="280"/>
      <c r="U104" s="280"/>
      <c r="V104" s="280"/>
      <c r="W104" s="280"/>
      <c r="X104" s="280"/>
    </row>
    <row r="105" spans="1:24" ht="15">
      <c r="A105" s="264"/>
      <c r="B105" s="328"/>
      <c r="C105" s="338"/>
      <c r="D105" s="318" t="s">
        <v>28</v>
      </c>
      <c r="E105" s="456">
        <f>ROUND($P$10*E101,0)</f>
        <v>0</v>
      </c>
      <c r="F105" s="456">
        <f>ROUND($P$10*F101,0)</f>
        <v>0</v>
      </c>
      <c r="G105" s="456">
        <f>ROUND($P$10*G101,0)</f>
        <v>0</v>
      </c>
      <c r="H105" s="456">
        <f>ROUND($P$10*H101,0)</f>
        <v>0</v>
      </c>
      <c r="I105" s="456">
        <f>ROUND($P$10*I101,0)</f>
        <v>0</v>
      </c>
      <c r="J105" s="457">
        <f>SUM(E105:I105)</f>
        <v>0</v>
      </c>
      <c r="L105" s="499"/>
      <c r="M105" s="496"/>
      <c r="N105" s="496"/>
      <c r="O105" s="496"/>
      <c r="P105" s="494">
        <v>1.03</v>
      </c>
      <c r="Q105" s="495">
        <v>0</v>
      </c>
      <c r="R105" s="321">
        <f>$R$18</f>
        <v>12</v>
      </c>
      <c r="S105" s="237">
        <v>0</v>
      </c>
      <c r="T105" s="280"/>
      <c r="U105" s="280"/>
      <c r="V105" s="280"/>
      <c r="W105" s="280"/>
      <c r="X105" s="280"/>
    </row>
    <row r="106" spans="1:24">
      <c r="A106" s="264"/>
      <c r="B106" s="328"/>
      <c r="C106" s="338"/>
      <c r="D106" s="322" t="s">
        <v>157</v>
      </c>
      <c r="E106" s="458">
        <f>SUM(E104:E105)</f>
        <v>0</v>
      </c>
      <c r="F106" s="458">
        <f t="shared" ref="F106:I106" si="16">SUM(F104:F105)</f>
        <v>0</v>
      </c>
      <c r="G106" s="458">
        <f t="shared" si="16"/>
        <v>0</v>
      </c>
      <c r="H106" s="458">
        <f t="shared" si="16"/>
        <v>0</v>
      </c>
      <c r="I106" s="458">
        <f t="shared" si="16"/>
        <v>0</v>
      </c>
      <c r="J106" s="459">
        <f>SUM(J104:J105)</f>
        <v>0</v>
      </c>
      <c r="L106" s="499"/>
      <c r="M106" s="496"/>
      <c r="N106" s="496"/>
      <c r="O106" s="496"/>
      <c r="P106" s="318"/>
      <c r="Q106" s="501"/>
      <c r="R106" s="321"/>
      <c r="S106" s="502"/>
      <c r="T106" s="256"/>
      <c r="U106" s="558"/>
    </row>
    <row r="107" spans="1:24">
      <c r="A107" s="264"/>
      <c r="B107" s="328"/>
      <c r="C107" s="338"/>
      <c r="D107" s="318"/>
      <c r="E107" s="268"/>
      <c r="F107" s="268"/>
      <c r="G107" s="268"/>
      <c r="H107" s="268"/>
      <c r="I107" s="268"/>
      <c r="J107" s="291"/>
      <c r="L107" s="499"/>
      <c r="M107" s="496"/>
      <c r="N107" s="496"/>
      <c r="O107" s="496"/>
      <c r="P107" s="337"/>
      <c r="Q107" s="496"/>
      <c r="R107" s="337"/>
      <c r="S107" s="503"/>
      <c r="T107" s="274"/>
      <c r="U107" s="274"/>
      <c r="V107" s="274"/>
      <c r="W107" s="274"/>
      <c r="X107" s="274"/>
    </row>
    <row r="108" spans="1:24" ht="13.15">
      <c r="A108" s="110"/>
      <c r="B108" s="340" t="s">
        <v>65</v>
      </c>
      <c r="C108" s="259"/>
      <c r="D108" s="337" t="s">
        <v>112</v>
      </c>
      <c r="E108" s="338">
        <f>ROUND($Q108*$R108*S108,6)</f>
        <v>0</v>
      </c>
      <c r="F108" s="338">
        <f>ROUND($Q109*$R109*S109,6)</f>
        <v>0</v>
      </c>
      <c r="G108" s="338">
        <f>ROUND($Q110*$R110*S110,6)</f>
        <v>0</v>
      </c>
      <c r="H108" s="338">
        <f>ROUND($Q111*$R111*S111,6)</f>
        <v>0</v>
      </c>
      <c r="I108" s="338">
        <f>ROUND($Q112*$R112*S112,6)</f>
        <v>0</v>
      </c>
      <c r="J108" s="304"/>
      <c r="L108" s="405">
        <v>0</v>
      </c>
      <c r="M108" s="498">
        <f>ROUND(L108/12,2)</f>
        <v>0</v>
      </c>
      <c r="N108" s="498">
        <f>LOOKUP(O108,'Longevity Lookup'!$A$3:$A$506,'Longevity Lookup'!$B$3:$B$506)</f>
        <v>0</v>
      </c>
      <c r="O108" s="565">
        <v>0</v>
      </c>
      <c r="P108" s="494">
        <v>1</v>
      </c>
      <c r="Q108" s="495">
        <v>0</v>
      </c>
      <c r="R108" s="321">
        <f>$R$14</f>
        <v>12</v>
      </c>
      <c r="S108" s="494">
        <v>0</v>
      </c>
      <c r="T108" s="280" t="e">
        <f>(E111+E112)/E110</f>
        <v>#DIV/0!</v>
      </c>
      <c r="U108" s="280" t="e">
        <f>(F111+F112)/F110</f>
        <v>#DIV/0!</v>
      </c>
      <c r="V108" s="280" t="e">
        <f>(G111+G112)/G110</f>
        <v>#DIV/0!</v>
      </c>
      <c r="W108" s="280" t="e">
        <f>(H111+H112)/H110</f>
        <v>#DIV/0!</v>
      </c>
      <c r="X108" s="280" t="e">
        <f>(I111+I112)/I110</f>
        <v>#DIV/0!</v>
      </c>
    </row>
    <row r="109" spans="1:24" ht="13.15">
      <c r="A109" s="252"/>
      <c r="B109" s="340"/>
      <c r="C109" s="259"/>
      <c r="D109" s="337" t="s">
        <v>158</v>
      </c>
      <c r="E109" s="294">
        <f>S108</f>
        <v>0</v>
      </c>
      <c r="F109" s="294">
        <f>S109</f>
        <v>0</v>
      </c>
      <c r="G109" s="294">
        <f>S110</f>
        <v>0</v>
      </c>
      <c r="H109" s="294">
        <f>S111</f>
        <v>0</v>
      </c>
      <c r="I109" s="294">
        <f>S112</f>
        <v>0</v>
      </c>
      <c r="J109" s="304"/>
      <c r="L109" s="500"/>
      <c r="M109" s="498"/>
      <c r="N109" s="498"/>
      <c r="O109" s="498"/>
      <c r="P109" s="494">
        <v>1.03</v>
      </c>
      <c r="Q109" s="495">
        <v>0</v>
      </c>
      <c r="R109" s="321">
        <f>$R$15</f>
        <v>12</v>
      </c>
      <c r="S109" s="237">
        <v>0</v>
      </c>
      <c r="T109" s="280"/>
      <c r="U109" s="280"/>
      <c r="V109" s="280"/>
      <c r="W109" s="280"/>
      <c r="X109" s="280"/>
    </row>
    <row r="110" spans="1:24">
      <c r="A110" s="264"/>
      <c r="B110" s="328"/>
      <c r="C110" s="338"/>
      <c r="D110" s="318" t="s">
        <v>14</v>
      </c>
      <c r="E110" s="439">
        <f>ROUND((M108+N108)*E108*P108,0)</f>
        <v>0</v>
      </c>
      <c r="F110" s="439">
        <f>ROUND((M108+N108)*F108*P108*P109,0)</f>
        <v>0</v>
      </c>
      <c r="G110" s="439">
        <f>ROUND((M108+N108)*G108*P108*P109*P110,0)</f>
        <v>0</v>
      </c>
      <c r="H110" s="439">
        <f>ROUND((M108+N108)*H108*P108*P109*P110*P111,0)</f>
        <v>0</v>
      </c>
      <c r="I110" s="439">
        <f>ROUND((M108+N108)*I108*P108*P109*P110*P111*P112,0)</f>
        <v>0</v>
      </c>
      <c r="J110" s="441">
        <f>SUM(E110:I110)</f>
        <v>0</v>
      </c>
      <c r="L110" s="499"/>
      <c r="M110" s="496"/>
      <c r="N110" s="496"/>
      <c r="O110" s="496"/>
      <c r="P110" s="494">
        <v>1.03</v>
      </c>
      <c r="Q110" s="495">
        <v>0</v>
      </c>
      <c r="R110" s="321">
        <f>$R$16</f>
        <v>12</v>
      </c>
      <c r="S110" s="237">
        <v>0</v>
      </c>
    </row>
    <row r="111" spans="1:24">
      <c r="A111" s="264"/>
      <c r="B111" s="328"/>
      <c r="C111" s="338"/>
      <c r="D111" s="318" t="s">
        <v>29</v>
      </c>
      <c r="E111" s="438">
        <f>ROUND(E110*$P$9,0)</f>
        <v>0</v>
      </c>
      <c r="F111" s="438">
        <f>ROUND(F110*$P$9,0)</f>
        <v>0</v>
      </c>
      <c r="G111" s="438">
        <f>ROUND(G110*$P$9,0)</f>
        <v>0</v>
      </c>
      <c r="H111" s="438">
        <f>ROUND(H110*$P$9,0)</f>
        <v>0</v>
      </c>
      <c r="I111" s="438">
        <f>ROUND(I110*$P$9,0)</f>
        <v>0</v>
      </c>
      <c r="J111" s="441">
        <f>SUM(E111:I111)</f>
        <v>0</v>
      </c>
      <c r="L111" s="499"/>
      <c r="M111" s="496"/>
      <c r="N111" s="496"/>
      <c r="O111" s="496"/>
      <c r="P111" s="494">
        <v>1.03</v>
      </c>
      <c r="Q111" s="495">
        <v>0</v>
      </c>
      <c r="R111" s="321">
        <f>$R$17</f>
        <v>12</v>
      </c>
      <c r="S111" s="237">
        <v>0</v>
      </c>
    </row>
    <row r="112" spans="1:24" ht="15">
      <c r="A112" s="264"/>
      <c r="B112" s="328"/>
      <c r="C112" s="338"/>
      <c r="D112" s="318" t="s">
        <v>28</v>
      </c>
      <c r="E112" s="456">
        <f>ROUND($P$10*E108,0)</f>
        <v>0</v>
      </c>
      <c r="F112" s="456">
        <f>ROUND($P$10*F108,0)</f>
        <v>0</v>
      </c>
      <c r="G112" s="456">
        <f>ROUND($P$10*G108,0)</f>
        <v>0</v>
      </c>
      <c r="H112" s="456">
        <f>ROUND($P$10*H108,0)</f>
        <v>0</v>
      </c>
      <c r="I112" s="456">
        <f>ROUND($P$10*I108,0)</f>
        <v>0</v>
      </c>
      <c r="J112" s="457">
        <f>SUM(E112:I112)</f>
        <v>0</v>
      </c>
      <c r="L112" s="499"/>
      <c r="M112" s="496"/>
      <c r="N112" s="496"/>
      <c r="O112" s="496"/>
      <c r="P112" s="494">
        <v>1.03</v>
      </c>
      <c r="Q112" s="495">
        <v>0</v>
      </c>
      <c r="R112" s="321">
        <f>$R$18</f>
        <v>12</v>
      </c>
      <c r="S112" s="237">
        <v>0</v>
      </c>
      <c r="T112" s="280"/>
      <c r="U112" s="280"/>
      <c r="V112" s="280"/>
      <c r="W112" s="280"/>
      <c r="X112" s="280"/>
    </row>
    <row r="113" spans="1:41">
      <c r="A113" s="264"/>
      <c r="B113" s="328"/>
      <c r="C113" s="338"/>
      <c r="D113" s="322" t="s">
        <v>157</v>
      </c>
      <c r="E113" s="458">
        <f>SUM(E111:E112)</f>
        <v>0</v>
      </c>
      <c r="F113" s="458">
        <f t="shared" ref="F113:I113" si="17">SUM(F111:F112)</f>
        <v>0</v>
      </c>
      <c r="G113" s="458">
        <f t="shared" si="17"/>
        <v>0</v>
      </c>
      <c r="H113" s="458">
        <f t="shared" si="17"/>
        <v>0</v>
      </c>
      <c r="I113" s="458">
        <f t="shared" si="17"/>
        <v>0</v>
      </c>
      <c r="J113" s="459">
        <f>SUM(J111:J112)</f>
        <v>0</v>
      </c>
      <c r="L113" s="271"/>
      <c r="M113" s="290"/>
      <c r="N113" s="290"/>
      <c r="O113" s="290"/>
      <c r="P113" s="350"/>
      <c r="Q113" s="351"/>
      <c r="R113" s="321"/>
      <c r="S113" s="425"/>
      <c r="T113" s="280"/>
      <c r="U113" s="280"/>
      <c r="V113" s="280"/>
      <c r="W113" s="280"/>
      <c r="X113" s="280"/>
    </row>
    <row r="114" spans="1:41">
      <c r="A114" s="264"/>
      <c r="B114" s="328"/>
      <c r="C114" s="338"/>
      <c r="D114" s="318"/>
      <c r="E114" s="268"/>
      <c r="F114" s="268"/>
      <c r="G114" s="268"/>
      <c r="H114" s="268"/>
      <c r="I114" s="268"/>
      <c r="J114" s="281"/>
      <c r="L114" s="271"/>
      <c r="M114" s="290"/>
      <c r="N114" s="290"/>
      <c r="O114" s="290"/>
      <c r="P114" s="350"/>
      <c r="Q114" s="351"/>
      <c r="R114" s="321"/>
      <c r="S114" s="281"/>
      <c r="T114" s="280"/>
      <c r="U114" s="280"/>
      <c r="V114" s="280"/>
      <c r="W114" s="280"/>
      <c r="X114" s="280"/>
    </row>
    <row r="115" spans="1:41" ht="13.15" thickBot="1">
      <c r="A115" s="264"/>
      <c r="C115" s="320"/>
      <c r="D115" s="320" t="s">
        <v>86</v>
      </c>
      <c r="E115" s="460">
        <f>SUMIF($D$93:$D$114,"Salary",E93:E114)</f>
        <v>0</v>
      </c>
      <c r="F115" s="460">
        <f t="shared" ref="F115:I115" si="18">SUMIF($D$93:$D$114,"Salary",F93:F114)</f>
        <v>0</v>
      </c>
      <c r="G115" s="460">
        <f t="shared" si="18"/>
        <v>0</v>
      </c>
      <c r="H115" s="460">
        <f t="shared" si="18"/>
        <v>0</v>
      </c>
      <c r="I115" s="460">
        <f t="shared" si="18"/>
        <v>0</v>
      </c>
      <c r="J115" s="461">
        <f>SUM(E115:I115)</f>
        <v>0</v>
      </c>
      <c r="L115" s="271"/>
      <c r="M115" s="329"/>
      <c r="N115" s="329"/>
      <c r="O115" s="329"/>
      <c r="P115" s="319"/>
      <c r="Q115" s="319"/>
      <c r="R115" s="319"/>
      <c r="S115" s="281"/>
      <c r="T115" s="280"/>
      <c r="U115" s="280"/>
      <c r="V115" s="280"/>
      <c r="W115" s="280"/>
      <c r="X115" s="280"/>
    </row>
    <row r="116" spans="1:41" ht="13.15">
      <c r="A116" s="264"/>
      <c r="C116" s="320"/>
      <c r="D116" s="320" t="s">
        <v>87</v>
      </c>
      <c r="E116" s="462">
        <f>SUMIF($D$93:$D$114,"*Total Fringe",E93:E114)</f>
        <v>0</v>
      </c>
      <c r="F116" s="462">
        <f t="shared" ref="F116:I116" si="19">SUMIF($D$93:$D$114,"*Total Fringe",F93:F114)</f>
        <v>0</v>
      </c>
      <c r="G116" s="462">
        <f t="shared" si="19"/>
        <v>0</v>
      </c>
      <c r="H116" s="462">
        <f t="shared" si="19"/>
        <v>0</v>
      </c>
      <c r="I116" s="462">
        <f t="shared" si="19"/>
        <v>0</v>
      </c>
      <c r="J116" s="463">
        <f>SUM(E116:I116)</f>
        <v>0</v>
      </c>
      <c r="L116" s="559"/>
      <c r="M116" s="550"/>
      <c r="N116" s="550"/>
      <c r="O116" s="550"/>
      <c r="P116" s="550"/>
      <c r="Q116" s="550"/>
      <c r="R116" s="550"/>
      <c r="S116" s="550"/>
      <c r="T116" s="726" t="s">
        <v>95</v>
      </c>
      <c r="U116" s="726"/>
      <c r="V116" s="726"/>
      <c r="W116" s="726"/>
      <c r="X116" s="727"/>
      <c r="Y116" s="529"/>
      <c r="Z116" s="674" t="s">
        <v>64</v>
      </c>
      <c r="AA116" s="675"/>
      <c r="AB116" s="675"/>
      <c r="AC116" s="675"/>
      <c r="AD116" s="675"/>
      <c r="AE116" s="675"/>
      <c r="AF116" s="686"/>
      <c r="AH116" s="669" t="s">
        <v>128</v>
      </c>
      <c r="AI116" s="670"/>
      <c r="AJ116" s="670"/>
      <c r="AK116" s="670"/>
      <c r="AL116" s="670"/>
      <c r="AM116" s="670"/>
      <c r="AN116" s="670"/>
      <c r="AO116" s="671"/>
    </row>
    <row r="117" spans="1:41" ht="13.15">
      <c r="A117" s="264"/>
      <c r="C117" s="320"/>
      <c r="D117" s="432"/>
      <c r="E117" s="429"/>
      <c r="F117" s="429"/>
      <c r="G117" s="429"/>
      <c r="H117" s="429"/>
      <c r="I117" s="429"/>
      <c r="J117" s="430"/>
      <c r="L117" s="314" t="s">
        <v>109</v>
      </c>
      <c r="M117" s="550" t="s">
        <v>75</v>
      </c>
      <c r="N117" s="550" t="s">
        <v>90</v>
      </c>
      <c r="O117" s="550" t="s">
        <v>17</v>
      </c>
      <c r="P117" s="550"/>
      <c r="Q117" s="550" t="s">
        <v>154</v>
      </c>
      <c r="R117" s="550"/>
      <c r="S117" s="550"/>
      <c r="T117" s="546"/>
      <c r="U117" s="546"/>
      <c r="V117" s="546"/>
      <c r="W117" s="546"/>
      <c r="X117" s="560"/>
      <c r="Y117" s="552"/>
      <c r="Z117" s="431"/>
      <c r="AA117" s="304"/>
      <c r="AB117" s="304"/>
      <c r="AC117" s="304"/>
      <c r="AD117" s="304"/>
      <c r="AE117" s="304"/>
      <c r="AF117" s="415"/>
      <c r="AH117" s="433"/>
      <c r="AI117" s="314"/>
      <c r="AJ117" s="314"/>
      <c r="AK117" s="314"/>
      <c r="AL117" s="314"/>
      <c r="AM117" s="314"/>
      <c r="AN117" s="314"/>
      <c r="AO117" s="434"/>
    </row>
    <row r="118" spans="1:41" ht="13.15">
      <c r="A118" s="559" t="s">
        <v>59</v>
      </c>
      <c r="B118" s="559" t="s">
        <v>60</v>
      </c>
      <c r="C118" s="416" t="s">
        <v>239</v>
      </c>
      <c r="D118" s="432"/>
      <c r="E118" s="269" t="str">
        <f>E12</f>
        <v>Year 1</v>
      </c>
      <c r="F118" s="269" t="str">
        <f>F12</f>
        <v>Year 2</v>
      </c>
      <c r="G118" s="269" t="str">
        <f>G12</f>
        <v>Year 3</v>
      </c>
      <c r="H118" s="269" t="str">
        <f>H12</f>
        <v>Year 4</v>
      </c>
      <c r="I118" s="269" t="str">
        <f>I12</f>
        <v>Year 5</v>
      </c>
      <c r="J118" s="304" t="s">
        <v>1</v>
      </c>
      <c r="L118" s="554" t="s">
        <v>108</v>
      </c>
      <c r="M118" s="306" t="s">
        <v>14</v>
      </c>
      <c r="N118" s="306" t="s">
        <v>91</v>
      </c>
      <c r="O118" s="306" t="s">
        <v>93</v>
      </c>
      <c r="P118" s="306" t="s">
        <v>81</v>
      </c>
      <c r="Q118" s="306" t="s">
        <v>155</v>
      </c>
      <c r="R118" s="306"/>
      <c r="S118" s="306"/>
      <c r="T118" s="279" t="s">
        <v>30</v>
      </c>
      <c r="U118" s="557" t="s">
        <v>31</v>
      </c>
      <c r="V118" s="557" t="s">
        <v>32</v>
      </c>
      <c r="W118" s="552" t="s">
        <v>33</v>
      </c>
      <c r="X118" s="552" t="s">
        <v>34</v>
      </c>
      <c r="Y118" s="293"/>
      <c r="Z118" s="410"/>
      <c r="AA118" s="412" t="str">
        <f>E12</f>
        <v>Year 1</v>
      </c>
      <c r="AB118" s="412" t="str">
        <f>F12</f>
        <v>Year 2</v>
      </c>
      <c r="AC118" s="412" t="str">
        <f>G12</f>
        <v>Year 3</v>
      </c>
      <c r="AD118" s="412" t="str">
        <f>H12</f>
        <v>Year 4</v>
      </c>
      <c r="AE118" s="412" t="str">
        <f>I12</f>
        <v>Year 5</v>
      </c>
      <c r="AF118" s="415" t="s">
        <v>1</v>
      </c>
      <c r="AH118" s="433"/>
      <c r="AI118" s="314"/>
      <c r="AJ118" s="314"/>
      <c r="AK118" s="314"/>
      <c r="AL118" s="314"/>
      <c r="AM118" s="314"/>
      <c r="AN118" s="314"/>
      <c r="AO118" s="434"/>
    </row>
    <row r="119" spans="1:41" ht="13.15">
      <c r="A119" s="341"/>
      <c r="B119" s="340" t="s">
        <v>116</v>
      </c>
      <c r="C119" s="368" t="s">
        <v>152</v>
      </c>
      <c r="D119" s="337" t="s">
        <v>112</v>
      </c>
      <c r="E119" s="338">
        <f>ROUND($O119*$P119*Q119,6)</f>
        <v>0</v>
      </c>
      <c r="F119" s="338">
        <f>ROUND($O120*$P120*Q120,6)</f>
        <v>0</v>
      </c>
      <c r="G119" s="338">
        <f>ROUND($O121*$P121*Q121,6)</f>
        <v>0</v>
      </c>
      <c r="H119" s="338">
        <f>ROUND($O122*$P122*Q122,6)</f>
        <v>0</v>
      </c>
      <c r="I119" s="338">
        <f>ROUND($O123*$P123*Q123,6)</f>
        <v>0</v>
      </c>
      <c r="J119" s="291"/>
      <c r="K119" s="267"/>
      <c r="L119" s="405">
        <v>0</v>
      </c>
      <c r="M119" s="498">
        <f>ROUND(L119/12,2)</f>
        <v>0</v>
      </c>
      <c r="N119" s="494">
        <v>1</v>
      </c>
      <c r="O119" s="495">
        <v>0</v>
      </c>
      <c r="P119" s="321">
        <f>$R$14</f>
        <v>12</v>
      </c>
      <c r="Q119" s="494">
        <v>0</v>
      </c>
      <c r="R119" s="321"/>
      <c r="S119" s="318"/>
      <c r="T119" s="280" t="e">
        <f>(E122+E123)/E121</f>
        <v>#DIV/0!</v>
      </c>
      <c r="U119" s="280" t="e">
        <f>(F122+F123)/F121</f>
        <v>#DIV/0!</v>
      </c>
      <c r="V119" s="280" t="e">
        <f>(G122+G123)/G121</f>
        <v>#DIV/0!</v>
      </c>
      <c r="W119" s="280" t="e">
        <f>(H122+H123)/H121</f>
        <v>#DIV/0!</v>
      </c>
      <c r="X119" s="280" t="e">
        <f>(I122+I123)/I121</f>
        <v>#DIV/0!</v>
      </c>
      <c r="Y119" s="530"/>
      <c r="Z119" s="413" t="str">
        <f>C119</f>
        <v>Not Allowed</v>
      </c>
      <c r="AA119" s="417">
        <f>ROUND(VLOOKUP($C119,$AH$125:$AO$148,4,FALSE)*E119,0)</f>
        <v>0</v>
      </c>
      <c r="AB119" s="417">
        <f>ROUND(VLOOKUP($C119,$AH$125:$AO$148,5,FALSE)*F119,0)</f>
        <v>0</v>
      </c>
      <c r="AC119" s="417">
        <f>ROUND(VLOOKUP($C119,$AH$125:$AO$148,6,FALSE)*G119,0)</f>
        <v>0</v>
      </c>
      <c r="AD119" s="417">
        <f>ROUND(VLOOKUP($C119,$AH$125:$AO$148,7,FALSE)*H119,0)</f>
        <v>0</v>
      </c>
      <c r="AE119" s="417">
        <f>ROUND(VLOOKUP($C119,$AH$125:$AO$148,8,FALSE)*I119,0)</f>
        <v>0</v>
      </c>
      <c r="AF119" s="418">
        <f>SUM(AA119:AE119)</f>
        <v>0</v>
      </c>
      <c r="AH119" s="354"/>
      <c r="AI119" s="255"/>
      <c r="AJ119" s="255"/>
      <c r="AK119" s="611" t="s">
        <v>30</v>
      </c>
      <c r="AL119" s="611" t="s">
        <v>31</v>
      </c>
      <c r="AM119" s="611" t="s">
        <v>32</v>
      </c>
      <c r="AN119" s="611" t="s">
        <v>33</v>
      </c>
      <c r="AO119" s="355" t="s">
        <v>34</v>
      </c>
    </row>
    <row r="120" spans="1:41" ht="13.15">
      <c r="A120" s="264"/>
      <c r="B120" s="340"/>
      <c r="C120" s="368" t="s">
        <v>152</v>
      </c>
      <c r="D120" s="337" t="s">
        <v>158</v>
      </c>
      <c r="E120" s="294">
        <f>Q119</f>
        <v>0</v>
      </c>
      <c r="F120" s="294">
        <f>Q120</f>
        <v>0</v>
      </c>
      <c r="G120" s="294">
        <f>Q121</f>
        <v>0</v>
      </c>
      <c r="H120" s="294">
        <f>Q122</f>
        <v>0</v>
      </c>
      <c r="I120" s="294">
        <f>Q123</f>
        <v>0</v>
      </c>
      <c r="J120" s="291"/>
      <c r="K120" s="267"/>
      <c r="L120" s="500"/>
      <c r="M120" s="498"/>
      <c r="N120" s="494">
        <v>1.03</v>
      </c>
      <c r="O120" s="495">
        <v>0</v>
      </c>
      <c r="P120" s="321">
        <f>$R$15</f>
        <v>12</v>
      </c>
      <c r="Q120" s="237">
        <v>0</v>
      </c>
      <c r="R120" s="321"/>
      <c r="S120" s="502"/>
      <c r="T120" s="280"/>
      <c r="U120" s="280"/>
      <c r="V120" s="280"/>
      <c r="W120" s="280"/>
      <c r="X120" s="280"/>
      <c r="Y120" s="530"/>
      <c r="Z120" s="413"/>
      <c r="AA120" s="417"/>
      <c r="AB120" s="417"/>
      <c r="AC120" s="417"/>
      <c r="AD120" s="417"/>
      <c r="AE120" s="417"/>
      <c r="AF120" s="418"/>
      <c r="AH120" s="680" t="s">
        <v>127</v>
      </c>
      <c r="AI120" s="681"/>
      <c r="AJ120" s="681"/>
      <c r="AK120" s="408">
        <v>1</v>
      </c>
      <c r="AL120" s="408">
        <v>1.05</v>
      </c>
      <c r="AM120" s="408">
        <v>1.05</v>
      </c>
      <c r="AN120" s="408">
        <v>1.05</v>
      </c>
      <c r="AO120" s="409">
        <v>1.05</v>
      </c>
    </row>
    <row r="121" spans="1:41" ht="13.15">
      <c r="A121" s="264"/>
      <c r="C121" s="368" t="s">
        <v>152</v>
      </c>
      <c r="D121" s="318" t="s">
        <v>14</v>
      </c>
      <c r="E121" s="439">
        <f>ROUND(M119*E119*N119,0)</f>
        <v>0</v>
      </c>
      <c r="F121" s="439">
        <f>ROUND(M119*F119*N119*N120,0)</f>
        <v>0</v>
      </c>
      <c r="G121" s="439">
        <f>ROUND(M119*G119*N119*N120*N121,0)</f>
        <v>0</v>
      </c>
      <c r="H121" s="439">
        <f>ROUND(M119*H119*N119*N120*N121*N122,0)</f>
        <v>0</v>
      </c>
      <c r="I121" s="439">
        <f>ROUND(M119*I119*N119*N120*N121*N122*N123,0)</f>
        <v>0</v>
      </c>
      <c r="J121" s="441">
        <f>SUM(E121:I121)</f>
        <v>0</v>
      </c>
      <c r="L121" s="499"/>
      <c r="M121" s="496"/>
      <c r="N121" s="494">
        <v>1.03</v>
      </c>
      <c r="O121" s="495">
        <v>0</v>
      </c>
      <c r="P121" s="321">
        <f>$R$16</f>
        <v>12</v>
      </c>
      <c r="Q121" s="237">
        <v>0</v>
      </c>
      <c r="R121" s="321"/>
      <c r="S121" s="502"/>
      <c r="T121" s="280"/>
      <c r="U121" s="280"/>
      <c r="V121" s="280"/>
      <c r="W121" s="280"/>
      <c r="X121" s="280"/>
      <c r="Y121" s="275"/>
      <c r="Z121" s="315"/>
      <c r="AA121" s="417"/>
      <c r="AB121" s="417"/>
      <c r="AC121" s="417"/>
      <c r="AD121" s="417"/>
      <c r="AE121" s="417"/>
      <c r="AF121" s="418"/>
      <c r="AH121" s="609"/>
      <c r="AI121" s="610"/>
      <c r="AJ121" s="610"/>
      <c r="AK121" s="381"/>
      <c r="AL121" s="381"/>
      <c r="AM121" s="381"/>
      <c r="AN121" s="381"/>
      <c r="AO121" s="407"/>
    </row>
    <row r="122" spans="1:41" ht="13.15">
      <c r="A122" s="264"/>
      <c r="B122" s="328"/>
      <c r="C122" s="368" t="s">
        <v>152</v>
      </c>
      <c r="D122" s="318" t="s">
        <v>29</v>
      </c>
      <c r="E122" s="438">
        <f>ROUND($E$121*$R$154,0)</f>
        <v>0</v>
      </c>
      <c r="F122" s="438">
        <f>ROUND($F$121*$R$154,0)</f>
        <v>0</v>
      </c>
      <c r="G122" s="438">
        <f>ROUND($G$121*$R$154,0)</f>
        <v>0</v>
      </c>
      <c r="H122" s="438">
        <f>ROUND($H$121*$R$154,0)</f>
        <v>0</v>
      </c>
      <c r="I122" s="438">
        <f>ROUND($I$121*$R$154,0)</f>
        <v>0</v>
      </c>
      <c r="J122" s="441">
        <f>SUM(E122:I122)</f>
        <v>0</v>
      </c>
      <c r="L122" s="499"/>
      <c r="M122" s="496"/>
      <c r="N122" s="494">
        <v>1.03</v>
      </c>
      <c r="O122" s="495">
        <v>0</v>
      </c>
      <c r="P122" s="321">
        <f>$R$17</f>
        <v>12</v>
      </c>
      <c r="Q122" s="237">
        <v>0</v>
      </c>
      <c r="R122" s="321"/>
      <c r="S122" s="502"/>
      <c r="T122" s="280"/>
      <c r="U122" s="280"/>
      <c r="V122" s="280"/>
      <c r="W122" s="280"/>
      <c r="X122" s="280"/>
      <c r="Y122" s="275"/>
      <c r="Z122" s="315"/>
      <c r="AA122" s="417"/>
      <c r="AB122" s="417"/>
      <c r="AC122" s="417"/>
      <c r="AD122" s="417"/>
      <c r="AE122" s="417"/>
      <c r="AF122" s="418"/>
      <c r="AH122" s="609"/>
      <c r="AI122" s="610"/>
      <c r="AJ122" s="610"/>
      <c r="AK122" s="381"/>
      <c r="AL122" s="381"/>
      <c r="AM122" s="381"/>
      <c r="AN122" s="381"/>
      <c r="AO122" s="407"/>
    </row>
    <row r="123" spans="1:41" ht="15">
      <c r="A123" s="264"/>
      <c r="B123" s="328"/>
      <c r="C123" s="368" t="s">
        <v>152</v>
      </c>
      <c r="D123" s="318" t="s">
        <v>28</v>
      </c>
      <c r="E123" s="456">
        <f>ROUND($R$155*$E$119,0)</f>
        <v>0</v>
      </c>
      <c r="F123" s="456">
        <f>ROUND($R$155*$F$119,0)</f>
        <v>0</v>
      </c>
      <c r="G123" s="456">
        <f>ROUND($R$155*$G$119,0)</f>
        <v>0</v>
      </c>
      <c r="H123" s="456">
        <f>ROUND($R$155*$H$119,0)</f>
        <v>0</v>
      </c>
      <c r="I123" s="456">
        <f>ROUND($R$155*$I$119,0)</f>
        <v>0</v>
      </c>
      <c r="J123" s="457">
        <f>SUM(E123:I123)</f>
        <v>0</v>
      </c>
      <c r="L123" s="499"/>
      <c r="M123" s="496"/>
      <c r="N123" s="494">
        <v>1.03</v>
      </c>
      <c r="O123" s="495">
        <v>0</v>
      </c>
      <c r="P123" s="321">
        <f>$R$18</f>
        <v>12</v>
      </c>
      <c r="Q123" s="237">
        <v>0</v>
      </c>
      <c r="R123" s="321"/>
      <c r="S123" s="502"/>
      <c r="T123" s="280"/>
      <c r="U123" s="280"/>
      <c r="V123" s="280"/>
      <c r="W123" s="280"/>
      <c r="X123" s="280"/>
      <c r="Y123" s="275"/>
      <c r="Z123" s="315"/>
      <c r="AA123" s="417"/>
      <c r="AB123" s="417"/>
      <c r="AC123" s="417"/>
      <c r="AD123" s="417"/>
      <c r="AE123" s="417"/>
      <c r="AF123" s="418"/>
      <c r="AH123" s="356"/>
      <c r="AI123" s="252"/>
      <c r="AJ123" s="252"/>
      <c r="AK123" s="252"/>
      <c r="AL123" s="252"/>
      <c r="AM123" s="252"/>
      <c r="AN123" s="252"/>
      <c r="AO123" s="357"/>
    </row>
    <row r="124" spans="1:41">
      <c r="A124" s="264"/>
      <c r="B124" s="328"/>
      <c r="C124" s="338"/>
      <c r="D124" s="322" t="s">
        <v>157</v>
      </c>
      <c r="E124" s="458">
        <f>SUM(E122:E123)</f>
        <v>0</v>
      </c>
      <c r="F124" s="458">
        <f t="shared" ref="F124:I124" si="20">SUM(F122:F123)</f>
        <v>0</v>
      </c>
      <c r="G124" s="458">
        <f t="shared" si="20"/>
        <v>0</v>
      </c>
      <c r="H124" s="458">
        <f t="shared" si="20"/>
        <v>0</v>
      </c>
      <c r="I124" s="458">
        <f t="shared" si="20"/>
        <v>0</v>
      </c>
      <c r="J124" s="459">
        <f>SUM(J122:J123)</f>
        <v>0</v>
      </c>
      <c r="L124" s="499"/>
      <c r="M124" s="496"/>
      <c r="N124" s="318"/>
      <c r="O124" s="501"/>
      <c r="P124" s="321"/>
      <c r="Q124" s="502"/>
      <c r="R124" s="321"/>
      <c r="S124" s="502"/>
      <c r="T124" s="256"/>
      <c r="U124" s="558"/>
      <c r="Y124" s="275"/>
      <c r="Z124" s="315"/>
      <c r="AA124" s="417"/>
      <c r="AB124" s="417"/>
      <c r="AC124" s="417"/>
      <c r="AD124" s="417"/>
      <c r="AE124" s="417"/>
      <c r="AF124" s="418"/>
      <c r="AH124" s="365" t="s">
        <v>76</v>
      </c>
      <c r="AI124" s="252"/>
      <c r="AJ124" s="252"/>
      <c r="AK124" s="252"/>
      <c r="AL124" s="252"/>
      <c r="AM124" s="252"/>
      <c r="AN124" s="252"/>
      <c r="AO124" s="357"/>
    </row>
    <row r="125" spans="1:41">
      <c r="A125" s="264"/>
      <c r="B125" s="328"/>
      <c r="C125" s="338"/>
      <c r="D125" s="318"/>
      <c r="E125" s="268"/>
      <c r="F125" s="268"/>
      <c r="G125" s="268"/>
      <c r="H125" s="268"/>
      <c r="I125" s="268"/>
      <c r="J125" s="291"/>
      <c r="L125" s="499"/>
      <c r="M125" s="496"/>
      <c r="N125" s="337"/>
      <c r="O125" s="496"/>
      <c r="P125" s="337"/>
      <c r="Q125" s="503"/>
      <c r="R125" s="337"/>
      <c r="S125" s="503"/>
      <c r="T125" s="274"/>
      <c r="U125" s="274"/>
      <c r="V125" s="274"/>
      <c r="W125" s="274"/>
      <c r="X125" s="274"/>
      <c r="Y125" s="275"/>
      <c r="Z125" s="315"/>
      <c r="AA125" s="417"/>
      <c r="AB125" s="417"/>
      <c r="AC125" s="417"/>
      <c r="AD125" s="417"/>
      <c r="AE125" s="417"/>
      <c r="AF125" s="418"/>
      <c r="AH125" s="365" t="s">
        <v>152</v>
      </c>
      <c r="AI125" s="252">
        <v>0</v>
      </c>
      <c r="AJ125" s="252">
        <v>0</v>
      </c>
      <c r="AK125" s="252">
        <v>0</v>
      </c>
      <c r="AL125" s="255">
        <v>0</v>
      </c>
      <c r="AM125" s="255">
        <v>0</v>
      </c>
      <c r="AN125" s="255">
        <v>0</v>
      </c>
      <c r="AO125" s="357">
        <v>0</v>
      </c>
    </row>
    <row r="126" spans="1:41" ht="13.15">
      <c r="A126" s="110"/>
      <c r="B126" s="340" t="s">
        <v>116</v>
      </c>
      <c r="C126" s="368" t="s">
        <v>152</v>
      </c>
      <c r="D126" s="337" t="s">
        <v>112</v>
      </c>
      <c r="E126" s="338">
        <f>ROUND($O126*$P126*Q126,6)</f>
        <v>0</v>
      </c>
      <c r="F126" s="338">
        <f>ROUND($O127*$P127*Q127,6)</f>
        <v>0</v>
      </c>
      <c r="G126" s="338">
        <f>ROUND($O128*$P128*Q128,6)</f>
        <v>0</v>
      </c>
      <c r="H126" s="338">
        <f>ROUND($O129*$P129*Q129,6)</f>
        <v>0</v>
      </c>
      <c r="I126" s="338">
        <f>ROUND($O130*$P130*Q130,6)</f>
        <v>0</v>
      </c>
      <c r="J126" s="291"/>
      <c r="L126" s="405">
        <v>0</v>
      </c>
      <c r="M126" s="498">
        <f>ROUND(L126/12,2)</f>
        <v>0</v>
      </c>
      <c r="N126" s="494">
        <v>1</v>
      </c>
      <c r="O126" s="495">
        <v>0</v>
      </c>
      <c r="P126" s="321">
        <f>$R$14</f>
        <v>12</v>
      </c>
      <c r="Q126" s="494">
        <v>0</v>
      </c>
      <c r="R126" s="321"/>
      <c r="S126" s="318"/>
      <c r="T126" s="280" t="e">
        <f>(E129+E130)/E128</f>
        <v>#DIV/0!</v>
      </c>
      <c r="U126" s="280" t="e">
        <f>(F129+F130)/F128</f>
        <v>#DIV/0!</v>
      </c>
      <c r="V126" s="280" t="e">
        <f>(G129+G130)/G128</f>
        <v>#DIV/0!</v>
      </c>
      <c r="W126" s="280" t="e">
        <f>(H129+H130)/H128</f>
        <v>#DIV/0!</v>
      </c>
      <c r="X126" s="280" t="e">
        <f>(I129+I130)/I128</f>
        <v>#DIV/0!</v>
      </c>
      <c r="Y126" s="530"/>
      <c r="Z126" s="413" t="str">
        <f>C126</f>
        <v>Not Allowed</v>
      </c>
      <c r="AA126" s="417">
        <f>ROUND(VLOOKUP($C126,$AH$125:$AO$148,4,FALSE)*E126,0)</f>
        <v>0</v>
      </c>
      <c r="AB126" s="417">
        <f>ROUND(VLOOKUP($C126,$AH$125:$AO$148,5,FALSE)*F126,0)</f>
        <v>0</v>
      </c>
      <c r="AC126" s="417">
        <f>ROUND(VLOOKUP($C126,$AH$125:$AO$148,6,FALSE)*G126,0)</f>
        <v>0</v>
      </c>
      <c r="AD126" s="417">
        <f>ROUND(VLOOKUP($C126,$AH$125:$AO$148,7,FALSE)*H126,0)</f>
        <v>0</v>
      </c>
      <c r="AE126" s="417">
        <f>ROUND(VLOOKUP($C126,$AH$125:$AO$148,8,FALSE)*I126,0)</f>
        <v>0</v>
      </c>
      <c r="AF126" s="418">
        <f>SUM(AA126:AE126)</f>
        <v>0</v>
      </c>
      <c r="AH126" s="358" t="s">
        <v>117</v>
      </c>
      <c r="AI126" s="353" t="e">
        <f>#REF!*24</f>
        <v>#REF!</v>
      </c>
      <c r="AJ126" s="352" t="e">
        <f>AI126/6</f>
        <v>#REF!</v>
      </c>
      <c r="AK126" s="362" t="e">
        <f>AJ126*AK$120</f>
        <v>#REF!</v>
      </c>
      <c r="AL126" s="362" t="e">
        <f t="shared" ref="AL126:AO126" si="21">AK126*AL$120</f>
        <v>#REF!</v>
      </c>
      <c r="AM126" s="362" t="e">
        <f t="shared" si="21"/>
        <v>#REF!</v>
      </c>
      <c r="AN126" s="362" t="e">
        <f t="shared" si="21"/>
        <v>#REF!</v>
      </c>
      <c r="AO126" s="528" t="e">
        <f t="shared" si="21"/>
        <v>#REF!</v>
      </c>
    </row>
    <row r="127" spans="1:41" ht="13.15">
      <c r="A127" s="252"/>
      <c r="B127" s="340"/>
      <c r="C127" s="368" t="s">
        <v>152</v>
      </c>
      <c r="D127" s="337" t="s">
        <v>158</v>
      </c>
      <c r="E127" s="294">
        <f>Q126</f>
        <v>0</v>
      </c>
      <c r="F127" s="294">
        <f>Q127</f>
        <v>0</v>
      </c>
      <c r="G127" s="294">
        <f>Q128</f>
        <v>0</v>
      </c>
      <c r="H127" s="294">
        <f>Q129</f>
        <v>0</v>
      </c>
      <c r="I127" s="294">
        <f>Q130</f>
        <v>0</v>
      </c>
      <c r="J127" s="291"/>
      <c r="L127" s="500"/>
      <c r="M127" s="498"/>
      <c r="N127" s="494">
        <v>1.03</v>
      </c>
      <c r="O127" s="495">
        <v>0</v>
      </c>
      <c r="P127" s="321">
        <f>$R$15</f>
        <v>12</v>
      </c>
      <c r="Q127" s="237">
        <v>0</v>
      </c>
      <c r="R127" s="321"/>
      <c r="S127" s="502"/>
      <c r="T127" s="280"/>
      <c r="U127" s="280"/>
      <c r="V127" s="280"/>
      <c r="W127" s="280"/>
      <c r="X127" s="280"/>
      <c r="Y127" s="530"/>
      <c r="Z127" s="413"/>
      <c r="AA127" s="417"/>
      <c r="AB127" s="417"/>
      <c r="AC127" s="417"/>
      <c r="AD127" s="417"/>
      <c r="AE127" s="417"/>
      <c r="AF127" s="418"/>
      <c r="AH127" s="359" t="s">
        <v>118</v>
      </c>
      <c r="AI127" s="353" t="e">
        <f>#REF!*24</f>
        <v>#REF!</v>
      </c>
      <c r="AJ127" s="352" t="e">
        <f t="shared" ref="AJ127:AJ148" si="22">AI127/6</f>
        <v>#REF!</v>
      </c>
      <c r="AK127" s="362" t="e">
        <f t="shared" ref="AK127:AO142" si="23">AJ127*AK$120</f>
        <v>#REF!</v>
      </c>
      <c r="AL127" s="362" t="e">
        <f t="shared" si="23"/>
        <v>#REF!</v>
      </c>
      <c r="AM127" s="362" t="e">
        <f t="shared" si="23"/>
        <v>#REF!</v>
      </c>
      <c r="AN127" s="362" t="e">
        <f t="shared" si="23"/>
        <v>#REF!</v>
      </c>
      <c r="AO127" s="528" t="e">
        <f t="shared" si="23"/>
        <v>#REF!</v>
      </c>
    </row>
    <row r="128" spans="1:41" ht="13.15">
      <c r="A128" s="264"/>
      <c r="B128" s="328"/>
      <c r="C128" s="368" t="s">
        <v>152</v>
      </c>
      <c r="D128" s="318" t="s">
        <v>14</v>
      </c>
      <c r="E128" s="439">
        <f>ROUND(M126*E126*N126,0)</f>
        <v>0</v>
      </c>
      <c r="F128" s="439">
        <f>ROUND(M126*F126*N126*N127,0)</f>
        <v>0</v>
      </c>
      <c r="G128" s="439">
        <f>ROUND(M126*G126*N126*N127*N128,0)</f>
        <v>0</v>
      </c>
      <c r="H128" s="439">
        <f>ROUND(M126*H126*N126*N127*N128*N129,0)</f>
        <v>0</v>
      </c>
      <c r="I128" s="439">
        <f>ROUND(M126*I126*N126*N127*N128*N129*N130,0)</f>
        <v>0</v>
      </c>
      <c r="J128" s="441">
        <f>SUM(E128:I128)</f>
        <v>0</v>
      </c>
      <c r="L128" s="499"/>
      <c r="M128" s="496"/>
      <c r="N128" s="494">
        <v>1.03</v>
      </c>
      <c r="O128" s="495">
        <v>0</v>
      </c>
      <c r="P128" s="321">
        <f>$R$16</f>
        <v>12</v>
      </c>
      <c r="Q128" s="237">
        <v>0</v>
      </c>
      <c r="R128" s="321"/>
      <c r="S128" s="502"/>
      <c r="T128" s="280"/>
      <c r="U128" s="280"/>
      <c r="V128" s="280"/>
      <c r="W128" s="280"/>
      <c r="X128" s="280"/>
      <c r="Y128" s="275"/>
      <c r="Z128" s="315"/>
      <c r="AA128" s="417"/>
      <c r="AB128" s="417"/>
      <c r="AC128" s="417"/>
      <c r="AD128" s="417"/>
      <c r="AE128" s="417"/>
      <c r="AF128" s="418"/>
      <c r="AH128" s="359" t="s">
        <v>119</v>
      </c>
      <c r="AI128" s="353" t="e">
        <f>#REF!*24</f>
        <v>#REF!</v>
      </c>
      <c r="AJ128" s="352" t="e">
        <f t="shared" si="22"/>
        <v>#REF!</v>
      </c>
      <c r="AK128" s="362" t="e">
        <f t="shared" si="23"/>
        <v>#REF!</v>
      </c>
      <c r="AL128" s="362" t="e">
        <f t="shared" si="23"/>
        <v>#REF!</v>
      </c>
      <c r="AM128" s="362" t="e">
        <f t="shared" si="23"/>
        <v>#REF!</v>
      </c>
      <c r="AN128" s="362" t="e">
        <f t="shared" si="23"/>
        <v>#REF!</v>
      </c>
      <c r="AO128" s="528" t="e">
        <f t="shared" si="23"/>
        <v>#REF!</v>
      </c>
    </row>
    <row r="129" spans="1:41" ht="13.15">
      <c r="A129" s="264"/>
      <c r="B129" s="328"/>
      <c r="C129" s="368" t="s">
        <v>152</v>
      </c>
      <c r="D129" s="318" t="s">
        <v>29</v>
      </c>
      <c r="E129" s="438">
        <f>ROUND(E128*$R$154,0)</f>
        <v>0</v>
      </c>
      <c r="F129" s="438">
        <f>ROUND(F128*$R$154,0)</f>
        <v>0</v>
      </c>
      <c r="G129" s="438">
        <f>ROUND(G128*$R$154,0)</f>
        <v>0</v>
      </c>
      <c r="H129" s="438">
        <f>ROUND(H128*$R$154,0)</f>
        <v>0</v>
      </c>
      <c r="I129" s="438">
        <f>ROUND(I128*$R$154,0)</f>
        <v>0</v>
      </c>
      <c r="J129" s="441">
        <f>SUM(E129:I129)</f>
        <v>0</v>
      </c>
      <c r="L129" s="499"/>
      <c r="M129" s="496"/>
      <c r="N129" s="494">
        <v>1.03</v>
      </c>
      <c r="O129" s="495">
        <v>0</v>
      </c>
      <c r="P129" s="321">
        <f>$R$17</f>
        <v>12</v>
      </c>
      <c r="Q129" s="237">
        <v>0</v>
      </c>
      <c r="R129" s="321"/>
      <c r="S129" s="502"/>
      <c r="T129" s="280"/>
      <c r="U129" s="280"/>
      <c r="V129" s="280"/>
      <c r="W129" s="280"/>
      <c r="X129" s="280"/>
      <c r="Y129" s="275"/>
      <c r="Z129" s="315"/>
      <c r="AA129" s="417"/>
      <c r="AB129" s="417"/>
      <c r="AC129" s="417"/>
      <c r="AD129" s="417"/>
      <c r="AE129" s="417"/>
      <c r="AF129" s="418"/>
      <c r="AH129" s="359" t="s">
        <v>120</v>
      </c>
      <c r="AI129" s="353" t="e">
        <f>#REF!*24</f>
        <v>#REF!</v>
      </c>
      <c r="AJ129" s="352" t="e">
        <f t="shared" si="22"/>
        <v>#REF!</v>
      </c>
      <c r="AK129" s="362" t="e">
        <f t="shared" si="23"/>
        <v>#REF!</v>
      </c>
      <c r="AL129" s="362" t="e">
        <f t="shared" si="23"/>
        <v>#REF!</v>
      </c>
      <c r="AM129" s="362" t="e">
        <f t="shared" si="23"/>
        <v>#REF!</v>
      </c>
      <c r="AN129" s="362" t="e">
        <f t="shared" si="23"/>
        <v>#REF!</v>
      </c>
      <c r="AO129" s="528" t="e">
        <f t="shared" si="23"/>
        <v>#REF!</v>
      </c>
    </row>
    <row r="130" spans="1:41" ht="15">
      <c r="A130" s="264"/>
      <c r="B130" s="328"/>
      <c r="C130" s="368" t="s">
        <v>152</v>
      </c>
      <c r="D130" s="318" t="s">
        <v>28</v>
      </c>
      <c r="E130" s="456">
        <f>ROUND($R$155*E126,0)</f>
        <v>0</v>
      </c>
      <c r="F130" s="456">
        <f>ROUND($R$155*F126,0)</f>
        <v>0</v>
      </c>
      <c r="G130" s="456">
        <f>ROUND($R$155*G126,0)</f>
        <v>0</v>
      </c>
      <c r="H130" s="456">
        <f>ROUND($R$155*H126,0)</f>
        <v>0</v>
      </c>
      <c r="I130" s="456">
        <f>ROUND($R$155*I126,0)</f>
        <v>0</v>
      </c>
      <c r="J130" s="457">
        <f>SUM(E130:I130)</f>
        <v>0</v>
      </c>
      <c r="L130" s="499"/>
      <c r="M130" s="496"/>
      <c r="N130" s="494">
        <v>1.03</v>
      </c>
      <c r="O130" s="495">
        <v>0</v>
      </c>
      <c r="P130" s="321">
        <f>$R$18</f>
        <v>12</v>
      </c>
      <c r="Q130" s="237">
        <v>0</v>
      </c>
      <c r="R130" s="321"/>
      <c r="S130" s="502"/>
      <c r="T130" s="280"/>
      <c r="U130" s="280"/>
      <c r="V130" s="280"/>
      <c r="W130" s="280"/>
      <c r="X130" s="280"/>
      <c r="Y130" s="275"/>
      <c r="Z130" s="315"/>
      <c r="AA130" s="417"/>
      <c r="AB130" s="417"/>
      <c r="AC130" s="417"/>
      <c r="AD130" s="417"/>
      <c r="AE130" s="417"/>
      <c r="AF130" s="418"/>
      <c r="AH130" s="359" t="s">
        <v>121</v>
      </c>
      <c r="AI130" s="353" t="e">
        <f>#REF!*24</f>
        <v>#REF!</v>
      </c>
      <c r="AJ130" s="352" t="e">
        <f t="shared" si="22"/>
        <v>#REF!</v>
      </c>
      <c r="AK130" s="362" t="e">
        <f t="shared" si="23"/>
        <v>#REF!</v>
      </c>
      <c r="AL130" s="362" t="e">
        <f t="shared" si="23"/>
        <v>#REF!</v>
      </c>
      <c r="AM130" s="362" t="e">
        <f t="shared" si="23"/>
        <v>#REF!</v>
      </c>
      <c r="AN130" s="362" t="e">
        <f t="shared" si="23"/>
        <v>#REF!</v>
      </c>
      <c r="AO130" s="528" t="e">
        <f t="shared" si="23"/>
        <v>#REF!</v>
      </c>
    </row>
    <row r="131" spans="1:41" ht="13.15">
      <c r="A131" s="264"/>
      <c r="B131" s="328"/>
      <c r="C131" s="338"/>
      <c r="D131" s="322" t="s">
        <v>157</v>
      </c>
      <c r="E131" s="458">
        <f>SUM(E129:E130)</f>
        <v>0</v>
      </c>
      <c r="F131" s="458">
        <f t="shared" ref="F131:I131" si="24">SUM(F129:F130)</f>
        <v>0</v>
      </c>
      <c r="G131" s="458">
        <f t="shared" si="24"/>
        <v>0</v>
      </c>
      <c r="H131" s="458">
        <f t="shared" si="24"/>
        <v>0</v>
      </c>
      <c r="I131" s="458">
        <f t="shared" si="24"/>
        <v>0</v>
      </c>
      <c r="J131" s="459">
        <f>SUM(J129:J130)</f>
        <v>0</v>
      </c>
      <c r="L131" s="499"/>
      <c r="M131" s="496"/>
      <c r="N131" s="318"/>
      <c r="O131" s="501"/>
      <c r="P131" s="321"/>
      <c r="Q131" s="502"/>
      <c r="R131" s="321"/>
      <c r="S131" s="502"/>
      <c r="T131" s="256"/>
      <c r="U131" s="558"/>
      <c r="Y131" s="275"/>
      <c r="Z131" s="315"/>
      <c r="AA131" s="417"/>
      <c r="AB131" s="417"/>
      <c r="AC131" s="417"/>
      <c r="AD131" s="417"/>
      <c r="AE131" s="417"/>
      <c r="AF131" s="418"/>
      <c r="AH131" s="359" t="s">
        <v>122</v>
      </c>
      <c r="AI131" s="353" t="e">
        <f>#REF!*24</f>
        <v>#REF!</v>
      </c>
      <c r="AJ131" s="352" t="e">
        <f t="shared" si="22"/>
        <v>#REF!</v>
      </c>
      <c r="AK131" s="362" t="e">
        <f t="shared" si="23"/>
        <v>#REF!</v>
      </c>
      <c r="AL131" s="362" t="e">
        <f t="shared" si="23"/>
        <v>#REF!</v>
      </c>
      <c r="AM131" s="362" t="e">
        <f t="shared" si="23"/>
        <v>#REF!</v>
      </c>
      <c r="AN131" s="362" t="e">
        <f t="shared" si="23"/>
        <v>#REF!</v>
      </c>
      <c r="AO131" s="528" t="e">
        <f t="shared" si="23"/>
        <v>#REF!</v>
      </c>
    </row>
    <row r="132" spans="1:41" ht="13.15">
      <c r="A132" s="264"/>
      <c r="B132" s="328"/>
      <c r="C132" s="338"/>
      <c r="D132" s="318"/>
      <c r="E132" s="268"/>
      <c r="F132" s="268"/>
      <c r="G132" s="268"/>
      <c r="H132" s="268"/>
      <c r="I132" s="268"/>
      <c r="J132" s="291"/>
      <c r="L132" s="499"/>
      <c r="M132" s="496"/>
      <c r="N132" s="337"/>
      <c r="O132" s="496"/>
      <c r="P132" s="337"/>
      <c r="Q132" s="503"/>
      <c r="R132" s="337"/>
      <c r="S132" s="503"/>
      <c r="T132" s="274"/>
      <c r="U132" s="274"/>
      <c r="V132" s="274"/>
      <c r="W132" s="274"/>
      <c r="X132" s="274"/>
      <c r="Y132" s="275"/>
      <c r="Z132" s="315"/>
      <c r="AA132" s="417"/>
      <c r="AB132" s="417"/>
      <c r="AC132" s="417"/>
      <c r="AD132" s="417"/>
      <c r="AE132" s="417"/>
      <c r="AF132" s="418"/>
      <c r="AH132" s="358" t="s">
        <v>123</v>
      </c>
      <c r="AI132" s="353" t="e">
        <f>#REF!*24</f>
        <v>#REF!</v>
      </c>
      <c r="AJ132" s="352" t="e">
        <f t="shared" si="22"/>
        <v>#REF!</v>
      </c>
      <c r="AK132" s="362" t="e">
        <f t="shared" si="23"/>
        <v>#REF!</v>
      </c>
      <c r="AL132" s="362" t="e">
        <f t="shared" si="23"/>
        <v>#REF!</v>
      </c>
      <c r="AM132" s="362" t="e">
        <f t="shared" si="23"/>
        <v>#REF!</v>
      </c>
      <c r="AN132" s="362" t="e">
        <f t="shared" si="23"/>
        <v>#REF!</v>
      </c>
      <c r="AO132" s="528" t="e">
        <f t="shared" si="23"/>
        <v>#REF!</v>
      </c>
    </row>
    <row r="133" spans="1:41" ht="13.15">
      <c r="A133" s="110"/>
      <c r="B133" s="340" t="s">
        <v>116</v>
      </c>
      <c r="C133" s="368" t="s">
        <v>152</v>
      </c>
      <c r="D133" s="337" t="s">
        <v>112</v>
      </c>
      <c r="E133" s="338">
        <f>ROUND($O133*$P133*Q133,6)</f>
        <v>0</v>
      </c>
      <c r="F133" s="338">
        <f>ROUND($O134*$P134*Q134,6)</f>
        <v>0</v>
      </c>
      <c r="G133" s="338">
        <f>ROUND($O135*$P135*Q135,6)</f>
        <v>0</v>
      </c>
      <c r="H133" s="338">
        <f>ROUND($O136*$P136*Q136,6)</f>
        <v>0</v>
      </c>
      <c r="I133" s="338">
        <f>ROUND($O137*$P137*Q137,6)</f>
        <v>0</v>
      </c>
      <c r="J133" s="291"/>
      <c r="L133" s="405">
        <v>0</v>
      </c>
      <c r="M133" s="498">
        <f>ROUND(L133/12,2)</f>
        <v>0</v>
      </c>
      <c r="N133" s="494">
        <v>1</v>
      </c>
      <c r="O133" s="495">
        <v>0</v>
      </c>
      <c r="P133" s="321">
        <f>$R$14</f>
        <v>12</v>
      </c>
      <c r="Q133" s="494">
        <v>0</v>
      </c>
      <c r="R133" s="321"/>
      <c r="S133" s="318"/>
      <c r="T133" s="280" t="e">
        <f>(E136+E137)/E135</f>
        <v>#DIV/0!</v>
      </c>
      <c r="U133" s="280" t="e">
        <f>(F136+F137)/F135</f>
        <v>#DIV/0!</v>
      </c>
      <c r="V133" s="280" t="e">
        <f>(G136+G137)/G135</f>
        <v>#DIV/0!</v>
      </c>
      <c r="W133" s="280" t="e">
        <f>(H136+H137)/H135</f>
        <v>#DIV/0!</v>
      </c>
      <c r="X133" s="280" t="e">
        <f>(I136+I137)/I135</f>
        <v>#DIV/0!</v>
      </c>
      <c r="Y133" s="530"/>
      <c r="Z133" s="413" t="str">
        <f>C133</f>
        <v>Not Allowed</v>
      </c>
      <c r="AA133" s="417">
        <f>ROUND(VLOOKUP($C133,$AH$125:$AO$148,4,FALSE)*E133,0)</f>
        <v>0</v>
      </c>
      <c r="AB133" s="417">
        <f>ROUND(VLOOKUP($C133,$AH$125:$AO$148,5,FALSE)*F133,0)</f>
        <v>0</v>
      </c>
      <c r="AC133" s="417">
        <f>ROUND(VLOOKUP($C133,$AH$125:$AO$148,6,FALSE)*G133,0)</f>
        <v>0</v>
      </c>
      <c r="AD133" s="417">
        <f>ROUND(VLOOKUP($C133,$AH$125:$AO$148,7,FALSE)*H133,0)</f>
        <v>0</v>
      </c>
      <c r="AE133" s="417">
        <f>ROUND(VLOOKUP($C133,$AH$125:$AO$148,8,FALSE)*I133,0)</f>
        <v>0</v>
      </c>
      <c r="AF133" s="418">
        <f>SUM(AA133:AE133)</f>
        <v>0</v>
      </c>
      <c r="AH133" s="360" t="s">
        <v>124</v>
      </c>
      <c r="AI133" s="353" t="e">
        <f>#REF!*24</f>
        <v>#REF!</v>
      </c>
      <c r="AJ133" s="352" t="e">
        <f t="shared" si="22"/>
        <v>#REF!</v>
      </c>
      <c r="AK133" s="362" t="e">
        <f t="shared" si="23"/>
        <v>#REF!</v>
      </c>
      <c r="AL133" s="362" t="e">
        <f t="shared" si="23"/>
        <v>#REF!</v>
      </c>
      <c r="AM133" s="362" t="e">
        <f t="shared" si="23"/>
        <v>#REF!</v>
      </c>
      <c r="AN133" s="362" t="e">
        <f t="shared" si="23"/>
        <v>#REF!</v>
      </c>
      <c r="AO133" s="528" t="e">
        <f t="shared" si="23"/>
        <v>#REF!</v>
      </c>
    </row>
    <row r="134" spans="1:41" ht="13.15">
      <c r="A134" s="252"/>
      <c r="B134" s="340"/>
      <c r="C134" s="368" t="s">
        <v>152</v>
      </c>
      <c r="D134" s="337" t="s">
        <v>158</v>
      </c>
      <c r="E134" s="294">
        <f>Q133</f>
        <v>0</v>
      </c>
      <c r="F134" s="294">
        <f>Q134</f>
        <v>0</v>
      </c>
      <c r="G134" s="294">
        <f>Q135</f>
        <v>0</v>
      </c>
      <c r="H134" s="294">
        <f>Q136</f>
        <v>0</v>
      </c>
      <c r="I134" s="294">
        <f>Q137</f>
        <v>0</v>
      </c>
      <c r="J134" s="291"/>
      <c r="L134" s="500"/>
      <c r="M134" s="498"/>
      <c r="N134" s="494">
        <v>1.03</v>
      </c>
      <c r="O134" s="495">
        <v>0</v>
      </c>
      <c r="P134" s="321">
        <f>$R$15</f>
        <v>12</v>
      </c>
      <c r="Q134" s="237">
        <v>0</v>
      </c>
      <c r="R134" s="321"/>
      <c r="S134" s="502"/>
      <c r="T134" s="280"/>
      <c r="U134" s="280"/>
      <c r="V134" s="280"/>
      <c r="W134" s="280"/>
      <c r="X134" s="280"/>
      <c r="Y134" s="530"/>
      <c r="Z134" s="413"/>
      <c r="AA134" s="417"/>
      <c r="AB134" s="417"/>
      <c r="AC134" s="417"/>
      <c r="AD134" s="417"/>
      <c r="AE134" s="417"/>
      <c r="AF134" s="418"/>
      <c r="AH134" s="360" t="s">
        <v>125</v>
      </c>
      <c r="AI134" s="353" t="e">
        <f>#REF!*24</f>
        <v>#REF!</v>
      </c>
      <c r="AJ134" s="352" t="e">
        <f t="shared" si="22"/>
        <v>#REF!</v>
      </c>
      <c r="AK134" s="362" t="e">
        <f t="shared" si="23"/>
        <v>#REF!</v>
      </c>
      <c r="AL134" s="362" t="e">
        <f t="shared" si="23"/>
        <v>#REF!</v>
      </c>
      <c r="AM134" s="362" t="e">
        <f t="shared" si="23"/>
        <v>#REF!</v>
      </c>
      <c r="AN134" s="362" t="e">
        <f t="shared" si="23"/>
        <v>#REF!</v>
      </c>
      <c r="AO134" s="528" t="e">
        <f t="shared" si="23"/>
        <v>#REF!</v>
      </c>
    </row>
    <row r="135" spans="1:41" ht="13.15">
      <c r="A135" s="264"/>
      <c r="B135" s="328"/>
      <c r="C135" s="368" t="s">
        <v>152</v>
      </c>
      <c r="D135" s="318" t="s">
        <v>14</v>
      </c>
      <c r="E135" s="439">
        <f>ROUND(M133*E133*N133,0)</f>
        <v>0</v>
      </c>
      <c r="F135" s="439">
        <f>ROUND(M133*F133*N133*N134,0)</f>
        <v>0</v>
      </c>
      <c r="G135" s="439">
        <f>ROUND(M133*G133*N133*N134*N135,0)</f>
        <v>0</v>
      </c>
      <c r="H135" s="439">
        <f>ROUND(M133*H133*N133*N134*N135*N136,0)</f>
        <v>0</v>
      </c>
      <c r="I135" s="439">
        <f>ROUND(M133*I133*N133*N134*N135*N136*N137,0)</f>
        <v>0</v>
      </c>
      <c r="J135" s="441">
        <f>SUM(E135:I135)</f>
        <v>0</v>
      </c>
      <c r="L135" s="499"/>
      <c r="M135" s="496"/>
      <c r="N135" s="494">
        <v>1.03</v>
      </c>
      <c r="O135" s="495">
        <v>0</v>
      </c>
      <c r="P135" s="321">
        <f>$R$16</f>
        <v>12</v>
      </c>
      <c r="Q135" s="237">
        <v>0</v>
      </c>
      <c r="R135" s="321"/>
      <c r="S135" s="502"/>
      <c r="T135" s="280"/>
      <c r="U135" s="280"/>
      <c r="V135" s="280"/>
      <c r="W135" s="280"/>
      <c r="X135" s="280"/>
      <c r="Y135" s="275"/>
      <c r="Z135" s="315"/>
      <c r="AA135" s="417"/>
      <c r="AB135" s="417"/>
      <c r="AC135" s="417"/>
      <c r="AD135" s="417"/>
      <c r="AE135" s="417"/>
      <c r="AF135" s="418"/>
      <c r="AH135" s="360" t="s">
        <v>198</v>
      </c>
      <c r="AI135" s="353" t="e">
        <f>#REF!*24</f>
        <v>#REF!</v>
      </c>
      <c r="AJ135" s="352" t="e">
        <f t="shared" si="22"/>
        <v>#REF!</v>
      </c>
      <c r="AK135" s="362" t="e">
        <f t="shared" si="23"/>
        <v>#REF!</v>
      </c>
      <c r="AL135" s="362" t="e">
        <f t="shared" si="23"/>
        <v>#REF!</v>
      </c>
      <c r="AM135" s="362" t="e">
        <f t="shared" si="23"/>
        <v>#REF!</v>
      </c>
      <c r="AN135" s="362" t="e">
        <f t="shared" si="23"/>
        <v>#REF!</v>
      </c>
      <c r="AO135" s="528" t="e">
        <f t="shared" si="23"/>
        <v>#REF!</v>
      </c>
    </row>
    <row r="136" spans="1:41" ht="13.15">
      <c r="A136" s="264"/>
      <c r="B136" s="328"/>
      <c r="C136" s="368" t="s">
        <v>152</v>
      </c>
      <c r="D136" s="318" t="s">
        <v>29</v>
      </c>
      <c r="E136" s="438">
        <f>ROUND(E135*$R$154,0)</f>
        <v>0</v>
      </c>
      <c r="F136" s="438">
        <f>ROUND(F135*$R$154,0)</f>
        <v>0</v>
      </c>
      <c r="G136" s="438">
        <f>ROUND(G135*$R$154,0)</f>
        <v>0</v>
      </c>
      <c r="H136" s="438">
        <f>ROUND(H135*$R$154,0)</f>
        <v>0</v>
      </c>
      <c r="I136" s="438">
        <f>ROUND(I135*$R$154,0)</f>
        <v>0</v>
      </c>
      <c r="J136" s="441">
        <f>SUM(E136:I136)</f>
        <v>0</v>
      </c>
      <c r="L136" s="499"/>
      <c r="M136" s="496"/>
      <c r="N136" s="494">
        <v>1.03</v>
      </c>
      <c r="O136" s="495">
        <v>0</v>
      </c>
      <c r="P136" s="321">
        <f>$R$17</f>
        <v>12</v>
      </c>
      <c r="Q136" s="237">
        <v>0</v>
      </c>
      <c r="R136" s="321"/>
      <c r="S136" s="502"/>
      <c r="T136" s="280"/>
      <c r="U136" s="280"/>
      <c r="V136" s="280"/>
      <c r="W136" s="280"/>
      <c r="X136" s="280"/>
      <c r="Y136" s="275"/>
      <c r="Z136" s="315"/>
      <c r="AA136" s="417"/>
      <c r="AB136" s="417"/>
      <c r="AC136" s="417"/>
      <c r="AD136" s="417"/>
      <c r="AE136" s="417"/>
      <c r="AF136" s="418"/>
      <c r="AH136" s="360" t="s">
        <v>190</v>
      </c>
      <c r="AI136" s="353" t="e">
        <f>#REF!*24</f>
        <v>#REF!</v>
      </c>
      <c r="AJ136" s="352" t="e">
        <f t="shared" si="22"/>
        <v>#REF!</v>
      </c>
      <c r="AK136" s="362" t="e">
        <f t="shared" si="23"/>
        <v>#REF!</v>
      </c>
      <c r="AL136" s="362" t="e">
        <f t="shared" si="23"/>
        <v>#REF!</v>
      </c>
      <c r="AM136" s="362" t="e">
        <f t="shared" si="23"/>
        <v>#REF!</v>
      </c>
      <c r="AN136" s="362" t="e">
        <f t="shared" si="23"/>
        <v>#REF!</v>
      </c>
      <c r="AO136" s="528" t="e">
        <f t="shared" si="23"/>
        <v>#REF!</v>
      </c>
    </row>
    <row r="137" spans="1:41" ht="15">
      <c r="A137" s="264"/>
      <c r="B137" s="328"/>
      <c r="C137" s="368" t="s">
        <v>152</v>
      </c>
      <c r="D137" s="318" t="s">
        <v>28</v>
      </c>
      <c r="E137" s="456">
        <f>ROUND($R$155*E133,0)</f>
        <v>0</v>
      </c>
      <c r="F137" s="456">
        <f>ROUND($R$155*F133,0)</f>
        <v>0</v>
      </c>
      <c r="G137" s="456">
        <f>ROUND($R$155*G133,0)</f>
        <v>0</v>
      </c>
      <c r="H137" s="456">
        <f>ROUND($R$155*H133,0)</f>
        <v>0</v>
      </c>
      <c r="I137" s="456">
        <f>ROUND($R$155*I133,0)</f>
        <v>0</v>
      </c>
      <c r="J137" s="457">
        <f>SUM(E137:I137)</f>
        <v>0</v>
      </c>
      <c r="L137" s="499"/>
      <c r="M137" s="496"/>
      <c r="N137" s="494">
        <v>1.03</v>
      </c>
      <c r="O137" s="495">
        <v>0</v>
      </c>
      <c r="P137" s="321">
        <f>$R$18</f>
        <v>12</v>
      </c>
      <c r="Q137" s="237">
        <v>0</v>
      </c>
      <c r="R137" s="321"/>
      <c r="S137" s="502"/>
      <c r="T137" s="280"/>
      <c r="U137" s="280"/>
      <c r="V137" s="280"/>
      <c r="W137" s="280"/>
      <c r="X137" s="280"/>
      <c r="Y137" s="275"/>
      <c r="Z137" s="315"/>
      <c r="AA137" s="417"/>
      <c r="AB137" s="417"/>
      <c r="AC137" s="417"/>
      <c r="AD137" s="417"/>
      <c r="AE137" s="417"/>
      <c r="AF137" s="418"/>
      <c r="AH137" s="360" t="s">
        <v>191</v>
      </c>
      <c r="AI137" s="353" t="e">
        <f>#REF!*24</f>
        <v>#REF!</v>
      </c>
      <c r="AJ137" s="352" t="e">
        <f t="shared" si="22"/>
        <v>#REF!</v>
      </c>
      <c r="AK137" s="362" t="e">
        <f t="shared" si="23"/>
        <v>#REF!</v>
      </c>
      <c r="AL137" s="362" t="e">
        <f t="shared" si="23"/>
        <v>#REF!</v>
      </c>
      <c r="AM137" s="362" t="e">
        <f t="shared" si="23"/>
        <v>#REF!</v>
      </c>
      <c r="AN137" s="362" t="e">
        <f t="shared" si="23"/>
        <v>#REF!</v>
      </c>
      <c r="AO137" s="528" t="e">
        <f t="shared" si="23"/>
        <v>#REF!</v>
      </c>
    </row>
    <row r="138" spans="1:41" ht="13.15">
      <c r="A138" s="264"/>
      <c r="B138" s="328"/>
      <c r="C138" s="338"/>
      <c r="D138" s="322" t="s">
        <v>157</v>
      </c>
      <c r="E138" s="458">
        <f>SUM(E136:E137)</f>
        <v>0</v>
      </c>
      <c r="F138" s="458">
        <f t="shared" ref="F138:I138" si="25">SUM(F136:F137)</f>
        <v>0</v>
      </c>
      <c r="G138" s="458">
        <f t="shared" si="25"/>
        <v>0</v>
      </c>
      <c r="H138" s="458">
        <f t="shared" si="25"/>
        <v>0</v>
      </c>
      <c r="I138" s="458">
        <f t="shared" si="25"/>
        <v>0</v>
      </c>
      <c r="J138" s="459">
        <f>SUM(J136:J137)</f>
        <v>0</v>
      </c>
      <c r="L138" s="499"/>
      <c r="M138" s="496"/>
      <c r="N138" s="318"/>
      <c r="O138" s="501"/>
      <c r="P138" s="321"/>
      <c r="Q138" s="502"/>
      <c r="R138" s="321"/>
      <c r="S138" s="502"/>
      <c r="T138" s="256"/>
      <c r="U138" s="558"/>
      <c r="Y138" s="275"/>
      <c r="Z138" s="315"/>
      <c r="AA138" s="417"/>
      <c r="AB138" s="417"/>
      <c r="AC138" s="417"/>
      <c r="AD138" s="417"/>
      <c r="AE138" s="417"/>
      <c r="AF138" s="418"/>
      <c r="AH138" s="360" t="s">
        <v>192</v>
      </c>
      <c r="AI138" s="353" t="e">
        <f>#REF!*24</f>
        <v>#REF!</v>
      </c>
      <c r="AJ138" s="352" t="e">
        <f t="shared" si="22"/>
        <v>#REF!</v>
      </c>
      <c r="AK138" s="362" t="e">
        <f t="shared" si="23"/>
        <v>#REF!</v>
      </c>
      <c r="AL138" s="362" t="e">
        <f t="shared" si="23"/>
        <v>#REF!</v>
      </c>
      <c r="AM138" s="362" t="e">
        <f t="shared" si="23"/>
        <v>#REF!</v>
      </c>
      <c r="AN138" s="362" t="e">
        <f t="shared" si="23"/>
        <v>#REF!</v>
      </c>
      <c r="AO138" s="528" t="e">
        <f t="shared" si="23"/>
        <v>#REF!</v>
      </c>
    </row>
    <row r="139" spans="1:41" ht="13.15">
      <c r="A139" s="264"/>
      <c r="B139" s="328"/>
      <c r="C139" s="338"/>
      <c r="D139" s="318"/>
      <c r="E139" s="446"/>
      <c r="F139" s="446"/>
      <c r="G139" s="446"/>
      <c r="H139" s="446"/>
      <c r="I139" s="446"/>
      <c r="J139" s="444"/>
      <c r="L139" s="499"/>
      <c r="M139" s="496"/>
      <c r="N139" s="337"/>
      <c r="O139" s="496"/>
      <c r="P139" s="337"/>
      <c r="Q139" s="503"/>
      <c r="R139" s="337"/>
      <c r="S139" s="503"/>
      <c r="T139" s="274"/>
      <c r="U139" s="274"/>
      <c r="V139" s="274"/>
      <c r="W139" s="274"/>
      <c r="X139" s="274"/>
      <c r="Y139" s="275"/>
      <c r="Z139" s="315"/>
      <c r="AA139" s="417"/>
      <c r="AB139" s="417"/>
      <c r="AC139" s="417"/>
      <c r="AD139" s="417"/>
      <c r="AE139" s="417"/>
      <c r="AF139" s="418"/>
      <c r="AH139" s="360" t="s">
        <v>193</v>
      </c>
      <c r="AI139" s="353" t="e">
        <f>#REF!*24</f>
        <v>#REF!</v>
      </c>
      <c r="AJ139" s="352" t="e">
        <f t="shared" si="22"/>
        <v>#REF!</v>
      </c>
      <c r="AK139" s="362" t="e">
        <f t="shared" si="23"/>
        <v>#REF!</v>
      </c>
      <c r="AL139" s="362" t="e">
        <f t="shared" si="23"/>
        <v>#REF!</v>
      </c>
      <c r="AM139" s="362" t="e">
        <f t="shared" si="23"/>
        <v>#REF!</v>
      </c>
      <c r="AN139" s="362" t="e">
        <f t="shared" si="23"/>
        <v>#REF!</v>
      </c>
      <c r="AO139" s="528" t="e">
        <f t="shared" si="23"/>
        <v>#REF!</v>
      </c>
    </row>
    <row r="140" spans="1:41" ht="13.15">
      <c r="A140" s="110"/>
      <c r="B140" s="340" t="s">
        <v>116</v>
      </c>
      <c r="C140" s="368" t="s">
        <v>152</v>
      </c>
      <c r="D140" s="337" t="s">
        <v>112</v>
      </c>
      <c r="E140" s="338">
        <f>ROUND($O140*$P140*Q140,6)</f>
        <v>0</v>
      </c>
      <c r="F140" s="338">
        <f>ROUND($O141*$P141*Q141,6)</f>
        <v>0</v>
      </c>
      <c r="G140" s="338">
        <f>ROUND($O142*$P142*Q142,6)</f>
        <v>0</v>
      </c>
      <c r="H140" s="338">
        <f>ROUND($O143*$P143*Q143,6)</f>
        <v>0</v>
      </c>
      <c r="I140" s="338">
        <f>ROUND($O144*$P144*Q144,6)</f>
        <v>0</v>
      </c>
      <c r="J140" s="291"/>
      <c r="L140" s="405">
        <v>0</v>
      </c>
      <c r="M140" s="498">
        <f>ROUND(L140/12,2)</f>
        <v>0</v>
      </c>
      <c r="N140" s="494">
        <v>1</v>
      </c>
      <c r="O140" s="495">
        <v>0</v>
      </c>
      <c r="P140" s="321">
        <f>$R$14</f>
        <v>12</v>
      </c>
      <c r="Q140" s="494">
        <v>0</v>
      </c>
      <c r="R140" s="321"/>
      <c r="S140" s="318"/>
      <c r="T140" s="280" t="e">
        <f>(E143+E144)/E142</f>
        <v>#DIV/0!</v>
      </c>
      <c r="U140" s="280" t="e">
        <f>(F143+F144)/F142</f>
        <v>#DIV/0!</v>
      </c>
      <c r="V140" s="280" t="e">
        <f>(G143+G144)/G142</f>
        <v>#DIV/0!</v>
      </c>
      <c r="W140" s="280" t="e">
        <f>(H143+H144)/H142</f>
        <v>#DIV/0!</v>
      </c>
      <c r="X140" s="280" t="e">
        <f>(I143+I144)/I142</f>
        <v>#DIV/0!</v>
      </c>
      <c r="Y140" s="530"/>
      <c r="Z140" s="413" t="str">
        <f>C140</f>
        <v>Not Allowed</v>
      </c>
      <c r="AA140" s="417">
        <f>ROUND(VLOOKUP($C140,$AH$125:$AO$148,4,FALSE)*E140,0)</f>
        <v>0</v>
      </c>
      <c r="AB140" s="417">
        <f>ROUND(VLOOKUP($C140,$AH$125:$AO$148,5,FALSE)*F140,0)</f>
        <v>0</v>
      </c>
      <c r="AC140" s="417">
        <f>ROUND(VLOOKUP($C140,$AH$125:$AO$148,6,FALSE)*G140,0)</f>
        <v>0</v>
      </c>
      <c r="AD140" s="417">
        <f>ROUND(VLOOKUP($C140,$AH$125:$AO$148,7,FALSE)*H140,0)</f>
        <v>0</v>
      </c>
      <c r="AE140" s="417">
        <f>ROUND(VLOOKUP($C140,$AH$125:$AO$148,8,FALSE)*I140,0)</f>
        <v>0</v>
      </c>
      <c r="AF140" s="418">
        <f>SUM(AA140:AE140)</f>
        <v>0</v>
      </c>
      <c r="AH140" s="360" t="s">
        <v>194</v>
      </c>
      <c r="AI140" s="353" t="e">
        <f>#REF!*24</f>
        <v>#REF!</v>
      </c>
      <c r="AJ140" s="352" t="e">
        <f t="shared" si="22"/>
        <v>#REF!</v>
      </c>
      <c r="AK140" s="362" t="e">
        <f t="shared" si="23"/>
        <v>#REF!</v>
      </c>
      <c r="AL140" s="362" t="e">
        <f t="shared" si="23"/>
        <v>#REF!</v>
      </c>
      <c r="AM140" s="362" t="e">
        <f t="shared" si="23"/>
        <v>#REF!</v>
      </c>
      <c r="AN140" s="362" t="e">
        <f t="shared" si="23"/>
        <v>#REF!</v>
      </c>
      <c r="AO140" s="528" t="e">
        <f t="shared" si="23"/>
        <v>#REF!</v>
      </c>
    </row>
    <row r="141" spans="1:41" ht="13.15">
      <c r="A141" s="252"/>
      <c r="B141" s="340"/>
      <c r="C141" s="368" t="s">
        <v>152</v>
      </c>
      <c r="D141" s="337" t="s">
        <v>158</v>
      </c>
      <c r="E141" s="294">
        <f>Q140</f>
        <v>0</v>
      </c>
      <c r="F141" s="294">
        <f>Q141</f>
        <v>0</v>
      </c>
      <c r="G141" s="294">
        <f>Q142</f>
        <v>0</v>
      </c>
      <c r="H141" s="294">
        <f>Q143</f>
        <v>0</v>
      </c>
      <c r="I141" s="294">
        <f>Q144</f>
        <v>0</v>
      </c>
      <c r="J141" s="291"/>
      <c r="L141" s="500"/>
      <c r="M141" s="498"/>
      <c r="N141" s="494">
        <v>1.03</v>
      </c>
      <c r="O141" s="495">
        <v>0</v>
      </c>
      <c r="P141" s="321">
        <f>$R$15</f>
        <v>12</v>
      </c>
      <c r="Q141" s="237">
        <v>0</v>
      </c>
      <c r="R141" s="321"/>
      <c r="S141" s="502"/>
      <c r="T141" s="280"/>
      <c r="U141" s="280"/>
      <c r="V141" s="280"/>
      <c r="W141" s="280"/>
      <c r="X141" s="280"/>
      <c r="Y141" s="530"/>
      <c r="Z141" s="413"/>
      <c r="AA141" s="417"/>
      <c r="AB141" s="417"/>
      <c r="AC141" s="417"/>
      <c r="AD141" s="417"/>
      <c r="AE141" s="417"/>
      <c r="AF141" s="418"/>
      <c r="AH141" s="360" t="s">
        <v>195</v>
      </c>
      <c r="AI141" s="353" t="e">
        <f>#REF!*24</f>
        <v>#REF!</v>
      </c>
      <c r="AJ141" s="352" t="e">
        <f t="shared" si="22"/>
        <v>#REF!</v>
      </c>
      <c r="AK141" s="362" t="e">
        <f t="shared" si="23"/>
        <v>#REF!</v>
      </c>
      <c r="AL141" s="362" t="e">
        <f t="shared" si="23"/>
        <v>#REF!</v>
      </c>
      <c r="AM141" s="362" t="e">
        <f t="shared" si="23"/>
        <v>#REF!</v>
      </c>
      <c r="AN141" s="362" t="e">
        <f t="shared" si="23"/>
        <v>#REF!</v>
      </c>
      <c r="AO141" s="528" t="e">
        <f t="shared" si="23"/>
        <v>#REF!</v>
      </c>
    </row>
    <row r="142" spans="1:41" ht="13.15">
      <c r="A142" s="264"/>
      <c r="B142" s="328"/>
      <c r="C142" s="368" t="s">
        <v>152</v>
      </c>
      <c r="D142" s="318" t="s">
        <v>14</v>
      </c>
      <c r="E142" s="439">
        <f>ROUND(M140*E140*N140,0)</f>
        <v>0</v>
      </c>
      <c r="F142" s="439">
        <f>ROUND(M140*F140*N140*N141,0)</f>
        <v>0</v>
      </c>
      <c r="G142" s="439">
        <f>ROUND(M140*G140*N140*N141*N142,0)</f>
        <v>0</v>
      </c>
      <c r="H142" s="439">
        <f>ROUND(M140*H140*N140*N141*N142*N143,0)</f>
        <v>0</v>
      </c>
      <c r="I142" s="439">
        <f>ROUND(M140*I140*N140*N141*N142*N143*N144,0)</f>
        <v>0</v>
      </c>
      <c r="J142" s="441">
        <f>SUM(E142:I142)</f>
        <v>0</v>
      </c>
      <c r="L142" s="499"/>
      <c r="M142" s="496"/>
      <c r="N142" s="494">
        <v>1.03</v>
      </c>
      <c r="O142" s="495">
        <v>0</v>
      </c>
      <c r="P142" s="321">
        <f>$R$16</f>
        <v>12</v>
      </c>
      <c r="Q142" s="237">
        <v>0</v>
      </c>
      <c r="R142" s="321"/>
      <c r="S142" s="502"/>
      <c r="T142" s="280"/>
      <c r="U142" s="280"/>
      <c r="V142" s="280"/>
      <c r="W142" s="280"/>
      <c r="X142" s="280"/>
      <c r="Y142" s="275"/>
      <c r="Z142" s="315"/>
      <c r="AA142" s="417"/>
      <c r="AB142" s="417"/>
      <c r="AC142" s="417"/>
      <c r="AD142" s="417"/>
      <c r="AE142" s="417"/>
      <c r="AF142" s="418"/>
      <c r="AH142" s="360" t="s">
        <v>126</v>
      </c>
      <c r="AI142" s="353" t="e">
        <f>#REF!*24</f>
        <v>#REF!</v>
      </c>
      <c r="AJ142" s="352" t="e">
        <f t="shared" si="22"/>
        <v>#REF!</v>
      </c>
      <c r="AK142" s="362" t="e">
        <f t="shared" si="23"/>
        <v>#REF!</v>
      </c>
      <c r="AL142" s="362" t="e">
        <f t="shared" si="23"/>
        <v>#REF!</v>
      </c>
      <c r="AM142" s="362" t="e">
        <f t="shared" si="23"/>
        <v>#REF!</v>
      </c>
      <c r="AN142" s="362" t="e">
        <f t="shared" si="23"/>
        <v>#REF!</v>
      </c>
      <c r="AO142" s="528" t="e">
        <f t="shared" si="23"/>
        <v>#REF!</v>
      </c>
    </row>
    <row r="143" spans="1:41" ht="13.15">
      <c r="A143" s="264"/>
      <c r="B143" s="328"/>
      <c r="C143" s="368" t="s">
        <v>152</v>
      </c>
      <c r="D143" s="318" t="s">
        <v>29</v>
      </c>
      <c r="E143" s="438">
        <f>ROUND(E142*$R$154,0)</f>
        <v>0</v>
      </c>
      <c r="F143" s="438">
        <f>ROUND(F142*$R$154,0)</f>
        <v>0</v>
      </c>
      <c r="G143" s="438">
        <f>ROUND(G142*$R$154,0)</f>
        <v>0</v>
      </c>
      <c r="H143" s="438">
        <f>ROUND(H142*$R$154,0)</f>
        <v>0</v>
      </c>
      <c r="I143" s="438">
        <f>ROUND(I142*$R$154,0)</f>
        <v>0</v>
      </c>
      <c r="J143" s="441">
        <f>SUM(E143:I143)</f>
        <v>0</v>
      </c>
      <c r="L143" s="499"/>
      <c r="M143" s="496"/>
      <c r="N143" s="494">
        <v>1.03</v>
      </c>
      <c r="O143" s="495">
        <v>0</v>
      </c>
      <c r="P143" s="321">
        <f>$R$17</f>
        <v>12</v>
      </c>
      <c r="Q143" s="237">
        <v>0</v>
      </c>
      <c r="R143" s="321"/>
      <c r="S143" s="502"/>
      <c r="T143" s="280"/>
      <c r="U143" s="280"/>
      <c r="V143" s="280"/>
      <c r="W143" s="280"/>
      <c r="X143" s="280"/>
      <c r="Y143" s="275"/>
      <c r="Z143" s="315"/>
      <c r="AA143" s="417"/>
      <c r="AB143" s="417"/>
      <c r="AC143" s="417"/>
      <c r="AD143" s="417"/>
      <c r="AE143" s="417"/>
      <c r="AF143" s="418"/>
      <c r="AH143" s="360" t="s">
        <v>196</v>
      </c>
      <c r="AI143" s="353" t="e">
        <f>#REF!*24</f>
        <v>#REF!</v>
      </c>
      <c r="AJ143" s="352" t="e">
        <f t="shared" si="22"/>
        <v>#REF!</v>
      </c>
      <c r="AK143" s="362" t="e">
        <f t="shared" ref="AK143:AO148" si="26">AJ143*AK$120</f>
        <v>#REF!</v>
      </c>
      <c r="AL143" s="362" t="e">
        <f t="shared" si="26"/>
        <v>#REF!</v>
      </c>
      <c r="AM143" s="362" t="e">
        <f t="shared" si="26"/>
        <v>#REF!</v>
      </c>
      <c r="AN143" s="362" t="e">
        <f t="shared" si="26"/>
        <v>#REF!</v>
      </c>
      <c r="AO143" s="528" t="e">
        <f t="shared" si="26"/>
        <v>#REF!</v>
      </c>
    </row>
    <row r="144" spans="1:41" ht="15">
      <c r="A144" s="264"/>
      <c r="B144" s="328"/>
      <c r="C144" s="368" t="s">
        <v>152</v>
      </c>
      <c r="D144" s="318" t="s">
        <v>28</v>
      </c>
      <c r="E144" s="456">
        <f>ROUND($R$155*E140,0)</f>
        <v>0</v>
      </c>
      <c r="F144" s="456">
        <f>ROUND($R$155*F140,0)</f>
        <v>0</v>
      </c>
      <c r="G144" s="456">
        <f>ROUND($R$155*G140,0)</f>
        <v>0</v>
      </c>
      <c r="H144" s="456">
        <f>ROUND($R$155*H140,0)</f>
        <v>0</v>
      </c>
      <c r="I144" s="456">
        <f>ROUND($R$155*I140,0)</f>
        <v>0</v>
      </c>
      <c r="J144" s="457">
        <f>SUM(E144:I144)</f>
        <v>0</v>
      </c>
      <c r="L144" s="499"/>
      <c r="M144" s="496"/>
      <c r="N144" s="494">
        <v>1.03</v>
      </c>
      <c r="O144" s="495">
        <v>0</v>
      </c>
      <c r="P144" s="321">
        <f>$R$18</f>
        <v>12</v>
      </c>
      <c r="Q144" s="237">
        <v>0</v>
      </c>
      <c r="R144" s="321"/>
      <c r="S144" s="502"/>
      <c r="T144" s="280"/>
      <c r="U144" s="280"/>
      <c r="V144" s="280"/>
      <c r="W144" s="280"/>
      <c r="X144" s="280"/>
      <c r="Y144" s="275"/>
      <c r="Z144" s="315"/>
      <c r="AA144" s="417"/>
      <c r="AB144" s="417"/>
      <c r="AC144" s="417"/>
      <c r="AD144" s="417"/>
      <c r="AE144" s="417"/>
      <c r="AF144" s="418"/>
      <c r="AH144" s="360" t="s">
        <v>197</v>
      </c>
      <c r="AI144" s="353" t="e">
        <f>#REF!*24</f>
        <v>#REF!</v>
      </c>
      <c r="AJ144" s="352" t="e">
        <f t="shared" si="22"/>
        <v>#REF!</v>
      </c>
      <c r="AK144" s="362" t="e">
        <f t="shared" si="26"/>
        <v>#REF!</v>
      </c>
      <c r="AL144" s="362" t="e">
        <f t="shared" si="26"/>
        <v>#REF!</v>
      </c>
      <c r="AM144" s="362" t="e">
        <f t="shared" si="26"/>
        <v>#REF!</v>
      </c>
      <c r="AN144" s="362" t="e">
        <f t="shared" si="26"/>
        <v>#REF!</v>
      </c>
      <c r="AO144" s="528" t="e">
        <f t="shared" si="26"/>
        <v>#REF!</v>
      </c>
    </row>
    <row r="145" spans="1:44" ht="13.5" customHeight="1">
      <c r="A145" s="264"/>
      <c r="B145" s="328"/>
      <c r="C145" s="338"/>
      <c r="D145" s="322" t="s">
        <v>157</v>
      </c>
      <c r="E145" s="458">
        <f>SUM(E143:E144)</f>
        <v>0</v>
      </c>
      <c r="F145" s="458">
        <f t="shared" ref="F145:I145" si="27">SUM(F143:F144)</f>
        <v>0</v>
      </c>
      <c r="G145" s="458">
        <f t="shared" si="27"/>
        <v>0</v>
      </c>
      <c r="H145" s="458">
        <f t="shared" si="27"/>
        <v>0</v>
      </c>
      <c r="I145" s="458">
        <f t="shared" si="27"/>
        <v>0</v>
      </c>
      <c r="J145" s="459">
        <f>SUM(J143:J144)</f>
        <v>0</v>
      </c>
      <c r="L145" s="499"/>
      <c r="M145" s="496"/>
      <c r="N145" s="318"/>
      <c r="O145" s="501"/>
      <c r="P145" s="321"/>
      <c r="Q145" s="502"/>
      <c r="R145" s="321"/>
      <c r="S145" s="502"/>
      <c r="T145" s="256"/>
      <c r="U145" s="558"/>
      <c r="Y145" s="275"/>
      <c r="Z145" s="315"/>
      <c r="AA145" s="417"/>
      <c r="AB145" s="417"/>
      <c r="AC145" s="417"/>
      <c r="AD145" s="417"/>
      <c r="AE145" s="417"/>
      <c r="AF145" s="418"/>
      <c r="AH145" s="360" t="s">
        <v>199</v>
      </c>
      <c r="AI145" s="353" t="e">
        <f>#REF!*24</f>
        <v>#REF!</v>
      </c>
      <c r="AJ145" s="352" t="e">
        <f t="shared" si="22"/>
        <v>#REF!</v>
      </c>
      <c r="AK145" s="362" t="e">
        <f t="shared" si="26"/>
        <v>#REF!</v>
      </c>
      <c r="AL145" s="362" t="e">
        <f t="shared" si="26"/>
        <v>#REF!</v>
      </c>
      <c r="AM145" s="362" t="e">
        <f t="shared" si="26"/>
        <v>#REF!</v>
      </c>
      <c r="AN145" s="362" t="e">
        <f t="shared" si="26"/>
        <v>#REF!</v>
      </c>
      <c r="AO145" s="528" t="e">
        <f t="shared" si="26"/>
        <v>#REF!</v>
      </c>
    </row>
    <row r="146" spans="1:44" ht="13.15">
      <c r="A146" s="264"/>
      <c r="B146" s="328"/>
      <c r="C146" s="338"/>
      <c r="D146" s="318"/>
      <c r="E146" s="268"/>
      <c r="F146" s="268"/>
      <c r="G146" s="268"/>
      <c r="H146" s="268"/>
      <c r="I146" s="268"/>
      <c r="J146" s="291"/>
      <c r="L146" s="499"/>
      <c r="M146" s="496"/>
      <c r="N146" s="337"/>
      <c r="O146" s="496"/>
      <c r="P146" s="337"/>
      <c r="Q146" s="503"/>
      <c r="R146" s="337"/>
      <c r="S146" s="503"/>
      <c r="T146" s="274"/>
      <c r="U146" s="274"/>
      <c r="V146" s="274"/>
      <c r="W146" s="274"/>
      <c r="X146" s="274"/>
      <c r="Y146" s="275"/>
      <c r="Z146" s="315"/>
      <c r="AA146" s="417"/>
      <c r="AB146" s="417"/>
      <c r="AC146" s="417"/>
      <c r="AD146" s="417"/>
      <c r="AE146" s="417"/>
      <c r="AF146" s="418"/>
      <c r="AH146" s="360" t="s">
        <v>169</v>
      </c>
      <c r="AI146" s="353" t="e">
        <f>#REF!*24</f>
        <v>#REF!</v>
      </c>
      <c r="AJ146" s="352" t="e">
        <f t="shared" si="22"/>
        <v>#REF!</v>
      </c>
      <c r="AK146" s="362" t="e">
        <f t="shared" si="26"/>
        <v>#REF!</v>
      </c>
      <c r="AL146" s="362" t="e">
        <f t="shared" si="26"/>
        <v>#REF!</v>
      </c>
      <c r="AM146" s="362" t="e">
        <f t="shared" si="26"/>
        <v>#REF!</v>
      </c>
      <c r="AN146" s="362" t="e">
        <f t="shared" si="26"/>
        <v>#REF!</v>
      </c>
      <c r="AO146" s="528" t="e">
        <f t="shared" si="26"/>
        <v>#REF!</v>
      </c>
    </row>
    <row r="147" spans="1:44" ht="13.15">
      <c r="A147" s="110"/>
      <c r="B147" s="340" t="s">
        <v>116</v>
      </c>
      <c r="C147" s="368" t="s">
        <v>152</v>
      </c>
      <c r="D147" s="337" t="s">
        <v>112</v>
      </c>
      <c r="E147" s="338">
        <f>ROUND($O147*$P147*Q147,6)</f>
        <v>0</v>
      </c>
      <c r="F147" s="338">
        <f>ROUND($O148*$P148*Q148,6)</f>
        <v>0</v>
      </c>
      <c r="G147" s="338">
        <f>ROUND($O149*$P149*Q149,6)</f>
        <v>0</v>
      </c>
      <c r="H147" s="338">
        <f>ROUND($O150*$P150*Q150,6)</f>
        <v>0</v>
      </c>
      <c r="I147" s="338">
        <f>ROUND($O151*$P151*Q151,6)</f>
        <v>0</v>
      </c>
      <c r="J147" s="291"/>
      <c r="L147" s="405">
        <v>0</v>
      </c>
      <c r="M147" s="498">
        <f>ROUND(L147/12,2)</f>
        <v>0</v>
      </c>
      <c r="N147" s="494">
        <v>1</v>
      </c>
      <c r="O147" s="495">
        <v>0</v>
      </c>
      <c r="P147" s="321">
        <f>$R$14</f>
        <v>12</v>
      </c>
      <c r="Q147" s="494">
        <v>0</v>
      </c>
      <c r="R147" s="321"/>
      <c r="S147" s="318"/>
      <c r="T147" s="280" t="e">
        <f>(E150+E151)/E149</f>
        <v>#DIV/0!</v>
      </c>
      <c r="U147" s="280" t="e">
        <f>(F150+F151)/F149</f>
        <v>#DIV/0!</v>
      </c>
      <c r="V147" s="280" t="e">
        <f>(G150+G151)/G149</f>
        <v>#DIV/0!</v>
      </c>
      <c r="W147" s="280" t="e">
        <f>(H150+H151)/H149</f>
        <v>#DIV/0!</v>
      </c>
      <c r="X147" s="280" t="e">
        <f>(I150+I151)/I149</f>
        <v>#DIV/0!</v>
      </c>
      <c r="Y147" s="530"/>
      <c r="Z147" s="413" t="str">
        <f>C147</f>
        <v>Not Allowed</v>
      </c>
      <c r="AA147" s="417">
        <f>ROUND(VLOOKUP($C147,$AH$125:$AO$148,4,FALSE)*E147,0)</f>
        <v>0</v>
      </c>
      <c r="AB147" s="417">
        <f>ROUND(VLOOKUP($C147,$AH$125:$AO$148,5,FALSE)*F147,0)</f>
        <v>0</v>
      </c>
      <c r="AC147" s="417">
        <f>ROUND(VLOOKUP($C147,$AH$125:$AO$148,6,FALSE)*G147,0)</f>
        <v>0</v>
      </c>
      <c r="AD147" s="417">
        <f>ROUND(VLOOKUP($C147,$AH$125:$AO$148,7,FALSE)*H147,0)</f>
        <v>0</v>
      </c>
      <c r="AE147" s="417">
        <f>ROUND(VLOOKUP($C147,$AH$125:$AO$148,8,FALSE)*I147,0)</f>
        <v>0</v>
      </c>
      <c r="AF147" s="418">
        <f>SUM(AA147:AE147)</f>
        <v>0</v>
      </c>
      <c r="AH147" s="360" t="s">
        <v>221</v>
      </c>
      <c r="AI147" s="353" t="e">
        <f>#REF!*24</f>
        <v>#REF!</v>
      </c>
      <c r="AJ147" s="352" t="e">
        <f t="shared" si="22"/>
        <v>#REF!</v>
      </c>
      <c r="AK147" s="362" t="e">
        <f t="shared" si="26"/>
        <v>#REF!</v>
      </c>
      <c r="AL147" s="362" t="e">
        <f t="shared" si="26"/>
        <v>#REF!</v>
      </c>
      <c r="AM147" s="362" t="e">
        <f t="shared" si="26"/>
        <v>#REF!</v>
      </c>
      <c r="AN147" s="362" t="e">
        <f t="shared" si="26"/>
        <v>#REF!</v>
      </c>
      <c r="AO147" s="528" t="e">
        <f t="shared" si="26"/>
        <v>#REF!</v>
      </c>
    </row>
    <row r="148" spans="1:44" ht="13.5" thickBot="1">
      <c r="A148" s="252"/>
      <c r="B148" s="340"/>
      <c r="C148" s="368" t="s">
        <v>152</v>
      </c>
      <c r="D148" s="337" t="s">
        <v>158</v>
      </c>
      <c r="E148" s="294">
        <f>Q147</f>
        <v>0</v>
      </c>
      <c r="F148" s="294">
        <f>Q148</f>
        <v>0</v>
      </c>
      <c r="G148" s="294">
        <f>Q149</f>
        <v>0</v>
      </c>
      <c r="H148" s="294">
        <f>Q150</f>
        <v>0</v>
      </c>
      <c r="I148" s="294">
        <f>Q151</f>
        <v>0</v>
      </c>
      <c r="J148" s="291"/>
      <c r="L148" s="500"/>
      <c r="M148" s="498"/>
      <c r="N148" s="494">
        <v>1.03</v>
      </c>
      <c r="O148" s="495">
        <v>0</v>
      </c>
      <c r="P148" s="321">
        <f>$R$15</f>
        <v>12</v>
      </c>
      <c r="Q148" s="237">
        <v>0</v>
      </c>
      <c r="R148" s="321"/>
      <c r="S148" s="502"/>
      <c r="T148" s="280"/>
      <c r="U148" s="280"/>
      <c r="V148" s="280"/>
      <c r="W148" s="280"/>
      <c r="X148" s="280"/>
      <c r="Y148" s="530"/>
      <c r="Z148" s="413"/>
      <c r="AA148" s="417"/>
      <c r="AB148" s="417"/>
      <c r="AC148" s="417"/>
      <c r="AD148" s="417"/>
      <c r="AE148" s="417"/>
      <c r="AF148" s="418"/>
      <c r="AH148" s="612" t="s">
        <v>222</v>
      </c>
      <c r="AI148" s="361" t="e">
        <f>#REF!*24</f>
        <v>#REF!</v>
      </c>
      <c r="AJ148" s="613" t="e">
        <f t="shared" si="22"/>
        <v>#REF!</v>
      </c>
      <c r="AK148" s="614" t="e">
        <f t="shared" si="26"/>
        <v>#REF!</v>
      </c>
      <c r="AL148" s="614" t="e">
        <f t="shared" si="26"/>
        <v>#REF!</v>
      </c>
      <c r="AM148" s="614" t="e">
        <f t="shared" si="26"/>
        <v>#REF!</v>
      </c>
      <c r="AN148" s="614" t="e">
        <f t="shared" si="26"/>
        <v>#REF!</v>
      </c>
      <c r="AO148" s="615" t="e">
        <f t="shared" si="26"/>
        <v>#REF!</v>
      </c>
    </row>
    <row r="149" spans="1:44">
      <c r="A149" s="264"/>
      <c r="B149" s="328"/>
      <c r="C149" s="368" t="s">
        <v>152</v>
      </c>
      <c r="D149" s="318" t="s">
        <v>14</v>
      </c>
      <c r="E149" s="439">
        <f>ROUND(M147*E147*N147,0)</f>
        <v>0</v>
      </c>
      <c r="F149" s="439">
        <f>ROUND(M147*F147*N147*N148,0)</f>
        <v>0</v>
      </c>
      <c r="G149" s="439">
        <f>ROUND(M147*G147*N147*N148*N149,0)</f>
        <v>0</v>
      </c>
      <c r="H149" s="439">
        <f>ROUND(M147*H147*N147*N148*N149*N150,0)</f>
        <v>0</v>
      </c>
      <c r="I149" s="439">
        <f>ROUND(M147*I147*N147*N148*N149*N150*N151,0)</f>
        <v>0</v>
      </c>
      <c r="J149" s="441">
        <f>SUM(E149:I149)</f>
        <v>0</v>
      </c>
      <c r="L149" s="499"/>
      <c r="M149" s="496"/>
      <c r="N149" s="494">
        <v>1.03</v>
      </c>
      <c r="O149" s="495">
        <v>0</v>
      </c>
      <c r="P149" s="321">
        <f>$R$16</f>
        <v>12</v>
      </c>
      <c r="Q149" s="237">
        <v>0</v>
      </c>
      <c r="R149" s="321"/>
      <c r="S149" s="502"/>
      <c r="Y149" s="275"/>
      <c r="Z149" s="315"/>
      <c r="AA149" s="417"/>
      <c r="AB149" s="417"/>
      <c r="AC149" s="417"/>
      <c r="AD149" s="417"/>
      <c r="AE149" s="417"/>
      <c r="AF149" s="418"/>
    </row>
    <row r="150" spans="1:44">
      <c r="A150" s="264"/>
      <c r="B150" s="328"/>
      <c r="C150" s="368" t="s">
        <v>152</v>
      </c>
      <c r="D150" s="318" t="s">
        <v>29</v>
      </c>
      <c r="E150" s="438">
        <f>ROUND(E149*$R$154,0)</f>
        <v>0</v>
      </c>
      <c r="F150" s="438">
        <f>ROUND(F149*$R$154,0)</f>
        <v>0</v>
      </c>
      <c r="G150" s="438">
        <f>ROUND(G149*$R$154,0)</f>
        <v>0</v>
      </c>
      <c r="H150" s="438">
        <f>ROUND(H149*$R$154,0)</f>
        <v>0</v>
      </c>
      <c r="I150" s="438">
        <f>ROUND(I149*$R$154,0)</f>
        <v>0</v>
      </c>
      <c r="J150" s="441">
        <f>SUM(E150:I150)</f>
        <v>0</v>
      </c>
      <c r="L150" s="499"/>
      <c r="M150" s="496"/>
      <c r="N150" s="494">
        <v>1.03</v>
      </c>
      <c r="O150" s="495">
        <v>0</v>
      </c>
      <c r="P150" s="321">
        <f>$R$17</f>
        <v>12</v>
      </c>
      <c r="Q150" s="237">
        <v>0</v>
      </c>
      <c r="R150" s="321"/>
      <c r="S150" s="502"/>
      <c r="Y150" s="275"/>
      <c r="Z150" s="315"/>
      <c r="AA150" s="417"/>
      <c r="AB150" s="417"/>
      <c r="AC150" s="417"/>
      <c r="AD150" s="417"/>
      <c r="AE150" s="417"/>
      <c r="AF150" s="418"/>
    </row>
    <row r="151" spans="1:44" ht="15">
      <c r="A151" s="264"/>
      <c r="B151" s="328"/>
      <c r="C151" s="368" t="s">
        <v>152</v>
      </c>
      <c r="D151" s="318" t="s">
        <v>28</v>
      </c>
      <c r="E151" s="456">
        <f>ROUND($R$155*E147,0)</f>
        <v>0</v>
      </c>
      <c r="F151" s="456">
        <f>ROUND($R$155*F147,0)</f>
        <v>0</v>
      </c>
      <c r="G151" s="456">
        <f>ROUND($R$155*G147,0)</f>
        <v>0</v>
      </c>
      <c r="H151" s="456">
        <f>ROUND($R$155*H147,0)</f>
        <v>0</v>
      </c>
      <c r="I151" s="456">
        <f>ROUND($R$155*I147,0)</f>
        <v>0</v>
      </c>
      <c r="J151" s="457">
        <f>SUM(E151:I151)</f>
        <v>0</v>
      </c>
      <c r="L151" s="499"/>
      <c r="M151" s="496"/>
      <c r="N151" s="494">
        <v>1.03</v>
      </c>
      <c r="O151" s="495">
        <v>0</v>
      </c>
      <c r="P151" s="321">
        <f>$R$18</f>
        <v>12</v>
      </c>
      <c r="Q151" s="237">
        <v>0</v>
      </c>
      <c r="R151" s="321"/>
      <c r="S151" s="502"/>
      <c r="T151" s="280"/>
      <c r="U151" s="280"/>
      <c r="V151" s="280"/>
      <c r="W151" s="280"/>
      <c r="X151" s="280"/>
      <c r="Y151" s="275"/>
      <c r="Z151" s="315"/>
      <c r="AA151" s="417"/>
      <c r="AB151" s="417"/>
      <c r="AC151" s="417"/>
      <c r="AD151" s="417"/>
      <c r="AE151" s="417"/>
      <c r="AF151" s="418"/>
    </row>
    <row r="152" spans="1:44">
      <c r="A152" s="264"/>
      <c r="B152" s="328"/>
      <c r="C152" s="338"/>
      <c r="D152" s="322" t="s">
        <v>157</v>
      </c>
      <c r="E152" s="458">
        <f>SUM(E150:E151)</f>
        <v>0</v>
      </c>
      <c r="F152" s="458">
        <f t="shared" ref="F152:I152" si="28">SUM(F150:F151)</f>
        <v>0</v>
      </c>
      <c r="G152" s="458">
        <f t="shared" si="28"/>
        <v>0</v>
      </c>
      <c r="H152" s="458">
        <f t="shared" si="28"/>
        <v>0</v>
      </c>
      <c r="I152" s="458">
        <f t="shared" si="28"/>
        <v>0</v>
      </c>
      <c r="J152" s="459">
        <f>SUM(J150:J151)</f>
        <v>0</v>
      </c>
      <c r="L152" s="271"/>
      <c r="M152" s="290"/>
      <c r="N152" s="350"/>
      <c r="O152" s="351"/>
      <c r="P152" s="321"/>
      <c r="Q152" s="425"/>
      <c r="R152" s="321"/>
      <c r="S152" s="425"/>
      <c r="T152" s="280"/>
      <c r="U152" s="280"/>
      <c r="V152" s="280"/>
      <c r="W152" s="280"/>
      <c r="X152" s="280"/>
      <c r="Y152" s="275"/>
      <c r="Z152" s="414"/>
      <c r="AA152" s="419"/>
      <c r="AB152" s="419"/>
      <c r="AC152" s="419"/>
      <c r="AD152" s="419"/>
      <c r="AE152" s="419"/>
      <c r="AF152" s="420"/>
    </row>
    <row r="153" spans="1:44" ht="13.5" thickBot="1">
      <c r="A153" s="264"/>
      <c r="B153" s="328"/>
      <c r="C153" s="338"/>
      <c r="D153" s="318"/>
      <c r="E153" s="277"/>
      <c r="F153" s="277"/>
      <c r="G153" s="277"/>
      <c r="H153" s="277"/>
      <c r="I153" s="277"/>
      <c r="J153" s="333"/>
      <c r="L153" s="271"/>
      <c r="S153" s="274"/>
      <c r="T153" s="280"/>
      <c r="U153" s="280"/>
      <c r="V153" s="280"/>
      <c r="W153" s="280"/>
      <c r="X153" s="280"/>
      <c r="Y153" s="552"/>
      <c r="Z153" s="411" t="s">
        <v>1</v>
      </c>
      <c r="AA153" s="421">
        <f>SUM(AA119:AA152)</f>
        <v>0</v>
      </c>
      <c r="AB153" s="421">
        <f>SUM(AB119:AB152)</f>
        <v>0</v>
      </c>
      <c r="AC153" s="421">
        <f t="shared" ref="AC153:AE153" si="29">SUM(AC119:AC152)</f>
        <v>0</v>
      </c>
      <c r="AD153" s="421">
        <f t="shared" si="29"/>
        <v>0</v>
      </c>
      <c r="AE153" s="421">
        <f t="shared" si="29"/>
        <v>0</v>
      </c>
      <c r="AF153" s="422">
        <f>SUM(AA153:AE153)</f>
        <v>0</v>
      </c>
    </row>
    <row r="154" spans="1:44" ht="13.5" customHeight="1" thickBot="1">
      <c r="A154" s="264"/>
      <c r="C154" s="320"/>
      <c r="D154" s="320" t="s">
        <v>84</v>
      </c>
      <c r="E154" s="460">
        <f>SUMIF($D$119:$D$153,"*Salary",E119:E153)</f>
        <v>0</v>
      </c>
      <c r="F154" s="460">
        <f t="shared" ref="F154:I154" si="30">SUMIF($D$119:$D$153,"*Salary",F119:F153)</f>
        <v>0</v>
      </c>
      <c r="G154" s="460">
        <f t="shared" si="30"/>
        <v>0</v>
      </c>
      <c r="H154" s="460">
        <f t="shared" si="30"/>
        <v>0</v>
      </c>
      <c r="I154" s="460">
        <f t="shared" si="30"/>
        <v>0</v>
      </c>
      <c r="J154" s="461">
        <f>SUM(E154:I154)</f>
        <v>0</v>
      </c>
      <c r="L154" s="271"/>
      <c r="M154" s="295" t="s">
        <v>148</v>
      </c>
      <c r="N154" s="562"/>
      <c r="O154" s="562"/>
      <c r="P154" s="296"/>
      <c r="Q154" s="297"/>
      <c r="R154" s="492">
        <f>'Cumulative Budget Request '!AE152</f>
        <v>0.11</v>
      </c>
      <c r="S154" s="687">
        <f>'Cumulative Budget Request '!P152</f>
        <v>0</v>
      </c>
      <c r="T154" s="688"/>
      <c r="U154" s="689"/>
    </row>
    <row r="155" spans="1:44" ht="13.5" thickBot="1">
      <c r="A155" s="264"/>
      <c r="C155" s="320"/>
      <c r="D155" s="320" t="s">
        <v>85</v>
      </c>
      <c r="E155" s="462">
        <f>SUMIF($D$119:$D$153,"*Total Fringe",E119:E153)</f>
        <v>0</v>
      </c>
      <c r="F155" s="462">
        <f t="shared" ref="F155:I155" si="31">SUMIF($D$119:$D$153,"*Total Fringe",F119:F153)</f>
        <v>0</v>
      </c>
      <c r="G155" s="462">
        <f t="shared" si="31"/>
        <v>0</v>
      </c>
      <c r="H155" s="462">
        <f t="shared" si="31"/>
        <v>0</v>
      </c>
      <c r="I155" s="462">
        <f t="shared" si="31"/>
        <v>0</v>
      </c>
      <c r="J155" s="463">
        <f>SUM(E155:I155)</f>
        <v>0</v>
      </c>
      <c r="L155" s="266"/>
      <c r="M155" s="465" t="s">
        <v>72</v>
      </c>
      <c r="N155" s="563"/>
      <c r="O155" s="563"/>
      <c r="P155" s="466"/>
      <c r="Q155" s="466"/>
      <c r="R155" s="504">
        <f>'Cumulative Budget Request '!AE153</f>
        <v>558</v>
      </c>
      <c r="S155" s="690"/>
      <c r="T155" s="691"/>
      <c r="U155" s="692"/>
    </row>
    <row r="156" spans="1:44" ht="13.5" thickBot="1">
      <c r="A156" s="264"/>
      <c r="C156" s="320"/>
      <c r="D156" s="432"/>
      <c r="E156" s="429"/>
      <c r="F156" s="429"/>
      <c r="G156" s="429"/>
      <c r="H156" s="429"/>
      <c r="I156" s="429"/>
      <c r="J156" s="430"/>
      <c r="L156" s="266"/>
      <c r="M156" s="475"/>
      <c r="N156" s="475"/>
      <c r="O156" s="475"/>
      <c r="P156" s="476"/>
      <c r="Q156" s="476"/>
      <c r="R156" s="477"/>
      <c r="S156" s="280"/>
      <c r="T156" s="280"/>
      <c r="U156" s="280"/>
    </row>
    <row r="157" spans="1:44" ht="13.5" thickBot="1">
      <c r="A157" s="252"/>
      <c r="B157" s="259"/>
      <c r="C157" s="327"/>
      <c r="D157" s="306"/>
      <c r="E157" s="269" t="str">
        <f>E12</f>
        <v>Year 1</v>
      </c>
      <c r="F157" s="269" t="str">
        <f>F12</f>
        <v>Year 2</v>
      </c>
      <c r="G157" s="269" t="str">
        <f>G12</f>
        <v>Year 3</v>
      </c>
      <c r="H157" s="269" t="str">
        <f>H12</f>
        <v>Year 4</v>
      </c>
      <c r="I157" s="269" t="str">
        <f>I12</f>
        <v>Year 5</v>
      </c>
      <c r="J157" s="304" t="s">
        <v>1</v>
      </c>
      <c r="M157" s="693" t="s">
        <v>163</v>
      </c>
      <c r="N157" s="694"/>
      <c r="O157" s="694"/>
      <c r="P157" s="694"/>
      <c r="Q157" s="694"/>
      <c r="R157" s="694"/>
      <c r="S157" s="694"/>
      <c r="T157" s="695"/>
      <c r="U157" s="280"/>
    </row>
    <row r="158" spans="1:44" ht="13.15">
      <c r="A158" s="275" t="s">
        <v>22</v>
      </c>
      <c r="B158" s="259"/>
      <c r="C158" s="327"/>
      <c r="D158" s="337" t="s">
        <v>158</v>
      </c>
      <c r="E158" s="294">
        <f>P159</f>
        <v>0</v>
      </c>
      <c r="F158" s="294">
        <f>Q159</f>
        <v>0</v>
      </c>
      <c r="G158" s="294">
        <f>R159</f>
        <v>0</v>
      </c>
      <c r="H158" s="294">
        <f>S159</f>
        <v>0</v>
      </c>
      <c r="I158" s="294">
        <f>T159</f>
        <v>0</v>
      </c>
      <c r="J158" s="304"/>
      <c r="M158" s="467"/>
      <c r="N158" s="475"/>
      <c r="O158" s="475"/>
      <c r="P158" s="468" t="s">
        <v>30</v>
      </c>
      <c r="Q158" s="469" t="s">
        <v>31</v>
      </c>
      <c r="R158" s="469" t="s">
        <v>32</v>
      </c>
      <c r="S158" s="468" t="s">
        <v>33</v>
      </c>
      <c r="T158" s="470" t="s">
        <v>34</v>
      </c>
      <c r="U158" s="280"/>
    </row>
    <row r="159" spans="1:44" s="255" customFormat="1" ht="13.15">
      <c r="A159" s="264"/>
      <c r="C159" s="406"/>
      <c r="D159" s="404" t="s">
        <v>151</v>
      </c>
      <c r="E159" s="445">
        <f>ROUND(P161*Q161*R161*P159,0)</f>
        <v>0</v>
      </c>
      <c r="F159" s="445">
        <f>ROUND(P161*Q161*R161*Q159,0)</f>
        <v>0</v>
      </c>
      <c r="G159" s="445">
        <f>ROUND(P161*Q161*R161*R159,0)</f>
        <v>0</v>
      </c>
      <c r="H159" s="445">
        <f>ROUND(P161*Q161*R161*S159,0)</f>
        <v>0</v>
      </c>
      <c r="I159" s="445">
        <f>ROUND(P161*Q161*R161*T159,0)</f>
        <v>0</v>
      </c>
      <c r="J159" s="441">
        <f>SUM(E159:I159)</f>
        <v>0</v>
      </c>
      <c r="M159" s="431" t="s">
        <v>160</v>
      </c>
      <c r="N159" s="304"/>
      <c r="O159" s="304"/>
      <c r="P159" s="157">
        <v>0</v>
      </c>
      <c r="Q159" s="157">
        <v>0</v>
      </c>
      <c r="R159" s="157">
        <v>0</v>
      </c>
      <c r="S159" s="157">
        <v>0</v>
      </c>
      <c r="T159" s="219">
        <v>0</v>
      </c>
      <c r="U159" s="280" t="e">
        <f>E160/E159</f>
        <v>#DIV/0!</v>
      </c>
      <c r="V159" s="280" t="e">
        <f>F160/F159</f>
        <v>#DIV/0!</v>
      </c>
      <c r="W159" s="280" t="e">
        <f>G160/G159</f>
        <v>#DIV/0!</v>
      </c>
      <c r="X159" s="280" t="e">
        <f>H160/H159</f>
        <v>#DIV/0!</v>
      </c>
      <c r="Y159" s="280" t="e">
        <f>I160/I159</f>
        <v>#DIV/0!</v>
      </c>
      <c r="Z159" s="696"/>
      <c r="AA159" s="696"/>
      <c r="AB159" s="696"/>
      <c r="AC159" s="696"/>
      <c r="AD159" s="696"/>
      <c r="AE159" s="696"/>
      <c r="AF159" s="696"/>
      <c r="AG159" s="696"/>
      <c r="AH159" s="250"/>
      <c r="AI159" s="250"/>
      <c r="AJ159" s="250"/>
      <c r="AK159" s="250"/>
      <c r="AL159" s="250"/>
      <c r="AM159" s="250"/>
      <c r="AN159" s="250"/>
      <c r="AO159" s="250"/>
      <c r="AP159" s="250"/>
      <c r="AQ159" s="250"/>
      <c r="AR159" s="250"/>
    </row>
    <row r="160" spans="1:44" s="255" customFormat="1" ht="13.15">
      <c r="A160" s="252"/>
      <c r="D160" s="292" t="s">
        <v>29</v>
      </c>
      <c r="E160" s="438">
        <f>ROUND(E159*$R$173,0)</f>
        <v>0</v>
      </c>
      <c r="F160" s="438">
        <f>ROUND(F159*$R$173,0)</f>
        <v>0</v>
      </c>
      <c r="G160" s="438">
        <f>ROUND(G159*$R$173,0)</f>
        <v>0</v>
      </c>
      <c r="H160" s="438">
        <f>ROUND(H159*$R$173,0)</f>
        <v>0</v>
      </c>
      <c r="I160" s="438">
        <f>ROUND(I159*$R$173,0)</f>
        <v>0</v>
      </c>
      <c r="J160" s="441">
        <f>SUM(E160:I160)</f>
        <v>0</v>
      </c>
      <c r="M160" s="431"/>
      <c r="N160" s="304"/>
      <c r="O160" s="304"/>
      <c r="P160" s="304" t="s">
        <v>110</v>
      </c>
      <c r="Q160" s="304" t="s">
        <v>82</v>
      </c>
      <c r="R160" s="304" t="s">
        <v>83</v>
      </c>
      <c r="S160" s="252"/>
      <c r="T160" s="357"/>
      <c r="U160" s="250"/>
      <c r="V160" s="250"/>
      <c r="W160" s="250"/>
      <c r="X160" s="250"/>
      <c r="Y160" s="250"/>
      <c r="Z160" s="545"/>
      <c r="AA160" s="545"/>
      <c r="AB160" s="545"/>
      <c r="AC160" s="545"/>
      <c r="AD160" s="545"/>
      <c r="AE160" s="545"/>
      <c r="AF160" s="545"/>
      <c r="AG160" s="545"/>
      <c r="AH160" s="250"/>
      <c r="AI160" s="250"/>
      <c r="AJ160" s="250"/>
      <c r="AK160" s="250"/>
      <c r="AL160" s="250"/>
      <c r="AM160" s="250"/>
      <c r="AN160" s="250"/>
      <c r="AO160" s="250"/>
      <c r="AP160" s="250"/>
      <c r="AQ160" s="250"/>
      <c r="AR160" s="250"/>
    </row>
    <row r="161" spans="1:44" ht="13.15">
      <c r="A161" s="252"/>
      <c r="B161" s="259"/>
      <c r="C161" s="327"/>
      <c r="D161" s="306"/>
      <c r="E161" s="267"/>
      <c r="F161" s="267"/>
      <c r="G161" s="267"/>
      <c r="H161" s="267"/>
      <c r="I161" s="267"/>
      <c r="J161" s="291"/>
      <c r="M161" s="471"/>
      <c r="N161" s="564"/>
      <c r="O161" s="564"/>
      <c r="P161" s="405">
        <v>0</v>
      </c>
      <c r="Q161" s="157">
        <v>0</v>
      </c>
      <c r="R161" s="157">
        <v>0</v>
      </c>
      <c r="S161" s="255"/>
      <c r="T161" s="472"/>
      <c r="U161" s="255"/>
      <c r="V161" s="255"/>
      <c r="W161" s="255"/>
      <c r="X161" s="255"/>
      <c r="Y161" s="255"/>
      <c r="Z161" s="255"/>
      <c r="AA161" s="255"/>
      <c r="AB161" s="255"/>
      <c r="AC161" s="545"/>
      <c r="AD161" s="545"/>
      <c r="AE161" s="545"/>
      <c r="AF161" s="545"/>
      <c r="AG161" s="545"/>
      <c r="AH161" s="255"/>
      <c r="AI161" s="255"/>
      <c r="AJ161" s="255"/>
      <c r="AK161" s="255"/>
      <c r="AL161" s="255"/>
      <c r="AM161" s="255"/>
      <c r="AN161" s="255"/>
      <c r="AO161" s="255"/>
      <c r="AP161" s="255"/>
      <c r="AQ161" s="255"/>
      <c r="AR161" s="255"/>
    </row>
    <row r="162" spans="1:44" ht="13.15">
      <c r="A162" s="275" t="s">
        <v>135</v>
      </c>
      <c r="B162" s="259"/>
      <c r="C162" s="327"/>
      <c r="D162" s="337" t="s">
        <v>158</v>
      </c>
      <c r="E162" s="294">
        <f>P163</f>
        <v>0</v>
      </c>
      <c r="F162" s="294">
        <f>Q163</f>
        <v>0</v>
      </c>
      <c r="G162" s="294">
        <f>R163</f>
        <v>0</v>
      </c>
      <c r="H162" s="294">
        <f>S163</f>
        <v>0</v>
      </c>
      <c r="I162" s="294">
        <f>T163</f>
        <v>0</v>
      </c>
      <c r="J162" s="291"/>
      <c r="M162" s="354"/>
      <c r="N162" s="255"/>
      <c r="O162" s="255"/>
      <c r="P162" s="545"/>
      <c r="Q162" s="332"/>
      <c r="R162" s="332"/>
      <c r="S162" s="545"/>
      <c r="T162" s="355"/>
      <c r="U162" s="255"/>
      <c r="V162" s="255"/>
      <c r="W162" s="255"/>
      <c r="X162" s="255"/>
      <c r="Y162" s="255"/>
      <c r="Z162" s="672"/>
      <c r="AA162" s="672"/>
      <c r="AB162" s="672"/>
      <c r="AC162" s="381"/>
      <c r="AD162" s="381"/>
      <c r="AE162" s="381"/>
      <c r="AF162" s="381"/>
      <c r="AG162" s="381"/>
      <c r="AH162" s="255"/>
      <c r="AI162" s="255"/>
      <c r="AJ162" s="255"/>
      <c r="AK162" s="255"/>
      <c r="AL162" s="255"/>
      <c r="AM162" s="255"/>
      <c r="AN162" s="255"/>
      <c r="AO162" s="255"/>
      <c r="AP162" s="255"/>
      <c r="AQ162" s="255"/>
      <c r="AR162" s="255"/>
    </row>
    <row r="163" spans="1:44" s="255" customFormat="1" ht="13.15">
      <c r="A163" s="264"/>
      <c r="C163" s="406"/>
      <c r="D163" s="404" t="s">
        <v>151</v>
      </c>
      <c r="E163" s="445">
        <f>ROUND(P165*Q165*R165*P163,0)</f>
        <v>0</v>
      </c>
      <c r="F163" s="445">
        <f>ROUND(P165*Q165*R165*Q163,0)</f>
        <v>0</v>
      </c>
      <c r="G163" s="445">
        <f>ROUND(P165*Q165*R165*R163,0)</f>
        <v>0</v>
      </c>
      <c r="H163" s="445">
        <f>ROUND(P165*Q165*R165*S163,0)</f>
        <v>0</v>
      </c>
      <c r="I163" s="445">
        <f>ROUND(P165*Q165*R165*T163,0)</f>
        <v>0</v>
      </c>
      <c r="J163" s="441">
        <f>SUM(E163:I163)</f>
        <v>0</v>
      </c>
      <c r="M163" s="431" t="s">
        <v>161</v>
      </c>
      <c r="N163" s="304"/>
      <c r="O163" s="304"/>
      <c r="P163" s="157">
        <v>0</v>
      </c>
      <c r="Q163" s="157">
        <v>0</v>
      </c>
      <c r="R163" s="157">
        <v>0</v>
      </c>
      <c r="S163" s="157">
        <v>0</v>
      </c>
      <c r="T163" s="219">
        <v>0</v>
      </c>
      <c r="U163" s="280" t="e">
        <f>E164/E163</f>
        <v>#DIV/0!</v>
      </c>
      <c r="V163" s="280" t="e">
        <f>F164/F163</f>
        <v>#DIV/0!</v>
      </c>
      <c r="W163" s="280" t="e">
        <f>G164/G163</f>
        <v>#DIV/0!</v>
      </c>
      <c r="X163" s="280" t="e">
        <f>H164/H163</f>
        <v>#DIV/0!</v>
      </c>
      <c r="Y163" s="280" t="e">
        <f>I164/I163</f>
        <v>#DIV/0!</v>
      </c>
      <c r="Z163" s="696"/>
      <c r="AA163" s="696"/>
      <c r="AB163" s="696"/>
      <c r="AC163" s="696"/>
      <c r="AD163" s="696"/>
      <c r="AE163" s="696"/>
      <c r="AF163" s="696"/>
      <c r="AG163" s="696"/>
      <c r="AH163" s="250"/>
      <c r="AI163" s="250"/>
      <c r="AJ163" s="250"/>
      <c r="AK163" s="250"/>
      <c r="AL163" s="250"/>
      <c r="AM163" s="250"/>
      <c r="AN163" s="250"/>
      <c r="AO163" s="250"/>
      <c r="AP163" s="250"/>
      <c r="AQ163" s="250"/>
      <c r="AR163" s="250"/>
    </row>
    <row r="164" spans="1:44" s="255" customFormat="1" ht="13.15">
      <c r="A164" s="252"/>
      <c r="D164" s="292" t="s">
        <v>29</v>
      </c>
      <c r="E164" s="438">
        <f>ROUND(E163*$R$173,0)</f>
        <v>0</v>
      </c>
      <c r="F164" s="438">
        <f>ROUND(F163*$R$173,0)</f>
        <v>0</v>
      </c>
      <c r="G164" s="438">
        <f>ROUND(G163*$R$173,0)</f>
        <v>0</v>
      </c>
      <c r="H164" s="438">
        <f>ROUND(H163*$R$173,0)</f>
        <v>0</v>
      </c>
      <c r="I164" s="438">
        <f>ROUND(I163*$R$173,0)</f>
        <v>0</v>
      </c>
      <c r="J164" s="441">
        <f>SUM(E164:I164)</f>
        <v>0</v>
      </c>
      <c r="M164" s="431"/>
      <c r="N164" s="304"/>
      <c r="O164" s="304"/>
      <c r="P164" s="304" t="s">
        <v>110</v>
      </c>
      <c r="Q164" s="304" t="s">
        <v>82</v>
      </c>
      <c r="R164" s="304" t="s">
        <v>83</v>
      </c>
      <c r="S164" s="252"/>
      <c r="T164" s="357"/>
      <c r="U164" s="250"/>
      <c r="V164" s="250"/>
      <c r="W164" s="250"/>
      <c r="X164" s="250"/>
      <c r="Y164" s="250"/>
      <c r="Z164" s="545"/>
      <c r="AA164" s="545"/>
      <c r="AB164" s="545"/>
      <c r="AC164" s="545"/>
      <c r="AD164" s="545"/>
      <c r="AE164" s="545"/>
      <c r="AF164" s="545"/>
      <c r="AG164" s="545"/>
      <c r="AH164" s="250"/>
      <c r="AI164" s="250"/>
      <c r="AJ164" s="250"/>
      <c r="AK164" s="250"/>
      <c r="AL164" s="250"/>
      <c r="AM164" s="250"/>
      <c r="AN164" s="250"/>
      <c r="AO164" s="250"/>
      <c r="AP164" s="250"/>
      <c r="AQ164" s="250"/>
      <c r="AR164" s="250"/>
    </row>
    <row r="165" spans="1:44" ht="13.15">
      <c r="A165" s="252"/>
      <c r="B165" s="259"/>
      <c r="C165" s="327"/>
      <c r="D165" s="306"/>
      <c r="E165" s="267"/>
      <c r="F165" s="267"/>
      <c r="G165" s="267"/>
      <c r="H165" s="267"/>
      <c r="I165" s="267"/>
      <c r="J165" s="291"/>
      <c r="M165" s="471"/>
      <c r="N165" s="564"/>
      <c r="O165" s="564"/>
      <c r="P165" s="405">
        <v>0</v>
      </c>
      <c r="Q165" s="157">
        <v>0</v>
      </c>
      <c r="R165" s="157">
        <v>0</v>
      </c>
      <c r="S165" s="255"/>
      <c r="T165" s="472"/>
      <c r="U165" s="255"/>
      <c r="V165" s="255"/>
      <c r="W165" s="255"/>
      <c r="X165" s="255"/>
      <c r="Y165" s="255"/>
      <c r="Z165" s="255"/>
      <c r="AA165" s="255"/>
      <c r="AB165" s="255"/>
      <c r="AC165" s="545"/>
      <c r="AD165" s="545"/>
      <c r="AE165" s="545"/>
      <c r="AF165" s="545"/>
      <c r="AG165" s="545"/>
      <c r="AH165" s="255"/>
      <c r="AI165" s="255"/>
      <c r="AJ165" s="255"/>
      <c r="AK165" s="255"/>
      <c r="AL165" s="255"/>
      <c r="AM165" s="255"/>
      <c r="AN165" s="255"/>
      <c r="AO165" s="255"/>
      <c r="AP165" s="255"/>
      <c r="AQ165" s="255"/>
      <c r="AR165" s="255"/>
    </row>
    <row r="166" spans="1:44" ht="13.15">
      <c r="A166" s="275" t="s">
        <v>136</v>
      </c>
      <c r="B166" s="259"/>
      <c r="C166" s="327"/>
      <c r="D166" s="337" t="s">
        <v>158</v>
      </c>
      <c r="E166" s="294">
        <f>P167</f>
        <v>0</v>
      </c>
      <c r="F166" s="294">
        <f>Q167</f>
        <v>0</v>
      </c>
      <c r="G166" s="294">
        <f>R167</f>
        <v>0</v>
      </c>
      <c r="H166" s="294">
        <f>S167</f>
        <v>0</v>
      </c>
      <c r="I166" s="294">
        <f>T167</f>
        <v>0</v>
      </c>
      <c r="J166" s="291"/>
      <c r="M166" s="354"/>
      <c r="N166" s="255"/>
      <c r="O166" s="255"/>
      <c r="P166" s="545"/>
      <c r="Q166" s="332"/>
      <c r="R166" s="332"/>
      <c r="S166" s="545"/>
      <c r="T166" s="355"/>
      <c r="U166" s="255"/>
      <c r="V166" s="255"/>
      <c r="W166" s="255"/>
      <c r="X166" s="255"/>
      <c r="Y166" s="255"/>
      <c r="AI166" s="255"/>
      <c r="AJ166" s="255"/>
      <c r="AK166" s="255"/>
      <c r="AL166" s="255"/>
      <c r="AM166" s="255"/>
      <c r="AN166" s="255"/>
      <c r="AO166" s="255"/>
      <c r="AP166" s="255"/>
      <c r="AQ166" s="255"/>
      <c r="AR166" s="255"/>
    </row>
    <row r="167" spans="1:44" s="255" customFormat="1" ht="13.15">
      <c r="C167" s="406"/>
      <c r="D167" s="404" t="s">
        <v>151</v>
      </c>
      <c r="E167" s="445">
        <f>ROUND(P169*Q169*R169*P167,0)</f>
        <v>0</v>
      </c>
      <c r="F167" s="445">
        <f>ROUND(P169*Q169*R169*Q167,0)</f>
        <v>0</v>
      </c>
      <c r="G167" s="445">
        <f>ROUND(P169*Q169*R169*R167,0)</f>
        <v>0</v>
      </c>
      <c r="H167" s="445">
        <f>ROUND(P169*Q169*R169*S167,0)</f>
        <v>0</v>
      </c>
      <c r="I167" s="445">
        <f>ROUND(P169*Q169*R169*T167,0)</f>
        <v>0</v>
      </c>
      <c r="J167" s="441">
        <f>SUM(E167:I167)</f>
        <v>0</v>
      </c>
      <c r="M167" s="431" t="s">
        <v>162</v>
      </c>
      <c r="N167" s="304"/>
      <c r="O167" s="304"/>
      <c r="P167" s="157">
        <v>0</v>
      </c>
      <c r="Q167" s="157">
        <v>0</v>
      </c>
      <c r="R167" s="157">
        <v>0</v>
      </c>
      <c r="S167" s="157">
        <v>0</v>
      </c>
      <c r="T167" s="219">
        <v>0</v>
      </c>
      <c r="U167" s="280" t="e">
        <f>E168/E167</f>
        <v>#DIV/0!</v>
      </c>
      <c r="V167" s="280" t="e">
        <f>F168/F167</f>
        <v>#DIV/0!</v>
      </c>
      <c r="W167" s="280" t="e">
        <f>G168/G167</f>
        <v>#DIV/0!</v>
      </c>
      <c r="X167" s="280" t="e">
        <f>H168/H167</f>
        <v>#DIV/0!</v>
      </c>
      <c r="Y167" s="280" t="e">
        <f>I168/I167</f>
        <v>#DIV/0!</v>
      </c>
      <c r="Z167" s="250"/>
      <c r="AA167" s="250"/>
      <c r="AB167" s="250"/>
      <c r="AC167" s="250"/>
      <c r="AD167" s="250"/>
      <c r="AE167" s="250"/>
      <c r="AF167" s="250"/>
      <c r="AG167" s="250"/>
      <c r="AH167" s="250"/>
      <c r="AI167" s="250"/>
      <c r="AJ167" s="250"/>
      <c r="AK167" s="250"/>
      <c r="AL167" s="250"/>
      <c r="AM167" s="250"/>
      <c r="AN167" s="250"/>
      <c r="AO167" s="250"/>
      <c r="AP167" s="250"/>
      <c r="AQ167" s="250"/>
      <c r="AR167" s="250"/>
    </row>
    <row r="168" spans="1:44" s="255" customFormat="1" ht="13.15">
      <c r="A168" s="264"/>
      <c r="D168" s="292" t="s">
        <v>29</v>
      </c>
      <c r="E168" s="438">
        <f>ROUND(E167*$R$173,0)</f>
        <v>0</v>
      </c>
      <c r="F168" s="438">
        <f t="shared" ref="F168:I168" si="32">ROUND(F167*$R$173,0)</f>
        <v>0</v>
      </c>
      <c r="G168" s="438">
        <f t="shared" si="32"/>
        <v>0</v>
      </c>
      <c r="H168" s="438">
        <f t="shared" si="32"/>
        <v>0</v>
      </c>
      <c r="I168" s="438">
        <f t="shared" si="32"/>
        <v>0</v>
      </c>
      <c r="J168" s="440">
        <f>SUM(E168:I168)</f>
        <v>0</v>
      </c>
      <c r="L168" s="254"/>
      <c r="M168" s="431"/>
      <c r="N168" s="304"/>
      <c r="O168" s="304"/>
      <c r="P168" s="304" t="s">
        <v>110</v>
      </c>
      <c r="Q168" s="304" t="s">
        <v>82</v>
      </c>
      <c r="R168" s="304" t="s">
        <v>83</v>
      </c>
      <c r="S168" s="252"/>
      <c r="T168" s="357"/>
      <c r="U168" s="250"/>
      <c r="V168" s="250"/>
      <c r="W168" s="250"/>
      <c r="X168" s="250"/>
      <c r="Y168" s="250"/>
      <c r="Z168" s="250"/>
      <c r="AA168" s="250"/>
      <c r="AB168" s="250"/>
      <c r="AC168" s="250"/>
      <c r="AD168" s="250"/>
      <c r="AE168" s="250"/>
      <c r="AF168" s="250"/>
      <c r="AG168" s="250"/>
      <c r="AH168" s="250"/>
      <c r="AI168" s="250"/>
      <c r="AJ168" s="250"/>
      <c r="AK168" s="250"/>
      <c r="AL168" s="250"/>
      <c r="AM168" s="250"/>
      <c r="AN168" s="250"/>
      <c r="AO168" s="250"/>
      <c r="AP168" s="250"/>
      <c r="AQ168" s="250"/>
      <c r="AR168" s="250"/>
    </row>
    <row r="169" spans="1:44" s="255" customFormat="1">
      <c r="A169" s="264"/>
      <c r="D169" s="292"/>
      <c r="E169" s="438"/>
      <c r="F169" s="438"/>
      <c r="G169" s="438"/>
      <c r="H169" s="438"/>
      <c r="I169" s="438"/>
      <c r="J169" s="440"/>
      <c r="L169" s="254"/>
      <c r="M169" s="471"/>
      <c r="N169" s="564"/>
      <c r="O169" s="564"/>
      <c r="P169" s="405">
        <v>0</v>
      </c>
      <c r="Q169" s="157">
        <v>0</v>
      </c>
      <c r="R169" s="157">
        <v>0</v>
      </c>
      <c r="S169" s="252"/>
      <c r="T169" s="357"/>
      <c r="U169" s="250"/>
      <c r="V169" s="250"/>
      <c r="W169" s="250"/>
      <c r="X169" s="250"/>
      <c r="Y169" s="250"/>
      <c r="Z169" s="250"/>
      <c r="AA169" s="250"/>
      <c r="AB169" s="250"/>
      <c r="AC169" s="250"/>
      <c r="AD169" s="250"/>
      <c r="AE169" s="250"/>
      <c r="AF169" s="250"/>
      <c r="AG169" s="250"/>
      <c r="AH169" s="250"/>
      <c r="AI169" s="250"/>
      <c r="AJ169" s="250"/>
      <c r="AK169" s="250"/>
      <c r="AL169" s="250"/>
      <c r="AM169" s="250"/>
      <c r="AN169" s="250"/>
      <c r="AO169" s="250"/>
      <c r="AP169" s="250"/>
      <c r="AQ169" s="250"/>
      <c r="AR169" s="250"/>
    </row>
    <row r="170" spans="1:44" s="255" customFormat="1" ht="13.15" thickBot="1">
      <c r="A170" s="264"/>
      <c r="C170" s="320"/>
      <c r="D170" s="320" t="s">
        <v>137</v>
      </c>
      <c r="E170" s="447">
        <f>SUMIF($D$157:$D$168,"*Wage",E157:E168)</f>
        <v>0</v>
      </c>
      <c r="F170" s="447">
        <f t="shared" ref="F170:I170" si="33">SUMIF($D$157:$D$168,"*Wage",F157:F168)</f>
        <v>0</v>
      </c>
      <c r="G170" s="447">
        <f t="shared" si="33"/>
        <v>0</v>
      </c>
      <c r="H170" s="447">
        <f t="shared" si="33"/>
        <v>0</v>
      </c>
      <c r="I170" s="447">
        <f t="shared" si="33"/>
        <v>0</v>
      </c>
      <c r="J170" s="448">
        <f>SUM(E170:I170)</f>
        <v>0</v>
      </c>
      <c r="L170" s="254"/>
      <c r="M170" s="518"/>
      <c r="N170" s="520"/>
      <c r="O170" s="520"/>
      <c r="P170" s="519"/>
      <c r="Q170" s="520"/>
      <c r="R170" s="520"/>
      <c r="S170" s="473"/>
      <c r="T170" s="474"/>
      <c r="Z170" s="250"/>
      <c r="AA170" s="250"/>
      <c r="AB170" s="250"/>
      <c r="AC170" s="250"/>
      <c r="AD170" s="250"/>
      <c r="AE170" s="250"/>
      <c r="AF170" s="250"/>
      <c r="AG170" s="250"/>
      <c r="AH170" s="250"/>
    </row>
    <row r="171" spans="1:44" s="255" customFormat="1">
      <c r="A171" s="264"/>
      <c r="C171" s="320"/>
      <c r="D171" s="320" t="s">
        <v>138</v>
      </c>
      <c r="E171" s="438">
        <f>SUMIF($D$157:$D$168,"*Fringe",E157:E168)</f>
        <v>0</v>
      </c>
      <c r="F171" s="438">
        <f t="shared" ref="F171:I171" si="34">SUMIF($D$157:$D$168,"*Fringe",F157:F168)</f>
        <v>0</v>
      </c>
      <c r="G171" s="438">
        <f t="shared" si="34"/>
        <v>0</v>
      </c>
      <c r="H171" s="438">
        <f t="shared" si="34"/>
        <v>0</v>
      </c>
      <c r="I171" s="438">
        <f t="shared" si="34"/>
        <v>0</v>
      </c>
      <c r="J171" s="441">
        <f>SUM(E171:I171)</f>
        <v>0</v>
      </c>
      <c r="L171" s="254"/>
      <c r="Z171" s="250"/>
      <c r="AA171" s="250"/>
      <c r="AB171" s="250"/>
      <c r="AC171" s="250"/>
      <c r="AD171" s="250"/>
      <c r="AE171" s="250"/>
      <c r="AF171" s="250"/>
      <c r="AG171" s="250"/>
      <c r="AH171" s="250"/>
    </row>
    <row r="172" spans="1:44" ht="3.75" customHeight="1" thickBot="1">
      <c r="A172" s="250" t="s">
        <v>7</v>
      </c>
      <c r="D172" s="270" t="s">
        <v>6</v>
      </c>
      <c r="E172" s="277"/>
      <c r="F172" s="277"/>
      <c r="G172" s="277"/>
      <c r="H172" s="277"/>
      <c r="I172" s="277"/>
      <c r="J172" s="333"/>
      <c r="L172" s="253"/>
      <c r="S172" s="255"/>
      <c r="T172" s="255"/>
      <c r="U172" s="255"/>
      <c r="V172" s="255"/>
      <c r="W172" s="255"/>
      <c r="X172" s="255"/>
      <c r="Y172" s="255"/>
      <c r="AI172" s="255"/>
      <c r="AJ172" s="255"/>
      <c r="AK172" s="255"/>
      <c r="AL172" s="255"/>
      <c r="AM172" s="255"/>
      <c r="AN172" s="255"/>
      <c r="AO172" s="255"/>
      <c r="AP172" s="255"/>
      <c r="AQ172" s="255"/>
      <c r="AR172" s="255"/>
    </row>
    <row r="173" spans="1:44" ht="13.15">
      <c r="A173" s="310" t="s">
        <v>23</v>
      </c>
      <c r="B173" s="308"/>
      <c r="C173" s="308"/>
      <c r="D173" s="311"/>
      <c r="E173" s="449">
        <f>SUMIF($D$68:$D$171,"*Total Other Professional Salary",E68:E171)+SUMIF($D$68:$D$171,"*Total Post Doc Salary",E68:E171)+SUMIF($D$68:$D$171,"*Total Graduate Student Salary",E68:E171)+SUMIF($D$68:$D$171,"*Total Hourly Wages",E68:E171)</f>
        <v>0</v>
      </c>
      <c r="F173" s="449">
        <f>SUMIF($D$68:$D$171,"*Total Other Professional Salary",F68:F171)+SUMIF($D$68:$D$171,"*Total Post Doc Salary",F68:F171)+SUMIF($D$68:$D$171,"*Total Graduate Student Salary",F68:F171)+SUMIF($D$68:$D$171,"*Total Hourly Wages",F68:F171)</f>
        <v>0</v>
      </c>
      <c r="G173" s="449">
        <f>SUMIF($D$68:$D$171,"*Total Other Professional Salary",G68:G171)+SUMIF($D$68:$D$171,"*Total Post Doc Salary",G68:G171)+SUMIF($D$68:$D$171,"*Total Graduate Student Salary",G68:G171)+SUMIF($D$68:$D$171,"*Total Hourly Wages",G68:G171)</f>
        <v>0</v>
      </c>
      <c r="H173" s="449">
        <f>SUMIF($D$68:$D$171,"*Total Other Professional Salary",H68:H171)+SUMIF($D$68:$D$171,"*Total Post Doc Salary",H68:H171)+SUMIF($D$68:$D$171,"*Total Graduate Student Salary",H68:H171)+SUMIF($D$68:$D$171,"*Total Hourly Wages",H68:H171)</f>
        <v>0</v>
      </c>
      <c r="I173" s="449">
        <f>SUMIF($D$68:$D$171,"*Total Other Professional Salary",I68:I171)+SUMIF($D$68:$D$171,"*Total Post Doc Salary",I68:I171)+SUMIF($D$68:$D$171,"*Total Graduate Student Salary",I68:I171)+SUMIF($D$68:$D$171,"*Total Hourly Wages",I68:I171)</f>
        <v>0</v>
      </c>
      <c r="J173" s="450">
        <f>SUM(J170,J154,J115,J90)</f>
        <v>0</v>
      </c>
      <c r="L173" s="253"/>
      <c r="M173" s="295" t="s">
        <v>149</v>
      </c>
      <c r="N173" s="562"/>
      <c r="O173" s="562"/>
      <c r="P173" s="296"/>
      <c r="Q173" s="297"/>
      <c r="R173" s="492">
        <f>'Cumulative Budget Request '!AE167</f>
        <v>0.11</v>
      </c>
      <c r="S173" s="255"/>
      <c r="T173" s="255"/>
      <c r="U173" s="255"/>
      <c r="V173" s="255"/>
      <c r="W173" s="255"/>
      <c r="X173" s="255"/>
      <c r="Y173" s="255"/>
      <c r="AI173" s="255"/>
      <c r="AJ173" s="255"/>
      <c r="AK173" s="255"/>
      <c r="AL173" s="255"/>
      <c r="AM173" s="255"/>
      <c r="AN173" s="255"/>
      <c r="AO173" s="255"/>
      <c r="AP173" s="255"/>
      <c r="AQ173" s="255"/>
      <c r="AR173" s="255"/>
    </row>
    <row r="174" spans="1:44" ht="15.4" thickBot="1">
      <c r="A174" s="310" t="s">
        <v>24</v>
      </c>
      <c r="B174" s="308"/>
      <c r="C174" s="308"/>
      <c r="D174" s="311"/>
      <c r="E174" s="451">
        <f>SUMIF($D$68:$D$171,"*Total Other Professional Fringe",E68:E171)+SUMIF($D$68:$D$171,"*Total Post Doc Fringe",E68:E171)++SUMIF($D$68:$D$171,"*Total Graduate Student Fringe",E68:E171)+SUMIF($D$68:$D$171,"*Total Fringe Benefits",E68:E171)</f>
        <v>0</v>
      </c>
      <c r="F174" s="451">
        <f>SUMIF($D$68:$D$171,"*Total Other Professional Fringe",F68:F171)+SUMIF($D$68:$D$171,"*Total Post Doc Fringe",F68:F171)++SUMIF($D$68:$D$171,"*Total Graduate Student Fringe",F68:F171)+SUMIF($D$68:$D$171,"*Total Fringe Benefits",F68:F171)</f>
        <v>0</v>
      </c>
      <c r="G174" s="451">
        <f>SUMIF($D$68:$D$171,"*Total Other Professional Fringe",G68:G171)+SUMIF($D$68:$D$171,"*Total Post Doc Fringe",G68:G171)++SUMIF($D$68:$D$171,"*Total Graduate Student Fringe",G68:G171)+SUMIF($D$68:$D$171,"*Total Fringe Benefits",G68:G171)</f>
        <v>0</v>
      </c>
      <c r="H174" s="451">
        <f>SUMIF($D$68:$D$171,"*Total Other Professional Fringe",H68:H171)+SUMIF($D$68:$D$171,"*Total Post Doc Fringe",H68:H171)++SUMIF($D$68:$D$171,"*Total Graduate Student Fringe",H68:H171)+SUMIF($D$68:$D$171,"*Total Fringe Benefits",H68:H171)</f>
        <v>0</v>
      </c>
      <c r="I174" s="451">
        <f>SUMIF($D$68:$D$171,"*Total Other Professional Fringe",I68:I171)+SUMIF($D$68:$D$171,"*Total Post Doc Fringe",I68:I171)++SUMIF($D$68:$D$171,"*Total Graduate Student Fringe",I68:I171)+SUMIF($D$68:$D$171,"*Total Fringe Benefits",I68:I171)</f>
        <v>0</v>
      </c>
      <c r="J174" s="452">
        <f>SUM(J171,J155,J116,J91)</f>
        <v>0</v>
      </c>
      <c r="L174" s="253"/>
      <c r="M174" s="300">
        <f>'Cumulative Budget Request '!J168</f>
        <v>0</v>
      </c>
      <c r="N174" s="301"/>
      <c r="O174" s="301"/>
      <c r="P174" s="301"/>
      <c r="Q174" s="301"/>
      <c r="R174" s="302"/>
    </row>
    <row r="175" spans="1:44" ht="13.15">
      <c r="A175" s="307" t="s">
        <v>25</v>
      </c>
      <c r="B175" s="308"/>
      <c r="C175" s="331"/>
      <c r="D175" s="331"/>
      <c r="E175" s="449">
        <f>SUM(E173:E174)</f>
        <v>0</v>
      </c>
      <c r="F175" s="449">
        <f>SUM(F173:F174)</f>
        <v>0</v>
      </c>
      <c r="G175" s="449">
        <f>SUM(G173:G174)</f>
        <v>0</v>
      </c>
      <c r="H175" s="449">
        <f>SUM(H173:H174)</f>
        <v>0</v>
      </c>
      <c r="I175" s="449">
        <f>SUM(I173:I174)</f>
        <v>0</v>
      </c>
      <c r="J175" s="453">
        <f>SUM(E175:I175)</f>
        <v>0</v>
      </c>
      <c r="L175" s="254"/>
      <c r="Q175" s="254"/>
      <c r="R175" s="252"/>
    </row>
    <row r="176" spans="1:44" ht="14.25">
      <c r="A176" s="272"/>
      <c r="B176" s="257"/>
      <c r="D176" s="558"/>
      <c r="E176" s="268"/>
      <c r="F176" s="268"/>
      <c r="G176" s="268"/>
      <c r="H176" s="268"/>
      <c r="I176" s="274"/>
      <c r="J176" s="291"/>
      <c r="L176" s="254"/>
      <c r="M176" s="323"/>
      <c r="N176" s="323"/>
      <c r="O176" s="323"/>
      <c r="P176" s="254"/>
      <c r="Q176" s="252"/>
      <c r="R176" s="252"/>
    </row>
    <row r="177" spans="1:35" ht="13.15">
      <c r="A177" s="260" t="s">
        <v>26</v>
      </c>
      <c r="D177" s="558"/>
      <c r="E177" s="454">
        <f t="shared" ref="E177:I178" si="35">SUM(E63,E173)</f>
        <v>0</v>
      </c>
      <c r="F177" s="454">
        <f t="shared" si="35"/>
        <v>0</v>
      </c>
      <c r="G177" s="454">
        <f t="shared" si="35"/>
        <v>0</v>
      </c>
      <c r="H177" s="454">
        <f t="shared" si="35"/>
        <v>0</v>
      </c>
      <c r="I177" s="454">
        <f t="shared" si="35"/>
        <v>0</v>
      </c>
      <c r="J177" s="455">
        <f>SUM(E177:I177)</f>
        <v>0</v>
      </c>
      <c r="L177" s="254"/>
      <c r="M177" s="253"/>
      <c r="N177" s="253"/>
      <c r="O177" s="253"/>
      <c r="AI177" s="257"/>
    </row>
    <row r="178" spans="1:35" ht="13.15">
      <c r="A178" s="251" t="s">
        <v>27</v>
      </c>
      <c r="D178" s="558"/>
      <c r="E178" s="454">
        <f t="shared" si="35"/>
        <v>0</v>
      </c>
      <c r="F178" s="454">
        <f t="shared" si="35"/>
        <v>0</v>
      </c>
      <c r="G178" s="454">
        <f t="shared" si="35"/>
        <v>0</v>
      </c>
      <c r="H178" s="454">
        <f t="shared" si="35"/>
        <v>0</v>
      </c>
      <c r="I178" s="454">
        <f t="shared" si="35"/>
        <v>0</v>
      </c>
      <c r="J178" s="455">
        <f>SUM(E178:I178)</f>
        <v>0</v>
      </c>
      <c r="L178" s="254"/>
      <c r="M178" s="253"/>
      <c r="N178" s="253"/>
      <c r="O178" s="253"/>
      <c r="AI178" s="257"/>
    </row>
    <row r="179" spans="1:35" ht="13.15">
      <c r="A179" s="377"/>
      <c r="B179" s="660" t="s">
        <v>142</v>
      </c>
      <c r="C179" s="660"/>
      <c r="D179" s="660"/>
      <c r="E179" s="442">
        <f>SUM(E177:E178)</f>
        <v>0</v>
      </c>
      <c r="F179" s="442">
        <f t="shared" ref="F179:I179" si="36">SUM(F177:F178)</f>
        <v>0</v>
      </c>
      <c r="G179" s="442">
        <f t="shared" si="36"/>
        <v>0</v>
      </c>
      <c r="H179" s="442">
        <f t="shared" si="36"/>
        <v>0</v>
      </c>
      <c r="I179" s="442">
        <f t="shared" si="36"/>
        <v>0</v>
      </c>
      <c r="J179" s="443">
        <f>SUM(E179:I179)</f>
        <v>0</v>
      </c>
      <c r="L179" s="254"/>
      <c r="M179" s="253"/>
      <c r="N179" s="253"/>
      <c r="O179" s="253"/>
    </row>
    <row r="180" spans="1:35" ht="13.15">
      <c r="A180" s="272"/>
      <c r="B180" s="257"/>
      <c r="G180" s="254"/>
      <c r="H180" s="254"/>
      <c r="I180" s="254"/>
      <c r="J180" s="305"/>
      <c r="K180" s="262"/>
      <c r="L180" s="254"/>
      <c r="M180" s="253"/>
      <c r="N180" s="253"/>
      <c r="O180" s="253"/>
      <c r="P180" s="254"/>
      <c r="Q180" s="252"/>
      <c r="R180" s="252"/>
    </row>
    <row r="181" spans="1:35" ht="13.15">
      <c r="A181" s="260" t="s">
        <v>0</v>
      </c>
      <c r="G181" s="254"/>
      <c r="H181" s="254"/>
      <c r="I181" s="254"/>
      <c r="J181" s="305"/>
      <c r="L181" s="254"/>
      <c r="M181" s="253"/>
      <c r="N181" s="253"/>
      <c r="O181" s="253"/>
      <c r="P181" s="254"/>
      <c r="Q181" s="252"/>
      <c r="R181" s="252"/>
    </row>
    <row r="182" spans="1:35">
      <c r="A182" s="288" t="s">
        <v>46</v>
      </c>
      <c r="G182" s="254"/>
      <c r="H182" s="254"/>
      <c r="I182" s="254"/>
      <c r="J182" s="305"/>
      <c r="K182" s="262"/>
      <c r="L182" s="254"/>
      <c r="M182" s="252"/>
      <c r="N182" s="252"/>
      <c r="O182" s="252"/>
      <c r="P182" s="252"/>
    </row>
    <row r="183" spans="1:35">
      <c r="B183" s="91" t="s">
        <v>96</v>
      </c>
      <c r="D183" s="558"/>
      <c r="E183" s="438">
        <v>0</v>
      </c>
      <c r="F183" s="438">
        <v>0</v>
      </c>
      <c r="G183" s="438">
        <v>0</v>
      </c>
      <c r="H183" s="438">
        <v>0</v>
      </c>
      <c r="I183" s="196">
        <v>0</v>
      </c>
      <c r="J183" s="441">
        <f>SUM(E183:I183)</f>
        <v>0</v>
      </c>
      <c r="K183" s="253"/>
      <c r="L183" s="254"/>
      <c r="M183" s="252"/>
      <c r="N183" s="252"/>
      <c r="O183" s="252"/>
      <c r="P183" s="489"/>
      <c r="Q183" s="489"/>
      <c r="R183" s="489"/>
      <c r="S183" s="490"/>
    </row>
    <row r="184" spans="1:35">
      <c r="D184" s="558"/>
      <c r="E184" s="438">
        <v>0</v>
      </c>
      <c r="F184" s="438">
        <v>0</v>
      </c>
      <c r="G184" s="438">
        <v>0</v>
      </c>
      <c r="H184" s="438">
        <v>0</v>
      </c>
      <c r="I184" s="196">
        <v>0</v>
      </c>
      <c r="J184" s="441">
        <f>SUM(E184:I184)</f>
        <v>0</v>
      </c>
      <c r="K184" s="253"/>
      <c r="L184" s="254"/>
      <c r="M184" s="252"/>
      <c r="N184" s="252"/>
      <c r="O184" s="252"/>
      <c r="P184" s="252"/>
    </row>
    <row r="185" spans="1:35">
      <c r="A185" s="700" t="s">
        <v>56</v>
      </c>
      <c r="B185" s="700"/>
      <c r="C185" s="700"/>
      <c r="D185" s="700"/>
      <c r="E185" s="478">
        <f>SUM(E183:E184)</f>
        <v>0</v>
      </c>
      <c r="F185" s="478">
        <f t="shared" ref="F185:I185" si="37">SUM(F183:F184)</f>
        <v>0</v>
      </c>
      <c r="G185" s="478">
        <f t="shared" si="37"/>
        <v>0</v>
      </c>
      <c r="H185" s="478">
        <f t="shared" si="37"/>
        <v>0</v>
      </c>
      <c r="I185" s="478">
        <f t="shared" si="37"/>
        <v>0</v>
      </c>
      <c r="J185" s="479">
        <f>SUM(J183:J184)</f>
        <v>0</v>
      </c>
      <c r="K185" s="253"/>
      <c r="L185" s="253"/>
      <c r="M185" s="254"/>
      <c r="N185" s="254"/>
      <c r="O185" s="254"/>
      <c r="P185" s="252"/>
      <c r="Q185" s="252"/>
    </row>
    <row r="186" spans="1:35">
      <c r="E186" s="558"/>
      <c r="F186" s="254"/>
      <c r="G186" s="254"/>
      <c r="H186" s="254"/>
      <c r="I186" s="254"/>
      <c r="J186" s="305"/>
      <c r="K186" s="253"/>
      <c r="L186" s="253"/>
      <c r="M186" s="254"/>
      <c r="N186" s="254"/>
      <c r="O186" s="254"/>
      <c r="P186" s="252"/>
      <c r="Q186" s="252"/>
    </row>
    <row r="187" spans="1:35" ht="13.15">
      <c r="A187" s="251" t="s">
        <v>111</v>
      </c>
      <c r="B187" s="332"/>
      <c r="C187" s="282"/>
      <c r="D187" s="514" t="s">
        <v>166</v>
      </c>
      <c r="E187" s="385">
        <v>0</v>
      </c>
      <c r="F187" s="385">
        <v>0</v>
      </c>
      <c r="G187" s="385">
        <v>0</v>
      </c>
      <c r="H187" s="385">
        <v>0</v>
      </c>
      <c r="I187" s="385">
        <v>0</v>
      </c>
      <c r="J187" s="334"/>
      <c r="K187" s="253"/>
      <c r="L187" s="254"/>
      <c r="M187" s="252"/>
      <c r="N187" s="252"/>
      <c r="O187" s="252"/>
      <c r="P187" s="252"/>
    </row>
    <row r="188" spans="1:35" ht="13.15">
      <c r="D188" s="514" t="s">
        <v>223</v>
      </c>
      <c r="E188" s="385">
        <v>0</v>
      </c>
      <c r="F188" s="385">
        <v>0</v>
      </c>
      <c r="G188" s="385">
        <v>0</v>
      </c>
      <c r="H188" s="385">
        <v>0</v>
      </c>
      <c r="I188" s="385">
        <v>0</v>
      </c>
      <c r="J188" s="334"/>
      <c r="K188" s="253"/>
      <c r="L188" s="254"/>
      <c r="M188" s="252"/>
      <c r="N188" s="252"/>
      <c r="O188" s="252"/>
      <c r="P188" s="252"/>
    </row>
    <row r="189" spans="1:35" ht="13.15">
      <c r="A189" s="251" t="s">
        <v>143</v>
      </c>
      <c r="B189" s="332"/>
      <c r="C189" s="282"/>
      <c r="D189" s="513" t="s">
        <v>224</v>
      </c>
      <c r="E189" s="385">
        <v>0</v>
      </c>
      <c r="F189" s="385">
        <v>0</v>
      </c>
      <c r="G189" s="385">
        <v>0</v>
      </c>
      <c r="H189" s="385">
        <v>0</v>
      </c>
      <c r="I189" s="385">
        <v>0</v>
      </c>
      <c r="J189" s="334"/>
      <c r="K189" s="253"/>
      <c r="L189" s="254"/>
      <c r="M189" s="252"/>
      <c r="N189" s="252"/>
      <c r="O189" s="252"/>
      <c r="P189" s="252"/>
    </row>
    <row r="190" spans="1:35" ht="13.15">
      <c r="A190" s="698"/>
      <c r="D190" s="514" t="s">
        <v>225</v>
      </c>
      <c r="E190" s="385">
        <v>0</v>
      </c>
      <c r="F190" s="385">
        <v>0</v>
      </c>
      <c r="G190" s="385">
        <v>0</v>
      </c>
      <c r="H190" s="385">
        <v>0</v>
      </c>
      <c r="I190" s="385">
        <v>0</v>
      </c>
      <c r="J190" s="319"/>
      <c r="K190" s="253"/>
      <c r="L190" s="254"/>
      <c r="M190" s="252"/>
      <c r="N190" s="252"/>
      <c r="O190" s="252"/>
      <c r="P190" s="252"/>
    </row>
    <row r="191" spans="1:35" ht="13.15">
      <c r="A191" s="698"/>
      <c r="B191" s="546" t="s">
        <v>39</v>
      </c>
      <c r="C191" s="546" t="s">
        <v>40</v>
      </c>
      <c r="D191" s="283"/>
      <c r="E191" s="435"/>
      <c r="F191" s="435"/>
      <c r="G191" s="435"/>
      <c r="H191" s="435"/>
      <c r="I191" s="435"/>
      <c r="J191" s="319"/>
      <c r="K191" s="253"/>
      <c r="L191" s="254"/>
      <c r="M191" s="252"/>
      <c r="N191" s="252"/>
      <c r="O191" s="252"/>
      <c r="P191" s="252"/>
    </row>
    <row r="192" spans="1:35">
      <c r="A192" s="699"/>
      <c r="B192" s="326" t="s">
        <v>41</v>
      </c>
      <c r="C192" s="384">
        <v>0</v>
      </c>
      <c r="D192" s="283"/>
      <c r="E192" s="438">
        <f>ROUND($C192*E188*E189*E187,0)</f>
        <v>0</v>
      </c>
      <c r="F192" s="438">
        <f t="shared" ref="F192:I192" si="38">ROUND($C192*F188*F189*F187,0)</f>
        <v>0</v>
      </c>
      <c r="G192" s="438">
        <f t="shared" si="38"/>
        <v>0</v>
      </c>
      <c r="H192" s="438">
        <f t="shared" si="38"/>
        <v>0</v>
      </c>
      <c r="I192" s="438">
        <f t="shared" si="38"/>
        <v>0</v>
      </c>
      <c r="J192" s="441">
        <f t="shared" ref="J192:J197" si="39">SUM(E192:I192)</f>
        <v>0</v>
      </c>
      <c r="K192" s="253"/>
      <c r="L192" s="254"/>
      <c r="M192" s="252"/>
      <c r="N192" s="252"/>
      <c r="O192" s="252"/>
      <c r="P192" s="252"/>
    </row>
    <row r="193" spans="1:33">
      <c r="A193" s="699"/>
      <c r="B193" s="326" t="s">
        <v>42</v>
      </c>
      <c r="C193" s="384">
        <v>0</v>
      </c>
      <c r="D193" s="283"/>
      <c r="E193" s="438">
        <f>ROUND($C193*E188*E190*E187,0)</f>
        <v>0</v>
      </c>
      <c r="F193" s="438">
        <f t="shared" ref="F193:I193" si="40">ROUND($C193*F188*F190*F187,0)</f>
        <v>0</v>
      </c>
      <c r="G193" s="438">
        <f t="shared" si="40"/>
        <v>0</v>
      </c>
      <c r="H193" s="438">
        <f t="shared" si="40"/>
        <v>0</v>
      </c>
      <c r="I193" s="438">
        <f t="shared" si="40"/>
        <v>0</v>
      </c>
      <c r="J193" s="441">
        <f t="shared" si="39"/>
        <v>0</v>
      </c>
      <c r="K193" s="253"/>
      <c r="L193" s="254"/>
      <c r="M193" s="252"/>
      <c r="N193" s="252"/>
      <c r="O193" s="252"/>
      <c r="P193" s="252"/>
    </row>
    <row r="194" spans="1:33">
      <c r="A194" s="699"/>
      <c r="B194" s="326" t="s">
        <v>164</v>
      </c>
      <c r="C194" s="384">
        <v>0</v>
      </c>
      <c r="D194" s="283"/>
      <c r="E194" s="438">
        <f>ROUND($C194*E188*E187,0)</f>
        <v>0</v>
      </c>
      <c r="F194" s="438">
        <f t="shared" ref="F194:I194" si="41">ROUND($C194*F188*F187,0)</f>
        <v>0</v>
      </c>
      <c r="G194" s="438">
        <f t="shared" si="41"/>
        <v>0</v>
      </c>
      <c r="H194" s="438">
        <f t="shared" si="41"/>
        <v>0</v>
      </c>
      <c r="I194" s="438">
        <f t="shared" si="41"/>
        <v>0</v>
      </c>
      <c r="J194" s="441">
        <f t="shared" si="39"/>
        <v>0</v>
      </c>
      <c r="K194" s="253"/>
      <c r="L194" s="254"/>
      <c r="M194" s="252"/>
      <c r="N194" s="252"/>
      <c r="O194" s="252"/>
      <c r="P194" s="252"/>
    </row>
    <row r="195" spans="1:33">
      <c r="A195" s="699"/>
      <c r="B195" s="326" t="s">
        <v>43</v>
      </c>
      <c r="C195" s="384">
        <v>0</v>
      </c>
      <c r="D195" s="283"/>
      <c r="E195" s="438">
        <f>$C195*E187*E189</f>
        <v>0</v>
      </c>
      <c r="F195" s="438">
        <f t="shared" ref="F195:H195" si="42">$C195*F187*F189</f>
        <v>0</v>
      </c>
      <c r="G195" s="438">
        <f t="shared" si="42"/>
        <v>0</v>
      </c>
      <c r="H195" s="438">
        <f t="shared" si="42"/>
        <v>0</v>
      </c>
      <c r="I195" s="438">
        <f>$C195*I187*I189</f>
        <v>0</v>
      </c>
      <c r="J195" s="441">
        <f t="shared" si="39"/>
        <v>0</v>
      </c>
      <c r="K195" s="253"/>
      <c r="L195" s="254"/>
      <c r="M195" s="252"/>
      <c r="N195" s="252"/>
      <c r="O195" s="252"/>
      <c r="P195" s="252"/>
    </row>
    <row r="196" spans="1:33">
      <c r="A196" s="699"/>
      <c r="B196" s="326" t="s">
        <v>44</v>
      </c>
      <c r="C196" s="384">
        <v>0</v>
      </c>
      <c r="D196" s="283"/>
      <c r="E196" s="438">
        <f>ROUND($C196*E187,0)</f>
        <v>0</v>
      </c>
      <c r="F196" s="438">
        <f t="shared" ref="F196:I196" si="43">ROUND($C196*F187,0)</f>
        <v>0</v>
      </c>
      <c r="G196" s="438">
        <f t="shared" si="43"/>
        <v>0</v>
      </c>
      <c r="H196" s="438">
        <f t="shared" si="43"/>
        <v>0</v>
      </c>
      <c r="I196" s="438">
        <f t="shared" si="43"/>
        <v>0</v>
      </c>
      <c r="J196" s="441">
        <f t="shared" si="39"/>
        <v>0</v>
      </c>
      <c r="K196" s="253"/>
      <c r="L196" s="254"/>
      <c r="M196" s="252"/>
      <c r="N196" s="252"/>
      <c r="O196" s="252"/>
      <c r="P196" s="252"/>
    </row>
    <row r="197" spans="1:33">
      <c r="A197" s="699"/>
      <c r="B197" s="326" t="s">
        <v>45</v>
      </c>
      <c r="C197" s="243"/>
      <c r="D197" s="283"/>
      <c r="E197" s="384">
        <v>0</v>
      </c>
      <c r="F197" s="384">
        <v>0</v>
      </c>
      <c r="G197" s="384">
        <v>0</v>
      </c>
      <c r="H197" s="384">
        <v>0</v>
      </c>
      <c r="I197" s="384">
        <v>0</v>
      </c>
      <c r="J197" s="441">
        <f t="shared" si="39"/>
        <v>0</v>
      </c>
      <c r="K197" s="253"/>
      <c r="L197" s="254"/>
      <c r="M197" s="252"/>
      <c r="N197" s="252"/>
      <c r="O197" s="252"/>
      <c r="P197" s="252"/>
    </row>
    <row r="198" spans="1:33">
      <c r="A198" s="700" t="s">
        <v>56</v>
      </c>
      <c r="B198" s="700"/>
      <c r="C198" s="700"/>
      <c r="D198" s="700"/>
      <c r="E198" s="478">
        <f>SUM(E192:E197)</f>
        <v>0</v>
      </c>
      <c r="F198" s="478">
        <f t="shared" ref="F198:J198" si="44">SUM(F192:F197)</f>
        <v>0</v>
      </c>
      <c r="G198" s="478">
        <f t="shared" si="44"/>
        <v>0</v>
      </c>
      <c r="H198" s="478">
        <f t="shared" si="44"/>
        <v>0</v>
      </c>
      <c r="I198" s="478">
        <f t="shared" si="44"/>
        <v>0</v>
      </c>
      <c r="J198" s="479">
        <f t="shared" si="44"/>
        <v>0</v>
      </c>
      <c r="K198" s="253"/>
      <c r="L198" s="263"/>
      <c r="M198" s="252"/>
      <c r="N198" s="252"/>
      <c r="O198" s="252"/>
      <c r="P198" s="252"/>
      <c r="Q198" s="252"/>
    </row>
    <row r="199" spans="1:33">
      <c r="E199" s="558"/>
      <c r="F199" s="254"/>
      <c r="G199" s="254"/>
      <c r="H199" s="254"/>
      <c r="I199" s="254"/>
      <c r="J199" s="305"/>
      <c r="K199" s="253"/>
      <c r="L199" s="253"/>
      <c r="M199" s="254"/>
      <c r="N199" s="254"/>
      <c r="O199" s="254"/>
      <c r="P199" s="252"/>
      <c r="Q199" s="252"/>
      <c r="AA199" s="394"/>
      <c r="AB199" s="394"/>
      <c r="AC199" s="394"/>
      <c r="AD199" s="394"/>
      <c r="AE199" s="394"/>
      <c r="AF199" s="394"/>
      <c r="AG199" s="394"/>
    </row>
    <row r="200" spans="1:33" ht="13.15">
      <c r="A200" s="251" t="s">
        <v>111</v>
      </c>
      <c r="B200" s="332"/>
      <c r="C200" s="282"/>
      <c r="D200" s="514" t="s">
        <v>166</v>
      </c>
      <c r="E200" s="385">
        <v>0</v>
      </c>
      <c r="F200" s="385">
        <v>0</v>
      </c>
      <c r="G200" s="385">
        <v>0</v>
      </c>
      <c r="H200" s="385">
        <v>0</v>
      </c>
      <c r="I200" s="385">
        <v>0</v>
      </c>
      <c r="J200" s="334"/>
      <c r="K200" s="253"/>
      <c r="L200" s="254"/>
      <c r="M200" s="252"/>
      <c r="N200" s="252"/>
      <c r="O200" s="252"/>
      <c r="P200" s="252"/>
      <c r="AA200" s="282"/>
      <c r="AB200" s="282"/>
      <c r="AC200" s="282"/>
      <c r="AD200" s="282"/>
      <c r="AE200" s="282"/>
      <c r="AF200" s="282"/>
      <c r="AG200" s="282"/>
    </row>
    <row r="201" spans="1:33" ht="13.15">
      <c r="D201" s="514" t="s">
        <v>223</v>
      </c>
      <c r="E201" s="385">
        <v>0</v>
      </c>
      <c r="F201" s="385">
        <v>0</v>
      </c>
      <c r="G201" s="385">
        <v>0</v>
      </c>
      <c r="H201" s="385">
        <v>0</v>
      </c>
      <c r="I201" s="385">
        <v>0</v>
      </c>
      <c r="J201" s="334"/>
      <c r="K201" s="253"/>
      <c r="L201" s="254"/>
      <c r="M201" s="252"/>
      <c r="N201" s="252"/>
      <c r="O201" s="252"/>
      <c r="P201" s="252"/>
      <c r="AA201" s="394"/>
      <c r="AB201" s="394"/>
      <c r="AC201" s="394"/>
      <c r="AD201" s="394"/>
      <c r="AE201" s="394"/>
      <c r="AF201" s="394"/>
      <c r="AG201" s="394"/>
    </row>
    <row r="202" spans="1:33" ht="13.15">
      <c r="A202" s="251" t="s">
        <v>143</v>
      </c>
      <c r="B202" s="332"/>
      <c r="C202" s="282"/>
      <c r="D202" s="513" t="s">
        <v>224</v>
      </c>
      <c r="E202" s="385">
        <v>0</v>
      </c>
      <c r="F202" s="385">
        <v>0</v>
      </c>
      <c r="G202" s="385">
        <v>0</v>
      </c>
      <c r="H202" s="385">
        <v>0</v>
      </c>
      <c r="I202" s="385">
        <v>0</v>
      </c>
      <c r="J202" s="334"/>
      <c r="K202" s="253"/>
      <c r="L202" s="254"/>
      <c r="M202" s="252"/>
      <c r="N202" s="252"/>
      <c r="O202" s="252"/>
      <c r="P202" s="252"/>
    </row>
    <row r="203" spans="1:33" ht="13.15">
      <c r="A203" s="698"/>
      <c r="D203" s="514" t="s">
        <v>225</v>
      </c>
      <c r="E203" s="385">
        <v>0</v>
      </c>
      <c r="F203" s="385">
        <v>0</v>
      </c>
      <c r="G203" s="385">
        <v>0</v>
      </c>
      <c r="H203" s="385">
        <v>0</v>
      </c>
      <c r="I203" s="385">
        <v>0</v>
      </c>
      <c r="J203" s="319"/>
      <c r="K203" s="253"/>
      <c r="L203" s="254"/>
      <c r="M203" s="252"/>
      <c r="N203" s="252"/>
      <c r="O203" s="252"/>
      <c r="P203" s="252"/>
    </row>
    <row r="204" spans="1:33" ht="13.15">
      <c r="A204" s="698"/>
      <c r="B204" s="546" t="s">
        <v>39</v>
      </c>
      <c r="C204" s="546" t="s">
        <v>40</v>
      </c>
      <c r="D204" s="283"/>
      <c r="E204" s="262"/>
      <c r="F204" s="262"/>
      <c r="G204" s="512"/>
      <c r="H204" s="512"/>
      <c r="I204" s="512"/>
      <c r="J204" s="319"/>
      <c r="K204" s="253"/>
      <c r="L204" s="254"/>
      <c r="M204" s="252"/>
      <c r="N204" s="252"/>
      <c r="O204" s="252"/>
      <c r="P204" s="252"/>
    </row>
    <row r="205" spans="1:33">
      <c r="A205" s="699"/>
      <c r="B205" s="326" t="s">
        <v>41</v>
      </c>
      <c r="C205" s="384">
        <v>0</v>
      </c>
      <c r="D205" s="283"/>
      <c r="E205" s="438">
        <f>ROUND($C205*E201*E202*E200,0)</f>
        <v>0</v>
      </c>
      <c r="F205" s="438">
        <f t="shared" ref="F205:I205" si="45">ROUND($C205*F201*F202*F200,0)</f>
        <v>0</v>
      </c>
      <c r="G205" s="438">
        <f t="shared" si="45"/>
        <v>0</v>
      </c>
      <c r="H205" s="438">
        <f t="shared" si="45"/>
        <v>0</v>
      </c>
      <c r="I205" s="438">
        <f t="shared" si="45"/>
        <v>0</v>
      </c>
      <c r="J205" s="441">
        <f t="shared" ref="J205:J210" si="46">SUM(E205:I205)</f>
        <v>0</v>
      </c>
      <c r="K205" s="253"/>
      <c r="L205" s="254"/>
      <c r="M205" s="252"/>
      <c r="N205" s="252"/>
      <c r="O205" s="252"/>
      <c r="P205" s="252"/>
    </row>
    <row r="206" spans="1:33">
      <c r="A206" s="699"/>
      <c r="B206" s="326" t="s">
        <v>42</v>
      </c>
      <c r="C206" s="384">
        <v>0</v>
      </c>
      <c r="D206" s="283"/>
      <c r="E206" s="438">
        <f>ROUND($C206*E201*E203*E200,0)</f>
        <v>0</v>
      </c>
      <c r="F206" s="438">
        <f t="shared" ref="F206:I206" si="47">ROUND($C206*F201*F203*F200,0)</f>
        <v>0</v>
      </c>
      <c r="G206" s="438">
        <f t="shared" si="47"/>
        <v>0</v>
      </c>
      <c r="H206" s="438">
        <f t="shared" si="47"/>
        <v>0</v>
      </c>
      <c r="I206" s="438">
        <f t="shared" si="47"/>
        <v>0</v>
      </c>
      <c r="J206" s="441">
        <f t="shared" si="46"/>
        <v>0</v>
      </c>
      <c r="K206" s="253"/>
      <c r="L206" s="254"/>
      <c r="M206" s="252"/>
      <c r="N206" s="252"/>
      <c r="O206" s="252"/>
      <c r="P206" s="252"/>
      <c r="AA206" s="401"/>
      <c r="AB206" s="401"/>
      <c r="AC206" s="401"/>
      <c r="AD206" s="401"/>
      <c r="AE206" s="401"/>
      <c r="AF206" s="401"/>
      <c r="AG206" s="401"/>
    </row>
    <row r="207" spans="1:33">
      <c r="A207" s="699"/>
      <c r="B207" s="326" t="s">
        <v>164</v>
      </c>
      <c r="C207" s="384">
        <v>0</v>
      </c>
      <c r="D207" s="283"/>
      <c r="E207" s="438">
        <f>ROUND($C207*E201*E200,0)</f>
        <v>0</v>
      </c>
      <c r="F207" s="438">
        <f t="shared" ref="F207:I207" si="48">ROUND($C207*F201*F200,0)</f>
        <v>0</v>
      </c>
      <c r="G207" s="438">
        <f t="shared" si="48"/>
        <v>0</v>
      </c>
      <c r="H207" s="438">
        <f t="shared" si="48"/>
        <v>0</v>
      </c>
      <c r="I207" s="438">
        <f t="shared" si="48"/>
        <v>0</v>
      </c>
      <c r="J207" s="441">
        <f t="shared" si="46"/>
        <v>0</v>
      </c>
      <c r="K207" s="253"/>
      <c r="L207" s="254"/>
      <c r="M207" s="252"/>
      <c r="N207" s="252"/>
      <c r="O207" s="252"/>
      <c r="P207" s="252"/>
    </row>
    <row r="208" spans="1:33">
      <c r="A208" s="699"/>
      <c r="B208" s="326" t="s">
        <v>43</v>
      </c>
      <c r="C208" s="384">
        <v>0</v>
      </c>
      <c r="D208" s="283"/>
      <c r="E208" s="438">
        <f>$C208*E200*E202</f>
        <v>0</v>
      </c>
      <c r="F208" s="438">
        <f t="shared" ref="F208:I208" si="49">$C208*F200*F202</f>
        <v>0</v>
      </c>
      <c r="G208" s="438">
        <f t="shared" si="49"/>
        <v>0</v>
      </c>
      <c r="H208" s="438">
        <f t="shared" si="49"/>
        <v>0</v>
      </c>
      <c r="I208" s="438">
        <f t="shared" si="49"/>
        <v>0</v>
      </c>
      <c r="J208" s="441">
        <f t="shared" si="46"/>
        <v>0</v>
      </c>
      <c r="K208" s="253"/>
      <c r="L208" s="254"/>
      <c r="M208" s="252"/>
      <c r="N208" s="252"/>
      <c r="O208" s="252"/>
      <c r="P208" s="252"/>
      <c r="AA208" s="401"/>
      <c r="AB208" s="401"/>
      <c r="AC208" s="401"/>
      <c r="AD208" s="401"/>
      <c r="AE208" s="401"/>
      <c r="AF208" s="401"/>
      <c r="AG208" s="401"/>
    </row>
    <row r="209" spans="1:33">
      <c r="A209" s="699"/>
      <c r="B209" s="326" t="s">
        <v>44</v>
      </c>
      <c r="C209" s="384">
        <v>0</v>
      </c>
      <c r="D209" s="283"/>
      <c r="E209" s="438">
        <f>ROUND($C209*E200,0)</f>
        <v>0</v>
      </c>
      <c r="F209" s="438">
        <f t="shared" ref="F209:I209" si="50">ROUND($C209*F200,0)</f>
        <v>0</v>
      </c>
      <c r="G209" s="438">
        <f t="shared" si="50"/>
        <v>0</v>
      </c>
      <c r="H209" s="438">
        <f t="shared" si="50"/>
        <v>0</v>
      </c>
      <c r="I209" s="438">
        <f t="shared" si="50"/>
        <v>0</v>
      </c>
      <c r="J209" s="441">
        <f t="shared" si="46"/>
        <v>0</v>
      </c>
      <c r="K209" s="253"/>
      <c r="L209" s="254"/>
      <c r="M209" s="252"/>
      <c r="N209" s="252"/>
      <c r="O209" s="252"/>
      <c r="P209" s="252"/>
    </row>
    <row r="210" spans="1:33">
      <c r="A210" s="699"/>
      <c r="B210" s="326" t="s">
        <v>45</v>
      </c>
      <c r="C210" s="243"/>
      <c r="D210" s="283"/>
      <c r="E210" s="384">
        <v>0</v>
      </c>
      <c r="F210" s="384">
        <v>0</v>
      </c>
      <c r="G210" s="384">
        <v>0</v>
      </c>
      <c r="H210" s="384">
        <v>0</v>
      </c>
      <c r="I210" s="384">
        <v>0</v>
      </c>
      <c r="J210" s="441">
        <f t="shared" si="46"/>
        <v>0</v>
      </c>
      <c r="K210" s="253"/>
      <c r="L210" s="254"/>
      <c r="M210" s="252"/>
      <c r="N210" s="252"/>
      <c r="O210" s="252"/>
      <c r="P210" s="252"/>
      <c r="AA210" s="401"/>
      <c r="AB210" s="401"/>
      <c r="AC210" s="401"/>
      <c r="AD210" s="401"/>
      <c r="AE210" s="401"/>
      <c r="AF210" s="401"/>
      <c r="AG210" s="401"/>
    </row>
    <row r="211" spans="1:33">
      <c r="A211" s="700" t="s">
        <v>56</v>
      </c>
      <c r="B211" s="700"/>
      <c r="C211" s="700"/>
      <c r="D211" s="700"/>
      <c r="E211" s="478">
        <f>SUM(E205:E210)</f>
        <v>0</v>
      </c>
      <c r="F211" s="478">
        <f t="shared" ref="F211:J211" si="51">SUM(F205:F210)</f>
        <v>0</v>
      </c>
      <c r="G211" s="478">
        <f t="shared" si="51"/>
        <v>0</v>
      </c>
      <c r="H211" s="478">
        <f t="shared" si="51"/>
        <v>0</v>
      </c>
      <c r="I211" s="478">
        <f t="shared" si="51"/>
        <v>0</v>
      </c>
      <c r="J211" s="479">
        <f t="shared" si="51"/>
        <v>0</v>
      </c>
      <c r="K211" s="253"/>
      <c r="L211" s="263"/>
      <c r="M211" s="252"/>
      <c r="N211" s="252"/>
      <c r="O211" s="252"/>
      <c r="P211" s="252"/>
      <c r="Q211" s="252"/>
    </row>
    <row r="212" spans="1:33" ht="13.15">
      <c r="A212" s="335"/>
      <c r="B212" s="660" t="s">
        <v>50</v>
      </c>
      <c r="C212" s="660"/>
      <c r="D212" s="660"/>
      <c r="E212" s="482">
        <f ca="1">SUMIF($A$183:$D$211,"*Total Trip", E183:E211)</f>
        <v>0</v>
      </c>
      <c r="F212" s="482">
        <f t="shared" ref="F212:I212" ca="1" si="52">SUMIF($A$183:$D$211,"*Total Trip", F183:F211)</f>
        <v>0</v>
      </c>
      <c r="G212" s="482">
        <f t="shared" ca="1" si="52"/>
        <v>0</v>
      </c>
      <c r="H212" s="482">
        <f t="shared" ca="1" si="52"/>
        <v>0</v>
      </c>
      <c r="I212" s="482">
        <f t="shared" ca="1" si="52"/>
        <v>0</v>
      </c>
      <c r="J212" s="483">
        <f ca="1">SUM(E212:I212)</f>
        <v>0</v>
      </c>
      <c r="K212" s="253"/>
      <c r="L212" s="254"/>
      <c r="M212" s="253"/>
      <c r="N212" s="253"/>
      <c r="O212" s="253"/>
      <c r="P212" s="254"/>
      <c r="Q212" s="252"/>
      <c r="R212" s="252"/>
    </row>
    <row r="213" spans="1:33">
      <c r="A213" s="284"/>
      <c r="B213" s="287"/>
      <c r="C213" s="287"/>
      <c r="D213" s="287"/>
      <c r="E213" s="287"/>
      <c r="F213" s="287"/>
      <c r="G213" s="286"/>
      <c r="H213" s="286"/>
      <c r="I213" s="286"/>
      <c r="J213" s="336"/>
      <c r="K213" s="286"/>
      <c r="L213" s="254"/>
      <c r="M213" s="253"/>
      <c r="N213" s="253"/>
      <c r="O213" s="253"/>
      <c r="P213" s="254"/>
      <c r="Q213" s="252"/>
      <c r="R213" s="252"/>
    </row>
    <row r="214" spans="1:33">
      <c r="A214" s="288" t="s">
        <v>51</v>
      </c>
      <c r="G214" s="254"/>
      <c r="H214" s="254"/>
      <c r="I214" s="254"/>
      <c r="J214" s="305"/>
      <c r="K214" s="262"/>
      <c r="L214" s="254"/>
      <c r="M214" s="252"/>
      <c r="N214" s="252"/>
      <c r="O214" s="252"/>
      <c r="P214" s="252"/>
    </row>
    <row r="215" spans="1:33">
      <c r="B215" s="91" t="s">
        <v>96</v>
      </c>
      <c r="D215" s="558"/>
      <c r="E215" s="220">
        <v>0</v>
      </c>
      <c r="F215" s="220">
        <v>0</v>
      </c>
      <c r="G215" s="220">
        <v>0</v>
      </c>
      <c r="H215" s="220">
        <v>0</v>
      </c>
      <c r="I215" s="221">
        <v>0</v>
      </c>
      <c r="J215" s="329">
        <f>SUM(E215:I215)</f>
        <v>0</v>
      </c>
      <c r="K215" s="253"/>
      <c r="L215" s="254"/>
      <c r="M215" s="252"/>
      <c r="N215" s="252"/>
      <c r="O215" s="252"/>
      <c r="P215" s="252"/>
    </row>
    <row r="216" spans="1:33">
      <c r="D216" s="558"/>
      <c r="E216" s="220">
        <v>0</v>
      </c>
      <c r="F216" s="220">
        <v>0</v>
      </c>
      <c r="G216" s="220">
        <v>0</v>
      </c>
      <c r="H216" s="220">
        <v>0</v>
      </c>
      <c r="I216" s="221">
        <v>0</v>
      </c>
      <c r="J216" s="329">
        <f>SUM(E216:I216)</f>
        <v>0</v>
      </c>
      <c r="K216" s="253"/>
      <c r="L216" s="254"/>
      <c r="M216" s="252"/>
      <c r="N216" s="252"/>
      <c r="O216" s="252"/>
      <c r="P216" s="252"/>
    </row>
    <row r="217" spans="1:33">
      <c r="A217" s="700" t="s">
        <v>56</v>
      </c>
      <c r="B217" s="700"/>
      <c r="C217" s="700"/>
      <c r="D217" s="700"/>
      <c r="E217" s="480">
        <f>SUM(E215:E216)</f>
        <v>0</v>
      </c>
      <c r="F217" s="480">
        <f t="shared" ref="F217:I217" si="53">SUM(F215:F216)</f>
        <v>0</v>
      </c>
      <c r="G217" s="480">
        <f t="shared" si="53"/>
        <v>0</v>
      </c>
      <c r="H217" s="480">
        <f t="shared" si="53"/>
        <v>0</v>
      </c>
      <c r="I217" s="480">
        <f t="shared" si="53"/>
        <v>0</v>
      </c>
      <c r="J217" s="481">
        <f>SUM(J215:J216)</f>
        <v>0</v>
      </c>
      <c r="K217" s="253"/>
      <c r="L217" s="253"/>
      <c r="M217" s="254"/>
      <c r="N217" s="254"/>
      <c r="O217" s="254"/>
      <c r="P217" s="252"/>
      <c r="Q217" s="252"/>
    </row>
    <row r="218" spans="1:33">
      <c r="E218" s="558"/>
      <c r="F218" s="254"/>
      <c r="G218" s="254"/>
      <c r="H218" s="254"/>
      <c r="I218" s="254"/>
      <c r="J218" s="305"/>
      <c r="K218" s="253"/>
      <c r="L218" s="253"/>
      <c r="M218" s="254"/>
      <c r="N218" s="254"/>
      <c r="O218" s="254"/>
      <c r="P218" s="252"/>
      <c r="Q218" s="252"/>
    </row>
    <row r="219" spans="1:33" ht="13.15">
      <c r="A219" s="251" t="s">
        <v>111</v>
      </c>
      <c r="C219" s="512"/>
      <c r="D219" s="514" t="s">
        <v>166</v>
      </c>
      <c r="E219" s="385">
        <v>0</v>
      </c>
      <c r="F219" s="385">
        <v>0</v>
      </c>
      <c r="G219" s="385">
        <v>0</v>
      </c>
      <c r="H219" s="385">
        <v>0</v>
      </c>
      <c r="I219" s="385">
        <v>0</v>
      </c>
      <c r="J219" s="334"/>
      <c r="K219" s="253"/>
      <c r="L219" s="254"/>
      <c r="M219" s="252"/>
      <c r="N219" s="252"/>
      <c r="O219" s="252"/>
      <c r="P219" s="252"/>
    </row>
    <row r="220" spans="1:33" ht="13.15">
      <c r="A220" s="251"/>
      <c r="B220" s="332"/>
      <c r="C220" s="282"/>
      <c r="D220" s="514" t="s">
        <v>223</v>
      </c>
      <c r="E220" s="385">
        <v>0</v>
      </c>
      <c r="F220" s="385">
        <v>0</v>
      </c>
      <c r="G220" s="385">
        <v>0</v>
      </c>
      <c r="H220" s="385">
        <v>0</v>
      </c>
      <c r="I220" s="385">
        <v>0</v>
      </c>
      <c r="J220" s="334"/>
      <c r="K220" s="253"/>
      <c r="L220" s="254"/>
      <c r="M220" s="252"/>
      <c r="N220" s="252"/>
      <c r="O220" s="252"/>
      <c r="P220" s="252"/>
      <c r="AA220" s="259"/>
      <c r="AB220" s="259"/>
    </row>
    <row r="221" spans="1:33" ht="13.15">
      <c r="A221" s="251" t="s">
        <v>143</v>
      </c>
      <c r="B221" s="332"/>
      <c r="C221" s="282"/>
      <c r="D221" s="513" t="s">
        <v>224</v>
      </c>
      <c r="E221" s="385">
        <v>0</v>
      </c>
      <c r="F221" s="385">
        <v>0</v>
      </c>
      <c r="G221" s="385">
        <v>0</v>
      </c>
      <c r="H221" s="385">
        <v>0</v>
      </c>
      <c r="I221" s="385">
        <v>0</v>
      </c>
      <c r="J221" s="334"/>
      <c r="K221" s="253"/>
      <c r="L221" s="254"/>
      <c r="M221" s="252"/>
      <c r="N221" s="252"/>
      <c r="O221" s="252"/>
      <c r="P221" s="252"/>
      <c r="AA221" s="259"/>
      <c r="AB221" s="259"/>
    </row>
    <row r="222" spans="1:33" ht="15">
      <c r="A222" s="698"/>
      <c r="D222" s="514" t="s">
        <v>225</v>
      </c>
      <c r="E222" s="385">
        <v>0</v>
      </c>
      <c r="F222" s="385">
        <v>0</v>
      </c>
      <c r="G222" s="385">
        <v>0</v>
      </c>
      <c r="H222" s="385">
        <v>0</v>
      </c>
      <c r="I222" s="385">
        <v>0</v>
      </c>
      <c r="J222" s="319"/>
      <c r="K222" s="253"/>
      <c r="L222" s="254"/>
      <c r="M222" s="252"/>
      <c r="N222" s="252"/>
      <c r="O222" s="252"/>
      <c r="P222" s="252"/>
      <c r="AA222" s="347"/>
      <c r="AB222" s="347"/>
      <c r="AC222" s="347"/>
      <c r="AD222" s="347"/>
      <c r="AE222" s="347"/>
      <c r="AF222" s="347"/>
      <c r="AG222" s="347"/>
    </row>
    <row r="223" spans="1:33" ht="13.15">
      <c r="A223" s="698"/>
      <c r="B223" s="546" t="s">
        <v>39</v>
      </c>
      <c r="C223" s="546" t="s">
        <v>40</v>
      </c>
      <c r="D223" s="283"/>
      <c r="E223" s="262"/>
      <c r="F223" s="262"/>
      <c r="G223" s="512"/>
      <c r="H223" s="512"/>
      <c r="I223" s="512"/>
      <c r="J223" s="319"/>
      <c r="K223" s="253"/>
      <c r="L223" s="254"/>
      <c r="M223" s="252"/>
      <c r="N223" s="252"/>
      <c r="O223" s="252"/>
      <c r="P223" s="252"/>
    </row>
    <row r="224" spans="1:33">
      <c r="A224" s="699"/>
      <c r="B224" s="326" t="s">
        <v>41</v>
      </c>
      <c r="C224" s="384">
        <v>0</v>
      </c>
      <c r="D224" s="283"/>
      <c r="E224" s="438">
        <f>ROUND($C224*E220*E221*E219,0)</f>
        <v>0</v>
      </c>
      <c r="F224" s="438">
        <f t="shared" ref="F224:I224" si="54">ROUND($C224*F220*F221*F219,0)</f>
        <v>0</v>
      </c>
      <c r="G224" s="438">
        <f t="shared" si="54"/>
        <v>0</v>
      </c>
      <c r="H224" s="438">
        <f t="shared" si="54"/>
        <v>0</v>
      </c>
      <c r="I224" s="438">
        <f t="shared" si="54"/>
        <v>0</v>
      </c>
      <c r="J224" s="441">
        <f t="shared" ref="J224:J229" si="55">SUM(E224:I224)</f>
        <v>0</v>
      </c>
      <c r="K224" s="253"/>
      <c r="L224" s="254"/>
      <c r="M224" s="252"/>
      <c r="N224" s="252"/>
      <c r="O224" s="252"/>
      <c r="P224" s="252"/>
    </row>
    <row r="225" spans="1:26">
      <c r="A225" s="699"/>
      <c r="B225" s="326" t="s">
        <v>42</v>
      </c>
      <c r="C225" s="384">
        <v>0</v>
      </c>
      <c r="D225" s="283"/>
      <c r="E225" s="438">
        <f>ROUND($C225*E220*E222*E219,0)</f>
        <v>0</v>
      </c>
      <c r="F225" s="438">
        <f t="shared" ref="F225:I225" si="56">ROUND($C225*F220*F222*F219,0)</f>
        <v>0</v>
      </c>
      <c r="G225" s="438">
        <f t="shared" si="56"/>
        <v>0</v>
      </c>
      <c r="H225" s="438">
        <f t="shared" si="56"/>
        <v>0</v>
      </c>
      <c r="I225" s="438">
        <f t="shared" si="56"/>
        <v>0</v>
      </c>
      <c r="J225" s="441">
        <f t="shared" si="55"/>
        <v>0</v>
      </c>
      <c r="K225" s="253"/>
      <c r="L225" s="254"/>
      <c r="M225" s="252"/>
      <c r="N225" s="252"/>
      <c r="O225" s="252"/>
      <c r="P225" s="252"/>
    </row>
    <row r="226" spans="1:26">
      <c r="A226" s="699"/>
      <c r="B226" s="326" t="s">
        <v>164</v>
      </c>
      <c r="C226" s="384">
        <v>0</v>
      </c>
      <c r="D226" s="283"/>
      <c r="E226" s="438">
        <f>ROUND($C226*E220*E219,0)</f>
        <v>0</v>
      </c>
      <c r="F226" s="438">
        <f t="shared" ref="F226:I226" si="57">ROUND($C226*F220*F219,0)</f>
        <v>0</v>
      </c>
      <c r="G226" s="438">
        <f t="shared" si="57"/>
        <v>0</v>
      </c>
      <c r="H226" s="438">
        <f t="shared" si="57"/>
        <v>0</v>
      </c>
      <c r="I226" s="438">
        <f t="shared" si="57"/>
        <v>0</v>
      </c>
      <c r="J226" s="441">
        <f t="shared" si="55"/>
        <v>0</v>
      </c>
      <c r="K226" s="253"/>
      <c r="L226" s="254"/>
      <c r="M226" s="252"/>
      <c r="N226" s="252"/>
      <c r="O226" s="252"/>
      <c r="P226" s="252"/>
    </row>
    <row r="227" spans="1:26">
      <c r="A227" s="699"/>
      <c r="B227" s="326" t="s">
        <v>43</v>
      </c>
      <c r="C227" s="384">
        <v>0</v>
      </c>
      <c r="D227" s="283"/>
      <c r="E227" s="438">
        <f>$C227*E219*E221</f>
        <v>0</v>
      </c>
      <c r="F227" s="438">
        <f t="shared" ref="F227:I227" si="58">$C227*F219*F221</f>
        <v>0</v>
      </c>
      <c r="G227" s="438">
        <f t="shared" si="58"/>
        <v>0</v>
      </c>
      <c r="H227" s="438">
        <f t="shared" si="58"/>
        <v>0</v>
      </c>
      <c r="I227" s="438">
        <f t="shared" si="58"/>
        <v>0</v>
      </c>
      <c r="J227" s="441">
        <f t="shared" si="55"/>
        <v>0</v>
      </c>
      <c r="K227" s="253"/>
      <c r="L227" s="254"/>
      <c r="M227" s="252"/>
      <c r="N227" s="252"/>
      <c r="O227" s="252"/>
      <c r="P227" s="252"/>
    </row>
    <row r="228" spans="1:26">
      <c r="A228" s="699"/>
      <c r="B228" s="326" t="s">
        <v>44</v>
      </c>
      <c r="C228" s="384">
        <v>0</v>
      </c>
      <c r="D228" s="283"/>
      <c r="E228" s="438">
        <f>ROUND($C228*E219,0)</f>
        <v>0</v>
      </c>
      <c r="F228" s="438">
        <f t="shared" ref="F228:I228" si="59">ROUND($C228*F219,0)</f>
        <v>0</v>
      </c>
      <c r="G228" s="438">
        <f t="shared" si="59"/>
        <v>0</v>
      </c>
      <c r="H228" s="438">
        <f t="shared" si="59"/>
        <v>0</v>
      </c>
      <c r="I228" s="438">
        <f t="shared" si="59"/>
        <v>0</v>
      </c>
      <c r="J228" s="441">
        <f t="shared" si="55"/>
        <v>0</v>
      </c>
      <c r="K228" s="253"/>
      <c r="L228" s="254"/>
      <c r="M228" s="252"/>
      <c r="N228" s="252"/>
      <c r="O228" s="252"/>
      <c r="P228" s="252"/>
    </row>
    <row r="229" spans="1:26">
      <c r="A229" s="699"/>
      <c r="B229" s="326" t="s">
        <v>45</v>
      </c>
      <c r="C229" s="243"/>
      <c r="D229" s="283"/>
      <c r="E229" s="384">
        <v>0</v>
      </c>
      <c r="F229" s="384">
        <v>0</v>
      </c>
      <c r="G229" s="384">
        <v>0</v>
      </c>
      <c r="H229" s="384">
        <v>0</v>
      </c>
      <c r="I229" s="384">
        <v>0</v>
      </c>
      <c r="J229" s="441">
        <f t="shared" si="55"/>
        <v>0</v>
      </c>
      <c r="K229" s="253"/>
      <c r="L229" s="254"/>
      <c r="M229" s="252"/>
      <c r="N229" s="252"/>
      <c r="O229" s="252"/>
      <c r="P229" s="252"/>
    </row>
    <row r="230" spans="1:26">
      <c r="A230" s="700" t="s">
        <v>56</v>
      </c>
      <c r="B230" s="700"/>
      <c r="C230" s="700"/>
      <c r="D230" s="700"/>
      <c r="E230" s="478">
        <f>SUM(E224:E229)</f>
        <v>0</v>
      </c>
      <c r="F230" s="478">
        <f t="shared" ref="F230:J230" si="60">SUM(F224:F229)</f>
        <v>0</v>
      </c>
      <c r="G230" s="478">
        <f t="shared" si="60"/>
        <v>0</v>
      </c>
      <c r="H230" s="478">
        <f t="shared" si="60"/>
        <v>0</v>
      </c>
      <c r="I230" s="478">
        <f t="shared" si="60"/>
        <v>0</v>
      </c>
      <c r="J230" s="479">
        <f t="shared" si="60"/>
        <v>0</v>
      </c>
      <c r="K230" s="253"/>
      <c r="L230" s="263"/>
      <c r="M230" s="252"/>
      <c r="N230" s="252"/>
      <c r="O230" s="252"/>
      <c r="P230" s="252"/>
      <c r="Q230" s="252"/>
    </row>
    <row r="231" spans="1:26">
      <c r="E231" s="558"/>
      <c r="F231" s="254"/>
      <c r="G231" s="254"/>
      <c r="H231" s="254"/>
      <c r="I231" s="254"/>
      <c r="J231" s="305"/>
      <c r="K231" s="253"/>
      <c r="L231" s="253"/>
      <c r="M231" s="254"/>
      <c r="N231" s="254"/>
      <c r="O231" s="254"/>
      <c r="P231" s="252"/>
      <c r="Q231" s="252"/>
    </row>
    <row r="232" spans="1:26" ht="13.15">
      <c r="A232" s="251" t="s">
        <v>111</v>
      </c>
      <c r="C232" s="512"/>
      <c r="D232" s="514" t="s">
        <v>166</v>
      </c>
      <c r="E232" s="385">
        <v>0</v>
      </c>
      <c r="F232" s="385">
        <v>0</v>
      </c>
      <c r="G232" s="385">
        <v>0</v>
      </c>
      <c r="H232" s="385">
        <v>0</v>
      </c>
      <c r="I232" s="385">
        <v>0</v>
      </c>
      <c r="J232" s="334"/>
      <c r="K232" s="253"/>
      <c r="L232" s="254"/>
      <c r="M232" s="252"/>
      <c r="N232" s="252"/>
      <c r="O232" s="252"/>
      <c r="P232" s="252"/>
    </row>
    <row r="233" spans="1:26" ht="13.15">
      <c r="A233" s="251"/>
      <c r="B233" s="332"/>
      <c r="C233" s="282"/>
      <c r="D233" s="514" t="s">
        <v>223</v>
      </c>
      <c r="E233" s="385">
        <v>0</v>
      </c>
      <c r="F233" s="385">
        <v>0</v>
      </c>
      <c r="G233" s="385">
        <v>0</v>
      </c>
      <c r="H233" s="385">
        <v>0</v>
      </c>
      <c r="I233" s="385">
        <v>0</v>
      </c>
      <c r="J233" s="334"/>
      <c r="K233" s="253"/>
      <c r="L233" s="254"/>
      <c r="M233" s="252"/>
      <c r="N233" s="252"/>
      <c r="O233" s="252"/>
      <c r="P233" s="252"/>
    </row>
    <row r="234" spans="1:26" ht="13.15">
      <c r="A234" s="251" t="s">
        <v>143</v>
      </c>
      <c r="B234" s="332"/>
      <c r="C234" s="282"/>
      <c r="D234" s="513" t="s">
        <v>224</v>
      </c>
      <c r="E234" s="385">
        <v>0</v>
      </c>
      <c r="F234" s="385">
        <v>0</v>
      </c>
      <c r="G234" s="385">
        <v>0</v>
      </c>
      <c r="H234" s="385">
        <v>0</v>
      </c>
      <c r="I234" s="385">
        <v>0</v>
      </c>
      <c r="J234" s="334"/>
      <c r="K234" s="253"/>
      <c r="L234" s="254"/>
      <c r="M234" s="252"/>
      <c r="N234" s="252"/>
      <c r="O234" s="252"/>
      <c r="P234" s="252"/>
    </row>
    <row r="235" spans="1:26" ht="13.15">
      <c r="A235" s="698"/>
      <c r="D235" s="514" t="s">
        <v>225</v>
      </c>
      <c r="E235" s="385">
        <v>0</v>
      </c>
      <c r="F235" s="385">
        <v>0</v>
      </c>
      <c r="G235" s="385">
        <v>0</v>
      </c>
      <c r="H235" s="385">
        <v>0</v>
      </c>
      <c r="I235" s="385">
        <v>0</v>
      </c>
      <c r="J235" s="319"/>
      <c r="K235" s="253"/>
      <c r="L235" s="254"/>
      <c r="M235" s="252"/>
      <c r="N235" s="252"/>
      <c r="O235" s="252"/>
      <c r="P235" s="252"/>
      <c r="Z235" s="394"/>
    </row>
    <row r="236" spans="1:26" ht="13.15">
      <c r="A236" s="698"/>
      <c r="B236" s="546" t="s">
        <v>39</v>
      </c>
      <c r="C236" s="546" t="s">
        <v>40</v>
      </c>
      <c r="D236" s="283"/>
      <c r="E236" s="262"/>
      <c r="F236" s="262"/>
      <c r="G236" s="512"/>
      <c r="H236" s="512"/>
      <c r="I236" s="512"/>
      <c r="J236" s="319"/>
      <c r="K236" s="253"/>
      <c r="L236" s="254"/>
      <c r="M236" s="252"/>
      <c r="N236" s="252"/>
      <c r="O236" s="252"/>
      <c r="P236" s="252"/>
      <c r="Z236" s="282"/>
    </row>
    <row r="237" spans="1:26">
      <c r="A237" s="699"/>
      <c r="B237" s="326" t="s">
        <v>41</v>
      </c>
      <c r="C237" s="384">
        <v>0</v>
      </c>
      <c r="D237" s="283"/>
      <c r="E237" s="438">
        <f>ROUND($C237*E233*E234*E232,0)</f>
        <v>0</v>
      </c>
      <c r="F237" s="438">
        <f t="shared" ref="F237:I237" si="61">ROUND($C237*F233*F234*F232,0)</f>
        <v>0</v>
      </c>
      <c r="G237" s="438">
        <f t="shared" si="61"/>
        <v>0</v>
      </c>
      <c r="H237" s="438">
        <f t="shared" si="61"/>
        <v>0</v>
      </c>
      <c r="I237" s="438">
        <f t="shared" si="61"/>
        <v>0</v>
      </c>
      <c r="J237" s="441">
        <f t="shared" ref="J237:J242" si="62">SUM(E237:I237)</f>
        <v>0</v>
      </c>
      <c r="K237" s="253"/>
      <c r="L237" s="254"/>
      <c r="M237" s="252"/>
      <c r="N237" s="252"/>
      <c r="O237" s="252"/>
      <c r="P237" s="252"/>
      <c r="Z237" s="394"/>
    </row>
    <row r="238" spans="1:26">
      <c r="A238" s="699"/>
      <c r="B238" s="326" t="s">
        <v>42</v>
      </c>
      <c r="C238" s="384">
        <v>0</v>
      </c>
      <c r="D238" s="283"/>
      <c r="E238" s="438">
        <f>ROUND($C238*E233*E235*E232,0)</f>
        <v>0</v>
      </c>
      <c r="F238" s="438">
        <f t="shared" ref="F238:I238" si="63">ROUND($C238*F233*F235*F232,0)</f>
        <v>0</v>
      </c>
      <c r="G238" s="438">
        <f t="shared" si="63"/>
        <v>0</v>
      </c>
      <c r="H238" s="438">
        <f t="shared" si="63"/>
        <v>0</v>
      </c>
      <c r="I238" s="438">
        <f t="shared" si="63"/>
        <v>0</v>
      </c>
      <c r="J238" s="441">
        <f t="shared" si="62"/>
        <v>0</v>
      </c>
      <c r="K238" s="253"/>
      <c r="L238" s="254"/>
      <c r="M238" s="252"/>
      <c r="N238" s="252"/>
      <c r="O238" s="252"/>
      <c r="P238" s="252"/>
    </row>
    <row r="239" spans="1:26">
      <c r="A239" s="699"/>
      <c r="B239" s="326" t="s">
        <v>164</v>
      </c>
      <c r="C239" s="384">
        <v>0</v>
      </c>
      <c r="D239" s="283"/>
      <c r="E239" s="438">
        <f>ROUND($C239*E233*E232,0)</f>
        <v>0</v>
      </c>
      <c r="F239" s="438">
        <f t="shared" ref="F239:I239" si="64">ROUND($C239*F233*F232,0)</f>
        <v>0</v>
      </c>
      <c r="G239" s="438">
        <f t="shared" si="64"/>
        <v>0</v>
      </c>
      <c r="H239" s="438">
        <f t="shared" si="64"/>
        <v>0</v>
      </c>
      <c r="I239" s="438">
        <f t="shared" si="64"/>
        <v>0</v>
      </c>
      <c r="J239" s="441">
        <f t="shared" si="62"/>
        <v>0</v>
      </c>
      <c r="K239" s="253"/>
      <c r="L239" s="254"/>
      <c r="M239" s="252"/>
      <c r="N239" s="252"/>
      <c r="O239" s="252"/>
      <c r="P239" s="252"/>
    </row>
    <row r="240" spans="1:26">
      <c r="A240" s="699"/>
      <c r="B240" s="326" t="s">
        <v>43</v>
      </c>
      <c r="C240" s="384">
        <v>0</v>
      </c>
      <c r="D240" s="283"/>
      <c r="E240" s="438">
        <f>$C240*E232*E234</f>
        <v>0</v>
      </c>
      <c r="F240" s="438">
        <f t="shared" ref="F240:I240" si="65">$C240*F232*F234</f>
        <v>0</v>
      </c>
      <c r="G240" s="438">
        <f t="shared" si="65"/>
        <v>0</v>
      </c>
      <c r="H240" s="438">
        <f t="shared" si="65"/>
        <v>0</v>
      </c>
      <c r="I240" s="438">
        <f t="shared" si="65"/>
        <v>0</v>
      </c>
      <c r="J240" s="441">
        <f t="shared" si="62"/>
        <v>0</v>
      </c>
      <c r="K240" s="253"/>
      <c r="L240" s="254"/>
      <c r="M240" s="252"/>
      <c r="N240" s="252"/>
      <c r="O240" s="252"/>
      <c r="P240" s="252"/>
    </row>
    <row r="241" spans="1:26">
      <c r="A241" s="699"/>
      <c r="B241" s="326" t="s">
        <v>44</v>
      </c>
      <c r="C241" s="384">
        <v>0</v>
      </c>
      <c r="D241" s="283"/>
      <c r="E241" s="438">
        <f>ROUND($C241*E232,0)</f>
        <v>0</v>
      </c>
      <c r="F241" s="438">
        <f t="shared" ref="F241:I241" si="66">ROUND($C241*F232,0)</f>
        <v>0</v>
      </c>
      <c r="G241" s="438">
        <f t="shared" si="66"/>
        <v>0</v>
      </c>
      <c r="H241" s="438">
        <f t="shared" si="66"/>
        <v>0</v>
      </c>
      <c r="I241" s="438">
        <f t="shared" si="66"/>
        <v>0</v>
      </c>
      <c r="J241" s="441">
        <f t="shared" si="62"/>
        <v>0</v>
      </c>
      <c r="K241" s="253"/>
      <c r="L241" s="254"/>
      <c r="M241" s="252"/>
      <c r="N241" s="252"/>
      <c r="O241" s="252"/>
      <c r="P241" s="252"/>
    </row>
    <row r="242" spans="1:26">
      <c r="A242" s="699"/>
      <c r="B242" s="326" t="s">
        <v>45</v>
      </c>
      <c r="C242" s="243"/>
      <c r="D242" s="283"/>
      <c r="E242" s="384">
        <v>0</v>
      </c>
      <c r="F242" s="384">
        <v>0</v>
      </c>
      <c r="G242" s="384">
        <v>0</v>
      </c>
      <c r="H242" s="384">
        <v>0</v>
      </c>
      <c r="I242" s="384">
        <v>0</v>
      </c>
      <c r="J242" s="441">
        <f t="shared" si="62"/>
        <v>0</v>
      </c>
      <c r="K242" s="253"/>
      <c r="L242" s="254"/>
      <c r="M242" s="252"/>
      <c r="N242" s="252"/>
      <c r="O242" s="252"/>
      <c r="P242" s="252"/>
      <c r="Z242" s="401"/>
    </row>
    <row r="243" spans="1:26">
      <c r="A243" s="700" t="s">
        <v>56</v>
      </c>
      <c r="B243" s="700"/>
      <c r="C243" s="700"/>
      <c r="D243" s="700"/>
      <c r="E243" s="478">
        <f>SUM(E237:E242)</f>
        <v>0</v>
      </c>
      <c r="F243" s="478">
        <f t="shared" ref="F243:J243" si="67">SUM(F237:F242)</f>
        <v>0</v>
      </c>
      <c r="G243" s="478">
        <f t="shared" si="67"/>
        <v>0</v>
      </c>
      <c r="H243" s="478">
        <f t="shared" si="67"/>
        <v>0</v>
      </c>
      <c r="I243" s="478">
        <f t="shared" si="67"/>
        <v>0</v>
      </c>
      <c r="J243" s="479">
        <f t="shared" si="67"/>
        <v>0</v>
      </c>
      <c r="K243" s="253"/>
      <c r="L243" s="263"/>
      <c r="M243" s="252"/>
      <c r="N243" s="252"/>
      <c r="O243" s="252"/>
      <c r="P243" s="252"/>
      <c r="Q243" s="252"/>
    </row>
    <row r="244" spans="1:26" ht="13.15">
      <c r="A244" s="335"/>
      <c r="B244" s="660" t="s">
        <v>57</v>
      </c>
      <c r="C244" s="660"/>
      <c r="D244" s="660"/>
      <c r="E244" s="442">
        <f ca="1">SUMIF($A$215:$D$243,"*Total Trip", E215:E243)</f>
        <v>0</v>
      </c>
      <c r="F244" s="442">
        <f t="shared" ref="F244:I244" ca="1" si="68">SUMIF($A$215:$D$243,"*Total Trip", F215:F243)</f>
        <v>0</v>
      </c>
      <c r="G244" s="442">
        <f t="shared" ca="1" si="68"/>
        <v>0</v>
      </c>
      <c r="H244" s="442">
        <f t="shared" ca="1" si="68"/>
        <v>0</v>
      </c>
      <c r="I244" s="442">
        <f t="shared" ca="1" si="68"/>
        <v>0</v>
      </c>
      <c r="J244" s="443">
        <f ca="1">SUM(E244:I244)</f>
        <v>0</v>
      </c>
      <c r="K244" s="253"/>
      <c r="L244" s="254"/>
      <c r="M244" s="253"/>
      <c r="N244" s="253"/>
      <c r="O244" s="253"/>
      <c r="P244" s="254"/>
      <c r="Q244" s="252"/>
      <c r="R244" s="252"/>
      <c r="Z244" s="401"/>
    </row>
    <row r="245" spans="1:26">
      <c r="A245" s="284"/>
      <c r="B245" s="285"/>
      <c r="C245" s="285"/>
      <c r="D245" s="285"/>
      <c r="E245" s="285"/>
      <c r="F245" s="285"/>
      <c r="G245" s="286"/>
      <c r="H245" s="286"/>
      <c r="I245" s="286"/>
      <c r="J245" s="336"/>
      <c r="K245" s="286"/>
      <c r="L245" s="252"/>
      <c r="M245" s="263"/>
      <c r="N245" s="263"/>
      <c r="O245" s="263"/>
      <c r="P245" s="252"/>
      <c r="Q245" s="252"/>
      <c r="R245" s="252"/>
    </row>
    <row r="246" spans="1:26">
      <c r="A246" s="288" t="s">
        <v>47</v>
      </c>
      <c r="J246" s="290"/>
      <c r="L246" s="252"/>
      <c r="M246" s="263"/>
      <c r="N246" s="263"/>
      <c r="O246" s="263"/>
      <c r="P246" s="252"/>
      <c r="Q246" s="252"/>
      <c r="R246" s="252"/>
      <c r="Z246" s="401"/>
    </row>
    <row r="247" spans="1:26">
      <c r="A247" s="8"/>
      <c r="B247" s="257" t="s">
        <v>10</v>
      </c>
      <c r="E247" s="438">
        <v>0</v>
      </c>
      <c r="F247" s="438">
        <v>0</v>
      </c>
      <c r="G247" s="438">
        <v>0</v>
      </c>
      <c r="H247" s="438">
        <v>0</v>
      </c>
      <c r="I247" s="439">
        <v>0</v>
      </c>
      <c r="J247" s="441">
        <f>SUM(E247:I247)</f>
        <v>0</v>
      </c>
      <c r="K247" s="252"/>
      <c r="L247" s="252"/>
      <c r="M247" s="252"/>
      <c r="N247" s="252"/>
      <c r="O247" s="252"/>
      <c r="P247" s="252"/>
    </row>
    <row r="248" spans="1:26">
      <c r="A248" s="8"/>
      <c r="B248" s="257" t="s">
        <v>10</v>
      </c>
      <c r="E248" s="438">
        <v>0</v>
      </c>
      <c r="F248" s="438">
        <v>0</v>
      </c>
      <c r="G248" s="438">
        <v>0</v>
      </c>
      <c r="H248" s="438">
        <v>0</v>
      </c>
      <c r="I248" s="439">
        <v>0</v>
      </c>
      <c r="J248" s="441">
        <f t="shared" ref="J248:J249" si="69">SUM(E248:I248)</f>
        <v>0</v>
      </c>
      <c r="K248" s="252"/>
      <c r="L248" s="252"/>
      <c r="M248" s="252"/>
      <c r="N248" s="252"/>
      <c r="O248" s="252"/>
      <c r="P248" s="252"/>
    </row>
    <row r="249" spans="1:26">
      <c r="A249" s="8"/>
      <c r="B249" s="257" t="s">
        <v>10</v>
      </c>
      <c r="E249" s="438">
        <v>0</v>
      </c>
      <c r="F249" s="438">
        <v>0</v>
      </c>
      <c r="G249" s="438">
        <v>0</v>
      </c>
      <c r="H249" s="438">
        <v>0</v>
      </c>
      <c r="I249" s="439">
        <v>0</v>
      </c>
      <c r="J249" s="441">
        <f t="shared" si="69"/>
        <v>0</v>
      </c>
      <c r="K249" s="252"/>
      <c r="L249" s="252"/>
      <c r="M249" s="252"/>
      <c r="N249" s="252"/>
      <c r="O249" s="252"/>
      <c r="P249" s="252"/>
    </row>
    <row r="250" spans="1:26">
      <c r="A250" s="8"/>
      <c r="B250" s="257" t="s">
        <v>10</v>
      </c>
      <c r="E250" s="438">
        <v>0</v>
      </c>
      <c r="F250" s="438">
        <v>0</v>
      </c>
      <c r="G250" s="438">
        <v>0</v>
      </c>
      <c r="H250" s="438">
        <v>0</v>
      </c>
      <c r="I250" s="439">
        <v>0</v>
      </c>
      <c r="J250" s="441">
        <f>SUM(E250:I250)</f>
        <v>0</v>
      </c>
      <c r="K250" s="252"/>
      <c r="L250" s="252"/>
      <c r="M250" s="252"/>
      <c r="N250" s="252"/>
      <c r="O250" s="252"/>
      <c r="P250" s="252"/>
    </row>
    <row r="251" spans="1:26" ht="13.15">
      <c r="A251" s="111"/>
      <c r="B251" s="660" t="s">
        <v>35</v>
      </c>
      <c r="C251" s="660"/>
      <c r="D251" s="660"/>
      <c r="E251" s="442">
        <f>SUM(E247:E250)</f>
        <v>0</v>
      </c>
      <c r="F251" s="442">
        <f t="shared" ref="F251:J251" si="70">SUM(F247:F250)</f>
        <v>0</v>
      </c>
      <c r="G251" s="442">
        <f t="shared" si="70"/>
        <v>0</v>
      </c>
      <c r="H251" s="442">
        <f t="shared" si="70"/>
        <v>0</v>
      </c>
      <c r="I251" s="442">
        <f t="shared" si="70"/>
        <v>0</v>
      </c>
      <c r="J251" s="443">
        <f t="shared" si="70"/>
        <v>0</v>
      </c>
      <c r="K251" s="252"/>
      <c r="L251" s="252"/>
      <c r="M251" s="252"/>
      <c r="N251" s="252"/>
      <c r="O251" s="252"/>
      <c r="P251" s="252"/>
    </row>
    <row r="252" spans="1:26">
      <c r="A252" s="8"/>
      <c r="G252" s="268"/>
      <c r="H252" s="268"/>
      <c r="I252" s="268"/>
      <c r="J252" s="281"/>
      <c r="K252" s="276"/>
      <c r="L252" s="252"/>
      <c r="M252" s="263"/>
      <c r="N252" s="263"/>
      <c r="O252" s="263"/>
      <c r="P252" s="252"/>
      <c r="Q252" s="252"/>
      <c r="R252" s="252"/>
    </row>
    <row r="253" spans="1:26" ht="13.5" customHeight="1">
      <c r="A253" s="288" t="s">
        <v>173</v>
      </c>
      <c r="B253" s="257"/>
      <c r="J253" s="290"/>
      <c r="K253" s="252"/>
      <c r="L253" s="252"/>
      <c r="M253" s="252"/>
      <c r="N253" s="252"/>
      <c r="O253" s="252"/>
      <c r="P253" s="252"/>
    </row>
    <row r="254" spans="1:26" ht="13.5" customHeight="1">
      <c r="A254" s="288"/>
      <c r="B254" s="257"/>
      <c r="E254" s="438">
        <v>0</v>
      </c>
      <c r="F254" s="438">
        <v>0</v>
      </c>
      <c r="G254" s="438">
        <v>0</v>
      </c>
      <c r="H254" s="438">
        <v>0</v>
      </c>
      <c r="I254" s="196">
        <v>0</v>
      </c>
      <c r="J254" s="441">
        <f>SUM(E254:I254)</f>
        <v>0</v>
      </c>
      <c r="K254" s="252"/>
      <c r="L254" s="252"/>
      <c r="M254" s="252"/>
      <c r="N254" s="252"/>
      <c r="O254" s="252"/>
      <c r="P254" s="252"/>
    </row>
    <row r="255" spans="1:26" ht="13.5" customHeight="1">
      <c r="A255" s="288"/>
      <c r="B255" s="257"/>
      <c r="E255" s="438">
        <v>0</v>
      </c>
      <c r="F255" s="438">
        <v>0</v>
      </c>
      <c r="G255" s="438">
        <v>0</v>
      </c>
      <c r="H255" s="438">
        <v>0</v>
      </c>
      <c r="I255" s="196">
        <v>0</v>
      </c>
      <c r="J255" s="441">
        <f>SUM(E255:I255)</f>
        <v>0</v>
      </c>
      <c r="K255" s="252"/>
      <c r="L255" s="252"/>
      <c r="M255" s="252"/>
      <c r="N255" s="252"/>
      <c r="O255" s="252"/>
      <c r="P255" s="252"/>
    </row>
    <row r="256" spans="1:26" ht="13.15">
      <c r="A256" s="342"/>
      <c r="B256" s="660" t="s">
        <v>79</v>
      </c>
      <c r="C256" s="660"/>
      <c r="D256" s="660"/>
      <c r="E256" s="442">
        <f>SUM(E254:E255)</f>
        <v>0</v>
      </c>
      <c r="F256" s="442">
        <f>SUM(F254:F255)</f>
        <v>0</v>
      </c>
      <c r="G256" s="442">
        <f t="shared" ref="G256:I256" si="71">SUM(G254:G255)</f>
        <v>0</v>
      </c>
      <c r="H256" s="442">
        <f t="shared" si="71"/>
        <v>0</v>
      </c>
      <c r="I256" s="442">
        <f t="shared" si="71"/>
        <v>0</v>
      </c>
      <c r="J256" s="443">
        <f>SUM(J254:J255)</f>
        <v>0</v>
      </c>
      <c r="K256" s="252"/>
      <c r="L256" s="252"/>
      <c r="Z256" s="259"/>
    </row>
    <row r="257" spans="1:34">
      <c r="A257" s="8"/>
      <c r="D257" s="558"/>
      <c r="E257" s="268"/>
      <c r="F257" s="268"/>
      <c r="G257" s="268"/>
      <c r="H257" s="268"/>
      <c r="I257" s="276"/>
      <c r="J257" s="291"/>
      <c r="K257" s="252"/>
      <c r="L257" s="252"/>
      <c r="M257" s="252"/>
      <c r="N257" s="252"/>
      <c r="O257" s="252"/>
      <c r="P257" s="252"/>
      <c r="Z257" s="259"/>
    </row>
    <row r="258" spans="1:34" ht="15">
      <c r="A258" s="288" t="s">
        <v>48</v>
      </c>
      <c r="D258" s="558"/>
      <c r="E258" s="268"/>
      <c r="F258" s="268"/>
      <c r="G258" s="268"/>
      <c r="H258" s="268"/>
      <c r="I258" s="276"/>
      <c r="J258" s="291"/>
      <c r="K258" s="252"/>
      <c r="L258" s="252"/>
      <c r="M258" s="263"/>
      <c r="N258" s="263"/>
      <c r="O258" s="263"/>
      <c r="P258" s="252"/>
      <c r="Q258" s="252"/>
      <c r="R258" s="252"/>
      <c r="Z258" s="347"/>
    </row>
    <row r="259" spans="1:34">
      <c r="B259" s="265" t="s">
        <v>52</v>
      </c>
      <c r="E259" s="438">
        <v>0</v>
      </c>
      <c r="F259" s="438">
        <v>0</v>
      </c>
      <c r="G259" s="438">
        <v>0</v>
      </c>
      <c r="H259" s="438">
        <v>0</v>
      </c>
      <c r="I259" s="196">
        <v>0</v>
      </c>
      <c r="J259" s="441">
        <f t="shared" ref="J259:J265" si="72">SUM(E259:I259)</f>
        <v>0</v>
      </c>
      <c r="K259" s="252"/>
      <c r="L259" s="252"/>
      <c r="M259" s="252"/>
      <c r="N259" s="252"/>
      <c r="O259" s="252"/>
      <c r="P259" s="252"/>
    </row>
    <row r="260" spans="1:34">
      <c r="B260" s="34" t="s">
        <v>53</v>
      </c>
      <c r="C260" s="265"/>
      <c r="D260" s="265"/>
      <c r="E260" s="438">
        <v>0</v>
      </c>
      <c r="F260" s="438">
        <v>0</v>
      </c>
      <c r="G260" s="438">
        <v>0</v>
      </c>
      <c r="H260" s="438">
        <v>0</v>
      </c>
      <c r="I260" s="196">
        <v>0</v>
      </c>
      <c r="J260" s="441">
        <f t="shared" si="72"/>
        <v>0</v>
      </c>
      <c r="K260" s="252"/>
      <c r="L260" s="254"/>
      <c r="M260" s="252"/>
      <c r="N260" s="252"/>
      <c r="O260" s="252"/>
      <c r="P260" s="252"/>
    </row>
    <row r="261" spans="1:34">
      <c r="B261" s="34" t="s">
        <v>54</v>
      </c>
      <c r="C261" s="265"/>
      <c r="D261" s="265"/>
      <c r="E261" s="438">
        <v>0</v>
      </c>
      <c r="F261" s="438">
        <v>0</v>
      </c>
      <c r="G261" s="438">
        <v>0</v>
      </c>
      <c r="H261" s="438">
        <v>0</v>
      </c>
      <c r="I261" s="196">
        <v>0</v>
      </c>
      <c r="J261" s="441">
        <f t="shared" si="72"/>
        <v>0</v>
      </c>
      <c r="K261" s="253"/>
      <c r="L261" s="254"/>
      <c r="M261" s="252"/>
      <c r="N261" s="252"/>
      <c r="O261" s="252"/>
      <c r="P261" s="252"/>
      <c r="AH261" s="394"/>
    </row>
    <row r="262" spans="1:34">
      <c r="B262" s="34" t="s">
        <v>55</v>
      </c>
      <c r="C262" s="265"/>
      <c r="D262" s="265"/>
      <c r="E262" s="438">
        <v>0</v>
      </c>
      <c r="F262" s="438">
        <v>0</v>
      </c>
      <c r="G262" s="438">
        <v>0</v>
      </c>
      <c r="H262" s="438">
        <v>0</v>
      </c>
      <c r="I262" s="196">
        <v>0</v>
      </c>
      <c r="J262" s="441">
        <f t="shared" si="72"/>
        <v>0</v>
      </c>
      <c r="K262" s="253"/>
      <c r="L262" s="254"/>
      <c r="M262" s="252"/>
      <c r="N262" s="252"/>
      <c r="O262" s="252"/>
      <c r="P262" s="252"/>
      <c r="AH262" s="282"/>
    </row>
    <row r="263" spans="1:34">
      <c r="B263" s="34" t="s">
        <v>94</v>
      </c>
      <c r="C263" s="265"/>
      <c r="D263" s="265"/>
      <c r="E263" s="438">
        <v>0</v>
      </c>
      <c r="F263" s="438">
        <v>0</v>
      </c>
      <c r="G263" s="438">
        <v>0</v>
      </c>
      <c r="H263" s="438">
        <v>0</v>
      </c>
      <c r="I263" s="196">
        <v>0</v>
      </c>
      <c r="J263" s="441">
        <f t="shared" si="72"/>
        <v>0</v>
      </c>
      <c r="K263" s="253"/>
      <c r="L263" s="254"/>
      <c r="M263" s="252"/>
      <c r="N263" s="252"/>
      <c r="O263" s="252"/>
      <c r="P263" s="252"/>
      <c r="AH263" s="394"/>
    </row>
    <row r="264" spans="1:34">
      <c r="B264" s="34" t="s">
        <v>236</v>
      </c>
      <c r="C264" s="265"/>
      <c r="D264" s="265"/>
      <c r="E264" s="438">
        <v>0</v>
      </c>
      <c r="F264" s="438">
        <v>0</v>
      </c>
      <c r="G264" s="438">
        <v>0</v>
      </c>
      <c r="H264" s="438">
        <v>0</v>
      </c>
      <c r="I264" s="196">
        <v>0</v>
      </c>
      <c r="J264" s="441">
        <f t="shared" ref="J264" si="73">SUM(E264:I264)</f>
        <v>0</v>
      </c>
      <c r="K264" s="253"/>
      <c r="L264" s="254"/>
      <c r="M264" s="252"/>
      <c r="N264" s="252"/>
      <c r="O264" s="252"/>
      <c r="P264" s="252"/>
      <c r="AH264" s="394"/>
    </row>
    <row r="265" spans="1:34">
      <c r="B265" s="34" t="s">
        <v>235</v>
      </c>
      <c r="C265" s="265"/>
      <c r="D265" s="265"/>
      <c r="E265" s="438">
        <v>0</v>
      </c>
      <c r="F265" s="438">
        <v>0</v>
      </c>
      <c r="G265" s="438">
        <v>0</v>
      </c>
      <c r="H265" s="438">
        <v>0</v>
      </c>
      <c r="I265" s="196">
        <v>0</v>
      </c>
      <c r="J265" s="441">
        <f t="shared" si="72"/>
        <v>0</v>
      </c>
      <c r="K265" s="253"/>
      <c r="L265" s="254"/>
      <c r="M265" s="252"/>
      <c r="N265" s="252"/>
      <c r="O265" s="252"/>
      <c r="P265" s="252"/>
      <c r="AH265" s="394"/>
    </row>
    <row r="266" spans="1:34" ht="13.15">
      <c r="A266" s="111"/>
      <c r="B266" s="662" t="s">
        <v>36</v>
      </c>
      <c r="C266" s="662"/>
      <c r="D266" s="662"/>
      <c r="E266" s="442">
        <f t="shared" ref="E266:J266" si="74">SUM(E259:E265)</f>
        <v>0</v>
      </c>
      <c r="F266" s="442">
        <f t="shared" si="74"/>
        <v>0</v>
      </c>
      <c r="G266" s="442">
        <f t="shared" si="74"/>
        <v>0</v>
      </c>
      <c r="H266" s="442">
        <f t="shared" si="74"/>
        <v>0</v>
      </c>
      <c r="I266" s="442">
        <f t="shared" si="74"/>
        <v>0</v>
      </c>
      <c r="J266" s="443">
        <f t="shared" si="74"/>
        <v>0</v>
      </c>
      <c r="K266" s="253"/>
      <c r="L266" s="254"/>
      <c r="M266" s="252"/>
      <c r="N266" s="252"/>
      <c r="O266" s="252"/>
      <c r="P266" s="252"/>
    </row>
    <row r="267" spans="1:34">
      <c r="A267" s="8"/>
      <c r="B267" s="257"/>
      <c r="E267" s="268"/>
      <c r="F267" s="268"/>
      <c r="G267" s="268"/>
      <c r="H267" s="268"/>
      <c r="I267" s="274"/>
      <c r="J267" s="291"/>
      <c r="K267" s="253"/>
      <c r="L267" s="254"/>
      <c r="M267" s="254"/>
      <c r="N267" s="254"/>
      <c r="O267" s="254"/>
    </row>
    <row r="268" spans="1:34">
      <c r="A268" s="288" t="s">
        <v>49</v>
      </c>
      <c r="G268" s="268"/>
      <c r="H268" s="268"/>
      <c r="I268" s="268"/>
      <c r="J268" s="281"/>
      <c r="K268" s="268"/>
      <c r="L268" s="253"/>
      <c r="M268" s="253"/>
      <c r="N268" s="253"/>
      <c r="O268" s="253"/>
      <c r="P268" s="253"/>
      <c r="Q268" s="253"/>
      <c r="AH268" s="394"/>
    </row>
    <row r="269" spans="1:34">
      <c r="B269" s="257" t="s">
        <v>145</v>
      </c>
      <c r="E269" s="438">
        <v>0</v>
      </c>
      <c r="F269" s="438">
        <v>0</v>
      </c>
      <c r="G269" s="438">
        <v>0</v>
      </c>
      <c r="H269" s="438">
        <v>0</v>
      </c>
      <c r="I269" s="438">
        <v>0</v>
      </c>
      <c r="J269" s="441">
        <f>SUM(E269:I269)</f>
        <v>0</v>
      </c>
      <c r="K269" s="253"/>
      <c r="L269" s="253"/>
      <c r="M269" s="253"/>
      <c r="N269" s="253"/>
      <c r="O269" s="253"/>
    </row>
    <row r="270" spans="1:34">
      <c r="B270" s="257" t="s">
        <v>146</v>
      </c>
      <c r="E270" s="438">
        <v>0</v>
      </c>
      <c r="F270" s="438">
        <v>0</v>
      </c>
      <c r="G270" s="438">
        <v>0</v>
      </c>
      <c r="H270" s="438">
        <v>0</v>
      </c>
      <c r="I270" s="438">
        <v>0</v>
      </c>
      <c r="J270" s="441">
        <f t="shared" ref="J270" si="75">SUM(E270:I270)</f>
        <v>0</v>
      </c>
      <c r="K270" s="253"/>
      <c r="L270" s="253"/>
      <c r="M270" s="253"/>
      <c r="N270" s="253"/>
      <c r="O270" s="253"/>
    </row>
    <row r="271" spans="1:34" ht="13.15">
      <c r="B271" s="257" t="s">
        <v>147</v>
      </c>
      <c r="E271" s="438">
        <v>0</v>
      </c>
      <c r="F271" s="438">
        <v>0</v>
      </c>
      <c r="G271" s="438">
        <v>0</v>
      </c>
      <c r="H271" s="438">
        <v>0</v>
      </c>
      <c r="I271" s="438">
        <v>0</v>
      </c>
      <c r="J271" s="441">
        <f>SUM(E271:I271)</f>
        <v>0</v>
      </c>
      <c r="K271" s="253"/>
      <c r="L271" s="324"/>
      <c r="M271" s="324"/>
      <c r="N271" s="324"/>
      <c r="O271" s="324"/>
      <c r="P271" s="324"/>
      <c r="Q271" s="324"/>
    </row>
    <row r="272" spans="1:34" ht="12.75" customHeight="1">
      <c r="A272" s="349"/>
      <c r="B272" s="662" t="s">
        <v>67</v>
      </c>
      <c r="C272" s="662"/>
      <c r="D272" s="662"/>
      <c r="E272" s="442">
        <f t="shared" ref="E272:J272" si="76">SUM(E269:E271)</f>
        <v>0</v>
      </c>
      <c r="F272" s="442">
        <f t="shared" si="76"/>
        <v>0</v>
      </c>
      <c r="G272" s="442">
        <f t="shared" si="76"/>
        <v>0</v>
      </c>
      <c r="H272" s="442">
        <f t="shared" si="76"/>
        <v>0</v>
      </c>
      <c r="I272" s="442">
        <f t="shared" si="76"/>
        <v>0</v>
      </c>
      <c r="J272" s="443">
        <f t="shared" si="76"/>
        <v>0</v>
      </c>
      <c r="K272" s="253"/>
      <c r="L272" s="324"/>
      <c r="M272" s="324"/>
      <c r="N272" s="324"/>
      <c r="O272" s="324"/>
      <c r="P272" s="324"/>
      <c r="Q272" s="324"/>
      <c r="R272" s="324"/>
    </row>
    <row r="273" spans="1:19">
      <c r="A273" s="284"/>
      <c r="B273" s="287"/>
      <c r="C273" s="287"/>
      <c r="D273" s="287"/>
      <c r="E273" s="287"/>
      <c r="F273" s="287"/>
      <c r="G273" s="286"/>
      <c r="H273" s="286"/>
      <c r="I273" s="286"/>
      <c r="J273" s="336"/>
      <c r="K273" s="286"/>
      <c r="L273" s="252"/>
      <c r="M273" s="263"/>
      <c r="N273" s="263"/>
      <c r="O273" s="263"/>
      <c r="P273" s="252"/>
      <c r="Q273" s="252"/>
      <c r="R273" s="252"/>
    </row>
    <row r="274" spans="1:19" ht="13.9">
      <c r="A274" s="288" t="s">
        <v>73</v>
      </c>
      <c r="B274" s="259"/>
      <c r="C274" s="383"/>
      <c r="F274" s="250"/>
      <c r="J274" s="290"/>
      <c r="K274" s="252"/>
      <c r="L274" s="325"/>
      <c r="M274" s="252"/>
      <c r="N274" s="252"/>
      <c r="O274" s="252"/>
      <c r="P274" s="252"/>
    </row>
    <row r="275" spans="1:19" ht="13.5">
      <c r="A275" s="257" t="s">
        <v>62</v>
      </c>
      <c r="B275" s="144"/>
      <c r="C275" s="144"/>
      <c r="E275" s="438">
        <v>0</v>
      </c>
      <c r="F275" s="438">
        <v>0</v>
      </c>
      <c r="G275" s="438">
        <v>0</v>
      </c>
      <c r="H275" s="438">
        <v>0</v>
      </c>
      <c r="I275" s="439">
        <v>0</v>
      </c>
      <c r="J275" s="441">
        <f>SUM(E275:I275)</f>
        <v>0</v>
      </c>
      <c r="K275" s="252"/>
      <c r="L275" s="325"/>
      <c r="M275" s="252"/>
      <c r="N275" s="252"/>
      <c r="O275" s="252"/>
      <c r="P275" s="252"/>
    </row>
    <row r="276" spans="1:19" ht="13.5">
      <c r="A276" s="257" t="s">
        <v>61</v>
      </c>
      <c r="B276" s="144"/>
      <c r="C276" s="144"/>
      <c r="E276" s="438">
        <v>0</v>
      </c>
      <c r="F276" s="438">
        <v>0</v>
      </c>
      <c r="G276" s="438">
        <v>0</v>
      </c>
      <c r="H276" s="438">
        <v>0</v>
      </c>
      <c r="I276" s="439">
        <v>0</v>
      </c>
      <c r="J276" s="441">
        <f>SUM(E276:I276)</f>
        <v>0</v>
      </c>
      <c r="K276" s="252"/>
      <c r="L276" s="325"/>
      <c r="M276" s="252"/>
      <c r="N276" s="252"/>
      <c r="O276" s="252"/>
      <c r="P276" s="252"/>
    </row>
    <row r="277" spans="1:19" ht="15.75" customHeight="1">
      <c r="A277" s="257" t="s">
        <v>63</v>
      </c>
      <c r="B277" s="144"/>
      <c r="C277" s="144"/>
      <c r="E277" s="438">
        <v>0</v>
      </c>
      <c r="F277" s="438">
        <v>0</v>
      </c>
      <c r="G277" s="438">
        <v>0</v>
      </c>
      <c r="H277" s="438">
        <v>0</v>
      </c>
      <c r="I277" s="439">
        <v>0</v>
      </c>
      <c r="J277" s="441">
        <f>SUM(E277:I277)</f>
        <v>0</v>
      </c>
      <c r="K277" s="252"/>
      <c r="L277" s="697" t="s">
        <v>153</v>
      </c>
      <c r="M277" s="697"/>
      <c r="N277" s="588"/>
      <c r="O277" s="588"/>
      <c r="P277" s="252"/>
    </row>
    <row r="278" spans="1:19" ht="13.9">
      <c r="A278" s="257" t="s">
        <v>45</v>
      </c>
      <c r="B278" s="144"/>
      <c r="C278" s="144"/>
      <c r="E278" s="438">
        <v>0</v>
      </c>
      <c r="F278" s="438">
        <v>0</v>
      </c>
      <c r="G278" s="438">
        <v>0</v>
      </c>
      <c r="H278" s="438">
        <v>0</v>
      </c>
      <c r="I278" s="439">
        <v>0</v>
      </c>
      <c r="J278" s="441">
        <f t="shared" ref="J278:J281" si="77">SUM(E278:I278)</f>
        <v>0</v>
      </c>
      <c r="K278" s="252"/>
      <c r="L278" s="697"/>
      <c r="M278" s="697"/>
      <c r="N278" s="588"/>
      <c r="O278" s="588"/>
      <c r="P278" s="252"/>
    </row>
    <row r="279" spans="1:19" ht="13.5" hidden="1">
      <c r="A279" s="257" t="s">
        <v>45</v>
      </c>
      <c r="B279" s="144"/>
      <c r="C279" s="144"/>
      <c r="E279" s="438">
        <v>0</v>
      </c>
      <c r="F279" s="438">
        <v>0</v>
      </c>
      <c r="G279" s="438">
        <v>0</v>
      </c>
      <c r="H279" s="438">
        <v>0</v>
      </c>
      <c r="I279" s="439">
        <v>0</v>
      </c>
      <c r="J279" s="441">
        <f t="shared" si="77"/>
        <v>0</v>
      </c>
      <c r="K279" s="252"/>
      <c r="L279" s="325"/>
      <c r="M279" s="252"/>
      <c r="N279" s="252"/>
      <c r="O279" s="252"/>
      <c r="P279" s="252"/>
    </row>
    <row r="280" spans="1:19" ht="13.5" hidden="1">
      <c r="A280" s="257" t="s">
        <v>45</v>
      </c>
      <c r="B280" s="144"/>
      <c r="C280" s="144"/>
      <c r="E280" s="438">
        <v>0</v>
      </c>
      <c r="F280" s="438">
        <v>0</v>
      </c>
      <c r="G280" s="438">
        <v>0</v>
      </c>
      <c r="H280" s="438">
        <v>0</v>
      </c>
      <c r="I280" s="439">
        <v>0</v>
      </c>
      <c r="J280" s="441">
        <f t="shared" si="77"/>
        <v>0</v>
      </c>
      <c r="K280" s="252"/>
      <c r="L280" s="325"/>
      <c r="M280" s="252"/>
      <c r="N280" s="252"/>
      <c r="O280" s="252"/>
      <c r="P280" s="252"/>
    </row>
    <row r="281" spans="1:19" ht="13.5" hidden="1">
      <c r="A281" s="257" t="s">
        <v>45</v>
      </c>
      <c r="B281" s="144"/>
      <c r="C281" s="144"/>
      <c r="E281" s="438">
        <v>0</v>
      </c>
      <c r="F281" s="438">
        <v>0</v>
      </c>
      <c r="G281" s="438">
        <v>0</v>
      </c>
      <c r="H281" s="438">
        <v>0</v>
      </c>
      <c r="I281" s="439">
        <v>0</v>
      </c>
      <c r="J281" s="441">
        <f t="shared" si="77"/>
        <v>0</v>
      </c>
      <c r="K281" s="252"/>
      <c r="L281" s="325"/>
      <c r="M281" s="252"/>
      <c r="N281" s="252"/>
      <c r="O281" s="252"/>
      <c r="P281" s="252"/>
    </row>
    <row r="282" spans="1:19" ht="13.5" hidden="1">
      <c r="A282" s="257" t="s">
        <v>45</v>
      </c>
      <c r="B282" s="144"/>
      <c r="C282" s="144"/>
      <c r="E282" s="438">
        <v>0</v>
      </c>
      <c r="F282" s="438">
        <v>0</v>
      </c>
      <c r="G282" s="438">
        <v>0</v>
      </c>
      <c r="H282" s="438">
        <v>0</v>
      </c>
      <c r="I282" s="439">
        <v>0</v>
      </c>
      <c r="J282" s="441">
        <f>SUM(E282:I282)</f>
        <v>0</v>
      </c>
      <c r="K282" s="252"/>
      <c r="L282" s="325"/>
      <c r="M282" s="252"/>
      <c r="N282" s="252"/>
      <c r="O282" s="252"/>
      <c r="P282" s="252"/>
    </row>
    <row r="283" spans="1:19">
      <c r="B283" s="435"/>
      <c r="D283" s="436" t="s">
        <v>159</v>
      </c>
      <c r="E283" s="386">
        <v>0</v>
      </c>
      <c r="F283" s="386">
        <v>0</v>
      </c>
      <c r="G283" s="386">
        <v>0</v>
      </c>
      <c r="H283" s="386">
        <v>0</v>
      </c>
      <c r="I283" s="386">
        <v>0</v>
      </c>
      <c r="J283" s="444"/>
      <c r="K283" s="252"/>
      <c r="L283" s="252"/>
      <c r="M283" s="252"/>
      <c r="N283" s="252"/>
      <c r="O283" s="252"/>
      <c r="P283" s="252"/>
    </row>
    <row r="284" spans="1:19" ht="13.15">
      <c r="A284" s="111"/>
      <c r="B284" s="660" t="s">
        <v>68</v>
      </c>
      <c r="C284" s="660"/>
      <c r="D284" s="660"/>
      <c r="E284" s="442">
        <f t="shared" ref="E284:J284" si="78">SUM(E275:E282)</f>
        <v>0</v>
      </c>
      <c r="F284" s="442">
        <f t="shared" si="78"/>
        <v>0</v>
      </c>
      <c r="G284" s="442">
        <f t="shared" si="78"/>
        <v>0</v>
      </c>
      <c r="H284" s="442">
        <f t="shared" si="78"/>
        <v>0</v>
      </c>
      <c r="I284" s="442">
        <f t="shared" si="78"/>
        <v>0</v>
      </c>
      <c r="J284" s="443">
        <f t="shared" si="78"/>
        <v>0</v>
      </c>
      <c r="K284" s="252"/>
      <c r="L284" s="254"/>
      <c r="M284" s="252"/>
      <c r="N284" s="252"/>
      <c r="O284" s="252"/>
      <c r="P284" s="252"/>
    </row>
    <row r="285" spans="1:19">
      <c r="A285" s="8"/>
      <c r="B285" s="257"/>
      <c r="E285" s="268"/>
      <c r="F285" s="268"/>
      <c r="G285" s="268"/>
      <c r="H285" s="268"/>
      <c r="I285" s="274"/>
      <c r="J285" s="291"/>
      <c r="K285" s="253"/>
    </row>
    <row r="286" spans="1:19" ht="12.75" customHeight="1">
      <c r="A286" s="288" t="s">
        <v>237</v>
      </c>
      <c r="G286" s="268"/>
      <c r="H286" s="268"/>
      <c r="I286" s="268"/>
      <c r="J286" s="281"/>
      <c r="K286" s="268"/>
      <c r="L286" s="720" t="s">
        <v>144</v>
      </c>
      <c r="M286" s="720"/>
      <c r="N286" s="720"/>
      <c r="O286" s="720"/>
      <c r="P286" s="720"/>
      <c r="Q286" s="720"/>
      <c r="R286" s="720"/>
    </row>
    <row r="287" spans="1:19" ht="13.15">
      <c r="A287" s="546" t="s">
        <v>59</v>
      </c>
      <c r="B287" s="546" t="s">
        <v>60</v>
      </c>
      <c r="C287" s="546" t="s">
        <v>76</v>
      </c>
      <c r="G287" s="268"/>
      <c r="H287" s="268"/>
      <c r="I287" s="268"/>
      <c r="J287" s="281"/>
      <c r="K287" s="268"/>
      <c r="L287" s="720"/>
      <c r="M287" s="720"/>
      <c r="N287" s="720"/>
      <c r="O287" s="720"/>
      <c r="P287" s="720"/>
      <c r="Q287" s="720"/>
      <c r="R287" s="720"/>
    </row>
    <row r="288" spans="1:19" ht="13.15">
      <c r="A288" s="437">
        <f>A119</f>
        <v>0</v>
      </c>
      <c r="B288" s="280" t="str">
        <f>B119</f>
        <v>Graduate Student</v>
      </c>
      <c r="C288" s="423" t="str">
        <f>C119</f>
        <v>Not Allowed</v>
      </c>
      <c r="E288" s="439">
        <f>AA119</f>
        <v>0</v>
      </c>
      <c r="F288" s="439">
        <f t="shared" ref="F288:I288" si="79">AB119</f>
        <v>0</v>
      </c>
      <c r="G288" s="439">
        <f t="shared" si="79"/>
        <v>0</v>
      </c>
      <c r="H288" s="439">
        <f t="shared" si="79"/>
        <v>0</v>
      </c>
      <c r="I288" s="439">
        <f t="shared" si="79"/>
        <v>0</v>
      </c>
      <c r="J288" s="440">
        <f>SUM(E288:I288)</f>
        <v>0</v>
      </c>
      <c r="K288" s="268"/>
      <c r="L288" s="510" t="s">
        <v>165</v>
      </c>
      <c r="M288" s="511"/>
      <c r="N288" s="511"/>
      <c r="O288" s="511"/>
      <c r="P288" s="511"/>
      <c r="Q288" s="511"/>
      <c r="R288" s="376"/>
      <c r="S288" s="374"/>
    </row>
    <row r="289" spans="1:44">
      <c r="A289" s="437">
        <f>A126</f>
        <v>0</v>
      </c>
      <c r="B289" s="280" t="str">
        <f>B126</f>
        <v>Graduate Student</v>
      </c>
      <c r="C289" s="423" t="str">
        <f>C126</f>
        <v>Not Allowed</v>
      </c>
      <c r="E289" s="439">
        <f>AA126</f>
        <v>0</v>
      </c>
      <c r="F289" s="439">
        <f t="shared" ref="F289:I289" si="80">AB126</f>
        <v>0</v>
      </c>
      <c r="G289" s="439">
        <f t="shared" si="80"/>
        <v>0</v>
      </c>
      <c r="H289" s="439">
        <f t="shared" si="80"/>
        <v>0</v>
      </c>
      <c r="I289" s="439">
        <f t="shared" si="80"/>
        <v>0</v>
      </c>
      <c r="J289" s="440">
        <f>SUM(E289:I289)</f>
        <v>0</v>
      </c>
      <c r="K289" s="268"/>
      <c r="L289" s="253"/>
      <c r="M289" s="253"/>
      <c r="N289" s="253"/>
      <c r="O289" s="253"/>
      <c r="P289" s="253"/>
      <c r="Q289" s="253"/>
    </row>
    <row r="290" spans="1:44">
      <c r="A290" s="437">
        <f>A133</f>
        <v>0</v>
      </c>
      <c r="B290" s="280" t="str">
        <f>B133</f>
        <v>Graduate Student</v>
      </c>
      <c r="C290" s="423" t="str">
        <f>C133</f>
        <v>Not Allowed</v>
      </c>
      <c r="E290" s="439">
        <f>AA133</f>
        <v>0</v>
      </c>
      <c r="F290" s="439">
        <f t="shared" ref="F290:I290" si="81">AB133</f>
        <v>0</v>
      </c>
      <c r="G290" s="439">
        <f t="shared" si="81"/>
        <v>0</v>
      </c>
      <c r="H290" s="439">
        <f t="shared" si="81"/>
        <v>0</v>
      </c>
      <c r="I290" s="439">
        <f t="shared" si="81"/>
        <v>0</v>
      </c>
      <c r="J290" s="440">
        <f>SUM(E290:I290)</f>
        <v>0</v>
      </c>
      <c r="K290" s="268"/>
      <c r="L290" s="253"/>
      <c r="M290" s="253"/>
      <c r="N290" s="253"/>
      <c r="O290" s="253"/>
      <c r="P290" s="253"/>
      <c r="Q290" s="253"/>
    </row>
    <row r="291" spans="1:44">
      <c r="A291" s="437">
        <f>A140</f>
        <v>0</v>
      </c>
      <c r="B291" s="280" t="str">
        <f>B140</f>
        <v>Graduate Student</v>
      </c>
      <c r="C291" s="423" t="str">
        <f>C140</f>
        <v>Not Allowed</v>
      </c>
      <c r="E291" s="439">
        <f>AA140</f>
        <v>0</v>
      </c>
      <c r="F291" s="439">
        <f t="shared" ref="F291:I291" si="82">AB140</f>
        <v>0</v>
      </c>
      <c r="G291" s="439">
        <f t="shared" si="82"/>
        <v>0</v>
      </c>
      <c r="H291" s="439">
        <f t="shared" si="82"/>
        <v>0</v>
      </c>
      <c r="I291" s="439">
        <f t="shared" si="82"/>
        <v>0</v>
      </c>
      <c r="J291" s="440">
        <f>SUM(E291:I291)</f>
        <v>0</v>
      </c>
      <c r="K291" s="268"/>
      <c r="L291" s="253"/>
      <c r="M291" s="253"/>
      <c r="N291" s="253"/>
      <c r="O291" s="253"/>
      <c r="P291" s="253"/>
      <c r="Q291" s="253"/>
    </row>
    <row r="292" spans="1:44" ht="12.75" customHeight="1">
      <c r="A292" s="437">
        <f>A147</f>
        <v>0</v>
      </c>
      <c r="B292" s="424" t="str">
        <f>B147</f>
        <v>Graduate Student</v>
      </c>
      <c r="C292" s="423" t="str">
        <f>C147</f>
        <v>Not Allowed</v>
      </c>
      <c r="E292" s="438">
        <f>AA147</f>
        <v>0</v>
      </c>
      <c r="F292" s="438">
        <f t="shared" ref="F292:I292" si="83">AB147</f>
        <v>0</v>
      </c>
      <c r="G292" s="438">
        <f t="shared" si="83"/>
        <v>0</v>
      </c>
      <c r="H292" s="438">
        <f t="shared" si="83"/>
        <v>0</v>
      </c>
      <c r="I292" s="438">
        <f t="shared" si="83"/>
        <v>0</v>
      </c>
      <c r="J292" s="441">
        <f>SUM(E292:I292)</f>
        <v>0</v>
      </c>
      <c r="K292" s="253"/>
    </row>
    <row r="293" spans="1:44" ht="12.75" customHeight="1">
      <c r="A293" s="349"/>
      <c r="B293" s="662" t="s">
        <v>238</v>
      </c>
      <c r="C293" s="662"/>
      <c r="D293" s="662"/>
      <c r="E293" s="442">
        <f t="shared" ref="E293:J293" si="84">SUM(E288:E292)</f>
        <v>0</v>
      </c>
      <c r="F293" s="442">
        <f t="shared" si="84"/>
        <v>0</v>
      </c>
      <c r="G293" s="442">
        <f t="shared" si="84"/>
        <v>0</v>
      </c>
      <c r="H293" s="442">
        <f t="shared" si="84"/>
        <v>0</v>
      </c>
      <c r="I293" s="442">
        <f t="shared" si="84"/>
        <v>0</v>
      </c>
      <c r="J293" s="443">
        <f t="shared" si="84"/>
        <v>0</v>
      </c>
      <c r="K293" s="253"/>
    </row>
    <row r="294" spans="1:44">
      <c r="A294" s="147"/>
      <c r="B294" s="282"/>
      <c r="C294" s="259"/>
      <c r="D294" s="259"/>
      <c r="E294" s="274"/>
      <c r="F294" s="274"/>
      <c r="G294" s="274"/>
      <c r="H294" s="274"/>
      <c r="I294" s="274"/>
      <c r="J294" s="291"/>
      <c r="K294" s="253"/>
      <c r="L294" s="254"/>
      <c r="M294" s="254"/>
      <c r="N294" s="254"/>
      <c r="O294" s="254"/>
    </row>
    <row r="295" spans="1:44" ht="3.75" customHeight="1">
      <c r="A295" s="259"/>
      <c r="B295" s="259"/>
      <c r="C295" s="259"/>
      <c r="D295" s="259"/>
      <c r="E295" s="293"/>
      <c r="F295" s="293"/>
      <c r="G295" s="293"/>
      <c r="H295" s="293"/>
      <c r="I295" s="293"/>
      <c r="J295" s="333"/>
      <c r="K295" s="254"/>
      <c r="L295" s="253"/>
      <c r="M295" s="253"/>
      <c r="N295" s="253"/>
      <c r="O295" s="253"/>
    </row>
    <row r="296" spans="1:44" s="394" customFormat="1" ht="20.100000000000001" customHeight="1">
      <c r="A296" s="661" t="s">
        <v>11</v>
      </c>
      <c r="B296" s="661"/>
      <c r="C296" s="391"/>
      <c r="D296" s="551"/>
      <c r="E296" s="488">
        <f ca="1">(SUM(E179:E266))-(SUMIF($A179:$D266,"*Total Trip",E179:E266)+SUMIF($B179:$D266,"*Total Domestic Travel",E179:E266)+SUMIF($B179:$D266,"*Total Foreign Travel",E179:E266)+SUMIF($B179:$D266,"*Total Supplies",E179:E266)+SUMIF($B179:$D266,"Total Publications",E179:E266)+SUMIF($B179:$D266,"*Total Other Costs",E179:E266)+SUMIF($D179:$D266,"*# Trips/Yr",E179:E266)+SUMIF($D179:$D266,"*# Persons/Trip",E179:E266)+SUMIF($D179:$D266,"*# Days Per Diem/Trip",E179:E266)+SUMIF($D179:$D266,"*# Days Lodging/Trip",E179:E266)+SUMIF($D179:$D266,"*TOTAL NUMBER PARTICIPANTS PER YEAR",E179:E266))</f>
        <v>0</v>
      </c>
      <c r="F296" s="488">
        <f t="shared" ref="F296:I296" ca="1" si="85">(SUM(F179:F266))-(SUMIF($A179:$D266,"*Total Trip",F179:F266)+SUMIF($B179:$D266,"*Total Domestic Travel",F179:F266)+SUMIF($B179:$D266,"*Total Foreign Travel",F179:F266)+SUMIF($B179:$D266,"*Total Supplies",F179:F266)+SUMIF($B179:$D266,"Total Publications",F179:F266)+SUMIF($B179:$D266,"*Total Other Costs",F179:F266)+SUMIF($D179:$D266,"*# Trips/Yr",F179:F266)+SUMIF($D179:$D266,"*# Persons/Trip",F179:F266)+SUMIF($D179:$D266,"*# Days Per Diem/Trip",F179:F266)+SUMIF($D179:$D266,"*# Days Lodging/Trip",F179:F266)+SUMIF($D179:$D266,"*TOTAL NUMBER PARTICIPANTS PER YEAR",F179:F266))</f>
        <v>0</v>
      </c>
      <c r="G296" s="488">
        <f t="shared" ca="1" si="85"/>
        <v>0</v>
      </c>
      <c r="H296" s="488">
        <f t="shared" ca="1" si="85"/>
        <v>0</v>
      </c>
      <c r="I296" s="488">
        <f t="shared" ca="1" si="85"/>
        <v>0</v>
      </c>
      <c r="J296" s="485">
        <f ca="1">SUM(E296:I296)</f>
        <v>0</v>
      </c>
      <c r="K296" s="392"/>
      <c r="L296" s="393"/>
      <c r="M296" s="393"/>
      <c r="N296" s="393"/>
      <c r="O296" s="393"/>
      <c r="P296" s="393"/>
      <c r="Q296" s="393"/>
      <c r="R296" s="393"/>
      <c r="V296" s="250"/>
      <c r="W296" s="250"/>
      <c r="X296" s="250"/>
      <c r="Y296" s="250"/>
      <c r="Z296" s="250"/>
      <c r="AA296" s="250"/>
      <c r="AB296" s="250"/>
      <c r="AC296" s="250"/>
      <c r="AD296" s="250"/>
      <c r="AE296" s="250"/>
      <c r="AF296" s="250"/>
      <c r="AG296" s="250"/>
      <c r="AH296" s="250"/>
      <c r="AI296" s="250"/>
      <c r="AJ296" s="250"/>
      <c r="AK296" s="250"/>
      <c r="AL296" s="250"/>
      <c r="AM296" s="250"/>
      <c r="AN296" s="250"/>
      <c r="AO296" s="250"/>
      <c r="AP296" s="250"/>
      <c r="AQ296" s="250"/>
      <c r="AR296" s="250"/>
    </row>
    <row r="297" spans="1:44" s="282" customFormat="1" ht="3.75" customHeight="1">
      <c r="J297" s="333"/>
      <c r="K297" s="293"/>
      <c r="L297" s="312"/>
      <c r="M297" s="312"/>
      <c r="N297" s="312"/>
      <c r="O297" s="312"/>
      <c r="P297" s="312"/>
      <c r="Q297" s="312"/>
      <c r="V297" s="250"/>
      <c r="W297" s="250"/>
      <c r="X297" s="250"/>
      <c r="Y297" s="250"/>
      <c r="Z297" s="250"/>
      <c r="AA297" s="250"/>
      <c r="AB297" s="250"/>
      <c r="AC297" s="250"/>
      <c r="AD297" s="250"/>
      <c r="AE297" s="250"/>
      <c r="AF297" s="250"/>
      <c r="AG297" s="250"/>
      <c r="AH297" s="250"/>
      <c r="AI297" s="250"/>
      <c r="AJ297" s="250"/>
      <c r="AK297" s="250"/>
      <c r="AL297" s="250"/>
      <c r="AM297" s="250"/>
      <c r="AN297" s="250"/>
      <c r="AO297" s="250"/>
      <c r="AP297" s="250"/>
      <c r="AQ297" s="250"/>
      <c r="AR297" s="250"/>
    </row>
    <row r="298" spans="1:44" s="394" customFormat="1" ht="20.100000000000001" customHeight="1">
      <c r="A298" s="661" t="s">
        <v>12</v>
      </c>
      <c r="B298" s="661"/>
      <c r="C298" s="395"/>
      <c r="D298" s="396"/>
      <c r="E298" s="484">
        <f ca="1">SUM(E267:E296)-(SUMIF($B267:$D296,"*Total Capital Equipment",E267:E296)+SUMIF($B267:$D296,"Total Tuition &amp; Fees",E267:E296)+SUMIF($B267:$D296,"*Total Participant Support Costs",E267:E296))-E283</f>
        <v>0</v>
      </c>
      <c r="F298" s="484">
        <f t="shared" ref="F298:I298" ca="1" si="86">SUM(F267:F296)-(SUMIF($B267:$D296,"*Total Capital Equipment",F267:F296)+SUMIF($B267:$D296,"Total Tuition &amp; Fees",F267:F296)+SUMIF($B267:$D296,"*Total Participant Support Costs",F267:F296))-F283</f>
        <v>0</v>
      </c>
      <c r="G298" s="484">
        <f t="shared" ca="1" si="86"/>
        <v>0</v>
      </c>
      <c r="H298" s="484">
        <f t="shared" ca="1" si="86"/>
        <v>0</v>
      </c>
      <c r="I298" s="484">
        <f t="shared" ca="1" si="86"/>
        <v>0</v>
      </c>
      <c r="J298" s="485">
        <f ca="1">SUM(E298:I298)</f>
        <v>0</v>
      </c>
      <c r="K298" s="397"/>
      <c r="L298" s="398"/>
      <c r="M298" s="398"/>
      <c r="N298" s="398"/>
      <c r="O298" s="398"/>
      <c r="P298" s="393"/>
      <c r="Q298" s="393"/>
      <c r="R298" s="393"/>
      <c r="Z298" s="250"/>
      <c r="AA298" s="250"/>
      <c r="AB298" s="250"/>
      <c r="AC298" s="250"/>
      <c r="AD298" s="250"/>
      <c r="AE298" s="250"/>
      <c r="AF298" s="250"/>
      <c r="AG298" s="250"/>
      <c r="AH298" s="250"/>
    </row>
    <row r="299" spans="1:44" ht="3.75" customHeight="1">
      <c r="A299" s="259"/>
      <c r="B299" s="259"/>
      <c r="C299" s="259"/>
      <c r="D299" s="259"/>
      <c r="E299" s="259"/>
      <c r="F299" s="270"/>
      <c r="G299" s="387"/>
      <c r="H299" s="387"/>
      <c r="I299" s="387"/>
      <c r="J299" s="375"/>
      <c r="K299" s="276"/>
      <c r="P299" s="253"/>
      <c r="Q299" s="253"/>
      <c r="V299" s="282"/>
      <c r="W299" s="282"/>
      <c r="X299" s="282"/>
      <c r="Y299" s="282"/>
      <c r="AI299" s="282"/>
      <c r="AJ299" s="282"/>
      <c r="AK299" s="282"/>
      <c r="AL299" s="282"/>
      <c r="AM299" s="282"/>
      <c r="AN299" s="282"/>
      <c r="AO299" s="282"/>
      <c r="AP299" s="282"/>
      <c r="AQ299" s="282"/>
      <c r="AR299" s="282"/>
    </row>
    <row r="300" spans="1:44" ht="13.15">
      <c r="A300" s="258" t="s">
        <v>5</v>
      </c>
      <c r="B300" s="259"/>
      <c r="C300" s="604"/>
      <c r="D300" s="604" t="s">
        <v>141</v>
      </c>
      <c r="E300" s="606">
        <f>L302</f>
        <v>0.51500000000000001</v>
      </c>
      <c r="F300" s="606">
        <f>L304</f>
        <v>0.51500000000000001</v>
      </c>
      <c r="G300" s="606">
        <f>L306</f>
        <v>0.51500000000000001</v>
      </c>
      <c r="H300" s="606">
        <f>L307</f>
        <v>0.51500000000000001</v>
      </c>
      <c r="I300" s="606">
        <f>L308</f>
        <v>0.51500000000000001</v>
      </c>
      <c r="J300" s="291"/>
      <c r="K300" s="267"/>
      <c r="V300" s="394"/>
      <c r="W300" s="394"/>
      <c r="X300" s="394"/>
      <c r="Y300" s="394"/>
      <c r="AI300" s="394"/>
      <c r="AJ300" s="394"/>
      <c r="AK300" s="394"/>
      <c r="AL300" s="394"/>
      <c r="AM300" s="394"/>
      <c r="AN300" s="394"/>
      <c r="AO300" s="394"/>
      <c r="AP300" s="394"/>
      <c r="AQ300" s="394"/>
      <c r="AR300" s="394"/>
    </row>
    <row r="301" spans="1:44" ht="13.5" thickBot="1">
      <c r="A301" s="258"/>
      <c r="B301" s="259"/>
      <c r="C301" s="604"/>
      <c r="D301" s="604" t="s">
        <v>69</v>
      </c>
      <c r="E301" s="606" t="str">
        <f>N302</f>
        <v>MTDC</v>
      </c>
      <c r="F301" s="606" t="str">
        <f>N304</f>
        <v>MTDC</v>
      </c>
      <c r="G301" s="606" t="str">
        <f>N306</f>
        <v>MTDC</v>
      </c>
      <c r="H301" s="606" t="str">
        <f>N307</f>
        <v>MTDC</v>
      </c>
      <c r="I301" s="606" t="str">
        <f>N308</f>
        <v>MTDC</v>
      </c>
      <c r="J301" s="291"/>
      <c r="K301" s="267"/>
      <c r="V301" s="394"/>
      <c r="W301" s="394"/>
      <c r="X301" s="394"/>
      <c r="Y301" s="394"/>
      <c r="AI301" s="394"/>
      <c r="AJ301" s="394"/>
      <c r="AK301" s="394"/>
      <c r="AL301" s="394"/>
      <c r="AM301" s="394"/>
      <c r="AN301" s="394"/>
      <c r="AO301" s="394"/>
      <c r="AP301" s="394"/>
      <c r="AQ301" s="394"/>
      <c r="AR301" s="394"/>
    </row>
    <row r="302" spans="1:44" ht="15" customHeight="1" thickBot="1">
      <c r="A302" s="275"/>
      <c r="B302" s="282" t="s">
        <v>176</v>
      </c>
      <c r="C302" s="388"/>
      <c r="D302" s="389"/>
      <c r="E302" s="486">
        <f ca="1">IF(N302="MTDC",ROUND(E296*L302,0),IF(N302="TDC",ROUND(E298*L302,0),"ERROR"))</f>
        <v>0</v>
      </c>
      <c r="F302" s="486">
        <f ca="1">IF(N304="MTDC",ROUND(F296*L304,0),IF(N304="TDC",ROUND(F298*L304,0),"ERROR"))</f>
        <v>0</v>
      </c>
      <c r="G302" s="486">
        <f ca="1">IF(N306="MTDC",ROUND(G296*L306,0),IF(N306="TDC",ROUND(G298*L306,0),"ERROR"))</f>
        <v>0</v>
      </c>
      <c r="H302" s="486">
        <f ca="1">IF(N307="MTDC",ROUND(H296*L307,0),IF(N307="TDC",ROUND(H298*L307,0),"ERROR"))</f>
        <v>0</v>
      </c>
      <c r="I302" s="486">
        <f ca="1">IF(N308="MTDC",ROUND(I296*L308,0),IF(N308="TDC",ROUND(I298*L308,0),"ERROR"))</f>
        <v>0</v>
      </c>
      <c r="J302" s="487">
        <f ca="1">SUM(E302:I302)</f>
        <v>0</v>
      </c>
      <c r="K302" s="253"/>
      <c r="L302" s="402">
        <v>0.51500000000000001</v>
      </c>
      <c r="M302" s="605" t="s">
        <v>37</v>
      </c>
      <c r="N302" s="403" t="s">
        <v>38</v>
      </c>
      <c r="O302" s="605" t="s">
        <v>30</v>
      </c>
      <c r="Q302" s="259"/>
      <c r="R302" s="259"/>
      <c r="S302" s="259"/>
      <c r="T302" s="259"/>
      <c r="U302" s="259"/>
    </row>
    <row r="303" spans="1:44" s="282" customFormat="1" ht="3.75" customHeight="1" thickBot="1">
      <c r="J303" s="333"/>
      <c r="K303" s="293"/>
      <c r="L303" s="312"/>
      <c r="M303" s="312"/>
      <c r="N303" s="312"/>
      <c r="O303" s="253"/>
      <c r="P303" s="312"/>
      <c r="Q303" s="312"/>
      <c r="V303" s="250"/>
      <c r="W303" s="250"/>
      <c r="X303" s="250"/>
      <c r="Y303" s="250"/>
      <c r="Z303" s="250"/>
      <c r="AA303" s="250"/>
      <c r="AB303" s="250"/>
      <c r="AC303" s="250"/>
      <c r="AD303" s="250"/>
      <c r="AE303" s="250"/>
      <c r="AF303" s="250"/>
      <c r="AG303" s="250"/>
      <c r="AH303" s="250"/>
      <c r="AI303" s="250"/>
      <c r="AJ303" s="250"/>
      <c r="AK303" s="250"/>
      <c r="AL303" s="250"/>
      <c r="AM303" s="250"/>
      <c r="AN303" s="250"/>
      <c r="AO303" s="250"/>
      <c r="AP303" s="250"/>
      <c r="AQ303" s="250"/>
      <c r="AR303" s="250"/>
    </row>
    <row r="304" spans="1:44" s="394" customFormat="1" ht="20.100000000000001" customHeight="1" thickBot="1">
      <c r="A304" s="661" t="s">
        <v>177</v>
      </c>
      <c r="B304" s="661"/>
      <c r="C304" s="395"/>
      <c r="D304" s="396"/>
      <c r="E304" s="484">
        <f ca="1">SUM(E302:E303)</f>
        <v>0</v>
      </c>
      <c r="F304" s="484">
        <f ca="1">SUM(F302:F303)</f>
        <v>0</v>
      </c>
      <c r="G304" s="484">
        <f ca="1">SUM(G302:G303)</f>
        <v>0</v>
      </c>
      <c r="H304" s="484">
        <f ca="1">SUM(H302:H303)</f>
        <v>0</v>
      </c>
      <c r="I304" s="484">
        <f ca="1">SUM(I302:I303)</f>
        <v>0</v>
      </c>
      <c r="J304" s="485">
        <f ca="1">SUM(E304:I304)</f>
        <v>0</v>
      </c>
      <c r="K304" s="397"/>
      <c r="L304" s="402">
        <v>0.51500000000000001</v>
      </c>
      <c r="M304" s="605" t="s">
        <v>37</v>
      </c>
      <c r="N304" s="403" t="s">
        <v>38</v>
      </c>
      <c r="O304" s="607" t="s">
        <v>31</v>
      </c>
      <c r="P304" s="393"/>
      <c r="Q304" s="393"/>
      <c r="R304" s="393"/>
      <c r="Z304" s="250"/>
      <c r="AA304" s="250"/>
      <c r="AB304" s="250"/>
      <c r="AC304" s="250"/>
      <c r="AD304" s="250"/>
      <c r="AE304" s="250"/>
      <c r="AF304" s="250"/>
      <c r="AG304" s="250"/>
      <c r="AH304" s="250"/>
    </row>
    <row r="305" spans="1:44" ht="3.75" customHeight="1" thickBot="1">
      <c r="A305" s="259"/>
      <c r="B305" s="259"/>
      <c r="C305" s="259"/>
      <c r="D305" s="259"/>
      <c r="E305" s="259"/>
      <c r="F305" s="259"/>
      <c r="G305" s="259"/>
      <c r="H305" s="259"/>
      <c r="I305" s="259"/>
      <c r="J305" s="333"/>
      <c r="K305" s="277"/>
      <c r="L305" s="313"/>
      <c r="M305" s="253"/>
      <c r="N305" s="253"/>
      <c r="O305" s="605"/>
      <c r="P305" s="253"/>
      <c r="Q305" s="253"/>
    </row>
    <row r="306" spans="1:44" s="401" customFormat="1" ht="20.100000000000001" customHeight="1" thickBot="1">
      <c r="A306" s="391" t="s">
        <v>175</v>
      </c>
      <c r="B306" s="399"/>
      <c r="C306" s="399"/>
      <c r="D306" s="399"/>
      <c r="E306" s="484">
        <f ca="1">SUM(E298,E304)</f>
        <v>0</v>
      </c>
      <c r="F306" s="484">
        <f ca="1">SUM(F298,F304)</f>
        <v>0</v>
      </c>
      <c r="G306" s="484">
        <f ca="1">SUM(G298,G304)</f>
        <v>0</v>
      </c>
      <c r="H306" s="484">
        <f ca="1">SUM(H298,H304)</f>
        <v>0</v>
      </c>
      <c r="I306" s="484">
        <f ca="1">SUM(I298,I304)</f>
        <v>0</v>
      </c>
      <c r="J306" s="485">
        <f ca="1">SUM(E306:I306)</f>
        <v>0</v>
      </c>
      <c r="K306" s="400"/>
      <c r="L306" s="402">
        <v>0.51500000000000001</v>
      </c>
      <c r="M306" s="605" t="s">
        <v>37</v>
      </c>
      <c r="N306" s="403" t="s">
        <v>38</v>
      </c>
      <c r="O306" s="605" t="s">
        <v>32</v>
      </c>
      <c r="V306" s="259"/>
      <c r="W306" s="250"/>
      <c r="X306" s="250"/>
      <c r="Y306" s="250"/>
      <c r="Z306" s="250"/>
      <c r="AA306" s="250"/>
      <c r="AB306" s="250"/>
      <c r="AC306" s="250"/>
      <c r="AD306" s="250"/>
      <c r="AE306" s="250"/>
      <c r="AF306" s="250"/>
      <c r="AG306" s="250"/>
      <c r="AH306" s="250"/>
      <c r="AI306" s="250"/>
      <c r="AJ306" s="250"/>
      <c r="AK306" s="250"/>
      <c r="AL306" s="250"/>
      <c r="AM306" s="250"/>
      <c r="AN306" s="250"/>
      <c r="AO306" s="250"/>
      <c r="AP306" s="250"/>
      <c r="AQ306" s="250"/>
      <c r="AR306" s="250"/>
    </row>
    <row r="307" spans="1:44" ht="13.5" thickBot="1">
      <c r="A307" s="390"/>
      <c r="B307" s="259"/>
      <c r="C307" s="259"/>
      <c r="D307" s="259"/>
      <c r="E307" s="259"/>
      <c r="F307" s="270"/>
      <c r="G307" s="259"/>
      <c r="H307" s="259"/>
      <c r="I307" s="259"/>
      <c r="J307" s="259"/>
      <c r="L307" s="402">
        <v>0.51500000000000001</v>
      </c>
      <c r="M307" s="605" t="s">
        <v>37</v>
      </c>
      <c r="N307" s="403" t="s">
        <v>38</v>
      </c>
      <c r="O307" s="605" t="s">
        <v>33</v>
      </c>
    </row>
    <row r="308" spans="1:44" ht="13.5" thickBot="1">
      <c r="A308" s="390"/>
      <c r="B308" s="259"/>
      <c r="C308" s="259"/>
      <c r="D308" s="259"/>
      <c r="E308" s="259"/>
      <c r="F308" s="270"/>
      <c r="G308" s="259"/>
      <c r="H308" s="259"/>
      <c r="I308" s="259"/>
      <c r="J308" s="259"/>
      <c r="L308" s="402">
        <v>0.51500000000000001</v>
      </c>
      <c r="M308" s="605" t="s">
        <v>37</v>
      </c>
      <c r="N308" s="403" t="s">
        <v>38</v>
      </c>
      <c r="O308" s="605" t="s">
        <v>34</v>
      </c>
    </row>
    <row r="309" spans="1:44">
      <c r="A309" s="259"/>
      <c r="B309" s="259"/>
      <c r="C309" s="259"/>
      <c r="D309" s="259"/>
      <c r="E309" s="387"/>
      <c r="F309" s="330"/>
      <c r="G309" s="387"/>
      <c r="H309" s="387"/>
      <c r="I309" s="387"/>
      <c r="J309" s="387"/>
    </row>
    <row r="310" spans="1:44">
      <c r="A310" s="259"/>
      <c r="B310" s="259"/>
      <c r="C310" s="259"/>
      <c r="D310" s="259"/>
      <c r="E310" s="387"/>
      <c r="F310" s="330"/>
      <c r="G310" s="387"/>
      <c r="H310" s="387"/>
      <c r="I310" s="387"/>
      <c r="J310" s="387"/>
    </row>
    <row r="311" spans="1:44">
      <c r="A311" s="259"/>
      <c r="B311" s="259"/>
      <c r="C311" s="259"/>
      <c r="D311" s="259"/>
      <c r="E311" s="387"/>
      <c r="F311" s="330"/>
      <c r="G311" s="387"/>
      <c r="H311" s="387"/>
      <c r="I311" s="387"/>
      <c r="J311" s="387"/>
    </row>
    <row r="312" spans="1:44">
      <c r="A312" s="259"/>
      <c r="B312" s="259"/>
      <c r="C312" s="259"/>
      <c r="D312" s="259"/>
      <c r="E312" s="387"/>
      <c r="F312" s="330"/>
      <c r="G312" s="387"/>
      <c r="H312" s="387"/>
      <c r="I312" s="387"/>
      <c r="J312" s="387"/>
    </row>
    <row r="313" spans="1:44">
      <c r="A313" s="259"/>
      <c r="B313" s="259"/>
      <c r="C313" s="259"/>
      <c r="D313" s="259"/>
      <c r="E313" s="387"/>
      <c r="F313" s="330"/>
      <c r="G313" s="387"/>
      <c r="H313" s="387"/>
      <c r="I313" s="387"/>
      <c r="J313" s="387"/>
    </row>
    <row r="314" spans="1:44">
      <c r="A314" s="259"/>
      <c r="B314" s="259"/>
      <c r="C314" s="259"/>
      <c r="D314" s="259"/>
      <c r="E314" s="387"/>
      <c r="F314" s="330"/>
      <c r="G314" s="387"/>
      <c r="H314" s="387"/>
      <c r="I314" s="387"/>
      <c r="J314" s="387"/>
    </row>
    <row r="315" spans="1:44">
      <c r="A315" s="259"/>
      <c r="B315" s="259"/>
      <c r="C315" s="259"/>
      <c r="D315" s="259"/>
      <c r="E315" s="387"/>
      <c r="F315" s="330"/>
      <c r="G315" s="387"/>
      <c r="H315" s="387"/>
      <c r="I315" s="387"/>
      <c r="J315" s="387"/>
    </row>
    <row r="316" spans="1:44">
      <c r="A316" s="259"/>
      <c r="B316" s="259"/>
      <c r="C316" s="259"/>
      <c r="D316" s="259"/>
      <c r="E316" s="387"/>
      <c r="F316" s="330"/>
      <c r="G316" s="387"/>
      <c r="H316" s="387"/>
      <c r="I316" s="387"/>
      <c r="J316" s="387"/>
    </row>
    <row r="317" spans="1:44">
      <c r="A317" s="259"/>
      <c r="B317" s="259"/>
      <c r="C317" s="259"/>
      <c r="D317" s="259"/>
      <c r="E317" s="387"/>
      <c r="F317" s="330"/>
      <c r="G317" s="387"/>
      <c r="H317" s="387"/>
      <c r="I317" s="387"/>
      <c r="J317" s="387"/>
    </row>
    <row r="318" spans="1:44">
      <c r="A318" s="259"/>
      <c r="B318" s="259"/>
      <c r="C318" s="259"/>
      <c r="D318" s="259"/>
      <c r="E318" s="387"/>
      <c r="F318" s="330"/>
      <c r="G318" s="387"/>
      <c r="H318" s="387"/>
      <c r="I318" s="387"/>
      <c r="J318" s="387"/>
    </row>
    <row r="319" spans="1:44">
      <c r="A319" s="259"/>
      <c r="B319" s="259"/>
      <c r="C319" s="259"/>
      <c r="D319" s="259"/>
      <c r="E319" s="387"/>
      <c r="F319" s="330"/>
      <c r="G319" s="387"/>
      <c r="H319" s="387"/>
      <c r="I319" s="387"/>
      <c r="J319" s="387"/>
    </row>
    <row r="320" spans="1:44">
      <c r="A320" s="259"/>
      <c r="B320" s="259"/>
      <c r="C320" s="259"/>
      <c r="D320" s="259"/>
      <c r="E320" s="387"/>
      <c r="F320" s="330"/>
      <c r="G320" s="387"/>
      <c r="H320" s="387"/>
      <c r="I320" s="387"/>
      <c r="J320" s="387"/>
    </row>
    <row r="321" spans="1:10">
      <c r="A321" s="259"/>
      <c r="B321" s="259"/>
      <c r="C321" s="259"/>
      <c r="D321" s="259"/>
      <c r="E321" s="387"/>
      <c r="F321" s="330"/>
      <c r="G321" s="387"/>
      <c r="H321" s="387"/>
      <c r="I321" s="387"/>
      <c r="J321" s="387"/>
    </row>
    <row r="322" spans="1:10">
      <c r="A322" s="259"/>
      <c r="B322" s="259"/>
      <c r="C322" s="259"/>
      <c r="D322" s="259"/>
      <c r="E322" s="387"/>
      <c r="F322" s="330"/>
      <c r="G322" s="387"/>
      <c r="H322" s="387"/>
      <c r="I322" s="387"/>
      <c r="J322" s="387"/>
    </row>
    <row r="323" spans="1:10">
      <c r="A323" s="259"/>
      <c r="B323" s="259"/>
      <c r="C323" s="259"/>
      <c r="D323" s="259"/>
      <c r="E323" s="387"/>
      <c r="F323" s="330"/>
      <c r="G323" s="387"/>
      <c r="H323" s="387"/>
      <c r="I323" s="387"/>
      <c r="J323" s="387"/>
    </row>
    <row r="324" spans="1:10">
      <c r="A324" s="259"/>
      <c r="B324" s="259"/>
      <c r="C324" s="259"/>
      <c r="D324" s="259"/>
      <c r="E324" s="387"/>
      <c r="F324" s="330"/>
      <c r="G324" s="387"/>
      <c r="H324" s="387"/>
      <c r="I324" s="387"/>
      <c r="J324" s="387"/>
    </row>
    <row r="325" spans="1:10">
      <c r="A325" s="259"/>
      <c r="B325" s="259"/>
      <c r="C325" s="259"/>
      <c r="D325" s="259"/>
      <c r="E325" s="387"/>
      <c r="F325" s="330"/>
      <c r="G325" s="387"/>
      <c r="H325" s="387"/>
      <c r="I325" s="387"/>
      <c r="J325" s="387"/>
    </row>
    <row r="326" spans="1:10">
      <c r="A326" s="259"/>
      <c r="B326" s="259"/>
      <c r="C326" s="259"/>
      <c r="D326" s="259"/>
      <c r="E326" s="387"/>
      <c r="F326" s="330"/>
      <c r="G326" s="387"/>
      <c r="H326" s="387"/>
      <c r="I326" s="387"/>
      <c r="J326" s="387"/>
    </row>
    <row r="327" spans="1:10">
      <c r="A327" s="259"/>
      <c r="B327" s="259"/>
      <c r="C327" s="259"/>
      <c r="D327" s="259"/>
      <c r="E327" s="387"/>
      <c r="F327" s="330"/>
      <c r="G327" s="387"/>
      <c r="H327" s="387"/>
      <c r="I327" s="387"/>
      <c r="J327" s="387"/>
    </row>
    <row r="328" spans="1:10">
      <c r="A328" s="259"/>
      <c r="B328" s="259"/>
      <c r="C328" s="259"/>
      <c r="D328" s="259"/>
      <c r="E328" s="387"/>
      <c r="F328" s="330"/>
      <c r="G328" s="387"/>
      <c r="H328" s="387"/>
      <c r="I328" s="387"/>
      <c r="J328" s="387"/>
    </row>
    <row r="329" spans="1:10">
      <c r="A329" s="259"/>
      <c r="B329" s="259"/>
      <c r="C329" s="259"/>
      <c r="D329" s="259"/>
      <c r="E329" s="387"/>
      <c r="F329" s="330"/>
      <c r="G329" s="387"/>
      <c r="H329" s="387"/>
      <c r="I329" s="387"/>
      <c r="J329" s="387"/>
    </row>
    <row r="330" spans="1:10">
      <c r="A330" s="259"/>
      <c r="B330" s="259"/>
      <c r="C330" s="259"/>
      <c r="D330" s="259"/>
      <c r="E330" s="387"/>
      <c r="F330" s="330"/>
      <c r="G330" s="387"/>
      <c r="H330" s="387"/>
      <c r="I330" s="387"/>
      <c r="J330" s="387"/>
    </row>
    <row r="331" spans="1:10">
      <c r="A331" s="259"/>
      <c r="B331" s="259"/>
      <c r="C331" s="259"/>
      <c r="D331" s="259"/>
      <c r="E331" s="387"/>
      <c r="F331" s="330"/>
      <c r="G331" s="387"/>
      <c r="H331" s="387"/>
      <c r="I331" s="387"/>
      <c r="J331" s="387"/>
    </row>
    <row r="332" spans="1:10">
      <c r="A332" s="259"/>
      <c r="B332" s="259"/>
      <c r="C332" s="259"/>
      <c r="D332" s="259"/>
      <c r="E332" s="387"/>
      <c r="F332" s="330"/>
      <c r="G332" s="387"/>
      <c r="H332" s="387"/>
      <c r="I332" s="387"/>
      <c r="J332" s="387"/>
    </row>
    <row r="333" spans="1:10">
      <c r="A333" s="259"/>
      <c r="B333" s="259"/>
      <c r="C333" s="259"/>
      <c r="D333" s="259"/>
      <c r="E333" s="387"/>
      <c r="F333" s="330"/>
      <c r="G333" s="387"/>
      <c r="H333" s="387"/>
      <c r="I333" s="387"/>
      <c r="J333" s="387"/>
    </row>
    <row r="334" spans="1:10">
      <c r="A334" s="259"/>
      <c r="B334" s="259"/>
      <c r="C334" s="259"/>
      <c r="D334" s="259"/>
      <c r="E334" s="387"/>
      <c r="F334" s="330"/>
      <c r="G334" s="387"/>
      <c r="H334" s="387"/>
      <c r="I334" s="387"/>
      <c r="J334" s="387"/>
    </row>
    <row r="335" spans="1:10">
      <c r="A335" s="259"/>
      <c r="B335" s="259"/>
      <c r="C335" s="259"/>
      <c r="D335" s="259"/>
      <c r="E335" s="387"/>
      <c r="F335" s="330"/>
      <c r="G335" s="387"/>
      <c r="H335" s="387"/>
      <c r="I335" s="387"/>
      <c r="J335" s="387"/>
    </row>
    <row r="336" spans="1:10">
      <c r="A336" s="259"/>
      <c r="B336" s="259"/>
      <c r="C336" s="259"/>
      <c r="D336" s="259"/>
      <c r="E336" s="387"/>
      <c r="F336" s="330"/>
      <c r="G336" s="387"/>
      <c r="H336" s="387"/>
      <c r="I336" s="387"/>
      <c r="J336" s="387"/>
    </row>
    <row r="337" spans="1:10">
      <c r="A337" s="259"/>
      <c r="B337" s="259"/>
      <c r="C337" s="259"/>
      <c r="D337" s="259"/>
      <c r="E337" s="387"/>
      <c r="F337" s="330"/>
      <c r="G337" s="387"/>
      <c r="H337" s="387"/>
      <c r="I337" s="387"/>
      <c r="J337" s="387"/>
    </row>
    <row r="338" spans="1:10">
      <c r="A338" s="259"/>
      <c r="B338" s="259"/>
      <c r="C338" s="259"/>
      <c r="D338" s="259"/>
      <c r="E338" s="387"/>
      <c r="F338" s="330"/>
      <c r="G338" s="387"/>
      <c r="H338" s="387"/>
      <c r="I338" s="387"/>
      <c r="J338" s="387"/>
    </row>
    <row r="339" spans="1:10">
      <c r="A339" s="259"/>
      <c r="B339" s="259"/>
      <c r="C339" s="259"/>
      <c r="D339" s="259"/>
      <c r="E339" s="387"/>
      <c r="F339" s="330"/>
      <c r="G339" s="387"/>
      <c r="H339" s="387"/>
      <c r="I339" s="387"/>
      <c r="J339" s="387"/>
    </row>
    <row r="340" spans="1:10">
      <c r="A340" s="259"/>
      <c r="B340" s="259"/>
      <c r="C340" s="259"/>
      <c r="D340" s="259"/>
      <c r="E340" s="387"/>
      <c r="F340" s="330"/>
      <c r="G340" s="387"/>
      <c r="H340" s="387"/>
      <c r="I340" s="387"/>
      <c r="J340" s="387"/>
    </row>
    <row r="341" spans="1:10">
      <c r="A341" s="259"/>
      <c r="B341" s="259"/>
      <c r="C341" s="259"/>
      <c r="D341" s="259"/>
      <c r="E341" s="387"/>
      <c r="F341" s="330"/>
      <c r="G341" s="387"/>
      <c r="H341" s="387"/>
      <c r="I341" s="387"/>
      <c r="J341" s="387"/>
    </row>
    <row r="342" spans="1:10">
      <c r="A342" s="259"/>
      <c r="B342" s="259"/>
      <c r="C342" s="259"/>
      <c r="D342" s="259"/>
      <c r="E342" s="387"/>
      <c r="F342" s="330"/>
      <c r="G342" s="387"/>
      <c r="H342" s="387"/>
      <c r="I342" s="387"/>
      <c r="J342" s="387"/>
    </row>
    <row r="343" spans="1:10">
      <c r="A343" s="259"/>
      <c r="B343" s="259"/>
      <c r="C343" s="259"/>
      <c r="D343" s="259"/>
      <c r="E343" s="387"/>
      <c r="F343" s="330"/>
      <c r="G343" s="387"/>
      <c r="H343" s="387"/>
      <c r="I343" s="387"/>
      <c r="J343" s="387"/>
    </row>
    <row r="344" spans="1:10">
      <c r="A344" s="259"/>
      <c r="B344" s="259"/>
      <c r="C344" s="259"/>
      <c r="D344" s="259"/>
      <c r="E344" s="387"/>
      <c r="F344" s="330"/>
      <c r="G344" s="387"/>
      <c r="H344" s="387"/>
      <c r="I344" s="387"/>
      <c r="J344" s="387"/>
    </row>
    <row r="345" spans="1:10">
      <c r="A345" s="259"/>
      <c r="B345" s="259"/>
      <c r="C345" s="259"/>
      <c r="D345" s="259"/>
      <c r="E345" s="387"/>
      <c r="F345" s="330"/>
      <c r="G345" s="387"/>
      <c r="H345" s="387"/>
      <c r="I345" s="387"/>
      <c r="J345" s="387"/>
    </row>
    <row r="346" spans="1:10">
      <c r="A346" s="259"/>
      <c r="B346" s="259"/>
      <c r="C346" s="259"/>
      <c r="D346" s="259"/>
      <c r="E346" s="387"/>
      <c r="F346" s="330"/>
      <c r="G346" s="387"/>
      <c r="H346" s="387"/>
      <c r="I346" s="387"/>
      <c r="J346" s="387"/>
    </row>
    <row r="347" spans="1:10">
      <c r="A347" s="259"/>
      <c r="B347" s="259"/>
      <c r="C347" s="259"/>
      <c r="D347" s="259"/>
      <c r="E347" s="387"/>
      <c r="F347" s="330"/>
      <c r="G347" s="387"/>
      <c r="H347" s="387"/>
      <c r="I347" s="387"/>
      <c r="J347" s="387"/>
    </row>
    <row r="348" spans="1:10">
      <c r="A348" s="259"/>
      <c r="B348" s="259"/>
      <c r="C348" s="259"/>
      <c r="D348" s="259"/>
      <c r="E348" s="387"/>
      <c r="F348" s="330"/>
      <c r="G348" s="387"/>
      <c r="H348" s="387"/>
      <c r="I348" s="387"/>
      <c r="J348" s="387"/>
    </row>
    <row r="349" spans="1:10">
      <c r="A349" s="259"/>
      <c r="B349" s="259"/>
      <c r="C349" s="259"/>
      <c r="D349" s="259"/>
      <c r="E349" s="387"/>
      <c r="F349" s="330"/>
      <c r="G349" s="387"/>
      <c r="H349" s="387"/>
      <c r="I349" s="387"/>
      <c r="J349" s="387"/>
    </row>
    <row r="350" spans="1:10">
      <c r="A350" s="259"/>
      <c r="B350" s="259"/>
      <c r="C350" s="259"/>
      <c r="D350" s="259"/>
      <c r="E350" s="387"/>
      <c r="F350" s="330"/>
      <c r="G350" s="387"/>
      <c r="H350" s="387"/>
      <c r="I350" s="387"/>
      <c r="J350" s="387"/>
    </row>
    <row r="351" spans="1:10">
      <c r="A351" s="259"/>
      <c r="B351" s="259"/>
      <c r="C351" s="259"/>
      <c r="D351" s="259"/>
      <c r="E351" s="387"/>
      <c r="F351" s="330"/>
      <c r="G351" s="387"/>
      <c r="H351" s="387"/>
      <c r="I351" s="387"/>
      <c r="J351" s="387"/>
    </row>
    <row r="352" spans="1:10">
      <c r="A352" s="259"/>
      <c r="B352" s="259"/>
      <c r="C352" s="259"/>
      <c r="D352" s="259"/>
      <c r="E352" s="387"/>
      <c r="F352" s="330"/>
      <c r="G352" s="387"/>
      <c r="H352" s="387"/>
      <c r="I352" s="387"/>
      <c r="J352" s="387"/>
    </row>
    <row r="353" spans="1:10">
      <c r="A353" s="259"/>
      <c r="B353" s="259"/>
      <c r="C353" s="259"/>
      <c r="D353" s="259"/>
      <c r="E353" s="387"/>
      <c r="F353" s="330"/>
      <c r="G353" s="387"/>
      <c r="H353" s="387"/>
      <c r="I353" s="387"/>
      <c r="J353" s="387"/>
    </row>
    <row r="354" spans="1:10">
      <c r="A354" s="259"/>
      <c r="B354" s="259"/>
      <c r="C354" s="259"/>
      <c r="D354" s="259"/>
      <c r="E354" s="387"/>
      <c r="F354" s="330"/>
      <c r="G354" s="387"/>
      <c r="H354" s="387"/>
      <c r="I354" s="387"/>
      <c r="J354" s="387"/>
    </row>
    <row r="355" spans="1:10">
      <c r="A355" s="259"/>
      <c r="B355" s="259"/>
      <c r="C355" s="259"/>
      <c r="D355" s="259"/>
      <c r="E355" s="387"/>
      <c r="F355" s="330"/>
      <c r="G355" s="387"/>
      <c r="H355" s="387"/>
      <c r="I355" s="387"/>
      <c r="J355" s="387"/>
    </row>
    <row r="356" spans="1:10">
      <c r="A356" s="259"/>
      <c r="B356" s="259"/>
      <c r="C356" s="259"/>
      <c r="D356" s="259"/>
      <c r="E356" s="387"/>
      <c r="F356" s="330"/>
      <c r="G356" s="387"/>
      <c r="H356" s="387"/>
      <c r="I356" s="387"/>
      <c r="J356" s="387"/>
    </row>
    <row r="357" spans="1:10">
      <c r="A357" s="259"/>
      <c r="B357" s="259"/>
      <c r="C357" s="259"/>
      <c r="D357" s="259"/>
      <c r="E357" s="387"/>
      <c r="F357" s="330"/>
      <c r="G357" s="387"/>
      <c r="H357" s="387"/>
      <c r="I357" s="387"/>
      <c r="J357" s="387"/>
    </row>
    <row r="358" spans="1:10">
      <c r="A358" s="259"/>
      <c r="B358" s="259"/>
      <c r="C358" s="259"/>
      <c r="D358" s="259"/>
      <c r="E358" s="387"/>
      <c r="F358" s="330"/>
      <c r="G358" s="387"/>
      <c r="H358" s="387"/>
      <c r="I358" s="387"/>
      <c r="J358" s="387"/>
    </row>
    <row r="359" spans="1:10">
      <c r="A359" s="259"/>
      <c r="B359" s="259"/>
      <c r="C359" s="259"/>
      <c r="D359" s="259"/>
      <c r="E359" s="387"/>
      <c r="F359" s="330"/>
      <c r="G359" s="387"/>
      <c r="H359" s="387"/>
      <c r="I359" s="387"/>
      <c r="J359" s="387"/>
    </row>
    <row r="360" spans="1:10">
      <c r="A360" s="259"/>
      <c r="B360" s="259"/>
      <c r="C360" s="259"/>
      <c r="D360" s="259"/>
      <c r="E360" s="387"/>
      <c r="F360" s="330"/>
      <c r="G360" s="387"/>
      <c r="H360" s="387"/>
      <c r="I360" s="387"/>
      <c r="J360" s="387"/>
    </row>
    <row r="361" spans="1:10">
      <c r="A361" s="259"/>
      <c r="B361" s="259"/>
      <c r="C361" s="259"/>
      <c r="D361" s="259"/>
      <c r="E361" s="387"/>
      <c r="F361" s="330"/>
      <c r="G361" s="387"/>
      <c r="H361" s="387"/>
      <c r="I361" s="387"/>
      <c r="J361" s="387"/>
    </row>
    <row r="362" spans="1:10">
      <c r="A362" s="259"/>
      <c r="B362" s="259"/>
      <c r="C362" s="259"/>
      <c r="D362" s="259"/>
      <c r="E362" s="387"/>
      <c r="F362" s="330"/>
      <c r="G362" s="387"/>
      <c r="H362" s="387"/>
      <c r="I362" s="387"/>
      <c r="J362" s="387"/>
    </row>
    <row r="363" spans="1:10">
      <c r="A363" s="259"/>
      <c r="B363" s="259"/>
      <c r="C363" s="259"/>
      <c r="D363" s="259"/>
      <c r="E363" s="387"/>
      <c r="F363" s="330"/>
      <c r="G363" s="387"/>
      <c r="H363" s="387"/>
      <c r="I363" s="387"/>
      <c r="J363" s="387"/>
    </row>
    <row r="364" spans="1:10">
      <c r="A364" s="259"/>
      <c r="B364" s="259"/>
      <c r="C364" s="259"/>
      <c r="D364" s="259"/>
      <c r="E364" s="387"/>
      <c r="F364" s="330"/>
      <c r="G364" s="387"/>
      <c r="H364" s="387"/>
      <c r="I364" s="387"/>
      <c r="J364" s="387"/>
    </row>
    <row r="365" spans="1:10">
      <c r="A365" s="259"/>
      <c r="B365" s="259"/>
      <c r="C365" s="259"/>
      <c r="D365" s="259"/>
      <c r="E365" s="387"/>
      <c r="F365" s="330"/>
      <c r="G365" s="387"/>
      <c r="H365" s="387"/>
      <c r="I365" s="387"/>
      <c r="J365" s="387"/>
    </row>
    <row r="366" spans="1:10">
      <c r="A366" s="259"/>
      <c r="B366" s="259"/>
      <c r="C366" s="259"/>
      <c r="D366" s="259"/>
      <c r="E366" s="387"/>
      <c r="F366" s="330"/>
      <c r="G366" s="387"/>
      <c r="H366" s="387"/>
      <c r="I366" s="387"/>
      <c r="J366" s="387"/>
    </row>
    <row r="367" spans="1:10">
      <c r="A367" s="259"/>
      <c r="B367" s="259"/>
      <c r="C367" s="259"/>
      <c r="D367" s="259"/>
      <c r="E367" s="387"/>
      <c r="F367" s="330"/>
      <c r="G367" s="387"/>
      <c r="H367" s="387"/>
      <c r="I367" s="387"/>
      <c r="J367" s="387"/>
    </row>
    <row r="368" spans="1:10">
      <c r="A368" s="259"/>
      <c r="B368" s="259"/>
      <c r="C368" s="259"/>
      <c r="D368" s="259"/>
      <c r="E368" s="387"/>
      <c r="F368" s="330"/>
      <c r="G368" s="387"/>
      <c r="H368" s="387"/>
      <c r="I368" s="387"/>
      <c r="J368" s="387"/>
    </row>
    <row r="369" spans="1:10">
      <c r="A369" s="259"/>
      <c r="B369" s="259"/>
      <c r="C369" s="259"/>
      <c r="D369" s="259"/>
      <c r="E369" s="387"/>
      <c r="F369" s="330"/>
      <c r="G369" s="387"/>
      <c r="H369" s="387"/>
      <c r="I369" s="387"/>
      <c r="J369" s="387"/>
    </row>
    <row r="370" spans="1:10">
      <c r="A370" s="259"/>
      <c r="B370" s="259"/>
      <c r="C370" s="259"/>
      <c r="D370" s="259"/>
      <c r="E370" s="387"/>
      <c r="F370" s="330"/>
      <c r="G370" s="387"/>
      <c r="H370" s="387"/>
      <c r="I370" s="387"/>
      <c r="J370" s="387"/>
    </row>
    <row r="371" spans="1:10">
      <c r="A371" s="259"/>
      <c r="B371" s="259"/>
      <c r="C371" s="259"/>
      <c r="D371" s="259"/>
      <c r="E371" s="387"/>
      <c r="F371" s="330"/>
      <c r="G371" s="387"/>
      <c r="H371" s="387"/>
      <c r="I371" s="387"/>
      <c r="J371" s="387"/>
    </row>
    <row r="372" spans="1:10">
      <c r="A372" s="259"/>
      <c r="B372" s="259"/>
      <c r="C372" s="259"/>
      <c r="D372" s="259"/>
      <c r="E372" s="387"/>
      <c r="F372" s="330"/>
      <c r="G372" s="387"/>
      <c r="H372" s="387"/>
      <c r="I372" s="387"/>
      <c r="J372" s="387"/>
    </row>
    <row r="373" spans="1:10">
      <c r="A373" s="259"/>
      <c r="B373" s="259"/>
      <c r="C373" s="259"/>
      <c r="D373" s="259"/>
      <c r="E373" s="387"/>
      <c r="F373" s="330"/>
      <c r="G373" s="387"/>
      <c r="H373" s="387"/>
      <c r="I373" s="387"/>
      <c r="J373" s="387"/>
    </row>
    <row r="374" spans="1:10">
      <c r="A374" s="259"/>
      <c r="B374" s="259"/>
      <c r="C374" s="259"/>
      <c r="D374" s="259"/>
      <c r="E374" s="387"/>
      <c r="F374" s="330"/>
      <c r="G374" s="387"/>
      <c r="H374" s="387"/>
      <c r="I374" s="387"/>
      <c r="J374" s="387"/>
    </row>
    <row r="375" spans="1:10">
      <c r="A375" s="259"/>
      <c r="B375" s="259"/>
      <c r="C375" s="259"/>
      <c r="D375" s="259"/>
      <c r="E375" s="387"/>
      <c r="F375" s="330"/>
      <c r="G375" s="387"/>
      <c r="H375" s="387"/>
      <c r="I375" s="387"/>
      <c r="J375" s="387"/>
    </row>
    <row r="376" spans="1:10">
      <c r="A376" s="259"/>
      <c r="B376" s="259"/>
      <c r="C376" s="259"/>
      <c r="D376" s="259"/>
      <c r="E376" s="387"/>
      <c r="F376" s="330"/>
      <c r="G376" s="387"/>
      <c r="H376" s="387"/>
      <c r="I376" s="387"/>
      <c r="J376" s="387"/>
    </row>
    <row r="377" spans="1:10">
      <c r="A377" s="259"/>
      <c r="B377" s="259"/>
      <c r="C377" s="259"/>
      <c r="D377" s="259"/>
      <c r="E377" s="387"/>
      <c r="F377" s="330"/>
      <c r="G377" s="387"/>
      <c r="H377" s="387"/>
      <c r="I377" s="387"/>
      <c r="J377" s="387"/>
    </row>
    <row r="378" spans="1:10">
      <c r="A378" s="259"/>
      <c r="B378" s="259"/>
      <c r="C378" s="259"/>
      <c r="D378" s="259"/>
      <c r="E378" s="387"/>
      <c r="F378" s="330"/>
      <c r="G378" s="387"/>
      <c r="H378" s="387"/>
      <c r="I378" s="387"/>
      <c r="J378" s="387"/>
    </row>
    <row r="379" spans="1:10">
      <c r="A379" s="259"/>
      <c r="B379" s="259"/>
      <c r="C379" s="259"/>
      <c r="D379" s="259"/>
      <c r="E379" s="387"/>
      <c r="F379" s="330"/>
      <c r="G379" s="387"/>
      <c r="H379" s="387"/>
      <c r="I379" s="387"/>
      <c r="J379" s="387"/>
    </row>
    <row r="380" spans="1:10">
      <c r="A380" s="259"/>
      <c r="B380" s="259"/>
      <c r="C380" s="259"/>
      <c r="D380" s="259"/>
      <c r="E380" s="387"/>
      <c r="F380" s="330"/>
      <c r="G380" s="387"/>
      <c r="H380" s="387"/>
      <c r="I380" s="387"/>
      <c r="J380" s="387"/>
    </row>
    <row r="381" spans="1:10">
      <c r="A381" s="259"/>
      <c r="B381" s="259"/>
      <c r="C381" s="259"/>
      <c r="D381" s="259"/>
      <c r="E381" s="387"/>
      <c r="F381" s="330"/>
      <c r="G381" s="387"/>
      <c r="H381" s="387"/>
      <c r="I381" s="387"/>
      <c r="J381" s="387"/>
    </row>
    <row r="382" spans="1:10">
      <c r="A382" s="259"/>
      <c r="B382" s="259"/>
      <c r="C382" s="259"/>
      <c r="D382" s="259"/>
      <c r="E382" s="387"/>
      <c r="F382" s="330"/>
      <c r="G382" s="387"/>
      <c r="H382" s="387"/>
      <c r="I382" s="387"/>
      <c r="J382" s="387"/>
    </row>
    <row r="383" spans="1:10">
      <c r="A383" s="259"/>
      <c r="B383" s="259"/>
      <c r="C383" s="259"/>
      <c r="D383" s="259"/>
      <c r="E383" s="387"/>
      <c r="F383" s="330"/>
      <c r="G383" s="387"/>
      <c r="H383" s="387"/>
      <c r="I383" s="387"/>
      <c r="J383" s="387"/>
    </row>
    <row r="384" spans="1:10">
      <c r="A384" s="259"/>
      <c r="B384" s="259"/>
      <c r="C384" s="259"/>
      <c r="D384" s="259"/>
      <c r="E384" s="387"/>
      <c r="F384" s="330"/>
      <c r="G384" s="387"/>
      <c r="H384" s="387"/>
      <c r="I384" s="387"/>
      <c r="J384" s="387"/>
    </row>
    <row r="385" spans="1:10">
      <c r="A385" s="259"/>
      <c r="B385" s="259"/>
      <c r="C385" s="259"/>
      <c r="D385" s="259"/>
      <c r="E385" s="387"/>
      <c r="F385" s="330"/>
      <c r="G385" s="387"/>
      <c r="H385" s="387"/>
      <c r="I385" s="387"/>
      <c r="J385" s="387"/>
    </row>
    <row r="386" spans="1:10">
      <c r="A386" s="259"/>
      <c r="B386" s="259"/>
      <c r="C386" s="259"/>
      <c r="D386" s="259"/>
      <c r="E386" s="387"/>
      <c r="F386" s="330"/>
      <c r="G386" s="387"/>
      <c r="H386" s="387"/>
      <c r="I386" s="387"/>
      <c r="J386" s="387"/>
    </row>
    <row r="387" spans="1:10">
      <c r="A387" s="259"/>
      <c r="B387" s="259"/>
      <c r="C387" s="259"/>
      <c r="D387" s="259"/>
      <c r="E387" s="387"/>
      <c r="F387" s="330"/>
      <c r="G387" s="387"/>
      <c r="H387" s="387"/>
      <c r="I387" s="387"/>
      <c r="J387" s="387"/>
    </row>
    <row r="388" spans="1:10">
      <c r="A388" s="259"/>
      <c r="B388" s="259"/>
      <c r="C388" s="259"/>
      <c r="D388" s="259"/>
      <c r="E388" s="387"/>
      <c r="F388" s="330"/>
      <c r="G388" s="387"/>
      <c r="H388" s="387"/>
      <c r="I388" s="387"/>
      <c r="J388" s="387"/>
    </row>
    <row r="389" spans="1:10">
      <c r="A389" s="259"/>
      <c r="B389" s="259"/>
      <c r="C389" s="259"/>
      <c r="D389" s="259"/>
      <c r="E389" s="387"/>
      <c r="F389" s="330"/>
      <c r="G389" s="387"/>
      <c r="H389" s="387"/>
      <c r="I389" s="387"/>
      <c r="J389" s="387"/>
    </row>
    <row r="390" spans="1:10">
      <c r="A390" s="259"/>
      <c r="B390" s="259"/>
      <c r="C390" s="259"/>
      <c r="D390" s="259"/>
      <c r="E390" s="387"/>
      <c r="F390" s="330"/>
      <c r="G390" s="387"/>
      <c r="H390" s="387"/>
      <c r="I390" s="387"/>
      <c r="J390" s="387"/>
    </row>
    <row r="391" spans="1:10">
      <c r="A391" s="259"/>
      <c r="B391" s="259"/>
      <c r="C391" s="259"/>
      <c r="D391" s="259"/>
      <c r="E391" s="387"/>
      <c r="F391" s="330"/>
      <c r="G391" s="387"/>
      <c r="H391" s="387"/>
      <c r="I391" s="387"/>
      <c r="J391" s="387"/>
    </row>
    <row r="392" spans="1:10">
      <c r="A392" s="259"/>
      <c r="B392" s="259"/>
      <c r="C392" s="259"/>
      <c r="D392" s="259"/>
      <c r="E392" s="387"/>
      <c r="F392" s="330"/>
      <c r="G392" s="387"/>
      <c r="H392" s="387"/>
      <c r="I392" s="387"/>
      <c r="J392" s="387"/>
    </row>
    <row r="393" spans="1:10">
      <c r="A393" s="259"/>
      <c r="B393" s="259"/>
      <c r="C393" s="259"/>
      <c r="D393" s="259"/>
      <c r="E393" s="387"/>
      <c r="F393" s="330"/>
      <c r="G393" s="387"/>
      <c r="H393" s="387"/>
      <c r="I393" s="387"/>
      <c r="J393" s="387"/>
    </row>
    <row r="394" spans="1:10">
      <c r="A394" s="259"/>
      <c r="B394" s="259"/>
      <c r="C394" s="259"/>
      <c r="D394" s="259"/>
      <c r="E394" s="387"/>
      <c r="F394" s="330"/>
      <c r="G394" s="387"/>
      <c r="H394" s="387"/>
      <c r="I394" s="387"/>
      <c r="J394" s="387"/>
    </row>
    <row r="395" spans="1:10">
      <c r="A395" s="259"/>
      <c r="B395" s="259"/>
      <c r="C395" s="259"/>
      <c r="D395" s="259"/>
      <c r="E395" s="387"/>
      <c r="F395" s="330"/>
      <c r="G395" s="387"/>
      <c r="H395" s="387"/>
      <c r="I395" s="387"/>
      <c r="J395" s="387"/>
    </row>
    <row r="396" spans="1:10">
      <c r="A396" s="259"/>
      <c r="B396" s="259"/>
      <c r="C396" s="259"/>
      <c r="D396" s="259"/>
      <c r="E396" s="387"/>
      <c r="F396" s="330"/>
      <c r="G396" s="387"/>
      <c r="H396" s="387"/>
      <c r="I396" s="387"/>
      <c r="J396" s="387"/>
    </row>
    <row r="397" spans="1:10">
      <c r="A397" s="259"/>
      <c r="B397" s="259"/>
      <c r="C397" s="259"/>
      <c r="D397" s="259"/>
      <c r="E397" s="387"/>
      <c r="F397" s="330"/>
      <c r="G397" s="387"/>
      <c r="H397" s="387"/>
      <c r="I397" s="387"/>
      <c r="J397" s="387"/>
    </row>
    <row r="398" spans="1:10">
      <c r="A398" s="259"/>
      <c r="B398" s="259"/>
      <c r="C398" s="259"/>
      <c r="D398" s="259"/>
      <c r="E398" s="387"/>
      <c r="F398" s="330"/>
      <c r="G398" s="387"/>
      <c r="H398" s="387"/>
      <c r="I398" s="387"/>
      <c r="J398" s="387"/>
    </row>
    <row r="399" spans="1:10">
      <c r="A399" s="259"/>
      <c r="B399" s="259"/>
      <c r="C399" s="259"/>
      <c r="D399" s="259"/>
      <c r="E399" s="387"/>
      <c r="F399" s="330"/>
      <c r="G399" s="387"/>
      <c r="H399" s="387"/>
      <c r="I399" s="387"/>
      <c r="J399" s="387"/>
    </row>
    <row r="400" spans="1:10">
      <c r="A400" s="259"/>
      <c r="B400" s="259"/>
      <c r="C400" s="259"/>
      <c r="D400" s="259"/>
      <c r="E400" s="387"/>
      <c r="F400" s="330"/>
      <c r="G400" s="387"/>
      <c r="H400" s="387"/>
      <c r="I400" s="387"/>
      <c r="J400" s="387"/>
    </row>
    <row r="401" spans="1:10">
      <c r="A401" s="259"/>
      <c r="B401" s="259"/>
      <c r="C401" s="259"/>
      <c r="D401" s="259"/>
      <c r="E401" s="387"/>
      <c r="F401" s="330"/>
      <c r="G401" s="387"/>
      <c r="H401" s="387"/>
      <c r="I401" s="387"/>
      <c r="J401" s="387"/>
    </row>
    <row r="402" spans="1:10">
      <c r="A402" s="259"/>
      <c r="B402" s="259"/>
      <c r="C402" s="259"/>
      <c r="D402" s="259"/>
      <c r="E402" s="387"/>
      <c r="F402" s="330"/>
      <c r="G402" s="387"/>
      <c r="H402" s="387"/>
      <c r="I402" s="387"/>
      <c r="J402" s="387"/>
    </row>
    <row r="403" spans="1:10">
      <c r="A403" s="259"/>
      <c r="B403" s="259"/>
      <c r="C403" s="259"/>
      <c r="D403" s="259"/>
      <c r="E403" s="387"/>
      <c r="F403" s="330"/>
      <c r="G403" s="387"/>
      <c r="H403" s="387"/>
      <c r="I403" s="387"/>
      <c r="J403" s="387"/>
    </row>
    <row r="404" spans="1:10">
      <c r="A404" s="259"/>
      <c r="B404" s="259"/>
      <c r="C404" s="259"/>
      <c r="D404" s="259"/>
      <c r="E404" s="387"/>
      <c r="F404" s="330"/>
      <c r="G404" s="387"/>
      <c r="H404" s="387"/>
      <c r="I404" s="387"/>
      <c r="J404" s="387"/>
    </row>
    <row r="405" spans="1:10">
      <c r="A405" s="259"/>
      <c r="B405" s="259"/>
      <c r="C405" s="259"/>
      <c r="D405" s="259"/>
      <c r="E405" s="387"/>
      <c r="F405" s="330"/>
      <c r="G405" s="387"/>
      <c r="H405" s="387"/>
      <c r="I405" s="387"/>
      <c r="J405" s="387"/>
    </row>
    <row r="406" spans="1:10">
      <c r="A406" s="259"/>
      <c r="B406" s="259"/>
      <c r="C406" s="259"/>
      <c r="D406" s="259"/>
      <c r="E406" s="387"/>
      <c r="F406" s="330"/>
      <c r="G406" s="387"/>
      <c r="H406" s="387"/>
      <c r="I406" s="387"/>
      <c r="J406" s="387"/>
    </row>
    <row r="407" spans="1:10">
      <c r="A407" s="259"/>
      <c r="B407" s="259"/>
      <c r="C407" s="259"/>
      <c r="D407" s="259"/>
      <c r="E407" s="387"/>
      <c r="F407" s="330"/>
      <c r="G407" s="387"/>
      <c r="H407" s="387"/>
      <c r="I407" s="387"/>
      <c r="J407" s="387"/>
    </row>
    <row r="408" spans="1:10">
      <c r="A408" s="259"/>
      <c r="B408" s="259"/>
      <c r="C408" s="259"/>
      <c r="D408" s="259"/>
      <c r="E408" s="387"/>
      <c r="F408" s="330"/>
      <c r="G408" s="387"/>
      <c r="H408" s="387"/>
      <c r="I408" s="387"/>
      <c r="J408" s="387"/>
    </row>
    <row r="409" spans="1:10">
      <c r="A409" s="259"/>
      <c r="B409" s="259"/>
      <c r="C409" s="259"/>
      <c r="D409" s="259"/>
      <c r="E409" s="387"/>
      <c r="F409" s="330"/>
      <c r="G409" s="387"/>
      <c r="H409" s="387"/>
      <c r="I409" s="387"/>
      <c r="J409" s="387"/>
    </row>
    <row r="410" spans="1:10">
      <c r="A410" s="259"/>
      <c r="B410" s="259"/>
      <c r="C410" s="259"/>
      <c r="D410" s="259"/>
      <c r="E410" s="387"/>
      <c r="F410" s="330"/>
      <c r="G410" s="387"/>
      <c r="H410" s="387"/>
      <c r="I410" s="387"/>
      <c r="J410" s="387"/>
    </row>
    <row r="411" spans="1:10">
      <c r="A411" s="259"/>
      <c r="B411" s="259"/>
      <c r="C411" s="259"/>
      <c r="D411" s="259"/>
      <c r="E411" s="387"/>
      <c r="F411" s="330"/>
      <c r="G411" s="387"/>
      <c r="H411" s="387"/>
      <c r="I411" s="387"/>
      <c r="J411" s="387"/>
    </row>
    <row r="412" spans="1:10">
      <c r="A412" s="259"/>
      <c r="B412" s="259"/>
      <c r="C412" s="259"/>
      <c r="D412" s="259"/>
      <c r="E412" s="387"/>
      <c r="F412" s="330"/>
      <c r="G412" s="387"/>
      <c r="H412" s="387"/>
      <c r="I412" s="387"/>
      <c r="J412" s="387"/>
    </row>
    <row r="413" spans="1:10">
      <c r="A413" s="259"/>
      <c r="B413" s="259"/>
      <c r="C413" s="259"/>
      <c r="D413" s="259"/>
      <c r="E413" s="387"/>
      <c r="F413" s="330"/>
      <c r="G413" s="387"/>
      <c r="H413" s="387"/>
      <c r="I413" s="387"/>
      <c r="J413" s="387"/>
    </row>
    <row r="414" spans="1:10">
      <c r="A414" s="259"/>
      <c r="B414" s="259"/>
      <c r="C414" s="259"/>
      <c r="D414" s="259"/>
      <c r="E414" s="387"/>
      <c r="F414" s="330"/>
      <c r="G414" s="387"/>
      <c r="H414" s="387"/>
      <c r="I414" s="387"/>
      <c r="J414" s="387"/>
    </row>
    <row r="415" spans="1:10">
      <c r="A415" s="259"/>
      <c r="B415" s="259"/>
      <c r="C415" s="259"/>
      <c r="D415" s="259"/>
      <c r="E415" s="387"/>
      <c r="F415" s="330"/>
      <c r="G415" s="387"/>
      <c r="H415" s="387"/>
      <c r="I415" s="387"/>
      <c r="J415" s="387"/>
    </row>
    <row r="416" spans="1:10">
      <c r="A416" s="259"/>
      <c r="B416" s="259"/>
      <c r="C416" s="259"/>
      <c r="D416" s="259"/>
      <c r="E416" s="387"/>
      <c r="F416" s="330"/>
      <c r="G416" s="387"/>
      <c r="H416" s="387"/>
      <c r="I416" s="387"/>
      <c r="J416" s="387"/>
    </row>
    <row r="417" spans="1:10">
      <c r="A417" s="259"/>
      <c r="B417" s="259"/>
      <c r="C417" s="259"/>
      <c r="D417" s="259"/>
      <c r="E417" s="387"/>
      <c r="F417" s="330"/>
      <c r="G417" s="387"/>
      <c r="H417" s="387"/>
      <c r="I417" s="387"/>
      <c r="J417" s="387"/>
    </row>
    <row r="418" spans="1:10">
      <c r="A418" s="259"/>
      <c r="B418" s="259"/>
      <c r="C418" s="259"/>
      <c r="D418" s="259"/>
      <c r="E418" s="387"/>
      <c r="F418" s="330"/>
      <c r="G418" s="387"/>
      <c r="H418" s="387"/>
      <c r="I418" s="387"/>
      <c r="J418" s="387"/>
    </row>
    <row r="419" spans="1:10">
      <c r="A419" s="259"/>
      <c r="B419" s="259"/>
      <c r="C419" s="259"/>
      <c r="D419" s="259"/>
      <c r="E419" s="387"/>
      <c r="F419" s="330"/>
      <c r="G419" s="387"/>
      <c r="H419" s="387"/>
      <c r="I419" s="387"/>
      <c r="J419" s="387"/>
    </row>
    <row r="420" spans="1:10">
      <c r="A420" s="259"/>
      <c r="B420" s="259"/>
      <c r="C420" s="259"/>
      <c r="D420" s="259"/>
      <c r="E420" s="387"/>
      <c r="F420" s="330"/>
      <c r="G420" s="387"/>
      <c r="H420" s="387"/>
      <c r="I420" s="387"/>
      <c r="J420" s="387"/>
    </row>
    <row r="421" spans="1:10">
      <c r="A421" s="259"/>
      <c r="B421" s="259"/>
      <c r="C421" s="259"/>
      <c r="D421" s="259"/>
      <c r="E421" s="387"/>
      <c r="F421" s="330"/>
      <c r="G421" s="387"/>
      <c r="H421" s="387"/>
      <c r="I421" s="387"/>
      <c r="J421" s="387"/>
    </row>
    <row r="422" spans="1:10">
      <c r="A422" s="259"/>
      <c r="B422" s="259"/>
      <c r="C422" s="259"/>
      <c r="D422" s="259"/>
      <c r="E422" s="387"/>
      <c r="F422" s="330"/>
      <c r="G422" s="387"/>
      <c r="H422" s="387"/>
      <c r="I422" s="387"/>
      <c r="J422" s="387"/>
    </row>
    <row r="423" spans="1:10">
      <c r="A423" s="259"/>
      <c r="B423" s="259"/>
      <c r="C423" s="259"/>
      <c r="D423" s="259"/>
      <c r="E423" s="387"/>
      <c r="F423" s="330"/>
      <c r="G423" s="387"/>
      <c r="H423" s="387"/>
      <c r="I423" s="387"/>
      <c r="J423" s="387"/>
    </row>
    <row r="424" spans="1:10">
      <c r="A424" s="259"/>
      <c r="B424" s="259"/>
      <c r="C424" s="259"/>
      <c r="D424" s="259"/>
      <c r="E424" s="387"/>
      <c r="F424" s="330"/>
      <c r="G424" s="387"/>
      <c r="H424" s="387"/>
      <c r="I424" s="387"/>
      <c r="J424" s="387"/>
    </row>
    <row r="425" spans="1:10">
      <c r="A425" s="259"/>
      <c r="B425" s="259"/>
      <c r="C425" s="259"/>
      <c r="D425" s="259"/>
      <c r="E425" s="387"/>
      <c r="F425" s="330"/>
      <c r="G425" s="387"/>
      <c r="H425" s="387"/>
      <c r="I425" s="387"/>
      <c r="J425" s="387"/>
    </row>
    <row r="426" spans="1:10">
      <c r="A426" s="259"/>
      <c r="B426" s="259"/>
      <c r="C426" s="259"/>
      <c r="D426" s="259"/>
      <c r="E426" s="387"/>
      <c r="F426" s="330"/>
      <c r="G426" s="387"/>
      <c r="H426" s="387"/>
      <c r="I426" s="387"/>
      <c r="J426" s="387"/>
    </row>
    <row r="427" spans="1:10">
      <c r="A427" s="259"/>
      <c r="B427" s="259"/>
      <c r="C427" s="259"/>
      <c r="D427" s="259"/>
      <c r="E427" s="387"/>
      <c r="F427" s="330"/>
      <c r="G427" s="387"/>
      <c r="H427" s="387"/>
      <c r="I427" s="387"/>
      <c r="J427" s="387"/>
    </row>
    <row r="428" spans="1:10">
      <c r="A428" s="259"/>
      <c r="B428" s="259"/>
      <c r="C428" s="259"/>
      <c r="D428" s="259"/>
      <c r="E428" s="387"/>
      <c r="F428" s="330"/>
      <c r="G428" s="387"/>
      <c r="H428" s="387"/>
      <c r="I428" s="387"/>
      <c r="J428" s="387"/>
    </row>
    <row r="429" spans="1:10">
      <c r="A429" s="259"/>
      <c r="B429" s="259"/>
      <c r="C429" s="259"/>
      <c r="D429" s="259"/>
      <c r="E429" s="387"/>
      <c r="F429" s="330"/>
      <c r="G429" s="387"/>
      <c r="H429" s="387"/>
      <c r="I429" s="387"/>
      <c r="J429" s="387"/>
    </row>
    <row r="430" spans="1:10">
      <c r="A430" s="259"/>
      <c r="B430" s="259"/>
      <c r="C430" s="259"/>
      <c r="D430" s="259"/>
      <c r="E430" s="387"/>
      <c r="F430" s="330"/>
      <c r="G430" s="387"/>
      <c r="H430" s="387"/>
      <c r="I430" s="387"/>
      <c r="J430" s="387"/>
    </row>
    <row r="431" spans="1:10">
      <c r="A431" s="259"/>
      <c r="B431" s="259"/>
      <c r="C431" s="259"/>
      <c r="D431" s="259"/>
      <c r="E431" s="387"/>
      <c r="F431" s="330"/>
      <c r="G431" s="387"/>
      <c r="H431" s="387"/>
      <c r="I431" s="387"/>
      <c r="J431" s="387"/>
    </row>
    <row r="432" spans="1:10">
      <c r="A432" s="259"/>
      <c r="B432" s="259"/>
      <c r="C432" s="259"/>
      <c r="D432" s="259"/>
      <c r="E432" s="387"/>
      <c r="F432" s="330"/>
      <c r="G432" s="387"/>
      <c r="H432" s="387"/>
      <c r="I432" s="387"/>
      <c r="J432" s="387"/>
    </row>
    <row r="433" spans="1:10">
      <c r="A433" s="259"/>
      <c r="B433" s="259"/>
      <c r="C433" s="259"/>
      <c r="D433" s="259"/>
      <c r="E433" s="387"/>
      <c r="F433" s="330"/>
      <c r="G433" s="387"/>
      <c r="H433" s="387"/>
      <c r="I433" s="387"/>
      <c r="J433" s="387"/>
    </row>
    <row r="434" spans="1:10">
      <c r="A434" s="259"/>
      <c r="B434" s="259"/>
      <c r="C434" s="259"/>
      <c r="D434" s="259"/>
      <c r="E434" s="387"/>
      <c r="F434" s="330"/>
      <c r="G434" s="387"/>
      <c r="H434" s="387"/>
      <c r="I434" s="387"/>
      <c r="J434" s="387"/>
    </row>
    <row r="435" spans="1:10">
      <c r="A435" s="259"/>
      <c r="B435" s="259"/>
      <c r="C435" s="259"/>
      <c r="D435" s="259"/>
      <c r="E435" s="387"/>
      <c r="F435" s="330"/>
      <c r="G435" s="387"/>
      <c r="H435" s="387"/>
      <c r="I435" s="387"/>
      <c r="J435" s="387"/>
    </row>
    <row r="436" spans="1:10">
      <c r="A436" s="259"/>
      <c r="B436" s="259"/>
      <c r="C436" s="259"/>
      <c r="D436" s="259"/>
      <c r="E436" s="387"/>
      <c r="F436" s="330"/>
      <c r="G436" s="387"/>
      <c r="H436" s="387"/>
      <c r="I436" s="387"/>
      <c r="J436" s="387"/>
    </row>
    <row r="437" spans="1:10">
      <c r="A437" s="259"/>
      <c r="B437" s="259"/>
      <c r="C437" s="259"/>
      <c r="D437" s="259"/>
      <c r="E437" s="387"/>
      <c r="F437" s="330"/>
      <c r="G437" s="387"/>
      <c r="H437" s="387"/>
      <c r="I437" s="387"/>
      <c r="J437" s="387"/>
    </row>
    <row r="438" spans="1:10">
      <c r="A438" s="259"/>
      <c r="B438" s="259"/>
      <c r="C438" s="259"/>
      <c r="D438" s="259"/>
      <c r="E438" s="387"/>
      <c r="F438" s="330"/>
      <c r="G438" s="387"/>
      <c r="H438" s="387"/>
      <c r="I438" s="387"/>
      <c r="J438" s="387"/>
    </row>
    <row r="439" spans="1:10">
      <c r="A439" s="259"/>
      <c r="B439" s="259"/>
      <c r="C439" s="259"/>
      <c r="D439" s="259"/>
      <c r="E439" s="387"/>
      <c r="F439" s="330"/>
      <c r="G439" s="387"/>
      <c r="H439" s="387"/>
      <c r="I439" s="387"/>
      <c r="J439" s="387"/>
    </row>
    <row r="440" spans="1:10">
      <c r="A440" s="259"/>
      <c r="B440" s="259"/>
      <c r="C440" s="259"/>
      <c r="D440" s="259"/>
      <c r="E440" s="387"/>
      <c r="F440" s="330"/>
      <c r="G440" s="387"/>
      <c r="H440" s="387"/>
      <c r="I440" s="387"/>
      <c r="J440" s="387"/>
    </row>
    <row r="441" spans="1:10">
      <c r="A441" s="259"/>
      <c r="B441" s="259"/>
      <c r="C441" s="259"/>
      <c r="D441" s="259"/>
      <c r="E441" s="387"/>
      <c r="F441" s="330"/>
      <c r="G441" s="387"/>
      <c r="H441" s="387"/>
      <c r="I441" s="387"/>
      <c r="J441" s="387"/>
    </row>
    <row r="442" spans="1:10">
      <c r="A442" s="259"/>
      <c r="B442" s="259"/>
      <c r="C442" s="259"/>
      <c r="D442" s="259"/>
      <c r="E442" s="387"/>
      <c r="F442" s="330"/>
      <c r="G442" s="387"/>
      <c r="H442" s="387"/>
      <c r="I442" s="387"/>
      <c r="J442" s="387"/>
    </row>
    <row r="443" spans="1:10">
      <c r="A443" s="259"/>
      <c r="B443" s="259"/>
      <c r="C443" s="259"/>
      <c r="D443" s="259"/>
      <c r="E443" s="387"/>
      <c r="F443" s="330"/>
      <c r="G443" s="387"/>
      <c r="H443" s="387"/>
      <c r="I443" s="387"/>
      <c r="J443" s="387"/>
    </row>
    <row r="444" spans="1:10">
      <c r="A444" s="259"/>
      <c r="B444" s="259"/>
      <c r="C444" s="259"/>
      <c r="D444" s="259"/>
      <c r="E444" s="387"/>
      <c r="F444" s="330"/>
      <c r="G444" s="387"/>
      <c r="H444" s="387"/>
      <c r="I444" s="387"/>
      <c r="J444" s="387"/>
    </row>
    <row r="445" spans="1:10">
      <c r="A445" s="259"/>
      <c r="B445" s="259"/>
      <c r="C445" s="259"/>
      <c r="D445" s="259"/>
      <c r="E445" s="387"/>
      <c r="F445" s="330"/>
      <c r="G445" s="387"/>
      <c r="H445" s="387"/>
      <c r="I445" s="387"/>
      <c r="J445" s="387"/>
    </row>
    <row r="446" spans="1:10">
      <c r="A446" s="259"/>
      <c r="B446" s="259"/>
      <c r="C446" s="259"/>
      <c r="D446" s="259"/>
      <c r="E446" s="387"/>
      <c r="F446" s="330"/>
      <c r="G446" s="387"/>
      <c r="H446" s="387"/>
      <c r="I446" s="387"/>
      <c r="J446" s="387"/>
    </row>
    <row r="447" spans="1:10">
      <c r="A447" s="259"/>
      <c r="B447" s="259"/>
      <c r="C447" s="259"/>
      <c r="D447" s="259"/>
      <c r="E447" s="387"/>
      <c r="F447" s="330"/>
      <c r="G447" s="387"/>
      <c r="H447" s="387"/>
      <c r="I447" s="387"/>
      <c r="J447" s="387"/>
    </row>
    <row r="448" spans="1:10">
      <c r="A448" s="259"/>
      <c r="B448" s="259"/>
      <c r="C448" s="259"/>
      <c r="D448" s="259"/>
      <c r="E448" s="387"/>
      <c r="F448" s="330"/>
      <c r="G448" s="387"/>
      <c r="H448" s="387"/>
      <c r="I448" s="387"/>
      <c r="J448" s="387"/>
    </row>
    <row r="449" spans="1:10">
      <c r="A449" s="259"/>
      <c r="B449" s="259"/>
      <c r="C449" s="259"/>
      <c r="D449" s="259"/>
      <c r="E449" s="387"/>
      <c r="F449" s="330"/>
      <c r="G449" s="387"/>
      <c r="H449" s="387"/>
      <c r="I449" s="387"/>
      <c r="J449" s="387"/>
    </row>
    <row r="450" spans="1:10">
      <c r="A450" s="259"/>
      <c r="B450" s="259"/>
      <c r="C450" s="259"/>
      <c r="D450" s="259"/>
      <c r="E450" s="387"/>
      <c r="F450" s="330"/>
      <c r="G450" s="387"/>
      <c r="H450" s="387"/>
      <c r="I450" s="387"/>
      <c r="J450" s="387"/>
    </row>
    <row r="451" spans="1:10">
      <c r="A451" s="259"/>
      <c r="B451" s="259"/>
      <c r="C451" s="259"/>
      <c r="D451" s="259"/>
      <c r="E451" s="387"/>
      <c r="F451" s="330"/>
      <c r="G451" s="387"/>
      <c r="H451" s="387"/>
      <c r="I451" s="387"/>
      <c r="J451" s="387"/>
    </row>
    <row r="452" spans="1:10">
      <c r="A452" s="259"/>
      <c r="B452" s="259"/>
      <c r="C452" s="259"/>
      <c r="D452" s="259"/>
      <c r="E452" s="387"/>
      <c r="F452" s="330"/>
      <c r="G452" s="387"/>
      <c r="H452" s="387"/>
      <c r="I452" s="387"/>
      <c r="J452" s="387"/>
    </row>
    <row r="453" spans="1:10">
      <c r="A453" s="259"/>
      <c r="B453" s="259"/>
      <c r="C453" s="259"/>
      <c r="D453" s="259"/>
      <c r="E453" s="387"/>
      <c r="F453" s="330"/>
      <c r="G453" s="387"/>
      <c r="H453" s="387"/>
      <c r="I453" s="387"/>
      <c r="J453" s="387"/>
    </row>
    <row r="454" spans="1:10">
      <c r="A454" s="259"/>
      <c r="B454" s="259"/>
      <c r="C454" s="259"/>
      <c r="D454" s="259"/>
      <c r="E454" s="387"/>
      <c r="F454" s="330"/>
      <c r="G454" s="387"/>
      <c r="H454" s="387"/>
      <c r="I454" s="387"/>
      <c r="J454" s="387"/>
    </row>
    <row r="455" spans="1:10">
      <c r="A455" s="259"/>
      <c r="B455" s="259"/>
      <c r="C455" s="259"/>
      <c r="D455" s="259"/>
      <c r="E455" s="387"/>
      <c r="F455" s="330"/>
      <c r="G455" s="387"/>
      <c r="H455" s="387"/>
      <c r="I455" s="387"/>
      <c r="J455" s="387"/>
    </row>
    <row r="456" spans="1:10">
      <c r="A456" s="259"/>
      <c r="B456" s="259"/>
      <c r="C456" s="259"/>
      <c r="D456" s="259"/>
      <c r="E456" s="387"/>
      <c r="F456" s="330"/>
      <c r="G456" s="387"/>
      <c r="H456" s="387"/>
      <c r="I456" s="387"/>
      <c r="J456" s="387"/>
    </row>
    <row r="457" spans="1:10">
      <c r="A457" s="259"/>
      <c r="B457" s="259"/>
      <c r="C457" s="259"/>
      <c r="D457" s="259"/>
      <c r="E457" s="387"/>
      <c r="F457" s="330"/>
      <c r="G457" s="387"/>
      <c r="H457" s="387"/>
      <c r="I457" s="387"/>
      <c r="J457" s="387"/>
    </row>
    <row r="458" spans="1:10">
      <c r="A458" s="259"/>
      <c r="B458" s="259"/>
      <c r="C458" s="259"/>
      <c r="D458" s="259"/>
      <c r="E458" s="387"/>
      <c r="F458" s="330"/>
      <c r="G458" s="387"/>
      <c r="H458" s="387"/>
      <c r="I458" s="387"/>
      <c r="J458" s="387"/>
    </row>
    <row r="459" spans="1:10">
      <c r="A459" s="259"/>
      <c r="B459" s="259"/>
      <c r="C459" s="259"/>
      <c r="D459" s="259"/>
      <c r="E459" s="387"/>
      <c r="F459" s="330"/>
      <c r="G459" s="387"/>
      <c r="H459" s="387"/>
      <c r="I459" s="387"/>
      <c r="J459" s="387"/>
    </row>
    <row r="460" spans="1:10">
      <c r="A460" s="259"/>
      <c r="B460" s="259"/>
      <c r="C460" s="259"/>
      <c r="D460" s="259"/>
      <c r="E460" s="387"/>
      <c r="F460" s="330"/>
      <c r="G460" s="387"/>
      <c r="H460" s="387"/>
      <c r="I460" s="387"/>
      <c r="J460" s="387"/>
    </row>
    <row r="461" spans="1:10">
      <c r="A461" s="259"/>
      <c r="B461" s="259"/>
      <c r="C461" s="259"/>
      <c r="D461" s="259"/>
      <c r="E461" s="387"/>
      <c r="F461" s="330"/>
      <c r="G461" s="387"/>
      <c r="H461" s="387"/>
      <c r="I461" s="387"/>
      <c r="J461" s="387"/>
    </row>
    <row r="462" spans="1:10">
      <c r="A462" s="259"/>
      <c r="B462" s="259"/>
      <c r="C462" s="259"/>
      <c r="D462" s="259"/>
      <c r="E462" s="387"/>
      <c r="F462" s="330"/>
      <c r="G462" s="387"/>
      <c r="H462" s="387"/>
      <c r="I462" s="387"/>
      <c r="J462" s="387"/>
    </row>
    <row r="463" spans="1:10">
      <c r="A463" s="259"/>
      <c r="B463" s="259"/>
      <c r="C463" s="259"/>
      <c r="D463" s="259"/>
      <c r="E463" s="387"/>
      <c r="F463" s="330"/>
      <c r="G463" s="387"/>
      <c r="H463" s="387"/>
      <c r="I463" s="387"/>
      <c r="J463" s="387"/>
    </row>
    <row r="464" spans="1:10">
      <c r="A464" s="259"/>
      <c r="B464" s="259"/>
      <c r="C464" s="259"/>
      <c r="D464" s="259"/>
      <c r="E464" s="387"/>
      <c r="F464" s="330"/>
      <c r="G464" s="387"/>
      <c r="H464" s="387"/>
      <c r="I464" s="387"/>
      <c r="J464" s="387"/>
    </row>
    <row r="465" spans="1:10">
      <c r="A465" s="259"/>
      <c r="B465" s="259"/>
      <c r="C465" s="259"/>
      <c r="D465" s="259"/>
      <c r="E465" s="387"/>
      <c r="F465" s="330"/>
      <c r="G465" s="387"/>
      <c r="H465" s="387"/>
      <c r="I465" s="387"/>
      <c r="J465" s="387"/>
    </row>
    <row r="466" spans="1:10">
      <c r="A466" s="259"/>
      <c r="B466" s="259"/>
      <c r="C466" s="259"/>
      <c r="D466" s="259"/>
      <c r="E466" s="387"/>
      <c r="F466" s="330"/>
      <c r="G466" s="387"/>
      <c r="H466" s="387"/>
      <c r="I466" s="387"/>
      <c r="J466" s="387"/>
    </row>
    <row r="467" spans="1:10">
      <c r="A467" s="259"/>
      <c r="B467" s="259"/>
      <c r="C467" s="259"/>
      <c r="D467" s="259"/>
      <c r="E467" s="387"/>
      <c r="F467" s="330"/>
      <c r="G467" s="387"/>
      <c r="H467" s="387"/>
      <c r="I467" s="387"/>
      <c r="J467" s="387"/>
    </row>
    <row r="468" spans="1:10">
      <c r="A468" s="259"/>
      <c r="B468" s="259"/>
      <c r="C468" s="259"/>
      <c r="D468" s="259"/>
      <c r="E468" s="387"/>
      <c r="F468" s="330"/>
      <c r="G468" s="387"/>
      <c r="H468" s="387"/>
      <c r="I468" s="387"/>
      <c r="J468" s="387"/>
    </row>
    <row r="469" spans="1:10">
      <c r="A469" s="259"/>
      <c r="B469" s="259"/>
      <c r="C469" s="259"/>
      <c r="D469" s="259"/>
      <c r="E469" s="387"/>
      <c r="F469" s="330"/>
      <c r="G469" s="387"/>
      <c r="H469" s="387"/>
      <c r="I469" s="387"/>
      <c r="J469" s="387"/>
    </row>
    <row r="470" spans="1:10">
      <c r="A470" s="259"/>
      <c r="B470" s="259"/>
      <c r="C470" s="259"/>
      <c r="D470" s="259"/>
      <c r="E470" s="387"/>
      <c r="F470" s="330"/>
      <c r="G470" s="387"/>
      <c r="H470" s="387"/>
      <c r="I470" s="387"/>
      <c r="J470" s="387"/>
    </row>
    <row r="471" spans="1:10">
      <c r="A471" s="259"/>
      <c r="B471" s="259"/>
      <c r="C471" s="259"/>
      <c r="D471" s="259"/>
      <c r="E471" s="387"/>
      <c r="F471" s="330"/>
      <c r="G471" s="387"/>
      <c r="H471" s="387"/>
      <c r="I471" s="387"/>
      <c r="J471" s="387"/>
    </row>
    <row r="472" spans="1:10">
      <c r="A472" s="259"/>
      <c r="B472" s="259"/>
      <c r="C472" s="259"/>
      <c r="D472" s="259"/>
      <c r="E472" s="387"/>
      <c r="F472" s="330"/>
      <c r="G472" s="387"/>
      <c r="H472" s="387"/>
      <c r="I472" s="387"/>
      <c r="J472" s="387"/>
    </row>
    <row r="473" spans="1:10">
      <c r="A473" s="259"/>
      <c r="B473" s="259"/>
      <c r="C473" s="259"/>
      <c r="D473" s="259"/>
      <c r="E473" s="387"/>
      <c r="F473" s="330"/>
      <c r="G473" s="387"/>
      <c r="H473" s="387"/>
      <c r="I473" s="387"/>
      <c r="J473" s="387"/>
    </row>
    <row r="474" spans="1:10">
      <c r="A474" s="259"/>
      <c r="B474" s="259"/>
      <c r="C474" s="259"/>
      <c r="D474" s="259"/>
      <c r="E474" s="387"/>
      <c r="F474" s="330"/>
      <c r="G474" s="387"/>
      <c r="H474" s="387"/>
      <c r="I474" s="387"/>
      <c r="J474" s="387"/>
    </row>
    <row r="475" spans="1:10">
      <c r="A475" s="259"/>
      <c r="B475" s="259"/>
      <c r="C475" s="259"/>
      <c r="D475" s="259"/>
      <c r="E475" s="387"/>
      <c r="F475" s="330"/>
      <c r="G475" s="387"/>
      <c r="H475" s="387"/>
      <c r="I475" s="387"/>
      <c r="J475" s="387"/>
    </row>
    <row r="476" spans="1:10">
      <c r="A476" s="259"/>
      <c r="B476" s="259"/>
      <c r="C476" s="259"/>
      <c r="D476" s="259"/>
      <c r="E476" s="387"/>
      <c r="F476" s="330"/>
      <c r="G476" s="387"/>
      <c r="H476" s="387"/>
      <c r="I476" s="387"/>
      <c r="J476" s="387"/>
    </row>
    <row r="477" spans="1:10">
      <c r="A477" s="259"/>
      <c r="B477" s="259"/>
      <c r="C477" s="259"/>
      <c r="D477" s="259"/>
      <c r="E477" s="387"/>
      <c r="F477" s="330"/>
      <c r="G477" s="387"/>
      <c r="H477" s="387"/>
      <c r="I477" s="387"/>
      <c r="J477" s="387"/>
    </row>
    <row r="478" spans="1:10">
      <c r="A478" s="259"/>
      <c r="B478" s="259"/>
      <c r="C478" s="259"/>
      <c r="D478" s="259"/>
      <c r="E478" s="387"/>
      <c r="F478" s="330"/>
      <c r="G478" s="387"/>
      <c r="H478" s="387"/>
      <c r="I478" s="387"/>
      <c r="J478" s="387"/>
    </row>
    <row r="479" spans="1:10">
      <c r="A479" s="259"/>
      <c r="B479" s="259"/>
      <c r="C479" s="259"/>
      <c r="D479" s="259"/>
      <c r="E479" s="387"/>
      <c r="F479" s="330"/>
      <c r="G479" s="387"/>
      <c r="H479" s="387"/>
      <c r="I479" s="387"/>
      <c r="J479" s="387"/>
    </row>
    <row r="480" spans="1:10">
      <c r="A480" s="259"/>
      <c r="B480" s="259"/>
      <c r="C480" s="259"/>
      <c r="D480" s="259"/>
      <c r="E480" s="387"/>
      <c r="F480" s="330"/>
      <c r="G480" s="387"/>
      <c r="H480" s="387"/>
      <c r="I480" s="387"/>
      <c r="J480" s="387"/>
    </row>
    <row r="481" spans="1:10">
      <c r="A481" s="259"/>
      <c r="B481" s="259"/>
      <c r="C481" s="259"/>
      <c r="D481" s="259"/>
      <c r="E481" s="387"/>
      <c r="F481" s="330"/>
      <c r="G481" s="387"/>
      <c r="H481" s="387"/>
      <c r="I481" s="387"/>
      <c r="J481" s="387"/>
    </row>
    <row r="482" spans="1:10">
      <c r="A482" s="259"/>
      <c r="B482" s="259"/>
      <c r="C482" s="259"/>
      <c r="D482" s="259"/>
      <c r="E482" s="387"/>
      <c r="F482" s="330"/>
      <c r="G482" s="387"/>
      <c r="H482" s="387"/>
      <c r="I482" s="387"/>
      <c r="J482" s="387"/>
    </row>
    <row r="483" spans="1:10">
      <c r="A483" s="259"/>
      <c r="B483" s="259"/>
      <c r="C483" s="259"/>
      <c r="D483" s="259"/>
      <c r="E483" s="387"/>
      <c r="F483" s="330"/>
      <c r="G483" s="387"/>
      <c r="H483" s="387"/>
      <c r="I483" s="387"/>
      <c r="J483" s="387"/>
    </row>
    <row r="484" spans="1:10">
      <c r="A484" s="259"/>
      <c r="B484" s="259"/>
      <c r="C484" s="259"/>
      <c r="D484" s="259"/>
      <c r="E484" s="387"/>
      <c r="F484" s="330"/>
      <c r="G484" s="387"/>
      <c r="H484" s="387"/>
      <c r="I484" s="387"/>
      <c r="J484" s="387"/>
    </row>
    <row r="485" spans="1:10">
      <c r="A485" s="259"/>
      <c r="B485" s="259"/>
      <c r="C485" s="259"/>
      <c r="D485" s="259"/>
      <c r="E485" s="387"/>
      <c r="F485" s="330"/>
      <c r="G485" s="387"/>
      <c r="H485" s="387"/>
      <c r="I485" s="387"/>
      <c r="J485" s="387"/>
    </row>
    <row r="486" spans="1:10">
      <c r="A486" s="259"/>
      <c r="B486" s="259"/>
      <c r="C486" s="259"/>
      <c r="D486" s="259"/>
      <c r="E486" s="387"/>
      <c r="F486" s="330"/>
      <c r="G486" s="387"/>
      <c r="H486" s="387"/>
      <c r="I486" s="387"/>
      <c r="J486" s="387"/>
    </row>
    <row r="487" spans="1:10">
      <c r="A487" s="259"/>
      <c r="B487" s="259"/>
      <c r="C487" s="259"/>
      <c r="D487" s="259"/>
      <c r="E487" s="387"/>
      <c r="F487" s="330"/>
      <c r="G487" s="387"/>
      <c r="H487" s="387"/>
      <c r="I487" s="387"/>
      <c r="J487" s="387"/>
    </row>
    <row r="488" spans="1:10">
      <c r="A488" s="259"/>
      <c r="B488" s="259"/>
      <c r="C488" s="259"/>
      <c r="D488" s="259"/>
      <c r="E488" s="387"/>
      <c r="F488" s="330"/>
      <c r="G488" s="387"/>
      <c r="H488" s="387"/>
      <c r="I488" s="387"/>
      <c r="J488" s="387"/>
    </row>
    <row r="489" spans="1:10">
      <c r="A489" s="259"/>
      <c r="B489" s="259"/>
      <c r="C489" s="259"/>
      <c r="D489" s="259"/>
      <c r="E489" s="387"/>
      <c r="F489" s="330"/>
      <c r="G489" s="387"/>
      <c r="H489" s="387"/>
      <c r="I489" s="387"/>
      <c r="J489" s="387"/>
    </row>
    <row r="490" spans="1:10">
      <c r="A490" s="259"/>
      <c r="B490" s="259"/>
      <c r="C490" s="259"/>
      <c r="D490" s="259"/>
      <c r="E490" s="387"/>
      <c r="F490" s="330"/>
      <c r="G490" s="387"/>
      <c r="H490" s="387"/>
      <c r="I490" s="387"/>
      <c r="J490" s="387"/>
    </row>
    <row r="491" spans="1:10">
      <c r="A491" s="259"/>
      <c r="B491" s="259"/>
      <c r="C491" s="259"/>
      <c r="D491" s="259"/>
      <c r="E491" s="387"/>
      <c r="F491" s="330"/>
      <c r="G491" s="387"/>
      <c r="H491" s="387"/>
      <c r="I491" s="387"/>
      <c r="J491" s="387"/>
    </row>
    <row r="492" spans="1:10">
      <c r="A492" s="259"/>
      <c r="B492" s="259"/>
      <c r="C492" s="259"/>
      <c r="D492" s="259"/>
      <c r="E492" s="387"/>
      <c r="F492" s="330"/>
      <c r="G492" s="387"/>
      <c r="H492" s="387"/>
      <c r="I492" s="387"/>
      <c r="J492" s="387"/>
    </row>
    <row r="493" spans="1:10">
      <c r="A493" s="259"/>
      <c r="B493" s="259"/>
      <c r="C493" s="259"/>
      <c r="D493" s="259"/>
      <c r="E493" s="387"/>
      <c r="F493" s="330"/>
      <c r="G493" s="387"/>
      <c r="H493" s="387"/>
      <c r="I493" s="387"/>
      <c r="J493" s="387"/>
    </row>
    <row r="494" spans="1:10">
      <c r="A494" s="259"/>
      <c r="B494" s="259"/>
      <c r="C494" s="259"/>
      <c r="D494" s="259"/>
      <c r="E494" s="387"/>
      <c r="F494" s="330"/>
      <c r="G494" s="387"/>
      <c r="H494" s="387"/>
      <c r="I494" s="387"/>
      <c r="J494" s="387"/>
    </row>
    <row r="495" spans="1:10">
      <c r="A495" s="259"/>
      <c r="B495" s="259"/>
      <c r="C495" s="259"/>
      <c r="D495" s="259"/>
      <c r="E495" s="387"/>
      <c r="F495" s="330"/>
      <c r="G495" s="387"/>
      <c r="H495" s="387"/>
      <c r="I495" s="387"/>
      <c r="J495" s="387"/>
    </row>
    <row r="496" spans="1:10">
      <c r="A496" s="259"/>
      <c r="B496" s="259"/>
      <c r="C496" s="259"/>
      <c r="D496" s="259"/>
      <c r="E496" s="387"/>
      <c r="F496" s="330"/>
      <c r="G496" s="387"/>
      <c r="H496" s="387"/>
      <c r="I496" s="387"/>
      <c r="J496" s="387"/>
    </row>
    <row r="497" spans="1:10">
      <c r="A497" s="259"/>
      <c r="B497" s="259"/>
      <c r="C497" s="259"/>
      <c r="D497" s="259"/>
      <c r="E497" s="387"/>
      <c r="F497" s="330"/>
      <c r="G497" s="387"/>
      <c r="H497" s="387"/>
      <c r="I497" s="387"/>
      <c r="J497" s="387"/>
    </row>
    <row r="498" spans="1:10">
      <c r="A498" s="259"/>
      <c r="B498" s="259"/>
      <c r="C498" s="259"/>
      <c r="D498" s="259"/>
      <c r="E498" s="387"/>
      <c r="F498" s="330"/>
      <c r="G498" s="387"/>
      <c r="H498" s="387"/>
      <c r="I498" s="387"/>
      <c r="J498" s="387"/>
    </row>
    <row r="499" spans="1:10">
      <c r="A499" s="259"/>
      <c r="B499" s="259"/>
      <c r="C499" s="259"/>
      <c r="D499" s="259"/>
      <c r="E499" s="387"/>
      <c r="F499" s="330"/>
      <c r="G499" s="387"/>
      <c r="H499" s="387"/>
      <c r="I499" s="387"/>
      <c r="J499" s="387"/>
    </row>
    <row r="500" spans="1:10">
      <c r="A500" s="259"/>
      <c r="B500" s="259"/>
      <c r="C500" s="259"/>
      <c r="D500" s="259"/>
      <c r="E500" s="387"/>
      <c r="F500" s="330"/>
      <c r="G500" s="387"/>
      <c r="H500" s="387"/>
      <c r="I500" s="387"/>
      <c r="J500" s="387"/>
    </row>
    <row r="501" spans="1:10">
      <c r="A501" s="259"/>
      <c r="B501" s="259"/>
      <c r="C501" s="259"/>
      <c r="D501" s="259"/>
      <c r="E501" s="387"/>
      <c r="F501" s="330"/>
      <c r="G501" s="387"/>
      <c r="H501" s="387"/>
      <c r="I501" s="387"/>
      <c r="J501" s="387"/>
    </row>
    <row r="502" spans="1:10">
      <c r="A502" s="259"/>
      <c r="B502" s="259"/>
      <c r="C502" s="259"/>
      <c r="D502" s="259"/>
      <c r="E502" s="387"/>
      <c r="F502" s="330"/>
      <c r="G502" s="387"/>
      <c r="H502" s="387"/>
      <c r="I502" s="387"/>
      <c r="J502" s="387"/>
    </row>
    <row r="503" spans="1:10">
      <c r="A503" s="259"/>
      <c r="B503" s="259"/>
      <c r="C503" s="259"/>
      <c r="D503" s="259"/>
      <c r="E503" s="387"/>
      <c r="F503" s="330"/>
      <c r="G503" s="387"/>
      <c r="H503" s="387"/>
      <c r="I503" s="387"/>
      <c r="J503" s="387"/>
    </row>
    <row r="504" spans="1:10">
      <c r="A504" s="259"/>
      <c r="B504" s="259"/>
      <c r="C504" s="259"/>
      <c r="D504" s="259"/>
      <c r="E504" s="387"/>
      <c r="F504" s="330"/>
      <c r="G504" s="387"/>
      <c r="H504" s="387"/>
      <c r="I504" s="387"/>
      <c r="J504" s="387"/>
    </row>
    <row r="505" spans="1:10">
      <c r="A505" s="259"/>
      <c r="B505" s="259"/>
      <c r="C505" s="259"/>
      <c r="D505" s="259"/>
      <c r="E505" s="387"/>
      <c r="F505" s="330"/>
      <c r="G505" s="387"/>
      <c r="H505" s="387"/>
      <c r="I505" s="387"/>
      <c r="J505" s="387"/>
    </row>
    <row r="506" spans="1:10">
      <c r="A506" s="259"/>
      <c r="B506" s="259"/>
      <c r="C506" s="259"/>
      <c r="D506" s="259"/>
      <c r="E506" s="387"/>
      <c r="F506" s="330"/>
      <c r="G506" s="387"/>
      <c r="H506" s="387"/>
      <c r="I506" s="387"/>
      <c r="J506" s="387"/>
    </row>
    <row r="507" spans="1:10">
      <c r="A507" s="259"/>
      <c r="B507" s="259"/>
      <c r="C507" s="259"/>
      <c r="D507" s="259"/>
      <c r="E507" s="387"/>
      <c r="F507" s="330"/>
      <c r="G507" s="387"/>
      <c r="H507" s="387"/>
      <c r="I507" s="387"/>
      <c r="J507" s="387"/>
    </row>
    <row r="508" spans="1:10">
      <c r="A508" s="259"/>
      <c r="B508" s="259"/>
      <c r="C508" s="259"/>
      <c r="D508" s="259"/>
      <c r="E508" s="387"/>
      <c r="F508" s="330"/>
      <c r="G508" s="387"/>
      <c r="H508" s="387"/>
      <c r="I508" s="387"/>
      <c r="J508" s="387"/>
    </row>
    <row r="509" spans="1:10">
      <c r="A509" s="259"/>
      <c r="B509" s="259"/>
      <c r="C509" s="259"/>
      <c r="D509" s="259"/>
      <c r="E509" s="387"/>
      <c r="F509" s="330"/>
      <c r="G509" s="387"/>
      <c r="H509" s="387"/>
      <c r="I509" s="387"/>
      <c r="J509" s="387"/>
    </row>
    <row r="510" spans="1:10">
      <c r="A510" s="259"/>
      <c r="B510" s="259"/>
      <c r="C510" s="259"/>
      <c r="D510" s="259"/>
      <c r="E510" s="387"/>
      <c r="F510" s="330"/>
      <c r="G510" s="387"/>
      <c r="H510" s="387"/>
      <c r="I510" s="387"/>
      <c r="J510" s="387"/>
    </row>
    <row r="511" spans="1:10">
      <c r="A511" s="259"/>
      <c r="B511" s="259"/>
      <c r="C511" s="259"/>
      <c r="D511" s="259"/>
      <c r="E511" s="387"/>
      <c r="F511" s="330"/>
      <c r="G511" s="387"/>
      <c r="H511" s="387"/>
      <c r="I511" s="387"/>
      <c r="J511" s="387"/>
    </row>
    <row r="512" spans="1:10">
      <c r="A512" s="259"/>
      <c r="B512" s="259"/>
      <c r="C512" s="259"/>
      <c r="D512" s="259"/>
      <c r="E512" s="387"/>
      <c r="F512" s="330"/>
      <c r="G512" s="387"/>
      <c r="H512" s="387"/>
      <c r="I512" s="387"/>
      <c r="J512" s="387"/>
    </row>
    <row r="513" spans="1:10">
      <c r="A513" s="259"/>
      <c r="B513" s="259"/>
      <c r="C513" s="259"/>
      <c r="D513" s="259"/>
      <c r="E513" s="387"/>
      <c r="F513" s="330"/>
      <c r="G513" s="387"/>
      <c r="H513" s="387"/>
      <c r="I513" s="387"/>
      <c r="J513" s="387"/>
    </row>
    <row r="514" spans="1:10">
      <c r="A514" s="259"/>
      <c r="B514" s="259"/>
      <c r="C514" s="259"/>
      <c r="D514" s="259"/>
      <c r="E514" s="387"/>
      <c r="F514" s="330"/>
      <c r="G514" s="387"/>
      <c r="H514" s="387"/>
      <c r="I514" s="387"/>
      <c r="J514" s="387"/>
    </row>
    <row r="515" spans="1:10">
      <c r="A515" s="259"/>
      <c r="B515" s="259"/>
      <c r="C515" s="259"/>
      <c r="D515" s="259"/>
      <c r="E515" s="387"/>
      <c r="F515" s="330"/>
      <c r="G515" s="387"/>
      <c r="H515" s="387"/>
      <c r="I515" s="387"/>
      <c r="J515" s="387"/>
    </row>
    <row r="516" spans="1:10">
      <c r="A516" s="259"/>
      <c r="B516" s="259"/>
      <c r="C516" s="259"/>
      <c r="D516" s="259"/>
      <c r="E516" s="387"/>
      <c r="F516" s="330"/>
      <c r="G516" s="387"/>
      <c r="H516" s="387"/>
      <c r="I516" s="387"/>
      <c r="J516" s="387"/>
    </row>
    <row r="517" spans="1:10">
      <c r="A517" s="259"/>
      <c r="B517" s="259"/>
      <c r="C517" s="259"/>
      <c r="D517" s="259"/>
      <c r="E517" s="387"/>
      <c r="F517" s="330"/>
      <c r="G517" s="387"/>
      <c r="H517" s="387"/>
      <c r="I517" s="387"/>
      <c r="J517" s="387"/>
    </row>
    <row r="518" spans="1:10">
      <c r="A518" s="259"/>
      <c r="B518" s="259"/>
      <c r="C518" s="259"/>
      <c r="D518" s="259"/>
      <c r="E518" s="387"/>
      <c r="F518" s="330"/>
      <c r="G518" s="387"/>
      <c r="H518" s="387"/>
      <c r="I518" s="387"/>
      <c r="J518" s="387"/>
    </row>
    <row r="519" spans="1:10">
      <c r="A519" s="259"/>
      <c r="B519" s="259"/>
      <c r="C519" s="259"/>
      <c r="D519" s="259"/>
      <c r="E519" s="387"/>
      <c r="F519" s="330"/>
      <c r="G519" s="387"/>
      <c r="H519" s="387"/>
      <c r="I519" s="387"/>
      <c r="J519" s="387"/>
    </row>
    <row r="520" spans="1:10">
      <c r="A520" s="259"/>
      <c r="B520" s="259"/>
      <c r="C520" s="259"/>
      <c r="D520" s="259"/>
      <c r="E520" s="387"/>
      <c r="F520" s="330"/>
      <c r="G520" s="387"/>
      <c r="H520" s="387"/>
      <c r="I520" s="387"/>
      <c r="J520" s="387"/>
    </row>
    <row r="521" spans="1:10">
      <c r="A521" s="259"/>
      <c r="B521" s="259"/>
      <c r="C521" s="259"/>
      <c r="D521" s="259"/>
      <c r="E521" s="387"/>
      <c r="F521" s="330"/>
      <c r="G521" s="387"/>
      <c r="H521" s="387"/>
      <c r="I521" s="387"/>
      <c r="J521" s="387"/>
    </row>
    <row r="522" spans="1:10">
      <c r="A522" s="259"/>
      <c r="B522" s="259"/>
      <c r="C522" s="259"/>
      <c r="D522" s="259"/>
      <c r="E522" s="387"/>
      <c r="F522" s="330"/>
      <c r="G522" s="387"/>
      <c r="H522" s="387"/>
      <c r="I522" s="387"/>
      <c r="J522" s="387"/>
    </row>
    <row r="523" spans="1:10">
      <c r="A523" s="259"/>
      <c r="B523" s="259"/>
      <c r="C523" s="259"/>
      <c r="D523" s="259"/>
      <c r="E523" s="387"/>
      <c r="F523" s="330"/>
      <c r="G523" s="387"/>
      <c r="H523" s="387"/>
      <c r="I523" s="387"/>
      <c r="J523" s="387"/>
    </row>
    <row r="524" spans="1:10">
      <c r="A524" s="259"/>
      <c r="B524" s="259"/>
      <c r="C524" s="259"/>
      <c r="D524" s="259"/>
      <c r="E524" s="387"/>
      <c r="F524" s="330"/>
      <c r="G524" s="387"/>
      <c r="H524" s="387"/>
      <c r="I524" s="387"/>
      <c r="J524" s="387"/>
    </row>
    <row r="525" spans="1:10">
      <c r="A525" s="259"/>
      <c r="B525" s="259"/>
      <c r="C525" s="259"/>
      <c r="D525" s="259"/>
      <c r="E525" s="387"/>
      <c r="F525" s="330"/>
      <c r="G525" s="387"/>
      <c r="H525" s="387"/>
      <c r="I525" s="387"/>
      <c r="J525" s="387"/>
    </row>
    <row r="526" spans="1:10">
      <c r="A526" s="259"/>
      <c r="B526" s="259"/>
      <c r="C526" s="259"/>
      <c r="D526" s="259"/>
      <c r="E526" s="387"/>
      <c r="F526" s="330"/>
      <c r="G526" s="387"/>
      <c r="H526" s="387"/>
      <c r="I526" s="387"/>
      <c r="J526" s="387"/>
    </row>
    <row r="527" spans="1:10">
      <c r="A527" s="259"/>
      <c r="B527" s="259"/>
      <c r="C527" s="259"/>
      <c r="D527" s="259"/>
      <c r="E527" s="387"/>
      <c r="F527" s="330"/>
      <c r="G527" s="387"/>
      <c r="H527" s="387"/>
      <c r="I527" s="387"/>
      <c r="J527" s="387"/>
    </row>
    <row r="528" spans="1:10">
      <c r="A528" s="259"/>
      <c r="B528" s="259"/>
      <c r="C528" s="259"/>
      <c r="D528" s="259"/>
      <c r="E528" s="387"/>
      <c r="F528" s="330"/>
      <c r="G528" s="387"/>
      <c r="H528" s="387"/>
      <c r="I528" s="387"/>
      <c r="J528" s="387"/>
    </row>
    <row r="529" spans="1:10">
      <c r="A529" s="259"/>
      <c r="B529" s="259"/>
      <c r="C529" s="259"/>
      <c r="D529" s="259"/>
      <c r="E529" s="387"/>
      <c r="F529" s="330"/>
      <c r="G529" s="387"/>
      <c r="H529" s="387"/>
      <c r="I529" s="387"/>
      <c r="J529" s="387"/>
    </row>
    <row r="530" spans="1:10">
      <c r="A530" s="259"/>
      <c r="B530" s="259"/>
      <c r="C530" s="259"/>
      <c r="D530" s="259"/>
      <c r="E530" s="387"/>
      <c r="F530" s="330"/>
      <c r="G530" s="387"/>
      <c r="H530" s="387"/>
      <c r="I530" s="387"/>
      <c r="J530" s="387"/>
    </row>
    <row r="531" spans="1:10">
      <c r="A531" s="259"/>
      <c r="B531" s="259"/>
      <c r="C531" s="259"/>
      <c r="D531" s="259"/>
      <c r="E531" s="387"/>
      <c r="F531" s="330"/>
      <c r="G531" s="387"/>
      <c r="H531" s="387"/>
      <c r="I531" s="387"/>
      <c r="J531" s="387"/>
    </row>
    <row r="532" spans="1:10">
      <c r="A532" s="259"/>
      <c r="B532" s="259"/>
      <c r="C532" s="259"/>
      <c r="D532" s="259"/>
      <c r="E532" s="387"/>
      <c r="F532" s="330"/>
      <c r="G532" s="387"/>
      <c r="H532" s="387"/>
      <c r="I532" s="387"/>
      <c r="J532" s="387"/>
    </row>
    <row r="533" spans="1:10">
      <c r="A533" s="259"/>
      <c r="B533" s="259"/>
      <c r="C533" s="259"/>
      <c r="D533" s="259"/>
      <c r="E533" s="387"/>
      <c r="F533" s="330"/>
      <c r="G533" s="387"/>
      <c r="H533" s="387"/>
      <c r="I533" s="387"/>
      <c r="J533" s="387"/>
    </row>
    <row r="534" spans="1:10">
      <c r="A534" s="259"/>
      <c r="B534" s="259"/>
      <c r="C534" s="259"/>
      <c r="D534" s="259"/>
      <c r="E534" s="387"/>
      <c r="F534" s="330"/>
      <c r="G534" s="387"/>
      <c r="H534" s="387"/>
      <c r="I534" s="387"/>
      <c r="J534" s="387"/>
    </row>
    <row r="535" spans="1:10">
      <c r="A535" s="259"/>
      <c r="B535" s="259"/>
      <c r="C535" s="259"/>
      <c r="D535" s="259"/>
      <c r="E535" s="387"/>
      <c r="F535" s="330"/>
      <c r="G535" s="387"/>
      <c r="H535" s="387"/>
      <c r="I535" s="387"/>
      <c r="J535" s="387"/>
    </row>
    <row r="536" spans="1:10">
      <c r="A536" s="259"/>
      <c r="B536" s="259"/>
      <c r="C536" s="259"/>
      <c r="D536" s="259"/>
      <c r="E536" s="387"/>
      <c r="F536" s="330"/>
      <c r="G536" s="387"/>
      <c r="H536" s="387"/>
      <c r="I536" s="387"/>
      <c r="J536" s="387"/>
    </row>
    <row r="537" spans="1:10">
      <c r="A537" s="259"/>
      <c r="B537" s="259"/>
      <c r="C537" s="259"/>
      <c r="D537" s="259"/>
      <c r="E537" s="387"/>
      <c r="F537" s="330"/>
      <c r="G537" s="387"/>
      <c r="H537" s="387"/>
      <c r="I537" s="387"/>
      <c r="J537" s="387"/>
    </row>
    <row r="538" spans="1:10">
      <c r="A538" s="259"/>
      <c r="B538" s="259"/>
      <c r="C538" s="259"/>
      <c r="D538" s="259"/>
      <c r="E538" s="387"/>
      <c r="F538" s="330"/>
      <c r="G538" s="387"/>
      <c r="H538" s="387"/>
      <c r="I538" s="387"/>
      <c r="J538" s="387"/>
    </row>
    <row r="539" spans="1:10">
      <c r="A539" s="259"/>
      <c r="B539" s="259"/>
      <c r="C539" s="259"/>
      <c r="D539" s="259"/>
      <c r="E539" s="387"/>
      <c r="F539" s="330"/>
      <c r="G539" s="387"/>
      <c r="H539" s="387"/>
      <c r="I539" s="387"/>
      <c r="J539" s="387"/>
    </row>
    <row r="540" spans="1:10">
      <c r="A540" s="259"/>
      <c r="B540" s="259"/>
      <c r="C540" s="259"/>
      <c r="D540" s="259"/>
      <c r="E540" s="387"/>
      <c r="F540" s="330"/>
      <c r="G540" s="387"/>
      <c r="H540" s="387"/>
      <c r="I540" s="387"/>
      <c r="J540" s="387"/>
    </row>
    <row r="541" spans="1:10">
      <c r="A541" s="259"/>
      <c r="B541" s="259"/>
      <c r="C541" s="259"/>
      <c r="D541" s="259"/>
      <c r="E541" s="387"/>
      <c r="F541" s="330"/>
      <c r="G541" s="387"/>
      <c r="H541" s="387"/>
      <c r="I541" s="387"/>
      <c r="J541" s="387"/>
    </row>
    <row r="542" spans="1:10">
      <c r="A542" s="259"/>
      <c r="B542" s="259"/>
      <c r="C542" s="259"/>
      <c r="D542" s="259"/>
      <c r="E542" s="387"/>
      <c r="F542" s="330"/>
      <c r="G542" s="387"/>
      <c r="H542" s="387"/>
      <c r="I542" s="387"/>
      <c r="J542" s="387"/>
    </row>
    <row r="543" spans="1:10">
      <c r="A543" s="259"/>
      <c r="B543" s="259"/>
      <c r="C543" s="259"/>
      <c r="D543" s="259"/>
      <c r="E543" s="387"/>
      <c r="F543" s="330"/>
      <c r="G543" s="387"/>
      <c r="H543" s="387"/>
      <c r="I543" s="387"/>
      <c r="J543" s="387"/>
    </row>
    <row r="544" spans="1:10">
      <c r="A544" s="259"/>
      <c r="B544" s="259"/>
      <c r="C544" s="259"/>
      <c r="D544" s="259"/>
      <c r="E544" s="387"/>
      <c r="F544" s="330"/>
      <c r="G544" s="387"/>
      <c r="H544" s="387"/>
      <c r="I544" s="387"/>
      <c r="J544" s="387"/>
    </row>
    <row r="545" spans="1:10">
      <c r="A545" s="259"/>
      <c r="B545" s="259"/>
      <c r="C545" s="259"/>
      <c r="D545" s="259"/>
      <c r="E545" s="387"/>
      <c r="F545" s="330"/>
      <c r="G545" s="387"/>
      <c r="H545" s="387"/>
      <c r="I545" s="387"/>
      <c r="J545" s="387"/>
    </row>
    <row r="546" spans="1:10">
      <c r="A546" s="259"/>
      <c r="B546" s="259"/>
      <c r="C546" s="259"/>
      <c r="D546" s="259"/>
      <c r="E546" s="387"/>
      <c r="F546" s="330"/>
      <c r="G546" s="387"/>
      <c r="H546" s="387"/>
      <c r="I546" s="387"/>
      <c r="J546" s="387"/>
    </row>
    <row r="547" spans="1:10">
      <c r="A547" s="259"/>
      <c r="B547" s="259"/>
      <c r="C547" s="259"/>
      <c r="D547" s="259"/>
      <c r="E547" s="387"/>
      <c r="F547" s="330"/>
      <c r="G547" s="387"/>
      <c r="H547" s="387"/>
      <c r="I547" s="387"/>
      <c r="J547" s="387"/>
    </row>
    <row r="548" spans="1:10">
      <c r="A548" s="259"/>
      <c r="B548" s="259"/>
      <c r="C548" s="259"/>
      <c r="D548" s="259"/>
      <c r="E548" s="387"/>
      <c r="F548" s="330"/>
      <c r="G548" s="387"/>
      <c r="H548" s="387"/>
      <c r="I548" s="387"/>
      <c r="J548" s="387"/>
    </row>
    <row r="549" spans="1:10">
      <c r="A549" s="259"/>
      <c r="B549" s="259"/>
      <c r="C549" s="259"/>
      <c r="D549" s="259"/>
      <c r="E549" s="387"/>
      <c r="F549" s="330"/>
      <c r="G549" s="387"/>
      <c r="H549" s="387"/>
      <c r="I549" s="387"/>
      <c r="J549" s="387"/>
    </row>
    <row r="550" spans="1:10">
      <c r="A550" s="259"/>
      <c r="B550" s="259"/>
      <c r="C550" s="259"/>
      <c r="D550" s="259"/>
      <c r="E550" s="387"/>
      <c r="F550" s="330"/>
      <c r="G550" s="387"/>
      <c r="H550" s="387"/>
      <c r="I550" s="387"/>
      <c r="J550" s="387"/>
    </row>
    <row r="551" spans="1:10">
      <c r="A551" s="259"/>
      <c r="B551" s="259"/>
      <c r="C551" s="259"/>
      <c r="D551" s="259"/>
      <c r="E551" s="387"/>
      <c r="F551" s="330"/>
      <c r="G551" s="387"/>
      <c r="H551" s="387"/>
      <c r="I551" s="387"/>
      <c r="J551" s="387"/>
    </row>
    <row r="552" spans="1:10">
      <c r="A552" s="259"/>
      <c r="B552" s="259"/>
      <c r="C552" s="259"/>
      <c r="D552" s="259"/>
      <c r="E552" s="387"/>
      <c r="F552" s="330"/>
      <c r="G552" s="387"/>
      <c r="H552" s="387"/>
      <c r="I552" s="387"/>
      <c r="J552" s="387"/>
    </row>
    <row r="553" spans="1:10">
      <c r="A553" s="259"/>
      <c r="B553" s="259"/>
      <c r="C553" s="259"/>
      <c r="D553" s="259"/>
      <c r="E553" s="387"/>
      <c r="F553" s="330"/>
      <c r="G553" s="387"/>
      <c r="H553" s="387"/>
      <c r="I553" s="387"/>
      <c r="J553" s="387"/>
    </row>
    <row r="554" spans="1:10">
      <c r="A554" s="259"/>
      <c r="B554" s="259"/>
      <c r="C554" s="259"/>
      <c r="D554" s="259"/>
      <c r="E554" s="387"/>
      <c r="F554" s="330"/>
      <c r="G554" s="387"/>
      <c r="H554" s="387"/>
      <c r="I554" s="387"/>
      <c r="J554" s="387"/>
    </row>
    <row r="555" spans="1:10">
      <c r="A555" s="259"/>
      <c r="B555" s="259"/>
      <c r="C555" s="259"/>
      <c r="D555" s="259"/>
      <c r="E555" s="387"/>
      <c r="F555" s="330"/>
      <c r="G555" s="387"/>
      <c r="H555" s="387"/>
      <c r="I555" s="387"/>
      <c r="J555" s="387"/>
    </row>
    <row r="556" spans="1:10">
      <c r="A556" s="259"/>
      <c r="B556" s="259"/>
      <c r="C556" s="259"/>
      <c r="D556" s="259"/>
      <c r="E556" s="387"/>
      <c r="F556" s="330"/>
      <c r="G556" s="387"/>
      <c r="H556" s="387"/>
      <c r="I556" s="387"/>
      <c r="J556" s="387"/>
    </row>
    <row r="557" spans="1:10">
      <c r="A557" s="259"/>
      <c r="B557" s="259"/>
      <c r="C557" s="259"/>
      <c r="D557" s="259"/>
      <c r="E557" s="387"/>
      <c r="F557" s="330"/>
      <c r="G557" s="387"/>
      <c r="H557" s="387"/>
      <c r="I557" s="387"/>
      <c r="J557" s="387"/>
    </row>
    <row r="558" spans="1:10">
      <c r="A558" s="259"/>
      <c r="B558" s="259"/>
      <c r="C558" s="259"/>
      <c r="D558" s="259"/>
      <c r="E558" s="387"/>
      <c r="F558" s="330"/>
      <c r="G558" s="387"/>
      <c r="H558" s="387"/>
      <c r="I558" s="387"/>
      <c r="J558" s="387"/>
    </row>
    <row r="559" spans="1:10">
      <c r="A559" s="259"/>
      <c r="B559" s="259"/>
      <c r="C559" s="259"/>
      <c r="D559" s="259"/>
      <c r="E559" s="387"/>
      <c r="F559" s="330"/>
      <c r="G559" s="387"/>
      <c r="H559" s="387"/>
      <c r="I559" s="387"/>
      <c r="J559" s="387"/>
    </row>
    <row r="560" spans="1:10">
      <c r="A560" s="259"/>
      <c r="B560" s="259"/>
      <c r="C560" s="259"/>
      <c r="D560" s="259"/>
      <c r="E560" s="387"/>
      <c r="F560" s="330"/>
      <c r="G560" s="387"/>
      <c r="H560" s="387"/>
      <c r="I560" s="387"/>
      <c r="J560" s="387"/>
    </row>
    <row r="561" spans="1:10">
      <c r="A561" s="259"/>
      <c r="B561" s="259"/>
      <c r="C561" s="259"/>
      <c r="D561" s="259"/>
      <c r="E561" s="387"/>
      <c r="F561" s="330"/>
      <c r="G561" s="387"/>
      <c r="H561" s="387"/>
      <c r="I561" s="387"/>
      <c r="J561" s="387"/>
    </row>
    <row r="562" spans="1:10">
      <c r="A562" s="259"/>
      <c r="B562" s="259"/>
      <c r="C562" s="259"/>
      <c r="D562" s="259"/>
      <c r="E562" s="387"/>
      <c r="F562" s="330"/>
      <c r="G562" s="387"/>
      <c r="H562" s="387"/>
      <c r="I562" s="387"/>
      <c r="J562" s="387"/>
    </row>
    <row r="563" spans="1:10">
      <c r="A563" s="259"/>
      <c r="B563" s="259"/>
      <c r="C563" s="259"/>
      <c r="D563" s="259"/>
      <c r="E563" s="387"/>
      <c r="F563" s="330"/>
      <c r="G563" s="387"/>
      <c r="H563" s="387"/>
      <c r="I563" s="387"/>
      <c r="J563" s="387"/>
    </row>
    <row r="564" spans="1:10">
      <c r="A564" s="259"/>
      <c r="B564" s="259"/>
      <c r="C564" s="259"/>
      <c r="D564" s="259"/>
      <c r="E564" s="387"/>
      <c r="F564" s="330"/>
      <c r="G564" s="387"/>
      <c r="H564" s="387"/>
      <c r="I564" s="387"/>
      <c r="J564" s="387"/>
    </row>
    <row r="565" spans="1:10">
      <c r="A565" s="259"/>
      <c r="B565" s="259"/>
      <c r="C565" s="259"/>
      <c r="D565" s="259"/>
      <c r="E565" s="387"/>
      <c r="F565" s="330"/>
      <c r="G565" s="387"/>
      <c r="H565" s="387"/>
      <c r="I565" s="387"/>
      <c r="J565" s="387"/>
    </row>
    <row r="566" spans="1:10">
      <c r="A566" s="259"/>
      <c r="B566" s="259"/>
      <c r="C566" s="259"/>
      <c r="D566" s="259"/>
      <c r="E566" s="387"/>
      <c r="F566" s="330"/>
      <c r="G566" s="387"/>
      <c r="H566" s="387"/>
      <c r="I566" s="387"/>
      <c r="J566" s="387"/>
    </row>
    <row r="567" spans="1:10">
      <c r="A567" s="259"/>
      <c r="B567" s="259"/>
      <c r="C567" s="259"/>
      <c r="D567" s="259"/>
      <c r="E567" s="387"/>
      <c r="F567" s="330"/>
      <c r="G567" s="387"/>
      <c r="H567" s="387"/>
      <c r="I567" s="387"/>
      <c r="J567" s="387"/>
    </row>
    <row r="568" spans="1:10">
      <c r="A568" s="259"/>
      <c r="B568" s="259"/>
      <c r="C568" s="259"/>
      <c r="D568" s="259"/>
      <c r="E568" s="387"/>
      <c r="F568" s="330"/>
      <c r="G568" s="387"/>
      <c r="H568" s="387"/>
      <c r="I568" s="387"/>
      <c r="J568" s="387"/>
    </row>
    <row r="569" spans="1:10">
      <c r="A569" s="259"/>
      <c r="B569" s="259"/>
      <c r="C569" s="259"/>
      <c r="D569" s="259"/>
      <c r="E569" s="387"/>
      <c r="F569" s="330"/>
      <c r="G569" s="387"/>
      <c r="H569" s="387"/>
      <c r="I569" s="387"/>
      <c r="J569" s="387"/>
    </row>
    <row r="570" spans="1:10">
      <c r="A570" s="259"/>
      <c r="B570" s="259"/>
      <c r="C570" s="259"/>
      <c r="D570" s="259"/>
      <c r="E570" s="387"/>
      <c r="F570" s="330"/>
      <c r="G570" s="387"/>
      <c r="H570" s="387"/>
      <c r="I570" s="387"/>
      <c r="J570" s="387"/>
    </row>
    <row r="571" spans="1:10">
      <c r="A571" s="259"/>
      <c r="B571" s="259"/>
      <c r="C571" s="259"/>
      <c r="D571" s="259"/>
      <c r="E571" s="387"/>
      <c r="F571" s="330"/>
      <c r="G571" s="387"/>
      <c r="H571" s="387"/>
      <c r="I571" s="387"/>
      <c r="J571" s="387"/>
    </row>
    <row r="572" spans="1:10">
      <c r="A572" s="259"/>
      <c r="B572" s="259"/>
      <c r="C572" s="259"/>
      <c r="D572" s="259"/>
      <c r="E572" s="387"/>
      <c r="F572" s="330"/>
      <c r="G572" s="387"/>
      <c r="H572" s="387"/>
      <c r="I572" s="387"/>
      <c r="J572" s="387"/>
    </row>
    <row r="573" spans="1:10">
      <c r="A573" s="259"/>
      <c r="B573" s="259"/>
      <c r="C573" s="259"/>
      <c r="D573" s="259"/>
      <c r="E573" s="387"/>
      <c r="F573" s="330"/>
      <c r="G573" s="387"/>
      <c r="H573" s="387"/>
      <c r="I573" s="387"/>
      <c r="J573" s="387"/>
    </row>
    <row r="574" spans="1:10">
      <c r="A574" s="259"/>
      <c r="B574" s="259"/>
      <c r="C574" s="259"/>
      <c r="D574" s="259"/>
      <c r="E574" s="387"/>
      <c r="F574" s="330"/>
      <c r="G574" s="387"/>
      <c r="H574" s="387"/>
      <c r="I574" s="387"/>
      <c r="J574" s="387"/>
    </row>
    <row r="575" spans="1:10">
      <c r="A575" s="259"/>
      <c r="B575" s="259"/>
      <c r="C575" s="259"/>
      <c r="D575" s="259"/>
      <c r="E575" s="259"/>
      <c r="F575" s="270"/>
      <c r="G575" s="259"/>
      <c r="H575" s="259"/>
      <c r="I575" s="259"/>
      <c r="J575" s="259"/>
    </row>
    <row r="576" spans="1:10">
      <c r="A576" s="259"/>
      <c r="B576" s="259"/>
      <c r="C576" s="259"/>
      <c r="D576" s="259"/>
      <c r="E576" s="259"/>
      <c r="F576" s="270"/>
      <c r="G576" s="259"/>
      <c r="H576" s="259"/>
      <c r="I576" s="259"/>
      <c r="J576" s="259"/>
    </row>
    <row r="577" spans="1:10">
      <c r="A577" s="259"/>
      <c r="B577" s="259"/>
      <c r="C577" s="259"/>
      <c r="D577" s="259"/>
      <c r="E577" s="259"/>
      <c r="F577" s="270"/>
      <c r="G577" s="259"/>
      <c r="H577" s="259"/>
      <c r="I577" s="259"/>
      <c r="J577" s="259"/>
    </row>
    <row r="578" spans="1:10">
      <c r="A578" s="259"/>
      <c r="B578" s="259"/>
      <c r="C578" s="259"/>
      <c r="D578" s="259"/>
      <c r="E578" s="259"/>
      <c r="F578" s="270"/>
      <c r="G578" s="259"/>
      <c r="H578" s="259"/>
      <c r="I578" s="259"/>
      <c r="J578" s="259"/>
    </row>
    <row r="579" spans="1:10">
      <c r="A579" s="259"/>
      <c r="B579" s="259"/>
      <c r="C579" s="259"/>
      <c r="D579" s="259"/>
      <c r="E579" s="259"/>
      <c r="F579" s="270"/>
      <c r="G579" s="259"/>
      <c r="H579" s="259"/>
      <c r="I579" s="259"/>
      <c r="J579" s="259"/>
    </row>
    <row r="580" spans="1:10">
      <c r="A580" s="259"/>
      <c r="B580" s="259"/>
      <c r="C580" s="259"/>
      <c r="D580" s="259"/>
      <c r="E580" s="259"/>
      <c r="F580" s="270"/>
      <c r="G580" s="259"/>
      <c r="H580" s="259"/>
      <c r="I580" s="259"/>
      <c r="J580" s="259"/>
    </row>
    <row r="581" spans="1:10">
      <c r="A581" s="259"/>
      <c r="B581" s="259"/>
      <c r="C581" s="259"/>
      <c r="D581" s="259"/>
      <c r="E581" s="259"/>
      <c r="F581" s="270"/>
      <c r="G581" s="259"/>
      <c r="H581" s="259"/>
      <c r="I581" s="259"/>
      <c r="J581" s="259"/>
    </row>
    <row r="582" spans="1:10">
      <c r="A582" s="259"/>
      <c r="B582" s="259"/>
      <c r="C582" s="259"/>
      <c r="D582" s="259"/>
      <c r="E582" s="259"/>
      <c r="F582" s="270"/>
      <c r="G582" s="259"/>
      <c r="H582" s="259"/>
      <c r="I582" s="259"/>
      <c r="J582" s="259"/>
    </row>
    <row r="583" spans="1:10">
      <c r="A583" s="259"/>
      <c r="B583" s="259"/>
      <c r="C583" s="259"/>
      <c r="D583" s="259"/>
      <c r="E583" s="259"/>
      <c r="F583" s="270"/>
      <c r="G583" s="259"/>
      <c r="H583" s="259"/>
      <c r="I583" s="259"/>
      <c r="J583" s="259"/>
    </row>
    <row r="584" spans="1:10">
      <c r="A584" s="259"/>
      <c r="B584" s="259"/>
      <c r="C584" s="259"/>
      <c r="D584" s="259"/>
      <c r="E584" s="259"/>
      <c r="F584" s="270"/>
      <c r="G584" s="259"/>
      <c r="H584" s="259"/>
      <c r="I584" s="259"/>
      <c r="J584" s="259"/>
    </row>
    <row r="585" spans="1:10">
      <c r="A585" s="259"/>
      <c r="B585" s="259"/>
      <c r="C585" s="259"/>
      <c r="D585" s="259"/>
      <c r="E585" s="259"/>
      <c r="F585" s="270"/>
      <c r="G585" s="259"/>
      <c r="H585" s="259"/>
      <c r="I585" s="259"/>
      <c r="J585" s="259"/>
    </row>
    <row r="586" spans="1:10">
      <c r="A586" s="259"/>
      <c r="B586" s="259"/>
      <c r="C586" s="259"/>
      <c r="D586" s="259"/>
      <c r="E586" s="259"/>
      <c r="F586" s="270"/>
      <c r="G586" s="259"/>
      <c r="H586" s="259"/>
      <c r="I586" s="259"/>
      <c r="J586" s="259"/>
    </row>
    <row r="587" spans="1:10">
      <c r="A587" s="259"/>
      <c r="B587" s="259"/>
      <c r="C587" s="259"/>
      <c r="D587" s="259"/>
      <c r="E587" s="259"/>
      <c r="F587" s="270"/>
      <c r="G587" s="259"/>
      <c r="H587" s="259"/>
      <c r="I587" s="259"/>
      <c r="J587" s="259"/>
    </row>
    <row r="588" spans="1:10">
      <c r="A588" s="259"/>
      <c r="B588" s="259"/>
      <c r="C588" s="259"/>
      <c r="D588" s="259"/>
      <c r="E588" s="259"/>
      <c r="F588" s="270"/>
      <c r="G588" s="259"/>
      <c r="H588" s="259"/>
      <c r="I588" s="259"/>
      <c r="J588" s="259"/>
    </row>
    <row r="589" spans="1:10">
      <c r="A589" s="259"/>
      <c r="B589" s="259"/>
      <c r="C589" s="259"/>
      <c r="D589" s="259"/>
      <c r="E589" s="259"/>
      <c r="F589" s="270"/>
      <c r="G589" s="259"/>
      <c r="H589" s="259"/>
      <c r="I589" s="259"/>
      <c r="J589" s="259"/>
    </row>
    <row r="590" spans="1:10">
      <c r="A590" s="259"/>
      <c r="B590" s="259"/>
      <c r="C590" s="259"/>
      <c r="D590" s="259"/>
      <c r="E590" s="259"/>
      <c r="F590" s="270"/>
      <c r="G590" s="259"/>
      <c r="H590" s="259"/>
      <c r="I590" s="259"/>
      <c r="J590" s="259"/>
    </row>
    <row r="591" spans="1:10">
      <c r="A591" s="259"/>
      <c r="B591" s="259"/>
      <c r="C591" s="259"/>
      <c r="D591" s="259"/>
      <c r="E591" s="259"/>
      <c r="F591" s="270"/>
      <c r="G591" s="259"/>
      <c r="H591" s="259"/>
      <c r="I591" s="259"/>
      <c r="J591" s="259"/>
    </row>
    <row r="592" spans="1:10">
      <c r="A592" s="259"/>
      <c r="B592" s="259"/>
      <c r="C592" s="259"/>
      <c r="D592" s="259"/>
      <c r="E592" s="259"/>
      <c r="F592" s="270"/>
      <c r="G592" s="259"/>
      <c r="H592" s="259"/>
      <c r="I592" s="259"/>
      <c r="J592" s="259"/>
    </row>
    <row r="593" spans="1:10">
      <c r="A593" s="259"/>
      <c r="B593" s="259"/>
      <c r="C593" s="259"/>
      <c r="D593" s="259"/>
      <c r="E593" s="259"/>
      <c r="F593" s="270"/>
      <c r="G593" s="259"/>
      <c r="H593" s="259"/>
      <c r="I593" s="259"/>
      <c r="J593" s="259"/>
    </row>
    <row r="594" spans="1:10">
      <c r="A594" s="259"/>
      <c r="B594" s="259"/>
      <c r="C594" s="259"/>
      <c r="D594" s="259"/>
      <c r="E594" s="259"/>
      <c r="F594" s="270"/>
      <c r="G594" s="259"/>
      <c r="H594" s="259"/>
      <c r="I594" s="259"/>
      <c r="J594" s="259"/>
    </row>
    <row r="595" spans="1:10">
      <c r="A595" s="259"/>
      <c r="B595" s="259"/>
      <c r="C595" s="259"/>
      <c r="D595" s="259"/>
      <c r="E595" s="259"/>
      <c r="F595" s="270"/>
      <c r="G595" s="259"/>
      <c r="H595" s="259"/>
      <c r="I595" s="259"/>
      <c r="J595" s="259"/>
    </row>
    <row r="596" spans="1:10">
      <c r="A596" s="259"/>
      <c r="B596" s="259"/>
      <c r="C596" s="259"/>
      <c r="D596" s="259"/>
      <c r="E596" s="259"/>
      <c r="F596" s="270"/>
      <c r="G596" s="259"/>
      <c r="H596" s="259"/>
      <c r="I596" s="259"/>
      <c r="J596" s="259"/>
    </row>
    <row r="597" spans="1:10">
      <c r="A597" s="259"/>
      <c r="B597" s="259"/>
      <c r="C597" s="259"/>
      <c r="D597" s="259"/>
      <c r="E597" s="259"/>
      <c r="F597" s="270"/>
      <c r="G597" s="259"/>
      <c r="H597" s="259"/>
      <c r="I597" s="259"/>
      <c r="J597" s="259"/>
    </row>
    <row r="598" spans="1:10">
      <c r="A598" s="259"/>
      <c r="B598" s="259"/>
      <c r="C598" s="259"/>
      <c r="D598" s="259"/>
      <c r="E598" s="259"/>
      <c r="F598" s="270"/>
      <c r="G598" s="259"/>
      <c r="H598" s="259"/>
      <c r="I598" s="259"/>
      <c r="J598" s="259"/>
    </row>
    <row r="599" spans="1:10">
      <c r="A599" s="259"/>
      <c r="B599" s="259"/>
      <c r="C599" s="259"/>
      <c r="D599" s="259"/>
      <c r="E599" s="259"/>
      <c r="F599" s="270"/>
      <c r="G599" s="259"/>
      <c r="H599" s="259"/>
      <c r="I599" s="259"/>
      <c r="J599" s="259"/>
    </row>
    <row r="600" spans="1:10">
      <c r="A600" s="259"/>
      <c r="B600" s="259"/>
      <c r="C600" s="259"/>
      <c r="D600" s="259"/>
      <c r="E600" s="259"/>
      <c r="F600" s="270"/>
      <c r="G600" s="259"/>
      <c r="H600" s="259"/>
      <c r="I600" s="259"/>
      <c r="J600" s="259"/>
    </row>
    <row r="601" spans="1:10">
      <c r="A601" s="259"/>
      <c r="B601" s="259"/>
      <c r="C601" s="259"/>
      <c r="D601" s="259"/>
      <c r="E601" s="259"/>
      <c r="F601" s="270"/>
      <c r="G601" s="259"/>
      <c r="H601" s="259"/>
      <c r="I601" s="259"/>
      <c r="J601" s="259"/>
    </row>
    <row r="602" spans="1:10">
      <c r="A602" s="259"/>
      <c r="B602" s="259"/>
      <c r="C602" s="259"/>
      <c r="D602" s="259"/>
      <c r="E602" s="259"/>
      <c r="F602" s="270"/>
      <c r="G602" s="259"/>
      <c r="H602" s="259"/>
      <c r="I602" s="259"/>
      <c r="J602" s="259"/>
    </row>
    <row r="603" spans="1:10">
      <c r="A603" s="259"/>
      <c r="B603" s="259"/>
      <c r="C603" s="259"/>
      <c r="D603" s="259"/>
      <c r="E603" s="259"/>
      <c r="F603" s="270"/>
      <c r="G603" s="259"/>
      <c r="H603" s="259"/>
      <c r="I603" s="259"/>
      <c r="J603" s="259"/>
    </row>
    <row r="604" spans="1:10">
      <c r="A604" s="259"/>
      <c r="B604" s="259"/>
      <c r="C604" s="259"/>
      <c r="D604" s="259"/>
      <c r="E604" s="259"/>
      <c r="F604" s="270"/>
      <c r="G604" s="259"/>
      <c r="H604" s="259"/>
      <c r="I604" s="259"/>
      <c r="J604" s="259"/>
    </row>
    <row r="605" spans="1:10">
      <c r="A605" s="259"/>
      <c r="B605" s="259"/>
      <c r="C605" s="259"/>
      <c r="D605" s="259"/>
      <c r="E605" s="259"/>
      <c r="F605" s="270"/>
      <c r="G605" s="259"/>
      <c r="H605" s="259"/>
      <c r="I605" s="259"/>
      <c r="J605" s="259"/>
    </row>
    <row r="606" spans="1:10">
      <c r="A606" s="259"/>
      <c r="B606" s="259"/>
      <c r="C606" s="259"/>
      <c r="D606" s="259"/>
      <c r="E606" s="259"/>
      <c r="F606" s="270"/>
      <c r="G606" s="259"/>
      <c r="H606" s="259"/>
      <c r="I606" s="259"/>
      <c r="J606" s="259"/>
    </row>
    <row r="607" spans="1:10">
      <c r="A607" s="259"/>
      <c r="B607" s="259"/>
      <c r="C607" s="259"/>
      <c r="D607" s="259"/>
      <c r="E607" s="259"/>
      <c r="F607" s="270"/>
      <c r="G607" s="259"/>
      <c r="H607" s="259"/>
      <c r="I607" s="259"/>
      <c r="J607" s="259"/>
    </row>
    <row r="608" spans="1:10">
      <c r="A608" s="259"/>
      <c r="B608" s="259"/>
      <c r="C608" s="259"/>
      <c r="D608" s="259"/>
      <c r="E608" s="259"/>
      <c r="F608" s="270"/>
      <c r="G608" s="259"/>
      <c r="H608" s="259"/>
      <c r="I608" s="259"/>
      <c r="J608" s="259"/>
    </row>
    <row r="609" spans="1:10">
      <c r="A609" s="259"/>
      <c r="B609" s="259"/>
      <c r="C609" s="259"/>
      <c r="D609" s="259"/>
      <c r="E609" s="259"/>
      <c r="F609" s="270"/>
      <c r="G609" s="259"/>
      <c r="H609" s="259"/>
      <c r="I609" s="259"/>
      <c r="J609" s="259"/>
    </row>
    <row r="610" spans="1:10">
      <c r="A610" s="259"/>
      <c r="B610" s="259"/>
      <c r="C610" s="259"/>
      <c r="D610" s="259"/>
      <c r="E610" s="259"/>
      <c r="F610" s="270"/>
      <c r="G610" s="259"/>
      <c r="H610" s="259"/>
      <c r="I610" s="259"/>
      <c r="J610" s="259"/>
    </row>
    <row r="611" spans="1:10">
      <c r="A611" s="259"/>
      <c r="B611" s="259"/>
      <c r="C611" s="259"/>
      <c r="D611" s="259"/>
      <c r="E611" s="259"/>
      <c r="F611" s="270"/>
      <c r="G611" s="259"/>
      <c r="H611" s="259"/>
      <c r="I611" s="259"/>
      <c r="J611" s="259"/>
    </row>
    <row r="612" spans="1:10">
      <c r="A612" s="259"/>
      <c r="B612" s="259"/>
      <c r="C612" s="259"/>
      <c r="D612" s="259"/>
      <c r="E612" s="259"/>
      <c r="F612" s="270"/>
      <c r="G612" s="259"/>
      <c r="H612" s="259"/>
      <c r="I612" s="259"/>
      <c r="J612" s="259"/>
    </row>
    <row r="613" spans="1:10">
      <c r="A613" s="259"/>
      <c r="B613" s="259"/>
      <c r="C613" s="259"/>
      <c r="D613" s="259"/>
      <c r="E613" s="259"/>
      <c r="F613" s="270"/>
      <c r="G613" s="259"/>
      <c r="H613" s="259"/>
      <c r="I613" s="259"/>
      <c r="J613" s="259"/>
    </row>
    <row r="614" spans="1:10">
      <c r="A614" s="259"/>
      <c r="B614" s="259"/>
      <c r="C614" s="259"/>
      <c r="D614" s="259"/>
      <c r="E614" s="259"/>
      <c r="F614" s="270"/>
      <c r="G614" s="259"/>
      <c r="H614" s="259"/>
      <c r="I614" s="259"/>
      <c r="J614" s="259"/>
    </row>
    <row r="615" spans="1:10">
      <c r="A615" s="259"/>
      <c r="B615" s="259"/>
      <c r="C615" s="259"/>
      <c r="D615" s="259"/>
      <c r="E615" s="259"/>
      <c r="F615" s="270"/>
      <c r="G615" s="259"/>
      <c r="H615" s="259"/>
      <c r="I615" s="259"/>
      <c r="J615" s="259"/>
    </row>
    <row r="616" spans="1:10">
      <c r="A616" s="259"/>
      <c r="B616" s="259"/>
      <c r="C616" s="259"/>
      <c r="D616" s="259"/>
      <c r="E616" s="259"/>
      <c r="F616" s="270"/>
      <c r="G616" s="259"/>
      <c r="H616" s="259"/>
      <c r="I616" s="259"/>
      <c r="J616" s="259"/>
    </row>
    <row r="617" spans="1:10">
      <c r="A617" s="259"/>
      <c r="B617" s="259"/>
      <c r="C617" s="259"/>
      <c r="D617" s="259"/>
      <c r="E617" s="259"/>
      <c r="F617" s="270"/>
      <c r="G617" s="259"/>
      <c r="H617" s="259"/>
      <c r="I617" s="259"/>
      <c r="J617" s="259"/>
    </row>
    <row r="618" spans="1:10">
      <c r="A618" s="259"/>
      <c r="B618" s="259"/>
      <c r="C618" s="259"/>
      <c r="D618" s="259"/>
      <c r="E618" s="259"/>
      <c r="F618" s="270"/>
      <c r="G618" s="259"/>
      <c r="H618" s="259"/>
      <c r="I618" s="259"/>
      <c r="J618" s="259"/>
    </row>
    <row r="619" spans="1:10">
      <c r="A619" s="259"/>
      <c r="B619" s="259"/>
      <c r="C619" s="259"/>
      <c r="D619" s="259"/>
      <c r="E619" s="259"/>
      <c r="F619" s="270"/>
      <c r="G619" s="259"/>
      <c r="H619" s="259"/>
      <c r="I619" s="259"/>
      <c r="J619" s="259"/>
    </row>
    <row r="620" spans="1:10">
      <c r="A620" s="259"/>
      <c r="B620" s="259"/>
      <c r="C620" s="259"/>
      <c r="D620" s="259"/>
      <c r="E620" s="259"/>
      <c r="F620" s="270"/>
      <c r="G620" s="259"/>
      <c r="H620" s="259"/>
      <c r="I620" s="259"/>
      <c r="J620" s="259"/>
    </row>
    <row r="621" spans="1:10">
      <c r="A621" s="259"/>
      <c r="B621" s="259"/>
      <c r="C621" s="259"/>
      <c r="D621" s="259"/>
      <c r="E621" s="259"/>
      <c r="F621" s="270"/>
      <c r="G621" s="259"/>
      <c r="H621" s="259"/>
      <c r="I621" s="259"/>
      <c r="J621" s="259"/>
    </row>
    <row r="622" spans="1:10">
      <c r="A622" s="259"/>
      <c r="B622" s="259"/>
      <c r="C622" s="259"/>
      <c r="D622" s="259"/>
      <c r="E622" s="259"/>
      <c r="F622" s="270"/>
      <c r="G622" s="259"/>
      <c r="H622" s="259"/>
      <c r="I622" s="259"/>
      <c r="J622" s="259"/>
    </row>
    <row r="623" spans="1:10">
      <c r="A623" s="259"/>
      <c r="B623" s="259"/>
      <c r="C623" s="259"/>
      <c r="D623" s="259"/>
      <c r="E623" s="259"/>
      <c r="F623" s="270"/>
      <c r="G623" s="259"/>
      <c r="H623" s="259"/>
      <c r="I623" s="259"/>
      <c r="J623" s="259"/>
    </row>
    <row r="624" spans="1:10">
      <c r="A624" s="259"/>
      <c r="B624" s="259"/>
      <c r="C624" s="259"/>
      <c r="D624" s="259"/>
      <c r="E624" s="259"/>
      <c r="F624" s="270"/>
      <c r="G624" s="259"/>
      <c r="H624" s="259"/>
      <c r="I624" s="259"/>
      <c r="J624" s="259"/>
    </row>
    <row r="625" spans="1:10">
      <c r="A625" s="259"/>
      <c r="B625" s="259"/>
      <c r="C625" s="259"/>
      <c r="D625" s="259"/>
      <c r="E625" s="259"/>
      <c r="F625" s="270"/>
      <c r="G625" s="259"/>
      <c r="H625" s="259"/>
      <c r="I625" s="259"/>
      <c r="J625" s="259"/>
    </row>
    <row r="626" spans="1:10">
      <c r="A626" s="259"/>
      <c r="B626" s="259"/>
      <c r="C626" s="259"/>
      <c r="D626" s="259"/>
      <c r="E626" s="259"/>
      <c r="F626" s="270"/>
      <c r="G626" s="259"/>
      <c r="H626" s="259"/>
      <c r="I626" s="259"/>
      <c r="J626" s="259"/>
    </row>
    <row r="627" spans="1:10">
      <c r="A627" s="259"/>
      <c r="B627" s="259"/>
      <c r="C627" s="259"/>
      <c r="D627" s="259"/>
      <c r="E627" s="259"/>
      <c r="F627" s="270"/>
      <c r="G627" s="259"/>
      <c r="H627" s="259"/>
      <c r="I627" s="259"/>
      <c r="J627" s="259"/>
    </row>
    <row r="628" spans="1:10">
      <c r="A628" s="259"/>
      <c r="B628" s="259"/>
      <c r="C628" s="259"/>
      <c r="D628" s="259"/>
      <c r="E628" s="259"/>
      <c r="F628" s="270"/>
      <c r="G628" s="259"/>
      <c r="H628" s="259"/>
      <c r="I628" s="259"/>
      <c r="J628" s="259"/>
    </row>
    <row r="629" spans="1:10">
      <c r="A629" s="259"/>
      <c r="B629" s="259"/>
      <c r="C629" s="259"/>
      <c r="D629" s="259"/>
      <c r="E629" s="259"/>
      <c r="F629" s="270"/>
      <c r="G629" s="259"/>
      <c r="H629" s="259"/>
      <c r="I629" s="259"/>
      <c r="J629" s="259"/>
    </row>
    <row r="630" spans="1:10">
      <c r="A630" s="259"/>
      <c r="B630" s="259"/>
      <c r="C630" s="259"/>
      <c r="D630" s="259"/>
      <c r="E630" s="259"/>
      <c r="F630" s="270"/>
      <c r="G630" s="259"/>
      <c r="H630" s="259"/>
      <c r="I630" s="259"/>
      <c r="J630" s="259"/>
    </row>
    <row r="631" spans="1:10">
      <c r="A631" s="259"/>
      <c r="B631" s="259"/>
      <c r="C631" s="259"/>
      <c r="D631" s="259"/>
      <c r="E631" s="259"/>
      <c r="F631" s="270"/>
      <c r="G631" s="259"/>
      <c r="H631" s="259"/>
      <c r="I631" s="259"/>
      <c r="J631" s="259"/>
    </row>
    <row r="632" spans="1:10">
      <c r="A632" s="259"/>
      <c r="B632" s="259"/>
      <c r="C632" s="259"/>
      <c r="D632" s="259"/>
      <c r="E632" s="259"/>
      <c r="F632" s="270"/>
      <c r="G632" s="259"/>
      <c r="H632" s="259"/>
      <c r="I632" s="259"/>
      <c r="J632" s="259"/>
    </row>
    <row r="633" spans="1:10">
      <c r="A633" s="259"/>
      <c r="B633" s="259"/>
      <c r="C633" s="259"/>
      <c r="D633" s="259"/>
      <c r="E633" s="259"/>
      <c r="F633" s="270"/>
      <c r="G633" s="259"/>
      <c r="H633" s="259"/>
      <c r="I633" s="259"/>
      <c r="J633" s="259"/>
    </row>
    <row r="634" spans="1:10">
      <c r="A634" s="259"/>
      <c r="B634" s="259"/>
      <c r="C634" s="259"/>
      <c r="D634" s="259"/>
      <c r="E634" s="259"/>
      <c r="F634" s="270"/>
      <c r="G634" s="259"/>
      <c r="H634" s="259"/>
      <c r="I634" s="259"/>
      <c r="J634" s="259"/>
    </row>
    <row r="635" spans="1:10">
      <c r="A635" s="259"/>
      <c r="B635" s="259"/>
      <c r="C635" s="259"/>
      <c r="D635" s="259"/>
      <c r="E635" s="259"/>
      <c r="F635" s="270"/>
      <c r="G635" s="259"/>
      <c r="H635" s="259"/>
      <c r="I635" s="259"/>
      <c r="J635" s="259"/>
    </row>
    <row r="636" spans="1:10">
      <c r="A636" s="259"/>
      <c r="B636" s="259"/>
      <c r="C636" s="259"/>
      <c r="D636" s="259"/>
      <c r="E636" s="259"/>
      <c r="F636" s="270"/>
      <c r="G636" s="259"/>
      <c r="H636" s="259"/>
      <c r="I636" s="259"/>
      <c r="J636" s="259"/>
    </row>
    <row r="637" spans="1:10">
      <c r="A637" s="259"/>
      <c r="B637" s="259"/>
      <c r="C637" s="259"/>
      <c r="D637" s="259"/>
      <c r="E637" s="259"/>
      <c r="F637" s="270"/>
      <c r="G637" s="259"/>
      <c r="H637" s="259"/>
      <c r="I637" s="259"/>
      <c r="J637" s="259"/>
    </row>
    <row r="638" spans="1:10">
      <c r="A638" s="259"/>
      <c r="B638" s="259"/>
      <c r="C638" s="259"/>
      <c r="D638" s="259"/>
      <c r="E638" s="259"/>
      <c r="F638" s="270"/>
      <c r="G638" s="259"/>
      <c r="H638" s="259"/>
      <c r="I638" s="259"/>
      <c r="J638" s="259"/>
    </row>
    <row r="639" spans="1:10">
      <c r="A639" s="259"/>
      <c r="B639" s="259"/>
      <c r="C639" s="259"/>
      <c r="D639" s="259"/>
      <c r="E639" s="259"/>
      <c r="F639" s="270"/>
      <c r="G639" s="259"/>
      <c r="H639" s="259"/>
      <c r="I639" s="259"/>
      <c r="J639" s="259"/>
    </row>
    <row r="640" spans="1:10">
      <c r="A640" s="259"/>
      <c r="B640" s="259"/>
      <c r="C640" s="259"/>
      <c r="D640" s="259"/>
      <c r="E640" s="259"/>
      <c r="F640" s="270"/>
      <c r="G640" s="259"/>
      <c r="H640" s="259"/>
      <c r="I640" s="259"/>
      <c r="J640" s="259"/>
    </row>
    <row r="641" spans="1:10">
      <c r="A641" s="259"/>
      <c r="B641" s="259"/>
      <c r="C641" s="259"/>
      <c r="D641" s="259"/>
      <c r="E641" s="259"/>
      <c r="F641" s="270"/>
      <c r="G641" s="259"/>
      <c r="H641" s="259"/>
      <c r="I641" s="259"/>
      <c r="J641" s="259"/>
    </row>
    <row r="642" spans="1:10">
      <c r="A642" s="259"/>
      <c r="B642" s="259"/>
      <c r="C642" s="259"/>
      <c r="D642" s="259"/>
      <c r="E642" s="259"/>
      <c r="F642" s="270"/>
      <c r="G642" s="259"/>
      <c r="H642" s="259"/>
      <c r="I642" s="259"/>
      <c r="J642" s="259"/>
    </row>
    <row r="643" spans="1:10">
      <c r="A643" s="259"/>
      <c r="B643" s="259"/>
      <c r="C643" s="259"/>
      <c r="D643" s="259"/>
      <c r="E643" s="259"/>
      <c r="F643" s="270"/>
      <c r="G643" s="259"/>
      <c r="H643" s="259"/>
      <c r="I643" s="259"/>
      <c r="J643" s="259"/>
    </row>
    <row r="644" spans="1:10">
      <c r="A644" s="259"/>
      <c r="B644" s="259"/>
      <c r="C644" s="259"/>
      <c r="D644" s="259"/>
      <c r="E644" s="259"/>
      <c r="F644" s="270"/>
      <c r="G644" s="259"/>
      <c r="H644" s="259"/>
      <c r="I644" s="259"/>
      <c r="J644" s="259"/>
    </row>
    <row r="645" spans="1:10">
      <c r="A645" s="259"/>
      <c r="B645" s="259"/>
      <c r="C645" s="259"/>
      <c r="D645" s="259"/>
      <c r="E645" s="259"/>
      <c r="F645" s="270"/>
      <c r="G645" s="259"/>
      <c r="H645" s="259"/>
      <c r="I645" s="259"/>
      <c r="J645" s="259"/>
    </row>
    <row r="646" spans="1:10">
      <c r="A646" s="259"/>
      <c r="B646" s="259"/>
      <c r="C646" s="259"/>
      <c r="D646" s="259"/>
      <c r="E646" s="259"/>
      <c r="F646" s="270"/>
      <c r="G646" s="259"/>
      <c r="H646" s="259"/>
      <c r="I646" s="259"/>
      <c r="J646" s="259"/>
    </row>
    <row r="647" spans="1:10">
      <c r="A647" s="259"/>
      <c r="B647" s="259"/>
      <c r="C647" s="259"/>
      <c r="D647" s="259"/>
      <c r="E647" s="259"/>
      <c r="F647" s="270"/>
      <c r="G647" s="259"/>
      <c r="H647" s="259"/>
      <c r="I647" s="259"/>
      <c r="J647" s="259"/>
    </row>
    <row r="648" spans="1:10">
      <c r="A648" s="259"/>
      <c r="B648" s="259"/>
      <c r="C648" s="259"/>
      <c r="D648" s="259"/>
      <c r="E648" s="259"/>
      <c r="F648" s="270"/>
      <c r="G648" s="259"/>
      <c r="H648" s="259"/>
      <c r="I648" s="259"/>
      <c r="J648" s="259"/>
    </row>
    <row r="649" spans="1:10">
      <c r="A649" s="259"/>
      <c r="B649" s="259"/>
      <c r="C649" s="259"/>
      <c r="D649" s="259"/>
      <c r="E649" s="259"/>
      <c r="F649" s="270"/>
      <c r="G649" s="259"/>
      <c r="H649" s="259"/>
      <c r="I649" s="259"/>
      <c r="J649" s="259"/>
    </row>
    <row r="650" spans="1:10">
      <c r="A650" s="259"/>
      <c r="B650" s="259"/>
      <c r="C650" s="259"/>
      <c r="D650" s="259"/>
      <c r="E650" s="259"/>
      <c r="F650" s="270"/>
      <c r="G650" s="259"/>
      <c r="H650" s="259"/>
      <c r="I650" s="259"/>
      <c r="J650" s="259"/>
    </row>
    <row r="651" spans="1:10">
      <c r="A651" s="259"/>
      <c r="B651" s="259"/>
      <c r="C651" s="259"/>
      <c r="D651" s="259"/>
      <c r="E651" s="259"/>
      <c r="F651" s="270"/>
      <c r="G651" s="259"/>
      <c r="H651" s="259"/>
      <c r="I651" s="259"/>
      <c r="J651" s="259"/>
    </row>
    <row r="652" spans="1:10">
      <c r="A652" s="259"/>
      <c r="B652" s="259"/>
      <c r="C652" s="259"/>
      <c r="D652" s="259"/>
      <c r="E652" s="259"/>
      <c r="F652" s="270"/>
      <c r="G652" s="259"/>
      <c r="H652" s="259"/>
      <c r="I652" s="259"/>
      <c r="J652" s="259"/>
    </row>
    <row r="653" spans="1:10">
      <c r="A653" s="259"/>
      <c r="B653" s="259"/>
      <c r="C653" s="259"/>
      <c r="D653" s="259"/>
      <c r="E653" s="259"/>
      <c r="F653" s="270"/>
      <c r="G653" s="259"/>
      <c r="H653" s="259"/>
      <c r="I653" s="259"/>
      <c r="J653" s="259"/>
    </row>
    <row r="654" spans="1:10">
      <c r="A654" s="259"/>
      <c r="B654" s="259"/>
      <c r="C654" s="259"/>
      <c r="D654" s="259"/>
      <c r="E654" s="259"/>
      <c r="F654" s="270"/>
      <c r="G654" s="259"/>
      <c r="H654" s="259"/>
      <c r="I654" s="259"/>
      <c r="J654" s="259"/>
    </row>
    <row r="655" spans="1:10">
      <c r="A655" s="259"/>
      <c r="B655" s="259"/>
      <c r="C655" s="259"/>
      <c r="D655" s="259"/>
      <c r="E655" s="259"/>
      <c r="F655" s="270"/>
      <c r="G655" s="259"/>
      <c r="H655" s="259"/>
      <c r="I655" s="259"/>
      <c r="J655" s="259"/>
    </row>
    <row r="656" spans="1:10">
      <c r="A656" s="259"/>
      <c r="B656" s="259"/>
      <c r="C656" s="259"/>
      <c r="D656" s="259"/>
      <c r="E656" s="259"/>
      <c r="F656" s="270"/>
      <c r="G656" s="259"/>
      <c r="H656" s="259"/>
      <c r="I656" s="259"/>
      <c r="J656" s="259"/>
    </row>
    <row r="657" spans="1:10">
      <c r="A657" s="259"/>
      <c r="B657" s="259"/>
      <c r="C657" s="259"/>
      <c r="D657" s="259"/>
      <c r="E657" s="259"/>
      <c r="F657" s="270"/>
      <c r="G657" s="259"/>
      <c r="H657" s="259"/>
      <c r="I657" s="259"/>
      <c r="J657" s="259"/>
    </row>
    <row r="658" spans="1:10">
      <c r="A658" s="259"/>
      <c r="B658" s="259"/>
      <c r="C658" s="259"/>
      <c r="D658" s="259"/>
      <c r="E658" s="259"/>
      <c r="F658" s="270"/>
      <c r="G658" s="259"/>
      <c r="H658" s="259"/>
      <c r="I658" s="259"/>
      <c r="J658" s="259"/>
    </row>
    <row r="659" spans="1:10">
      <c r="A659" s="259"/>
      <c r="B659" s="259"/>
      <c r="C659" s="259"/>
      <c r="D659" s="259"/>
      <c r="E659" s="259"/>
      <c r="F659" s="270"/>
      <c r="G659" s="259"/>
      <c r="H659" s="259"/>
      <c r="I659" s="259"/>
      <c r="J659" s="259"/>
    </row>
    <row r="660" spans="1:10">
      <c r="A660" s="259"/>
      <c r="B660" s="259"/>
      <c r="C660" s="259"/>
      <c r="D660" s="259"/>
      <c r="E660" s="259"/>
      <c r="F660" s="270"/>
      <c r="G660" s="259"/>
      <c r="H660" s="259"/>
      <c r="I660" s="259"/>
      <c r="J660" s="259"/>
    </row>
    <row r="661" spans="1:10">
      <c r="A661" s="259"/>
      <c r="B661" s="259"/>
      <c r="C661" s="259"/>
      <c r="D661" s="259"/>
      <c r="E661" s="259"/>
      <c r="F661" s="270"/>
      <c r="G661" s="259"/>
      <c r="H661" s="259"/>
      <c r="I661" s="259"/>
      <c r="J661" s="259"/>
    </row>
    <row r="662" spans="1:10">
      <c r="A662" s="259"/>
      <c r="B662" s="259"/>
      <c r="C662" s="259"/>
      <c r="D662" s="259"/>
      <c r="E662" s="259"/>
      <c r="F662" s="270"/>
      <c r="G662" s="259"/>
      <c r="H662" s="259"/>
      <c r="I662" s="259"/>
      <c r="J662" s="259"/>
    </row>
    <row r="663" spans="1:10">
      <c r="A663" s="259"/>
      <c r="B663" s="259"/>
      <c r="C663" s="259"/>
      <c r="D663" s="259"/>
      <c r="E663" s="259"/>
      <c r="F663" s="270"/>
      <c r="G663" s="259"/>
      <c r="H663" s="259"/>
      <c r="I663" s="259"/>
      <c r="J663" s="259"/>
    </row>
    <row r="664" spans="1:10">
      <c r="A664" s="259"/>
      <c r="B664" s="259"/>
      <c r="C664" s="259"/>
      <c r="D664" s="259"/>
      <c r="E664" s="259"/>
      <c r="F664" s="270"/>
      <c r="G664" s="259"/>
      <c r="H664" s="259"/>
      <c r="I664" s="259"/>
      <c r="J664" s="259"/>
    </row>
    <row r="665" spans="1:10">
      <c r="A665" s="259"/>
      <c r="B665" s="259"/>
      <c r="C665" s="259"/>
      <c r="D665" s="259"/>
      <c r="E665" s="259"/>
      <c r="F665" s="270"/>
      <c r="G665" s="259"/>
      <c r="H665" s="259"/>
      <c r="I665" s="259"/>
      <c r="J665" s="259"/>
    </row>
    <row r="666" spans="1:10">
      <c r="A666" s="259"/>
      <c r="B666" s="259"/>
      <c r="C666" s="259"/>
      <c r="D666" s="259"/>
      <c r="E666" s="259"/>
      <c r="F666" s="270"/>
      <c r="G666" s="259"/>
      <c r="H666" s="259"/>
      <c r="I666" s="259"/>
      <c r="J666" s="259"/>
    </row>
    <row r="667" spans="1:10">
      <c r="A667" s="259"/>
      <c r="B667" s="259"/>
      <c r="C667" s="259"/>
      <c r="D667" s="259"/>
      <c r="E667" s="259"/>
      <c r="F667" s="270"/>
      <c r="G667" s="259"/>
      <c r="H667" s="259"/>
      <c r="I667" s="259"/>
      <c r="J667" s="259"/>
    </row>
    <row r="668" spans="1:10">
      <c r="A668" s="259"/>
      <c r="B668" s="259"/>
      <c r="C668" s="259"/>
      <c r="D668" s="259"/>
      <c r="E668" s="259"/>
      <c r="F668" s="270"/>
      <c r="G668" s="259"/>
      <c r="H668" s="259"/>
      <c r="I668" s="259"/>
      <c r="J668" s="259"/>
    </row>
    <row r="669" spans="1:10">
      <c r="A669" s="259"/>
      <c r="B669" s="259"/>
      <c r="C669" s="259"/>
      <c r="D669" s="259"/>
      <c r="E669" s="259"/>
      <c r="F669" s="270"/>
      <c r="G669" s="259"/>
      <c r="H669" s="259"/>
      <c r="I669" s="259"/>
      <c r="J669" s="259"/>
    </row>
    <row r="670" spans="1:10">
      <c r="A670" s="259"/>
      <c r="B670" s="259"/>
      <c r="C670" s="259"/>
      <c r="D670" s="259"/>
      <c r="E670" s="259"/>
      <c r="F670" s="270"/>
      <c r="G670" s="259"/>
      <c r="H670" s="259"/>
      <c r="I670" s="259"/>
      <c r="J670" s="259"/>
    </row>
    <row r="671" spans="1:10">
      <c r="A671" s="259"/>
      <c r="B671" s="259"/>
      <c r="C671" s="259"/>
      <c r="D671" s="259"/>
      <c r="E671" s="259"/>
      <c r="F671" s="270"/>
      <c r="G671" s="259"/>
      <c r="H671" s="259"/>
      <c r="I671" s="259"/>
      <c r="J671" s="259"/>
    </row>
    <row r="672" spans="1:10">
      <c r="A672" s="259"/>
      <c r="B672" s="259"/>
      <c r="C672" s="259"/>
      <c r="D672" s="259"/>
      <c r="E672" s="259"/>
      <c r="F672" s="270"/>
      <c r="G672" s="259"/>
      <c r="H672" s="259"/>
      <c r="I672" s="259"/>
      <c r="J672" s="259"/>
    </row>
    <row r="673" spans="1:10">
      <c r="A673" s="259"/>
      <c r="B673" s="259"/>
      <c r="C673" s="259"/>
      <c r="D673" s="259"/>
      <c r="E673" s="259"/>
      <c r="F673" s="270"/>
      <c r="G673" s="259"/>
      <c r="H673" s="259"/>
      <c r="I673" s="259"/>
      <c r="J673" s="259"/>
    </row>
    <row r="674" spans="1:10">
      <c r="A674" s="259"/>
      <c r="B674" s="259"/>
      <c r="C674" s="259"/>
      <c r="D674" s="259"/>
      <c r="E674" s="259"/>
      <c r="F674" s="270"/>
      <c r="G674" s="259"/>
      <c r="H674" s="259"/>
      <c r="I674" s="259"/>
      <c r="J674" s="259"/>
    </row>
    <row r="675" spans="1:10">
      <c r="A675" s="259"/>
      <c r="B675" s="259"/>
      <c r="C675" s="259"/>
      <c r="D675" s="259"/>
      <c r="E675" s="259"/>
      <c r="F675" s="270"/>
      <c r="G675" s="259"/>
      <c r="H675" s="259"/>
      <c r="I675" s="259"/>
      <c r="J675" s="259"/>
    </row>
    <row r="676" spans="1:10">
      <c r="A676" s="259"/>
      <c r="B676" s="259"/>
      <c r="C676" s="259"/>
      <c r="D676" s="259"/>
      <c r="E676" s="259"/>
      <c r="F676" s="270"/>
      <c r="G676" s="259"/>
      <c r="H676" s="259"/>
      <c r="I676" s="259"/>
      <c r="J676" s="259"/>
    </row>
    <row r="677" spans="1:10">
      <c r="A677" s="259"/>
      <c r="B677" s="259"/>
      <c r="C677" s="259"/>
      <c r="D677" s="259"/>
      <c r="E677" s="259"/>
      <c r="F677" s="270"/>
      <c r="G677" s="259"/>
      <c r="H677" s="259"/>
      <c r="I677" s="259"/>
      <c r="J677" s="259"/>
    </row>
    <row r="678" spans="1:10">
      <c r="A678" s="259"/>
      <c r="B678" s="259"/>
      <c r="C678" s="259"/>
      <c r="D678" s="259"/>
      <c r="E678" s="259"/>
      <c r="F678" s="270"/>
      <c r="G678" s="259"/>
      <c r="H678" s="259"/>
      <c r="I678" s="259"/>
      <c r="J678" s="259"/>
    </row>
    <row r="679" spans="1:10">
      <c r="A679" s="259"/>
      <c r="B679" s="259"/>
      <c r="C679" s="259"/>
      <c r="D679" s="259"/>
      <c r="E679" s="259"/>
      <c r="F679" s="270"/>
      <c r="G679" s="259"/>
      <c r="H679" s="259"/>
      <c r="I679" s="259"/>
      <c r="J679" s="259"/>
    </row>
    <row r="680" spans="1:10">
      <c r="A680" s="259"/>
      <c r="B680" s="259"/>
      <c r="C680" s="259"/>
      <c r="D680" s="259"/>
      <c r="E680" s="259"/>
      <c r="F680" s="270"/>
      <c r="G680" s="259"/>
      <c r="H680" s="259"/>
      <c r="I680" s="259"/>
      <c r="J680" s="259"/>
    </row>
    <row r="681" spans="1:10">
      <c r="A681" s="259"/>
      <c r="B681" s="259"/>
      <c r="C681" s="259"/>
      <c r="D681" s="259"/>
      <c r="E681" s="259"/>
      <c r="F681" s="270"/>
      <c r="G681" s="259"/>
      <c r="H681" s="259"/>
      <c r="I681" s="259"/>
      <c r="J681" s="259"/>
    </row>
    <row r="682" spans="1:10">
      <c r="A682" s="259"/>
      <c r="B682" s="259"/>
      <c r="C682" s="259"/>
      <c r="D682" s="259"/>
      <c r="E682" s="259"/>
      <c r="F682" s="270"/>
      <c r="G682" s="259"/>
      <c r="H682" s="259"/>
      <c r="I682" s="259"/>
      <c r="J682" s="259"/>
    </row>
    <row r="683" spans="1:10">
      <c r="A683" s="259"/>
      <c r="B683" s="259"/>
      <c r="C683" s="259"/>
      <c r="D683" s="259"/>
      <c r="E683" s="259"/>
      <c r="F683" s="270"/>
      <c r="G683" s="259"/>
      <c r="H683" s="259"/>
      <c r="I683" s="259"/>
      <c r="J683" s="259"/>
    </row>
    <row r="684" spans="1:10">
      <c r="A684" s="259"/>
      <c r="B684" s="259"/>
      <c r="C684" s="259"/>
      <c r="D684" s="259"/>
      <c r="E684" s="259"/>
      <c r="F684" s="270"/>
      <c r="G684" s="259"/>
      <c r="H684" s="259"/>
      <c r="I684" s="259"/>
      <c r="J684" s="259"/>
    </row>
    <row r="685" spans="1:10">
      <c r="A685" s="259"/>
      <c r="B685" s="259"/>
      <c r="C685" s="259"/>
      <c r="D685" s="259"/>
      <c r="E685" s="259"/>
      <c r="F685" s="270"/>
      <c r="G685" s="259"/>
      <c r="H685" s="259"/>
      <c r="I685" s="259"/>
      <c r="J685" s="259"/>
    </row>
    <row r="686" spans="1:10">
      <c r="A686" s="259"/>
      <c r="B686" s="259"/>
      <c r="C686" s="259"/>
      <c r="D686" s="259"/>
      <c r="E686" s="259"/>
      <c r="F686" s="270"/>
      <c r="G686" s="259"/>
      <c r="H686" s="259"/>
      <c r="I686" s="259"/>
      <c r="J686" s="259"/>
    </row>
    <row r="687" spans="1:10">
      <c r="A687" s="259"/>
      <c r="B687" s="259"/>
      <c r="C687" s="259"/>
      <c r="D687" s="259"/>
      <c r="E687" s="259"/>
      <c r="F687" s="270"/>
      <c r="G687" s="259"/>
      <c r="H687" s="259"/>
      <c r="I687" s="259"/>
      <c r="J687" s="259"/>
    </row>
    <row r="688" spans="1:10">
      <c r="A688" s="259"/>
      <c r="B688" s="259"/>
      <c r="C688" s="259"/>
      <c r="D688" s="259"/>
      <c r="E688" s="259"/>
      <c r="F688" s="270"/>
      <c r="G688" s="259"/>
      <c r="H688" s="259"/>
      <c r="I688" s="259"/>
      <c r="J688" s="259"/>
    </row>
    <row r="689" spans="1:10">
      <c r="A689" s="259"/>
      <c r="B689" s="259"/>
      <c r="C689" s="259"/>
      <c r="D689" s="259"/>
      <c r="E689" s="259"/>
      <c r="F689" s="270"/>
      <c r="G689" s="259"/>
      <c r="H689" s="259"/>
      <c r="I689" s="259"/>
      <c r="J689" s="259"/>
    </row>
    <row r="690" spans="1:10">
      <c r="A690" s="259"/>
      <c r="B690" s="259"/>
      <c r="C690" s="259"/>
      <c r="D690" s="259"/>
      <c r="E690" s="259"/>
      <c r="F690" s="270"/>
      <c r="G690" s="259"/>
      <c r="H690" s="259"/>
      <c r="I690" s="259"/>
      <c r="J690" s="259"/>
    </row>
    <row r="691" spans="1:10">
      <c r="A691" s="259"/>
      <c r="B691" s="259"/>
      <c r="C691" s="259"/>
      <c r="D691" s="259"/>
      <c r="E691" s="259"/>
      <c r="F691" s="270"/>
      <c r="G691" s="259"/>
      <c r="H691" s="259"/>
      <c r="I691" s="259"/>
      <c r="J691" s="259"/>
    </row>
    <row r="692" spans="1:10">
      <c r="A692" s="259"/>
      <c r="B692" s="259"/>
      <c r="C692" s="259"/>
      <c r="D692" s="259"/>
      <c r="E692" s="259"/>
      <c r="F692" s="270"/>
      <c r="G692" s="259"/>
      <c r="H692" s="259"/>
      <c r="I692" s="259"/>
      <c r="J692" s="259"/>
    </row>
    <row r="693" spans="1:10">
      <c r="A693" s="259"/>
      <c r="B693" s="259"/>
      <c r="C693" s="259"/>
      <c r="D693" s="259"/>
      <c r="E693" s="259"/>
      <c r="F693" s="270"/>
      <c r="G693" s="259"/>
      <c r="H693" s="259"/>
      <c r="I693" s="259"/>
      <c r="J693" s="259"/>
    </row>
    <row r="694" spans="1:10">
      <c r="A694" s="259"/>
      <c r="B694" s="259"/>
      <c r="C694" s="259"/>
      <c r="D694" s="259"/>
      <c r="E694" s="259"/>
      <c r="F694" s="270"/>
      <c r="G694" s="259"/>
      <c r="H694" s="259"/>
      <c r="I694" s="259"/>
      <c r="J694" s="259"/>
    </row>
    <row r="695" spans="1:10">
      <c r="A695" s="259"/>
      <c r="B695" s="259"/>
      <c r="C695" s="259"/>
      <c r="D695" s="259"/>
      <c r="E695" s="259"/>
      <c r="F695" s="270"/>
      <c r="G695" s="259"/>
      <c r="H695" s="259"/>
      <c r="I695" s="259"/>
      <c r="J695" s="259"/>
    </row>
    <row r="696" spans="1:10">
      <c r="A696" s="259"/>
      <c r="B696" s="259"/>
      <c r="C696" s="259"/>
      <c r="D696" s="259"/>
      <c r="E696" s="259"/>
      <c r="F696" s="270"/>
      <c r="G696" s="259"/>
      <c r="H696" s="259"/>
      <c r="I696" s="259"/>
      <c r="J696" s="259"/>
    </row>
    <row r="697" spans="1:10">
      <c r="A697" s="259"/>
      <c r="B697" s="259"/>
      <c r="C697" s="259"/>
      <c r="D697" s="259"/>
      <c r="E697" s="259"/>
      <c r="F697" s="270"/>
      <c r="G697" s="259"/>
      <c r="H697" s="259"/>
      <c r="I697" s="259"/>
      <c r="J697" s="259"/>
    </row>
    <row r="698" spans="1:10">
      <c r="A698" s="259"/>
      <c r="B698" s="259"/>
      <c r="C698" s="259"/>
      <c r="D698" s="259"/>
      <c r="E698" s="259"/>
      <c r="F698" s="270"/>
      <c r="G698" s="259"/>
      <c r="H698" s="259"/>
      <c r="I698" s="259"/>
      <c r="J698" s="259"/>
    </row>
    <row r="699" spans="1:10">
      <c r="A699" s="259"/>
      <c r="B699" s="259"/>
      <c r="C699" s="259"/>
      <c r="D699" s="259"/>
      <c r="E699" s="259"/>
      <c r="F699" s="270"/>
      <c r="G699" s="259"/>
      <c r="H699" s="259"/>
      <c r="I699" s="259"/>
      <c r="J699" s="259"/>
    </row>
    <row r="700" spans="1:10">
      <c r="A700" s="259"/>
      <c r="B700" s="259"/>
      <c r="C700" s="259"/>
      <c r="D700" s="259"/>
      <c r="E700" s="259"/>
      <c r="F700" s="270"/>
      <c r="G700" s="259"/>
      <c r="H700" s="259"/>
      <c r="I700" s="259"/>
      <c r="J700" s="259"/>
    </row>
    <row r="701" spans="1:10">
      <c r="A701" s="259"/>
      <c r="B701" s="259"/>
      <c r="C701" s="259"/>
      <c r="D701" s="259"/>
      <c r="E701" s="259"/>
      <c r="F701" s="270"/>
      <c r="G701" s="259"/>
      <c r="H701" s="259"/>
      <c r="I701" s="259"/>
      <c r="J701" s="259"/>
    </row>
    <row r="702" spans="1:10">
      <c r="A702" s="259"/>
      <c r="B702" s="259"/>
      <c r="C702" s="259"/>
      <c r="D702" s="259"/>
      <c r="E702" s="259"/>
      <c r="F702" s="270"/>
      <c r="G702" s="259"/>
      <c r="H702" s="259"/>
      <c r="I702" s="259"/>
      <c r="J702" s="259"/>
    </row>
    <row r="703" spans="1:10">
      <c r="A703" s="259"/>
      <c r="B703" s="259"/>
      <c r="C703" s="259"/>
      <c r="D703" s="259"/>
      <c r="E703" s="259"/>
      <c r="F703" s="270"/>
      <c r="G703" s="259"/>
      <c r="H703" s="259"/>
      <c r="I703" s="259"/>
      <c r="J703" s="259"/>
    </row>
    <row r="704" spans="1:10">
      <c r="A704" s="259"/>
      <c r="B704" s="259"/>
      <c r="C704" s="259"/>
      <c r="D704" s="259"/>
      <c r="E704" s="259"/>
      <c r="F704" s="270"/>
      <c r="G704" s="259"/>
      <c r="H704" s="259"/>
      <c r="I704" s="259"/>
      <c r="J704" s="259"/>
    </row>
    <row r="705" spans="1:10">
      <c r="A705" s="259"/>
      <c r="B705" s="259"/>
      <c r="C705" s="259"/>
      <c r="D705" s="259"/>
      <c r="E705" s="259"/>
      <c r="F705" s="270"/>
      <c r="G705" s="259"/>
      <c r="H705" s="259"/>
      <c r="I705" s="259"/>
      <c r="J705" s="259"/>
    </row>
    <row r="706" spans="1:10">
      <c r="A706" s="259"/>
      <c r="B706" s="259"/>
      <c r="C706" s="259"/>
      <c r="D706" s="259"/>
      <c r="E706" s="259"/>
      <c r="F706" s="270"/>
      <c r="G706" s="259"/>
      <c r="H706" s="259"/>
      <c r="I706" s="259"/>
      <c r="J706" s="259"/>
    </row>
    <row r="707" spans="1:10">
      <c r="A707" s="259"/>
      <c r="B707" s="259"/>
      <c r="C707" s="259"/>
      <c r="D707" s="259"/>
      <c r="E707" s="259"/>
      <c r="F707" s="270"/>
      <c r="G707" s="259"/>
      <c r="H707" s="259"/>
      <c r="I707" s="259"/>
      <c r="J707" s="259"/>
    </row>
    <row r="708" spans="1:10">
      <c r="A708" s="259"/>
      <c r="B708" s="259"/>
      <c r="C708" s="259"/>
      <c r="D708" s="259"/>
      <c r="E708" s="259"/>
      <c r="F708" s="270"/>
      <c r="G708" s="259"/>
      <c r="H708" s="259"/>
      <c r="I708" s="259"/>
      <c r="J708" s="259"/>
    </row>
    <row r="709" spans="1:10">
      <c r="A709" s="259"/>
      <c r="B709" s="259"/>
      <c r="C709" s="259"/>
      <c r="D709" s="259"/>
      <c r="E709" s="259"/>
      <c r="F709" s="270"/>
      <c r="G709" s="259"/>
      <c r="H709" s="259"/>
      <c r="I709" s="259"/>
      <c r="J709" s="259"/>
    </row>
    <row r="710" spans="1:10">
      <c r="A710" s="259"/>
      <c r="B710" s="259"/>
      <c r="C710" s="259"/>
      <c r="D710" s="259"/>
      <c r="E710" s="259"/>
      <c r="F710" s="270"/>
      <c r="G710" s="259"/>
      <c r="H710" s="259"/>
      <c r="I710" s="259"/>
      <c r="J710" s="259"/>
    </row>
    <row r="711" spans="1:10">
      <c r="A711" s="259"/>
      <c r="B711" s="259"/>
      <c r="C711" s="259"/>
      <c r="D711" s="259"/>
      <c r="E711" s="259"/>
      <c r="F711" s="270"/>
      <c r="G711" s="259"/>
      <c r="H711" s="259"/>
      <c r="I711" s="259"/>
      <c r="J711" s="259"/>
    </row>
    <row r="712" spans="1:10">
      <c r="A712" s="259"/>
      <c r="B712" s="259"/>
      <c r="C712" s="259"/>
      <c r="D712" s="259"/>
      <c r="E712" s="259"/>
      <c r="F712" s="270"/>
      <c r="G712" s="259"/>
      <c r="H712" s="259"/>
      <c r="I712" s="259"/>
      <c r="J712" s="259"/>
    </row>
    <row r="713" spans="1:10">
      <c r="A713" s="259"/>
      <c r="B713" s="259"/>
      <c r="C713" s="259"/>
      <c r="D713" s="259"/>
      <c r="E713" s="259"/>
      <c r="F713" s="270"/>
      <c r="G713" s="259"/>
      <c r="H713" s="259"/>
      <c r="I713" s="259"/>
      <c r="J713" s="259"/>
    </row>
    <row r="714" spans="1:10">
      <c r="A714" s="259"/>
      <c r="B714" s="259"/>
      <c r="C714" s="259"/>
      <c r="D714" s="259"/>
      <c r="E714" s="259"/>
      <c r="F714" s="270"/>
      <c r="G714" s="259"/>
      <c r="H714" s="259"/>
      <c r="I714" s="259"/>
      <c r="J714" s="259"/>
    </row>
    <row r="715" spans="1:10">
      <c r="A715" s="259"/>
      <c r="B715" s="259"/>
      <c r="C715" s="259"/>
      <c r="D715" s="259"/>
      <c r="E715" s="259"/>
      <c r="F715" s="270"/>
      <c r="G715" s="259"/>
      <c r="H715" s="259"/>
      <c r="I715" s="259"/>
      <c r="J715" s="259"/>
    </row>
    <row r="716" spans="1:10">
      <c r="A716" s="259"/>
      <c r="B716" s="259"/>
      <c r="C716" s="259"/>
      <c r="D716" s="259"/>
      <c r="E716" s="259"/>
      <c r="F716" s="270"/>
      <c r="G716" s="259"/>
      <c r="H716" s="259"/>
      <c r="I716" s="259"/>
      <c r="J716" s="259"/>
    </row>
    <row r="717" spans="1:10">
      <c r="A717" s="259"/>
      <c r="B717" s="259"/>
      <c r="C717" s="259"/>
      <c r="D717" s="259"/>
      <c r="E717" s="259"/>
      <c r="F717" s="270"/>
      <c r="G717" s="259"/>
      <c r="H717" s="259"/>
      <c r="I717" s="259"/>
      <c r="J717" s="259"/>
    </row>
    <row r="718" spans="1:10">
      <c r="A718" s="259"/>
      <c r="B718" s="259"/>
      <c r="C718" s="259"/>
      <c r="D718" s="259"/>
      <c r="E718" s="259"/>
      <c r="F718" s="270"/>
      <c r="G718" s="259"/>
      <c r="H718" s="259"/>
      <c r="I718" s="259"/>
      <c r="J718" s="259"/>
    </row>
    <row r="719" spans="1:10">
      <c r="A719" s="259"/>
      <c r="B719" s="259"/>
      <c r="C719" s="259"/>
      <c r="D719" s="259"/>
      <c r="E719" s="259"/>
      <c r="F719" s="270"/>
      <c r="G719" s="259"/>
      <c r="H719" s="259"/>
      <c r="I719" s="259"/>
      <c r="J719" s="259"/>
    </row>
    <row r="720" spans="1:10">
      <c r="A720" s="259"/>
      <c r="B720" s="259"/>
      <c r="C720" s="259"/>
      <c r="D720" s="259"/>
      <c r="E720" s="259"/>
      <c r="F720" s="270"/>
      <c r="G720" s="259"/>
      <c r="H720" s="259"/>
      <c r="I720" s="259"/>
      <c r="J720" s="259"/>
    </row>
    <row r="721" spans="1:10">
      <c r="A721" s="259"/>
      <c r="B721" s="259"/>
      <c r="C721" s="259"/>
      <c r="D721" s="259"/>
      <c r="E721" s="259"/>
      <c r="F721" s="270"/>
      <c r="G721" s="259"/>
      <c r="H721" s="259"/>
      <c r="I721" s="259"/>
      <c r="J721" s="259"/>
    </row>
    <row r="722" spans="1:10">
      <c r="A722" s="259"/>
      <c r="B722" s="259"/>
      <c r="C722" s="259"/>
      <c r="D722" s="259"/>
      <c r="E722" s="259"/>
      <c r="F722" s="270"/>
      <c r="G722" s="259"/>
      <c r="H722" s="259"/>
      <c r="I722" s="259"/>
      <c r="J722" s="259"/>
    </row>
    <row r="723" spans="1:10">
      <c r="A723" s="259"/>
      <c r="B723" s="259"/>
      <c r="C723" s="259"/>
      <c r="D723" s="259"/>
      <c r="E723" s="259"/>
      <c r="F723" s="270"/>
      <c r="G723" s="259"/>
      <c r="H723" s="259"/>
      <c r="I723" s="259"/>
      <c r="J723" s="259"/>
    </row>
    <row r="724" spans="1:10">
      <c r="A724" s="259"/>
      <c r="B724" s="259"/>
      <c r="C724" s="259"/>
      <c r="D724" s="259"/>
      <c r="E724" s="259"/>
      <c r="F724" s="270"/>
      <c r="G724" s="259"/>
      <c r="H724" s="259"/>
      <c r="I724" s="259"/>
      <c r="J724" s="259"/>
    </row>
    <row r="725" spans="1:10">
      <c r="A725" s="259"/>
      <c r="B725" s="259"/>
      <c r="C725" s="259"/>
      <c r="D725" s="259"/>
      <c r="E725" s="259"/>
      <c r="F725" s="270"/>
      <c r="G725" s="259"/>
      <c r="H725" s="259"/>
      <c r="I725" s="259"/>
      <c r="J725" s="259"/>
    </row>
    <row r="726" spans="1:10">
      <c r="A726" s="259"/>
      <c r="B726" s="259"/>
      <c r="C726" s="259"/>
      <c r="D726" s="259"/>
      <c r="E726" s="259"/>
      <c r="F726" s="270"/>
      <c r="G726" s="259"/>
      <c r="H726" s="259"/>
      <c r="I726" s="259"/>
      <c r="J726" s="259"/>
    </row>
    <row r="727" spans="1:10">
      <c r="A727" s="259"/>
      <c r="B727" s="259"/>
      <c r="C727" s="259"/>
      <c r="D727" s="259"/>
      <c r="E727" s="259"/>
      <c r="F727" s="270"/>
      <c r="G727" s="259"/>
      <c r="H727" s="259"/>
      <c r="I727" s="259"/>
      <c r="J727" s="259"/>
    </row>
    <row r="728" spans="1:10">
      <c r="A728" s="259"/>
      <c r="B728" s="259"/>
      <c r="C728" s="259"/>
      <c r="D728" s="259"/>
      <c r="E728" s="259"/>
      <c r="F728" s="270"/>
      <c r="G728" s="259"/>
      <c r="H728" s="259"/>
      <c r="I728" s="259"/>
      <c r="J728" s="259"/>
    </row>
    <row r="729" spans="1:10">
      <c r="A729" s="259"/>
      <c r="B729" s="259"/>
      <c r="C729" s="259"/>
      <c r="D729" s="259"/>
      <c r="E729" s="259"/>
      <c r="F729" s="270"/>
      <c r="G729" s="259"/>
      <c r="H729" s="259"/>
      <c r="I729" s="259"/>
      <c r="J729" s="259"/>
    </row>
    <row r="730" spans="1:10">
      <c r="A730" s="259"/>
      <c r="B730" s="259"/>
      <c r="C730" s="259"/>
      <c r="D730" s="259"/>
      <c r="E730" s="259"/>
      <c r="F730" s="270"/>
      <c r="G730" s="259"/>
      <c r="H730" s="259"/>
      <c r="I730" s="259"/>
      <c r="J730" s="259"/>
    </row>
    <row r="731" spans="1:10">
      <c r="A731" s="259"/>
      <c r="B731" s="259"/>
      <c r="C731" s="259"/>
      <c r="D731" s="259"/>
      <c r="E731" s="259"/>
      <c r="F731" s="270"/>
      <c r="G731" s="259"/>
      <c r="H731" s="259"/>
      <c r="I731" s="259"/>
      <c r="J731" s="259"/>
    </row>
    <row r="732" spans="1:10">
      <c r="A732" s="259"/>
      <c r="B732" s="259"/>
      <c r="C732" s="259"/>
      <c r="D732" s="259"/>
      <c r="E732" s="259"/>
      <c r="F732" s="270"/>
      <c r="G732" s="259"/>
      <c r="H732" s="259"/>
      <c r="I732" s="259"/>
      <c r="J732" s="259"/>
    </row>
    <row r="733" spans="1:10">
      <c r="A733" s="259"/>
      <c r="B733" s="259"/>
      <c r="C733" s="259"/>
      <c r="D733" s="259"/>
      <c r="E733" s="259"/>
      <c r="F733" s="270"/>
      <c r="G733" s="259"/>
      <c r="H733" s="259"/>
      <c r="I733" s="259"/>
      <c r="J733" s="259"/>
    </row>
    <row r="734" spans="1:10">
      <c r="A734" s="259"/>
      <c r="B734" s="259"/>
      <c r="C734" s="259"/>
      <c r="D734" s="259"/>
      <c r="E734" s="259"/>
      <c r="F734" s="270"/>
      <c r="G734" s="259"/>
      <c r="H734" s="259"/>
      <c r="I734" s="259"/>
      <c r="J734" s="259"/>
    </row>
    <row r="735" spans="1:10">
      <c r="A735" s="259"/>
      <c r="B735" s="259"/>
      <c r="C735" s="259"/>
      <c r="D735" s="259"/>
      <c r="E735" s="259"/>
      <c r="F735" s="270"/>
      <c r="G735" s="259"/>
      <c r="H735" s="259"/>
      <c r="I735" s="259"/>
      <c r="J735" s="259"/>
    </row>
    <row r="736" spans="1:10">
      <c r="A736" s="259"/>
      <c r="B736" s="259"/>
      <c r="C736" s="259"/>
      <c r="D736" s="259"/>
      <c r="E736" s="259"/>
      <c r="F736" s="270"/>
      <c r="G736" s="259"/>
      <c r="H736" s="259"/>
      <c r="I736" s="259"/>
      <c r="J736" s="259"/>
    </row>
    <row r="737" spans="1:10">
      <c r="A737" s="259"/>
      <c r="B737" s="259"/>
      <c r="C737" s="259"/>
      <c r="D737" s="259"/>
      <c r="E737" s="259"/>
      <c r="F737" s="270"/>
      <c r="G737" s="259"/>
      <c r="H737" s="259"/>
      <c r="I737" s="259"/>
      <c r="J737" s="259"/>
    </row>
    <row r="738" spans="1:10">
      <c r="A738" s="259"/>
      <c r="B738" s="259"/>
      <c r="C738" s="259"/>
      <c r="D738" s="259"/>
      <c r="E738" s="259"/>
      <c r="F738" s="270"/>
      <c r="G738" s="259"/>
      <c r="H738" s="259"/>
      <c r="I738" s="259"/>
      <c r="J738" s="259"/>
    </row>
    <row r="739" spans="1:10">
      <c r="A739" s="259"/>
      <c r="B739" s="259"/>
      <c r="C739" s="259"/>
      <c r="D739" s="259"/>
      <c r="E739" s="259"/>
      <c r="F739" s="270"/>
      <c r="G739" s="259"/>
      <c r="H739" s="259"/>
      <c r="I739" s="259"/>
      <c r="J739" s="259"/>
    </row>
    <row r="740" spans="1:10">
      <c r="A740" s="259"/>
      <c r="B740" s="259"/>
      <c r="C740" s="259"/>
      <c r="D740" s="259"/>
      <c r="E740" s="259"/>
      <c r="F740" s="270"/>
      <c r="G740" s="259"/>
      <c r="H740" s="259"/>
      <c r="I740" s="259"/>
      <c r="J740" s="259"/>
    </row>
    <row r="741" spans="1:10">
      <c r="A741" s="259"/>
      <c r="B741" s="259"/>
      <c r="C741" s="259"/>
      <c r="D741" s="259"/>
      <c r="E741" s="259"/>
      <c r="F741" s="270"/>
      <c r="G741" s="259"/>
      <c r="H741" s="259"/>
      <c r="I741" s="259"/>
      <c r="J741" s="259"/>
    </row>
    <row r="742" spans="1:10">
      <c r="A742" s="259"/>
      <c r="B742" s="259"/>
      <c r="C742" s="259"/>
      <c r="D742" s="259"/>
      <c r="E742" s="259"/>
      <c r="F742" s="270"/>
      <c r="G742" s="259"/>
      <c r="H742" s="259"/>
      <c r="I742" s="259"/>
      <c r="J742" s="259"/>
    </row>
    <row r="743" spans="1:10">
      <c r="A743" s="259"/>
      <c r="B743" s="259"/>
      <c r="C743" s="259"/>
      <c r="D743" s="259"/>
      <c r="E743" s="259"/>
      <c r="F743" s="270"/>
      <c r="G743" s="259"/>
      <c r="H743" s="259"/>
      <c r="I743" s="259"/>
      <c r="J743" s="259"/>
    </row>
    <row r="744" spans="1:10">
      <c r="A744" s="259"/>
      <c r="B744" s="259"/>
      <c r="C744" s="259"/>
      <c r="D744" s="259"/>
      <c r="E744" s="259"/>
      <c r="F744" s="270"/>
      <c r="G744" s="259"/>
      <c r="H744" s="259"/>
      <c r="I744" s="259"/>
      <c r="J744" s="259"/>
    </row>
    <row r="745" spans="1:10">
      <c r="A745" s="259"/>
      <c r="B745" s="259"/>
      <c r="C745" s="259"/>
      <c r="D745" s="259"/>
      <c r="E745" s="259"/>
      <c r="F745" s="270"/>
      <c r="G745" s="259"/>
      <c r="H745" s="259"/>
      <c r="I745" s="259"/>
      <c r="J745" s="259"/>
    </row>
    <row r="746" spans="1:10">
      <c r="A746" s="259"/>
      <c r="B746" s="259"/>
      <c r="C746" s="259"/>
      <c r="D746" s="259"/>
      <c r="E746" s="259"/>
      <c r="F746" s="270"/>
      <c r="G746" s="259"/>
      <c r="H746" s="259"/>
      <c r="I746" s="259"/>
      <c r="J746" s="259"/>
    </row>
    <row r="747" spans="1:10">
      <c r="A747" s="259"/>
      <c r="B747" s="259"/>
      <c r="C747" s="259"/>
      <c r="D747" s="259"/>
      <c r="E747" s="259"/>
      <c r="F747" s="270"/>
      <c r="G747" s="259"/>
      <c r="H747" s="259"/>
      <c r="I747" s="259"/>
      <c r="J747" s="259"/>
    </row>
    <row r="748" spans="1:10">
      <c r="A748" s="259"/>
      <c r="B748" s="259"/>
      <c r="C748" s="259"/>
      <c r="D748" s="259"/>
      <c r="E748" s="259"/>
      <c r="F748" s="270"/>
      <c r="G748" s="259"/>
      <c r="H748" s="259"/>
      <c r="I748" s="259"/>
      <c r="J748" s="259"/>
    </row>
    <row r="749" spans="1:10">
      <c r="A749" s="259"/>
      <c r="B749" s="259"/>
      <c r="C749" s="259"/>
      <c r="D749" s="259"/>
      <c r="E749" s="259"/>
      <c r="F749" s="270"/>
      <c r="G749" s="259"/>
      <c r="H749" s="259"/>
      <c r="I749" s="259"/>
      <c r="J749" s="259"/>
    </row>
    <row r="750" spans="1:10">
      <c r="A750" s="259"/>
      <c r="B750" s="259"/>
      <c r="C750" s="259"/>
      <c r="D750" s="259"/>
      <c r="E750" s="259"/>
      <c r="F750" s="270"/>
      <c r="G750" s="259"/>
      <c r="H750" s="259"/>
      <c r="I750" s="259"/>
      <c r="J750" s="259"/>
    </row>
    <row r="751" spans="1:10">
      <c r="A751" s="259"/>
      <c r="B751" s="259"/>
      <c r="C751" s="259"/>
      <c r="D751" s="259"/>
      <c r="E751" s="259"/>
      <c r="F751" s="270"/>
      <c r="G751" s="259"/>
      <c r="H751" s="259"/>
      <c r="I751" s="259"/>
      <c r="J751" s="259"/>
    </row>
    <row r="752" spans="1:10">
      <c r="A752" s="259"/>
      <c r="B752" s="259"/>
      <c r="C752" s="259"/>
      <c r="D752" s="259"/>
      <c r="E752" s="259"/>
      <c r="F752" s="270"/>
      <c r="G752" s="259"/>
      <c r="H752" s="259"/>
      <c r="I752" s="259"/>
      <c r="J752" s="259"/>
    </row>
    <row r="753" spans="1:10">
      <c r="A753" s="259"/>
      <c r="B753" s="259"/>
      <c r="C753" s="259"/>
      <c r="D753" s="259"/>
      <c r="E753" s="259"/>
      <c r="F753" s="270"/>
      <c r="G753" s="259"/>
      <c r="H753" s="259"/>
      <c r="I753" s="259"/>
      <c r="J753" s="259"/>
    </row>
    <row r="754" spans="1:10">
      <c r="A754" s="259"/>
      <c r="B754" s="259"/>
      <c r="C754" s="259"/>
      <c r="D754" s="259"/>
      <c r="E754" s="259"/>
      <c r="F754" s="270"/>
      <c r="G754" s="259"/>
      <c r="H754" s="259"/>
      <c r="I754" s="259"/>
      <c r="J754" s="259"/>
    </row>
    <row r="755" spans="1:10">
      <c r="A755" s="259"/>
      <c r="B755" s="259"/>
      <c r="C755" s="259"/>
      <c r="D755" s="259"/>
      <c r="E755" s="259"/>
      <c r="F755" s="270"/>
      <c r="G755" s="259"/>
      <c r="H755" s="259"/>
      <c r="I755" s="259"/>
      <c r="J755" s="259"/>
    </row>
    <row r="756" spans="1:10">
      <c r="A756" s="259"/>
      <c r="B756" s="259"/>
      <c r="C756" s="259"/>
      <c r="D756" s="259"/>
      <c r="E756" s="259"/>
      <c r="F756" s="270"/>
      <c r="G756" s="259"/>
      <c r="H756" s="259"/>
      <c r="I756" s="259"/>
      <c r="J756" s="259"/>
    </row>
    <row r="757" spans="1:10">
      <c r="A757" s="259"/>
      <c r="B757" s="259"/>
      <c r="C757" s="259"/>
      <c r="D757" s="259"/>
      <c r="E757" s="259"/>
      <c r="F757" s="270"/>
      <c r="G757" s="259"/>
      <c r="H757" s="259"/>
      <c r="I757" s="259"/>
      <c r="J757" s="259"/>
    </row>
    <row r="758" spans="1:10">
      <c r="A758" s="259"/>
      <c r="B758" s="259"/>
      <c r="C758" s="259"/>
      <c r="D758" s="259"/>
      <c r="E758" s="259"/>
      <c r="F758" s="270"/>
      <c r="G758" s="259"/>
      <c r="H758" s="259"/>
      <c r="I758" s="259"/>
      <c r="J758" s="259"/>
    </row>
    <row r="759" spans="1:10">
      <c r="A759" s="259"/>
      <c r="B759" s="259"/>
      <c r="C759" s="259"/>
      <c r="D759" s="259"/>
      <c r="E759" s="259"/>
      <c r="F759" s="270"/>
      <c r="G759" s="259"/>
      <c r="H759" s="259"/>
      <c r="I759" s="259"/>
      <c r="J759" s="259"/>
    </row>
    <row r="760" spans="1:10">
      <c r="A760" s="259"/>
      <c r="B760" s="259"/>
      <c r="C760" s="259"/>
      <c r="D760" s="259"/>
      <c r="E760" s="259"/>
      <c r="F760" s="270"/>
      <c r="G760" s="259"/>
      <c r="H760" s="259"/>
      <c r="I760" s="259"/>
      <c r="J760" s="259"/>
    </row>
    <row r="761" spans="1:10">
      <c r="A761" s="259"/>
      <c r="B761" s="259"/>
      <c r="C761" s="259"/>
      <c r="D761" s="259"/>
      <c r="E761" s="259"/>
      <c r="F761" s="270"/>
      <c r="G761" s="259"/>
      <c r="H761" s="259"/>
      <c r="I761" s="259"/>
      <c r="J761" s="259"/>
    </row>
    <row r="762" spans="1:10">
      <c r="A762" s="259"/>
      <c r="B762" s="259"/>
      <c r="C762" s="259"/>
      <c r="D762" s="259"/>
      <c r="E762" s="259"/>
      <c r="F762" s="270"/>
      <c r="G762" s="259"/>
      <c r="H762" s="259"/>
      <c r="I762" s="259"/>
      <c r="J762" s="259"/>
    </row>
    <row r="763" spans="1:10">
      <c r="A763" s="259"/>
      <c r="B763" s="259"/>
      <c r="C763" s="259"/>
      <c r="D763" s="259"/>
      <c r="E763" s="259"/>
      <c r="F763" s="270"/>
      <c r="G763" s="259"/>
      <c r="H763" s="259"/>
      <c r="I763" s="259"/>
      <c r="J763" s="259"/>
    </row>
    <row r="764" spans="1:10">
      <c r="A764" s="259"/>
      <c r="B764" s="259"/>
      <c r="C764" s="259"/>
      <c r="D764" s="259"/>
      <c r="E764" s="259"/>
      <c r="F764" s="270"/>
      <c r="G764" s="259"/>
      <c r="H764" s="259"/>
      <c r="I764" s="259"/>
      <c r="J764" s="259"/>
    </row>
    <row r="765" spans="1:10">
      <c r="A765" s="259"/>
      <c r="B765" s="259"/>
      <c r="C765" s="259"/>
      <c r="D765" s="259"/>
      <c r="E765" s="259"/>
      <c r="F765" s="270"/>
      <c r="G765" s="259"/>
      <c r="H765" s="259"/>
      <c r="I765" s="259"/>
      <c r="J765" s="259"/>
    </row>
    <row r="766" spans="1:10">
      <c r="A766" s="259"/>
      <c r="B766" s="259"/>
      <c r="C766" s="259"/>
      <c r="D766" s="259"/>
      <c r="E766" s="259"/>
      <c r="F766" s="270"/>
      <c r="G766" s="259"/>
      <c r="H766" s="259"/>
      <c r="I766" s="259"/>
      <c r="J766" s="259"/>
    </row>
    <row r="767" spans="1:10">
      <c r="A767" s="259"/>
      <c r="B767" s="259"/>
      <c r="C767" s="259"/>
      <c r="D767" s="259"/>
      <c r="E767" s="259"/>
      <c r="F767" s="270"/>
      <c r="G767" s="259"/>
      <c r="H767" s="259"/>
      <c r="I767" s="259"/>
      <c r="J767" s="259"/>
    </row>
    <row r="768" spans="1:10">
      <c r="A768" s="259"/>
      <c r="B768" s="259"/>
      <c r="C768" s="259"/>
      <c r="D768" s="259"/>
      <c r="E768" s="259"/>
      <c r="F768" s="270"/>
      <c r="G768" s="259"/>
      <c r="H768" s="259"/>
      <c r="I768" s="259"/>
      <c r="J768" s="259"/>
    </row>
    <row r="769" spans="1:10">
      <c r="A769" s="259"/>
      <c r="B769" s="259"/>
      <c r="C769" s="259"/>
      <c r="D769" s="259"/>
      <c r="E769" s="259"/>
      <c r="F769" s="270"/>
      <c r="G769" s="259"/>
      <c r="H769" s="259"/>
      <c r="I769" s="259"/>
      <c r="J769" s="259"/>
    </row>
    <row r="770" spans="1:10">
      <c r="A770" s="259"/>
      <c r="B770" s="259"/>
      <c r="C770" s="259"/>
      <c r="D770" s="259"/>
      <c r="E770" s="259"/>
      <c r="F770" s="270"/>
      <c r="G770" s="259"/>
      <c r="H770" s="259"/>
      <c r="I770" s="259"/>
      <c r="J770" s="259"/>
    </row>
    <row r="771" spans="1:10">
      <c r="A771" s="259"/>
      <c r="B771" s="259"/>
      <c r="C771" s="259"/>
      <c r="D771" s="259"/>
      <c r="E771" s="259"/>
      <c r="F771" s="270"/>
      <c r="G771" s="259"/>
      <c r="H771" s="259"/>
      <c r="I771" s="259"/>
      <c r="J771" s="259"/>
    </row>
    <row r="772" spans="1:10">
      <c r="A772" s="259"/>
      <c r="B772" s="259"/>
      <c r="C772" s="259"/>
      <c r="D772" s="259"/>
      <c r="E772" s="259"/>
      <c r="F772" s="270"/>
      <c r="G772" s="259"/>
      <c r="H772" s="259"/>
      <c r="I772" s="259"/>
      <c r="J772" s="259"/>
    </row>
    <row r="773" spans="1:10">
      <c r="A773" s="259"/>
      <c r="B773" s="259"/>
      <c r="C773" s="259"/>
      <c r="D773" s="259"/>
      <c r="E773" s="259"/>
      <c r="F773" s="270"/>
      <c r="G773" s="259"/>
      <c r="H773" s="259"/>
      <c r="I773" s="259"/>
      <c r="J773" s="259"/>
    </row>
    <row r="774" spans="1:10">
      <c r="A774" s="259"/>
      <c r="B774" s="259"/>
      <c r="C774" s="259"/>
      <c r="D774" s="259"/>
      <c r="E774" s="259"/>
      <c r="F774" s="270"/>
      <c r="G774" s="259"/>
      <c r="H774" s="259"/>
      <c r="I774" s="259"/>
      <c r="J774" s="259"/>
    </row>
    <row r="775" spans="1:10">
      <c r="A775" s="259"/>
      <c r="B775" s="259"/>
      <c r="C775" s="259"/>
      <c r="D775" s="259"/>
      <c r="E775" s="259"/>
      <c r="F775" s="270"/>
      <c r="G775" s="259"/>
      <c r="H775" s="259"/>
      <c r="I775" s="259"/>
      <c r="J775" s="259"/>
    </row>
    <row r="776" spans="1:10">
      <c r="A776" s="259"/>
      <c r="B776" s="259"/>
      <c r="C776" s="259"/>
      <c r="D776" s="259"/>
      <c r="E776" s="259"/>
      <c r="F776" s="270"/>
      <c r="G776" s="259"/>
      <c r="H776" s="259"/>
      <c r="I776" s="259"/>
      <c r="J776" s="259"/>
    </row>
    <row r="777" spans="1:10">
      <c r="A777" s="259"/>
      <c r="B777" s="259"/>
      <c r="C777" s="259"/>
      <c r="D777" s="259"/>
      <c r="E777" s="259"/>
      <c r="F777" s="270"/>
      <c r="G777" s="259"/>
      <c r="H777" s="259"/>
      <c r="I777" s="259"/>
      <c r="J777" s="259"/>
    </row>
    <row r="778" spans="1:10">
      <c r="A778" s="259"/>
      <c r="B778" s="259"/>
      <c r="C778" s="259"/>
      <c r="D778" s="259"/>
      <c r="E778" s="259"/>
      <c r="F778" s="270"/>
      <c r="G778" s="259"/>
      <c r="H778" s="259"/>
      <c r="I778" s="259"/>
      <c r="J778" s="259"/>
    </row>
    <row r="779" spans="1:10">
      <c r="A779" s="259"/>
      <c r="B779" s="259"/>
      <c r="C779" s="259"/>
      <c r="D779" s="259"/>
      <c r="E779" s="259"/>
      <c r="F779" s="270"/>
      <c r="G779" s="259"/>
      <c r="H779" s="259"/>
      <c r="I779" s="259"/>
      <c r="J779" s="259"/>
    </row>
    <row r="780" spans="1:10">
      <c r="A780" s="259"/>
      <c r="B780" s="259"/>
      <c r="C780" s="259"/>
      <c r="D780" s="259"/>
      <c r="E780" s="259"/>
      <c r="F780" s="270"/>
      <c r="G780" s="259"/>
      <c r="H780" s="259"/>
      <c r="I780" s="259"/>
      <c r="J780" s="259"/>
    </row>
    <row r="781" spans="1:10">
      <c r="A781" s="259"/>
      <c r="B781" s="259"/>
      <c r="C781" s="259"/>
      <c r="D781" s="259"/>
      <c r="E781" s="259"/>
      <c r="F781" s="270"/>
      <c r="G781" s="259"/>
      <c r="H781" s="259"/>
      <c r="I781" s="259"/>
      <c r="J781" s="259"/>
    </row>
    <row r="782" spans="1:10">
      <c r="A782" s="259"/>
      <c r="B782" s="259"/>
      <c r="C782" s="259"/>
      <c r="D782" s="259"/>
      <c r="E782" s="259"/>
      <c r="F782" s="270"/>
      <c r="G782" s="259"/>
      <c r="H782" s="259"/>
      <c r="I782" s="259"/>
      <c r="J782" s="259"/>
    </row>
    <row r="783" spans="1:10">
      <c r="A783" s="259"/>
      <c r="B783" s="259"/>
      <c r="C783" s="259"/>
      <c r="D783" s="259"/>
      <c r="E783" s="259"/>
      <c r="F783" s="270"/>
      <c r="G783" s="259"/>
      <c r="H783" s="259"/>
      <c r="I783" s="259"/>
      <c r="J783" s="259"/>
    </row>
    <row r="784" spans="1:10">
      <c r="A784" s="259"/>
      <c r="B784" s="259"/>
      <c r="C784" s="259"/>
      <c r="D784" s="259"/>
      <c r="E784" s="259"/>
      <c r="F784" s="270"/>
      <c r="G784" s="259"/>
      <c r="H784" s="259"/>
      <c r="I784" s="259"/>
      <c r="J784" s="259"/>
    </row>
    <row r="785" spans="1:10">
      <c r="A785" s="259"/>
      <c r="B785" s="259"/>
      <c r="C785" s="259"/>
      <c r="D785" s="259"/>
      <c r="E785" s="259"/>
      <c r="F785" s="270"/>
      <c r="G785" s="259"/>
      <c r="H785" s="259"/>
      <c r="I785" s="259"/>
      <c r="J785" s="259"/>
    </row>
    <row r="786" spans="1:10">
      <c r="A786" s="259"/>
      <c r="B786" s="259"/>
      <c r="C786" s="259"/>
      <c r="D786" s="259"/>
      <c r="E786" s="259"/>
      <c r="F786" s="270"/>
      <c r="G786" s="259"/>
      <c r="H786" s="259"/>
      <c r="I786" s="259"/>
      <c r="J786" s="259"/>
    </row>
    <row r="787" spans="1:10">
      <c r="A787" s="259"/>
      <c r="B787" s="259"/>
      <c r="C787" s="259"/>
      <c r="D787" s="259"/>
      <c r="E787" s="259"/>
      <c r="F787" s="270"/>
      <c r="G787" s="259"/>
      <c r="H787" s="259"/>
      <c r="I787" s="259"/>
      <c r="J787" s="259"/>
    </row>
    <row r="788" spans="1:10">
      <c r="A788" s="259"/>
      <c r="B788" s="259"/>
      <c r="C788" s="259"/>
      <c r="D788" s="259"/>
      <c r="E788" s="259"/>
      <c r="F788" s="270"/>
      <c r="G788" s="259"/>
      <c r="H788" s="259"/>
      <c r="I788" s="259"/>
      <c r="J788" s="259"/>
    </row>
    <row r="789" spans="1:10">
      <c r="A789" s="259"/>
      <c r="B789" s="259"/>
      <c r="C789" s="259"/>
      <c r="D789" s="259"/>
      <c r="E789" s="259"/>
      <c r="F789" s="270"/>
      <c r="G789" s="259"/>
      <c r="H789" s="259"/>
      <c r="I789" s="259"/>
      <c r="J789" s="259"/>
    </row>
    <row r="790" spans="1:10">
      <c r="A790" s="259"/>
      <c r="B790" s="259"/>
      <c r="C790" s="259"/>
      <c r="D790" s="259"/>
      <c r="E790" s="259"/>
      <c r="F790" s="270"/>
      <c r="G790" s="259"/>
      <c r="H790" s="259"/>
      <c r="I790" s="259"/>
      <c r="J790" s="259"/>
    </row>
    <row r="791" spans="1:10">
      <c r="A791" s="259"/>
      <c r="B791" s="259"/>
      <c r="C791" s="259"/>
      <c r="D791" s="259"/>
      <c r="E791" s="259"/>
      <c r="F791" s="270"/>
      <c r="G791" s="259"/>
      <c r="H791" s="259"/>
      <c r="I791" s="259"/>
      <c r="J791" s="259"/>
    </row>
    <row r="792" spans="1:10">
      <c r="A792" s="259"/>
      <c r="B792" s="259"/>
      <c r="C792" s="259"/>
      <c r="D792" s="259"/>
      <c r="E792" s="259"/>
      <c r="F792" s="270"/>
      <c r="G792" s="259"/>
      <c r="H792" s="259"/>
      <c r="I792" s="259"/>
      <c r="J792" s="259"/>
    </row>
    <row r="793" spans="1:10">
      <c r="A793" s="259"/>
      <c r="B793" s="259"/>
      <c r="C793" s="259"/>
      <c r="D793" s="259"/>
      <c r="E793" s="259"/>
      <c r="F793" s="270"/>
      <c r="G793" s="259"/>
      <c r="H793" s="259"/>
      <c r="I793" s="259"/>
      <c r="J793" s="259"/>
    </row>
    <row r="794" spans="1:10">
      <c r="A794" s="259"/>
      <c r="B794" s="259"/>
      <c r="C794" s="259"/>
      <c r="D794" s="259"/>
      <c r="E794" s="259"/>
      <c r="F794" s="270"/>
      <c r="G794" s="259"/>
      <c r="H794" s="259"/>
      <c r="I794" s="259"/>
      <c r="J794" s="259"/>
    </row>
    <row r="795" spans="1:10">
      <c r="A795" s="259"/>
      <c r="B795" s="259"/>
      <c r="C795" s="259"/>
      <c r="D795" s="259"/>
      <c r="E795" s="259"/>
      <c r="F795" s="270"/>
      <c r="G795" s="259"/>
      <c r="H795" s="259"/>
      <c r="I795" s="259"/>
      <c r="J795" s="259"/>
    </row>
    <row r="796" spans="1:10">
      <c r="A796" s="259"/>
      <c r="B796" s="259"/>
      <c r="C796" s="259"/>
      <c r="D796" s="259"/>
      <c r="E796" s="259"/>
      <c r="F796" s="270"/>
      <c r="G796" s="259"/>
      <c r="H796" s="259"/>
      <c r="I796" s="259"/>
      <c r="J796" s="259"/>
    </row>
    <row r="797" spans="1:10">
      <c r="A797" s="259"/>
      <c r="B797" s="259"/>
      <c r="C797" s="259"/>
      <c r="D797" s="259"/>
      <c r="E797" s="259"/>
      <c r="F797" s="270"/>
      <c r="G797" s="259"/>
      <c r="H797" s="259"/>
      <c r="I797" s="259"/>
      <c r="J797" s="259"/>
    </row>
    <row r="798" spans="1:10">
      <c r="A798" s="259"/>
      <c r="B798" s="259"/>
      <c r="C798" s="259"/>
      <c r="D798" s="259"/>
      <c r="E798" s="259"/>
      <c r="F798" s="270"/>
      <c r="G798" s="259"/>
      <c r="H798" s="259"/>
      <c r="I798" s="259"/>
      <c r="J798" s="259"/>
    </row>
    <row r="799" spans="1:10">
      <c r="A799" s="259"/>
      <c r="B799" s="259"/>
      <c r="C799" s="259"/>
      <c r="D799" s="259"/>
      <c r="E799" s="259"/>
      <c r="F799" s="270"/>
      <c r="G799" s="259"/>
      <c r="H799" s="259"/>
      <c r="I799" s="259"/>
      <c r="J799" s="259"/>
    </row>
    <row r="800" spans="1:10">
      <c r="A800" s="259"/>
      <c r="B800" s="259"/>
      <c r="C800" s="259"/>
      <c r="D800" s="259"/>
      <c r="E800" s="259"/>
      <c r="F800" s="270"/>
      <c r="G800" s="259"/>
      <c r="H800" s="259"/>
      <c r="I800" s="259"/>
      <c r="J800" s="259"/>
    </row>
    <row r="801" spans="1:10">
      <c r="A801" s="259"/>
      <c r="B801" s="259"/>
      <c r="C801" s="259"/>
      <c r="D801" s="259"/>
      <c r="E801" s="259"/>
      <c r="F801" s="270"/>
      <c r="G801" s="259"/>
      <c r="H801" s="259"/>
      <c r="I801" s="259"/>
      <c r="J801" s="259"/>
    </row>
    <row r="802" spans="1:10">
      <c r="A802" s="259"/>
      <c r="B802" s="259"/>
      <c r="C802" s="259"/>
      <c r="D802" s="259"/>
      <c r="E802" s="259"/>
      <c r="F802" s="270"/>
      <c r="G802" s="259"/>
      <c r="H802" s="259"/>
      <c r="I802" s="259"/>
      <c r="J802" s="259"/>
    </row>
    <row r="803" spans="1:10">
      <c r="A803" s="259"/>
      <c r="B803" s="259"/>
      <c r="C803" s="259"/>
      <c r="D803" s="259"/>
      <c r="E803" s="259"/>
      <c r="F803" s="270"/>
      <c r="G803" s="259"/>
      <c r="H803" s="259"/>
      <c r="I803" s="259"/>
      <c r="J803" s="259"/>
    </row>
    <row r="804" spans="1:10">
      <c r="A804" s="259"/>
      <c r="B804" s="259"/>
      <c r="C804" s="259"/>
      <c r="D804" s="259"/>
      <c r="E804" s="259"/>
      <c r="F804" s="270"/>
      <c r="G804" s="259"/>
      <c r="H804" s="259"/>
      <c r="I804" s="259"/>
      <c r="J804" s="259"/>
    </row>
    <row r="805" spans="1:10">
      <c r="A805" s="259"/>
      <c r="B805" s="259"/>
      <c r="C805" s="259"/>
      <c r="D805" s="259"/>
      <c r="E805" s="259"/>
      <c r="F805" s="270"/>
      <c r="G805" s="259"/>
      <c r="H805" s="259"/>
      <c r="I805" s="259"/>
      <c r="J805" s="259"/>
    </row>
    <row r="806" spans="1:10">
      <c r="A806" s="259"/>
      <c r="B806" s="259"/>
      <c r="C806" s="259"/>
      <c r="D806" s="259"/>
      <c r="E806" s="259"/>
      <c r="F806" s="270"/>
      <c r="G806" s="259"/>
      <c r="H806" s="259"/>
      <c r="I806" s="259"/>
      <c r="J806" s="259"/>
    </row>
    <row r="807" spans="1:10">
      <c r="A807" s="259"/>
      <c r="B807" s="259"/>
      <c r="C807" s="259"/>
      <c r="D807" s="259"/>
      <c r="E807" s="259"/>
      <c r="F807" s="270"/>
      <c r="G807" s="259"/>
      <c r="H807" s="259"/>
      <c r="I807" s="259"/>
      <c r="J807" s="259"/>
    </row>
    <row r="808" spans="1:10">
      <c r="A808" s="259"/>
      <c r="B808" s="259"/>
      <c r="C808" s="259"/>
      <c r="D808" s="259"/>
      <c r="E808" s="259"/>
      <c r="F808" s="270"/>
      <c r="G808" s="259"/>
      <c r="H808" s="259"/>
      <c r="I808" s="259"/>
      <c r="J808" s="259"/>
    </row>
    <row r="809" spans="1:10">
      <c r="A809" s="259"/>
      <c r="B809" s="259"/>
      <c r="C809" s="259"/>
      <c r="D809" s="259"/>
      <c r="E809" s="259"/>
      <c r="F809" s="270"/>
      <c r="G809" s="259"/>
      <c r="H809" s="259"/>
      <c r="I809" s="259"/>
      <c r="J809" s="259"/>
    </row>
    <row r="810" spans="1:10">
      <c r="A810" s="259"/>
      <c r="B810" s="259"/>
      <c r="C810" s="259"/>
      <c r="D810" s="259"/>
      <c r="E810" s="259"/>
      <c r="F810" s="270"/>
      <c r="G810" s="259"/>
      <c r="H810" s="259"/>
      <c r="I810" s="259"/>
      <c r="J810" s="259"/>
    </row>
    <row r="811" spans="1:10">
      <c r="A811" s="259"/>
      <c r="B811" s="259"/>
      <c r="C811" s="259"/>
      <c r="D811" s="259"/>
      <c r="E811" s="259"/>
      <c r="F811" s="270"/>
      <c r="G811" s="259"/>
      <c r="H811" s="259"/>
      <c r="I811" s="259"/>
      <c r="J811" s="259"/>
    </row>
    <row r="812" spans="1:10">
      <c r="A812" s="259"/>
      <c r="B812" s="259"/>
      <c r="C812" s="259"/>
      <c r="D812" s="259"/>
      <c r="E812" s="259"/>
      <c r="F812" s="270"/>
      <c r="G812" s="259"/>
      <c r="H812" s="259"/>
      <c r="I812" s="259"/>
      <c r="J812" s="259"/>
    </row>
    <row r="813" spans="1:10">
      <c r="A813" s="259"/>
      <c r="B813" s="259"/>
      <c r="C813" s="259"/>
      <c r="D813" s="259"/>
      <c r="E813" s="259"/>
      <c r="F813" s="270"/>
      <c r="G813" s="259"/>
      <c r="H813" s="259"/>
      <c r="I813" s="259"/>
      <c r="J813" s="259"/>
    </row>
    <row r="814" spans="1:10">
      <c r="A814" s="259"/>
      <c r="B814" s="259"/>
      <c r="C814" s="259"/>
      <c r="D814" s="259"/>
      <c r="E814" s="259"/>
      <c r="F814" s="270"/>
      <c r="G814" s="259"/>
      <c r="H814" s="259"/>
      <c r="I814" s="259"/>
      <c r="J814" s="259"/>
    </row>
    <row r="815" spans="1:10">
      <c r="A815" s="259"/>
      <c r="B815" s="259"/>
      <c r="C815" s="259"/>
      <c r="D815" s="259"/>
      <c r="E815" s="259"/>
      <c r="F815" s="270"/>
      <c r="G815" s="259"/>
      <c r="H815" s="259"/>
      <c r="I815" s="259"/>
      <c r="J815" s="259"/>
    </row>
    <row r="816" spans="1:10">
      <c r="A816" s="259"/>
      <c r="B816" s="259"/>
      <c r="C816" s="259"/>
      <c r="D816" s="259"/>
      <c r="E816" s="259"/>
      <c r="F816" s="270"/>
      <c r="G816" s="259"/>
      <c r="H816" s="259"/>
      <c r="I816" s="259"/>
      <c r="J816" s="259"/>
    </row>
    <row r="817" spans="1:10">
      <c r="A817" s="259"/>
      <c r="B817" s="259"/>
      <c r="C817" s="259"/>
      <c r="D817" s="259"/>
      <c r="E817" s="259"/>
      <c r="F817" s="270"/>
      <c r="G817" s="259"/>
      <c r="H817" s="259"/>
      <c r="I817" s="259"/>
      <c r="J817" s="259"/>
    </row>
    <row r="818" spans="1:10">
      <c r="A818" s="259"/>
      <c r="B818" s="259"/>
      <c r="C818" s="259"/>
      <c r="D818" s="259"/>
      <c r="E818" s="259"/>
      <c r="F818" s="270"/>
      <c r="G818" s="259"/>
      <c r="H818" s="259"/>
      <c r="I818" s="259"/>
      <c r="J818" s="259"/>
    </row>
    <row r="819" spans="1:10">
      <c r="A819" s="259"/>
      <c r="B819" s="259"/>
      <c r="C819" s="259"/>
      <c r="D819" s="259"/>
      <c r="E819" s="259"/>
      <c r="F819" s="270"/>
      <c r="G819" s="259"/>
      <c r="H819" s="259"/>
      <c r="I819" s="259"/>
      <c r="J819" s="259"/>
    </row>
    <row r="820" spans="1:10">
      <c r="A820" s="259"/>
      <c r="B820" s="259"/>
      <c r="C820" s="259"/>
      <c r="D820" s="259"/>
      <c r="E820" s="259"/>
      <c r="F820" s="270"/>
      <c r="G820" s="259"/>
      <c r="H820" s="259"/>
      <c r="I820" s="259"/>
      <c r="J820" s="259"/>
    </row>
    <row r="821" spans="1:10">
      <c r="A821" s="259"/>
      <c r="B821" s="259"/>
      <c r="C821" s="259"/>
      <c r="D821" s="259"/>
      <c r="E821" s="259"/>
      <c r="F821" s="270"/>
      <c r="G821" s="259"/>
      <c r="H821" s="259"/>
      <c r="I821" s="259"/>
      <c r="J821" s="259"/>
    </row>
    <row r="822" spans="1:10">
      <c r="A822" s="259"/>
      <c r="B822" s="259"/>
      <c r="C822" s="259"/>
      <c r="D822" s="259"/>
      <c r="E822" s="259"/>
      <c r="F822" s="270"/>
      <c r="G822" s="259"/>
      <c r="H822" s="259"/>
      <c r="I822" s="259"/>
      <c r="J822" s="259"/>
    </row>
    <row r="823" spans="1:10">
      <c r="A823" s="259"/>
      <c r="B823" s="259"/>
      <c r="C823" s="259"/>
      <c r="D823" s="259"/>
      <c r="E823" s="259"/>
      <c r="F823" s="270"/>
      <c r="G823" s="259"/>
      <c r="H823" s="259"/>
      <c r="I823" s="259"/>
      <c r="J823" s="259"/>
    </row>
    <row r="824" spans="1:10">
      <c r="A824" s="259"/>
      <c r="B824" s="259"/>
      <c r="C824" s="259"/>
      <c r="D824" s="259"/>
      <c r="E824" s="259"/>
      <c r="F824" s="270"/>
      <c r="G824" s="259"/>
      <c r="H824" s="259"/>
      <c r="I824" s="259"/>
      <c r="J824" s="259"/>
    </row>
    <row r="825" spans="1:10">
      <c r="A825" s="259"/>
      <c r="B825" s="259"/>
      <c r="C825" s="259"/>
      <c r="D825" s="259"/>
      <c r="E825" s="259"/>
      <c r="F825" s="270"/>
      <c r="G825" s="259"/>
      <c r="H825" s="259"/>
      <c r="I825" s="259"/>
      <c r="J825" s="259"/>
    </row>
    <row r="826" spans="1:10">
      <c r="A826" s="259"/>
      <c r="B826" s="259"/>
      <c r="C826" s="259"/>
      <c r="D826" s="259"/>
      <c r="E826" s="259"/>
      <c r="F826" s="270"/>
      <c r="G826" s="259"/>
      <c r="H826" s="259"/>
      <c r="I826" s="259"/>
      <c r="J826" s="259"/>
    </row>
    <row r="827" spans="1:10">
      <c r="A827" s="259"/>
      <c r="B827" s="259"/>
      <c r="C827" s="259"/>
      <c r="D827" s="259"/>
      <c r="E827" s="259"/>
      <c r="F827" s="270"/>
      <c r="G827" s="259"/>
      <c r="H827" s="259"/>
      <c r="I827" s="259"/>
      <c r="J827" s="259"/>
    </row>
    <row r="828" spans="1:10">
      <c r="A828" s="259"/>
      <c r="B828" s="259"/>
      <c r="C828" s="259"/>
      <c r="D828" s="259"/>
      <c r="E828" s="259"/>
      <c r="F828" s="270"/>
      <c r="G828" s="259"/>
      <c r="H828" s="259"/>
      <c r="I828" s="259"/>
      <c r="J828" s="259"/>
    </row>
    <row r="829" spans="1:10">
      <c r="A829" s="259"/>
      <c r="B829" s="259"/>
      <c r="C829" s="259"/>
      <c r="D829" s="259"/>
      <c r="E829" s="259"/>
      <c r="F829" s="270"/>
      <c r="G829" s="259"/>
      <c r="H829" s="259"/>
      <c r="I829" s="259"/>
      <c r="J829" s="259"/>
    </row>
    <row r="830" spans="1:10">
      <c r="A830" s="259"/>
      <c r="B830" s="259"/>
      <c r="C830" s="259"/>
      <c r="D830" s="259"/>
      <c r="E830" s="259"/>
      <c r="F830" s="270"/>
      <c r="G830" s="259"/>
      <c r="H830" s="259"/>
      <c r="I830" s="259"/>
      <c r="J830" s="259"/>
    </row>
    <row r="831" spans="1:10">
      <c r="A831" s="259"/>
      <c r="B831" s="259"/>
      <c r="C831" s="259"/>
      <c r="D831" s="259"/>
      <c r="E831" s="259"/>
      <c r="F831" s="270"/>
      <c r="G831" s="259"/>
      <c r="H831" s="259"/>
      <c r="I831" s="259"/>
      <c r="J831" s="259"/>
    </row>
    <row r="832" spans="1:10">
      <c r="A832" s="259"/>
      <c r="B832" s="259"/>
      <c r="C832" s="259"/>
      <c r="D832" s="259"/>
      <c r="E832" s="259"/>
      <c r="F832" s="270"/>
      <c r="G832" s="259"/>
      <c r="H832" s="259"/>
      <c r="I832" s="259"/>
      <c r="J832" s="259"/>
    </row>
    <row r="833" spans="1:10">
      <c r="A833" s="259"/>
      <c r="B833" s="259"/>
      <c r="C833" s="259"/>
      <c r="D833" s="259"/>
      <c r="E833" s="259"/>
      <c r="F833" s="270"/>
      <c r="G833" s="259"/>
      <c r="H833" s="259"/>
      <c r="I833" s="259"/>
      <c r="J833" s="259"/>
    </row>
    <row r="834" spans="1:10">
      <c r="A834" s="259"/>
      <c r="B834" s="259"/>
      <c r="C834" s="259"/>
      <c r="D834" s="259"/>
      <c r="E834" s="259"/>
      <c r="F834" s="270"/>
      <c r="G834" s="259"/>
      <c r="H834" s="259"/>
      <c r="I834" s="259"/>
      <c r="J834" s="259"/>
    </row>
    <row r="835" spans="1:10">
      <c r="A835" s="259"/>
      <c r="B835" s="259"/>
      <c r="C835" s="259"/>
      <c r="D835" s="259"/>
      <c r="E835" s="259"/>
      <c r="F835" s="270"/>
      <c r="G835" s="259"/>
      <c r="H835" s="259"/>
      <c r="I835" s="259"/>
      <c r="J835" s="259"/>
    </row>
    <row r="836" spans="1:10">
      <c r="A836" s="259"/>
      <c r="B836" s="259"/>
      <c r="C836" s="259"/>
      <c r="D836" s="259"/>
      <c r="E836" s="259"/>
      <c r="F836" s="270"/>
      <c r="G836" s="259"/>
      <c r="H836" s="259"/>
      <c r="I836" s="259"/>
      <c r="J836" s="259"/>
    </row>
    <row r="837" spans="1:10">
      <c r="A837" s="259"/>
      <c r="B837" s="259"/>
      <c r="C837" s="259"/>
      <c r="D837" s="259"/>
      <c r="E837" s="259"/>
      <c r="F837" s="270"/>
      <c r="G837" s="259"/>
      <c r="H837" s="259"/>
      <c r="I837" s="259"/>
      <c r="J837" s="259"/>
    </row>
    <row r="838" spans="1:10">
      <c r="A838" s="259"/>
      <c r="B838" s="259"/>
      <c r="C838" s="259"/>
      <c r="D838" s="259"/>
      <c r="E838" s="259"/>
      <c r="F838" s="270"/>
      <c r="G838" s="259"/>
      <c r="H838" s="259"/>
      <c r="I838" s="259"/>
      <c r="J838" s="259"/>
    </row>
    <row r="839" spans="1:10">
      <c r="A839" s="259"/>
      <c r="B839" s="259"/>
      <c r="C839" s="259"/>
      <c r="D839" s="259"/>
      <c r="E839" s="259"/>
      <c r="F839" s="270"/>
      <c r="G839" s="259"/>
      <c r="H839" s="259"/>
      <c r="I839" s="259"/>
      <c r="J839" s="259"/>
    </row>
    <row r="840" spans="1:10">
      <c r="A840" s="259"/>
      <c r="B840" s="259"/>
      <c r="C840" s="259"/>
      <c r="D840" s="259"/>
      <c r="E840" s="259"/>
      <c r="F840" s="270"/>
      <c r="G840" s="259"/>
      <c r="H840" s="259"/>
      <c r="I840" s="259"/>
      <c r="J840" s="259"/>
    </row>
    <row r="841" spans="1:10">
      <c r="A841" s="259"/>
      <c r="B841" s="259"/>
      <c r="C841" s="259"/>
      <c r="D841" s="259"/>
      <c r="E841" s="259"/>
      <c r="F841" s="270"/>
      <c r="G841" s="259"/>
      <c r="H841" s="259"/>
      <c r="I841" s="259"/>
      <c r="J841" s="259"/>
    </row>
    <row r="842" spans="1:10">
      <c r="A842" s="259"/>
      <c r="B842" s="259"/>
      <c r="C842" s="259"/>
      <c r="D842" s="259"/>
      <c r="E842" s="259"/>
      <c r="F842" s="270"/>
      <c r="G842" s="259"/>
      <c r="H842" s="259"/>
      <c r="I842" s="259"/>
      <c r="J842" s="259"/>
    </row>
    <row r="843" spans="1:10">
      <c r="A843" s="259"/>
      <c r="B843" s="259"/>
      <c r="C843" s="259"/>
      <c r="D843" s="259"/>
      <c r="E843" s="259"/>
      <c r="F843" s="270"/>
      <c r="G843" s="259"/>
      <c r="H843" s="259"/>
      <c r="I843" s="259"/>
      <c r="J843" s="259"/>
    </row>
    <row r="844" spans="1:10">
      <c r="A844" s="259"/>
      <c r="B844" s="259"/>
      <c r="C844" s="259"/>
      <c r="D844" s="259"/>
      <c r="E844" s="259"/>
      <c r="F844" s="270"/>
      <c r="G844" s="259"/>
      <c r="H844" s="259"/>
      <c r="I844" s="259"/>
      <c r="J844" s="259"/>
    </row>
    <row r="845" spans="1:10">
      <c r="A845" s="259"/>
      <c r="B845" s="259"/>
      <c r="C845" s="259"/>
      <c r="D845" s="259"/>
      <c r="E845" s="259"/>
      <c r="F845" s="270"/>
      <c r="G845" s="259"/>
      <c r="H845" s="259"/>
      <c r="I845" s="259"/>
      <c r="J845" s="259"/>
    </row>
    <row r="846" spans="1:10">
      <c r="A846" s="259"/>
      <c r="B846" s="259"/>
      <c r="C846" s="259"/>
      <c r="D846" s="259"/>
      <c r="E846" s="259"/>
      <c r="F846" s="270"/>
      <c r="G846" s="259"/>
      <c r="H846" s="259"/>
      <c r="I846" s="259"/>
      <c r="J846" s="259"/>
    </row>
    <row r="847" spans="1:10">
      <c r="A847" s="259"/>
      <c r="B847" s="259"/>
      <c r="C847" s="259"/>
      <c r="D847" s="259"/>
      <c r="E847" s="259"/>
      <c r="F847" s="270"/>
      <c r="G847" s="259"/>
      <c r="H847" s="259"/>
      <c r="I847" s="259"/>
      <c r="J847" s="259"/>
    </row>
    <row r="848" spans="1:10">
      <c r="A848" s="259"/>
      <c r="B848" s="259"/>
      <c r="C848" s="259"/>
      <c r="D848" s="259"/>
      <c r="E848" s="259"/>
      <c r="F848" s="270"/>
      <c r="G848" s="259"/>
      <c r="H848" s="259"/>
      <c r="I848" s="259"/>
      <c r="J848" s="259"/>
    </row>
    <row r="849" spans="1:10">
      <c r="A849" s="259"/>
      <c r="B849" s="259"/>
      <c r="C849" s="259"/>
      <c r="D849" s="259"/>
      <c r="E849" s="259"/>
      <c r="F849" s="270"/>
      <c r="G849" s="259"/>
      <c r="H849" s="259"/>
      <c r="I849" s="259"/>
      <c r="J849" s="259"/>
    </row>
    <row r="850" spans="1:10">
      <c r="A850" s="259"/>
      <c r="B850" s="259"/>
      <c r="C850" s="259"/>
      <c r="D850" s="259"/>
      <c r="E850" s="259"/>
      <c r="F850" s="270"/>
      <c r="G850" s="259"/>
      <c r="H850" s="259"/>
      <c r="I850" s="259"/>
      <c r="J850" s="259"/>
    </row>
    <row r="851" spans="1:10">
      <c r="A851" s="259"/>
      <c r="B851" s="259"/>
      <c r="C851" s="259"/>
      <c r="D851" s="259"/>
      <c r="E851" s="259"/>
      <c r="F851" s="270"/>
      <c r="G851" s="259"/>
      <c r="H851" s="259"/>
      <c r="I851" s="259"/>
      <c r="J851" s="259"/>
    </row>
    <row r="852" spans="1:10">
      <c r="A852" s="259"/>
      <c r="B852" s="259"/>
      <c r="C852" s="259"/>
      <c r="D852" s="259"/>
      <c r="E852" s="259"/>
      <c r="F852" s="270"/>
      <c r="G852" s="259"/>
      <c r="H852" s="259"/>
      <c r="I852" s="259"/>
      <c r="J852" s="259"/>
    </row>
    <row r="853" spans="1:10">
      <c r="A853" s="259"/>
      <c r="B853" s="259"/>
      <c r="C853" s="259"/>
      <c r="D853" s="259"/>
      <c r="E853" s="259"/>
      <c r="F853" s="270"/>
      <c r="G853" s="259"/>
      <c r="H853" s="259"/>
      <c r="I853" s="259"/>
      <c r="J853" s="259"/>
    </row>
    <row r="854" spans="1:10">
      <c r="A854" s="259"/>
      <c r="B854" s="259"/>
      <c r="C854" s="259"/>
      <c r="D854" s="259"/>
      <c r="E854" s="259"/>
      <c r="F854" s="270"/>
      <c r="G854" s="259"/>
      <c r="H854" s="259"/>
      <c r="I854" s="259"/>
      <c r="J854" s="259"/>
    </row>
    <row r="855" spans="1:10">
      <c r="A855" s="259"/>
      <c r="B855" s="259"/>
      <c r="C855" s="259"/>
      <c r="D855" s="259"/>
      <c r="E855" s="259"/>
      <c r="F855" s="270"/>
      <c r="G855" s="259"/>
      <c r="H855" s="259"/>
      <c r="I855" s="259"/>
      <c r="J855" s="259"/>
    </row>
    <row r="856" spans="1:10">
      <c r="A856" s="259"/>
      <c r="B856" s="259"/>
      <c r="C856" s="259"/>
      <c r="D856" s="259"/>
      <c r="E856" s="259"/>
      <c r="F856" s="270"/>
      <c r="G856" s="259"/>
      <c r="H856" s="259"/>
      <c r="I856" s="259"/>
      <c r="J856" s="259"/>
    </row>
    <row r="857" spans="1:10">
      <c r="A857" s="259"/>
      <c r="B857" s="259"/>
      <c r="C857" s="259"/>
      <c r="D857" s="259"/>
      <c r="E857" s="259"/>
      <c r="F857" s="270"/>
      <c r="G857" s="259"/>
      <c r="H857" s="259"/>
      <c r="I857" s="259"/>
      <c r="J857" s="259"/>
    </row>
    <row r="858" spans="1:10">
      <c r="A858" s="259"/>
      <c r="B858" s="259"/>
      <c r="C858" s="259"/>
      <c r="D858" s="259"/>
      <c r="E858" s="259"/>
      <c r="F858" s="270"/>
      <c r="G858" s="259"/>
      <c r="H858" s="259"/>
      <c r="I858" s="259"/>
      <c r="J858" s="259"/>
    </row>
    <row r="859" spans="1:10">
      <c r="A859" s="259"/>
      <c r="B859" s="259"/>
      <c r="C859" s="259"/>
      <c r="D859" s="259"/>
      <c r="E859" s="259"/>
      <c r="F859" s="270"/>
      <c r="G859" s="259"/>
      <c r="H859" s="259"/>
      <c r="I859" s="259"/>
      <c r="J859" s="259"/>
    </row>
    <row r="860" spans="1:10">
      <c r="A860" s="259"/>
      <c r="B860" s="259"/>
      <c r="C860" s="259"/>
      <c r="D860" s="259"/>
      <c r="E860" s="259"/>
      <c r="F860" s="270"/>
      <c r="G860" s="259"/>
      <c r="H860" s="259"/>
      <c r="I860" s="259"/>
      <c r="J860" s="259"/>
    </row>
    <row r="861" spans="1:10">
      <c r="A861" s="259"/>
      <c r="B861" s="259"/>
      <c r="C861" s="259"/>
      <c r="D861" s="259"/>
      <c r="E861" s="259"/>
      <c r="F861" s="270"/>
      <c r="G861" s="259"/>
      <c r="H861" s="259"/>
      <c r="I861" s="259"/>
      <c r="J861" s="259"/>
    </row>
    <row r="862" spans="1:10">
      <c r="A862" s="259"/>
      <c r="B862" s="259"/>
      <c r="C862" s="259"/>
      <c r="D862" s="259"/>
      <c r="E862" s="259"/>
      <c r="F862" s="270"/>
      <c r="G862" s="259"/>
      <c r="H862" s="259"/>
      <c r="I862" s="259"/>
      <c r="J862" s="259"/>
    </row>
    <row r="863" spans="1:10">
      <c r="A863" s="259"/>
      <c r="B863" s="259"/>
      <c r="C863" s="259"/>
      <c r="D863" s="259"/>
      <c r="E863" s="259"/>
      <c r="F863" s="270"/>
      <c r="G863" s="259"/>
      <c r="H863" s="259"/>
      <c r="I863" s="259"/>
      <c r="J863" s="259"/>
    </row>
    <row r="864" spans="1:10">
      <c r="A864" s="259"/>
      <c r="B864" s="259"/>
      <c r="C864" s="259"/>
      <c r="D864" s="259"/>
      <c r="E864" s="259"/>
      <c r="F864" s="270"/>
      <c r="G864" s="259"/>
      <c r="H864" s="259"/>
      <c r="I864" s="259"/>
      <c r="J864" s="259"/>
    </row>
    <row r="865" spans="1:10">
      <c r="A865" s="259"/>
      <c r="B865" s="259"/>
      <c r="C865" s="259"/>
      <c r="D865" s="259"/>
      <c r="E865" s="259"/>
      <c r="F865" s="270"/>
      <c r="G865" s="259"/>
      <c r="H865" s="259"/>
      <c r="I865" s="259"/>
      <c r="J865" s="259"/>
    </row>
    <row r="866" spans="1:10">
      <c r="A866" s="259"/>
      <c r="B866" s="259"/>
      <c r="C866" s="259"/>
      <c r="D866" s="259"/>
      <c r="E866" s="259"/>
      <c r="F866" s="270"/>
      <c r="G866" s="259"/>
      <c r="H866" s="259"/>
      <c r="I866" s="259"/>
      <c r="J866" s="259"/>
    </row>
    <row r="867" spans="1:10">
      <c r="A867" s="259"/>
      <c r="B867" s="259"/>
      <c r="C867" s="259"/>
      <c r="D867" s="259"/>
      <c r="E867" s="259"/>
      <c r="F867" s="270"/>
      <c r="G867" s="259"/>
      <c r="H867" s="259"/>
      <c r="I867" s="259"/>
      <c r="J867" s="259"/>
    </row>
    <row r="868" spans="1:10">
      <c r="A868" s="259"/>
      <c r="B868" s="259"/>
      <c r="C868" s="259"/>
      <c r="D868" s="259"/>
      <c r="E868" s="259"/>
      <c r="F868" s="270"/>
      <c r="G868" s="259"/>
      <c r="H868" s="259"/>
      <c r="I868" s="259"/>
      <c r="J868" s="259"/>
    </row>
    <row r="869" spans="1:10">
      <c r="A869" s="259"/>
      <c r="B869" s="259"/>
      <c r="C869" s="259"/>
      <c r="D869" s="259"/>
      <c r="E869" s="259"/>
      <c r="F869" s="270"/>
      <c r="G869" s="259"/>
      <c r="H869" s="259"/>
      <c r="I869" s="259"/>
      <c r="J869" s="259"/>
    </row>
    <row r="870" spans="1:10">
      <c r="A870" s="259"/>
      <c r="B870" s="259"/>
      <c r="C870" s="259"/>
      <c r="D870" s="259"/>
      <c r="E870" s="259"/>
      <c r="F870" s="270"/>
      <c r="G870" s="259"/>
      <c r="H870" s="259"/>
      <c r="I870" s="259"/>
      <c r="J870" s="259"/>
    </row>
    <row r="871" spans="1:10">
      <c r="A871" s="259"/>
      <c r="B871" s="259"/>
      <c r="C871" s="259"/>
      <c r="D871" s="259"/>
      <c r="E871" s="259"/>
      <c r="F871" s="270"/>
      <c r="G871" s="259"/>
      <c r="H871" s="259"/>
      <c r="I871" s="259"/>
      <c r="J871" s="259"/>
    </row>
    <row r="872" spans="1:10">
      <c r="A872" s="259"/>
      <c r="B872" s="259"/>
      <c r="C872" s="259"/>
      <c r="D872" s="259"/>
      <c r="E872" s="259"/>
      <c r="F872" s="270"/>
      <c r="G872" s="259"/>
      <c r="H872" s="259"/>
      <c r="I872" s="259"/>
      <c r="J872" s="259"/>
    </row>
    <row r="873" spans="1:10">
      <c r="A873" s="259"/>
      <c r="B873" s="259"/>
      <c r="C873" s="259"/>
      <c r="D873" s="259"/>
      <c r="E873" s="259"/>
      <c r="F873" s="270"/>
      <c r="G873" s="259"/>
      <c r="H873" s="259"/>
      <c r="I873" s="259"/>
      <c r="J873" s="259"/>
    </row>
    <row r="874" spans="1:10">
      <c r="A874" s="259"/>
      <c r="B874" s="259"/>
      <c r="C874" s="259"/>
      <c r="D874" s="259"/>
      <c r="E874" s="259"/>
      <c r="F874" s="270"/>
      <c r="G874" s="259"/>
      <c r="H874" s="259"/>
      <c r="I874" s="259"/>
      <c r="J874" s="259"/>
    </row>
    <row r="875" spans="1:10">
      <c r="A875" s="259"/>
      <c r="B875" s="259"/>
      <c r="C875" s="259"/>
      <c r="D875" s="259"/>
      <c r="E875" s="259"/>
      <c r="F875" s="270"/>
      <c r="G875" s="259"/>
      <c r="H875" s="259"/>
      <c r="I875" s="259"/>
      <c r="J875" s="259"/>
    </row>
    <row r="876" spans="1:10">
      <c r="A876" s="259"/>
      <c r="B876" s="259"/>
      <c r="C876" s="259"/>
      <c r="D876" s="259"/>
      <c r="E876" s="259"/>
      <c r="F876" s="270"/>
      <c r="G876" s="259"/>
      <c r="H876" s="259"/>
      <c r="I876" s="259"/>
      <c r="J876" s="259"/>
    </row>
    <row r="877" spans="1:10">
      <c r="A877" s="259"/>
      <c r="B877" s="259"/>
      <c r="C877" s="259"/>
      <c r="D877" s="259"/>
      <c r="E877" s="259"/>
      <c r="F877" s="270"/>
      <c r="G877" s="259"/>
      <c r="H877" s="259"/>
      <c r="I877" s="259"/>
      <c r="J877" s="259"/>
    </row>
    <row r="878" spans="1:10">
      <c r="A878" s="259"/>
      <c r="B878" s="259"/>
      <c r="C878" s="259"/>
      <c r="D878" s="259"/>
      <c r="E878" s="259"/>
      <c r="F878" s="270"/>
      <c r="G878" s="259"/>
      <c r="H878" s="259"/>
      <c r="I878" s="259"/>
      <c r="J878" s="259"/>
    </row>
    <row r="879" spans="1:10">
      <c r="A879" s="259"/>
      <c r="B879" s="259"/>
      <c r="C879" s="259"/>
      <c r="D879" s="259"/>
      <c r="E879" s="259"/>
      <c r="F879" s="270"/>
      <c r="G879" s="259"/>
      <c r="H879" s="259"/>
      <c r="I879" s="259"/>
      <c r="J879" s="259"/>
    </row>
    <row r="880" spans="1:10">
      <c r="A880" s="259"/>
      <c r="B880" s="259"/>
      <c r="C880" s="259"/>
      <c r="D880" s="259"/>
      <c r="E880" s="259"/>
      <c r="F880" s="270"/>
      <c r="G880" s="259"/>
      <c r="H880" s="259"/>
      <c r="I880" s="259"/>
      <c r="J880" s="259"/>
    </row>
    <row r="881" spans="1:10">
      <c r="A881" s="259"/>
      <c r="B881" s="259"/>
      <c r="C881" s="259"/>
      <c r="D881" s="259"/>
      <c r="E881" s="259"/>
      <c r="F881" s="270"/>
      <c r="G881" s="259"/>
      <c r="H881" s="259"/>
      <c r="I881" s="259"/>
      <c r="J881" s="259"/>
    </row>
    <row r="882" spans="1:10">
      <c r="A882" s="259"/>
      <c r="B882" s="259"/>
      <c r="C882" s="259"/>
      <c r="D882" s="259"/>
      <c r="E882" s="259"/>
      <c r="F882" s="270"/>
      <c r="G882" s="259"/>
      <c r="H882" s="259"/>
      <c r="I882" s="259"/>
      <c r="J882" s="259"/>
    </row>
    <row r="883" spans="1:10">
      <c r="A883" s="259"/>
      <c r="B883" s="259"/>
      <c r="C883" s="259"/>
      <c r="D883" s="259"/>
      <c r="E883" s="259"/>
      <c r="F883" s="270"/>
      <c r="G883" s="259"/>
      <c r="H883" s="259"/>
      <c r="I883" s="259"/>
      <c r="J883" s="259"/>
    </row>
    <row r="884" spans="1:10">
      <c r="A884" s="259"/>
      <c r="B884" s="259"/>
      <c r="C884" s="259"/>
      <c r="D884" s="259"/>
      <c r="E884" s="259"/>
      <c r="F884" s="270"/>
      <c r="G884" s="259"/>
      <c r="H884" s="259"/>
      <c r="I884" s="259"/>
      <c r="J884" s="259"/>
    </row>
    <row r="885" spans="1:10">
      <c r="A885" s="259"/>
      <c r="B885" s="259"/>
      <c r="C885" s="259"/>
      <c r="D885" s="259"/>
      <c r="E885" s="259"/>
      <c r="F885" s="270"/>
      <c r="G885" s="259"/>
      <c r="H885" s="259"/>
      <c r="I885" s="259"/>
      <c r="J885" s="259"/>
    </row>
    <row r="886" spans="1:10">
      <c r="A886" s="259"/>
      <c r="B886" s="259"/>
      <c r="C886" s="259"/>
      <c r="D886" s="259"/>
      <c r="E886" s="259"/>
      <c r="F886" s="270"/>
      <c r="G886" s="259"/>
      <c r="H886" s="259"/>
      <c r="I886" s="259"/>
      <c r="J886" s="259"/>
    </row>
    <row r="887" spans="1:10">
      <c r="A887" s="259"/>
      <c r="B887" s="259"/>
      <c r="C887" s="259"/>
      <c r="D887" s="259"/>
      <c r="E887" s="259"/>
      <c r="F887" s="270"/>
      <c r="G887" s="259"/>
      <c r="H887" s="259"/>
      <c r="I887" s="259"/>
      <c r="J887" s="259"/>
    </row>
    <row r="888" spans="1:10">
      <c r="A888" s="259"/>
      <c r="B888" s="259"/>
      <c r="C888" s="259"/>
      <c r="D888" s="259"/>
      <c r="E888" s="259"/>
      <c r="F888" s="270"/>
      <c r="G888" s="259"/>
      <c r="H888" s="259"/>
      <c r="I888" s="259"/>
      <c r="J888" s="259"/>
    </row>
    <row r="889" spans="1:10">
      <c r="A889" s="259"/>
      <c r="B889" s="259"/>
      <c r="C889" s="259"/>
      <c r="D889" s="259"/>
      <c r="E889" s="259"/>
      <c r="F889" s="270"/>
      <c r="G889" s="259"/>
      <c r="H889" s="259"/>
      <c r="I889" s="259"/>
      <c r="J889" s="259"/>
    </row>
    <row r="890" spans="1:10">
      <c r="A890" s="259"/>
      <c r="B890" s="259"/>
      <c r="C890" s="259"/>
      <c r="D890" s="259"/>
      <c r="E890" s="259"/>
      <c r="F890" s="270"/>
      <c r="G890" s="259"/>
      <c r="H890" s="259"/>
      <c r="I890" s="259"/>
      <c r="J890" s="259"/>
    </row>
    <row r="891" spans="1:10">
      <c r="A891" s="259"/>
      <c r="B891" s="259"/>
      <c r="C891" s="259"/>
      <c r="D891" s="259"/>
      <c r="E891" s="259"/>
      <c r="F891" s="270"/>
      <c r="G891" s="259"/>
      <c r="H891" s="259"/>
      <c r="I891" s="259"/>
      <c r="J891" s="259"/>
    </row>
    <row r="892" spans="1:10">
      <c r="A892" s="259"/>
      <c r="B892" s="259"/>
      <c r="C892" s="259"/>
      <c r="D892" s="259"/>
      <c r="E892" s="259"/>
      <c r="F892" s="270"/>
      <c r="G892" s="259"/>
      <c r="H892" s="259"/>
      <c r="I892" s="259"/>
      <c r="J892" s="259"/>
    </row>
    <row r="893" spans="1:10">
      <c r="A893" s="259"/>
      <c r="B893" s="259"/>
      <c r="C893" s="259"/>
      <c r="D893" s="259"/>
      <c r="E893" s="259"/>
      <c r="F893" s="270"/>
      <c r="G893" s="259"/>
      <c r="H893" s="259"/>
      <c r="I893" s="259"/>
      <c r="J893" s="259"/>
    </row>
    <row r="894" spans="1:10">
      <c r="A894" s="259"/>
      <c r="B894" s="259"/>
      <c r="C894" s="259"/>
      <c r="D894" s="259"/>
      <c r="E894" s="259"/>
      <c r="F894" s="270"/>
      <c r="G894" s="259"/>
      <c r="H894" s="259"/>
      <c r="I894" s="259"/>
      <c r="J894" s="259"/>
    </row>
    <row r="895" spans="1:10">
      <c r="A895" s="259"/>
      <c r="B895" s="259"/>
      <c r="C895" s="259"/>
      <c r="D895" s="259"/>
      <c r="E895" s="259"/>
      <c r="F895" s="270"/>
      <c r="G895" s="259"/>
      <c r="H895" s="259"/>
      <c r="I895" s="259"/>
      <c r="J895" s="259"/>
    </row>
    <row r="896" spans="1:10">
      <c r="A896" s="259"/>
      <c r="B896" s="259"/>
      <c r="C896" s="259"/>
      <c r="D896" s="259"/>
      <c r="E896" s="259"/>
      <c r="F896" s="270"/>
      <c r="G896" s="259"/>
      <c r="H896" s="259"/>
      <c r="I896" s="259"/>
      <c r="J896" s="259"/>
    </row>
    <row r="897" spans="1:10">
      <c r="A897" s="259"/>
      <c r="B897" s="259"/>
      <c r="C897" s="259"/>
      <c r="D897" s="259"/>
      <c r="E897" s="259"/>
      <c r="F897" s="270"/>
      <c r="G897" s="259"/>
      <c r="H897" s="259"/>
      <c r="I897" s="259"/>
      <c r="J897" s="259"/>
    </row>
    <row r="898" spans="1:10">
      <c r="A898" s="259"/>
      <c r="B898" s="259"/>
      <c r="C898" s="259"/>
      <c r="D898" s="259"/>
      <c r="E898" s="259"/>
      <c r="F898" s="270"/>
      <c r="G898" s="259"/>
      <c r="H898" s="259"/>
      <c r="I898" s="259"/>
      <c r="J898" s="259"/>
    </row>
    <row r="899" spans="1:10">
      <c r="A899" s="259"/>
      <c r="B899" s="259"/>
      <c r="C899" s="259"/>
      <c r="D899" s="259"/>
      <c r="E899" s="259"/>
      <c r="F899" s="270"/>
      <c r="G899" s="259"/>
      <c r="H899" s="259"/>
      <c r="I899" s="259"/>
      <c r="J899" s="259"/>
    </row>
    <row r="900" spans="1:10">
      <c r="A900" s="259"/>
      <c r="B900" s="259"/>
      <c r="C900" s="259"/>
      <c r="D900" s="259"/>
      <c r="E900" s="259"/>
      <c r="F900" s="270"/>
      <c r="G900" s="259"/>
      <c r="H900" s="259"/>
      <c r="I900" s="259"/>
      <c r="J900" s="259"/>
    </row>
    <row r="901" spans="1:10">
      <c r="A901" s="259"/>
      <c r="B901" s="259"/>
      <c r="C901" s="259"/>
      <c r="D901" s="259"/>
      <c r="E901" s="259"/>
      <c r="F901" s="270"/>
      <c r="G901" s="259"/>
      <c r="H901" s="259"/>
      <c r="I901" s="259"/>
      <c r="J901" s="259"/>
    </row>
    <row r="902" spans="1:10">
      <c r="A902" s="259"/>
      <c r="B902" s="259"/>
      <c r="C902" s="259"/>
      <c r="D902" s="259"/>
      <c r="E902" s="259"/>
      <c r="F902" s="270"/>
      <c r="G902" s="259"/>
      <c r="H902" s="259"/>
      <c r="I902" s="259"/>
      <c r="J902" s="259"/>
    </row>
    <row r="903" spans="1:10">
      <c r="A903" s="259"/>
      <c r="B903" s="259"/>
      <c r="C903" s="259"/>
      <c r="D903" s="259"/>
      <c r="E903" s="259"/>
      <c r="F903" s="270"/>
      <c r="G903" s="259"/>
      <c r="H903" s="259"/>
      <c r="I903" s="259"/>
      <c r="J903" s="259"/>
    </row>
    <row r="904" spans="1:10">
      <c r="A904" s="259"/>
      <c r="B904" s="259"/>
      <c r="C904" s="259"/>
      <c r="D904" s="259"/>
      <c r="E904" s="259"/>
      <c r="F904" s="270"/>
      <c r="G904" s="259"/>
      <c r="H904" s="259"/>
      <c r="I904" s="259"/>
      <c r="J904" s="259"/>
    </row>
    <row r="905" spans="1:10">
      <c r="A905" s="259"/>
      <c r="B905" s="259"/>
      <c r="C905" s="259"/>
      <c r="D905" s="259"/>
      <c r="E905" s="259"/>
      <c r="F905" s="270"/>
      <c r="G905" s="259"/>
      <c r="H905" s="259"/>
      <c r="I905" s="259"/>
      <c r="J905" s="259"/>
    </row>
    <row r="906" spans="1:10">
      <c r="A906" s="259"/>
      <c r="B906" s="259"/>
      <c r="C906" s="259"/>
      <c r="D906" s="259"/>
      <c r="E906" s="259"/>
      <c r="F906" s="270"/>
      <c r="G906" s="259"/>
      <c r="H906" s="259"/>
      <c r="I906" s="259"/>
      <c r="J906" s="259"/>
    </row>
    <row r="907" spans="1:10">
      <c r="A907" s="259"/>
      <c r="B907" s="259"/>
      <c r="C907" s="259"/>
      <c r="D907" s="259"/>
      <c r="E907" s="259"/>
      <c r="F907" s="270"/>
      <c r="G907" s="259"/>
      <c r="H907" s="259"/>
      <c r="I907" s="259"/>
      <c r="J907" s="259"/>
    </row>
    <row r="908" spans="1:10">
      <c r="A908" s="259"/>
      <c r="B908" s="259"/>
      <c r="C908" s="259"/>
      <c r="D908" s="259"/>
      <c r="E908" s="259"/>
      <c r="F908" s="270"/>
      <c r="G908" s="259"/>
      <c r="H908" s="259"/>
      <c r="I908" s="259"/>
      <c r="J908" s="259"/>
    </row>
    <row r="909" spans="1:10">
      <c r="A909" s="259"/>
      <c r="B909" s="259"/>
      <c r="C909" s="259"/>
      <c r="D909" s="259"/>
      <c r="E909" s="259"/>
      <c r="F909" s="270"/>
      <c r="G909" s="259"/>
      <c r="H909" s="259"/>
      <c r="I909" s="259"/>
      <c r="J909" s="259"/>
    </row>
    <row r="910" spans="1:10">
      <c r="A910" s="259"/>
      <c r="B910" s="259"/>
      <c r="C910" s="259"/>
      <c r="D910" s="259"/>
      <c r="E910" s="259"/>
      <c r="F910" s="270"/>
      <c r="G910" s="259"/>
      <c r="H910" s="259"/>
      <c r="I910" s="259"/>
      <c r="J910" s="259"/>
    </row>
    <row r="911" spans="1:10">
      <c r="A911" s="259"/>
      <c r="B911" s="259"/>
      <c r="C911" s="259"/>
      <c r="D911" s="259"/>
      <c r="E911" s="259"/>
      <c r="F911" s="270"/>
      <c r="G911" s="259"/>
      <c r="H911" s="259"/>
      <c r="I911" s="259"/>
      <c r="J911" s="259"/>
    </row>
    <row r="912" spans="1:10">
      <c r="A912" s="259"/>
      <c r="B912" s="259"/>
      <c r="C912" s="259"/>
      <c r="D912" s="259"/>
      <c r="E912" s="259"/>
      <c r="F912" s="270"/>
      <c r="G912" s="259"/>
      <c r="H912" s="259"/>
      <c r="I912" s="259"/>
      <c r="J912" s="259"/>
    </row>
    <row r="913" spans="1:10">
      <c r="A913" s="259"/>
      <c r="B913" s="259"/>
      <c r="C913" s="259"/>
      <c r="D913" s="259"/>
      <c r="E913" s="259"/>
      <c r="F913" s="270"/>
      <c r="G913" s="259"/>
      <c r="H913" s="259"/>
      <c r="I913" s="259"/>
      <c r="J913" s="259"/>
    </row>
    <row r="914" spans="1:10">
      <c r="A914" s="259"/>
      <c r="B914" s="259"/>
      <c r="C914" s="259"/>
      <c r="D914" s="259"/>
      <c r="E914" s="259"/>
      <c r="F914" s="270"/>
      <c r="G914" s="259"/>
      <c r="H914" s="259"/>
      <c r="I914" s="259"/>
      <c r="J914" s="259"/>
    </row>
    <row r="915" spans="1:10">
      <c r="A915" s="259"/>
      <c r="B915" s="259"/>
      <c r="C915" s="259"/>
      <c r="D915" s="259"/>
      <c r="E915" s="259"/>
      <c r="F915" s="270"/>
      <c r="G915" s="259"/>
      <c r="H915" s="259"/>
      <c r="I915" s="259"/>
      <c r="J915" s="259"/>
    </row>
    <row r="916" spans="1:10">
      <c r="A916" s="259"/>
      <c r="B916" s="259"/>
      <c r="C916" s="259"/>
      <c r="D916" s="259"/>
      <c r="E916" s="259"/>
      <c r="F916" s="270"/>
      <c r="G916" s="259"/>
      <c r="H916" s="259"/>
      <c r="I916" s="259"/>
      <c r="J916" s="259"/>
    </row>
    <row r="917" spans="1:10">
      <c r="A917" s="259"/>
      <c r="B917" s="259"/>
      <c r="C917" s="259"/>
      <c r="D917" s="259"/>
      <c r="E917" s="259"/>
      <c r="F917" s="270"/>
      <c r="G917" s="259"/>
      <c r="H917" s="259"/>
      <c r="I917" s="259"/>
      <c r="J917" s="259"/>
    </row>
    <row r="918" spans="1:10">
      <c r="A918" s="259"/>
      <c r="B918" s="259"/>
      <c r="C918" s="259"/>
      <c r="D918" s="259"/>
      <c r="E918" s="259"/>
      <c r="F918" s="270"/>
      <c r="G918" s="259"/>
      <c r="H918" s="259"/>
      <c r="I918" s="259"/>
      <c r="J918" s="259"/>
    </row>
    <row r="919" spans="1:10">
      <c r="A919" s="259"/>
      <c r="B919" s="259"/>
      <c r="C919" s="259"/>
      <c r="D919" s="259"/>
      <c r="E919" s="259"/>
      <c r="F919" s="270"/>
      <c r="G919" s="259"/>
      <c r="H919" s="259"/>
      <c r="I919" s="259"/>
      <c r="J919" s="259"/>
    </row>
    <row r="920" spans="1:10">
      <c r="A920" s="259"/>
      <c r="B920" s="259"/>
      <c r="C920" s="259"/>
      <c r="D920" s="259"/>
      <c r="E920" s="259"/>
      <c r="F920" s="270"/>
      <c r="G920" s="259"/>
      <c r="H920" s="259"/>
      <c r="I920" s="259"/>
      <c r="J920" s="259"/>
    </row>
    <row r="921" spans="1:10">
      <c r="A921" s="259"/>
      <c r="B921" s="259"/>
      <c r="C921" s="259"/>
      <c r="D921" s="259"/>
      <c r="E921" s="259"/>
      <c r="F921" s="270"/>
      <c r="G921" s="259"/>
      <c r="H921" s="259"/>
      <c r="I921" s="259"/>
      <c r="J921" s="259"/>
    </row>
    <row r="922" spans="1:10">
      <c r="A922" s="259"/>
      <c r="B922" s="259"/>
      <c r="C922" s="259"/>
      <c r="D922" s="259"/>
      <c r="E922" s="259"/>
      <c r="F922" s="270"/>
      <c r="G922" s="259"/>
      <c r="H922" s="259"/>
      <c r="I922" s="259"/>
      <c r="J922" s="259"/>
    </row>
    <row r="923" spans="1:10">
      <c r="A923" s="259"/>
      <c r="B923" s="259"/>
      <c r="C923" s="259"/>
      <c r="D923" s="259"/>
      <c r="E923" s="259"/>
      <c r="F923" s="270"/>
      <c r="G923" s="259"/>
      <c r="H923" s="259"/>
      <c r="I923" s="259"/>
      <c r="J923" s="259"/>
    </row>
    <row r="924" spans="1:10">
      <c r="A924" s="259"/>
      <c r="B924" s="259"/>
      <c r="C924" s="259"/>
      <c r="D924" s="259"/>
      <c r="E924" s="259"/>
      <c r="F924" s="270"/>
      <c r="G924" s="259"/>
      <c r="H924" s="259"/>
      <c r="I924" s="259"/>
      <c r="J924" s="259"/>
    </row>
    <row r="925" spans="1:10">
      <c r="A925" s="259"/>
      <c r="B925" s="259"/>
      <c r="C925" s="259"/>
      <c r="D925" s="259"/>
      <c r="E925" s="259"/>
      <c r="F925" s="270"/>
      <c r="G925" s="259"/>
      <c r="H925" s="259"/>
      <c r="I925" s="259"/>
      <c r="J925" s="259"/>
    </row>
    <row r="926" spans="1:10">
      <c r="A926" s="259"/>
      <c r="B926" s="259"/>
      <c r="C926" s="259"/>
      <c r="D926" s="259"/>
      <c r="E926" s="259"/>
      <c r="F926" s="270"/>
      <c r="G926" s="259"/>
      <c r="H926" s="259"/>
      <c r="I926" s="259"/>
      <c r="J926" s="259"/>
    </row>
    <row r="927" spans="1:10">
      <c r="A927" s="259"/>
      <c r="B927" s="259"/>
      <c r="C927" s="259"/>
      <c r="D927" s="259"/>
      <c r="E927" s="259"/>
      <c r="F927" s="270"/>
      <c r="G927" s="259"/>
      <c r="H927" s="259"/>
      <c r="I927" s="259"/>
      <c r="J927" s="259"/>
    </row>
    <row r="928" spans="1:10">
      <c r="A928" s="259"/>
      <c r="B928" s="259"/>
      <c r="C928" s="259"/>
      <c r="D928" s="259"/>
      <c r="E928" s="259"/>
      <c r="F928" s="270"/>
      <c r="G928" s="259"/>
      <c r="H928" s="259"/>
      <c r="I928" s="259"/>
      <c r="J928" s="259"/>
    </row>
    <row r="929" spans="1:10">
      <c r="A929" s="259"/>
      <c r="B929" s="259"/>
      <c r="C929" s="259"/>
      <c r="D929" s="259"/>
      <c r="E929" s="259"/>
      <c r="F929" s="270"/>
      <c r="G929" s="259"/>
      <c r="H929" s="259"/>
      <c r="I929" s="259"/>
      <c r="J929" s="259"/>
    </row>
    <row r="930" spans="1:10">
      <c r="A930" s="259"/>
      <c r="B930" s="259"/>
      <c r="C930" s="259"/>
      <c r="D930" s="259"/>
      <c r="E930" s="259"/>
      <c r="F930" s="270"/>
      <c r="G930" s="259"/>
      <c r="H930" s="259"/>
      <c r="I930" s="259"/>
      <c r="J930" s="259"/>
    </row>
    <row r="931" spans="1:10">
      <c r="A931" s="259"/>
      <c r="B931" s="259"/>
      <c r="C931" s="259"/>
      <c r="D931" s="259"/>
      <c r="E931" s="259"/>
      <c r="F931" s="270"/>
      <c r="G931" s="259"/>
      <c r="H931" s="259"/>
      <c r="I931" s="259"/>
      <c r="J931" s="259"/>
    </row>
    <row r="932" spans="1:10">
      <c r="A932" s="259"/>
      <c r="B932" s="259"/>
      <c r="C932" s="259"/>
      <c r="D932" s="259"/>
      <c r="E932" s="259"/>
      <c r="F932" s="270"/>
      <c r="G932" s="259"/>
      <c r="H932" s="259"/>
      <c r="I932" s="259"/>
      <c r="J932" s="259"/>
    </row>
    <row r="933" spans="1:10">
      <c r="A933" s="259"/>
      <c r="B933" s="259"/>
      <c r="C933" s="259"/>
      <c r="D933" s="259"/>
      <c r="E933" s="259"/>
      <c r="F933" s="270"/>
      <c r="G933" s="259"/>
      <c r="H933" s="259"/>
      <c r="I933" s="259"/>
      <c r="J933" s="259"/>
    </row>
    <row r="934" spans="1:10">
      <c r="A934" s="259"/>
      <c r="B934" s="259"/>
      <c r="C934" s="259"/>
      <c r="D934" s="259"/>
      <c r="E934" s="259"/>
      <c r="F934" s="270"/>
      <c r="G934" s="259"/>
      <c r="H934" s="259"/>
      <c r="I934" s="259"/>
      <c r="J934" s="259"/>
    </row>
    <row r="935" spans="1:10">
      <c r="A935" s="259"/>
      <c r="B935" s="259"/>
      <c r="C935" s="259"/>
      <c r="D935" s="259"/>
      <c r="E935" s="259"/>
      <c r="F935" s="270"/>
      <c r="G935" s="259"/>
      <c r="H935" s="259"/>
      <c r="I935" s="259"/>
      <c r="J935" s="259"/>
    </row>
    <row r="936" spans="1:10">
      <c r="A936" s="259"/>
      <c r="B936" s="259"/>
      <c r="C936" s="259"/>
      <c r="D936" s="259"/>
      <c r="E936" s="259"/>
      <c r="F936" s="270"/>
      <c r="G936" s="259"/>
      <c r="H936" s="259"/>
      <c r="I936" s="259"/>
      <c r="J936" s="259"/>
    </row>
    <row r="937" spans="1:10">
      <c r="A937" s="259"/>
      <c r="B937" s="259"/>
      <c r="C937" s="259"/>
      <c r="D937" s="259"/>
      <c r="E937" s="259"/>
      <c r="F937" s="270"/>
      <c r="G937" s="259"/>
      <c r="H937" s="259"/>
      <c r="I937" s="259"/>
      <c r="J937" s="259"/>
    </row>
    <row r="938" spans="1:10">
      <c r="A938" s="259"/>
      <c r="B938" s="259"/>
      <c r="C938" s="259"/>
      <c r="D938" s="259"/>
      <c r="E938" s="259"/>
      <c r="F938" s="270"/>
      <c r="G938" s="259"/>
      <c r="H938" s="259"/>
      <c r="I938" s="259"/>
      <c r="J938" s="259"/>
    </row>
    <row r="939" spans="1:10">
      <c r="A939" s="259"/>
      <c r="B939" s="259"/>
      <c r="C939" s="259"/>
      <c r="D939" s="259"/>
      <c r="E939" s="259"/>
      <c r="F939" s="270"/>
      <c r="G939" s="259"/>
      <c r="H939" s="259"/>
      <c r="I939" s="259"/>
      <c r="J939" s="259"/>
    </row>
    <row r="940" spans="1:10">
      <c r="A940" s="259"/>
      <c r="B940" s="259"/>
      <c r="C940" s="259"/>
      <c r="D940" s="259"/>
      <c r="E940" s="259"/>
      <c r="F940" s="270"/>
      <c r="G940" s="259"/>
      <c r="H940" s="259"/>
      <c r="I940" s="259"/>
      <c r="J940" s="259"/>
    </row>
    <row r="941" spans="1:10">
      <c r="A941" s="259"/>
      <c r="B941" s="259"/>
      <c r="C941" s="259"/>
      <c r="D941" s="259"/>
      <c r="E941" s="259"/>
      <c r="F941" s="270"/>
      <c r="G941" s="259"/>
      <c r="H941" s="259"/>
      <c r="I941" s="259"/>
      <c r="J941" s="259"/>
    </row>
    <row r="942" spans="1:10">
      <c r="A942" s="259"/>
      <c r="B942" s="259"/>
      <c r="C942" s="259"/>
      <c r="D942" s="259"/>
      <c r="E942" s="259"/>
      <c r="F942" s="270"/>
      <c r="G942" s="259"/>
      <c r="H942" s="259"/>
      <c r="I942" s="259"/>
      <c r="J942" s="259"/>
    </row>
    <row r="943" spans="1:10">
      <c r="A943" s="259"/>
      <c r="B943" s="259"/>
      <c r="C943" s="259"/>
      <c r="D943" s="259"/>
      <c r="E943" s="259"/>
      <c r="F943" s="270"/>
      <c r="G943" s="259"/>
      <c r="H943" s="259"/>
      <c r="I943" s="259"/>
      <c r="J943" s="259"/>
    </row>
    <row r="944" spans="1:10">
      <c r="A944" s="259"/>
      <c r="B944" s="259"/>
      <c r="C944" s="259"/>
      <c r="D944" s="259"/>
      <c r="E944" s="259"/>
      <c r="F944" s="270"/>
      <c r="G944" s="259"/>
      <c r="H944" s="259"/>
      <c r="I944" s="259"/>
      <c r="J944" s="259"/>
    </row>
    <row r="945" spans="1:10">
      <c r="A945" s="259"/>
      <c r="B945" s="259"/>
      <c r="C945" s="259"/>
      <c r="D945" s="259"/>
      <c r="E945" s="259"/>
      <c r="F945" s="270"/>
      <c r="G945" s="259"/>
      <c r="H945" s="259"/>
      <c r="I945" s="259"/>
      <c r="J945" s="259"/>
    </row>
    <row r="946" spans="1:10">
      <c r="A946" s="259"/>
      <c r="B946" s="259"/>
      <c r="C946" s="259"/>
      <c r="D946" s="259"/>
      <c r="E946" s="259"/>
      <c r="F946" s="270"/>
      <c r="G946" s="259"/>
      <c r="H946" s="259"/>
      <c r="I946" s="259"/>
      <c r="J946" s="259"/>
    </row>
    <row r="947" spans="1:10">
      <c r="A947" s="259"/>
      <c r="B947" s="259"/>
      <c r="C947" s="259"/>
      <c r="D947" s="259"/>
      <c r="E947" s="259"/>
      <c r="F947" s="270"/>
      <c r="G947" s="259"/>
      <c r="H947" s="259"/>
      <c r="I947" s="259"/>
      <c r="J947" s="259"/>
    </row>
    <row r="948" spans="1:10">
      <c r="A948" s="259"/>
      <c r="B948" s="259"/>
      <c r="C948" s="259"/>
      <c r="D948" s="259"/>
      <c r="E948" s="259"/>
      <c r="F948" s="270"/>
      <c r="G948" s="259"/>
      <c r="H948" s="259"/>
      <c r="I948" s="259"/>
      <c r="J948" s="259"/>
    </row>
    <row r="949" spans="1:10">
      <c r="A949" s="259"/>
      <c r="B949" s="259"/>
      <c r="C949" s="259"/>
      <c r="D949" s="259"/>
      <c r="E949" s="259"/>
      <c r="F949" s="270"/>
      <c r="G949" s="259"/>
      <c r="H949" s="259"/>
      <c r="I949" s="259"/>
      <c r="J949" s="259"/>
    </row>
    <row r="950" spans="1:10">
      <c r="A950" s="259"/>
      <c r="B950" s="259"/>
      <c r="C950" s="259"/>
      <c r="D950" s="259"/>
      <c r="E950" s="259"/>
      <c r="F950" s="270"/>
      <c r="G950" s="259"/>
      <c r="H950" s="259"/>
      <c r="I950" s="259"/>
      <c r="J950" s="259"/>
    </row>
    <row r="951" spans="1:10">
      <c r="A951" s="259"/>
      <c r="B951" s="259"/>
      <c r="C951" s="259"/>
      <c r="D951" s="259"/>
      <c r="E951" s="259"/>
      <c r="F951" s="270"/>
      <c r="G951" s="259"/>
      <c r="H951" s="259"/>
      <c r="I951" s="259"/>
      <c r="J951" s="259"/>
    </row>
    <row r="952" spans="1:10">
      <c r="A952" s="259"/>
      <c r="B952" s="259"/>
      <c r="C952" s="259"/>
      <c r="D952" s="259"/>
      <c r="E952" s="259"/>
      <c r="F952" s="270"/>
      <c r="G952" s="259"/>
      <c r="H952" s="259"/>
      <c r="I952" s="259"/>
      <c r="J952" s="259"/>
    </row>
    <row r="953" spans="1:10">
      <c r="A953" s="259"/>
      <c r="B953" s="259"/>
      <c r="C953" s="259"/>
      <c r="D953" s="259"/>
      <c r="E953" s="259"/>
      <c r="F953" s="270"/>
      <c r="G953" s="259"/>
      <c r="H953" s="259"/>
      <c r="I953" s="259"/>
      <c r="J953" s="259"/>
    </row>
    <row r="954" spans="1:10">
      <c r="A954" s="259"/>
      <c r="B954" s="259"/>
      <c r="C954" s="259"/>
      <c r="D954" s="259"/>
      <c r="E954" s="259"/>
      <c r="F954" s="270"/>
      <c r="G954" s="259"/>
      <c r="H954" s="259"/>
      <c r="I954" s="259"/>
      <c r="J954" s="259"/>
    </row>
    <row r="955" spans="1:10">
      <c r="A955" s="259"/>
      <c r="B955" s="259"/>
      <c r="C955" s="259"/>
      <c r="D955" s="259"/>
      <c r="E955" s="259"/>
      <c r="F955" s="270"/>
      <c r="G955" s="259"/>
      <c r="H955" s="259"/>
      <c r="I955" s="259"/>
      <c r="J955" s="259"/>
    </row>
    <row r="956" spans="1:10">
      <c r="A956" s="259"/>
      <c r="B956" s="259"/>
      <c r="C956" s="259"/>
      <c r="D956" s="259"/>
      <c r="E956" s="259"/>
      <c r="F956" s="270"/>
      <c r="G956" s="259"/>
      <c r="H956" s="259"/>
      <c r="I956" s="259"/>
      <c r="J956" s="259"/>
    </row>
    <row r="957" spans="1:10">
      <c r="A957" s="259"/>
      <c r="B957" s="259"/>
      <c r="C957" s="259"/>
      <c r="D957" s="259"/>
      <c r="E957" s="259"/>
      <c r="F957" s="270"/>
      <c r="G957" s="259"/>
      <c r="H957" s="259"/>
      <c r="I957" s="259"/>
      <c r="J957" s="259"/>
    </row>
    <row r="958" spans="1:10">
      <c r="A958" s="259"/>
      <c r="B958" s="259"/>
      <c r="C958" s="259"/>
      <c r="D958" s="259"/>
      <c r="E958" s="259"/>
      <c r="F958" s="270"/>
      <c r="G958" s="259"/>
      <c r="H958" s="259"/>
      <c r="I958" s="259"/>
      <c r="J958" s="259"/>
    </row>
    <row r="959" spans="1:10">
      <c r="A959" s="259"/>
      <c r="B959" s="259"/>
      <c r="C959" s="259"/>
      <c r="D959" s="259"/>
      <c r="E959" s="259"/>
      <c r="F959" s="270"/>
      <c r="G959" s="259"/>
      <c r="H959" s="259"/>
      <c r="I959" s="259"/>
      <c r="J959" s="259"/>
    </row>
    <row r="960" spans="1:10">
      <c r="A960" s="259"/>
      <c r="B960" s="259"/>
      <c r="C960" s="259"/>
      <c r="D960" s="259"/>
      <c r="E960" s="259"/>
      <c r="F960" s="270"/>
      <c r="G960" s="259"/>
      <c r="H960" s="259"/>
      <c r="I960" s="259"/>
      <c r="J960" s="259"/>
    </row>
    <row r="961" spans="1:10">
      <c r="A961" s="259"/>
      <c r="B961" s="259"/>
      <c r="C961" s="259"/>
      <c r="D961" s="259"/>
      <c r="E961" s="259"/>
      <c r="F961" s="270"/>
      <c r="G961" s="259"/>
      <c r="H961" s="259"/>
      <c r="I961" s="259"/>
      <c r="J961" s="259"/>
    </row>
    <row r="962" spans="1:10">
      <c r="A962" s="259"/>
      <c r="B962" s="259"/>
      <c r="C962" s="259"/>
      <c r="D962" s="259"/>
      <c r="E962" s="259"/>
      <c r="F962" s="270"/>
      <c r="G962" s="259"/>
      <c r="H962" s="259"/>
      <c r="I962" s="259"/>
      <c r="J962" s="259"/>
    </row>
    <row r="963" spans="1:10">
      <c r="A963" s="259"/>
      <c r="B963" s="259"/>
      <c r="C963" s="259"/>
      <c r="D963" s="259"/>
      <c r="E963" s="259"/>
      <c r="F963" s="270"/>
      <c r="G963" s="259"/>
      <c r="H963" s="259"/>
      <c r="I963" s="259"/>
      <c r="J963" s="259"/>
    </row>
    <row r="964" spans="1:10">
      <c r="A964" s="259"/>
      <c r="B964" s="259"/>
      <c r="C964" s="259"/>
      <c r="D964" s="259"/>
      <c r="E964" s="259"/>
      <c r="F964" s="270"/>
      <c r="G964" s="259"/>
      <c r="H964" s="259"/>
      <c r="I964" s="259"/>
      <c r="J964" s="259"/>
    </row>
    <row r="965" spans="1:10">
      <c r="A965" s="259"/>
      <c r="B965" s="259"/>
      <c r="C965" s="259"/>
      <c r="D965" s="259"/>
      <c r="E965" s="259"/>
      <c r="F965" s="270"/>
      <c r="G965" s="259"/>
      <c r="H965" s="259"/>
      <c r="I965" s="259"/>
      <c r="J965" s="259"/>
    </row>
    <row r="966" spans="1:10">
      <c r="A966" s="259"/>
      <c r="B966" s="259"/>
      <c r="C966" s="259"/>
      <c r="D966" s="259"/>
      <c r="E966" s="259"/>
      <c r="F966" s="270"/>
      <c r="G966" s="259"/>
      <c r="H966" s="259"/>
      <c r="I966" s="259"/>
      <c r="J966" s="259"/>
    </row>
    <row r="967" spans="1:10">
      <c r="A967" s="259"/>
      <c r="B967" s="259"/>
      <c r="C967" s="259"/>
      <c r="D967" s="259"/>
      <c r="E967" s="259"/>
      <c r="F967" s="270"/>
      <c r="G967" s="259"/>
      <c r="H967" s="259"/>
      <c r="I967" s="259"/>
      <c r="J967" s="259"/>
    </row>
    <row r="968" spans="1:10">
      <c r="A968" s="259"/>
      <c r="B968" s="259"/>
      <c r="C968" s="259"/>
      <c r="D968" s="259"/>
      <c r="E968" s="259"/>
      <c r="F968" s="270"/>
      <c r="G968" s="259"/>
      <c r="H968" s="259"/>
      <c r="I968" s="259"/>
      <c r="J968" s="259"/>
    </row>
    <row r="969" spans="1:10">
      <c r="A969" s="259"/>
      <c r="B969" s="259"/>
      <c r="C969" s="259"/>
      <c r="D969" s="259"/>
      <c r="E969" s="259"/>
      <c r="F969" s="270"/>
      <c r="G969" s="259"/>
      <c r="H969" s="259"/>
      <c r="I969" s="259"/>
      <c r="J969" s="259"/>
    </row>
    <row r="970" spans="1:10">
      <c r="A970" s="259"/>
      <c r="B970" s="259"/>
      <c r="C970" s="259"/>
      <c r="D970" s="259"/>
      <c r="E970" s="259"/>
      <c r="F970" s="270"/>
      <c r="G970" s="259"/>
      <c r="H970" s="259"/>
      <c r="I970" s="259"/>
      <c r="J970" s="259"/>
    </row>
    <row r="971" spans="1:10">
      <c r="A971" s="259"/>
      <c r="B971" s="259"/>
      <c r="C971" s="259"/>
      <c r="D971" s="259"/>
      <c r="E971" s="259"/>
      <c r="F971" s="270"/>
      <c r="G971" s="259"/>
      <c r="H971" s="259"/>
      <c r="I971" s="259"/>
      <c r="J971" s="259"/>
    </row>
    <row r="972" spans="1:10">
      <c r="A972" s="259"/>
      <c r="B972" s="259"/>
      <c r="C972" s="259"/>
      <c r="D972" s="259"/>
      <c r="E972" s="259"/>
      <c r="F972" s="270"/>
      <c r="G972" s="259"/>
      <c r="H972" s="259"/>
      <c r="I972" s="259"/>
      <c r="J972" s="259"/>
    </row>
    <row r="973" spans="1:10">
      <c r="A973" s="259"/>
      <c r="B973" s="259"/>
      <c r="C973" s="259"/>
      <c r="D973" s="259"/>
      <c r="E973" s="259"/>
      <c r="F973" s="270"/>
      <c r="G973" s="259"/>
      <c r="H973" s="259"/>
      <c r="I973" s="259"/>
      <c r="J973" s="259"/>
    </row>
    <row r="974" spans="1:10">
      <c r="A974" s="259"/>
      <c r="B974" s="259"/>
      <c r="C974" s="259"/>
      <c r="D974" s="259"/>
      <c r="E974" s="259"/>
      <c r="F974" s="270"/>
      <c r="G974" s="259"/>
      <c r="H974" s="259"/>
      <c r="I974" s="259"/>
      <c r="J974" s="259"/>
    </row>
    <row r="975" spans="1:10">
      <c r="A975" s="259"/>
      <c r="B975" s="259"/>
      <c r="C975" s="259"/>
      <c r="D975" s="259"/>
      <c r="E975" s="259"/>
      <c r="F975" s="270"/>
      <c r="G975" s="259"/>
      <c r="H975" s="259"/>
      <c r="I975" s="259"/>
      <c r="J975" s="259"/>
    </row>
    <row r="976" spans="1:10">
      <c r="A976" s="259"/>
      <c r="B976" s="259"/>
      <c r="C976" s="259"/>
      <c r="D976" s="259"/>
      <c r="E976" s="259"/>
      <c r="F976" s="270"/>
      <c r="G976" s="259"/>
      <c r="H976" s="259"/>
      <c r="I976" s="259"/>
      <c r="J976" s="259"/>
    </row>
    <row r="977" spans="1:10">
      <c r="A977" s="259"/>
      <c r="B977" s="259"/>
      <c r="C977" s="259"/>
      <c r="D977" s="259"/>
      <c r="E977" s="259"/>
      <c r="F977" s="270"/>
      <c r="G977" s="259"/>
      <c r="H977" s="259"/>
      <c r="I977" s="259"/>
      <c r="J977" s="259"/>
    </row>
    <row r="978" spans="1:10">
      <c r="A978" s="259"/>
      <c r="B978" s="259"/>
      <c r="C978" s="259"/>
      <c r="D978" s="259"/>
      <c r="E978" s="259"/>
      <c r="F978" s="270"/>
      <c r="G978" s="259"/>
      <c r="H978" s="259"/>
      <c r="I978" s="259"/>
      <c r="J978" s="259"/>
    </row>
    <row r="979" spans="1:10">
      <c r="A979" s="259"/>
      <c r="B979" s="259"/>
      <c r="C979" s="259"/>
      <c r="D979" s="259"/>
      <c r="E979" s="259"/>
      <c r="F979" s="270"/>
      <c r="G979" s="259"/>
      <c r="H979" s="259"/>
      <c r="I979" s="259"/>
      <c r="J979" s="259"/>
    </row>
    <row r="980" spans="1:10">
      <c r="A980" s="259"/>
      <c r="B980" s="259"/>
      <c r="C980" s="259"/>
      <c r="D980" s="259"/>
      <c r="E980" s="259"/>
      <c r="F980" s="270"/>
      <c r="G980" s="259"/>
      <c r="H980" s="259"/>
      <c r="I980" s="259"/>
      <c r="J980" s="259"/>
    </row>
    <row r="981" spans="1:10">
      <c r="A981" s="259"/>
      <c r="B981" s="259"/>
      <c r="C981" s="259"/>
      <c r="D981" s="259"/>
      <c r="E981" s="259"/>
      <c r="F981" s="270"/>
      <c r="G981" s="259"/>
      <c r="H981" s="259"/>
      <c r="I981" s="259"/>
      <c r="J981" s="259"/>
    </row>
    <row r="982" spans="1:10">
      <c r="A982" s="259"/>
      <c r="B982" s="259"/>
      <c r="C982" s="259"/>
      <c r="D982" s="259"/>
      <c r="E982" s="259"/>
      <c r="F982" s="270"/>
      <c r="G982" s="259"/>
      <c r="H982" s="259"/>
      <c r="I982" s="259"/>
      <c r="J982" s="259"/>
    </row>
    <row r="983" spans="1:10">
      <c r="A983" s="259"/>
      <c r="B983" s="259"/>
      <c r="C983" s="259"/>
      <c r="D983" s="259"/>
      <c r="E983" s="259"/>
      <c r="F983" s="270"/>
      <c r="G983" s="259"/>
      <c r="H983" s="259"/>
      <c r="I983" s="259"/>
      <c r="J983" s="259"/>
    </row>
    <row r="984" spans="1:10">
      <c r="A984" s="259"/>
      <c r="B984" s="259"/>
      <c r="C984" s="259"/>
      <c r="D984" s="259"/>
      <c r="E984" s="259"/>
      <c r="F984" s="270"/>
      <c r="G984" s="259"/>
      <c r="H984" s="259"/>
      <c r="I984" s="259"/>
      <c r="J984" s="259"/>
    </row>
    <row r="985" spans="1:10">
      <c r="A985" s="259"/>
      <c r="B985" s="259"/>
      <c r="C985" s="259"/>
      <c r="D985" s="259"/>
      <c r="E985" s="259"/>
      <c r="F985" s="270"/>
      <c r="G985" s="259"/>
      <c r="H985" s="259"/>
      <c r="I985" s="259"/>
      <c r="J985" s="259"/>
    </row>
    <row r="986" spans="1:10">
      <c r="A986" s="259"/>
      <c r="B986" s="259"/>
      <c r="C986" s="259"/>
      <c r="D986" s="259"/>
      <c r="E986" s="259"/>
      <c r="F986" s="270"/>
      <c r="G986" s="259"/>
      <c r="H986" s="259"/>
      <c r="I986" s="259"/>
      <c r="J986" s="259"/>
    </row>
    <row r="987" spans="1:10">
      <c r="A987" s="259"/>
      <c r="B987" s="259"/>
      <c r="C987" s="259"/>
      <c r="D987" s="259"/>
      <c r="E987" s="259"/>
      <c r="F987" s="270"/>
      <c r="G987" s="259"/>
      <c r="H987" s="259"/>
      <c r="I987" s="259"/>
      <c r="J987" s="259"/>
    </row>
    <row r="988" spans="1:10">
      <c r="A988" s="259"/>
      <c r="B988" s="259"/>
      <c r="C988" s="259"/>
      <c r="D988" s="259"/>
      <c r="E988" s="259"/>
      <c r="F988" s="270"/>
      <c r="G988" s="259"/>
      <c r="H988" s="259"/>
      <c r="I988" s="259"/>
      <c r="J988" s="259"/>
    </row>
    <row r="989" spans="1:10">
      <c r="A989" s="259"/>
      <c r="B989" s="259"/>
      <c r="C989" s="259"/>
      <c r="D989" s="259"/>
      <c r="E989" s="259"/>
      <c r="F989" s="270"/>
      <c r="G989" s="259"/>
      <c r="H989" s="259"/>
      <c r="I989" s="259"/>
      <c r="J989" s="259"/>
    </row>
    <row r="990" spans="1:10">
      <c r="A990" s="259"/>
      <c r="B990" s="259"/>
      <c r="C990" s="259"/>
      <c r="D990" s="259"/>
      <c r="E990" s="259"/>
      <c r="F990" s="270"/>
      <c r="G990" s="259"/>
      <c r="H990" s="259"/>
      <c r="I990" s="259"/>
      <c r="J990" s="259"/>
    </row>
    <row r="991" spans="1:10">
      <c r="A991" s="259"/>
      <c r="B991" s="259"/>
      <c r="C991" s="259"/>
      <c r="D991" s="259"/>
      <c r="E991" s="259"/>
      <c r="F991" s="270"/>
      <c r="G991" s="259"/>
      <c r="H991" s="259"/>
      <c r="I991" s="259"/>
      <c r="J991" s="259"/>
    </row>
    <row r="992" spans="1:10">
      <c r="A992" s="259"/>
      <c r="B992" s="259"/>
      <c r="C992" s="259"/>
      <c r="D992" s="259"/>
      <c r="E992" s="259"/>
      <c r="F992" s="270"/>
      <c r="G992" s="259"/>
      <c r="H992" s="259"/>
      <c r="I992" s="259"/>
      <c r="J992" s="259"/>
    </row>
    <row r="993" spans="1:10">
      <c r="A993" s="259"/>
      <c r="B993" s="259"/>
      <c r="C993" s="259"/>
      <c r="D993" s="259"/>
      <c r="E993" s="259"/>
      <c r="F993" s="270"/>
      <c r="G993" s="259"/>
      <c r="H993" s="259"/>
      <c r="I993" s="259"/>
      <c r="J993" s="259"/>
    </row>
    <row r="994" spans="1:10">
      <c r="A994" s="259"/>
      <c r="B994" s="259"/>
      <c r="C994" s="259"/>
      <c r="D994" s="259"/>
      <c r="E994" s="259"/>
      <c r="F994" s="270"/>
      <c r="G994" s="259"/>
      <c r="H994" s="259"/>
      <c r="I994" s="259"/>
      <c r="J994" s="259"/>
    </row>
    <row r="995" spans="1:10">
      <c r="A995" s="259"/>
      <c r="B995" s="259"/>
      <c r="C995" s="259"/>
      <c r="D995" s="259"/>
      <c r="E995" s="259"/>
      <c r="F995" s="270"/>
      <c r="G995" s="259"/>
      <c r="H995" s="259"/>
      <c r="I995" s="259"/>
      <c r="J995" s="259"/>
    </row>
    <row r="996" spans="1:10">
      <c r="A996" s="259"/>
      <c r="B996" s="259"/>
      <c r="C996" s="259"/>
      <c r="D996" s="259"/>
      <c r="E996" s="259"/>
      <c r="F996" s="270"/>
      <c r="G996" s="259"/>
      <c r="H996" s="259"/>
      <c r="I996" s="259"/>
      <c r="J996" s="259"/>
    </row>
    <row r="997" spans="1:10">
      <c r="A997" s="259"/>
      <c r="B997" s="259"/>
      <c r="C997" s="259"/>
      <c r="D997" s="259"/>
      <c r="E997" s="259"/>
      <c r="F997" s="270"/>
      <c r="G997" s="259"/>
      <c r="H997" s="259"/>
      <c r="I997" s="259"/>
      <c r="J997" s="259"/>
    </row>
    <row r="998" spans="1:10">
      <c r="A998" s="259"/>
      <c r="B998" s="259"/>
      <c r="C998" s="259"/>
      <c r="D998" s="259"/>
      <c r="E998" s="259"/>
      <c r="F998" s="270"/>
      <c r="G998" s="259"/>
      <c r="H998" s="259"/>
      <c r="I998" s="259"/>
      <c r="J998" s="259"/>
    </row>
    <row r="999" spans="1:10">
      <c r="A999" s="259"/>
      <c r="B999" s="259"/>
      <c r="C999" s="259"/>
      <c r="D999" s="259"/>
      <c r="E999" s="259"/>
      <c r="F999" s="270"/>
      <c r="G999" s="259"/>
      <c r="H999" s="259"/>
      <c r="I999" s="259"/>
      <c r="J999" s="259"/>
    </row>
    <row r="1000" spans="1:10">
      <c r="A1000" s="259"/>
      <c r="B1000" s="259"/>
      <c r="C1000" s="259"/>
      <c r="D1000" s="259"/>
      <c r="E1000" s="259"/>
      <c r="F1000" s="270"/>
      <c r="G1000" s="259"/>
      <c r="H1000" s="259"/>
      <c r="I1000" s="259"/>
      <c r="J1000" s="259"/>
    </row>
    <row r="1001" spans="1:10">
      <c r="A1001" s="259"/>
      <c r="B1001" s="259"/>
      <c r="C1001" s="259"/>
      <c r="D1001" s="259"/>
      <c r="E1001" s="259"/>
      <c r="F1001" s="270"/>
      <c r="G1001" s="259"/>
      <c r="H1001" s="259"/>
      <c r="I1001" s="259"/>
      <c r="J1001" s="259"/>
    </row>
    <row r="1002" spans="1:10">
      <c r="A1002" s="259"/>
      <c r="B1002" s="259"/>
      <c r="C1002" s="259"/>
      <c r="D1002" s="259"/>
      <c r="E1002" s="259"/>
      <c r="F1002" s="270"/>
      <c r="G1002" s="259"/>
      <c r="H1002" s="259"/>
      <c r="I1002" s="259"/>
      <c r="J1002" s="259"/>
    </row>
    <row r="1003" spans="1:10">
      <c r="A1003" s="259"/>
      <c r="B1003" s="259"/>
      <c r="C1003" s="259"/>
      <c r="D1003" s="259"/>
      <c r="E1003" s="259"/>
      <c r="F1003" s="270"/>
      <c r="G1003" s="259"/>
      <c r="H1003" s="259"/>
      <c r="I1003" s="259"/>
      <c r="J1003" s="259"/>
    </row>
    <row r="1004" spans="1:10">
      <c r="A1004" s="259"/>
      <c r="B1004" s="259"/>
      <c r="C1004" s="259"/>
      <c r="D1004" s="259"/>
      <c r="E1004" s="259"/>
      <c r="F1004" s="270"/>
      <c r="G1004" s="259"/>
      <c r="H1004" s="259"/>
      <c r="I1004" s="259"/>
      <c r="J1004" s="259"/>
    </row>
    <row r="1005" spans="1:10">
      <c r="A1005" s="259"/>
      <c r="B1005" s="259"/>
      <c r="C1005" s="259"/>
      <c r="D1005" s="259"/>
      <c r="E1005" s="259"/>
      <c r="F1005" s="270"/>
      <c r="G1005" s="259"/>
      <c r="H1005" s="259"/>
      <c r="I1005" s="259"/>
      <c r="J1005" s="259"/>
    </row>
    <row r="1006" spans="1:10">
      <c r="A1006" s="259"/>
      <c r="B1006" s="259"/>
      <c r="C1006" s="259"/>
      <c r="D1006" s="259"/>
      <c r="E1006" s="259"/>
      <c r="F1006" s="270"/>
      <c r="G1006" s="259"/>
      <c r="H1006" s="259"/>
      <c r="I1006" s="259"/>
      <c r="J1006" s="259"/>
    </row>
    <row r="1007" spans="1:10">
      <c r="A1007" s="259"/>
      <c r="B1007" s="259"/>
      <c r="C1007" s="259"/>
      <c r="D1007" s="259"/>
      <c r="E1007" s="259"/>
      <c r="F1007" s="270"/>
      <c r="G1007" s="259"/>
      <c r="H1007" s="259"/>
      <c r="I1007" s="259"/>
      <c r="J1007" s="259"/>
    </row>
    <row r="1008" spans="1:10">
      <c r="A1008" s="259"/>
      <c r="B1008" s="259"/>
      <c r="C1008" s="259"/>
      <c r="D1008" s="259"/>
      <c r="E1008" s="259"/>
      <c r="F1008" s="270"/>
      <c r="G1008" s="259"/>
      <c r="H1008" s="259"/>
      <c r="I1008" s="259"/>
      <c r="J1008" s="259"/>
    </row>
    <row r="1009" spans="1:10">
      <c r="A1009" s="259"/>
      <c r="B1009" s="259"/>
      <c r="C1009" s="259"/>
      <c r="D1009" s="259"/>
      <c r="E1009" s="259"/>
      <c r="F1009" s="270"/>
      <c r="G1009" s="259"/>
      <c r="H1009" s="259"/>
      <c r="I1009" s="259"/>
      <c r="J1009" s="259"/>
    </row>
    <row r="1010" spans="1:10">
      <c r="A1010" s="259"/>
      <c r="B1010" s="259"/>
      <c r="C1010" s="259"/>
      <c r="D1010" s="259"/>
      <c r="E1010" s="259"/>
      <c r="F1010" s="270"/>
      <c r="G1010" s="259"/>
      <c r="H1010" s="259"/>
      <c r="I1010" s="259"/>
      <c r="J1010" s="259"/>
    </row>
    <row r="1011" spans="1:10">
      <c r="A1011" s="259"/>
      <c r="B1011" s="259"/>
      <c r="C1011" s="259"/>
      <c r="D1011" s="259"/>
      <c r="E1011" s="259"/>
      <c r="F1011" s="270"/>
      <c r="G1011" s="259"/>
      <c r="H1011" s="259"/>
      <c r="I1011" s="259"/>
      <c r="J1011" s="259"/>
    </row>
    <row r="1012" spans="1:10">
      <c r="A1012" s="259"/>
      <c r="B1012" s="259"/>
      <c r="C1012" s="259"/>
      <c r="D1012" s="259"/>
      <c r="E1012" s="259"/>
      <c r="F1012" s="270"/>
      <c r="G1012" s="259"/>
      <c r="H1012" s="259"/>
      <c r="I1012" s="259"/>
      <c r="J1012" s="259"/>
    </row>
    <row r="1013" spans="1:10">
      <c r="A1013" s="259"/>
      <c r="B1013" s="259"/>
      <c r="C1013" s="259"/>
      <c r="D1013" s="259"/>
      <c r="E1013" s="259"/>
      <c r="F1013" s="270"/>
      <c r="G1013" s="259"/>
      <c r="H1013" s="259"/>
      <c r="I1013" s="259"/>
      <c r="J1013" s="259"/>
    </row>
    <row r="1014" spans="1:10">
      <c r="A1014" s="259"/>
      <c r="B1014" s="259"/>
      <c r="C1014" s="259"/>
      <c r="D1014" s="259"/>
      <c r="E1014" s="259"/>
      <c r="F1014" s="270"/>
      <c r="G1014" s="259"/>
      <c r="H1014" s="259"/>
      <c r="I1014" s="259"/>
      <c r="J1014" s="259"/>
    </row>
    <row r="1015" spans="1:10">
      <c r="A1015" s="259"/>
      <c r="B1015" s="259"/>
      <c r="C1015" s="259"/>
      <c r="D1015" s="259"/>
      <c r="E1015" s="259"/>
      <c r="F1015" s="270"/>
      <c r="G1015" s="259"/>
      <c r="H1015" s="259"/>
      <c r="I1015" s="259"/>
      <c r="J1015" s="259"/>
    </row>
    <row r="1016" spans="1:10">
      <c r="A1016" s="259"/>
      <c r="B1016" s="259"/>
      <c r="C1016" s="259"/>
      <c r="D1016" s="259"/>
      <c r="E1016" s="259"/>
      <c r="F1016" s="270"/>
      <c r="G1016" s="259"/>
      <c r="H1016" s="259"/>
      <c r="I1016" s="259"/>
      <c r="J1016" s="259"/>
    </row>
    <row r="1017" spans="1:10">
      <c r="A1017" s="259"/>
      <c r="B1017" s="259"/>
      <c r="C1017" s="259"/>
      <c r="D1017" s="259"/>
      <c r="E1017" s="259"/>
      <c r="F1017" s="270"/>
      <c r="G1017" s="259"/>
      <c r="H1017" s="259"/>
      <c r="I1017" s="259"/>
      <c r="J1017" s="259"/>
    </row>
    <row r="1018" spans="1:10">
      <c r="A1018" s="259"/>
      <c r="B1018" s="259"/>
      <c r="C1018" s="259"/>
      <c r="D1018" s="259"/>
      <c r="E1018" s="259"/>
      <c r="F1018" s="270"/>
      <c r="G1018" s="259"/>
      <c r="H1018" s="259"/>
      <c r="I1018" s="259"/>
      <c r="J1018" s="259"/>
    </row>
    <row r="1019" spans="1:10">
      <c r="A1019" s="259"/>
      <c r="B1019" s="259"/>
      <c r="C1019" s="259"/>
      <c r="D1019" s="259"/>
      <c r="E1019" s="259"/>
      <c r="F1019" s="270"/>
      <c r="G1019" s="259"/>
      <c r="H1019" s="259"/>
      <c r="I1019" s="259"/>
      <c r="J1019" s="259"/>
    </row>
    <row r="1020" spans="1:10">
      <c r="A1020" s="259"/>
      <c r="B1020" s="259"/>
      <c r="C1020" s="259"/>
      <c r="D1020" s="259"/>
      <c r="E1020" s="259"/>
      <c r="F1020" s="270"/>
      <c r="G1020" s="259"/>
      <c r="H1020" s="259"/>
      <c r="I1020" s="259"/>
      <c r="J1020" s="259"/>
    </row>
    <row r="1021" spans="1:10">
      <c r="A1021" s="259"/>
      <c r="B1021" s="259"/>
      <c r="C1021" s="259"/>
      <c r="D1021" s="259"/>
      <c r="E1021" s="259"/>
      <c r="F1021" s="270"/>
      <c r="G1021" s="259"/>
      <c r="H1021" s="259"/>
      <c r="I1021" s="259"/>
      <c r="J1021" s="259"/>
    </row>
    <row r="1022" spans="1:10">
      <c r="A1022" s="259"/>
      <c r="B1022" s="259"/>
      <c r="C1022" s="259"/>
      <c r="D1022" s="259"/>
      <c r="E1022" s="259"/>
      <c r="F1022" s="270"/>
      <c r="G1022" s="259"/>
      <c r="H1022" s="259"/>
      <c r="I1022" s="259"/>
      <c r="J1022" s="259"/>
    </row>
    <row r="1023" spans="1:10">
      <c r="A1023" s="259"/>
      <c r="B1023" s="259"/>
      <c r="C1023" s="259"/>
      <c r="D1023" s="259"/>
      <c r="E1023" s="259"/>
      <c r="F1023" s="270"/>
      <c r="G1023" s="259"/>
      <c r="H1023" s="259"/>
      <c r="I1023" s="259"/>
      <c r="J1023" s="259"/>
    </row>
    <row r="1024" spans="1:10">
      <c r="A1024" s="259"/>
      <c r="B1024" s="259"/>
      <c r="C1024" s="259"/>
      <c r="D1024" s="259"/>
      <c r="E1024" s="259"/>
      <c r="F1024" s="270"/>
      <c r="G1024" s="259"/>
      <c r="H1024" s="259"/>
      <c r="I1024" s="259"/>
      <c r="J1024" s="259"/>
    </row>
    <row r="1025" spans="1:10">
      <c r="A1025" s="259"/>
      <c r="B1025" s="259"/>
      <c r="C1025" s="259"/>
      <c r="D1025" s="259"/>
      <c r="E1025" s="259"/>
      <c r="F1025" s="270"/>
      <c r="G1025" s="259"/>
      <c r="H1025" s="259"/>
      <c r="I1025" s="259"/>
      <c r="J1025" s="259"/>
    </row>
    <row r="1026" spans="1:10">
      <c r="A1026" s="259"/>
      <c r="B1026" s="259"/>
      <c r="C1026" s="259"/>
      <c r="D1026" s="259"/>
      <c r="E1026" s="259"/>
      <c r="F1026" s="270"/>
      <c r="G1026" s="259"/>
      <c r="H1026" s="259"/>
      <c r="I1026" s="259"/>
      <c r="J1026" s="259"/>
    </row>
    <row r="1027" spans="1:10">
      <c r="A1027" s="259"/>
      <c r="B1027" s="259"/>
      <c r="C1027" s="259"/>
      <c r="D1027" s="259"/>
      <c r="E1027" s="259"/>
      <c r="F1027" s="270"/>
      <c r="G1027" s="259"/>
      <c r="H1027" s="259"/>
      <c r="I1027" s="259"/>
      <c r="J1027" s="259"/>
    </row>
    <row r="1028" spans="1:10">
      <c r="A1028" s="259"/>
      <c r="B1028" s="259"/>
      <c r="C1028" s="259"/>
      <c r="D1028" s="259"/>
      <c r="E1028" s="259"/>
      <c r="F1028" s="270"/>
      <c r="G1028" s="259"/>
      <c r="H1028" s="259"/>
      <c r="I1028" s="259"/>
      <c r="J1028" s="259"/>
    </row>
    <row r="1029" spans="1:10">
      <c r="A1029" s="259"/>
      <c r="B1029" s="259"/>
      <c r="C1029" s="259"/>
      <c r="D1029" s="259"/>
      <c r="E1029" s="259"/>
      <c r="F1029" s="270"/>
      <c r="G1029" s="259"/>
      <c r="H1029" s="259"/>
      <c r="I1029" s="259"/>
      <c r="J1029" s="259"/>
    </row>
    <row r="1030" spans="1:10">
      <c r="A1030" s="259"/>
      <c r="B1030" s="259"/>
      <c r="C1030" s="259"/>
      <c r="D1030" s="259"/>
      <c r="E1030" s="259"/>
      <c r="F1030" s="270"/>
      <c r="G1030" s="259"/>
      <c r="H1030" s="259"/>
      <c r="I1030" s="259"/>
      <c r="J1030" s="259"/>
    </row>
    <row r="1031" spans="1:10">
      <c r="A1031" s="259"/>
      <c r="B1031" s="259"/>
      <c r="C1031" s="259"/>
      <c r="D1031" s="259"/>
      <c r="E1031" s="259"/>
      <c r="F1031" s="270"/>
      <c r="G1031" s="259"/>
      <c r="H1031" s="259"/>
      <c r="I1031" s="259"/>
      <c r="J1031" s="259"/>
    </row>
    <row r="1032" spans="1:10">
      <c r="A1032" s="259"/>
      <c r="B1032" s="259"/>
      <c r="C1032" s="259"/>
      <c r="D1032" s="259"/>
      <c r="E1032" s="259"/>
      <c r="F1032" s="270"/>
      <c r="G1032" s="259"/>
      <c r="H1032" s="259"/>
      <c r="I1032" s="259"/>
      <c r="J1032" s="259"/>
    </row>
    <row r="1033" spans="1:10">
      <c r="A1033" s="259"/>
      <c r="B1033" s="259"/>
      <c r="C1033" s="259"/>
      <c r="D1033" s="259"/>
      <c r="E1033" s="259"/>
      <c r="F1033" s="270"/>
      <c r="G1033" s="259"/>
      <c r="H1033" s="259"/>
      <c r="I1033" s="259"/>
      <c r="J1033" s="259"/>
    </row>
    <row r="1034" spans="1:10">
      <c r="A1034" s="259"/>
      <c r="B1034" s="259"/>
      <c r="C1034" s="259"/>
      <c r="D1034" s="259"/>
      <c r="E1034" s="259"/>
      <c r="F1034" s="270"/>
      <c r="G1034" s="259"/>
      <c r="H1034" s="259"/>
      <c r="I1034" s="259"/>
      <c r="J1034" s="259"/>
    </row>
    <row r="1035" spans="1:10">
      <c r="A1035" s="259"/>
      <c r="B1035" s="259"/>
      <c r="C1035" s="259"/>
      <c r="D1035" s="259"/>
      <c r="E1035" s="259"/>
      <c r="F1035" s="270"/>
      <c r="G1035" s="259"/>
      <c r="H1035" s="259"/>
      <c r="I1035" s="259"/>
      <c r="J1035" s="259"/>
    </row>
    <row r="1036" spans="1:10">
      <c r="A1036" s="259"/>
      <c r="B1036" s="259"/>
      <c r="C1036" s="259"/>
      <c r="D1036" s="259"/>
      <c r="E1036" s="259"/>
      <c r="F1036" s="270"/>
      <c r="G1036" s="259"/>
      <c r="H1036" s="259"/>
      <c r="I1036" s="259"/>
      <c r="J1036" s="259"/>
    </row>
    <row r="1037" spans="1:10">
      <c r="A1037" s="259"/>
      <c r="B1037" s="259"/>
      <c r="C1037" s="259"/>
      <c r="D1037" s="259"/>
      <c r="E1037" s="259"/>
      <c r="F1037" s="270"/>
      <c r="G1037" s="259"/>
      <c r="H1037" s="259"/>
      <c r="I1037" s="259"/>
      <c r="J1037" s="259"/>
    </row>
    <row r="1038" spans="1:10">
      <c r="A1038" s="259"/>
      <c r="B1038" s="259"/>
      <c r="C1038" s="259"/>
      <c r="D1038" s="259"/>
      <c r="E1038" s="259"/>
      <c r="F1038" s="270"/>
      <c r="G1038" s="259"/>
      <c r="H1038" s="259"/>
      <c r="I1038" s="259"/>
      <c r="J1038" s="259"/>
    </row>
    <row r="1039" spans="1:10">
      <c r="A1039" s="259"/>
      <c r="B1039" s="259"/>
      <c r="C1039" s="259"/>
      <c r="D1039" s="259"/>
      <c r="E1039" s="259"/>
      <c r="F1039" s="270"/>
      <c r="G1039" s="259"/>
      <c r="H1039" s="259"/>
      <c r="I1039" s="259"/>
      <c r="J1039" s="259"/>
    </row>
    <row r="1040" spans="1:10">
      <c r="A1040" s="259"/>
      <c r="B1040" s="259"/>
      <c r="C1040" s="259"/>
      <c r="D1040" s="259"/>
      <c r="E1040" s="259"/>
      <c r="F1040" s="270"/>
      <c r="G1040" s="259"/>
      <c r="H1040" s="259"/>
      <c r="I1040" s="259"/>
      <c r="J1040" s="259"/>
    </row>
    <row r="1041" spans="1:10">
      <c r="A1041" s="259"/>
      <c r="B1041" s="259"/>
      <c r="C1041" s="259"/>
      <c r="D1041" s="259"/>
      <c r="E1041" s="259"/>
      <c r="F1041" s="270"/>
      <c r="G1041" s="259"/>
      <c r="H1041" s="259"/>
      <c r="I1041" s="259"/>
      <c r="J1041" s="259"/>
    </row>
    <row r="1042" spans="1:10">
      <c r="A1042" s="259"/>
      <c r="B1042" s="259"/>
      <c r="C1042" s="259"/>
      <c r="D1042" s="259"/>
      <c r="E1042" s="259"/>
      <c r="F1042" s="270"/>
      <c r="G1042" s="259"/>
      <c r="H1042" s="259"/>
      <c r="I1042" s="259"/>
      <c r="J1042" s="259"/>
    </row>
    <row r="1043" spans="1:10">
      <c r="A1043" s="259"/>
      <c r="B1043" s="259"/>
      <c r="C1043" s="259"/>
      <c r="D1043" s="259"/>
      <c r="E1043" s="259"/>
      <c r="F1043" s="270"/>
      <c r="G1043" s="259"/>
      <c r="H1043" s="259"/>
      <c r="I1043" s="259"/>
      <c r="J1043" s="259"/>
    </row>
    <row r="1044" spans="1:10">
      <c r="A1044" s="259"/>
      <c r="B1044" s="259"/>
      <c r="C1044" s="259"/>
      <c r="D1044" s="259"/>
      <c r="E1044" s="259"/>
      <c r="F1044" s="270"/>
      <c r="G1044" s="259"/>
      <c r="H1044" s="259"/>
      <c r="I1044" s="259"/>
      <c r="J1044" s="259"/>
    </row>
    <row r="1045" spans="1:10">
      <c r="A1045" s="259"/>
      <c r="B1045" s="259"/>
      <c r="C1045" s="259"/>
      <c r="D1045" s="259"/>
      <c r="E1045" s="259"/>
      <c r="F1045" s="270"/>
      <c r="G1045" s="259"/>
      <c r="H1045" s="259"/>
      <c r="I1045" s="259"/>
      <c r="J1045" s="259"/>
    </row>
    <row r="1046" spans="1:10">
      <c r="A1046" s="259"/>
      <c r="B1046" s="259"/>
      <c r="C1046" s="259"/>
      <c r="D1046" s="259"/>
      <c r="E1046" s="259"/>
      <c r="F1046" s="270"/>
      <c r="G1046" s="259"/>
      <c r="H1046" s="259"/>
      <c r="I1046" s="259"/>
      <c r="J1046" s="259"/>
    </row>
    <row r="1047" spans="1:10">
      <c r="A1047" s="259"/>
      <c r="B1047" s="259"/>
      <c r="C1047" s="259"/>
      <c r="D1047" s="259"/>
      <c r="E1047" s="259"/>
      <c r="F1047" s="270"/>
      <c r="G1047" s="259"/>
      <c r="H1047" s="259"/>
      <c r="I1047" s="259"/>
      <c r="J1047" s="259"/>
    </row>
    <row r="1048" spans="1:10">
      <c r="A1048" s="259"/>
      <c r="B1048" s="259"/>
      <c r="C1048" s="259"/>
      <c r="D1048" s="259"/>
      <c r="E1048" s="259"/>
      <c r="F1048" s="270"/>
      <c r="G1048" s="259"/>
      <c r="H1048" s="259"/>
      <c r="I1048" s="259"/>
      <c r="J1048" s="259"/>
    </row>
    <row r="1049" spans="1:10">
      <c r="A1049" s="259"/>
      <c r="B1049" s="259"/>
      <c r="C1049" s="259"/>
      <c r="D1049" s="259"/>
      <c r="E1049" s="259"/>
      <c r="F1049" s="270"/>
      <c r="G1049" s="259"/>
      <c r="H1049" s="259"/>
      <c r="I1049" s="259"/>
      <c r="J1049" s="259"/>
    </row>
    <row r="1050" spans="1:10">
      <c r="A1050" s="259"/>
      <c r="B1050" s="259"/>
      <c r="C1050" s="259"/>
      <c r="D1050" s="259"/>
      <c r="E1050" s="259"/>
      <c r="F1050" s="270"/>
      <c r="G1050" s="259"/>
      <c r="H1050" s="259"/>
      <c r="I1050" s="259"/>
      <c r="J1050" s="259"/>
    </row>
    <row r="1051" spans="1:10">
      <c r="A1051" s="259"/>
      <c r="B1051" s="259"/>
      <c r="C1051" s="259"/>
      <c r="D1051" s="259"/>
      <c r="E1051" s="259"/>
      <c r="F1051" s="270"/>
      <c r="G1051" s="259"/>
      <c r="H1051" s="259"/>
      <c r="I1051" s="259"/>
      <c r="J1051" s="259"/>
    </row>
    <row r="1052" spans="1:10">
      <c r="A1052" s="259"/>
      <c r="B1052" s="259"/>
      <c r="C1052" s="259"/>
      <c r="D1052" s="259"/>
      <c r="E1052" s="259"/>
      <c r="F1052" s="270"/>
      <c r="G1052" s="259"/>
      <c r="H1052" s="259"/>
      <c r="I1052" s="259"/>
      <c r="J1052" s="259"/>
    </row>
    <row r="1053" spans="1:10">
      <c r="A1053" s="259"/>
      <c r="B1053" s="259"/>
      <c r="C1053" s="259"/>
      <c r="D1053" s="259"/>
      <c r="E1053" s="259"/>
      <c r="F1053" s="270"/>
      <c r="G1053" s="259"/>
      <c r="H1053" s="259"/>
      <c r="I1053" s="259"/>
      <c r="J1053" s="259"/>
    </row>
    <row r="1054" spans="1:10">
      <c r="A1054" s="259"/>
      <c r="B1054" s="259"/>
      <c r="C1054" s="259"/>
      <c r="D1054" s="259"/>
      <c r="E1054" s="259"/>
      <c r="F1054" s="270"/>
      <c r="G1054" s="259"/>
      <c r="H1054" s="259"/>
      <c r="I1054" s="259"/>
      <c r="J1054" s="259"/>
    </row>
    <row r="1055" spans="1:10">
      <c r="A1055" s="259"/>
      <c r="B1055" s="259"/>
      <c r="C1055" s="259"/>
      <c r="D1055" s="259"/>
      <c r="E1055" s="259"/>
      <c r="F1055" s="270"/>
      <c r="G1055" s="259"/>
      <c r="H1055" s="259"/>
      <c r="I1055" s="259"/>
      <c r="J1055" s="259"/>
    </row>
    <row r="1056" spans="1:10">
      <c r="A1056" s="259"/>
      <c r="B1056" s="259"/>
      <c r="C1056" s="259"/>
      <c r="D1056" s="259"/>
      <c r="E1056" s="259"/>
      <c r="F1056" s="270"/>
      <c r="G1056" s="259"/>
      <c r="H1056" s="259"/>
      <c r="I1056" s="259"/>
      <c r="J1056" s="259"/>
    </row>
    <row r="1057" spans="1:10">
      <c r="A1057" s="259"/>
      <c r="B1057" s="259"/>
      <c r="C1057" s="259"/>
      <c r="D1057" s="259"/>
      <c r="E1057" s="259"/>
      <c r="F1057" s="270"/>
      <c r="G1057" s="259"/>
      <c r="H1057" s="259"/>
      <c r="I1057" s="259"/>
      <c r="J1057" s="259"/>
    </row>
    <row r="1058" spans="1:10">
      <c r="A1058" s="259"/>
      <c r="B1058" s="259"/>
      <c r="C1058" s="259"/>
      <c r="D1058" s="259"/>
      <c r="E1058" s="259"/>
      <c r="F1058" s="270"/>
      <c r="G1058" s="259"/>
      <c r="H1058" s="259"/>
      <c r="I1058" s="259"/>
      <c r="J1058" s="259"/>
    </row>
    <row r="1059" spans="1:10">
      <c r="A1059" s="259"/>
      <c r="B1059" s="259"/>
      <c r="C1059" s="259"/>
      <c r="D1059" s="259"/>
      <c r="E1059" s="259"/>
      <c r="F1059" s="270"/>
      <c r="G1059" s="259"/>
      <c r="H1059" s="259"/>
      <c r="I1059" s="259"/>
      <c r="J1059" s="259"/>
    </row>
    <row r="1060" spans="1:10">
      <c r="A1060" s="259"/>
      <c r="B1060" s="259"/>
      <c r="C1060" s="259"/>
      <c r="D1060" s="259"/>
      <c r="E1060" s="259"/>
      <c r="F1060" s="270"/>
      <c r="G1060" s="259"/>
      <c r="H1060" s="259"/>
      <c r="I1060" s="259"/>
      <c r="J1060" s="259"/>
    </row>
    <row r="1061" spans="1:10">
      <c r="A1061" s="259"/>
      <c r="B1061" s="259"/>
      <c r="C1061" s="259"/>
      <c r="D1061" s="259"/>
      <c r="E1061" s="259"/>
      <c r="F1061" s="270"/>
      <c r="G1061" s="259"/>
      <c r="H1061" s="259"/>
      <c r="I1061" s="259"/>
      <c r="J1061" s="259"/>
    </row>
    <row r="1062" spans="1:10">
      <c r="A1062" s="259"/>
      <c r="B1062" s="259"/>
      <c r="C1062" s="259"/>
      <c r="D1062" s="259"/>
      <c r="E1062" s="259"/>
      <c r="F1062" s="270"/>
      <c r="G1062" s="259"/>
      <c r="H1062" s="259"/>
      <c r="I1062" s="259"/>
      <c r="J1062" s="259"/>
    </row>
    <row r="1063" spans="1:10">
      <c r="A1063" s="259"/>
      <c r="B1063" s="259"/>
      <c r="C1063" s="259"/>
      <c r="D1063" s="259"/>
      <c r="E1063" s="259"/>
      <c r="F1063" s="270"/>
      <c r="G1063" s="259"/>
      <c r="H1063" s="259"/>
      <c r="I1063" s="259"/>
      <c r="J1063" s="259"/>
    </row>
    <row r="1064" spans="1:10">
      <c r="A1064" s="259"/>
      <c r="B1064" s="259"/>
      <c r="C1064" s="259"/>
      <c r="D1064" s="259"/>
      <c r="E1064" s="259"/>
      <c r="F1064" s="270"/>
      <c r="G1064" s="259"/>
      <c r="H1064" s="259"/>
      <c r="I1064" s="259"/>
      <c r="J1064" s="259"/>
    </row>
    <row r="1065" spans="1:10">
      <c r="A1065" s="259"/>
      <c r="B1065" s="259"/>
      <c r="C1065" s="259"/>
      <c r="D1065" s="259"/>
      <c r="E1065" s="259"/>
      <c r="F1065" s="270"/>
      <c r="G1065" s="259"/>
      <c r="H1065" s="259"/>
      <c r="I1065" s="259"/>
      <c r="J1065" s="259"/>
    </row>
    <row r="1066" spans="1:10">
      <c r="A1066" s="259"/>
      <c r="B1066" s="259"/>
      <c r="C1066" s="259"/>
      <c r="D1066" s="259"/>
      <c r="E1066" s="259"/>
      <c r="F1066" s="270"/>
      <c r="G1066" s="259"/>
      <c r="H1066" s="259"/>
      <c r="I1066" s="259"/>
      <c r="J1066" s="259"/>
    </row>
    <row r="1067" spans="1:10">
      <c r="A1067" s="259"/>
      <c r="B1067" s="259"/>
      <c r="C1067" s="259"/>
      <c r="D1067" s="259"/>
      <c r="E1067" s="259"/>
      <c r="F1067" s="270"/>
      <c r="G1067" s="259"/>
      <c r="H1067" s="259"/>
      <c r="I1067" s="259"/>
      <c r="J1067" s="259"/>
    </row>
    <row r="1068" spans="1:10">
      <c r="A1068" s="259"/>
      <c r="B1068" s="259"/>
      <c r="C1068" s="259"/>
      <c r="D1068" s="259"/>
      <c r="E1068" s="259"/>
      <c r="F1068" s="270"/>
      <c r="G1068" s="259"/>
      <c r="H1068" s="259"/>
      <c r="I1068" s="259"/>
      <c r="J1068" s="259"/>
    </row>
    <row r="1069" spans="1:10">
      <c r="A1069" s="259"/>
      <c r="B1069" s="259"/>
      <c r="C1069" s="259"/>
      <c r="D1069" s="259"/>
      <c r="E1069" s="259"/>
      <c r="F1069" s="270"/>
      <c r="G1069" s="259"/>
      <c r="H1069" s="259"/>
      <c r="I1069" s="259"/>
      <c r="J1069" s="259"/>
    </row>
    <row r="1070" spans="1:10">
      <c r="A1070" s="259"/>
      <c r="B1070" s="259"/>
      <c r="C1070" s="259"/>
      <c r="D1070" s="259"/>
      <c r="E1070" s="259"/>
      <c r="F1070" s="270"/>
      <c r="G1070" s="259"/>
      <c r="H1070" s="259"/>
      <c r="I1070" s="259"/>
      <c r="J1070" s="259"/>
    </row>
    <row r="1071" spans="1:10">
      <c r="A1071" s="259"/>
      <c r="B1071" s="259"/>
      <c r="C1071" s="259"/>
      <c r="D1071" s="259"/>
      <c r="E1071" s="259"/>
      <c r="F1071" s="270"/>
      <c r="G1071" s="259"/>
      <c r="H1071" s="259"/>
      <c r="I1071" s="259"/>
      <c r="J1071" s="259"/>
    </row>
    <row r="1072" spans="1:10">
      <c r="A1072" s="259"/>
      <c r="B1072" s="259"/>
      <c r="C1072" s="259"/>
      <c r="D1072" s="259"/>
      <c r="E1072" s="259"/>
      <c r="F1072" s="270"/>
      <c r="G1072" s="259"/>
      <c r="H1072" s="259"/>
      <c r="I1072" s="259"/>
      <c r="J1072" s="259"/>
    </row>
    <row r="1073" spans="1:10">
      <c r="A1073" s="259"/>
      <c r="B1073" s="259"/>
      <c r="C1073" s="259"/>
      <c r="D1073" s="259"/>
      <c r="E1073" s="259"/>
      <c r="F1073" s="270"/>
      <c r="G1073" s="259"/>
      <c r="H1073" s="259"/>
      <c r="I1073" s="259"/>
      <c r="J1073" s="259"/>
    </row>
    <row r="1074" spans="1:10">
      <c r="A1074" s="259"/>
      <c r="B1074" s="259"/>
      <c r="C1074" s="259"/>
      <c r="D1074" s="259"/>
      <c r="E1074" s="259"/>
      <c r="F1074" s="270"/>
      <c r="G1074" s="259"/>
      <c r="H1074" s="259"/>
      <c r="I1074" s="259"/>
      <c r="J1074" s="259"/>
    </row>
    <row r="1075" spans="1:10">
      <c r="A1075" s="259"/>
      <c r="B1075" s="259"/>
      <c r="C1075" s="259"/>
      <c r="D1075" s="259"/>
      <c r="E1075" s="259"/>
      <c r="F1075" s="270"/>
      <c r="G1075" s="259"/>
      <c r="H1075" s="259"/>
      <c r="I1075" s="259"/>
      <c r="J1075" s="259"/>
    </row>
    <row r="1076" spans="1:10">
      <c r="A1076" s="259"/>
      <c r="B1076" s="259"/>
      <c r="C1076" s="259"/>
      <c r="D1076" s="259"/>
      <c r="E1076" s="259"/>
      <c r="F1076" s="270"/>
      <c r="G1076" s="259"/>
      <c r="H1076" s="259"/>
      <c r="I1076" s="259"/>
      <c r="J1076" s="259"/>
    </row>
    <row r="1077" spans="1:10">
      <c r="A1077" s="259"/>
      <c r="B1077" s="259"/>
      <c r="C1077" s="259"/>
      <c r="D1077" s="259"/>
      <c r="E1077" s="259"/>
      <c r="F1077" s="270"/>
      <c r="G1077" s="259"/>
      <c r="H1077" s="259"/>
      <c r="I1077" s="259"/>
      <c r="J1077" s="259"/>
    </row>
    <row r="1078" spans="1:10">
      <c r="A1078" s="259"/>
      <c r="B1078" s="259"/>
      <c r="C1078" s="259"/>
      <c r="D1078" s="259"/>
      <c r="E1078" s="259"/>
      <c r="F1078" s="270"/>
      <c r="G1078" s="259"/>
      <c r="H1078" s="259"/>
      <c r="I1078" s="259"/>
      <c r="J1078" s="259"/>
    </row>
    <row r="1079" spans="1:10">
      <c r="A1079" s="259"/>
      <c r="B1079" s="259"/>
      <c r="C1079" s="259"/>
      <c r="D1079" s="259"/>
      <c r="E1079" s="259"/>
      <c r="F1079" s="270"/>
      <c r="G1079" s="259"/>
      <c r="H1079" s="259"/>
      <c r="I1079" s="259"/>
      <c r="J1079" s="259"/>
    </row>
    <row r="1080" spans="1:10">
      <c r="A1080" s="259"/>
      <c r="B1080" s="259"/>
      <c r="C1080" s="259"/>
      <c r="D1080" s="259"/>
      <c r="E1080" s="259"/>
      <c r="F1080" s="270"/>
      <c r="G1080" s="259"/>
      <c r="H1080" s="259"/>
      <c r="I1080" s="259"/>
      <c r="J1080" s="259"/>
    </row>
    <row r="1081" spans="1:10">
      <c r="A1081" s="259"/>
      <c r="B1081" s="259"/>
      <c r="C1081" s="259"/>
      <c r="D1081" s="259"/>
      <c r="E1081" s="259"/>
      <c r="F1081" s="270"/>
      <c r="G1081" s="259"/>
      <c r="H1081" s="259"/>
      <c r="I1081" s="259"/>
      <c r="J1081" s="259"/>
    </row>
    <row r="1082" spans="1:10">
      <c r="A1082" s="259"/>
      <c r="B1082" s="259"/>
      <c r="C1082" s="259"/>
      <c r="D1082" s="259"/>
      <c r="E1082" s="259"/>
      <c r="F1082" s="270"/>
      <c r="G1082" s="259"/>
      <c r="H1082" s="259"/>
      <c r="I1082" s="259"/>
      <c r="J1082" s="259"/>
    </row>
    <row r="1083" spans="1:10">
      <c r="A1083" s="259"/>
      <c r="B1083" s="259"/>
      <c r="C1083" s="259"/>
      <c r="D1083" s="259"/>
      <c r="E1083" s="259"/>
      <c r="F1083" s="270"/>
      <c r="G1083" s="259"/>
      <c r="H1083" s="259"/>
      <c r="I1083" s="259"/>
      <c r="J1083" s="259"/>
    </row>
    <row r="1084" spans="1:10">
      <c r="A1084" s="259"/>
      <c r="B1084" s="259"/>
      <c r="C1084" s="259"/>
      <c r="D1084" s="259"/>
      <c r="E1084" s="259"/>
      <c r="F1084" s="270"/>
      <c r="G1084" s="259"/>
      <c r="H1084" s="259"/>
      <c r="I1084" s="259"/>
      <c r="J1084" s="259"/>
    </row>
    <row r="1085" spans="1:10">
      <c r="A1085" s="259"/>
      <c r="B1085" s="259"/>
      <c r="C1085" s="259"/>
      <c r="D1085" s="259"/>
      <c r="E1085" s="259"/>
      <c r="F1085" s="270"/>
      <c r="G1085" s="259"/>
      <c r="H1085" s="259"/>
      <c r="I1085" s="259"/>
      <c r="J1085" s="259"/>
    </row>
    <row r="1086" spans="1:10">
      <c r="A1086" s="259"/>
      <c r="B1086" s="259"/>
      <c r="C1086" s="259"/>
      <c r="D1086" s="259"/>
      <c r="E1086" s="259"/>
      <c r="F1086" s="270"/>
      <c r="G1086" s="259"/>
      <c r="H1086" s="259"/>
      <c r="I1086" s="259"/>
      <c r="J1086" s="259"/>
    </row>
    <row r="1087" spans="1:10">
      <c r="A1087" s="259"/>
      <c r="B1087" s="259"/>
      <c r="C1087" s="259"/>
      <c r="D1087" s="259"/>
      <c r="E1087" s="259"/>
      <c r="F1087" s="270"/>
      <c r="G1087" s="259"/>
      <c r="H1087" s="259"/>
      <c r="I1087" s="259"/>
      <c r="J1087" s="259"/>
    </row>
    <row r="1088" spans="1:10">
      <c r="A1088" s="259"/>
      <c r="B1088" s="259"/>
      <c r="C1088" s="259"/>
      <c r="D1088" s="259"/>
      <c r="E1088" s="259"/>
      <c r="F1088" s="270"/>
      <c r="G1088" s="259"/>
      <c r="H1088" s="259"/>
      <c r="I1088" s="259"/>
      <c r="J1088" s="259"/>
    </row>
    <row r="1089" spans="1:10">
      <c r="A1089" s="259"/>
      <c r="B1089" s="259"/>
      <c r="C1089" s="259"/>
      <c r="D1089" s="259"/>
      <c r="E1089" s="259"/>
      <c r="F1089" s="270"/>
      <c r="G1089" s="259"/>
      <c r="H1089" s="259"/>
      <c r="I1089" s="259"/>
      <c r="J1089" s="259"/>
    </row>
    <row r="1090" spans="1:10">
      <c r="A1090" s="259"/>
      <c r="B1090" s="259"/>
      <c r="C1090" s="259"/>
      <c r="D1090" s="259"/>
      <c r="E1090" s="259"/>
      <c r="F1090" s="270"/>
      <c r="G1090" s="259"/>
      <c r="H1090" s="259"/>
      <c r="I1090" s="259"/>
      <c r="J1090" s="259"/>
    </row>
    <row r="1091" spans="1:10">
      <c r="A1091" s="259"/>
      <c r="B1091" s="259"/>
      <c r="C1091" s="259"/>
      <c r="D1091" s="259"/>
      <c r="E1091" s="259"/>
      <c r="F1091" s="270"/>
      <c r="G1091" s="259"/>
      <c r="H1091" s="259"/>
      <c r="I1091" s="259"/>
      <c r="J1091" s="259"/>
    </row>
    <row r="1092" spans="1:10">
      <c r="A1092" s="259"/>
      <c r="B1092" s="259"/>
      <c r="C1092" s="259"/>
      <c r="D1092" s="259"/>
      <c r="E1092" s="259"/>
      <c r="F1092" s="270"/>
      <c r="G1092" s="259"/>
      <c r="H1092" s="259"/>
      <c r="I1092" s="259"/>
      <c r="J1092" s="259"/>
    </row>
    <row r="1093" spans="1:10">
      <c r="A1093" s="259"/>
      <c r="B1093" s="259"/>
      <c r="C1093" s="259"/>
      <c r="D1093" s="259"/>
      <c r="E1093" s="259"/>
      <c r="F1093" s="270"/>
      <c r="G1093" s="259"/>
      <c r="H1093" s="259"/>
      <c r="I1093" s="259"/>
      <c r="J1093" s="259"/>
    </row>
    <row r="1094" spans="1:10">
      <c r="A1094" s="259"/>
      <c r="B1094" s="259"/>
      <c r="C1094" s="259"/>
      <c r="D1094" s="259"/>
      <c r="E1094" s="259"/>
      <c r="F1094" s="270"/>
      <c r="G1094" s="259"/>
      <c r="H1094" s="259"/>
      <c r="I1094" s="259"/>
      <c r="J1094" s="259"/>
    </row>
    <row r="1095" spans="1:10">
      <c r="A1095" s="259"/>
      <c r="B1095" s="259"/>
      <c r="C1095" s="259"/>
      <c r="D1095" s="259"/>
      <c r="E1095" s="259"/>
      <c r="F1095" s="270"/>
      <c r="G1095" s="259"/>
      <c r="H1095" s="259"/>
      <c r="I1095" s="259"/>
      <c r="J1095" s="259"/>
    </row>
    <row r="1096" spans="1:10">
      <c r="A1096" s="259"/>
      <c r="B1096" s="259"/>
      <c r="C1096" s="259"/>
      <c r="D1096" s="259"/>
      <c r="E1096" s="259"/>
      <c r="F1096" s="270"/>
      <c r="G1096" s="259"/>
      <c r="H1096" s="259"/>
      <c r="I1096" s="259"/>
      <c r="J1096" s="259"/>
    </row>
    <row r="1097" spans="1:10">
      <c r="A1097" s="259"/>
      <c r="B1097" s="259"/>
      <c r="C1097" s="259"/>
      <c r="D1097" s="259"/>
      <c r="E1097" s="259"/>
      <c r="F1097" s="270"/>
      <c r="G1097" s="259"/>
      <c r="H1097" s="259"/>
      <c r="I1097" s="259"/>
      <c r="J1097" s="259"/>
    </row>
    <row r="1098" spans="1:10">
      <c r="A1098" s="259"/>
      <c r="B1098" s="259"/>
      <c r="C1098" s="259"/>
      <c r="D1098" s="259"/>
      <c r="E1098" s="259"/>
      <c r="F1098" s="270"/>
      <c r="G1098" s="259"/>
      <c r="H1098" s="259"/>
      <c r="I1098" s="259"/>
      <c r="J1098" s="259"/>
    </row>
    <row r="1099" spans="1:10">
      <c r="A1099" s="259"/>
      <c r="B1099" s="259"/>
      <c r="C1099" s="259"/>
      <c r="D1099" s="259"/>
      <c r="E1099" s="259"/>
      <c r="F1099" s="270"/>
      <c r="G1099" s="259"/>
      <c r="H1099" s="259"/>
      <c r="I1099" s="259"/>
      <c r="J1099" s="259"/>
    </row>
    <row r="1100" spans="1:10">
      <c r="A1100" s="259"/>
      <c r="B1100" s="259"/>
      <c r="C1100" s="259"/>
      <c r="D1100" s="259"/>
      <c r="E1100" s="259"/>
      <c r="F1100" s="270"/>
      <c r="G1100" s="259"/>
      <c r="H1100" s="259"/>
      <c r="I1100" s="259"/>
      <c r="J1100" s="259"/>
    </row>
    <row r="1101" spans="1:10">
      <c r="A1101" s="259"/>
      <c r="B1101" s="259"/>
      <c r="C1101" s="259"/>
      <c r="D1101" s="259"/>
      <c r="E1101" s="259"/>
      <c r="F1101" s="270"/>
      <c r="G1101" s="259"/>
      <c r="H1101" s="259"/>
      <c r="I1101" s="259"/>
      <c r="J1101" s="259"/>
    </row>
    <row r="1102" spans="1:10">
      <c r="A1102" s="259"/>
      <c r="B1102" s="259"/>
      <c r="C1102" s="259"/>
      <c r="D1102" s="259"/>
      <c r="E1102" s="259"/>
      <c r="F1102" s="270"/>
      <c r="G1102" s="259"/>
      <c r="H1102" s="259"/>
      <c r="I1102" s="259"/>
      <c r="J1102" s="259"/>
    </row>
    <row r="1103" spans="1:10">
      <c r="A1103" s="259"/>
      <c r="B1103" s="259"/>
      <c r="C1103" s="259"/>
      <c r="D1103" s="259"/>
      <c r="E1103" s="259"/>
      <c r="F1103" s="270"/>
      <c r="G1103" s="259"/>
      <c r="H1103" s="259"/>
      <c r="I1103" s="259"/>
      <c r="J1103" s="259"/>
    </row>
    <row r="1104" spans="1:10">
      <c r="A1104" s="259"/>
      <c r="B1104" s="259"/>
      <c r="C1104" s="259"/>
      <c r="D1104" s="259"/>
      <c r="E1104" s="259"/>
      <c r="F1104" s="270"/>
      <c r="G1104" s="259"/>
      <c r="H1104" s="259"/>
      <c r="I1104" s="259"/>
      <c r="J1104" s="259"/>
    </row>
    <row r="1105" spans="1:10">
      <c r="A1105" s="259"/>
      <c r="B1105" s="259"/>
      <c r="C1105" s="259"/>
      <c r="D1105" s="259"/>
      <c r="E1105" s="259"/>
      <c r="F1105" s="270"/>
      <c r="G1105" s="259"/>
      <c r="H1105" s="259"/>
      <c r="I1105" s="259"/>
      <c r="J1105" s="259"/>
    </row>
    <row r="1106" spans="1:10">
      <c r="A1106" s="259"/>
      <c r="B1106" s="259"/>
      <c r="C1106" s="259"/>
      <c r="D1106" s="259"/>
      <c r="E1106" s="259"/>
      <c r="F1106" s="270"/>
      <c r="G1106" s="259"/>
      <c r="H1106" s="259"/>
      <c r="I1106" s="259"/>
      <c r="J1106" s="259"/>
    </row>
    <row r="1107" spans="1:10">
      <c r="A1107" s="259"/>
      <c r="B1107" s="259"/>
      <c r="C1107" s="259"/>
      <c r="D1107" s="259"/>
      <c r="E1107" s="259"/>
      <c r="F1107" s="270"/>
      <c r="G1107" s="259"/>
      <c r="H1107" s="259"/>
      <c r="I1107" s="259"/>
      <c r="J1107" s="259"/>
    </row>
    <row r="1108" spans="1:10">
      <c r="A1108" s="259"/>
      <c r="B1108" s="259"/>
      <c r="C1108" s="259"/>
      <c r="D1108" s="259"/>
      <c r="E1108" s="259"/>
      <c r="F1108" s="270"/>
      <c r="G1108" s="259"/>
      <c r="H1108" s="259"/>
      <c r="I1108" s="259"/>
      <c r="J1108" s="259"/>
    </row>
    <row r="1109" spans="1:10">
      <c r="A1109" s="259"/>
      <c r="B1109" s="259"/>
      <c r="C1109" s="259"/>
      <c r="D1109" s="259"/>
      <c r="E1109" s="259"/>
      <c r="F1109" s="270"/>
      <c r="G1109" s="259"/>
      <c r="H1109" s="259"/>
      <c r="I1109" s="259"/>
      <c r="J1109" s="259"/>
    </row>
    <row r="1110" spans="1:10">
      <c r="A1110" s="259"/>
      <c r="B1110" s="259"/>
      <c r="C1110" s="259"/>
      <c r="D1110" s="259"/>
      <c r="E1110" s="259"/>
      <c r="F1110" s="270"/>
      <c r="G1110" s="259"/>
      <c r="H1110" s="259"/>
      <c r="I1110" s="259"/>
      <c r="J1110" s="259"/>
    </row>
    <row r="1111" spans="1:10">
      <c r="A1111" s="259"/>
      <c r="B1111" s="259"/>
      <c r="C1111" s="259"/>
      <c r="D1111" s="259"/>
      <c r="E1111" s="259"/>
      <c r="F1111" s="270"/>
      <c r="G1111" s="259"/>
      <c r="H1111" s="259"/>
      <c r="I1111" s="259"/>
      <c r="J1111" s="259"/>
    </row>
    <row r="1112" spans="1:10">
      <c r="A1112" s="259"/>
      <c r="B1112" s="259"/>
      <c r="C1112" s="259"/>
      <c r="D1112" s="259"/>
      <c r="E1112" s="259"/>
      <c r="F1112" s="270"/>
      <c r="G1112" s="259"/>
      <c r="H1112" s="259"/>
      <c r="I1112" s="259"/>
      <c r="J1112" s="259"/>
    </row>
    <row r="1113" spans="1:10">
      <c r="A1113" s="259"/>
      <c r="B1113" s="259"/>
      <c r="C1113" s="259"/>
      <c r="D1113" s="259"/>
      <c r="E1113" s="259"/>
      <c r="F1113" s="270"/>
      <c r="G1113" s="259"/>
      <c r="H1113" s="259"/>
      <c r="I1113" s="259"/>
      <c r="J1113" s="259"/>
    </row>
    <row r="1114" spans="1:10">
      <c r="A1114" s="259"/>
      <c r="B1114" s="259"/>
      <c r="C1114" s="259"/>
      <c r="D1114" s="259"/>
      <c r="E1114" s="259"/>
      <c r="F1114" s="270"/>
      <c r="G1114" s="259"/>
      <c r="H1114" s="259"/>
      <c r="I1114" s="259"/>
      <c r="J1114" s="259"/>
    </row>
    <row r="1115" spans="1:10">
      <c r="A1115" s="259"/>
      <c r="B1115" s="259"/>
      <c r="C1115" s="259"/>
      <c r="D1115" s="259"/>
      <c r="E1115" s="259"/>
      <c r="F1115" s="270"/>
      <c r="G1115" s="259"/>
      <c r="H1115" s="259"/>
      <c r="I1115" s="259"/>
      <c r="J1115" s="259"/>
    </row>
    <row r="1116" spans="1:10">
      <c r="A1116" s="259"/>
      <c r="B1116" s="259"/>
      <c r="C1116" s="259"/>
      <c r="D1116" s="259"/>
      <c r="E1116" s="259"/>
      <c r="F1116" s="270"/>
      <c r="G1116" s="259"/>
      <c r="H1116" s="259"/>
      <c r="I1116" s="259"/>
      <c r="J1116" s="259"/>
    </row>
    <row r="1117" spans="1:10">
      <c r="A1117" s="259"/>
      <c r="B1117" s="259"/>
      <c r="C1117" s="259"/>
      <c r="D1117" s="259"/>
      <c r="E1117" s="259"/>
      <c r="F1117" s="270"/>
      <c r="G1117" s="259"/>
      <c r="H1117" s="259"/>
      <c r="I1117" s="259"/>
      <c r="J1117" s="259"/>
    </row>
    <row r="1118" spans="1:10">
      <c r="A1118" s="259"/>
      <c r="B1118" s="259"/>
      <c r="C1118" s="259"/>
      <c r="D1118" s="259"/>
      <c r="E1118" s="259"/>
      <c r="F1118" s="270"/>
      <c r="G1118" s="259"/>
      <c r="H1118" s="259"/>
      <c r="I1118" s="259"/>
      <c r="J1118" s="259"/>
    </row>
    <row r="1119" spans="1:10">
      <c r="A1119" s="259"/>
      <c r="B1119" s="259"/>
      <c r="C1119" s="259"/>
      <c r="D1119" s="259"/>
      <c r="E1119" s="259"/>
      <c r="F1119" s="270"/>
      <c r="G1119" s="259"/>
      <c r="H1119" s="259"/>
      <c r="I1119" s="259"/>
      <c r="J1119" s="259"/>
    </row>
    <row r="1120" spans="1:10">
      <c r="A1120" s="259"/>
      <c r="B1120" s="259"/>
      <c r="C1120" s="259"/>
      <c r="D1120" s="259"/>
      <c r="E1120" s="259"/>
      <c r="F1120" s="270"/>
      <c r="G1120" s="259"/>
      <c r="H1120" s="259"/>
      <c r="I1120" s="259"/>
      <c r="J1120" s="259"/>
    </row>
    <row r="1121" spans="1:10">
      <c r="A1121" s="259"/>
      <c r="B1121" s="259"/>
      <c r="C1121" s="259"/>
      <c r="D1121" s="259"/>
      <c r="E1121" s="259"/>
      <c r="F1121" s="270"/>
      <c r="G1121" s="259"/>
      <c r="H1121" s="259"/>
      <c r="I1121" s="259"/>
      <c r="J1121" s="259"/>
    </row>
    <row r="1122" spans="1:10">
      <c r="A1122" s="259"/>
      <c r="B1122" s="259"/>
      <c r="C1122" s="259"/>
      <c r="D1122" s="259"/>
      <c r="E1122" s="259"/>
      <c r="F1122" s="270"/>
      <c r="G1122" s="259"/>
      <c r="H1122" s="259"/>
      <c r="I1122" s="259"/>
      <c r="J1122" s="259"/>
    </row>
    <row r="1123" spans="1:10">
      <c r="A1123" s="259"/>
      <c r="B1123" s="259"/>
      <c r="C1123" s="259"/>
      <c r="D1123" s="259"/>
      <c r="E1123" s="259"/>
      <c r="F1123" s="270"/>
      <c r="G1123" s="259"/>
      <c r="H1123" s="259"/>
      <c r="I1123" s="259"/>
      <c r="J1123" s="259"/>
    </row>
    <row r="1124" spans="1:10">
      <c r="A1124" s="259"/>
      <c r="B1124" s="259"/>
      <c r="C1124" s="259"/>
      <c r="D1124" s="259"/>
      <c r="E1124" s="259"/>
      <c r="F1124" s="270"/>
      <c r="G1124" s="259"/>
      <c r="H1124" s="259"/>
      <c r="I1124" s="259"/>
      <c r="J1124" s="259"/>
    </row>
    <row r="1125" spans="1:10">
      <c r="A1125" s="259"/>
      <c r="B1125" s="259"/>
      <c r="C1125" s="259"/>
      <c r="D1125" s="259"/>
      <c r="E1125" s="259"/>
      <c r="F1125" s="270"/>
      <c r="G1125" s="259"/>
      <c r="H1125" s="259"/>
      <c r="I1125" s="259"/>
      <c r="J1125" s="259"/>
    </row>
    <row r="1126" spans="1:10">
      <c r="A1126" s="259"/>
      <c r="B1126" s="259"/>
      <c r="C1126" s="259"/>
      <c r="D1126" s="259"/>
      <c r="E1126" s="259"/>
      <c r="F1126" s="270"/>
      <c r="G1126" s="259"/>
      <c r="H1126" s="259"/>
      <c r="I1126" s="259"/>
      <c r="J1126" s="259"/>
    </row>
    <row r="1127" spans="1:10">
      <c r="A1127" s="259"/>
      <c r="B1127" s="259"/>
      <c r="C1127" s="259"/>
      <c r="D1127" s="259"/>
      <c r="E1127" s="259"/>
      <c r="F1127" s="270"/>
      <c r="G1127" s="259"/>
      <c r="H1127" s="259"/>
      <c r="I1127" s="259"/>
      <c r="J1127" s="259"/>
    </row>
    <row r="1128" spans="1:10">
      <c r="A1128" s="259"/>
      <c r="B1128" s="259"/>
      <c r="C1128" s="259"/>
      <c r="D1128" s="259"/>
      <c r="E1128" s="259"/>
      <c r="F1128" s="270"/>
      <c r="G1128" s="259"/>
      <c r="H1128" s="259"/>
      <c r="I1128" s="259"/>
      <c r="J1128" s="259"/>
    </row>
    <row r="1129" spans="1:10">
      <c r="A1129" s="259"/>
      <c r="B1129" s="259"/>
      <c r="C1129" s="259"/>
      <c r="D1129" s="259"/>
      <c r="E1129" s="259"/>
      <c r="F1129" s="270"/>
      <c r="G1129" s="259"/>
      <c r="H1129" s="259"/>
      <c r="I1129" s="259"/>
      <c r="J1129" s="259"/>
    </row>
    <row r="1130" spans="1:10">
      <c r="A1130" s="259"/>
      <c r="B1130" s="259"/>
      <c r="C1130" s="259"/>
      <c r="D1130" s="259"/>
      <c r="E1130" s="259"/>
      <c r="F1130" s="270"/>
      <c r="G1130" s="259"/>
      <c r="H1130" s="259"/>
      <c r="I1130" s="259"/>
      <c r="J1130" s="259"/>
    </row>
    <row r="1131" spans="1:10">
      <c r="A1131" s="259"/>
      <c r="B1131" s="259"/>
      <c r="C1131" s="259"/>
      <c r="D1131" s="259"/>
      <c r="E1131" s="259"/>
      <c r="F1131" s="270"/>
      <c r="G1131" s="259"/>
      <c r="H1131" s="259"/>
      <c r="I1131" s="259"/>
      <c r="J1131" s="259"/>
    </row>
    <row r="1132" spans="1:10">
      <c r="A1132" s="259"/>
      <c r="B1132" s="259"/>
      <c r="C1132" s="259"/>
      <c r="D1132" s="259"/>
      <c r="E1132" s="259"/>
      <c r="F1132" s="270"/>
      <c r="G1132" s="259"/>
      <c r="H1132" s="259"/>
      <c r="I1132" s="259"/>
      <c r="J1132" s="259"/>
    </row>
    <row r="1133" spans="1:10">
      <c r="A1133" s="259"/>
      <c r="B1133" s="259"/>
      <c r="C1133" s="259"/>
      <c r="D1133" s="259"/>
      <c r="E1133" s="259"/>
      <c r="F1133" s="270"/>
      <c r="G1133" s="259"/>
      <c r="H1133" s="259"/>
      <c r="I1133" s="259"/>
      <c r="J1133" s="259"/>
    </row>
    <row r="1134" spans="1:10">
      <c r="A1134" s="259"/>
      <c r="B1134" s="259"/>
      <c r="C1134" s="259"/>
      <c r="D1134" s="259"/>
      <c r="E1134" s="259"/>
      <c r="F1134" s="270"/>
      <c r="G1134" s="259"/>
      <c r="H1134" s="259"/>
      <c r="I1134" s="259"/>
      <c r="J1134" s="259"/>
    </row>
    <row r="1135" spans="1:10">
      <c r="A1135" s="259"/>
      <c r="B1135" s="259"/>
      <c r="C1135" s="259"/>
      <c r="D1135" s="259"/>
      <c r="E1135" s="259"/>
      <c r="F1135" s="270"/>
      <c r="G1135" s="259"/>
      <c r="H1135" s="259"/>
      <c r="I1135" s="259"/>
      <c r="J1135" s="259"/>
    </row>
    <row r="1136" spans="1:10">
      <c r="A1136" s="259"/>
      <c r="B1136" s="259"/>
      <c r="C1136" s="259"/>
      <c r="D1136" s="259"/>
      <c r="E1136" s="259"/>
      <c r="F1136" s="270"/>
      <c r="G1136" s="259"/>
      <c r="H1136" s="259"/>
      <c r="I1136" s="259"/>
      <c r="J1136" s="259"/>
    </row>
    <row r="1137" spans="1:10">
      <c r="A1137" s="259"/>
      <c r="B1137" s="259"/>
      <c r="C1137" s="259"/>
      <c r="D1137" s="259"/>
      <c r="E1137" s="259"/>
      <c r="F1137" s="270"/>
      <c r="G1137" s="259"/>
      <c r="H1137" s="259"/>
      <c r="I1137" s="259"/>
      <c r="J1137" s="259"/>
    </row>
    <row r="1138" spans="1:10">
      <c r="A1138" s="259"/>
      <c r="B1138" s="259"/>
      <c r="C1138" s="259"/>
      <c r="D1138" s="259"/>
      <c r="E1138" s="259"/>
      <c r="F1138" s="270"/>
      <c r="G1138" s="259"/>
      <c r="H1138" s="259"/>
      <c r="I1138" s="259"/>
      <c r="J1138" s="259"/>
    </row>
    <row r="1139" spans="1:10">
      <c r="A1139" s="259"/>
      <c r="B1139" s="259"/>
      <c r="C1139" s="259"/>
      <c r="D1139" s="259"/>
      <c r="E1139" s="259"/>
      <c r="F1139" s="270"/>
      <c r="G1139" s="259"/>
      <c r="H1139" s="259"/>
      <c r="I1139" s="259"/>
      <c r="J1139" s="259"/>
    </row>
    <row r="1140" spans="1:10">
      <c r="A1140" s="259"/>
      <c r="B1140" s="259"/>
      <c r="C1140" s="259"/>
      <c r="D1140" s="259"/>
      <c r="E1140" s="259"/>
      <c r="F1140" s="270"/>
      <c r="G1140" s="259"/>
      <c r="H1140" s="259"/>
      <c r="I1140" s="259"/>
      <c r="J1140" s="259"/>
    </row>
    <row r="1141" spans="1:10">
      <c r="A1141" s="259"/>
      <c r="B1141" s="259"/>
      <c r="C1141" s="259"/>
      <c r="D1141" s="259"/>
      <c r="E1141" s="259"/>
      <c r="F1141" s="270"/>
      <c r="G1141" s="259"/>
      <c r="H1141" s="259"/>
      <c r="I1141" s="259"/>
      <c r="J1141" s="259"/>
    </row>
    <row r="1142" spans="1:10">
      <c r="A1142" s="259"/>
      <c r="B1142" s="259"/>
      <c r="C1142" s="259"/>
      <c r="D1142" s="259"/>
      <c r="E1142" s="259"/>
      <c r="F1142" s="270"/>
      <c r="G1142" s="259"/>
      <c r="H1142" s="259"/>
      <c r="I1142" s="259"/>
      <c r="J1142" s="259"/>
    </row>
    <row r="1143" spans="1:10">
      <c r="A1143" s="259"/>
      <c r="B1143" s="259"/>
      <c r="C1143" s="259"/>
      <c r="D1143" s="259"/>
      <c r="E1143" s="259"/>
      <c r="F1143" s="270"/>
      <c r="G1143" s="259"/>
      <c r="H1143" s="259"/>
      <c r="I1143" s="259"/>
      <c r="J1143" s="259"/>
    </row>
    <row r="1144" spans="1:10">
      <c r="A1144" s="259"/>
      <c r="B1144" s="259"/>
      <c r="C1144" s="259"/>
      <c r="D1144" s="259"/>
      <c r="E1144" s="259"/>
      <c r="F1144" s="270"/>
      <c r="G1144" s="259"/>
      <c r="H1144" s="259"/>
      <c r="I1144" s="259"/>
      <c r="J1144" s="259"/>
    </row>
    <row r="1145" spans="1:10">
      <c r="A1145" s="259"/>
      <c r="B1145" s="259"/>
      <c r="C1145" s="259"/>
      <c r="D1145" s="259"/>
      <c r="E1145" s="259"/>
      <c r="F1145" s="270"/>
      <c r="G1145" s="259"/>
      <c r="H1145" s="259"/>
      <c r="I1145" s="259"/>
      <c r="J1145" s="259"/>
    </row>
    <row r="1146" spans="1:10">
      <c r="A1146" s="259"/>
      <c r="B1146" s="259"/>
      <c r="C1146" s="259"/>
      <c r="D1146" s="259"/>
      <c r="E1146" s="259"/>
      <c r="F1146" s="270"/>
      <c r="G1146" s="259"/>
      <c r="H1146" s="259"/>
      <c r="I1146" s="259"/>
      <c r="J1146" s="259"/>
    </row>
    <row r="1147" spans="1:10">
      <c r="A1147" s="259"/>
      <c r="B1147" s="259"/>
      <c r="C1147" s="259"/>
      <c r="D1147" s="259"/>
      <c r="E1147" s="259"/>
      <c r="F1147" s="270"/>
      <c r="G1147" s="259"/>
      <c r="H1147" s="259"/>
      <c r="I1147" s="259"/>
      <c r="J1147" s="259"/>
    </row>
    <row r="1148" spans="1:10">
      <c r="A1148" s="259"/>
      <c r="B1148" s="259"/>
      <c r="C1148" s="259"/>
      <c r="D1148" s="259"/>
      <c r="E1148" s="259"/>
      <c r="F1148" s="270"/>
      <c r="G1148" s="259"/>
      <c r="H1148" s="259"/>
      <c r="I1148" s="259"/>
      <c r="J1148" s="259"/>
    </row>
    <row r="1149" spans="1:10">
      <c r="A1149" s="259"/>
      <c r="B1149" s="259"/>
      <c r="C1149" s="259"/>
      <c r="D1149" s="259"/>
      <c r="E1149" s="259"/>
      <c r="F1149" s="270"/>
      <c r="G1149" s="259"/>
      <c r="H1149" s="259"/>
      <c r="I1149" s="259"/>
      <c r="J1149" s="259"/>
    </row>
    <row r="1150" spans="1:10">
      <c r="A1150" s="259"/>
      <c r="B1150" s="259"/>
      <c r="C1150" s="259"/>
      <c r="D1150" s="259"/>
      <c r="E1150" s="259"/>
      <c r="F1150" s="270"/>
      <c r="G1150" s="259"/>
      <c r="H1150" s="259"/>
      <c r="I1150" s="259"/>
      <c r="J1150" s="259"/>
    </row>
    <row r="1151" spans="1:10">
      <c r="A1151" s="259"/>
      <c r="B1151" s="259"/>
      <c r="C1151" s="259"/>
      <c r="D1151" s="259"/>
      <c r="E1151" s="259"/>
      <c r="F1151" s="270"/>
      <c r="G1151" s="259"/>
      <c r="H1151" s="259"/>
      <c r="I1151" s="259"/>
      <c r="J1151" s="259"/>
    </row>
    <row r="1152" spans="1:10">
      <c r="A1152" s="259"/>
      <c r="B1152" s="259"/>
      <c r="C1152" s="259"/>
      <c r="D1152" s="259"/>
      <c r="E1152" s="259"/>
      <c r="F1152" s="270"/>
      <c r="G1152" s="259"/>
      <c r="H1152" s="259"/>
      <c r="I1152" s="259"/>
      <c r="J1152" s="259"/>
    </row>
    <row r="1153" spans="1:10">
      <c r="A1153" s="259"/>
      <c r="B1153" s="259"/>
      <c r="C1153" s="259"/>
      <c r="D1153" s="259"/>
      <c r="E1153" s="259"/>
      <c r="F1153" s="270"/>
      <c r="G1153" s="259"/>
      <c r="H1153" s="259"/>
      <c r="I1153" s="259"/>
      <c r="J1153" s="259"/>
    </row>
    <row r="1154" spans="1:10">
      <c r="A1154" s="259"/>
      <c r="B1154" s="259"/>
      <c r="C1154" s="259"/>
      <c r="D1154" s="259"/>
      <c r="E1154" s="259"/>
      <c r="F1154" s="270"/>
      <c r="G1154" s="259"/>
      <c r="H1154" s="259"/>
      <c r="I1154" s="259"/>
      <c r="J1154" s="259"/>
    </row>
    <row r="1155" spans="1:10">
      <c r="A1155" s="259"/>
      <c r="B1155" s="259"/>
      <c r="C1155" s="259"/>
      <c r="D1155" s="259"/>
      <c r="E1155" s="259"/>
      <c r="F1155" s="270"/>
      <c r="G1155" s="259"/>
      <c r="H1155" s="259"/>
      <c r="I1155" s="259"/>
      <c r="J1155" s="259"/>
    </row>
    <row r="1156" spans="1:10">
      <c r="A1156" s="259"/>
      <c r="B1156" s="259"/>
      <c r="C1156" s="259"/>
      <c r="D1156" s="259"/>
      <c r="E1156" s="259"/>
      <c r="F1156" s="270"/>
      <c r="G1156" s="259"/>
      <c r="H1156" s="259"/>
      <c r="I1156" s="259"/>
      <c r="J1156" s="259"/>
    </row>
    <row r="1157" spans="1:10">
      <c r="A1157" s="259"/>
      <c r="B1157" s="259"/>
      <c r="C1157" s="259"/>
      <c r="D1157" s="259"/>
      <c r="E1157" s="259"/>
      <c r="F1157" s="270"/>
      <c r="G1157" s="259"/>
      <c r="H1157" s="259"/>
      <c r="I1157" s="259"/>
      <c r="J1157" s="259"/>
    </row>
    <row r="1158" spans="1:10">
      <c r="A1158" s="259"/>
      <c r="B1158" s="259"/>
      <c r="C1158" s="259"/>
      <c r="D1158" s="259"/>
      <c r="E1158" s="259"/>
      <c r="F1158" s="270"/>
      <c r="G1158" s="259"/>
      <c r="H1158" s="259"/>
      <c r="I1158" s="259"/>
      <c r="J1158" s="259"/>
    </row>
    <row r="1159" spans="1:10">
      <c r="A1159" s="259"/>
      <c r="B1159" s="259"/>
      <c r="C1159" s="259"/>
      <c r="D1159" s="259"/>
      <c r="E1159" s="259"/>
      <c r="F1159" s="270"/>
      <c r="G1159" s="259"/>
      <c r="H1159" s="259"/>
      <c r="I1159" s="259"/>
      <c r="J1159" s="259"/>
    </row>
    <row r="1160" spans="1:10">
      <c r="A1160" s="259"/>
      <c r="B1160" s="259"/>
      <c r="C1160" s="259"/>
      <c r="D1160" s="259"/>
      <c r="E1160" s="259"/>
      <c r="F1160" s="270"/>
      <c r="G1160" s="259"/>
      <c r="H1160" s="259"/>
      <c r="I1160" s="259"/>
      <c r="J1160" s="259"/>
    </row>
    <row r="1161" spans="1:10">
      <c r="A1161" s="259"/>
      <c r="B1161" s="259"/>
      <c r="C1161" s="259"/>
      <c r="D1161" s="259"/>
      <c r="E1161" s="259"/>
      <c r="F1161" s="270"/>
      <c r="G1161" s="259"/>
      <c r="H1161" s="259"/>
      <c r="I1161" s="259"/>
      <c r="J1161" s="259"/>
    </row>
    <row r="1162" spans="1:10">
      <c r="A1162" s="259"/>
      <c r="B1162" s="259"/>
      <c r="C1162" s="259"/>
      <c r="D1162" s="259"/>
      <c r="E1162" s="259"/>
      <c r="F1162" s="270"/>
      <c r="G1162" s="259"/>
      <c r="H1162" s="259"/>
      <c r="I1162" s="259"/>
      <c r="J1162" s="259"/>
    </row>
    <row r="1163" spans="1:10">
      <c r="A1163" s="259"/>
      <c r="B1163" s="259"/>
      <c r="C1163" s="259"/>
      <c r="D1163" s="259"/>
      <c r="E1163" s="259"/>
      <c r="F1163" s="270"/>
      <c r="G1163" s="259"/>
      <c r="H1163" s="259"/>
      <c r="I1163" s="259"/>
      <c r="J1163" s="259"/>
    </row>
    <row r="1164" spans="1:10">
      <c r="A1164" s="259"/>
      <c r="B1164" s="259"/>
      <c r="C1164" s="259"/>
      <c r="D1164" s="259"/>
      <c r="E1164" s="259"/>
      <c r="F1164" s="270"/>
      <c r="G1164" s="259"/>
      <c r="H1164" s="259"/>
      <c r="I1164" s="259"/>
      <c r="J1164" s="259"/>
    </row>
    <row r="1165" spans="1:10">
      <c r="A1165" s="259"/>
      <c r="B1165" s="259"/>
      <c r="C1165" s="259"/>
      <c r="D1165" s="259"/>
      <c r="E1165" s="259"/>
      <c r="F1165" s="270"/>
      <c r="G1165" s="259"/>
      <c r="H1165" s="259"/>
      <c r="I1165" s="259"/>
      <c r="J1165" s="259"/>
    </row>
    <row r="1166" spans="1:10">
      <c r="A1166" s="259"/>
      <c r="B1166" s="259"/>
      <c r="C1166" s="259"/>
      <c r="D1166" s="259"/>
      <c r="E1166" s="259"/>
      <c r="F1166" s="270"/>
      <c r="G1166" s="259"/>
      <c r="H1166" s="259"/>
      <c r="I1166" s="259"/>
      <c r="J1166" s="259"/>
    </row>
    <row r="1167" spans="1:10">
      <c r="A1167" s="259"/>
      <c r="B1167" s="259"/>
      <c r="C1167" s="259"/>
      <c r="D1167" s="259"/>
      <c r="E1167" s="259"/>
      <c r="F1167" s="270"/>
      <c r="G1167" s="259"/>
      <c r="H1167" s="259"/>
      <c r="I1167" s="259"/>
      <c r="J1167" s="259"/>
    </row>
    <row r="1168" spans="1:10">
      <c r="A1168" s="259"/>
      <c r="B1168" s="259"/>
      <c r="C1168" s="259"/>
      <c r="D1168" s="259"/>
      <c r="E1168" s="259"/>
      <c r="F1168" s="270"/>
      <c r="G1168" s="259"/>
      <c r="H1168" s="259"/>
      <c r="I1168" s="259"/>
      <c r="J1168" s="259"/>
    </row>
    <row r="1169" spans="1:10">
      <c r="A1169" s="259"/>
      <c r="B1169" s="259"/>
      <c r="C1169" s="259"/>
      <c r="D1169" s="259"/>
      <c r="E1169" s="259"/>
      <c r="F1169" s="270"/>
      <c r="G1169" s="259"/>
      <c r="H1169" s="259"/>
      <c r="I1169" s="259"/>
      <c r="J1169" s="259"/>
    </row>
    <row r="1170" spans="1:10">
      <c r="A1170" s="259"/>
      <c r="B1170" s="259"/>
      <c r="C1170" s="259"/>
      <c r="D1170" s="259"/>
      <c r="E1170" s="259"/>
      <c r="F1170" s="270"/>
      <c r="G1170" s="259"/>
      <c r="H1170" s="259"/>
      <c r="I1170" s="259"/>
      <c r="J1170" s="259"/>
    </row>
    <row r="1171" spans="1:10">
      <c r="A1171" s="259"/>
      <c r="B1171" s="259"/>
      <c r="C1171" s="259"/>
      <c r="D1171" s="259"/>
      <c r="E1171" s="259"/>
      <c r="F1171" s="270"/>
      <c r="G1171" s="259"/>
      <c r="H1171" s="259"/>
      <c r="I1171" s="259"/>
      <c r="J1171" s="259"/>
    </row>
    <row r="1172" spans="1:10">
      <c r="A1172" s="259"/>
      <c r="B1172" s="259"/>
      <c r="C1172" s="259"/>
      <c r="D1172" s="259"/>
      <c r="E1172" s="259"/>
      <c r="F1172" s="270"/>
      <c r="G1172" s="259"/>
      <c r="H1172" s="259"/>
      <c r="I1172" s="259"/>
      <c r="J1172" s="259"/>
    </row>
    <row r="1173" spans="1:10">
      <c r="A1173" s="259"/>
      <c r="B1173" s="259"/>
      <c r="C1173" s="259"/>
      <c r="D1173" s="259"/>
      <c r="E1173" s="259"/>
      <c r="F1173" s="270"/>
      <c r="G1173" s="259"/>
      <c r="H1173" s="259"/>
      <c r="I1173" s="259"/>
      <c r="J1173" s="259"/>
    </row>
    <row r="1174" spans="1:10">
      <c r="A1174" s="259"/>
      <c r="B1174" s="259"/>
      <c r="C1174" s="259"/>
      <c r="D1174" s="259"/>
      <c r="E1174" s="259"/>
      <c r="F1174" s="270"/>
      <c r="G1174" s="259"/>
      <c r="H1174" s="259"/>
      <c r="I1174" s="259"/>
      <c r="J1174" s="259"/>
    </row>
    <row r="1175" spans="1:10">
      <c r="A1175" s="259"/>
      <c r="B1175" s="259"/>
      <c r="C1175" s="259"/>
      <c r="D1175" s="259"/>
      <c r="E1175" s="259"/>
      <c r="F1175" s="270"/>
      <c r="G1175" s="259"/>
      <c r="H1175" s="259"/>
      <c r="I1175" s="259"/>
      <c r="J1175" s="259"/>
    </row>
    <row r="1176" spans="1:10">
      <c r="A1176" s="259"/>
      <c r="B1176" s="259"/>
      <c r="C1176" s="259"/>
      <c r="D1176" s="259"/>
      <c r="E1176" s="259"/>
      <c r="F1176" s="270"/>
      <c r="G1176" s="259"/>
      <c r="H1176" s="259"/>
      <c r="I1176" s="259"/>
      <c r="J1176" s="259"/>
    </row>
    <row r="1177" spans="1:10">
      <c r="A1177" s="259"/>
      <c r="B1177" s="259"/>
      <c r="C1177" s="259"/>
      <c r="D1177" s="259"/>
      <c r="E1177" s="259"/>
      <c r="F1177" s="270"/>
      <c r="G1177" s="259"/>
      <c r="H1177" s="259"/>
      <c r="I1177" s="259"/>
      <c r="J1177" s="259"/>
    </row>
    <row r="1178" spans="1:10">
      <c r="A1178" s="259"/>
      <c r="B1178" s="259"/>
      <c r="C1178" s="259"/>
      <c r="D1178" s="259"/>
      <c r="E1178" s="259"/>
      <c r="F1178" s="270"/>
      <c r="G1178" s="259"/>
      <c r="H1178" s="259"/>
      <c r="I1178" s="259"/>
      <c r="J1178" s="259"/>
    </row>
    <row r="1179" spans="1:10">
      <c r="A1179" s="259"/>
      <c r="B1179" s="259"/>
      <c r="C1179" s="259"/>
      <c r="D1179" s="259"/>
      <c r="E1179" s="259"/>
      <c r="F1179" s="270"/>
      <c r="G1179" s="259"/>
      <c r="H1179" s="259"/>
      <c r="I1179" s="259"/>
      <c r="J1179" s="259"/>
    </row>
    <row r="1180" spans="1:10">
      <c r="A1180" s="259"/>
      <c r="B1180" s="259"/>
      <c r="C1180" s="259"/>
      <c r="D1180" s="259"/>
      <c r="E1180" s="259"/>
      <c r="F1180" s="270"/>
      <c r="G1180" s="259"/>
      <c r="H1180" s="259"/>
      <c r="I1180" s="259"/>
      <c r="J1180" s="259"/>
    </row>
    <row r="1181" spans="1:10">
      <c r="A1181" s="259"/>
      <c r="B1181" s="259"/>
      <c r="C1181" s="259"/>
      <c r="D1181" s="259"/>
      <c r="E1181" s="259"/>
      <c r="F1181" s="270"/>
      <c r="G1181" s="259"/>
      <c r="H1181" s="259"/>
      <c r="I1181" s="259"/>
      <c r="J1181" s="259"/>
    </row>
    <row r="1182" spans="1:10">
      <c r="A1182" s="259"/>
      <c r="B1182" s="259"/>
      <c r="C1182" s="259"/>
      <c r="D1182" s="259"/>
      <c r="E1182" s="259"/>
      <c r="F1182" s="270"/>
      <c r="G1182" s="259"/>
      <c r="H1182" s="259"/>
      <c r="I1182" s="259"/>
      <c r="J1182" s="259"/>
    </row>
    <row r="1183" spans="1:10">
      <c r="A1183" s="259"/>
      <c r="B1183" s="259"/>
      <c r="C1183" s="259"/>
      <c r="D1183" s="259"/>
      <c r="E1183" s="259"/>
      <c r="F1183" s="270"/>
      <c r="G1183" s="259"/>
      <c r="H1183" s="259"/>
      <c r="I1183" s="259"/>
      <c r="J1183" s="259"/>
    </row>
    <row r="1184" spans="1:10">
      <c r="A1184" s="259"/>
      <c r="B1184" s="259"/>
      <c r="C1184" s="259"/>
      <c r="D1184" s="259"/>
      <c r="E1184" s="259"/>
      <c r="F1184" s="270"/>
      <c r="G1184" s="259"/>
      <c r="H1184" s="259"/>
      <c r="I1184" s="259"/>
      <c r="J1184" s="259"/>
    </row>
    <row r="1185" spans="1:10">
      <c r="A1185" s="259"/>
      <c r="B1185" s="259"/>
      <c r="C1185" s="259"/>
      <c r="D1185" s="259"/>
      <c r="E1185" s="259"/>
      <c r="F1185" s="270"/>
      <c r="G1185" s="259"/>
      <c r="H1185" s="259"/>
      <c r="I1185" s="259"/>
      <c r="J1185" s="259"/>
    </row>
    <row r="1186" spans="1:10">
      <c r="A1186" s="259"/>
      <c r="B1186" s="259"/>
      <c r="C1186" s="259"/>
      <c r="D1186" s="259"/>
      <c r="E1186" s="259"/>
      <c r="F1186" s="270"/>
      <c r="G1186" s="259"/>
      <c r="H1186" s="259"/>
      <c r="I1186" s="259"/>
      <c r="J1186" s="259"/>
    </row>
    <row r="1187" spans="1:10">
      <c r="A1187" s="259"/>
      <c r="B1187" s="259"/>
      <c r="C1187" s="259"/>
      <c r="D1187" s="259"/>
      <c r="E1187" s="259"/>
      <c r="F1187" s="270"/>
      <c r="G1187" s="259"/>
      <c r="H1187" s="259"/>
      <c r="I1187" s="259"/>
      <c r="J1187" s="259"/>
    </row>
    <row r="1188" spans="1:10">
      <c r="A1188" s="259"/>
      <c r="B1188" s="259"/>
      <c r="C1188" s="259"/>
      <c r="D1188" s="259"/>
      <c r="E1188" s="259"/>
      <c r="F1188" s="270"/>
      <c r="G1188" s="259"/>
      <c r="H1188" s="259"/>
      <c r="I1188" s="259"/>
      <c r="J1188" s="259"/>
    </row>
    <row r="1189" spans="1:10">
      <c r="A1189" s="259"/>
      <c r="B1189" s="259"/>
      <c r="C1189" s="259"/>
      <c r="D1189" s="259"/>
      <c r="E1189" s="259"/>
      <c r="F1189" s="270"/>
      <c r="G1189" s="259"/>
      <c r="H1189" s="259"/>
      <c r="I1189" s="259"/>
      <c r="J1189" s="259"/>
    </row>
    <row r="1190" spans="1:10">
      <c r="A1190" s="259"/>
      <c r="B1190" s="259"/>
      <c r="C1190" s="259"/>
      <c r="D1190" s="259"/>
      <c r="E1190" s="259"/>
      <c r="F1190" s="270"/>
      <c r="G1190" s="259"/>
      <c r="H1190" s="259"/>
      <c r="I1190" s="259"/>
      <c r="J1190" s="259"/>
    </row>
    <row r="1191" spans="1:10">
      <c r="A1191" s="259"/>
      <c r="B1191" s="259"/>
      <c r="C1191" s="259"/>
      <c r="D1191" s="259"/>
      <c r="E1191" s="259"/>
      <c r="F1191" s="270"/>
      <c r="G1191" s="259"/>
      <c r="H1191" s="259"/>
      <c r="I1191" s="259"/>
      <c r="J1191" s="259"/>
    </row>
    <row r="1192" spans="1:10">
      <c r="A1192" s="259"/>
      <c r="B1192" s="259"/>
      <c r="C1192" s="259"/>
      <c r="D1192" s="259"/>
      <c r="E1192" s="259"/>
      <c r="F1192" s="270"/>
      <c r="G1192" s="259"/>
      <c r="H1192" s="259"/>
      <c r="I1192" s="259"/>
      <c r="J1192" s="259"/>
    </row>
    <row r="1193" spans="1:10">
      <c r="A1193" s="259"/>
      <c r="B1193" s="259"/>
      <c r="C1193" s="259"/>
      <c r="D1193" s="259"/>
      <c r="E1193" s="259"/>
      <c r="F1193" s="270"/>
      <c r="G1193" s="259"/>
      <c r="H1193" s="259"/>
      <c r="I1193" s="259"/>
      <c r="J1193" s="259"/>
    </row>
    <row r="1194" spans="1:10">
      <c r="A1194" s="259"/>
      <c r="B1194" s="259"/>
      <c r="C1194" s="259"/>
      <c r="D1194" s="259"/>
      <c r="E1194" s="259"/>
      <c r="F1194" s="270"/>
      <c r="G1194" s="259"/>
      <c r="H1194" s="259"/>
      <c r="I1194" s="259"/>
      <c r="J1194" s="259"/>
    </row>
    <row r="1195" spans="1:10">
      <c r="A1195" s="259"/>
      <c r="B1195" s="259"/>
      <c r="C1195" s="259"/>
      <c r="D1195" s="259"/>
      <c r="E1195" s="259"/>
      <c r="F1195" s="270"/>
      <c r="G1195" s="259"/>
      <c r="H1195" s="259"/>
      <c r="I1195" s="259"/>
      <c r="J1195" s="259"/>
    </row>
    <row r="1196" spans="1:10">
      <c r="A1196" s="259"/>
      <c r="B1196" s="259"/>
      <c r="C1196" s="259"/>
      <c r="D1196" s="259"/>
      <c r="E1196" s="259"/>
      <c r="F1196" s="270"/>
      <c r="G1196" s="259"/>
      <c r="H1196" s="259"/>
      <c r="I1196" s="259"/>
      <c r="J1196" s="259"/>
    </row>
    <row r="1197" spans="1:10">
      <c r="A1197" s="259"/>
      <c r="B1197" s="259"/>
      <c r="C1197" s="259"/>
      <c r="D1197" s="259"/>
      <c r="E1197" s="259"/>
      <c r="F1197" s="270"/>
      <c r="G1197" s="259"/>
      <c r="H1197" s="259"/>
      <c r="I1197" s="259"/>
      <c r="J1197" s="259"/>
    </row>
    <row r="1198" spans="1:10">
      <c r="A1198" s="259"/>
      <c r="B1198" s="259"/>
      <c r="C1198" s="259"/>
      <c r="D1198" s="259"/>
      <c r="E1198" s="259"/>
      <c r="F1198" s="270"/>
      <c r="G1198" s="259"/>
      <c r="H1198" s="259"/>
      <c r="I1198" s="259"/>
      <c r="J1198" s="259"/>
    </row>
    <row r="1199" spans="1:10">
      <c r="A1199" s="259"/>
      <c r="B1199" s="259"/>
      <c r="C1199" s="259"/>
      <c r="D1199" s="259"/>
      <c r="E1199" s="259"/>
      <c r="F1199" s="270"/>
      <c r="G1199" s="259"/>
      <c r="H1199" s="259"/>
      <c r="I1199" s="259"/>
      <c r="J1199" s="259"/>
    </row>
    <row r="1200" spans="1:10">
      <c r="A1200" s="259"/>
      <c r="B1200" s="259"/>
      <c r="C1200" s="259"/>
      <c r="D1200" s="259"/>
      <c r="E1200" s="259"/>
      <c r="F1200" s="270"/>
      <c r="G1200" s="259"/>
      <c r="H1200" s="259"/>
      <c r="I1200" s="259"/>
      <c r="J1200" s="259"/>
    </row>
    <row r="1201" spans="1:10">
      <c r="A1201" s="259"/>
      <c r="B1201" s="259"/>
      <c r="C1201" s="259"/>
      <c r="D1201" s="259"/>
      <c r="E1201" s="259"/>
      <c r="F1201" s="270"/>
      <c r="G1201" s="259"/>
      <c r="H1201" s="259"/>
      <c r="I1201" s="259"/>
      <c r="J1201" s="259"/>
    </row>
    <row r="1202" spans="1:10">
      <c r="A1202" s="259"/>
      <c r="B1202" s="259"/>
      <c r="C1202" s="259"/>
      <c r="D1202" s="259"/>
      <c r="E1202" s="259"/>
      <c r="F1202" s="270"/>
      <c r="G1202" s="259"/>
      <c r="H1202" s="259"/>
      <c r="I1202" s="259"/>
      <c r="J1202" s="259"/>
    </row>
    <row r="1203" spans="1:10">
      <c r="A1203" s="259"/>
      <c r="B1203" s="259"/>
      <c r="C1203" s="259"/>
      <c r="D1203" s="259"/>
      <c r="E1203" s="259"/>
      <c r="F1203" s="270"/>
      <c r="G1203" s="259"/>
      <c r="H1203" s="259"/>
      <c r="I1203" s="259"/>
      <c r="J1203" s="259"/>
    </row>
    <row r="1204" spans="1:10">
      <c r="A1204" s="259"/>
      <c r="B1204" s="259"/>
      <c r="C1204" s="259"/>
      <c r="D1204" s="259"/>
      <c r="E1204" s="259"/>
      <c r="F1204" s="270"/>
      <c r="G1204" s="259"/>
      <c r="H1204" s="259"/>
      <c r="I1204" s="259"/>
      <c r="J1204" s="259"/>
    </row>
    <row r="1205" spans="1:10">
      <c r="A1205" s="259"/>
      <c r="B1205" s="259"/>
      <c r="C1205" s="259"/>
      <c r="D1205" s="259"/>
      <c r="E1205" s="259"/>
      <c r="F1205" s="270"/>
      <c r="G1205" s="259"/>
      <c r="H1205" s="259"/>
      <c r="I1205" s="259"/>
      <c r="J1205" s="259"/>
    </row>
    <row r="1206" spans="1:10">
      <c r="A1206" s="259"/>
      <c r="B1206" s="259"/>
      <c r="C1206" s="259"/>
      <c r="D1206" s="259"/>
      <c r="E1206" s="259"/>
      <c r="F1206" s="270"/>
      <c r="G1206" s="259"/>
      <c r="H1206" s="259"/>
      <c r="I1206" s="259"/>
      <c r="J1206" s="259"/>
    </row>
    <row r="1207" spans="1:10">
      <c r="A1207" s="259"/>
      <c r="B1207" s="259"/>
      <c r="C1207" s="259"/>
      <c r="D1207" s="259"/>
      <c r="E1207" s="259"/>
      <c r="F1207" s="270"/>
      <c r="G1207" s="259"/>
      <c r="H1207" s="259"/>
      <c r="I1207" s="259"/>
      <c r="J1207" s="259"/>
    </row>
    <row r="1208" spans="1:10">
      <c r="A1208" s="259"/>
      <c r="B1208" s="259"/>
      <c r="C1208" s="259"/>
      <c r="D1208" s="259"/>
      <c r="E1208" s="259"/>
      <c r="F1208" s="270"/>
      <c r="G1208" s="259"/>
      <c r="H1208" s="259"/>
      <c r="I1208" s="259"/>
      <c r="J1208" s="259"/>
    </row>
    <row r="1209" spans="1:10">
      <c r="A1209" s="259"/>
      <c r="B1209" s="259"/>
      <c r="C1209" s="259"/>
      <c r="D1209" s="259"/>
      <c r="E1209" s="259"/>
      <c r="F1209" s="270"/>
      <c r="G1209" s="259"/>
      <c r="H1209" s="259"/>
      <c r="I1209" s="259"/>
      <c r="J1209" s="259"/>
    </row>
    <row r="1210" spans="1:10">
      <c r="A1210" s="259"/>
      <c r="B1210" s="259"/>
      <c r="C1210" s="259"/>
      <c r="D1210" s="259"/>
      <c r="E1210" s="259"/>
      <c r="F1210" s="270"/>
      <c r="G1210" s="259"/>
      <c r="H1210" s="259"/>
      <c r="I1210" s="259"/>
      <c r="J1210" s="259"/>
    </row>
    <row r="1211" spans="1:10">
      <c r="A1211" s="259"/>
      <c r="B1211" s="259"/>
      <c r="C1211" s="259"/>
      <c r="D1211" s="259"/>
      <c r="E1211" s="259"/>
      <c r="F1211" s="270"/>
      <c r="G1211" s="259"/>
      <c r="H1211" s="259"/>
      <c r="I1211" s="259"/>
      <c r="J1211" s="259"/>
    </row>
    <row r="1212" spans="1:10">
      <c r="A1212" s="259"/>
      <c r="B1212" s="259"/>
      <c r="C1212" s="259"/>
      <c r="D1212" s="259"/>
      <c r="E1212" s="259"/>
      <c r="F1212" s="270"/>
      <c r="G1212" s="259"/>
      <c r="H1212" s="259"/>
      <c r="I1212" s="259"/>
      <c r="J1212" s="259"/>
    </row>
    <row r="1213" spans="1:10">
      <c r="A1213" s="259"/>
      <c r="B1213" s="259"/>
      <c r="C1213" s="259"/>
      <c r="D1213" s="259"/>
      <c r="E1213" s="259"/>
      <c r="F1213" s="270"/>
      <c r="G1213" s="259"/>
      <c r="H1213" s="259"/>
      <c r="I1213" s="259"/>
      <c r="J1213" s="259"/>
    </row>
    <row r="1214" spans="1:10">
      <c r="A1214" s="259"/>
      <c r="B1214" s="259"/>
      <c r="C1214" s="259"/>
      <c r="D1214" s="259"/>
      <c r="E1214" s="259"/>
      <c r="F1214" s="270"/>
      <c r="G1214" s="259"/>
      <c r="H1214" s="259"/>
      <c r="I1214" s="259"/>
      <c r="J1214" s="259"/>
    </row>
    <row r="1215" spans="1:10">
      <c r="A1215" s="259"/>
      <c r="B1215" s="259"/>
      <c r="C1215" s="259"/>
      <c r="D1215" s="259"/>
      <c r="E1215" s="259"/>
      <c r="F1215" s="270"/>
      <c r="G1215" s="259"/>
      <c r="H1215" s="259"/>
      <c r="I1215" s="259"/>
      <c r="J1215" s="259"/>
    </row>
    <row r="1216" spans="1:10">
      <c r="A1216" s="259"/>
      <c r="B1216" s="259"/>
      <c r="C1216" s="259"/>
      <c r="D1216" s="259"/>
      <c r="E1216" s="259"/>
      <c r="F1216" s="270"/>
      <c r="G1216" s="259"/>
      <c r="H1216" s="259"/>
      <c r="I1216" s="259"/>
      <c r="J1216" s="259"/>
    </row>
    <row r="1217" spans="1:10">
      <c r="A1217" s="259"/>
      <c r="B1217" s="259"/>
      <c r="C1217" s="259"/>
      <c r="D1217" s="259"/>
      <c r="E1217" s="259"/>
      <c r="F1217" s="270"/>
      <c r="G1217" s="259"/>
      <c r="H1217" s="259"/>
      <c r="I1217" s="259"/>
      <c r="J1217" s="259"/>
    </row>
    <row r="1218" spans="1:10">
      <c r="A1218" s="259"/>
      <c r="B1218" s="259"/>
      <c r="C1218" s="259"/>
      <c r="D1218" s="259"/>
      <c r="E1218" s="259"/>
      <c r="F1218" s="270"/>
      <c r="G1218" s="259"/>
      <c r="H1218" s="259"/>
      <c r="I1218" s="259"/>
      <c r="J1218" s="259"/>
    </row>
    <row r="1219" spans="1:10">
      <c r="A1219" s="259"/>
      <c r="B1219" s="259"/>
      <c r="C1219" s="259"/>
      <c r="D1219" s="259"/>
      <c r="E1219" s="259"/>
      <c r="F1219" s="270"/>
      <c r="G1219" s="259"/>
      <c r="H1219" s="259"/>
      <c r="I1219" s="259"/>
      <c r="J1219" s="259"/>
    </row>
    <row r="1220" spans="1:10">
      <c r="A1220" s="259"/>
      <c r="B1220" s="259"/>
      <c r="C1220" s="259"/>
      <c r="D1220" s="259"/>
      <c r="E1220" s="259"/>
      <c r="F1220" s="270"/>
      <c r="G1220" s="259"/>
      <c r="H1220" s="259"/>
      <c r="I1220" s="259"/>
      <c r="J1220" s="259"/>
    </row>
    <row r="1221" spans="1:10">
      <c r="A1221" s="259"/>
      <c r="B1221" s="259"/>
      <c r="C1221" s="259"/>
      <c r="D1221" s="259"/>
      <c r="E1221" s="259"/>
      <c r="F1221" s="270"/>
      <c r="G1221" s="259"/>
      <c r="H1221" s="259"/>
      <c r="I1221" s="259"/>
      <c r="J1221" s="259"/>
    </row>
    <row r="1222" spans="1:10">
      <c r="A1222" s="259"/>
      <c r="B1222" s="259"/>
      <c r="C1222" s="259"/>
      <c r="D1222" s="259"/>
      <c r="E1222" s="259"/>
      <c r="F1222" s="270"/>
      <c r="G1222" s="259"/>
      <c r="H1222" s="259"/>
      <c r="I1222" s="259"/>
      <c r="J1222" s="259"/>
    </row>
    <row r="1223" spans="1:10">
      <c r="A1223" s="259"/>
      <c r="B1223" s="259"/>
      <c r="C1223" s="259"/>
      <c r="D1223" s="259"/>
      <c r="E1223" s="259"/>
      <c r="F1223" s="270"/>
      <c r="G1223" s="259"/>
      <c r="H1223" s="259"/>
      <c r="I1223" s="259"/>
      <c r="J1223" s="259"/>
    </row>
    <row r="1224" spans="1:10">
      <c r="A1224" s="259"/>
      <c r="B1224" s="259"/>
      <c r="C1224" s="259"/>
      <c r="D1224" s="259"/>
      <c r="E1224" s="259"/>
      <c r="F1224" s="270"/>
      <c r="G1224" s="259"/>
      <c r="H1224" s="259"/>
      <c r="I1224" s="259"/>
      <c r="J1224" s="259"/>
    </row>
    <row r="1225" spans="1:10">
      <c r="A1225" s="259"/>
      <c r="B1225" s="259"/>
      <c r="C1225" s="259"/>
      <c r="D1225" s="259"/>
      <c r="E1225" s="259"/>
      <c r="F1225" s="270"/>
      <c r="G1225" s="259"/>
      <c r="H1225" s="259"/>
      <c r="I1225" s="259"/>
      <c r="J1225" s="259"/>
    </row>
    <row r="1226" spans="1:10">
      <c r="A1226" s="259"/>
      <c r="B1226" s="259"/>
      <c r="C1226" s="259"/>
      <c r="D1226" s="259"/>
      <c r="E1226" s="259"/>
      <c r="F1226" s="270"/>
      <c r="G1226" s="259"/>
      <c r="H1226" s="259"/>
      <c r="I1226" s="259"/>
      <c r="J1226" s="259"/>
    </row>
    <row r="1227" spans="1:10">
      <c r="A1227" s="259"/>
      <c r="B1227" s="259"/>
      <c r="C1227" s="259"/>
      <c r="D1227" s="259"/>
      <c r="E1227" s="259"/>
      <c r="F1227" s="270"/>
      <c r="G1227" s="259"/>
      <c r="H1227" s="259"/>
      <c r="I1227" s="259"/>
      <c r="J1227" s="259"/>
    </row>
    <row r="1228" spans="1:10">
      <c r="A1228" s="259"/>
      <c r="B1228" s="259"/>
      <c r="C1228" s="259"/>
      <c r="D1228" s="259"/>
      <c r="E1228" s="259"/>
      <c r="F1228" s="270"/>
      <c r="G1228" s="259"/>
      <c r="H1228" s="259"/>
      <c r="I1228" s="259"/>
      <c r="J1228" s="259"/>
    </row>
    <row r="1229" spans="1:10">
      <c r="A1229" s="259"/>
      <c r="B1229" s="259"/>
      <c r="C1229" s="259"/>
      <c r="D1229" s="259"/>
      <c r="E1229" s="259"/>
      <c r="F1229" s="270"/>
      <c r="G1229" s="259"/>
      <c r="H1229" s="259"/>
      <c r="I1229" s="259"/>
      <c r="J1229" s="259"/>
    </row>
    <row r="1230" spans="1:10">
      <c r="A1230" s="259"/>
      <c r="B1230" s="259"/>
      <c r="C1230" s="259"/>
      <c r="D1230" s="259"/>
      <c r="E1230" s="259"/>
      <c r="F1230" s="270"/>
      <c r="G1230" s="259"/>
      <c r="H1230" s="259"/>
      <c r="I1230" s="259"/>
      <c r="J1230" s="259"/>
    </row>
    <row r="1231" spans="1:10">
      <c r="A1231" s="259"/>
      <c r="B1231" s="259"/>
      <c r="C1231" s="259"/>
      <c r="D1231" s="259"/>
      <c r="E1231" s="259"/>
      <c r="F1231" s="270"/>
      <c r="G1231" s="259"/>
      <c r="H1231" s="259"/>
      <c r="I1231" s="259"/>
      <c r="J1231" s="259"/>
    </row>
    <row r="1232" spans="1:10">
      <c r="A1232" s="259"/>
      <c r="B1232" s="259"/>
      <c r="C1232" s="259"/>
      <c r="D1232" s="259"/>
      <c r="E1232" s="259"/>
      <c r="F1232" s="270"/>
      <c r="G1232" s="259"/>
      <c r="H1232" s="259"/>
      <c r="I1232" s="259"/>
      <c r="J1232" s="259"/>
    </row>
    <row r="1233" spans="1:10">
      <c r="A1233" s="259"/>
      <c r="B1233" s="259"/>
      <c r="C1233" s="259"/>
      <c r="D1233" s="259"/>
      <c r="E1233" s="259"/>
      <c r="F1233" s="270"/>
      <c r="G1233" s="259"/>
      <c r="H1233" s="259"/>
      <c r="I1233" s="259"/>
      <c r="J1233" s="259"/>
    </row>
    <row r="1234" spans="1:10">
      <c r="A1234" s="259"/>
      <c r="B1234" s="259"/>
      <c r="C1234" s="259"/>
      <c r="D1234" s="259"/>
      <c r="E1234" s="259"/>
      <c r="F1234" s="270"/>
      <c r="G1234" s="259"/>
      <c r="H1234" s="259"/>
      <c r="I1234" s="259"/>
      <c r="J1234" s="259"/>
    </row>
    <row r="1235" spans="1:10">
      <c r="A1235" s="259"/>
      <c r="B1235" s="259"/>
      <c r="C1235" s="259"/>
      <c r="D1235" s="259"/>
      <c r="E1235" s="259"/>
      <c r="F1235" s="270"/>
      <c r="G1235" s="259"/>
      <c r="H1235" s="259"/>
      <c r="I1235" s="259"/>
      <c r="J1235" s="259"/>
    </row>
    <row r="1236" spans="1:10">
      <c r="A1236" s="259"/>
      <c r="B1236" s="259"/>
      <c r="C1236" s="259"/>
      <c r="D1236" s="259"/>
      <c r="E1236" s="259"/>
      <c r="F1236" s="270"/>
      <c r="G1236" s="259"/>
      <c r="H1236" s="259"/>
      <c r="I1236" s="259"/>
      <c r="J1236" s="259"/>
    </row>
    <row r="1237" spans="1:10">
      <c r="A1237" s="259"/>
      <c r="B1237" s="259"/>
      <c r="C1237" s="259"/>
      <c r="D1237" s="259"/>
      <c r="E1237" s="259"/>
      <c r="F1237" s="270"/>
      <c r="G1237" s="259"/>
      <c r="H1237" s="259"/>
      <c r="I1237" s="259"/>
      <c r="J1237" s="259"/>
    </row>
    <row r="1238" spans="1:10">
      <c r="A1238" s="259"/>
      <c r="B1238" s="259"/>
      <c r="C1238" s="259"/>
      <c r="D1238" s="259"/>
      <c r="E1238" s="259"/>
      <c r="F1238" s="270"/>
      <c r="G1238" s="259"/>
      <c r="H1238" s="259"/>
      <c r="I1238" s="259"/>
      <c r="J1238" s="259"/>
    </row>
    <row r="1239" spans="1:10">
      <c r="A1239" s="259"/>
      <c r="B1239" s="259"/>
      <c r="C1239" s="259"/>
      <c r="D1239" s="259"/>
      <c r="E1239" s="259"/>
      <c r="F1239" s="270"/>
      <c r="G1239" s="259"/>
      <c r="H1239" s="259"/>
      <c r="I1239" s="259"/>
      <c r="J1239" s="259"/>
    </row>
    <row r="1240" spans="1:10">
      <c r="A1240" s="259"/>
      <c r="B1240" s="259"/>
      <c r="C1240" s="259"/>
      <c r="D1240" s="259"/>
      <c r="E1240" s="259"/>
      <c r="F1240" s="270"/>
      <c r="G1240" s="259"/>
      <c r="H1240" s="259"/>
      <c r="I1240" s="259"/>
      <c r="J1240" s="259"/>
    </row>
    <row r="1241" spans="1:10">
      <c r="A1241" s="259"/>
      <c r="B1241" s="259"/>
      <c r="C1241" s="259"/>
      <c r="D1241" s="259"/>
      <c r="E1241" s="259"/>
      <c r="F1241" s="270"/>
      <c r="G1241" s="259"/>
      <c r="H1241" s="259"/>
      <c r="I1241" s="259"/>
      <c r="J1241" s="259"/>
    </row>
    <row r="1242" spans="1:10">
      <c r="A1242" s="259"/>
      <c r="B1242" s="259"/>
      <c r="C1242" s="259"/>
      <c r="D1242" s="259"/>
      <c r="E1242" s="259"/>
      <c r="F1242" s="270"/>
      <c r="G1242" s="259"/>
      <c r="H1242" s="259"/>
      <c r="I1242" s="259"/>
      <c r="J1242" s="259"/>
    </row>
    <row r="1243" spans="1:10">
      <c r="A1243" s="259"/>
      <c r="B1243" s="259"/>
      <c r="C1243" s="259"/>
      <c r="D1243" s="259"/>
      <c r="E1243" s="259"/>
      <c r="F1243" s="270"/>
      <c r="G1243" s="259"/>
      <c r="H1243" s="259"/>
      <c r="I1243" s="259"/>
      <c r="J1243" s="259"/>
    </row>
    <row r="1244" spans="1:10">
      <c r="A1244" s="259"/>
      <c r="B1244" s="259"/>
      <c r="C1244" s="259"/>
      <c r="D1244" s="259"/>
      <c r="E1244" s="259"/>
      <c r="F1244" s="270"/>
      <c r="G1244" s="259"/>
      <c r="H1244" s="259"/>
      <c r="I1244" s="259"/>
      <c r="J1244" s="259"/>
    </row>
    <row r="1245" spans="1:10">
      <c r="A1245" s="259"/>
      <c r="B1245" s="259"/>
      <c r="C1245" s="259"/>
      <c r="D1245" s="259"/>
      <c r="E1245" s="259"/>
      <c r="F1245" s="270"/>
      <c r="G1245" s="259"/>
      <c r="H1245" s="259"/>
      <c r="I1245" s="259"/>
      <c r="J1245" s="259"/>
    </row>
    <row r="1246" spans="1:10">
      <c r="A1246" s="259"/>
      <c r="B1246" s="259"/>
      <c r="C1246" s="259"/>
      <c r="D1246" s="259"/>
      <c r="E1246" s="259"/>
      <c r="F1246" s="270"/>
      <c r="G1246" s="259"/>
      <c r="H1246" s="259"/>
      <c r="I1246" s="259"/>
      <c r="J1246" s="259"/>
    </row>
    <row r="1247" spans="1:10">
      <c r="A1247" s="259"/>
      <c r="B1247" s="259"/>
      <c r="C1247" s="259"/>
      <c r="D1247" s="259"/>
      <c r="E1247" s="259"/>
      <c r="F1247" s="270"/>
      <c r="G1247" s="259"/>
      <c r="H1247" s="259"/>
      <c r="I1247" s="259"/>
      <c r="J1247" s="259"/>
    </row>
    <row r="1248" spans="1:10">
      <c r="A1248" s="259"/>
      <c r="B1248" s="259"/>
      <c r="C1248" s="259"/>
      <c r="D1248" s="259"/>
      <c r="E1248" s="259"/>
      <c r="F1248" s="270"/>
      <c r="G1248" s="259"/>
      <c r="H1248" s="259"/>
      <c r="I1248" s="259"/>
      <c r="J1248" s="259"/>
    </row>
    <row r="1249" spans="1:10">
      <c r="A1249" s="259"/>
      <c r="B1249" s="259"/>
      <c r="C1249" s="259"/>
      <c r="D1249" s="259"/>
      <c r="E1249" s="259"/>
      <c r="F1249" s="270"/>
      <c r="G1249" s="259"/>
      <c r="H1249" s="259"/>
      <c r="I1249" s="259"/>
      <c r="J1249" s="259"/>
    </row>
    <row r="1250" spans="1:10">
      <c r="A1250" s="259"/>
      <c r="B1250" s="259"/>
      <c r="C1250" s="259"/>
      <c r="D1250" s="259"/>
      <c r="E1250" s="259"/>
      <c r="F1250" s="270"/>
      <c r="G1250" s="259"/>
      <c r="H1250" s="259"/>
      <c r="I1250" s="259"/>
      <c r="J1250" s="259"/>
    </row>
    <row r="1251" spans="1:10">
      <c r="A1251" s="259"/>
      <c r="B1251" s="259"/>
      <c r="C1251" s="259"/>
      <c r="D1251" s="259"/>
      <c r="E1251" s="259"/>
      <c r="F1251" s="270"/>
      <c r="G1251" s="259"/>
      <c r="H1251" s="259"/>
      <c r="I1251" s="259"/>
      <c r="J1251" s="259"/>
    </row>
    <row r="1252" spans="1:10">
      <c r="A1252" s="259"/>
      <c r="B1252" s="259"/>
      <c r="C1252" s="259"/>
      <c r="D1252" s="259"/>
      <c r="E1252" s="259"/>
      <c r="F1252" s="270"/>
      <c r="G1252" s="259"/>
      <c r="H1252" s="259"/>
      <c r="I1252" s="259"/>
      <c r="J1252" s="259"/>
    </row>
    <row r="1253" spans="1:10">
      <c r="A1253" s="259"/>
      <c r="B1253" s="259"/>
      <c r="C1253" s="259"/>
      <c r="D1253" s="259"/>
      <c r="E1253" s="259"/>
      <c r="F1253" s="270"/>
      <c r="G1253" s="259"/>
      <c r="H1253" s="259"/>
      <c r="I1253" s="259"/>
      <c r="J1253" s="259"/>
    </row>
    <row r="1254" spans="1:10">
      <c r="A1254" s="259"/>
      <c r="B1254" s="259"/>
      <c r="C1254" s="259"/>
      <c r="D1254" s="259"/>
      <c r="E1254" s="259"/>
      <c r="F1254" s="270"/>
      <c r="G1254" s="259"/>
      <c r="H1254" s="259"/>
      <c r="I1254" s="259"/>
      <c r="J1254" s="259"/>
    </row>
    <row r="1255" spans="1:10">
      <c r="A1255" s="259"/>
      <c r="B1255" s="259"/>
      <c r="C1255" s="259"/>
      <c r="D1255" s="259"/>
      <c r="E1255" s="259"/>
      <c r="F1255" s="270"/>
      <c r="G1255" s="259"/>
      <c r="H1255" s="259"/>
      <c r="I1255" s="259"/>
      <c r="J1255" s="259"/>
    </row>
    <row r="1256" spans="1:10">
      <c r="A1256" s="259"/>
      <c r="B1256" s="259"/>
      <c r="C1256" s="259"/>
      <c r="D1256" s="259"/>
      <c r="E1256" s="259"/>
      <c r="F1256" s="270"/>
      <c r="G1256" s="259"/>
      <c r="H1256" s="259"/>
      <c r="I1256" s="259"/>
      <c r="J1256" s="259"/>
    </row>
    <row r="1257" spans="1:10">
      <c r="A1257" s="259"/>
      <c r="B1257" s="259"/>
      <c r="C1257" s="259"/>
      <c r="D1257" s="259"/>
      <c r="E1257" s="259"/>
      <c r="F1257" s="270"/>
      <c r="G1257" s="259"/>
      <c r="H1257" s="259"/>
      <c r="I1257" s="259"/>
      <c r="J1257" s="259"/>
    </row>
    <row r="1258" spans="1:10">
      <c r="A1258" s="259"/>
      <c r="B1258" s="259"/>
      <c r="C1258" s="259"/>
      <c r="D1258" s="259"/>
      <c r="E1258" s="259"/>
      <c r="F1258" s="270"/>
      <c r="G1258" s="259"/>
      <c r="H1258" s="259"/>
      <c r="I1258" s="259"/>
      <c r="J1258" s="259"/>
    </row>
    <row r="1259" spans="1:10">
      <c r="A1259" s="259"/>
      <c r="B1259" s="259"/>
      <c r="C1259" s="259"/>
      <c r="D1259" s="259"/>
      <c r="E1259" s="259"/>
      <c r="F1259" s="270"/>
      <c r="G1259" s="259"/>
      <c r="H1259" s="259"/>
      <c r="I1259" s="259"/>
      <c r="J1259" s="259"/>
    </row>
    <row r="1260" spans="1:10">
      <c r="A1260" s="259"/>
      <c r="B1260" s="259"/>
      <c r="C1260" s="259"/>
      <c r="D1260" s="259"/>
      <c r="E1260" s="259"/>
      <c r="F1260" s="270"/>
      <c r="G1260" s="259"/>
      <c r="H1260" s="259"/>
      <c r="I1260" s="259"/>
      <c r="J1260" s="259"/>
    </row>
    <row r="1261" spans="1:10">
      <c r="A1261" s="259"/>
      <c r="B1261" s="259"/>
      <c r="C1261" s="259"/>
      <c r="D1261" s="259"/>
      <c r="E1261" s="259"/>
      <c r="F1261" s="270"/>
      <c r="G1261" s="259"/>
      <c r="H1261" s="259"/>
      <c r="I1261" s="259"/>
      <c r="J1261" s="259"/>
    </row>
    <row r="1262" spans="1:10">
      <c r="A1262" s="259"/>
      <c r="B1262" s="259"/>
      <c r="C1262" s="259"/>
      <c r="D1262" s="259"/>
      <c r="E1262" s="259"/>
      <c r="F1262" s="270"/>
      <c r="G1262" s="259"/>
      <c r="H1262" s="259"/>
      <c r="I1262" s="259"/>
      <c r="J1262" s="259"/>
    </row>
    <row r="1263" spans="1:10">
      <c r="A1263" s="259"/>
      <c r="B1263" s="259"/>
      <c r="C1263" s="259"/>
      <c r="D1263" s="259"/>
      <c r="E1263" s="259"/>
      <c r="F1263" s="270"/>
      <c r="G1263" s="259"/>
      <c r="H1263" s="259"/>
      <c r="I1263" s="259"/>
      <c r="J1263" s="259"/>
    </row>
    <row r="1264" spans="1:10">
      <c r="A1264" s="259"/>
      <c r="B1264" s="259"/>
      <c r="C1264" s="259"/>
      <c r="D1264" s="259"/>
      <c r="E1264" s="259"/>
      <c r="F1264" s="270"/>
      <c r="G1264" s="259"/>
      <c r="H1264" s="259"/>
      <c r="I1264" s="259"/>
      <c r="J1264" s="259"/>
    </row>
    <row r="1265" spans="1:10">
      <c r="A1265" s="259"/>
      <c r="B1265" s="259"/>
      <c r="C1265" s="259"/>
      <c r="D1265" s="259"/>
      <c r="E1265" s="259"/>
      <c r="F1265" s="270"/>
      <c r="G1265" s="259"/>
      <c r="H1265" s="259"/>
      <c r="I1265" s="259"/>
      <c r="J1265" s="259"/>
    </row>
    <row r="1266" spans="1:10">
      <c r="A1266" s="259"/>
      <c r="B1266" s="259"/>
      <c r="C1266" s="259"/>
      <c r="D1266" s="259"/>
      <c r="E1266" s="259"/>
      <c r="F1266" s="270"/>
      <c r="G1266" s="259"/>
      <c r="H1266" s="259"/>
      <c r="I1266" s="259"/>
      <c r="J1266" s="259"/>
    </row>
    <row r="1267" spans="1:10">
      <c r="A1267" s="259"/>
      <c r="B1267" s="259"/>
      <c r="C1267" s="259"/>
      <c r="D1267" s="259"/>
      <c r="E1267" s="259"/>
      <c r="F1267" s="270"/>
      <c r="G1267" s="259"/>
      <c r="H1267" s="259"/>
      <c r="I1267" s="259"/>
      <c r="J1267" s="259"/>
    </row>
    <row r="1268" spans="1:10">
      <c r="A1268" s="259"/>
      <c r="B1268" s="259"/>
      <c r="C1268" s="259"/>
      <c r="D1268" s="259"/>
      <c r="E1268" s="259"/>
      <c r="F1268" s="270"/>
      <c r="G1268" s="259"/>
      <c r="H1268" s="259"/>
      <c r="I1268" s="259"/>
      <c r="J1268" s="259"/>
    </row>
    <row r="1269" spans="1:10">
      <c r="A1269" s="259"/>
      <c r="B1269" s="259"/>
      <c r="C1269" s="259"/>
      <c r="D1269" s="259"/>
      <c r="E1269" s="259"/>
      <c r="F1269" s="270"/>
      <c r="G1269" s="259"/>
      <c r="H1269" s="259"/>
      <c r="I1269" s="259"/>
      <c r="J1269" s="259"/>
    </row>
    <row r="1270" spans="1:10">
      <c r="A1270" s="259"/>
      <c r="B1270" s="259"/>
      <c r="C1270" s="259"/>
      <c r="D1270" s="259"/>
      <c r="E1270" s="259"/>
      <c r="F1270" s="270"/>
      <c r="G1270" s="259"/>
      <c r="H1270" s="259"/>
      <c r="I1270" s="259"/>
      <c r="J1270" s="259"/>
    </row>
    <row r="1271" spans="1:10">
      <c r="A1271" s="259"/>
      <c r="B1271" s="259"/>
      <c r="C1271" s="259"/>
      <c r="D1271" s="259"/>
      <c r="E1271" s="259"/>
      <c r="F1271" s="270"/>
      <c r="G1271" s="259"/>
      <c r="H1271" s="259"/>
      <c r="I1271" s="259"/>
      <c r="J1271" s="259"/>
    </row>
    <row r="1272" spans="1:10">
      <c r="A1272" s="259"/>
      <c r="B1272" s="259"/>
      <c r="C1272" s="259"/>
      <c r="D1272" s="259"/>
      <c r="E1272" s="259"/>
      <c r="F1272" s="270"/>
      <c r="G1272" s="259"/>
      <c r="H1272" s="259"/>
      <c r="I1272" s="259"/>
      <c r="J1272" s="259"/>
    </row>
    <row r="1273" spans="1:10">
      <c r="A1273" s="259"/>
      <c r="B1273" s="259"/>
      <c r="C1273" s="259"/>
      <c r="D1273" s="259"/>
      <c r="E1273" s="259"/>
      <c r="F1273" s="270"/>
      <c r="G1273" s="259"/>
      <c r="H1273" s="259"/>
      <c r="I1273" s="259"/>
      <c r="J1273" s="259"/>
    </row>
    <row r="1274" spans="1:10">
      <c r="A1274" s="259"/>
      <c r="B1274" s="259"/>
      <c r="C1274" s="259"/>
      <c r="D1274" s="259"/>
      <c r="E1274" s="259"/>
      <c r="F1274" s="270"/>
      <c r="G1274" s="259"/>
      <c r="H1274" s="259"/>
      <c r="I1274" s="259"/>
      <c r="J1274" s="259"/>
    </row>
    <row r="1275" spans="1:10">
      <c r="A1275" s="259"/>
      <c r="B1275" s="259"/>
      <c r="C1275" s="259"/>
      <c r="D1275" s="259"/>
      <c r="E1275" s="259"/>
      <c r="F1275" s="270"/>
      <c r="G1275" s="259"/>
      <c r="H1275" s="259"/>
      <c r="I1275" s="259"/>
      <c r="J1275" s="259"/>
    </row>
    <row r="1276" spans="1:10">
      <c r="A1276" s="259"/>
      <c r="B1276" s="259"/>
      <c r="C1276" s="259"/>
      <c r="D1276" s="259"/>
      <c r="E1276" s="259"/>
      <c r="F1276" s="270"/>
      <c r="G1276" s="259"/>
      <c r="H1276" s="259"/>
      <c r="I1276" s="259"/>
      <c r="J1276" s="259"/>
    </row>
    <row r="1277" spans="1:10">
      <c r="A1277" s="259"/>
      <c r="B1277" s="259"/>
      <c r="C1277" s="259"/>
      <c r="D1277" s="259"/>
      <c r="E1277" s="259"/>
      <c r="F1277" s="270"/>
      <c r="G1277" s="259"/>
      <c r="H1277" s="259"/>
      <c r="I1277" s="259"/>
      <c r="J1277" s="259"/>
    </row>
    <row r="1278" spans="1:10">
      <c r="A1278" s="259"/>
      <c r="B1278" s="259"/>
      <c r="C1278" s="259"/>
      <c r="D1278" s="259"/>
      <c r="E1278" s="259"/>
      <c r="F1278" s="270"/>
      <c r="G1278" s="259"/>
      <c r="H1278" s="259"/>
      <c r="I1278" s="259"/>
      <c r="J1278" s="259"/>
    </row>
    <row r="1279" spans="1:10">
      <c r="A1279" s="259"/>
      <c r="B1279" s="259"/>
      <c r="C1279" s="259"/>
      <c r="D1279" s="259"/>
      <c r="E1279" s="259"/>
      <c r="F1279" s="270"/>
      <c r="G1279" s="259"/>
      <c r="H1279" s="259"/>
      <c r="I1279" s="259"/>
      <c r="J1279" s="259"/>
    </row>
    <row r="1280" spans="1:10">
      <c r="A1280" s="259"/>
      <c r="B1280" s="259"/>
      <c r="C1280" s="259"/>
      <c r="D1280" s="259"/>
      <c r="E1280" s="259"/>
      <c r="F1280" s="270"/>
      <c r="G1280" s="259"/>
      <c r="H1280" s="259"/>
      <c r="I1280" s="259"/>
      <c r="J1280" s="259"/>
    </row>
    <row r="1281" spans="1:10">
      <c r="A1281" s="259"/>
      <c r="B1281" s="259"/>
      <c r="C1281" s="259"/>
      <c r="D1281" s="259"/>
      <c r="E1281" s="259"/>
      <c r="F1281" s="270"/>
      <c r="G1281" s="259"/>
      <c r="H1281" s="259"/>
      <c r="I1281" s="259"/>
      <c r="J1281" s="259"/>
    </row>
    <row r="1282" spans="1:10">
      <c r="A1282" s="259"/>
      <c r="B1282" s="259"/>
      <c r="C1282" s="259"/>
      <c r="D1282" s="259"/>
      <c r="E1282" s="259"/>
      <c r="F1282" s="270"/>
      <c r="G1282" s="259"/>
      <c r="H1282" s="259"/>
      <c r="I1282" s="259"/>
      <c r="J1282" s="259"/>
    </row>
    <row r="1283" spans="1:10">
      <c r="A1283" s="259"/>
      <c r="B1283" s="259"/>
      <c r="C1283" s="259"/>
      <c r="D1283" s="259"/>
      <c r="E1283" s="259"/>
      <c r="F1283" s="270"/>
      <c r="G1283" s="259"/>
      <c r="H1283" s="259"/>
      <c r="I1283" s="259"/>
      <c r="J1283" s="259"/>
    </row>
    <row r="1284" spans="1:10">
      <c r="A1284" s="259"/>
      <c r="B1284" s="259"/>
      <c r="C1284" s="259"/>
      <c r="D1284" s="259"/>
      <c r="E1284" s="259"/>
      <c r="F1284" s="270"/>
      <c r="G1284" s="259"/>
      <c r="H1284" s="259"/>
      <c r="I1284" s="259"/>
      <c r="J1284" s="259"/>
    </row>
    <row r="1285" spans="1:10">
      <c r="A1285" s="259"/>
      <c r="B1285" s="259"/>
      <c r="C1285" s="259"/>
      <c r="D1285" s="259"/>
      <c r="E1285" s="259"/>
      <c r="F1285" s="270"/>
      <c r="G1285" s="259"/>
      <c r="H1285" s="259"/>
      <c r="I1285" s="259"/>
      <c r="J1285" s="259"/>
    </row>
    <row r="1286" spans="1:10">
      <c r="A1286" s="259"/>
      <c r="B1286" s="259"/>
      <c r="C1286" s="259"/>
      <c r="D1286" s="259"/>
      <c r="E1286" s="259"/>
      <c r="F1286" s="270"/>
      <c r="G1286" s="259"/>
      <c r="H1286" s="259"/>
      <c r="I1286" s="259"/>
      <c r="J1286" s="259"/>
    </row>
    <row r="1287" spans="1:10">
      <c r="A1287" s="259"/>
      <c r="B1287" s="259"/>
      <c r="C1287" s="259"/>
      <c r="D1287" s="259"/>
      <c r="E1287" s="259"/>
      <c r="F1287" s="270"/>
      <c r="G1287" s="259"/>
      <c r="H1287" s="259"/>
      <c r="I1287" s="259"/>
      <c r="J1287" s="259"/>
    </row>
    <row r="1288" spans="1:10">
      <c r="A1288" s="259"/>
      <c r="B1288" s="259"/>
      <c r="C1288" s="259"/>
      <c r="D1288" s="259"/>
      <c r="E1288" s="259"/>
      <c r="F1288" s="270"/>
      <c r="G1288" s="259"/>
      <c r="H1288" s="259"/>
      <c r="I1288" s="259"/>
      <c r="J1288" s="259"/>
    </row>
    <row r="1289" spans="1:10">
      <c r="A1289" s="259"/>
      <c r="B1289" s="259"/>
      <c r="C1289" s="259"/>
      <c r="D1289" s="259"/>
      <c r="E1289" s="259"/>
      <c r="F1289" s="270"/>
      <c r="G1289" s="259"/>
      <c r="H1289" s="259"/>
      <c r="I1289" s="259"/>
      <c r="J1289" s="259"/>
    </row>
    <row r="1290" spans="1:10">
      <c r="A1290" s="259"/>
      <c r="B1290" s="259"/>
      <c r="C1290" s="259"/>
      <c r="D1290" s="259"/>
      <c r="E1290" s="259"/>
      <c r="F1290" s="270"/>
      <c r="G1290" s="259"/>
      <c r="H1290" s="259"/>
      <c r="I1290" s="259"/>
      <c r="J1290" s="259"/>
    </row>
    <row r="1291" spans="1:10">
      <c r="A1291" s="259"/>
      <c r="B1291" s="259"/>
      <c r="C1291" s="259"/>
      <c r="D1291" s="259"/>
      <c r="E1291" s="259"/>
      <c r="F1291" s="270"/>
      <c r="G1291" s="259"/>
      <c r="H1291" s="259"/>
      <c r="I1291" s="259"/>
      <c r="J1291" s="259"/>
    </row>
    <row r="1292" spans="1:10">
      <c r="A1292" s="259"/>
      <c r="B1292" s="259"/>
      <c r="C1292" s="259"/>
      <c r="D1292" s="259"/>
      <c r="E1292" s="259"/>
      <c r="F1292" s="270"/>
      <c r="G1292" s="259"/>
      <c r="H1292" s="259"/>
      <c r="I1292" s="259"/>
      <c r="J1292" s="259"/>
    </row>
    <row r="1293" spans="1:10">
      <c r="A1293" s="259"/>
      <c r="B1293" s="259"/>
      <c r="C1293" s="259"/>
      <c r="D1293" s="259"/>
      <c r="E1293" s="259"/>
      <c r="F1293" s="270"/>
      <c r="G1293" s="259"/>
      <c r="H1293" s="259"/>
      <c r="I1293" s="259"/>
      <c r="J1293" s="259"/>
    </row>
    <row r="1294" spans="1:10">
      <c r="A1294" s="259"/>
      <c r="B1294" s="259"/>
      <c r="C1294" s="259"/>
      <c r="D1294" s="259"/>
      <c r="E1294" s="259"/>
      <c r="F1294" s="270"/>
      <c r="G1294" s="259"/>
      <c r="H1294" s="259"/>
      <c r="I1294" s="259"/>
      <c r="J1294" s="259"/>
    </row>
    <row r="1295" spans="1:10">
      <c r="A1295" s="259"/>
      <c r="B1295" s="259"/>
      <c r="C1295" s="259"/>
      <c r="D1295" s="259"/>
      <c r="E1295" s="259"/>
      <c r="F1295" s="270"/>
      <c r="G1295" s="259"/>
      <c r="H1295" s="259"/>
      <c r="I1295" s="259"/>
      <c r="J1295" s="259"/>
    </row>
    <row r="1296" spans="1:10">
      <c r="A1296" s="259"/>
      <c r="B1296" s="259"/>
      <c r="C1296" s="259"/>
      <c r="D1296" s="259"/>
      <c r="E1296" s="259"/>
      <c r="F1296" s="270"/>
      <c r="G1296" s="259"/>
      <c r="H1296" s="259"/>
      <c r="I1296" s="259"/>
      <c r="J1296" s="259"/>
    </row>
    <row r="1297" spans="1:10">
      <c r="A1297" s="259"/>
      <c r="B1297" s="259"/>
      <c r="C1297" s="259"/>
      <c r="D1297" s="259"/>
      <c r="E1297" s="259"/>
      <c r="F1297" s="270"/>
      <c r="G1297" s="259"/>
      <c r="H1297" s="259"/>
      <c r="I1297" s="259"/>
      <c r="J1297" s="259"/>
    </row>
    <row r="1298" spans="1:10">
      <c r="A1298" s="259"/>
      <c r="B1298" s="259"/>
      <c r="C1298" s="259"/>
      <c r="D1298" s="259"/>
      <c r="E1298" s="259"/>
      <c r="F1298" s="270"/>
      <c r="G1298" s="259"/>
      <c r="H1298" s="259"/>
      <c r="I1298" s="259"/>
      <c r="J1298" s="259"/>
    </row>
    <row r="1299" spans="1:10">
      <c r="A1299" s="259"/>
      <c r="B1299" s="259"/>
      <c r="C1299" s="259"/>
      <c r="D1299" s="259"/>
      <c r="E1299" s="259"/>
      <c r="F1299" s="270"/>
      <c r="G1299" s="259"/>
      <c r="H1299" s="259"/>
      <c r="I1299" s="259"/>
      <c r="J1299" s="259"/>
    </row>
    <row r="1300" spans="1:10">
      <c r="A1300" s="259"/>
      <c r="B1300" s="259"/>
      <c r="C1300" s="259"/>
      <c r="D1300" s="259"/>
      <c r="E1300" s="259"/>
      <c r="F1300" s="270"/>
      <c r="G1300" s="259"/>
      <c r="H1300" s="259"/>
      <c r="I1300" s="259"/>
      <c r="J1300" s="259"/>
    </row>
    <row r="1301" spans="1:10">
      <c r="A1301" s="259"/>
      <c r="B1301" s="259"/>
      <c r="C1301" s="259"/>
      <c r="D1301" s="259"/>
      <c r="E1301" s="259"/>
      <c r="F1301" s="270"/>
      <c r="G1301" s="259"/>
      <c r="H1301" s="259"/>
      <c r="I1301" s="259"/>
      <c r="J1301" s="259"/>
    </row>
    <row r="1302" spans="1:10">
      <c r="A1302" s="259"/>
      <c r="B1302" s="259"/>
      <c r="C1302" s="259"/>
      <c r="D1302" s="259"/>
      <c r="E1302" s="259"/>
      <c r="F1302" s="270"/>
      <c r="G1302" s="259"/>
      <c r="H1302" s="259"/>
      <c r="I1302" s="259"/>
      <c r="J1302" s="259"/>
    </row>
    <row r="1303" spans="1:10">
      <c r="A1303" s="259"/>
      <c r="B1303" s="259"/>
      <c r="C1303" s="259"/>
      <c r="D1303" s="259"/>
      <c r="E1303" s="259"/>
      <c r="F1303" s="270"/>
      <c r="G1303" s="259"/>
      <c r="H1303" s="259"/>
      <c r="I1303" s="259"/>
      <c r="J1303" s="259"/>
    </row>
    <row r="1304" spans="1:10">
      <c r="A1304" s="259"/>
      <c r="B1304" s="259"/>
      <c r="C1304" s="259"/>
      <c r="D1304" s="259"/>
      <c r="E1304" s="259"/>
      <c r="F1304" s="270"/>
      <c r="G1304" s="259"/>
      <c r="H1304" s="259"/>
      <c r="I1304" s="259"/>
      <c r="J1304" s="259"/>
    </row>
    <row r="1305" spans="1:10">
      <c r="A1305" s="259"/>
      <c r="B1305" s="259"/>
      <c r="C1305" s="259"/>
      <c r="D1305" s="259"/>
      <c r="E1305" s="259"/>
      <c r="F1305" s="270"/>
      <c r="G1305" s="259"/>
      <c r="H1305" s="259"/>
      <c r="I1305" s="259"/>
      <c r="J1305" s="259"/>
    </row>
    <row r="1306" spans="1:10">
      <c r="A1306" s="259"/>
      <c r="B1306" s="259"/>
      <c r="C1306" s="259"/>
      <c r="D1306" s="259"/>
      <c r="E1306" s="259"/>
      <c r="F1306" s="270"/>
      <c r="G1306" s="259"/>
      <c r="H1306" s="259"/>
      <c r="I1306" s="259"/>
      <c r="J1306" s="259"/>
    </row>
    <row r="1307" spans="1:10">
      <c r="A1307" s="259"/>
      <c r="B1307" s="259"/>
      <c r="C1307" s="259"/>
      <c r="D1307" s="259"/>
      <c r="E1307" s="259"/>
      <c r="F1307" s="270"/>
      <c r="G1307" s="259"/>
      <c r="H1307" s="259"/>
      <c r="I1307" s="259"/>
      <c r="J1307" s="259"/>
    </row>
    <row r="1308" spans="1:10">
      <c r="A1308" s="259"/>
      <c r="B1308" s="259"/>
      <c r="C1308" s="259"/>
      <c r="D1308" s="259"/>
      <c r="E1308" s="259"/>
      <c r="F1308" s="270"/>
      <c r="G1308" s="259"/>
      <c r="H1308" s="259"/>
      <c r="I1308" s="259"/>
      <c r="J1308" s="259"/>
    </row>
    <row r="1309" spans="1:10">
      <c r="A1309" s="259"/>
      <c r="B1309" s="259"/>
      <c r="C1309" s="259"/>
      <c r="D1309" s="259"/>
      <c r="E1309" s="259"/>
      <c r="F1309" s="270"/>
      <c r="G1309" s="259"/>
      <c r="H1309" s="259"/>
      <c r="I1309" s="259"/>
      <c r="J1309" s="259"/>
    </row>
    <row r="1310" spans="1:10">
      <c r="A1310" s="259"/>
      <c r="B1310" s="259"/>
      <c r="C1310" s="259"/>
      <c r="D1310" s="259"/>
      <c r="E1310" s="259"/>
      <c r="F1310" s="270"/>
      <c r="G1310" s="259"/>
      <c r="H1310" s="259"/>
      <c r="I1310" s="259"/>
      <c r="J1310" s="259"/>
    </row>
    <row r="1311" spans="1:10">
      <c r="A1311" s="259"/>
      <c r="B1311" s="259"/>
      <c r="C1311" s="259"/>
      <c r="D1311" s="259"/>
      <c r="E1311" s="259"/>
      <c r="F1311" s="270"/>
      <c r="G1311" s="259"/>
      <c r="H1311" s="259"/>
      <c r="I1311" s="259"/>
      <c r="J1311" s="259"/>
    </row>
    <row r="1312" spans="1:10">
      <c r="A1312" s="259"/>
      <c r="B1312" s="259"/>
      <c r="C1312" s="259"/>
      <c r="D1312" s="259"/>
      <c r="E1312" s="259"/>
      <c r="F1312" s="270"/>
      <c r="G1312" s="259"/>
      <c r="H1312" s="259"/>
      <c r="I1312" s="259"/>
      <c r="J1312" s="259"/>
    </row>
    <row r="1313" spans="1:10">
      <c r="A1313" s="259"/>
      <c r="B1313" s="259"/>
      <c r="C1313" s="259"/>
      <c r="D1313" s="259"/>
      <c r="E1313" s="259"/>
      <c r="F1313" s="270"/>
      <c r="G1313" s="259"/>
      <c r="H1313" s="259"/>
      <c r="I1313" s="259"/>
      <c r="J1313" s="259"/>
    </row>
    <row r="1314" spans="1:10">
      <c r="A1314" s="259"/>
      <c r="B1314" s="259"/>
      <c r="C1314" s="259"/>
      <c r="D1314" s="259"/>
      <c r="E1314" s="259"/>
      <c r="F1314" s="270"/>
      <c r="G1314" s="259"/>
      <c r="H1314" s="259"/>
      <c r="I1314" s="259"/>
      <c r="J1314" s="259"/>
    </row>
    <row r="1315" spans="1:10">
      <c r="A1315" s="259"/>
      <c r="B1315" s="259"/>
      <c r="C1315" s="259"/>
      <c r="D1315" s="259"/>
      <c r="E1315" s="259"/>
      <c r="F1315" s="270"/>
      <c r="G1315" s="259"/>
      <c r="H1315" s="259"/>
      <c r="I1315" s="259"/>
      <c r="J1315" s="259"/>
    </row>
    <row r="1316" spans="1:10">
      <c r="A1316" s="259"/>
      <c r="B1316" s="259"/>
      <c r="C1316" s="259"/>
      <c r="D1316" s="259"/>
      <c r="E1316" s="259"/>
      <c r="F1316" s="270"/>
      <c r="G1316" s="259"/>
      <c r="H1316" s="259"/>
      <c r="I1316" s="259"/>
      <c r="J1316" s="259"/>
    </row>
    <row r="1317" spans="1:10">
      <c r="A1317" s="259"/>
      <c r="B1317" s="259"/>
      <c r="C1317" s="259"/>
      <c r="D1317" s="259"/>
      <c r="E1317" s="259"/>
      <c r="F1317" s="270"/>
      <c r="G1317" s="259"/>
      <c r="H1317" s="259"/>
      <c r="I1317" s="259"/>
      <c r="J1317" s="259"/>
    </row>
    <row r="1318" spans="1:10">
      <c r="A1318" s="259"/>
      <c r="B1318" s="259"/>
      <c r="C1318" s="259"/>
      <c r="D1318" s="259"/>
      <c r="E1318" s="259"/>
      <c r="F1318" s="270"/>
      <c r="G1318" s="259"/>
      <c r="H1318" s="259"/>
      <c r="I1318" s="259"/>
      <c r="J1318" s="259"/>
    </row>
    <row r="1319" spans="1:10">
      <c r="A1319" s="259"/>
      <c r="B1319" s="259"/>
      <c r="C1319" s="259"/>
      <c r="D1319" s="259"/>
      <c r="E1319" s="259"/>
      <c r="F1319" s="270"/>
      <c r="G1319" s="259"/>
      <c r="H1319" s="259"/>
      <c r="I1319" s="259"/>
      <c r="J1319" s="259"/>
    </row>
    <row r="1320" spans="1:10">
      <c r="A1320" s="259"/>
      <c r="B1320" s="259"/>
      <c r="C1320" s="259"/>
      <c r="D1320" s="259"/>
      <c r="E1320" s="259"/>
      <c r="F1320" s="270"/>
      <c r="G1320" s="259"/>
      <c r="H1320" s="259"/>
      <c r="I1320" s="259"/>
      <c r="J1320" s="259"/>
    </row>
    <row r="1321" spans="1:10">
      <c r="A1321" s="259"/>
      <c r="B1321" s="259"/>
      <c r="C1321" s="259"/>
      <c r="D1321" s="259"/>
      <c r="E1321" s="259"/>
      <c r="F1321" s="270"/>
      <c r="G1321" s="259"/>
      <c r="H1321" s="259"/>
      <c r="I1321" s="259"/>
      <c r="J1321" s="259"/>
    </row>
    <row r="1322" spans="1:10">
      <c r="A1322" s="259"/>
      <c r="B1322" s="259"/>
      <c r="C1322" s="259"/>
      <c r="D1322" s="259"/>
      <c r="E1322" s="259"/>
      <c r="F1322" s="270"/>
      <c r="G1322" s="259"/>
      <c r="H1322" s="259"/>
      <c r="I1322" s="259"/>
      <c r="J1322" s="259"/>
    </row>
    <row r="1323" spans="1:10">
      <c r="A1323" s="259"/>
      <c r="B1323" s="259"/>
      <c r="C1323" s="259"/>
      <c r="D1323" s="259"/>
      <c r="E1323" s="259"/>
      <c r="F1323" s="270"/>
      <c r="G1323" s="259"/>
      <c r="H1323" s="259"/>
      <c r="I1323" s="259"/>
      <c r="J1323" s="259"/>
    </row>
    <row r="1324" spans="1:10">
      <c r="A1324" s="259"/>
      <c r="B1324" s="259"/>
      <c r="C1324" s="259"/>
      <c r="D1324" s="259"/>
      <c r="E1324" s="259"/>
      <c r="F1324" s="270"/>
      <c r="G1324" s="259"/>
      <c r="H1324" s="259"/>
      <c r="I1324" s="259"/>
      <c r="J1324" s="259"/>
    </row>
    <row r="1325" spans="1:10">
      <c r="A1325" s="259"/>
      <c r="B1325" s="259"/>
      <c r="C1325" s="259"/>
      <c r="D1325" s="259"/>
      <c r="E1325" s="259"/>
      <c r="F1325" s="270"/>
      <c r="G1325" s="259"/>
      <c r="H1325" s="259"/>
      <c r="I1325" s="259"/>
      <c r="J1325" s="259"/>
    </row>
    <row r="1326" spans="1:10">
      <c r="A1326" s="259"/>
      <c r="B1326" s="259"/>
      <c r="C1326" s="259"/>
      <c r="D1326" s="259"/>
      <c r="E1326" s="259"/>
      <c r="F1326" s="270"/>
      <c r="G1326" s="259"/>
      <c r="H1326" s="259"/>
      <c r="I1326" s="259"/>
      <c r="J1326" s="259"/>
    </row>
    <row r="1327" spans="1:10">
      <c r="A1327" s="259"/>
      <c r="B1327" s="259"/>
      <c r="C1327" s="259"/>
      <c r="D1327" s="259"/>
      <c r="E1327" s="259"/>
      <c r="F1327" s="270"/>
      <c r="G1327" s="259"/>
      <c r="H1327" s="259"/>
      <c r="I1327" s="259"/>
      <c r="J1327" s="259"/>
    </row>
    <row r="1328" spans="1:10">
      <c r="A1328" s="259"/>
      <c r="B1328" s="259"/>
      <c r="C1328" s="259"/>
      <c r="D1328" s="259"/>
      <c r="E1328" s="259"/>
      <c r="F1328" s="270"/>
      <c r="G1328" s="259"/>
      <c r="H1328" s="259"/>
      <c r="I1328" s="259"/>
      <c r="J1328" s="259"/>
    </row>
    <row r="1329" spans="1:10">
      <c r="A1329" s="259"/>
      <c r="B1329" s="259"/>
      <c r="C1329" s="259"/>
      <c r="D1329" s="259"/>
      <c r="E1329" s="259"/>
      <c r="F1329" s="270"/>
      <c r="G1329" s="259"/>
      <c r="H1329" s="259"/>
      <c r="I1329" s="259"/>
      <c r="J1329" s="259"/>
    </row>
    <row r="1330" spans="1:10">
      <c r="A1330" s="259"/>
      <c r="B1330" s="259"/>
      <c r="C1330" s="259"/>
      <c r="D1330" s="259"/>
      <c r="E1330" s="259"/>
      <c r="F1330" s="270"/>
      <c r="G1330" s="259"/>
      <c r="H1330" s="259"/>
      <c r="I1330" s="259"/>
      <c r="J1330" s="259"/>
    </row>
    <row r="1331" spans="1:10">
      <c r="A1331" s="259"/>
      <c r="B1331" s="259"/>
      <c r="C1331" s="259"/>
      <c r="D1331" s="259"/>
      <c r="E1331" s="259"/>
      <c r="F1331" s="270"/>
      <c r="G1331" s="259"/>
      <c r="H1331" s="259"/>
      <c r="I1331" s="259"/>
      <c r="J1331" s="259"/>
    </row>
    <row r="1332" spans="1:10">
      <c r="A1332" s="259"/>
      <c r="B1332" s="259"/>
      <c r="C1332" s="259"/>
      <c r="D1332" s="259"/>
      <c r="E1332" s="259"/>
      <c r="F1332" s="270"/>
      <c r="G1332" s="259"/>
      <c r="H1332" s="259"/>
      <c r="I1332" s="259"/>
      <c r="J1332" s="259"/>
    </row>
    <row r="1333" spans="1:10">
      <c r="A1333" s="259"/>
      <c r="B1333" s="259"/>
      <c r="C1333" s="259"/>
      <c r="D1333" s="259"/>
      <c r="E1333" s="259"/>
      <c r="F1333" s="270"/>
      <c r="G1333" s="259"/>
      <c r="H1333" s="259"/>
      <c r="I1333" s="259"/>
      <c r="J1333" s="259"/>
    </row>
    <row r="1334" spans="1:10">
      <c r="A1334" s="259"/>
      <c r="B1334" s="259"/>
      <c r="C1334" s="259"/>
      <c r="D1334" s="259"/>
      <c r="E1334" s="259"/>
      <c r="F1334" s="270"/>
      <c r="G1334" s="259"/>
      <c r="H1334" s="259"/>
      <c r="I1334" s="259"/>
      <c r="J1334" s="259"/>
    </row>
    <row r="1335" spans="1:10">
      <c r="A1335" s="259"/>
      <c r="B1335" s="259"/>
      <c r="C1335" s="259"/>
      <c r="D1335" s="259"/>
      <c r="E1335" s="259"/>
      <c r="F1335" s="270"/>
      <c r="G1335" s="259"/>
      <c r="H1335" s="259"/>
      <c r="I1335" s="259"/>
      <c r="J1335" s="259"/>
    </row>
    <row r="1336" spans="1:10">
      <c r="A1336" s="259"/>
      <c r="B1336" s="259"/>
      <c r="C1336" s="259"/>
      <c r="D1336" s="259"/>
      <c r="E1336" s="259"/>
      <c r="F1336" s="270"/>
      <c r="G1336" s="259"/>
      <c r="H1336" s="259"/>
      <c r="I1336" s="259"/>
      <c r="J1336" s="259"/>
    </row>
    <row r="1337" spans="1:10">
      <c r="A1337" s="259"/>
      <c r="B1337" s="259"/>
      <c r="C1337" s="259"/>
      <c r="D1337" s="259"/>
      <c r="E1337" s="259"/>
      <c r="F1337" s="270"/>
      <c r="G1337" s="259"/>
      <c r="H1337" s="259"/>
      <c r="I1337" s="259"/>
      <c r="J1337" s="259"/>
    </row>
    <row r="1338" spans="1:10">
      <c r="A1338" s="259"/>
      <c r="B1338" s="259"/>
      <c r="C1338" s="259"/>
      <c r="D1338" s="259"/>
      <c r="E1338" s="259"/>
      <c r="F1338" s="270"/>
      <c r="G1338" s="259"/>
      <c r="H1338" s="259"/>
      <c r="I1338" s="259"/>
      <c r="J1338" s="259"/>
    </row>
    <row r="1339" spans="1:10">
      <c r="A1339" s="259"/>
      <c r="B1339" s="259"/>
      <c r="C1339" s="259"/>
      <c r="D1339" s="259"/>
      <c r="E1339" s="259"/>
      <c r="F1339" s="270"/>
      <c r="G1339" s="259"/>
      <c r="H1339" s="259"/>
      <c r="I1339" s="259"/>
      <c r="J1339" s="259"/>
    </row>
    <row r="1340" spans="1:10">
      <c r="A1340" s="259"/>
      <c r="B1340" s="259"/>
      <c r="C1340" s="259"/>
      <c r="D1340" s="259"/>
      <c r="E1340" s="259"/>
      <c r="F1340" s="270"/>
      <c r="G1340" s="259"/>
      <c r="H1340" s="259"/>
      <c r="I1340" s="259"/>
      <c r="J1340" s="259"/>
    </row>
    <row r="1341" spans="1:10">
      <c r="A1341" s="259"/>
      <c r="B1341" s="259"/>
      <c r="C1341" s="259"/>
      <c r="D1341" s="259"/>
      <c r="E1341" s="259"/>
      <c r="F1341" s="270"/>
      <c r="G1341" s="259"/>
      <c r="H1341" s="259"/>
      <c r="I1341" s="259"/>
      <c r="J1341" s="259"/>
    </row>
    <row r="1342" spans="1:10">
      <c r="A1342" s="259"/>
      <c r="B1342" s="259"/>
      <c r="C1342" s="259"/>
      <c r="D1342" s="259"/>
      <c r="E1342" s="259"/>
      <c r="F1342" s="270"/>
      <c r="G1342" s="259"/>
      <c r="H1342" s="259"/>
      <c r="I1342" s="259"/>
      <c r="J1342" s="259"/>
    </row>
    <row r="1343" spans="1:10">
      <c r="A1343" s="259"/>
      <c r="B1343" s="259"/>
      <c r="C1343" s="259"/>
      <c r="D1343" s="259"/>
      <c r="E1343" s="259"/>
      <c r="F1343" s="270"/>
      <c r="G1343" s="259"/>
      <c r="H1343" s="259"/>
      <c r="I1343" s="259"/>
      <c r="J1343" s="259"/>
    </row>
    <row r="1344" spans="1:10">
      <c r="A1344" s="259"/>
      <c r="B1344" s="259"/>
      <c r="C1344" s="259"/>
      <c r="D1344" s="259"/>
      <c r="E1344" s="259"/>
      <c r="F1344" s="270"/>
      <c r="G1344" s="259"/>
      <c r="H1344" s="259"/>
      <c r="I1344" s="259"/>
      <c r="J1344" s="259"/>
    </row>
    <row r="1345" spans="1:10">
      <c r="A1345" s="259"/>
      <c r="B1345" s="259"/>
      <c r="C1345" s="259"/>
      <c r="D1345" s="259"/>
      <c r="E1345" s="259"/>
      <c r="F1345" s="270"/>
      <c r="G1345" s="259"/>
      <c r="H1345" s="259"/>
      <c r="I1345" s="259"/>
      <c r="J1345" s="259"/>
    </row>
    <row r="1346" spans="1:10">
      <c r="A1346" s="259"/>
      <c r="B1346" s="259"/>
      <c r="C1346" s="259"/>
      <c r="D1346" s="259"/>
      <c r="E1346" s="259"/>
      <c r="F1346" s="270"/>
      <c r="G1346" s="259"/>
      <c r="H1346" s="259"/>
      <c r="I1346" s="259"/>
      <c r="J1346" s="259"/>
    </row>
    <row r="1347" spans="1:10">
      <c r="A1347" s="259"/>
      <c r="B1347" s="259"/>
      <c r="C1347" s="259"/>
      <c r="D1347" s="259"/>
      <c r="E1347" s="259"/>
      <c r="F1347" s="270"/>
      <c r="G1347" s="259"/>
      <c r="H1347" s="259"/>
      <c r="I1347" s="259"/>
      <c r="J1347" s="259"/>
    </row>
    <row r="1348" spans="1:10">
      <c r="A1348" s="259"/>
      <c r="B1348" s="259"/>
      <c r="C1348" s="259"/>
      <c r="D1348" s="259"/>
      <c r="E1348" s="259"/>
      <c r="F1348" s="270"/>
      <c r="G1348" s="259"/>
      <c r="H1348" s="259"/>
      <c r="I1348" s="259"/>
      <c r="J1348" s="259"/>
    </row>
    <row r="1349" spans="1:10">
      <c r="A1349" s="259"/>
      <c r="B1349" s="259"/>
      <c r="C1349" s="259"/>
      <c r="D1349" s="259"/>
      <c r="E1349" s="259"/>
      <c r="F1349" s="270"/>
      <c r="G1349" s="259"/>
      <c r="H1349" s="259"/>
      <c r="I1349" s="259"/>
      <c r="J1349" s="259"/>
    </row>
    <row r="1350" spans="1:10">
      <c r="A1350" s="259"/>
      <c r="B1350" s="259"/>
      <c r="C1350" s="259"/>
      <c r="D1350" s="259"/>
      <c r="E1350" s="259"/>
      <c r="F1350" s="270"/>
      <c r="G1350" s="259"/>
      <c r="H1350" s="259"/>
      <c r="I1350" s="259"/>
      <c r="J1350" s="259"/>
    </row>
    <row r="1351" spans="1:10">
      <c r="A1351" s="259"/>
      <c r="B1351" s="259"/>
      <c r="C1351" s="259"/>
      <c r="D1351" s="259"/>
      <c r="E1351" s="259"/>
      <c r="F1351" s="270"/>
      <c r="G1351" s="259"/>
      <c r="H1351" s="259"/>
      <c r="I1351" s="259"/>
      <c r="J1351" s="259"/>
    </row>
    <row r="1352" spans="1:10">
      <c r="A1352" s="259"/>
      <c r="B1352" s="259"/>
      <c r="C1352" s="259"/>
      <c r="D1352" s="259"/>
      <c r="E1352" s="259"/>
      <c r="F1352" s="270"/>
      <c r="G1352" s="259"/>
      <c r="H1352" s="259"/>
      <c r="I1352" s="259"/>
      <c r="J1352" s="259"/>
    </row>
    <row r="1353" spans="1:10">
      <c r="A1353" s="259"/>
      <c r="B1353" s="259"/>
      <c r="C1353" s="259"/>
      <c r="D1353" s="259"/>
      <c r="E1353" s="259"/>
      <c r="F1353" s="270"/>
      <c r="G1353" s="259"/>
      <c r="H1353" s="259"/>
      <c r="I1353" s="259"/>
      <c r="J1353" s="259"/>
    </row>
    <row r="1354" spans="1:10">
      <c r="A1354" s="259"/>
      <c r="B1354" s="259"/>
      <c r="C1354" s="259"/>
      <c r="D1354" s="259"/>
      <c r="E1354" s="259"/>
      <c r="F1354" s="270"/>
      <c r="G1354" s="259"/>
      <c r="H1354" s="259"/>
      <c r="I1354" s="259"/>
      <c r="J1354" s="259"/>
    </row>
    <row r="1355" spans="1:10">
      <c r="A1355" s="259"/>
      <c r="B1355" s="259"/>
      <c r="C1355" s="259"/>
      <c r="D1355" s="259"/>
      <c r="E1355" s="259"/>
      <c r="F1355" s="270"/>
      <c r="G1355" s="259"/>
      <c r="H1355" s="259"/>
      <c r="I1355" s="259"/>
      <c r="J1355" s="259"/>
    </row>
    <row r="1356" spans="1:10">
      <c r="A1356" s="259"/>
      <c r="B1356" s="259"/>
      <c r="C1356" s="259"/>
      <c r="D1356" s="259"/>
      <c r="E1356" s="259"/>
      <c r="F1356" s="270"/>
      <c r="G1356" s="259"/>
      <c r="H1356" s="259"/>
      <c r="I1356" s="259"/>
      <c r="J1356" s="259"/>
    </row>
    <row r="1357" spans="1:10">
      <c r="A1357" s="259"/>
      <c r="B1357" s="259"/>
      <c r="C1357" s="259"/>
      <c r="D1357" s="259"/>
      <c r="E1357" s="259"/>
      <c r="F1357" s="270"/>
      <c r="G1357" s="259"/>
      <c r="H1357" s="259"/>
      <c r="I1357" s="259"/>
      <c r="J1357" s="259"/>
    </row>
    <row r="1358" spans="1:10">
      <c r="A1358" s="259"/>
      <c r="B1358" s="259"/>
      <c r="C1358" s="259"/>
      <c r="D1358" s="259"/>
      <c r="E1358" s="259"/>
      <c r="F1358" s="270"/>
      <c r="G1358" s="259"/>
      <c r="H1358" s="259"/>
      <c r="I1358" s="259"/>
      <c r="J1358" s="259"/>
    </row>
    <row r="1359" spans="1:10">
      <c r="A1359" s="259"/>
      <c r="B1359" s="259"/>
      <c r="C1359" s="259"/>
      <c r="D1359" s="259"/>
      <c r="E1359" s="259"/>
      <c r="F1359" s="270"/>
      <c r="G1359" s="259"/>
      <c r="H1359" s="259"/>
      <c r="I1359" s="259"/>
      <c r="J1359" s="259"/>
    </row>
    <row r="1360" spans="1:10">
      <c r="A1360" s="259"/>
      <c r="B1360" s="259"/>
      <c r="C1360" s="259"/>
      <c r="D1360" s="259"/>
      <c r="E1360" s="259"/>
      <c r="F1360" s="270"/>
      <c r="G1360" s="259"/>
      <c r="H1360" s="259"/>
      <c r="I1360" s="259"/>
      <c r="J1360" s="259"/>
    </row>
    <row r="1361" spans="1:10">
      <c r="A1361" s="259"/>
      <c r="B1361" s="259"/>
      <c r="C1361" s="259"/>
      <c r="D1361" s="259"/>
      <c r="E1361" s="259"/>
      <c r="F1361" s="270"/>
      <c r="G1361" s="259"/>
      <c r="H1361" s="259"/>
      <c r="I1361" s="259"/>
      <c r="J1361" s="259"/>
    </row>
    <row r="1362" spans="1:10">
      <c r="A1362" s="259"/>
      <c r="B1362" s="259"/>
      <c r="C1362" s="259"/>
      <c r="D1362" s="259"/>
      <c r="E1362" s="259"/>
      <c r="F1362" s="270"/>
      <c r="G1362" s="259"/>
      <c r="H1362" s="259"/>
      <c r="I1362" s="259"/>
      <c r="J1362" s="259"/>
    </row>
    <row r="1363" spans="1:10">
      <c r="A1363" s="259"/>
      <c r="B1363" s="259"/>
      <c r="C1363" s="259"/>
      <c r="D1363" s="259"/>
      <c r="E1363" s="259"/>
      <c r="F1363" s="270"/>
      <c r="G1363" s="259"/>
      <c r="H1363" s="259"/>
      <c r="I1363" s="259"/>
      <c r="J1363" s="259"/>
    </row>
    <row r="1364" spans="1:10">
      <c r="A1364" s="259"/>
      <c r="B1364" s="259"/>
      <c r="C1364" s="259"/>
      <c r="D1364" s="259"/>
      <c r="E1364" s="259"/>
      <c r="F1364" s="270"/>
      <c r="G1364" s="259"/>
      <c r="H1364" s="259"/>
      <c r="I1364" s="259"/>
      <c r="J1364" s="259"/>
    </row>
    <row r="1365" spans="1:10">
      <c r="A1365" s="259"/>
      <c r="B1365" s="259"/>
      <c r="C1365" s="259"/>
      <c r="D1365" s="259"/>
      <c r="E1365" s="259"/>
      <c r="F1365" s="270"/>
      <c r="G1365" s="259"/>
      <c r="H1365" s="259"/>
      <c r="I1365" s="259"/>
      <c r="J1365" s="259"/>
    </row>
    <row r="1366" spans="1:10">
      <c r="A1366" s="259"/>
      <c r="B1366" s="259"/>
      <c r="C1366" s="259"/>
      <c r="D1366" s="259"/>
      <c r="E1366" s="259"/>
      <c r="F1366" s="270"/>
      <c r="G1366" s="259"/>
      <c r="H1366" s="259"/>
      <c r="I1366" s="259"/>
      <c r="J1366" s="259"/>
    </row>
    <row r="1367" spans="1:10">
      <c r="A1367" s="259"/>
      <c r="B1367" s="259"/>
      <c r="C1367" s="259"/>
      <c r="D1367" s="259"/>
      <c r="E1367" s="259"/>
      <c r="F1367" s="270"/>
      <c r="G1367" s="259"/>
      <c r="H1367" s="259"/>
      <c r="I1367" s="259"/>
      <c r="J1367" s="259"/>
    </row>
    <row r="1368" spans="1:10">
      <c r="A1368" s="259"/>
      <c r="B1368" s="259"/>
      <c r="C1368" s="259"/>
      <c r="D1368" s="259"/>
      <c r="E1368" s="259"/>
      <c r="F1368" s="270"/>
      <c r="G1368" s="259"/>
      <c r="H1368" s="259"/>
      <c r="I1368" s="259"/>
      <c r="J1368" s="259"/>
    </row>
    <row r="1369" spans="1:10">
      <c r="A1369" s="259"/>
      <c r="B1369" s="259"/>
      <c r="C1369" s="259"/>
      <c r="D1369" s="259"/>
      <c r="E1369" s="259"/>
      <c r="F1369" s="270"/>
      <c r="G1369" s="259"/>
      <c r="H1369" s="259"/>
      <c r="I1369" s="259"/>
      <c r="J1369" s="259"/>
    </row>
    <row r="1370" spans="1:10">
      <c r="A1370" s="259"/>
      <c r="B1370" s="259"/>
      <c r="C1370" s="259"/>
      <c r="D1370" s="259"/>
      <c r="E1370" s="259"/>
      <c r="F1370" s="270"/>
      <c r="G1370" s="259"/>
      <c r="H1370" s="259"/>
      <c r="I1370" s="259"/>
      <c r="J1370" s="259"/>
    </row>
    <row r="1371" spans="1:10">
      <c r="A1371" s="259"/>
      <c r="B1371" s="259"/>
      <c r="C1371" s="259"/>
      <c r="D1371" s="259"/>
      <c r="E1371" s="259"/>
      <c r="F1371" s="270"/>
      <c r="G1371" s="259"/>
      <c r="H1371" s="259"/>
      <c r="I1371" s="259"/>
      <c r="J1371" s="259"/>
    </row>
    <row r="1372" spans="1:10">
      <c r="A1372" s="259"/>
      <c r="B1372" s="259"/>
      <c r="C1372" s="259"/>
      <c r="D1372" s="259"/>
      <c r="E1372" s="259"/>
      <c r="F1372" s="270"/>
      <c r="G1372" s="259"/>
      <c r="H1372" s="259"/>
      <c r="I1372" s="259"/>
      <c r="J1372" s="259"/>
    </row>
    <row r="1373" spans="1:10">
      <c r="A1373" s="259"/>
      <c r="B1373" s="259"/>
      <c r="C1373" s="259"/>
      <c r="D1373" s="259"/>
      <c r="E1373" s="259"/>
      <c r="F1373" s="270"/>
      <c r="G1373" s="259"/>
      <c r="H1373" s="259"/>
      <c r="I1373" s="259"/>
      <c r="J1373" s="259"/>
    </row>
    <row r="1374" spans="1:10">
      <c r="A1374" s="259"/>
      <c r="B1374" s="259"/>
      <c r="C1374" s="259"/>
      <c r="D1374" s="259"/>
      <c r="E1374" s="259"/>
      <c r="F1374" s="270"/>
      <c r="G1374" s="259"/>
      <c r="H1374" s="259"/>
      <c r="I1374" s="259"/>
      <c r="J1374" s="259"/>
    </row>
    <row r="1375" spans="1:10">
      <c r="A1375" s="259"/>
      <c r="B1375" s="259"/>
      <c r="C1375" s="259"/>
      <c r="D1375" s="259"/>
      <c r="E1375" s="259"/>
      <c r="F1375" s="270"/>
      <c r="G1375" s="259"/>
      <c r="H1375" s="259"/>
      <c r="I1375" s="259"/>
      <c r="J1375" s="259"/>
    </row>
    <row r="1376" spans="1:10">
      <c r="A1376" s="259"/>
      <c r="B1376" s="259"/>
      <c r="C1376" s="259"/>
      <c r="D1376" s="259"/>
      <c r="E1376" s="259"/>
      <c r="F1376" s="270"/>
      <c r="G1376" s="259"/>
      <c r="H1376" s="259"/>
      <c r="I1376" s="259"/>
      <c r="J1376" s="259"/>
    </row>
    <row r="1377" spans="1:10">
      <c r="A1377" s="259"/>
      <c r="B1377" s="259"/>
      <c r="C1377" s="259"/>
      <c r="D1377" s="259"/>
      <c r="E1377" s="259"/>
      <c r="F1377" s="270"/>
      <c r="G1377" s="259"/>
      <c r="H1377" s="259"/>
      <c r="I1377" s="259"/>
      <c r="J1377" s="259"/>
    </row>
    <row r="1378" spans="1:10">
      <c r="A1378" s="259"/>
      <c r="B1378" s="259"/>
      <c r="C1378" s="259"/>
      <c r="D1378" s="259"/>
      <c r="E1378" s="259"/>
      <c r="F1378" s="270"/>
      <c r="G1378" s="259"/>
      <c r="H1378" s="259"/>
      <c r="I1378" s="259"/>
      <c r="J1378" s="259"/>
    </row>
    <row r="1379" spans="1:10">
      <c r="A1379" s="259"/>
      <c r="B1379" s="259"/>
      <c r="C1379" s="259"/>
      <c r="D1379" s="259"/>
      <c r="E1379" s="259"/>
      <c r="F1379" s="270"/>
      <c r="G1379" s="259"/>
      <c r="H1379" s="259"/>
      <c r="I1379" s="259"/>
      <c r="J1379" s="259"/>
    </row>
    <row r="1380" spans="1:10">
      <c r="A1380" s="259"/>
      <c r="B1380" s="259"/>
      <c r="C1380" s="259"/>
      <c r="D1380" s="259"/>
      <c r="E1380" s="259"/>
      <c r="F1380" s="270"/>
      <c r="G1380" s="259"/>
      <c r="H1380" s="259"/>
      <c r="I1380" s="259"/>
      <c r="J1380" s="259"/>
    </row>
    <row r="1381" spans="1:10">
      <c r="A1381" s="259"/>
      <c r="B1381" s="259"/>
      <c r="C1381" s="259"/>
      <c r="D1381" s="259"/>
      <c r="E1381" s="259"/>
      <c r="F1381" s="270"/>
      <c r="G1381" s="259"/>
      <c r="H1381" s="259"/>
      <c r="I1381" s="259"/>
      <c r="J1381" s="259"/>
    </row>
    <row r="1382" spans="1:10">
      <c r="A1382" s="259"/>
      <c r="B1382" s="259"/>
      <c r="C1382" s="259"/>
      <c r="D1382" s="259"/>
      <c r="E1382" s="259"/>
      <c r="F1382" s="270"/>
      <c r="G1382" s="259"/>
      <c r="H1382" s="259"/>
      <c r="I1382" s="259"/>
      <c r="J1382" s="259"/>
    </row>
    <row r="1383" spans="1:10">
      <c r="A1383" s="259"/>
      <c r="B1383" s="259"/>
      <c r="C1383" s="259"/>
      <c r="D1383" s="259"/>
      <c r="E1383" s="259"/>
      <c r="F1383" s="270"/>
      <c r="G1383" s="259"/>
      <c r="H1383" s="259"/>
      <c r="I1383" s="259"/>
      <c r="J1383" s="259"/>
    </row>
    <row r="1384" spans="1:10">
      <c r="A1384" s="259"/>
      <c r="B1384" s="259"/>
      <c r="C1384" s="259"/>
      <c r="D1384" s="259"/>
      <c r="E1384" s="259"/>
      <c r="F1384" s="270"/>
      <c r="G1384" s="259"/>
      <c r="H1384" s="259"/>
      <c r="I1384" s="259"/>
      <c r="J1384" s="259"/>
    </row>
    <row r="1385" spans="1:10">
      <c r="A1385" s="259"/>
      <c r="B1385" s="259"/>
      <c r="C1385" s="259"/>
      <c r="D1385" s="259"/>
      <c r="E1385" s="259"/>
      <c r="F1385" s="270"/>
      <c r="G1385" s="259"/>
      <c r="H1385" s="259"/>
      <c r="I1385" s="259"/>
      <c r="J1385" s="259"/>
    </row>
    <row r="1386" spans="1:10">
      <c r="A1386" s="259"/>
      <c r="B1386" s="259"/>
      <c r="C1386" s="259"/>
      <c r="D1386" s="259"/>
      <c r="E1386" s="259"/>
      <c r="F1386" s="270"/>
      <c r="G1386" s="259"/>
      <c r="H1386" s="259"/>
      <c r="I1386" s="259"/>
      <c r="J1386" s="259"/>
    </row>
    <row r="1387" spans="1:10">
      <c r="A1387" s="259"/>
      <c r="B1387" s="259"/>
      <c r="C1387" s="259"/>
      <c r="D1387" s="259"/>
      <c r="E1387" s="259"/>
      <c r="F1387" s="270"/>
      <c r="G1387" s="259"/>
      <c r="H1387" s="259"/>
      <c r="I1387" s="259"/>
      <c r="J1387" s="259"/>
    </row>
    <row r="1388" spans="1:10">
      <c r="A1388" s="259"/>
      <c r="B1388" s="259"/>
      <c r="C1388" s="259"/>
      <c r="D1388" s="259"/>
      <c r="E1388" s="259"/>
      <c r="F1388" s="270"/>
      <c r="G1388" s="259"/>
      <c r="H1388" s="259"/>
      <c r="I1388" s="259"/>
      <c r="J1388" s="259"/>
    </row>
    <row r="1389" spans="1:10">
      <c r="A1389" s="259"/>
      <c r="B1389" s="259"/>
      <c r="C1389" s="259"/>
      <c r="D1389" s="259"/>
      <c r="E1389" s="259"/>
      <c r="F1389" s="270"/>
      <c r="G1389" s="259"/>
      <c r="H1389" s="259"/>
      <c r="I1389" s="259"/>
      <c r="J1389" s="259"/>
    </row>
    <row r="1390" spans="1:10">
      <c r="A1390" s="259"/>
      <c r="B1390" s="259"/>
      <c r="C1390" s="259"/>
      <c r="D1390" s="259"/>
      <c r="E1390" s="259"/>
      <c r="F1390" s="270"/>
      <c r="G1390" s="259"/>
      <c r="H1390" s="259"/>
      <c r="I1390" s="259"/>
      <c r="J1390" s="259"/>
    </row>
    <row r="1391" spans="1:10">
      <c r="A1391" s="259"/>
      <c r="B1391" s="259"/>
      <c r="C1391" s="259"/>
      <c r="D1391" s="259"/>
      <c r="E1391" s="259"/>
      <c r="F1391" s="270"/>
      <c r="G1391" s="259"/>
      <c r="H1391" s="259"/>
      <c r="I1391" s="259"/>
      <c r="J1391" s="259"/>
    </row>
    <row r="1392" spans="1:10">
      <c r="A1392" s="259"/>
      <c r="B1392" s="259"/>
      <c r="C1392" s="259"/>
      <c r="D1392" s="259"/>
      <c r="E1392" s="259"/>
      <c r="F1392" s="270"/>
      <c r="G1392" s="259"/>
      <c r="H1392" s="259"/>
      <c r="I1392" s="259"/>
      <c r="J1392" s="259"/>
    </row>
    <row r="1393" spans="1:10">
      <c r="A1393" s="259"/>
      <c r="B1393" s="259"/>
      <c r="C1393" s="259"/>
      <c r="D1393" s="259"/>
      <c r="E1393" s="259"/>
      <c r="F1393" s="270"/>
      <c r="G1393" s="259"/>
      <c r="H1393" s="259"/>
      <c r="I1393" s="259"/>
      <c r="J1393" s="259"/>
    </row>
    <row r="1394" spans="1:10">
      <c r="A1394" s="259"/>
      <c r="B1394" s="259"/>
      <c r="C1394" s="259"/>
      <c r="D1394" s="259"/>
      <c r="E1394" s="259"/>
      <c r="F1394" s="270"/>
      <c r="G1394" s="259"/>
      <c r="H1394" s="259"/>
      <c r="I1394" s="259"/>
      <c r="J1394" s="259"/>
    </row>
    <row r="1395" spans="1:10">
      <c r="A1395" s="259"/>
      <c r="B1395" s="259"/>
      <c r="C1395" s="259"/>
      <c r="D1395" s="259"/>
      <c r="E1395" s="259"/>
      <c r="F1395" s="270"/>
      <c r="G1395" s="259"/>
      <c r="H1395" s="259"/>
      <c r="I1395" s="259"/>
      <c r="J1395" s="259"/>
    </row>
    <row r="1396" spans="1:10">
      <c r="A1396" s="259"/>
      <c r="B1396" s="259"/>
      <c r="C1396" s="259"/>
      <c r="D1396" s="259"/>
      <c r="E1396" s="259"/>
      <c r="F1396" s="270"/>
      <c r="G1396" s="259"/>
      <c r="H1396" s="259"/>
      <c r="I1396" s="259"/>
      <c r="J1396" s="259"/>
    </row>
    <row r="1397" spans="1:10">
      <c r="A1397" s="259"/>
      <c r="B1397" s="259"/>
      <c r="C1397" s="259"/>
      <c r="D1397" s="259"/>
      <c r="E1397" s="259"/>
      <c r="F1397" s="270"/>
      <c r="G1397" s="259"/>
      <c r="H1397" s="259"/>
      <c r="I1397" s="259"/>
      <c r="J1397" s="259"/>
    </row>
    <row r="1398" spans="1:10">
      <c r="A1398" s="259"/>
      <c r="B1398" s="259"/>
      <c r="C1398" s="259"/>
      <c r="D1398" s="259"/>
      <c r="E1398" s="259"/>
      <c r="F1398" s="270"/>
      <c r="G1398" s="259"/>
      <c r="H1398" s="259"/>
      <c r="I1398" s="259"/>
      <c r="J1398" s="259"/>
    </row>
    <row r="1399" spans="1:10">
      <c r="A1399" s="259"/>
      <c r="B1399" s="259"/>
      <c r="C1399" s="259"/>
      <c r="D1399" s="259"/>
      <c r="E1399" s="259"/>
      <c r="F1399" s="270"/>
      <c r="G1399" s="259"/>
      <c r="H1399" s="259"/>
      <c r="I1399" s="259"/>
      <c r="J1399" s="259"/>
    </row>
    <row r="1400" spans="1:10">
      <c r="A1400" s="259"/>
      <c r="B1400" s="259"/>
      <c r="C1400" s="259"/>
      <c r="D1400" s="259"/>
      <c r="E1400" s="259"/>
      <c r="F1400" s="270"/>
      <c r="G1400" s="259"/>
      <c r="H1400" s="259"/>
      <c r="I1400" s="259"/>
      <c r="J1400" s="259"/>
    </row>
    <row r="1401" spans="1:10">
      <c r="A1401" s="259"/>
      <c r="B1401" s="259"/>
      <c r="C1401" s="259"/>
      <c r="D1401" s="259"/>
      <c r="E1401" s="259"/>
      <c r="F1401" s="270"/>
      <c r="G1401" s="259"/>
      <c r="H1401" s="259"/>
      <c r="I1401" s="259"/>
      <c r="J1401" s="259"/>
    </row>
    <row r="1402" spans="1:10">
      <c r="A1402" s="259"/>
      <c r="B1402" s="259"/>
      <c r="C1402" s="259"/>
      <c r="D1402" s="259"/>
      <c r="E1402" s="259"/>
      <c r="F1402" s="270"/>
      <c r="G1402" s="259"/>
      <c r="H1402" s="259"/>
      <c r="I1402" s="259"/>
      <c r="J1402" s="259"/>
    </row>
    <row r="1403" spans="1:10">
      <c r="A1403" s="259"/>
      <c r="B1403" s="259"/>
      <c r="C1403" s="259"/>
      <c r="D1403" s="259"/>
      <c r="E1403" s="259"/>
      <c r="F1403" s="270"/>
      <c r="G1403" s="259"/>
      <c r="H1403" s="259"/>
      <c r="I1403" s="259"/>
      <c r="J1403" s="259"/>
    </row>
    <row r="1404" spans="1:10">
      <c r="A1404" s="259"/>
      <c r="B1404" s="259"/>
      <c r="C1404" s="259"/>
      <c r="D1404" s="259"/>
      <c r="E1404" s="259"/>
      <c r="F1404" s="270"/>
      <c r="G1404" s="259"/>
      <c r="H1404" s="259"/>
      <c r="I1404" s="259"/>
      <c r="J1404" s="259"/>
    </row>
    <row r="1405" spans="1:10">
      <c r="A1405" s="259"/>
      <c r="B1405" s="259"/>
      <c r="C1405" s="259"/>
      <c r="D1405" s="259"/>
      <c r="E1405" s="259"/>
      <c r="F1405" s="270"/>
      <c r="G1405" s="259"/>
      <c r="H1405" s="259"/>
      <c r="I1405" s="259"/>
      <c r="J1405" s="259"/>
    </row>
    <row r="1406" spans="1:10">
      <c r="A1406" s="259"/>
      <c r="B1406" s="259"/>
      <c r="C1406" s="259"/>
      <c r="D1406" s="259"/>
      <c r="E1406" s="259"/>
      <c r="F1406" s="270"/>
      <c r="G1406" s="259"/>
      <c r="H1406" s="259"/>
      <c r="I1406" s="259"/>
      <c r="J1406" s="259"/>
    </row>
    <row r="1407" spans="1:10">
      <c r="A1407" s="259"/>
      <c r="B1407" s="259"/>
      <c r="C1407" s="259"/>
      <c r="D1407" s="259"/>
      <c r="E1407" s="259"/>
      <c r="F1407" s="270"/>
      <c r="G1407" s="259"/>
      <c r="H1407" s="259"/>
      <c r="I1407" s="259"/>
      <c r="J1407" s="259"/>
    </row>
    <row r="1408" spans="1:10">
      <c r="A1408" s="259"/>
      <c r="B1408" s="259"/>
      <c r="C1408" s="259"/>
      <c r="D1408" s="259"/>
      <c r="E1408" s="259"/>
      <c r="F1408" s="270"/>
      <c r="G1408" s="259"/>
      <c r="H1408" s="259"/>
      <c r="I1408" s="259"/>
      <c r="J1408" s="259"/>
    </row>
    <row r="1409" spans="1:10">
      <c r="A1409" s="259"/>
      <c r="B1409" s="259"/>
      <c r="C1409" s="259"/>
      <c r="D1409" s="259"/>
      <c r="E1409" s="259"/>
      <c r="F1409" s="270"/>
      <c r="G1409" s="259"/>
      <c r="H1409" s="259"/>
      <c r="I1409" s="259"/>
      <c r="J1409" s="259"/>
    </row>
    <row r="1410" spans="1:10">
      <c r="A1410" s="259"/>
      <c r="B1410" s="259"/>
      <c r="C1410" s="259"/>
      <c r="D1410" s="259"/>
      <c r="E1410" s="259"/>
      <c r="F1410" s="270"/>
      <c r="G1410" s="259"/>
      <c r="H1410" s="259"/>
      <c r="I1410" s="259"/>
      <c r="J1410" s="259"/>
    </row>
    <row r="1411" spans="1:10">
      <c r="A1411" s="259"/>
      <c r="B1411" s="259"/>
      <c r="C1411" s="259"/>
      <c r="D1411" s="259"/>
      <c r="E1411" s="259"/>
      <c r="F1411" s="270"/>
      <c r="G1411" s="259"/>
      <c r="H1411" s="259"/>
      <c r="I1411" s="259"/>
      <c r="J1411" s="259"/>
    </row>
    <row r="1412" spans="1:10">
      <c r="A1412" s="259"/>
      <c r="B1412" s="259"/>
      <c r="C1412" s="259"/>
      <c r="D1412" s="259"/>
      <c r="E1412" s="259"/>
      <c r="F1412" s="270"/>
      <c r="G1412" s="259"/>
      <c r="H1412" s="259"/>
      <c r="I1412" s="259"/>
      <c r="J1412" s="259"/>
    </row>
    <row r="1413" spans="1:10">
      <c r="A1413" s="259"/>
      <c r="B1413" s="259"/>
      <c r="C1413" s="259"/>
      <c r="D1413" s="259"/>
      <c r="E1413" s="259"/>
      <c r="F1413" s="270"/>
      <c r="G1413" s="259"/>
      <c r="H1413" s="259"/>
      <c r="I1413" s="259"/>
      <c r="J1413" s="259"/>
    </row>
    <row r="1414" spans="1:10">
      <c r="A1414" s="259"/>
      <c r="B1414" s="259"/>
      <c r="C1414" s="259"/>
      <c r="D1414" s="259"/>
      <c r="E1414" s="259"/>
      <c r="F1414" s="270"/>
      <c r="G1414" s="259"/>
      <c r="H1414" s="259"/>
      <c r="I1414" s="259"/>
      <c r="J1414" s="259"/>
    </row>
    <row r="1415" spans="1:10">
      <c r="A1415" s="259"/>
      <c r="B1415" s="259"/>
      <c r="C1415" s="259"/>
      <c r="D1415" s="259"/>
      <c r="E1415" s="259"/>
      <c r="F1415" s="270"/>
      <c r="G1415" s="259"/>
      <c r="H1415" s="259"/>
      <c r="I1415" s="259"/>
      <c r="J1415" s="259"/>
    </row>
    <row r="1416" spans="1:10">
      <c r="A1416" s="259"/>
      <c r="B1416" s="259"/>
      <c r="C1416" s="259"/>
      <c r="D1416" s="259"/>
      <c r="E1416" s="259"/>
      <c r="F1416" s="270"/>
      <c r="G1416" s="259"/>
      <c r="H1416" s="259"/>
      <c r="I1416" s="259"/>
      <c r="J1416" s="259"/>
    </row>
    <row r="1417" spans="1:10">
      <c r="A1417" s="259"/>
      <c r="B1417" s="259"/>
      <c r="C1417" s="259"/>
      <c r="D1417" s="259"/>
      <c r="E1417" s="259"/>
      <c r="F1417" s="270"/>
      <c r="G1417" s="259"/>
      <c r="H1417" s="259"/>
      <c r="I1417" s="259"/>
      <c r="J1417" s="259"/>
    </row>
    <row r="1418" spans="1:10">
      <c r="A1418" s="259"/>
      <c r="B1418" s="259"/>
      <c r="C1418" s="259"/>
      <c r="D1418" s="259"/>
      <c r="E1418" s="259"/>
      <c r="F1418" s="270"/>
      <c r="G1418" s="259"/>
      <c r="H1418" s="259"/>
      <c r="I1418" s="259"/>
      <c r="J1418" s="259"/>
    </row>
    <row r="1419" spans="1:10">
      <c r="A1419" s="259"/>
      <c r="B1419" s="259"/>
      <c r="C1419" s="259"/>
      <c r="D1419" s="259"/>
      <c r="E1419" s="259"/>
      <c r="F1419" s="270"/>
      <c r="G1419" s="259"/>
      <c r="H1419" s="259"/>
      <c r="I1419" s="259"/>
      <c r="J1419" s="259"/>
    </row>
    <row r="1420" spans="1:10">
      <c r="A1420" s="259"/>
      <c r="B1420" s="259"/>
      <c r="C1420" s="259"/>
      <c r="D1420" s="259"/>
      <c r="E1420" s="259"/>
      <c r="F1420" s="270"/>
      <c r="G1420" s="259"/>
      <c r="H1420" s="259"/>
      <c r="I1420" s="259"/>
      <c r="J1420" s="259"/>
    </row>
    <row r="1421" spans="1:10">
      <c r="A1421" s="259"/>
      <c r="B1421" s="259"/>
      <c r="C1421" s="259"/>
      <c r="D1421" s="259"/>
      <c r="E1421" s="259"/>
      <c r="F1421" s="270"/>
      <c r="G1421" s="259"/>
      <c r="H1421" s="259"/>
      <c r="I1421" s="259"/>
      <c r="J1421" s="259"/>
    </row>
    <row r="1422" spans="1:10">
      <c r="A1422" s="259"/>
      <c r="B1422" s="259"/>
      <c r="C1422" s="259"/>
      <c r="D1422" s="259"/>
      <c r="E1422" s="259"/>
      <c r="F1422" s="270"/>
      <c r="G1422" s="259"/>
      <c r="H1422" s="259"/>
      <c r="I1422" s="259"/>
      <c r="J1422" s="259"/>
    </row>
    <row r="1423" spans="1:10">
      <c r="A1423" s="259"/>
      <c r="B1423" s="259"/>
      <c r="C1423" s="259"/>
      <c r="D1423" s="259"/>
      <c r="E1423" s="259"/>
      <c r="F1423" s="270"/>
      <c r="G1423" s="259"/>
      <c r="H1423" s="259"/>
      <c r="I1423" s="259"/>
      <c r="J1423" s="259"/>
    </row>
    <row r="1424" spans="1:10">
      <c r="A1424" s="259"/>
      <c r="B1424" s="259"/>
      <c r="C1424" s="259"/>
      <c r="D1424" s="259"/>
      <c r="E1424" s="259"/>
      <c r="F1424" s="270"/>
      <c r="G1424" s="259"/>
      <c r="H1424" s="259"/>
      <c r="I1424" s="259"/>
      <c r="J1424" s="259"/>
    </row>
    <row r="1425" spans="1:10">
      <c r="A1425" s="259"/>
      <c r="B1425" s="259"/>
      <c r="C1425" s="259"/>
      <c r="D1425" s="259"/>
      <c r="E1425" s="259"/>
      <c r="F1425" s="270"/>
      <c r="G1425" s="259"/>
      <c r="H1425" s="259"/>
      <c r="I1425" s="259"/>
      <c r="J1425" s="259"/>
    </row>
    <row r="1426" spans="1:10">
      <c r="A1426" s="259"/>
      <c r="B1426" s="259"/>
      <c r="C1426" s="259"/>
      <c r="D1426" s="259"/>
      <c r="E1426" s="259"/>
      <c r="F1426" s="270"/>
      <c r="G1426" s="259"/>
      <c r="H1426" s="259"/>
      <c r="I1426" s="259"/>
      <c r="J1426" s="259"/>
    </row>
    <row r="1427" spans="1:10">
      <c r="A1427" s="259"/>
      <c r="B1427" s="259"/>
      <c r="C1427" s="259"/>
      <c r="D1427" s="259"/>
      <c r="E1427" s="259"/>
      <c r="F1427" s="270"/>
      <c r="G1427" s="259"/>
      <c r="H1427" s="259"/>
      <c r="I1427" s="259"/>
      <c r="J1427" s="259"/>
    </row>
    <row r="1428" spans="1:10">
      <c r="A1428" s="259"/>
      <c r="B1428" s="259"/>
      <c r="C1428" s="259"/>
      <c r="D1428" s="259"/>
      <c r="E1428" s="259"/>
      <c r="F1428" s="270"/>
      <c r="G1428" s="259"/>
      <c r="H1428" s="259"/>
      <c r="I1428" s="259"/>
      <c r="J1428" s="259"/>
    </row>
    <row r="1429" spans="1:10">
      <c r="A1429" s="259"/>
      <c r="B1429" s="259"/>
      <c r="C1429" s="259"/>
      <c r="D1429" s="259"/>
      <c r="E1429" s="259"/>
      <c r="F1429" s="270"/>
      <c r="G1429" s="259"/>
      <c r="H1429" s="259"/>
      <c r="I1429" s="259"/>
      <c r="J1429" s="259"/>
    </row>
    <row r="1430" spans="1:10">
      <c r="A1430" s="259"/>
      <c r="B1430" s="259"/>
      <c r="C1430" s="259"/>
      <c r="D1430" s="259"/>
      <c r="E1430" s="259"/>
      <c r="F1430" s="270"/>
      <c r="G1430" s="259"/>
      <c r="H1430" s="259"/>
      <c r="I1430" s="259"/>
      <c r="J1430" s="259"/>
    </row>
    <row r="1431" spans="1:10">
      <c r="A1431" s="259"/>
      <c r="B1431" s="259"/>
      <c r="C1431" s="259"/>
      <c r="D1431" s="259"/>
      <c r="E1431" s="259"/>
      <c r="F1431" s="270"/>
      <c r="G1431" s="259"/>
      <c r="H1431" s="259"/>
      <c r="I1431" s="259"/>
      <c r="J1431" s="259"/>
    </row>
    <row r="1432" spans="1:10">
      <c r="A1432" s="259"/>
      <c r="B1432" s="259"/>
      <c r="C1432" s="259"/>
      <c r="D1432" s="259"/>
      <c r="E1432" s="259"/>
      <c r="F1432" s="270"/>
      <c r="G1432" s="259"/>
      <c r="H1432" s="259"/>
      <c r="I1432" s="259"/>
      <c r="J1432" s="259"/>
    </row>
    <row r="1433" spans="1:10">
      <c r="A1433" s="259"/>
      <c r="B1433" s="259"/>
      <c r="C1433" s="259"/>
      <c r="D1433" s="259"/>
      <c r="E1433" s="259"/>
      <c r="F1433" s="270"/>
      <c r="G1433" s="259"/>
      <c r="H1433" s="259"/>
      <c r="I1433" s="259"/>
      <c r="J1433" s="259"/>
    </row>
    <row r="1434" spans="1:10">
      <c r="A1434" s="259"/>
      <c r="B1434" s="259"/>
      <c r="C1434" s="259"/>
      <c r="D1434" s="259"/>
      <c r="E1434" s="259"/>
      <c r="F1434" s="270"/>
      <c r="G1434" s="259"/>
      <c r="H1434" s="259"/>
      <c r="I1434" s="259"/>
      <c r="J1434" s="259"/>
    </row>
    <row r="1435" spans="1:10">
      <c r="A1435" s="259"/>
      <c r="B1435" s="259"/>
      <c r="C1435" s="259"/>
      <c r="D1435" s="259"/>
      <c r="E1435" s="259"/>
      <c r="F1435" s="270"/>
      <c r="G1435" s="259"/>
      <c r="H1435" s="259"/>
      <c r="I1435" s="259"/>
      <c r="J1435" s="259"/>
    </row>
    <row r="1436" spans="1:10">
      <c r="A1436" s="259"/>
      <c r="B1436" s="259"/>
      <c r="C1436" s="259"/>
      <c r="D1436" s="259"/>
      <c r="E1436" s="259"/>
      <c r="F1436" s="270"/>
      <c r="G1436" s="259"/>
      <c r="H1436" s="259"/>
      <c r="I1436" s="259"/>
      <c r="J1436" s="259"/>
    </row>
    <row r="1437" spans="1:10">
      <c r="A1437" s="259"/>
      <c r="B1437" s="259"/>
      <c r="C1437" s="259"/>
      <c r="D1437" s="259"/>
      <c r="E1437" s="259"/>
      <c r="F1437" s="270"/>
      <c r="G1437" s="259"/>
      <c r="H1437" s="259"/>
      <c r="I1437" s="259"/>
      <c r="J1437" s="259"/>
    </row>
    <row r="1438" spans="1:10">
      <c r="A1438" s="259"/>
      <c r="B1438" s="259"/>
      <c r="C1438" s="259"/>
      <c r="D1438" s="259"/>
      <c r="E1438" s="259"/>
      <c r="F1438" s="270"/>
      <c r="G1438" s="259"/>
      <c r="H1438" s="259"/>
      <c r="I1438" s="259"/>
      <c r="J1438" s="259"/>
    </row>
    <row r="1439" spans="1:10">
      <c r="A1439" s="259"/>
      <c r="B1439" s="259"/>
      <c r="C1439" s="259"/>
      <c r="D1439" s="259"/>
      <c r="E1439" s="259"/>
      <c r="F1439" s="270"/>
      <c r="G1439" s="259"/>
      <c r="H1439" s="259"/>
      <c r="I1439" s="259"/>
      <c r="J1439" s="259"/>
    </row>
    <row r="1440" spans="1:10">
      <c r="A1440" s="259"/>
      <c r="B1440" s="259"/>
      <c r="C1440" s="259"/>
      <c r="D1440" s="259"/>
      <c r="E1440" s="259"/>
      <c r="F1440" s="270"/>
      <c r="G1440" s="259"/>
      <c r="H1440" s="259"/>
      <c r="I1440" s="259"/>
      <c r="J1440" s="259"/>
    </row>
    <row r="1441" spans="1:10">
      <c r="A1441" s="259"/>
      <c r="B1441" s="259"/>
      <c r="C1441" s="259"/>
      <c r="D1441" s="259"/>
      <c r="E1441" s="259"/>
      <c r="F1441" s="270"/>
      <c r="G1441" s="259"/>
      <c r="H1441" s="259"/>
      <c r="I1441" s="259"/>
      <c r="J1441" s="259"/>
    </row>
    <row r="1442" spans="1:10">
      <c r="A1442" s="259"/>
      <c r="B1442" s="259"/>
      <c r="C1442" s="259"/>
      <c r="D1442" s="259"/>
      <c r="E1442" s="259"/>
      <c r="F1442" s="270"/>
      <c r="G1442" s="259"/>
      <c r="H1442" s="259"/>
      <c r="I1442" s="259"/>
      <c r="J1442" s="259"/>
    </row>
    <row r="1443" spans="1:10">
      <c r="A1443" s="259"/>
      <c r="B1443" s="259"/>
      <c r="C1443" s="259"/>
      <c r="D1443" s="259"/>
      <c r="E1443" s="259"/>
      <c r="F1443" s="270"/>
      <c r="G1443" s="259"/>
      <c r="H1443" s="259"/>
      <c r="I1443" s="259"/>
      <c r="J1443" s="259"/>
    </row>
    <row r="1444" spans="1:10">
      <c r="A1444" s="259"/>
      <c r="B1444" s="259"/>
      <c r="C1444" s="259"/>
      <c r="D1444" s="259"/>
      <c r="E1444" s="259"/>
      <c r="F1444" s="270"/>
      <c r="G1444" s="259"/>
      <c r="H1444" s="259"/>
      <c r="I1444" s="259"/>
      <c r="J1444" s="259"/>
    </row>
    <row r="1445" spans="1:10">
      <c r="A1445" s="259"/>
      <c r="B1445" s="259"/>
      <c r="C1445" s="259"/>
      <c r="D1445" s="259"/>
      <c r="E1445" s="259"/>
      <c r="F1445" s="270"/>
      <c r="G1445" s="259"/>
      <c r="H1445" s="259"/>
      <c r="I1445" s="259"/>
      <c r="J1445" s="259"/>
    </row>
    <row r="1446" spans="1:10">
      <c r="A1446" s="259"/>
      <c r="B1446" s="259"/>
      <c r="C1446" s="259"/>
      <c r="D1446" s="259"/>
      <c r="E1446" s="259"/>
      <c r="F1446" s="270"/>
      <c r="G1446" s="259"/>
      <c r="H1446" s="259"/>
      <c r="I1446" s="259"/>
      <c r="J1446" s="259"/>
    </row>
    <row r="1447" spans="1:10">
      <c r="A1447" s="259"/>
      <c r="B1447" s="259"/>
      <c r="C1447" s="259"/>
      <c r="D1447" s="259"/>
      <c r="E1447" s="259"/>
      <c r="F1447" s="270"/>
      <c r="G1447" s="259"/>
      <c r="H1447" s="259"/>
      <c r="I1447" s="259"/>
      <c r="J1447" s="259"/>
    </row>
    <row r="1448" spans="1:10">
      <c r="A1448" s="259"/>
      <c r="B1448" s="259"/>
      <c r="C1448" s="259"/>
      <c r="D1448" s="259"/>
      <c r="E1448" s="259"/>
      <c r="F1448" s="270"/>
      <c r="G1448" s="259"/>
      <c r="H1448" s="259"/>
      <c r="I1448" s="259"/>
      <c r="J1448" s="259"/>
    </row>
    <row r="1449" spans="1:10">
      <c r="A1449" s="259"/>
      <c r="B1449" s="259"/>
      <c r="C1449" s="259"/>
      <c r="D1449" s="259"/>
      <c r="E1449" s="259"/>
      <c r="F1449" s="270"/>
      <c r="G1449" s="259"/>
      <c r="H1449" s="259"/>
      <c r="I1449" s="259"/>
      <c r="J1449" s="259"/>
    </row>
    <row r="1450" spans="1:10">
      <c r="A1450" s="259"/>
      <c r="B1450" s="259"/>
      <c r="C1450" s="259"/>
      <c r="D1450" s="259"/>
      <c r="E1450" s="259"/>
      <c r="F1450" s="270"/>
      <c r="G1450" s="259"/>
      <c r="H1450" s="259"/>
      <c r="I1450" s="259"/>
      <c r="J1450" s="259"/>
    </row>
    <row r="1451" spans="1:10">
      <c r="A1451" s="259"/>
      <c r="B1451" s="259"/>
      <c r="C1451" s="259"/>
      <c r="D1451" s="259"/>
      <c r="E1451" s="259"/>
      <c r="F1451" s="270"/>
      <c r="G1451" s="259"/>
      <c r="H1451" s="259"/>
      <c r="I1451" s="259"/>
      <c r="J1451" s="259"/>
    </row>
    <row r="1452" spans="1:10">
      <c r="A1452" s="259"/>
      <c r="B1452" s="259"/>
      <c r="C1452" s="259"/>
      <c r="D1452" s="259"/>
      <c r="E1452" s="259"/>
      <c r="F1452" s="270"/>
      <c r="G1452" s="259"/>
      <c r="H1452" s="259"/>
      <c r="I1452" s="259"/>
      <c r="J1452" s="259"/>
    </row>
    <row r="1453" spans="1:10">
      <c r="A1453" s="259"/>
      <c r="B1453" s="259"/>
      <c r="C1453" s="259"/>
      <c r="D1453" s="259"/>
      <c r="E1453" s="259"/>
      <c r="F1453" s="270"/>
      <c r="G1453" s="259"/>
      <c r="H1453" s="259"/>
      <c r="I1453" s="259"/>
      <c r="J1453" s="259"/>
    </row>
    <row r="1454" spans="1:10">
      <c r="A1454" s="259"/>
      <c r="B1454" s="259"/>
      <c r="C1454" s="259"/>
      <c r="D1454" s="259"/>
      <c r="E1454" s="259"/>
      <c r="F1454" s="270"/>
      <c r="G1454" s="259"/>
      <c r="H1454" s="259"/>
      <c r="I1454" s="259"/>
      <c r="J1454" s="259"/>
    </row>
    <row r="1455" spans="1:10">
      <c r="A1455" s="259"/>
      <c r="B1455" s="259"/>
      <c r="C1455" s="259"/>
      <c r="D1455" s="259"/>
      <c r="E1455" s="259"/>
      <c r="F1455" s="270"/>
      <c r="G1455" s="259"/>
      <c r="H1455" s="259"/>
      <c r="I1455" s="259"/>
      <c r="J1455" s="259"/>
    </row>
    <row r="1456" spans="1:10">
      <c r="A1456" s="259"/>
      <c r="B1456" s="259"/>
      <c r="C1456" s="259"/>
      <c r="D1456" s="259"/>
      <c r="E1456" s="259"/>
      <c r="F1456" s="270"/>
      <c r="G1456" s="259"/>
      <c r="H1456" s="259"/>
      <c r="I1456" s="259"/>
      <c r="J1456" s="259"/>
    </row>
    <row r="1457" spans="1:10">
      <c r="A1457" s="259"/>
      <c r="B1457" s="259"/>
      <c r="C1457" s="259"/>
      <c r="D1457" s="259"/>
      <c r="E1457" s="259"/>
      <c r="F1457" s="270"/>
      <c r="G1457" s="259"/>
      <c r="H1457" s="259"/>
      <c r="I1457" s="259"/>
      <c r="J1457" s="259"/>
    </row>
    <row r="1458" spans="1:10">
      <c r="A1458" s="259"/>
      <c r="B1458" s="259"/>
      <c r="C1458" s="259"/>
      <c r="D1458" s="259"/>
      <c r="E1458" s="259"/>
      <c r="F1458" s="270"/>
      <c r="G1458" s="259"/>
      <c r="H1458" s="259"/>
      <c r="I1458" s="259"/>
      <c r="J1458" s="259"/>
    </row>
    <row r="1459" spans="1:10">
      <c r="A1459" s="259"/>
      <c r="B1459" s="259"/>
      <c r="C1459" s="259"/>
      <c r="D1459" s="259"/>
      <c r="E1459" s="259"/>
      <c r="F1459" s="270"/>
      <c r="G1459" s="259"/>
      <c r="H1459" s="259"/>
      <c r="I1459" s="259"/>
      <c r="J1459" s="259"/>
    </row>
    <row r="1460" spans="1:10">
      <c r="A1460" s="259"/>
      <c r="B1460" s="259"/>
      <c r="C1460" s="259"/>
      <c r="D1460" s="259"/>
      <c r="E1460" s="259"/>
      <c r="F1460" s="270"/>
      <c r="G1460" s="259"/>
      <c r="H1460" s="259"/>
      <c r="I1460" s="259"/>
      <c r="J1460" s="259"/>
    </row>
    <row r="1461" spans="1:10">
      <c r="A1461" s="259"/>
      <c r="B1461" s="259"/>
      <c r="C1461" s="259"/>
      <c r="D1461" s="259"/>
      <c r="E1461" s="259"/>
      <c r="F1461" s="270"/>
      <c r="G1461" s="259"/>
      <c r="H1461" s="259"/>
      <c r="I1461" s="259"/>
      <c r="J1461" s="259"/>
    </row>
    <row r="1462" spans="1:10">
      <c r="A1462" s="259"/>
      <c r="B1462" s="259"/>
      <c r="C1462" s="259"/>
      <c r="D1462" s="259"/>
      <c r="E1462" s="259"/>
      <c r="F1462" s="270"/>
      <c r="G1462" s="259"/>
      <c r="H1462" s="259"/>
      <c r="I1462" s="259"/>
      <c r="J1462" s="259"/>
    </row>
    <row r="1463" spans="1:10">
      <c r="A1463" s="259"/>
      <c r="B1463" s="259"/>
      <c r="C1463" s="259"/>
      <c r="D1463" s="259"/>
      <c r="E1463" s="259"/>
      <c r="F1463" s="270"/>
      <c r="G1463" s="259"/>
      <c r="H1463" s="259"/>
      <c r="I1463" s="259"/>
      <c r="J1463" s="259"/>
    </row>
    <row r="1464" spans="1:10">
      <c r="A1464" s="259"/>
      <c r="B1464" s="259"/>
      <c r="C1464" s="259"/>
      <c r="D1464" s="259"/>
      <c r="E1464" s="259"/>
      <c r="F1464" s="270"/>
      <c r="G1464" s="259"/>
      <c r="H1464" s="259"/>
      <c r="I1464" s="259"/>
      <c r="J1464" s="259"/>
    </row>
    <row r="1465" spans="1:10">
      <c r="A1465" s="259"/>
      <c r="B1465" s="259"/>
      <c r="C1465" s="259"/>
      <c r="D1465" s="259"/>
      <c r="E1465" s="259"/>
      <c r="F1465" s="270"/>
      <c r="G1465" s="259"/>
      <c r="H1465" s="259"/>
      <c r="I1465" s="259"/>
      <c r="J1465" s="259"/>
    </row>
    <row r="1466" spans="1:10">
      <c r="A1466" s="259"/>
      <c r="B1466" s="259"/>
      <c r="C1466" s="259"/>
      <c r="D1466" s="259"/>
      <c r="E1466" s="259"/>
      <c r="F1466" s="270"/>
      <c r="G1466" s="259"/>
      <c r="H1466" s="259"/>
      <c r="I1466" s="259"/>
      <c r="J1466" s="259"/>
    </row>
    <row r="1467" spans="1:10">
      <c r="A1467" s="259"/>
      <c r="B1467" s="259"/>
      <c r="C1467" s="259"/>
      <c r="D1467" s="259"/>
      <c r="E1467" s="259"/>
      <c r="F1467" s="270"/>
      <c r="G1467" s="259"/>
      <c r="H1467" s="259"/>
      <c r="I1467" s="259"/>
      <c r="J1467" s="259"/>
    </row>
    <row r="1468" spans="1:10">
      <c r="A1468" s="259"/>
      <c r="B1468" s="259"/>
      <c r="C1468" s="259"/>
      <c r="D1468" s="259"/>
      <c r="E1468" s="259"/>
      <c r="F1468" s="270"/>
      <c r="G1468" s="259"/>
      <c r="H1468" s="259"/>
      <c r="I1468" s="259"/>
      <c r="J1468" s="259"/>
    </row>
    <row r="1469" spans="1:10">
      <c r="A1469" s="259"/>
      <c r="B1469" s="259"/>
      <c r="C1469" s="259"/>
      <c r="D1469" s="259"/>
      <c r="E1469" s="259"/>
      <c r="F1469" s="270"/>
      <c r="G1469" s="259"/>
      <c r="H1469" s="259"/>
      <c r="I1469" s="259"/>
      <c r="J1469" s="259"/>
    </row>
    <row r="1470" spans="1:10">
      <c r="A1470" s="259"/>
      <c r="B1470" s="259"/>
      <c r="C1470" s="259"/>
      <c r="D1470" s="259"/>
      <c r="E1470" s="259"/>
      <c r="F1470" s="270"/>
      <c r="G1470" s="259"/>
      <c r="H1470" s="259"/>
      <c r="I1470" s="259"/>
      <c r="J1470" s="259"/>
    </row>
    <row r="1471" spans="1:10">
      <c r="A1471" s="259"/>
      <c r="B1471" s="259"/>
      <c r="C1471" s="259"/>
      <c r="D1471" s="259"/>
      <c r="E1471" s="259"/>
      <c r="F1471" s="270"/>
      <c r="G1471" s="259"/>
      <c r="H1471" s="259"/>
      <c r="I1471" s="259"/>
      <c r="J1471" s="259"/>
    </row>
    <row r="1472" spans="1:10">
      <c r="A1472" s="259"/>
      <c r="B1472" s="259"/>
      <c r="C1472" s="259"/>
      <c r="D1472" s="259"/>
      <c r="E1472" s="259"/>
      <c r="F1472" s="270"/>
      <c r="G1472" s="259"/>
      <c r="H1472" s="259"/>
      <c r="I1472" s="259"/>
      <c r="J1472" s="259"/>
    </row>
    <row r="1473" spans="1:10">
      <c r="A1473" s="259"/>
      <c r="B1473" s="259"/>
      <c r="C1473" s="259"/>
      <c r="D1473" s="259"/>
      <c r="E1473" s="259"/>
      <c r="F1473" s="270"/>
      <c r="G1473" s="259"/>
      <c r="H1473" s="259"/>
      <c r="I1473" s="259"/>
      <c r="J1473" s="259"/>
    </row>
    <row r="1474" spans="1:10">
      <c r="A1474" s="259"/>
      <c r="B1474" s="259"/>
      <c r="C1474" s="259"/>
      <c r="D1474" s="259"/>
      <c r="E1474" s="259"/>
      <c r="F1474" s="270"/>
      <c r="G1474" s="259"/>
      <c r="H1474" s="259"/>
      <c r="I1474" s="259"/>
      <c r="J1474" s="259"/>
    </row>
    <row r="1475" spans="1:10">
      <c r="A1475" s="259"/>
      <c r="B1475" s="259"/>
      <c r="C1475" s="259"/>
      <c r="D1475" s="259"/>
      <c r="E1475" s="259"/>
      <c r="F1475" s="270"/>
      <c r="G1475" s="259"/>
      <c r="H1475" s="259"/>
      <c r="I1475" s="259"/>
      <c r="J1475" s="259"/>
    </row>
    <row r="1476" spans="1:10">
      <c r="A1476" s="259"/>
      <c r="B1476" s="259"/>
      <c r="C1476" s="259"/>
      <c r="D1476" s="259"/>
      <c r="E1476" s="259"/>
      <c r="F1476" s="270"/>
      <c r="G1476" s="259"/>
      <c r="H1476" s="259"/>
      <c r="I1476" s="259"/>
      <c r="J1476" s="259"/>
    </row>
    <row r="1477" spans="1:10">
      <c r="A1477" s="259"/>
      <c r="B1477" s="259"/>
      <c r="C1477" s="259"/>
      <c r="D1477" s="259"/>
      <c r="E1477" s="259"/>
      <c r="F1477" s="270"/>
      <c r="G1477" s="259"/>
      <c r="H1477" s="259"/>
      <c r="I1477" s="259"/>
      <c r="J1477" s="259"/>
    </row>
    <row r="1478" spans="1:10">
      <c r="A1478" s="259"/>
      <c r="B1478" s="259"/>
      <c r="C1478" s="259"/>
      <c r="D1478" s="259"/>
      <c r="E1478" s="259"/>
      <c r="F1478" s="270"/>
      <c r="G1478" s="259"/>
      <c r="H1478" s="259"/>
      <c r="I1478" s="259"/>
      <c r="J1478" s="259"/>
    </row>
    <row r="1479" spans="1:10">
      <c r="A1479" s="259"/>
      <c r="B1479" s="259"/>
      <c r="C1479" s="259"/>
      <c r="D1479" s="259"/>
      <c r="E1479" s="259"/>
      <c r="F1479" s="270"/>
      <c r="G1479" s="259"/>
      <c r="H1479" s="259"/>
      <c r="I1479" s="259"/>
      <c r="J1479" s="259"/>
    </row>
    <row r="1480" spans="1:10">
      <c r="A1480" s="259"/>
      <c r="B1480" s="259"/>
      <c r="C1480" s="259"/>
      <c r="D1480" s="259"/>
      <c r="E1480" s="259"/>
      <c r="F1480" s="270"/>
      <c r="G1480" s="259"/>
      <c r="H1480" s="259"/>
      <c r="I1480" s="259"/>
      <c r="J1480" s="259"/>
    </row>
    <row r="1481" spans="1:10">
      <c r="A1481" s="259"/>
      <c r="B1481" s="259"/>
      <c r="C1481" s="259"/>
      <c r="D1481" s="259"/>
      <c r="E1481" s="259"/>
      <c r="F1481" s="270"/>
      <c r="G1481" s="259"/>
      <c r="H1481" s="259"/>
      <c r="I1481" s="259"/>
      <c r="J1481" s="259"/>
    </row>
    <row r="1482" spans="1:10">
      <c r="A1482" s="259"/>
      <c r="B1482" s="259"/>
      <c r="C1482" s="259"/>
      <c r="D1482" s="259"/>
      <c r="E1482" s="259"/>
      <c r="F1482" s="270"/>
      <c r="G1482" s="259"/>
      <c r="H1482" s="259"/>
      <c r="I1482" s="259"/>
      <c r="J1482" s="259"/>
    </row>
    <row r="1483" spans="1:10">
      <c r="A1483" s="259"/>
      <c r="B1483" s="259"/>
      <c r="C1483" s="259"/>
      <c r="D1483" s="259"/>
      <c r="E1483" s="259"/>
      <c r="F1483" s="270"/>
      <c r="G1483" s="259"/>
      <c r="H1483" s="259"/>
      <c r="I1483" s="259"/>
      <c r="J1483" s="259"/>
    </row>
    <row r="1484" spans="1:10">
      <c r="A1484" s="259"/>
      <c r="B1484" s="259"/>
      <c r="C1484" s="259"/>
      <c r="D1484" s="259"/>
      <c r="E1484" s="259"/>
      <c r="F1484" s="270"/>
      <c r="G1484" s="259"/>
      <c r="H1484" s="259"/>
      <c r="I1484" s="259"/>
      <c r="J1484" s="259"/>
    </row>
    <row r="1485" spans="1:10">
      <c r="A1485" s="259"/>
      <c r="B1485" s="259"/>
      <c r="C1485" s="259"/>
      <c r="D1485" s="259"/>
      <c r="E1485" s="259"/>
      <c r="F1485" s="270"/>
      <c r="G1485" s="259"/>
      <c r="H1485" s="259"/>
      <c r="I1485" s="259"/>
      <c r="J1485" s="259"/>
    </row>
    <row r="1486" spans="1:10">
      <c r="A1486" s="259"/>
      <c r="B1486" s="259"/>
      <c r="C1486" s="259"/>
      <c r="D1486" s="259"/>
      <c r="E1486" s="259"/>
      <c r="F1486" s="270"/>
      <c r="G1486" s="259"/>
      <c r="H1486" s="259"/>
      <c r="I1486" s="259"/>
      <c r="J1486" s="259"/>
    </row>
    <row r="1487" spans="1:10">
      <c r="A1487" s="259"/>
      <c r="B1487" s="259"/>
      <c r="C1487" s="259"/>
      <c r="D1487" s="259"/>
      <c r="E1487" s="259"/>
      <c r="F1487" s="270"/>
      <c r="G1487" s="259"/>
      <c r="H1487" s="259"/>
      <c r="I1487" s="259"/>
      <c r="J1487" s="259"/>
    </row>
    <row r="1488" spans="1:10">
      <c r="A1488" s="259"/>
      <c r="B1488" s="259"/>
      <c r="C1488" s="259"/>
      <c r="D1488" s="259"/>
      <c r="E1488" s="259"/>
      <c r="F1488" s="270"/>
      <c r="G1488" s="259"/>
      <c r="H1488" s="259"/>
      <c r="I1488" s="259"/>
      <c r="J1488" s="259"/>
    </row>
    <row r="1489" spans="1:10">
      <c r="A1489" s="259"/>
      <c r="B1489" s="259"/>
      <c r="C1489" s="259"/>
      <c r="D1489" s="259"/>
      <c r="E1489" s="259"/>
      <c r="F1489" s="270"/>
      <c r="G1489" s="259"/>
      <c r="H1489" s="259"/>
      <c r="I1489" s="259"/>
      <c r="J1489" s="259"/>
    </row>
    <row r="1490" spans="1:10">
      <c r="A1490" s="259"/>
      <c r="B1490" s="259"/>
      <c r="C1490" s="259"/>
      <c r="D1490" s="259"/>
      <c r="E1490" s="259"/>
      <c r="F1490" s="270"/>
      <c r="G1490" s="259"/>
      <c r="H1490" s="259"/>
      <c r="I1490" s="259"/>
      <c r="J1490" s="259"/>
    </row>
    <row r="1491" spans="1:10">
      <c r="A1491" s="259"/>
      <c r="B1491" s="259"/>
      <c r="C1491" s="259"/>
      <c r="D1491" s="259"/>
      <c r="E1491" s="259"/>
      <c r="F1491" s="270"/>
      <c r="G1491" s="259"/>
      <c r="H1491" s="259"/>
      <c r="I1491" s="259"/>
      <c r="J1491" s="259"/>
    </row>
    <row r="1492" spans="1:10">
      <c r="A1492" s="259"/>
      <c r="B1492" s="259"/>
      <c r="C1492" s="259"/>
      <c r="D1492" s="259"/>
      <c r="E1492" s="259"/>
      <c r="F1492" s="270"/>
      <c r="G1492" s="259"/>
      <c r="H1492" s="259"/>
      <c r="I1492" s="259"/>
      <c r="J1492" s="259"/>
    </row>
    <row r="1493" spans="1:10">
      <c r="A1493" s="259"/>
      <c r="B1493" s="259"/>
      <c r="C1493" s="259"/>
      <c r="D1493" s="259"/>
      <c r="E1493" s="259"/>
      <c r="F1493" s="270"/>
      <c r="G1493" s="259"/>
      <c r="H1493" s="259"/>
      <c r="I1493" s="259"/>
      <c r="J1493" s="259"/>
    </row>
    <row r="1494" spans="1:10">
      <c r="A1494" s="259"/>
      <c r="B1494" s="259"/>
      <c r="C1494" s="259"/>
      <c r="D1494" s="259"/>
      <c r="E1494" s="259"/>
      <c r="F1494" s="270"/>
      <c r="G1494" s="259"/>
      <c r="H1494" s="259"/>
      <c r="I1494" s="259"/>
      <c r="J1494" s="259"/>
    </row>
    <row r="1495" spans="1:10">
      <c r="A1495" s="259"/>
      <c r="B1495" s="259"/>
      <c r="C1495" s="259"/>
      <c r="D1495" s="259"/>
      <c r="E1495" s="259"/>
      <c r="F1495" s="270"/>
      <c r="G1495" s="259"/>
      <c r="H1495" s="259"/>
      <c r="I1495" s="259"/>
      <c r="J1495" s="259"/>
    </row>
    <row r="1496" spans="1:10">
      <c r="A1496" s="259"/>
      <c r="B1496" s="259"/>
      <c r="C1496" s="259"/>
      <c r="D1496" s="259"/>
      <c r="E1496" s="259"/>
      <c r="F1496" s="270"/>
      <c r="G1496" s="259"/>
      <c r="H1496" s="259"/>
      <c r="I1496" s="259"/>
      <c r="J1496" s="259"/>
    </row>
    <row r="1497" spans="1:10">
      <c r="A1497" s="259"/>
      <c r="B1497" s="259"/>
      <c r="C1497" s="259"/>
      <c r="D1497" s="259"/>
      <c r="E1497" s="259"/>
      <c r="F1497" s="270"/>
      <c r="G1497" s="259"/>
      <c r="H1497" s="259"/>
      <c r="I1497" s="259"/>
      <c r="J1497" s="259"/>
    </row>
    <row r="1498" spans="1:10">
      <c r="A1498" s="259"/>
      <c r="B1498" s="259"/>
      <c r="C1498" s="259"/>
      <c r="D1498" s="259"/>
      <c r="E1498" s="259"/>
      <c r="F1498" s="270"/>
      <c r="G1498" s="259"/>
      <c r="H1498" s="259"/>
      <c r="I1498" s="259"/>
      <c r="J1498" s="259"/>
    </row>
    <row r="1499" spans="1:10">
      <c r="A1499" s="259"/>
      <c r="B1499" s="259"/>
      <c r="C1499" s="259"/>
      <c r="D1499" s="259"/>
      <c r="E1499" s="259"/>
      <c r="F1499" s="270"/>
      <c r="G1499" s="259"/>
      <c r="H1499" s="259"/>
      <c r="I1499" s="259"/>
      <c r="J1499" s="259"/>
    </row>
    <row r="1500" spans="1:10">
      <c r="A1500" s="259"/>
      <c r="B1500" s="259"/>
      <c r="C1500" s="259"/>
      <c r="D1500" s="259"/>
      <c r="E1500" s="259"/>
      <c r="F1500" s="270"/>
      <c r="G1500" s="259"/>
      <c r="H1500" s="259"/>
      <c r="I1500" s="259"/>
      <c r="J1500" s="259"/>
    </row>
    <row r="1501" spans="1:10">
      <c r="A1501" s="259"/>
      <c r="B1501" s="259"/>
      <c r="C1501" s="259"/>
      <c r="D1501" s="259"/>
      <c r="E1501" s="259"/>
      <c r="F1501" s="270"/>
      <c r="G1501" s="259"/>
      <c r="H1501" s="259"/>
      <c r="I1501" s="259"/>
      <c r="J1501" s="259"/>
    </row>
    <row r="1502" spans="1:10">
      <c r="A1502" s="259"/>
      <c r="B1502" s="259"/>
      <c r="C1502" s="259"/>
      <c r="D1502" s="259"/>
      <c r="E1502" s="259"/>
      <c r="F1502" s="270"/>
      <c r="G1502" s="259"/>
      <c r="H1502" s="259"/>
      <c r="I1502" s="259"/>
      <c r="J1502" s="259"/>
    </row>
    <row r="1503" spans="1:10">
      <c r="A1503" s="259"/>
      <c r="B1503" s="259"/>
      <c r="C1503" s="259"/>
      <c r="D1503" s="259"/>
      <c r="E1503" s="259"/>
      <c r="F1503" s="270"/>
      <c r="G1503" s="259"/>
      <c r="H1503" s="259"/>
      <c r="I1503" s="259"/>
      <c r="J1503" s="259"/>
    </row>
    <row r="1504" spans="1:10">
      <c r="A1504" s="259"/>
      <c r="B1504" s="259"/>
      <c r="C1504" s="259"/>
      <c r="D1504" s="259"/>
      <c r="E1504" s="259"/>
      <c r="F1504" s="270"/>
      <c r="G1504" s="259"/>
      <c r="H1504" s="259"/>
      <c r="I1504" s="259"/>
      <c r="J1504" s="259"/>
    </row>
    <row r="1505" spans="1:10">
      <c r="A1505" s="259"/>
      <c r="B1505" s="259"/>
      <c r="C1505" s="259"/>
      <c r="D1505" s="259"/>
      <c r="E1505" s="259"/>
      <c r="F1505" s="270"/>
      <c r="G1505" s="259"/>
      <c r="H1505" s="259"/>
      <c r="I1505" s="259"/>
      <c r="J1505" s="259"/>
    </row>
    <row r="1506" spans="1:10">
      <c r="A1506" s="259"/>
      <c r="B1506" s="259"/>
      <c r="C1506" s="259"/>
      <c r="D1506" s="259"/>
      <c r="E1506" s="259"/>
      <c r="F1506" s="270"/>
      <c r="G1506" s="259"/>
      <c r="H1506" s="259"/>
      <c r="I1506" s="259"/>
      <c r="J1506" s="259"/>
    </row>
    <row r="1507" spans="1:10">
      <c r="A1507" s="259"/>
      <c r="B1507" s="259"/>
      <c r="C1507" s="259"/>
      <c r="D1507" s="259"/>
      <c r="E1507" s="259"/>
      <c r="F1507" s="270"/>
      <c r="G1507" s="259"/>
      <c r="H1507" s="259"/>
      <c r="I1507" s="259"/>
      <c r="J1507" s="259"/>
    </row>
    <row r="1508" spans="1:10">
      <c r="A1508" s="259"/>
      <c r="B1508" s="259"/>
      <c r="C1508" s="259"/>
      <c r="D1508" s="259"/>
      <c r="E1508" s="259"/>
      <c r="F1508" s="270"/>
      <c r="G1508" s="259"/>
      <c r="H1508" s="259"/>
      <c r="I1508" s="259"/>
      <c r="J1508" s="259"/>
    </row>
    <row r="1509" spans="1:10">
      <c r="A1509" s="259"/>
      <c r="B1509" s="259"/>
      <c r="C1509" s="259"/>
      <c r="D1509" s="259"/>
      <c r="E1509" s="259"/>
      <c r="F1509" s="270"/>
      <c r="G1509" s="259"/>
      <c r="H1509" s="259"/>
      <c r="I1509" s="259"/>
      <c r="J1509" s="259"/>
    </row>
    <row r="1510" spans="1:10">
      <c r="A1510" s="259"/>
      <c r="B1510" s="259"/>
      <c r="C1510" s="259"/>
      <c r="D1510" s="259"/>
      <c r="E1510" s="259"/>
      <c r="F1510" s="270"/>
      <c r="G1510" s="259"/>
      <c r="H1510" s="259"/>
      <c r="I1510" s="259"/>
      <c r="J1510" s="259"/>
    </row>
    <row r="1511" spans="1:10">
      <c r="A1511" s="259"/>
      <c r="B1511" s="259"/>
      <c r="C1511" s="259"/>
      <c r="D1511" s="259"/>
      <c r="E1511" s="259"/>
      <c r="F1511" s="270"/>
      <c r="G1511" s="259"/>
      <c r="H1511" s="259"/>
      <c r="I1511" s="259"/>
      <c r="J1511" s="259"/>
    </row>
    <row r="1512" spans="1:10">
      <c r="A1512" s="259"/>
      <c r="B1512" s="259"/>
      <c r="C1512" s="259"/>
      <c r="D1512" s="259"/>
      <c r="E1512" s="259"/>
      <c r="F1512" s="270"/>
      <c r="G1512" s="259"/>
      <c r="H1512" s="259"/>
      <c r="I1512" s="259"/>
      <c r="J1512" s="259"/>
    </row>
    <row r="1513" spans="1:10">
      <c r="A1513" s="259"/>
      <c r="B1513" s="259"/>
      <c r="C1513" s="259"/>
      <c r="D1513" s="259"/>
      <c r="E1513" s="259"/>
      <c r="F1513" s="270"/>
      <c r="G1513" s="259"/>
      <c r="H1513" s="259"/>
      <c r="I1513" s="259"/>
      <c r="J1513" s="259"/>
    </row>
    <row r="1514" spans="1:10">
      <c r="A1514" s="259"/>
      <c r="B1514" s="259"/>
      <c r="C1514" s="259"/>
      <c r="D1514" s="259"/>
      <c r="E1514" s="259"/>
      <c r="F1514" s="270"/>
      <c r="G1514" s="259"/>
      <c r="H1514" s="259"/>
      <c r="I1514" s="259"/>
      <c r="J1514" s="259"/>
    </row>
    <row r="1515" spans="1:10">
      <c r="A1515" s="259"/>
      <c r="B1515" s="259"/>
      <c r="C1515" s="259"/>
      <c r="D1515" s="259"/>
      <c r="E1515" s="259"/>
      <c r="F1515" s="270"/>
      <c r="G1515" s="259"/>
      <c r="H1515" s="259"/>
      <c r="I1515" s="259"/>
      <c r="J1515" s="259"/>
    </row>
    <row r="1516" spans="1:10">
      <c r="A1516" s="259"/>
      <c r="B1516" s="259"/>
      <c r="C1516" s="259"/>
      <c r="D1516" s="259"/>
      <c r="E1516" s="259"/>
      <c r="F1516" s="270"/>
      <c r="G1516" s="259"/>
      <c r="H1516" s="259"/>
      <c r="I1516" s="259"/>
      <c r="J1516" s="259"/>
    </row>
    <row r="1517" spans="1:10">
      <c r="A1517" s="259"/>
      <c r="B1517" s="259"/>
      <c r="C1517" s="259"/>
      <c r="D1517" s="259"/>
      <c r="E1517" s="259"/>
      <c r="F1517" s="270"/>
      <c r="G1517" s="259"/>
      <c r="H1517" s="259"/>
      <c r="I1517" s="259"/>
      <c r="J1517" s="259"/>
    </row>
    <row r="1518" spans="1:10">
      <c r="A1518" s="259"/>
      <c r="B1518" s="259"/>
      <c r="C1518" s="259"/>
      <c r="D1518" s="259"/>
      <c r="E1518" s="259"/>
      <c r="F1518" s="270"/>
      <c r="G1518" s="259"/>
      <c r="H1518" s="259"/>
      <c r="I1518" s="259"/>
      <c r="J1518" s="259"/>
    </row>
    <row r="1519" spans="1:10">
      <c r="A1519" s="259"/>
      <c r="B1519" s="259"/>
      <c r="C1519" s="259"/>
      <c r="D1519" s="259"/>
      <c r="E1519" s="259"/>
      <c r="F1519" s="270"/>
      <c r="G1519" s="259"/>
      <c r="H1519" s="259"/>
      <c r="I1519" s="259"/>
      <c r="J1519" s="259"/>
    </row>
    <row r="1520" spans="1:10">
      <c r="A1520" s="259"/>
      <c r="B1520" s="259"/>
      <c r="C1520" s="259"/>
      <c r="D1520" s="259"/>
      <c r="E1520" s="259"/>
      <c r="F1520" s="270"/>
      <c r="G1520" s="259"/>
      <c r="H1520" s="259"/>
      <c r="I1520" s="259"/>
      <c r="J1520" s="259"/>
    </row>
    <row r="1521" spans="1:10">
      <c r="A1521" s="259"/>
      <c r="B1521" s="259"/>
      <c r="C1521" s="259"/>
      <c r="D1521" s="259"/>
      <c r="E1521" s="259"/>
      <c r="F1521" s="270"/>
      <c r="G1521" s="259"/>
      <c r="H1521" s="259"/>
      <c r="I1521" s="259"/>
      <c r="J1521" s="259"/>
    </row>
    <row r="1522" spans="1:10">
      <c r="A1522" s="259"/>
      <c r="B1522" s="259"/>
      <c r="C1522" s="259"/>
      <c r="D1522" s="259"/>
      <c r="E1522" s="259"/>
      <c r="F1522" s="270"/>
      <c r="G1522" s="259"/>
      <c r="H1522" s="259"/>
      <c r="I1522" s="259"/>
      <c r="J1522" s="259"/>
    </row>
    <row r="1523" spans="1:10">
      <c r="A1523" s="259"/>
      <c r="B1523" s="259"/>
      <c r="C1523" s="259"/>
      <c r="D1523" s="259"/>
      <c r="E1523" s="259"/>
      <c r="F1523" s="270"/>
      <c r="G1523" s="259"/>
      <c r="H1523" s="259"/>
      <c r="I1523" s="259"/>
      <c r="J1523" s="259"/>
    </row>
    <row r="1524" spans="1:10">
      <c r="A1524" s="259"/>
      <c r="B1524" s="259"/>
      <c r="C1524" s="259"/>
      <c r="D1524" s="259"/>
      <c r="E1524" s="259"/>
      <c r="F1524" s="270"/>
      <c r="G1524" s="259"/>
      <c r="H1524" s="259"/>
      <c r="I1524" s="259"/>
      <c r="J1524" s="259"/>
    </row>
    <row r="1525" spans="1:10">
      <c r="A1525" s="259"/>
      <c r="B1525" s="259"/>
      <c r="C1525" s="259"/>
      <c r="D1525" s="259"/>
      <c r="E1525" s="259"/>
      <c r="F1525" s="270"/>
      <c r="G1525" s="259"/>
      <c r="H1525" s="259"/>
      <c r="I1525" s="259"/>
      <c r="J1525" s="259"/>
    </row>
    <row r="1526" spans="1:10">
      <c r="A1526" s="259"/>
      <c r="B1526" s="259"/>
      <c r="C1526" s="259"/>
      <c r="D1526" s="259"/>
      <c r="E1526" s="259"/>
      <c r="F1526" s="270"/>
      <c r="G1526" s="259"/>
      <c r="H1526" s="259"/>
      <c r="I1526" s="259"/>
      <c r="J1526" s="259"/>
    </row>
    <row r="1527" spans="1:10">
      <c r="A1527" s="259"/>
      <c r="B1527" s="259"/>
      <c r="C1527" s="259"/>
      <c r="D1527" s="259"/>
      <c r="E1527" s="259"/>
      <c r="F1527" s="270"/>
      <c r="G1527" s="259"/>
      <c r="H1527" s="259"/>
      <c r="I1527" s="259"/>
      <c r="J1527" s="259"/>
    </row>
    <row r="1528" spans="1:10">
      <c r="A1528" s="259"/>
      <c r="B1528" s="259"/>
      <c r="C1528" s="259"/>
      <c r="D1528" s="259"/>
      <c r="E1528" s="259"/>
      <c r="F1528" s="270"/>
      <c r="G1528" s="259"/>
      <c r="H1528" s="259"/>
      <c r="I1528" s="259"/>
      <c r="J1528" s="259"/>
    </row>
    <row r="1529" spans="1:10">
      <c r="A1529" s="259"/>
      <c r="B1529" s="259"/>
      <c r="C1529" s="259"/>
      <c r="D1529" s="259"/>
      <c r="E1529" s="259"/>
      <c r="F1529" s="270"/>
      <c r="G1529" s="259"/>
      <c r="H1529" s="259"/>
      <c r="I1529" s="259"/>
      <c r="J1529" s="259"/>
    </row>
    <row r="1530" spans="1:10">
      <c r="A1530" s="259"/>
      <c r="B1530" s="259"/>
      <c r="C1530" s="259"/>
      <c r="D1530" s="259"/>
      <c r="E1530" s="259"/>
      <c r="F1530" s="270"/>
      <c r="G1530" s="259"/>
      <c r="H1530" s="259"/>
      <c r="I1530" s="259"/>
      <c r="J1530" s="259"/>
    </row>
    <row r="1531" spans="1:10">
      <c r="A1531" s="259"/>
      <c r="B1531" s="259"/>
      <c r="C1531" s="259"/>
      <c r="D1531" s="259"/>
      <c r="E1531" s="259"/>
      <c r="F1531" s="270"/>
      <c r="G1531" s="259"/>
      <c r="H1531" s="259"/>
      <c r="I1531" s="259"/>
      <c r="J1531" s="259"/>
    </row>
    <row r="1532" spans="1:10">
      <c r="A1532" s="259"/>
      <c r="B1532" s="259"/>
      <c r="C1532" s="259"/>
      <c r="D1532" s="259"/>
      <c r="E1532" s="259"/>
      <c r="F1532" s="270"/>
      <c r="G1532" s="259"/>
      <c r="H1532" s="259"/>
      <c r="I1532" s="259"/>
      <c r="J1532" s="259"/>
    </row>
    <row r="1533" spans="1:10">
      <c r="A1533" s="259"/>
      <c r="B1533" s="259"/>
      <c r="C1533" s="259"/>
      <c r="D1533" s="259"/>
      <c r="E1533" s="259"/>
      <c r="F1533" s="270"/>
      <c r="G1533" s="259"/>
      <c r="H1533" s="259"/>
      <c r="I1533" s="259"/>
      <c r="J1533" s="259"/>
    </row>
    <row r="1534" spans="1:10">
      <c r="A1534" s="259"/>
      <c r="B1534" s="259"/>
      <c r="C1534" s="259"/>
      <c r="D1534" s="259"/>
      <c r="E1534" s="259"/>
      <c r="F1534" s="270"/>
      <c r="G1534" s="259"/>
      <c r="H1534" s="259"/>
      <c r="I1534" s="259"/>
      <c r="J1534" s="259"/>
    </row>
    <row r="1535" spans="1:10">
      <c r="A1535" s="259"/>
      <c r="B1535" s="259"/>
      <c r="C1535" s="259"/>
      <c r="D1535" s="259"/>
      <c r="E1535" s="259"/>
      <c r="F1535" s="270"/>
      <c r="G1535" s="259"/>
      <c r="H1535" s="259"/>
      <c r="I1535" s="259"/>
      <c r="J1535" s="259"/>
    </row>
    <row r="1536" spans="1:10">
      <c r="A1536" s="259"/>
      <c r="B1536" s="259"/>
      <c r="C1536" s="259"/>
      <c r="D1536" s="259"/>
      <c r="E1536" s="259"/>
      <c r="F1536" s="270"/>
      <c r="G1536" s="259"/>
      <c r="H1536" s="259"/>
      <c r="I1536" s="259"/>
      <c r="J1536" s="259"/>
    </row>
    <row r="1537" spans="1:10">
      <c r="A1537" s="259"/>
      <c r="B1537" s="259"/>
      <c r="C1537" s="259"/>
      <c r="D1537" s="259"/>
      <c r="E1537" s="259"/>
      <c r="F1537" s="270"/>
      <c r="G1537" s="259"/>
      <c r="H1537" s="259"/>
      <c r="I1537" s="259"/>
      <c r="J1537" s="259"/>
    </row>
    <row r="1538" spans="1:10">
      <c r="A1538" s="259"/>
      <c r="B1538" s="259"/>
      <c r="C1538" s="259"/>
      <c r="D1538" s="259"/>
      <c r="E1538" s="259"/>
      <c r="F1538" s="270"/>
      <c r="G1538" s="259"/>
      <c r="H1538" s="259"/>
      <c r="I1538" s="259"/>
      <c r="J1538" s="259"/>
    </row>
    <row r="1539" spans="1:10">
      <c r="A1539" s="259"/>
      <c r="B1539" s="259"/>
      <c r="C1539" s="259"/>
      <c r="D1539" s="259"/>
      <c r="E1539" s="259"/>
      <c r="F1539" s="270"/>
      <c r="G1539" s="259"/>
      <c r="H1539" s="259"/>
      <c r="I1539" s="259"/>
      <c r="J1539" s="259"/>
    </row>
    <row r="1540" spans="1:10">
      <c r="A1540" s="259"/>
      <c r="B1540" s="259"/>
      <c r="C1540" s="259"/>
      <c r="D1540" s="259"/>
      <c r="E1540" s="259"/>
      <c r="F1540" s="270"/>
      <c r="G1540" s="259"/>
      <c r="H1540" s="259"/>
      <c r="I1540" s="259"/>
      <c r="J1540" s="259"/>
    </row>
    <row r="1541" spans="1:10">
      <c r="A1541" s="259"/>
      <c r="B1541" s="259"/>
      <c r="C1541" s="259"/>
      <c r="D1541" s="259"/>
      <c r="E1541" s="259"/>
      <c r="F1541" s="270"/>
      <c r="G1541" s="259"/>
      <c r="H1541" s="259"/>
      <c r="I1541" s="259"/>
      <c r="J1541" s="259"/>
    </row>
    <row r="1542" spans="1:10">
      <c r="A1542" s="259"/>
      <c r="B1542" s="259"/>
      <c r="C1542" s="259"/>
      <c r="D1542" s="259"/>
      <c r="E1542" s="259"/>
      <c r="F1542" s="270"/>
      <c r="G1542" s="259"/>
      <c r="H1542" s="259"/>
      <c r="I1542" s="259"/>
      <c r="J1542" s="259"/>
    </row>
    <row r="1543" spans="1:10">
      <c r="A1543" s="259"/>
      <c r="B1543" s="259"/>
      <c r="C1543" s="259"/>
      <c r="D1543" s="259"/>
      <c r="E1543" s="259"/>
      <c r="F1543" s="270"/>
      <c r="G1543" s="259"/>
      <c r="H1543" s="259"/>
      <c r="I1543" s="259"/>
      <c r="J1543" s="259"/>
    </row>
    <row r="1544" spans="1:10">
      <c r="A1544" s="259"/>
      <c r="B1544" s="259"/>
      <c r="C1544" s="259"/>
      <c r="D1544" s="259"/>
      <c r="E1544" s="259"/>
      <c r="F1544" s="270"/>
      <c r="G1544" s="259"/>
      <c r="H1544" s="259"/>
      <c r="I1544" s="259"/>
      <c r="J1544" s="259"/>
    </row>
    <row r="1545" spans="1:10">
      <c r="A1545" s="259"/>
      <c r="B1545" s="259"/>
      <c r="C1545" s="259"/>
      <c r="D1545" s="259"/>
      <c r="E1545" s="259"/>
      <c r="F1545" s="270"/>
      <c r="G1545" s="259"/>
      <c r="H1545" s="259"/>
      <c r="I1545" s="259"/>
      <c r="J1545" s="259"/>
    </row>
    <row r="1546" spans="1:10">
      <c r="A1546" s="259"/>
      <c r="B1546" s="259"/>
      <c r="C1546" s="259"/>
      <c r="D1546" s="259"/>
      <c r="E1546" s="259"/>
      <c r="F1546" s="270"/>
      <c r="G1546" s="259"/>
      <c r="H1546" s="259"/>
      <c r="I1546" s="259"/>
      <c r="J1546" s="259"/>
    </row>
    <row r="1547" spans="1:10">
      <c r="A1547" s="259"/>
      <c r="B1547" s="259"/>
      <c r="C1547" s="259"/>
      <c r="D1547" s="259"/>
      <c r="E1547" s="259"/>
      <c r="F1547" s="270"/>
      <c r="G1547" s="259"/>
      <c r="H1547" s="259"/>
      <c r="I1547" s="259"/>
      <c r="J1547" s="259"/>
    </row>
    <row r="1548" spans="1:10">
      <c r="A1548" s="259"/>
      <c r="B1548" s="259"/>
      <c r="C1548" s="259"/>
      <c r="D1548" s="259"/>
      <c r="E1548" s="259"/>
      <c r="F1548" s="270"/>
      <c r="G1548" s="259"/>
      <c r="H1548" s="259"/>
      <c r="I1548" s="259"/>
      <c r="J1548" s="259"/>
    </row>
    <row r="1549" spans="1:10">
      <c r="A1549" s="259"/>
      <c r="B1549" s="259"/>
      <c r="C1549" s="259"/>
      <c r="D1549" s="259"/>
      <c r="E1549" s="259"/>
      <c r="F1549" s="270"/>
      <c r="G1549" s="259"/>
      <c r="H1549" s="259"/>
      <c r="I1549" s="259"/>
      <c r="J1549" s="259"/>
    </row>
    <row r="1550" spans="1:10">
      <c r="A1550" s="259"/>
      <c r="B1550" s="259"/>
      <c r="C1550" s="259"/>
      <c r="D1550" s="259"/>
      <c r="E1550" s="259"/>
      <c r="F1550" s="270"/>
      <c r="G1550" s="259"/>
      <c r="H1550" s="259"/>
      <c r="I1550" s="259"/>
      <c r="J1550" s="259"/>
    </row>
    <row r="1551" spans="1:10">
      <c r="A1551" s="259"/>
      <c r="B1551" s="259"/>
      <c r="C1551" s="259"/>
      <c r="D1551" s="259"/>
      <c r="E1551" s="259"/>
      <c r="F1551" s="270"/>
      <c r="G1551" s="259"/>
      <c r="H1551" s="259"/>
      <c r="I1551" s="259"/>
      <c r="J1551" s="259"/>
    </row>
    <row r="1552" spans="1:10">
      <c r="A1552" s="259"/>
      <c r="B1552" s="259"/>
      <c r="C1552" s="259"/>
      <c r="D1552" s="259"/>
      <c r="E1552" s="259"/>
      <c r="F1552" s="270"/>
      <c r="G1552" s="259"/>
      <c r="H1552" s="259"/>
      <c r="I1552" s="259"/>
      <c r="J1552" s="259"/>
    </row>
    <row r="1553" spans="1:10">
      <c r="A1553" s="259"/>
      <c r="B1553" s="259"/>
      <c r="C1553" s="259"/>
      <c r="D1553" s="259"/>
      <c r="E1553" s="259"/>
      <c r="F1553" s="270"/>
      <c r="G1553" s="259"/>
      <c r="H1553" s="259"/>
      <c r="I1553" s="259"/>
      <c r="J1553" s="259"/>
    </row>
    <row r="1554" spans="1:10">
      <c r="A1554" s="259"/>
      <c r="B1554" s="259"/>
      <c r="C1554" s="259"/>
      <c r="D1554" s="259"/>
      <c r="E1554" s="259"/>
      <c r="F1554" s="270"/>
      <c r="G1554" s="259"/>
      <c r="H1554" s="259"/>
      <c r="I1554" s="259"/>
      <c r="J1554" s="259"/>
    </row>
    <row r="1555" spans="1:10">
      <c r="A1555" s="259"/>
      <c r="B1555" s="259"/>
      <c r="C1555" s="259"/>
      <c r="D1555" s="259"/>
      <c r="E1555" s="259"/>
      <c r="F1555" s="270"/>
      <c r="G1555" s="259"/>
      <c r="H1555" s="259"/>
      <c r="I1555" s="259"/>
      <c r="J1555" s="259"/>
    </row>
    <row r="1556" spans="1:10">
      <c r="A1556" s="259"/>
      <c r="B1556" s="259"/>
      <c r="C1556" s="259"/>
      <c r="D1556" s="259"/>
      <c r="E1556" s="259"/>
      <c r="F1556" s="270"/>
      <c r="G1556" s="259"/>
      <c r="H1556" s="259"/>
      <c r="I1556" s="259"/>
      <c r="J1556" s="259"/>
    </row>
    <row r="1557" spans="1:10">
      <c r="A1557" s="259"/>
      <c r="B1557" s="259"/>
      <c r="C1557" s="259"/>
      <c r="D1557" s="259"/>
      <c r="E1557" s="259"/>
      <c r="F1557" s="270"/>
      <c r="G1557" s="259"/>
      <c r="H1557" s="259"/>
      <c r="I1557" s="259"/>
      <c r="J1557" s="259"/>
    </row>
    <row r="1558" spans="1:10">
      <c r="A1558" s="259"/>
      <c r="B1558" s="259"/>
      <c r="C1558" s="259"/>
      <c r="D1558" s="259"/>
      <c r="E1558" s="259"/>
      <c r="F1558" s="270"/>
      <c r="G1558" s="259"/>
      <c r="H1558" s="259"/>
      <c r="I1558" s="259"/>
      <c r="J1558" s="259"/>
    </row>
    <row r="1559" spans="1:10">
      <c r="A1559" s="259"/>
      <c r="B1559" s="259"/>
      <c r="C1559" s="259"/>
      <c r="D1559" s="259"/>
      <c r="E1559" s="259"/>
      <c r="F1559" s="270"/>
      <c r="G1559" s="259"/>
      <c r="H1559" s="259"/>
      <c r="I1559" s="259"/>
      <c r="J1559" s="259"/>
    </row>
    <row r="1560" spans="1:10">
      <c r="A1560" s="259"/>
      <c r="B1560" s="259"/>
      <c r="C1560" s="259"/>
      <c r="D1560" s="259"/>
      <c r="E1560" s="259"/>
      <c r="F1560" s="270"/>
      <c r="G1560" s="259"/>
      <c r="H1560" s="259"/>
      <c r="I1560" s="259"/>
      <c r="J1560" s="259"/>
    </row>
    <row r="1561" spans="1:10">
      <c r="A1561" s="259"/>
      <c r="B1561" s="259"/>
      <c r="C1561" s="259"/>
      <c r="D1561" s="259"/>
      <c r="E1561" s="259"/>
      <c r="F1561" s="270"/>
      <c r="G1561" s="259"/>
      <c r="H1561" s="259"/>
      <c r="I1561" s="259"/>
      <c r="J1561" s="259"/>
    </row>
    <row r="1562" spans="1:10">
      <c r="A1562" s="259"/>
      <c r="B1562" s="259"/>
      <c r="C1562" s="259"/>
      <c r="D1562" s="259"/>
      <c r="E1562" s="259"/>
      <c r="F1562" s="270"/>
      <c r="G1562" s="259"/>
      <c r="H1562" s="259"/>
      <c r="I1562" s="259"/>
      <c r="J1562" s="259"/>
    </row>
    <row r="1563" spans="1:10">
      <c r="A1563" s="259"/>
      <c r="B1563" s="259"/>
      <c r="C1563" s="259"/>
      <c r="D1563" s="259"/>
      <c r="E1563" s="259"/>
      <c r="F1563" s="270"/>
      <c r="G1563" s="259"/>
      <c r="H1563" s="259"/>
      <c r="I1563" s="259"/>
      <c r="J1563" s="259"/>
    </row>
    <row r="1564" spans="1:10">
      <c r="A1564" s="259"/>
      <c r="B1564" s="259"/>
      <c r="C1564" s="259"/>
      <c r="D1564" s="259"/>
      <c r="E1564" s="259"/>
      <c r="F1564" s="270"/>
      <c r="G1564" s="259"/>
      <c r="H1564" s="259"/>
      <c r="I1564" s="259"/>
      <c r="J1564" s="259"/>
    </row>
    <row r="1565" spans="1:10">
      <c r="A1565" s="259"/>
      <c r="B1565" s="259"/>
      <c r="C1565" s="259"/>
      <c r="D1565" s="259"/>
      <c r="E1565" s="259"/>
      <c r="F1565" s="270"/>
      <c r="G1565" s="259"/>
      <c r="H1565" s="259"/>
      <c r="I1565" s="259"/>
      <c r="J1565" s="259"/>
    </row>
    <row r="1566" spans="1:10">
      <c r="A1566" s="259"/>
      <c r="B1566" s="259"/>
      <c r="C1566" s="259"/>
      <c r="D1566" s="259"/>
      <c r="E1566" s="259"/>
      <c r="F1566" s="270"/>
      <c r="G1566" s="259"/>
      <c r="H1566" s="259"/>
      <c r="I1566" s="259"/>
      <c r="J1566" s="259"/>
    </row>
    <row r="1567" spans="1:10">
      <c r="A1567" s="259"/>
      <c r="B1567" s="259"/>
      <c r="C1567" s="259"/>
      <c r="D1567" s="259"/>
      <c r="E1567" s="259"/>
      <c r="F1567" s="270"/>
      <c r="G1567" s="259"/>
      <c r="H1567" s="259"/>
      <c r="I1567" s="259"/>
      <c r="J1567" s="259"/>
    </row>
    <row r="1568" spans="1:10">
      <c r="A1568" s="259"/>
      <c r="B1568" s="259"/>
      <c r="C1568" s="259"/>
      <c r="D1568" s="259"/>
      <c r="E1568" s="259"/>
      <c r="F1568" s="270"/>
      <c r="G1568" s="259"/>
      <c r="H1568" s="259"/>
      <c r="I1568" s="259"/>
      <c r="J1568" s="259"/>
    </row>
    <row r="1569" spans="1:10">
      <c r="A1569" s="259"/>
      <c r="B1569" s="259"/>
      <c r="C1569" s="259"/>
      <c r="D1569" s="259"/>
      <c r="E1569" s="259"/>
      <c r="F1569" s="270"/>
      <c r="G1569" s="259"/>
      <c r="H1569" s="259"/>
      <c r="I1569" s="259"/>
      <c r="J1569" s="259"/>
    </row>
    <row r="1570" spans="1:10">
      <c r="A1570" s="259"/>
      <c r="B1570" s="259"/>
      <c r="C1570" s="259"/>
      <c r="D1570" s="259"/>
      <c r="E1570" s="259"/>
      <c r="F1570" s="270"/>
      <c r="G1570" s="259"/>
      <c r="H1570" s="259"/>
      <c r="I1570" s="259"/>
      <c r="J1570" s="259"/>
    </row>
    <row r="1571" spans="1:10">
      <c r="A1571" s="259"/>
      <c r="B1571" s="259"/>
      <c r="C1571" s="259"/>
      <c r="D1571" s="259"/>
      <c r="E1571" s="259"/>
      <c r="F1571" s="270"/>
      <c r="G1571" s="259"/>
      <c r="H1571" s="259"/>
      <c r="I1571" s="259"/>
      <c r="J1571" s="259"/>
    </row>
    <row r="1572" spans="1:10">
      <c r="A1572" s="259"/>
      <c r="B1572" s="259"/>
      <c r="C1572" s="259"/>
      <c r="D1572" s="259"/>
      <c r="E1572" s="259"/>
      <c r="F1572" s="270"/>
      <c r="G1572" s="259"/>
      <c r="H1572" s="259"/>
      <c r="I1572" s="259"/>
      <c r="J1572" s="259"/>
    </row>
    <row r="1573" spans="1:10">
      <c r="A1573" s="259"/>
      <c r="B1573" s="259"/>
      <c r="C1573" s="259"/>
      <c r="D1573" s="259"/>
      <c r="E1573" s="259"/>
      <c r="F1573" s="270"/>
      <c r="G1573" s="259"/>
      <c r="H1573" s="259"/>
      <c r="I1573" s="259"/>
      <c r="J1573" s="259"/>
    </row>
    <row r="1574" spans="1:10">
      <c r="A1574" s="259"/>
      <c r="B1574" s="259"/>
      <c r="C1574" s="259"/>
      <c r="D1574" s="259"/>
      <c r="E1574" s="259"/>
      <c r="F1574" s="270"/>
      <c r="G1574" s="259"/>
      <c r="H1574" s="259"/>
      <c r="I1574" s="259"/>
      <c r="J1574" s="259"/>
    </row>
    <row r="1575" spans="1:10">
      <c r="A1575" s="259"/>
      <c r="B1575" s="259"/>
      <c r="C1575" s="259"/>
      <c r="D1575" s="259"/>
      <c r="E1575" s="259"/>
      <c r="F1575" s="270"/>
      <c r="G1575" s="259"/>
      <c r="H1575" s="259"/>
      <c r="I1575" s="259"/>
      <c r="J1575" s="259"/>
    </row>
    <row r="1576" spans="1:10">
      <c r="A1576" s="259"/>
      <c r="B1576" s="259"/>
      <c r="C1576" s="259"/>
      <c r="D1576" s="259"/>
      <c r="E1576" s="259"/>
      <c r="F1576" s="270"/>
      <c r="G1576" s="259"/>
      <c r="H1576" s="259"/>
      <c r="I1576" s="259"/>
      <c r="J1576" s="259"/>
    </row>
    <row r="1577" spans="1:10">
      <c r="A1577" s="259"/>
      <c r="B1577" s="259"/>
      <c r="C1577" s="259"/>
      <c r="D1577" s="259"/>
      <c r="E1577" s="259"/>
      <c r="F1577" s="270"/>
      <c r="G1577" s="259"/>
      <c r="H1577" s="259"/>
      <c r="I1577" s="259"/>
      <c r="J1577" s="259"/>
    </row>
    <row r="1578" spans="1:10">
      <c r="A1578" s="259"/>
      <c r="B1578" s="259"/>
      <c r="C1578" s="259"/>
      <c r="D1578" s="259"/>
      <c r="E1578" s="259"/>
      <c r="F1578" s="270"/>
      <c r="G1578" s="259"/>
      <c r="H1578" s="259"/>
      <c r="I1578" s="259"/>
      <c r="J1578" s="259"/>
    </row>
    <row r="1579" spans="1:10">
      <c r="A1579" s="259"/>
      <c r="B1579" s="259"/>
      <c r="C1579" s="259"/>
      <c r="D1579" s="259"/>
      <c r="E1579" s="259"/>
      <c r="F1579" s="270"/>
      <c r="G1579" s="259"/>
      <c r="H1579" s="259"/>
      <c r="I1579" s="259"/>
      <c r="J1579" s="259"/>
    </row>
    <row r="1580" spans="1:10">
      <c r="A1580" s="259"/>
      <c r="B1580" s="259"/>
      <c r="C1580" s="259"/>
      <c r="D1580" s="259"/>
      <c r="E1580" s="259"/>
      <c r="F1580" s="270"/>
      <c r="G1580" s="259"/>
      <c r="H1580" s="259"/>
      <c r="I1580" s="259"/>
      <c r="J1580" s="259"/>
    </row>
    <row r="1581" spans="1:10">
      <c r="A1581" s="259"/>
      <c r="B1581" s="259"/>
      <c r="C1581" s="259"/>
      <c r="D1581" s="259"/>
      <c r="E1581" s="259"/>
      <c r="F1581" s="270"/>
      <c r="G1581" s="259"/>
      <c r="H1581" s="259"/>
      <c r="I1581" s="259"/>
      <c r="J1581" s="259"/>
    </row>
    <row r="1582" spans="1:10">
      <c r="A1582" s="259"/>
      <c r="B1582" s="259"/>
      <c r="C1582" s="259"/>
      <c r="D1582" s="259"/>
      <c r="E1582" s="259"/>
      <c r="F1582" s="270"/>
      <c r="G1582" s="259"/>
      <c r="H1582" s="259"/>
      <c r="I1582" s="259"/>
      <c r="J1582" s="259"/>
    </row>
    <row r="1583" spans="1:10">
      <c r="A1583" s="259"/>
      <c r="B1583" s="259"/>
      <c r="C1583" s="259"/>
      <c r="D1583" s="259"/>
      <c r="E1583" s="259"/>
      <c r="F1583" s="270"/>
      <c r="G1583" s="259"/>
      <c r="H1583" s="259"/>
      <c r="I1583" s="259"/>
      <c r="J1583" s="259"/>
    </row>
    <row r="1584" spans="1:10">
      <c r="A1584" s="259"/>
      <c r="B1584" s="259"/>
      <c r="C1584" s="259"/>
      <c r="D1584" s="259"/>
      <c r="E1584" s="259"/>
      <c r="F1584" s="270"/>
      <c r="G1584" s="259"/>
      <c r="H1584" s="259"/>
      <c r="I1584" s="259"/>
      <c r="J1584" s="259"/>
    </row>
    <row r="1585" spans="1:10">
      <c r="A1585" s="259"/>
      <c r="B1585" s="259"/>
      <c r="C1585" s="259"/>
      <c r="D1585" s="259"/>
      <c r="E1585" s="259"/>
      <c r="F1585" s="270"/>
      <c r="G1585" s="259"/>
      <c r="H1585" s="259"/>
      <c r="I1585" s="259"/>
      <c r="J1585" s="259"/>
    </row>
    <row r="1586" spans="1:10">
      <c r="A1586" s="259"/>
      <c r="B1586" s="259"/>
      <c r="C1586" s="259"/>
      <c r="D1586" s="259"/>
      <c r="E1586" s="259"/>
      <c r="F1586" s="270"/>
      <c r="G1586" s="259"/>
      <c r="H1586" s="259"/>
      <c r="I1586" s="259"/>
      <c r="J1586" s="259"/>
    </row>
    <row r="1587" spans="1:10">
      <c r="A1587" s="259"/>
      <c r="B1587" s="259"/>
      <c r="C1587" s="259"/>
      <c r="D1587" s="259"/>
      <c r="E1587" s="259"/>
      <c r="F1587" s="270"/>
      <c r="G1587" s="259"/>
      <c r="H1587" s="259"/>
      <c r="I1587" s="259"/>
      <c r="J1587" s="259"/>
    </row>
    <row r="1588" spans="1:10">
      <c r="A1588" s="259"/>
      <c r="B1588" s="259"/>
      <c r="C1588" s="259"/>
      <c r="D1588" s="259"/>
      <c r="E1588" s="259"/>
      <c r="F1588" s="270"/>
      <c r="G1588" s="259"/>
      <c r="H1588" s="259"/>
      <c r="I1588" s="259"/>
      <c r="J1588" s="259"/>
    </row>
    <row r="1589" spans="1:10">
      <c r="A1589" s="259"/>
      <c r="B1589" s="259"/>
      <c r="C1589" s="259"/>
      <c r="D1589" s="259"/>
      <c r="E1589" s="259"/>
      <c r="F1589" s="270"/>
      <c r="G1589" s="259"/>
      <c r="H1589" s="259"/>
      <c r="I1589" s="259"/>
      <c r="J1589" s="259"/>
    </row>
    <row r="1590" spans="1:10">
      <c r="A1590" s="259"/>
      <c r="B1590" s="259"/>
      <c r="C1590" s="259"/>
      <c r="D1590" s="259"/>
      <c r="E1590" s="259"/>
      <c r="F1590" s="270"/>
      <c r="G1590" s="259"/>
      <c r="H1590" s="259"/>
      <c r="I1590" s="259"/>
      <c r="J1590" s="259"/>
    </row>
    <row r="1591" spans="1:10">
      <c r="A1591" s="259"/>
      <c r="B1591" s="259"/>
      <c r="C1591" s="259"/>
      <c r="D1591" s="259"/>
      <c r="E1591" s="259"/>
      <c r="F1591" s="270"/>
      <c r="G1591" s="259"/>
      <c r="H1591" s="259"/>
      <c r="I1591" s="259"/>
      <c r="J1591" s="259"/>
    </row>
    <row r="1592" spans="1:10">
      <c r="A1592" s="259"/>
      <c r="B1592" s="259"/>
      <c r="C1592" s="259"/>
      <c r="D1592" s="259"/>
      <c r="E1592" s="259"/>
      <c r="F1592" s="270"/>
      <c r="G1592" s="259"/>
      <c r="H1592" s="259"/>
      <c r="I1592" s="259"/>
      <c r="J1592" s="259"/>
    </row>
    <row r="1593" spans="1:10">
      <c r="A1593" s="259"/>
      <c r="B1593" s="259"/>
      <c r="C1593" s="259"/>
      <c r="D1593" s="259"/>
      <c r="E1593" s="259"/>
      <c r="F1593" s="270"/>
      <c r="G1593" s="259"/>
      <c r="H1593" s="259"/>
      <c r="I1593" s="259"/>
      <c r="J1593" s="259"/>
    </row>
    <row r="1594" spans="1:10">
      <c r="A1594" s="259"/>
      <c r="B1594" s="259"/>
      <c r="C1594" s="259"/>
      <c r="D1594" s="259"/>
      <c r="E1594" s="259"/>
      <c r="F1594" s="270"/>
      <c r="G1594" s="259"/>
      <c r="H1594" s="259"/>
      <c r="I1594" s="259"/>
      <c r="J1594" s="259"/>
    </row>
    <row r="1595" spans="1:10">
      <c r="A1595" s="259"/>
      <c r="B1595" s="259"/>
      <c r="C1595" s="259"/>
      <c r="D1595" s="259"/>
      <c r="E1595" s="259"/>
      <c r="F1595" s="270"/>
      <c r="G1595" s="259"/>
      <c r="H1595" s="259"/>
      <c r="I1595" s="259"/>
      <c r="J1595" s="259"/>
    </row>
    <row r="1596" spans="1:10">
      <c r="A1596" s="259"/>
      <c r="B1596" s="259"/>
      <c r="C1596" s="259"/>
      <c r="D1596" s="259"/>
      <c r="E1596" s="259"/>
      <c r="F1596" s="270"/>
      <c r="G1596" s="259"/>
      <c r="H1596" s="259"/>
      <c r="I1596" s="259"/>
      <c r="J1596" s="259"/>
    </row>
    <row r="1597" spans="1:10">
      <c r="A1597" s="259"/>
      <c r="B1597" s="259"/>
      <c r="C1597" s="259"/>
      <c r="D1597" s="259"/>
      <c r="E1597" s="259"/>
      <c r="F1597" s="270"/>
      <c r="G1597" s="259"/>
      <c r="H1597" s="259"/>
      <c r="I1597" s="259"/>
      <c r="J1597" s="259"/>
    </row>
    <row r="1598" spans="1:10">
      <c r="A1598" s="259"/>
      <c r="B1598" s="259"/>
      <c r="C1598" s="259"/>
      <c r="D1598" s="259"/>
      <c r="E1598" s="259"/>
      <c r="F1598" s="270"/>
      <c r="G1598" s="259"/>
      <c r="H1598" s="259"/>
      <c r="I1598" s="259"/>
      <c r="J1598" s="259"/>
    </row>
    <row r="1599" spans="1:10">
      <c r="A1599" s="259"/>
      <c r="B1599" s="259"/>
      <c r="C1599" s="259"/>
      <c r="D1599" s="259"/>
      <c r="E1599" s="259"/>
      <c r="F1599" s="270"/>
      <c r="G1599" s="259"/>
      <c r="H1599" s="259"/>
      <c r="I1599" s="259"/>
      <c r="J1599" s="259"/>
    </row>
    <row r="1600" spans="1:10">
      <c r="A1600" s="259"/>
      <c r="B1600" s="259"/>
      <c r="C1600" s="259"/>
      <c r="D1600" s="259"/>
      <c r="E1600" s="259"/>
      <c r="F1600" s="270"/>
      <c r="G1600" s="259"/>
      <c r="H1600" s="259"/>
      <c r="I1600" s="259"/>
      <c r="J1600" s="259"/>
    </row>
    <row r="1601" spans="1:10">
      <c r="A1601" s="259"/>
      <c r="B1601" s="259"/>
      <c r="C1601" s="259"/>
      <c r="D1601" s="259"/>
      <c r="E1601" s="259"/>
      <c r="F1601" s="270"/>
      <c r="G1601" s="259"/>
      <c r="H1601" s="259"/>
      <c r="I1601" s="259"/>
      <c r="J1601" s="259"/>
    </row>
    <row r="1602" spans="1:10">
      <c r="A1602" s="259"/>
      <c r="B1602" s="259"/>
      <c r="C1602" s="259"/>
      <c r="D1602" s="259"/>
      <c r="E1602" s="259"/>
      <c r="F1602" s="270"/>
      <c r="G1602" s="259"/>
      <c r="H1602" s="259"/>
      <c r="I1602" s="259"/>
      <c r="J1602" s="259"/>
    </row>
    <row r="1603" spans="1:10">
      <c r="A1603" s="259"/>
      <c r="B1603" s="259"/>
      <c r="C1603" s="259"/>
      <c r="D1603" s="259"/>
      <c r="E1603" s="259"/>
      <c r="F1603" s="270"/>
      <c r="G1603" s="259"/>
      <c r="H1603" s="259"/>
      <c r="I1603" s="259"/>
      <c r="J1603" s="259"/>
    </row>
    <row r="1604" spans="1:10">
      <c r="A1604" s="259"/>
      <c r="B1604" s="259"/>
      <c r="C1604" s="259"/>
      <c r="D1604" s="259"/>
      <c r="E1604" s="259"/>
      <c r="F1604" s="270"/>
      <c r="G1604" s="259"/>
      <c r="H1604" s="259"/>
      <c r="I1604" s="259"/>
      <c r="J1604" s="259"/>
    </row>
    <row r="1605" spans="1:10">
      <c r="A1605" s="259"/>
      <c r="B1605" s="259"/>
      <c r="C1605" s="259"/>
      <c r="D1605" s="259"/>
      <c r="E1605" s="259"/>
      <c r="F1605" s="270"/>
      <c r="G1605" s="259"/>
      <c r="H1605" s="259"/>
      <c r="I1605" s="259"/>
      <c r="J1605" s="259"/>
    </row>
    <row r="1606" spans="1:10">
      <c r="A1606" s="259"/>
      <c r="B1606" s="259"/>
      <c r="C1606" s="259"/>
      <c r="D1606" s="259"/>
      <c r="E1606" s="259"/>
      <c r="F1606" s="270"/>
      <c r="G1606" s="259"/>
      <c r="H1606" s="259"/>
      <c r="I1606" s="259"/>
      <c r="J1606" s="259"/>
    </row>
    <row r="1607" spans="1:10">
      <c r="A1607" s="259"/>
      <c r="B1607" s="259"/>
      <c r="C1607" s="259"/>
      <c r="D1607" s="259"/>
      <c r="E1607" s="259"/>
      <c r="F1607" s="270"/>
      <c r="G1607" s="259"/>
      <c r="H1607" s="259"/>
      <c r="I1607" s="259"/>
      <c r="J1607" s="259"/>
    </row>
    <row r="1608" spans="1:10">
      <c r="A1608" s="259"/>
      <c r="B1608" s="259"/>
      <c r="C1608" s="259"/>
      <c r="D1608" s="259"/>
      <c r="E1608" s="259"/>
      <c r="F1608" s="270"/>
      <c r="G1608" s="259"/>
      <c r="H1608" s="259"/>
      <c r="I1608" s="259"/>
      <c r="J1608" s="259"/>
    </row>
    <row r="1609" spans="1:10">
      <c r="A1609" s="259"/>
      <c r="B1609" s="259"/>
      <c r="C1609" s="259"/>
      <c r="D1609" s="259"/>
      <c r="E1609" s="259"/>
      <c r="F1609" s="270"/>
      <c r="G1609" s="259"/>
      <c r="H1609" s="259"/>
      <c r="I1609" s="259"/>
      <c r="J1609" s="259"/>
    </row>
    <row r="1610" spans="1:10">
      <c r="A1610" s="259"/>
      <c r="B1610" s="259"/>
      <c r="C1610" s="259"/>
      <c r="D1610" s="259"/>
      <c r="E1610" s="259"/>
      <c r="F1610" s="270"/>
      <c r="G1610" s="259"/>
      <c r="H1610" s="259"/>
      <c r="I1610" s="259"/>
      <c r="J1610" s="259"/>
    </row>
    <row r="1611" spans="1:10">
      <c r="A1611" s="259"/>
      <c r="B1611" s="259"/>
      <c r="C1611" s="259"/>
      <c r="D1611" s="259"/>
      <c r="E1611" s="259"/>
      <c r="F1611" s="270"/>
      <c r="G1611" s="259"/>
      <c r="H1611" s="259"/>
      <c r="I1611" s="259"/>
      <c r="J1611" s="259"/>
    </row>
    <row r="1612" spans="1:10">
      <c r="A1612" s="259"/>
      <c r="B1612" s="259"/>
      <c r="C1612" s="259"/>
      <c r="D1612" s="259"/>
      <c r="E1612" s="259"/>
      <c r="F1612" s="270"/>
      <c r="G1612" s="259"/>
      <c r="H1612" s="259"/>
      <c r="I1612" s="259"/>
      <c r="J1612" s="259"/>
    </row>
    <row r="1613" spans="1:10">
      <c r="A1613" s="259"/>
      <c r="B1613" s="259"/>
      <c r="C1613" s="259"/>
      <c r="D1613" s="259"/>
      <c r="E1613" s="259"/>
      <c r="F1613" s="270"/>
      <c r="G1613" s="259"/>
      <c r="H1613" s="259"/>
      <c r="I1613" s="259"/>
      <c r="J1613" s="259"/>
    </row>
    <row r="1614" spans="1:10">
      <c r="A1614" s="259"/>
      <c r="B1614" s="259"/>
      <c r="C1614" s="259"/>
      <c r="D1614" s="259"/>
      <c r="E1614" s="259"/>
      <c r="F1614" s="270"/>
      <c r="G1614" s="259"/>
      <c r="H1614" s="259"/>
      <c r="I1614" s="259"/>
      <c r="J1614" s="259"/>
    </row>
    <row r="1615" spans="1:10">
      <c r="A1615" s="259"/>
      <c r="B1615" s="259"/>
      <c r="C1615" s="259"/>
      <c r="D1615" s="259"/>
      <c r="E1615" s="259"/>
      <c r="F1615" s="270"/>
      <c r="G1615" s="259"/>
      <c r="H1615" s="259"/>
      <c r="I1615" s="259"/>
      <c r="J1615" s="259"/>
    </row>
    <row r="1616" spans="1:10">
      <c r="A1616" s="259"/>
      <c r="B1616" s="259"/>
      <c r="C1616" s="259"/>
      <c r="D1616" s="259"/>
      <c r="E1616" s="259"/>
      <c r="F1616" s="270"/>
      <c r="G1616" s="259"/>
      <c r="H1616" s="259"/>
      <c r="I1616" s="259"/>
      <c r="J1616" s="259"/>
    </row>
    <row r="1617" spans="1:10">
      <c r="A1617" s="259"/>
      <c r="B1617" s="259"/>
      <c r="C1617" s="259"/>
      <c r="D1617" s="259"/>
      <c r="E1617" s="259"/>
      <c r="F1617" s="270"/>
      <c r="G1617" s="259"/>
      <c r="H1617" s="259"/>
      <c r="I1617" s="259"/>
      <c r="J1617" s="259"/>
    </row>
    <row r="1618" spans="1:10">
      <c r="A1618" s="259"/>
      <c r="B1618" s="259"/>
      <c r="C1618" s="259"/>
      <c r="D1618" s="259"/>
      <c r="E1618" s="259"/>
      <c r="F1618" s="270"/>
      <c r="G1618" s="259"/>
      <c r="H1618" s="259"/>
      <c r="I1618" s="259"/>
      <c r="J1618" s="259"/>
    </row>
    <row r="1619" spans="1:10">
      <c r="A1619" s="259"/>
      <c r="B1619" s="259"/>
      <c r="C1619" s="259"/>
      <c r="D1619" s="259"/>
      <c r="E1619" s="259"/>
      <c r="F1619" s="270"/>
      <c r="G1619" s="259"/>
      <c r="H1619" s="259"/>
      <c r="I1619" s="259"/>
      <c r="J1619" s="259"/>
    </row>
    <row r="1620" spans="1:10">
      <c r="A1620" s="259"/>
      <c r="B1620" s="259"/>
      <c r="C1620" s="259"/>
      <c r="D1620" s="259"/>
      <c r="E1620" s="259"/>
      <c r="F1620" s="270"/>
      <c r="G1620" s="259"/>
      <c r="H1620" s="259"/>
      <c r="I1620" s="259"/>
      <c r="J1620" s="259"/>
    </row>
    <row r="1621" spans="1:10">
      <c r="A1621" s="259"/>
      <c r="B1621" s="259"/>
      <c r="C1621" s="259"/>
      <c r="D1621" s="259"/>
      <c r="E1621" s="259"/>
      <c r="F1621" s="270"/>
      <c r="G1621" s="259"/>
      <c r="H1621" s="259"/>
      <c r="I1621" s="259"/>
      <c r="J1621" s="259"/>
    </row>
    <row r="1622" spans="1:10">
      <c r="A1622" s="259"/>
      <c r="B1622" s="259"/>
      <c r="C1622" s="259"/>
      <c r="D1622" s="259"/>
      <c r="E1622" s="259"/>
      <c r="F1622" s="270"/>
      <c r="G1622" s="259"/>
      <c r="H1622" s="259"/>
      <c r="I1622" s="259"/>
      <c r="J1622" s="259"/>
    </row>
    <row r="1623" spans="1:10">
      <c r="A1623" s="259"/>
      <c r="B1623" s="259"/>
      <c r="C1623" s="259"/>
      <c r="D1623" s="259"/>
      <c r="E1623" s="259"/>
      <c r="F1623" s="270"/>
      <c r="G1623" s="259"/>
      <c r="H1623" s="259"/>
      <c r="I1623" s="259"/>
      <c r="J1623" s="259"/>
    </row>
    <row r="1624" spans="1:10">
      <c r="A1624" s="259"/>
      <c r="B1624" s="259"/>
      <c r="C1624" s="259"/>
      <c r="D1624" s="259"/>
      <c r="E1624" s="259"/>
      <c r="F1624" s="270"/>
      <c r="G1624" s="259"/>
      <c r="H1624" s="259"/>
      <c r="I1624" s="259"/>
      <c r="J1624" s="259"/>
    </row>
    <row r="1625" spans="1:10">
      <c r="A1625" s="259"/>
      <c r="B1625" s="259"/>
      <c r="C1625" s="259"/>
      <c r="D1625" s="259"/>
      <c r="E1625" s="259"/>
      <c r="F1625" s="270"/>
      <c r="G1625" s="259"/>
      <c r="H1625" s="259"/>
      <c r="I1625" s="259"/>
      <c r="J1625" s="259"/>
    </row>
    <row r="1626" spans="1:10">
      <c r="A1626" s="259"/>
      <c r="B1626" s="259"/>
      <c r="C1626" s="259"/>
      <c r="D1626" s="259"/>
      <c r="E1626" s="259"/>
      <c r="F1626" s="270"/>
      <c r="G1626" s="259"/>
      <c r="H1626" s="259"/>
      <c r="I1626" s="259"/>
      <c r="J1626" s="259"/>
    </row>
    <row r="1627" spans="1:10">
      <c r="A1627" s="259"/>
      <c r="B1627" s="259"/>
      <c r="C1627" s="259"/>
      <c r="D1627" s="259"/>
      <c r="E1627" s="259"/>
      <c r="F1627" s="270"/>
      <c r="G1627" s="259"/>
      <c r="H1627" s="259"/>
      <c r="I1627" s="259"/>
      <c r="J1627" s="259"/>
    </row>
    <row r="1628" spans="1:10">
      <c r="A1628" s="259"/>
      <c r="B1628" s="259"/>
      <c r="C1628" s="259"/>
      <c r="D1628" s="259"/>
      <c r="E1628" s="259"/>
      <c r="F1628" s="270"/>
      <c r="G1628" s="259"/>
      <c r="H1628" s="259"/>
      <c r="I1628" s="259"/>
      <c r="J1628" s="259"/>
    </row>
    <row r="1629" spans="1:10">
      <c r="A1629" s="259"/>
      <c r="B1629" s="259"/>
      <c r="C1629" s="259"/>
      <c r="D1629" s="259"/>
      <c r="E1629" s="259"/>
      <c r="F1629" s="270"/>
      <c r="G1629" s="259"/>
      <c r="H1629" s="259"/>
      <c r="I1629" s="259"/>
      <c r="J1629" s="259"/>
    </row>
    <row r="1630" spans="1:10">
      <c r="A1630" s="259"/>
      <c r="B1630" s="259"/>
      <c r="C1630" s="259"/>
      <c r="D1630" s="259"/>
      <c r="E1630" s="259"/>
      <c r="F1630" s="270"/>
      <c r="G1630" s="259"/>
      <c r="H1630" s="259"/>
      <c r="I1630" s="259"/>
      <c r="J1630" s="259"/>
    </row>
    <row r="1631" spans="1:10">
      <c r="A1631" s="259"/>
      <c r="B1631" s="259"/>
      <c r="C1631" s="259"/>
      <c r="D1631" s="259"/>
      <c r="E1631" s="259"/>
      <c r="F1631" s="270"/>
      <c r="G1631" s="259"/>
      <c r="H1631" s="259"/>
      <c r="I1631" s="259"/>
      <c r="J1631" s="259"/>
    </row>
    <row r="1632" spans="1:10">
      <c r="A1632" s="259"/>
      <c r="B1632" s="259"/>
      <c r="C1632" s="259"/>
      <c r="D1632" s="259"/>
      <c r="E1632" s="259"/>
      <c r="F1632" s="270"/>
      <c r="G1632" s="259"/>
      <c r="H1632" s="259"/>
      <c r="I1632" s="259"/>
      <c r="J1632" s="259"/>
    </row>
    <row r="1633" spans="1:10">
      <c r="A1633" s="259"/>
      <c r="B1633" s="259"/>
      <c r="C1633" s="259"/>
      <c r="D1633" s="259"/>
      <c r="E1633" s="259"/>
      <c r="F1633" s="270"/>
      <c r="G1633" s="259"/>
      <c r="H1633" s="259"/>
      <c r="I1633" s="259"/>
      <c r="J1633" s="259"/>
    </row>
    <row r="1634" spans="1:10">
      <c r="A1634" s="259"/>
      <c r="B1634" s="259"/>
      <c r="C1634" s="259"/>
      <c r="D1634" s="259"/>
      <c r="E1634" s="259"/>
      <c r="F1634" s="270"/>
      <c r="G1634" s="259"/>
      <c r="H1634" s="259"/>
      <c r="I1634" s="259"/>
      <c r="J1634" s="259"/>
    </row>
    <row r="1635" spans="1:10">
      <c r="A1635" s="259"/>
      <c r="B1635" s="259"/>
      <c r="C1635" s="259"/>
      <c r="D1635" s="259"/>
      <c r="E1635" s="259"/>
      <c r="F1635" s="270"/>
      <c r="G1635" s="259"/>
      <c r="H1635" s="259"/>
      <c r="I1635" s="259"/>
      <c r="J1635" s="259"/>
    </row>
    <row r="1636" spans="1:10">
      <c r="A1636" s="259"/>
      <c r="B1636" s="259"/>
      <c r="C1636" s="259"/>
      <c r="D1636" s="259"/>
      <c r="E1636" s="259"/>
      <c r="F1636" s="270"/>
      <c r="G1636" s="259"/>
      <c r="H1636" s="259"/>
      <c r="I1636" s="259"/>
      <c r="J1636" s="259"/>
    </row>
    <row r="1637" spans="1:10">
      <c r="A1637" s="259"/>
      <c r="B1637" s="259"/>
      <c r="C1637" s="259"/>
      <c r="D1637" s="259"/>
      <c r="E1637" s="259"/>
      <c r="F1637" s="270"/>
      <c r="G1637" s="259"/>
      <c r="H1637" s="259"/>
      <c r="I1637" s="259"/>
      <c r="J1637" s="259"/>
    </row>
    <row r="1638" spans="1:10">
      <c r="A1638" s="259"/>
      <c r="B1638" s="259"/>
      <c r="C1638" s="259"/>
      <c r="D1638" s="259"/>
      <c r="E1638" s="259"/>
      <c r="F1638" s="270"/>
      <c r="G1638" s="259"/>
      <c r="H1638" s="259"/>
      <c r="I1638" s="259"/>
      <c r="J1638" s="259"/>
    </row>
    <row r="1639" spans="1:10">
      <c r="A1639" s="259"/>
      <c r="B1639" s="259"/>
      <c r="C1639" s="259"/>
      <c r="D1639" s="259"/>
      <c r="E1639" s="259"/>
      <c r="F1639" s="270"/>
      <c r="G1639" s="259"/>
      <c r="H1639" s="259"/>
      <c r="I1639" s="259"/>
      <c r="J1639" s="259"/>
    </row>
    <row r="1640" spans="1:10">
      <c r="A1640" s="259"/>
      <c r="B1640" s="259"/>
      <c r="C1640" s="259"/>
      <c r="D1640" s="259"/>
      <c r="E1640" s="259"/>
      <c r="F1640" s="270"/>
      <c r="G1640" s="259"/>
      <c r="H1640" s="259"/>
      <c r="I1640" s="259"/>
      <c r="J1640" s="259"/>
    </row>
    <row r="1641" spans="1:10">
      <c r="A1641" s="259"/>
      <c r="B1641" s="259"/>
      <c r="C1641" s="259"/>
      <c r="D1641" s="259"/>
      <c r="E1641" s="259"/>
      <c r="F1641" s="270"/>
      <c r="G1641" s="259"/>
      <c r="H1641" s="259"/>
      <c r="I1641" s="259"/>
      <c r="J1641" s="259"/>
    </row>
    <row r="1642" spans="1:10">
      <c r="A1642" s="259"/>
      <c r="B1642" s="259"/>
      <c r="C1642" s="259"/>
      <c r="D1642" s="259"/>
      <c r="E1642" s="259"/>
      <c r="F1642" s="270"/>
      <c r="G1642" s="259"/>
      <c r="H1642" s="259"/>
      <c r="I1642" s="259"/>
      <c r="J1642" s="259"/>
    </row>
    <row r="1643" spans="1:10">
      <c r="A1643" s="259"/>
      <c r="B1643" s="259"/>
      <c r="C1643" s="259"/>
      <c r="D1643" s="259"/>
      <c r="E1643" s="259"/>
      <c r="F1643" s="270"/>
      <c r="G1643" s="259"/>
      <c r="H1643" s="259"/>
      <c r="I1643" s="259"/>
      <c r="J1643" s="259"/>
    </row>
    <row r="1644" spans="1:10">
      <c r="A1644" s="259"/>
      <c r="B1644" s="259"/>
      <c r="C1644" s="259"/>
      <c r="D1644" s="259"/>
      <c r="E1644" s="259"/>
      <c r="F1644" s="270"/>
      <c r="G1644" s="259"/>
      <c r="H1644" s="259"/>
      <c r="I1644" s="259"/>
      <c r="J1644" s="259"/>
    </row>
    <row r="1645" spans="1:10">
      <c r="A1645" s="259"/>
      <c r="B1645" s="259"/>
      <c r="C1645" s="259"/>
      <c r="D1645" s="259"/>
      <c r="E1645" s="259"/>
      <c r="F1645" s="270"/>
      <c r="G1645" s="259"/>
      <c r="H1645" s="259"/>
      <c r="I1645" s="259"/>
      <c r="J1645" s="259"/>
    </row>
    <row r="1646" spans="1:10">
      <c r="A1646" s="259"/>
      <c r="B1646" s="259"/>
      <c r="C1646" s="259"/>
      <c r="D1646" s="259"/>
      <c r="E1646" s="259"/>
      <c r="F1646" s="270"/>
      <c r="G1646" s="259"/>
      <c r="H1646" s="259"/>
      <c r="I1646" s="259"/>
      <c r="J1646" s="259"/>
    </row>
    <row r="1647" spans="1:10">
      <c r="A1647" s="259"/>
      <c r="B1647" s="259"/>
      <c r="C1647" s="259"/>
      <c r="D1647" s="259"/>
      <c r="E1647" s="259"/>
      <c r="F1647" s="270"/>
      <c r="G1647" s="259"/>
      <c r="H1647" s="259"/>
      <c r="I1647" s="259"/>
      <c r="J1647" s="259"/>
    </row>
    <row r="1648" spans="1:10">
      <c r="A1648" s="259"/>
      <c r="B1648" s="259"/>
      <c r="C1648" s="259"/>
      <c r="D1648" s="259"/>
      <c r="E1648" s="259"/>
      <c r="F1648" s="270"/>
      <c r="G1648" s="259"/>
      <c r="H1648" s="259"/>
      <c r="I1648" s="259"/>
      <c r="J1648" s="259"/>
    </row>
    <row r="1649" spans="1:10">
      <c r="A1649" s="259"/>
      <c r="B1649" s="259"/>
      <c r="C1649" s="259"/>
      <c r="D1649" s="259"/>
      <c r="E1649" s="259"/>
      <c r="F1649" s="270"/>
      <c r="G1649" s="259"/>
      <c r="H1649" s="259"/>
      <c r="I1649" s="259"/>
      <c r="J1649" s="259"/>
    </row>
    <row r="1650" spans="1:10">
      <c r="A1650" s="259"/>
      <c r="B1650" s="259"/>
      <c r="C1650" s="259"/>
      <c r="D1650" s="259"/>
      <c r="E1650" s="259"/>
      <c r="F1650" s="270"/>
      <c r="G1650" s="259"/>
      <c r="H1650" s="259"/>
      <c r="I1650" s="259"/>
      <c r="J1650" s="259"/>
    </row>
    <row r="1651" spans="1:10">
      <c r="A1651" s="259"/>
      <c r="B1651" s="259"/>
      <c r="C1651" s="259"/>
      <c r="D1651" s="259"/>
      <c r="E1651" s="259"/>
      <c r="F1651" s="270"/>
      <c r="G1651" s="259"/>
      <c r="H1651" s="259"/>
      <c r="I1651" s="259"/>
      <c r="J1651" s="259"/>
    </row>
    <row r="1652" spans="1:10">
      <c r="A1652" s="259"/>
      <c r="B1652" s="259"/>
      <c r="C1652" s="259"/>
      <c r="D1652" s="259"/>
      <c r="E1652" s="259"/>
      <c r="F1652" s="270"/>
      <c r="G1652" s="259"/>
      <c r="H1652" s="259"/>
      <c r="I1652" s="259"/>
      <c r="J1652" s="259"/>
    </row>
    <row r="1653" spans="1:10">
      <c r="A1653" s="259"/>
      <c r="B1653" s="259"/>
      <c r="C1653" s="259"/>
      <c r="D1653" s="259"/>
      <c r="E1653" s="259"/>
      <c r="F1653" s="270"/>
      <c r="G1653" s="259"/>
      <c r="H1653" s="259"/>
      <c r="I1653" s="259"/>
      <c r="J1653" s="259"/>
    </row>
    <row r="1654" spans="1:10">
      <c r="A1654" s="259"/>
      <c r="B1654" s="259"/>
      <c r="C1654" s="259"/>
      <c r="D1654" s="259"/>
      <c r="E1654" s="259"/>
      <c r="F1654" s="270"/>
      <c r="G1654" s="259"/>
      <c r="H1654" s="259"/>
      <c r="I1654" s="259"/>
      <c r="J1654" s="259"/>
    </row>
    <row r="1655" spans="1:10">
      <c r="A1655" s="259"/>
      <c r="B1655" s="259"/>
      <c r="C1655" s="259"/>
      <c r="D1655" s="259"/>
      <c r="E1655" s="259"/>
      <c r="F1655" s="270"/>
      <c r="G1655" s="259"/>
      <c r="H1655" s="259"/>
      <c r="I1655" s="259"/>
      <c r="J1655" s="259"/>
    </row>
    <row r="1656" spans="1:10">
      <c r="A1656" s="259"/>
      <c r="B1656" s="259"/>
      <c r="C1656" s="259"/>
      <c r="D1656" s="259"/>
      <c r="E1656" s="259"/>
      <c r="F1656" s="270"/>
      <c r="G1656" s="259"/>
      <c r="H1656" s="259"/>
      <c r="I1656" s="259"/>
      <c r="J1656" s="259"/>
    </row>
    <row r="1657" spans="1:10">
      <c r="A1657" s="259"/>
      <c r="B1657" s="259"/>
      <c r="C1657" s="259"/>
      <c r="D1657" s="259"/>
      <c r="E1657" s="259"/>
      <c r="F1657" s="270"/>
      <c r="G1657" s="259"/>
      <c r="H1657" s="259"/>
      <c r="I1657" s="259"/>
      <c r="J1657" s="259"/>
    </row>
    <row r="1658" spans="1:10">
      <c r="A1658" s="259"/>
      <c r="B1658" s="259"/>
      <c r="C1658" s="259"/>
      <c r="D1658" s="259"/>
      <c r="E1658" s="259"/>
      <c r="F1658" s="270"/>
      <c r="G1658" s="259"/>
      <c r="H1658" s="259"/>
      <c r="I1658" s="259"/>
      <c r="J1658" s="259"/>
    </row>
    <row r="1659" spans="1:10">
      <c r="A1659" s="259"/>
      <c r="B1659" s="259"/>
      <c r="C1659" s="259"/>
      <c r="D1659" s="259"/>
      <c r="E1659" s="259"/>
      <c r="F1659" s="270"/>
      <c r="G1659" s="259"/>
      <c r="H1659" s="259"/>
      <c r="I1659" s="259"/>
      <c r="J1659" s="259"/>
    </row>
    <row r="1660" spans="1:10">
      <c r="A1660" s="259"/>
      <c r="B1660" s="259"/>
      <c r="C1660" s="259"/>
      <c r="D1660" s="259"/>
      <c r="E1660" s="259"/>
      <c r="F1660" s="270"/>
      <c r="G1660" s="259"/>
      <c r="H1660" s="259"/>
      <c r="I1660" s="259"/>
      <c r="J1660" s="259"/>
    </row>
    <row r="1661" spans="1:10">
      <c r="A1661" s="259"/>
      <c r="B1661" s="259"/>
      <c r="C1661" s="259"/>
      <c r="D1661" s="259"/>
      <c r="E1661" s="259"/>
      <c r="F1661" s="270"/>
      <c r="G1661" s="259"/>
      <c r="H1661" s="259"/>
      <c r="I1661" s="259"/>
      <c r="J1661" s="259"/>
    </row>
    <row r="1662" spans="1:10">
      <c r="A1662" s="259"/>
      <c r="B1662" s="259"/>
      <c r="C1662" s="259"/>
      <c r="D1662" s="259"/>
      <c r="E1662" s="259"/>
      <c r="F1662" s="270"/>
      <c r="G1662" s="259"/>
      <c r="H1662" s="259"/>
      <c r="I1662" s="259"/>
      <c r="J1662" s="259"/>
    </row>
    <row r="1663" spans="1:10">
      <c r="A1663" s="259"/>
      <c r="B1663" s="259"/>
      <c r="C1663" s="259"/>
      <c r="D1663" s="259"/>
      <c r="E1663" s="259"/>
      <c r="F1663" s="270"/>
      <c r="G1663" s="259"/>
      <c r="H1663" s="259"/>
      <c r="I1663" s="259"/>
      <c r="J1663" s="259"/>
    </row>
    <row r="1664" spans="1:10">
      <c r="A1664" s="259"/>
      <c r="B1664" s="259"/>
      <c r="C1664" s="259"/>
      <c r="D1664" s="259"/>
      <c r="E1664" s="259"/>
      <c r="F1664" s="270"/>
      <c r="G1664" s="259"/>
      <c r="H1664" s="259"/>
      <c r="I1664" s="259"/>
      <c r="J1664" s="259"/>
    </row>
    <row r="1665" spans="1:10">
      <c r="A1665" s="259"/>
      <c r="B1665" s="259"/>
      <c r="C1665" s="259"/>
      <c r="D1665" s="259"/>
      <c r="E1665" s="259"/>
      <c r="F1665" s="270"/>
      <c r="G1665" s="259"/>
      <c r="H1665" s="259"/>
      <c r="I1665" s="259"/>
      <c r="J1665" s="259"/>
    </row>
    <row r="1666" spans="1:10">
      <c r="A1666" s="259"/>
      <c r="B1666" s="259"/>
      <c r="C1666" s="259"/>
      <c r="D1666" s="259"/>
      <c r="E1666" s="259"/>
      <c r="F1666" s="270"/>
      <c r="G1666" s="259"/>
      <c r="H1666" s="259"/>
      <c r="I1666" s="259"/>
      <c r="J1666" s="259"/>
    </row>
    <row r="1667" spans="1:10">
      <c r="A1667" s="259"/>
      <c r="B1667" s="259"/>
      <c r="C1667" s="259"/>
      <c r="D1667" s="259"/>
      <c r="E1667" s="259"/>
      <c r="F1667" s="270"/>
      <c r="G1667" s="259"/>
      <c r="H1667" s="259"/>
      <c r="I1667" s="259"/>
      <c r="J1667" s="259"/>
    </row>
    <row r="1668" spans="1:10">
      <c r="A1668" s="259"/>
      <c r="B1668" s="259"/>
      <c r="C1668" s="259"/>
      <c r="D1668" s="259"/>
      <c r="E1668" s="259"/>
      <c r="F1668" s="270"/>
      <c r="G1668" s="259"/>
      <c r="H1668" s="259"/>
      <c r="I1668" s="259"/>
      <c r="J1668" s="259"/>
    </row>
    <row r="1669" spans="1:10">
      <c r="A1669" s="259"/>
      <c r="B1669" s="259"/>
      <c r="C1669" s="259"/>
      <c r="D1669" s="259"/>
      <c r="E1669" s="259"/>
      <c r="F1669" s="270"/>
      <c r="G1669" s="259"/>
      <c r="H1669" s="259"/>
      <c r="I1669" s="259"/>
      <c r="J1669" s="259"/>
    </row>
    <row r="1670" spans="1:10">
      <c r="A1670" s="259"/>
      <c r="B1670" s="259"/>
      <c r="C1670" s="259"/>
      <c r="D1670" s="259"/>
      <c r="E1670" s="259"/>
      <c r="F1670" s="270"/>
      <c r="G1670" s="259"/>
      <c r="H1670" s="259"/>
      <c r="I1670" s="259"/>
      <c r="J1670" s="259"/>
    </row>
    <row r="1671" spans="1:10">
      <c r="A1671" s="259"/>
      <c r="B1671" s="259"/>
      <c r="C1671" s="259"/>
      <c r="D1671" s="259"/>
      <c r="E1671" s="259"/>
      <c r="F1671" s="270"/>
      <c r="G1671" s="259"/>
      <c r="H1671" s="259"/>
      <c r="I1671" s="259"/>
      <c r="J1671" s="259"/>
    </row>
    <row r="1672" spans="1:10">
      <c r="A1672" s="259"/>
      <c r="B1672" s="259"/>
      <c r="C1672" s="259"/>
      <c r="D1672" s="259"/>
      <c r="E1672" s="259"/>
      <c r="F1672" s="270"/>
      <c r="G1672" s="259"/>
      <c r="H1672" s="259"/>
      <c r="I1672" s="259"/>
      <c r="J1672" s="259"/>
    </row>
    <row r="1673" spans="1:10">
      <c r="A1673" s="259"/>
      <c r="B1673" s="259"/>
      <c r="C1673" s="259"/>
      <c r="D1673" s="259"/>
      <c r="E1673" s="259"/>
      <c r="F1673" s="270"/>
      <c r="G1673" s="259"/>
      <c r="H1673" s="259"/>
      <c r="I1673" s="259"/>
      <c r="J1673" s="259"/>
    </row>
    <row r="1674" spans="1:10">
      <c r="A1674" s="259"/>
      <c r="B1674" s="259"/>
      <c r="C1674" s="259"/>
      <c r="D1674" s="259"/>
      <c r="E1674" s="259"/>
      <c r="F1674" s="270"/>
      <c r="G1674" s="259"/>
      <c r="H1674" s="259"/>
      <c r="I1674" s="259"/>
      <c r="J1674" s="259"/>
    </row>
    <row r="1675" spans="1:10">
      <c r="A1675" s="259"/>
      <c r="B1675" s="259"/>
      <c r="C1675" s="259"/>
      <c r="D1675" s="259"/>
      <c r="E1675" s="259"/>
      <c r="F1675" s="270"/>
      <c r="G1675" s="259"/>
      <c r="H1675" s="259"/>
      <c r="I1675" s="259"/>
      <c r="J1675" s="259"/>
    </row>
    <row r="1676" spans="1:10">
      <c r="A1676" s="259"/>
      <c r="B1676" s="259"/>
      <c r="C1676" s="259"/>
      <c r="D1676" s="259"/>
      <c r="E1676" s="259"/>
      <c r="F1676" s="270"/>
      <c r="G1676" s="259"/>
      <c r="H1676" s="259"/>
      <c r="I1676" s="259"/>
      <c r="J1676" s="259"/>
    </row>
    <row r="1677" spans="1:10">
      <c r="A1677" s="259"/>
      <c r="B1677" s="259"/>
      <c r="C1677" s="259"/>
      <c r="D1677" s="259"/>
      <c r="E1677" s="259"/>
      <c r="F1677" s="270"/>
      <c r="G1677" s="259"/>
      <c r="H1677" s="259"/>
      <c r="I1677" s="259"/>
      <c r="J1677" s="259"/>
    </row>
    <row r="1678" spans="1:10">
      <c r="A1678" s="259"/>
      <c r="B1678" s="259"/>
      <c r="C1678" s="259"/>
      <c r="D1678" s="259"/>
      <c r="E1678" s="259"/>
      <c r="F1678" s="270"/>
      <c r="G1678" s="259"/>
      <c r="H1678" s="259"/>
      <c r="I1678" s="259"/>
      <c r="J1678" s="259"/>
    </row>
    <row r="1679" spans="1:10">
      <c r="A1679" s="259"/>
      <c r="B1679" s="259"/>
      <c r="C1679" s="259"/>
      <c r="D1679" s="259"/>
      <c r="E1679" s="259"/>
      <c r="F1679" s="270"/>
      <c r="G1679" s="259"/>
      <c r="H1679" s="259"/>
      <c r="I1679" s="259"/>
      <c r="J1679" s="259"/>
    </row>
    <row r="1680" spans="1:10">
      <c r="A1680" s="259"/>
      <c r="B1680" s="259"/>
      <c r="C1680" s="259"/>
      <c r="D1680" s="259"/>
      <c r="E1680" s="259"/>
      <c r="F1680" s="270"/>
      <c r="G1680" s="259"/>
      <c r="H1680" s="259"/>
      <c r="I1680" s="259"/>
      <c r="J1680" s="259"/>
    </row>
    <row r="1681" spans="1:10">
      <c r="A1681" s="259"/>
      <c r="B1681" s="259"/>
      <c r="C1681" s="259"/>
      <c r="D1681" s="259"/>
      <c r="E1681" s="259"/>
      <c r="F1681" s="270"/>
      <c r="G1681" s="259"/>
      <c r="H1681" s="259"/>
      <c r="I1681" s="259"/>
      <c r="J1681" s="259"/>
    </row>
    <row r="1682" spans="1:10">
      <c r="A1682" s="259"/>
      <c r="B1682" s="259"/>
      <c r="C1682" s="259"/>
      <c r="D1682" s="259"/>
      <c r="E1682" s="259"/>
      <c r="F1682" s="270"/>
      <c r="G1682" s="259"/>
      <c r="H1682" s="259"/>
      <c r="I1682" s="259"/>
      <c r="J1682" s="259"/>
    </row>
    <row r="1683" spans="1:10">
      <c r="A1683" s="259"/>
      <c r="B1683" s="259"/>
      <c r="C1683" s="259"/>
      <c r="D1683" s="259"/>
      <c r="E1683" s="259"/>
      <c r="F1683" s="270"/>
      <c r="G1683" s="259"/>
      <c r="H1683" s="259"/>
      <c r="I1683" s="259"/>
      <c r="J1683" s="259"/>
    </row>
    <row r="1684" spans="1:10">
      <c r="A1684" s="259"/>
      <c r="B1684" s="259"/>
      <c r="C1684" s="259"/>
      <c r="D1684" s="259"/>
      <c r="E1684" s="259"/>
      <c r="F1684" s="270"/>
      <c r="G1684" s="259"/>
      <c r="H1684" s="259"/>
      <c r="I1684" s="259"/>
      <c r="J1684" s="259"/>
    </row>
    <row r="1685" spans="1:10">
      <c r="A1685" s="259"/>
      <c r="B1685" s="259"/>
      <c r="C1685" s="259"/>
      <c r="D1685" s="259"/>
      <c r="E1685" s="259"/>
      <c r="F1685" s="270"/>
      <c r="G1685" s="259"/>
      <c r="H1685" s="259"/>
      <c r="I1685" s="259"/>
      <c r="J1685" s="259"/>
    </row>
    <row r="1686" spans="1:10">
      <c r="A1686" s="259"/>
      <c r="B1686" s="259"/>
      <c r="C1686" s="259"/>
      <c r="D1686" s="259"/>
      <c r="E1686" s="259"/>
      <c r="F1686" s="270"/>
      <c r="G1686" s="259"/>
      <c r="H1686" s="259"/>
      <c r="I1686" s="259"/>
      <c r="J1686" s="259"/>
    </row>
    <row r="1687" spans="1:10">
      <c r="A1687" s="259"/>
      <c r="B1687" s="259"/>
      <c r="C1687" s="259"/>
      <c r="D1687" s="259"/>
      <c r="E1687" s="259"/>
      <c r="F1687" s="270"/>
      <c r="G1687" s="259"/>
      <c r="H1687" s="259"/>
      <c r="I1687" s="259"/>
      <c r="J1687" s="259"/>
    </row>
    <row r="1688" spans="1:10">
      <c r="A1688" s="259"/>
      <c r="B1688" s="259"/>
      <c r="C1688" s="259"/>
      <c r="D1688" s="259"/>
      <c r="E1688" s="259"/>
      <c r="F1688" s="270"/>
      <c r="G1688" s="259"/>
      <c r="H1688" s="259"/>
      <c r="I1688" s="259"/>
      <c r="J1688" s="259"/>
    </row>
    <row r="1689" spans="1:10">
      <c r="A1689" s="259"/>
      <c r="B1689" s="259"/>
      <c r="C1689" s="259"/>
      <c r="D1689" s="259"/>
      <c r="E1689" s="259"/>
      <c r="F1689" s="270"/>
      <c r="G1689" s="259"/>
      <c r="H1689" s="259"/>
      <c r="I1689" s="259"/>
      <c r="J1689" s="259"/>
    </row>
    <row r="1690" spans="1:10">
      <c r="A1690" s="259"/>
      <c r="B1690" s="259"/>
      <c r="C1690" s="259"/>
      <c r="D1690" s="259"/>
      <c r="E1690" s="259"/>
      <c r="F1690" s="270"/>
      <c r="G1690" s="259"/>
      <c r="H1690" s="259"/>
      <c r="I1690" s="259"/>
      <c r="J1690" s="259"/>
    </row>
    <row r="1691" spans="1:10">
      <c r="A1691" s="259"/>
      <c r="B1691" s="259"/>
      <c r="C1691" s="259"/>
      <c r="D1691" s="259"/>
      <c r="E1691" s="259"/>
      <c r="F1691" s="270"/>
      <c r="G1691" s="259"/>
      <c r="H1691" s="259"/>
      <c r="I1691" s="259"/>
      <c r="J1691" s="259"/>
    </row>
    <row r="1692" spans="1:10">
      <c r="A1692" s="259"/>
      <c r="B1692" s="259"/>
      <c r="C1692" s="259"/>
      <c r="D1692" s="259"/>
      <c r="E1692" s="259"/>
      <c r="F1692" s="270"/>
      <c r="G1692" s="259"/>
      <c r="H1692" s="259"/>
      <c r="I1692" s="259"/>
      <c r="J1692" s="259"/>
    </row>
    <row r="1693" spans="1:10">
      <c r="A1693" s="259"/>
      <c r="B1693" s="259"/>
      <c r="C1693" s="259"/>
      <c r="D1693" s="259"/>
      <c r="E1693" s="259"/>
      <c r="F1693" s="270"/>
      <c r="G1693" s="259"/>
      <c r="H1693" s="259"/>
      <c r="I1693" s="259"/>
      <c r="J1693" s="259"/>
    </row>
    <row r="1694" spans="1:10">
      <c r="A1694" s="259"/>
      <c r="B1694" s="259"/>
      <c r="C1694" s="259"/>
      <c r="D1694" s="259"/>
      <c r="E1694" s="259"/>
      <c r="F1694" s="270"/>
      <c r="G1694" s="259"/>
      <c r="H1694" s="259"/>
      <c r="I1694" s="259"/>
      <c r="J1694" s="259"/>
    </row>
    <row r="1695" spans="1:10">
      <c r="A1695" s="259"/>
      <c r="B1695" s="259"/>
      <c r="C1695" s="259"/>
      <c r="D1695" s="259"/>
      <c r="E1695" s="259"/>
      <c r="F1695" s="270"/>
      <c r="G1695" s="259"/>
      <c r="H1695" s="259"/>
      <c r="I1695" s="259"/>
      <c r="J1695" s="259"/>
    </row>
    <row r="1696" spans="1:10">
      <c r="A1696" s="259"/>
      <c r="B1696" s="259"/>
      <c r="C1696" s="259"/>
      <c r="D1696" s="259"/>
      <c r="E1696" s="259"/>
      <c r="F1696" s="270"/>
      <c r="G1696" s="259"/>
      <c r="H1696" s="259"/>
      <c r="I1696" s="259"/>
      <c r="J1696" s="259"/>
    </row>
    <row r="1697" spans="1:10">
      <c r="A1697" s="259"/>
      <c r="B1697" s="259"/>
      <c r="C1697" s="259"/>
      <c r="D1697" s="259"/>
      <c r="E1697" s="259"/>
      <c r="F1697" s="270"/>
      <c r="G1697" s="259"/>
      <c r="H1697" s="259"/>
      <c r="I1697" s="259"/>
      <c r="J1697" s="259"/>
    </row>
    <row r="1698" spans="1:10">
      <c r="A1698" s="259"/>
      <c r="B1698" s="259"/>
      <c r="C1698" s="259"/>
      <c r="D1698" s="259"/>
      <c r="E1698" s="259"/>
      <c r="F1698" s="270"/>
      <c r="G1698" s="259"/>
      <c r="H1698" s="259"/>
      <c r="I1698" s="259"/>
      <c r="J1698" s="259"/>
    </row>
    <row r="1699" spans="1:10">
      <c r="A1699" s="259"/>
      <c r="B1699" s="259"/>
      <c r="C1699" s="259"/>
      <c r="D1699" s="259"/>
      <c r="E1699" s="259"/>
      <c r="F1699" s="270"/>
      <c r="G1699" s="259"/>
      <c r="H1699" s="259"/>
      <c r="I1699" s="259"/>
      <c r="J1699" s="259"/>
    </row>
    <row r="1700" spans="1:10">
      <c r="A1700" s="259"/>
      <c r="B1700" s="259"/>
      <c r="C1700" s="259"/>
      <c r="D1700" s="259"/>
      <c r="E1700" s="259"/>
      <c r="F1700" s="270"/>
      <c r="G1700" s="259"/>
      <c r="H1700" s="259"/>
      <c r="I1700" s="259"/>
      <c r="J1700" s="259"/>
    </row>
    <row r="1701" spans="1:10">
      <c r="A1701" s="259"/>
      <c r="B1701" s="259"/>
      <c r="C1701" s="259"/>
      <c r="D1701" s="259"/>
      <c r="E1701" s="259"/>
      <c r="F1701" s="270"/>
      <c r="G1701" s="259"/>
      <c r="H1701" s="259"/>
      <c r="I1701" s="259"/>
      <c r="J1701" s="259"/>
    </row>
    <row r="1702" spans="1:10">
      <c r="A1702" s="259"/>
      <c r="B1702" s="259"/>
      <c r="C1702" s="259"/>
      <c r="D1702" s="259"/>
      <c r="E1702" s="259"/>
      <c r="F1702" s="270"/>
      <c r="G1702" s="259"/>
      <c r="H1702" s="259"/>
      <c r="I1702" s="259"/>
      <c r="J1702" s="259"/>
    </row>
    <row r="1703" spans="1:10">
      <c r="A1703" s="259"/>
      <c r="B1703" s="259"/>
      <c r="C1703" s="259"/>
      <c r="D1703" s="259"/>
      <c r="E1703" s="259"/>
      <c r="F1703" s="270"/>
      <c r="G1703" s="259"/>
      <c r="H1703" s="259"/>
      <c r="I1703" s="259"/>
      <c r="J1703" s="259"/>
    </row>
    <row r="1704" spans="1:10">
      <c r="A1704" s="259"/>
      <c r="B1704" s="259"/>
      <c r="C1704" s="259"/>
      <c r="D1704" s="259"/>
      <c r="E1704" s="259"/>
      <c r="F1704" s="270"/>
      <c r="G1704" s="259"/>
      <c r="H1704" s="259"/>
      <c r="I1704" s="259"/>
      <c r="J1704" s="259"/>
    </row>
    <row r="1705" spans="1:10">
      <c r="A1705" s="259"/>
      <c r="B1705" s="259"/>
      <c r="C1705" s="259"/>
      <c r="D1705" s="259"/>
      <c r="E1705" s="259"/>
      <c r="F1705" s="270"/>
      <c r="G1705" s="259"/>
      <c r="H1705" s="259"/>
      <c r="I1705" s="259"/>
      <c r="J1705" s="259"/>
    </row>
    <row r="1706" spans="1:10">
      <c r="A1706" s="259"/>
      <c r="B1706" s="259"/>
      <c r="C1706" s="259"/>
      <c r="D1706" s="259"/>
      <c r="E1706" s="259"/>
      <c r="F1706" s="270"/>
      <c r="G1706" s="259"/>
      <c r="H1706" s="259"/>
      <c r="I1706" s="259"/>
      <c r="J1706" s="259"/>
    </row>
    <row r="1707" spans="1:10">
      <c r="A1707" s="259"/>
      <c r="B1707" s="259"/>
      <c r="C1707" s="259"/>
      <c r="D1707" s="259"/>
      <c r="E1707" s="259"/>
      <c r="F1707" s="270"/>
      <c r="G1707" s="259"/>
      <c r="H1707" s="259"/>
      <c r="I1707" s="259"/>
      <c r="J1707" s="259"/>
    </row>
    <row r="1708" spans="1:10">
      <c r="A1708" s="259"/>
      <c r="B1708" s="259"/>
      <c r="C1708" s="259"/>
      <c r="D1708" s="259"/>
      <c r="E1708" s="259"/>
      <c r="F1708" s="270"/>
      <c r="G1708" s="259"/>
      <c r="H1708" s="259"/>
      <c r="I1708" s="259"/>
      <c r="J1708" s="259"/>
    </row>
    <row r="1709" spans="1:10">
      <c r="A1709" s="259"/>
      <c r="B1709" s="259"/>
      <c r="C1709" s="259"/>
      <c r="D1709" s="259"/>
      <c r="E1709" s="259"/>
      <c r="F1709" s="270"/>
      <c r="G1709" s="259"/>
      <c r="H1709" s="259"/>
      <c r="I1709" s="259"/>
      <c r="J1709" s="259"/>
    </row>
    <row r="1710" spans="1:10">
      <c r="A1710" s="259"/>
      <c r="B1710" s="259"/>
      <c r="C1710" s="259"/>
      <c r="D1710" s="259"/>
      <c r="E1710" s="259"/>
      <c r="F1710" s="270"/>
      <c r="G1710" s="259"/>
      <c r="H1710" s="259"/>
      <c r="I1710" s="259"/>
      <c r="J1710" s="259"/>
    </row>
    <row r="1711" spans="1:10">
      <c r="A1711" s="259"/>
      <c r="B1711" s="259"/>
      <c r="C1711" s="259"/>
      <c r="D1711" s="259"/>
      <c r="E1711" s="259"/>
      <c r="F1711" s="270"/>
      <c r="G1711" s="259"/>
      <c r="H1711" s="259"/>
      <c r="I1711" s="259"/>
      <c r="J1711" s="259"/>
    </row>
    <row r="1712" spans="1:10">
      <c r="A1712" s="259"/>
      <c r="B1712" s="259"/>
      <c r="C1712" s="259"/>
      <c r="D1712" s="259"/>
      <c r="E1712" s="259"/>
      <c r="F1712" s="270"/>
      <c r="G1712" s="259"/>
      <c r="H1712" s="259"/>
      <c r="I1712" s="259"/>
      <c r="J1712" s="259"/>
    </row>
    <row r="1713" spans="1:10">
      <c r="A1713" s="259"/>
      <c r="B1713" s="259"/>
      <c r="C1713" s="259"/>
      <c r="D1713" s="259"/>
      <c r="E1713" s="259"/>
      <c r="F1713" s="270"/>
      <c r="G1713" s="259"/>
      <c r="H1713" s="259"/>
      <c r="I1713" s="259"/>
      <c r="J1713" s="259"/>
    </row>
    <row r="1714" spans="1:10">
      <c r="A1714" s="259"/>
      <c r="B1714" s="259"/>
      <c r="C1714" s="259"/>
      <c r="D1714" s="259"/>
      <c r="E1714" s="259"/>
      <c r="F1714" s="270"/>
      <c r="G1714" s="259"/>
      <c r="H1714" s="259"/>
      <c r="I1714" s="259"/>
      <c r="J1714" s="259"/>
    </row>
    <row r="1715" spans="1:10">
      <c r="A1715" s="259"/>
      <c r="B1715" s="259"/>
      <c r="C1715" s="259"/>
      <c r="D1715" s="259"/>
      <c r="E1715" s="259"/>
      <c r="F1715" s="270"/>
      <c r="G1715" s="259"/>
      <c r="H1715" s="259"/>
      <c r="I1715" s="259"/>
      <c r="J1715" s="259"/>
    </row>
    <row r="1716" spans="1:10">
      <c r="A1716" s="259"/>
      <c r="B1716" s="259"/>
      <c r="C1716" s="259"/>
      <c r="D1716" s="259"/>
      <c r="E1716" s="259"/>
      <c r="F1716" s="270"/>
      <c r="G1716" s="259"/>
      <c r="H1716" s="259"/>
      <c r="I1716" s="259"/>
      <c r="J1716" s="259"/>
    </row>
    <row r="1717" spans="1:10">
      <c r="A1717" s="259"/>
      <c r="B1717" s="259"/>
      <c r="C1717" s="259"/>
      <c r="D1717" s="259"/>
      <c r="E1717" s="259"/>
      <c r="F1717" s="270"/>
      <c r="G1717" s="259"/>
      <c r="H1717" s="259"/>
      <c r="I1717" s="259"/>
      <c r="J1717" s="259"/>
    </row>
    <row r="1718" spans="1:10">
      <c r="A1718" s="259"/>
      <c r="B1718" s="259"/>
      <c r="C1718" s="259"/>
      <c r="D1718" s="259"/>
      <c r="E1718" s="259"/>
      <c r="F1718" s="270"/>
      <c r="G1718" s="259"/>
      <c r="H1718" s="259"/>
      <c r="I1718" s="259"/>
      <c r="J1718" s="259"/>
    </row>
    <row r="1719" spans="1:10">
      <c r="A1719" s="259"/>
      <c r="B1719" s="259"/>
      <c r="C1719" s="259"/>
      <c r="D1719" s="259"/>
      <c r="E1719" s="259"/>
      <c r="F1719" s="270"/>
      <c r="G1719" s="259"/>
      <c r="H1719" s="259"/>
      <c r="I1719" s="259"/>
      <c r="J1719" s="259"/>
    </row>
    <row r="1720" spans="1:10">
      <c r="A1720" s="259"/>
      <c r="B1720" s="259"/>
      <c r="C1720" s="259"/>
      <c r="D1720" s="259"/>
      <c r="E1720" s="259"/>
      <c r="F1720" s="270"/>
      <c r="G1720" s="259"/>
      <c r="H1720" s="259"/>
      <c r="I1720" s="259"/>
      <c r="J1720" s="259"/>
    </row>
    <row r="1721" spans="1:10">
      <c r="A1721" s="259"/>
      <c r="B1721" s="259"/>
      <c r="C1721" s="259"/>
      <c r="D1721" s="259"/>
      <c r="E1721" s="259"/>
      <c r="F1721" s="270"/>
      <c r="G1721" s="259"/>
      <c r="H1721" s="259"/>
      <c r="I1721" s="259"/>
      <c r="J1721" s="259"/>
    </row>
    <row r="1722" spans="1:10">
      <c r="A1722" s="259"/>
      <c r="B1722" s="259"/>
      <c r="C1722" s="259"/>
      <c r="D1722" s="259"/>
      <c r="E1722" s="259"/>
      <c r="F1722" s="270"/>
      <c r="G1722" s="259"/>
      <c r="H1722" s="259"/>
      <c r="I1722" s="259"/>
      <c r="J1722" s="259"/>
    </row>
    <row r="1723" spans="1:10">
      <c r="A1723" s="259"/>
      <c r="B1723" s="259"/>
      <c r="C1723" s="259"/>
      <c r="D1723" s="259"/>
      <c r="E1723" s="259"/>
      <c r="F1723" s="270"/>
      <c r="G1723" s="259"/>
      <c r="H1723" s="259"/>
      <c r="I1723" s="259"/>
      <c r="J1723" s="259"/>
    </row>
    <row r="1724" spans="1:10">
      <c r="A1724" s="259"/>
      <c r="B1724" s="259"/>
      <c r="C1724" s="259"/>
      <c r="D1724" s="259"/>
      <c r="E1724" s="259"/>
      <c r="F1724" s="270"/>
      <c r="G1724" s="259"/>
      <c r="H1724" s="259"/>
      <c r="I1724" s="259"/>
      <c r="J1724" s="259"/>
    </row>
    <row r="1725" spans="1:10">
      <c r="A1725" s="259"/>
      <c r="B1725" s="259"/>
      <c r="C1725" s="259"/>
      <c r="D1725" s="259"/>
      <c r="E1725" s="259"/>
      <c r="F1725" s="270"/>
      <c r="G1725" s="259"/>
      <c r="H1725" s="259"/>
      <c r="I1725" s="259"/>
      <c r="J1725" s="259"/>
    </row>
    <row r="1726" spans="1:10">
      <c r="A1726" s="259"/>
      <c r="B1726" s="259"/>
      <c r="C1726" s="259"/>
      <c r="D1726" s="259"/>
      <c r="E1726" s="259"/>
      <c r="F1726" s="270"/>
      <c r="G1726" s="259"/>
      <c r="H1726" s="259"/>
      <c r="I1726" s="259"/>
      <c r="J1726" s="259"/>
    </row>
    <row r="1727" spans="1:10">
      <c r="A1727" s="259"/>
      <c r="B1727" s="259"/>
      <c r="C1727" s="259"/>
      <c r="D1727" s="259"/>
      <c r="E1727" s="259"/>
      <c r="F1727" s="270"/>
      <c r="G1727" s="259"/>
      <c r="H1727" s="259"/>
      <c r="I1727" s="259"/>
      <c r="J1727" s="259"/>
    </row>
    <row r="1728" spans="1:10">
      <c r="A1728" s="259"/>
      <c r="B1728" s="259"/>
      <c r="C1728" s="259"/>
      <c r="D1728" s="259"/>
      <c r="E1728" s="259"/>
      <c r="F1728" s="270"/>
      <c r="G1728" s="259"/>
      <c r="H1728" s="259"/>
      <c r="I1728" s="259"/>
      <c r="J1728" s="259"/>
    </row>
    <row r="1729" spans="1:10">
      <c r="A1729" s="259"/>
      <c r="B1729" s="259"/>
      <c r="C1729" s="259"/>
      <c r="D1729" s="259"/>
      <c r="E1729" s="259"/>
      <c r="F1729" s="270"/>
      <c r="G1729" s="259"/>
      <c r="H1729" s="259"/>
      <c r="I1729" s="259"/>
      <c r="J1729" s="259"/>
    </row>
    <row r="1730" spans="1:10">
      <c r="A1730" s="259"/>
      <c r="B1730" s="259"/>
      <c r="C1730" s="259"/>
      <c r="D1730" s="259"/>
      <c r="E1730" s="259"/>
      <c r="F1730" s="270"/>
      <c r="G1730" s="259"/>
      <c r="H1730" s="259"/>
      <c r="I1730" s="259"/>
      <c r="J1730" s="259"/>
    </row>
    <row r="1731" spans="1:10">
      <c r="A1731" s="259"/>
      <c r="B1731" s="259"/>
      <c r="C1731" s="259"/>
      <c r="D1731" s="259"/>
      <c r="E1731" s="259"/>
      <c r="F1731" s="270"/>
      <c r="G1731" s="259"/>
      <c r="H1731" s="259"/>
      <c r="I1731" s="259"/>
      <c r="J1731" s="259"/>
    </row>
    <row r="1732" spans="1:10">
      <c r="A1732" s="259"/>
      <c r="B1732" s="259"/>
      <c r="C1732" s="259"/>
      <c r="D1732" s="259"/>
      <c r="E1732" s="259"/>
      <c r="F1732" s="270"/>
      <c r="G1732" s="259"/>
      <c r="H1732" s="259"/>
      <c r="I1732" s="259"/>
      <c r="J1732" s="259"/>
    </row>
    <row r="1733" spans="1:10">
      <c r="A1733" s="259"/>
      <c r="B1733" s="259"/>
      <c r="C1733" s="259"/>
      <c r="D1733" s="259"/>
      <c r="E1733" s="259"/>
      <c r="F1733" s="270"/>
      <c r="G1733" s="259"/>
      <c r="H1733" s="259"/>
      <c r="I1733" s="259"/>
      <c r="J1733" s="259"/>
    </row>
    <row r="1734" spans="1:10">
      <c r="A1734" s="259"/>
      <c r="B1734" s="259"/>
      <c r="C1734" s="259"/>
      <c r="D1734" s="259"/>
      <c r="E1734" s="259"/>
      <c r="F1734" s="270"/>
      <c r="G1734" s="259"/>
      <c r="H1734" s="259"/>
      <c r="I1734" s="259"/>
      <c r="J1734" s="259"/>
    </row>
    <row r="1735" spans="1:10">
      <c r="A1735" s="259"/>
      <c r="B1735" s="259"/>
      <c r="C1735" s="259"/>
      <c r="D1735" s="259"/>
      <c r="E1735" s="259"/>
      <c r="F1735" s="270"/>
      <c r="G1735" s="259"/>
      <c r="H1735" s="259"/>
      <c r="I1735" s="259"/>
      <c r="J1735" s="259"/>
    </row>
    <row r="1736" spans="1:10">
      <c r="A1736" s="259"/>
      <c r="B1736" s="259"/>
      <c r="C1736" s="259"/>
      <c r="D1736" s="259"/>
      <c r="E1736" s="259"/>
      <c r="F1736" s="270"/>
      <c r="G1736" s="259"/>
      <c r="H1736" s="259"/>
      <c r="I1736" s="259"/>
      <c r="J1736" s="259"/>
    </row>
    <row r="1737" spans="1:10">
      <c r="A1737" s="259"/>
      <c r="B1737" s="259"/>
      <c r="C1737" s="259"/>
      <c r="D1737" s="259"/>
      <c r="E1737" s="259"/>
      <c r="F1737" s="270"/>
      <c r="G1737" s="259"/>
      <c r="H1737" s="259"/>
      <c r="I1737" s="259"/>
      <c r="J1737" s="259"/>
    </row>
    <row r="1738" spans="1:10">
      <c r="A1738" s="259"/>
      <c r="B1738" s="259"/>
      <c r="C1738" s="259"/>
      <c r="D1738" s="259"/>
      <c r="E1738" s="259"/>
      <c r="F1738" s="270"/>
      <c r="G1738" s="259"/>
      <c r="H1738" s="259"/>
      <c r="I1738" s="259"/>
      <c r="J1738" s="259"/>
    </row>
    <row r="1739" spans="1:10">
      <c r="A1739" s="259"/>
      <c r="B1739" s="259"/>
      <c r="C1739" s="259"/>
      <c r="D1739" s="259"/>
      <c r="E1739" s="259"/>
      <c r="F1739" s="270"/>
      <c r="G1739" s="259"/>
      <c r="H1739" s="259"/>
      <c r="I1739" s="259"/>
      <c r="J1739" s="259"/>
    </row>
    <row r="1740" spans="1:10">
      <c r="A1740" s="259"/>
      <c r="B1740" s="259"/>
      <c r="C1740" s="259"/>
      <c r="D1740" s="259"/>
      <c r="E1740" s="259"/>
      <c r="F1740" s="270"/>
      <c r="G1740" s="259"/>
      <c r="H1740" s="259"/>
      <c r="I1740" s="259"/>
      <c r="J1740" s="259"/>
    </row>
    <row r="1741" spans="1:10">
      <c r="A1741" s="259"/>
      <c r="B1741" s="259"/>
      <c r="C1741" s="259"/>
      <c r="D1741" s="259"/>
      <c r="E1741" s="259"/>
      <c r="F1741" s="270"/>
      <c r="G1741" s="259"/>
      <c r="H1741" s="259"/>
      <c r="I1741" s="259"/>
      <c r="J1741" s="259"/>
    </row>
    <row r="1742" spans="1:10">
      <c r="A1742" s="259"/>
      <c r="B1742" s="259"/>
      <c r="C1742" s="259"/>
      <c r="D1742" s="259"/>
      <c r="E1742" s="259"/>
      <c r="F1742" s="270"/>
      <c r="G1742" s="259"/>
      <c r="H1742" s="259"/>
      <c r="I1742" s="259"/>
      <c r="J1742" s="259"/>
    </row>
    <row r="1743" spans="1:10">
      <c r="A1743" s="259"/>
      <c r="B1743" s="259"/>
      <c r="C1743" s="259"/>
      <c r="D1743" s="259"/>
      <c r="E1743" s="259"/>
      <c r="F1743" s="270"/>
      <c r="G1743" s="259"/>
      <c r="H1743" s="259"/>
      <c r="I1743" s="259"/>
      <c r="J1743" s="259"/>
    </row>
    <row r="1744" spans="1:10">
      <c r="A1744" s="259"/>
      <c r="B1744" s="259"/>
      <c r="C1744" s="259"/>
      <c r="D1744" s="259"/>
      <c r="E1744" s="259"/>
      <c r="F1744" s="270"/>
      <c r="G1744" s="259"/>
      <c r="H1744" s="259"/>
      <c r="I1744" s="259"/>
      <c r="J1744" s="259"/>
    </row>
    <row r="1745" spans="1:10">
      <c r="A1745" s="259"/>
      <c r="B1745" s="259"/>
      <c r="C1745" s="259"/>
      <c r="D1745" s="259"/>
      <c r="E1745" s="259"/>
      <c r="F1745" s="270"/>
      <c r="G1745" s="259"/>
      <c r="H1745" s="259"/>
      <c r="I1745" s="259"/>
      <c r="J1745" s="259"/>
    </row>
    <row r="1746" spans="1:10">
      <c r="A1746" s="259"/>
      <c r="B1746" s="259"/>
      <c r="C1746" s="259"/>
      <c r="D1746" s="259"/>
      <c r="E1746" s="259"/>
      <c r="F1746" s="270"/>
      <c r="G1746" s="259"/>
      <c r="H1746" s="259"/>
      <c r="I1746" s="259"/>
      <c r="J1746" s="259"/>
    </row>
    <row r="1747" spans="1:10">
      <c r="A1747" s="259"/>
      <c r="B1747" s="259"/>
      <c r="C1747" s="259"/>
      <c r="D1747" s="259"/>
      <c r="E1747" s="259"/>
      <c r="F1747" s="270"/>
      <c r="G1747" s="259"/>
      <c r="H1747" s="259"/>
      <c r="I1747" s="259"/>
      <c r="J1747" s="259"/>
    </row>
    <row r="1748" spans="1:10">
      <c r="A1748" s="259"/>
      <c r="B1748" s="259"/>
      <c r="C1748" s="259"/>
      <c r="D1748" s="259"/>
      <c r="E1748" s="259"/>
      <c r="F1748" s="270"/>
      <c r="G1748" s="259"/>
      <c r="H1748" s="259"/>
      <c r="I1748" s="259"/>
      <c r="J1748" s="259"/>
    </row>
    <row r="1749" spans="1:10">
      <c r="A1749" s="259"/>
      <c r="B1749" s="259"/>
      <c r="C1749" s="259"/>
      <c r="D1749" s="259"/>
      <c r="E1749" s="259"/>
      <c r="F1749" s="270"/>
      <c r="G1749" s="259"/>
      <c r="H1749" s="259"/>
      <c r="I1749" s="259"/>
      <c r="J1749" s="259"/>
    </row>
    <row r="1750" spans="1:10">
      <c r="A1750" s="259"/>
      <c r="B1750" s="259"/>
      <c r="C1750" s="259"/>
      <c r="D1750" s="259"/>
      <c r="E1750" s="259"/>
      <c r="F1750" s="270"/>
      <c r="G1750" s="259"/>
      <c r="H1750" s="259"/>
      <c r="I1750" s="259"/>
      <c r="J1750" s="259"/>
    </row>
    <row r="1751" spans="1:10">
      <c r="A1751" s="259"/>
      <c r="B1751" s="259"/>
      <c r="C1751" s="259"/>
      <c r="D1751" s="259"/>
      <c r="E1751" s="259"/>
      <c r="F1751" s="270"/>
      <c r="G1751" s="259"/>
      <c r="H1751" s="259"/>
      <c r="I1751" s="259"/>
      <c r="J1751" s="259"/>
    </row>
    <row r="1752" spans="1:10">
      <c r="A1752" s="259"/>
      <c r="B1752" s="259"/>
      <c r="C1752" s="259"/>
      <c r="D1752" s="259"/>
      <c r="E1752" s="259"/>
      <c r="F1752" s="270"/>
      <c r="G1752" s="259"/>
      <c r="H1752" s="259"/>
      <c r="I1752" s="259"/>
      <c r="J1752" s="259"/>
    </row>
    <row r="1753" spans="1:10">
      <c r="A1753" s="259"/>
      <c r="B1753" s="259"/>
      <c r="C1753" s="259"/>
      <c r="D1753" s="259"/>
      <c r="E1753" s="259"/>
      <c r="F1753" s="270"/>
      <c r="G1753" s="259"/>
      <c r="H1753" s="259"/>
      <c r="I1753" s="259"/>
      <c r="J1753" s="259"/>
    </row>
    <row r="1754" spans="1:10">
      <c r="A1754" s="259"/>
      <c r="B1754" s="259"/>
      <c r="C1754" s="259"/>
      <c r="D1754" s="259"/>
      <c r="E1754" s="259"/>
      <c r="F1754" s="270"/>
      <c r="G1754" s="259"/>
      <c r="H1754" s="259"/>
      <c r="I1754" s="259"/>
      <c r="J1754" s="259"/>
    </row>
    <row r="1755" spans="1:10">
      <c r="A1755" s="259"/>
      <c r="B1755" s="259"/>
      <c r="C1755" s="259"/>
      <c r="D1755" s="259"/>
      <c r="E1755" s="259"/>
      <c r="F1755" s="270"/>
      <c r="G1755" s="259"/>
      <c r="H1755" s="259"/>
      <c r="I1755" s="259"/>
      <c r="J1755" s="259"/>
    </row>
    <row r="1756" spans="1:10">
      <c r="A1756" s="259"/>
      <c r="B1756" s="259"/>
      <c r="C1756" s="259"/>
      <c r="D1756" s="259"/>
      <c r="E1756" s="259"/>
      <c r="F1756" s="270"/>
      <c r="G1756" s="259"/>
      <c r="H1756" s="259"/>
      <c r="I1756" s="259"/>
      <c r="J1756" s="259"/>
    </row>
    <row r="1757" spans="1:10">
      <c r="A1757" s="259"/>
      <c r="B1757" s="259"/>
      <c r="C1757" s="259"/>
      <c r="D1757" s="259"/>
      <c r="E1757" s="259"/>
      <c r="F1757" s="270"/>
      <c r="G1757" s="259"/>
      <c r="H1757" s="259"/>
      <c r="I1757" s="259"/>
      <c r="J1757" s="259"/>
    </row>
    <row r="1758" spans="1:10">
      <c r="A1758" s="259"/>
      <c r="B1758" s="259"/>
      <c r="C1758" s="259"/>
      <c r="D1758" s="259"/>
      <c r="E1758" s="259"/>
      <c r="F1758" s="270"/>
      <c r="G1758" s="259"/>
      <c r="H1758" s="259"/>
      <c r="I1758" s="259"/>
      <c r="J1758" s="259"/>
    </row>
    <row r="1759" spans="1:10">
      <c r="A1759" s="259"/>
      <c r="B1759" s="259"/>
      <c r="C1759" s="259"/>
      <c r="D1759" s="259"/>
      <c r="E1759" s="259"/>
      <c r="F1759" s="270"/>
      <c r="G1759" s="259"/>
      <c r="H1759" s="259"/>
      <c r="I1759" s="259"/>
      <c r="J1759" s="259"/>
    </row>
    <row r="1760" spans="1:10">
      <c r="A1760" s="259"/>
      <c r="B1760" s="259"/>
      <c r="C1760" s="259"/>
      <c r="D1760" s="259"/>
      <c r="E1760" s="259"/>
      <c r="F1760" s="270"/>
      <c r="G1760" s="259"/>
      <c r="H1760" s="259"/>
      <c r="I1760" s="259"/>
      <c r="J1760" s="259"/>
    </row>
    <row r="1761" spans="1:10">
      <c r="A1761" s="259"/>
      <c r="B1761" s="259"/>
      <c r="C1761" s="259"/>
      <c r="D1761" s="259"/>
      <c r="E1761" s="259"/>
      <c r="F1761" s="270"/>
      <c r="G1761" s="259"/>
      <c r="H1761" s="259"/>
      <c r="I1761" s="259"/>
      <c r="J1761" s="259"/>
    </row>
    <row r="1762" spans="1:10">
      <c r="A1762" s="259"/>
      <c r="B1762" s="259"/>
      <c r="C1762" s="259"/>
      <c r="D1762" s="259"/>
      <c r="E1762" s="259"/>
      <c r="F1762" s="270"/>
      <c r="G1762" s="259"/>
      <c r="H1762" s="259"/>
      <c r="I1762" s="259"/>
      <c r="J1762" s="259"/>
    </row>
    <row r="1763" spans="1:10">
      <c r="A1763" s="259"/>
      <c r="B1763" s="259"/>
      <c r="C1763" s="259"/>
      <c r="D1763" s="259"/>
      <c r="E1763" s="259"/>
      <c r="F1763" s="270"/>
      <c r="G1763" s="259"/>
      <c r="H1763" s="259"/>
      <c r="I1763" s="259"/>
      <c r="J1763" s="259"/>
    </row>
    <row r="1764" spans="1:10">
      <c r="A1764" s="259"/>
      <c r="B1764" s="259"/>
      <c r="C1764" s="259"/>
      <c r="D1764" s="259"/>
      <c r="E1764" s="259"/>
      <c r="F1764" s="270"/>
      <c r="G1764" s="259"/>
      <c r="H1764" s="259"/>
      <c r="I1764" s="259"/>
      <c r="J1764" s="259"/>
    </row>
    <row r="1765" spans="1:10">
      <c r="A1765" s="259"/>
      <c r="B1765" s="259"/>
      <c r="C1765" s="259"/>
      <c r="D1765" s="259"/>
      <c r="E1765" s="259"/>
      <c r="F1765" s="270"/>
      <c r="G1765" s="259"/>
      <c r="H1765" s="259"/>
      <c r="I1765" s="259"/>
      <c r="J1765" s="259"/>
    </row>
    <row r="1766" spans="1:10">
      <c r="A1766" s="259"/>
      <c r="B1766" s="259"/>
      <c r="C1766" s="259"/>
      <c r="D1766" s="259"/>
      <c r="E1766" s="259"/>
      <c r="F1766" s="270"/>
      <c r="G1766" s="259"/>
      <c r="H1766" s="259"/>
      <c r="I1766" s="259"/>
      <c r="J1766" s="259"/>
    </row>
    <row r="1767" spans="1:10">
      <c r="A1767" s="259"/>
      <c r="B1767" s="259"/>
      <c r="C1767" s="259"/>
      <c r="D1767" s="259"/>
      <c r="E1767" s="259"/>
      <c r="F1767" s="270"/>
      <c r="G1767" s="259"/>
      <c r="H1767" s="259"/>
      <c r="I1767" s="259"/>
      <c r="J1767" s="259"/>
    </row>
    <row r="1768" spans="1:10">
      <c r="A1768" s="259"/>
      <c r="B1768" s="259"/>
      <c r="C1768" s="259"/>
      <c r="D1768" s="259"/>
      <c r="E1768" s="259"/>
      <c r="F1768" s="270"/>
      <c r="G1768" s="259"/>
      <c r="H1768" s="259"/>
      <c r="I1768" s="259"/>
      <c r="J1768" s="259"/>
    </row>
    <row r="1769" spans="1:10">
      <c r="A1769" s="259"/>
      <c r="B1769" s="259"/>
      <c r="C1769" s="259"/>
      <c r="D1769" s="259"/>
      <c r="E1769" s="259"/>
      <c r="F1769" s="270"/>
      <c r="G1769" s="259"/>
      <c r="H1769" s="259"/>
      <c r="I1769" s="259"/>
      <c r="J1769" s="259"/>
    </row>
    <row r="1770" spans="1:10">
      <c r="A1770" s="259"/>
      <c r="B1770" s="259"/>
      <c r="C1770" s="259"/>
      <c r="D1770" s="259"/>
      <c r="E1770" s="259"/>
      <c r="F1770" s="270"/>
      <c r="G1770" s="259"/>
      <c r="H1770" s="259"/>
      <c r="I1770" s="259"/>
      <c r="J1770" s="259"/>
    </row>
    <row r="1771" spans="1:10">
      <c r="A1771" s="259"/>
      <c r="B1771" s="259"/>
      <c r="C1771" s="259"/>
      <c r="D1771" s="259"/>
      <c r="E1771" s="259"/>
      <c r="F1771" s="270"/>
      <c r="G1771" s="259"/>
      <c r="H1771" s="259"/>
      <c r="I1771" s="259"/>
      <c r="J1771" s="259"/>
    </row>
    <row r="1772" spans="1:10">
      <c r="A1772" s="259"/>
      <c r="B1772" s="259"/>
      <c r="C1772" s="259"/>
      <c r="D1772" s="259"/>
      <c r="E1772" s="259"/>
      <c r="F1772" s="270"/>
      <c r="G1772" s="259"/>
      <c r="H1772" s="259"/>
      <c r="I1772" s="259"/>
      <c r="J1772" s="259"/>
    </row>
    <row r="1773" spans="1:10">
      <c r="A1773" s="259"/>
      <c r="B1773" s="259"/>
      <c r="C1773" s="259"/>
      <c r="D1773" s="259"/>
      <c r="E1773" s="259"/>
      <c r="F1773" s="270"/>
      <c r="G1773" s="259"/>
      <c r="H1773" s="259"/>
      <c r="I1773" s="259"/>
      <c r="J1773" s="259"/>
    </row>
    <row r="1774" spans="1:10">
      <c r="A1774" s="259"/>
      <c r="B1774" s="259"/>
      <c r="C1774" s="259"/>
      <c r="D1774" s="259"/>
      <c r="E1774" s="259"/>
      <c r="F1774" s="270"/>
      <c r="G1774" s="259"/>
      <c r="H1774" s="259"/>
      <c r="I1774" s="259"/>
      <c r="J1774" s="259"/>
    </row>
    <row r="1775" spans="1:10">
      <c r="A1775" s="259"/>
      <c r="B1775" s="259"/>
      <c r="C1775" s="259"/>
      <c r="D1775" s="259"/>
      <c r="E1775" s="259"/>
      <c r="F1775" s="270"/>
      <c r="G1775" s="259"/>
      <c r="H1775" s="259"/>
      <c r="I1775" s="259"/>
      <c r="J1775" s="259"/>
    </row>
    <row r="1776" spans="1:10">
      <c r="A1776" s="259"/>
      <c r="B1776" s="259"/>
      <c r="C1776" s="259"/>
      <c r="D1776" s="259"/>
      <c r="E1776" s="259"/>
      <c r="F1776" s="270"/>
      <c r="G1776" s="259"/>
      <c r="H1776" s="259"/>
      <c r="I1776" s="259"/>
      <c r="J1776" s="259"/>
    </row>
    <row r="1777" spans="1:10">
      <c r="A1777" s="259"/>
      <c r="B1777" s="259"/>
      <c r="C1777" s="259"/>
      <c r="D1777" s="259"/>
      <c r="E1777" s="259"/>
      <c r="F1777" s="270"/>
      <c r="G1777" s="259"/>
      <c r="H1777" s="259"/>
      <c r="I1777" s="259"/>
      <c r="J1777" s="259"/>
    </row>
    <row r="1778" spans="1:10">
      <c r="A1778" s="259"/>
      <c r="B1778" s="259"/>
      <c r="C1778" s="259"/>
      <c r="D1778" s="259"/>
      <c r="E1778" s="259"/>
      <c r="F1778" s="270"/>
      <c r="G1778" s="259"/>
      <c r="H1778" s="259"/>
      <c r="I1778" s="259"/>
      <c r="J1778" s="259"/>
    </row>
    <row r="1779" spans="1:10">
      <c r="A1779" s="259"/>
      <c r="B1779" s="259"/>
      <c r="C1779" s="259"/>
      <c r="D1779" s="259"/>
      <c r="E1779" s="259"/>
      <c r="F1779" s="270"/>
      <c r="G1779" s="259"/>
      <c r="H1779" s="259"/>
      <c r="I1779" s="259"/>
      <c r="J1779" s="259"/>
    </row>
    <row r="1780" spans="1:10">
      <c r="A1780" s="259"/>
      <c r="B1780" s="259"/>
      <c r="C1780" s="259"/>
      <c r="D1780" s="259"/>
      <c r="E1780" s="259"/>
      <c r="F1780" s="270"/>
      <c r="G1780" s="259"/>
      <c r="H1780" s="259"/>
      <c r="I1780" s="259"/>
      <c r="J1780" s="259"/>
    </row>
    <row r="1781" spans="1:10">
      <c r="A1781" s="259"/>
      <c r="B1781" s="259"/>
      <c r="C1781" s="259"/>
      <c r="D1781" s="259"/>
      <c r="E1781" s="259"/>
      <c r="F1781" s="270"/>
      <c r="G1781" s="259"/>
      <c r="H1781" s="259"/>
      <c r="I1781" s="259"/>
      <c r="J1781" s="259"/>
    </row>
    <row r="1782" spans="1:10">
      <c r="A1782" s="259"/>
      <c r="B1782" s="259"/>
      <c r="C1782" s="259"/>
      <c r="D1782" s="259"/>
      <c r="E1782" s="259"/>
      <c r="F1782" s="270"/>
      <c r="G1782" s="259"/>
      <c r="H1782" s="259"/>
      <c r="I1782" s="259"/>
      <c r="J1782" s="259"/>
    </row>
    <row r="1783" spans="1:10">
      <c r="A1783" s="259"/>
      <c r="B1783" s="259"/>
      <c r="C1783" s="259"/>
      <c r="D1783" s="259"/>
      <c r="E1783" s="259"/>
      <c r="F1783" s="270"/>
      <c r="G1783" s="259"/>
      <c r="H1783" s="259"/>
      <c r="I1783" s="259"/>
      <c r="J1783" s="259"/>
    </row>
    <row r="1784" spans="1:10">
      <c r="A1784" s="259"/>
      <c r="B1784" s="259"/>
      <c r="C1784" s="259"/>
      <c r="D1784" s="259"/>
      <c r="E1784" s="259"/>
      <c r="F1784" s="270"/>
      <c r="G1784" s="259"/>
      <c r="H1784" s="259"/>
      <c r="I1784" s="259"/>
      <c r="J1784" s="259"/>
    </row>
    <row r="1785" spans="1:10">
      <c r="A1785" s="259"/>
      <c r="B1785" s="259"/>
      <c r="C1785" s="259"/>
      <c r="D1785" s="259"/>
      <c r="E1785" s="259"/>
      <c r="F1785" s="270"/>
      <c r="G1785" s="259"/>
      <c r="H1785" s="259"/>
      <c r="I1785" s="259"/>
      <c r="J1785" s="259"/>
    </row>
    <row r="1786" spans="1:10">
      <c r="A1786" s="259"/>
      <c r="B1786" s="259"/>
      <c r="C1786" s="259"/>
      <c r="D1786" s="259"/>
      <c r="E1786" s="259"/>
      <c r="F1786" s="270"/>
      <c r="G1786" s="259"/>
      <c r="H1786" s="259"/>
      <c r="I1786" s="259"/>
      <c r="J1786" s="259"/>
    </row>
    <row r="1787" spans="1:10">
      <c r="A1787" s="259"/>
      <c r="B1787" s="259"/>
      <c r="C1787" s="259"/>
      <c r="D1787" s="259"/>
      <c r="E1787" s="259"/>
      <c r="F1787" s="270"/>
      <c r="G1787" s="259"/>
      <c r="H1787" s="259"/>
      <c r="I1787" s="259"/>
      <c r="J1787" s="259"/>
    </row>
    <row r="1788" spans="1:10">
      <c r="A1788" s="259"/>
      <c r="B1788" s="259"/>
      <c r="C1788" s="259"/>
      <c r="D1788" s="259"/>
      <c r="E1788" s="259"/>
      <c r="F1788" s="270"/>
      <c r="G1788" s="259"/>
      <c r="H1788" s="259"/>
      <c r="I1788" s="259"/>
      <c r="J1788" s="259"/>
    </row>
    <row r="1789" spans="1:10">
      <c r="A1789" s="259"/>
      <c r="B1789" s="259"/>
      <c r="C1789" s="259"/>
      <c r="D1789" s="259"/>
      <c r="E1789" s="259"/>
      <c r="F1789" s="270"/>
      <c r="G1789" s="259"/>
      <c r="H1789" s="259"/>
      <c r="I1789" s="259"/>
      <c r="J1789" s="259"/>
    </row>
    <row r="1790" spans="1:10">
      <c r="A1790" s="259"/>
      <c r="B1790" s="259"/>
      <c r="C1790" s="259"/>
      <c r="D1790" s="259"/>
      <c r="E1790" s="259"/>
      <c r="F1790" s="270"/>
      <c r="G1790" s="259"/>
      <c r="H1790" s="259"/>
      <c r="I1790" s="259"/>
      <c r="J1790" s="259"/>
    </row>
    <row r="1791" spans="1:10">
      <c r="A1791" s="259"/>
      <c r="B1791" s="259"/>
      <c r="C1791" s="259"/>
      <c r="D1791" s="259"/>
      <c r="E1791" s="259"/>
      <c r="F1791" s="270"/>
      <c r="G1791" s="259"/>
      <c r="H1791" s="259"/>
      <c r="I1791" s="259"/>
      <c r="J1791" s="259"/>
    </row>
    <row r="1792" spans="1:10">
      <c r="A1792" s="259"/>
      <c r="B1792" s="259"/>
      <c r="C1792" s="259"/>
      <c r="D1792" s="259"/>
      <c r="E1792" s="259"/>
      <c r="F1792" s="270"/>
      <c r="G1792" s="259"/>
      <c r="H1792" s="259"/>
      <c r="I1792" s="259"/>
      <c r="J1792" s="259"/>
    </row>
    <row r="1793" spans="1:10">
      <c r="A1793" s="259"/>
      <c r="B1793" s="259"/>
      <c r="C1793" s="259"/>
      <c r="D1793" s="259"/>
      <c r="E1793" s="259"/>
      <c r="F1793" s="270"/>
      <c r="G1793" s="259"/>
      <c r="H1793" s="259"/>
      <c r="I1793" s="259"/>
      <c r="J1793" s="259"/>
    </row>
    <row r="1794" spans="1:10">
      <c r="A1794" s="259"/>
      <c r="B1794" s="259"/>
      <c r="C1794" s="259"/>
      <c r="D1794" s="259"/>
      <c r="E1794" s="259"/>
      <c r="F1794" s="270"/>
      <c r="G1794" s="259"/>
      <c r="H1794" s="259"/>
      <c r="I1794" s="259"/>
      <c r="J1794" s="259"/>
    </row>
    <row r="1795" spans="1:10">
      <c r="A1795" s="259"/>
      <c r="B1795" s="259"/>
      <c r="C1795" s="259"/>
      <c r="D1795" s="259"/>
      <c r="E1795" s="259"/>
      <c r="F1795" s="270"/>
      <c r="G1795" s="259"/>
      <c r="H1795" s="259"/>
      <c r="I1795" s="259"/>
      <c r="J1795" s="259"/>
    </row>
    <row r="1796" spans="1:10">
      <c r="A1796" s="259"/>
      <c r="B1796" s="259"/>
      <c r="C1796" s="259"/>
      <c r="D1796" s="259"/>
      <c r="E1796" s="259"/>
      <c r="F1796" s="270"/>
      <c r="G1796" s="259"/>
      <c r="H1796" s="259"/>
      <c r="I1796" s="259"/>
      <c r="J1796" s="259"/>
    </row>
    <row r="1797" spans="1:10">
      <c r="A1797" s="259"/>
      <c r="B1797" s="259"/>
      <c r="C1797" s="259"/>
      <c r="D1797" s="259"/>
      <c r="E1797" s="259"/>
      <c r="F1797" s="270"/>
      <c r="G1797" s="259"/>
      <c r="H1797" s="259"/>
      <c r="I1797" s="259"/>
      <c r="J1797" s="259"/>
    </row>
    <row r="1798" spans="1:10">
      <c r="A1798" s="259"/>
      <c r="B1798" s="259"/>
      <c r="C1798" s="259"/>
      <c r="D1798" s="259"/>
      <c r="E1798" s="259"/>
      <c r="F1798" s="270"/>
      <c r="G1798" s="259"/>
      <c r="H1798" s="259"/>
      <c r="I1798" s="259"/>
      <c r="J1798" s="259"/>
    </row>
    <row r="1799" spans="1:10">
      <c r="A1799" s="259"/>
      <c r="B1799" s="259"/>
      <c r="C1799" s="259"/>
      <c r="D1799" s="259"/>
      <c r="E1799" s="259"/>
      <c r="F1799" s="270"/>
      <c r="G1799" s="259"/>
      <c r="H1799" s="259"/>
      <c r="I1799" s="259"/>
      <c r="J1799" s="259"/>
    </row>
    <row r="1800" spans="1:10">
      <c r="A1800" s="259"/>
      <c r="B1800" s="259"/>
      <c r="C1800" s="259"/>
      <c r="D1800" s="259"/>
      <c r="E1800" s="259"/>
      <c r="F1800" s="270"/>
      <c r="G1800" s="259"/>
      <c r="H1800" s="259"/>
      <c r="I1800" s="259"/>
      <c r="J1800" s="259"/>
    </row>
    <row r="1801" spans="1:10">
      <c r="A1801" s="259"/>
      <c r="B1801" s="259"/>
      <c r="C1801" s="259"/>
      <c r="D1801" s="259"/>
      <c r="E1801" s="259"/>
      <c r="F1801" s="270"/>
      <c r="G1801" s="259"/>
      <c r="H1801" s="259"/>
      <c r="I1801" s="259"/>
      <c r="J1801" s="259"/>
    </row>
    <row r="1802" spans="1:10">
      <c r="A1802" s="259"/>
      <c r="B1802" s="259"/>
      <c r="C1802" s="259"/>
      <c r="D1802" s="259"/>
      <c r="E1802" s="259"/>
      <c r="F1802" s="270"/>
      <c r="G1802" s="259"/>
      <c r="H1802" s="259"/>
      <c r="I1802" s="259"/>
      <c r="J1802" s="259"/>
    </row>
    <row r="1803" spans="1:10">
      <c r="A1803" s="259"/>
      <c r="B1803" s="259"/>
      <c r="C1803" s="259"/>
      <c r="D1803" s="259"/>
      <c r="E1803" s="259"/>
      <c r="F1803" s="270"/>
      <c r="G1803" s="259"/>
      <c r="H1803" s="259"/>
      <c r="I1803" s="259"/>
      <c r="J1803" s="259"/>
    </row>
    <row r="1804" spans="1:10">
      <c r="A1804" s="259"/>
      <c r="B1804" s="259"/>
      <c r="C1804" s="259"/>
      <c r="D1804" s="259"/>
      <c r="E1804" s="259"/>
      <c r="F1804" s="270"/>
      <c r="G1804" s="259"/>
      <c r="H1804" s="259"/>
      <c r="I1804" s="259"/>
      <c r="J1804" s="259"/>
    </row>
    <row r="1805" spans="1:10">
      <c r="A1805" s="259"/>
      <c r="B1805" s="259"/>
      <c r="C1805" s="259"/>
      <c r="D1805" s="259"/>
      <c r="E1805" s="259"/>
      <c r="F1805" s="270"/>
      <c r="G1805" s="259"/>
      <c r="H1805" s="259"/>
      <c r="I1805" s="259"/>
      <c r="J1805" s="259"/>
    </row>
    <row r="1806" spans="1:10">
      <c r="A1806" s="259"/>
      <c r="B1806" s="259"/>
      <c r="C1806" s="259"/>
      <c r="D1806" s="259"/>
      <c r="E1806" s="259"/>
      <c r="F1806" s="270"/>
      <c r="G1806" s="259"/>
      <c r="H1806" s="259"/>
      <c r="I1806" s="259"/>
      <c r="J1806" s="259"/>
    </row>
    <row r="1807" spans="1:10">
      <c r="A1807" s="259"/>
      <c r="B1807" s="259"/>
      <c r="C1807" s="259"/>
      <c r="D1807" s="259"/>
      <c r="E1807" s="259"/>
      <c r="F1807" s="270"/>
      <c r="G1807" s="259"/>
      <c r="H1807" s="259"/>
      <c r="I1807" s="259"/>
      <c r="J1807" s="259"/>
    </row>
    <row r="1808" spans="1:10">
      <c r="A1808" s="259"/>
      <c r="B1808" s="259"/>
      <c r="C1808" s="259"/>
      <c r="D1808" s="259"/>
      <c r="E1808" s="259"/>
      <c r="F1808" s="270"/>
      <c r="G1808" s="259"/>
      <c r="H1808" s="259"/>
      <c r="I1808" s="259"/>
      <c r="J1808" s="259"/>
    </row>
    <row r="1809" spans="1:10">
      <c r="A1809" s="259"/>
      <c r="B1809" s="259"/>
      <c r="C1809" s="259"/>
      <c r="D1809" s="259"/>
      <c r="E1809" s="259"/>
      <c r="F1809" s="270"/>
      <c r="G1809" s="259"/>
      <c r="H1809" s="259"/>
      <c r="I1809" s="259"/>
      <c r="J1809" s="259"/>
    </row>
    <row r="1810" spans="1:10">
      <c r="A1810" s="259"/>
      <c r="B1810" s="259"/>
      <c r="C1810" s="259"/>
      <c r="D1810" s="259"/>
      <c r="E1810" s="259"/>
      <c r="F1810" s="270"/>
      <c r="G1810" s="259"/>
      <c r="H1810" s="259"/>
      <c r="I1810" s="259"/>
      <c r="J1810" s="259"/>
    </row>
    <row r="1811" spans="1:10">
      <c r="A1811" s="259"/>
      <c r="B1811" s="259"/>
      <c r="C1811" s="259"/>
      <c r="D1811" s="259"/>
      <c r="E1811" s="259"/>
      <c r="F1811" s="270"/>
      <c r="G1811" s="259"/>
      <c r="H1811" s="259"/>
      <c r="I1811" s="259"/>
      <c r="J1811" s="259"/>
    </row>
    <row r="1812" spans="1:10">
      <c r="A1812" s="259"/>
      <c r="B1812" s="259"/>
      <c r="C1812" s="259"/>
      <c r="D1812" s="259"/>
      <c r="E1812" s="259"/>
      <c r="F1812" s="270"/>
      <c r="G1812" s="259"/>
      <c r="H1812" s="259"/>
      <c r="I1812" s="259"/>
      <c r="J1812" s="259"/>
    </row>
    <row r="1813" spans="1:10">
      <c r="A1813" s="259"/>
      <c r="B1813" s="259"/>
      <c r="C1813" s="259"/>
      <c r="D1813" s="259"/>
      <c r="E1813" s="259"/>
      <c r="F1813" s="270"/>
      <c r="G1813" s="259"/>
      <c r="H1813" s="259"/>
      <c r="I1813" s="259"/>
      <c r="J1813" s="259"/>
    </row>
    <row r="1814" spans="1:10">
      <c r="A1814" s="259"/>
      <c r="B1814" s="259"/>
      <c r="C1814" s="259"/>
      <c r="D1814" s="259"/>
      <c r="E1814" s="259"/>
      <c r="F1814" s="270"/>
      <c r="G1814" s="259"/>
      <c r="H1814" s="259"/>
      <c r="I1814" s="259"/>
      <c r="J1814" s="259"/>
    </row>
    <row r="1815" spans="1:10">
      <c r="A1815" s="259"/>
      <c r="B1815" s="259"/>
      <c r="C1815" s="259"/>
      <c r="D1815" s="259"/>
      <c r="E1815" s="259"/>
      <c r="F1815" s="270"/>
      <c r="G1815" s="259"/>
      <c r="H1815" s="259"/>
      <c r="I1815" s="259"/>
      <c r="J1815" s="259"/>
    </row>
    <row r="1816" spans="1:10">
      <c r="A1816" s="259"/>
      <c r="B1816" s="259"/>
      <c r="C1816" s="259"/>
      <c r="D1816" s="259"/>
      <c r="E1816" s="259"/>
      <c r="F1816" s="270"/>
      <c r="G1816" s="259"/>
      <c r="H1816" s="259"/>
      <c r="I1816" s="259"/>
      <c r="J1816" s="259"/>
    </row>
    <row r="1817" spans="1:10">
      <c r="A1817" s="259"/>
      <c r="B1817" s="259"/>
      <c r="C1817" s="259"/>
      <c r="D1817" s="259"/>
      <c r="E1817" s="259"/>
      <c r="F1817" s="270"/>
      <c r="G1817" s="259"/>
      <c r="H1817" s="259"/>
      <c r="I1817" s="259"/>
      <c r="J1817" s="259"/>
    </row>
    <row r="1818" spans="1:10">
      <c r="A1818" s="259"/>
      <c r="B1818" s="259"/>
      <c r="C1818" s="259"/>
      <c r="D1818" s="259"/>
      <c r="E1818" s="259"/>
      <c r="F1818" s="270"/>
      <c r="G1818" s="259"/>
      <c r="H1818" s="259"/>
      <c r="I1818" s="259"/>
      <c r="J1818" s="259"/>
    </row>
    <row r="1819" spans="1:10">
      <c r="A1819" s="259"/>
      <c r="B1819" s="259"/>
      <c r="C1819" s="259"/>
      <c r="D1819" s="259"/>
      <c r="E1819" s="259"/>
      <c r="F1819" s="270"/>
      <c r="G1819" s="259"/>
      <c r="H1819" s="259"/>
      <c r="I1819" s="259"/>
      <c r="J1819" s="259"/>
    </row>
    <row r="1820" spans="1:10">
      <c r="A1820" s="259"/>
      <c r="B1820" s="259"/>
      <c r="C1820" s="259"/>
      <c r="D1820" s="259"/>
      <c r="E1820" s="259"/>
      <c r="F1820" s="270"/>
      <c r="G1820" s="259"/>
      <c r="H1820" s="259"/>
      <c r="I1820" s="259"/>
      <c r="J1820" s="259"/>
    </row>
    <row r="1821" spans="1:10">
      <c r="A1821" s="259"/>
      <c r="B1821" s="259"/>
      <c r="C1821" s="259"/>
      <c r="D1821" s="259"/>
      <c r="E1821" s="259"/>
      <c r="F1821" s="270"/>
      <c r="G1821" s="259"/>
      <c r="H1821" s="259"/>
      <c r="I1821" s="259"/>
      <c r="J1821" s="259"/>
    </row>
    <row r="1822" spans="1:10">
      <c r="A1822" s="259"/>
      <c r="B1822" s="259"/>
      <c r="C1822" s="259"/>
      <c r="D1822" s="259"/>
      <c r="E1822" s="259"/>
      <c r="F1822" s="270"/>
      <c r="G1822" s="259"/>
      <c r="H1822" s="259"/>
      <c r="I1822" s="259"/>
      <c r="J1822" s="259"/>
    </row>
    <row r="1823" spans="1:10">
      <c r="A1823" s="259"/>
      <c r="B1823" s="259"/>
      <c r="C1823" s="259"/>
      <c r="D1823" s="259"/>
      <c r="E1823" s="259"/>
      <c r="F1823" s="270"/>
      <c r="G1823" s="259"/>
      <c r="H1823" s="259"/>
      <c r="I1823" s="259"/>
      <c r="J1823" s="259"/>
    </row>
    <row r="1824" spans="1:10">
      <c r="A1824" s="259"/>
      <c r="B1824" s="259"/>
      <c r="C1824" s="259"/>
      <c r="D1824" s="259"/>
      <c r="E1824" s="259"/>
      <c r="F1824" s="270"/>
      <c r="G1824" s="259"/>
      <c r="H1824" s="259"/>
      <c r="I1824" s="259"/>
      <c r="J1824" s="259"/>
    </row>
    <row r="1825" spans="1:10">
      <c r="A1825" s="259"/>
      <c r="B1825" s="259"/>
      <c r="C1825" s="259"/>
      <c r="D1825" s="259"/>
      <c r="E1825" s="259"/>
      <c r="F1825" s="270"/>
      <c r="G1825" s="259"/>
      <c r="H1825" s="259"/>
      <c r="I1825" s="259"/>
      <c r="J1825" s="259"/>
    </row>
    <row r="1826" spans="1:10">
      <c r="A1826" s="259"/>
      <c r="B1826" s="259"/>
      <c r="C1826" s="259"/>
      <c r="D1826" s="259"/>
      <c r="E1826" s="259"/>
      <c r="F1826" s="270"/>
      <c r="G1826" s="259"/>
      <c r="H1826" s="259"/>
      <c r="I1826" s="259"/>
      <c r="J1826" s="259"/>
    </row>
    <row r="1827" spans="1:10">
      <c r="A1827" s="259"/>
      <c r="B1827" s="259"/>
      <c r="C1827" s="259"/>
      <c r="D1827" s="259"/>
      <c r="E1827" s="259"/>
      <c r="F1827" s="270"/>
      <c r="G1827" s="259"/>
      <c r="H1827" s="259"/>
      <c r="I1827" s="259"/>
      <c r="J1827" s="259"/>
    </row>
    <row r="1828" spans="1:10">
      <c r="A1828" s="259"/>
      <c r="B1828" s="259"/>
      <c r="C1828" s="259"/>
      <c r="D1828" s="259"/>
      <c r="E1828" s="259"/>
      <c r="F1828" s="270"/>
      <c r="G1828" s="259"/>
      <c r="H1828" s="259"/>
      <c r="I1828" s="259"/>
      <c r="J1828" s="259"/>
    </row>
    <row r="1829" spans="1:10">
      <c r="A1829" s="259"/>
      <c r="B1829" s="259"/>
      <c r="C1829" s="259"/>
      <c r="D1829" s="259"/>
      <c r="E1829" s="259"/>
      <c r="F1829" s="270"/>
      <c r="G1829" s="259"/>
      <c r="H1829" s="259"/>
      <c r="I1829" s="259"/>
      <c r="J1829" s="259"/>
    </row>
    <row r="1830" spans="1:10">
      <c r="A1830" s="259"/>
      <c r="B1830" s="259"/>
      <c r="C1830" s="259"/>
      <c r="D1830" s="259"/>
      <c r="E1830" s="259"/>
      <c r="F1830" s="270"/>
      <c r="G1830" s="259"/>
      <c r="H1830" s="259"/>
      <c r="I1830" s="259"/>
      <c r="J1830" s="259"/>
    </row>
    <row r="1831" spans="1:10">
      <c r="A1831" s="259"/>
      <c r="B1831" s="259"/>
      <c r="C1831" s="259"/>
      <c r="D1831" s="259"/>
      <c r="E1831" s="259"/>
      <c r="F1831" s="270"/>
      <c r="G1831" s="259"/>
      <c r="H1831" s="259"/>
      <c r="I1831" s="259"/>
      <c r="J1831" s="259"/>
    </row>
    <row r="1832" spans="1:10">
      <c r="A1832" s="259"/>
      <c r="B1832" s="259"/>
      <c r="C1832" s="259"/>
      <c r="D1832" s="259"/>
      <c r="E1832" s="259"/>
      <c r="F1832" s="270"/>
      <c r="G1832" s="259"/>
      <c r="H1832" s="259"/>
      <c r="I1832" s="259"/>
      <c r="J1832" s="259"/>
    </row>
    <row r="1833" spans="1:10">
      <c r="A1833" s="259"/>
      <c r="B1833" s="259"/>
      <c r="C1833" s="259"/>
      <c r="D1833" s="259"/>
      <c r="E1833" s="259"/>
      <c r="F1833" s="270"/>
      <c r="G1833" s="259"/>
      <c r="H1833" s="259"/>
      <c r="I1833" s="259"/>
      <c r="J1833" s="259"/>
    </row>
    <row r="1834" spans="1:10">
      <c r="A1834" s="259"/>
      <c r="B1834" s="259"/>
      <c r="C1834" s="259"/>
      <c r="D1834" s="259"/>
      <c r="E1834" s="259"/>
      <c r="F1834" s="270"/>
      <c r="G1834" s="259"/>
      <c r="H1834" s="259"/>
      <c r="I1834" s="259"/>
      <c r="J1834" s="259"/>
    </row>
    <row r="1835" spans="1:10">
      <c r="A1835" s="259"/>
      <c r="B1835" s="259"/>
      <c r="C1835" s="259"/>
      <c r="D1835" s="259"/>
      <c r="E1835" s="259"/>
      <c r="F1835" s="270"/>
      <c r="G1835" s="259"/>
      <c r="H1835" s="259"/>
      <c r="I1835" s="259"/>
      <c r="J1835" s="259"/>
    </row>
    <row r="1836" spans="1:10">
      <c r="A1836" s="259"/>
      <c r="B1836" s="259"/>
      <c r="C1836" s="259"/>
      <c r="D1836" s="259"/>
      <c r="E1836" s="259"/>
      <c r="F1836" s="270"/>
      <c r="G1836" s="259"/>
      <c r="H1836" s="259"/>
      <c r="I1836" s="259"/>
      <c r="J1836" s="259"/>
    </row>
    <row r="1837" spans="1:10">
      <c r="A1837" s="259"/>
      <c r="B1837" s="259"/>
      <c r="C1837" s="259"/>
      <c r="D1837" s="259"/>
      <c r="E1837" s="259"/>
      <c r="F1837" s="270"/>
      <c r="G1837" s="259"/>
      <c r="H1837" s="259"/>
      <c r="I1837" s="259"/>
      <c r="J1837" s="259"/>
    </row>
    <row r="1838" spans="1:10">
      <c r="A1838" s="259"/>
      <c r="B1838" s="259"/>
      <c r="C1838" s="259"/>
      <c r="D1838" s="259"/>
      <c r="E1838" s="259"/>
      <c r="F1838" s="270"/>
      <c r="G1838" s="259"/>
      <c r="H1838" s="259"/>
      <c r="I1838" s="259"/>
      <c r="J1838" s="259"/>
    </row>
    <row r="1839" spans="1:10">
      <c r="A1839" s="259"/>
      <c r="B1839" s="259"/>
      <c r="C1839" s="259"/>
      <c r="D1839" s="259"/>
      <c r="E1839" s="259"/>
      <c r="F1839" s="270"/>
      <c r="G1839" s="259"/>
      <c r="H1839" s="259"/>
      <c r="I1839" s="259"/>
      <c r="J1839" s="259"/>
    </row>
    <row r="1840" spans="1:10">
      <c r="A1840" s="259"/>
      <c r="B1840" s="259"/>
      <c r="C1840" s="259"/>
      <c r="D1840" s="259"/>
      <c r="E1840" s="259"/>
      <c r="F1840" s="270"/>
      <c r="G1840" s="259"/>
      <c r="H1840" s="259"/>
      <c r="I1840" s="259"/>
      <c r="J1840" s="259"/>
    </row>
    <row r="1841" spans="1:10">
      <c r="A1841" s="259"/>
      <c r="B1841" s="259"/>
      <c r="C1841" s="259"/>
      <c r="D1841" s="259"/>
      <c r="E1841" s="259"/>
      <c r="F1841" s="270"/>
      <c r="G1841" s="259"/>
      <c r="H1841" s="259"/>
      <c r="I1841" s="259"/>
      <c r="J1841" s="259"/>
    </row>
    <row r="1842" spans="1:10">
      <c r="A1842" s="259"/>
      <c r="B1842" s="259"/>
      <c r="C1842" s="259"/>
      <c r="D1842" s="259"/>
      <c r="E1842" s="259"/>
      <c r="F1842" s="270"/>
      <c r="G1842" s="259"/>
      <c r="H1842" s="259"/>
      <c r="I1842" s="259"/>
      <c r="J1842" s="259"/>
    </row>
    <row r="1843" spans="1:10">
      <c r="A1843" s="259"/>
      <c r="B1843" s="259"/>
      <c r="C1843" s="259"/>
      <c r="D1843" s="259"/>
      <c r="E1843" s="259"/>
      <c r="F1843" s="270"/>
      <c r="G1843" s="259"/>
      <c r="H1843" s="259"/>
      <c r="I1843" s="259"/>
      <c r="J1843" s="259"/>
    </row>
    <row r="1844" spans="1:10">
      <c r="A1844" s="259"/>
      <c r="B1844" s="259"/>
      <c r="C1844" s="259"/>
      <c r="D1844" s="259"/>
      <c r="E1844" s="259"/>
      <c r="F1844" s="270"/>
      <c r="G1844" s="259"/>
      <c r="H1844" s="259"/>
      <c r="I1844" s="259"/>
      <c r="J1844" s="259"/>
    </row>
    <row r="1845" spans="1:10">
      <c r="A1845" s="259"/>
      <c r="B1845" s="259"/>
      <c r="C1845" s="259"/>
      <c r="D1845" s="259"/>
      <c r="E1845" s="259"/>
      <c r="F1845" s="270"/>
      <c r="G1845" s="259"/>
      <c r="H1845" s="259"/>
      <c r="I1845" s="259"/>
      <c r="J1845" s="259"/>
    </row>
    <row r="1846" spans="1:10">
      <c r="A1846" s="259"/>
      <c r="B1846" s="259"/>
      <c r="C1846" s="259"/>
      <c r="D1846" s="259"/>
      <c r="E1846" s="259"/>
      <c r="F1846" s="270"/>
      <c r="G1846" s="259"/>
      <c r="H1846" s="259"/>
      <c r="I1846" s="259"/>
      <c r="J1846" s="259"/>
    </row>
    <row r="1847" spans="1:10">
      <c r="A1847" s="259"/>
      <c r="B1847" s="259"/>
      <c r="C1847" s="259"/>
      <c r="D1847" s="259"/>
      <c r="E1847" s="259"/>
      <c r="F1847" s="270"/>
      <c r="G1847" s="259"/>
      <c r="H1847" s="259"/>
      <c r="I1847" s="259"/>
      <c r="J1847" s="259"/>
    </row>
    <row r="1848" spans="1:10">
      <c r="A1848" s="259"/>
      <c r="B1848" s="259"/>
      <c r="C1848" s="259"/>
      <c r="D1848" s="259"/>
      <c r="E1848" s="259"/>
      <c r="F1848" s="270"/>
      <c r="G1848" s="259"/>
      <c r="H1848" s="259"/>
      <c r="I1848" s="259"/>
      <c r="J1848" s="259"/>
    </row>
    <row r="1849" spans="1:10">
      <c r="A1849" s="259"/>
      <c r="B1849" s="259"/>
      <c r="C1849" s="259"/>
      <c r="D1849" s="259"/>
      <c r="E1849" s="259"/>
      <c r="F1849" s="270"/>
      <c r="G1849" s="259"/>
      <c r="H1849" s="259"/>
      <c r="I1849" s="259"/>
      <c r="J1849" s="259"/>
    </row>
    <row r="1850" spans="1:10">
      <c r="A1850" s="259"/>
      <c r="B1850" s="259"/>
      <c r="C1850" s="259"/>
      <c r="D1850" s="259"/>
      <c r="E1850" s="259"/>
      <c r="F1850" s="270"/>
      <c r="G1850" s="259"/>
      <c r="H1850" s="259"/>
      <c r="I1850" s="259"/>
      <c r="J1850" s="259"/>
    </row>
    <row r="1851" spans="1:10">
      <c r="A1851" s="259"/>
      <c r="B1851" s="259"/>
      <c r="C1851" s="259"/>
      <c r="D1851" s="259"/>
      <c r="E1851" s="259"/>
      <c r="F1851" s="270"/>
      <c r="G1851" s="259"/>
      <c r="H1851" s="259"/>
      <c r="I1851" s="259"/>
      <c r="J1851" s="259"/>
    </row>
    <row r="1852" spans="1:10">
      <c r="A1852" s="259"/>
      <c r="B1852" s="259"/>
      <c r="C1852" s="259"/>
      <c r="D1852" s="259"/>
      <c r="E1852" s="259"/>
      <c r="F1852" s="270"/>
      <c r="G1852" s="259"/>
      <c r="H1852" s="259"/>
      <c r="I1852" s="259"/>
      <c r="J1852" s="259"/>
    </row>
    <row r="1853" spans="1:10">
      <c r="A1853" s="259"/>
      <c r="B1853" s="259"/>
      <c r="C1853" s="259"/>
      <c r="D1853" s="259"/>
      <c r="E1853" s="259"/>
      <c r="F1853" s="270"/>
      <c r="G1853" s="259"/>
      <c r="H1853" s="259"/>
      <c r="I1853" s="259"/>
      <c r="J1853" s="259"/>
    </row>
    <row r="1854" spans="1:10">
      <c r="A1854" s="259"/>
      <c r="B1854" s="259"/>
      <c r="C1854" s="259"/>
      <c r="D1854" s="259"/>
      <c r="E1854" s="259"/>
      <c r="F1854" s="270"/>
      <c r="G1854" s="259"/>
      <c r="H1854" s="259"/>
      <c r="I1854" s="259"/>
      <c r="J1854" s="259"/>
    </row>
    <row r="1855" spans="1:10">
      <c r="A1855" s="259"/>
      <c r="B1855" s="259"/>
      <c r="C1855" s="259"/>
      <c r="D1855" s="259"/>
      <c r="E1855" s="259"/>
      <c r="F1855" s="270"/>
      <c r="G1855" s="259"/>
      <c r="H1855" s="259"/>
      <c r="I1855" s="259"/>
      <c r="J1855" s="259"/>
    </row>
    <row r="1856" spans="1:10">
      <c r="A1856" s="259"/>
      <c r="B1856" s="259"/>
      <c r="C1856" s="259"/>
      <c r="D1856" s="259"/>
      <c r="E1856" s="259"/>
      <c r="F1856" s="270"/>
      <c r="G1856" s="259"/>
      <c r="H1856" s="259"/>
      <c r="I1856" s="259"/>
      <c r="J1856" s="259"/>
    </row>
    <row r="1857" spans="1:10">
      <c r="A1857" s="259"/>
      <c r="B1857" s="259"/>
      <c r="C1857" s="259"/>
      <c r="D1857" s="259"/>
      <c r="E1857" s="259"/>
      <c r="F1857" s="270"/>
      <c r="G1857" s="259"/>
      <c r="H1857" s="259"/>
      <c r="I1857" s="259"/>
      <c r="J1857" s="259"/>
    </row>
    <row r="1858" spans="1:10">
      <c r="A1858" s="259"/>
      <c r="B1858" s="259"/>
      <c r="C1858" s="259"/>
      <c r="D1858" s="259"/>
      <c r="E1858" s="259"/>
      <c r="F1858" s="270"/>
      <c r="G1858" s="259"/>
      <c r="H1858" s="259"/>
      <c r="I1858" s="259"/>
      <c r="J1858" s="259"/>
    </row>
    <row r="1859" spans="1:10">
      <c r="A1859" s="259"/>
      <c r="B1859" s="259"/>
      <c r="C1859" s="259"/>
      <c r="D1859" s="259"/>
      <c r="E1859" s="259"/>
      <c r="F1859" s="270"/>
      <c r="G1859" s="259"/>
      <c r="H1859" s="259"/>
      <c r="I1859" s="259"/>
      <c r="J1859" s="259"/>
    </row>
    <row r="1860" spans="1:10">
      <c r="A1860" s="259"/>
      <c r="B1860" s="259"/>
      <c r="C1860" s="259"/>
      <c r="D1860" s="259"/>
      <c r="E1860" s="259"/>
      <c r="F1860" s="270"/>
      <c r="G1860" s="259"/>
      <c r="H1860" s="259"/>
      <c r="I1860" s="259"/>
      <c r="J1860" s="259"/>
    </row>
    <row r="1861" spans="1:10">
      <c r="A1861" s="259"/>
      <c r="B1861" s="259"/>
      <c r="C1861" s="259"/>
      <c r="D1861" s="259"/>
      <c r="E1861" s="259"/>
      <c r="F1861" s="270"/>
      <c r="G1861" s="259"/>
      <c r="H1861" s="259"/>
      <c r="I1861" s="259"/>
      <c r="J1861" s="259"/>
    </row>
    <row r="1862" spans="1:10">
      <c r="A1862" s="259"/>
      <c r="B1862" s="259"/>
      <c r="C1862" s="259"/>
      <c r="D1862" s="259"/>
      <c r="E1862" s="259"/>
      <c r="F1862" s="270"/>
      <c r="G1862" s="259"/>
      <c r="H1862" s="259"/>
      <c r="I1862" s="259"/>
      <c r="J1862" s="259"/>
    </row>
    <row r="1863" spans="1:10">
      <c r="A1863" s="259"/>
      <c r="B1863" s="259"/>
      <c r="C1863" s="259"/>
      <c r="D1863" s="259"/>
      <c r="E1863" s="259"/>
      <c r="F1863" s="270"/>
      <c r="G1863" s="259"/>
      <c r="H1863" s="259"/>
      <c r="I1863" s="259"/>
      <c r="J1863" s="259"/>
    </row>
    <row r="1864" spans="1:10">
      <c r="A1864" s="259"/>
      <c r="B1864" s="259"/>
      <c r="C1864" s="259"/>
      <c r="D1864" s="259"/>
      <c r="E1864" s="259"/>
      <c r="F1864" s="270"/>
      <c r="G1864" s="259"/>
      <c r="H1864" s="259"/>
      <c r="I1864" s="259"/>
      <c r="J1864" s="259"/>
    </row>
    <row r="1865" spans="1:10">
      <c r="A1865" s="259"/>
      <c r="B1865" s="259"/>
      <c r="C1865" s="259"/>
      <c r="D1865" s="259"/>
      <c r="E1865" s="259"/>
      <c r="F1865" s="270"/>
      <c r="G1865" s="259"/>
      <c r="H1865" s="259"/>
      <c r="I1865" s="259"/>
      <c r="J1865" s="259"/>
    </row>
    <row r="1866" spans="1:10">
      <c r="A1866" s="259"/>
      <c r="B1866" s="259"/>
      <c r="C1866" s="259"/>
      <c r="D1866" s="259"/>
      <c r="E1866" s="259"/>
      <c r="F1866" s="270"/>
      <c r="G1866" s="259"/>
      <c r="H1866" s="259"/>
      <c r="I1866" s="259"/>
      <c r="J1866" s="259"/>
    </row>
    <row r="1867" spans="1:10">
      <c r="A1867" s="259"/>
      <c r="B1867" s="259"/>
      <c r="C1867" s="259"/>
      <c r="D1867" s="259"/>
      <c r="E1867" s="259"/>
      <c r="F1867" s="270"/>
      <c r="G1867" s="259"/>
      <c r="H1867" s="259"/>
      <c r="I1867" s="259"/>
      <c r="J1867" s="259"/>
    </row>
    <row r="1868" spans="1:10">
      <c r="A1868" s="259"/>
      <c r="B1868" s="259"/>
      <c r="C1868" s="259"/>
      <c r="D1868" s="259"/>
      <c r="E1868" s="259"/>
      <c r="F1868" s="270"/>
      <c r="G1868" s="259"/>
      <c r="H1868" s="259"/>
      <c r="I1868" s="259"/>
      <c r="J1868" s="259"/>
    </row>
    <row r="1869" spans="1:10">
      <c r="A1869" s="259"/>
      <c r="B1869" s="259"/>
      <c r="C1869" s="259"/>
      <c r="D1869" s="259"/>
      <c r="E1869" s="259"/>
      <c r="F1869" s="270"/>
      <c r="G1869" s="259"/>
      <c r="H1869" s="259"/>
      <c r="I1869" s="259"/>
      <c r="J1869" s="259"/>
    </row>
    <row r="1870" spans="1:10">
      <c r="A1870" s="259"/>
      <c r="B1870" s="259"/>
      <c r="C1870" s="259"/>
      <c r="D1870" s="259"/>
      <c r="E1870" s="259"/>
      <c r="F1870" s="270"/>
      <c r="G1870" s="259"/>
      <c r="H1870" s="259"/>
      <c r="I1870" s="259"/>
      <c r="J1870" s="259"/>
    </row>
    <row r="1871" spans="1:10">
      <c r="A1871" s="259"/>
      <c r="B1871" s="259"/>
      <c r="C1871" s="259"/>
      <c r="D1871" s="259"/>
      <c r="E1871" s="259"/>
      <c r="F1871" s="270"/>
      <c r="G1871" s="259"/>
      <c r="H1871" s="259"/>
      <c r="I1871" s="259"/>
      <c r="J1871" s="259"/>
    </row>
    <row r="1872" spans="1:10">
      <c r="A1872" s="259"/>
      <c r="B1872" s="259"/>
      <c r="C1872" s="259"/>
      <c r="D1872" s="259"/>
      <c r="E1872" s="259"/>
      <c r="F1872" s="270"/>
      <c r="G1872" s="259"/>
      <c r="H1872" s="259"/>
      <c r="I1872" s="259"/>
      <c r="J1872" s="259"/>
    </row>
    <row r="1873" spans="1:10">
      <c r="A1873" s="259"/>
      <c r="B1873" s="259"/>
      <c r="C1873" s="259"/>
      <c r="D1873" s="259"/>
      <c r="E1873" s="259"/>
      <c r="F1873" s="270"/>
      <c r="G1873" s="259"/>
      <c r="H1873" s="259"/>
      <c r="I1873" s="259"/>
      <c r="J1873" s="259"/>
    </row>
    <row r="1874" spans="1:10">
      <c r="A1874" s="259"/>
      <c r="B1874" s="259"/>
      <c r="C1874" s="259"/>
      <c r="D1874" s="259"/>
      <c r="E1874" s="259"/>
      <c r="F1874" s="270"/>
      <c r="G1874" s="259"/>
      <c r="H1874" s="259"/>
      <c r="I1874" s="259"/>
      <c r="J1874" s="259"/>
    </row>
    <row r="1875" spans="1:10">
      <c r="A1875" s="259"/>
      <c r="B1875" s="259"/>
      <c r="C1875" s="259"/>
      <c r="D1875" s="259"/>
      <c r="E1875" s="259"/>
      <c r="F1875" s="270"/>
      <c r="G1875" s="259"/>
      <c r="H1875" s="259"/>
      <c r="I1875" s="259"/>
      <c r="J1875" s="259"/>
    </row>
    <row r="1876" spans="1:10">
      <c r="A1876" s="259"/>
      <c r="B1876" s="259"/>
      <c r="C1876" s="259"/>
      <c r="D1876" s="259"/>
      <c r="E1876" s="259"/>
      <c r="F1876" s="270"/>
      <c r="G1876" s="259"/>
      <c r="H1876" s="259"/>
      <c r="I1876" s="259"/>
      <c r="J1876" s="259"/>
    </row>
    <row r="1877" spans="1:10">
      <c r="A1877" s="259"/>
      <c r="B1877" s="259"/>
      <c r="C1877" s="259"/>
      <c r="D1877" s="259"/>
      <c r="E1877" s="259"/>
      <c r="F1877" s="270"/>
      <c r="G1877" s="259"/>
      <c r="H1877" s="259"/>
      <c r="I1877" s="259"/>
      <c r="J1877" s="259"/>
    </row>
    <row r="1878" spans="1:10">
      <c r="A1878" s="259"/>
      <c r="B1878" s="259"/>
      <c r="C1878" s="259"/>
      <c r="D1878" s="259"/>
      <c r="E1878" s="259"/>
      <c r="F1878" s="270"/>
      <c r="G1878" s="259"/>
      <c r="H1878" s="259"/>
      <c r="I1878" s="259"/>
      <c r="J1878" s="259"/>
    </row>
    <row r="1879" spans="1:10">
      <c r="A1879" s="259"/>
      <c r="B1879" s="259"/>
      <c r="C1879" s="259"/>
      <c r="D1879" s="259"/>
      <c r="E1879" s="259"/>
      <c r="F1879" s="270"/>
      <c r="G1879" s="259"/>
      <c r="H1879" s="259"/>
      <c r="I1879" s="259"/>
      <c r="J1879" s="259"/>
    </row>
    <row r="1880" spans="1:10">
      <c r="A1880" s="259"/>
      <c r="B1880" s="259"/>
      <c r="C1880" s="259"/>
      <c r="D1880" s="259"/>
      <c r="E1880" s="259"/>
      <c r="F1880" s="270"/>
      <c r="G1880" s="259"/>
      <c r="H1880" s="259"/>
      <c r="I1880" s="259"/>
      <c r="J1880" s="259"/>
    </row>
    <row r="1881" spans="1:10">
      <c r="A1881" s="259"/>
      <c r="B1881" s="259"/>
      <c r="C1881" s="259"/>
      <c r="D1881" s="259"/>
      <c r="E1881" s="259"/>
      <c r="F1881" s="270"/>
      <c r="G1881" s="259"/>
      <c r="H1881" s="259"/>
      <c r="I1881" s="259"/>
      <c r="J1881" s="259"/>
    </row>
    <row r="1882" spans="1:10">
      <c r="A1882" s="259"/>
      <c r="B1882" s="259"/>
      <c r="C1882" s="259"/>
      <c r="D1882" s="259"/>
      <c r="E1882" s="259"/>
      <c r="F1882" s="270"/>
      <c r="G1882" s="259"/>
      <c r="H1882" s="259"/>
      <c r="I1882" s="259"/>
      <c r="J1882" s="259"/>
    </row>
    <row r="1883" spans="1:10">
      <c r="A1883" s="259"/>
      <c r="B1883" s="259"/>
      <c r="C1883" s="259"/>
      <c r="D1883" s="259"/>
      <c r="E1883" s="259"/>
      <c r="F1883" s="270"/>
      <c r="G1883" s="259"/>
      <c r="H1883" s="259"/>
      <c r="I1883" s="259"/>
      <c r="J1883" s="259"/>
    </row>
    <row r="1884" spans="1:10">
      <c r="A1884" s="259"/>
      <c r="B1884" s="259"/>
      <c r="C1884" s="259"/>
      <c r="D1884" s="259"/>
      <c r="E1884" s="259"/>
      <c r="F1884" s="270"/>
      <c r="G1884" s="259"/>
      <c r="H1884" s="259"/>
      <c r="I1884" s="259"/>
      <c r="J1884" s="259"/>
    </row>
    <row r="1885" spans="1:10">
      <c r="A1885" s="259"/>
      <c r="B1885" s="259"/>
      <c r="C1885" s="259"/>
      <c r="D1885" s="259"/>
      <c r="E1885" s="259"/>
      <c r="F1885" s="270"/>
      <c r="G1885" s="259"/>
      <c r="H1885" s="259"/>
      <c r="I1885" s="259"/>
      <c r="J1885" s="259"/>
    </row>
    <row r="1886" spans="1:10">
      <c r="A1886" s="259"/>
      <c r="B1886" s="259"/>
      <c r="C1886" s="259"/>
      <c r="D1886" s="259"/>
      <c r="E1886" s="259"/>
      <c r="F1886" s="270"/>
      <c r="G1886" s="259"/>
      <c r="H1886" s="259"/>
      <c r="I1886" s="259"/>
      <c r="J1886" s="259"/>
    </row>
    <row r="1887" spans="1:10">
      <c r="A1887" s="259"/>
      <c r="B1887" s="259"/>
      <c r="C1887" s="259"/>
      <c r="D1887" s="259"/>
      <c r="E1887" s="259"/>
      <c r="F1887" s="270"/>
      <c r="G1887" s="259"/>
      <c r="H1887" s="259"/>
      <c r="I1887" s="259"/>
      <c r="J1887" s="259"/>
    </row>
    <row r="1888" spans="1:10">
      <c r="A1888" s="259"/>
      <c r="B1888" s="259"/>
      <c r="C1888" s="259"/>
      <c r="D1888" s="259"/>
      <c r="E1888" s="259"/>
      <c r="F1888" s="270"/>
      <c r="G1888" s="259"/>
      <c r="H1888" s="259"/>
      <c r="I1888" s="259"/>
      <c r="J1888" s="259"/>
    </row>
    <row r="1889" spans="1:10">
      <c r="A1889" s="259"/>
      <c r="B1889" s="259"/>
      <c r="C1889" s="259"/>
      <c r="D1889" s="259"/>
      <c r="E1889" s="259"/>
      <c r="F1889" s="270"/>
      <c r="G1889" s="259"/>
      <c r="H1889" s="259"/>
      <c r="I1889" s="259"/>
      <c r="J1889" s="259"/>
    </row>
    <row r="1890" spans="1:10">
      <c r="A1890" s="259"/>
      <c r="B1890" s="259"/>
      <c r="C1890" s="259"/>
      <c r="D1890" s="259"/>
      <c r="E1890" s="259"/>
      <c r="F1890" s="270"/>
      <c r="G1890" s="259"/>
      <c r="H1890" s="259"/>
      <c r="I1890" s="259"/>
      <c r="J1890" s="259"/>
    </row>
    <row r="1891" spans="1:10">
      <c r="A1891" s="259"/>
      <c r="B1891" s="259"/>
      <c r="C1891" s="259"/>
      <c r="D1891" s="259"/>
      <c r="E1891" s="259"/>
      <c r="F1891" s="270"/>
      <c r="G1891" s="259"/>
      <c r="H1891" s="259"/>
      <c r="I1891" s="259"/>
      <c r="J1891" s="259"/>
    </row>
    <row r="1892" spans="1:10">
      <c r="A1892" s="259"/>
      <c r="B1892" s="259"/>
      <c r="C1892" s="259"/>
      <c r="D1892" s="259"/>
      <c r="E1892" s="259"/>
      <c r="F1892" s="270"/>
      <c r="G1892" s="259"/>
      <c r="H1892" s="259"/>
      <c r="I1892" s="259"/>
      <c r="J1892" s="259"/>
    </row>
    <row r="1893" spans="1:10">
      <c r="A1893" s="259"/>
      <c r="B1893" s="259"/>
      <c r="C1893" s="259"/>
      <c r="D1893" s="259"/>
      <c r="E1893" s="259"/>
      <c r="F1893" s="270"/>
      <c r="G1893" s="259"/>
      <c r="H1893" s="259"/>
      <c r="I1893" s="259"/>
      <c r="J1893" s="259"/>
    </row>
    <row r="1894" spans="1:10">
      <c r="A1894" s="259"/>
      <c r="B1894" s="259"/>
      <c r="C1894" s="259"/>
      <c r="D1894" s="259"/>
      <c r="E1894" s="259"/>
      <c r="F1894" s="270"/>
      <c r="G1894" s="259"/>
      <c r="H1894" s="259"/>
      <c r="I1894" s="259"/>
      <c r="J1894" s="259"/>
    </row>
    <row r="1895" spans="1:10">
      <c r="A1895" s="259"/>
      <c r="B1895" s="259"/>
      <c r="C1895" s="259"/>
      <c r="D1895" s="259"/>
      <c r="E1895" s="259"/>
      <c r="F1895" s="270"/>
      <c r="G1895" s="259"/>
      <c r="H1895" s="259"/>
      <c r="I1895" s="259"/>
      <c r="J1895" s="259"/>
    </row>
    <row r="1896" spans="1:10">
      <c r="A1896" s="259"/>
      <c r="B1896" s="259"/>
      <c r="C1896" s="259"/>
      <c r="D1896" s="259"/>
      <c r="E1896" s="259"/>
      <c r="F1896" s="270"/>
      <c r="G1896" s="259"/>
      <c r="H1896" s="259"/>
      <c r="I1896" s="259"/>
      <c r="J1896" s="259"/>
    </row>
    <row r="1897" spans="1:10">
      <c r="A1897" s="259"/>
      <c r="B1897" s="259"/>
      <c r="C1897" s="259"/>
      <c r="D1897" s="259"/>
      <c r="E1897" s="259"/>
      <c r="F1897" s="270"/>
      <c r="G1897" s="259"/>
      <c r="H1897" s="259"/>
      <c r="I1897" s="259"/>
      <c r="J1897" s="259"/>
    </row>
    <row r="1898" spans="1:10">
      <c r="A1898" s="259"/>
      <c r="B1898" s="259"/>
      <c r="C1898" s="259"/>
      <c r="D1898" s="259"/>
      <c r="E1898" s="259"/>
      <c r="F1898" s="270"/>
      <c r="G1898" s="259"/>
      <c r="H1898" s="259"/>
      <c r="I1898" s="259"/>
      <c r="J1898" s="259"/>
    </row>
    <row r="1899" spans="1:10">
      <c r="A1899" s="259"/>
      <c r="B1899" s="259"/>
      <c r="C1899" s="259"/>
      <c r="D1899" s="259"/>
      <c r="E1899" s="259"/>
      <c r="F1899" s="270"/>
      <c r="G1899" s="259"/>
      <c r="H1899" s="259"/>
      <c r="I1899" s="259"/>
      <c r="J1899" s="259"/>
    </row>
    <row r="1900" spans="1:10">
      <c r="A1900" s="259"/>
      <c r="B1900" s="259"/>
      <c r="C1900" s="259"/>
      <c r="D1900" s="259"/>
      <c r="E1900" s="259"/>
      <c r="F1900" s="270"/>
      <c r="G1900" s="259"/>
      <c r="H1900" s="259"/>
      <c r="I1900" s="259"/>
      <c r="J1900" s="259"/>
    </row>
    <row r="1901" spans="1:10">
      <c r="A1901" s="259"/>
      <c r="B1901" s="259"/>
      <c r="C1901" s="259"/>
      <c r="D1901" s="259"/>
      <c r="E1901" s="259"/>
      <c r="F1901" s="270"/>
      <c r="G1901" s="259"/>
      <c r="H1901" s="259"/>
      <c r="I1901" s="259"/>
      <c r="J1901" s="259"/>
    </row>
    <row r="1902" spans="1:10">
      <c r="A1902" s="259"/>
      <c r="B1902" s="259"/>
      <c r="C1902" s="259"/>
      <c r="D1902" s="259"/>
      <c r="E1902" s="259"/>
      <c r="F1902" s="270"/>
      <c r="G1902" s="259"/>
      <c r="H1902" s="259"/>
      <c r="I1902" s="259"/>
      <c r="J1902" s="259"/>
    </row>
    <row r="1903" spans="1:10">
      <c r="A1903" s="259"/>
      <c r="B1903" s="259"/>
      <c r="C1903" s="259"/>
      <c r="D1903" s="259"/>
      <c r="E1903" s="259"/>
      <c r="F1903" s="270"/>
      <c r="G1903" s="259"/>
      <c r="H1903" s="259"/>
      <c r="I1903" s="259"/>
      <c r="J1903" s="259"/>
    </row>
    <row r="1904" spans="1:10">
      <c r="A1904" s="259"/>
      <c r="B1904" s="259"/>
      <c r="C1904" s="259"/>
      <c r="D1904" s="259"/>
      <c r="E1904" s="259"/>
      <c r="F1904" s="270"/>
      <c r="G1904" s="259"/>
      <c r="H1904" s="259"/>
      <c r="I1904" s="259"/>
      <c r="J1904" s="259"/>
    </row>
    <row r="1905" spans="1:10">
      <c r="A1905" s="259"/>
      <c r="B1905" s="259"/>
      <c r="C1905" s="259"/>
      <c r="D1905" s="259"/>
      <c r="E1905" s="259"/>
      <c r="F1905" s="270"/>
      <c r="G1905" s="259"/>
      <c r="H1905" s="259"/>
      <c r="I1905" s="259"/>
      <c r="J1905" s="259"/>
    </row>
    <row r="1906" spans="1:10">
      <c r="A1906" s="259"/>
      <c r="B1906" s="259"/>
      <c r="C1906" s="259"/>
      <c r="D1906" s="259"/>
      <c r="E1906" s="259"/>
      <c r="F1906" s="270"/>
      <c r="G1906" s="259"/>
      <c r="H1906" s="259"/>
      <c r="I1906" s="259"/>
      <c r="J1906" s="259"/>
    </row>
    <row r="1907" spans="1:10">
      <c r="A1907" s="259"/>
      <c r="B1907" s="259"/>
      <c r="C1907" s="259"/>
      <c r="D1907" s="259"/>
      <c r="E1907" s="259"/>
      <c r="F1907" s="270"/>
      <c r="G1907" s="259"/>
      <c r="H1907" s="259"/>
      <c r="I1907" s="259"/>
      <c r="J1907" s="259"/>
    </row>
    <row r="1908" spans="1:10">
      <c r="A1908" s="259"/>
      <c r="B1908" s="259"/>
      <c r="C1908" s="259"/>
      <c r="D1908" s="259"/>
      <c r="E1908" s="259"/>
      <c r="F1908" s="270"/>
      <c r="G1908" s="259"/>
      <c r="H1908" s="259"/>
      <c r="I1908" s="259"/>
      <c r="J1908" s="259"/>
    </row>
    <row r="1909" spans="1:10">
      <c r="A1909" s="259"/>
      <c r="B1909" s="259"/>
      <c r="C1909" s="259"/>
      <c r="D1909" s="259"/>
      <c r="E1909" s="259"/>
      <c r="F1909" s="270"/>
      <c r="G1909" s="259"/>
      <c r="H1909" s="259"/>
      <c r="I1909" s="259"/>
      <c r="J1909" s="259"/>
    </row>
    <row r="1910" spans="1:10">
      <c r="A1910" s="259"/>
      <c r="B1910" s="259"/>
      <c r="C1910" s="259"/>
      <c r="D1910" s="259"/>
      <c r="E1910" s="259"/>
      <c r="F1910" s="270"/>
      <c r="G1910" s="259"/>
      <c r="H1910" s="259"/>
      <c r="I1910" s="259"/>
      <c r="J1910" s="259"/>
    </row>
    <row r="1911" spans="1:10">
      <c r="A1911" s="259"/>
      <c r="B1911" s="259"/>
      <c r="C1911" s="259"/>
      <c r="D1911" s="259"/>
      <c r="E1911" s="259"/>
      <c r="F1911" s="270"/>
      <c r="G1911" s="259"/>
      <c r="H1911" s="259"/>
      <c r="I1911" s="259"/>
      <c r="J1911" s="259"/>
    </row>
    <row r="1912" spans="1:10">
      <c r="A1912" s="259"/>
      <c r="B1912" s="259"/>
      <c r="C1912" s="259"/>
      <c r="D1912" s="259"/>
      <c r="E1912" s="259"/>
      <c r="F1912" s="270"/>
      <c r="G1912" s="259"/>
      <c r="H1912" s="259"/>
      <c r="I1912" s="259"/>
      <c r="J1912" s="259"/>
    </row>
    <row r="1913" spans="1:10">
      <c r="A1913" s="259"/>
      <c r="B1913" s="259"/>
      <c r="C1913" s="259"/>
      <c r="D1913" s="259"/>
      <c r="E1913" s="259"/>
      <c r="F1913" s="270"/>
      <c r="G1913" s="259"/>
      <c r="H1913" s="259"/>
      <c r="I1913" s="259"/>
      <c r="J1913" s="259"/>
    </row>
    <row r="1914" spans="1:10">
      <c r="A1914" s="259"/>
      <c r="B1914" s="259"/>
      <c r="C1914" s="259"/>
      <c r="D1914" s="259"/>
      <c r="E1914" s="259"/>
      <c r="F1914" s="270"/>
      <c r="G1914" s="259"/>
      <c r="H1914" s="259"/>
      <c r="I1914" s="259"/>
      <c r="J1914" s="259"/>
    </row>
    <row r="1915" spans="1:10">
      <c r="A1915" s="259"/>
      <c r="B1915" s="259"/>
      <c r="C1915" s="259"/>
      <c r="D1915" s="259"/>
      <c r="E1915" s="259"/>
      <c r="F1915" s="270"/>
      <c r="G1915" s="259"/>
      <c r="H1915" s="259"/>
      <c r="I1915" s="259"/>
      <c r="J1915" s="259"/>
    </row>
    <row r="1916" spans="1:10">
      <c r="A1916" s="259"/>
      <c r="B1916" s="259"/>
      <c r="C1916" s="259"/>
      <c r="D1916" s="259"/>
      <c r="E1916" s="259"/>
      <c r="F1916" s="270"/>
      <c r="G1916" s="259"/>
      <c r="H1916" s="259"/>
      <c r="I1916" s="259"/>
      <c r="J1916" s="259"/>
    </row>
    <row r="1917" spans="1:10">
      <c r="A1917" s="259"/>
      <c r="B1917" s="259"/>
      <c r="C1917" s="259"/>
      <c r="D1917" s="259"/>
      <c r="E1917" s="259"/>
      <c r="F1917" s="270"/>
      <c r="G1917" s="259"/>
      <c r="H1917" s="259"/>
      <c r="I1917" s="259"/>
      <c r="J1917" s="259"/>
    </row>
    <row r="1918" spans="1:10">
      <c r="A1918" s="259"/>
      <c r="B1918" s="259"/>
      <c r="C1918" s="259"/>
      <c r="D1918" s="259"/>
      <c r="E1918" s="259"/>
      <c r="F1918" s="270"/>
      <c r="G1918" s="259"/>
      <c r="H1918" s="259"/>
      <c r="I1918" s="259"/>
      <c r="J1918" s="259"/>
    </row>
    <row r="1919" spans="1:10">
      <c r="A1919" s="259"/>
      <c r="B1919" s="259"/>
      <c r="C1919" s="259"/>
      <c r="D1919" s="259"/>
      <c r="E1919" s="259"/>
      <c r="F1919" s="270"/>
      <c r="G1919" s="259"/>
      <c r="H1919" s="259"/>
      <c r="I1919" s="259"/>
      <c r="J1919" s="259"/>
    </row>
    <row r="1920" spans="1:10">
      <c r="A1920" s="259"/>
      <c r="B1920" s="259"/>
      <c r="C1920" s="259"/>
      <c r="D1920" s="259"/>
      <c r="E1920" s="259"/>
      <c r="F1920" s="270"/>
      <c r="G1920" s="259"/>
      <c r="H1920" s="259"/>
      <c r="I1920" s="259"/>
      <c r="J1920" s="259"/>
    </row>
    <row r="1921" spans="1:10">
      <c r="A1921" s="259"/>
      <c r="B1921" s="259"/>
      <c r="C1921" s="259"/>
      <c r="D1921" s="259"/>
      <c r="E1921" s="259"/>
      <c r="F1921" s="270"/>
      <c r="G1921" s="259"/>
      <c r="H1921" s="259"/>
      <c r="I1921" s="259"/>
      <c r="J1921" s="259"/>
    </row>
    <row r="1922" spans="1:10">
      <c r="A1922" s="259"/>
      <c r="B1922" s="259"/>
      <c r="C1922" s="259"/>
      <c r="D1922" s="259"/>
      <c r="E1922" s="259"/>
      <c r="F1922" s="270"/>
      <c r="G1922" s="259"/>
      <c r="H1922" s="259"/>
      <c r="I1922" s="259"/>
      <c r="J1922" s="259"/>
    </row>
    <row r="1923" spans="1:10">
      <c r="A1923" s="259"/>
      <c r="B1923" s="259"/>
      <c r="C1923" s="259"/>
      <c r="D1923" s="259"/>
      <c r="E1923" s="259"/>
      <c r="F1923" s="270"/>
      <c r="G1923" s="259"/>
      <c r="H1923" s="259"/>
      <c r="I1923" s="259"/>
      <c r="J1923" s="259"/>
    </row>
    <row r="1924" spans="1:10">
      <c r="A1924" s="259"/>
      <c r="B1924" s="259"/>
      <c r="C1924" s="259"/>
      <c r="D1924" s="259"/>
      <c r="E1924" s="259"/>
      <c r="F1924" s="270"/>
      <c r="G1924" s="259"/>
      <c r="H1924" s="259"/>
      <c r="I1924" s="259"/>
      <c r="J1924" s="259"/>
    </row>
    <row r="1925" spans="1:10">
      <c r="A1925" s="259"/>
      <c r="B1925" s="259"/>
      <c r="C1925" s="259"/>
      <c r="D1925" s="259"/>
      <c r="E1925" s="259"/>
      <c r="F1925" s="270"/>
      <c r="G1925" s="259"/>
      <c r="H1925" s="259"/>
      <c r="I1925" s="259"/>
      <c r="J1925" s="259"/>
    </row>
    <row r="1926" spans="1:10">
      <c r="A1926" s="259"/>
      <c r="B1926" s="259"/>
      <c r="C1926" s="259"/>
      <c r="D1926" s="259"/>
      <c r="E1926" s="259"/>
      <c r="F1926" s="270"/>
      <c r="G1926" s="259"/>
      <c r="H1926" s="259"/>
      <c r="I1926" s="259"/>
      <c r="J1926" s="259"/>
    </row>
    <row r="1927" spans="1:10">
      <c r="A1927" s="259"/>
      <c r="B1927" s="259"/>
      <c r="C1927" s="259"/>
      <c r="D1927" s="259"/>
      <c r="E1927" s="259"/>
      <c r="F1927" s="270"/>
      <c r="G1927" s="259"/>
      <c r="H1927" s="259"/>
      <c r="I1927" s="259"/>
      <c r="J1927" s="259"/>
    </row>
    <row r="1928" spans="1:10">
      <c r="A1928" s="259"/>
      <c r="B1928" s="259"/>
      <c r="C1928" s="259"/>
      <c r="D1928" s="259"/>
      <c r="E1928" s="259"/>
      <c r="F1928" s="270"/>
      <c r="G1928" s="259"/>
      <c r="H1928" s="259"/>
      <c r="I1928" s="259"/>
      <c r="J1928" s="259"/>
    </row>
    <row r="1929" spans="1:10">
      <c r="A1929" s="259"/>
      <c r="B1929" s="259"/>
      <c r="C1929" s="259"/>
      <c r="D1929" s="259"/>
      <c r="E1929" s="259"/>
      <c r="F1929" s="270"/>
      <c r="G1929" s="259"/>
      <c r="H1929" s="259"/>
      <c r="I1929" s="259"/>
      <c r="J1929" s="259"/>
    </row>
    <row r="1930" spans="1:10">
      <c r="A1930" s="259"/>
      <c r="B1930" s="259"/>
      <c r="C1930" s="259"/>
      <c r="D1930" s="259"/>
      <c r="E1930" s="259"/>
      <c r="F1930" s="270"/>
      <c r="G1930" s="259"/>
      <c r="H1930" s="259"/>
      <c r="I1930" s="259"/>
      <c r="J1930" s="259"/>
    </row>
    <row r="1931" spans="1:10">
      <c r="A1931" s="259"/>
      <c r="B1931" s="259"/>
      <c r="C1931" s="259"/>
      <c r="D1931" s="259"/>
      <c r="E1931" s="259"/>
      <c r="F1931" s="270"/>
      <c r="G1931" s="259"/>
      <c r="H1931" s="259"/>
      <c r="I1931" s="259"/>
      <c r="J1931" s="259"/>
    </row>
    <row r="1932" spans="1:10">
      <c r="A1932" s="259"/>
      <c r="B1932" s="259"/>
      <c r="C1932" s="259"/>
      <c r="D1932" s="259"/>
      <c r="E1932" s="259"/>
      <c r="F1932" s="270"/>
      <c r="G1932" s="259"/>
      <c r="H1932" s="259"/>
      <c r="I1932" s="259"/>
      <c r="J1932" s="259"/>
    </row>
    <row r="1933" spans="1:10">
      <c r="A1933" s="259"/>
      <c r="B1933" s="259"/>
      <c r="C1933" s="259"/>
      <c r="D1933" s="259"/>
      <c r="E1933" s="259"/>
      <c r="F1933" s="270"/>
      <c r="G1933" s="259"/>
      <c r="H1933" s="259"/>
      <c r="I1933" s="259"/>
      <c r="J1933" s="259"/>
    </row>
    <row r="1934" spans="1:10">
      <c r="A1934" s="259"/>
      <c r="B1934" s="259"/>
      <c r="C1934" s="259"/>
      <c r="D1934" s="259"/>
      <c r="E1934" s="259"/>
      <c r="F1934" s="270"/>
      <c r="G1934" s="259"/>
      <c r="H1934" s="259"/>
      <c r="I1934" s="259"/>
      <c r="J1934" s="259"/>
    </row>
    <row r="1935" spans="1:10">
      <c r="A1935" s="259"/>
      <c r="B1935" s="259"/>
      <c r="C1935" s="259"/>
      <c r="D1935" s="259"/>
      <c r="E1935" s="259"/>
      <c r="F1935" s="270"/>
      <c r="G1935" s="259"/>
      <c r="H1935" s="259"/>
      <c r="I1935" s="259"/>
      <c r="J1935" s="259"/>
    </row>
    <row r="1936" spans="1:10">
      <c r="A1936" s="259"/>
      <c r="B1936" s="259"/>
      <c r="C1936" s="259"/>
      <c r="D1936" s="259"/>
      <c r="E1936" s="259"/>
      <c r="F1936" s="270"/>
      <c r="G1936" s="259"/>
      <c r="H1936" s="259"/>
      <c r="I1936" s="259"/>
      <c r="J1936" s="259"/>
    </row>
    <row r="1937" spans="1:10">
      <c r="A1937" s="259"/>
      <c r="B1937" s="259"/>
      <c r="C1937" s="259"/>
      <c r="D1937" s="259"/>
      <c r="E1937" s="259"/>
      <c r="F1937" s="270"/>
      <c r="G1937" s="259"/>
      <c r="H1937" s="259"/>
      <c r="I1937" s="259"/>
      <c r="J1937" s="259"/>
    </row>
    <row r="1938" spans="1:10">
      <c r="A1938" s="259"/>
      <c r="B1938" s="259"/>
      <c r="C1938" s="259"/>
      <c r="D1938" s="259"/>
      <c r="E1938" s="259"/>
      <c r="F1938" s="270"/>
      <c r="G1938" s="259"/>
      <c r="H1938" s="259"/>
      <c r="I1938" s="259"/>
      <c r="J1938" s="259"/>
    </row>
    <row r="1939" spans="1:10">
      <c r="A1939" s="259"/>
      <c r="B1939" s="259"/>
      <c r="C1939" s="259"/>
      <c r="D1939" s="259"/>
      <c r="E1939" s="259"/>
      <c r="F1939" s="270"/>
      <c r="G1939" s="259"/>
      <c r="H1939" s="259"/>
      <c r="I1939" s="259"/>
      <c r="J1939" s="259"/>
    </row>
    <row r="1940" spans="1:10">
      <c r="A1940" s="259"/>
      <c r="B1940" s="259"/>
      <c r="C1940" s="259"/>
      <c r="D1940" s="259"/>
      <c r="E1940" s="259"/>
      <c r="F1940" s="270"/>
      <c r="G1940" s="259"/>
      <c r="H1940" s="259"/>
      <c r="I1940" s="259"/>
      <c r="J1940" s="259"/>
    </row>
    <row r="1941" spans="1:10">
      <c r="A1941" s="259"/>
      <c r="B1941" s="259"/>
      <c r="C1941" s="259"/>
      <c r="D1941" s="259"/>
      <c r="E1941" s="259"/>
      <c r="F1941" s="270"/>
      <c r="G1941" s="259"/>
      <c r="H1941" s="259"/>
      <c r="I1941" s="259"/>
      <c r="J1941" s="259"/>
    </row>
    <row r="1942" spans="1:10">
      <c r="A1942" s="259"/>
      <c r="B1942" s="259"/>
      <c r="C1942" s="259"/>
      <c r="D1942" s="259"/>
      <c r="E1942" s="259"/>
      <c r="F1942" s="270"/>
      <c r="G1942" s="259"/>
      <c r="H1942" s="259"/>
      <c r="I1942" s="259"/>
      <c r="J1942" s="259"/>
    </row>
    <row r="1943" spans="1:10">
      <c r="A1943" s="259"/>
      <c r="B1943" s="259"/>
      <c r="C1943" s="259"/>
      <c r="D1943" s="259"/>
      <c r="E1943" s="259"/>
      <c r="F1943" s="270"/>
      <c r="G1943" s="259"/>
      <c r="H1943" s="259"/>
      <c r="I1943" s="259"/>
      <c r="J1943" s="259"/>
    </row>
    <row r="1944" spans="1:10">
      <c r="A1944" s="259"/>
      <c r="B1944" s="259"/>
      <c r="C1944" s="259"/>
      <c r="D1944" s="259"/>
      <c r="E1944" s="259"/>
      <c r="F1944" s="270"/>
      <c r="G1944" s="259"/>
      <c r="H1944" s="259"/>
      <c r="I1944" s="259"/>
      <c r="J1944" s="259"/>
    </row>
    <row r="1945" spans="1:10">
      <c r="A1945" s="259"/>
      <c r="B1945" s="259"/>
      <c r="C1945" s="259"/>
      <c r="D1945" s="259"/>
      <c r="E1945" s="259"/>
      <c r="F1945" s="270"/>
      <c r="G1945" s="259"/>
      <c r="H1945" s="259"/>
      <c r="I1945" s="259"/>
      <c r="J1945" s="259"/>
    </row>
    <row r="1946" spans="1:10">
      <c r="A1946" s="259"/>
      <c r="B1946" s="259"/>
      <c r="C1946" s="259"/>
      <c r="D1946" s="259"/>
      <c r="E1946" s="259"/>
      <c r="F1946" s="270"/>
      <c r="G1946" s="259"/>
      <c r="H1946" s="259"/>
      <c r="I1946" s="259"/>
      <c r="J1946" s="259"/>
    </row>
    <row r="1947" spans="1:10">
      <c r="A1947" s="259"/>
      <c r="B1947" s="259"/>
      <c r="C1947" s="259"/>
      <c r="D1947" s="259"/>
      <c r="E1947" s="259"/>
      <c r="F1947" s="270"/>
      <c r="G1947" s="259"/>
      <c r="H1947" s="259"/>
      <c r="I1947" s="259"/>
      <c r="J1947" s="259"/>
    </row>
    <row r="1948" spans="1:10">
      <c r="A1948" s="259"/>
      <c r="B1948" s="259"/>
      <c r="C1948" s="259"/>
      <c r="D1948" s="259"/>
      <c r="E1948" s="259"/>
      <c r="F1948" s="270"/>
      <c r="G1948" s="259"/>
      <c r="H1948" s="259"/>
      <c r="I1948" s="259"/>
      <c r="J1948" s="259"/>
    </row>
    <row r="1949" spans="1:10">
      <c r="A1949" s="259"/>
      <c r="B1949" s="259"/>
      <c r="C1949" s="259"/>
      <c r="D1949" s="259"/>
      <c r="E1949" s="259"/>
      <c r="F1949" s="270"/>
      <c r="G1949" s="259"/>
      <c r="H1949" s="259"/>
      <c r="I1949" s="259"/>
      <c r="J1949" s="259"/>
    </row>
    <row r="1950" spans="1:10">
      <c r="A1950" s="259"/>
      <c r="B1950" s="259"/>
      <c r="C1950" s="259"/>
      <c r="D1950" s="259"/>
      <c r="E1950" s="259"/>
      <c r="F1950" s="270"/>
      <c r="G1950" s="259"/>
      <c r="H1950" s="259"/>
      <c r="I1950" s="259"/>
      <c r="J1950" s="259"/>
    </row>
    <row r="1951" spans="1:10">
      <c r="A1951" s="259"/>
      <c r="B1951" s="259"/>
      <c r="C1951" s="259"/>
      <c r="D1951" s="259"/>
      <c r="E1951" s="259"/>
      <c r="F1951" s="270"/>
      <c r="G1951" s="259"/>
      <c r="H1951" s="259"/>
      <c r="I1951" s="259"/>
      <c r="J1951" s="259"/>
    </row>
    <row r="1952" spans="1:10">
      <c r="A1952" s="259"/>
      <c r="B1952" s="259"/>
      <c r="C1952" s="259"/>
      <c r="D1952" s="259"/>
      <c r="E1952" s="259"/>
      <c r="F1952" s="270"/>
      <c r="G1952" s="259"/>
      <c r="H1952" s="259"/>
      <c r="I1952" s="259"/>
      <c r="J1952" s="259"/>
    </row>
    <row r="1953" spans="1:10">
      <c r="A1953" s="259"/>
      <c r="B1953" s="259"/>
      <c r="C1953" s="259"/>
      <c r="D1953" s="259"/>
      <c r="E1953" s="259"/>
      <c r="F1953" s="270"/>
      <c r="G1953" s="259"/>
      <c r="H1953" s="259"/>
      <c r="I1953" s="259"/>
      <c r="J1953" s="259"/>
    </row>
    <row r="1954" spans="1:10">
      <c r="A1954" s="259"/>
      <c r="B1954" s="259"/>
      <c r="C1954" s="259"/>
      <c r="D1954" s="259"/>
      <c r="E1954" s="259"/>
      <c r="F1954" s="270"/>
      <c r="G1954" s="259"/>
      <c r="H1954" s="259"/>
      <c r="I1954" s="259"/>
      <c r="J1954" s="259"/>
    </row>
    <row r="1955" spans="1:10">
      <c r="A1955" s="259"/>
      <c r="B1955" s="259"/>
      <c r="C1955" s="259"/>
      <c r="D1955" s="259"/>
      <c r="E1955" s="259"/>
      <c r="F1955" s="270"/>
      <c r="G1955" s="259"/>
      <c r="H1955" s="259"/>
      <c r="I1955" s="259"/>
      <c r="J1955" s="259"/>
    </row>
    <row r="1956" spans="1:10">
      <c r="A1956" s="259"/>
      <c r="B1956" s="259"/>
      <c r="C1956" s="259"/>
      <c r="D1956" s="259"/>
      <c r="E1956" s="259"/>
      <c r="F1956" s="270"/>
      <c r="G1956" s="259"/>
      <c r="H1956" s="259"/>
      <c r="I1956" s="259"/>
      <c r="J1956" s="259"/>
    </row>
    <row r="1957" spans="1:10">
      <c r="A1957" s="259"/>
      <c r="B1957" s="259"/>
      <c r="C1957" s="259"/>
      <c r="D1957" s="259"/>
      <c r="E1957" s="259"/>
      <c r="F1957" s="270"/>
      <c r="G1957" s="259"/>
      <c r="H1957" s="259"/>
      <c r="I1957" s="259"/>
      <c r="J1957" s="259"/>
    </row>
    <row r="1958" spans="1:10">
      <c r="A1958" s="259"/>
      <c r="B1958" s="259"/>
      <c r="C1958" s="259"/>
      <c r="D1958" s="259"/>
      <c r="E1958" s="259"/>
      <c r="F1958" s="270"/>
      <c r="G1958" s="259"/>
      <c r="H1958" s="259"/>
      <c r="I1958" s="259"/>
      <c r="J1958" s="259"/>
    </row>
    <row r="1959" spans="1:10">
      <c r="A1959" s="259"/>
      <c r="B1959" s="259"/>
      <c r="C1959" s="259"/>
      <c r="D1959" s="259"/>
      <c r="E1959" s="259"/>
      <c r="F1959" s="270"/>
      <c r="G1959" s="259"/>
      <c r="H1959" s="259"/>
      <c r="I1959" s="259"/>
      <c r="J1959" s="259"/>
    </row>
    <row r="1960" spans="1:10">
      <c r="A1960" s="259"/>
      <c r="B1960" s="259"/>
      <c r="C1960" s="259"/>
      <c r="D1960" s="259"/>
      <c r="E1960" s="259"/>
      <c r="F1960" s="270"/>
      <c r="G1960" s="259"/>
      <c r="H1960" s="259"/>
      <c r="I1960" s="259"/>
      <c r="J1960" s="259"/>
    </row>
    <row r="1961" spans="1:10">
      <c r="A1961" s="259"/>
      <c r="B1961" s="259"/>
      <c r="C1961" s="259"/>
      <c r="D1961" s="259"/>
      <c r="E1961" s="259"/>
      <c r="F1961" s="270"/>
      <c r="G1961" s="259"/>
      <c r="H1961" s="259"/>
      <c r="I1961" s="259"/>
      <c r="J1961" s="259"/>
    </row>
    <row r="1962" spans="1:10">
      <c r="A1962" s="259"/>
      <c r="B1962" s="259"/>
      <c r="C1962" s="259"/>
      <c r="D1962" s="259"/>
      <c r="E1962" s="259"/>
      <c r="F1962" s="270"/>
      <c r="G1962" s="259"/>
      <c r="H1962" s="259"/>
      <c r="I1962" s="259"/>
      <c r="J1962" s="259"/>
    </row>
    <row r="1963" spans="1:10">
      <c r="A1963" s="259"/>
      <c r="B1963" s="259"/>
      <c r="C1963" s="259"/>
      <c r="D1963" s="259"/>
      <c r="E1963" s="259"/>
      <c r="F1963" s="270"/>
      <c r="G1963" s="259"/>
      <c r="H1963" s="259"/>
      <c r="I1963" s="259"/>
      <c r="J1963" s="259"/>
    </row>
    <row r="1964" spans="1:10">
      <c r="A1964" s="259"/>
      <c r="B1964" s="259"/>
      <c r="C1964" s="259"/>
      <c r="D1964" s="259"/>
      <c r="E1964" s="259"/>
      <c r="F1964" s="270"/>
      <c r="G1964" s="259"/>
      <c r="H1964" s="259"/>
      <c r="I1964" s="259"/>
      <c r="J1964" s="259"/>
    </row>
    <row r="1965" spans="1:10">
      <c r="A1965" s="259"/>
      <c r="B1965" s="259"/>
      <c r="C1965" s="259"/>
      <c r="D1965" s="259"/>
      <c r="E1965" s="259"/>
      <c r="F1965" s="270"/>
      <c r="G1965" s="259"/>
      <c r="H1965" s="259"/>
      <c r="I1965" s="259"/>
      <c r="J1965" s="259"/>
    </row>
    <row r="1966" spans="1:10">
      <c r="A1966" s="259"/>
      <c r="B1966" s="259"/>
      <c r="C1966" s="259"/>
      <c r="D1966" s="259"/>
      <c r="E1966" s="259"/>
      <c r="F1966" s="270"/>
      <c r="G1966" s="259"/>
      <c r="H1966" s="259"/>
      <c r="I1966" s="259"/>
      <c r="J1966" s="259"/>
    </row>
    <row r="1967" spans="1:10">
      <c r="A1967" s="259"/>
      <c r="B1967" s="259"/>
      <c r="C1967" s="259"/>
      <c r="D1967" s="259"/>
      <c r="E1967" s="259"/>
      <c r="F1967" s="270"/>
      <c r="G1967" s="259"/>
      <c r="H1967" s="259"/>
      <c r="I1967" s="259"/>
      <c r="J1967" s="259"/>
    </row>
    <row r="1968" spans="1:10">
      <c r="A1968" s="259"/>
      <c r="B1968" s="259"/>
      <c r="C1968" s="259"/>
      <c r="D1968" s="259"/>
      <c r="E1968" s="259"/>
      <c r="F1968" s="270"/>
      <c r="G1968" s="259"/>
      <c r="H1968" s="259"/>
      <c r="I1968" s="259"/>
      <c r="J1968" s="259"/>
    </row>
    <row r="1969" spans="1:10">
      <c r="A1969" s="259"/>
      <c r="B1969" s="259"/>
      <c r="C1969" s="259"/>
      <c r="D1969" s="259"/>
      <c r="E1969" s="259"/>
      <c r="F1969" s="270"/>
      <c r="G1969" s="259"/>
      <c r="H1969" s="259"/>
      <c r="I1969" s="259"/>
      <c r="J1969" s="259"/>
    </row>
    <row r="1970" spans="1:10">
      <c r="A1970" s="259"/>
      <c r="B1970" s="259"/>
      <c r="C1970" s="259"/>
      <c r="D1970" s="259"/>
      <c r="E1970" s="259"/>
      <c r="F1970" s="270"/>
      <c r="G1970" s="259"/>
      <c r="H1970" s="259"/>
      <c r="I1970" s="259"/>
      <c r="J1970" s="259"/>
    </row>
    <row r="1971" spans="1:10">
      <c r="A1971" s="259"/>
      <c r="B1971" s="259"/>
      <c r="C1971" s="259"/>
      <c r="D1971" s="259"/>
      <c r="E1971" s="259"/>
      <c r="F1971" s="270"/>
      <c r="G1971" s="259"/>
      <c r="H1971" s="259"/>
      <c r="I1971" s="259"/>
      <c r="J1971" s="259"/>
    </row>
    <row r="1972" spans="1:10">
      <c r="A1972" s="259"/>
      <c r="B1972" s="259"/>
      <c r="C1972" s="259"/>
      <c r="D1972" s="259"/>
      <c r="E1972" s="259"/>
      <c r="F1972" s="270"/>
      <c r="G1972" s="259"/>
      <c r="H1972" s="259"/>
      <c r="I1972" s="259"/>
      <c r="J1972" s="259"/>
    </row>
    <row r="1973" spans="1:10">
      <c r="A1973" s="259"/>
      <c r="B1973" s="259"/>
      <c r="C1973" s="259"/>
      <c r="D1973" s="259"/>
      <c r="E1973" s="259"/>
      <c r="F1973" s="270"/>
      <c r="G1973" s="259"/>
      <c r="H1973" s="259"/>
      <c r="I1973" s="259"/>
      <c r="J1973" s="259"/>
    </row>
    <row r="1974" spans="1:10">
      <c r="A1974" s="259"/>
      <c r="B1974" s="259"/>
      <c r="C1974" s="259"/>
      <c r="D1974" s="259"/>
      <c r="E1974" s="259"/>
      <c r="F1974" s="270"/>
      <c r="G1974" s="259"/>
      <c r="H1974" s="259"/>
      <c r="I1974" s="259"/>
      <c r="J1974" s="259"/>
    </row>
    <row r="1975" spans="1:10">
      <c r="A1975" s="259"/>
      <c r="B1975" s="259"/>
      <c r="C1975" s="259"/>
      <c r="D1975" s="259"/>
      <c r="E1975" s="259"/>
      <c r="F1975" s="270"/>
      <c r="G1975" s="259"/>
      <c r="H1975" s="259"/>
      <c r="I1975" s="259"/>
      <c r="J1975" s="259"/>
    </row>
    <row r="1976" spans="1:10">
      <c r="A1976" s="259"/>
      <c r="B1976" s="259"/>
      <c r="C1976" s="259"/>
      <c r="D1976" s="259"/>
      <c r="E1976" s="259"/>
      <c r="F1976" s="270"/>
      <c r="G1976" s="259"/>
      <c r="H1976" s="259"/>
      <c r="I1976" s="259"/>
      <c r="J1976" s="259"/>
    </row>
    <row r="1977" spans="1:10">
      <c r="A1977" s="259"/>
      <c r="B1977" s="259"/>
      <c r="C1977" s="259"/>
      <c r="D1977" s="259"/>
      <c r="E1977" s="259"/>
      <c r="F1977" s="270"/>
      <c r="G1977" s="259"/>
      <c r="H1977" s="259"/>
      <c r="I1977" s="259"/>
      <c r="J1977" s="259"/>
    </row>
    <row r="1978" spans="1:10">
      <c r="A1978" s="259"/>
      <c r="B1978" s="259"/>
      <c r="C1978" s="259"/>
      <c r="D1978" s="259"/>
      <c r="E1978" s="259"/>
      <c r="F1978" s="270"/>
      <c r="G1978" s="259"/>
      <c r="H1978" s="259"/>
      <c r="I1978" s="259"/>
      <c r="J1978" s="259"/>
    </row>
    <row r="1979" spans="1:10">
      <c r="A1979" s="259"/>
      <c r="B1979" s="259"/>
      <c r="C1979" s="259"/>
      <c r="D1979" s="259"/>
      <c r="E1979" s="259"/>
      <c r="F1979" s="270"/>
      <c r="G1979" s="259"/>
      <c r="H1979" s="259"/>
      <c r="I1979" s="259"/>
      <c r="J1979" s="259"/>
    </row>
    <row r="1980" spans="1:10">
      <c r="A1980" s="259"/>
      <c r="B1980" s="259"/>
      <c r="C1980" s="259"/>
      <c r="D1980" s="259"/>
      <c r="E1980" s="259"/>
      <c r="F1980" s="270"/>
      <c r="G1980" s="259"/>
      <c r="H1980" s="259"/>
      <c r="I1980" s="259"/>
      <c r="J1980" s="259"/>
    </row>
    <row r="1981" spans="1:10">
      <c r="A1981" s="259"/>
      <c r="B1981" s="259"/>
      <c r="C1981" s="259"/>
      <c r="D1981" s="259"/>
      <c r="E1981" s="259"/>
      <c r="F1981" s="270"/>
      <c r="G1981" s="259"/>
      <c r="H1981" s="259"/>
      <c r="I1981" s="259"/>
      <c r="J1981" s="259"/>
    </row>
    <row r="1982" spans="1:10">
      <c r="A1982" s="259"/>
      <c r="B1982" s="259"/>
      <c r="C1982" s="259"/>
      <c r="D1982" s="259"/>
      <c r="E1982" s="259"/>
      <c r="F1982" s="270"/>
      <c r="G1982" s="259"/>
      <c r="H1982" s="259"/>
      <c r="I1982" s="259"/>
      <c r="J1982" s="259"/>
    </row>
    <row r="1983" spans="1:10">
      <c r="A1983" s="259"/>
      <c r="B1983" s="259"/>
      <c r="C1983" s="259"/>
      <c r="D1983" s="259"/>
      <c r="E1983" s="259"/>
      <c r="F1983" s="270"/>
      <c r="G1983" s="259"/>
      <c r="H1983" s="259"/>
      <c r="I1983" s="259"/>
      <c r="J1983" s="259"/>
    </row>
    <row r="1984" spans="1:10">
      <c r="A1984" s="259"/>
      <c r="B1984" s="259"/>
      <c r="C1984" s="259"/>
      <c r="D1984" s="259"/>
      <c r="E1984" s="259"/>
      <c r="F1984" s="270"/>
      <c r="G1984" s="259"/>
      <c r="H1984" s="259"/>
      <c r="I1984" s="259"/>
      <c r="J1984" s="259"/>
    </row>
    <row r="1985" spans="1:10">
      <c r="A1985" s="259"/>
      <c r="B1985" s="259"/>
      <c r="C1985" s="259"/>
      <c r="D1985" s="259"/>
      <c r="E1985" s="259"/>
      <c r="F1985" s="270"/>
      <c r="G1985" s="259"/>
      <c r="H1985" s="259"/>
      <c r="I1985" s="259"/>
      <c r="J1985" s="259"/>
    </row>
    <row r="1986" spans="1:10">
      <c r="A1986" s="259"/>
      <c r="B1986" s="259"/>
      <c r="C1986" s="259"/>
      <c r="D1986" s="259"/>
      <c r="E1986" s="259"/>
      <c r="F1986" s="270"/>
      <c r="G1986" s="259"/>
      <c r="H1986" s="259"/>
      <c r="I1986" s="259"/>
      <c r="J1986" s="259"/>
    </row>
    <row r="1987" spans="1:10">
      <c r="A1987" s="259"/>
      <c r="B1987" s="259"/>
      <c r="C1987" s="259"/>
      <c r="D1987" s="259"/>
      <c r="E1987" s="259"/>
      <c r="F1987" s="270"/>
      <c r="G1987" s="259"/>
      <c r="H1987" s="259"/>
      <c r="I1987" s="259"/>
      <c r="J1987" s="259"/>
    </row>
    <row r="1988" spans="1:10">
      <c r="A1988" s="259"/>
      <c r="B1988" s="259"/>
      <c r="C1988" s="259"/>
      <c r="D1988" s="259"/>
      <c r="E1988" s="259"/>
      <c r="F1988" s="270"/>
      <c r="G1988" s="259"/>
      <c r="H1988" s="259"/>
      <c r="I1988" s="259"/>
      <c r="J1988" s="259"/>
    </row>
    <row r="1989" spans="1:10">
      <c r="A1989" s="259"/>
      <c r="B1989" s="259"/>
      <c r="C1989" s="259"/>
      <c r="D1989" s="259"/>
      <c r="E1989" s="259"/>
      <c r="F1989" s="270"/>
      <c r="G1989" s="259"/>
      <c r="H1989" s="259"/>
      <c r="I1989" s="259"/>
      <c r="J1989" s="259"/>
    </row>
    <row r="1990" spans="1:10">
      <c r="A1990" s="259"/>
      <c r="B1990" s="259"/>
      <c r="C1990" s="259"/>
      <c r="D1990" s="259"/>
      <c r="E1990" s="259"/>
      <c r="F1990" s="270"/>
      <c r="G1990" s="259"/>
      <c r="H1990" s="259"/>
      <c r="I1990" s="259"/>
      <c r="J1990" s="259"/>
    </row>
    <row r="1991" spans="1:10">
      <c r="A1991" s="259"/>
      <c r="B1991" s="259"/>
      <c r="C1991" s="259"/>
      <c r="D1991" s="259"/>
      <c r="E1991" s="259"/>
      <c r="F1991" s="270"/>
      <c r="G1991" s="259"/>
      <c r="H1991" s="259"/>
      <c r="I1991" s="259"/>
      <c r="J1991" s="259"/>
    </row>
    <row r="1992" spans="1:10">
      <c r="A1992" s="259"/>
      <c r="B1992" s="259"/>
      <c r="C1992" s="259"/>
      <c r="D1992" s="259"/>
      <c r="E1992" s="259"/>
      <c r="F1992" s="270"/>
      <c r="G1992" s="259"/>
      <c r="H1992" s="259"/>
      <c r="I1992" s="259"/>
      <c r="J1992" s="259"/>
    </row>
    <row r="1993" spans="1:10">
      <c r="A1993" s="259"/>
      <c r="B1993" s="259"/>
      <c r="C1993" s="259"/>
      <c r="D1993" s="259"/>
      <c r="E1993" s="259"/>
      <c r="F1993" s="270"/>
      <c r="G1993" s="259"/>
      <c r="H1993" s="259"/>
      <c r="I1993" s="259"/>
      <c r="J1993" s="259"/>
    </row>
    <row r="1994" spans="1:10">
      <c r="A1994" s="259"/>
      <c r="B1994" s="259"/>
      <c r="C1994" s="259"/>
      <c r="D1994" s="259"/>
      <c r="E1994" s="259"/>
      <c r="F1994" s="270"/>
      <c r="G1994" s="259"/>
      <c r="H1994" s="259"/>
      <c r="I1994" s="259"/>
      <c r="J1994" s="259"/>
    </row>
    <row r="1995" spans="1:10">
      <c r="A1995" s="259"/>
      <c r="B1995" s="259"/>
      <c r="C1995" s="259"/>
      <c r="D1995" s="259"/>
      <c r="E1995" s="259"/>
      <c r="F1995" s="270"/>
      <c r="G1995" s="259"/>
      <c r="H1995" s="259"/>
      <c r="I1995" s="259"/>
      <c r="J1995" s="259"/>
    </row>
    <row r="1996" spans="1:10">
      <c r="A1996" s="259"/>
      <c r="B1996" s="259"/>
      <c r="C1996" s="259"/>
      <c r="D1996" s="259"/>
      <c r="E1996" s="259"/>
      <c r="F1996" s="270"/>
      <c r="G1996" s="259"/>
      <c r="H1996" s="259"/>
      <c r="I1996" s="259"/>
      <c r="J1996" s="259"/>
    </row>
    <row r="1997" spans="1:10">
      <c r="A1997" s="259"/>
      <c r="B1997" s="259"/>
      <c r="C1997" s="259"/>
      <c r="D1997" s="259"/>
      <c r="E1997" s="259"/>
      <c r="F1997" s="270"/>
      <c r="G1997" s="259"/>
      <c r="H1997" s="259"/>
      <c r="I1997" s="259"/>
      <c r="J1997" s="259"/>
    </row>
    <row r="1998" spans="1:10">
      <c r="A1998" s="259"/>
      <c r="B1998" s="259"/>
      <c r="C1998" s="259"/>
      <c r="D1998" s="259"/>
      <c r="E1998" s="259"/>
      <c r="F1998" s="270"/>
      <c r="G1998" s="259"/>
      <c r="H1998" s="259"/>
      <c r="I1998" s="259"/>
      <c r="J1998" s="259"/>
    </row>
    <row r="1999" spans="1:10">
      <c r="A1999" s="259"/>
      <c r="B1999" s="259"/>
      <c r="C1999" s="259"/>
      <c r="D1999" s="259"/>
      <c r="E1999" s="259"/>
      <c r="F1999" s="270"/>
      <c r="G1999" s="259"/>
      <c r="H1999" s="259"/>
      <c r="I1999" s="259"/>
      <c r="J1999" s="259"/>
    </row>
    <row r="2000" spans="1:10">
      <c r="A2000" s="259"/>
      <c r="B2000" s="259"/>
      <c r="C2000" s="259"/>
      <c r="D2000" s="259"/>
      <c r="E2000" s="259"/>
      <c r="F2000" s="270"/>
      <c r="G2000" s="259"/>
      <c r="H2000" s="259"/>
      <c r="I2000" s="259"/>
      <c r="J2000" s="259"/>
    </row>
    <row r="2001" spans="1:10">
      <c r="A2001" s="259"/>
      <c r="B2001" s="259"/>
      <c r="C2001" s="259"/>
      <c r="D2001" s="259"/>
      <c r="E2001" s="259"/>
      <c r="F2001" s="270"/>
      <c r="G2001" s="259"/>
      <c r="H2001" s="259"/>
      <c r="I2001" s="259"/>
      <c r="J2001" s="259"/>
    </row>
    <row r="2002" spans="1:10">
      <c r="A2002" s="259"/>
      <c r="B2002" s="259"/>
      <c r="C2002" s="259"/>
      <c r="D2002" s="259"/>
      <c r="E2002" s="259"/>
      <c r="F2002" s="270"/>
      <c r="G2002" s="259"/>
      <c r="H2002" s="259"/>
      <c r="I2002" s="259"/>
      <c r="J2002" s="259"/>
    </row>
    <row r="2003" spans="1:10">
      <c r="A2003" s="259"/>
      <c r="B2003" s="259"/>
      <c r="C2003" s="259"/>
      <c r="D2003" s="259"/>
      <c r="E2003" s="259"/>
      <c r="F2003" s="270"/>
      <c r="G2003" s="259"/>
      <c r="H2003" s="259"/>
      <c r="I2003" s="259"/>
      <c r="J2003" s="259"/>
    </row>
    <row r="2004" spans="1:10">
      <c r="A2004" s="259"/>
      <c r="B2004" s="259"/>
      <c r="C2004" s="259"/>
      <c r="D2004" s="259"/>
      <c r="E2004" s="259"/>
      <c r="F2004" s="270"/>
      <c r="G2004" s="259"/>
      <c r="H2004" s="259"/>
      <c r="I2004" s="259"/>
      <c r="J2004" s="259"/>
    </row>
    <row r="2005" spans="1:10">
      <c r="A2005" s="259"/>
      <c r="B2005" s="259"/>
      <c r="C2005" s="259"/>
      <c r="D2005" s="259"/>
      <c r="E2005" s="259"/>
      <c r="F2005" s="270"/>
      <c r="G2005" s="259"/>
      <c r="H2005" s="259"/>
      <c r="I2005" s="259"/>
      <c r="J2005" s="259"/>
    </row>
    <row r="2006" spans="1:10">
      <c r="A2006" s="259"/>
      <c r="B2006" s="259"/>
      <c r="C2006" s="259"/>
      <c r="D2006" s="259"/>
      <c r="E2006" s="259"/>
      <c r="F2006" s="270"/>
      <c r="G2006" s="259"/>
      <c r="H2006" s="259"/>
      <c r="I2006" s="259"/>
      <c r="J2006" s="259"/>
    </row>
    <row r="2007" spans="1:10">
      <c r="A2007" s="259"/>
      <c r="B2007" s="259"/>
      <c r="C2007" s="259"/>
      <c r="D2007" s="259"/>
      <c r="E2007" s="259"/>
      <c r="F2007" s="270"/>
      <c r="G2007" s="259"/>
      <c r="H2007" s="259"/>
      <c r="I2007" s="259"/>
      <c r="J2007" s="259"/>
    </row>
    <row r="2008" spans="1:10">
      <c r="A2008" s="259"/>
      <c r="B2008" s="259"/>
      <c r="C2008" s="259"/>
      <c r="D2008" s="259"/>
      <c r="E2008" s="259"/>
      <c r="F2008" s="270"/>
      <c r="G2008" s="259"/>
      <c r="H2008" s="259"/>
      <c r="I2008" s="259"/>
      <c r="J2008" s="259"/>
    </row>
    <row r="2009" spans="1:10">
      <c r="A2009" s="259"/>
      <c r="B2009" s="259"/>
      <c r="C2009" s="259"/>
      <c r="D2009" s="259"/>
      <c r="E2009" s="259"/>
      <c r="F2009" s="270"/>
      <c r="G2009" s="259"/>
      <c r="H2009" s="259"/>
      <c r="I2009" s="259"/>
      <c r="J2009" s="259"/>
    </row>
    <row r="2010" spans="1:10">
      <c r="A2010" s="259"/>
      <c r="B2010" s="259"/>
      <c r="C2010" s="259"/>
      <c r="D2010" s="259"/>
      <c r="E2010" s="259"/>
      <c r="F2010" s="270"/>
      <c r="G2010" s="259"/>
      <c r="H2010" s="259"/>
      <c r="I2010" s="259"/>
      <c r="J2010" s="259"/>
    </row>
    <row r="2011" spans="1:10">
      <c r="A2011" s="259"/>
      <c r="B2011" s="259"/>
      <c r="C2011" s="259"/>
      <c r="D2011" s="259"/>
      <c r="E2011" s="259"/>
      <c r="F2011" s="270"/>
      <c r="G2011" s="259"/>
      <c r="H2011" s="259"/>
      <c r="I2011" s="259"/>
      <c r="J2011" s="259"/>
    </row>
    <row r="2012" spans="1:10">
      <c r="A2012" s="259"/>
      <c r="B2012" s="259"/>
      <c r="C2012" s="259"/>
      <c r="D2012" s="259"/>
      <c r="E2012" s="259"/>
      <c r="F2012" s="270"/>
      <c r="G2012" s="259"/>
      <c r="H2012" s="259"/>
      <c r="I2012" s="259"/>
      <c r="J2012" s="259"/>
    </row>
    <row r="2013" spans="1:10">
      <c r="A2013" s="259"/>
      <c r="B2013" s="259"/>
      <c r="C2013" s="259"/>
      <c r="D2013" s="259"/>
      <c r="E2013" s="259"/>
      <c r="F2013" s="270"/>
      <c r="G2013" s="259"/>
      <c r="H2013" s="259"/>
      <c r="I2013" s="259"/>
      <c r="J2013" s="259"/>
    </row>
    <row r="2014" spans="1:10">
      <c r="A2014" s="259"/>
      <c r="B2014" s="259"/>
      <c r="C2014" s="259"/>
      <c r="D2014" s="259"/>
      <c r="E2014" s="259"/>
      <c r="F2014" s="270"/>
      <c r="G2014" s="259"/>
      <c r="H2014" s="259"/>
      <c r="I2014" s="259"/>
      <c r="J2014" s="259"/>
    </row>
    <row r="2015" spans="1:10">
      <c r="A2015" s="259"/>
      <c r="B2015" s="259"/>
      <c r="C2015" s="259"/>
      <c r="D2015" s="259"/>
      <c r="E2015" s="259"/>
      <c r="F2015" s="270"/>
      <c r="G2015" s="259"/>
      <c r="H2015" s="259"/>
      <c r="I2015" s="259"/>
      <c r="J2015" s="259"/>
    </row>
    <row r="2016" spans="1:10">
      <c r="A2016" s="259"/>
      <c r="B2016" s="259"/>
      <c r="C2016" s="259"/>
      <c r="D2016" s="259"/>
      <c r="E2016" s="259"/>
      <c r="F2016" s="270"/>
      <c r="G2016" s="259"/>
      <c r="H2016" s="259"/>
      <c r="I2016" s="259"/>
      <c r="J2016" s="259"/>
    </row>
    <row r="2017" spans="1:10">
      <c r="A2017" s="259"/>
      <c r="B2017" s="259"/>
      <c r="C2017" s="259"/>
      <c r="D2017" s="259"/>
      <c r="E2017" s="259"/>
      <c r="F2017" s="270"/>
      <c r="G2017" s="259"/>
      <c r="H2017" s="259"/>
      <c r="I2017" s="259"/>
      <c r="J2017" s="259"/>
    </row>
    <row r="2018" spans="1:10">
      <c r="A2018" s="259"/>
      <c r="B2018" s="259"/>
      <c r="C2018" s="259"/>
      <c r="D2018" s="259"/>
      <c r="E2018" s="259"/>
      <c r="F2018" s="270"/>
      <c r="G2018" s="259"/>
      <c r="H2018" s="259"/>
      <c r="I2018" s="259"/>
      <c r="J2018" s="259"/>
    </row>
    <row r="2019" spans="1:10">
      <c r="A2019" s="259"/>
      <c r="B2019" s="259"/>
      <c r="C2019" s="259"/>
      <c r="D2019" s="259"/>
      <c r="E2019" s="259"/>
      <c r="F2019" s="270"/>
      <c r="G2019" s="259"/>
      <c r="H2019" s="259"/>
      <c r="I2019" s="259"/>
      <c r="J2019" s="259"/>
    </row>
    <row r="2020" spans="1:10">
      <c r="A2020" s="259"/>
      <c r="B2020" s="259"/>
      <c r="C2020" s="259"/>
      <c r="D2020" s="259"/>
      <c r="E2020" s="259"/>
      <c r="F2020" s="270"/>
      <c r="G2020" s="259"/>
      <c r="H2020" s="259"/>
      <c r="I2020" s="259"/>
      <c r="J2020" s="259"/>
    </row>
    <row r="2021" spans="1:10">
      <c r="A2021" s="259"/>
      <c r="B2021" s="259"/>
      <c r="C2021" s="259"/>
      <c r="D2021" s="259"/>
      <c r="E2021" s="259"/>
      <c r="F2021" s="270"/>
      <c r="G2021" s="259"/>
      <c r="H2021" s="259"/>
      <c r="I2021" s="259"/>
      <c r="J2021" s="259"/>
    </row>
    <row r="2022" spans="1:10">
      <c r="A2022" s="259"/>
      <c r="B2022" s="259"/>
      <c r="C2022" s="259"/>
      <c r="D2022" s="259"/>
      <c r="E2022" s="259"/>
      <c r="F2022" s="270"/>
      <c r="G2022" s="259"/>
      <c r="H2022" s="259"/>
      <c r="I2022" s="259"/>
      <c r="J2022" s="259"/>
    </row>
    <row r="2023" spans="1:10">
      <c r="A2023" s="259"/>
      <c r="B2023" s="259"/>
      <c r="C2023" s="259"/>
      <c r="D2023" s="259"/>
      <c r="E2023" s="259"/>
      <c r="F2023" s="270"/>
      <c r="G2023" s="259"/>
      <c r="H2023" s="259"/>
      <c r="I2023" s="259"/>
      <c r="J2023" s="259"/>
    </row>
    <row r="2024" spans="1:10">
      <c r="A2024" s="259"/>
      <c r="B2024" s="259"/>
      <c r="C2024" s="259"/>
      <c r="D2024" s="259"/>
      <c r="E2024" s="259"/>
      <c r="F2024" s="270"/>
      <c r="G2024" s="259"/>
      <c r="H2024" s="259"/>
      <c r="I2024" s="259"/>
      <c r="J2024" s="259"/>
    </row>
    <row r="2025" spans="1:10">
      <c r="A2025" s="259"/>
      <c r="B2025" s="259"/>
      <c r="C2025" s="259"/>
      <c r="D2025" s="259"/>
      <c r="E2025" s="259"/>
      <c r="F2025" s="270"/>
      <c r="G2025" s="259"/>
      <c r="H2025" s="259"/>
      <c r="I2025" s="259"/>
      <c r="J2025" s="259"/>
    </row>
    <row r="2026" spans="1:10">
      <c r="A2026" s="259"/>
      <c r="B2026" s="259"/>
      <c r="C2026" s="259"/>
      <c r="D2026" s="259"/>
      <c r="E2026" s="259"/>
      <c r="F2026" s="270"/>
      <c r="G2026" s="259"/>
      <c r="H2026" s="259"/>
      <c r="I2026" s="259"/>
      <c r="J2026" s="259"/>
    </row>
    <row r="2027" spans="1:10">
      <c r="A2027" s="259"/>
      <c r="B2027" s="259"/>
      <c r="C2027" s="259"/>
      <c r="D2027" s="259"/>
      <c r="E2027" s="259"/>
      <c r="F2027" s="270"/>
      <c r="G2027" s="259"/>
      <c r="H2027" s="259"/>
      <c r="I2027" s="259"/>
      <c r="J2027" s="259"/>
    </row>
    <row r="2028" spans="1:10">
      <c r="A2028" s="259"/>
      <c r="B2028" s="259"/>
      <c r="C2028" s="259"/>
      <c r="D2028" s="259"/>
      <c r="E2028" s="259"/>
      <c r="F2028" s="270"/>
      <c r="G2028" s="259"/>
      <c r="H2028" s="259"/>
      <c r="I2028" s="259"/>
      <c r="J2028" s="259"/>
    </row>
    <row r="2029" spans="1:10">
      <c r="A2029" s="259"/>
      <c r="B2029" s="259"/>
      <c r="C2029" s="259"/>
      <c r="D2029" s="259"/>
      <c r="E2029" s="259"/>
      <c r="F2029" s="270"/>
      <c r="G2029" s="259"/>
      <c r="H2029" s="259"/>
      <c r="I2029" s="259"/>
      <c r="J2029" s="259"/>
    </row>
    <row r="2030" spans="1:10">
      <c r="A2030" s="259"/>
      <c r="B2030" s="259"/>
      <c r="C2030" s="259"/>
      <c r="D2030" s="259"/>
      <c r="E2030" s="259"/>
      <c r="F2030" s="270"/>
      <c r="G2030" s="259"/>
      <c r="H2030" s="259"/>
      <c r="I2030" s="259"/>
      <c r="J2030" s="259"/>
    </row>
    <row r="2031" spans="1:10">
      <c r="A2031" s="259"/>
      <c r="B2031" s="259"/>
      <c r="C2031" s="259"/>
      <c r="D2031" s="259"/>
      <c r="E2031" s="259"/>
      <c r="F2031" s="270"/>
      <c r="G2031" s="259"/>
      <c r="H2031" s="259"/>
      <c r="I2031" s="259"/>
      <c r="J2031" s="259"/>
    </row>
    <row r="2032" spans="1:10">
      <c r="A2032" s="259"/>
      <c r="B2032" s="259"/>
      <c r="C2032" s="259"/>
      <c r="D2032" s="259"/>
      <c r="E2032" s="259"/>
      <c r="F2032" s="270"/>
      <c r="G2032" s="259"/>
      <c r="H2032" s="259"/>
      <c r="I2032" s="259"/>
      <c r="J2032" s="259"/>
    </row>
    <row r="2033" spans="1:10">
      <c r="A2033" s="259"/>
      <c r="B2033" s="259"/>
      <c r="C2033" s="259"/>
      <c r="D2033" s="259"/>
      <c r="E2033" s="259"/>
      <c r="F2033" s="270"/>
      <c r="G2033" s="259"/>
      <c r="H2033" s="259"/>
      <c r="I2033" s="259"/>
      <c r="J2033" s="259"/>
    </row>
    <row r="2034" spans="1:10">
      <c r="A2034" s="259"/>
      <c r="B2034" s="259"/>
      <c r="C2034" s="259"/>
      <c r="D2034" s="259"/>
      <c r="E2034" s="259"/>
      <c r="F2034" s="270"/>
      <c r="G2034" s="259"/>
      <c r="H2034" s="259"/>
      <c r="I2034" s="259"/>
      <c r="J2034" s="259"/>
    </row>
    <row r="2035" spans="1:10">
      <c r="A2035" s="259"/>
      <c r="B2035" s="259"/>
      <c r="C2035" s="259"/>
      <c r="D2035" s="259"/>
      <c r="E2035" s="259"/>
      <c r="F2035" s="270"/>
      <c r="G2035" s="259"/>
      <c r="H2035" s="259"/>
      <c r="I2035" s="259"/>
      <c r="J2035" s="259"/>
    </row>
    <row r="2036" spans="1:10">
      <c r="A2036" s="259"/>
      <c r="B2036" s="259"/>
      <c r="C2036" s="259"/>
      <c r="D2036" s="259"/>
      <c r="E2036" s="259"/>
      <c r="F2036" s="270"/>
      <c r="G2036" s="259"/>
      <c r="H2036" s="259"/>
      <c r="I2036" s="259"/>
      <c r="J2036" s="259"/>
    </row>
    <row r="2037" spans="1:10">
      <c r="A2037" s="259"/>
      <c r="B2037" s="259"/>
      <c r="C2037" s="259"/>
      <c r="D2037" s="259"/>
      <c r="E2037" s="259"/>
      <c r="F2037" s="270"/>
      <c r="G2037" s="259"/>
      <c r="H2037" s="259"/>
      <c r="I2037" s="259"/>
      <c r="J2037" s="259"/>
    </row>
    <row r="2038" spans="1:10">
      <c r="A2038" s="259"/>
      <c r="B2038" s="259"/>
      <c r="C2038" s="259"/>
      <c r="D2038" s="259"/>
      <c r="E2038" s="259"/>
      <c r="F2038" s="270"/>
      <c r="G2038" s="259"/>
      <c r="H2038" s="259"/>
      <c r="I2038" s="259"/>
      <c r="J2038" s="259"/>
    </row>
    <row r="2039" spans="1:10">
      <c r="A2039" s="259"/>
      <c r="B2039" s="259"/>
      <c r="C2039" s="259"/>
      <c r="D2039" s="259"/>
      <c r="E2039" s="259"/>
      <c r="F2039" s="270"/>
      <c r="G2039" s="259"/>
      <c r="H2039" s="259"/>
      <c r="I2039" s="259"/>
      <c r="J2039" s="259"/>
    </row>
    <row r="2040" spans="1:10">
      <c r="A2040" s="259"/>
      <c r="B2040" s="259"/>
      <c r="C2040" s="259"/>
      <c r="D2040" s="259"/>
      <c r="E2040" s="259"/>
      <c r="F2040" s="270"/>
      <c r="G2040" s="259"/>
      <c r="H2040" s="259"/>
      <c r="I2040" s="259"/>
      <c r="J2040" s="259"/>
    </row>
    <row r="2041" spans="1:10">
      <c r="A2041" s="259"/>
      <c r="B2041" s="259"/>
      <c r="C2041" s="259"/>
      <c r="D2041" s="259"/>
      <c r="E2041" s="259"/>
      <c r="F2041" s="270"/>
      <c r="G2041" s="259"/>
      <c r="H2041" s="259"/>
      <c r="I2041" s="259"/>
      <c r="J2041" s="259"/>
    </row>
    <row r="2042" spans="1:10">
      <c r="A2042" s="259"/>
      <c r="B2042" s="259"/>
      <c r="C2042" s="259"/>
      <c r="D2042" s="259"/>
      <c r="E2042" s="259"/>
      <c r="F2042" s="270"/>
      <c r="G2042" s="259"/>
      <c r="H2042" s="259"/>
      <c r="I2042" s="259"/>
      <c r="J2042" s="259"/>
    </row>
    <row r="2043" spans="1:10">
      <c r="A2043" s="259"/>
      <c r="B2043" s="259"/>
      <c r="C2043" s="259"/>
      <c r="D2043" s="259"/>
      <c r="E2043" s="259"/>
      <c r="F2043" s="270"/>
      <c r="G2043" s="259"/>
      <c r="H2043" s="259"/>
      <c r="I2043" s="259"/>
      <c r="J2043" s="259"/>
    </row>
    <row r="2044" spans="1:10">
      <c r="A2044" s="259"/>
      <c r="B2044" s="259"/>
      <c r="C2044" s="259"/>
      <c r="D2044" s="259"/>
      <c r="E2044" s="259"/>
      <c r="F2044" s="270"/>
      <c r="G2044" s="259"/>
      <c r="H2044" s="259"/>
      <c r="I2044" s="259"/>
      <c r="J2044" s="259"/>
    </row>
    <row r="2045" spans="1:10">
      <c r="A2045" s="259"/>
      <c r="B2045" s="259"/>
      <c r="C2045" s="259"/>
      <c r="D2045" s="259"/>
      <c r="E2045" s="259"/>
      <c r="F2045" s="270"/>
      <c r="G2045" s="259"/>
      <c r="H2045" s="259"/>
      <c r="I2045" s="259"/>
      <c r="J2045" s="259"/>
    </row>
    <row r="2046" spans="1:10">
      <c r="A2046" s="259"/>
      <c r="B2046" s="259"/>
      <c r="C2046" s="259"/>
      <c r="D2046" s="259"/>
      <c r="E2046" s="259"/>
      <c r="F2046" s="270"/>
      <c r="G2046" s="259"/>
      <c r="H2046" s="259"/>
      <c r="I2046" s="259"/>
      <c r="J2046" s="259"/>
    </row>
    <row r="2047" spans="1:10">
      <c r="A2047" s="259"/>
      <c r="B2047" s="259"/>
      <c r="C2047" s="259"/>
      <c r="D2047" s="259"/>
      <c r="E2047" s="259"/>
      <c r="F2047" s="270"/>
      <c r="G2047" s="259"/>
      <c r="H2047" s="259"/>
      <c r="I2047" s="259"/>
      <c r="J2047" s="259"/>
    </row>
    <row r="2048" spans="1:10">
      <c r="A2048" s="259"/>
      <c r="B2048" s="259"/>
      <c r="C2048" s="259"/>
      <c r="D2048" s="259"/>
      <c r="E2048" s="259"/>
      <c r="F2048" s="270"/>
      <c r="G2048" s="259"/>
      <c r="H2048" s="259"/>
      <c r="I2048" s="259"/>
      <c r="J2048" s="259"/>
    </row>
    <row r="2049" spans="1:10">
      <c r="A2049" s="259"/>
      <c r="B2049" s="259"/>
      <c r="C2049" s="259"/>
      <c r="D2049" s="259"/>
      <c r="E2049" s="259"/>
      <c r="F2049" s="270"/>
      <c r="G2049" s="259"/>
      <c r="H2049" s="259"/>
      <c r="I2049" s="259"/>
      <c r="J2049" s="259"/>
    </row>
    <row r="2050" spans="1:10">
      <c r="A2050" s="259"/>
      <c r="B2050" s="259"/>
      <c r="C2050" s="259"/>
      <c r="D2050" s="259"/>
      <c r="E2050" s="259"/>
      <c r="F2050" s="270"/>
      <c r="G2050" s="259"/>
      <c r="H2050" s="259"/>
      <c r="I2050" s="259"/>
      <c r="J2050" s="259"/>
    </row>
    <row r="2051" spans="1:10">
      <c r="A2051" s="259"/>
      <c r="B2051" s="259"/>
      <c r="C2051" s="259"/>
      <c r="D2051" s="259"/>
      <c r="E2051" s="259"/>
      <c r="F2051" s="270"/>
      <c r="G2051" s="259"/>
      <c r="H2051" s="259"/>
      <c r="I2051" s="259"/>
      <c r="J2051" s="259"/>
    </row>
    <row r="2052" spans="1:10">
      <c r="A2052" s="259"/>
      <c r="B2052" s="259"/>
      <c r="C2052" s="259"/>
      <c r="D2052" s="259"/>
      <c r="E2052" s="259"/>
      <c r="F2052" s="270"/>
      <c r="G2052" s="259"/>
      <c r="H2052" s="259"/>
      <c r="I2052" s="259"/>
      <c r="J2052" s="259"/>
    </row>
    <row r="2053" spans="1:10">
      <c r="A2053" s="259"/>
      <c r="B2053" s="259"/>
      <c r="C2053" s="259"/>
      <c r="D2053" s="259"/>
      <c r="E2053" s="259"/>
      <c r="F2053" s="270"/>
      <c r="G2053" s="259"/>
      <c r="H2053" s="259"/>
      <c r="I2053" s="259"/>
      <c r="J2053" s="259"/>
    </row>
    <row r="2054" spans="1:10">
      <c r="A2054" s="259"/>
      <c r="B2054" s="259"/>
      <c r="C2054" s="259"/>
      <c r="D2054" s="259"/>
      <c r="E2054" s="259"/>
      <c r="F2054" s="270"/>
      <c r="G2054" s="259"/>
      <c r="H2054" s="259"/>
      <c r="I2054" s="259"/>
      <c r="J2054" s="259"/>
    </row>
    <row r="2055" spans="1:10">
      <c r="A2055" s="259"/>
      <c r="B2055" s="259"/>
      <c r="C2055" s="259"/>
      <c r="D2055" s="259"/>
      <c r="E2055" s="259"/>
      <c r="F2055" s="270"/>
      <c r="G2055" s="259"/>
      <c r="H2055" s="259"/>
      <c r="I2055" s="259"/>
      <c r="J2055" s="259"/>
    </row>
    <row r="2056" spans="1:10">
      <c r="A2056" s="259"/>
      <c r="B2056" s="259"/>
      <c r="C2056" s="259"/>
      <c r="D2056" s="259"/>
      <c r="E2056" s="259"/>
      <c r="F2056" s="270"/>
      <c r="G2056" s="259"/>
      <c r="H2056" s="259"/>
      <c r="I2056" s="259"/>
      <c r="J2056" s="259"/>
    </row>
    <row r="2057" spans="1:10">
      <c r="A2057" s="259"/>
      <c r="B2057" s="259"/>
      <c r="C2057" s="259"/>
      <c r="D2057" s="259"/>
      <c r="E2057" s="259"/>
      <c r="F2057" s="270"/>
      <c r="G2057" s="259"/>
      <c r="H2057" s="259"/>
      <c r="I2057" s="259"/>
      <c r="J2057" s="259"/>
    </row>
    <row r="2058" spans="1:10">
      <c r="A2058" s="259"/>
      <c r="B2058" s="259"/>
      <c r="C2058" s="259"/>
      <c r="D2058" s="259"/>
      <c r="E2058" s="259"/>
      <c r="F2058" s="270"/>
      <c r="G2058" s="259"/>
      <c r="H2058" s="259"/>
      <c r="I2058" s="259"/>
      <c r="J2058" s="259"/>
    </row>
    <row r="2059" spans="1:10">
      <c r="A2059" s="259"/>
      <c r="B2059" s="259"/>
      <c r="C2059" s="259"/>
      <c r="D2059" s="259"/>
      <c r="E2059" s="259"/>
      <c r="F2059" s="270"/>
      <c r="G2059" s="259"/>
      <c r="H2059" s="259"/>
      <c r="I2059" s="259"/>
      <c r="J2059" s="259"/>
    </row>
    <row r="2060" spans="1:10">
      <c r="A2060" s="259"/>
      <c r="B2060" s="259"/>
      <c r="C2060" s="259"/>
      <c r="D2060" s="259"/>
      <c r="E2060" s="259"/>
      <c r="F2060" s="270"/>
      <c r="G2060" s="259"/>
      <c r="H2060" s="259"/>
      <c r="I2060" s="259"/>
      <c r="J2060" s="259"/>
    </row>
    <row r="2061" spans="1:10">
      <c r="A2061" s="259"/>
      <c r="B2061" s="259"/>
      <c r="C2061" s="259"/>
      <c r="D2061" s="259"/>
      <c r="E2061" s="259"/>
      <c r="F2061" s="270"/>
      <c r="G2061" s="259"/>
      <c r="H2061" s="259"/>
      <c r="I2061" s="259"/>
      <c r="J2061" s="259"/>
    </row>
    <row r="2062" spans="1:10">
      <c r="A2062" s="259"/>
      <c r="B2062" s="259"/>
      <c r="C2062" s="259"/>
      <c r="D2062" s="259"/>
      <c r="E2062" s="259"/>
      <c r="F2062" s="270"/>
      <c r="G2062" s="259"/>
      <c r="H2062" s="259"/>
      <c r="I2062" s="259"/>
      <c r="J2062" s="259"/>
    </row>
    <row r="2063" spans="1:10">
      <c r="A2063" s="259"/>
      <c r="B2063" s="259"/>
      <c r="C2063" s="259"/>
      <c r="D2063" s="259"/>
      <c r="E2063" s="259"/>
      <c r="F2063" s="270"/>
      <c r="G2063" s="259"/>
      <c r="H2063" s="259"/>
      <c r="I2063" s="259"/>
      <c r="J2063" s="259"/>
    </row>
    <row r="2064" spans="1:10">
      <c r="A2064" s="259"/>
      <c r="B2064" s="259"/>
      <c r="C2064" s="259"/>
      <c r="D2064" s="259"/>
      <c r="E2064" s="259"/>
      <c r="F2064" s="270"/>
      <c r="G2064" s="259"/>
      <c r="H2064" s="259"/>
      <c r="I2064" s="259"/>
      <c r="J2064" s="259"/>
    </row>
    <row r="2065" spans="1:10">
      <c r="A2065" s="259"/>
      <c r="B2065" s="259"/>
      <c r="C2065" s="259"/>
      <c r="D2065" s="259"/>
      <c r="E2065" s="259"/>
      <c r="F2065" s="270"/>
      <c r="G2065" s="259"/>
      <c r="H2065" s="259"/>
      <c r="I2065" s="259"/>
      <c r="J2065" s="259"/>
    </row>
    <row r="2066" spans="1:10">
      <c r="A2066" s="259"/>
      <c r="B2066" s="259"/>
      <c r="C2066" s="259"/>
      <c r="D2066" s="259"/>
      <c r="E2066" s="259"/>
      <c r="F2066" s="270"/>
      <c r="G2066" s="259"/>
      <c r="H2066" s="259"/>
      <c r="I2066" s="259"/>
      <c r="J2066" s="259"/>
    </row>
    <row r="2067" spans="1:10">
      <c r="A2067" s="259"/>
      <c r="B2067" s="259"/>
      <c r="C2067" s="259"/>
      <c r="D2067" s="259"/>
      <c r="E2067" s="259"/>
      <c r="F2067" s="270"/>
      <c r="G2067" s="259"/>
      <c r="H2067" s="259"/>
      <c r="I2067" s="259"/>
      <c r="J2067" s="259"/>
    </row>
    <row r="2068" spans="1:10">
      <c r="A2068" s="259"/>
      <c r="B2068" s="259"/>
      <c r="C2068" s="259"/>
      <c r="D2068" s="259"/>
      <c r="E2068" s="259"/>
      <c r="F2068" s="270"/>
      <c r="G2068" s="259"/>
      <c r="H2068" s="259"/>
      <c r="I2068" s="259"/>
      <c r="J2068" s="259"/>
    </row>
    <row r="2069" spans="1:10">
      <c r="A2069" s="259"/>
      <c r="B2069" s="259"/>
      <c r="C2069" s="259"/>
      <c r="D2069" s="259"/>
      <c r="E2069" s="259"/>
      <c r="F2069" s="270"/>
      <c r="G2069" s="259"/>
      <c r="H2069" s="259"/>
      <c r="I2069" s="259"/>
      <c r="J2069" s="259"/>
    </row>
    <row r="2070" spans="1:10">
      <c r="A2070" s="259"/>
      <c r="B2070" s="259"/>
      <c r="C2070" s="259"/>
      <c r="D2070" s="259"/>
      <c r="E2070" s="259"/>
      <c r="F2070" s="270"/>
      <c r="G2070" s="259"/>
      <c r="H2070" s="259"/>
      <c r="I2070" s="259"/>
      <c r="J2070" s="259"/>
    </row>
    <row r="2071" spans="1:10">
      <c r="A2071" s="259"/>
      <c r="B2071" s="259"/>
      <c r="C2071" s="259"/>
      <c r="D2071" s="259"/>
      <c r="E2071" s="259"/>
      <c r="F2071" s="270"/>
      <c r="G2071" s="259"/>
      <c r="H2071" s="259"/>
      <c r="I2071" s="259"/>
      <c r="J2071" s="259"/>
    </row>
    <row r="2072" spans="1:10">
      <c r="A2072" s="259"/>
      <c r="B2072" s="259"/>
      <c r="C2072" s="259"/>
      <c r="D2072" s="259"/>
      <c r="E2072" s="259"/>
      <c r="F2072" s="270"/>
      <c r="G2072" s="259"/>
      <c r="H2072" s="259"/>
      <c r="I2072" s="259"/>
      <c r="J2072" s="259"/>
    </row>
    <row r="2073" spans="1:10">
      <c r="A2073" s="259"/>
      <c r="B2073" s="259"/>
      <c r="C2073" s="259"/>
      <c r="D2073" s="259"/>
      <c r="E2073" s="259"/>
      <c r="F2073" s="270"/>
      <c r="G2073" s="259"/>
      <c r="H2073" s="259"/>
      <c r="I2073" s="259"/>
      <c r="J2073" s="259"/>
    </row>
    <row r="2074" spans="1:10">
      <c r="A2074" s="259"/>
      <c r="B2074" s="259"/>
      <c r="C2074" s="259"/>
      <c r="D2074" s="259"/>
      <c r="E2074" s="259"/>
      <c r="F2074" s="270"/>
      <c r="G2074" s="259"/>
      <c r="H2074" s="259"/>
      <c r="I2074" s="259"/>
      <c r="J2074" s="259"/>
    </row>
    <row r="2075" spans="1:10">
      <c r="A2075" s="259"/>
      <c r="B2075" s="259"/>
      <c r="C2075" s="259"/>
      <c r="D2075" s="259"/>
      <c r="E2075" s="259"/>
      <c r="F2075" s="270"/>
      <c r="G2075" s="259"/>
      <c r="H2075" s="259"/>
      <c r="I2075" s="259"/>
      <c r="J2075" s="259"/>
    </row>
    <row r="2076" spans="1:10">
      <c r="A2076" s="259"/>
      <c r="B2076" s="259"/>
      <c r="C2076" s="259"/>
      <c r="D2076" s="259"/>
      <c r="E2076" s="259"/>
      <c r="F2076" s="270"/>
      <c r="G2076" s="259"/>
      <c r="H2076" s="259"/>
      <c r="I2076" s="259"/>
      <c r="J2076" s="259"/>
    </row>
    <row r="2077" spans="1:10">
      <c r="A2077" s="259"/>
      <c r="B2077" s="259"/>
      <c r="C2077" s="259"/>
      <c r="D2077" s="259"/>
      <c r="E2077" s="259"/>
      <c r="F2077" s="270"/>
      <c r="G2077" s="259"/>
      <c r="H2077" s="259"/>
      <c r="I2077" s="259"/>
      <c r="J2077" s="259"/>
    </row>
    <row r="2078" spans="1:10">
      <c r="A2078" s="259"/>
      <c r="B2078" s="259"/>
      <c r="C2078" s="259"/>
      <c r="D2078" s="259"/>
      <c r="E2078" s="259"/>
      <c r="F2078" s="270"/>
      <c r="G2078" s="259"/>
      <c r="H2078" s="259"/>
      <c r="I2078" s="259"/>
      <c r="J2078" s="259"/>
    </row>
    <row r="2079" spans="1:10">
      <c r="A2079" s="259"/>
      <c r="B2079" s="259"/>
      <c r="C2079" s="259"/>
      <c r="D2079" s="259"/>
      <c r="E2079" s="259"/>
      <c r="F2079" s="270"/>
      <c r="G2079" s="259"/>
      <c r="H2079" s="259"/>
      <c r="I2079" s="259"/>
      <c r="J2079" s="259"/>
    </row>
    <row r="2080" spans="1:10">
      <c r="A2080" s="259"/>
      <c r="B2080" s="259"/>
      <c r="C2080" s="259"/>
      <c r="D2080" s="259"/>
      <c r="E2080" s="259"/>
      <c r="F2080" s="270"/>
      <c r="G2080" s="259"/>
      <c r="H2080" s="259"/>
      <c r="I2080" s="259"/>
      <c r="J2080" s="259"/>
    </row>
    <row r="2081" spans="1:10">
      <c r="A2081" s="259"/>
      <c r="B2081" s="259"/>
      <c r="C2081" s="259"/>
      <c r="D2081" s="259"/>
      <c r="E2081" s="259"/>
      <c r="F2081" s="270"/>
      <c r="G2081" s="259"/>
      <c r="H2081" s="259"/>
      <c r="I2081" s="259"/>
      <c r="J2081" s="259"/>
    </row>
    <row r="2082" spans="1:10">
      <c r="A2082" s="259"/>
      <c r="B2082" s="259"/>
      <c r="C2082" s="259"/>
      <c r="D2082" s="259"/>
      <c r="E2082" s="259"/>
      <c r="F2082" s="270"/>
      <c r="G2082" s="259"/>
      <c r="H2082" s="259"/>
      <c r="I2082" s="259"/>
      <c r="J2082" s="259"/>
    </row>
    <row r="2083" spans="1:10">
      <c r="A2083" s="259"/>
      <c r="B2083" s="259"/>
      <c r="C2083" s="259"/>
      <c r="D2083" s="259"/>
      <c r="E2083" s="259"/>
      <c r="F2083" s="270"/>
      <c r="G2083" s="259"/>
      <c r="H2083" s="259"/>
      <c r="I2083" s="259"/>
      <c r="J2083" s="259"/>
    </row>
    <row r="2084" spans="1:10">
      <c r="A2084" s="259"/>
      <c r="B2084" s="259"/>
      <c r="C2084" s="259"/>
      <c r="D2084" s="259"/>
      <c r="E2084" s="259"/>
      <c r="F2084" s="270"/>
      <c r="G2084" s="259"/>
      <c r="H2084" s="259"/>
      <c r="I2084" s="259"/>
      <c r="J2084" s="259"/>
    </row>
    <row r="2085" spans="1:10">
      <c r="A2085" s="259"/>
      <c r="B2085" s="259"/>
      <c r="C2085" s="259"/>
      <c r="D2085" s="259"/>
      <c r="E2085" s="259"/>
      <c r="F2085" s="270"/>
      <c r="G2085" s="259"/>
      <c r="H2085" s="259"/>
      <c r="I2085" s="259"/>
      <c r="J2085" s="259"/>
    </row>
    <row r="2086" spans="1:10">
      <c r="A2086" s="259"/>
      <c r="B2086" s="259"/>
      <c r="C2086" s="259"/>
      <c r="D2086" s="259"/>
      <c r="E2086" s="259"/>
      <c r="F2086" s="270"/>
      <c r="G2086" s="259"/>
      <c r="H2086" s="259"/>
      <c r="I2086" s="259"/>
      <c r="J2086" s="259"/>
    </row>
    <row r="2087" spans="1:10">
      <c r="A2087" s="259"/>
      <c r="B2087" s="259"/>
      <c r="C2087" s="259"/>
      <c r="D2087" s="259"/>
      <c r="E2087" s="259"/>
      <c r="F2087" s="270"/>
      <c r="G2087" s="259"/>
      <c r="H2087" s="259"/>
      <c r="I2087" s="259"/>
      <c r="J2087" s="259"/>
    </row>
    <row r="2088" spans="1:10">
      <c r="A2088" s="259"/>
      <c r="B2088" s="259"/>
      <c r="C2088" s="259"/>
      <c r="D2088" s="259"/>
      <c r="E2088" s="259"/>
      <c r="F2088" s="270"/>
      <c r="G2088" s="259"/>
      <c r="H2088" s="259"/>
      <c r="I2088" s="259"/>
      <c r="J2088" s="259"/>
    </row>
    <row r="2089" spans="1:10">
      <c r="A2089" s="259"/>
      <c r="B2089" s="259"/>
      <c r="C2089" s="259"/>
      <c r="D2089" s="259"/>
      <c r="E2089" s="259"/>
      <c r="F2089" s="270"/>
      <c r="G2089" s="259"/>
      <c r="H2089" s="259"/>
      <c r="I2089" s="259"/>
      <c r="J2089" s="259"/>
    </row>
    <row r="2090" spans="1:10">
      <c r="A2090" s="259"/>
      <c r="B2090" s="259"/>
      <c r="C2090" s="259"/>
      <c r="D2090" s="259"/>
      <c r="E2090" s="259"/>
      <c r="F2090" s="270"/>
      <c r="G2090" s="259"/>
      <c r="H2090" s="259"/>
      <c r="I2090" s="259"/>
      <c r="J2090" s="259"/>
    </row>
    <row r="2091" spans="1:10">
      <c r="A2091" s="259"/>
      <c r="B2091" s="259"/>
      <c r="C2091" s="259"/>
      <c r="D2091" s="259"/>
      <c r="E2091" s="259"/>
      <c r="F2091" s="270"/>
      <c r="G2091" s="259"/>
      <c r="H2091" s="259"/>
      <c r="I2091" s="259"/>
      <c r="J2091" s="259"/>
    </row>
    <row r="2092" spans="1:10">
      <c r="A2092" s="259"/>
      <c r="B2092" s="259"/>
      <c r="C2092" s="259"/>
      <c r="D2092" s="259"/>
      <c r="E2092" s="259"/>
      <c r="F2092" s="270"/>
      <c r="G2092" s="259"/>
      <c r="H2092" s="259"/>
      <c r="I2092" s="259"/>
      <c r="J2092" s="259"/>
    </row>
    <row r="2093" spans="1:10">
      <c r="A2093" s="259"/>
      <c r="B2093" s="259"/>
      <c r="C2093" s="259"/>
      <c r="D2093" s="259"/>
      <c r="E2093" s="259"/>
      <c r="F2093" s="270"/>
      <c r="G2093" s="259"/>
      <c r="H2093" s="259"/>
      <c r="I2093" s="259"/>
      <c r="J2093" s="259"/>
    </row>
    <row r="2094" spans="1:10">
      <c r="A2094" s="259"/>
      <c r="B2094" s="259"/>
      <c r="C2094" s="259"/>
      <c r="D2094" s="259"/>
      <c r="E2094" s="259"/>
      <c r="F2094" s="270"/>
      <c r="G2094" s="259"/>
      <c r="H2094" s="259"/>
      <c r="I2094" s="259"/>
      <c r="J2094" s="259"/>
    </row>
    <row r="2095" spans="1:10">
      <c r="A2095" s="259"/>
      <c r="B2095" s="259"/>
      <c r="C2095" s="259"/>
      <c r="D2095" s="259"/>
      <c r="E2095" s="259"/>
      <c r="F2095" s="270"/>
      <c r="G2095" s="259"/>
      <c r="H2095" s="259"/>
      <c r="I2095" s="259"/>
      <c r="J2095" s="259"/>
    </row>
    <row r="2096" spans="1:10">
      <c r="A2096" s="259"/>
      <c r="B2096" s="259"/>
      <c r="C2096" s="259"/>
      <c r="D2096" s="259"/>
      <c r="E2096" s="259"/>
      <c r="F2096" s="270"/>
      <c r="G2096" s="259"/>
      <c r="H2096" s="259"/>
      <c r="I2096" s="259"/>
      <c r="J2096" s="259"/>
    </row>
    <row r="2097" spans="1:10">
      <c r="A2097" s="259"/>
      <c r="B2097" s="259"/>
      <c r="C2097" s="259"/>
      <c r="D2097" s="259"/>
      <c r="E2097" s="259"/>
      <c r="F2097" s="270"/>
      <c r="G2097" s="259"/>
      <c r="H2097" s="259"/>
      <c r="I2097" s="259"/>
      <c r="J2097" s="259"/>
    </row>
    <row r="2098" spans="1:10">
      <c r="A2098" s="259"/>
      <c r="B2098" s="259"/>
      <c r="C2098" s="259"/>
      <c r="D2098" s="259"/>
      <c r="E2098" s="259"/>
      <c r="F2098" s="270"/>
      <c r="G2098" s="259"/>
      <c r="H2098" s="259"/>
      <c r="I2098" s="259"/>
      <c r="J2098" s="259"/>
    </row>
    <row r="2099" spans="1:10">
      <c r="A2099" s="259"/>
      <c r="B2099" s="259"/>
      <c r="C2099" s="259"/>
      <c r="D2099" s="259"/>
      <c r="E2099" s="259"/>
      <c r="F2099" s="270"/>
      <c r="G2099" s="259"/>
      <c r="H2099" s="259"/>
      <c r="I2099" s="259"/>
      <c r="J2099" s="259"/>
    </row>
    <row r="2100" spans="1:10">
      <c r="A2100" s="259"/>
      <c r="B2100" s="259"/>
      <c r="C2100" s="259"/>
      <c r="D2100" s="259"/>
      <c r="E2100" s="259"/>
      <c r="F2100" s="270"/>
      <c r="G2100" s="259"/>
      <c r="H2100" s="259"/>
      <c r="I2100" s="259"/>
      <c r="J2100" s="259"/>
    </row>
    <row r="2101" spans="1:10">
      <c r="A2101" s="259"/>
      <c r="B2101" s="259"/>
      <c r="C2101" s="259"/>
      <c r="D2101" s="259"/>
      <c r="E2101" s="259"/>
      <c r="F2101" s="270"/>
      <c r="G2101" s="259"/>
      <c r="H2101" s="259"/>
      <c r="I2101" s="259"/>
      <c r="J2101" s="259"/>
    </row>
    <row r="2102" spans="1:10">
      <c r="A2102" s="259"/>
      <c r="B2102" s="259"/>
      <c r="C2102" s="259"/>
      <c r="D2102" s="259"/>
      <c r="E2102" s="259"/>
      <c r="F2102" s="270"/>
      <c r="G2102" s="259"/>
      <c r="H2102" s="259"/>
      <c r="I2102" s="259"/>
      <c r="J2102" s="259"/>
    </row>
    <row r="2103" spans="1:10">
      <c r="A2103" s="259"/>
      <c r="B2103" s="259"/>
      <c r="C2103" s="259"/>
      <c r="D2103" s="259"/>
      <c r="E2103" s="259"/>
      <c r="F2103" s="270"/>
      <c r="G2103" s="259"/>
      <c r="H2103" s="259"/>
      <c r="I2103" s="259"/>
      <c r="J2103" s="259"/>
    </row>
    <row r="2104" spans="1:10">
      <c r="A2104" s="259"/>
      <c r="B2104" s="259"/>
      <c r="C2104" s="259"/>
      <c r="D2104" s="259"/>
      <c r="E2104" s="259"/>
      <c r="F2104" s="270"/>
      <c r="G2104" s="259"/>
      <c r="H2104" s="259"/>
      <c r="I2104" s="259"/>
      <c r="J2104" s="259"/>
    </row>
    <row r="2105" spans="1:10">
      <c r="A2105" s="259"/>
      <c r="B2105" s="259"/>
      <c r="C2105" s="259"/>
      <c r="D2105" s="259"/>
      <c r="E2105" s="259"/>
      <c r="F2105" s="270"/>
      <c r="G2105" s="259"/>
      <c r="H2105" s="259"/>
      <c r="I2105" s="259"/>
      <c r="J2105" s="259"/>
    </row>
    <row r="2106" spans="1:10">
      <c r="A2106" s="259"/>
      <c r="B2106" s="259"/>
      <c r="C2106" s="259"/>
      <c r="D2106" s="259"/>
      <c r="E2106" s="259"/>
      <c r="F2106" s="270"/>
      <c r="G2106" s="259"/>
      <c r="H2106" s="259"/>
      <c r="I2106" s="259"/>
      <c r="J2106" s="259"/>
    </row>
    <row r="2107" spans="1:10">
      <c r="A2107" s="259"/>
      <c r="B2107" s="259"/>
      <c r="C2107" s="259"/>
      <c r="D2107" s="259"/>
      <c r="E2107" s="259"/>
      <c r="F2107" s="270"/>
      <c r="G2107" s="259"/>
      <c r="H2107" s="259"/>
      <c r="I2107" s="259"/>
      <c r="J2107" s="259"/>
    </row>
    <row r="2108" spans="1:10">
      <c r="A2108" s="259"/>
      <c r="B2108" s="259"/>
      <c r="C2108" s="259"/>
      <c r="D2108" s="259"/>
      <c r="E2108" s="259"/>
      <c r="F2108" s="270"/>
      <c r="G2108" s="259"/>
      <c r="H2108" s="259"/>
      <c r="I2108" s="259"/>
      <c r="J2108" s="259"/>
    </row>
    <row r="2109" spans="1:10">
      <c r="A2109" s="259"/>
      <c r="B2109" s="259"/>
      <c r="C2109" s="259"/>
      <c r="D2109" s="259"/>
      <c r="E2109" s="259"/>
      <c r="F2109" s="270"/>
      <c r="G2109" s="259"/>
      <c r="H2109" s="259"/>
      <c r="I2109" s="259"/>
      <c r="J2109" s="259"/>
    </row>
    <row r="2110" spans="1:10">
      <c r="A2110" s="259"/>
      <c r="B2110" s="259"/>
      <c r="C2110" s="259"/>
      <c r="D2110" s="259"/>
      <c r="E2110" s="259"/>
      <c r="F2110" s="270"/>
      <c r="G2110" s="259"/>
      <c r="H2110" s="259"/>
      <c r="I2110" s="259"/>
      <c r="J2110" s="259"/>
    </row>
    <row r="2111" spans="1:10">
      <c r="A2111" s="259"/>
      <c r="B2111" s="259"/>
      <c r="C2111" s="259"/>
      <c r="D2111" s="259"/>
      <c r="E2111" s="259"/>
      <c r="F2111" s="270"/>
      <c r="G2111" s="259"/>
      <c r="H2111" s="259"/>
      <c r="I2111" s="259"/>
      <c r="J2111" s="259"/>
    </row>
    <row r="2112" spans="1:10">
      <c r="A2112" s="259"/>
      <c r="B2112" s="259"/>
      <c r="C2112" s="259"/>
      <c r="D2112" s="259"/>
      <c r="E2112" s="259"/>
      <c r="F2112" s="270"/>
      <c r="G2112" s="259"/>
      <c r="H2112" s="259"/>
      <c r="I2112" s="259"/>
      <c r="J2112" s="259"/>
    </row>
    <row r="2113" spans="1:10">
      <c r="A2113" s="259"/>
      <c r="B2113" s="259"/>
      <c r="C2113" s="259"/>
      <c r="D2113" s="259"/>
      <c r="E2113" s="259"/>
      <c r="F2113" s="270"/>
      <c r="G2113" s="259"/>
      <c r="H2113" s="259"/>
      <c r="I2113" s="259"/>
      <c r="J2113" s="259"/>
    </row>
    <row r="2114" spans="1:10">
      <c r="A2114" s="259"/>
      <c r="B2114" s="259"/>
      <c r="C2114" s="259"/>
      <c r="D2114" s="259"/>
      <c r="E2114" s="259"/>
      <c r="F2114" s="270"/>
      <c r="G2114" s="259"/>
      <c r="H2114" s="259"/>
      <c r="I2114" s="259"/>
      <c r="J2114" s="259"/>
    </row>
    <row r="2115" spans="1:10">
      <c r="A2115" s="259"/>
      <c r="B2115" s="259"/>
      <c r="C2115" s="259"/>
      <c r="D2115" s="259"/>
      <c r="E2115" s="259"/>
      <c r="F2115" s="270"/>
      <c r="G2115" s="259"/>
      <c r="H2115" s="259"/>
      <c r="I2115" s="259"/>
      <c r="J2115" s="259"/>
    </row>
    <row r="2116" spans="1:10">
      <c r="A2116" s="259"/>
      <c r="B2116" s="259"/>
      <c r="C2116" s="259"/>
      <c r="D2116" s="259"/>
      <c r="E2116" s="259"/>
      <c r="F2116" s="270"/>
      <c r="G2116" s="259"/>
      <c r="H2116" s="259"/>
      <c r="I2116" s="259"/>
      <c r="J2116" s="259"/>
    </row>
    <row r="2117" spans="1:10">
      <c r="A2117" s="259"/>
      <c r="B2117" s="259"/>
      <c r="C2117" s="259"/>
      <c r="D2117" s="259"/>
      <c r="E2117" s="259"/>
      <c r="F2117" s="270"/>
      <c r="G2117" s="259"/>
      <c r="H2117" s="259"/>
      <c r="I2117" s="259"/>
      <c r="J2117" s="259"/>
    </row>
    <row r="2118" spans="1:10">
      <c r="A2118" s="259"/>
      <c r="B2118" s="259"/>
      <c r="C2118" s="259"/>
      <c r="D2118" s="259"/>
      <c r="E2118" s="259"/>
      <c r="F2118" s="270"/>
      <c r="G2118" s="259"/>
      <c r="H2118" s="259"/>
      <c r="I2118" s="259"/>
      <c r="J2118" s="259"/>
    </row>
    <row r="2119" spans="1:10">
      <c r="A2119" s="259"/>
      <c r="B2119" s="259"/>
      <c r="C2119" s="259"/>
      <c r="D2119" s="259"/>
      <c r="E2119" s="259"/>
      <c r="F2119" s="270"/>
      <c r="G2119" s="259"/>
      <c r="H2119" s="259"/>
      <c r="I2119" s="259"/>
      <c r="J2119" s="259"/>
    </row>
    <row r="2120" spans="1:10">
      <c r="A2120" s="259"/>
      <c r="B2120" s="259"/>
      <c r="C2120" s="259"/>
      <c r="D2120" s="259"/>
      <c r="E2120" s="259"/>
      <c r="F2120" s="270"/>
      <c r="G2120" s="259"/>
      <c r="H2120" s="259"/>
      <c r="I2120" s="259"/>
      <c r="J2120" s="259"/>
    </row>
    <row r="2121" spans="1:10">
      <c r="A2121" s="259"/>
      <c r="B2121" s="259"/>
      <c r="C2121" s="259"/>
      <c r="D2121" s="259"/>
      <c r="E2121" s="259"/>
      <c r="F2121" s="270"/>
      <c r="G2121" s="259"/>
      <c r="H2121" s="259"/>
      <c r="I2121" s="259"/>
      <c r="J2121" s="259"/>
    </row>
    <row r="2122" spans="1:10">
      <c r="A2122" s="259"/>
      <c r="B2122" s="259"/>
      <c r="C2122" s="259"/>
      <c r="D2122" s="259"/>
      <c r="E2122" s="259"/>
      <c r="F2122" s="270"/>
      <c r="G2122" s="259"/>
      <c r="H2122" s="259"/>
      <c r="I2122" s="259"/>
      <c r="J2122" s="259"/>
    </row>
    <row r="2123" spans="1:10">
      <c r="A2123" s="259"/>
      <c r="B2123" s="259"/>
      <c r="C2123" s="259"/>
      <c r="D2123" s="259"/>
      <c r="E2123" s="259"/>
      <c r="F2123" s="270"/>
      <c r="G2123" s="259"/>
      <c r="H2123" s="259"/>
      <c r="I2123" s="259"/>
      <c r="J2123" s="259"/>
    </row>
    <row r="2124" spans="1:10">
      <c r="A2124" s="259"/>
      <c r="B2124" s="259"/>
      <c r="C2124" s="259"/>
      <c r="D2124" s="259"/>
      <c r="E2124" s="259"/>
      <c r="F2124" s="270"/>
      <c r="G2124" s="259"/>
      <c r="H2124" s="259"/>
      <c r="I2124" s="259"/>
      <c r="J2124" s="259"/>
    </row>
    <row r="2125" spans="1:10">
      <c r="A2125" s="259"/>
      <c r="B2125" s="259"/>
      <c r="C2125" s="259"/>
      <c r="D2125" s="259"/>
      <c r="E2125" s="259"/>
      <c r="F2125" s="270"/>
      <c r="G2125" s="259"/>
      <c r="H2125" s="259"/>
      <c r="I2125" s="259"/>
      <c r="J2125" s="259"/>
    </row>
    <row r="2126" spans="1:10">
      <c r="A2126" s="259"/>
      <c r="B2126" s="259"/>
      <c r="C2126" s="259"/>
      <c r="D2126" s="259"/>
      <c r="E2126" s="259"/>
      <c r="F2126" s="270"/>
      <c r="G2126" s="259"/>
      <c r="H2126" s="259"/>
      <c r="I2126" s="259"/>
      <c r="J2126" s="259"/>
    </row>
    <row r="2127" spans="1:10">
      <c r="A2127" s="259"/>
      <c r="B2127" s="259"/>
      <c r="C2127" s="259"/>
      <c r="D2127" s="259"/>
      <c r="E2127" s="259"/>
      <c r="F2127" s="270"/>
      <c r="G2127" s="259"/>
      <c r="H2127" s="259"/>
      <c r="I2127" s="259"/>
      <c r="J2127" s="259"/>
    </row>
    <row r="2128" spans="1:10">
      <c r="A2128" s="259"/>
      <c r="B2128" s="259"/>
      <c r="C2128" s="259"/>
      <c r="D2128" s="259"/>
      <c r="E2128" s="259"/>
      <c r="F2128" s="270"/>
      <c r="G2128" s="259"/>
      <c r="H2128" s="259"/>
      <c r="I2128" s="259"/>
      <c r="J2128" s="259"/>
    </row>
    <row r="2129" spans="1:10">
      <c r="A2129" s="259"/>
      <c r="B2129" s="259"/>
      <c r="C2129" s="259"/>
      <c r="D2129" s="259"/>
      <c r="E2129" s="259"/>
      <c r="F2129" s="270"/>
      <c r="G2129" s="259"/>
      <c r="H2129" s="259"/>
      <c r="I2129" s="259"/>
      <c r="J2129" s="259"/>
    </row>
    <row r="2130" spans="1:10">
      <c r="A2130" s="259"/>
      <c r="B2130" s="259"/>
      <c r="C2130" s="259"/>
      <c r="D2130" s="259"/>
      <c r="E2130" s="259"/>
      <c r="F2130" s="270"/>
      <c r="G2130" s="259"/>
      <c r="H2130" s="259"/>
      <c r="I2130" s="259"/>
      <c r="J2130" s="259"/>
    </row>
    <row r="2131" spans="1:10">
      <c r="A2131" s="259"/>
      <c r="B2131" s="259"/>
      <c r="C2131" s="259"/>
      <c r="D2131" s="259"/>
      <c r="E2131" s="259"/>
      <c r="F2131" s="270"/>
      <c r="G2131" s="259"/>
      <c r="H2131" s="259"/>
      <c r="I2131" s="259"/>
      <c r="J2131" s="259"/>
    </row>
    <row r="2132" spans="1:10">
      <c r="A2132" s="259"/>
      <c r="B2132" s="259"/>
      <c r="C2132" s="259"/>
      <c r="D2132" s="259"/>
      <c r="E2132" s="259"/>
      <c r="F2132" s="270"/>
      <c r="G2132" s="259"/>
      <c r="H2132" s="259"/>
      <c r="I2132" s="259"/>
      <c r="J2132" s="259"/>
    </row>
    <row r="2133" spans="1:10">
      <c r="A2133" s="259"/>
      <c r="B2133" s="259"/>
      <c r="C2133" s="259"/>
      <c r="D2133" s="259"/>
      <c r="E2133" s="259"/>
      <c r="F2133" s="270"/>
      <c r="G2133" s="259"/>
      <c r="H2133" s="259"/>
      <c r="I2133" s="259"/>
      <c r="J2133" s="259"/>
    </row>
    <row r="2134" spans="1:10">
      <c r="A2134" s="259"/>
      <c r="B2134" s="259"/>
      <c r="C2134" s="259"/>
      <c r="D2134" s="259"/>
      <c r="E2134" s="259"/>
      <c r="F2134" s="270"/>
      <c r="G2134" s="259"/>
      <c r="H2134" s="259"/>
      <c r="I2134" s="259"/>
      <c r="J2134" s="259"/>
    </row>
    <row r="2135" spans="1:10">
      <c r="A2135" s="259"/>
      <c r="B2135" s="259"/>
      <c r="C2135" s="259"/>
      <c r="D2135" s="259"/>
      <c r="E2135" s="259"/>
      <c r="F2135" s="270"/>
      <c r="G2135" s="259"/>
      <c r="H2135" s="259"/>
      <c r="I2135" s="259"/>
      <c r="J2135" s="259"/>
    </row>
    <row r="2136" spans="1:10">
      <c r="A2136" s="259"/>
      <c r="B2136" s="259"/>
      <c r="C2136" s="259"/>
      <c r="D2136" s="259"/>
      <c r="E2136" s="259"/>
      <c r="F2136" s="270"/>
      <c r="G2136" s="259"/>
      <c r="H2136" s="259"/>
      <c r="I2136" s="259"/>
      <c r="J2136" s="259"/>
    </row>
    <row r="2137" spans="1:10">
      <c r="A2137" s="259"/>
      <c r="B2137" s="259"/>
      <c r="C2137" s="259"/>
      <c r="D2137" s="259"/>
      <c r="E2137" s="259"/>
      <c r="F2137" s="270"/>
      <c r="G2137" s="259"/>
      <c r="H2137" s="259"/>
      <c r="I2137" s="259"/>
      <c r="J2137" s="259"/>
    </row>
    <row r="2138" spans="1:10">
      <c r="A2138" s="259"/>
      <c r="B2138" s="259"/>
      <c r="C2138" s="259"/>
      <c r="D2138" s="259"/>
      <c r="E2138" s="259"/>
      <c r="F2138" s="270"/>
      <c r="G2138" s="259"/>
      <c r="H2138" s="259"/>
      <c r="I2138" s="259"/>
      <c r="J2138" s="259"/>
    </row>
    <row r="2139" spans="1:10">
      <c r="A2139" s="259"/>
      <c r="B2139" s="259"/>
      <c r="C2139" s="259"/>
      <c r="D2139" s="259"/>
      <c r="E2139" s="259"/>
      <c r="F2139" s="270"/>
      <c r="G2139" s="259"/>
      <c r="H2139" s="259"/>
      <c r="I2139" s="259"/>
      <c r="J2139" s="259"/>
    </row>
    <row r="2140" spans="1:10">
      <c r="A2140" s="259"/>
      <c r="B2140" s="259"/>
      <c r="C2140" s="259"/>
      <c r="D2140" s="259"/>
      <c r="E2140" s="259"/>
      <c r="F2140" s="270"/>
      <c r="G2140" s="259"/>
      <c r="H2140" s="259"/>
      <c r="I2140" s="259"/>
      <c r="J2140" s="259"/>
    </row>
    <row r="2141" spans="1:10">
      <c r="A2141" s="259"/>
      <c r="B2141" s="259"/>
      <c r="C2141" s="259"/>
      <c r="D2141" s="259"/>
      <c r="E2141" s="259"/>
      <c r="F2141" s="270"/>
      <c r="G2141" s="259"/>
      <c r="H2141" s="259"/>
      <c r="I2141" s="259"/>
      <c r="J2141" s="259"/>
    </row>
    <row r="2142" spans="1:10">
      <c r="A2142" s="259"/>
      <c r="B2142" s="259"/>
      <c r="C2142" s="259"/>
      <c r="D2142" s="259"/>
      <c r="E2142" s="259"/>
      <c r="F2142" s="270"/>
      <c r="G2142" s="259"/>
      <c r="H2142" s="259"/>
      <c r="I2142" s="259"/>
      <c r="J2142" s="259"/>
    </row>
    <row r="2143" spans="1:10">
      <c r="A2143" s="259"/>
      <c r="B2143" s="259"/>
      <c r="C2143" s="259"/>
      <c r="D2143" s="259"/>
      <c r="E2143" s="259"/>
      <c r="F2143" s="270"/>
      <c r="G2143" s="259"/>
      <c r="H2143" s="259"/>
      <c r="I2143" s="259"/>
      <c r="J2143" s="259"/>
    </row>
    <row r="2144" spans="1:10">
      <c r="A2144" s="259"/>
      <c r="B2144" s="259"/>
      <c r="C2144" s="259"/>
      <c r="D2144" s="259"/>
      <c r="E2144" s="259"/>
      <c r="F2144" s="270"/>
      <c r="G2144" s="259"/>
      <c r="H2144" s="259"/>
      <c r="I2144" s="259"/>
      <c r="J2144" s="259"/>
    </row>
    <row r="2145" spans="1:10">
      <c r="A2145" s="259"/>
      <c r="B2145" s="259"/>
      <c r="C2145" s="259"/>
      <c r="D2145" s="259"/>
      <c r="E2145" s="259"/>
      <c r="F2145" s="270"/>
      <c r="G2145" s="259"/>
      <c r="H2145" s="259"/>
      <c r="I2145" s="259"/>
      <c r="J2145" s="259"/>
    </row>
    <row r="2146" spans="1:10">
      <c r="A2146" s="259"/>
      <c r="B2146" s="259"/>
      <c r="C2146" s="259"/>
      <c r="D2146" s="259"/>
      <c r="E2146" s="259"/>
      <c r="F2146" s="270"/>
      <c r="G2146" s="259"/>
      <c r="H2146" s="259"/>
      <c r="I2146" s="259"/>
      <c r="J2146" s="259"/>
    </row>
    <row r="2147" spans="1:10">
      <c r="A2147" s="259"/>
      <c r="B2147" s="259"/>
      <c r="C2147" s="259"/>
      <c r="D2147" s="259"/>
      <c r="E2147" s="259"/>
      <c r="F2147" s="270"/>
      <c r="G2147" s="259"/>
      <c r="H2147" s="259"/>
      <c r="I2147" s="259"/>
      <c r="J2147" s="259"/>
    </row>
    <row r="2148" spans="1:10">
      <c r="A2148" s="259"/>
      <c r="B2148" s="259"/>
      <c r="C2148" s="259"/>
      <c r="D2148" s="259"/>
      <c r="E2148" s="259"/>
      <c r="F2148" s="270"/>
      <c r="G2148" s="259"/>
      <c r="H2148" s="259"/>
      <c r="I2148" s="259"/>
      <c r="J2148" s="259"/>
    </row>
    <row r="2149" spans="1:10">
      <c r="A2149" s="259"/>
      <c r="B2149" s="259"/>
      <c r="C2149" s="259"/>
      <c r="D2149" s="259"/>
      <c r="E2149" s="259"/>
      <c r="F2149" s="270"/>
      <c r="G2149" s="259"/>
      <c r="H2149" s="259"/>
      <c r="I2149" s="259"/>
      <c r="J2149" s="259"/>
    </row>
    <row r="2150" spans="1:10">
      <c r="A2150" s="259"/>
      <c r="B2150" s="259"/>
      <c r="C2150" s="259"/>
      <c r="D2150" s="259"/>
      <c r="E2150" s="259"/>
      <c r="F2150" s="270"/>
      <c r="G2150" s="259"/>
      <c r="H2150" s="259"/>
      <c r="I2150" s="259"/>
      <c r="J2150" s="259"/>
    </row>
    <row r="2151" spans="1:10">
      <c r="A2151" s="259"/>
      <c r="B2151" s="259"/>
      <c r="C2151" s="259"/>
      <c r="D2151" s="259"/>
      <c r="E2151" s="259"/>
      <c r="F2151" s="270"/>
      <c r="G2151" s="259"/>
      <c r="H2151" s="259"/>
      <c r="I2151" s="259"/>
      <c r="J2151" s="259"/>
    </row>
    <row r="2152" spans="1:10">
      <c r="A2152" s="259"/>
      <c r="B2152" s="259"/>
      <c r="C2152" s="259"/>
      <c r="D2152" s="259"/>
      <c r="E2152" s="259"/>
      <c r="F2152" s="270"/>
      <c r="G2152" s="259"/>
      <c r="H2152" s="259"/>
      <c r="I2152" s="259"/>
      <c r="J2152" s="259"/>
    </row>
    <row r="2153" spans="1:10">
      <c r="A2153" s="259"/>
      <c r="B2153" s="259"/>
      <c r="C2153" s="259"/>
      <c r="D2153" s="259"/>
      <c r="E2153" s="259"/>
      <c r="F2153" s="270"/>
      <c r="G2153" s="259"/>
      <c r="H2153" s="259"/>
      <c r="I2153" s="259"/>
      <c r="J2153" s="259"/>
    </row>
    <row r="2154" spans="1:10">
      <c r="A2154" s="259"/>
      <c r="B2154" s="259"/>
      <c r="C2154" s="259"/>
      <c r="D2154" s="259"/>
      <c r="E2154" s="259"/>
      <c r="F2154" s="270"/>
      <c r="G2154" s="259"/>
      <c r="H2154" s="259"/>
      <c r="I2154" s="259"/>
      <c r="J2154" s="259"/>
    </row>
    <row r="2155" spans="1:10">
      <c r="A2155" s="259"/>
      <c r="B2155" s="259"/>
      <c r="C2155" s="259"/>
      <c r="D2155" s="259"/>
      <c r="E2155" s="259"/>
      <c r="F2155" s="270"/>
      <c r="G2155" s="259"/>
      <c r="H2155" s="259"/>
      <c r="I2155" s="259"/>
      <c r="J2155" s="259"/>
    </row>
    <row r="2156" spans="1:10">
      <c r="A2156" s="259"/>
      <c r="B2156" s="259"/>
      <c r="C2156" s="259"/>
      <c r="D2156" s="259"/>
      <c r="E2156" s="259"/>
      <c r="F2156" s="270"/>
      <c r="G2156" s="259"/>
      <c r="H2156" s="259"/>
      <c r="I2156" s="259"/>
      <c r="J2156" s="259"/>
    </row>
    <row r="2157" spans="1:10">
      <c r="A2157" s="259"/>
      <c r="B2157" s="259"/>
      <c r="C2157" s="259"/>
      <c r="D2157" s="259"/>
      <c r="E2157" s="259"/>
      <c r="F2157" s="270"/>
      <c r="G2157" s="259"/>
      <c r="H2157" s="259"/>
      <c r="I2157" s="259"/>
      <c r="J2157" s="259"/>
    </row>
    <row r="2158" spans="1:10">
      <c r="A2158" s="259"/>
      <c r="B2158" s="259"/>
      <c r="C2158" s="259"/>
      <c r="D2158" s="259"/>
      <c r="E2158" s="259"/>
      <c r="F2158" s="270"/>
      <c r="G2158" s="259"/>
      <c r="H2158" s="259"/>
      <c r="I2158" s="259"/>
      <c r="J2158" s="259"/>
    </row>
    <row r="2159" spans="1:10">
      <c r="A2159" s="259"/>
      <c r="B2159" s="259"/>
      <c r="C2159" s="259"/>
      <c r="D2159" s="259"/>
      <c r="E2159" s="259"/>
      <c r="F2159" s="270"/>
      <c r="G2159" s="259"/>
      <c r="H2159" s="259"/>
      <c r="I2159" s="259"/>
      <c r="J2159" s="259"/>
    </row>
    <row r="2160" spans="1:10">
      <c r="A2160" s="259"/>
      <c r="B2160" s="259"/>
      <c r="C2160" s="259"/>
      <c r="D2160" s="259"/>
      <c r="E2160" s="259"/>
      <c r="F2160" s="270"/>
      <c r="G2160" s="259"/>
      <c r="H2160" s="259"/>
      <c r="I2160" s="259"/>
      <c r="J2160" s="259"/>
    </row>
    <row r="2161" spans="1:10">
      <c r="A2161" s="259"/>
      <c r="B2161" s="259"/>
      <c r="C2161" s="259"/>
      <c r="D2161" s="259"/>
      <c r="E2161" s="259"/>
      <c r="F2161" s="270"/>
      <c r="G2161" s="259"/>
      <c r="H2161" s="259"/>
      <c r="I2161" s="259"/>
      <c r="J2161" s="259"/>
    </row>
    <row r="2162" spans="1:10">
      <c r="A2162" s="259"/>
      <c r="B2162" s="259"/>
      <c r="C2162" s="259"/>
      <c r="D2162" s="259"/>
      <c r="E2162" s="259"/>
      <c r="F2162" s="270"/>
      <c r="G2162" s="259"/>
      <c r="H2162" s="259"/>
      <c r="I2162" s="259"/>
      <c r="J2162" s="259"/>
    </row>
    <row r="2163" spans="1:10">
      <c r="A2163" s="259"/>
      <c r="B2163" s="259"/>
      <c r="C2163" s="259"/>
      <c r="D2163" s="259"/>
      <c r="E2163" s="259"/>
      <c r="F2163" s="270"/>
      <c r="G2163" s="259"/>
      <c r="H2163" s="259"/>
      <c r="I2163" s="259"/>
      <c r="J2163" s="259"/>
    </row>
    <row r="2164" spans="1:10">
      <c r="A2164" s="259"/>
      <c r="B2164" s="259"/>
      <c r="C2164" s="259"/>
      <c r="D2164" s="259"/>
      <c r="E2164" s="259"/>
      <c r="F2164" s="270"/>
      <c r="G2164" s="259"/>
      <c r="H2164" s="259"/>
      <c r="I2164" s="259"/>
      <c r="J2164" s="259"/>
    </row>
    <row r="2165" spans="1:10">
      <c r="A2165" s="259"/>
      <c r="B2165" s="259"/>
      <c r="C2165" s="259"/>
      <c r="D2165" s="259"/>
      <c r="E2165" s="259"/>
      <c r="F2165" s="270"/>
      <c r="G2165" s="259"/>
      <c r="H2165" s="259"/>
      <c r="I2165" s="259"/>
      <c r="J2165" s="259"/>
    </row>
    <row r="2166" spans="1:10">
      <c r="A2166" s="259"/>
      <c r="B2166" s="259"/>
      <c r="C2166" s="259"/>
      <c r="D2166" s="259"/>
      <c r="E2166" s="259"/>
      <c r="F2166" s="270"/>
      <c r="G2166" s="259"/>
      <c r="H2166" s="259"/>
      <c r="I2166" s="259"/>
      <c r="J2166" s="259"/>
    </row>
    <row r="2167" spans="1:10">
      <c r="A2167" s="259"/>
      <c r="B2167" s="259"/>
      <c r="C2167" s="259"/>
      <c r="D2167" s="259"/>
      <c r="E2167" s="259"/>
      <c r="F2167" s="270"/>
      <c r="G2167" s="259"/>
      <c r="H2167" s="259"/>
      <c r="I2167" s="259"/>
      <c r="J2167" s="259"/>
    </row>
    <row r="2168" spans="1:10">
      <c r="A2168" s="259"/>
      <c r="B2168" s="259"/>
      <c r="C2168" s="259"/>
      <c r="D2168" s="259"/>
      <c r="E2168" s="259"/>
      <c r="F2168" s="270"/>
      <c r="G2168" s="259"/>
      <c r="H2168" s="259"/>
      <c r="I2168" s="259"/>
      <c r="J2168" s="259"/>
    </row>
    <row r="2169" spans="1:10">
      <c r="A2169" s="259"/>
      <c r="B2169" s="259"/>
      <c r="C2169" s="259"/>
      <c r="D2169" s="259"/>
      <c r="E2169" s="259"/>
      <c r="F2169" s="270"/>
      <c r="G2169" s="259"/>
      <c r="H2169" s="259"/>
      <c r="I2169" s="259"/>
      <c r="J2169" s="259"/>
    </row>
    <row r="2170" spans="1:10">
      <c r="A2170" s="259"/>
      <c r="B2170" s="259"/>
      <c r="C2170" s="259"/>
      <c r="D2170" s="259"/>
      <c r="E2170" s="259"/>
      <c r="F2170" s="270"/>
      <c r="G2170" s="259"/>
      <c r="H2170" s="259"/>
      <c r="I2170" s="259"/>
      <c r="J2170" s="259"/>
    </row>
    <row r="2171" spans="1:10">
      <c r="A2171" s="259"/>
      <c r="B2171" s="259"/>
      <c r="C2171" s="259"/>
      <c r="D2171" s="259"/>
      <c r="E2171" s="259"/>
      <c r="F2171" s="270"/>
      <c r="G2171" s="259"/>
      <c r="H2171" s="259"/>
      <c r="I2171" s="259"/>
      <c r="J2171" s="259"/>
    </row>
    <row r="2172" spans="1:10">
      <c r="A2172" s="259"/>
      <c r="B2172" s="259"/>
      <c r="C2172" s="259"/>
      <c r="D2172" s="259"/>
      <c r="E2172" s="259"/>
      <c r="F2172" s="270"/>
      <c r="G2172" s="259"/>
      <c r="H2172" s="259"/>
      <c r="I2172" s="259"/>
      <c r="J2172" s="259"/>
    </row>
    <row r="2173" spans="1:10">
      <c r="A2173" s="259"/>
      <c r="B2173" s="259"/>
      <c r="C2173" s="259"/>
      <c r="D2173" s="259"/>
      <c r="E2173" s="259"/>
      <c r="F2173" s="270"/>
      <c r="G2173" s="259"/>
      <c r="H2173" s="259"/>
      <c r="I2173" s="259"/>
      <c r="J2173" s="259"/>
    </row>
    <row r="2174" spans="1:10">
      <c r="A2174" s="259"/>
      <c r="B2174" s="259"/>
      <c r="C2174" s="259"/>
      <c r="D2174" s="259"/>
      <c r="E2174" s="259"/>
      <c r="F2174" s="270"/>
      <c r="G2174" s="259"/>
      <c r="H2174" s="259"/>
      <c r="I2174" s="259"/>
      <c r="J2174" s="259"/>
    </row>
    <row r="2175" spans="1:10">
      <c r="A2175" s="259"/>
      <c r="B2175" s="259"/>
      <c r="C2175" s="259"/>
      <c r="D2175" s="259"/>
      <c r="E2175" s="259"/>
      <c r="F2175" s="270"/>
      <c r="G2175" s="259"/>
      <c r="H2175" s="259"/>
      <c r="I2175" s="259"/>
      <c r="J2175" s="259"/>
    </row>
    <row r="2176" spans="1:10">
      <c r="A2176" s="259"/>
      <c r="B2176" s="259"/>
      <c r="C2176" s="259"/>
      <c r="D2176" s="259"/>
      <c r="E2176" s="259"/>
      <c r="F2176" s="270"/>
      <c r="G2176" s="259"/>
      <c r="H2176" s="259"/>
      <c r="I2176" s="259"/>
      <c r="J2176" s="259"/>
    </row>
    <row r="2177" spans="1:10">
      <c r="A2177" s="259"/>
      <c r="B2177" s="259"/>
      <c r="C2177" s="259"/>
      <c r="D2177" s="259"/>
      <c r="E2177" s="259"/>
      <c r="F2177" s="270"/>
      <c r="G2177" s="259"/>
      <c r="H2177" s="259"/>
      <c r="I2177" s="259"/>
      <c r="J2177" s="259"/>
    </row>
    <row r="2178" spans="1:10">
      <c r="A2178" s="259"/>
      <c r="B2178" s="259"/>
      <c r="C2178" s="259"/>
      <c r="D2178" s="259"/>
      <c r="E2178" s="259"/>
      <c r="F2178" s="270"/>
      <c r="G2178" s="259"/>
      <c r="H2178" s="259"/>
      <c r="I2178" s="259"/>
      <c r="J2178" s="259"/>
    </row>
    <row r="2179" spans="1:10">
      <c r="A2179" s="259"/>
      <c r="B2179" s="259"/>
      <c r="C2179" s="259"/>
      <c r="D2179" s="259"/>
      <c r="E2179" s="259"/>
      <c r="F2179" s="270"/>
      <c r="G2179" s="259"/>
      <c r="H2179" s="259"/>
      <c r="I2179" s="259"/>
      <c r="J2179" s="259"/>
    </row>
    <row r="2180" spans="1:10">
      <c r="A2180" s="259"/>
      <c r="B2180" s="259"/>
      <c r="C2180" s="259"/>
      <c r="D2180" s="259"/>
      <c r="E2180" s="259"/>
      <c r="F2180" s="270"/>
      <c r="G2180" s="259"/>
      <c r="H2180" s="259"/>
      <c r="I2180" s="259"/>
      <c r="J2180" s="259"/>
    </row>
    <row r="2181" spans="1:10">
      <c r="A2181" s="259"/>
      <c r="B2181" s="259"/>
      <c r="C2181" s="259"/>
      <c r="D2181" s="259"/>
      <c r="E2181" s="259"/>
      <c r="F2181" s="270"/>
      <c r="G2181" s="259"/>
      <c r="H2181" s="259"/>
      <c r="I2181" s="259"/>
      <c r="J2181" s="259"/>
    </row>
    <row r="2182" spans="1:10">
      <c r="A2182" s="259"/>
      <c r="B2182" s="259"/>
      <c r="C2182" s="259"/>
      <c r="D2182" s="259"/>
      <c r="E2182" s="259"/>
      <c r="F2182" s="270"/>
      <c r="G2182" s="259"/>
      <c r="H2182" s="259"/>
      <c r="I2182" s="259"/>
      <c r="J2182" s="259"/>
    </row>
    <row r="2183" spans="1:10">
      <c r="A2183" s="259"/>
      <c r="B2183" s="259"/>
      <c r="C2183" s="259"/>
      <c r="D2183" s="259"/>
      <c r="E2183" s="259"/>
      <c r="F2183" s="270"/>
      <c r="G2183" s="259"/>
      <c r="H2183" s="259"/>
      <c r="I2183" s="259"/>
      <c r="J2183" s="259"/>
    </row>
    <row r="2184" spans="1:10">
      <c r="A2184" s="259"/>
      <c r="B2184" s="259"/>
      <c r="C2184" s="259"/>
      <c r="D2184" s="259"/>
      <c r="E2184" s="259"/>
      <c r="F2184" s="270"/>
      <c r="G2184" s="259"/>
      <c r="H2184" s="259"/>
      <c r="I2184" s="259"/>
      <c r="J2184" s="259"/>
    </row>
    <row r="2185" spans="1:10">
      <c r="A2185" s="259"/>
      <c r="B2185" s="259"/>
      <c r="C2185" s="259"/>
      <c r="D2185" s="259"/>
      <c r="E2185" s="259"/>
      <c r="F2185" s="270"/>
      <c r="G2185" s="259"/>
      <c r="H2185" s="259"/>
      <c r="I2185" s="259"/>
      <c r="J2185" s="259"/>
    </row>
    <row r="2186" spans="1:10">
      <c r="A2186" s="259"/>
      <c r="B2186" s="259"/>
      <c r="C2186" s="259"/>
      <c r="D2186" s="259"/>
      <c r="E2186" s="259"/>
      <c r="F2186" s="270"/>
      <c r="G2186" s="259"/>
      <c r="H2186" s="259"/>
      <c r="I2186" s="259"/>
      <c r="J2186" s="259"/>
    </row>
    <row r="2187" spans="1:10">
      <c r="A2187" s="259"/>
      <c r="B2187" s="259"/>
      <c r="C2187" s="259"/>
      <c r="D2187" s="259"/>
      <c r="E2187" s="259"/>
      <c r="F2187" s="270"/>
      <c r="G2187" s="259"/>
      <c r="H2187" s="259"/>
      <c r="I2187" s="259"/>
      <c r="J2187" s="259"/>
    </row>
    <row r="2188" spans="1:10">
      <c r="A2188" s="259"/>
      <c r="B2188" s="259"/>
      <c r="C2188" s="259"/>
      <c r="D2188" s="259"/>
      <c r="E2188" s="259"/>
      <c r="F2188" s="270"/>
      <c r="G2188" s="259"/>
      <c r="H2188" s="259"/>
      <c r="I2188" s="259"/>
      <c r="J2188" s="259"/>
    </row>
    <row r="2189" spans="1:10">
      <c r="A2189" s="259"/>
      <c r="B2189" s="259"/>
      <c r="C2189" s="259"/>
      <c r="D2189" s="259"/>
      <c r="E2189" s="259"/>
      <c r="F2189" s="270"/>
      <c r="G2189" s="259"/>
      <c r="H2189" s="259"/>
      <c r="I2189" s="259"/>
      <c r="J2189" s="259"/>
    </row>
    <row r="2190" spans="1:10">
      <c r="A2190" s="259"/>
      <c r="B2190" s="259"/>
      <c r="C2190" s="259"/>
      <c r="D2190" s="259"/>
      <c r="E2190" s="259"/>
      <c r="F2190" s="270"/>
      <c r="G2190" s="259"/>
      <c r="H2190" s="259"/>
      <c r="I2190" s="259"/>
      <c r="J2190" s="259"/>
    </row>
    <row r="2191" spans="1:10">
      <c r="A2191" s="259"/>
      <c r="B2191" s="259"/>
      <c r="C2191" s="259"/>
      <c r="D2191" s="259"/>
      <c r="E2191" s="259"/>
      <c r="F2191" s="270"/>
      <c r="G2191" s="259"/>
      <c r="H2191" s="259"/>
      <c r="I2191" s="259"/>
      <c r="J2191" s="259"/>
    </row>
    <row r="2192" spans="1:10">
      <c r="A2192" s="259"/>
      <c r="B2192" s="259"/>
      <c r="C2192" s="259"/>
      <c r="D2192" s="259"/>
      <c r="E2192" s="259"/>
      <c r="F2192" s="270"/>
      <c r="G2192" s="259"/>
      <c r="H2192" s="259"/>
      <c r="I2192" s="259"/>
      <c r="J2192" s="259"/>
    </row>
    <row r="2193" spans="1:10">
      <c r="A2193" s="259"/>
      <c r="B2193" s="259"/>
      <c r="C2193" s="259"/>
      <c r="D2193" s="259"/>
      <c r="E2193" s="259"/>
      <c r="F2193" s="270"/>
      <c r="G2193" s="259"/>
      <c r="H2193" s="259"/>
      <c r="I2193" s="259"/>
      <c r="J2193" s="259"/>
    </row>
    <row r="2194" spans="1:10">
      <c r="A2194" s="259"/>
      <c r="B2194" s="259"/>
      <c r="C2194" s="259"/>
      <c r="D2194" s="259"/>
      <c r="E2194" s="259"/>
      <c r="F2194" s="270"/>
      <c r="G2194" s="259"/>
      <c r="H2194" s="259"/>
      <c r="I2194" s="259"/>
      <c r="J2194" s="259"/>
    </row>
    <row r="2195" spans="1:10">
      <c r="A2195" s="259"/>
      <c r="B2195" s="259"/>
      <c r="C2195" s="259"/>
      <c r="D2195" s="259"/>
      <c r="E2195" s="259"/>
      <c r="F2195" s="270"/>
      <c r="G2195" s="259"/>
      <c r="H2195" s="259"/>
      <c r="I2195" s="259"/>
      <c r="J2195" s="259"/>
    </row>
    <row r="2196" spans="1:10">
      <c r="A2196" s="259"/>
      <c r="B2196" s="259"/>
      <c r="C2196" s="259"/>
      <c r="D2196" s="259"/>
      <c r="E2196" s="259"/>
      <c r="F2196" s="270"/>
      <c r="G2196" s="259"/>
      <c r="H2196" s="259"/>
      <c r="I2196" s="259"/>
      <c r="J2196" s="259"/>
    </row>
    <row r="2197" spans="1:10">
      <c r="A2197" s="259"/>
      <c r="B2197" s="259"/>
      <c r="C2197" s="259"/>
      <c r="D2197" s="259"/>
      <c r="E2197" s="259"/>
      <c r="F2197" s="270"/>
      <c r="G2197" s="259"/>
      <c r="H2197" s="259"/>
      <c r="I2197" s="259"/>
      <c r="J2197" s="259"/>
    </row>
    <row r="2198" spans="1:10">
      <c r="A2198" s="259"/>
      <c r="B2198" s="259"/>
      <c r="C2198" s="259"/>
      <c r="D2198" s="259"/>
      <c r="E2198" s="259"/>
      <c r="F2198" s="270"/>
      <c r="G2198" s="259"/>
      <c r="H2198" s="259"/>
      <c r="I2198" s="259"/>
      <c r="J2198" s="259"/>
    </row>
    <row r="2199" spans="1:10">
      <c r="A2199" s="259"/>
      <c r="B2199" s="259"/>
      <c r="C2199" s="259"/>
      <c r="D2199" s="259"/>
      <c r="E2199" s="259"/>
      <c r="F2199" s="270"/>
      <c r="G2199" s="259"/>
      <c r="H2199" s="259"/>
      <c r="I2199" s="259"/>
      <c r="J2199" s="259"/>
    </row>
    <row r="2200" spans="1:10">
      <c r="A2200" s="259"/>
      <c r="B2200" s="259"/>
      <c r="C2200" s="259"/>
      <c r="D2200" s="259"/>
      <c r="E2200" s="259"/>
      <c r="F2200" s="270"/>
      <c r="G2200" s="259"/>
      <c r="H2200" s="259"/>
      <c r="I2200" s="259"/>
      <c r="J2200" s="259"/>
    </row>
    <row r="2201" spans="1:10">
      <c r="A2201" s="259"/>
      <c r="B2201" s="259"/>
      <c r="C2201" s="259"/>
      <c r="D2201" s="259"/>
      <c r="E2201" s="259"/>
      <c r="F2201" s="270"/>
      <c r="G2201" s="259"/>
      <c r="H2201" s="259"/>
      <c r="I2201" s="259"/>
      <c r="J2201" s="259"/>
    </row>
    <row r="2202" spans="1:10">
      <c r="A2202" s="259"/>
      <c r="B2202" s="259"/>
      <c r="C2202" s="259"/>
      <c r="D2202" s="259"/>
      <c r="E2202" s="259"/>
      <c r="F2202" s="270"/>
      <c r="G2202" s="259"/>
      <c r="H2202" s="259"/>
      <c r="I2202" s="259"/>
      <c r="J2202" s="259"/>
    </row>
    <row r="2203" spans="1:10">
      <c r="A2203" s="259"/>
      <c r="B2203" s="259"/>
      <c r="C2203" s="259"/>
      <c r="D2203" s="259"/>
      <c r="E2203" s="259"/>
      <c r="F2203" s="270"/>
      <c r="G2203" s="259"/>
      <c r="H2203" s="259"/>
      <c r="I2203" s="259"/>
      <c r="J2203" s="259"/>
    </row>
    <row r="2204" spans="1:10">
      <c r="A2204" s="259"/>
      <c r="B2204" s="259"/>
      <c r="C2204" s="259"/>
      <c r="D2204" s="259"/>
      <c r="E2204" s="259"/>
      <c r="F2204" s="270"/>
      <c r="G2204" s="259"/>
      <c r="H2204" s="259"/>
      <c r="I2204" s="259"/>
      <c r="J2204" s="259"/>
    </row>
    <row r="2205" spans="1:10">
      <c r="A2205" s="259"/>
      <c r="B2205" s="259"/>
      <c r="C2205" s="259"/>
      <c r="D2205" s="259"/>
      <c r="E2205" s="259"/>
      <c r="F2205" s="270"/>
      <c r="G2205" s="259"/>
      <c r="H2205" s="259"/>
      <c r="I2205" s="259"/>
      <c r="J2205" s="259"/>
    </row>
    <row r="2206" spans="1:10">
      <c r="A2206" s="259"/>
      <c r="B2206" s="259"/>
      <c r="C2206" s="259"/>
      <c r="D2206" s="259"/>
      <c r="E2206" s="259"/>
      <c r="F2206" s="270"/>
      <c r="G2206" s="259"/>
      <c r="H2206" s="259"/>
      <c r="I2206" s="259"/>
      <c r="J2206" s="259"/>
    </row>
    <row r="2207" spans="1:10">
      <c r="A2207" s="259"/>
      <c r="B2207" s="259"/>
      <c r="C2207" s="259"/>
      <c r="D2207" s="259"/>
      <c r="E2207" s="259"/>
      <c r="F2207" s="270"/>
      <c r="G2207" s="259"/>
      <c r="H2207" s="259"/>
      <c r="I2207" s="259"/>
      <c r="J2207" s="259"/>
    </row>
    <row r="2208" spans="1:10">
      <c r="A2208" s="259"/>
      <c r="B2208" s="259"/>
      <c r="C2208" s="259"/>
      <c r="D2208" s="259"/>
      <c r="E2208" s="259"/>
      <c r="F2208" s="270"/>
      <c r="G2208" s="259"/>
      <c r="H2208" s="259"/>
      <c r="I2208" s="259"/>
      <c r="J2208" s="259"/>
    </row>
    <row r="2209" spans="1:10">
      <c r="A2209" s="259"/>
      <c r="B2209" s="259"/>
      <c r="C2209" s="259"/>
      <c r="D2209" s="259"/>
      <c r="E2209" s="259"/>
      <c r="F2209" s="270"/>
      <c r="G2209" s="259"/>
      <c r="H2209" s="259"/>
      <c r="I2209" s="259"/>
      <c r="J2209" s="259"/>
    </row>
    <row r="2210" spans="1:10">
      <c r="A2210" s="259"/>
      <c r="B2210" s="259"/>
      <c r="C2210" s="259"/>
      <c r="D2210" s="259"/>
      <c r="E2210" s="259"/>
      <c r="F2210" s="270"/>
      <c r="G2210" s="259"/>
      <c r="H2210" s="259"/>
      <c r="I2210" s="259"/>
      <c r="J2210" s="259"/>
    </row>
    <row r="2211" spans="1:10">
      <c r="A2211" s="259"/>
      <c r="B2211" s="259"/>
      <c r="C2211" s="259"/>
      <c r="D2211" s="259"/>
      <c r="E2211" s="259"/>
      <c r="F2211" s="270"/>
      <c r="G2211" s="259"/>
      <c r="H2211" s="259"/>
      <c r="I2211" s="259"/>
      <c r="J2211" s="259"/>
    </row>
    <row r="2212" spans="1:10">
      <c r="A2212" s="259"/>
      <c r="B2212" s="259"/>
      <c r="C2212" s="259"/>
      <c r="D2212" s="259"/>
      <c r="E2212" s="259"/>
      <c r="F2212" s="270"/>
      <c r="G2212" s="259"/>
      <c r="H2212" s="259"/>
      <c r="I2212" s="259"/>
      <c r="J2212" s="259"/>
    </row>
    <row r="2213" spans="1:10">
      <c r="A2213" s="259"/>
      <c r="B2213" s="259"/>
      <c r="C2213" s="259"/>
      <c r="D2213" s="259"/>
      <c r="E2213" s="259"/>
      <c r="F2213" s="270"/>
      <c r="G2213" s="259"/>
      <c r="H2213" s="259"/>
      <c r="I2213" s="259"/>
      <c r="J2213" s="259"/>
    </row>
    <row r="2214" spans="1:10">
      <c r="A2214" s="259"/>
      <c r="B2214" s="259"/>
      <c r="C2214" s="259"/>
      <c r="D2214" s="259"/>
      <c r="E2214" s="259"/>
      <c r="F2214" s="270"/>
      <c r="G2214" s="259"/>
      <c r="H2214" s="259"/>
      <c r="I2214" s="259"/>
      <c r="J2214" s="259"/>
    </row>
    <row r="2215" spans="1:10">
      <c r="A2215" s="259"/>
      <c r="B2215" s="259"/>
      <c r="C2215" s="259"/>
      <c r="D2215" s="259"/>
      <c r="E2215" s="259"/>
      <c r="F2215" s="270"/>
      <c r="G2215" s="259"/>
      <c r="H2215" s="259"/>
      <c r="I2215" s="259"/>
      <c r="J2215" s="259"/>
    </row>
    <row r="2216" spans="1:10">
      <c r="A2216" s="259"/>
      <c r="B2216" s="259"/>
      <c r="C2216" s="259"/>
      <c r="D2216" s="259"/>
      <c r="E2216" s="259"/>
      <c r="F2216" s="270"/>
      <c r="G2216" s="259"/>
      <c r="H2216" s="259"/>
      <c r="I2216" s="259"/>
      <c r="J2216" s="259"/>
    </row>
    <row r="2217" spans="1:10">
      <c r="A2217" s="259"/>
      <c r="B2217" s="259"/>
      <c r="C2217" s="259"/>
      <c r="D2217" s="259"/>
      <c r="E2217" s="259"/>
      <c r="F2217" s="270"/>
      <c r="G2217" s="259"/>
      <c r="H2217" s="259"/>
      <c r="I2217" s="259"/>
      <c r="J2217" s="259"/>
    </row>
    <row r="2218" spans="1:10">
      <c r="A2218" s="259"/>
      <c r="B2218" s="259"/>
      <c r="C2218" s="259"/>
      <c r="D2218" s="259"/>
      <c r="E2218" s="259"/>
      <c r="F2218" s="270"/>
      <c r="G2218" s="259"/>
      <c r="H2218" s="259"/>
      <c r="I2218" s="259"/>
      <c r="J2218" s="259"/>
    </row>
    <row r="2219" spans="1:10">
      <c r="A2219" s="259"/>
      <c r="B2219" s="259"/>
      <c r="C2219" s="259"/>
      <c r="D2219" s="259"/>
      <c r="E2219" s="259"/>
      <c r="F2219" s="270"/>
      <c r="G2219" s="259"/>
      <c r="H2219" s="259"/>
      <c r="I2219" s="259"/>
      <c r="J2219" s="259"/>
    </row>
    <row r="2220" spans="1:10">
      <c r="A2220" s="259"/>
      <c r="B2220" s="259"/>
      <c r="C2220" s="259"/>
      <c r="D2220" s="259"/>
      <c r="E2220" s="259"/>
      <c r="F2220" s="270"/>
      <c r="G2220" s="259"/>
      <c r="H2220" s="259"/>
      <c r="I2220" s="259"/>
      <c r="J2220" s="259"/>
    </row>
    <row r="2221" spans="1:10">
      <c r="A2221" s="259"/>
      <c r="B2221" s="259"/>
      <c r="C2221" s="259"/>
      <c r="D2221" s="259"/>
      <c r="E2221" s="259"/>
      <c r="F2221" s="270"/>
      <c r="G2221" s="259"/>
      <c r="H2221" s="259"/>
      <c r="I2221" s="259"/>
      <c r="J2221" s="259"/>
    </row>
    <row r="2222" spans="1:10">
      <c r="A2222" s="259"/>
      <c r="B2222" s="259"/>
      <c r="C2222" s="259"/>
      <c r="D2222" s="259"/>
      <c r="E2222" s="259"/>
      <c r="F2222" s="270"/>
      <c r="G2222" s="259"/>
      <c r="H2222" s="259"/>
      <c r="I2222" s="259"/>
      <c r="J2222" s="259"/>
    </row>
    <row r="2223" spans="1:10">
      <c r="A2223" s="259"/>
      <c r="B2223" s="259"/>
      <c r="C2223" s="259"/>
      <c r="D2223" s="259"/>
      <c r="E2223" s="259"/>
      <c r="F2223" s="270"/>
      <c r="G2223" s="259"/>
      <c r="H2223" s="259"/>
      <c r="I2223" s="259"/>
      <c r="J2223" s="259"/>
    </row>
    <row r="2224" spans="1:10">
      <c r="A2224" s="259"/>
      <c r="B2224" s="259"/>
      <c r="C2224" s="259"/>
      <c r="D2224" s="259"/>
      <c r="E2224" s="259"/>
      <c r="F2224" s="270"/>
      <c r="G2224" s="259"/>
      <c r="H2224" s="259"/>
      <c r="I2224" s="259"/>
      <c r="J2224" s="259"/>
    </row>
    <row r="2225" spans="1:10">
      <c r="A2225" s="259"/>
      <c r="B2225" s="259"/>
      <c r="C2225" s="259"/>
      <c r="D2225" s="259"/>
      <c r="E2225" s="259"/>
      <c r="F2225" s="270"/>
      <c r="G2225" s="259"/>
      <c r="H2225" s="259"/>
      <c r="I2225" s="259"/>
      <c r="J2225" s="259"/>
    </row>
    <row r="2226" spans="1:10">
      <c r="A2226" s="259"/>
      <c r="B2226" s="259"/>
      <c r="C2226" s="259"/>
      <c r="D2226" s="259"/>
      <c r="E2226" s="259"/>
      <c r="F2226" s="270"/>
      <c r="G2226" s="259"/>
      <c r="H2226" s="259"/>
      <c r="I2226" s="259"/>
      <c r="J2226" s="259"/>
    </row>
    <row r="2227" spans="1:10">
      <c r="A2227" s="259"/>
      <c r="B2227" s="259"/>
      <c r="C2227" s="259"/>
      <c r="D2227" s="259"/>
      <c r="E2227" s="259"/>
      <c r="F2227" s="270"/>
      <c r="G2227" s="259"/>
      <c r="H2227" s="259"/>
      <c r="I2227" s="259"/>
      <c r="J2227" s="259"/>
    </row>
    <row r="2228" spans="1:10">
      <c r="A2228" s="259"/>
      <c r="B2228" s="259"/>
      <c r="C2228" s="259"/>
      <c r="D2228" s="259"/>
      <c r="E2228" s="259"/>
      <c r="F2228" s="270"/>
      <c r="G2228" s="259"/>
      <c r="H2228" s="259"/>
      <c r="I2228" s="259"/>
      <c r="J2228" s="259"/>
    </row>
    <row r="2229" spans="1:10">
      <c r="A2229" s="259"/>
      <c r="B2229" s="259"/>
      <c r="C2229" s="259"/>
      <c r="D2229" s="259"/>
      <c r="E2229" s="259"/>
      <c r="F2229" s="270"/>
      <c r="G2229" s="259"/>
      <c r="H2229" s="259"/>
      <c r="I2229" s="259"/>
      <c r="J2229" s="259"/>
    </row>
    <row r="2230" spans="1:10">
      <c r="A2230" s="259"/>
      <c r="B2230" s="259"/>
      <c r="C2230" s="259"/>
      <c r="D2230" s="259"/>
      <c r="E2230" s="259"/>
      <c r="F2230" s="270"/>
      <c r="G2230" s="259"/>
      <c r="H2230" s="259"/>
      <c r="I2230" s="259"/>
      <c r="J2230" s="259"/>
    </row>
    <row r="2231" spans="1:10">
      <c r="A2231" s="259"/>
      <c r="B2231" s="259"/>
      <c r="C2231" s="259"/>
      <c r="D2231" s="259"/>
      <c r="E2231" s="259"/>
      <c r="F2231" s="270"/>
      <c r="G2231" s="259"/>
      <c r="H2231" s="259"/>
      <c r="I2231" s="259"/>
      <c r="J2231" s="259"/>
    </row>
    <row r="2232" spans="1:10">
      <c r="A2232" s="259"/>
      <c r="B2232" s="259"/>
      <c r="C2232" s="259"/>
      <c r="D2232" s="259"/>
      <c r="E2232" s="259"/>
      <c r="F2232" s="270"/>
      <c r="G2232" s="259"/>
      <c r="H2232" s="259"/>
      <c r="I2232" s="259"/>
      <c r="J2232" s="259"/>
    </row>
    <row r="2233" spans="1:10">
      <c r="A2233" s="259"/>
      <c r="B2233" s="259"/>
      <c r="C2233" s="259"/>
      <c r="D2233" s="259"/>
      <c r="E2233" s="259"/>
      <c r="F2233" s="270"/>
      <c r="G2233" s="259"/>
      <c r="H2233" s="259"/>
      <c r="I2233" s="259"/>
      <c r="J2233" s="259"/>
    </row>
    <row r="2234" spans="1:10">
      <c r="A2234" s="259"/>
      <c r="B2234" s="259"/>
      <c r="C2234" s="259"/>
      <c r="D2234" s="259"/>
      <c r="E2234" s="259"/>
      <c r="F2234" s="270"/>
      <c r="G2234" s="259"/>
      <c r="H2234" s="259"/>
      <c r="I2234" s="259"/>
      <c r="J2234" s="259"/>
    </row>
    <row r="2235" spans="1:10">
      <c r="A2235" s="259"/>
      <c r="B2235" s="259"/>
      <c r="C2235" s="259"/>
      <c r="D2235" s="259"/>
      <c r="E2235" s="259"/>
      <c r="F2235" s="270"/>
      <c r="G2235" s="259"/>
      <c r="H2235" s="259"/>
      <c r="I2235" s="259"/>
      <c r="J2235" s="259"/>
    </row>
    <row r="2236" spans="1:10">
      <c r="A2236" s="259"/>
      <c r="B2236" s="259"/>
      <c r="C2236" s="259"/>
      <c r="D2236" s="259"/>
      <c r="E2236" s="259"/>
      <c r="F2236" s="270"/>
      <c r="G2236" s="259"/>
      <c r="H2236" s="259"/>
      <c r="I2236" s="259"/>
      <c r="J2236" s="259"/>
    </row>
    <row r="2237" spans="1:10">
      <c r="A2237" s="259"/>
      <c r="B2237" s="259"/>
      <c r="C2237" s="259"/>
      <c r="D2237" s="259"/>
      <c r="E2237" s="259"/>
      <c r="F2237" s="270"/>
      <c r="G2237" s="259"/>
      <c r="H2237" s="259"/>
      <c r="I2237" s="259"/>
      <c r="J2237" s="259"/>
    </row>
    <row r="2238" spans="1:10">
      <c r="A2238" s="259"/>
      <c r="B2238" s="259"/>
      <c r="C2238" s="259"/>
      <c r="D2238" s="259"/>
      <c r="E2238" s="259"/>
      <c r="F2238" s="270"/>
      <c r="G2238" s="259"/>
      <c r="H2238" s="259"/>
      <c r="I2238" s="259"/>
      <c r="J2238" s="259"/>
    </row>
    <row r="2239" spans="1:10">
      <c r="A2239" s="259"/>
      <c r="B2239" s="259"/>
      <c r="C2239" s="259"/>
      <c r="D2239" s="259"/>
      <c r="E2239" s="259"/>
      <c r="F2239" s="270"/>
      <c r="G2239" s="259"/>
      <c r="H2239" s="259"/>
      <c r="I2239" s="259"/>
      <c r="J2239" s="259"/>
    </row>
    <row r="2240" spans="1:10">
      <c r="A2240" s="259"/>
      <c r="B2240" s="259"/>
      <c r="C2240" s="259"/>
      <c r="D2240" s="259"/>
      <c r="E2240" s="259"/>
      <c r="F2240" s="270"/>
      <c r="G2240" s="259"/>
      <c r="H2240" s="259"/>
      <c r="I2240" s="259"/>
      <c r="J2240" s="259"/>
    </row>
    <row r="2241" spans="1:10">
      <c r="A2241" s="259"/>
      <c r="B2241" s="259"/>
      <c r="C2241" s="259"/>
      <c r="D2241" s="259"/>
      <c r="E2241" s="259"/>
      <c r="F2241" s="270"/>
      <c r="G2241" s="259"/>
      <c r="H2241" s="259"/>
      <c r="I2241" s="259"/>
      <c r="J2241" s="259"/>
    </row>
    <row r="2242" spans="1:10">
      <c r="A2242" s="259"/>
      <c r="B2242" s="259"/>
      <c r="C2242" s="259"/>
      <c r="D2242" s="259"/>
      <c r="E2242" s="259"/>
      <c r="F2242" s="270"/>
      <c r="G2242" s="259"/>
      <c r="H2242" s="259"/>
      <c r="I2242" s="259"/>
      <c r="J2242" s="259"/>
    </row>
    <row r="2243" spans="1:10">
      <c r="A2243" s="259"/>
      <c r="B2243" s="259"/>
      <c r="C2243" s="259"/>
      <c r="D2243" s="259"/>
      <c r="E2243" s="259"/>
      <c r="F2243" s="270"/>
      <c r="G2243" s="259"/>
      <c r="H2243" s="259"/>
      <c r="I2243" s="259"/>
      <c r="J2243" s="259"/>
    </row>
    <row r="2244" spans="1:10">
      <c r="A2244" s="259"/>
      <c r="B2244" s="259"/>
      <c r="C2244" s="259"/>
      <c r="D2244" s="259"/>
      <c r="E2244" s="259"/>
      <c r="F2244" s="270"/>
      <c r="G2244" s="259"/>
      <c r="H2244" s="259"/>
      <c r="I2244" s="259"/>
      <c r="J2244" s="259"/>
    </row>
    <row r="2245" spans="1:10">
      <c r="A2245" s="259"/>
      <c r="B2245" s="259"/>
      <c r="C2245" s="259"/>
      <c r="D2245" s="259"/>
      <c r="E2245" s="259"/>
      <c r="F2245" s="270"/>
      <c r="G2245" s="259"/>
      <c r="H2245" s="259"/>
      <c r="I2245" s="259"/>
      <c r="J2245" s="259"/>
    </row>
    <row r="2246" spans="1:10">
      <c r="A2246" s="259"/>
      <c r="B2246" s="259"/>
      <c r="C2246" s="259"/>
      <c r="D2246" s="259"/>
      <c r="E2246" s="259"/>
      <c r="F2246" s="270"/>
      <c r="G2246" s="259"/>
      <c r="H2246" s="259"/>
      <c r="I2246" s="259"/>
      <c r="J2246" s="259"/>
    </row>
    <row r="2247" spans="1:10">
      <c r="A2247" s="259"/>
      <c r="B2247" s="259"/>
      <c r="C2247" s="259"/>
      <c r="D2247" s="259"/>
      <c r="E2247" s="259"/>
      <c r="F2247" s="270"/>
      <c r="G2247" s="259"/>
      <c r="H2247" s="259"/>
      <c r="I2247" s="259"/>
      <c r="J2247" s="259"/>
    </row>
    <row r="2248" spans="1:10">
      <c r="A2248" s="259"/>
      <c r="B2248" s="259"/>
      <c r="C2248" s="259"/>
      <c r="D2248" s="259"/>
      <c r="E2248" s="259"/>
      <c r="F2248" s="270"/>
      <c r="G2248" s="259"/>
      <c r="H2248" s="259"/>
      <c r="I2248" s="259"/>
      <c r="J2248" s="259"/>
    </row>
    <row r="2249" spans="1:10">
      <c r="A2249" s="259"/>
      <c r="B2249" s="259"/>
      <c r="C2249" s="259"/>
      <c r="D2249" s="259"/>
      <c r="E2249" s="259"/>
      <c r="F2249" s="270"/>
      <c r="G2249" s="259"/>
      <c r="H2249" s="259"/>
      <c r="I2249" s="259"/>
      <c r="J2249" s="259"/>
    </row>
    <row r="2250" spans="1:10">
      <c r="A2250" s="259"/>
      <c r="B2250" s="259"/>
      <c r="C2250" s="259"/>
      <c r="D2250" s="259"/>
      <c r="E2250" s="259"/>
      <c r="F2250" s="270"/>
      <c r="G2250" s="259"/>
      <c r="H2250" s="259"/>
      <c r="I2250" s="259"/>
      <c r="J2250" s="259"/>
    </row>
    <row r="2251" spans="1:10">
      <c r="A2251" s="259"/>
      <c r="B2251" s="259"/>
      <c r="C2251" s="259"/>
      <c r="D2251" s="259"/>
      <c r="E2251" s="259"/>
      <c r="F2251" s="270"/>
      <c r="G2251" s="259"/>
      <c r="H2251" s="259"/>
      <c r="I2251" s="259"/>
      <c r="J2251" s="259"/>
    </row>
    <row r="2252" spans="1:10">
      <c r="A2252" s="259"/>
      <c r="B2252" s="259"/>
      <c r="C2252" s="259"/>
      <c r="D2252" s="259"/>
      <c r="E2252" s="259"/>
      <c r="F2252" s="270"/>
      <c r="G2252" s="259"/>
      <c r="H2252" s="259"/>
      <c r="I2252" s="259"/>
      <c r="J2252" s="259"/>
    </row>
    <row r="2253" spans="1:10">
      <c r="A2253" s="259"/>
      <c r="B2253" s="259"/>
      <c r="C2253" s="259"/>
      <c r="D2253" s="259"/>
      <c r="E2253" s="259"/>
      <c r="F2253" s="270"/>
      <c r="G2253" s="259"/>
      <c r="H2253" s="259"/>
      <c r="I2253" s="259"/>
      <c r="J2253" s="259"/>
    </row>
    <row r="2254" spans="1:10">
      <c r="A2254" s="259"/>
      <c r="B2254" s="259"/>
      <c r="C2254" s="259"/>
      <c r="D2254" s="259"/>
      <c r="E2254" s="259"/>
      <c r="F2254" s="270"/>
      <c r="G2254" s="259"/>
      <c r="H2254" s="259"/>
      <c r="I2254" s="259"/>
      <c r="J2254" s="259"/>
    </row>
    <row r="2255" spans="1:10">
      <c r="A2255" s="259"/>
      <c r="B2255" s="259"/>
      <c r="C2255" s="259"/>
      <c r="D2255" s="259"/>
      <c r="E2255" s="259"/>
      <c r="F2255" s="270"/>
      <c r="G2255" s="259"/>
      <c r="H2255" s="259"/>
      <c r="I2255" s="259"/>
      <c r="J2255" s="259"/>
    </row>
    <row r="2256" spans="1:10">
      <c r="A2256" s="259"/>
      <c r="B2256" s="259"/>
      <c r="C2256" s="259"/>
      <c r="D2256" s="259"/>
      <c r="E2256" s="259"/>
      <c r="F2256" s="270"/>
      <c r="G2256" s="259"/>
      <c r="H2256" s="259"/>
      <c r="I2256" s="259"/>
      <c r="J2256" s="259"/>
    </row>
    <row r="2257" spans="1:10">
      <c r="A2257" s="259"/>
      <c r="B2257" s="259"/>
      <c r="C2257" s="259"/>
      <c r="D2257" s="259"/>
      <c r="E2257" s="259"/>
      <c r="F2257" s="270"/>
      <c r="G2257" s="259"/>
      <c r="H2257" s="259"/>
      <c r="I2257" s="259"/>
      <c r="J2257" s="259"/>
    </row>
    <row r="2258" spans="1:10">
      <c r="A2258" s="259"/>
      <c r="B2258" s="259"/>
      <c r="C2258" s="259"/>
      <c r="D2258" s="259"/>
      <c r="E2258" s="259"/>
      <c r="F2258" s="270"/>
      <c r="G2258" s="259"/>
      <c r="H2258" s="259"/>
      <c r="I2258" s="259"/>
      <c r="J2258" s="259"/>
    </row>
    <row r="2259" spans="1:10">
      <c r="A2259" s="259"/>
      <c r="B2259" s="259"/>
      <c r="C2259" s="259"/>
      <c r="D2259" s="259"/>
      <c r="E2259" s="259"/>
      <c r="F2259" s="270"/>
      <c r="G2259" s="259"/>
      <c r="H2259" s="259"/>
      <c r="I2259" s="259"/>
      <c r="J2259" s="259"/>
    </row>
    <row r="2260" spans="1:10">
      <c r="A2260" s="259"/>
      <c r="B2260" s="259"/>
      <c r="C2260" s="259"/>
      <c r="D2260" s="259"/>
      <c r="E2260" s="259"/>
      <c r="F2260" s="270"/>
      <c r="G2260" s="259"/>
      <c r="H2260" s="259"/>
      <c r="I2260" s="259"/>
      <c r="J2260" s="259"/>
    </row>
    <row r="2261" spans="1:10">
      <c r="A2261" s="259"/>
      <c r="B2261" s="259"/>
      <c r="C2261" s="259"/>
      <c r="D2261" s="259"/>
      <c r="E2261" s="259"/>
      <c r="F2261" s="270"/>
      <c r="G2261" s="259"/>
      <c r="H2261" s="259"/>
      <c r="I2261" s="259"/>
      <c r="J2261" s="259"/>
    </row>
    <row r="2262" spans="1:10">
      <c r="A2262" s="259"/>
      <c r="B2262" s="259"/>
      <c r="C2262" s="259"/>
      <c r="D2262" s="259"/>
      <c r="E2262" s="259"/>
      <c r="F2262" s="270"/>
      <c r="G2262" s="259"/>
      <c r="H2262" s="259"/>
      <c r="I2262" s="259"/>
      <c r="J2262" s="259"/>
    </row>
    <row r="2263" spans="1:10">
      <c r="A2263" s="259"/>
      <c r="B2263" s="259"/>
      <c r="C2263" s="259"/>
      <c r="D2263" s="259"/>
      <c r="E2263" s="259"/>
      <c r="F2263" s="270"/>
      <c r="G2263" s="259"/>
      <c r="H2263" s="259"/>
      <c r="I2263" s="259"/>
      <c r="J2263" s="259"/>
    </row>
    <row r="2264" spans="1:10">
      <c r="A2264" s="259"/>
      <c r="B2264" s="259"/>
      <c r="C2264" s="259"/>
      <c r="D2264" s="259"/>
      <c r="E2264" s="259"/>
      <c r="F2264" s="270"/>
      <c r="G2264" s="259"/>
      <c r="H2264" s="259"/>
      <c r="I2264" s="259"/>
      <c r="J2264" s="259"/>
    </row>
    <row r="2265" spans="1:10">
      <c r="A2265" s="259"/>
      <c r="B2265" s="259"/>
      <c r="C2265" s="259"/>
      <c r="D2265" s="259"/>
      <c r="E2265" s="259"/>
      <c r="F2265" s="270"/>
      <c r="G2265" s="259"/>
      <c r="H2265" s="259"/>
      <c r="I2265" s="259"/>
      <c r="J2265" s="259"/>
    </row>
    <row r="2266" spans="1:10">
      <c r="A2266" s="259"/>
      <c r="B2266" s="259"/>
      <c r="C2266" s="259"/>
      <c r="D2266" s="259"/>
      <c r="E2266" s="259"/>
      <c r="F2266" s="270"/>
      <c r="G2266" s="259"/>
      <c r="H2266" s="259"/>
      <c r="I2266" s="259"/>
      <c r="J2266" s="259"/>
    </row>
    <row r="2267" spans="1:10">
      <c r="A2267" s="259"/>
      <c r="B2267" s="259"/>
      <c r="C2267" s="259"/>
      <c r="D2267" s="259"/>
      <c r="E2267" s="259"/>
      <c r="F2267" s="270"/>
      <c r="G2267" s="259"/>
      <c r="H2267" s="259"/>
      <c r="I2267" s="259"/>
      <c r="J2267" s="259"/>
    </row>
    <row r="2268" spans="1:10">
      <c r="A2268" s="259"/>
      <c r="B2268" s="259"/>
      <c r="C2268" s="259"/>
      <c r="D2268" s="259"/>
      <c r="E2268" s="259"/>
      <c r="F2268" s="270"/>
      <c r="G2268" s="259"/>
      <c r="H2268" s="259"/>
      <c r="I2268" s="259"/>
      <c r="J2268" s="259"/>
    </row>
    <row r="2269" spans="1:10">
      <c r="A2269" s="259"/>
      <c r="B2269" s="259"/>
      <c r="C2269" s="259"/>
      <c r="D2269" s="259"/>
      <c r="E2269" s="259"/>
      <c r="F2269" s="270"/>
      <c r="G2269" s="259"/>
      <c r="H2269" s="259"/>
      <c r="I2269" s="259"/>
      <c r="J2269" s="259"/>
    </row>
    <row r="2270" spans="1:10">
      <c r="A2270" s="259"/>
      <c r="B2270" s="259"/>
      <c r="C2270" s="259"/>
      <c r="D2270" s="259"/>
      <c r="E2270" s="259"/>
      <c r="F2270" s="270"/>
      <c r="G2270" s="259"/>
      <c r="H2270" s="259"/>
      <c r="I2270" s="259"/>
      <c r="J2270" s="259"/>
    </row>
    <row r="2271" spans="1:10">
      <c r="A2271" s="259"/>
      <c r="B2271" s="259"/>
      <c r="C2271" s="259"/>
      <c r="D2271" s="259"/>
      <c r="E2271" s="259"/>
      <c r="F2271" s="270"/>
      <c r="G2271" s="259"/>
      <c r="H2271" s="259"/>
      <c r="I2271" s="259"/>
      <c r="J2271" s="259"/>
    </row>
    <row r="2272" spans="1:10">
      <c r="A2272" s="259"/>
      <c r="B2272" s="259"/>
      <c r="C2272" s="259"/>
      <c r="D2272" s="259"/>
      <c r="E2272" s="259"/>
      <c r="F2272" s="270"/>
      <c r="G2272" s="259"/>
      <c r="H2272" s="259"/>
      <c r="I2272" s="259"/>
      <c r="J2272" s="259"/>
    </row>
    <row r="2273" spans="1:10">
      <c r="A2273" s="259"/>
      <c r="B2273" s="259"/>
      <c r="C2273" s="259"/>
      <c r="D2273" s="259"/>
      <c r="E2273" s="259"/>
      <c r="F2273" s="270"/>
      <c r="G2273" s="259"/>
      <c r="H2273" s="259"/>
      <c r="I2273" s="259"/>
      <c r="J2273" s="259"/>
    </row>
    <row r="2274" spans="1:10">
      <c r="A2274" s="259"/>
      <c r="B2274" s="259"/>
      <c r="C2274" s="259"/>
      <c r="D2274" s="259"/>
      <c r="E2274" s="259"/>
      <c r="F2274" s="270"/>
      <c r="G2274" s="259"/>
      <c r="H2274" s="259"/>
      <c r="I2274" s="259"/>
      <c r="J2274" s="259"/>
    </row>
    <row r="2275" spans="1:10">
      <c r="A2275" s="259"/>
      <c r="B2275" s="259"/>
      <c r="C2275" s="259"/>
      <c r="D2275" s="259"/>
      <c r="E2275" s="259"/>
      <c r="F2275" s="270"/>
      <c r="G2275" s="259"/>
      <c r="H2275" s="259"/>
      <c r="I2275" s="259"/>
      <c r="J2275" s="259"/>
    </row>
    <row r="2276" spans="1:10">
      <c r="A2276" s="259"/>
      <c r="B2276" s="259"/>
      <c r="C2276" s="259"/>
      <c r="D2276" s="259"/>
      <c r="E2276" s="259"/>
      <c r="F2276" s="270"/>
      <c r="G2276" s="259"/>
      <c r="H2276" s="259"/>
      <c r="I2276" s="259"/>
      <c r="J2276" s="259"/>
    </row>
    <row r="2277" spans="1:10">
      <c r="A2277" s="259"/>
      <c r="B2277" s="259"/>
      <c r="C2277" s="259"/>
      <c r="D2277" s="259"/>
      <c r="E2277" s="259"/>
      <c r="F2277" s="270"/>
      <c r="G2277" s="259"/>
      <c r="H2277" s="259"/>
      <c r="I2277" s="259"/>
      <c r="J2277" s="259"/>
    </row>
    <row r="2278" spans="1:10">
      <c r="A2278" s="259"/>
      <c r="B2278" s="259"/>
      <c r="C2278" s="259"/>
      <c r="D2278" s="259"/>
      <c r="E2278" s="259"/>
      <c r="F2278" s="270"/>
      <c r="G2278" s="259"/>
      <c r="H2278" s="259"/>
      <c r="I2278" s="259"/>
      <c r="J2278" s="259"/>
    </row>
    <row r="2279" spans="1:10">
      <c r="A2279" s="259"/>
      <c r="B2279" s="259"/>
      <c r="C2279" s="259"/>
      <c r="D2279" s="259"/>
      <c r="E2279" s="259"/>
      <c r="F2279" s="270"/>
      <c r="G2279" s="259"/>
      <c r="H2279" s="259"/>
      <c r="I2279" s="259"/>
      <c r="J2279" s="259"/>
    </row>
    <row r="2280" spans="1:10">
      <c r="A2280" s="259"/>
      <c r="B2280" s="259"/>
      <c r="C2280" s="259"/>
      <c r="D2280" s="259"/>
      <c r="E2280" s="259"/>
      <c r="F2280" s="270"/>
      <c r="G2280" s="259"/>
      <c r="H2280" s="259"/>
      <c r="I2280" s="259"/>
      <c r="J2280" s="259"/>
    </row>
    <row r="2281" spans="1:10">
      <c r="A2281" s="259"/>
      <c r="B2281" s="259"/>
      <c r="C2281" s="259"/>
      <c r="D2281" s="259"/>
      <c r="E2281" s="259"/>
      <c r="F2281" s="270"/>
      <c r="G2281" s="259"/>
      <c r="H2281" s="259"/>
      <c r="I2281" s="259"/>
      <c r="J2281" s="259"/>
    </row>
    <row r="2282" spans="1:10">
      <c r="A2282" s="259"/>
      <c r="B2282" s="259"/>
      <c r="C2282" s="259"/>
      <c r="D2282" s="259"/>
      <c r="E2282" s="259"/>
      <c r="F2282" s="270"/>
      <c r="G2282" s="259"/>
      <c r="H2282" s="259"/>
      <c r="I2282" s="259"/>
      <c r="J2282" s="259"/>
    </row>
    <row r="2283" spans="1:10">
      <c r="A2283" s="259"/>
      <c r="B2283" s="259"/>
      <c r="C2283" s="259"/>
      <c r="D2283" s="259"/>
      <c r="E2283" s="259"/>
      <c r="F2283" s="270"/>
      <c r="G2283" s="259"/>
      <c r="H2283" s="259"/>
      <c r="I2283" s="259"/>
      <c r="J2283" s="259"/>
    </row>
    <row r="2284" spans="1:10">
      <c r="A2284" s="259"/>
      <c r="B2284" s="259"/>
      <c r="C2284" s="259"/>
      <c r="D2284" s="259"/>
      <c r="E2284" s="259"/>
      <c r="F2284" s="270"/>
      <c r="G2284" s="259"/>
      <c r="H2284" s="259"/>
      <c r="I2284" s="259"/>
      <c r="J2284" s="259"/>
    </row>
    <row r="2285" spans="1:10">
      <c r="A2285" s="259"/>
      <c r="B2285" s="259"/>
      <c r="C2285" s="259"/>
      <c r="D2285" s="259"/>
      <c r="E2285" s="259"/>
      <c r="F2285" s="270"/>
      <c r="G2285" s="259"/>
      <c r="H2285" s="259"/>
      <c r="I2285" s="259"/>
      <c r="J2285" s="259"/>
    </row>
    <row r="2286" spans="1:10">
      <c r="A2286" s="259"/>
      <c r="B2286" s="259"/>
      <c r="C2286" s="259"/>
      <c r="D2286" s="259"/>
      <c r="E2286" s="259"/>
      <c r="F2286" s="270"/>
      <c r="G2286" s="259"/>
      <c r="H2286" s="259"/>
      <c r="I2286" s="259"/>
      <c r="J2286" s="259"/>
    </row>
    <row r="2287" spans="1:10">
      <c r="A2287" s="259"/>
      <c r="B2287" s="259"/>
      <c r="C2287" s="259"/>
      <c r="D2287" s="259"/>
      <c r="E2287" s="259"/>
      <c r="F2287" s="270"/>
      <c r="G2287" s="259"/>
      <c r="H2287" s="259"/>
      <c r="I2287" s="259"/>
      <c r="J2287" s="259"/>
    </row>
    <row r="2288" spans="1:10">
      <c r="A2288" s="259"/>
      <c r="B2288" s="259"/>
      <c r="C2288" s="259"/>
      <c r="D2288" s="259"/>
      <c r="E2288" s="259"/>
      <c r="F2288" s="270"/>
      <c r="G2288" s="259"/>
      <c r="H2288" s="259"/>
      <c r="I2288" s="259"/>
      <c r="J2288" s="259"/>
    </row>
    <row r="2289" spans="1:10">
      <c r="A2289" s="259"/>
      <c r="B2289" s="259"/>
      <c r="C2289" s="259"/>
      <c r="D2289" s="259"/>
      <c r="E2289" s="259"/>
      <c r="F2289" s="270"/>
      <c r="G2289" s="259"/>
      <c r="H2289" s="259"/>
      <c r="I2289" s="259"/>
      <c r="J2289" s="259"/>
    </row>
    <row r="2290" spans="1:10">
      <c r="A2290" s="259"/>
      <c r="B2290" s="259"/>
      <c r="C2290" s="259"/>
      <c r="D2290" s="259"/>
      <c r="E2290" s="259"/>
      <c r="F2290" s="270"/>
      <c r="G2290" s="259"/>
      <c r="H2290" s="259"/>
      <c r="I2290" s="259"/>
      <c r="J2290" s="259"/>
    </row>
    <row r="2291" spans="1:10">
      <c r="A2291" s="259"/>
      <c r="B2291" s="259"/>
      <c r="C2291" s="259"/>
      <c r="D2291" s="259"/>
      <c r="E2291" s="259"/>
      <c r="F2291" s="270"/>
      <c r="G2291" s="259"/>
      <c r="H2291" s="259"/>
      <c r="I2291" s="259"/>
      <c r="J2291" s="259"/>
    </row>
    <row r="2292" spans="1:10">
      <c r="A2292" s="259"/>
      <c r="B2292" s="259"/>
      <c r="C2292" s="259"/>
      <c r="D2292" s="259"/>
      <c r="E2292" s="259"/>
      <c r="F2292" s="270"/>
      <c r="G2292" s="259"/>
      <c r="H2292" s="259"/>
      <c r="I2292" s="259"/>
      <c r="J2292" s="259"/>
    </row>
    <row r="2293" spans="1:10">
      <c r="A2293" s="259"/>
      <c r="B2293" s="259"/>
      <c r="C2293" s="259"/>
      <c r="D2293" s="259"/>
      <c r="E2293" s="259"/>
      <c r="F2293" s="270"/>
      <c r="G2293" s="259"/>
      <c r="H2293" s="259"/>
      <c r="I2293" s="259"/>
      <c r="J2293" s="259"/>
    </row>
    <row r="2294" spans="1:10">
      <c r="A2294" s="259"/>
      <c r="B2294" s="259"/>
      <c r="C2294" s="259"/>
      <c r="D2294" s="259"/>
      <c r="E2294" s="259"/>
      <c r="F2294" s="270"/>
      <c r="G2294" s="259"/>
      <c r="H2294" s="259"/>
      <c r="I2294" s="259"/>
      <c r="J2294" s="259"/>
    </row>
    <row r="2295" spans="1:10">
      <c r="A2295" s="259"/>
      <c r="B2295" s="259"/>
      <c r="C2295" s="259"/>
      <c r="D2295" s="259"/>
      <c r="E2295" s="259"/>
      <c r="F2295" s="270"/>
      <c r="G2295" s="259"/>
      <c r="H2295" s="259"/>
      <c r="I2295" s="259"/>
      <c r="J2295" s="259"/>
    </row>
    <row r="2296" spans="1:10">
      <c r="A2296" s="259"/>
      <c r="B2296" s="259"/>
      <c r="C2296" s="259"/>
      <c r="D2296" s="259"/>
      <c r="E2296" s="259"/>
      <c r="F2296" s="270"/>
      <c r="G2296" s="259"/>
      <c r="H2296" s="259"/>
      <c r="I2296" s="259"/>
      <c r="J2296" s="259"/>
    </row>
    <row r="2297" spans="1:10">
      <c r="A2297" s="259"/>
      <c r="B2297" s="259"/>
      <c r="C2297" s="259"/>
      <c r="D2297" s="259"/>
      <c r="E2297" s="259"/>
      <c r="F2297" s="270"/>
      <c r="G2297" s="259"/>
      <c r="H2297" s="259"/>
      <c r="I2297" s="259"/>
      <c r="J2297" s="259"/>
    </row>
    <row r="2298" spans="1:10">
      <c r="A2298" s="259"/>
      <c r="B2298" s="259"/>
      <c r="C2298" s="259"/>
      <c r="D2298" s="259"/>
      <c r="E2298" s="259"/>
      <c r="F2298" s="270"/>
      <c r="G2298" s="259"/>
      <c r="H2298" s="259"/>
      <c r="I2298" s="259"/>
      <c r="J2298" s="259"/>
    </row>
    <row r="2299" spans="1:10">
      <c r="A2299" s="259"/>
      <c r="B2299" s="259"/>
      <c r="C2299" s="259"/>
      <c r="D2299" s="259"/>
      <c r="E2299" s="259"/>
      <c r="F2299" s="270"/>
      <c r="G2299" s="259"/>
      <c r="H2299" s="259"/>
      <c r="I2299" s="259"/>
      <c r="J2299" s="259"/>
    </row>
    <row r="2300" spans="1:10">
      <c r="A2300" s="259"/>
      <c r="B2300" s="259"/>
      <c r="C2300" s="259"/>
      <c r="D2300" s="259"/>
      <c r="E2300" s="259"/>
      <c r="F2300" s="270"/>
      <c r="G2300" s="259"/>
      <c r="H2300" s="259"/>
      <c r="I2300" s="259"/>
      <c r="J2300" s="259"/>
    </row>
    <row r="2301" spans="1:10">
      <c r="A2301" s="259"/>
      <c r="B2301" s="259"/>
      <c r="C2301" s="259"/>
      <c r="D2301" s="259"/>
      <c r="E2301" s="259"/>
      <c r="F2301" s="270"/>
      <c r="G2301" s="259"/>
      <c r="H2301" s="259"/>
      <c r="I2301" s="259"/>
      <c r="J2301" s="259"/>
    </row>
    <row r="2302" spans="1:10">
      <c r="A2302" s="259"/>
      <c r="B2302" s="259"/>
      <c r="C2302" s="259"/>
      <c r="D2302" s="259"/>
      <c r="E2302" s="259"/>
      <c r="F2302" s="270"/>
      <c r="G2302" s="259"/>
      <c r="H2302" s="259"/>
      <c r="I2302" s="259"/>
      <c r="J2302" s="259"/>
    </row>
    <row r="2303" spans="1:10">
      <c r="A2303" s="259"/>
      <c r="B2303" s="259"/>
      <c r="C2303" s="259"/>
      <c r="D2303" s="259"/>
      <c r="E2303" s="259"/>
      <c r="F2303" s="270"/>
      <c r="G2303" s="259"/>
      <c r="H2303" s="259"/>
      <c r="I2303" s="259"/>
      <c r="J2303" s="259"/>
    </row>
    <row r="2304" spans="1:10">
      <c r="A2304" s="259"/>
      <c r="B2304" s="259"/>
      <c r="C2304" s="259"/>
      <c r="D2304" s="259"/>
      <c r="E2304" s="259"/>
      <c r="F2304" s="270"/>
      <c r="G2304" s="259"/>
      <c r="H2304" s="259"/>
      <c r="I2304" s="259"/>
      <c r="J2304" s="259"/>
    </row>
    <row r="2305" spans="1:10">
      <c r="A2305" s="259"/>
      <c r="B2305" s="259"/>
      <c r="C2305" s="259"/>
      <c r="D2305" s="259"/>
      <c r="E2305" s="259"/>
      <c r="F2305" s="270"/>
      <c r="G2305" s="259"/>
      <c r="H2305" s="259"/>
      <c r="I2305" s="259"/>
      <c r="J2305" s="259"/>
    </row>
    <row r="2306" spans="1:10">
      <c r="A2306" s="259"/>
      <c r="B2306" s="259"/>
      <c r="C2306" s="259"/>
      <c r="D2306" s="259"/>
      <c r="E2306" s="259"/>
      <c r="F2306" s="270"/>
      <c r="G2306" s="259"/>
      <c r="H2306" s="259"/>
      <c r="I2306" s="259"/>
      <c r="J2306" s="259"/>
    </row>
    <row r="2307" spans="1:10">
      <c r="A2307" s="259"/>
      <c r="B2307" s="259"/>
      <c r="C2307" s="259"/>
      <c r="D2307" s="259"/>
      <c r="E2307" s="259"/>
      <c r="F2307" s="270"/>
      <c r="G2307" s="259"/>
      <c r="H2307" s="259"/>
      <c r="I2307" s="259"/>
      <c r="J2307" s="259"/>
    </row>
    <row r="2308" spans="1:10">
      <c r="A2308" s="259"/>
      <c r="B2308" s="259"/>
      <c r="C2308" s="259"/>
      <c r="D2308" s="259"/>
      <c r="E2308" s="259"/>
      <c r="F2308" s="270"/>
      <c r="G2308" s="259"/>
      <c r="H2308" s="259"/>
      <c r="I2308" s="259"/>
      <c r="J2308" s="259"/>
    </row>
    <row r="2309" spans="1:10">
      <c r="A2309" s="259"/>
      <c r="B2309" s="259"/>
      <c r="C2309" s="259"/>
      <c r="D2309" s="259"/>
      <c r="E2309" s="259"/>
      <c r="F2309" s="270"/>
      <c r="G2309" s="259"/>
      <c r="H2309" s="259"/>
      <c r="I2309" s="259"/>
      <c r="J2309" s="259"/>
    </row>
    <row r="2310" spans="1:10">
      <c r="A2310" s="259"/>
      <c r="B2310" s="259"/>
      <c r="C2310" s="259"/>
      <c r="D2310" s="259"/>
      <c r="E2310" s="259"/>
      <c r="F2310" s="270"/>
      <c r="G2310" s="259"/>
      <c r="H2310" s="259"/>
      <c r="I2310" s="259"/>
      <c r="J2310" s="259"/>
    </row>
    <row r="2311" spans="1:10">
      <c r="A2311" s="259"/>
      <c r="B2311" s="259"/>
      <c r="C2311" s="259"/>
      <c r="D2311" s="259"/>
      <c r="E2311" s="259"/>
      <c r="F2311" s="270"/>
      <c r="G2311" s="259"/>
      <c r="H2311" s="259"/>
      <c r="I2311" s="259"/>
      <c r="J2311" s="259"/>
    </row>
    <row r="2312" spans="1:10">
      <c r="A2312" s="259"/>
      <c r="B2312" s="259"/>
      <c r="C2312" s="259"/>
      <c r="D2312" s="259"/>
      <c r="E2312" s="259"/>
      <c r="F2312" s="270"/>
      <c r="G2312" s="259"/>
      <c r="H2312" s="259"/>
      <c r="I2312" s="259"/>
      <c r="J2312" s="259"/>
    </row>
    <row r="2313" spans="1:10">
      <c r="A2313" s="259"/>
      <c r="B2313" s="259"/>
      <c r="C2313" s="259"/>
      <c r="D2313" s="259"/>
      <c r="E2313" s="259"/>
      <c r="F2313" s="270"/>
      <c r="G2313" s="259"/>
      <c r="H2313" s="259"/>
      <c r="I2313" s="259"/>
      <c r="J2313" s="259"/>
    </row>
    <row r="2314" spans="1:10">
      <c r="A2314" s="259"/>
      <c r="B2314" s="259"/>
      <c r="C2314" s="259"/>
      <c r="D2314" s="259"/>
      <c r="E2314" s="259"/>
      <c r="F2314" s="270"/>
      <c r="G2314" s="259"/>
      <c r="H2314" s="259"/>
      <c r="I2314" s="259"/>
      <c r="J2314" s="259"/>
    </row>
    <row r="2315" spans="1:10">
      <c r="A2315" s="259"/>
      <c r="B2315" s="259"/>
      <c r="C2315" s="259"/>
      <c r="D2315" s="259"/>
      <c r="E2315" s="259"/>
      <c r="F2315" s="270"/>
      <c r="G2315" s="259"/>
      <c r="H2315" s="259"/>
      <c r="I2315" s="259"/>
      <c r="J2315" s="259"/>
    </row>
    <row r="2316" spans="1:10">
      <c r="A2316" s="259"/>
      <c r="B2316" s="259"/>
      <c r="C2316" s="259"/>
      <c r="D2316" s="259"/>
      <c r="E2316" s="259"/>
      <c r="F2316" s="270"/>
      <c r="G2316" s="259"/>
      <c r="H2316" s="259"/>
      <c r="I2316" s="259"/>
      <c r="J2316" s="259"/>
    </row>
    <row r="2317" spans="1:10">
      <c r="A2317" s="259"/>
      <c r="B2317" s="259"/>
      <c r="C2317" s="259"/>
      <c r="D2317" s="259"/>
      <c r="E2317" s="259"/>
      <c r="F2317" s="270"/>
      <c r="G2317" s="259"/>
      <c r="H2317" s="259"/>
      <c r="I2317" s="259"/>
      <c r="J2317" s="259"/>
    </row>
    <row r="2318" spans="1:10">
      <c r="A2318" s="259"/>
      <c r="B2318" s="259"/>
      <c r="C2318" s="259"/>
      <c r="D2318" s="259"/>
      <c r="E2318" s="259"/>
      <c r="F2318" s="270"/>
      <c r="G2318" s="259"/>
      <c r="H2318" s="259"/>
      <c r="I2318" s="259"/>
      <c r="J2318" s="259"/>
    </row>
    <row r="2319" spans="1:10">
      <c r="A2319" s="259"/>
      <c r="B2319" s="259"/>
      <c r="C2319" s="259"/>
      <c r="D2319" s="259"/>
      <c r="E2319" s="259"/>
      <c r="F2319" s="270"/>
      <c r="G2319" s="259"/>
      <c r="H2319" s="259"/>
      <c r="I2319" s="259"/>
      <c r="J2319" s="259"/>
    </row>
    <row r="2320" spans="1:10">
      <c r="A2320" s="259"/>
      <c r="B2320" s="259"/>
      <c r="C2320" s="259"/>
      <c r="D2320" s="259"/>
      <c r="E2320" s="259"/>
      <c r="F2320" s="270"/>
      <c r="G2320" s="259"/>
      <c r="H2320" s="259"/>
      <c r="I2320" s="259"/>
      <c r="J2320" s="259"/>
    </row>
    <row r="2321" spans="1:10">
      <c r="A2321" s="259"/>
      <c r="B2321" s="259"/>
      <c r="C2321" s="259"/>
      <c r="D2321" s="259"/>
      <c r="E2321" s="259"/>
      <c r="F2321" s="270"/>
      <c r="G2321" s="259"/>
      <c r="H2321" s="259"/>
      <c r="I2321" s="259"/>
      <c r="J2321" s="259"/>
    </row>
    <row r="2322" spans="1:10">
      <c r="A2322" s="259"/>
      <c r="B2322" s="259"/>
      <c r="C2322" s="259"/>
      <c r="D2322" s="259"/>
      <c r="E2322" s="259"/>
      <c r="F2322" s="270"/>
      <c r="G2322" s="259"/>
      <c r="H2322" s="259"/>
      <c r="I2322" s="259"/>
      <c r="J2322" s="259"/>
    </row>
    <row r="2323" spans="1:10">
      <c r="A2323" s="259"/>
      <c r="B2323" s="259"/>
      <c r="C2323" s="259"/>
      <c r="D2323" s="259"/>
      <c r="E2323" s="259"/>
      <c r="F2323" s="270"/>
      <c r="G2323" s="259"/>
      <c r="H2323" s="259"/>
      <c r="I2323" s="259"/>
      <c r="J2323" s="259"/>
    </row>
    <row r="2324" spans="1:10">
      <c r="A2324" s="259"/>
      <c r="B2324" s="259"/>
      <c r="C2324" s="259"/>
      <c r="D2324" s="259"/>
      <c r="E2324" s="259"/>
      <c r="F2324" s="270"/>
      <c r="G2324" s="259"/>
      <c r="H2324" s="259"/>
      <c r="I2324" s="259"/>
      <c r="J2324" s="259"/>
    </row>
    <row r="2325" spans="1:10">
      <c r="A2325" s="259"/>
      <c r="B2325" s="259"/>
      <c r="C2325" s="259"/>
      <c r="D2325" s="259"/>
      <c r="E2325" s="259"/>
      <c r="F2325" s="270"/>
      <c r="G2325" s="259"/>
      <c r="H2325" s="259"/>
      <c r="I2325" s="259"/>
      <c r="J2325" s="259"/>
    </row>
    <row r="2326" spans="1:10">
      <c r="A2326" s="259"/>
      <c r="B2326" s="259"/>
      <c r="C2326" s="259"/>
      <c r="D2326" s="259"/>
      <c r="E2326" s="259"/>
      <c r="F2326" s="270"/>
      <c r="G2326" s="259"/>
      <c r="H2326" s="259"/>
      <c r="I2326" s="259"/>
      <c r="J2326" s="259"/>
    </row>
    <row r="2327" spans="1:10">
      <c r="A2327" s="259"/>
      <c r="B2327" s="259"/>
      <c r="C2327" s="259"/>
      <c r="D2327" s="259"/>
      <c r="E2327" s="259"/>
      <c r="F2327" s="270"/>
      <c r="G2327" s="259"/>
      <c r="H2327" s="259"/>
      <c r="I2327" s="259"/>
      <c r="J2327" s="259"/>
    </row>
    <row r="2328" spans="1:10">
      <c r="A2328" s="259"/>
      <c r="B2328" s="259"/>
      <c r="C2328" s="259"/>
      <c r="D2328" s="259"/>
      <c r="E2328" s="259"/>
      <c r="F2328" s="270"/>
      <c r="G2328" s="259"/>
      <c r="H2328" s="259"/>
      <c r="I2328" s="259"/>
      <c r="J2328" s="259"/>
    </row>
    <row r="2329" spans="1:10">
      <c r="A2329" s="259"/>
      <c r="B2329" s="259"/>
      <c r="C2329" s="259"/>
      <c r="D2329" s="259"/>
      <c r="E2329" s="259"/>
      <c r="F2329" s="270"/>
      <c r="G2329" s="259"/>
      <c r="H2329" s="259"/>
      <c r="I2329" s="259"/>
      <c r="J2329" s="259"/>
    </row>
    <row r="2330" spans="1:10">
      <c r="A2330" s="259"/>
      <c r="B2330" s="259"/>
      <c r="C2330" s="259"/>
      <c r="D2330" s="259"/>
      <c r="E2330" s="259"/>
      <c r="F2330" s="270"/>
      <c r="G2330" s="259"/>
      <c r="H2330" s="259"/>
      <c r="I2330" s="259"/>
      <c r="J2330" s="259"/>
    </row>
    <row r="2331" spans="1:10">
      <c r="A2331" s="259"/>
      <c r="B2331" s="259"/>
      <c r="C2331" s="259"/>
      <c r="D2331" s="259"/>
      <c r="E2331" s="259"/>
      <c r="F2331" s="270"/>
      <c r="G2331" s="259"/>
      <c r="H2331" s="259"/>
      <c r="I2331" s="259"/>
      <c r="J2331" s="259"/>
    </row>
    <row r="2332" spans="1:10">
      <c r="A2332" s="259"/>
      <c r="B2332" s="259"/>
      <c r="C2332" s="259"/>
      <c r="D2332" s="259"/>
      <c r="E2332" s="259"/>
      <c r="F2332" s="270"/>
      <c r="G2332" s="259"/>
      <c r="H2332" s="259"/>
      <c r="I2332" s="259"/>
      <c r="J2332" s="259"/>
    </row>
    <row r="2333" spans="1:10">
      <c r="A2333" s="259"/>
      <c r="B2333" s="259"/>
      <c r="C2333" s="259"/>
      <c r="D2333" s="259"/>
      <c r="E2333" s="259"/>
      <c r="F2333" s="270"/>
      <c r="G2333" s="259"/>
      <c r="H2333" s="259"/>
      <c r="I2333" s="259"/>
      <c r="J2333" s="259"/>
    </row>
    <row r="2334" spans="1:10">
      <c r="A2334" s="259"/>
      <c r="B2334" s="259"/>
      <c r="C2334" s="259"/>
      <c r="D2334" s="259"/>
      <c r="E2334" s="259"/>
      <c r="F2334" s="270"/>
      <c r="G2334" s="259"/>
      <c r="H2334" s="259"/>
      <c r="I2334" s="259"/>
      <c r="J2334" s="259"/>
    </row>
    <row r="2335" spans="1:10">
      <c r="A2335" s="259"/>
      <c r="B2335" s="259"/>
      <c r="C2335" s="259"/>
      <c r="D2335" s="259"/>
      <c r="E2335" s="259"/>
      <c r="F2335" s="270"/>
      <c r="G2335" s="259"/>
      <c r="H2335" s="259"/>
      <c r="I2335" s="259"/>
      <c r="J2335" s="259"/>
    </row>
    <row r="2336" spans="1:10">
      <c r="A2336" s="259"/>
      <c r="B2336" s="259"/>
      <c r="C2336" s="259"/>
      <c r="D2336" s="259"/>
      <c r="E2336" s="259"/>
      <c r="F2336" s="270"/>
      <c r="G2336" s="259"/>
      <c r="H2336" s="259"/>
      <c r="I2336" s="259"/>
      <c r="J2336" s="259"/>
    </row>
    <row r="2337" spans="1:10">
      <c r="A2337" s="259"/>
      <c r="B2337" s="259"/>
      <c r="C2337" s="259"/>
      <c r="D2337" s="259"/>
      <c r="E2337" s="259"/>
      <c r="F2337" s="270"/>
      <c r="G2337" s="259"/>
      <c r="H2337" s="259"/>
      <c r="I2337" s="259"/>
      <c r="J2337" s="259"/>
    </row>
    <row r="2338" spans="1:10">
      <c r="A2338" s="259"/>
      <c r="B2338" s="259"/>
      <c r="C2338" s="259"/>
      <c r="D2338" s="259"/>
      <c r="E2338" s="259"/>
      <c r="F2338" s="270"/>
      <c r="G2338" s="259"/>
      <c r="H2338" s="259"/>
      <c r="I2338" s="259"/>
      <c r="J2338" s="259"/>
    </row>
    <row r="2339" spans="1:10">
      <c r="A2339" s="259"/>
      <c r="B2339" s="259"/>
      <c r="C2339" s="259"/>
      <c r="D2339" s="259"/>
      <c r="E2339" s="259"/>
      <c r="F2339" s="270"/>
      <c r="G2339" s="259"/>
      <c r="H2339" s="259"/>
      <c r="I2339" s="259"/>
      <c r="J2339" s="259"/>
    </row>
    <row r="2340" spans="1:10">
      <c r="A2340" s="259"/>
      <c r="B2340" s="259"/>
      <c r="C2340" s="259"/>
      <c r="D2340" s="259"/>
      <c r="E2340" s="259"/>
      <c r="F2340" s="270"/>
      <c r="G2340" s="259"/>
      <c r="H2340" s="259"/>
      <c r="I2340" s="259"/>
      <c r="J2340" s="259"/>
    </row>
    <row r="2341" spans="1:10">
      <c r="A2341" s="259"/>
      <c r="B2341" s="259"/>
      <c r="C2341" s="259"/>
      <c r="D2341" s="259"/>
      <c r="E2341" s="259"/>
      <c r="F2341" s="270"/>
      <c r="G2341" s="259"/>
      <c r="H2341" s="259"/>
      <c r="I2341" s="259"/>
      <c r="J2341" s="259"/>
    </row>
    <row r="2342" spans="1:10">
      <c r="A2342" s="259"/>
      <c r="B2342" s="259"/>
      <c r="C2342" s="259"/>
      <c r="D2342" s="259"/>
      <c r="E2342" s="259"/>
      <c r="F2342" s="270"/>
      <c r="G2342" s="259"/>
      <c r="H2342" s="259"/>
      <c r="I2342" s="259"/>
      <c r="J2342" s="259"/>
    </row>
    <row r="2343" spans="1:10">
      <c r="A2343" s="259"/>
      <c r="B2343" s="259"/>
      <c r="C2343" s="259"/>
      <c r="D2343" s="259"/>
      <c r="E2343" s="259"/>
      <c r="F2343" s="270"/>
      <c r="G2343" s="259"/>
      <c r="H2343" s="259"/>
      <c r="I2343" s="259"/>
      <c r="J2343" s="259"/>
    </row>
    <row r="2344" spans="1:10">
      <c r="A2344" s="259"/>
      <c r="B2344" s="259"/>
      <c r="C2344" s="259"/>
      <c r="D2344" s="259"/>
      <c r="E2344" s="259"/>
      <c r="F2344" s="270"/>
      <c r="G2344" s="259"/>
      <c r="H2344" s="259"/>
      <c r="I2344" s="259"/>
      <c r="J2344" s="259"/>
    </row>
    <row r="2345" spans="1:10">
      <c r="A2345" s="259"/>
      <c r="B2345" s="259"/>
      <c r="C2345" s="259"/>
      <c r="D2345" s="259"/>
      <c r="E2345" s="259"/>
      <c r="F2345" s="270"/>
      <c r="G2345" s="259"/>
      <c r="H2345" s="259"/>
      <c r="I2345" s="259"/>
      <c r="J2345" s="259"/>
    </row>
    <row r="2346" spans="1:10">
      <c r="A2346" s="259"/>
      <c r="B2346" s="259"/>
      <c r="C2346" s="259"/>
      <c r="D2346" s="259"/>
      <c r="E2346" s="259"/>
      <c r="F2346" s="270"/>
      <c r="G2346" s="259"/>
      <c r="H2346" s="259"/>
      <c r="I2346" s="259"/>
      <c r="J2346" s="259"/>
    </row>
    <row r="2347" spans="1:10">
      <c r="A2347" s="259"/>
      <c r="B2347" s="259"/>
      <c r="C2347" s="259"/>
      <c r="D2347" s="259"/>
      <c r="E2347" s="259"/>
      <c r="F2347" s="270"/>
      <c r="G2347" s="259"/>
      <c r="H2347" s="259"/>
      <c r="I2347" s="259"/>
      <c r="J2347" s="259"/>
    </row>
    <row r="2348" spans="1:10">
      <c r="A2348" s="259"/>
      <c r="B2348" s="259"/>
      <c r="C2348" s="259"/>
      <c r="D2348" s="259"/>
      <c r="E2348" s="259"/>
      <c r="F2348" s="270"/>
      <c r="G2348" s="259"/>
      <c r="H2348" s="259"/>
      <c r="I2348" s="259"/>
      <c r="J2348" s="259"/>
    </row>
    <row r="2349" spans="1:10">
      <c r="A2349" s="259"/>
      <c r="B2349" s="259"/>
      <c r="C2349" s="259"/>
      <c r="D2349" s="259"/>
      <c r="E2349" s="259"/>
      <c r="F2349" s="270"/>
      <c r="G2349" s="259"/>
      <c r="H2349" s="259"/>
      <c r="I2349" s="259"/>
      <c r="J2349" s="259"/>
    </row>
    <row r="2350" spans="1:10">
      <c r="A2350" s="259"/>
      <c r="B2350" s="259"/>
      <c r="C2350" s="259"/>
      <c r="D2350" s="259"/>
      <c r="E2350" s="259"/>
      <c r="F2350" s="270"/>
      <c r="G2350" s="259"/>
      <c r="H2350" s="259"/>
      <c r="I2350" s="259"/>
      <c r="J2350" s="259"/>
    </row>
    <row r="2351" spans="1:10">
      <c r="A2351" s="259"/>
      <c r="B2351" s="259"/>
      <c r="C2351" s="259"/>
      <c r="D2351" s="259"/>
      <c r="E2351" s="259"/>
      <c r="F2351" s="270"/>
      <c r="G2351" s="259"/>
      <c r="H2351" s="259"/>
      <c r="I2351" s="259"/>
      <c r="J2351" s="259"/>
    </row>
    <row r="2352" spans="1:10">
      <c r="A2352" s="259"/>
      <c r="B2352" s="259"/>
      <c r="C2352" s="259"/>
      <c r="D2352" s="259"/>
      <c r="E2352" s="259"/>
      <c r="F2352" s="270"/>
      <c r="G2352" s="259"/>
      <c r="H2352" s="259"/>
      <c r="I2352" s="259"/>
      <c r="J2352" s="259"/>
    </row>
    <row r="2353" spans="1:10">
      <c r="A2353" s="259"/>
      <c r="B2353" s="259"/>
      <c r="C2353" s="259"/>
      <c r="D2353" s="259"/>
      <c r="E2353" s="259"/>
      <c r="F2353" s="270"/>
      <c r="G2353" s="259"/>
      <c r="H2353" s="259"/>
      <c r="I2353" s="259"/>
      <c r="J2353" s="259"/>
    </row>
    <row r="2354" spans="1:10">
      <c r="A2354" s="259"/>
      <c r="B2354" s="259"/>
      <c r="C2354" s="259"/>
      <c r="D2354" s="259"/>
      <c r="E2354" s="259"/>
      <c r="F2354" s="270"/>
      <c r="G2354" s="259"/>
      <c r="H2354" s="259"/>
      <c r="I2354" s="259"/>
      <c r="J2354" s="259"/>
    </row>
    <row r="2355" spans="1:10">
      <c r="A2355" s="259"/>
      <c r="B2355" s="259"/>
      <c r="C2355" s="259"/>
      <c r="D2355" s="259"/>
      <c r="E2355" s="259"/>
      <c r="F2355" s="270"/>
      <c r="G2355" s="259"/>
      <c r="H2355" s="259"/>
      <c r="I2355" s="259"/>
      <c r="J2355" s="259"/>
    </row>
    <row r="2356" spans="1:10">
      <c r="A2356" s="259"/>
      <c r="B2356" s="259"/>
      <c r="C2356" s="259"/>
      <c r="D2356" s="259"/>
      <c r="E2356" s="259"/>
      <c r="F2356" s="270"/>
      <c r="G2356" s="259"/>
      <c r="H2356" s="259"/>
      <c r="I2356" s="259"/>
      <c r="J2356" s="259"/>
    </row>
    <row r="2357" spans="1:10">
      <c r="A2357" s="259"/>
      <c r="B2357" s="259"/>
      <c r="C2357" s="259"/>
      <c r="D2357" s="259"/>
      <c r="E2357" s="259"/>
      <c r="F2357" s="270"/>
      <c r="G2357" s="259"/>
      <c r="H2357" s="259"/>
      <c r="I2357" s="259"/>
      <c r="J2357" s="259"/>
    </row>
    <row r="2358" spans="1:10">
      <c r="A2358" s="259"/>
      <c r="B2358" s="259"/>
      <c r="C2358" s="259"/>
      <c r="D2358" s="259"/>
      <c r="E2358" s="259"/>
      <c r="F2358" s="270"/>
      <c r="G2358" s="259"/>
      <c r="H2358" s="259"/>
      <c r="I2358" s="259"/>
      <c r="J2358" s="259"/>
    </row>
    <row r="2359" spans="1:10">
      <c r="A2359" s="259"/>
      <c r="B2359" s="259"/>
      <c r="C2359" s="259"/>
      <c r="D2359" s="259"/>
      <c r="E2359" s="259"/>
      <c r="F2359" s="270"/>
      <c r="G2359" s="259"/>
      <c r="H2359" s="259"/>
      <c r="I2359" s="259"/>
      <c r="J2359" s="259"/>
    </row>
    <row r="2360" spans="1:10">
      <c r="A2360" s="259"/>
      <c r="B2360" s="259"/>
      <c r="C2360" s="259"/>
      <c r="D2360" s="259"/>
      <c r="E2360" s="259"/>
      <c r="F2360" s="270"/>
      <c r="G2360" s="259"/>
      <c r="H2360" s="259"/>
      <c r="I2360" s="259"/>
      <c r="J2360" s="259"/>
    </row>
    <row r="2361" spans="1:10">
      <c r="A2361" s="259"/>
      <c r="B2361" s="259"/>
      <c r="C2361" s="259"/>
      <c r="D2361" s="259"/>
      <c r="E2361" s="259"/>
      <c r="F2361" s="270"/>
      <c r="G2361" s="259"/>
      <c r="H2361" s="259"/>
      <c r="I2361" s="259"/>
      <c r="J2361" s="259"/>
    </row>
    <row r="2362" spans="1:10">
      <c r="A2362" s="259"/>
      <c r="B2362" s="259"/>
      <c r="C2362" s="259"/>
      <c r="D2362" s="259"/>
      <c r="E2362" s="259"/>
      <c r="F2362" s="270"/>
      <c r="G2362" s="259"/>
      <c r="H2362" s="259"/>
      <c r="I2362" s="259"/>
      <c r="J2362" s="259"/>
    </row>
    <row r="2363" spans="1:10">
      <c r="A2363" s="259"/>
      <c r="B2363" s="259"/>
      <c r="C2363" s="259"/>
      <c r="D2363" s="259"/>
      <c r="E2363" s="259"/>
      <c r="F2363" s="270"/>
      <c r="G2363" s="259"/>
      <c r="H2363" s="259"/>
      <c r="I2363" s="259"/>
      <c r="J2363" s="259"/>
    </row>
    <row r="2364" spans="1:10">
      <c r="A2364" s="259"/>
      <c r="B2364" s="259"/>
      <c r="C2364" s="259"/>
      <c r="D2364" s="259"/>
      <c r="E2364" s="259"/>
      <c r="F2364" s="270"/>
      <c r="G2364" s="259"/>
      <c r="H2364" s="259"/>
      <c r="I2364" s="259"/>
      <c r="J2364" s="259"/>
    </row>
    <row r="2365" spans="1:10">
      <c r="A2365" s="259"/>
      <c r="B2365" s="259"/>
      <c r="C2365" s="259"/>
      <c r="D2365" s="259"/>
      <c r="E2365" s="259"/>
      <c r="F2365" s="270"/>
      <c r="G2365" s="259"/>
      <c r="H2365" s="259"/>
      <c r="I2365" s="259"/>
      <c r="J2365" s="259"/>
    </row>
    <row r="2366" spans="1:10">
      <c r="A2366" s="259"/>
      <c r="B2366" s="259"/>
      <c r="C2366" s="259"/>
      <c r="D2366" s="259"/>
      <c r="E2366" s="259"/>
      <c r="F2366" s="270"/>
      <c r="G2366" s="259"/>
      <c r="H2366" s="259"/>
      <c r="I2366" s="259"/>
      <c r="J2366" s="259"/>
    </row>
    <row r="2367" spans="1:10">
      <c r="A2367" s="259"/>
      <c r="B2367" s="259"/>
      <c r="C2367" s="259"/>
      <c r="D2367" s="259"/>
      <c r="E2367" s="259"/>
      <c r="F2367" s="270"/>
      <c r="G2367" s="259"/>
      <c r="H2367" s="259"/>
      <c r="I2367" s="259"/>
      <c r="J2367" s="259"/>
    </row>
    <row r="2368" spans="1:10">
      <c r="A2368" s="259"/>
      <c r="B2368" s="259"/>
      <c r="C2368" s="259"/>
      <c r="D2368" s="259"/>
      <c r="E2368" s="259"/>
      <c r="F2368" s="270"/>
      <c r="G2368" s="259"/>
      <c r="H2368" s="259"/>
      <c r="I2368" s="259"/>
      <c r="J2368" s="259"/>
    </row>
    <row r="2369" spans="1:10">
      <c r="A2369" s="259"/>
      <c r="B2369" s="259"/>
      <c r="C2369" s="259"/>
      <c r="D2369" s="259"/>
      <c r="E2369" s="259"/>
      <c r="F2369" s="270"/>
      <c r="G2369" s="259"/>
      <c r="H2369" s="259"/>
      <c r="I2369" s="259"/>
      <c r="J2369" s="259"/>
    </row>
    <row r="2370" spans="1:10">
      <c r="A2370" s="259"/>
      <c r="B2370" s="259"/>
      <c r="C2370" s="259"/>
      <c r="D2370" s="259"/>
      <c r="E2370" s="259"/>
      <c r="F2370" s="270"/>
      <c r="G2370" s="259"/>
      <c r="H2370" s="259"/>
      <c r="I2370" s="259"/>
      <c r="J2370" s="259"/>
    </row>
    <row r="2371" spans="1:10">
      <c r="A2371" s="259"/>
      <c r="B2371" s="259"/>
      <c r="C2371" s="259"/>
      <c r="D2371" s="259"/>
      <c r="E2371" s="259"/>
      <c r="F2371" s="270"/>
      <c r="G2371" s="259"/>
      <c r="H2371" s="259"/>
      <c r="I2371" s="259"/>
      <c r="J2371" s="259"/>
    </row>
    <row r="2372" spans="1:10">
      <c r="A2372" s="259"/>
      <c r="B2372" s="259"/>
      <c r="C2372" s="259"/>
      <c r="D2372" s="259"/>
      <c r="E2372" s="259"/>
      <c r="F2372" s="270"/>
      <c r="G2372" s="259"/>
      <c r="H2372" s="259"/>
      <c r="I2372" s="259"/>
      <c r="J2372" s="259"/>
    </row>
    <row r="2373" spans="1:10">
      <c r="A2373" s="259"/>
      <c r="B2373" s="259"/>
      <c r="C2373" s="259"/>
      <c r="D2373" s="259"/>
      <c r="E2373" s="259"/>
      <c r="F2373" s="270"/>
      <c r="G2373" s="259"/>
      <c r="H2373" s="259"/>
      <c r="I2373" s="259"/>
      <c r="J2373" s="259"/>
    </row>
    <row r="2374" spans="1:10">
      <c r="A2374" s="259"/>
      <c r="B2374" s="259"/>
      <c r="C2374" s="259"/>
      <c r="D2374" s="259"/>
      <c r="E2374" s="259"/>
      <c r="F2374" s="270"/>
      <c r="G2374" s="259"/>
      <c r="H2374" s="259"/>
      <c r="I2374" s="259"/>
      <c r="J2374" s="259"/>
    </row>
    <row r="2375" spans="1:10">
      <c r="A2375" s="259"/>
      <c r="B2375" s="259"/>
      <c r="C2375" s="259"/>
      <c r="D2375" s="259"/>
      <c r="E2375" s="259"/>
      <c r="F2375" s="270"/>
      <c r="G2375" s="259"/>
      <c r="H2375" s="259"/>
      <c r="I2375" s="259"/>
      <c r="J2375" s="259"/>
    </row>
    <row r="2376" spans="1:10">
      <c r="A2376" s="259"/>
      <c r="B2376" s="259"/>
      <c r="C2376" s="259"/>
      <c r="D2376" s="259"/>
      <c r="E2376" s="259"/>
      <c r="F2376" s="270"/>
      <c r="G2376" s="259"/>
      <c r="H2376" s="259"/>
      <c r="I2376" s="259"/>
      <c r="J2376" s="259"/>
    </row>
    <row r="2377" spans="1:10">
      <c r="A2377" s="259"/>
      <c r="B2377" s="259"/>
      <c r="C2377" s="259"/>
      <c r="D2377" s="259"/>
      <c r="E2377" s="259"/>
      <c r="F2377" s="270"/>
      <c r="G2377" s="259"/>
      <c r="H2377" s="259"/>
      <c r="I2377" s="259"/>
      <c r="J2377" s="259"/>
    </row>
    <row r="2378" spans="1:10">
      <c r="A2378" s="259"/>
      <c r="B2378" s="259"/>
      <c r="C2378" s="259"/>
      <c r="D2378" s="259"/>
      <c r="E2378" s="259"/>
      <c r="F2378" s="270"/>
      <c r="G2378" s="259"/>
      <c r="H2378" s="259"/>
      <c r="I2378" s="259"/>
      <c r="J2378" s="259"/>
    </row>
    <row r="2379" spans="1:10">
      <c r="A2379" s="259"/>
      <c r="B2379" s="259"/>
      <c r="C2379" s="259"/>
      <c r="D2379" s="259"/>
      <c r="E2379" s="259"/>
      <c r="F2379" s="270"/>
      <c r="G2379" s="259"/>
      <c r="H2379" s="259"/>
      <c r="I2379" s="259"/>
      <c r="J2379" s="259"/>
    </row>
    <row r="2380" spans="1:10">
      <c r="A2380" s="259"/>
      <c r="B2380" s="259"/>
      <c r="C2380" s="259"/>
      <c r="D2380" s="259"/>
      <c r="E2380" s="259"/>
      <c r="F2380" s="270"/>
      <c r="G2380" s="259"/>
      <c r="H2380" s="259"/>
      <c r="I2380" s="259"/>
      <c r="J2380" s="259"/>
    </row>
    <row r="2381" spans="1:10">
      <c r="A2381" s="259"/>
      <c r="B2381" s="259"/>
      <c r="C2381" s="259"/>
      <c r="D2381" s="259"/>
      <c r="E2381" s="259"/>
      <c r="F2381" s="270"/>
      <c r="G2381" s="259"/>
      <c r="H2381" s="259"/>
      <c r="I2381" s="259"/>
      <c r="J2381" s="259"/>
    </row>
    <row r="2382" spans="1:10">
      <c r="A2382" s="259"/>
      <c r="B2382" s="259"/>
      <c r="C2382" s="259"/>
      <c r="D2382" s="259"/>
      <c r="E2382" s="259"/>
      <c r="F2382" s="270"/>
      <c r="G2382" s="259"/>
      <c r="H2382" s="259"/>
      <c r="I2382" s="259"/>
      <c r="J2382" s="259"/>
    </row>
    <row r="2383" spans="1:10">
      <c r="A2383" s="259"/>
      <c r="B2383" s="259"/>
      <c r="C2383" s="259"/>
      <c r="D2383" s="259"/>
      <c r="E2383" s="259"/>
      <c r="F2383" s="270"/>
      <c r="G2383" s="259"/>
      <c r="H2383" s="259"/>
      <c r="I2383" s="259"/>
      <c r="J2383" s="259"/>
    </row>
    <row r="2384" spans="1:10">
      <c r="A2384" s="259"/>
      <c r="B2384" s="259"/>
      <c r="C2384" s="259"/>
      <c r="D2384" s="259"/>
      <c r="E2384" s="259"/>
      <c r="F2384" s="270"/>
      <c r="G2384" s="259"/>
      <c r="H2384" s="259"/>
      <c r="I2384" s="259"/>
      <c r="J2384" s="259"/>
    </row>
    <row r="2385" spans="1:10">
      <c r="A2385" s="259"/>
      <c r="B2385" s="259"/>
      <c r="C2385" s="259"/>
      <c r="D2385" s="259"/>
      <c r="E2385" s="259"/>
      <c r="F2385" s="270"/>
      <c r="G2385" s="259"/>
      <c r="H2385" s="259"/>
      <c r="I2385" s="259"/>
      <c r="J2385" s="259"/>
    </row>
    <row r="2386" spans="1:10">
      <c r="A2386" s="259"/>
      <c r="B2386" s="259"/>
      <c r="C2386" s="259"/>
      <c r="D2386" s="259"/>
      <c r="E2386" s="259"/>
      <c r="F2386" s="270"/>
      <c r="G2386" s="259"/>
      <c r="H2386" s="259"/>
      <c r="I2386" s="259"/>
      <c r="J2386" s="259"/>
    </row>
    <row r="2387" spans="1:10">
      <c r="A2387" s="259"/>
      <c r="B2387" s="259"/>
      <c r="C2387" s="259"/>
      <c r="D2387" s="259"/>
      <c r="E2387" s="259"/>
      <c r="F2387" s="270"/>
      <c r="G2387" s="259"/>
      <c r="H2387" s="259"/>
      <c r="I2387" s="259"/>
      <c r="J2387" s="259"/>
    </row>
    <row r="2388" spans="1:10">
      <c r="A2388" s="259"/>
      <c r="B2388" s="259"/>
      <c r="C2388" s="259"/>
      <c r="D2388" s="259"/>
      <c r="E2388" s="259"/>
      <c r="F2388" s="270"/>
      <c r="G2388" s="259"/>
      <c r="H2388" s="259"/>
      <c r="I2388" s="259"/>
      <c r="J2388" s="259"/>
    </row>
    <row r="2389" spans="1:10">
      <c r="A2389" s="259"/>
      <c r="B2389" s="259"/>
      <c r="C2389" s="259"/>
      <c r="D2389" s="259"/>
      <c r="E2389" s="259"/>
      <c r="F2389" s="270"/>
      <c r="G2389" s="259"/>
      <c r="H2389" s="259"/>
      <c r="I2389" s="259"/>
      <c r="J2389" s="259"/>
    </row>
    <row r="2390" spans="1:10">
      <c r="A2390" s="259"/>
      <c r="B2390" s="259"/>
      <c r="C2390" s="259"/>
      <c r="D2390" s="259"/>
      <c r="E2390" s="259"/>
      <c r="F2390" s="270"/>
      <c r="G2390" s="259"/>
      <c r="H2390" s="259"/>
      <c r="I2390" s="259"/>
      <c r="J2390" s="259"/>
    </row>
    <row r="2391" spans="1:10">
      <c r="A2391" s="259"/>
      <c r="B2391" s="259"/>
      <c r="C2391" s="259"/>
      <c r="D2391" s="259"/>
      <c r="E2391" s="259"/>
      <c r="F2391" s="270"/>
      <c r="G2391" s="259"/>
      <c r="H2391" s="259"/>
      <c r="I2391" s="259"/>
      <c r="J2391" s="259"/>
    </row>
    <row r="2392" spans="1:10">
      <c r="A2392" s="259"/>
      <c r="B2392" s="259"/>
      <c r="C2392" s="259"/>
      <c r="D2392" s="259"/>
      <c r="E2392" s="259"/>
      <c r="F2392" s="270"/>
      <c r="G2392" s="259"/>
      <c r="H2392" s="259"/>
      <c r="I2392" s="259"/>
      <c r="J2392" s="259"/>
    </row>
    <row r="2393" spans="1:10">
      <c r="A2393" s="259"/>
      <c r="B2393" s="259"/>
      <c r="C2393" s="259"/>
      <c r="D2393" s="259"/>
      <c r="E2393" s="259"/>
      <c r="F2393" s="270"/>
      <c r="G2393" s="259"/>
      <c r="H2393" s="259"/>
      <c r="I2393" s="259"/>
      <c r="J2393" s="259"/>
    </row>
    <row r="2394" spans="1:10">
      <c r="A2394" s="259"/>
      <c r="B2394" s="259"/>
      <c r="C2394" s="259"/>
      <c r="D2394" s="259"/>
      <c r="E2394" s="259"/>
      <c r="F2394" s="270"/>
      <c r="G2394" s="259"/>
      <c r="H2394" s="259"/>
      <c r="I2394" s="259"/>
      <c r="J2394" s="259"/>
    </row>
    <row r="2395" spans="1:10">
      <c r="A2395" s="259"/>
      <c r="B2395" s="259"/>
      <c r="C2395" s="259"/>
      <c r="D2395" s="259"/>
      <c r="E2395" s="259"/>
      <c r="F2395" s="270"/>
      <c r="G2395" s="259"/>
      <c r="H2395" s="259"/>
      <c r="I2395" s="259"/>
      <c r="J2395" s="259"/>
    </row>
    <row r="2396" spans="1:10">
      <c r="A2396" s="259"/>
      <c r="B2396" s="259"/>
      <c r="C2396" s="259"/>
      <c r="D2396" s="259"/>
      <c r="E2396" s="259"/>
      <c r="F2396" s="270"/>
      <c r="G2396" s="259"/>
      <c r="H2396" s="259"/>
      <c r="I2396" s="259"/>
      <c r="J2396" s="259"/>
    </row>
    <row r="2397" spans="1:10">
      <c r="A2397" s="259"/>
      <c r="B2397" s="259"/>
      <c r="C2397" s="259"/>
      <c r="D2397" s="259"/>
      <c r="E2397" s="259"/>
      <c r="F2397" s="270"/>
      <c r="G2397" s="259"/>
      <c r="H2397" s="259"/>
      <c r="I2397" s="259"/>
      <c r="J2397" s="259"/>
    </row>
    <row r="2398" spans="1:10">
      <c r="A2398" s="259"/>
      <c r="B2398" s="259"/>
      <c r="C2398" s="259"/>
      <c r="D2398" s="259"/>
      <c r="E2398" s="259"/>
      <c r="F2398" s="270"/>
      <c r="G2398" s="259"/>
      <c r="H2398" s="259"/>
      <c r="I2398" s="259"/>
      <c r="J2398" s="259"/>
    </row>
    <row r="2399" spans="1:10">
      <c r="A2399" s="259"/>
      <c r="B2399" s="259"/>
      <c r="C2399" s="259"/>
      <c r="D2399" s="259"/>
      <c r="E2399" s="259"/>
      <c r="F2399" s="270"/>
      <c r="G2399" s="259"/>
      <c r="H2399" s="259"/>
      <c r="I2399" s="259"/>
      <c r="J2399" s="259"/>
    </row>
    <row r="2400" spans="1:10">
      <c r="A2400" s="259"/>
      <c r="B2400" s="259"/>
      <c r="C2400" s="259"/>
      <c r="D2400" s="259"/>
      <c r="E2400" s="259"/>
      <c r="F2400" s="270"/>
      <c r="G2400" s="259"/>
      <c r="H2400" s="259"/>
      <c r="I2400" s="259"/>
      <c r="J2400" s="259"/>
    </row>
    <row r="2401" spans="1:10">
      <c r="A2401" s="259"/>
      <c r="B2401" s="259"/>
      <c r="C2401" s="259"/>
      <c r="D2401" s="259"/>
      <c r="E2401" s="259"/>
      <c r="F2401" s="270"/>
      <c r="G2401" s="259"/>
      <c r="H2401" s="259"/>
      <c r="I2401" s="259"/>
      <c r="J2401" s="259"/>
    </row>
    <row r="2402" spans="1:10">
      <c r="A2402" s="259"/>
      <c r="B2402" s="259"/>
      <c r="C2402" s="259"/>
      <c r="D2402" s="259"/>
      <c r="E2402" s="259"/>
      <c r="F2402" s="270"/>
      <c r="G2402" s="259"/>
      <c r="H2402" s="259"/>
      <c r="I2402" s="259"/>
      <c r="J2402" s="259"/>
    </row>
    <row r="2403" spans="1:10">
      <c r="A2403" s="259"/>
      <c r="B2403" s="259"/>
      <c r="C2403" s="259"/>
      <c r="D2403" s="259"/>
      <c r="E2403" s="259"/>
      <c r="F2403" s="270"/>
      <c r="G2403" s="259"/>
      <c r="H2403" s="259"/>
      <c r="I2403" s="259"/>
      <c r="J2403" s="259"/>
    </row>
    <row r="2404" spans="1:10">
      <c r="A2404" s="259"/>
      <c r="B2404" s="259"/>
      <c r="C2404" s="259"/>
      <c r="D2404" s="259"/>
      <c r="E2404" s="259"/>
      <c r="F2404" s="270"/>
      <c r="G2404" s="259"/>
      <c r="H2404" s="259"/>
      <c r="I2404" s="259"/>
      <c r="J2404" s="259"/>
    </row>
    <row r="2405" spans="1:10">
      <c r="A2405" s="259"/>
      <c r="B2405" s="259"/>
      <c r="C2405" s="259"/>
      <c r="D2405" s="259"/>
      <c r="E2405" s="259"/>
      <c r="F2405" s="270"/>
      <c r="G2405" s="259"/>
      <c r="H2405" s="259"/>
      <c r="I2405" s="259"/>
      <c r="J2405" s="259"/>
    </row>
    <row r="2406" spans="1:10">
      <c r="A2406" s="259"/>
      <c r="B2406" s="259"/>
      <c r="C2406" s="259"/>
      <c r="D2406" s="259"/>
      <c r="E2406" s="259"/>
      <c r="F2406" s="270"/>
      <c r="G2406" s="259"/>
      <c r="H2406" s="259"/>
      <c r="I2406" s="259"/>
      <c r="J2406" s="259"/>
    </row>
    <row r="2407" spans="1:10">
      <c r="A2407" s="259"/>
      <c r="B2407" s="259"/>
      <c r="C2407" s="259"/>
      <c r="D2407" s="259"/>
      <c r="E2407" s="259"/>
      <c r="F2407" s="270"/>
      <c r="G2407" s="259"/>
      <c r="H2407" s="259"/>
      <c r="I2407" s="259"/>
      <c r="J2407" s="259"/>
    </row>
    <row r="2408" spans="1:10">
      <c r="A2408" s="259"/>
      <c r="B2408" s="259"/>
      <c r="C2408" s="259"/>
      <c r="D2408" s="259"/>
      <c r="E2408" s="259"/>
      <c r="F2408" s="270"/>
      <c r="G2408" s="259"/>
      <c r="H2408" s="259"/>
      <c r="I2408" s="259"/>
      <c r="J2408" s="259"/>
    </row>
    <row r="2409" spans="1:10">
      <c r="A2409" s="259"/>
      <c r="B2409" s="259"/>
      <c r="C2409" s="259"/>
      <c r="D2409" s="259"/>
      <c r="E2409" s="259"/>
      <c r="F2409" s="270"/>
      <c r="G2409" s="259"/>
      <c r="H2409" s="259"/>
      <c r="I2409" s="259"/>
      <c r="J2409" s="259"/>
    </row>
    <row r="2410" spans="1:10">
      <c r="A2410" s="259"/>
      <c r="B2410" s="259"/>
      <c r="C2410" s="259"/>
      <c r="D2410" s="259"/>
      <c r="E2410" s="259"/>
      <c r="F2410" s="270"/>
      <c r="G2410" s="259"/>
      <c r="H2410" s="259"/>
      <c r="I2410" s="259"/>
      <c r="J2410" s="259"/>
    </row>
    <row r="2411" spans="1:10">
      <c r="A2411" s="259"/>
      <c r="B2411" s="259"/>
      <c r="C2411" s="259"/>
      <c r="D2411" s="259"/>
      <c r="E2411" s="259"/>
      <c r="F2411" s="270"/>
      <c r="G2411" s="259"/>
      <c r="H2411" s="259"/>
      <c r="I2411" s="259"/>
      <c r="J2411" s="259"/>
    </row>
    <row r="2412" spans="1:10">
      <c r="A2412" s="259"/>
      <c r="B2412" s="259"/>
      <c r="C2412" s="259"/>
      <c r="D2412" s="259"/>
      <c r="E2412" s="259"/>
      <c r="F2412" s="270"/>
      <c r="G2412" s="259"/>
      <c r="H2412" s="259"/>
      <c r="I2412" s="259"/>
      <c r="J2412" s="259"/>
    </row>
    <row r="2413" spans="1:10">
      <c r="A2413" s="259"/>
      <c r="B2413" s="259"/>
      <c r="C2413" s="259"/>
      <c r="D2413" s="259"/>
      <c r="E2413" s="259"/>
      <c r="F2413" s="270"/>
      <c r="G2413" s="259"/>
      <c r="H2413" s="259"/>
      <c r="I2413" s="259"/>
      <c r="J2413" s="259"/>
    </row>
    <row r="2414" spans="1:10">
      <c r="A2414" s="259"/>
      <c r="B2414" s="259"/>
      <c r="C2414" s="259"/>
      <c r="D2414" s="259"/>
      <c r="E2414" s="259"/>
      <c r="F2414" s="270"/>
      <c r="G2414" s="259"/>
      <c r="H2414" s="259"/>
      <c r="I2414" s="259"/>
      <c r="J2414" s="259"/>
    </row>
    <row r="2415" spans="1:10">
      <c r="A2415" s="259"/>
      <c r="B2415" s="259"/>
      <c r="C2415" s="259"/>
      <c r="D2415" s="259"/>
      <c r="E2415" s="259"/>
      <c r="F2415" s="270"/>
      <c r="G2415" s="259"/>
      <c r="H2415" s="259"/>
      <c r="I2415" s="259"/>
      <c r="J2415" s="259"/>
    </row>
    <row r="2416" spans="1:10">
      <c r="A2416" s="259"/>
      <c r="B2416" s="259"/>
      <c r="C2416" s="259"/>
      <c r="D2416" s="259"/>
      <c r="E2416" s="259"/>
      <c r="F2416" s="270"/>
      <c r="G2416" s="259"/>
      <c r="H2416" s="259"/>
      <c r="I2416" s="259"/>
      <c r="J2416" s="259"/>
    </row>
    <row r="2417" spans="1:10">
      <c r="A2417" s="259"/>
      <c r="B2417" s="259"/>
      <c r="C2417" s="259"/>
      <c r="D2417" s="259"/>
      <c r="E2417" s="259"/>
      <c r="F2417" s="270"/>
      <c r="G2417" s="259"/>
      <c r="H2417" s="259"/>
      <c r="I2417" s="259"/>
      <c r="J2417" s="259"/>
    </row>
    <row r="2418" spans="1:10">
      <c r="A2418" s="259"/>
      <c r="B2418" s="259"/>
      <c r="C2418" s="259"/>
      <c r="D2418" s="259"/>
      <c r="E2418" s="259"/>
      <c r="F2418" s="270"/>
      <c r="G2418" s="259"/>
      <c r="H2418" s="259"/>
      <c r="I2418" s="259"/>
      <c r="J2418" s="259"/>
    </row>
    <row r="2419" spans="1:10">
      <c r="A2419" s="259"/>
      <c r="B2419" s="259"/>
      <c r="C2419" s="259"/>
      <c r="D2419" s="259"/>
      <c r="E2419" s="259"/>
      <c r="F2419" s="270"/>
      <c r="G2419" s="259"/>
      <c r="H2419" s="259"/>
      <c r="I2419" s="259"/>
      <c r="J2419" s="259"/>
    </row>
    <row r="2420" spans="1:10">
      <c r="A2420" s="259"/>
      <c r="B2420" s="259"/>
      <c r="C2420" s="259"/>
      <c r="D2420" s="259"/>
      <c r="E2420" s="259"/>
      <c r="F2420" s="270"/>
      <c r="G2420" s="259"/>
      <c r="H2420" s="259"/>
      <c r="I2420" s="259"/>
      <c r="J2420" s="259"/>
    </row>
    <row r="2421" spans="1:10">
      <c r="A2421" s="259"/>
      <c r="B2421" s="259"/>
      <c r="C2421" s="259"/>
      <c r="D2421" s="259"/>
      <c r="E2421" s="259"/>
      <c r="F2421" s="270"/>
      <c r="G2421" s="259"/>
      <c r="H2421" s="259"/>
      <c r="I2421" s="259"/>
      <c r="J2421" s="259"/>
    </row>
    <row r="2422" spans="1:10">
      <c r="A2422" s="259"/>
      <c r="B2422" s="259"/>
      <c r="C2422" s="259"/>
      <c r="D2422" s="259"/>
      <c r="E2422" s="259"/>
      <c r="F2422" s="270"/>
      <c r="G2422" s="259"/>
      <c r="H2422" s="259"/>
      <c r="I2422" s="259"/>
      <c r="J2422" s="259"/>
    </row>
    <row r="2423" spans="1:10">
      <c r="A2423" s="259"/>
      <c r="B2423" s="259"/>
      <c r="C2423" s="259"/>
      <c r="D2423" s="259"/>
      <c r="E2423" s="259"/>
      <c r="F2423" s="270"/>
      <c r="G2423" s="259"/>
      <c r="H2423" s="259"/>
      <c r="I2423" s="259"/>
      <c r="J2423" s="259"/>
    </row>
    <row r="2424" spans="1:10">
      <c r="A2424" s="259"/>
      <c r="B2424" s="259"/>
      <c r="C2424" s="259"/>
      <c r="D2424" s="259"/>
      <c r="E2424" s="259"/>
      <c r="F2424" s="270"/>
      <c r="G2424" s="259"/>
      <c r="H2424" s="259"/>
      <c r="I2424" s="259"/>
      <c r="J2424" s="259"/>
    </row>
    <row r="2425" spans="1:10">
      <c r="A2425" s="259"/>
      <c r="B2425" s="259"/>
      <c r="C2425" s="259"/>
      <c r="D2425" s="259"/>
      <c r="E2425" s="259"/>
      <c r="F2425" s="270"/>
      <c r="G2425" s="259"/>
      <c r="H2425" s="259"/>
      <c r="I2425" s="259"/>
      <c r="J2425" s="259"/>
    </row>
    <row r="2426" spans="1:10">
      <c r="A2426" s="259"/>
      <c r="B2426" s="259"/>
      <c r="C2426" s="259"/>
      <c r="D2426" s="259"/>
      <c r="E2426" s="259"/>
      <c r="F2426" s="270"/>
      <c r="G2426" s="259"/>
      <c r="H2426" s="259"/>
      <c r="I2426" s="259"/>
      <c r="J2426" s="259"/>
    </row>
    <row r="2427" spans="1:10">
      <c r="A2427" s="259"/>
      <c r="B2427" s="259"/>
      <c r="C2427" s="259"/>
      <c r="D2427" s="259"/>
      <c r="E2427" s="259"/>
      <c r="F2427" s="270"/>
      <c r="G2427" s="259"/>
      <c r="H2427" s="259"/>
      <c r="I2427" s="259"/>
      <c r="J2427" s="259"/>
    </row>
    <row r="2428" spans="1:10">
      <c r="A2428" s="259"/>
      <c r="B2428" s="259"/>
      <c r="C2428" s="259"/>
      <c r="D2428" s="259"/>
      <c r="E2428" s="259"/>
      <c r="F2428" s="270"/>
      <c r="G2428" s="259"/>
      <c r="H2428" s="259"/>
      <c r="I2428" s="259"/>
      <c r="J2428" s="259"/>
    </row>
    <row r="2429" spans="1:10">
      <c r="A2429" s="259"/>
      <c r="B2429" s="259"/>
      <c r="C2429" s="259"/>
      <c r="D2429" s="259"/>
      <c r="E2429" s="259"/>
      <c r="F2429" s="270"/>
      <c r="G2429" s="259"/>
      <c r="H2429" s="259"/>
      <c r="I2429" s="259"/>
      <c r="J2429" s="259"/>
    </row>
    <row r="2430" spans="1:10">
      <c r="A2430" s="259"/>
      <c r="B2430" s="259"/>
      <c r="C2430" s="259"/>
      <c r="D2430" s="259"/>
      <c r="E2430" s="259"/>
      <c r="F2430" s="270"/>
      <c r="G2430" s="259"/>
      <c r="H2430" s="259"/>
      <c r="I2430" s="259"/>
      <c r="J2430" s="259"/>
    </row>
    <row r="2431" spans="1:10">
      <c r="A2431" s="259"/>
      <c r="B2431" s="259"/>
      <c r="C2431" s="259"/>
      <c r="D2431" s="259"/>
      <c r="E2431" s="259"/>
      <c r="F2431" s="270"/>
      <c r="G2431" s="259"/>
      <c r="H2431" s="259"/>
      <c r="I2431" s="259"/>
      <c r="J2431" s="259"/>
    </row>
    <row r="2432" spans="1:10">
      <c r="A2432" s="259"/>
      <c r="B2432" s="259"/>
      <c r="C2432" s="259"/>
      <c r="D2432" s="259"/>
      <c r="E2432" s="259"/>
      <c r="F2432" s="270"/>
      <c r="G2432" s="259"/>
      <c r="H2432" s="259"/>
      <c r="I2432" s="259"/>
      <c r="J2432" s="259"/>
    </row>
    <row r="2433" spans="1:10">
      <c r="A2433" s="259"/>
      <c r="B2433" s="259"/>
      <c r="C2433" s="259"/>
      <c r="D2433" s="259"/>
      <c r="E2433" s="259"/>
      <c r="F2433" s="270"/>
      <c r="G2433" s="259"/>
      <c r="H2433" s="259"/>
      <c r="I2433" s="259"/>
      <c r="J2433" s="259"/>
    </row>
    <row r="2434" spans="1:10">
      <c r="A2434" s="259"/>
      <c r="B2434" s="259"/>
      <c r="C2434" s="259"/>
      <c r="D2434" s="259"/>
      <c r="E2434" s="259"/>
      <c r="F2434" s="270"/>
      <c r="G2434" s="259"/>
      <c r="H2434" s="259"/>
      <c r="I2434" s="259"/>
      <c r="J2434" s="259"/>
    </row>
    <row r="2435" spans="1:10">
      <c r="A2435" s="259"/>
      <c r="B2435" s="259"/>
      <c r="C2435" s="259"/>
      <c r="D2435" s="259"/>
      <c r="E2435" s="259"/>
      <c r="F2435" s="270"/>
      <c r="G2435" s="259"/>
      <c r="H2435" s="259"/>
      <c r="I2435" s="259"/>
      <c r="J2435" s="259"/>
    </row>
    <row r="2436" spans="1:10">
      <c r="A2436" s="259"/>
      <c r="B2436" s="259"/>
      <c r="C2436" s="259"/>
      <c r="D2436" s="259"/>
      <c r="E2436" s="259"/>
      <c r="F2436" s="270"/>
      <c r="G2436" s="259"/>
      <c r="H2436" s="259"/>
      <c r="I2436" s="259"/>
      <c r="J2436" s="259"/>
    </row>
    <row r="2437" spans="1:10">
      <c r="A2437" s="259"/>
      <c r="B2437" s="259"/>
      <c r="C2437" s="259"/>
      <c r="D2437" s="259"/>
      <c r="E2437" s="259"/>
      <c r="F2437" s="270"/>
      <c r="G2437" s="259"/>
      <c r="H2437" s="259"/>
      <c r="I2437" s="259"/>
      <c r="J2437" s="259"/>
    </row>
    <row r="2438" spans="1:10">
      <c r="A2438" s="259"/>
      <c r="B2438" s="259"/>
      <c r="C2438" s="259"/>
      <c r="D2438" s="259"/>
      <c r="E2438" s="259"/>
      <c r="F2438" s="270"/>
      <c r="G2438" s="259"/>
      <c r="H2438" s="259"/>
      <c r="I2438" s="259"/>
      <c r="J2438" s="259"/>
    </row>
    <row r="2439" spans="1:10">
      <c r="A2439" s="259"/>
      <c r="B2439" s="259"/>
      <c r="C2439" s="259"/>
      <c r="D2439" s="259"/>
      <c r="E2439" s="259"/>
      <c r="F2439" s="270"/>
      <c r="G2439" s="259"/>
      <c r="H2439" s="259"/>
      <c r="I2439" s="259"/>
      <c r="J2439" s="259"/>
    </row>
    <row r="2440" spans="1:10">
      <c r="A2440" s="259"/>
      <c r="B2440" s="259"/>
      <c r="C2440" s="259"/>
      <c r="D2440" s="259"/>
      <c r="E2440" s="259"/>
      <c r="F2440" s="270"/>
      <c r="G2440" s="259"/>
      <c r="H2440" s="259"/>
      <c r="I2440" s="259"/>
      <c r="J2440" s="259"/>
    </row>
    <row r="2441" spans="1:10">
      <c r="A2441" s="259"/>
      <c r="B2441" s="259"/>
      <c r="C2441" s="259"/>
      <c r="D2441" s="259"/>
      <c r="E2441" s="259"/>
      <c r="F2441" s="270"/>
      <c r="G2441" s="259"/>
      <c r="H2441" s="259"/>
      <c r="I2441" s="259"/>
      <c r="J2441" s="259"/>
    </row>
    <row r="2442" spans="1:10">
      <c r="A2442" s="259"/>
      <c r="B2442" s="259"/>
      <c r="C2442" s="259"/>
      <c r="D2442" s="259"/>
      <c r="E2442" s="259"/>
      <c r="F2442" s="270"/>
      <c r="G2442" s="259"/>
      <c r="H2442" s="259"/>
      <c r="I2442" s="259"/>
      <c r="J2442" s="259"/>
    </row>
    <row r="2443" spans="1:10">
      <c r="A2443" s="259"/>
      <c r="B2443" s="259"/>
      <c r="C2443" s="259"/>
      <c r="D2443" s="259"/>
      <c r="E2443" s="259"/>
      <c r="F2443" s="270"/>
      <c r="G2443" s="259"/>
      <c r="H2443" s="259"/>
      <c r="I2443" s="259"/>
      <c r="J2443" s="259"/>
    </row>
    <row r="2444" spans="1:10">
      <c r="A2444" s="259"/>
      <c r="B2444" s="259"/>
      <c r="C2444" s="259"/>
      <c r="D2444" s="259"/>
      <c r="E2444" s="259"/>
      <c r="F2444" s="270"/>
      <c r="G2444" s="259"/>
      <c r="H2444" s="259"/>
      <c r="I2444" s="259"/>
      <c r="J2444" s="259"/>
    </row>
    <row r="2445" spans="1:10">
      <c r="A2445" s="259"/>
      <c r="B2445" s="259"/>
      <c r="C2445" s="259"/>
      <c r="D2445" s="259"/>
      <c r="E2445" s="259"/>
      <c r="F2445" s="270"/>
      <c r="G2445" s="259"/>
      <c r="H2445" s="259"/>
      <c r="I2445" s="259"/>
      <c r="J2445" s="259"/>
    </row>
    <row r="2446" spans="1:10">
      <c r="A2446" s="259"/>
      <c r="B2446" s="259"/>
      <c r="C2446" s="259"/>
      <c r="D2446" s="259"/>
      <c r="E2446" s="259"/>
      <c r="F2446" s="270"/>
      <c r="G2446" s="259"/>
      <c r="H2446" s="259"/>
      <c r="I2446" s="259"/>
      <c r="J2446" s="259"/>
    </row>
    <row r="2447" spans="1:10">
      <c r="A2447" s="259"/>
      <c r="B2447" s="259"/>
      <c r="C2447" s="259"/>
      <c r="D2447" s="259"/>
      <c r="E2447" s="259"/>
      <c r="F2447" s="270"/>
      <c r="G2447" s="259"/>
      <c r="H2447" s="259"/>
      <c r="I2447" s="259"/>
      <c r="J2447" s="259"/>
    </row>
    <row r="2448" spans="1:10">
      <c r="A2448" s="259"/>
      <c r="B2448" s="259"/>
      <c r="C2448" s="259"/>
      <c r="D2448" s="259"/>
      <c r="E2448" s="259"/>
      <c r="F2448" s="270"/>
      <c r="G2448" s="259"/>
      <c r="H2448" s="259"/>
      <c r="I2448" s="259"/>
      <c r="J2448" s="259"/>
    </row>
    <row r="2449" spans="1:10">
      <c r="A2449" s="259"/>
      <c r="B2449" s="259"/>
      <c r="C2449" s="259"/>
      <c r="D2449" s="259"/>
      <c r="E2449" s="259"/>
      <c r="F2449" s="270"/>
      <c r="G2449" s="259"/>
      <c r="H2449" s="259"/>
      <c r="I2449" s="259"/>
      <c r="J2449" s="259"/>
    </row>
    <row r="2450" spans="1:10">
      <c r="A2450" s="259"/>
      <c r="B2450" s="259"/>
      <c r="C2450" s="259"/>
      <c r="D2450" s="259"/>
      <c r="E2450" s="259"/>
      <c r="F2450" s="270"/>
      <c r="G2450" s="259"/>
      <c r="H2450" s="259"/>
      <c r="I2450" s="259"/>
      <c r="J2450" s="259"/>
    </row>
    <row r="2451" spans="1:10">
      <c r="A2451" s="259"/>
      <c r="B2451" s="259"/>
      <c r="C2451" s="259"/>
      <c r="D2451" s="259"/>
      <c r="E2451" s="259"/>
      <c r="F2451" s="270"/>
      <c r="G2451" s="259"/>
      <c r="H2451" s="259"/>
      <c r="I2451" s="259"/>
      <c r="J2451" s="259"/>
    </row>
    <row r="2452" spans="1:10">
      <c r="A2452" s="259"/>
      <c r="B2452" s="259"/>
      <c r="C2452" s="259"/>
      <c r="D2452" s="259"/>
      <c r="E2452" s="259"/>
      <c r="F2452" s="270"/>
      <c r="G2452" s="259"/>
      <c r="H2452" s="259"/>
      <c r="I2452" s="259"/>
      <c r="J2452" s="259"/>
    </row>
    <row r="2453" spans="1:10">
      <c r="A2453" s="259"/>
      <c r="B2453" s="259"/>
      <c r="C2453" s="259"/>
      <c r="D2453" s="259"/>
      <c r="E2453" s="259"/>
      <c r="F2453" s="270"/>
      <c r="G2453" s="259"/>
      <c r="H2453" s="259"/>
      <c r="I2453" s="259"/>
      <c r="J2453" s="259"/>
    </row>
    <row r="2454" spans="1:10">
      <c r="A2454" s="259"/>
      <c r="B2454" s="259"/>
      <c r="C2454" s="259"/>
      <c r="D2454" s="259"/>
      <c r="E2454" s="259"/>
      <c r="F2454" s="270"/>
      <c r="G2454" s="259"/>
      <c r="H2454" s="259"/>
      <c r="I2454" s="259"/>
      <c r="J2454" s="259"/>
    </row>
    <row r="2455" spans="1:10">
      <c r="A2455" s="259"/>
      <c r="B2455" s="259"/>
      <c r="C2455" s="259"/>
      <c r="D2455" s="259"/>
      <c r="E2455" s="259"/>
      <c r="F2455" s="270"/>
      <c r="G2455" s="259"/>
      <c r="H2455" s="259"/>
      <c r="I2455" s="259"/>
      <c r="J2455" s="259"/>
    </row>
    <row r="2456" spans="1:10">
      <c r="A2456" s="259"/>
      <c r="B2456" s="259"/>
      <c r="C2456" s="259"/>
      <c r="D2456" s="259"/>
      <c r="E2456" s="259"/>
      <c r="F2456" s="270"/>
      <c r="G2456" s="259"/>
      <c r="H2456" s="259"/>
      <c r="I2456" s="259"/>
      <c r="J2456" s="259"/>
    </row>
    <row r="2457" spans="1:10">
      <c r="A2457" s="259"/>
      <c r="B2457" s="259"/>
      <c r="C2457" s="259"/>
      <c r="D2457" s="259"/>
      <c r="E2457" s="259"/>
      <c r="F2457" s="270"/>
      <c r="G2457" s="259"/>
      <c r="H2457" s="259"/>
      <c r="I2457" s="259"/>
      <c r="J2457" s="259"/>
    </row>
    <row r="2458" spans="1:10">
      <c r="A2458" s="259"/>
      <c r="B2458" s="259"/>
      <c r="C2458" s="259"/>
      <c r="D2458" s="259"/>
      <c r="E2458" s="259"/>
      <c r="F2458" s="270"/>
      <c r="G2458" s="259"/>
      <c r="H2458" s="259"/>
      <c r="I2458" s="259"/>
      <c r="J2458" s="259"/>
    </row>
    <row r="2459" spans="1:10">
      <c r="A2459" s="259"/>
      <c r="B2459" s="259"/>
      <c r="C2459" s="259"/>
      <c r="D2459" s="259"/>
      <c r="E2459" s="259"/>
      <c r="F2459" s="270"/>
      <c r="G2459" s="259"/>
      <c r="H2459" s="259"/>
      <c r="I2459" s="259"/>
      <c r="J2459" s="259"/>
    </row>
    <row r="2460" spans="1:10">
      <c r="A2460" s="259"/>
      <c r="B2460" s="259"/>
      <c r="C2460" s="259"/>
      <c r="D2460" s="259"/>
      <c r="E2460" s="259"/>
      <c r="F2460" s="270"/>
      <c r="G2460" s="259"/>
      <c r="H2460" s="259"/>
      <c r="I2460" s="259"/>
      <c r="J2460" s="259"/>
    </row>
    <row r="2461" spans="1:10">
      <c r="A2461" s="259"/>
      <c r="B2461" s="259"/>
      <c r="C2461" s="259"/>
      <c r="D2461" s="259"/>
      <c r="E2461" s="259"/>
      <c r="F2461" s="270"/>
      <c r="G2461" s="259"/>
      <c r="H2461" s="259"/>
      <c r="I2461" s="259"/>
      <c r="J2461" s="259"/>
    </row>
    <row r="2462" spans="1:10">
      <c r="A2462" s="259"/>
      <c r="B2462" s="259"/>
      <c r="C2462" s="259"/>
      <c r="D2462" s="259"/>
      <c r="E2462" s="259"/>
      <c r="F2462" s="270"/>
      <c r="G2462" s="259"/>
      <c r="H2462" s="259"/>
      <c r="I2462" s="259"/>
      <c r="J2462" s="259"/>
    </row>
    <row r="2463" spans="1:10">
      <c r="A2463" s="259"/>
      <c r="B2463" s="259"/>
      <c r="C2463" s="259"/>
      <c r="D2463" s="259"/>
      <c r="E2463" s="259"/>
      <c r="F2463" s="270"/>
      <c r="G2463" s="259"/>
      <c r="H2463" s="259"/>
      <c r="I2463" s="259"/>
      <c r="J2463" s="259"/>
    </row>
    <row r="2464" spans="1:10">
      <c r="A2464" s="259"/>
      <c r="B2464" s="259"/>
      <c r="C2464" s="259"/>
      <c r="D2464" s="259"/>
      <c r="E2464" s="259"/>
      <c r="F2464" s="270"/>
      <c r="G2464" s="259"/>
      <c r="H2464" s="259"/>
      <c r="I2464" s="259"/>
      <c r="J2464" s="259"/>
    </row>
    <row r="2465" spans="1:10">
      <c r="A2465" s="259"/>
      <c r="B2465" s="259"/>
      <c r="C2465" s="259"/>
      <c r="D2465" s="259"/>
      <c r="E2465" s="259"/>
      <c r="F2465" s="270"/>
      <c r="G2465" s="259"/>
      <c r="H2465" s="259"/>
      <c r="I2465" s="259"/>
      <c r="J2465" s="259"/>
    </row>
    <row r="2466" spans="1:10">
      <c r="A2466" s="259"/>
      <c r="B2466" s="259"/>
      <c r="C2466" s="259"/>
      <c r="D2466" s="259"/>
      <c r="E2466" s="259"/>
      <c r="F2466" s="270"/>
      <c r="G2466" s="259"/>
      <c r="H2466" s="259"/>
      <c r="I2466" s="259"/>
      <c r="J2466" s="259"/>
    </row>
    <row r="2467" spans="1:10">
      <c r="A2467" s="259"/>
      <c r="B2467" s="259"/>
      <c r="C2467" s="259"/>
      <c r="D2467" s="259"/>
      <c r="E2467" s="259"/>
      <c r="F2467" s="270"/>
      <c r="G2467" s="259"/>
      <c r="H2467" s="259"/>
      <c r="I2467" s="259"/>
      <c r="J2467" s="259"/>
    </row>
    <row r="2468" spans="1:10">
      <c r="A2468" s="259"/>
      <c r="B2468" s="259"/>
      <c r="C2468" s="259"/>
      <c r="D2468" s="259"/>
      <c r="E2468" s="259"/>
      <c r="F2468" s="270"/>
      <c r="G2468" s="259"/>
      <c r="H2468" s="259"/>
      <c r="I2468" s="259"/>
      <c r="J2468" s="259"/>
    </row>
    <row r="2469" spans="1:10">
      <c r="A2469" s="259"/>
      <c r="B2469" s="259"/>
      <c r="C2469" s="259"/>
      <c r="D2469" s="259"/>
      <c r="E2469" s="259"/>
      <c r="F2469" s="270"/>
      <c r="G2469" s="259"/>
      <c r="H2469" s="259"/>
      <c r="I2469" s="259"/>
      <c r="J2469" s="259"/>
    </row>
    <row r="2470" spans="1:10">
      <c r="A2470" s="259"/>
      <c r="B2470" s="259"/>
      <c r="C2470" s="259"/>
      <c r="D2470" s="259"/>
      <c r="E2470" s="259"/>
      <c r="F2470" s="270"/>
      <c r="G2470" s="259"/>
      <c r="H2470" s="259"/>
      <c r="I2470" s="259"/>
      <c r="J2470" s="259"/>
    </row>
    <row r="2471" spans="1:10">
      <c r="A2471" s="259"/>
      <c r="B2471" s="259"/>
      <c r="C2471" s="259"/>
      <c r="D2471" s="259"/>
      <c r="E2471" s="259"/>
      <c r="F2471" s="270"/>
      <c r="G2471" s="259"/>
      <c r="H2471" s="259"/>
      <c r="I2471" s="259"/>
      <c r="J2471" s="259"/>
    </row>
    <row r="2472" spans="1:10">
      <c r="A2472" s="259"/>
      <c r="B2472" s="259"/>
      <c r="C2472" s="259"/>
      <c r="D2472" s="259"/>
      <c r="E2472" s="259"/>
      <c r="F2472" s="270"/>
      <c r="G2472" s="259"/>
      <c r="H2472" s="259"/>
      <c r="I2472" s="259"/>
      <c r="J2472" s="259"/>
    </row>
    <row r="2473" spans="1:10">
      <c r="A2473" s="259"/>
      <c r="B2473" s="259"/>
      <c r="C2473" s="259"/>
      <c r="D2473" s="259"/>
      <c r="E2473" s="259"/>
      <c r="F2473" s="270"/>
      <c r="G2473" s="259"/>
      <c r="H2473" s="259"/>
      <c r="I2473" s="259"/>
      <c r="J2473" s="259"/>
    </row>
    <row r="2474" spans="1:10">
      <c r="A2474" s="259"/>
      <c r="B2474" s="259"/>
      <c r="C2474" s="259"/>
      <c r="D2474" s="259"/>
      <c r="E2474" s="259"/>
      <c r="F2474" s="270"/>
      <c r="G2474" s="259"/>
      <c r="H2474" s="259"/>
      <c r="I2474" s="259"/>
      <c r="J2474" s="259"/>
    </row>
    <row r="2475" spans="1:10">
      <c r="A2475" s="259"/>
      <c r="B2475" s="259"/>
      <c r="C2475" s="259"/>
      <c r="D2475" s="259"/>
      <c r="E2475" s="259"/>
      <c r="F2475" s="270"/>
      <c r="G2475" s="259"/>
      <c r="H2475" s="259"/>
      <c r="I2475" s="259"/>
      <c r="J2475" s="259"/>
    </row>
    <row r="2476" spans="1:10">
      <c r="A2476" s="259"/>
      <c r="B2476" s="259"/>
      <c r="C2476" s="259"/>
      <c r="D2476" s="259"/>
      <c r="E2476" s="259"/>
      <c r="F2476" s="270"/>
      <c r="G2476" s="259"/>
      <c r="H2476" s="259"/>
      <c r="I2476" s="259"/>
      <c r="J2476" s="259"/>
    </row>
    <row r="2477" spans="1:10">
      <c r="A2477" s="259"/>
      <c r="B2477" s="259"/>
      <c r="C2477" s="259"/>
      <c r="D2477" s="259"/>
      <c r="E2477" s="259"/>
      <c r="F2477" s="270"/>
      <c r="G2477" s="259"/>
      <c r="H2477" s="259"/>
      <c r="I2477" s="259"/>
      <c r="J2477" s="259"/>
    </row>
    <row r="2478" spans="1:10">
      <c r="A2478" s="259"/>
      <c r="B2478" s="259"/>
      <c r="C2478" s="259"/>
      <c r="D2478" s="259"/>
      <c r="E2478" s="259"/>
      <c r="F2478" s="270"/>
      <c r="G2478" s="259"/>
      <c r="H2478" s="259"/>
      <c r="I2478" s="259"/>
      <c r="J2478" s="259"/>
    </row>
    <row r="2479" spans="1:10">
      <c r="A2479" s="259"/>
      <c r="B2479" s="259"/>
      <c r="C2479" s="259"/>
      <c r="D2479" s="259"/>
      <c r="E2479" s="259"/>
      <c r="F2479" s="270"/>
      <c r="G2479" s="259"/>
      <c r="H2479" s="259"/>
      <c r="I2479" s="259"/>
      <c r="J2479" s="259"/>
    </row>
    <row r="2480" spans="1:10">
      <c r="A2480" s="259"/>
      <c r="B2480" s="259"/>
      <c r="C2480" s="259"/>
      <c r="D2480" s="259"/>
      <c r="E2480" s="259"/>
      <c r="F2480" s="270"/>
      <c r="G2480" s="259"/>
      <c r="H2480" s="259"/>
      <c r="I2480" s="259"/>
      <c r="J2480" s="259"/>
    </row>
    <row r="2481" spans="1:10">
      <c r="A2481" s="259"/>
      <c r="B2481" s="259"/>
      <c r="C2481" s="259"/>
      <c r="D2481" s="259"/>
      <c r="E2481" s="259"/>
      <c r="F2481" s="270"/>
      <c r="G2481" s="259"/>
      <c r="H2481" s="259"/>
      <c r="I2481" s="259"/>
      <c r="J2481" s="259"/>
    </row>
    <row r="2482" spans="1:10">
      <c r="A2482" s="259"/>
      <c r="B2482" s="259"/>
      <c r="C2482" s="259"/>
      <c r="D2482" s="259"/>
      <c r="E2482" s="259"/>
      <c r="F2482" s="270"/>
      <c r="G2482" s="259"/>
      <c r="H2482" s="259"/>
      <c r="I2482" s="259"/>
      <c r="J2482" s="259"/>
    </row>
    <row r="2483" spans="1:10">
      <c r="A2483" s="259"/>
      <c r="B2483" s="259"/>
      <c r="C2483" s="259"/>
      <c r="D2483" s="259"/>
      <c r="E2483" s="259"/>
      <c r="F2483" s="270"/>
      <c r="G2483" s="259"/>
      <c r="H2483" s="259"/>
      <c r="I2483" s="259"/>
      <c r="J2483" s="259"/>
    </row>
    <row r="2484" spans="1:10">
      <c r="A2484" s="259"/>
      <c r="B2484" s="259"/>
      <c r="C2484" s="259"/>
      <c r="D2484" s="259"/>
      <c r="E2484" s="259"/>
      <c r="F2484" s="270"/>
      <c r="G2484" s="259"/>
      <c r="H2484" s="259"/>
      <c r="I2484" s="259"/>
      <c r="J2484" s="259"/>
    </row>
    <row r="2485" spans="1:10">
      <c r="A2485" s="259"/>
      <c r="B2485" s="259"/>
      <c r="C2485" s="259"/>
      <c r="D2485" s="259"/>
      <c r="E2485" s="259"/>
      <c r="F2485" s="270"/>
      <c r="G2485" s="259"/>
      <c r="H2485" s="259"/>
      <c r="I2485" s="259"/>
      <c r="J2485" s="259"/>
    </row>
    <row r="2486" spans="1:10">
      <c r="A2486" s="259"/>
      <c r="B2486" s="259"/>
      <c r="C2486" s="259"/>
      <c r="D2486" s="259"/>
      <c r="E2486" s="259"/>
      <c r="F2486" s="270"/>
      <c r="G2486" s="259"/>
      <c r="H2486" s="259"/>
      <c r="I2486" s="259"/>
      <c r="J2486" s="259"/>
    </row>
    <row r="2487" spans="1:10">
      <c r="A2487" s="259"/>
      <c r="B2487" s="259"/>
      <c r="C2487" s="259"/>
      <c r="D2487" s="259"/>
      <c r="E2487" s="259"/>
      <c r="F2487" s="270"/>
      <c r="G2487" s="259"/>
      <c r="H2487" s="259"/>
      <c r="I2487" s="259"/>
      <c r="J2487" s="259"/>
    </row>
    <row r="2488" spans="1:10">
      <c r="A2488" s="259"/>
      <c r="B2488" s="259"/>
      <c r="C2488" s="259"/>
      <c r="D2488" s="259"/>
      <c r="E2488" s="259"/>
      <c r="F2488" s="270"/>
      <c r="G2488" s="259"/>
      <c r="H2488" s="259"/>
      <c r="I2488" s="259"/>
      <c r="J2488" s="259"/>
    </row>
    <row r="2489" spans="1:10">
      <c r="A2489" s="259"/>
      <c r="B2489" s="259"/>
      <c r="C2489" s="259"/>
      <c r="D2489" s="259"/>
      <c r="E2489" s="259"/>
      <c r="F2489" s="270"/>
      <c r="G2489" s="259"/>
      <c r="H2489" s="259"/>
      <c r="I2489" s="259"/>
      <c r="J2489" s="259"/>
    </row>
    <row r="2490" spans="1:10">
      <c r="A2490" s="259"/>
      <c r="B2490" s="259"/>
      <c r="C2490" s="259"/>
      <c r="D2490" s="259"/>
      <c r="E2490" s="259"/>
      <c r="F2490" s="270"/>
      <c r="G2490" s="259"/>
      <c r="H2490" s="259"/>
      <c r="I2490" s="259"/>
      <c r="J2490" s="259"/>
    </row>
    <row r="2491" spans="1:10">
      <c r="A2491" s="259"/>
      <c r="B2491" s="259"/>
      <c r="C2491" s="259"/>
      <c r="D2491" s="259"/>
      <c r="E2491" s="259"/>
      <c r="F2491" s="270"/>
      <c r="G2491" s="259"/>
      <c r="H2491" s="259"/>
      <c r="I2491" s="259"/>
      <c r="J2491" s="259"/>
    </row>
    <row r="2492" spans="1:10">
      <c r="A2492" s="259"/>
      <c r="B2492" s="259"/>
      <c r="C2492" s="259"/>
      <c r="D2492" s="259"/>
      <c r="E2492" s="259"/>
      <c r="F2492" s="270"/>
      <c r="G2492" s="259"/>
      <c r="H2492" s="259"/>
      <c r="I2492" s="259"/>
      <c r="J2492" s="259"/>
    </row>
    <row r="2493" spans="1:10">
      <c r="A2493" s="259"/>
      <c r="B2493" s="259"/>
      <c r="C2493" s="259"/>
      <c r="D2493" s="259"/>
      <c r="E2493" s="259"/>
      <c r="F2493" s="270"/>
      <c r="G2493" s="259"/>
      <c r="H2493" s="259"/>
      <c r="I2493" s="259"/>
      <c r="J2493" s="259"/>
    </row>
    <row r="2494" spans="1:10">
      <c r="A2494" s="259"/>
      <c r="B2494" s="259"/>
      <c r="C2494" s="259"/>
      <c r="D2494" s="259"/>
      <c r="E2494" s="259"/>
      <c r="F2494" s="270"/>
      <c r="G2494" s="259"/>
      <c r="H2494" s="259"/>
      <c r="I2494" s="259"/>
      <c r="J2494" s="259"/>
    </row>
    <row r="2495" spans="1:10">
      <c r="A2495" s="259"/>
      <c r="B2495" s="259"/>
      <c r="C2495" s="259"/>
      <c r="D2495" s="259"/>
      <c r="E2495" s="259"/>
      <c r="F2495" s="270"/>
      <c r="G2495" s="259"/>
      <c r="H2495" s="259"/>
      <c r="I2495" s="259"/>
      <c r="J2495" s="259"/>
    </row>
    <row r="2496" spans="1:10">
      <c r="A2496" s="259"/>
      <c r="B2496" s="259"/>
      <c r="C2496" s="259"/>
      <c r="D2496" s="259"/>
      <c r="E2496" s="259"/>
      <c r="F2496" s="270"/>
      <c r="G2496" s="259"/>
      <c r="H2496" s="259"/>
      <c r="I2496" s="259"/>
      <c r="J2496" s="259"/>
    </row>
    <row r="2497" spans="1:10">
      <c r="A2497" s="259"/>
      <c r="B2497" s="259"/>
      <c r="C2497" s="259"/>
      <c r="D2497" s="259"/>
      <c r="E2497" s="259"/>
      <c r="F2497" s="270"/>
      <c r="G2497" s="259"/>
      <c r="H2497" s="259"/>
      <c r="I2497" s="259"/>
      <c r="J2497" s="259"/>
    </row>
    <row r="2498" spans="1:10">
      <c r="A2498" s="259"/>
      <c r="B2498" s="259"/>
      <c r="C2498" s="259"/>
      <c r="D2498" s="259"/>
      <c r="E2498" s="259"/>
      <c r="F2498" s="270"/>
      <c r="G2498" s="259"/>
      <c r="H2498" s="259"/>
      <c r="I2498" s="259"/>
      <c r="J2498" s="259"/>
    </row>
    <row r="2499" spans="1:10">
      <c r="A2499" s="259"/>
      <c r="B2499" s="259"/>
      <c r="C2499" s="259"/>
      <c r="D2499" s="259"/>
      <c r="E2499" s="259"/>
      <c r="F2499" s="270"/>
      <c r="G2499" s="259"/>
      <c r="H2499" s="259"/>
      <c r="I2499" s="259"/>
      <c r="J2499" s="259"/>
    </row>
    <row r="2500" spans="1:10">
      <c r="A2500" s="259"/>
      <c r="B2500" s="259"/>
      <c r="C2500" s="259"/>
      <c r="D2500" s="259"/>
      <c r="E2500" s="259"/>
      <c r="F2500" s="270"/>
      <c r="G2500" s="259"/>
      <c r="H2500" s="259"/>
      <c r="I2500" s="259"/>
      <c r="J2500" s="259"/>
    </row>
    <row r="2501" spans="1:10">
      <c r="A2501" s="259"/>
      <c r="B2501" s="259"/>
      <c r="C2501" s="259"/>
      <c r="D2501" s="259"/>
      <c r="E2501" s="259"/>
      <c r="F2501" s="270"/>
      <c r="G2501" s="259"/>
      <c r="H2501" s="259"/>
      <c r="I2501" s="259"/>
      <c r="J2501" s="259"/>
    </row>
    <row r="2502" spans="1:10">
      <c r="A2502" s="259"/>
      <c r="B2502" s="259"/>
      <c r="C2502" s="259"/>
      <c r="D2502" s="259"/>
      <c r="E2502" s="259"/>
      <c r="F2502" s="270"/>
      <c r="G2502" s="259"/>
      <c r="H2502" s="259"/>
      <c r="I2502" s="259"/>
      <c r="J2502" s="259"/>
    </row>
    <row r="2503" spans="1:10">
      <c r="A2503" s="259"/>
      <c r="B2503" s="259"/>
      <c r="C2503" s="259"/>
      <c r="D2503" s="259"/>
      <c r="E2503" s="259"/>
      <c r="F2503" s="270"/>
      <c r="G2503" s="259"/>
      <c r="H2503" s="259"/>
      <c r="I2503" s="259"/>
      <c r="J2503" s="259"/>
    </row>
    <row r="2504" spans="1:10">
      <c r="A2504" s="259"/>
      <c r="B2504" s="259"/>
      <c r="C2504" s="259"/>
      <c r="D2504" s="259"/>
      <c r="E2504" s="259"/>
      <c r="F2504" s="270"/>
      <c r="G2504" s="259"/>
      <c r="H2504" s="259"/>
      <c r="I2504" s="259"/>
      <c r="J2504" s="259"/>
    </row>
    <row r="2505" spans="1:10">
      <c r="A2505" s="259"/>
      <c r="B2505" s="259"/>
      <c r="C2505" s="259"/>
      <c r="D2505" s="259"/>
      <c r="E2505" s="259"/>
      <c r="F2505" s="270"/>
      <c r="G2505" s="259"/>
      <c r="H2505" s="259"/>
      <c r="I2505" s="259"/>
      <c r="J2505" s="259"/>
    </row>
    <row r="2506" spans="1:10">
      <c r="A2506" s="259"/>
      <c r="B2506" s="259"/>
      <c r="C2506" s="259"/>
      <c r="D2506" s="259"/>
      <c r="E2506" s="259"/>
      <c r="F2506" s="270"/>
      <c r="G2506" s="259"/>
      <c r="H2506" s="259"/>
      <c r="I2506" s="259"/>
      <c r="J2506" s="259"/>
    </row>
    <row r="2507" spans="1:10">
      <c r="A2507" s="259"/>
      <c r="B2507" s="259"/>
      <c r="C2507" s="259"/>
      <c r="D2507" s="259"/>
      <c r="E2507" s="259"/>
      <c r="F2507" s="270"/>
      <c r="G2507" s="259"/>
      <c r="H2507" s="259"/>
      <c r="I2507" s="259"/>
      <c r="J2507" s="259"/>
    </row>
    <row r="2508" spans="1:10">
      <c r="A2508" s="259"/>
      <c r="B2508" s="259"/>
      <c r="C2508" s="259"/>
      <c r="D2508" s="259"/>
      <c r="E2508" s="259"/>
      <c r="F2508" s="270"/>
      <c r="G2508" s="259"/>
      <c r="H2508" s="259"/>
      <c r="I2508" s="259"/>
      <c r="J2508" s="259"/>
    </row>
    <row r="2509" spans="1:10">
      <c r="A2509" s="259"/>
      <c r="B2509" s="259"/>
      <c r="C2509" s="259"/>
      <c r="D2509" s="259"/>
      <c r="E2509" s="259"/>
      <c r="F2509" s="270"/>
      <c r="G2509" s="259"/>
      <c r="H2509" s="259"/>
      <c r="I2509" s="259"/>
      <c r="J2509" s="259"/>
    </row>
    <row r="2510" spans="1:10">
      <c r="A2510" s="259"/>
      <c r="B2510" s="259"/>
      <c r="C2510" s="259"/>
      <c r="D2510" s="259"/>
      <c r="E2510" s="259"/>
      <c r="F2510" s="270"/>
      <c r="G2510" s="259"/>
      <c r="H2510" s="259"/>
      <c r="I2510" s="259"/>
      <c r="J2510" s="259"/>
    </row>
    <row r="2511" spans="1:10">
      <c r="A2511" s="259"/>
      <c r="B2511" s="259"/>
      <c r="C2511" s="259"/>
      <c r="D2511" s="259"/>
      <c r="E2511" s="259"/>
      <c r="F2511" s="270"/>
      <c r="G2511" s="259"/>
      <c r="H2511" s="259"/>
      <c r="I2511" s="259"/>
      <c r="J2511" s="259"/>
    </row>
    <row r="2512" spans="1:10">
      <c r="A2512" s="259"/>
      <c r="B2512" s="259"/>
      <c r="C2512" s="259"/>
      <c r="D2512" s="259"/>
      <c r="E2512" s="259"/>
      <c r="F2512" s="270"/>
      <c r="G2512" s="259"/>
      <c r="H2512" s="259"/>
      <c r="I2512" s="259"/>
      <c r="J2512" s="259"/>
    </row>
    <row r="2513" spans="1:10">
      <c r="A2513" s="259"/>
      <c r="B2513" s="259"/>
      <c r="C2513" s="259"/>
      <c r="D2513" s="259"/>
      <c r="E2513" s="259"/>
      <c r="F2513" s="270"/>
      <c r="G2513" s="259"/>
      <c r="H2513" s="259"/>
      <c r="I2513" s="259"/>
      <c r="J2513" s="259"/>
    </row>
    <row r="2514" spans="1:10">
      <c r="A2514" s="259"/>
      <c r="B2514" s="259"/>
      <c r="C2514" s="259"/>
      <c r="D2514" s="259"/>
      <c r="E2514" s="259"/>
      <c r="F2514" s="270"/>
      <c r="G2514" s="259"/>
      <c r="H2514" s="259"/>
      <c r="I2514" s="259"/>
      <c r="J2514" s="259"/>
    </row>
    <row r="2515" spans="1:10">
      <c r="A2515" s="259"/>
      <c r="B2515" s="259"/>
      <c r="C2515" s="259"/>
      <c r="D2515" s="259"/>
      <c r="E2515" s="259"/>
      <c r="F2515" s="270"/>
      <c r="G2515" s="259"/>
      <c r="H2515" s="259"/>
      <c r="I2515" s="259"/>
      <c r="J2515" s="259"/>
    </row>
    <row r="2516" spans="1:10">
      <c r="A2516" s="259"/>
      <c r="B2516" s="259"/>
      <c r="C2516" s="259"/>
      <c r="D2516" s="259"/>
      <c r="E2516" s="259"/>
      <c r="F2516" s="270"/>
      <c r="G2516" s="259"/>
      <c r="H2516" s="259"/>
      <c r="I2516" s="259"/>
      <c r="J2516" s="259"/>
    </row>
    <row r="2517" spans="1:10">
      <c r="A2517" s="259"/>
      <c r="B2517" s="259"/>
      <c r="C2517" s="259"/>
      <c r="D2517" s="259"/>
      <c r="E2517" s="259"/>
      <c r="F2517" s="270"/>
      <c r="G2517" s="259"/>
      <c r="H2517" s="259"/>
      <c r="I2517" s="259"/>
      <c r="J2517" s="259"/>
    </row>
    <row r="2518" spans="1:10">
      <c r="A2518" s="259"/>
      <c r="B2518" s="259"/>
      <c r="C2518" s="259"/>
      <c r="D2518" s="259"/>
      <c r="E2518" s="259"/>
      <c r="F2518" s="270"/>
      <c r="G2518" s="259"/>
      <c r="H2518" s="259"/>
      <c r="I2518" s="259"/>
      <c r="J2518" s="259"/>
    </row>
    <row r="2519" spans="1:10">
      <c r="A2519" s="259"/>
      <c r="B2519" s="259"/>
      <c r="C2519" s="259"/>
      <c r="D2519" s="259"/>
      <c r="E2519" s="259"/>
      <c r="F2519" s="270"/>
      <c r="G2519" s="259"/>
      <c r="H2519" s="259"/>
      <c r="I2519" s="259"/>
      <c r="J2519" s="259"/>
    </row>
    <row r="2520" spans="1:10">
      <c r="A2520" s="259"/>
      <c r="B2520" s="259"/>
      <c r="C2520" s="259"/>
      <c r="D2520" s="259"/>
      <c r="E2520" s="259"/>
      <c r="F2520" s="270"/>
      <c r="G2520" s="259"/>
      <c r="H2520" s="259"/>
      <c r="I2520" s="259"/>
      <c r="J2520" s="259"/>
    </row>
    <row r="2521" spans="1:10">
      <c r="A2521" s="259"/>
      <c r="B2521" s="259"/>
      <c r="C2521" s="259"/>
      <c r="D2521" s="259"/>
      <c r="E2521" s="259"/>
      <c r="F2521" s="270"/>
      <c r="G2521" s="259"/>
      <c r="H2521" s="259"/>
      <c r="I2521" s="259"/>
      <c r="J2521" s="259"/>
    </row>
    <row r="2522" spans="1:10">
      <c r="A2522" s="259"/>
      <c r="B2522" s="259"/>
      <c r="C2522" s="259"/>
      <c r="D2522" s="259"/>
      <c r="E2522" s="259"/>
      <c r="F2522" s="270"/>
      <c r="G2522" s="259"/>
      <c r="H2522" s="259"/>
      <c r="I2522" s="259"/>
      <c r="J2522" s="259"/>
    </row>
    <row r="2523" spans="1:10">
      <c r="A2523" s="259"/>
      <c r="B2523" s="259"/>
      <c r="C2523" s="259"/>
      <c r="D2523" s="259"/>
      <c r="E2523" s="259"/>
      <c r="F2523" s="270"/>
      <c r="G2523" s="259"/>
      <c r="H2523" s="259"/>
      <c r="I2523" s="259"/>
      <c r="J2523" s="259"/>
    </row>
    <row r="2524" spans="1:10">
      <c r="A2524" s="259"/>
      <c r="B2524" s="259"/>
      <c r="C2524" s="259"/>
      <c r="D2524" s="259"/>
      <c r="E2524" s="259"/>
      <c r="F2524" s="270"/>
      <c r="G2524" s="259"/>
      <c r="H2524" s="259"/>
      <c r="I2524" s="259"/>
      <c r="J2524" s="259"/>
    </row>
    <row r="2525" spans="1:10">
      <c r="A2525" s="259"/>
      <c r="B2525" s="259"/>
      <c r="C2525" s="259"/>
      <c r="D2525" s="259"/>
      <c r="E2525" s="259"/>
      <c r="F2525" s="270"/>
      <c r="G2525" s="259"/>
      <c r="H2525" s="259"/>
      <c r="I2525" s="259"/>
      <c r="J2525" s="259"/>
    </row>
    <row r="2526" spans="1:10">
      <c r="A2526" s="259"/>
      <c r="B2526" s="259"/>
      <c r="C2526" s="259"/>
      <c r="D2526" s="259"/>
      <c r="E2526" s="259"/>
      <c r="F2526" s="270"/>
      <c r="G2526" s="259"/>
      <c r="H2526" s="259"/>
      <c r="I2526" s="259"/>
      <c r="J2526" s="259"/>
    </row>
    <row r="2527" spans="1:10">
      <c r="A2527" s="259"/>
      <c r="B2527" s="259"/>
      <c r="C2527" s="259"/>
      <c r="D2527" s="259"/>
      <c r="E2527" s="259"/>
      <c r="F2527" s="270"/>
      <c r="G2527" s="259"/>
      <c r="H2527" s="259"/>
      <c r="I2527" s="259"/>
      <c r="J2527" s="259"/>
    </row>
    <row r="2528" spans="1:10">
      <c r="A2528" s="259"/>
      <c r="B2528" s="259"/>
      <c r="C2528" s="259"/>
      <c r="D2528" s="259"/>
      <c r="E2528" s="259"/>
      <c r="F2528" s="270"/>
      <c r="G2528" s="259"/>
      <c r="H2528" s="259"/>
      <c r="I2528" s="259"/>
      <c r="J2528" s="259"/>
    </row>
    <row r="2529" spans="1:10">
      <c r="A2529" s="259"/>
      <c r="B2529" s="259"/>
      <c r="C2529" s="259"/>
      <c r="D2529" s="259"/>
      <c r="E2529" s="259"/>
      <c r="F2529" s="270"/>
      <c r="G2529" s="259"/>
      <c r="H2529" s="259"/>
      <c r="I2529" s="259"/>
      <c r="J2529" s="259"/>
    </row>
    <row r="2530" spans="1:10">
      <c r="A2530" s="259"/>
      <c r="B2530" s="259"/>
      <c r="C2530" s="259"/>
      <c r="D2530" s="259"/>
      <c r="E2530" s="259"/>
      <c r="F2530" s="270"/>
      <c r="G2530" s="259"/>
      <c r="H2530" s="259"/>
      <c r="I2530" s="259"/>
      <c r="J2530" s="259"/>
    </row>
    <row r="2531" spans="1:10">
      <c r="A2531" s="259"/>
      <c r="B2531" s="259"/>
      <c r="C2531" s="259"/>
      <c r="D2531" s="259"/>
      <c r="E2531" s="259"/>
      <c r="F2531" s="270"/>
      <c r="G2531" s="259"/>
      <c r="H2531" s="259"/>
      <c r="I2531" s="259"/>
      <c r="J2531" s="259"/>
    </row>
    <row r="2532" spans="1:10">
      <c r="A2532" s="259"/>
      <c r="B2532" s="259"/>
      <c r="C2532" s="259"/>
      <c r="D2532" s="259"/>
      <c r="E2532" s="259"/>
      <c r="F2532" s="270"/>
      <c r="G2532" s="259"/>
      <c r="H2532" s="259"/>
      <c r="I2532" s="259"/>
      <c r="J2532" s="259"/>
    </row>
    <row r="2533" spans="1:10">
      <c r="A2533" s="259"/>
      <c r="B2533" s="259"/>
      <c r="C2533" s="259"/>
      <c r="D2533" s="259"/>
      <c r="E2533" s="259"/>
      <c r="F2533" s="270"/>
      <c r="G2533" s="259"/>
      <c r="H2533" s="259"/>
      <c r="I2533" s="259"/>
      <c r="J2533" s="259"/>
    </row>
    <row r="2534" spans="1:10">
      <c r="A2534" s="259"/>
      <c r="B2534" s="259"/>
      <c r="C2534" s="259"/>
      <c r="D2534" s="259"/>
      <c r="E2534" s="259"/>
      <c r="F2534" s="270"/>
      <c r="G2534" s="259"/>
      <c r="H2534" s="259"/>
      <c r="I2534" s="259"/>
      <c r="J2534" s="259"/>
    </row>
    <row r="2535" spans="1:10">
      <c r="A2535" s="259"/>
      <c r="B2535" s="259"/>
      <c r="C2535" s="259"/>
      <c r="D2535" s="259"/>
      <c r="E2535" s="259"/>
      <c r="F2535" s="270"/>
      <c r="G2535" s="259"/>
      <c r="H2535" s="259"/>
      <c r="I2535" s="259"/>
      <c r="J2535" s="259"/>
    </row>
    <row r="2536" spans="1:10">
      <c r="A2536" s="259"/>
      <c r="B2536" s="259"/>
      <c r="C2536" s="259"/>
      <c r="D2536" s="259"/>
      <c r="E2536" s="259"/>
      <c r="F2536" s="270"/>
      <c r="G2536" s="259"/>
      <c r="H2536" s="259"/>
      <c r="I2536" s="259"/>
      <c r="J2536" s="259"/>
    </row>
    <row r="2537" spans="1:10">
      <c r="A2537" s="259"/>
      <c r="B2537" s="259"/>
      <c r="C2537" s="259"/>
      <c r="D2537" s="259"/>
      <c r="E2537" s="259"/>
      <c r="F2537" s="270"/>
      <c r="G2537" s="259"/>
      <c r="H2537" s="259"/>
      <c r="I2537" s="259"/>
      <c r="J2537" s="259"/>
    </row>
    <row r="2538" spans="1:10">
      <c r="A2538" s="259"/>
      <c r="B2538" s="259"/>
      <c r="C2538" s="259"/>
      <c r="D2538" s="259"/>
      <c r="E2538" s="259"/>
      <c r="F2538" s="270"/>
      <c r="G2538" s="259"/>
      <c r="H2538" s="259"/>
      <c r="I2538" s="259"/>
      <c r="J2538" s="259"/>
    </row>
    <row r="2539" spans="1:10">
      <c r="A2539" s="259"/>
      <c r="B2539" s="259"/>
      <c r="C2539" s="259"/>
      <c r="D2539" s="259"/>
      <c r="E2539" s="259"/>
      <c r="F2539" s="270"/>
      <c r="G2539" s="259"/>
      <c r="H2539" s="259"/>
      <c r="I2539" s="259"/>
      <c r="J2539" s="259"/>
    </row>
    <row r="2540" spans="1:10">
      <c r="A2540" s="259"/>
      <c r="B2540" s="259"/>
      <c r="C2540" s="259"/>
      <c r="D2540" s="259"/>
      <c r="E2540" s="259"/>
      <c r="F2540" s="270"/>
      <c r="G2540" s="259"/>
      <c r="H2540" s="259"/>
      <c r="I2540" s="259"/>
      <c r="J2540" s="259"/>
    </row>
    <row r="2541" spans="1:10">
      <c r="A2541" s="259"/>
      <c r="B2541" s="259"/>
      <c r="C2541" s="259"/>
      <c r="D2541" s="259"/>
      <c r="E2541" s="259"/>
      <c r="F2541" s="270"/>
      <c r="G2541" s="259"/>
      <c r="H2541" s="259"/>
      <c r="I2541" s="259"/>
      <c r="J2541" s="259"/>
    </row>
    <row r="2542" spans="1:10">
      <c r="A2542" s="259"/>
      <c r="B2542" s="259"/>
      <c r="C2542" s="259"/>
      <c r="D2542" s="259"/>
      <c r="E2542" s="259"/>
      <c r="F2542" s="270"/>
      <c r="G2542" s="259"/>
      <c r="H2542" s="259"/>
      <c r="I2542" s="259"/>
      <c r="J2542" s="259"/>
    </row>
    <row r="2543" spans="1:10">
      <c r="A2543" s="259"/>
      <c r="B2543" s="259"/>
      <c r="C2543" s="259"/>
      <c r="D2543" s="259"/>
      <c r="E2543" s="259"/>
      <c r="F2543" s="270"/>
      <c r="G2543" s="259"/>
      <c r="H2543" s="259"/>
      <c r="I2543" s="259"/>
      <c r="J2543" s="259"/>
    </row>
    <row r="2544" spans="1:10">
      <c r="A2544" s="259"/>
      <c r="B2544" s="259"/>
      <c r="C2544" s="259"/>
      <c r="D2544" s="259"/>
      <c r="E2544" s="259"/>
      <c r="F2544" s="270"/>
      <c r="G2544" s="259"/>
      <c r="H2544" s="259"/>
      <c r="I2544" s="259"/>
      <c r="J2544" s="259"/>
    </row>
    <row r="2545" spans="1:10">
      <c r="A2545" s="259"/>
      <c r="B2545" s="259"/>
      <c r="C2545" s="259"/>
      <c r="D2545" s="259"/>
      <c r="E2545" s="259"/>
      <c r="F2545" s="270"/>
      <c r="G2545" s="259"/>
      <c r="H2545" s="259"/>
      <c r="I2545" s="259"/>
      <c r="J2545" s="259"/>
    </row>
    <row r="2546" spans="1:10">
      <c r="A2546" s="259"/>
      <c r="B2546" s="259"/>
      <c r="C2546" s="259"/>
      <c r="D2546" s="259"/>
      <c r="E2546" s="259"/>
      <c r="F2546" s="270"/>
      <c r="G2546" s="259"/>
      <c r="H2546" s="259"/>
      <c r="I2546" s="259"/>
      <c r="J2546" s="259"/>
    </row>
    <row r="2547" spans="1:10">
      <c r="A2547" s="259"/>
      <c r="B2547" s="259"/>
      <c r="C2547" s="259"/>
      <c r="D2547" s="259"/>
      <c r="E2547" s="259"/>
      <c r="F2547" s="270"/>
      <c r="G2547" s="259"/>
      <c r="H2547" s="259"/>
      <c r="I2547" s="259"/>
      <c r="J2547" s="259"/>
    </row>
    <row r="2548" spans="1:10">
      <c r="A2548" s="259"/>
      <c r="B2548" s="259"/>
      <c r="C2548" s="259"/>
      <c r="D2548" s="259"/>
      <c r="E2548" s="259"/>
      <c r="F2548" s="270"/>
      <c r="G2548" s="259"/>
      <c r="H2548" s="259"/>
      <c r="I2548" s="259"/>
      <c r="J2548" s="259"/>
    </row>
    <row r="2549" spans="1:10">
      <c r="A2549" s="259"/>
      <c r="B2549" s="259"/>
      <c r="C2549" s="259"/>
      <c r="D2549" s="259"/>
      <c r="E2549" s="259"/>
      <c r="F2549" s="270"/>
      <c r="G2549" s="259"/>
      <c r="H2549" s="259"/>
      <c r="I2549" s="259"/>
      <c r="J2549" s="259"/>
    </row>
    <row r="2550" spans="1:10">
      <c r="A2550" s="259"/>
      <c r="B2550" s="259"/>
      <c r="C2550" s="259"/>
      <c r="D2550" s="259"/>
      <c r="E2550" s="259"/>
      <c r="F2550" s="270"/>
      <c r="G2550" s="259"/>
      <c r="H2550" s="259"/>
      <c r="I2550" s="259"/>
      <c r="J2550" s="259"/>
    </row>
    <row r="2551" spans="1:10">
      <c r="A2551" s="259"/>
      <c r="B2551" s="259"/>
      <c r="C2551" s="259"/>
      <c r="D2551" s="259"/>
      <c r="E2551" s="259"/>
      <c r="F2551" s="270"/>
      <c r="G2551" s="259"/>
      <c r="H2551" s="259"/>
      <c r="I2551" s="259"/>
      <c r="J2551" s="259"/>
    </row>
    <row r="2552" spans="1:10">
      <c r="A2552" s="259"/>
      <c r="B2552" s="259"/>
      <c r="C2552" s="259"/>
      <c r="D2552" s="259"/>
      <c r="E2552" s="259"/>
      <c r="F2552" s="270"/>
      <c r="G2552" s="259"/>
      <c r="H2552" s="259"/>
      <c r="I2552" s="259"/>
      <c r="J2552" s="259"/>
    </row>
    <row r="2553" spans="1:10">
      <c r="A2553" s="259"/>
      <c r="B2553" s="259"/>
      <c r="C2553" s="259"/>
      <c r="D2553" s="259"/>
      <c r="E2553" s="259"/>
      <c r="F2553" s="270"/>
      <c r="G2553" s="259"/>
      <c r="H2553" s="259"/>
      <c r="I2553" s="259"/>
      <c r="J2553" s="259"/>
    </row>
    <row r="2554" spans="1:10">
      <c r="A2554" s="259"/>
      <c r="B2554" s="259"/>
      <c r="C2554" s="259"/>
      <c r="D2554" s="259"/>
      <c r="E2554" s="259"/>
      <c r="F2554" s="270"/>
      <c r="G2554" s="259"/>
      <c r="H2554" s="259"/>
      <c r="I2554" s="259"/>
      <c r="J2554" s="259"/>
    </row>
    <row r="2555" spans="1:10">
      <c r="A2555" s="259"/>
      <c r="B2555" s="259"/>
      <c r="C2555" s="259"/>
      <c r="D2555" s="259"/>
      <c r="E2555" s="259"/>
      <c r="F2555" s="270"/>
      <c r="G2555" s="259"/>
      <c r="H2555" s="259"/>
      <c r="I2555" s="259"/>
      <c r="J2555" s="259"/>
    </row>
    <row r="2556" spans="1:10">
      <c r="A2556" s="259"/>
      <c r="B2556" s="259"/>
      <c r="C2556" s="259"/>
      <c r="D2556" s="259"/>
      <c r="E2556" s="259"/>
      <c r="F2556" s="270"/>
      <c r="G2556" s="259"/>
      <c r="H2556" s="259"/>
      <c r="I2556" s="259"/>
      <c r="J2556" s="259"/>
    </row>
    <row r="2557" spans="1:10">
      <c r="A2557" s="259"/>
      <c r="B2557" s="259"/>
      <c r="C2557" s="259"/>
      <c r="D2557" s="259"/>
      <c r="E2557" s="259"/>
      <c r="F2557" s="270"/>
      <c r="G2557" s="259"/>
      <c r="H2557" s="259"/>
      <c r="I2557" s="259"/>
      <c r="J2557" s="259"/>
    </row>
    <row r="2558" spans="1:10">
      <c r="A2558" s="259"/>
      <c r="B2558" s="259"/>
      <c r="C2558" s="259"/>
      <c r="D2558" s="259"/>
      <c r="E2558" s="259"/>
      <c r="F2558" s="270"/>
      <c r="G2558" s="259"/>
      <c r="H2558" s="259"/>
      <c r="I2558" s="259"/>
      <c r="J2558" s="259"/>
    </row>
    <row r="2559" spans="1:10">
      <c r="A2559" s="259"/>
      <c r="B2559" s="259"/>
      <c r="C2559" s="259"/>
      <c r="D2559" s="259"/>
      <c r="E2559" s="259"/>
      <c r="F2559" s="270"/>
      <c r="G2559" s="259"/>
      <c r="H2559" s="259"/>
      <c r="I2559" s="259"/>
      <c r="J2559" s="259"/>
    </row>
    <row r="2560" spans="1:10">
      <c r="A2560" s="259"/>
      <c r="B2560" s="259"/>
      <c r="C2560" s="259"/>
      <c r="D2560" s="259"/>
      <c r="E2560" s="259"/>
      <c r="F2560" s="270"/>
      <c r="G2560" s="259"/>
      <c r="H2560" s="259"/>
      <c r="I2560" s="259"/>
      <c r="J2560" s="259"/>
    </row>
    <row r="2561" spans="1:10">
      <c r="A2561" s="259"/>
      <c r="B2561" s="259"/>
      <c r="C2561" s="259"/>
      <c r="D2561" s="259"/>
      <c r="E2561" s="259"/>
      <c r="F2561" s="270"/>
      <c r="G2561" s="259"/>
      <c r="H2561" s="259"/>
      <c r="I2561" s="259"/>
      <c r="J2561" s="259"/>
    </row>
    <row r="2562" spans="1:10">
      <c r="A2562" s="259"/>
      <c r="B2562" s="259"/>
      <c r="C2562" s="259"/>
      <c r="D2562" s="259"/>
      <c r="E2562" s="259"/>
      <c r="F2562" s="270"/>
      <c r="G2562" s="259"/>
      <c r="H2562" s="259"/>
      <c r="I2562" s="259"/>
      <c r="J2562" s="259"/>
    </row>
    <row r="2563" spans="1:10">
      <c r="A2563" s="259"/>
      <c r="B2563" s="259"/>
      <c r="C2563" s="259"/>
      <c r="D2563" s="259"/>
      <c r="E2563" s="259"/>
      <c r="F2563" s="270"/>
      <c r="G2563" s="259"/>
      <c r="H2563" s="259"/>
      <c r="I2563" s="259"/>
      <c r="J2563" s="259"/>
    </row>
    <row r="2564" spans="1:10">
      <c r="A2564" s="259"/>
      <c r="B2564" s="259"/>
      <c r="C2564" s="259"/>
      <c r="D2564" s="259"/>
      <c r="E2564" s="259"/>
      <c r="F2564" s="270"/>
      <c r="G2564" s="259"/>
      <c r="H2564" s="259"/>
      <c r="I2564" s="259"/>
      <c r="J2564" s="259"/>
    </row>
    <row r="2565" spans="1:10">
      <c r="A2565" s="259"/>
      <c r="B2565" s="259"/>
      <c r="C2565" s="259"/>
      <c r="D2565" s="259"/>
      <c r="E2565" s="259"/>
      <c r="F2565" s="270"/>
      <c r="G2565" s="259"/>
      <c r="H2565" s="259"/>
      <c r="I2565" s="259"/>
      <c r="J2565" s="259"/>
    </row>
    <row r="2566" spans="1:10">
      <c r="A2566" s="259"/>
      <c r="B2566" s="259"/>
      <c r="C2566" s="259"/>
      <c r="D2566" s="259"/>
      <c r="E2566" s="259"/>
      <c r="F2566" s="270"/>
      <c r="G2566" s="259"/>
      <c r="H2566" s="259"/>
      <c r="I2566" s="259"/>
      <c r="J2566" s="259"/>
    </row>
    <row r="2567" spans="1:10">
      <c r="A2567" s="259"/>
      <c r="B2567" s="259"/>
      <c r="C2567" s="259"/>
      <c r="D2567" s="259"/>
      <c r="E2567" s="259"/>
      <c r="F2567" s="270"/>
      <c r="G2567" s="259"/>
      <c r="H2567" s="259"/>
      <c r="I2567" s="259"/>
      <c r="J2567" s="259"/>
    </row>
    <row r="2568" spans="1:10">
      <c r="A2568" s="259"/>
      <c r="B2568" s="259"/>
      <c r="C2568" s="259"/>
      <c r="D2568" s="259"/>
      <c r="E2568" s="259"/>
      <c r="F2568" s="270"/>
      <c r="G2568" s="259"/>
      <c r="H2568" s="259"/>
      <c r="I2568" s="259"/>
      <c r="J2568" s="259"/>
    </row>
    <row r="2569" spans="1:10">
      <c r="A2569" s="259"/>
      <c r="B2569" s="259"/>
      <c r="C2569" s="259"/>
      <c r="D2569" s="259"/>
      <c r="E2569" s="259"/>
      <c r="F2569" s="270"/>
      <c r="G2569" s="259"/>
      <c r="H2569" s="259"/>
      <c r="I2569" s="259"/>
      <c r="J2569" s="259"/>
    </row>
    <row r="2570" spans="1:10">
      <c r="A2570" s="259"/>
      <c r="B2570" s="259"/>
      <c r="C2570" s="259"/>
      <c r="D2570" s="259"/>
      <c r="E2570" s="259"/>
      <c r="F2570" s="270"/>
      <c r="G2570" s="259"/>
      <c r="H2570" s="259"/>
      <c r="I2570" s="259"/>
      <c r="J2570" s="259"/>
    </row>
    <row r="2571" spans="1:10">
      <c r="A2571" s="259"/>
      <c r="B2571" s="259"/>
      <c r="C2571" s="259"/>
      <c r="D2571" s="259"/>
      <c r="E2571" s="259"/>
      <c r="F2571" s="270"/>
      <c r="G2571" s="259"/>
      <c r="H2571" s="259"/>
      <c r="I2571" s="259"/>
      <c r="J2571" s="259"/>
    </row>
    <row r="2572" spans="1:10">
      <c r="A2572" s="259"/>
      <c r="B2572" s="259"/>
      <c r="C2572" s="259"/>
      <c r="D2572" s="259"/>
      <c r="E2572" s="259"/>
      <c r="F2572" s="270"/>
      <c r="G2572" s="259"/>
      <c r="H2572" s="259"/>
      <c r="I2572" s="259"/>
      <c r="J2572" s="259"/>
    </row>
    <row r="2573" spans="1:10">
      <c r="A2573" s="259"/>
      <c r="B2573" s="259"/>
      <c r="C2573" s="259"/>
      <c r="D2573" s="259"/>
      <c r="E2573" s="259"/>
      <c r="F2573" s="270"/>
      <c r="G2573" s="259"/>
      <c r="H2573" s="259"/>
      <c r="I2573" s="259"/>
      <c r="J2573" s="259"/>
    </row>
    <row r="2574" spans="1:10">
      <c r="A2574" s="259"/>
      <c r="B2574" s="259"/>
      <c r="C2574" s="259"/>
      <c r="D2574" s="259"/>
      <c r="E2574" s="259"/>
      <c r="F2574" s="270"/>
      <c r="G2574" s="259"/>
      <c r="H2574" s="259"/>
      <c r="I2574" s="259"/>
      <c r="J2574" s="259"/>
    </row>
    <row r="2575" spans="1:10">
      <c r="A2575" s="259"/>
      <c r="B2575" s="259"/>
      <c r="C2575" s="259"/>
      <c r="D2575" s="259"/>
      <c r="E2575" s="259"/>
      <c r="F2575" s="270"/>
      <c r="G2575" s="259"/>
      <c r="H2575" s="259"/>
      <c r="I2575" s="259"/>
      <c r="J2575" s="259"/>
    </row>
    <row r="2576" spans="1:10">
      <c r="A2576" s="259"/>
      <c r="B2576" s="259"/>
      <c r="C2576" s="259"/>
      <c r="D2576" s="259"/>
      <c r="E2576" s="259"/>
      <c r="F2576" s="270"/>
      <c r="G2576" s="259"/>
      <c r="H2576" s="259"/>
      <c r="I2576" s="259"/>
      <c r="J2576" s="259"/>
    </row>
    <row r="2577" spans="1:10">
      <c r="A2577" s="259"/>
      <c r="B2577" s="259"/>
      <c r="C2577" s="259"/>
      <c r="D2577" s="259"/>
      <c r="E2577" s="259"/>
      <c r="F2577" s="270"/>
      <c r="G2577" s="259"/>
      <c r="H2577" s="259"/>
      <c r="I2577" s="259"/>
      <c r="J2577" s="259"/>
    </row>
    <row r="2578" spans="1:10">
      <c r="A2578" s="259"/>
      <c r="B2578" s="259"/>
      <c r="C2578" s="259"/>
      <c r="D2578" s="259"/>
      <c r="E2578" s="259"/>
      <c r="F2578" s="270"/>
      <c r="G2578" s="259"/>
      <c r="H2578" s="259"/>
      <c r="I2578" s="259"/>
      <c r="J2578" s="259"/>
    </row>
    <row r="2579" spans="1:10">
      <c r="A2579" s="259"/>
      <c r="B2579" s="259"/>
      <c r="C2579" s="259"/>
      <c r="D2579" s="259"/>
      <c r="E2579" s="259"/>
      <c r="F2579" s="270"/>
      <c r="G2579" s="259"/>
      <c r="H2579" s="259"/>
      <c r="I2579" s="259"/>
      <c r="J2579" s="259"/>
    </row>
    <row r="2580" spans="1:10">
      <c r="A2580" s="259"/>
      <c r="B2580" s="259"/>
      <c r="C2580" s="259"/>
      <c r="D2580" s="259"/>
      <c r="E2580" s="259"/>
      <c r="F2580" s="270"/>
      <c r="G2580" s="259"/>
      <c r="H2580" s="259"/>
      <c r="I2580" s="259"/>
      <c r="J2580" s="259"/>
    </row>
    <row r="2581" spans="1:10">
      <c r="A2581" s="259"/>
      <c r="B2581" s="259"/>
      <c r="C2581" s="259"/>
      <c r="D2581" s="259"/>
      <c r="E2581" s="259"/>
      <c r="F2581" s="270"/>
      <c r="G2581" s="259"/>
      <c r="H2581" s="259"/>
      <c r="I2581" s="259"/>
      <c r="J2581" s="259"/>
    </row>
    <row r="2582" spans="1:10">
      <c r="A2582" s="259"/>
      <c r="B2582" s="259"/>
      <c r="C2582" s="259"/>
      <c r="D2582" s="259"/>
      <c r="E2582" s="259"/>
      <c r="F2582" s="270"/>
      <c r="G2582" s="259"/>
      <c r="H2582" s="259"/>
      <c r="I2582" s="259"/>
      <c r="J2582" s="259"/>
    </row>
    <row r="2583" spans="1:10">
      <c r="A2583" s="259"/>
      <c r="B2583" s="259"/>
      <c r="C2583" s="259"/>
      <c r="D2583" s="259"/>
      <c r="E2583" s="259"/>
      <c r="F2583" s="270"/>
      <c r="G2583" s="259"/>
      <c r="H2583" s="259"/>
      <c r="I2583" s="259"/>
      <c r="J2583" s="259"/>
    </row>
    <row r="2584" spans="1:10">
      <c r="A2584" s="259"/>
      <c r="B2584" s="259"/>
      <c r="C2584" s="259"/>
      <c r="D2584" s="259"/>
      <c r="E2584" s="259"/>
      <c r="F2584" s="270"/>
      <c r="G2584" s="259"/>
      <c r="H2584" s="259"/>
      <c r="I2584" s="259"/>
      <c r="J2584" s="259"/>
    </row>
    <row r="2585" spans="1:10">
      <c r="A2585" s="259"/>
      <c r="B2585" s="259"/>
      <c r="C2585" s="259"/>
      <c r="D2585" s="259"/>
      <c r="E2585" s="259"/>
      <c r="F2585" s="270"/>
      <c r="G2585" s="259"/>
      <c r="H2585" s="259"/>
      <c r="I2585" s="259"/>
      <c r="J2585" s="259"/>
    </row>
    <row r="2586" spans="1:10">
      <c r="A2586" s="259"/>
      <c r="B2586" s="259"/>
      <c r="C2586" s="259"/>
      <c r="D2586" s="259"/>
      <c r="E2586" s="259"/>
      <c r="F2586" s="270"/>
      <c r="G2586" s="259"/>
      <c r="H2586" s="259"/>
      <c r="I2586" s="259"/>
      <c r="J2586" s="259"/>
    </row>
    <row r="2587" spans="1:10">
      <c r="A2587" s="259"/>
      <c r="B2587" s="259"/>
      <c r="C2587" s="259"/>
      <c r="D2587" s="259"/>
      <c r="E2587" s="259"/>
      <c r="F2587" s="270"/>
      <c r="G2587" s="259"/>
      <c r="H2587" s="259"/>
      <c r="I2587" s="259"/>
      <c r="J2587" s="259"/>
    </row>
    <row r="2588" spans="1:10">
      <c r="A2588" s="259"/>
      <c r="B2588" s="259"/>
      <c r="C2588" s="259"/>
      <c r="D2588" s="259"/>
      <c r="E2588" s="259"/>
      <c r="F2588" s="270"/>
      <c r="G2588" s="259"/>
      <c r="H2588" s="259"/>
      <c r="I2588" s="259"/>
      <c r="J2588" s="259"/>
    </row>
    <row r="2589" spans="1:10">
      <c r="A2589" s="259"/>
      <c r="B2589" s="259"/>
      <c r="C2589" s="259"/>
      <c r="D2589" s="259"/>
      <c r="E2589" s="259"/>
      <c r="F2589" s="270"/>
      <c r="G2589" s="259"/>
      <c r="H2589" s="259"/>
      <c r="I2589" s="259"/>
      <c r="J2589" s="259"/>
    </row>
    <row r="2590" spans="1:10">
      <c r="A2590" s="259"/>
      <c r="B2590" s="259"/>
      <c r="C2590" s="259"/>
      <c r="D2590" s="259"/>
      <c r="E2590" s="259"/>
      <c r="F2590" s="270"/>
      <c r="G2590" s="259"/>
      <c r="H2590" s="259"/>
      <c r="I2590" s="259"/>
      <c r="J2590" s="259"/>
    </row>
    <row r="2591" spans="1:10">
      <c r="A2591" s="259"/>
      <c r="B2591" s="259"/>
      <c r="C2591" s="259"/>
      <c r="D2591" s="259"/>
      <c r="E2591" s="259"/>
      <c r="F2591" s="270"/>
      <c r="G2591" s="259"/>
      <c r="H2591" s="259"/>
      <c r="I2591" s="259"/>
      <c r="J2591" s="259"/>
    </row>
    <row r="2592" spans="1:10">
      <c r="A2592" s="259"/>
      <c r="B2592" s="259"/>
      <c r="C2592" s="259"/>
      <c r="D2592" s="259"/>
      <c r="E2592" s="259"/>
      <c r="F2592" s="270"/>
      <c r="G2592" s="259"/>
      <c r="H2592" s="259"/>
      <c r="I2592" s="259"/>
      <c r="J2592" s="259"/>
    </row>
    <row r="2593" spans="1:10">
      <c r="A2593" s="259"/>
      <c r="B2593" s="259"/>
      <c r="C2593" s="259"/>
      <c r="D2593" s="259"/>
      <c r="E2593" s="259"/>
      <c r="F2593" s="270"/>
      <c r="G2593" s="259"/>
      <c r="H2593" s="259"/>
      <c r="I2593" s="259"/>
      <c r="J2593" s="259"/>
    </row>
    <row r="2594" spans="1:10">
      <c r="A2594" s="259"/>
      <c r="B2594" s="259"/>
      <c r="C2594" s="259"/>
      <c r="D2594" s="259"/>
      <c r="E2594" s="259"/>
      <c r="F2594" s="270"/>
      <c r="G2594" s="259"/>
      <c r="H2594" s="259"/>
      <c r="I2594" s="259"/>
      <c r="J2594" s="259"/>
    </row>
    <row r="2595" spans="1:10">
      <c r="A2595" s="259"/>
      <c r="B2595" s="259"/>
      <c r="C2595" s="259"/>
      <c r="D2595" s="259"/>
      <c r="E2595" s="259"/>
      <c r="F2595" s="270"/>
      <c r="G2595" s="259"/>
      <c r="H2595" s="259"/>
      <c r="I2595" s="259"/>
      <c r="J2595" s="259"/>
    </row>
    <row r="2596" spans="1:10">
      <c r="A2596" s="259"/>
      <c r="B2596" s="259"/>
      <c r="C2596" s="259"/>
      <c r="D2596" s="259"/>
      <c r="E2596" s="259"/>
      <c r="F2596" s="270"/>
      <c r="G2596" s="259"/>
      <c r="H2596" s="259"/>
      <c r="I2596" s="259"/>
      <c r="J2596" s="259"/>
    </row>
    <row r="2597" spans="1:10">
      <c r="A2597" s="259"/>
      <c r="B2597" s="259"/>
      <c r="C2597" s="259"/>
      <c r="D2597" s="259"/>
      <c r="E2597" s="259"/>
      <c r="F2597" s="270"/>
      <c r="G2597" s="259"/>
      <c r="H2597" s="259"/>
      <c r="I2597" s="259"/>
      <c r="J2597" s="259"/>
    </row>
    <row r="2598" spans="1:10">
      <c r="A2598" s="259"/>
      <c r="B2598" s="259"/>
      <c r="C2598" s="259"/>
      <c r="D2598" s="259"/>
      <c r="E2598" s="259"/>
      <c r="F2598" s="270"/>
      <c r="G2598" s="259"/>
      <c r="H2598" s="259"/>
      <c r="I2598" s="259"/>
      <c r="J2598" s="259"/>
    </row>
    <row r="2599" spans="1:10">
      <c r="A2599" s="259"/>
      <c r="B2599" s="259"/>
      <c r="C2599" s="259"/>
      <c r="D2599" s="259"/>
      <c r="E2599" s="259"/>
      <c r="F2599" s="270"/>
      <c r="G2599" s="259"/>
      <c r="H2599" s="259"/>
      <c r="I2599" s="259"/>
      <c r="J2599" s="259"/>
    </row>
    <row r="2600" spans="1:10">
      <c r="A2600" s="259"/>
      <c r="B2600" s="259"/>
      <c r="C2600" s="259"/>
      <c r="D2600" s="259"/>
      <c r="E2600" s="259"/>
      <c r="F2600" s="270"/>
      <c r="G2600" s="259"/>
      <c r="H2600" s="259"/>
      <c r="I2600" s="259"/>
      <c r="J2600" s="259"/>
    </row>
    <row r="2601" spans="1:10">
      <c r="A2601" s="259"/>
      <c r="B2601" s="259"/>
      <c r="C2601" s="259"/>
      <c r="D2601" s="259"/>
      <c r="E2601" s="259"/>
      <c r="F2601" s="270"/>
      <c r="G2601" s="259"/>
      <c r="H2601" s="259"/>
      <c r="I2601" s="259"/>
      <c r="J2601" s="259"/>
    </row>
    <row r="2602" spans="1:10">
      <c r="A2602" s="259"/>
      <c r="B2602" s="259"/>
      <c r="C2602" s="259"/>
      <c r="D2602" s="259"/>
      <c r="E2602" s="259"/>
      <c r="F2602" s="270"/>
      <c r="G2602" s="259"/>
      <c r="H2602" s="259"/>
      <c r="I2602" s="259"/>
      <c r="J2602" s="259"/>
    </row>
    <row r="2603" spans="1:10">
      <c r="A2603" s="259"/>
      <c r="B2603" s="259"/>
      <c r="C2603" s="259"/>
      <c r="D2603" s="259"/>
      <c r="E2603" s="259"/>
      <c r="F2603" s="270"/>
      <c r="G2603" s="259"/>
      <c r="H2603" s="259"/>
      <c r="I2603" s="259"/>
      <c r="J2603" s="259"/>
    </row>
    <row r="2604" spans="1:10">
      <c r="A2604" s="259"/>
      <c r="B2604" s="259"/>
      <c r="C2604" s="259"/>
      <c r="D2604" s="259"/>
      <c r="E2604" s="259"/>
      <c r="F2604" s="270"/>
      <c r="G2604" s="259"/>
      <c r="H2604" s="259"/>
      <c r="I2604" s="259"/>
      <c r="J2604" s="259"/>
    </row>
    <row r="2605" spans="1:10">
      <c r="A2605" s="259"/>
      <c r="B2605" s="259"/>
      <c r="C2605" s="259"/>
      <c r="D2605" s="259"/>
      <c r="E2605" s="259"/>
      <c r="F2605" s="270"/>
      <c r="G2605" s="259"/>
      <c r="H2605" s="259"/>
      <c r="I2605" s="259"/>
      <c r="J2605" s="259"/>
    </row>
    <row r="2606" spans="1:10">
      <c r="A2606" s="259"/>
      <c r="B2606" s="259"/>
      <c r="C2606" s="259"/>
      <c r="D2606" s="259"/>
      <c r="E2606" s="259"/>
      <c r="F2606" s="270"/>
      <c r="G2606" s="259"/>
      <c r="H2606" s="259"/>
      <c r="I2606" s="259"/>
      <c r="J2606" s="259"/>
    </row>
    <row r="2607" spans="1:10">
      <c r="A2607" s="259"/>
      <c r="B2607" s="259"/>
      <c r="C2607" s="259"/>
      <c r="D2607" s="259"/>
      <c r="E2607" s="259"/>
      <c r="F2607" s="270"/>
      <c r="G2607" s="259"/>
      <c r="H2607" s="259"/>
      <c r="I2607" s="259"/>
      <c r="J2607" s="259"/>
    </row>
    <row r="2608" spans="1:10">
      <c r="A2608" s="259"/>
      <c r="B2608" s="259"/>
      <c r="C2608" s="259"/>
      <c r="D2608" s="259"/>
      <c r="E2608" s="259"/>
      <c r="F2608" s="270"/>
      <c r="G2608" s="259"/>
      <c r="H2608" s="259"/>
      <c r="I2608" s="259"/>
      <c r="J2608" s="259"/>
    </row>
    <row r="2609" spans="1:10">
      <c r="A2609" s="259"/>
      <c r="B2609" s="259"/>
      <c r="C2609" s="259"/>
      <c r="D2609" s="259"/>
      <c r="E2609" s="259"/>
      <c r="F2609" s="270"/>
      <c r="G2609" s="259"/>
      <c r="H2609" s="259"/>
      <c r="I2609" s="259"/>
      <c r="J2609" s="259"/>
    </row>
    <row r="2610" spans="1:10">
      <c r="A2610" s="259"/>
      <c r="B2610" s="259"/>
      <c r="C2610" s="259"/>
      <c r="D2610" s="259"/>
      <c r="E2610" s="259"/>
      <c r="F2610" s="270"/>
      <c r="G2610" s="259"/>
      <c r="H2610" s="259"/>
      <c r="I2610" s="259"/>
      <c r="J2610" s="259"/>
    </row>
    <row r="2611" spans="1:10">
      <c r="A2611" s="259"/>
      <c r="B2611" s="259"/>
      <c r="C2611" s="259"/>
      <c r="D2611" s="259"/>
      <c r="E2611" s="259"/>
      <c r="F2611" s="270"/>
      <c r="G2611" s="259"/>
      <c r="H2611" s="259"/>
      <c r="I2611" s="259"/>
      <c r="J2611" s="259"/>
    </row>
    <row r="2612" spans="1:10">
      <c r="A2612" s="259"/>
      <c r="B2612" s="259"/>
      <c r="C2612" s="259"/>
      <c r="D2612" s="259"/>
      <c r="E2612" s="259"/>
      <c r="F2612" s="270"/>
      <c r="G2612" s="259"/>
      <c r="H2612" s="259"/>
      <c r="I2612" s="259"/>
      <c r="J2612" s="259"/>
    </row>
    <row r="2613" spans="1:10">
      <c r="A2613" s="259"/>
      <c r="B2613" s="259"/>
      <c r="C2613" s="259"/>
      <c r="D2613" s="259"/>
      <c r="E2613" s="259"/>
      <c r="F2613" s="270"/>
      <c r="G2613" s="259"/>
      <c r="H2613" s="259"/>
      <c r="I2613" s="259"/>
      <c r="J2613" s="259"/>
    </row>
    <row r="2614" spans="1:10">
      <c r="A2614" s="259"/>
      <c r="B2614" s="259"/>
      <c r="C2614" s="259"/>
      <c r="D2614" s="259"/>
      <c r="E2614" s="259"/>
      <c r="F2614" s="270"/>
      <c r="G2614" s="259"/>
      <c r="H2614" s="259"/>
      <c r="I2614" s="259"/>
      <c r="J2614" s="259"/>
    </row>
    <row r="2615" spans="1:10">
      <c r="A2615" s="259"/>
      <c r="B2615" s="259"/>
      <c r="C2615" s="259"/>
      <c r="D2615" s="259"/>
      <c r="E2615" s="259"/>
      <c r="F2615" s="270"/>
      <c r="G2615" s="259"/>
      <c r="H2615" s="259"/>
      <c r="I2615" s="259"/>
      <c r="J2615" s="259"/>
    </row>
    <row r="2616" spans="1:10">
      <c r="A2616" s="259"/>
      <c r="B2616" s="259"/>
      <c r="C2616" s="259"/>
      <c r="D2616" s="259"/>
      <c r="E2616" s="259"/>
      <c r="F2616" s="270"/>
      <c r="G2616" s="259"/>
      <c r="H2616" s="259"/>
      <c r="I2616" s="259"/>
      <c r="J2616" s="259"/>
    </row>
    <row r="2617" spans="1:10">
      <c r="A2617" s="259"/>
      <c r="B2617" s="259"/>
      <c r="C2617" s="259"/>
      <c r="D2617" s="259"/>
      <c r="E2617" s="259"/>
      <c r="F2617" s="270"/>
      <c r="G2617" s="259"/>
      <c r="H2617" s="259"/>
      <c r="I2617" s="259"/>
      <c r="J2617" s="259"/>
    </row>
    <row r="2618" spans="1:10">
      <c r="A2618" s="259"/>
      <c r="B2618" s="259"/>
      <c r="C2618" s="259"/>
      <c r="D2618" s="259"/>
      <c r="E2618" s="259"/>
      <c r="F2618" s="270"/>
      <c r="G2618" s="259"/>
      <c r="H2618" s="259"/>
      <c r="I2618" s="259"/>
      <c r="J2618" s="259"/>
    </row>
    <row r="2619" spans="1:10">
      <c r="A2619" s="259"/>
      <c r="B2619" s="259"/>
      <c r="C2619" s="259"/>
      <c r="D2619" s="259"/>
      <c r="E2619" s="259"/>
      <c r="F2619" s="270"/>
      <c r="G2619" s="259"/>
      <c r="H2619" s="259"/>
      <c r="I2619" s="259"/>
      <c r="J2619" s="259"/>
    </row>
    <row r="2620" spans="1:10">
      <c r="A2620" s="259"/>
      <c r="B2620" s="259"/>
      <c r="C2620" s="259"/>
      <c r="D2620" s="259"/>
      <c r="E2620" s="259"/>
      <c r="F2620" s="270"/>
      <c r="G2620" s="259"/>
      <c r="H2620" s="259"/>
      <c r="I2620" s="259"/>
      <c r="J2620" s="259"/>
    </row>
    <row r="2621" spans="1:10">
      <c r="A2621" s="259"/>
      <c r="B2621" s="259"/>
      <c r="C2621" s="259"/>
      <c r="D2621" s="259"/>
      <c r="E2621" s="259"/>
      <c r="F2621" s="270"/>
      <c r="G2621" s="259"/>
      <c r="H2621" s="259"/>
      <c r="I2621" s="259"/>
      <c r="J2621" s="259"/>
    </row>
    <row r="2622" spans="1:10">
      <c r="A2622" s="259"/>
      <c r="B2622" s="259"/>
      <c r="C2622" s="259"/>
      <c r="D2622" s="259"/>
      <c r="E2622" s="259"/>
      <c r="F2622" s="270"/>
      <c r="G2622" s="259"/>
      <c r="H2622" s="259"/>
      <c r="I2622" s="259"/>
      <c r="J2622" s="259"/>
    </row>
    <row r="2623" spans="1:10">
      <c r="A2623" s="259"/>
      <c r="B2623" s="259"/>
      <c r="C2623" s="259"/>
      <c r="D2623" s="259"/>
      <c r="E2623" s="259"/>
      <c r="F2623" s="270"/>
      <c r="G2623" s="259"/>
      <c r="H2623" s="259"/>
      <c r="I2623" s="259"/>
      <c r="J2623" s="259"/>
    </row>
    <row r="2624" spans="1:10">
      <c r="A2624" s="259"/>
      <c r="B2624" s="259"/>
      <c r="C2624" s="259"/>
      <c r="D2624" s="259"/>
      <c r="E2624" s="259"/>
      <c r="F2624" s="270"/>
      <c r="G2624" s="259"/>
      <c r="H2624" s="259"/>
      <c r="I2624" s="259"/>
      <c r="J2624" s="259"/>
    </row>
    <row r="2625" spans="1:10">
      <c r="A2625" s="259"/>
      <c r="B2625" s="259"/>
      <c r="C2625" s="259"/>
      <c r="D2625" s="259"/>
      <c r="E2625" s="259"/>
      <c r="F2625" s="270"/>
      <c r="G2625" s="259"/>
      <c r="H2625" s="259"/>
      <c r="I2625" s="259"/>
      <c r="J2625" s="259"/>
    </row>
    <row r="2626" spans="1:10">
      <c r="A2626" s="259"/>
      <c r="B2626" s="259"/>
      <c r="C2626" s="259"/>
      <c r="D2626" s="259"/>
      <c r="E2626" s="259"/>
      <c r="F2626" s="270"/>
      <c r="G2626" s="259"/>
      <c r="H2626" s="259"/>
      <c r="I2626" s="259"/>
      <c r="J2626" s="259"/>
    </row>
    <row r="2627" spans="1:10">
      <c r="A2627" s="259"/>
      <c r="B2627" s="259"/>
      <c r="C2627" s="259"/>
      <c r="D2627" s="259"/>
      <c r="E2627" s="259"/>
      <c r="F2627" s="270"/>
      <c r="G2627" s="259"/>
      <c r="H2627" s="259"/>
      <c r="I2627" s="259"/>
      <c r="J2627" s="259"/>
    </row>
    <row r="2628" spans="1:10">
      <c r="A2628" s="259"/>
      <c r="B2628" s="259"/>
      <c r="C2628" s="259"/>
      <c r="D2628" s="259"/>
      <c r="E2628" s="259"/>
      <c r="F2628" s="270"/>
      <c r="G2628" s="259"/>
      <c r="H2628" s="259"/>
      <c r="I2628" s="259"/>
      <c r="J2628" s="259"/>
    </row>
    <row r="2629" spans="1:10">
      <c r="A2629" s="259"/>
      <c r="B2629" s="259"/>
      <c r="C2629" s="259"/>
      <c r="D2629" s="259"/>
      <c r="E2629" s="259"/>
      <c r="F2629" s="270"/>
      <c r="G2629" s="259"/>
      <c r="H2629" s="259"/>
      <c r="I2629" s="259"/>
      <c r="J2629" s="259"/>
    </row>
    <row r="2630" spans="1:10">
      <c r="A2630" s="259"/>
      <c r="B2630" s="259"/>
      <c r="C2630" s="259"/>
      <c r="D2630" s="259"/>
      <c r="E2630" s="259"/>
      <c r="F2630" s="270"/>
      <c r="G2630" s="259"/>
      <c r="H2630" s="259"/>
      <c r="I2630" s="259"/>
      <c r="J2630" s="259"/>
    </row>
    <row r="2631" spans="1:10">
      <c r="A2631" s="259"/>
      <c r="B2631" s="259"/>
      <c r="C2631" s="259"/>
      <c r="D2631" s="259"/>
      <c r="E2631" s="259"/>
      <c r="F2631" s="270"/>
      <c r="G2631" s="259"/>
      <c r="H2631" s="259"/>
      <c r="I2631" s="259"/>
      <c r="J2631" s="259"/>
    </row>
    <row r="2632" spans="1:10">
      <c r="A2632" s="259"/>
      <c r="B2632" s="259"/>
      <c r="C2632" s="259"/>
      <c r="D2632" s="259"/>
      <c r="E2632" s="259"/>
      <c r="F2632" s="270"/>
      <c r="G2632" s="259"/>
      <c r="H2632" s="259"/>
      <c r="I2632" s="259"/>
      <c r="J2632" s="259"/>
    </row>
    <row r="2633" spans="1:10">
      <c r="A2633" s="259"/>
      <c r="B2633" s="259"/>
      <c r="C2633" s="259"/>
      <c r="D2633" s="259"/>
      <c r="E2633" s="259"/>
      <c r="F2633" s="270"/>
      <c r="G2633" s="259"/>
      <c r="H2633" s="259"/>
      <c r="I2633" s="259"/>
      <c r="J2633" s="259"/>
    </row>
    <row r="2634" spans="1:10">
      <c r="A2634" s="259"/>
      <c r="B2634" s="259"/>
      <c r="C2634" s="259"/>
      <c r="D2634" s="259"/>
      <c r="E2634" s="259"/>
      <c r="F2634" s="270"/>
      <c r="G2634" s="259"/>
      <c r="H2634" s="259"/>
      <c r="I2634" s="259"/>
      <c r="J2634" s="259"/>
    </row>
    <row r="2635" spans="1:10">
      <c r="A2635" s="259"/>
      <c r="B2635" s="259"/>
      <c r="C2635" s="259"/>
      <c r="D2635" s="259"/>
      <c r="E2635" s="259"/>
      <c r="F2635" s="270"/>
      <c r="G2635" s="259"/>
      <c r="H2635" s="259"/>
      <c r="I2635" s="259"/>
      <c r="J2635" s="259"/>
    </row>
    <row r="2636" spans="1:10">
      <c r="A2636" s="259"/>
      <c r="B2636" s="259"/>
      <c r="C2636" s="259"/>
      <c r="D2636" s="259"/>
      <c r="E2636" s="259"/>
      <c r="F2636" s="270"/>
      <c r="G2636" s="259"/>
      <c r="H2636" s="259"/>
      <c r="I2636" s="259"/>
      <c r="J2636" s="259"/>
    </row>
    <row r="2637" spans="1:10">
      <c r="A2637" s="259"/>
      <c r="B2637" s="259"/>
      <c r="C2637" s="259"/>
      <c r="D2637" s="259"/>
      <c r="E2637" s="259"/>
      <c r="F2637" s="270"/>
      <c r="G2637" s="259"/>
      <c r="H2637" s="259"/>
      <c r="I2637" s="259"/>
      <c r="J2637" s="259"/>
    </row>
    <row r="2638" spans="1:10">
      <c r="A2638" s="259"/>
      <c r="B2638" s="259"/>
      <c r="C2638" s="259"/>
      <c r="D2638" s="259"/>
      <c r="E2638" s="259"/>
      <c r="F2638" s="270"/>
      <c r="G2638" s="259"/>
      <c r="H2638" s="259"/>
      <c r="I2638" s="259"/>
      <c r="J2638" s="259"/>
    </row>
    <row r="2639" spans="1:10">
      <c r="A2639" s="259"/>
      <c r="B2639" s="259"/>
      <c r="C2639" s="259"/>
      <c r="D2639" s="259"/>
      <c r="E2639" s="259"/>
      <c r="F2639" s="270"/>
      <c r="G2639" s="259"/>
      <c r="H2639" s="259"/>
      <c r="I2639" s="259"/>
      <c r="J2639" s="259"/>
    </row>
    <row r="2640" spans="1:10">
      <c r="A2640" s="259"/>
      <c r="B2640" s="259"/>
      <c r="C2640" s="259"/>
      <c r="D2640" s="259"/>
      <c r="E2640" s="259"/>
      <c r="F2640" s="270"/>
      <c r="G2640" s="259"/>
      <c r="H2640" s="259"/>
      <c r="I2640" s="259"/>
      <c r="J2640" s="259"/>
    </row>
    <row r="2641" spans="1:10">
      <c r="A2641" s="259"/>
      <c r="B2641" s="259"/>
      <c r="C2641" s="259"/>
      <c r="D2641" s="259"/>
      <c r="E2641" s="259"/>
      <c r="F2641" s="270"/>
      <c r="G2641" s="259"/>
      <c r="H2641" s="259"/>
      <c r="I2641" s="259"/>
      <c r="J2641" s="259"/>
    </row>
    <row r="2642" spans="1:10">
      <c r="A2642" s="259"/>
      <c r="B2642" s="259"/>
      <c r="C2642" s="259"/>
      <c r="D2642" s="259"/>
      <c r="E2642" s="259"/>
      <c r="F2642" s="270"/>
      <c r="G2642" s="259"/>
      <c r="H2642" s="259"/>
      <c r="I2642" s="259"/>
      <c r="J2642" s="259"/>
    </row>
    <row r="2643" spans="1:10">
      <c r="A2643" s="259"/>
      <c r="B2643" s="259"/>
      <c r="C2643" s="259"/>
      <c r="D2643" s="259"/>
      <c r="E2643" s="259"/>
      <c r="F2643" s="270"/>
      <c r="G2643" s="259"/>
      <c r="H2643" s="259"/>
      <c r="I2643" s="259"/>
      <c r="J2643" s="259"/>
    </row>
    <row r="2644" spans="1:10">
      <c r="A2644" s="259"/>
      <c r="B2644" s="259"/>
      <c r="C2644" s="259"/>
      <c r="D2644" s="259"/>
      <c r="E2644" s="259"/>
      <c r="F2644" s="270"/>
      <c r="G2644" s="259"/>
      <c r="H2644" s="259"/>
      <c r="I2644" s="259"/>
      <c r="J2644" s="259"/>
    </row>
    <row r="2645" spans="1:10">
      <c r="A2645" s="259"/>
      <c r="B2645" s="259"/>
      <c r="C2645" s="259"/>
      <c r="D2645" s="259"/>
      <c r="E2645" s="259"/>
      <c r="F2645" s="270"/>
      <c r="G2645" s="259"/>
      <c r="H2645" s="259"/>
      <c r="I2645" s="259"/>
      <c r="J2645" s="259"/>
    </row>
    <row r="2646" spans="1:10">
      <c r="A2646" s="259"/>
      <c r="B2646" s="259"/>
      <c r="C2646" s="259"/>
      <c r="D2646" s="259"/>
      <c r="E2646" s="259"/>
      <c r="F2646" s="270"/>
      <c r="G2646" s="259"/>
      <c r="H2646" s="259"/>
      <c r="I2646" s="259"/>
      <c r="J2646" s="259"/>
    </row>
    <row r="2647" spans="1:10">
      <c r="A2647" s="259"/>
      <c r="B2647" s="259"/>
      <c r="C2647" s="259"/>
      <c r="D2647" s="259"/>
      <c r="E2647" s="259"/>
      <c r="F2647" s="270"/>
      <c r="G2647" s="259"/>
      <c r="H2647" s="259"/>
      <c r="I2647" s="259"/>
      <c r="J2647" s="259"/>
    </row>
    <row r="2648" spans="1:10">
      <c r="A2648" s="259"/>
      <c r="B2648" s="259"/>
      <c r="C2648" s="259"/>
      <c r="D2648" s="259"/>
      <c r="E2648" s="259"/>
      <c r="F2648" s="270"/>
      <c r="G2648" s="259"/>
      <c r="H2648" s="259"/>
      <c r="I2648" s="259"/>
      <c r="J2648" s="259"/>
    </row>
    <row r="2649" spans="1:10">
      <c r="A2649" s="259"/>
      <c r="B2649" s="259"/>
      <c r="C2649" s="259"/>
      <c r="D2649" s="259"/>
      <c r="E2649" s="259"/>
      <c r="F2649" s="270"/>
      <c r="G2649" s="259"/>
      <c r="H2649" s="259"/>
      <c r="I2649" s="259"/>
      <c r="J2649" s="259"/>
    </row>
    <row r="2650" spans="1:10">
      <c r="A2650" s="259"/>
      <c r="B2650" s="259"/>
      <c r="C2650" s="259"/>
      <c r="D2650" s="259"/>
      <c r="E2650" s="259"/>
      <c r="F2650" s="270"/>
      <c r="G2650" s="259"/>
      <c r="H2650" s="259"/>
      <c r="I2650" s="259"/>
      <c r="J2650" s="259"/>
    </row>
    <row r="2651" spans="1:10">
      <c r="A2651" s="259"/>
      <c r="B2651" s="259"/>
      <c r="C2651" s="259"/>
      <c r="D2651" s="259"/>
      <c r="E2651" s="259"/>
      <c r="F2651" s="270"/>
      <c r="G2651" s="259"/>
      <c r="H2651" s="259"/>
      <c r="I2651" s="259"/>
      <c r="J2651" s="259"/>
    </row>
    <row r="2652" spans="1:10">
      <c r="A2652" s="259"/>
      <c r="B2652" s="259"/>
      <c r="C2652" s="259"/>
      <c r="D2652" s="259"/>
      <c r="E2652" s="259"/>
      <c r="F2652" s="270"/>
      <c r="G2652" s="259"/>
      <c r="H2652" s="259"/>
      <c r="I2652" s="259"/>
      <c r="J2652" s="259"/>
    </row>
    <row r="2653" spans="1:10">
      <c r="A2653" s="259"/>
      <c r="B2653" s="259"/>
      <c r="C2653" s="259"/>
      <c r="D2653" s="259"/>
      <c r="E2653" s="259"/>
      <c r="F2653" s="270"/>
      <c r="G2653" s="259"/>
      <c r="H2653" s="259"/>
      <c r="I2653" s="259"/>
      <c r="J2653" s="259"/>
    </row>
    <row r="2654" spans="1:10">
      <c r="A2654" s="259"/>
      <c r="B2654" s="259"/>
      <c r="C2654" s="259"/>
      <c r="D2654" s="259"/>
      <c r="E2654" s="259"/>
      <c r="F2654" s="270"/>
      <c r="G2654" s="259"/>
      <c r="H2654" s="259"/>
      <c r="I2654" s="259"/>
      <c r="J2654" s="259"/>
    </row>
    <row r="2655" spans="1:10">
      <c r="A2655" s="259"/>
      <c r="B2655" s="259"/>
      <c r="C2655" s="259"/>
      <c r="D2655" s="259"/>
      <c r="E2655" s="259"/>
      <c r="F2655" s="270"/>
      <c r="G2655" s="259"/>
      <c r="H2655" s="259"/>
      <c r="I2655" s="259"/>
      <c r="J2655" s="259"/>
    </row>
    <row r="2656" spans="1:10">
      <c r="A2656" s="259"/>
      <c r="B2656" s="259"/>
      <c r="C2656" s="259"/>
      <c r="D2656" s="259"/>
      <c r="E2656" s="259"/>
      <c r="F2656" s="270"/>
      <c r="G2656" s="259"/>
      <c r="H2656" s="259"/>
      <c r="I2656" s="259"/>
      <c r="J2656" s="259"/>
    </row>
    <row r="2657" spans="1:10">
      <c r="A2657" s="259"/>
      <c r="B2657" s="259"/>
      <c r="C2657" s="259"/>
      <c r="D2657" s="259"/>
      <c r="E2657" s="259"/>
      <c r="F2657" s="270"/>
      <c r="G2657" s="259"/>
      <c r="H2657" s="259"/>
      <c r="I2657" s="259"/>
      <c r="J2657" s="259"/>
    </row>
    <row r="2658" spans="1:10">
      <c r="A2658" s="259"/>
      <c r="B2658" s="259"/>
      <c r="C2658" s="259"/>
      <c r="D2658" s="259"/>
      <c r="E2658" s="259"/>
      <c r="F2658" s="270"/>
      <c r="G2658" s="259"/>
      <c r="H2658" s="259"/>
      <c r="I2658" s="259"/>
      <c r="J2658" s="259"/>
    </row>
    <row r="2659" spans="1:10">
      <c r="A2659" s="259"/>
      <c r="B2659" s="259"/>
      <c r="C2659" s="259"/>
      <c r="D2659" s="259"/>
      <c r="E2659" s="259"/>
      <c r="F2659" s="270"/>
      <c r="G2659" s="259"/>
      <c r="H2659" s="259"/>
      <c r="I2659" s="259"/>
      <c r="J2659" s="259"/>
    </row>
    <row r="2660" spans="1:10">
      <c r="A2660" s="259"/>
      <c r="B2660" s="259"/>
      <c r="C2660" s="259"/>
      <c r="D2660" s="259"/>
      <c r="E2660" s="259"/>
      <c r="F2660" s="270"/>
      <c r="G2660" s="259"/>
      <c r="H2660" s="259"/>
      <c r="I2660" s="259"/>
      <c r="J2660" s="259"/>
    </row>
    <row r="2661" spans="1:10">
      <c r="A2661" s="259"/>
      <c r="B2661" s="259"/>
      <c r="C2661" s="259"/>
      <c r="D2661" s="259"/>
      <c r="E2661" s="259"/>
      <c r="F2661" s="270"/>
      <c r="G2661" s="259"/>
      <c r="H2661" s="259"/>
      <c r="I2661" s="259"/>
      <c r="J2661" s="259"/>
    </row>
    <row r="2662" spans="1:10">
      <c r="A2662" s="259"/>
      <c r="B2662" s="259"/>
      <c r="C2662" s="259"/>
      <c r="D2662" s="259"/>
      <c r="E2662" s="259"/>
      <c r="F2662" s="270"/>
      <c r="G2662" s="259"/>
      <c r="H2662" s="259"/>
      <c r="I2662" s="259"/>
      <c r="J2662" s="259"/>
    </row>
    <row r="2663" spans="1:10">
      <c r="A2663" s="259"/>
      <c r="B2663" s="259"/>
      <c r="C2663" s="259"/>
      <c r="D2663" s="259"/>
      <c r="E2663" s="259"/>
      <c r="F2663" s="270"/>
      <c r="G2663" s="259"/>
      <c r="H2663" s="259"/>
      <c r="I2663" s="259"/>
      <c r="J2663" s="259"/>
    </row>
    <row r="2664" spans="1:10">
      <c r="A2664" s="259"/>
      <c r="B2664" s="259"/>
      <c r="C2664" s="259"/>
      <c r="D2664" s="259"/>
      <c r="E2664" s="259"/>
      <c r="F2664" s="270"/>
      <c r="G2664" s="259"/>
      <c r="H2664" s="259"/>
      <c r="I2664" s="259"/>
      <c r="J2664" s="259"/>
    </row>
    <row r="2665" spans="1:10">
      <c r="A2665" s="259"/>
      <c r="B2665" s="259"/>
      <c r="C2665" s="259"/>
      <c r="D2665" s="259"/>
      <c r="E2665" s="259"/>
      <c r="F2665" s="270"/>
      <c r="G2665" s="259"/>
      <c r="H2665" s="259"/>
      <c r="I2665" s="259"/>
      <c r="J2665" s="259"/>
    </row>
    <row r="2666" spans="1:10">
      <c r="A2666" s="259"/>
      <c r="B2666" s="259"/>
      <c r="C2666" s="259"/>
      <c r="D2666" s="259"/>
      <c r="E2666" s="259"/>
      <c r="F2666" s="270"/>
      <c r="G2666" s="259"/>
      <c r="H2666" s="259"/>
      <c r="I2666" s="259"/>
      <c r="J2666" s="259"/>
    </row>
    <row r="2667" spans="1:10">
      <c r="A2667" s="259"/>
      <c r="B2667" s="259"/>
      <c r="C2667" s="259"/>
      <c r="D2667" s="259"/>
      <c r="E2667" s="259"/>
      <c r="F2667" s="270"/>
      <c r="G2667" s="259"/>
      <c r="H2667" s="259"/>
      <c r="I2667" s="259"/>
      <c r="J2667" s="259"/>
    </row>
    <row r="2668" spans="1:10">
      <c r="A2668" s="259"/>
      <c r="B2668" s="259"/>
      <c r="C2668" s="259"/>
      <c r="D2668" s="259"/>
      <c r="E2668" s="259"/>
      <c r="F2668" s="270"/>
      <c r="G2668" s="259"/>
      <c r="H2668" s="259"/>
      <c r="I2668" s="259"/>
      <c r="J2668" s="259"/>
    </row>
    <row r="2669" spans="1:10">
      <c r="A2669" s="259"/>
      <c r="B2669" s="259"/>
      <c r="C2669" s="259"/>
      <c r="D2669" s="259"/>
      <c r="E2669" s="259"/>
      <c r="F2669" s="270"/>
      <c r="G2669" s="259"/>
      <c r="H2669" s="259"/>
      <c r="I2669" s="259"/>
      <c r="J2669" s="259"/>
    </row>
    <row r="2670" spans="1:10">
      <c r="A2670" s="259"/>
      <c r="B2670" s="259"/>
      <c r="C2670" s="259"/>
      <c r="D2670" s="259"/>
      <c r="E2670" s="259"/>
      <c r="F2670" s="270"/>
      <c r="G2670" s="259"/>
      <c r="H2670" s="259"/>
      <c r="I2670" s="259"/>
      <c r="J2670" s="259"/>
    </row>
    <row r="2671" spans="1:10">
      <c r="A2671" s="259"/>
      <c r="B2671" s="259"/>
      <c r="C2671" s="259"/>
      <c r="D2671" s="259"/>
      <c r="E2671" s="259"/>
      <c r="F2671" s="270"/>
      <c r="G2671" s="259"/>
      <c r="H2671" s="259"/>
      <c r="I2671" s="259"/>
      <c r="J2671" s="259"/>
    </row>
    <row r="2672" spans="1:10">
      <c r="A2672" s="259"/>
      <c r="B2672" s="259"/>
      <c r="C2672" s="259"/>
      <c r="D2672" s="259"/>
      <c r="E2672" s="259"/>
      <c r="F2672" s="270"/>
      <c r="G2672" s="259"/>
      <c r="H2672" s="259"/>
      <c r="I2672" s="259"/>
      <c r="J2672" s="259"/>
    </row>
    <row r="2673" spans="1:10">
      <c r="A2673" s="259"/>
      <c r="B2673" s="259"/>
      <c r="C2673" s="259"/>
      <c r="D2673" s="259"/>
      <c r="E2673" s="259"/>
      <c r="F2673" s="270"/>
      <c r="G2673" s="259"/>
      <c r="H2673" s="259"/>
      <c r="I2673" s="259"/>
      <c r="J2673" s="259"/>
    </row>
    <row r="2674" spans="1:10">
      <c r="A2674" s="259"/>
      <c r="B2674" s="259"/>
      <c r="C2674" s="259"/>
      <c r="D2674" s="259"/>
      <c r="E2674" s="259"/>
      <c r="F2674" s="270"/>
      <c r="G2674" s="259"/>
      <c r="H2674" s="259"/>
      <c r="I2674" s="259"/>
      <c r="J2674" s="259"/>
    </row>
    <row r="2675" spans="1:10">
      <c r="A2675" s="259"/>
      <c r="B2675" s="259"/>
      <c r="C2675" s="259"/>
      <c r="D2675" s="259"/>
      <c r="E2675" s="259"/>
      <c r="F2675" s="270"/>
      <c r="G2675" s="259"/>
      <c r="H2675" s="259"/>
      <c r="I2675" s="259"/>
      <c r="J2675" s="259"/>
    </row>
    <row r="2676" spans="1:10">
      <c r="A2676" s="259"/>
      <c r="B2676" s="259"/>
      <c r="C2676" s="259"/>
      <c r="D2676" s="259"/>
      <c r="E2676" s="259"/>
      <c r="F2676" s="270"/>
      <c r="G2676" s="259"/>
      <c r="H2676" s="259"/>
      <c r="I2676" s="259"/>
      <c r="J2676" s="259"/>
    </row>
    <row r="2677" spans="1:10">
      <c r="A2677" s="259"/>
      <c r="B2677" s="259"/>
      <c r="C2677" s="259"/>
      <c r="D2677" s="259"/>
      <c r="E2677" s="259"/>
      <c r="F2677" s="270"/>
      <c r="G2677" s="259"/>
      <c r="H2677" s="259"/>
      <c r="I2677" s="259"/>
      <c r="J2677" s="259"/>
    </row>
    <row r="2678" spans="1:10">
      <c r="A2678" s="259"/>
      <c r="B2678" s="259"/>
      <c r="C2678" s="259"/>
      <c r="D2678" s="259"/>
      <c r="E2678" s="259"/>
      <c r="F2678" s="270"/>
      <c r="G2678" s="259"/>
      <c r="H2678" s="259"/>
      <c r="I2678" s="259"/>
      <c r="J2678" s="259"/>
    </row>
    <row r="2679" spans="1:10">
      <c r="A2679" s="259"/>
      <c r="B2679" s="259"/>
      <c r="C2679" s="259"/>
      <c r="D2679" s="259"/>
      <c r="E2679" s="259"/>
      <c r="F2679" s="270"/>
      <c r="G2679" s="259"/>
      <c r="H2679" s="259"/>
      <c r="I2679" s="259"/>
      <c r="J2679" s="259"/>
    </row>
    <row r="2680" spans="1:10">
      <c r="A2680" s="259"/>
      <c r="B2680" s="259"/>
      <c r="C2680" s="259"/>
      <c r="D2680" s="259"/>
      <c r="E2680" s="259"/>
      <c r="F2680" s="270"/>
      <c r="G2680" s="259"/>
      <c r="H2680" s="259"/>
      <c r="I2680" s="259"/>
      <c r="J2680" s="259"/>
    </row>
    <row r="2681" spans="1:10">
      <c r="A2681" s="259"/>
      <c r="B2681" s="259"/>
      <c r="C2681" s="259"/>
      <c r="D2681" s="259"/>
      <c r="E2681" s="259"/>
      <c r="F2681" s="270"/>
      <c r="G2681" s="259"/>
      <c r="H2681" s="259"/>
      <c r="I2681" s="259"/>
      <c r="J2681" s="259"/>
    </row>
    <row r="2682" spans="1:10">
      <c r="A2682" s="259"/>
      <c r="B2682" s="259"/>
      <c r="C2682" s="259"/>
      <c r="D2682" s="259"/>
      <c r="E2682" s="259"/>
      <c r="F2682" s="270"/>
      <c r="G2682" s="259"/>
      <c r="H2682" s="259"/>
      <c r="I2682" s="259"/>
      <c r="J2682" s="259"/>
    </row>
    <row r="2683" spans="1:10">
      <c r="A2683" s="259"/>
      <c r="B2683" s="259"/>
      <c r="C2683" s="259"/>
      <c r="D2683" s="259"/>
      <c r="E2683" s="259"/>
      <c r="F2683" s="270"/>
      <c r="G2683" s="259"/>
      <c r="H2683" s="259"/>
      <c r="I2683" s="259"/>
      <c r="J2683" s="259"/>
    </row>
    <row r="2684" spans="1:10">
      <c r="A2684" s="259"/>
      <c r="B2684" s="259"/>
      <c r="C2684" s="259"/>
      <c r="D2684" s="259"/>
      <c r="E2684" s="259"/>
      <c r="F2684" s="270"/>
      <c r="G2684" s="259"/>
      <c r="H2684" s="259"/>
      <c r="I2684" s="259"/>
      <c r="J2684" s="259"/>
    </row>
    <row r="2685" spans="1:10">
      <c r="A2685" s="259"/>
      <c r="B2685" s="259"/>
      <c r="C2685" s="259"/>
      <c r="D2685" s="259"/>
      <c r="E2685" s="259"/>
      <c r="F2685" s="270"/>
      <c r="G2685" s="259"/>
      <c r="H2685" s="259"/>
      <c r="I2685" s="259"/>
      <c r="J2685" s="259"/>
    </row>
    <row r="2686" spans="1:10">
      <c r="A2686" s="259"/>
      <c r="B2686" s="259"/>
      <c r="C2686" s="259"/>
      <c r="D2686" s="259"/>
      <c r="E2686" s="259"/>
      <c r="F2686" s="270"/>
      <c r="G2686" s="259"/>
      <c r="H2686" s="259"/>
      <c r="I2686" s="259"/>
      <c r="J2686" s="259"/>
    </row>
    <row r="2687" spans="1:10">
      <c r="A2687" s="259"/>
      <c r="B2687" s="259"/>
      <c r="C2687" s="259"/>
      <c r="D2687" s="259"/>
      <c r="E2687" s="259"/>
      <c r="F2687" s="270"/>
      <c r="G2687" s="259"/>
      <c r="H2687" s="259"/>
      <c r="I2687" s="259"/>
      <c r="J2687" s="259"/>
    </row>
    <row r="2688" spans="1:10">
      <c r="A2688" s="259"/>
      <c r="B2688" s="259"/>
      <c r="C2688" s="259"/>
      <c r="D2688" s="259"/>
      <c r="E2688" s="259"/>
      <c r="F2688" s="270"/>
      <c r="G2688" s="259"/>
      <c r="H2688" s="259"/>
      <c r="I2688" s="259"/>
      <c r="J2688" s="259"/>
    </row>
    <row r="2689" spans="1:10">
      <c r="A2689" s="259"/>
      <c r="B2689" s="259"/>
      <c r="C2689" s="259"/>
      <c r="D2689" s="259"/>
      <c r="E2689" s="259"/>
      <c r="F2689" s="270"/>
      <c r="G2689" s="259"/>
      <c r="H2689" s="259"/>
      <c r="I2689" s="259"/>
      <c r="J2689" s="259"/>
    </row>
    <row r="2690" spans="1:10">
      <c r="A2690" s="259"/>
      <c r="B2690" s="259"/>
      <c r="C2690" s="259"/>
      <c r="D2690" s="259"/>
      <c r="E2690" s="259"/>
      <c r="F2690" s="270"/>
      <c r="G2690" s="259"/>
      <c r="H2690" s="259"/>
      <c r="I2690" s="259"/>
      <c r="J2690" s="259"/>
    </row>
    <row r="2691" spans="1:10">
      <c r="A2691" s="259"/>
      <c r="B2691" s="259"/>
      <c r="C2691" s="259"/>
      <c r="D2691" s="259"/>
      <c r="E2691" s="259"/>
      <c r="F2691" s="270"/>
      <c r="G2691" s="259"/>
      <c r="H2691" s="259"/>
      <c r="I2691" s="259"/>
      <c r="J2691" s="259"/>
    </row>
    <row r="2692" spans="1:10">
      <c r="A2692" s="259"/>
      <c r="B2692" s="259"/>
      <c r="C2692" s="259"/>
      <c r="D2692" s="259"/>
      <c r="E2692" s="259"/>
      <c r="F2692" s="270"/>
      <c r="G2692" s="259"/>
      <c r="H2692" s="259"/>
      <c r="I2692" s="259"/>
      <c r="J2692" s="259"/>
    </row>
    <row r="2693" spans="1:10">
      <c r="A2693" s="259"/>
      <c r="B2693" s="259"/>
      <c r="C2693" s="259"/>
      <c r="D2693" s="259"/>
      <c r="E2693" s="259"/>
      <c r="F2693" s="270"/>
      <c r="G2693" s="259"/>
      <c r="H2693" s="259"/>
      <c r="I2693" s="259"/>
      <c r="J2693" s="259"/>
    </row>
    <row r="2694" spans="1:10">
      <c r="A2694" s="259"/>
      <c r="B2694" s="259"/>
      <c r="C2694" s="259"/>
      <c r="D2694" s="259"/>
      <c r="E2694" s="259"/>
      <c r="F2694" s="270"/>
      <c r="G2694" s="259"/>
      <c r="H2694" s="259"/>
      <c r="I2694" s="259"/>
      <c r="J2694" s="259"/>
    </row>
    <row r="2695" spans="1:10">
      <c r="A2695" s="259"/>
      <c r="B2695" s="259"/>
      <c r="C2695" s="259"/>
      <c r="D2695" s="259"/>
      <c r="E2695" s="259"/>
      <c r="F2695" s="270"/>
      <c r="G2695" s="259"/>
      <c r="H2695" s="259"/>
      <c r="I2695" s="259"/>
      <c r="J2695" s="259"/>
    </row>
    <row r="2696" spans="1:10">
      <c r="A2696" s="259"/>
      <c r="B2696" s="259"/>
      <c r="C2696" s="259"/>
      <c r="D2696" s="259"/>
      <c r="E2696" s="259"/>
      <c r="F2696" s="270"/>
      <c r="G2696" s="259"/>
      <c r="H2696" s="259"/>
      <c r="I2696" s="259"/>
      <c r="J2696" s="259"/>
    </row>
    <row r="2697" spans="1:10">
      <c r="A2697" s="259"/>
      <c r="B2697" s="259"/>
      <c r="C2697" s="259"/>
      <c r="D2697" s="259"/>
      <c r="E2697" s="259"/>
      <c r="F2697" s="270"/>
      <c r="G2697" s="259"/>
      <c r="H2697" s="259"/>
      <c r="I2697" s="259"/>
      <c r="J2697" s="259"/>
    </row>
    <row r="2698" spans="1:10">
      <c r="A2698" s="259"/>
      <c r="B2698" s="259"/>
      <c r="C2698" s="259"/>
      <c r="D2698" s="259"/>
      <c r="E2698" s="259"/>
      <c r="F2698" s="270"/>
      <c r="G2698" s="259"/>
      <c r="H2698" s="259"/>
      <c r="I2698" s="259"/>
      <c r="J2698" s="259"/>
    </row>
    <row r="2699" spans="1:10">
      <c r="A2699" s="259"/>
      <c r="B2699" s="259"/>
      <c r="C2699" s="259"/>
      <c r="D2699" s="259"/>
      <c r="E2699" s="259"/>
      <c r="F2699" s="270"/>
      <c r="G2699" s="259"/>
      <c r="H2699" s="259"/>
      <c r="I2699" s="259"/>
      <c r="J2699" s="259"/>
    </row>
    <row r="2700" spans="1:10">
      <c r="A2700" s="259"/>
      <c r="B2700" s="259"/>
      <c r="C2700" s="259"/>
      <c r="D2700" s="259"/>
      <c r="E2700" s="259"/>
      <c r="F2700" s="270"/>
      <c r="G2700" s="259"/>
      <c r="H2700" s="259"/>
      <c r="I2700" s="259"/>
      <c r="J2700" s="259"/>
    </row>
    <row r="2701" spans="1:10">
      <c r="A2701" s="259"/>
      <c r="B2701" s="259"/>
      <c r="C2701" s="259"/>
      <c r="D2701" s="259"/>
      <c r="E2701" s="259"/>
      <c r="F2701" s="270"/>
      <c r="G2701" s="259"/>
      <c r="H2701" s="259"/>
      <c r="I2701" s="259"/>
      <c r="J2701" s="259"/>
    </row>
    <row r="2702" spans="1:10">
      <c r="A2702" s="259"/>
      <c r="B2702" s="259"/>
      <c r="C2702" s="259"/>
      <c r="D2702" s="259"/>
      <c r="E2702" s="259"/>
      <c r="F2702" s="270"/>
      <c r="G2702" s="259"/>
      <c r="H2702" s="259"/>
      <c r="I2702" s="259"/>
      <c r="J2702" s="259"/>
    </row>
    <row r="2703" spans="1:10">
      <c r="A2703" s="259"/>
      <c r="B2703" s="259"/>
      <c r="C2703" s="259"/>
      <c r="D2703" s="259"/>
      <c r="E2703" s="259"/>
      <c r="F2703" s="270"/>
      <c r="G2703" s="259"/>
      <c r="H2703" s="259"/>
      <c r="I2703" s="259"/>
      <c r="J2703" s="259"/>
    </row>
    <row r="2704" spans="1:10">
      <c r="A2704" s="259"/>
      <c r="B2704" s="259"/>
      <c r="C2704" s="259"/>
      <c r="D2704" s="259"/>
      <c r="E2704" s="259"/>
      <c r="F2704" s="270"/>
      <c r="G2704" s="259"/>
      <c r="H2704" s="259"/>
      <c r="I2704" s="259"/>
      <c r="J2704" s="259"/>
    </row>
    <row r="2705" spans="1:10">
      <c r="A2705" s="259"/>
      <c r="B2705" s="259"/>
      <c r="C2705" s="259"/>
      <c r="D2705" s="259"/>
      <c r="E2705" s="259"/>
      <c r="F2705" s="270"/>
      <c r="G2705" s="259"/>
      <c r="H2705" s="259"/>
      <c r="I2705" s="259"/>
      <c r="J2705" s="259"/>
    </row>
    <row r="2706" spans="1:10">
      <c r="A2706" s="259"/>
      <c r="B2706" s="259"/>
      <c r="C2706" s="259"/>
      <c r="D2706" s="259"/>
      <c r="E2706" s="259"/>
      <c r="F2706" s="270"/>
      <c r="G2706" s="259"/>
      <c r="H2706" s="259"/>
      <c r="I2706" s="259"/>
      <c r="J2706" s="259"/>
    </row>
    <row r="2707" spans="1:10">
      <c r="A2707" s="259"/>
      <c r="B2707" s="259"/>
      <c r="C2707" s="259"/>
      <c r="D2707" s="259"/>
      <c r="E2707" s="259"/>
      <c r="F2707" s="270"/>
      <c r="G2707" s="259"/>
      <c r="H2707" s="259"/>
      <c r="I2707" s="259"/>
      <c r="J2707" s="259"/>
    </row>
    <row r="2708" spans="1:10">
      <c r="A2708" s="259"/>
      <c r="B2708" s="259"/>
      <c r="C2708" s="259"/>
      <c r="D2708" s="259"/>
      <c r="E2708" s="259"/>
      <c r="F2708" s="270"/>
      <c r="G2708" s="259"/>
      <c r="H2708" s="259"/>
      <c r="I2708" s="259"/>
      <c r="J2708" s="259"/>
    </row>
    <row r="2709" spans="1:10">
      <c r="A2709" s="259"/>
      <c r="B2709" s="259"/>
      <c r="C2709" s="259"/>
      <c r="D2709" s="259"/>
      <c r="E2709" s="259"/>
      <c r="F2709" s="270"/>
      <c r="G2709" s="259"/>
      <c r="H2709" s="259"/>
      <c r="I2709" s="259"/>
      <c r="J2709" s="259"/>
    </row>
    <row r="2710" spans="1:10">
      <c r="A2710" s="259"/>
      <c r="B2710" s="259"/>
      <c r="C2710" s="259"/>
      <c r="D2710" s="259"/>
      <c r="E2710" s="259"/>
      <c r="F2710" s="270"/>
      <c r="G2710" s="259"/>
      <c r="H2710" s="259"/>
      <c r="I2710" s="259"/>
      <c r="J2710" s="259"/>
    </row>
    <row r="2711" spans="1:10">
      <c r="A2711" s="259"/>
      <c r="B2711" s="259"/>
      <c r="C2711" s="259"/>
      <c r="D2711" s="259"/>
      <c r="E2711" s="259"/>
      <c r="F2711" s="270"/>
      <c r="G2711" s="259"/>
      <c r="H2711" s="259"/>
      <c r="I2711" s="259"/>
      <c r="J2711" s="259"/>
    </row>
    <row r="2712" spans="1:10">
      <c r="A2712" s="259"/>
      <c r="B2712" s="259"/>
      <c r="C2712" s="259"/>
      <c r="D2712" s="259"/>
      <c r="E2712" s="259"/>
      <c r="F2712" s="270"/>
      <c r="G2712" s="259"/>
      <c r="H2712" s="259"/>
      <c r="I2712" s="259"/>
      <c r="J2712" s="259"/>
    </row>
    <row r="2713" spans="1:10">
      <c r="A2713" s="259"/>
      <c r="B2713" s="259"/>
      <c r="C2713" s="259"/>
      <c r="D2713" s="259"/>
      <c r="E2713" s="259"/>
      <c r="F2713" s="270"/>
      <c r="G2713" s="259"/>
      <c r="H2713" s="259"/>
      <c r="I2713" s="259"/>
      <c r="J2713" s="259"/>
    </row>
    <row r="2714" spans="1:10">
      <c r="A2714" s="259"/>
      <c r="B2714" s="259"/>
      <c r="C2714" s="259"/>
      <c r="D2714" s="259"/>
      <c r="E2714" s="259"/>
      <c r="F2714" s="270"/>
      <c r="G2714" s="259"/>
      <c r="H2714" s="259"/>
      <c r="I2714" s="259"/>
      <c r="J2714" s="259"/>
    </row>
    <row r="2715" spans="1:10">
      <c r="A2715" s="259"/>
      <c r="B2715" s="259"/>
      <c r="C2715" s="259"/>
      <c r="D2715" s="259"/>
      <c r="E2715" s="259"/>
      <c r="F2715" s="270"/>
      <c r="G2715" s="259"/>
      <c r="H2715" s="259"/>
      <c r="I2715" s="259"/>
      <c r="J2715" s="259"/>
    </row>
    <row r="2716" spans="1:10">
      <c r="A2716" s="259"/>
      <c r="B2716" s="259"/>
      <c r="C2716" s="259"/>
      <c r="D2716" s="259"/>
      <c r="E2716" s="259"/>
      <c r="F2716" s="270"/>
      <c r="G2716" s="259"/>
      <c r="H2716" s="259"/>
      <c r="I2716" s="259"/>
      <c r="J2716" s="259"/>
    </row>
    <row r="2717" spans="1:10">
      <c r="A2717" s="259"/>
      <c r="B2717" s="259"/>
      <c r="C2717" s="259"/>
      <c r="D2717" s="259"/>
      <c r="E2717" s="259"/>
      <c r="F2717" s="270"/>
      <c r="G2717" s="259"/>
      <c r="H2717" s="259"/>
      <c r="I2717" s="259"/>
      <c r="J2717" s="259"/>
    </row>
    <row r="2718" spans="1:10">
      <c r="A2718" s="259"/>
      <c r="B2718" s="259"/>
      <c r="C2718" s="259"/>
      <c r="D2718" s="259"/>
      <c r="E2718" s="259"/>
      <c r="F2718" s="270"/>
      <c r="G2718" s="259"/>
      <c r="H2718" s="259"/>
      <c r="I2718" s="259"/>
      <c r="J2718" s="259"/>
    </row>
    <row r="2719" spans="1:10">
      <c r="A2719" s="259"/>
      <c r="B2719" s="259"/>
      <c r="C2719" s="259"/>
      <c r="D2719" s="259"/>
      <c r="E2719" s="259"/>
      <c r="F2719" s="270"/>
      <c r="G2719" s="259"/>
      <c r="H2719" s="259"/>
      <c r="I2719" s="259"/>
      <c r="J2719" s="259"/>
    </row>
    <row r="2720" spans="1:10">
      <c r="A2720" s="259"/>
      <c r="B2720" s="259"/>
      <c r="C2720" s="259"/>
      <c r="D2720" s="259"/>
      <c r="E2720" s="259"/>
      <c r="F2720" s="270"/>
      <c r="G2720" s="259"/>
      <c r="H2720" s="259"/>
      <c r="I2720" s="259"/>
      <c r="J2720" s="259"/>
    </row>
    <row r="2721" spans="1:10">
      <c r="A2721" s="259"/>
      <c r="B2721" s="259"/>
      <c r="C2721" s="259"/>
      <c r="D2721" s="259"/>
      <c r="E2721" s="259"/>
      <c r="F2721" s="270"/>
      <c r="G2721" s="259"/>
      <c r="H2721" s="259"/>
      <c r="I2721" s="259"/>
      <c r="J2721" s="259"/>
    </row>
    <row r="2722" spans="1:10">
      <c r="A2722" s="259"/>
      <c r="B2722" s="259"/>
      <c r="C2722" s="259"/>
      <c r="D2722" s="259"/>
      <c r="E2722" s="259"/>
      <c r="F2722" s="270"/>
      <c r="G2722" s="259"/>
      <c r="H2722" s="259"/>
      <c r="I2722" s="259"/>
      <c r="J2722" s="259"/>
    </row>
    <row r="2723" spans="1:10">
      <c r="A2723" s="259"/>
      <c r="B2723" s="259"/>
      <c r="C2723" s="259"/>
      <c r="D2723" s="259"/>
      <c r="E2723" s="259"/>
      <c r="F2723" s="270"/>
      <c r="G2723" s="259"/>
      <c r="H2723" s="259"/>
      <c r="I2723" s="259"/>
      <c r="J2723" s="259"/>
    </row>
    <row r="2724" spans="1:10">
      <c r="A2724" s="259"/>
      <c r="B2724" s="259"/>
      <c r="C2724" s="259"/>
      <c r="D2724" s="259"/>
      <c r="E2724" s="259"/>
      <c r="F2724" s="270"/>
      <c r="G2724" s="259"/>
      <c r="H2724" s="259"/>
      <c r="I2724" s="259"/>
      <c r="J2724" s="259"/>
    </row>
    <row r="2725" spans="1:10">
      <c r="A2725" s="259"/>
      <c r="B2725" s="259"/>
      <c r="C2725" s="259"/>
      <c r="D2725" s="259"/>
      <c r="E2725" s="259"/>
      <c r="F2725" s="270"/>
      <c r="G2725" s="259"/>
      <c r="H2725" s="259"/>
      <c r="I2725" s="259"/>
      <c r="J2725" s="259"/>
    </row>
    <row r="2726" spans="1:10">
      <c r="A2726" s="259"/>
      <c r="B2726" s="259"/>
      <c r="C2726" s="259"/>
      <c r="D2726" s="259"/>
      <c r="E2726" s="259"/>
      <c r="F2726" s="270"/>
      <c r="G2726" s="259"/>
      <c r="H2726" s="259"/>
      <c r="I2726" s="259"/>
      <c r="J2726" s="259"/>
    </row>
    <row r="2727" spans="1:10">
      <c r="A2727" s="259"/>
      <c r="B2727" s="259"/>
      <c r="C2727" s="259"/>
      <c r="D2727" s="259"/>
      <c r="E2727" s="259"/>
      <c r="F2727" s="270"/>
      <c r="G2727" s="259"/>
      <c r="H2727" s="259"/>
      <c r="I2727" s="259"/>
      <c r="J2727" s="259"/>
    </row>
    <row r="2728" spans="1:10">
      <c r="A2728" s="259"/>
      <c r="B2728" s="259"/>
      <c r="C2728" s="259"/>
      <c r="D2728" s="259"/>
      <c r="E2728" s="259"/>
      <c r="F2728" s="270"/>
      <c r="G2728" s="259"/>
      <c r="H2728" s="259"/>
      <c r="I2728" s="259"/>
      <c r="J2728" s="259"/>
    </row>
    <row r="2729" spans="1:10">
      <c r="A2729" s="259"/>
      <c r="B2729" s="259"/>
      <c r="C2729" s="259"/>
      <c r="D2729" s="259"/>
      <c r="E2729" s="259"/>
      <c r="F2729" s="270"/>
      <c r="G2729" s="259"/>
      <c r="H2729" s="259"/>
      <c r="I2729" s="259"/>
      <c r="J2729" s="259"/>
    </row>
    <row r="2730" spans="1:10">
      <c r="A2730" s="259"/>
      <c r="B2730" s="259"/>
      <c r="C2730" s="259"/>
      <c r="D2730" s="259"/>
      <c r="E2730" s="259"/>
      <c r="F2730" s="270"/>
      <c r="G2730" s="259"/>
      <c r="H2730" s="259"/>
      <c r="I2730" s="259"/>
      <c r="J2730" s="259"/>
    </row>
    <row r="2731" spans="1:10">
      <c r="A2731" s="259"/>
      <c r="B2731" s="259"/>
      <c r="C2731" s="259"/>
      <c r="D2731" s="259"/>
      <c r="E2731" s="259"/>
      <c r="F2731" s="270"/>
      <c r="G2731" s="259"/>
      <c r="H2731" s="259"/>
      <c r="I2731" s="259"/>
      <c r="J2731" s="259"/>
    </row>
    <row r="2732" spans="1:10">
      <c r="A2732" s="259"/>
      <c r="B2732" s="259"/>
      <c r="C2732" s="259"/>
      <c r="D2732" s="259"/>
      <c r="E2732" s="259"/>
      <c r="F2732" s="270"/>
      <c r="G2732" s="259"/>
      <c r="H2732" s="259"/>
      <c r="I2732" s="259"/>
      <c r="J2732" s="259"/>
    </row>
    <row r="2733" spans="1:10">
      <c r="A2733" s="259"/>
      <c r="B2733" s="259"/>
      <c r="C2733" s="259"/>
      <c r="D2733" s="259"/>
      <c r="E2733" s="259"/>
      <c r="F2733" s="270"/>
      <c r="G2733" s="259"/>
      <c r="H2733" s="259"/>
      <c r="I2733" s="259"/>
      <c r="J2733" s="259"/>
    </row>
    <row r="2734" spans="1:10">
      <c r="A2734" s="259"/>
      <c r="B2734" s="259"/>
      <c r="C2734" s="259"/>
      <c r="D2734" s="259"/>
      <c r="E2734" s="259"/>
      <c r="F2734" s="270"/>
      <c r="G2734" s="259"/>
      <c r="H2734" s="259"/>
      <c r="I2734" s="259"/>
      <c r="J2734" s="259"/>
    </row>
    <row r="2735" spans="1:10">
      <c r="A2735" s="259"/>
      <c r="B2735" s="259"/>
      <c r="C2735" s="259"/>
      <c r="D2735" s="259"/>
      <c r="E2735" s="259"/>
      <c r="F2735" s="270"/>
      <c r="G2735" s="259"/>
      <c r="H2735" s="259"/>
      <c r="I2735" s="259"/>
      <c r="J2735" s="259"/>
    </row>
    <row r="2736" spans="1:10">
      <c r="A2736" s="259"/>
      <c r="B2736" s="259"/>
      <c r="C2736" s="259"/>
      <c r="D2736" s="259"/>
      <c r="E2736" s="259"/>
      <c r="F2736" s="270"/>
      <c r="G2736" s="259"/>
      <c r="H2736" s="259"/>
      <c r="I2736" s="259"/>
      <c r="J2736" s="259"/>
    </row>
    <row r="2737" spans="1:10">
      <c r="A2737" s="259"/>
      <c r="B2737" s="259"/>
      <c r="C2737" s="259"/>
      <c r="D2737" s="259"/>
      <c r="E2737" s="259"/>
      <c r="F2737" s="270"/>
      <c r="G2737" s="259"/>
      <c r="H2737" s="259"/>
      <c r="I2737" s="259"/>
      <c r="J2737" s="259"/>
    </row>
    <row r="2738" spans="1:10">
      <c r="A2738" s="259"/>
      <c r="B2738" s="259"/>
      <c r="C2738" s="259"/>
      <c r="D2738" s="259"/>
      <c r="E2738" s="259"/>
      <c r="F2738" s="270"/>
      <c r="G2738" s="259"/>
      <c r="H2738" s="259"/>
      <c r="I2738" s="259"/>
      <c r="J2738" s="259"/>
    </row>
    <row r="2739" spans="1:10">
      <c r="A2739" s="259"/>
      <c r="B2739" s="259"/>
      <c r="C2739" s="259"/>
      <c r="D2739" s="259"/>
      <c r="E2739" s="259"/>
      <c r="F2739" s="270"/>
      <c r="G2739" s="259"/>
      <c r="H2739" s="259"/>
      <c r="I2739" s="259"/>
      <c r="J2739" s="259"/>
    </row>
    <row r="2740" spans="1:10">
      <c r="A2740" s="259"/>
      <c r="B2740" s="259"/>
      <c r="C2740" s="259"/>
      <c r="D2740" s="259"/>
      <c r="E2740" s="259"/>
      <c r="F2740" s="270"/>
      <c r="G2740" s="259"/>
      <c r="H2740" s="259"/>
      <c r="I2740" s="259"/>
      <c r="J2740" s="259"/>
    </row>
    <row r="2741" spans="1:10">
      <c r="A2741" s="259"/>
      <c r="B2741" s="259"/>
      <c r="C2741" s="259"/>
      <c r="D2741" s="259"/>
      <c r="E2741" s="259"/>
      <c r="F2741" s="270"/>
      <c r="G2741" s="259"/>
      <c r="H2741" s="259"/>
      <c r="I2741" s="259"/>
      <c r="J2741" s="259"/>
    </row>
    <row r="2742" spans="1:10">
      <c r="A2742" s="259"/>
      <c r="B2742" s="259"/>
      <c r="C2742" s="259"/>
      <c r="D2742" s="259"/>
      <c r="E2742" s="259"/>
      <c r="F2742" s="270"/>
      <c r="G2742" s="259"/>
      <c r="H2742" s="259"/>
      <c r="I2742" s="259"/>
      <c r="J2742" s="259"/>
    </row>
    <row r="2743" spans="1:10">
      <c r="A2743" s="259"/>
      <c r="B2743" s="259"/>
      <c r="C2743" s="259"/>
      <c r="D2743" s="259"/>
      <c r="E2743" s="259"/>
      <c r="F2743" s="270"/>
      <c r="G2743" s="259"/>
      <c r="H2743" s="259"/>
      <c r="I2743" s="259"/>
      <c r="J2743" s="259"/>
    </row>
    <row r="2744" spans="1:10">
      <c r="A2744" s="259"/>
      <c r="B2744" s="259"/>
      <c r="C2744" s="259"/>
      <c r="D2744" s="259"/>
      <c r="E2744" s="259"/>
      <c r="F2744" s="270"/>
      <c r="G2744" s="259"/>
      <c r="H2744" s="259"/>
      <c r="I2744" s="259"/>
      <c r="J2744" s="259"/>
    </row>
    <row r="2745" spans="1:10">
      <c r="A2745" s="259"/>
      <c r="B2745" s="259"/>
      <c r="C2745" s="259"/>
      <c r="D2745" s="259"/>
      <c r="E2745" s="259"/>
      <c r="F2745" s="270"/>
      <c r="G2745" s="259"/>
      <c r="H2745" s="259"/>
      <c r="I2745" s="259"/>
      <c r="J2745" s="259"/>
    </row>
    <row r="2746" spans="1:10">
      <c r="A2746" s="259"/>
      <c r="B2746" s="259"/>
      <c r="C2746" s="259"/>
      <c r="D2746" s="259"/>
      <c r="E2746" s="259"/>
      <c r="F2746" s="270"/>
      <c r="G2746" s="259"/>
      <c r="H2746" s="259"/>
      <c r="I2746" s="259"/>
      <c r="J2746" s="259"/>
    </row>
    <row r="2747" spans="1:10">
      <c r="A2747" s="259"/>
      <c r="B2747" s="259"/>
      <c r="C2747" s="259"/>
      <c r="D2747" s="259"/>
      <c r="E2747" s="259"/>
      <c r="F2747" s="270"/>
      <c r="G2747" s="259"/>
      <c r="H2747" s="259"/>
      <c r="I2747" s="259"/>
      <c r="J2747" s="259"/>
    </row>
    <row r="2748" spans="1:10">
      <c r="A2748" s="259"/>
      <c r="B2748" s="259"/>
      <c r="C2748" s="259"/>
      <c r="D2748" s="259"/>
      <c r="E2748" s="259"/>
      <c r="F2748" s="270"/>
      <c r="G2748" s="259"/>
      <c r="H2748" s="259"/>
      <c r="I2748" s="259"/>
      <c r="J2748" s="259"/>
    </row>
    <row r="2749" spans="1:10">
      <c r="A2749" s="259"/>
      <c r="B2749" s="259"/>
      <c r="C2749" s="259"/>
      <c r="D2749" s="259"/>
      <c r="E2749" s="259"/>
      <c r="F2749" s="270"/>
      <c r="G2749" s="259"/>
      <c r="H2749" s="259"/>
      <c r="I2749" s="259"/>
      <c r="J2749" s="259"/>
    </row>
    <row r="2750" spans="1:10">
      <c r="A2750" s="259"/>
      <c r="B2750" s="259"/>
      <c r="C2750" s="259"/>
      <c r="D2750" s="259"/>
      <c r="E2750" s="259"/>
      <c r="F2750" s="270"/>
      <c r="G2750" s="259"/>
      <c r="H2750" s="259"/>
      <c r="I2750" s="259"/>
      <c r="J2750" s="259"/>
    </row>
    <row r="2751" spans="1:10">
      <c r="A2751" s="259"/>
      <c r="B2751" s="259"/>
      <c r="C2751" s="259"/>
      <c r="D2751" s="259"/>
      <c r="E2751" s="259"/>
      <c r="F2751" s="270"/>
      <c r="G2751" s="259"/>
      <c r="H2751" s="259"/>
      <c r="I2751" s="259"/>
      <c r="J2751" s="259"/>
    </row>
    <row r="2752" spans="1:10">
      <c r="A2752" s="259"/>
      <c r="B2752" s="259"/>
      <c r="C2752" s="259"/>
      <c r="D2752" s="259"/>
      <c r="E2752" s="259"/>
      <c r="F2752" s="270"/>
      <c r="G2752" s="259"/>
      <c r="H2752" s="259"/>
      <c r="I2752" s="259"/>
      <c r="J2752" s="259"/>
    </row>
    <row r="2753" spans="1:10">
      <c r="A2753" s="259"/>
      <c r="B2753" s="259"/>
      <c r="C2753" s="259"/>
      <c r="D2753" s="259"/>
      <c r="E2753" s="259"/>
      <c r="F2753" s="270"/>
      <c r="G2753" s="259"/>
      <c r="H2753" s="259"/>
      <c r="I2753" s="259"/>
      <c r="J2753" s="259"/>
    </row>
    <row r="2754" spans="1:10">
      <c r="A2754" s="259"/>
      <c r="B2754" s="259"/>
      <c r="C2754" s="259"/>
      <c r="D2754" s="259"/>
      <c r="E2754" s="259"/>
      <c r="F2754" s="270"/>
      <c r="G2754" s="259"/>
      <c r="H2754" s="259"/>
      <c r="I2754" s="259"/>
      <c r="J2754" s="259"/>
    </row>
    <row r="2755" spans="1:10">
      <c r="A2755" s="259"/>
      <c r="B2755" s="259"/>
      <c r="C2755" s="259"/>
      <c r="D2755" s="259"/>
      <c r="E2755" s="259"/>
      <c r="F2755" s="270"/>
      <c r="G2755" s="259"/>
      <c r="H2755" s="259"/>
      <c r="I2755" s="259"/>
      <c r="J2755" s="259"/>
    </row>
    <row r="2756" spans="1:10">
      <c r="A2756" s="259"/>
      <c r="B2756" s="259"/>
      <c r="C2756" s="259"/>
      <c r="D2756" s="259"/>
      <c r="E2756" s="259"/>
      <c r="F2756" s="270"/>
      <c r="G2756" s="259"/>
      <c r="H2756" s="259"/>
      <c r="I2756" s="259"/>
      <c r="J2756" s="259"/>
    </row>
    <row r="2757" spans="1:10">
      <c r="A2757" s="259"/>
      <c r="B2757" s="259"/>
      <c r="C2757" s="259"/>
      <c r="D2757" s="259"/>
      <c r="E2757" s="259"/>
      <c r="F2757" s="270"/>
      <c r="G2757" s="259"/>
      <c r="H2757" s="259"/>
      <c r="I2757" s="259"/>
      <c r="J2757" s="259"/>
    </row>
    <row r="2758" spans="1:10">
      <c r="A2758" s="259"/>
      <c r="B2758" s="259"/>
      <c r="C2758" s="259"/>
      <c r="D2758" s="259"/>
      <c r="E2758" s="259"/>
      <c r="F2758" s="270"/>
      <c r="G2758" s="259"/>
      <c r="H2758" s="259"/>
      <c r="I2758" s="259"/>
      <c r="J2758" s="259"/>
    </row>
    <row r="2759" spans="1:10">
      <c r="A2759" s="259"/>
      <c r="B2759" s="259"/>
      <c r="C2759" s="259"/>
      <c r="D2759" s="259"/>
      <c r="E2759" s="259"/>
      <c r="F2759" s="270"/>
      <c r="G2759" s="259"/>
      <c r="H2759" s="259"/>
      <c r="I2759" s="259"/>
      <c r="J2759" s="259"/>
    </row>
    <row r="2760" spans="1:10">
      <c r="A2760" s="259"/>
      <c r="B2760" s="259"/>
      <c r="C2760" s="259"/>
      <c r="D2760" s="259"/>
      <c r="E2760" s="259"/>
      <c r="F2760" s="270"/>
      <c r="G2760" s="259"/>
      <c r="H2760" s="259"/>
      <c r="I2760" s="259"/>
      <c r="J2760" s="259"/>
    </row>
    <row r="2761" spans="1:10">
      <c r="A2761" s="259"/>
      <c r="B2761" s="259"/>
      <c r="C2761" s="259"/>
      <c r="D2761" s="259"/>
      <c r="E2761" s="259"/>
      <c r="F2761" s="270"/>
      <c r="G2761" s="259"/>
      <c r="H2761" s="259"/>
      <c r="I2761" s="259"/>
      <c r="J2761" s="259"/>
    </row>
    <row r="2762" spans="1:10">
      <c r="A2762" s="259"/>
      <c r="B2762" s="259"/>
      <c r="C2762" s="259"/>
      <c r="D2762" s="259"/>
      <c r="E2762" s="259"/>
      <c r="F2762" s="270"/>
      <c r="G2762" s="259"/>
      <c r="H2762" s="259"/>
      <c r="I2762" s="259"/>
      <c r="J2762" s="259"/>
    </row>
    <row r="2763" spans="1:10">
      <c r="A2763" s="259"/>
      <c r="B2763" s="259"/>
      <c r="C2763" s="259"/>
      <c r="D2763" s="259"/>
      <c r="E2763" s="259"/>
      <c r="F2763" s="270"/>
      <c r="G2763" s="259"/>
      <c r="H2763" s="259"/>
      <c r="I2763" s="259"/>
      <c r="J2763" s="259"/>
    </row>
    <row r="2764" spans="1:10">
      <c r="A2764" s="259"/>
      <c r="B2764" s="259"/>
      <c r="C2764" s="259"/>
      <c r="D2764" s="259"/>
      <c r="E2764" s="259"/>
      <c r="F2764" s="270"/>
      <c r="G2764" s="259"/>
      <c r="H2764" s="259"/>
      <c r="I2764" s="259"/>
      <c r="J2764" s="259"/>
    </row>
    <row r="2765" spans="1:10">
      <c r="A2765" s="259"/>
      <c r="B2765" s="259"/>
      <c r="C2765" s="259"/>
      <c r="D2765" s="259"/>
      <c r="E2765" s="259"/>
      <c r="F2765" s="270"/>
      <c r="G2765" s="259"/>
      <c r="H2765" s="259"/>
      <c r="I2765" s="259"/>
      <c r="J2765" s="259"/>
    </row>
    <row r="2766" spans="1:10">
      <c r="A2766" s="259"/>
      <c r="B2766" s="259"/>
      <c r="C2766" s="259"/>
      <c r="D2766" s="259"/>
      <c r="E2766" s="259"/>
      <c r="F2766" s="270"/>
      <c r="G2766" s="259"/>
      <c r="H2766" s="259"/>
      <c r="I2766" s="259"/>
      <c r="J2766" s="259"/>
    </row>
    <row r="2767" spans="1:10">
      <c r="A2767" s="259"/>
      <c r="B2767" s="259"/>
      <c r="C2767" s="259"/>
      <c r="D2767" s="259"/>
      <c r="E2767" s="259"/>
      <c r="F2767" s="270"/>
      <c r="G2767" s="259"/>
      <c r="H2767" s="259"/>
      <c r="I2767" s="259"/>
      <c r="J2767" s="259"/>
    </row>
    <row r="2768" spans="1:10">
      <c r="A2768" s="259"/>
      <c r="B2768" s="259"/>
      <c r="C2768" s="259"/>
      <c r="D2768" s="259"/>
      <c r="E2768" s="259"/>
      <c r="F2768" s="270"/>
      <c r="G2768" s="259"/>
      <c r="H2768" s="259"/>
      <c r="I2768" s="259"/>
      <c r="J2768" s="259"/>
    </row>
    <row r="2769" spans="1:10">
      <c r="A2769" s="259"/>
      <c r="B2769" s="259"/>
      <c r="C2769" s="259"/>
      <c r="D2769" s="259"/>
      <c r="E2769" s="259"/>
      <c r="F2769" s="270"/>
      <c r="G2769" s="259"/>
      <c r="H2769" s="259"/>
      <c r="I2769" s="259"/>
      <c r="J2769" s="259"/>
    </row>
    <row r="2770" spans="1:10">
      <c r="A2770" s="259"/>
      <c r="B2770" s="259"/>
      <c r="C2770" s="259"/>
      <c r="D2770" s="259"/>
      <c r="E2770" s="259"/>
      <c r="F2770" s="270"/>
      <c r="G2770" s="259"/>
      <c r="H2770" s="259"/>
      <c r="I2770" s="259"/>
      <c r="J2770" s="259"/>
    </row>
    <row r="2771" spans="1:10">
      <c r="A2771" s="259"/>
      <c r="B2771" s="259"/>
      <c r="C2771" s="259"/>
      <c r="D2771" s="259"/>
      <c r="E2771" s="259"/>
      <c r="F2771" s="270"/>
      <c r="G2771" s="259"/>
      <c r="H2771" s="259"/>
      <c r="I2771" s="259"/>
      <c r="J2771" s="259"/>
    </row>
    <row r="2772" spans="1:10">
      <c r="A2772" s="259"/>
      <c r="B2772" s="259"/>
      <c r="C2772" s="259"/>
      <c r="D2772" s="259"/>
      <c r="E2772" s="259"/>
      <c r="F2772" s="270"/>
      <c r="G2772" s="259"/>
      <c r="H2772" s="259"/>
      <c r="I2772" s="259"/>
      <c r="J2772" s="259"/>
    </row>
    <row r="2773" spans="1:10">
      <c r="A2773" s="259"/>
      <c r="B2773" s="259"/>
      <c r="C2773" s="259"/>
      <c r="D2773" s="259"/>
      <c r="E2773" s="259"/>
      <c r="F2773" s="270"/>
      <c r="G2773" s="259"/>
      <c r="H2773" s="259"/>
      <c r="I2773" s="259"/>
      <c r="J2773" s="259"/>
    </row>
    <row r="2774" spans="1:10">
      <c r="A2774" s="259"/>
      <c r="B2774" s="259"/>
      <c r="C2774" s="259"/>
      <c r="D2774" s="259"/>
      <c r="E2774" s="259"/>
      <c r="F2774" s="270"/>
      <c r="G2774" s="259"/>
      <c r="H2774" s="259"/>
      <c r="I2774" s="259"/>
      <c r="J2774" s="259"/>
    </row>
    <row r="2775" spans="1:10">
      <c r="A2775" s="259"/>
      <c r="B2775" s="259"/>
      <c r="C2775" s="259"/>
      <c r="D2775" s="259"/>
      <c r="E2775" s="259"/>
      <c r="F2775" s="270"/>
      <c r="G2775" s="259"/>
      <c r="H2775" s="259"/>
      <c r="I2775" s="259"/>
      <c r="J2775" s="259"/>
    </row>
    <row r="2776" spans="1:10">
      <c r="A2776" s="259"/>
      <c r="B2776" s="259"/>
      <c r="C2776" s="259"/>
      <c r="D2776" s="259"/>
      <c r="E2776" s="259"/>
      <c r="F2776" s="270"/>
      <c r="G2776" s="259"/>
      <c r="H2776" s="259"/>
      <c r="I2776" s="259"/>
      <c r="J2776" s="259"/>
    </row>
    <row r="2777" spans="1:10">
      <c r="A2777" s="259"/>
      <c r="B2777" s="259"/>
      <c r="C2777" s="259"/>
      <c r="D2777" s="259"/>
      <c r="E2777" s="259"/>
      <c r="F2777" s="270"/>
      <c r="G2777" s="259"/>
      <c r="H2777" s="259"/>
      <c r="I2777" s="259"/>
      <c r="J2777" s="259"/>
    </row>
    <row r="2778" spans="1:10">
      <c r="A2778" s="259"/>
      <c r="B2778" s="259"/>
      <c r="C2778" s="259"/>
      <c r="D2778" s="259"/>
      <c r="E2778" s="259"/>
      <c r="F2778" s="270"/>
      <c r="G2778" s="259"/>
      <c r="H2778" s="259"/>
      <c r="I2778" s="259"/>
      <c r="J2778" s="259"/>
    </row>
    <row r="2779" spans="1:10">
      <c r="A2779" s="259"/>
      <c r="B2779" s="259"/>
      <c r="C2779" s="259"/>
      <c r="D2779" s="259"/>
      <c r="E2779" s="259"/>
      <c r="F2779" s="270"/>
      <c r="G2779" s="259"/>
      <c r="H2779" s="259"/>
      <c r="I2779" s="259"/>
      <c r="J2779" s="259"/>
    </row>
    <row r="2780" spans="1:10">
      <c r="A2780" s="259"/>
      <c r="B2780" s="259"/>
      <c r="C2780" s="259"/>
      <c r="D2780" s="259"/>
      <c r="E2780" s="259"/>
      <c r="F2780" s="270"/>
      <c r="G2780" s="259"/>
      <c r="H2780" s="259"/>
      <c r="I2780" s="259"/>
      <c r="J2780" s="259"/>
    </row>
    <row r="2781" spans="1:10">
      <c r="A2781" s="259"/>
      <c r="B2781" s="259"/>
      <c r="C2781" s="259"/>
      <c r="D2781" s="259"/>
      <c r="E2781" s="259"/>
      <c r="F2781" s="270"/>
      <c r="G2781" s="259"/>
      <c r="H2781" s="259"/>
      <c r="I2781" s="259"/>
      <c r="J2781" s="259"/>
    </row>
    <row r="2782" spans="1:10">
      <c r="A2782" s="259"/>
      <c r="B2782" s="259"/>
      <c r="C2782" s="259"/>
      <c r="D2782" s="259"/>
      <c r="E2782" s="259"/>
      <c r="F2782" s="270"/>
      <c r="G2782" s="259"/>
      <c r="H2782" s="259"/>
      <c r="I2782" s="259"/>
      <c r="J2782" s="259"/>
    </row>
    <row r="2783" spans="1:10">
      <c r="A2783" s="259"/>
      <c r="B2783" s="259"/>
      <c r="C2783" s="259"/>
      <c r="D2783" s="259"/>
      <c r="E2783" s="259"/>
      <c r="F2783" s="270"/>
      <c r="G2783" s="259"/>
      <c r="H2783" s="259"/>
      <c r="I2783" s="259"/>
      <c r="J2783" s="259"/>
    </row>
    <row r="2784" spans="1:10">
      <c r="A2784" s="259"/>
      <c r="B2784" s="259"/>
      <c r="C2784" s="259"/>
      <c r="D2784" s="259"/>
      <c r="E2784" s="259"/>
      <c r="F2784" s="270"/>
      <c r="G2784" s="259"/>
      <c r="H2784" s="259"/>
      <c r="I2784" s="259"/>
      <c r="J2784" s="259"/>
    </row>
    <row r="2785" spans="1:10">
      <c r="A2785" s="259"/>
      <c r="B2785" s="259"/>
      <c r="C2785" s="259"/>
      <c r="D2785" s="259"/>
      <c r="E2785" s="259"/>
      <c r="F2785" s="270"/>
      <c r="G2785" s="259"/>
      <c r="H2785" s="259"/>
      <c r="I2785" s="259"/>
      <c r="J2785" s="259"/>
    </row>
    <row r="2786" spans="1:10">
      <c r="A2786" s="259"/>
      <c r="B2786" s="259"/>
      <c r="C2786" s="259"/>
      <c r="D2786" s="259"/>
      <c r="E2786" s="259"/>
      <c r="F2786" s="270"/>
      <c r="G2786" s="259"/>
      <c r="H2786" s="259"/>
      <c r="I2786" s="259"/>
      <c r="J2786" s="259"/>
    </row>
    <row r="2787" spans="1:10">
      <c r="A2787" s="259"/>
      <c r="B2787" s="259"/>
      <c r="C2787" s="259"/>
      <c r="D2787" s="259"/>
      <c r="E2787" s="259"/>
      <c r="F2787" s="270"/>
      <c r="G2787" s="259"/>
      <c r="H2787" s="259"/>
      <c r="I2787" s="259"/>
      <c r="J2787" s="259"/>
    </row>
    <row r="2788" spans="1:10">
      <c r="A2788" s="259"/>
      <c r="B2788" s="259"/>
      <c r="C2788" s="259"/>
      <c r="D2788" s="259"/>
      <c r="E2788" s="259"/>
      <c r="F2788" s="270"/>
      <c r="G2788" s="259"/>
      <c r="H2788" s="259"/>
      <c r="I2788" s="259"/>
      <c r="J2788" s="259"/>
    </row>
    <row r="2789" spans="1:10">
      <c r="A2789" s="259"/>
      <c r="B2789" s="259"/>
      <c r="C2789" s="259"/>
      <c r="D2789" s="259"/>
      <c r="E2789" s="259"/>
      <c r="F2789" s="270"/>
      <c r="G2789" s="259"/>
      <c r="H2789" s="259"/>
      <c r="I2789" s="259"/>
      <c r="J2789" s="259"/>
    </row>
    <row r="2790" spans="1:10">
      <c r="A2790" s="259"/>
      <c r="B2790" s="259"/>
      <c r="C2790" s="259"/>
      <c r="D2790" s="259"/>
      <c r="E2790" s="259"/>
      <c r="F2790" s="270"/>
      <c r="G2790" s="259"/>
      <c r="H2790" s="259"/>
      <c r="I2790" s="259"/>
      <c r="J2790" s="259"/>
    </row>
    <row r="2791" spans="1:10">
      <c r="A2791" s="259"/>
      <c r="B2791" s="259"/>
      <c r="C2791" s="259"/>
      <c r="D2791" s="259"/>
      <c r="E2791" s="259"/>
      <c r="F2791" s="270"/>
      <c r="G2791" s="259"/>
      <c r="H2791" s="259"/>
      <c r="I2791" s="259"/>
      <c r="J2791" s="259"/>
    </row>
    <row r="2792" spans="1:10">
      <c r="A2792" s="259"/>
      <c r="B2792" s="259"/>
      <c r="C2792" s="259"/>
      <c r="D2792" s="259"/>
      <c r="E2792" s="259"/>
      <c r="F2792" s="270"/>
      <c r="G2792" s="259"/>
      <c r="H2792" s="259"/>
      <c r="I2792" s="259"/>
      <c r="J2792" s="259"/>
    </row>
    <row r="2793" spans="1:10">
      <c r="A2793" s="259"/>
      <c r="B2793" s="259"/>
      <c r="C2793" s="259"/>
      <c r="D2793" s="259"/>
      <c r="E2793" s="259"/>
      <c r="F2793" s="270"/>
      <c r="G2793" s="259"/>
      <c r="H2793" s="259"/>
      <c r="I2793" s="259"/>
      <c r="J2793" s="259"/>
    </row>
    <row r="2794" spans="1:10">
      <c r="A2794" s="259"/>
      <c r="B2794" s="259"/>
      <c r="C2794" s="259"/>
      <c r="D2794" s="259"/>
      <c r="E2794" s="259"/>
      <c r="F2794" s="270"/>
      <c r="G2794" s="259"/>
      <c r="H2794" s="259"/>
      <c r="I2794" s="259"/>
      <c r="J2794" s="259"/>
    </row>
    <row r="2795" spans="1:10">
      <c r="A2795" s="259"/>
      <c r="B2795" s="259"/>
      <c r="C2795" s="259"/>
      <c r="D2795" s="259"/>
      <c r="E2795" s="259"/>
      <c r="F2795" s="270"/>
      <c r="G2795" s="259"/>
      <c r="H2795" s="259"/>
      <c r="I2795" s="259"/>
      <c r="J2795" s="259"/>
    </row>
    <row r="2796" spans="1:10">
      <c r="A2796" s="259"/>
      <c r="B2796" s="259"/>
      <c r="C2796" s="259"/>
      <c r="D2796" s="259"/>
      <c r="E2796" s="259"/>
      <c r="F2796" s="270"/>
      <c r="G2796" s="259"/>
      <c r="H2796" s="259"/>
      <c r="I2796" s="259"/>
      <c r="J2796" s="259"/>
    </row>
    <row r="2797" spans="1:10">
      <c r="A2797" s="259"/>
      <c r="B2797" s="259"/>
      <c r="C2797" s="259"/>
      <c r="D2797" s="259"/>
      <c r="E2797" s="259"/>
      <c r="F2797" s="270"/>
      <c r="G2797" s="259"/>
      <c r="H2797" s="259"/>
      <c r="I2797" s="259"/>
      <c r="J2797" s="259"/>
    </row>
    <row r="2798" spans="1:10">
      <c r="A2798" s="259"/>
      <c r="B2798" s="259"/>
      <c r="C2798" s="259"/>
      <c r="D2798" s="259"/>
      <c r="E2798" s="259"/>
      <c r="F2798" s="270"/>
      <c r="G2798" s="259"/>
      <c r="H2798" s="259"/>
      <c r="I2798" s="259"/>
      <c r="J2798" s="259"/>
    </row>
    <row r="2799" spans="1:10">
      <c r="A2799" s="259"/>
      <c r="B2799" s="259"/>
      <c r="C2799" s="259"/>
      <c r="D2799" s="259"/>
      <c r="E2799" s="259"/>
      <c r="F2799" s="270"/>
      <c r="G2799" s="259"/>
      <c r="H2799" s="259"/>
      <c r="I2799" s="259"/>
      <c r="J2799" s="259"/>
    </row>
    <row r="2800" spans="1:10">
      <c r="A2800" s="259"/>
      <c r="B2800" s="259"/>
      <c r="C2800" s="259"/>
      <c r="D2800" s="259"/>
      <c r="E2800" s="259"/>
      <c r="F2800" s="270"/>
      <c r="G2800" s="259"/>
      <c r="H2800" s="259"/>
      <c r="I2800" s="259"/>
      <c r="J2800" s="259"/>
    </row>
    <row r="2801" spans="1:10">
      <c r="A2801" s="259"/>
      <c r="B2801" s="259"/>
      <c r="C2801" s="259"/>
      <c r="D2801" s="259"/>
      <c r="E2801" s="259"/>
      <c r="F2801" s="270"/>
      <c r="G2801" s="259"/>
      <c r="H2801" s="259"/>
      <c r="I2801" s="259"/>
      <c r="J2801" s="259"/>
    </row>
    <row r="2802" spans="1:10">
      <c r="A2802" s="259"/>
      <c r="B2802" s="259"/>
      <c r="C2802" s="259"/>
      <c r="D2802" s="259"/>
      <c r="E2802" s="259"/>
      <c r="F2802" s="270"/>
      <c r="G2802" s="259"/>
      <c r="H2802" s="259"/>
      <c r="I2802" s="259"/>
      <c r="J2802" s="259"/>
    </row>
    <row r="2803" spans="1:10">
      <c r="A2803" s="259"/>
      <c r="B2803" s="259"/>
      <c r="C2803" s="259"/>
      <c r="D2803" s="259"/>
      <c r="E2803" s="259"/>
      <c r="F2803" s="270"/>
      <c r="G2803" s="259"/>
      <c r="H2803" s="259"/>
      <c r="I2803" s="259"/>
      <c r="J2803" s="259"/>
    </row>
    <row r="2804" spans="1:10">
      <c r="A2804" s="259"/>
      <c r="B2804" s="259"/>
      <c r="C2804" s="259"/>
      <c r="D2804" s="259"/>
      <c r="E2804" s="259"/>
      <c r="F2804" s="270"/>
      <c r="G2804" s="259"/>
      <c r="H2804" s="259"/>
      <c r="I2804" s="259"/>
      <c r="J2804" s="259"/>
    </row>
    <row r="2805" spans="1:10">
      <c r="A2805" s="259"/>
      <c r="B2805" s="259"/>
      <c r="C2805" s="259"/>
      <c r="D2805" s="259"/>
      <c r="E2805" s="259"/>
      <c r="F2805" s="270"/>
      <c r="G2805" s="259"/>
      <c r="H2805" s="259"/>
      <c r="I2805" s="259"/>
      <c r="J2805" s="259"/>
    </row>
    <row r="2806" spans="1:10">
      <c r="A2806" s="259"/>
      <c r="B2806" s="259"/>
      <c r="C2806" s="259"/>
      <c r="D2806" s="259"/>
      <c r="E2806" s="259"/>
      <c r="F2806" s="270"/>
      <c r="G2806" s="259"/>
      <c r="H2806" s="259"/>
      <c r="I2806" s="259"/>
      <c r="J2806" s="259"/>
    </row>
    <row r="2807" spans="1:10">
      <c r="A2807" s="259"/>
      <c r="B2807" s="259"/>
      <c r="C2807" s="259"/>
      <c r="D2807" s="259"/>
      <c r="E2807" s="259"/>
      <c r="F2807" s="270"/>
      <c r="G2807" s="259"/>
      <c r="H2807" s="259"/>
      <c r="I2807" s="259"/>
      <c r="J2807" s="259"/>
    </row>
    <row r="2808" spans="1:10">
      <c r="A2808" s="259"/>
      <c r="B2808" s="259"/>
      <c r="C2808" s="259"/>
      <c r="D2808" s="259"/>
      <c r="E2808" s="259"/>
      <c r="F2808" s="270"/>
      <c r="G2808" s="259"/>
      <c r="H2808" s="259"/>
      <c r="I2808" s="259"/>
      <c r="J2808" s="259"/>
    </row>
    <row r="2809" spans="1:10">
      <c r="A2809" s="259"/>
      <c r="B2809" s="259"/>
      <c r="C2809" s="259"/>
      <c r="D2809" s="259"/>
      <c r="E2809" s="259"/>
      <c r="F2809" s="270"/>
      <c r="G2809" s="259"/>
      <c r="H2809" s="259"/>
      <c r="I2809" s="259"/>
      <c r="J2809" s="259"/>
    </row>
    <row r="2810" spans="1:10">
      <c r="A2810" s="259"/>
      <c r="B2810" s="259"/>
      <c r="C2810" s="259"/>
      <c r="D2810" s="259"/>
      <c r="E2810" s="259"/>
      <c r="F2810" s="270"/>
      <c r="G2810" s="259"/>
      <c r="H2810" s="259"/>
      <c r="I2810" s="259"/>
      <c r="J2810" s="259"/>
    </row>
    <row r="2811" spans="1:10">
      <c r="A2811" s="259"/>
      <c r="B2811" s="259"/>
      <c r="C2811" s="259"/>
      <c r="D2811" s="259"/>
      <c r="E2811" s="259"/>
      <c r="F2811" s="270"/>
      <c r="G2811" s="259"/>
      <c r="H2811" s="259"/>
      <c r="I2811" s="259"/>
      <c r="J2811" s="259"/>
    </row>
    <row r="2812" spans="1:10">
      <c r="A2812" s="259"/>
      <c r="B2812" s="259"/>
      <c r="C2812" s="259"/>
      <c r="D2812" s="259"/>
      <c r="E2812" s="259"/>
      <c r="F2812" s="270"/>
      <c r="G2812" s="259"/>
      <c r="H2812" s="259"/>
      <c r="I2812" s="259"/>
      <c r="J2812" s="259"/>
    </row>
    <row r="2813" spans="1:10">
      <c r="A2813" s="259"/>
      <c r="B2813" s="259"/>
      <c r="C2813" s="259"/>
      <c r="D2813" s="259"/>
      <c r="E2813" s="259"/>
      <c r="F2813" s="270"/>
      <c r="G2813" s="259"/>
      <c r="H2813" s="259"/>
      <c r="I2813" s="259"/>
      <c r="J2813" s="259"/>
    </row>
    <row r="2814" spans="1:10">
      <c r="A2814" s="259"/>
      <c r="B2814" s="259"/>
      <c r="C2814" s="259"/>
      <c r="D2814" s="259"/>
      <c r="E2814" s="259"/>
      <c r="F2814" s="270"/>
      <c r="G2814" s="259"/>
      <c r="H2814" s="259"/>
      <c r="I2814" s="259"/>
      <c r="J2814" s="259"/>
    </row>
    <row r="2815" spans="1:10">
      <c r="A2815" s="259"/>
      <c r="B2815" s="259"/>
      <c r="C2815" s="259"/>
      <c r="D2815" s="259"/>
      <c r="E2815" s="259"/>
      <c r="F2815" s="270"/>
      <c r="G2815" s="259"/>
      <c r="H2815" s="259"/>
      <c r="I2815" s="259"/>
      <c r="J2815" s="259"/>
    </row>
    <row r="2816" spans="1:10">
      <c r="A2816" s="259"/>
      <c r="B2816" s="259"/>
      <c r="C2816" s="259"/>
      <c r="D2816" s="259"/>
      <c r="E2816" s="259"/>
      <c r="F2816" s="270"/>
      <c r="G2816" s="259"/>
      <c r="H2816" s="259"/>
      <c r="I2816" s="259"/>
      <c r="J2816" s="259"/>
    </row>
    <row r="2817" spans="1:10">
      <c r="A2817" s="259"/>
      <c r="B2817" s="259"/>
      <c r="C2817" s="259"/>
      <c r="D2817" s="259"/>
      <c r="E2817" s="259"/>
      <c r="F2817" s="270"/>
      <c r="G2817" s="259"/>
      <c r="H2817" s="259"/>
      <c r="I2817" s="259"/>
      <c r="J2817" s="259"/>
    </row>
    <row r="2818" spans="1:10">
      <c r="A2818" s="259"/>
      <c r="B2818" s="259"/>
      <c r="C2818" s="259"/>
      <c r="D2818" s="259"/>
      <c r="E2818" s="259"/>
      <c r="F2818" s="270"/>
      <c r="G2818" s="259"/>
      <c r="H2818" s="259"/>
      <c r="I2818" s="259"/>
      <c r="J2818" s="259"/>
    </row>
    <row r="2819" spans="1:10">
      <c r="A2819" s="259"/>
      <c r="B2819" s="259"/>
      <c r="C2819" s="259"/>
      <c r="D2819" s="259"/>
      <c r="E2819" s="259"/>
      <c r="F2819" s="270"/>
      <c r="G2819" s="259"/>
      <c r="H2819" s="259"/>
      <c r="I2819" s="259"/>
      <c r="J2819" s="259"/>
    </row>
    <row r="2820" spans="1:10">
      <c r="A2820" s="259"/>
      <c r="B2820" s="259"/>
      <c r="C2820" s="259"/>
      <c r="D2820" s="259"/>
      <c r="E2820" s="259"/>
      <c r="F2820" s="270"/>
      <c r="G2820" s="259"/>
      <c r="H2820" s="259"/>
      <c r="I2820" s="259"/>
      <c r="J2820" s="259"/>
    </row>
    <row r="2821" spans="1:10">
      <c r="A2821" s="259"/>
      <c r="B2821" s="259"/>
      <c r="C2821" s="259"/>
      <c r="D2821" s="259"/>
      <c r="E2821" s="259"/>
      <c r="F2821" s="270"/>
      <c r="G2821" s="259"/>
      <c r="H2821" s="259"/>
      <c r="I2821" s="259"/>
      <c r="J2821" s="259"/>
    </row>
    <row r="2822" spans="1:10">
      <c r="A2822" s="259"/>
      <c r="B2822" s="259"/>
      <c r="C2822" s="259"/>
      <c r="D2822" s="259"/>
      <c r="E2822" s="259"/>
      <c r="F2822" s="270"/>
      <c r="G2822" s="259"/>
      <c r="H2822" s="259"/>
      <c r="I2822" s="259"/>
      <c r="J2822" s="259"/>
    </row>
    <row r="2823" spans="1:10">
      <c r="A2823" s="259"/>
      <c r="B2823" s="259"/>
      <c r="C2823" s="259"/>
      <c r="D2823" s="259"/>
      <c r="E2823" s="259"/>
      <c r="F2823" s="270"/>
      <c r="G2823" s="259"/>
      <c r="H2823" s="259"/>
      <c r="I2823" s="259"/>
      <c r="J2823" s="259"/>
    </row>
    <row r="2824" spans="1:10">
      <c r="A2824" s="259"/>
      <c r="B2824" s="259"/>
      <c r="C2824" s="259"/>
      <c r="D2824" s="259"/>
      <c r="E2824" s="259"/>
      <c r="F2824" s="270"/>
      <c r="G2824" s="259"/>
      <c r="H2824" s="259"/>
      <c r="I2824" s="259"/>
      <c r="J2824" s="259"/>
    </row>
    <row r="2825" spans="1:10">
      <c r="A2825" s="259"/>
      <c r="B2825" s="259"/>
      <c r="C2825" s="259"/>
      <c r="D2825" s="259"/>
      <c r="E2825" s="259"/>
      <c r="F2825" s="270"/>
      <c r="G2825" s="259"/>
      <c r="H2825" s="259"/>
      <c r="I2825" s="259"/>
      <c r="J2825" s="259"/>
    </row>
    <row r="2826" spans="1:10">
      <c r="A2826" s="259"/>
      <c r="B2826" s="259"/>
      <c r="C2826" s="259"/>
      <c r="D2826" s="259"/>
      <c r="E2826" s="259"/>
      <c r="F2826" s="270"/>
      <c r="G2826" s="259"/>
      <c r="H2826" s="259"/>
      <c r="I2826" s="259"/>
      <c r="J2826" s="259"/>
    </row>
    <row r="2827" spans="1:10">
      <c r="A2827" s="259"/>
      <c r="B2827" s="259"/>
      <c r="C2827" s="259"/>
      <c r="D2827" s="259"/>
      <c r="E2827" s="259"/>
      <c r="F2827" s="270"/>
      <c r="G2827" s="259"/>
      <c r="H2827" s="259"/>
      <c r="I2827" s="259"/>
      <c r="J2827" s="259"/>
    </row>
    <row r="2828" spans="1:10">
      <c r="A2828" s="259"/>
      <c r="B2828" s="259"/>
      <c r="C2828" s="259"/>
      <c r="D2828" s="259"/>
      <c r="E2828" s="259"/>
      <c r="F2828" s="270"/>
      <c r="G2828" s="259"/>
      <c r="H2828" s="259"/>
      <c r="I2828" s="259"/>
      <c r="J2828" s="259"/>
    </row>
    <row r="2829" spans="1:10">
      <c r="A2829" s="259"/>
      <c r="B2829" s="259"/>
      <c r="C2829" s="259"/>
      <c r="D2829" s="259"/>
      <c r="E2829" s="259"/>
      <c r="F2829" s="270"/>
      <c r="G2829" s="259"/>
      <c r="H2829" s="259"/>
      <c r="I2829" s="259"/>
      <c r="J2829" s="259"/>
    </row>
    <row r="2830" spans="1:10">
      <c r="A2830" s="259"/>
      <c r="B2830" s="259"/>
      <c r="C2830" s="259"/>
      <c r="D2830" s="259"/>
      <c r="E2830" s="259"/>
      <c r="F2830" s="270"/>
      <c r="G2830" s="259"/>
      <c r="H2830" s="259"/>
      <c r="I2830" s="259"/>
      <c r="J2830" s="259"/>
    </row>
    <row r="2831" spans="1:10">
      <c r="A2831" s="259"/>
      <c r="B2831" s="259"/>
      <c r="C2831" s="259"/>
      <c r="D2831" s="259"/>
      <c r="E2831" s="259"/>
      <c r="F2831" s="270"/>
      <c r="G2831" s="259"/>
      <c r="H2831" s="259"/>
      <c r="I2831" s="259"/>
      <c r="J2831" s="259"/>
    </row>
    <row r="2832" spans="1:10">
      <c r="A2832" s="259"/>
      <c r="B2832" s="259"/>
      <c r="C2832" s="259"/>
      <c r="D2832" s="259"/>
      <c r="E2832" s="259"/>
      <c r="F2832" s="270"/>
      <c r="G2832" s="259"/>
      <c r="H2832" s="259"/>
      <c r="I2832" s="259"/>
      <c r="J2832" s="259"/>
    </row>
    <row r="2833" spans="1:10">
      <c r="A2833" s="259"/>
      <c r="B2833" s="259"/>
      <c r="C2833" s="259"/>
      <c r="D2833" s="259"/>
      <c r="E2833" s="259"/>
      <c r="F2833" s="270"/>
      <c r="G2833" s="259"/>
      <c r="H2833" s="259"/>
      <c r="I2833" s="259"/>
      <c r="J2833" s="259"/>
    </row>
    <row r="2834" spans="1:10">
      <c r="A2834" s="259"/>
      <c r="B2834" s="259"/>
      <c r="C2834" s="259"/>
      <c r="D2834" s="259"/>
      <c r="E2834" s="259"/>
      <c r="F2834" s="270"/>
      <c r="G2834" s="259"/>
      <c r="H2834" s="259"/>
      <c r="I2834" s="259"/>
      <c r="J2834" s="259"/>
    </row>
    <row r="2835" spans="1:10">
      <c r="A2835" s="259"/>
      <c r="B2835" s="259"/>
      <c r="C2835" s="259"/>
      <c r="D2835" s="259"/>
      <c r="E2835" s="259"/>
      <c r="F2835" s="270"/>
      <c r="G2835" s="259"/>
      <c r="H2835" s="259"/>
      <c r="I2835" s="259"/>
      <c r="J2835" s="259"/>
    </row>
    <row r="2836" spans="1:10">
      <c r="A2836" s="259"/>
      <c r="B2836" s="259"/>
      <c r="C2836" s="259"/>
      <c r="D2836" s="259"/>
      <c r="E2836" s="259"/>
      <c r="F2836" s="270"/>
      <c r="G2836" s="259"/>
      <c r="H2836" s="259"/>
      <c r="I2836" s="259"/>
      <c r="J2836" s="259"/>
    </row>
    <row r="2837" spans="1:10">
      <c r="A2837" s="259"/>
      <c r="B2837" s="259"/>
      <c r="C2837" s="259"/>
      <c r="D2837" s="259"/>
      <c r="E2837" s="259"/>
      <c r="F2837" s="270"/>
      <c r="G2837" s="259"/>
      <c r="H2837" s="259"/>
      <c r="I2837" s="259"/>
      <c r="J2837" s="259"/>
    </row>
    <row r="2838" spans="1:10">
      <c r="A2838" s="259"/>
      <c r="B2838" s="259"/>
      <c r="C2838" s="259"/>
      <c r="D2838" s="259"/>
      <c r="E2838" s="259"/>
      <c r="F2838" s="270"/>
      <c r="G2838" s="259"/>
      <c r="H2838" s="259"/>
      <c r="I2838" s="259"/>
      <c r="J2838" s="259"/>
    </row>
    <row r="2839" spans="1:10">
      <c r="A2839" s="259"/>
      <c r="B2839" s="259"/>
      <c r="C2839" s="259"/>
      <c r="D2839" s="259"/>
      <c r="E2839" s="259"/>
      <c r="F2839" s="270"/>
      <c r="G2839" s="259"/>
      <c r="H2839" s="259"/>
      <c r="I2839" s="259"/>
      <c r="J2839" s="259"/>
    </row>
    <row r="2840" spans="1:10">
      <c r="A2840" s="259"/>
      <c r="B2840" s="259"/>
      <c r="C2840" s="259"/>
      <c r="D2840" s="259"/>
      <c r="E2840" s="259"/>
      <c r="F2840" s="270"/>
      <c r="G2840" s="259"/>
      <c r="H2840" s="259"/>
      <c r="I2840" s="259"/>
      <c r="J2840" s="259"/>
    </row>
    <row r="2841" spans="1:10">
      <c r="A2841" s="259"/>
      <c r="B2841" s="259"/>
      <c r="C2841" s="259"/>
      <c r="D2841" s="259"/>
      <c r="E2841" s="259"/>
      <c r="F2841" s="270"/>
      <c r="G2841" s="259"/>
      <c r="H2841" s="259"/>
      <c r="I2841" s="259"/>
      <c r="J2841" s="259"/>
    </row>
    <row r="2842" spans="1:10">
      <c r="A2842" s="259"/>
      <c r="B2842" s="259"/>
      <c r="C2842" s="259"/>
      <c r="D2842" s="259"/>
      <c r="E2842" s="259"/>
      <c r="F2842" s="270"/>
      <c r="G2842" s="259"/>
      <c r="H2842" s="259"/>
      <c r="I2842" s="259"/>
      <c r="J2842" s="259"/>
    </row>
    <row r="2843" spans="1:10">
      <c r="A2843" s="259"/>
      <c r="B2843" s="259"/>
      <c r="C2843" s="259"/>
      <c r="D2843" s="259"/>
      <c r="E2843" s="259"/>
      <c r="F2843" s="270"/>
      <c r="G2843" s="259"/>
      <c r="H2843" s="259"/>
      <c r="I2843" s="259"/>
      <c r="J2843" s="259"/>
    </row>
    <row r="2844" spans="1:10">
      <c r="A2844" s="259"/>
      <c r="B2844" s="259"/>
      <c r="C2844" s="259"/>
      <c r="D2844" s="259"/>
      <c r="E2844" s="259"/>
      <c r="F2844" s="270"/>
      <c r="G2844" s="259"/>
      <c r="H2844" s="259"/>
      <c r="I2844" s="259"/>
      <c r="J2844" s="259"/>
    </row>
    <row r="2845" spans="1:10">
      <c r="A2845" s="259"/>
      <c r="B2845" s="259"/>
      <c r="C2845" s="259"/>
      <c r="D2845" s="259"/>
      <c r="E2845" s="259"/>
      <c r="F2845" s="270"/>
      <c r="G2845" s="259"/>
      <c r="H2845" s="259"/>
      <c r="I2845" s="259"/>
      <c r="J2845" s="259"/>
    </row>
    <row r="2846" spans="1:10">
      <c r="A2846" s="259"/>
      <c r="B2846" s="259"/>
      <c r="C2846" s="259"/>
      <c r="D2846" s="259"/>
      <c r="E2846" s="259"/>
      <c r="F2846" s="270"/>
      <c r="G2846" s="259"/>
      <c r="H2846" s="259"/>
      <c r="I2846" s="259"/>
      <c r="J2846" s="259"/>
    </row>
    <row r="2847" spans="1:10">
      <c r="A2847" s="259"/>
      <c r="B2847" s="259"/>
      <c r="C2847" s="259"/>
      <c r="D2847" s="259"/>
      <c r="E2847" s="259"/>
      <c r="F2847" s="270"/>
      <c r="G2847" s="259"/>
      <c r="H2847" s="259"/>
      <c r="I2847" s="259"/>
      <c r="J2847" s="259"/>
    </row>
    <row r="2848" spans="1:10">
      <c r="A2848" s="259"/>
      <c r="B2848" s="259"/>
      <c r="C2848" s="259"/>
      <c r="D2848" s="259"/>
      <c r="E2848" s="259"/>
      <c r="F2848" s="270"/>
      <c r="G2848" s="259"/>
      <c r="H2848" s="259"/>
      <c r="I2848" s="259"/>
      <c r="J2848" s="259"/>
    </row>
    <row r="2849" spans="1:10">
      <c r="A2849" s="259"/>
      <c r="B2849" s="259"/>
      <c r="C2849" s="259"/>
      <c r="D2849" s="259"/>
      <c r="E2849" s="259"/>
      <c r="F2849" s="270"/>
      <c r="G2849" s="259"/>
      <c r="H2849" s="259"/>
      <c r="I2849" s="259"/>
      <c r="J2849" s="259"/>
    </row>
    <row r="2850" spans="1:10">
      <c r="A2850" s="259"/>
      <c r="B2850" s="259"/>
      <c r="C2850" s="259"/>
      <c r="D2850" s="259"/>
      <c r="E2850" s="259"/>
      <c r="F2850" s="270"/>
      <c r="G2850" s="259"/>
      <c r="H2850" s="259"/>
      <c r="I2850" s="259"/>
      <c r="J2850" s="259"/>
    </row>
    <row r="2851" spans="1:10">
      <c r="A2851" s="259"/>
      <c r="B2851" s="259"/>
      <c r="C2851" s="259"/>
      <c r="D2851" s="259"/>
      <c r="E2851" s="259"/>
      <c r="F2851" s="270"/>
      <c r="G2851" s="259"/>
      <c r="H2851" s="259"/>
      <c r="I2851" s="259"/>
      <c r="J2851" s="259"/>
    </row>
    <row r="2852" spans="1:10">
      <c r="A2852" s="259"/>
      <c r="B2852" s="259"/>
      <c r="C2852" s="259"/>
      <c r="D2852" s="259"/>
      <c r="E2852" s="259"/>
      <c r="F2852" s="270"/>
      <c r="G2852" s="259"/>
      <c r="H2852" s="259"/>
      <c r="I2852" s="259"/>
      <c r="J2852" s="259"/>
    </row>
    <row r="2853" spans="1:10">
      <c r="A2853" s="259"/>
      <c r="B2853" s="259"/>
      <c r="C2853" s="259"/>
      <c r="D2853" s="259"/>
      <c r="E2853" s="259"/>
      <c r="F2853" s="270"/>
      <c r="G2853" s="259"/>
      <c r="H2853" s="259"/>
      <c r="I2853" s="259"/>
      <c r="J2853" s="259"/>
    </row>
    <row r="2854" spans="1:10">
      <c r="A2854" s="259"/>
      <c r="B2854" s="259"/>
      <c r="C2854" s="259"/>
      <c r="D2854" s="259"/>
      <c r="E2854" s="259"/>
      <c r="F2854" s="270"/>
      <c r="G2854" s="259"/>
      <c r="H2854" s="259"/>
      <c r="I2854" s="259"/>
      <c r="J2854" s="259"/>
    </row>
    <row r="2855" spans="1:10">
      <c r="A2855" s="259"/>
      <c r="B2855" s="259"/>
      <c r="C2855" s="259"/>
      <c r="D2855" s="259"/>
      <c r="E2855" s="259"/>
      <c r="F2855" s="270"/>
      <c r="G2855" s="259"/>
      <c r="H2855" s="259"/>
      <c r="I2855" s="259"/>
      <c r="J2855" s="259"/>
    </row>
    <row r="2856" spans="1:10">
      <c r="A2856" s="259"/>
      <c r="B2856" s="259"/>
      <c r="C2856" s="259"/>
      <c r="D2856" s="259"/>
      <c r="E2856" s="259"/>
      <c r="F2856" s="270"/>
      <c r="G2856" s="259"/>
      <c r="H2856" s="259"/>
      <c r="I2856" s="259"/>
      <c r="J2856" s="259"/>
    </row>
    <row r="2857" spans="1:10">
      <c r="A2857" s="259"/>
      <c r="B2857" s="259"/>
      <c r="C2857" s="259"/>
      <c r="D2857" s="259"/>
      <c r="E2857" s="259"/>
      <c r="F2857" s="270"/>
      <c r="G2857" s="259"/>
      <c r="H2857" s="259"/>
      <c r="I2857" s="259"/>
      <c r="J2857" s="259"/>
    </row>
    <row r="2858" spans="1:10">
      <c r="A2858" s="259"/>
      <c r="B2858" s="259"/>
      <c r="C2858" s="259"/>
      <c r="D2858" s="259"/>
      <c r="E2858" s="259"/>
      <c r="F2858" s="270"/>
      <c r="G2858" s="259"/>
      <c r="H2858" s="259"/>
      <c r="I2858" s="259"/>
      <c r="J2858" s="259"/>
    </row>
    <row r="2859" spans="1:10">
      <c r="A2859" s="259"/>
      <c r="B2859" s="259"/>
      <c r="C2859" s="259"/>
      <c r="D2859" s="259"/>
      <c r="E2859" s="259"/>
      <c r="F2859" s="270"/>
      <c r="G2859" s="259"/>
      <c r="H2859" s="259"/>
      <c r="I2859" s="259"/>
      <c r="J2859" s="259"/>
    </row>
    <row r="2860" spans="1:10">
      <c r="A2860" s="259"/>
      <c r="B2860" s="259"/>
      <c r="C2860" s="259"/>
      <c r="D2860" s="259"/>
      <c r="E2860" s="259"/>
      <c r="F2860" s="270"/>
      <c r="G2860" s="259"/>
      <c r="H2860" s="259"/>
      <c r="I2860" s="259"/>
      <c r="J2860" s="259"/>
    </row>
    <row r="2861" spans="1:10">
      <c r="A2861" s="259"/>
      <c r="B2861" s="259"/>
      <c r="C2861" s="259"/>
      <c r="D2861" s="259"/>
      <c r="E2861" s="259"/>
      <c r="F2861" s="270"/>
      <c r="G2861" s="259"/>
      <c r="H2861" s="259"/>
      <c r="I2861" s="259"/>
      <c r="J2861" s="259"/>
    </row>
    <row r="2862" spans="1:10">
      <c r="A2862" s="259"/>
      <c r="B2862" s="259"/>
      <c r="C2862" s="259"/>
      <c r="D2862" s="259"/>
      <c r="E2862" s="259"/>
      <c r="F2862" s="270"/>
      <c r="G2862" s="259"/>
      <c r="H2862" s="259"/>
      <c r="I2862" s="259"/>
      <c r="J2862" s="259"/>
    </row>
    <row r="2863" spans="1:10">
      <c r="A2863" s="259"/>
      <c r="B2863" s="259"/>
      <c r="C2863" s="259"/>
      <c r="D2863" s="259"/>
      <c r="E2863" s="259"/>
      <c r="F2863" s="270"/>
      <c r="G2863" s="259"/>
      <c r="H2863" s="259"/>
      <c r="I2863" s="259"/>
      <c r="J2863" s="259"/>
    </row>
    <row r="2864" spans="1:10">
      <c r="A2864" s="259"/>
      <c r="B2864" s="259"/>
      <c r="C2864" s="259"/>
      <c r="D2864" s="259"/>
      <c r="E2864" s="259"/>
      <c r="F2864" s="270"/>
      <c r="G2864" s="259"/>
      <c r="H2864" s="259"/>
      <c r="I2864" s="259"/>
      <c r="J2864" s="259"/>
    </row>
    <row r="2865" spans="1:10">
      <c r="A2865" s="259"/>
      <c r="B2865" s="259"/>
      <c r="C2865" s="259"/>
      <c r="D2865" s="259"/>
      <c r="E2865" s="259"/>
      <c r="F2865" s="270"/>
      <c r="G2865" s="259"/>
      <c r="H2865" s="259"/>
      <c r="I2865" s="259"/>
      <c r="J2865" s="259"/>
    </row>
    <row r="2866" spans="1:10">
      <c r="A2866" s="259"/>
      <c r="B2866" s="259"/>
      <c r="C2866" s="259"/>
      <c r="D2866" s="259"/>
      <c r="E2866" s="259"/>
      <c r="F2866" s="270"/>
      <c r="G2866" s="259"/>
      <c r="H2866" s="259"/>
      <c r="I2866" s="259"/>
      <c r="J2866" s="259"/>
    </row>
    <row r="2867" spans="1:10">
      <c r="A2867" s="259"/>
      <c r="B2867" s="259"/>
      <c r="C2867" s="259"/>
      <c r="D2867" s="259"/>
      <c r="E2867" s="259"/>
      <c r="F2867" s="270"/>
      <c r="G2867" s="259"/>
      <c r="H2867" s="259"/>
      <c r="I2867" s="259"/>
      <c r="J2867" s="259"/>
    </row>
    <row r="2868" spans="1:10">
      <c r="A2868" s="259"/>
      <c r="B2868" s="259"/>
      <c r="C2868" s="259"/>
      <c r="D2868" s="259"/>
      <c r="E2868" s="259"/>
      <c r="F2868" s="270"/>
      <c r="G2868" s="259"/>
      <c r="H2868" s="259"/>
      <c r="I2868" s="259"/>
      <c r="J2868" s="259"/>
    </row>
    <row r="2869" spans="1:10">
      <c r="A2869" s="259"/>
      <c r="B2869" s="259"/>
      <c r="C2869" s="259"/>
      <c r="D2869" s="259"/>
      <c r="E2869" s="259"/>
      <c r="F2869" s="270"/>
      <c r="G2869" s="259"/>
      <c r="H2869" s="259"/>
      <c r="I2869" s="259"/>
      <c r="J2869" s="259"/>
    </row>
    <row r="2870" spans="1:10">
      <c r="A2870" s="259"/>
      <c r="B2870" s="259"/>
      <c r="C2870" s="259"/>
      <c r="D2870" s="259"/>
      <c r="E2870" s="259"/>
      <c r="F2870" s="270"/>
      <c r="G2870" s="259"/>
      <c r="H2870" s="259"/>
      <c r="I2870" s="259"/>
      <c r="J2870" s="259"/>
    </row>
    <row r="2871" spans="1:10">
      <c r="A2871" s="259"/>
      <c r="B2871" s="259"/>
      <c r="C2871" s="259"/>
      <c r="D2871" s="259"/>
      <c r="E2871" s="259"/>
      <c r="F2871" s="270"/>
      <c r="G2871" s="259"/>
      <c r="H2871" s="259"/>
      <c r="I2871" s="259"/>
      <c r="J2871" s="259"/>
    </row>
    <row r="2872" spans="1:10">
      <c r="A2872" s="259"/>
      <c r="B2872" s="259"/>
      <c r="C2872" s="259"/>
      <c r="D2872" s="259"/>
      <c r="E2872" s="259"/>
      <c r="F2872" s="270"/>
      <c r="G2872" s="259"/>
      <c r="H2872" s="259"/>
      <c r="I2872" s="259"/>
      <c r="J2872" s="259"/>
    </row>
    <row r="2873" spans="1:10">
      <c r="A2873" s="259"/>
      <c r="B2873" s="259"/>
      <c r="C2873" s="259"/>
      <c r="D2873" s="259"/>
      <c r="E2873" s="259"/>
      <c r="F2873" s="270"/>
      <c r="G2873" s="259"/>
      <c r="H2873" s="259"/>
      <c r="I2873" s="259"/>
      <c r="J2873" s="259"/>
    </row>
    <row r="2874" spans="1:10">
      <c r="A2874" s="259"/>
      <c r="B2874" s="259"/>
      <c r="C2874" s="259"/>
      <c r="D2874" s="259"/>
      <c r="E2874" s="259"/>
      <c r="F2874" s="270"/>
      <c r="G2874" s="259"/>
      <c r="H2874" s="259"/>
      <c r="I2874" s="259"/>
      <c r="J2874" s="259"/>
    </row>
    <row r="2875" spans="1:10">
      <c r="A2875" s="259"/>
      <c r="B2875" s="259"/>
      <c r="C2875" s="259"/>
      <c r="D2875" s="259"/>
      <c r="E2875" s="259"/>
      <c r="F2875" s="270"/>
      <c r="G2875" s="259"/>
      <c r="H2875" s="259"/>
      <c r="I2875" s="259"/>
      <c r="J2875" s="259"/>
    </row>
    <row r="2876" spans="1:10">
      <c r="A2876" s="259"/>
      <c r="B2876" s="259"/>
      <c r="C2876" s="259"/>
      <c r="D2876" s="259"/>
      <c r="E2876" s="259"/>
      <c r="F2876" s="270"/>
      <c r="G2876" s="259"/>
      <c r="H2876" s="259"/>
      <c r="I2876" s="259"/>
      <c r="J2876" s="259"/>
    </row>
    <row r="2877" spans="1:10">
      <c r="A2877" s="259"/>
      <c r="B2877" s="259"/>
      <c r="C2877" s="259"/>
      <c r="D2877" s="259"/>
      <c r="E2877" s="259"/>
      <c r="F2877" s="270"/>
      <c r="G2877" s="259"/>
      <c r="H2877" s="259"/>
      <c r="I2877" s="259"/>
      <c r="J2877" s="259"/>
    </row>
    <row r="2878" spans="1:10">
      <c r="A2878" s="259"/>
      <c r="B2878" s="259"/>
      <c r="C2878" s="259"/>
      <c r="D2878" s="259"/>
      <c r="E2878" s="259"/>
      <c r="F2878" s="270"/>
      <c r="G2878" s="259"/>
      <c r="H2878" s="259"/>
      <c r="I2878" s="259"/>
      <c r="J2878" s="259"/>
    </row>
    <row r="2879" spans="1:10">
      <c r="A2879" s="259"/>
      <c r="B2879" s="259"/>
      <c r="C2879" s="259"/>
      <c r="D2879" s="259"/>
      <c r="E2879" s="259"/>
      <c r="F2879" s="270"/>
      <c r="G2879" s="259"/>
      <c r="H2879" s="259"/>
      <c r="I2879" s="259"/>
      <c r="J2879" s="259"/>
    </row>
    <row r="2880" spans="1:10">
      <c r="A2880" s="259"/>
      <c r="B2880" s="259"/>
      <c r="C2880" s="259"/>
      <c r="D2880" s="259"/>
      <c r="E2880" s="259"/>
      <c r="F2880" s="270"/>
      <c r="G2880" s="259"/>
      <c r="H2880" s="259"/>
      <c r="I2880" s="259"/>
      <c r="J2880" s="259"/>
    </row>
    <row r="2881" spans="1:10">
      <c r="A2881" s="259"/>
      <c r="B2881" s="259"/>
      <c r="C2881" s="259"/>
      <c r="D2881" s="259"/>
      <c r="E2881" s="259"/>
      <c r="F2881" s="270"/>
      <c r="G2881" s="259"/>
      <c r="H2881" s="259"/>
      <c r="I2881" s="259"/>
      <c r="J2881" s="259"/>
    </row>
    <row r="2882" spans="1:10">
      <c r="A2882" s="259"/>
      <c r="B2882" s="259"/>
      <c r="C2882" s="259"/>
      <c r="D2882" s="259"/>
      <c r="E2882" s="259"/>
      <c r="F2882" s="270"/>
      <c r="G2882" s="259"/>
      <c r="H2882" s="259"/>
      <c r="I2882" s="259"/>
      <c r="J2882" s="259"/>
    </row>
    <row r="2883" spans="1:10">
      <c r="A2883" s="259"/>
      <c r="B2883" s="259"/>
      <c r="C2883" s="259"/>
      <c r="D2883" s="259"/>
      <c r="E2883" s="259"/>
      <c r="F2883" s="270"/>
      <c r="G2883" s="259"/>
      <c r="H2883" s="259"/>
      <c r="I2883" s="259"/>
      <c r="J2883" s="259"/>
    </row>
    <row r="2884" spans="1:10">
      <c r="A2884" s="259"/>
      <c r="B2884" s="259"/>
      <c r="C2884" s="259"/>
      <c r="D2884" s="259"/>
      <c r="E2884" s="259"/>
      <c r="F2884" s="270"/>
      <c r="G2884" s="259"/>
      <c r="H2884" s="259"/>
      <c r="I2884" s="259"/>
      <c r="J2884" s="259"/>
    </row>
    <row r="2885" spans="1:10">
      <c r="A2885" s="259"/>
      <c r="B2885" s="259"/>
      <c r="C2885" s="259"/>
      <c r="D2885" s="259"/>
      <c r="E2885" s="259"/>
      <c r="F2885" s="270"/>
      <c r="G2885" s="259"/>
      <c r="H2885" s="259"/>
      <c r="I2885" s="259"/>
      <c r="J2885" s="259"/>
    </row>
    <row r="2886" spans="1:10">
      <c r="A2886" s="259"/>
      <c r="B2886" s="259"/>
      <c r="C2886" s="259"/>
      <c r="D2886" s="259"/>
      <c r="E2886" s="259"/>
      <c r="F2886" s="270"/>
      <c r="G2886" s="259"/>
      <c r="H2886" s="259"/>
      <c r="I2886" s="259"/>
      <c r="J2886" s="259"/>
    </row>
    <row r="2887" spans="1:10">
      <c r="A2887" s="259"/>
      <c r="B2887" s="259"/>
      <c r="C2887" s="259"/>
      <c r="D2887" s="259"/>
      <c r="E2887" s="259"/>
      <c r="F2887" s="270"/>
      <c r="G2887" s="259"/>
      <c r="H2887" s="259"/>
      <c r="I2887" s="259"/>
      <c r="J2887" s="259"/>
    </row>
    <row r="2888" spans="1:10">
      <c r="A2888" s="259"/>
      <c r="B2888" s="259"/>
      <c r="C2888" s="259"/>
      <c r="D2888" s="259"/>
      <c r="E2888" s="259"/>
      <c r="F2888" s="270"/>
      <c r="G2888" s="259"/>
      <c r="H2888" s="259"/>
      <c r="I2888" s="259"/>
      <c r="J2888" s="259"/>
    </row>
    <row r="2889" spans="1:10">
      <c r="A2889" s="259"/>
      <c r="B2889" s="259"/>
      <c r="C2889" s="259"/>
      <c r="D2889" s="259"/>
      <c r="E2889" s="259"/>
      <c r="F2889" s="270"/>
      <c r="G2889" s="259"/>
      <c r="H2889" s="259"/>
      <c r="I2889" s="259"/>
      <c r="J2889" s="259"/>
    </row>
    <row r="2890" spans="1:10">
      <c r="A2890" s="259"/>
      <c r="B2890" s="259"/>
      <c r="C2890" s="259"/>
      <c r="D2890" s="259"/>
      <c r="E2890" s="259"/>
      <c r="F2890" s="270"/>
      <c r="G2890" s="259"/>
      <c r="H2890" s="259"/>
      <c r="I2890" s="259"/>
      <c r="J2890" s="259"/>
    </row>
    <row r="2891" spans="1:10">
      <c r="A2891" s="259"/>
      <c r="B2891" s="259"/>
      <c r="C2891" s="259"/>
      <c r="D2891" s="259"/>
      <c r="E2891" s="259"/>
      <c r="F2891" s="270"/>
      <c r="G2891" s="259"/>
      <c r="H2891" s="259"/>
      <c r="I2891" s="259"/>
      <c r="J2891" s="259"/>
    </row>
    <row r="2892" spans="1:10">
      <c r="A2892" s="259"/>
      <c r="B2892" s="259"/>
      <c r="C2892" s="259"/>
      <c r="D2892" s="259"/>
      <c r="E2892" s="259"/>
      <c r="F2892" s="270"/>
      <c r="G2892" s="259"/>
      <c r="H2892" s="259"/>
      <c r="I2892" s="259"/>
      <c r="J2892" s="259"/>
    </row>
    <row r="2893" spans="1:10">
      <c r="A2893" s="259"/>
      <c r="B2893" s="259"/>
      <c r="C2893" s="259"/>
      <c r="D2893" s="259"/>
      <c r="E2893" s="259"/>
      <c r="F2893" s="270"/>
      <c r="G2893" s="259"/>
      <c r="H2893" s="259"/>
      <c r="I2893" s="259"/>
      <c r="J2893" s="259"/>
    </row>
    <row r="2894" spans="1:10">
      <c r="A2894" s="259"/>
      <c r="B2894" s="259"/>
      <c r="C2894" s="259"/>
      <c r="D2894" s="259"/>
      <c r="E2894" s="259"/>
      <c r="F2894" s="270"/>
      <c r="G2894" s="259"/>
      <c r="H2894" s="259"/>
      <c r="I2894" s="259"/>
      <c r="J2894" s="259"/>
    </row>
    <row r="2895" spans="1:10">
      <c r="A2895" s="259"/>
      <c r="B2895" s="259"/>
      <c r="C2895" s="259"/>
      <c r="D2895" s="259"/>
      <c r="E2895" s="259"/>
      <c r="F2895" s="270"/>
      <c r="G2895" s="259"/>
      <c r="H2895" s="259"/>
      <c r="I2895" s="259"/>
      <c r="J2895" s="259"/>
    </row>
    <row r="2896" spans="1:10">
      <c r="A2896" s="259"/>
      <c r="B2896" s="259"/>
      <c r="C2896" s="259"/>
      <c r="D2896" s="259"/>
      <c r="E2896" s="259"/>
      <c r="F2896" s="270"/>
      <c r="G2896" s="259"/>
      <c r="H2896" s="259"/>
      <c r="I2896" s="259"/>
      <c r="J2896" s="259"/>
    </row>
    <row r="2897" spans="1:10">
      <c r="A2897" s="259"/>
      <c r="B2897" s="259"/>
      <c r="C2897" s="259"/>
      <c r="D2897" s="259"/>
      <c r="E2897" s="259"/>
      <c r="F2897" s="270"/>
      <c r="G2897" s="259"/>
      <c r="H2897" s="259"/>
      <c r="I2897" s="259"/>
      <c r="J2897" s="259"/>
    </row>
    <row r="2898" spans="1:10">
      <c r="A2898" s="259"/>
      <c r="B2898" s="259"/>
      <c r="C2898" s="259"/>
      <c r="D2898" s="259"/>
      <c r="E2898" s="259"/>
      <c r="F2898" s="270"/>
      <c r="G2898" s="259"/>
      <c r="H2898" s="259"/>
      <c r="I2898" s="259"/>
      <c r="J2898" s="259"/>
    </row>
    <row r="2899" spans="1:10">
      <c r="A2899" s="259"/>
      <c r="B2899" s="259"/>
      <c r="C2899" s="259"/>
      <c r="D2899" s="259"/>
      <c r="E2899" s="259"/>
      <c r="F2899" s="270"/>
      <c r="G2899" s="259"/>
      <c r="H2899" s="259"/>
      <c r="I2899" s="259"/>
      <c r="J2899" s="259"/>
    </row>
    <row r="2900" spans="1:10">
      <c r="A2900" s="259"/>
      <c r="B2900" s="259"/>
      <c r="C2900" s="259"/>
      <c r="D2900" s="259"/>
      <c r="E2900" s="259"/>
      <c r="F2900" s="270"/>
      <c r="G2900" s="259"/>
      <c r="H2900" s="259"/>
      <c r="I2900" s="259"/>
      <c r="J2900" s="259"/>
    </row>
    <row r="2901" spans="1:10">
      <c r="A2901" s="259"/>
      <c r="B2901" s="259"/>
      <c r="C2901" s="259"/>
      <c r="D2901" s="259"/>
      <c r="E2901" s="259"/>
      <c r="F2901" s="270"/>
      <c r="G2901" s="259"/>
      <c r="H2901" s="259"/>
      <c r="I2901" s="259"/>
      <c r="J2901" s="259"/>
    </row>
    <row r="2902" spans="1:10">
      <c r="A2902" s="259"/>
      <c r="B2902" s="259"/>
      <c r="C2902" s="259"/>
      <c r="D2902" s="259"/>
      <c r="E2902" s="259"/>
      <c r="F2902" s="270"/>
      <c r="G2902" s="259"/>
      <c r="H2902" s="259"/>
      <c r="I2902" s="259"/>
      <c r="J2902" s="259"/>
    </row>
    <row r="2903" spans="1:10">
      <c r="A2903" s="259"/>
      <c r="B2903" s="259"/>
      <c r="C2903" s="259"/>
      <c r="D2903" s="259"/>
      <c r="E2903" s="259"/>
      <c r="F2903" s="270"/>
      <c r="G2903" s="259"/>
      <c r="H2903" s="259"/>
      <c r="I2903" s="259"/>
      <c r="J2903" s="259"/>
    </row>
    <row r="2904" spans="1:10">
      <c r="A2904" s="259"/>
      <c r="B2904" s="259"/>
      <c r="C2904" s="259"/>
      <c r="D2904" s="259"/>
      <c r="E2904" s="259"/>
      <c r="F2904" s="270"/>
      <c r="G2904" s="259"/>
      <c r="H2904" s="259"/>
      <c r="I2904" s="259"/>
      <c r="J2904" s="259"/>
    </row>
    <row r="2905" spans="1:10">
      <c r="A2905" s="259"/>
      <c r="B2905" s="259"/>
      <c r="C2905" s="259"/>
      <c r="D2905" s="259"/>
      <c r="E2905" s="259"/>
      <c r="F2905" s="270"/>
      <c r="G2905" s="259"/>
      <c r="H2905" s="259"/>
      <c r="I2905" s="259"/>
      <c r="J2905" s="259"/>
    </row>
    <row r="2906" spans="1:10">
      <c r="A2906" s="259"/>
      <c r="B2906" s="259"/>
      <c r="C2906" s="259"/>
      <c r="D2906" s="259"/>
      <c r="E2906" s="259"/>
      <c r="F2906" s="270"/>
      <c r="G2906" s="259"/>
      <c r="H2906" s="259"/>
      <c r="I2906" s="259"/>
      <c r="J2906" s="259"/>
    </row>
    <row r="2907" spans="1:10">
      <c r="A2907" s="259"/>
      <c r="B2907" s="259"/>
      <c r="C2907" s="259"/>
      <c r="D2907" s="259"/>
      <c r="E2907" s="259"/>
      <c r="F2907" s="270"/>
      <c r="G2907" s="259"/>
      <c r="H2907" s="259"/>
      <c r="I2907" s="259"/>
      <c r="J2907" s="259"/>
    </row>
    <row r="2908" spans="1:10">
      <c r="A2908" s="259"/>
      <c r="B2908" s="259"/>
      <c r="C2908" s="259"/>
      <c r="D2908" s="259"/>
      <c r="E2908" s="259"/>
      <c r="F2908" s="270"/>
      <c r="G2908" s="259"/>
      <c r="H2908" s="259"/>
      <c r="I2908" s="259"/>
      <c r="J2908" s="259"/>
    </row>
    <row r="2909" spans="1:10">
      <c r="A2909" s="259"/>
      <c r="B2909" s="259"/>
      <c r="C2909" s="259"/>
      <c r="D2909" s="259"/>
      <c r="E2909" s="259"/>
      <c r="F2909" s="270"/>
      <c r="G2909" s="259"/>
      <c r="H2909" s="259"/>
      <c r="I2909" s="259"/>
      <c r="J2909" s="259"/>
    </row>
    <row r="2910" spans="1:10">
      <c r="A2910" s="259"/>
      <c r="B2910" s="259"/>
      <c r="C2910" s="259"/>
      <c r="D2910" s="259"/>
      <c r="E2910" s="259"/>
      <c r="F2910" s="270"/>
      <c r="G2910" s="259"/>
      <c r="H2910" s="259"/>
      <c r="I2910" s="259"/>
      <c r="J2910" s="259"/>
    </row>
    <row r="2911" spans="1:10">
      <c r="A2911" s="259"/>
      <c r="B2911" s="259"/>
      <c r="C2911" s="259"/>
      <c r="D2911" s="259"/>
      <c r="E2911" s="259"/>
      <c r="F2911" s="270"/>
      <c r="G2911" s="259"/>
      <c r="H2911" s="259"/>
      <c r="I2911" s="259"/>
      <c r="J2911" s="259"/>
    </row>
    <row r="2912" spans="1:10">
      <c r="A2912" s="259"/>
      <c r="B2912" s="259"/>
      <c r="C2912" s="259"/>
      <c r="D2912" s="259"/>
      <c r="E2912" s="259"/>
      <c r="F2912" s="270"/>
      <c r="G2912" s="259"/>
      <c r="H2912" s="259"/>
      <c r="I2912" s="259"/>
      <c r="J2912" s="259"/>
    </row>
    <row r="2913" spans="1:10">
      <c r="A2913" s="259"/>
      <c r="B2913" s="259"/>
      <c r="C2913" s="259"/>
      <c r="D2913" s="259"/>
      <c r="E2913" s="259"/>
      <c r="F2913" s="270"/>
      <c r="G2913" s="259"/>
      <c r="H2913" s="259"/>
      <c r="I2913" s="259"/>
      <c r="J2913" s="259"/>
    </row>
    <row r="2914" spans="1:10">
      <c r="A2914" s="259"/>
      <c r="B2914" s="259"/>
      <c r="C2914" s="259"/>
      <c r="D2914" s="259"/>
      <c r="E2914" s="259"/>
      <c r="F2914" s="270"/>
      <c r="G2914" s="259"/>
      <c r="H2914" s="259"/>
      <c r="I2914" s="259"/>
      <c r="J2914" s="259"/>
    </row>
    <row r="2915" spans="1:10">
      <c r="A2915" s="259"/>
      <c r="B2915" s="259"/>
      <c r="C2915" s="259"/>
      <c r="D2915" s="259"/>
      <c r="E2915" s="259"/>
      <c r="F2915" s="270"/>
      <c r="G2915" s="259"/>
      <c r="H2915" s="259"/>
      <c r="I2915" s="259"/>
      <c r="J2915" s="259"/>
    </row>
    <row r="2916" spans="1:10">
      <c r="A2916" s="259"/>
      <c r="B2916" s="259"/>
      <c r="C2916" s="259"/>
      <c r="D2916" s="259"/>
      <c r="E2916" s="259"/>
      <c r="F2916" s="270"/>
      <c r="G2916" s="259"/>
      <c r="H2916" s="259"/>
      <c r="I2916" s="259"/>
      <c r="J2916" s="259"/>
    </row>
    <row r="2917" spans="1:10">
      <c r="A2917" s="259"/>
      <c r="B2917" s="259"/>
      <c r="C2917" s="259"/>
      <c r="D2917" s="259"/>
      <c r="E2917" s="259"/>
      <c r="F2917" s="270"/>
      <c r="G2917" s="259"/>
      <c r="H2917" s="259"/>
      <c r="I2917" s="259"/>
      <c r="J2917" s="259"/>
    </row>
    <row r="2918" spans="1:10">
      <c r="A2918" s="259"/>
      <c r="B2918" s="259"/>
      <c r="C2918" s="259"/>
      <c r="D2918" s="259"/>
      <c r="E2918" s="259"/>
      <c r="F2918" s="270"/>
      <c r="G2918" s="259"/>
      <c r="H2918" s="259"/>
      <c r="I2918" s="259"/>
      <c r="J2918" s="259"/>
    </row>
    <row r="2919" spans="1:10">
      <c r="A2919" s="259"/>
      <c r="B2919" s="259"/>
      <c r="C2919" s="259"/>
      <c r="D2919" s="259"/>
      <c r="E2919" s="259"/>
      <c r="F2919" s="270"/>
      <c r="G2919" s="259"/>
      <c r="H2919" s="259"/>
      <c r="I2919" s="259"/>
      <c r="J2919" s="259"/>
    </row>
    <row r="2920" spans="1:10">
      <c r="A2920" s="259"/>
      <c r="B2920" s="259"/>
      <c r="C2920" s="259"/>
      <c r="D2920" s="259"/>
      <c r="E2920" s="259"/>
      <c r="F2920" s="270"/>
      <c r="G2920" s="259"/>
      <c r="H2920" s="259"/>
      <c r="I2920" s="259"/>
      <c r="J2920" s="259"/>
    </row>
    <row r="2921" spans="1:10">
      <c r="A2921" s="259"/>
      <c r="B2921" s="259"/>
      <c r="C2921" s="259"/>
      <c r="D2921" s="259"/>
      <c r="E2921" s="259"/>
      <c r="F2921" s="270"/>
      <c r="G2921" s="259"/>
      <c r="H2921" s="259"/>
      <c r="I2921" s="259"/>
      <c r="J2921" s="259"/>
    </row>
    <row r="2922" spans="1:10">
      <c r="A2922" s="259"/>
      <c r="B2922" s="259"/>
      <c r="C2922" s="259"/>
      <c r="D2922" s="259"/>
      <c r="E2922" s="259"/>
      <c r="F2922" s="270"/>
      <c r="G2922" s="259"/>
      <c r="H2922" s="259"/>
      <c r="I2922" s="259"/>
      <c r="J2922" s="259"/>
    </row>
    <row r="2923" spans="1:10">
      <c r="A2923" s="259"/>
      <c r="B2923" s="259"/>
      <c r="C2923" s="259"/>
      <c r="D2923" s="259"/>
      <c r="E2923" s="259"/>
      <c r="F2923" s="270"/>
      <c r="G2923" s="259"/>
      <c r="H2923" s="259"/>
      <c r="I2923" s="259"/>
      <c r="J2923" s="259"/>
    </row>
    <row r="2924" spans="1:10">
      <c r="A2924" s="259"/>
      <c r="B2924" s="259"/>
      <c r="C2924" s="259"/>
      <c r="D2924" s="259"/>
      <c r="E2924" s="259"/>
      <c r="F2924" s="270"/>
      <c r="G2924" s="259"/>
      <c r="H2924" s="259"/>
      <c r="I2924" s="259"/>
      <c r="J2924" s="259"/>
    </row>
    <row r="2925" spans="1:10">
      <c r="A2925" s="259"/>
      <c r="B2925" s="259"/>
      <c r="C2925" s="259"/>
      <c r="D2925" s="259"/>
      <c r="E2925" s="259"/>
      <c r="F2925" s="270"/>
      <c r="G2925" s="259"/>
      <c r="H2925" s="259"/>
      <c r="I2925" s="259"/>
      <c r="J2925" s="259"/>
    </row>
    <row r="2926" spans="1:10">
      <c r="A2926" s="259"/>
      <c r="B2926" s="259"/>
      <c r="C2926" s="259"/>
      <c r="D2926" s="259"/>
      <c r="E2926" s="259"/>
      <c r="F2926" s="270"/>
      <c r="G2926" s="259"/>
      <c r="H2926" s="259"/>
      <c r="I2926" s="259"/>
      <c r="J2926" s="259"/>
    </row>
    <row r="2927" spans="1:10">
      <c r="A2927" s="259"/>
      <c r="B2927" s="259"/>
      <c r="C2927" s="259"/>
      <c r="D2927" s="259"/>
      <c r="E2927" s="259"/>
      <c r="F2927" s="270"/>
      <c r="G2927" s="259"/>
      <c r="H2927" s="259"/>
      <c r="I2927" s="259"/>
      <c r="J2927" s="259"/>
    </row>
    <row r="2928" spans="1:10">
      <c r="A2928" s="259"/>
      <c r="B2928" s="259"/>
      <c r="C2928" s="259"/>
      <c r="D2928" s="259"/>
      <c r="E2928" s="259"/>
      <c r="F2928" s="270"/>
      <c r="G2928" s="259"/>
      <c r="H2928" s="259"/>
      <c r="I2928" s="259"/>
      <c r="J2928" s="259"/>
    </row>
    <row r="2929" spans="1:10">
      <c r="A2929" s="259"/>
      <c r="B2929" s="259"/>
      <c r="C2929" s="259"/>
      <c r="D2929" s="259"/>
      <c r="E2929" s="259"/>
      <c r="F2929" s="270"/>
      <c r="G2929" s="259"/>
      <c r="H2929" s="259"/>
      <c r="I2929" s="259"/>
      <c r="J2929" s="259"/>
    </row>
    <row r="2930" spans="1:10">
      <c r="A2930" s="259"/>
      <c r="B2930" s="259"/>
      <c r="C2930" s="259"/>
      <c r="D2930" s="259"/>
      <c r="E2930" s="259"/>
      <c r="F2930" s="270"/>
      <c r="G2930" s="259"/>
      <c r="H2930" s="259"/>
      <c r="I2930" s="259"/>
      <c r="J2930" s="259"/>
    </row>
    <row r="2931" spans="1:10">
      <c r="A2931" s="259"/>
      <c r="B2931" s="259"/>
      <c r="C2931" s="259"/>
      <c r="D2931" s="259"/>
      <c r="E2931" s="259"/>
      <c r="F2931" s="270"/>
      <c r="G2931" s="259"/>
      <c r="H2931" s="259"/>
      <c r="I2931" s="259"/>
      <c r="J2931" s="259"/>
    </row>
    <row r="2932" spans="1:10">
      <c r="A2932" s="259"/>
      <c r="B2932" s="259"/>
      <c r="C2932" s="259"/>
      <c r="D2932" s="259"/>
      <c r="E2932" s="259"/>
      <c r="F2932" s="270"/>
      <c r="G2932" s="259"/>
      <c r="H2932" s="259"/>
      <c r="I2932" s="259"/>
      <c r="J2932" s="259"/>
    </row>
    <row r="2933" spans="1:10">
      <c r="A2933" s="259"/>
      <c r="B2933" s="259"/>
      <c r="C2933" s="259"/>
      <c r="D2933" s="259"/>
      <c r="E2933" s="259"/>
      <c r="F2933" s="270"/>
      <c r="G2933" s="259"/>
      <c r="H2933" s="259"/>
      <c r="I2933" s="259"/>
      <c r="J2933" s="259"/>
    </row>
    <row r="2934" spans="1:10">
      <c r="A2934" s="259"/>
      <c r="B2934" s="259"/>
      <c r="C2934" s="259"/>
      <c r="D2934" s="259"/>
      <c r="E2934" s="259"/>
      <c r="F2934" s="270"/>
      <c r="G2934" s="259"/>
      <c r="H2934" s="259"/>
      <c r="I2934" s="259"/>
      <c r="J2934" s="259"/>
    </row>
    <row r="2935" spans="1:10">
      <c r="A2935" s="259"/>
      <c r="B2935" s="259"/>
      <c r="C2935" s="259"/>
      <c r="D2935" s="259"/>
      <c r="E2935" s="259"/>
      <c r="F2935" s="270"/>
      <c r="G2935" s="259"/>
      <c r="H2935" s="259"/>
      <c r="I2935" s="259"/>
      <c r="J2935" s="259"/>
    </row>
    <row r="2936" spans="1:10">
      <c r="A2936" s="259"/>
      <c r="B2936" s="259"/>
      <c r="C2936" s="259"/>
      <c r="D2936" s="259"/>
      <c r="E2936" s="259"/>
      <c r="F2936" s="270"/>
      <c r="G2936" s="259"/>
      <c r="H2936" s="259"/>
      <c r="I2936" s="259"/>
      <c r="J2936" s="259"/>
    </row>
    <row r="2937" spans="1:10">
      <c r="A2937" s="259"/>
      <c r="B2937" s="259"/>
      <c r="C2937" s="259"/>
      <c r="D2937" s="259"/>
      <c r="E2937" s="259"/>
      <c r="F2937" s="270"/>
      <c r="G2937" s="259"/>
      <c r="H2937" s="259"/>
      <c r="I2937" s="259"/>
      <c r="J2937" s="259"/>
    </row>
    <row r="2938" spans="1:10">
      <c r="A2938" s="259"/>
      <c r="B2938" s="259"/>
      <c r="C2938" s="259"/>
      <c r="D2938" s="259"/>
      <c r="E2938" s="259"/>
      <c r="F2938" s="270"/>
      <c r="G2938" s="259"/>
      <c r="H2938" s="259"/>
      <c r="I2938" s="259"/>
      <c r="J2938" s="259"/>
    </row>
    <row r="2939" spans="1:10">
      <c r="A2939" s="259"/>
      <c r="B2939" s="259"/>
      <c r="C2939" s="259"/>
      <c r="D2939" s="259"/>
      <c r="E2939" s="259"/>
      <c r="F2939" s="270"/>
      <c r="G2939" s="259"/>
      <c r="H2939" s="259"/>
      <c r="I2939" s="259"/>
      <c r="J2939" s="259"/>
    </row>
    <row r="2940" spans="1:10">
      <c r="A2940" s="259"/>
      <c r="B2940" s="259"/>
      <c r="C2940" s="259"/>
      <c r="D2940" s="259"/>
      <c r="E2940" s="259"/>
      <c r="F2940" s="270"/>
      <c r="G2940" s="259"/>
      <c r="H2940" s="259"/>
      <c r="I2940" s="259"/>
      <c r="J2940" s="259"/>
    </row>
    <row r="2941" spans="1:10">
      <c r="A2941" s="259"/>
      <c r="B2941" s="259"/>
      <c r="C2941" s="259"/>
      <c r="D2941" s="259"/>
      <c r="E2941" s="259"/>
      <c r="F2941" s="270"/>
      <c r="G2941" s="259"/>
      <c r="H2941" s="259"/>
      <c r="I2941" s="259"/>
      <c r="J2941" s="259"/>
    </row>
    <row r="2942" spans="1:10">
      <c r="A2942" s="259"/>
      <c r="B2942" s="259"/>
      <c r="C2942" s="259"/>
      <c r="D2942" s="259"/>
      <c r="E2942" s="259"/>
      <c r="F2942" s="270"/>
      <c r="G2942" s="259"/>
      <c r="H2942" s="259"/>
      <c r="I2942" s="259"/>
      <c r="J2942" s="259"/>
    </row>
    <row r="2943" spans="1:10">
      <c r="A2943" s="259"/>
      <c r="B2943" s="259"/>
      <c r="C2943" s="259"/>
      <c r="D2943" s="259"/>
      <c r="E2943" s="259"/>
      <c r="F2943" s="270"/>
      <c r="G2943" s="259"/>
      <c r="H2943" s="259"/>
      <c r="I2943" s="259"/>
      <c r="J2943" s="259"/>
    </row>
    <row r="2944" spans="1:10">
      <c r="A2944" s="259"/>
      <c r="B2944" s="259"/>
      <c r="C2944" s="259"/>
      <c r="D2944" s="259"/>
      <c r="E2944" s="259"/>
      <c r="F2944" s="270"/>
      <c r="G2944" s="259"/>
      <c r="H2944" s="259"/>
      <c r="I2944" s="259"/>
      <c r="J2944" s="259"/>
    </row>
    <row r="2945" spans="1:10">
      <c r="A2945" s="259"/>
      <c r="B2945" s="259"/>
      <c r="C2945" s="259"/>
      <c r="D2945" s="259"/>
      <c r="E2945" s="259"/>
      <c r="F2945" s="270"/>
      <c r="G2945" s="259"/>
      <c r="H2945" s="259"/>
      <c r="I2945" s="259"/>
      <c r="J2945" s="259"/>
    </row>
    <row r="2946" spans="1:10">
      <c r="A2946" s="259"/>
      <c r="B2946" s="259"/>
      <c r="C2946" s="259"/>
      <c r="D2946" s="259"/>
      <c r="E2946" s="259"/>
      <c r="F2946" s="270"/>
      <c r="G2946" s="259"/>
      <c r="H2946" s="259"/>
      <c r="I2946" s="259"/>
      <c r="J2946" s="259"/>
    </row>
    <row r="2947" spans="1:10">
      <c r="A2947" s="259"/>
      <c r="B2947" s="259"/>
      <c r="C2947" s="259"/>
      <c r="D2947" s="259"/>
      <c r="E2947" s="259"/>
      <c r="F2947" s="270"/>
      <c r="G2947" s="259"/>
      <c r="H2947" s="259"/>
      <c r="I2947" s="259"/>
      <c r="J2947" s="259"/>
    </row>
    <row r="2948" spans="1:10">
      <c r="A2948" s="259"/>
      <c r="B2948" s="259"/>
      <c r="C2948" s="259"/>
      <c r="D2948" s="259"/>
      <c r="E2948" s="259"/>
      <c r="F2948" s="270"/>
      <c r="G2948" s="259"/>
      <c r="H2948" s="259"/>
      <c r="I2948" s="259"/>
      <c r="J2948" s="259"/>
    </row>
    <row r="2949" spans="1:10">
      <c r="A2949" s="259"/>
      <c r="B2949" s="259"/>
      <c r="C2949" s="259"/>
      <c r="D2949" s="259"/>
      <c r="E2949" s="259"/>
      <c r="F2949" s="270"/>
      <c r="G2949" s="259"/>
      <c r="H2949" s="259"/>
      <c r="I2949" s="259"/>
      <c r="J2949" s="259"/>
    </row>
    <row r="2950" spans="1:10">
      <c r="A2950" s="259"/>
      <c r="B2950" s="259"/>
      <c r="C2950" s="259"/>
      <c r="D2950" s="259"/>
      <c r="E2950" s="259"/>
      <c r="F2950" s="270"/>
      <c r="G2950" s="259"/>
      <c r="H2950" s="259"/>
      <c r="I2950" s="259"/>
      <c r="J2950" s="259"/>
    </row>
    <row r="2951" spans="1:10">
      <c r="A2951" s="259"/>
      <c r="B2951" s="259"/>
      <c r="C2951" s="259"/>
      <c r="D2951" s="259"/>
      <c r="E2951" s="259"/>
      <c r="F2951" s="270"/>
      <c r="G2951" s="259"/>
      <c r="H2951" s="259"/>
      <c r="I2951" s="259"/>
      <c r="J2951" s="259"/>
    </row>
    <row r="2952" spans="1:10">
      <c r="A2952" s="259"/>
      <c r="B2952" s="259"/>
      <c r="C2952" s="259"/>
      <c r="D2952" s="259"/>
      <c r="E2952" s="259"/>
      <c r="F2952" s="270"/>
      <c r="G2952" s="259"/>
      <c r="H2952" s="259"/>
      <c r="I2952" s="259"/>
      <c r="J2952" s="259"/>
    </row>
    <row r="2953" spans="1:10">
      <c r="A2953" s="259"/>
      <c r="B2953" s="259"/>
      <c r="C2953" s="259"/>
      <c r="D2953" s="259"/>
      <c r="E2953" s="259"/>
      <c r="F2953" s="270"/>
      <c r="G2953" s="259"/>
      <c r="H2953" s="259"/>
      <c r="I2953" s="259"/>
      <c r="J2953" s="259"/>
    </row>
    <row r="2954" spans="1:10">
      <c r="A2954" s="259"/>
      <c r="B2954" s="259"/>
      <c r="C2954" s="259"/>
      <c r="D2954" s="259"/>
      <c r="E2954" s="259"/>
      <c r="F2954" s="270"/>
      <c r="G2954" s="259"/>
      <c r="H2954" s="259"/>
      <c r="I2954" s="259"/>
      <c r="J2954" s="259"/>
    </row>
    <row r="2955" spans="1:10">
      <c r="A2955" s="259"/>
      <c r="B2955" s="259"/>
      <c r="C2955" s="259"/>
      <c r="D2955" s="259"/>
      <c r="E2955" s="259"/>
      <c r="F2955" s="270"/>
      <c r="G2955" s="259"/>
      <c r="H2955" s="259"/>
      <c r="I2955" s="259"/>
      <c r="J2955" s="259"/>
    </row>
    <row r="2956" spans="1:10">
      <c r="A2956" s="259"/>
      <c r="B2956" s="259"/>
      <c r="C2956" s="259"/>
      <c r="D2956" s="259"/>
      <c r="E2956" s="259"/>
      <c r="F2956" s="270"/>
      <c r="G2956" s="259"/>
      <c r="H2956" s="259"/>
      <c r="I2956" s="259"/>
      <c r="J2956" s="259"/>
    </row>
    <row r="2957" spans="1:10">
      <c r="A2957" s="259"/>
      <c r="B2957" s="259"/>
      <c r="C2957" s="259"/>
      <c r="D2957" s="259"/>
      <c r="E2957" s="259"/>
      <c r="F2957" s="270"/>
      <c r="G2957" s="259"/>
      <c r="H2957" s="259"/>
      <c r="I2957" s="259"/>
      <c r="J2957" s="259"/>
    </row>
    <row r="2958" spans="1:10">
      <c r="A2958" s="259"/>
      <c r="B2958" s="259"/>
      <c r="C2958" s="259"/>
      <c r="D2958" s="259"/>
      <c r="E2958" s="259"/>
      <c r="F2958" s="270"/>
      <c r="G2958" s="259"/>
      <c r="H2958" s="259"/>
      <c r="I2958" s="259"/>
      <c r="J2958" s="259"/>
    </row>
    <row r="2959" spans="1:10">
      <c r="A2959" s="259"/>
      <c r="B2959" s="259"/>
      <c r="C2959" s="259"/>
      <c r="D2959" s="259"/>
      <c r="E2959" s="259"/>
      <c r="F2959" s="270"/>
      <c r="G2959" s="259"/>
      <c r="H2959" s="259"/>
      <c r="I2959" s="259"/>
      <c r="J2959" s="259"/>
    </row>
    <row r="2960" spans="1:10">
      <c r="A2960" s="259"/>
      <c r="B2960" s="259"/>
      <c r="C2960" s="259"/>
      <c r="D2960" s="259"/>
      <c r="E2960" s="259"/>
      <c r="F2960" s="270"/>
      <c r="G2960" s="259"/>
      <c r="H2960" s="259"/>
      <c r="I2960" s="259"/>
      <c r="J2960" s="259"/>
    </row>
    <row r="2961" spans="1:10">
      <c r="A2961" s="259"/>
      <c r="B2961" s="259"/>
      <c r="C2961" s="259"/>
      <c r="D2961" s="259"/>
      <c r="E2961" s="259"/>
      <c r="F2961" s="270"/>
      <c r="G2961" s="259"/>
      <c r="H2961" s="259"/>
      <c r="I2961" s="259"/>
      <c r="J2961" s="259"/>
    </row>
    <row r="2962" spans="1:10">
      <c r="A2962" s="259"/>
      <c r="B2962" s="259"/>
      <c r="C2962" s="259"/>
      <c r="D2962" s="259"/>
      <c r="E2962" s="259"/>
      <c r="F2962" s="270"/>
      <c r="G2962" s="259"/>
      <c r="H2962" s="259"/>
      <c r="I2962" s="259"/>
      <c r="J2962" s="259"/>
    </row>
    <row r="2963" spans="1:10">
      <c r="A2963" s="259"/>
      <c r="B2963" s="259"/>
      <c r="C2963" s="259"/>
      <c r="D2963" s="259"/>
      <c r="E2963" s="259"/>
      <c r="F2963" s="270"/>
      <c r="G2963" s="259"/>
      <c r="H2963" s="259"/>
      <c r="I2963" s="259"/>
      <c r="J2963" s="259"/>
    </row>
    <row r="2964" spans="1:10">
      <c r="A2964" s="259"/>
      <c r="B2964" s="259"/>
      <c r="C2964" s="259"/>
      <c r="D2964" s="259"/>
      <c r="E2964" s="259"/>
      <c r="F2964" s="270"/>
      <c r="G2964" s="259"/>
      <c r="H2964" s="259"/>
      <c r="I2964" s="259"/>
      <c r="J2964" s="259"/>
    </row>
    <row r="2965" spans="1:10">
      <c r="A2965" s="259"/>
      <c r="B2965" s="259"/>
      <c r="C2965" s="259"/>
      <c r="D2965" s="259"/>
      <c r="E2965" s="259"/>
      <c r="F2965" s="270"/>
      <c r="G2965" s="259"/>
      <c r="H2965" s="259"/>
      <c r="I2965" s="259"/>
      <c r="J2965" s="259"/>
    </row>
    <row r="2966" spans="1:10">
      <c r="A2966" s="259"/>
      <c r="B2966" s="259"/>
      <c r="C2966" s="259"/>
      <c r="D2966" s="259"/>
      <c r="E2966" s="259"/>
      <c r="F2966" s="270"/>
      <c r="G2966" s="259"/>
      <c r="H2966" s="259"/>
      <c r="I2966" s="259"/>
      <c r="J2966" s="259"/>
    </row>
    <row r="2967" spans="1:10">
      <c r="A2967" s="259"/>
      <c r="B2967" s="259"/>
      <c r="C2967" s="259"/>
      <c r="D2967" s="259"/>
      <c r="E2967" s="259"/>
      <c r="F2967" s="270"/>
      <c r="G2967" s="259"/>
      <c r="H2967" s="259"/>
      <c r="I2967" s="259"/>
      <c r="J2967" s="259"/>
    </row>
    <row r="2968" spans="1:10">
      <c r="A2968" s="259"/>
      <c r="B2968" s="259"/>
      <c r="C2968" s="259"/>
      <c r="D2968" s="259"/>
      <c r="E2968" s="259"/>
      <c r="F2968" s="270"/>
      <c r="G2968" s="259"/>
      <c r="H2968" s="259"/>
      <c r="I2968" s="259"/>
      <c r="J2968" s="259"/>
    </row>
    <row r="2969" spans="1:10">
      <c r="A2969" s="259"/>
      <c r="B2969" s="259"/>
      <c r="C2969" s="259"/>
      <c r="D2969" s="259"/>
      <c r="E2969" s="259"/>
      <c r="F2969" s="270"/>
      <c r="G2969" s="259"/>
      <c r="H2969" s="259"/>
      <c r="I2969" s="259"/>
      <c r="J2969" s="259"/>
    </row>
    <row r="2970" spans="1:10">
      <c r="A2970" s="259"/>
      <c r="B2970" s="259"/>
      <c r="C2970" s="259"/>
      <c r="D2970" s="259"/>
      <c r="E2970" s="259"/>
      <c r="F2970" s="270"/>
      <c r="G2970" s="259"/>
      <c r="H2970" s="259"/>
      <c r="I2970" s="259"/>
      <c r="J2970" s="259"/>
    </row>
    <row r="2971" spans="1:10">
      <c r="A2971" s="259"/>
      <c r="B2971" s="259"/>
      <c r="C2971" s="259"/>
      <c r="D2971" s="259"/>
      <c r="E2971" s="259"/>
      <c r="F2971" s="270"/>
      <c r="G2971" s="259"/>
      <c r="H2971" s="259"/>
      <c r="I2971" s="259"/>
      <c r="J2971" s="259"/>
    </row>
    <row r="2972" spans="1:10">
      <c r="A2972" s="259"/>
      <c r="B2972" s="259"/>
      <c r="C2972" s="259"/>
      <c r="D2972" s="259"/>
      <c r="E2972" s="259"/>
      <c r="F2972" s="270"/>
      <c r="G2972" s="259"/>
      <c r="H2972" s="259"/>
      <c r="I2972" s="259"/>
      <c r="J2972" s="259"/>
    </row>
    <row r="2973" spans="1:10">
      <c r="A2973" s="259"/>
      <c r="B2973" s="259"/>
      <c r="C2973" s="259"/>
      <c r="D2973" s="259"/>
      <c r="E2973" s="259"/>
      <c r="F2973" s="270"/>
      <c r="G2973" s="259"/>
      <c r="H2973" s="259"/>
      <c r="I2973" s="259"/>
      <c r="J2973" s="259"/>
    </row>
    <row r="2974" spans="1:10">
      <c r="A2974" s="259"/>
      <c r="B2974" s="259"/>
      <c r="C2974" s="259"/>
      <c r="D2974" s="259"/>
      <c r="E2974" s="259"/>
      <c r="F2974" s="270"/>
      <c r="G2974" s="259"/>
      <c r="H2974" s="259"/>
      <c r="I2974" s="259"/>
      <c r="J2974" s="259"/>
    </row>
    <row r="2975" spans="1:10">
      <c r="A2975" s="259"/>
      <c r="B2975" s="259"/>
      <c r="C2975" s="259"/>
      <c r="D2975" s="259"/>
      <c r="E2975" s="259"/>
      <c r="F2975" s="270"/>
      <c r="G2975" s="259"/>
      <c r="H2975" s="259"/>
      <c r="I2975" s="259"/>
      <c r="J2975" s="259"/>
    </row>
    <row r="2976" spans="1:10">
      <c r="A2976" s="259"/>
      <c r="B2976" s="259"/>
      <c r="C2976" s="259"/>
      <c r="D2976" s="259"/>
      <c r="E2976" s="259"/>
      <c r="F2976" s="270"/>
      <c r="G2976" s="259"/>
      <c r="H2976" s="259"/>
      <c r="I2976" s="259"/>
      <c r="J2976" s="259"/>
    </row>
    <row r="2977" spans="1:10">
      <c r="A2977" s="259"/>
      <c r="B2977" s="259"/>
      <c r="C2977" s="259"/>
      <c r="D2977" s="259"/>
      <c r="E2977" s="259"/>
      <c r="F2977" s="270"/>
      <c r="G2977" s="259"/>
      <c r="H2977" s="259"/>
      <c r="I2977" s="259"/>
      <c r="J2977" s="259"/>
    </row>
    <row r="2978" spans="1:10">
      <c r="A2978" s="259"/>
      <c r="B2978" s="259"/>
      <c r="C2978" s="259"/>
      <c r="D2978" s="259"/>
      <c r="E2978" s="259"/>
      <c r="F2978" s="270"/>
      <c r="G2978" s="259"/>
      <c r="H2978" s="259"/>
      <c r="I2978" s="259"/>
      <c r="J2978" s="259"/>
    </row>
    <row r="2979" spans="1:10">
      <c r="A2979" s="259"/>
      <c r="B2979" s="259"/>
      <c r="C2979" s="259"/>
      <c r="D2979" s="259"/>
      <c r="E2979" s="259"/>
      <c r="F2979" s="270"/>
      <c r="G2979" s="259"/>
      <c r="H2979" s="259"/>
      <c r="I2979" s="259"/>
      <c r="J2979" s="259"/>
    </row>
    <row r="2980" spans="1:10">
      <c r="A2980" s="259"/>
      <c r="B2980" s="259"/>
      <c r="C2980" s="259"/>
      <c r="D2980" s="259"/>
      <c r="E2980" s="259"/>
      <c r="F2980" s="270"/>
      <c r="G2980" s="259"/>
      <c r="H2980" s="259"/>
      <c r="I2980" s="259"/>
      <c r="J2980" s="259"/>
    </row>
    <row r="2981" spans="1:10">
      <c r="A2981" s="259"/>
      <c r="B2981" s="259"/>
      <c r="C2981" s="259"/>
      <c r="D2981" s="259"/>
      <c r="E2981" s="259"/>
      <c r="F2981" s="270"/>
      <c r="G2981" s="259"/>
      <c r="H2981" s="259"/>
      <c r="I2981" s="259"/>
      <c r="J2981" s="259"/>
    </row>
    <row r="2982" spans="1:10">
      <c r="A2982" s="259"/>
      <c r="B2982" s="259"/>
      <c r="C2982" s="259"/>
      <c r="D2982" s="259"/>
      <c r="E2982" s="259"/>
      <c r="F2982" s="270"/>
      <c r="G2982" s="259"/>
      <c r="H2982" s="259"/>
      <c r="I2982" s="259"/>
      <c r="J2982" s="259"/>
    </row>
    <row r="2983" spans="1:10">
      <c r="A2983" s="259"/>
      <c r="B2983" s="259"/>
      <c r="C2983" s="259"/>
      <c r="D2983" s="259"/>
      <c r="E2983" s="259"/>
      <c r="F2983" s="270"/>
      <c r="G2983" s="259"/>
      <c r="H2983" s="259"/>
      <c r="I2983" s="259"/>
      <c r="J2983" s="259"/>
    </row>
    <row r="2984" spans="1:10">
      <c r="A2984" s="259"/>
      <c r="B2984" s="259"/>
      <c r="C2984" s="259"/>
      <c r="D2984" s="259"/>
      <c r="E2984" s="259"/>
      <c r="F2984" s="270"/>
      <c r="G2984" s="259"/>
      <c r="H2984" s="259"/>
      <c r="I2984" s="259"/>
      <c r="J2984" s="259"/>
    </row>
    <row r="2985" spans="1:10">
      <c r="A2985" s="259"/>
      <c r="B2985" s="259"/>
      <c r="C2985" s="259"/>
      <c r="D2985" s="259"/>
      <c r="E2985" s="259"/>
      <c r="F2985" s="270"/>
      <c r="G2985" s="259"/>
      <c r="H2985" s="259"/>
      <c r="I2985" s="259"/>
      <c r="J2985" s="259"/>
    </row>
    <row r="2986" spans="1:10">
      <c r="A2986" s="259"/>
      <c r="B2986" s="259"/>
      <c r="C2986" s="259"/>
      <c r="D2986" s="259"/>
      <c r="E2986" s="259"/>
      <c r="F2986" s="270"/>
      <c r="G2986" s="259"/>
      <c r="H2986" s="259"/>
      <c r="I2986" s="259"/>
      <c r="J2986" s="259"/>
    </row>
    <row r="2987" spans="1:10">
      <c r="A2987" s="259"/>
      <c r="B2987" s="259"/>
      <c r="C2987" s="259"/>
      <c r="D2987" s="259"/>
      <c r="E2987" s="259"/>
      <c r="F2987" s="270"/>
      <c r="G2987" s="259"/>
      <c r="H2987" s="259"/>
      <c r="I2987" s="259"/>
      <c r="J2987" s="259"/>
    </row>
    <row r="2988" spans="1:10">
      <c r="A2988" s="259"/>
      <c r="B2988" s="259"/>
      <c r="C2988" s="259"/>
      <c r="D2988" s="259"/>
      <c r="E2988" s="259"/>
      <c r="F2988" s="270"/>
      <c r="G2988" s="259"/>
      <c r="H2988" s="259"/>
      <c r="I2988" s="259"/>
      <c r="J2988" s="259"/>
    </row>
    <row r="2989" spans="1:10">
      <c r="A2989" s="259"/>
      <c r="B2989" s="259"/>
      <c r="C2989" s="259"/>
      <c r="D2989" s="259"/>
      <c r="E2989" s="259"/>
      <c r="F2989" s="270"/>
      <c r="G2989" s="259"/>
      <c r="H2989" s="259"/>
      <c r="I2989" s="259"/>
      <c r="J2989" s="259"/>
    </row>
    <row r="2990" spans="1:10">
      <c r="A2990" s="259"/>
      <c r="B2990" s="259"/>
      <c r="C2990" s="259"/>
      <c r="D2990" s="259"/>
      <c r="E2990" s="259"/>
      <c r="F2990" s="270"/>
      <c r="G2990" s="259"/>
      <c r="H2990" s="259"/>
      <c r="I2990" s="259"/>
      <c r="J2990" s="259"/>
    </row>
    <row r="2991" spans="1:10">
      <c r="A2991" s="259"/>
      <c r="B2991" s="259"/>
      <c r="C2991" s="259"/>
      <c r="D2991" s="259"/>
      <c r="E2991" s="259"/>
      <c r="F2991" s="270"/>
      <c r="G2991" s="259"/>
      <c r="H2991" s="259"/>
      <c r="I2991" s="259"/>
      <c r="J2991" s="259"/>
    </row>
    <row r="2992" spans="1:10">
      <c r="A2992" s="259"/>
      <c r="B2992" s="259"/>
      <c r="C2992" s="259"/>
      <c r="D2992" s="259"/>
      <c r="E2992" s="259"/>
      <c r="F2992" s="270"/>
      <c r="G2992" s="259"/>
      <c r="H2992" s="259"/>
      <c r="I2992" s="259"/>
      <c r="J2992" s="259"/>
    </row>
    <row r="2993" spans="1:10">
      <c r="A2993" s="259"/>
      <c r="B2993" s="259"/>
      <c r="C2993" s="259"/>
      <c r="D2993" s="259"/>
      <c r="E2993" s="259"/>
      <c r="F2993" s="270"/>
      <c r="G2993" s="259"/>
      <c r="H2993" s="259"/>
      <c r="I2993" s="259"/>
      <c r="J2993" s="259"/>
    </row>
    <row r="2994" spans="1:10">
      <c r="A2994" s="259"/>
      <c r="B2994" s="259"/>
      <c r="C2994" s="259"/>
      <c r="D2994" s="259"/>
      <c r="E2994" s="259"/>
      <c r="F2994" s="270"/>
      <c r="G2994" s="259"/>
      <c r="H2994" s="259"/>
      <c r="I2994" s="259"/>
      <c r="J2994" s="259"/>
    </row>
    <row r="2995" spans="1:10">
      <c r="A2995" s="259"/>
      <c r="B2995" s="259"/>
      <c r="C2995" s="259"/>
      <c r="D2995" s="259"/>
      <c r="E2995" s="259"/>
      <c r="F2995" s="270"/>
      <c r="G2995" s="259"/>
      <c r="H2995" s="259"/>
      <c r="I2995" s="259"/>
      <c r="J2995" s="259"/>
    </row>
    <row r="2996" spans="1:10">
      <c r="A2996" s="259"/>
      <c r="B2996" s="259"/>
      <c r="C2996" s="259"/>
      <c r="D2996" s="259"/>
      <c r="E2996" s="259"/>
      <c r="F2996" s="270"/>
      <c r="G2996" s="259"/>
      <c r="H2996" s="259"/>
      <c r="I2996" s="259"/>
      <c r="J2996" s="259"/>
    </row>
    <row r="2997" spans="1:10">
      <c r="A2997" s="259"/>
      <c r="B2997" s="259"/>
      <c r="C2997" s="259"/>
      <c r="D2997" s="259"/>
      <c r="E2997" s="259"/>
      <c r="F2997" s="270"/>
      <c r="G2997" s="259"/>
      <c r="H2997" s="259"/>
      <c r="I2997" s="259"/>
      <c r="J2997" s="259"/>
    </row>
    <row r="2998" spans="1:10">
      <c r="A2998" s="259"/>
      <c r="B2998" s="259"/>
      <c r="C2998" s="259"/>
      <c r="D2998" s="259"/>
      <c r="E2998" s="259"/>
      <c r="F2998" s="270"/>
      <c r="G2998" s="259"/>
      <c r="H2998" s="259"/>
      <c r="I2998" s="259"/>
      <c r="J2998" s="259"/>
    </row>
    <row r="2999" spans="1:10">
      <c r="A2999" s="259"/>
      <c r="B2999" s="259"/>
      <c r="C2999" s="259"/>
      <c r="D2999" s="259"/>
      <c r="E2999" s="259"/>
      <c r="F2999" s="270"/>
      <c r="G2999" s="259"/>
      <c r="H2999" s="259"/>
      <c r="I2999" s="259"/>
      <c r="J2999" s="259"/>
    </row>
    <row r="3000" spans="1:10">
      <c r="A3000" s="259"/>
      <c r="B3000" s="259"/>
      <c r="C3000" s="259"/>
      <c r="D3000" s="259"/>
      <c r="E3000" s="259"/>
      <c r="F3000" s="270"/>
      <c r="G3000" s="259"/>
      <c r="H3000" s="259"/>
      <c r="I3000" s="259"/>
      <c r="J3000" s="259"/>
    </row>
    <row r="3001" spans="1:10">
      <c r="A3001" s="259"/>
      <c r="B3001" s="259"/>
      <c r="C3001" s="259"/>
      <c r="D3001" s="259"/>
      <c r="E3001" s="259"/>
      <c r="F3001" s="270"/>
      <c r="G3001" s="259"/>
      <c r="H3001" s="259"/>
      <c r="I3001" s="259"/>
      <c r="J3001" s="259"/>
    </row>
    <row r="3002" spans="1:10">
      <c r="A3002" s="259"/>
      <c r="B3002" s="259"/>
      <c r="C3002" s="259"/>
      <c r="D3002" s="259"/>
      <c r="E3002" s="259"/>
      <c r="F3002" s="270"/>
      <c r="G3002" s="259"/>
      <c r="H3002" s="259"/>
      <c r="I3002" s="259"/>
      <c r="J3002" s="259"/>
    </row>
    <row r="3003" spans="1:10">
      <c r="A3003" s="259"/>
      <c r="B3003" s="259"/>
      <c r="C3003" s="259"/>
      <c r="D3003" s="259"/>
      <c r="E3003" s="259"/>
      <c r="F3003" s="270"/>
      <c r="G3003" s="259"/>
      <c r="H3003" s="259"/>
      <c r="I3003" s="259"/>
      <c r="J3003" s="259"/>
    </row>
    <row r="3004" spans="1:10">
      <c r="A3004" s="259"/>
      <c r="B3004" s="259"/>
      <c r="C3004" s="259"/>
      <c r="D3004" s="259"/>
      <c r="E3004" s="259"/>
      <c r="F3004" s="270"/>
      <c r="G3004" s="259"/>
      <c r="H3004" s="259"/>
      <c r="I3004" s="259"/>
      <c r="J3004" s="259"/>
    </row>
    <row r="3005" spans="1:10">
      <c r="A3005" s="259"/>
      <c r="B3005" s="259"/>
      <c r="C3005" s="259"/>
      <c r="D3005" s="259"/>
      <c r="E3005" s="259"/>
      <c r="F3005" s="270"/>
      <c r="G3005" s="259"/>
      <c r="H3005" s="259"/>
      <c r="I3005" s="259"/>
      <c r="J3005" s="259"/>
    </row>
    <row r="3006" spans="1:10">
      <c r="A3006" s="259"/>
      <c r="B3006" s="259"/>
      <c r="C3006" s="259"/>
      <c r="D3006" s="259"/>
      <c r="E3006" s="259"/>
      <c r="F3006" s="270"/>
      <c r="G3006" s="259"/>
      <c r="H3006" s="259"/>
      <c r="I3006" s="259"/>
      <c r="J3006" s="259"/>
    </row>
    <row r="3007" spans="1:10">
      <c r="A3007" s="259"/>
      <c r="B3007" s="259"/>
      <c r="C3007" s="259"/>
      <c r="D3007" s="259"/>
      <c r="E3007" s="259"/>
      <c r="F3007" s="270"/>
      <c r="G3007" s="259"/>
      <c r="H3007" s="259"/>
      <c r="I3007" s="259"/>
      <c r="J3007" s="259"/>
    </row>
    <row r="3008" spans="1:10">
      <c r="A3008" s="259"/>
      <c r="B3008" s="259"/>
      <c r="C3008" s="259"/>
      <c r="D3008" s="259"/>
      <c r="E3008" s="259"/>
      <c r="F3008" s="270"/>
      <c r="G3008" s="259"/>
      <c r="H3008" s="259"/>
      <c r="I3008" s="259"/>
      <c r="J3008" s="259"/>
    </row>
    <row r="3009" spans="1:10">
      <c r="A3009" s="259"/>
      <c r="B3009" s="259"/>
      <c r="C3009" s="259"/>
      <c r="D3009" s="259"/>
      <c r="E3009" s="259"/>
      <c r="F3009" s="270"/>
      <c r="G3009" s="259"/>
      <c r="H3009" s="259"/>
      <c r="I3009" s="259"/>
      <c r="J3009" s="259"/>
    </row>
    <row r="3010" spans="1:10">
      <c r="A3010" s="259"/>
      <c r="B3010" s="259"/>
      <c r="C3010" s="259"/>
      <c r="D3010" s="259"/>
      <c r="E3010" s="259"/>
      <c r="F3010" s="270"/>
      <c r="G3010" s="259"/>
      <c r="H3010" s="259"/>
      <c r="I3010" s="259"/>
      <c r="J3010" s="259"/>
    </row>
    <row r="3011" spans="1:10">
      <c r="A3011" s="259"/>
      <c r="B3011" s="259"/>
      <c r="C3011" s="259"/>
      <c r="D3011" s="259"/>
      <c r="E3011" s="259"/>
      <c r="F3011" s="270"/>
      <c r="G3011" s="259"/>
      <c r="H3011" s="259"/>
      <c r="I3011" s="259"/>
      <c r="J3011" s="259"/>
    </row>
    <row r="3012" spans="1:10">
      <c r="A3012" s="259"/>
      <c r="B3012" s="259"/>
      <c r="C3012" s="259"/>
      <c r="D3012" s="259"/>
      <c r="E3012" s="259"/>
      <c r="F3012" s="270"/>
      <c r="G3012" s="259"/>
      <c r="H3012" s="259"/>
      <c r="I3012" s="259"/>
      <c r="J3012" s="259"/>
    </row>
    <row r="3013" spans="1:10">
      <c r="A3013" s="259"/>
      <c r="B3013" s="259"/>
      <c r="C3013" s="259"/>
      <c r="D3013" s="259"/>
      <c r="E3013" s="259"/>
      <c r="F3013" s="270"/>
      <c r="G3013" s="259"/>
      <c r="H3013" s="259"/>
      <c r="I3013" s="259"/>
      <c r="J3013" s="259"/>
    </row>
    <row r="3014" spans="1:10">
      <c r="A3014" s="259"/>
      <c r="B3014" s="259"/>
      <c r="C3014" s="259"/>
      <c r="D3014" s="259"/>
      <c r="E3014" s="259"/>
      <c r="F3014" s="270"/>
      <c r="G3014" s="259"/>
      <c r="H3014" s="259"/>
      <c r="I3014" s="259"/>
      <c r="J3014" s="259"/>
    </row>
    <row r="3015" spans="1:10">
      <c r="A3015" s="259"/>
      <c r="B3015" s="259"/>
      <c r="C3015" s="259"/>
      <c r="D3015" s="259"/>
      <c r="E3015" s="259"/>
      <c r="F3015" s="270"/>
      <c r="G3015" s="259"/>
      <c r="H3015" s="259"/>
      <c r="I3015" s="259"/>
      <c r="J3015" s="259"/>
    </row>
    <row r="3016" spans="1:10">
      <c r="A3016" s="259"/>
      <c r="B3016" s="259"/>
      <c r="C3016" s="259"/>
      <c r="D3016" s="259"/>
      <c r="E3016" s="259"/>
      <c r="F3016" s="270"/>
      <c r="G3016" s="259"/>
      <c r="H3016" s="259"/>
      <c r="I3016" s="259"/>
      <c r="J3016" s="259"/>
    </row>
    <row r="3017" spans="1:10">
      <c r="A3017" s="259"/>
      <c r="B3017" s="259"/>
      <c r="C3017" s="259"/>
      <c r="D3017" s="259"/>
      <c r="E3017" s="259"/>
      <c r="F3017" s="270"/>
      <c r="G3017" s="259"/>
      <c r="H3017" s="259"/>
      <c r="I3017" s="259"/>
      <c r="J3017" s="259"/>
    </row>
    <row r="3018" spans="1:10">
      <c r="A3018" s="259"/>
      <c r="B3018" s="259"/>
      <c r="C3018" s="259"/>
      <c r="D3018" s="259"/>
      <c r="E3018" s="259"/>
      <c r="F3018" s="270"/>
      <c r="G3018" s="259"/>
      <c r="H3018" s="259"/>
      <c r="I3018" s="259"/>
      <c r="J3018" s="259"/>
    </row>
    <row r="3019" spans="1:10">
      <c r="A3019" s="259"/>
      <c r="B3019" s="259"/>
      <c r="C3019" s="259"/>
      <c r="D3019" s="259"/>
      <c r="E3019" s="259"/>
      <c r="F3019" s="270"/>
      <c r="G3019" s="259"/>
      <c r="H3019" s="259"/>
      <c r="I3019" s="259"/>
      <c r="J3019" s="259"/>
    </row>
    <row r="3020" spans="1:10">
      <c r="A3020" s="259"/>
      <c r="B3020" s="259"/>
      <c r="C3020" s="259"/>
      <c r="D3020" s="259"/>
      <c r="E3020" s="259"/>
      <c r="F3020" s="270"/>
      <c r="G3020" s="259"/>
      <c r="H3020" s="259"/>
      <c r="I3020" s="259"/>
      <c r="J3020" s="259"/>
    </row>
    <row r="3021" spans="1:10">
      <c r="A3021" s="259"/>
      <c r="B3021" s="259"/>
      <c r="C3021" s="259"/>
      <c r="D3021" s="259"/>
      <c r="E3021" s="259"/>
      <c r="F3021" s="270"/>
      <c r="G3021" s="259"/>
      <c r="H3021" s="259"/>
      <c r="I3021" s="259"/>
      <c r="J3021" s="259"/>
    </row>
    <row r="3022" spans="1:10">
      <c r="A3022" s="259"/>
      <c r="B3022" s="259"/>
      <c r="C3022" s="259"/>
      <c r="D3022" s="259"/>
      <c r="E3022" s="259"/>
      <c r="F3022" s="270"/>
      <c r="G3022" s="259"/>
      <c r="H3022" s="259"/>
      <c r="I3022" s="259"/>
      <c r="J3022" s="259"/>
    </row>
    <row r="3023" spans="1:10">
      <c r="A3023" s="259"/>
      <c r="B3023" s="259"/>
      <c r="C3023" s="259"/>
      <c r="D3023" s="259"/>
      <c r="E3023" s="259"/>
      <c r="F3023" s="270"/>
      <c r="G3023" s="259"/>
      <c r="H3023" s="259"/>
      <c r="I3023" s="259"/>
      <c r="J3023" s="259"/>
    </row>
    <row r="3024" spans="1:10">
      <c r="A3024" s="259"/>
      <c r="B3024" s="259"/>
      <c r="C3024" s="259"/>
      <c r="D3024" s="259"/>
      <c r="E3024" s="259"/>
      <c r="F3024" s="270"/>
      <c r="G3024" s="259"/>
      <c r="H3024" s="259"/>
      <c r="I3024" s="259"/>
      <c r="J3024" s="259"/>
    </row>
    <row r="3025" spans="1:10">
      <c r="A3025" s="259"/>
      <c r="B3025" s="259"/>
      <c r="C3025" s="259"/>
      <c r="D3025" s="259"/>
      <c r="E3025" s="259"/>
      <c r="F3025" s="270"/>
      <c r="G3025" s="259"/>
      <c r="H3025" s="259"/>
      <c r="I3025" s="259"/>
      <c r="J3025" s="259"/>
    </row>
    <row r="3026" spans="1:10">
      <c r="A3026" s="259"/>
      <c r="B3026" s="259"/>
      <c r="C3026" s="259"/>
      <c r="D3026" s="259"/>
      <c r="E3026" s="259"/>
      <c r="F3026" s="270"/>
      <c r="G3026" s="259"/>
      <c r="H3026" s="259"/>
      <c r="I3026" s="259"/>
      <c r="J3026" s="259"/>
    </row>
    <row r="3027" spans="1:10">
      <c r="A3027" s="259"/>
      <c r="B3027" s="259"/>
      <c r="C3027" s="259"/>
      <c r="D3027" s="259"/>
      <c r="E3027" s="259"/>
      <c r="F3027" s="270"/>
      <c r="G3027" s="259"/>
      <c r="H3027" s="259"/>
      <c r="I3027" s="259"/>
      <c r="J3027" s="259"/>
    </row>
    <row r="3028" spans="1:10">
      <c r="A3028" s="259"/>
      <c r="B3028" s="259"/>
      <c r="C3028" s="259"/>
      <c r="D3028" s="259"/>
      <c r="E3028" s="259"/>
      <c r="F3028" s="270"/>
      <c r="G3028" s="259"/>
      <c r="H3028" s="259"/>
      <c r="I3028" s="259"/>
      <c r="J3028" s="259"/>
    </row>
    <row r="3029" spans="1:10">
      <c r="A3029" s="259"/>
      <c r="B3029" s="259"/>
      <c r="C3029" s="259"/>
      <c r="D3029" s="259"/>
      <c r="E3029" s="259"/>
      <c r="F3029" s="270"/>
      <c r="G3029" s="259"/>
      <c r="H3029" s="259"/>
      <c r="I3029" s="259"/>
      <c r="J3029" s="259"/>
    </row>
    <row r="3030" spans="1:10">
      <c r="A3030" s="259"/>
      <c r="B3030" s="259"/>
      <c r="C3030" s="259"/>
      <c r="D3030" s="259"/>
      <c r="E3030" s="259"/>
      <c r="F3030" s="270"/>
      <c r="G3030" s="259"/>
      <c r="H3030" s="259"/>
      <c r="I3030" s="259"/>
      <c r="J3030" s="259"/>
    </row>
    <row r="3031" spans="1:10">
      <c r="A3031" s="259"/>
      <c r="B3031" s="259"/>
      <c r="C3031" s="259"/>
      <c r="D3031" s="259"/>
      <c r="E3031" s="259"/>
      <c r="F3031" s="270"/>
      <c r="G3031" s="259"/>
      <c r="H3031" s="259"/>
      <c r="I3031" s="259"/>
      <c r="J3031" s="259"/>
    </row>
    <row r="3032" spans="1:10">
      <c r="A3032" s="259"/>
      <c r="B3032" s="259"/>
      <c r="C3032" s="259"/>
      <c r="D3032" s="259"/>
      <c r="E3032" s="259"/>
      <c r="F3032" s="270"/>
      <c r="G3032" s="259"/>
      <c r="H3032" s="259"/>
      <c r="I3032" s="259"/>
      <c r="J3032" s="259"/>
    </row>
    <row r="3033" spans="1:10">
      <c r="A3033" s="259"/>
      <c r="B3033" s="259"/>
      <c r="C3033" s="259"/>
      <c r="D3033" s="259"/>
      <c r="E3033" s="259"/>
      <c r="F3033" s="270"/>
      <c r="G3033" s="259"/>
      <c r="H3033" s="259"/>
      <c r="I3033" s="259"/>
      <c r="J3033" s="259"/>
    </row>
    <row r="3034" spans="1:10">
      <c r="A3034" s="259"/>
      <c r="B3034" s="259"/>
      <c r="C3034" s="259"/>
      <c r="D3034" s="259"/>
      <c r="E3034" s="259"/>
      <c r="F3034" s="270"/>
      <c r="G3034" s="259"/>
      <c r="H3034" s="259"/>
      <c r="I3034" s="259"/>
      <c r="J3034" s="259"/>
    </row>
    <row r="3035" spans="1:10">
      <c r="A3035" s="259"/>
      <c r="B3035" s="259"/>
      <c r="C3035" s="259"/>
      <c r="D3035" s="259"/>
      <c r="E3035" s="259"/>
      <c r="F3035" s="270"/>
      <c r="G3035" s="259"/>
      <c r="H3035" s="259"/>
      <c r="I3035" s="259"/>
      <c r="J3035" s="259"/>
    </row>
    <row r="3036" spans="1:10">
      <c r="A3036" s="259"/>
      <c r="B3036" s="259"/>
      <c r="C3036" s="259"/>
      <c r="D3036" s="259"/>
      <c r="E3036" s="259"/>
      <c r="F3036" s="270"/>
      <c r="G3036" s="259"/>
      <c r="H3036" s="259"/>
      <c r="I3036" s="259"/>
      <c r="J3036" s="259"/>
    </row>
    <row r="3037" spans="1:10">
      <c r="A3037" s="259"/>
      <c r="B3037" s="259"/>
      <c r="C3037" s="259"/>
      <c r="D3037" s="259"/>
      <c r="E3037" s="259"/>
      <c r="F3037" s="270"/>
      <c r="G3037" s="259"/>
      <c r="H3037" s="259"/>
      <c r="I3037" s="259"/>
      <c r="J3037" s="259"/>
    </row>
    <row r="3038" spans="1:10">
      <c r="A3038" s="259"/>
      <c r="B3038" s="259"/>
      <c r="C3038" s="259"/>
      <c r="D3038" s="259"/>
      <c r="E3038" s="259"/>
      <c r="F3038" s="270"/>
      <c r="G3038" s="259"/>
      <c r="H3038" s="259"/>
      <c r="I3038" s="259"/>
      <c r="J3038" s="259"/>
    </row>
    <row r="3039" spans="1:10">
      <c r="A3039" s="259"/>
      <c r="B3039" s="259"/>
      <c r="C3039" s="259"/>
      <c r="D3039" s="259"/>
      <c r="E3039" s="259"/>
      <c r="F3039" s="270"/>
      <c r="G3039" s="259"/>
      <c r="H3039" s="259"/>
      <c r="I3039" s="259"/>
      <c r="J3039" s="259"/>
    </row>
    <row r="3040" spans="1:10">
      <c r="A3040" s="259"/>
      <c r="B3040" s="259"/>
      <c r="C3040" s="259"/>
      <c r="D3040" s="259"/>
      <c r="E3040" s="259"/>
      <c r="F3040" s="270"/>
      <c r="G3040" s="259"/>
      <c r="H3040" s="259"/>
      <c r="I3040" s="259"/>
      <c r="J3040" s="259"/>
    </row>
    <row r="3041" spans="1:10">
      <c r="A3041" s="259"/>
      <c r="B3041" s="259"/>
      <c r="C3041" s="259"/>
      <c r="D3041" s="259"/>
      <c r="E3041" s="259"/>
      <c r="F3041" s="270"/>
      <c r="G3041" s="259"/>
      <c r="H3041" s="259"/>
      <c r="I3041" s="259"/>
      <c r="J3041" s="259"/>
    </row>
    <row r="3042" spans="1:10">
      <c r="A3042" s="259"/>
      <c r="B3042" s="259"/>
      <c r="C3042" s="259"/>
      <c r="D3042" s="259"/>
      <c r="E3042" s="259"/>
      <c r="F3042" s="270"/>
      <c r="G3042" s="259"/>
      <c r="H3042" s="259"/>
      <c r="I3042" s="259"/>
      <c r="J3042" s="259"/>
    </row>
    <row r="3043" spans="1:10">
      <c r="A3043" s="259"/>
      <c r="B3043" s="259"/>
      <c r="C3043" s="259"/>
      <c r="D3043" s="259"/>
      <c r="E3043" s="259"/>
      <c r="F3043" s="270"/>
      <c r="G3043" s="259"/>
      <c r="H3043" s="259"/>
      <c r="I3043" s="259"/>
      <c r="J3043" s="259"/>
    </row>
    <row r="3044" spans="1:10">
      <c r="A3044" s="259"/>
      <c r="B3044" s="259"/>
      <c r="C3044" s="259"/>
      <c r="D3044" s="259"/>
      <c r="E3044" s="259"/>
      <c r="F3044" s="270"/>
      <c r="G3044" s="259"/>
      <c r="H3044" s="259"/>
      <c r="I3044" s="259"/>
      <c r="J3044" s="259"/>
    </row>
    <row r="3045" spans="1:10">
      <c r="A3045" s="259"/>
      <c r="B3045" s="259"/>
      <c r="C3045" s="259"/>
      <c r="D3045" s="259"/>
      <c r="E3045" s="259"/>
      <c r="F3045" s="270"/>
      <c r="G3045" s="259"/>
      <c r="H3045" s="259"/>
      <c r="I3045" s="259"/>
      <c r="J3045" s="259"/>
    </row>
    <row r="3046" spans="1:10">
      <c r="A3046" s="259"/>
      <c r="B3046" s="259"/>
      <c r="C3046" s="259"/>
      <c r="D3046" s="259"/>
      <c r="E3046" s="259"/>
      <c r="F3046" s="270"/>
      <c r="G3046" s="259"/>
      <c r="H3046" s="259"/>
      <c r="I3046" s="259"/>
      <c r="J3046" s="259"/>
    </row>
    <row r="3047" spans="1:10">
      <c r="A3047" s="259"/>
      <c r="B3047" s="259"/>
      <c r="C3047" s="259"/>
      <c r="D3047" s="259"/>
      <c r="E3047" s="259"/>
      <c r="F3047" s="270"/>
      <c r="G3047" s="259"/>
      <c r="H3047" s="259"/>
      <c r="I3047" s="259"/>
      <c r="J3047" s="259"/>
    </row>
    <row r="3048" spans="1:10">
      <c r="A3048" s="259"/>
      <c r="B3048" s="259"/>
      <c r="C3048" s="259"/>
      <c r="D3048" s="259"/>
      <c r="E3048" s="259"/>
      <c r="F3048" s="270"/>
      <c r="G3048" s="259"/>
      <c r="H3048" s="259"/>
      <c r="I3048" s="259"/>
      <c r="J3048" s="259"/>
    </row>
    <row r="3049" spans="1:10">
      <c r="A3049" s="259"/>
      <c r="B3049" s="259"/>
      <c r="C3049" s="259"/>
      <c r="D3049" s="259"/>
      <c r="E3049" s="259"/>
      <c r="F3049" s="270"/>
      <c r="G3049" s="259"/>
      <c r="H3049" s="259"/>
      <c r="I3049" s="259"/>
      <c r="J3049" s="259"/>
    </row>
    <row r="3050" spans="1:10">
      <c r="A3050" s="259"/>
      <c r="B3050" s="259"/>
      <c r="C3050" s="259"/>
      <c r="D3050" s="259"/>
      <c r="E3050" s="259"/>
      <c r="F3050" s="270"/>
      <c r="G3050" s="259"/>
      <c r="H3050" s="259"/>
      <c r="I3050" s="259"/>
      <c r="J3050" s="259"/>
    </row>
    <row r="3051" spans="1:10">
      <c r="A3051" s="259"/>
      <c r="B3051" s="259"/>
      <c r="C3051" s="259"/>
      <c r="D3051" s="259"/>
      <c r="E3051" s="259"/>
      <c r="F3051" s="270"/>
      <c r="G3051" s="259"/>
      <c r="H3051" s="259"/>
      <c r="I3051" s="259"/>
      <c r="J3051" s="259"/>
    </row>
    <row r="3052" spans="1:10">
      <c r="A3052" s="259"/>
      <c r="B3052" s="259"/>
      <c r="C3052" s="259"/>
      <c r="D3052" s="259"/>
      <c r="E3052" s="259"/>
      <c r="F3052" s="270"/>
      <c r="G3052" s="259"/>
      <c r="H3052" s="259"/>
      <c r="I3052" s="259"/>
      <c r="J3052" s="259"/>
    </row>
    <row r="3053" spans="1:10">
      <c r="A3053" s="259"/>
      <c r="B3053" s="259"/>
      <c r="C3053" s="259"/>
      <c r="D3053" s="259"/>
      <c r="E3053" s="259"/>
      <c r="F3053" s="270"/>
      <c r="G3053" s="259"/>
      <c r="H3053" s="259"/>
      <c r="I3053" s="259"/>
      <c r="J3053" s="259"/>
    </row>
    <row r="3054" spans="1:10">
      <c r="A3054" s="259"/>
      <c r="B3054" s="259"/>
      <c r="C3054" s="259"/>
      <c r="D3054" s="259"/>
      <c r="E3054" s="259"/>
      <c r="F3054" s="270"/>
      <c r="G3054" s="259"/>
      <c r="H3054" s="259"/>
      <c r="I3054" s="259"/>
      <c r="J3054" s="259"/>
    </row>
    <row r="3055" spans="1:10">
      <c r="A3055" s="259"/>
      <c r="B3055" s="259"/>
      <c r="C3055" s="259"/>
      <c r="D3055" s="259"/>
      <c r="E3055" s="259"/>
      <c r="F3055" s="270"/>
      <c r="G3055" s="259"/>
      <c r="H3055" s="259"/>
      <c r="I3055" s="259"/>
      <c r="J3055" s="259"/>
    </row>
    <row r="3056" spans="1:10">
      <c r="A3056" s="259"/>
      <c r="B3056" s="259"/>
      <c r="C3056" s="259"/>
      <c r="D3056" s="259"/>
      <c r="E3056" s="259"/>
      <c r="F3056" s="270"/>
      <c r="G3056" s="259"/>
      <c r="H3056" s="259"/>
      <c r="I3056" s="259"/>
      <c r="J3056" s="259"/>
    </row>
    <row r="3057" spans="1:10">
      <c r="A3057" s="259"/>
      <c r="B3057" s="259"/>
      <c r="C3057" s="259"/>
      <c r="D3057" s="259"/>
      <c r="E3057" s="259"/>
      <c r="F3057" s="270"/>
      <c r="G3057" s="259"/>
      <c r="H3057" s="259"/>
      <c r="I3057" s="259"/>
      <c r="J3057" s="259"/>
    </row>
    <row r="3058" spans="1:10">
      <c r="A3058" s="259"/>
      <c r="B3058" s="259"/>
      <c r="C3058" s="259"/>
      <c r="D3058" s="259"/>
      <c r="E3058" s="259"/>
      <c r="F3058" s="270"/>
      <c r="G3058" s="259"/>
      <c r="H3058" s="259"/>
      <c r="I3058" s="259"/>
      <c r="J3058" s="259"/>
    </row>
    <row r="3059" spans="1:10">
      <c r="A3059" s="259"/>
      <c r="B3059" s="259"/>
      <c r="C3059" s="259"/>
      <c r="D3059" s="259"/>
      <c r="E3059" s="259"/>
      <c r="F3059" s="270"/>
      <c r="G3059" s="259"/>
      <c r="H3059" s="259"/>
      <c r="I3059" s="259"/>
      <c r="J3059" s="259"/>
    </row>
    <row r="3060" spans="1:10">
      <c r="A3060" s="259"/>
      <c r="B3060" s="259"/>
      <c r="C3060" s="259"/>
      <c r="D3060" s="259"/>
      <c r="E3060" s="259"/>
      <c r="F3060" s="270"/>
      <c r="G3060" s="259"/>
      <c r="H3060" s="259"/>
      <c r="I3060" s="259"/>
      <c r="J3060" s="259"/>
    </row>
    <row r="3061" spans="1:10">
      <c r="A3061" s="259"/>
      <c r="B3061" s="259"/>
      <c r="C3061" s="259"/>
      <c r="D3061" s="259"/>
      <c r="E3061" s="259"/>
      <c r="F3061" s="270"/>
      <c r="G3061" s="259"/>
      <c r="H3061" s="259"/>
      <c r="I3061" s="259"/>
      <c r="J3061" s="259"/>
    </row>
    <row r="3062" spans="1:10">
      <c r="A3062" s="259"/>
      <c r="B3062" s="259"/>
      <c r="C3062" s="259"/>
      <c r="D3062" s="259"/>
      <c r="E3062" s="259"/>
      <c r="F3062" s="270"/>
      <c r="G3062" s="259"/>
      <c r="H3062" s="259"/>
      <c r="I3062" s="259"/>
      <c r="J3062" s="259"/>
    </row>
    <row r="3063" spans="1:10">
      <c r="A3063" s="259"/>
      <c r="B3063" s="259"/>
      <c r="C3063" s="259"/>
      <c r="D3063" s="259"/>
      <c r="E3063" s="259"/>
      <c r="F3063" s="270"/>
      <c r="G3063" s="259"/>
      <c r="H3063" s="259"/>
      <c r="I3063" s="259"/>
      <c r="J3063" s="259"/>
    </row>
    <row r="3064" spans="1:10">
      <c r="A3064" s="259"/>
      <c r="B3064" s="259"/>
      <c r="C3064" s="259"/>
      <c r="D3064" s="259"/>
      <c r="E3064" s="259"/>
      <c r="F3064" s="270"/>
      <c r="G3064" s="259"/>
      <c r="H3064" s="259"/>
      <c r="I3064" s="259"/>
      <c r="J3064" s="259"/>
    </row>
    <row r="3065" spans="1:10">
      <c r="A3065" s="259"/>
      <c r="B3065" s="259"/>
      <c r="C3065" s="259"/>
      <c r="D3065" s="259"/>
      <c r="E3065" s="259"/>
      <c r="F3065" s="270"/>
      <c r="G3065" s="259"/>
      <c r="H3065" s="259"/>
      <c r="I3065" s="259"/>
      <c r="J3065" s="259"/>
    </row>
    <row r="3066" spans="1:10">
      <c r="A3066" s="259"/>
      <c r="B3066" s="259"/>
      <c r="C3066" s="259"/>
      <c r="D3066" s="259"/>
      <c r="E3066" s="259"/>
      <c r="F3066" s="270"/>
      <c r="G3066" s="259"/>
      <c r="H3066" s="259"/>
      <c r="I3066" s="259"/>
      <c r="J3066" s="259"/>
    </row>
    <row r="3067" spans="1:10">
      <c r="A3067" s="259"/>
      <c r="B3067" s="259"/>
      <c r="C3067" s="259"/>
      <c r="D3067" s="259"/>
      <c r="E3067" s="259"/>
      <c r="F3067" s="270"/>
      <c r="G3067" s="259"/>
      <c r="H3067" s="259"/>
      <c r="I3067" s="259"/>
      <c r="J3067" s="259"/>
    </row>
    <row r="3068" spans="1:10">
      <c r="A3068" s="259"/>
      <c r="B3068" s="259"/>
      <c r="C3068" s="259"/>
      <c r="D3068" s="259"/>
      <c r="E3068" s="259"/>
      <c r="F3068" s="270"/>
      <c r="G3068" s="259"/>
      <c r="H3068" s="259"/>
      <c r="I3068" s="259"/>
      <c r="J3068" s="259"/>
    </row>
    <row r="3069" spans="1:10">
      <c r="A3069" s="259"/>
      <c r="B3069" s="259"/>
      <c r="C3069" s="259"/>
      <c r="D3069" s="259"/>
      <c r="E3069" s="259"/>
      <c r="F3069" s="270"/>
      <c r="G3069" s="259"/>
      <c r="H3069" s="259"/>
      <c r="I3069" s="259"/>
      <c r="J3069" s="259"/>
    </row>
    <row r="3070" spans="1:10">
      <c r="A3070" s="259"/>
      <c r="B3070" s="259"/>
      <c r="C3070" s="259"/>
      <c r="D3070" s="259"/>
      <c r="E3070" s="259"/>
      <c r="F3070" s="270"/>
      <c r="G3070" s="259"/>
      <c r="H3070" s="259"/>
      <c r="I3070" s="259"/>
      <c r="J3070" s="259"/>
    </row>
    <row r="3071" spans="1:10">
      <c r="A3071" s="259"/>
      <c r="B3071" s="259"/>
      <c r="C3071" s="259"/>
      <c r="D3071" s="259"/>
      <c r="E3071" s="259"/>
      <c r="F3071" s="270"/>
      <c r="G3071" s="259"/>
      <c r="H3071" s="259"/>
      <c r="I3071" s="259"/>
      <c r="J3071" s="259"/>
    </row>
    <row r="3072" spans="1:10">
      <c r="A3072" s="259"/>
      <c r="B3072" s="259"/>
      <c r="C3072" s="259"/>
      <c r="D3072" s="259"/>
      <c r="E3072" s="259"/>
      <c r="F3072" s="270"/>
      <c r="G3072" s="259"/>
      <c r="H3072" s="259"/>
      <c r="I3072" s="259"/>
      <c r="J3072" s="259"/>
    </row>
    <row r="3073" spans="1:10">
      <c r="A3073" s="259"/>
      <c r="B3073" s="259"/>
      <c r="C3073" s="259"/>
      <c r="D3073" s="259"/>
      <c r="E3073" s="259"/>
      <c r="F3073" s="270"/>
      <c r="G3073" s="259"/>
      <c r="H3073" s="259"/>
      <c r="I3073" s="259"/>
      <c r="J3073" s="259"/>
    </row>
    <row r="3074" spans="1:10">
      <c r="A3074" s="259"/>
      <c r="B3074" s="259"/>
      <c r="C3074" s="259"/>
      <c r="D3074" s="259"/>
      <c r="E3074" s="259"/>
      <c r="F3074" s="270"/>
      <c r="G3074" s="259"/>
      <c r="H3074" s="259"/>
      <c r="I3074" s="259"/>
      <c r="J3074" s="259"/>
    </row>
    <row r="3075" spans="1:10">
      <c r="A3075" s="259"/>
      <c r="B3075" s="259"/>
      <c r="C3075" s="259"/>
      <c r="D3075" s="259"/>
      <c r="E3075" s="259"/>
      <c r="F3075" s="270"/>
      <c r="G3075" s="259"/>
      <c r="H3075" s="259"/>
      <c r="I3075" s="259"/>
      <c r="J3075" s="259"/>
    </row>
    <row r="3076" spans="1:10">
      <c r="A3076" s="259"/>
      <c r="B3076" s="259"/>
      <c r="C3076" s="259"/>
      <c r="D3076" s="259"/>
      <c r="E3076" s="259"/>
      <c r="F3076" s="270"/>
      <c r="G3076" s="259"/>
      <c r="H3076" s="259"/>
      <c r="I3076" s="259"/>
      <c r="J3076" s="259"/>
    </row>
    <row r="3077" spans="1:10">
      <c r="A3077" s="259"/>
      <c r="B3077" s="259"/>
      <c r="C3077" s="259"/>
      <c r="D3077" s="259"/>
      <c r="E3077" s="259"/>
      <c r="F3077" s="270"/>
      <c r="G3077" s="259"/>
      <c r="H3077" s="259"/>
      <c r="I3077" s="259"/>
      <c r="J3077" s="259"/>
    </row>
    <row r="3078" spans="1:10">
      <c r="A3078" s="259"/>
      <c r="B3078" s="259"/>
      <c r="C3078" s="259"/>
      <c r="D3078" s="259"/>
      <c r="E3078" s="259"/>
      <c r="F3078" s="270"/>
      <c r="G3078" s="259"/>
      <c r="H3078" s="259"/>
      <c r="I3078" s="259"/>
      <c r="J3078" s="259"/>
    </row>
    <row r="3079" spans="1:10">
      <c r="A3079" s="259"/>
      <c r="B3079" s="259"/>
      <c r="C3079" s="259"/>
      <c r="D3079" s="259"/>
      <c r="E3079" s="259"/>
      <c r="F3079" s="270"/>
      <c r="G3079" s="259"/>
      <c r="H3079" s="259"/>
      <c r="I3079" s="259"/>
      <c r="J3079" s="259"/>
    </row>
    <row r="3080" spans="1:10">
      <c r="A3080" s="259"/>
      <c r="B3080" s="259"/>
      <c r="C3080" s="259"/>
      <c r="D3080" s="259"/>
      <c r="E3080" s="259"/>
      <c r="F3080" s="270"/>
      <c r="G3080" s="259"/>
      <c r="H3080" s="259"/>
      <c r="I3080" s="259"/>
      <c r="J3080" s="259"/>
    </row>
    <row r="3081" spans="1:10">
      <c r="A3081" s="259"/>
      <c r="B3081" s="259"/>
      <c r="C3081" s="259"/>
      <c r="D3081" s="259"/>
      <c r="E3081" s="259"/>
      <c r="F3081" s="270"/>
      <c r="G3081" s="259"/>
      <c r="H3081" s="259"/>
      <c r="I3081" s="259"/>
      <c r="J3081" s="259"/>
    </row>
    <row r="3082" spans="1:10">
      <c r="A3082" s="259"/>
      <c r="B3082" s="259"/>
      <c r="C3082" s="259"/>
      <c r="D3082" s="259"/>
      <c r="E3082" s="259"/>
      <c r="F3082" s="270"/>
      <c r="G3082" s="259"/>
      <c r="H3082" s="259"/>
      <c r="I3082" s="259"/>
      <c r="J3082" s="259"/>
    </row>
    <row r="3083" spans="1:10">
      <c r="A3083" s="259"/>
      <c r="B3083" s="259"/>
      <c r="C3083" s="259"/>
      <c r="D3083" s="259"/>
      <c r="E3083" s="259"/>
      <c r="F3083" s="270"/>
      <c r="G3083" s="259"/>
      <c r="H3083" s="259"/>
      <c r="I3083" s="259"/>
      <c r="J3083" s="259"/>
    </row>
    <row r="3084" spans="1:10">
      <c r="A3084" s="259"/>
      <c r="B3084" s="259"/>
      <c r="C3084" s="259"/>
      <c r="D3084" s="259"/>
      <c r="E3084" s="259"/>
      <c r="F3084" s="270"/>
      <c r="G3084" s="259"/>
      <c r="H3084" s="259"/>
      <c r="I3084" s="259"/>
      <c r="J3084" s="259"/>
    </row>
    <row r="3085" spans="1:10">
      <c r="A3085" s="259"/>
      <c r="B3085" s="259"/>
      <c r="C3085" s="259"/>
      <c r="D3085" s="259"/>
      <c r="E3085" s="259"/>
      <c r="F3085" s="270"/>
      <c r="G3085" s="259"/>
      <c r="H3085" s="259"/>
      <c r="I3085" s="259"/>
      <c r="J3085" s="259"/>
    </row>
    <row r="3086" spans="1:10">
      <c r="A3086" s="259"/>
      <c r="B3086" s="259"/>
      <c r="C3086" s="259"/>
      <c r="D3086" s="259"/>
      <c r="E3086" s="259"/>
      <c r="F3086" s="270"/>
      <c r="G3086" s="259"/>
      <c r="H3086" s="259"/>
      <c r="I3086" s="259"/>
      <c r="J3086" s="259"/>
    </row>
    <row r="3087" spans="1:10">
      <c r="A3087" s="259"/>
      <c r="B3087" s="259"/>
      <c r="C3087" s="259"/>
      <c r="D3087" s="259"/>
      <c r="E3087" s="259"/>
      <c r="F3087" s="270"/>
      <c r="G3087" s="259"/>
      <c r="H3087" s="259"/>
      <c r="I3087" s="259"/>
      <c r="J3087" s="259"/>
    </row>
    <row r="3088" spans="1:10">
      <c r="A3088" s="259"/>
      <c r="B3088" s="259"/>
      <c r="C3088" s="259"/>
      <c r="D3088" s="259"/>
      <c r="E3088" s="259"/>
      <c r="F3088" s="270"/>
      <c r="G3088" s="259"/>
      <c r="H3088" s="259"/>
      <c r="I3088" s="259"/>
      <c r="J3088" s="259"/>
    </row>
    <row r="3089" spans="1:10">
      <c r="A3089" s="259"/>
      <c r="B3089" s="259"/>
      <c r="C3089" s="259"/>
      <c r="D3089" s="259"/>
      <c r="E3089" s="259"/>
      <c r="F3089" s="270"/>
      <c r="G3089" s="259"/>
      <c r="H3089" s="259"/>
      <c r="I3089" s="259"/>
      <c r="J3089" s="259"/>
    </row>
    <row r="3090" spans="1:10">
      <c r="A3090" s="259"/>
      <c r="B3090" s="259"/>
      <c r="C3090" s="259"/>
      <c r="D3090" s="259"/>
      <c r="E3090" s="259"/>
      <c r="F3090" s="270"/>
      <c r="G3090" s="259"/>
      <c r="H3090" s="259"/>
      <c r="I3090" s="259"/>
      <c r="J3090" s="259"/>
    </row>
    <row r="3091" spans="1:10">
      <c r="A3091" s="259"/>
      <c r="B3091" s="259"/>
      <c r="C3091" s="259"/>
      <c r="D3091" s="259"/>
      <c r="E3091" s="259"/>
      <c r="F3091" s="270"/>
      <c r="G3091" s="259"/>
      <c r="H3091" s="259"/>
      <c r="I3091" s="259"/>
      <c r="J3091" s="259"/>
    </row>
    <row r="3092" spans="1:10">
      <c r="A3092" s="259"/>
      <c r="B3092" s="259"/>
      <c r="C3092" s="259"/>
      <c r="D3092" s="259"/>
      <c r="E3092" s="259"/>
      <c r="F3092" s="270"/>
      <c r="G3092" s="259"/>
      <c r="H3092" s="259"/>
      <c r="I3092" s="259"/>
      <c r="J3092" s="259"/>
    </row>
    <row r="3093" spans="1:10">
      <c r="A3093" s="259"/>
      <c r="B3093" s="259"/>
      <c r="C3093" s="259"/>
      <c r="D3093" s="259"/>
      <c r="E3093" s="259"/>
      <c r="F3093" s="270"/>
      <c r="G3093" s="259"/>
      <c r="H3093" s="259"/>
      <c r="I3093" s="259"/>
      <c r="J3093" s="259"/>
    </row>
    <row r="3094" spans="1:10">
      <c r="A3094" s="259"/>
      <c r="B3094" s="259"/>
      <c r="C3094" s="259"/>
      <c r="D3094" s="259"/>
      <c r="E3094" s="259"/>
      <c r="F3094" s="270"/>
      <c r="G3094" s="259"/>
      <c r="H3094" s="259"/>
      <c r="I3094" s="259"/>
      <c r="J3094" s="259"/>
    </row>
    <row r="3095" spans="1:10">
      <c r="A3095" s="259"/>
      <c r="B3095" s="259"/>
      <c r="C3095" s="259"/>
      <c r="D3095" s="259"/>
      <c r="E3095" s="259"/>
      <c r="F3095" s="270"/>
      <c r="G3095" s="259"/>
      <c r="H3095" s="259"/>
      <c r="I3095" s="259"/>
      <c r="J3095" s="259"/>
    </row>
    <row r="3096" spans="1:10">
      <c r="A3096" s="259"/>
      <c r="B3096" s="259"/>
      <c r="C3096" s="259"/>
      <c r="D3096" s="259"/>
      <c r="E3096" s="259"/>
      <c r="F3096" s="270"/>
      <c r="G3096" s="259"/>
      <c r="H3096" s="259"/>
      <c r="I3096" s="259"/>
      <c r="J3096" s="259"/>
    </row>
    <row r="3097" spans="1:10">
      <c r="A3097" s="259"/>
      <c r="B3097" s="259"/>
      <c r="C3097" s="259"/>
      <c r="D3097" s="259"/>
      <c r="E3097" s="259"/>
      <c r="F3097" s="270"/>
      <c r="G3097" s="259"/>
      <c r="H3097" s="259"/>
      <c r="I3097" s="259"/>
      <c r="J3097" s="259"/>
    </row>
    <row r="3098" spans="1:10">
      <c r="A3098" s="259"/>
      <c r="B3098" s="259"/>
      <c r="C3098" s="259"/>
      <c r="D3098" s="259"/>
      <c r="E3098" s="259"/>
      <c r="F3098" s="270"/>
      <c r="G3098" s="259"/>
      <c r="H3098" s="259"/>
      <c r="I3098" s="259"/>
      <c r="J3098" s="259"/>
    </row>
    <row r="3099" spans="1:10">
      <c r="A3099" s="259"/>
      <c r="B3099" s="259"/>
      <c r="C3099" s="259"/>
      <c r="D3099" s="259"/>
      <c r="E3099" s="259"/>
      <c r="F3099" s="270"/>
      <c r="G3099" s="259"/>
      <c r="H3099" s="259"/>
      <c r="I3099" s="259"/>
      <c r="J3099" s="259"/>
    </row>
    <row r="3100" spans="1:10">
      <c r="A3100" s="259"/>
      <c r="B3100" s="259"/>
      <c r="C3100" s="259"/>
      <c r="D3100" s="259"/>
      <c r="E3100" s="259"/>
      <c r="F3100" s="270"/>
      <c r="G3100" s="259"/>
      <c r="H3100" s="259"/>
      <c r="I3100" s="259"/>
      <c r="J3100" s="259"/>
    </row>
    <row r="3101" spans="1:10">
      <c r="A3101" s="259"/>
      <c r="B3101" s="259"/>
      <c r="C3101" s="259"/>
      <c r="D3101" s="259"/>
      <c r="E3101" s="259"/>
      <c r="F3101" s="270"/>
      <c r="G3101" s="259"/>
      <c r="H3101" s="259"/>
      <c r="I3101" s="259"/>
      <c r="J3101" s="259"/>
    </row>
    <row r="3102" spans="1:10">
      <c r="A3102" s="259"/>
      <c r="B3102" s="259"/>
      <c r="C3102" s="259"/>
      <c r="D3102" s="259"/>
      <c r="E3102" s="259"/>
      <c r="F3102" s="270"/>
      <c r="G3102" s="259"/>
      <c r="H3102" s="259"/>
      <c r="I3102" s="259"/>
      <c r="J3102" s="259"/>
    </row>
    <row r="3103" spans="1:10">
      <c r="A3103" s="259"/>
      <c r="B3103" s="259"/>
      <c r="C3103" s="259"/>
      <c r="D3103" s="259"/>
      <c r="E3103" s="259"/>
      <c r="F3103" s="270"/>
      <c r="G3103" s="259"/>
      <c r="H3103" s="259"/>
      <c r="I3103" s="259"/>
      <c r="J3103" s="259"/>
    </row>
    <row r="3104" spans="1:10">
      <c r="A3104" s="259"/>
      <c r="B3104" s="259"/>
      <c r="C3104" s="259"/>
      <c r="D3104" s="259"/>
      <c r="E3104" s="259"/>
      <c r="F3104" s="270"/>
      <c r="G3104" s="259"/>
      <c r="H3104" s="259"/>
      <c r="I3104" s="259"/>
      <c r="J3104" s="259"/>
    </row>
    <row r="3105" spans="1:10">
      <c r="A3105" s="259"/>
      <c r="B3105" s="259"/>
      <c r="C3105" s="259"/>
      <c r="D3105" s="259"/>
      <c r="E3105" s="259"/>
      <c r="F3105" s="270"/>
      <c r="G3105" s="259"/>
      <c r="H3105" s="259"/>
      <c r="I3105" s="259"/>
      <c r="J3105" s="259"/>
    </row>
    <row r="3106" spans="1:10">
      <c r="A3106" s="259"/>
      <c r="B3106" s="259"/>
      <c r="C3106" s="259"/>
      <c r="D3106" s="259"/>
      <c r="E3106" s="259"/>
      <c r="F3106" s="270"/>
      <c r="G3106" s="259"/>
      <c r="H3106" s="259"/>
      <c r="I3106" s="259"/>
      <c r="J3106" s="259"/>
    </row>
    <row r="3107" spans="1:10">
      <c r="A3107" s="259"/>
      <c r="B3107" s="259"/>
      <c r="C3107" s="259"/>
      <c r="D3107" s="259"/>
      <c r="E3107" s="259"/>
      <c r="F3107" s="270"/>
      <c r="G3107" s="259"/>
      <c r="H3107" s="259"/>
      <c r="I3107" s="259"/>
      <c r="J3107" s="259"/>
    </row>
    <row r="3108" spans="1:10">
      <c r="A3108" s="259"/>
      <c r="B3108" s="259"/>
      <c r="C3108" s="259"/>
      <c r="D3108" s="259"/>
      <c r="E3108" s="259"/>
      <c r="F3108" s="270"/>
      <c r="G3108" s="259"/>
      <c r="H3108" s="259"/>
      <c r="I3108" s="259"/>
      <c r="J3108" s="259"/>
    </row>
    <row r="3109" spans="1:10">
      <c r="A3109" s="259"/>
      <c r="B3109" s="259"/>
      <c r="C3109" s="259"/>
      <c r="D3109" s="259"/>
      <c r="E3109" s="259"/>
      <c r="F3109" s="270"/>
      <c r="G3109" s="259"/>
      <c r="H3109" s="259"/>
      <c r="I3109" s="259"/>
      <c r="J3109" s="259"/>
    </row>
    <row r="3110" spans="1:10">
      <c r="A3110" s="259"/>
      <c r="B3110" s="259"/>
      <c r="C3110" s="259"/>
      <c r="D3110" s="259"/>
      <c r="E3110" s="259"/>
      <c r="F3110" s="270"/>
      <c r="G3110" s="259"/>
      <c r="H3110" s="259"/>
      <c r="I3110" s="259"/>
      <c r="J3110" s="259"/>
    </row>
    <row r="3111" spans="1:10">
      <c r="A3111" s="259"/>
      <c r="B3111" s="259"/>
      <c r="C3111" s="259"/>
      <c r="D3111" s="259"/>
      <c r="E3111" s="259"/>
      <c r="F3111" s="270"/>
      <c r="G3111" s="259"/>
      <c r="H3111" s="259"/>
      <c r="I3111" s="259"/>
      <c r="J3111" s="259"/>
    </row>
    <row r="3112" spans="1:10">
      <c r="A3112" s="259"/>
      <c r="B3112" s="259"/>
      <c r="C3112" s="259"/>
      <c r="D3112" s="259"/>
      <c r="E3112" s="259"/>
      <c r="F3112" s="270"/>
      <c r="G3112" s="259"/>
      <c r="H3112" s="259"/>
      <c r="I3112" s="259"/>
      <c r="J3112" s="259"/>
    </row>
    <row r="3113" spans="1:10">
      <c r="A3113" s="259"/>
      <c r="B3113" s="259"/>
      <c r="C3113" s="259"/>
      <c r="D3113" s="259"/>
      <c r="E3113" s="259"/>
      <c r="F3113" s="270"/>
      <c r="G3113" s="259"/>
      <c r="H3113" s="259"/>
      <c r="I3113" s="259"/>
      <c r="J3113" s="259"/>
    </row>
    <row r="3114" spans="1:10">
      <c r="A3114" s="259"/>
      <c r="B3114" s="259"/>
      <c r="C3114" s="259"/>
      <c r="D3114" s="259"/>
      <c r="E3114" s="259"/>
      <c r="F3114" s="270"/>
      <c r="G3114" s="259"/>
      <c r="H3114" s="259"/>
      <c r="I3114" s="259"/>
      <c r="J3114" s="259"/>
    </row>
    <row r="3115" spans="1:10">
      <c r="A3115" s="259"/>
      <c r="B3115" s="259"/>
      <c r="C3115" s="259"/>
      <c r="D3115" s="259"/>
      <c r="E3115" s="259"/>
      <c r="F3115" s="270"/>
      <c r="G3115" s="259"/>
      <c r="H3115" s="259"/>
      <c r="I3115" s="259"/>
      <c r="J3115" s="259"/>
    </row>
    <row r="3116" spans="1:10">
      <c r="A3116" s="259"/>
      <c r="B3116" s="259"/>
      <c r="C3116" s="259"/>
      <c r="D3116" s="259"/>
      <c r="E3116" s="259"/>
      <c r="F3116" s="270"/>
      <c r="G3116" s="259"/>
      <c r="H3116" s="259"/>
      <c r="I3116" s="259"/>
      <c r="J3116" s="259"/>
    </row>
    <row r="3117" spans="1:10">
      <c r="A3117" s="259"/>
      <c r="B3117" s="259"/>
      <c r="C3117" s="259"/>
      <c r="D3117" s="259"/>
      <c r="E3117" s="259"/>
      <c r="F3117" s="270"/>
      <c r="G3117" s="259"/>
      <c r="H3117" s="259"/>
      <c r="I3117" s="259"/>
      <c r="J3117" s="259"/>
    </row>
    <row r="3118" spans="1:10">
      <c r="A3118" s="259"/>
      <c r="B3118" s="259"/>
      <c r="C3118" s="259"/>
      <c r="D3118" s="259"/>
      <c r="E3118" s="259"/>
      <c r="F3118" s="270"/>
      <c r="G3118" s="259"/>
      <c r="H3118" s="259"/>
      <c r="I3118" s="259"/>
      <c r="J3118" s="259"/>
    </row>
    <row r="3119" spans="1:10">
      <c r="A3119" s="259"/>
      <c r="B3119" s="259"/>
      <c r="C3119" s="259"/>
      <c r="D3119" s="259"/>
      <c r="E3119" s="259"/>
      <c r="F3119" s="270"/>
      <c r="G3119" s="259"/>
      <c r="H3119" s="259"/>
      <c r="I3119" s="259"/>
      <c r="J3119" s="259"/>
    </row>
    <row r="3120" spans="1:10">
      <c r="A3120" s="259"/>
      <c r="B3120" s="259"/>
      <c r="C3120" s="259"/>
      <c r="D3120" s="259"/>
      <c r="E3120" s="259"/>
      <c r="F3120" s="270"/>
      <c r="G3120" s="259"/>
      <c r="H3120" s="259"/>
      <c r="I3120" s="259"/>
      <c r="J3120" s="259"/>
    </row>
    <row r="3121" spans="1:10">
      <c r="A3121" s="259"/>
      <c r="B3121" s="259"/>
      <c r="C3121" s="259"/>
      <c r="D3121" s="259"/>
      <c r="E3121" s="259"/>
      <c r="F3121" s="270"/>
      <c r="G3121" s="259"/>
      <c r="H3121" s="259"/>
      <c r="I3121" s="259"/>
      <c r="J3121" s="259"/>
    </row>
    <row r="3122" spans="1:10">
      <c r="A3122" s="259"/>
      <c r="B3122" s="259"/>
      <c r="C3122" s="259"/>
      <c r="D3122" s="259"/>
      <c r="E3122" s="259"/>
      <c r="F3122" s="270"/>
      <c r="G3122" s="259"/>
      <c r="H3122" s="259"/>
      <c r="I3122" s="259"/>
      <c r="J3122" s="259"/>
    </row>
    <row r="3123" spans="1:10">
      <c r="A3123" s="259"/>
      <c r="B3123" s="259"/>
      <c r="C3123" s="259"/>
      <c r="D3123" s="259"/>
      <c r="E3123" s="259"/>
      <c r="F3123" s="270"/>
      <c r="G3123" s="259"/>
      <c r="H3123" s="259"/>
      <c r="I3123" s="259"/>
      <c r="J3123" s="259"/>
    </row>
    <row r="3124" spans="1:10">
      <c r="A3124" s="259"/>
      <c r="B3124" s="259"/>
      <c r="C3124" s="259"/>
      <c r="D3124" s="259"/>
      <c r="E3124" s="259"/>
      <c r="F3124" s="270"/>
      <c r="G3124" s="259"/>
      <c r="H3124" s="259"/>
      <c r="I3124" s="259"/>
      <c r="J3124" s="259"/>
    </row>
    <row r="3125" spans="1:10">
      <c r="A3125" s="259"/>
      <c r="B3125" s="259"/>
      <c r="C3125" s="259"/>
      <c r="D3125" s="259"/>
      <c r="E3125" s="259"/>
      <c r="F3125" s="270"/>
      <c r="G3125" s="259"/>
      <c r="H3125" s="259"/>
      <c r="I3125" s="259"/>
      <c r="J3125" s="259"/>
    </row>
    <row r="3126" spans="1:10">
      <c r="A3126" s="259"/>
      <c r="B3126" s="259"/>
      <c r="C3126" s="259"/>
      <c r="D3126" s="259"/>
      <c r="E3126" s="259"/>
      <c r="F3126" s="270"/>
      <c r="G3126" s="259"/>
      <c r="H3126" s="259"/>
      <c r="I3126" s="259"/>
      <c r="J3126" s="259"/>
    </row>
    <row r="3127" spans="1:10">
      <c r="A3127" s="259"/>
      <c r="B3127" s="259"/>
      <c r="C3127" s="259"/>
      <c r="D3127" s="259"/>
      <c r="E3127" s="259"/>
      <c r="F3127" s="270"/>
      <c r="G3127" s="259"/>
      <c r="H3127" s="259"/>
      <c r="I3127" s="259"/>
      <c r="J3127" s="259"/>
    </row>
    <row r="3128" spans="1:10">
      <c r="A3128" s="259"/>
      <c r="B3128" s="259"/>
      <c r="C3128" s="259"/>
      <c r="D3128" s="259"/>
      <c r="E3128" s="259"/>
      <c r="F3128" s="270"/>
      <c r="G3128" s="259"/>
      <c r="H3128" s="259"/>
      <c r="I3128" s="259"/>
      <c r="J3128" s="259"/>
    </row>
    <row r="3129" spans="1:10">
      <c r="A3129" s="259"/>
      <c r="B3129" s="259"/>
      <c r="C3129" s="259"/>
      <c r="D3129" s="259"/>
      <c r="E3129" s="259"/>
      <c r="F3129" s="270"/>
      <c r="G3129" s="259"/>
      <c r="H3129" s="259"/>
      <c r="I3129" s="259"/>
      <c r="J3129" s="259"/>
    </row>
    <row r="3130" spans="1:10">
      <c r="A3130" s="259"/>
      <c r="B3130" s="259"/>
      <c r="C3130" s="259"/>
      <c r="D3130" s="259"/>
      <c r="E3130" s="259"/>
      <c r="F3130" s="270"/>
      <c r="G3130" s="259"/>
      <c r="H3130" s="259"/>
      <c r="I3130" s="259"/>
      <c r="J3130" s="259"/>
    </row>
    <row r="3131" spans="1:10">
      <c r="A3131" s="259"/>
      <c r="B3131" s="259"/>
      <c r="C3131" s="259"/>
      <c r="D3131" s="259"/>
      <c r="E3131" s="259"/>
      <c r="F3131" s="270"/>
      <c r="G3131" s="259"/>
      <c r="H3131" s="259"/>
      <c r="I3131" s="259"/>
      <c r="J3131" s="259"/>
    </row>
    <row r="3132" spans="1:10">
      <c r="A3132" s="259"/>
      <c r="B3132" s="259"/>
      <c r="C3132" s="259"/>
      <c r="D3132" s="259"/>
      <c r="E3132" s="259"/>
      <c r="F3132" s="270"/>
      <c r="G3132" s="259"/>
      <c r="H3132" s="259"/>
      <c r="I3132" s="259"/>
      <c r="J3132" s="259"/>
    </row>
    <row r="3133" spans="1:10">
      <c r="A3133" s="259"/>
      <c r="B3133" s="259"/>
      <c r="C3133" s="259"/>
      <c r="D3133" s="259"/>
      <c r="E3133" s="259"/>
      <c r="F3133" s="270"/>
      <c r="G3133" s="259"/>
      <c r="H3133" s="259"/>
      <c r="I3133" s="259"/>
      <c r="J3133" s="259"/>
    </row>
    <row r="3134" spans="1:10">
      <c r="A3134" s="259"/>
      <c r="B3134" s="259"/>
      <c r="C3134" s="259"/>
      <c r="D3134" s="259"/>
      <c r="E3134" s="259"/>
      <c r="F3134" s="270"/>
      <c r="G3134" s="259"/>
      <c r="H3134" s="259"/>
      <c r="I3134" s="259"/>
      <c r="J3134" s="259"/>
    </row>
    <row r="3135" spans="1:10">
      <c r="A3135" s="259"/>
      <c r="B3135" s="259"/>
      <c r="C3135" s="259"/>
      <c r="D3135" s="259"/>
      <c r="E3135" s="259"/>
      <c r="F3135" s="270"/>
      <c r="G3135" s="259"/>
      <c r="H3135" s="259"/>
      <c r="I3135" s="259"/>
      <c r="J3135" s="259"/>
    </row>
    <row r="3136" spans="1:10">
      <c r="A3136" s="259"/>
      <c r="B3136" s="259"/>
      <c r="C3136" s="259"/>
      <c r="D3136" s="259"/>
      <c r="E3136" s="259"/>
      <c r="F3136" s="270"/>
      <c r="G3136" s="259"/>
      <c r="H3136" s="259"/>
      <c r="I3136" s="259"/>
      <c r="J3136" s="259"/>
    </row>
    <row r="3137" spans="1:10">
      <c r="A3137" s="259"/>
      <c r="B3137" s="259"/>
      <c r="C3137" s="259"/>
      <c r="D3137" s="259"/>
      <c r="E3137" s="259"/>
      <c r="F3137" s="270"/>
      <c r="G3137" s="259"/>
      <c r="H3137" s="259"/>
      <c r="I3137" s="259"/>
      <c r="J3137" s="259"/>
    </row>
    <row r="3138" spans="1:10">
      <c r="A3138" s="259"/>
      <c r="B3138" s="259"/>
      <c r="C3138" s="259"/>
      <c r="D3138" s="259"/>
      <c r="E3138" s="259"/>
      <c r="F3138" s="270"/>
      <c r="G3138" s="259"/>
      <c r="H3138" s="259"/>
      <c r="I3138" s="259"/>
      <c r="J3138" s="259"/>
    </row>
    <row r="3139" spans="1:10">
      <c r="A3139" s="259"/>
      <c r="B3139" s="259"/>
      <c r="C3139" s="259"/>
      <c r="D3139" s="259"/>
      <c r="E3139" s="259"/>
      <c r="F3139" s="270"/>
      <c r="G3139" s="259"/>
      <c r="H3139" s="259"/>
      <c r="I3139" s="259"/>
      <c r="J3139" s="259"/>
    </row>
    <row r="3140" spans="1:10">
      <c r="A3140" s="259"/>
      <c r="B3140" s="259"/>
      <c r="C3140" s="259"/>
      <c r="D3140" s="259"/>
      <c r="E3140" s="259"/>
      <c r="F3140" s="270"/>
      <c r="G3140" s="259"/>
      <c r="H3140" s="259"/>
      <c r="I3140" s="259"/>
      <c r="J3140" s="259"/>
    </row>
    <row r="3141" spans="1:10">
      <c r="A3141" s="259"/>
      <c r="B3141" s="259"/>
      <c r="C3141" s="259"/>
      <c r="D3141" s="259"/>
      <c r="E3141" s="259"/>
      <c r="F3141" s="270"/>
      <c r="G3141" s="259"/>
      <c r="H3141" s="259"/>
      <c r="I3141" s="259"/>
      <c r="J3141" s="259"/>
    </row>
    <row r="3142" spans="1:10">
      <c r="A3142" s="259"/>
      <c r="B3142" s="259"/>
      <c r="C3142" s="259"/>
      <c r="D3142" s="259"/>
      <c r="E3142" s="259"/>
      <c r="F3142" s="270"/>
      <c r="G3142" s="259"/>
      <c r="H3142" s="259"/>
      <c r="I3142" s="259"/>
      <c r="J3142" s="259"/>
    </row>
    <row r="3143" spans="1:10">
      <c r="A3143" s="259"/>
      <c r="B3143" s="259"/>
      <c r="C3143" s="259"/>
      <c r="D3143" s="259"/>
      <c r="E3143" s="259"/>
      <c r="F3143" s="270"/>
      <c r="G3143" s="259"/>
      <c r="H3143" s="259"/>
      <c r="I3143" s="259"/>
      <c r="J3143" s="259"/>
    </row>
    <row r="3144" spans="1:10">
      <c r="A3144" s="259"/>
      <c r="B3144" s="259"/>
      <c r="C3144" s="259"/>
      <c r="D3144" s="259"/>
      <c r="E3144" s="259"/>
      <c r="F3144" s="270"/>
      <c r="G3144" s="259"/>
      <c r="H3144" s="259"/>
      <c r="I3144" s="259"/>
      <c r="J3144" s="259"/>
    </row>
    <row r="3145" spans="1:10">
      <c r="A3145" s="259"/>
      <c r="B3145" s="259"/>
      <c r="C3145" s="259"/>
      <c r="D3145" s="259"/>
      <c r="E3145" s="259"/>
      <c r="F3145" s="270"/>
      <c r="G3145" s="259"/>
      <c r="H3145" s="259"/>
      <c r="I3145" s="259"/>
      <c r="J3145" s="259"/>
    </row>
    <row r="3146" spans="1:10">
      <c r="A3146" s="259"/>
      <c r="B3146" s="259"/>
      <c r="C3146" s="259"/>
      <c r="D3146" s="259"/>
      <c r="E3146" s="259"/>
      <c r="F3146" s="270"/>
      <c r="G3146" s="259"/>
      <c r="H3146" s="259"/>
      <c r="I3146" s="259"/>
      <c r="J3146" s="259"/>
    </row>
    <row r="3147" spans="1:10">
      <c r="A3147" s="259"/>
      <c r="B3147" s="259"/>
      <c r="C3147" s="259"/>
      <c r="D3147" s="259"/>
      <c r="E3147" s="259"/>
      <c r="F3147" s="270"/>
      <c r="G3147" s="259"/>
      <c r="H3147" s="259"/>
      <c r="I3147" s="259"/>
      <c r="J3147" s="259"/>
    </row>
    <row r="3148" spans="1:10">
      <c r="A3148" s="259"/>
      <c r="B3148" s="259"/>
      <c r="C3148" s="259"/>
      <c r="D3148" s="259"/>
      <c r="E3148" s="259"/>
      <c r="F3148" s="270"/>
      <c r="G3148" s="259"/>
      <c r="H3148" s="259"/>
      <c r="I3148" s="259"/>
      <c r="J3148" s="259"/>
    </row>
    <row r="3149" spans="1:10">
      <c r="A3149" s="259"/>
      <c r="B3149" s="259"/>
      <c r="C3149" s="259"/>
      <c r="D3149" s="259"/>
      <c r="E3149" s="259"/>
      <c r="F3149" s="270"/>
      <c r="G3149" s="259"/>
      <c r="H3149" s="259"/>
      <c r="I3149" s="259"/>
      <c r="J3149" s="259"/>
    </row>
    <row r="3150" spans="1:10">
      <c r="A3150" s="259"/>
      <c r="B3150" s="259"/>
      <c r="C3150" s="259"/>
      <c r="D3150" s="259"/>
      <c r="E3150" s="259"/>
      <c r="F3150" s="270"/>
      <c r="G3150" s="259"/>
      <c r="H3150" s="259"/>
      <c r="I3150" s="259"/>
      <c r="J3150" s="259"/>
    </row>
    <row r="3151" spans="1:10">
      <c r="A3151" s="259"/>
      <c r="B3151" s="259"/>
      <c r="C3151" s="259"/>
      <c r="D3151" s="259"/>
      <c r="E3151" s="259"/>
      <c r="F3151" s="270"/>
      <c r="G3151" s="259"/>
      <c r="H3151" s="259"/>
      <c r="I3151" s="259"/>
      <c r="J3151" s="259"/>
    </row>
    <row r="3152" spans="1:10">
      <c r="A3152" s="259"/>
      <c r="B3152" s="259"/>
      <c r="C3152" s="259"/>
      <c r="D3152" s="259"/>
      <c r="E3152" s="259"/>
      <c r="F3152" s="270"/>
      <c r="G3152" s="259"/>
      <c r="H3152" s="259"/>
      <c r="I3152" s="259"/>
      <c r="J3152" s="259"/>
    </row>
    <row r="3153" spans="1:10">
      <c r="A3153" s="259"/>
      <c r="B3153" s="259"/>
      <c r="C3153" s="259"/>
      <c r="D3153" s="259"/>
      <c r="E3153" s="259"/>
      <c r="F3153" s="270"/>
      <c r="G3153" s="259"/>
      <c r="H3153" s="259"/>
      <c r="I3153" s="259"/>
      <c r="J3153" s="259"/>
    </row>
    <row r="3154" spans="1:10">
      <c r="A3154" s="259"/>
      <c r="B3154" s="259"/>
      <c r="C3154" s="259"/>
      <c r="D3154" s="259"/>
      <c r="E3154" s="259"/>
      <c r="F3154" s="270"/>
      <c r="G3154" s="259"/>
      <c r="H3154" s="259"/>
      <c r="I3154" s="259"/>
      <c r="J3154" s="259"/>
    </row>
    <row r="3155" spans="1:10">
      <c r="A3155" s="259"/>
      <c r="B3155" s="259"/>
      <c r="C3155" s="259"/>
      <c r="D3155" s="259"/>
      <c r="E3155" s="259"/>
      <c r="F3155" s="270"/>
      <c r="G3155" s="259"/>
      <c r="H3155" s="259"/>
      <c r="I3155" s="259"/>
      <c r="J3155" s="259"/>
    </row>
    <row r="3156" spans="1:10">
      <c r="A3156" s="259"/>
      <c r="B3156" s="259"/>
      <c r="C3156" s="259"/>
      <c r="D3156" s="259"/>
      <c r="E3156" s="259"/>
      <c r="F3156" s="270"/>
      <c r="G3156" s="259"/>
      <c r="H3156" s="259"/>
      <c r="I3156" s="259"/>
      <c r="J3156" s="259"/>
    </row>
    <row r="3157" spans="1:10">
      <c r="A3157" s="259"/>
      <c r="B3157" s="259"/>
      <c r="C3157" s="259"/>
      <c r="D3157" s="259"/>
      <c r="E3157" s="259"/>
      <c r="F3157" s="270"/>
      <c r="G3157" s="259"/>
      <c r="H3157" s="259"/>
      <c r="I3157" s="259"/>
      <c r="J3157" s="259"/>
    </row>
    <row r="3158" spans="1:10">
      <c r="A3158" s="259"/>
      <c r="B3158" s="259"/>
      <c r="C3158" s="259"/>
      <c r="D3158" s="259"/>
      <c r="E3158" s="259"/>
      <c r="F3158" s="270"/>
      <c r="G3158" s="259"/>
      <c r="H3158" s="259"/>
      <c r="I3158" s="259"/>
      <c r="J3158" s="259"/>
    </row>
    <row r="3159" spans="1:10">
      <c r="A3159" s="259"/>
      <c r="B3159" s="259"/>
      <c r="C3159" s="259"/>
      <c r="D3159" s="259"/>
      <c r="E3159" s="259"/>
      <c r="F3159" s="270"/>
      <c r="G3159" s="259"/>
      <c r="H3159" s="259"/>
      <c r="I3159" s="259"/>
      <c r="J3159" s="259"/>
    </row>
    <row r="3160" spans="1:10">
      <c r="A3160" s="259"/>
      <c r="B3160" s="259"/>
      <c r="C3160" s="259"/>
      <c r="D3160" s="259"/>
      <c r="E3160" s="259"/>
      <c r="F3160" s="270"/>
      <c r="G3160" s="259"/>
      <c r="H3160" s="259"/>
      <c r="I3160" s="259"/>
      <c r="J3160" s="259"/>
    </row>
    <row r="3161" spans="1:10">
      <c r="A3161" s="259"/>
      <c r="B3161" s="259"/>
      <c r="C3161" s="259"/>
      <c r="D3161" s="259"/>
      <c r="E3161" s="259"/>
      <c r="F3161" s="270"/>
      <c r="G3161" s="259"/>
      <c r="H3161" s="259"/>
      <c r="I3161" s="259"/>
      <c r="J3161" s="259"/>
    </row>
    <row r="3162" spans="1:10">
      <c r="A3162" s="259"/>
      <c r="B3162" s="259"/>
      <c r="C3162" s="259"/>
      <c r="D3162" s="259"/>
      <c r="E3162" s="259"/>
      <c r="F3162" s="270"/>
      <c r="G3162" s="259"/>
      <c r="H3162" s="259"/>
      <c r="I3162" s="259"/>
      <c r="J3162" s="259"/>
    </row>
    <row r="3163" spans="1:10">
      <c r="A3163" s="259"/>
      <c r="B3163" s="259"/>
      <c r="C3163" s="259"/>
      <c r="D3163" s="259"/>
      <c r="E3163" s="259"/>
      <c r="F3163" s="270"/>
      <c r="G3163" s="259"/>
      <c r="H3163" s="259"/>
      <c r="I3163" s="259"/>
      <c r="J3163" s="259"/>
    </row>
    <row r="3164" spans="1:10">
      <c r="A3164" s="259"/>
      <c r="B3164" s="259"/>
      <c r="C3164" s="259"/>
      <c r="D3164" s="259"/>
      <c r="E3164" s="259"/>
      <c r="F3164" s="270"/>
      <c r="G3164" s="259"/>
      <c r="H3164" s="259"/>
      <c r="I3164" s="259"/>
      <c r="J3164" s="259"/>
    </row>
    <row r="3165" spans="1:10">
      <c r="A3165" s="259"/>
      <c r="B3165" s="259"/>
      <c r="C3165" s="259"/>
      <c r="D3165" s="259"/>
      <c r="E3165" s="259"/>
      <c r="F3165" s="270"/>
      <c r="G3165" s="259"/>
      <c r="H3165" s="259"/>
      <c r="I3165" s="259"/>
      <c r="J3165" s="259"/>
    </row>
    <row r="3166" spans="1:10">
      <c r="A3166" s="259"/>
      <c r="B3166" s="259"/>
      <c r="C3166" s="259"/>
      <c r="D3166" s="259"/>
      <c r="E3166" s="259"/>
      <c r="F3166" s="270"/>
      <c r="G3166" s="259"/>
      <c r="H3166" s="259"/>
      <c r="I3166" s="259"/>
      <c r="J3166" s="259"/>
    </row>
    <row r="3167" spans="1:10">
      <c r="A3167" s="259"/>
      <c r="B3167" s="259"/>
      <c r="C3167" s="259"/>
      <c r="D3167" s="259"/>
      <c r="E3167" s="259"/>
      <c r="F3167" s="270"/>
      <c r="G3167" s="259"/>
      <c r="H3167" s="259"/>
      <c r="I3167" s="259"/>
      <c r="J3167" s="259"/>
    </row>
    <row r="3168" spans="1:10">
      <c r="A3168" s="259"/>
      <c r="B3168" s="259"/>
      <c r="C3168" s="259"/>
      <c r="D3168" s="259"/>
      <c r="E3168" s="259"/>
      <c r="F3168" s="270"/>
      <c r="G3168" s="259"/>
      <c r="H3168" s="259"/>
      <c r="I3168" s="259"/>
      <c r="J3168" s="259"/>
    </row>
    <row r="3169" spans="1:10">
      <c r="A3169" s="259"/>
      <c r="B3169" s="259"/>
      <c r="C3169" s="259"/>
      <c r="D3169" s="259"/>
      <c r="E3169" s="259"/>
      <c r="F3169" s="270"/>
      <c r="G3169" s="259"/>
      <c r="H3169" s="259"/>
      <c r="I3169" s="259"/>
      <c r="J3169" s="259"/>
    </row>
    <row r="3170" spans="1:10">
      <c r="A3170" s="259"/>
      <c r="B3170" s="259"/>
      <c r="C3170" s="259"/>
      <c r="D3170" s="259"/>
      <c r="E3170" s="259"/>
      <c r="F3170" s="270"/>
      <c r="G3170" s="259"/>
      <c r="H3170" s="259"/>
      <c r="I3170" s="259"/>
      <c r="J3170" s="259"/>
    </row>
    <row r="3171" spans="1:10">
      <c r="A3171" s="259"/>
      <c r="B3171" s="259"/>
      <c r="C3171" s="259"/>
      <c r="D3171" s="259"/>
      <c r="E3171" s="259"/>
      <c r="F3171" s="270"/>
      <c r="G3171" s="259"/>
      <c r="H3171" s="259"/>
      <c r="I3171" s="259"/>
      <c r="J3171" s="259"/>
    </row>
    <row r="3172" spans="1:10">
      <c r="A3172" s="259"/>
      <c r="B3172" s="259"/>
      <c r="C3172" s="259"/>
      <c r="D3172" s="259"/>
      <c r="E3172" s="259"/>
      <c r="F3172" s="270"/>
      <c r="G3172" s="259"/>
      <c r="H3172" s="259"/>
      <c r="I3172" s="259"/>
      <c r="J3172" s="259"/>
    </row>
    <row r="3173" spans="1:10">
      <c r="A3173" s="259"/>
      <c r="B3173" s="259"/>
      <c r="C3173" s="259"/>
      <c r="D3173" s="259"/>
      <c r="E3173" s="259"/>
      <c r="F3173" s="270"/>
      <c r="G3173" s="259"/>
      <c r="H3173" s="259"/>
      <c r="I3173" s="259"/>
      <c r="J3173" s="259"/>
    </row>
    <row r="3174" spans="1:10">
      <c r="A3174" s="259"/>
      <c r="B3174" s="259"/>
      <c r="C3174" s="259"/>
      <c r="D3174" s="259"/>
      <c r="E3174" s="259"/>
      <c r="F3174" s="270"/>
      <c r="G3174" s="259"/>
      <c r="H3174" s="259"/>
      <c r="I3174" s="259"/>
      <c r="J3174" s="259"/>
    </row>
    <row r="3175" spans="1:10">
      <c r="A3175" s="259"/>
      <c r="B3175" s="259"/>
      <c r="C3175" s="259"/>
      <c r="D3175" s="259"/>
      <c r="E3175" s="259"/>
      <c r="F3175" s="270"/>
      <c r="G3175" s="259"/>
      <c r="H3175" s="259"/>
      <c r="I3175" s="259"/>
      <c r="J3175" s="259"/>
    </row>
    <row r="3176" spans="1:10">
      <c r="A3176" s="259"/>
      <c r="B3176" s="259"/>
      <c r="C3176" s="259"/>
      <c r="D3176" s="259"/>
      <c r="E3176" s="259"/>
      <c r="F3176" s="270"/>
      <c r="G3176" s="259"/>
      <c r="H3176" s="259"/>
      <c r="I3176" s="259"/>
      <c r="J3176" s="259"/>
    </row>
    <row r="3177" spans="1:10">
      <c r="A3177" s="259"/>
      <c r="B3177" s="259"/>
      <c r="C3177" s="259"/>
      <c r="D3177" s="259"/>
      <c r="E3177" s="259"/>
      <c r="F3177" s="270"/>
      <c r="G3177" s="259"/>
      <c r="H3177" s="259"/>
      <c r="I3177" s="259"/>
      <c r="J3177" s="259"/>
    </row>
    <row r="3178" spans="1:10">
      <c r="A3178" s="259"/>
      <c r="B3178" s="259"/>
      <c r="C3178" s="259"/>
      <c r="D3178" s="259"/>
      <c r="E3178" s="259"/>
      <c r="F3178" s="270"/>
      <c r="G3178" s="259"/>
      <c r="H3178" s="259"/>
      <c r="I3178" s="259"/>
      <c r="J3178" s="259"/>
    </row>
    <row r="3179" spans="1:10">
      <c r="A3179" s="259"/>
      <c r="B3179" s="259"/>
      <c r="C3179" s="259"/>
      <c r="D3179" s="259"/>
      <c r="E3179" s="259"/>
      <c r="F3179" s="270"/>
      <c r="G3179" s="259"/>
      <c r="H3179" s="259"/>
      <c r="I3179" s="259"/>
      <c r="J3179" s="259"/>
    </row>
    <row r="3180" spans="1:10">
      <c r="A3180" s="259"/>
      <c r="B3180" s="259"/>
      <c r="C3180" s="259"/>
      <c r="D3180" s="259"/>
      <c r="E3180" s="259"/>
      <c r="F3180" s="270"/>
      <c r="G3180" s="259"/>
      <c r="H3180" s="259"/>
      <c r="I3180" s="259"/>
      <c r="J3180" s="259"/>
    </row>
    <row r="3181" spans="1:10">
      <c r="A3181" s="259"/>
      <c r="B3181" s="259"/>
      <c r="C3181" s="259"/>
      <c r="D3181" s="259"/>
      <c r="E3181" s="259"/>
      <c r="F3181" s="270"/>
      <c r="G3181" s="259"/>
      <c r="H3181" s="259"/>
      <c r="I3181" s="259"/>
      <c r="J3181" s="259"/>
    </row>
    <row r="3182" spans="1:10">
      <c r="A3182" s="259"/>
      <c r="B3182" s="259"/>
      <c r="C3182" s="259"/>
      <c r="D3182" s="259"/>
      <c r="E3182" s="259"/>
      <c r="F3182" s="270"/>
      <c r="G3182" s="259"/>
      <c r="H3182" s="259"/>
      <c r="I3182" s="259"/>
      <c r="J3182" s="259"/>
    </row>
    <row r="3183" spans="1:10">
      <c r="A3183" s="259"/>
      <c r="B3183" s="259"/>
      <c r="C3183" s="259"/>
      <c r="D3183" s="259"/>
      <c r="E3183" s="259"/>
      <c r="F3183" s="270"/>
      <c r="G3183" s="259"/>
      <c r="H3183" s="259"/>
      <c r="I3183" s="259"/>
      <c r="J3183" s="259"/>
    </row>
    <row r="3184" spans="1:10">
      <c r="A3184" s="259"/>
      <c r="B3184" s="259"/>
      <c r="C3184" s="259"/>
      <c r="D3184" s="259"/>
      <c r="E3184" s="259"/>
      <c r="F3184" s="270"/>
      <c r="G3184" s="259"/>
      <c r="H3184" s="259"/>
      <c r="I3184" s="259"/>
      <c r="J3184" s="259"/>
    </row>
    <row r="3185" spans="1:10">
      <c r="A3185" s="259"/>
      <c r="B3185" s="259"/>
      <c r="C3185" s="259"/>
      <c r="D3185" s="259"/>
      <c r="E3185" s="259"/>
      <c r="F3185" s="270"/>
      <c r="G3185" s="259"/>
      <c r="H3185" s="259"/>
      <c r="I3185" s="259"/>
      <c r="J3185" s="259"/>
    </row>
    <row r="3186" spans="1:10">
      <c r="A3186" s="259"/>
      <c r="B3186" s="259"/>
      <c r="C3186" s="259"/>
      <c r="D3186" s="259"/>
      <c r="E3186" s="259"/>
      <c r="F3186" s="270"/>
      <c r="G3186" s="259"/>
      <c r="H3186" s="259"/>
      <c r="I3186" s="259"/>
      <c r="J3186" s="259"/>
    </row>
    <row r="3187" spans="1:10">
      <c r="A3187" s="259"/>
      <c r="B3187" s="259"/>
      <c r="C3187" s="259"/>
      <c r="D3187" s="259"/>
      <c r="E3187" s="259"/>
      <c r="F3187" s="270"/>
      <c r="G3187" s="259"/>
      <c r="H3187" s="259"/>
      <c r="I3187" s="259"/>
      <c r="J3187" s="259"/>
    </row>
    <row r="3188" spans="1:10">
      <c r="A3188" s="259"/>
      <c r="B3188" s="259"/>
      <c r="C3188" s="259"/>
      <c r="D3188" s="259"/>
      <c r="E3188" s="259"/>
      <c r="F3188" s="270"/>
      <c r="G3188" s="259"/>
      <c r="H3188" s="259"/>
      <c r="I3188" s="259"/>
      <c r="J3188" s="259"/>
    </row>
    <row r="3189" spans="1:10">
      <c r="A3189" s="259"/>
      <c r="B3189" s="259"/>
      <c r="C3189" s="259"/>
      <c r="D3189" s="259"/>
      <c r="E3189" s="259"/>
      <c r="F3189" s="270"/>
      <c r="G3189" s="259"/>
      <c r="H3189" s="259"/>
      <c r="I3189" s="259"/>
      <c r="J3189" s="259"/>
    </row>
    <row r="3190" spans="1:10">
      <c r="A3190" s="259"/>
      <c r="B3190" s="259"/>
      <c r="C3190" s="259"/>
      <c r="D3190" s="259"/>
      <c r="E3190" s="259"/>
      <c r="F3190" s="270"/>
      <c r="G3190" s="259"/>
      <c r="H3190" s="259"/>
      <c r="I3190" s="259"/>
      <c r="J3190" s="259"/>
    </row>
    <row r="3191" spans="1:10">
      <c r="A3191" s="259"/>
      <c r="B3191" s="259"/>
      <c r="C3191" s="259"/>
      <c r="D3191" s="259"/>
      <c r="E3191" s="259"/>
      <c r="F3191" s="270"/>
      <c r="G3191" s="259"/>
      <c r="H3191" s="259"/>
      <c r="I3191" s="259"/>
      <c r="J3191" s="259"/>
    </row>
    <row r="3192" spans="1:10">
      <c r="A3192" s="259"/>
      <c r="B3192" s="259"/>
      <c r="C3192" s="259"/>
      <c r="D3192" s="259"/>
      <c r="E3192" s="259"/>
      <c r="F3192" s="270"/>
      <c r="G3192" s="259"/>
      <c r="H3192" s="259"/>
      <c r="I3192" s="259"/>
      <c r="J3192" s="259"/>
    </row>
    <row r="3193" spans="1:10">
      <c r="A3193" s="259"/>
      <c r="B3193" s="259"/>
      <c r="C3193" s="259"/>
      <c r="D3193" s="259"/>
      <c r="E3193" s="259"/>
      <c r="F3193" s="270"/>
      <c r="G3193" s="259"/>
      <c r="H3193" s="259"/>
      <c r="I3193" s="259"/>
      <c r="J3193" s="259"/>
    </row>
    <row r="3194" spans="1:10">
      <c r="A3194" s="259"/>
      <c r="B3194" s="259"/>
      <c r="C3194" s="259"/>
      <c r="D3194" s="259"/>
      <c r="E3194" s="259"/>
      <c r="F3194" s="270"/>
      <c r="G3194" s="259"/>
      <c r="H3194" s="259"/>
      <c r="I3194" s="259"/>
      <c r="J3194" s="259"/>
    </row>
    <row r="3195" spans="1:10">
      <c r="A3195" s="259"/>
      <c r="B3195" s="259"/>
      <c r="C3195" s="259"/>
      <c r="D3195" s="259"/>
      <c r="E3195" s="259"/>
      <c r="F3195" s="270"/>
      <c r="G3195" s="259"/>
      <c r="H3195" s="259"/>
      <c r="I3195" s="259"/>
      <c r="J3195" s="259"/>
    </row>
    <row r="3196" spans="1:10">
      <c r="A3196" s="259"/>
      <c r="B3196" s="259"/>
      <c r="C3196" s="259"/>
      <c r="D3196" s="259"/>
      <c r="E3196" s="259"/>
      <c r="F3196" s="270"/>
      <c r="G3196" s="259"/>
      <c r="H3196" s="259"/>
      <c r="I3196" s="259"/>
      <c r="J3196" s="259"/>
    </row>
    <row r="3197" spans="1:10">
      <c r="A3197" s="259"/>
      <c r="B3197" s="259"/>
      <c r="C3197" s="259"/>
      <c r="D3197" s="259"/>
      <c r="E3197" s="259"/>
      <c r="F3197" s="270"/>
      <c r="G3197" s="259"/>
      <c r="H3197" s="259"/>
      <c r="I3197" s="259"/>
      <c r="J3197" s="259"/>
    </row>
    <row r="3198" spans="1:10">
      <c r="A3198" s="259"/>
      <c r="B3198" s="259"/>
      <c r="C3198" s="259"/>
      <c r="D3198" s="259"/>
      <c r="E3198" s="259"/>
      <c r="F3198" s="270"/>
      <c r="G3198" s="259"/>
      <c r="H3198" s="259"/>
      <c r="I3198" s="259"/>
      <c r="J3198" s="259"/>
    </row>
    <row r="3199" spans="1:10">
      <c r="A3199" s="259"/>
      <c r="B3199" s="259"/>
      <c r="C3199" s="259"/>
      <c r="D3199" s="259"/>
      <c r="E3199" s="259"/>
      <c r="F3199" s="270"/>
      <c r="G3199" s="259"/>
      <c r="H3199" s="259"/>
      <c r="I3199" s="259"/>
      <c r="J3199" s="259"/>
    </row>
    <row r="3200" spans="1:10">
      <c r="A3200" s="259"/>
      <c r="B3200" s="259"/>
      <c r="C3200" s="259"/>
      <c r="D3200" s="259"/>
      <c r="E3200" s="259"/>
      <c r="F3200" s="270"/>
      <c r="G3200" s="259"/>
      <c r="H3200" s="259"/>
      <c r="I3200" s="259"/>
      <c r="J3200" s="259"/>
    </row>
    <row r="3201" spans="1:10">
      <c r="A3201" s="259"/>
      <c r="B3201" s="259"/>
      <c r="C3201" s="259"/>
      <c r="D3201" s="259"/>
      <c r="E3201" s="259"/>
      <c r="F3201" s="270"/>
      <c r="G3201" s="259"/>
      <c r="H3201" s="259"/>
      <c r="I3201" s="259"/>
      <c r="J3201" s="259"/>
    </row>
    <row r="3202" spans="1:10">
      <c r="A3202" s="259"/>
      <c r="B3202" s="259"/>
      <c r="C3202" s="259"/>
      <c r="D3202" s="259"/>
      <c r="E3202" s="259"/>
      <c r="F3202" s="270"/>
      <c r="G3202" s="259"/>
      <c r="H3202" s="259"/>
      <c r="I3202" s="259"/>
      <c r="J3202" s="259"/>
    </row>
    <row r="3203" spans="1:10">
      <c r="A3203" s="259"/>
      <c r="B3203" s="259"/>
      <c r="C3203" s="259"/>
      <c r="D3203" s="259"/>
      <c r="E3203" s="259"/>
      <c r="F3203" s="270"/>
      <c r="G3203" s="259"/>
      <c r="H3203" s="259"/>
      <c r="I3203" s="259"/>
      <c r="J3203" s="259"/>
    </row>
    <row r="3204" spans="1:10">
      <c r="A3204" s="259"/>
      <c r="B3204" s="259"/>
      <c r="C3204" s="259"/>
      <c r="D3204" s="259"/>
      <c r="E3204" s="259"/>
      <c r="F3204" s="270"/>
      <c r="G3204" s="259"/>
      <c r="H3204" s="259"/>
      <c r="I3204" s="259"/>
      <c r="J3204" s="259"/>
    </row>
    <row r="3205" spans="1:10">
      <c r="A3205" s="259"/>
      <c r="B3205" s="259"/>
      <c r="C3205" s="259"/>
      <c r="D3205" s="259"/>
      <c r="E3205" s="259"/>
      <c r="F3205" s="270"/>
      <c r="G3205" s="259"/>
      <c r="H3205" s="259"/>
      <c r="I3205" s="259"/>
      <c r="J3205" s="259"/>
    </row>
    <row r="3206" spans="1:10">
      <c r="A3206" s="259"/>
      <c r="B3206" s="259"/>
      <c r="C3206" s="259"/>
      <c r="D3206" s="259"/>
      <c r="E3206" s="259"/>
      <c r="F3206" s="270"/>
      <c r="G3206" s="259"/>
      <c r="H3206" s="259"/>
      <c r="I3206" s="259"/>
      <c r="J3206" s="259"/>
    </row>
    <row r="3207" spans="1:10">
      <c r="A3207" s="259"/>
      <c r="B3207" s="259"/>
      <c r="C3207" s="259"/>
      <c r="D3207" s="259"/>
      <c r="E3207" s="259"/>
      <c r="F3207" s="270"/>
      <c r="G3207" s="259"/>
      <c r="H3207" s="259"/>
      <c r="I3207" s="259"/>
      <c r="J3207" s="259"/>
    </row>
    <row r="3208" spans="1:10">
      <c r="A3208" s="259"/>
      <c r="B3208" s="259"/>
      <c r="C3208" s="259"/>
      <c r="D3208" s="259"/>
      <c r="E3208" s="259"/>
      <c r="F3208" s="270"/>
      <c r="G3208" s="259"/>
      <c r="H3208" s="259"/>
      <c r="I3208" s="259"/>
      <c r="J3208" s="259"/>
    </row>
    <row r="3209" spans="1:10">
      <c r="A3209" s="259"/>
      <c r="B3209" s="259"/>
      <c r="C3209" s="259"/>
      <c r="D3209" s="259"/>
      <c r="E3209" s="259"/>
      <c r="F3209" s="270"/>
      <c r="G3209" s="259"/>
      <c r="H3209" s="259"/>
      <c r="I3209" s="259"/>
      <c r="J3209" s="259"/>
    </row>
    <row r="3210" spans="1:10">
      <c r="A3210" s="259"/>
      <c r="B3210" s="259"/>
      <c r="C3210" s="259"/>
      <c r="D3210" s="259"/>
      <c r="E3210" s="259"/>
      <c r="F3210" s="270"/>
      <c r="G3210" s="259"/>
      <c r="H3210" s="259"/>
      <c r="I3210" s="259"/>
      <c r="J3210" s="259"/>
    </row>
    <row r="3211" spans="1:10">
      <c r="A3211" s="259"/>
      <c r="B3211" s="259"/>
      <c r="C3211" s="259"/>
      <c r="D3211" s="259"/>
      <c r="E3211" s="259"/>
      <c r="F3211" s="270"/>
      <c r="G3211" s="259"/>
      <c r="H3211" s="259"/>
      <c r="I3211" s="259"/>
      <c r="J3211" s="259"/>
    </row>
    <row r="3212" spans="1:10">
      <c r="A3212" s="259"/>
      <c r="B3212" s="259"/>
      <c r="C3212" s="259"/>
      <c r="D3212" s="259"/>
      <c r="E3212" s="259"/>
      <c r="F3212" s="270"/>
      <c r="G3212" s="259"/>
      <c r="H3212" s="259"/>
      <c r="I3212" s="259"/>
      <c r="J3212" s="259"/>
    </row>
    <row r="3213" spans="1:10">
      <c r="A3213" s="259"/>
      <c r="B3213" s="259"/>
      <c r="C3213" s="259"/>
      <c r="D3213" s="259"/>
      <c r="E3213" s="259"/>
      <c r="F3213" s="270"/>
      <c r="G3213" s="259"/>
      <c r="H3213" s="259"/>
      <c r="I3213" s="259"/>
      <c r="J3213" s="259"/>
    </row>
    <row r="3214" spans="1:10">
      <c r="A3214" s="259"/>
      <c r="B3214" s="259"/>
      <c r="C3214" s="259"/>
      <c r="D3214" s="259"/>
      <c r="E3214" s="259"/>
      <c r="F3214" s="270"/>
      <c r="G3214" s="259"/>
      <c r="H3214" s="259"/>
      <c r="I3214" s="259"/>
      <c r="J3214" s="259"/>
    </row>
    <row r="3215" spans="1:10">
      <c r="A3215" s="259"/>
      <c r="B3215" s="259"/>
      <c r="C3215" s="259"/>
      <c r="D3215" s="259"/>
      <c r="E3215" s="259"/>
      <c r="F3215" s="270"/>
      <c r="G3215" s="259"/>
      <c r="H3215" s="259"/>
      <c r="I3215" s="259"/>
      <c r="J3215" s="259"/>
    </row>
    <row r="3216" spans="1:10">
      <c r="A3216" s="259"/>
      <c r="B3216" s="259"/>
      <c r="C3216" s="259"/>
      <c r="D3216" s="259"/>
      <c r="E3216" s="259"/>
      <c r="F3216" s="270"/>
      <c r="G3216" s="259"/>
      <c r="H3216" s="259"/>
      <c r="I3216" s="259"/>
      <c r="J3216" s="259"/>
    </row>
    <row r="3217" spans="1:10">
      <c r="A3217" s="259"/>
      <c r="B3217" s="259"/>
      <c r="C3217" s="259"/>
      <c r="D3217" s="259"/>
      <c r="E3217" s="259"/>
      <c r="F3217" s="270"/>
      <c r="G3217" s="259"/>
      <c r="H3217" s="259"/>
      <c r="I3217" s="259"/>
      <c r="J3217" s="259"/>
    </row>
    <row r="3218" spans="1:10">
      <c r="A3218" s="259"/>
      <c r="B3218" s="259"/>
      <c r="C3218" s="259"/>
      <c r="D3218" s="259"/>
      <c r="E3218" s="259"/>
      <c r="F3218" s="270"/>
      <c r="G3218" s="259"/>
      <c r="H3218" s="259"/>
      <c r="I3218" s="259"/>
      <c r="J3218" s="259"/>
    </row>
    <row r="3219" spans="1:10">
      <c r="A3219" s="259"/>
      <c r="B3219" s="259"/>
      <c r="C3219" s="259"/>
      <c r="D3219" s="259"/>
      <c r="E3219" s="259"/>
      <c r="F3219" s="270"/>
      <c r="G3219" s="259"/>
      <c r="H3219" s="259"/>
      <c r="I3219" s="259"/>
      <c r="J3219" s="259"/>
    </row>
    <row r="3220" spans="1:10">
      <c r="A3220" s="259"/>
      <c r="B3220" s="259"/>
      <c r="C3220" s="259"/>
      <c r="D3220" s="259"/>
      <c r="E3220" s="259"/>
      <c r="F3220" s="270"/>
      <c r="G3220" s="259"/>
      <c r="H3220" s="259"/>
      <c r="I3220" s="259"/>
      <c r="J3220" s="259"/>
    </row>
    <row r="3221" spans="1:10">
      <c r="A3221" s="259"/>
      <c r="B3221" s="259"/>
      <c r="C3221" s="259"/>
      <c r="D3221" s="259"/>
      <c r="E3221" s="259"/>
      <c r="F3221" s="270"/>
      <c r="G3221" s="259"/>
      <c r="H3221" s="259"/>
      <c r="I3221" s="259"/>
      <c r="J3221" s="259"/>
    </row>
    <row r="3222" spans="1:10">
      <c r="A3222" s="259"/>
      <c r="B3222" s="259"/>
      <c r="C3222" s="259"/>
      <c r="D3222" s="259"/>
      <c r="E3222" s="259"/>
      <c r="F3222" s="270"/>
      <c r="G3222" s="259"/>
      <c r="H3222" s="259"/>
      <c r="I3222" s="259"/>
      <c r="J3222" s="259"/>
    </row>
    <row r="3223" spans="1:10">
      <c r="A3223" s="259"/>
      <c r="B3223" s="259"/>
      <c r="C3223" s="259"/>
      <c r="D3223" s="259"/>
      <c r="E3223" s="259"/>
      <c r="F3223" s="270"/>
      <c r="G3223" s="259"/>
      <c r="H3223" s="259"/>
      <c r="I3223" s="259"/>
      <c r="J3223" s="259"/>
    </row>
    <row r="3224" spans="1:10">
      <c r="A3224" s="259"/>
      <c r="B3224" s="259"/>
      <c r="C3224" s="259"/>
      <c r="D3224" s="259"/>
      <c r="E3224" s="259"/>
      <c r="F3224" s="270"/>
      <c r="G3224" s="259"/>
      <c r="H3224" s="259"/>
      <c r="I3224" s="259"/>
      <c r="J3224" s="259"/>
    </row>
    <row r="3225" spans="1:10">
      <c r="A3225" s="259"/>
      <c r="B3225" s="259"/>
      <c r="C3225" s="259"/>
      <c r="D3225" s="259"/>
      <c r="E3225" s="259"/>
      <c r="F3225" s="270"/>
      <c r="G3225" s="259"/>
      <c r="H3225" s="259"/>
      <c r="I3225" s="259"/>
      <c r="J3225" s="259"/>
    </row>
    <row r="3226" spans="1:10">
      <c r="A3226" s="259"/>
      <c r="B3226" s="259"/>
      <c r="C3226" s="259"/>
      <c r="D3226" s="259"/>
      <c r="E3226" s="259"/>
      <c r="F3226" s="270"/>
      <c r="G3226" s="259"/>
      <c r="H3226" s="259"/>
      <c r="I3226" s="259"/>
      <c r="J3226" s="259"/>
    </row>
    <row r="3227" spans="1:10">
      <c r="A3227" s="259"/>
      <c r="B3227" s="259"/>
      <c r="C3227" s="259"/>
      <c r="D3227" s="259"/>
      <c r="E3227" s="259"/>
      <c r="F3227" s="270"/>
      <c r="G3227" s="259"/>
      <c r="H3227" s="259"/>
      <c r="I3227" s="259"/>
      <c r="J3227" s="259"/>
    </row>
    <row r="3228" spans="1:10">
      <c r="A3228" s="259"/>
      <c r="B3228" s="259"/>
      <c r="C3228" s="259"/>
      <c r="D3228" s="259"/>
      <c r="E3228" s="259"/>
      <c r="F3228" s="270"/>
      <c r="G3228" s="259"/>
      <c r="H3228" s="259"/>
      <c r="I3228" s="259"/>
      <c r="J3228" s="259"/>
    </row>
    <row r="3229" spans="1:10">
      <c r="A3229" s="259"/>
      <c r="B3229" s="259"/>
      <c r="C3229" s="259"/>
      <c r="D3229" s="259"/>
      <c r="E3229" s="259"/>
      <c r="F3229" s="270"/>
      <c r="G3229" s="259"/>
      <c r="H3229" s="259"/>
      <c r="I3229" s="259"/>
      <c r="J3229" s="259"/>
    </row>
    <row r="3230" spans="1:10">
      <c r="A3230" s="259"/>
      <c r="B3230" s="259"/>
      <c r="C3230" s="259"/>
      <c r="D3230" s="259"/>
      <c r="E3230" s="259"/>
      <c r="F3230" s="270"/>
      <c r="G3230" s="259"/>
      <c r="H3230" s="259"/>
      <c r="I3230" s="259"/>
      <c r="J3230" s="259"/>
    </row>
    <row r="3231" spans="1:10">
      <c r="A3231" s="259"/>
      <c r="B3231" s="259"/>
      <c r="C3231" s="259"/>
      <c r="D3231" s="259"/>
      <c r="E3231" s="259"/>
      <c r="F3231" s="270"/>
      <c r="G3231" s="259"/>
      <c r="H3231" s="259"/>
      <c r="I3231" s="259"/>
      <c r="J3231" s="259"/>
    </row>
    <row r="3232" spans="1:10">
      <c r="A3232" s="259"/>
      <c r="B3232" s="259"/>
      <c r="C3232" s="259"/>
      <c r="D3232" s="259"/>
      <c r="E3232" s="259"/>
      <c r="F3232" s="270"/>
      <c r="G3232" s="259"/>
      <c r="H3232" s="259"/>
      <c r="I3232" s="259"/>
      <c r="J3232" s="259"/>
    </row>
    <row r="3233" spans="1:10">
      <c r="A3233" s="259"/>
      <c r="B3233" s="259"/>
      <c r="C3233" s="259"/>
      <c r="D3233" s="259"/>
      <c r="E3233" s="259"/>
      <c r="F3233" s="270"/>
      <c r="G3233" s="259"/>
      <c r="H3233" s="259"/>
      <c r="I3233" s="259"/>
      <c r="J3233" s="259"/>
    </row>
    <row r="3234" spans="1:10">
      <c r="A3234" s="259"/>
      <c r="B3234" s="259"/>
      <c r="C3234" s="259"/>
      <c r="D3234" s="259"/>
      <c r="E3234" s="259"/>
      <c r="F3234" s="270"/>
      <c r="G3234" s="259"/>
      <c r="H3234" s="259"/>
      <c r="I3234" s="259"/>
      <c r="J3234" s="259"/>
    </row>
    <row r="3235" spans="1:10">
      <c r="A3235" s="259"/>
      <c r="B3235" s="259"/>
      <c r="C3235" s="259"/>
      <c r="D3235" s="259"/>
      <c r="E3235" s="259"/>
      <c r="F3235" s="270"/>
      <c r="G3235" s="259"/>
      <c r="H3235" s="259"/>
      <c r="I3235" s="259"/>
      <c r="J3235" s="259"/>
    </row>
    <row r="3236" spans="1:10">
      <c r="A3236" s="259"/>
      <c r="B3236" s="259"/>
      <c r="C3236" s="259"/>
      <c r="D3236" s="259"/>
      <c r="E3236" s="259"/>
      <c r="F3236" s="270"/>
      <c r="G3236" s="259"/>
      <c r="H3236" s="259"/>
      <c r="I3236" s="259"/>
      <c r="J3236" s="259"/>
    </row>
    <row r="3237" spans="1:10">
      <c r="A3237" s="259"/>
      <c r="B3237" s="259"/>
      <c r="C3237" s="259"/>
      <c r="D3237" s="259"/>
      <c r="E3237" s="259"/>
      <c r="F3237" s="270"/>
      <c r="G3237" s="259"/>
      <c r="H3237" s="259"/>
      <c r="I3237" s="259"/>
      <c r="J3237" s="259"/>
    </row>
    <row r="3238" spans="1:10">
      <c r="A3238" s="259"/>
      <c r="B3238" s="259"/>
      <c r="C3238" s="259"/>
      <c r="D3238" s="259"/>
      <c r="E3238" s="259"/>
      <c r="F3238" s="270"/>
      <c r="G3238" s="259"/>
      <c r="H3238" s="259"/>
      <c r="I3238" s="259"/>
      <c r="J3238" s="259"/>
    </row>
    <row r="3239" spans="1:10">
      <c r="A3239" s="259"/>
      <c r="B3239" s="259"/>
      <c r="C3239" s="259"/>
      <c r="D3239" s="259"/>
      <c r="E3239" s="259"/>
      <c r="F3239" s="270"/>
      <c r="G3239" s="259"/>
      <c r="H3239" s="259"/>
      <c r="I3239" s="259"/>
      <c r="J3239" s="259"/>
    </row>
    <row r="3240" spans="1:10">
      <c r="A3240" s="259"/>
      <c r="B3240" s="259"/>
      <c r="C3240" s="259"/>
      <c r="D3240" s="259"/>
      <c r="E3240" s="259"/>
      <c r="F3240" s="270"/>
      <c r="G3240" s="259"/>
      <c r="H3240" s="259"/>
      <c r="I3240" s="259"/>
      <c r="J3240" s="259"/>
    </row>
    <row r="3241" spans="1:10">
      <c r="A3241" s="259"/>
      <c r="B3241" s="259"/>
      <c r="C3241" s="259"/>
      <c r="D3241" s="259"/>
      <c r="E3241" s="259"/>
      <c r="F3241" s="270"/>
      <c r="G3241" s="259"/>
      <c r="H3241" s="259"/>
      <c r="I3241" s="259"/>
      <c r="J3241" s="259"/>
    </row>
    <row r="3242" spans="1:10">
      <c r="A3242" s="259"/>
      <c r="B3242" s="259"/>
      <c r="C3242" s="259"/>
      <c r="D3242" s="259"/>
      <c r="E3242" s="259"/>
      <c r="F3242" s="270"/>
      <c r="G3242" s="259"/>
      <c r="H3242" s="259"/>
      <c r="I3242" s="259"/>
      <c r="J3242" s="259"/>
    </row>
    <row r="3243" spans="1:10">
      <c r="A3243" s="259"/>
      <c r="B3243" s="259"/>
      <c r="C3243" s="259"/>
      <c r="D3243" s="259"/>
      <c r="E3243" s="259"/>
      <c r="F3243" s="270"/>
      <c r="G3243" s="259"/>
      <c r="H3243" s="259"/>
      <c r="I3243" s="259"/>
      <c r="J3243" s="259"/>
    </row>
    <row r="3244" spans="1:10">
      <c r="A3244" s="259"/>
      <c r="B3244" s="259"/>
      <c r="C3244" s="259"/>
      <c r="D3244" s="259"/>
      <c r="E3244" s="259"/>
      <c r="F3244" s="270"/>
      <c r="G3244" s="259"/>
      <c r="H3244" s="259"/>
      <c r="I3244" s="259"/>
      <c r="J3244" s="259"/>
    </row>
    <row r="3245" spans="1:10">
      <c r="A3245" s="259"/>
      <c r="B3245" s="259"/>
      <c r="C3245" s="259"/>
      <c r="D3245" s="259"/>
      <c r="E3245" s="259"/>
      <c r="F3245" s="270"/>
      <c r="G3245" s="259"/>
      <c r="H3245" s="259"/>
      <c r="I3245" s="259"/>
      <c r="J3245" s="259"/>
    </row>
    <row r="3246" spans="1:10">
      <c r="A3246" s="259"/>
      <c r="B3246" s="259"/>
      <c r="C3246" s="259"/>
      <c r="D3246" s="259"/>
      <c r="E3246" s="259"/>
      <c r="F3246" s="270"/>
      <c r="G3246" s="259"/>
      <c r="H3246" s="259"/>
      <c r="I3246" s="259"/>
      <c r="J3246" s="259"/>
    </row>
    <row r="3247" spans="1:10">
      <c r="A3247" s="259"/>
      <c r="B3247" s="259"/>
      <c r="C3247" s="259"/>
      <c r="D3247" s="259"/>
      <c r="E3247" s="259"/>
      <c r="F3247" s="270"/>
      <c r="G3247" s="259"/>
      <c r="H3247" s="259"/>
      <c r="I3247" s="259"/>
      <c r="J3247" s="259"/>
    </row>
    <row r="3248" spans="1:10">
      <c r="A3248" s="259"/>
      <c r="B3248" s="259"/>
      <c r="C3248" s="259"/>
      <c r="D3248" s="259"/>
      <c r="E3248" s="259"/>
      <c r="F3248" s="270"/>
      <c r="G3248" s="259"/>
      <c r="H3248" s="259"/>
      <c r="I3248" s="259"/>
      <c r="J3248" s="259"/>
    </row>
    <row r="3249" spans="1:10">
      <c r="A3249" s="259"/>
      <c r="B3249" s="259"/>
      <c r="C3249" s="259"/>
      <c r="D3249" s="259"/>
      <c r="E3249" s="259"/>
      <c r="F3249" s="270"/>
      <c r="G3249" s="259"/>
      <c r="H3249" s="259"/>
      <c r="I3249" s="259"/>
      <c r="J3249" s="259"/>
    </row>
    <row r="3250" spans="1:10">
      <c r="A3250" s="259"/>
      <c r="B3250" s="259"/>
      <c r="C3250" s="259"/>
      <c r="D3250" s="259"/>
      <c r="E3250" s="259"/>
      <c r="F3250" s="270"/>
      <c r="G3250" s="259"/>
      <c r="H3250" s="259"/>
      <c r="I3250" s="259"/>
      <c r="J3250" s="259"/>
    </row>
    <row r="3251" spans="1:10">
      <c r="A3251" s="259"/>
      <c r="B3251" s="259"/>
      <c r="C3251" s="259"/>
      <c r="D3251" s="259"/>
      <c r="E3251" s="259"/>
      <c r="F3251" s="270"/>
      <c r="G3251" s="259"/>
      <c r="H3251" s="259"/>
      <c r="I3251" s="259"/>
      <c r="J3251" s="259"/>
    </row>
    <row r="3252" spans="1:10">
      <c r="A3252" s="259"/>
      <c r="B3252" s="259"/>
      <c r="C3252" s="259"/>
      <c r="D3252" s="259"/>
      <c r="E3252" s="259"/>
      <c r="F3252" s="270"/>
      <c r="G3252" s="259"/>
      <c r="H3252" s="259"/>
      <c r="I3252" s="259"/>
      <c r="J3252" s="259"/>
    </row>
    <row r="3253" spans="1:10">
      <c r="A3253" s="259"/>
      <c r="B3253" s="259"/>
      <c r="C3253" s="259"/>
      <c r="D3253" s="259"/>
      <c r="E3253" s="259"/>
      <c r="F3253" s="270"/>
      <c r="G3253" s="259"/>
      <c r="H3253" s="259"/>
      <c r="I3253" s="259"/>
      <c r="J3253" s="259"/>
    </row>
    <row r="3254" spans="1:10">
      <c r="A3254" s="259"/>
      <c r="B3254" s="259"/>
      <c r="C3254" s="259"/>
      <c r="D3254" s="259"/>
      <c r="E3254" s="259"/>
      <c r="F3254" s="270"/>
      <c r="G3254" s="259"/>
      <c r="H3254" s="259"/>
      <c r="I3254" s="259"/>
      <c r="J3254" s="259"/>
    </row>
    <row r="3255" spans="1:10">
      <c r="A3255" s="259"/>
      <c r="B3255" s="259"/>
      <c r="C3255" s="259"/>
      <c r="D3255" s="259"/>
      <c r="E3255" s="259"/>
      <c r="F3255" s="270"/>
      <c r="G3255" s="259"/>
      <c r="H3255" s="259"/>
      <c r="I3255" s="259"/>
      <c r="J3255" s="259"/>
    </row>
    <row r="3256" spans="1:10">
      <c r="A3256" s="259"/>
      <c r="B3256" s="259"/>
      <c r="C3256" s="259"/>
      <c r="D3256" s="259"/>
      <c r="E3256" s="259"/>
      <c r="F3256" s="270"/>
      <c r="G3256" s="259"/>
      <c r="H3256" s="259"/>
      <c r="I3256" s="259"/>
      <c r="J3256" s="259"/>
    </row>
    <row r="3257" spans="1:10">
      <c r="A3257" s="259"/>
      <c r="B3257" s="259"/>
      <c r="C3257" s="259"/>
      <c r="D3257" s="259"/>
      <c r="E3257" s="259"/>
      <c r="F3257" s="270"/>
      <c r="G3257" s="259"/>
      <c r="H3257" s="259"/>
      <c r="I3257" s="259"/>
      <c r="J3257" s="259"/>
    </row>
    <row r="3258" spans="1:10">
      <c r="A3258" s="259"/>
      <c r="B3258" s="259"/>
      <c r="C3258" s="259"/>
      <c r="D3258" s="259"/>
      <c r="E3258" s="259"/>
      <c r="F3258" s="270"/>
      <c r="G3258" s="259"/>
      <c r="H3258" s="259"/>
      <c r="I3258" s="259"/>
      <c r="J3258" s="259"/>
    </row>
    <row r="3259" spans="1:10">
      <c r="A3259" s="259"/>
      <c r="B3259" s="259"/>
      <c r="C3259" s="259"/>
      <c r="D3259" s="259"/>
      <c r="E3259" s="259"/>
      <c r="F3259" s="270"/>
      <c r="G3259" s="259"/>
      <c r="H3259" s="259"/>
      <c r="I3259" s="259"/>
      <c r="J3259" s="259"/>
    </row>
    <row r="3260" spans="1:10">
      <c r="A3260" s="259"/>
      <c r="B3260" s="259"/>
      <c r="C3260" s="259"/>
      <c r="D3260" s="259"/>
      <c r="E3260" s="259"/>
      <c r="F3260" s="270"/>
      <c r="G3260" s="259"/>
      <c r="H3260" s="259"/>
      <c r="I3260" s="259"/>
      <c r="J3260" s="259"/>
    </row>
    <row r="3261" spans="1:10">
      <c r="A3261" s="259"/>
      <c r="B3261" s="259"/>
      <c r="C3261" s="259"/>
      <c r="D3261" s="259"/>
      <c r="E3261" s="259"/>
      <c r="F3261" s="270"/>
      <c r="G3261" s="259"/>
      <c r="H3261" s="259"/>
      <c r="I3261" s="259"/>
      <c r="J3261" s="259"/>
    </row>
    <row r="3262" spans="1:10">
      <c r="A3262" s="259"/>
      <c r="B3262" s="259"/>
      <c r="C3262" s="259"/>
      <c r="D3262" s="259"/>
      <c r="E3262" s="259"/>
      <c r="F3262" s="270"/>
      <c r="G3262" s="259"/>
      <c r="H3262" s="259"/>
      <c r="I3262" s="259"/>
      <c r="J3262" s="259"/>
    </row>
    <row r="3263" spans="1:10">
      <c r="A3263" s="259"/>
      <c r="B3263" s="259"/>
      <c r="C3263" s="259"/>
      <c r="D3263" s="259"/>
      <c r="E3263" s="259"/>
      <c r="F3263" s="270"/>
      <c r="G3263" s="259"/>
      <c r="H3263" s="259"/>
      <c r="I3263" s="259"/>
      <c r="J3263" s="259"/>
    </row>
    <row r="3264" spans="1:10">
      <c r="A3264" s="259"/>
      <c r="B3264" s="259"/>
      <c r="C3264" s="259"/>
      <c r="D3264" s="259"/>
      <c r="E3264" s="259"/>
      <c r="F3264" s="270"/>
      <c r="G3264" s="259"/>
      <c r="H3264" s="259"/>
      <c r="I3264" s="259"/>
      <c r="J3264" s="259"/>
    </row>
    <row r="3265" spans="1:10">
      <c r="A3265" s="259"/>
      <c r="B3265" s="259"/>
      <c r="C3265" s="259"/>
      <c r="D3265" s="259"/>
      <c r="E3265" s="259"/>
      <c r="F3265" s="270"/>
      <c r="G3265" s="259"/>
      <c r="H3265" s="259"/>
      <c r="I3265" s="259"/>
      <c r="J3265" s="259"/>
    </row>
    <row r="3266" spans="1:10">
      <c r="A3266" s="259"/>
      <c r="B3266" s="259"/>
      <c r="C3266" s="259"/>
      <c r="D3266" s="259"/>
      <c r="E3266" s="259"/>
      <c r="F3266" s="270"/>
      <c r="G3266" s="259"/>
      <c r="H3266" s="259"/>
      <c r="I3266" s="259"/>
      <c r="J3266" s="259"/>
    </row>
    <row r="3267" spans="1:10">
      <c r="A3267" s="259"/>
      <c r="B3267" s="259"/>
      <c r="C3267" s="259"/>
      <c r="D3267" s="259"/>
      <c r="E3267" s="259"/>
      <c r="F3267" s="270"/>
      <c r="G3267" s="259"/>
      <c r="H3267" s="259"/>
      <c r="I3267" s="259"/>
      <c r="J3267" s="259"/>
    </row>
    <row r="3268" spans="1:10">
      <c r="A3268" s="259"/>
      <c r="B3268" s="259"/>
      <c r="C3268" s="259"/>
      <c r="D3268" s="259"/>
      <c r="E3268" s="259"/>
      <c r="F3268" s="270"/>
      <c r="G3268" s="259"/>
      <c r="H3268" s="259"/>
      <c r="I3268" s="259"/>
      <c r="J3268" s="259"/>
    </row>
    <row r="3269" spans="1:10">
      <c r="A3269" s="259"/>
      <c r="B3269" s="259"/>
      <c r="C3269" s="259"/>
      <c r="D3269" s="259"/>
      <c r="E3269" s="259"/>
      <c r="F3269" s="270"/>
      <c r="G3269" s="259"/>
      <c r="H3269" s="259"/>
      <c r="I3269" s="259"/>
      <c r="J3269" s="259"/>
    </row>
    <row r="3270" spans="1:10">
      <c r="A3270" s="259"/>
      <c r="B3270" s="259"/>
      <c r="C3270" s="259"/>
      <c r="D3270" s="259"/>
      <c r="E3270" s="259"/>
      <c r="F3270" s="270"/>
      <c r="G3270" s="259"/>
      <c r="H3270" s="259"/>
      <c r="I3270" s="259"/>
      <c r="J3270" s="259"/>
    </row>
    <row r="3271" spans="1:10">
      <c r="A3271" s="259"/>
      <c r="B3271" s="259"/>
      <c r="C3271" s="259"/>
      <c r="D3271" s="259"/>
      <c r="E3271" s="259"/>
      <c r="F3271" s="270"/>
      <c r="G3271" s="259"/>
      <c r="H3271" s="259"/>
      <c r="I3271" s="259"/>
      <c r="J3271" s="259"/>
    </row>
    <row r="3272" spans="1:10">
      <c r="A3272" s="259"/>
      <c r="B3272" s="259"/>
      <c r="C3272" s="259"/>
      <c r="D3272" s="259"/>
      <c r="E3272" s="259"/>
      <c r="F3272" s="270"/>
      <c r="G3272" s="259"/>
      <c r="H3272" s="259"/>
      <c r="I3272" s="259"/>
      <c r="J3272" s="259"/>
    </row>
    <row r="3273" spans="1:10">
      <c r="A3273" s="259"/>
      <c r="B3273" s="259"/>
      <c r="C3273" s="259"/>
      <c r="D3273" s="259"/>
      <c r="E3273" s="259"/>
      <c r="F3273" s="270"/>
      <c r="G3273" s="259"/>
      <c r="H3273" s="259"/>
      <c r="I3273" s="259"/>
      <c r="J3273" s="259"/>
    </row>
    <row r="3274" spans="1:10">
      <c r="A3274" s="259"/>
      <c r="B3274" s="259"/>
      <c r="C3274" s="259"/>
      <c r="D3274" s="259"/>
      <c r="E3274" s="259"/>
      <c r="F3274" s="270"/>
      <c r="G3274" s="259"/>
      <c r="H3274" s="259"/>
      <c r="I3274" s="259"/>
      <c r="J3274" s="259"/>
    </row>
    <row r="3275" spans="1:10">
      <c r="A3275" s="259"/>
      <c r="B3275" s="259"/>
      <c r="C3275" s="259"/>
      <c r="D3275" s="259"/>
      <c r="E3275" s="259"/>
      <c r="F3275" s="270"/>
      <c r="G3275" s="259"/>
      <c r="H3275" s="259"/>
      <c r="I3275" s="259"/>
      <c r="J3275" s="259"/>
    </row>
    <row r="3276" spans="1:10">
      <c r="A3276" s="259"/>
      <c r="B3276" s="259"/>
      <c r="C3276" s="259"/>
      <c r="D3276" s="259"/>
      <c r="E3276" s="259"/>
      <c r="F3276" s="270"/>
      <c r="G3276" s="259"/>
      <c r="H3276" s="259"/>
      <c r="I3276" s="259"/>
      <c r="J3276" s="259"/>
    </row>
    <row r="3277" spans="1:10">
      <c r="A3277" s="259"/>
      <c r="B3277" s="259"/>
      <c r="C3277" s="259"/>
      <c r="D3277" s="259"/>
      <c r="E3277" s="259"/>
      <c r="F3277" s="270"/>
      <c r="G3277" s="259"/>
      <c r="H3277" s="259"/>
      <c r="I3277" s="259"/>
      <c r="J3277" s="259"/>
    </row>
    <row r="3278" spans="1:10">
      <c r="A3278" s="259"/>
      <c r="B3278" s="259"/>
      <c r="C3278" s="259"/>
      <c r="D3278" s="259"/>
      <c r="E3278" s="259"/>
      <c r="F3278" s="270"/>
      <c r="G3278" s="259"/>
      <c r="H3278" s="259"/>
      <c r="I3278" s="259"/>
      <c r="J3278" s="259"/>
    </row>
    <row r="3279" spans="1:10">
      <c r="A3279" s="259"/>
      <c r="B3279" s="259"/>
      <c r="C3279" s="259"/>
      <c r="D3279" s="259"/>
      <c r="E3279" s="259"/>
      <c r="F3279" s="270"/>
      <c r="G3279" s="259"/>
      <c r="H3279" s="259"/>
      <c r="I3279" s="259"/>
      <c r="J3279" s="259"/>
    </row>
    <row r="3280" spans="1:10">
      <c r="A3280" s="259"/>
      <c r="B3280" s="259"/>
      <c r="C3280" s="259"/>
      <c r="D3280" s="259"/>
      <c r="E3280" s="259"/>
      <c r="F3280" s="270"/>
      <c r="G3280" s="259"/>
      <c r="H3280" s="259"/>
      <c r="I3280" s="259"/>
      <c r="J3280" s="259"/>
    </row>
    <row r="3281" spans="1:10">
      <c r="A3281" s="259"/>
      <c r="B3281" s="259"/>
      <c r="C3281" s="259"/>
      <c r="D3281" s="259"/>
      <c r="E3281" s="259"/>
      <c r="F3281" s="270"/>
      <c r="G3281" s="259"/>
      <c r="H3281" s="259"/>
      <c r="I3281" s="259"/>
      <c r="J3281" s="259"/>
    </row>
    <row r="3282" spans="1:10">
      <c r="A3282" s="259"/>
      <c r="B3282" s="259"/>
      <c r="C3282" s="259"/>
      <c r="D3282" s="259"/>
      <c r="E3282" s="259"/>
      <c r="F3282" s="270"/>
      <c r="G3282" s="259"/>
      <c r="H3282" s="259"/>
      <c r="I3282" s="259"/>
      <c r="J3282" s="259"/>
    </row>
    <row r="3283" spans="1:10">
      <c r="A3283" s="259"/>
      <c r="B3283" s="259"/>
      <c r="C3283" s="259"/>
      <c r="D3283" s="259"/>
      <c r="E3283" s="259"/>
      <c r="F3283" s="270"/>
      <c r="G3283" s="259"/>
      <c r="H3283" s="259"/>
      <c r="I3283" s="259"/>
      <c r="J3283" s="259"/>
    </row>
    <row r="3284" spans="1:10">
      <c r="A3284" s="259"/>
      <c r="B3284" s="259"/>
      <c r="C3284" s="259"/>
      <c r="D3284" s="259"/>
      <c r="E3284" s="259"/>
      <c r="F3284" s="270"/>
      <c r="G3284" s="259"/>
      <c r="H3284" s="259"/>
      <c r="I3284" s="259"/>
      <c r="J3284" s="259"/>
    </row>
    <row r="3285" spans="1:10">
      <c r="A3285" s="259"/>
      <c r="B3285" s="259"/>
      <c r="C3285" s="259"/>
      <c r="D3285" s="259"/>
      <c r="E3285" s="259"/>
      <c r="F3285" s="270"/>
      <c r="G3285" s="259"/>
      <c r="H3285" s="259"/>
      <c r="I3285" s="259"/>
      <c r="J3285" s="259"/>
    </row>
    <row r="3286" spans="1:10">
      <c r="A3286" s="259"/>
      <c r="B3286" s="259"/>
      <c r="C3286" s="259"/>
      <c r="D3286" s="259"/>
      <c r="E3286" s="259"/>
      <c r="F3286" s="270"/>
      <c r="G3286" s="259"/>
      <c r="H3286" s="259"/>
      <c r="I3286" s="259"/>
      <c r="J3286" s="259"/>
    </row>
    <row r="3287" spans="1:10">
      <c r="A3287" s="259"/>
      <c r="B3287" s="259"/>
      <c r="C3287" s="259"/>
      <c r="D3287" s="259"/>
      <c r="E3287" s="259"/>
      <c r="F3287" s="270"/>
      <c r="G3287" s="259"/>
      <c r="H3287" s="259"/>
      <c r="I3287" s="259"/>
      <c r="J3287" s="259"/>
    </row>
    <row r="3288" spans="1:10">
      <c r="A3288" s="259"/>
      <c r="B3288" s="259"/>
      <c r="C3288" s="259"/>
      <c r="D3288" s="259"/>
      <c r="E3288" s="259"/>
      <c r="F3288" s="270"/>
      <c r="G3288" s="259"/>
      <c r="H3288" s="259"/>
      <c r="I3288" s="259"/>
      <c r="J3288" s="259"/>
    </row>
    <row r="3289" spans="1:10">
      <c r="A3289" s="259"/>
      <c r="B3289" s="259"/>
      <c r="C3289" s="259"/>
      <c r="D3289" s="259"/>
      <c r="E3289" s="259"/>
      <c r="F3289" s="270"/>
      <c r="G3289" s="259"/>
      <c r="H3289" s="259"/>
      <c r="I3289" s="259"/>
      <c r="J3289" s="259"/>
    </row>
    <row r="3290" spans="1:10">
      <c r="A3290" s="259"/>
      <c r="B3290" s="259"/>
      <c r="C3290" s="259"/>
      <c r="D3290" s="259"/>
      <c r="E3290" s="259"/>
      <c r="F3290" s="270"/>
      <c r="G3290" s="259"/>
      <c r="H3290" s="259"/>
      <c r="I3290" s="259"/>
      <c r="J3290" s="259"/>
    </row>
    <row r="3291" spans="1:10">
      <c r="A3291" s="259"/>
      <c r="B3291" s="259"/>
      <c r="C3291" s="259"/>
      <c r="D3291" s="259"/>
      <c r="E3291" s="259"/>
      <c r="F3291" s="270"/>
      <c r="G3291" s="259"/>
      <c r="H3291" s="259"/>
      <c r="I3291" s="259"/>
      <c r="J3291" s="259"/>
    </row>
    <row r="3292" spans="1:10">
      <c r="A3292" s="259"/>
      <c r="B3292" s="259"/>
      <c r="C3292" s="259"/>
      <c r="D3292" s="259"/>
      <c r="E3292" s="259"/>
      <c r="F3292" s="270"/>
      <c r="G3292" s="259"/>
      <c r="H3292" s="259"/>
      <c r="I3292" s="259"/>
      <c r="J3292" s="259"/>
    </row>
    <row r="3293" spans="1:10">
      <c r="A3293" s="259"/>
      <c r="B3293" s="259"/>
      <c r="C3293" s="259"/>
      <c r="D3293" s="259"/>
      <c r="E3293" s="259"/>
      <c r="F3293" s="270"/>
      <c r="G3293" s="259"/>
      <c r="H3293" s="259"/>
      <c r="I3293" s="259"/>
      <c r="J3293" s="259"/>
    </row>
    <row r="3294" spans="1:10">
      <c r="A3294" s="259"/>
      <c r="B3294" s="259"/>
      <c r="C3294" s="259"/>
      <c r="D3294" s="259"/>
      <c r="E3294" s="259"/>
      <c r="F3294" s="270"/>
      <c r="G3294" s="259"/>
      <c r="H3294" s="259"/>
      <c r="I3294" s="259"/>
      <c r="J3294" s="259"/>
    </row>
    <row r="3295" spans="1:10">
      <c r="A3295" s="259"/>
      <c r="B3295" s="259"/>
      <c r="C3295" s="259"/>
      <c r="D3295" s="259"/>
      <c r="E3295" s="259"/>
      <c r="F3295" s="270"/>
      <c r="G3295" s="259"/>
      <c r="H3295" s="259"/>
      <c r="I3295" s="259"/>
      <c r="J3295" s="259"/>
    </row>
    <row r="3296" spans="1:10">
      <c r="A3296" s="259"/>
      <c r="B3296" s="259"/>
      <c r="C3296" s="259"/>
      <c r="D3296" s="259"/>
      <c r="E3296" s="259"/>
      <c r="F3296" s="270"/>
      <c r="G3296" s="259"/>
      <c r="H3296" s="259"/>
      <c r="I3296" s="259"/>
      <c r="J3296" s="259"/>
    </row>
    <row r="3297" spans="1:10">
      <c r="A3297" s="259"/>
      <c r="B3297" s="259"/>
      <c r="C3297" s="259"/>
      <c r="D3297" s="259"/>
      <c r="E3297" s="259"/>
      <c r="F3297" s="270"/>
      <c r="G3297" s="259"/>
      <c r="H3297" s="259"/>
      <c r="I3297" s="259"/>
      <c r="J3297" s="259"/>
    </row>
    <row r="3298" spans="1:10">
      <c r="A3298" s="259"/>
      <c r="B3298" s="259"/>
      <c r="C3298" s="259"/>
      <c r="D3298" s="259"/>
      <c r="E3298" s="259"/>
      <c r="F3298" s="270"/>
      <c r="G3298" s="259"/>
      <c r="H3298" s="259"/>
      <c r="I3298" s="259"/>
      <c r="J3298" s="259"/>
    </row>
    <row r="3299" spans="1:10">
      <c r="A3299" s="259"/>
      <c r="B3299" s="259"/>
      <c r="C3299" s="259"/>
      <c r="D3299" s="259"/>
      <c r="E3299" s="259"/>
      <c r="F3299" s="270"/>
      <c r="G3299" s="259"/>
      <c r="H3299" s="259"/>
      <c r="I3299" s="259"/>
      <c r="J3299" s="259"/>
    </row>
    <row r="3300" spans="1:10">
      <c r="A3300" s="259"/>
      <c r="B3300" s="259"/>
      <c r="C3300" s="259"/>
      <c r="D3300" s="259"/>
      <c r="E3300" s="259"/>
      <c r="F3300" s="270"/>
      <c r="G3300" s="259"/>
      <c r="H3300" s="259"/>
      <c r="I3300" s="259"/>
      <c r="J3300" s="259"/>
    </row>
    <row r="3301" spans="1:10">
      <c r="A3301" s="259"/>
      <c r="B3301" s="259"/>
      <c r="C3301" s="259"/>
      <c r="D3301" s="259"/>
      <c r="E3301" s="259"/>
      <c r="F3301" s="270"/>
      <c r="G3301" s="259"/>
      <c r="H3301" s="259"/>
      <c r="I3301" s="259"/>
      <c r="J3301" s="259"/>
    </row>
    <row r="3302" spans="1:10">
      <c r="A3302" s="259"/>
      <c r="B3302" s="259"/>
      <c r="C3302" s="259"/>
      <c r="D3302" s="259"/>
      <c r="E3302" s="259"/>
      <c r="F3302" s="270"/>
      <c r="G3302" s="259"/>
      <c r="H3302" s="259"/>
      <c r="I3302" s="259"/>
      <c r="J3302" s="259"/>
    </row>
    <row r="3303" spans="1:10">
      <c r="A3303" s="259"/>
      <c r="B3303" s="259"/>
      <c r="C3303" s="259"/>
      <c r="D3303" s="259"/>
      <c r="E3303" s="259"/>
      <c r="F3303" s="270"/>
      <c r="G3303" s="259"/>
      <c r="H3303" s="259"/>
      <c r="I3303" s="259"/>
      <c r="J3303" s="259"/>
    </row>
    <row r="3304" spans="1:10">
      <c r="A3304" s="259"/>
      <c r="B3304" s="259"/>
      <c r="C3304" s="259"/>
      <c r="D3304" s="259"/>
      <c r="E3304" s="259"/>
      <c r="F3304" s="270"/>
      <c r="G3304" s="259"/>
      <c r="H3304" s="259"/>
      <c r="I3304" s="259"/>
      <c r="J3304" s="259"/>
    </row>
    <row r="3305" spans="1:10">
      <c r="A3305" s="259"/>
      <c r="B3305" s="259"/>
      <c r="C3305" s="259"/>
      <c r="D3305" s="259"/>
      <c r="E3305" s="259"/>
      <c r="F3305" s="270"/>
      <c r="G3305" s="259"/>
      <c r="H3305" s="259"/>
      <c r="I3305" s="259"/>
      <c r="J3305" s="259"/>
    </row>
    <row r="3306" spans="1:10">
      <c r="A3306" s="259"/>
      <c r="B3306" s="259"/>
      <c r="C3306" s="259"/>
      <c r="D3306" s="259"/>
      <c r="E3306" s="259"/>
      <c r="F3306" s="270"/>
      <c r="G3306" s="259"/>
      <c r="H3306" s="259"/>
      <c r="I3306" s="259"/>
      <c r="J3306" s="259"/>
    </row>
    <row r="3307" spans="1:10">
      <c r="A3307" s="259"/>
      <c r="B3307" s="259"/>
      <c r="C3307" s="259"/>
      <c r="D3307" s="259"/>
      <c r="E3307" s="259"/>
      <c r="F3307" s="270"/>
      <c r="G3307" s="259"/>
      <c r="H3307" s="259"/>
      <c r="I3307" s="259"/>
      <c r="J3307" s="259"/>
    </row>
    <row r="3308" spans="1:10">
      <c r="A3308" s="259"/>
      <c r="B3308" s="259"/>
      <c r="C3308" s="259"/>
      <c r="D3308" s="259"/>
      <c r="E3308" s="259"/>
      <c r="F3308" s="270"/>
      <c r="G3308" s="259"/>
      <c r="H3308" s="259"/>
      <c r="I3308" s="259"/>
      <c r="J3308" s="259"/>
    </row>
    <row r="3309" spans="1:10">
      <c r="A3309" s="259"/>
      <c r="B3309" s="259"/>
      <c r="C3309" s="259"/>
      <c r="D3309" s="259"/>
      <c r="E3309" s="259"/>
      <c r="F3309" s="270"/>
      <c r="G3309" s="259"/>
      <c r="H3309" s="259"/>
      <c r="I3309" s="259"/>
      <c r="J3309" s="259"/>
    </row>
    <row r="3310" spans="1:10">
      <c r="A3310" s="259"/>
      <c r="B3310" s="259"/>
      <c r="C3310" s="259"/>
      <c r="D3310" s="259"/>
      <c r="E3310" s="259"/>
      <c r="F3310" s="270"/>
      <c r="G3310" s="259"/>
      <c r="H3310" s="259"/>
      <c r="I3310" s="259"/>
      <c r="J3310" s="259"/>
    </row>
    <row r="3311" spans="1:10">
      <c r="A3311" s="259"/>
      <c r="B3311" s="259"/>
      <c r="C3311" s="259"/>
      <c r="D3311" s="259"/>
      <c r="E3311" s="259"/>
      <c r="F3311" s="270"/>
      <c r="G3311" s="259"/>
      <c r="H3311" s="259"/>
      <c r="I3311" s="259"/>
      <c r="J3311" s="259"/>
    </row>
    <row r="3312" spans="1:10">
      <c r="A3312" s="259"/>
      <c r="B3312" s="259"/>
      <c r="C3312" s="259"/>
      <c r="D3312" s="259"/>
      <c r="E3312" s="259"/>
      <c r="F3312" s="270"/>
      <c r="G3312" s="259"/>
      <c r="H3312" s="259"/>
      <c r="I3312" s="259"/>
      <c r="J3312" s="259"/>
    </row>
    <row r="3313" spans="1:10">
      <c r="A3313" s="259"/>
      <c r="B3313" s="259"/>
      <c r="C3313" s="259"/>
      <c r="D3313" s="259"/>
      <c r="E3313" s="259"/>
      <c r="F3313" s="270"/>
      <c r="G3313" s="259"/>
      <c r="H3313" s="259"/>
      <c r="I3313" s="259"/>
      <c r="J3313" s="259"/>
    </row>
    <row r="3314" spans="1:10">
      <c r="A3314" s="259"/>
      <c r="B3314" s="259"/>
      <c r="C3314" s="259"/>
      <c r="D3314" s="259"/>
      <c r="E3314" s="259"/>
      <c r="F3314" s="270"/>
      <c r="G3314" s="259"/>
      <c r="H3314" s="259"/>
      <c r="I3314" s="259"/>
      <c r="J3314" s="259"/>
    </row>
    <row r="3315" spans="1:10">
      <c r="A3315" s="259"/>
      <c r="B3315" s="259"/>
      <c r="C3315" s="259"/>
      <c r="D3315" s="259"/>
      <c r="E3315" s="259"/>
      <c r="F3315" s="270"/>
      <c r="G3315" s="259"/>
      <c r="H3315" s="259"/>
      <c r="I3315" s="259"/>
      <c r="J3315" s="259"/>
    </row>
    <row r="3316" spans="1:10">
      <c r="A3316" s="259"/>
      <c r="B3316" s="259"/>
      <c r="C3316" s="259"/>
      <c r="D3316" s="259"/>
      <c r="E3316" s="259"/>
      <c r="F3316" s="270"/>
      <c r="G3316" s="259"/>
      <c r="H3316" s="259"/>
      <c r="I3316" s="259"/>
      <c r="J3316" s="259"/>
    </row>
    <row r="3317" spans="1:10">
      <c r="A3317" s="259"/>
      <c r="B3317" s="259"/>
      <c r="C3317" s="259"/>
      <c r="D3317" s="259"/>
      <c r="E3317" s="259"/>
      <c r="F3317" s="270"/>
      <c r="G3317" s="259"/>
      <c r="H3317" s="259"/>
      <c r="I3317" s="259"/>
      <c r="J3317" s="259"/>
    </row>
    <row r="3318" spans="1:10">
      <c r="A3318" s="259"/>
      <c r="B3318" s="259"/>
      <c r="C3318" s="259"/>
      <c r="D3318" s="259"/>
      <c r="E3318" s="259"/>
      <c r="F3318" s="270"/>
      <c r="G3318" s="259"/>
      <c r="H3318" s="259"/>
      <c r="I3318" s="259"/>
      <c r="J3318" s="259"/>
    </row>
    <row r="3319" spans="1:10">
      <c r="A3319" s="259"/>
      <c r="B3319" s="259"/>
      <c r="C3319" s="259"/>
      <c r="D3319" s="259"/>
      <c r="E3319" s="259"/>
      <c r="F3319" s="270"/>
      <c r="G3319" s="259"/>
      <c r="H3319" s="259"/>
      <c r="I3319" s="259"/>
      <c r="J3319" s="259"/>
    </row>
    <row r="3320" spans="1:10">
      <c r="A3320" s="259"/>
      <c r="B3320" s="259"/>
      <c r="C3320" s="259"/>
      <c r="D3320" s="259"/>
      <c r="E3320" s="259"/>
      <c r="F3320" s="270"/>
      <c r="G3320" s="259"/>
      <c r="H3320" s="259"/>
      <c r="I3320" s="259"/>
      <c r="J3320" s="259"/>
    </row>
    <row r="3321" spans="1:10">
      <c r="A3321" s="259"/>
      <c r="B3321" s="259"/>
      <c r="C3321" s="259"/>
      <c r="D3321" s="259"/>
      <c r="E3321" s="259"/>
      <c r="F3321" s="270"/>
      <c r="G3321" s="259"/>
      <c r="H3321" s="259"/>
      <c r="I3321" s="259"/>
      <c r="J3321" s="259"/>
    </row>
    <row r="3322" spans="1:10">
      <c r="A3322" s="259"/>
      <c r="B3322" s="259"/>
      <c r="C3322" s="259"/>
      <c r="D3322" s="259"/>
      <c r="E3322" s="259"/>
      <c r="F3322" s="270"/>
      <c r="G3322" s="259"/>
      <c r="H3322" s="259"/>
      <c r="I3322" s="259"/>
      <c r="J3322" s="259"/>
    </row>
    <row r="3323" spans="1:10">
      <c r="A3323" s="259"/>
      <c r="B3323" s="259"/>
      <c r="C3323" s="259"/>
      <c r="D3323" s="259"/>
      <c r="E3323" s="259"/>
      <c r="F3323" s="270"/>
      <c r="G3323" s="259"/>
      <c r="H3323" s="259"/>
      <c r="I3323" s="259"/>
      <c r="J3323" s="259"/>
    </row>
    <row r="3324" spans="1:10">
      <c r="A3324" s="259"/>
      <c r="B3324" s="259"/>
      <c r="C3324" s="259"/>
      <c r="D3324" s="259"/>
      <c r="E3324" s="259"/>
      <c r="F3324" s="270"/>
      <c r="G3324" s="259"/>
      <c r="H3324" s="259"/>
      <c r="I3324" s="259"/>
      <c r="J3324" s="259"/>
    </row>
    <row r="3325" spans="1:10">
      <c r="A3325" s="259"/>
      <c r="B3325" s="259"/>
      <c r="C3325" s="259"/>
      <c r="D3325" s="259"/>
      <c r="E3325" s="259"/>
      <c r="F3325" s="270"/>
      <c r="G3325" s="259"/>
      <c r="H3325" s="259"/>
      <c r="I3325" s="259"/>
      <c r="J3325" s="259"/>
    </row>
    <row r="3326" spans="1:10">
      <c r="A3326" s="259"/>
      <c r="B3326" s="259"/>
      <c r="C3326" s="259"/>
      <c r="D3326" s="259"/>
      <c r="E3326" s="259"/>
      <c r="F3326" s="270"/>
      <c r="G3326" s="259"/>
      <c r="H3326" s="259"/>
      <c r="I3326" s="259"/>
      <c r="J3326" s="259"/>
    </row>
    <row r="3327" spans="1:10">
      <c r="A3327" s="259"/>
      <c r="B3327" s="259"/>
      <c r="C3327" s="259"/>
      <c r="D3327" s="259"/>
      <c r="E3327" s="259"/>
      <c r="F3327" s="270"/>
      <c r="G3327" s="259"/>
      <c r="H3327" s="259"/>
      <c r="I3327" s="259"/>
      <c r="J3327" s="259"/>
    </row>
    <row r="3328" spans="1:10">
      <c r="A3328" s="259"/>
      <c r="B3328" s="259"/>
      <c r="C3328" s="259"/>
      <c r="D3328" s="259"/>
      <c r="E3328" s="259"/>
      <c r="F3328" s="270"/>
      <c r="G3328" s="259"/>
      <c r="H3328" s="259"/>
      <c r="I3328" s="259"/>
      <c r="J3328" s="259"/>
    </row>
    <row r="3329" spans="1:10">
      <c r="A3329" s="259"/>
      <c r="B3329" s="259"/>
      <c r="C3329" s="259"/>
      <c r="D3329" s="259"/>
      <c r="E3329" s="259"/>
      <c r="F3329" s="270"/>
      <c r="G3329" s="259"/>
      <c r="H3329" s="259"/>
      <c r="I3329" s="259"/>
      <c r="J3329" s="259"/>
    </row>
    <row r="3330" spans="1:10">
      <c r="A3330" s="259"/>
      <c r="B3330" s="259"/>
      <c r="C3330" s="259"/>
      <c r="D3330" s="259"/>
      <c r="E3330" s="259"/>
      <c r="F3330" s="270"/>
      <c r="G3330" s="259"/>
      <c r="H3330" s="259"/>
      <c r="I3330" s="259"/>
      <c r="J3330" s="259"/>
    </row>
    <row r="3331" spans="1:10">
      <c r="A3331" s="259"/>
      <c r="B3331" s="259"/>
      <c r="C3331" s="259"/>
      <c r="D3331" s="259"/>
      <c r="E3331" s="259"/>
      <c r="F3331" s="270"/>
      <c r="G3331" s="259"/>
      <c r="H3331" s="259"/>
      <c r="I3331" s="259"/>
      <c r="J3331" s="259"/>
    </row>
    <row r="3332" spans="1:10">
      <c r="A3332" s="259"/>
      <c r="B3332" s="259"/>
      <c r="C3332" s="259"/>
      <c r="D3332" s="259"/>
      <c r="E3332" s="259"/>
      <c r="F3332" s="270"/>
      <c r="G3332" s="259"/>
      <c r="H3332" s="259"/>
      <c r="I3332" s="259"/>
      <c r="J3332" s="259"/>
    </row>
    <row r="3333" spans="1:10">
      <c r="A3333" s="259"/>
      <c r="B3333" s="259"/>
      <c r="C3333" s="259"/>
      <c r="D3333" s="259"/>
      <c r="E3333" s="259"/>
      <c r="F3333" s="270"/>
      <c r="G3333" s="259"/>
      <c r="H3333" s="259"/>
      <c r="I3333" s="259"/>
      <c r="J3333" s="259"/>
    </row>
    <row r="3334" spans="1:10">
      <c r="A3334" s="259"/>
      <c r="B3334" s="259"/>
      <c r="C3334" s="259"/>
      <c r="D3334" s="259"/>
      <c r="E3334" s="259"/>
      <c r="F3334" s="270"/>
      <c r="G3334" s="259"/>
      <c r="H3334" s="259"/>
      <c r="I3334" s="259"/>
      <c r="J3334" s="259"/>
    </row>
    <row r="3335" spans="1:10">
      <c r="A3335" s="259"/>
      <c r="B3335" s="259"/>
      <c r="C3335" s="259"/>
      <c r="D3335" s="259"/>
      <c r="E3335" s="259"/>
      <c r="F3335" s="270"/>
      <c r="G3335" s="259"/>
      <c r="H3335" s="259"/>
      <c r="I3335" s="259"/>
      <c r="J3335" s="259"/>
    </row>
    <row r="3336" spans="1:10">
      <c r="A3336" s="259"/>
      <c r="B3336" s="259"/>
      <c r="C3336" s="259"/>
      <c r="D3336" s="259"/>
      <c r="E3336" s="259"/>
      <c r="F3336" s="270"/>
      <c r="G3336" s="259"/>
      <c r="H3336" s="259"/>
      <c r="I3336" s="259"/>
      <c r="J3336" s="259"/>
    </row>
    <row r="3337" spans="1:10">
      <c r="A3337" s="259"/>
      <c r="B3337" s="259"/>
      <c r="C3337" s="259"/>
      <c r="D3337" s="259"/>
      <c r="E3337" s="259"/>
      <c r="F3337" s="270"/>
      <c r="G3337" s="259"/>
      <c r="H3337" s="259"/>
      <c r="I3337" s="259"/>
      <c r="J3337" s="259"/>
    </row>
    <row r="3338" spans="1:10">
      <c r="A3338" s="259"/>
      <c r="B3338" s="259"/>
      <c r="C3338" s="259"/>
      <c r="D3338" s="259"/>
      <c r="E3338" s="259"/>
      <c r="F3338" s="270"/>
      <c r="G3338" s="259"/>
      <c r="H3338" s="259"/>
      <c r="I3338" s="259"/>
      <c r="J3338" s="259"/>
    </row>
    <row r="3339" spans="1:10">
      <c r="A3339" s="259"/>
      <c r="B3339" s="259"/>
      <c r="C3339" s="259"/>
      <c r="D3339" s="259"/>
      <c r="E3339" s="259"/>
      <c r="F3339" s="270"/>
      <c r="G3339" s="259"/>
      <c r="H3339" s="259"/>
      <c r="I3339" s="259"/>
      <c r="J3339" s="259"/>
    </row>
    <row r="3340" spans="1:10">
      <c r="A3340" s="259"/>
      <c r="B3340" s="259"/>
      <c r="C3340" s="259"/>
      <c r="D3340" s="259"/>
      <c r="E3340" s="259"/>
      <c r="F3340" s="270"/>
      <c r="G3340" s="259"/>
      <c r="H3340" s="259"/>
      <c r="I3340" s="259"/>
      <c r="J3340" s="259"/>
    </row>
    <row r="3341" spans="1:10">
      <c r="A3341" s="259"/>
      <c r="B3341" s="259"/>
      <c r="C3341" s="259"/>
      <c r="D3341" s="259"/>
      <c r="E3341" s="259"/>
      <c r="F3341" s="270"/>
      <c r="G3341" s="259"/>
      <c r="H3341" s="259"/>
      <c r="I3341" s="259"/>
      <c r="J3341" s="259"/>
    </row>
    <row r="3342" spans="1:10">
      <c r="A3342" s="259"/>
      <c r="B3342" s="259"/>
      <c r="C3342" s="259"/>
      <c r="D3342" s="259"/>
      <c r="E3342" s="259"/>
      <c r="F3342" s="270"/>
      <c r="G3342" s="259"/>
      <c r="H3342" s="259"/>
      <c r="I3342" s="259"/>
      <c r="J3342" s="259"/>
    </row>
    <row r="3343" spans="1:10">
      <c r="A3343" s="259"/>
      <c r="B3343" s="259"/>
      <c r="C3343" s="259"/>
      <c r="D3343" s="259"/>
      <c r="E3343" s="259"/>
      <c r="F3343" s="270"/>
      <c r="G3343" s="259"/>
      <c r="H3343" s="259"/>
      <c r="I3343" s="259"/>
      <c r="J3343" s="259"/>
    </row>
    <row r="3344" spans="1:10">
      <c r="A3344" s="259"/>
      <c r="B3344" s="259"/>
      <c r="C3344" s="259"/>
      <c r="D3344" s="259"/>
      <c r="E3344" s="259"/>
      <c r="F3344" s="270"/>
      <c r="G3344" s="259"/>
      <c r="H3344" s="259"/>
      <c r="I3344" s="259"/>
      <c r="J3344" s="259"/>
    </row>
    <row r="3345" spans="1:10">
      <c r="A3345" s="259"/>
      <c r="B3345" s="259"/>
      <c r="C3345" s="259"/>
      <c r="D3345" s="259"/>
      <c r="E3345" s="259"/>
      <c r="F3345" s="270"/>
      <c r="G3345" s="259"/>
      <c r="H3345" s="259"/>
      <c r="I3345" s="259"/>
      <c r="J3345" s="259"/>
    </row>
    <row r="3346" spans="1:10">
      <c r="A3346" s="259"/>
      <c r="B3346" s="259"/>
      <c r="C3346" s="259"/>
      <c r="D3346" s="259"/>
      <c r="E3346" s="259"/>
      <c r="F3346" s="270"/>
      <c r="G3346" s="259"/>
      <c r="H3346" s="259"/>
      <c r="I3346" s="259"/>
      <c r="J3346" s="259"/>
    </row>
    <row r="3347" spans="1:10">
      <c r="A3347" s="259"/>
      <c r="B3347" s="259"/>
      <c r="C3347" s="259"/>
      <c r="D3347" s="259"/>
      <c r="E3347" s="259"/>
      <c r="F3347" s="270"/>
      <c r="G3347" s="259"/>
      <c r="H3347" s="259"/>
      <c r="I3347" s="259"/>
      <c r="J3347" s="259"/>
    </row>
    <row r="3348" spans="1:10">
      <c r="A3348" s="259"/>
      <c r="B3348" s="259"/>
      <c r="C3348" s="259"/>
      <c r="D3348" s="259"/>
      <c r="E3348" s="259"/>
      <c r="F3348" s="270"/>
      <c r="G3348" s="259"/>
      <c r="H3348" s="259"/>
      <c r="I3348" s="259"/>
      <c r="J3348" s="259"/>
    </row>
    <row r="3349" spans="1:10">
      <c r="A3349" s="259"/>
      <c r="B3349" s="259"/>
      <c r="C3349" s="259"/>
      <c r="D3349" s="259"/>
      <c r="E3349" s="259"/>
      <c r="F3349" s="270"/>
      <c r="G3349" s="259"/>
      <c r="H3349" s="259"/>
      <c r="I3349" s="259"/>
      <c r="J3349" s="259"/>
    </row>
    <row r="3350" spans="1:10">
      <c r="A3350" s="259"/>
      <c r="B3350" s="259"/>
      <c r="C3350" s="259"/>
      <c r="D3350" s="259"/>
      <c r="E3350" s="259"/>
      <c r="F3350" s="270"/>
      <c r="G3350" s="259"/>
      <c r="H3350" s="259"/>
      <c r="I3350" s="259"/>
      <c r="J3350" s="259"/>
    </row>
    <row r="3351" spans="1:10">
      <c r="A3351" s="259"/>
      <c r="B3351" s="259"/>
      <c r="C3351" s="259"/>
      <c r="D3351" s="259"/>
      <c r="E3351" s="259"/>
      <c r="F3351" s="270"/>
      <c r="G3351" s="259"/>
      <c r="H3351" s="259"/>
      <c r="I3351" s="259"/>
      <c r="J3351" s="259"/>
    </row>
    <row r="3352" spans="1:10">
      <c r="A3352" s="259"/>
      <c r="B3352" s="259"/>
      <c r="C3352" s="259"/>
      <c r="D3352" s="259"/>
      <c r="E3352" s="259"/>
      <c r="F3352" s="270"/>
      <c r="G3352" s="259"/>
      <c r="H3352" s="259"/>
      <c r="I3352" s="259"/>
      <c r="J3352" s="259"/>
    </row>
    <row r="3353" spans="1:10">
      <c r="A3353" s="259"/>
      <c r="B3353" s="259"/>
      <c r="C3353" s="259"/>
      <c r="D3353" s="259"/>
      <c r="E3353" s="259"/>
      <c r="F3353" s="270"/>
      <c r="G3353" s="259"/>
      <c r="H3353" s="259"/>
      <c r="I3353" s="259"/>
      <c r="J3353" s="259"/>
    </row>
    <row r="3354" spans="1:10">
      <c r="A3354" s="259"/>
      <c r="B3354" s="259"/>
      <c r="C3354" s="259"/>
      <c r="D3354" s="259"/>
      <c r="E3354" s="259"/>
      <c r="F3354" s="270"/>
      <c r="G3354" s="259"/>
      <c r="H3354" s="259"/>
      <c r="I3354" s="259"/>
      <c r="J3354" s="259"/>
    </row>
    <row r="3355" spans="1:10">
      <c r="A3355" s="259"/>
      <c r="B3355" s="259"/>
      <c r="C3355" s="259"/>
      <c r="D3355" s="259"/>
      <c r="E3355" s="259"/>
      <c r="F3355" s="270"/>
      <c r="G3355" s="259"/>
      <c r="H3355" s="259"/>
      <c r="I3355" s="259"/>
      <c r="J3355" s="259"/>
    </row>
    <row r="3356" spans="1:10">
      <c r="A3356" s="259"/>
      <c r="B3356" s="259"/>
      <c r="C3356" s="259"/>
      <c r="D3356" s="259"/>
      <c r="E3356" s="259"/>
      <c r="F3356" s="270"/>
      <c r="G3356" s="259"/>
      <c r="H3356" s="259"/>
      <c r="I3356" s="259"/>
      <c r="J3356" s="259"/>
    </row>
    <row r="3357" spans="1:10">
      <c r="A3357" s="259"/>
      <c r="B3357" s="259"/>
      <c r="C3357" s="259"/>
      <c r="D3357" s="259"/>
      <c r="E3357" s="259"/>
      <c r="F3357" s="270"/>
      <c r="G3357" s="259"/>
      <c r="H3357" s="259"/>
      <c r="I3357" s="259"/>
      <c r="J3357" s="259"/>
    </row>
    <row r="3358" spans="1:10">
      <c r="A3358" s="259"/>
      <c r="B3358" s="259"/>
      <c r="C3358" s="259"/>
      <c r="D3358" s="259"/>
      <c r="E3358" s="259"/>
      <c r="F3358" s="270"/>
      <c r="G3358" s="259"/>
      <c r="H3358" s="259"/>
      <c r="I3358" s="259"/>
      <c r="J3358" s="259"/>
    </row>
    <row r="3359" spans="1:10">
      <c r="A3359" s="259"/>
      <c r="B3359" s="259"/>
      <c r="C3359" s="259"/>
      <c r="D3359" s="259"/>
      <c r="E3359" s="259"/>
      <c r="F3359" s="270"/>
      <c r="G3359" s="259"/>
      <c r="H3359" s="259"/>
      <c r="I3359" s="259"/>
      <c r="J3359" s="259"/>
    </row>
    <row r="3360" spans="1:10">
      <c r="A3360" s="259"/>
      <c r="B3360" s="259"/>
      <c r="C3360" s="259"/>
      <c r="D3360" s="259"/>
      <c r="E3360" s="259"/>
      <c r="F3360" s="270"/>
      <c r="G3360" s="259"/>
      <c r="H3360" s="259"/>
      <c r="I3360" s="259"/>
      <c r="J3360" s="259"/>
    </row>
    <row r="3361" spans="1:10">
      <c r="A3361" s="259"/>
      <c r="B3361" s="259"/>
      <c r="C3361" s="259"/>
      <c r="D3361" s="259"/>
      <c r="E3361" s="259"/>
      <c r="F3361" s="270"/>
      <c r="G3361" s="259"/>
      <c r="H3361" s="259"/>
      <c r="I3361" s="259"/>
      <c r="J3361" s="259"/>
    </row>
    <row r="3362" spans="1:10">
      <c r="A3362" s="259"/>
      <c r="B3362" s="259"/>
      <c r="C3362" s="259"/>
      <c r="D3362" s="259"/>
      <c r="E3362" s="259"/>
      <c r="F3362" s="270"/>
      <c r="G3362" s="259"/>
      <c r="H3362" s="259"/>
      <c r="I3362" s="259"/>
      <c r="J3362" s="259"/>
    </row>
    <row r="3363" spans="1:10">
      <c r="A3363" s="259"/>
      <c r="B3363" s="259"/>
      <c r="C3363" s="259"/>
      <c r="D3363" s="259"/>
      <c r="E3363" s="259"/>
      <c r="F3363" s="270"/>
      <c r="G3363" s="259"/>
      <c r="H3363" s="259"/>
      <c r="I3363" s="259"/>
      <c r="J3363" s="259"/>
    </row>
    <row r="3364" spans="1:10">
      <c r="A3364" s="259"/>
      <c r="B3364" s="259"/>
      <c r="C3364" s="259"/>
      <c r="D3364" s="259"/>
      <c r="E3364" s="259"/>
      <c r="F3364" s="270"/>
      <c r="G3364" s="259"/>
      <c r="H3364" s="259"/>
      <c r="I3364" s="259"/>
      <c r="J3364" s="259"/>
    </row>
    <row r="3365" spans="1:10">
      <c r="A3365" s="259"/>
      <c r="B3365" s="259"/>
      <c r="C3365" s="259"/>
      <c r="D3365" s="259"/>
      <c r="E3365" s="259"/>
      <c r="F3365" s="270"/>
      <c r="G3365" s="259"/>
      <c r="H3365" s="259"/>
      <c r="I3365" s="259"/>
      <c r="J3365" s="259"/>
    </row>
    <row r="3366" spans="1:10">
      <c r="A3366" s="259"/>
      <c r="B3366" s="259"/>
      <c r="C3366" s="259"/>
      <c r="D3366" s="259"/>
      <c r="E3366" s="259"/>
      <c r="F3366" s="270"/>
      <c r="G3366" s="259"/>
      <c r="H3366" s="259"/>
      <c r="I3366" s="259"/>
      <c r="J3366" s="259"/>
    </row>
    <row r="3367" spans="1:10">
      <c r="A3367" s="259"/>
      <c r="B3367" s="259"/>
      <c r="C3367" s="259"/>
      <c r="D3367" s="259"/>
      <c r="E3367" s="259"/>
      <c r="F3367" s="270"/>
      <c r="G3367" s="259"/>
      <c r="H3367" s="259"/>
      <c r="I3367" s="259"/>
      <c r="J3367" s="259"/>
    </row>
    <row r="3368" spans="1:10">
      <c r="A3368" s="259"/>
      <c r="B3368" s="259"/>
      <c r="C3368" s="259"/>
      <c r="D3368" s="259"/>
      <c r="E3368" s="259"/>
      <c r="F3368" s="270"/>
      <c r="G3368" s="259"/>
      <c r="H3368" s="259"/>
      <c r="I3368" s="259"/>
      <c r="J3368" s="259"/>
    </row>
    <row r="3369" spans="1:10">
      <c r="A3369" s="259"/>
      <c r="B3369" s="259"/>
      <c r="C3369" s="259"/>
      <c r="D3369" s="259"/>
      <c r="E3369" s="259"/>
      <c r="F3369" s="270"/>
      <c r="G3369" s="259"/>
      <c r="H3369" s="259"/>
      <c r="I3369" s="259"/>
      <c r="J3369" s="259"/>
    </row>
    <row r="3370" spans="1:10">
      <c r="A3370" s="259"/>
      <c r="B3370" s="259"/>
      <c r="C3370" s="259"/>
      <c r="D3370" s="259"/>
      <c r="E3370" s="259"/>
      <c r="F3370" s="270"/>
      <c r="G3370" s="259"/>
      <c r="H3370" s="259"/>
      <c r="I3370" s="259"/>
      <c r="J3370" s="259"/>
    </row>
    <row r="3371" spans="1:10">
      <c r="A3371" s="259"/>
      <c r="B3371" s="259"/>
      <c r="C3371" s="259"/>
      <c r="D3371" s="259"/>
      <c r="E3371" s="259"/>
      <c r="F3371" s="270"/>
      <c r="G3371" s="259"/>
      <c r="H3371" s="259"/>
      <c r="I3371" s="259"/>
      <c r="J3371" s="259"/>
    </row>
    <row r="3372" spans="1:10">
      <c r="A3372" s="259"/>
      <c r="B3372" s="259"/>
      <c r="C3372" s="259"/>
      <c r="D3372" s="259"/>
      <c r="E3372" s="259"/>
      <c r="F3372" s="270"/>
      <c r="G3372" s="259"/>
      <c r="H3372" s="259"/>
      <c r="I3372" s="259"/>
      <c r="J3372" s="259"/>
    </row>
    <row r="3373" spans="1:10">
      <c r="A3373" s="259"/>
      <c r="B3373" s="259"/>
      <c r="C3373" s="259"/>
      <c r="D3373" s="259"/>
      <c r="E3373" s="259"/>
      <c r="F3373" s="270"/>
      <c r="G3373" s="259"/>
      <c r="H3373" s="259"/>
      <c r="I3373" s="259"/>
      <c r="J3373" s="259"/>
    </row>
    <row r="3374" spans="1:10">
      <c r="A3374" s="259"/>
      <c r="B3374" s="259"/>
      <c r="C3374" s="259"/>
      <c r="D3374" s="259"/>
      <c r="E3374" s="259"/>
      <c r="F3374" s="270"/>
      <c r="G3374" s="259"/>
      <c r="H3374" s="259"/>
      <c r="I3374" s="259"/>
      <c r="J3374" s="259"/>
    </row>
    <row r="3375" spans="1:10">
      <c r="A3375" s="259"/>
      <c r="B3375" s="259"/>
      <c r="C3375" s="259"/>
      <c r="D3375" s="259"/>
      <c r="E3375" s="259"/>
      <c r="F3375" s="270"/>
      <c r="G3375" s="259"/>
      <c r="H3375" s="259"/>
      <c r="I3375" s="259"/>
      <c r="J3375" s="259"/>
    </row>
    <row r="3376" spans="1:10">
      <c r="A3376" s="259"/>
      <c r="B3376" s="259"/>
      <c r="C3376" s="259"/>
      <c r="D3376" s="259"/>
      <c r="E3376" s="259"/>
      <c r="F3376" s="270"/>
      <c r="G3376" s="259"/>
      <c r="H3376" s="259"/>
      <c r="I3376" s="259"/>
      <c r="J3376" s="259"/>
    </row>
    <row r="3377" spans="1:10">
      <c r="A3377" s="259"/>
      <c r="B3377" s="259"/>
      <c r="C3377" s="259"/>
      <c r="D3377" s="259"/>
      <c r="E3377" s="259"/>
      <c r="F3377" s="270"/>
      <c r="G3377" s="259"/>
      <c r="H3377" s="259"/>
      <c r="I3377" s="259"/>
      <c r="J3377" s="259"/>
    </row>
    <row r="3378" spans="1:10">
      <c r="A3378" s="259"/>
      <c r="B3378" s="259"/>
      <c r="C3378" s="259"/>
      <c r="D3378" s="259"/>
      <c r="E3378" s="259"/>
      <c r="F3378" s="270"/>
      <c r="G3378" s="259"/>
      <c r="H3378" s="259"/>
      <c r="I3378" s="259"/>
      <c r="J3378" s="259"/>
    </row>
    <row r="3379" spans="1:10">
      <c r="A3379" s="259"/>
      <c r="B3379" s="259"/>
      <c r="C3379" s="259"/>
      <c r="D3379" s="259"/>
      <c r="E3379" s="259"/>
      <c r="F3379" s="270"/>
      <c r="G3379" s="259"/>
      <c r="H3379" s="259"/>
      <c r="I3379" s="259"/>
      <c r="J3379" s="259"/>
    </row>
    <row r="3380" spans="1:10">
      <c r="A3380" s="259"/>
      <c r="B3380" s="259"/>
      <c r="C3380" s="259"/>
      <c r="D3380" s="259"/>
      <c r="E3380" s="259"/>
      <c r="F3380" s="270"/>
      <c r="G3380" s="259"/>
      <c r="H3380" s="259"/>
      <c r="I3380" s="259"/>
      <c r="J3380" s="259"/>
    </row>
    <row r="3381" spans="1:10">
      <c r="A3381" s="259"/>
      <c r="B3381" s="259"/>
      <c r="C3381" s="259"/>
      <c r="D3381" s="259"/>
      <c r="E3381" s="259"/>
      <c r="F3381" s="270"/>
      <c r="G3381" s="259"/>
      <c r="H3381" s="259"/>
      <c r="I3381" s="259"/>
      <c r="J3381" s="259"/>
    </row>
    <row r="3382" spans="1:10">
      <c r="A3382" s="259"/>
      <c r="B3382" s="259"/>
      <c r="C3382" s="259"/>
      <c r="D3382" s="259"/>
      <c r="E3382" s="259"/>
      <c r="F3382" s="270"/>
      <c r="G3382" s="259"/>
      <c r="H3382" s="259"/>
      <c r="I3382" s="259"/>
      <c r="J3382" s="259"/>
    </row>
    <row r="3383" spans="1:10">
      <c r="A3383" s="259"/>
      <c r="B3383" s="259"/>
      <c r="C3383" s="259"/>
      <c r="D3383" s="259"/>
      <c r="E3383" s="259"/>
      <c r="F3383" s="270"/>
      <c r="G3383" s="259"/>
      <c r="H3383" s="259"/>
      <c r="I3383" s="259"/>
      <c r="J3383" s="259"/>
    </row>
    <row r="3384" spans="1:10">
      <c r="A3384" s="259"/>
      <c r="B3384" s="259"/>
      <c r="C3384" s="259"/>
      <c r="D3384" s="259"/>
      <c r="E3384" s="259"/>
      <c r="F3384" s="270"/>
      <c r="G3384" s="259"/>
      <c r="H3384" s="259"/>
      <c r="I3384" s="259"/>
      <c r="J3384" s="259"/>
    </row>
    <row r="3385" spans="1:10">
      <c r="A3385" s="259"/>
      <c r="B3385" s="259"/>
      <c r="C3385" s="259"/>
      <c r="D3385" s="259"/>
      <c r="E3385" s="259"/>
      <c r="F3385" s="270"/>
      <c r="G3385" s="259"/>
      <c r="H3385" s="259"/>
      <c r="I3385" s="259"/>
      <c r="J3385" s="259"/>
    </row>
    <row r="3386" spans="1:10">
      <c r="A3386" s="259"/>
      <c r="B3386" s="259"/>
      <c r="C3386" s="259"/>
      <c r="D3386" s="259"/>
      <c r="E3386" s="259"/>
      <c r="F3386" s="270"/>
      <c r="G3386" s="259"/>
      <c r="H3386" s="259"/>
      <c r="I3386" s="259"/>
      <c r="J3386" s="259"/>
    </row>
    <row r="3387" spans="1:10">
      <c r="A3387" s="259"/>
      <c r="B3387" s="259"/>
      <c r="C3387" s="259"/>
      <c r="D3387" s="259"/>
      <c r="E3387" s="259"/>
      <c r="F3387" s="270"/>
      <c r="G3387" s="259"/>
      <c r="H3387" s="259"/>
      <c r="I3387" s="259"/>
      <c r="J3387" s="259"/>
    </row>
    <row r="3388" spans="1:10">
      <c r="A3388" s="259"/>
      <c r="B3388" s="259"/>
      <c r="C3388" s="259"/>
      <c r="D3388" s="259"/>
      <c r="E3388" s="259"/>
      <c r="F3388" s="270"/>
      <c r="G3388" s="259"/>
      <c r="H3388" s="259"/>
      <c r="I3388" s="259"/>
      <c r="J3388" s="259"/>
    </row>
    <row r="3389" spans="1:10">
      <c r="A3389" s="259"/>
      <c r="B3389" s="259"/>
      <c r="C3389" s="259"/>
      <c r="D3389" s="259"/>
      <c r="E3389" s="259"/>
      <c r="F3389" s="270"/>
      <c r="G3389" s="259"/>
      <c r="H3389" s="259"/>
      <c r="I3389" s="259"/>
      <c r="J3389" s="259"/>
    </row>
    <row r="3390" spans="1:10">
      <c r="A3390" s="259"/>
      <c r="B3390" s="259"/>
      <c r="C3390" s="259"/>
      <c r="D3390" s="259"/>
      <c r="E3390" s="259"/>
      <c r="F3390" s="270"/>
      <c r="G3390" s="259"/>
      <c r="H3390" s="259"/>
      <c r="I3390" s="259"/>
      <c r="J3390" s="259"/>
    </row>
    <row r="3391" spans="1:10">
      <c r="A3391" s="259"/>
      <c r="B3391" s="259"/>
      <c r="C3391" s="259"/>
      <c r="D3391" s="259"/>
      <c r="E3391" s="259"/>
      <c r="F3391" s="270"/>
      <c r="G3391" s="259"/>
      <c r="H3391" s="259"/>
      <c r="I3391" s="259"/>
      <c r="J3391" s="259"/>
    </row>
    <row r="3392" spans="1:10">
      <c r="A3392" s="259"/>
      <c r="B3392" s="259"/>
      <c r="C3392" s="259"/>
      <c r="D3392" s="259"/>
      <c r="E3392" s="259"/>
      <c r="F3392" s="270"/>
      <c r="G3392" s="259"/>
      <c r="H3392" s="259"/>
      <c r="I3392" s="259"/>
      <c r="J3392" s="259"/>
    </row>
    <row r="3393" spans="1:10">
      <c r="A3393" s="259"/>
      <c r="B3393" s="259"/>
      <c r="C3393" s="259"/>
      <c r="D3393" s="259"/>
      <c r="E3393" s="259"/>
      <c r="F3393" s="270"/>
      <c r="G3393" s="259"/>
      <c r="H3393" s="259"/>
      <c r="I3393" s="259"/>
      <c r="J3393" s="259"/>
    </row>
    <row r="3394" spans="1:10">
      <c r="A3394" s="259"/>
      <c r="B3394" s="259"/>
      <c r="C3394" s="259"/>
      <c r="D3394" s="259"/>
      <c r="E3394" s="259"/>
      <c r="F3394" s="270"/>
      <c r="G3394" s="259"/>
      <c r="H3394" s="259"/>
      <c r="I3394" s="259"/>
      <c r="J3394" s="259"/>
    </row>
    <row r="3395" spans="1:10">
      <c r="A3395" s="259"/>
      <c r="B3395" s="259"/>
      <c r="C3395" s="259"/>
      <c r="D3395" s="259"/>
      <c r="E3395" s="259"/>
      <c r="F3395" s="270"/>
      <c r="G3395" s="259"/>
      <c r="H3395" s="259"/>
      <c r="I3395" s="259"/>
      <c r="J3395" s="259"/>
    </row>
    <row r="3396" spans="1:10">
      <c r="A3396" s="259"/>
      <c r="B3396" s="259"/>
      <c r="C3396" s="259"/>
      <c r="D3396" s="259"/>
      <c r="E3396" s="259"/>
      <c r="F3396" s="270"/>
      <c r="G3396" s="259"/>
      <c r="H3396" s="259"/>
      <c r="I3396" s="259"/>
      <c r="J3396" s="259"/>
    </row>
    <row r="3397" spans="1:10">
      <c r="A3397" s="259"/>
      <c r="B3397" s="259"/>
      <c r="C3397" s="259"/>
      <c r="D3397" s="259"/>
      <c r="E3397" s="259"/>
      <c r="F3397" s="270"/>
      <c r="G3397" s="259"/>
      <c r="H3397" s="259"/>
      <c r="I3397" s="259"/>
      <c r="J3397" s="259"/>
    </row>
    <row r="3398" spans="1:10">
      <c r="A3398" s="259"/>
      <c r="B3398" s="259"/>
      <c r="C3398" s="259"/>
      <c r="D3398" s="259"/>
      <c r="E3398" s="259"/>
      <c r="F3398" s="270"/>
      <c r="G3398" s="259"/>
      <c r="H3398" s="259"/>
      <c r="I3398" s="259"/>
      <c r="J3398" s="259"/>
    </row>
    <row r="3399" spans="1:10">
      <c r="A3399" s="259"/>
      <c r="B3399" s="259"/>
      <c r="C3399" s="259"/>
      <c r="D3399" s="259"/>
      <c r="E3399" s="259"/>
      <c r="F3399" s="270"/>
      <c r="G3399" s="259"/>
      <c r="H3399" s="259"/>
      <c r="I3399" s="259"/>
      <c r="J3399" s="259"/>
    </row>
    <row r="3400" spans="1:10">
      <c r="A3400" s="259"/>
      <c r="B3400" s="259"/>
      <c r="C3400" s="259"/>
      <c r="D3400" s="259"/>
      <c r="E3400" s="259"/>
      <c r="F3400" s="270"/>
      <c r="G3400" s="259"/>
      <c r="H3400" s="259"/>
      <c r="I3400" s="259"/>
      <c r="J3400" s="259"/>
    </row>
    <row r="3401" spans="1:10">
      <c r="A3401" s="259"/>
      <c r="B3401" s="259"/>
      <c r="C3401" s="259"/>
      <c r="D3401" s="259"/>
      <c r="E3401" s="259"/>
      <c r="F3401" s="270"/>
      <c r="G3401" s="259"/>
      <c r="H3401" s="259"/>
      <c r="I3401" s="259"/>
      <c r="J3401" s="259"/>
    </row>
    <row r="3402" spans="1:10">
      <c r="A3402" s="259"/>
      <c r="B3402" s="259"/>
      <c r="C3402" s="259"/>
      <c r="D3402" s="259"/>
      <c r="E3402" s="259"/>
      <c r="F3402" s="270"/>
      <c r="G3402" s="259"/>
      <c r="H3402" s="259"/>
      <c r="I3402" s="259"/>
      <c r="J3402" s="259"/>
    </row>
    <row r="3403" spans="1:10">
      <c r="A3403" s="259"/>
      <c r="B3403" s="259"/>
      <c r="C3403" s="259"/>
      <c r="D3403" s="259"/>
      <c r="E3403" s="259"/>
      <c r="F3403" s="270"/>
      <c r="G3403" s="259"/>
      <c r="H3403" s="259"/>
      <c r="I3403" s="259"/>
      <c r="J3403" s="259"/>
    </row>
    <row r="3404" spans="1:10">
      <c r="A3404" s="259"/>
      <c r="B3404" s="259"/>
      <c r="C3404" s="259"/>
      <c r="D3404" s="259"/>
      <c r="E3404" s="259"/>
      <c r="F3404" s="270"/>
      <c r="G3404" s="259"/>
      <c r="H3404" s="259"/>
      <c r="I3404" s="259"/>
      <c r="J3404" s="259"/>
    </row>
    <row r="3405" spans="1:10">
      <c r="A3405" s="259"/>
      <c r="B3405" s="259"/>
      <c r="C3405" s="259"/>
      <c r="D3405" s="259"/>
      <c r="E3405" s="259"/>
      <c r="F3405" s="270"/>
      <c r="G3405" s="259"/>
      <c r="H3405" s="259"/>
      <c r="I3405" s="259"/>
      <c r="J3405" s="259"/>
    </row>
    <row r="3406" spans="1:10">
      <c r="A3406" s="259"/>
      <c r="B3406" s="259"/>
      <c r="C3406" s="259"/>
      <c r="D3406" s="259"/>
      <c r="E3406" s="259"/>
      <c r="F3406" s="270"/>
      <c r="G3406" s="259"/>
      <c r="H3406" s="259"/>
      <c r="I3406" s="259"/>
      <c r="J3406" s="259"/>
    </row>
    <row r="3407" spans="1:10">
      <c r="A3407" s="259"/>
      <c r="B3407" s="259"/>
      <c r="C3407" s="259"/>
      <c r="D3407" s="259"/>
      <c r="E3407" s="259"/>
      <c r="F3407" s="270"/>
      <c r="G3407" s="259"/>
      <c r="H3407" s="259"/>
      <c r="I3407" s="259"/>
      <c r="J3407" s="259"/>
    </row>
    <row r="3408" spans="1:10">
      <c r="A3408" s="259"/>
      <c r="B3408" s="259"/>
      <c r="C3408" s="259"/>
      <c r="D3408" s="259"/>
      <c r="E3408" s="259"/>
      <c r="F3408" s="270"/>
      <c r="G3408" s="259"/>
      <c r="H3408" s="259"/>
      <c r="I3408" s="259"/>
      <c r="J3408" s="259"/>
    </row>
    <row r="3409" spans="1:10">
      <c r="A3409" s="259"/>
      <c r="B3409" s="259"/>
      <c r="C3409" s="259"/>
      <c r="D3409" s="259"/>
      <c r="E3409" s="259"/>
      <c r="F3409" s="270"/>
      <c r="G3409" s="259"/>
      <c r="H3409" s="259"/>
      <c r="I3409" s="259"/>
      <c r="J3409" s="259"/>
    </row>
    <row r="3410" spans="1:10">
      <c r="A3410" s="259"/>
      <c r="B3410" s="259"/>
      <c r="C3410" s="259"/>
      <c r="D3410" s="259"/>
      <c r="E3410" s="259"/>
      <c r="F3410" s="270"/>
      <c r="G3410" s="259"/>
      <c r="H3410" s="259"/>
      <c r="I3410" s="259"/>
      <c r="J3410" s="259"/>
    </row>
    <row r="3411" spans="1:10">
      <c r="A3411" s="259"/>
      <c r="B3411" s="259"/>
      <c r="C3411" s="259"/>
      <c r="D3411" s="259"/>
      <c r="E3411" s="259"/>
      <c r="F3411" s="270"/>
      <c r="G3411" s="259"/>
      <c r="H3411" s="259"/>
      <c r="I3411" s="259"/>
      <c r="J3411" s="259"/>
    </row>
    <row r="3412" spans="1:10">
      <c r="A3412" s="259"/>
      <c r="B3412" s="259"/>
      <c r="C3412" s="259"/>
      <c r="D3412" s="259"/>
      <c r="E3412" s="259"/>
      <c r="F3412" s="270"/>
      <c r="G3412" s="259"/>
      <c r="H3412" s="259"/>
      <c r="I3412" s="259"/>
      <c r="J3412" s="259"/>
    </row>
    <row r="3413" spans="1:10">
      <c r="A3413" s="259"/>
      <c r="B3413" s="259"/>
      <c r="C3413" s="259"/>
      <c r="D3413" s="259"/>
      <c r="E3413" s="259"/>
      <c r="F3413" s="270"/>
      <c r="G3413" s="259"/>
      <c r="H3413" s="259"/>
      <c r="I3413" s="259"/>
      <c r="J3413" s="259"/>
    </row>
    <row r="3414" spans="1:10">
      <c r="A3414" s="259"/>
      <c r="B3414" s="259"/>
      <c r="C3414" s="259"/>
      <c r="D3414" s="259"/>
      <c r="E3414" s="259"/>
      <c r="F3414" s="270"/>
      <c r="G3414" s="259"/>
      <c r="H3414" s="259"/>
      <c r="I3414" s="259"/>
      <c r="J3414" s="259"/>
    </row>
    <row r="3415" spans="1:10">
      <c r="A3415" s="259"/>
      <c r="B3415" s="259"/>
      <c r="C3415" s="259"/>
      <c r="D3415" s="259"/>
      <c r="E3415" s="259"/>
      <c r="F3415" s="270"/>
      <c r="G3415" s="259"/>
      <c r="H3415" s="259"/>
      <c r="I3415" s="259"/>
      <c r="J3415" s="259"/>
    </row>
    <row r="3416" spans="1:10">
      <c r="A3416" s="259"/>
      <c r="B3416" s="259"/>
      <c r="C3416" s="259"/>
      <c r="D3416" s="259"/>
      <c r="E3416" s="259"/>
      <c r="F3416" s="270"/>
      <c r="G3416" s="259"/>
      <c r="H3416" s="259"/>
      <c r="I3416" s="259"/>
      <c r="J3416" s="259"/>
    </row>
    <row r="3417" spans="1:10">
      <c r="A3417" s="259"/>
      <c r="B3417" s="259"/>
      <c r="C3417" s="259"/>
      <c r="D3417" s="259"/>
      <c r="E3417" s="259"/>
      <c r="F3417" s="270"/>
      <c r="G3417" s="259"/>
      <c r="H3417" s="259"/>
      <c r="I3417" s="259"/>
      <c r="J3417" s="259"/>
    </row>
    <row r="3418" spans="1:10">
      <c r="A3418" s="259"/>
      <c r="B3418" s="259"/>
      <c r="C3418" s="259"/>
      <c r="D3418" s="259"/>
      <c r="E3418" s="259"/>
      <c r="F3418" s="270"/>
      <c r="G3418" s="259"/>
      <c r="H3418" s="259"/>
      <c r="I3418" s="259"/>
      <c r="J3418" s="259"/>
    </row>
    <row r="3419" spans="1:10">
      <c r="A3419" s="259"/>
      <c r="B3419" s="259"/>
      <c r="C3419" s="259"/>
      <c r="D3419" s="259"/>
      <c r="E3419" s="259"/>
      <c r="F3419" s="270"/>
      <c r="G3419" s="259"/>
      <c r="H3419" s="259"/>
      <c r="I3419" s="259"/>
      <c r="J3419" s="259"/>
    </row>
    <row r="3420" spans="1:10">
      <c r="A3420" s="259"/>
      <c r="B3420" s="259"/>
      <c r="C3420" s="259"/>
      <c r="D3420" s="259"/>
      <c r="E3420" s="259"/>
      <c r="F3420" s="270"/>
      <c r="G3420" s="259"/>
      <c r="H3420" s="259"/>
      <c r="I3420" s="259"/>
      <c r="J3420" s="259"/>
    </row>
    <row r="3421" spans="1:10">
      <c r="A3421" s="259"/>
      <c r="B3421" s="259"/>
      <c r="C3421" s="259"/>
      <c r="D3421" s="259"/>
      <c r="E3421" s="259"/>
      <c r="F3421" s="270"/>
      <c r="G3421" s="259"/>
      <c r="H3421" s="259"/>
      <c r="I3421" s="259"/>
      <c r="J3421" s="259"/>
    </row>
    <row r="3422" spans="1:10">
      <c r="A3422" s="259"/>
      <c r="B3422" s="259"/>
      <c r="C3422" s="259"/>
      <c r="D3422" s="259"/>
      <c r="E3422" s="259"/>
      <c r="F3422" s="270"/>
      <c r="G3422" s="259"/>
      <c r="H3422" s="259"/>
      <c r="I3422" s="259"/>
      <c r="J3422" s="259"/>
    </row>
    <row r="3423" spans="1:10">
      <c r="A3423" s="259"/>
      <c r="B3423" s="259"/>
      <c r="C3423" s="259"/>
      <c r="D3423" s="259"/>
      <c r="E3423" s="259"/>
      <c r="F3423" s="270"/>
      <c r="G3423" s="259"/>
      <c r="H3423" s="259"/>
      <c r="I3423" s="259"/>
      <c r="J3423" s="259"/>
    </row>
    <row r="3424" spans="1:10">
      <c r="A3424" s="259"/>
      <c r="B3424" s="259"/>
      <c r="C3424" s="259"/>
      <c r="D3424" s="259"/>
      <c r="E3424" s="259"/>
      <c r="F3424" s="270"/>
      <c r="G3424" s="259"/>
      <c r="H3424" s="259"/>
      <c r="I3424" s="259"/>
      <c r="J3424" s="259"/>
    </row>
    <row r="3425" spans="1:10">
      <c r="A3425" s="259"/>
      <c r="B3425" s="259"/>
      <c r="C3425" s="259"/>
      <c r="D3425" s="259"/>
      <c r="E3425" s="259"/>
      <c r="F3425" s="270"/>
      <c r="G3425" s="259"/>
      <c r="H3425" s="259"/>
      <c r="I3425" s="259"/>
      <c r="J3425" s="259"/>
    </row>
    <row r="3426" spans="1:10">
      <c r="A3426" s="259"/>
      <c r="B3426" s="259"/>
      <c r="C3426" s="259"/>
      <c r="D3426" s="259"/>
      <c r="E3426" s="259"/>
      <c r="F3426" s="270"/>
      <c r="G3426" s="259"/>
      <c r="H3426" s="259"/>
      <c r="I3426" s="259"/>
      <c r="J3426" s="259"/>
    </row>
    <row r="3427" spans="1:10">
      <c r="A3427" s="259"/>
      <c r="B3427" s="259"/>
      <c r="C3427" s="259"/>
      <c r="D3427" s="259"/>
      <c r="E3427" s="259"/>
      <c r="F3427" s="270"/>
      <c r="G3427" s="259"/>
      <c r="H3427" s="259"/>
      <c r="I3427" s="259"/>
      <c r="J3427" s="259"/>
    </row>
    <row r="3428" spans="1:10">
      <c r="A3428" s="259"/>
      <c r="B3428" s="259"/>
      <c r="C3428" s="259"/>
      <c r="D3428" s="259"/>
      <c r="E3428" s="259"/>
      <c r="F3428" s="270"/>
      <c r="G3428" s="259"/>
      <c r="H3428" s="259"/>
      <c r="I3428" s="259"/>
      <c r="J3428" s="259"/>
    </row>
    <row r="3429" spans="1:10">
      <c r="A3429" s="259"/>
      <c r="B3429" s="259"/>
      <c r="C3429" s="259"/>
      <c r="D3429" s="259"/>
      <c r="E3429" s="259"/>
      <c r="F3429" s="270"/>
      <c r="G3429" s="259"/>
      <c r="H3429" s="259"/>
      <c r="I3429" s="259"/>
      <c r="J3429" s="259"/>
    </row>
    <row r="3430" spans="1:10">
      <c r="A3430" s="259"/>
      <c r="B3430" s="259"/>
      <c r="C3430" s="259"/>
      <c r="D3430" s="259"/>
      <c r="E3430" s="259"/>
      <c r="F3430" s="270"/>
      <c r="G3430" s="259"/>
      <c r="H3430" s="259"/>
      <c r="I3430" s="259"/>
      <c r="J3430" s="259"/>
    </row>
    <row r="3431" spans="1:10">
      <c r="A3431" s="259"/>
      <c r="B3431" s="259"/>
      <c r="C3431" s="259"/>
      <c r="D3431" s="259"/>
      <c r="E3431" s="259"/>
      <c r="F3431" s="270"/>
      <c r="G3431" s="259"/>
      <c r="H3431" s="259"/>
      <c r="I3431" s="259"/>
      <c r="J3431" s="259"/>
    </row>
    <row r="3432" spans="1:10">
      <c r="A3432" s="259"/>
      <c r="B3432" s="259"/>
      <c r="C3432" s="259"/>
      <c r="D3432" s="259"/>
      <c r="E3432" s="259"/>
      <c r="F3432" s="270"/>
      <c r="G3432" s="259"/>
      <c r="H3432" s="259"/>
      <c r="I3432" s="259"/>
      <c r="J3432" s="259"/>
    </row>
    <row r="3433" spans="1:10">
      <c r="A3433" s="259"/>
      <c r="B3433" s="259"/>
      <c r="C3433" s="259"/>
      <c r="D3433" s="259"/>
      <c r="E3433" s="259"/>
      <c r="F3433" s="270"/>
      <c r="G3433" s="259"/>
      <c r="H3433" s="259"/>
      <c r="I3433" s="259"/>
      <c r="J3433" s="259"/>
    </row>
    <row r="3434" spans="1:10">
      <c r="A3434" s="259"/>
      <c r="B3434" s="259"/>
      <c r="C3434" s="259"/>
      <c r="D3434" s="259"/>
      <c r="E3434" s="259"/>
      <c r="F3434" s="270"/>
      <c r="G3434" s="259"/>
      <c r="H3434" s="259"/>
      <c r="I3434" s="259"/>
      <c r="J3434" s="259"/>
    </row>
    <row r="3435" spans="1:10">
      <c r="A3435" s="259"/>
      <c r="B3435" s="259"/>
      <c r="C3435" s="259"/>
      <c r="D3435" s="259"/>
      <c r="E3435" s="259"/>
      <c r="F3435" s="270"/>
      <c r="G3435" s="259"/>
      <c r="H3435" s="259"/>
      <c r="I3435" s="259"/>
      <c r="J3435" s="259"/>
    </row>
    <row r="3436" spans="1:10">
      <c r="A3436" s="259"/>
      <c r="B3436" s="259"/>
      <c r="C3436" s="259"/>
      <c r="D3436" s="259"/>
      <c r="E3436" s="259"/>
      <c r="F3436" s="270"/>
      <c r="G3436" s="259"/>
      <c r="H3436" s="259"/>
      <c r="I3436" s="259"/>
      <c r="J3436" s="259"/>
    </row>
    <row r="3437" spans="1:10">
      <c r="A3437" s="259"/>
      <c r="B3437" s="259"/>
      <c r="C3437" s="259"/>
      <c r="D3437" s="259"/>
      <c r="E3437" s="259"/>
      <c r="F3437" s="270"/>
      <c r="G3437" s="259"/>
      <c r="H3437" s="259"/>
      <c r="I3437" s="259"/>
      <c r="J3437" s="259"/>
    </row>
    <row r="3438" spans="1:10">
      <c r="A3438" s="259"/>
      <c r="B3438" s="259"/>
      <c r="C3438" s="259"/>
      <c r="D3438" s="259"/>
      <c r="E3438" s="259"/>
      <c r="F3438" s="270"/>
      <c r="G3438" s="259"/>
      <c r="H3438" s="259"/>
      <c r="I3438" s="259"/>
      <c r="J3438" s="259"/>
    </row>
    <row r="3439" spans="1:10">
      <c r="A3439" s="259"/>
      <c r="B3439" s="259"/>
      <c r="C3439" s="259"/>
      <c r="D3439" s="259"/>
      <c r="E3439" s="259"/>
      <c r="F3439" s="270"/>
      <c r="G3439" s="259"/>
      <c r="H3439" s="259"/>
      <c r="I3439" s="259"/>
      <c r="J3439" s="259"/>
    </row>
    <row r="3440" spans="1:10">
      <c r="A3440" s="259"/>
      <c r="B3440" s="259"/>
      <c r="C3440" s="259"/>
      <c r="D3440" s="259"/>
      <c r="E3440" s="259"/>
      <c r="F3440" s="270"/>
      <c r="G3440" s="259"/>
      <c r="H3440" s="259"/>
      <c r="I3440" s="259"/>
      <c r="J3440" s="259"/>
    </row>
    <row r="3441" spans="1:10">
      <c r="A3441" s="259"/>
      <c r="B3441" s="259"/>
      <c r="C3441" s="259"/>
      <c r="D3441" s="259"/>
      <c r="E3441" s="259"/>
      <c r="F3441" s="270"/>
      <c r="G3441" s="259"/>
      <c r="H3441" s="259"/>
      <c r="I3441" s="259"/>
      <c r="J3441" s="259"/>
    </row>
    <row r="3442" spans="1:10">
      <c r="A3442" s="259"/>
      <c r="B3442" s="259"/>
      <c r="C3442" s="259"/>
      <c r="D3442" s="259"/>
      <c r="E3442" s="259"/>
      <c r="F3442" s="270"/>
      <c r="G3442" s="259"/>
      <c r="H3442" s="259"/>
      <c r="I3442" s="259"/>
      <c r="J3442" s="259"/>
    </row>
    <row r="3443" spans="1:10">
      <c r="A3443" s="259"/>
      <c r="B3443" s="259"/>
      <c r="C3443" s="259"/>
      <c r="D3443" s="259"/>
      <c r="E3443" s="259"/>
      <c r="F3443" s="270"/>
      <c r="G3443" s="259"/>
      <c r="H3443" s="259"/>
      <c r="I3443" s="259"/>
      <c r="J3443" s="259"/>
    </row>
    <row r="3444" spans="1:10">
      <c r="A3444" s="259"/>
      <c r="B3444" s="259"/>
      <c r="C3444" s="259"/>
      <c r="D3444" s="259"/>
      <c r="E3444" s="259"/>
      <c r="F3444" s="270"/>
      <c r="G3444" s="259"/>
      <c r="H3444" s="259"/>
      <c r="I3444" s="259"/>
      <c r="J3444" s="259"/>
    </row>
    <row r="3445" spans="1:10">
      <c r="A3445" s="259"/>
      <c r="B3445" s="259"/>
      <c r="C3445" s="259"/>
      <c r="D3445" s="259"/>
      <c r="E3445" s="259"/>
      <c r="F3445" s="270"/>
      <c r="G3445" s="259"/>
      <c r="H3445" s="259"/>
      <c r="I3445" s="259"/>
      <c r="J3445" s="259"/>
    </row>
    <row r="3446" spans="1:10">
      <c r="A3446" s="259"/>
      <c r="B3446" s="259"/>
      <c r="C3446" s="259"/>
      <c r="D3446" s="259"/>
      <c r="E3446" s="259"/>
      <c r="F3446" s="270"/>
      <c r="G3446" s="259"/>
      <c r="H3446" s="259"/>
      <c r="I3446" s="259"/>
      <c r="J3446" s="259"/>
    </row>
    <row r="3447" spans="1:10">
      <c r="A3447" s="259"/>
      <c r="B3447" s="259"/>
      <c r="C3447" s="259"/>
      <c r="D3447" s="259"/>
      <c r="E3447" s="259"/>
      <c r="F3447" s="270"/>
      <c r="G3447" s="259"/>
      <c r="H3447" s="259"/>
      <c r="I3447" s="259"/>
      <c r="J3447" s="259"/>
    </row>
    <row r="3448" spans="1:10">
      <c r="A3448" s="259"/>
      <c r="B3448" s="259"/>
      <c r="C3448" s="259"/>
      <c r="D3448" s="259"/>
      <c r="E3448" s="259"/>
      <c r="F3448" s="270"/>
      <c r="G3448" s="259"/>
      <c r="H3448" s="259"/>
      <c r="I3448" s="259"/>
      <c r="J3448" s="259"/>
    </row>
    <row r="3449" spans="1:10">
      <c r="A3449" s="259"/>
      <c r="B3449" s="259"/>
      <c r="C3449" s="259"/>
      <c r="D3449" s="259"/>
      <c r="E3449" s="259"/>
      <c r="F3449" s="270"/>
      <c r="G3449" s="259"/>
      <c r="H3449" s="259"/>
      <c r="I3449" s="259"/>
      <c r="J3449" s="259"/>
    </row>
    <row r="3450" spans="1:10">
      <c r="A3450" s="259"/>
      <c r="B3450" s="259"/>
      <c r="C3450" s="259"/>
      <c r="D3450" s="259"/>
      <c r="E3450" s="259"/>
      <c r="F3450" s="270"/>
      <c r="G3450" s="259"/>
      <c r="H3450" s="259"/>
      <c r="I3450" s="259"/>
      <c r="J3450" s="259"/>
    </row>
    <row r="3451" spans="1:10">
      <c r="A3451" s="259"/>
      <c r="B3451" s="259"/>
      <c r="C3451" s="259"/>
      <c r="D3451" s="259"/>
      <c r="E3451" s="259"/>
      <c r="F3451" s="270"/>
      <c r="G3451" s="259"/>
      <c r="H3451" s="259"/>
      <c r="I3451" s="259"/>
      <c r="J3451" s="259"/>
    </row>
    <row r="3452" spans="1:10">
      <c r="A3452" s="259"/>
      <c r="B3452" s="259"/>
      <c r="C3452" s="259"/>
      <c r="D3452" s="259"/>
      <c r="E3452" s="259"/>
      <c r="F3452" s="270"/>
      <c r="G3452" s="259"/>
      <c r="H3452" s="259"/>
      <c r="I3452" s="259"/>
      <c r="J3452" s="259"/>
    </row>
    <row r="3453" spans="1:10">
      <c r="A3453" s="259"/>
      <c r="B3453" s="259"/>
      <c r="C3453" s="259"/>
      <c r="D3453" s="259"/>
      <c r="E3453" s="259"/>
      <c r="F3453" s="270"/>
      <c r="G3453" s="259"/>
      <c r="H3453" s="259"/>
      <c r="I3453" s="259"/>
      <c r="J3453" s="259"/>
    </row>
    <row r="3454" spans="1:10">
      <c r="A3454" s="259"/>
      <c r="B3454" s="259"/>
      <c r="C3454" s="259"/>
      <c r="D3454" s="259"/>
      <c r="E3454" s="259"/>
      <c r="F3454" s="270"/>
      <c r="G3454" s="259"/>
      <c r="H3454" s="259"/>
      <c r="I3454" s="259"/>
      <c r="J3454" s="259"/>
    </row>
    <row r="3455" spans="1:10">
      <c r="A3455" s="259"/>
      <c r="B3455" s="259"/>
      <c r="C3455" s="259"/>
      <c r="D3455" s="259"/>
      <c r="E3455" s="259"/>
      <c r="F3455" s="270"/>
      <c r="G3455" s="259"/>
      <c r="H3455" s="259"/>
      <c r="I3455" s="259"/>
      <c r="J3455" s="259"/>
    </row>
    <row r="3456" spans="1:10">
      <c r="A3456" s="259"/>
      <c r="B3456" s="259"/>
      <c r="C3456" s="259"/>
      <c r="D3456" s="259"/>
      <c r="E3456" s="259"/>
      <c r="F3456" s="270"/>
      <c r="G3456" s="259"/>
      <c r="H3456" s="259"/>
      <c r="I3456" s="259"/>
      <c r="J3456" s="259"/>
    </row>
    <row r="3457" spans="1:10">
      <c r="A3457" s="259"/>
      <c r="B3457" s="259"/>
      <c r="C3457" s="259"/>
      <c r="D3457" s="259"/>
      <c r="E3457" s="259"/>
      <c r="F3457" s="270"/>
      <c r="G3457" s="259"/>
      <c r="H3457" s="259"/>
      <c r="I3457" s="259"/>
      <c r="J3457" s="259"/>
    </row>
    <row r="3458" spans="1:10">
      <c r="A3458" s="259"/>
      <c r="B3458" s="259"/>
      <c r="C3458" s="259"/>
      <c r="D3458" s="259"/>
      <c r="E3458" s="259"/>
      <c r="F3458" s="270"/>
      <c r="G3458" s="259"/>
      <c r="H3458" s="259"/>
      <c r="I3458" s="259"/>
      <c r="J3458" s="259"/>
    </row>
    <row r="3459" spans="1:10">
      <c r="A3459" s="259"/>
      <c r="B3459" s="259"/>
      <c r="C3459" s="259"/>
      <c r="D3459" s="259"/>
      <c r="E3459" s="259"/>
      <c r="F3459" s="270"/>
      <c r="G3459" s="259"/>
      <c r="H3459" s="259"/>
      <c r="I3459" s="259"/>
      <c r="J3459" s="259"/>
    </row>
    <row r="3460" spans="1:10">
      <c r="A3460" s="259"/>
      <c r="B3460" s="259"/>
      <c r="C3460" s="259"/>
      <c r="D3460" s="259"/>
      <c r="E3460" s="259"/>
      <c r="F3460" s="270"/>
      <c r="G3460" s="259"/>
      <c r="H3460" s="259"/>
      <c r="I3460" s="259"/>
      <c r="J3460" s="259"/>
    </row>
    <row r="3461" spans="1:10">
      <c r="A3461" s="259"/>
      <c r="B3461" s="259"/>
      <c r="C3461" s="259"/>
      <c r="D3461" s="259"/>
      <c r="E3461" s="259"/>
      <c r="F3461" s="270"/>
      <c r="G3461" s="259"/>
      <c r="H3461" s="259"/>
      <c r="I3461" s="259"/>
      <c r="J3461" s="259"/>
    </row>
    <row r="3462" spans="1:10">
      <c r="A3462" s="259"/>
      <c r="B3462" s="259"/>
      <c r="C3462" s="259"/>
      <c r="D3462" s="259"/>
      <c r="E3462" s="259"/>
      <c r="F3462" s="270"/>
      <c r="G3462" s="259"/>
      <c r="H3462" s="259"/>
      <c r="I3462" s="259"/>
      <c r="J3462" s="259"/>
    </row>
    <row r="3463" spans="1:10">
      <c r="A3463" s="259"/>
      <c r="B3463" s="259"/>
      <c r="C3463" s="259"/>
      <c r="D3463" s="259"/>
      <c r="E3463" s="259"/>
      <c r="F3463" s="270"/>
      <c r="G3463" s="259"/>
      <c r="H3463" s="259"/>
      <c r="I3463" s="259"/>
      <c r="J3463" s="259"/>
    </row>
    <row r="3464" spans="1:10">
      <c r="A3464" s="259"/>
      <c r="B3464" s="259"/>
      <c r="C3464" s="259"/>
      <c r="D3464" s="259"/>
      <c r="E3464" s="259"/>
      <c r="F3464" s="270"/>
      <c r="G3464" s="259"/>
      <c r="H3464" s="259"/>
      <c r="I3464" s="259"/>
      <c r="J3464" s="259"/>
    </row>
    <row r="3465" spans="1:10">
      <c r="A3465" s="259"/>
      <c r="B3465" s="259"/>
      <c r="C3465" s="259"/>
      <c r="D3465" s="259"/>
      <c r="E3465" s="259"/>
      <c r="F3465" s="270"/>
      <c r="G3465" s="259"/>
      <c r="H3465" s="259"/>
      <c r="I3465" s="259"/>
      <c r="J3465" s="259"/>
    </row>
    <row r="3466" spans="1:10">
      <c r="A3466" s="259"/>
      <c r="B3466" s="259"/>
      <c r="C3466" s="259"/>
      <c r="D3466" s="259"/>
      <c r="E3466" s="259"/>
      <c r="F3466" s="270"/>
      <c r="G3466" s="259"/>
      <c r="H3466" s="259"/>
      <c r="I3466" s="259"/>
      <c r="J3466" s="259"/>
    </row>
    <row r="3467" spans="1:10">
      <c r="A3467" s="259"/>
      <c r="B3467" s="259"/>
      <c r="C3467" s="259"/>
      <c r="D3467" s="259"/>
      <c r="E3467" s="259"/>
      <c r="F3467" s="270"/>
      <c r="G3467" s="259"/>
      <c r="H3467" s="259"/>
      <c r="I3467" s="259"/>
      <c r="J3467" s="259"/>
    </row>
    <row r="3468" spans="1:10">
      <c r="A3468" s="259"/>
      <c r="B3468" s="259"/>
      <c r="C3468" s="259"/>
      <c r="D3468" s="259"/>
      <c r="E3468" s="259"/>
      <c r="F3468" s="270"/>
      <c r="G3468" s="259"/>
      <c r="H3468" s="259"/>
      <c r="I3468" s="259"/>
      <c r="J3468" s="259"/>
    </row>
    <row r="3469" spans="1:10">
      <c r="A3469" s="259"/>
      <c r="B3469" s="259"/>
      <c r="C3469" s="259"/>
      <c r="D3469" s="259"/>
      <c r="E3469" s="259"/>
      <c r="F3469" s="270"/>
      <c r="G3469" s="259"/>
      <c r="H3469" s="259"/>
      <c r="I3469" s="259"/>
      <c r="J3469" s="259"/>
    </row>
    <row r="3470" spans="1:10">
      <c r="A3470" s="259"/>
      <c r="B3470" s="259"/>
      <c r="C3470" s="259"/>
      <c r="D3470" s="259"/>
      <c r="E3470" s="259"/>
      <c r="F3470" s="270"/>
      <c r="G3470" s="259"/>
      <c r="H3470" s="259"/>
      <c r="I3470" s="259"/>
      <c r="J3470" s="259"/>
    </row>
    <row r="3471" spans="1:10">
      <c r="A3471" s="259"/>
      <c r="B3471" s="259"/>
      <c r="C3471" s="259"/>
      <c r="D3471" s="259"/>
      <c r="E3471" s="259"/>
      <c r="F3471" s="270"/>
      <c r="G3471" s="259"/>
      <c r="H3471" s="259"/>
      <c r="I3471" s="259"/>
      <c r="J3471" s="259"/>
    </row>
    <row r="3472" spans="1:10">
      <c r="A3472" s="259"/>
      <c r="B3472" s="259"/>
      <c r="C3472" s="259"/>
      <c r="D3472" s="259"/>
      <c r="E3472" s="259"/>
      <c r="F3472" s="270"/>
      <c r="G3472" s="259"/>
      <c r="H3472" s="259"/>
      <c r="I3472" s="259"/>
      <c r="J3472" s="259"/>
    </row>
    <row r="3473" spans="1:10">
      <c r="A3473" s="259"/>
      <c r="B3473" s="259"/>
      <c r="C3473" s="259"/>
      <c r="D3473" s="259"/>
      <c r="E3473" s="259"/>
      <c r="F3473" s="270"/>
      <c r="G3473" s="259"/>
      <c r="H3473" s="259"/>
      <c r="I3473" s="259"/>
      <c r="J3473" s="259"/>
    </row>
    <row r="3474" spans="1:10">
      <c r="A3474" s="259"/>
      <c r="B3474" s="259"/>
      <c r="C3474" s="259"/>
      <c r="D3474" s="259"/>
      <c r="E3474" s="259"/>
      <c r="F3474" s="270"/>
      <c r="G3474" s="259"/>
      <c r="H3474" s="259"/>
      <c r="I3474" s="259"/>
      <c r="J3474" s="259"/>
    </row>
    <row r="3475" spans="1:10">
      <c r="A3475" s="259"/>
      <c r="B3475" s="259"/>
      <c r="C3475" s="259"/>
      <c r="D3475" s="259"/>
      <c r="E3475" s="259"/>
      <c r="F3475" s="270"/>
      <c r="G3475" s="259"/>
      <c r="H3475" s="259"/>
      <c r="I3475" s="259"/>
      <c r="J3475" s="259"/>
    </row>
    <row r="3476" spans="1:10">
      <c r="A3476" s="259"/>
      <c r="B3476" s="259"/>
      <c r="C3476" s="259"/>
      <c r="D3476" s="259"/>
      <c r="E3476" s="259"/>
      <c r="F3476" s="270"/>
      <c r="G3476" s="259"/>
      <c r="H3476" s="259"/>
      <c r="I3476" s="259"/>
      <c r="J3476" s="259"/>
    </row>
    <row r="3477" spans="1:10">
      <c r="A3477" s="259"/>
      <c r="B3477" s="259"/>
      <c r="C3477" s="259"/>
      <c r="D3477" s="259"/>
      <c r="E3477" s="259"/>
      <c r="F3477" s="270"/>
      <c r="G3477" s="259"/>
      <c r="H3477" s="259"/>
      <c r="I3477" s="259"/>
      <c r="J3477" s="259"/>
    </row>
    <row r="3478" spans="1:10">
      <c r="A3478" s="259"/>
      <c r="B3478" s="259"/>
      <c r="C3478" s="259"/>
      <c r="D3478" s="259"/>
      <c r="E3478" s="259"/>
      <c r="F3478" s="270"/>
      <c r="G3478" s="259"/>
      <c r="H3478" s="259"/>
      <c r="I3478" s="259"/>
      <c r="J3478" s="259"/>
    </row>
    <row r="3479" spans="1:10">
      <c r="A3479" s="259"/>
      <c r="B3479" s="259"/>
      <c r="C3479" s="259"/>
      <c r="D3479" s="259"/>
      <c r="E3479" s="259"/>
      <c r="F3479" s="270"/>
      <c r="G3479" s="259"/>
      <c r="H3479" s="259"/>
      <c r="I3479" s="259"/>
      <c r="J3479" s="259"/>
    </row>
    <row r="3480" spans="1:10">
      <c r="A3480" s="259"/>
      <c r="B3480" s="259"/>
      <c r="C3480" s="259"/>
      <c r="D3480" s="259"/>
      <c r="E3480" s="259"/>
      <c r="F3480" s="270"/>
      <c r="G3480" s="259"/>
      <c r="H3480" s="259"/>
      <c r="I3480" s="259"/>
      <c r="J3480" s="259"/>
    </row>
    <row r="3481" spans="1:10">
      <c r="A3481" s="259"/>
      <c r="B3481" s="259"/>
      <c r="C3481" s="259"/>
      <c r="D3481" s="259"/>
      <c r="E3481" s="259"/>
      <c r="F3481" s="270"/>
      <c r="G3481" s="259"/>
      <c r="H3481" s="259"/>
      <c r="I3481" s="259"/>
      <c r="J3481" s="259"/>
    </row>
    <row r="3482" spans="1:10">
      <c r="A3482" s="259"/>
      <c r="B3482" s="259"/>
      <c r="C3482" s="259"/>
      <c r="D3482" s="259"/>
      <c r="E3482" s="259"/>
      <c r="F3482" s="270"/>
      <c r="G3482" s="259"/>
      <c r="H3482" s="259"/>
      <c r="I3482" s="259"/>
      <c r="J3482" s="259"/>
    </row>
    <row r="3483" spans="1:10">
      <c r="A3483" s="259"/>
      <c r="B3483" s="259"/>
      <c r="C3483" s="259"/>
      <c r="D3483" s="259"/>
      <c r="E3483" s="259"/>
      <c r="F3483" s="270"/>
      <c r="G3483" s="259"/>
      <c r="H3483" s="259"/>
      <c r="I3483" s="259"/>
      <c r="J3483" s="259"/>
    </row>
    <row r="3484" spans="1:10">
      <c r="A3484" s="259"/>
      <c r="B3484" s="259"/>
      <c r="C3484" s="259"/>
      <c r="D3484" s="259"/>
      <c r="E3484" s="259"/>
      <c r="F3484" s="270"/>
      <c r="G3484" s="259"/>
      <c r="H3484" s="259"/>
      <c r="I3484" s="259"/>
      <c r="J3484" s="259"/>
    </row>
    <row r="3485" spans="1:10">
      <c r="A3485" s="259"/>
      <c r="B3485" s="259"/>
      <c r="C3485" s="259"/>
      <c r="D3485" s="259"/>
      <c r="E3485" s="259"/>
      <c r="F3485" s="270"/>
      <c r="G3485" s="259"/>
      <c r="H3485" s="259"/>
      <c r="I3485" s="259"/>
      <c r="J3485" s="259"/>
    </row>
    <row r="3486" spans="1:10">
      <c r="A3486" s="259"/>
      <c r="B3486" s="259"/>
      <c r="C3486" s="259"/>
      <c r="D3486" s="259"/>
      <c r="E3486" s="259"/>
      <c r="F3486" s="270"/>
      <c r="G3486" s="259"/>
      <c r="H3486" s="259"/>
      <c r="I3486" s="259"/>
      <c r="J3486" s="259"/>
    </row>
    <row r="3487" spans="1:10">
      <c r="A3487" s="259"/>
      <c r="B3487" s="259"/>
      <c r="C3487" s="259"/>
      <c r="D3487" s="259"/>
      <c r="E3487" s="259"/>
      <c r="F3487" s="270"/>
      <c r="G3487" s="259"/>
      <c r="H3487" s="259"/>
      <c r="I3487" s="259"/>
      <c r="J3487" s="259"/>
    </row>
    <row r="3488" spans="1:10">
      <c r="A3488" s="259"/>
      <c r="B3488" s="259"/>
      <c r="C3488" s="259"/>
      <c r="D3488" s="259"/>
      <c r="E3488" s="259"/>
      <c r="F3488" s="270"/>
      <c r="G3488" s="259"/>
      <c r="H3488" s="259"/>
      <c r="I3488" s="259"/>
      <c r="J3488" s="259"/>
    </row>
    <row r="3489" spans="1:10">
      <c r="A3489" s="259"/>
      <c r="B3489" s="259"/>
      <c r="C3489" s="259"/>
      <c r="D3489" s="259"/>
      <c r="E3489" s="259"/>
      <c r="F3489" s="270"/>
      <c r="G3489" s="259"/>
      <c r="H3489" s="259"/>
      <c r="I3489" s="259"/>
      <c r="J3489" s="259"/>
    </row>
    <row r="3490" spans="1:10">
      <c r="A3490" s="259"/>
      <c r="B3490" s="259"/>
      <c r="C3490" s="259"/>
      <c r="D3490" s="259"/>
      <c r="E3490" s="259"/>
      <c r="F3490" s="270"/>
      <c r="G3490" s="259"/>
      <c r="H3490" s="259"/>
      <c r="I3490" s="259"/>
      <c r="J3490" s="259"/>
    </row>
    <row r="3491" spans="1:10">
      <c r="A3491" s="259"/>
      <c r="B3491" s="259"/>
      <c r="C3491" s="259"/>
      <c r="D3491" s="259"/>
      <c r="E3491" s="259"/>
      <c r="F3491" s="270"/>
      <c r="G3491" s="259"/>
      <c r="H3491" s="259"/>
      <c r="I3491" s="259"/>
      <c r="J3491" s="259"/>
    </row>
    <row r="3492" spans="1:10">
      <c r="A3492" s="259"/>
      <c r="B3492" s="259"/>
      <c r="C3492" s="259"/>
      <c r="D3492" s="259"/>
      <c r="E3492" s="259"/>
      <c r="F3492" s="270"/>
      <c r="G3492" s="259"/>
      <c r="H3492" s="259"/>
      <c r="I3492" s="259"/>
      <c r="J3492" s="259"/>
    </row>
    <row r="3493" spans="1:10">
      <c r="A3493" s="259"/>
      <c r="B3493" s="259"/>
      <c r="C3493" s="259"/>
      <c r="D3493" s="259"/>
      <c r="E3493" s="259"/>
      <c r="F3493" s="270"/>
      <c r="G3493" s="259"/>
      <c r="H3493" s="259"/>
      <c r="I3493" s="259"/>
      <c r="J3493" s="259"/>
    </row>
    <row r="3494" spans="1:10">
      <c r="A3494" s="259"/>
      <c r="B3494" s="259"/>
      <c r="C3494" s="259"/>
      <c r="D3494" s="259"/>
      <c r="E3494" s="259"/>
      <c r="F3494" s="270"/>
      <c r="G3494" s="259"/>
      <c r="H3494" s="259"/>
      <c r="I3494" s="259"/>
      <c r="J3494" s="259"/>
    </row>
    <row r="3495" spans="1:10">
      <c r="A3495" s="259"/>
      <c r="B3495" s="259"/>
      <c r="C3495" s="259"/>
      <c r="D3495" s="259"/>
      <c r="E3495" s="259"/>
      <c r="F3495" s="270"/>
      <c r="G3495" s="259"/>
      <c r="H3495" s="259"/>
      <c r="I3495" s="259"/>
      <c r="J3495" s="259"/>
    </row>
    <row r="3496" spans="1:10">
      <c r="A3496" s="259"/>
      <c r="B3496" s="259"/>
      <c r="C3496" s="259"/>
      <c r="D3496" s="259"/>
      <c r="E3496" s="259"/>
      <c r="F3496" s="270"/>
      <c r="G3496" s="259"/>
      <c r="H3496" s="259"/>
      <c r="I3496" s="259"/>
      <c r="J3496" s="259"/>
    </row>
    <row r="3497" spans="1:10">
      <c r="A3497" s="259"/>
      <c r="B3497" s="259"/>
      <c r="C3497" s="259"/>
      <c r="D3497" s="259"/>
      <c r="E3497" s="259"/>
      <c r="F3497" s="270"/>
      <c r="G3497" s="259"/>
      <c r="H3497" s="259"/>
      <c r="I3497" s="259"/>
      <c r="J3497" s="259"/>
    </row>
    <row r="3498" spans="1:10">
      <c r="A3498" s="259"/>
      <c r="B3498" s="259"/>
      <c r="C3498" s="259"/>
      <c r="D3498" s="259"/>
      <c r="E3498" s="259"/>
      <c r="F3498" s="270"/>
      <c r="G3498" s="259"/>
      <c r="H3498" s="259"/>
      <c r="I3498" s="259"/>
      <c r="J3498" s="259"/>
    </row>
    <row r="3499" spans="1:10">
      <c r="A3499" s="259"/>
      <c r="B3499" s="259"/>
      <c r="C3499" s="259"/>
      <c r="D3499" s="259"/>
      <c r="E3499" s="259"/>
      <c r="F3499" s="270"/>
      <c r="G3499" s="259"/>
      <c r="H3499" s="259"/>
      <c r="I3499" s="259"/>
      <c r="J3499" s="259"/>
    </row>
    <row r="3500" spans="1:10">
      <c r="A3500" s="259"/>
      <c r="B3500" s="259"/>
      <c r="C3500" s="259"/>
      <c r="D3500" s="259"/>
      <c r="E3500" s="259"/>
      <c r="F3500" s="270"/>
      <c r="G3500" s="259"/>
      <c r="H3500" s="259"/>
      <c r="I3500" s="259"/>
      <c r="J3500" s="259"/>
    </row>
    <row r="3501" spans="1:10">
      <c r="A3501" s="259"/>
      <c r="B3501" s="259"/>
      <c r="C3501" s="259"/>
      <c r="D3501" s="259"/>
      <c r="E3501" s="259"/>
      <c r="F3501" s="270"/>
      <c r="G3501" s="259"/>
      <c r="H3501" s="259"/>
      <c r="I3501" s="259"/>
      <c r="J3501" s="259"/>
    </row>
    <row r="3502" spans="1:10">
      <c r="A3502" s="259"/>
      <c r="B3502" s="259"/>
      <c r="C3502" s="259"/>
      <c r="D3502" s="259"/>
      <c r="E3502" s="259"/>
      <c r="F3502" s="270"/>
      <c r="G3502" s="259"/>
      <c r="H3502" s="259"/>
      <c r="I3502" s="259"/>
      <c r="J3502" s="259"/>
    </row>
    <row r="3503" spans="1:10">
      <c r="A3503" s="259"/>
      <c r="B3503" s="259"/>
      <c r="C3503" s="259"/>
      <c r="D3503" s="259"/>
      <c r="E3503" s="259"/>
      <c r="F3503" s="270"/>
      <c r="G3503" s="259"/>
      <c r="H3503" s="259"/>
      <c r="I3503" s="259"/>
      <c r="J3503" s="259"/>
    </row>
    <row r="3504" spans="1:10">
      <c r="A3504" s="259"/>
      <c r="B3504" s="259"/>
      <c r="C3504" s="259"/>
      <c r="D3504" s="259"/>
      <c r="E3504" s="259"/>
      <c r="F3504" s="270"/>
      <c r="G3504" s="259"/>
      <c r="H3504" s="259"/>
      <c r="I3504" s="259"/>
      <c r="J3504" s="259"/>
    </row>
    <row r="3505" spans="1:10">
      <c r="A3505" s="259"/>
      <c r="B3505" s="259"/>
      <c r="C3505" s="259"/>
      <c r="D3505" s="259"/>
      <c r="E3505" s="259"/>
      <c r="F3505" s="270"/>
      <c r="G3505" s="259"/>
      <c r="H3505" s="259"/>
      <c r="I3505" s="259"/>
      <c r="J3505" s="259"/>
    </row>
    <row r="3506" spans="1:10">
      <c r="A3506" s="259"/>
      <c r="B3506" s="259"/>
      <c r="C3506" s="259"/>
      <c r="D3506" s="259"/>
      <c r="E3506" s="259"/>
      <c r="F3506" s="270"/>
      <c r="G3506" s="259"/>
      <c r="H3506" s="259"/>
      <c r="I3506" s="259"/>
      <c r="J3506" s="259"/>
    </row>
    <row r="3507" spans="1:10">
      <c r="A3507" s="259"/>
      <c r="B3507" s="259"/>
      <c r="C3507" s="259"/>
      <c r="D3507" s="259"/>
      <c r="E3507" s="259"/>
      <c r="F3507" s="270"/>
      <c r="G3507" s="259"/>
      <c r="H3507" s="259"/>
      <c r="I3507" s="259"/>
      <c r="J3507" s="259"/>
    </row>
    <row r="3508" spans="1:10">
      <c r="A3508" s="259"/>
      <c r="B3508" s="259"/>
      <c r="C3508" s="259"/>
      <c r="D3508" s="259"/>
      <c r="E3508" s="259"/>
      <c r="F3508" s="270"/>
      <c r="G3508" s="259"/>
      <c r="H3508" s="259"/>
      <c r="I3508" s="259"/>
      <c r="J3508" s="259"/>
    </row>
    <row r="3509" spans="1:10">
      <c r="A3509" s="259"/>
      <c r="B3509" s="259"/>
      <c r="C3509" s="259"/>
      <c r="D3509" s="259"/>
      <c r="E3509" s="259"/>
      <c r="F3509" s="270"/>
      <c r="G3509" s="259"/>
      <c r="H3509" s="259"/>
      <c r="I3509" s="259"/>
      <c r="J3509" s="259"/>
    </row>
    <row r="3510" spans="1:10">
      <c r="A3510" s="259"/>
      <c r="B3510" s="259"/>
      <c r="C3510" s="259"/>
      <c r="D3510" s="259"/>
      <c r="E3510" s="259"/>
      <c r="F3510" s="270"/>
      <c r="G3510" s="259"/>
      <c r="H3510" s="259"/>
      <c r="I3510" s="259"/>
      <c r="J3510" s="259"/>
    </row>
    <row r="3511" spans="1:10">
      <c r="A3511" s="259"/>
      <c r="B3511" s="259"/>
      <c r="C3511" s="259"/>
      <c r="D3511" s="259"/>
      <c r="E3511" s="259"/>
      <c r="F3511" s="270"/>
      <c r="G3511" s="259"/>
      <c r="H3511" s="259"/>
      <c r="I3511" s="259"/>
      <c r="J3511" s="259"/>
    </row>
    <row r="3512" spans="1:10">
      <c r="A3512" s="259"/>
      <c r="B3512" s="259"/>
      <c r="C3512" s="259"/>
      <c r="D3512" s="259"/>
      <c r="E3512" s="259"/>
      <c r="F3512" s="270"/>
      <c r="G3512" s="259"/>
      <c r="H3512" s="259"/>
      <c r="I3512" s="259"/>
      <c r="J3512" s="259"/>
    </row>
    <row r="3513" spans="1:10">
      <c r="A3513" s="259"/>
      <c r="B3513" s="259"/>
      <c r="C3513" s="259"/>
      <c r="D3513" s="259"/>
      <c r="E3513" s="259"/>
      <c r="F3513" s="270"/>
      <c r="G3513" s="259"/>
      <c r="H3513" s="259"/>
      <c r="I3513" s="259"/>
      <c r="J3513" s="259"/>
    </row>
    <row r="3514" spans="1:10">
      <c r="A3514" s="259"/>
      <c r="B3514" s="259"/>
      <c r="C3514" s="259"/>
      <c r="D3514" s="259"/>
      <c r="E3514" s="259"/>
      <c r="F3514" s="270"/>
      <c r="G3514" s="259"/>
      <c r="H3514" s="259"/>
      <c r="I3514" s="259"/>
      <c r="J3514" s="259"/>
    </row>
    <row r="3515" spans="1:10">
      <c r="A3515" s="259"/>
      <c r="B3515" s="259"/>
      <c r="C3515" s="259"/>
      <c r="D3515" s="259"/>
      <c r="E3515" s="259"/>
      <c r="F3515" s="270"/>
      <c r="G3515" s="259"/>
      <c r="H3515" s="259"/>
      <c r="I3515" s="259"/>
      <c r="J3515" s="259"/>
    </row>
    <row r="3516" spans="1:10">
      <c r="A3516" s="259"/>
      <c r="B3516" s="259"/>
      <c r="C3516" s="259"/>
      <c r="D3516" s="259"/>
      <c r="E3516" s="259"/>
      <c r="F3516" s="270"/>
      <c r="G3516" s="259"/>
      <c r="H3516" s="259"/>
      <c r="I3516" s="259"/>
      <c r="J3516" s="259"/>
    </row>
    <row r="3517" spans="1:10">
      <c r="A3517" s="259"/>
      <c r="B3517" s="259"/>
      <c r="C3517" s="259"/>
      <c r="D3517" s="259"/>
      <c r="E3517" s="259"/>
      <c r="F3517" s="270"/>
      <c r="G3517" s="259"/>
      <c r="H3517" s="259"/>
      <c r="I3517" s="259"/>
      <c r="J3517" s="259"/>
    </row>
    <row r="3518" spans="1:10">
      <c r="A3518" s="259"/>
      <c r="B3518" s="259"/>
      <c r="C3518" s="259"/>
      <c r="D3518" s="259"/>
      <c r="E3518" s="259"/>
      <c r="F3518" s="270"/>
      <c r="G3518" s="259"/>
      <c r="H3518" s="259"/>
      <c r="I3518" s="259"/>
      <c r="J3518" s="259"/>
    </row>
    <row r="3519" spans="1:10">
      <c r="A3519" s="259"/>
      <c r="B3519" s="259"/>
      <c r="C3519" s="259"/>
      <c r="D3519" s="259"/>
      <c r="E3519" s="259"/>
      <c r="F3519" s="270"/>
      <c r="G3519" s="259"/>
      <c r="H3519" s="259"/>
      <c r="I3519" s="259"/>
      <c r="J3519" s="259"/>
    </row>
    <row r="3520" spans="1:10">
      <c r="A3520" s="259"/>
      <c r="B3520" s="259"/>
      <c r="C3520" s="259"/>
      <c r="D3520" s="259"/>
      <c r="E3520" s="259"/>
      <c r="F3520" s="270"/>
      <c r="G3520" s="259"/>
      <c r="H3520" s="259"/>
      <c r="I3520" s="259"/>
      <c r="J3520" s="259"/>
    </row>
    <row r="3521" spans="1:10">
      <c r="A3521" s="259"/>
      <c r="B3521" s="259"/>
      <c r="C3521" s="259"/>
      <c r="D3521" s="259"/>
      <c r="E3521" s="259"/>
      <c r="F3521" s="270"/>
      <c r="G3521" s="259"/>
      <c r="H3521" s="259"/>
      <c r="I3521" s="259"/>
      <c r="J3521" s="259"/>
    </row>
    <row r="3522" spans="1:10">
      <c r="A3522" s="259"/>
      <c r="B3522" s="259"/>
      <c r="C3522" s="259"/>
      <c r="D3522" s="259"/>
      <c r="E3522" s="259"/>
      <c r="F3522" s="270"/>
      <c r="G3522" s="259"/>
      <c r="H3522" s="259"/>
      <c r="I3522" s="259"/>
      <c r="J3522" s="259"/>
    </row>
    <row r="3523" spans="1:10">
      <c r="A3523" s="259"/>
      <c r="B3523" s="259"/>
      <c r="C3523" s="259"/>
      <c r="D3523" s="259"/>
      <c r="E3523" s="259"/>
      <c r="F3523" s="270"/>
      <c r="G3523" s="259"/>
      <c r="H3523" s="259"/>
      <c r="I3523" s="259"/>
      <c r="J3523" s="259"/>
    </row>
    <row r="3524" spans="1:10">
      <c r="A3524" s="259"/>
      <c r="B3524" s="259"/>
      <c r="C3524" s="259"/>
      <c r="D3524" s="259"/>
      <c r="E3524" s="259"/>
      <c r="F3524" s="270"/>
      <c r="G3524" s="259"/>
      <c r="H3524" s="259"/>
      <c r="I3524" s="259"/>
      <c r="J3524" s="259"/>
    </row>
    <row r="3525" spans="1:10">
      <c r="A3525" s="259"/>
      <c r="B3525" s="259"/>
      <c r="C3525" s="259"/>
      <c r="D3525" s="259"/>
      <c r="E3525" s="259"/>
      <c r="F3525" s="270"/>
      <c r="G3525" s="259"/>
      <c r="H3525" s="259"/>
      <c r="I3525" s="259"/>
      <c r="J3525" s="259"/>
    </row>
    <row r="3526" spans="1:10">
      <c r="A3526" s="259"/>
      <c r="B3526" s="259"/>
      <c r="C3526" s="259"/>
      <c r="D3526" s="259"/>
      <c r="E3526" s="259"/>
      <c r="F3526" s="270"/>
      <c r="G3526" s="259"/>
      <c r="H3526" s="259"/>
      <c r="I3526" s="259"/>
      <c r="J3526" s="259"/>
    </row>
    <row r="3527" spans="1:10">
      <c r="A3527" s="259"/>
      <c r="B3527" s="259"/>
      <c r="C3527" s="259"/>
      <c r="D3527" s="259"/>
      <c r="E3527" s="259"/>
      <c r="F3527" s="270"/>
      <c r="G3527" s="259"/>
      <c r="H3527" s="259"/>
      <c r="I3527" s="259"/>
      <c r="J3527" s="259"/>
    </row>
    <row r="3528" spans="1:10">
      <c r="A3528" s="259"/>
      <c r="B3528" s="259"/>
      <c r="C3528" s="259"/>
      <c r="D3528" s="259"/>
      <c r="E3528" s="259"/>
      <c r="F3528" s="270"/>
      <c r="G3528" s="259"/>
      <c r="H3528" s="259"/>
      <c r="I3528" s="259"/>
      <c r="J3528" s="259"/>
    </row>
    <row r="3529" spans="1:10">
      <c r="A3529" s="259"/>
      <c r="B3529" s="259"/>
      <c r="C3529" s="259"/>
      <c r="D3529" s="259"/>
      <c r="E3529" s="259"/>
      <c r="F3529" s="270"/>
      <c r="G3529" s="259"/>
      <c r="H3529" s="259"/>
      <c r="I3529" s="259"/>
      <c r="J3529" s="259"/>
    </row>
    <row r="3530" spans="1:10">
      <c r="A3530" s="259"/>
      <c r="B3530" s="259"/>
      <c r="C3530" s="259"/>
      <c r="D3530" s="259"/>
      <c r="E3530" s="259"/>
      <c r="F3530" s="270"/>
      <c r="G3530" s="259"/>
      <c r="H3530" s="259"/>
      <c r="I3530" s="259"/>
      <c r="J3530" s="259"/>
    </row>
    <row r="3531" spans="1:10">
      <c r="A3531" s="259"/>
      <c r="B3531" s="259"/>
      <c r="C3531" s="259"/>
      <c r="D3531" s="259"/>
      <c r="E3531" s="259"/>
      <c r="F3531" s="270"/>
      <c r="G3531" s="259"/>
      <c r="H3531" s="259"/>
      <c r="I3531" s="259"/>
      <c r="J3531" s="259"/>
    </row>
    <row r="3532" spans="1:10">
      <c r="A3532" s="259"/>
      <c r="B3532" s="259"/>
      <c r="C3532" s="259"/>
      <c r="D3532" s="259"/>
      <c r="E3532" s="259"/>
      <c r="F3532" s="270"/>
      <c r="G3532" s="259"/>
      <c r="H3532" s="259"/>
      <c r="I3532" s="259"/>
      <c r="J3532" s="259"/>
    </row>
    <row r="3533" spans="1:10">
      <c r="A3533" s="259"/>
      <c r="B3533" s="259"/>
      <c r="C3533" s="259"/>
      <c r="D3533" s="259"/>
      <c r="E3533" s="259"/>
      <c r="F3533" s="270"/>
      <c r="G3533" s="259"/>
      <c r="H3533" s="259"/>
      <c r="I3533" s="259"/>
      <c r="J3533" s="259"/>
    </row>
    <row r="3534" spans="1:10">
      <c r="A3534" s="259"/>
      <c r="B3534" s="259"/>
      <c r="C3534" s="259"/>
      <c r="D3534" s="259"/>
      <c r="E3534" s="259"/>
      <c r="F3534" s="270"/>
      <c r="G3534" s="259"/>
      <c r="H3534" s="259"/>
      <c r="I3534" s="259"/>
      <c r="J3534" s="259"/>
    </row>
    <row r="3535" spans="1:10">
      <c r="A3535" s="259"/>
      <c r="B3535" s="259"/>
      <c r="C3535" s="259"/>
      <c r="D3535" s="259"/>
      <c r="E3535" s="259"/>
      <c r="F3535" s="270"/>
      <c r="G3535" s="259"/>
      <c r="H3535" s="259"/>
      <c r="I3535" s="259"/>
      <c r="J3535" s="259"/>
    </row>
    <row r="3536" spans="1:10">
      <c r="A3536" s="259"/>
      <c r="B3536" s="259"/>
      <c r="C3536" s="259"/>
      <c r="D3536" s="259"/>
      <c r="E3536" s="259"/>
      <c r="F3536" s="270"/>
      <c r="G3536" s="259"/>
      <c r="H3536" s="259"/>
      <c r="I3536" s="259"/>
      <c r="J3536" s="259"/>
    </row>
    <row r="3537" spans="1:10">
      <c r="A3537" s="259"/>
      <c r="B3537" s="259"/>
      <c r="C3537" s="259"/>
      <c r="D3537" s="259"/>
      <c r="E3537" s="259"/>
      <c r="F3537" s="270"/>
      <c r="G3537" s="259"/>
      <c r="H3537" s="259"/>
      <c r="I3537" s="259"/>
      <c r="J3537" s="259"/>
    </row>
    <row r="3538" spans="1:10">
      <c r="A3538" s="259"/>
      <c r="B3538" s="259"/>
      <c r="C3538" s="259"/>
      <c r="D3538" s="259"/>
      <c r="E3538" s="259"/>
      <c r="F3538" s="270"/>
      <c r="G3538" s="259"/>
      <c r="H3538" s="259"/>
      <c r="I3538" s="259"/>
      <c r="J3538" s="259"/>
    </row>
    <row r="3539" spans="1:10">
      <c r="A3539" s="259"/>
      <c r="B3539" s="259"/>
      <c r="C3539" s="259"/>
      <c r="D3539" s="259"/>
      <c r="E3539" s="259"/>
      <c r="F3539" s="270"/>
      <c r="G3539" s="259"/>
      <c r="H3539" s="259"/>
      <c r="I3539" s="259"/>
      <c r="J3539" s="259"/>
    </row>
    <row r="3540" spans="1:10">
      <c r="A3540" s="259"/>
      <c r="B3540" s="259"/>
      <c r="C3540" s="259"/>
      <c r="D3540" s="259"/>
      <c r="E3540" s="259"/>
      <c r="F3540" s="270"/>
      <c r="G3540" s="259"/>
      <c r="H3540" s="259"/>
      <c r="I3540" s="259"/>
      <c r="J3540" s="259"/>
    </row>
    <row r="3541" spans="1:10">
      <c r="A3541" s="259"/>
      <c r="B3541" s="259"/>
      <c r="C3541" s="259"/>
      <c r="D3541" s="259"/>
      <c r="E3541" s="259"/>
      <c r="F3541" s="270"/>
      <c r="G3541" s="259"/>
      <c r="H3541" s="259"/>
      <c r="I3541" s="259"/>
      <c r="J3541" s="259"/>
    </row>
    <row r="3542" spans="1:10">
      <c r="A3542" s="259"/>
      <c r="B3542" s="259"/>
      <c r="C3542" s="259"/>
      <c r="D3542" s="259"/>
      <c r="E3542" s="259"/>
      <c r="F3542" s="270"/>
      <c r="G3542" s="259"/>
      <c r="H3542" s="259"/>
      <c r="I3542" s="259"/>
      <c r="J3542" s="259"/>
    </row>
    <row r="3543" spans="1:10">
      <c r="A3543" s="259"/>
      <c r="B3543" s="259"/>
      <c r="C3543" s="259"/>
      <c r="D3543" s="259"/>
      <c r="E3543" s="259"/>
      <c r="F3543" s="270"/>
      <c r="G3543" s="259"/>
      <c r="H3543" s="259"/>
      <c r="I3543" s="259"/>
      <c r="J3543" s="259"/>
    </row>
    <row r="3544" spans="1:10">
      <c r="A3544" s="259"/>
      <c r="B3544" s="259"/>
      <c r="C3544" s="259"/>
      <c r="D3544" s="259"/>
      <c r="E3544" s="259"/>
      <c r="F3544" s="270"/>
      <c r="G3544" s="259"/>
      <c r="H3544" s="259"/>
      <c r="I3544" s="259"/>
      <c r="J3544" s="259"/>
    </row>
    <row r="3545" spans="1:10">
      <c r="A3545" s="259"/>
      <c r="B3545" s="259"/>
      <c r="C3545" s="259"/>
      <c r="D3545" s="259"/>
      <c r="E3545" s="259"/>
      <c r="F3545" s="270"/>
      <c r="G3545" s="259"/>
      <c r="H3545" s="259"/>
      <c r="I3545" s="259"/>
      <c r="J3545" s="259"/>
    </row>
    <row r="3546" spans="1:10">
      <c r="A3546" s="259"/>
      <c r="B3546" s="259"/>
      <c r="C3546" s="259"/>
      <c r="D3546" s="259"/>
      <c r="E3546" s="259"/>
      <c r="F3546" s="270"/>
      <c r="G3546" s="259"/>
      <c r="H3546" s="259"/>
      <c r="I3546" s="259"/>
      <c r="J3546" s="259"/>
    </row>
    <row r="3547" spans="1:10">
      <c r="A3547" s="259"/>
      <c r="B3547" s="259"/>
      <c r="C3547" s="259"/>
      <c r="D3547" s="259"/>
      <c r="E3547" s="259"/>
      <c r="F3547" s="270"/>
      <c r="G3547" s="259"/>
      <c r="H3547" s="259"/>
      <c r="I3547" s="259"/>
      <c r="J3547" s="259"/>
    </row>
    <row r="3548" spans="1:10">
      <c r="A3548" s="259"/>
      <c r="B3548" s="259"/>
      <c r="C3548" s="259"/>
      <c r="D3548" s="259"/>
      <c r="E3548" s="259"/>
      <c r="F3548" s="270"/>
      <c r="G3548" s="259"/>
      <c r="H3548" s="259"/>
      <c r="I3548" s="259"/>
      <c r="J3548" s="259"/>
    </row>
    <row r="3549" spans="1:10">
      <c r="A3549" s="259"/>
      <c r="B3549" s="259"/>
      <c r="C3549" s="259"/>
      <c r="D3549" s="259"/>
      <c r="E3549" s="259"/>
      <c r="F3549" s="270"/>
      <c r="G3549" s="259"/>
      <c r="H3549" s="259"/>
      <c r="I3549" s="259"/>
      <c r="J3549" s="259"/>
    </row>
    <row r="3550" spans="1:10">
      <c r="A3550" s="259"/>
      <c r="B3550" s="259"/>
      <c r="C3550" s="259"/>
      <c r="D3550" s="259"/>
      <c r="E3550" s="259"/>
      <c r="F3550" s="270"/>
      <c r="G3550" s="259"/>
      <c r="H3550" s="259"/>
      <c r="I3550" s="259"/>
      <c r="J3550" s="259"/>
    </row>
    <row r="3551" spans="1:10">
      <c r="A3551" s="259"/>
      <c r="B3551" s="259"/>
      <c r="C3551" s="259"/>
      <c r="D3551" s="259"/>
      <c r="E3551" s="259"/>
      <c r="F3551" s="270"/>
      <c r="G3551" s="259"/>
      <c r="H3551" s="259"/>
      <c r="I3551" s="259"/>
      <c r="J3551" s="259"/>
    </row>
    <row r="3552" spans="1:10">
      <c r="A3552" s="259"/>
      <c r="B3552" s="259"/>
      <c r="C3552" s="259"/>
      <c r="D3552" s="259"/>
      <c r="E3552" s="259"/>
      <c r="F3552" s="270"/>
      <c r="G3552" s="259"/>
      <c r="H3552" s="259"/>
      <c r="I3552" s="259"/>
      <c r="J3552" s="259"/>
    </row>
    <row r="3553" spans="1:10">
      <c r="A3553" s="259"/>
      <c r="B3553" s="259"/>
      <c r="C3553" s="259"/>
      <c r="D3553" s="259"/>
      <c r="E3553" s="259"/>
      <c r="F3553" s="270"/>
      <c r="G3553" s="259"/>
      <c r="H3553" s="259"/>
      <c r="I3553" s="259"/>
      <c r="J3553" s="259"/>
    </row>
    <row r="3554" spans="1:10">
      <c r="A3554" s="259"/>
      <c r="B3554" s="259"/>
      <c r="C3554" s="259"/>
      <c r="D3554" s="259"/>
      <c r="E3554" s="259"/>
      <c r="F3554" s="270"/>
      <c r="G3554" s="259"/>
      <c r="H3554" s="259"/>
      <c r="I3554" s="259"/>
      <c r="J3554" s="259"/>
    </row>
    <row r="3555" spans="1:10">
      <c r="A3555" s="259"/>
      <c r="B3555" s="259"/>
      <c r="C3555" s="259"/>
      <c r="D3555" s="259"/>
      <c r="E3555" s="259"/>
      <c r="F3555" s="270"/>
      <c r="G3555" s="259"/>
      <c r="H3555" s="259"/>
      <c r="I3555" s="259"/>
      <c r="J3555" s="259"/>
    </row>
    <row r="3556" spans="1:10">
      <c r="A3556" s="259"/>
      <c r="B3556" s="259"/>
      <c r="C3556" s="259"/>
      <c r="D3556" s="259"/>
      <c r="E3556" s="259"/>
      <c r="F3556" s="270"/>
      <c r="G3556" s="259"/>
      <c r="H3556" s="259"/>
      <c r="I3556" s="259"/>
      <c r="J3556" s="259"/>
    </row>
    <row r="3557" spans="1:10">
      <c r="A3557" s="259"/>
      <c r="B3557" s="259"/>
      <c r="C3557" s="259"/>
      <c r="D3557" s="259"/>
      <c r="E3557" s="259"/>
      <c r="F3557" s="270"/>
      <c r="G3557" s="259"/>
      <c r="H3557" s="259"/>
      <c r="I3557" s="259"/>
      <c r="J3557" s="259"/>
    </row>
    <row r="3558" spans="1:10">
      <c r="A3558" s="259"/>
      <c r="B3558" s="259"/>
      <c r="C3558" s="259"/>
      <c r="D3558" s="259"/>
      <c r="E3558" s="259"/>
      <c r="F3558" s="270"/>
      <c r="G3558" s="259"/>
      <c r="H3558" s="259"/>
      <c r="I3558" s="259"/>
      <c r="J3558" s="259"/>
    </row>
    <row r="3559" spans="1:10">
      <c r="A3559" s="259"/>
      <c r="B3559" s="259"/>
      <c r="C3559" s="259"/>
      <c r="D3559" s="259"/>
      <c r="E3559" s="259"/>
      <c r="F3559" s="270"/>
      <c r="G3559" s="259"/>
      <c r="H3559" s="259"/>
      <c r="I3559" s="259"/>
      <c r="J3559" s="259"/>
    </row>
    <row r="3560" spans="1:10">
      <c r="A3560" s="259"/>
      <c r="B3560" s="259"/>
      <c r="C3560" s="259"/>
      <c r="D3560" s="259"/>
      <c r="E3560" s="259"/>
      <c r="F3560" s="270"/>
      <c r="G3560" s="259"/>
      <c r="H3560" s="259"/>
      <c r="I3560" s="259"/>
      <c r="J3560" s="259"/>
    </row>
    <row r="3561" spans="1:10">
      <c r="A3561" s="259"/>
      <c r="B3561" s="259"/>
      <c r="C3561" s="259"/>
      <c r="D3561" s="259"/>
      <c r="E3561" s="259"/>
      <c r="F3561" s="270"/>
      <c r="G3561" s="259"/>
      <c r="H3561" s="259"/>
      <c r="I3561" s="259"/>
      <c r="J3561" s="259"/>
    </row>
    <row r="3562" spans="1:10">
      <c r="A3562" s="259"/>
      <c r="B3562" s="259"/>
      <c r="C3562" s="259"/>
      <c r="D3562" s="259"/>
      <c r="E3562" s="259"/>
      <c r="F3562" s="270"/>
      <c r="G3562" s="259"/>
      <c r="H3562" s="259"/>
      <c r="I3562" s="259"/>
      <c r="J3562" s="259"/>
    </row>
    <row r="3563" spans="1:10">
      <c r="A3563" s="259"/>
      <c r="B3563" s="259"/>
      <c r="C3563" s="259"/>
      <c r="D3563" s="259"/>
      <c r="E3563" s="259"/>
      <c r="F3563" s="270"/>
      <c r="G3563" s="259"/>
      <c r="H3563" s="259"/>
      <c r="I3563" s="259"/>
      <c r="J3563" s="259"/>
    </row>
    <row r="3564" spans="1:10">
      <c r="A3564" s="259"/>
      <c r="B3564" s="259"/>
      <c r="C3564" s="259"/>
      <c r="D3564" s="259"/>
      <c r="E3564" s="259"/>
      <c r="F3564" s="270"/>
      <c r="G3564" s="259"/>
      <c r="H3564" s="259"/>
      <c r="I3564" s="259"/>
      <c r="J3564" s="259"/>
    </row>
    <row r="3565" spans="1:10">
      <c r="A3565" s="259"/>
      <c r="B3565" s="259"/>
      <c r="C3565" s="259"/>
      <c r="D3565" s="259"/>
      <c r="E3565" s="259"/>
      <c r="F3565" s="270"/>
      <c r="G3565" s="259"/>
      <c r="H3565" s="259"/>
      <c r="I3565" s="259"/>
      <c r="J3565" s="259"/>
    </row>
    <row r="3566" spans="1:10">
      <c r="A3566" s="259"/>
      <c r="B3566" s="259"/>
      <c r="C3566" s="259"/>
      <c r="D3566" s="259"/>
      <c r="E3566" s="259"/>
      <c r="F3566" s="270"/>
      <c r="G3566" s="259"/>
      <c r="H3566" s="259"/>
      <c r="I3566" s="259"/>
      <c r="J3566" s="259"/>
    </row>
    <row r="3567" spans="1:10">
      <c r="A3567" s="259"/>
      <c r="B3567" s="259"/>
      <c r="C3567" s="259"/>
      <c r="D3567" s="259"/>
      <c r="E3567" s="259"/>
      <c r="F3567" s="270"/>
      <c r="G3567" s="259"/>
      <c r="H3567" s="259"/>
      <c r="I3567" s="259"/>
      <c r="J3567" s="259"/>
    </row>
    <row r="3568" spans="1:10">
      <c r="A3568" s="259"/>
      <c r="B3568" s="259"/>
      <c r="C3568" s="259"/>
      <c r="D3568" s="259"/>
      <c r="E3568" s="259"/>
      <c r="F3568" s="270"/>
      <c r="G3568" s="259"/>
      <c r="H3568" s="259"/>
      <c r="I3568" s="259"/>
      <c r="J3568" s="259"/>
    </row>
    <row r="3569" spans="1:10">
      <c r="A3569" s="259"/>
      <c r="B3569" s="259"/>
      <c r="C3569" s="259"/>
      <c r="D3569" s="259"/>
      <c r="E3569" s="259"/>
      <c r="F3569" s="270"/>
      <c r="G3569" s="259"/>
      <c r="H3569" s="259"/>
      <c r="I3569" s="259"/>
      <c r="J3569" s="259"/>
    </row>
    <row r="3570" spans="1:10">
      <c r="A3570" s="259"/>
      <c r="B3570" s="259"/>
      <c r="C3570" s="259"/>
      <c r="D3570" s="259"/>
      <c r="E3570" s="259"/>
      <c r="F3570" s="270"/>
      <c r="G3570" s="259"/>
      <c r="H3570" s="259"/>
      <c r="I3570" s="259"/>
      <c r="J3570" s="259"/>
    </row>
    <row r="3571" spans="1:10">
      <c r="A3571" s="259"/>
      <c r="B3571" s="259"/>
      <c r="C3571" s="259"/>
      <c r="D3571" s="259"/>
      <c r="E3571" s="259"/>
      <c r="F3571" s="270"/>
      <c r="G3571" s="259"/>
      <c r="H3571" s="259"/>
      <c r="I3571" s="259"/>
      <c r="J3571" s="259"/>
    </row>
    <row r="3572" spans="1:10">
      <c r="A3572" s="259"/>
      <c r="B3572" s="259"/>
      <c r="C3572" s="259"/>
      <c r="D3572" s="259"/>
      <c r="E3572" s="259"/>
      <c r="F3572" s="270"/>
      <c r="G3572" s="259"/>
      <c r="H3572" s="259"/>
      <c r="I3572" s="259"/>
      <c r="J3572" s="259"/>
    </row>
    <row r="3573" spans="1:10">
      <c r="A3573" s="259"/>
      <c r="B3573" s="259"/>
      <c r="C3573" s="259"/>
      <c r="D3573" s="259"/>
      <c r="E3573" s="259"/>
      <c r="F3573" s="270"/>
      <c r="G3573" s="259"/>
      <c r="H3573" s="259"/>
      <c r="I3573" s="259"/>
      <c r="J3573" s="259"/>
    </row>
    <row r="3574" spans="1:10">
      <c r="A3574" s="259"/>
      <c r="B3574" s="259"/>
      <c r="C3574" s="259"/>
      <c r="D3574" s="259"/>
      <c r="E3574" s="259"/>
      <c r="F3574" s="270"/>
      <c r="G3574" s="259"/>
      <c r="H3574" s="259"/>
      <c r="I3574" s="259"/>
      <c r="J3574" s="259"/>
    </row>
    <row r="3575" spans="1:10">
      <c r="A3575" s="259"/>
      <c r="B3575" s="259"/>
      <c r="C3575" s="259"/>
      <c r="D3575" s="259"/>
      <c r="E3575" s="259"/>
      <c r="F3575" s="270"/>
      <c r="G3575" s="259"/>
      <c r="H3575" s="259"/>
      <c r="I3575" s="259"/>
      <c r="J3575" s="259"/>
    </row>
    <row r="3576" spans="1:10">
      <c r="A3576" s="259"/>
      <c r="B3576" s="259"/>
      <c r="C3576" s="259"/>
      <c r="D3576" s="259"/>
      <c r="E3576" s="259"/>
      <c r="F3576" s="270"/>
      <c r="G3576" s="259"/>
      <c r="H3576" s="259"/>
      <c r="I3576" s="259"/>
      <c r="J3576" s="259"/>
    </row>
    <row r="3577" spans="1:10">
      <c r="A3577" s="259"/>
      <c r="B3577" s="259"/>
      <c r="C3577" s="259"/>
      <c r="D3577" s="259"/>
      <c r="E3577" s="259"/>
      <c r="F3577" s="270"/>
      <c r="G3577" s="259"/>
      <c r="H3577" s="259"/>
      <c r="I3577" s="259"/>
      <c r="J3577" s="259"/>
    </row>
    <row r="3578" spans="1:10">
      <c r="A3578" s="259"/>
      <c r="B3578" s="259"/>
      <c r="C3578" s="259"/>
      <c r="D3578" s="259"/>
      <c r="E3578" s="259"/>
      <c r="F3578" s="270"/>
      <c r="G3578" s="259"/>
      <c r="H3578" s="259"/>
      <c r="I3578" s="259"/>
      <c r="J3578" s="259"/>
    </row>
    <row r="3579" spans="1:10">
      <c r="A3579" s="259"/>
      <c r="B3579" s="259"/>
      <c r="C3579" s="259"/>
      <c r="D3579" s="259"/>
      <c r="E3579" s="259"/>
      <c r="F3579" s="270"/>
      <c r="G3579" s="259"/>
      <c r="H3579" s="259"/>
      <c r="I3579" s="259"/>
      <c r="J3579" s="259"/>
    </row>
    <row r="3580" spans="1:10">
      <c r="A3580" s="259"/>
      <c r="B3580" s="259"/>
      <c r="C3580" s="259"/>
      <c r="D3580" s="259"/>
      <c r="E3580" s="259"/>
      <c r="F3580" s="270"/>
      <c r="G3580" s="259"/>
      <c r="H3580" s="259"/>
      <c r="I3580" s="259"/>
      <c r="J3580" s="259"/>
    </row>
    <row r="3581" spans="1:10">
      <c r="A3581" s="259"/>
      <c r="B3581" s="259"/>
      <c r="C3581" s="259"/>
      <c r="D3581" s="259"/>
      <c r="E3581" s="259"/>
      <c r="F3581" s="270"/>
      <c r="G3581" s="259"/>
      <c r="H3581" s="259"/>
      <c r="I3581" s="259"/>
      <c r="J3581" s="259"/>
    </row>
    <row r="3582" spans="1:10">
      <c r="A3582" s="259"/>
      <c r="B3582" s="259"/>
      <c r="C3582" s="259"/>
      <c r="D3582" s="259"/>
      <c r="E3582" s="259"/>
      <c r="F3582" s="270"/>
      <c r="G3582" s="259"/>
      <c r="H3582" s="259"/>
      <c r="I3582" s="259"/>
      <c r="J3582" s="259"/>
    </row>
    <row r="3583" spans="1:10">
      <c r="A3583" s="259"/>
      <c r="B3583" s="259"/>
      <c r="C3583" s="259"/>
      <c r="D3583" s="259"/>
      <c r="E3583" s="259"/>
      <c r="F3583" s="270"/>
      <c r="G3583" s="259"/>
      <c r="H3583" s="259"/>
      <c r="I3583" s="259"/>
      <c r="J3583" s="259"/>
    </row>
    <row r="3584" spans="1:10">
      <c r="A3584" s="259"/>
      <c r="B3584" s="259"/>
      <c r="C3584" s="259"/>
      <c r="D3584" s="259"/>
      <c r="E3584" s="259"/>
      <c r="F3584" s="270"/>
      <c r="G3584" s="259"/>
      <c r="H3584" s="259"/>
      <c r="I3584" s="259"/>
      <c r="J3584" s="259"/>
    </row>
    <row r="3585" spans="1:10">
      <c r="A3585" s="259"/>
      <c r="B3585" s="259"/>
      <c r="C3585" s="259"/>
      <c r="D3585" s="259"/>
      <c r="E3585" s="259"/>
      <c r="F3585" s="270"/>
      <c r="G3585" s="259"/>
      <c r="H3585" s="259"/>
      <c r="I3585" s="259"/>
      <c r="J3585" s="259"/>
    </row>
    <row r="3586" spans="1:10">
      <c r="A3586" s="259"/>
      <c r="B3586" s="259"/>
      <c r="C3586" s="259"/>
      <c r="D3586" s="259"/>
      <c r="E3586" s="259"/>
      <c r="F3586" s="270"/>
      <c r="G3586" s="259"/>
      <c r="H3586" s="259"/>
      <c r="I3586" s="259"/>
      <c r="J3586" s="259"/>
    </row>
    <row r="3587" spans="1:10">
      <c r="A3587" s="259"/>
      <c r="B3587" s="259"/>
      <c r="C3587" s="259"/>
      <c r="D3587" s="259"/>
      <c r="E3587" s="259"/>
      <c r="F3587" s="270"/>
      <c r="G3587" s="259"/>
      <c r="H3587" s="259"/>
      <c r="I3587" s="259"/>
      <c r="J3587" s="259"/>
    </row>
    <row r="3588" spans="1:10">
      <c r="A3588" s="259"/>
      <c r="B3588" s="259"/>
      <c r="C3588" s="259"/>
      <c r="D3588" s="259"/>
      <c r="E3588" s="259"/>
      <c r="F3588" s="270"/>
      <c r="G3588" s="259"/>
      <c r="H3588" s="259"/>
      <c r="I3588" s="259"/>
      <c r="J3588" s="259"/>
    </row>
    <row r="3589" spans="1:10">
      <c r="A3589" s="259"/>
      <c r="B3589" s="259"/>
      <c r="C3589" s="259"/>
      <c r="D3589" s="259"/>
      <c r="E3589" s="259"/>
      <c r="F3589" s="270"/>
      <c r="G3589" s="259"/>
      <c r="H3589" s="259"/>
      <c r="I3589" s="259"/>
      <c r="J3589" s="259"/>
    </row>
    <row r="3590" spans="1:10">
      <c r="A3590" s="259"/>
      <c r="B3590" s="259"/>
      <c r="C3590" s="259"/>
      <c r="D3590" s="259"/>
      <c r="E3590" s="259"/>
      <c r="F3590" s="270"/>
      <c r="G3590" s="259"/>
      <c r="H3590" s="259"/>
      <c r="I3590" s="259"/>
      <c r="J3590" s="259"/>
    </row>
    <row r="3591" spans="1:10">
      <c r="A3591" s="259"/>
      <c r="B3591" s="259"/>
      <c r="C3591" s="259"/>
      <c r="D3591" s="259"/>
      <c r="E3591" s="259"/>
      <c r="F3591" s="270"/>
      <c r="G3591" s="259"/>
      <c r="H3591" s="259"/>
      <c r="I3591" s="259"/>
      <c r="J3591" s="259"/>
    </row>
    <row r="3592" spans="1:10">
      <c r="A3592" s="259"/>
      <c r="B3592" s="259"/>
      <c r="C3592" s="259"/>
      <c r="D3592" s="259"/>
      <c r="E3592" s="259"/>
      <c r="F3592" s="270"/>
      <c r="G3592" s="259"/>
      <c r="H3592" s="259"/>
      <c r="I3592" s="259"/>
      <c r="J3592" s="259"/>
    </row>
    <row r="3593" spans="1:10">
      <c r="A3593" s="259"/>
      <c r="B3593" s="259"/>
      <c r="C3593" s="259"/>
      <c r="D3593" s="259"/>
      <c r="E3593" s="259"/>
      <c r="F3593" s="270"/>
      <c r="G3593" s="259"/>
      <c r="H3593" s="259"/>
      <c r="I3593" s="259"/>
      <c r="J3593" s="259"/>
    </row>
    <row r="3594" spans="1:10">
      <c r="A3594" s="259"/>
      <c r="B3594" s="259"/>
      <c r="C3594" s="259"/>
      <c r="D3594" s="259"/>
      <c r="E3594" s="259"/>
      <c r="F3594" s="270"/>
      <c r="G3594" s="259"/>
      <c r="H3594" s="259"/>
      <c r="I3594" s="259"/>
      <c r="J3594" s="259"/>
    </row>
    <row r="3595" spans="1:10">
      <c r="A3595" s="259"/>
      <c r="B3595" s="259"/>
      <c r="C3595" s="259"/>
      <c r="D3595" s="259"/>
      <c r="E3595" s="259"/>
      <c r="F3595" s="270"/>
      <c r="G3595" s="259"/>
      <c r="H3595" s="259"/>
      <c r="I3595" s="259"/>
      <c r="J3595" s="259"/>
    </row>
    <row r="3596" spans="1:10">
      <c r="A3596" s="259"/>
      <c r="B3596" s="259"/>
      <c r="C3596" s="259"/>
      <c r="D3596" s="259"/>
      <c r="E3596" s="259"/>
      <c r="F3596" s="270"/>
      <c r="G3596" s="259"/>
      <c r="H3596" s="259"/>
      <c r="I3596" s="259"/>
      <c r="J3596" s="259"/>
    </row>
    <row r="3597" spans="1:10">
      <c r="A3597" s="259"/>
      <c r="B3597" s="259"/>
      <c r="C3597" s="259"/>
      <c r="D3597" s="259"/>
      <c r="E3597" s="259"/>
      <c r="F3597" s="270"/>
      <c r="G3597" s="259"/>
      <c r="H3597" s="259"/>
      <c r="I3597" s="259"/>
      <c r="J3597" s="259"/>
    </row>
    <row r="3598" spans="1:10">
      <c r="A3598" s="259"/>
      <c r="B3598" s="259"/>
      <c r="C3598" s="259"/>
      <c r="D3598" s="259"/>
      <c r="E3598" s="259"/>
      <c r="F3598" s="270"/>
      <c r="G3598" s="259"/>
      <c r="H3598" s="259"/>
      <c r="I3598" s="259"/>
      <c r="J3598" s="259"/>
    </row>
    <row r="3599" spans="1:10">
      <c r="A3599" s="259"/>
      <c r="B3599" s="259"/>
      <c r="C3599" s="259"/>
      <c r="D3599" s="259"/>
      <c r="E3599" s="259"/>
      <c r="F3599" s="270"/>
      <c r="G3599" s="259"/>
      <c r="H3599" s="259"/>
      <c r="I3599" s="259"/>
      <c r="J3599" s="259"/>
    </row>
    <row r="3600" spans="1:10">
      <c r="A3600" s="259"/>
      <c r="B3600" s="259"/>
      <c r="C3600" s="259"/>
      <c r="D3600" s="259"/>
      <c r="E3600" s="259"/>
      <c r="F3600" s="270"/>
      <c r="G3600" s="259"/>
      <c r="H3600" s="259"/>
      <c r="I3600" s="259"/>
      <c r="J3600" s="259"/>
    </row>
    <row r="3601" spans="1:10">
      <c r="A3601" s="259"/>
      <c r="B3601" s="259"/>
      <c r="C3601" s="259"/>
      <c r="D3601" s="259"/>
      <c r="E3601" s="259"/>
      <c r="F3601" s="270"/>
      <c r="G3601" s="259"/>
      <c r="H3601" s="259"/>
      <c r="I3601" s="259"/>
      <c r="J3601" s="259"/>
    </row>
    <row r="3602" spans="1:10">
      <c r="A3602" s="259"/>
      <c r="B3602" s="259"/>
      <c r="C3602" s="259"/>
      <c r="D3602" s="259"/>
      <c r="E3602" s="259"/>
      <c r="F3602" s="270"/>
      <c r="G3602" s="259"/>
      <c r="H3602" s="259"/>
      <c r="I3602" s="259"/>
      <c r="J3602" s="259"/>
    </row>
    <row r="3603" spans="1:10">
      <c r="A3603" s="259"/>
      <c r="B3603" s="259"/>
      <c r="C3603" s="259"/>
      <c r="D3603" s="259"/>
      <c r="E3603" s="259"/>
      <c r="F3603" s="270"/>
      <c r="G3603" s="259"/>
      <c r="H3603" s="259"/>
      <c r="I3603" s="259"/>
      <c r="J3603" s="259"/>
    </row>
    <row r="3604" spans="1:10">
      <c r="A3604" s="259"/>
      <c r="B3604" s="259"/>
      <c r="C3604" s="259"/>
      <c r="D3604" s="259"/>
      <c r="E3604" s="259"/>
      <c r="F3604" s="270"/>
      <c r="G3604" s="259"/>
      <c r="H3604" s="259"/>
      <c r="I3604" s="259"/>
      <c r="J3604" s="259"/>
    </row>
    <row r="3605" spans="1:10">
      <c r="A3605" s="259"/>
      <c r="B3605" s="259"/>
      <c r="C3605" s="259"/>
      <c r="D3605" s="259"/>
      <c r="E3605" s="259"/>
      <c r="F3605" s="270"/>
      <c r="G3605" s="259"/>
      <c r="H3605" s="259"/>
      <c r="I3605" s="259"/>
      <c r="J3605" s="259"/>
    </row>
    <row r="3606" spans="1:10">
      <c r="A3606" s="259"/>
      <c r="B3606" s="259"/>
      <c r="C3606" s="259"/>
      <c r="D3606" s="259"/>
      <c r="E3606" s="259"/>
      <c r="F3606" s="270"/>
      <c r="G3606" s="259"/>
      <c r="H3606" s="259"/>
      <c r="I3606" s="259"/>
      <c r="J3606" s="259"/>
    </row>
    <row r="3607" spans="1:10">
      <c r="A3607" s="259"/>
      <c r="B3607" s="259"/>
      <c r="C3607" s="259"/>
      <c r="D3607" s="259"/>
      <c r="E3607" s="259"/>
      <c r="F3607" s="270"/>
      <c r="G3607" s="259"/>
      <c r="H3607" s="259"/>
      <c r="I3607" s="259"/>
      <c r="J3607" s="259"/>
    </row>
    <row r="3608" spans="1:10">
      <c r="A3608" s="259"/>
      <c r="B3608" s="259"/>
      <c r="C3608" s="259"/>
      <c r="D3608" s="259"/>
      <c r="E3608" s="259"/>
      <c r="F3608" s="270"/>
      <c r="G3608" s="259"/>
      <c r="H3608" s="259"/>
      <c r="I3608" s="259"/>
      <c r="J3608" s="259"/>
    </row>
    <row r="3609" spans="1:10">
      <c r="A3609" s="259"/>
      <c r="B3609" s="259"/>
      <c r="C3609" s="259"/>
      <c r="D3609" s="259"/>
      <c r="E3609" s="259"/>
      <c r="F3609" s="270"/>
      <c r="G3609" s="259"/>
      <c r="H3609" s="259"/>
      <c r="I3609" s="259"/>
      <c r="J3609" s="259"/>
    </row>
    <row r="3610" spans="1:10">
      <c r="A3610" s="259"/>
      <c r="B3610" s="259"/>
      <c r="C3610" s="259"/>
      <c r="D3610" s="259"/>
      <c r="E3610" s="259"/>
      <c r="F3610" s="270"/>
      <c r="G3610" s="259"/>
      <c r="H3610" s="259"/>
      <c r="I3610" s="259"/>
      <c r="J3610" s="259"/>
    </row>
    <row r="3611" spans="1:10">
      <c r="A3611" s="259"/>
      <c r="B3611" s="259"/>
      <c r="C3611" s="259"/>
      <c r="D3611" s="259"/>
      <c r="E3611" s="259"/>
      <c r="F3611" s="270"/>
      <c r="G3611" s="259"/>
      <c r="H3611" s="259"/>
      <c r="I3611" s="259"/>
      <c r="J3611" s="259"/>
    </row>
    <row r="3612" spans="1:10">
      <c r="A3612" s="259"/>
      <c r="B3612" s="259"/>
      <c r="C3612" s="259"/>
      <c r="D3612" s="259"/>
      <c r="E3612" s="259"/>
      <c r="F3612" s="270"/>
      <c r="G3612" s="259"/>
      <c r="H3612" s="259"/>
      <c r="I3612" s="259"/>
      <c r="J3612" s="259"/>
    </row>
    <row r="3613" spans="1:10">
      <c r="A3613" s="259"/>
      <c r="B3613" s="259"/>
      <c r="C3613" s="259"/>
      <c r="D3613" s="259"/>
      <c r="E3613" s="259"/>
      <c r="F3613" s="270"/>
      <c r="G3613" s="259"/>
      <c r="H3613" s="259"/>
      <c r="I3613" s="259"/>
      <c r="J3613" s="259"/>
    </row>
    <row r="3614" spans="1:10">
      <c r="A3614" s="259"/>
      <c r="B3614" s="259"/>
      <c r="C3614" s="259"/>
      <c r="D3614" s="259"/>
      <c r="E3614" s="259"/>
      <c r="F3614" s="270"/>
      <c r="G3614" s="259"/>
      <c r="H3614" s="259"/>
      <c r="I3614" s="259"/>
      <c r="J3614" s="259"/>
    </row>
    <row r="3615" spans="1:10">
      <c r="A3615" s="259"/>
      <c r="B3615" s="259"/>
      <c r="C3615" s="259"/>
      <c r="D3615" s="259"/>
      <c r="E3615" s="259"/>
      <c r="F3615" s="270"/>
      <c r="G3615" s="259"/>
      <c r="H3615" s="259"/>
      <c r="I3615" s="259"/>
      <c r="J3615" s="259"/>
    </row>
    <row r="3616" spans="1:10">
      <c r="A3616" s="259"/>
      <c r="B3616" s="259"/>
      <c r="C3616" s="259"/>
      <c r="D3616" s="259"/>
      <c r="E3616" s="259"/>
      <c r="F3616" s="270"/>
      <c r="G3616" s="259"/>
      <c r="H3616" s="259"/>
      <c r="I3616" s="259"/>
      <c r="J3616" s="259"/>
    </row>
    <row r="3617" spans="1:10">
      <c r="A3617" s="259"/>
      <c r="B3617" s="259"/>
      <c r="C3617" s="259"/>
      <c r="D3617" s="259"/>
      <c r="E3617" s="259"/>
      <c r="F3617" s="270"/>
      <c r="G3617" s="259"/>
      <c r="H3617" s="259"/>
      <c r="I3617" s="259"/>
      <c r="J3617" s="259"/>
    </row>
    <row r="3618" spans="1:10">
      <c r="A3618" s="259"/>
      <c r="B3618" s="259"/>
      <c r="C3618" s="259"/>
      <c r="D3618" s="259"/>
      <c r="E3618" s="259"/>
      <c r="F3618" s="270"/>
      <c r="G3618" s="259"/>
      <c r="H3618" s="259"/>
      <c r="I3618" s="259"/>
      <c r="J3618" s="259"/>
    </row>
    <row r="3619" spans="1:10">
      <c r="A3619" s="259"/>
      <c r="B3619" s="259"/>
      <c r="C3619" s="259"/>
      <c r="D3619" s="259"/>
      <c r="E3619" s="259"/>
      <c r="F3619" s="270"/>
      <c r="G3619" s="259"/>
      <c r="H3619" s="259"/>
      <c r="I3619" s="259"/>
      <c r="J3619" s="259"/>
    </row>
    <row r="3620" spans="1:10">
      <c r="A3620" s="259"/>
      <c r="B3620" s="259"/>
      <c r="C3620" s="259"/>
      <c r="D3620" s="259"/>
      <c r="E3620" s="259"/>
      <c r="F3620" s="270"/>
      <c r="G3620" s="259"/>
      <c r="H3620" s="259"/>
      <c r="I3620" s="259"/>
      <c r="J3620" s="259"/>
    </row>
    <row r="3621" spans="1:10">
      <c r="A3621" s="259"/>
      <c r="B3621" s="259"/>
      <c r="C3621" s="259"/>
      <c r="D3621" s="259"/>
      <c r="E3621" s="259"/>
      <c r="F3621" s="270"/>
      <c r="G3621" s="259"/>
      <c r="H3621" s="259"/>
      <c r="I3621" s="259"/>
      <c r="J3621" s="259"/>
    </row>
    <row r="3622" spans="1:10">
      <c r="A3622" s="259"/>
      <c r="B3622" s="259"/>
      <c r="C3622" s="259"/>
      <c r="D3622" s="259"/>
      <c r="E3622" s="259"/>
      <c r="F3622" s="270"/>
      <c r="G3622" s="259"/>
      <c r="H3622" s="259"/>
      <c r="I3622" s="259"/>
      <c r="J3622" s="259"/>
    </row>
    <row r="3623" spans="1:10">
      <c r="A3623" s="259"/>
      <c r="B3623" s="259"/>
      <c r="C3623" s="259"/>
      <c r="D3623" s="259"/>
      <c r="E3623" s="259"/>
      <c r="F3623" s="270"/>
      <c r="G3623" s="259"/>
      <c r="H3623" s="259"/>
      <c r="I3623" s="259"/>
      <c r="J3623" s="259"/>
    </row>
    <row r="3624" spans="1:10">
      <c r="A3624" s="259"/>
      <c r="B3624" s="259"/>
      <c r="C3624" s="259"/>
      <c r="D3624" s="259"/>
      <c r="E3624" s="259"/>
      <c r="F3624" s="270"/>
      <c r="G3624" s="259"/>
      <c r="H3624" s="259"/>
      <c r="I3624" s="259"/>
      <c r="J3624" s="259"/>
    </row>
    <row r="3625" spans="1:10">
      <c r="A3625" s="259"/>
      <c r="B3625" s="259"/>
      <c r="C3625" s="259"/>
      <c r="D3625" s="259"/>
      <c r="E3625" s="259"/>
      <c r="F3625" s="270"/>
      <c r="G3625" s="259"/>
      <c r="H3625" s="259"/>
      <c r="I3625" s="259"/>
      <c r="J3625" s="259"/>
    </row>
    <row r="3626" spans="1:10">
      <c r="A3626" s="259"/>
      <c r="B3626" s="259"/>
      <c r="C3626" s="259"/>
      <c r="D3626" s="259"/>
      <c r="E3626" s="259"/>
      <c r="F3626" s="270"/>
      <c r="G3626" s="259"/>
      <c r="H3626" s="259"/>
      <c r="I3626" s="259"/>
      <c r="J3626" s="259"/>
    </row>
    <row r="3627" spans="1:10">
      <c r="A3627" s="259"/>
      <c r="B3627" s="259"/>
      <c r="C3627" s="259"/>
      <c r="D3627" s="259"/>
      <c r="E3627" s="259"/>
      <c r="F3627" s="270"/>
      <c r="G3627" s="259"/>
      <c r="H3627" s="259"/>
      <c r="I3627" s="259"/>
      <c r="J3627" s="259"/>
    </row>
    <row r="3628" spans="1:10">
      <c r="A3628" s="259"/>
      <c r="B3628" s="259"/>
      <c r="C3628" s="259"/>
      <c r="D3628" s="259"/>
      <c r="E3628" s="259"/>
      <c r="F3628" s="270"/>
      <c r="G3628" s="259"/>
      <c r="H3628" s="259"/>
      <c r="I3628" s="259"/>
      <c r="J3628" s="259"/>
    </row>
    <row r="3629" spans="1:10">
      <c r="A3629" s="259"/>
      <c r="B3629" s="259"/>
      <c r="C3629" s="259"/>
      <c r="D3629" s="259"/>
      <c r="E3629" s="259"/>
      <c r="F3629" s="270"/>
      <c r="G3629" s="259"/>
      <c r="H3629" s="259"/>
      <c r="I3629" s="259"/>
      <c r="J3629" s="259"/>
    </row>
    <row r="3630" spans="1:10">
      <c r="A3630" s="259"/>
      <c r="B3630" s="259"/>
      <c r="C3630" s="259"/>
      <c r="D3630" s="259"/>
      <c r="E3630" s="259"/>
      <c r="F3630" s="270"/>
      <c r="G3630" s="259"/>
      <c r="H3630" s="259"/>
      <c r="I3630" s="259"/>
      <c r="J3630" s="259"/>
    </row>
    <row r="3631" spans="1:10">
      <c r="A3631" s="259"/>
      <c r="B3631" s="259"/>
      <c r="C3631" s="259"/>
      <c r="D3631" s="259"/>
      <c r="E3631" s="259"/>
      <c r="F3631" s="270"/>
      <c r="G3631" s="259"/>
      <c r="H3631" s="259"/>
      <c r="I3631" s="259"/>
      <c r="J3631" s="259"/>
    </row>
    <row r="3632" spans="1:10">
      <c r="A3632" s="259"/>
      <c r="B3632" s="259"/>
      <c r="C3632" s="259"/>
      <c r="D3632" s="259"/>
      <c r="E3632" s="259"/>
      <c r="F3632" s="270"/>
      <c r="G3632" s="259"/>
      <c r="H3632" s="259"/>
      <c r="I3632" s="259"/>
      <c r="J3632" s="259"/>
    </row>
    <row r="3633" spans="1:10">
      <c r="A3633" s="259"/>
      <c r="B3633" s="259"/>
      <c r="C3633" s="259"/>
      <c r="D3633" s="259"/>
      <c r="E3633" s="259"/>
      <c r="F3633" s="270"/>
      <c r="G3633" s="259"/>
      <c r="H3633" s="259"/>
      <c r="I3633" s="259"/>
      <c r="J3633" s="259"/>
    </row>
    <row r="3634" spans="1:10">
      <c r="A3634" s="259"/>
      <c r="B3634" s="259"/>
      <c r="C3634" s="259"/>
      <c r="D3634" s="259"/>
      <c r="E3634" s="259"/>
      <c r="F3634" s="270"/>
      <c r="G3634" s="259"/>
      <c r="H3634" s="259"/>
      <c r="I3634" s="259"/>
      <c r="J3634" s="259"/>
    </row>
    <row r="3635" spans="1:10">
      <c r="A3635" s="259"/>
      <c r="B3635" s="259"/>
      <c r="C3635" s="259"/>
      <c r="D3635" s="259"/>
      <c r="E3635" s="259"/>
      <c r="F3635" s="270"/>
      <c r="G3635" s="259"/>
      <c r="H3635" s="259"/>
      <c r="I3635" s="259"/>
      <c r="J3635" s="259"/>
    </row>
    <row r="3636" spans="1:10">
      <c r="A3636" s="259"/>
      <c r="B3636" s="259"/>
      <c r="C3636" s="259"/>
      <c r="D3636" s="259"/>
      <c r="E3636" s="259"/>
      <c r="F3636" s="270"/>
      <c r="G3636" s="259"/>
      <c r="H3636" s="259"/>
      <c r="I3636" s="259"/>
      <c r="J3636" s="259"/>
    </row>
    <row r="3637" spans="1:10">
      <c r="A3637" s="259"/>
      <c r="B3637" s="259"/>
      <c r="C3637" s="259"/>
      <c r="D3637" s="259"/>
      <c r="E3637" s="259"/>
      <c r="F3637" s="270"/>
      <c r="G3637" s="259"/>
      <c r="H3637" s="259"/>
      <c r="I3637" s="259"/>
      <c r="J3637" s="259"/>
    </row>
    <row r="3638" spans="1:10">
      <c r="A3638" s="259"/>
      <c r="B3638" s="259"/>
      <c r="C3638" s="259"/>
      <c r="D3638" s="259"/>
      <c r="E3638" s="259"/>
      <c r="F3638" s="270"/>
      <c r="G3638" s="259"/>
      <c r="H3638" s="259"/>
      <c r="I3638" s="259"/>
      <c r="J3638" s="259"/>
    </row>
    <row r="3639" spans="1:10">
      <c r="A3639" s="259"/>
      <c r="B3639" s="259"/>
      <c r="C3639" s="259"/>
      <c r="D3639" s="259"/>
      <c r="E3639" s="259"/>
      <c r="F3639" s="270"/>
      <c r="G3639" s="259"/>
      <c r="H3639" s="259"/>
      <c r="I3639" s="259"/>
      <c r="J3639" s="259"/>
    </row>
    <row r="3640" spans="1:10">
      <c r="A3640" s="259"/>
      <c r="B3640" s="259"/>
      <c r="C3640" s="259"/>
      <c r="D3640" s="259"/>
      <c r="E3640" s="259"/>
      <c r="F3640" s="270"/>
      <c r="G3640" s="259"/>
      <c r="H3640" s="259"/>
      <c r="I3640" s="259"/>
      <c r="J3640" s="259"/>
    </row>
    <row r="3641" spans="1:10">
      <c r="A3641" s="259"/>
      <c r="B3641" s="259"/>
      <c r="C3641" s="259"/>
      <c r="D3641" s="259"/>
      <c r="E3641" s="259"/>
      <c r="F3641" s="270"/>
      <c r="G3641" s="259"/>
      <c r="H3641" s="259"/>
      <c r="I3641" s="259"/>
      <c r="J3641" s="259"/>
    </row>
    <row r="3642" spans="1:10">
      <c r="A3642" s="259"/>
      <c r="B3642" s="259"/>
      <c r="C3642" s="259"/>
      <c r="D3642" s="259"/>
      <c r="E3642" s="259"/>
      <c r="F3642" s="270"/>
      <c r="G3642" s="259"/>
      <c r="H3642" s="259"/>
      <c r="I3642" s="259"/>
      <c r="J3642" s="259"/>
    </row>
    <row r="3643" spans="1:10">
      <c r="A3643" s="259"/>
      <c r="B3643" s="259"/>
      <c r="C3643" s="259"/>
      <c r="D3643" s="259"/>
      <c r="E3643" s="259"/>
      <c r="F3643" s="270"/>
      <c r="G3643" s="259"/>
      <c r="H3643" s="259"/>
      <c r="I3643" s="259"/>
      <c r="J3643" s="259"/>
    </row>
    <row r="3644" spans="1:10">
      <c r="A3644" s="259"/>
      <c r="B3644" s="259"/>
      <c r="C3644" s="259"/>
      <c r="D3644" s="259"/>
      <c r="E3644" s="259"/>
      <c r="F3644" s="270"/>
      <c r="G3644" s="259"/>
      <c r="H3644" s="259"/>
      <c r="I3644" s="259"/>
      <c r="J3644" s="259"/>
    </row>
    <row r="3645" spans="1:10">
      <c r="A3645" s="259"/>
      <c r="B3645" s="259"/>
      <c r="C3645" s="259"/>
      <c r="D3645" s="259"/>
      <c r="E3645" s="259"/>
      <c r="F3645" s="270"/>
      <c r="G3645" s="259"/>
      <c r="H3645" s="259"/>
      <c r="I3645" s="259"/>
      <c r="J3645" s="259"/>
    </row>
    <row r="3646" spans="1:10">
      <c r="A3646" s="259"/>
      <c r="B3646" s="259"/>
      <c r="C3646" s="259"/>
      <c r="D3646" s="259"/>
      <c r="E3646" s="259"/>
      <c r="F3646" s="270"/>
      <c r="G3646" s="259"/>
      <c r="H3646" s="259"/>
      <c r="I3646" s="259"/>
      <c r="J3646" s="259"/>
    </row>
    <row r="3647" spans="1:10">
      <c r="A3647" s="259"/>
      <c r="B3647" s="259"/>
      <c r="C3647" s="259"/>
      <c r="D3647" s="259"/>
      <c r="E3647" s="259"/>
      <c r="F3647" s="270"/>
      <c r="G3647" s="259"/>
      <c r="H3647" s="259"/>
      <c r="I3647" s="259"/>
      <c r="J3647" s="259"/>
    </row>
    <row r="3648" spans="1:10">
      <c r="A3648" s="259"/>
      <c r="B3648" s="259"/>
      <c r="C3648" s="259"/>
      <c r="D3648" s="259"/>
      <c r="E3648" s="259"/>
      <c r="F3648" s="270"/>
      <c r="G3648" s="259"/>
      <c r="H3648" s="259"/>
      <c r="I3648" s="259"/>
      <c r="J3648" s="259"/>
    </row>
    <row r="3649" spans="1:10">
      <c r="A3649" s="259"/>
      <c r="B3649" s="259"/>
      <c r="C3649" s="259"/>
      <c r="D3649" s="259"/>
      <c r="E3649" s="259"/>
      <c r="F3649" s="270"/>
      <c r="G3649" s="259"/>
      <c r="H3649" s="259"/>
      <c r="I3649" s="259"/>
      <c r="J3649" s="259"/>
    </row>
    <row r="3650" spans="1:10">
      <c r="A3650" s="259"/>
      <c r="B3650" s="259"/>
      <c r="C3650" s="259"/>
      <c r="D3650" s="259"/>
      <c r="E3650" s="259"/>
      <c r="F3650" s="270"/>
      <c r="G3650" s="259"/>
      <c r="H3650" s="259"/>
      <c r="I3650" s="259"/>
      <c r="J3650" s="259"/>
    </row>
    <row r="3651" spans="1:10">
      <c r="A3651" s="259"/>
      <c r="B3651" s="259"/>
      <c r="C3651" s="259"/>
      <c r="D3651" s="259"/>
      <c r="E3651" s="259"/>
      <c r="F3651" s="270"/>
      <c r="G3651" s="259"/>
      <c r="H3651" s="259"/>
      <c r="I3651" s="259"/>
      <c r="J3651" s="259"/>
    </row>
    <row r="3652" spans="1:10">
      <c r="A3652" s="259"/>
      <c r="B3652" s="259"/>
      <c r="C3652" s="259"/>
      <c r="D3652" s="259"/>
      <c r="E3652" s="259"/>
      <c r="F3652" s="270"/>
      <c r="G3652" s="259"/>
      <c r="H3652" s="259"/>
      <c r="I3652" s="259"/>
      <c r="J3652" s="259"/>
    </row>
    <row r="3653" spans="1:10">
      <c r="A3653" s="259"/>
      <c r="B3653" s="259"/>
      <c r="C3653" s="259"/>
      <c r="D3653" s="259"/>
      <c r="E3653" s="259"/>
      <c r="F3653" s="270"/>
      <c r="G3653" s="259"/>
      <c r="H3653" s="259"/>
      <c r="I3653" s="259"/>
      <c r="J3653" s="259"/>
    </row>
    <row r="3654" spans="1:10">
      <c r="A3654" s="259"/>
      <c r="B3654" s="259"/>
      <c r="C3654" s="259"/>
      <c r="D3654" s="259"/>
      <c r="E3654" s="259"/>
      <c r="F3654" s="270"/>
      <c r="G3654" s="259"/>
      <c r="H3654" s="259"/>
      <c r="I3654" s="259"/>
      <c r="J3654" s="259"/>
    </row>
    <row r="3655" spans="1:10">
      <c r="A3655" s="259"/>
      <c r="B3655" s="259"/>
      <c r="C3655" s="259"/>
      <c r="D3655" s="259"/>
      <c r="E3655" s="259"/>
      <c r="F3655" s="270"/>
      <c r="G3655" s="259"/>
      <c r="H3655" s="259"/>
      <c r="I3655" s="259"/>
      <c r="J3655" s="259"/>
    </row>
    <row r="3656" spans="1:10">
      <c r="A3656" s="259"/>
      <c r="B3656" s="259"/>
      <c r="C3656" s="259"/>
      <c r="D3656" s="259"/>
      <c r="E3656" s="259"/>
      <c r="F3656" s="270"/>
      <c r="G3656" s="259"/>
      <c r="H3656" s="259"/>
      <c r="I3656" s="259"/>
      <c r="J3656" s="259"/>
    </row>
    <row r="3657" spans="1:10">
      <c r="A3657" s="259"/>
      <c r="B3657" s="259"/>
      <c r="C3657" s="259"/>
      <c r="D3657" s="259"/>
      <c r="E3657" s="259"/>
      <c r="F3657" s="270"/>
      <c r="G3657" s="259"/>
      <c r="H3657" s="259"/>
      <c r="I3657" s="259"/>
      <c r="J3657" s="259"/>
    </row>
    <row r="3658" spans="1:10">
      <c r="A3658" s="259"/>
      <c r="B3658" s="259"/>
      <c r="C3658" s="259"/>
      <c r="D3658" s="259"/>
      <c r="E3658" s="259"/>
      <c r="F3658" s="270"/>
      <c r="G3658" s="259"/>
      <c r="H3658" s="259"/>
      <c r="I3658" s="259"/>
      <c r="J3658" s="259"/>
    </row>
    <row r="3659" spans="1:10">
      <c r="A3659" s="259"/>
      <c r="B3659" s="259"/>
      <c r="C3659" s="259"/>
      <c r="D3659" s="259"/>
      <c r="E3659" s="259"/>
      <c r="F3659" s="270"/>
      <c r="G3659" s="259"/>
      <c r="H3659" s="259"/>
      <c r="I3659" s="259"/>
      <c r="J3659" s="259"/>
    </row>
    <row r="3660" spans="1:10">
      <c r="A3660" s="259"/>
      <c r="B3660" s="259"/>
      <c r="C3660" s="259"/>
      <c r="D3660" s="259"/>
      <c r="E3660" s="259"/>
      <c r="F3660" s="270"/>
      <c r="G3660" s="259"/>
      <c r="H3660" s="259"/>
      <c r="I3660" s="259"/>
      <c r="J3660" s="259"/>
    </row>
    <row r="3661" spans="1:10">
      <c r="A3661" s="259"/>
      <c r="B3661" s="259"/>
      <c r="C3661" s="259"/>
      <c r="D3661" s="259"/>
      <c r="E3661" s="259"/>
      <c r="F3661" s="270"/>
      <c r="G3661" s="259"/>
      <c r="H3661" s="259"/>
      <c r="I3661" s="259"/>
      <c r="J3661" s="259"/>
    </row>
    <row r="3662" spans="1:10">
      <c r="A3662" s="259"/>
      <c r="B3662" s="259"/>
      <c r="C3662" s="259"/>
      <c r="D3662" s="259"/>
      <c r="E3662" s="259"/>
      <c r="F3662" s="270"/>
      <c r="G3662" s="259"/>
      <c r="H3662" s="259"/>
      <c r="I3662" s="259"/>
      <c r="J3662" s="259"/>
    </row>
    <row r="3663" spans="1:10">
      <c r="A3663" s="259"/>
      <c r="B3663" s="259"/>
      <c r="C3663" s="259"/>
      <c r="D3663" s="259"/>
      <c r="E3663" s="259"/>
      <c r="F3663" s="270"/>
      <c r="G3663" s="259"/>
      <c r="H3663" s="259"/>
      <c r="I3663" s="259"/>
      <c r="J3663" s="259"/>
    </row>
    <row r="3664" spans="1:10">
      <c r="A3664" s="259"/>
      <c r="B3664" s="259"/>
      <c r="C3664" s="259"/>
      <c r="D3664" s="259"/>
      <c r="E3664" s="259"/>
      <c r="F3664" s="270"/>
      <c r="G3664" s="259"/>
      <c r="H3664" s="259"/>
      <c r="I3664" s="259"/>
      <c r="J3664" s="259"/>
    </row>
    <row r="3665" spans="1:10">
      <c r="A3665" s="259"/>
      <c r="B3665" s="259"/>
      <c r="C3665" s="259"/>
      <c r="D3665" s="259"/>
      <c r="E3665" s="259"/>
      <c r="F3665" s="270"/>
      <c r="G3665" s="259"/>
      <c r="H3665" s="259"/>
      <c r="I3665" s="259"/>
      <c r="J3665" s="259"/>
    </row>
    <row r="3666" spans="1:10">
      <c r="A3666" s="259"/>
      <c r="B3666" s="259"/>
      <c r="C3666" s="259"/>
      <c r="D3666" s="259"/>
      <c r="E3666" s="259"/>
      <c r="F3666" s="270"/>
      <c r="G3666" s="259"/>
      <c r="H3666" s="259"/>
      <c r="I3666" s="259"/>
      <c r="J3666" s="259"/>
    </row>
    <row r="3667" spans="1:10">
      <c r="A3667" s="259"/>
      <c r="B3667" s="259"/>
      <c r="C3667" s="259"/>
      <c r="D3667" s="259"/>
      <c r="E3667" s="259"/>
      <c r="F3667" s="270"/>
      <c r="G3667" s="259"/>
      <c r="H3667" s="259"/>
      <c r="I3667" s="259"/>
      <c r="J3667" s="259"/>
    </row>
    <row r="3668" spans="1:10">
      <c r="A3668" s="259"/>
      <c r="B3668" s="259"/>
      <c r="C3668" s="259"/>
      <c r="D3668" s="259"/>
      <c r="E3668" s="259"/>
      <c r="F3668" s="270"/>
      <c r="G3668" s="259"/>
      <c r="H3668" s="259"/>
      <c r="I3668" s="259"/>
      <c r="J3668" s="259"/>
    </row>
    <row r="3669" spans="1:10">
      <c r="A3669" s="259"/>
      <c r="B3669" s="259"/>
      <c r="C3669" s="259"/>
      <c r="D3669" s="259"/>
      <c r="E3669" s="259"/>
      <c r="F3669" s="270"/>
      <c r="G3669" s="259"/>
      <c r="H3669" s="259"/>
      <c r="I3669" s="259"/>
      <c r="J3669" s="259"/>
    </row>
    <row r="3670" spans="1:10">
      <c r="A3670" s="259"/>
      <c r="B3670" s="259"/>
      <c r="C3670" s="259"/>
      <c r="D3670" s="259"/>
      <c r="E3670" s="259"/>
      <c r="F3670" s="270"/>
      <c r="G3670" s="259"/>
      <c r="H3670" s="259"/>
      <c r="I3670" s="259"/>
      <c r="J3670" s="259"/>
    </row>
    <row r="3671" spans="1:10">
      <c r="A3671" s="259"/>
      <c r="B3671" s="259"/>
      <c r="C3671" s="259"/>
      <c r="D3671" s="259"/>
      <c r="E3671" s="259"/>
      <c r="F3671" s="270"/>
      <c r="G3671" s="259"/>
      <c r="H3671" s="259"/>
      <c r="I3671" s="259"/>
      <c r="J3671" s="259"/>
    </row>
    <row r="3672" spans="1:10">
      <c r="A3672" s="259"/>
      <c r="B3672" s="259"/>
      <c r="C3672" s="259"/>
      <c r="D3672" s="259"/>
      <c r="E3672" s="259"/>
      <c r="F3672" s="270"/>
      <c r="G3672" s="259"/>
      <c r="H3672" s="259"/>
      <c r="I3672" s="259"/>
      <c r="J3672" s="259"/>
    </row>
    <row r="3673" spans="1:10">
      <c r="A3673" s="259"/>
      <c r="B3673" s="259"/>
      <c r="C3673" s="259"/>
      <c r="D3673" s="259"/>
      <c r="E3673" s="259"/>
      <c r="F3673" s="270"/>
      <c r="G3673" s="259"/>
      <c r="H3673" s="259"/>
      <c r="I3673" s="259"/>
      <c r="J3673" s="259"/>
    </row>
    <row r="3674" spans="1:10">
      <c r="A3674" s="259"/>
      <c r="B3674" s="259"/>
      <c r="C3674" s="259"/>
      <c r="D3674" s="259"/>
      <c r="E3674" s="259"/>
      <c r="F3674" s="270"/>
      <c r="G3674" s="259"/>
      <c r="H3674" s="259"/>
      <c r="I3674" s="259"/>
      <c r="J3674" s="259"/>
    </row>
    <row r="3675" spans="1:10">
      <c r="A3675" s="259"/>
      <c r="B3675" s="259"/>
      <c r="C3675" s="259"/>
      <c r="D3675" s="259"/>
      <c r="E3675" s="259"/>
      <c r="F3675" s="270"/>
      <c r="G3675" s="259"/>
      <c r="H3675" s="259"/>
      <c r="I3675" s="259"/>
      <c r="J3675" s="259"/>
    </row>
    <row r="3676" spans="1:10">
      <c r="A3676" s="259"/>
      <c r="B3676" s="259"/>
      <c r="C3676" s="259"/>
      <c r="D3676" s="259"/>
      <c r="E3676" s="259"/>
      <c r="F3676" s="270"/>
      <c r="G3676" s="259"/>
      <c r="H3676" s="259"/>
      <c r="I3676" s="259"/>
      <c r="J3676" s="259"/>
    </row>
    <row r="3677" spans="1:10">
      <c r="A3677" s="259"/>
      <c r="B3677" s="259"/>
      <c r="C3677" s="259"/>
      <c r="D3677" s="259"/>
      <c r="E3677" s="259"/>
      <c r="F3677" s="270"/>
      <c r="G3677" s="259"/>
      <c r="H3677" s="259"/>
      <c r="I3677" s="259"/>
      <c r="J3677" s="259"/>
    </row>
    <row r="3678" spans="1:10">
      <c r="A3678" s="259"/>
      <c r="B3678" s="259"/>
      <c r="C3678" s="259"/>
      <c r="D3678" s="259"/>
      <c r="E3678" s="259"/>
      <c r="F3678" s="270"/>
      <c r="G3678" s="259"/>
      <c r="H3678" s="259"/>
      <c r="I3678" s="259"/>
      <c r="J3678" s="259"/>
    </row>
    <row r="3679" spans="1:10">
      <c r="A3679" s="259"/>
      <c r="B3679" s="259"/>
      <c r="C3679" s="259"/>
      <c r="D3679" s="259"/>
      <c r="E3679" s="259"/>
      <c r="F3679" s="270"/>
      <c r="G3679" s="259"/>
      <c r="H3679" s="259"/>
      <c r="I3679" s="259"/>
      <c r="J3679" s="259"/>
    </row>
    <row r="3680" spans="1:10">
      <c r="A3680" s="259"/>
      <c r="B3680" s="259"/>
      <c r="C3680" s="259"/>
      <c r="D3680" s="259"/>
      <c r="E3680" s="259"/>
      <c r="F3680" s="270"/>
      <c r="G3680" s="259"/>
      <c r="H3680" s="259"/>
      <c r="I3680" s="259"/>
      <c r="J3680" s="259"/>
    </row>
    <row r="3681" spans="1:10">
      <c r="A3681" s="259"/>
      <c r="B3681" s="259"/>
      <c r="C3681" s="259"/>
      <c r="D3681" s="259"/>
      <c r="E3681" s="259"/>
      <c r="F3681" s="270"/>
      <c r="G3681" s="259"/>
      <c r="H3681" s="259"/>
      <c r="I3681" s="259"/>
      <c r="J3681" s="259"/>
    </row>
    <row r="3682" spans="1:10">
      <c r="A3682" s="259"/>
      <c r="B3682" s="259"/>
      <c r="C3682" s="259"/>
      <c r="D3682" s="259"/>
      <c r="E3682" s="259"/>
      <c r="F3682" s="270"/>
      <c r="G3682" s="259"/>
      <c r="H3682" s="259"/>
      <c r="I3682" s="259"/>
      <c r="J3682" s="259"/>
    </row>
    <row r="3683" spans="1:10">
      <c r="A3683" s="259"/>
      <c r="B3683" s="259"/>
      <c r="C3683" s="259"/>
      <c r="D3683" s="259"/>
      <c r="E3683" s="259"/>
      <c r="F3683" s="270"/>
      <c r="G3683" s="259"/>
      <c r="H3683" s="259"/>
      <c r="I3683" s="259"/>
      <c r="J3683" s="259"/>
    </row>
    <row r="3684" spans="1:10">
      <c r="A3684" s="259"/>
      <c r="B3684" s="259"/>
      <c r="C3684" s="259"/>
      <c r="D3684" s="259"/>
      <c r="E3684" s="259"/>
      <c r="F3684" s="270"/>
      <c r="G3684" s="259"/>
      <c r="H3684" s="259"/>
      <c r="I3684" s="259"/>
      <c r="J3684" s="259"/>
    </row>
    <row r="3685" spans="1:10">
      <c r="A3685" s="259"/>
      <c r="B3685" s="259"/>
      <c r="C3685" s="259"/>
      <c r="D3685" s="259"/>
      <c r="E3685" s="259"/>
      <c r="F3685" s="270"/>
      <c r="G3685" s="259"/>
      <c r="H3685" s="259"/>
      <c r="I3685" s="259"/>
      <c r="J3685" s="259"/>
    </row>
    <row r="3686" spans="1:10">
      <c r="A3686" s="259"/>
      <c r="B3686" s="259"/>
      <c r="C3686" s="259"/>
      <c r="D3686" s="259"/>
      <c r="E3686" s="259"/>
      <c r="F3686" s="270"/>
      <c r="G3686" s="259"/>
      <c r="H3686" s="259"/>
      <c r="I3686" s="259"/>
      <c r="J3686" s="259"/>
    </row>
    <row r="3687" spans="1:10">
      <c r="A3687" s="259"/>
      <c r="B3687" s="259"/>
      <c r="C3687" s="259"/>
      <c r="D3687" s="259"/>
      <c r="E3687" s="259"/>
      <c r="F3687" s="270"/>
      <c r="G3687" s="259"/>
      <c r="H3687" s="259"/>
      <c r="I3687" s="259"/>
      <c r="J3687" s="259"/>
    </row>
    <row r="3688" spans="1:10">
      <c r="A3688" s="259"/>
      <c r="B3688" s="259"/>
      <c r="C3688" s="259"/>
      <c r="D3688" s="259"/>
      <c r="E3688" s="259"/>
      <c r="F3688" s="270"/>
      <c r="G3688" s="259"/>
      <c r="H3688" s="259"/>
      <c r="I3688" s="259"/>
      <c r="J3688" s="259"/>
    </row>
    <row r="3689" spans="1:10">
      <c r="A3689" s="259"/>
      <c r="B3689" s="259"/>
      <c r="C3689" s="259"/>
      <c r="D3689" s="259"/>
      <c r="E3689" s="259"/>
      <c r="F3689" s="270"/>
      <c r="G3689" s="259"/>
      <c r="H3689" s="259"/>
      <c r="I3689" s="259"/>
      <c r="J3689" s="259"/>
    </row>
    <row r="3690" spans="1:10">
      <c r="A3690" s="259"/>
      <c r="B3690" s="259"/>
      <c r="C3690" s="259"/>
      <c r="D3690" s="259"/>
      <c r="E3690" s="259"/>
      <c r="F3690" s="270"/>
      <c r="G3690" s="259"/>
      <c r="H3690" s="259"/>
      <c r="I3690" s="259"/>
      <c r="J3690" s="259"/>
    </row>
    <row r="3691" spans="1:10">
      <c r="A3691" s="259"/>
      <c r="B3691" s="259"/>
      <c r="C3691" s="259"/>
      <c r="D3691" s="259"/>
      <c r="E3691" s="259"/>
      <c r="F3691" s="270"/>
      <c r="G3691" s="259"/>
      <c r="H3691" s="259"/>
      <c r="I3691" s="259"/>
      <c r="J3691" s="259"/>
    </row>
    <row r="3692" spans="1:10">
      <c r="A3692" s="259"/>
      <c r="B3692" s="259"/>
      <c r="C3692" s="259"/>
      <c r="D3692" s="259"/>
      <c r="E3692" s="259"/>
      <c r="F3692" s="270"/>
      <c r="G3692" s="259"/>
      <c r="H3692" s="259"/>
      <c r="I3692" s="259"/>
      <c r="J3692" s="259"/>
    </row>
    <row r="3693" spans="1:10">
      <c r="A3693" s="259"/>
      <c r="B3693" s="259"/>
      <c r="C3693" s="259"/>
      <c r="D3693" s="259"/>
      <c r="E3693" s="259"/>
      <c r="F3693" s="270"/>
      <c r="G3693" s="259"/>
      <c r="H3693" s="259"/>
      <c r="I3693" s="259"/>
      <c r="J3693" s="259"/>
    </row>
    <row r="3694" spans="1:10">
      <c r="A3694" s="259"/>
      <c r="B3694" s="259"/>
      <c r="C3694" s="259"/>
      <c r="D3694" s="259"/>
      <c r="E3694" s="259"/>
      <c r="F3694" s="270"/>
      <c r="G3694" s="259"/>
      <c r="H3694" s="259"/>
      <c r="I3694" s="259"/>
      <c r="J3694" s="259"/>
    </row>
    <row r="3695" spans="1:10">
      <c r="A3695" s="259"/>
      <c r="B3695" s="259"/>
      <c r="C3695" s="259"/>
      <c r="D3695" s="259"/>
      <c r="E3695" s="259"/>
      <c r="F3695" s="270"/>
      <c r="G3695" s="259"/>
      <c r="H3695" s="259"/>
      <c r="I3695" s="259"/>
      <c r="J3695" s="259"/>
    </row>
    <row r="3696" spans="1:10">
      <c r="A3696" s="259"/>
      <c r="B3696" s="259"/>
      <c r="C3696" s="259"/>
      <c r="D3696" s="259"/>
      <c r="E3696" s="259"/>
      <c r="F3696" s="270"/>
      <c r="G3696" s="259"/>
      <c r="H3696" s="259"/>
      <c r="I3696" s="259"/>
      <c r="J3696" s="259"/>
    </row>
    <row r="3697" spans="1:10">
      <c r="A3697" s="259"/>
      <c r="B3697" s="259"/>
      <c r="C3697" s="259"/>
      <c r="D3697" s="259"/>
      <c r="E3697" s="259"/>
      <c r="F3697" s="270"/>
      <c r="G3697" s="259"/>
      <c r="H3697" s="259"/>
      <c r="I3697" s="259"/>
      <c r="J3697" s="259"/>
    </row>
    <row r="3698" spans="1:10">
      <c r="A3698" s="259"/>
      <c r="B3698" s="259"/>
      <c r="C3698" s="259"/>
      <c r="D3698" s="259"/>
      <c r="E3698" s="259"/>
      <c r="F3698" s="270"/>
      <c r="G3698" s="259"/>
      <c r="H3698" s="259"/>
      <c r="I3698" s="259"/>
      <c r="J3698" s="259"/>
    </row>
    <row r="3699" spans="1:10">
      <c r="A3699" s="259"/>
      <c r="B3699" s="259"/>
      <c r="C3699" s="259"/>
      <c r="D3699" s="259"/>
      <c r="E3699" s="259"/>
      <c r="F3699" s="270"/>
      <c r="G3699" s="259"/>
      <c r="H3699" s="259"/>
      <c r="I3699" s="259"/>
      <c r="J3699" s="259"/>
    </row>
    <row r="3700" spans="1:10">
      <c r="A3700" s="259"/>
      <c r="B3700" s="259"/>
      <c r="C3700" s="259"/>
      <c r="D3700" s="259"/>
      <c r="E3700" s="259"/>
      <c r="F3700" s="270"/>
      <c r="G3700" s="259"/>
      <c r="H3700" s="259"/>
      <c r="I3700" s="259"/>
      <c r="J3700" s="259"/>
    </row>
    <row r="3701" spans="1:10">
      <c r="A3701" s="259"/>
      <c r="B3701" s="259"/>
      <c r="C3701" s="259"/>
      <c r="D3701" s="259"/>
      <c r="E3701" s="259"/>
      <c r="F3701" s="270"/>
      <c r="G3701" s="259"/>
      <c r="H3701" s="259"/>
      <c r="I3701" s="259"/>
      <c r="J3701" s="259"/>
    </row>
    <row r="3702" spans="1:10">
      <c r="A3702" s="259"/>
      <c r="B3702" s="259"/>
      <c r="C3702" s="259"/>
      <c r="D3702" s="259"/>
      <c r="E3702" s="259"/>
      <c r="F3702" s="270"/>
      <c r="G3702" s="259"/>
      <c r="H3702" s="259"/>
      <c r="I3702" s="259"/>
      <c r="J3702" s="259"/>
    </row>
    <row r="3703" spans="1:10">
      <c r="A3703" s="259"/>
      <c r="B3703" s="259"/>
      <c r="C3703" s="259"/>
      <c r="D3703" s="259"/>
      <c r="E3703" s="259"/>
      <c r="F3703" s="270"/>
      <c r="G3703" s="259"/>
      <c r="H3703" s="259"/>
      <c r="I3703" s="259"/>
      <c r="J3703" s="259"/>
    </row>
    <row r="3704" spans="1:10">
      <c r="A3704" s="259"/>
      <c r="B3704" s="259"/>
      <c r="C3704" s="259"/>
      <c r="D3704" s="259"/>
      <c r="E3704" s="259"/>
      <c r="F3704" s="270"/>
      <c r="G3704" s="259"/>
      <c r="H3704" s="259"/>
      <c r="I3704" s="259"/>
      <c r="J3704" s="259"/>
    </row>
    <row r="3705" spans="1:10">
      <c r="A3705" s="259"/>
      <c r="B3705" s="259"/>
      <c r="C3705" s="259"/>
      <c r="D3705" s="259"/>
      <c r="E3705" s="259"/>
      <c r="F3705" s="270"/>
      <c r="G3705" s="259"/>
      <c r="H3705" s="259"/>
      <c r="I3705" s="259"/>
      <c r="J3705" s="259"/>
    </row>
    <row r="3706" spans="1:10">
      <c r="A3706" s="259"/>
      <c r="B3706" s="259"/>
      <c r="C3706" s="259"/>
      <c r="D3706" s="259"/>
      <c r="E3706" s="259"/>
      <c r="F3706" s="270"/>
      <c r="G3706" s="259"/>
      <c r="H3706" s="259"/>
      <c r="I3706" s="259"/>
      <c r="J3706" s="259"/>
    </row>
    <row r="3707" spans="1:10">
      <c r="A3707" s="259"/>
      <c r="B3707" s="259"/>
      <c r="C3707" s="259"/>
      <c r="D3707" s="259"/>
      <c r="E3707" s="259"/>
      <c r="F3707" s="270"/>
      <c r="G3707" s="259"/>
      <c r="H3707" s="259"/>
      <c r="I3707" s="259"/>
      <c r="J3707" s="259"/>
    </row>
    <row r="3708" spans="1:10">
      <c r="A3708" s="259"/>
      <c r="B3708" s="259"/>
      <c r="C3708" s="259"/>
      <c r="D3708" s="259"/>
      <c r="E3708" s="259"/>
      <c r="F3708" s="270"/>
      <c r="G3708" s="259"/>
      <c r="H3708" s="259"/>
      <c r="I3708" s="259"/>
      <c r="J3708" s="259"/>
    </row>
    <row r="3709" spans="1:10">
      <c r="A3709" s="259"/>
      <c r="B3709" s="259"/>
      <c r="C3709" s="259"/>
      <c r="D3709" s="259"/>
      <c r="E3709" s="259"/>
      <c r="F3709" s="270"/>
      <c r="G3709" s="259"/>
      <c r="H3709" s="259"/>
      <c r="I3709" s="259"/>
      <c r="J3709" s="259"/>
    </row>
    <row r="3710" spans="1:10">
      <c r="A3710" s="259"/>
      <c r="B3710" s="259"/>
      <c r="C3710" s="259"/>
      <c r="D3710" s="259"/>
      <c r="E3710" s="259"/>
      <c r="F3710" s="270"/>
      <c r="G3710" s="259"/>
      <c r="H3710" s="259"/>
      <c r="I3710" s="259"/>
      <c r="J3710" s="259"/>
    </row>
    <row r="3711" spans="1:10">
      <c r="A3711" s="259"/>
      <c r="B3711" s="259"/>
      <c r="C3711" s="259"/>
      <c r="D3711" s="259"/>
      <c r="E3711" s="259"/>
      <c r="F3711" s="270"/>
      <c r="G3711" s="259"/>
      <c r="H3711" s="259"/>
      <c r="I3711" s="259"/>
      <c r="J3711" s="259"/>
    </row>
    <row r="3712" spans="1:10">
      <c r="A3712" s="259"/>
      <c r="B3712" s="259"/>
      <c r="C3712" s="259"/>
      <c r="D3712" s="259"/>
      <c r="E3712" s="259"/>
      <c r="F3712" s="270"/>
      <c r="G3712" s="259"/>
      <c r="H3712" s="259"/>
      <c r="I3712" s="259"/>
      <c r="J3712" s="259"/>
    </row>
    <row r="3713" spans="1:10">
      <c r="A3713" s="259"/>
      <c r="B3713" s="259"/>
      <c r="C3713" s="259"/>
      <c r="D3713" s="259"/>
      <c r="E3713" s="259"/>
      <c r="F3713" s="270"/>
      <c r="G3713" s="259"/>
      <c r="H3713" s="259"/>
      <c r="I3713" s="259"/>
      <c r="J3713" s="259"/>
    </row>
    <row r="3714" spans="1:10">
      <c r="A3714" s="259"/>
      <c r="B3714" s="259"/>
      <c r="C3714" s="259"/>
      <c r="D3714" s="259"/>
      <c r="E3714" s="259"/>
      <c r="F3714" s="270"/>
      <c r="G3714" s="259"/>
      <c r="H3714" s="259"/>
      <c r="I3714" s="259"/>
      <c r="J3714" s="259"/>
    </row>
    <row r="3715" spans="1:10">
      <c r="A3715" s="259"/>
      <c r="B3715" s="259"/>
      <c r="C3715" s="259"/>
      <c r="D3715" s="259"/>
      <c r="E3715" s="259"/>
      <c r="F3715" s="270"/>
      <c r="G3715" s="259"/>
      <c r="H3715" s="259"/>
      <c r="I3715" s="259"/>
      <c r="J3715" s="259"/>
    </row>
    <row r="3716" spans="1:10">
      <c r="A3716" s="259"/>
      <c r="B3716" s="259"/>
      <c r="C3716" s="259"/>
      <c r="D3716" s="259"/>
      <c r="E3716" s="259"/>
      <c r="F3716" s="270"/>
      <c r="G3716" s="259"/>
      <c r="H3716" s="259"/>
      <c r="I3716" s="259"/>
      <c r="J3716" s="259"/>
    </row>
    <row r="3717" spans="1:10">
      <c r="A3717" s="259"/>
      <c r="B3717" s="259"/>
      <c r="C3717" s="259"/>
      <c r="D3717" s="259"/>
      <c r="E3717" s="259"/>
      <c r="F3717" s="270"/>
      <c r="G3717" s="259"/>
      <c r="H3717" s="259"/>
      <c r="I3717" s="259"/>
      <c r="J3717" s="259"/>
    </row>
    <row r="3718" spans="1:10">
      <c r="A3718" s="259"/>
      <c r="B3718" s="259"/>
      <c r="C3718" s="259"/>
      <c r="D3718" s="259"/>
      <c r="E3718" s="259"/>
      <c r="F3718" s="270"/>
      <c r="G3718" s="259"/>
      <c r="H3718" s="259"/>
      <c r="I3718" s="259"/>
      <c r="J3718" s="259"/>
    </row>
    <row r="3719" spans="1:10">
      <c r="A3719" s="259"/>
      <c r="B3719" s="259"/>
      <c r="C3719" s="259"/>
      <c r="D3719" s="259"/>
      <c r="E3719" s="259"/>
      <c r="F3719" s="270"/>
      <c r="G3719" s="259"/>
      <c r="H3719" s="259"/>
      <c r="I3719" s="259"/>
      <c r="J3719" s="259"/>
    </row>
    <row r="3720" spans="1:10">
      <c r="A3720" s="259"/>
      <c r="B3720" s="259"/>
      <c r="C3720" s="259"/>
      <c r="D3720" s="259"/>
      <c r="E3720" s="259"/>
      <c r="F3720" s="270"/>
      <c r="G3720" s="259"/>
      <c r="H3720" s="259"/>
      <c r="I3720" s="259"/>
      <c r="J3720" s="259"/>
    </row>
    <row r="3721" spans="1:10">
      <c r="A3721" s="259"/>
      <c r="B3721" s="259"/>
      <c r="C3721" s="259"/>
      <c r="D3721" s="259"/>
      <c r="E3721" s="259"/>
      <c r="F3721" s="270"/>
      <c r="G3721" s="259"/>
      <c r="H3721" s="259"/>
      <c r="I3721" s="259"/>
      <c r="J3721" s="259"/>
    </row>
    <row r="3722" spans="1:10">
      <c r="A3722" s="259"/>
      <c r="B3722" s="259"/>
      <c r="C3722" s="259"/>
      <c r="D3722" s="259"/>
      <c r="E3722" s="259"/>
      <c r="F3722" s="270"/>
      <c r="G3722" s="259"/>
      <c r="H3722" s="259"/>
      <c r="I3722" s="259"/>
      <c r="J3722" s="259"/>
    </row>
    <row r="3723" spans="1:10">
      <c r="A3723" s="259"/>
      <c r="B3723" s="259"/>
      <c r="C3723" s="259"/>
      <c r="D3723" s="259"/>
      <c r="E3723" s="259"/>
      <c r="F3723" s="270"/>
      <c r="G3723" s="259"/>
      <c r="H3723" s="259"/>
      <c r="I3723" s="259"/>
      <c r="J3723" s="259"/>
    </row>
    <row r="3724" spans="1:10">
      <c r="A3724" s="259"/>
      <c r="B3724" s="259"/>
      <c r="C3724" s="259"/>
      <c r="D3724" s="259"/>
      <c r="E3724" s="259"/>
      <c r="F3724" s="270"/>
      <c r="G3724" s="259"/>
      <c r="H3724" s="259"/>
      <c r="I3724" s="259"/>
      <c r="J3724" s="259"/>
    </row>
    <row r="3725" spans="1:10">
      <c r="A3725" s="259"/>
      <c r="B3725" s="259"/>
      <c r="C3725" s="259"/>
      <c r="D3725" s="259"/>
      <c r="E3725" s="259"/>
      <c r="F3725" s="270"/>
      <c r="G3725" s="259"/>
      <c r="H3725" s="259"/>
      <c r="I3725" s="259"/>
      <c r="J3725" s="259"/>
    </row>
    <row r="3726" spans="1:10">
      <c r="A3726" s="259"/>
      <c r="B3726" s="259"/>
      <c r="C3726" s="259"/>
      <c r="D3726" s="259"/>
      <c r="E3726" s="259"/>
      <c r="F3726" s="270"/>
      <c r="G3726" s="259"/>
      <c r="H3726" s="259"/>
      <c r="I3726" s="259"/>
      <c r="J3726" s="259"/>
    </row>
    <row r="3727" spans="1:10">
      <c r="A3727" s="259"/>
      <c r="B3727" s="259"/>
      <c r="C3727" s="259"/>
      <c r="D3727" s="259"/>
      <c r="E3727" s="259"/>
      <c r="F3727" s="270"/>
      <c r="G3727" s="259"/>
      <c r="H3727" s="259"/>
      <c r="I3727" s="259"/>
      <c r="J3727" s="259"/>
    </row>
    <row r="3728" spans="1:10">
      <c r="A3728" s="259"/>
      <c r="B3728" s="259"/>
      <c r="C3728" s="259"/>
      <c r="D3728" s="259"/>
      <c r="E3728" s="259"/>
      <c r="F3728" s="270"/>
      <c r="G3728" s="259"/>
      <c r="H3728" s="259"/>
      <c r="I3728" s="259"/>
      <c r="J3728" s="259"/>
    </row>
    <row r="3729" spans="1:10">
      <c r="A3729" s="259"/>
      <c r="B3729" s="259"/>
      <c r="C3729" s="259"/>
      <c r="D3729" s="259"/>
      <c r="E3729" s="259"/>
      <c r="F3729" s="270"/>
      <c r="G3729" s="259"/>
      <c r="H3729" s="259"/>
      <c r="I3729" s="259"/>
      <c r="J3729" s="259"/>
    </row>
    <row r="3730" spans="1:10">
      <c r="A3730" s="259"/>
      <c r="B3730" s="259"/>
      <c r="C3730" s="259"/>
      <c r="D3730" s="259"/>
      <c r="E3730" s="259"/>
      <c r="F3730" s="270"/>
      <c r="G3730" s="259"/>
      <c r="H3730" s="259"/>
      <c r="I3730" s="259"/>
      <c r="J3730" s="259"/>
    </row>
    <row r="3731" spans="1:10">
      <c r="A3731" s="259"/>
      <c r="B3731" s="259"/>
      <c r="C3731" s="259"/>
      <c r="D3731" s="259"/>
      <c r="E3731" s="259"/>
      <c r="F3731" s="270"/>
      <c r="G3731" s="259"/>
      <c r="H3731" s="259"/>
      <c r="I3731" s="259"/>
      <c r="J3731" s="259"/>
    </row>
    <row r="3732" spans="1:10">
      <c r="A3732" s="259"/>
      <c r="B3732" s="259"/>
      <c r="C3732" s="259"/>
      <c r="D3732" s="259"/>
      <c r="E3732" s="259"/>
      <c r="F3732" s="270"/>
      <c r="G3732" s="259"/>
      <c r="H3732" s="259"/>
      <c r="I3732" s="259"/>
      <c r="J3732" s="259"/>
    </row>
    <row r="3733" spans="1:10">
      <c r="A3733" s="259"/>
      <c r="B3733" s="259"/>
      <c r="C3733" s="259"/>
      <c r="D3733" s="259"/>
      <c r="E3733" s="259"/>
      <c r="F3733" s="270"/>
      <c r="G3733" s="259"/>
      <c r="H3733" s="259"/>
      <c r="I3733" s="259"/>
      <c r="J3733" s="259"/>
    </row>
    <row r="3734" spans="1:10">
      <c r="A3734" s="259"/>
      <c r="B3734" s="259"/>
      <c r="C3734" s="259"/>
      <c r="D3734" s="259"/>
      <c r="E3734" s="259"/>
      <c r="F3734" s="270"/>
      <c r="G3734" s="259"/>
      <c r="H3734" s="259"/>
      <c r="I3734" s="259"/>
      <c r="J3734" s="259"/>
    </row>
    <row r="3735" spans="1:10">
      <c r="A3735" s="259"/>
      <c r="B3735" s="259"/>
      <c r="C3735" s="259"/>
      <c r="D3735" s="259"/>
      <c r="E3735" s="259"/>
      <c r="F3735" s="270"/>
      <c r="G3735" s="259"/>
      <c r="H3735" s="259"/>
      <c r="I3735" s="259"/>
      <c r="J3735" s="259"/>
    </row>
    <row r="3736" spans="1:10">
      <c r="A3736" s="259"/>
      <c r="B3736" s="259"/>
      <c r="C3736" s="259"/>
      <c r="D3736" s="259"/>
      <c r="E3736" s="259"/>
      <c r="F3736" s="270"/>
      <c r="G3736" s="259"/>
      <c r="H3736" s="259"/>
      <c r="I3736" s="259"/>
      <c r="J3736" s="259"/>
    </row>
    <row r="3737" spans="1:10">
      <c r="A3737" s="259"/>
      <c r="B3737" s="259"/>
      <c r="C3737" s="259"/>
      <c r="D3737" s="259"/>
      <c r="E3737" s="259"/>
      <c r="F3737" s="270"/>
      <c r="G3737" s="259"/>
      <c r="H3737" s="259"/>
      <c r="I3737" s="259"/>
      <c r="J3737" s="259"/>
    </row>
    <row r="3738" spans="1:10">
      <c r="A3738" s="259"/>
      <c r="B3738" s="259"/>
      <c r="C3738" s="259"/>
      <c r="D3738" s="259"/>
      <c r="E3738" s="259"/>
      <c r="F3738" s="270"/>
      <c r="G3738" s="259"/>
      <c r="H3738" s="259"/>
      <c r="I3738" s="259"/>
      <c r="J3738" s="259"/>
    </row>
    <row r="3739" spans="1:10">
      <c r="A3739" s="259"/>
      <c r="B3739" s="259"/>
      <c r="C3739" s="259"/>
      <c r="D3739" s="259"/>
      <c r="E3739" s="259"/>
      <c r="F3739" s="270"/>
      <c r="G3739" s="259"/>
      <c r="H3739" s="259"/>
      <c r="I3739" s="259"/>
      <c r="J3739" s="259"/>
    </row>
    <row r="3740" spans="1:10">
      <c r="A3740" s="259"/>
      <c r="B3740" s="259"/>
      <c r="C3740" s="259"/>
      <c r="D3740" s="259"/>
      <c r="E3740" s="259"/>
      <c r="F3740" s="270"/>
      <c r="G3740" s="259"/>
      <c r="H3740" s="259"/>
      <c r="I3740" s="259"/>
      <c r="J3740" s="259"/>
    </row>
    <row r="3741" spans="1:10">
      <c r="A3741" s="259"/>
      <c r="B3741" s="259"/>
      <c r="C3741" s="259"/>
      <c r="D3741" s="259"/>
      <c r="E3741" s="259"/>
      <c r="F3741" s="270"/>
      <c r="G3741" s="259"/>
      <c r="H3741" s="259"/>
      <c r="I3741" s="259"/>
      <c r="J3741" s="259"/>
    </row>
    <row r="3742" spans="1:10">
      <c r="A3742" s="259"/>
      <c r="B3742" s="259"/>
      <c r="C3742" s="259"/>
      <c r="D3742" s="259"/>
      <c r="E3742" s="259"/>
      <c r="F3742" s="270"/>
      <c r="G3742" s="259"/>
      <c r="H3742" s="259"/>
      <c r="I3742" s="259"/>
      <c r="J3742" s="259"/>
    </row>
    <row r="3743" spans="1:10">
      <c r="A3743" s="259"/>
      <c r="B3743" s="259"/>
      <c r="C3743" s="259"/>
      <c r="D3743" s="259"/>
      <c r="E3743" s="259"/>
      <c r="F3743" s="270"/>
      <c r="G3743" s="259"/>
      <c r="H3743" s="259"/>
      <c r="I3743" s="259"/>
      <c r="J3743" s="259"/>
    </row>
    <row r="3744" spans="1:10">
      <c r="A3744" s="259"/>
      <c r="B3744" s="259"/>
      <c r="C3744" s="259"/>
      <c r="D3744" s="259"/>
      <c r="E3744" s="259"/>
      <c r="F3744" s="270"/>
      <c r="G3744" s="259"/>
      <c r="H3744" s="259"/>
      <c r="I3744" s="259"/>
      <c r="J3744" s="259"/>
    </row>
    <row r="3745" spans="1:10">
      <c r="A3745" s="259"/>
      <c r="B3745" s="259"/>
      <c r="C3745" s="259"/>
      <c r="D3745" s="259"/>
      <c r="E3745" s="259"/>
      <c r="F3745" s="270"/>
      <c r="G3745" s="259"/>
      <c r="H3745" s="259"/>
      <c r="I3745" s="259"/>
      <c r="J3745" s="259"/>
    </row>
    <row r="3746" spans="1:10">
      <c r="A3746" s="259"/>
      <c r="B3746" s="259"/>
      <c r="C3746" s="259"/>
      <c r="D3746" s="259"/>
      <c r="E3746" s="259"/>
      <c r="F3746" s="270"/>
      <c r="G3746" s="259"/>
      <c r="H3746" s="259"/>
      <c r="I3746" s="259"/>
      <c r="J3746" s="259"/>
    </row>
    <row r="3747" spans="1:10">
      <c r="A3747" s="259"/>
      <c r="B3747" s="259"/>
      <c r="C3747" s="259"/>
      <c r="D3747" s="259"/>
      <c r="E3747" s="259"/>
      <c r="F3747" s="270"/>
      <c r="G3747" s="259"/>
      <c r="H3747" s="259"/>
      <c r="I3747" s="259"/>
      <c r="J3747" s="259"/>
    </row>
    <row r="3748" spans="1:10">
      <c r="A3748" s="259"/>
      <c r="B3748" s="259"/>
      <c r="C3748" s="259"/>
      <c r="D3748" s="259"/>
      <c r="E3748" s="259"/>
      <c r="F3748" s="270"/>
      <c r="G3748" s="259"/>
      <c r="H3748" s="259"/>
      <c r="I3748" s="259"/>
      <c r="J3748" s="259"/>
    </row>
    <row r="3749" spans="1:10">
      <c r="A3749" s="259"/>
      <c r="B3749" s="259"/>
      <c r="C3749" s="259"/>
      <c r="D3749" s="259"/>
      <c r="E3749" s="259"/>
      <c r="F3749" s="270"/>
      <c r="G3749" s="259"/>
      <c r="H3749" s="259"/>
      <c r="I3749" s="259"/>
      <c r="J3749" s="259"/>
    </row>
    <row r="3750" spans="1:10">
      <c r="A3750" s="259"/>
      <c r="B3750" s="259"/>
      <c r="C3750" s="259"/>
      <c r="D3750" s="259"/>
      <c r="E3750" s="259"/>
      <c r="F3750" s="270"/>
      <c r="G3750" s="259"/>
      <c r="H3750" s="259"/>
      <c r="I3750" s="259"/>
      <c r="J3750" s="259"/>
    </row>
    <row r="3751" spans="1:10">
      <c r="A3751" s="259"/>
      <c r="B3751" s="259"/>
      <c r="C3751" s="259"/>
      <c r="D3751" s="259"/>
      <c r="E3751" s="259"/>
      <c r="F3751" s="270"/>
      <c r="G3751" s="259"/>
      <c r="H3751" s="259"/>
      <c r="I3751" s="259"/>
      <c r="J3751" s="259"/>
    </row>
    <row r="3752" spans="1:10">
      <c r="A3752" s="259"/>
      <c r="B3752" s="259"/>
      <c r="C3752" s="259"/>
      <c r="D3752" s="259"/>
      <c r="E3752" s="259"/>
      <c r="F3752" s="270"/>
      <c r="G3752" s="259"/>
      <c r="H3752" s="259"/>
      <c r="I3752" s="259"/>
      <c r="J3752" s="259"/>
    </row>
    <row r="3753" spans="1:10">
      <c r="A3753" s="259"/>
      <c r="B3753" s="259"/>
      <c r="C3753" s="259"/>
      <c r="D3753" s="259"/>
      <c r="E3753" s="259"/>
      <c r="F3753" s="270"/>
      <c r="G3753" s="259"/>
      <c r="H3753" s="259"/>
      <c r="I3753" s="259"/>
      <c r="J3753" s="259"/>
    </row>
    <row r="3754" spans="1:10">
      <c r="A3754" s="259"/>
      <c r="B3754" s="259"/>
      <c r="C3754" s="259"/>
      <c r="D3754" s="259"/>
      <c r="E3754" s="259"/>
      <c r="F3754" s="270"/>
      <c r="G3754" s="259"/>
      <c r="H3754" s="259"/>
      <c r="I3754" s="259"/>
      <c r="J3754" s="259"/>
    </row>
    <row r="3755" spans="1:10">
      <c r="A3755" s="259"/>
      <c r="B3755" s="259"/>
      <c r="C3755" s="259"/>
      <c r="D3755" s="259"/>
      <c r="E3755" s="259"/>
      <c r="F3755" s="270"/>
      <c r="G3755" s="259"/>
      <c r="H3755" s="259"/>
      <c r="I3755" s="259"/>
      <c r="J3755" s="259"/>
    </row>
    <row r="3756" spans="1:10">
      <c r="A3756" s="259"/>
      <c r="B3756" s="259"/>
      <c r="C3756" s="259"/>
      <c r="D3756" s="259"/>
      <c r="E3756" s="259"/>
      <c r="F3756" s="270"/>
      <c r="G3756" s="259"/>
      <c r="H3756" s="259"/>
      <c r="I3756" s="259"/>
      <c r="J3756" s="259"/>
    </row>
    <row r="3757" spans="1:10">
      <c r="A3757" s="259"/>
      <c r="B3757" s="259"/>
      <c r="C3757" s="259"/>
      <c r="D3757" s="259"/>
      <c r="E3757" s="259"/>
      <c r="F3757" s="270"/>
      <c r="G3757" s="259"/>
      <c r="H3757" s="259"/>
      <c r="I3757" s="259"/>
      <c r="J3757" s="259"/>
    </row>
    <row r="3758" spans="1:10">
      <c r="A3758" s="259"/>
      <c r="B3758" s="259"/>
      <c r="C3758" s="259"/>
      <c r="D3758" s="259"/>
      <c r="E3758" s="259"/>
      <c r="F3758" s="270"/>
      <c r="G3758" s="259"/>
      <c r="H3758" s="259"/>
      <c r="I3758" s="259"/>
      <c r="J3758" s="259"/>
    </row>
    <row r="3759" spans="1:10">
      <c r="A3759" s="259"/>
      <c r="B3759" s="259"/>
      <c r="C3759" s="259"/>
      <c r="D3759" s="259"/>
      <c r="E3759" s="259"/>
      <c r="F3759" s="270"/>
      <c r="G3759" s="259"/>
      <c r="H3759" s="259"/>
      <c r="I3759" s="259"/>
      <c r="J3759" s="259"/>
    </row>
    <row r="3760" spans="1:10">
      <c r="A3760" s="259"/>
      <c r="B3760" s="259"/>
      <c r="C3760" s="259"/>
      <c r="D3760" s="259"/>
      <c r="E3760" s="259"/>
      <c r="F3760" s="270"/>
      <c r="G3760" s="259"/>
      <c r="H3760" s="259"/>
      <c r="I3760" s="259"/>
      <c r="J3760" s="259"/>
    </row>
    <row r="3761" spans="1:10">
      <c r="A3761" s="259"/>
      <c r="B3761" s="259"/>
      <c r="C3761" s="259"/>
      <c r="D3761" s="259"/>
      <c r="E3761" s="259"/>
      <c r="F3761" s="270"/>
      <c r="G3761" s="259"/>
      <c r="H3761" s="259"/>
      <c r="I3761" s="259"/>
      <c r="J3761" s="259"/>
    </row>
    <row r="3762" spans="1:10">
      <c r="A3762" s="259"/>
      <c r="B3762" s="259"/>
      <c r="C3762" s="259"/>
      <c r="D3762" s="259"/>
      <c r="E3762" s="259"/>
      <c r="F3762" s="270"/>
      <c r="G3762" s="259"/>
      <c r="H3762" s="259"/>
      <c r="I3762" s="259"/>
      <c r="J3762" s="259"/>
    </row>
    <row r="3763" spans="1:10">
      <c r="A3763" s="259"/>
      <c r="B3763" s="259"/>
      <c r="C3763" s="259"/>
      <c r="D3763" s="259"/>
      <c r="E3763" s="259"/>
      <c r="F3763" s="270"/>
      <c r="G3763" s="259"/>
      <c r="H3763" s="259"/>
      <c r="I3763" s="259"/>
      <c r="J3763" s="259"/>
    </row>
    <row r="3764" spans="1:10">
      <c r="A3764" s="259"/>
      <c r="B3764" s="259"/>
      <c r="C3764" s="259"/>
      <c r="D3764" s="259"/>
      <c r="E3764" s="259"/>
      <c r="F3764" s="270"/>
      <c r="G3764" s="259"/>
      <c r="H3764" s="259"/>
      <c r="I3764" s="259"/>
      <c r="J3764" s="259"/>
    </row>
    <row r="3765" spans="1:10">
      <c r="A3765" s="259"/>
      <c r="B3765" s="259"/>
      <c r="C3765" s="259"/>
      <c r="D3765" s="259"/>
      <c r="E3765" s="259"/>
      <c r="F3765" s="270"/>
      <c r="G3765" s="259"/>
      <c r="H3765" s="259"/>
      <c r="I3765" s="259"/>
      <c r="J3765" s="259"/>
    </row>
    <row r="3766" spans="1:10">
      <c r="A3766" s="259"/>
      <c r="B3766" s="259"/>
      <c r="C3766" s="259"/>
      <c r="D3766" s="259"/>
      <c r="E3766" s="259"/>
      <c r="F3766" s="270"/>
      <c r="G3766" s="259"/>
      <c r="H3766" s="259"/>
      <c r="I3766" s="259"/>
      <c r="J3766" s="259"/>
    </row>
    <row r="3767" spans="1:10">
      <c r="A3767" s="259"/>
      <c r="B3767" s="259"/>
      <c r="C3767" s="259"/>
      <c r="D3767" s="259"/>
      <c r="E3767" s="259"/>
      <c r="F3767" s="270"/>
      <c r="G3767" s="259"/>
      <c r="H3767" s="259"/>
      <c r="I3767" s="259"/>
      <c r="J3767" s="259"/>
    </row>
    <row r="3768" spans="1:10">
      <c r="A3768" s="259"/>
      <c r="B3768" s="259"/>
      <c r="C3768" s="259"/>
      <c r="D3768" s="259"/>
      <c r="E3768" s="259"/>
      <c r="F3768" s="270"/>
      <c r="G3768" s="259"/>
      <c r="H3768" s="259"/>
      <c r="I3768" s="259"/>
      <c r="J3768" s="259"/>
    </row>
    <row r="3769" spans="1:10">
      <c r="A3769" s="259"/>
      <c r="B3769" s="259"/>
      <c r="C3769" s="259"/>
      <c r="D3769" s="259"/>
      <c r="E3769" s="259"/>
      <c r="F3769" s="270"/>
      <c r="G3769" s="259"/>
      <c r="H3769" s="259"/>
      <c r="I3769" s="259"/>
      <c r="J3769" s="259"/>
    </row>
    <row r="3770" spans="1:10">
      <c r="A3770" s="259"/>
      <c r="B3770" s="259"/>
      <c r="C3770" s="259"/>
      <c r="D3770" s="259"/>
      <c r="E3770" s="259"/>
      <c r="F3770" s="270"/>
      <c r="G3770" s="259"/>
      <c r="H3770" s="259"/>
      <c r="I3770" s="259"/>
      <c r="J3770" s="259"/>
    </row>
    <row r="3771" spans="1:10">
      <c r="A3771" s="259"/>
      <c r="B3771" s="259"/>
      <c r="C3771" s="259"/>
      <c r="D3771" s="259"/>
      <c r="E3771" s="259"/>
      <c r="F3771" s="270"/>
      <c r="G3771" s="259"/>
      <c r="H3771" s="259"/>
      <c r="I3771" s="259"/>
      <c r="J3771" s="259"/>
    </row>
    <row r="3772" spans="1:10">
      <c r="A3772" s="259"/>
      <c r="B3772" s="259"/>
      <c r="C3772" s="259"/>
      <c r="D3772" s="259"/>
      <c r="E3772" s="259"/>
      <c r="F3772" s="270"/>
      <c r="G3772" s="259"/>
      <c r="H3772" s="259"/>
      <c r="I3772" s="259"/>
      <c r="J3772" s="259"/>
    </row>
    <row r="3773" spans="1:10">
      <c r="A3773" s="259"/>
      <c r="B3773" s="259"/>
      <c r="C3773" s="259"/>
      <c r="D3773" s="259"/>
      <c r="E3773" s="259"/>
      <c r="F3773" s="270"/>
      <c r="G3773" s="259"/>
      <c r="H3773" s="259"/>
      <c r="I3773" s="259"/>
      <c r="J3773" s="259"/>
    </row>
    <row r="3774" spans="1:10">
      <c r="A3774" s="259"/>
      <c r="B3774" s="259"/>
      <c r="C3774" s="259"/>
      <c r="D3774" s="259"/>
      <c r="E3774" s="259"/>
      <c r="F3774" s="270"/>
      <c r="G3774" s="259"/>
      <c r="H3774" s="259"/>
      <c r="I3774" s="259"/>
      <c r="J3774" s="259"/>
    </row>
    <row r="3775" spans="1:10">
      <c r="A3775" s="259"/>
      <c r="B3775" s="259"/>
      <c r="C3775" s="259"/>
      <c r="D3775" s="259"/>
      <c r="E3775" s="259"/>
      <c r="F3775" s="270"/>
      <c r="G3775" s="259"/>
      <c r="H3775" s="259"/>
      <c r="I3775" s="259"/>
      <c r="J3775" s="259"/>
    </row>
    <row r="3776" spans="1:10">
      <c r="A3776" s="259"/>
      <c r="B3776" s="259"/>
      <c r="C3776" s="259"/>
      <c r="D3776" s="259"/>
      <c r="E3776" s="259"/>
      <c r="F3776" s="270"/>
      <c r="G3776" s="259"/>
      <c r="H3776" s="259"/>
      <c r="I3776" s="259"/>
      <c r="J3776" s="259"/>
    </row>
    <row r="3777" spans="1:10">
      <c r="A3777" s="259"/>
      <c r="B3777" s="259"/>
      <c r="C3777" s="259"/>
      <c r="D3777" s="259"/>
      <c r="E3777" s="259"/>
      <c r="F3777" s="270"/>
      <c r="G3777" s="259"/>
      <c r="H3777" s="259"/>
      <c r="I3777" s="259"/>
      <c r="J3777" s="259"/>
    </row>
    <row r="3778" spans="1:10">
      <c r="A3778" s="259"/>
      <c r="B3778" s="259"/>
      <c r="C3778" s="259"/>
      <c r="D3778" s="259"/>
      <c r="E3778" s="259"/>
      <c r="F3778" s="270"/>
      <c r="G3778" s="259"/>
      <c r="H3778" s="259"/>
      <c r="I3778" s="259"/>
      <c r="J3778" s="259"/>
    </row>
    <row r="3779" spans="1:10">
      <c r="A3779" s="259"/>
      <c r="B3779" s="259"/>
      <c r="C3779" s="259"/>
      <c r="D3779" s="259"/>
      <c r="E3779" s="259"/>
      <c r="F3779" s="270"/>
      <c r="G3779" s="259"/>
      <c r="H3779" s="259"/>
      <c r="I3779" s="259"/>
      <c r="J3779" s="259"/>
    </row>
    <row r="3780" spans="1:10">
      <c r="A3780" s="259"/>
      <c r="B3780" s="259"/>
      <c r="C3780" s="259"/>
      <c r="D3780" s="259"/>
      <c r="E3780" s="259"/>
      <c r="F3780" s="270"/>
      <c r="G3780" s="259"/>
      <c r="H3780" s="259"/>
      <c r="I3780" s="259"/>
      <c r="J3780" s="259"/>
    </row>
    <row r="3781" spans="1:10">
      <c r="A3781" s="259"/>
      <c r="B3781" s="259"/>
      <c r="C3781" s="259"/>
      <c r="D3781" s="259"/>
      <c r="E3781" s="259"/>
      <c r="F3781" s="270"/>
      <c r="G3781" s="259"/>
      <c r="H3781" s="259"/>
      <c r="I3781" s="259"/>
      <c r="J3781" s="259"/>
    </row>
    <row r="3782" spans="1:10">
      <c r="A3782" s="259"/>
      <c r="B3782" s="259"/>
      <c r="C3782" s="259"/>
      <c r="D3782" s="259"/>
      <c r="E3782" s="259"/>
      <c r="F3782" s="270"/>
      <c r="G3782" s="259"/>
      <c r="H3782" s="259"/>
      <c r="I3782" s="259"/>
      <c r="J3782" s="259"/>
    </row>
    <row r="3783" spans="1:10">
      <c r="A3783" s="259"/>
      <c r="B3783" s="259"/>
      <c r="C3783" s="259"/>
      <c r="D3783" s="259"/>
      <c r="E3783" s="259"/>
      <c r="F3783" s="270"/>
      <c r="G3783" s="259"/>
      <c r="H3783" s="259"/>
      <c r="I3783" s="259"/>
      <c r="J3783" s="259"/>
    </row>
    <row r="3784" spans="1:10">
      <c r="A3784" s="259"/>
      <c r="B3784" s="259"/>
      <c r="C3784" s="259"/>
      <c r="D3784" s="259"/>
      <c r="E3784" s="259"/>
      <c r="F3784" s="270"/>
      <c r="G3784" s="259"/>
      <c r="H3784" s="259"/>
      <c r="I3784" s="259"/>
      <c r="J3784" s="259"/>
    </row>
    <row r="3785" spans="1:10">
      <c r="A3785" s="259"/>
      <c r="B3785" s="259"/>
      <c r="C3785" s="259"/>
      <c r="D3785" s="259"/>
      <c r="E3785" s="259"/>
      <c r="F3785" s="270"/>
      <c r="G3785" s="259"/>
      <c r="H3785" s="259"/>
      <c r="I3785" s="259"/>
      <c r="J3785" s="259"/>
    </row>
    <row r="3786" spans="1:10">
      <c r="A3786" s="259"/>
      <c r="B3786" s="259"/>
      <c r="C3786" s="259"/>
      <c r="D3786" s="259"/>
      <c r="E3786" s="259"/>
      <c r="F3786" s="270"/>
      <c r="G3786" s="259"/>
      <c r="H3786" s="259"/>
      <c r="I3786" s="259"/>
      <c r="J3786" s="259"/>
    </row>
    <row r="3787" spans="1:10">
      <c r="A3787" s="259"/>
      <c r="B3787" s="259"/>
      <c r="C3787" s="259"/>
      <c r="D3787" s="259"/>
      <c r="E3787" s="259"/>
      <c r="F3787" s="270"/>
      <c r="G3787" s="259"/>
      <c r="H3787" s="259"/>
      <c r="I3787" s="259"/>
      <c r="J3787" s="259"/>
    </row>
    <row r="3788" spans="1:10">
      <c r="A3788" s="259"/>
      <c r="B3788" s="259"/>
      <c r="C3788" s="259"/>
      <c r="D3788" s="259"/>
      <c r="E3788" s="259"/>
      <c r="F3788" s="270"/>
      <c r="G3788" s="259"/>
      <c r="H3788" s="259"/>
      <c r="I3788" s="259"/>
      <c r="J3788" s="259"/>
    </row>
    <row r="3789" spans="1:10">
      <c r="A3789" s="259"/>
      <c r="B3789" s="259"/>
      <c r="C3789" s="259"/>
      <c r="D3789" s="259"/>
      <c r="E3789" s="259"/>
      <c r="F3789" s="270"/>
      <c r="G3789" s="259"/>
      <c r="H3789" s="259"/>
      <c r="I3789" s="259"/>
      <c r="J3789" s="259"/>
    </row>
    <row r="3790" spans="1:10">
      <c r="A3790" s="259"/>
      <c r="B3790" s="259"/>
      <c r="C3790" s="259"/>
      <c r="D3790" s="259"/>
      <c r="E3790" s="259"/>
      <c r="F3790" s="270"/>
      <c r="G3790" s="259"/>
      <c r="H3790" s="259"/>
      <c r="I3790" s="259"/>
      <c r="J3790" s="259"/>
    </row>
    <row r="3791" spans="1:10">
      <c r="A3791" s="259"/>
      <c r="B3791" s="259"/>
      <c r="C3791" s="259"/>
      <c r="D3791" s="259"/>
      <c r="E3791" s="259"/>
      <c r="F3791" s="270"/>
      <c r="G3791" s="259"/>
      <c r="H3791" s="259"/>
      <c r="I3791" s="259"/>
      <c r="J3791" s="259"/>
    </row>
    <row r="3792" spans="1:10">
      <c r="A3792" s="259"/>
      <c r="B3792" s="259"/>
      <c r="C3792" s="259"/>
      <c r="D3792" s="259"/>
      <c r="E3792" s="259"/>
      <c r="F3792" s="270"/>
      <c r="G3792" s="259"/>
      <c r="H3792" s="259"/>
      <c r="I3792" s="259"/>
      <c r="J3792" s="259"/>
    </row>
    <row r="3793" spans="1:10">
      <c r="A3793" s="259"/>
      <c r="B3793" s="259"/>
      <c r="C3793" s="259"/>
      <c r="D3793" s="259"/>
      <c r="E3793" s="259"/>
      <c r="F3793" s="270"/>
      <c r="G3793" s="259"/>
      <c r="H3793" s="259"/>
      <c r="I3793" s="259"/>
      <c r="J3793" s="259"/>
    </row>
    <row r="3794" spans="1:10">
      <c r="A3794" s="259"/>
      <c r="B3794" s="259"/>
      <c r="C3794" s="259"/>
      <c r="D3794" s="259"/>
      <c r="E3794" s="259"/>
      <c r="F3794" s="270"/>
      <c r="G3794" s="259"/>
      <c r="H3794" s="259"/>
      <c r="I3794" s="259"/>
      <c r="J3794" s="259"/>
    </row>
    <row r="3795" spans="1:10">
      <c r="A3795" s="259"/>
      <c r="B3795" s="259"/>
      <c r="C3795" s="259"/>
      <c r="D3795" s="259"/>
      <c r="E3795" s="259"/>
      <c r="F3795" s="270"/>
      <c r="G3795" s="259"/>
      <c r="H3795" s="259"/>
      <c r="I3795" s="259"/>
      <c r="J3795" s="259"/>
    </row>
    <row r="3796" spans="1:10">
      <c r="A3796" s="259"/>
      <c r="B3796" s="259"/>
      <c r="C3796" s="259"/>
      <c r="D3796" s="259"/>
      <c r="E3796" s="259"/>
      <c r="F3796" s="270"/>
      <c r="G3796" s="259"/>
      <c r="H3796" s="259"/>
      <c r="I3796" s="259"/>
      <c r="J3796" s="259"/>
    </row>
    <row r="3797" spans="1:10">
      <c r="A3797" s="259"/>
      <c r="B3797" s="259"/>
      <c r="C3797" s="259"/>
      <c r="D3797" s="259"/>
      <c r="E3797" s="259"/>
      <c r="F3797" s="270"/>
      <c r="G3797" s="259"/>
      <c r="H3797" s="259"/>
      <c r="I3797" s="259"/>
      <c r="J3797" s="259"/>
    </row>
    <row r="3798" spans="1:10">
      <c r="A3798" s="259"/>
      <c r="B3798" s="259"/>
      <c r="C3798" s="259"/>
      <c r="D3798" s="259"/>
      <c r="E3798" s="259"/>
      <c r="F3798" s="270"/>
      <c r="G3798" s="259"/>
      <c r="H3798" s="259"/>
      <c r="I3798" s="259"/>
      <c r="J3798" s="259"/>
    </row>
    <row r="3799" spans="1:10">
      <c r="A3799" s="259"/>
      <c r="B3799" s="259"/>
      <c r="C3799" s="259"/>
      <c r="D3799" s="259"/>
      <c r="E3799" s="259"/>
      <c r="F3799" s="270"/>
      <c r="G3799" s="259"/>
      <c r="H3799" s="259"/>
      <c r="I3799" s="259"/>
      <c r="J3799" s="259"/>
    </row>
    <row r="3800" spans="1:10">
      <c r="A3800" s="259"/>
      <c r="B3800" s="259"/>
      <c r="C3800" s="259"/>
      <c r="D3800" s="259"/>
      <c r="E3800" s="259"/>
      <c r="F3800" s="270"/>
      <c r="G3800" s="259"/>
      <c r="H3800" s="259"/>
      <c r="I3800" s="259"/>
      <c r="J3800" s="259"/>
    </row>
    <row r="3801" spans="1:10">
      <c r="A3801" s="259"/>
      <c r="B3801" s="259"/>
      <c r="C3801" s="259"/>
      <c r="D3801" s="259"/>
      <c r="E3801" s="259"/>
      <c r="F3801" s="270"/>
      <c r="G3801" s="259"/>
      <c r="H3801" s="259"/>
      <c r="I3801" s="259"/>
      <c r="J3801" s="259"/>
    </row>
    <row r="3802" spans="1:10">
      <c r="A3802" s="259"/>
      <c r="B3802" s="259"/>
      <c r="C3802" s="259"/>
      <c r="D3802" s="259"/>
      <c r="E3802" s="259"/>
      <c r="F3802" s="270"/>
      <c r="G3802" s="259"/>
      <c r="H3802" s="259"/>
      <c r="I3802" s="259"/>
      <c r="J3802" s="259"/>
    </row>
    <row r="3803" spans="1:10">
      <c r="A3803" s="259"/>
      <c r="B3803" s="259"/>
      <c r="C3803" s="259"/>
      <c r="D3803" s="259"/>
      <c r="E3803" s="259"/>
      <c r="F3803" s="270"/>
      <c r="G3803" s="259"/>
      <c r="H3803" s="259"/>
      <c r="I3803" s="259"/>
      <c r="J3803" s="259"/>
    </row>
    <row r="3804" spans="1:10">
      <c r="A3804" s="259"/>
      <c r="B3804" s="259"/>
      <c r="C3804" s="259"/>
      <c r="D3804" s="259"/>
      <c r="E3804" s="259"/>
      <c r="F3804" s="270"/>
      <c r="G3804" s="259"/>
      <c r="H3804" s="259"/>
      <c r="I3804" s="259"/>
      <c r="J3804" s="259"/>
    </row>
    <row r="3805" spans="1:10">
      <c r="A3805" s="259"/>
      <c r="B3805" s="259"/>
      <c r="C3805" s="259"/>
      <c r="D3805" s="259"/>
      <c r="E3805" s="259"/>
      <c r="F3805" s="270"/>
      <c r="G3805" s="259"/>
      <c r="H3805" s="259"/>
      <c r="I3805" s="259"/>
      <c r="J3805" s="259"/>
    </row>
    <row r="3806" spans="1:10">
      <c r="A3806" s="259"/>
      <c r="B3806" s="259"/>
      <c r="C3806" s="259"/>
      <c r="D3806" s="259"/>
      <c r="E3806" s="259"/>
      <c r="F3806" s="270"/>
      <c r="G3806" s="259"/>
      <c r="H3806" s="259"/>
      <c r="I3806" s="259"/>
      <c r="J3806" s="259"/>
    </row>
    <row r="3807" spans="1:10">
      <c r="A3807" s="259"/>
      <c r="B3807" s="259"/>
      <c r="C3807" s="259"/>
      <c r="D3807" s="259"/>
      <c r="E3807" s="259"/>
      <c r="F3807" s="270"/>
      <c r="G3807" s="259"/>
      <c r="H3807" s="259"/>
      <c r="I3807" s="259"/>
      <c r="J3807" s="259"/>
    </row>
    <row r="3808" spans="1:10">
      <c r="A3808" s="259"/>
      <c r="B3808" s="259"/>
      <c r="C3808" s="259"/>
      <c r="D3808" s="259"/>
      <c r="E3808" s="259"/>
      <c r="F3808" s="270"/>
      <c r="G3808" s="259"/>
      <c r="H3808" s="259"/>
      <c r="I3808" s="259"/>
      <c r="J3808" s="259"/>
    </row>
    <row r="3809" spans="1:10">
      <c r="A3809" s="259"/>
      <c r="B3809" s="259"/>
      <c r="C3809" s="259"/>
      <c r="D3809" s="259"/>
      <c r="E3809" s="259"/>
      <c r="F3809" s="270"/>
      <c r="G3809" s="259"/>
      <c r="H3809" s="259"/>
      <c r="I3809" s="259"/>
      <c r="J3809" s="259"/>
    </row>
    <row r="3810" spans="1:10">
      <c r="A3810" s="259"/>
      <c r="B3810" s="259"/>
      <c r="C3810" s="259"/>
      <c r="D3810" s="259"/>
      <c r="E3810" s="259"/>
      <c r="F3810" s="270"/>
      <c r="G3810" s="259"/>
      <c r="H3810" s="259"/>
      <c r="I3810" s="259"/>
      <c r="J3810" s="259"/>
    </row>
    <row r="3811" spans="1:10">
      <c r="A3811" s="259"/>
      <c r="B3811" s="259"/>
      <c r="C3811" s="259"/>
      <c r="D3811" s="259"/>
      <c r="E3811" s="259"/>
      <c r="F3811" s="270"/>
      <c r="G3811" s="259"/>
      <c r="H3811" s="259"/>
      <c r="I3811" s="259"/>
      <c r="J3811" s="259"/>
    </row>
    <row r="3812" spans="1:10">
      <c r="A3812" s="259"/>
      <c r="B3812" s="259"/>
      <c r="C3812" s="259"/>
      <c r="D3812" s="259"/>
      <c r="E3812" s="259"/>
      <c r="F3812" s="270"/>
      <c r="G3812" s="259"/>
      <c r="H3812" s="259"/>
      <c r="I3812" s="259"/>
      <c r="J3812" s="259"/>
    </row>
    <row r="3813" spans="1:10">
      <c r="A3813" s="259"/>
      <c r="B3813" s="259"/>
      <c r="C3813" s="259"/>
      <c r="D3813" s="259"/>
      <c r="E3813" s="259"/>
      <c r="F3813" s="270"/>
      <c r="G3813" s="259"/>
      <c r="H3813" s="259"/>
      <c r="I3813" s="259"/>
      <c r="J3813" s="259"/>
    </row>
    <row r="3814" spans="1:10">
      <c r="A3814" s="259"/>
      <c r="B3814" s="259"/>
      <c r="C3814" s="259"/>
      <c r="D3814" s="259"/>
      <c r="E3814" s="259"/>
      <c r="F3814" s="270"/>
      <c r="G3814" s="259"/>
      <c r="H3814" s="259"/>
      <c r="I3814" s="259"/>
      <c r="J3814" s="259"/>
    </row>
    <row r="3815" spans="1:10">
      <c r="A3815" s="259"/>
      <c r="B3815" s="259"/>
      <c r="C3815" s="259"/>
      <c r="D3815" s="259"/>
      <c r="E3815" s="259"/>
      <c r="F3815" s="270"/>
      <c r="G3815" s="259"/>
      <c r="H3815" s="259"/>
      <c r="I3815" s="259"/>
      <c r="J3815" s="259"/>
    </row>
    <row r="3816" spans="1:10">
      <c r="A3816" s="259"/>
      <c r="B3816" s="259"/>
      <c r="C3816" s="259"/>
      <c r="D3816" s="259"/>
      <c r="E3816" s="259"/>
      <c r="F3816" s="270"/>
      <c r="G3816" s="259"/>
      <c r="H3816" s="259"/>
      <c r="I3816" s="259"/>
      <c r="J3816" s="259"/>
    </row>
    <row r="3817" spans="1:10">
      <c r="A3817" s="259"/>
      <c r="B3817" s="259"/>
      <c r="C3817" s="259"/>
      <c r="D3817" s="259"/>
      <c r="E3817" s="259"/>
      <c r="F3817" s="270"/>
      <c r="G3817" s="259"/>
      <c r="H3817" s="259"/>
      <c r="I3817" s="259"/>
      <c r="J3817" s="259"/>
    </row>
    <row r="3818" spans="1:10">
      <c r="A3818" s="259"/>
      <c r="B3818" s="259"/>
      <c r="C3818" s="259"/>
      <c r="D3818" s="259"/>
      <c r="E3818" s="259"/>
      <c r="F3818" s="270"/>
      <c r="G3818" s="259"/>
      <c r="H3818" s="259"/>
      <c r="I3818" s="259"/>
      <c r="J3818" s="259"/>
    </row>
    <row r="3819" spans="1:10">
      <c r="A3819" s="259"/>
      <c r="B3819" s="259"/>
      <c r="C3819" s="259"/>
      <c r="D3819" s="259"/>
      <c r="E3819" s="259"/>
      <c r="F3819" s="270"/>
      <c r="G3819" s="259"/>
      <c r="H3819" s="259"/>
      <c r="I3819" s="259"/>
      <c r="J3819" s="259"/>
    </row>
    <row r="3820" spans="1:10">
      <c r="A3820" s="259"/>
      <c r="B3820" s="259"/>
      <c r="C3820" s="259"/>
      <c r="D3820" s="259"/>
      <c r="E3820" s="259"/>
      <c r="F3820" s="270"/>
      <c r="G3820" s="259"/>
      <c r="H3820" s="259"/>
      <c r="I3820" s="259"/>
      <c r="J3820" s="259"/>
    </row>
    <row r="3821" spans="1:10">
      <c r="A3821" s="259"/>
      <c r="B3821" s="259"/>
      <c r="C3821" s="259"/>
      <c r="D3821" s="259"/>
      <c r="E3821" s="259"/>
      <c r="F3821" s="270"/>
      <c r="G3821" s="259"/>
      <c r="H3821" s="259"/>
      <c r="I3821" s="259"/>
      <c r="J3821" s="259"/>
    </row>
    <row r="3822" spans="1:10">
      <c r="A3822" s="259"/>
      <c r="B3822" s="259"/>
      <c r="C3822" s="259"/>
      <c r="D3822" s="259"/>
      <c r="E3822" s="259"/>
      <c r="F3822" s="270"/>
      <c r="G3822" s="259"/>
      <c r="H3822" s="259"/>
      <c r="I3822" s="259"/>
      <c r="J3822" s="259"/>
    </row>
    <row r="3823" spans="1:10">
      <c r="A3823" s="259"/>
      <c r="B3823" s="259"/>
      <c r="C3823" s="259"/>
      <c r="D3823" s="259"/>
      <c r="E3823" s="259"/>
      <c r="F3823" s="270"/>
      <c r="G3823" s="259"/>
      <c r="H3823" s="259"/>
      <c r="I3823" s="259"/>
      <c r="J3823" s="259"/>
    </row>
    <row r="3824" spans="1:10">
      <c r="A3824" s="259"/>
      <c r="B3824" s="259"/>
      <c r="C3824" s="259"/>
      <c r="D3824" s="259"/>
      <c r="E3824" s="259"/>
      <c r="F3824" s="270"/>
      <c r="G3824" s="259"/>
      <c r="H3824" s="259"/>
      <c r="I3824" s="259"/>
      <c r="J3824" s="259"/>
    </row>
    <row r="3825" spans="1:10">
      <c r="A3825" s="259"/>
      <c r="B3825" s="259"/>
      <c r="C3825" s="259"/>
      <c r="D3825" s="259"/>
      <c r="E3825" s="259"/>
      <c r="F3825" s="270"/>
      <c r="G3825" s="259"/>
      <c r="H3825" s="259"/>
      <c r="I3825" s="259"/>
      <c r="J3825" s="259"/>
    </row>
    <row r="3826" spans="1:10">
      <c r="A3826" s="259"/>
      <c r="B3826" s="259"/>
      <c r="C3826" s="259"/>
      <c r="D3826" s="259"/>
      <c r="E3826" s="259"/>
      <c r="F3826" s="270"/>
      <c r="G3826" s="259"/>
      <c r="H3826" s="259"/>
      <c r="I3826" s="259"/>
      <c r="J3826" s="259"/>
    </row>
    <row r="3827" spans="1:10">
      <c r="A3827" s="259"/>
      <c r="B3827" s="259"/>
      <c r="C3827" s="259"/>
      <c r="D3827" s="259"/>
      <c r="E3827" s="259"/>
      <c r="F3827" s="270"/>
      <c r="G3827" s="259"/>
      <c r="H3827" s="259"/>
      <c r="I3827" s="259"/>
      <c r="J3827" s="259"/>
    </row>
    <row r="3828" spans="1:10">
      <c r="A3828" s="259"/>
      <c r="B3828" s="259"/>
      <c r="C3828" s="259"/>
      <c r="D3828" s="259"/>
      <c r="E3828" s="259"/>
      <c r="F3828" s="270"/>
      <c r="G3828" s="259"/>
      <c r="H3828" s="259"/>
      <c r="I3828" s="259"/>
      <c r="J3828" s="259"/>
    </row>
    <row r="3829" spans="1:10">
      <c r="A3829" s="259"/>
      <c r="B3829" s="259"/>
      <c r="C3829" s="259"/>
      <c r="D3829" s="259"/>
      <c r="E3829" s="259"/>
      <c r="F3829" s="270"/>
      <c r="G3829" s="259"/>
      <c r="H3829" s="259"/>
      <c r="I3829" s="259"/>
      <c r="J3829" s="259"/>
    </row>
    <row r="3830" spans="1:10">
      <c r="A3830" s="259"/>
      <c r="B3830" s="259"/>
      <c r="C3830" s="259"/>
      <c r="D3830" s="259"/>
      <c r="E3830" s="259"/>
      <c r="F3830" s="270"/>
      <c r="G3830" s="259"/>
      <c r="H3830" s="259"/>
      <c r="I3830" s="259"/>
      <c r="J3830" s="259"/>
    </row>
    <row r="3831" spans="1:10">
      <c r="A3831" s="259"/>
      <c r="B3831" s="259"/>
      <c r="C3831" s="259"/>
      <c r="D3831" s="259"/>
      <c r="E3831" s="259"/>
      <c r="F3831" s="270"/>
      <c r="G3831" s="259"/>
      <c r="H3831" s="259"/>
      <c r="I3831" s="259"/>
      <c r="J3831" s="259"/>
    </row>
    <row r="3832" spans="1:10">
      <c r="A3832" s="259"/>
      <c r="B3832" s="259"/>
      <c r="C3832" s="259"/>
      <c r="D3832" s="259"/>
      <c r="E3832" s="259"/>
      <c r="F3832" s="270"/>
      <c r="G3832" s="259"/>
      <c r="H3832" s="259"/>
      <c r="I3832" s="259"/>
      <c r="J3832" s="259"/>
    </row>
    <row r="3833" spans="1:10">
      <c r="A3833" s="259"/>
      <c r="B3833" s="259"/>
      <c r="C3833" s="259"/>
      <c r="D3833" s="259"/>
      <c r="E3833" s="259"/>
      <c r="F3833" s="270"/>
      <c r="G3833" s="259"/>
      <c r="H3833" s="259"/>
      <c r="I3833" s="259"/>
      <c r="J3833" s="259"/>
    </row>
    <row r="3834" spans="1:10">
      <c r="A3834" s="259"/>
      <c r="B3834" s="259"/>
      <c r="C3834" s="259"/>
      <c r="D3834" s="259"/>
      <c r="E3834" s="259"/>
      <c r="F3834" s="270"/>
      <c r="G3834" s="259"/>
      <c r="H3834" s="259"/>
      <c r="I3834" s="259"/>
      <c r="J3834" s="259"/>
    </row>
    <row r="3835" spans="1:10">
      <c r="A3835" s="259"/>
      <c r="B3835" s="259"/>
      <c r="C3835" s="259"/>
      <c r="D3835" s="259"/>
      <c r="E3835" s="259"/>
      <c r="F3835" s="270"/>
      <c r="G3835" s="259"/>
      <c r="H3835" s="259"/>
      <c r="I3835" s="259"/>
      <c r="J3835" s="259"/>
    </row>
    <row r="3836" spans="1:10">
      <c r="A3836" s="259"/>
      <c r="B3836" s="259"/>
      <c r="C3836" s="259"/>
      <c r="D3836" s="259"/>
      <c r="E3836" s="259"/>
      <c r="F3836" s="270"/>
      <c r="G3836" s="259"/>
      <c r="H3836" s="259"/>
      <c r="I3836" s="259"/>
      <c r="J3836" s="259"/>
    </row>
    <row r="3837" spans="1:10">
      <c r="A3837" s="259"/>
      <c r="B3837" s="259"/>
      <c r="C3837" s="259"/>
      <c r="D3837" s="259"/>
      <c r="E3837" s="259"/>
      <c r="F3837" s="270"/>
      <c r="G3837" s="259"/>
      <c r="H3837" s="259"/>
      <c r="I3837" s="259"/>
      <c r="J3837" s="259"/>
    </row>
    <row r="3838" spans="1:10">
      <c r="A3838" s="259"/>
      <c r="B3838" s="259"/>
      <c r="C3838" s="259"/>
      <c r="D3838" s="259"/>
      <c r="E3838" s="259"/>
      <c r="F3838" s="270"/>
      <c r="G3838" s="259"/>
      <c r="H3838" s="259"/>
      <c r="I3838" s="259"/>
      <c r="J3838" s="259"/>
    </row>
    <row r="3839" spans="1:10">
      <c r="A3839" s="259"/>
      <c r="B3839" s="259"/>
      <c r="C3839" s="259"/>
      <c r="D3839" s="259"/>
      <c r="E3839" s="259"/>
      <c r="F3839" s="270"/>
      <c r="G3839" s="259"/>
      <c r="H3839" s="259"/>
      <c r="I3839" s="259"/>
      <c r="J3839" s="259"/>
    </row>
    <row r="3840" spans="1:10">
      <c r="A3840" s="259"/>
      <c r="B3840" s="259"/>
      <c r="C3840" s="259"/>
      <c r="D3840" s="259"/>
      <c r="E3840" s="259"/>
      <c r="F3840" s="270"/>
      <c r="G3840" s="259"/>
      <c r="H3840" s="259"/>
      <c r="I3840" s="259"/>
      <c r="J3840" s="259"/>
    </row>
    <row r="3841" spans="1:10">
      <c r="A3841" s="259"/>
      <c r="B3841" s="259"/>
      <c r="C3841" s="259"/>
      <c r="D3841" s="259"/>
      <c r="E3841" s="259"/>
      <c r="F3841" s="270"/>
      <c r="G3841" s="259"/>
      <c r="H3841" s="259"/>
      <c r="I3841" s="259"/>
      <c r="J3841" s="259"/>
    </row>
    <row r="3842" spans="1:10">
      <c r="A3842" s="259"/>
      <c r="B3842" s="259"/>
      <c r="C3842" s="259"/>
      <c r="D3842" s="259"/>
      <c r="E3842" s="259"/>
      <c r="F3842" s="270"/>
      <c r="G3842" s="259"/>
      <c r="H3842" s="259"/>
      <c r="I3842" s="259"/>
      <c r="J3842" s="259"/>
    </row>
    <row r="3843" spans="1:10">
      <c r="A3843" s="259"/>
      <c r="B3843" s="259"/>
      <c r="C3843" s="259"/>
      <c r="D3843" s="259"/>
      <c r="E3843" s="259"/>
      <c r="F3843" s="270"/>
      <c r="G3843" s="259"/>
      <c r="H3843" s="259"/>
      <c r="I3843" s="259"/>
      <c r="J3843" s="259"/>
    </row>
    <row r="3844" spans="1:10">
      <c r="A3844" s="259"/>
      <c r="B3844" s="259"/>
      <c r="C3844" s="259"/>
      <c r="D3844" s="259"/>
      <c r="E3844" s="259"/>
      <c r="F3844" s="270"/>
      <c r="G3844" s="259"/>
      <c r="H3844" s="259"/>
      <c r="I3844" s="259"/>
      <c r="J3844" s="259"/>
    </row>
    <row r="3845" spans="1:10">
      <c r="A3845" s="259"/>
      <c r="B3845" s="259"/>
      <c r="C3845" s="259"/>
      <c r="D3845" s="259"/>
      <c r="E3845" s="259"/>
      <c r="F3845" s="270"/>
      <c r="G3845" s="259"/>
      <c r="H3845" s="259"/>
      <c r="I3845" s="259"/>
      <c r="J3845" s="259"/>
    </row>
    <row r="3846" spans="1:10">
      <c r="A3846" s="259"/>
      <c r="B3846" s="259"/>
      <c r="C3846" s="259"/>
      <c r="D3846" s="259"/>
      <c r="E3846" s="259"/>
      <c r="F3846" s="270"/>
      <c r="G3846" s="259"/>
      <c r="H3846" s="259"/>
      <c r="I3846" s="259"/>
      <c r="J3846" s="259"/>
    </row>
    <row r="3847" spans="1:10">
      <c r="A3847" s="259"/>
      <c r="B3847" s="259"/>
      <c r="C3847" s="259"/>
      <c r="D3847" s="259"/>
      <c r="E3847" s="259"/>
      <c r="F3847" s="270"/>
      <c r="G3847" s="259"/>
      <c r="H3847" s="259"/>
      <c r="I3847" s="259"/>
      <c r="J3847" s="259"/>
    </row>
    <row r="3848" spans="1:10">
      <c r="A3848" s="259"/>
      <c r="B3848" s="259"/>
      <c r="C3848" s="259"/>
      <c r="D3848" s="259"/>
      <c r="E3848" s="259"/>
      <c r="F3848" s="270"/>
      <c r="G3848" s="259"/>
      <c r="H3848" s="259"/>
      <c r="I3848" s="259"/>
      <c r="J3848" s="259"/>
    </row>
    <row r="3849" spans="1:10">
      <c r="A3849" s="259"/>
      <c r="B3849" s="259"/>
      <c r="C3849" s="259"/>
      <c r="D3849" s="259"/>
      <c r="E3849" s="259"/>
      <c r="F3849" s="270"/>
      <c r="G3849" s="259"/>
      <c r="H3849" s="259"/>
      <c r="I3849" s="259"/>
      <c r="J3849" s="259"/>
    </row>
    <row r="3850" spans="1:10">
      <c r="A3850" s="259"/>
      <c r="B3850" s="259"/>
      <c r="C3850" s="259"/>
      <c r="D3850" s="259"/>
      <c r="E3850" s="259"/>
      <c r="F3850" s="270"/>
      <c r="G3850" s="259"/>
      <c r="H3850" s="259"/>
      <c r="I3850" s="259"/>
      <c r="J3850" s="259"/>
    </row>
    <row r="3851" spans="1:10">
      <c r="A3851" s="259"/>
      <c r="B3851" s="259"/>
      <c r="C3851" s="259"/>
      <c r="D3851" s="259"/>
      <c r="E3851" s="259"/>
      <c r="F3851" s="270"/>
      <c r="G3851" s="259"/>
      <c r="H3851" s="259"/>
      <c r="I3851" s="259"/>
      <c r="J3851" s="259"/>
    </row>
    <row r="3852" spans="1:10">
      <c r="A3852" s="259"/>
      <c r="B3852" s="259"/>
      <c r="C3852" s="259"/>
      <c r="D3852" s="259"/>
      <c r="E3852" s="259"/>
      <c r="F3852" s="270"/>
      <c r="G3852" s="259"/>
      <c r="H3852" s="259"/>
      <c r="I3852" s="259"/>
      <c r="J3852" s="259"/>
    </row>
    <row r="3853" spans="1:10">
      <c r="A3853" s="259"/>
      <c r="B3853" s="259"/>
      <c r="C3853" s="259"/>
      <c r="D3853" s="259"/>
      <c r="E3853" s="259"/>
      <c r="F3853" s="270"/>
      <c r="G3853" s="259"/>
      <c r="H3853" s="259"/>
      <c r="I3853" s="259"/>
      <c r="J3853" s="259"/>
    </row>
    <row r="3854" spans="1:10">
      <c r="A3854" s="259"/>
      <c r="B3854" s="259"/>
      <c r="C3854" s="259"/>
      <c r="D3854" s="259"/>
      <c r="E3854" s="259"/>
      <c r="F3854" s="270"/>
      <c r="G3854" s="259"/>
      <c r="H3854" s="259"/>
      <c r="I3854" s="259"/>
      <c r="J3854" s="259"/>
    </row>
    <row r="3855" spans="1:10">
      <c r="A3855" s="259"/>
      <c r="B3855" s="259"/>
      <c r="C3855" s="259"/>
      <c r="D3855" s="259"/>
      <c r="E3855" s="259"/>
      <c r="F3855" s="270"/>
      <c r="G3855" s="259"/>
      <c r="H3855" s="259"/>
      <c r="I3855" s="259"/>
      <c r="J3855" s="259"/>
    </row>
    <row r="3856" spans="1:10">
      <c r="A3856" s="259"/>
      <c r="B3856" s="259"/>
      <c r="C3856" s="259"/>
      <c r="D3856" s="259"/>
      <c r="E3856" s="259"/>
      <c r="F3856" s="270"/>
      <c r="G3856" s="259"/>
      <c r="H3856" s="259"/>
      <c r="I3856" s="259"/>
      <c r="J3856" s="259"/>
    </row>
    <row r="3857" spans="1:10">
      <c r="A3857" s="259"/>
      <c r="B3857" s="259"/>
      <c r="C3857" s="259"/>
      <c r="D3857" s="259"/>
      <c r="E3857" s="259"/>
      <c r="F3857" s="270"/>
      <c r="G3857" s="259"/>
      <c r="H3857" s="259"/>
      <c r="I3857" s="259"/>
      <c r="J3857" s="259"/>
    </row>
    <row r="3858" spans="1:10">
      <c r="A3858" s="259"/>
      <c r="B3858" s="259"/>
      <c r="C3858" s="259"/>
      <c r="D3858" s="259"/>
      <c r="E3858" s="259"/>
      <c r="F3858" s="270"/>
      <c r="G3858" s="259"/>
      <c r="H3858" s="259"/>
      <c r="I3858" s="259"/>
      <c r="J3858" s="259"/>
    </row>
    <row r="3859" spans="1:10">
      <c r="A3859" s="259"/>
      <c r="B3859" s="259"/>
      <c r="C3859" s="259"/>
      <c r="D3859" s="259"/>
      <c r="E3859" s="259"/>
      <c r="F3859" s="270"/>
      <c r="G3859" s="259"/>
      <c r="H3859" s="259"/>
      <c r="I3859" s="259"/>
      <c r="J3859" s="259"/>
    </row>
    <row r="3860" spans="1:10">
      <c r="A3860" s="259"/>
      <c r="B3860" s="259"/>
      <c r="C3860" s="259"/>
      <c r="D3860" s="259"/>
      <c r="E3860" s="259"/>
      <c r="F3860" s="270"/>
      <c r="G3860" s="259"/>
      <c r="H3860" s="259"/>
      <c r="I3860" s="259"/>
      <c r="J3860" s="259"/>
    </row>
    <row r="3861" spans="1:10">
      <c r="A3861" s="259"/>
      <c r="B3861" s="259"/>
      <c r="C3861" s="259"/>
      <c r="D3861" s="259"/>
      <c r="E3861" s="259"/>
      <c r="F3861" s="270"/>
      <c r="G3861" s="259"/>
      <c r="H3861" s="259"/>
      <c r="I3861" s="259"/>
      <c r="J3861" s="259"/>
    </row>
    <row r="3862" spans="1:10">
      <c r="A3862" s="259"/>
      <c r="B3862" s="259"/>
      <c r="C3862" s="259"/>
      <c r="D3862" s="259"/>
      <c r="E3862" s="259"/>
      <c r="F3862" s="270"/>
      <c r="G3862" s="259"/>
      <c r="H3862" s="259"/>
      <c r="I3862" s="259"/>
      <c r="J3862" s="259"/>
    </row>
    <row r="3863" spans="1:10">
      <c r="A3863" s="259"/>
      <c r="B3863" s="259"/>
      <c r="C3863" s="259"/>
      <c r="D3863" s="259"/>
      <c r="E3863" s="259"/>
      <c r="F3863" s="270"/>
      <c r="G3863" s="259"/>
      <c r="H3863" s="259"/>
      <c r="I3863" s="259"/>
      <c r="J3863" s="259"/>
    </row>
    <row r="3864" spans="1:10">
      <c r="A3864" s="259"/>
      <c r="B3864" s="259"/>
      <c r="C3864" s="259"/>
      <c r="D3864" s="259"/>
      <c r="E3864" s="259"/>
      <c r="F3864" s="270"/>
      <c r="G3864" s="259"/>
      <c r="H3864" s="259"/>
      <c r="I3864" s="259"/>
      <c r="J3864" s="259"/>
    </row>
    <row r="3865" spans="1:10">
      <c r="A3865" s="259"/>
      <c r="B3865" s="259"/>
      <c r="C3865" s="259"/>
      <c r="D3865" s="259"/>
      <c r="E3865" s="259"/>
      <c r="F3865" s="270"/>
      <c r="G3865" s="259"/>
      <c r="H3865" s="259"/>
      <c r="I3865" s="259"/>
      <c r="J3865" s="259"/>
    </row>
    <row r="3866" spans="1:10">
      <c r="A3866" s="259"/>
      <c r="B3866" s="259"/>
      <c r="C3866" s="259"/>
      <c r="D3866" s="259"/>
      <c r="E3866" s="259"/>
      <c r="F3866" s="270"/>
      <c r="G3866" s="259"/>
      <c r="H3866" s="259"/>
      <c r="I3866" s="259"/>
      <c r="J3866" s="259"/>
    </row>
    <row r="3867" spans="1:10">
      <c r="A3867" s="259"/>
      <c r="B3867" s="259"/>
      <c r="C3867" s="259"/>
      <c r="D3867" s="259"/>
      <c r="E3867" s="259"/>
      <c r="F3867" s="270"/>
      <c r="G3867" s="259"/>
      <c r="H3867" s="259"/>
      <c r="I3867" s="259"/>
      <c r="J3867" s="259"/>
    </row>
    <row r="3868" spans="1:10">
      <c r="A3868" s="259"/>
      <c r="B3868" s="259"/>
      <c r="C3868" s="259"/>
      <c r="D3868" s="259"/>
      <c r="E3868" s="259"/>
      <c r="F3868" s="270"/>
      <c r="G3868" s="259"/>
      <c r="H3868" s="259"/>
      <c r="I3868" s="259"/>
      <c r="J3868" s="259"/>
    </row>
    <row r="3869" spans="1:10">
      <c r="A3869" s="259"/>
      <c r="B3869" s="259"/>
      <c r="C3869" s="259"/>
      <c r="D3869" s="259"/>
      <c r="E3869" s="259"/>
      <c r="F3869" s="270"/>
      <c r="G3869" s="259"/>
      <c r="H3869" s="259"/>
      <c r="I3869" s="259"/>
      <c r="J3869" s="259"/>
    </row>
    <row r="3870" spans="1:10">
      <c r="A3870" s="259"/>
      <c r="B3870" s="259"/>
      <c r="C3870" s="259"/>
      <c r="D3870" s="259"/>
      <c r="E3870" s="259"/>
      <c r="F3870" s="270"/>
      <c r="G3870" s="259"/>
      <c r="H3870" s="259"/>
      <c r="I3870" s="259"/>
      <c r="J3870" s="259"/>
    </row>
    <row r="3871" spans="1:10">
      <c r="A3871" s="259"/>
      <c r="B3871" s="259"/>
      <c r="C3871" s="259"/>
      <c r="D3871" s="259"/>
      <c r="E3871" s="259"/>
      <c r="F3871" s="270"/>
      <c r="G3871" s="259"/>
      <c r="H3871" s="259"/>
      <c r="I3871" s="259"/>
      <c r="J3871" s="259"/>
    </row>
    <row r="3872" spans="1:10">
      <c r="A3872" s="259"/>
      <c r="B3872" s="259"/>
      <c r="C3872" s="259"/>
      <c r="D3872" s="259"/>
      <c r="E3872" s="259"/>
      <c r="F3872" s="270"/>
      <c r="G3872" s="259"/>
      <c r="H3872" s="259"/>
      <c r="I3872" s="259"/>
      <c r="J3872" s="259"/>
    </row>
    <row r="3873" spans="1:10">
      <c r="A3873" s="259"/>
      <c r="B3873" s="259"/>
      <c r="C3873" s="259"/>
      <c r="D3873" s="259"/>
      <c r="E3873" s="259"/>
      <c r="F3873" s="270"/>
      <c r="G3873" s="259"/>
      <c r="H3873" s="259"/>
      <c r="I3873" s="259"/>
      <c r="J3873" s="259"/>
    </row>
    <row r="3874" spans="1:10">
      <c r="A3874" s="259"/>
      <c r="B3874" s="259"/>
      <c r="C3874" s="259"/>
      <c r="D3874" s="259"/>
      <c r="E3874" s="259"/>
      <c r="F3874" s="270"/>
      <c r="G3874" s="259"/>
      <c r="H3874" s="259"/>
      <c r="I3874" s="259"/>
      <c r="J3874" s="259"/>
    </row>
    <row r="3875" spans="1:10">
      <c r="A3875" s="259"/>
      <c r="B3875" s="259"/>
      <c r="C3875" s="259"/>
      <c r="D3875" s="259"/>
      <c r="E3875" s="259"/>
      <c r="F3875" s="270"/>
      <c r="G3875" s="259"/>
      <c r="H3875" s="259"/>
      <c r="I3875" s="259"/>
      <c r="J3875" s="259"/>
    </row>
    <row r="3876" spans="1:10">
      <c r="A3876" s="259"/>
      <c r="B3876" s="259"/>
      <c r="C3876" s="259"/>
      <c r="D3876" s="259"/>
      <c r="E3876" s="259"/>
      <c r="F3876" s="270"/>
      <c r="G3876" s="259"/>
      <c r="H3876" s="259"/>
      <c r="I3876" s="259"/>
      <c r="J3876" s="259"/>
    </row>
    <row r="3877" spans="1:10">
      <c r="A3877" s="259"/>
      <c r="B3877" s="259"/>
      <c r="C3877" s="259"/>
      <c r="D3877" s="259"/>
      <c r="E3877" s="259"/>
      <c r="F3877" s="270"/>
      <c r="G3877" s="259"/>
      <c r="H3877" s="259"/>
      <c r="I3877" s="259"/>
      <c r="J3877" s="259"/>
    </row>
    <row r="3878" spans="1:10">
      <c r="A3878" s="259"/>
      <c r="B3878" s="259"/>
      <c r="C3878" s="259"/>
      <c r="D3878" s="259"/>
      <c r="E3878" s="259"/>
      <c r="F3878" s="270"/>
      <c r="G3878" s="259"/>
      <c r="H3878" s="259"/>
      <c r="I3878" s="259"/>
      <c r="J3878" s="259"/>
    </row>
    <row r="3879" spans="1:10">
      <c r="A3879" s="259"/>
      <c r="B3879" s="259"/>
      <c r="C3879" s="259"/>
      <c r="D3879" s="259"/>
      <c r="E3879" s="259"/>
      <c r="F3879" s="270"/>
      <c r="G3879" s="259"/>
      <c r="H3879" s="259"/>
      <c r="I3879" s="259"/>
      <c r="J3879" s="259"/>
    </row>
    <row r="3880" spans="1:10">
      <c r="A3880" s="259"/>
      <c r="B3880" s="259"/>
      <c r="C3880" s="259"/>
      <c r="D3880" s="259"/>
      <c r="E3880" s="259"/>
      <c r="F3880" s="270"/>
      <c r="G3880" s="259"/>
      <c r="H3880" s="259"/>
      <c r="I3880" s="259"/>
      <c r="J3880" s="259"/>
    </row>
    <row r="3881" spans="1:10">
      <c r="A3881" s="259"/>
      <c r="B3881" s="259"/>
      <c r="C3881" s="259"/>
      <c r="D3881" s="259"/>
      <c r="E3881" s="259"/>
      <c r="F3881" s="270"/>
      <c r="G3881" s="259"/>
      <c r="H3881" s="259"/>
      <c r="I3881" s="259"/>
      <c r="J3881" s="259"/>
    </row>
    <row r="3882" spans="1:10">
      <c r="A3882" s="259"/>
      <c r="B3882" s="259"/>
      <c r="C3882" s="259"/>
      <c r="D3882" s="259"/>
      <c r="E3882" s="259"/>
      <c r="F3882" s="270"/>
      <c r="G3882" s="259"/>
      <c r="H3882" s="259"/>
      <c r="I3882" s="259"/>
      <c r="J3882" s="259"/>
    </row>
    <row r="3883" spans="1:10">
      <c r="A3883" s="259"/>
      <c r="B3883" s="259"/>
      <c r="C3883" s="259"/>
      <c r="D3883" s="259"/>
      <c r="E3883" s="259"/>
      <c r="F3883" s="270"/>
      <c r="G3883" s="259"/>
      <c r="H3883" s="259"/>
      <c r="I3883" s="259"/>
      <c r="J3883" s="259"/>
    </row>
    <row r="3884" spans="1:10">
      <c r="A3884" s="259"/>
      <c r="B3884" s="259"/>
      <c r="C3884" s="259"/>
      <c r="D3884" s="259"/>
      <c r="E3884" s="259"/>
      <c r="F3884" s="270"/>
      <c r="G3884" s="259"/>
      <c r="H3884" s="259"/>
      <c r="I3884" s="259"/>
      <c r="J3884" s="259"/>
    </row>
    <row r="3885" spans="1:10">
      <c r="A3885" s="259"/>
      <c r="B3885" s="259"/>
      <c r="C3885" s="259"/>
      <c r="D3885" s="259"/>
      <c r="E3885" s="259"/>
      <c r="F3885" s="270"/>
      <c r="G3885" s="259"/>
      <c r="H3885" s="259"/>
      <c r="I3885" s="259"/>
      <c r="J3885" s="259"/>
    </row>
    <row r="3886" spans="1:10">
      <c r="A3886" s="259"/>
      <c r="B3886" s="259"/>
      <c r="C3886" s="259"/>
      <c r="D3886" s="259"/>
      <c r="E3886" s="259"/>
      <c r="F3886" s="270"/>
      <c r="G3886" s="259"/>
      <c r="H3886" s="259"/>
      <c r="I3886" s="259"/>
      <c r="J3886" s="259"/>
    </row>
    <row r="3887" spans="1:10">
      <c r="A3887" s="259"/>
      <c r="B3887" s="259"/>
      <c r="C3887" s="259"/>
      <c r="D3887" s="259"/>
      <c r="E3887" s="259"/>
      <c r="F3887" s="270"/>
      <c r="G3887" s="259"/>
      <c r="H3887" s="259"/>
      <c r="I3887" s="259"/>
      <c r="J3887" s="259"/>
    </row>
    <row r="3888" spans="1:10">
      <c r="A3888" s="259"/>
      <c r="B3888" s="259"/>
      <c r="C3888" s="259"/>
      <c r="D3888" s="259"/>
      <c r="E3888" s="259"/>
      <c r="F3888" s="270"/>
      <c r="G3888" s="259"/>
      <c r="H3888" s="259"/>
      <c r="I3888" s="259"/>
      <c r="J3888" s="259"/>
    </row>
    <row r="3889" spans="1:10">
      <c r="A3889" s="259"/>
      <c r="B3889" s="259"/>
      <c r="C3889" s="259"/>
      <c r="D3889" s="259"/>
      <c r="E3889" s="259"/>
      <c r="F3889" s="270"/>
      <c r="G3889" s="259"/>
      <c r="H3889" s="259"/>
      <c r="I3889" s="259"/>
      <c r="J3889" s="259"/>
    </row>
    <row r="3890" spans="1:10">
      <c r="A3890" s="259"/>
      <c r="B3890" s="259"/>
      <c r="C3890" s="259"/>
      <c r="D3890" s="259"/>
      <c r="E3890" s="259"/>
      <c r="F3890" s="270"/>
      <c r="G3890" s="259"/>
      <c r="H3890" s="259"/>
      <c r="I3890" s="259"/>
      <c r="J3890" s="259"/>
    </row>
    <row r="3891" spans="1:10">
      <c r="A3891" s="259"/>
      <c r="B3891" s="259"/>
      <c r="C3891" s="259"/>
      <c r="D3891" s="259"/>
      <c r="E3891" s="259"/>
      <c r="F3891" s="270"/>
      <c r="G3891" s="259"/>
      <c r="H3891" s="259"/>
      <c r="I3891" s="259"/>
      <c r="J3891" s="259"/>
    </row>
    <row r="3892" spans="1:10">
      <c r="A3892" s="259"/>
      <c r="B3892" s="259"/>
      <c r="C3892" s="259"/>
      <c r="D3892" s="259"/>
      <c r="E3892" s="259"/>
      <c r="F3892" s="270"/>
      <c r="G3892" s="259"/>
      <c r="H3892" s="259"/>
      <c r="I3892" s="259"/>
      <c r="J3892" s="259"/>
    </row>
    <row r="3893" spans="1:10">
      <c r="A3893" s="259"/>
      <c r="B3893" s="259"/>
      <c r="C3893" s="259"/>
      <c r="D3893" s="259"/>
      <c r="E3893" s="259"/>
      <c r="F3893" s="270"/>
      <c r="G3893" s="259"/>
      <c r="H3893" s="259"/>
      <c r="I3893" s="259"/>
      <c r="J3893" s="259"/>
    </row>
    <row r="3894" spans="1:10">
      <c r="A3894" s="259"/>
      <c r="B3894" s="259"/>
      <c r="C3894" s="259"/>
      <c r="D3894" s="259"/>
      <c r="E3894" s="259"/>
      <c r="F3894" s="270"/>
      <c r="G3894" s="259"/>
      <c r="H3894" s="259"/>
      <c r="I3894" s="259"/>
      <c r="J3894" s="259"/>
    </row>
    <row r="3895" spans="1:10">
      <c r="A3895" s="259"/>
      <c r="B3895" s="259"/>
      <c r="C3895" s="259"/>
      <c r="D3895" s="259"/>
      <c r="E3895" s="259"/>
      <c r="F3895" s="270"/>
      <c r="G3895" s="259"/>
      <c r="H3895" s="259"/>
      <c r="I3895" s="259"/>
      <c r="J3895" s="259"/>
    </row>
    <row r="3896" spans="1:10">
      <c r="A3896" s="259"/>
      <c r="B3896" s="259"/>
      <c r="C3896" s="259"/>
      <c r="D3896" s="259"/>
      <c r="E3896" s="259"/>
      <c r="F3896" s="270"/>
      <c r="G3896" s="259"/>
      <c r="H3896" s="259"/>
      <c r="I3896" s="259"/>
      <c r="J3896" s="259"/>
    </row>
    <row r="3897" spans="1:10">
      <c r="A3897" s="259"/>
      <c r="B3897" s="259"/>
      <c r="C3897" s="259"/>
      <c r="D3897" s="259"/>
      <c r="E3897" s="259"/>
      <c r="F3897" s="270"/>
      <c r="G3897" s="259"/>
      <c r="H3897" s="259"/>
      <c r="I3897" s="259"/>
      <c r="J3897" s="259"/>
    </row>
    <row r="3898" spans="1:10">
      <c r="A3898" s="259"/>
      <c r="B3898" s="259"/>
      <c r="C3898" s="259"/>
      <c r="D3898" s="259"/>
      <c r="E3898" s="259"/>
      <c r="F3898" s="270"/>
      <c r="G3898" s="259"/>
      <c r="H3898" s="259"/>
      <c r="I3898" s="259"/>
      <c r="J3898" s="259"/>
    </row>
    <row r="3899" spans="1:10">
      <c r="A3899" s="259"/>
      <c r="B3899" s="259"/>
      <c r="C3899" s="259"/>
      <c r="D3899" s="259"/>
      <c r="E3899" s="259"/>
      <c r="F3899" s="270"/>
      <c r="G3899" s="259"/>
      <c r="H3899" s="259"/>
      <c r="I3899" s="259"/>
      <c r="J3899" s="259"/>
    </row>
    <row r="3900" spans="1:10">
      <c r="A3900" s="259"/>
      <c r="B3900" s="259"/>
      <c r="C3900" s="259"/>
      <c r="D3900" s="259"/>
      <c r="E3900" s="259"/>
      <c r="F3900" s="270"/>
      <c r="G3900" s="259"/>
      <c r="H3900" s="259"/>
      <c r="I3900" s="259"/>
      <c r="J3900" s="259"/>
    </row>
    <row r="3901" spans="1:10">
      <c r="A3901" s="259"/>
      <c r="B3901" s="259"/>
      <c r="C3901" s="259"/>
      <c r="D3901" s="259"/>
      <c r="E3901" s="259"/>
      <c r="F3901" s="270"/>
      <c r="G3901" s="259"/>
      <c r="H3901" s="259"/>
      <c r="I3901" s="259"/>
      <c r="J3901" s="259"/>
    </row>
    <row r="3902" spans="1:10">
      <c r="A3902" s="259"/>
      <c r="B3902" s="259"/>
      <c r="C3902" s="259"/>
      <c r="D3902" s="259"/>
      <c r="E3902" s="259"/>
      <c r="F3902" s="270"/>
      <c r="G3902" s="259"/>
      <c r="H3902" s="259"/>
      <c r="I3902" s="259"/>
      <c r="J3902" s="259"/>
    </row>
    <row r="3903" spans="1:10">
      <c r="A3903" s="259"/>
      <c r="B3903" s="259"/>
      <c r="C3903" s="259"/>
      <c r="D3903" s="259"/>
      <c r="E3903" s="259"/>
      <c r="F3903" s="270"/>
      <c r="G3903" s="259"/>
      <c r="H3903" s="259"/>
      <c r="I3903" s="259"/>
      <c r="J3903" s="259"/>
    </row>
    <row r="3904" spans="1:10">
      <c r="A3904" s="259"/>
      <c r="B3904" s="259"/>
      <c r="C3904" s="259"/>
      <c r="D3904" s="259"/>
      <c r="E3904" s="259"/>
      <c r="F3904" s="270"/>
      <c r="G3904" s="259"/>
      <c r="H3904" s="259"/>
      <c r="I3904" s="259"/>
      <c r="J3904" s="259"/>
    </row>
    <row r="3905" spans="1:10">
      <c r="A3905" s="259"/>
      <c r="B3905" s="259"/>
      <c r="C3905" s="259"/>
      <c r="D3905" s="259"/>
      <c r="E3905" s="259"/>
      <c r="F3905" s="270"/>
      <c r="G3905" s="259"/>
      <c r="H3905" s="259"/>
      <c r="I3905" s="259"/>
      <c r="J3905" s="259"/>
    </row>
    <row r="3906" spans="1:10">
      <c r="A3906" s="259"/>
      <c r="B3906" s="259"/>
      <c r="C3906" s="259"/>
      <c r="D3906" s="259"/>
      <c r="E3906" s="259"/>
      <c r="F3906" s="270"/>
      <c r="G3906" s="259"/>
      <c r="H3906" s="259"/>
      <c r="I3906" s="259"/>
      <c r="J3906" s="259"/>
    </row>
    <row r="3907" spans="1:10">
      <c r="A3907" s="259"/>
      <c r="B3907" s="259"/>
      <c r="C3907" s="259"/>
      <c r="D3907" s="259"/>
      <c r="E3907" s="259"/>
      <c r="F3907" s="270"/>
      <c r="G3907" s="259"/>
      <c r="H3907" s="259"/>
      <c r="I3907" s="259"/>
      <c r="J3907" s="259"/>
    </row>
    <row r="3908" spans="1:10">
      <c r="A3908" s="259"/>
      <c r="B3908" s="259"/>
      <c r="C3908" s="259"/>
      <c r="D3908" s="259"/>
      <c r="E3908" s="259"/>
      <c r="F3908" s="270"/>
      <c r="G3908" s="259"/>
      <c r="H3908" s="259"/>
      <c r="I3908" s="259"/>
      <c r="J3908" s="259"/>
    </row>
    <row r="3909" spans="1:10">
      <c r="A3909" s="259"/>
      <c r="B3909" s="259"/>
      <c r="C3909" s="259"/>
      <c r="D3909" s="259"/>
      <c r="E3909" s="259"/>
      <c r="F3909" s="270"/>
      <c r="G3909" s="259"/>
      <c r="H3909" s="259"/>
      <c r="I3909" s="259"/>
      <c r="J3909" s="259"/>
    </row>
    <row r="3910" spans="1:10">
      <c r="A3910" s="259"/>
      <c r="B3910" s="259"/>
      <c r="C3910" s="259"/>
      <c r="D3910" s="259"/>
      <c r="E3910" s="259"/>
      <c r="F3910" s="270"/>
      <c r="G3910" s="259"/>
      <c r="H3910" s="259"/>
      <c r="I3910" s="259"/>
      <c r="J3910" s="259"/>
    </row>
    <row r="3911" spans="1:10">
      <c r="A3911" s="259"/>
      <c r="B3911" s="259"/>
      <c r="C3911" s="259"/>
      <c r="D3911" s="259"/>
      <c r="E3911" s="259"/>
      <c r="F3911" s="270"/>
      <c r="G3911" s="259"/>
      <c r="H3911" s="259"/>
      <c r="I3911" s="259"/>
      <c r="J3911" s="259"/>
    </row>
    <row r="3912" spans="1:10">
      <c r="A3912" s="259"/>
      <c r="B3912" s="259"/>
      <c r="C3912" s="259"/>
      <c r="D3912" s="259"/>
      <c r="E3912" s="259"/>
      <c r="F3912" s="270"/>
      <c r="G3912" s="259"/>
      <c r="H3912" s="259"/>
      <c r="I3912" s="259"/>
      <c r="J3912" s="259"/>
    </row>
    <row r="3913" spans="1:10">
      <c r="A3913" s="259"/>
      <c r="B3913" s="259"/>
      <c r="C3913" s="259"/>
      <c r="D3913" s="259"/>
      <c r="E3913" s="259"/>
      <c r="F3913" s="270"/>
      <c r="G3913" s="259"/>
      <c r="H3913" s="259"/>
      <c r="I3913" s="259"/>
      <c r="J3913" s="259"/>
    </row>
    <row r="3914" spans="1:10">
      <c r="A3914" s="259"/>
      <c r="B3914" s="259"/>
      <c r="C3914" s="259"/>
      <c r="D3914" s="259"/>
      <c r="E3914" s="259"/>
      <c r="F3914" s="270"/>
      <c r="G3914" s="259"/>
      <c r="H3914" s="259"/>
      <c r="I3914" s="259"/>
      <c r="J3914" s="259"/>
    </row>
    <row r="3915" spans="1:10">
      <c r="A3915" s="259"/>
      <c r="B3915" s="259"/>
      <c r="C3915" s="259"/>
      <c r="D3915" s="259"/>
      <c r="E3915" s="259"/>
      <c r="F3915" s="270"/>
      <c r="G3915" s="259"/>
      <c r="H3915" s="259"/>
      <c r="I3915" s="259"/>
      <c r="J3915" s="259"/>
    </row>
    <row r="3916" spans="1:10">
      <c r="A3916" s="259"/>
      <c r="B3916" s="259"/>
      <c r="C3916" s="259"/>
      <c r="D3916" s="259"/>
      <c r="E3916" s="259"/>
      <c r="F3916" s="270"/>
      <c r="G3916" s="259"/>
      <c r="H3916" s="259"/>
      <c r="I3916" s="259"/>
      <c r="J3916" s="259"/>
    </row>
    <row r="3917" spans="1:10">
      <c r="A3917" s="259"/>
      <c r="B3917" s="259"/>
      <c r="C3917" s="259"/>
      <c r="D3917" s="259"/>
      <c r="E3917" s="259"/>
      <c r="F3917" s="270"/>
      <c r="G3917" s="259"/>
      <c r="H3917" s="259"/>
      <c r="I3917" s="259"/>
      <c r="J3917" s="259"/>
    </row>
    <row r="3918" spans="1:10">
      <c r="A3918" s="259"/>
      <c r="B3918" s="259"/>
      <c r="C3918" s="259"/>
      <c r="D3918" s="259"/>
      <c r="E3918" s="259"/>
      <c r="F3918" s="270"/>
      <c r="G3918" s="259"/>
      <c r="H3918" s="259"/>
      <c r="I3918" s="259"/>
      <c r="J3918" s="259"/>
    </row>
    <row r="3919" spans="1:10">
      <c r="A3919" s="259"/>
      <c r="B3919" s="259"/>
      <c r="C3919" s="259"/>
      <c r="D3919" s="259"/>
      <c r="E3919" s="259"/>
      <c r="F3919" s="270"/>
      <c r="G3919" s="259"/>
      <c r="H3919" s="259"/>
      <c r="I3919" s="259"/>
      <c r="J3919" s="259"/>
    </row>
    <row r="3920" spans="1:10">
      <c r="A3920" s="259"/>
      <c r="B3920" s="259"/>
      <c r="C3920" s="259"/>
      <c r="D3920" s="259"/>
      <c r="E3920" s="259"/>
      <c r="F3920" s="270"/>
      <c r="G3920" s="259"/>
      <c r="H3920" s="259"/>
      <c r="I3920" s="259"/>
      <c r="J3920" s="259"/>
    </row>
    <row r="3921" spans="1:10">
      <c r="A3921" s="259"/>
      <c r="B3921" s="259"/>
      <c r="C3921" s="259"/>
      <c r="D3921" s="259"/>
      <c r="E3921" s="259"/>
      <c r="F3921" s="270"/>
      <c r="G3921" s="259"/>
      <c r="H3921" s="259"/>
      <c r="I3921" s="259"/>
      <c r="J3921" s="259"/>
    </row>
    <row r="3922" spans="1:10">
      <c r="A3922" s="259"/>
      <c r="B3922" s="259"/>
      <c r="C3922" s="259"/>
      <c r="D3922" s="259"/>
      <c r="E3922" s="259"/>
      <c r="F3922" s="270"/>
      <c r="G3922" s="259"/>
      <c r="H3922" s="259"/>
      <c r="I3922" s="259"/>
      <c r="J3922" s="259"/>
    </row>
    <row r="3923" spans="1:10">
      <c r="A3923" s="259"/>
      <c r="B3923" s="259"/>
      <c r="C3923" s="259"/>
      <c r="D3923" s="259"/>
      <c r="E3923" s="259"/>
      <c r="F3923" s="270"/>
      <c r="G3923" s="259"/>
      <c r="H3923" s="259"/>
      <c r="I3923" s="259"/>
      <c r="J3923" s="259"/>
    </row>
    <row r="3924" spans="1:10">
      <c r="A3924" s="259"/>
      <c r="B3924" s="259"/>
      <c r="C3924" s="259"/>
      <c r="D3924" s="259"/>
      <c r="E3924" s="259"/>
      <c r="F3924" s="270"/>
      <c r="G3924" s="259"/>
      <c r="H3924" s="259"/>
      <c r="I3924" s="259"/>
      <c r="J3924" s="259"/>
    </row>
    <row r="3925" spans="1:10">
      <c r="A3925" s="259"/>
      <c r="B3925" s="259"/>
      <c r="C3925" s="259"/>
      <c r="D3925" s="259"/>
      <c r="E3925" s="259"/>
      <c r="F3925" s="270"/>
      <c r="G3925" s="259"/>
      <c r="H3925" s="259"/>
      <c r="I3925" s="259"/>
      <c r="J3925" s="259"/>
    </row>
    <row r="3926" spans="1:10">
      <c r="A3926" s="259"/>
      <c r="B3926" s="259"/>
      <c r="C3926" s="259"/>
      <c r="D3926" s="259"/>
      <c r="E3926" s="259"/>
      <c r="F3926" s="270"/>
      <c r="G3926" s="259"/>
      <c r="H3926" s="259"/>
      <c r="I3926" s="259"/>
      <c r="J3926" s="259"/>
    </row>
    <row r="3927" spans="1:10">
      <c r="A3927" s="259"/>
      <c r="B3927" s="259"/>
      <c r="C3927" s="259"/>
      <c r="D3927" s="259"/>
      <c r="E3927" s="259"/>
      <c r="F3927" s="270"/>
      <c r="G3927" s="259"/>
      <c r="H3927" s="259"/>
      <c r="I3927" s="259"/>
      <c r="J3927" s="259"/>
    </row>
    <row r="3928" spans="1:10">
      <c r="A3928" s="259"/>
      <c r="B3928" s="259"/>
      <c r="C3928" s="259"/>
      <c r="D3928" s="259"/>
      <c r="E3928" s="259"/>
      <c r="F3928" s="270"/>
      <c r="G3928" s="259"/>
      <c r="H3928" s="259"/>
      <c r="I3928" s="259"/>
      <c r="J3928" s="259"/>
    </row>
    <row r="3929" spans="1:10">
      <c r="A3929" s="259"/>
      <c r="B3929" s="259"/>
      <c r="C3929" s="259"/>
      <c r="D3929" s="259"/>
      <c r="E3929" s="259"/>
      <c r="F3929" s="270"/>
      <c r="G3929" s="259"/>
      <c r="H3929" s="259"/>
      <c r="I3929" s="259"/>
      <c r="J3929" s="259"/>
    </row>
    <row r="3930" spans="1:10">
      <c r="A3930" s="259"/>
      <c r="B3930" s="259"/>
      <c r="C3930" s="259"/>
      <c r="D3930" s="259"/>
      <c r="E3930" s="259"/>
      <c r="F3930" s="270"/>
      <c r="G3930" s="259"/>
      <c r="H3930" s="259"/>
      <c r="I3930" s="259"/>
      <c r="J3930" s="259"/>
    </row>
    <row r="3931" spans="1:10">
      <c r="A3931" s="259"/>
      <c r="B3931" s="259"/>
      <c r="C3931" s="259"/>
      <c r="D3931" s="259"/>
      <c r="E3931" s="259"/>
      <c r="F3931" s="270"/>
      <c r="G3931" s="259"/>
      <c r="H3931" s="259"/>
      <c r="I3931" s="259"/>
      <c r="J3931" s="259"/>
    </row>
    <row r="3932" spans="1:10">
      <c r="A3932" s="259"/>
      <c r="B3932" s="259"/>
      <c r="C3932" s="259"/>
      <c r="D3932" s="259"/>
      <c r="E3932" s="259"/>
      <c r="F3932" s="270"/>
      <c r="G3932" s="259"/>
      <c r="H3932" s="259"/>
      <c r="I3932" s="259"/>
      <c r="J3932" s="259"/>
    </row>
    <row r="3933" spans="1:10">
      <c r="A3933" s="259"/>
      <c r="B3933" s="259"/>
      <c r="C3933" s="259"/>
      <c r="D3933" s="259"/>
      <c r="E3933" s="259"/>
      <c r="F3933" s="270"/>
      <c r="G3933" s="259"/>
      <c r="H3933" s="259"/>
      <c r="I3933" s="259"/>
      <c r="J3933" s="259"/>
    </row>
    <row r="3934" spans="1:10">
      <c r="A3934" s="259"/>
      <c r="B3934" s="259"/>
      <c r="C3934" s="259"/>
      <c r="D3934" s="259"/>
      <c r="E3934" s="259"/>
      <c r="F3934" s="270"/>
      <c r="G3934" s="259"/>
      <c r="H3934" s="259"/>
      <c r="I3934" s="259"/>
      <c r="J3934" s="259"/>
    </row>
    <row r="3935" spans="1:10">
      <c r="A3935" s="259"/>
      <c r="B3935" s="259"/>
      <c r="C3935" s="259"/>
      <c r="D3935" s="259"/>
      <c r="E3935" s="259"/>
      <c r="F3935" s="270"/>
      <c r="G3935" s="259"/>
      <c r="H3935" s="259"/>
      <c r="I3935" s="259"/>
      <c r="J3935" s="259"/>
    </row>
    <row r="3936" spans="1:10">
      <c r="A3936" s="259"/>
      <c r="B3936" s="259"/>
      <c r="C3936" s="259"/>
      <c r="D3936" s="259"/>
      <c r="E3936" s="259"/>
      <c r="F3936" s="270"/>
      <c r="G3936" s="259"/>
      <c r="H3936" s="259"/>
      <c r="I3936" s="259"/>
      <c r="J3936" s="259"/>
    </row>
    <row r="3937" spans="1:10">
      <c r="A3937" s="259"/>
      <c r="B3937" s="259"/>
      <c r="C3937" s="259"/>
      <c r="D3937" s="259"/>
      <c r="E3937" s="259"/>
      <c r="F3937" s="270"/>
      <c r="G3937" s="259"/>
      <c r="H3937" s="259"/>
      <c r="I3937" s="259"/>
      <c r="J3937" s="259"/>
    </row>
    <row r="3938" spans="1:10">
      <c r="A3938" s="259"/>
      <c r="B3938" s="259"/>
      <c r="C3938" s="259"/>
      <c r="D3938" s="259"/>
      <c r="E3938" s="259"/>
      <c r="F3938" s="270"/>
      <c r="G3938" s="259"/>
      <c r="H3938" s="259"/>
      <c r="I3938" s="259"/>
      <c r="J3938" s="259"/>
    </row>
    <row r="3939" spans="1:10">
      <c r="A3939" s="259"/>
      <c r="B3939" s="259"/>
      <c r="C3939" s="259"/>
      <c r="D3939" s="259"/>
      <c r="E3939" s="259"/>
      <c r="F3939" s="270"/>
      <c r="G3939" s="259"/>
      <c r="H3939" s="259"/>
      <c r="I3939" s="259"/>
      <c r="J3939" s="259"/>
    </row>
    <row r="3940" spans="1:10">
      <c r="A3940" s="259"/>
      <c r="B3940" s="259"/>
      <c r="C3940" s="259"/>
      <c r="D3940" s="259"/>
      <c r="E3940" s="259"/>
      <c r="F3940" s="270"/>
      <c r="G3940" s="259"/>
      <c r="H3940" s="259"/>
      <c r="I3940" s="259"/>
      <c r="J3940" s="259"/>
    </row>
    <row r="3941" spans="1:10">
      <c r="A3941" s="259"/>
      <c r="B3941" s="259"/>
      <c r="C3941" s="259"/>
      <c r="D3941" s="259"/>
      <c r="E3941" s="259"/>
      <c r="F3941" s="270"/>
      <c r="G3941" s="259"/>
      <c r="H3941" s="259"/>
      <c r="I3941" s="259"/>
      <c r="J3941" s="259"/>
    </row>
    <row r="3942" spans="1:10">
      <c r="A3942" s="259"/>
      <c r="B3942" s="259"/>
      <c r="C3942" s="259"/>
      <c r="D3942" s="259"/>
      <c r="E3942" s="259"/>
      <c r="F3942" s="270"/>
      <c r="G3942" s="259"/>
      <c r="H3942" s="259"/>
      <c r="I3942" s="259"/>
      <c r="J3942" s="259"/>
    </row>
    <row r="3943" spans="1:10">
      <c r="A3943" s="259"/>
      <c r="B3943" s="259"/>
      <c r="C3943" s="259"/>
      <c r="D3943" s="259"/>
      <c r="E3943" s="259"/>
      <c r="F3943" s="270"/>
      <c r="G3943" s="259"/>
      <c r="H3943" s="259"/>
      <c r="I3943" s="259"/>
      <c r="J3943" s="259"/>
    </row>
    <row r="3944" spans="1:10">
      <c r="A3944" s="259"/>
      <c r="B3944" s="259"/>
      <c r="C3944" s="259"/>
      <c r="D3944" s="259"/>
      <c r="E3944" s="259"/>
      <c r="F3944" s="270"/>
      <c r="G3944" s="259"/>
      <c r="H3944" s="259"/>
      <c r="I3944" s="259"/>
      <c r="J3944" s="259"/>
    </row>
    <row r="3945" spans="1:10">
      <c r="A3945" s="259"/>
      <c r="B3945" s="259"/>
      <c r="C3945" s="259"/>
      <c r="D3945" s="259"/>
      <c r="E3945" s="259"/>
      <c r="F3945" s="270"/>
      <c r="G3945" s="259"/>
      <c r="H3945" s="259"/>
      <c r="I3945" s="259"/>
      <c r="J3945" s="259"/>
    </row>
    <row r="3946" spans="1:10">
      <c r="A3946" s="259"/>
      <c r="B3946" s="259"/>
      <c r="C3946" s="259"/>
      <c r="D3946" s="259"/>
      <c r="E3946" s="259"/>
      <c r="F3946" s="270"/>
      <c r="G3946" s="259"/>
      <c r="H3946" s="259"/>
      <c r="I3946" s="259"/>
      <c r="J3946" s="259"/>
    </row>
    <row r="3947" spans="1:10">
      <c r="A3947" s="259"/>
      <c r="B3947" s="259"/>
      <c r="C3947" s="259"/>
      <c r="D3947" s="259"/>
      <c r="E3947" s="259"/>
      <c r="F3947" s="270"/>
      <c r="G3947" s="259"/>
      <c r="H3947" s="259"/>
      <c r="I3947" s="259"/>
      <c r="J3947" s="259"/>
    </row>
    <row r="3948" spans="1:10">
      <c r="A3948" s="259"/>
      <c r="B3948" s="259"/>
      <c r="C3948" s="259"/>
      <c r="D3948" s="259"/>
      <c r="E3948" s="259"/>
      <c r="F3948" s="270"/>
      <c r="G3948" s="259"/>
      <c r="H3948" s="259"/>
      <c r="I3948" s="259"/>
      <c r="J3948" s="259"/>
    </row>
    <row r="3949" spans="1:10">
      <c r="A3949" s="259"/>
      <c r="B3949" s="259"/>
      <c r="C3949" s="259"/>
      <c r="D3949" s="259"/>
      <c r="E3949" s="259"/>
      <c r="F3949" s="270"/>
      <c r="G3949" s="259"/>
      <c r="H3949" s="259"/>
      <c r="I3949" s="259"/>
      <c r="J3949" s="259"/>
    </row>
    <row r="3950" spans="1:10">
      <c r="A3950" s="259"/>
      <c r="B3950" s="259"/>
      <c r="C3950" s="259"/>
      <c r="D3950" s="259"/>
      <c r="E3950" s="259"/>
      <c r="F3950" s="270"/>
      <c r="G3950" s="259"/>
      <c r="H3950" s="259"/>
      <c r="I3950" s="259"/>
      <c r="J3950" s="259"/>
    </row>
    <row r="3951" spans="1:10">
      <c r="A3951" s="259"/>
      <c r="B3951" s="259"/>
      <c r="C3951" s="259"/>
      <c r="D3951" s="259"/>
      <c r="E3951" s="259"/>
      <c r="F3951" s="270"/>
      <c r="G3951" s="259"/>
      <c r="H3951" s="259"/>
      <c r="I3951" s="259"/>
      <c r="J3951" s="259"/>
    </row>
    <row r="3952" spans="1:10">
      <c r="A3952" s="259"/>
      <c r="B3952" s="259"/>
      <c r="C3952" s="259"/>
      <c r="D3952" s="259"/>
      <c r="E3952" s="259"/>
      <c r="F3952" s="270"/>
      <c r="G3952" s="259"/>
      <c r="H3952" s="259"/>
      <c r="I3952" s="259"/>
      <c r="J3952" s="259"/>
    </row>
    <row r="3953" spans="1:10">
      <c r="A3953" s="259"/>
      <c r="B3953" s="259"/>
      <c r="C3953" s="259"/>
      <c r="D3953" s="259"/>
      <c r="E3953" s="259"/>
      <c r="F3953" s="270"/>
      <c r="G3953" s="259"/>
      <c r="H3953" s="259"/>
      <c r="I3953" s="259"/>
      <c r="J3953" s="259"/>
    </row>
    <row r="3954" spans="1:10">
      <c r="A3954" s="259"/>
      <c r="B3954" s="259"/>
      <c r="C3954" s="259"/>
      <c r="D3954" s="259"/>
      <c r="E3954" s="259"/>
      <c r="F3954" s="270"/>
      <c r="G3954" s="259"/>
      <c r="H3954" s="259"/>
      <c r="I3954" s="259"/>
      <c r="J3954" s="259"/>
    </row>
    <row r="3955" spans="1:10">
      <c r="A3955" s="259"/>
      <c r="B3955" s="259"/>
      <c r="C3955" s="259"/>
      <c r="D3955" s="259"/>
      <c r="E3955" s="259"/>
      <c r="F3955" s="270"/>
      <c r="G3955" s="259"/>
      <c r="H3955" s="259"/>
      <c r="I3955" s="259"/>
      <c r="J3955" s="259"/>
    </row>
    <row r="3956" spans="1:10">
      <c r="A3956" s="259"/>
      <c r="B3956" s="259"/>
      <c r="C3956" s="259"/>
      <c r="D3956" s="259"/>
      <c r="E3956" s="259"/>
      <c r="F3956" s="270"/>
      <c r="G3956" s="259"/>
      <c r="H3956" s="259"/>
      <c r="I3956" s="259"/>
      <c r="J3956" s="259"/>
    </row>
    <row r="3957" spans="1:10">
      <c r="A3957" s="259"/>
      <c r="B3957" s="259"/>
      <c r="C3957" s="259"/>
      <c r="D3957" s="259"/>
      <c r="E3957" s="259"/>
      <c r="F3957" s="270"/>
      <c r="G3957" s="259"/>
      <c r="H3957" s="259"/>
      <c r="I3957" s="259"/>
      <c r="J3957" s="259"/>
    </row>
    <row r="3958" spans="1:10">
      <c r="A3958" s="259"/>
      <c r="B3958" s="259"/>
      <c r="C3958" s="259"/>
      <c r="D3958" s="259"/>
      <c r="E3958" s="259"/>
      <c r="F3958" s="270"/>
      <c r="G3958" s="259"/>
      <c r="H3958" s="259"/>
      <c r="I3958" s="259"/>
      <c r="J3958" s="259"/>
    </row>
    <row r="3959" spans="1:10">
      <c r="A3959" s="259"/>
      <c r="B3959" s="259"/>
      <c r="C3959" s="259"/>
      <c r="D3959" s="259"/>
      <c r="E3959" s="259"/>
      <c r="F3959" s="270"/>
      <c r="G3959" s="259"/>
      <c r="H3959" s="259"/>
      <c r="I3959" s="259"/>
      <c r="J3959" s="259"/>
    </row>
    <row r="3960" spans="1:10">
      <c r="A3960" s="259"/>
      <c r="B3960" s="259"/>
      <c r="C3960" s="259"/>
      <c r="D3960" s="259"/>
      <c r="E3960" s="259"/>
      <c r="F3960" s="270"/>
      <c r="G3960" s="259"/>
      <c r="H3960" s="259"/>
      <c r="I3960" s="259"/>
      <c r="J3960" s="259"/>
    </row>
    <row r="3961" spans="1:10">
      <c r="A3961" s="259"/>
      <c r="B3961" s="259"/>
      <c r="C3961" s="259"/>
      <c r="D3961" s="259"/>
      <c r="E3961" s="259"/>
      <c r="F3961" s="270"/>
      <c r="G3961" s="259"/>
      <c r="H3961" s="259"/>
      <c r="I3961" s="259"/>
      <c r="J3961" s="259"/>
    </row>
    <row r="3962" spans="1:10">
      <c r="A3962" s="259"/>
      <c r="B3962" s="259"/>
      <c r="C3962" s="259"/>
      <c r="D3962" s="259"/>
      <c r="E3962" s="259"/>
      <c r="F3962" s="270"/>
      <c r="G3962" s="259"/>
      <c r="H3962" s="259"/>
      <c r="I3962" s="259"/>
      <c r="J3962" s="259"/>
    </row>
    <row r="3963" spans="1:10">
      <c r="A3963" s="259"/>
      <c r="B3963" s="259"/>
      <c r="C3963" s="259"/>
      <c r="D3963" s="259"/>
      <c r="E3963" s="259"/>
      <c r="F3963" s="270"/>
      <c r="G3963" s="259"/>
      <c r="H3963" s="259"/>
      <c r="I3963" s="259"/>
      <c r="J3963" s="259"/>
    </row>
    <row r="3964" spans="1:10">
      <c r="A3964" s="259"/>
      <c r="B3964" s="259"/>
      <c r="C3964" s="259"/>
      <c r="D3964" s="259"/>
      <c r="E3964" s="259"/>
      <c r="F3964" s="270"/>
      <c r="G3964" s="259"/>
      <c r="H3964" s="259"/>
      <c r="I3964" s="259"/>
      <c r="J3964" s="259"/>
    </row>
    <row r="3965" spans="1:10">
      <c r="A3965" s="259"/>
      <c r="B3965" s="259"/>
      <c r="C3965" s="259"/>
      <c r="D3965" s="259"/>
      <c r="E3965" s="259"/>
      <c r="F3965" s="270"/>
      <c r="G3965" s="259"/>
      <c r="H3965" s="259"/>
      <c r="I3965" s="259"/>
      <c r="J3965" s="259"/>
    </row>
    <row r="3966" spans="1:10">
      <c r="A3966" s="259"/>
      <c r="B3966" s="259"/>
      <c r="C3966" s="259"/>
      <c r="D3966" s="259"/>
      <c r="E3966" s="259"/>
      <c r="F3966" s="270"/>
      <c r="G3966" s="259"/>
      <c r="H3966" s="259"/>
      <c r="I3966" s="259"/>
      <c r="J3966" s="259"/>
    </row>
    <row r="3967" spans="1:10">
      <c r="A3967" s="259"/>
      <c r="B3967" s="259"/>
      <c r="C3967" s="259"/>
      <c r="D3967" s="259"/>
      <c r="E3967" s="259"/>
      <c r="F3967" s="270"/>
      <c r="G3967" s="259"/>
      <c r="H3967" s="259"/>
      <c r="I3967" s="259"/>
      <c r="J3967" s="259"/>
    </row>
    <row r="3968" spans="1:10">
      <c r="A3968" s="259"/>
      <c r="B3968" s="259"/>
      <c r="C3968" s="259"/>
      <c r="D3968" s="259"/>
      <c r="E3968" s="259"/>
      <c r="F3968" s="270"/>
      <c r="G3968" s="259"/>
      <c r="H3968" s="259"/>
      <c r="I3968" s="259"/>
      <c r="J3968" s="259"/>
    </row>
    <row r="3969" spans="1:10">
      <c r="A3969" s="259"/>
      <c r="B3969" s="259"/>
      <c r="C3969" s="259"/>
      <c r="D3969" s="259"/>
      <c r="E3969" s="259"/>
      <c r="F3969" s="270"/>
      <c r="G3969" s="259"/>
      <c r="H3969" s="259"/>
      <c r="I3969" s="259"/>
      <c r="J3969" s="259"/>
    </row>
    <row r="3970" spans="1:10">
      <c r="A3970" s="259"/>
      <c r="B3970" s="259"/>
      <c r="C3970" s="259"/>
      <c r="D3970" s="259"/>
      <c r="E3970" s="259"/>
      <c r="F3970" s="270"/>
      <c r="G3970" s="259"/>
      <c r="H3970" s="259"/>
      <c r="I3970" s="259"/>
      <c r="J3970" s="259"/>
    </row>
    <row r="3971" spans="1:10">
      <c r="A3971" s="259"/>
      <c r="B3971" s="259"/>
      <c r="C3971" s="259"/>
      <c r="D3971" s="259"/>
      <c r="E3971" s="259"/>
      <c r="F3971" s="270"/>
      <c r="G3971" s="259"/>
      <c r="H3971" s="259"/>
      <c r="I3971" s="259"/>
      <c r="J3971" s="259"/>
    </row>
    <row r="3972" spans="1:10">
      <c r="A3972" s="259"/>
      <c r="B3972" s="259"/>
      <c r="C3972" s="259"/>
      <c r="D3972" s="259"/>
      <c r="E3972" s="259"/>
      <c r="F3972" s="270"/>
      <c r="G3972" s="259"/>
      <c r="H3972" s="259"/>
      <c r="I3972" s="259"/>
      <c r="J3972" s="259"/>
    </row>
    <row r="3973" spans="1:10">
      <c r="A3973" s="259"/>
      <c r="B3973" s="259"/>
      <c r="C3973" s="259"/>
      <c r="D3973" s="259"/>
      <c r="E3973" s="259"/>
      <c r="F3973" s="270"/>
      <c r="G3973" s="259"/>
      <c r="H3973" s="259"/>
      <c r="I3973" s="259"/>
      <c r="J3973" s="259"/>
    </row>
    <row r="3974" spans="1:10">
      <c r="A3974" s="259"/>
      <c r="B3974" s="259"/>
      <c r="C3974" s="259"/>
      <c r="D3974" s="259"/>
      <c r="E3974" s="259"/>
      <c r="F3974" s="270"/>
      <c r="G3974" s="259"/>
      <c r="H3974" s="259"/>
      <c r="I3974" s="259"/>
      <c r="J3974" s="259"/>
    </row>
    <row r="3975" spans="1:10">
      <c r="A3975" s="259"/>
      <c r="B3975" s="259"/>
      <c r="C3975" s="259"/>
      <c r="D3975" s="259"/>
      <c r="E3975" s="259"/>
      <c r="F3975" s="270"/>
      <c r="G3975" s="259"/>
      <c r="H3975" s="259"/>
      <c r="I3975" s="259"/>
      <c r="J3975" s="259"/>
    </row>
    <row r="3976" spans="1:10">
      <c r="A3976" s="259"/>
      <c r="B3976" s="259"/>
      <c r="C3976" s="259"/>
      <c r="D3976" s="259"/>
      <c r="E3976" s="259"/>
      <c r="F3976" s="270"/>
      <c r="G3976" s="259"/>
      <c r="H3976" s="259"/>
      <c r="I3976" s="259"/>
      <c r="J3976" s="259"/>
    </row>
    <row r="3977" spans="1:10">
      <c r="A3977" s="259"/>
      <c r="B3977" s="259"/>
      <c r="C3977" s="259"/>
      <c r="D3977" s="259"/>
      <c r="E3977" s="259"/>
      <c r="F3977" s="270"/>
      <c r="G3977" s="259"/>
      <c r="H3977" s="259"/>
      <c r="I3977" s="259"/>
      <c r="J3977" s="259"/>
    </row>
    <row r="3978" spans="1:10">
      <c r="A3978" s="259"/>
      <c r="B3978" s="259"/>
      <c r="C3978" s="259"/>
      <c r="D3978" s="259"/>
      <c r="E3978" s="259"/>
      <c r="F3978" s="270"/>
      <c r="G3978" s="259"/>
      <c r="H3978" s="259"/>
      <c r="I3978" s="259"/>
      <c r="J3978" s="259"/>
    </row>
    <row r="3979" spans="1:10">
      <c r="A3979" s="259"/>
      <c r="B3979" s="259"/>
      <c r="C3979" s="259"/>
      <c r="D3979" s="259"/>
      <c r="E3979" s="259"/>
      <c r="F3979" s="270"/>
      <c r="G3979" s="259"/>
      <c r="H3979" s="259"/>
      <c r="I3979" s="259"/>
      <c r="J3979" s="259"/>
    </row>
    <row r="3980" spans="1:10">
      <c r="A3980" s="259"/>
      <c r="B3980" s="259"/>
      <c r="C3980" s="259"/>
      <c r="D3980" s="259"/>
      <c r="E3980" s="259"/>
      <c r="F3980" s="270"/>
      <c r="G3980" s="259"/>
      <c r="H3980" s="259"/>
      <c r="I3980" s="259"/>
      <c r="J3980" s="259"/>
    </row>
    <row r="3981" spans="1:10">
      <c r="A3981" s="259"/>
      <c r="B3981" s="259"/>
      <c r="C3981" s="259"/>
      <c r="D3981" s="259"/>
      <c r="E3981" s="259"/>
      <c r="F3981" s="270"/>
      <c r="G3981" s="259"/>
      <c r="H3981" s="259"/>
      <c r="I3981" s="259"/>
      <c r="J3981" s="259"/>
    </row>
    <row r="3982" spans="1:10">
      <c r="A3982" s="259"/>
      <c r="B3982" s="259"/>
      <c r="C3982" s="259"/>
      <c r="D3982" s="259"/>
      <c r="E3982" s="259"/>
      <c r="F3982" s="270"/>
      <c r="G3982" s="259"/>
      <c r="H3982" s="259"/>
      <c r="I3982" s="259"/>
      <c r="J3982" s="259"/>
    </row>
    <row r="3983" spans="1:10">
      <c r="A3983" s="259"/>
      <c r="B3983" s="259"/>
      <c r="C3983" s="259"/>
      <c r="D3983" s="259"/>
      <c r="E3983" s="259"/>
      <c r="F3983" s="270"/>
      <c r="G3983" s="259"/>
      <c r="H3983" s="259"/>
      <c r="I3983" s="259"/>
      <c r="J3983" s="259"/>
    </row>
    <row r="3984" spans="1:10">
      <c r="A3984" s="259"/>
      <c r="B3984" s="259"/>
      <c r="C3984" s="259"/>
      <c r="D3984" s="259"/>
      <c r="E3984" s="259"/>
      <c r="F3984" s="270"/>
      <c r="G3984" s="259"/>
      <c r="H3984" s="259"/>
      <c r="I3984" s="259"/>
      <c r="J3984" s="259"/>
    </row>
    <row r="3985" spans="1:10">
      <c r="A3985" s="259"/>
      <c r="B3985" s="259"/>
      <c r="C3985" s="259"/>
      <c r="D3985" s="259"/>
      <c r="E3985" s="259"/>
      <c r="F3985" s="270"/>
      <c r="G3985" s="259"/>
      <c r="H3985" s="259"/>
      <c r="I3985" s="259"/>
      <c r="J3985" s="259"/>
    </row>
    <row r="3986" spans="1:10">
      <c r="A3986" s="259"/>
      <c r="B3986" s="259"/>
      <c r="C3986" s="259"/>
      <c r="D3986" s="259"/>
      <c r="E3986" s="259"/>
      <c r="F3986" s="270"/>
      <c r="G3986" s="259"/>
      <c r="H3986" s="259"/>
      <c r="I3986" s="259"/>
      <c r="J3986" s="259"/>
    </row>
    <row r="3987" spans="1:10">
      <c r="A3987" s="259"/>
      <c r="B3987" s="259"/>
      <c r="C3987" s="259"/>
      <c r="D3987" s="259"/>
      <c r="E3987" s="259"/>
      <c r="F3987" s="270"/>
      <c r="G3987" s="259"/>
      <c r="H3987" s="259"/>
      <c r="I3987" s="259"/>
      <c r="J3987" s="259"/>
    </row>
    <row r="3988" spans="1:10">
      <c r="A3988" s="259"/>
      <c r="B3988" s="259"/>
      <c r="C3988" s="259"/>
      <c r="D3988" s="259"/>
      <c r="E3988" s="259"/>
      <c r="F3988" s="270"/>
      <c r="G3988" s="259"/>
      <c r="H3988" s="259"/>
      <c r="I3988" s="259"/>
      <c r="J3988" s="259"/>
    </row>
    <row r="3989" spans="1:10">
      <c r="A3989" s="259"/>
      <c r="B3989" s="259"/>
      <c r="C3989" s="259"/>
      <c r="D3989" s="259"/>
      <c r="E3989" s="259"/>
      <c r="F3989" s="270"/>
      <c r="G3989" s="259"/>
      <c r="H3989" s="259"/>
      <c r="I3989" s="259"/>
      <c r="J3989" s="259"/>
    </row>
    <row r="3990" spans="1:10">
      <c r="A3990" s="259"/>
      <c r="B3990" s="259"/>
      <c r="C3990" s="259"/>
      <c r="D3990" s="259"/>
      <c r="E3990" s="259"/>
      <c r="F3990" s="270"/>
      <c r="G3990" s="259"/>
      <c r="H3990" s="259"/>
      <c r="I3990" s="259"/>
      <c r="J3990" s="259"/>
    </row>
    <row r="3991" spans="1:10">
      <c r="A3991" s="259"/>
      <c r="B3991" s="259"/>
      <c r="C3991" s="259"/>
      <c r="D3991" s="259"/>
      <c r="E3991" s="259"/>
      <c r="F3991" s="270"/>
      <c r="G3991" s="259"/>
      <c r="H3991" s="259"/>
      <c r="I3991" s="259"/>
      <c r="J3991" s="259"/>
    </row>
    <row r="3992" spans="1:10">
      <c r="A3992" s="259"/>
      <c r="B3992" s="259"/>
      <c r="C3992" s="259"/>
      <c r="D3992" s="259"/>
      <c r="E3992" s="259"/>
      <c r="F3992" s="270"/>
      <c r="G3992" s="259"/>
      <c r="H3992" s="259"/>
      <c r="I3992" s="259"/>
      <c r="J3992" s="259"/>
    </row>
    <row r="3993" spans="1:10">
      <c r="A3993" s="259"/>
      <c r="B3993" s="259"/>
      <c r="C3993" s="259"/>
      <c r="D3993" s="259"/>
      <c r="E3993" s="259"/>
      <c r="F3993" s="270"/>
      <c r="G3993" s="259"/>
      <c r="H3993" s="259"/>
      <c r="I3993" s="259"/>
      <c r="J3993" s="259"/>
    </row>
    <row r="3994" spans="1:10">
      <c r="A3994" s="259"/>
      <c r="B3994" s="259"/>
      <c r="C3994" s="259"/>
      <c r="D3994" s="259"/>
      <c r="E3994" s="259"/>
      <c r="F3994" s="270"/>
      <c r="G3994" s="259"/>
      <c r="H3994" s="259"/>
      <c r="I3994" s="259"/>
      <c r="J3994" s="259"/>
    </row>
    <row r="3995" spans="1:10">
      <c r="A3995" s="259"/>
      <c r="B3995" s="259"/>
      <c r="C3995" s="259"/>
      <c r="D3995" s="259"/>
      <c r="E3995" s="259"/>
      <c r="F3995" s="270"/>
      <c r="G3995" s="259"/>
      <c r="H3995" s="259"/>
      <c r="I3995" s="259"/>
      <c r="J3995" s="259"/>
    </row>
    <row r="3996" spans="1:10">
      <c r="A3996" s="259"/>
      <c r="B3996" s="259"/>
      <c r="C3996" s="259"/>
      <c r="D3996" s="259"/>
      <c r="E3996" s="259"/>
      <c r="F3996" s="270"/>
      <c r="G3996" s="259"/>
      <c r="H3996" s="259"/>
      <c r="I3996" s="259"/>
      <c r="J3996" s="259"/>
    </row>
    <row r="3997" spans="1:10">
      <c r="A3997" s="259"/>
      <c r="B3997" s="259"/>
      <c r="C3997" s="259"/>
      <c r="D3997" s="259"/>
      <c r="E3997" s="259"/>
      <c r="F3997" s="270"/>
      <c r="G3997" s="259"/>
      <c r="H3997" s="259"/>
      <c r="I3997" s="259"/>
      <c r="J3997" s="259"/>
    </row>
    <row r="3998" spans="1:10">
      <c r="A3998" s="259"/>
      <c r="B3998" s="259"/>
      <c r="C3998" s="259"/>
      <c r="D3998" s="259"/>
      <c r="E3998" s="259"/>
      <c r="F3998" s="270"/>
      <c r="G3998" s="259"/>
      <c r="H3998" s="259"/>
      <c r="I3998" s="259"/>
      <c r="J3998" s="259"/>
    </row>
    <row r="3999" spans="1:10">
      <c r="A3999" s="259"/>
      <c r="B3999" s="259"/>
      <c r="C3999" s="259"/>
      <c r="D3999" s="259"/>
      <c r="E3999" s="259"/>
      <c r="F3999" s="270"/>
      <c r="G3999" s="259"/>
      <c r="H3999" s="259"/>
      <c r="I3999" s="259"/>
      <c r="J3999" s="259"/>
    </row>
    <row r="4000" spans="1:10">
      <c r="A4000" s="259"/>
      <c r="B4000" s="259"/>
      <c r="C4000" s="259"/>
      <c r="D4000" s="259"/>
      <c r="E4000" s="259"/>
      <c r="F4000" s="270"/>
      <c r="G4000" s="259"/>
      <c r="H4000" s="259"/>
      <c r="I4000" s="259"/>
      <c r="J4000" s="259"/>
    </row>
    <row r="4001" spans="1:10">
      <c r="A4001" s="259"/>
      <c r="B4001" s="259"/>
      <c r="C4001" s="259"/>
      <c r="D4001" s="259"/>
      <c r="E4001" s="259"/>
      <c r="F4001" s="270"/>
      <c r="G4001" s="259"/>
      <c r="H4001" s="259"/>
      <c r="I4001" s="259"/>
      <c r="J4001" s="259"/>
    </row>
    <row r="4002" spans="1:10">
      <c r="A4002" s="259"/>
      <c r="B4002" s="259"/>
      <c r="C4002" s="259"/>
      <c r="D4002" s="259"/>
      <c r="E4002" s="259"/>
      <c r="F4002" s="270"/>
      <c r="G4002" s="259"/>
      <c r="H4002" s="259"/>
      <c r="I4002" s="259"/>
      <c r="J4002" s="259"/>
    </row>
    <row r="4003" spans="1:10">
      <c r="A4003" s="259"/>
      <c r="B4003" s="259"/>
      <c r="C4003" s="259"/>
      <c r="D4003" s="259"/>
      <c r="E4003" s="259"/>
      <c r="F4003" s="270"/>
      <c r="G4003" s="259"/>
      <c r="H4003" s="259"/>
      <c r="I4003" s="259"/>
      <c r="J4003" s="259"/>
    </row>
    <row r="4004" spans="1:10">
      <c r="A4004" s="259"/>
      <c r="B4004" s="259"/>
      <c r="C4004" s="259"/>
      <c r="D4004" s="259"/>
      <c r="E4004" s="259"/>
      <c r="F4004" s="270"/>
      <c r="G4004" s="259"/>
      <c r="H4004" s="259"/>
      <c r="I4004" s="259"/>
      <c r="J4004" s="259"/>
    </row>
    <row r="4005" spans="1:10">
      <c r="A4005" s="259"/>
      <c r="B4005" s="259"/>
      <c r="C4005" s="259"/>
      <c r="D4005" s="259"/>
      <c r="E4005" s="259"/>
      <c r="F4005" s="270"/>
      <c r="G4005" s="259"/>
      <c r="H4005" s="259"/>
      <c r="I4005" s="259"/>
      <c r="J4005" s="259"/>
    </row>
    <row r="4006" spans="1:10">
      <c r="A4006" s="259"/>
      <c r="B4006" s="259"/>
      <c r="C4006" s="259"/>
      <c r="D4006" s="259"/>
      <c r="E4006" s="259"/>
      <c r="F4006" s="270"/>
      <c r="G4006" s="259"/>
      <c r="H4006" s="259"/>
      <c r="I4006" s="259"/>
      <c r="J4006" s="259"/>
    </row>
    <row r="4007" spans="1:10">
      <c r="A4007" s="259"/>
      <c r="B4007" s="259"/>
      <c r="C4007" s="259"/>
      <c r="D4007" s="259"/>
      <c r="E4007" s="259"/>
      <c r="F4007" s="270"/>
      <c r="G4007" s="259"/>
      <c r="H4007" s="259"/>
      <c r="I4007" s="259"/>
      <c r="J4007" s="259"/>
    </row>
    <row r="4008" spans="1:10">
      <c r="A4008" s="259"/>
      <c r="B4008" s="259"/>
      <c r="C4008" s="259"/>
      <c r="D4008" s="259"/>
      <c r="E4008" s="259"/>
      <c r="F4008" s="270"/>
      <c r="G4008" s="259"/>
      <c r="H4008" s="259"/>
      <c r="I4008" s="259"/>
      <c r="J4008" s="259"/>
    </row>
    <row r="4009" spans="1:10">
      <c r="A4009" s="259"/>
      <c r="B4009" s="259"/>
      <c r="C4009" s="259"/>
      <c r="D4009" s="259"/>
      <c r="E4009" s="259"/>
      <c r="F4009" s="270"/>
      <c r="G4009" s="259"/>
      <c r="H4009" s="259"/>
      <c r="I4009" s="259"/>
      <c r="J4009" s="259"/>
    </row>
    <row r="4010" spans="1:10">
      <c r="A4010" s="259"/>
      <c r="B4010" s="259"/>
      <c r="C4010" s="259"/>
      <c r="D4010" s="259"/>
      <c r="E4010" s="259"/>
      <c r="F4010" s="270"/>
      <c r="G4010" s="259"/>
      <c r="H4010" s="259"/>
      <c r="I4010" s="259"/>
      <c r="J4010" s="259"/>
    </row>
    <row r="4011" spans="1:10">
      <c r="A4011" s="259"/>
      <c r="B4011" s="259"/>
      <c r="C4011" s="259"/>
      <c r="D4011" s="259"/>
      <c r="E4011" s="259"/>
      <c r="F4011" s="270"/>
      <c r="G4011" s="259"/>
      <c r="H4011" s="259"/>
      <c r="I4011" s="259"/>
      <c r="J4011" s="259"/>
    </row>
    <row r="4012" spans="1:10">
      <c r="A4012" s="259"/>
      <c r="B4012" s="259"/>
      <c r="C4012" s="259"/>
      <c r="D4012" s="259"/>
      <c r="E4012" s="259"/>
      <c r="F4012" s="270"/>
      <c r="G4012" s="259"/>
      <c r="H4012" s="259"/>
      <c r="I4012" s="259"/>
      <c r="J4012" s="259"/>
    </row>
    <row r="4013" spans="1:10">
      <c r="A4013" s="259"/>
      <c r="B4013" s="259"/>
      <c r="C4013" s="259"/>
      <c r="D4013" s="259"/>
      <c r="E4013" s="259"/>
      <c r="F4013" s="270"/>
      <c r="G4013" s="259"/>
      <c r="H4013" s="259"/>
      <c r="I4013" s="259"/>
      <c r="J4013" s="259"/>
    </row>
    <row r="4014" spans="1:10">
      <c r="A4014" s="259"/>
      <c r="B4014" s="259"/>
      <c r="C4014" s="259"/>
      <c r="D4014" s="259"/>
      <c r="E4014" s="259"/>
      <c r="F4014" s="270"/>
      <c r="G4014" s="259"/>
      <c r="H4014" s="259"/>
      <c r="I4014" s="259"/>
      <c r="J4014" s="259"/>
    </row>
    <row r="4015" spans="1:10">
      <c r="A4015" s="259"/>
      <c r="B4015" s="259"/>
      <c r="C4015" s="259"/>
      <c r="D4015" s="259"/>
      <c r="E4015" s="259"/>
      <c r="F4015" s="270"/>
      <c r="G4015" s="259"/>
      <c r="H4015" s="259"/>
      <c r="I4015" s="259"/>
      <c r="J4015" s="259"/>
    </row>
    <row r="4016" spans="1:10">
      <c r="A4016" s="259"/>
      <c r="B4016" s="259"/>
      <c r="C4016" s="259"/>
      <c r="D4016" s="259"/>
      <c r="E4016" s="259"/>
      <c r="F4016" s="270"/>
      <c r="G4016" s="259"/>
      <c r="H4016" s="259"/>
      <c r="I4016" s="259"/>
      <c r="J4016" s="259"/>
    </row>
    <row r="4017" spans="1:10">
      <c r="A4017" s="259"/>
      <c r="B4017" s="259"/>
      <c r="C4017" s="259"/>
      <c r="D4017" s="259"/>
      <c r="E4017" s="259"/>
      <c r="F4017" s="270"/>
      <c r="G4017" s="259"/>
      <c r="H4017" s="259"/>
      <c r="I4017" s="259"/>
      <c r="J4017" s="259"/>
    </row>
    <row r="4018" spans="1:10">
      <c r="A4018" s="259"/>
      <c r="B4018" s="259"/>
      <c r="C4018" s="259"/>
      <c r="D4018" s="259"/>
      <c r="E4018" s="259"/>
      <c r="F4018" s="270"/>
      <c r="G4018" s="259"/>
      <c r="H4018" s="259"/>
      <c r="I4018" s="259"/>
      <c r="J4018" s="259"/>
    </row>
    <row r="4019" spans="1:10">
      <c r="A4019" s="259"/>
      <c r="B4019" s="259"/>
      <c r="C4019" s="259"/>
      <c r="D4019" s="259"/>
      <c r="E4019" s="259"/>
      <c r="F4019" s="270"/>
      <c r="G4019" s="259"/>
      <c r="H4019" s="259"/>
      <c r="I4019" s="259"/>
      <c r="J4019" s="259"/>
    </row>
    <row r="4020" spans="1:10">
      <c r="A4020" s="259"/>
      <c r="B4020" s="259"/>
      <c r="C4020" s="259"/>
      <c r="D4020" s="259"/>
      <c r="E4020" s="259"/>
      <c r="F4020" s="270"/>
      <c r="G4020" s="259"/>
      <c r="H4020" s="259"/>
      <c r="I4020" s="259"/>
      <c r="J4020" s="259"/>
    </row>
    <row r="4021" spans="1:10">
      <c r="A4021" s="259"/>
      <c r="B4021" s="259"/>
      <c r="C4021" s="259"/>
      <c r="D4021" s="259"/>
      <c r="E4021" s="259"/>
      <c r="F4021" s="270"/>
      <c r="G4021" s="259"/>
      <c r="H4021" s="259"/>
      <c r="I4021" s="259"/>
      <c r="J4021" s="259"/>
    </row>
    <row r="4022" spans="1:10">
      <c r="A4022" s="259"/>
      <c r="B4022" s="259"/>
      <c r="C4022" s="259"/>
      <c r="D4022" s="259"/>
      <c r="E4022" s="259"/>
      <c r="F4022" s="270"/>
      <c r="G4022" s="259"/>
      <c r="H4022" s="259"/>
      <c r="I4022" s="259"/>
      <c r="J4022" s="259"/>
    </row>
    <row r="4023" spans="1:10">
      <c r="A4023" s="259"/>
      <c r="B4023" s="259"/>
      <c r="C4023" s="259"/>
      <c r="D4023" s="259"/>
      <c r="E4023" s="259"/>
      <c r="F4023" s="270"/>
      <c r="G4023" s="259"/>
      <c r="H4023" s="259"/>
      <c r="I4023" s="259"/>
      <c r="J4023" s="259"/>
    </row>
    <row r="4024" spans="1:10">
      <c r="A4024" s="259"/>
      <c r="B4024" s="259"/>
      <c r="C4024" s="259"/>
      <c r="D4024" s="259"/>
      <c r="E4024" s="259"/>
      <c r="F4024" s="270"/>
      <c r="G4024" s="259"/>
      <c r="H4024" s="259"/>
      <c r="I4024" s="259"/>
      <c r="J4024" s="259"/>
    </row>
    <row r="4025" spans="1:10">
      <c r="A4025" s="259"/>
      <c r="B4025" s="259"/>
      <c r="C4025" s="259"/>
      <c r="D4025" s="259"/>
      <c r="E4025" s="259"/>
      <c r="F4025" s="270"/>
      <c r="G4025" s="259"/>
      <c r="H4025" s="259"/>
      <c r="I4025" s="259"/>
      <c r="J4025" s="259"/>
    </row>
    <row r="4026" spans="1:10">
      <c r="A4026" s="259"/>
      <c r="B4026" s="259"/>
      <c r="C4026" s="259"/>
      <c r="D4026" s="259"/>
      <c r="E4026" s="259"/>
      <c r="F4026" s="270"/>
      <c r="G4026" s="259"/>
      <c r="H4026" s="259"/>
      <c r="I4026" s="259"/>
      <c r="J4026" s="259"/>
    </row>
    <row r="4027" spans="1:10">
      <c r="A4027" s="259"/>
      <c r="B4027" s="259"/>
      <c r="C4027" s="259"/>
      <c r="D4027" s="259"/>
      <c r="E4027" s="259"/>
      <c r="F4027" s="270"/>
      <c r="G4027" s="259"/>
      <c r="H4027" s="259"/>
      <c r="I4027" s="259"/>
      <c r="J4027" s="259"/>
    </row>
    <row r="4028" spans="1:10">
      <c r="A4028" s="259"/>
      <c r="B4028" s="259"/>
      <c r="C4028" s="259"/>
      <c r="D4028" s="259"/>
      <c r="E4028" s="259"/>
      <c r="F4028" s="270"/>
      <c r="G4028" s="259"/>
      <c r="H4028" s="259"/>
      <c r="I4028" s="259"/>
      <c r="J4028" s="259"/>
    </row>
    <row r="4029" spans="1:10">
      <c r="A4029" s="259"/>
      <c r="B4029" s="259"/>
      <c r="C4029" s="259"/>
      <c r="D4029" s="259"/>
      <c r="E4029" s="259"/>
      <c r="F4029" s="270"/>
      <c r="G4029" s="259"/>
      <c r="H4029" s="259"/>
      <c r="I4029" s="259"/>
      <c r="J4029" s="259"/>
    </row>
    <row r="4030" spans="1:10">
      <c r="A4030" s="259"/>
      <c r="B4030" s="259"/>
      <c r="C4030" s="259"/>
      <c r="D4030" s="259"/>
      <c r="E4030" s="259"/>
      <c r="F4030" s="270"/>
      <c r="G4030" s="259"/>
      <c r="H4030" s="259"/>
      <c r="I4030" s="259"/>
      <c r="J4030" s="259"/>
    </row>
    <row r="4031" spans="1:10">
      <c r="A4031" s="259"/>
      <c r="B4031" s="259"/>
      <c r="C4031" s="259"/>
      <c r="D4031" s="259"/>
      <c r="E4031" s="259"/>
      <c r="F4031" s="270"/>
      <c r="G4031" s="259"/>
      <c r="H4031" s="259"/>
      <c r="I4031" s="259"/>
      <c r="J4031" s="259"/>
    </row>
    <row r="4032" spans="1:10">
      <c r="A4032" s="259"/>
      <c r="B4032" s="259"/>
      <c r="C4032" s="259"/>
      <c r="D4032" s="259"/>
      <c r="E4032" s="259"/>
      <c r="F4032" s="270"/>
      <c r="G4032" s="259"/>
      <c r="H4032" s="259"/>
      <c r="I4032" s="259"/>
      <c r="J4032" s="259"/>
    </row>
    <row r="4033" spans="1:10">
      <c r="A4033" s="259"/>
      <c r="B4033" s="259"/>
      <c r="C4033" s="259"/>
      <c r="D4033" s="259"/>
      <c r="E4033" s="259"/>
      <c r="F4033" s="270"/>
      <c r="G4033" s="259"/>
      <c r="H4033" s="259"/>
      <c r="I4033" s="259"/>
      <c r="J4033" s="259"/>
    </row>
    <row r="4034" spans="1:10">
      <c r="A4034" s="259"/>
      <c r="B4034" s="259"/>
      <c r="C4034" s="259"/>
      <c r="D4034" s="259"/>
      <c r="E4034" s="259"/>
      <c r="F4034" s="270"/>
      <c r="G4034" s="259"/>
      <c r="H4034" s="259"/>
      <c r="I4034" s="259"/>
      <c r="J4034" s="259"/>
    </row>
    <row r="4035" spans="1:10">
      <c r="A4035" s="259"/>
      <c r="B4035" s="259"/>
      <c r="C4035" s="259"/>
      <c r="D4035" s="259"/>
      <c r="E4035" s="259"/>
      <c r="F4035" s="270"/>
      <c r="G4035" s="259"/>
      <c r="H4035" s="259"/>
      <c r="I4035" s="259"/>
      <c r="J4035" s="259"/>
    </row>
    <row r="4036" spans="1:10">
      <c r="A4036" s="259"/>
      <c r="B4036" s="259"/>
      <c r="C4036" s="259"/>
      <c r="D4036" s="259"/>
      <c r="E4036" s="259"/>
      <c r="F4036" s="270"/>
      <c r="G4036" s="259"/>
      <c r="H4036" s="259"/>
      <c r="I4036" s="259"/>
      <c r="J4036" s="259"/>
    </row>
    <row r="4037" spans="1:10">
      <c r="A4037" s="259"/>
      <c r="B4037" s="259"/>
      <c r="C4037" s="259"/>
      <c r="D4037" s="259"/>
      <c r="E4037" s="259"/>
      <c r="F4037" s="270"/>
      <c r="G4037" s="259"/>
      <c r="H4037" s="259"/>
      <c r="I4037" s="259"/>
      <c r="J4037" s="259"/>
    </row>
    <row r="4038" spans="1:10">
      <c r="A4038" s="259"/>
      <c r="B4038" s="259"/>
      <c r="C4038" s="259"/>
      <c r="D4038" s="259"/>
      <c r="E4038" s="259"/>
      <c r="F4038" s="270"/>
      <c r="G4038" s="259"/>
      <c r="H4038" s="259"/>
      <c r="I4038" s="259"/>
      <c r="J4038" s="259"/>
    </row>
    <row r="4039" spans="1:10">
      <c r="A4039" s="259"/>
      <c r="B4039" s="259"/>
      <c r="C4039" s="259"/>
      <c r="D4039" s="259"/>
      <c r="E4039" s="259"/>
      <c r="F4039" s="270"/>
      <c r="G4039" s="259"/>
      <c r="H4039" s="259"/>
      <c r="I4039" s="259"/>
      <c r="J4039" s="259"/>
    </row>
    <row r="4040" spans="1:10">
      <c r="A4040" s="259"/>
      <c r="B4040" s="259"/>
      <c r="C4040" s="259"/>
      <c r="D4040" s="259"/>
      <c r="E4040" s="259"/>
      <c r="F4040" s="270"/>
      <c r="G4040" s="259"/>
      <c r="H4040" s="259"/>
      <c r="I4040" s="259"/>
      <c r="J4040" s="259"/>
    </row>
    <row r="4041" spans="1:10">
      <c r="A4041" s="259"/>
      <c r="B4041" s="259"/>
      <c r="C4041" s="259"/>
      <c r="D4041" s="259"/>
      <c r="E4041" s="259"/>
      <c r="F4041" s="270"/>
      <c r="G4041" s="259"/>
      <c r="H4041" s="259"/>
      <c r="I4041" s="259"/>
      <c r="J4041" s="259"/>
    </row>
    <row r="4042" spans="1:10">
      <c r="A4042" s="259"/>
      <c r="B4042" s="259"/>
      <c r="C4042" s="259"/>
      <c r="D4042" s="259"/>
      <c r="E4042" s="259"/>
      <c r="F4042" s="270"/>
      <c r="G4042" s="259"/>
      <c r="H4042" s="259"/>
      <c r="I4042" s="259"/>
      <c r="J4042" s="259"/>
    </row>
    <row r="4043" spans="1:10">
      <c r="A4043" s="259"/>
      <c r="B4043" s="259"/>
      <c r="C4043" s="259"/>
      <c r="D4043" s="259"/>
      <c r="E4043" s="259"/>
      <c r="F4043" s="270"/>
      <c r="G4043" s="259"/>
      <c r="H4043" s="259"/>
      <c r="I4043" s="259"/>
      <c r="J4043" s="259"/>
    </row>
    <row r="4044" spans="1:10">
      <c r="A4044" s="259"/>
      <c r="B4044" s="259"/>
      <c r="C4044" s="259"/>
      <c r="D4044" s="259"/>
      <c r="E4044" s="259"/>
      <c r="F4044" s="270"/>
      <c r="G4044" s="259"/>
      <c r="H4044" s="259"/>
      <c r="I4044" s="259"/>
      <c r="J4044" s="259"/>
    </row>
    <row r="4045" spans="1:10">
      <c r="A4045" s="259"/>
      <c r="B4045" s="259"/>
      <c r="C4045" s="259"/>
      <c r="D4045" s="259"/>
      <c r="E4045" s="259"/>
      <c r="F4045" s="270"/>
      <c r="G4045" s="259"/>
      <c r="H4045" s="259"/>
      <c r="I4045" s="259"/>
      <c r="J4045" s="259"/>
    </row>
    <row r="4046" spans="1:10">
      <c r="A4046" s="259"/>
      <c r="B4046" s="259"/>
      <c r="C4046" s="259"/>
      <c r="D4046" s="259"/>
      <c r="E4046" s="259"/>
      <c r="F4046" s="270"/>
      <c r="G4046" s="259"/>
      <c r="H4046" s="259"/>
      <c r="I4046" s="259"/>
      <c r="J4046" s="259"/>
    </row>
    <row r="4047" spans="1:10">
      <c r="A4047" s="259"/>
      <c r="B4047" s="259"/>
      <c r="C4047" s="259"/>
      <c r="D4047" s="259"/>
      <c r="E4047" s="259"/>
      <c r="F4047" s="270"/>
      <c r="G4047" s="259"/>
      <c r="H4047" s="259"/>
      <c r="I4047" s="259"/>
      <c r="J4047" s="259"/>
    </row>
    <row r="4048" spans="1:10">
      <c r="A4048" s="259"/>
      <c r="B4048" s="259"/>
      <c r="C4048" s="259"/>
      <c r="D4048" s="259"/>
      <c r="E4048" s="259"/>
      <c r="F4048" s="270"/>
      <c r="G4048" s="259"/>
      <c r="H4048" s="259"/>
      <c r="I4048" s="259"/>
      <c r="J4048" s="259"/>
    </row>
    <row r="4049" spans="1:10">
      <c r="A4049" s="259"/>
      <c r="B4049" s="259"/>
      <c r="C4049" s="259"/>
      <c r="D4049" s="259"/>
      <c r="E4049" s="259"/>
      <c r="F4049" s="270"/>
      <c r="G4049" s="259"/>
      <c r="H4049" s="259"/>
      <c r="I4049" s="259"/>
      <c r="J4049" s="259"/>
    </row>
    <row r="4050" spans="1:10">
      <c r="A4050" s="259"/>
      <c r="B4050" s="259"/>
      <c r="C4050" s="259"/>
      <c r="D4050" s="259"/>
      <c r="E4050" s="259"/>
      <c r="F4050" s="270"/>
      <c r="G4050" s="259"/>
      <c r="H4050" s="259"/>
      <c r="I4050" s="259"/>
      <c r="J4050" s="259"/>
    </row>
    <row r="4051" spans="1:10">
      <c r="A4051" s="259"/>
      <c r="B4051" s="259"/>
      <c r="C4051" s="259"/>
      <c r="D4051" s="259"/>
      <c r="E4051" s="259"/>
      <c r="F4051" s="270"/>
      <c r="G4051" s="259"/>
      <c r="H4051" s="259"/>
      <c r="I4051" s="259"/>
      <c r="J4051" s="259"/>
    </row>
    <row r="4052" spans="1:10">
      <c r="A4052" s="259"/>
      <c r="B4052" s="259"/>
      <c r="C4052" s="259"/>
      <c r="D4052" s="259"/>
      <c r="E4052" s="259"/>
      <c r="F4052" s="270"/>
      <c r="G4052" s="259"/>
      <c r="H4052" s="259"/>
      <c r="I4052" s="259"/>
      <c r="J4052" s="259"/>
    </row>
    <row r="4053" spans="1:10">
      <c r="A4053" s="259"/>
      <c r="B4053" s="259"/>
      <c r="C4053" s="259"/>
      <c r="D4053" s="259"/>
      <c r="E4053" s="259"/>
      <c r="F4053" s="270"/>
      <c r="G4053" s="259"/>
      <c r="H4053" s="259"/>
      <c r="I4053" s="259"/>
      <c r="J4053" s="259"/>
    </row>
    <row r="4054" spans="1:10">
      <c r="A4054" s="259"/>
      <c r="B4054" s="259"/>
      <c r="C4054" s="259"/>
      <c r="D4054" s="259"/>
      <c r="E4054" s="259"/>
      <c r="F4054" s="270"/>
      <c r="G4054" s="259"/>
      <c r="H4054" s="259"/>
      <c r="I4054" s="259"/>
      <c r="J4054" s="259"/>
    </row>
    <row r="4055" spans="1:10">
      <c r="A4055" s="259"/>
      <c r="B4055" s="259"/>
      <c r="C4055" s="259"/>
      <c r="D4055" s="259"/>
      <c r="E4055" s="259"/>
      <c r="F4055" s="270"/>
      <c r="G4055" s="259"/>
      <c r="H4055" s="259"/>
      <c r="I4055" s="259"/>
      <c r="J4055" s="259"/>
    </row>
    <row r="4056" spans="1:10">
      <c r="A4056" s="259"/>
      <c r="B4056" s="259"/>
      <c r="C4056" s="259"/>
      <c r="D4056" s="259"/>
      <c r="E4056" s="259"/>
      <c r="F4056" s="270"/>
      <c r="G4056" s="259"/>
      <c r="H4056" s="259"/>
      <c r="I4056" s="259"/>
      <c r="J4056" s="259"/>
    </row>
    <row r="4057" spans="1:10">
      <c r="A4057" s="259"/>
      <c r="B4057" s="259"/>
      <c r="C4057" s="259"/>
      <c r="D4057" s="259"/>
      <c r="E4057" s="259"/>
      <c r="F4057" s="270"/>
      <c r="G4057" s="259"/>
      <c r="H4057" s="259"/>
      <c r="I4057" s="259"/>
      <c r="J4057" s="259"/>
    </row>
    <row r="4058" spans="1:10">
      <c r="A4058" s="259"/>
      <c r="B4058" s="259"/>
      <c r="C4058" s="259"/>
      <c r="D4058" s="259"/>
      <c r="E4058" s="259"/>
      <c r="F4058" s="270"/>
      <c r="G4058" s="259"/>
      <c r="H4058" s="259"/>
      <c r="I4058" s="259"/>
      <c r="J4058" s="259"/>
    </row>
    <row r="4059" spans="1:10">
      <c r="A4059" s="259"/>
      <c r="B4059" s="259"/>
      <c r="C4059" s="259"/>
      <c r="D4059" s="259"/>
      <c r="E4059" s="259"/>
      <c r="F4059" s="270"/>
      <c r="G4059" s="259"/>
      <c r="H4059" s="259"/>
      <c r="I4059" s="259"/>
      <c r="J4059" s="259"/>
    </row>
    <row r="4060" spans="1:10">
      <c r="A4060" s="259"/>
      <c r="B4060" s="259"/>
      <c r="C4060" s="259"/>
      <c r="D4060" s="259"/>
      <c r="E4060" s="259"/>
      <c r="F4060" s="270"/>
      <c r="G4060" s="259"/>
      <c r="H4060" s="259"/>
      <c r="I4060" s="259"/>
      <c r="J4060" s="259"/>
    </row>
    <row r="4061" spans="1:10">
      <c r="A4061" s="259"/>
      <c r="B4061" s="259"/>
      <c r="C4061" s="259"/>
      <c r="D4061" s="259"/>
      <c r="E4061" s="259"/>
      <c r="F4061" s="270"/>
      <c r="G4061" s="259"/>
      <c r="H4061" s="259"/>
      <c r="I4061" s="259"/>
      <c r="J4061" s="259"/>
    </row>
    <row r="4062" spans="1:10">
      <c r="A4062" s="259"/>
      <c r="B4062" s="259"/>
      <c r="C4062" s="259"/>
      <c r="D4062" s="259"/>
      <c r="E4062" s="259"/>
      <c r="F4062" s="270"/>
      <c r="G4062" s="259"/>
      <c r="H4062" s="259"/>
      <c r="I4062" s="259"/>
      <c r="J4062" s="259"/>
    </row>
    <row r="4063" spans="1:10">
      <c r="A4063" s="259"/>
      <c r="B4063" s="259"/>
      <c r="C4063" s="259"/>
      <c r="D4063" s="259"/>
      <c r="E4063" s="259"/>
      <c r="F4063" s="270"/>
      <c r="G4063" s="259"/>
      <c r="H4063" s="259"/>
      <c r="I4063" s="259"/>
      <c r="J4063" s="259"/>
    </row>
    <row r="4064" spans="1:10">
      <c r="A4064" s="259"/>
      <c r="B4064" s="259"/>
      <c r="C4064" s="259"/>
      <c r="D4064" s="259"/>
      <c r="E4064" s="259"/>
      <c r="F4064" s="270"/>
      <c r="G4064" s="259"/>
      <c r="H4064" s="259"/>
      <c r="I4064" s="259"/>
      <c r="J4064" s="259"/>
    </row>
    <row r="4065" spans="1:10">
      <c r="A4065" s="259"/>
      <c r="B4065" s="259"/>
      <c r="C4065" s="259"/>
      <c r="D4065" s="259"/>
      <c r="E4065" s="259"/>
      <c r="F4065" s="270"/>
      <c r="G4065" s="259"/>
      <c r="H4065" s="259"/>
      <c r="I4065" s="259"/>
      <c r="J4065" s="259"/>
    </row>
    <row r="4066" spans="1:10">
      <c r="A4066" s="259"/>
      <c r="B4066" s="259"/>
      <c r="C4066" s="259"/>
      <c r="D4066" s="259"/>
      <c r="E4066" s="259"/>
      <c r="F4066" s="270"/>
      <c r="G4066" s="259"/>
      <c r="H4066" s="259"/>
      <c r="I4066" s="259"/>
      <c r="J4066" s="259"/>
    </row>
    <row r="4067" spans="1:10">
      <c r="A4067" s="259"/>
      <c r="B4067" s="259"/>
      <c r="C4067" s="259"/>
      <c r="D4067" s="259"/>
      <c r="E4067" s="259"/>
      <c r="F4067" s="270"/>
      <c r="G4067" s="259"/>
      <c r="H4067" s="259"/>
      <c r="I4067" s="259"/>
      <c r="J4067" s="259"/>
    </row>
    <row r="4068" spans="1:10">
      <c r="A4068" s="259"/>
      <c r="B4068" s="259"/>
      <c r="C4068" s="259"/>
      <c r="D4068" s="259"/>
      <c r="E4068" s="259"/>
      <c r="F4068" s="270"/>
      <c r="G4068" s="259"/>
      <c r="H4068" s="259"/>
      <c r="I4068" s="259"/>
      <c r="J4068" s="259"/>
    </row>
    <row r="4069" spans="1:10">
      <c r="A4069" s="259"/>
      <c r="B4069" s="259"/>
      <c r="C4069" s="259"/>
      <c r="D4069" s="259"/>
      <c r="E4069" s="259"/>
      <c r="F4069" s="270"/>
      <c r="G4069" s="259"/>
      <c r="H4069" s="259"/>
      <c r="I4069" s="259"/>
      <c r="J4069" s="259"/>
    </row>
    <row r="4070" spans="1:10">
      <c r="A4070" s="259"/>
      <c r="B4070" s="259"/>
      <c r="C4070" s="259"/>
      <c r="D4070" s="259"/>
      <c r="E4070" s="259"/>
      <c r="F4070" s="270"/>
      <c r="G4070" s="259"/>
      <c r="H4070" s="259"/>
      <c r="I4070" s="259"/>
      <c r="J4070" s="259"/>
    </row>
    <row r="4071" spans="1:10">
      <c r="A4071" s="259"/>
      <c r="B4071" s="259"/>
      <c r="C4071" s="259"/>
      <c r="D4071" s="259"/>
      <c r="E4071" s="259"/>
      <c r="F4071" s="270"/>
      <c r="G4071" s="259"/>
      <c r="H4071" s="259"/>
      <c r="I4071" s="259"/>
      <c r="J4071" s="259"/>
    </row>
    <row r="4072" spans="1:10">
      <c r="A4072" s="259"/>
      <c r="B4072" s="259"/>
      <c r="C4072" s="259"/>
      <c r="D4072" s="259"/>
      <c r="E4072" s="259"/>
      <c r="F4072" s="270"/>
      <c r="G4072" s="259"/>
      <c r="H4072" s="259"/>
      <c r="I4072" s="259"/>
      <c r="J4072" s="259"/>
    </row>
    <row r="4073" spans="1:10">
      <c r="A4073" s="259"/>
      <c r="B4073" s="259"/>
      <c r="C4073" s="259"/>
      <c r="D4073" s="259"/>
      <c r="E4073" s="259"/>
      <c r="F4073" s="270"/>
      <c r="G4073" s="259"/>
      <c r="H4073" s="259"/>
      <c r="I4073" s="259"/>
      <c r="J4073" s="259"/>
    </row>
    <row r="4074" spans="1:10">
      <c r="A4074" s="259"/>
      <c r="B4074" s="259"/>
      <c r="C4074" s="259"/>
      <c r="D4074" s="259"/>
      <c r="E4074" s="259"/>
      <c r="F4074" s="270"/>
      <c r="G4074" s="259"/>
      <c r="H4074" s="259"/>
      <c r="I4074" s="259"/>
      <c r="J4074" s="259"/>
    </row>
    <row r="4075" spans="1:10">
      <c r="A4075" s="259"/>
      <c r="B4075" s="259"/>
      <c r="C4075" s="259"/>
      <c r="D4075" s="259"/>
      <c r="E4075" s="259"/>
      <c r="F4075" s="270"/>
      <c r="G4075" s="259"/>
      <c r="H4075" s="259"/>
      <c r="I4075" s="259"/>
      <c r="J4075" s="259"/>
    </row>
    <row r="4076" spans="1:10">
      <c r="A4076" s="259"/>
      <c r="B4076" s="259"/>
      <c r="C4076" s="259"/>
      <c r="D4076" s="259"/>
      <c r="E4076" s="259"/>
      <c r="F4076" s="270"/>
      <c r="G4076" s="259"/>
      <c r="H4076" s="259"/>
      <c r="I4076" s="259"/>
      <c r="J4076" s="259"/>
    </row>
    <row r="4077" spans="1:10">
      <c r="A4077" s="259"/>
      <c r="B4077" s="259"/>
      <c r="C4077" s="259"/>
      <c r="D4077" s="259"/>
      <c r="E4077" s="259"/>
      <c r="F4077" s="270"/>
      <c r="G4077" s="259"/>
      <c r="H4077" s="259"/>
      <c r="I4077" s="259"/>
      <c r="J4077" s="259"/>
    </row>
    <row r="4078" spans="1:10">
      <c r="A4078" s="259"/>
      <c r="B4078" s="259"/>
      <c r="C4078" s="259"/>
      <c r="D4078" s="259"/>
      <c r="E4078" s="259"/>
      <c r="F4078" s="270"/>
      <c r="G4078" s="259"/>
      <c r="H4078" s="259"/>
      <c r="I4078" s="259"/>
      <c r="J4078" s="259"/>
    </row>
    <row r="4079" spans="1:10">
      <c r="A4079" s="259"/>
      <c r="B4079" s="259"/>
      <c r="C4079" s="259"/>
      <c r="D4079" s="259"/>
      <c r="E4079" s="259"/>
      <c r="F4079" s="270"/>
      <c r="G4079" s="259"/>
      <c r="H4079" s="259"/>
      <c r="I4079" s="259"/>
      <c r="J4079" s="259"/>
    </row>
    <row r="4080" spans="1:10">
      <c r="A4080" s="259"/>
      <c r="B4080" s="259"/>
      <c r="C4080" s="259"/>
      <c r="D4080" s="259"/>
      <c r="E4080" s="259"/>
      <c r="F4080" s="270"/>
      <c r="G4080" s="259"/>
      <c r="H4080" s="259"/>
      <c r="I4080" s="259"/>
      <c r="J4080" s="259"/>
    </row>
    <row r="4081" spans="1:10">
      <c r="A4081" s="259"/>
      <c r="B4081" s="259"/>
      <c r="C4081" s="259"/>
      <c r="D4081" s="259"/>
      <c r="E4081" s="259"/>
      <c r="F4081" s="270"/>
      <c r="G4081" s="259"/>
      <c r="H4081" s="259"/>
      <c r="I4081" s="259"/>
      <c r="J4081" s="259"/>
    </row>
    <row r="4082" spans="1:10">
      <c r="A4082" s="259"/>
      <c r="B4082" s="259"/>
      <c r="C4082" s="259"/>
      <c r="D4082" s="259"/>
      <c r="E4082" s="259"/>
      <c r="F4082" s="270"/>
      <c r="G4082" s="259"/>
      <c r="H4082" s="259"/>
      <c r="I4082" s="259"/>
      <c r="J4082" s="259"/>
    </row>
    <row r="4083" spans="1:10">
      <c r="A4083" s="259"/>
      <c r="B4083" s="259"/>
      <c r="C4083" s="259"/>
      <c r="D4083" s="259"/>
      <c r="E4083" s="259"/>
      <c r="F4083" s="270"/>
      <c r="G4083" s="259"/>
      <c r="H4083" s="259"/>
      <c r="I4083" s="259"/>
      <c r="J4083" s="259"/>
    </row>
    <row r="4084" spans="1:10">
      <c r="A4084" s="259"/>
      <c r="B4084" s="259"/>
      <c r="C4084" s="259"/>
      <c r="D4084" s="259"/>
      <c r="E4084" s="259"/>
      <c r="F4084" s="270"/>
      <c r="G4084" s="259"/>
      <c r="H4084" s="259"/>
      <c r="I4084" s="259"/>
      <c r="J4084" s="259"/>
    </row>
    <row r="4085" spans="1:10">
      <c r="A4085" s="259"/>
      <c r="B4085" s="259"/>
      <c r="C4085" s="259"/>
      <c r="D4085" s="259"/>
      <c r="E4085" s="259"/>
      <c r="F4085" s="270"/>
      <c r="G4085" s="259"/>
      <c r="H4085" s="259"/>
      <c r="I4085" s="259"/>
      <c r="J4085" s="259"/>
    </row>
    <row r="4086" spans="1:10">
      <c r="A4086" s="259"/>
      <c r="B4086" s="259"/>
      <c r="C4086" s="259"/>
      <c r="D4086" s="259"/>
      <c r="E4086" s="259"/>
      <c r="F4086" s="270"/>
      <c r="G4086" s="259"/>
      <c r="H4086" s="259"/>
      <c r="I4086" s="259"/>
      <c r="J4086" s="259"/>
    </row>
    <row r="4087" spans="1:10">
      <c r="A4087" s="259"/>
      <c r="B4087" s="259"/>
      <c r="C4087" s="259"/>
      <c r="D4087" s="259"/>
      <c r="E4087" s="259"/>
      <c r="F4087" s="270"/>
      <c r="G4087" s="259"/>
      <c r="H4087" s="259"/>
      <c r="I4087" s="259"/>
      <c r="J4087" s="259"/>
    </row>
    <row r="4088" spans="1:10">
      <c r="A4088" s="259"/>
      <c r="B4088" s="259"/>
      <c r="C4088" s="259"/>
      <c r="D4088" s="259"/>
      <c r="E4088" s="259"/>
      <c r="F4088" s="270"/>
      <c r="G4088" s="259"/>
      <c r="H4088" s="259"/>
      <c r="I4088" s="259"/>
      <c r="J4088" s="259"/>
    </row>
    <row r="4089" spans="1:10">
      <c r="A4089" s="259"/>
      <c r="B4089" s="259"/>
      <c r="C4089" s="259"/>
      <c r="D4089" s="259"/>
      <c r="E4089" s="259"/>
      <c r="F4089" s="270"/>
      <c r="G4089" s="259"/>
      <c r="H4089" s="259"/>
      <c r="I4089" s="259"/>
      <c r="J4089" s="259"/>
    </row>
    <row r="4090" spans="1:10">
      <c r="A4090" s="259"/>
      <c r="B4090" s="259"/>
      <c r="C4090" s="259"/>
      <c r="D4090" s="259"/>
      <c r="E4090" s="259"/>
      <c r="F4090" s="270"/>
      <c r="G4090" s="259"/>
      <c r="H4090" s="259"/>
      <c r="I4090" s="259"/>
      <c r="J4090" s="259"/>
    </row>
    <row r="4091" spans="1:10">
      <c r="A4091" s="259"/>
      <c r="B4091" s="259"/>
      <c r="C4091" s="259"/>
      <c r="D4091" s="259"/>
      <c r="E4091" s="259"/>
      <c r="F4091" s="270"/>
      <c r="G4091" s="259"/>
      <c r="H4091" s="259"/>
      <c r="I4091" s="259"/>
      <c r="J4091" s="259"/>
    </row>
    <row r="4092" spans="1:10">
      <c r="A4092" s="259"/>
      <c r="B4092" s="259"/>
      <c r="C4092" s="259"/>
      <c r="D4092" s="259"/>
      <c r="E4092" s="259"/>
      <c r="F4092" s="270"/>
      <c r="G4092" s="259"/>
      <c r="H4092" s="259"/>
      <c r="I4092" s="259"/>
      <c r="J4092" s="259"/>
    </row>
    <row r="4093" spans="1:10">
      <c r="A4093" s="259"/>
      <c r="B4093" s="259"/>
      <c r="C4093" s="259"/>
      <c r="D4093" s="259"/>
      <c r="E4093" s="259"/>
      <c r="F4093" s="270"/>
      <c r="G4093" s="259"/>
      <c r="H4093" s="259"/>
      <c r="I4093" s="259"/>
      <c r="J4093" s="259"/>
    </row>
    <row r="4094" spans="1:10">
      <c r="A4094" s="259"/>
      <c r="B4094" s="259"/>
      <c r="C4094" s="259"/>
      <c r="D4094" s="259"/>
      <c r="E4094" s="259"/>
      <c r="F4094" s="270"/>
      <c r="G4094" s="259"/>
      <c r="H4094" s="259"/>
      <c r="I4094" s="259"/>
      <c r="J4094" s="259"/>
    </row>
    <row r="4095" spans="1:10">
      <c r="A4095" s="259"/>
      <c r="B4095" s="259"/>
      <c r="C4095" s="259"/>
      <c r="D4095" s="259"/>
      <c r="E4095" s="259"/>
      <c r="F4095" s="270"/>
      <c r="G4095" s="259"/>
      <c r="H4095" s="259"/>
      <c r="I4095" s="259"/>
      <c r="J4095" s="259"/>
    </row>
    <row r="4096" spans="1:10">
      <c r="A4096" s="259"/>
      <c r="B4096" s="259"/>
      <c r="C4096" s="259"/>
      <c r="D4096" s="259"/>
      <c r="E4096" s="259"/>
      <c r="F4096" s="270"/>
      <c r="G4096" s="259"/>
      <c r="H4096" s="259"/>
      <c r="I4096" s="259"/>
      <c r="J4096" s="259"/>
    </row>
    <row r="4097" spans="1:10">
      <c r="A4097" s="259"/>
      <c r="B4097" s="259"/>
      <c r="C4097" s="259"/>
      <c r="D4097" s="259"/>
      <c r="E4097" s="259"/>
      <c r="F4097" s="270"/>
      <c r="G4097" s="259"/>
      <c r="H4097" s="259"/>
      <c r="I4097" s="259"/>
      <c r="J4097" s="259"/>
    </row>
    <row r="4098" spans="1:10">
      <c r="A4098" s="259"/>
      <c r="B4098" s="259"/>
      <c r="C4098" s="259"/>
      <c r="D4098" s="259"/>
      <c r="E4098" s="259"/>
      <c r="F4098" s="270"/>
      <c r="G4098" s="259"/>
      <c r="H4098" s="259"/>
      <c r="I4098" s="259"/>
      <c r="J4098" s="259"/>
    </row>
    <row r="4099" spans="1:10">
      <c r="A4099" s="259"/>
      <c r="B4099" s="259"/>
      <c r="C4099" s="259"/>
      <c r="D4099" s="259"/>
      <c r="E4099" s="259"/>
      <c r="F4099" s="270"/>
      <c r="G4099" s="259"/>
      <c r="H4099" s="259"/>
      <c r="I4099" s="259"/>
      <c r="J4099" s="259"/>
    </row>
    <row r="4100" spans="1:10">
      <c r="A4100" s="259"/>
      <c r="B4100" s="259"/>
      <c r="C4100" s="259"/>
      <c r="D4100" s="259"/>
      <c r="E4100" s="259"/>
      <c r="F4100" s="270"/>
      <c r="G4100" s="259"/>
      <c r="H4100" s="259"/>
      <c r="I4100" s="259"/>
      <c r="J4100" s="259"/>
    </row>
    <row r="4101" spans="1:10">
      <c r="A4101" s="259"/>
      <c r="B4101" s="259"/>
      <c r="C4101" s="259"/>
      <c r="D4101" s="259"/>
      <c r="E4101" s="259"/>
      <c r="F4101" s="270"/>
      <c r="G4101" s="259"/>
      <c r="H4101" s="259"/>
      <c r="I4101" s="259"/>
      <c r="J4101" s="259"/>
    </row>
    <row r="4102" spans="1:10">
      <c r="A4102" s="259"/>
      <c r="B4102" s="259"/>
      <c r="C4102" s="259"/>
      <c r="D4102" s="259"/>
      <c r="E4102" s="259"/>
      <c r="F4102" s="270"/>
      <c r="G4102" s="259"/>
      <c r="H4102" s="259"/>
      <c r="I4102" s="259"/>
      <c r="J4102" s="259"/>
    </row>
    <row r="4103" spans="1:10">
      <c r="A4103" s="259"/>
      <c r="B4103" s="259"/>
      <c r="C4103" s="259"/>
      <c r="D4103" s="259"/>
      <c r="E4103" s="259"/>
      <c r="F4103" s="270"/>
      <c r="G4103" s="259"/>
      <c r="H4103" s="259"/>
      <c r="I4103" s="259"/>
      <c r="J4103" s="259"/>
    </row>
    <row r="4104" spans="1:10">
      <c r="A4104" s="259"/>
      <c r="B4104" s="259"/>
      <c r="C4104" s="259"/>
      <c r="D4104" s="259"/>
      <c r="E4104" s="259"/>
      <c r="F4104" s="270"/>
      <c r="G4104" s="259"/>
      <c r="H4104" s="259"/>
      <c r="I4104" s="259"/>
      <c r="J4104" s="259"/>
    </row>
    <row r="4105" spans="1:10">
      <c r="A4105" s="259"/>
      <c r="B4105" s="259"/>
      <c r="C4105" s="259"/>
      <c r="D4105" s="259"/>
      <c r="E4105" s="259"/>
      <c r="F4105" s="270"/>
      <c r="G4105" s="259"/>
      <c r="H4105" s="259"/>
      <c r="I4105" s="259"/>
      <c r="J4105" s="259"/>
    </row>
    <row r="4106" spans="1:10">
      <c r="A4106" s="259"/>
      <c r="B4106" s="259"/>
      <c r="C4106" s="259"/>
      <c r="D4106" s="259"/>
      <c r="E4106" s="259"/>
      <c r="F4106" s="270"/>
      <c r="G4106" s="259"/>
      <c r="H4106" s="259"/>
      <c r="I4106" s="259"/>
      <c r="J4106" s="259"/>
    </row>
    <row r="4107" spans="1:10">
      <c r="A4107" s="259"/>
      <c r="B4107" s="259"/>
      <c r="C4107" s="259"/>
      <c r="D4107" s="259"/>
      <c r="E4107" s="259"/>
      <c r="F4107" s="270"/>
      <c r="G4107" s="259"/>
      <c r="H4107" s="259"/>
      <c r="I4107" s="259"/>
      <c r="J4107" s="259"/>
    </row>
    <row r="4108" spans="1:10">
      <c r="A4108" s="259"/>
      <c r="B4108" s="259"/>
      <c r="C4108" s="259"/>
      <c r="D4108" s="259"/>
      <c r="E4108" s="259"/>
      <c r="F4108" s="270"/>
      <c r="G4108" s="259"/>
      <c r="H4108" s="259"/>
      <c r="I4108" s="259"/>
      <c r="J4108" s="259"/>
    </row>
    <row r="4109" spans="1:10">
      <c r="A4109" s="259"/>
      <c r="B4109" s="259"/>
      <c r="C4109" s="259"/>
      <c r="D4109" s="259"/>
      <c r="E4109" s="259"/>
      <c r="F4109" s="270"/>
      <c r="G4109" s="259"/>
      <c r="H4109" s="259"/>
      <c r="I4109" s="259"/>
      <c r="J4109" s="259"/>
    </row>
    <row r="4110" spans="1:10">
      <c r="A4110" s="259"/>
      <c r="B4110" s="259"/>
      <c r="C4110" s="259"/>
      <c r="D4110" s="259"/>
      <c r="E4110" s="259"/>
      <c r="F4110" s="270"/>
      <c r="G4110" s="259"/>
      <c r="H4110" s="259"/>
      <c r="I4110" s="259"/>
      <c r="J4110" s="259"/>
    </row>
    <row r="4111" spans="1:10">
      <c r="A4111" s="259"/>
      <c r="B4111" s="259"/>
      <c r="C4111" s="259"/>
      <c r="D4111" s="259"/>
      <c r="E4111" s="259"/>
      <c r="F4111" s="270"/>
      <c r="G4111" s="259"/>
      <c r="H4111" s="259"/>
      <c r="I4111" s="259"/>
      <c r="J4111" s="259"/>
    </row>
    <row r="4112" spans="1:10">
      <c r="A4112" s="259"/>
      <c r="B4112" s="259"/>
      <c r="C4112" s="259"/>
      <c r="D4112" s="259"/>
      <c r="E4112" s="259"/>
      <c r="F4112" s="270"/>
      <c r="G4112" s="259"/>
      <c r="H4112" s="259"/>
      <c r="I4112" s="259"/>
      <c r="J4112" s="259"/>
    </row>
    <row r="4113" spans="1:10">
      <c r="A4113" s="259"/>
      <c r="B4113" s="259"/>
      <c r="C4113" s="259"/>
      <c r="D4113" s="259"/>
      <c r="E4113" s="259"/>
      <c r="F4113" s="270"/>
      <c r="G4113" s="259"/>
      <c r="H4113" s="259"/>
      <c r="I4113" s="259"/>
      <c r="J4113" s="259"/>
    </row>
    <row r="4114" spans="1:10">
      <c r="A4114" s="259"/>
      <c r="B4114" s="259"/>
      <c r="C4114" s="259"/>
      <c r="D4114" s="259"/>
      <c r="E4114" s="259"/>
      <c r="F4114" s="270"/>
      <c r="G4114" s="259"/>
      <c r="H4114" s="259"/>
      <c r="I4114" s="259"/>
      <c r="J4114" s="259"/>
    </row>
    <row r="4115" spans="1:10">
      <c r="A4115" s="259"/>
      <c r="B4115" s="259"/>
      <c r="C4115" s="259"/>
      <c r="D4115" s="259"/>
      <c r="E4115" s="259"/>
      <c r="F4115" s="270"/>
      <c r="G4115" s="259"/>
      <c r="H4115" s="259"/>
      <c r="I4115" s="259"/>
      <c r="J4115" s="259"/>
    </row>
    <row r="4116" spans="1:10">
      <c r="A4116" s="259"/>
      <c r="B4116" s="259"/>
      <c r="C4116" s="259"/>
      <c r="D4116" s="259"/>
      <c r="E4116" s="259"/>
      <c r="F4116" s="270"/>
      <c r="G4116" s="259"/>
      <c r="H4116" s="259"/>
      <c r="I4116" s="259"/>
      <c r="J4116" s="259"/>
    </row>
    <row r="4117" spans="1:10">
      <c r="A4117" s="259"/>
      <c r="B4117" s="259"/>
      <c r="C4117" s="259"/>
      <c r="D4117" s="259"/>
      <c r="E4117" s="259"/>
      <c r="F4117" s="270"/>
      <c r="G4117" s="259"/>
      <c r="H4117" s="259"/>
      <c r="I4117" s="259"/>
      <c r="J4117" s="259"/>
    </row>
    <row r="4118" spans="1:10">
      <c r="A4118" s="259"/>
      <c r="B4118" s="259"/>
      <c r="C4118" s="259"/>
      <c r="D4118" s="259"/>
      <c r="E4118" s="259"/>
      <c r="F4118" s="270"/>
      <c r="G4118" s="259"/>
      <c r="H4118" s="259"/>
      <c r="I4118" s="259"/>
      <c r="J4118" s="259"/>
    </row>
    <row r="4119" spans="1:10">
      <c r="A4119" s="259"/>
      <c r="B4119" s="259"/>
      <c r="C4119" s="259"/>
      <c r="D4119" s="259"/>
      <c r="E4119" s="259"/>
      <c r="F4119" s="270"/>
      <c r="G4119" s="259"/>
      <c r="H4119" s="259"/>
      <c r="I4119" s="259"/>
      <c r="J4119" s="259"/>
    </row>
    <row r="4120" spans="1:10">
      <c r="A4120" s="259"/>
      <c r="B4120" s="259"/>
      <c r="C4120" s="259"/>
      <c r="D4120" s="259"/>
      <c r="E4120" s="259"/>
      <c r="F4120" s="270"/>
      <c r="G4120" s="259"/>
      <c r="H4120" s="259"/>
      <c r="I4120" s="259"/>
      <c r="J4120" s="259"/>
    </row>
    <row r="4121" spans="1:10">
      <c r="A4121" s="259"/>
      <c r="B4121" s="259"/>
      <c r="C4121" s="259"/>
      <c r="D4121" s="259"/>
      <c r="E4121" s="259"/>
      <c r="F4121" s="270"/>
      <c r="G4121" s="259"/>
      <c r="H4121" s="259"/>
      <c r="I4121" s="259"/>
      <c r="J4121" s="259"/>
    </row>
    <row r="4122" spans="1:10">
      <c r="A4122" s="259"/>
      <c r="B4122" s="259"/>
      <c r="C4122" s="259"/>
      <c r="D4122" s="259"/>
      <c r="E4122" s="259"/>
      <c r="F4122" s="270"/>
      <c r="G4122" s="259"/>
      <c r="H4122" s="259"/>
      <c r="I4122" s="259"/>
      <c r="J4122" s="259"/>
    </row>
    <row r="4123" spans="1:10">
      <c r="A4123" s="259"/>
      <c r="B4123" s="259"/>
      <c r="C4123" s="259"/>
      <c r="D4123" s="259"/>
      <c r="E4123" s="259"/>
      <c r="F4123" s="270"/>
      <c r="G4123" s="259"/>
      <c r="H4123" s="259"/>
      <c r="I4123" s="259"/>
      <c r="J4123" s="259"/>
    </row>
    <row r="4124" spans="1:10">
      <c r="A4124" s="259"/>
      <c r="B4124" s="259"/>
      <c r="C4124" s="259"/>
      <c r="D4124" s="259"/>
      <c r="E4124" s="259"/>
      <c r="F4124" s="270"/>
      <c r="G4124" s="259"/>
      <c r="H4124" s="259"/>
      <c r="I4124" s="259"/>
      <c r="J4124" s="259"/>
    </row>
    <row r="4125" spans="1:10">
      <c r="A4125" s="259"/>
      <c r="B4125" s="259"/>
      <c r="C4125" s="259"/>
      <c r="D4125" s="259"/>
      <c r="E4125" s="259"/>
      <c r="F4125" s="270"/>
      <c r="G4125" s="259"/>
      <c r="H4125" s="259"/>
      <c r="I4125" s="259"/>
      <c r="J4125" s="259"/>
    </row>
    <row r="4126" spans="1:10">
      <c r="A4126" s="259"/>
      <c r="B4126" s="259"/>
      <c r="C4126" s="259"/>
      <c r="D4126" s="259"/>
      <c r="E4126" s="259"/>
      <c r="F4126" s="270"/>
      <c r="G4126" s="259"/>
      <c r="H4126" s="259"/>
      <c r="I4126" s="259"/>
      <c r="J4126" s="259"/>
    </row>
    <row r="4127" spans="1:10">
      <c r="A4127" s="259"/>
      <c r="B4127" s="259"/>
      <c r="C4127" s="259"/>
      <c r="D4127" s="259"/>
      <c r="E4127" s="259"/>
      <c r="F4127" s="270"/>
      <c r="G4127" s="259"/>
      <c r="H4127" s="259"/>
      <c r="I4127" s="259"/>
      <c r="J4127" s="259"/>
    </row>
    <row r="4128" spans="1:10">
      <c r="A4128" s="259"/>
      <c r="B4128" s="259"/>
      <c r="C4128" s="259"/>
      <c r="D4128" s="259"/>
      <c r="E4128" s="259"/>
      <c r="F4128" s="270"/>
      <c r="G4128" s="259"/>
      <c r="H4128" s="259"/>
      <c r="I4128" s="259"/>
      <c r="J4128" s="259"/>
    </row>
    <row r="4129" spans="1:10">
      <c r="A4129" s="259"/>
      <c r="B4129" s="259"/>
      <c r="C4129" s="259"/>
      <c r="D4129" s="259"/>
      <c r="E4129" s="259"/>
      <c r="F4129" s="270"/>
      <c r="G4129" s="259"/>
      <c r="H4129" s="259"/>
      <c r="I4129" s="259"/>
      <c r="J4129" s="259"/>
    </row>
    <row r="4130" spans="1:10">
      <c r="A4130" s="259"/>
      <c r="B4130" s="259"/>
      <c r="C4130" s="259"/>
      <c r="D4130" s="259"/>
      <c r="E4130" s="259"/>
      <c r="F4130" s="270"/>
      <c r="G4130" s="259"/>
      <c r="H4130" s="259"/>
      <c r="I4130" s="259"/>
      <c r="J4130" s="259"/>
    </row>
    <row r="4131" spans="1:10">
      <c r="A4131" s="259"/>
      <c r="B4131" s="259"/>
      <c r="C4131" s="259"/>
      <c r="D4131" s="259"/>
      <c r="E4131" s="259"/>
      <c r="F4131" s="270"/>
      <c r="G4131" s="259"/>
      <c r="H4131" s="259"/>
      <c r="I4131" s="259"/>
      <c r="J4131" s="259"/>
    </row>
    <row r="4132" spans="1:10">
      <c r="A4132" s="259"/>
      <c r="B4132" s="259"/>
      <c r="C4132" s="259"/>
      <c r="D4132" s="259"/>
      <c r="E4132" s="259"/>
      <c r="F4132" s="270"/>
      <c r="G4132" s="259"/>
      <c r="H4132" s="259"/>
      <c r="I4132" s="259"/>
      <c r="J4132" s="259"/>
    </row>
    <row r="4133" spans="1:10">
      <c r="A4133" s="259"/>
      <c r="B4133" s="259"/>
      <c r="C4133" s="259"/>
      <c r="D4133" s="259"/>
      <c r="E4133" s="259"/>
      <c r="F4133" s="270"/>
      <c r="G4133" s="259"/>
      <c r="H4133" s="259"/>
      <c r="I4133" s="259"/>
      <c r="J4133" s="259"/>
    </row>
    <row r="4134" spans="1:10">
      <c r="A4134" s="259"/>
      <c r="B4134" s="259"/>
      <c r="C4134" s="259"/>
      <c r="D4134" s="259"/>
      <c r="E4134" s="259"/>
      <c r="F4134" s="270"/>
      <c r="G4134" s="259"/>
      <c r="H4134" s="259"/>
      <c r="I4134" s="259"/>
      <c r="J4134" s="259"/>
    </row>
    <row r="4135" spans="1:10">
      <c r="A4135" s="259"/>
      <c r="B4135" s="259"/>
      <c r="C4135" s="259"/>
      <c r="D4135" s="259"/>
      <c r="E4135" s="259"/>
      <c r="F4135" s="270"/>
      <c r="G4135" s="259"/>
      <c r="H4135" s="259"/>
      <c r="I4135" s="259"/>
      <c r="J4135" s="259"/>
    </row>
    <row r="4136" spans="1:10">
      <c r="A4136" s="259"/>
      <c r="B4136" s="259"/>
      <c r="C4136" s="259"/>
      <c r="D4136" s="259"/>
      <c r="E4136" s="259"/>
      <c r="F4136" s="270"/>
      <c r="G4136" s="259"/>
      <c r="H4136" s="259"/>
      <c r="I4136" s="259"/>
      <c r="J4136" s="259"/>
    </row>
    <row r="4137" spans="1:10">
      <c r="A4137" s="259"/>
      <c r="B4137" s="259"/>
      <c r="C4137" s="259"/>
      <c r="D4137" s="259"/>
      <c r="E4137" s="259"/>
      <c r="F4137" s="270"/>
      <c r="G4137" s="259"/>
      <c r="H4137" s="259"/>
      <c r="I4137" s="259"/>
      <c r="J4137" s="259"/>
    </row>
    <row r="4138" spans="1:10">
      <c r="A4138" s="259"/>
      <c r="B4138" s="259"/>
      <c r="C4138" s="259"/>
      <c r="D4138" s="259"/>
      <c r="E4138" s="259"/>
      <c r="F4138" s="270"/>
      <c r="G4138" s="259"/>
      <c r="H4138" s="259"/>
      <c r="I4138" s="259"/>
      <c r="J4138" s="259"/>
    </row>
    <row r="4139" spans="1:10">
      <c r="A4139" s="259"/>
      <c r="B4139" s="259"/>
      <c r="C4139" s="259"/>
      <c r="D4139" s="259"/>
      <c r="E4139" s="259"/>
      <c r="F4139" s="270"/>
      <c r="G4139" s="259"/>
      <c r="H4139" s="259"/>
      <c r="I4139" s="259"/>
      <c r="J4139" s="259"/>
    </row>
    <row r="4140" spans="1:10">
      <c r="A4140" s="259"/>
      <c r="B4140" s="259"/>
      <c r="C4140" s="259"/>
      <c r="D4140" s="259"/>
      <c r="E4140" s="259"/>
      <c r="F4140" s="270"/>
      <c r="G4140" s="259"/>
      <c r="H4140" s="259"/>
      <c r="I4140" s="259"/>
      <c r="J4140" s="259"/>
    </row>
    <row r="4141" spans="1:10">
      <c r="A4141" s="259"/>
      <c r="B4141" s="259"/>
      <c r="C4141" s="259"/>
      <c r="D4141" s="259"/>
      <c r="E4141" s="259"/>
      <c r="F4141" s="270"/>
      <c r="G4141" s="259"/>
      <c r="H4141" s="259"/>
      <c r="I4141" s="259"/>
      <c r="J4141" s="259"/>
    </row>
    <row r="4142" spans="1:10">
      <c r="A4142" s="259"/>
      <c r="B4142" s="259"/>
      <c r="C4142" s="259"/>
      <c r="D4142" s="259"/>
      <c r="E4142" s="259"/>
      <c r="F4142" s="270"/>
      <c r="G4142" s="259"/>
      <c r="H4142" s="259"/>
      <c r="I4142" s="259"/>
      <c r="J4142" s="259"/>
    </row>
    <row r="4143" spans="1:10">
      <c r="A4143" s="259"/>
      <c r="B4143" s="259"/>
      <c r="C4143" s="259"/>
      <c r="D4143" s="259"/>
      <c r="E4143" s="259"/>
      <c r="F4143" s="270"/>
      <c r="G4143" s="259"/>
      <c r="H4143" s="259"/>
      <c r="I4143" s="259"/>
      <c r="J4143" s="259"/>
    </row>
    <row r="4144" spans="1:10">
      <c r="A4144" s="259"/>
      <c r="B4144" s="259"/>
      <c r="C4144" s="259"/>
      <c r="D4144" s="259"/>
      <c r="E4144" s="259"/>
      <c r="F4144" s="270"/>
      <c r="G4144" s="259"/>
      <c r="H4144" s="259"/>
      <c r="I4144" s="259"/>
      <c r="J4144" s="259"/>
    </row>
    <row r="4145" spans="1:10">
      <c r="A4145" s="259"/>
      <c r="B4145" s="259"/>
      <c r="C4145" s="259"/>
      <c r="D4145" s="259"/>
      <c r="E4145" s="259"/>
      <c r="F4145" s="270"/>
      <c r="G4145" s="259"/>
      <c r="H4145" s="259"/>
      <c r="I4145" s="259"/>
      <c r="J4145" s="259"/>
    </row>
    <row r="4146" spans="1:10">
      <c r="A4146" s="259"/>
      <c r="B4146" s="259"/>
      <c r="C4146" s="259"/>
      <c r="D4146" s="259"/>
      <c r="E4146" s="259"/>
      <c r="F4146" s="270"/>
      <c r="G4146" s="259"/>
      <c r="H4146" s="259"/>
      <c r="I4146" s="259"/>
      <c r="J4146" s="259"/>
    </row>
    <row r="4147" spans="1:10">
      <c r="A4147" s="259"/>
      <c r="B4147" s="259"/>
      <c r="C4147" s="259"/>
      <c r="D4147" s="259"/>
      <c r="E4147" s="259"/>
      <c r="F4147" s="270"/>
      <c r="G4147" s="259"/>
      <c r="H4147" s="259"/>
      <c r="I4147" s="259"/>
      <c r="J4147" s="259"/>
    </row>
    <row r="4148" spans="1:10">
      <c r="A4148" s="259"/>
      <c r="B4148" s="259"/>
      <c r="C4148" s="259"/>
      <c r="D4148" s="259"/>
      <c r="E4148" s="259"/>
      <c r="F4148" s="270"/>
      <c r="G4148" s="259"/>
      <c r="H4148" s="259"/>
      <c r="I4148" s="259"/>
      <c r="J4148" s="259"/>
    </row>
    <row r="4149" spans="1:10">
      <c r="A4149" s="259"/>
      <c r="B4149" s="259"/>
      <c r="C4149" s="259"/>
      <c r="D4149" s="259"/>
      <c r="E4149" s="259"/>
      <c r="F4149" s="270"/>
      <c r="G4149" s="259"/>
      <c r="H4149" s="259"/>
      <c r="I4149" s="259"/>
      <c r="J4149" s="259"/>
    </row>
    <row r="4150" spans="1:10">
      <c r="A4150" s="259"/>
      <c r="B4150" s="259"/>
      <c r="C4150" s="259"/>
      <c r="D4150" s="259"/>
      <c r="E4150" s="259"/>
      <c r="F4150" s="270"/>
      <c r="G4150" s="259"/>
      <c r="H4150" s="259"/>
      <c r="I4150" s="259"/>
      <c r="J4150" s="259"/>
    </row>
    <row r="4151" spans="1:10">
      <c r="A4151" s="259"/>
      <c r="B4151" s="259"/>
      <c r="C4151" s="259"/>
      <c r="D4151" s="259"/>
      <c r="E4151" s="259"/>
      <c r="F4151" s="270"/>
      <c r="G4151" s="259"/>
      <c r="H4151" s="259"/>
      <c r="I4151" s="259"/>
      <c r="J4151" s="259"/>
    </row>
    <row r="4152" spans="1:10">
      <c r="A4152" s="259"/>
      <c r="B4152" s="259"/>
      <c r="C4152" s="259"/>
      <c r="D4152" s="259"/>
      <c r="E4152" s="259"/>
      <c r="F4152" s="270"/>
      <c r="G4152" s="259"/>
      <c r="H4152" s="259"/>
      <c r="I4152" s="259"/>
      <c r="J4152" s="259"/>
    </row>
    <row r="4153" spans="1:10">
      <c r="A4153" s="259"/>
      <c r="B4153" s="259"/>
      <c r="C4153" s="259"/>
      <c r="D4153" s="259"/>
      <c r="E4153" s="259"/>
      <c r="F4153" s="270"/>
      <c r="G4153" s="259"/>
      <c r="H4153" s="259"/>
      <c r="I4153" s="259"/>
      <c r="J4153" s="259"/>
    </row>
    <row r="4154" spans="1:10">
      <c r="A4154" s="259"/>
      <c r="B4154" s="259"/>
      <c r="C4154" s="259"/>
      <c r="D4154" s="259"/>
      <c r="E4154" s="259"/>
      <c r="F4154" s="270"/>
      <c r="G4154" s="259"/>
      <c r="H4154" s="259"/>
      <c r="I4154" s="259"/>
      <c r="J4154" s="259"/>
    </row>
    <row r="4155" spans="1:10">
      <c r="A4155" s="259"/>
      <c r="B4155" s="259"/>
      <c r="C4155" s="259"/>
      <c r="D4155" s="259"/>
      <c r="E4155" s="259"/>
      <c r="F4155" s="270"/>
      <c r="G4155" s="259"/>
      <c r="H4155" s="259"/>
      <c r="I4155" s="259"/>
      <c r="J4155" s="259"/>
    </row>
    <row r="4156" spans="1:10">
      <c r="A4156" s="259"/>
      <c r="B4156" s="259"/>
      <c r="C4156" s="259"/>
      <c r="D4156" s="259"/>
      <c r="E4156" s="259"/>
      <c r="F4156" s="270"/>
      <c r="G4156" s="259"/>
      <c r="H4156" s="259"/>
      <c r="I4156" s="259"/>
      <c r="J4156" s="259"/>
    </row>
    <row r="4157" spans="1:10">
      <c r="A4157" s="259"/>
      <c r="B4157" s="259"/>
      <c r="C4157" s="259"/>
      <c r="D4157" s="259"/>
      <c r="E4157" s="259"/>
      <c r="F4157" s="270"/>
      <c r="G4157" s="259"/>
      <c r="H4157" s="259"/>
      <c r="I4157" s="259"/>
      <c r="J4157" s="259"/>
    </row>
    <row r="4158" spans="1:10">
      <c r="A4158" s="259"/>
      <c r="B4158" s="259"/>
      <c r="C4158" s="259"/>
      <c r="D4158" s="259"/>
      <c r="E4158" s="259"/>
      <c r="F4158" s="270"/>
      <c r="G4158" s="259"/>
      <c r="H4158" s="259"/>
      <c r="I4158" s="259"/>
      <c r="J4158" s="259"/>
    </row>
    <row r="4159" spans="1:10">
      <c r="A4159" s="259"/>
      <c r="B4159" s="259"/>
      <c r="C4159" s="259"/>
      <c r="D4159" s="259"/>
      <c r="E4159" s="259"/>
      <c r="F4159" s="270"/>
      <c r="G4159" s="259"/>
      <c r="H4159" s="259"/>
      <c r="I4159" s="259"/>
      <c r="J4159" s="259"/>
    </row>
    <row r="4160" spans="1:10">
      <c r="A4160" s="259"/>
      <c r="B4160" s="259"/>
      <c r="C4160" s="259"/>
      <c r="D4160" s="259"/>
      <c r="E4160" s="259"/>
      <c r="F4160" s="270"/>
      <c r="G4160" s="259"/>
      <c r="H4160" s="259"/>
      <c r="I4160" s="259"/>
      <c r="J4160" s="259"/>
    </row>
    <row r="4161" spans="1:10">
      <c r="A4161" s="259"/>
      <c r="B4161" s="259"/>
      <c r="C4161" s="259"/>
      <c r="D4161" s="259"/>
      <c r="E4161" s="259"/>
      <c r="F4161" s="270"/>
      <c r="G4161" s="259"/>
      <c r="H4161" s="259"/>
      <c r="I4161" s="259"/>
      <c r="J4161" s="259"/>
    </row>
    <row r="4162" spans="1:10">
      <c r="A4162" s="259"/>
      <c r="B4162" s="259"/>
      <c r="C4162" s="259"/>
      <c r="D4162" s="259"/>
      <c r="E4162" s="259"/>
      <c r="F4162" s="270"/>
      <c r="G4162" s="259"/>
      <c r="H4162" s="259"/>
      <c r="I4162" s="259"/>
      <c r="J4162" s="259"/>
    </row>
    <row r="4163" spans="1:10">
      <c r="A4163" s="259"/>
      <c r="B4163" s="259"/>
      <c r="C4163" s="259"/>
      <c r="D4163" s="259"/>
      <c r="E4163" s="259"/>
      <c r="F4163" s="270"/>
      <c r="G4163" s="259"/>
      <c r="H4163" s="259"/>
      <c r="I4163" s="259"/>
      <c r="J4163" s="259"/>
    </row>
    <row r="4164" spans="1:10">
      <c r="A4164" s="259"/>
      <c r="B4164" s="259"/>
      <c r="C4164" s="259"/>
      <c r="D4164" s="259"/>
      <c r="E4164" s="259"/>
      <c r="F4164" s="270"/>
      <c r="G4164" s="259"/>
      <c r="H4164" s="259"/>
      <c r="I4164" s="259"/>
      <c r="J4164" s="259"/>
    </row>
    <row r="4165" spans="1:10">
      <c r="A4165" s="259"/>
      <c r="B4165" s="259"/>
      <c r="C4165" s="259"/>
      <c r="D4165" s="259"/>
      <c r="E4165" s="259"/>
      <c r="F4165" s="270"/>
      <c r="G4165" s="259"/>
      <c r="H4165" s="259"/>
      <c r="I4165" s="259"/>
      <c r="J4165" s="259"/>
    </row>
    <row r="4166" spans="1:10">
      <c r="A4166" s="259"/>
      <c r="B4166" s="259"/>
      <c r="C4166" s="259"/>
      <c r="D4166" s="259"/>
      <c r="E4166" s="259"/>
      <c r="F4166" s="270"/>
      <c r="G4166" s="259"/>
      <c r="H4166" s="259"/>
      <c r="I4166" s="259"/>
      <c r="J4166" s="259"/>
    </row>
    <row r="4167" spans="1:10">
      <c r="A4167" s="259"/>
      <c r="B4167" s="259"/>
      <c r="C4167" s="259"/>
      <c r="D4167" s="259"/>
      <c r="E4167" s="259"/>
      <c r="F4167" s="270"/>
      <c r="G4167" s="259"/>
      <c r="H4167" s="259"/>
      <c r="I4167" s="259"/>
      <c r="J4167" s="259"/>
    </row>
    <row r="4168" spans="1:10">
      <c r="A4168" s="259"/>
      <c r="B4168" s="259"/>
      <c r="C4168" s="259"/>
      <c r="D4168" s="259"/>
      <c r="E4168" s="259"/>
      <c r="F4168" s="270"/>
      <c r="G4168" s="259"/>
      <c r="H4168" s="259"/>
      <c r="I4168" s="259"/>
      <c r="J4168" s="259"/>
    </row>
    <row r="4169" spans="1:10">
      <c r="A4169" s="259"/>
      <c r="B4169" s="259"/>
      <c r="C4169" s="259"/>
      <c r="D4169" s="259"/>
      <c r="E4169" s="259"/>
      <c r="F4169" s="270"/>
      <c r="G4169" s="259"/>
      <c r="H4169" s="259"/>
      <c r="I4169" s="259"/>
      <c r="J4169" s="259"/>
    </row>
    <row r="4170" spans="1:10">
      <c r="A4170" s="259"/>
      <c r="B4170" s="259"/>
      <c r="C4170" s="259"/>
      <c r="D4170" s="259"/>
      <c r="E4170" s="259"/>
      <c r="F4170" s="270"/>
      <c r="G4170" s="259"/>
      <c r="H4170" s="259"/>
      <c r="I4170" s="259"/>
      <c r="J4170" s="259"/>
    </row>
    <row r="4171" spans="1:10">
      <c r="A4171" s="259"/>
      <c r="B4171" s="259"/>
      <c r="C4171" s="259"/>
      <c r="D4171" s="259"/>
      <c r="E4171" s="259"/>
      <c r="F4171" s="270"/>
      <c r="G4171" s="259"/>
      <c r="H4171" s="259"/>
      <c r="I4171" s="259"/>
      <c r="J4171" s="259"/>
    </row>
    <row r="4172" spans="1:10">
      <c r="A4172" s="259"/>
      <c r="B4172" s="259"/>
      <c r="C4172" s="259"/>
      <c r="D4172" s="259"/>
      <c r="E4172" s="259"/>
      <c r="F4172" s="270"/>
      <c r="G4172" s="259"/>
      <c r="H4172" s="259"/>
      <c r="I4172" s="259"/>
      <c r="J4172" s="259"/>
    </row>
    <row r="4173" spans="1:10">
      <c r="A4173" s="259"/>
      <c r="B4173" s="259"/>
      <c r="C4173" s="259"/>
      <c r="D4173" s="259"/>
      <c r="E4173" s="259"/>
      <c r="F4173" s="270"/>
      <c r="G4173" s="259"/>
      <c r="H4173" s="259"/>
      <c r="I4173" s="259"/>
      <c r="J4173" s="259"/>
    </row>
    <row r="4174" spans="1:10">
      <c r="A4174" s="259"/>
      <c r="B4174" s="259"/>
      <c r="C4174" s="259"/>
      <c r="D4174" s="259"/>
      <c r="E4174" s="259"/>
      <c r="F4174" s="270"/>
      <c r="G4174" s="259"/>
      <c r="H4174" s="259"/>
      <c r="I4174" s="259"/>
      <c r="J4174" s="259"/>
    </row>
    <row r="4175" spans="1:10">
      <c r="A4175" s="259"/>
      <c r="B4175" s="259"/>
      <c r="C4175" s="259"/>
      <c r="D4175" s="259"/>
      <c r="E4175" s="259"/>
      <c r="F4175" s="270"/>
      <c r="G4175" s="259"/>
      <c r="H4175" s="259"/>
      <c r="I4175" s="259"/>
      <c r="J4175" s="259"/>
    </row>
    <row r="4176" spans="1:10">
      <c r="A4176" s="259"/>
      <c r="B4176" s="259"/>
      <c r="C4176" s="259"/>
      <c r="D4176" s="259"/>
      <c r="E4176" s="259"/>
      <c r="F4176" s="270"/>
      <c r="G4176" s="259"/>
      <c r="H4176" s="259"/>
      <c r="I4176" s="259"/>
      <c r="J4176" s="259"/>
    </row>
    <row r="4177" spans="1:10">
      <c r="A4177" s="259"/>
      <c r="B4177" s="259"/>
      <c r="C4177" s="259"/>
      <c r="D4177" s="259"/>
      <c r="E4177" s="259"/>
      <c r="F4177" s="270"/>
      <c r="G4177" s="259"/>
      <c r="H4177" s="259"/>
      <c r="I4177" s="259"/>
      <c r="J4177" s="259"/>
    </row>
    <row r="4178" spans="1:10">
      <c r="A4178" s="259"/>
      <c r="B4178" s="259"/>
      <c r="C4178" s="259"/>
      <c r="D4178" s="259"/>
      <c r="E4178" s="259"/>
      <c r="F4178" s="270"/>
      <c r="G4178" s="259"/>
      <c r="H4178" s="259"/>
      <c r="I4178" s="259"/>
      <c r="J4178" s="259"/>
    </row>
    <row r="4179" spans="1:10">
      <c r="A4179" s="259"/>
      <c r="B4179" s="259"/>
      <c r="C4179" s="259"/>
      <c r="D4179" s="259"/>
      <c r="E4179" s="259"/>
      <c r="F4179" s="270"/>
      <c r="G4179" s="259"/>
      <c r="H4179" s="259"/>
      <c r="I4179" s="259"/>
      <c r="J4179" s="259"/>
    </row>
    <row r="4180" spans="1:10">
      <c r="A4180" s="259"/>
      <c r="B4180" s="259"/>
      <c r="C4180" s="259"/>
      <c r="D4180" s="259"/>
      <c r="E4180" s="259"/>
      <c r="F4180" s="270"/>
      <c r="G4180" s="259"/>
      <c r="H4180" s="259"/>
      <c r="I4180" s="259"/>
      <c r="J4180" s="259"/>
    </row>
    <row r="4181" spans="1:10">
      <c r="A4181" s="259"/>
      <c r="B4181" s="259"/>
      <c r="C4181" s="259"/>
      <c r="D4181" s="259"/>
      <c r="E4181" s="259"/>
      <c r="F4181" s="270"/>
      <c r="G4181" s="259"/>
      <c r="H4181" s="259"/>
      <c r="I4181" s="259"/>
      <c r="J4181" s="259"/>
    </row>
    <row r="4182" spans="1:10">
      <c r="A4182" s="259"/>
      <c r="B4182" s="259"/>
      <c r="C4182" s="259"/>
      <c r="D4182" s="259"/>
      <c r="E4182" s="259"/>
      <c r="F4182" s="270"/>
      <c r="G4182" s="259"/>
      <c r="H4182" s="259"/>
      <c r="I4182" s="259"/>
      <c r="J4182" s="259"/>
    </row>
    <row r="4183" spans="1:10">
      <c r="A4183" s="259"/>
      <c r="B4183" s="259"/>
      <c r="C4183" s="259"/>
      <c r="D4183" s="259"/>
      <c r="E4183" s="259"/>
      <c r="F4183" s="270"/>
      <c r="G4183" s="259"/>
      <c r="H4183" s="259"/>
      <c r="I4183" s="259"/>
      <c r="J4183" s="259"/>
    </row>
    <row r="4184" spans="1:10">
      <c r="A4184" s="259"/>
      <c r="B4184" s="259"/>
      <c r="C4184" s="259"/>
      <c r="D4184" s="259"/>
      <c r="E4184" s="259"/>
      <c r="F4184" s="270"/>
      <c r="G4184" s="259"/>
      <c r="H4184" s="259"/>
      <c r="I4184" s="259"/>
      <c r="J4184" s="259"/>
    </row>
    <row r="4185" spans="1:10">
      <c r="A4185" s="259"/>
      <c r="B4185" s="259"/>
      <c r="C4185" s="259"/>
      <c r="D4185" s="259"/>
      <c r="E4185" s="259"/>
      <c r="F4185" s="270"/>
      <c r="G4185" s="259"/>
      <c r="H4185" s="259"/>
      <c r="I4185" s="259"/>
      <c r="J4185" s="259"/>
    </row>
    <row r="4186" spans="1:10">
      <c r="A4186" s="259"/>
      <c r="B4186" s="259"/>
      <c r="C4186" s="259"/>
      <c r="D4186" s="259"/>
      <c r="E4186" s="259"/>
      <c r="F4186" s="270"/>
      <c r="G4186" s="259"/>
      <c r="H4186" s="259"/>
      <c r="I4186" s="259"/>
      <c r="J4186" s="259"/>
    </row>
    <row r="4187" spans="1:10">
      <c r="A4187" s="259"/>
      <c r="B4187" s="259"/>
      <c r="C4187" s="259"/>
      <c r="D4187" s="259"/>
      <c r="E4187" s="259"/>
      <c r="F4187" s="270"/>
      <c r="G4187" s="259"/>
      <c r="H4187" s="259"/>
      <c r="I4187" s="259"/>
      <c r="J4187" s="259"/>
    </row>
    <row r="4188" spans="1:10">
      <c r="A4188" s="259"/>
      <c r="B4188" s="259"/>
      <c r="C4188" s="259"/>
      <c r="D4188" s="259"/>
      <c r="E4188" s="259"/>
      <c r="F4188" s="270"/>
      <c r="G4188" s="259"/>
      <c r="H4188" s="259"/>
      <c r="I4188" s="259"/>
      <c r="J4188" s="259"/>
    </row>
    <row r="4189" spans="1:10">
      <c r="A4189" s="259"/>
      <c r="B4189" s="259"/>
      <c r="C4189" s="259"/>
      <c r="D4189" s="259"/>
      <c r="E4189" s="259"/>
      <c r="F4189" s="270"/>
      <c r="G4189" s="259"/>
      <c r="H4189" s="259"/>
      <c r="I4189" s="259"/>
      <c r="J4189" s="259"/>
    </row>
    <row r="4190" spans="1:10">
      <c r="A4190" s="259"/>
      <c r="B4190" s="259"/>
      <c r="C4190" s="259"/>
      <c r="D4190" s="259"/>
      <c r="E4190" s="259"/>
      <c r="F4190" s="270"/>
      <c r="G4190" s="259"/>
      <c r="H4190" s="259"/>
      <c r="I4190" s="259"/>
      <c r="J4190" s="259"/>
    </row>
    <row r="4191" spans="1:10">
      <c r="A4191" s="259"/>
      <c r="B4191" s="259"/>
      <c r="C4191" s="259"/>
      <c r="D4191" s="259"/>
      <c r="E4191" s="259"/>
      <c r="F4191" s="270"/>
      <c r="G4191" s="259"/>
      <c r="H4191" s="259"/>
      <c r="I4191" s="259"/>
      <c r="J4191" s="259"/>
    </row>
    <row r="4192" spans="1:10">
      <c r="A4192" s="259"/>
      <c r="B4192" s="259"/>
      <c r="C4192" s="259"/>
      <c r="D4192" s="259"/>
      <c r="E4192" s="259"/>
      <c r="F4192" s="270"/>
      <c r="G4192" s="259"/>
      <c r="H4192" s="259"/>
      <c r="I4192" s="259"/>
      <c r="J4192" s="259"/>
    </row>
    <row r="4193" spans="1:10">
      <c r="A4193" s="259"/>
      <c r="B4193" s="259"/>
      <c r="C4193" s="259"/>
      <c r="D4193" s="259"/>
      <c r="E4193" s="259"/>
      <c r="F4193" s="270"/>
      <c r="G4193" s="259"/>
      <c r="H4193" s="259"/>
      <c r="I4193" s="259"/>
      <c r="J4193" s="259"/>
    </row>
    <row r="4194" spans="1:10">
      <c r="A4194" s="259"/>
      <c r="B4194" s="259"/>
      <c r="C4194" s="259"/>
      <c r="D4194" s="259"/>
      <c r="E4194" s="259"/>
      <c r="F4194" s="270"/>
      <c r="G4194" s="259"/>
      <c r="H4194" s="259"/>
      <c r="I4194" s="259"/>
      <c r="J4194" s="259"/>
    </row>
    <row r="4195" spans="1:10">
      <c r="A4195" s="259"/>
      <c r="B4195" s="259"/>
      <c r="C4195" s="259"/>
      <c r="D4195" s="259"/>
      <c r="E4195" s="259"/>
      <c r="F4195" s="270"/>
      <c r="G4195" s="259"/>
      <c r="H4195" s="259"/>
      <c r="I4195" s="259"/>
      <c r="J4195" s="259"/>
    </row>
    <row r="4196" spans="1:10">
      <c r="A4196" s="259"/>
      <c r="B4196" s="259"/>
      <c r="C4196" s="259"/>
      <c r="D4196" s="259"/>
      <c r="E4196" s="259"/>
      <c r="F4196" s="270"/>
      <c r="G4196" s="259"/>
      <c r="H4196" s="259"/>
      <c r="I4196" s="259"/>
      <c r="J4196" s="259"/>
    </row>
    <row r="4197" spans="1:10">
      <c r="A4197" s="259"/>
      <c r="B4197" s="259"/>
      <c r="C4197" s="259"/>
      <c r="D4197" s="259"/>
      <c r="E4197" s="259"/>
      <c r="F4197" s="270"/>
      <c r="G4197" s="259"/>
      <c r="H4197" s="259"/>
      <c r="I4197" s="259"/>
      <c r="J4197" s="259"/>
    </row>
    <row r="4198" spans="1:10">
      <c r="A4198" s="259"/>
      <c r="B4198" s="259"/>
      <c r="C4198" s="259"/>
      <c r="D4198" s="259"/>
      <c r="E4198" s="259"/>
      <c r="F4198" s="270"/>
      <c r="G4198" s="259"/>
      <c r="H4198" s="259"/>
      <c r="I4198" s="259"/>
      <c r="J4198" s="259"/>
    </row>
    <row r="4199" spans="1:10">
      <c r="A4199" s="259"/>
      <c r="B4199" s="259"/>
      <c r="C4199" s="259"/>
      <c r="D4199" s="259"/>
      <c r="E4199" s="259"/>
      <c r="F4199" s="270"/>
      <c r="G4199" s="259"/>
      <c r="H4199" s="259"/>
      <c r="I4199" s="259"/>
      <c r="J4199" s="259"/>
    </row>
    <row r="4200" spans="1:10">
      <c r="A4200" s="259"/>
      <c r="B4200" s="259"/>
      <c r="C4200" s="259"/>
      <c r="D4200" s="259"/>
      <c r="E4200" s="259"/>
      <c r="F4200" s="270"/>
      <c r="G4200" s="259"/>
      <c r="H4200" s="259"/>
      <c r="I4200" s="259"/>
      <c r="J4200" s="259"/>
    </row>
    <row r="4201" spans="1:10">
      <c r="A4201" s="259"/>
      <c r="B4201" s="259"/>
      <c r="C4201" s="259"/>
      <c r="D4201" s="259"/>
      <c r="E4201" s="259"/>
      <c r="F4201" s="270"/>
      <c r="G4201" s="259"/>
      <c r="H4201" s="259"/>
      <c r="I4201" s="259"/>
      <c r="J4201" s="259"/>
    </row>
    <row r="4202" spans="1:10">
      <c r="A4202" s="259"/>
      <c r="B4202" s="259"/>
      <c r="C4202" s="259"/>
      <c r="D4202" s="259"/>
      <c r="E4202" s="259"/>
      <c r="F4202" s="270"/>
      <c r="G4202" s="259"/>
      <c r="H4202" s="259"/>
      <c r="I4202" s="259"/>
      <c r="J4202" s="259"/>
    </row>
    <row r="4203" spans="1:10">
      <c r="A4203" s="259"/>
      <c r="B4203" s="259"/>
      <c r="C4203" s="259"/>
      <c r="D4203" s="259"/>
      <c r="E4203" s="259"/>
      <c r="F4203" s="270"/>
      <c r="G4203" s="259"/>
      <c r="H4203" s="259"/>
      <c r="I4203" s="259"/>
      <c r="J4203" s="259"/>
    </row>
    <row r="4204" spans="1:10">
      <c r="A4204" s="259"/>
      <c r="B4204" s="259"/>
      <c r="C4204" s="259"/>
      <c r="D4204" s="259"/>
      <c r="E4204" s="259"/>
      <c r="F4204" s="270"/>
      <c r="G4204" s="259"/>
      <c r="H4204" s="259"/>
      <c r="I4204" s="259"/>
      <c r="J4204" s="259"/>
    </row>
    <row r="4205" spans="1:10">
      <c r="A4205" s="259"/>
      <c r="B4205" s="259"/>
      <c r="C4205" s="259"/>
      <c r="D4205" s="259"/>
      <c r="E4205" s="259"/>
      <c r="F4205" s="270"/>
      <c r="G4205" s="259"/>
      <c r="H4205" s="259"/>
      <c r="I4205" s="259"/>
      <c r="J4205" s="259"/>
    </row>
    <row r="4206" spans="1:10">
      <c r="A4206" s="259"/>
      <c r="B4206" s="259"/>
      <c r="C4206" s="259"/>
      <c r="D4206" s="259"/>
      <c r="E4206" s="259"/>
      <c r="F4206" s="270"/>
      <c r="G4206" s="259"/>
      <c r="H4206" s="259"/>
      <c r="I4206" s="259"/>
      <c r="J4206" s="259"/>
    </row>
    <row r="4207" spans="1:10">
      <c r="A4207" s="259"/>
      <c r="B4207" s="259"/>
      <c r="C4207" s="259"/>
      <c r="D4207" s="259"/>
      <c r="E4207" s="259"/>
      <c r="F4207" s="270"/>
      <c r="G4207" s="259"/>
      <c r="H4207" s="259"/>
      <c r="I4207" s="259"/>
      <c r="J4207" s="259"/>
    </row>
    <row r="4208" spans="1:10">
      <c r="A4208" s="259"/>
      <c r="B4208" s="259"/>
      <c r="C4208" s="259"/>
      <c r="D4208" s="259"/>
      <c r="E4208" s="259"/>
      <c r="F4208" s="270"/>
      <c r="G4208" s="259"/>
      <c r="H4208" s="259"/>
      <c r="I4208" s="259"/>
      <c r="J4208" s="259"/>
    </row>
    <row r="4209" spans="1:10">
      <c r="A4209" s="259"/>
      <c r="B4209" s="259"/>
      <c r="C4209" s="259"/>
      <c r="D4209" s="259"/>
      <c r="E4209" s="259"/>
      <c r="F4209" s="270"/>
      <c r="G4209" s="259"/>
      <c r="H4209" s="259"/>
      <c r="I4209" s="259"/>
      <c r="J4209" s="259"/>
    </row>
    <row r="4210" spans="1:10">
      <c r="A4210" s="259"/>
      <c r="B4210" s="259"/>
      <c r="C4210" s="259"/>
      <c r="D4210" s="259"/>
      <c r="E4210" s="259"/>
      <c r="F4210" s="270"/>
      <c r="G4210" s="259"/>
      <c r="H4210" s="259"/>
      <c r="I4210" s="259"/>
      <c r="J4210" s="259"/>
    </row>
    <row r="4211" spans="1:10">
      <c r="A4211" s="259"/>
      <c r="B4211" s="259"/>
      <c r="C4211" s="259"/>
      <c r="D4211" s="259"/>
      <c r="E4211" s="259"/>
      <c r="F4211" s="270"/>
      <c r="G4211" s="259"/>
      <c r="H4211" s="259"/>
      <c r="I4211" s="259"/>
      <c r="J4211" s="259"/>
    </row>
    <row r="4212" spans="1:10">
      <c r="A4212" s="259"/>
      <c r="B4212" s="259"/>
      <c r="C4212" s="259"/>
      <c r="D4212" s="259"/>
      <c r="E4212" s="259"/>
      <c r="F4212" s="270"/>
      <c r="G4212" s="259"/>
      <c r="H4212" s="259"/>
      <c r="I4212" s="259"/>
      <c r="J4212" s="259"/>
    </row>
    <row r="4213" spans="1:10">
      <c r="A4213" s="259"/>
      <c r="B4213" s="259"/>
      <c r="C4213" s="259"/>
      <c r="D4213" s="259"/>
      <c r="E4213" s="259"/>
      <c r="F4213" s="270"/>
      <c r="G4213" s="259"/>
      <c r="H4213" s="259"/>
      <c r="I4213" s="259"/>
      <c r="J4213" s="259"/>
    </row>
    <row r="4214" spans="1:10">
      <c r="A4214" s="259"/>
      <c r="B4214" s="259"/>
      <c r="C4214" s="259"/>
      <c r="D4214" s="259"/>
      <c r="E4214" s="259"/>
      <c r="F4214" s="270"/>
      <c r="G4214" s="259"/>
      <c r="H4214" s="259"/>
      <c r="I4214" s="259"/>
      <c r="J4214" s="259"/>
    </row>
    <row r="4215" spans="1:10">
      <c r="A4215" s="259"/>
      <c r="B4215" s="259"/>
      <c r="C4215" s="259"/>
      <c r="D4215" s="259"/>
      <c r="E4215" s="259"/>
      <c r="F4215" s="270"/>
      <c r="G4215" s="259"/>
      <c r="H4215" s="259"/>
      <c r="I4215" s="259"/>
      <c r="J4215" s="259"/>
    </row>
    <row r="4216" spans="1:10">
      <c r="A4216" s="259"/>
      <c r="B4216" s="259"/>
      <c r="C4216" s="259"/>
      <c r="D4216" s="259"/>
      <c r="E4216" s="259"/>
      <c r="F4216" s="270"/>
      <c r="G4216" s="259"/>
      <c r="H4216" s="259"/>
      <c r="I4216" s="259"/>
      <c r="J4216" s="259"/>
    </row>
    <row r="4217" spans="1:10">
      <c r="A4217" s="259"/>
      <c r="B4217" s="259"/>
      <c r="C4217" s="259"/>
      <c r="D4217" s="259"/>
      <c r="E4217" s="259"/>
      <c r="F4217" s="270"/>
      <c r="G4217" s="259"/>
      <c r="H4217" s="259"/>
      <c r="I4217" s="259"/>
      <c r="J4217" s="259"/>
    </row>
    <row r="4218" spans="1:10">
      <c r="A4218" s="259"/>
      <c r="B4218" s="259"/>
      <c r="C4218" s="259"/>
      <c r="D4218" s="259"/>
      <c r="E4218" s="259"/>
      <c r="F4218" s="270"/>
      <c r="G4218" s="259"/>
      <c r="H4218" s="259"/>
      <c r="I4218" s="259"/>
      <c r="J4218" s="259"/>
    </row>
    <row r="4219" spans="1:10">
      <c r="A4219" s="259"/>
      <c r="B4219" s="259"/>
      <c r="C4219" s="259"/>
      <c r="D4219" s="259"/>
      <c r="E4219" s="259"/>
      <c r="F4219" s="270"/>
      <c r="G4219" s="259"/>
      <c r="H4219" s="259"/>
      <c r="I4219" s="259"/>
      <c r="J4219" s="259"/>
    </row>
    <row r="4220" spans="1:10">
      <c r="A4220" s="259"/>
      <c r="B4220" s="259"/>
      <c r="C4220" s="259"/>
      <c r="D4220" s="259"/>
      <c r="E4220" s="259"/>
      <c r="F4220" s="270"/>
      <c r="G4220" s="259"/>
      <c r="H4220" s="259"/>
      <c r="I4220" s="259"/>
      <c r="J4220" s="259"/>
    </row>
    <row r="4221" spans="1:10">
      <c r="A4221" s="259"/>
      <c r="B4221" s="259"/>
      <c r="C4221" s="259"/>
      <c r="D4221" s="259"/>
      <c r="E4221" s="259"/>
      <c r="F4221" s="270"/>
      <c r="G4221" s="259"/>
      <c r="H4221" s="259"/>
      <c r="I4221" s="259"/>
      <c r="J4221" s="259"/>
    </row>
    <row r="4222" spans="1:10">
      <c r="A4222" s="259"/>
      <c r="B4222" s="259"/>
      <c r="C4222" s="259"/>
      <c r="D4222" s="259"/>
      <c r="E4222" s="259"/>
      <c r="F4222" s="270"/>
      <c r="G4222" s="259"/>
      <c r="H4222" s="259"/>
      <c r="I4222" s="259"/>
      <c r="J4222" s="259"/>
    </row>
    <row r="4223" spans="1:10">
      <c r="A4223" s="259"/>
      <c r="B4223" s="259"/>
      <c r="C4223" s="259"/>
      <c r="D4223" s="259"/>
      <c r="E4223" s="259"/>
      <c r="F4223" s="270"/>
      <c r="G4223" s="259"/>
      <c r="H4223" s="259"/>
      <c r="I4223" s="259"/>
      <c r="J4223" s="259"/>
    </row>
    <row r="4224" spans="1:10">
      <c r="A4224" s="259"/>
      <c r="B4224" s="259"/>
      <c r="C4224" s="259"/>
      <c r="D4224" s="259"/>
      <c r="E4224" s="259"/>
      <c r="F4224" s="270"/>
      <c r="G4224" s="259"/>
      <c r="H4224" s="259"/>
      <c r="I4224" s="259"/>
      <c r="J4224" s="259"/>
    </row>
    <row r="4225" spans="1:10">
      <c r="A4225" s="259"/>
      <c r="B4225" s="259"/>
      <c r="C4225" s="259"/>
      <c r="D4225" s="259"/>
      <c r="E4225" s="259"/>
      <c r="F4225" s="270"/>
      <c r="G4225" s="259"/>
      <c r="H4225" s="259"/>
      <c r="I4225" s="259"/>
      <c r="J4225" s="259"/>
    </row>
    <row r="4226" spans="1:10">
      <c r="A4226" s="259"/>
      <c r="B4226" s="259"/>
      <c r="C4226" s="259"/>
      <c r="D4226" s="259"/>
      <c r="E4226" s="259"/>
      <c r="F4226" s="270"/>
      <c r="G4226" s="259"/>
      <c r="H4226" s="259"/>
      <c r="I4226" s="259"/>
      <c r="J4226" s="259"/>
    </row>
    <row r="4227" spans="1:10">
      <c r="A4227" s="259"/>
      <c r="B4227" s="259"/>
      <c r="C4227" s="259"/>
      <c r="D4227" s="259"/>
      <c r="E4227" s="259"/>
      <c r="F4227" s="270"/>
      <c r="G4227" s="259"/>
      <c r="H4227" s="259"/>
      <c r="I4227" s="259"/>
      <c r="J4227" s="259"/>
    </row>
    <row r="4228" spans="1:10">
      <c r="A4228" s="259"/>
      <c r="B4228" s="259"/>
      <c r="C4228" s="259"/>
      <c r="D4228" s="259"/>
      <c r="E4228" s="259"/>
      <c r="F4228" s="270"/>
      <c r="G4228" s="259"/>
      <c r="H4228" s="259"/>
      <c r="I4228" s="259"/>
      <c r="J4228" s="259"/>
    </row>
    <row r="4229" spans="1:10">
      <c r="A4229" s="259"/>
      <c r="B4229" s="259"/>
      <c r="C4229" s="259"/>
      <c r="D4229" s="259"/>
      <c r="E4229" s="259"/>
      <c r="F4229" s="270"/>
      <c r="G4229" s="259"/>
      <c r="H4229" s="259"/>
      <c r="I4229" s="259"/>
      <c r="J4229" s="259"/>
    </row>
    <row r="4230" spans="1:10">
      <c r="A4230" s="259"/>
      <c r="B4230" s="259"/>
      <c r="C4230" s="259"/>
      <c r="D4230" s="259"/>
      <c r="E4230" s="259"/>
      <c r="F4230" s="270"/>
      <c r="G4230" s="259"/>
      <c r="H4230" s="259"/>
      <c r="I4230" s="259"/>
      <c r="J4230" s="259"/>
    </row>
    <row r="4231" spans="1:10">
      <c r="A4231" s="259"/>
      <c r="B4231" s="259"/>
      <c r="C4231" s="259"/>
      <c r="D4231" s="259"/>
      <c r="E4231" s="259"/>
      <c r="F4231" s="270"/>
      <c r="G4231" s="259"/>
      <c r="H4231" s="259"/>
      <c r="I4231" s="259"/>
      <c r="J4231" s="259"/>
    </row>
    <row r="4232" spans="1:10">
      <c r="A4232" s="259"/>
      <c r="B4232" s="259"/>
      <c r="C4232" s="259"/>
      <c r="D4232" s="259"/>
      <c r="E4232" s="259"/>
      <c r="F4232" s="270"/>
      <c r="G4232" s="259"/>
      <c r="H4232" s="259"/>
      <c r="I4232" s="259"/>
      <c r="J4232" s="259"/>
    </row>
    <row r="4233" spans="1:10">
      <c r="A4233" s="259"/>
      <c r="B4233" s="259"/>
      <c r="C4233" s="259"/>
      <c r="D4233" s="259"/>
      <c r="E4233" s="259"/>
      <c r="F4233" s="270"/>
      <c r="G4233" s="259"/>
      <c r="H4233" s="259"/>
      <c r="I4233" s="259"/>
      <c r="J4233" s="259"/>
    </row>
    <row r="4234" spans="1:10">
      <c r="A4234" s="259"/>
      <c r="B4234" s="259"/>
      <c r="C4234" s="259"/>
      <c r="D4234" s="259"/>
      <c r="E4234" s="259"/>
      <c r="F4234" s="270"/>
      <c r="G4234" s="259"/>
      <c r="H4234" s="259"/>
      <c r="I4234" s="259"/>
      <c r="J4234" s="259"/>
    </row>
    <row r="4235" spans="1:10">
      <c r="A4235" s="259"/>
      <c r="B4235" s="259"/>
      <c r="C4235" s="259"/>
      <c r="D4235" s="259"/>
      <c r="E4235" s="259"/>
      <c r="F4235" s="270"/>
      <c r="G4235" s="259"/>
      <c r="H4235" s="259"/>
      <c r="I4235" s="259"/>
      <c r="J4235" s="259"/>
    </row>
    <row r="4236" spans="1:10">
      <c r="A4236" s="259"/>
      <c r="B4236" s="259"/>
      <c r="C4236" s="259"/>
      <c r="D4236" s="259"/>
      <c r="E4236" s="259"/>
      <c r="F4236" s="270"/>
      <c r="G4236" s="259"/>
      <c r="H4236" s="259"/>
      <c r="I4236" s="259"/>
      <c r="J4236" s="259"/>
    </row>
    <row r="4237" spans="1:10">
      <c r="A4237" s="259"/>
      <c r="B4237" s="259"/>
      <c r="C4237" s="259"/>
      <c r="D4237" s="259"/>
      <c r="E4237" s="259"/>
      <c r="F4237" s="270"/>
      <c r="G4237" s="259"/>
      <c r="H4237" s="259"/>
      <c r="I4237" s="259"/>
      <c r="J4237" s="259"/>
    </row>
    <row r="4238" spans="1:10">
      <c r="A4238" s="259"/>
      <c r="B4238" s="259"/>
      <c r="C4238" s="259"/>
      <c r="D4238" s="259"/>
      <c r="E4238" s="259"/>
      <c r="F4238" s="270"/>
      <c r="G4238" s="259"/>
      <c r="H4238" s="259"/>
      <c r="I4238" s="259"/>
      <c r="J4238" s="259"/>
    </row>
    <row r="4239" spans="1:10">
      <c r="A4239" s="259"/>
      <c r="B4239" s="259"/>
      <c r="C4239" s="259"/>
      <c r="D4239" s="259"/>
      <c r="E4239" s="259"/>
      <c r="F4239" s="270"/>
      <c r="G4239" s="259"/>
      <c r="H4239" s="259"/>
      <c r="I4239" s="259"/>
      <c r="J4239" s="259"/>
    </row>
    <row r="4240" spans="1:10">
      <c r="A4240" s="259"/>
      <c r="B4240" s="259"/>
      <c r="C4240" s="259"/>
      <c r="D4240" s="259"/>
      <c r="E4240" s="259"/>
      <c r="F4240" s="270"/>
      <c r="G4240" s="259"/>
      <c r="H4240" s="259"/>
      <c r="I4240" s="259"/>
      <c r="J4240" s="259"/>
    </row>
    <row r="4241" spans="1:10">
      <c r="A4241" s="259"/>
      <c r="B4241" s="259"/>
      <c r="C4241" s="259"/>
      <c r="D4241" s="259"/>
      <c r="E4241" s="259"/>
      <c r="F4241" s="270"/>
      <c r="G4241" s="259"/>
      <c r="H4241" s="259"/>
      <c r="I4241" s="259"/>
      <c r="J4241" s="259"/>
    </row>
    <row r="4242" spans="1:10">
      <c r="A4242" s="259"/>
      <c r="B4242" s="259"/>
      <c r="C4242" s="259"/>
      <c r="D4242" s="259"/>
      <c r="E4242" s="259"/>
      <c r="F4242" s="270"/>
      <c r="G4242" s="259"/>
      <c r="H4242" s="259"/>
      <c r="I4242" s="259"/>
      <c r="J4242" s="259"/>
    </row>
    <row r="4243" spans="1:10">
      <c r="A4243" s="259"/>
      <c r="B4243" s="259"/>
      <c r="C4243" s="259"/>
      <c r="D4243" s="259"/>
      <c r="E4243" s="259"/>
      <c r="F4243" s="270"/>
      <c r="G4243" s="259"/>
      <c r="H4243" s="259"/>
      <c r="I4243" s="259"/>
      <c r="J4243" s="259"/>
    </row>
    <row r="4244" spans="1:10">
      <c r="A4244" s="259"/>
      <c r="B4244" s="259"/>
      <c r="C4244" s="259"/>
      <c r="D4244" s="259"/>
      <c r="E4244" s="259"/>
      <c r="F4244" s="270"/>
      <c r="G4244" s="259"/>
      <c r="H4244" s="259"/>
      <c r="I4244" s="259"/>
      <c r="J4244" s="259"/>
    </row>
    <row r="4245" spans="1:10">
      <c r="A4245" s="259"/>
      <c r="B4245" s="259"/>
      <c r="C4245" s="259"/>
      <c r="D4245" s="259"/>
      <c r="E4245" s="259"/>
      <c r="F4245" s="270"/>
      <c r="G4245" s="259"/>
      <c r="H4245" s="259"/>
      <c r="I4245" s="259"/>
      <c r="J4245" s="259"/>
    </row>
    <row r="4246" spans="1:10">
      <c r="A4246" s="259"/>
      <c r="B4246" s="259"/>
      <c r="C4246" s="259"/>
      <c r="D4246" s="259"/>
      <c r="E4246" s="259"/>
      <c r="F4246" s="270"/>
      <c r="G4246" s="259"/>
      <c r="H4246" s="259"/>
      <c r="I4246" s="259"/>
      <c r="J4246" s="259"/>
    </row>
    <row r="4247" spans="1:10">
      <c r="A4247" s="259"/>
      <c r="B4247" s="259"/>
      <c r="C4247" s="259"/>
      <c r="D4247" s="259"/>
      <c r="E4247" s="259"/>
      <c r="F4247" s="270"/>
      <c r="G4247" s="259"/>
      <c r="H4247" s="259"/>
      <c r="I4247" s="259"/>
      <c r="J4247" s="259"/>
    </row>
    <row r="4248" spans="1:10">
      <c r="A4248" s="259"/>
      <c r="B4248" s="259"/>
      <c r="C4248" s="259"/>
      <c r="D4248" s="259"/>
      <c r="E4248" s="259"/>
      <c r="F4248" s="270"/>
      <c r="G4248" s="259"/>
      <c r="H4248" s="259"/>
      <c r="I4248" s="259"/>
      <c r="J4248" s="259"/>
    </row>
    <row r="4249" spans="1:10">
      <c r="A4249" s="259"/>
      <c r="B4249" s="259"/>
      <c r="C4249" s="259"/>
      <c r="D4249" s="259"/>
      <c r="E4249" s="259"/>
      <c r="F4249" s="270"/>
      <c r="G4249" s="259"/>
      <c r="H4249" s="259"/>
      <c r="I4249" s="259"/>
      <c r="J4249" s="259"/>
    </row>
    <row r="4250" spans="1:10">
      <c r="A4250" s="259"/>
      <c r="B4250" s="259"/>
      <c r="C4250" s="259"/>
      <c r="D4250" s="259"/>
      <c r="E4250" s="259"/>
      <c r="F4250" s="270"/>
      <c r="G4250" s="259"/>
      <c r="H4250" s="259"/>
      <c r="I4250" s="259"/>
      <c r="J4250" s="259"/>
    </row>
    <row r="4251" spans="1:10">
      <c r="A4251" s="259"/>
      <c r="B4251" s="259"/>
      <c r="C4251" s="259"/>
      <c r="D4251" s="259"/>
      <c r="E4251" s="259"/>
      <c r="F4251" s="270"/>
      <c r="G4251" s="259"/>
      <c r="H4251" s="259"/>
      <c r="I4251" s="259"/>
      <c r="J4251" s="259"/>
    </row>
    <row r="4252" spans="1:10">
      <c r="A4252" s="259"/>
      <c r="B4252" s="259"/>
      <c r="C4252" s="259"/>
      <c r="D4252" s="259"/>
      <c r="E4252" s="259"/>
      <c r="F4252" s="270"/>
      <c r="G4252" s="259"/>
      <c r="H4252" s="259"/>
      <c r="I4252" s="259"/>
      <c r="J4252" s="259"/>
    </row>
    <row r="4253" spans="1:10">
      <c r="A4253" s="259"/>
      <c r="B4253" s="259"/>
      <c r="C4253" s="259"/>
      <c r="D4253" s="259"/>
      <c r="E4253" s="259"/>
      <c r="F4253" s="270"/>
      <c r="G4253" s="259"/>
      <c r="H4253" s="259"/>
      <c r="I4253" s="259"/>
      <c r="J4253" s="259"/>
    </row>
    <row r="4254" spans="1:10">
      <c r="A4254" s="259"/>
      <c r="B4254" s="259"/>
      <c r="C4254" s="259"/>
      <c r="D4254" s="259"/>
      <c r="E4254" s="259"/>
      <c r="F4254" s="270"/>
      <c r="G4254" s="259"/>
      <c r="H4254" s="259"/>
      <c r="I4254" s="259"/>
      <c r="J4254" s="259"/>
    </row>
    <row r="4255" spans="1:10">
      <c r="A4255" s="259"/>
      <c r="B4255" s="259"/>
      <c r="C4255" s="259"/>
      <c r="D4255" s="259"/>
      <c r="E4255" s="259"/>
      <c r="F4255" s="270"/>
      <c r="G4255" s="259"/>
      <c r="H4255" s="259"/>
      <c r="I4255" s="259"/>
      <c r="J4255" s="259"/>
    </row>
    <row r="4256" spans="1:10">
      <c r="A4256" s="259"/>
      <c r="B4256" s="259"/>
      <c r="C4256" s="259"/>
      <c r="D4256" s="259"/>
      <c r="E4256" s="259"/>
      <c r="F4256" s="270"/>
      <c r="G4256" s="259"/>
      <c r="H4256" s="259"/>
      <c r="I4256" s="259"/>
      <c r="J4256" s="259"/>
    </row>
    <row r="4257" spans="1:10">
      <c r="A4257" s="259"/>
      <c r="B4257" s="259"/>
      <c r="C4257" s="259"/>
      <c r="D4257" s="259"/>
      <c r="E4257" s="259"/>
      <c r="F4257" s="270"/>
      <c r="G4257" s="259"/>
      <c r="H4257" s="259"/>
      <c r="I4257" s="259"/>
      <c r="J4257" s="259"/>
    </row>
    <row r="4258" spans="1:10">
      <c r="A4258" s="259"/>
      <c r="B4258" s="259"/>
      <c r="C4258" s="259"/>
      <c r="D4258" s="259"/>
      <c r="E4258" s="259"/>
      <c r="F4258" s="270"/>
      <c r="G4258" s="259"/>
      <c r="H4258" s="259"/>
      <c r="I4258" s="259"/>
      <c r="J4258" s="259"/>
    </row>
    <row r="4259" spans="1:10">
      <c r="A4259" s="259"/>
      <c r="B4259" s="259"/>
      <c r="C4259" s="259"/>
      <c r="D4259" s="259"/>
      <c r="E4259" s="259"/>
      <c r="F4259" s="270"/>
      <c r="G4259" s="259"/>
      <c r="H4259" s="259"/>
      <c r="I4259" s="259"/>
      <c r="J4259" s="259"/>
    </row>
    <row r="4260" spans="1:10">
      <c r="A4260" s="259"/>
      <c r="B4260" s="259"/>
      <c r="C4260" s="259"/>
      <c r="D4260" s="259"/>
      <c r="E4260" s="259"/>
      <c r="F4260" s="270"/>
      <c r="G4260" s="259"/>
      <c r="H4260" s="259"/>
      <c r="I4260" s="259"/>
      <c r="J4260" s="259"/>
    </row>
    <row r="4261" spans="1:10">
      <c r="A4261" s="259"/>
      <c r="B4261" s="259"/>
      <c r="C4261" s="259"/>
      <c r="D4261" s="259"/>
      <c r="E4261" s="259"/>
      <c r="F4261" s="270"/>
      <c r="G4261" s="259"/>
      <c r="H4261" s="259"/>
      <c r="I4261" s="259"/>
      <c r="J4261" s="259"/>
    </row>
    <row r="4262" spans="1:10">
      <c r="A4262" s="259"/>
      <c r="B4262" s="259"/>
      <c r="C4262" s="259"/>
      <c r="D4262" s="259"/>
      <c r="E4262" s="259"/>
      <c r="F4262" s="270"/>
      <c r="G4262" s="259"/>
      <c r="H4262" s="259"/>
      <c r="I4262" s="259"/>
      <c r="J4262" s="259"/>
    </row>
    <row r="4263" spans="1:10">
      <c r="A4263" s="259"/>
      <c r="B4263" s="259"/>
      <c r="C4263" s="259"/>
      <c r="D4263" s="259"/>
      <c r="E4263" s="259"/>
      <c r="F4263" s="270"/>
      <c r="G4263" s="259"/>
      <c r="H4263" s="259"/>
      <c r="I4263" s="259"/>
      <c r="J4263" s="259"/>
    </row>
    <row r="4264" spans="1:10">
      <c r="A4264" s="259"/>
      <c r="B4264" s="259"/>
      <c r="C4264" s="259"/>
      <c r="D4264" s="259"/>
      <c r="E4264" s="259"/>
      <c r="F4264" s="270"/>
      <c r="G4264" s="259"/>
      <c r="H4264" s="259"/>
      <c r="I4264" s="259"/>
      <c r="J4264" s="259"/>
    </row>
    <row r="4265" spans="1:10">
      <c r="A4265" s="259"/>
      <c r="B4265" s="259"/>
      <c r="C4265" s="259"/>
      <c r="D4265" s="259"/>
      <c r="E4265" s="259"/>
      <c r="F4265" s="270"/>
      <c r="G4265" s="259"/>
      <c r="H4265" s="259"/>
      <c r="I4265" s="259"/>
      <c r="J4265" s="259"/>
    </row>
    <row r="4266" spans="1:10">
      <c r="A4266" s="259"/>
      <c r="B4266" s="259"/>
      <c r="C4266" s="259"/>
      <c r="D4266" s="259"/>
      <c r="E4266" s="259"/>
      <c r="F4266" s="270"/>
      <c r="G4266" s="259"/>
      <c r="H4266" s="259"/>
      <c r="I4266" s="259"/>
      <c r="J4266" s="259"/>
    </row>
    <row r="4267" spans="1:10">
      <c r="A4267" s="259"/>
      <c r="B4267" s="259"/>
      <c r="C4267" s="259"/>
      <c r="D4267" s="259"/>
      <c r="E4267" s="259"/>
      <c r="F4267" s="270"/>
      <c r="G4267" s="259"/>
      <c r="H4267" s="259"/>
      <c r="I4267" s="259"/>
      <c r="J4267" s="259"/>
    </row>
    <row r="4268" spans="1:10">
      <c r="A4268" s="259"/>
      <c r="B4268" s="259"/>
      <c r="C4268" s="259"/>
      <c r="D4268" s="259"/>
      <c r="E4268" s="259"/>
      <c r="F4268" s="270"/>
      <c r="G4268" s="259"/>
      <c r="H4268" s="259"/>
      <c r="I4268" s="259"/>
      <c r="J4268" s="259"/>
    </row>
    <row r="4269" spans="1:10">
      <c r="A4269" s="259"/>
      <c r="B4269" s="259"/>
      <c r="C4269" s="259"/>
      <c r="D4269" s="259"/>
      <c r="E4269" s="259"/>
      <c r="F4269" s="270"/>
      <c r="G4269" s="259"/>
      <c r="H4269" s="259"/>
      <c r="I4269" s="259"/>
      <c r="J4269" s="259"/>
    </row>
    <row r="4270" spans="1:10">
      <c r="A4270" s="259"/>
      <c r="B4270" s="259"/>
      <c r="C4270" s="259"/>
      <c r="D4270" s="259"/>
      <c r="E4270" s="259"/>
      <c r="F4270" s="270"/>
      <c r="G4270" s="259"/>
      <c r="H4270" s="259"/>
      <c r="I4270" s="259"/>
      <c r="J4270" s="259"/>
    </row>
    <row r="4271" spans="1:10">
      <c r="A4271" s="259"/>
      <c r="B4271" s="259"/>
      <c r="C4271" s="259"/>
      <c r="D4271" s="259"/>
      <c r="E4271" s="259"/>
      <c r="F4271" s="270"/>
      <c r="G4271" s="259"/>
      <c r="H4271" s="259"/>
      <c r="I4271" s="259"/>
      <c r="J4271" s="259"/>
    </row>
    <row r="4272" spans="1:10">
      <c r="A4272" s="259"/>
      <c r="B4272" s="259"/>
      <c r="C4272" s="259"/>
      <c r="D4272" s="259"/>
      <c r="E4272" s="259"/>
      <c r="F4272" s="270"/>
      <c r="G4272" s="259"/>
      <c r="H4272" s="259"/>
      <c r="I4272" s="259"/>
      <c r="J4272" s="259"/>
    </row>
    <row r="4273" spans="1:10">
      <c r="A4273" s="259"/>
      <c r="B4273" s="259"/>
      <c r="C4273" s="259"/>
      <c r="D4273" s="259"/>
      <c r="E4273" s="259"/>
      <c r="F4273" s="270"/>
      <c r="G4273" s="259"/>
      <c r="H4273" s="259"/>
      <c r="I4273" s="259"/>
      <c r="J4273" s="259"/>
    </row>
    <row r="4274" spans="1:10">
      <c r="A4274" s="259"/>
      <c r="B4274" s="259"/>
      <c r="C4274" s="259"/>
      <c r="D4274" s="259"/>
      <c r="E4274" s="259"/>
      <c r="F4274" s="270"/>
      <c r="G4274" s="259"/>
      <c r="H4274" s="259"/>
      <c r="I4274" s="259"/>
      <c r="J4274" s="259"/>
    </row>
    <row r="4275" spans="1:10">
      <c r="A4275" s="259"/>
      <c r="B4275" s="259"/>
      <c r="C4275" s="259"/>
      <c r="D4275" s="259"/>
      <c r="E4275" s="259"/>
      <c r="F4275" s="270"/>
      <c r="G4275" s="259"/>
      <c r="H4275" s="259"/>
      <c r="I4275" s="259"/>
      <c r="J4275" s="259"/>
    </row>
    <row r="4276" spans="1:10">
      <c r="A4276" s="259"/>
      <c r="B4276" s="259"/>
      <c r="C4276" s="259"/>
      <c r="D4276" s="259"/>
      <c r="E4276" s="259"/>
      <c r="F4276" s="270"/>
      <c r="G4276" s="259"/>
      <c r="H4276" s="259"/>
      <c r="I4276" s="259"/>
      <c r="J4276" s="259"/>
    </row>
    <row r="4277" spans="1:10">
      <c r="A4277" s="259"/>
      <c r="B4277" s="259"/>
      <c r="C4277" s="259"/>
      <c r="D4277" s="259"/>
      <c r="E4277" s="259"/>
      <c r="F4277" s="270"/>
      <c r="G4277" s="259"/>
      <c r="H4277" s="259"/>
      <c r="I4277" s="259"/>
      <c r="J4277" s="259"/>
    </row>
    <row r="4278" spans="1:10">
      <c r="A4278" s="259"/>
      <c r="B4278" s="259"/>
      <c r="C4278" s="259"/>
      <c r="D4278" s="259"/>
      <c r="E4278" s="259"/>
      <c r="F4278" s="270"/>
      <c r="G4278" s="259"/>
      <c r="H4278" s="259"/>
      <c r="I4278" s="259"/>
      <c r="J4278" s="259"/>
    </row>
    <row r="4279" spans="1:10">
      <c r="A4279" s="259"/>
      <c r="B4279" s="259"/>
      <c r="C4279" s="259"/>
      <c r="D4279" s="259"/>
      <c r="E4279" s="259"/>
      <c r="F4279" s="270"/>
      <c r="G4279" s="259"/>
      <c r="H4279" s="259"/>
      <c r="I4279" s="259"/>
      <c r="J4279" s="259"/>
    </row>
    <row r="4280" spans="1:10">
      <c r="A4280" s="259"/>
      <c r="B4280" s="259"/>
      <c r="C4280" s="259"/>
      <c r="D4280" s="259"/>
      <c r="E4280" s="259"/>
      <c r="F4280" s="270"/>
      <c r="G4280" s="259"/>
      <c r="H4280" s="259"/>
      <c r="I4280" s="259"/>
      <c r="J4280" s="259"/>
    </row>
    <row r="4281" spans="1:10">
      <c r="A4281" s="259"/>
      <c r="B4281" s="259"/>
      <c r="C4281" s="259"/>
      <c r="D4281" s="259"/>
      <c r="E4281" s="259"/>
      <c r="F4281" s="270"/>
      <c r="G4281" s="259"/>
      <c r="H4281" s="259"/>
      <c r="I4281" s="259"/>
      <c r="J4281" s="259"/>
    </row>
    <row r="4282" spans="1:10">
      <c r="A4282" s="259"/>
      <c r="B4282" s="259"/>
      <c r="C4282" s="259"/>
      <c r="D4282" s="259"/>
      <c r="E4282" s="259"/>
      <c r="F4282" s="270"/>
      <c r="G4282" s="259"/>
      <c r="H4282" s="259"/>
      <c r="I4282" s="259"/>
      <c r="J4282" s="259"/>
    </row>
    <row r="4283" spans="1:10">
      <c r="A4283" s="259"/>
      <c r="B4283" s="259"/>
      <c r="C4283" s="259"/>
      <c r="D4283" s="259"/>
      <c r="E4283" s="259"/>
      <c r="F4283" s="270"/>
      <c r="G4283" s="259"/>
      <c r="H4283" s="259"/>
      <c r="I4283" s="259"/>
      <c r="J4283" s="259"/>
    </row>
    <row r="4284" spans="1:10">
      <c r="A4284" s="259"/>
      <c r="B4284" s="259"/>
      <c r="C4284" s="259"/>
      <c r="D4284" s="259"/>
      <c r="E4284" s="259"/>
      <c r="F4284" s="270"/>
      <c r="G4284" s="259"/>
      <c r="H4284" s="259"/>
      <c r="I4284" s="259"/>
      <c r="J4284" s="259"/>
    </row>
    <row r="4285" spans="1:10">
      <c r="A4285" s="259"/>
      <c r="B4285" s="259"/>
      <c r="C4285" s="259"/>
      <c r="D4285" s="259"/>
      <c r="E4285" s="259"/>
      <c r="F4285" s="270"/>
      <c r="G4285" s="259"/>
      <c r="H4285" s="259"/>
      <c r="I4285" s="259"/>
      <c r="J4285" s="259"/>
    </row>
    <row r="4286" spans="1:10">
      <c r="A4286" s="259"/>
      <c r="B4286" s="259"/>
      <c r="C4286" s="259"/>
      <c r="D4286" s="259"/>
      <c r="E4286" s="259"/>
      <c r="F4286" s="270"/>
      <c r="G4286" s="259"/>
      <c r="H4286" s="259"/>
      <c r="I4286" s="259"/>
      <c r="J4286" s="259"/>
    </row>
    <row r="4287" spans="1:10">
      <c r="A4287" s="259"/>
      <c r="B4287" s="259"/>
      <c r="C4287" s="259"/>
      <c r="D4287" s="259"/>
      <c r="E4287" s="259"/>
      <c r="F4287" s="270"/>
      <c r="G4287" s="259"/>
      <c r="H4287" s="259"/>
      <c r="I4287" s="259"/>
      <c r="J4287" s="259"/>
    </row>
    <row r="4288" spans="1:10">
      <c r="A4288" s="259"/>
      <c r="B4288" s="259"/>
      <c r="C4288" s="259"/>
      <c r="D4288" s="259"/>
      <c r="E4288" s="259"/>
      <c r="F4288" s="270"/>
      <c r="G4288" s="259"/>
      <c r="H4288" s="259"/>
      <c r="I4288" s="259"/>
      <c r="J4288" s="259"/>
    </row>
    <row r="4289" spans="1:10">
      <c r="A4289" s="259"/>
      <c r="B4289" s="259"/>
      <c r="C4289" s="259"/>
      <c r="D4289" s="259"/>
      <c r="E4289" s="259"/>
      <c r="F4289" s="270"/>
      <c r="G4289" s="259"/>
      <c r="H4289" s="259"/>
      <c r="I4289" s="259"/>
      <c r="J4289" s="259"/>
    </row>
    <row r="4290" spans="1:10">
      <c r="A4290" s="259"/>
      <c r="B4290" s="259"/>
      <c r="C4290" s="259"/>
      <c r="D4290" s="259"/>
      <c r="E4290" s="259"/>
      <c r="F4290" s="270"/>
      <c r="G4290" s="259"/>
      <c r="H4290" s="259"/>
      <c r="I4290" s="259"/>
      <c r="J4290" s="259"/>
    </row>
    <row r="4291" spans="1:10">
      <c r="A4291" s="259"/>
      <c r="B4291" s="259"/>
      <c r="C4291" s="259"/>
      <c r="D4291" s="259"/>
      <c r="E4291" s="259"/>
      <c r="F4291" s="270"/>
      <c r="G4291" s="259"/>
      <c r="H4291" s="259"/>
      <c r="I4291" s="259"/>
      <c r="J4291" s="259"/>
    </row>
    <row r="4292" spans="1:10">
      <c r="A4292" s="259"/>
      <c r="B4292" s="259"/>
      <c r="C4292" s="259"/>
      <c r="D4292" s="259"/>
      <c r="E4292" s="259"/>
      <c r="F4292" s="270"/>
      <c r="G4292" s="259"/>
      <c r="H4292" s="259"/>
      <c r="I4292" s="259"/>
      <c r="J4292" s="259"/>
    </row>
    <row r="4293" spans="1:10">
      <c r="A4293" s="259"/>
      <c r="B4293" s="259"/>
      <c r="C4293" s="259"/>
      <c r="D4293" s="259"/>
      <c r="E4293" s="259"/>
      <c r="F4293" s="270"/>
      <c r="G4293" s="259"/>
      <c r="H4293" s="259"/>
      <c r="I4293" s="259"/>
      <c r="J4293" s="259"/>
    </row>
    <row r="4294" spans="1:10">
      <c r="A4294" s="259"/>
      <c r="B4294" s="259"/>
      <c r="C4294" s="259"/>
      <c r="D4294" s="259"/>
      <c r="E4294" s="259"/>
      <c r="F4294" s="270"/>
      <c r="G4294" s="259"/>
      <c r="H4294" s="259"/>
      <c r="I4294" s="259"/>
      <c r="J4294" s="259"/>
    </row>
    <row r="4295" spans="1:10">
      <c r="A4295" s="259"/>
      <c r="B4295" s="259"/>
      <c r="C4295" s="259"/>
      <c r="D4295" s="259"/>
      <c r="E4295" s="259"/>
      <c r="F4295" s="270"/>
      <c r="G4295" s="259"/>
      <c r="H4295" s="259"/>
      <c r="I4295" s="259"/>
      <c r="J4295" s="259"/>
    </row>
    <row r="4296" spans="1:10">
      <c r="A4296" s="259"/>
      <c r="B4296" s="259"/>
      <c r="C4296" s="259"/>
      <c r="D4296" s="259"/>
      <c r="E4296" s="259"/>
      <c r="F4296" s="270"/>
      <c r="G4296" s="259"/>
      <c r="H4296" s="259"/>
      <c r="I4296" s="259"/>
      <c r="J4296" s="259"/>
    </row>
    <row r="4297" spans="1:10">
      <c r="A4297" s="259"/>
      <c r="B4297" s="259"/>
      <c r="C4297" s="259"/>
      <c r="D4297" s="259"/>
      <c r="E4297" s="259"/>
      <c r="F4297" s="270"/>
      <c r="G4297" s="259"/>
      <c r="H4297" s="259"/>
      <c r="I4297" s="259"/>
      <c r="J4297" s="259"/>
    </row>
    <row r="4298" spans="1:10">
      <c r="A4298" s="259"/>
      <c r="B4298" s="259"/>
      <c r="C4298" s="259"/>
      <c r="D4298" s="259"/>
      <c r="E4298" s="259"/>
      <c r="F4298" s="270"/>
      <c r="G4298" s="259"/>
      <c r="H4298" s="259"/>
      <c r="I4298" s="259"/>
      <c r="J4298" s="259"/>
    </row>
    <row r="4299" spans="1:10">
      <c r="A4299" s="259"/>
      <c r="B4299" s="259"/>
      <c r="C4299" s="259"/>
      <c r="D4299" s="259"/>
      <c r="E4299" s="259"/>
      <c r="F4299" s="270"/>
      <c r="G4299" s="259"/>
      <c r="H4299" s="259"/>
      <c r="I4299" s="259"/>
      <c r="J4299" s="259"/>
    </row>
    <row r="4300" spans="1:10">
      <c r="A4300" s="259"/>
      <c r="B4300" s="259"/>
      <c r="C4300" s="259"/>
      <c r="D4300" s="259"/>
      <c r="E4300" s="259"/>
      <c r="F4300" s="270"/>
      <c r="G4300" s="259"/>
      <c r="H4300" s="259"/>
      <c r="I4300" s="259"/>
      <c r="J4300" s="259"/>
    </row>
    <row r="4301" spans="1:10">
      <c r="A4301" s="259"/>
      <c r="B4301" s="259"/>
      <c r="C4301" s="259"/>
      <c r="D4301" s="259"/>
      <c r="E4301" s="259"/>
      <c r="F4301" s="270"/>
      <c r="G4301" s="259"/>
      <c r="H4301" s="259"/>
      <c r="I4301" s="259"/>
      <c r="J4301" s="259"/>
    </row>
    <row r="4302" spans="1:10">
      <c r="A4302" s="259"/>
      <c r="B4302" s="259"/>
      <c r="C4302" s="259"/>
      <c r="D4302" s="259"/>
      <c r="E4302" s="259"/>
      <c r="F4302" s="270"/>
      <c r="G4302" s="259"/>
      <c r="H4302" s="259"/>
      <c r="I4302" s="259"/>
      <c r="J4302" s="259"/>
    </row>
    <row r="4303" spans="1:10">
      <c r="A4303" s="259"/>
      <c r="B4303" s="259"/>
      <c r="C4303" s="259"/>
      <c r="D4303" s="259"/>
      <c r="E4303" s="259"/>
      <c r="F4303" s="270"/>
      <c r="G4303" s="259"/>
      <c r="H4303" s="259"/>
      <c r="I4303" s="259"/>
      <c r="J4303" s="259"/>
    </row>
    <row r="4304" spans="1:10">
      <c r="A4304" s="259"/>
      <c r="B4304" s="259"/>
      <c r="C4304" s="259"/>
      <c r="D4304" s="259"/>
      <c r="E4304" s="259"/>
      <c r="F4304" s="270"/>
      <c r="G4304" s="259"/>
      <c r="H4304" s="259"/>
      <c r="I4304" s="259"/>
      <c r="J4304" s="259"/>
    </row>
    <row r="4305" spans="1:10">
      <c r="A4305" s="259"/>
      <c r="B4305" s="259"/>
      <c r="C4305" s="259"/>
      <c r="D4305" s="259"/>
      <c r="E4305" s="259"/>
      <c r="F4305" s="270"/>
      <c r="G4305" s="259"/>
      <c r="H4305" s="259"/>
      <c r="I4305" s="259"/>
      <c r="J4305" s="259"/>
    </row>
    <row r="4306" spans="1:10">
      <c r="A4306" s="259"/>
      <c r="B4306" s="259"/>
      <c r="C4306" s="259"/>
      <c r="D4306" s="259"/>
      <c r="E4306" s="259"/>
      <c r="F4306" s="270"/>
      <c r="G4306" s="259"/>
      <c r="H4306" s="259"/>
      <c r="I4306" s="259"/>
      <c r="J4306" s="259"/>
    </row>
    <row r="4307" spans="1:10">
      <c r="A4307" s="259"/>
      <c r="B4307" s="259"/>
      <c r="C4307" s="259"/>
      <c r="D4307" s="259"/>
      <c r="E4307" s="259"/>
      <c r="F4307" s="270"/>
      <c r="G4307" s="259"/>
      <c r="H4307" s="259"/>
      <c r="I4307" s="259"/>
      <c r="J4307" s="259"/>
    </row>
    <row r="4308" spans="1:10">
      <c r="A4308" s="259"/>
      <c r="B4308" s="259"/>
      <c r="C4308" s="259"/>
      <c r="D4308" s="259"/>
      <c r="E4308" s="259"/>
      <c r="F4308" s="270"/>
      <c r="G4308" s="259"/>
      <c r="H4308" s="259"/>
      <c r="I4308" s="259"/>
      <c r="J4308" s="259"/>
    </row>
    <row r="4309" spans="1:10">
      <c r="A4309" s="259"/>
      <c r="B4309" s="259"/>
      <c r="C4309" s="259"/>
      <c r="D4309" s="259"/>
      <c r="E4309" s="259"/>
      <c r="F4309" s="270"/>
      <c r="G4309" s="259"/>
      <c r="H4309" s="259"/>
      <c r="I4309" s="259"/>
      <c r="J4309" s="259"/>
    </row>
    <row r="4310" spans="1:10">
      <c r="A4310" s="259"/>
      <c r="B4310" s="259"/>
      <c r="C4310" s="259"/>
      <c r="D4310" s="259"/>
      <c r="E4310" s="259"/>
      <c r="F4310" s="270"/>
      <c r="G4310" s="259"/>
      <c r="H4310" s="259"/>
      <c r="I4310" s="259"/>
      <c r="J4310" s="259"/>
    </row>
    <row r="4311" spans="1:10">
      <c r="A4311" s="259"/>
      <c r="B4311" s="259"/>
      <c r="C4311" s="259"/>
      <c r="D4311" s="259"/>
      <c r="E4311" s="259"/>
      <c r="F4311" s="270"/>
      <c r="G4311" s="259"/>
      <c r="H4311" s="259"/>
      <c r="I4311" s="259"/>
      <c r="J4311" s="259"/>
    </row>
    <row r="4312" spans="1:10">
      <c r="A4312" s="259"/>
      <c r="B4312" s="259"/>
      <c r="C4312" s="259"/>
      <c r="D4312" s="259"/>
      <c r="E4312" s="259"/>
      <c r="F4312" s="270"/>
      <c r="G4312" s="259"/>
      <c r="H4312" s="259"/>
      <c r="I4312" s="259"/>
      <c r="J4312" s="259"/>
    </row>
    <row r="4313" spans="1:10">
      <c r="A4313" s="259"/>
      <c r="B4313" s="259"/>
      <c r="C4313" s="259"/>
      <c r="D4313" s="259"/>
      <c r="E4313" s="259"/>
      <c r="F4313" s="270"/>
      <c r="G4313" s="259"/>
      <c r="H4313" s="259"/>
      <c r="I4313" s="259"/>
      <c r="J4313" s="259"/>
    </row>
    <row r="4314" spans="1:10">
      <c r="A4314" s="259"/>
      <c r="B4314" s="259"/>
      <c r="C4314" s="259"/>
      <c r="D4314" s="259"/>
      <c r="E4314" s="259"/>
      <c r="F4314" s="270"/>
      <c r="G4314" s="259"/>
      <c r="H4314" s="259"/>
      <c r="I4314" s="259"/>
      <c r="J4314" s="259"/>
    </row>
    <row r="4315" spans="1:10">
      <c r="A4315" s="259"/>
      <c r="B4315" s="259"/>
      <c r="C4315" s="259"/>
      <c r="D4315" s="259"/>
      <c r="E4315" s="259"/>
      <c r="F4315" s="270"/>
      <c r="G4315" s="259"/>
      <c r="H4315" s="259"/>
      <c r="I4315" s="259"/>
      <c r="J4315" s="259"/>
    </row>
    <row r="4316" spans="1:10">
      <c r="A4316" s="259"/>
      <c r="B4316" s="259"/>
      <c r="C4316" s="259"/>
      <c r="D4316" s="259"/>
      <c r="E4316" s="259"/>
      <c r="F4316" s="270"/>
      <c r="G4316" s="259"/>
      <c r="H4316" s="259"/>
      <c r="I4316" s="259"/>
      <c r="J4316" s="259"/>
    </row>
    <row r="4317" spans="1:10">
      <c r="A4317" s="259"/>
      <c r="B4317" s="259"/>
      <c r="C4317" s="259"/>
      <c r="D4317" s="259"/>
      <c r="E4317" s="259"/>
      <c r="F4317" s="270"/>
      <c r="G4317" s="259"/>
      <c r="H4317" s="259"/>
      <c r="I4317" s="259"/>
      <c r="J4317" s="259"/>
    </row>
    <row r="4318" spans="1:10">
      <c r="A4318" s="259"/>
      <c r="B4318" s="259"/>
      <c r="C4318" s="259"/>
      <c r="D4318" s="259"/>
      <c r="E4318" s="259"/>
      <c r="F4318" s="270"/>
      <c r="G4318" s="259"/>
      <c r="H4318" s="259"/>
      <c r="I4318" s="259"/>
      <c r="J4318" s="259"/>
    </row>
    <row r="4319" spans="1:10">
      <c r="A4319" s="259"/>
      <c r="B4319" s="259"/>
      <c r="C4319" s="259"/>
      <c r="D4319" s="259"/>
      <c r="E4319" s="259"/>
      <c r="F4319" s="270"/>
      <c r="G4319" s="259"/>
      <c r="H4319" s="259"/>
      <c r="I4319" s="259"/>
      <c r="J4319" s="259"/>
    </row>
    <row r="4320" spans="1:10">
      <c r="A4320" s="259"/>
      <c r="B4320" s="259"/>
      <c r="C4320" s="259"/>
      <c r="D4320" s="259"/>
      <c r="E4320" s="259"/>
      <c r="F4320" s="270"/>
      <c r="G4320" s="259"/>
      <c r="H4320" s="259"/>
      <c r="I4320" s="259"/>
      <c r="J4320" s="259"/>
    </row>
    <row r="4321" spans="1:10">
      <c r="A4321" s="259"/>
      <c r="B4321" s="259"/>
      <c r="C4321" s="259"/>
      <c r="D4321" s="259"/>
      <c r="E4321" s="259"/>
      <c r="F4321" s="270"/>
      <c r="G4321" s="259"/>
      <c r="H4321" s="259"/>
      <c r="I4321" s="259"/>
      <c r="J4321" s="259"/>
    </row>
    <row r="4322" spans="1:10">
      <c r="A4322" s="259"/>
      <c r="B4322" s="259"/>
      <c r="C4322" s="259"/>
      <c r="D4322" s="259"/>
      <c r="E4322" s="259"/>
      <c r="F4322" s="270"/>
      <c r="G4322" s="259"/>
      <c r="H4322" s="259"/>
      <c r="I4322" s="259"/>
      <c r="J4322" s="259"/>
    </row>
    <row r="4323" spans="1:10">
      <c r="A4323" s="259"/>
      <c r="B4323" s="259"/>
      <c r="C4323" s="259"/>
      <c r="D4323" s="259"/>
      <c r="E4323" s="259"/>
      <c r="F4323" s="270"/>
      <c r="G4323" s="259"/>
      <c r="H4323" s="259"/>
      <c r="I4323" s="259"/>
      <c r="J4323" s="259"/>
    </row>
    <row r="4324" spans="1:10">
      <c r="A4324" s="259"/>
      <c r="B4324" s="259"/>
      <c r="C4324" s="259"/>
      <c r="D4324" s="259"/>
      <c r="E4324" s="259"/>
      <c r="F4324" s="270"/>
      <c r="G4324" s="259"/>
      <c r="H4324" s="259"/>
      <c r="I4324" s="259"/>
      <c r="J4324" s="259"/>
    </row>
    <row r="4325" spans="1:10">
      <c r="A4325" s="259"/>
      <c r="B4325" s="259"/>
      <c r="C4325" s="259"/>
      <c r="D4325" s="259"/>
      <c r="E4325" s="259"/>
      <c r="F4325" s="270"/>
      <c r="G4325" s="259"/>
      <c r="H4325" s="259"/>
      <c r="I4325" s="259"/>
      <c r="J4325" s="259"/>
    </row>
    <row r="4326" spans="1:10">
      <c r="A4326" s="259"/>
      <c r="B4326" s="259"/>
      <c r="C4326" s="259"/>
      <c r="D4326" s="259"/>
      <c r="E4326" s="259"/>
      <c r="F4326" s="270"/>
      <c r="G4326" s="259"/>
      <c r="H4326" s="259"/>
      <c r="I4326" s="259"/>
      <c r="J4326" s="259"/>
    </row>
    <row r="4327" spans="1:10">
      <c r="A4327" s="259"/>
      <c r="B4327" s="259"/>
      <c r="C4327" s="259"/>
      <c r="D4327" s="259"/>
      <c r="E4327" s="259"/>
      <c r="F4327" s="270"/>
      <c r="G4327" s="259"/>
      <c r="H4327" s="259"/>
      <c r="I4327" s="259"/>
      <c r="J4327" s="259"/>
    </row>
    <row r="4328" spans="1:10">
      <c r="A4328" s="259"/>
      <c r="B4328" s="259"/>
      <c r="C4328" s="259"/>
      <c r="D4328" s="259"/>
      <c r="E4328" s="259"/>
      <c r="F4328" s="270"/>
      <c r="G4328" s="259"/>
      <c r="H4328" s="259"/>
      <c r="I4328" s="259"/>
      <c r="J4328" s="259"/>
    </row>
    <row r="4329" spans="1:10">
      <c r="A4329" s="259"/>
      <c r="B4329" s="259"/>
      <c r="C4329" s="259"/>
      <c r="D4329" s="259"/>
      <c r="E4329" s="259"/>
      <c r="F4329" s="270"/>
      <c r="G4329" s="259"/>
      <c r="H4329" s="259"/>
      <c r="I4329" s="259"/>
      <c r="J4329" s="259"/>
    </row>
    <row r="4330" spans="1:10">
      <c r="A4330" s="259"/>
      <c r="B4330" s="259"/>
      <c r="C4330" s="259"/>
      <c r="D4330" s="259"/>
      <c r="E4330" s="259"/>
      <c r="F4330" s="270"/>
      <c r="G4330" s="259"/>
      <c r="H4330" s="259"/>
      <c r="I4330" s="259"/>
      <c r="J4330" s="259"/>
    </row>
    <row r="4331" spans="1:10">
      <c r="A4331" s="259"/>
      <c r="B4331" s="259"/>
      <c r="C4331" s="259"/>
      <c r="D4331" s="259"/>
      <c r="E4331" s="259"/>
      <c r="F4331" s="270"/>
      <c r="G4331" s="259"/>
      <c r="H4331" s="259"/>
      <c r="I4331" s="259"/>
      <c r="J4331" s="259"/>
    </row>
    <row r="4332" spans="1:10">
      <c r="A4332" s="259"/>
      <c r="B4332" s="259"/>
      <c r="C4332" s="259"/>
      <c r="D4332" s="259"/>
      <c r="E4332" s="259"/>
      <c r="F4332" s="270"/>
      <c r="G4332" s="259"/>
      <c r="H4332" s="259"/>
      <c r="I4332" s="259"/>
      <c r="J4332" s="259"/>
    </row>
    <row r="4333" spans="1:10">
      <c r="A4333" s="259"/>
      <c r="B4333" s="259"/>
      <c r="C4333" s="259"/>
      <c r="D4333" s="259"/>
      <c r="E4333" s="259"/>
      <c r="F4333" s="270"/>
      <c r="G4333" s="259"/>
      <c r="H4333" s="259"/>
      <c r="I4333" s="259"/>
      <c r="J4333" s="259"/>
    </row>
    <row r="4334" spans="1:10">
      <c r="A4334" s="259"/>
      <c r="B4334" s="259"/>
      <c r="C4334" s="259"/>
      <c r="D4334" s="259"/>
      <c r="E4334" s="259"/>
      <c r="F4334" s="270"/>
      <c r="G4334" s="259"/>
      <c r="H4334" s="259"/>
      <c r="I4334" s="259"/>
      <c r="J4334" s="259"/>
    </row>
    <row r="4335" spans="1:10">
      <c r="A4335" s="259"/>
      <c r="B4335" s="259"/>
      <c r="C4335" s="259"/>
      <c r="D4335" s="259"/>
      <c r="E4335" s="259"/>
      <c r="F4335" s="270"/>
      <c r="G4335" s="259"/>
      <c r="H4335" s="259"/>
      <c r="I4335" s="259"/>
      <c r="J4335" s="259"/>
    </row>
    <row r="4336" spans="1:10">
      <c r="A4336" s="259"/>
      <c r="B4336" s="259"/>
      <c r="C4336" s="259"/>
      <c r="D4336" s="259"/>
      <c r="E4336" s="259"/>
      <c r="F4336" s="270"/>
      <c r="G4336" s="259"/>
      <c r="H4336" s="259"/>
      <c r="I4336" s="259"/>
      <c r="J4336" s="259"/>
    </row>
    <row r="4337" spans="1:10">
      <c r="A4337" s="259"/>
      <c r="B4337" s="259"/>
      <c r="C4337" s="259"/>
      <c r="D4337" s="259"/>
      <c r="E4337" s="259"/>
      <c r="F4337" s="270"/>
      <c r="G4337" s="259"/>
      <c r="H4337" s="259"/>
      <c r="I4337" s="259"/>
      <c r="J4337" s="259"/>
    </row>
    <row r="4338" spans="1:10">
      <c r="A4338" s="259"/>
      <c r="B4338" s="259"/>
      <c r="C4338" s="259"/>
      <c r="D4338" s="259"/>
      <c r="E4338" s="259"/>
      <c r="F4338" s="270"/>
      <c r="G4338" s="259"/>
      <c r="H4338" s="259"/>
      <c r="I4338" s="259"/>
      <c r="J4338" s="259"/>
    </row>
    <row r="4339" spans="1:10">
      <c r="A4339" s="259"/>
      <c r="B4339" s="259"/>
      <c r="C4339" s="259"/>
      <c r="D4339" s="259"/>
      <c r="E4339" s="259"/>
      <c r="F4339" s="270"/>
      <c r="G4339" s="259"/>
      <c r="H4339" s="259"/>
      <c r="I4339" s="259"/>
      <c r="J4339" s="259"/>
    </row>
    <row r="4340" spans="1:10">
      <c r="A4340" s="259"/>
      <c r="B4340" s="259"/>
      <c r="C4340" s="259"/>
      <c r="D4340" s="259"/>
      <c r="E4340" s="259"/>
      <c r="F4340" s="270"/>
      <c r="G4340" s="259"/>
      <c r="H4340" s="259"/>
      <c r="I4340" s="259"/>
      <c r="J4340" s="259"/>
    </row>
    <row r="4341" spans="1:10">
      <c r="A4341" s="259"/>
      <c r="B4341" s="259"/>
      <c r="C4341" s="259"/>
      <c r="D4341" s="259"/>
      <c r="E4341" s="259"/>
      <c r="F4341" s="270"/>
      <c r="G4341" s="259"/>
      <c r="H4341" s="259"/>
      <c r="I4341" s="259"/>
      <c r="J4341" s="259"/>
    </row>
    <row r="4342" spans="1:10">
      <c r="A4342" s="259"/>
      <c r="B4342" s="259"/>
      <c r="C4342" s="259"/>
      <c r="D4342" s="259"/>
      <c r="E4342" s="259"/>
      <c r="F4342" s="270"/>
      <c r="G4342" s="259"/>
      <c r="H4342" s="259"/>
      <c r="I4342" s="259"/>
      <c r="J4342" s="259"/>
    </row>
    <row r="4343" spans="1:10">
      <c r="A4343" s="259"/>
      <c r="B4343" s="259"/>
      <c r="C4343" s="259"/>
      <c r="D4343" s="259"/>
      <c r="E4343" s="259"/>
      <c r="F4343" s="270"/>
      <c r="G4343" s="259"/>
      <c r="H4343" s="259"/>
      <c r="I4343" s="259"/>
      <c r="J4343" s="259"/>
    </row>
    <row r="4344" spans="1:10">
      <c r="A4344" s="259"/>
      <c r="B4344" s="259"/>
      <c r="C4344" s="259"/>
      <c r="D4344" s="259"/>
      <c r="E4344" s="259"/>
      <c r="F4344" s="270"/>
      <c r="G4344" s="259"/>
      <c r="H4344" s="259"/>
      <c r="I4344" s="259"/>
      <c r="J4344" s="259"/>
    </row>
    <row r="4345" spans="1:10">
      <c r="A4345" s="259"/>
      <c r="B4345" s="259"/>
      <c r="C4345" s="259"/>
      <c r="D4345" s="259"/>
      <c r="E4345" s="259"/>
      <c r="F4345" s="270"/>
      <c r="G4345" s="259"/>
      <c r="H4345" s="259"/>
      <c r="I4345" s="259"/>
      <c r="J4345" s="259"/>
    </row>
    <row r="4346" spans="1:10">
      <c r="A4346" s="259"/>
      <c r="B4346" s="259"/>
      <c r="C4346" s="259"/>
      <c r="D4346" s="259"/>
      <c r="E4346" s="259"/>
      <c r="F4346" s="270"/>
      <c r="G4346" s="259"/>
      <c r="H4346" s="259"/>
      <c r="I4346" s="259"/>
      <c r="J4346" s="259"/>
    </row>
    <row r="4347" spans="1:10">
      <c r="A4347" s="259"/>
      <c r="B4347" s="259"/>
      <c r="C4347" s="259"/>
      <c r="D4347" s="259"/>
      <c r="E4347" s="259"/>
      <c r="F4347" s="270"/>
      <c r="G4347" s="259"/>
      <c r="H4347" s="259"/>
      <c r="I4347" s="259"/>
      <c r="J4347" s="259"/>
    </row>
    <row r="4348" spans="1:10">
      <c r="A4348" s="259"/>
      <c r="B4348" s="259"/>
      <c r="C4348" s="259"/>
      <c r="D4348" s="259"/>
      <c r="E4348" s="259"/>
      <c r="F4348" s="270"/>
      <c r="G4348" s="259"/>
      <c r="H4348" s="259"/>
      <c r="I4348" s="259"/>
      <c r="J4348" s="259"/>
    </row>
    <row r="4349" spans="1:10">
      <c r="A4349" s="259"/>
      <c r="B4349" s="259"/>
      <c r="C4349" s="259"/>
      <c r="D4349" s="259"/>
      <c r="E4349" s="259"/>
      <c r="F4349" s="270"/>
      <c r="G4349" s="259"/>
      <c r="H4349" s="259"/>
      <c r="I4349" s="259"/>
      <c r="J4349" s="259"/>
    </row>
    <row r="4350" spans="1:10">
      <c r="A4350" s="259"/>
      <c r="B4350" s="259"/>
      <c r="C4350" s="259"/>
      <c r="D4350" s="259"/>
      <c r="E4350" s="259"/>
      <c r="F4350" s="270"/>
      <c r="G4350" s="259"/>
      <c r="H4350" s="259"/>
      <c r="I4350" s="259"/>
      <c r="J4350" s="259"/>
    </row>
    <row r="4351" spans="1:10">
      <c r="A4351" s="259"/>
      <c r="B4351" s="259"/>
      <c r="C4351" s="259"/>
      <c r="D4351" s="259"/>
      <c r="E4351" s="259"/>
      <c r="F4351" s="270"/>
      <c r="G4351" s="259"/>
      <c r="H4351" s="259"/>
      <c r="I4351" s="259"/>
      <c r="J4351" s="259"/>
    </row>
    <row r="4352" spans="1:10">
      <c r="A4352" s="259"/>
      <c r="B4352" s="259"/>
      <c r="C4352" s="259"/>
      <c r="D4352" s="259"/>
      <c r="E4352" s="259"/>
      <c r="F4352" s="270"/>
      <c r="G4352" s="259"/>
      <c r="H4352" s="259"/>
      <c r="I4352" s="259"/>
      <c r="J4352" s="259"/>
    </row>
    <row r="4353" spans="1:10">
      <c r="A4353" s="259"/>
      <c r="B4353" s="259"/>
      <c r="C4353" s="259"/>
      <c r="D4353" s="259"/>
      <c r="E4353" s="259"/>
      <c r="F4353" s="270"/>
      <c r="G4353" s="259"/>
      <c r="H4353" s="259"/>
      <c r="I4353" s="259"/>
      <c r="J4353" s="259"/>
    </row>
    <row r="4354" spans="1:10">
      <c r="A4354" s="259"/>
      <c r="B4354" s="259"/>
      <c r="C4354" s="259"/>
      <c r="D4354" s="259"/>
      <c r="E4354" s="259"/>
      <c r="F4354" s="270"/>
      <c r="G4354" s="259"/>
      <c r="H4354" s="259"/>
      <c r="I4354" s="259"/>
      <c r="J4354" s="259"/>
    </row>
    <row r="4355" spans="1:10">
      <c r="A4355" s="259"/>
      <c r="B4355" s="259"/>
      <c r="C4355" s="259"/>
      <c r="D4355" s="259"/>
      <c r="E4355" s="259"/>
      <c r="F4355" s="270"/>
      <c r="G4355" s="259"/>
      <c r="H4355" s="259"/>
      <c r="I4355" s="259"/>
      <c r="J4355" s="259"/>
    </row>
    <row r="4356" spans="1:10">
      <c r="A4356" s="259"/>
      <c r="B4356" s="259"/>
      <c r="C4356" s="259"/>
      <c r="D4356" s="259"/>
      <c r="E4356" s="259"/>
      <c r="F4356" s="270"/>
      <c r="G4356" s="259"/>
      <c r="H4356" s="259"/>
      <c r="I4356" s="259"/>
      <c r="J4356" s="259"/>
    </row>
    <row r="4357" spans="1:10">
      <c r="A4357" s="259"/>
      <c r="B4357" s="259"/>
      <c r="C4357" s="259"/>
      <c r="D4357" s="259"/>
      <c r="E4357" s="259"/>
      <c r="F4357" s="270"/>
      <c r="G4357" s="259"/>
      <c r="H4357" s="259"/>
      <c r="I4357" s="259"/>
      <c r="J4357" s="259"/>
    </row>
    <row r="4358" spans="1:10">
      <c r="A4358" s="259"/>
      <c r="B4358" s="259"/>
      <c r="C4358" s="259"/>
      <c r="D4358" s="259"/>
      <c r="E4358" s="259"/>
      <c r="F4358" s="270"/>
      <c r="G4358" s="259"/>
      <c r="H4358" s="259"/>
      <c r="I4358" s="259"/>
      <c r="J4358" s="259"/>
    </row>
    <row r="4359" spans="1:10">
      <c r="A4359" s="259"/>
      <c r="B4359" s="259"/>
      <c r="C4359" s="259"/>
      <c r="D4359" s="259"/>
      <c r="E4359" s="259"/>
      <c r="F4359" s="270"/>
      <c r="G4359" s="259"/>
      <c r="H4359" s="259"/>
      <c r="I4359" s="259"/>
      <c r="J4359" s="259"/>
    </row>
    <row r="4360" spans="1:10">
      <c r="A4360" s="259"/>
      <c r="B4360" s="259"/>
      <c r="C4360" s="259"/>
      <c r="D4360" s="259"/>
      <c r="E4360" s="259"/>
      <c r="F4360" s="270"/>
      <c r="G4360" s="259"/>
      <c r="H4360" s="259"/>
      <c r="I4360" s="259"/>
      <c r="J4360" s="259"/>
    </row>
    <row r="4361" spans="1:10">
      <c r="A4361" s="259"/>
      <c r="B4361" s="259"/>
      <c r="C4361" s="259"/>
      <c r="D4361" s="259"/>
      <c r="E4361" s="259"/>
      <c r="F4361" s="270"/>
      <c r="G4361" s="259"/>
      <c r="H4361" s="259"/>
      <c r="I4361" s="259"/>
      <c r="J4361" s="259"/>
    </row>
    <row r="4362" spans="1:10">
      <c r="A4362" s="259"/>
      <c r="B4362" s="259"/>
      <c r="C4362" s="259"/>
      <c r="D4362" s="259"/>
      <c r="E4362" s="259"/>
      <c r="F4362" s="270"/>
      <c r="G4362" s="259"/>
      <c r="H4362" s="259"/>
      <c r="I4362" s="259"/>
      <c r="J4362" s="259"/>
    </row>
    <row r="4363" spans="1:10">
      <c r="A4363" s="259"/>
      <c r="B4363" s="259"/>
      <c r="C4363" s="259"/>
      <c r="D4363" s="259"/>
      <c r="E4363" s="259"/>
      <c r="F4363" s="270"/>
      <c r="G4363" s="259"/>
      <c r="H4363" s="259"/>
      <c r="I4363" s="259"/>
      <c r="J4363" s="259"/>
    </row>
    <row r="4364" spans="1:10">
      <c r="A4364" s="259"/>
      <c r="B4364" s="259"/>
      <c r="C4364" s="259"/>
      <c r="D4364" s="259"/>
      <c r="E4364" s="259"/>
      <c r="F4364" s="270"/>
      <c r="G4364" s="259"/>
      <c r="H4364" s="259"/>
      <c r="I4364" s="259"/>
      <c r="J4364" s="259"/>
    </row>
    <row r="4365" spans="1:10">
      <c r="A4365" s="259"/>
      <c r="B4365" s="259"/>
      <c r="C4365" s="259"/>
      <c r="D4365" s="259"/>
      <c r="E4365" s="259"/>
      <c r="F4365" s="270"/>
      <c r="G4365" s="259"/>
      <c r="H4365" s="259"/>
      <c r="I4365" s="259"/>
      <c r="J4365" s="259"/>
    </row>
    <row r="4366" spans="1:10">
      <c r="A4366" s="259"/>
      <c r="B4366" s="259"/>
      <c r="C4366" s="259"/>
      <c r="D4366" s="259"/>
      <c r="E4366" s="259"/>
      <c r="F4366" s="270"/>
      <c r="G4366" s="259"/>
      <c r="H4366" s="259"/>
      <c r="I4366" s="259"/>
      <c r="J4366" s="259"/>
    </row>
    <row r="4367" spans="1:10">
      <c r="A4367" s="259"/>
      <c r="B4367" s="259"/>
      <c r="C4367" s="259"/>
      <c r="D4367" s="259"/>
      <c r="E4367" s="259"/>
      <c r="F4367" s="270"/>
      <c r="G4367" s="259"/>
      <c r="H4367" s="259"/>
      <c r="I4367" s="259"/>
      <c r="J4367" s="259"/>
    </row>
    <row r="4368" spans="1:10">
      <c r="A4368" s="259"/>
      <c r="B4368" s="259"/>
      <c r="C4368" s="259"/>
      <c r="D4368" s="259"/>
      <c r="E4368" s="259"/>
      <c r="F4368" s="270"/>
      <c r="G4368" s="259"/>
      <c r="H4368" s="259"/>
      <c r="I4368" s="259"/>
      <c r="J4368" s="259"/>
    </row>
    <row r="4369" spans="1:10">
      <c r="A4369" s="259"/>
      <c r="B4369" s="259"/>
      <c r="C4369" s="259"/>
      <c r="D4369" s="259"/>
      <c r="E4369" s="259"/>
      <c r="F4369" s="270"/>
      <c r="G4369" s="259"/>
      <c r="H4369" s="259"/>
      <c r="I4369" s="259"/>
      <c r="J4369" s="259"/>
    </row>
    <row r="4370" spans="1:10">
      <c r="A4370" s="259"/>
      <c r="B4370" s="259"/>
      <c r="C4370" s="259"/>
      <c r="D4370" s="259"/>
      <c r="E4370" s="259"/>
      <c r="F4370" s="270"/>
      <c r="G4370" s="259"/>
      <c r="H4370" s="259"/>
      <c r="I4370" s="259"/>
      <c r="J4370" s="259"/>
    </row>
    <row r="4371" spans="1:10">
      <c r="A4371" s="259"/>
      <c r="B4371" s="259"/>
      <c r="C4371" s="259"/>
      <c r="D4371" s="259"/>
      <c r="E4371" s="259"/>
      <c r="F4371" s="270"/>
      <c r="G4371" s="259"/>
      <c r="H4371" s="259"/>
      <c r="I4371" s="259"/>
      <c r="J4371" s="259"/>
    </row>
    <row r="4372" spans="1:10">
      <c r="A4372" s="259"/>
      <c r="B4372" s="259"/>
      <c r="C4372" s="259"/>
      <c r="D4372" s="259"/>
      <c r="E4372" s="259"/>
      <c r="F4372" s="270"/>
      <c r="G4372" s="259"/>
      <c r="H4372" s="259"/>
      <c r="I4372" s="259"/>
      <c r="J4372" s="259"/>
    </row>
    <row r="4373" spans="1:10">
      <c r="A4373" s="259"/>
      <c r="B4373" s="259"/>
      <c r="C4373" s="259"/>
      <c r="D4373" s="259"/>
      <c r="E4373" s="259"/>
      <c r="F4373" s="270"/>
      <c r="G4373" s="259"/>
      <c r="H4373" s="259"/>
      <c r="I4373" s="259"/>
      <c r="J4373" s="259"/>
    </row>
    <row r="4374" spans="1:10">
      <c r="A4374" s="259"/>
      <c r="B4374" s="259"/>
      <c r="C4374" s="259"/>
      <c r="D4374" s="259"/>
      <c r="E4374" s="259"/>
      <c r="F4374" s="270"/>
      <c r="G4374" s="259"/>
      <c r="H4374" s="259"/>
      <c r="I4374" s="259"/>
      <c r="J4374" s="259"/>
    </row>
    <row r="4375" spans="1:10">
      <c r="A4375" s="259"/>
      <c r="B4375" s="259"/>
      <c r="C4375" s="259"/>
      <c r="D4375" s="259"/>
      <c r="E4375" s="259"/>
      <c r="F4375" s="270"/>
      <c r="G4375" s="259"/>
      <c r="H4375" s="259"/>
      <c r="I4375" s="259"/>
      <c r="J4375" s="259"/>
    </row>
    <row r="4376" spans="1:10">
      <c r="A4376" s="259"/>
      <c r="B4376" s="259"/>
      <c r="C4376" s="259"/>
      <c r="D4376" s="259"/>
      <c r="E4376" s="259"/>
      <c r="F4376" s="270"/>
      <c r="G4376" s="259"/>
      <c r="H4376" s="259"/>
      <c r="I4376" s="259"/>
      <c r="J4376" s="259"/>
    </row>
    <row r="4377" spans="1:10">
      <c r="A4377" s="259"/>
      <c r="B4377" s="259"/>
      <c r="C4377" s="259"/>
      <c r="D4377" s="259"/>
      <c r="E4377" s="259"/>
      <c r="F4377" s="270"/>
      <c r="G4377" s="259"/>
      <c r="H4377" s="259"/>
      <c r="I4377" s="259"/>
      <c r="J4377" s="259"/>
    </row>
    <row r="4378" spans="1:10">
      <c r="A4378" s="259"/>
      <c r="B4378" s="259"/>
      <c r="C4378" s="259"/>
      <c r="D4378" s="259"/>
      <c r="E4378" s="259"/>
      <c r="F4378" s="270"/>
      <c r="G4378" s="259"/>
      <c r="H4378" s="259"/>
      <c r="I4378" s="259"/>
      <c r="J4378" s="259"/>
    </row>
    <row r="4379" spans="1:10">
      <c r="A4379" s="259"/>
      <c r="B4379" s="259"/>
      <c r="C4379" s="259"/>
      <c r="D4379" s="259"/>
      <c r="E4379" s="259"/>
      <c r="F4379" s="270"/>
      <c r="G4379" s="259"/>
      <c r="H4379" s="259"/>
      <c r="I4379" s="259"/>
      <c r="J4379" s="259"/>
    </row>
    <row r="4380" spans="1:10">
      <c r="A4380" s="259"/>
      <c r="B4380" s="259"/>
      <c r="C4380" s="259"/>
      <c r="D4380" s="259"/>
      <c r="E4380" s="259"/>
      <c r="F4380" s="270"/>
      <c r="G4380" s="259"/>
      <c r="H4380" s="259"/>
      <c r="I4380" s="259"/>
      <c r="J4380" s="259"/>
    </row>
    <row r="4381" spans="1:10">
      <c r="A4381" s="259"/>
      <c r="B4381" s="259"/>
      <c r="C4381" s="259"/>
      <c r="D4381" s="259"/>
      <c r="E4381" s="259"/>
      <c r="F4381" s="270"/>
      <c r="G4381" s="259"/>
      <c r="H4381" s="259"/>
      <c r="I4381" s="259"/>
      <c r="J4381" s="259"/>
    </row>
    <row r="4382" spans="1:10">
      <c r="A4382" s="259"/>
      <c r="B4382" s="259"/>
      <c r="C4382" s="259"/>
      <c r="D4382" s="259"/>
      <c r="E4382" s="259"/>
      <c r="F4382" s="270"/>
      <c r="G4382" s="259"/>
      <c r="H4382" s="259"/>
      <c r="I4382" s="259"/>
      <c r="J4382" s="259"/>
    </row>
    <row r="4383" spans="1:10">
      <c r="A4383" s="259"/>
      <c r="B4383" s="259"/>
      <c r="C4383" s="259"/>
      <c r="D4383" s="259"/>
      <c r="E4383" s="259"/>
      <c r="F4383" s="270"/>
      <c r="G4383" s="259"/>
      <c r="H4383" s="259"/>
      <c r="I4383" s="259"/>
      <c r="J4383" s="259"/>
    </row>
    <row r="4384" spans="1:10">
      <c r="A4384" s="259"/>
      <c r="B4384" s="259"/>
      <c r="C4384" s="259"/>
      <c r="D4384" s="259"/>
      <c r="E4384" s="259"/>
      <c r="F4384" s="270"/>
      <c r="G4384" s="259"/>
      <c r="H4384" s="259"/>
      <c r="I4384" s="259"/>
      <c r="J4384" s="259"/>
    </row>
    <row r="4385" spans="1:10">
      <c r="A4385" s="259"/>
      <c r="B4385" s="259"/>
      <c r="C4385" s="259"/>
      <c r="D4385" s="259"/>
      <c r="E4385" s="259"/>
      <c r="F4385" s="270"/>
      <c r="G4385" s="259"/>
      <c r="H4385" s="259"/>
      <c r="I4385" s="259"/>
      <c r="J4385" s="259"/>
    </row>
    <row r="4386" spans="1:10">
      <c r="A4386" s="259"/>
      <c r="B4386" s="259"/>
      <c r="C4386" s="259"/>
      <c r="D4386" s="259"/>
      <c r="E4386" s="259"/>
      <c r="F4386" s="270"/>
      <c r="G4386" s="259"/>
      <c r="H4386" s="259"/>
      <c r="I4386" s="259"/>
      <c r="J4386" s="259"/>
    </row>
    <row r="4387" spans="1:10">
      <c r="A4387" s="259"/>
      <c r="B4387" s="259"/>
      <c r="C4387" s="259"/>
      <c r="D4387" s="259"/>
      <c r="E4387" s="259"/>
      <c r="F4387" s="270"/>
      <c r="G4387" s="259"/>
      <c r="H4387" s="259"/>
      <c r="I4387" s="259"/>
      <c r="J4387" s="259"/>
    </row>
    <row r="4388" spans="1:10">
      <c r="A4388" s="259"/>
      <c r="B4388" s="259"/>
      <c r="C4388" s="259"/>
      <c r="D4388" s="259"/>
      <c r="E4388" s="259"/>
      <c r="F4388" s="270"/>
      <c r="G4388" s="259"/>
      <c r="H4388" s="259"/>
      <c r="I4388" s="259"/>
      <c r="J4388" s="259"/>
    </row>
    <row r="4389" spans="1:10">
      <c r="A4389" s="259"/>
      <c r="B4389" s="259"/>
      <c r="C4389" s="259"/>
      <c r="D4389" s="259"/>
      <c r="E4389" s="259"/>
      <c r="F4389" s="270"/>
      <c r="G4389" s="259"/>
      <c r="H4389" s="259"/>
      <c r="I4389" s="259"/>
      <c r="J4389" s="259"/>
    </row>
    <row r="4390" spans="1:10">
      <c r="A4390" s="259"/>
      <c r="B4390" s="259"/>
      <c r="C4390" s="259"/>
      <c r="D4390" s="259"/>
      <c r="E4390" s="259"/>
      <c r="F4390" s="270"/>
      <c r="G4390" s="259"/>
      <c r="H4390" s="259"/>
      <c r="I4390" s="259"/>
      <c r="J4390" s="259"/>
    </row>
    <row r="4391" spans="1:10">
      <c r="A4391" s="259"/>
      <c r="B4391" s="259"/>
      <c r="C4391" s="259"/>
      <c r="D4391" s="259"/>
      <c r="E4391" s="259"/>
      <c r="F4391" s="270"/>
      <c r="G4391" s="259"/>
      <c r="H4391" s="259"/>
      <c r="I4391" s="259"/>
      <c r="J4391" s="259"/>
    </row>
    <row r="4392" spans="1:10">
      <c r="A4392" s="259"/>
      <c r="B4392" s="259"/>
      <c r="C4392" s="259"/>
      <c r="D4392" s="259"/>
      <c r="E4392" s="259"/>
      <c r="F4392" s="270"/>
      <c r="G4392" s="259"/>
      <c r="H4392" s="259"/>
      <c r="I4392" s="259"/>
      <c r="J4392" s="259"/>
    </row>
    <row r="4393" spans="1:10">
      <c r="A4393" s="259"/>
      <c r="B4393" s="259"/>
      <c r="C4393" s="259"/>
      <c r="D4393" s="259"/>
      <c r="E4393" s="259"/>
      <c r="F4393" s="270"/>
      <c r="G4393" s="259"/>
      <c r="H4393" s="259"/>
      <c r="I4393" s="259"/>
      <c r="J4393" s="259"/>
    </row>
    <row r="4394" spans="1:10">
      <c r="A4394" s="259"/>
      <c r="B4394" s="259"/>
      <c r="C4394" s="259"/>
      <c r="D4394" s="259"/>
      <c r="E4394" s="259"/>
      <c r="F4394" s="270"/>
      <c r="G4394" s="259"/>
      <c r="H4394" s="259"/>
      <c r="I4394" s="259"/>
      <c r="J4394" s="259"/>
    </row>
    <row r="4395" spans="1:10">
      <c r="A4395" s="259"/>
      <c r="B4395" s="259"/>
      <c r="C4395" s="259"/>
      <c r="D4395" s="259"/>
      <c r="E4395" s="259"/>
      <c r="F4395" s="270"/>
      <c r="G4395" s="259"/>
      <c r="H4395" s="259"/>
      <c r="I4395" s="259"/>
      <c r="J4395" s="259"/>
    </row>
    <row r="4396" spans="1:10">
      <c r="A4396" s="259"/>
      <c r="B4396" s="259"/>
      <c r="C4396" s="259"/>
      <c r="D4396" s="259"/>
      <c r="E4396" s="259"/>
      <c r="F4396" s="270"/>
      <c r="G4396" s="259"/>
      <c r="H4396" s="259"/>
      <c r="I4396" s="259"/>
      <c r="J4396" s="259"/>
    </row>
    <row r="4397" spans="1:10">
      <c r="A4397" s="259"/>
      <c r="B4397" s="259"/>
      <c r="C4397" s="259"/>
      <c r="D4397" s="259"/>
      <c r="E4397" s="259"/>
      <c r="F4397" s="270"/>
      <c r="G4397" s="259"/>
      <c r="H4397" s="259"/>
      <c r="I4397" s="259"/>
      <c r="J4397" s="259"/>
    </row>
    <row r="4398" spans="1:10">
      <c r="A4398" s="259"/>
      <c r="B4398" s="259"/>
      <c r="C4398" s="259"/>
      <c r="D4398" s="259"/>
      <c r="E4398" s="259"/>
      <c r="F4398" s="270"/>
      <c r="G4398" s="259"/>
      <c r="H4398" s="259"/>
      <c r="I4398" s="259"/>
      <c r="J4398" s="259"/>
    </row>
    <row r="4399" spans="1:10">
      <c r="A4399" s="259"/>
      <c r="B4399" s="259"/>
      <c r="C4399" s="259"/>
      <c r="D4399" s="259"/>
      <c r="E4399" s="259"/>
      <c r="F4399" s="270"/>
      <c r="G4399" s="259"/>
      <c r="H4399" s="259"/>
      <c r="I4399" s="259"/>
      <c r="J4399" s="259"/>
    </row>
    <row r="4400" spans="1:10">
      <c r="A4400" s="259"/>
      <c r="B4400" s="259"/>
      <c r="C4400" s="259"/>
      <c r="D4400" s="259"/>
      <c r="E4400" s="259"/>
      <c r="F4400" s="270"/>
      <c r="G4400" s="259"/>
      <c r="H4400" s="259"/>
      <c r="I4400" s="259"/>
      <c r="J4400" s="259"/>
    </row>
    <row r="4401" spans="1:10">
      <c r="A4401" s="259"/>
      <c r="B4401" s="259"/>
      <c r="C4401" s="259"/>
      <c r="D4401" s="259"/>
      <c r="E4401" s="259"/>
      <c r="F4401" s="270"/>
      <c r="G4401" s="259"/>
      <c r="H4401" s="259"/>
      <c r="I4401" s="259"/>
      <c r="J4401" s="259"/>
    </row>
    <row r="4402" spans="1:10">
      <c r="A4402" s="259"/>
      <c r="B4402" s="259"/>
      <c r="C4402" s="259"/>
      <c r="D4402" s="259"/>
      <c r="E4402" s="259"/>
      <c r="F4402" s="270"/>
      <c r="G4402" s="259"/>
      <c r="H4402" s="259"/>
      <c r="I4402" s="259"/>
      <c r="J4402" s="259"/>
    </row>
    <row r="4403" spans="1:10">
      <c r="A4403" s="259"/>
      <c r="B4403" s="259"/>
      <c r="C4403" s="259"/>
      <c r="D4403" s="259"/>
      <c r="E4403" s="259"/>
      <c r="F4403" s="270"/>
      <c r="G4403" s="259"/>
      <c r="H4403" s="259"/>
      <c r="I4403" s="259"/>
      <c r="J4403" s="259"/>
    </row>
    <row r="4404" spans="1:10">
      <c r="A4404" s="259"/>
      <c r="B4404" s="259"/>
      <c r="C4404" s="259"/>
      <c r="D4404" s="259"/>
      <c r="E4404" s="259"/>
      <c r="F4404" s="270"/>
      <c r="G4404" s="259"/>
      <c r="H4404" s="259"/>
      <c r="I4404" s="259"/>
      <c r="J4404" s="259"/>
    </row>
    <row r="4405" spans="1:10">
      <c r="A4405" s="259"/>
      <c r="B4405" s="259"/>
      <c r="C4405" s="259"/>
      <c r="D4405" s="259"/>
      <c r="E4405" s="259"/>
      <c r="F4405" s="270"/>
      <c r="G4405" s="259"/>
      <c r="H4405" s="259"/>
      <c r="I4405" s="259"/>
      <c r="J4405" s="259"/>
    </row>
    <row r="4406" spans="1:10">
      <c r="A4406" s="259"/>
      <c r="B4406" s="259"/>
      <c r="C4406" s="259"/>
      <c r="D4406" s="259"/>
      <c r="E4406" s="259"/>
      <c r="F4406" s="270"/>
      <c r="G4406" s="259"/>
      <c r="H4406" s="259"/>
      <c r="I4406" s="259"/>
      <c r="J4406" s="259"/>
    </row>
    <row r="4407" spans="1:10">
      <c r="A4407" s="259"/>
      <c r="B4407" s="259"/>
      <c r="C4407" s="259"/>
      <c r="D4407" s="259"/>
      <c r="E4407" s="259"/>
      <c r="F4407" s="270"/>
      <c r="G4407" s="259"/>
      <c r="H4407" s="259"/>
      <c r="I4407" s="259"/>
      <c r="J4407" s="259"/>
    </row>
    <row r="4408" spans="1:10">
      <c r="A4408" s="259"/>
      <c r="B4408" s="259"/>
      <c r="C4408" s="259"/>
      <c r="D4408" s="259"/>
      <c r="E4408" s="259"/>
      <c r="F4408" s="270"/>
      <c r="G4408" s="259"/>
      <c r="H4408" s="259"/>
      <c r="I4408" s="259"/>
      <c r="J4408" s="259"/>
    </row>
    <row r="4409" spans="1:10">
      <c r="A4409" s="259"/>
      <c r="B4409" s="259"/>
      <c r="C4409" s="259"/>
      <c r="D4409" s="259"/>
      <c r="E4409" s="259"/>
      <c r="F4409" s="270"/>
      <c r="G4409" s="259"/>
      <c r="H4409" s="259"/>
      <c r="I4409" s="259"/>
      <c r="J4409" s="259"/>
    </row>
    <row r="4410" spans="1:10">
      <c r="A4410" s="259"/>
      <c r="B4410" s="259"/>
      <c r="C4410" s="259"/>
      <c r="D4410" s="259"/>
      <c r="E4410" s="259"/>
      <c r="F4410" s="270"/>
      <c r="G4410" s="259"/>
      <c r="H4410" s="259"/>
      <c r="I4410" s="259"/>
      <c r="J4410" s="259"/>
    </row>
    <row r="4411" spans="1:10">
      <c r="A4411" s="259"/>
      <c r="B4411" s="259"/>
      <c r="C4411" s="259"/>
      <c r="D4411" s="259"/>
      <c r="E4411" s="259"/>
      <c r="F4411" s="270"/>
      <c r="G4411" s="259"/>
      <c r="H4411" s="259"/>
      <c r="I4411" s="259"/>
      <c r="J4411" s="259"/>
    </row>
    <row r="4412" spans="1:10">
      <c r="A4412" s="259"/>
      <c r="B4412" s="259"/>
      <c r="C4412" s="259"/>
      <c r="D4412" s="259"/>
      <c r="E4412" s="259"/>
      <c r="F4412" s="270"/>
      <c r="G4412" s="259"/>
      <c r="H4412" s="259"/>
      <c r="I4412" s="259"/>
      <c r="J4412" s="259"/>
    </row>
    <row r="4413" spans="1:10">
      <c r="A4413" s="259"/>
      <c r="B4413" s="259"/>
      <c r="C4413" s="259"/>
      <c r="D4413" s="259"/>
      <c r="E4413" s="259"/>
      <c r="F4413" s="270"/>
      <c r="G4413" s="259"/>
      <c r="H4413" s="259"/>
      <c r="I4413" s="259"/>
      <c r="J4413" s="259"/>
    </row>
    <row r="4414" spans="1:10">
      <c r="A4414" s="259"/>
      <c r="B4414" s="259"/>
      <c r="C4414" s="259"/>
      <c r="D4414" s="259"/>
      <c r="E4414" s="259"/>
      <c r="F4414" s="270"/>
      <c r="G4414" s="259"/>
      <c r="H4414" s="259"/>
      <c r="I4414" s="259"/>
      <c r="J4414" s="259"/>
    </row>
    <row r="4415" spans="1:10">
      <c r="A4415" s="259"/>
      <c r="B4415" s="259"/>
      <c r="C4415" s="259"/>
      <c r="D4415" s="259"/>
      <c r="E4415" s="259"/>
      <c r="F4415" s="270"/>
      <c r="G4415" s="259"/>
      <c r="H4415" s="259"/>
      <c r="I4415" s="259"/>
      <c r="J4415" s="259"/>
    </row>
    <row r="4416" spans="1:10">
      <c r="A4416" s="259"/>
      <c r="B4416" s="259"/>
      <c r="C4416" s="259"/>
      <c r="D4416" s="259"/>
      <c r="E4416" s="259"/>
      <c r="F4416" s="270"/>
      <c r="G4416" s="259"/>
      <c r="H4416" s="259"/>
      <c r="I4416" s="259"/>
      <c r="J4416" s="259"/>
    </row>
    <row r="4417" spans="1:10">
      <c r="A4417" s="259"/>
      <c r="B4417" s="259"/>
      <c r="C4417" s="259"/>
      <c r="D4417" s="259"/>
      <c r="E4417" s="259"/>
      <c r="F4417" s="270"/>
      <c r="G4417" s="259"/>
      <c r="H4417" s="259"/>
      <c r="I4417" s="259"/>
      <c r="J4417" s="259"/>
    </row>
    <row r="4418" spans="1:10">
      <c r="A4418" s="259"/>
      <c r="B4418" s="259"/>
      <c r="C4418" s="259"/>
      <c r="D4418" s="259"/>
      <c r="E4418" s="259"/>
      <c r="F4418" s="270"/>
      <c r="G4418" s="259"/>
      <c r="H4418" s="259"/>
      <c r="I4418" s="259"/>
      <c r="J4418" s="259"/>
    </row>
    <row r="4419" spans="1:10">
      <c r="A4419" s="259"/>
      <c r="B4419" s="259"/>
      <c r="C4419" s="259"/>
      <c r="D4419" s="259"/>
      <c r="E4419" s="259"/>
      <c r="F4419" s="270"/>
      <c r="G4419" s="259"/>
      <c r="H4419" s="259"/>
      <c r="I4419" s="259"/>
      <c r="J4419" s="259"/>
    </row>
    <row r="4420" spans="1:10">
      <c r="A4420" s="259"/>
      <c r="B4420" s="259"/>
      <c r="C4420" s="259"/>
      <c r="D4420" s="259"/>
      <c r="E4420" s="259"/>
      <c r="F4420" s="270"/>
      <c r="G4420" s="259"/>
      <c r="H4420" s="259"/>
      <c r="I4420" s="259"/>
      <c r="J4420" s="259"/>
    </row>
    <row r="4421" spans="1:10">
      <c r="A4421" s="259"/>
      <c r="B4421" s="259"/>
      <c r="C4421" s="259"/>
      <c r="D4421" s="259"/>
      <c r="E4421" s="259"/>
      <c r="F4421" s="270"/>
      <c r="G4421" s="259"/>
      <c r="H4421" s="259"/>
      <c r="I4421" s="259"/>
      <c r="J4421" s="259"/>
    </row>
    <row r="4422" spans="1:10">
      <c r="A4422" s="259"/>
      <c r="B4422" s="259"/>
      <c r="C4422" s="259"/>
      <c r="D4422" s="259"/>
      <c r="E4422" s="259"/>
      <c r="F4422" s="270"/>
      <c r="G4422" s="259"/>
      <c r="H4422" s="259"/>
      <c r="I4422" s="259"/>
      <c r="J4422" s="259"/>
    </row>
    <row r="4423" spans="1:10">
      <c r="A4423" s="259"/>
      <c r="B4423" s="259"/>
      <c r="C4423" s="259"/>
      <c r="D4423" s="259"/>
      <c r="E4423" s="259"/>
      <c r="F4423" s="270"/>
      <c r="G4423" s="259"/>
      <c r="H4423" s="259"/>
      <c r="I4423" s="259"/>
      <c r="J4423" s="259"/>
    </row>
    <row r="4424" spans="1:10">
      <c r="A4424" s="259"/>
      <c r="B4424" s="259"/>
      <c r="C4424" s="259"/>
      <c r="D4424" s="259"/>
      <c r="E4424" s="259"/>
      <c r="F4424" s="270"/>
      <c r="G4424" s="259"/>
      <c r="H4424" s="259"/>
      <c r="I4424" s="259"/>
      <c r="J4424" s="259"/>
    </row>
    <row r="4425" spans="1:10">
      <c r="A4425" s="259"/>
      <c r="B4425" s="259"/>
      <c r="C4425" s="259"/>
      <c r="D4425" s="259"/>
      <c r="E4425" s="259"/>
      <c r="F4425" s="270"/>
      <c r="G4425" s="259"/>
      <c r="H4425" s="259"/>
      <c r="I4425" s="259"/>
      <c r="J4425" s="259"/>
    </row>
    <row r="4426" spans="1:10">
      <c r="A4426" s="259"/>
      <c r="B4426" s="259"/>
      <c r="C4426" s="259"/>
      <c r="D4426" s="259"/>
      <c r="E4426" s="259"/>
      <c r="F4426" s="270"/>
      <c r="G4426" s="259"/>
      <c r="H4426" s="259"/>
      <c r="I4426" s="259"/>
      <c r="J4426" s="259"/>
    </row>
    <row r="4427" spans="1:10">
      <c r="A4427" s="259"/>
      <c r="B4427" s="259"/>
      <c r="C4427" s="259"/>
      <c r="D4427" s="259"/>
      <c r="E4427" s="259"/>
      <c r="F4427" s="270"/>
      <c r="G4427" s="259"/>
      <c r="H4427" s="259"/>
      <c r="I4427" s="259"/>
      <c r="J4427" s="259"/>
    </row>
    <row r="4428" spans="1:10">
      <c r="A4428" s="259"/>
      <c r="B4428" s="259"/>
      <c r="C4428" s="259"/>
      <c r="D4428" s="259"/>
      <c r="E4428" s="259"/>
      <c r="F4428" s="270"/>
      <c r="G4428" s="259"/>
      <c r="H4428" s="259"/>
      <c r="I4428" s="259"/>
      <c r="J4428" s="259"/>
    </row>
    <row r="4429" spans="1:10">
      <c r="A4429" s="259"/>
      <c r="B4429" s="259"/>
      <c r="C4429" s="259"/>
      <c r="D4429" s="259"/>
      <c r="E4429" s="259"/>
      <c r="F4429" s="270"/>
      <c r="G4429" s="259"/>
      <c r="H4429" s="259"/>
      <c r="I4429" s="259"/>
      <c r="J4429" s="259"/>
    </row>
    <row r="4430" spans="1:10">
      <c r="A4430" s="259"/>
      <c r="B4430" s="259"/>
      <c r="C4430" s="259"/>
      <c r="D4430" s="259"/>
      <c r="E4430" s="259"/>
      <c r="F4430" s="270"/>
      <c r="G4430" s="259"/>
      <c r="H4430" s="259"/>
      <c r="I4430" s="259"/>
      <c r="J4430" s="259"/>
    </row>
    <row r="4431" spans="1:10">
      <c r="A4431" s="259"/>
      <c r="B4431" s="259"/>
      <c r="C4431" s="259"/>
      <c r="D4431" s="259"/>
      <c r="E4431" s="259"/>
      <c r="F4431" s="270"/>
      <c r="G4431" s="259"/>
      <c r="H4431" s="259"/>
      <c r="I4431" s="259"/>
      <c r="J4431" s="259"/>
    </row>
    <row r="4432" spans="1:10">
      <c r="A4432" s="259"/>
      <c r="B4432" s="259"/>
      <c r="C4432" s="259"/>
      <c r="D4432" s="259"/>
      <c r="E4432" s="259"/>
      <c r="F4432" s="270"/>
      <c r="G4432" s="259"/>
      <c r="H4432" s="259"/>
      <c r="I4432" s="259"/>
      <c r="J4432" s="259"/>
    </row>
    <row r="4433" spans="1:10">
      <c r="A4433" s="259"/>
      <c r="B4433" s="259"/>
      <c r="C4433" s="259"/>
      <c r="D4433" s="259"/>
      <c r="E4433" s="259"/>
      <c r="F4433" s="270"/>
      <c r="G4433" s="259"/>
      <c r="H4433" s="259"/>
      <c r="I4433" s="259"/>
      <c r="J4433" s="259"/>
    </row>
    <row r="4434" spans="1:10">
      <c r="A4434" s="259"/>
      <c r="B4434" s="259"/>
      <c r="C4434" s="259"/>
      <c r="D4434" s="259"/>
      <c r="E4434" s="259"/>
      <c r="F4434" s="270"/>
      <c r="G4434" s="259"/>
      <c r="H4434" s="259"/>
      <c r="I4434" s="259"/>
      <c r="J4434" s="259"/>
    </row>
    <row r="4435" spans="1:10">
      <c r="A4435" s="259"/>
      <c r="B4435" s="259"/>
      <c r="C4435" s="259"/>
      <c r="D4435" s="259"/>
      <c r="E4435" s="259"/>
      <c r="F4435" s="270"/>
      <c r="G4435" s="259"/>
      <c r="H4435" s="259"/>
      <c r="I4435" s="259"/>
      <c r="J4435" s="259"/>
    </row>
    <row r="4436" spans="1:10">
      <c r="A4436" s="259"/>
      <c r="B4436" s="259"/>
      <c r="C4436" s="259"/>
      <c r="D4436" s="259"/>
      <c r="E4436" s="259"/>
      <c r="F4436" s="270"/>
      <c r="G4436" s="259"/>
      <c r="H4436" s="259"/>
      <c r="I4436" s="259"/>
      <c r="J4436" s="259"/>
    </row>
    <row r="4437" spans="1:10">
      <c r="A4437" s="259"/>
      <c r="B4437" s="259"/>
      <c r="C4437" s="259"/>
      <c r="D4437" s="259"/>
      <c r="E4437" s="259"/>
      <c r="F4437" s="270"/>
      <c r="G4437" s="259"/>
      <c r="H4437" s="259"/>
      <c r="I4437" s="259"/>
      <c r="J4437" s="259"/>
    </row>
    <row r="4438" spans="1:10">
      <c r="A4438" s="259"/>
      <c r="B4438" s="259"/>
      <c r="C4438" s="259"/>
      <c r="D4438" s="259"/>
      <c r="E4438" s="259"/>
      <c r="F4438" s="270"/>
      <c r="G4438" s="259"/>
      <c r="H4438" s="259"/>
      <c r="I4438" s="259"/>
      <c r="J4438" s="259"/>
    </row>
    <row r="4439" spans="1:10">
      <c r="A4439" s="259"/>
      <c r="B4439" s="259"/>
      <c r="C4439" s="259"/>
      <c r="D4439" s="259"/>
      <c r="E4439" s="259"/>
      <c r="F4439" s="270"/>
      <c r="G4439" s="259"/>
      <c r="H4439" s="259"/>
      <c r="I4439" s="259"/>
      <c r="J4439" s="259"/>
    </row>
    <row r="4440" spans="1:10">
      <c r="A4440" s="259"/>
      <c r="B4440" s="259"/>
      <c r="C4440" s="259"/>
      <c r="D4440" s="259"/>
      <c r="E4440" s="259"/>
      <c r="F4440" s="270"/>
      <c r="G4440" s="259"/>
      <c r="H4440" s="259"/>
      <c r="I4440" s="259"/>
      <c r="J4440" s="259"/>
    </row>
    <row r="4441" spans="1:10">
      <c r="A4441" s="259"/>
      <c r="B4441" s="259"/>
      <c r="C4441" s="259"/>
      <c r="D4441" s="259"/>
      <c r="E4441" s="259"/>
      <c r="F4441" s="270"/>
      <c r="G4441" s="259"/>
      <c r="H4441" s="259"/>
      <c r="I4441" s="259"/>
      <c r="J4441" s="259"/>
    </row>
    <row r="4442" spans="1:10">
      <c r="A4442" s="259"/>
      <c r="B4442" s="259"/>
      <c r="C4442" s="259"/>
      <c r="D4442" s="259"/>
      <c r="E4442" s="259"/>
      <c r="F4442" s="270"/>
      <c r="G4442" s="259"/>
      <c r="H4442" s="259"/>
      <c r="I4442" s="259"/>
      <c r="J4442" s="259"/>
    </row>
    <row r="4443" spans="1:10">
      <c r="A4443" s="259"/>
      <c r="B4443" s="259"/>
      <c r="C4443" s="259"/>
      <c r="D4443" s="259"/>
      <c r="E4443" s="259"/>
      <c r="F4443" s="270"/>
      <c r="G4443" s="259"/>
      <c r="H4443" s="259"/>
      <c r="I4443" s="259"/>
      <c r="J4443" s="259"/>
    </row>
    <row r="4444" spans="1:10">
      <c r="A4444" s="259"/>
      <c r="B4444" s="259"/>
      <c r="C4444" s="259"/>
      <c r="D4444" s="259"/>
      <c r="E4444" s="259"/>
      <c r="F4444" s="270"/>
      <c r="G4444" s="259"/>
      <c r="H4444" s="259"/>
      <c r="I4444" s="259"/>
      <c r="J4444" s="259"/>
    </row>
    <row r="4445" spans="1:10">
      <c r="A4445" s="259"/>
      <c r="B4445" s="259"/>
      <c r="C4445" s="259"/>
      <c r="D4445" s="259"/>
      <c r="E4445" s="259"/>
      <c r="F4445" s="270"/>
      <c r="G4445" s="259"/>
      <c r="H4445" s="259"/>
      <c r="I4445" s="259"/>
      <c r="J4445" s="259"/>
    </row>
    <row r="4446" spans="1:10">
      <c r="A4446" s="259"/>
      <c r="B4446" s="259"/>
      <c r="C4446" s="259"/>
      <c r="D4446" s="259"/>
      <c r="E4446" s="259"/>
      <c r="F4446" s="270"/>
      <c r="G4446" s="259"/>
      <c r="H4446" s="259"/>
      <c r="I4446" s="259"/>
      <c r="J4446" s="259"/>
    </row>
    <row r="4447" spans="1:10">
      <c r="A4447" s="259"/>
      <c r="B4447" s="259"/>
      <c r="C4447" s="259"/>
      <c r="D4447" s="259"/>
      <c r="E4447" s="259"/>
      <c r="F4447" s="270"/>
      <c r="G4447" s="259"/>
      <c r="H4447" s="259"/>
      <c r="I4447" s="259"/>
      <c r="J4447" s="259"/>
    </row>
    <row r="4448" spans="1:10">
      <c r="A4448" s="259"/>
      <c r="B4448" s="259"/>
      <c r="C4448" s="259"/>
      <c r="D4448" s="259"/>
      <c r="E4448" s="259"/>
      <c r="F4448" s="270"/>
      <c r="G4448" s="259"/>
      <c r="H4448" s="259"/>
      <c r="I4448" s="259"/>
      <c r="J4448" s="259"/>
    </row>
    <row r="4449" spans="1:10">
      <c r="A4449" s="259"/>
      <c r="B4449" s="259"/>
      <c r="C4449" s="259"/>
      <c r="D4449" s="259"/>
      <c r="E4449" s="259"/>
      <c r="F4449" s="270"/>
      <c r="G4449" s="259"/>
      <c r="H4449" s="259"/>
      <c r="I4449" s="259"/>
      <c r="J4449" s="259"/>
    </row>
    <row r="4450" spans="1:10">
      <c r="A4450" s="259"/>
      <c r="B4450" s="259"/>
      <c r="C4450" s="259"/>
      <c r="D4450" s="259"/>
      <c r="E4450" s="259"/>
      <c r="F4450" s="270"/>
      <c r="G4450" s="259"/>
      <c r="H4450" s="259"/>
      <c r="I4450" s="259"/>
      <c r="J4450" s="259"/>
    </row>
    <row r="4451" spans="1:10">
      <c r="A4451" s="259"/>
      <c r="B4451" s="259"/>
      <c r="C4451" s="259"/>
      <c r="D4451" s="259"/>
      <c r="E4451" s="259"/>
      <c r="F4451" s="270"/>
      <c r="G4451" s="259"/>
      <c r="H4451" s="259"/>
      <c r="I4451" s="259"/>
      <c r="J4451" s="259"/>
    </row>
    <row r="4452" spans="1:10">
      <c r="A4452" s="259"/>
      <c r="B4452" s="259"/>
      <c r="C4452" s="259"/>
      <c r="D4452" s="259"/>
      <c r="E4452" s="259"/>
      <c r="F4452" s="270"/>
      <c r="G4452" s="259"/>
      <c r="H4452" s="259"/>
      <c r="I4452" s="259"/>
      <c r="J4452" s="259"/>
    </row>
    <row r="4453" spans="1:10">
      <c r="A4453" s="259"/>
      <c r="B4453" s="259"/>
      <c r="C4453" s="259"/>
      <c r="D4453" s="259"/>
      <c r="E4453" s="259"/>
      <c r="F4453" s="270"/>
      <c r="G4453" s="259"/>
      <c r="H4453" s="259"/>
      <c r="I4453" s="259"/>
      <c r="J4453" s="259"/>
    </row>
    <row r="4454" spans="1:10">
      <c r="A4454" s="259"/>
      <c r="B4454" s="259"/>
      <c r="C4454" s="259"/>
      <c r="D4454" s="259"/>
      <c r="E4454" s="259"/>
      <c r="F4454" s="270"/>
      <c r="G4454" s="259"/>
      <c r="H4454" s="259"/>
      <c r="I4454" s="259"/>
      <c r="J4454" s="259"/>
    </row>
    <row r="4455" spans="1:10">
      <c r="A4455" s="259"/>
      <c r="B4455" s="259"/>
      <c r="C4455" s="259"/>
      <c r="D4455" s="259"/>
      <c r="E4455" s="259"/>
      <c r="F4455" s="270"/>
      <c r="G4455" s="259"/>
      <c r="H4455" s="259"/>
      <c r="I4455" s="259"/>
      <c r="J4455" s="259"/>
    </row>
    <row r="4456" spans="1:10">
      <c r="A4456" s="259"/>
      <c r="B4456" s="259"/>
      <c r="C4456" s="259"/>
      <c r="D4456" s="259"/>
      <c r="E4456" s="259"/>
      <c r="F4456" s="270"/>
      <c r="G4456" s="259"/>
      <c r="H4456" s="259"/>
      <c r="I4456" s="259"/>
      <c r="J4456" s="259"/>
    </row>
    <row r="4457" spans="1:10">
      <c r="A4457" s="259"/>
      <c r="B4457" s="259"/>
      <c r="C4457" s="259"/>
      <c r="D4457" s="259"/>
      <c r="E4457" s="259"/>
      <c r="F4457" s="270"/>
      <c r="G4457" s="259"/>
      <c r="H4457" s="259"/>
      <c r="I4457" s="259"/>
      <c r="J4457" s="259"/>
    </row>
    <row r="4458" spans="1:10">
      <c r="A4458" s="259"/>
      <c r="B4458" s="259"/>
      <c r="C4458" s="259"/>
      <c r="D4458" s="259"/>
      <c r="E4458" s="259"/>
      <c r="F4458" s="270"/>
      <c r="G4458" s="259"/>
      <c r="H4458" s="259"/>
      <c r="I4458" s="259"/>
      <c r="J4458" s="259"/>
    </row>
    <row r="4459" spans="1:10">
      <c r="A4459" s="259"/>
      <c r="B4459" s="259"/>
      <c r="C4459" s="259"/>
      <c r="D4459" s="259"/>
      <c r="E4459" s="259"/>
      <c r="F4459" s="270"/>
      <c r="G4459" s="259"/>
      <c r="H4459" s="259"/>
      <c r="I4459" s="259"/>
      <c r="J4459" s="259"/>
    </row>
    <row r="4460" spans="1:10">
      <c r="A4460" s="259"/>
      <c r="B4460" s="259"/>
      <c r="C4460" s="259"/>
      <c r="D4460" s="259"/>
      <c r="E4460" s="259"/>
      <c r="F4460" s="270"/>
      <c r="G4460" s="259"/>
      <c r="H4460" s="259"/>
      <c r="I4460" s="259"/>
      <c r="J4460" s="259"/>
    </row>
    <row r="4461" spans="1:10">
      <c r="A4461" s="259"/>
      <c r="B4461" s="259"/>
      <c r="C4461" s="259"/>
      <c r="D4461" s="259"/>
      <c r="E4461" s="259"/>
      <c r="F4461" s="270"/>
      <c r="G4461" s="259"/>
      <c r="H4461" s="259"/>
      <c r="I4461" s="259"/>
      <c r="J4461" s="259"/>
    </row>
    <row r="4462" spans="1:10">
      <c r="A4462" s="259"/>
      <c r="B4462" s="259"/>
      <c r="C4462" s="259"/>
      <c r="D4462" s="259"/>
      <c r="E4462" s="259"/>
      <c r="F4462" s="270"/>
      <c r="G4462" s="259"/>
      <c r="H4462" s="259"/>
      <c r="I4462" s="259"/>
      <c r="J4462" s="259"/>
    </row>
    <row r="4463" spans="1:10">
      <c r="A4463" s="259"/>
      <c r="B4463" s="259"/>
      <c r="C4463" s="259"/>
      <c r="D4463" s="259"/>
      <c r="E4463" s="259"/>
      <c r="F4463" s="270"/>
      <c r="G4463" s="259"/>
      <c r="H4463" s="259"/>
      <c r="I4463" s="259"/>
      <c r="J4463" s="259"/>
    </row>
    <row r="4464" spans="1:10">
      <c r="A4464" s="259"/>
      <c r="B4464" s="259"/>
      <c r="C4464" s="259"/>
      <c r="D4464" s="259"/>
      <c r="E4464" s="259"/>
      <c r="F4464" s="270"/>
      <c r="G4464" s="259"/>
      <c r="H4464" s="259"/>
      <c r="I4464" s="259"/>
      <c r="J4464" s="259"/>
    </row>
    <row r="4465" spans="1:10">
      <c r="A4465" s="259"/>
      <c r="B4465" s="259"/>
      <c r="C4465" s="259"/>
      <c r="D4465" s="259"/>
      <c r="E4465" s="259"/>
      <c r="F4465" s="270"/>
      <c r="G4465" s="259"/>
      <c r="H4465" s="259"/>
      <c r="I4465" s="259"/>
      <c r="J4465" s="259"/>
    </row>
    <row r="4466" spans="1:10">
      <c r="A4466" s="259"/>
      <c r="B4466" s="259"/>
      <c r="C4466" s="259"/>
      <c r="D4466" s="259"/>
      <c r="E4466" s="259"/>
      <c r="F4466" s="270"/>
      <c r="G4466" s="259"/>
      <c r="H4466" s="259"/>
      <c r="I4466" s="259"/>
      <c r="J4466" s="259"/>
    </row>
    <row r="4467" spans="1:10">
      <c r="A4467" s="259"/>
      <c r="B4467" s="259"/>
      <c r="C4467" s="259"/>
      <c r="D4467" s="259"/>
      <c r="E4467" s="259"/>
      <c r="F4467" s="270"/>
      <c r="G4467" s="259"/>
      <c r="H4467" s="259"/>
      <c r="I4467" s="259"/>
      <c r="J4467" s="259"/>
    </row>
    <row r="4468" spans="1:10">
      <c r="A4468" s="259"/>
      <c r="B4468" s="259"/>
      <c r="C4468" s="259"/>
      <c r="D4468" s="259"/>
      <c r="E4468" s="259"/>
      <c r="F4468" s="270"/>
      <c r="G4468" s="259"/>
      <c r="H4468" s="259"/>
      <c r="I4468" s="259"/>
      <c r="J4468" s="259"/>
    </row>
    <row r="4469" spans="1:10">
      <c r="A4469" s="259"/>
      <c r="B4469" s="259"/>
      <c r="C4469" s="259"/>
      <c r="D4469" s="259"/>
      <c r="E4469" s="259"/>
      <c r="F4469" s="270"/>
      <c r="G4469" s="259"/>
      <c r="H4469" s="259"/>
      <c r="I4469" s="259"/>
      <c r="J4469" s="259"/>
    </row>
    <row r="4470" spans="1:10">
      <c r="A4470" s="259"/>
      <c r="B4470" s="259"/>
      <c r="C4470" s="259"/>
      <c r="D4470" s="259"/>
      <c r="E4470" s="259"/>
      <c r="F4470" s="270"/>
      <c r="G4470" s="259"/>
      <c r="H4470" s="259"/>
      <c r="I4470" s="259"/>
      <c r="J4470" s="259"/>
    </row>
    <row r="4471" spans="1:10">
      <c r="A4471" s="259"/>
      <c r="B4471" s="259"/>
      <c r="C4471" s="259"/>
      <c r="D4471" s="259"/>
      <c r="E4471" s="259"/>
      <c r="F4471" s="270"/>
      <c r="G4471" s="259"/>
      <c r="H4471" s="259"/>
      <c r="I4471" s="259"/>
      <c r="J4471" s="259"/>
    </row>
    <row r="4472" spans="1:10">
      <c r="A4472" s="259"/>
      <c r="B4472" s="259"/>
      <c r="C4472" s="259"/>
      <c r="D4472" s="259"/>
      <c r="E4472" s="259"/>
      <c r="F4472" s="270"/>
      <c r="G4472" s="259"/>
      <c r="H4472" s="259"/>
      <c r="I4472" s="259"/>
      <c r="J4472" s="259"/>
    </row>
    <row r="4473" spans="1:10">
      <c r="A4473" s="259"/>
      <c r="B4473" s="259"/>
      <c r="C4473" s="259"/>
      <c r="D4473" s="259"/>
      <c r="E4473" s="259"/>
      <c r="F4473" s="270"/>
      <c r="G4473" s="259"/>
      <c r="H4473" s="259"/>
      <c r="I4473" s="259"/>
      <c r="J4473" s="259"/>
    </row>
    <row r="4474" spans="1:10">
      <c r="A4474" s="259"/>
      <c r="B4474" s="259"/>
      <c r="C4474" s="259"/>
      <c r="D4474" s="259"/>
      <c r="E4474" s="259"/>
      <c r="F4474" s="270"/>
      <c r="G4474" s="259"/>
      <c r="H4474" s="259"/>
      <c r="I4474" s="259"/>
      <c r="J4474" s="259"/>
    </row>
    <row r="4475" spans="1:10">
      <c r="A4475" s="259"/>
      <c r="B4475" s="259"/>
      <c r="C4475" s="259"/>
      <c r="D4475" s="259"/>
      <c r="E4475" s="259"/>
      <c r="F4475" s="270"/>
      <c r="G4475" s="259"/>
      <c r="H4475" s="259"/>
      <c r="I4475" s="259"/>
      <c r="J4475" s="259"/>
    </row>
    <row r="4476" spans="1:10">
      <c r="A4476" s="259"/>
      <c r="B4476" s="259"/>
      <c r="C4476" s="259"/>
      <c r="D4476" s="259"/>
      <c r="E4476" s="259"/>
      <c r="F4476" s="270"/>
      <c r="G4476" s="259"/>
      <c r="H4476" s="259"/>
      <c r="I4476" s="259"/>
      <c r="J4476" s="259"/>
    </row>
    <row r="4477" spans="1:10">
      <c r="A4477" s="259"/>
      <c r="B4477" s="259"/>
      <c r="C4477" s="259"/>
      <c r="D4477" s="259"/>
      <c r="E4477" s="259"/>
      <c r="F4477" s="270"/>
      <c r="G4477" s="259"/>
      <c r="H4477" s="259"/>
      <c r="I4477" s="259"/>
      <c r="J4477" s="259"/>
    </row>
    <row r="4478" spans="1:10">
      <c r="A4478" s="259"/>
      <c r="B4478" s="259"/>
      <c r="C4478" s="259"/>
      <c r="D4478" s="259"/>
      <c r="E4478" s="259"/>
      <c r="F4478" s="270"/>
      <c r="G4478" s="259"/>
      <c r="H4478" s="259"/>
      <c r="I4478" s="259"/>
      <c r="J4478" s="259"/>
    </row>
    <row r="4479" spans="1:10">
      <c r="A4479" s="259"/>
      <c r="B4479" s="259"/>
      <c r="C4479" s="259"/>
      <c r="D4479" s="259"/>
      <c r="E4479" s="259"/>
      <c r="F4479" s="270"/>
      <c r="G4479" s="259"/>
      <c r="H4479" s="259"/>
      <c r="I4479" s="259"/>
      <c r="J4479" s="259"/>
    </row>
    <row r="4480" spans="1:10">
      <c r="A4480" s="259"/>
      <c r="B4480" s="259"/>
      <c r="C4480" s="259"/>
      <c r="D4480" s="259"/>
      <c r="E4480" s="259"/>
      <c r="F4480" s="270"/>
      <c r="G4480" s="259"/>
      <c r="H4480" s="259"/>
      <c r="I4480" s="259"/>
      <c r="J4480" s="259"/>
    </row>
    <row r="4481" spans="1:10">
      <c r="A4481" s="259"/>
      <c r="B4481" s="259"/>
      <c r="C4481" s="259"/>
      <c r="D4481" s="259"/>
      <c r="E4481" s="259"/>
      <c r="F4481" s="270"/>
      <c r="G4481" s="259"/>
      <c r="H4481" s="259"/>
      <c r="I4481" s="259"/>
      <c r="J4481" s="259"/>
    </row>
    <row r="4482" spans="1:10">
      <c r="A4482" s="259"/>
      <c r="B4482" s="259"/>
      <c r="C4482" s="259"/>
      <c r="D4482" s="259"/>
      <c r="E4482" s="259"/>
      <c r="F4482" s="270"/>
      <c r="G4482" s="259"/>
      <c r="H4482" s="259"/>
      <c r="I4482" s="259"/>
      <c r="J4482" s="259"/>
    </row>
    <row r="4483" spans="1:10">
      <c r="A4483" s="259"/>
      <c r="B4483" s="259"/>
      <c r="C4483" s="259"/>
      <c r="D4483" s="259"/>
      <c r="E4483" s="259"/>
      <c r="F4483" s="270"/>
      <c r="G4483" s="259"/>
      <c r="H4483" s="259"/>
      <c r="I4483" s="259"/>
      <c r="J4483" s="259"/>
    </row>
    <row r="4484" spans="1:10">
      <c r="A4484" s="259"/>
      <c r="B4484" s="259"/>
      <c r="C4484" s="259"/>
      <c r="D4484" s="259"/>
      <c r="E4484" s="259"/>
      <c r="F4484" s="270"/>
      <c r="G4484" s="259"/>
      <c r="H4484" s="259"/>
      <c r="I4484" s="259"/>
      <c r="J4484" s="259"/>
    </row>
    <row r="4485" spans="1:10">
      <c r="A4485" s="259"/>
      <c r="B4485" s="259"/>
      <c r="C4485" s="259"/>
      <c r="D4485" s="259"/>
      <c r="E4485" s="259"/>
      <c r="F4485" s="270"/>
      <c r="G4485" s="259"/>
      <c r="H4485" s="259"/>
      <c r="I4485" s="259"/>
      <c r="J4485" s="259"/>
    </row>
    <row r="4486" spans="1:10">
      <c r="A4486" s="259"/>
      <c r="B4486" s="259"/>
      <c r="C4486" s="259"/>
      <c r="D4486" s="259"/>
      <c r="E4486" s="259"/>
      <c r="F4486" s="270"/>
      <c r="G4486" s="259"/>
      <c r="H4486" s="259"/>
      <c r="I4486" s="259"/>
      <c r="J4486" s="259"/>
    </row>
    <row r="4487" spans="1:10">
      <c r="A4487" s="259"/>
      <c r="B4487" s="259"/>
      <c r="C4487" s="259"/>
      <c r="D4487" s="259"/>
      <c r="E4487" s="259"/>
      <c r="F4487" s="270"/>
      <c r="G4487" s="259"/>
      <c r="H4487" s="259"/>
      <c r="I4487" s="259"/>
      <c r="J4487" s="259"/>
    </row>
    <row r="4488" spans="1:10">
      <c r="A4488" s="259"/>
      <c r="B4488" s="259"/>
      <c r="C4488" s="259"/>
      <c r="D4488" s="259"/>
      <c r="E4488" s="259"/>
      <c r="F4488" s="270"/>
      <c r="G4488" s="259"/>
      <c r="H4488" s="259"/>
      <c r="I4488" s="259"/>
      <c r="J4488" s="259"/>
    </row>
    <row r="4489" spans="1:10">
      <c r="A4489" s="259"/>
      <c r="B4489" s="259"/>
      <c r="C4489" s="259"/>
      <c r="D4489" s="259"/>
      <c r="E4489" s="259"/>
      <c r="F4489" s="270"/>
      <c r="G4489" s="259"/>
      <c r="H4489" s="259"/>
      <c r="I4489" s="259"/>
      <c r="J4489" s="259"/>
    </row>
    <row r="4490" spans="1:10">
      <c r="A4490" s="259"/>
      <c r="B4490" s="259"/>
      <c r="C4490" s="259"/>
      <c r="D4490" s="259"/>
      <c r="E4490" s="259"/>
      <c r="F4490" s="270"/>
      <c r="G4490" s="259"/>
      <c r="H4490" s="259"/>
      <c r="I4490" s="259"/>
      <c r="J4490" s="259"/>
    </row>
    <row r="4491" spans="1:10">
      <c r="A4491" s="259"/>
      <c r="B4491" s="259"/>
      <c r="C4491" s="259"/>
      <c r="D4491" s="259"/>
      <c r="E4491" s="259"/>
      <c r="F4491" s="270"/>
      <c r="G4491" s="259"/>
      <c r="H4491" s="259"/>
      <c r="I4491" s="259"/>
      <c r="J4491" s="259"/>
    </row>
    <row r="4492" spans="1:10">
      <c r="A4492" s="259"/>
      <c r="B4492" s="259"/>
      <c r="C4492" s="259"/>
      <c r="D4492" s="259"/>
      <c r="E4492" s="259"/>
      <c r="F4492" s="270"/>
      <c r="G4492" s="259"/>
      <c r="H4492" s="259"/>
      <c r="I4492" s="259"/>
      <c r="J4492" s="259"/>
    </row>
    <row r="4493" spans="1:10">
      <c r="A4493" s="259"/>
      <c r="B4493" s="259"/>
      <c r="C4493" s="259"/>
      <c r="D4493" s="259"/>
      <c r="E4493" s="259"/>
      <c r="F4493" s="270"/>
      <c r="G4493" s="259"/>
      <c r="H4493" s="259"/>
      <c r="I4493" s="259"/>
      <c r="J4493" s="259"/>
    </row>
    <row r="4494" spans="1:10">
      <c r="A4494" s="259"/>
      <c r="B4494" s="259"/>
      <c r="C4494" s="259"/>
      <c r="D4494" s="259"/>
      <c r="E4494" s="259"/>
      <c r="F4494" s="270"/>
      <c r="G4494" s="259"/>
      <c r="H4494" s="259"/>
      <c r="I4494" s="259"/>
      <c r="J4494" s="259"/>
    </row>
    <row r="4495" spans="1:10">
      <c r="A4495" s="259"/>
      <c r="B4495" s="259"/>
      <c r="C4495" s="259"/>
      <c r="D4495" s="259"/>
      <c r="E4495" s="259"/>
      <c r="F4495" s="270"/>
      <c r="G4495" s="259"/>
      <c r="H4495" s="259"/>
      <c r="I4495" s="259"/>
      <c r="J4495" s="259"/>
    </row>
    <row r="4496" spans="1:10">
      <c r="A4496" s="259"/>
      <c r="B4496" s="259"/>
      <c r="C4496" s="259"/>
      <c r="D4496" s="259"/>
      <c r="E4496" s="259"/>
      <c r="F4496" s="270"/>
      <c r="G4496" s="259"/>
      <c r="H4496" s="259"/>
      <c r="I4496" s="259"/>
      <c r="J4496" s="259"/>
    </row>
    <row r="4497" spans="1:10">
      <c r="A4497" s="259"/>
      <c r="B4497" s="259"/>
      <c r="C4497" s="259"/>
      <c r="D4497" s="259"/>
      <c r="E4497" s="259"/>
      <c r="F4497" s="270"/>
      <c r="G4497" s="259"/>
      <c r="H4497" s="259"/>
      <c r="I4497" s="259"/>
      <c r="J4497" s="259"/>
    </row>
    <row r="4498" spans="1:10">
      <c r="A4498" s="259"/>
      <c r="B4498" s="259"/>
      <c r="C4498" s="259"/>
      <c r="D4498" s="259"/>
      <c r="E4498" s="259"/>
      <c r="F4498" s="270"/>
      <c r="G4498" s="259"/>
      <c r="H4498" s="259"/>
      <c r="I4498" s="259"/>
      <c r="J4498" s="259"/>
    </row>
    <row r="4499" spans="1:10">
      <c r="A4499" s="259"/>
      <c r="B4499" s="259"/>
      <c r="C4499" s="259"/>
      <c r="D4499" s="259"/>
      <c r="E4499" s="259"/>
      <c r="F4499" s="270"/>
      <c r="G4499" s="259"/>
      <c r="H4499" s="259"/>
      <c r="I4499" s="259"/>
      <c r="J4499" s="259"/>
    </row>
    <row r="4500" spans="1:10">
      <c r="A4500" s="259"/>
      <c r="B4500" s="259"/>
      <c r="C4500" s="259"/>
      <c r="D4500" s="259"/>
      <c r="E4500" s="259"/>
      <c r="F4500" s="270"/>
      <c r="G4500" s="259"/>
      <c r="H4500" s="259"/>
      <c r="I4500" s="259"/>
      <c r="J4500" s="259"/>
    </row>
    <row r="4501" spans="1:10">
      <c r="A4501" s="259"/>
      <c r="B4501" s="259"/>
      <c r="C4501" s="259"/>
      <c r="D4501" s="259"/>
      <c r="E4501" s="259"/>
      <c r="F4501" s="270"/>
      <c r="G4501" s="259"/>
      <c r="H4501" s="259"/>
      <c r="I4501" s="259"/>
      <c r="J4501" s="259"/>
    </row>
    <row r="4502" spans="1:10">
      <c r="A4502" s="259"/>
      <c r="B4502" s="259"/>
      <c r="C4502" s="259"/>
      <c r="D4502" s="259"/>
      <c r="E4502" s="259"/>
      <c r="F4502" s="270"/>
      <c r="G4502" s="259"/>
      <c r="H4502" s="259"/>
      <c r="I4502" s="259"/>
      <c r="J4502" s="259"/>
    </row>
    <row r="4503" spans="1:10">
      <c r="A4503" s="259"/>
      <c r="B4503" s="259"/>
      <c r="C4503" s="259"/>
      <c r="D4503" s="259"/>
      <c r="E4503" s="259"/>
      <c r="F4503" s="270"/>
      <c r="G4503" s="259"/>
      <c r="H4503" s="259"/>
      <c r="I4503" s="259"/>
      <c r="J4503" s="259"/>
    </row>
    <row r="4504" spans="1:10">
      <c r="A4504" s="259"/>
      <c r="B4504" s="259"/>
      <c r="C4504" s="259"/>
      <c r="D4504" s="259"/>
      <c r="E4504" s="259"/>
      <c r="F4504" s="270"/>
      <c r="G4504" s="259"/>
      <c r="H4504" s="259"/>
      <c r="I4504" s="259"/>
      <c r="J4504" s="259"/>
    </row>
    <row r="4505" spans="1:10">
      <c r="A4505" s="259"/>
      <c r="B4505" s="259"/>
      <c r="C4505" s="259"/>
      <c r="D4505" s="259"/>
      <c r="E4505" s="259"/>
      <c r="F4505" s="270"/>
      <c r="G4505" s="259"/>
      <c r="H4505" s="259"/>
      <c r="I4505" s="259"/>
      <c r="J4505" s="259"/>
    </row>
    <row r="4506" spans="1:10">
      <c r="A4506" s="259"/>
      <c r="B4506" s="259"/>
      <c r="C4506" s="259"/>
      <c r="D4506" s="259"/>
      <c r="E4506" s="259"/>
      <c r="F4506" s="270"/>
      <c r="G4506" s="259"/>
      <c r="H4506" s="259"/>
      <c r="I4506" s="259"/>
      <c r="J4506" s="259"/>
    </row>
    <row r="4507" spans="1:10">
      <c r="A4507" s="259"/>
      <c r="B4507" s="259"/>
      <c r="C4507" s="259"/>
      <c r="D4507" s="259"/>
      <c r="E4507" s="259"/>
      <c r="F4507" s="270"/>
      <c r="G4507" s="259"/>
      <c r="H4507" s="259"/>
      <c r="I4507" s="259"/>
      <c r="J4507" s="259"/>
    </row>
    <row r="4508" spans="1:10">
      <c r="A4508" s="259"/>
      <c r="B4508" s="259"/>
      <c r="C4508" s="259"/>
      <c r="D4508" s="259"/>
      <c r="E4508" s="259"/>
      <c r="F4508" s="270"/>
      <c r="G4508" s="259"/>
      <c r="H4508" s="259"/>
      <c r="I4508" s="259"/>
      <c r="J4508" s="259"/>
    </row>
    <row r="4509" spans="1:10">
      <c r="A4509" s="259"/>
      <c r="B4509" s="259"/>
      <c r="C4509" s="259"/>
      <c r="D4509" s="259"/>
      <c r="E4509" s="259"/>
      <c r="F4509" s="270"/>
      <c r="G4509" s="259"/>
      <c r="H4509" s="259"/>
      <c r="I4509" s="259"/>
      <c r="J4509" s="259"/>
    </row>
    <row r="4510" spans="1:10">
      <c r="A4510" s="259"/>
      <c r="B4510" s="259"/>
      <c r="C4510" s="259"/>
      <c r="D4510" s="259"/>
      <c r="E4510" s="259"/>
      <c r="F4510" s="270"/>
      <c r="G4510" s="259"/>
      <c r="H4510" s="259"/>
      <c r="I4510" s="259"/>
      <c r="J4510" s="259"/>
    </row>
    <row r="4511" spans="1:10">
      <c r="A4511" s="259"/>
      <c r="B4511" s="259"/>
      <c r="C4511" s="259"/>
      <c r="D4511" s="259"/>
      <c r="E4511" s="259"/>
      <c r="F4511" s="270"/>
      <c r="G4511" s="259"/>
      <c r="H4511" s="259"/>
      <c r="I4511" s="259"/>
      <c r="J4511" s="259"/>
    </row>
    <row r="4512" spans="1:10">
      <c r="A4512" s="259"/>
      <c r="B4512" s="259"/>
      <c r="C4512" s="259"/>
      <c r="D4512" s="259"/>
      <c r="E4512" s="259"/>
      <c r="F4512" s="270"/>
      <c r="G4512" s="259"/>
      <c r="H4512" s="259"/>
      <c r="I4512" s="259"/>
      <c r="J4512" s="259"/>
    </row>
    <row r="4513" spans="1:10">
      <c r="A4513" s="259"/>
      <c r="B4513" s="259"/>
      <c r="C4513" s="259"/>
      <c r="D4513" s="259"/>
      <c r="E4513" s="259"/>
      <c r="F4513" s="270"/>
      <c r="G4513" s="259"/>
      <c r="H4513" s="259"/>
      <c r="I4513" s="259"/>
      <c r="J4513" s="259"/>
    </row>
    <row r="4514" spans="1:10">
      <c r="A4514" s="259"/>
      <c r="B4514" s="259"/>
      <c r="C4514" s="259"/>
      <c r="D4514" s="259"/>
      <c r="E4514" s="259"/>
      <c r="F4514" s="270"/>
      <c r="G4514" s="259"/>
      <c r="H4514" s="259"/>
      <c r="I4514" s="259"/>
      <c r="J4514" s="259"/>
    </row>
    <row r="4515" spans="1:10">
      <c r="A4515" s="259"/>
      <c r="B4515" s="259"/>
      <c r="C4515" s="259"/>
      <c r="D4515" s="259"/>
      <c r="E4515" s="259"/>
      <c r="F4515" s="270"/>
      <c r="G4515" s="259"/>
      <c r="H4515" s="259"/>
      <c r="I4515" s="259"/>
      <c r="J4515" s="259"/>
    </row>
    <row r="4516" spans="1:10">
      <c r="A4516" s="259"/>
      <c r="B4516" s="259"/>
      <c r="C4516" s="259"/>
      <c r="D4516" s="259"/>
      <c r="E4516" s="259"/>
      <c r="F4516" s="270"/>
      <c r="G4516" s="259"/>
      <c r="H4516" s="259"/>
      <c r="I4516" s="259"/>
      <c r="J4516" s="259"/>
    </row>
    <row r="4517" spans="1:10">
      <c r="A4517" s="259"/>
      <c r="B4517" s="259"/>
      <c r="C4517" s="259"/>
      <c r="D4517" s="259"/>
      <c r="E4517" s="259"/>
      <c r="F4517" s="270"/>
      <c r="G4517" s="259"/>
      <c r="H4517" s="259"/>
      <c r="I4517" s="259"/>
      <c r="J4517" s="259"/>
    </row>
    <row r="4518" spans="1:10">
      <c r="A4518" s="259"/>
      <c r="B4518" s="259"/>
      <c r="C4518" s="259"/>
      <c r="D4518" s="259"/>
      <c r="E4518" s="259"/>
      <c r="F4518" s="270"/>
      <c r="G4518" s="259"/>
      <c r="H4518" s="259"/>
      <c r="I4518" s="259"/>
      <c r="J4518" s="259"/>
    </row>
    <row r="4519" spans="1:10">
      <c r="A4519" s="259"/>
      <c r="B4519" s="259"/>
      <c r="C4519" s="259"/>
      <c r="D4519" s="259"/>
      <c r="E4519" s="259"/>
      <c r="F4519" s="270"/>
      <c r="G4519" s="259"/>
      <c r="H4519" s="259"/>
      <c r="I4519" s="259"/>
      <c r="J4519" s="259"/>
    </row>
    <row r="4520" spans="1:10">
      <c r="A4520" s="259"/>
      <c r="B4520" s="259"/>
      <c r="C4520" s="259"/>
      <c r="D4520" s="259"/>
      <c r="E4520" s="259"/>
      <c r="F4520" s="270"/>
      <c r="G4520" s="259"/>
      <c r="H4520" s="259"/>
      <c r="I4520" s="259"/>
      <c r="J4520" s="259"/>
    </row>
    <row r="4521" spans="1:10">
      <c r="A4521" s="259"/>
      <c r="B4521" s="259"/>
      <c r="C4521" s="259"/>
      <c r="D4521" s="259"/>
      <c r="E4521" s="259"/>
      <c r="F4521" s="270"/>
      <c r="G4521" s="259"/>
      <c r="H4521" s="259"/>
      <c r="I4521" s="259"/>
      <c r="J4521" s="259"/>
    </row>
    <row r="4522" spans="1:10">
      <c r="A4522" s="259"/>
      <c r="B4522" s="259"/>
      <c r="C4522" s="259"/>
      <c r="D4522" s="259"/>
      <c r="E4522" s="259"/>
      <c r="F4522" s="270"/>
      <c r="G4522" s="259"/>
      <c r="H4522" s="259"/>
      <c r="I4522" s="259"/>
      <c r="J4522" s="259"/>
    </row>
    <row r="4523" spans="1:10">
      <c r="A4523" s="259"/>
      <c r="B4523" s="259"/>
      <c r="C4523" s="259"/>
      <c r="D4523" s="259"/>
      <c r="E4523" s="259"/>
      <c r="F4523" s="270"/>
      <c r="G4523" s="259"/>
      <c r="H4523" s="259"/>
      <c r="I4523" s="259"/>
      <c r="J4523" s="259"/>
    </row>
    <row r="4524" spans="1:10">
      <c r="A4524" s="259"/>
      <c r="B4524" s="259"/>
      <c r="C4524" s="259"/>
      <c r="D4524" s="259"/>
      <c r="E4524" s="259"/>
      <c r="F4524" s="270"/>
      <c r="G4524" s="259"/>
      <c r="H4524" s="259"/>
      <c r="I4524" s="259"/>
      <c r="J4524" s="259"/>
    </row>
    <row r="4525" spans="1:10">
      <c r="A4525" s="259"/>
      <c r="B4525" s="259"/>
      <c r="C4525" s="259"/>
      <c r="D4525" s="259"/>
      <c r="E4525" s="259"/>
      <c r="F4525" s="270"/>
      <c r="G4525" s="259"/>
      <c r="H4525" s="259"/>
      <c r="I4525" s="259"/>
      <c r="J4525" s="259"/>
    </row>
    <row r="4526" spans="1:10">
      <c r="A4526" s="259"/>
      <c r="B4526" s="259"/>
      <c r="C4526" s="259"/>
      <c r="D4526" s="259"/>
      <c r="E4526" s="259"/>
      <c r="F4526" s="270"/>
      <c r="G4526" s="259"/>
      <c r="H4526" s="259"/>
      <c r="I4526" s="259"/>
      <c r="J4526" s="259"/>
    </row>
    <row r="4527" spans="1:10">
      <c r="A4527" s="259"/>
      <c r="B4527" s="259"/>
      <c r="C4527" s="259"/>
      <c r="D4527" s="259"/>
      <c r="E4527" s="259"/>
      <c r="F4527" s="270"/>
      <c r="G4527" s="259"/>
      <c r="H4527" s="259"/>
      <c r="I4527" s="259"/>
      <c r="J4527" s="259"/>
    </row>
    <row r="4528" spans="1:10">
      <c r="A4528" s="259"/>
      <c r="B4528" s="259"/>
      <c r="C4528" s="259"/>
      <c r="D4528" s="259"/>
      <c r="E4528" s="259"/>
      <c r="F4528" s="270"/>
      <c r="G4528" s="259"/>
      <c r="H4528" s="259"/>
      <c r="I4528" s="259"/>
      <c r="J4528" s="259"/>
    </row>
    <row r="4529" spans="1:10">
      <c r="A4529" s="259"/>
      <c r="B4529" s="259"/>
      <c r="C4529" s="259"/>
      <c r="D4529" s="259"/>
      <c r="E4529" s="259"/>
      <c r="F4529" s="270"/>
      <c r="G4529" s="259"/>
      <c r="H4529" s="259"/>
      <c r="I4529" s="259"/>
      <c r="J4529" s="259"/>
    </row>
    <row r="4530" spans="1:10">
      <c r="A4530" s="259"/>
      <c r="B4530" s="259"/>
      <c r="C4530" s="259"/>
      <c r="D4530" s="259"/>
      <c r="E4530" s="259"/>
      <c r="F4530" s="270"/>
      <c r="G4530" s="259"/>
      <c r="H4530" s="259"/>
      <c r="I4530" s="259"/>
      <c r="J4530" s="259"/>
    </row>
    <row r="4531" spans="1:10">
      <c r="A4531" s="259"/>
      <c r="B4531" s="259"/>
      <c r="C4531" s="259"/>
      <c r="D4531" s="259"/>
      <c r="E4531" s="259"/>
      <c r="F4531" s="270"/>
      <c r="G4531" s="259"/>
      <c r="H4531" s="259"/>
      <c r="I4531" s="259"/>
      <c r="J4531" s="259"/>
    </row>
    <row r="4532" spans="1:10">
      <c r="A4532" s="259"/>
      <c r="B4532" s="259"/>
      <c r="C4532" s="259"/>
      <c r="D4532" s="259"/>
      <c r="E4532" s="259"/>
      <c r="F4532" s="270"/>
      <c r="G4532" s="259"/>
      <c r="H4532" s="259"/>
      <c r="I4532" s="259"/>
      <c r="J4532" s="259"/>
    </row>
    <row r="4533" spans="1:10">
      <c r="A4533" s="259"/>
      <c r="B4533" s="259"/>
      <c r="C4533" s="259"/>
      <c r="D4533" s="259"/>
      <c r="E4533" s="259"/>
      <c r="F4533" s="270"/>
      <c r="G4533" s="259"/>
      <c r="H4533" s="259"/>
      <c r="I4533" s="259"/>
      <c r="J4533" s="259"/>
    </row>
    <row r="4534" spans="1:10">
      <c r="A4534" s="259"/>
      <c r="B4534" s="259"/>
      <c r="C4534" s="259"/>
      <c r="D4534" s="259"/>
      <c r="E4534" s="259"/>
      <c r="F4534" s="270"/>
      <c r="G4534" s="259"/>
      <c r="H4534" s="259"/>
      <c r="I4534" s="259"/>
      <c r="J4534" s="259"/>
    </row>
    <row r="4535" spans="1:10">
      <c r="A4535" s="259"/>
      <c r="B4535" s="259"/>
      <c r="C4535" s="259"/>
      <c r="D4535" s="259"/>
      <c r="E4535" s="259"/>
      <c r="F4535" s="270"/>
      <c r="G4535" s="259"/>
      <c r="H4535" s="259"/>
      <c r="I4535" s="259"/>
      <c r="J4535" s="259"/>
    </row>
    <row r="4536" spans="1:10">
      <c r="A4536" s="259"/>
      <c r="B4536" s="259"/>
      <c r="C4536" s="259"/>
      <c r="D4536" s="259"/>
      <c r="E4536" s="259"/>
      <c r="F4536" s="270"/>
      <c r="G4536" s="259"/>
      <c r="H4536" s="259"/>
      <c r="I4536" s="259"/>
      <c r="J4536" s="259"/>
    </row>
    <row r="4537" spans="1:10">
      <c r="A4537" s="259"/>
      <c r="B4537" s="259"/>
      <c r="C4537" s="259"/>
      <c r="D4537" s="259"/>
      <c r="E4537" s="259"/>
      <c r="F4537" s="270"/>
      <c r="G4537" s="259"/>
      <c r="H4537" s="259"/>
      <c r="I4537" s="259"/>
      <c r="J4537" s="259"/>
    </row>
    <row r="4538" spans="1:10">
      <c r="A4538" s="259"/>
      <c r="B4538" s="259"/>
      <c r="C4538" s="259"/>
      <c r="D4538" s="259"/>
      <c r="E4538" s="259"/>
      <c r="F4538" s="270"/>
      <c r="G4538" s="259"/>
      <c r="H4538" s="259"/>
      <c r="I4538" s="259"/>
      <c r="J4538" s="259"/>
    </row>
    <row r="4539" spans="1:10">
      <c r="A4539" s="259"/>
      <c r="B4539" s="259"/>
      <c r="C4539" s="259"/>
      <c r="D4539" s="259"/>
      <c r="E4539" s="259"/>
      <c r="F4539" s="270"/>
      <c r="G4539" s="259"/>
      <c r="H4539" s="259"/>
      <c r="I4539" s="259"/>
      <c r="J4539" s="259"/>
    </row>
    <row r="4540" spans="1:10">
      <c r="A4540" s="259"/>
      <c r="B4540" s="259"/>
      <c r="C4540" s="259"/>
      <c r="D4540" s="259"/>
      <c r="E4540" s="259"/>
      <c r="F4540" s="270"/>
      <c r="G4540" s="259"/>
      <c r="H4540" s="259"/>
      <c r="I4540" s="259"/>
      <c r="J4540" s="259"/>
    </row>
    <row r="4541" spans="1:10">
      <c r="A4541" s="259"/>
      <c r="B4541" s="259"/>
      <c r="C4541" s="259"/>
      <c r="D4541" s="259"/>
      <c r="E4541" s="259"/>
      <c r="F4541" s="270"/>
      <c r="G4541" s="259"/>
      <c r="H4541" s="259"/>
      <c r="I4541" s="259"/>
      <c r="J4541" s="259"/>
    </row>
    <row r="4542" spans="1:10">
      <c r="A4542" s="259"/>
      <c r="B4542" s="259"/>
      <c r="C4542" s="259"/>
      <c r="D4542" s="259"/>
      <c r="E4542" s="259"/>
      <c r="F4542" s="270"/>
      <c r="G4542" s="259"/>
      <c r="H4542" s="259"/>
      <c r="I4542" s="259"/>
      <c r="J4542" s="259"/>
    </row>
    <row r="4543" spans="1:10">
      <c r="A4543" s="259"/>
      <c r="B4543" s="259"/>
      <c r="C4543" s="259"/>
      <c r="D4543" s="259"/>
      <c r="E4543" s="259"/>
      <c r="F4543" s="270"/>
      <c r="G4543" s="259"/>
      <c r="H4543" s="259"/>
      <c r="I4543" s="259"/>
      <c r="J4543" s="259"/>
    </row>
    <row r="4544" spans="1:10">
      <c r="A4544" s="259"/>
      <c r="B4544" s="259"/>
      <c r="C4544" s="259"/>
      <c r="D4544" s="259"/>
      <c r="E4544" s="259"/>
      <c r="F4544" s="270"/>
      <c r="G4544" s="259"/>
      <c r="H4544" s="259"/>
      <c r="I4544" s="259"/>
      <c r="J4544" s="259"/>
    </row>
    <row r="4545" spans="1:10">
      <c r="A4545" s="259"/>
      <c r="B4545" s="259"/>
      <c r="C4545" s="259"/>
      <c r="D4545" s="259"/>
      <c r="E4545" s="259"/>
      <c r="F4545" s="270"/>
      <c r="G4545" s="259"/>
      <c r="H4545" s="259"/>
      <c r="I4545" s="259"/>
      <c r="J4545" s="259"/>
    </row>
    <row r="4546" spans="1:10">
      <c r="A4546" s="259"/>
      <c r="B4546" s="259"/>
      <c r="C4546" s="259"/>
      <c r="D4546" s="259"/>
      <c r="E4546" s="259"/>
      <c r="F4546" s="270"/>
      <c r="G4546" s="259"/>
      <c r="H4546" s="259"/>
      <c r="I4546" s="259"/>
      <c r="J4546" s="259"/>
    </row>
    <row r="4547" spans="1:10">
      <c r="A4547" s="259"/>
      <c r="B4547" s="259"/>
      <c r="C4547" s="259"/>
      <c r="D4547" s="259"/>
      <c r="E4547" s="259"/>
      <c r="F4547" s="270"/>
      <c r="G4547" s="259"/>
      <c r="H4547" s="259"/>
      <c r="I4547" s="259"/>
      <c r="J4547" s="259"/>
    </row>
    <row r="4548" spans="1:10">
      <c r="A4548" s="259"/>
      <c r="B4548" s="259"/>
      <c r="C4548" s="259"/>
      <c r="D4548" s="259"/>
      <c r="E4548" s="259"/>
      <c r="F4548" s="270"/>
      <c r="G4548" s="259"/>
      <c r="H4548" s="259"/>
      <c r="I4548" s="259"/>
      <c r="J4548" s="259"/>
    </row>
    <row r="4549" spans="1:10">
      <c r="A4549" s="259"/>
      <c r="B4549" s="259"/>
      <c r="C4549" s="259"/>
      <c r="D4549" s="259"/>
      <c r="E4549" s="259"/>
      <c r="F4549" s="270"/>
      <c r="G4549" s="259"/>
      <c r="H4549" s="259"/>
      <c r="I4549" s="259"/>
      <c r="J4549" s="259"/>
    </row>
    <row r="4550" spans="1:10">
      <c r="A4550" s="259"/>
      <c r="B4550" s="259"/>
      <c r="C4550" s="259"/>
      <c r="D4550" s="259"/>
      <c r="E4550" s="259"/>
      <c r="F4550" s="270"/>
      <c r="G4550" s="259"/>
      <c r="H4550" s="259"/>
      <c r="I4550" s="259"/>
      <c r="J4550" s="259"/>
    </row>
    <row r="4551" spans="1:10">
      <c r="A4551" s="259"/>
      <c r="B4551" s="259"/>
      <c r="C4551" s="259"/>
      <c r="D4551" s="259"/>
      <c r="E4551" s="259"/>
      <c r="F4551" s="270"/>
      <c r="G4551" s="259"/>
      <c r="H4551" s="259"/>
      <c r="I4551" s="259"/>
      <c r="J4551" s="259"/>
    </row>
    <row r="4552" spans="1:10">
      <c r="A4552" s="259"/>
      <c r="B4552" s="259"/>
      <c r="C4552" s="259"/>
      <c r="D4552" s="259"/>
      <c r="E4552" s="259"/>
      <c r="F4552" s="270"/>
      <c r="G4552" s="259"/>
      <c r="H4552" s="259"/>
      <c r="I4552" s="259"/>
      <c r="J4552" s="259"/>
    </row>
    <row r="4553" spans="1:10">
      <c r="A4553" s="259"/>
      <c r="B4553" s="259"/>
      <c r="C4553" s="259"/>
      <c r="D4553" s="259"/>
      <c r="E4553" s="259"/>
      <c r="F4553" s="270"/>
      <c r="G4553" s="259"/>
      <c r="H4553" s="259"/>
      <c r="I4553" s="259"/>
      <c r="J4553" s="259"/>
    </row>
    <row r="4554" spans="1:10">
      <c r="A4554" s="259"/>
      <c r="B4554" s="259"/>
      <c r="C4554" s="259"/>
      <c r="D4554" s="259"/>
      <c r="E4554" s="259"/>
      <c r="F4554" s="270"/>
      <c r="G4554" s="259"/>
      <c r="H4554" s="259"/>
      <c r="I4554" s="259"/>
      <c r="J4554" s="259"/>
    </row>
    <row r="4555" spans="1:10">
      <c r="A4555" s="259"/>
      <c r="B4555" s="259"/>
      <c r="C4555" s="259"/>
      <c r="D4555" s="259"/>
      <c r="E4555" s="259"/>
      <c r="F4555" s="270"/>
      <c r="G4555" s="259"/>
      <c r="H4555" s="259"/>
      <c r="I4555" s="259"/>
      <c r="J4555" s="259"/>
    </row>
    <row r="4556" spans="1:10">
      <c r="A4556" s="259"/>
      <c r="B4556" s="259"/>
      <c r="C4556" s="259"/>
      <c r="D4556" s="259"/>
      <c r="E4556" s="259"/>
      <c r="F4556" s="270"/>
      <c r="G4556" s="259"/>
      <c r="H4556" s="259"/>
      <c r="I4556" s="259"/>
      <c r="J4556" s="259"/>
    </row>
    <row r="4557" spans="1:10">
      <c r="A4557" s="259"/>
      <c r="B4557" s="259"/>
      <c r="C4557" s="259"/>
      <c r="D4557" s="259"/>
      <c r="E4557" s="259"/>
      <c r="F4557" s="270"/>
      <c r="G4557" s="259"/>
      <c r="H4557" s="259"/>
      <c r="I4557" s="259"/>
      <c r="J4557" s="259"/>
    </row>
    <row r="4558" spans="1:10">
      <c r="A4558" s="259"/>
      <c r="B4558" s="259"/>
      <c r="C4558" s="259"/>
      <c r="D4558" s="259"/>
      <c r="E4558" s="259"/>
      <c r="F4558" s="270"/>
      <c r="G4558" s="259"/>
      <c r="H4558" s="259"/>
      <c r="I4558" s="259"/>
      <c r="J4558" s="259"/>
    </row>
    <row r="4559" spans="1:10">
      <c r="A4559" s="259"/>
      <c r="B4559" s="259"/>
      <c r="C4559" s="259"/>
      <c r="D4559" s="259"/>
      <c r="E4559" s="259"/>
      <c r="F4559" s="270"/>
      <c r="G4559" s="259"/>
      <c r="H4559" s="259"/>
      <c r="I4559" s="259"/>
      <c r="J4559" s="259"/>
    </row>
    <row r="4560" spans="1:10">
      <c r="A4560" s="259"/>
      <c r="B4560" s="259"/>
      <c r="C4560" s="259"/>
      <c r="D4560" s="259"/>
      <c r="E4560" s="259"/>
      <c r="F4560" s="270"/>
      <c r="G4560" s="259"/>
      <c r="H4560" s="259"/>
      <c r="I4560" s="259"/>
      <c r="J4560" s="259"/>
    </row>
    <row r="4561" spans="1:10">
      <c r="A4561" s="259"/>
      <c r="B4561" s="259"/>
      <c r="C4561" s="259"/>
      <c r="D4561" s="259"/>
      <c r="E4561" s="259"/>
      <c r="F4561" s="270"/>
      <c r="G4561" s="259"/>
      <c r="H4561" s="259"/>
      <c r="I4561" s="259"/>
      <c r="J4561" s="259"/>
    </row>
    <row r="4562" spans="1:10">
      <c r="A4562" s="259"/>
      <c r="B4562" s="259"/>
      <c r="C4562" s="259"/>
      <c r="D4562" s="259"/>
      <c r="E4562" s="259"/>
      <c r="F4562" s="270"/>
      <c r="G4562" s="259"/>
      <c r="H4562" s="259"/>
      <c r="I4562" s="259"/>
      <c r="J4562" s="259"/>
    </row>
    <row r="4563" spans="1:10">
      <c r="A4563" s="259"/>
      <c r="B4563" s="259"/>
      <c r="C4563" s="259"/>
      <c r="D4563" s="259"/>
      <c r="E4563" s="259"/>
      <c r="F4563" s="270"/>
      <c r="G4563" s="259"/>
      <c r="H4563" s="259"/>
      <c r="I4563" s="259"/>
      <c r="J4563" s="259"/>
    </row>
    <row r="4564" spans="1:10">
      <c r="A4564" s="259"/>
      <c r="B4564" s="259"/>
      <c r="C4564" s="259"/>
      <c r="D4564" s="259"/>
      <c r="E4564" s="259"/>
      <c r="F4564" s="270"/>
      <c r="G4564" s="259"/>
      <c r="H4564" s="259"/>
      <c r="I4564" s="259"/>
      <c r="J4564" s="259"/>
    </row>
    <row r="4565" spans="1:10">
      <c r="A4565" s="259"/>
      <c r="B4565" s="259"/>
      <c r="C4565" s="259"/>
      <c r="D4565" s="259"/>
      <c r="E4565" s="259"/>
      <c r="F4565" s="270"/>
      <c r="G4565" s="259"/>
      <c r="H4565" s="259"/>
      <c r="I4565" s="259"/>
      <c r="J4565" s="259"/>
    </row>
    <row r="4566" spans="1:10">
      <c r="A4566" s="259"/>
      <c r="B4566" s="259"/>
      <c r="C4566" s="259"/>
      <c r="D4566" s="259"/>
      <c r="E4566" s="259"/>
      <c r="F4566" s="270"/>
      <c r="G4566" s="259"/>
      <c r="H4566" s="259"/>
      <c r="I4566" s="259"/>
      <c r="J4566" s="259"/>
    </row>
    <row r="4567" spans="1:10">
      <c r="A4567" s="259"/>
      <c r="B4567" s="259"/>
      <c r="C4567" s="259"/>
      <c r="D4567" s="259"/>
      <c r="E4567" s="259"/>
      <c r="F4567" s="270"/>
      <c r="G4567" s="259"/>
      <c r="H4567" s="259"/>
      <c r="I4567" s="259"/>
      <c r="J4567" s="259"/>
    </row>
    <row r="4568" spans="1:10">
      <c r="A4568" s="259"/>
      <c r="B4568" s="259"/>
      <c r="C4568" s="259"/>
      <c r="D4568" s="259"/>
      <c r="E4568" s="259"/>
      <c r="F4568" s="270"/>
      <c r="G4568" s="259"/>
      <c r="H4568" s="259"/>
      <c r="I4568" s="259"/>
      <c r="J4568" s="259"/>
    </row>
    <row r="4569" spans="1:10">
      <c r="A4569" s="259"/>
      <c r="B4569" s="259"/>
      <c r="C4569" s="259"/>
      <c r="D4569" s="259"/>
      <c r="E4569" s="259"/>
      <c r="F4569" s="270"/>
      <c r="G4569" s="259"/>
      <c r="H4569" s="259"/>
      <c r="I4569" s="259"/>
      <c r="J4569" s="259"/>
    </row>
    <row r="4570" spans="1:10">
      <c r="A4570" s="259"/>
      <c r="B4570" s="259"/>
      <c r="C4570" s="259"/>
      <c r="D4570" s="259"/>
      <c r="E4570" s="259"/>
      <c r="F4570" s="270"/>
      <c r="G4570" s="259"/>
      <c r="H4570" s="259"/>
      <c r="I4570" s="259"/>
      <c r="J4570" s="259"/>
    </row>
    <row r="4571" spans="1:10">
      <c r="A4571" s="259"/>
      <c r="B4571" s="259"/>
      <c r="C4571" s="259"/>
      <c r="D4571" s="259"/>
      <c r="E4571" s="259"/>
      <c r="F4571" s="270"/>
      <c r="G4571" s="259"/>
      <c r="H4571" s="259"/>
      <c r="I4571" s="259"/>
      <c r="J4571" s="259"/>
    </row>
    <row r="4572" spans="1:10">
      <c r="A4572" s="259"/>
      <c r="B4572" s="259"/>
      <c r="C4572" s="259"/>
      <c r="D4572" s="259"/>
      <c r="E4572" s="259"/>
      <c r="F4572" s="270"/>
      <c r="G4572" s="259"/>
      <c r="H4572" s="259"/>
      <c r="I4572" s="259"/>
      <c r="J4572" s="259"/>
    </row>
    <row r="4573" spans="1:10">
      <c r="A4573" s="259"/>
      <c r="B4573" s="259"/>
      <c r="C4573" s="259"/>
      <c r="D4573" s="259"/>
      <c r="E4573" s="259"/>
      <c r="F4573" s="270"/>
      <c r="G4573" s="259"/>
      <c r="H4573" s="259"/>
      <c r="I4573" s="259"/>
      <c r="J4573" s="259"/>
    </row>
    <row r="4574" spans="1:10">
      <c r="A4574" s="259"/>
      <c r="B4574" s="259"/>
      <c r="C4574" s="259"/>
      <c r="D4574" s="259"/>
      <c r="E4574" s="259"/>
      <c r="F4574" s="270"/>
      <c r="G4574" s="259"/>
      <c r="H4574" s="259"/>
      <c r="I4574" s="259"/>
      <c r="J4574" s="259"/>
    </row>
    <row r="4575" spans="1:10">
      <c r="A4575" s="259"/>
      <c r="B4575" s="259"/>
      <c r="C4575" s="259"/>
      <c r="D4575" s="259"/>
      <c r="E4575" s="259"/>
      <c r="F4575" s="270"/>
      <c r="G4575" s="259"/>
      <c r="H4575" s="259"/>
      <c r="I4575" s="259"/>
      <c r="J4575" s="259"/>
    </row>
    <row r="4576" spans="1:10">
      <c r="A4576" s="259"/>
      <c r="B4576" s="259"/>
      <c r="C4576" s="259"/>
      <c r="D4576" s="259"/>
      <c r="E4576" s="259"/>
      <c r="F4576" s="270"/>
      <c r="G4576" s="259"/>
      <c r="H4576" s="259"/>
      <c r="I4576" s="259"/>
      <c r="J4576" s="259"/>
    </row>
    <row r="4577" spans="1:10">
      <c r="A4577" s="259"/>
      <c r="B4577" s="259"/>
      <c r="C4577" s="259"/>
      <c r="D4577" s="259"/>
      <c r="E4577" s="259"/>
      <c r="F4577" s="270"/>
      <c r="G4577" s="259"/>
      <c r="H4577" s="259"/>
      <c r="I4577" s="259"/>
      <c r="J4577" s="259"/>
    </row>
    <row r="4578" spans="1:10">
      <c r="A4578" s="259"/>
      <c r="B4578" s="259"/>
      <c r="C4578" s="259"/>
      <c r="D4578" s="259"/>
      <c r="E4578" s="259"/>
      <c r="F4578" s="270"/>
      <c r="G4578" s="259"/>
      <c r="H4578" s="259"/>
      <c r="I4578" s="259"/>
      <c r="J4578" s="259"/>
    </row>
    <row r="4579" spans="1:10">
      <c r="A4579" s="259"/>
      <c r="B4579" s="259"/>
      <c r="C4579" s="259"/>
      <c r="D4579" s="259"/>
      <c r="E4579" s="259"/>
      <c r="F4579" s="270"/>
      <c r="G4579" s="259"/>
      <c r="H4579" s="259"/>
      <c r="I4579" s="259"/>
      <c r="J4579" s="259"/>
    </row>
    <row r="4580" spans="1:10">
      <c r="A4580" s="259"/>
      <c r="B4580" s="259"/>
      <c r="C4580" s="259"/>
      <c r="D4580" s="259"/>
      <c r="E4580" s="259"/>
      <c r="F4580" s="270"/>
      <c r="G4580" s="259"/>
      <c r="H4580" s="259"/>
      <c r="I4580" s="259"/>
      <c r="J4580" s="259"/>
    </row>
    <row r="4581" spans="1:10">
      <c r="A4581" s="259"/>
      <c r="B4581" s="259"/>
      <c r="C4581" s="259"/>
      <c r="D4581" s="259"/>
      <c r="E4581" s="259"/>
      <c r="F4581" s="270"/>
      <c r="G4581" s="259"/>
      <c r="H4581" s="259"/>
      <c r="I4581" s="259"/>
      <c r="J4581" s="259"/>
    </row>
    <row r="4582" spans="1:10">
      <c r="A4582" s="259"/>
      <c r="B4582" s="259"/>
      <c r="C4582" s="259"/>
      <c r="D4582" s="259"/>
      <c r="E4582" s="259"/>
      <c r="F4582" s="270"/>
      <c r="G4582" s="259"/>
      <c r="H4582" s="259"/>
      <c r="I4582" s="259"/>
      <c r="J4582" s="259"/>
    </row>
    <row r="4583" spans="1:10">
      <c r="A4583" s="259"/>
      <c r="B4583" s="259"/>
      <c r="C4583" s="259"/>
      <c r="D4583" s="259"/>
      <c r="E4583" s="259"/>
      <c r="F4583" s="270"/>
      <c r="G4583" s="259"/>
      <c r="H4583" s="259"/>
      <c r="I4583" s="259"/>
      <c r="J4583" s="259"/>
    </row>
    <row r="4584" spans="1:10">
      <c r="A4584" s="259"/>
      <c r="B4584" s="259"/>
      <c r="C4584" s="259"/>
      <c r="D4584" s="259"/>
      <c r="E4584" s="259"/>
      <c r="F4584" s="270"/>
      <c r="G4584" s="259"/>
      <c r="H4584" s="259"/>
      <c r="I4584" s="259"/>
      <c r="J4584" s="259"/>
    </row>
    <row r="4585" spans="1:10">
      <c r="A4585" s="259"/>
      <c r="B4585" s="259"/>
      <c r="C4585" s="259"/>
      <c r="D4585" s="259"/>
      <c r="E4585" s="259"/>
      <c r="F4585" s="270"/>
      <c r="G4585" s="259"/>
      <c r="H4585" s="259"/>
      <c r="I4585" s="259"/>
      <c r="J4585" s="259"/>
    </row>
    <row r="4586" spans="1:10">
      <c r="A4586" s="259"/>
      <c r="B4586" s="259"/>
      <c r="C4586" s="259"/>
      <c r="D4586" s="259"/>
      <c r="E4586" s="259"/>
      <c r="F4586" s="270"/>
      <c r="G4586" s="259"/>
      <c r="H4586" s="259"/>
      <c r="I4586" s="259"/>
      <c r="J4586" s="259"/>
    </row>
    <row r="4587" spans="1:10">
      <c r="A4587" s="259"/>
      <c r="B4587" s="259"/>
      <c r="C4587" s="259"/>
      <c r="D4587" s="259"/>
      <c r="E4587" s="259"/>
      <c r="F4587" s="270"/>
      <c r="G4587" s="259"/>
      <c r="H4587" s="259"/>
      <c r="I4587" s="259"/>
      <c r="J4587" s="259"/>
    </row>
    <row r="4588" spans="1:10">
      <c r="A4588" s="259"/>
      <c r="B4588" s="259"/>
      <c r="C4588" s="259"/>
      <c r="D4588" s="259"/>
      <c r="E4588" s="259"/>
      <c r="F4588" s="270"/>
      <c r="G4588" s="259"/>
      <c r="H4588" s="259"/>
      <c r="I4588" s="259"/>
      <c r="J4588" s="259"/>
    </row>
    <row r="4589" spans="1:10">
      <c r="A4589" s="259"/>
      <c r="B4589" s="259"/>
      <c r="C4589" s="259"/>
      <c r="D4589" s="259"/>
      <c r="E4589" s="259"/>
      <c r="F4589" s="270"/>
      <c r="G4589" s="259"/>
      <c r="H4589" s="259"/>
      <c r="I4589" s="259"/>
      <c r="J4589" s="259"/>
    </row>
    <row r="4590" spans="1:10">
      <c r="A4590" s="259"/>
      <c r="B4590" s="259"/>
      <c r="C4590" s="259"/>
      <c r="D4590" s="259"/>
      <c r="E4590" s="259"/>
      <c r="F4590" s="270"/>
      <c r="G4590" s="259"/>
      <c r="H4590" s="259"/>
      <c r="I4590" s="259"/>
      <c r="J4590" s="259"/>
    </row>
    <row r="4591" spans="1:10">
      <c r="A4591" s="259"/>
      <c r="B4591" s="259"/>
      <c r="C4591" s="259"/>
      <c r="D4591" s="259"/>
      <c r="E4591" s="259"/>
      <c r="F4591" s="270"/>
      <c r="G4591" s="259"/>
      <c r="H4591" s="259"/>
      <c r="I4591" s="259"/>
      <c r="J4591" s="259"/>
    </row>
    <row r="4592" spans="1:10">
      <c r="A4592" s="259"/>
      <c r="B4592" s="259"/>
      <c r="C4592" s="259"/>
      <c r="D4592" s="259"/>
      <c r="E4592" s="259"/>
      <c r="F4592" s="270"/>
      <c r="G4592" s="259"/>
      <c r="H4592" s="259"/>
      <c r="I4592" s="259"/>
      <c r="J4592" s="259"/>
    </row>
    <row r="4593" spans="1:10">
      <c r="A4593" s="259"/>
      <c r="B4593" s="259"/>
      <c r="C4593" s="259"/>
      <c r="D4593" s="259"/>
      <c r="E4593" s="259"/>
      <c r="F4593" s="270"/>
      <c r="G4593" s="259"/>
      <c r="H4593" s="259"/>
      <c r="I4593" s="259"/>
      <c r="J4593" s="259"/>
    </row>
    <row r="4594" spans="1:10">
      <c r="A4594" s="259"/>
      <c r="B4594" s="259"/>
      <c r="C4594" s="259"/>
      <c r="D4594" s="259"/>
      <c r="E4594" s="259"/>
      <c r="F4594" s="270"/>
      <c r="G4594" s="259"/>
      <c r="H4594" s="259"/>
      <c r="I4594" s="259"/>
      <c r="J4594" s="259"/>
    </row>
    <row r="4595" spans="1:10">
      <c r="A4595" s="259"/>
      <c r="B4595" s="259"/>
      <c r="C4595" s="259"/>
      <c r="D4595" s="259"/>
      <c r="E4595" s="259"/>
      <c r="F4595" s="270"/>
      <c r="G4595" s="259"/>
      <c r="H4595" s="259"/>
      <c r="I4595" s="259"/>
      <c r="J4595" s="259"/>
    </row>
    <row r="4596" spans="1:10">
      <c r="A4596" s="259"/>
      <c r="B4596" s="259"/>
      <c r="C4596" s="259"/>
      <c r="D4596" s="259"/>
      <c r="E4596" s="259"/>
      <c r="F4596" s="270"/>
      <c r="G4596" s="259"/>
      <c r="H4596" s="259"/>
      <c r="I4596" s="259"/>
      <c r="J4596" s="259"/>
    </row>
    <row r="4597" spans="1:10">
      <c r="A4597" s="259"/>
      <c r="B4597" s="259"/>
      <c r="C4597" s="259"/>
      <c r="D4597" s="259"/>
      <c r="E4597" s="259"/>
      <c r="F4597" s="270"/>
      <c r="G4597" s="259"/>
      <c r="H4597" s="259"/>
      <c r="I4597" s="259"/>
      <c r="J4597" s="259"/>
    </row>
    <row r="4598" spans="1:10">
      <c r="A4598" s="259"/>
      <c r="B4598" s="259"/>
      <c r="C4598" s="259"/>
      <c r="D4598" s="259"/>
      <c r="E4598" s="259"/>
      <c r="F4598" s="270"/>
      <c r="G4598" s="259"/>
      <c r="H4598" s="259"/>
      <c r="I4598" s="259"/>
      <c r="J4598" s="259"/>
    </row>
    <row r="4599" spans="1:10">
      <c r="A4599" s="259"/>
      <c r="B4599" s="259"/>
      <c r="C4599" s="259"/>
      <c r="D4599" s="259"/>
      <c r="E4599" s="259"/>
      <c r="F4599" s="270"/>
      <c r="G4599" s="259"/>
      <c r="H4599" s="259"/>
      <c r="I4599" s="259"/>
      <c r="J4599" s="259"/>
    </row>
    <row r="4600" spans="1:10">
      <c r="A4600" s="259"/>
      <c r="B4600" s="259"/>
      <c r="C4600" s="259"/>
      <c r="D4600" s="259"/>
      <c r="E4600" s="259"/>
      <c r="F4600" s="270"/>
      <c r="G4600" s="259"/>
      <c r="H4600" s="259"/>
      <c r="I4600" s="259"/>
      <c r="J4600" s="259"/>
    </row>
    <row r="4601" spans="1:10">
      <c r="A4601" s="259"/>
      <c r="B4601" s="259"/>
      <c r="C4601" s="259"/>
      <c r="D4601" s="259"/>
      <c r="E4601" s="259"/>
      <c r="F4601" s="270"/>
      <c r="G4601" s="259"/>
      <c r="H4601" s="259"/>
      <c r="I4601" s="259"/>
      <c r="J4601" s="259"/>
    </row>
    <row r="4602" spans="1:10">
      <c r="A4602" s="259"/>
      <c r="B4602" s="259"/>
      <c r="C4602" s="259"/>
      <c r="D4602" s="259"/>
      <c r="E4602" s="259"/>
      <c r="F4602" s="270"/>
      <c r="G4602" s="259"/>
      <c r="H4602" s="259"/>
      <c r="I4602" s="259"/>
      <c r="J4602" s="259"/>
    </row>
    <row r="4603" spans="1:10">
      <c r="A4603" s="259"/>
      <c r="B4603" s="259"/>
      <c r="C4603" s="259"/>
      <c r="D4603" s="259"/>
      <c r="E4603" s="259"/>
      <c r="F4603" s="270"/>
      <c r="G4603" s="259"/>
      <c r="H4603" s="259"/>
      <c r="I4603" s="259"/>
      <c r="J4603" s="259"/>
    </row>
    <row r="4604" spans="1:10">
      <c r="A4604" s="259"/>
      <c r="B4604" s="259"/>
      <c r="C4604" s="259"/>
      <c r="D4604" s="259"/>
      <c r="E4604" s="259"/>
      <c r="F4604" s="270"/>
      <c r="G4604" s="259"/>
      <c r="H4604" s="259"/>
      <c r="I4604" s="259"/>
      <c r="J4604" s="259"/>
    </row>
    <row r="4605" spans="1:10">
      <c r="A4605" s="259"/>
      <c r="B4605" s="259"/>
      <c r="C4605" s="259"/>
      <c r="D4605" s="259"/>
      <c r="E4605" s="259"/>
      <c r="F4605" s="270"/>
      <c r="G4605" s="259"/>
      <c r="H4605" s="259"/>
      <c r="I4605" s="259"/>
      <c r="J4605" s="259"/>
    </row>
    <row r="4606" spans="1:10">
      <c r="A4606" s="259"/>
      <c r="B4606" s="259"/>
      <c r="C4606" s="259"/>
      <c r="D4606" s="259"/>
      <c r="E4606" s="259"/>
      <c r="F4606" s="270"/>
      <c r="G4606" s="259"/>
      <c r="H4606" s="259"/>
      <c r="I4606" s="259"/>
      <c r="J4606" s="259"/>
    </row>
    <row r="4607" spans="1:10">
      <c r="A4607" s="259"/>
      <c r="B4607" s="259"/>
      <c r="C4607" s="259"/>
      <c r="D4607" s="259"/>
      <c r="E4607" s="259"/>
      <c r="F4607" s="270"/>
      <c r="G4607" s="259"/>
      <c r="H4607" s="259"/>
      <c r="I4607" s="259"/>
      <c r="J4607" s="259"/>
    </row>
    <row r="4608" spans="1:10">
      <c r="A4608" s="259"/>
      <c r="B4608" s="259"/>
      <c r="C4608" s="259"/>
      <c r="D4608" s="259"/>
      <c r="E4608" s="259"/>
      <c r="F4608" s="270"/>
      <c r="G4608" s="259"/>
      <c r="H4608" s="259"/>
      <c r="I4608" s="259"/>
      <c r="J4608" s="259"/>
    </row>
    <row r="4609" spans="1:10">
      <c r="A4609" s="259"/>
      <c r="B4609" s="259"/>
      <c r="C4609" s="259"/>
      <c r="D4609" s="259"/>
      <c r="E4609" s="259"/>
      <c r="F4609" s="270"/>
      <c r="G4609" s="259"/>
      <c r="H4609" s="259"/>
      <c r="I4609" s="259"/>
      <c r="J4609" s="259"/>
    </row>
    <row r="4610" spans="1:10">
      <c r="A4610" s="259"/>
      <c r="B4610" s="259"/>
      <c r="C4610" s="259"/>
      <c r="D4610" s="259"/>
      <c r="E4610" s="259"/>
      <c r="F4610" s="270"/>
      <c r="G4610" s="259"/>
      <c r="H4610" s="259"/>
      <c r="I4610" s="259"/>
      <c r="J4610" s="259"/>
    </row>
    <row r="4611" spans="1:10">
      <c r="A4611" s="259"/>
      <c r="B4611" s="259"/>
      <c r="C4611" s="259"/>
      <c r="D4611" s="259"/>
      <c r="E4611" s="259"/>
      <c r="F4611" s="270"/>
      <c r="G4611" s="259"/>
      <c r="H4611" s="259"/>
      <c r="I4611" s="259"/>
      <c r="J4611" s="259"/>
    </row>
    <row r="4612" spans="1:10">
      <c r="A4612" s="259"/>
      <c r="B4612" s="259"/>
      <c r="C4612" s="259"/>
      <c r="D4612" s="259"/>
      <c r="E4612" s="259"/>
      <c r="F4612" s="270"/>
      <c r="G4612" s="259"/>
      <c r="H4612" s="259"/>
      <c r="I4612" s="259"/>
      <c r="J4612" s="259"/>
    </row>
    <row r="4613" spans="1:10">
      <c r="A4613" s="259"/>
      <c r="B4613" s="259"/>
      <c r="C4613" s="259"/>
      <c r="D4613" s="259"/>
      <c r="E4613" s="259"/>
      <c r="F4613" s="270"/>
      <c r="G4613" s="259"/>
      <c r="H4613" s="259"/>
      <c r="I4613" s="259"/>
      <c r="J4613" s="259"/>
    </row>
    <row r="4614" spans="1:10">
      <c r="A4614" s="259"/>
      <c r="B4614" s="259"/>
      <c r="C4614" s="259"/>
      <c r="D4614" s="259"/>
      <c r="E4614" s="259"/>
      <c r="F4614" s="270"/>
      <c r="G4614" s="259"/>
      <c r="H4614" s="259"/>
      <c r="I4614" s="259"/>
      <c r="J4614" s="259"/>
    </row>
    <row r="4615" spans="1:10">
      <c r="A4615" s="259"/>
      <c r="B4615" s="259"/>
      <c r="C4615" s="259"/>
      <c r="D4615" s="259"/>
      <c r="E4615" s="259"/>
      <c r="F4615" s="270"/>
      <c r="G4615" s="259"/>
      <c r="H4615" s="259"/>
      <c r="I4615" s="259"/>
      <c r="J4615" s="259"/>
    </row>
    <row r="4616" spans="1:10">
      <c r="A4616" s="259"/>
      <c r="B4616" s="259"/>
      <c r="C4616" s="259"/>
      <c r="D4616" s="259"/>
      <c r="E4616" s="259"/>
      <c r="F4616" s="270"/>
      <c r="G4616" s="259"/>
      <c r="H4616" s="259"/>
      <c r="I4616" s="259"/>
      <c r="J4616" s="259"/>
    </row>
    <row r="4617" spans="1:10">
      <c r="A4617" s="259"/>
      <c r="B4617" s="259"/>
      <c r="C4617" s="259"/>
      <c r="D4617" s="259"/>
      <c r="E4617" s="259"/>
      <c r="F4617" s="270"/>
      <c r="G4617" s="259"/>
      <c r="H4617" s="259"/>
      <c r="I4617" s="259"/>
      <c r="J4617" s="259"/>
    </row>
    <row r="4618" spans="1:10">
      <c r="A4618" s="259"/>
      <c r="B4618" s="259"/>
      <c r="C4618" s="259"/>
      <c r="D4618" s="259"/>
      <c r="E4618" s="259"/>
      <c r="F4618" s="270"/>
      <c r="G4618" s="259"/>
      <c r="H4618" s="259"/>
      <c r="I4618" s="259"/>
      <c r="J4618" s="259"/>
    </row>
    <row r="4619" spans="1:10">
      <c r="A4619" s="259"/>
      <c r="B4619" s="259"/>
      <c r="C4619" s="259"/>
      <c r="D4619" s="259"/>
      <c r="E4619" s="259"/>
      <c r="F4619" s="270"/>
      <c r="G4619" s="259"/>
      <c r="H4619" s="259"/>
      <c r="I4619" s="259"/>
      <c r="J4619" s="259"/>
    </row>
    <row r="4620" spans="1:10">
      <c r="A4620" s="259"/>
      <c r="B4620" s="259"/>
      <c r="C4620" s="259"/>
      <c r="D4620" s="259"/>
      <c r="E4620" s="259"/>
      <c r="F4620" s="270"/>
      <c r="G4620" s="259"/>
      <c r="H4620" s="259"/>
      <c r="I4620" s="259"/>
      <c r="J4620" s="259"/>
    </row>
    <row r="4621" spans="1:10">
      <c r="A4621" s="259"/>
      <c r="B4621" s="259"/>
      <c r="C4621" s="259"/>
      <c r="D4621" s="259"/>
      <c r="E4621" s="259"/>
      <c r="F4621" s="270"/>
      <c r="G4621" s="259"/>
      <c r="H4621" s="259"/>
      <c r="I4621" s="259"/>
      <c r="J4621" s="259"/>
    </row>
    <row r="4622" spans="1:10">
      <c r="A4622" s="259"/>
      <c r="B4622" s="259"/>
      <c r="C4622" s="259"/>
      <c r="D4622" s="259"/>
      <c r="E4622" s="259"/>
      <c r="F4622" s="270"/>
      <c r="G4622" s="259"/>
      <c r="H4622" s="259"/>
      <c r="I4622" s="259"/>
      <c r="J4622" s="259"/>
    </row>
    <row r="4623" spans="1:10">
      <c r="A4623" s="259"/>
      <c r="B4623" s="259"/>
      <c r="C4623" s="259"/>
      <c r="D4623" s="259"/>
      <c r="E4623" s="259"/>
      <c r="F4623" s="270"/>
      <c r="G4623" s="259"/>
      <c r="H4623" s="259"/>
      <c r="I4623" s="259"/>
      <c r="J4623" s="259"/>
    </row>
    <row r="4624" spans="1:10">
      <c r="A4624" s="259"/>
      <c r="B4624" s="259"/>
      <c r="C4624" s="259"/>
      <c r="D4624" s="259"/>
      <c r="E4624" s="259"/>
      <c r="F4624" s="270"/>
      <c r="G4624" s="259"/>
      <c r="H4624" s="259"/>
      <c r="I4624" s="259"/>
      <c r="J4624" s="259"/>
    </row>
    <row r="4625" spans="1:10">
      <c r="A4625" s="259"/>
      <c r="B4625" s="259"/>
      <c r="C4625" s="259"/>
      <c r="D4625" s="259"/>
      <c r="E4625" s="259"/>
      <c r="F4625" s="270"/>
      <c r="G4625" s="259"/>
      <c r="H4625" s="259"/>
      <c r="I4625" s="259"/>
      <c r="J4625" s="259"/>
    </row>
    <row r="4626" spans="1:10">
      <c r="A4626" s="259"/>
      <c r="B4626" s="259"/>
      <c r="C4626" s="259"/>
      <c r="D4626" s="259"/>
      <c r="E4626" s="259"/>
      <c r="F4626" s="270"/>
      <c r="G4626" s="259"/>
      <c r="H4626" s="259"/>
      <c r="I4626" s="259"/>
      <c r="J4626" s="259"/>
    </row>
    <row r="4627" spans="1:10">
      <c r="A4627" s="259"/>
      <c r="B4627" s="259"/>
      <c r="C4627" s="259"/>
      <c r="D4627" s="259"/>
      <c r="E4627" s="259"/>
      <c r="F4627" s="270"/>
      <c r="G4627" s="259"/>
      <c r="H4627" s="259"/>
      <c r="I4627" s="259"/>
      <c r="J4627" s="259"/>
    </row>
    <row r="4628" spans="1:10">
      <c r="A4628" s="259"/>
      <c r="B4628" s="259"/>
      <c r="C4628" s="259"/>
      <c r="D4628" s="259"/>
      <c r="E4628" s="259"/>
      <c r="F4628" s="270"/>
      <c r="G4628" s="259"/>
      <c r="H4628" s="259"/>
      <c r="I4628" s="259"/>
      <c r="J4628" s="259"/>
    </row>
    <row r="4629" spans="1:10">
      <c r="A4629" s="259"/>
      <c r="B4629" s="259"/>
      <c r="C4629" s="259"/>
      <c r="D4629" s="259"/>
      <c r="E4629" s="259"/>
      <c r="F4629" s="270"/>
      <c r="G4629" s="259"/>
      <c r="H4629" s="259"/>
      <c r="I4629" s="259"/>
      <c r="J4629" s="259"/>
    </row>
    <row r="4630" spans="1:10">
      <c r="A4630" s="259"/>
      <c r="B4630" s="259"/>
      <c r="C4630" s="259"/>
      <c r="D4630" s="259"/>
      <c r="E4630" s="259"/>
      <c r="F4630" s="270"/>
      <c r="G4630" s="259"/>
      <c r="H4630" s="259"/>
      <c r="I4630" s="259"/>
      <c r="J4630" s="259"/>
    </row>
    <row r="4631" spans="1:10">
      <c r="A4631" s="259"/>
      <c r="B4631" s="259"/>
      <c r="C4631" s="259"/>
      <c r="D4631" s="259"/>
      <c r="E4631" s="259"/>
      <c r="F4631" s="270"/>
      <c r="G4631" s="259"/>
      <c r="H4631" s="259"/>
      <c r="I4631" s="259"/>
      <c r="J4631" s="259"/>
    </row>
    <row r="4632" spans="1:10">
      <c r="A4632" s="259"/>
      <c r="B4632" s="259"/>
      <c r="C4632" s="259"/>
      <c r="D4632" s="259"/>
      <c r="E4632" s="259"/>
      <c r="F4632" s="270"/>
      <c r="G4632" s="259"/>
      <c r="H4632" s="259"/>
      <c r="I4632" s="259"/>
      <c r="J4632" s="259"/>
    </row>
    <row r="4633" spans="1:10">
      <c r="A4633" s="259"/>
      <c r="B4633" s="259"/>
      <c r="C4633" s="259"/>
      <c r="D4633" s="259"/>
      <c r="E4633" s="259"/>
      <c r="F4633" s="270"/>
      <c r="G4633" s="259"/>
      <c r="H4633" s="259"/>
      <c r="I4633" s="259"/>
      <c r="J4633" s="259"/>
    </row>
    <row r="4634" spans="1:10">
      <c r="A4634" s="259"/>
      <c r="B4634" s="259"/>
      <c r="C4634" s="259"/>
      <c r="D4634" s="259"/>
      <c r="E4634" s="259"/>
      <c r="F4634" s="270"/>
      <c r="G4634" s="259"/>
      <c r="H4634" s="259"/>
      <c r="I4634" s="259"/>
      <c r="J4634" s="259"/>
    </row>
    <row r="4635" spans="1:10">
      <c r="A4635" s="259"/>
      <c r="B4635" s="259"/>
      <c r="C4635" s="259"/>
      <c r="D4635" s="259"/>
      <c r="E4635" s="259"/>
      <c r="F4635" s="270"/>
      <c r="G4635" s="259"/>
      <c r="H4635" s="259"/>
      <c r="I4635" s="259"/>
      <c r="J4635" s="259"/>
    </row>
    <row r="4636" spans="1:10">
      <c r="A4636" s="259"/>
      <c r="B4636" s="259"/>
      <c r="C4636" s="259"/>
      <c r="D4636" s="259"/>
      <c r="E4636" s="259"/>
      <c r="F4636" s="270"/>
      <c r="G4636" s="259"/>
      <c r="H4636" s="259"/>
      <c r="I4636" s="259"/>
      <c r="J4636" s="259"/>
    </row>
    <row r="4637" spans="1:10">
      <c r="A4637" s="259"/>
      <c r="B4637" s="259"/>
      <c r="C4637" s="259"/>
      <c r="D4637" s="259"/>
      <c r="E4637" s="259"/>
      <c r="F4637" s="270"/>
      <c r="G4637" s="259"/>
      <c r="H4637" s="259"/>
      <c r="I4637" s="259"/>
      <c r="J4637" s="259"/>
    </row>
    <row r="4638" spans="1:10">
      <c r="A4638" s="259"/>
      <c r="B4638" s="259"/>
      <c r="C4638" s="259"/>
      <c r="D4638" s="259"/>
      <c r="E4638" s="259"/>
      <c r="F4638" s="270"/>
      <c r="G4638" s="259"/>
      <c r="H4638" s="259"/>
      <c r="I4638" s="259"/>
      <c r="J4638" s="259"/>
    </row>
    <row r="4639" spans="1:10">
      <c r="A4639" s="259"/>
      <c r="B4639" s="259"/>
      <c r="C4639" s="259"/>
      <c r="D4639" s="259"/>
      <c r="E4639" s="259"/>
      <c r="F4639" s="270"/>
      <c r="G4639" s="259"/>
      <c r="H4639" s="259"/>
      <c r="I4639" s="259"/>
      <c r="J4639" s="259"/>
    </row>
    <row r="4640" spans="1:10">
      <c r="A4640" s="259"/>
      <c r="B4640" s="259"/>
      <c r="C4640" s="259"/>
      <c r="D4640" s="259"/>
      <c r="E4640" s="259"/>
      <c r="F4640" s="270"/>
      <c r="G4640" s="259"/>
      <c r="H4640" s="259"/>
      <c r="I4640" s="259"/>
      <c r="J4640" s="259"/>
    </row>
    <row r="4641" spans="1:10">
      <c r="A4641" s="259"/>
      <c r="B4641" s="259"/>
      <c r="C4641" s="259"/>
      <c r="D4641" s="259"/>
      <c r="E4641" s="259"/>
      <c r="F4641" s="270"/>
      <c r="G4641" s="259"/>
      <c r="H4641" s="259"/>
      <c r="I4641" s="259"/>
      <c r="J4641" s="259"/>
    </row>
    <row r="4642" spans="1:10">
      <c r="A4642" s="259"/>
      <c r="B4642" s="259"/>
      <c r="C4642" s="259"/>
      <c r="D4642" s="259"/>
      <c r="E4642" s="259"/>
      <c r="F4642" s="270"/>
      <c r="G4642" s="259"/>
      <c r="H4642" s="259"/>
      <c r="I4642" s="259"/>
      <c r="J4642" s="259"/>
    </row>
    <row r="4643" spans="1:10">
      <c r="A4643" s="259"/>
      <c r="B4643" s="259"/>
      <c r="C4643" s="259"/>
      <c r="D4643" s="259"/>
      <c r="E4643" s="259"/>
      <c r="F4643" s="270"/>
      <c r="G4643" s="259"/>
      <c r="H4643" s="259"/>
      <c r="I4643" s="259"/>
      <c r="J4643" s="259"/>
    </row>
    <row r="4644" spans="1:10">
      <c r="A4644" s="259"/>
      <c r="B4644" s="259"/>
      <c r="C4644" s="259"/>
      <c r="D4644" s="259"/>
      <c r="E4644" s="259"/>
      <c r="F4644" s="270"/>
      <c r="G4644" s="259"/>
      <c r="H4644" s="259"/>
      <c r="I4644" s="259"/>
      <c r="J4644" s="259"/>
    </row>
    <row r="4645" spans="1:10">
      <c r="A4645" s="259"/>
      <c r="B4645" s="259"/>
      <c r="C4645" s="259"/>
      <c r="D4645" s="259"/>
      <c r="E4645" s="259"/>
      <c r="F4645" s="270"/>
      <c r="G4645" s="259"/>
      <c r="H4645" s="259"/>
      <c r="I4645" s="259"/>
      <c r="J4645" s="259"/>
    </row>
    <row r="4646" spans="1:10">
      <c r="A4646" s="259"/>
      <c r="B4646" s="259"/>
      <c r="C4646" s="259"/>
      <c r="D4646" s="259"/>
      <c r="E4646" s="259"/>
      <c r="F4646" s="270"/>
      <c r="G4646" s="259"/>
      <c r="H4646" s="259"/>
      <c r="I4646" s="259"/>
      <c r="J4646" s="259"/>
    </row>
    <row r="4647" spans="1:10">
      <c r="A4647" s="259"/>
      <c r="B4647" s="259"/>
      <c r="C4647" s="259"/>
      <c r="D4647" s="259"/>
      <c r="E4647" s="259"/>
      <c r="F4647" s="270"/>
      <c r="G4647" s="259"/>
      <c r="H4647" s="259"/>
      <c r="I4647" s="259"/>
      <c r="J4647" s="259"/>
    </row>
    <row r="4648" spans="1:10">
      <c r="A4648" s="259"/>
      <c r="B4648" s="259"/>
      <c r="C4648" s="259"/>
      <c r="D4648" s="259"/>
      <c r="E4648" s="259"/>
      <c r="F4648" s="270"/>
      <c r="G4648" s="259"/>
      <c r="H4648" s="259"/>
      <c r="I4648" s="259"/>
      <c r="J4648" s="259"/>
    </row>
    <row r="4649" spans="1:10">
      <c r="A4649" s="259"/>
      <c r="B4649" s="259"/>
      <c r="C4649" s="259"/>
      <c r="D4649" s="259"/>
      <c r="E4649" s="259"/>
      <c r="F4649" s="270"/>
      <c r="G4649" s="259"/>
      <c r="H4649" s="259"/>
      <c r="I4649" s="259"/>
      <c r="J4649" s="259"/>
    </row>
    <row r="4650" spans="1:10">
      <c r="A4650" s="259"/>
      <c r="B4650" s="259"/>
      <c r="C4650" s="259"/>
      <c r="D4650" s="259"/>
      <c r="E4650" s="259"/>
      <c r="F4650" s="270"/>
      <c r="G4650" s="259"/>
      <c r="H4650" s="259"/>
      <c r="I4650" s="259"/>
      <c r="J4650" s="259"/>
    </row>
    <row r="4651" spans="1:10">
      <c r="A4651" s="259"/>
      <c r="B4651" s="259"/>
      <c r="C4651" s="259"/>
      <c r="D4651" s="259"/>
      <c r="E4651" s="259"/>
      <c r="F4651" s="270"/>
      <c r="G4651" s="259"/>
      <c r="H4651" s="259"/>
      <c r="I4651" s="259"/>
      <c r="J4651" s="259"/>
    </row>
    <row r="4652" spans="1:10">
      <c r="A4652" s="259"/>
      <c r="B4652" s="259"/>
      <c r="C4652" s="259"/>
      <c r="D4652" s="259"/>
      <c r="E4652" s="259"/>
      <c r="F4652" s="270"/>
      <c r="G4652" s="259"/>
      <c r="H4652" s="259"/>
      <c r="I4652" s="259"/>
      <c r="J4652" s="259"/>
    </row>
    <row r="4653" spans="1:10">
      <c r="A4653" s="259"/>
      <c r="B4653" s="259"/>
      <c r="C4653" s="259"/>
      <c r="D4653" s="259"/>
      <c r="E4653" s="259"/>
      <c r="F4653" s="270"/>
      <c r="G4653" s="259"/>
      <c r="H4653" s="259"/>
      <c r="I4653" s="259"/>
      <c r="J4653" s="259"/>
    </row>
    <row r="4654" spans="1:10">
      <c r="A4654" s="259"/>
      <c r="B4654" s="259"/>
      <c r="C4654" s="259"/>
      <c r="D4654" s="259"/>
      <c r="E4654" s="259"/>
      <c r="F4654" s="270"/>
      <c r="G4654" s="259"/>
      <c r="H4654" s="259"/>
      <c r="I4654" s="259"/>
      <c r="J4654" s="259"/>
    </row>
    <row r="4655" spans="1:10">
      <c r="A4655" s="259"/>
      <c r="B4655" s="259"/>
      <c r="C4655" s="259"/>
      <c r="D4655" s="259"/>
      <c r="E4655" s="259"/>
      <c r="F4655" s="270"/>
      <c r="G4655" s="259"/>
      <c r="H4655" s="259"/>
      <c r="I4655" s="259"/>
      <c r="J4655" s="259"/>
    </row>
    <row r="4656" spans="1:10">
      <c r="A4656" s="259"/>
      <c r="B4656" s="259"/>
      <c r="C4656" s="259"/>
      <c r="D4656" s="259"/>
      <c r="E4656" s="259"/>
      <c r="F4656" s="270"/>
      <c r="G4656" s="259"/>
      <c r="H4656" s="259"/>
      <c r="I4656" s="259"/>
      <c r="J4656" s="259"/>
    </row>
    <row r="4657" spans="1:10">
      <c r="A4657" s="259"/>
      <c r="B4657" s="259"/>
      <c r="C4657" s="259"/>
      <c r="D4657" s="259"/>
      <c r="E4657" s="259"/>
      <c r="F4657" s="270"/>
      <c r="G4657" s="259"/>
      <c r="H4657" s="259"/>
      <c r="I4657" s="259"/>
      <c r="J4657" s="259"/>
    </row>
    <row r="4658" spans="1:10">
      <c r="A4658" s="259"/>
      <c r="B4658" s="259"/>
      <c r="C4658" s="259"/>
      <c r="D4658" s="259"/>
      <c r="E4658" s="259"/>
      <c r="F4658" s="270"/>
      <c r="G4658" s="259"/>
      <c r="H4658" s="259"/>
      <c r="I4658" s="259"/>
      <c r="J4658" s="259"/>
    </row>
    <row r="4659" spans="1:10">
      <c r="A4659" s="259"/>
      <c r="B4659" s="259"/>
      <c r="C4659" s="259"/>
      <c r="D4659" s="259"/>
      <c r="E4659" s="259"/>
      <c r="F4659" s="270"/>
      <c r="G4659" s="259"/>
      <c r="H4659" s="259"/>
      <c r="I4659" s="259"/>
      <c r="J4659" s="259"/>
    </row>
    <row r="4660" spans="1:10">
      <c r="A4660" s="259"/>
      <c r="B4660" s="259"/>
      <c r="C4660" s="259"/>
      <c r="D4660" s="259"/>
      <c r="E4660" s="259"/>
      <c r="F4660" s="270"/>
      <c r="G4660" s="259"/>
      <c r="H4660" s="259"/>
      <c r="I4660" s="259"/>
      <c r="J4660" s="259"/>
    </row>
    <row r="4661" spans="1:10">
      <c r="A4661" s="259"/>
      <c r="B4661" s="259"/>
      <c r="C4661" s="259"/>
      <c r="D4661" s="259"/>
      <c r="E4661" s="259"/>
      <c r="F4661" s="270"/>
      <c r="G4661" s="259"/>
      <c r="H4661" s="259"/>
      <c r="I4661" s="259"/>
      <c r="J4661" s="259"/>
    </row>
    <row r="4662" spans="1:10">
      <c r="A4662" s="259"/>
      <c r="B4662" s="259"/>
      <c r="C4662" s="259"/>
      <c r="D4662" s="259"/>
      <c r="E4662" s="259"/>
      <c r="F4662" s="270"/>
      <c r="G4662" s="259"/>
      <c r="H4662" s="259"/>
      <c r="I4662" s="259"/>
      <c r="J4662" s="259"/>
    </row>
    <row r="4663" spans="1:10">
      <c r="A4663" s="259"/>
      <c r="B4663" s="259"/>
      <c r="C4663" s="259"/>
      <c r="D4663" s="259"/>
      <c r="E4663" s="259"/>
      <c r="F4663" s="270"/>
      <c r="G4663" s="259"/>
      <c r="H4663" s="259"/>
      <c r="I4663" s="259"/>
      <c r="J4663" s="259"/>
    </row>
    <row r="4664" spans="1:10">
      <c r="A4664" s="259"/>
      <c r="B4664" s="259"/>
      <c r="C4664" s="259"/>
      <c r="D4664" s="259"/>
      <c r="E4664" s="259"/>
      <c r="F4664" s="270"/>
      <c r="G4664" s="259"/>
      <c r="H4664" s="259"/>
      <c r="I4664" s="259"/>
      <c r="J4664" s="259"/>
    </row>
    <row r="4665" spans="1:10">
      <c r="A4665" s="259"/>
      <c r="B4665" s="259"/>
      <c r="C4665" s="259"/>
      <c r="D4665" s="259"/>
      <c r="E4665" s="259"/>
      <c r="F4665" s="270"/>
      <c r="G4665" s="259"/>
      <c r="H4665" s="259"/>
      <c r="I4665" s="259"/>
      <c r="J4665" s="259"/>
    </row>
    <row r="4666" spans="1:10">
      <c r="A4666" s="259"/>
      <c r="B4666" s="259"/>
      <c r="C4666" s="259"/>
      <c r="D4666" s="259"/>
      <c r="E4666" s="259"/>
      <c r="F4666" s="270"/>
      <c r="G4666" s="259"/>
      <c r="H4666" s="259"/>
      <c r="I4666" s="259"/>
      <c r="J4666" s="259"/>
    </row>
    <row r="4667" spans="1:10">
      <c r="A4667" s="259"/>
      <c r="B4667" s="259"/>
      <c r="C4667" s="259"/>
      <c r="D4667" s="259"/>
      <c r="E4667" s="259"/>
      <c r="F4667" s="270"/>
      <c r="G4667" s="259"/>
      <c r="H4667" s="259"/>
      <c r="I4667" s="259"/>
      <c r="J4667" s="259"/>
    </row>
    <row r="4668" spans="1:10">
      <c r="A4668" s="259"/>
      <c r="B4668" s="259"/>
      <c r="C4668" s="259"/>
      <c r="D4668" s="259"/>
      <c r="E4668" s="259"/>
      <c r="F4668" s="270"/>
      <c r="G4668" s="259"/>
      <c r="H4668" s="259"/>
      <c r="I4668" s="259"/>
      <c r="J4668" s="259"/>
    </row>
    <row r="4669" spans="1:10">
      <c r="A4669" s="259"/>
      <c r="B4669" s="259"/>
      <c r="C4669" s="259"/>
      <c r="D4669" s="259"/>
      <c r="E4669" s="259"/>
      <c r="F4669" s="270"/>
      <c r="G4669" s="259"/>
      <c r="H4669" s="259"/>
      <c r="I4669" s="259"/>
      <c r="J4669" s="259"/>
    </row>
    <row r="4670" spans="1:10">
      <c r="A4670" s="259"/>
      <c r="B4670" s="259"/>
      <c r="C4670" s="259"/>
      <c r="D4670" s="259"/>
      <c r="E4670" s="259"/>
      <c r="F4670" s="270"/>
      <c r="G4670" s="259"/>
      <c r="H4670" s="259"/>
      <c r="I4670" s="259"/>
      <c r="J4670" s="259"/>
    </row>
    <row r="4671" spans="1:10">
      <c r="A4671" s="259"/>
      <c r="B4671" s="259"/>
      <c r="C4671" s="259"/>
      <c r="D4671" s="259"/>
      <c r="E4671" s="259"/>
      <c r="F4671" s="270"/>
      <c r="G4671" s="259"/>
      <c r="H4671" s="259"/>
      <c r="I4671" s="259"/>
      <c r="J4671" s="259"/>
    </row>
    <row r="4672" spans="1:10">
      <c r="A4672" s="259"/>
      <c r="B4672" s="259"/>
      <c r="C4672" s="259"/>
      <c r="D4672" s="259"/>
      <c r="E4672" s="259"/>
      <c r="F4672" s="270"/>
      <c r="G4672" s="259"/>
      <c r="H4672" s="259"/>
      <c r="I4672" s="259"/>
      <c r="J4672" s="259"/>
    </row>
    <row r="4673" spans="1:10">
      <c r="A4673" s="259"/>
      <c r="B4673" s="259"/>
      <c r="C4673" s="259"/>
      <c r="D4673" s="259"/>
      <c r="E4673" s="259"/>
      <c r="F4673" s="270"/>
      <c r="G4673" s="259"/>
      <c r="H4673" s="259"/>
      <c r="I4673" s="259"/>
      <c r="J4673" s="259"/>
    </row>
    <row r="4674" spans="1:10">
      <c r="A4674" s="259"/>
      <c r="B4674" s="259"/>
      <c r="C4674" s="259"/>
      <c r="D4674" s="259"/>
      <c r="E4674" s="259"/>
      <c r="F4674" s="270"/>
      <c r="G4674" s="259"/>
      <c r="H4674" s="259"/>
      <c r="I4674" s="259"/>
      <c r="J4674" s="259"/>
    </row>
    <row r="4675" spans="1:10">
      <c r="A4675" s="259"/>
      <c r="B4675" s="259"/>
      <c r="C4675" s="259"/>
      <c r="D4675" s="259"/>
      <c r="E4675" s="259"/>
      <c r="F4675" s="270"/>
      <c r="G4675" s="259"/>
      <c r="H4675" s="259"/>
      <c r="I4675" s="259"/>
      <c r="J4675" s="259"/>
    </row>
    <row r="4676" spans="1:10">
      <c r="A4676" s="259"/>
      <c r="B4676" s="259"/>
      <c r="C4676" s="259"/>
      <c r="D4676" s="259"/>
      <c r="E4676" s="259"/>
      <c r="F4676" s="270"/>
      <c r="G4676" s="259"/>
      <c r="H4676" s="259"/>
      <c r="I4676" s="259"/>
      <c r="J4676" s="259"/>
    </row>
    <row r="4677" spans="1:10">
      <c r="A4677" s="259"/>
      <c r="B4677" s="259"/>
      <c r="C4677" s="259"/>
      <c r="D4677" s="259"/>
      <c r="E4677" s="259"/>
      <c r="F4677" s="270"/>
      <c r="G4677" s="259"/>
      <c r="H4677" s="259"/>
      <c r="I4677" s="259"/>
      <c r="J4677" s="259"/>
    </row>
    <row r="4678" spans="1:10">
      <c r="A4678" s="259"/>
      <c r="B4678" s="259"/>
      <c r="C4678" s="259"/>
      <c r="D4678" s="259"/>
      <c r="E4678" s="259"/>
      <c r="F4678" s="270"/>
      <c r="G4678" s="259"/>
      <c r="H4678" s="259"/>
      <c r="I4678" s="259"/>
      <c r="J4678" s="259"/>
    </row>
    <row r="4679" spans="1:10">
      <c r="A4679" s="259"/>
      <c r="B4679" s="259"/>
      <c r="C4679" s="259"/>
      <c r="D4679" s="259"/>
      <c r="E4679" s="259"/>
      <c r="F4679" s="270"/>
      <c r="G4679" s="259"/>
      <c r="H4679" s="259"/>
      <c r="I4679" s="259"/>
      <c r="J4679" s="259"/>
    </row>
    <row r="4680" spans="1:10">
      <c r="A4680" s="259"/>
      <c r="B4680" s="259"/>
      <c r="C4680" s="259"/>
      <c r="D4680" s="259"/>
      <c r="E4680" s="259"/>
      <c r="F4680" s="270"/>
      <c r="G4680" s="259"/>
      <c r="H4680" s="259"/>
      <c r="I4680" s="259"/>
      <c r="J4680" s="259"/>
    </row>
    <row r="4681" spans="1:10">
      <c r="A4681" s="259"/>
      <c r="B4681" s="259"/>
      <c r="C4681" s="259"/>
      <c r="D4681" s="259"/>
      <c r="E4681" s="259"/>
      <c r="F4681" s="270"/>
      <c r="G4681" s="259"/>
      <c r="H4681" s="259"/>
      <c r="I4681" s="259"/>
      <c r="J4681" s="259"/>
    </row>
    <row r="4682" spans="1:10">
      <c r="A4682" s="259"/>
      <c r="B4682" s="259"/>
      <c r="C4682" s="259"/>
      <c r="D4682" s="259"/>
      <c r="E4682" s="259"/>
      <c r="F4682" s="270"/>
      <c r="G4682" s="259"/>
      <c r="H4682" s="259"/>
      <c r="I4682" s="259"/>
      <c r="J4682" s="259"/>
    </row>
    <row r="4683" spans="1:10">
      <c r="A4683" s="259"/>
      <c r="B4683" s="259"/>
      <c r="C4683" s="259"/>
      <c r="D4683" s="259"/>
      <c r="E4683" s="259"/>
      <c r="F4683" s="270"/>
      <c r="G4683" s="259"/>
      <c r="H4683" s="259"/>
      <c r="I4683" s="259"/>
      <c r="J4683" s="259"/>
    </row>
    <row r="4684" spans="1:10">
      <c r="A4684" s="259"/>
      <c r="B4684" s="259"/>
      <c r="C4684" s="259"/>
      <c r="D4684" s="259"/>
      <c r="E4684" s="259"/>
      <c r="F4684" s="270"/>
      <c r="G4684" s="259"/>
      <c r="H4684" s="259"/>
      <c r="I4684" s="259"/>
      <c r="J4684" s="259"/>
    </row>
    <row r="4685" spans="1:10">
      <c r="A4685" s="259"/>
      <c r="B4685" s="259"/>
      <c r="C4685" s="259"/>
      <c r="D4685" s="259"/>
      <c r="E4685" s="259"/>
      <c r="F4685" s="270"/>
      <c r="G4685" s="259"/>
      <c r="H4685" s="259"/>
      <c r="I4685" s="259"/>
      <c r="J4685" s="259"/>
    </row>
    <row r="4686" spans="1:10">
      <c r="A4686" s="259"/>
      <c r="B4686" s="259"/>
      <c r="C4686" s="259"/>
      <c r="D4686" s="259"/>
      <c r="E4686" s="259"/>
      <c r="F4686" s="270"/>
      <c r="G4686" s="259"/>
      <c r="H4686" s="259"/>
      <c r="I4686" s="259"/>
      <c r="J4686" s="259"/>
    </row>
    <row r="4687" spans="1:10">
      <c r="A4687" s="259"/>
      <c r="B4687" s="259"/>
      <c r="C4687" s="259"/>
      <c r="D4687" s="259"/>
      <c r="E4687" s="259"/>
      <c r="F4687" s="270"/>
      <c r="G4687" s="259"/>
      <c r="H4687" s="259"/>
      <c r="I4687" s="259"/>
      <c r="J4687" s="259"/>
    </row>
    <row r="4688" spans="1:10">
      <c r="A4688" s="259"/>
      <c r="B4688" s="259"/>
      <c r="C4688" s="259"/>
      <c r="D4688" s="259"/>
      <c r="E4688" s="259"/>
      <c r="F4688" s="270"/>
      <c r="G4688" s="259"/>
      <c r="H4688" s="259"/>
      <c r="I4688" s="259"/>
      <c r="J4688" s="259"/>
    </row>
    <row r="4689" spans="1:10">
      <c r="A4689" s="259"/>
      <c r="B4689" s="259"/>
      <c r="C4689" s="259"/>
      <c r="D4689" s="259"/>
      <c r="E4689" s="259"/>
      <c r="F4689" s="270"/>
      <c r="G4689" s="259"/>
      <c r="H4689" s="259"/>
      <c r="I4689" s="259"/>
      <c r="J4689" s="259"/>
    </row>
    <row r="4690" spans="1:10">
      <c r="A4690" s="259"/>
      <c r="B4690" s="259"/>
      <c r="C4690" s="259"/>
      <c r="D4690" s="259"/>
      <c r="E4690" s="259"/>
      <c r="F4690" s="270"/>
      <c r="G4690" s="259"/>
      <c r="H4690" s="259"/>
      <c r="I4690" s="259"/>
      <c r="J4690" s="259"/>
    </row>
    <row r="4691" spans="1:10">
      <c r="A4691" s="259"/>
      <c r="B4691" s="259"/>
      <c r="C4691" s="259"/>
      <c r="D4691" s="259"/>
      <c r="E4691" s="259"/>
      <c r="F4691" s="270"/>
      <c r="G4691" s="259"/>
      <c r="H4691" s="259"/>
      <c r="I4691" s="259"/>
      <c r="J4691" s="259"/>
    </row>
    <row r="4692" spans="1:10">
      <c r="A4692" s="259"/>
      <c r="B4692" s="259"/>
      <c r="C4692" s="259"/>
      <c r="D4692" s="259"/>
      <c r="E4692" s="259"/>
      <c r="F4692" s="270"/>
      <c r="G4692" s="259"/>
      <c r="H4692" s="259"/>
      <c r="I4692" s="259"/>
      <c r="J4692" s="259"/>
    </row>
    <row r="4693" spans="1:10">
      <c r="A4693" s="259"/>
      <c r="B4693" s="259"/>
      <c r="C4693" s="259"/>
      <c r="D4693" s="259"/>
      <c r="E4693" s="259"/>
      <c r="F4693" s="270"/>
      <c r="G4693" s="259"/>
      <c r="H4693" s="259"/>
      <c r="I4693" s="259"/>
      <c r="J4693" s="259"/>
    </row>
    <row r="4694" spans="1:10">
      <c r="A4694" s="259"/>
      <c r="B4694" s="259"/>
      <c r="C4694" s="259"/>
      <c r="D4694" s="259"/>
      <c r="E4694" s="259"/>
      <c r="F4694" s="270"/>
      <c r="G4694" s="259"/>
      <c r="H4694" s="259"/>
      <c r="I4694" s="259"/>
      <c r="J4694" s="259"/>
    </row>
    <row r="4695" spans="1:10">
      <c r="A4695" s="259"/>
      <c r="B4695" s="259"/>
      <c r="C4695" s="259"/>
      <c r="D4695" s="259"/>
      <c r="E4695" s="259"/>
      <c r="F4695" s="270"/>
      <c r="G4695" s="259"/>
      <c r="H4695" s="259"/>
      <c r="I4695" s="259"/>
      <c r="J4695" s="259"/>
    </row>
    <row r="4696" spans="1:10">
      <c r="A4696" s="259"/>
      <c r="B4696" s="259"/>
      <c r="C4696" s="259"/>
      <c r="D4696" s="259"/>
      <c r="E4696" s="259"/>
      <c r="F4696" s="270"/>
      <c r="G4696" s="259"/>
      <c r="H4696" s="259"/>
      <c r="I4696" s="259"/>
      <c r="J4696" s="259"/>
    </row>
    <row r="4697" spans="1:10">
      <c r="A4697" s="259"/>
      <c r="B4697" s="259"/>
      <c r="C4697" s="259"/>
      <c r="D4697" s="259"/>
      <c r="E4697" s="259"/>
      <c r="F4697" s="270"/>
      <c r="G4697" s="259"/>
      <c r="H4697" s="259"/>
      <c r="I4697" s="259"/>
      <c r="J4697" s="259"/>
    </row>
    <row r="4698" spans="1:10">
      <c r="A4698" s="259"/>
      <c r="B4698" s="259"/>
      <c r="C4698" s="259"/>
      <c r="D4698" s="259"/>
      <c r="E4698" s="259"/>
      <c r="F4698" s="270"/>
      <c r="G4698" s="259"/>
      <c r="H4698" s="259"/>
      <c r="I4698" s="259"/>
      <c r="J4698" s="259"/>
    </row>
    <row r="4699" spans="1:10">
      <c r="A4699" s="259"/>
      <c r="B4699" s="259"/>
      <c r="C4699" s="259"/>
      <c r="D4699" s="259"/>
      <c r="E4699" s="259"/>
      <c r="F4699" s="270"/>
      <c r="G4699" s="259"/>
      <c r="H4699" s="259"/>
      <c r="I4699" s="259"/>
      <c r="J4699" s="259"/>
    </row>
    <row r="4700" spans="1:10">
      <c r="A4700" s="259"/>
      <c r="B4700" s="259"/>
      <c r="C4700" s="259"/>
      <c r="D4700" s="259"/>
      <c r="E4700" s="259"/>
      <c r="F4700" s="270"/>
      <c r="G4700" s="259"/>
      <c r="H4700" s="259"/>
      <c r="I4700" s="259"/>
      <c r="J4700" s="259"/>
    </row>
    <row r="4701" spans="1:10">
      <c r="A4701" s="259"/>
      <c r="B4701" s="259"/>
      <c r="C4701" s="259"/>
      <c r="D4701" s="259"/>
      <c r="E4701" s="259"/>
      <c r="F4701" s="270"/>
      <c r="G4701" s="259"/>
      <c r="H4701" s="259"/>
      <c r="I4701" s="259"/>
      <c r="J4701" s="259"/>
    </row>
    <row r="4702" spans="1:10">
      <c r="A4702" s="259"/>
      <c r="B4702" s="259"/>
      <c r="C4702" s="259"/>
      <c r="D4702" s="259"/>
      <c r="E4702" s="259"/>
      <c r="F4702" s="270"/>
      <c r="G4702" s="259"/>
      <c r="H4702" s="259"/>
      <c r="I4702" s="259"/>
      <c r="J4702" s="259"/>
    </row>
    <row r="4703" spans="1:10">
      <c r="A4703" s="259"/>
      <c r="B4703" s="259"/>
      <c r="C4703" s="259"/>
      <c r="D4703" s="259"/>
      <c r="E4703" s="259"/>
      <c r="F4703" s="270"/>
      <c r="G4703" s="259"/>
      <c r="H4703" s="259"/>
      <c r="I4703" s="259"/>
      <c r="J4703" s="259"/>
    </row>
    <row r="4704" spans="1:10">
      <c r="A4704" s="259"/>
      <c r="B4704" s="259"/>
      <c r="C4704" s="259"/>
      <c r="D4704" s="259"/>
      <c r="E4704" s="259"/>
      <c r="F4704" s="270"/>
      <c r="G4704" s="259"/>
      <c r="H4704" s="259"/>
      <c r="I4704" s="259"/>
      <c r="J4704" s="259"/>
    </row>
    <row r="4705" spans="1:10">
      <c r="A4705" s="259"/>
      <c r="B4705" s="259"/>
      <c r="C4705" s="259"/>
      <c r="D4705" s="259"/>
      <c r="E4705" s="259"/>
      <c r="F4705" s="270"/>
      <c r="G4705" s="259"/>
      <c r="H4705" s="259"/>
      <c r="I4705" s="259"/>
      <c r="J4705" s="259"/>
    </row>
    <row r="4706" spans="1:10">
      <c r="A4706" s="259"/>
      <c r="B4706" s="259"/>
      <c r="C4706" s="259"/>
      <c r="D4706" s="259"/>
      <c r="E4706" s="259"/>
      <c r="F4706" s="270"/>
      <c r="G4706" s="259"/>
      <c r="H4706" s="259"/>
      <c r="I4706" s="259"/>
      <c r="J4706" s="259"/>
    </row>
    <row r="4707" spans="1:10">
      <c r="A4707" s="259"/>
      <c r="B4707" s="259"/>
      <c r="C4707" s="259"/>
      <c r="D4707" s="259"/>
      <c r="E4707" s="259"/>
      <c r="F4707" s="270"/>
      <c r="G4707" s="259"/>
      <c r="H4707" s="259"/>
      <c r="I4707" s="259"/>
      <c r="J4707" s="259"/>
    </row>
    <row r="4708" spans="1:10">
      <c r="A4708" s="259"/>
      <c r="B4708" s="259"/>
      <c r="C4708" s="259"/>
      <c r="D4708" s="259"/>
      <c r="E4708" s="259"/>
      <c r="F4708" s="270"/>
      <c r="G4708" s="259"/>
      <c r="H4708" s="259"/>
      <c r="I4708" s="259"/>
      <c r="J4708" s="259"/>
    </row>
    <row r="4709" spans="1:10">
      <c r="A4709" s="259"/>
      <c r="B4709" s="259"/>
      <c r="C4709" s="259"/>
      <c r="D4709" s="259"/>
      <c r="E4709" s="259"/>
      <c r="F4709" s="270"/>
      <c r="G4709" s="259"/>
      <c r="H4709" s="259"/>
      <c r="I4709" s="259"/>
      <c r="J4709" s="259"/>
    </row>
    <row r="4710" spans="1:10">
      <c r="A4710" s="259"/>
      <c r="B4710" s="259"/>
      <c r="C4710" s="259"/>
      <c r="D4710" s="259"/>
      <c r="E4710" s="259"/>
      <c r="F4710" s="270"/>
      <c r="G4710" s="259"/>
      <c r="H4710" s="259"/>
      <c r="I4710" s="259"/>
      <c r="J4710" s="259"/>
    </row>
    <row r="4711" spans="1:10">
      <c r="A4711" s="259"/>
      <c r="B4711" s="259"/>
      <c r="C4711" s="259"/>
      <c r="D4711" s="259"/>
      <c r="E4711" s="259"/>
      <c r="F4711" s="270"/>
      <c r="G4711" s="259"/>
      <c r="H4711" s="259"/>
      <c r="I4711" s="259"/>
      <c r="J4711" s="259"/>
    </row>
    <row r="4712" spans="1:10">
      <c r="A4712" s="259"/>
      <c r="B4712" s="259"/>
      <c r="C4712" s="259"/>
      <c r="D4712" s="259"/>
      <c r="E4712" s="259"/>
      <c r="F4712" s="270"/>
      <c r="G4712" s="259"/>
      <c r="H4712" s="259"/>
      <c r="I4712" s="259"/>
      <c r="J4712" s="259"/>
    </row>
    <row r="4713" spans="1:10">
      <c r="A4713" s="259"/>
      <c r="B4713" s="259"/>
      <c r="C4713" s="259"/>
      <c r="D4713" s="259"/>
      <c r="E4713" s="259"/>
      <c r="F4713" s="270"/>
      <c r="G4713" s="259"/>
      <c r="H4713" s="259"/>
      <c r="I4713" s="259"/>
      <c r="J4713" s="259"/>
    </row>
    <row r="4714" spans="1:10">
      <c r="A4714" s="259"/>
      <c r="B4714" s="259"/>
      <c r="C4714" s="259"/>
      <c r="D4714" s="259"/>
      <c r="E4714" s="259"/>
      <c r="F4714" s="270"/>
      <c r="G4714" s="259"/>
      <c r="H4714" s="259"/>
      <c r="I4714" s="259"/>
      <c r="J4714" s="259"/>
    </row>
    <row r="4715" spans="1:10">
      <c r="A4715" s="259"/>
      <c r="B4715" s="259"/>
      <c r="C4715" s="259"/>
      <c r="D4715" s="259"/>
      <c r="E4715" s="259"/>
      <c r="F4715" s="270"/>
      <c r="G4715" s="259"/>
      <c r="H4715" s="259"/>
      <c r="I4715" s="259"/>
      <c r="J4715" s="259"/>
    </row>
    <row r="4716" spans="1:10">
      <c r="A4716" s="259"/>
      <c r="B4716" s="259"/>
      <c r="C4716" s="259"/>
      <c r="D4716" s="259"/>
      <c r="E4716" s="259"/>
      <c r="F4716" s="270"/>
      <c r="G4716" s="259"/>
      <c r="H4716" s="259"/>
      <c r="I4716" s="259"/>
      <c r="J4716" s="259"/>
    </row>
    <row r="4717" spans="1:10">
      <c r="A4717" s="259"/>
      <c r="B4717" s="259"/>
      <c r="C4717" s="259"/>
      <c r="D4717" s="259"/>
      <c r="E4717" s="259"/>
      <c r="F4717" s="270"/>
      <c r="G4717" s="259"/>
      <c r="H4717" s="259"/>
      <c r="I4717" s="259"/>
      <c r="J4717" s="259"/>
    </row>
    <row r="4718" spans="1:10">
      <c r="A4718" s="259"/>
      <c r="B4718" s="259"/>
      <c r="C4718" s="259"/>
      <c r="D4718" s="259"/>
      <c r="E4718" s="259"/>
      <c r="F4718" s="270"/>
      <c r="G4718" s="259"/>
      <c r="H4718" s="259"/>
      <c r="I4718" s="259"/>
      <c r="J4718" s="259"/>
    </row>
    <row r="4719" spans="1:10">
      <c r="A4719" s="259"/>
      <c r="B4719" s="259"/>
      <c r="C4719" s="259"/>
      <c r="D4719" s="259"/>
      <c r="E4719" s="259"/>
      <c r="F4719" s="270"/>
      <c r="G4719" s="259"/>
      <c r="H4719" s="259"/>
      <c r="I4719" s="259"/>
      <c r="J4719" s="259"/>
    </row>
    <row r="4720" spans="1:10">
      <c r="A4720" s="259"/>
      <c r="B4720" s="259"/>
      <c r="C4720" s="259"/>
      <c r="D4720" s="259"/>
      <c r="E4720" s="259"/>
      <c r="F4720" s="270"/>
      <c r="G4720" s="259"/>
      <c r="H4720" s="259"/>
      <c r="I4720" s="259"/>
      <c r="J4720" s="259"/>
    </row>
    <row r="4721" spans="1:10">
      <c r="A4721" s="259"/>
      <c r="B4721" s="259"/>
      <c r="C4721" s="259"/>
      <c r="D4721" s="259"/>
      <c r="E4721" s="259"/>
      <c r="F4721" s="270"/>
      <c r="G4721" s="259"/>
      <c r="H4721" s="259"/>
      <c r="I4721" s="259"/>
      <c r="J4721" s="259"/>
    </row>
    <row r="4722" spans="1:10">
      <c r="A4722" s="259"/>
      <c r="B4722" s="259"/>
      <c r="C4722" s="259"/>
      <c r="D4722" s="259"/>
      <c r="E4722" s="259"/>
      <c r="F4722" s="270"/>
      <c r="G4722" s="259"/>
      <c r="H4722" s="259"/>
      <c r="I4722" s="259"/>
      <c r="J4722" s="259"/>
    </row>
    <row r="4723" spans="1:10">
      <c r="A4723" s="259"/>
      <c r="B4723" s="259"/>
      <c r="C4723" s="259"/>
      <c r="D4723" s="259"/>
      <c r="E4723" s="259"/>
      <c r="F4723" s="270"/>
      <c r="G4723" s="259"/>
      <c r="H4723" s="259"/>
      <c r="I4723" s="259"/>
      <c r="J4723" s="259"/>
    </row>
    <row r="4724" spans="1:10">
      <c r="A4724" s="259"/>
      <c r="B4724" s="259"/>
      <c r="C4724" s="259"/>
      <c r="D4724" s="259"/>
      <c r="E4724" s="259"/>
      <c r="F4724" s="270"/>
      <c r="G4724" s="259"/>
      <c r="H4724" s="259"/>
      <c r="I4724" s="259"/>
      <c r="J4724" s="259"/>
    </row>
    <row r="4725" spans="1:10">
      <c r="A4725" s="259"/>
      <c r="B4725" s="259"/>
      <c r="C4725" s="259"/>
      <c r="D4725" s="259"/>
      <c r="E4725" s="259"/>
      <c r="F4725" s="270"/>
      <c r="G4725" s="259"/>
      <c r="H4725" s="259"/>
      <c r="I4725" s="259"/>
      <c r="J4725" s="259"/>
    </row>
    <row r="4726" spans="1:10">
      <c r="A4726" s="259"/>
      <c r="B4726" s="259"/>
      <c r="C4726" s="259"/>
      <c r="D4726" s="259"/>
      <c r="E4726" s="259"/>
      <c r="F4726" s="270"/>
      <c r="G4726" s="259"/>
      <c r="H4726" s="259"/>
      <c r="I4726" s="259"/>
      <c r="J4726" s="259"/>
    </row>
    <row r="4727" spans="1:10">
      <c r="A4727" s="259"/>
      <c r="B4727" s="259"/>
      <c r="C4727" s="259"/>
      <c r="D4727" s="259"/>
      <c r="E4727" s="259"/>
      <c r="F4727" s="270"/>
      <c r="G4727" s="259"/>
      <c r="H4727" s="259"/>
      <c r="I4727" s="259"/>
      <c r="J4727" s="259"/>
    </row>
    <row r="4728" spans="1:10">
      <c r="A4728" s="259"/>
      <c r="B4728" s="259"/>
      <c r="C4728" s="259"/>
      <c r="D4728" s="259"/>
      <c r="E4728" s="259"/>
      <c r="F4728" s="270"/>
      <c r="G4728" s="259"/>
      <c r="H4728" s="259"/>
      <c r="I4728" s="259"/>
      <c r="J4728" s="259"/>
    </row>
    <row r="4729" spans="1:10">
      <c r="A4729" s="259"/>
      <c r="B4729" s="259"/>
      <c r="C4729" s="259"/>
      <c r="D4729" s="259"/>
      <c r="E4729" s="259"/>
      <c r="F4729" s="270"/>
      <c r="G4729" s="259"/>
      <c r="H4729" s="259"/>
      <c r="I4729" s="259"/>
      <c r="J4729" s="259"/>
    </row>
    <row r="4730" spans="1:10">
      <c r="A4730" s="259"/>
      <c r="B4730" s="259"/>
      <c r="C4730" s="259"/>
      <c r="D4730" s="259"/>
      <c r="E4730" s="259"/>
      <c r="F4730" s="270"/>
      <c r="G4730" s="259"/>
      <c r="H4730" s="259"/>
      <c r="I4730" s="259"/>
      <c r="J4730" s="259"/>
    </row>
    <row r="4731" spans="1:10">
      <c r="A4731" s="259"/>
      <c r="B4731" s="259"/>
      <c r="C4731" s="259"/>
      <c r="D4731" s="259"/>
      <c r="E4731" s="259"/>
      <c r="F4731" s="270"/>
      <c r="G4731" s="259"/>
      <c r="H4731" s="259"/>
      <c r="I4731" s="259"/>
      <c r="J4731" s="259"/>
    </row>
    <row r="4732" spans="1:10">
      <c r="A4732" s="259"/>
      <c r="B4732" s="259"/>
      <c r="C4732" s="259"/>
      <c r="D4732" s="259"/>
      <c r="E4732" s="259"/>
      <c r="F4732" s="270"/>
      <c r="G4732" s="259"/>
      <c r="H4732" s="259"/>
      <c r="I4732" s="259"/>
      <c r="J4732" s="259"/>
    </row>
    <row r="4733" spans="1:10">
      <c r="A4733" s="259"/>
      <c r="B4733" s="259"/>
      <c r="C4733" s="259"/>
      <c r="D4733" s="259"/>
      <c r="E4733" s="259"/>
      <c r="F4733" s="270"/>
      <c r="G4733" s="259"/>
      <c r="H4733" s="259"/>
      <c r="I4733" s="259"/>
      <c r="J4733" s="259"/>
    </row>
    <row r="4734" spans="1:10">
      <c r="A4734" s="259"/>
      <c r="B4734" s="259"/>
      <c r="C4734" s="259"/>
      <c r="D4734" s="259"/>
      <c r="E4734" s="259"/>
      <c r="F4734" s="270"/>
      <c r="G4734" s="259"/>
      <c r="H4734" s="259"/>
      <c r="I4734" s="259"/>
      <c r="J4734" s="259"/>
    </row>
    <row r="4735" spans="1:10">
      <c r="A4735" s="259"/>
      <c r="B4735" s="259"/>
      <c r="C4735" s="259"/>
      <c r="D4735" s="259"/>
      <c r="E4735" s="259"/>
      <c r="F4735" s="270"/>
      <c r="G4735" s="259"/>
      <c r="H4735" s="259"/>
      <c r="I4735" s="259"/>
      <c r="J4735" s="259"/>
    </row>
    <row r="4736" spans="1:10">
      <c r="A4736" s="259"/>
      <c r="B4736" s="259"/>
      <c r="C4736" s="259"/>
      <c r="D4736" s="259"/>
      <c r="E4736" s="259"/>
      <c r="F4736" s="270"/>
      <c r="G4736" s="259"/>
      <c r="H4736" s="259"/>
      <c r="I4736" s="259"/>
      <c r="J4736" s="259"/>
    </row>
    <row r="4737" spans="1:10">
      <c r="A4737" s="259"/>
      <c r="B4737" s="259"/>
      <c r="C4737" s="259"/>
      <c r="D4737" s="259"/>
      <c r="E4737" s="259"/>
      <c r="F4737" s="270"/>
      <c r="G4737" s="259"/>
      <c r="H4737" s="259"/>
      <c r="I4737" s="259"/>
      <c r="J4737" s="259"/>
    </row>
    <row r="4738" spans="1:10">
      <c r="A4738" s="259"/>
      <c r="B4738" s="259"/>
      <c r="C4738" s="259"/>
      <c r="D4738" s="259"/>
      <c r="E4738" s="259"/>
      <c r="F4738" s="270"/>
      <c r="G4738" s="259"/>
      <c r="H4738" s="259"/>
      <c r="I4738" s="259"/>
      <c r="J4738" s="259"/>
    </row>
    <row r="4739" spans="1:10">
      <c r="A4739" s="259"/>
      <c r="B4739" s="259"/>
      <c r="C4739" s="259"/>
      <c r="D4739" s="259"/>
      <c r="E4739" s="259"/>
      <c r="F4739" s="270"/>
      <c r="G4739" s="259"/>
      <c r="H4739" s="259"/>
      <c r="I4739" s="259"/>
      <c r="J4739" s="259"/>
    </row>
    <row r="4740" spans="1:10">
      <c r="A4740" s="259"/>
      <c r="B4740" s="259"/>
      <c r="C4740" s="259"/>
      <c r="D4740" s="259"/>
      <c r="E4740" s="259"/>
      <c r="F4740" s="270"/>
      <c r="G4740" s="259"/>
      <c r="H4740" s="259"/>
      <c r="I4740" s="259"/>
      <c r="J4740" s="259"/>
    </row>
    <row r="4741" spans="1:10">
      <c r="A4741" s="259"/>
      <c r="B4741" s="259"/>
      <c r="C4741" s="259"/>
      <c r="D4741" s="259"/>
      <c r="E4741" s="259"/>
      <c r="F4741" s="270"/>
      <c r="G4741" s="259"/>
      <c r="H4741" s="259"/>
      <c r="I4741" s="259"/>
      <c r="J4741" s="259"/>
    </row>
    <row r="4742" spans="1:10">
      <c r="A4742" s="259"/>
      <c r="B4742" s="259"/>
      <c r="C4742" s="259"/>
      <c r="D4742" s="259"/>
      <c r="E4742" s="259"/>
      <c r="F4742" s="270"/>
      <c r="G4742" s="259"/>
      <c r="H4742" s="259"/>
      <c r="I4742" s="259"/>
      <c r="J4742" s="259"/>
    </row>
    <row r="4743" spans="1:10">
      <c r="A4743" s="259"/>
      <c r="B4743" s="259"/>
      <c r="C4743" s="259"/>
      <c r="D4743" s="259"/>
      <c r="E4743" s="259"/>
      <c r="F4743" s="270"/>
      <c r="G4743" s="259"/>
      <c r="H4743" s="259"/>
      <c r="I4743" s="259"/>
      <c r="J4743" s="259"/>
    </row>
    <row r="4744" spans="1:10">
      <c r="A4744" s="259"/>
      <c r="B4744" s="259"/>
      <c r="C4744" s="259"/>
      <c r="D4744" s="259"/>
      <c r="E4744" s="259"/>
      <c r="F4744" s="270"/>
      <c r="G4744" s="259"/>
      <c r="H4744" s="259"/>
      <c r="I4744" s="259"/>
      <c r="J4744" s="259"/>
    </row>
    <row r="4745" spans="1:10">
      <c r="A4745" s="259"/>
      <c r="B4745" s="259"/>
      <c r="C4745" s="259"/>
      <c r="D4745" s="259"/>
      <c r="E4745" s="259"/>
      <c r="F4745" s="270"/>
      <c r="G4745" s="259"/>
      <c r="H4745" s="259"/>
      <c r="I4745" s="259"/>
      <c r="J4745" s="259"/>
    </row>
    <row r="4746" spans="1:10">
      <c r="A4746" s="259"/>
      <c r="B4746" s="259"/>
      <c r="C4746" s="259"/>
      <c r="D4746" s="259"/>
      <c r="E4746" s="259"/>
      <c r="F4746" s="270"/>
      <c r="G4746" s="259"/>
      <c r="H4746" s="259"/>
      <c r="I4746" s="259"/>
      <c r="J4746" s="259"/>
    </row>
    <row r="4747" spans="1:10">
      <c r="A4747" s="259"/>
      <c r="B4747" s="259"/>
      <c r="C4747" s="259"/>
      <c r="D4747" s="259"/>
      <c r="E4747" s="259"/>
      <c r="F4747" s="270"/>
      <c r="G4747" s="259"/>
      <c r="H4747" s="259"/>
      <c r="I4747" s="259"/>
      <c r="J4747" s="259"/>
    </row>
    <row r="4748" spans="1:10">
      <c r="A4748" s="259"/>
      <c r="B4748" s="259"/>
      <c r="C4748" s="259"/>
      <c r="D4748" s="259"/>
      <c r="E4748" s="259"/>
      <c r="F4748" s="270"/>
      <c r="G4748" s="259"/>
      <c r="H4748" s="259"/>
      <c r="I4748" s="259"/>
      <c r="J4748" s="259"/>
    </row>
    <row r="4749" spans="1:10">
      <c r="A4749" s="259"/>
      <c r="B4749" s="259"/>
      <c r="C4749" s="259"/>
      <c r="D4749" s="259"/>
      <c r="E4749" s="259"/>
      <c r="F4749" s="270"/>
      <c r="G4749" s="259"/>
      <c r="H4749" s="259"/>
      <c r="I4749" s="259"/>
      <c r="J4749" s="259"/>
    </row>
    <row r="4750" spans="1:10">
      <c r="A4750" s="259"/>
      <c r="B4750" s="259"/>
      <c r="C4750" s="259"/>
      <c r="D4750" s="259"/>
      <c r="E4750" s="259"/>
      <c r="F4750" s="270"/>
      <c r="G4750" s="259"/>
      <c r="H4750" s="259"/>
      <c r="I4750" s="259"/>
      <c r="J4750" s="259"/>
    </row>
    <row r="4751" spans="1:10">
      <c r="A4751" s="259"/>
      <c r="B4751" s="259"/>
      <c r="C4751" s="259"/>
      <c r="D4751" s="259"/>
      <c r="E4751" s="259"/>
      <c r="F4751" s="270"/>
      <c r="G4751" s="259"/>
      <c r="H4751" s="259"/>
      <c r="I4751" s="259"/>
      <c r="J4751" s="259"/>
    </row>
    <row r="4752" spans="1:10">
      <c r="A4752" s="259"/>
      <c r="B4752" s="259"/>
      <c r="C4752" s="259"/>
      <c r="D4752" s="259"/>
      <c r="E4752" s="259"/>
      <c r="F4752" s="270"/>
      <c r="G4752" s="259"/>
      <c r="H4752" s="259"/>
      <c r="I4752" s="259"/>
      <c r="J4752" s="259"/>
    </row>
    <row r="4753" spans="1:10">
      <c r="A4753" s="259"/>
      <c r="B4753" s="259"/>
      <c r="C4753" s="259"/>
      <c r="D4753" s="259"/>
      <c r="E4753" s="259"/>
      <c r="F4753" s="270"/>
      <c r="G4753" s="259"/>
      <c r="H4753" s="259"/>
      <c r="I4753" s="259"/>
      <c r="J4753" s="259"/>
    </row>
    <row r="4754" spans="1:10">
      <c r="A4754" s="259"/>
      <c r="B4754" s="259"/>
      <c r="C4754" s="259"/>
      <c r="D4754" s="259"/>
      <c r="E4754" s="259"/>
      <c r="F4754" s="270"/>
      <c r="G4754" s="259"/>
      <c r="H4754" s="259"/>
      <c r="I4754" s="259"/>
      <c r="J4754" s="259"/>
    </row>
    <row r="4755" spans="1:10">
      <c r="A4755" s="259"/>
      <c r="B4755" s="259"/>
      <c r="C4755" s="259"/>
      <c r="D4755" s="259"/>
      <c r="E4755" s="259"/>
      <c r="F4755" s="270"/>
      <c r="G4755" s="259"/>
      <c r="H4755" s="259"/>
      <c r="I4755" s="259"/>
      <c r="J4755" s="259"/>
    </row>
    <row r="4756" spans="1:10">
      <c r="A4756" s="259"/>
      <c r="B4756" s="259"/>
      <c r="C4756" s="259"/>
      <c r="D4756" s="259"/>
      <c r="E4756" s="259"/>
      <c r="F4756" s="270"/>
      <c r="G4756" s="259"/>
      <c r="H4756" s="259"/>
      <c r="I4756" s="259"/>
      <c r="J4756" s="259"/>
    </row>
    <row r="4757" spans="1:10">
      <c r="A4757" s="259"/>
      <c r="B4757" s="259"/>
      <c r="C4757" s="259"/>
      <c r="D4757" s="259"/>
      <c r="E4757" s="259"/>
      <c r="F4757" s="270"/>
      <c r="G4757" s="259"/>
      <c r="H4757" s="259"/>
      <c r="I4757" s="259"/>
      <c r="J4757" s="259"/>
    </row>
    <row r="4758" spans="1:10">
      <c r="A4758" s="259"/>
      <c r="B4758" s="259"/>
      <c r="C4758" s="259"/>
      <c r="D4758" s="259"/>
      <c r="E4758" s="259"/>
      <c r="F4758" s="270"/>
      <c r="G4758" s="259"/>
      <c r="H4758" s="259"/>
      <c r="I4758" s="259"/>
      <c r="J4758" s="259"/>
    </row>
    <row r="4759" spans="1:10">
      <c r="A4759" s="259"/>
      <c r="B4759" s="259"/>
      <c r="C4759" s="259"/>
      <c r="D4759" s="259"/>
      <c r="E4759" s="259"/>
      <c r="F4759" s="270"/>
      <c r="G4759" s="259"/>
      <c r="H4759" s="259"/>
      <c r="I4759" s="259"/>
      <c r="J4759" s="259"/>
    </row>
    <row r="4760" spans="1:10">
      <c r="A4760" s="259"/>
      <c r="B4760" s="259"/>
      <c r="C4760" s="259"/>
      <c r="D4760" s="259"/>
      <c r="E4760" s="259"/>
      <c r="F4760" s="270"/>
      <c r="G4760" s="259"/>
      <c r="H4760" s="259"/>
      <c r="I4760" s="259"/>
      <c r="J4760" s="259"/>
    </row>
    <row r="4761" spans="1:10">
      <c r="A4761" s="259"/>
      <c r="B4761" s="259"/>
      <c r="C4761" s="259"/>
      <c r="D4761" s="259"/>
      <c r="E4761" s="259"/>
      <c r="F4761" s="270"/>
      <c r="G4761" s="259"/>
      <c r="H4761" s="259"/>
      <c r="I4761" s="259"/>
      <c r="J4761" s="259"/>
    </row>
    <row r="4762" spans="1:10">
      <c r="A4762" s="259"/>
      <c r="B4762" s="259"/>
      <c r="C4762" s="259"/>
      <c r="D4762" s="259"/>
      <c r="E4762" s="259"/>
      <c r="F4762" s="270"/>
      <c r="G4762" s="259"/>
      <c r="H4762" s="259"/>
      <c r="I4762" s="259"/>
      <c r="J4762" s="259"/>
    </row>
    <row r="4763" spans="1:10">
      <c r="A4763" s="259"/>
      <c r="B4763" s="259"/>
      <c r="C4763" s="259"/>
      <c r="D4763" s="259"/>
      <c r="E4763" s="259"/>
      <c r="F4763" s="270"/>
      <c r="G4763" s="259"/>
      <c r="H4763" s="259"/>
      <c r="I4763" s="259"/>
      <c r="J4763" s="259"/>
    </row>
    <row r="4764" spans="1:10">
      <c r="A4764" s="259"/>
      <c r="B4764" s="259"/>
      <c r="C4764" s="259"/>
      <c r="D4764" s="259"/>
      <c r="E4764" s="259"/>
      <c r="F4764" s="270"/>
      <c r="G4764" s="259"/>
      <c r="H4764" s="259"/>
      <c r="I4764" s="259"/>
      <c r="J4764" s="259"/>
    </row>
    <row r="4765" spans="1:10">
      <c r="A4765" s="259"/>
      <c r="B4765" s="259"/>
      <c r="C4765" s="259"/>
      <c r="D4765" s="259"/>
      <c r="E4765" s="259"/>
      <c r="F4765" s="270"/>
      <c r="G4765" s="259"/>
      <c r="H4765" s="259"/>
      <c r="I4765" s="259"/>
      <c r="J4765" s="259"/>
    </row>
    <row r="4766" spans="1:10">
      <c r="A4766" s="259"/>
      <c r="B4766" s="259"/>
      <c r="C4766" s="259"/>
      <c r="D4766" s="259"/>
      <c r="E4766" s="259"/>
      <c r="F4766" s="270"/>
      <c r="G4766" s="259"/>
      <c r="H4766" s="259"/>
      <c r="I4766" s="259"/>
      <c r="J4766" s="259"/>
    </row>
    <row r="4767" spans="1:10">
      <c r="A4767" s="259"/>
      <c r="B4767" s="259"/>
      <c r="C4767" s="259"/>
      <c r="D4767" s="259"/>
      <c r="E4767" s="259"/>
      <c r="F4767" s="270"/>
      <c r="G4767" s="259"/>
      <c r="H4767" s="259"/>
      <c r="I4767" s="259"/>
      <c r="J4767" s="259"/>
    </row>
    <row r="4768" spans="1:10">
      <c r="A4768" s="259"/>
      <c r="B4768" s="259"/>
      <c r="C4768" s="259"/>
      <c r="D4768" s="259"/>
      <c r="E4768" s="259"/>
      <c r="F4768" s="270"/>
      <c r="G4768" s="259"/>
      <c r="H4768" s="259"/>
      <c r="I4768" s="259"/>
      <c r="J4768" s="259"/>
    </row>
    <row r="4769" spans="1:10">
      <c r="A4769" s="259"/>
      <c r="B4769" s="259"/>
      <c r="C4769" s="259"/>
      <c r="D4769" s="259"/>
      <c r="E4769" s="259"/>
      <c r="F4769" s="270"/>
      <c r="G4769" s="259"/>
      <c r="H4769" s="259"/>
      <c r="I4769" s="259"/>
      <c r="J4769" s="259"/>
    </row>
    <row r="4770" spans="1:10">
      <c r="A4770" s="259"/>
      <c r="B4770" s="259"/>
      <c r="C4770" s="259"/>
      <c r="D4770" s="259"/>
      <c r="E4770" s="259"/>
      <c r="F4770" s="270"/>
      <c r="G4770" s="259"/>
      <c r="H4770" s="259"/>
      <c r="I4770" s="259"/>
      <c r="J4770" s="259"/>
    </row>
    <row r="4771" spans="1:10">
      <c r="A4771" s="259"/>
      <c r="B4771" s="259"/>
      <c r="C4771" s="259"/>
      <c r="D4771" s="259"/>
      <c r="E4771" s="259"/>
      <c r="F4771" s="270"/>
      <c r="G4771" s="259"/>
      <c r="H4771" s="259"/>
      <c r="I4771" s="259"/>
      <c r="J4771" s="259"/>
    </row>
    <row r="4772" spans="1:10">
      <c r="A4772" s="259"/>
      <c r="B4772" s="259"/>
      <c r="C4772" s="259"/>
      <c r="D4772" s="259"/>
      <c r="E4772" s="259"/>
      <c r="F4772" s="270"/>
      <c r="G4772" s="259"/>
      <c r="H4772" s="259"/>
      <c r="I4772" s="259"/>
      <c r="J4772" s="259"/>
    </row>
    <row r="4773" spans="1:10">
      <c r="A4773" s="259"/>
      <c r="B4773" s="259"/>
      <c r="C4773" s="259"/>
      <c r="D4773" s="259"/>
      <c r="E4773" s="259"/>
      <c r="F4773" s="270"/>
      <c r="G4773" s="259"/>
      <c r="H4773" s="259"/>
      <c r="I4773" s="259"/>
      <c r="J4773" s="259"/>
    </row>
    <row r="4774" spans="1:10">
      <c r="A4774" s="259"/>
      <c r="B4774" s="259"/>
      <c r="C4774" s="259"/>
      <c r="D4774" s="259"/>
      <c r="E4774" s="259"/>
      <c r="F4774" s="270"/>
      <c r="G4774" s="259"/>
      <c r="H4774" s="259"/>
      <c r="I4774" s="259"/>
      <c r="J4774" s="259"/>
    </row>
    <row r="4775" spans="1:10">
      <c r="A4775" s="259"/>
      <c r="B4775" s="259"/>
      <c r="C4775" s="259"/>
      <c r="D4775" s="259"/>
      <c r="E4775" s="259"/>
      <c r="F4775" s="270"/>
      <c r="G4775" s="259"/>
      <c r="H4775" s="259"/>
      <c r="I4775" s="259"/>
      <c r="J4775" s="259"/>
    </row>
    <row r="4776" spans="1:10">
      <c r="A4776" s="259"/>
      <c r="B4776" s="259"/>
      <c r="C4776" s="259"/>
      <c r="D4776" s="259"/>
      <c r="E4776" s="259"/>
      <c r="F4776" s="270"/>
      <c r="G4776" s="259"/>
      <c r="H4776" s="259"/>
      <c r="I4776" s="259"/>
      <c r="J4776" s="259"/>
    </row>
    <row r="4777" spans="1:10">
      <c r="A4777" s="259"/>
      <c r="B4777" s="259"/>
      <c r="C4777" s="259"/>
      <c r="D4777" s="259"/>
      <c r="E4777" s="259"/>
      <c r="F4777" s="270"/>
      <c r="G4777" s="259"/>
      <c r="H4777" s="259"/>
      <c r="I4777" s="259"/>
      <c r="J4777" s="259"/>
    </row>
    <row r="4778" spans="1:10">
      <c r="A4778" s="259"/>
      <c r="B4778" s="259"/>
      <c r="C4778" s="259"/>
      <c r="D4778" s="259"/>
      <c r="E4778" s="259"/>
      <c r="F4778" s="270"/>
      <c r="G4778" s="259"/>
      <c r="H4778" s="259"/>
      <c r="I4778" s="259"/>
      <c r="J4778" s="259"/>
    </row>
    <row r="4779" spans="1:10">
      <c r="A4779" s="259"/>
      <c r="B4779" s="259"/>
      <c r="C4779" s="259"/>
      <c r="D4779" s="259"/>
      <c r="E4779" s="259"/>
      <c r="F4779" s="270"/>
      <c r="G4779" s="259"/>
      <c r="H4779" s="259"/>
      <c r="I4779" s="259"/>
      <c r="J4779" s="259"/>
    </row>
    <row r="4780" spans="1:10">
      <c r="A4780" s="259"/>
      <c r="B4780" s="259"/>
      <c r="C4780" s="259"/>
      <c r="D4780" s="259"/>
      <c r="E4780" s="259"/>
      <c r="F4780" s="270"/>
      <c r="G4780" s="259"/>
      <c r="H4780" s="259"/>
      <c r="I4780" s="259"/>
      <c r="J4780" s="259"/>
    </row>
    <row r="4781" spans="1:10">
      <c r="A4781" s="259"/>
      <c r="B4781" s="259"/>
      <c r="C4781" s="259"/>
      <c r="D4781" s="259"/>
      <c r="E4781" s="259"/>
      <c r="F4781" s="270"/>
      <c r="G4781" s="259"/>
      <c r="H4781" s="259"/>
      <c r="I4781" s="259"/>
      <c r="J4781" s="259"/>
    </row>
    <row r="4782" spans="1:10">
      <c r="A4782" s="259"/>
      <c r="B4782" s="259"/>
      <c r="C4782" s="259"/>
      <c r="D4782" s="259"/>
      <c r="E4782" s="259"/>
      <c r="F4782" s="270"/>
      <c r="G4782" s="259"/>
      <c r="H4782" s="259"/>
      <c r="I4782" s="259"/>
      <c r="J4782" s="259"/>
    </row>
    <row r="4783" spans="1:10">
      <c r="A4783" s="259"/>
      <c r="B4783" s="259"/>
      <c r="C4783" s="259"/>
      <c r="D4783" s="259"/>
      <c r="E4783" s="259"/>
      <c r="F4783" s="270"/>
      <c r="G4783" s="259"/>
      <c r="H4783" s="259"/>
      <c r="I4783" s="259"/>
      <c r="J4783" s="259"/>
    </row>
    <row r="4784" spans="1:10">
      <c r="A4784" s="259"/>
      <c r="B4784" s="259"/>
      <c r="C4784" s="259"/>
      <c r="D4784" s="259"/>
      <c r="E4784" s="259"/>
      <c r="F4784" s="270"/>
      <c r="G4784" s="259"/>
      <c r="H4784" s="259"/>
      <c r="I4784" s="259"/>
      <c r="J4784" s="259"/>
    </row>
    <row r="4785" spans="1:10">
      <c r="A4785" s="259"/>
      <c r="B4785" s="259"/>
      <c r="C4785" s="259"/>
      <c r="D4785" s="259"/>
      <c r="E4785" s="259"/>
      <c r="F4785" s="270"/>
      <c r="G4785" s="259"/>
      <c r="H4785" s="259"/>
      <c r="I4785" s="259"/>
      <c r="J4785" s="259"/>
    </row>
    <row r="4786" spans="1:10">
      <c r="A4786" s="259"/>
      <c r="B4786" s="259"/>
      <c r="C4786" s="259"/>
      <c r="D4786" s="259"/>
      <c r="E4786" s="259"/>
      <c r="F4786" s="270"/>
      <c r="G4786" s="259"/>
      <c r="H4786" s="259"/>
      <c r="I4786" s="259"/>
      <c r="J4786" s="259"/>
    </row>
    <row r="4787" spans="1:10">
      <c r="A4787" s="259"/>
      <c r="B4787" s="259"/>
      <c r="C4787" s="259"/>
      <c r="D4787" s="259"/>
      <c r="E4787" s="259"/>
      <c r="F4787" s="270"/>
      <c r="G4787" s="259"/>
      <c r="H4787" s="259"/>
      <c r="I4787" s="259"/>
      <c r="J4787" s="259"/>
    </row>
    <row r="4788" spans="1:10">
      <c r="A4788" s="259"/>
      <c r="B4788" s="259"/>
      <c r="C4788" s="259"/>
      <c r="D4788" s="259"/>
      <c r="E4788" s="259"/>
      <c r="F4788" s="270"/>
      <c r="G4788" s="259"/>
      <c r="H4788" s="259"/>
      <c r="I4788" s="259"/>
      <c r="J4788" s="259"/>
    </row>
    <row r="4789" spans="1:10">
      <c r="A4789" s="259"/>
      <c r="B4789" s="259"/>
      <c r="C4789" s="259"/>
      <c r="D4789" s="259"/>
      <c r="E4789" s="259"/>
      <c r="F4789" s="270"/>
      <c r="G4789" s="259"/>
      <c r="H4789" s="259"/>
      <c r="I4789" s="259"/>
      <c r="J4789" s="259"/>
    </row>
    <row r="4790" spans="1:10">
      <c r="A4790" s="259"/>
      <c r="B4790" s="259"/>
      <c r="C4790" s="259"/>
      <c r="D4790" s="259"/>
      <c r="E4790" s="259"/>
      <c r="F4790" s="270"/>
      <c r="G4790" s="259"/>
      <c r="H4790" s="259"/>
      <c r="I4790" s="259"/>
      <c r="J4790" s="259"/>
    </row>
    <row r="4791" spans="1:10">
      <c r="A4791" s="259"/>
      <c r="B4791" s="259"/>
      <c r="C4791" s="259"/>
      <c r="D4791" s="259"/>
      <c r="E4791" s="259"/>
      <c r="F4791" s="270"/>
      <c r="G4791" s="259"/>
      <c r="H4791" s="259"/>
      <c r="I4791" s="259"/>
      <c r="J4791" s="259"/>
    </row>
    <row r="4792" spans="1:10">
      <c r="A4792" s="259"/>
      <c r="B4792" s="259"/>
      <c r="C4792" s="259"/>
      <c r="D4792" s="259"/>
      <c r="E4792" s="259"/>
      <c r="F4792" s="270"/>
      <c r="G4792" s="259"/>
      <c r="H4792" s="259"/>
      <c r="I4792" s="259"/>
      <c r="J4792" s="259"/>
    </row>
    <row r="4793" spans="1:10">
      <c r="A4793" s="259"/>
      <c r="B4793" s="259"/>
      <c r="C4793" s="259"/>
      <c r="D4793" s="259"/>
      <c r="E4793" s="259"/>
      <c r="F4793" s="270"/>
      <c r="G4793" s="259"/>
      <c r="H4793" s="259"/>
      <c r="I4793" s="259"/>
      <c r="J4793" s="259"/>
    </row>
    <row r="4794" spans="1:10">
      <c r="A4794" s="259"/>
      <c r="B4794" s="259"/>
      <c r="C4794" s="259"/>
      <c r="D4794" s="259"/>
      <c r="E4794" s="259"/>
      <c r="F4794" s="270"/>
      <c r="G4794" s="259"/>
      <c r="H4794" s="259"/>
      <c r="I4794" s="259"/>
      <c r="J4794" s="259"/>
    </row>
    <row r="4795" spans="1:10">
      <c r="A4795" s="259"/>
      <c r="B4795" s="259"/>
      <c r="C4795" s="259"/>
      <c r="D4795" s="259"/>
      <c r="E4795" s="259"/>
      <c r="F4795" s="270"/>
      <c r="G4795" s="259"/>
      <c r="H4795" s="259"/>
      <c r="I4795" s="259"/>
      <c r="J4795" s="259"/>
    </row>
    <row r="4796" spans="1:10">
      <c r="A4796" s="259"/>
      <c r="B4796" s="259"/>
      <c r="C4796" s="259"/>
      <c r="D4796" s="259"/>
      <c r="E4796" s="259"/>
      <c r="F4796" s="270"/>
      <c r="G4796" s="259"/>
      <c r="H4796" s="259"/>
      <c r="I4796" s="259"/>
      <c r="J4796" s="259"/>
    </row>
    <row r="4797" spans="1:10">
      <c r="A4797" s="259"/>
      <c r="B4797" s="259"/>
      <c r="C4797" s="259"/>
      <c r="D4797" s="259"/>
      <c r="E4797" s="259"/>
      <c r="F4797" s="270"/>
      <c r="G4797" s="259"/>
      <c r="H4797" s="259"/>
      <c r="I4797" s="259"/>
      <c r="J4797" s="259"/>
    </row>
    <row r="4798" spans="1:10">
      <c r="A4798" s="259"/>
      <c r="B4798" s="259"/>
      <c r="C4798" s="259"/>
      <c r="D4798" s="259"/>
      <c r="E4798" s="259"/>
      <c r="F4798" s="270"/>
      <c r="G4798" s="259"/>
      <c r="H4798" s="259"/>
      <c r="I4798" s="259"/>
      <c r="J4798" s="259"/>
    </row>
    <row r="4799" spans="1:10">
      <c r="A4799" s="259"/>
      <c r="B4799" s="259"/>
      <c r="C4799" s="259"/>
      <c r="D4799" s="259"/>
      <c r="E4799" s="259"/>
      <c r="F4799" s="270"/>
      <c r="G4799" s="259"/>
      <c r="H4799" s="259"/>
      <c r="I4799" s="259"/>
      <c r="J4799" s="259"/>
    </row>
    <row r="4800" spans="1:10">
      <c r="A4800" s="259"/>
      <c r="B4800" s="259"/>
      <c r="C4800" s="259"/>
      <c r="D4800" s="259"/>
      <c r="E4800" s="259"/>
      <c r="F4800" s="270"/>
      <c r="G4800" s="259"/>
      <c r="H4800" s="259"/>
      <c r="I4800" s="259"/>
      <c r="J4800" s="259"/>
    </row>
    <row r="4801" spans="1:10">
      <c r="A4801" s="259"/>
      <c r="B4801" s="259"/>
      <c r="C4801" s="259"/>
      <c r="D4801" s="259"/>
      <c r="E4801" s="259"/>
      <c r="F4801" s="270"/>
      <c r="G4801" s="259"/>
      <c r="H4801" s="259"/>
      <c r="I4801" s="259"/>
      <c r="J4801" s="259"/>
    </row>
    <row r="4802" spans="1:10">
      <c r="A4802" s="259"/>
      <c r="B4802" s="259"/>
      <c r="C4802" s="259"/>
      <c r="D4802" s="259"/>
      <c r="E4802" s="259"/>
      <c r="F4802" s="270"/>
      <c r="G4802" s="259"/>
      <c r="H4802" s="259"/>
      <c r="I4802" s="259"/>
      <c r="J4802" s="259"/>
    </row>
    <row r="4803" spans="1:10">
      <c r="A4803" s="259"/>
      <c r="B4803" s="259"/>
      <c r="C4803" s="259"/>
      <c r="D4803" s="259"/>
      <c r="E4803" s="259"/>
      <c r="F4803" s="270"/>
      <c r="G4803" s="259"/>
      <c r="H4803" s="259"/>
      <c r="I4803" s="259"/>
      <c r="J4803" s="259"/>
    </row>
    <row r="4804" spans="1:10">
      <c r="A4804" s="259"/>
      <c r="B4804" s="259"/>
      <c r="C4804" s="259"/>
      <c r="D4804" s="259"/>
      <c r="E4804" s="259"/>
      <c r="F4804" s="270"/>
      <c r="G4804" s="259"/>
      <c r="H4804" s="259"/>
      <c r="I4804" s="259"/>
      <c r="J4804" s="259"/>
    </row>
    <row r="4805" spans="1:10">
      <c r="A4805" s="259"/>
      <c r="B4805" s="259"/>
      <c r="C4805" s="259"/>
      <c r="D4805" s="259"/>
      <c r="E4805" s="259"/>
      <c r="F4805" s="270"/>
      <c r="G4805" s="259"/>
      <c r="H4805" s="259"/>
      <c r="I4805" s="259"/>
      <c r="J4805" s="259"/>
    </row>
    <row r="4806" spans="1:10">
      <c r="A4806" s="259"/>
      <c r="B4806" s="259"/>
      <c r="C4806" s="259"/>
      <c r="D4806" s="259"/>
      <c r="E4806" s="259"/>
      <c r="F4806" s="270"/>
      <c r="G4806" s="259"/>
      <c r="H4806" s="259"/>
      <c r="I4806" s="259"/>
      <c r="J4806" s="259"/>
    </row>
    <row r="4807" spans="1:10">
      <c r="A4807" s="259"/>
      <c r="B4807" s="259"/>
      <c r="C4807" s="259"/>
      <c r="D4807" s="259"/>
      <c r="E4807" s="259"/>
      <c r="F4807" s="270"/>
      <c r="G4807" s="259"/>
      <c r="H4807" s="259"/>
      <c r="I4807" s="259"/>
      <c r="J4807" s="259"/>
    </row>
    <row r="4808" spans="1:10">
      <c r="A4808" s="259"/>
      <c r="B4808" s="259"/>
      <c r="C4808" s="259"/>
      <c r="D4808" s="259"/>
      <c r="E4808" s="259"/>
      <c r="F4808" s="270"/>
      <c r="G4808" s="259"/>
      <c r="H4808" s="259"/>
      <c r="I4808" s="259"/>
      <c r="J4808" s="259"/>
    </row>
    <row r="4809" spans="1:10">
      <c r="A4809" s="259"/>
      <c r="B4809" s="259"/>
      <c r="C4809" s="259"/>
      <c r="D4809" s="259"/>
      <c r="E4809" s="259"/>
      <c r="F4809" s="270"/>
      <c r="G4809" s="259"/>
      <c r="H4809" s="259"/>
      <c r="I4809" s="259"/>
      <c r="J4809" s="259"/>
    </row>
    <row r="4810" spans="1:10">
      <c r="A4810" s="259"/>
      <c r="B4810" s="259"/>
      <c r="C4810" s="259"/>
      <c r="D4810" s="259"/>
      <c r="E4810" s="259"/>
      <c r="F4810" s="270"/>
      <c r="G4810" s="259"/>
      <c r="H4810" s="259"/>
      <c r="I4810" s="259"/>
      <c r="J4810" s="259"/>
    </row>
    <row r="4811" spans="1:10">
      <c r="A4811" s="259"/>
      <c r="B4811" s="259"/>
      <c r="C4811" s="259"/>
      <c r="D4811" s="259"/>
      <c r="E4811" s="259"/>
      <c r="F4811" s="270"/>
      <c r="G4811" s="259"/>
      <c r="H4811" s="259"/>
      <c r="I4811" s="259"/>
      <c r="J4811" s="259"/>
    </row>
    <row r="4812" spans="1:10">
      <c r="A4812" s="259"/>
      <c r="B4812" s="259"/>
      <c r="C4812" s="259"/>
      <c r="D4812" s="259"/>
      <c r="E4812" s="259"/>
      <c r="F4812" s="270"/>
      <c r="G4812" s="259"/>
      <c r="H4812" s="259"/>
      <c r="I4812" s="259"/>
      <c r="J4812" s="259"/>
    </row>
    <row r="4813" spans="1:10">
      <c r="A4813" s="259"/>
      <c r="B4813" s="259"/>
      <c r="C4813" s="259"/>
      <c r="D4813" s="259"/>
      <c r="E4813" s="259"/>
      <c r="F4813" s="270"/>
      <c r="G4813" s="259"/>
      <c r="H4813" s="259"/>
      <c r="I4813" s="259"/>
      <c r="J4813" s="259"/>
    </row>
    <row r="4814" spans="1:10">
      <c r="A4814" s="259"/>
      <c r="B4814" s="259"/>
      <c r="C4814" s="259"/>
      <c r="D4814" s="259"/>
      <c r="E4814" s="259"/>
      <c r="F4814" s="270"/>
      <c r="G4814" s="259"/>
      <c r="H4814" s="259"/>
      <c r="I4814" s="259"/>
      <c r="J4814" s="259"/>
    </row>
    <row r="4815" spans="1:10">
      <c r="A4815" s="259"/>
      <c r="B4815" s="259"/>
      <c r="C4815" s="259"/>
      <c r="D4815" s="259"/>
      <c r="E4815" s="259"/>
      <c r="F4815" s="270"/>
      <c r="G4815" s="259"/>
      <c r="H4815" s="259"/>
      <c r="I4815" s="259"/>
      <c r="J4815" s="259"/>
    </row>
    <row r="4816" spans="1:10">
      <c r="A4816" s="259"/>
      <c r="B4816" s="259"/>
      <c r="C4816" s="259"/>
      <c r="D4816" s="259"/>
      <c r="E4816" s="259"/>
      <c r="F4816" s="270"/>
      <c r="G4816" s="259"/>
      <c r="H4816" s="259"/>
      <c r="I4816" s="259"/>
      <c r="J4816" s="259"/>
    </row>
    <row r="4817" spans="1:10">
      <c r="A4817" s="259"/>
      <c r="B4817" s="259"/>
      <c r="C4817" s="259"/>
      <c r="D4817" s="259"/>
      <c r="E4817" s="259"/>
      <c r="F4817" s="270"/>
      <c r="G4817" s="259"/>
      <c r="H4817" s="259"/>
      <c r="I4817" s="259"/>
      <c r="J4817" s="259"/>
    </row>
    <row r="4818" spans="1:10">
      <c r="A4818" s="259"/>
      <c r="B4818" s="259"/>
      <c r="C4818" s="259"/>
      <c r="D4818" s="259"/>
      <c r="E4818" s="259"/>
      <c r="F4818" s="270"/>
      <c r="G4818" s="259"/>
      <c r="H4818" s="259"/>
      <c r="I4818" s="259"/>
      <c r="J4818" s="259"/>
    </row>
    <row r="4819" spans="1:10">
      <c r="A4819" s="259"/>
      <c r="B4819" s="259"/>
      <c r="C4819" s="259"/>
      <c r="D4819" s="259"/>
      <c r="E4819" s="259"/>
      <c r="F4819" s="270"/>
      <c r="G4819" s="259"/>
      <c r="H4819" s="259"/>
      <c r="I4819" s="259"/>
      <c r="J4819" s="259"/>
    </row>
    <row r="4820" spans="1:10">
      <c r="A4820" s="259"/>
      <c r="B4820" s="259"/>
      <c r="C4820" s="259"/>
      <c r="D4820" s="259"/>
      <c r="E4820" s="259"/>
      <c r="F4820" s="270"/>
      <c r="G4820" s="259"/>
      <c r="H4820" s="259"/>
      <c r="I4820" s="259"/>
      <c r="J4820" s="259"/>
    </row>
    <row r="4821" spans="1:10">
      <c r="A4821" s="259"/>
      <c r="B4821" s="259"/>
      <c r="C4821" s="259"/>
      <c r="D4821" s="259"/>
      <c r="E4821" s="259"/>
      <c r="F4821" s="270"/>
      <c r="G4821" s="259"/>
      <c r="H4821" s="259"/>
      <c r="I4821" s="259"/>
      <c r="J4821" s="259"/>
    </row>
    <row r="4822" spans="1:10">
      <c r="A4822" s="259"/>
      <c r="B4822" s="259"/>
      <c r="C4822" s="259"/>
      <c r="D4822" s="259"/>
      <c r="E4822" s="259"/>
      <c r="F4822" s="270"/>
      <c r="G4822" s="259"/>
      <c r="H4822" s="259"/>
      <c r="I4822" s="259"/>
      <c r="J4822" s="259"/>
    </row>
    <row r="4823" spans="1:10">
      <c r="A4823" s="259"/>
      <c r="B4823" s="259"/>
      <c r="C4823" s="259"/>
      <c r="D4823" s="259"/>
      <c r="E4823" s="259"/>
      <c r="F4823" s="270"/>
      <c r="G4823" s="259"/>
      <c r="H4823" s="259"/>
      <c r="I4823" s="259"/>
      <c r="J4823" s="259"/>
    </row>
    <row r="4824" spans="1:10">
      <c r="A4824" s="259"/>
      <c r="B4824" s="259"/>
      <c r="C4824" s="259"/>
      <c r="D4824" s="259"/>
      <c r="E4824" s="259"/>
      <c r="F4824" s="270"/>
      <c r="G4824" s="259"/>
      <c r="H4824" s="259"/>
      <c r="I4824" s="259"/>
      <c r="J4824" s="259"/>
    </row>
    <row r="4825" spans="1:10">
      <c r="A4825" s="259"/>
      <c r="B4825" s="259"/>
      <c r="C4825" s="259"/>
      <c r="D4825" s="259"/>
      <c r="E4825" s="259"/>
      <c r="F4825" s="270"/>
      <c r="G4825" s="259"/>
      <c r="H4825" s="259"/>
      <c r="I4825" s="259"/>
      <c r="J4825" s="259"/>
    </row>
    <row r="4826" spans="1:10">
      <c r="A4826" s="259"/>
      <c r="B4826" s="259"/>
      <c r="C4826" s="259"/>
      <c r="D4826" s="259"/>
      <c r="E4826" s="259"/>
      <c r="F4826" s="270"/>
      <c r="G4826" s="259"/>
      <c r="H4826" s="259"/>
      <c r="I4826" s="259"/>
      <c r="J4826" s="259"/>
    </row>
    <row r="4827" spans="1:10">
      <c r="A4827" s="259"/>
      <c r="B4827" s="259"/>
      <c r="C4827" s="259"/>
      <c r="D4827" s="259"/>
      <c r="E4827" s="259"/>
      <c r="F4827" s="270"/>
      <c r="G4827" s="259"/>
      <c r="H4827" s="259"/>
      <c r="I4827" s="259"/>
      <c r="J4827" s="259"/>
    </row>
    <row r="4828" spans="1:10">
      <c r="A4828" s="259"/>
      <c r="B4828" s="259"/>
      <c r="C4828" s="259"/>
      <c r="D4828" s="259"/>
      <c r="E4828" s="259"/>
      <c r="F4828" s="270"/>
      <c r="G4828" s="259"/>
      <c r="H4828" s="259"/>
      <c r="I4828" s="259"/>
      <c r="J4828" s="259"/>
    </row>
    <row r="4829" spans="1:10">
      <c r="A4829" s="259"/>
      <c r="B4829" s="259"/>
      <c r="C4829" s="259"/>
      <c r="D4829" s="259"/>
      <c r="E4829" s="259"/>
      <c r="F4829" s="270"/>
      <c r="G4829" s="259"/>
      <c r="H4829" s="259"/>
      <c r="I4829" s="259"/>
      <c r="J4829" s="259"/>
    </row>
    <row r="4830" spans="1:10">
      <c r="A4830" s="259"/>
      <c r="B4830" s="259"/>
      <c r="C4830" s="259"/>
      <c r="D4830" s="259"/>
      <c r="E4830" s="259"/>
      <c r="F4830" s="270"/>
      <c r="G4830" s="259"/>
      <c r="H4830" s="259"/>
      <c r="I4830" s="259"/>
      <c r="J4830" s="259"/>
    </row>
    <row r="4831" spans="1:10">
      <c r="A4831" s="259"/>
      <c r="B4831" s="259"/>
      <c r="C4831" s="259"/>
      <c r="D4831" s="259"/>
      <c r="E4831" s="259"/>
      <c r="F4831" s="270"/>
      <c r="G4831" s="259"/>
      <c r="H4831" s="259"/>
      <c r="I4831" s="259"/>
      <c r="J4831" s="259"/>
    </row>
    <row r="4832" spans="1:10">
      <c r="A4832" s="259"/>
      <c r="B4832" s="259"/>
      <c r="C4832" s="259"/>
      <c r="D4832" s="259"/>
      <c r="E4832" s="259"/>
      <c r="F4832" s="270"/>
      <c r="G4832" s="259"/>
      <c r="H4832" s="259"/>
      <c r="I4832" s="259"/>
      <c r="J4832" s="259"/>
    </row>
    <row r="4833" spans="1:10">
      <c r="A4833" s="259"/>
      <c r="B4833" s="259"/>
      <c r="C4833" s="259"/>
      <c r="D4833" s="259"/>
      <c r="E4833" s="259"/>
      <c r="F4833" s="270"/>
      <c r="G4833" s="259"/>
      <c r="H4833" s="259"/>
      <c r="I4833" s="259"/>
      <c r="J4833" s="259"/>
    </row>
    <row r="4834" spans="1:10">
      <c r="A4834" s="259"/>
      <c r="B4834" s="259"/>
      <c r="C4834" s="259"/>
      <c r="D4834" s="259"/>
      <c r="E4834" s="259"/>
      <c r="F4834" s="270"/>
      <c r="G4834" s="259"/>
      <c r="H4834" s="259"/>
      <c r="I4834" s="259"/>
      <c r="J4834" s="259"/>
    </row>
    <row r="4835" spans="1:10">
      <c r="A4835" s="259"/>
      <c r="B4835" s="259"/>
      <c r="C4835" s="259"/>
      <c r="D4835" s="259"/>
      <c r="E4835" s="259"/>
      <c r="F4835" s="270"/>
      <c r="G4835" s="259"/>
      <c r="H4835" s="259"/>
      <c r="I4835" s="259"/>
      <c r="J4835" s="259"/>
    </row>
    <row r="4836" spans="1:10">
      <c r="A4836" s="259"/>
      <c r="B4836" s="259"/>
      <c r="C4836" s="259"/>
      <c r="D4836" s="259"/>
      <c r="E4836" s="259"/>
      <c r="F4836" s="270"/>
      <c r="G4836" s="259"/>
      <c r="H4836" s="259"/>
      <c r="I4836" s="259"/>
      <c r="J4836" s="259"/>
    </row>
    <row r="4837" spans="1:10">
      <c r="A4837" s="259"/>
      <c r="B4837" s="259"/>
      <c r="C4837" s="259"/>
      <c r="D4837" s="259"/>
      <c r="E4837" s="259"/>
      <c r="F4837" s="270"/>
      <c r="G4837" s="259"/>
      <c r="H4837" s="259"/>
      <c r="I4837" s="259"/>
      <c r="J4837" s="259"/>
    </row>
    <row r="4838" spans="1:10">
      <c r="A4838" s="259"/>
      <c r="B4838" s="259"/>
      <c r="C4838" s="259"/>
      <c r="D4838" s="259"/>
      <c r="E4838" s="259"/>
      <c r="F4838" s="270"/>
      <c r="G4838" s="259"/>
      <c r="H4838" s="259"/>
      <c r="I4838" s="259"/>
      <c r="J4838" s="259"/>
    </row>
    <row r="4839" spans="1:10">
      <c r="A4839" s="259"/>
      <c r="B4839" s="259"/>
      <c r="C4839" s="259"/>
      <c r="D4839" s="259"/>
      <c r="E4839" s="259"/>
      <c r="F4839" s="270"/>
      <c r="G4839" s="259"/>
      <c r="H4839" s="259"/>
      <c r="I4839" s="259"/>
      <c r="J4839" s="259"/>
    </row>
    <row r="4840" spans="1:10">
      <c r="A4840" s="259"/>
      <c r="B4840" s="259"/>
      <c r="C4840" s="259"/>
      <c r="D4840" s="259"/>
      <c r="E4840" s="259"/>
      <c r="F4840" s="270"/>
      <c r="G4840" s="259"/>
      <c r="H4840" s="259"/>
      <c r="I4840" s="259"/>
      <c r="J4840" s="259"/>
    </row>
    <row r="4841" spans="1:10">
      <c r="A4841" s="259"/>
      <c r="B4841" s="259"/>
      <c r="C4841" s="259"/>
      <c r="D4841" s="259"/>
      <c r="E4841" s="259"/>
      <c r="F4841" s="270"/>
      <c r="G4841" s="259"/>
      <c r="H4841" s="259"/>
      <c r="I4841" s="259"/>
      <c r="J4841" s="259"/>
    </row>
    <row r="4842" spans="1:10">
      <c r="A4842" s="259"/>
      <c r="B4842" s="259"/>
      <c r="C4842" s="259"/>
      <c r="D4842" s="259"/>
      <c r="E4842" s="259"/>
      <c r="F4842" s="270"/>
      <c r="G4842" s="259"/>
      <c r="H4842" s="259"/>
      <c r="I4842" s="259"/>
      <c r="J4842" s="259"/>
    </row>
    <row r="4843" spans="1:10">
      <c r="A4843" s="259"/>
      <c r="B4843" s="259"/>
      <c r="C4843" s="259"/>
      <c r="D4843" s="259"/>
      <c r="E4843" s="259"/>
      <c r="F4843" s="270"/>
      <c r="G4843" s="259"/>
      <c r="H4843" s="259"/>
      <c r="I4843" s="259"/>
      <c r="J4843" s="259"/>
    </row>
    <row r="4844" spans="1:10">
      <c r="A4844" s="259"/>
      <c r="B4844" s="259"/>
      <c r="C4844" s="259"/>
      <c r="D4844" s="259"/>
      <c r="E4844" s="259"/>
      <c r="F4844" s="270"/>
      <c r="G4844" s="259"/>
      <c r="H4844" s="259"/>
      <c r="I4844" s="259"/>
      <c r="J4844" s="259"/>
    </row>
    <row r="4845" spans="1:10">
      <c r="A4845" s="259"/>
      <c r="B4845" s="259"/>
      <c r="C4845" s="259"/>
      <c r="D4845" s="259"/>
      <c r="E4845" s="259"/>
      <c r="F4845" s="270"/>
      <c r="G4845" s="259"/>
      <c r="H4845" s="259"/>
      <c r="I4845" s="259"/>
      <c r="J4845" s="259"/>
    </row>
    <row r="4846" spans="1:10">
      <c r="A4846" s="259"/>
      <c r="B4846" s="259"/>
      <c r="C4846" s="259"/>
      <c r="D4846" s="259"/>
      <c r="E4846" s="259"/>
      <c r="F4846" s="270"/>
      <c r="G4846" s="259"/>
      <c r="H4846" s="259"/>
      <c r="I4846" s="259"/>
      <c r="J4846" s="259"/>
    </row>
    <row r="4847" spans="1:10">
      <c r="A4847" s="259"/>
      <c r="B4847" s="259"/>
      <c r="C4847" s="259"/>
      <c r="D4847" s="259"/>
      <c r="E4847" s="259"/>
      <c r="F4847" s="270"/>
      <c r="G4847" s="259"/>
      <c r="H4847" s="259"/>
      <c r="I4847" s="259"/>
      <c r="J4847" s="259"/>
    </row>
    <row r="4848" spans="1:10">
      <c r="A4848" s="259"/>
      <c r="B4848" s="259"/>
      <c r="C4848" s="259"/>
      <c r="D4848" s="259"/>
      <c r="E4848" s="259"/>
      <c r="F4848" s="270"/>
      <c r="G4848" s="259"/>
      <c r="H4848" s="259"/>
      <c r="I4848" s="259"/>
      <c r="J4848" s="259"/>
    </row>
    <row r="4849" spans="1:10">
      <c r="A4849" s="259"/>
      <c r="B4849" s="259"/>
      <c r="C4849" s="259"/>
      <c r="D4849" s="259"/>
      <c r="E4849" s="259"/>
      <c r="F4849" s="270"/>
      <c r="G4849" s="259"/>
      <c r="H4849" s="259"/>
      <c r="I4849" s="259"/>
      <c r="J4849" s="259"/>
    </row>
    <row r="4850" spans="1:10">
      <c r="A4850" s="259"/>
      <c r="B4850" s="259"/>
      <c r="C4850" s="259"/>
      <c r="D4850" s="259"/>
      <c r="E4850" s="259"/>
      <c r="F4850" s="270"/>
      <c r="G4850" s="259"/>
      <c r="H4850" s="259"/>
      <c r="I4850" s="259"/>
      <c r="J4850" s="259"/>
    </row>
    <row r="4851" spans="1:10">
      <c r="A4851" s="259"/>
      <c r="B4851" s="259"/>
      <c r="C4851" s="259"/>
      <c r="D4851" s="259"/>
      <c r="E4851" s="259"/>
      <c r="F4851" s="270"/>
      <c r="G4851" s="259"/>
      <c r="H4851" s="259"/>
      <c r="I4851" s="259"/>
      <c r="J4851" s="259"/>
    </row>
    <row r="4852" spans="1:10">
      <c r="A4852" s="259"/>
      <c r="B4852" s="259"/>
      <c r="C4852" s="259"/>
      <c r="D4852" s="259"/>
      <c r="E4852" s="259"/>
      <c r="F4852" s="270"/>
      <c r="G4852" s="259"/>
      <c r="H4852" s="259"/>
      <c r="I4852" s="259"/>
      <c r="J4852" s="259"/>
    </row>
    <row r="4853" spans="1:10">
      <c r="A4853" s="259"/>
      <c r="B4853" s="259"/>
      <c r="C4853" s="259"/>
      <c r="D4853" s="259"/>
      <c r="E4853" s="259"/>
      <c r="F4853" s="270"/>
      <c r="G4853" s="259"/>
      <c r="H4853" s="259"/>
      <c r="I4853" s="259"/>
      <c r="J4853" s="259"/>
    </row>
    <row r="4854" spans="1:10">
      <c r="A4854" s="259"/>
      <c r="B4854" s="259"/>
      <c r="C4854" s="259"/>
      <c r="D4854" s="259"/>
      <c r="E4854" s="259"/>
      <c r="F4854" s="270"/>
      <c r="G4854" s="259"/>
      <c r="H4854" s="259"/>
      <c r="I4854" s="259"/>
      <c r="J4854" s="259"/>
    </row>
    <row r="4855" spans="1:10">
      <c r="A4855" s="259"/>
      <c r="B4855" s="259"/>
      <c r="C4855" s="259"/>
      <c r="D4855" s="259"/>
      <c r="E4855" s="259"/>
      <c r="F4855" s="270"/>
      <c r="G4855" s="259"/>
      <c r="H4855" s="259"/>
      <c r="I4855" s="259"/>
      <c r="J4855" s="259"/>
    </row>
    <row r="4856" spans="1:10">
      <c r="A4856" s="259"/>
      <c r="B4856" s="259"/>
      <c r="C4856" s="259"/>
      <c r="D4856" s="259"/>
      <c r="E4856" s="259"/>
      <c r="F4856" s="270"/>
      <c r="G4856" s="259"/>
      <c r="H4856" s="259"/>
      <c r="I4856" s="259"/>
      <c r="J4856" s="259"/>
    </row>
    <row r="4857" spans="1:10">
      <c r="A4857" s="259"/>
      <c r="B4857" s="259"/>
      <c r="C4857" s="259"/>
      <c r="D4857" s="259"/>
      <c r="E4857" s="259"/>
      <c r="F4857" s="270"/>
      <c r="G4857" s="259"/>
      <c r="H4857" s="259"/>
      <c r="I4857" s="259"/>
      <c r="J4857" s="259"/>
    </row>
    <row r="4858" spans="1:10">
      <c r="A4858" s="259"/>
      <c r="B4858" s="259"/>
      <c r="C4858" s="259"/>
      <c r="D4858" s="259"/>
      <c r="E4858" s="259"/>
      <c r="F4858" s="270"/>
      <c r="G4858" s="259"/>
      <c r="H4858" s="259"/>
      <c r="I4858" s="259"/>
      <c r="J4858" s="259"/>
    </row>
    <row r="4859" spans="1:10">
      <c r="A4859" s="259"/>
      <c r="B4859" s="259"/>
      <c r="C4859" s="259"/>
      <c r="D4859" s="259"/>
      <c r="E4859" s="259"/>
      <c r="F4859" s="270"/>
      <c r="G4859" s="259"/>
      <c r="H4859" s="259"/>
      <c r="I4859" s="259"/>
      <c r="J4859" s="259"/>
    </row>
    <row r="4860" spans="1:10">
      <c r="A4860" s="259"/>
      <c r="B4860" s="259"/>
      <c r="C4860" s="259"/>
      <c r="D4860" s="259"/>
      <c r="E4860" s="259"/>
      <c r="F4860" s="270"/>
      <c r="G4860" s="259"/>
      <c r="H4860" s="259"/>
      <c r="I4860" s="259"/>
      <c r="J4860" s="259"/>
    </row>
    <row r="4861" spans="1:10">
      <c r="A4861" s="259"/>
      <c r="B4861" s="259"/>
      <c r="C4861" s="259"/>
      <c r="D4861" s="259"/>
      <c r="E4861" s="259"/>
      <c r="F4861" s="270"/>
      <c r="G4861" s="259"/>
      <c r="H4861" s="259"/>
      <c r="I4861" s="259"/>
      <c r="J4861" s="259"/>
    </row>
    <row r="4862" spans="1:10">
      <c r="A4862" s="259"/>
      <c r="B4862" s="259"/>
      <c r="C4862" s="259"/>
      <c r="D4862" s="259"/>
      <c r="E4862" s="259"/>
      <c r="F4862" s="270"/>
      <c r="G4862" s="259"/>
      <c r="H4862" s="259"/>
      <c r="I4862" s="259"/>
      <c r="J4862" s="259"/>
    </row>
    <row r="4863" spans="1:10">
      <c r="A4863" s="259"/>
      <c r="B4863" s="259"/>
      <c r="C4863" s="259"/>
      <c r="D4863" s="259"/>
      <c r="E4863" s="259"/>
      <c r="F4863" s="270"/>
      <c r="G4863" s="259"/>
      <c r="H4863" s="259"/>
      <c r="I4863" s="259"/>
      <c r="J4863" s="259"/>
    </row>
    <row r="4864" spans="1:10">
      <c r="A4864" s="259"/>
      <c r="B4864" s="259"/>
      <c r="C4864" s="259"/>
      <c r="D4864" s="259"/>
      <c r="E4864" s="259"/>
      <c r="F4864" s="270"/>
      <c r="G4864" s="259"/>
      <c r="H4864" s="259"/>
      <c r="I4864" s="259"/>
      <c r="J4864" s="259"/>
    </row>
    <row r="4865" spans="1:10">
      <c r="A4865" s="259"/>
      <c r="B4865" s="259"/>
      <c r="C4865" s="259"/>
      <c r="D4865" s="259"/>
      <c r="E4865" s="259"/>
      <c r="F4865" s="270"/>
      <c r="G4865" s="259"/>
      <c r="H4865" s="259"/>
      <c r="I4865" s="259"/>
      <c r="J4865" s="259"/>
    </row>
    <row r="4866" spans="1:10">
      <c r="A4866" s="259"/>
      <c r="B4866" s="259"/>
      <c r="C4866" s="259"/>
      <c r="D4866" s="259"/>
      <c r="E4866" s="259"/>
      <c r="F4866" s="270"/>
      <c r="G4866" s="259"/>
      <c r="H4866" s="259"/>
      <c r="I4866" s="259"/>
      <c r="J4866" s="259"/>
    </row>
    <row r="4867" spans="1:10">
      <c r="A4867" s="259"/>
      <c r="B4867" s="259"/>
      <c r="C4867" s="259"/>
      <c r="D4867" s="259"/>
      <c r="E4867" s="259"/>
      <c r="F4867" s="270"/>
      <c r="G4867" s="259"/>
      <c r="H4867" s="259"/>
      <c r="I4867" s="259"/>
      <c r="J4867" s="259"/>
    </row>
    <row r="4868" spans="1:10">
      <c r="A4868" s="259"/>
      <c r="B4868" s="259"/>
      <c r="C4868" s="259"/>
      <c r="D4868" s="259"/>
      <c r="E4868" s="259"/>
      <c r="F4868" s="270"/>
      <c r="G4868" s="259"/>
      <c r="H4868" s="259"/>
      <c r="I4868" s="259"/>
      <c r="J4868" s="259"/>
    </row>
    <row r="4869" spans="1:10">
      <c r="A4869" s="259"/>
      <c r="B4869" s="259"/>
      <c r="C4869" s="259"/>
      <c r="D4869" s="259"/>
      <c r="E4869" s="259"/>
      <c r="F4869" s="270"/>
      <c r="G4869" s="259"/>
      <c r="H4869" s="259"/>
      <c r="I4869" s="259"/>
      <c r="J4869" s="259"/>
    </row>
    <row r="4870" spans="1:10">
      <c r="A4870" s="259"/>
      <c r="B4870" s="259"/>
      <c r="C4870" s="259"/>
      <c r="D4870" s="259"/>
      <c r="E4870" s="259"/>
      <c r="F4870" s="270"/>
      <c r="G4870" s="259"/>
      <c r="H4870" s="259"/>
      <c r="I4870" s="259"/>
      <c r="J4870" s="259"/>
    </row>
    <row r="4871" spans="1:10">
      <c r="A4871" s="259"/>
      <c r="B4871" s="259"/>
      <c r="C4871" s="259"/>
      <c r="D4871" s="259"/>
      <c r="E4871" s="259"/>
      <c r="F4871" s="270"/>
      <c r="G4871" s="259"/>
      <c r="H4871" s="259"/>
      <c r="I4871" s="259"/>
      <c r="J4871" s="259"/>
    </row>
    <row r="4872" spans="1:10">
      <c r="A4872" s="259"/>
      <c r="B4872" s="259"/>
      <c r="C4872" s="259"/>
      <c r="D4872" s="259"/>
      <c r="E4872" s="259"/>
      <c r="F4872" s="270"/>
      <c r="G4872" s="259"/>
      <c r="H4872" s="259"/>
      <c r="I4872" s="259"/>
      <c r="J4872" s="259"/>
    </row>
    <row r="4873" spans="1:10">
      <c r="A4873" s="259"/>
      <c r="B4873" s="259"/>
      <c r="C4873" s="259"/>
      <c r="D4873" s="259"/>
      <c r="E4873" s="259"/>
      <c r="F4873" s="270"/>
      <c r="G4873" s="259"/>
      <c r="H4873" s="259"/>
      <c r="I4873" s="259"/>
      <c r="J4873" s="259"/>
    </row>
    <row r="4874" spans="1:10">
      <c r="A4874" s="259"/>
      <c r="B4874" s="259"/>
      <c r="C4874" s="259"/>
      <c r="D4874" s="259"/>
      <c r="E4874" s="259"/>
      <c r="F4874" s="270"/>
      <c r="G4874" s="259"/>
      <c r="H4874" s="259"/>
      <c r="I4874" s="259"/>
      <c r="J4874" s="259"/>
    </row>
    <row r="4875" spans="1:10">
      <c r="A4875" s="259"/>
      <c r="B4875" s="259"/>
      <c r="C4875" s="259"/>
      <c r="D4875" s="259"/>
      <c r="E4875" s="259"/>
      <c r="F4875" s="270"/>
      <c r="G4875" s="259"/>
      <c r="H4875" s="259"/>
      <c r="I4875" s="259"/>
      <c r="J4875" s="259"/>
    </row>
    <row r="4876" spans="1:10">
      <c r="A4876" s="259"/>
      <c r="B4876" s="259"/>
      <c r="C4876" s="259"/>
      <c r="D4876" s="259"/>
      <c r="E4876" s="259"/>
      <c r="F4876" s="270"/>
      <c r="G4876" s="259"/>
      <c r="H4876" s="259"/>
      <c r="I4876" s="259"/>
      <c r="J4876" s="259"/>
    </row>
    <row r="4877" spans="1:10">
      <c r="A4877" s="259"/>
      <c r="B4877" s="259"/>
      <c r="C4877" s="259"/>
      <c r="D4877" s="259"/>
      <c r="E4877" s="259"/>
      <c r="F4877" s="270"/>
      <c r="G4877" s="259"/>
      <c r="H4877" s="259"/>
      <c r="I4877" s="259"/>
      <c r="J4877" s="259"/>
    </row>
    <row r="4878" spans="1:10">
      <c r="A4878" s="259"/>
      <c r="B4878" s="259"/>
      <c r="C4878" s="259"/>
      <c r="D4878" s="259"/>
      <c r="E4878" s="259"/>
      <c r="F4878" s="270"/>
      <c r="G4878" s="259"/>
      <c r="H4878" s="259"/>
      <c r="I4878" s="259"/>
      <c r="J4878" s="259"/>
    </row>
    <row r="4879" spans="1:10">
      <c r="A4879" s="259"/>
      <c r="B4879" s="259"/>
      <c r="C4879" s="259"/>
      <c r="D4879" s="259"/>
      <c r="E4879" s="259"/>
      <c r="F4879" s="270"/>
      <c r="G4879" s="259"/>
      <c r="H4879" s="259"/>
      <c r="I4879" s="259"/>
      <c r="J4879" s="259"/>
    </row>
    <row r="4880" spans="1:10">
      <c r="A4880" s="259"/>
      <c r="B4880" s="259"/>
      <c r="C4880" s="259"/>
      <c r="D4880" s="259"/>
      <c r="E4880" s="259"/>
      <c r="F4880" s="270"/>
      <c r="G4880" s="259"/>
      <c r="H4880" s="259"/>
      <c r="I4880" s="259"/>
      <c r="J4880" s="259"/>
    </row>
    <row r="4881" spans="1:10">
      <c r="A4881" s="259"/>
      <c r="B4881" s="259"/>
      <c r="C4881" s="259"/>
      <c r="D4881" s="259"/>
      <c r="E4881" s="259"/>
      <c r="F4881" s="270"/>
      <c r="G4881" s="259"/>
      <c r="H4881" s="259"/>
      <c r="I4881" s="259"/>
      <c r="J4881" s="259"/>
    </row>
    <row r="4882" spans="1:10">
      <c r="A4882" s="259"/>
      <c r="B4882" s="259"/>
      <c r="C4882" s="259"/>
      <c r="D4882" s="259"/>
      <c r="E4882" s="259"/>
      <c r="F4882" s="270"/>
      <c r="G4882" s="259"/>
      <c r="H4882" s="259"/>
      <c r="I4882" s="259"/>
      <c r="J4882" s="259"/>
    </row>
    <row r="4883" spans="1:10">
      <c r="A4883" s="259"/>
      <c r="B4883" s="259"/>
      <c r="C4883" s="259"/>
      <c r="D4883" s="259"/>
      <c r="E4883" s="259"/>
      <c r="F4883" s="270"/>
      <c r="G4883" s="259"/>
      <c r="H4883" s="259"/>
      <c r="I4883" s="259"/>
      <c r="J4883" s="259"/>
    </row>
    <row r="4884" spans="1:10">
      <c r="A4884" s="259"/>
      <c r="B4884" s="259"/>
      <c r="C4884" s="259"/>
      <c r="D4884" s="259"/>
      <c r="E4884" s="259"/>
      <c r="F4884" s="270"/>
      <c r="G4884" s="259"/>
      <c r="H4884" s="259"/>
      <c r="I4884" s="259"/>
      <c r="J4884" s="259"/>
    </row>
    <row r="4885" spans="1:10">
      <c r="A4885" s="259"/>
      <c r="B4885" s="259"/>
      <c r="C4885" s="259"/>
      <c r="D4885" s="259"/>
      <c r="E4885" s="259"/>
      <c r="F4885" s="270"/>
      <c r="G4885" s="259"/>
      <c r="H4885" s="259"/>
      <c r="I4885" s="259"/>
      <c r="J4885" s="259"/>
    </row>
    <row r="4886" spans="1:10">
      <c r="A4886" s="259"/>
      <c r="B4886" s="259"/>
      <c r="C4886" s="259"/>
      <c r="D4886" s="259"/>
      <c r="E4886" s="259"/>
      <c r="F4886" s="270"/>
      <c r="G4886" s="259"/>
      <c r="H4886" s="259"/>
      <c r="I4886" s="259"/>
      <c r="J4886" s="259"/>
    </row>
    <row r="4887" spans="1:10">
      <c r="A4887" s="259"/>
      <c r="B4887" s="259"/>
      <c r="C4887" s="259"/>
      <c r="D4887" s="259"/>
      <c r="E4887" s="259"/>
      <c r="F4887" s="270"/>
      <c r="G4887" s="259"/>
      <c r="H4887" s="259"/>
      <c r="I4887" s="259"/>
      <c r="J4887" s="259"/>
    </row>
    <row r="4888" spans="1:10">
      <c r="A4888" s="259"/>
      <c r="B4888" s="259"/>
      <c r="C4888" s="259"/>
      <c r="D4888" s="259"/>
      <c r="E4888" s="259"/>
      <c r="F4888" s="270"/>
      <c r="G4888" s="259"/>
      <c r="H4888" s="259"/>
      <c r="I4888" s="259"/>
      <c r="J4888" s="259"/>
    </row>
    <row r="4889" spans="1:10">
      <c r="A4889" s="259"/>
      <c r="B4889" s="259"/>
      <c r="C4889" s="259"/>
      <c r="D4889" s="259"/>
      <c r="E4889" s="259"/>
      <c r="F4889" s="270"/>
      <c r="G4889" s="259"/>
      <c r="H4889" s="259"/>
      <c r="I4889" s="259"/>
      <c r="J4889" s="259"/>
    </row>
    <row r="4890" spans="1:10">
      <c r="A4890" s="259"/>
      <c r="B4890" s="259"/>
      <c r="C4890" s="259"/>
      <c r="D4890" s="259"/>
      <c r="E4890" s="259"/>
      <c r="F4890" s="270"/>
      <c r="G4890" s="259"/>
      <c r="H4890" s="259"/>
      <c r="I4890" s="259"/>
      <c r="J4890" s="259"/>
    </row>
    <row r="4891" spans="1:10">
      <c r="A4891" s="259"/>
      <c r="B4891" s="259"/>
      <c r="C4891" s="259"/>
      <c r="D4891" s="259"/>
      <c r="E4891" s="259"/>
      <c r="F4891" s="270"/>
      <c r="G4891" s="259"/>
      <c r="H4891" s="259"/>
      <c r="I4891" s="259"/>
      <c r="J4891" s="259"/>
    </row>
    <row r="4892" spans="1:10">
      <c r="A4892" s="259"/>
      <c r="B4892" s="259"/>
      <c r="C4892" s="259"/>
      <c r="D4892" s="259"/>
      <c r="E4892" s="259"/>
      <c r="F4892" s="270"/>
      <c r="G4892" s="259"/>
      <c r="H4892" s="259"/>
      <c r="I4892" s="259"/>
      <c r="J4892" s="259"/>
    </row>
    <row r="4893" spans="1:10">
      <c r="A4893" s="259"/>
      <c r="B4893" s="259"/>
      <c r="C4893" s="259"/>
      <c r="D4893" s="259"/>
      <c r="E4893" s="259"/>
      <c r="F4893" s="270"/>
      <c r="G4893" s="259"/>
      <c r="H4893" s="259"/>
      <c r="I4893" s="259"/>
      <c r="J4893" s="259"/>
    </row>
    <row r="4894" spans="1:10">
      <c r="A4894" s="259"/>
      <c r="B4894" s="259"/>
      <c r="C4894" s="259"/>
      <c r="D4894" s="259"/>
      <c r="E4894" s="259"/>
      <c r="F4894" s="270"/>
      <c r="G4894" s="259"/>
      <c r="H4894" s="259"/>
      <c r="I4894" s="259"/>
      <c r="J4894" s="259"/>
    </row>
    <row r="4895" spans="1:10">
      <c r="A4895" s="259"/>
      <c r="B4895" s="259"/>
      <c r="C4895" s="259"/>
      <c r="D4895" s="259"/>
      <c r="E4895" s="259"/>
      <c r="F4895" s="270"/>
      <c r="G4895" s="259"/>
      <c r="H4895" s="259"/>
      <c r="I4895" s="259"/>
      <c r="J4895" s="259"/>
    </row>
    <row r="4896" spans="1:10">
      <c r="A4896" s="259"/>
      <c r="B4896" s="259"/>
      <c r="C4896" s="259"/>
      <c r="D4896" s="259"/>
      <c r="E4896" s="259"/>
      <c r="F4896" s="270"/>
      <c r="G4896" s="259"/>
      <c r="H4896" s="259"/>
      <c r="I4896" s="259"/>
      <c r="J4896" s="259"/>
    </row>
    <row r="4897" spans="1:10">
      <c r="A4897" s="259"/>
      <c r="B4897" s="259"/>
      <c r="C4897" s="259"/>
      <c r="D4897" s="259"/>
      <c r="E4897" s="259"/>
      <c r="F4897" s="270"/>
      <c r="G4897" s="259"/>
      <c r="H4897" s="259"/>
      <c r="I4897" s="259"/>
      <c r="J4897" s="259"/>
    </row>
    <row r="4898" spans="1:10">
      <c r="A4898" s="259"/>
      <c r="B4898" s="259"/>
      <c r="C4898" s="259"/>
      <c r="D4898" s="259"/>
      <c r="E4898" s="259"/>
      <c r="F4898" s="270"/>
      <c r="G4898" s="259"/>
      <c r="H4898" s="259"/>
      <c r="I4898" s="259"/>
      <c r="J4898" s="259"/>
    </row>
    <row r="4899" spans="1:10">
      <c r="A4899" s="259"/>
      <c r="B4899" s="259"/>
      <c r="C4899" s="259"/>
      <c r="D4899" s="259"/>
      <c r="E4899" s="259"/>
      <c r="F4899" s="270"/>
      <c r="G4899" s="259"/>
      <c r="H4899" s="259"/>
      <c r="I4899" s="259"/>
      <c r="J4899" s="259"/>
    </row>
    <row r="4900" spans="1:10">
      <c r="A4900" s="259"/>
      <c r="B4900" s="259"/>
      <c r="C4900" s="259"/>
      <c r="D4900" s="259"/>
      <c r="E4900" s="259"/>
      <c r="F4900" s="270"/>
      <c r="G4900" s="259"/>
      <c r="H4900" s="259"/>
      <c r="I4900" s="259"/>
      <c r="J4900" s="259"/>
    </row>
    <row r="4901" spans="1:10">
      <c r="A4901" s="259"/>
      <c r="B4901" s="259"/>
      <c r="C4901" s="259"/>
      <c r="D4901" s="259"/>
      <c r="E4901" s="259"/>
      <c r="F4901" s="270"/>
      <c r="G4901" s="259"/>
      <c r="H4901" s="259"/>
      <c r="I4901" s="259"/>
      <c r="J4901" s="259"/>
    </row>
    <row r="4902" spans="1:10">
      <c r="A4902" s="259"/>
      <c r="B4902" s="259"/>
      <c r="C4902" s="259"/>
      <c r="D4902" s="259"/>
      <c r="E4902" s="259"/>
      <c r="F4902" s="270"/>
      <c r="G4902" s="259"/>
      <c r="H4902" s="259"/>
      <c r="I4902" s="259"/>
      <c r="J4902" s="259"/>
    </row>
    <row r="4903" spans="1:10">
      <c r="A4903" s="259"/>
      <c r="B4903" s="259"/>
      <c r="C4903" s="259"/>
      <c r="D4903" s="259"/>
      <c r="E4903" s="259"/>
      <c r="F4903" s="270"/>
      <c r="G4903" s="259"/>
      <c r="H4903" s="259"/>
      <c r="I4903" s="259"/>
      <c r="J4903" s="259"/>
    </row>
    <row r="4904" spans="1:10">
      <c r="A4904" s="259"/>
      <c r="B4904" s="259"/>
      <c r="C4904" s="259"/>
      <c r="D4904" s="259"/>
      <c r="E4904" s="259"/>
      <c r="F4904" s="270"/>
      <c r="G4904" s="259"/>
      <c r="H4904" s="259"/>
      <c r="I4904" s="259"/>
      <c r="J4904" s="259"/>
    </row>
    <row r="4905" spans="1:10">
      <c r="A4905" s="259"/>
      <c r="B4905" s="259"/>
      <c r="C4905" s="259"/>
      <c r="D4905" s="259"/>
      <c r="E4905" s="259"/>
      <c r="F4905" s="270"/>
      <c r="G4905" s="259"/>
      <c r="H4905" s="259"/>
      <c r="I4905" s="259"/>
      <c r="J4905" s="259"/>
    </row>
    <row r="4906" spans="1:10">
      <c r="A4906" s="259"/>
      <c r="B4906" s="259"/>
      <c r="C4906" s="259"/>
      <c r="D4906" s="259"/>
      <c r="E4906" s="259"/>
      <c r="F4906" s="270"/>
      <c r="G4906" s="259"/>
      <c r="H4906" s="259"/>
      <c r="I4906" s="259"/>
      <c r="J4906" s="259"/>
    </row>
    <row r="4907" spans="1:10">
      <c r="A4907" s="259"/>
      <c r="B4907" s="259"/>
      <c r="C4907" s="259"/>
      <c r="D4907" s="259"/>
      <c r="E4907" s="259"/>
      <c r="F4907" s="270"/>
      <c r="G4907" s="259"/>
      <c r="H4907" s="259"/>
      <c r="I4907" s="259"/>
      <c r="J4907" s="259"/>
    </row>
    <row r="4908" spans="1:10">
      <c r="A4908" s="259"/>
      <c r="B4908" s="259"/>
      <c r="C4908" s="259"/>
      <c r="D4908" s="259"/>
      <c r="E4908" s="259"/>
      <c r="F4908" s="270"/>
      <c r="G4908" s="259"/>
      <c r="H4908" s="259"/>
      <c r="I4908" s="259"/>
      <c r="J4908" s="259"/>
    </row>
    <row r="4909" spans="1:10">
      <c r="A4909" s="259"/>
      <c r="B4909" s="259"/>
      <c r="C4909" s="259"/>
      <c r="D4909" s="259"/>
      <c r="E4909" s="259"/>
      <c r="F4909" s="270"/>
      <c r="G4909" s="259"/>
      <c r="H4909" s="259"/>
      <c r="I4909" s="259"/>
      <c r="J4909" s="259"/>
    </row>
    <row r="4910" spans="1:10">
      <c r="A4910" s="259"/>
      <c r="B4910" s="259"/>
      <c r="C4910" s="259"/>
      <c r="D4910" s="259"/>
      <c r="E4910" s="259"/>
      <c r="F4910" s="270"/>
      <c r="G4910" s="259"/>
      <c r="H4910" s="259"/>
      <c r="I4910" s="259"/>
      <c r="J4910" s="259"/>
    </row>
    <row r="4911" spans="1:10">
      <c r="A4911" s="259"/>
      <c r="B4911" s="259"/>
      <c r="C4911" s="259"/>
      <c r="D4911" s="259"/>
      <c r="E4911" s="259"/>
      <c r="F4911" s="270"/>
      <c r="G4911" s="259"/>
      <c r="H4911" s="259"/>
      <c r="I4911" s="259"/>
      <c r="J4911" s="259"/>
    </row>
    <row r="4912" spans="1:10">
      <c r="A4912" s="259"/>
      <c r="B4912" s="259"/>
      <c r="C4912" s="259"/>
      <c r="D4912" s="259"/>
      <c r="E4912" s="259"/>
      <c r="F4912" s="270"/>
      <c r="G4912" s="259"/>
      <c r="H4912" s="259"/>
      <c r="I4912" s="259"/>
      <c r="J4912" s="259"/>
    </row>
    <row r="4913" spans="1:10">
      <c r="A4913" s="259"/>
      <c r="B4913" s="259"/>
      <c r="C4913" s="259"/>
      <c r="D4913" s="259"/>
      <c r="E4913" s="259"/>
      <c r="F4913" s="270"/>
      <c r="G4913" s="259"/>
      <c r="H4913" s="259"/>
      <c r="I4913" s="259"/>
      <c r="J4913" s="259"/>
    </row>
    <row r="4914" spans="1:10">
      <c r="A4914" s="259"/>
      <c r="B4914" s="259"/>
      <c r="C4914" s="259"/>
      <c r="D4914" s="259"/>
      <c r="E4914" s="259"/>
      <c r="F4914" s="270"/>
      <c r="G4914" s="259"/>
      <c r="H4914" s="259"/>
      <c r="I4914" s="259"/>
      <c r="J4914" s="259"/>
    </row>
    <row r="4915" spans="1:10">
      <c r="A4915" s="259"/>
      <c r="B4915" s="259"/>
      <c r="C4915" s="259"/>
      <c r="D4915" s="259"/>
      <c r="E4915" s="259"/>
      <c r="F4915" s="270"/>
      <c r="G4915" s="259"/>
      <c r="H4915" s="259"/>
      <c r="I4915" s="259"/>
      <c r="J4915" s="259"/>
    </row>
    <row r="4916" spans="1:10">
      <c r="A4916" s="259"/>
      <c r="B4916" s="259"/>
      <c r="C4916" s="259"/>
      <c r="D4916" s="259"/>
      <c r="E4916" s="259"/>
      <c r="F4916" s="270"/>
      <c r="G4916" s="259"/>
      <c r="H4916" s="259"/>
      <c r="I4916" s="259"/>
      <c r="J4916" s="259"/>
    </row>
    <row r="4917" spans="1:10">
      <c r="A4917" s="259"/>
      <c r="B4917" s="259"/>
      <c r="C4917" s="259"/>
      <c r="D4917" s="259"/>
      <c r="E4917" s="259"/>
      <c r="F4917" s="270"/>
      <c r="G4917" s="259"/>
      <c r="H4917" s="259"/>
      <c r="I4917" s="259"/>
      <c r="J4917" s="259"/>
    </row>
    <row r="4918" spans="1:10">
      <c r="A4918" s="259"/>
      <c r="B4918" s="259"/>
      <c r="C4918" s="259"/>
      <c r="D4918" s="259"/>
      <c r="E4918" s="259"/>
      <c r="F4918" s="270"/>
      <c r="G4918" s="259"/>
      <c r="H4918" s="259"/>
      <c r="I4918" s="259"/>
      <c r="J4918" s="259"/>
    </row>
    <row r="4919" spans="1:10">
      <c r="A4919" s="259"/>
      <c r="B4919" s="259"/>
      <c r="C4919" s="259"/>
      <c r="D4919" s="259"/>
      <c r="E4919" s="259"/>
      <c r="F4919" s="270"/>
      <c r="G4919" s="259"/>
      <c r="H4919" s="259"/>
      <c r="I4919" s="259"/>
      <c r="J4919" s="259"/>
    </row>
    <row r="4920" spans="1:10">
      <c r="A4920" s="259"/>
      <c r="B4920" s="259"/>
      <c r="C4920" s="259"/>
      <c r="D4920" s="259"/>
      <c r="E4920" s="259"/>
      <c r="F4920" s="270"/>
      <c r="G4920" s="259"/>
      <c r="H4920" s="259"/>
      <c r="I4920" s="259"/>
      <c r="J4920" s="259"/>
    </row>
    <row r="4921" spans="1:10">
      <c r="A4921" s="259"/>
      <c r="B4921" s="259"/>
      <c r="C4921" s="259"/>
      <c r="D4921" s="259"/>
      <c r="E4921" s="259"/>
      <c r="F4921" s="270"/>
      <c r="G4921" s="259"/>
      <c r="H4921" s="259"/>
      <c r="I4921" s="259"/>
      <c r="J4921" s="259"/>
    </row>
    <row r="4922" spans="1:10">
      <c r="A4922" s="259"/>
      <c r="B4922" s="259"/>
      <c r="C4922" s="259"/>
      <c r="D4922" s="259"/>
      <c r="E4922" s="259"/>
      <c r="F4922" s="270"/>
      <c r="G4922" s="259"/>
      <c r="H4922" s="259"/>
      <c r="I4922" s="259"/>
      <c r="J4922" s="259"/>
    </row>
    <row r="4923" spans="1:10">
      <c r="A4923" s="259"/>
      <c r="B4923" s="259"/>
      <c r="C4923" s="259"/>
      <c r="D4923" s="259"/>
      <c r="E4923" s="259"/>
      <c r="F4923" s="270"/>
      <c r="G4923" s="259"/>
      <c r="H4923" s="259"/>
      <c r="I4923" s="259"/>
      <c r="J4923" s="259"/>
    </row>
    <row r="4924" spans="1:10">
      <c r="A4924" s="259"/>
      <c r="B4924" s="259"/>
      <c r="C4924" s="259"/>
      <c r="D4924" s="259"/>
      <c r="E4924" s="259"/>
      <c r="F4924" s="270"/>
      <c r="G4924" s="259"/>
      <c r="H4924" s="259"/>
      <c r="I4924" s="259"/>
      <c r="J4924" s="259"/>
    </row>
    <row r="4925" spans="1:10">
      <c r="A4925" s="259"/>
      <c r="B4925" s="259"/>
      <c r="C4925" s="259"/>
      <c r="D4925" s="259"/>
      <c r="E4925" s="259"/>
      <c r="F4925" s="270"/>
      <c r="G4925" s="259"/>
      <c r="H4925" s="259"/>
      <c r="I4925" s="259"/>
      <c r="J4925" s="259"/>
    </row>
    <row r="4926" spans="1:10">
      <c r="A4926" s="259"/>
      <c r="B4926" s="259"/>
      <c r="C4926" s="259"/>
      <c r="D4926" s="259"/>
      <c r="E4926" s="259"/>
      <c r="F4926" s="270"/>
      <c r="G4926" s="259"/>
      <c r="H4926" s="259"/>
      <c r="I4926" s="259"/>
      <c r="J4926" s="259"/>
    </row>
    <row r="4927" spans="1:10">
      <c r="A4927" s="259"/>
      <c r="B4927" s="259"/>
      <c r="C4927" s="259"/>
      <c r="D4927" s="259"/>
      <c r="E4927" s="259"/>
      <c r="F4927" s="270"/>
      <c r="G4927" s="259"/>
      <c r="H4927" s="259"/>
      <c r="I4927" s="259"/>
      <c r="J4927" s="259"/>
    </row>
    <row r="4928" spans="1:10">
      <c r="A4928" s="259"/>
      <c r="B4928" s="259"/>
      <c r="C4928" s="259"/>
      <c r="D4928" s="259"/>
      <c r="E4928" s="259"/>
      <c r="F4928" s="270"/>
      <c r="G4928" s="259"/>
      <c r="H4928" s="259"/>
      <c r="I4928" s="259"/>
      <c r="J4928" s="259"/>
    </row>
    <row r="4929" spans="1:10">
      <c r="A4929" s="259"/>
      <c r="B4929" s="259"/>
      <c r="C4929" s="259"/>
      <c r="D4929" s="259"/>
      <c r="E4929" s="259"/>
      <c r="F4929" s="270"/>
      <c r="G4929" s="259"/>
      <c r="H4929" s="259"/>
      <c r="I4929" s="259"/>
      <c r="J4929" s="259"/>
    </row>
    <row r="4930" spans="1:10">
      <c r="A4930" s="259"/>
      <c r="B4930" s="259"/>
      <c r="C4930" s="259"/>
      <c r="D4930" s="259"/>
      <c r="E4930" s="259"/>
      <c r="F4930" s="270"/>
      <c r="G4930" s="259"/>
      <c r="H4930" s="259"/>
      <c r="I4930" s="259"/>
      <c r="J4930" s="259"/>
    </row>
    <row r="4931" spans="1:10">
      <c r="A4931" s="259"/>
      <c r="B4931" s="259"/>
      <c r="C4931" s="259"/>
      <c r="D4931" s="259"/>
      <c r="E4931" s="259"/>
      <c r="F4931" s="270"/>
      <c r="G4931" s="259"/>
      <c r="H4931" s="259"/>
      <c r="I4931" s="259"/>
      <c r="J4931" s="259"/>
    </row>
    <row r="4932" spans="1:10">
      <c r="A4932" s="259"/>
      <c r="B4932" s="259"/>
      <c r="C4932" s="259"/>
      <c r="D4932" s="259"/>
      <c r="E4932" s="259"/>
      <c r="F4932" s="270"/>
      <c r="G4932" s="259"/>
      <c r="H4932" s="259"/>
      <c r="I4932" s="259"/>
      <c r="J4932" s="259"/>
    </row>
    <row r="4933" spans="1:10">
      <c r="A4933" s="259"/>
      <c r="B4933" s="259"/>
      <c r="C4933" s="259"/>
      <c r="D4933" s="259"/>
      <c r="E4933" s="259"/>
      <c r="F4933" s="270"/>
      <c r="G4933" s="259"/>
      <c r="H4933" s="259"/>
      <c r="I4933" s="259"/>
      <c r="J4933" s="259"/>
    </row>
    <row r="4934" spans="1:10">
      <c r="A4934" s="259"/>
      <c r="B4934" s="259"/>
      <c r="C4934" s="259"/>
      <c r="D4934" s="259"/>
      <c r="E4934" s="259"/>
      <c r="F4934" s="270"/>
      <c r="G4934" s="259"/>
      <c r="H4934" s="259"/>
      <c r="I4934" s="259"/>
      <c r="J4934" s="259"/>
    </row>
    <row r="4935" spans="1:10">
      <c r="A4935" s="259"/>
      <c r="B4935" s="259"/>
      <c r="C4935" s="259"/>
      <c r="D4935" s="259"/>
      <c r="E4935" s="259"/>
      <c r="F4935" s="270"/>
      <c r="G4935" s="259"/>
      <c r="H4935" s="259"/>
      <c r="I4935" s="259"/>
      <c r="J4935" s="259"/>
    </row>
    <row r="4936" spans="1:10">
      <c r="A4936" s="259"/>
      <c r="B4936" s="259"/>
      <c r="C4936" s="259"/>
      <c r="D4936" s="259"/>
      <c r="E4936" s="259"/>
      <c r="F4936" s="270"/>
      <c r="G4936" s="259"/>
      <c r="H4936" s="259"/>
      <c r="I4936" s="259"/>
      <c r="J4936" s="259"/>
    </row>
    <row r="4937" spans="1:10">
      <c r="A4937" s="259"/>
      <c r="B4937" s="259"/>
      <c r="C4937" s="259"/>
      <c r="D4937" s="259"/>
      <c r="E4937" s="259"/>
      <c r="F4937" s="270"/>
      <c r="G4937" s="259"/>
      <c r="H4937" s="259"/>
      <c r="I4937" s="259"/>
      <c r="J4937" s="259"/>
    </row>
    <row r="4938" spans="1:10">
      <c r="A4938" s="259"/>
      <c r="B4938" s="259"/>
      <c r="C4938" s="259"/>
      <c r="D4938" s="259"/>
      <c r="E4938" s="259"/>
      <c r="F4938" s="270"/>
      <c r="G4938" s="259"/>
      <c r="H4938" s="259"/>
      <c r="I4938" s="259"/>
      <c r="J4938" s="259"/>
    </row>
    <row r="4939" spans="1:10">
      <c r="A4939" s="259"/>
      <c r="B4939" s="259"/>
      <c r="C4939" s="259"/>
      <c r="D4939" s="259"/>
      <c r="E4939" s="259"/>
      <c r="F4939" s="270"/>
      <c r="G4939" s="259"/>
      <c r="H4939" s="259"/>
      <c r="I4939" s="259"/>
      <c r="J4939" s="259"/>
    </row>
    <row r="4940" spans="1:10">
      <c r="A4940" s="259"/>
      <c r="B4940" s="259"/>
      <c r="C4940" s="259"/>
      <c r="D4940" s="259"/>
      <c r="E4940" s="259"/>
      <c r="F4940" s="270"/>
      <c r="G4940" s="259"/>
      <c r="H4940" s="259"/>
      <c r="I4940" s="259"/>
      <c r="J4940" s="259"/>
    </row>
    <row r="4941" spans="1:10">
      <c r="A4941" s="259"/>
      <c r="B4941" s="259"/>
      <c r="C4941" s="259"/>
      <c r="D4941" s="259"/>
      <c r="E4941" s="259"/>
      <c r="F4941" s="270"/>
      <c r="G4941" s="259"/>
      <c r="H4941" s="259"/>
      <c r="I4941" s="259"/>
      <c r="J4941" s="259"/>
    </row>
    <row r="4942" spans="1:10">
      <c r="A4942" s="259"/>
      <c r="B4942" s="259"/>
      <c r="C4942" s="259"/>
      <c r="D4942" s="259"/>
      <c r="E4942" s="259"/>
      <c r="F4942" s="270"/>
      <c r="G4942" s="259"/>
      <c r="H4942" s="259"/>
      <c r="I4942" s="259"/>
      <c r="J4942" s="259"/>
    </row>
    <row r="4943" spans="1:10">
      <c r="A4943" s="259"/>
      <c r="B4943" s="259"/>
      <c r="C4943" s="259"/>
      <c r="D4943" s="259"/>
      <c r="E4943" s="259"/>
      <c r="F4943" s="270"/>
      <c r="G4943" s="259"/>
      <c r="H4943" s="259"/>
      <c r="I4943" s="259"/>
      <c r="J4943" s="259"/>
    </row>
    <row r="4944" spans="1:10">
      <c r="A4944" s="259"/>
      <c r="B4944" s="259"/>
      <c r="C4944" s="259"/>
      <c r="D4944" s="259"/>
      <c r="E4944" s="259"/>
      <c r="F4944" s="270"/>
      <c r="G4944" s="259"/>
      <c r="H4944" s="259"/>
      <c r="I4944" s="259"/>
      <c r="J4944" s="259"/>
    </row>
    <row r="4945" spans="1:10">
      <c r="A4945" s="259"/>
      <c r="B4945" s="259"/>
      <c r="C4945" s="259"/>
      <c r="D4945" s="259"/>
      <c r="E4945" s="259"/>
      <c r="F4945" s="270"/>
      <c r="G4945" s="259"/>
      <c r="H4945" s="259"/>
      <c r="I4945" s="259"/>
      <c r="J4945" s="259"/>
    </row>
    <row r="4946" spans="1:10">
      <c r="A4946" s="259"/>
      <c r="B4946" s="259"/>
      <c r="C4946" s="259"/>
      <c r="D4946" s="259"/>
      <c r="E4946" s="259"/>
      <c r="F4946" s="270"/>
      <c r="G4946" s="259"/>
      <c r="H4946" s="259"/>
      <c r="I4946" s="259"/>
      <c r="J4946" s="259"/>
    </row>
    <row r="4947" spans="1:10">
      <c r="A4947" s="259"/>
      <c r="B4947" s="259"/>
      <c r="C4947" s="259"/>
      <c r="D4947" s="259"/>
      <c r="E4947" s="259"/>
      <c r="F4947" s="270"/>
      <c r="G4947" s="259"/>
      <c r="H4947" s="259"/>
      <c r="I4947" s="259"/>
      <c r="J4947" s="259"/>
    </row>
    <row r="4948" spans="1:10">
      <c r="A4948" s="259"/>
      <c r="B4948" s="259"/>
      <c r="C4948" s="259"/>
      <c r="D4948" s="259"/>
      <c r="E4948" s="259"/>
      <c r="F4948" s="270"/>
      <c r="G4948" s="259"/>
      <c r="H4948" s="259"/>
      <c r="I4948" s="259"/>
      <c r="J4948" s="259"/>
    </row>
    <row r="4949" spans="1:10">
      <c r="A4949" s="259"/>
      <c r="B4949" s="259"/>
      <c r="C4949" s="259"/>
      <c r="D4949" s="259"/>
      <c r="E4949" s="259"/>
      <c r="F4949" s="270"/>
      <c r="G4949" s="259"/>
      <c r="H4949" s="259"/>
      <c r="I4949" s="259"/>
      <c r="J4949" s="259"/>
    </row>
    <row r="4950" spans="1:10">
      <c r="A4950" s="259"/>
      <c r="B4950" s="259"/>
      <c r="C4950" s="259"/>
      <c r="D4950" s="259"/>
      <c r="E4950" s="259"/>
      <c r="F4950" s="270"/>
      <c r="G4950" s="259"/>
      <c r="H4950" s="259"/>
      <c r="I4950" s="259"/>
      <c r="J4950" s="259"/>
    </row>
    <row r="4951" spans="1:10">
      <c r="A4951" s="259"/>
      <c r="B4951" s="259"/>
      <c r="C4951" s="259"/>
      <c r="D4951" s="259"/>
      <c r="E4951" s="259"/>
      <c r="F4951" s="270"/>
      <c r="G4951" s="259"/>
      <c r="H4951" s="259"/>
      <c r="I4951" s="259"/>
      <c r="J4951" s="259"/>
    </row>
    <row r="4952" spans="1:10">
      <c r="A4952" s="259"/>
      <c r="B4952" s="259"/>
      <c r="C4952" s="259"/>
      <c r="D4952" s="259"/>
      <c r="E4952" s="259"/>
      <c r="F4952" s="270"/>
      <c r="G4952" s="259"/>
      <c r="H4952" s="259"/>
      <c r="I4952" s="259"/>
      <c r="J4952" s="259"/>
    </row>
    <row r="4953" spans="1:10">
      <c r="A4953" s="259"/>
      <c r="B4953" s="259"/>
      <c r="C4953" s="259"/>
      <c r="D4953" s="259"/>
      <c r="E4953" s="259"/>
      <c r="F4953" s="270"/>
      <c r="G4953" s="259"/>
      <c r="H4953" s="259"/>
      <c r="I4953" s="259"/>
      <c r="J4953" s="259"/>
    </row>
    <row r="4954" spans="1:10">
      <c r="A4954" s="259"/>
      <c r="B4954" s="259"/>
      <c r="C4954" s="259"/>
      <c r="D4954" s="259"/>
      <c r="E4954" s="259"/>
      <c r="F4954" s="270"/>
      <c r="G4954" s="259"/>
      <c r="H4954" s="259"/>
      <c r="I4954" s="259"/>
      <c r="J4954" s="259"/>
    </row>
    <row r="4955" spans="1:10">
      <c r="A4955" s="259"/>
      <c r="B4955" s="259"/>
      <c r="C4955" s="259"/>
      <c r="D4955" s="259"/>
      <c r="E4955" s="259"/>
      <c r="F4955" s="270"/>
      <c r="G4955" s="259"/>
      <c r="H4955" s="259"/>
      <c r="I4955" s="259"/>
      <c r="J4955" s="259"/>
    </row>
    <row r="4956" spans="1:10">
      <c r="A4956" s="259"/>
      <c r="B4956" s="259"/>
      <c r="C4956" s="259"/>
      <c r="D4956" s="259"/>
      <c r="E4956" s="259"/>
      <c r="F4956" s="270"/>
      <c r="G4956" s="259"/>
      <c r="H4956" s="259"/>
      <c r="I4956" s="259"/>
      <c r="J4956" s="259"/>
    </row>
    <row r="4957" spans="1:10">
      <c r="A4957" s="259"/>
      <c r="B4957" s="259"/>
      <c r="C4957" s="259"/>
      <c r="D4957" s="259"/>
      <c r="E4957" s="259"/>
      <c r="F4957" s="270"/>
      <c r="G4957" s="259"/>
      <c r="H4957" s="259"/>
      <c r="I4957" s="259"/>
      <c r="J4957" s="259"/>
    </row>
    <row r="4958" spans="1:10">
      <c r="A4958" s="259"/>
      <c r="B4958" s="259"/>
      <c r="C4958" s="259"/>
      <c r="D4958" s="259"/>
      <c r="E4958" s="259"/>
      <c r="F4958" s="270"/>
      <c r="G4958" s="259"/>
      <c r="H4958" s="259"/>
      <c r="I4958" s="259"/>
      <c r="J4958" s="259"/>
    </row>
    <row r="4959" spans="1:10">
      <c r="A4959" s="259"/>
      <c r="B4959" s="259"/>
      <c r="C4959" s="259"/>
      <c r="D4959" s="259"/>
      <c r="E4959" s="259"/>
      <c r="F4959" s="270"/>
      <c r="G4959" s="259"/>
      <c r="H4959" s="259"/>
      <c r="I4959" s="259"/>
      <c r="J4959" s="259"/>
    </row>
    <row r="4960" spans="1:10">
      <c r="A4960" s="259"/>
      <c r="B4960" s="259"/>
      <c r="C4960" s="259"/>
      <c r="D4960" s="259"/>
      <c r="E4960" s="259"/>
      <c r="F4960" s="270"/>
      <c r="G4960" s="259"/>
      <c r="H4960" s="259"/>
      <c r="I4960" s="259"/>
      <c r="J4960" s="259"/>
    </row>
    <row r="4961" spans="1:10">
      <c r="A4961" s="259"/>
      <c r="B4961" s="259"/>
      <c r="C4961" s="259"/>
      <c r="D4961" s="259"/>
      <c r="E4961" s="259"/>
      <c r="F4961" s="270"/>
      <c r="G4961" s="259"/>
      <c r="H4961" s="259"/>
      <c r="I4961" s="259"/>
      <c r="J4961" s="259"/>
    </row>
    <row r="4962" spans="1:10">
      <c r="A4962" s="259"/>
      <c r="B4962" s="259"/>
      <c r="C4962" s="259"/>
      <c r="D4962" s="259"/>
      <c r="E4962" s="259"/>
      <c r="F4962" s="270"/>
      <c r="G4962" s="259"/>
      <c r="H4962" s="259"/>
      <c r="I4962" s="259"/>
      <c r="J4962" s="259"/>
    </row>
    <row r="4963" spans="1:10">
      <c r="A4963" s="259"/>
      <c r="B4963" s="259"/>
      <c r="C4963" s="259"/>
      <c r="D4963" s="259"/>
      <c r="E4963" s="259"/>
      <c r="F4963" s="270"/>
      <c r="G4963" s="259"/>
      <c r="H4963" s="259"/>
      <c r="I4963" s="259"/>
      <c r="J4963" s="259"/>
    </row>
    <row r="4964" spans="1:10">
      <c r="A4964" s="259"/>
      <c r="B4964" s="259"/>
      <c r="C4964" s="259"/>
      <c r="D4964" s="259"/>
      <c r="E4964" s="259"/>
      <c r="F4964" s="270"/>
      <c r="G4964" s="259"/>
      <c r="H4964" s="259"/>
      <c r="I4964" s="259"/>
      <c r="J4964" s="259"/>
    </row>
    <row r="4965" spans="1:10">
      <c r="A4965" s="259"/>
      <c r="B4965" s="259"/>
      <c r="C4965" s="259"/>
      <c r="D4965" s="259"/>
      <c r="E4965" s="259"/>
      <c r="F4965" s="270"/>
      <c r="G4965" s="259"/>
      <c r="H4965" s="259"/>
      <c r="I4965" s="259"/>
      <c r="J4965" s="259"/>
    </row>
    <row r="4966" spans="1:10">
      <c r="A4966" s="259"/>
      <c r="B4966" s="259"/>
      <c r="C4966" s="259"/>
      <c r="D4966" s="259"/>
      <c r="E4966" s="259"/>
      <c r="F4966" s="270"/>
      <c r="G4966" s="259"/>
      <c r="H4966" s="259"/>
      <c r="I4966" s="259"/>
      <c r="J4966" s="259"/>
    </row>
    <row r="4967" spans="1:10">
      <c r="A4967" s="259"/>
      <c r="B4967" s="259"/>
      <c r="C4967" s="259"/>
      <c r="D4967" s="259"/>
      <c r="E4967" s="259"/>
      <c r="F4967" s="270"/>
      <c r="G4967" s="259"/>
      <c r="H4967" s="259"/>
      <c r="I4967" s="259"/>
      <c r="J4967" s="259"/>
    </row>
    <row r="4968" spans="1:10">
      <c r="A4968" s="259"/>
      <c r="B4968" s="259"/>
      <c r="C4968" s="259"/>
      <c r="D4968" s="259"/>
      <c r="E4968" s="259"/>
      <c r="F4968" s="270"/>
      <c r="G4968" s="259"/>
      <c r="H4968" s="259"/>
      <c r="I4968" s="259"/>
      <c r="J4968" s="259"/>
    </row>
    <row r="4969" spans="1:10">
      <c r="A4969" s="259"/>
      <c r="B4969" s="259"/>
      <c r="C4969" s="259"/>
      <c r="D4969" s="259"/>
      <c r="E4969" s="259"/>
      <c r="F4969" s="270"/>
      <c r="G4969" s="259"/>
      <c r="H4969" s="259"/>
      <c r="I4969" s="259"/>
      <c r="J4969" s="259"/>
    </row>
    <row r="4970" spans="1:10">
      <c r="A4970" s="259"/>
      <c r="B4970" s="259"/>
      <c r="C4970" s="259"/>
      <c r="D4970" s="259"/>
      <c r="E4970" s="259"/>
      <c r="F4970" s="270"/>
      <c r="G4970" s="259"/>
      <c r="H4970" s="259"/>
      <c r="I4970" s="259"/>
      <c r="J4970" s="259"/>
    </row>
    <row r="4971" spans="1:10">
      <c r="A4971" s="259"/>
      <c r="B4971" s="259"/>
      <c r="C4971" s="259"/>
      <c r="D4971" s="259"/>
      <c r="E4971" s="259"/>
      <c r="F4971" s="270"/>
      <c r="G4971" s="259"/>
      <c r="H4971" s="259"/>
      <c r="I4971" s="259"/>
      <c r="J4971" s="259"/>
    </row>
    <row r="4972" spans="1:10">
      <c r="A4972" s="259"/>
      <c r="B4972" s="259"/>
      <c r="C4972" s="259"/>
      <c r="D4972" s="259"/>
      <c r="E4972" s="259"/>
      <c r="F4972" s="270"/>
      <c r="G4972" s="259"/>
      <c r="H4972" s="259"/>
      <c r="I4972" s="259"/>
      <c r="J4972" s="259"/>
    </row>
    <row r="4973" spans="1:10">
      <c r="A4973" s="259"/>
      <c r="B4973" s="259"/>
      <c r="C4973" s="259"/>
      <c r="D4973" s="259"/>
      <c r="E4973" s="259"/>
      <c r="F4973" s="270"/>
      <c r="G4973" s="259"/>
      <c r="H4973" s="259"/>
      <c r="I4973" s="259"/>
      <c r="J4973" s="259"/>
    </row>
    <row r="4974" spans="1:10">
      <c r="A4974" s="259"/>
      <c r="B4974" s="259"/>
      <c r="C4974" s="259"/>
      <c r="D4974" s="259"/>
      <c r="E4974" s="259"/>
      <c r="F4974" s="270"/>
      <c r="G4974" s="259"/>
      <c r="H4974" s="259"/>
      <c r="I4974" s="259"/>
      <c r="J4974" s="259"/>
    </row>
    <row r="4975" spans="1:10">
      <c r="A4975" s="259"/>
      <c r="B4975" s="259"/>
      <c r="C4975" s="259"/>
      <c r="D4975" s="259"/>
      <c r="E4975" s="259"/>
      <c r="F4975" s="270"/>
      <c r="G4975" s="259"/>
      <c r="H4975" s="259"/>
      <c r="I4975" s="259"/>
      <c r="J4975" s="259"/>
    </row>
    <row r="4976" spans="1:10">
      <c r="A4976" s="259"/>
      <c r="B4976" s="259"/>
      <c r="C4976" s="259"/>
      <c r="D4976" s="259"/>
      <c r="E4976" s="259"/>
      <c r="F4976" s="270"/>
      <c r="G4976" s="259"/>
      <c r="H4976" s="259"/>
      <c r="I4976" s="259"/>
      <c r="J4976" s="259"/>
    </row>
    <row r="4977" spans="1:10">
      <c r="A4977" s="259"/>
      <c r="B4977" s="259"/>
      <c r="C4977" s="259"/>
      <c r="D4977" s="259"/>
      <c r="E4977" s="259"/>
      <c r="F4977" s="270"/>
      <c r="G4977" s="259"/>
      <c r="H4977" s="259"/>
      <c r="I4977" s="259"/>
      <c r="J4977" s="259"/>
    </row>
    <row r="4978" spans="1:10">
      <c r="A4978" s="259"/>
      <c r="B4978" s="259"/>
      <c r="C4978" s="259"/>
      <c r="D4978" s="259"/>
      <c r="E4978" s="259"/>
      <c r="F4978" s="270"/>
      <c r="G4978" s="259"/>
      <c r="H4978" s="259"/>
      <c r="I4978" s="259"/>
      <c r="J4978" s="259"/>
    </row>
    <row r="4979" spans="1:10">
      <c r="A4979" s="259"/>
      <c r="B4979" s="259"/>
      <c r="C4979" s="259"/>
      <c r="D4979" s="259"/>
      <c r="E4979" s="259"/>
      <c r="F4979" s="270"/>
      <c r="G4979" s="259"/>
      <c r="H4979" s="259"/>
      <c r="I4979" s="259"/>
      <c r="J4979" s="259"/>
    </row>
    <row r="4980" spans="1:10">
      <c r="A4980" s="259"/>
      <c r="B4980" s="259"/>
      <c r="C4980" s="259"/>
      <c r="D4980" s="259"/>
      <c r="E4980" s="259"/>
      <c r="F4980" s="270"/>
      <c r="G4980" s="259"/>
      <c r="H4980" s="259"/>
      <c r="I4980" s="259"/>
      <c r="J4980" s="259"/>
    </row>
    <row r="4981" spans="1:10">
      <c r="A4981" s="259"/>
      <c r="B4981" s="259"/>
      <c r="C4981" s="259"/>
      <c r="D4981" s="259"/>
      <c r="E4981" s="259"/>
      <c r="F4981" s="270"/>
      <c r="G4981" s="259"/>
      <c r="H4981" s="259"/>
      <c r="I4981" s="259"/>
      <c r="J4981" s="259"/>
    </row>
    <row r="4982" spans="1:10">
      <c r="A4982" s="259"/>
      <c r="B4982" s="259"/>
      <c r="C4982" s="259"/>
      <c r="D4982" s="259"/>
      <c r="E4982" s="259"/>
      <c r="F4982" s="270"/>
      <c r="G4982" s="259"/>
      <c r="H4982" s="259"/>
      <c r="I4982" s="259"/>
      <c r="J4982" s="259"/>
    </row>
    <row r="4983" spans="1:10">
      <c r="A4983" s="259"/>
      <c r="B4983" s="259"/>
      <c r="C4983" s="259"/>
      <c r="D4983" s="259"/>
      <c r="E4983" s="259"/>
      <c r="F4983" s="270"/>
      <c r="G4983" s="259"/>
      <c r="H4983" s="259"/>
      <c r="I4983" s="259"/>
      <c r="J4983" s="259"/>
    </row>
    <row r="4984" spans="1:10">
      <c r="A4984" s="259"/>
      <c r="B4984" s="259"/>
      <c r="C4984" s="259"/>
      <c r="D4984" s="259"/>
      <c r="E4984" s="259"/>
      <c r="F4984" s="270"/>
      <c r="G4984" s="259"/>
      <c r="H4984" s="259"/>
      <c r="I4984" s="259"/>
      <c r="J4984" s="259"/>
    </row>
    <row r="4985" spans="1:10">
      <c r="A4985" s="259"/>
      <c r="B4985" s="259"/>
      <c r="C4985" s="259"/>
      <c r="D4985" s="259"/>
      <c r="E4985" s="259"/>
      <c r="F4985" s="270"/>
      <c r="G4985" s="259"/>
      <c r="H4985" s="259"/>
      <c r="I4985" s="259"/>
      <c r="J4985" s="259"/>
    </row>
    <row r="4986" spans="1:10">
      <c r="A4986" s="259"/>
      <c r="B4986" s="259"/>
      <c r="C4986" s="259"/>
      <c r="D4986" s="259"/>
      <c r="E4986" s="259"/>
      <c r="F4986" s="270"/>
      <c r="G4986" s="259"/>
      <c r="H4986" s="259"/>
      <c r="I4986" s="259"/>
      <c r="J4986" s="259"/>
    </row>
    <row r="4987" spans="1:10">
      <c r="A4987" s="259"/>
      <c r="B4987" s="259"/>
      <c r="C4987" s="259"/>
      <c r="D4987" s="259"/>
      <c r="E4987" s="259"/>
      <c r="F4987" s="270"/>
      <c r="G4987" s="259"/>
      <c r="H4987" s="259"/>
      <c r="I4987" s="259"/>
      <c r="J4987" s="259"/>
    </row>
    <row r="4988" spans="1:10">
      <c r="A4988" s="259"/>
      <c r="B4988" s="259"/>
      <c r="C4988" s="259"/>
      <c r="D4988" s="259"/>
      <c r="E4988" s="259"/>
      <c r="F4988" s="270"/>
      <c r="G4988" s="259"/>
      <c r="H4988" s="259"/>
      <c r="I4988" s="259"/>
      <c r="J4988" s="259"/>
    </row>
    <row r="4989" spans="1:10">
      <c r="A4989" s="259"/>
      <c r="B4989" s="259"/>
      <c r="C4989" s="259"/>
      <c r="D4989" s="259"/>
      <c r="E4989" s="259"/>
      <c r="F4989" s="270"/>
      <c r="G4989" s="259"/>
      <c r="H4989" s="259"/>
      <c r="I4989" s="259"/>
      <c r="J4989" s="259"/>
    </row>
    <row r="4990" spans="1:10">
      <c r="A4990" s="259"/>
      <c r="B4990" s="259"/>
      <c r="C4990" s="259"/>
      <c r="D4990" s="259"/>
      <c r="E4990" s="259"/>
      <c r="F4990" s="270"/>
      <c r="G4990" s="259"/>
      <c r="H4990" s="259"/>
      <c r="I4990" s="259"/>
      <c r="J4990" s="259"/>
    </row>
    <row r="4991" spans="1:10">
      <c r="A4991" s="259"/>
      <c r="B4991" s="259"/>
      <c r="C4991" s="259"/>
      <c r="D4991" s="259"/>
      <c r="E4991" s="259"/>
      <c r="F4991" s="270"/>
      <c r="G4991" s="259"/>
      <c r="H4991" s="259"/>
      <c r="I4991" s="259"/>
      <c r="J4991" s="259"/>
    </row>
    <row r="4992" spans="1:10">
      <c r="A4992" s="259"/>
      <c r="B4992" s="259"/>
      <c r="C4992" s="259"/>
      <c r="D4992" s="259"/>
      <c r="E4992" s="259"/>
      <c r="F4992" s="270"/>
      <c r="G4992" s="259"/>
      <c r="H4992" s="259"/>
      <c r="I4992" s="259"/>
      <c r="J4992" s="259"/>
    </row>
    <row r="4993" spans="1:10">
      <c r="A4993" s="259"/>
      <c r="B4993" s="259"/>
      <c r="C4993" s="259"/>
      <c r="D4993" s="259"/>
      <c r="E4993" s="259"/>
      <c r="F4993" s="270"/>
      <c r="G4993" s="259"/>
      <c r="H4993" s="259"/>
      <c r="I4993" s="259"/>
      <c r="J4993" s="259"/>
    </row>
    <row r="4994" spans="1:10">
      <c r="A4994" s="259"/>
      <c r="B4994" s="259"/>
      <c r="C4994" s="259"/>
      <c r="D4994" s="259"/>
      <c r="E4994" s="259"/>
      <c r="F4994" s="270"/>
      <c r="G4994" s="259"/>
      <c r="H4994" s="259"/>
      <c r="I4994" s="259"/>
      <c r="J4994" s="259"/>
    </row>
    <row r="4995" spans="1:10">
      <c r="A4995" s="259"/>
      <c r="B4995" s="259"/>
      <c r="C4995" s="259"/>
      <c r="D4995" s="259"/>
      <c r="E4995" s="259"/>
      <c r="F4995" s="270"/>
      <c r="G4995" s="259"/>
      <c r="H4995" s="259"/>
      <c r="I4995" s="259"/>
      <c r="J4995" s="259"/>
    </row>
    <row r="4996" spans="1:10">
      <c r="A4996" s="259"/>
      <c r="B4996" s="259"/>
      <c r="C4996" s="259"/>
      <c r="D4996" s="259"/>
      <c r="E4996" s="259"/>
      <c r="F4996" s="270"/>
      <c r="G4996" s="259"/>
      <c r="H4996" s="259"/>
      <c r="I4996" s="259"/>
      <c r="J4996" s="259"/>
    </row>
    <row r="4997" spans="1:10">
      <c r="A4997" s="259"/>
      <c r="B4997" s="259"/>
      <c r="C4997" s="259"/>
      <c r="D4997" s="259"/>
      <c r="E4997" s="259"/>
      <c r="F4997" s="270"/>
      <c r="G4997" s="259"/>
      <c r="H4997" s="259"/>
      <c r="I4997" s="259"/>
      <c r="J4997" s="259"/>
    </row>
    <row r="4998" spans="1:10">
      <c r="A4998" s="259"/>
      <c r="B4998" s="259"/>
      <c r="C4998" s="259"/>
      <c r="D4998" s="259"/>
      <c r="E4998" s="259"/>
      <c r="F4998" s="270"/>
      <c r="G4998" s="259"/>
      <c r="H4998" s="259"/>
      <c r="I4998" s="259"/>
      <c r="J4998" s="259"/>
    </row>
    <row r="4999" spans="1:10">
      <c r="A4999" s="259"/>
      <c r="B4999" s="259"/>
      <c r="C4999" s="259"/>
      <c r="D4999" s="259"/>
      <c r="E4999" s="259"/>
      <c r="F4999" s="270"/>
      <c r="G4999" s="259"/>
      <c r="H4999" s="259"/>
      <c r="I4999" s="259"/>
      <c r="J4999" s="259"/>
    </row>
    <row r="5000" spans="1:10">
      <c r="A5000" s="259"/>
      <c r="B5000" s="259"/>
      <c r="C5000" s="259"/>
      <c r="D5000" s="259"/>
      <c r="E5000" s="259"/>
      <c r="F5000" s="270"/>
      <c r="G5000" s="259"/>
      <c r="H5000" s="259"/>
      <c r="I5000" s="259"/>
      <c r="J5000" s="259"/>
    </row>
    <row r="5001" spans="1:10">
      <c r="A5001" s="259"/>
      <c r="B5001" s="259"/>
      <c r="C5001" s="259"/>
      <c r="D5001" s="259"/>
      <c r="E5001" s="259"/>
      <c r="F5001" s="270"/>
      <c r="G5001" s="259"/>
      <c r="H5001" s="259"/>
      <c r="I5001" s="259"/>
      <c r="J5001" s="259"/>
    </row>
    <row r="5002" spans="1:10">
      <c r="A5002" s="259"/>
      <c r="B5002" s="259"/>
      <c r="C5002" s="259"/>
      <c r="D5002" s="259"/>
      <c r="E5002" s="259"/>
      <c r="F5002" s="270"/>
      <c r="G5002" s="259"/>
      <c r="H5002" s="259"/>
      <c r="I5002" s="259"/>
      <c r="J5002" s="259"/>
    </row>
    <row r="5003" spans="1:10">
      <c r="A5003" s="259"/>
      <c r="B5003" s="259"/>
      <c r="C5003" s="259"/>
      <c r="D5003" s="259"/>
      <c r="E5003" s="259"/>
      <c r="F5003" s="270"/>
      <c r="G5003" s="259"/>
      <c r="H5003" s="259"/>
      <c r="I5003" s="259"/>
      <c r="J5003" s="259"/>
    </row>
    <row r="5004" spans="1:10">
      <c r="A5004" s="259"/>
      <c r="B5004" s="259"/>
      <c r="C5004" s="259"/>
      <c r="D5004" s="259"/>
      <c r="E5004" s="259"/>
      <c r="F5004" s="270"/>
      <c r="G5004" s="259"/>
      <c r="H5004" s="259"/>
      <c r="I5004" s="259"/>
      <c r="J5004" s="259"/>
    </row>
    <row r="5005" spans="1:10">
      <c r="A5005" s="259"/>
      <c r="B5005" s="259"/>
      <c r="C5005" s="259"/>
      <c r="D5005" s="259"/>
      <c r="E5005" s="259"/>
      <c r="F5005" s="270"/>
      <c r="G5005" s="259"/>
      <c r="H5005" s="259"/>
      <c r="I5005" s="259"/>
      <c r="J5005" s="259"/>
    </row>
    <row r="5006" spans="1:10">
      <c r="A5006" s="259"/>
      <c r="B5006" s="259"/>
      <c r="C5006" s="259"/>
      <c r="D5006" s="259"/>
      <c r="E5006" s="259"/>
      <c r="F5006" s="270"/>
      <c r="G5006" s="259"/>
      <c r="H5006" s="259"/>
      <c r="I5006" s="259"/>
      <c r="J5006" s="259"/>
    </row>
    <row r="5007" spans="1:10">
      <c r="A5007" s="259"/>
      <c r="B5007" s="259"/>
      <c r="C5007" s="259"/>
      <c r="D5007" s="259"/>
      <c r="E5007" s="259"/>
      <c r="F5007" s="270"/>
      <c r="G5007" s="259"/>
      <c r="H5007" s="259"/>
      <c r="I5007" s="259"/>
      <c r="J5007" s="259"/>
    </row>
    <row r="5008" spans="1:10">
      <c r="A5008" s="259"/>
      <c r="B5008" s="259"/>
      <c r="C5008" s="259"/>
      <c r="D5008" s="259"/>
      <c r="E5008" s="259"/>
      <c r="F5008" s="270"/>
      <c r="G5008" s="259"/>
      <c r="H5008" s="259"/>
      <c r="I5008" s="259"/>
      <c r="J5008" s="259"/>
    </row>
    <row r="5009" spans="1:10">
      <c r="A5009" s="259"/>
      <c r="B5009" s="259"/>
      <c r="C5009" s="259"/>
      <c r="D5009" s="259"/>
      <c r="E5009" s="259"/>
      <c r="F5009" s="270"/>
      <c r="G5009" s="259"/>
      <c r="H5009" s="259"/>
      <c r="I5009" s="259"/>
      <c r="J5009" s="259"/>
    </row>
    <row r="5010" spans="1:10">
      <c r="A5010" s="259"/>
      <c r="B5010" s="259"/>
      <c r="C5010" s="259"/>
      <c r="D5010" s="259"/>
      <c r="E5010" s="259"/>
      <c r="F5010" s="270"/>
      <c r="G5010" s="259"/>
      <c r="H5010" s="259"/>
      <c r="I5010" s="259"/>
      <c r="J5010" s="259"/>
    </row>
    <row r="5011" spans="1:10">
      <c r="A5011" s="259"/>
      <c r="B5011" s="259"/>
      <c r="C5011" s="259"/>
      <c r="D5011" s="259"/>
      <c r="E5011" s="259"/>
      <c r="F5011" s="270"/>
      <c r="G5011" s="259"/>
      <c r="H5011" s="259"/>
      <c r="I5011" s="259"/>
      <c r="J5011" s="259"/>
    </row>
    <row r="5012" spans="1:10">
      <c r="A5012" s="259"/>
      <c r="B5012" s="259"/>
      <c r="C5012" s="259"/>
      <c r="D5012" s="259"/>
      <c r="E5012" s="259"/>
      <c r="F5012" s="270"/>
      <c r="G5012" s="259"/>
      <c r="H5012" s="259"/>
      <c r="I5012" s="259"/>
      <c r="J5012" s="259"/>
    </row>
    <row r="5013" spans="1:10">
      <c r="A5013" s="259"/>
      <c r="B5013" s="259"/>
      <c r="C5013" s="259"/>
      <c r="D5013" s="259"/>
      <c r="E5013" s="259"/>
      <c r="F5013" s="270"/>
      <c r="G5013" s="259"/>
      <c r="H5013" s="259"/>
      <c r="I5013" s="259"/>
      <c r="J5013" s="259"/>
    </row>
    <row r="5014" spans="1:10">
      <c r="A5014" s="259"/>
      <c r="B5014" s="259"/>
      <c r="C5014" s="259"/>
      <c r="D5014" s="259"/>
      <c r="E5014" s="259"/>
      <c r="F5014" s="270"/>
      <c r="G5014" s="259"/>
      <c r="H5014" s="259"/>
      <c r="I5014" s="259"/>
      <c r="J5014" s="259"/>
    </row>
    <row r="5015" spans="1:10">
      <c r="A5015" s="259"/>
      <c r="B5015" s="259"/>
      <c r="C5015" s="259"/>
      <c r="D5015" s="259"/>
      <c r="E5015" s="259"/>
      <c r="F5015" s="270"/>
      <c r="G5015" s="259"/>
      <c r="H5015" s="259"/>
      <c r="I5015" s="259"/>
      <c r="J5015" s="259"/>
    </row>
    <row r="5016" spans="1:10">
      <c r="A5016" s="259"/>
      <c r="B5016" s="259"/>
      <c r="C5016" s="259"/>
      <c r="D5016" s="259"/>
      <c r="E5016" s="259"/>
      <c r="F5016" s="270"/>
      <c r="G5016" s="259"/>
      <c r="H5016" s="259"/>
      <c r="I5016" s="259"/>
      <c r="J5016" s="259"/>
    </row>
    <row r="5017" spans="1:10">
      <c r="A5017" s="259"/>
      <c r="B5017" s="259"/>
      <c r="C5017" s="259"/>
      <c r="D5017" s="259"/>
      <c r="E5017" s="259"/>
      <c r="F5017" s="270"/>
      <c r="G5017" s="259"/>
      <c r="H5017" s="259"/>
      <c r="I5017" s="259"/>
      <c r="J5017" s="259"/>
    </row>
    <row r="5018" spans="1:10">
      <c r="A5018" s="259"/>
      <c r="B5018" s="259"/>
      <c r="C5018" s="259"/>
      <c r="D5018" s="259"/>
      <c r="E5018" s="259"/>
      <c r="F5018" s="270"/>
      <c r="G5018" s="259"/>
      <c r="H5018" s="259"/>
      <c r="I5018" s="259"/>
      <c r="J5018" s="259"/>
    </row>
    <row r="5019" spans="1:10">
      <c r="A5019" s="259"/>
      <c r="B5019" s="259"/>
      <c r="C5019" s="259"/>
      <c r="D5019" s="259"/>
      <c r="E5019" s="259"/>
      <c r="F5019" s="270"/>
      <c r="G5019" s="259"/>
      <c r="H5019" s="259"/>
      <c r="I5019" s="259"/>
      <c r="J5019" s="259"/>
    </row>
    <row r="5020" spans="1:10">
      <c r="A5020" s="259"/>
      <c r="B5020" s="259"/>
      <c r="C5020" s="259"/>
      <c r="D5020" s="259"/>
      <c r="E5020" s="259"/>
      <c r="F5020" s="270"/>
      <c r="G5020" s="259"/>
      <c r="H5020" s="259"/>
      <c r="I5020" s="259"/>
      <c r="J5020" s="259"/>
    </row>
    <row r="5021" spans="1:10">
      <c r="A5021" s="259"/>
      <c r="B5021" s="259"/>
      <c r="C5021" s="259"/>
      <c r="D5021" s="259"/>
      <c r="E5021" s="259"/>
      <c r="F5021" s="270"/>
      <c r="G5021" s="259"/>
      <c r="H5021" s="259"/>
      <c r="I5021" s="259"/>
      <c r="J5021" s="259"/>
    </row>
    <row r="5022" spans="1:10">
      <c r="A5022" s="259"/>
      <c r="B5022" s="259"/>
      <c r="C5022" s="259"/>
      <c r="D5022" s="259"/>
      <c r="E5022" s="259"/>
      <c r="F5022" s="270"/>
      <c r="G5022" s="259"/>
      <c r="H5022" s="259"/>
      <c r="I5022" s="259"/>
      <c r="J5022" s="259"/>
    </row>
    <row r="5023" spans="1:10">
      <c r="A5023" s="259"/>
      <c r="B5023" s="259"/>
      <c r="C5023" s="259"/>
      <c r="D5023" s="259"/>
      <c r="E5023" s="259"/>
      <c r="F5023" s="270"/>
      <c r="G5023" s="259"/>
      <c r="H5023" s="259"/>
      <c r="I5023" s="259"/>
      <c r="J5023" s="259"/>
    </row>
    <row r="5024" spans="1:10">
      <c r="A5024" s="259"/>
      <c r="B5024" s="259"/>
      <c r="C5024" s="259"/>
      <c r="D5024" s="259"/>
      <c r="E5024" s="259"/>
      <c r="F5024" s="270"/>
      <c r="G5024" s="259"/>
      <c r="H5024" s="259"/>
      <c r="I5024" s="259"/>
      <c r="J5024" s="259"/>
    </row>
    <row r="5025" spans="1:10">
      <c r="A5025" s="259"/>
      <c r="B5025" s="259"/>
      <c r="C5025" s="259"/>
      <c r="D5025" s="259"/>
      <c r="E5025" s="259"/>
      <c r="F5025" s="270"/>
      <c r="G5025" s="259"/>
      <c r="H5025" s="259"/>
      <c r="I5025" s="259"/>
      <c r="J5025" s="259"/>
    </row>
    <row r="5026" spans="1:10">
      <c r="A5026" s="259"/>
      <c r="B5026" s="259"/>
      <c r="C5026" s="259"/>
      <c r="D5026" s="259"/>
      <c r="E5026" s="259"/>
      <c r="F5026" s="270"/>
      <c r="G5026" s="259"/>
      <c r="H5026" s="259"/>
      <c r="I5026" s="259"/>
      <c r="J5026" s="259"/>
    </row>
    <row r="5027" spans="1:10">
      <c r="A5027" s="259"/>
      <c r="B5027" s="259"/>
      <c r="C5027" s="259"/>
      <c r="D5027" s="259"/>
      <c r="E5027" s="259"/>
      <c r="F5027" s="270"/>
      <c r="G5027" s="259"/>
      <c r="H5027" s="259"/>
      <c r="I5027" s="259"/>
      <c r="J5027" s="259"/>
    </row>
    <row r="5028" spans="1:10">
      <c r="A5028" s="259"/>
      <c r="B5028" s="259"/>
      <c r="C5028" s="259"/>
      <c r="D5028" s="259"/>
      <c r="E5028" s="259"/>
      <c r="F5028" s="270"/>
      <c r="G5028" s="259"/>
      <c r="H5028" s="259"/>
      <c r="I5028" s="259"/>
      <c r="J5028" s="259"/>
    </row>
    <row r="5029" spans="1:10">
      <c r="A5029" s="259"/>
      <c r="B5029" s="259"/>
      <c r="C5029" s="259"/>
      <c r="D5029" s="259"/>
      <c r="E5029" s="259"/>
      <c r="F5029" s="270"/>
      <c r="G5029" s="259"/>
      <c r="H5029" s="259"/>
      <c r="I5029" s="259"/>
      <c r="J5029" s="259"/>
    </row>
    <row r="5030" spans="1:10">
      <c r="A5030" s="259"/>
      <c r="B5030" s="259"/>
      <c r="C5030" s="259"/>
      <c r="D5030" s="259"/>
      <c r="E5030" s="259"/>
      <c r="F5030" s="270"/>
      <c r="G5030" s="259"/>
      <c r="H5030" s="259"/>
      <c r="I5030" s="259"/>
      <c r="J5030" s="259"/>
    </row>
    <row r="5031" spans="1:10">
      <c r="A5031" s="259"/>
      <c r="B5031" s="259"/>
      <c r="C5031" s="259"/>
      <c r="D5031" s="259"/>
      <c r="E5031" s="259"/>
      <c r="F5031" s="270"/>
      <c r="G5031" s="259"/>
      <c r="H5031" s="259"/>
      <c r="I5031" s="259"/>
      <c r="J5031" s="259"/>
    </row>
    <row r="5032" spans="1:10">
      <c r="A5032" s="259"/>
      <c r="B5032" s="259"/>
      <c r="C5032" s="259"/>
      <c r="D5032" s="259"/>
      <c r="E5032" s="259"/>
      <c r="F5032" s="270"/>
      <c r="G5032" s="259"/>
      <c r="H5032" s="259"/>
      <c r="I5032" s="259"/>
      <c r="J5032" s="259"/>
    </row>
    <row r="5033" spans="1:10">
      <c r="A5033" s="259"/>
      <c r="B5033" s="259"/>
      <c r="C5033" s="259"/>
      <c r="D5033" s="259"/>
      <c r="E5033" s="259"/>
      <c r="F5033" s="270"/>
      <c r="G5033" s="259"/>
      <c r="H5033" s="259"/>
      <c r="I5033" s="259"/>
      <c r="J5033" s="259"/>
    </row>
    <row r="5034" spans="1:10">
      <c r="A5034" s="259"/>
      <c r="B5034" s="259"/>
      <c r="C5034" s="259"/>
      <c r="D5034" s="259"/>
      <c r="E5034" s="259"/>
      <c r="F5034" s="270"/>
      <c r="G5034" s="259"/>
      <c r="H5034" s="259"/>
      <c r="I5034" s="259"/>
      <c r="J5034" s="259"/>
    </row>
    <row r="5035" spans="1:10">
      <c r="A5035" s="259"/>
      <c r="B5035" s="259"/>
      <c r="C5035" s="259"/>
      <c r="D5035" s="259"/>
      <c r="E5035" s="259"/>
      <c r="F5035" s="270"/>
      <c r="G5035" s="259"/>
      <c r="H5035" s="259"/>
      <c r="I5035" s="259"/>
      <c r="J5035" s="259"/>
    </row>
    <row r="5036" spans="1:10">
      <c r="A5036" s="259"/>
      <c r="B5036" s="259"/>
      <c r="C5036" s="259"/>
      <c r="D5036" s="259"/>
      <c r="E5036" s="259"/>
      <c r="F5036" s="270"/>
      <c r="G5036" s="259"/>
      <c r="H5036" s="259"/>
      <c r="I5036" s="259"/>
      <c r="J5036" s="259"/>
    </row>
    <row r="5037" spans="1:10">
      <c r="A5037" s="259"/>
      <c r="B5037" s="259"/>
      <c r="C5037" s="259"/>
      <c r="D5037" s="259"/>
      <c r="E5037" s="259"/>
      <c r="F5037" s="270"/>
      <c r="G5037" s="259"/>
      <c r="H5037" s="259"/>
      <c r="I5037" s="259"/>
      <c r="J5037" s="259"/>
    </row>
    <row r="5038" spans="1:10">
      <c r="A5038" s="259"/>
      <c r="B5038" s="259"/>
      <c r="C5038" s="259"/>
      <c r="D5038" s="259"/>
      <c r="E5038" s="259"/>
      <c r="F5038" s="270"/>
      <c r="G5038" s="259"/>
      <c r="H5038" s="259"/>
      <c r="I5038" s="259"/>
      <c r="J5038" s="259"/>
    </row>
    <row r="5039" spans="1:10">
      <c r="A5039" s="259"/>
      <c r="B5039" s="259"/>
      <c r="C5039" s="259"/>
      <c r="D5039" s="259"/>
      <c r="E5039" s="259"/>
      <c r="F5039" s="270"/>
      <c r="G5039" s="259"/>
      <c r="H5039" s="259"/>
      <c r="I5039" s="259"/>
      <c r="J5039" s="259"/>
    </row>
    <row r="5040" spans="1:10">
      <c r="A5040" s="259"/>
      <c r="B5040" s="259"/>
      <c r="C5040" s="259"/>
      <c r="D5040" s="259"/>
      <c r="E5040" s="259"/>
      <c r="F5040" s="270"/>
      <c r="G5040" s="259"/>
      <c r="H5040" s="259"/>
      <c r="I5040" s="259"/>
      <c r="J5040" s="259"/>
    </row>
    <row r="5041" spans="1:10">
      <c r="A5041" s="259"/>
      <c r="B5041" s="259"/>
      <c r="C5041" s="259"/>
      <c r="D5041" s="259"/>
      <c r="E5041" s="259"/>
      <c r="F5041" s="270"/>
      <c r="G5041" s="259"/>
      <c r="H5041" s="259"/>
      <c r="I5041" s="259"/>
      <c r="J5041" s="259"/>
    </row>
    <row r="5042" spans="1:10">
      <c r="A5042" s="259"/>
      <c r="B5042" s="259"/>
      <c r="C5042" s="259"/>
      <c r="D5042" s="259"/>
      <c r="E5042" s="259"/>
      <c r="F5042" s="270"/>
      <c r="G5042" s="259"/>
      <c r="H5042" s="259"/>
      <c r="I5042" s="259"/>
      <c r="J5042" s="259"/>
    </row>
    <row r="5043" spans="1:10">
      <c r="A5043" s="259"/>
      <c r="B5043" s="259"/>
      <c r="C5043" s="259"/>
      <c r="D5043" s="259"/>
      <c r="E5043" s="259"/>
      <c r="F5043" s="270"/>
      <c r="G5043" s="259"/>
      <c r="H5043" s="259"/>
      <c r="I5043" s="259"/>
      <c r="J5043" s="259"/>
    </row>
    <row r="5044" spans="1:10">
      <c r="A5044" s="259"/>
      <c r="B5044" s="259"/>
      <c r="C5044" s="259"/>
      <c r="D5044" s="259"/>
      <c r="E5044" s="259"/>
      <c r="F5044" s="270"/>
      <c r="G5044" s="259"/>
      <c r="H5044" s="259"/>
      <c r="I5044" s="259"/>
      <c r="J5044" s="259"/>
    </row>
    <row r="5045" spans="1:10">
      <c r="A5045" s="259"/>
      <c r="B5045" s="259"/>
      <c r="C5045" s="259"/>
      <c r="D5045" s="259"/>
      <c r="E5045" s="259"/>
      <c r="F5045" s="270"/>
      <c r="G5045" s="259"/>
      <c r="H5045" s="259"/>
      <c r="I5045" s="259"/>
      <c r="J5045" s="259"/>
    </row>
    <row r="5046" spans="1:10">
      <c r="A5046" s="259"/>
      <c r="B5046" s="259"/>
      <c r="C5046" s="259"/>
      <c r="D5046" s="259"/>
      <c r="E5046" s="259"/>
      <c r="F5046" s="270"/>
      <c r="G5046" s="259"/>
      <c r="H5046" s="259"/>
      <c r="I5046" s="259"/>
      <c r="J5046" s="259"/>
    </row>
    <row r="5047" spans="1:10">
      <c r="A5047" s="259"/>
      <c r="B5047" s="259"/>
      <c r="C5047" s="259"/>
      <c r="D5047" s="259"/>
      <c r="E5047" s="259"/>
      <c r="F5047" s="270"/>
      <c r="G5047" s="259"/>
      <c r="H5047" s="259"/>
      <c r="I5047" s="259"/>
      <c r="J5047" s="259"/>
    </row>
    <row r="5048" spans="1:10">
      <c r="A5048" s="259"/>
      <c r="B5048" s="259"/>
      <c r="C5048" s="259"/>
      <c r="D5048" s="259"/>
      <c r="E5048" s="259"/>
      <c r="F5048" s="270"/>
      <c r="G5048" s="259"/>
      <c r="H5048" s="259"/>
      <c r="I5048" s="259"/>
      <c r="J5048" s="259"/>
    </row>
    <row r="5049" spans="1:10">
      <c r="A5049" s="259"/>
      <c r="B5049" s="259"/>
      <c r="C5049" s="259"/>
      <c r="D5049" s="259"/>
      <c r="E5049" s="259"/>
      <c r="F5049" s="270"/>
      <c r="G5049" s="259"/>
      <c r="H5049" s="259"/>
      <c r="I5049" s="259"/>
      <c r="J5049" s="259"/>
    </row>
    <row r="5050" spans="1:10">
      <c r="A5050" s="259"/>
      <c r="B5050" s="259"/>
      <c r="C5050" s="259"/>
      <c r="D5050" s="259"/>
      <c r="E5050" s="259"/>
      <c r="F5050" s="270"/>
      <c r="G5050" s="259"/>
      <c r="H5050" s="259"/>
      <c r="I5050" s="259"/>
      <c r="J5050" s="259"/>
    </row>
    <row r="5051" spans="1:10">
      <c r="A5051" s="259"/>
      <c r="B5051" s="259"/>
      <c r="C5051" s="259"/>
      <c r="D5051" s="259"/>
      <c r="E5051" s="259"/>
      <c r="F5051" s="270"/>
      <c r="G5051" s="259"/>
      <c r="H5051" s="259"/>
      <c r="I5051" s="259"/>
      <c r="J5051" s="259"/>
    </row>
    <row r="5052" spans="1:10">
      <c r="A5052" s="259"/>
      <c r="B5052" s="259"/>
      <c r="C5052" s="259"/>
      <c r="D5052" s="259"/>
      <c r="E5052" s="259"/>
      <c r="F5052" s="270"/>
      <c r="G5052" s="259"/>
      <c r="H5052" s="259"/>
      <c r="I5052" s="259"/>
      <c r="J5052" s="259"/>
    </row>
    <row r="5053" spans="1:10">
      <c r="A5053" s="259"/>
      <c r="B5053" s="259"/>
      <c r="C5053" s="259"/>
      <c r="D5053" s="259"/>
      <c r="E5053" s="259"/>
      <c r="F5053" s="270"/>
      <c r="G5053" s="259"/>
      <c r="H5053" s="259"/>
      <c r="I5053" s="259"/>
      <c r="J5053" s="259"/>
    </row>
    <row r="5054" spans="1:10">
      <c r="A5054" s="259"/>
      <c r="B5054" s="259"/>
      <c r="C5054" s="259"/>
      <c r="D5054" s="259"/>
      <c r="E5054" s="259"/>
      <c r="F5054" s="270"/>
      <c r="G5054" s="259"/>
      <c r="H5054" s="259"/>
      <c r="I5054" s="259"/>
      <c r="J5054" s="259"/>
    </row>
    <row r="5055" spans="1:10">
      <c r="A5055" s="259"/>
      <c r="B5055" s="259"/>
      <c r="C5055" s="259"/>
      <c r="D5055" s="259"/>
      <c r="E5055" s="259"/>
      <c r="F5055" s="270"/>
      <c r="G5055" s="259"/>
      <c r="H5055" s="259"/>
      <c r="I5055" s="259"/>
      <c r="J5055" s="259"/>
    </row>
    <row r="5056" spans="1:10">
      <c r="A5056" s="259"/>
      <c r="B5056" s="259"/>
      <c r="C5056" s="259"/>
      <c r="D5056" s="259"/>
      <c r="E5056" s="259"/>
      <c r="F5056" s="270"/>
      <c r="G5056" s="259"/>
      <c r="H5056" s="259"/>
      <c r="I5056" s="259"/>
      <c r="J5056" s="259"/>
    </row>
    <row r="5057" spans="1:10">
      <c r="A5057" s="259"/>
      <c r="B5057" s="259"/>
      <c r="C5057" s="259"/>
      <c r="D5057" s="259"/>
      <c r="E5057" s="259"/>
      <c r="F5057" s="270"/>
      <c r="G5057" s="259"/>
      <c r="H5057" s="259"/>
      <c r="I5057" s="259"/>
      <c r="J5057" s="259"/>
    </row>
    <row r="5058" spans="1:10">
      <c r="A5058" s="259"/>
      <c r="B5058" s="259"/>
      <c r="C5058" s="259"/>
      <c r="D5058" s="259"/>
      <c r="E5058" s="259"/>
      <c r="F5058" s="270"/>
      <c r="G5058" s="259"/>
      <c r="H5058" s="259"/>
      <c r="I5058" s="259"/>
      <c r="J5058" s="259"/>
    </row>
    <row r="5059" spans="1:10">
      <c r="A5059" s="259"/>
      <c r="B5059" s="259"/>
      <c r="C5059" s="259"/>
      <c r="D5059" s="259"/>
      <c r="E5059" s="259"/>
      <c r="F5059" s="270"/>
      <c r="G5059" s="259"/>
      <c r="H5059" s="259"/>
      <c r="I5059" s="259"/>
      <c r="J5059" s="259"/>
    </row>
    <row r="5060" spans="1:10">
      <c r="A5060" s="259"/>
      <c r="B5060" s="259"/>
      <c r="C5060" s="259"/>
      <c r="D5060" s="259"/>
      <c r="E5060" s="259"/>
      <c r="F5060" s="270"/>
      <c r="G5060" s="259"/>
      <c r="H5060" s="259"/>
      <c r="I5060" s="259"/>
      <c r="J5060" s="259"/>
    </row>
    <row r="5061" spans="1:10">
      <c r="A5061" s="259"/>
      <c r="B5061" s="259"/>
      <c r="C5061" s="259"/>
      <c r="D5061" s="259"/>
      <c r="E5061" s="259"/>
      <c r="F5061" s="270"/>
      <c r="G5061" s="259"/>
      <c r="H5061" s="259"/>
      <c r="I5061" s="259"/>
      <c r="J5061" s="259"/>
    </row>
    <row r="5062" spans="1:10">
      <c r="A5062" s="259"/>
      <c r="B5062" s="259"/>
      <c r="C5062" s="259"/>
      <c r="D5062" s="259"/>
      <c r="E5062" s="259"/>
      <c r="F5062" s="270"/>
      <c r="G5062" s="259"/>
      <c r="H5062" s="259"/>
      <c r="I5062" s="259"/>
      <c r="J5062" s="259"/>
    </row>
    <row r="5063" spans="1:10">
      <c r="A5063" s="259"/>
      <c r="B5063" s="259"/>
      <c r="C5063" s="259"/>
      <c r="D5063" s="259"/>
      <c r="E5063" s="259"/>
      <c r="F5063" s="270"/>
      <c r="G5063" s="259"/>
      <c r="H5063" s="259"/>
      <c r="I5063" s="259"/>
      <c r="J5063" s="259"/>
    </row>
    <row r="5064" spans="1:10">
      <c r="A5064" s="259"/>
      <c r="B5064" s="259"/>
      <c r="C5064" s="259"/>
      <c r="D5064" s="259"/>
      <c r="E5064" s="259"/>
      <c r="F5064" s="270"/>
      <c r="G5064" s="259"/>
      <c r="H5064" s="259"/>
      <c r="I5064" s="259"/>
      <c r="J5064" s="259"/>
    </row>
    <row r="5065" spans="1:10">
      <c r="A5065" s="259"/>
      <c r="B5065" s="259"/>
      <c r="C5065" s="259"/>
      <c r="D5065" s="259"/>
      <c r="E5065" s="259"/>
      <c r="F5065" s="270"/>
      <c r="G5065" s="259"/>
      <c r="H5065" s="259"/>
      <c r="I5065" s="259"/>
      <c r="J5065" s="259"/>
    </row>
    <row r="5066" spans="1:10">
      <c r="A5066" s="259"/>
      <c r="B5066" s="259"/>
      <c r="C5066" s="259"/>
      <c r="D5066" s="259"/>
      <c r="E5066" s="259"/>
      <c r="F5066" s="270"/>
      <c r="G5066" s="259"/>
      <c r="H5066" s="259"/>
      <c r="I5066" s="259"/>
      <c r="J5066" s="259"/>
    </row>
    <row r="5067" spans="1:10">
      <c r="A5067" s="259"/>
      <c r="B5067" s="259"/>
      <c r="C5067" s="259"/>
      <c r="D5067" s="259"/>
      <c r="E5067" s="259"/>
      <c r="F5067" s="270"/>
      <c r="G5067" s="259"/>
      <c r="H5067" s="259"/>
      <c r="I5067" s="259"/>
      <c r="J5067" s="259"/>
    </row>
    <row r="5068" spans="1:10">
      <c r="A5068" s="259"/>
      <c r="B5068" s="259"/>
      <c r="C5068" s="259"/>
      <c r="D5068" s="259"/>
      <c r="E5068" s="259"/>
      <c r="F5068" s="270"/>
      <c r="G5068" s="259"/>
      <c r="H5068" s="259"/>
      <c r="I5068" s="259"/>
      <c r="J5068" s="259"/>
    </row>
    <row r="5069" spans="1:10">
      <c r="A5069" s="259"/>
      <c r="B5069" s="259"/>
      <c r="C5069" s="259"/>
      <c r="D5069" s="259"/>
      <c r="E5069" s="259"/>
      <c r="F5069" s="270"/>
      <c r="G5069" s="259"/>
      <c r="H5069" s="259"/>
      <c r="I5069" s="259"/>
      <c r="J5069" s="259"/>
    </row>
    <row r="5070" spans="1:10">
      <c r="A5070" s="259"/>
      <c r="B5070" s="259"/>
      <c r="C5070" s="259"/>
      <c r="D5070" s="259"/>
      <c r="E5070" s="259"/>
      <c r="F5070" s="270"/>
      <c r="G5070" s="259"/>
      <c r="H5070" s="259"/>
      <c r="I5070" s="259"/>
      <c r="J5070" s="259"/>
    </row>
    <row r="5071" spans="1:10">
      <c r="A5071" s="259"/>
      <c r="B5071" s="259"/>
      <c r="C5071" s="259"/>
      <c r="D5071" s="259"/>
      <c r="E5071" s="259"/>
      <c r="F5071" s="270"/>
      <c r="G5071" s="259"/>
      <c r="H5071" s="259"/>
      <c r="I5071" s="259"/>
      <c r="J5071" s="259"/>
    </row>
    <row r="5072" spans="1:10">
      <c r="A5072" s="259"/>
      <c r="B5072" s="259"/>
      <c r="C5072" s="259"/>
      <c r="D5072" s="259"/>
      <c r="E5072" s="259"/>
      <c r="F5072" s="270"/>
      <c r="G5072" s="259"/>
      <c r="H5072" s="259"/>
      <c r="I5072" s="259"/>
      <c r="J5072" s="259"/>
    </row>
    <row r="5073" spans="1:10">
      <c r="A5073" s="259"/>
      <c r="B5073" s="259"/>
      <c r="C5073" s="259"/>
      <c r="D5073" s="259"/>
      <c r="E5073" s="259"/>
      <c r="F5073" s="270"/>
      <c r="G5073" s="259"/>
      <c r="H5073" s="259"/>
      <c r="I5073" s="259"/>
      <c r="J5073" s="259"/>
    </row>
    <row r="5074" spans="1:10">
      <c r="A5074" s="259"/>
      <c r="B5074" s="259"/>
      <c r="C5074" s="259"/>
      <c r="D5074" s="259"/>
      <c r="E5074" s="259"/>
      <c r="F5074" s="270"/>
      <c r="G5074" s="259"/>
      <c r="H5074" s="259"/>
      <c r="I5074" s="259"/>
      <c r="J5074" s="259"/>
    </row>
    <row r="5075" spans="1:10">
      <c r="A5075" s="259"/>
      <c r="B5075" s="259"/>
      <c r="C5075" s="259"/>
      <c r="D5075" s="259"/>
      <c r="E5075" s="259"/>
      <c r="F5075" s="270"/>
      <c r="G5075" s="259"/>
      <c r="H5075" s="259"/>
      <c r="I5075" s="259"/>
      <c r="J5075" s="259"/>
    </row>
    <row r="5076" spans="1:10">
      <c r="A5076" s="259"/>
      <c r="B5076" s="259"/>
      <c r="C5076" s="259"/>
      <c r="D5076" s="259"/>
      <c r="E5076" s="259"/>
      <c r="F5076" s="270"/>
      <c r="G5076" s="259"/>
      <c r="H5076" s="259"/>
      <c r="I5076" s="259"/>
      <c r="J5076" s="259"/>
    </row>
    <row r="5077" spans="1:10">
      <c r="A5077" s="259"/>
      <c r="B5077" s="259"/>
      <c r="C5077" s="259"/>
      <c r="D5077" s="259"/>
      <c r="E5077" s="259"/>
      <c r="F5077" s="270"/>
      <c r="G5077" s="259"/>
      <c r="H5077" s="259"/>
      <c r="I5077" s="259"/>
      <c r="J5077" s="259"/>
    </row>
    <row r="5078" spans="1:10">
      <c r="A5078" s="259"/>
      <c r="B5078" s="259"/>
      <c r="C5078" s="259"/>
      <c r="D5078" s="259"/>
      <c r="E5078" s="259"/>
      <c r="F5078" s="270"/>
      <c r="G5078" s="259"/>
      <c r="H5078" s="259"/>
      <c r="I5078" s="259"/>
      <c r="J5078" s="259"/>
    </row>
    <row r="5079" spans="1:10">
      <c r="A5079" s="259"/>
      <c r="B5079" s="259"/>
      <c r="C5079" s="259"/>
      <c r="D5079" s="259"/>
      <c r="E5079" s="259"/>
      <c r="F5079" s="270"/>
      <c r="G5079" s="259"/>
      <c r="H5079" s="259"/>
      <c r="I5079" s="259"/>
      <c r="J5079" s="259"/>
    </row>
    <row r="5080" spans="1:10">
      <c r="A5080" s="259"/>
      <c r="B5080" s="259"/>
      <c r="C5080" s="259"/>
      <c r="D5080" s="259"/>
      <c r="E5080" s="259"/>
      <c r="F5080" s="270"/>
      <c r="G5080" s="259"/>
      <c r="H5080" s="259"/>
      <c r="I5080" s="259"/>
      <c r="J5080" s="259"/>
    </row>
    <row r="5081" spans="1:10">
      <c r="A5081" s="259"/>
      <c r="B5081" s="259"/>
      <c r="C5081" s="259"/>
      <c r="D5081" s="259"/>
      <c r="E5081" s="259"/>
      <c r="F5081" s="270"/>
      <c r="G5081" s="259"/>
      <c r="H5081" s="259"/>
      <c r="I5081" s="259"/>
      <c r="J5081" s="259"/>
    </row>
    <row r="5082" spans="1:10">
      <c r="A5082" s="259"/>
      <c r="B5082" s="259"/>
      <c r="C5082" s="259"/>
      <c r="D5082" s="259"/>
      <c r="E5082" s="259"/>
      <c r="F5082" s="270"/>
      <c r="G5082" s="259"/>
      <c r="H5082" s="259"/>
      <c r="I5082" s="259"/>
      <c r="J5082" s="259"/>
    </row>
    <row r="5083" spans="1:10">
      <c r="A5083" s="259"/>
      <c r="B5083" s="259"/>
      <c r="C5083" s="259"/>
      <c r="D5083" s="259"/>
      <c r="E5083" s="259"/>
      <c r="F5083" s="270"/>
      <c r="G5083" s="259"/>
      <c r="H5083" s="259"/>
      <c r="I5083" s="259"/>
      <c r="J5083" s="259"/>
    </row>
    <row r="5084" spans="1:10">
      <c r="A5084" s="259"/>
      <c r="B5084" s="259"/>
      <c r="C5084" s="259"/>
      <c r="D5084" s="259"/>
      <c r="E5084" s="259"/>
      <c r="F5084" s="270"/>
      <c r="G5084" s="259"/>
      <c r="H5084" s="259"/>
      <c r="I5084" s="259"/>
      <c r="J5084" s="259"/>
    </row>
    <row r="5085" spans="1:10">
      <c r="A5085" s="259"/>
      <c r="B5085" s="259"/>
      <c r="C5085" s="259"/>
      <c r="D5085" s="259"/>
      <c r="E5085" s="259"/>
      <c r="F5085" s="270"/>
      <c r="G5085" s="259"/>
      <c r="H5085" s="259"/>
      <c r="I5085" s="259"/>
      <c r="J5085" s="259"/>
    </row>
    <row r="5086" spans="1:10">
      <c r="A5086" s="259"/>
      <c r="B5086" s="259"/>
      <c r="C5086" s="259"/>
      <c r="D5086" s="259"/>
      <c r="E5086" s="259"/>
      <c r="F5086" s="270"/>
      <c r="G5086" s="259"/>
      <c r="H5086" s="259"/>
      <c r="I5086" s="259"/>
      <c r="J5086" s="259"/>
    </row>
    <row r="5087" spans="1:10">
      <c r="A5087" s="259"/>
      <c r="B5087" s="259"/>
      <c r="C5087" s="259"/>
      <c r="D5087" s="259"/>
      <c r="E5087" s="259"/>
      <c r="F5087" s="270"/>
      <c r="G5087" s="259"/>
      <c r="H5087" s="259"/>
      <c r="I5087" s="259"/>
      <c r="J5087" s="259"/>
    </row>
    <row r="5088" spans="1:10">
      <c r="A5088" s="259"/>
      <c r="B5088" s="259"/>
      <c r="C5088" s="259"/>
      <c r="D5088" s="259"/>
      <c r="E5088" s="259"/>
      <c r="F5088" s="270"/>
      <c r="G5088" s="259"/>
      <c r="H5088" s="259"/>
      <c r="I5088" s="259"/>
      <c r="J5088" s="259"/>
    </row>
    <row r="5089" spans="1:10">
      <c r="A5089" s="259"/>
      <c r="B5089" s="259"/>
      <c r="C5089" s="259"/>
      <c r="D5089" s="259"/>
      <c r="E5089" s="259"/>
      <c r="F5089" s="270"/>
      <c r="G5089" s="259"/>
      <c r="H5089" s="259"/>
      <c r="I5089" s="259"/>
      <c r="J5089" s="259"/>
    </row>
    <row r="5090" spans="1:10">
      <c r="A5090" s="259"/>
      <c r="B5090" s="259"/>
      <c r="C5090" s="259"/>
      <c r="D5090" s="259"/>
      <c r="E5090" s="259"/>
      <c r="F5090" s="270"/>
      <c r="G5090" s="259"/>
      <c r="H5090" s="259"/>
      <c r="I5090" s="259"/>
      <c r="J5090" s="259"/>
    </row>
    <row r="5091" spans="1:10">
      <c r="A5091" s="259"/>
      <c r="B5091" s="259"/>
      <c r="C5091" s="259"/>
      <c r="D5091" s="259"/>
      <c r="E5091" s="259"/>
      <c r="F5091" s="270"/>
      <c r="G5091" s="259"/>
      <c r="H5091" s="259"/>
      <c r="I5091" s="259"/>
      <c r="J5091" s="259"/>
    </row>
    <row r="5092" spans="1:10">
      <c r="A5092" s="259"/>
      <c r="B5092" s="259"/>
      <c r="C5092" s="259"/>
      <c r="D5092" s="259"/>
      <c r="E5092" s="259"/>
      <c r="F5092" s="270"/>
      <c r="G5092" s="259"/>
      <c r="H5092" s="259"/>
      <c r="I5092" s="259"/>
      <c r="J5092" s="259"/>
    </row>
    <row r="5093" spans="1:10">
      <c r="A5093" s="259"/>
      <c r="B5093" s="259"/>
      <c r="C5093" s="259"/>
      <c r="D5093" s="259"/>
      <c r="E5093" s="259"/>
      <c r="F5093" s="270"/>
      <c r="G5093" s="259"/>
      <c r="H5093" s="259"/>
      <c r="I5093" s="259"/>
      <c r="J5093" s="259"/>
    </row>
    <row r="5094" spans="1:10">
      <c r="A5094" s="259"/>
      <c r="B5094" s="259"/>
      <c r="C5094" s="259"/>
      <c r="D5094" s="259"/>
      <c r="E5094" s="259"/>
      <c r="F5094" s="270"/>
      <c r="G5094" s="259"/>
      <c r="H5094" s="259"/>
      <c r="I5094" s="259"/>
      <c r="J5094" s="259"/>
    </row>
    <row r="5095" spans="1:10">
      <c r="A5095" s="259"/>
      <c r="B5095" s="259"/>
      <c r="C5095" s="259"/>
      <c r="D5095" s="259"/>
      <c r="E5095" s="259"/>
      <c r="F5095" s="270"/>
      <c r="G5095" s="259"/>
      <c r="H5095" s="259"/>
      <c r="I5095" s="259"/>
      <c r="J5095" s="259"/>
    </row>
    <row r="5096" spans="1:10">
      <c r="A5096" s="259"/>
      <c r="B5096" s="259"/>
      <c r="C5096" s="259"/>
      <c r="D5096" s="259"/>
      <c r="E5096" s="259"/>
      <c r="F5096" s="270"/>
      <c r="G5096" s="259"/>
      <c r="H5096" s="259"/>
      <c r="I5096" s="259"/>
      <c r="J5096" s="259"/>
    </row>
    <row r="5097" spans="1:10">
      <c r="A5097" s="259"/>
      <c r="B5097" s="259"/>
      <c r="C5097" s="259"/>
      <c r="D5097" s="259"/>
      <c r="E5097" s="259"/>
      <c r="F5097" s="270"/>
      <c r="G5097" s="259"/>
      <c r="H5097" s="259"/>
      <c r="I5097" s="259"/>
      <c r="J5097" s="259"/>
    </row>
    <row r="5098" spans="1:10">
      <c r="A5098" s="259"/>
      <c r="B5098" s="259"/>
      <c r="C5098" s="259"/>
      <c r="D5098" s="259"/>
      <c r="E5098" s="259"/>
      <c r="F5098" s="270"/>
      <c r="G5098" s="259"/>
      <c r="H5098" s="259"/>
      <c r="I5098" s="259"/>
      <c r="J5098" s="259"/>
    </row>
    <row r="5099" spans="1:10">
      <c r="A5099" s="259"/>
      <c r="B5099" s="259"/>
      <c r="C5099" s="259"/>
      <c r="D5099" s="259"/>
      <c r="E5099" s="259"/>
      <c r="F5099" s="270"/>
      <c r="G5099" s="259"/>
      <c r="H5099" s="259"/>
      <c r="I5099" s="259"/>
      <c r="J5099" s="259"/>
    </row>
    <row r="5100" spans="1:10">
      <c r="A5100" s="259"/>
      <c r="B5100" s="259"/>
      <c r="C5100" s="259"/>
      <c r="D5100" s="259"/>
      <c r="E5100" s="259"/>
      <c r="F5100" s="270"/>
      <c r="G5100" s="259"/>
      <c r="H5100" s="259"/>
      <c r="I5100" s="259"/>
      <c r="J5100" s="259"/>
    </row>
    <row r="5101" spans="1:10">
      <c r="A5101" s="259"/>
      <c r="B5101" s="259"/>
      <c r="C5101" s="259"/>
      <c r="D5101" s="259"/>
      <c r="E5101" s="259"/>
      <c r="F5101" s="270"/>
      <c r="G5101" s="259"/>
      <c r="H5101" s="259"/>
      <c r="I5101" s="259"/>
      <c r="J5101" s="259"/>
    </row>
    <row r="5102" spans="1:10">
      <c r="A5102" s="259"/>
      <c r="B5102" s="259"/>
      <c r="C5102" s="259"/>
      <c r="D5102" s="259"/>
      <c r="E5102" s="259"/>
      <c r="F5102" s="270"/>
      <c r="G5102" s="259"/>
      <c r="H5102" s="259"/>
      <c r="I5102" s="259"/>
      <c r="J5102" s="259"/>
    </row>
    <row r="5103" spans="1:10">
      <c r="A5103" s="259"/>
      <c r="B5103" s="259"/>
      <c r="C5103" s="259"/>
      <c r="D5103" s="259"/>
      <c r="E5103" s="259"/>
      <c r="F5103" s="270"/>
      <c r="G5103" s="259"/>
      <c r="H5103" s="259"/>
      <c r="I5103" s="259"/>
      <c r="J5103" s="259"/>
    </row>
    <row r="5104" spans="1:10">
      <c r="A5104" s="259"/>
      <c r="B5104" s="259"/>
      <c r="C5104" s="259"/>
      <c r="D5104" s="259"/>
      <c r="E5104" s="259"/>
      <c r="F5104" s="270"/>
      <c r="G5104" s="259"/>
      <c r="H5104" s="259"/>
      <c r="I5104" s="259"/>
      <c r="J5104" s="259"/>
    </row>
    <row r="5105" spans="1:10">
      <c r="A5105" s="259"/>
      <c r="B5105" s="259"/>
      <c r="C5105" s="259"/>
      <c r="D5105" s="259"/>
      <c r="E5105" s="259"/>
      <c r="F5105" s="270"/>
      <c r="G5105" s="259"/>
      <c r="H5105" s="259"/>
      <c r="I5105" s="259"/>
      <c r="J5105" s="259"/>
    </row>
    <row r="5106" spans="1:10">
      <c r="A5106" s="259"/>
      <c r="B5106" s="259"/>
      <c r="C5106" s="259"/>
      <c r="D5106" s="259"/>
      <c r="E5106" s="259"/>
      <c r="F5106" s="270"/>
      <c r="G5106" s="259"/>
      <c r="H5106" s="259"/>
      <c r="I5106" s="259"/>
      <c r="J5106" s="259"/>
    </row>
    <row r="5107" spans="1:10">
      <c r="A5107" s="259"/>
      <c r="B5107" s="259"/>
      <c r="C5107" s="259"/>
      <c r="D5107" s="259"/>
      <c r="E5107" s="259"/>
      <c r="F5107" s="270"/>
      <c r="G5107" s="259"/>
      <c r="H5107" s="259"/>
      <c r="I5107" s="259"/>
      <c r="J5107" s="259"/>
    </row>
    <row r="5108" spans="1:10">
      <c r="A5108" s="259"/>
      <c r="B5108" s="259"/>
      <c r="C5108" s="259"/>
      <c r="D5108" s="259"/>
      <c r="E5108" s="259"/>
      <c r="F5108" s="270"/>
      <c r="G5108" s="259"/>
      <c r="H5108" s="259"/>
      <c r="I5108" s="259"/>
      <c r="J5108" s="259"/>
    </row>
    <row r="5109" spans="1:10">
      <c r="A5109" s="259"/>
      <c r="B5109" s="259"/>
      <c r="C5109" s="259"/>
      <c r="D5109" s="259"/>
      <c r="E5109" s="259"/>
      <c r="F5109" s="270"/>
      <c r="G5109" s="259"/>
      <c r="H5109" s="259"/>
      <c r="I5109" s="259"/>
      <c r="J5109" s="259"/>
    </row>
    <row r="5110" spans="1:10">
      <c r="A5110" s="259"/>
      <c r="B5110" s="259"/>
      <c r="C5110" s="259"/>
      <c r="D5110" s="259"/>
      <c r="E5110" s="259"/>
      <c r="F5110" s="270"/>
      <c r="G5110" s="259"/>
      <c r="H5110" s="259"/>
      <c r="I5110" s="259"/>
      <c r="J5110" s="259"/>
    </row>
    <row r="5111" spans="1:10">
      <c r="A5111" s="259"/>
      <c r="B5111" s="259"/>
      <c r="C5111" s="259"/>
      <c r="D5111" s="259"/>
      <c r="E5111" s="259"/>
      <c r="F5111" s="270"/>
      <c r="G5111" s="259"/>
      <c r="H5111" s="259"/>
      <c r="I5111" s="259"/>
      <c r="J5111" s="259"/>
    </row>
    <row r="5112" spans="1:10">
      <c r="A5112" s="259"/>
      <c r="B5112" s="259"/>
      <c r="C5112" s="259"/>
      <c r="D5112" s="259"/>
      <c r="E5112" s="259"/>
      <c r="F5112" s="270"/>
      <c r="G5112" s="259"/>
      <c r="H5112" s="259"/>
      <c r="I5112" s="259"/>
      <c r="J5112" s="259"/>
    </row>
    <row r="5113" spans="1:10">
      <c r="A5113" s="259"/>
      <c r="B5113" s="259"/>
      <c r="C5113" s="259"/>
      <c r="D5113" s="259"/>
      <c r="E5113" s="259"/>
      <c r="F5113" s="270"/>
      <c r="G5113" s="259"/>
      <c r="H5113" s="259"/>
      <c r="I5113" s="259"/>
      <c r="J5113" s="259"/>
    </row>
    <row r="5114" spans="1:10">
      <c r="A5114" s="259"/>
      <c r="B5114" s="259"/>
      <c r="C5114" s="259"/>
      <c r="D5114" s="259"/>
      <c r="E5114" s="259"/>
      <c r="F5114" s="270"/>
      <c r="G5114" s="259"/>
      <c r="H5114" s="259"/>
      <c r="I5114" s="259"/>
      <c r="J5114" s="259"/>
    </row>
    <row r="5115" spans="1:10">
      <c r="A5115" s="259"/>
      <c r="B5115" s="259"/>
      <c r="C5115" s="259"/>
      <c r="D5115" s="259"/>
      <c r="E5115" s="259"/>
      <c r="F5115" s="270"/>
      <c r="G5115" s="259"/>
      <c r="H5115" s="259"/>
      <c r="I5115" s="259"/>
      <c r="J5115" s="259"/>
    </row>
    <row r="5116" spans="1:10">
      <c r="A5116" s="259"/>
      <c r="B5116" s="259"/>
      <c r="C5116" s="259"/>
      <c r="D5116" s="259"/>
      <c r="E5116" s="259"/>
      <c r="F5116" s="270"/>
      <c r="G5116" s="259"/>
      <c r="H5116" s="259"/>
      <c r="I5116" s="259"/>
      <c r="J5116" s="259"/>
    </row>
    <row r="5117" spans="1:10">
      <c r="A5117" s="259"/>
      <c r="B5117" s="259"/>
      <c r="C5117" s="259"/>
      <c r="D5117" s="259"/>
      <c r="E5117" s="259"/>
      <c r="F5117" s="270"/>
      <c r="G5117" s="259"/>
      <c r="H5117" s="259"/>
      <c r="I5117" s="259"/>
      <c r="J5117" s="259"/>
    </row>
    <row r="5118" spans="1:10">
      <c r="A5118" s="259"/>
      <c r="B5118" s="259"/>
      <c r="C5118" s="259"/>
      <c r="D5118" s="259"/>
      <c r="E5118" s="259"/>
      <c r="F5118" s="270"/>
      <c r="G5118" s="259"/>
      <c r="H5118" s="259"/>
      <c r="I5118" s="259"/>
      <c r="J5118" s="259"/>
    </row>
    <row r="5119" spans="1:10">
      <c r="A5119" s="259"/>
      <c r="B5119" s="259"/>
      <c r="C5119" s="259"/>
      <c r="D5119" s="259"/>
      <c r="E5119" s="259"/>
      <c r="F5119" s="270"/>
      <c r="G5119" s="259"/>
      <c r="H5119" s="259"/>
      <c r="I5119" s="259"/>
      <c r="J5119" s="259"/>
    </row>
    <row r="5120" spans="1:10">
      <c r="A5120" s="259"/>
      <c r="B5120" s="259"/>
      <c r="C5120" s="259"/>
      <c r="D5120" s="259"/>
      <c r="E5120" s="259"/>
      <c r="F5120" s="270"/>
      <c r="G5120" s="259"/>
      <c r="H5120" s="259"/>
      <c r="I5120" s="259"/>
      <c r="J5120" s="259"/>
    </row>
    <row r="5121" spans="1:10">
      <c r="A5121" s="259"/>
      <c r="B5121" s="259"/>
      <c r="C5121" s="259"/>
      <c r="D5121" s="259"/>
      <c r="E5121" s="259"/>
      <c r="F5121" s="270"/>
      <c r="G5121" s="259"/>
      <c r="H5121" s="259"/>
      <c r="I5121" s="259"/>
      <c r="J5121" s="259"/>
    </row>
    <row r="5122" spans="1:10">
      <c r="A5122" s="259"/>
      <c r="B5122" s="259"/>
      <c r="C5122" s="259"/>
      <c r="D5122" s="259"/>
      <c r="E5122" s="259"/>
      <c r="F5122" s="270"/>
      <c r="G5122" s="259"/>
      <c r="H5122" s="259"/>
      <c r="I5122" s="259"/>
      <c r="J5122" s="259"/>
    </row>
    <row r="5123" spans="1:10">
      <c r="A5123" s="259"/>
      <c r="B5123" s="259"/>
      <c r="C5123" s="259"/>
      <c r="D5123" s="259"/>
      <c r="E5123" s="259"/>
      <c r="F5123" s="270"/>
      <c r="G5123" s="259"/>
      <c r="H5123" s="259"/>
      <c r="I5123" s="259"/>
      <c r="J5123" s="259"/>
    </row>
    <row r="5124" spans="1:10">
      <c r="A5124" s="259"/>
      <c r="B5124" s="259"/>
      <c r="C5124" s="259"/>
      <c r="D5124" s="259"/>
      <c r="E5124" s="259"/>
      <c r="F5124" s="270"/>
      <c r="G5124" s="259"/>
      <c r="H5124" s="259"/>
      <c r="I5124" s="259"/>
      <c r="J5124" s="259"/>
    </row>
    <row r="5125" spans="1:10">
      <c r="A5125" s="259"/>
      <c r="B5125" s="259"/>
      <c r="C5125" s="259"/>
      <c r="D5125" s="259"/>
      <c r="E5125" s="259"/>
      <c r="F5125" s="270"/>
      <c r="G5125" s="259"/>
      <c r="H5125" s="259"/>
      <c r="I5125" s="259"/>
      <c r="J5125" s="259"/>
    </row>
    <row r="5126" spans="1:10">
      <c r="A5126" s="259"/>
      <c r="B5126" s="259"/>
      <c r="C5126" s="259"/>
      <c r="D5126" s="259"/>
      <c r="E5126" s="259"/>
      <c r="F5126" s="270"/>
      <c r="G5126" s="259"/>
      <c r="H5126" s="259"/>
      <c r="I5126" s="259"/>
      <c r="J5126" s="259"/>
    </row>
    <row r="5127" spans="1:10">
      <c r="A5127" s="259"/>
      <c r="B5127" s="259"/>
      <c r="C5127" s="259"/>
      <c r="D5127" s="259"/>
      <c r="E5127" s="259"/>
      <c r="F5127" s="270"/>
      <c r="G5127" s="259"/>
      <c r="H5127" s="259"/>
      <c r="I5127" s="259"/>
      <c r="J5127" s="259"/>
    </row>
    <row r="5128" spans="1:10">
      <c r="A5128" s="259"/>
      <c r="B5128" s="259"/>
      <c r="C5128" s="259"/>
      <c r="D5128" s="259"/>
      <c r="E5128" s="259"/>
      <c r="F5128" s="270"/>
      <c r="G5128" s="259"/>
      <c r="H5128" s="259"/>
      <c r="I5128" s="259"/>
      <c r="J5128" s="259"/>
    </row>
    <row r="5129" spans="1:10">
      <c r="A5129" s="259"/>
      <c r="B5129" s="259"/>
      <c r="C5129" s="259"/>
      <c r="D5129" s="259"/>
      <c r="E5129" s="259"/>
      <c r="F5129" s="270"/>
      <c r="G5129" s="259"/>
      <c r="H5129" s="259"/>
      <c r="I5129" s="259"/>
      <c r="J5129" s="259"/>
    </row>
    <row r="5130" spans="1:10">
      <c r="A5130" s="259"/>
      <c r="B5130" s="259"/>
      <c r="C5130" s="259"/>
      <c r="D5130" s="259"/>
      <c r="E5130" s="259"/>
      <c r="F5130" s="270"/>
      <c r="G5130" s="259"/>
      <c r="H5130" s="259"/>
      <c r="I5130" s="259"/>
      <c r="J5130" s="259"/>
    </row>
    <row r="5131" spans="1:10">
      <c r="A5131" s="259"/>
      <c r="B5131" s="259"/>
      <c r="C5131" s="259"/>
      <c r="D5131" s="259"/>
      <c r="E5131" s="259"/>
      <c r="F5131" s="270"/>
      <c r="G5131" s="259"/>
      <c r="H5131" s="259"/>
      <c r="I5131" s="259"/>
      <c r="J5131" s="259"/>
    </row>
    <row r="5132" spans="1:10">
      <c r="A5132" s="259"/>
      <c r="B5132" s="259"/>
      <c r="C5132" s="259"/>
      <c r="D5132" s="259"/>
      <c r="E5132" s="259"/>
      <c r="F5132" s="270"/>
      <c r="G5132" s="259"/>
      <c r="H5132" s="259"/>
      <c r="I5132" s="259"/>
      <c r="J5132" s="259"/>
    </row>
    <row r="5133" spans="1:10">
      <c r="A5133" s="259"/>
      <c r="B5133" s="259"/>
      <c r="C5133" s="259"/>
      <c r="D5133" s="259"/>
      <c r="E5133" s="259"/>
      <c r="F5133" s="270"/>
      <c r="G5133" s="259"/>
      <c r="H5133" s="259"/>
      <c r="I5133" s="259"/>
      <c r="J5133" s="259"/>
    </row>
    <row r="5134" spans="1:10">
      <c r="A5134" s="259"/>
      <c r="B5134" s="259"/>
      <c r="C5134" s="259"/>
      <c r="D5134" s="259"/>
      <c r="E5134" s="259"/>
      <c r="F5134" s="270"/>
      <c r="G5134" s="259"/>
      <c r="H5134" s="259"/>
      <c r="I5134" s="259"/>
      <c r="J5134" s="259"/>
    </row>
    <row r="5135" spans="1:10">
      <c r="A5135" s="259"/>
      <c r="B5135" s="259"/>
      <c r="C5135" s="259"/>
      <c r="D5135" s="259"/>
      <c r="E5135" s="259"/>
      <c r="F5135" s="270"/>
      <c r="G5135" s="259"/>
      <c r="H5135" s="259"/>
      <c r="I5135" s="259"/>
      <c r="J5135" s="259"/>
    </row>
    <row r="5136" spans="1:10">
      <c r="A5136" s="259"/>
      <c r="B5136" s="259"/>
      <c r="C5136" s="259"/>
      <c r="D5136" s="259"/>
      <c r="E5136" s="259"/>
      <c r="F5136" s="270"/>
      <c r="G5136" s="259"/>
      <c r="H5136" s="259"/>
      <c r="I5136" s="259"/>
      <c r="J5136" s="259"/>
    </row>
    <row r="5137" spans="1:10">
      <c r="A5137" s="259"/>
      <c r="B5137" s="259"/>
      <c r="C5137" s="259"/>
      <c r="D5137" s="259"/>
      <c r="E5137" s="259"/>
      <c r="F5137" s="270"/>
      <c r="G5137" s="259"/>
      <c r="H5137" s="259"/>
      <c r="I5137" s="259"/>
      <c r="J5137" s="259"/>
    </row>
    <row r="5138" spans="1:10">
      <c r="A5138" s="259"/>
      <c r="B5138" s="259"/>
      <c r="C5138" s="259"/>
      <c r="D5138" s="259"/>
      <c r="E5138" s="259"/>
      <c r="F5138" s="270"/>
      <c r="G5138" s="259"/>
      <c r="H5138" s="259"/>
      <c r="I5138" s="259"/>
      <c r="J5138" s="259"/>
    </row>
    <row r="5139" spans="1:10">
      <c r="A5139" s="259"/>
      <c r="B5139" s="259"/>
      <c r="C5139" s="259"/>
      <c r="D5139" s="259"/>
      <c r="E5139" s="259"/>
      <c r="F5139" s="270"/>
      <c r="G5139" s="259"/>
      <c r="H5139" s="259"/>
      <c r="I5139" s="259"/>
      <c r="J5139" s="259"/>
    </row>
    <row r="5140" spans="1:10">
      <c r="A5140" s="259"/>
      <c r="B5140" s="259"/>
      <c r="C5140" s="259"/>
      <c r="D5140" s="259"/>
      <c r="E5140" s="259"/>
      <c r="F5140" s="270"/>
      <c r="G5140" s="259"/>
      <c r="H5140" s="259"/>
      <c r="I5140" s="259"/>
      <c r="J5140" s="259"/>
    </row>
    <row r="5141" spans="1:10">
      <c r="A5141" s="259"/>
      <c r="B5141" s="259"/>
      <c r="C5141" s="259"/>
      <c r="D5141" s="259"/>
      <c r="E5141" s="259"/>
      <c r="F5141" s="270"/>
      <c r="G5141" s="259"/>
      <c r="H5141" s="259"/>
      <c r="I5141" s="259"/>
      <c r="J5141" s="259"/>
    </row>
    <row r="5142" spans="1:10">
      <c r="A5142" s="259"/>
      <c r="B5142" s="259"/>
      <c r="C5142" s="259"/>
      <c r="D5142" s="259"/>
      <c r="E5142" s="259"/>
      <c r="F5142" s="270"/>
      <c r="G5142" s="259"/>
      <c r="H5142" s="259"/>
      <c r="I5142" s="259"/>
      <c r="J5142" s="259"/>
    </row>
    <row r="5143" spans="1:10">
      <c r="A5143" s="259"/>
      <c r="B5143" s="259"/>
      <c r="C5143" s="259"/>
      <c r="D5143" s="259"/>
      <c r="E5143" s="259"/>
      <c r="F5143" s="270"/>
      <c r="G5143" s="259"/>
      <c r="H5143" s="259"/>
      <c r="I5143" s="259"/>
      <c r="J5143" s="259"/>
    </row>
    <row r="5144" spans="1:10">
      <c r="A5144" s="259"/>
      <c r="B5144" s="259"/>
      <c r="C5144" s="259"/>
      <c r="D5144" s="259"/>
      <c r="E5144" s="259"/>
      <c r="F5144" s="270"/>
      <c r="G5144" s="259"/>
      <c r="H5144" s="259"/>
      <c r="I5144" s="259"/>
      <c r="J5144" s="259"/>
    </row>
    <row r="5145" spans="1:10">
      <c r="A5145" s="259"/>
      <c r="B5145" s="259"/>
      <c r="C5145" s="259"/>
      <c r="D5145" s="259"/>
      <c r="E5145" s="259"/>
      <c r="F5145" s="270"/>
      <c r="G5145" s="259"/>
      <c r="H5145" s="259"/>
      <c r="I5145" s="259"/>
      <c r="J5145" s="259"/>
    </row>
    <row r="5146" spans="1:10">
      <c r="A5146" s="259"/>
      <c r="B5146" s="259"/>
      <c r="C5146" s="259"/>
      <c r="D5146" s="259"/>
      <c r="E5146" s="259"/>
      <c r="F5146" s="270"/>
      <c r="G5146" s="259"/>
      <c r="H5146" s="259"/>
      <c r="I5146" s="259"/>
      <c r="J5146" s="259"/>
    </row>
    <row r="5147" spans="1:10">
      <c r="A5147" s="259"/>
      <c r="B5147" s="259"/>
      <c r="C5147" s="259"/>
      <c r="D5147" s="259"/>
      <c r="E5147" s="259"/>
      <c r="F5147" s="270"/>
      <c r="G5147" s="259"/>
      <c r="H5147" s="259"/>
      <c r="I5147" s="259"/>
      <c r="J5147" s="259"/>
    </row>
    <row r="5148" spans="1:10">
      <c r="A5148" s="259"/>
      <c r="B5148" s="259"/>
      <c r="C5148" s="259"/>
      <c r="D5148" s="259"/>
      <c r="E5148" s="259"/>
      <c r="F5148" s="270"/>
      <c r="G5148" s="259"/>
      <c r="H5148" s="259"/>
      <c r="I5148" s="259"/>
      <c r="J5148" s="259"/>
    </row>
    <row r="5149" spans="1:10">
      <c r="A5149" s="259"/>
      <c r="B5149" s="259"/>
      <c r="C5149" s="259"/>
      <c r="D5149" s="259"/>
      <c r="E5149" s="259"/>
      <c r="F5149" s="270"/>
      <c r="G5149" s="259"/>
      <c r="H5149" s="259"/>
      <c r="I5149" s="259"/>
      <c r="J5149" s="259"/>
    </row>
    <row r="5150" spans="1:10">
      <c r="A5150" s="259"/>
      <c r="B5150" s="259"/>
      <c r="C5150" s="259"/>
      <c r="D5150" s="259"/>
      <c r="E5150" s="259"/>
      <c r="F5150" s="270"/>
      <c r="G5150" s="259"/>
      <c r="H5150" s="259"/>
      <c r="I5150" s="259"/>
      <c r="J5150" s="259"/>
    </row>
    <row r="5151" spans="1:10">
      <c r="A5151" s="259"/>
      <c r="B5151" s="259"/>
      <c r="C5151" s="259"/>
      <c r="D5151" s="259"/>
      <c r="E5151" s="259"/>
      <c r="F5151" s="270"/>
      <c r="G5151" s="259"/>
      <c r="H5151" s="259"/>
      <c r="I5151" s="259"/>
      <c r="J5151" s="259"/>
    </row>
    <row r="5152" spans="1:10">
      <c r="A5152" s="259"/>
      <c r="B5152" s="259"/>
      <c r="C5152" s="259"/>
      <c r="D5152" s="259"/>
      <c r="E5152" s="259"/>
      <c r="F5152" s="270"/>
      <c r="G5152" s="259"/>
      <c r="H5152" s="259"/>
      <c r="I5152" s="259"/>
      <c r="J5152" s="259"/>
    </row>
    <row r="5153" spans="1:10">
      <c r="A5153" s="259"/>
      <c r="B5153" s="259"/>
      <c r="C5153" s="259"/>
      <c r="D5153" s="259"/>
      <c r="E5153" s="259"/>
      <c r="F5153" s="270"/>
      <c r="G5153" s="259"/>
      <c r="H5153" s="259"/>
      <c r="I5153" s="259"/>
      <c r="J5153" s="259"/>
    </row>
    <row r="5154" spans="1:10">
      <c r="A5154" s="259"/>
      <c r="B5154" s="259"/>
      <c r="C5154" s="259"/>
      <c r="D5154" s="259"/>
      <c r="E5154" s="259"/>
      <c r="F5154" s="270"/>
      <c r="G5154" s="259"/>
      <c r="H5154" s="259"/>
      <c r="I5154" s="259"/>
      <c r="J5154" s="259"/>
    </row>
    <row r="5155" spans="1:10">
      <c r="A5155" s="259"/>
      <c r="B5155" s="259"/>
      <c r="C5155" s="259"/>
      <c r="D5155" s="259"/>
      <c r="E5155" s="259"/>
      <c r="F5155" s="270"/>
      <c r="G5155" s="259"/>
      <c r="H5155" s="259"/>
      <c r="I5155" s="259"/>
      <c r="J5155" s="259"/>
    </row>
    <row r="5156" spans="1:10">
      <c r="A5156" s="259"/>
      <c r="B5156" s="259"/>
      <c r="C5156" s="259"/>
      <c r="D5156" s="259"/>
      <c r="E5156" s="259"/>
      <c r="F5156" s="270"/>
      <c r="G5156" s="259"/>
      <c r="H5156" s="259"/>
      <c r="I5156" s="259"/>
      <c r="J5156" s="259"/>
    </row>
    <row r="5157" spans="1:10">
      <c r="A5157" s="259"/>
      <c r="B5157" s="259"/>
      <c r="C5157" s="259"/>
      <c r="D5157" s="259"/>
      <c r="E5157" s="259"/>
      <c r="F5157" s="270"/>
      <c r="G5157" s="259"/>
      <c r="H5157" s="259"/>
      <c r="I5157" s="259"/>
      <c r="J5157" s="259"/>
    </row>
    <row r="5158" spans="1:10">
      <c r="A5158" s="259"/>
      <c r="B5158" s="259"/>
      <c r="C5158" s="259"/>
      <c r="D5158" s="259"/>
      <c r="E5158" s="259"/>
      <c r="F5158" s="270"/>
      <c r="G5158" s="259"/>
      <c r="H5158" s="259"/>
      <c r="I5158" s="259"/>
      <c r="J5158" s="259"/>
    </row>
    <row r="5159" spans="1:10">
      <c r="A5159" s="259"/>
      <c r="B5159" s="259"/>
      <c r="C5159" s="259"/>
      <c r="D5159" s="259"/>
      <c r="E5159" s="259"/>
      <c r="F5159" s="270"/>
      <c r="G5159" s="259"/>
      <c r="H5159" s="259"/>
      <c r="I5159" s="259"/>
      <c r="J5159" s="259"/>
    </row>
    <row r="5160" spans="1:10">
      <c r="A5160" s="259"/>
      <c r="B5160" s="259"/>
      <c r="C5160" s="259"/>
      <c r="D5160" s="259"/>
      <c r="E5160" s="259"/>
      <c r="F5160" s="270"/>
      <c r="G5160" s="259"/>
      <c r="H5160" s="259"/>
      <c r="I5160" s="259"/>
      <c r="J5160" s="259"/>
    </row>
    <row r="5161" spans="1:10">
      <c r="A5161" s="259"/>
      <c r="B5161" s="259"/>
      <c r="C5161" s="259"/>
      <c r="D5161" s="259"/>
      <c r="E5161" s="259"/>
      <c r="F5161" s="270"/>
      <c r="G5161" s="259"/>
      <c r="H5161" s="259"/>
      <c r="I5161" s="259"/>
      <c r="J5161" s="259"/>
    </row>
    <row r="5162" spans="1:10">
      <c r="A5162" s="259"/>
      <c r="B5162" s="259"/>
      <c r="C5162" s="259"/>
      <c r="D5162" s="259"/>
      <c r="E5162" s="259"/>
      <c r="F5162" s="270"/>
      <c r="G5162" s="259"/>
      <c r="H5162" s="259"/>
      <c r="I5162" s="259"/>
      <c r="J5162" s="259"/>
    </row>
    <row r="5163" spans="1:10">
      <c r="A5163" s="259"/>
      <c r="B5163" s="259"/>
      <c r="C5163" s="259"/>
      <c r="D5163" s="259"/>
      <c r="E5163" s="259"/>
      <c r="F5163" s="270"/>
      <c r="G5163" s="259"/>
      <c r="H5163" s="259"/>
      <c r="I5163" s="259"/>
      <c r="J5163" s="259"/>
    </row>
    <row r="5164" spans="1:10">
      <c r="A5164" s="259"/>
      <c r="B5164" s="259"/>
      <c r="C5164" s="259"/>
      <c r="D5164" s="259"/>
      <c r="E5164" s="259"/>
      <c r="F5164" s="270"/>
      <c r="G5164" s="259"/>
      <c r="H5164" s="259"/>
      <c r="I5164" s="259"/>
      <c r="J5164" s="259"/>
    </row>
    <row r="5165" spans="1:10">
      <c r="A5165" s="259"/>
      <c r="B5165" s="259"/>
      <c r="C5165" s="259"/>
      <c r="D5165" s="259"/>
      <c r="E5165" s="259"/>
      <c r="F5165" s="270"/>
      <c r="G5165" s="259"/>
      <c r="H5165" s="259"/>
      <c r="I5165" s="259"/>
      <c r="J5165" s="259"/>
    </row>
    <row r="5166" spans="1:10">
      <c r="A5166" s="259"/>
      <c r="B5166" s="259"/>
      <c r="C5166" s="259"/>
      <c r="D5166" s="259"/>
      <c r="E5166" s="259"/>
      <c r="F5166" s="270"/>
      <c r="G5166" s="259"/>
      <c r="H5166" s="259"/>
      <c r="I5166" s="259"/>
      <c r="J5166" s="259"/>
    </row>
    <row r="5167" spans="1:10">
      <c r="A5167" s="259"/>
      <c r="B5167" s="259"/>
      <c r="C5167" s="259"/>
      <c r="D5167" s="259"/>
      <c r="E5167" s="259"/>
      <c r="F5167" s="270"/>
      <c r="G5167" s="259"/>
      <c r="H5167" s="259"/>
      <c r="I5167" s="259"/>
      <c r="J5167" s="259"/>
    </row>
    <row r="5168" spans="1:10">
      <c r="A5168" s="259"/>
      <c r="B5168" s="259"/>
      <c r="C5168" s="259"/>
      <c r="D5168" s="259"/>
      <c r="E5168" s="259"/>
      <c r="F5168" s="270"/>
      <c r="G5168" s="259"/>
      <c r="H5168" s="259"/>
      <c r="I5168" s="259"/>
      <c r="J5168" s="259"/>
    </row>
    <row r="5169" spans="1:10">
      <c r="A5169" s="259"/>
      <c r="B5169" s="259"/>
      <c r="C5169" s="259"/>
      <c r="D5169" s="259"/>
      <c r="E5169" s="259"/>
      <c r="F5169" s="270"/>
      <c r="G5169" s="259"/>
      <c r="H5169" s="259"/>
      <c r="I5169" s="259"/>
      <c r="J5169" s="259"/>
    </row>
    <row r="5170" spans="1:10">
      <c r="A5170" s="259"/>
      <c r="B5170" s="259"/>
      <c r="C5170" s="259"/>
      <c r="D5170" s="259"/>
      <c r="E5170" s="259"/>
      <c r="F5170" s="270"/>
      <c r="G5170" s="259"/>
      <c r="H5170" s="259"/>
      <c r="I5170" s="259"/>
      <c r="J5170" s="259"/>
    </row>
    <row r="5171" spans="1:10">
      <c r="A5171" s="259"/>
      <c r="B5171" s="259"/>
      <c r="C5171" s="259"/>
      <c r="D5171" s="259"/>
      <c r="E5171" s="259"/>
      <c r="F5171" s="270"/>
      <c r="G5171" s="259"/>
      <c r="H5171" s="259"/>
      <c r="I5171" s="259"/>
      <c r="J5171" s="259"/>
    </row>
    <row r="5172" spans="1:10">
      <c r="A5172" s="259"/>
      <c r="B5172" s="259"/>
      <c r="C5172" s="259"/>
      <c r="D5172" s="259"/>
      <c r="E5172" s="259"/>
      <c r="F5172" s="270"/>
      <c r="G5172" s="259"/>
      <c r="H5172" s="259"/>
      <c r="I5172" s="259"/>
      <c r="J5172" s="259"/>
    </row>
    <row r="5173" spans="1:10">
      <c r="A5173" s="259"/>
      <c r="B5173" s="259"/>
      <c r="C5173" s="259"/>
      <c r="D5173" s="259"/>
      <c r="E5173" s="259"/>
      <c r="F5173" s="270"/>
      <c r="G5173" s="259"/>
      <c r="H5173" s="259"/>
      <c r="I5173" s="259"/>
      <c r="J5173" s="259"/>
    </row>
    <row r="5174" spans="1:10">
      <c r="A5174" s="259"/>
      <c r="B5174" s="259"/>
      <c r="C5174" s="259"/>
      <c r="D5174" s="259"/>
      <c r="E5174" s="259"/>
      <c r="F5174" s="270"/>
      <c r="G5174" s="259"/>
      <c r="H5174" s="259"/>
      <c r="I5174" s="259"/>
      <c r="J5174" s="259"/>
    </row>
    <row r="5175" spans="1:10">
      <c r="A5175" s="259"/>
      <c r="B5175" s="259"/>
      <c r="C5175" s="259"/>
      <c r="D5175" s="259"/>
      <c r="E5175" s="259"/>
      <c r="F5175" s="270"/>
      <c r="G5175" s="259"/>
      <c r="H5175" s="259"/>
      <c r="I5175" s="259"/>
      <c r="J5175" s="259"/>
    </row>
    <row r="5176" spans="1:10">
      <c r="A5176" s="259"/>
      <c r="B5176" s="259"/>
      <c r="C5176" s="259"/>
      <c r="D5176" s="259"/>
      <c r="E5176" s="259"/>
      <c r="F5176" s="270"/>
      <c r="G5176" s="259"/>
      <c r="H5176" s="259"/>
      <c r="I5176" s="259"/>
      <c r="J5176" s="259"/>
    </row>
    <row r="5177" spans="1:10">
      <c r="A5177" s="259"/>
      <c r="B5177" s="259"/>
      <c r="C5177" s="259"/>
      <c r="D5177" s="259"/>
      <c r="E5177" s="259"/>
      <c r="F5177" s="270"/>
      <c r="G5177" s="259"/>
      <c r="H5177" s="259"/>
      <c r="I5177" s="259"/>
      <c r="J5177" s="259"/>
    </row>
    <row r="5178" spans="1:10">
      <c r="A5178" s="259"/>
      <c r="B5178" s="259"/>
      <c r="C5178" s="259"/>
      <c r="D5178" s="259"/>
      <c r="E5178" s="259"/>
      <c r="F5178" s="270"/>
      <c r="G5178" s="259"/>
      <c r="H5178" s="259"/>
      <c r="I5178" s="259"/>
      <c r="J5178" s="259"/>
    </row>
    <row r="5179" spans="1:10">
      <c r="A5179" s="259"/>
      <c r="B5179" s="259"/>
      <c r="C5179" s="259"/>
      <c r="D5179" s="259"/>
      <c r="E5179" s="259"/>
      <c r="F5179" s="270"/>
      <c r="G5179" s="259"/>
      <c r="H5179" s="259"/>
      <c r="I5179" s="259"/>
      <c r="J5179" s="259"/>
    </row>
    <row r="5180" spans="1:10">
      <c r="A5180" s="259"/>
      <c r="B5180" s="259"/>
      <c r="C5180" s="259"/>
      <c r="D5180" s="259"/>
      <c r="E5180" s="259"/>
      <c r="F5180" s="270"/>
      <c r="G5180" s="259"/>
      <c r="H5180" s="259"/>
      <c r="I5180" s="259"/>
      <c r="J5180" s="259"/>
    </row>
    <row r="5181" spans="1:10">
      <c r="A5181" s="259"/>
      <c r="B5181" s="259"/>
      <c r="C5181" s="259"/>
      <c r="D5181" s="259"/>
      <c r="E5181" s="259"/>
      <c r="F5181" s="270"/>
      <c r="G5181" s="259"/>
      <c r="H5181" s="259"/>
      <c r="I5181" s="259"/>
      <c r="J5181" s="259"/>
    </row>
    <row r="5182" spans="1:10">
      <c r="A5182" s="259"/>
      <c r="B5182" s="259"/>
      <c r="C5182" s="259"/>
      <c r="D5182" s="259"/>
      <c r="E5182" s="259"/>
      <c r="F5182" s="270"/>
      <c r="G5182" s="259"/>
      <c r="H5182" s="259"/>
      <c r="I5182" s="259"/>
      <c r="J5182" s="259"/>
    </row>
    <row r="5183" spans="1:10">
      <c r="A5183" s="259"/>
      <c r="B5183" s="259"/>
      <c r="C5183" s="259"/>
      <c r="D5183" s="259"/>
      <c r="E5183" s="259"/>
      <c r="F5183" s="270"/>
      <c r="G5183" s="259"/>
      <c r="H5183" s="259"/>
      <c r="I5183" s="259"/>
      <c r="J5183" s="259"/>
    </row>
    <row r="5184" spans="1:10">
      <c r="A5184" s="259"/>
      <c r="B5184" s="259"/>
      <c r="C5184" s="259"/>
      <c r="D5184" s="259"/>
      <c r="E5184" s="259"/>
      <c r="F5184" s="270"/>
      <c r="G5184" s="259"/>
      <c r="H5184" s="259"/>
      <c r="I5184" s="259"/>
      <c r="J5184" s="259"/>
    </row>
    <row r="5185" spans="1:10">
      <c r="A5185" s="259"/>
      <c r="B5185" s="259"/>
      <c r="C5185" s="259"/>
      <c r="D5185" s="259"/>
      <c r="E5185" s="259"/>
      <c r="F5185" s="270"/>
      <c r="G5185" s="259"/>
      <c r="H5185" s="259"/>
      <c r="I5185" s="259"/>
      <c r="J5185" s="259"/>
    </row>
    <row r="5186" spans="1:10">
      <c r="A5186" s="259"/>
      <c r="B5186" s="259"/>
      <c r="C5186" s="259"/>
      <c r="D5186" s="259"/>
      <c r="E5186" s="259"/>
      <c r="F5186" s="270"/>
      <c r="G5186" s="259"/>
      <c r="H5186" s="259"/>
      <c r="I5186" s="259"/>
      <c r="J5186" s="259"/>
    </row>
    <row r="5187" spans="1:10">
      <c r="A5187" s="259"/>
      <c r="B5187" s="259"/>
      <c r="C5187" s="259"/>
      <c r="D5187" s="259"/>
      <c r="E5187" s="259"/>
      <c r="F5187" s="270"/>
      <c r="G5187" s="259"/>
      <c r="H5187" s="259"/>
      <c r="I5187" s="259"/>
      <c r="J5187" s="259"/>
    </row>
    <row r="5188" spans="1:10">
      <c r="A5188" s="259"/>
      <c r="B5188" s="259"/>
      <c r="C5188" s="259"/>
      <c r="D5188" s="259"/>
      <c r="E5188" s="259"/>
      <c r="F5188" s="270"/>
      <c r="G5188" s="259"/>
      <c r="H5188" s="259"/>
      <c r="I5188" s="259"/>
      <c r="J5188" s="259"/>
    </row>
    <row r="5189" spans="1:10">
      <c r="A5189" s="259"/>
      <c r="B5189" s="259"/>
      <c r="C5189" s="259"/>
      <c r="D5189" s="259"/>
      <c r="E5189" s="259"/>
      <c r="F5189" s="270"/>
      <c r="G5189" s="259"/>
      <c r="H5189" s="259"/>
      <c r="I5189" s="259"/>
      <c r="J5189" s="259"/>
    </row>
    <row r="5190" spans="1:10">
      <c r="A5190" s="259"/>
      <c r="B5190" s="259"/>
      <c r="C5190" s="259"/>
      <c r="D5190" s="259"/>
      <c r="E5190" s="259"/>
      <c r="F5190" s="270"/>
      <c r="G5190" s="259"/>
      <c r="H5190" s="259"/>
      <c r="I5190" s="259"/>
      <c r="J5190" s="259"/>
    </row>
    <row r="5191" spans="1:10">
      <c r="A5191" s="259"/>
      <c r="B5191" s="259"/>
      <c r="C5191" s="259"/>
      <c r="D5191" s="259"/>
      <c r="E5191" s="259"/>
      <c r="F5191" s="270"/>
      <c r="G5191" s="259"/>
      <c r="H5191" s="259"/>
      <c r="I5191" s="259"/>
      <c r="J5191" s="259"/>
    </row>
    <row r="5192" spans="1:10">
      <c r="A5192" s="259"/>
      <c r="B5192" s="259"/>
      <c r="C5192" s="259"/>
      <c r="D5192" s="259"/>
      <c r="E5192" s="259"/>
      <c r="F5192" s="270"/>
      <c r="G5192" s="259"/>
      <c r="H5192" s="259"/>
      <c r="I5192" s="259"/>
      <c r="J5192" s="259"/>
    </row>
    <row r="5193" spans="1:10">
      <c r="A5193" s="259"/>
      <c r="B5193" s="259"/>
      <c r="C5193" s="259"/>
      <c r="D5193" s="259"/>
      <c r="E5193" s="259"/>
      <c r="F5193" s="270"/>
      <c r="G5193" s="259"/>
      <c r="H5193" s="259"/>
      <c r="I5193" s="259"/>
      <c r="J5193" s="259"/>
    </row>
    <row r="5194" spans="1:10">
      <c r="A5194" s="259"/>
      <c r="B5194" s="259"/>
      <c r="C5194" s="259"/>
      <c r="D5194" s="259"/>
      <c r="E5194" s="259"/>
      <c r="F5194" s="270"/>
      <c r="G5194" s="259"/>
      <c r="H5194" s="259"/>
      <c r="I5194" s="259"/>
      <c r="J5194" s="259"/>
    </row>
    <row r="5195" spans="1:10">
      <c r="A5195" s="259"/>
      <c r="B5195" s="259"/>
      <c r="C5195" s="259"/>
      <c r="D5195" s="259"/>
      <c r="E5195" s="259"/>
      <c r="F5195" s="270"/>
      <c r="G5195" s="259"/>
      <c r="H5195" s="259"/>
      <c r="I5195" s="259"/>
      <c r="J5195" s="259"/>
    </row>
    <row r="5196" spans="1:10">
      <c r="A5196" s="259"/>
      <c r="B5196" s="259"/>
      <c r="C5196" s="259"/>
      <c r="D5196" s="259"/>
      <c r="E5196" s="259"/>
      <c r="F5196" s="270"/>
      <c r="G5196" s="259"/>
      <c r="H5196" s="259"/>
      <c r="I5196" s="259"/>
      <c r="J5196" s="259"/>
    </row>
    <row r="5197" spans="1:10">
      <c r="A5197" s="259"/>
      <c r="B5197" s="259"/>
      <c r="C5197" s="259"/>
      <c r="D5197" s="259"/>
      <c r="E5197" s="259"/>
      <c r="F5197" s="270"/>
      <c r="G5197" s="259"/>
      <c r="H5197" s="259"/>
      <c r="I5197" s="259"/>
      <c r="J5197" s="259"/>
    </row>
    <row r="5198" spans="1:10">
      <c r="A5198" s="259"/>
      <c r="B5198" s="259"/>
      <c r="C5198" s="259"/>
      <c r="D5198" s="259"/>
      <c r="E5198" s="259"/>
      <c r="F5198" s="270"/>
      <c r="G5198" s="259"/>
      <c r="H5198" s="259"/>
      <c r="I5198" s="259"/>
      <c r="J5198" s="259"/>
    </row>
    <row r="5199" spans="1:10">
      <c r="A5199" s="259"/>
      <c r="B5199" s="259"/>
      <c r="C5199" s="259"/>
      <c r="D5199" s="259"/>
      <c r="E5199" s="259"/>
      <c r="F5199" s="270"/>
      <c r="G5199" s="259"/>
      <c r="H5199" s="259"/>
      <c r="I5199" s="259"/>
      <c r="J5199" s="259"/>
    </row>
    <row r="5200" spans="1:10">
      <c r="A5200" s="259"/>
      <c r="B5200" s="259"/>
      <c r="C5200" s="259"/>
      <c r="D5200" s="259"/>
      <c r="E5200" s="259"/>
      <c r="F5200" s="270"/>
      <c r="G5200" s="259"/>
      <c r="H5200" s="259"/>
      <c r="I5200" s="259"/>
      <c r="J5200" s="259"/>
    </row>
    <row r="5201" spans="1:10">
      <c r="A5201" s="259"/>
      <c r="B5201" s="259"/>
      <c r="C5201" s="259"/>
      <c r="D5201" s="259"/>
      <c r="E5201" s="259"/>
      <c r="F5201" s="270"/>
      <c r="G5201" s="259"/>
      <c r="H5201" s="259"/>
      <c r="I5201" s="259"/>
      <c r="J5201" s="259"/>
    </row>
    <row r="5202" spans="1:10">
      <c r="A5202" s="259"/>
      <c r="B5202" s="259"/>
      <c r="C5202" s="259"/>
      <c r="D5202" s="259"/>
      <c r="E5202" s="259"/>
      <c r="F5202" s="270"/>
      <c r="G5202" s="259"/>
      <c r="H5202" s="259"/>
      <c r="I5202" s="259"/>
      <c r="J5202" s="259"/>
    </row>
    <row r="5203" spans="1:10">
      <c r="A5203" s="259"/>
      <c r="B5203" s="259"/>
      <c r="C5203" s="259"/>
      <c r="D5203" s="259"/>
      <c r="E5203" s="259"/>
      <c r="F5203" s="270"/>
      <c r="G5203" s="259"/>
      <c r="H5203" s="259"/>
      <c r="I5203" s="259"/>
      <c r="J5203" s="259"/>
    </row>
    <row r="5204" spans="1:10">
      <c r="A5204" s="259"/>
      <c r="B5204" s="259"/>
      <c r="C5204" s="259"/>
      <c r="D5204" s="259"/>
      <c r="E5204" s="259"/>
      <c r="F5204" s="270"/>
      <c r="G5204" s="259"/>
      <c r="H5204" s="259"/>
      <c r="I5204" s="259"/>
      <c r="J5204" s="259"/>
    </row>
    <row r="5205" spans="1:10">
      <c r="A5205" s="259"/>
      <c r="B5205" s="259"/>
      <c r="C5205" s="259"/>
      <c r="D5205" s="259"/>
      <c r="E5205" s="259"/>
      <c r="F5205" s="270"/>
      <c r="G5205" s="259"/>
      <c r="H5205" s="259"/>
      <c r="I5205" s="259"/>
      <c r="J5205" s="259"/>
    </row>
    <row r="5206" spans="1:10">
      <c r="A5206" s="259"/>
      <c r="B5206" s="259"/>
      <c r="C5206" s="259"/>
      <c r="D5206" s="259"/>
      <c r="E5206" s="259"/>
      <c r="F5206" s="270"/>
      <c r="G5206" s="259"/>
      <c r="H5206" s="259"/>
      <c r="I5206" s="259"/>
      <c r="J5206" s="259"/>
    </row>
    <row r="5207" spans="1:10">
      <c r="A5207" s="259"/>
      <c r="B5207" s="259"/>
      <c r="C5207" s="259"/>
      <c r="D5207" s="259"/>
      <c r="E5207" s="259"/>
      <c r="F5207" s="270"/>
      <c r="G5207" s="259"/>
      <c r="H5207" s="259"/>
      <c r="I5207" s="259"/>
      <c r="J5207" s="259"/>
    </row>
    <row r="5208" spans="1:10">
      <c r="A5208" s="259"/>
      <c r="B5208" s="259"/>
      <c r="C5208" s="259"/>
      <c r="D5208" s="259"/>
      <c r="E5208" s="259"/>
      <c r="F5208" s="270"/>
      <c r="G5208" s="259"/>
      <c r="H5208" s="259"/>
      <c r="I5208" s="259"/>
      <c r="J5208" s="259"/>
    </row>
    <row r="5209" spans="1:10">
      <c r="A5209" s="259"/>
      <c r="B5209" s="259"/>
      <c r="C5209" s="259"/>
      <c r="D5209" s="259"/>
      <c r="E5209" s="259"/>
      <c r="F5209" s="270"/>
      <c r="G5209" s="259"/>
      <c r="H5209" s="259"/>
      <c r="I5209" s="259"/>
      <c r="J5209" s="259"/>
    </row>
    <row r="5210" spans="1:10">
      <c r="A5210" s="259"/>
      <c r="B5210" s="259"/>
      <c r="C5210" s="259"/>
      <c r="D5210" s="259"/>
      <c r="E5210" s="259"/>
      <c r="F5210" s="270"/>
      <c r="G5210" s="259"/>
      <c r="H5210" s="259"/>
      <c r="I5210" s="259"/>
      <c r="J5210" s="259"/>
    </row>
    <row r="5211" spans="1:10">
      <c r="A5211" s="259"/>
      <c r="B5211" s="259"/>
      <c r="C5211" s="259"/>
      <c r="D5211" s="259"/>
      <c r="E5211" s="259"/>
      <c r="F5211" s="270"/>
      <c r="G5211" s="259"/>
      <c r="H5211" s="259"/>
      <c r="I5211" s="259"/>
      <c r="J5211" s="259"/>
    </row>
    <row r="5212" spans="1:10">
      <c r="A5212" s="259"/>
      <c r="B5212" s="259"/>
      <c r="C5212" s="259"/>
      <c r="D5212" s="259"/>
      <c r="E5212" s="259"/>
      <c r="F5212" s="270"/>
      <c r="G5212" s="259"/>
      <c r="H5212" s="259"/>
      <c r="I5212" s="259"/>
      <c r="J5212" s="259"/>
    </row>
    <row r="5213" spans="1:10">
      <c r="A5213" s="259"/>
      <c r="B5213" s="259"/>
      <c r="C5213" s="259"/>
      <c r="D5213" s="259"/>
      <c r="E5213" s="259"/>
      <c r="F5213" s="270"/>
      <c r="G5213" s="259"/>
      <c r="H5213" s="259"/>
      <c r="I5213" s="259"/>
      <c r="J5213" s="259"/>
    </row>
    <row r="5214" spans="1:10">
      <c r="A5214" s="259"/>
      <c r="B5214" s="259"/>
      <c r="C5214" s="259"/>
      <c r="D5214" s="259"/>
      <c r="E5214" s="259"/>
      <c r="F5214" s="270"/>
      <c r="G5214" s="259"/>
      <c r="H5214" s="259"/>
      <c r="I5214" s="259"/>
      <c r="J5214" s="259"/>
    </row>
    <row r="5215" spans="1:10">
      <c r="A5215" s="259"/>
      <c r="B5215" s="259"/>
      <c r="C5215" s="259"/>
      <c r="D5215" s="259"/>
      <c r="E5215" s="259"/>
      <c r="F5215" s="270"/>
      <c r="G5215" s="259"/>
      <c r="H5215" s="259"/>
      <c r="I5215" s="259"/>
      <c r="J5215" s="259"/>
    </row>
    <row r="5216" spans="1:10">
      <c r="A5216" s="259"/>
      <c r="B5216" s="259"/>
      <c r="C5216" s="259"/>
      <c r="D5216" s="259"/>
      <c r="E5216" s="259"/>
      <c r="F5216" s="270"/>
      <c r="G5216" s="259"/>
      <c r="H5216" s="259"/>
      <c r="I5216" s="259"/>
      <c r="J5216" s="259"/>
    </row>
    <row r="5217" spans="1:10">
      <c r="A5217" s="259"/>
      <c r="B5217" s="259"/>
      <c r="C5217" s="259"/>
      <c r="D5217" s="259"/>
      <c r="E5217" s="259"/>
      <c r="F5217" s="270"/>
      <c r="G5217" s="259"/>
      <c r="H5217" s="259"/>
      <c r="I5217" s="259"/>
      <c r="J5217" s="259"/>
    </row>
    <row r="5218" spans="1:10">
      <c r="A5218" s="259"/>
      <c r="B5218" s="259"/>
      <c r="C5218" s="259"/>
      <c r="D5218" s="259"/>
      <c r="E5218" s="259"/>
      <c r="F5218" s="270"/>
      <c r="G5218" s="259"/>
      <c r="H5218" s="259"/>
      <c r="I5218" s="259"/>
      <c r="J5218" s="259"/>
    </row>
    <row r="5219" spans="1:10">
      <c r="A5219" s="259"/>
      <c r="B5219" s="259"/>
      <c r="C5219" s="259"/>
      <c r="D5219" s="259"/>
      <c r="E5219" s="259"/>
      <c r="F5219" s="270"/>
      <c r="G5219" s="259"/>
      <c r="H5219" s="259"/>
      <c r="I5219" s="259"/>
      <c r="J5219" s="259"/>
    </row>
    <row r="5220" spans="1:10">
      <c r="A5220" s="259"/>
      <c r="B5220" s="259"/>
      <c r="C5220" s="259"/>
      <c r="D5220" s="259"/>
      <c r="E5220" s="259"/>
      <c r="F5220" s="270"/>
      <c r="G5220" s="259"/>
      <c r="H5220" s="259"/>
      <c r="I5220" s="259"/>
      <c r="J5220" s="259"/>
    </row>
    <row r="5221" spans="1:10">
      <c r="A5221" s="259"/>
      <c r="B5221" s="259"/>
      <c r="C5221" s="259"/>
      <c r="D5221" s="259"/>
      <c r="E5221" s="259"/>
      <c r="F5221" s="270"/>
      <c r="G5221" s="259"/>
      <c r="H5221" s="259"/>
      <c r="I5221" s="259"/>
      <c r="J5221" s="259"/>
    </row>
    <row r="5222" spans="1:10">
      <c r="A5222" s="259"/>
      <c r="B5222" s="259"/>
      <c r="C5222" s="259"/>
      <c r="D5222" s="259"/>
      <c r="E5222" s="259"/>
      <c r="F5222" s="270"/>
      <c r="G5222" s="259"/>
      <c r="H5222" s="259"/>
      <c r="I5222" s="259"/>
      <c r="J5222" s="259"/>
    </row>
    <row r="5223" spans="1:10">
      <c r="A5223" s="259"/>
      <c r="B5223" s="259"/>
      <c r="C5223" s="259"/>
      <c r="D5223" s="259"/>
      <c r="E5223" s="259"/>
      <c r="F5223" s="270"/>
      <c r="G5223" s="259"/>
      <c r="H5223" s="259"/>
      <c r="I5223" s="259"/>
      <c r="J5223" s="259"/>
    </row>
    <row r="5224" spans="1:10">
      <c r="A5224" s="259"/>
      <c r="B5224" s="259"/>
      <c r="C5224" s="259"/>
      <c r="D5224" s="259"/>
      <c r="E5224" s="259"/>
      <c r="F5224" s="270"/>
      <c r="G5224" s="259"/>
      <c r="H5224" s="259"/>
      <c r="I5224" s="259"/>
      <c r="J5224" s="259"/>
    </row>
    <row r="5225" spans="1:10">
      <c r="A5225" s="259"/>
      <c r="B5225" s="259"/>
      <c r="C5225" s="259"/>
      <c r="D5225" s="259"/>
      <c r="E5225" s="259"/>
      <c r="F5225" s="270"/>
      <c r="G5225" s="259"/>
      <c r="H5225" s="259"/>
      <c r="I5225" s="259"/>
      <c r="J5225" s="259"/>
    </row>
    <row r="5226" spans="1:10">
      <c r="A5226" s="259"/>
      <c r="B5226" s="259"/>
      <c r="C5226" s="259"/>
      <c r="D5226" s="259"/>
      <c r="E5226" s="259"/>
      <c r="F5226" s="270"/>
      <c r="G5226" s="259"/>
      <c r="H5226" s="259"/>
      <c r="I5226" s="259"/>
      <c r="J5226" s="259"/>
    </row>
    <row r="5227" spans="1:10">
      <c r="A5227" s="259"/>
      <c r="B5227" s="259"/>
      <c r="C5227" s="259"/>
      <c r="D5227" s="259"/>
      <c r="E5227" s="259"/>
      <c r="F5227" s="270"/>
      <c r="G5227" s="259"/>
      <c r="H5227" s="259"/>
      <c r="I5227" s="259"/>
      <c r="J5227" s="259"/>
    </row>
    <row r="5228" spans="1:10">
      <c r="A5228" s="259"/>
      <c r="B5228" s="259"/>
      <c r="C5228" s="259"/>
      <c r="D5228" s="259"/>
      <c r="E5228" s="259"/>
      <c r="F5228" s="270"/>
      <c r="G5228" s="259"/>
      <c r="H5228" s="259"/>
      <c r="I5228" s="259"/>
      <c r="J5228" s="259"/>
    </row>
    <row r="5229" spans="1:10">
      <c r="A5229" s="259"/>
      <c r="B5229" s="259"/>
      <c r="C5229" s="259"/>
      <c r="D5229" s="259"/>
      <c r="E5229" s="259"/>
      <c r="F5229" s="270"/>
      <c r="G5229" s="259"/>
      <c r="H5229" s="259"/>
      <c r="I5229" s="259"/>
      <c r="J5229" s="259"/>
    </row>
    <row r="5230" spans="1:10">
      <c r="A5230" s="259"/>
      <c r="B5230" s="259"/>
      <c r="C5230" s="259"/>
      <c r="D5230" s="259"/>
      <c r="E5230" s="259"/>
      <c r="F5230" s="270"/>
      <c r="G5230" s="259"/>
      <c r="H5230" s="259"/>
      <c r="I5230" s="259"/>
      <c r="J5230" s="259"/>
    </row>
    <row r="5231" spans="1:10">
      <c r="A5231" s="259"/>
      <c r="B5231" s="259"/>
      <c r="C5231" s="259"/>
      <c r="D5231" s="259"/>
      <c r="E5231" s="259"/>
      <c r="F5231" s="270"/>
      <c r="G5231" s="259"/>
      <c r="H5231" s="259"/>
      <c r="I5231" s="259"/>
      <c r="J5231" s="259"/>
    </row>
    <row r="5232" spans="1:10">
      <c r="A5232" s="259"/>
      <c r="B5232" s="259"/>
      <c r="C5232" s="259"/>
      <c r="D5232" s="259"/>
      <c r="E5232" s="259"/>
      <c r="F5232" s="270"/>
      <c r="G5232" s="259"/>
      <c r="H5232" s="259"/>
      <c r="I5232" s="259"/>
      <c r="J5232" s="259"/>
    </row>
    <row r="5233" spans="1:10">
      <c r="A5233" s="259"/>
      <c r="B5233" s="259"/>
      <c r="C5233" s="259"/>
      <c r="D5233" s="259"/>
      <c r="E5233" s="259"/>
      <c r="F5233" s="270"/>
      <c r="G5233" s="259"/>
      <c r="H5233" s="259"/>
      <c r="I5233" s="259"/>
      <c r="J5233" s="259"/>
    </row>
    <row r="5234" spans="1:10">
      <c r="A5234" s="259"/>
      <c r="B5234" s="259"/>
      <c r="C5234" s="259"/>
      <c r="D5234" s="259"/>
      <c r="E5234" s="259"/>
      <c r="F5234" s="270"/>
      <c r="G5234" s="259"/>
      <c r="H5234" s="259"/>
      <c r="I5234" s="259"/>
      <c r="J5234" s="259"/>
    </row>
    <row r="5235" spans="1:10">
      <c r="A5235" s="259"/>
      <c r="B5235" s="259"/>
      <c r="C5235" s="259"/>
      <c r="D5235" s="259"/>
      <c r="E5235" s="259"/>
      <c r="F5235" s="270"/>
      <c r="G5235" s="259"/>
      <c r="H5235" s="259"/>
      <c r="I5235" s="259"/>
      <c r="J5235" s="259"/>
    </row>
    <row r="5236" spans="1:10">
      <c r="A5236" s="259"/>
      <c r="B5236" s="259"/>
      <c r="C5236" s="259"/>
      <c r="D5236" s="259"/>
      <c r="E5236" s="259"/>
      <c r="F5236" s="270"/>
      <c r="G5236" s="259"/>
      <c r="H5236" s="259"/>
      <c r="I5236" s="259"/>
      <c r="J5236" s="259"/>
    </row>
    <row r="5237" spans="1:10">
      <c r="A5237" s="259"/>
      <c r="B5237" s="259"/>
      <c r="C5237" s="259"/>
      <c r="D5237" s="259"/>
      <c r="E5237" s="259"/>
      <c r="F5237" s="270"/>
      <c r="G5237" s="259"/>
      <c r="H5237" s="259"/>
      <c r="I5237" s="259"/>
      <c r="J5237" s="259"/>
    </row>
    <row r="5238" spans="1:10">
      <c r="A5238" s="259"/>
      <c r="B5238" s="259"/>
      <c r="C5238" s="259"/>
      <c r="D5238" s="259"/>
      <c r="E5238" s="259"/>
      <c r="F5238" s="270"/>
      <c r="G5238" s="259"/>
      <c r="H5238" s="259"/>
      <c r="I5238" s="259"/>
      <c r="J5238" s="259"/>
    </row>
    <row r="5239" spans="1:10">
      <c r="A5239" s="259"/>
      <c r="B5239" s="259"/>
      <c r="C5239" s="259"/>
      <c r="D5239" s="259"/>
      <c r="E5239" s="259"/>
      <c r="F5239" s="270"/>
      <c r="G5239" s="259"/>
      <c r="H5239" s="259"/>
      <c r="I5239" s="259"/>
      <c r="J5239" s="259"/>
    </row>
    <row r="5240" spans="1:10">
      <c r="A5240" s="259"/>
      <c r="B5240" s="259"/>
      <c r="C5240" s="259"/>
      <c r="D5240" s="259"/>
      <c r="E5240" s="259"/>
      <c r="F5240" s="270"/>
      <c r="G5240" s="259"/>
      <c r="H5240" s="259"/>
      <c r="I5240" s="259"/>
      <c r="J5240" s="259"/>
    </row>
    <row r="5241" spans="1:10">
      <c r="A5241" s="259"/>
      <c r="B5241" s="259"/>
      <c r="C5241" s="259"/>
      <c r="D5241" s="259"/>
      <c r="E5241" s="259"/>
      <c r="F5241" s="270"/>
      <c r="G5241" s="259"/>
      <c r="H5241" s="259"/>
      <c r="I5241" s="259"/>
      <c r="J5241" s="259"/>
    </row>
    <row r="5242" spans="1:10">
      <c r="A5242" s="259"/>
      <c r="B5242" s="259"/>
      <c r="C5242" s="259"/>
      <c r="D5242" s="259"/>
      <c r="E5242" s="259"/>
      <c r="F5242" s="270"/>
      <c r="G5242" s="259"/>
      <c r="H5242" s="259"/>
      <c r="I5242" s="259"/>
      <c r="J5242" s="259"/>
    </row>
    <row r="5243" spans="1:10">
      <c r="A5243" s="259"/>
      <c r="B5243" s="259"/>
      <c r="C5243" s="259"/>
      <c r="D5243" s="259"/>
      <c r="E5243" s="259"/>
      <c r="F5243" s="270"/>
      <c r="G5243" s="259"/>
      <c r="H5243" s="259"/>
      <c r="I5243" s="259"/>
      <c r="J5243" s="259"/>
    </row>
    <row r="5244" spans="1:10">
      <c r="A5244" s="259"/>
      <c r="B5244" s="259"/>
      <c r="C5244" s="259"/>
      <c r="D5244" s="259"/>
      <c r="E5244" s="259"/>
      <c r="F5244" s="270"/>
      <c r="G5244" s="259"/>
      <c r="H5244" s="259"/>
      <c r="I5244" s="259"/>
      <c r="J5244" s="259"/>
    </row>
    <row r="5245" spans="1:10">
      <c r="A5245" s="259"/>
      <c r="B5245" s="259"/>
      <c r="C5245" s="259"/>
      <c r="D5245" s="259"/>
      <c r="E5245" s="259"/>
      <c r="F5245" s="270"/>
      <c r="G5245" s="259"/>
      <c r="H5245" s="259"/>
      <c r="I5245" s="259"/>
      <c r="J5245" s="259"/>
    </row>
    <row r="5246" spans="1:10">
      <c r="A5246" s="259"/>
      <c r="B5246" s="259"/>
      <c r="C5246" s="259"/>
      <c r="D5246" s="259"/>
      <c r="E5246" s="259"/>
      <c r="F5246" s="270"/>
      <c r="G5246" s="259"/>
      <c r="H5246" s="259"/>
      <c r="I5246" s="259"/>
      <c r="J5246" s="259"/>
    </row>
    <row r="5247" spans="1:10">
      <c r="A5247" s="259"/>
      <c r="B5247" s="259"/>
      <c r="C5247" s="259"/>
      <c r="D5247" s="259"/>
      <c r="E5247" s="259"/>
      <c r="F5247" s="270"/>
      <c r="G5247" s="259"/>
      <c r="H5247" s="259"/>
      <c r="I5247" s="259"/>
      <c r="J5247" s="259"/>
    </row>
    <row r="5248" spans="1:10">
      <c r="A5248" s="259"/>
      <c r="B5248" s="259"/>
      <c r="C5248" s="259"/>
      <c r="D5248" s="259"/>
      <c r="E5248" s="259"/>
      <c r="F5248" s="270"/>
      <c r="G5248" s="259"/>
      <c r="H5248" s="259"/>
      <c r="I5248" s="259"/>
      <c r="J5248" s="259"/>
    </row>
    <row r="5249" spans="1:10">
      <c r="A5249" s="259"/>
      <c r="B5249" s="259"/>
      <c r="C5249" s="259"/>
      <c r="D5249" s="259"/>
      <c r="E5249" s="259"/>
      <c r="F5249" s="270"/>
      <c r="G5249" s="259"/>
      <c r="H5249" s="259"/>
      <c r="I5249" s="259"/>
      <c r="J5249" s="259"/>
    </row>
    <row r="5250" spans="1:10">
      <c r="A5250" s="259"/>
      <c r="B5250" s="259"/>
      <c r="C5250" s="259"/>
      <c r="D5250" s="259"/>
      <c r="E5250" s="259"/>
      <c r="F5250" s="270"/>
      <c r="G5250" s="259"/>
      <c r="H5250" s="259"/>
      <c r="I5250" s="259"/>
      <c r="J5250" s="259"/>
    </row>
    <row r="5251" spans="1:10">
      <c r="A5251" s="259"/>
      <c r="B5251" s="259"/>
      <c r="C5251" s="259"/>
      <c r="D5251" s="259"/>
      <c r="E5251" s="259"/>
      <c r="F5251" s="270"/>
      <c r="G5251" s="259"/>
      <c r="H5251" s="259"/>
      <c r="I5251" s="259"/>
      <c r="J5251" s="259"/>
    </row>
    <row r="5252" spans="1:10">
      <c r="A5252" s="259"/>
      <c r="B5252" s="259"/>
      <c r="C5252" s="259"/>
      <c r="D5252" s="259"/>
      <c r="E5252" s="259"/>
      <c r="F5252" s="270"/>
      <c r="G5252" s="259"/>
      <c r="H5252" s="259"/>
      <c r="I5252" s="259"/>
      <c r="J5252" s="259"/>
    </row>
    <row r="5253" spans="1:10">
      <c r="A5253" s="259"/>
      <c r="B5253" s="259"/>
      <c r="C5253" s="259"/>
      <c r="D5253" s="259"/>
      <c r="E5253" s="259"/>
      <c r="F5253" s="270"/>
      <c r="G5253" s="259"/>
      <c r="H5253" s="259"/>
      <c r="I5253" s="259"/>
      <c r="J5253" s="259"/>
    </row>
    <row r="5254" spans="1:10">
      <c r="A5254" s="259"/>
      <c r="B5254" s="259"/>
      <c r="C5254" s="259"/>
      <c r="D5254" s="259"/>
      <c r="E5254" s="259"/>
      <c r="F5254" s="270"/>
      <c r="G5254" s="259"/>
      <c r="H5254" s="259"/>
      <c r="I5254" s="259"/>
      <c r="J5254" s="259"/>
    </row>
    <row r="5255" spans="1:10">
      <c r="A5255" s="259"/>
      <c r="B5255" s="259"/>
      <c r="C5255" s="259"/>
      <c r="D5255" s="259"/>
      <c r="E5255" s="259"/>
      <c r="F5255" s="270"/>
      <c r="G5255" s="259"/>
      <c r="H5255" s="259"/>
      <c r="I5255" s="259"/>
      <c r="J5255" s="259"/>
    </row>
    <row r="5256" spans="1:10">
      <c r="A5256" s="259"/>
      <c r="B5256" s="259"/>
      <c r="C5256" s="259"/>
      <c r="D5256" s="259"/>
      <c r="E5256" s="259"/>
      <c r="F5256" s="270"/>
      <c r="G5256" s="259"/>
      <c r="H5256" s="259"/>
      <c r="I5256" s="259"/>
      <c r="J5256" s="259"/>
    </row>
    <row r="5257" spans="1:10">
      <c r="A5257" s="259"/>
      <c r="B5257" s="259"/>
      <c r="C5257" s="259"/>
      <c r="D5257" s="259"/>
      <c r="E5257" s="259"/>
      <c r="F5257" s="270"/>
      <c r="G5257" s="259"/>
      <c r="H5257" s="259"/>
      <c r="I5257" s="259"/>
      <c r="J5257" s="259"/>
    </row>
    <row r="5258" spans="1:10">
      <c r="A5258" s="259"/>
      <c r="B5258" s="259"/>
      <c r="C5258" s="259"/>
      <c r="D5258" s="259"/>
      <c r="E5258" s="259"/>
      <c r="F5258" s="270"/>
      <c r="G5258" s="259"/>
      <c r="H5258" s="259"/>
      <c r="I5258" s="259"/>
      <c r="J5258" s="259"/>
    </row>
    <row r="5259" spans="1:10">
      <c r="A5259" s="259"/>
      <c r="B5259" s="259"/>
      <c r="C5259" s="259"/>
      <c r="D5259" s="259"/>
      <c r="E5259" s="259"/>
      <c r="F5259" s="270"/>
      <c r="G5259" s="259"/>
      <c r="H5259" s="259"/>
      <c r="I5259" s="259"/>
      <c r="J5259" s="259"/>
    </row>
    <row r="5260" spans="1:10">
      <c r="A5260" s="259"/>
      <c r="B5260" s="259"/>
      <c r="C5260" s="259"/>
      <c r="D5260" s="259"/>
      <c r="E5260" s="259"/>
      <c r="F5260" s="270"/>
      <c r="G5260" s="259"/>
      <c r="H5260" s="259"/>
      <c r="I5260" s="259"/>
      <c r="J5260" s="259"/>
    </row>
    <row r="5261" spans="1:10">
      <c r="A5261" s="259"/>
      <c r="B5261" s="259"/>
      <c r="C5261" s="259"/>
      <c r="D5261" s="259"/>
      <c r="E5261" s="259"/>
      <c r="F5261" s="270"/>
      <c r="G5261" s="259"/>
      <c r="H5261" s="259"/>
      <c r="I5261" s="259"/>
      <c r="J5261" s="259"/>
    </row>
    <row r="5262" spans="1:10">
      <c r="A5262" s="259"/>
      <c r="B5262" s="259"/>
      <c r="C5262" s="259"/>
      <c r="D5262" s="259"/>
      <c r="E5262" s="259"/>
      <c r="F5262" s="270"/>
      <c r="G5262" s="259"/>
      <c r="H5262" s="259"/>
      <c r="I5262" s="259"/>
      <c r="J5262" s="259"/>
    </row>
    <row r="5263" spans="1:10">
      <c r="A5263" s="259"/>
      <c r="B5263" s="259"/>
      <c r="C5263" s="259"/>
      <c r="D5263" s="259"/>
      <c r="E5263" s="259"/>
      <c r="F5263" s="270"/>
      <c r="G5263" s="259"/>
      <c r="H5263" s="259"/>
      <c r="I5263" s="259"/>
      <c r="J5263" s="259"/>
    </row>
    <row r="5264" spans="1:10">
      <c r="A5264" s="259"/>
      <c r="B5264" s="259"/>
      <c r="C5264" s="259"/>
      <c r="D5264" s="259"/>
      <c r="E5264" s="259"/>
      <c r="F5264" s="270"/>
      <c r="G5264" s="259"/>
      <c r="H5264" s="259"/>
      <c r="I5264" s="259"/>
      <c r="J5264" s="259"/>
    </row>
    <row r="5265" spans="1:10">
      <c r="A5265" s="259"/>
      <c r="B5265" s="259"/>
      <c r="C5265" s="259"/>
      <c r="D5265" s="259"/>
      <c r="E5265" s="259"/>
      <c r="F5265" s="270"/>
      <c r="G5265" s="259"/>
      <c r="H5265" s="259"/>
      <c r="I5265" s="259"/>
      <c r="J5265" s="259"/>
    </row>
    <row r="5266" spans="1:10">
      <c r="A5266" s="259"/>
      <c r="B5266" s="259"/>
      <c r="C5266" s="259"/>
      <c r="D5266" s="259"/>
      <c r="E5266" s="259"/>
      <c r="F5266" s="270"/>
      <c r="G5266" s="259"/>
      <c r="H5266" s="259"/>
      <c r="I5266" s="259"/>
      <c r="J5266" s="259"/>
    </row>
    <row r="5267" spans="1:10">
      <c r="A5267" s="259"/>
      <c r="B5267" s="259"/>
      <c r="C5267" s="259"/>
      <c r="D5267" s="259"/>
      <c r="E5267" s="259"/>
      <c r="F5267" s="270"/>
      <c r="G5267" s="259"/>
      <c r="H5267" s="259"/>
      <c r="I5267" s="259"/>
      <c r="J5267" s="259"/>
    </row>
    <row r="5268" spans="1:10">
      <c r="A5268" s="259"/>
      <c r="B5268" s="259"/>
      <c r="C5268" s="259"/>
      <c r="D5268" s="259"/>
      <c r="E5268" s="259"/>
      <c r="F5268" s="270"/>
      <c r="G5268" s="259"/>
      <c r="H5268" s="259"/>
      <c r="I5268" s="259"/>
      <c r="J5268" s="259"/>
    </row>
    <row r="5269" spans="1:10">
      <c r="A5269" s="259"/>
      <c r="B5269" s="259"/>
      <c r="C5269" s="259"/>
      <c r="D5269" s="259"/>
      <c r="E5269" s="259"/>
      <c r="F5269" s="270"/>
      <c r="G5269" s="259"/>
      <c r="H5269" s="259"/>
      <c r="I5269" s="259"/>
      <c r="J5269" s="259"/>
    </row>
    <row r="5270" spans="1:10">
      <c r="A5270" s="259"/>
      <c r="B5270" s="259"/>
      <c r="C5270" s="259"/>
      <c r="D5270" s="259"/>
      <c r="E5270" s="259"/>
      <c r="F5270" s="270"/>
      <c r="G5270" s="259"/>
      <c r="H5270" s="259"/>
      <c r="I5270" s="259"/>
      <c r="J5270" s="259"/>
    </row>
    <row r="5271" spans="1:10">
      <c r="A5271" s="259"/>
      <c r="B5271" s="259"/>
      <c r="C5271" s="259"/>
      <c r="D5271" s="259"/>
      <c r="E5271" s="259"/>
      <c r="F5271" s="270"/>
      <c r="G5271" s="259"/>
      <c r="H5271" s="259"/>
      <c r="I5271" s="259"/>
      <c r="J5271" s="259"/>
    </row>
    <row r="5272" spans="1:10">
      <c r="A5272" s="259"/>
      <c r="B5272" s="259"/>
      <c r="C5272" s="259"/>
      <c r="D5272" s="259"/>
      <c r="E5272" s="259"/>
      <c r="F5272" s="270"/>
      <c r="G5272" s="259"/>
      <c r="H5272" s="259"/>
      <c r="I5272" s="259"/>
      <c r="J5272" s="259"/>
    </row>
    <row r="5273" spans="1:10">
      <c r="A5273" s="259"/>
      <c r="B5273" s="259"/>
      <c r="C5273" s="259"/>
      <c r="D5273" s="259"/>
      <c r="E5273" s="259"/>
      <c r="F5273" s="270"/>
      <c r="G5273" s="259"/>
      <c r="H5273" s="259"/>
      <c r="I5273" s="259"/>
      <c r="J5273" s="259"/>
    </row>
    <row r="5274" spans="1:10">
      <c r="A5274" s="259"/>
      <c r="B5274" s="259"/>
      <c r="C5274" s="259"/>
      <c r="D5274" s="259"/>
      <c r="E5274" s="259"/>
      <c r="F5274" s="270"/>
      <c r="G5274" s="259"/>
      <c r="H5274" s="259"/>
      <c r="I5274" s="259"/>
      <c r="J5274" s="259"/>
    </row>
    <row r="5275" spans="1:10">
      <c r="A5275" s="259"/>
      <c r="B5275" s="259"/>
      <c r="C5275" s="259"/>
      <c r="D5275" s="259"/>
      <c r="E5275" s="259"/>
      <c r="F5275" s="270"/>
      <c r="G5275" s="259"/>
      <c r="H5275" s="259"/>
      <c r="I5275" s="259"/>
      <c r="J5275" s="259"/>
    </row>
    <row r="5276" spans="1:10">
      <c r="A5276" s="259"/>
      <c r="B5276" s="259"/>
      <c r="C5276" s="259"/>
      <c r="D5276" s="259"/>
      <c r="E5276" s="259"/>
      <c r="F5276" s="270"/>
      <c r="G5276" s="259"/>
      <c r="H5276" s="259"/>
      <c r="I5276" s="259"/>
      <c r="J5276" s="259"/>
    </row>
    <row r="5277" spans="1:10">
      <c r="A5277" s="259"/>
      <c r="B5277" s="259"/>
      <c r="C5277" s="259"/>
      <c r="D5277" s="259"/>
      <c r="E5277" s="259"/>
      <c r="F5277" s="270"/>
      <c r="G5277" s="259"/>
      <c r="H5277" s="259"/>
      <c r="I5277" s="259"/>
      <c r="J5277" s="259"/>
    </row>
    <row r="5278" spans="1:10">
      <c r="A5278" s="259"/>
      <c r="B5278" s="259"/>
      <c r="C5278" s="259"/>
      <c r="D5278" s="259"/>
      <c r="E5278" s="259"/>
      <c r="F5278" s="270"/>
      <c r="G5278" s="259"/>
      <c r="H5278" s="259"/>
      <c r="I5278" s="259"/>
      <c r="J5278" s="259"/>
    </row>
    <row r="5279" spans="1:10">
      <c r="A5279" s="259"/>
      <c r="B5279" s="259"/>
      <c r="C5279" s="259"/>
      <c r="D5279" s="259"/>
      <c r="E5279" s="259"/>
      <c r="F5279" s="270"/>
      <c r="G5279" s="259"/>
      <c r="H5279" s="259"/>
      <c r="I5279" s="259"/>
      <c r="J5279" s="259"/>
    </row>
    <row r="5280" spans="1:10">
      <c r="A5280" s="259"/>
      <c r="B5280" s="259"/>
      <c r="C5280" s="259"/>
      <c r="D5280" s="259"/>
      <c r="E5280" s="259"/>
      <c r="F5280" s="270"/>
      <c r="G5280" s="259"/>
      <c r="H5280" s="259"/>
      <c r="I5280" s="259"/>
      <c r="J5280" s="259"/>
    </row>
    <row r="5281" spans="1:10">
      <c r="A5281" s="259"/>
      <c r="B5281" s="259"/>
      <c r="C5281" s="259"/>
      <c r="D5281" s="259"/>
      <c r="E5281" s="259"/>
      <c r="F5281" s="270"/>
      <c r="G5281" s="259"/>
      <c r="H5281" s="259"/>
      <c r="I5281" s="259"/>
      <c r="J5281" s="259"/>
    </row>
    <row r="5282" spans="1:10">
      <c r="A5282" s="259"/>
      <c r="B5282" s="259"/>
      <c r="C5282" s="259"/>
      <c r="D5282" s="259"/>
      <c r="E5282" s="259"/>
      <c r="F5282" s="270"/>
      <c r="G5282" s="259"/>
      <c r="H5282" s="259"/>
      <c r="I5282" s="259"/>
      <c r="J5282" s="259"/>
    </row>
    <row r="5283" spans="1:10">
      <c r="A5283" s="259"/>
      <c r="B5283" s="259"/>
      <c r="C5283" s="259"/>
      <c r="D5283" s="259"/>
      <c r="E5283" s="259"/>
      <c r="F5283" s="270"/>
      <c r="G5283" s="259"/>
      <c r="H5283" s="259"/>
      <c r="I5283" s="259"/>
      <c r="J5283" s="259"/>
    </row>
    <row r="5284" spans="1:10">
      <c r="A5284" s="259"/>
      <c r="B5284" s="259"/>
      <c r="C5284" s="259"/>
      <c r="D5284" s="259"/>
      <c r="E5284" s="259"/>
      <c r="F5284" s="270"/>
      <c r="G5284" s="259"/>
      <c r="H5284" s="259"/>
      <c r="I5284" s="259"/>
      <c r="J5284" s="259"/>
    </row>
    <row r="5285" spans="1:10">
      <c r="A5285" s="259"/>
      <c r="B5285" s="259"/>
      <c r="C5285" s="259"/>
      <c r="D5285" s="259"/>
      <c r="E5285" s="259"/>
      <c r="F5285" s="270"/>
      <c r="G5285" s="259"/>
      <c r="H5285" s="259"/>
      <c r="I5285" s="259"/>
      <c r="J5285" s="259"/>
    </row>
    <row r="5286" spans="1:10">
      <c r="A5286" s="259"/>
      <c r="B5286" s="259"/>
      <c r="C5286" s="259"/>
      <c r="D5286" s="259"/>
      <c r="E5286" s="259"/>
      <c r="F5286" s="270"/>
      <c r="G5286" s="259"/>
      <c r="H5286" s="259"/>
      <c r="I5286" s="259"/>
      <c r="J5286" s="259"/>
    </row>
    <row r="5287" spans="1:10">
      <c r="A5287" s="259"/>
      <c r="B5287" s="259"/>
      <c r="C5287" s="259"/>
      <c r="D5287" s="259"/>
      <c r="E5287" s="259"/>
      <c r="F5287" s="270"/>
      <c r="G5287" s="259"/>
      <c r="H5287" s="259"/>
      <c r="I5287" s="259"/>
      <c r="J5287" s="259"/>
    </row>
    <row r="5288" spans="1:10">
      <c r="A5288" s="259"/>
      <c r="B5288" s="259"/>
      <c r="C5288" s="259"/>
      <c r="D5288" s="259"/>
      <c r="E5288" s="259"/>
      <c r="F5288" s="270"/>
      <c r="G5288" s="259"/>
      <c r="H5288" s="259"/>
      <c r="I5288" s="259"/>
      <c r="J5288" s="259"/>
    </row>
    <row r="5289" spans="1:10">
      <c r="A5289" s="259"/>
      <c r="B5289" s="259"/>
      <c r="C5289" s="259"/>
      <c r="D5289" s="259"/>
      <c r="E5289" s="259"/>
      <c r="F5289" s="270"/>
      <c r="G5289" s="259"/>
      <c r="H5289" s="259"/>
      <c r="I5289" s="259"/>
      <c r="J5289" s="259"/>
    </row>
    <row r="5290" spans="1:10">
      <c r="A5290" s="259"/>
      <c r="B5290" s="259"/>
      <c r="C5290" s="259"/>
      <c r="D5290" s="259"/>
      <c r="E5290" s="259"/>
      <c r="F5290" s="270"/>
      <c r="G5290" s="259"/>
      <c r="H5290" s="259"/>
      <c r="I5290" s="259"/>
      <c r="J5290" s="259"/>
    </row>
    <row r="5291" spans="1:10">
      <c r="A5291" s="259"/>
      <c r="B5291" s="259"/>
      <c r="C5291" s="259"/>
      <c r="D5291" s="259"/>
      <c r="E5291" s="259"/>
      <c r="F5291" s="270"/>
      <c r="G5291" s="259"/>
      <c r="H5291" s="259"/>
      <c r="I5291" s="259"/>
      <c r="J5291" s="259"/>
    </row>
    <row r="5292" spans="1:10">
      <c r="A5292" s="259"/>
      <c r="B5292" s="259"/>
      <c r="C5292" s="259"/>
      <c r="D5292" s="259"/>
      <c r="E5292" s="259"/>
      <c r="F5292" s="270"/>
      <c r="G5292" s="259"/>
      <c r="H5292" s="259"/>
      <c r="I5292" s="259"/>
      <c r="J5292" s="259"/>
    </row>
    <row r="5293" spans="1:10">
      <c r="A5293" s="259"/>
      <c r="B5293" s="259"/>
      <c r="C5293" s="259"/>
      <c r="D5293" s="259"/>
      <c r="E5293" s="259"/>
      <c r="F5293" s="270"/>
      <c r="G5293" s="259"/>
      <c r="H5293" s="259"/>
      <c r="I5293" s="259"/>
      <c r="J5293" s="259"/>
    </row>
    <row r="5294" spans="1:10">
      <c r="A5294" s="259"/>
      <c r="B5294" s="259"/>
      <c r="C5294" s="259"/>
      <c r="D5294" s="259"/>
      <c r="E5294" s="259"/>
      <c r="F5294" s="270"/>
      <c r="G5294" s="259"/>
      <c r="H5294" s="259"/>
      <c r="I5294" s="259"/>
      <c r="J5294" s="259"/>
    </row>
    <row r="5295" spans="1:10">
      <c r="A5295" s="259"/>
      <c r="B5295" s="259"/>
      <c r="C5295" s="259"/>
      <c r="D5295" s="259"/>
      <c r="E5295" s="259"/>
      <c r="F5295" s="270"/>
      <c r="G5295" s="259"/>
      <c r="H5295" s="259"/>
      <c r="I5295" s="259"/>
      <c r="J5295" s="259"/>
    </row>
    <row r="5296" spans="1:10">
      <c r="A5296" s="259"/>
      <c r="B5296" s="259"/>
      <c r="C5296" s="259"/>
      <c r="D5296" s="259"/>
      <c r="E5296" s="259"/>
      <c r="F5296" s="270"/>
      <c r="G5296" s="259"/>
      <c r="H5296" s="259"/>
      <c r="I5296" s="259"/>
      <c r="J5296" s="259"/>
    </row>
    <row r="5297" spans="1:10">
      <c r="A5297" s="259"/>
      <c r="B5297" s="259"/>
      <c r="C5297" s="259"/>
      <c r="D5297" s="259"/>
      <c r="E5297" s="259"/>
      <c r="F5297" s="270"/>
      <c r="G5297" s="259"/>
      <c r="H5297" s="259"/>
      <c r="I5297" s="259"/>
      <c r="J5297" s="259"/>
    </row>
    <row r="5298" spans="1:10">
      <c r="A5298" s="259"/>
      <c r="B5298" s="259"/>
      <c r="C5298" s="259"/>
      <c r="D5298" s="259"/>
      <c r="E5298" s="259"/>
      <c r="F5298" s="270"/>
      <c r="G5298" s="259"/>
      <c r="H5298" s="259"/>
      <c r="I5298" s="259"/>
      <c r="J5298" s="259"/>
    </row>
    <row r="5299" spans="1:10">
      <c r="A5299" s="259"/>
      <c r="B5299" s="259"/>
      <c r="C5299" s="259"/>
      <c r="D5299" s="259"/>
      <c r="E5299" s="259"/>
      <c r="F5299" s="270"/>
      <c r="G5299" s="259"/>
      <c r="H5299" s="259"/>
      <c r="I5299" s="259"/>
      <c r="J5299" s="259"/>
    </row>
    <row r="5300" spans="1:10">
      <c r="A5300" s="259"/>
      <c r="B5300" s="259"/>
      <c r="C5300" s="259"/>
      <c r="D5300" s="259"/>
      <c r="E5300" s="259"/>
      <c r="F5300" s="270"/>
      <c r="G5300" s="259"/>
      <c r="H5300" s="259"/>
      <c r="I5300" s="259"/>
      <c r="J5300" s="259"/>
    </row>
    <row r="5301" spans="1:10">
      <c r="A5301" s="259"/>
      <c r="B5301" s="259"/>
      <c r="C5301" s="259"/>
      <c r="D5301" s="259"/>
      <c r="E5301" s="259"/>
      <c r="F5301" s="270"/>
      <c r="G5301" s="259"/>
      <c r="H5301" s="259"/>
      <c r="I5301" s="259"/>
      <c r="J5301" s="259"/>
    </row>
    <row r="5302" spans="1:10">
      <c r="A5302" s="259"/>
      <c r="B5302" s="259"/>
      <c r="C5302" s="259"/>
      <c r="D5302" s="259"/>
      <c r="E5302" s="259"/>
      <c r="F5302" s="270"/>
      <c r="G5302" s="259"/>
      <c r="H5302" s="259"/>
      <c r="I5302" s="259"/>
      <c r="J5302" s="259"/>
    </row>
    <row r="5303" spans="1:10">
      <c r="A5303" s="259"/>
      <c r="B5303" s="259"/>
      <c r="C5303" s="259"/>
      <c r="D5303" s="259"/>
      <c r="E5303" s="259"/>
      <c r="F5303" s="270"/>
      <c r="G5303" s="259"/>
      <c r="H5303" s="259"/>
      <c r="I5303" s="259"/>
      <c r="J5303" s="259"/>
    </row>
    <row r="5304" spans="1:10">
      <c r="A5304" s="259"/>
      <c r="B5304" s="259"/>
      <c r="C5304" s="259"/>
      <c r="D5304" s="259"/>
      <c r="E5304" s="259"/>
      <c r="F5304" s="270"/>
      <c r="G5304" s="259"/>
      <c r="H5304" s="259"/>
      <c r="I5304" s="259"/>
      <c r="J5304" s="259"/>
    </row>
    <row r="5305" spans="1:10">
      <c r="A5305" s="259"/>
      <c r="B5305" s="259"/>
      <c r="C5305" s="259"/>
      <c r="D5305" s="259"/>
      <c r="E5305" s="259"/>
      <c r="F5305" s="270"/>
      <c r="G5305" s="259"/>
      <c r="H5305" s="259"/>
      <c r="I5305" s="259"/>
      <c r="J5305" s="259"/>
    </row>
    <row r="5306" spans="1:10">
      <c r="A5306" s="259"/>
      <c r="B5306" s="259"/>
      <c r="C5306" s="259"/>
      <c r="D5306" s="259"/>
      <c r="E5306" s="259"/>
      <c r="F5306" s="270"/>
      <c r="G5306" s="259"/>
      <c r="H5306" s="259"/>
      <c r="I5306" s="259"/>
      <c r="J5306" s="259"/>
    </row>
    <row r="5307" spans="1:10">
      <c r="A5307" s="259"/>
      <c r="B5307" s="259"/>
      <c r="C5307" s="259"/>
      <c r="D5307" s="259"/>
      <c r="E5307" s="259"/>
      <c r="F5307" s="270"/>
      <c r="G5307" s="259"/>
      <c r="H5307" s="259"/>
      <c r="I5307" s="259"/>
      <c r="J5307" s="259"/>
    </row>
    <row r="5308" spans="1:10">
      <c r="A5308" s="259"/>
      <c r="B5308" s="259"/>
      <c r="C5308" s="259"/>
      <c r="D5308" s="259"/>
      <c r="E5308" s="259"/>
      <c r="F5308" s="270"/>
      <c r="G5308" s="259"/>
      <c r="H5308" s="259"/>
      <c r="I5308" s="259"/>
      <c r="J5308" s="259"/>
    </row>
    <row r="5309" spans="1:10">
      <c r="A5309" s="259"/>
      <c r="B5309" s="259"/>
      <c r="C5309" s="259"/>
      <c r="D5309" s="259"/>
      <c r="E5309" s="259"/>
      <c r="F5309" s="270"/>
      <c r="G5309" s="259"/>
      <c r="H5309" s="259"/>
      <c r="I5309" s="259"/>
      <c r="J5309" s="259"/>
    </row>
    <row r="5310" spans="1:10">
      <c r="A5310" s="259"/>
      <c r="B5310" s="259"/>
      <c r="C5310" s="259"/>
      <c r="D5310" s="259"/>
      <c r="E5310" s="259"/>
      <c r="F5310" s="270"/>
      <c r="G5310" s="259"/>
      <c r="H5310" s="259"/>
      <c r="I5310" s="259"/>
      <c r="J5310" s="259"/>
    </row>
    <row r="5311" spans="1:10">
      <c r="A5311" s="259"/>
      <c r="B5311" s="259"/>
      <c r="C5311" s="259"/>
      <c r="D5311" s="259"/>
      <c r="E5311" s="259"/>
      <c r="F5311" s="270"/>
      <c r="G5311" s="259"/>
      <c r="H5311" s="259"/>
      <c r="I5311" s="259"/>
      <c r="J5311" s="259"/>
    </row>
    <row r="5312" spans="1:10">
      <c r="A5312" s="259"/>
      <c r="B5312" s="259"/>
      <c r="C5312" s="259"/>
      <c r="D5312" s="259"/>
      <c r="E5312" s="259"/>
      <c r="F5312" s="270"/>
      <c r="G5312" s="259"/>
      <c r="H5312" s="259"/>
      <c r="I5312" s="259"/>
      <c r="J5312" s="259"/>
    </row>
    <row r="5313" spans="1:10">
      <c r="A5313" s="259"/>
      <c r="B5313" s="259"/>
      <c r="C5313" s="259"/>
      <c r="D5313" s="259"/>
      <c r="E5313" s="259"/>
      <c r="F5313" s="270"/>
      <c r="G5313" s="259"/>
      <c r="H5313" s="259"/>
      <c r="I5313" s="259"/>
      <c r="J5313" s="259"/>
    </row>
    <row r="5314" spans="1:10">
      <c r="A5314" s="259"/>
      <c r="B5314" s="259"/>
      <c r="C5314" s="259"/>
      <c r="D5314" s="259"/>
      <c r="E5314" s="259"/>
      <c r="F5314" s="270"/>
      <c r="G5314" s="259"/>
      <c r="H5314" s="259"/>
      <c r="I5314" s="259"/>
      <c r="J5314" s="259"/>
    </row>
    <row r="5315" spans="1:10">
      <c r="A5315" s="259"/>
      <c r="B5315" s="259"/>
      <c r="C5315" s="259"/>
      <c r="D5315" s="259"/>
      <c r="E5315" s="259"/>
      <c r="F5315" s="270"/>
      <c r="G5315" s="259"/>
      <c r="H5315" s="259"/>
      <c r="I5315" s="259"/>
      <c r="J5315" s="259"/>
    </row>
    <row r="5316" spans="1:10">
      <c r="A5316" s="259"/>
      <c r="B5316" s="259"/>
      <c r="C5316" s="259"/>
      <c r="D5316" s="259"/>
      <c r="E5316" s="259"/>
      <c r="F5316" s="270"/>
      <c r="G5316" s="259"/>
      <c r="H5316" s="259"/>
      <c r="I5316" s="259"/>
      <c r="J5316" s="259"/>
    </row>
    <row r="5317" spans="1:10">
      <c r="A5317" s="259"/>
      <c r="B5317" s="259"/>
      <c r="C5317" s="259"/>
      <c r="D5317" s="259"/>
      <c r="E5317" s="259"/>
      <c r="F5317" s="270"/>
      <c r="G5317" s="259"/>
      <c r="H5317" s="259"/>
      <c r="I5317" s="259"/>
      <c r="J5317" s="259"/>
    </row>
    <row r="5318" spans="1:10">
      <c r="A5318" s="259"/>
      <c r="B5318" s="259"/>
      <c r="C5318" s="259"/>
      <c r="D5318" s="259"/>
      <c r="E5318" s="259"/>
      <c r="F5318" s="270"/>
      <c r="G5318" s="259"/>
      <c r="H5318" s="259"/>
      <c r="I5318" s="259"/>
      <c r="J5318" s="259"/>
    </row>
    <row r="5319" spans="1:10">
      <c r="A5319" s="259"/>
      <c r="B5319" s="259"/>
      <c r="C5319" s="259"/>
      <c r="D5319" s="259"/>
      <c r="E5319" s="259"/>
      <c r="F5319" s="270"/>
      <c r="G5319" s="259"/>
      <c r="H5319" s="259"/>
      <c r="I5319" s="259"/>
      <c r="J5319" s="259"/>
    </row>
    <row r="5320" spans="1:10">
      <c r="A5320" s="259"/>
      <c r="B5320" s="259"/>
      <c r="C5320" s="259"/>
      <c r="D5320" s="259"/>
      <c r="E5320" s="259"/>
      <c r="F5320" s="270"/>
      <c r="G5320" s="259"/>
      <c r="H5320" s="259"/>
      <c r="I5320" s="259"/>
      <c r="J5320" s="259"/>
    </row>
    <row r="5321" spans="1:10">
      <c r="A5321" s="259"/>
      <c r="B5321" s="259"/>
      <c r="C5321" s="259"/>
      <c r="D5321" s="259"/>
      <c r="E5321" s="259"/>
      <c r="F5321" s="270"/>
      <c r="G5321" s="259"/>
      <c r="H5321" s="259"/>
      <c r="I5321" s="259"/>
      <c r="J5321" s="259"/>
    </row>
    <row r="5322" spans="1:10">
      <c r="A5322" s="259"/>
      <c r="B5322" s="259"/>
      <c r="C5322" s="259"/>
      <c r="D5322" s="259"/>
      <c r="E5322" s="259"/>
      <c r="F5322" s="270"/>
      <c r="G5322" s="259"/>
      <c r="H5322" s="259"/>
      <c r="I5322" s="259"/>
      <c r="J5322" s="259"/>
    </row>
    <row r="5323" spans="1:10">
      <c r="A5323" s="259"/>
      <c r="B5323" s="259"/>
      <c r="C5323" s="259"/>
      <c r="D5323" s="259"/>
      <c r="E5323" s="259"/>
      <c r="F5323" s="270"/>
      <c r="G5323" s="259"/>
      <c r="H5323" s="259"/>
      <c r="I5323" s="259"/>
      <c r="J5323" s="259"/>
    </row>
    <row r="5324" spans="1:10">
      <c r="A5324" s="259"/>
      <c r="B5324" s="259"/>
      <c r="C5324" s="259"/>
      <c r="D5324" s="259"/>
      <c r="E5324" s="259"/>
      <c r="F5324" s="270"/>
      <c r="G5324" s="259"/>
      <c r="H5324" s="259"/>
      <c r="I5324" s="259"/>
      <c r="J5324" s="259"/>
    </row>
    <row r="5325" spans="1:10">
      <c r="A5325" s="259"/>
      <c r="B5325" s="259"/>
      <c r="C5325" s="259"/>
      <c r="D5325" s="259"/>
      <c r="E5325" s="259"/>
      <c r="F5325" s="270"/>
      <c r="G5325" s="259"/>
      <c r="H5325" s="259"/>
      <c r="I5325" s="259"/>
      <c r="J5325" s="259"/>
    </row>
    <row r="5326" spans="1:10">
      <c r="A5326" s="259"/>
      <c r="B5326" s="259"/>
      <c r="C5326" s="259"/>
      <c r="D5326" s="259"/>
      <c r="E5326" s="259"/>
      <c r="F5326" s="270"/>
      <c r="G5326" s="259"/>
      <c r="H5326" s="259"/>
      <c r="I5326" s="259"/>
      <c r="J5326" s="259"/>
    </row>
    <row r="5327" spans="1:10">
      <c r="A5327" s="259"/>
      <c r="B5327" s="259"/>
      <c r="C5327" s="259"/>
      <c r="D5327" s="259"/>
      <c r="E5327" s="259"/>
      <c r="F5327" s="270"/>
      <c r="G5327" s="259"/>
      <c r="H5327" s="259"/>
      <c r="I5327" s="259"/>
      <c r="J5327" s="259"/>
    </row>
    <row r="5328" spans="1:10">
      <c r="A5328" s="259"/>
      <c r="B5328" s="259"/>
      <c r="C5328" s="259"/>
      <c r="D5328" s="259"/>
      <c r="E5328" s="259"/>
      <c r="F5328" s="270"/>
      <c r="G5328" s="259"/>
      <c r="H5328" s="259"/>
      <c r="I5328" s="259"/>
      <c r="J5328" s="259"/>
    </row>
    <row r="5329" spans="1:10">
      <c r="A5329" s="259"/>
      <c r="B5329" s="259"/>
      <c r="C5329" s="259"/>
      <c r="D5329" s="259"/>
      <c r="E5329" s="259"/>
      <c r="F5329" s="270"/>
      <c r="G5329" s="259"/>
      <c r="H5329" s="259"/>
      <c r="I5329" s="259"/>
      <c r="J5329" s="259"/>
    </row>
    <row r="5330" spans="1:10">
      <c r="A5330" s="259"/>
      <c r="B5330" s="259"/>
      <c r="C5330" s="259"/>
      <c r="D5330" s="259"/>
      <c r="E5330" s="259"/>
      <c r="F5330" s="270"/>
      <c r="G5330" s="259"/>
      <c r="H5330" s="259"/>
      <c r="I5330" s="259"/>
      <c r="J5330" s="259"/>
    </row>
    <row r="5331" spans="1:10">
      <c r="A5331" s="259"/>
      <c r="B5331" s="259"/>
      <c r="C5331" s="259"/>
      <c r="D5331" s="259"/>
      <c r="E5331" s="259"/>
      <c r="F5331" s="270"/>
      <c r="G5331" s="259"/>
      <c r="H5331" s="259"/>
      <c r="I5331" s="259"/>
      <c r="J5331" s="259"/>
    </row>
    <row r="5332" spans="1:10">
      <c r="A5332" s="259"/>
      <c r="B5332" s="259"/>
      <c r="C5332" s="259"/>
      <c r="D5332" s="259"/>
      <c r="E5332" s="259"/>
      <c r="F5332" s="270"/>
      <c r="G5332" s="259"/>
      <c r="H5332" s="259"/>
      <c r="I5332" s="259"/>
      <c r="J5332" s="259"/>
    </row>
    <row r="5333" spans="1:10">
      <c r="A5333" s="259"/>
      <c r="B5333" s="259"/>
      <c r="C5333" s="259"/>
      <c r="D5333" s="259"/>
      <c r="E5333" s="259"/>
      <c r="F5333" s="270"/>
      <c r="G5333" s="259"/>
      <c r="H5333" s="259"/>
      <c r="I5333" s="259"/>
      <c r="J5333" s="259"/>
    </row>
    <row r="5334" spans="1:10">
      <c r="A5334" s="259"/>
      <c r="B5334" s="259"/>
      <c r="C5334" s="259"/>
      <c r="D5334" s="259"/>
      <c r="E5334" s="259"/>
      <c r="F5334" s="270"/>
      <c r="G5334" s="259"/>
      <c r="H5334" s="259"/>
      <c r="I5334" s="259"/>
      <c r="J5334" s="259"/>
    </row>
    <row r="5335" spans="1:10">
      <c r="A5335" s="259"/>
      <c r="B5335" s="259"/>
      <c r="C5335" s="259"/>
      <c r="D5335" s="259"/>
      <c r="E5335" s="259"/>
      <c r="F5335" s="270"/>
      <c r="G5335" s="259"/>
      <c r="H5335" s="259"/>
      <c r="I5335" s="259"/>
      <c r="J5335" s="259"/>
    </row>
    <row r="5336" spans="1:10">
      <c r="A5336" s="259"/>
      <c r="B5336" s="259"/>
      <c r="C5336" s="259"/>
      <c r="D5336" s="259"/>
      <c r="E5336" s="259"/>
      <c r="F5336" s="270"/>
      <c r="G5336" s="259"/>
      <c r="H5336" s="259"/>
      <c r="I5336" s="259"/>
      <c r="J5336" s="259"/>
    </row>
    <row r="5337" spans="1:10">
      <c r="A5337" s="259"/>
      <c r="B5337" s="259"/>
      <c r="C5337" s="259"/>
      <c r="D5337" s="259"/>
      <c r="E5337" s="259"/>
      <c r="F5337" s="270"/>
      <c r="G5337" s="259"/>
      <c r="H5337" s="259"/>
      <c r="I5337" s="259"/>
      <c r="J5337" s="259"/>
    </row>
    <row r="5338" spans="1:10">
      <c r="A5338" s="259"/>
      <c r="B5338" s="259"/>
      <c r="C5338" s="259"/>
      <c r="D5338" s="259"/>
      <c r="E5338" s="259"/>
      <c r="F5338" s="270"/>
      <c r="G5338" s="259"/>
      <c r="H5338" s="259"/>
      <c r="I5338" s="259"/>
      <c r="J5338" s="259"/>
    </row>
    <row r="5339" spans="1:10">
      <c r="A5339" s="259"/>
      <c r="B5339" s="259"/>
      <c r="C5339" s="259"/>
      <c r="D5339" s="259"/>
      <c r="E5339" s="259"/>
      <c r="F5339" s="270"/>
      <c r="G5339" s="259"/>
      <c r="H5339" s="259"/>
      <c r="I5339" s="259"/>
      <c r="J5339" s="259"/>
    </row>
    <row r="5340" spans="1:10">
      <c r="A5340" s="259"/>
      <c r="B5340" s="259"/>
      <c r="C5340" s="259"/>
      <c r="D5340" s="259"/>
      <c r="E5340" s="259"/>
      <c r="F5340" s="270"/>
      <c r="G5340" s="259"/>
      <c r="H5340" s="259"/>
      <c r="I5340" s="259"/>
      <c r="J5340" s="259"/>
    </row>
    <row r="5341" spans="1:10">
      <c r="A5341" s="259"/>
      <c r="B5341" s="259"/>
      <c r="C5341" s="259"/>
      <c r="D5341" s="259"/>
      <c r="E5341" s="259"/>
      <c r="F5341" s="270"/>
      <c r="G5341" s="259"/>
      <c r="H5341" s="259"/>
      <c r="I5341" s="259"/>
      <c r="J5341" s="259"/>
    </row>
    <row r="5342" spans="1:10">
      <c r="A5342" s="259"/>
      <c r="B5342" s="259"/>
      <c r="C5342" s="259"/>
      <c r="D5342" s="259"/>
      <c r="E5342" s="259"/>
      <c r="F5342" s="270"/>
      <c r="G5342" s="259"/>
      <c r="H5342" s="259"/>
      <c r="I5342" s="259"/>
      <c r="J5342" s="259"/>
    </row>
    <row r="5343" spans="1:10">
      <c r="A5343" s="259"/>
      <c r="B5343" s="259"/>
      <c r="C5343" s="259"/>
      <c r="D5343" s="259"/>
      <c r="E5343" s="259"/>
      <c r="F5343" s="270"/>
      <c r="G5343" s="259"/>
      <c r="H5343" s="259"/>
      <c r="I5343" s="259"/>
      <c r="J5343" s="259"/>
    </row>
    <row r="5344" spans="1:10">
      <c r="A5344" s="259"/>
      <c r="B5344" s="259"/>
      <c r="C5344" s="259"/>
      <c r="D5344" s="259"/>
      <c r="E5344" s="259"/>
      <c r="F5344" s="270"/>
      <c r="G5344" s="259"/>
      <c r="H5344" s="259"/>
      <c r="I5344" s="259"/>
      <c r="J5344" s="259"/>
    </row>
    <row r="5345" spans="1:10">
      <c r="A5345" s="259"/>
      <c r="B5345" s="259"/>
      <c r="C5345" s="259"/>
      <c r="D5345" s="259"/>
      <c r="E5345" s="259"/>
      <c r="F5345" s="270"/>
      <c r="G5345" s="259"/>
      <c r="H5345" s="259"/>
      <c r="I5345" s="259"/>
      <c r="J5345" s="259"/>
    </row>
    <row r="5346" spans="1:10">
      <c r="A5346" s="259"/>
      <c r="B5346" s="259"/>
      <c r="C5346" s="259"/>
      <c r="D5346" s="259"/>
      <c r="E5346" s="259"/>
      <c r="F5346" s="270"/>
      <c r="G5346" s="259"/>
      <c r="H5346" s="259"/>
      <c r="I5346" s="259"/>
      <c r="J5346" s="259"/>
    </row>
    <row r="5347" spans="1:10">
      <c r="A5347" s="259"/>
      <c r="B5347" s="259"/>
      <c r="C5347" s="259"/>
      <c r="D5347" s="259"/>
      <c r="E5347" s="259"/>
      <c r="F5347" s="270"/>
      <c r="G5347" s="259"/>
      <c r="H5347" s="259"/>
      <c r="I5347" s="259"/>
      <c r="J5347" s="259"/>
    </row>
    <row r="5348" spans="1:10">
      <c r="A5348" s="259"/>
      <c r="B5348" s="259"/>
      <c r="C5348" s="259"/>
      <c r="D5348" s="259"/>
      <c r="E5348" s="259"/>
      <c r="F5348" s="270"/>
      <c r="G5348" s="259"/>
      <c r="H5348" s="259"/>
      <c r="I5348" s="259"/>
      <c r="J5348" s="259"/>
    </row>
    <row r="5349" spans="1:10">
      <c r="A5349" s="259"/>
      <c r="B5349" s="259"/>
      <c r="C5349" s="259"/>
      <c r="D5349" s="259"/>
      <c r="E5349" s="259"/>
      <c r="F5349" s="270"/>
      <c r="G5349" s="259"/>
      <c r="H5349" s="259"/>
      <c r="I5349" s="259"/>
      <c r="J5349" s="259"/>
    </row>
    <row r="5350" spans="1:10">
      <c r="A5350" s="259"/>
      <c r="B5350" s="259"/>
      <c r="C5350" s="259"/>
      <c r="D5350" s="259"/>
      <c r="E5350" s="259"/>
      <c r="F5350" s="270"/>
      <c r="G5350" s="259"/>
      <c r="H5350" s="259"/>
      <c r="I5350" s="259"/>
      <c r="J5350" s="259"/>
    </row>
    <row r="5351" spans="1:10">
      <c r="A5351" s="259"/>
      <c r="B5351" s="259"/>
      <c r="C5351" s="259"/>
      <c r="D5351" s="259"/>
      <c r="E5351" s="259"/>
      <c r="F5351" s="270"/>
      <c r="G5351" s="259"/>
      <c r="H5351" s="259"/>
      <c r="I5351" s="259"/>
      <c r="J5351" s="259"/>
    </row>
    <row r="5352" spans="1:10">
      <c r="A5352" s="259"/>
      <c r="B5352" s="259"/>
      <c r="C5352" s="259"/>
      <c r="D5352" s="259"/>
      <c r="E5352" s="259"/>
      <c r="F5352" s="270"/>
      <c r="G5352" s="259"/>
      <c r="H5352" s="259"/>
      <c r="I5352" s="259"/>
      <c r="J5352" s="259"/>
    </row>
    <row r="5353" spans="1:10">
      <c r="A5353" s="259"/>
      <c r="B5353" s="259"/>
      <c r="C5353" s="259"/>
      <c r="D5353" s="259"/>
      <c r="E5353" s="259"/>
      <c r="F5353" s="270"/>
      <c r="G5353" s="259"/>
      <c r="H5353" s="259"/>
      <c r="I5353" s="259"/>
      <c r="J5353" s="259"/>
    </row>
    <row r="5354" spans="1:10">
      <c r="A5354" s="259"/>
      <c r="B5354" s="259"/>
      <c r="C5354" s="259"/>
      <c r="D5354" s="259"/>
      <c r="E5354" s="259"/>
      <c r="F5354" s="270"/>
      <c r="G5354" s="259"/>
      <c r="H5354" s="259"/>
      <c r="I5354" s="259"/>
      <c r="J5354" s="259"/>
    </row>
    <row r="5355" spans="1:10">
      <c r="A5355" s="259"/>
      <c r="B5355" s="259"/>
      <c r="C5355" s="259"/>
      <c r="D5355" s="259"/>
      <c r="E5355" s="259"/>
      <c r="F5355" s="270"/>
      <c r="G5355" s="259"/>
      <c r="H5355" s="259"/>
      <c r="I5355" s="259"/>
      <c r="J5355" s="259"/>
    </row>
    <row r="5356" spans="1:10">
      <c r="A5356" s="259"/>
      <c r="B5356" s="259"/>
      <c r="C5356" s="259"/>
      <c r="D5356" s="259"/>
      <c r="E5356" s="259"/>
      <c r="F5356" s="270"/>
      <c r="G5356" s="259"/>
      <c r="H5356" s="259"/>
      <c r="I5356" s="259"/>
      <c r="J5356" s="259"/>
    </row>
    <row r="5357" spans="1:10">
      <c r="A5357" s="259"/>
      <c r="B5357" s="259"/>
      <c r="C5357" s="259"/>
      <c r="D5357" s="259"/>
      <c r="E5357" s="259"/>
      <c r="F5357" s="270"/>
      <c r="G5357" s="259"/>
      <c r="H5357" s="259"/>
      <c r="I5357" s="259"/>
      <c r="J5357" s="259"/>
    </row>
    <row r="5358" spans="1:10">
      <c r="A5358" s="259"/>
      <c r="B5358" s="259"/>
      <c r="C5358" s="259"/>
      <c r="D5358" s="259"/>
      <c r="E5358" s="259"/>
      <c r="F5358" s="270"/>
      <c r="G5358" s="259"/>
      <c r="H5358" s="259"/>
      <c r="I5358" s="259"/>
      <c r="J5358" s="259"/>
    </row>
    <row r="5359" spans="1:10">
      <c r="A5359" s="259"/>
      <c r="B5359" s="259"/>
      <c r="C5359" s="259"/>
      <c r="D5359" s="259"/>
      <c r="E5359" s="259"/>
      <c r="F5359" s="270"/>
      <c r="G5359" s="259"/>
      <c r="H5359" s="259"/>
      <c r="I5359" s="259"/>
      <c r="J5359" s="259"/>
    </row>
    <row r="5360" spans="1:10">
      <c r="A5360" s="259"/>
      <c r="B5360" s="259"/>
      <c r="C5360" s="259"/>
      <c r="D5360" s="259"/>
      <c r="E5360" s="259"/>
      <c r="F5360" s="270"/>
      <c r="G5360" s="259"/>
      <c r="H5360" s="259"/>
      <c r="I5360" s="259"/>
      <c r="J5360" s="259"/>
    </row>
    <row r="5361" spans="1:10">
      <c r="A5361" s="259"/>
      <c r="B5361" s="259"/>
      <c r="C5361" s="259"/>
      <c r="D5361" s="259"/>
      <c r="E5361" s="259"/>
      <c r="F5361" s="270"/>
      <c r="G5361" s="259"/>
      <c r="H5361" s="259"/>
      <c r="I5361" s="259"/>
      <c r="J5361" s="259"/>
    </row>
    <row r="5362" spans="1:10">
      <c r="A5362" s="259"/>
      <c r="B5362" s="259"/>
      <c r="C5362" s="259"/>
      <c r="D5362" s="259"/>
      <c r="E5362" s="259"/>
      <c r="F5362" s="270"/>
      <c r="G5362" s="259"/>
      <c r="H5362" s="259"/>
      <c r="I5362" s="259"/>
      <c r="J5362" s="259"/>
    </row>
    <row r="5363" spans="1:10">
      <c r="A5363" s="259"/>
      <c r="B5363" s="259"/>
      <c r="C5363" s="259"/>
      <c r="D5363" s="259"/>
      <c r="E5363" s="259"/>
      <c r="F5363" s="270"/>
      <c r="G5363" s="259"/>
      <c r="H5363" s="259"/>
      <c r="I5363" s="259"/>
      <c r="J5363" s="259"/>
    </row>
    <row r="5364" spans="1:10">
      <c r="A5364" s="259"/>
      <c r="B5364" s="259"/>
      <c r="C5364" s="259"/>
      <c r="D5364" s="259"/>
      <c r="E5364" s="259"/>
      <c r="F5364" s="270"/>
      <c r="G5364" s="259"/>
      <c r="H5364" s="259"/>
      <c r="I5364" s="259"/>
      <c r="J5364" s="259"/>
    </row>
    <row r="5365" spans="1:10">
      <c r="A5365" s="259"/>
      <c r="B5365" s="259"/>
      <c r="C5365" s="259"/>
      <c r="D5365" s="259"/>
      <c r="E5365" s="259"/>
      <c r="F5365" s="270"/>
      <c r="G5365" s="259"/>
      <c r="H5365" s="259"/>
      <c r="I5365" s="259"/>
      <c r="J5365" s="259"/>
    </row>
    <row r="5366" spans="1:10">
      <c r="A5366" s="259"/>
      <c r="B5366" s="259"/>
      <c r="C5366" s="259"/>
      <c r="D5366" s="259"/>
      <c r="E5366" s="259"/>
      <c r="F5366" s="270"/>
      <c r="G5366" s="259"/>
      <c r="H5366" s="259"/>
      <c r="I5366" s="259"/>
      <c r="J5366" s="259"/>
    </row>
    <row r="5367" spans="1:10">
      <c r="A5367" s="259"/>
      <c r="B5367" s="259"/>
      <c r="C5367" s="259"/>
      <c r="D5367" s="259"/>
      <c r="E5367" s="259"/>
      <c r="F5367" s="270"/>
      <c r="G5367" s="259"/>
      <c r="H5367" s="259"/>
      <c r="I5367" s="259"/>
      <c r="J5367" s="259"/>
    </row>
    <row r="5368" spans="1:10">
      <c r="A5368" s="259"/>
      <c r="B5368" s="259"/>
      <c r="C5368" s="259"/>
      <c r="D5368" s="259"/>
      <c r="E5368" s="259"/>
      <c r="F5368" s="270"/>
      <c r="G5368" s="259"/>
      <c r="H5368" s="259"/>
      <c r="I5368" s="259"/>
      <c r="J5368" s="259"/>
    </row>
    <row r="5369" spans="1:10">
      <c r="A5369" s="259"/>
      <c r="B5369" s="259"/>
      <c r="C5369" s="259"/>
      <c r="D5369" s="259"/>
      <c r="E5369" s="259"/>
      <c r="F5369" s="270"/>
      <c r="G5369" s="259"/>
      <c r="H5369" s="259"/>
      <c r="I5369" s="259"/>
      <c r="J5369" s="259"/>
    </row>
    <row r="5370" spans="1:10">
      <c r="A5370" s="259"/>
      <c r="B5370" s="259"/>
      <c r="C5370" s="259"/>
      <c r="D5370" s="259"/>
      <c r="E5370" s="259"/>
      <c r="F5370" s="270"/>
      <c r="G5370" s="259"/>
      <c r="H5370" s="259"/>
      <c r="I5370" s="259"/>
      <c r="J5370" s="259"/>
    </row>
    <row r="5371" spans="1:10">
      <c r="A5371" s="259"/>
      <c r="B5371" s="259"/>
      <c r="C5371" s="259"/>
      <c r="D5371" s="259"/>
      <c r="E5371" s="259"/>
      <c r="F5371" s="270"/>
      <c r="G5371" s="259"/>
      <c r="H5371" s="259"/>
      <c r="I5371" s="259"/>
      <c r="J5371" s="259"/>
    </row>
    <row r="5372" spans="1:10">
      <c r="A5372" s="259"/>
      <c r="B5372" s="259"/>
      <c r="C5372" s="259"/>
      <c r="D5372" s="259"/>
      <c r="E5372" s="259"/>
      <c r="F5372" s="270"/>
      <c r="G5372" s="259"/>
      <c r="H5372" s="259"/>
      <c r="I5372" s="259"/>
      <c r="J5372" s="259"/>
    </row>
    <row r="5373" spans="1:10">
      <c r="A5373" s="259"/>
      <c r="B5373" s="259"/>
      <c r="C5373" s="259"/>
      <c r="D5373" s="259"/>
      <c r="E5373" s="259"/>
      <c r="F5373" s="270"/>
      <c r="G5373" s="259"/>
      <c r="H5373" s="259"/>
      <c r="I5373" s="259"/>
      <c r="J5373" s="259"/>
    </row>
    <row r="5374" spans="1:10">
      <c r="A5374" s="259"/>
      <c r="B5374" s="259"/>
      <c r="C5374" s="259"/>
      <c r="D5374" s="259"/>
      <c r="E5374" s="259"/>
      <c r="F5374" s="270"/>
      <c r="G5374" s="259"/>
      <c r="H5374" s="259"/>
      <c r="I5374" s="259"/>
      <c r="J5374" s="259"/>
    </row>
    <row r="5375" spans="1:10">
      <c r="A5375" s="259"/>
      <c r="B5375" s="259"/>
      <c r="C5375" s="259"/>
      <c r="D5375" s="259"/>
      <c r="E5375" s="259"/>
      <c r="F5375" s="270"/>
      <c r="G5375" s="259"/>
      <c r="H5375" s="259"/>
      <c r="I5375" s="259"/>
      <c r="J5375" s="259"/>
    </row>
    <row r="5376" spans="1:10">
      <c r="A5376" s="259"/>
      <c r="B5376" s="259"/>
      <c r="C5376" s="259"/>
      <c r="D5376" s="259"/>
      <c r="E5376" s="259"/>
      <c r="F5376" s="270"/>
      <c r="G5376" s="259"/>
      <c r="H5376" s="259"/>
      <c r="I5376" s="259"/>
      <c r="J5376" s="259"/>
    </row>
    <row r="5377" spans="1:10">
      <c r="A5377" s="259"/>
      <c r="B5377" s="259"/>
      <c r="C5377" s="259"/>
      <c r="D5377" s="259"/>
      <c r="E5377" s="259"/>
      <c r="F5377" s="270"/>
      <c r="G5377" s="259"/>
      <c r="H5377" s="259"/>
      <c r="I5377" s="259"/>
      <c r="J5377" s="259"/>
    </row>
    <row r="5378" spans="1:10">
      <c r="A5378" s="259"/>
      <c r="B5378" s="259"/>
      <c r="C5378" s="259"/>
      <c r="D5378" s="259"/>
      <c r="E5378" s="259"/>
      <c r="F5378" s="270"/>
      <c r="G5378" s="259"/>
      <c r="H5378" s="259"/>
      <c r="I5378" s="259"/>
      <c r="J5378" s="259"/>
    </row>
    <row r="5379" spans="1:10">
      <c r="A5379" s="259"/>
      <c r="B5379" s="259"/>
      <c r="C5379" s="259"/>
      <c r="D5379" s="259"/>
      <c r="E5379" s="259"/>
      <c r="F5379" s="270"/>
      <c r="G5379" s="259"/>
      <c r="H5379" s="259"/>
      <c r="I5379" s="259"/>
      <c r="J5379" s="259"/>
    </row>
    <row r="5380" spans="1:10">
      <c r="A5380" s="259"/>
      <c r="B5380" s="259"/>
      <c r="C5380" s="259"/>
      <c r="D5380" s="259"/>
      <c r="E5380" s="259"/>
      <c r="F5380" s="270"/>
      <c r="G5380" s="259"/>
      <c r="H5380" s="259"/>
      <c r="I5380" s="259"/>
      <c r="J5380" s="259"/>
    </row>
    <row r="5381" spans="1:10">
      <c r="A5381" s="259"/>
      <c r="B5381" s="259"/>
      <c r="C5381" s="259"/>
      <c r="D5381" s="259"/>
      <c r="E5381" s="259"/>
      <c r="F5381" s="270"/>
      <c r="G5381" s="259"/>
      <c r="H5381" s="259"/>
      <c r="I5381" s="259"/>
      <c r="J5381" s="259"/>
    </row>
    <row r="5382" spans="1:10">
      <c r="A5382" s="259"/>
      <c r="B5382" s="259"/>
      <c r="C5382" s="259"/>
      <c r="D5382" s="259"/>
      <c r="E5382" s="259"/>
      <c r="F5382" s="270"/>
      <c r="G5382" s="259"/>
      <c r="H5382" s="259"/>
      <c r="I5382" s="259"/>
      <c r="J5382" s="259"/>
    </row>
    <row r="5383" spans="1:10">
      <c r="A5383" s="259"/>
      <c r="B5383" s="259"/>
      <c r="C5383" s="259"/>
      <c r="D5383" s="259"/>
      <c r="E5383" s="259"/>
      <c r="F5383" s="270"/>
      <c r="G5383" s="259"/>
      <c r="H5383" s="259"/>
      <c r="I5383" s="259"/>
      <c r="J5383" s="259"/>
    </row>
    <row r="5384" spans="1:10">
      <c r="A5384" s="259"/>
      <c r="B5384" s="259"/>
      <c r="C5384" s="259"/>
      <c r="D5384" s="259"/>
      <c r="E5384" s="259"/>
      <c r="F5384" s="270"/>
      <c r="G5384" s="259"/>
      <c r="H5384" s="259"/>
      <c r="I5384" s="259"/>
      <c r="J5384" s="259"/>
    </row>
    <row r="5385" spans="1:10">
      <c r="A5385" s="259"/>
      <c r="B5385" s="259"/>
      <c r="C5385" s="259"/>
      <c r="D5385" s="259"/>
      <c r="E5385" s="259"/>
      <c r="F5385" s="270"/>
      <c r="G5385" s="259"/>
      <c r="H5385" s="259"/>
      <c r="I5385" s="259"/>
      <c r="J5385" s="259"/>
    </row>
    <row r="5386" spans="1:10">
      <c r="A5386" s="259"/>
      <c r="B5386" s="259"/>
      <c r="C5386" s="259"/>
      <c r="D5386" s="259"/>
      <c r="E5386" s="259"/>
      <c r="F5386" s="270"/>
      <c r="G5386" s="259"/>
      <c r="H5386" s="259"/>
      <c r="I5386" s="259"/>
      <c r="J5386" s="259"/>
    </row>
    <row r="5387" spans="1:10">
      <c r="A5387" s="259"/>
      <c r="B5387" s="259"/>
      <c r="C5387" s="259"/>
      <c r="D5387" s="259"/>
      <c r="E5387" s="259"/>
      <c r="F5387" s="270"/>
      <c r="G5387" s="259"/>
      <c r="H5387" s="259"/>
      <c r="I5387" s="259"/>
      <c r="J5387" s="259"/>
    </row>
    <row r="5388" spans="1:10">
      <c r="A5388" s="259"/>
      <c r="B5388" s="259"/>
      <c r="C5388" s="259"/>
      <c r="D5388" s="259"/>
      <c r="E5388" s="259"/>
      <c r="F5388" s="270"/>
      <c r="G5388" s="259"/>
      <c r="H5388" s="259"/>
      <c r="I5388" s="259"/>
      <c r="J5388" s="259"/>
    </row>
    <row r="5389" spans="1:10">
      <c r="A5389" s="259"/>
      <c r="B5389" s="259"/>
      <c r="C5389" s="259"/>
      <c r="D5389" s="259"/>
      <c r="E5389" s="259"/>
      <c r="F5389" s="270"/>
      <c r="G5389" s="259"/>
      <c r="H5389" s="259"/>
      <c r="I5389" s="259"/>
      <c r="J5389" s="259"/>
    </row>
    <row r="5390" spans="1:10">
      <c r="A5390" s="259"/>
      <c r="B5390" s="259"/>
      <c r="C5390" s="259"/>
      <c r="D5390" s="259"/>
      <c r="E5390" s="259"/>
      <c r="F5390" s="270"/>
      <c r="G5390" s="259"/>
      <c r="H5390" s="259"/>
      <c r="I5390" s="259"/>
      <c r="J5390" s="259"/>
    </row>
    <row r="5391" spans="1:10">
      <c r="A5391" s="259"/>
      <c r="B5391" s="259"/>
      <c r="C5391" s="259"/>
      <c r="D5391" s="259"/>
      <c r="E5391" s="259"/>
      <c r="F5391" s="270"/>
      <c r="G5391" s="259"/>
      <c r="H5391" s="259"/>
      <c r="I5391" s="259"/>
      <c r="J5391" s="259"/>
    </row>
    <row r="5392" spans="1:10">
      <c r="A5392" s="259"/>
      <c r="B5392" s="259"/>
      <c r="C5392" s="259"/>
      <c r="D5392" s="259"/>
      <c r="E5392" s="259"/>
      <c r="F5392" s="270"/>
      <c r="G5392" s="259"/>
      <c r="H5392" s="259"/>
      <c r="I5392" s="259"/>
      <c r="J5392" s="259"/>
    </row>
    <row r="5393" spans="1:10">
      <c r="A5393" s="259"/>
      <c r="B5393" s="259"/>
      <c r="C5393" s="259"/>
      <c r="D5393" s="259"/>
      <c r="E5393" s="259"/>
      <c r="F5393" s="270"/>
      <c r="G5393" s="259"/>
      <c r="H5393" s="259"/>
      <c r="I5393" s="259"/>
      <c r="J5393" s="259"/>
    </row>
    <row r="5394" spans="1:10">
      <c r="A5394" s="259"/>
      <c r="B5394" s="259"/>
      <c r="C5394" s="259"/>
      <c r="D5394" s="259"/>
      <c r="E5394" s="259"/>
      <c r="F5394" s="270"/>
      <c r="G5394" s="259"/>
      <c r="H5394" s="259"/>
      <c r="I5394" s="259"/>
      <c r="J5394" s="259"/>
    </row>
    <row r="5395" spans="1:10">
      <c r="A5395" s="259"/>
      <c r="B5395" s="259"/>
      <c r="C5395" s="259"/>
      <c r="D5395" s="259"/>
      <c r="E5395" s="259"/>
      <c r="F5395" s="270"/>
      <c r="G5395" s="259"/>
      <c r="H5395" s="259"/>
      <c r="I5395" s="259"/>
      <c r="J5395" s="259"/>
    </row>
    <row r="5396" spans="1:10">
      <c r="A5396" s="259"/>
      <c r="B5396" s="259"/>
      <c r="C5396" s="259"/>
      <c r="D5396" s="259"/>
      <c r="E5396" s="259"/>
      <c r="F5396" s="270"/>
      <c r="G5396" s="259"/>
      <c r="H5396" s="259"/>
      <c r="I5396" s="259"/>
      <c r="J5396" s="259"/>
    </row>
    <row r="5397" spans="1:10">
      <c r="A5397" s="259"/>
      <c r="B5397" s="259"/>
      <c r="C5397" s="259"/>
      <c r="D5397" s="259"/>
      <c r="E5397" s="259"/>
      <c r="F5397" s="270"/>
      <c r="G5397" s="259"/>
      <c r="H5397" s="259"/>
      <c r="I5397" s="259"/>
      <c r="J5397" s="259"/>
    </row>
    <row r="5398" spans="1:10">
      <c r="A5398" s="259"/>
      <c r="B5398" s="259"/>
      <c r="C5398" s="259"/>
      <c r="D5398" s="259"/>
      <c r="E5398" s="259"/>
      <c r="F5398" s="270"/>
      <c r="G5398" s="259"/>
      <c r="H5398" s="259"/>
      <c r="I5398" s="259"/>
      <c r="J5398" s="259"/>
    </row>
    <row r="5399" spans="1:10">
      <c r="A5399" s="259"/>
      <c r="B5399" s="259"/>
      <c r="C5399" s="259"/>
      <c r="D5399" s="259"/>
      <c r="E5399" s="259"/>
      <c r="F5399" s="270"/>
      <c r="G5399" s="259"/>
      <c r="H5399" s="259"/>
      <c r="I5399" s="259"/>
      <c r="J5399" s="259"/>
    </row>
    <row r="5400" spans="1:10">
      <c r="A5400" s="259"/>
      <c r="B5400" s="259"/>
      <c r="C5400" s="259"/>
      <c r="D5400" s="259"/>
      <c r="E5400" s="259"/>
      <c r="F5400" s="270"/>
      <c r="G5400" s="259"/>
      <c r="H5400" s="259"/>
      <c r="I5400" s="259"/>
      <c r="J5400" s="259"/>
    </row>
    <row r="5401" spans="1:10">
      <c r="A5401" s="259"/>
      <c r="B5401" s="259"/>
      <c r="C5401" s="259"/>
      <c r="D5401" s="259"/>
      <c r="E5401" s="259"/>
      <c r="F5401" s="270"/>
      <c r="G5401" s="259"/>
      <c r="H5401" s="259"/>
      <c r="I5401" s="259"/>
      <c r="J5401" s="259"/>
    </row>
    <row r="5402" spans="1:10">
      <c r="A5402" s="259"/>
      <c r="B5402" s="259"/>
      <c r="C5402" s="259"/>
      <c r="D5402" s="259"/>
      <c r="E5402" s="259"/>
      <c r="F5402" s="270"/>
      <c r="G5402" s="259"/>
      <c r="H5402" s="259"/>
      <c r="I5402" s="259"/>
      <c r="J5402" s="259"/>
    </row>
    <row r="5403" spans="1:10">
      <c r="A5403" s="259"/>
      <c r="B5403" s="259"/>
      <c r="C5403" s="259"/>
      <c r="D5403" s="259"/>
      <c r="E5403" s="259"/>
      <c r="F5403" s="270"/>
      <c r="G5403" s="259"/>
      <c r="H5403" s="259"/>
      <c r="I5403" s="259"/>
      <c r="J5403" s="259"/>
    </row>
    <row r="5404" spans="1:10">
      <c r="A5404" s="259"/>
      <c r="B5404" s="259"/>
      <c r="C5404" s="259"/>
      <c r="D5404" s="259"/>
      <c r="E5404" s="259"/>
      <c r="F5404" s="270"/>
      <c r="G5404" s="259"/>
      <c r="H5404" s="259"/>
      <c r="I5404" s="259"/>
      <c r="J5404" s="259"/>
    </row>
    <row r="5405" spans="1:10">
      <c r="A5405" s="259"/>
      <c r="B5405" s="259"/>
      <c r="C5405" s="259"/>
      <c r="D5405" s="259"/>
      <c r="E5405" s="259"/>
      <c r="F5405" s="270"/>
      <c r="G5405" s="259"/>
      <c r="H5405" s="259"/>
      <c r="I5405" s="259"/>
      <c r="J5405" s="259"/>
    </row>
    <row r="5406" spans="1:10">
      <c r="A5406" s="259"/>
      <c r="B5406" s="259"/>
      <c r="C5406" s="259"/>
      <c r="D5406" s="259"/>
      <c r="E5406" s="259"/>
      <c r="F5406" s="270"/>
      <c r="G5406" s="259"/>
      <c r="H5406" s="259"/>
      <c r="I5406" s="259"/>
      <c r="J5406" s="259"/>
    </row>
    <row r="5407" spans="1:10">
      <c r="A5407" s="259"/>
      <c r="B5407" s="259"/>
      <c r="C5407" s="259"/>
      <c r="D5407" s="259"/>
      <c r="E5407" s="259"/>
      <c r="F5407" s="270"/>
      <c r="G5407" s="259"/>
      <c r="H5407" s="259"/>
      <c r="I5407" s="259"/>
      <c r="J5407" s="259"/>
    </row>
    <row r="5408" spans="1:10">
      <c r="A5408" s="259"/>
      <c r="B5408" s="259"/>
      <c r="C5408" s="259"/>
      <c r="D5408" s="259"/>
      <c r="E5408" s="259"/>
      <c r="F5408" s="270"/>
      <c r="G5408" s="259"/>
      <c r="H5408" s="259"/>
      <c r="I5408" s="259"/>
      <c r="J5408" s="259"/>
    </row>
    <row r="5409" spans="1:10">
      <c r="A5409" s="259"/>
      <c r="B5409" s="259"/>
      <c r="C5409" s="259"/>
      <c r="D5409" s="259"/>
      <c r="E5409" s="259"/>
      <c r="F5409" s="270"/>
      <c r="G5409" s="259"/>
      <c r="H5409" s="259"/>
      <c r="I5409" s="259"/>
      <c r="J5409" s="259"/>
    </row>
    <row r="5410" spans="1:10">
      <c r="A5410" s="259"/>
      <c r="B5410" s="259"/>
      <c r="C5410" s="259"/>
      <c r="D5410" s="259"/>
      <c r="E5410" s="259"/>
      <c r="F5410" s="270"/>
      <c r="G5410" s="259"/>
      <c r="H5410" s="259"/>
      <c r="I5410" s="259"/>
      <c r="J5410" s="259"/>
    </row>
    <row r="5411" spans="1:10">
      <c r="A5411" s="259"/>
      <c r="B5411" s="259"/>
      <c r="C5411" s="259"/>
      <c r="D5411" s="259"/>
      <c r="E5411" s="259"/>
      <c r="F5411" s="270"/>
      <c r="G5411" s="259"/>
      <c r="H5411" s="259"/>
      <c r="I5411" s="259"/>
      <c r="J5411" s="259"/>
    </row>
    <row r="5412" spans="1:10">
      <c r="A5412" s="259"/>
      <c r="B5412" s="259"/>
      <c r="C5412" s="259"/>
      <c r="D5412" s="259"/>
      <c r="E5412" s="259"/>
      <c r="F5412" s="270"/>
      <c r="G5412" s="259"/>
      <c r="H5412" s="259"/>
      <c r="I5412" s="259"/>
      <c r="J5412" s="259"/>
    </row>
    <row r="5413" spans="1:10">
      <c r="A5413" s="259"/>
      <c r="B5413" s="259"/>
      <c r="C5413" s="259"/>
      <c r="D5413" s="259"/>
      <c r="E5413" s="259"/>
      <c r="F5413" s="270"/>
      <c r="G5413" s="259"/>
      <c r="H5413" s="259"/>
      <c r="I5413" s="259"/>
      <c r="J5413" s="259"/>
    </row>
    <row r="5414" spans="1:10">
      <c r="A5414" s="259"/>
      <c r="B5414" s="259"/>
      <c r="C5414" s="259"/>
      <c r="D5414" s="259"/>
      <c r="E5414" s="259"/>
      <c r="F5414" s="270"/>
      <c r="G5414" s="259"/>
      <c r="H5414" s="259"/>
      <c r="I5414" s="259"/>
      <c r="J5414" s="259"/>
    </row>
    <row r="5415" spans="1:10">
      <c r="A5415" s="259"/>
      <c r="B5415" s="259"/>
      <c r="C5415" s="259"/>
      <c r="D5415" s="259"/>
      <c r="E5415" s="259"/>
      <c r="F5415" s="270"/>
      <c r="G5415" s="259"/>
      <c r="H5415" s="259"/>
      <c r="I5415" s="259"/>
      <c r="J5415" s="259"/>
    </row>
    <row r="5416" spans="1:10">
      <c r="A5416" s="259"/>
      <c r="B5416" s="259"/>
      <c r="C5416" s="259"/>
      <c r="D5416" s="259"/>
      <c r="E5416" s="259"/>
      <c r="F5416" s="270"/>
      <c r="G5416" s="259"/>
      <c r="H5416" s="259"/>
      <c r="I5416" s="259"/>
      <c r="J5416" s="259"/>
    </row>
    <row r="5417" spans="1:10">
      <c r="A5417" s="259"/>
      <c r="B5417" s="259"/>
      <c r="C5417" s="259"/>
      <c r="D5417" s="259"/>
      <c r="E5417" s="259"/>
      <c r="F5417" s="270"/>
      <c r="G5417" s="259"/>
      <c r="H5417" s="259"/>
      <c r="I5417" s="259"/>
      <c r="J5417" s="259"/>
    </row>
    <row r="5418" spans="1:10">
      <c r="A5418" s="259"/>
      <c r="B5418" s="259"/>
      <c r="C5418" s="259"/>
      <c r="D5418" s="259"/>
      <c r="E5418" s="259"/>
      <c r="F5418" s="270"/>
      <c r="G5418" s="259"/>
      <c r="H5418" s="259"/>
      <c r="I5418" s="259"/>
      <c r="J5418" s="259"/>
    </row>
    <row r="5419" spans="1:10">
      <c r="A5419" s="259"/>
      <c r="B5419" s="259"/>
      <c r="C5419" s="259"/>
      <c r="D5419" s="259"/>
      <c r="E5419" s="259"/>
      <c r="F5419" s="270"/>
      <c r="G5419" s="259"/>
      <c r="H5419" s="259"/>
      <c r="I5419" s="259"/>
      <c r="J5419" s="259"/>
    </row>
    <row r="5420" spans="1:10">
      <c r="A5420" s="259"/>
      <c r="B5420" s="259"/>
      <c r="C5420" s="259"/>
      <c r="D5420" s="259"/>
      <c r="E5420" s="259"/>
      <c r="F5420" s="270"/>
      <c r="G5420" s="259"/>
      <c r="H5420" s="259"/>
      <c r="I5420" s="259"/>
      <c r="J5420" s="259"/>
    </row>
    <row r="5421" spans="1:10">
      <c r="A5421" s="259"/>
      <c r="B5421" s="259"/>
      <c r="C5421" s="259"/>
      <c r="D5421" s="259"/>
      <c r="E5421" s="259"/>
      <c r="F5421" s="270"/>
      <c r="G5421" s="259"/>
      <c r="H5421" s="259"/>
      <c r="I5421" s="259"/>
      <c r="J5421" s="259"/>
    </row>
    <row r="5422" spans="1:10">
      <c r="A5422" s="259"/>
      <c r="B5422" s="259"/>
      <c r="C5422" s="259"/>
      <c r="D5422" s="259"/>
      <c r="E5422" s="259"/>
      <c r="F5422" s="270"/>
      <c r="G5422" s="259"/>
      <c r="H5422" s="259"/>
      <c r="I5422" s="259"/>
      <c r="J5422" s="259"/>
    </row>
    <row r="5423" spans="1:10">
      <c r="A5423" s="259"/>
      <c r="B5423" s="259"/>
      <c r="C5423" s="259"/>
      <c r="D5423" s="259"/>
      <c r="E5423" s="259"/>
      <c r="F5423" s="270"/>
      <c r="G5423" s="259"/>
      <c r="H5423" s="259"/>
      <c r="I5423" s="259"/>
      <c r="J5423" s="259"/>
    </row>
    <row r="5424" spans="1:10">
      <c r="A5424" s="259"/>
      <c r="B5424" s="259"/>
      <c r="C5424" s="259"/>
      <c r="D5424" s="259"/>
      <c r="E5424" s="259"/>
      <c r="F5424" s="270"/>
      <c r="G5424" s="259"/>
      <c r="H5424" s="259"/>
      <c r="I5424" s="259"/>
      <c r="J5424" s="259"/>
    </row>
    <row r="5425" spans="1:10">
      <c r="A5425" s="259"/>
      <c r="B5425" s="259"/>
      <c r="C5425" s="259"/>
      <c r="D5425" s="259"/>
      <c r="E5425" s="259"/>
      <c r="F5425" s="270"/>
      <c r="G5425" s="259"/>
      <c r="H5425" s="259"/>
      <c r="I5425" s="259"/>
      <c r="J5425" s="259"/>
    </row>
    <row r="5426" spans="1:10">
      <c r="A5426" s="259"/>
      <c r="B5426" s="259"/>
      <c r="C5426" s="259"/>
      <c r="D5426" s="259"/>
      <c r="E5426" s="259"/>
      <c r="F5426" s="270"/>
      <c r="G5426" s="259"/>
      <c r="H5426" s="259"/>
      <c r="I5426" s="259"/>
      <c r="J5426" s="259"/>
    </row>
    <row r="5427" spans="1:10">
      <c r="A5427" s="259"/>
      <c r="B5427" s="259"/>
      <c r="C5427" s="259"/>
      <c r="D5427" s="259"/>
      <c r="E5427" s="259"/>
      <c r="F5427" s="270"/>
      <c r="G5427" s="259"/>
      <c r="H5427" s="259"/>
      <c r="I5427" s="259"/>
      <c r="J5427" s="259"/>
    </row>
    <row r="5428" spans="1:10">
      <c r="A5428" s="259"/>
      <c r="B5428" s="259"/>
      <c r="C5428" s="259"/>
      <c r="D5428" s="259"/>
      <c r="E5428" s="259"/>
      <c r="F5428" s="270"/>
      <c r="G5428" s="259"/>
      <c r="H5428" s="259"/>
      <c r="I5428" s="259"/>
      <c r="J5428" s="259"/>
    </row>
    <row r="5429" spans="1:10">
      <c r="A5429" s="259"/>
      <c r="B5429" s="259"/>
      <c r="C5429" s="259"/>
      <c r="D5429" s="259"/>
      <c r="E5429" s="259"/>
      <c r="F5429" s="270"/>
      <c r="G5429" s="259"/>
      <c r="H5429" s="259"/>
      <c r="I5429" s="259"/>
      <c r="J5429" s="259"/>
    </row>
    <row r="5430" spans="1:10">
      <c r="A5430" s="259"/>
      <c r="B5430" s="259"/>
      <c r="C5430" s="259"/>
      <c r="D5430" s="259"/>
      <c r="E5430" s="259"/>
      <c r="F5430" s="270"/>
      <c r="G5430" s="259"/>
      <c r="H5430" s="259"/>
      <c r="I5430" s="259"/>
      <c r="J5430" s="259"/>
    </row>
    <row r="5431" spans="1:10">
      <c r="A5431" s="259"/>
      <c r="B5431" s="259"/>
      <c r="C5431" s="259"/>
      <c r="D5431" s="259"/>
      <c r="E5431" s="259"/>
      <c r="F5431" s="270"/>
      <c r="G5431" s="259"/>
      <c r="H5431" s="259"/>
      <c r="I5431" s="259"/>
      <c r="J5431" s="259"/>
    </row>
    <row r="5432" spans="1:10">
      <c r="A5432" s="259"/>
      <c r="B5432" s="259"/>
      <c r="C5432" s="259"/>
      <c r="D5432" s="259"/>
      <c r="E5432" s="259"/>
      <c r="F5432" s="270"/>
      <c r="G5432" s="259"/>
      <c r="H5432" s="259"/>
      <c r="I5432" s="259"/>
      <c r="J5432" s="259"/>
    </row>
    <row r="5433" spans="1:10">
      <c r="A5433" s="259"/>
      <c r="B5433" s="259"/>
      <c r="C5433" s="259"/>
      <c r="D5433" s="259"/>
      <c r="E5433" s="259"/>
      <c r="F5433" s="270"/>
      <c r="G5433" s="259"/>
      <c r="H5433" s="259"/>
      <c r="I5433" s="259"/>
      <c r="J5433" s="259"/>
    </row>
    <row r="5434" spans="1:10">
      <c r="A5434" s="259"/>
      <c r="B5434" s="259"/>
      <c r="C5434" s="259"/>
      <c r="D5434" s="259"/>
      <c r="E5434" s="259"/>
      <c r="F5434" s="270"/>
      <c r="G5434" s="259"/>
      <c r="H5434" s="259"/>
      <c r="I5434" s="259"/>
      <c r="J5434" s="259"/>
    </row>
    <row r="5435" spans="1:10">
      <c r="A5435" s="259"/>
      <c r="B5435" s="259"/>
      <c r="C5435" s="259"/>
      <c r="D5435" s="259"/>
      <c r="E5435" s="259"/>
      <c r="F5435" s="270"/>
      <c r="G5435" s="259"/>
      <c r="H5435" s="259"/>
      <c r="I5435" s="259"/>
      <c r="J5435" s="259"/>
    </row>
    <row r="5436" spans="1:10">
      <c r="A5436" s="259"/>
      <c r="B5436" s="259"/>
      <c r="C5436" s="259"/>
      <c r="D5436" s="259"/>
      <c r="E5436" s="259"/>
      <c r="F5436" s="270"/>
      <c r="G5436" s="259"/>
      <c r="H5436" s="259"/>
      <c r="I5436" s="259"/>
      <c r="J5436" s="259"/>
    </row>
    <row r="5437" spans="1:10">
      <c r="A5437" s="259"/>
      <c r="B5437" s="259"/>
      <c r="C5437" s="259"/>
      <c r="D5437" s="259"/>
      <c r="E5437" s="259"/>
      <c r="F5437" s="270"/>
      <c r="G5437" s="259"/>
      <c r="H5437" s="259"/>
      <c r="I5437" s="259"/>
      <c r="J5437" s="259"/>
    </row>
    <row r="5438" spans="1:10">
      <c r="A5438" s="259"/>
      <c r="B5438" s="259"/>
      <c r="C5438" s="259"/>
      <c r="D5438" s="259"/>
      <c r="E5438" s="259"/>
      <c r="F5438" s="270"/>
      <c r="G5438" s="259"/>
      <c r="H5438" s="259"/>
      <c r="I5438" s="259"/>
      <c r="J5438" s="259"/>
    </row>
    <row r="5439" spans="1:10">
      <c r="A5439" s="259"/>
      <c r="B5439" s="259"/>
      <c r="C5439" s="259"/>
      <c r="D5439" s="259"/>
      <c r="E5439" s="259"/>
      <c r="F5439" s="270"/>
      <c r="G5439" s="259"/>
      <c r="H5439" s="259"/>
      <c r="I5439" s="259"/>
      <c r="J5439" s="259"/>
    </row>
    <row r="5440" spans="1:10">
      <c r="A5440" s="259"/>
      <c r="B5440" s="259"/>
      <c r="C5440" s="259"/>
      <c r="D5440" s="259"/>
      <c r="E5440" s="259"/>
      <c r="F5440" s="270"/>
      <c r="G5440" s="259"/>
      <c r="H5440" s="259"/>
      <c r="I5440" s="259"/>
      <c r="J5440" s="259"/>
    </row>
    <row r="5441" spans="1:10">
      <c r="A5441" s="259"/>
      <c r="B5441" s="259"/>
      <c r="C5441" s="259"/>
      <c r="D5441" s="259"/>
      <c r="E5441" s="259"/>
      <c r="F5441" s="270"/>
      <c r="G5441" s="259"/>
      <c r="H5441" s="259"/>
      <c r="I5441" s="259"/>
      <c r="J5441" s="259"/>
    </row>
    <row r="5442" spans="1:10">
      <c r="A5442" s="259"/>
      <c r="B5442" s="259"/>
      <c r="C5442" s="259"/>
      <c r="D5442" s="259"/>
      <c r="E5442" s="259"/>
      <c r="F5442" s="270"/>
      <c r="G5442" s="259"/>
      <c r="H5442" s="259"/>
      <c r="I5442" s="259"/>
      <c r="J5442" s="259"/>
    </row>
    <row r="5443" spans="1:10">
      <c r="A5443" s="259"/>
      <c r="B5443" s="259"/>
      <c r="C5443" s="259"/>
      <c r="D5443" s="259"/>
      <c r="E5443" s="259"/>
      <c r="F5443" s="270"/>
      <c r="G5443" s="259"/>
      <c r="H5443" s="259"/>
      <c r="I5443" s="259"/>
      <c r="J5443" s="259"/>
    </row>
    <row r="5444" spans="1:10">
      <c r="A5444" s="259"/>
      <c r="B5444" s="259"/>
      <c r="C5444" s="259"/>
      <c r="D5444" s="259"/>
      <c r="E5444" s="259"/>
      <c r="F5444" s="270"/>
      <c r="G5444" s="259"/>
      <c r="H5444" s="259"/>
      <c r="I5444" s="259"/>
      <c r="J5444" s="259"/>
    </row>
    <row r="5445" spans="1:10">
      <c r="A5445" s="259"/>
      <c r="B5445" s="259"/>
      <c r="C5445" s="259"/>
      <c r="D5445" s="259"/>
      <c r="E5445" s="259"/>
      <c r="F5445" s="270"/>
      <c r="G5445" s="259"/>
      <c r="H5445" s="259"/>
      <c r="I5445" s="259"/>
      <c r="J5445" s="259"/>
    </row>
    <row r="5446" spans="1:10">
      <c r="A5446" s="259"/>
      <c r="B5446" s="259"/>
      <c r="C5446" s="259"/>
      <c r="D5446" s="259"/>
      <c r="E5446" s="259"/>
      <c r="F5446" s="270"/>
      <c r="G5446" s="259"/>
      <c r="H5446" s="259"/>
      <c r="I5446" s="259"/>
      <c r="J5446" s="259"/>
    </row>
    <row r="5447" spans="1:10">
      <c r="A5447" s="259"/>
      <c r="B5447" s="259"/>
      <c r="C5447" s="259"/>
      <c r="D5447" s="259"/>
      <c r="E5447" s="259"/>
      <c r="F5447" s="270"/>
      <c r="G5447" s="259"/>
      <c r="H5447" s="259"/>
      <c r="I5447" s="259"/>
      <c r="J5447" s="259"/>
    </row>
    <row r="5448" spans="1:10">
      <c r="A5448" s="259"/>
      <c r="B5448" s="259"/>
      <c r="C5448" s="259"/>
      <c r="D5448" s="259"/>
      <c r="E5448" s="259"/>
      <c r="F5448" s="270"/>
      <c r="G5448" s="259"/>
      <c r="H5448" s="259"/>
      <c r="I5448" s="259"/>
      <c r="J5448" s="259"/>
    </row>
    <row r="5449" spans="1:10">
      <c r="A5449" s="259"/>
      <c r="B5449" s="259"/>
      <c r="C5449" s="259"/>
      <c r="D5449" s="259"/>
      <c r="E5449" s="259"/>
      <c r="F5449" s="270"/>
      <c r="G5449" s="259"/>
      <c r="H5449" s="259"/>
      <c r="I5449" s="259"/>
      <c r="J5449" s="259"/>
    </row>
    <row r="5450" spans="1:10">
      <c r="A5450" s="259"/>
      <c r="B5450" s="259"/>
      <c r="C5450" s="259"/>
      <c r="D5450" s="259"/>
      <c r="E5450" s="259"/>
      <c r="F5450" s="270"/>
      <c r="G5450" s="259"/>
      <c r="H5450" s="259"/>
      <c r="I5450" s="259"/>
      <c r="J5450" s="259"/>
    </row>
    <row r="5451" spans="1:10">
      <c r="A5451" s="259"/>
      <c r="B5451" s="259"/>
      <c r="C5451" s="259"/>
      <c r="D5451" s="259"/>
      <c r="E5451" s="259"/>
      <c r="F5451" s="270"/>
      <c r="G5451" s="259"/>
      <c r="H5451" s="259"/>
      <c r="I5451" s="259"/>
      <c r="J5451" s="259"/>
    </row>
    <row r="5452" spans="1:10">
      <c r="A5452" s="259"/>
      <c r="B5452" s="259"/>
      <c r="C5452" s="259"/>
      <c r="D5452" s="259"/>
      <c r="E5452" s="259"/>
      <c r="F5452" s="270"/>
      <c r="G5452" s="259"/>
      <c r="H5452" s="259"/>
      <c r="I5452" s="259"/>
      <c r="J5452" s="259"/>
    </row>
    <row r="5453" spans="1:10">
      <c r="A5453" s="259"/>
      <c r="B5453" s="259"/>
      <c r="C5453" s="259"/>
      <c r="D5453" s="259"/>
      <c r="E5453" s="259"/>
      <c r="F5453" s="270"/>
      <c r="G5453" s="259"/>
      <c r="H5453" s="259"/>
      <c r="I5453" s="259"/>
      <c r="J5453" s="259"/>
    </row>
    <row r="5454" spans="1:10">
      <c r="A5454" s="259"/>
      <c r="B5454" s="259"/>
      <c r="C5454" s="259"/>
      <c r="D5454" s="259"/>
      <c r="E5454" s="259"/>
      <c r="F5454" s="270"/>
      <c r="G5454" s="259"/>
      <c r="H5454" s="259"/>
      <c r="I5454" s="259"/>
      <c r="J5454" s="259"/>
    </row>
    <row r="5455" spans="1:10">
      <c r="A5455" s="259"/>
      <c r="B5455" s="259"/>
      <c r="C5455" s="259"/>
      <c r="D5455" s="259"/>
      <c r="E5455" s="259"/>
      <c r="F5455" s="270"/>
      <c r="G5455" s="259"/>
      <c r="H5455" s="259"/>
      <c r="I5455" s="259"/>
      <c r="J5455" s="259"/>
    </row>
    <row r="5456" spans="1:10">
      <c r="A5456" s="259"/>
      <c r="B5456" s="259"/>
      <c r="C5456" s="259"/>
      <c r="D5456" s="259"/>
      <c r="E5456" s="259"/>
      <c r="F5456" s="270"/>
      <c r="G5456" s="259"/>
      <c r="H5456" s="259"/>
      <c r="I5456" s="259"/>
      <c r="J5456" s="259"/>
    </row>
    <row r="5457" spans="1:10">
      <c r="A5457" s="259"/>
      <c r="B5457" s="259"/>
      <c r="C5457" s="259"/>
      <c r="D5457" s="259"/>
      <c r="E5457" s="259"/>
      <c r="F5457" s="270"/>
      <c r="G5457" s="259"/>
      <c r="H5457" s="259"/>
      <c r="I5457" s="259"/>
      <c r="J5457" s="259"/>
    </row>
    <row r="5458" spans="1:10">
      <c r="A5458" s="259"/>
      <c r="B5458" s="259"/>
      <c r="C5458" s="259"/>
      <c r="D5458" s="259"/>
      <c r="E5458" s="259"/>
      <c r="F5458" s="270"/>
      <c r="G5458" s="259"/>
      <c r="H5458" s="259"/>
      <c r="I5458" s="259"/>
      <c r="J5458" s="259"/>
    </row>
    <row r="5459" spans="1:10">
      <c r="A5459" s="259"/>
      <c r="B5459" s="259"/>
      <c r="C5459" s="259"/>
      <c r="D5459" s="259"/>
      <c r="E5459" s="259"/>
      <c r="F5459" s="270"/>
      <c r="G5459" s="259"/>
      <c r="H5459" s="259"/>
      <c r="I5459" s="259"/>
      <c r="J5459" s="259"/>
    </row>
    <row r="5460" spans="1:10">
      <c r="A5460" s="259"/>
      <c r="B5460" s="259"/>
      <c r="C5460" s="259"/>
      <c r="D5460" s="259"/>
      <c r="E5460" s="259"/>
      <c r="F5460" s="270"/>
      <c r="G5460" s="259"/>
      <c r="H5460" s="259"/>
      <c r="I5460" s="259"/>
      <c r="J5460" s="259"/>
    </row>
    <row r="5461" spans="1:10">
      <c r="A5461" s="259"/>
      <c r="B5461" s="259"/>
      <c r="C5461" s="259"/>
      <c r="D5461" s="259"/>
      <c r="E5461" s="259"/>
      <c r="F5461" s="270"/>
      <c r="G5461" s="259"/>
      <c r="H5461" s="259"/>
      <c r="I5461" s="259"/>
      <c r="J5461" s="259"/>
    </row>
    <row r="5462" spans="1:10">
      <c r="A5462" s="259"/>
      <c r="B5462" s="259"/>
      <c r="C5462" s="259"/>
      <c r="D5462" s="259"/>
      <c r="E5462" s="259"/>
      <c r="F5462" s="270"/>
      <c r="G5462" s="259"/>
      <c r="H5462" s="259"/>
      <c r="I5462" s="259"/>
      <c r="J5462" s="259"/>
    </row>
    <row r="5463" spans="1:10">
      <c r="A5463" s="259"/>
      <c r="B5463" s="259"/>
      <c r="C5463" s="259"/>
      <c r="D5463" s="259"/>
      <c r="E5463" s="259"/>
      <c r="F5463" s="270"/>
      <c r="G5463" s="259"/>
      <c r="H5463" s="259"/>
      <c r="I5463" s="259"/>
      <c r="J5463" s="259"/>
    </row>
    <row r="5464" spans="1:10">
      <c r="A5464" s="259"/>
      <c r="B5464" s="259"/>
      <c r="C5464" s="259"/>
      <c r="D5464" s="259"/>
      <c r="E5464" s="259"/>
      <c r="F5464" s="270"/>
      <c r="G5464" s="259"/>
      <c r="H5464" s="259"/>
      <c r="I5464" s="259"/>
      <c r="J5464" s="259"/>
    </row>
    <row r="5465" spans="1:10">
      <c r="A5465" s="259"/>
      <c r="B5465" s="259"/>
      <c r="C5465" s="259"/>
      <c r="D5465" s="259"/>
      <c r="E5465" s="259"/>
      <c r="F5465" s="270"/>
      <c r="G5465" s="259"/>
      <c r="H5465" s="259"/>
      <c r="I5465" s="259"/>
      <c r="J5465" s="259"/>
    </row>
    <row r="5466" spans="1:10">
      <c r="A5466" s="259"/>
      <c r="B5466" s="259"/>
      <c r="C5466" s="259"/>
      <c r="D5466" s="259"/>
      <c r="E5466" s="259"/>
      <c r="F5466" s="270"/>
      <c r="G5466" s="259"/>
      <c r="H5466" s="259"/>
      <c r="I5466" s="259"/>
      <c r="J5466" s="259"/>
    </row>
    <row r="5467" spans="1:10">
      <c r="A5467" s="259"/>
      <c r="B5467" s="259"/>
      <c r="C5467" s="259"/>
      <c r="D5467" s="259"/>
      <c r="E5467" s="259"/>
      <c r="F5467" s="270"/>
      <c r="G5467" s="259"/>
      <c r="H5467" s="259"/>
      <c r="I5467" s="259"/>
      <c r="J5467" s="259"/>
    </row>
    <row r="5468" spans="1:10">
      <c r="A5468" s="259"/>
      <c r="B5468" s="259"/>
      <c r="C5468" s="259"/>
      <c r="D5468" s="259"/>
      <c r="E5468" s="259"/>
      <c r="F5468" s="270"/>
      <c r="G5468" s="259"/>
      <c r="H5468" s="259"/>
      <c r="I5468" s="259"/>
      <c r="J5468" s="259"/>
    </row>
    <row r="5469" spans="1:10">
      <c r="A5469" s="259"/>
      <c r="B5469" s="259"/>
      <c r="C5469" s="259"/>
      <c r="D5469" s="259"/>
      <c r="E5469" s="259"/>
      <c r="F5469" s="270"/>
      <c r="G5469" s="259"/>
      <c r="H5469" s="259"/>
      <c r="I5469" s="259"/>
      <c r="J5469" s="259"/>
    </row>
    <row r="5470" spans="1:10">
      <c r="A5470" s="259"/>
      <c r="B5470" s="259"/>
      <c r="C5470" s="259"/>
      <c r="D5470" s="259"/>
      <c r="E5470" s="259"/>
      <c r="F5470" s="270"/>
      <c r="G5470" s="259"/>
      <c r="H5470" s="259"/>
      <c r="I5470" s="259"/>
      <c r="J5470" s="259"/>
    </row>
    <row r="5471" spans="1:10">
      <c r="A5471" s="259"/>
      <c r="B5471" s="259"/>
      <c r="C5471" s="259"/>
      <c r="D5471" s="259"/>
      <c r="E5471" s="259"/>
      <c r="F5471" s="270"/>
      <c r="G5471" s="259"/>
      <c r="H5471" s="259"/>
      <c r="I5471" s="259"/>
      <c r="J5471" s="259"/>
    </row>
    <row r="5472" spans="1:10">
      <c r="A5472" s="259"/>
      <c r="B5472" s="259"/>
      <c r="C5472" s="259"/>
      <c r="D5472" s="259"/>
      <c r="E5472" s="259"/>
      <c r="F5472" s="270"/>
      <c r="G5472" s="259"/>
      <c r="H5472" s="259"/>
      <c r="I5472" s="259"/>
      <c r="J5472" s="259"/>
    </row>
    <row r="5473" spans="1:10">
      <c r="A5473" s="259"/>
      <c r="B5473" s="259"/>
      <c r="C5473" s="259"/>
      <c r="D5473" s="259"/>
      <c r="E5473" s="259"/>
      <c r="F5473" s="270"/>
      <c r="G5473" s="259"/>
      <c r="H5473" s="259"/>
      <c r="I5473" s="259"/>
      <c r="J5473" s="259"/>
    </row>
    <row r="5474" spans="1:10">
      <c r="A5474" s="259"/>
      <c r="B5474" s="259"/>
      <c r="C5474" s="259"/>
      <c r="D5474" s="259"/>
      <c r="E5474" s="259"/>
      <c r="F5474" s="270"/>
      <c r="G5474" s="259"/>
      <c r="H5474" s="259"/>
      <c r="I5474" s="259"/>
      <c r="J5474" s="259"/>
    </row>
    <row r="5475" spans="1:10">
      <c r="A5475" s="259"/>
      <c r="B5475" s="259"/>
      <c r="C5475" s="259"/>
      <c r="D5475" s="259"/>
      <c r="E5475" s="259"/>
      <c r="F5475" s="270"/>
      <c r="G5475" s="259"/>
      <c r="H5475" s="259"/>
      <c r="I5475" s="259"/>
      <c r="J5475" s="259"/>
    </row>
    <row r="5476" spans="1:10">
      <c r="A5476" s="259"/>
      <c r="B5476" s="259"/>
      <c r="C5476" s="259"/>
      <c r="D5476" s="259"/>
      <c r="E5476" s="259"/>
      <c r="F5476" s="270"/>
      <c r="G5476" s="259"/>
      <c r="H5476" s="259"/>
      <c r="I5476" s="259"/>
      <c r="J5476" s="259"/>
    </row>
    <row r="5477" spans="1:10">
      <c r="A5477" s="259"/>
      <c r="B5477" s="259"/>
      <c r="C5477" s="259"/>
      <c r="D5477" s="259"/>
      <c r="E5477" s="259"/>
      <c r="F5477" s="270"/>
      <c r="G5477" s="259"/>
      <c r="H5477" s="259"/>
      <c r="I5477" s="259"/>
      <c r="J5477" s="259"/>
    </row>
    <row r="5478" spans="1:10">
      <c r="A5478" s="259"/>
      <c r="B5478" s="259"/>
      <c r="C5478" s="259"/>
      <c r="D5478" s="259"/>
      <c r="E5478" s="259"/>
      <c r="F5478" s="270"/>
      <c r="G5478" s="259"/>
      <c r="H5478" s="259"/>
      <c r="I5478" s="259"/>
      <c r="J5478" s="259"/>
    </row>
    <row r="5479" spans="1:10">
      <c r="A5479" s="259"/>
      <c r="B5479" s="259"/>
      <c r="C5479" s="259"/>
      <c r="D5479" s="259"/>
      <c r="E5479" s="259"/>
      <c r="F5479" s="270"/>
      <c r="G5479" s="259"/>
      <c r="H5479" s="259"/>
      <c r="I5479" s="259"/>
      <c r="J5479" s="259"/>
    </row>
    <row r="5480" spans="1:10">
      <c r="A5480" s="259"/>
      <c r="B5480" s="259"/>
      <c r="C5480" s="259"/>
      <c r="D5480" s="259"/>
      <c r="E5480" s="259"/>
      <c r="F5480" s="270"/>
      <c r="G5480" s="259"/>
      <c r="H5480" s="259"/>
      <c r="I5480" s="259"/>
      <c r="J5480" s="259"/>
    </row>
    <row r="5481" spans="1:10">
      <c r="A5481" s="259"/>
      <c r="B5481" s="259"/>
      <c r="C5481" s="259"/>
      <c r="D5481" s="259"/>
      <c r="E5481" s="259"/>
      <c r="F5481" s="270"/>
      <c r="G5481" s="259"/>
      <c r="H5481" s="259"/>
      <c r="I5481" s="259"/>
      <c r="J5481" s="259"/>
    </row>
    <row r="5482" spans="1:10">
      <c r="A5482" s="259"/>
      <c r="B5482" s="259"/>
      <c r="C5482" s="259"/>
      <c r="D5482" s="259"/>
      <c r="E5482" s="259"/>
      <c r="F5482" s="270"/>
      <c r="G5482" s="259"/>
      <c r="H5482" s="259"/>
      <c r="I5482" s="259"/>
      <c r="J5482" s="259"/>
    </row>
    <row r="5483" spans="1:10">
      <c r="A5483" s="259"/>
      <c r="B5483" s="259"/>
      <c r="C5483" s="259"/>
      <c r="D5483" s="259"/>
      <c r="E5483" s="259"/>
      <c r="F5483" s="270"/>
      <c r="G5483" s="259"/>
      <c r="H5483" s="259"/>
      <c r="I5483" s="259"/>
      <c r="J5483" s="259"/>
    </row>
    <row r="5484" spans="1:10">
      <c r="A5484" s="259"/>
      <c r="B5484" s="259"/>
      <c r="C5484" s="259"/>
      <c r="D5484" s="259"/>
      <c r="E5484" s="259"/>
      <c r="F5484" s="270"/>
      <c r="G5484" s="259"/>
      <c r="H5484" s="259"/>
      <c r="I5484" s="259"/>
      <c r="J5484" s="259"/>
    </row>
    <row r="5485" spans="1:10">
      <c r="A5485" s="259"/>
      <c r="B5485" s="259"/>
      <c r="C5485" s="259"/>
      <c r="D5485" s="259"/>
      <c r="E5485" s="259"/>
      <c r="F5485" s="270"/>
      <c r="G5485" s="259"/>
      <c r="H5485" s="259"/>
      <c r="I5485" s="259"/>
      <c r="J5485" s="259"/>
    </row>
    <row r="5486" spans="1:10">
      <c r="A5486" s="259"/>
      <c r="B5486" s="259"/>
      <c r="C5486" s="259"/>
      <c r="D5486" s="259"/>
      <c r="E5486" s="259"/>
      <c r="F5486" s="270"/>
      <c r="G5486" s="259"/>
      <c r="H5486" s="259"/>
      <c r="I5486" s="259"/>
      <c r="J5486" s="259"/>
    </row>
    <row r="5487" spans="1:10">
      <c r="A5487" s="259"/>
      <c r="B5487" s="259"/>
      <c r="C5487" s="259"/>
      <c r="D5487" s="259"/>
      <c r="E5487" s="259"/>
      <c r="F5487" s="270"/>
      <c r="G5487" s="259"/>
      <c r="H5487" s="259"/>
      <c r="I5487" s="259"/>
      <c r="J5487" s="259"/>
    </row>
    <row r="5488" spans="1:10">
      <c r="A5488" s="259"/>
      <c r="B5488" s="259"/>
      <c r="C5488" s="259"/>
      <c r="D5488" s="259"/>
      <c r="E5488" s="259"/>
      <c r="F5488" s="270"/>
      <c r="G5488" s="259"/>
      <c r="H5488" s="259"/>
      <c r="I5488" s="259"/>
      <c r="J5488" s="259"/>
    </row>
    <row r="5489" spans="1:10">
      <c r="A5489" s="259"/>
      <c r="B5489" s="259"/>
      <c r="C5489" s="259"/>
      <c r="D5489" s="259"/>
      <c r="E5489" s="259"/>
      <c r="F5489" s="270"/>
      <c r="G5489" s="259"/>
      <c r="H5489" s="259"/>
      <c r="I5489" s="259"/>
      <c r="J5489" s="259"/>
    </row>
    <row r="5490" spans="1:10">
      <c r="A5490" s="259"/>
      <c r="B5490" s="259"/>
      <c r="C5490" s="259"/>
      <c r="D5490" s="259"/>
      <c r="E5490" s="259"/>
      <c r="F5490" s="270"/>
      <c r="G5490" s="259"/>
      <c r="H5490" s="259"/>
      <c r="I5490" s="259"/>
      <c r="J5490" s="259"/>
    </row>
    <row r="5491" spans="1:10">
      <c r="A5491" s="259"/>
      <c r="B5491" s="259"/>
      <c r="C5491" s="259"/>
      <c r="D5491" s="259"/>
      <c r="E5491" s="259"/>
      <c r="F5491" s="270"/>
      <c r="G5491" s="259"/>
      <c r="H5491" s="259"/>
      <c r="I5491" s="259"/>
      <c r="J5491" s="259"/>
    </row>
    <row r="5492" spans="1:10">
      <c r="A5492" s="259"/>
      <c r="B5492" s="259"/>
      <c r="C5492" s="259"/>
      <c r="D5492" s="259"/>
      <c r="E5492" s="259"/>
      <c r="F5492" s="270"/>
      <c r="G5492" s="259"/>
      <c r="H5492" s="259"/>
      <c r="I5492" s="259"/>
      <c r="J5492" s="259"/>
    </row>
    <row r="5493" spans="1:10">
      <c r="A5493" s="259"/>
      <c r="B5493" s="259"/>
      <c r="C5493" s="259"/>
      <c r="D5493" s="259"/>
      <c r="E5493" s="259"/>
      <c r="F5493" s="270"/>
      <c r="G5493" s="259"/>
      <c r="H5493" s="259"/>
      <c r="I5493" s="259"/>
      <c r="J5493" s="259"/>
    </row>
    <row r="5494" spans="1:10">
      <c r="A5494" s="259"/>
      <c r="B5494" s="259"/>
      <c r="C5494" s="259"/>
      <c r="D5494" s="259"/>
      <c r="E5494" s="259"/>
      <c r="F5494" s="270"/>
      <c r="G5494" s="259"/>
      <c r="H5494" s="259"/>
      <c r="I5494" s="259"/>
      <c r="J5494" s="259"/>
    </row>
    <row r="5495" spans="1:10">
      <c r="A5495" s="259"/>
      <c r="B5495" s="259"/>
      <c r="C5495" s="259"/>
      <c r="D5495" s="259"/>
      <c r="E5495" s="259"/>
      <c r="F5495" s="270"/>
      <c r="G5495" s="259"/>
      <c r="H5495" s="259"/>
      <c r="I5495" s="259"/>
      <c r="J5495" s="259"/>
    </row>
    <row r="5496" spans="1:10">
      <c r="A5496" s="259"/>
      <c r="B5496" s="259"/>
      <c r="C5496" s="259"/>
      <c r="D5496" s="259"/>
      <c r="E5496" s="259"/>
      <c r="F5496" s="270"/>
      <c r="G5496" s="259"/>
      <c r="H5496" s="259"/>
      <c r="I5496" s="259"/>
      <c r="J5496" s="259"/>
    </row>
    <row r="5497" spans="1:10">
      <c r="A5497" s="259"/>
      <c r="B5497" s="259"/>
      <c r="C5497" s="259"/>
      <c r="D5497" s="259"/>
      <c r="E5497" s="259"/>
      <c r="F5497" s="270"/>
      <c r="G5497" s="259"/>
      <c r="H5497" s="259"/>
      <c r="I5497" s="259"/>
      <c r="J5497" s="259"/>
    </row>
    <row r="5498" spans="1:10">
      <c r="A5498" s="259"/>
      <c r="B5498" s="259"/>
      <c r="C5498" s="259"/>
      <c r="D5498" s="259"/>
      <c r="E5498" s="259"/>
      <c r="F5498" s="270"/>
      <c r="G5498" s="259"/>
      <c r="H5498" s="259"/>
      <c r="I5498" s="259"/>
      <c r="J5498" s="259"/>
    </row>
    <row r="5499" spans="1:10">
      <c r="A5499" s="259"/>
      <c r="B5499" s="259"/>
      <c r="C5499" s="259"/>
      <c r="D5499" s="259"/>
      <c r="E5499" s="259"/>
      <c r="F5499" s="270"/>
      <c r="G5499" s="259"/>
      <c r="H5499" s="259"/>
      <c r="I5499" s="259"/>
      <c r="J5499" s="259"/>
    </row>
    <row r="5500" spans="1:10">
      <c r="A5500" s="259"/>
      <c r="B5500" s="259"/>
      <c r="C5500" s="259"/>
      <c r="D5500" s="259"/>
      <c r="E5500" s="259"/>
      <c r="F5500" s="270"/>
      <c r="G5500" s="259"/>
      <c r="H5500" s="259"/>
      <c r="I5500" s="259"/>
      <c r="J5500" s="259"/>
    </row>
    <row r="5501" spans="1:10">
      <c r="A5501" s="259"/>
      <c r="B5501" s="259"/>
      <c r="C5501" s="259"/>
      <c r="D5501" s="259"/>
      <c r="E5501" s="259"/>
      <c r="F5501" s="270"/>
      <c r="G5501" s="259"/>
      <c r="H5501" s="259"/>
      <c r="I5501" s="259"/>
      <c r="J5501" s="259"/>
    </row>
    <row r="5502" spans="1:10">
      <c r="A5502" s="259"/>
      <c r="B5502" s="259"/>
      <c r="C5502" s="259"/>
      <c r="D5502" s="259"/>
      <c r="E5502" s="259"/>
      <c r="F5502" s="270"/>
      <c r="G5502" s="259"/>
      <c r="H5502" s="259"/>
      <c r="I5502" s="259"/>
      <c r="J5502" s="259"/>
    </row>
    <row r="5503" spans="1:10">
      <c r="A5503" s="259"/>
      <c r="B5503" s="259"/>
      <c r="C5503" s="259"/>
      <c r="D5503" s="259"/>
      <c r="E5503" s="259"/>
      <c r="F5503" s="270"/>
      <c r="G5503" s="259"/>
      <c r="H5503" s="259"/>
      <c r="I5503" s="259"/>
      <c r="J5503" s="259"/>
    </row>
    <row r="5504" spans="1:10">
      <c r="A5504" s="259"/>
      <c r="B5504" s="259"/>
      <c r="C5504" s="259"/>
      <c r="D5504" s="259"/>
      <c r="E5504" s="259"/>
      <c r="F5504" s="270"/>
      <c r="G5504" s="259"/>
      <c r="H5504" s="259"/>
      <c r="I5504" s="259"/>
      <c r="J5504" s="259"/>
    </row>
    <row r="5505" spans="1:10">
      <c r="A5505" s="259"/>
      <c r="B5505" s="259"/>
      <c r="C5505" s="259"/>
      <c r="D5505" s="259"/>
      <c r="E5505" s="259"/>
      <c r="F5505" s="270"/>
      <c r="G5505" s="259"/>
      <c r="H5505" s="259"/>
      <c r="I5505" s="259"/>
      <c r="J5505" s="259"/>
    </row>
    <row r="5506" spans="1:10">
      <c r="A5506" s="259"/>
      <c r="B5506" s="259"/>
      <c r="C5506" s="259"/>
      <c r="D5506" s="259"/>
      <c r="E5506" s="259"/>
      <c r="F5506" s="270"/>
      <c r="G5506" s="259"/>
      <c r="H5506" s="259"/>
      <c r="I5506" s="259"/>
      <c r="J5506" s="259"/>
    </row>
    <row r="5507" spans="1:10">
      <c r="A5507" s="259"/>
      <c r="B5507" s="259"/>
      <c r="C5507" s="259"/>
      <c r="D5507" s="259"/>
      <c r="E5507" s="259"/>
      <c r="F5507" s="270"/>
      <c r="G5507" s="259"/>
      <c r="H5507" s="259"/>
      <c r="I5507" s="259"/>
      <c r="J5507" s="259"/>
    </row>
    <row r="5508" spans="1:10">
      <c r="A5508" s="259"/>
      <c r="B5508" s="259"/>
      <c r="C5508" s="259"/>
      <c r="D5508" s="259"/>
      <c r="E5508" s="259"/>
      <c r="F5508" s="270"/>
      <c r="G5508" s="259"/>
      <c r="H5508" s="259"/>
      <c r="I5508" s="259"/>
      <c r="J5508" s="259"/>
    </row>
    <row r="5509" spans="1:10">
      <c r="A5509" s="259"/>
      <c r="B5509" s="259"/>
      <c r="C5509" s="259"/>
      <c r="D5509" s="259"/>
      <c r="E5509" s="259"/>
      <c r="F5509" s="270"/>
      <c r="G5509" s="259"/>
      <c r="H5509" s="259"/>
      <c r="I5509" s="259"/>
      <c r="J5509" s="259"/>
    </row>
    <row r="5510" spans="1:10">
      <c r="A5510" s="259"/>
      <c r="B5510" s="259"/>
      <c r="C5510" s="259"/>
      <c r="D5510" s="259"/>
      <c r="E5510" s="259"/>
      <c r="F5510" s="270"/>
      <c r="G5510" s="259"/>
      <c r="H5510" s="259"/>
      <c r="I5510" s="259"/>
      <c r="J5510" s="259"/>
    </row>
    <row r="5511" spans="1:10">
      <c r="A5511" s="259"/>
      <c r="B5511" s="259"/>
      <c r="C5511" s="259"/>
      <c r="D5511" s="259"/>
      <c r="E5511" s="259"/>
      <c r="F5511" s="270"/>
      <c r="G5511" s="259"/>
      <c r="H5511" s="259"/>
      <c r="I5511" s="259"/>
      <c r="J5511" s="259"/>
    </row>
    <row r="5512" spans="1:10">
      <c r="A5512" s="259"/>
      <c r="B5512" s="259"/>
      <c r="C5512" s="259"/>
      <c r="D5512" s="259"/>
      <c r="E5512" s="259"/>
      <c r="F5512" s="270"/>
      <c r="G5512" s="259"/>
      <c r="H5512" s="259"/>
      <c r="I5512" s="259"/>
      <c r="J5512" s="259"/>
    </row>
    <row r="5513" spans="1:10">
      <c r="A5513" s="259"/>
      <c r="B5513" s="259"/>
      <c r="C5513" s="259"/>
      <c r="D5513" s="259"/>
      <c r="E5513" s="259"/>
      <c r="F5513" s="270"/>
      <c r="G5513" s="259"/>
      <c r="H5513" s="259"/>
      <c r="I5513" s="259"/>
      <c r="J5513" s="259"/>
    </row>
    <row r="5514" spans="1:10">
      <c r="A5514" s="259"/>
      <c r="B5514" s="259"/>
      <c r="C5514" s="259"/>
      <c r="D5514" s="259"/>
      <c r="E5514" s="259"/>
      <c r="F5514" s="270"/>
      <c r="G5514" s="259"/>
      <c r="H5514" s="259"/>
      <c r="I5514" s="259"/>
      <c r="J5514" s="259"/>
    </row>
    <row r="5515" spans="1:10">
      <c r="A5515" s="259"/>
      <c r="B5515" s="259"/>
      <c r="C5515" s="259"/>
      <c r="D5515" s="259"/>
      <c r="E5515" s="259"/>
      <c r="F5515" s="270"/>
      <c r="G5515" s="259"/>
      <c r="H5515" s="259"/>
      <c r="I5515" s="259"/>
      <c r="J5515" s="259"/>
    </row>
    <row r="5516" spans="1:10">
      <c r="A5516" s="259"/>
      <c r="B5516" s="259"/>
      <c r="C5516" s="259"/>
      <c r="D5516" s="259"/>
      <c r="E5516" s="259"/>
      <c r="F5516" s="270"/>
      <c r="G5516" s="259"/>
      <c r="H5516" s="259"/>
      <c r="I5516" s="259"/>
      <c r="J5516" s="259"/>
    </row>
    <row r="5517" spans="1:10">
      <c r="A5517" s="259"/>
      <c r="B5517" s="259"/>
      <c r="C5517" s="259"/>
      <c r="D5517" s="259"/>
      <c r="E5517" s="259"/>
      <c r="F5517" s="270"/>
      <c r="G5517" s="259"/>
      <c r="H5517" s="259"/>
      <c r="I5517" s="259"/>
      <c r="J5517" s="259"/>
    </row>
    <row r="5518" spans="1:10">
      <c r="A5518" s="259"/>
      <c r="B5518" s="259"/>
      <c r="C5518" s="259"/>
      <c r="D5518" s="259"/>
      <c r="E5518" s="259"/>
      <c r="F5518" s="270"/>
      <c r="G5518" s="259"/>
      <c r="H5518" s="259"/>
      <c r="I5518" s="259"/>
      <c r="J5518" s="259"/>
    </row>
    <row r="5519" spans="1:10">
      <c r="A5519" s="259"/>
      <c r="B5519" s="259"/>
      <c r="C5519" s="259"/>
      <c r="D5519" s="259"/>
      <c r="E5519" s="259"/>
      <c r="F5519" s="270"/>
      <c r="G5519" s="259"/>
      <c r="H5519" s="259"/>
      <c r="I5519" s="259"/>
      <c r="J5519" s="259"/>
    </row>
    <row r="5520" spans="1:10">
      <c r="A5520" s="259"/>
      <c r="B5520" s="259"/>
      <c r="C5520" s="259"/>
      <c r="D5520" s="259"/>
      <c r="E5520" s="259"/>
      <c r="F5520" s="270"/>
      <c r="G5520" s="259"/>
      <c r="H5520" s="259"/>
      <c r="I5520" s="259"/>
      <c r="J5520" s="259"/>
    </row>
    <row r="5521" spans="1:10">
      <c r="A5521" s="259"/>
      <c r="B5521" s="259"/>
      <c r="C5521" s="259"/>
      <c r="D5521" s="259"/>
      <c r="E5521" s="259"/>
      <c r="F5521" s="270"/>
      <c r="G5521" s="259"/>
      <c r="H5521" s="259"/>
      <c r="I5521" s="259"/>
      <c r="J5521" s="259"/>
    </row>
    <row r="5522" spans="1:10">
      <c r="A5522" s="259"/>
      <c r="B5522" s="259"/>
      <c r="C5522" s="259"/>
      <c r="D5522" s="259"/>
      <c r="E5522" s="259"/>
      <c r="F5522" s="270"/>
      <c r="G5522" s="259"/>
      <c r="H5522" s="259"/>
      <c r="I5522" s="259"/>
      <c r="J5522" s="259"/>
    </row>
    <row r="5523" spans="1:10">
      <c r="A5523" s="259"/>
      <c r="B5523" s="259"/>
      <c r="C5523" s="259"/>
      <c r="D5523" s="259"/>
      <c r="E5523" s="259"/>
      <c r="F5523" s="270"/>
      <c r="G5523" s="259"/>
      <c r="H5523" s="259"/>
      <c r="I5523" s="259"/>
      <c r="J5523" s="259"/>
    </row>
    <row r="5524" spans="1:10">
      <c r="A5524" s="259"/>
      <c r="B5524" s="259"/>
      <c r="C5524" s="259"/>
      <c r="D5524" s="259"/>
      <c r="E5524" s="259"/>
      <c r="F5524" s="270"/>
      <c r="G5524" s="259"/>
      <c r="H5524" s="259"/>
      <c r="I5524" s="259"/>
      <c r="J5524" s="259"/>
    </row>
    <row r="5525" spans="1:10">
      <c r="A5525" s="259"/>
      <c r="B5525" s="259"/>
      <c r="C5525" s="259"/>
      <c r="D5525" s="259"/>
      <c r="E5525" s="259"/>
      <c r="F5525" s="270"/>
      <c r="G5525" s="259"/>
      <c r="H5525" s="259"/>
      <c r="I5525" s="259"/>
      <c r="J5525" s="259"/>
    </row>
    <row r="5526" spans="1:10">
      <c r="A5526" s="259"/>
      <c r="B5526" s="259"/>
      <c r="C5526" s="259"/>
      <c r="D5526" s="259"/>
      <c r="E5526" s="259"/>
      <c r="F5526" s="270"/>
      <c r="G5526" s="259"/>
      <c r="H5526" s="259"/>
      <c r="I5526" s="259"/>
      <c r="J5526" s="259"/>
    </row>
    <row r="5527" spans="1:10">
      <c r="A5527" s="259"/>
      <c r="B5527" s="259"/>
      <c r="C5527" s="259"/>
      <c r="D5527" s="259"/>
      <c r="E5527" s="259"/>
      <c r="F5527" s="270"/>
      <c r="G5527" s="259"/>
      <c r="H5527" s="259"/>
      <c r="I5527" s="259"/>
      <c r="J5527" s="259"/>
    </row>
    <row r="5528" spans="1:10">
      <c r="A5528" s="259"/>
      <c r="B5528" s="259"/>
      <c r="C5528" s="259"/>
      <c r="D5528" s="259"/>
      <c r="E5528" s="259"/>
      <c r="F5528" s="270"/>
      <c r="G5528" s="259"/>
      <c r="H5528" s="259"/>
      <c r="I5528" s="259"/>
      <c r="J5528" s="259"/>
    </row>
    <row r="5529" spans="1:10">
      <c r="A5529" s="259"/>
      <c r="B5529" s="259"/>
      <c r="C5529" s="259"/>
      <c r="D5529" s="259"/>
      <c r="E5529" s="259"/>
      <c r="F5529" s="270"/>
      <c r="G5529" s="259"/>
      <c r="H5529" s="259"/>
      <c r="I5529" s="259"/>
      <c r="J5529" s="259"/>
    </row>
    <row r="5530" spans="1:10">
      <c r="A5530" s="259"/>
      <c r="B5530" s="259"/>
      <c r="C5530" s="259"/>
      <c r="D5530" s="259"/>
      <c r="E5530" s="259"/>
      <c r="F5530" s="270"/>
      <c r="G5530" s="259"/>
      <c r="H5530" s="259"/>
      <c r="I5530" s="259"/>
      <c r="J5530" s="259"/>
    </row>
    <row r="5531" spans="1:10">
      <c r="A5531" s="259"/>
      <c r="B5531" s="259"/>
      <c r="C5531" s="259"/>
      <c r="D5531" s="259"/>
      <c r="E5531" s="259"/>
      <c r="F5531" s="270"/>
      <c r="G5531" s="259"/>
      <c r="H5531" s="259"/>
      <c r="I5531" s="259"/>
      <c r="J5531" s="259"/>
    </row>
    <row r="5532" spans="1:10">
      <c r="A5532" s="259"/>
      <c r="B5532" s="259"/>
      <c r="C5532" s="259"/>
      <c r="D5532" s="259"/>
      <c r="E5532" s="259"/>
      <c r="F5532" s="270"/>
      <c r="G5532" s="259"/>
      <c r="H5532" s="259"/>
      <c r="I5532" s="259"/>
      <c r="J5532" s="259"/>
    </row>
    <row r="5533" spans="1:10">
      <c r="A5533" s="259"/>
      <c r="B5533" s="259"/>
      <c r="C5533" s="259"/>
      <c r="D5533" s="259"/>
      <c r="E5533" s="259"/>
      <c r="F5533" s="270"/>
      <c r="G5533" s="259"/>
      <c r="H5533" s="259"/>
      <c r="I5533" s="259"/>
      <c r="J5533" s="259"/>
    </row>
    <row r="5534" spans="1:10">
      <c r="A5534" s="259"/>
      <c r="B5534" s="259"/>
      <c r="C5534" s="259"/>
      <c r="D5534" s="259"/>
      <c r="E5534" s="259"/>
      <c r="F5534" s="270"/>
      <c r="G5534" s="259"/>
      <c r="H5534" s="259"/>
      <c r="I5534" s="259"/>
      <c r="J5534" s="259"/>
    </row>
    <row r="5535" spans="1:10">
      <c r="A5535" s="259"/>
      <c r="B5535" s="259"/>
      <c r="C5535" s="259"/>
      <c r="D5535" s="259"/>
      <c r="E5535" s="259"/>
      <c r="F5535" s="270"/>
      <c r="G5535" s="259"/>
      <c r="H5535" s="259"/>
      <c r="I5535" s="259"/>
      <c r="J5535" s="259"/>
    </row>
    <row r="5536" spans="1:10">
      <c r="A5536" s="259"/>
      <c r="B5536" s="259"/>
      <c r="C5536" s="259"/>
      <c r="D5536" s="259"/>
      <c r="E5536" s="259"/>
      <c r="F5536" s="270"/>
      <c r="G5536" s="259"/>
      <c r="H5536" s="259"/>
      <c r="I5536" s="259"/>
      <c r="J5536" s="259"/>
    </row>
    <row r="5537" spans="1:10">
      <c r="A5537" s="259"/>
      <c r="B5537" s="259"/>
      <c r="C5537" s="259"/>
      <c r="D5537" s="259"/>
      <c r="E5537" s="259"/>
      <c r="F5537" s="270"/>
      <c r="G5537" s="259"/>
      <c r="H5537" s="259"/>
      <c r="I5537" s="259"/>
      <c r="J5537" s="259"/>
    </row>
    <row r="5538" spans="1:10">
      <c r="A5538" s="259"/>
      <c r="B5538" s="259"/>
      <c r="C5538" s="259"/>
      <c r="D5538" s="259"/>
      <c r="E5538" s="259"/>
      <c r="F5538" s="270"/>
      <c r="G5538" s="259"/>
      <c r="H5538" s="259"/>
      <c r="I5538" s="259"/>
      <c r="J5538" s="259"/>
    </row>
    <row r="5539" spans="1:10">
      <c r="A5539" s="259"/>
      <c r="B5539" s="259"/>
      <c r="C5539" s="259"/>
      <c r="D5539" s="259"/>
      <c r="E5539" s="259"/>
      <c r="F5539" s="270"/>
      <c r="G5539" s="259"/>
      <c r="H5539" s="259"/>
      <c r="I5539" s="259"/>
      <c r="J5539" s="259"/>
    </row>
    <row r="5540" spans="1:10">
      <c r="A5540" s="259"/>
      <c r="B5540" s="259"/>
      <c r="C5540" s="259"/>
      <c r="D5540" s="259"/>
      <c r="E5540" s="259"/>
      <c r="F5540" s="270"/>
      <c r="G5540" s="259"/>
      <c r="H5540" s="259"/>
      <c r="I5540" s="259"/>
      <c r="J5540" s="259"/>
    </row>
    <row r="5541" spans="1:10">
      <c r="A5541" s="259"/>
      <c r="B5541" s="259"/>
      <c r="C5541" s="259"/>
      <c r="D5541" s="259"/>
      <c r="E5541" s="259"/>
      <c r="F5541" s="270"/>
      <c r="G5541" s="259"/>
      <c r="H5541" s="259"/>
      <c r="I5541" s="259"/>
      <c r="J5541" s="259"/>
    </row>
    <row r="5542" spans="1:10">
      <c r="A5542" s="259"/>
      <c r="B5542" s="259"/>
      <c r="C5542" s="259"/>
      <c r="D5542" s="259"/>
      <c r="E5542" s="259"/>
      <c r="F5542" s="270"/>
      <c r="G5542" s="259"/>
      <c r="H5542" s="259"/>
      <c r="I5542" s="259"/>
      <c r="J5542" s="259"/>
    </row>
    <row r="5543" spans="1:10">
      <c r="A5543" s="259"/>
      <c r="B5543" s="259"/>
      <c r="C5543" s="259"/>
      <c r="D5543" s="259"/>
      <c r="E5543" s="259"/>
      <c r="F5543" s="270"/>
      <c r="G5543" s="259"/>
      <c r="H5543" s="259"/>
      <c r="I5543" s="259"/>
      <c r="J5543" s="259"/>
    </row>
    <row r="5544" spans="1:10">
      <c r="A5544" s="259"/>
      <c r="B5544" s="259"/>
      <c r="C5544" s="259"/>
      <c r="D5544" s="259"/>
      <c r="E5544" s="259"/>
      <c r="F5544" s="270"/>
      <c r="G5544" s="259"/>
      <c r="H5544" s="259"/>
      <c r="I5544" s="259"/>
      <c r="J5544" s="259"/>
    </row>
    <row r="5545" spans="1:10">
      <c r="A5545" s="259"/>
      <c r="B5545" s="259"/>
      <c r="C5545" s="259"/>
      <c r="D5545" s="259"/>
      <c r="E5545" s="259"/>
      <c r="F5545" s="270"/>
      <c r="G5545" s="259"/>
      <c r="H5545" s="259"/>
      <c r="I5545" s="259"/>
      <c r="J5545" s="259"/>
    </row>
    <row r="5546" spans="1:10">
      <c r="A5546" s="259"/>
      <c r="B5546" s="259"/>
      <c r="C5546" s="259"/>
      <c r="D5546" s="259"/>
      <c r="E5546" s="259"/>
      <c r="F5546" s="270"/>
      <c r="G5546" s="259"/>
      <c r="H5546" s="259"/>
      <c r="I5546" s="259"/>
      <c r="J5546" s="259"/>
    </row>
    <row r="5547" spans="1:10">
      <c r="A5547" s="259"/>
      <c r="B5547" s="259"/>
      <c r="C5547" s="259"/>
      <c r="D5547" s="259"/>
      <c r="E5547" s="259"/>
      <c r="F5547" s="270"/>
      <c r="G5547" s="259"/>
      <c r="H5547" s="259"/>
      <c r="I5547" s="259"/>
      <c r="J5547" s="259"/>
    </row>
    <row r="5548" spans="1:10">
      <c r="A5548" s="259"/>
      <c r="B5548" s="259"/>
      <c r="C5548" s="259"/>
      <c r="D5548" s="259"/>
      <c r="E5548" s="259"/>
      <c r="F5548" s="270"/>
      <c r="G5548" s="259"/>
      <c r="H5548" s="259"/>
      <c r="I5548" s="259"/>
      <c r="J5548" s="259"/>
    </row>
    <row r="5549" spans="1:10">
      <c r="A5549" s="259"/>
      <c r="B5549" s="259"/>
      <c r="C5549" s="259"/>
      <c r="D5549" s="259"/>
      <c r="E5549" s="259"/>
      <c r="F5549" s="270"/>
      <c r="G5549" s="259"/>
      <c r="H5549" s="259"/>
      <c r="I5549" s="259"/>
      <c r="J5549" s="259"/>
    </row>
    <row r="5550" spans="1:10">
      <c r="A5550" s="259"/>
      <c r="B5550" s="259"/>
      <c r="C5550" s="259"/>
      <c r="D5550" s="259"/>
      <c r="E5550" s="259"/>
      <c r="F5550" s="270"/>
      <c r="G5550" s="259"/>
      <c r="H5550" s="259"/>
      <c r="I5550" s="259"/>
      <c r="J5550" s="259"/>
    </row>
    <row r="5551" spans="1:10">
      <c r="A5551" s="259"/>
      <c r="B5551" s="259"/>
      <c r="C5551" s="259"/>
      <c r="D5551" s="259"/>
      <c r="E5551" s="259"/>
      <c r="F5551" s="270"/>
      <c r="G5551" s="259"/>
      <c r="H5551" s="259"/>
      <c r="I5551" s="259"/>
      <c r="J5551" s="259"/>
    </row>
    <row r="5552" spans="1:10">
      <c r="A5552" s="259"/>
      <c r="B5552" s="259"/>
      <c r="C5552" s="259"/>
      <c r="D5552" s="259"/>
      <c r="E5552" s="259"/>
      <c r="F5552" s="270"/>
      <c r="G5552" s="259"/>
      <c r="H5552" s="259"/>
      <c r="I5552" s="259"/>
      <c r="J5552" s="259"/>
    </row>
    <row r="5553" spans="1:10">
      <c r="A5553" s="259"/>
      <c r="B5553" s="259"/>
      <c r="C5553" s="259"/>
      <c r="D5553" s="259"/>
      <c r="E5553" s="259"/>
      <c r="F5553" s="270"/>
      <c r="G5553" s="259"/>
      <c r="H5553" s="259"/>
      <c r="I5553" s="259"/>
      <c r="J5553" s="259"/>
    </row>
    <row r="5554" spans="1:10">
      <c r="A5554" s="259"/>
      <c r="B5554" s="259"/>
      <c r="C5554" s="259"/>
      <c r="D5554" s="259"/>
      <c r="E5554" s="259"/>
      <c r="F5554" s="270"/>
      <c r="G5554" s="259"/>
      <c r="H5554" s="259"/>
      <c r="I5554" s="259"/>
      <c r="J5554" s="259"/>
    </row>
    <row r="5555" spans="1:10">
      <c r="A5555" s="259"/>
      <c r="B5555" s="259"/>
      <c r="C5555" s="259"/>
      <c r="D5555" s="259"/>
      <c r="E5555" s="259"/>
      <c r="F5555" s="270"/>
      <c r="G5555" s="259"/>
      <c r="H5555" s="259"/>
      <c r="I5555" s="259"/>
      <c r="J5555" s="259"/>
    </row>
    <row r="5556" spans="1:10">
      <c r="A5556" s="259"/>
      <c r="B5556" s="259"/>
      <c r="C5556" s="259"/>
      <c r="D5556" s="259"/>
      <c r="E5556" s="259"/>
      <c r="F5556" s="270"/>
      <c r="G5556" s="259"/>
      <c r="H5556" s="259"/>
      <c r="I5556" s="259"/>
      <c r="J5556" s="259"/>
    </row>
    <row r="5557" spans="1:10">
      <c r="A5557" s="259"/>
      <c r="B5557" s="259"/>
      <c r="C5557" s="259"/>
      <c r="D5557" s="259"/>
      <c r="E5557" s="259"/>
      <c r="F5557" s="270"/>
      <c r="G5557" s="259"/>
      <c r="H5557" s="259"/>
      <c r="I5557" s="259"/>
      <c r="J5557" s="259"/>
    </row>
    <row r="5558" spans="1:10">
      <c r="A5558" s="259"/>
      <c r="B5558" s="259"/>
      <c r="C5558" s="259"/>
      <c r="D5558" s="259"/>
      <c r="E5558" s="259"/>
      <c r="F5558" s="270"/>
      <c r="G5558" s="259"/>
      <c r="H5558" s="259"/>
      <c r="I5558" s="259"/>
      <c r="J5558" s="259"/>
    </row>
    <row r="5559" spans="1:10">
      <c r="A5559" s="259"/>
      <c r="B5559" s="259"/>
      <c r="C5559" s="259"/>
      <c r="D5559" s="259"/>
      <c r="E5559" s="259"/>
      <c r="F5559" s="270"/>
      <c r="G5559" s="259"/>
      <c r="H5559" s="259"/>
      <c r="I5559" s="259"/>
      <c r="J5559" s="259"/>
    </row>
    <row r="5560" spans="1:10">
      <c r="A5560" s="259"/>
      <c r="B5560" s="259"/>
      <c r="C5560" s="259"/>
      <c r="D5560" s="259"/>
      <c r="E5560" s="259"/>
      <c r="F5560" s="270"/>
      <c r="G5560" s="259"/>
      <c r="H5560" s="259"/>
      <c r="I5560" s="259"/>
      <c r="J5560" s="259"/>
    </row>
    <row r="5561" spans="1:10">
      <c r="A5561" s="259"/>
      <c r="B5561" s="259"/>
      <c r="C5561" s="259"/>
      <c r="D5561" s="259"/>
      <c r="E5561" s="259"/>
      <c r="F5561" s="270"/>
      <c r="G5561" s="259"/>
      <c r="H5561" s="259"/>
      <c r="I5561" s="259"/>
      <c r="J5561" s="259"/>
    </row>
    <row r="5562" spans="1:10">
      <c r="A5562" s="259"/>
      <c r="B5562" s="259"/>
      <c r="C5562" s="259"/>
      <c r="D5562" s="259"/>
      <c r="E5562" s="259"/>
      <c r="F5562" s="270"/>
      <c r="G5562" s="259"/>
      <c r="H5562" s="259"/>
      <c r="I5562" s="259"/>
      <c r="J5562" s="259"/>
    </row>
    <row r="5563" spans="1:10">
      <c r="A5563" s="259"/>
      <c r="B5563" s="259"/>
      <c r="C5563" s="259"/>
      <c r="D5563" s="259"/>
      <c r="E5563" s="259"/>
      <c r="F5563" s="270"/>
      <c r="G5563" s="259"/>
      <c r="H5563" s="259"/>
      <c r="I5563" s="259"/>
      <c r="J5563" s="259"/>
    </row>
    <row r="5564" spans="1:10">
      <c r="A5564" s="259"/>
      <c r="B5564" s="259"/>
      <c r="C5564" s="259"/>
      <c r="D5564" s="259"/>
      <c r="E5564" s="259"/>
      <c r="F5564" s="270"/>
      <c r="G5564" s="259"/>
      <c r="H5564" s="259"/>
      <c r="I5564" s="259"/>
      <c r="J5564" s="259"/>
    </row>
    <row r="5565" spans="1:10">
      <c r="A5565" s="259"/>
      <c r="B5565" s="259"/>
      <c r="C5565" s="259"/>
      <c r="D5565" s="259"/>
      <c r="E5565" s="259"/>
      <c r="F5565" s="270"/>
      <c r="G5565" s="259"/>
      <c r="H5565" s="259"/>
      <c r="I5565" s="259"/>
      <c r="J5565" s="259"/>
    </row>
    <row r="5566" spans="1:10">
      <c r="A5566" s="259"/>
      <c r="B5566" s="259"/>
      <c r="C5566" s="259"/>
      <c r="D5566" s="259"/>
      <c r="E5566" s="259"/>
      <c r="F5566" s="270"/>
      <c r="G5566" s="259"/>
      <c r="H5566" s="259"/>
      <c r="I5566" s="259"/>
      <c r="J5566" s="259"/>
    </row>
    <row r="5567" spans="1:10">
      <c r="A5567" s="259"/>
      <c r="B5567" s="259"/>
      <c r="C5567" s="259"/>
      <c r="D5567" s="259"/>
      <c r="E5567" s="259"/>
      <c r="F5567" s="270"/>
      <c r="G5567" s="259"/>
      <c r="H5567" s="259"/>
      <c r="I5567" s="259"/>
      <c r="J5567" s="259"/>
    </row>
    <row r="5568" spans="1:10">
      <c r="A5568" s="259"/>
      <c r="B5568" s="259"/>
      <c r="C5568" s="259"/>
      <c r="D5568" s="259"/>
      <c r="E5568" s="259"/>
      <c r="F5568" s="270"/>
      <c r="G5568" s="259"/>
      <c r="H5568" s="259"/>
      <c r="I5568" s="259"/>
      <c r="J5568" s="259"/>
    </row>
    <row r="5569" spans="1:10">
      <c r="A5569" s="259"/>
      <c r="B5569" s="259"/>
      <c r="C5569" s="259"/>
      <c r="D5569" s="259"/>
      <c r="E5569" s="259"/>
      <c r="F5569" s="270"/>
      <c r="G5569" s="259"/>
      <c r="H5569" s="259"/>
      <c r="I5569" s="259"/>
      <c r="J5569" s="259"/>
    </row>
    <row r="5570" spans="1:10">
      <c r="A5570" s="259"/>
      <c r="B5570" s="259"/>
      <c r="C5570" s="259"/>
      <c r="D5570" s="259"/>
      <c r="E5570" s="259"/>
      <c r="F5570" s="270"/>
      <c r="G5570" s="259"/>
      <c r="H5570" s="259"/>
      <c r="I5570" s="259"/>
      <c r="J5570" s="259"/>
    </row>
    <row r="5571" spans="1:10">
      <c r="A5571" s="259"/>
      <c r="B5571" s="259"/>
      <c r="C5571" s="259"/>
      <c r="D5571" s="259"/>
      <c r="E5571" s="259"/>
      <c r="F5571" s="270"/>
      <c r="G5571" s="259"/>
      <c r="H5571" s="259"/>
      <c r="I5571" s="259"/>
      <c r="J5571" s="259"/>
    </row>
    <row r="5572" spans="1:10">
      <c r="A5572" s="259"/>
      <c r="B5572" s="259"/>
      <c r="C5572" s="259"/>
      <c r="D5572" s="259"/>
      <c r="E5572" s="259"/>
      <c r="F5572" s="270"/>
      <c r="G5572" s="259"/>
      <c r="H5572" s="259"/>
      <c r="I5572" s="259"/>
      <c r="J5572" s="259"/>
    </row>
    <row r="5573" spans="1:10">
      <c r="A5573" s="259"/>
      <c r="B5573" s="259"/>
      <c r="C5573" s="259"/>
      <c r="D5573" s="259"/>
      <c r="E5573" s="259"/>
      <c r="F5573" s="270"/>
      <c r="G5573" s="259"/>
      <c r="H5573" s="259"/>
      <c r="I5573" s="259"/>
      <c r="J5573" s="259"/>
    </row>
    <row r="5574" spans="1:10">
      <c r="A5574" s="259"/>
      <c r="B5574" s="259"/>
      <c r="C5574" s="259"/>
      <c r="D5574" s="259"/>
      <c r="E5574" s="259"/>
      <c r="F5574" s="270"/>
      <c r="G5574" s="259"/>
      <c r="H5574" s="259"/>
      <c r="I5574" s="259"/>
      <c r="J5574" s="259"/>
    </row>
    <row r="5575" spans="1:10">
      <c r="A5575" s="259"/>
      <c r="B5575" s="259"/>
      <c r="C5575" s="259"/>
      <c r="D5575" s="259"/>
      <c r="E5575" s="259"/>
      <c r="F5575" s="270"/>
      <c r="G5575" s="259"/>
      <c r="H5575" s="259"/>
      <c r="I5575" s="259"/>
      <c r="J5575" s="259"/>
    </row>
    <row r="5576" spans="1:10">
      <c r="A5576" s="259"/>
      <c r="B5576" s="259"/>
      <c r="C5576" s="259"/>
      <c r="D5576" s="259"/>
      <c r="E5576" s="259"/>
      <c r="F5576" s="270"/>
      <c r="G5576" s="259"/>
      <c r="H5576" s="259"/>
      <c r="I5576" s="259"/>
      <c r="J5576" s="259"/>
    </row>
    <row r="5577" spans="1:10">
      <c r="A5577" s="259"/>
      <c r="B5577" s="259"/>
      <c r="C5577" s="259"/>
      <c r="D5577" s="259"/>
      <c r="E5577" s="259"/>
      <c r="F5577" s="270"/>
      <c r="G5577" s="259"/>
      <c r="H5577" s="259"/>
      <c r="I5577" s="259"/>
      <c r="J5577" s="259"/>
    </row>
    <row r="5578" spans="1:10">
      <c r="A5578" s="259"/>
      <c r="B5578" s="259"/>
      <c r="C5578" s="259"/>
      <c r="D5578" s="259"/>
      <c r="E5578" s="259"/>
      <c r="F5578" s="270"/>
      <c r="G5578" s="259"/>
      <c r="H5578" s="259"/>
      <c r="I5578" s="259"/>
      <c r="J5578" s="259"/>
    </row>
    <row r="5579" spans="1:10">
      <c r="A5579" s="259"/>
      <c r="B5579" s="259"/>
      <c r="C5579" s="259"/>
      <c r="D5579" s="259"/>
      <c r="E5579" s="259"/>
      <c r="F5579" s="270"/>
      <c r="G5579" s="259"/>
      <c r="H5579" s="259"/>
      <c r="I5579" s="259"/>
      <c r="J5579" s="259"/>
    </row>
    <row r="5580" spans="1:10">
      <c r="A5580" s="259"/>
      <c r="B5580" s="259"/>
      <c r="C5580" s="259"/>
      <c r="D5580" s="259"/>
      <c r="E5580" s="259"/>
      <c r="F5580" s="270"/>
      <c r="G5580" s="259"/>
      <c r="H5580" s="259"/>
      <c r="I5580" s="259"/>
      <c r="J5580" s="259"/>
    </row>
    <row r="5581" spans="1:10">
      <c r="A5581" s="259"/>
      <c r="B5581" s="259"/>
      <c r="C5581" s="259"/>
      <c r="D5581" s="259"/>
      <c r="E5581" s="259"/>
      <c r="F5581" s="270"/>
      <c r="G5581" s="259"/>
      <c r="H5581" s="259"/>
      <c r="I5581" s="259"/>
      <c r="J5581" s="259"/>
    </row>
    <row r="5582" spans="1:10">
      <c r="A5582" s="259"/>
      <c r="B5582" s="259"/>
      <c r="C5582" s="259"/>
      <c r="D5582" s="259"/>
      <c r="E5582" s="259"/>
      <c r="F5582" s="270"/>
      <c r="G5582" s="259"/>
      <c r="H5582" s="259"/>
      <c r="I5582" s="259"/>
      <c r="J5582" s="259"/>
    </row>
    <row r="5583" spans="1:10">
      <c r="A5583" s="259"/>
      <c r="B5583" s="259"/>
      <c r="C5583" s="259"/>
      <c r="D5583" s="259"/>
      <c r="E5583" s="259"/>
      <c r="F5583" s="270"/>
      <c r="G5583" s="259"/>
      <c r="H5583" s="259"/>
      <c r="I5583" s="259"/>
      <c r="J5583" s="259"/>
    </row>
    <row r="5584" spans="1:10">
      <c r="A5584" s="259"/>
      <c r="B5584" s="259"/>
      <c r="C5584" s="259"/>
      <c r="D5584" s="259"/>
      <c r="E5584" s="259"/>
      <c r="F5584" s="270"/>
      <c r="G5584" s="259"/>
      <c r="H5584" s="259"/>
      <c r="I5584" s="259"/>
      <c r="J5584" s="259"/>
    </row>
    <row r="5585" spans="1:10">
      <c r="A5585" s="259"/>
      <c r="B5585" s="259"/>
      <c r="C5585" s="259"/>
      <c r="D5585" s="259"/>
      <c r="E5585" s="259"/>
      <c r="F5585" s="270"/>
      <c r="G5585" s="259"/>
      <c r="H5585" s="259"/>
      <c r="I5585" s="259"/>
      <c r="J5585" s="259"/>
    </row>
    <row r="5586" spans="1:10">
      <c r="A5586" s="259"/>
      <c r="B5586" s="259"/>
      <c r="C5586" s="259"/>
      <c r="D5586" s="259"/>
      <c r="E5586" s="259"/>
      <c r="F5586" s="270"/>
      <c r="G5586" s="259"/>
      <c r="H5586" s="259"/>
      <c r="I5586" s="259"/>
      <c r="J5586" s="259"/>
    </row>
    <row r="5587" spans="1:10">
      <c r="A5587" s="259"/>
      <c r="B5587" s="259"/>
      <c r="C5587" s="259"/>
      <c r="D5587" s="259"/>
      <c r="E5587" s="259"/>
      <c r="F5587" s="270"/>
      <c r="G5587" s="259"/>
      <c r="H5587" s="259"/>
      <c r="I5587" s="259"/>
      <c r="J5587" s="259"/>
    </row>
    <row r="5588" spans="1:10">
      <c r="A5588" s="259"/>
      <c r="B5588" s="259"/>
      <c r="C5588" s="259"/>
      <c r="D5588" s="259"/>
      <c r="E5588" s="259"/>
      <c r="F5588" s="270"/>
      <c r="G5588" s="259"/>
      <c r="H5588" s="259"/>
      <c r="I5588" s="259"/>
      <c r="J5588" s="259"/>
    </row>
    <row r="5589" spans="1:10">
      <c r="A5589" s="259"/>
      <c r="B5589" s="259"/>
      <c r="C5589" s="259"/>
      <c r="D5589" s="259"/>
      <c r="E5589" s="259"/>
      <c r="F5589" s="270"/>
      <c r="G5589" s="259"/>
      <c r="H5589" s="259"/>
      <c r="I5589" s="259"/>
      <c r="J5589" s="259"/>
    </row>
    <row r="5590" spans="1:10">
      <c r="A5590" s="259"/>
      <c r="B5590" s="259"/>
      <c r="C5590" s="259"/>
      <c r="D5590" s="259"/>
      <c r="E5590" s="259"/>
      <c r="F5590" s="270"/>
      <c r="G5590" s="259"/>
      <c r="H5590" s="259"/>
      <c r="I5590" s="259"/>
      <c r="J5590" s="259"/>
    </row>
    <row r="5591" spans="1:10">
      <c r="A5591" s="259"/>
      <c r="B5591" s="259"/>
      <c r="C5591" s="259"/>
      <c r="D5591" s="259"/>
      <c r="E5591" s="259"/>
      <c r="F5591" s="270"/>
      <c r="G5591" s="259"/>
      <c r="H5591" s="259"/>
      <c r="I5591" s="259"/>
      <c r="J5591" s="259"/>
    </row>
    <row r="5592" spans="1:10">
      <c r="A5592" s="259"/>
      <c r="B5592" s="259"/>
      <c r="C5592" s="259"/>
      <c r="D5592" s="259"/>
      <c r="E5592" s="259"/>
      <c r="F5592" s="270"/>
      <c r="G5592" s="259"/>
      <c r="H5592" s="259"/>
      <c r="I5592" s="259"/>
      <c r="J5592" s="259"/>
    </row>
    <row r="5593" spans="1:10">
      <c r="A5593" s="259"/>
      <c r="B5593" s="259"/>
      <c r="C5593" s="259"/>
      <c r="D5593" s="259"/>
      <c r="E5593" s="259"/>
      <c r="F5593" s="270"/>
      <c r="G5593" s="259"/>
      <c r="H5593" s="259"/>
      <c r="I5593" s="259"/>
      <c r="J5593" s="259"/>
    </row>
    <row r="5594" spans="1:10">
      <c r="A5594" s="259"/>
      <c r="B5594" s="259"/>
      <c r="C5594" s="259"/>
      <c r="D5594" s="259"/>
      <c r="E5594" s="259"/>
      <c r="F5594" s="270"/>
      <c r="G5594" s="259"/>
      <c r="H5594" s="259"/>
      <c r="I5594" s="259"/>
      <c r="J5594" s="259"/>
    </row>
    <row r="5595" spans="1:10">
      <c r="A5595" s="259"/>
      <c r="B5595" s="259"/>
      <c r="C5595" s="259"/>
      <c r="D5595" s="259"/>
      <c r="E5595" s="259"/>
      <c r="F5595" s="270"/>
      <c r="G5595" s="259"/>
      <c r="H5595" s="259"/>
      <c r="I5595" s="259"/>
      <c r="J5595" s="259"/>
    </row>
    <row r="5596" spans="1:10">
      <c r="A5596" s="259"/>
      <c r="B5596" s="259"/>
      <c r="C5596" s="259"/>
      <c r="D5596" s="259"/>
      <c r="E5596" s="259"/>
      <c r="F5596" s="270"/>
      <c r="G5596" s="259"/>
      <c r="H5596" s="259"/>
      <c r="I5596" s="259"/>
      <c r="J5596" s="259"/>
    </row>
    <row r="5597" spans="1:10">
      <c r="A5597" s="259"/>
      <c r="B5597" s="259"/>
      <c r="C5597" s="259"/>
      <c r="D5597" s="259"/>
      <c r="E5597" s="259"/>
      <c r="F5597" s="270"/>
      <c r="G5597" s="259"/>
      <c r="H5597" s="259"/>
      <c r="I5597" s="259"/>
      <c r="J5597" s="259"/>
    </row>
    <row r="5598" spans="1:10">
      <c r="A5598" s="259"/>
      <c r="B5598" s="259"/>
      <c r="C5598" s="259"/>
      <c r="D5598" s="259"/>
      <c r="E5598" s="259"/>
      <c r="F5598" s="270"/>
      <c r="G5598" s="259"/>
      <c r="H5598" s="259"/>
      <c r="I5598" s="259"/>
      <c r="J5598" s="259"/>
    </row>
    <row r="5599" spans="1:10">
      <c r="A5599" s="259"/>
      <c r="B5599" s="259"/>
      <c r="C5599" s="259"/>
      <c r="D5599" s="259"/>
      <c r="E5599" s="259"/>
      <c r="F5599" s="270"/>
      <c r="G5599" s="259"/>
      <c r="H5599" s="259"/>
      <c r="I5599" s="259"/>
      <c r="J5599" s="259"/>
    </row>
    <row r="5600" spans="1:10">
      <c r="A5600" s="259"/>
      <c r="B5600" s="259"/>
      <c r="C5600" s="259"/>
      <c r="D5600" s="259"/>
      <c r="E5600" s="259"/>
      <c r="F5600" s="270"/>
      <c r="G5600" s="259"/>
      <c r="H5600" s="259"/>
      <c r="I5600" s="259"/>
      <c r="J5600" s="259"/>
    </row>
    <row r="5601" spans="1:10">
      <c r="A5601" s="259"/>
      <c r="B5601" s="259"/>
      <c r="C5601" s="259"/>
      <c r="D5601" s="259"/>
      <c r="E5601" s="259"/>
      <c r="F5601" s="270"/>
      <c r="G5601" s="259"/>
      <c r="H5601" s="259"/>
      <c r="I5601" s="259"/>
      <c r="J5601" s="259"/>
    </row>
    <row r="5602" spans="1:10">
      <c r="A5602" s="259"/>
      <c r="B5602" s="259"/>
      <c r="C5602" s="259"/>
      <c r="D5602" s="259"/>
      <c r="E5602" s="259"/>
      <c r="F5602" s="270"/>
      <c r="G5602" s="259"/>
      <c r="H5602" s="259"/>
      <c r="I5602" s="259"/>
      <c r="J5602" s="259"/>
    </row>
    <row r="5603" spans="1:10">
      <c r="A5603" s="259"/>
      <c r="B5603" s="259"/>
      <c r="C5603" s="259"/>
      <c r="D5603" s="259"/>
      <c r="E5603" s="259"/>
      <c r="F5603" s="270"/>
      <c r="G5603" s="259"/>
      <c r="H5603" s="259"/>
      <c r="I5603" s="259"/>
      <c r="J5603" s="259"/>
    </row>
    <row r="5604" spans="1:10">
      <c r="A5604" s="259"/>
      <c r="B5604" s="259"/>
      <c r="C5604" s="259"/>
      <c r="D5604" s="259"/>
      <c r="E5604" s="259"/>
      <c r="F5604" s="270"/>
      <c r="G5604" s="259"/>
      <c r="H5604" s="259"/>
      <c r="I5604" s="259"/>
      <c r="J5604" s="259"/>
    </row>
    <row r="5605" spans="1:10">
      <c r="A5605" s="259"/>
      <c r="B5605" s="259"/>
      <c r="C5605" s="259"/>
      <c r="D5605" s="259"/>
      <c r="E5605" s="259"/>
      <c r="F5605" s="270"/>
      <c r="G5605" s="259"/>
      <c r="H5605" s="259"/>
      <c r="I5605" s="259"/>
      <c r="J5605" s="259"/>
    </row>
    <row r="5606" spans="1:10">
      <c r="A5606" s="259"/>
      <c r="B5606" s="259"/>
      <c r="C5606" s="259"/>
      <c r="D5606" s="259"/>
      <c r="E5606" s="259"/>
      <c r="F5606" s="270"/>
      <c r="G5606" s="259"/>
      <c r="H5606" s="259"/>
      <c r="I5606" s="259"/>
      <c r="J5606" s="259"/>
    </row>
    <row r="5607" spans="1:10">
      <c r="A5607" s="259"/>
      <c r="B5607" s="259"/>
      <c r="C5607" s="259"/>
      <c r="D5607" s="259"/>
      <c r="E5607" s="259"/>
      <c r="F5607" s="270"/>
      <c r="G5607" s="259"/>
      <c r="H5607" s="259"/>
      <c r="I5607" s="259"/>
      <c r="J5607" s="259"/>
    </row>
    <row r="5608" spans="1:10">
      <c r="A5608" s="259"/>
      <c r="B5608" s="259"/>
      <c r="C5608" s="259"/>
      <c r="D5608" s="259"/>
      <c r="E5608" s="259"/>
      <c r="F5608" s="270"/>
      <c r="G5608" s="259"/>
      <c r="H5608" s="259"/>
      <c r="I5608" s="259"/>
      <c r="J5608" s="259"/>
    </row>
    <row r="5609" spans="1:10">
      <c r="A5609" s="259"/>
      <c r="B5609" s="259"/>
      <c r="C5609" s="259"/>
      <c r="D5609" s="259"/>
      <c r="E5609" s="259"/>
      <c r="F5609" s="270"/>
      <c r="G5609" s="259"/>
      <c r="H5609" s="259"/>
      <c r="I5609" s="259"/>
      <c r="J5609" s="259"/>
    </row>
    <row r="5610" spans="1:10">
      <c r="A5610" s="259"/>
      <c r="B5610" s="259"/>
      <c r="C5610" s="259"/>
      <c r="D5610" s="259"/>
      <c r="E5610" s="259"/>
      <c r="F5610" s="270"/>
      <c r="G5610" s="259"/>
      <c r="H5610" s="259"/>
      <c r="I5610" s="259"/>
      <c r="J5610" s="259"/>
    </row>
    <row r="5611" spans="1:10">
      <c r="A5611" s="259"/>
      <c r="B5611" s="259"/>
      <c r="C5611" s="259"/>
      <c r="D5611" s="259"/>
      <c r="E5611" s="259"/>
      <c r="F5611" s="270"/>
      <c r="G5611" s="259"/>
      <c r="H5611" s="259"/>
      <c r="I5611" s="259"/>
      <c r="J5611" s="259"/>
    </row>
    <row r="5612" spans="1:10">
      <c r="A5612" s="259"/>
      <c r="B5612" s="259"/>
      <c r="C5612" s="259"/>
      <c r="D5612" s="259"/>
      <c r="E5612" s="259"/>
      <c r="F5612" s="270"/>
      <c r="G5612" s="259"/>
      <c r="H5612" s="259"/>
      <c r="I5612" s="259"/>
      <c r="J5612" s="259"/>
    </row>
    <row r="5613" spans="1:10">
      <c r="A5613" s="259"/>
      <c r="B5613" s="259"/>
      <c r="C5613" s="259"/>
      <c r="D5613" s="259"/>
      <c r="E5613" s="259"/>
      <c r="F5613" s="270"/>
      <c r="G5613" s="259"/>
      <c r="H5613" s="259"/>
      <c r="I5613" s="259"/>
      <c r="J5613" s="259"/>
    </row>
    <row r="5614" spans="1:10">
      <c r="A5614" s="259"/>
      <c r="B5614" s="259"/>
      <c r="C5614" s="259"/>
      <c r="D5614" s="259"/>
      <c r="E5614" s="259"/>
      <c r="F5614" s="270"/>
      <c r="G5614" s="259"/>
      <c r="H5614" s="259"/>
      <c r="I5614" s="259"/>
      <c r="J5614" s="259"/>
    </row>
    <row r="5615" spans="1:10">
      <c r="A5615" s="259"/>
      <c r="B5615" s="259"/>
      <c r="C5615" s="259"/>
      <c r="D5615" s="259"/>
      <c r="E5615" s="259"/>
      <c r="F5615" s="270"/>
      <c r="G5615" s="259"/>
      <c r="H5615" s="259"/>
      <c r="I5615" s="259"/>
      <c r="J5615" s="259"/>
    </row>
    <row r="5616" spans="1:10">
      <c r="A5616" s="259"/>
      <c r="B5616" s="259"/>
      <c r="C5616" s="259"/>
      <c r="D5616" s="259"/>
      <c r="E5616" s="259"/>
      <c r="F5616" s="270"/>
      <c r="G5616" s="259"/>
      <c r="H5616" s="259"/>
      <c r="I5616" s="259"/>
      <c r="J5616" s="259"/>
    </row>
    <row r="5617" spans="1:10">
      <c r="A5617" s="259"/>
      <c r="B5617" s="259"/>
      <c r="C5617" s="259"/>
      <c r="D5617" s="259"/>
      <c r="E5617" s="259"/>
      <c r="F5617" s="270"/>
      <c r="G5617" s="259"/>
      <c r="H5617" s="259"/>
      <c r="I5617" s="259"/>
      <c r="J5617" s="259"/>
    </row>
    <row r="5618" spans="1:10">
      <c r="A5618" s="259"/>
      <c r="B5618" s="259"/>
      <c r="C5618" s="259"/>
      <c r="D5618" s="259"/>
      <c r="E5618" s="259"/>
      <c r="F5618" s="270"/>
      <c r="G5618" s="259"/>
      <c r="H5618" s="259"/>
      <c r="I5618" s="259"/>
      <c r="J5618" s="259"/>
    </row>
    <row r="5619" spans="1:10">
      <c r="A5619" s="259"/>
      <c r="B5619" s="259"/>
      <c r="C5619" s="259"/>
      <c r="D5619" s="259"/>
      <c r="E5619" s="259"/>
      <c r="F5619" s="270"/>
      <c r="G5619" s="259"/>
      <c r="H5619" s="259"/>
      <c r="I5619" s="259"/>
      <c r="J5619" s="259"/>
    </row>
    <row r="5620" spans="1:10">
      <c r="A5620" s="259"/>
      <c r="B5620" s="259"/>
      <c r="C5620" s="259"/>
      <c r="D5620" s="259"/>
      <c r="E5620" s="259"/>
      <c r="F5620" s="270"/>
      <c r="G5620" s="259"/>
      <c r="H5620" s="259"/>
      <c r="I5620" s="259"/>
      <c r="J5620" s="259"/>
    </row>
    <row r="5621" spans="1:10">
      <c r="A5621" s="259"/>
      <c r="B5621" s="259"/>
      <c r="C5621" s="259"/>
      <c r="D5621" s="259"/>
      <c r="E5621" s="259"/>
      <c r="F5621" s="270"/>
      <c r="G5621" s="259"/>
      <c r="H5621" s="259"/>
      <c r="I5621" s="259"/>
      <c r="J5621" s="259"/>
    </row>
    <row r="5622" spans="1:10">
      <c r="A5622" s="259"/>
      <c r="B5622" s="259"/>
      <c r="C5622" s="259"/>
      <c r="D5622" s="259"/>
      <c r="E5622" s="259"/>
      <c r="F5622" s="270"/>
      <c r="G5622" s="259"/>
      <c r="H5622" s="259"/>
      <c r="I5622" s="259"/>
      <c r="J5622" s="259"/>
    </row>
    <row r="5623" spans="1:10">
      <c r="A5623" s="259"/>
      <c r="B5623" s="259"/>
      <c r="C5623" s="259"/>
      <c r="D5623" s="259"/>
      <c r="E5623" s="259"/>
      <c r="F5623" s="270"/>
      <c r="G5623" s="259"/>
      <c r="H5623" s="259"/>
      <c r="I5623" s="259"/>
      <c r="J5623" s="259"/>
    </row>
    <row r="5624" spans="1:10">
      <c r="A5624" s="259"/>
      <c r="B5624" s="259"/>
      <c r="C5624" s="259"/>
      <c r="D5624" s="259"/>
      <c r="E5624" s="259"/>
      <c r="F5624" s="270"/>
      <c r="G5624" s="259"/>
      <c r="H5624" s="259"/>
      <c r="I5624" s="259"/>
      <c r="J5624" s="259"/>
    </row>
    <row r="5625" spans="1:10">
      <c r="A5625" s="259"/>
      <c r="B5625" s="259"/>
      <c r="C5625" s="259"/>
      <c r="D5625" s="259"/>
      <c r="E5625" s="259"/>
      <c r="F5625" s="270"/>
      <c r="G5625" s="259"/>
      <c r="H5625" s="259"/>
      <c r="I5625" s="259"/>
      <c r="J5625" s="259"/>
    </row>
    <row r="5626" spans="1:10">
      <c r="A5626" s="259"/>
      <c r="B5626" s="259"/>
      <c r="C5626" s="259"/>
      <c r="D5626" s="259"/>
      <c r="E5626" s="259"/>
      <c r="F5626" s="270"/>
      <c r="G5626" s="259"/>
      <c r="H5626" s="259"/>
      <c r="I5626" s="259"/>
      <c r="J5626" s="259"/>
    </row>
    <row r="5627" spans="1:10">
      <c r="A5627" s="259"/>
      <c r="B5627" s="259"/>
      <c r="C5627" s="259"/>
      <c r="D5627" s="259"/>
      <c r="E5627" s="259"/>
      <c r="F5627" s="270"/>
      <c r="G5627" s="259"/>
      <c r="H5627" s="259"/>
      <c r="I5627" s="259"/>
      <c r="J5627" s="259"/>
    </row>
    <row r="5628" spans="1:10">
      <c r="A5628" s="259"/>
      <c r="B5628" s="259"/>
      <c r="C5628" s="259"/>
      <c r="D5628" s="259"/>
      <c r="E5628" s="259"/>
      <c r="F5628" s="270"/>
      <c r="G5628" s="259"/>
      <c r="H5628" s="259"/>
      <c r="I5628" s="259"/>
      <c r="J5628" s="259"/>
    </row>
    <row r="5629" spans="1:10">
      <c r="A5629" s="259"/>
      <c r="B5629" s="259"/>
      <c r="C5629" s="259"/>
      <c r="D5629" s="259"/>
      <c r="E5629" s="259"/>
      <c r="F5629" s="270"/>
      <c r="G5629" s="259"/>
      <c r="H5629" s="259"/>
      <c r="I5629" s="259"/>
      <c r="J5629" s="259"/>
    </row>
    <row r="5630" spans="1:10">
      <c r="A5630" s="259"/>
      <c r="B5630" s="259"/>
      <c r="C5630" s="259"/>
      <c r="D5630" s="259"/>
      <c r="E5630" s="259"/>
      <c r="F5630" s="270"/>
      <c r="G5630" s="259"/>
      <c r="H5630" s="259"/>
      <c r="I5630" s="259"/>
      <c r="J5630" s="259"/>
    </row>
    <row r="5631" spans="1:10">
      <c r="A5631" s="259"/>
      <c r="B5631" s="259"/>
      <c r="C5631" s="259"/>
      <c r="D5631" s="259"/>
      <c r="E5631" s="259"/>
      <c r="F5631" s="270"/>
      <c r="G5631" s="259"/>
      <c r="H5631" s="259"/>
      <c r="I5631" s="259"/>
      <c r="J5631" s="259"/>
    </row>
    <row r="5632" spans="1:10">
      <c r="A5632" s="259"/>
      <c r="B5632" s="259"/>
      <c r="C5632" s="259"/>
      <c r="D5632" s="259"/>
      <c r="E5632" s="259"/>
      <c r="F5632" s="270"/>
      <c r="G5632" s="259"/>
      <c r="H5632" s="259"/>
      <c r="I5632" s="259"/>
      <c r="J5632" s="259"/>
    </row>
    <row r="5633" spans="1:10">
      <c r="A5633" s="259"/>
      <c r="B5633" s="259"/>
      <c r="C5633" s="259"/>
      <c r="D5633" s="259"/>
      <c r="E5633" s="259"/>
      <c r="F5633" s="270"/>
      <c r="G5633" s="259"/>
      <c r="H5633" s="259"/>
      <c r="I5633" s="259"/>
      <c r="J5633" s="259"/>
    </row>
    <row r="5634" spans="1:10">
      <c r="A5634" s="259"/>
      <c r="B5634" s="259"/>
      <c r="C5634" s="259"/>
      <c r="D5634" s="259"/>
      <c r="E5634" s="259"/>
      <c r="F5634" s="270"/>
      <c r="G5634" s="259"/>
      <c r="H5634" s="259"/>
      <c r="I5634" s="259"/>
      <c r="J5634" s="259"/>
    </row>
    <row r="5635" spans="1:10">
      <c r="A5635" s="259"/>
      <c r="B5635" s="259"/>
      <c r="C5635" s="259"/>
      <c r="D5635" s="259"/>
      <c r="E5635" s="259"/>
      <c r="F5635" s="270"/>
      <c r="G5635" s="259"/>
      <c r="H5635" s="259"/>
      <c r="I5635" s="259"/>
      <c r="J5635" s="259"/>
    </row>
    <row r="5636" spans="1:10">
      <c r="A5636" s="259"/>
      <c r="B5636" s="259"/>
      <c r="C5636" s="259"/>
      <c r="D5636" s="259"/>
      <c r="E5636" s="259"/>
      <c r="F5636" s="270"/>
      <c r="G5636" s="259"/>
      <c r="H5636" s="259"/>
      <c r="I5636" s="259"/>
      <c r="J5636" s="259"/>
    </row>
    <row r="5637" spans="1:10">
      <c r="A5637" s="259"/>
      <c r="B5637" s="259"/>
      <c r="C5637" s="259"/>
      <c r="D5637" s="259"/>
      <c r="E5637" s="259"/>
      <c r="F5637" s="270"/>
      <c r="G5637" s="259"/>
      <c r="H5637" s="259"/>
      <c r="I5637" s="259"/>
      <c r="J5637" s="259"/>
    </row>
    <row r="5638" spans="1:10">
      <c r="A5638" s="259"/>
      <c r="B5638" s="259"/>
      <c r="C5638" s="259"/>
      <c r="D5638" s="259"/>
      <c r="E5638" s="259"/>
      <c r="F5638" s="270"/>
      <c r="G5638" s="259"/>
      <c r="H5638" s="259"/>
      <c r="I5638" s="259"/>
      <c r="J5638" s="259"/>
    </row>
    <row r="5639" spans="1:10">
      <c r="A5639" s="259"/>
      <c r="B5639" s="259"/>
      <c r="C5639" s="259"/>
      <c r="D5639" s="259"/>
      <c r="E5639" s="259"/>
      <c r="F5639" s="270"/>
      <c r="G5639" s="259"/>
      <c r="H5639" s="259"/>
      <c r="I5639" s="259"/>
      <c r="J5639" s="259"/>
    </row>
    <row r="5640" spans="1:10">
      <c r="A5640" s="259"/>
      <c r="B5640" s="259"/>
      <c r="C5640" s="259"/>
      <c r="D5640" s="259"/>
      <c r="E5640" s="259"/>
      <c r="F5640" s="270"/>
      <c r="G5640" s="259"/>
      <c r="H5640" s="259"/>
      <c r="I5640" s="259"/>
      <c r="J5640" s="259"/>
    </row>
    <row r="5641" spans="1:10">
      <c r="A5641" s="259"/>
      <c r="B5641" s="259"/>
      <c r="C5641" s="259"/>
      <c r="D5641" s="259"/>
      <c r="E5641" s="259"/>
      <c r="F5641" s="270"/>
      <c r="G5641" s="259"/>
      <c r="H5641" s="259"/>
      <c r="I5641" s="259"/>
      <c r="J5641" s="259"/>
    </row>
    <row r="5642" spans="1:10">
      <c r="A5642" s="259"/>
      <c r="B5642" s="259"/>
      <c r="C5642" s="259"/>
      <c r="D5642" s="259"/>
      <c r="E5642" s="259"/>
      <c r="F5642" s="270"/>
      <c r="G5642" s="259"/>
      <c r="H5642" s="259"/>
      <c r="I5642" s="259"/>
      <c r="J5642" s="259"/>
    </row>
    <row r="5643" spans="1:10">
      <c r="A5643" s="259"/>
      <c r="B5643" s="259"/>
      <c r="C5643" s="259"/>
      <c r="D5643" s="259"/>
      <c r="E5643" s="259"/>
      <c r="F5643" s="270"/>
      <c r="G5643" s="259"/>
      <c r="H5643" s="259"/>
      <c r="I5643" s="259"/>
      <c r="J5643" s="259"/>
    </row>
    <row r="5644" spans="1:10">
      <c r="A5644" s="259"/>
      <c r="B5644" s="259"/>
      <c r="C5644" s="259"/>
      <c r="D5644" s="259"/>
      <c r="E5644" s="259"/>
      <c r="F5644" s="270"/>
      <c r="G5644" s="259"/>
      <c r="H5644" s="259"/>
      <c r="I5644" s="259"/>
      <c r="J5644" s="259"/>
    </row>
    <row r="5645" spans="1:10">
      <c r="A5645" s="259"/>
      <c r="B5645" s="259"/>
      <c r="C5645" s="259"/>
      <c r="D5645" s="259"/>
      <c r="E5645" s="259"/>
      <c r="F5645" s="270"/>
      <c r="G5645" s="259"/>
      <c r="H5645" s="259"/>
      <c r="I5645" s="259"/>
      <c r="J5645" s="259"/>
    </row>
    <row r="5646" spans="1:10">
      <c r="A5646" s="259"/>
      <c r="B5646" s="259"/>
      <c r="C5646" s="259"/>
      <c r="D5646" s="259"/>
      <c r="E5646" s="259"/>
      <c r="F5646" s="270"/>
      <c r="G5646" s="259"/>
      <c r="H5646" s="259"/>
      <c r="I5646" s="259"/>
      <c r="J5646" s="259"/>
    </row>
    <row r="5647" spans="1:10">
      <c r="A5647" s="259"/>
      <c r="B5647" s="259"/>
      <c r="C5647" s="259"/>
      <c r="D5647" s="259"/>
      <c r="E5647" s="259"/>
      <c r="F5647" s="270"/>
      <c r="G5647" s="259"/>
      <c r="H5647" s="259"/>
      <c r="I5647" s="259"/>
      <c r="J5647" s="259"/>
    </row>
    <row r="5648" spans="1:10">
      <c r="A5648" s="259"/>
      <c r="B5648" s="259"/>
      <c r="C5648" s="259"/>
      <c r="D5648" s="259"/>
      <c r="E5648" s="259"/>
      <c r="F5648" s="270"/>
      <c r="G5648" s="259"/>
      <c r="H5648" s="259"/>
      <c r="I5648" s="259"/>
      <c r="J5648" s="259"/>
    </row>
    <row r="5649" spans="1:10">
      <c r="A5649" s="259"/>
      <c r="B5649" s="259"/>
      <c r="C5649" s="259"/>
      <c r="D5649" s="259"/>
      <c r="E5649" s="259"/>
      <c r="F5649" s="270"/>
      <c r="G5649" s="259"/>
      <c r="H5649" s="259"/>
      <c r="I5649" s="259"/>
      <c r="J5649" s="259"/>
    </row>
    <row r="5650" spans="1:10">
      <c r="A5650" s="259"/>
      <c r="B5650" s="259"/>
      <c r="C5650" s="259"/>
      <c r="D5650" s="259"/>
      <c r="E5650" s="259"/>
      <c r="F5650" s="270"/>
      <c r="G5650" s="259"/>
      <c r="H5650" s="259"/>
      <c r="I5650" s="259"/>
      <c r="J5650" s="259"/>
    </row>
    <row r="5651" spans="1:10">
      <c r="A5651" s="259"/>
      <c r="B5651" s="259"/>
      <c r="C5651" s="259"/>
      <c r="D5651" s="259"/>
      <c r="E5651" s="259"/>
      <c r="F5651" s="270"/>
      <c r="G5651" s="259"/>
      <c r="H5651" s="259"/>
      <c r="I5651" s="259"/>
      <c r="J5651" s="259"/>
    </row>
    <row r="5652" spans="1:10">
      <c r="A5652" s="259"/>
      <c r="B5652" s="259"/>
      <c r="C5652" s="259"/>
      <c r="D5652" s="259"/>
      <c r="E5652" s="259"/>
      <c r="F5652" s="270"/>
      <c r="G5652" s="259"/>
      <c r="H5652" s="259"/>
      <c r="I5652" s="259"/>
      <c r="J5652" s="259"/>
    </row>
    <row r="5653" spans="1:10">
      <c r="A5653" s="259"/>
      <c r="B5653" s="259"/>
      <c r="C5653" s="259"/>
      <c r="D5653" s="259"/>
      <c r="E5653" s="259"/>
      <c r="F5653" s="270"/>
      <c r="G5653" s="259"/>
      <c r="H5653" s="259"/>
      <c r="I5653" s="259"/>
      <c r="J5653" s="259"/>
    </row>
    <row r="5654" spans="1:10">
      <c r="A5654" s="259"/>
      <c r="B5654" s="259"/>
      <c r="C5654" s="259"/>
      <c r="D5654" s="259"/>
      <c r="E5654" s="259"/>
      <c r="F5654" s="270"/>
      <c r="G5654" s="259"/>
      <c r="H5654" s="259"/>
      <c r="I5654" s="259"/>
      <c r="J5654" s="259"/>
    </row>
    <row r="5655" spans="1:10">
      <c r="A5655" s="259"/>
      <c r="B5655" s="259"/>
      <c r="C5655" s="259"/>
      <c r="D5655" s="259"/>
      <c r="E5655" s="259"/>
      <c r="F5655" s="270"/>
      <c r="G5655" s="259"/>
      <c r="H5655" s="259"/>
      <c r="I5655" s="259"/>
      <c r="J5655" s="259"/>
    </row>
    <row r="5656" spans="1:10">
      <c r="A5656" s="259"/>
      <c r="B5656" s="259"/>
      <c r="C5656" s="259"/>
      <c r="D5656" s="259"/>
      <c r="E5656" s="259"/>
      <c r="F5656" s="270"/>
      <c r="G5656" s="259"/>
      <c r="H5656" s="259"/>
      <c r="I5656" s="259"/>
      <c r="J5656" s="259"/>
    </row>
    <row r="5657" spans="1:10">
      <c r="A5657" s="259"/>
      <c r="B5657" s="259"/>
      <c r="C5657" s="259"/>
      <c r="D5657" s="259"/>
      <c r="E5657" s="259"/>
      <c r="F5657" s="270"/>
      <c r="G5657" s="259"/>
      <c r="H5657" s="259"/>
      <c r="I5657" s="259"/>
      <c r="J5657" s="259"/>
    </row>
    <row r="5658" spans="1:10">
      <c r="A5658" s="259"/>
      <c r="B5658" s="259"/>
      <c r="C5658" s="259"/>
      <c r="D5658" s="259"/>
      <c r="E5658" s="259"/>
      <c r="F5658" s="270"/>
      <c r="G5658" s="259"/>
      <c r="H5658" s="259"/>
      <c r="I5658" s="259"/>
      <c r="J5658" s="259"/>
    </row>
    <row r="5659" spans="1:10">
      <c r="A5659" s="259"/>
      <c r="B5659" s="259"/>
      <c r="C5659" s="259"/>
      <c r="D5659" s="259"/>
      <c r="E5659" s="259"/>
      <c r="F5659" s="270"/>
      <c r="G5659" s="259"/>
      <c r="H5659" s="259"/>
      <c r="I5659" s="259"/>
      <c r="J5659" s="259"/>
    </row>
    <row r="5660" spans="1:10">
      <c r="A5660" s="259"/>
      <c r="B5660" s="259"/>
      <c r="C5660" s="259"/>
      <c r="D5660" s="259"/>
      <c r="E5660" s="259"/>
      <c r="F5660" s="270"/>
      <c r="G5660" s="259"/>
      <c r="H5660" s="259"/>
      <c r="I5660" s="259"/>
      <c r="J5660" s="259"/>
    </row>
    <row r="5661" spans="1:10">
      <c r="A5661" s="259"/>
      <c r="B5661" s="259"/>
      <c r="C5661" s="259"/>
      <c r="D5661" s="259"/>
      <c r="E5661" s="259"/>
      <c r="F5661" s="270"/>
      <c r="G5661" s="259"/>
      <c r="H5661" s="259"/>
      <c r="I5661" s="259"/>
      <c r="J5661" s="259"/>
    </row>
    <row r="5662" spans="1:10">
      <c r="A5662" s="259"/>
      <c r="B5662" s="259"/>
      <c r="C5662" s="259"/>
      <c r="D5662" s="259"/>
      <c r="E5662" s="259"/>
      <c r="F5662" s="270"/>
      <c r="G5662" s="259"/>
      <c r="H5662" s="259"/>
      <c r="I5662" s="259"/>
      <c r="J5662" s="259"/>
    </row>
    <row r="5663" spans="1:10">
      <c r="A5663" s="259"/>
      <c r="B5663" s="259"/>
      <c r="C5663" s="259"/>
      <c r="D5663" s="259"/>
      <c r="E5663" s="259"/>
      <c r="F5663" s="270"/>
      <c r="G5663" s="259"/>
      <c r="H5663" s="259"/>
      <c r="I5663" s="259"/>
      <c r="J5663" s="259"/>
    </row>
    <row r="5664" spans="1:10">
      <c r="A5664" s="259"/>
      <c r="B5664" s="259"/>
      <c r="C5664" s="259"/>
      <c r="D5664" s="259"/>
      <c r="E5664" s="259"/>
      <c r="F5664" s="270"/>
      <c r="G5664" s="259"/>
      <c r="H5664" s="259"/>
      <c r="I5664" s="259"/>
      <c r="J5664" s="259"/>
    </row>
    <row r="5665" spans="1:10">
      <c r="A5665" s="259"/>
      <c r="B5665" s="259"/>
      <c r="C5665" s="259"/>
      <c r="D5665" s="259"/>
      <c r="E5665" s="259"/>
      <c r="F5665" s="270"/>
      <c r="G5665" s="259"/>
      <c r="H5665" s="259"/>
      <c r="I5665" s="259"/>
      <c r="J5665" s="259"/>
    </row>
    <row r="5666" spans="1:10">
      <c r="A5666" s="259"/>
      <c r="B5666" s="259"/>
      <c r="C5666" s="259"/>
      <c r="D5666" s="259"/>
      <c r="E5666" s="259"/>
      <c r="F5666" s="270"/>
      <c r="G5666" s="259"/>
      <c r="H5666" s="259"/>
      <c r="I5666" s="259"/>
      <c r="J5666" s="259"/>
    </row>
    <row r="5667" spans="1:10">
      <c r="A5667" s="259"/>
      <c r="B5667" s="259"/>
      <c r="C5667" s="259"/>
      <c r="D5667" s="259"/>
      <c r="E5667" s="259"/>
      <c r="F5667" s="270"/>
      <c r="G5667" s="259"/>
      <c r="H5667" s="259"/>
      <c r="I5667" s="259"/>
      <c r="J5667" s="259"/>
    </row>
    <row r="5668" spans="1:10">
      <c r="A5668" s="259"/>
      <c r="B5668" s="259"/>
      <c r="C5668" s="259"/>
      <c r="D5668" s="259"/>
      <c r="E5668" s="259"/>
      <c r="F5668" s="270"/>
      <c r="G5668" s="259"/>
      <c r="H5668" s="259"/>
      <c r="I5668" s="259"/>
      <c r="J5668" s="259"/>
    </row>
    <row r="5669" spans="1:10">
      <c r="A5669" s="259"/>
      <c r="B5669" s="259"/>
      <c r="C5669" s="259"/>
      <c r="D5669" s="259"/>
      <c r="E5669" s="259"/>
      <c r="F5669" s="270"/>
      <c r="G5669" s="259"/>
      <c r="H5669" s="259"/>
      <c r="I5669" s="259"/>
      <c r="J5669" s="259"/>
    </row>
    <row r="5670" spans="1:10">
      <c r="A5670" s="259"/>
      <c r="B5670" s="259"/>
      <c r="C5670" s="259"/>
      <c r="D5670" s="259"/>
      <c r="E5670" s="259"/>
      <c r="F5670" s="270"/>
      <c r="G5670" s="259"/>
      <c r="H5670" s="259"/>
      <c r="I5670" s="259"/>
      <c r="J5670" s="259"/>
    </row>
    <row r="5671" spans="1:10">
      <c r="A5671" s="259"/>
      <c r="B5671" s="259"/>
      <c r="C5671" s="259"/>
      <c r="D5671" s="259"/>
      <c r="E5671" s="259"/>
      <c r="F5671" s="270"/>
      <c r="G5671" s="259"/>
      <c r="H5671" s="259"/>
      <c r="I5671" s="259"/>
      <c r="J5671" s="259"/>
    </row>
    <row r="5672" spans="1:10">
      <c r="A5672" s="259"/>
      <c r="B5672" s="259"/>
      <c r="C5672" s="259"/>
      <c r="D5672" s="259"/>
      <c r="E5672" s="259"/>
      <c r="F5672" s="270"/>
      <c r="G5672" s="259"/>
      <c r="H5672" s="259"/>
      <c r="I5672" s="259"/>
      <c r="J5672" s="259"/>
    </row>
    <row r="5673" spans="1:10">
      <c r="A5673" s="259"/>
      <c r="B5673" s="259"/>
      <c r="C5673" s="259"/>
      <c r="D5673" s="259"/>
      <c r="E5673" s="259"/>
      <c r="F5673" s="270"/>
      <c r="G5673" s="259"/>
      <c r="H5673" s="259"/>
      <c r="I5673" s="259"/>
      <c r="J5673" s="259"/>
    </row>
    <row r="5674" spans="1:10">
      <c r="A5674" s="259"/>
      <c r="B5674" s="259"/>
      <c r="C5674" s="259"/>
      <c r="D5674" s="259"/>
      <c r="E5674" s="259"/>
      <c r="F5674" s="270"/>
      <c r="G5674" s="259"/>
      <c r="H5674" s="259"/>
      <c r="I5674" s="259"/>
      <c r="J5674" s="259"/>
    </row>
    <row r="5675" spans="1:10">
      <c r="A5675" s="259"/>
      <c r="B5675" s="259"/>
      <c r="C5675" s="259"/>
      <c r="D5675" s="259"/>
      <c r="E5675" s="259"/>
      <c r="F5675" s="270"/>
      <c r="G5675" s="259"/>
      <c r="H5675" s="259"/>
      <c r="I5675" s="259"/>
      <c r="J5675" s="259"/>
    </row>
    <row r="5676" spans="1:10">
      <c r="A5676" s="259"/>
      <c r="B5676" s="259"/>
      <c r="C5676" s="259"/>
      <c r="D5676" s="259"/>
      <c r="E5676" s="259"/>
      <c r="F5676" s="270"/>
      <c r="G5676" s="259"/>
      <c r="H5676" s="259"/>
      <c r="I5676" s="259"/>
      <c r="J5676" s="259"/>
    </row>
    <row r="5677" spans="1:10">
      <c r="A5677" s="259"/>
      <c r="B5677" s="259"/>
      <c r="C5677" s="259"/>
      <c r="D5677" s="259"/>
      <c r="E5677" s="259"/>
      <c r="F5677" s="270"/>
      <c r="G5677" s="259"/>
      <c r="H5677" s="259"/>
      <c r="I5677" s="259"/>
      <c r="J5677" s="259"/>
    </row>
    <row r="5678" spans="1:10">
      <c r="A5678" s="259"/>
      <c r="B5678" s="259"/>
      <c r="C5678" s="259"/>
      <c r="D5678" s="259"/>
      <c r="E5678" s="259"/>
      <c r="F5678" s="270"/>
      <c r="G5678" s="259"/>
      <c r="H5678" s="259"/>
      <c r="I5678" s="259"/>
      <c r="J5678" s="259"/>
    </row>
    <row r="5679" spans="1:10">
      <c r="A5679" s="259"/>
      <c r="B5679" s="259"/>
      <c r="C5679" s="259"/>
      <c r="D5679" s="259"/>
      <c r="E5679" s="259"/>
      <c r="F5679" s="270"/>
      <c r="G5679" s="259"/>
      <c r="H5679" s="259"/>
      <c r="I5679" s="259"/>
      <c r="J5679" s="259"/>
    </row>
    <row r="5680" spans="1:10">
      <c r="A5680" s="259"/>
      <c r="B5680" s="259"/>
      <c r="C5680" s="259"/>
      <c r="D5680" s="259"/>
      <c r="E5680" s="259"/>
      <c r="F5680" s="270"/>
      <c r="G5680" s="259"/>
      <c r="H5680" s="259"/>
      <c r="I5680" s="259"/>
      <c r="J5680" s="259"/>
    </row>
    <row r="5681" spans="1:10">
      <c r="A5681" s="259"/>
      <c r="B5681" s="259"/>
      <c r="C5681" s="259"/>
      <c r="D5681" s="259"/>
      <c r="E5681" s="259"/>
      <c r="F5681" s="270"/>
      <c r="G5681" s="259"/>
      <c r="H5681" s="259"/>
      <c r="I5681" s="259"/>
      <c r="J5681" s="259"/>
    </row>
    <row r="5682" spans="1:10">
      <c r="A5682" s="259"/>
      <c r="B5682" s="259"/>
      <c r="C5682" s="259"/>
      <c r="D5682" s="259"/>
      <c r="E5682" s="259"/>
      <c r="F5682" s="270"/>
      <c r="G5682" s="259"/>
      <c r="H5682" s="259"/>
      <c r="I5682" s="259"/>
      <c r="J5682" s="259"/>
    </row>
    <row r="5683" spans="1:10">
      <c r="A5683" s="259"/>
      <c r="B5683" s="259"/>
      <c r="C5683" s="259"/>
      <c r="D5683" s="259"/>
      <c r="E5683" s="259"/>
      <c r="F5683" s="270"/>
      <c r="G5683" s="259"/>
      <c r="H5683" s="259"/>
      <c r="I5683" s="259"/>
      <c r="J5683" s="259"/>
    </row>
    <row r="5684" spans="1:10">
      <c r="A5684" s="259"/>
      <c r="B5684" s="259"/>
      <c r="C5684" s="259"/>
      <c r="D5684" s="259"/>
      <c r="E5684" s="259"/>
      <c r="F5684" s="270"/>
      <c r="G5684" s="259"/>
      <c r="H5684" s="259"/>
      <c r="I5684" s="259"/>
      <c r="J5684" s="259"/>
    </row>
    <row r="5685" spans="1:10">
      <c r="A5685" s="259"/>
      <c r="B5685" s="259"/>
      <c r="C5685" s="259"/>
      <c r="D5685" s="259"/>
      <c r="E5685" s="259"/>
      <c r="F5685" s="270"/>
      <c r="G5685" s="259"/>
      <c r="H5685" s="259"/>
      <c r="I5685" s="259"/>
      <c r="J5685" s="259"/>
    </row>
    <row r="5686" spans="1:10">
      <c r="A5686" s="259"/>
      <c r="B5686" s="259"/>
      <c r="C5686" s="259"/>
      <c r="D5686" s="259"/>
      <c r="E5686" s="259"/>
      <c r="F5686" s="270"/>
      <c r="G5686" s="259"/>
      <c r="H5686" s="259"/>
      <c r="I5686" s="259"/>
      <c r="J5686" s="259"/>
    </row>
    <row r="5687" spans="1:10">
      <c r="A5687" s="259"/>
      <c r="B5687" s="259"/>
      <c r="C5687" s="259"/>
      <c r="D5687" s="259"/>
      <c r="E5687" s="259"/>
      <c r="F5687" s="270"/>
      <c r="G5687" s="259"/>
      <c r="H5687" s="259"/>
      <c r="I5687" s="259"/>
      <c r="J5687" s="259"/>
    </row>
    <row r="5688" spans="1:10">
      <c r="A5688" s="259"/>
      <c r="B5688" s="259"/>
      <c r="C5688" s="259"/>
      <c r="D5688" s="259"/>
      <c r="E5688" s="259"/>
      <c r="F5688" s="270"/>
      <c r="G5688" s="259"/>
      <c r="H5688" s="259"/>
      <c r="I5688" s="259"/>
      <c r="J5688" s="259"/>
    </row>
    <row r="5689" spans="1:10">
      <c r="A5689" s="259"/>
      <c r="B5689" s="259"/>
      <c r="C5689" s="259"/>
      <c r="D5689" s="259"/>
      <c r="E5689" s="259"/>
      <c r="F5689" s="270"/>
      <c r="G5689" s="259"/>
      <c r="H5689" s="259"/>
      <c r="I5689" s="259"/>
      <c r="J5689" s="259"/>
    </row>
    <row r="5690" spans="1:10">
      <c r="A5690" s="259"/>
      <c r="B5690" s="259"/>
      <c r="C5690" s="259"/>
      <c r="D5690" s="259"/>
      <c r="E5690" s="259"/>
      <c r="F5690" s="270"/>
      <c r="G5690" s="259"/>
      <c r="H5690" s="259"/>
      <c r="I5690" s="259"/>
      <c r="J5690" s="259"/>
    </row>
    <row r="5691" spans="1:10">
      <c r="A5691" s="259"/>
      <c r="B5691" s="259"/>
      <c r="C5691" s="259"/>
      <c r="D5691" s="259"/>
      <c r="E5691" s="259"/>
      <c r="F5691" s="270"/>
      <c r="G5691" s="259"/>
      <c r="H5691" s="259"/>
      <c r="I5691" s="259"/>
      <c r="J5691" s="259"/>
    </row>
    <row r="5692" spans="1:10">
      <c r="A5692" s="259"/>
      <c r="B5692" s="259"/>
      <c r="C5692" s="259"/>
      <c r="D5692" s="259"/>
      <c r="E5692" s="259"/>
      <c r="F5692" s="270"/>
      <c r="G5692" s="259"/>
      <c r="H5692" s="259"/>
      <c r="I5692" s="259"/>
      <c r="J5692" s="259"/>
    </row>
    <row r="5693" spans="1:10">
      <c r="A5693" s="259"/>
      <c r="B5693" s="259"/>
      <c r="C5693" s="259"/>
      <c r="D5693" s="259"/>
      <c r="E5693" s="259"/>
      <c r="F5693" s="270"/>
      <c r="G5693" s="259"/>
      <c r="H5693" s="259"/>
      <c r="I5693" s="259"/>
      <c r="J5693" s="259"/>
    </row>
    <row r="5694" spans="1:10">
      <c r="A5694" s="259"/>
      <c r="B5694" s="259"/>
      <c r="C5694" s="259"/>
      <c r="D5694" s="259"/>
      <c r="E5694" s="259"/>
      <c r="F5694" s="270"/>
      <c r="G5694" s="259"/>
      <c r="H5694" s="259"/>
      <c r="I5694" s="259"/>
      <c r="J5694" s="259"/>
    </row>
    <row r="5695" spans="1:10">
      <c r="A5695" s="259"/>
      <c r="B5695" s="259"/>
      <c r="C5695" s="259"/>
      <c r="D5695" s="259"/>
      <c r="E5695" s="259"/>
      <c r="F5695" s="270"/>
      <c r="G5695" s="259"/>
      <c r="H5695" s="259"/>
      <c r="I5695" s="259"/>
      <c r="J5695" s="259"/>
    </row>
    <row r="5696" spans="1:10">
      <c r="A5696" s="259"/>
      <c r="B5696" s="259"/>
      <c r="C5696" s="259"/>
      <c r="D5696" s="259"/>
      <c r="E5696" s="259"/>
      <c r="F5696" s="270"/>
      <c r="G5696" s="259"/>
      <c r="H5696" s="259"/>
      <c r="I5696" s="259"/>
      <c r="J5696" s="259"/>
    </row>
    <row r="5697" spans="1:10">
      <c r="A5697" s="259"/>
      <c r="B5697" s="259"/>
      <c r="C5697" s="259"/>
      <c r="D5697" s="259"/>
      <c r="E5697" s="259"/>
      <c r="F5697" s="270"/>
      <c r="G5697" s="259"/>
      <c r="H5697" s="259"/>
      <c r="I5697" s="259"/>
      <c r="J5697" s="259"/>
    </row>
    <row r="5698" spans="1:10">
      <c r="A5698" s="259"/>
      <c r="B5698" s="259"/>
      <c r="C5698" s="259"/>
      <c r="D5698" s="259"/>
      <c r="E5698" s="259"/>
      <c r="F5698" s="270"/>
      <c r="G5698" s="259"/>
      <c r="H5698" s="259"/>
      <c r="I5698" s="259"/>
      <c r="J5698" s="259"/>
    </row>
    <row r="5699" spans="1:10">
      <c r="A5699" s="259"/>
      <c r="B5699" s="259"/>
      <c r="C5699" s="259"/>
      <c r="D5699" s="259"/>
      <c r="E5699" s="259"/>
      <c r="F5699" s="270"/>
      <c r="G5699" s="259"/>
      <c r="H5699" s="259"/>
      <c r="I5699" s="259"/>
      <c r="J5699" s="259"/>
    </row>
    <row r="5700" spans="1:10">
      <c r="A5700" s="259"/>
      <c r="B5700" s="259"/>
      <c r="C5700" s="259"/>
      <c r="D5700" s="259"/>
      <c r="E5700" s="259"/>
      <c r="F5700" s="270"/>
      <c r="G5700" s="259"/>
      <c r="H5700" s="259"/>
      <c r="I5700" s="259"/>
      <c r="J5700" s="259"/>
    </row>
    <row r="5701" spans="1:10">
      <c r="A5701" s="259"/>
      <c r="B5701" s="259"/>
      <c r="C5701" s="259"/>
      <c r="D5701" s="259"/>
      <c r="E5701" s="259"/>
      <c r="F5701" s="270"/>
      <c r="G5701" s="259"/>
      <c r="H5701" s="259"/>
      <c r="I5701" s="259"/>
      <c r="J5701" s="259"/>
    </row>
    <row r="5702" spans="1:10">
      <c r="A5702" s="259"/>
      <c r="B5702" s="259"/>
      <c r="C5702" s="259"/>
      <c r="D5702" s="259"/>
      <c r="E5702" s="259"/>
      <c r="F5702" s="270"/>
      <c r="G5702" s="259"/>
      <c r="H5702" s="259"/>
      <c r="I5702" s="259"/>
      <c r="J5702" s="259"/>
    </row>
    <row r="5703" spans="1:10">
      <c r="A5703" s="259"/>
      <c r="B5703" s="259"/>
      <c r="C5703" s="259"/>
      <c r="D5703" s="259"/>
      <c r="E5703" s="259"/>
      <c r="F5703" s="270"/>
      <c r="G5703" s="259"/>
      <c r="H5703" s="259"/>
      <c r="I5703" s="259"/>
      <c r="J5703" s="259"/>
    </row>
    <row r="5704" spans="1:10">
      <c r="A5704" s="259"/>
      <c r="B5704" s="259"/>
      <c r="C5704" s="259"/>
      <c r="D5704" s="259"/>
      <c r="E5704" s="259"/>
      <c r="F5704" s="270"/>
      <c r="G5704" s="259"/>
      <c r="H5704" s="259"/>
      <c r="I5704" s="259"/>
      <c r="J5704" s="259"/>
    </row>
    <row r="5705" spans="1:10">
      <c r="A5705" s="259"/>
      <c r="B5705" s="259"/>
      <c r="C5705" s="259"/>
      <c r="D5705" s="259"/>
      <c r="E5705" s="259"/>
      <c r="F5705" s="270"/>
      <c r="G5705" s="259"/>
      <c r="H5705" s="259"/>
      <c r="I5705" s="259"/>
      <c r="J5705" s="259"/>
    </row>
    <row r="5706" spans="1:10">
      <c r="A5706" s="259"/>
      <c r="B5706" s="259"/>
      <c r="C5706" s="259"/>
      <c r="D5706" s="259"/>
      <c r="E5706" s="259"/>
      <c r="F5706" s="270"/>
      <c r="G5706" s="259"/>
      <c r="H5706" s="259"/>
      <c r="I5706" s="259"/>
      <c r="J5706" s="259"/>
    </row>
    <row r="5707" spans="1:10">
      <c r="A5707" s="259"/>
      <c r="B5707" s="259"/>
      <c r="C5707" s="259"/>
      <c r="D5707" s="259"/>
      <c r="E5707" s="259"/>
      <c r="F5707" s="270"/>
      <c r="G5707" s="259"/>
      <c r="H5707" s="259"/>
      <c r="I5707" s="259"/>
      <c r="J5707" s="259"/>
    </row>
    <row r="5708" spans="1:10">
      <c r="A5708" s="259"/>
      <c r="B5708" s="259"/>
      <c r="C5708" s="259"/>
      <c r="D5708" s="259"/>
      <c r="E5708" s="259"/>
      <c r="F5708" s="270"/>
      <c r="G5708" s="259"/>
      <c r="H5708" s="259"/>
      <c r="I5708" s="259"/>
      <c r="J5708" s="259"/>
    </row>
    <row r="5709" spans="1:10">
      <c r="A5709" s="259"/>
      <c r="B5709" s="259"/>
      <c r="C5709" s="259"/>
      <c r="D5709" s="259"/>
      <c r="E5709" s="259"/>
      <c r="F5709" s="270"/>
      <c r="G5709" s="259"/>
      <c r="H5709" s="259"/>
      <c r="I5709" s="259"/>
      <c r="J5709" s="259"/>
    </row>
    <row r="5710" spans="1:10">
      <c r="A5710" s="259"/>
      <c r="B5710" s="259"/>
      <c r="C5710" s="259"/>
      <c r="D5710" s="259"/>
      <c r="E5710" s="259"/>
      <c r="F5710" s="270"/>
      <c r="G5710" s="259"/>
      <c r="H5710" s="259"/>
      <c r="I5710" s="259"/>
      <c r="J5710" s="259"/>
    </row>
    <row r="5711" spans="1:10">
      <c r="A5711" s="259"/>
      <c r="B5711" s="259"/>
      <c r="C5711" s="259"/>
      <c r="D5711" s="259"/>
      <c r="E5711" s="259"/>
      <c r="F5711" s="270"/>
      <c r="G5711" s="259"/>
      <c r="H5711" s="259"/>
      <c r="I5711" s="259"/>
      <c r="J5711" s="259"/>
    </row>
    <row r="5712" spans="1:10">
      <c r="A5712" s="259"/>
      <c r="B5712" s="259"/>
      <c r="C5712" s="259"/>
      <c r="D5712" s="259"/>
      <c r="E5712" s="259"/>
      <c r="F5712" s="270"/>
      <c r="G5712" s="259"/>
      <c r="H5712" s="259"/>
      <c r="I5712" s="259"/>
      <c r="J5712" s="259"/>
    </row>
    <row r="5713" spans="1:10">
      <c r="A5713" s="259"/>
      <c r="B5713" s="259"/>
      <c r="C5713" s="259"/>
      <c r="D5713" s="259"/>
      <c r="E5713" s="259"/>
      <c r="F5713" s="270"/>
      <c r="G5713" s="259"/>
      <c r="H5713" s="259"/>
      <c r="I5713" s="259"/>
      <c r="J5713" s="259"/>
    </row>
    <row r="5714" spans="1:10">
      <c r="A5714" s="259"/>
      <c r="B5714" s="259"/>
      <c r="C5714" s="259"/>
      <c r="D5714" s="259"/>
      <c r="E5714" s="259"/>
      <c r="F5714" s="270"/>
      <c r="G5714" s="259"/>
      <c r="H5714" s="259"/>
      <c r="I5714" s="259"/>
      <c r="J5714" s="259"/>
    </row>
    <row r="5715" spans="1:10">
      <c r="A5715" s="259"/>
      <c r="B5715" s="259"/>
      <c r="C5715" s="259"/>
      <c r="D5715" s="259"/>
      <c r="E5715" s="259"/>
      <c r="F5715" s="270"/>
      <c r="G5715" s="259"/>
      <c r="H5715" s="259"/>
      <c r="I5715" s="259"/>
      <c r="J5715" s="259"/>
    </row>
    <row r="5716" spans="1:10">
      <c r="A5716" s="259"/>
      <c r="B5716" s="259"/>
      <c r="C5716" s="259"/>
      <c r="D5716" s="259"/>
      <c r="E5716" s="259"/>
      <c r="F5716" s="270"/>
      <c r="G5716" s="259"/>
      <c r="H5716" s="259"/>
      <c r="I5716" s="259"/>
      <c r="J5716" s="259"/>
    </row>
    <row r="5717" spans="1:10">
      <c r="A5717" s="259"/>
      <c r="B5717" s="259"/>
      <c r="C5717" s="259"/>
      <c r="D5717" s="259"/>
      <c r="E5717" s="259"/>
      <c r="F5717" s="270"/>
      <c r="G5717" s="259"/>
      <c r="H5717" s="259"/>
      <c r="I5717" s="259"/>
      <c r="J5717" s="259"/>
    </row>
    <row r="5718" spans="1:10">
      <c r="A5718" s="259"/>
      <c r="B5718" s="259"/>
      <c r="C5718" s="259"/>
      <c r="D5718" s="259"/>
      <c r="E5718" s="259"/>
      <c r="F5718" s="270"/>
      <c r="G5718" s="259"/>
      <c r="H5718" s="259"/>
      <c r="I5718" s="259"/>
      <c r="J5718" s="259"/>
    </row>
    <row r="5719" spans="1:10">
      <c r="A5719" s="259"/>
      <c r="B5719" s="259"/>
      <c r="C5719" s="259"/>
      <c r="D5719" s="259"/>
      <c r="E5719" s="259"/>
      <c r="F5719" s="270"/>
      <c r="G5719" s="259"/>
      <c r="H5719" s="259"/>
      <c r="I5719" s="259"/>
      <c r="J5719" s="259"/>
    </row>
    <row r="5720" spans="1:10">
      <c r="A5720" s="259"/>
      <c r="B5720" s="259"/>
      <c r="C5720" s="259"/>
      <c r="D5720" s="259"/>
      <c r="E5720" s="259"/>
      <c r="F5720" s="270"/>
      <c r="G5720" s="259"/>
      <c r="H5720" s="259"/>
      <c r="I5720" s="259"/>
      <c r="J5720" s="259"/>
    </row>
    <row r="5721" spans="1:10">
      <c r="A5721" s="259"/>
      <c r="B5721" s="259"/>
      <c r="C5721" s="259"/>
      <c r="D5721" s="259"/>
      <c r="E5721" s="259"/>
      <c r="F5721" s="270"/>
      <c r="G5721" s="259"/>
      <c r="H5721" s="259"/>
      <c r="I5721" s="259"/>
      <c r="J5721" s="259"/>
    </row>
    <row r="5722" spans="1:10">
      <c r="A5722" s="259"/>
      <c r="B5722" s="259"/>
      <c r="C5722" s="259"/>
      <c r="D5722" s="259"/>
      <c r="E5722" s="259"/>
      <c r="F5722" s="270"/>
      <c r="G5722" s="259"/>
      <c r="H5722" s="259"/>
      <c r="I5722" s="259"/>
      <c r="J5722" s="259"/>
    </row>
    <row r="5723" spans="1:10">
      <c r="A5723" s="259"/>
      <c r="B5723" s="259"/>
      <c r="C5723" s="259"/>
      <c r="D5723" s="259"/>
      <c r="E5723" s="259"/>
      <c r="F5723" s="270"/>
      <c r="G5723" s="259"/>
      <c r="H5723" s="259"/>
      <c r="I5723" s="259"/>
      <c r="J5723" s="259"/>
    </row>
    <row r="5724" spans="1:10">
      <c r="A5724" s="259"/>
      <c r="B5724" s="259"/>
      <c r="C5724" s="259"/>
      <c r="D5724" s="259"/>
      <c r="E5724" s="259"/>
      <c r="F5724" s="270"/>
      <c r="G5724" s="259"/>
      <c r="H5724" s="259"/>
      <c r="I5724" s="259"/>
      <c r="J5724" s="259"/>
    </row>
    <row r="5725" spans="1:10">
      <c r="A5725" s="259"/>
      <c r="B5725" s="259"/>
      <c r="C5725" s="259"/>
      <c r="D5725" s="259"/>
      <c r="E5725" s="259"/>
      <c r="F5725" s="270"/>
      <c r="G5725" s="259"/>
      <c r="H5725" s="259"/>
      <c r="I5725" s="259"/>
      <c r="J5725" s="259"/>
    </row>
    <row r="5726" spans="1:10">
      <c r="A5726" s="259"/>
      <c r="B5726" s="259"/>
      <c r="C5726" s="259"/>
      <c r="D5726" s="259"/>
      <c r="E5726" s="259"/>
      <c r="F5726" s="270"/>
      <c r="G5726" s="259"/>
      <c r="H5726" s="259"/>
      <c r="I5726" s="259"/>
      <c r="J5726" s="259"/>
    </row>
    <row r="5727" spans="1:10">
      <c r="A5727" s="259"/>
      <c r="B5727" s="259"/>
      <c r="C5727" s="259"/>
      <c r="D5727" s="259"/>
      <c r="E5727" s="259"/>
      <c r="F5727" s="270"/>
      <c r="G5727" s="259"/>
      <c r="H5727" s="259"/>
      <c r="I5727" s="259"/>
      <c r="J5727" s="259"/>
    </row>
    <row r="5728" spans="1:10">
      <c r="A5728" s="259"/>
      <c r="B5728" s="259"/>
      <c r="C5728" s="259"/>
      <c r="D5728" s="259"/>
      <c r="E5728" s="259"/>
      <c r="F5728" s="270"/>
      <c r="G5728" s="259"/>
      <c r="H5728" s="259"/>
      <c r="I5728" s="259"/>
      <c r="J5728" s="259"/>
    </row>
    <row r="5729" spans="1:10">
      <c r="A5729" s="259"/>
      <c r="B5729" s="259"/>
      <c r="C5729" s="259"/>
      <c r="D5729" s="259"/>
      <c r="E5729" s="259"/>
      <c r="F5729" s="270"/>
      <c r="G5729" s="259"/>
      <c r="H5729" s="259"/>
      <c r="I5729" s="259"/>
      <c r="J5729" s="259"/>
    </row>
    <row r="5730" spans="1:10">
      <c r="A5730" s="259"/>
      <c r="B5730" s="259"/>
      <c r="C5730" s="259"/>
      <c r="D5730" s="259"/>
      <c r="E5730" s="259"/>
      <c r="F5730" s="270"/>
      <c r="G5730" s="259"/>
      <c r="H5730" s="259"/>
      <c r="I5730" s="259"/>
      <c r="J5730" s="259"/>
    </row>
    <row r="5731" spans="1:10">
      <c r="A5731" s="259"/>
      <c r="B5731" s="259"/>
      <c r="C5731" s="259"/>
      <c r="D5731" s="259"/>
      <c r="E5731" s="259"/>
      <c r="F5731" s="270"/>
      <c r="G5731" s="259"/>
      <c r="H5731" s="259"/>
      <c r="I5731" s="259"/>
      <c r="J5731" s="259"/>
    </row>
    <row r="5732" spans="1:10">
      <c r="A5732" s="259"/>
      <c r="B5732" s="259"/>
      <c r="C5732" s="259"/>
      <c r="D5732" s="259"/>
      <c r="E5732" s="259"/>
      <c r="F5732" s="270"/>
      <c r="G5732" s="259"/>
      <c r="H5732" s="259"/>
      <c r="I5732" s="259"/>
      <c r="J5732" s="259"/>
    </row>
    <row r="5733" spans="1:10">
      <c r="A5733" s="259"/>
      <c r="B5733" s="259"/>
      <c r="C5733" s="259"/>
      <c r="D5733" s="259"/>
      <c r="E5733" s="259"/>
      <c r="F5733" s="270"/>
      <c r="G5733" s="259"/>
      <c r="H5733" s="259"/>
      <c r="I5733" s="259"/>
      <c r="J5733" s="259"/>
    </row>
    <row r="5734" spans="1:10">
      <c r="A5734" s="259"/>
      <c r="B5734" s="259"/>
      <c r="C5734" s="259"/>
      <c r="D5734" s="259"/>
      <c r="E5734" s="259"/>
      <c r="F5734" s="270"/>
      <c r="G5734" s="259"/>
      <c r="H5734" s="259"/>
      <c r="I5734" s="259"/>
      <c r="J5734" s="259"/>
    </row>
    <row r="5735" spans="1:10">
      <c r="A5735" s="259"/>
      <c r="B5735" s="259"/>
      <c r="C5735" s="259"/>
      <c r="D5735" s="259"/>
      <c r="E5735" s="259"/>
      <c r="F5735" s="270"/>
      <c r="G5735" s="259"/>
      <c r="H5735" s="259"/>
      <c r="I5735" s="259"/>
      <c r="J5735" s="259"/>
    </row>
    <row r="5736" spans="1:10">
      <c r="A5736" s="259"/>
      <c r="B5736" s="259"/>
      <c r="C5736" s="259"/>
      <c r="D5736" s="259"/>
      <c r="E5736" s="259"/>
      <c r="F5736" s="270"/>
      <c r="G5736" s="259"/>
      <c r="H5736" s="259"/>
      <c r="I5736" s="259"/>
      <c r="J5736" s="259"/>
    </row>
    <row r="5737" spans="1:10">
      <c r="A5737" s="259"/>
      <c r="B5737" s="259"/>
      <c r="C5737" s="259"/>
      <c r="D5737" s="259"/>
      <c r="E5737" s="259"/>
      <c r="F5737" s="270"/>
      <c r="G5737" s="259"/>
      <c r="H5737" s="259"/>
      <c r="I5737" s="259"/>
      <c r="J5737" s="259"/>
    </row>
    <row r="5738" spans="1:10">
      <c r="A5738" s="259"/>
      <c r="B5738" s="259"/>
      <c r="C5738" s="259"/>
      <c r="D5738" s="259"/>
      <c r="E5738" s="259"/>
      <c r="F5738" s="270"/>
      <c r="G5738" s="259"/>
      <c r="H5738" s="259"/>
      <c r="I5738" s="259"/>
      <c r="J5738" s="259"/>
    </row>
    <row r="5739" spans="1:10">
      <c r="A5739" s="259"/>
      <c r="B5739" s="259"/>
      <c r="C5739" s="259"/>
      <c r="D5739" s="259"/>
      <c r="E5739" s="259"/>
      <c r="F5739" s="270"/>
      <c r="G5739" s="259"/>
      <c r="H5739" s="259"/>
      <c r="I5739" s="259"/>
      <c r="J5739" s="259"/>
    </row>
    <row r="5740" spans="1:10">
      <c r="A5740" s="259"/>
      <c r="B5740" s="259"/>
      <c r="C5740" s="259"/>
      <c r="D5740" s="259"/>
      <c r="E5740" s="259"/>
      <c r="F5740" s="270"/>
      <c r="G5740" s="259"/>
      <c r="H5740" s="259"/>
      <c r="I5740" s="259"/>
      <c r="J5740" s="259"/>
    </row>
    <row r="5741" spans="1:10">
      <c r="A5741" s="259"/>
      <c r="B5741" s="259"/>
      <c r="C5741" s="259"/>
      <c r="D5741" s="259"/>
      <c r="E5741" s="259"/>
      <c r="F5741" s="270"/>
      <c r="G5741" s="259"/>
      <c r="H5741" s="259"/>
      <c r="I5741" s="259"/>
      <c r="J5741" s="259"/>
    </row>
    <row r="5742" spans="1:10">
      <c r="A5742" s="259"/>
      <c r="B5742" s="259"/>
      <c r="C5742" s="259"/>
      <c r="D5742" s="259"/>
      <c r="E5742" s="259"/>
      <c r="F5742" s="270"/>
      <c r="G5742" s="259"/>
      <c r="H5742" s="259"/>
      <c r="I5742" s="259"/>
      <c r="J5742" s="259"/>
    </row>
    <row r="5743" spans="1:10">
      <c r="A5743" s="259"/>
      <c r="B5743" s="259"/>
      <c r="C5743" s="259"/>
      <c r="D5743" s="259"/>
      <c r="E5743" s="259"/>
      <c r="F5743" s="270"/>
      <c r="G5743" s="259"/>
      <c r="H5743" s="259"/>
      <c r="I5743" s="259"/>
      <c r="J5743" s="259"/>
    </row>
    <row r="5744" spans="1:10">
      <c r="A5744" s="259"/>
      <c r="B5744" s="259"/>
      <c r="C5744" s="259"/>
      <c r="D5744" s="259"/>
      <c r="E5744" s="259"/>
      <c r="F5744" s="270"/>
      <c r="G5744" s="259"/>
      <c r="H5744" s="259"/>
      <c r="I5744" s="259"/>
      <c r="J5744" s="259"/>
    </row>
    <row r="5745" spans="1:10">
      <c r="A5745" s="259"/>
      <c r="B5745" s="259"/>
      <c r="C5745" s="259"/>
      <c r="D5745" s="259"/>
      <c r="E5745" s="259"/>
      <c r="F5745" s="270"/>
      <c r="G5745" s="259"/>
      <c r="H5745" s="259"/>
      <c r="I5745" s="259"/>
      <c r="J5745" s="259"/>
    </row>
    <row r="5746" spans="1:10">
      <c r="A5746" s="259"/>
      <c r="B5746" s="259"/>
      <c r="C5746" s="259"/>
      <c r="D5746" s="259"/>
      <c r="E5746" s="259"/>
      <c r="F5746" s="270"/>
      <c r="G5746" s="259"/>
      <c r="H5746" s="259"/>
      <c r="I5746" s="259"/>
      <c r="J5746" s="259"/>
    </row>
    <row r="5747" spans="1:10">
      <c r="A5747" s="259"/>
      <c r="B5747" s="259"/>
      <c r="C5747" s="259"/>
      <c r="D5747" s="259"/>
      <c r="E5747" s="259"/>
      <c r="F5747" s="270"/>
      <c r="G5747" s="259"/>
      <c r="H5747" s="259"/>
      <c r="I5747" s="259"/>
      <c r="J5747" s="259"/>
    </row>
    <row r="5748" spans="1:10">
      <c r="A5748" s="259"/>
      <c r="B5748" s="259"/>
      <c r="C5748" s="259"/>
      <c r="D5748" s="259"/>
      <c r="E5748" s="259"/>
      <c r="F5748" s="270"/>
      <c r="G5748" s="259"/>
      <c r="H5748" s="259"/>
      <c r="I5748" s="259"/>
      <c r="J5748" s="259"/>
    </row>
    <row r="5749" spans="1:10">
      <c r="A5749" s="259"/>
      <c r="B5749" s="259"/>
      <c r="C5749" s="259"/>
      <c r="D5749" s="259"/>
      <c r="E5749" s="259"/>
      <c r="F5749" s="270"/>
      <c r="G5749" s="259"/>
      <c r="H5749" s="259"/>
      <c r="I5749" s="259"/>
      <c r="J5749" s="259"/>
    </row>
    <row r="5750" spans="1:10">
      <c r="A5750" s="259"/>
      <c r="B5750" s="259"/>
      <c r="C5750" s="259"/>
      <c r="D5750" s="259"/>
      <c r="E5750" s="259"/>
      <c r="F5750" s="270"/>
      <c r="G5750" s="259"/>
      <c r="H5750" s="259"/>
      <c r="I5750" s="259"/>
      <c r="J5750" s="259"/>
    </row>
    <row r="5751" spans="1:10">
      <c r="A5751" s="259"/>
      <c r="B5751" s="259"/>
      <c r="C5751" s="259"/>
      <c r="D5751" s="259"/>
      <c r="E5751" s="259"/>
      <c r="F5751" s="270"/>
      <c r="G5751" s="259"/>
      <c r="H5751" s="259"/>
      <c r="I5751" s="259"/>
      <c r="J5751" s="259"/>
    </row>
    <row r="5752" spans="1:10">
      <c r="A5752" s="259"/>
      <c r="B5752" s="259"/>
      <c r="C5752" s="259"/>
      <c r="D5752" s="259"/>
      <c r="E5752" s="259"/>
      <c r="F5752" s="270"/>
      <c r="G5752" s="259"/>
      <c r="H5752" s="259"/>
      <c r="I5752" s="259"/>
      <c r="J5752" s="259"/>
    </row>
    <row r="5753" spans="1:10">
      <c r="A5753" s="259"/>
      <c r="B5753" s="259"/>
      <c r="C5753" s="259"/>
      <c r="D5753" s="259"/>
      <c r="E5753" s="259"/>
      <c r="F5753" s="270"/>
      <c r="G5753" s="259"/>
      <c r="H5753" s="259"/>
      <c r="I5753" s="259"/>
      <c r="J5753" s="259"/>
    </row>
    <row r="5754" spans="1:10">
      <c r="A5754" s="259"/>
      <c r="B5754" s="259"/>
      <c r="C5754" s="259"/>
      <c r="D5754" s="259"/>
      <c r="E5754" s="259"/>
      <c r="F5754" s="270"/>
      <c r="G5754" s="259"/>
      <c r="H5754" s="259"/>
      <c r="I5754" s="259"/>
      <c r="J5754" s="259"/>
    </row>
    <row r="5755" spans="1:10">
      <c r="A5755" s="259"/>
      <c r="B5755" s="259"/>
      <c r="C5755" s="259"/>
      <c r="D5755" s="259"/>
      <c r="E5755" s="259"/>
      <c r="F5755" s="270"/>
      <c r="G5755" s="259"/>
      <c r="H5755" s="259"/>
      <c r="I5755" s="259"/>
      <c r="J5755" s="259"/>
    </row>
    <row r="5756" spans="1:10">
      <c r="A5756" s="259"/>
      <c r="B5756" s="259"/>
      <c r="C5756" s="259"/>
      <c r="D5756" s="259"/>
      <c r="E5756" s="259"/>
      <c r="F5756" s="270"/>
      <c r="G5756" s="259"/>
      <c r="H5756" s="259"/>
      <c r="I5756" s="259"/>
      <c r="J5756" s="259"/>
    </row>
    <row r="5757" spans="1:10">
      <c r="A5757" s="259"/>
      <c r="B5757" s="259"/>
      <c r="C5757" s="259"/>
      <c r="D5757" s="259"/>
      <c r="E5757" s="259"/>
      <c r="F5757" s="270"/>
      <c r="G5757" s="259"/>
      <c r="H5757" s="259"/>
      <c r="I5757" s="259"/>
      <c r="J5757" s="259"/>
    </row>
    <row r="5758" spans="1:10">
      <c r="A5758" s="259"/>
      <c r="B5758" s="259"/>
      <c r="C5758" s="259"/>
      <c r="D5758" s="259"/>
      <c r="E5758" s="259"/>
      <c r="F5758" s="270"/>
      <c r="G5758" s="259"/>
      <c r="H5758" s="259"/>
      <c r="I5758" s="259"/>
      <c r="J5758" s="259"/>
    </row>
    <row r="5759" spans="1:10">
      <c r="A5759" s="259"/>
      <c r="B5759" s="259"/>
      <c r="C5759" s="259"/>
      <c r="D5759" s="259"/>
      <c r="E5759" s="259"/>
      <c r="F5759" s="270"/>
      <c r="G5759" s="259"/>
      <c r="H5759" s="259"/>
      <c r="I5759" s="259"/>
      <c r="J5759" s="259"/>
    </row>
    <row r="5760" spans="1:10">
      <c r="A5760" s="259"/>
      <c r="B5760" s="259"/>
      <c r="C5760" s="259"/>
      <c r="D5760" s="259"/>
      <c r="E5760" s="259"/>
      <c r="F5760" s="270"/>
      <c r="G5760" s="259"/>
      <c r="H5760" s="259"/>
      <c r="I5760" s="259"/>
      <c r="J5760" s="259"/>
    </row>
    <row r="5761" spans="1:10">
      <c r="A5761" s="259"/>
      <c r="B5761" s="259"/>
      <c r="C5761" s="259"/>
      <c r="D5761" s="259"/>
      <c r="E5761" s="259"/>
      <c r="F5761" s="270"/>
      <c r="G5761" s="259"/>
      <c r="H5761" s="259"/>
      <c r="I5761" s="259"/>
      <c r="J5761" s="259"/>
    </row>
    <row r="5762" spans="1:10">
      <c r="A5762" s="259"/>
      <c r="B5762" s="259"/>
      <c r="C5762" s="259"/>
      <c r="D5762" s="259"/>
      <c r="E5762" s="259"/>
      <c r="F5762" s="270"/>
      <c r="G5762" s="259"/>
      <c r="H5762" s="259"/>
      <c r="I5762" s="259"/>
      <c r="J5762" s="259"/>
    </row>
    <row r="5763" spans="1:10">
      <c r="A5763" s="259"/>
      <c r="B5763" s="259"/>
      <c r="C5763" s="259"/>
      <c r="D5763" s="259"/>
      <c r="E5763" s="259"/>
      <c r="F5763" s="270"/>
      <c r="G5763" s="259"/>
      <c r="H5763" s="259"/>
      <c r="I5763" s="259"/>
      <c r="J5763" s="259"/>
    </row>
    <row r="5764" spans="1:10">
      <c r="A5764" s="259"/>
      <c r="B5764" s="259"/>
      <c r="C5764" s="259"/>
      <c r="D5764" s="259"/>
      <c r="E5764" s="259"/>
      <c r="F5764" s="270"/>
      <c r="G5764" s="259"/>
      <c r="H5764" s="259"/>
      <c r="I5764" s="259"/>
      <c r="J5764" s="259"/>
    </row>
    <row r="5765" spans="1:10">
      <c r="A5765" s="259"/>
      <c r="B5765" s="259"/>
      <c r="C5765" s="259"/>
      <c r="D5765" s="259"/>
      <c r="E5765" s="259"/>
      <c r="F5765" s="270"/>
      <c r="G5765" s="259"/>
      <c r="H5765" s="259"/>
      <c r="I5765" s="259"/>
      <c r="J5765" s="259"/>
    </row>
    <row r="5766" spans="1:10">
      <c r="A5766" s="259"/>
      <c r="B5766" s="259"/>
      <c r="C5766" s="259"/>
      <c r="D5766" s="259"/>
      <c r="E5766" s="259"/>
      <c r="F5766" s="270"/>
      <c r="G5766" s="259"/>
      <c r="H5766" s="259"/>
      <c r="I5766" s="259"/>
      <c r="J5766" s="259"/>
    </row>
    <row r="5767" spans="1:10">
      <c r="A5767" s="259"/>
      <c r="B5767" s="259"/>
      <c r="C5767" s="259"/>
      <c r="D5767" s="259"/>
      <c r="E5767" s="259"/>
      <c r="F5767" s="270"/>
      <c r="G5767" s="259"/>
      <c r="H5767" s="259"/>
      <c r="I5767" s="259"/>
      <c r="J5767" s="259"/>
    </row>
    <row r="5768" spans="1:10">
      <c r="A5768" s="259"/>
      <c r="B5768" s="259"/>
      <c r="C5768" s="259"/>
      <c r="D5768" s="259"/>
      <c r="E5768" s="259"/>
      <c r="F5768" s="270"/>
      <c r="G5768" s="259"/>
      <c r="H5768" s="259"/>
      <c r="I5768" s="259"/>
      <c r="J5768" s="259"/>
    </row>
    <row r="5769" spans="1:10">
      <c r="A5769" s="259"/>
      <c r="B5769" s="259"/>
      <c r="C5769" s="259"/>
      <c r="D5769" s="259"/>
      <c r="E5769" s="259"/>
      <c r="F5769" s="270"/>
      <c r="G5769" s="259"/>
      <c r="H5769" s="259"/>
      <c r="I5769" s="259"/>
      <c r="J5769" s="259"/>
    </row>
    <row r="5770" spans="1:10">
      <c r="A5770" s="259"/>
      <c r="B5770" s="259"/>
      <c r="C5770" s="259"/>
      <c r="D5770" s="259"/>
      <c r="E5770" s="259"/>
      <c r="F5770" s="270"/>
      <c r="G5770" s="259"/>
      <c r="H5770" s="259"/>
      <c r="I5770" s="259"/>
      <c r="J5770" s="259"/>
    </row>
    <row r="5771" spans="1:10">
      <c r="A5771" s="259"/>
      <c r="B5771" s="259"/>
      <c r="C5771" s="259"/>
      <c r="D5771" s="259"/>
      <c r="E5771" s="259"/>
      <c r="F5771" s="270"/>
      <c r="G5771" s="259"/>
      <c r="H5771" s="259"/>
      <c r="I5771" s="259"/>
      <c r="J5771" s="259"/>
    </row>
    <row r="5772" spans="1:10">
      <c r="A5772" s="259"/>
      <c r="B5772" s="259"/>
      <c r="C5772" s="259"/>
      <c r="D5772" s="259"/>
      <c r="E5772" s="259"/>
      <c r="F5772" s="270"/>
      <c r="G5772" s="259"/>
      <c r="H5772" s="259"/>
      <c r="I5772" s="259"/>
      <c r="J5772" s="259"/>
    </row>
    <row r="5773" spans="1:10">
      <c r="A5773" s="259"/>
      <c r="B5773" s="259"/>
      <c r="C5773" s="259"/>
      <c r="D5773" s="259"/>
      <c r="E5773" s="259"/>
      <c r="F5773" s="270"/>
      <c r="G5773" s="259"/>
      <c r="H5773" s="259"/>
      <c r="I5773" s="259"/>
      <c r="J5773" s="259"/>
    </row>
    <row r="5774" spans="1:10">
      <c r="A5774" s="259"/>
      <c r="B5774" s="259"/>
      <c r="C5774" s="259"/>
      <c r="D5774" s="259"/>
      <c r="E5774" s="259"/>
      <c r="F5774" s="270"/>
      <c r="G5774" s="259"/>
      <c r="H5774" s="259"/>
      <c r="I5774" s="259"/>
      <c r="J5774" s="259"/>
    </row>
    <row r="5775" spans="1:10">
      <c r="A5775" s="259"/>
      <c r="B5775" s="259"/>
      <c r="C5775" s="259"/>
      <c r="D5775" s="259"/>
      <c r="E5775" s="259"/>
      <c r="F5775" s="270"/>
      <c r="G5775" s="259"/>
      <c r="H5775" s="259"/>
      <c r="I5775" s="259"/>
      <c r="J5775" s="259"/>
    </row>
    <row r="5776" spans="1:10">
      <c r="A5776" s="259"/>
      <c r="B5776" s="259"/>
      <c r="C5776" s="259"/>
      <c r="D5776" s="259"/>
      <c r="E5776" s="259"/>
      <c r="F5776" s="270"/>
      <c r="G5776" s="259"/>
      <c r="H5776" s="259"/>
      <c r="I5776" s="259"/>
      <c r="J5776" s="259"/>
    </row>
    <row r="5777" spans="1:10">
      <c r="A5777" s="259"/>
      <c r="B5777" s="259"/>
      <c r="C5777" s="259"/>
      <c r="D5777" s="259"/>
      <c r="E5777" s="259"/>
      <c r="F5777" s="270"/>
      <c r="G5777" s="259"/>
      <c r="H5777" s="259"/>
      <c r="I5777" s="259"/>
      <c r="J5777" s="259"/>
    </row>
    <row r="5778" spans="1:10">
      <c r="A5778" s="259"/>
      <c r="B5778" s="259"/>
      <c r="C5778" s="259"/>
      <c r="D5778" s="259"/>
      <c r="E5778" s="259"/>
      <c r="F5778" s="270"/>
      <c r="G5778" s="259"/>
      <c r="H5778" s="259"/>
      <c r="I5778" s="259"/>
      <c r="J5778" s="259"/>
    </row>
    <row r="5779" spans="1:10">
      <c r="A5779" s="259"/>
      <c r="B5779" s="259"/>
      <c r="C5779" s="259"/>
      <c r="D5779" s="259"/>
      <c r="E5779" s="259"/>
      <c r="F5779" s="270"/>
      <c r="G5779" s="259"/>
      <c r="H5779" s="259"/>
      <c r="I5779" s="259"/>
      <c r="J5779" s="259"/>
    </row>
    <row r="5780" spans="1:10">
      <c r="A5780" s="259"/>
      <c r="B5780" s="259"/>
      <c r="C5780" s="259"/>
      <c r="D5780" s="259"/>
      <c r="E5780" s="259"/>
      <c r="F5780" s="270"/>
      <c r="G5780" s="259"/>
      <c r="H5780" s="259"/>
      <c r="I5780" s="259"/>
      <c r="J5780" s="259"/>
    </row>
    <row r="5781" spans="1:10">
      <c r="A5781" s="259"/>
      <c r="B5781" s="259"/>
      <c r="C5781" s="259"/>
      <c r="D5781" s="259"/>
      <c r="E5781" s="259"/>
      <c r="F5781" s="270"/>
      <c r="G5781" s="259"/>
      <c r="H5781" s="259"/>
      <c r="I5781" s="259"/>
      <c r="J5781" s="259"/>
    </row>
    <row r="5782" spans="1:10">
      <c r="A5782" s="259"/>
      <c r="B5782" s="259"/>
      <c r="C5782" s="259"/>
      <c r="D5782" s="259"/>
      <c r="E5782" s="259"/>
      <c r="F5782" s="270"/>
      <c r="G5782" s="259"/>
      <c r="H5782" s="259"/>
      <c r="I5782" s="259"/>
      <c r="J5782" s="259"/>
    </row>
    <row r="5783" spans="1:10">
      <c r="A5783" s="259"/>
      <c r="B5783" s="259"/>
      <c r="C5783" s="259"/>
      <c r="D5783" s="259"/>
      <c r="E5783" s="259"/>
      <c r="F5783" s="270"/>
      <c r="G5783" s="259"/>
      <c r="H5783" s="259"/>
      <c r="I5783" s="259"/>
      <c r="J5783" s="259"/>
    </row>
    <row r="5784" spans="1:10">
      <c r="A5784" s="259"/>
      <c r="B5784" s="259"/>
      <c r="C5784" s="259"/>
      <c r="D5784" s="259"/>
      <c r="E5784" s="259"/>
      <c r="F5784" s="270"/>
      <c r="G5784" s="259"/>
      <c r="H5784" s="259"/>
      <c r="I5784" s="259"/>
      <c r="J5784" s="259"/>
    </row>
    <row r="5785" spans="1:10">
      <c r="A5785" s="259"/>
      <c r="B5785" s="259"/>
      <c r="C5785" s="259"/>
      <c r="D5785" s="259"/>
      <c r="E5785" s="259"/>
      <c r="F5785" s="270"/>
      <c r="G5785" s="259"/>
      <c r="H5785" s="259"/>
      <c r="I5785" s="259"/>
      <c r="J5785" s="259"/>
    </row>
    <row r="5786" spans="1:10">
      <c r="A5786" s="259"/>
      <c r="B5786" s="259"/>
      <c r="C5786" s="259"/>
      <c r="D5786" s="259"/>
      <c r="E5786" s="259"/>
      <c r="F5786" s="270"/>
      <c r="G5786" s="259"/>
      <c r="H5786" s="259"/>
      <c r="I5786" s="259"/>
      <c r="J5786" s="259"/>
    </row>
    <row r="5787" spans="1:10">
      <c r="A5787" s="259"/>
      <c r="B5787" s="259"/>
      <c r="C5787" s="259"/>
      <c r="D5787" s="259"/>
      <c r="E5787" s="259"/>
      <c r="F5787" s="270"/>
      <c r="G5787" s="259"/>
      <c r="H5787" s="259"/>
      <c r="I5787" s="259"/>
      <c r="J5787" s="259"/>
    </row>
    <row r="5788" spans="1:10">
      <c r="A5788" s="259"/>
      <c r="B5788" s="259"/>
      <c r="C5788" s="259"/>
      <c r="D5788" s="259"/>
      <c r="E5788" s="259"/>
      <c r="F5788" s="270"/>
      <c r="G5788" s="259"/>
      <c r="H5788" s="259"/>
      <c r="I5788" s="259"/>
      <c r="J5788" s="259"/>
    </row>
    <row r="5789" spans="1:10">
      <c r="A5789" s="259"/>
      <c r="B5789" s="259"/>
      <c r="C5789" s="259"/>
      <c r="D5789" s="259"/>
      <c r="E5789" s="259"/>
      <c r="F5789" s="270"/>
      <c r="G5789" s="259"/>
      <c r="H5789" s="259"/>
      <c r="I5789" s="259"/>
      <c r="J5789" s="259"/>
    </row>
    <row r="5790" spans="1:10">
      <c r="A5790" s="259"/>
      <c r="B5790" s="259"/>
      <c r="C5790" s="259"/>
      <c r="D5790" s="259"/>
      <c r="E5790" s="259"/>
      <c r="F5790" s="270"/>
      <c r="G5790" s="259"/>
      <c r="H5790" s="259"/>
      <c r="I5790" s="259"/>
      <c r="J5790" s="259"/>
    </row>
    <row r="5791" spans="1:10">
      <c r="A5791" s="259"/>
      <c r="B5791" s="259"/>
      <c r="C5791" s="259"/>
      <c r="D5791" s="259"/>
      <c r="E5791" s="259"/>
      <c r="F5791" s="270"/>
      <c r="G5791" s="259"/>
      <c r="H5791" s="259"/>
      <c r="I5791" s="259"/>
      <c r="J5791" s="259"/>
    </row>
    <row r="5792" spans="1:10">
      <c r="A5792" s="259"/>
      <c r="B5792" s="259"/>
      <c r="C5792" s="259"/>
      <c r="D5792" s="259"/>
      <c r="E5792" s="259"/>
      <c r="F5792" s="270"/>
      <c r="G5792" s="259"/>
      <c r="H5792" s="259"/>
      <c r="I5792" s="259"/>
      <c r="J5792" s="259"/>
    </row>
    <row r="5793" spans="1:10">
      <c r="A5793" s="259"/>
      <c r="B5793" s="259"/>
      <c r="C5793" s="259"/>
      <c r="D5793" s="259"/>
      <c r="E5793" s="259"/>
      <c r="F5793" s="270"/>
      <c r="G5793" s="259"/>
      <c r="H5793" s="259"/>
      <c r="I5793" s="259"/>
      <c r="J5793" s="259"/>
    </row>
    <row r="5794" spans="1:10">
      <c r="A5794" s="259"/>
      <c r="B5794" s="259"/>
      <c r="C5794" s="259"/>
      <c r="D5794" s="259"/>
      <c r="E5794" s="259"/>
      <c r="F5794" s="270"/>
      <c r="G5794" s="259"/>
      <c r="H5794" s="259"/>
      <c r="I5794" s="259"/>
      <c r="J5794" s="259"/>
    </row>
    <row r="5795" spans="1:10">
      <c r="A5795" s="259"/>
      <c r="B5795" s="259"/>
      <c r="C5795" s="259"/>
      <c r="D5795" s="259"/>
      <c r="E5795" s="259"/>
      <c r="F5795" s="270"/>
      <c r="G5795" s="259"/>
      <c r="H5795" s="259"/>
      <c r="I5795" s="259"/>
      <c r="J5795" s="259"/>
    </row>
    <row r="5796" spans="1:10">
      <c r="A5796" s="259"/>
      <c r="B5796" s="259"/>
      <c r="C5796" s="259"/>
      <c r="D5796" s="259"/>
      <c r="E5796" s="259"/>
      <c r="F5796" s="270"/>
      <c r="G5796" s="259"/>
      <c r="H5796" s="259"/>
      <c r="I5796" s="259"/>
      <c r="J5796" s="259"/>
    </row>
    <row r="5797" spans="1:10">
      <c r="A5797" s="259"/>
      <c r="B5797" s="259"/>
      <c r="C5797" s="259"/>
      <c r="D5797" s="259"/>
      <c r="E5797" s="259"/>
      <c r="F5797" s="270"/>
      <c r="G5797" s="259"/>
      <c r="H5797" s="259"/>
      <c r="I5797" s="259"/>
      <c r="J5797" s="259"/>
    </row>
    <row r="5798" spans="1:10">
      <c r="A5798" s="259"/>
      <c r="B5798" s="259"/>
      <c r="C5798" s="259"/>
      <c r="D5798" s="259"/>
      <c r="E5798" s="259"/>
      <c r="F5798" s="270"/>
      <c r="G5798" s="259"/>
      <c r="H5798" s="259"/>
      <c r="I5798" s="259"/>
      <c r="J5798" s="259"/>
    </row>
    <row r="5799" spans="1:10">
      <c r="A5799" s="259"/>
      <c r="B5799" s="259"/>
      <c r="C5799" s="259"/>
      <c r="D5799" s="259"/>
      <c r="E5799" s="259"/>
      <c r="F5799" s="270"/>
      <c r="G5799" s="259"/>
      <c r="H5799" s="259"/>
      <c r="I5799" s="259"/>
      <c r="J5799" s="259"/>
    </row>
    <row r="5800" spans="1:10">
      <c r="A5800" s="259"/>
      <c r="B5800" s="259"/>
      <c r="C5800" s="259"/>
      <c r="D5800" s="259"/>
      <c r="E5800" s="259"/>
      <c r="F5800" s="270"/>
      <c r="G5800" s="259"/>
      <c r="H5800" s="259"/>
      <c r="I5800" s="259"/>
      <c r="J5800" s="259"/>
    </row>
    <row r="5801" spans="1:10">
      <c r="A5801" s="259"/>
      <c r="B5801" s="259"/>
      <c r="C5801" s="259"/>
      <c r="D5801" s="259"/>
      <c r="E5801" s="259"/>
      <c r="F5801" s="270"/>
      <c r="G5801" s="259"/>
      <c r="H5801" s="259"/>
      <c r="I5801" s="259"/>
      <c r="J5801" s="259"/>
    </row>
    <row r="5802" spans="1:10">
      <c r="A5802" s="259"/>
      <c r="B5802" s="259"/>
      <c r="C5802" s="259"/>
      <c r="D5802" s="259"/>
      <c r="E5802" s="259"/>
      <c r="F5802" s="270"/>
      <c r="G5802" s="259"/>
      <c r="H5802" s="259"/>
      <c r="I5802" s="259"/>
      <c r="J5802" s="259"/>
    </row>
    <row r="5803" spans="1:10">
      <c r="A5803" s="259"/>
      <c r="B5803" s="259"/>
      <c r="C5803" s="259"/>
      <c r="D5803" s="259"/>
      <c r="E5803" s="259"/>
      <c r="F5803" s="270"/>
      <c r="G5803" s="259"/>
      <c r="H5803" s="259"/>
      <c r="I5803" s="259"/>
      <c r="J5803" s="259"/>
    </row>
    <row r="5804" spans="1:10">
      <c r="A5804" s="259"/>
      <c r="B5804" s="259"/>
      <c r="C5804" s="259"/>
      <c r="D5804" s="259"/>
      <c r="E5804" s="259"/>
      <c r="F5804" s="270"/>
      <c r="G5804" s="259"/>
      <c r="H5804" s="259"/>
      <c r="I5804" s="259"/>
      <c r="J5804" s="259"/>
    </row>
    <row r="5805" spans="1:10">
      <c r="A5805" s="259"/>
      <c r="B5805" s="259"/>
      <c r="C5805" s="259"/>
      <c r="D5805" s="259"/>
      <c r="E5805" s="259"/>
      <c r="F5805" s="270"/>
      <c r="G5805" s="259"/>
      <c r="H5805" s="259"/>
      <c r="I5805" s="259"/>
      <c r="J5805" s="259"/>
    </row>
    <row r="5806" spans="1:10">
      <c r="A5806" s="259"/>
      <c r="B5806" s="259"/>
      <c r="C5806" s="259"/>
      <c r="D5806" s="259"/>
      <c r="E5806" s="259"/>
      <c r="F5806" s="270"/>
      <c r="G5806" s="259"/>
      <c r="H5806" s="259"/>
      <c r="I5806" s="259"/>
      <c r="J5806" s="259"/>
    </row>
    <row r="5807" spans="1:10">
      <c r="A5807" s="259"/>
      <c r="B5807" s="259"/>
      <c r="C5807" s="259"/>
      <c r="D5807" s="259"/>
      <c r="E5807" s="259"/>
      <c r="F5807" s="270"/>
      <c r="G5807" s="259"/>
      <c r="H5807" s="259"/>
      <c r="I5807" s="259"/>
      <c r="J5807" s="259"/>
    </row>
    <row r="5808" spans="1:10">
      <c r="A5808" s="259"/>
      <c r="B5808" s="259"/>
      <c r="C5808" s="259"/>
      <c r="D5808" s="259"/>
      <c r="E5808" s="259"/>
      <c r="F5808" s="270"/>
      <c r="G5808" s="259"/>
      <c r="H5808" s="259"/>
      <c r="I5808" s="259"/>
      <c r="J5808" s="259"/>
    </row>
    <row r="5809" spans="1:10">
      <c r="A5809" s="259"/>
      <c r="B5809" s="259"/>
      <c r="C5809" s="259"/>
      <c r="D5809" s="259"/>
      <c r="E5809" s="259"/>
      <c r="F5809" s="270"/>
      <c r="G5809" s="259"/>
      <c r="H5809" s="259"/>
      <c r="I5809" s="259"/>
      <c r="J5809" s="259"/>
    </row>
    <row r="5810" spans="1:10">
      <c r="A5810" s="259"/>
      <c r="B5810" s="259"/>
      <c r="C5810" s="259"/>
      <c r="D5810" s="259"/>
      <c r="E5810" s="259"/>
      <c r="F5810" s="270"/>
      <c r="G5810" s="259"/>
      <c r="H5810" s="259"/>
      <c r="I5810" s="259"/>
      <c r="J5810" s="259"/>
    </row>
    <row r="5811" spans="1:10">
      <c r="A5811" s="259"/>
      <c r="B5811" s="259"/>
      <c r="C5811" s="259"/>
      <c r="D5811" s="259"/>
      <c r="E5811" s="259"/>
      <c r="F5811" s="270"/>
      <c r="G5811" s="259"/>
      <c r="H5811" s="259"/>
      <c r="I5811" s="259"/>
      <c r="J5811" s="259"/>
    </row>
    <row r="5812" spans="1:10">
      <c r="A5812" s="259"/>
      <c r="B5812" s="259"/>
      <c r="C5812" s="259"/>
      <c r="D5812" s="259"/>
      <c r="E5812" s="259"/>
      <c r="F5812" s="270"/>
      <c r="G5812" s="259"/>
      <c r="H5812" s="259"/>
      <c r="I5812" s="259"/>
      <c r="J5812" s="259"/>
    </row>
    <row r="5813" spans="1:10">
      <c r="A5813" s="259"/>
      <c r="B5813" s="259"/>
      <c r="C5813" s="259"/>
      <c r="D5813" s="259"/>
      <c r="E5813" s="259"/>
      <c r="F5813" s="270"/>
      <c r="G5813" s="259"/>
      <c r="H5813" s="259"/>
      <c r="I5813" s="259"/>
      <c r="J5813" s="259"/>
    </row>
    <row r="5814" spans="1:10">
      <c r="A5814" s="259"/>
      <c r="B5814" s="259"/>
      <c r="C5814" s="259"/>
      <c r="D5814" s="259"/>
      <c r="E5814" s="259"/>
      <c r="F5814" s="270"/>
      <c r="G5814" s="259"/>
      <c r="H5814" s="259"/>
      <c r="I5814" s="259"/>
      <c r="J5814" s="259"/>
    </row>
    <row r="5815" spans="1:10">
      <c r="A5815" s="259"/>
      <c r="B5815" s="259"/>
      <c r="C5815" s="259"/>
      <c r="D5815" s="259"/>
      <c r="E5815" s="259"/>
      <c r="F5815" s="270"/>
      <c r="G5815" s="259"/>
      <c r="H5815" s="259"/>
      <c r="I5815" s="259"/>
      <c r="J5815" s="259"/>
    </row>
    <row r="5816" spans="1:10">
      <c r="A5816" s="259"/>
      <c r="B5816" s="259"/>
      <c r="C5816" s="259"/>
      <c r="D5816" s="259"/>
      <c r="E5816" s="259"/>
      <c r="F5816" s="270"/>
      <c r="G5816" s="259"/>
      <c r="H5816" s="259"/>
      <c r="I5816" s="259"/>
      <c r="J5816" s="259"/>
    </row>
    <row r="5817" spans="1:10">
      <c r="A5817" s="259"/>
      <c r="B5817" s="259"/>
      <c r="C5817" s="259"/>
      <c r="D5817" s="259"/>
      <c r="E5817" s="259"/>
      <c r="F5817" s="270"/>
      <c r="G5817" s="259"/>
      <c r="H5817" s="259"/>
      <c r="I5817" s="259"/>
      <c r="J5817" s="259"/>
    </row>
    <row r="5818" spans="1:10">
      <c r="A5818" s="259"/>
      <c r="B5818" s="259"/>
      <c r="C5818" s="259"/>
      <c r="D5818" s="259"/>
      <c r="E5818" s="259"/>
      <c r="F5818" s="270"/>
      <c r="G5818" s="259"/>
      <c r="H5818" s="259"/>
      <c r="I5818" s="259"/>
      <c r="J5818" s="259"/>
    </row>
    <row r="5819" spans="1:10">
      <c r="A5819" s="259"/>
      <c r="B5819" s="259"/>
      <c r="C5819" s="259"/>
      <c r="D5819" s="259"/>
      <c r="E5819" s="259"/>
      <c r="F5819" s="270"/>
      <c r="G5819" s="259"/>
      <c r="H5819" s="259"/>
      <c r="I5819" s="259"/>
      <c r="J5819" s="259"/>
    </row>
    <row r="5820" spans="1:10">
      <c r="A5820" s="259"/>
      <c r="B5820" s="259"/>
      <c r="C5820" s="259"/>
      <c r="D5820" s="259"/>
      <c r="E5820" s="259"/>
      <c r="F5820" s="270"/>
      <c r="G5820" s="259"/>
      <c r="H5820" s="259"/>
      <c r="I5820" s="259"/>
      <c r="J5820" s="259"/>
    </row>
    <row r="5821" spans="1:10">
      <c r="A5821" s="259"/>
      <c r="B5821" s="259"/>
      <c r="C5821" s="259"/>
      <c r="D5821" s="259"/>
      <c r="E5821" s="259"/>
      <c r="F5821" s="270"/>
      <c r="G5821" s="259"/>
      <c r="H5821" s="259"/>
      <c r="I5821" s="259"/>
      <c r="J5821" s="259"/>
    </row>
    <row r="5822" spans="1:10">
      <c r="A5822" s="259"/>
      <c r="B5822" s="259"/>
      <c r="C5822" s="259"/>
      <c r="D5822" s="259"/>
      <c r="E5822" s="259"/>
      <c r="F5822" s="270"/>
      <c r="G5822" s="259"/>
      <c r="H5822" s="259"/>
      <c r="I5822" s="259"/>
      <c r="J5822" s="259"/>
    </row>
    <row r="5823" spans="1:10">
      <c r="A5823" s="259"/>
      <c r="B5823" s="259"/>
      <c r="C5823" s="259"/>
      <c r="D5823" s="259"/>
      <c r="E5823" s="259"/>
      <c r="F5823" s="270"/>
      <c r="G5823" s="259"/>
      <c r="H5823" s="259"/>
      <c r="I5823" s="259"/>
      <c r="J5823" s="259"/>
    </row>
    <row r="5824" spans="1:10">
      <c r="A5824" s="259"/>
      <c r="B5824" s="259"/>
      <c r="C5824" s="259"/>
      <c r="D5824" s="259"/>
      <c r="E5824" s="259"/>
      <c r="F5824" s="270"/>
      <c r="G5824" s="259"/>
      <c r="H5824" s="259"/>
      <c r="I5824" s="259"/>
      <c r="J5824" s="259"/>
    </row>
    <row r="5825" spans="1:10">
      <c r="A5825" s="259"/>
      <c r="B5825" s="259"/>
      <c r="C5825" s="259"/>
      <c r="D5825" s="259"/>
      <c r="E5825" s="259"/>
      <c r="F5825" s="270"/>
      <c r="G5825" s="259"/>
      <c r="H5825" s="259"/>
      <c r="I5825" s="259"/>
      <c r="J5825" s="259"/>
    </row>
    <row r="5826" spans="1:10">
      <c r="A5826" s="259"/>
      <c r="B5826" s="259"/>
      <c r="C5826" s="259"/>
      <c r="D5826" s="259"/>
      <c r="E5826" s="259"/>
      <c r="F5826" s="270"/>
      <c r="G5826" s="259"/>
      <c r="H5826" s="259"/>
      <c r="I5826" s="259"/>
      <c r="J5826" s="259"/>
    </row>
    <row r="5827" spans="1:10">
      <c r="A5827" s="259"/>
      <c r="B5827" s="259"/>
      <c r="C5827" s="259"/>
      <c r="D5827" s="259"/>
      <c r="E5827" s="259"/>
      <c r="F5827" s="270"/>
      <c r="G5827" s="259"/>
      <c r="H5827" s="259"/>
      <c r="I5827" s="259"/>
      <c r="J5827" s="259"/>
    </row>
    <row r="5828" spans="1:10">
      <c r="A5828" s="259"/>
      <c r="B5828" s="259"/>
      <c r="C5828" s="259"/>
      <c r="D5828" s="259"/>
      <c r="E5828" s="259"/>
      <c r="F5828" s="270"/>
      <c r="G5828" s="259"/>
      <c r="H5828" s="259"/>
      <c r="I5828" s="259"/>
      <c r="J5828" s="259"/>
    </row>
    <row r="5829" spans="1:10">
      <c r="A5829" s="259"/>
      <c r="B5829" s="259"/>
      <c r="C5829" s="259"/>
      <c r="D5829" s="259"/>
      <c r="E5829" s="259"/>
      <c r="F5829" s="270"/>
      <c r="G5829" s="259"/>
      <c r="H5829" s="259"/>
      <c r="I5829" s="259"/>
      <c r="J5829" s="259"/>
    </row>
    <row r="5830" spans="1:10">
      <c r="A5830" s="259"/>
      <c r="B5830" s="259"/>
      <c r="C5830" s="259"/>
      <c r="D5830" s="259"/>
      <c r="E5830" s="259"/>
      <c r="F5830" s="270"/>
      <c r="G5830" s="259"/>
      <c r="H5830" s="259"/>
      <c r="I5830" s="259"/>
      <c r="J5830" s="259"/>
    </row>
    <row r="5831" spans="1:10">
      <c r="A5831" s="259"/>
      <c r="B5831" s="259"/>
      <c r="C5831" s="259"/>
      <c r="D5831" s="259"/>
      <c r="E5831" s="259"/>
      <c r="F5831" s="270"/>
      <c r="G5831" s="259"/>
      <c r="H5831" s="259"/>
      <c r="I5831" s="259"/>
      <c r="J5831" s="259"/>
    </row>
    <row r="5832" spans="1:10">
      <c r="A5832" s="259"/>
      <c r="B5832" s="259"/>
      <c r="C5832" s="259"/>
      <c r="D5832" s="259"/>
      <c r="E5832" s="259"/>
      <c r="F5832" s="270"/>
      <c r="G5832" s="259"/>
      <c r="H5832" s="259"/>
      <c r="I5832" s="259"/>
      <c r="J5832" s="259"/>
    </row>
    <row r="5833" spans="1:10">
      <c r="A5833" s="259"/>
      <c r="B5833" s="259"/>
      <c r="C5833" s="259"/>
      <c r="D5833" s="259"/>
      <c r="E5833" s="259"/>
      <c r="F5833" s="270"/>
      <c r="G5833" s="259"/>
      <c r="H5833" s="259"/>
      <c r="I5833" s="259"/>
      <c r="J5833" s="259"/>
    </row>
    <row r="5834" spans="1:10">
      <c r="A5834" s="259"/>
      <c r="B5834" s="259"/>
      <c r="C5834" s="259"/>
      <c r="D5834" s="259"/>
      <c r="E5834" s="259"/>
      <c r="F5834" s="270"/>
      <c r="G5834" s="259"/>
      <c r="H5834" s="259"/>
      <c r="I5834" s="259"/>
      <c r="J5834" s="259"/>
    </row>
    <row r="5835" spans="1:10">
      <c r="A5835" s="259"/>
      <c r="B5835" s="259"/>
      <c r="C5835" s="259"/>
      <c r="D5835" s="259"/>
      <c r="E5835" s="259"/>
      <c r="F5835" s="270"/>
      <c r="G5835" s="259"/>
      <c r="H5835" s="259"/>
      <c r="I5835" s="259"/>
      <c r="J5835" s="259"/>
    </row>
    <row r="5836" spans="1:10">
      <c r="A5836" s="259"/>
      <c r="B5836" s="259"/>
      <c r="C5836" s="259"/>
      <c r="D5836" s="259"/>
      <c r="E5836" s="259"/>
      <c r="F5836" s="270"/>
      <c r="G5836" s="259"/>
      <c r="H5836" s="259"/>
      <c r="I5836" s="259"/>
      <c r="J5836" s="259"/>
    </row>
    <row r="5837" spans="1:10">
      <c r="A5837" s="259"/>
      <c r="B5837" s="259"/>
      <c r="C5837" s="259"/>
      <c r="D5837" s="259"/>
      <c r="E5837" s="259"/>
      <c r="F5837" s="270"/>
      <c r="G5837" s="259"/>
      <c r="H5837" s="259"/>
      <c r="I5837" s="259"/>
      <c r="J5837" s="259"/>
    </row>
    <row r="5838" spans="1:10">
      <c r="A5838" s="259"/>
      <c r="B5838" s="259"/>
      <c r="C5838" s="259"/>
      <c r="D5838" s="259"/>
      <c r="E5838" s="259"/>
      <c r="F5838" s="270"/>
      <c r="G5838" s="259"/>
      <c r="H5838" s="259"/>
      <c r="I5838" s="259"/>
      <c r="J5838" s="259"/>
    </row>
    <row r="5839" spans="1:10">
      <c r="A5839" s="259"/>
      <c r="B5839" s="259"/>
      <c r="C5839" s="259"/>
      <c r="D5839" s="259"/>
      <c r="E5839" s="259"/>
      <c r="F5839" s="270"/>
      <c r="G5839" s="259"/>
      <c r="H5839" s="259"/>
      <c r="I5839" s="259"/>
      <c r="J5839" s="259"/>
    </row>
    <row r="5840" spans="1:10">
      <c r="A5840" s="259"/>
      <c r="B5840" s="259"/>
      <c r="C5840" s="259"/>
      <c r="D5840" s="259"/>
      <c r="E5840" s="259"/>
      <c r="F5840" s="270"/>
      <c r="G5840" s="259"/>
      <c r="H5840" s="259"/>
      <c r="I5840" s="259"/>
      <c r="J5840" s="259"/>
    </row>
    <row r="5841" spans="1:10">
      <c r="A5841" s="259"/>
      <c r="B5841" s="259"/>
      <c r="C5841" s="259"/>
      <c r="D5841" s="259"/>
      <c r="E5841" s="259"/>
      <c r="F5841" s="270"/>
      <c r="G5841" s="259"/>
      <c r="H5841" s="259"/>
      <c r="I5841" s="259"/>
      <c r="J5841" s="259"/>
    </row>
    <row r="5842" spans="1:10">
      <c r="A5842" s="259"/>
      <c r="B5842" s="259"/>
      <c r="C5842" s="259"/>
      <c r="D5842" s="259"/>
      <c r="E5842" s="259"/>
      <c r="F5842" s="270"/>
      <c r="G5842" s="259"/>
      <c r="H5842" s="259"/>
      <c r="I5842" s="259"/>
      <c r="J5842" s="259"/>
    </row>
    <row r="5843" spans="1:10">
      <c r="A5843" s="259"/>
      <c r="B5843" s="259"/>
      <c r="C5843" s="259"/>
      <c r="D5843" s="259"/>
      <c r="E5843" s="259"/>
      <c r="F5843" s="270"/>
      <c r="G5843" s="259"/>
      <c r="H5843" s="259"/>
      <c r="I5843" s="259"/>
      <c r="J5843" s="259"/>
    </row>
    <row r="5844" spans="1:10">
      <c r="A5844" s="259"/>
      <c r="B5844" s="259"/>
      <c r="C5844" s="259"/>
      <c r="D5844" s="259"/>
      <c r="E5844" s="259"/>
      <c r="F5844" s="270"/>
      <c r="G5844" s="259"/>
      <c r="H5844" s="259"/>
      <c r="I5844" s="259"/>
      <c r="J5844" s="259"/>
    </row>
    <row r="5845" spans="1:10">
      <c r="A5845" s="259"/>
      <c r="B5845" s="259"/>
      <c r="C5845" s="259"/>
      <c r="D5845" s="259"/>
      <c r="E5845" s="259"/>
      <c r="F5845" s="270"/>
      <c r="G5845" s="259"/>
      <c r="H5845" s="259"/>
      <c r="I5845" s="259"/>
      <c r="J5845" s="259"/>
    </row>
    <row r="5846" spans="1:10">
      <c r="A5846" s="259"/>
      <c r="B5846" s="259"/>
      <c r="C5846" s="259"/>
      <c r="D5846" s="259"/>
      <c r="E5846" s="259"/>
      <c r="F5846" s="270"/>
      <c r="G5846" s="259"/>
      <c r="H5846" s="259"/>
      <c r="I5846" s="259"/>
      <c r="J5846" s="259"/>
    </row>
    <row r="5847" spans="1:10">
      <c r="A5847" s="259"/>
      <c r="B5847" s="259"/>
      <c r="C5847" s="259"/>
      <c r="D5847" s="259"/>
      <c r="E5847" s="259"/>
      <c r="F5847" s="270"/>
      <c r="G5847" s="259"/>
      <c r="H5847" s="259"/>
      <c r="I5847" s="259"/>
      <c r="J5847" s="259"/>
    </row>
    <row r="5848" spans="1:10">
      <c r="A5848" s="259"/>
      <c r="B5848" s="259"/>
      <c r="C5848" s="259"/>
      <c r="D5848" s="259"/>
      <c r="E5848" s="259"/>
      <c r="F5848" s="270"/>
      <c r="G5848" s="259"/>
      <c r="H5848" s="259"/>
      <c r="I5848" s="259"/>
      <c r="J5848" s="259"/>
    </row>
    <row r="5849" spans="1:10">
      <c r="A5849" s="259"/>
      <c r="B5849" s="259"/>
      <c r="C5849" s="259"/>
      <c r="D5849" s="259"/>
      <c r="E5849" s="259"/>
      <c r="F5849" s="270"/>
      <c r="G5849" s="259"/>
      <c r="H5849" s="259"/>
      <c r="I5849" s="259"/>
      <c r="J5849" s="259"/>
    </row>
    <row r="5850" spans="1:10">
      <c r="A5850" s="259"/>
      <c r="B5850" s="259"/>
      <c r="C5850" s="259"/>
      <c r="D5850" s="259"/>
      <c r="E5850" s="259"/>
      <c r="F5850" s="270"/>
      <c r="G5850" s="259"/>
      <c r="H5850" s="259"/>
      <c r="I5850" s="259"/>
      <c r="J5850" s="259"/>
    </row>
    <row r="5851" spans="1:10">
      <c r="A5851" s="259"/>
      <c r="B5851" s="259"/>
      <c r="C5851" s="259"/>
      <c r="D5851" s="259"/>
      <c r="E5851" s="259"/>
      <c r="F5851" s="270"/>
      <c r="G5851" s="259"/>
      <c r="H5851" s="259"/>
      <c r="I5851" s="259"/>
      <c r="J5851" s="259"/>
    </row>
    <row r="5852" spans="1:10">
      <c r="A5852" s="259"/>
      <c r="B5852" s="259"/>
      <c r="C5852" s="259"/>
      <c r="D5852" s="259"/>
      <c r="E5852" s="259"/>
      <c r="F5852" s="270"/>
      <c r="G5852" s="259"/>
      <c r="H5852" s="259"/>
      <c r="I5852" s="259"/>
      <c r="J5852" s="259"/>
    </row>
    <row r="5853" spans="1:10">
      <c r="A5853" s="259"/>
      <c r="B5853" s="259"/>
      <c r="C5853" s="259"/>
      <c r="D5853" s="259"/>
      <c r="E5853" s="259"/>
      <c r="F5853" s="270"/>
      <c r="G5853" s="259"/>
      <c r="H5853" s="259"/>
      <c r="I5853" s="259"/>
      <c r="J5853" s="259"/>
    </row>
    <row r="5854" spans="1:10">
      <c r="A5854" s="259"/>
      <c r="B5854" s="259"/>
      <c r="C5854" s="259"/>
      <c r="D5854" s="259"/>
      <c r="E5854" s="259"/>
      <c r="F5854" s="270"/>
      <c r="G5854" s="259"/>
      <c r="H5854" s="259"/>
      <c r="I5854" s="259"/>
      <c r="J5854" s="259"/>
    </row>
    <row r="5855" spans="1:10">
      <c r="A5855" s="259"/>
      <c r="B5855" s="259"/>
      <c r="C5855" s="259"/>
      <c r="D5855" s="259"/>
      <c r="E5855" s="259"/>
      <c r="F5855" s="270"/>
      <c r="G5855" s="259"/>
      <c r="H5855" s="259"/>
      <c r="I5855" s="259"/>
      <c r="J5855" s="259"/>
    </row>
    <row r="5856" spans="1:10">
      <c r="A5856" s="259"/>
      <c r="B5856" s="259"/>
      <c r="C5856" s="259"/>
      <c r="D5856" s="259"/>
      <c r="E5856" s="259"/>
      <c r="F5856" s="270"/>
      <c r="G5856" s="259"/>
      <c r="H5856" s="259"/>
      <c r="I5856" s="259"/>
      <c r="J5856" s="259"/>
    </row>
    <row r="5857" spans="1:10">
      <c r="A5857" s="259"/>
      <c r="B5857" s="259"/>
      <c r="C5857" s="259"/>
      <c r="D5857" s="259"/>
      <c r="E5857" s="259"/>
      <c r="F5857" s="270"/>
      <c r="G5857" s="259"/>
      <c r="H5857" s="259"/>
      <c r="I5857" s="259"/>
      <c r="J5857" s="259"/>
    </row>
    <row r="5858" spans="1:10">
      <c r="A5858" s="259"/>
      <c r="B5858" s="259"/>
      <c r="C5858" s="259"/>
      <c r="D5858" s="259"/>
      <c r="E5858" s="259"/>
      <c r="F5858" s="270"/>
      <c r="G5858" s="259"/>
      <c r="H5858" s="259"/>
      <c r="I5858" s="259"/>
      <c r="J5858" s="259"/>
    </row>
    <row r="5859" spans="1:10">
      <c r="A5859" s="259"/>
      <c r="B5859" s="259"/>
      <c r="C5859" s="259"/>
      <c r="D5859" s="259"/>
      <c r="E5859" s="259"/>
      <c r="F5859" s="270"/>
      <c r="G5859" s="259"/>
      <c r="H5859" s="259"/>
      <c r="I5859" s="259"/>
      <c r="J5859" s="259"/>
    </row>
    <row r="5860" spans="1:10">
      <c r="A5860" s="259"/>
      <c r="B5860" s="259"/>
      <c r="C5860" s="259"/>
      <c r="D5860" s="259"/>
      <c r="E5860" s="259"/>
      <c r="F5860" s="270"/>
      <c r="G5860" s="259"/>
      <c r="H5860" s="259"/>
      <c r="I5860" s="259"/>
      <c r="J5860" s="259"/>
    </row>
    <row r="5861" spans="1:10">
      <c r="A5861" s="259"/>
      <c r="B5861" s="259"/>
      <c r="C5861" s="259"/>
      <c r="D5861" s="259"/>
      <c r="E5861" s="259"/>
      <c r="F5861" s="270"/>
      <c r="G5861" s="259"/>
      <c r="H5861" s="259"/>
      <c r="I5861" s="259"/>
      <c r="J5861" s="259"/>
    </row>
    <row r="5862" spans="1:10">
      <c r="A5862" s="259"/>
      <c r="B5862" s="259"/>
      <c r="C5862" s="259"/>
      <c r="D5862" s="259"/>
      <c r="E5862" s="259"/>
      <c r="F5862" s="270"/>
      <c r="G5862" s="259"/>
      <c r="H5862" s="259"/>
      <c r="I5862" s="259"/>
      <c r="J5862" s="259"/>
    </row>
    <row r="5863" spans="1:10">
      <c r="A5863" s="259"/>
      <c r="B5863" s="259"/>
      <c r="C5863" s="259"/>
      <c r="D5863" s="259"/>
      <c r="E5863" s="259"/>
      <c r="F5863" s="270"/>
      <c r="G5863" s="259"/>
      <c r="H5863" s="259"/>
      <c r="I5863" s="259"/>
      <c r="J5863" s="259"/>
    </row>
    <row r="5864" spans="1:10">
      <c r="A5864" s="259"/>
      <c r="B5864" s="259"/>
      <c r="C5864" s="259"/>
      <c r="D5864" s="259"/>
      <c r="E5864" s="259"/>
      <c r="F5864" s="270"/>
      <c r="G5864" s="259"/>
      <c r="H5864" s="259"/>
      <c r="I5864" s="259"/>
      <c r="J5864" s="259"/>
    </row>
    <row r="5865" spans="1:10">
      <c r="A5865" s="259"/>
      <c r="B5865" s="259"/>
      <c r="C5865" s="259"/>
      <c r="D5865" s="259"/>
      <c r="E5865" s="259"/>
      <c r="F5865" s="270"/>
      <c r="G5865" s="259"/>
      <c r="H5865" s="259"/>
      <c r="I5865" s="259"/>
      <c r="J5865" s="259"/>
    </row>
    <row r="5866" spans="1:10">
      <c r="A5866" s="259"/>
      <c r="B5866" s="259"/>
      <c r="C5866" s="259"/>
      <c r="D5866" s="259"/>
      <c r="E5866" s="259"/>
      <c r="F5866" s="270"/>
      <c r="G5866" s="259"/>
      <c r="H5866" s="259"/>
      <c r="I5866" s="259"/>
      <c r="J5866" s="259"/>
    </row>
    <row r="5867" spans="1:10">
      <c r="A5867" s="259"/>
      <c r="B5867" s="259"/>
      <c r="C5867" s="259"/>
      <c r="D5867" s="259"/>
      <c r="E5867" s="259"/>
      <c r="F5867" s="270"/>
      <c r="G5867" s="259"/>
      <c r="H5867" s="259"/>
      <c r="I5867" s="259"/>
      <c r="J5867" s="259"/>
    </row>
    <row r="5868" spans="1:10">
      <c r="A5868" s="259"/>
      <c r="B5868" s="259"/>
      <c r="C5868" s="259"/>
      <c r="D5868" s="259"/>
      <c r="E5868" s="259"/>
      <c r="F5868" s="270"/>
      <c r="G5868" s="259"/>
      <c r="H5868" s="259"/>
      <c r="I5868" s="259"/>
      <c r="J5868" s="259"/>
    </row>
    <row r="5869" spans="1:10">
      <c r="A5869" s="259"/>
      <c r="B5869" s="259"/>
      <c r="C5869" s="259"/>
      <c r="D5869" s="259"/>
      <c r="E5869" s="259"/>
      <c r="F5869" s="270"/>
      <c r="G5869" s="259"/>
      <c r="H5869" s="259"/>
      <c r="I5869" s="259"/>
      <c r="J5869" s="259"/>
    </row>
    <row r="5870" spans="1:10">
      <c r="A5870" s="259"/>
      <c r="B5870" s="259"/>
      <c r="C5870" s="259"/>
      <c r="D5870" s="259"/>
      <c r="E5870" s="259"/>
      <c r="F5870" s="270"/>
      <c r="G5870" s="259"/>
      <c r="H5870" s="259"/>
      <c r="I5870" s="259"/>
      <c r="J5870" s="259"/>
    </row>
    <row r="5871" spans="1:10">
      <c r="A5871" s="259"/>
      <c r="B5871" s="259"/>
      <c r="C5871" s="259"/>
      <c r="D5871" s="259"/>
      <c r="E5871" s="259"/>
      <c r="F5871" s="270"/>
      <c r="G5871" s="259"/>
      <c r="H5871" s="259"/>
      <c r="I5871" s="259"/>
      <c r="J5871" s="259"/>
    </row>
    <row r="5872" spans="1:10">
      <c r="A5872" s="259"/>
      <c r="B5872" s="259"/>
      <c r="C5872" s="259"/>
      <c r="D5872" s="259"/>
      <c r="E5872" s="259"/>
      <c r="F5872" s="270"/>
      <c r="G5872" s="259"/>
      <c r="H5872" s="259"/>
      <c r="I5872" s="259"/>
      <c r="J5872" s="259"/>
    </row>
    <row r="5873" spans="1:10">
      <c r="A5873" s="259"/>
      <c r="B5873" s="259"/>
      <c r="C5873" s="259"/>
      <c r="D5873" s="259"/>
      <c r="E5873" s="259"/>
      <c r="F5873" s="270"/>
      <c r="G5873" s="259"/>
      <c r="H5873" s="259"/>
      <c r="I5873" s="259"/>
      <c r="J5873" s="259"/>
    </row>
    <row r="5874" spans="1:10">
      <c r="A5874" s="259"/>
      <c r="B5874" s="259"/>
      <c r="C5874" s="259"/>
      <c r="D5874" s="259"/>
      <c r="E5874" s="259"/>
      <c r="F5874" s="270"/>
      <c r="G5874" s="259"/>
      <c r="H5874" s="259"/>
      <c r="I5874" s="259"/>
      <c r="J5874" s="259"/>
    </row>
    <row r="5875" spans="1:10">
      <c r="A5875" s="259"/>
      <c r="B5875" s="259"/>
      <c r="C5875" s="259"/>
      <c r="D5875" s="259"/>
      <c r="E5875" s="259"/>
      <c r="F5875" s="270"/>
      <c r="G5875" s="259"/>
      <c r="H5875" s="259"/>
      <c r="I5875" s="259"/>
      <c r="J5875" s="259"/>
    </row>
    <row r="5876" spans="1:10">
      <c r="A5876" s="259"/>
      <c r="B5876" s="259"/>
      <c r="C5876" s="259"/>
      <c r="D5876" s="259"/>
      <c r="E5876" s="259"/>
      <c r="F5876" s="270"/>
      <c r="G5876" s="259"/>
      <c r="H5876" s="259"/>
      <c r="I5876" s="259"/>
      <c r="J5876" s="259"/>
    </row>
    <row r="5877" spans="1:10">
      <c r="A5877" s="259"/>
      <c r="B5877" s="259"/>
      <c r="C5877" s="259"/>
      <c r="D5877" s="259"/>
      <c r="E5877" s="259"/>
      <c r="F5877" s="270"/>
      <c r="G5877" s="259"/>
      <c r="H5877" s="259"/>
      <c r="I5877" s="259"/>
      <c r="J5877" s="259"/>
    </row>
    <row r="5878" spans="1:10">
      <c r="A5878" s="259"/>
      <c r="B5878" s="259"/>
      <c r="C5878" s="259"/>
      <c r="D5878" s="259"/>
      <c r="E5878" s="259"/>
      <c r="F5878" s="270"/>
      <c r="G5878" s="259"/>
      <c r="H5878" s="259"/>
      <c r="I5878" s="259"/>
      <c r="J5878" s="259"/>
    </row>
    <row r="5879" spans="1:10">
      <c r="A5879" s="259"/>
      <c r="B5879" s="259"/>
      <c r="C5879" s="259"/>
      <c r="D5879" s="259"/>
      <c r="E5879" s="259"/>
      <c r="F5879" s="270"/>
      <c r="G5879" s="259"/>
      <c r="H5879" s="259"/>
      <c r="I5879" s="259"/>
      <c r="J5879" s="259"/>
    </row>
    <row r="5880" spans="1:10">
      <c r="A5880" s="259"/>
      <c r="B5880" s="259"/>
      <c r="C5880" s="259"/>
      <c r="D5880" s="259"/>
      <c r="E5880" s="259"/>
      <c r="F5880" s="270"/>
      <c r="G5880" s="259"/>
      <c r="H5880" s="259"/>
      <c r="I5880" s="259"/>
      <c r="J5880" s="259"/>
    </row>
    <row r="5881" spans="1:10">
      <c r="A5881" s="259"/>
      <c r="B5881" s="259"/>
      <c r="C5881" s="259"/>
      <c r="D5881" s="259"/>
      <c r="E5881" s="259"/>
      <c r="F5881" s="270"/>
      <c r="G5881" s="259"/>
      <c r="H5881" s="259"/>
      <c r="I5881" s="259"/>
      <c r="J5881" s="259"/>
    </row>
    <row r="5882" spans="1:10">
      <c r="A5882" s="259"/>
      <c r="B5882" s="259"/>
      <c r="C5882" s="259"/>
      <c r="D5882" s="259"/>
      <c r="E5882" s="259"/>
      <c r="F5882" s="270"/>
      <c r="G5882" s="259"/>
      <c r="H5882" s="259"/>
      <c r="I5882" s="259"/>
      <c r="J5882" s="259"/>
    </row>
    <row r="5883" spans="1:10">
      <c r="A5883" s="259"/>
      <c r="B5883" s="259"/>
      <c r="C5883" s="259"/>
      <c r="D5883" s="259"/>
      <c r="E5883" s="259"/>
      <c r="F5883" s="270"/>
      <c r="G5883" s="259"/>
      <c r="H5883" s="259"/>
      <c r="I5883" s="259"/>
      <c r="J5883" s="259"/>
    </row>
    <row r="5884" spans="1:10">
      <c r="A5884" s="259"/>
      <c r="B5884" s="259"/>
      <c r="C5884" s="259"/>
      <c r="D5884" s="259"/>
      <c r="E5884" s="259"/>
      <c r="F5884" s="270"/>
      <c r="G5884" s="259"/>
      <c r="H5884" s="259"/>
      <c r="I5884" s="259"/>
      <c r="J5884" s="259"/>
    </row>
    <row r="5885" spans="1:10">
      <c r="A5885" s="259"/>
      <c r="B5885" s="259"/>
      <c r="C5885" s="259"/>
      <c r="D5885" s="259"/>
      <c r="E5885" s="259"/>
      <c r="F5885" s="270"/>
      <c r="G5885" s="259"/>
      <c r="H5885" s="259"/>
      <c r="I5885" s="259"/>
      <c r="J5885" s="259"/>
    </row>
    <row r="5886" spans="1:10">
      <c r="A5886" s="259"/>
      <c r="B5886" s="259"/>
      <c r="C5886" s="259"/>
      <c r="D5886" s="259"/>
      <c r="E5886" s="259"/>
      <c r="F5886" s="270"/>
      <c r="G5886" s="259"/>
      <c r="H5886" s="259"/>
      <c r="I5886" s="259"/>
      <c r="J5886" s="259"/>
    </row>
    <row r="5887" spans="1:10">
      <c r="A5887" s="259"/>
      <c r="B5887" s="259"/>
      <c r="C5887" s="259"/>
      <c r="D5887" s="259"/>
      <c r="E5887" s="259"/>
      <c r="F5887" s="270"/>
      <c r="G5887" s="259"/>
      <c r="H5887" s="259"/>
      <c r="I5887" s="259"/>
      <c r="J5887" s="259"/>
    </row>
    <row r="5888" spans="1:10">
      <c r="A5888" s="259"/>
      <c r="B5888" s="259"/>
      <c r="C5888" s="259"/>
      <c r="D5888" s="259"/>
      <c r="E5888" s="259"/>
      <c r="F5888" s="270"/>
      <c r="G5888" s="259"/>
      <c r="H5888" s="259"/>
      <c r="I5888" s="259"/>
      <c r="J5888" s="259"/>
    </row>
    <row r="5889" spans="1:10">
      <c r="A5889" s="259"/>
      <c r="B5889" s="259"/>
      <c r="C5889" s="259"/>
      <c r="D5889" s="259"/>
      <c r="E5889" s="259"/>
      <c r="F5889" s="270"/>
      <c r="G5889" s="259"/>
      <c r="H5889" s="259"/>
      <c r="I5889" s="259"/>
      <c r="J5889" s="259"/>
    </row>
    <row r="5890" spans="1:10">
      <c r="A5890" s="259"/>
      <c r="B5890" s="259"/>
      <c r="C5890" s="259"/>
      <c r="D5890" s="259"/>
      <c r="E5890" s="259"/>
      <c r="F5890" s="270"/>
      <c r="G5890" s="259"/>
      <c r="H5890" s="259"/>
      <c r="I5890" s="259"/>
      <c r="J5890" s="259"/>
    </row>
    <row r="5891" spans="1:10">
      <c r="A5891" s="259"/>
      <c r="B5891" s="259"/>
      <c r="C5891" s="259"/>
      <c r="D5891" s="259"/>
      <c r="E5891" s="259"/>
      <c r="F5891" s="270"/>
      <c r="G5891" s="259"/>
      <c r="H5891" s="259"/>
      <c r="I5891" s="259"/>
      <c r="J5891" s="259"/>
    </row>
    <row r="5892" spans="1:10">
      <c r="A5892" s="259"/>
      <c r="B5892" s="259"/>
      <c r="C5892" s="259"/>
      <c r="D5892" s="259"/>
      <c r="E5892" s="259"/>
      <c r="F5892" s="270"/>
      <c r="G5892" s="259"/>
      <c r="H5892" s="259"/>
      <c r="I5892" s="259"/>
      <c r="J5892" s="259"/>
    </row>
    <row r="5893" spans="1:10">
      <c r="A5893" s="259"/>
      <c r="B5893" s="259"/>
      <c r="C5893" s="259"/>
      <c r="D5893" s="259"/>
      <c r="E5893" s="259"/>
      <c r="F5893" s="270"/>
      <c r="G5893" s="259"/>
      <c r="H5893" s="259"/>
      <c r="I5893" s="259"/>
      <c r="J5893" s="259"/>
    </row>
    <row r="5894" spans="1:10">
      <c r="A5894" s="259"/>
      <c r="B5894" s="259"/>
      <c r="C5894" s="259"/>
      <c r="D5894" s="259"/>
      <c r="E5894" s="259"/>
      <c r="F5894" s="270"/>
      <c r="G5894" s="259"/>
      <c r="H5894" s="259"/>
      <c r="I5894" s="259"/>
      <c r="J5894" s="259"/>
    </row>
    <row r="5895" spans="1:10">
      <c r="A5895" s="259"/>
      <c r="B5895" s="259"/>
      <c r="C5895" s="259"/>
      <c r="D5895" s="259"/>
      <c r="E5895" s="259"/>
      <c r="F5895" s="270"/>
      <c r="G5895" s="259"/>
      <c r="H5895" s="259"/>
      <c r="I5895" s="259"/>
      <c r="J5895" s="259"/>
    </row>
    <row r="5896" spans="1:10">
      <c r="A5896" s="259"/>
      <c r="B5896" s="259"/>
      <c r="C5896" s="259"/>
      <c r="D5896" s="259"/>
      <c r="E5896" s="259"/>
      <c r="F5896" s="270"/>
      <c r="G5896" s="259"/>
      <c r="H5896" s="259"/>
      <c r="I5896" s="259"/>
      <c r="J5896" s="259"/>
    </row>
    <row r="5897" spans="1:10">
      <c r="A5897" s="259"/>
      <c r="B5897" s="259"/>
      <c r="C5897" s="259"/>
      <c r="D5897" s="259"/>
      <c r="E5897" s="259"/>
      <c r="F5897" s="270"/>
      <c r="G5897" s="259"/>
      <c r="H5897" s="259"/>
      <c r="I5897" s="259"/>
      <c r="J5897" s="259"/>
    </row>
    <row r="5898" spans="1:10">
      <c r="A5898" s="259"/>
      <c r="B5898" s="259"/>
      <c r="C5898" s="259"/>
      <c r="D5898" s="259"/>
      <c r="E5898" s="259"/>
      <c r="F5898" s="270"/>
      <c r="G5898" s="259"/>
      <c r="H5898" s="259"/>
      <c r="I5898" s="259"/>
      <c r="J5898" s="259"/>
    </row>
    <row r="5899" spans="1:10">
      <c r="A5899" s="259"/>
      <c r="B5899" s="259"/>
      <c r="C5899" s="259"/>
      <c r="D5899" s="259"/>
      <c r="E5899" s="259"/>
      <c r="F5899" s="270"/>
      <c r="G5899" s="259"/>
      <c r="H5899" s="259"/>
      <c r="I5899" s="259"/>
      <c r="J5899" s="259"/>
    </row>
    <row r="5900" spans="1:10">
      <c r="A5900" s="259"/>
      <c r="B5900" s="259"/>
      <c r="C5900" s="259"/>
      <c r="D5900" s="259"/>
      <c r="E5900" s="259"/>
      <c r="F5900" s="270"/>
      <c r="G5900" s="259"/>
      <c r="H5900" s="259"/>
      <c r="I5900" s="259"/>
      <c r="J5900" s="259"/>
    </row>
    <row r="5901" spans="1:10">
      <c r="A5901" s="259"/>
      <c r="B5901" s="259"/>
      <c r="C5901" s="259"/>
      <c r="D5901" s="259"/>
      <c r="E5901" s="259"/>
      <c r="F5901" s="270"/>
      <c r="G5901" s="259"/>
      <c r="H5901" s="259"/>
      <c r="I5901" s="259"/>
      <c r="J5901" s="259"/>
    </row>
    <row r="5902" spans="1:10">
      <c r="A5902" s="259"/>
      <c r="B5902" s="259"/>
      <c r="C5902" s="259"/>
      <c r="D5902" s="259"/>
      <c r="E5902" s="259"/>
      <c r="F5902" s="270"/>
      <c r="G5902" s="259"/>
      <c r="H5902" s="259"/>
      <c r="I5902" s="259"/>
      <c r="J5902" s="259"/>
    </row>
    <row r="5903" spans="1:10">
      <c r="A5903" s="259"/>
      <c r="B5903" s="259"/>
      <c r="C5903" s="259"/>
      <c r="D5903" s="259"/>
      <c r="E5903" s="259"/>
      <c r="F5903" s="270"/>
      <c r="G5903" s="259"/>
      <c r="H5903" s="259"/>
      <c r="I5903" s="259"/>
      <c r="J5903" s="259"/>
    </row>
    <row r="5904" spans="1:10">
      <c r="A5904" s="259"/>
      <c r="B5904" s="259"/>
      <c r="C5904" s="259"/>
      <c r="D5904" s="259"/>
      <c r="E5904" s="259"/>
      <c r="F5904" s="270"/>
      <c r="G5904" s="259"/>
      <c r="H5904" s="259"/>
      <c r="I5904" s="259"/>
      <c r="J5904" s="259"/>
    </row>
    <row r="5905" spans="1:10">
      <c r="A5905" s="259"/>
      <c r="B5905" s="259"/>
      <c r="C5905" s="259"/>
      <c r="D5905" s="259"/>
      <c r="E5905" s="259"/>
      <c r="F5905" s="270"/>
      <c r="G5905" s="259"/>
      <c r="H5905" s="259"/>
      <c r="I5905" s="259"/>
      <c r="J5905" s="259"/>
    </row>
    <row r="5906" spans="1:10">
      <c r="A5906" s="259"/>
      <c r="B5906" s="259"/>
      <c r="C5906" s="259"/>
      <c r="D5906" s="259"/>
      <c r="E5906" s="259"/>
      <c r="F5906" s="270"/>
      <c r="G5906" s="259"/>
      <c r="H5906" s="259"/>
      <c r="I5906" s="259"/>
      <c r="J5906" s="259"/>
    </row>
    <row r="5907" spans="1:10">
      <c r="A5907" s="259"/>
      <c r="B5907" s="259"/>
      <c r="C5907" s="259"/>
      <c r="D5907" s="259"/>
      <c r="E5907" s="259"/>
      <c r="F5907" s="270"/>
      <c r="G5907" s="259"/>
      <c r="H5907" s="259"/>
      <c r="I5907" s="259"/>
      <c r="J5907" s="259"/>
    </row>
    <row r="5908" spans="1:10">
      <c r="A5908" s="259"/>
      <c r="B5908" s="259"/>
      <c r="C5908" s="259"/>
      <c r="D5908" s="259"/>
      <c r="E5908" s="259"/>
      <c r="F5908" s="270"/>
      <c r="G5908" s="259"/>
      <c r="H5908" s="259"/>
      <c r="I5908" s="259"/>
      <c r="J5908" s="259"/>
    </row>
    <row r="5909" spans="1:10">
      <c r="A5909" s="259"/>
      <c r="B5909" s="259"/>
      <c r="C5909" s="259"/>
      <c r="D5909" s="259"/>
      <c r="E5909" s="259"/>
      <c r="F5909" s="270"/>
      <c r="G5909" s="259"/>
      <c r="H5909" s="259"/>
      <c r="I5909" s="259"/>
      <c r="J5909" s="259"/>
    </row>
    <row r="5910" spans="1:10">
      <c r="A5910" s="259"/>
      <c r="B5910" s="259"/>
      <c r="C5910" s="259"/>
      <c r="D5910" s="259"/>
      <c r="E5910" s="259"/>
      <c r="F5910" s="270"/>
      <c r="G5910" s="259"/>
      <c r="H5910" s="259"/>
      <c r="I5910" s="259"/>
      <c r="J5910" s="259"/>
    </row>
    <row r="5911" spans="1:10">
      <c r="A5911" s="259"/>
      <c r="B5911" s="259"/>
      <c r="C5911" s="259"/>
      <c r="D5911" s="259"/>
      <c r="E5911" s="259"/>
      <c r="F5911" s="270"/>
      <c r="G5911" s="259"/>
      <c r="H5911" s="259"/>
      <c r="I5911" s="259"/>
      <c r="J5911" s="259"/>
    </row>
    <row r="5912" spans="1:10">
      <c r="A5912" s="259"/>
      <c r="B5912" s="259"/>
      <c r="C5912" s="259"/>
      <c r="D5912" s="259"/>
      <c r="E5912" s="259"/>
      <c r="F5912" s="270"/>
      <c r="G5912" s="259"/>
      <c r="H5912" s="259"/>
      <c r="I5912" s="259"/>
      <c r="J5912" s="259"/>
    </row>
    <row r="5913" spans="1:10">
      <c r="A5913" s="259"/>
      <c r="B5913" s="259"/>
      <c r="C5913" s="259"/>
      <c r="D5913" s="259"/>
      <c r="E5913" s="259"/>
      <c r="F5913" s="270"/>
      <c r="G5913" s="259"/>
      <c r="H5913" s="259"/>
      <c r="I5913" s="259"/>
      <c r="J5913" s="259"/>
    </row>
    <row r="5914" spans="1:10">
      <c r="A5914" s="259"/>
      <c r="B5914" s="259"/>
      <c r="C5914" s="259"/>
      <c r="D5914" s="259"/>
      <c r="E5914" s="259"/>
      <c r="F5914" s="270"/>
      <c r="G5914" s="259"/>
      <c r="H5914" s="259"/>
      <c r="I5914" s="259"/>
      <c r="J5914" s="259"/>
    </row>
    <row r="5915" spans="1:10">
      <c r="A5915" s="259"/>
      <c r="B5915" s="259"/>
      <c r="C5915" s="259"/>
      <c r="D5915" s="259"/>
      <c r="E5915" s="259"/>
      <c r="F5915" s="270"/>
      <c r="G5915" s="259"/>
      <c r="H5915" s="259"/>
      <c r="I5915" s="259"/>
      <c r="J5915" s="259"/>
    </row>
    <row r="5916" spans="1:10">
      <c r="A5916" s="259"/>
      <c r="B5916" s="259"/>
      <c r="C5916" s="259"/>
      <c r="D5916" s="259"/>
      <c r="E5916" s="259"/>
      <c r="F5916" s="270"/>
      <c r="G5916" s="259"/>
      <c r="H5916" s="259"/>
      <c r="I5916" s="259"/>
      <c r="J5916" s="259"/>
    </row>
    <row r="5917" spans="1:10">
      <c r="A5917" s="259"/>
      <c r="B5917" s="259"/>
      <c r="C5917" s="259"/>
      <c r="D5917" s="259"/>
      <c r="E5917" s="259"/>
      <c r="F5917" s="270"/>
      <c r="G5917" s="259"/>
      <c r="H5917" s="259"/>
      <c r="I5917" s="259"/>
      <c r="J5917" s="259"/>
    </row>
    <row r="5918" spans="1:10">
      <c r="A5918" s="259"/>
      <c r="B5918" s="259"/>
      <c r="C5918" s="259"/>
      <c r="D5918" s="259"/>
      <c r="E5918" s="259"/>
      <c r="F5918" s="270"/>
      <c r="G5918" s="259"/>
      <c r="H5918" s="259"/>
      <c r="I5918" s="259"/>
      <c r="J5918" s="259"/>
    </row>
    <row r="5919" spans="1:10">
      <c r="A5919" s="259"/>
      <c r="B5919" s="259"/>
      <c r="C5919" s="259"/>
      <c r="D5919" s="259"/>
      <c r="E5919" s="259"/>
      <c r="F5919" s="270"/>
      <c r="G5919" s="259"/>
      <c r="H5919" s="259"/>
      <c r="I5919" s="259"/>
      <c r="J5919" s="259"/>
    </row>
    <row r="5920" spans="1:10">
      <c r="A5920" s="259"/>
      <c r="B5920" s="259"/>
      <c r="C5920" s="259"/>
      <c r="D5920" s="259"/>
      <c r="E5920" s="259"/>
      <c r="F5920" s="270"/>
      <c r="G5920" s="259"/>
      <c r="H5920" s="259"/>
      <c r="I5920" s="259"/>
      <c r="J5920" s="259"/>
    </row>
    <row r="5921" spans="1:10">
      <c r="A5921" s="259"/>
      <c r="B5921" s="259"/>
      <c r="C5921" s="259"/>
      <c r="D5921" s="259"/>
      <c r="E5921" s="259"/>
      <c r="F5921" s="270"/>
      <c r="G5921" s="259"/>
      <c r="H5921" s="259"/>
      <c r="I5921" s="259"/>
      <c r="J5921" s="259"/>
    </row>
    <row r="5922" spans="1:10">
      <c r="A5922" s="259"/>
      <c r="B5922" s="259"/>
      <c r="C5922" s="259"/>
      <c r="D5922" s="259"/>
      <c r="E5922" s="259"/>
      <c r="F5922" s="270"/>
      <c r="G5922" s="259"/>
      <c r="H5922" s="259"/>
      <c r="I5922" s="259"/>
      <c r="J5922" s="259"/>
    </row>
    <row r="5923" spans="1:10">
      <c r="A5923" s="259"/>
      <c r="B5923" s="259"/>
      <c r="C5923" s="259"/>
      <c r="D5923" s="259"/>
      <c r="E5923" s="259"/>
      <c r="F5923" s="270"/>
      <c r="G5923" s="259"/>
      <c r="H5923" s="259"/>
      <c r="I5923" s="259"/>
      <c r="J5923" s="259"/>
    </row>
    <row r="5924" spans="1:10">
      <c r="A5924" s="259"/>
      <c r="B5924" s="259"/>
      <c r="C5924" s="259"/>
      <c r="D5924" s="259"/>
      <c r="E5924" s="259"/>
      <c r="F5924" s="270"/>
      <c r="G5924" s="259"/>
      <c r="H5924" s="259"/>
      <c r="I5924" s="259"/>
      <c r="J5924" s="259"/>
    </row>
    <row r="5925" spans="1:10">
      <c r="A5925" s="259"/>
      <c r="B5925" s="259"/>
      <c r="C5925" s="259"/>
      <c r="D5925" s="259"/>
      <c r="E5925" s="259"/>
      <c r="F5925" s="270"/>
      <c r="G5925" s="259"/>
      <c r="H5925" s="259"/>
      <c r="I5925" s="259"/>
      <c r="J5925" s="259"/>
    </row>
    <row r="5926" spans="1:10">
      <c r="A5926" s="259"/>
      <c r="B5926" s="259"/>
      <c r="C5926" s="259"/>
      <c r="D5926" s="259"/>
      <c r="E5926" s="259"/>
      <c r="F5926" s="270"/>
      <c r="G5926" s="259"/>
      <c r="H5926" s="259"/>
      <c r="I5926" s="259"/>
      <c r="J5926" s="259"/>
    </row>
    <row r="5927" spans="1:10">
      <c r="A5927" s="259"/>
      <c r="B5927" s="259"/>
      <c r="C5927" s="259"/>
      <c r="D5927" s="259"/>
      <c r="E5927" s="259"/>
      <c r="F5927" s="270"/>
      <c r="G5927" s="259"/>
      <c r="H5927" s="259"/>
      <c r="I5927" s="259"/>
      <c r="J5927" s="259"/>
    </row>
    <row r="5928" spans="1:10">
      <c r="A5928" s="259"/>
      <c r="B5928" s="259"/>
      <c r="C5928" s="259"/>
      <c r="D5928" s="259"/>
      <c r="E5928" s="259"/>
      <c r="F5928" s="270"/>
      <c r="G5928" s="259"/>
      <c r="H5928" s="259"/>
      <c r="I5928" s="259"/>
      <c r="J5928" s="259"/>
    </row>
    <row r="5929" spans="1:10">
      <c r="A5929" s="259"/>
      <c r="B5929" s="259"/>
      <c r="C5929" s="259"/>
      <c r="D5929" s="259"/>
      <c r="E5929" s="259"/>
      <c r="F5929" s="270"/>
      <c r="G5929" s="259"/>
      <c r="H5929" s="259"/>
      <c r="I5929" s="259"/>
      <c r="J5929" s="259"/>
    </row>
    <row r="5930" spans="1:10">
      <c r="A5930" s="259"/>
      <c r="B5930" s="259"/>
      <c r="C5930" s="259"/>
      <c r="D5930" s="259"/>
      <c r="E5930" s="259"/>
      <c r="F5930" s="270"/>
      <c r="G5930" s="259"/>
      <c r="H5930" s="259"/>
      <c r="I5930" s="259"/>
      <c r="J5930" s="259"/>
    </row>
    <row r="5931" spans="1:10">
      <c r="A5931" s="259"/>
      <c r="B5931" s="259"/>
      <c r="C5931" s="259"/>
      <c r="D5931" s="259"/>
      <c r="E5931" s="259"/>
      <c r="F5931" s="270"/>
      <c r="G5931" s="259"/>
      <c r="H5931" s="259"/>
      <c r="I5931" s="259"/>
      <c r="J5931" s="259"/>
    </row>
    <row r="5932" spans="1:10">
      <c r="A5932" s="259"/>
      <c r="B5932" s="259"/>
      <c r="C5932" s="259"/>
      <c r="D5932" s="259"/>
      <c r="E5932" s="259"/>
      <c r="F5932" s="270"/>
      <c r="G5932" s="259"/>
      <c r="H5932" s="259"/>
      <c r="I5932" s="259"/>
      <c r="J5932" s="259"/>
    </row>
    <row r="5933" spans="1:10">
      <c r="A5933" s="259"/>
      <c r="B5933" s="259"/>
      <c r="C5933" s="259"/>
      <c r="D5933" s="259"/>
      <c r="E5933" s="259"/>
      <c r="F5933" s="270"/>
      <c r="G5933" s="259"/>
      <c r="H5933" s="259"/>
      <c r="I5933" s="259"/>
      <c r="J5933" s="259"/>
    </row>
    <row r="5934" spans="1:10">
      <c r="A5934" s="259"/>
      <c r="B5934" s="259"/>
      <c r="C5934" s="259"/>
      <c r="D5934" s="259"/>
      <c r="E5934" s="259"/>
      <c r="F5934" s="270"/>
      <c r="G5934" s="259"/>
      <c r="H5934" s="259"/>
      <c r="I5934" s="259"/>
      <c r="J5934" s="259"/>
    </row>
    <row r="5935" spans="1:10">
      <c r="A5935" s="259"/>
      <c r="B5935" s="259"/>
      <c r="C5935" s="259"/>
      <c r="D5935" s="259"/>
      <c r="E5935" s="259"/>
      <c r="F5935" s="270"/>
      <c r="G5935" s="259"/>
      <c r="H5935" s="259"/>
      <c r="I5935" s="259"/>
      <c r="J5935" s="259"/>
    </row>
    <row r="5936" spans="1:10">
      <c r="A5936" s="259"/>
      <c r="B5936" s="259"/>
      <c r="C5936" s="259"/>
      <c r="D5936" s="259"/>
      <c r="E5936" s="259"/>
      <c r="F5936" s="270"/>
      <c r="G5936" s="259"/>
      <c r="H5936" s="259"/>
      <c r="I5936" s="259"/>
      <c r="J5936" s="259"/>
    </row>
    <row r="5937" spans="1:10">
      <c r="A5937" s="259"/>
      <c r="B5937" s="259"/>
      <c r="C5937" s="259"/>
      <c r="D5937" s="259"/>
      <c r="E5937" s="259"/>
      <c r="F5937" s="270"/>
      <c r="G5937" s="259"/>
      <c r="H5937" s="259"/>
      <c r="I5937" s="259"/>
      <c r="J5937" s="259"/>
    </row>
    <row r="5938" spans="1:10">
      <c r="A5938" s="259"/>
      <c r="B5938" s="259"/>
      <c r="C5938" s="259"/>
      <c r="D5938" s="259"/>
      <c r="E5938" s="259"/>
      <c r="F5938" s="270"/>
      <c r="G5938" s="259"/>
      <c r="H5938" s="259"/>
      <c r="I5938" s="259"/>
      <c r="J5938" s="259"/>
    </row>
    <row r="5939" spans="1:10">
      <c r="A5939" s="259"/>
      <c r="B5939" s="259"/>
      <c r="C5939" s="259"/>
      <c r="D5939" s="259"/>
      <c r="E5939" s="259"/>
      <c r="F5939" s="270"/>
      <c r="G5939" s="259"/>
      <c r="H5939" s="259"/>
      <c r="I5939" s="259"/>
      <c r="J5939" s="259"/>
    </row>
    <row r="5940" spans="1:10">
      <c r="A5940" s="259"/>
      <c r="B5940" s="259"/>
      <c r="C5940" s="259"/>
      <c r="D5940" s="259"/>
      <c r="E5940" s="259"/>
      <c r="F5940" s="270"/>
      <c r="G5940" s="259"/>
      <c r="H5940" s="259"/>
      <c r="I5940" s="259"/>
      <c r="J5940" s="259"/>
    </row>
    <row r="5941" spans="1:10">
      <c r="A5941" s="259"/>
      <c r="B5941" s="259"/>
      <c r="C5941" s="259"/>
      <c r="D5941" s="259"/>
      <c r="E5941" s="259"/>
      <c r="F5941" s="270"/>
      <c r="G5941" s="259"/>
      <c r="H5941" s="259"/>
      <c r="I5941" s="259"/>
      <c r="J5941" s="259"/>
    </row>
    <row r="5942" spans="1:10">
      <c r="A5942" s="259"/>
      <c r="B5942" s="259"/>
      <c r="C5942" s="259"/>
      <c r="D5942" s="259"/>
      <c r="E5942" s="259"/>
      <c r="F5942" s="270"/>
      <c r="G5942" s="259"/>
      <c r="H5942" s="259"/>
      <c r="I5942" s="259"/>
      <c r="J5942" s="259"/>
    </row>
    <row r="5943" spans="1:10">
      <c r="A5943" s="259"/>
      <c r="B5943" s="259"/>
      <c r="C5943" s="259"/>
      <c r="D5943" s="259"/>
      <c r="E5943" s="259"/>
      <c r="F5943" s="270"/>
      <c r="G5943" s="259"/>
      <c r="H5943" s="259"/>
      <c r="I5943" s="259"/>
      <c r="J5943" s="259"/>
    </row>
    <row r="5944" spans="1:10">
      <c r="A5944" s="259"/>
      <c r="B5944" s="259"/>
      <c r="C5944" s="259"/>
      <c r="D5944" s="259"/>
      <c r="E5944" s="259"/>
      <c r="F5944" s="270"/>
      <c r="G5944" s="259"/>
      <c r="H5944" s="259"/>
      <c r="I5944" s="259"/>
      <c r="J5944" s="259"/>
    </row>
    <row r="5945" spans="1:10">
      <c r="A5945" s="259"/>
      <c r="B5945" s="259"/>
      <c r="C5945" s="259"/>
      <c r="D5945" s="259"/>
      <c r="E5945" s="259"/>
      <c r="F5945" s="270"/>
      <c r="G5945" s="259"/>
      <c r="H5945" s="259"/>
      <c r="I5945" s="259"/>
      <c r="J5945" s="259"/>
    </row>
    <row r="5946" spans="1:10">
      <c r="A5946" s="259"/>
      <c r="B5946" s="259"/>
      <c r="C5946" s="259"/>
      <c r="D5946" s="259"/>
      <c r="E5946" s="259"/>
      <c r="F5946" s="270"/>
      <c r="G5946" s="259"/>
      <c r="H5946" s="259"/>
      <c r="I5946" s="259"/>
      <c r="J5946" s="259"/>
    </row>
    <row r="5947" spans="1:10">
      <c r="A5947" s="259"/>
      <c r="B5947" s="259"/>
      <c r="C5947" s="259"/>
      <c r="D5947" s="259"/>
      <c r="E5947" s="259"/>
      <c r="F5947" s="270"/>
      <c r="G5947" s="259"/>
      <c r="H5947" s="259"/>
      <c r="I5947" s="259"/>
      <c r="J5947" s="259"/>
    </row>
    <row r="5948" spans="1:10">
      <c r="A5948" s="259"/>
      <c r="B5948" s="259"/>
      <c r="C5948" s="259"/>
      <c r="D5948" s="259"/>
      <c r="E5948" s="259"/>
      <c r="F5948" s="270"/>
      <c r="G5948" s="259"/>
      <c r="H5948" s="259"/>
      <c r="I5948" s="259"/>
      <c r="J5948" s="259"/>
    </row>
    <row r="5949" spans="1:10">
      <c r="A5949" s="259"/>
      <c r="B5949" s="259"/>
      <c r="C5949" s="259"/>
      <c r="D5949" s="259"/>
      <c r="E5949" s="259"/>
      <c r="F5949" s="270"/>
      <c r="G5949" s="259"/>
      <c r="H5949" s="259"/>
      <c r="I5949" s="259"/>
      <c r="J5949" s="259"/>
    </row>
    <row r="5950" spans="1:10">
      <c r="A5950" s="259"/>
      <c r="B5950" s="259"/>
      <c r="C5950" s="259"/>
      <c r="D5950" s="259"/>
      <c r="E5950" s="259"/>
      <c r="F5950" s="270"/>
      <c r="G5950" s="259"/>
      <c r="H5950" s="259"/>
      <c r="I5950" s="259"/>
      <c r="J5950" s="259"/>
    </row>
    <row r="5951" spans="1:10">
      <c r="A5951" s="259"/>
      <c r="B5951" s="259"/>
      <c r="C5951" s="259"/>
      <c r="D5951" s="259"/>
      <c r="E5951" s="259"/>
      <c r="F5951" s="270"/>
      <c r="G5951" s="259"/>
      <c r="H5951" s="259"/>
      <c r="I5951" s="259"/>
      <c r="J5951" s="259"/>
    </row>
    <row r="5952" spans="1:10">
      <c r="A5952" s="259"/>
      <c r="B5952" s="259"/>
      <c r="C5952" s="259"/>
      <c r="D5952" s="259"/>
      <c r="E5952" s="259"/>
      <c r="F5952" s="270"/>
      <c r="G5952" s="259"/>
      <c r="H5952" s="259"/>
      <c r="I5952" s="259"/>
      <c r="J5952" s="259"/>
    </row>
    <row r="5953" spans="1:10">
      <c r="A5953" s="259"/>
      <c r="B5953" s="259"/>
      <c r="C5953" s="259"/>
      <c r="D5953" s="259"/>
      <c r="E5953" s="259"/>
      <c r="F5953" s="270"/>
      <c r="G5953" s="259"/>
      <c r="H5953" s="259"/>
      <c r="I5953" s="259"/>
      <c r="J5953" s="259"/>
    </row>
    <row r="5954" spans="1:10">
      <c r="A5954" s="259"/>
      <c r="B5954" s="259"/>
      <c r="C5954" s="259"/>
      <c r="D5954" s="259"/>
      <c r="E5954" s="259"/>
      <c r="F5954" s="270"/>
      <c r="G5954" s="259"/>
      <c r="H5954" s="259"/>
      <c r="I5954" s="259"/>
      <c r="J5954" s="259"/>
    </row>
    <row r="5955" spans="1:10">
      <c r="A5955" s="259"/>
      <c r="B5955" s="259"/>
      <c r="C5955" s="259"/>
      <c r="D5955" s="259"/>
      <c r="E5955" s="259"/>
      <c r="F5955" s="270"/>
      <c r="G5955" s="259"/>
      <c r="H5955" s="259"/>
      <c r="I5955" s="259"/>
      <c r="J5955" s="259"/>
    </row>
    <row r="5956" spans="1:10">
      <c r="A5956" s="259"/>
      <c r="B5956" s="259"/>
      <c r="C5956" s="259"/>
      <c r="D5956" s="259"/>
      <c r="E5956" s="259"/>
      <c r="F5956" s="270"/>
      <c r="G5956" s="259"/>
      <c r="H5956" s="259"/>
      <c r="I5956" s="259"/>
      <c r="J5956" s="259"/>
    </row>
    <row r="5957" spans="1:10">
      <c r="A5957" s="259"/>
      <c r="B5957" s="259"/>
      <c r="C5957" s="259"/>
      <c r="D5957" s="259"/>
      <c r="E5957" s="259"/>
      <c r="F5957" s="270"/>
      <c r="G5957" s="259"/>
      <c r="H5957" s="259"/>
      <c r="I5957" s="259"/>
      <c r="J5957" s="259"/>
    </row>
    <row r="5958" spans="1:10">
      <c r="A5958" s="259"/>
      <c r="B5958" s="259"/>
      <c r="C5958" s="259"/>
      <c r="D5958" s="259"/>
      <c r="E5958" s="259"/>
      <c r="F5958" s="270"/>
      <c r="G5958" s="259"/>
      <c r="H5958" s="259"/>
      <c r="I5958" s="259"/>
      <c r="J5958" s="259"/>
    </row>
    <row r="5959" spans="1:10">
      <c r="A5959" s="259"/>
      <c r="B5959" s="259"/>
      <c r="C5959" s="259"/>
      <c r="D5959" s="259"/>
      <c r="E5959" s="259"/>
      <c r="F5959" s="270"/>
      <c r="G5959" s="259"/>
      <c r="H5959" s="259"/>
      <c r="I5959" s="259"/>
      <c r="J5959" s="259"/>
    </row>
    <row r="5960" spans="1:10">
      <c r="A5960" s="259"/>
      <c r="B5960" s="259"/>
      <c r="C5960" s="259"/>
      <c r="D5960" s="259"/>
      <c r="E5960" s="259"/>
      <c r="F5960" s="270"/>
      <c r="G5960" s="259"/>
      <c r="H5960" s="259"/>
      <c r="I5960" s="259"/>
      <c r="J5960" s="259"/>
    </row>
    <row r="5961" spans="1:10">
      <c r="A5961" s="259"/>
      <c r="B5961" s="259"/>
      <c r="C5961" s="259"/>
      <c r="D5961" s="259"/>
      <c r="E5961" s="259"/>
      <c r="F5961" s="270"/>
      <c r="G5961" s="259"/>
      <c r="H5961" s="259"/>
      <c r="I5961" s="259"/>
      <c r="J5961" s="259"/>
    </row>
    <row r="5962" spans="1:10">
      <c r="A5962" s="259"/>
      <c r="B5962" s="259"/>
      <c r="C5962" s="259"/>
      <c r="D5962" s="259"/>
      <c r="E5962" s="259"/>
      <c r="F5962" s="270"/>
      <c r="G5962" s="259"/>
      <c r="H5962" s="259"/>
      <c r="I5962" s="259"/>
      <c r="J5962" s="259"/>
    </row>
    <row r="5963" spans="1:10">
      <c r="A5963" s="259"/>
      <c r="B5963" s="259"/>
      <c r="C5963" s="259"/>
      <c r="D5963" s="259"/>
      <c r="E5963" s="259"/>
      <c r="F5963" s="270"/>
      <c r="G5963" s="259"/>
      <c r="H5963" s="259"/>
      <c r="I5963" s="259"/>
      <c r="J5963" s="259"/>
    </row>
    <row r="5964" spans="1:10">
      <c r="A5964" s="259"/>
      <c r="B5964" s="259"/>
      <c r="C5964" s="259"/>
      <c r="D5964" s="259"/>
      <c r="E5964" s="259"/>
      <c r="F5964" s="270"/>
      <c r="G5964" s="259"/>
      <c r="H5964" s="259"/>
      <c r="I5964" s="259"/>
      <c r="J5964" s="259"/>
    </row>
    <row r="5965" spans="1:10">
      <c r="A5965" s="259"/>
      <c r="B5965" s="259"/>
      <c r="C5965" s="259"/>
      <c r="D5965" s="259"/>
      <c r="E5965" s="259"/>
      <c r="F5965" s="270"/>
      <c r="G5965" s="259"/>
      <c r="H5965" s="259"/>
      <c r="I5965" s="259"/>
      <c r="J5965" s="259"/>
    </row>
    <row r="5966" spans="1:10">
      <c r="A5966" s="259"/>
      <c r="B5966" s="259"/>
      <c r="C5966" s="259"/>
      <c r="D5966" s="259"/>
      <c r="E5966" s="259"/>
      <c r="F5966" s="270"/>
      <c r="G5966" s="259"/>
      <c r="H5966" s="259"/>
      <c r="I5966" s="259"/>
      <c r="J5966" s="259"/>
    </row>
    <row r="5967" spans="1:10">
      <c r="A5967" s="259"/>
      <c r="B5967" s="259"/>
      <c r="C5967" s="259"/>
      <c r="D5967" s="259"/>
      <c r="E5967" s="259"/>
      <c r="F5967" s="270"/>
      <c r="G5967" s="259"/>
      <c r="H5967" s="259"/>
      <c r="I5967" s="259"/>
      <c r="J5967" s="259"/>
    </row>
    <row r="5968" spans="1:10">
      <c r="A5968" s="259"/>
      <c r="B5968" s="259"/>
      <c r="C5968" s="259"/>
      <c r="D5968" s="259"/>
      <c r="E5968" s="259"/>
      <c r="F5968" s="270"/>
      <c r="G5968" s="259"/>
      <c r="H5968" s="259"/>
      <c r="I5968" s="259"/>
      <c r="J5968" s="259"/>
    </row>
    <row r="5969" spans="1:10">
      <c r="A5969" s="259"/>
      <c r="B5969" s="259"/>
      <c r="C5969" s="259"/>
      <c r="D5969" s="259"/>
      <c r="E5969" s="259"/>
      <c r="F5969" s="270"/>
      <c r="G5969" s="259"/>
      <c r="H5969" s="259"/>
      <c r="I5969" s="259"/>
      <c r="J5969" s="259"/>
    </row>
    <row r="5970" spans="1:10">
      <c r="A5970" s="259"/>
      <c r="B5970" s="259"/>
      <c r="C5970" s="259"/>
      <c r="D5970" s="259"/>
      <c r="E5970" s="259"/>
      <c r="F5970" s="270"/>
      <c r="G5970" s="259"/>
      <c r="H5970" s="259"/>
      <c r="I5970" s="259"/>
      <c r="J5970" s="259"/>
    </row>
    <row r="5971" spans="1:10">
      <c r="A5971" s="259"/>
      <c r="B5971" s="259"/>
      <c r="C5971" s="259"/>
      <c r="D5971" s="259"/>
      <c r="E5971" s="259"/>
      <c r="F5971" s="270"/>
      <c r="G5971" s="259"/>
      <c r="H5971" s="259"/>
      <c r="I5971" s="259"/>
      <c r="J5971" s="259"/>
    </row>
    <row r="5972" spans="1:10">
      <c r="A5972" s="259"/>
      <c r="B5972" s="259"/>
      <c r="C5972" s="259"/>
      <c r="D5972" s="259"/>
      <c r="E5972" s="259"/>
      <c r="F5972" s="270"/>
      <c r="G5972" s="259"/>
      <c r="H5972" s="259"/>
      <c r="I5972" s="259"/>
      <c r="J5972" s="259"/>
    </row>
    <row r="5973" spans="1:10">
      <c r="A5973" s="259"/>
      <c r="B5973" s="259"/>
      <c r="C5973" s="259"/>
      <c r="D5973" s="259"/>
      <c r="E5973" s="259"/>
      <c r="F5973" s="270"/>
      <c r="G5973" s="259"/>
      <c r="H5973" s="259"/>
      <c r="I5973" s="259"/>
      <c r="J5973" s="259"/>
    </row>
    <row r="5974" spans="1:10">
      <c r="A5974" s="259"/>
      <c r="B5974" s="259"/>
      <c r="C5974" s="259"/>
      <c r="D5974" s="259"/>
      <c r="E5974" s="259"/>
      <c r="F5974" s="270"/>
      <c r="G5974" s="259"/>
      <c r="H5974" s="259"/>
      <c r="I5974" s="259"/>
      <c r="J5974" s="259"/>
    </row>
    <row r="5975" spans="1:10">
      <c r="A5975" s="259"/>
      <c r="B5975" s="259"/>
      <c r="C5975" s="259"/>
      <c r="D5975" s="259"/>
      <c r="E5975" s="259"/>
      <c r="F5975" s="270"/>
      <c r="G5975" s="259"/>
      <c r="H5975" s="259"/>
      <c r="I5975" s="259"/>
      <c r="J5975" s="259"/>
    </row>
    <row r="5976" spans="1:10">
      <c r="A5976" s="259"/>
      <c r="B5976" s="259"/>
      <c r="C5976" s="259"/>
      <c r="D5976" s="259"/>
      <c r="E5976" s="259"/>
      <c r="F5976" s="270"/>
      <c r="G5976" s="259"/>
      <c r="H5976" s="259"/>
      <c r="I5976" s="259"/>
      <c r="J5976" s="259"/>
    </row>
    <row r="5977" spans="1:10">
      <c r="A5977" s="259"/>
      <c r="B5977" s="259"/>
      <c r="C5977" s="259"/>
      <c r="D5977" s="259"/>
      <c r="E5977" s="259"/>
      <c r="F5977" s="270"/>
      <c r="G5977" s="259"/>
      <c r="H5977" s="259"/>
      <c r="I5977" s="259"/>
      <c r="J5977" s="259"/>
    </row>
    <row r="5978" spans="1:10">
      <c r="A5978" s="259"/>
      <c r="B5978" s="259"/>
      <c r="C5978" s="259"/>
      <c r="D5978" s="259"/>
      <c r="E5978" s="259"/>
      <c r="F5978" s="270"/>
      <c r="G5978" s="259"/>
      <c r="H5978" s="259"/>
      <c r="I5978" s="259"/>
      <c r="J5978" s="259"/>
    </row>
    <row r="5979" spans="1:10">
      <c r="A5979" s="259"/>
      <c r="B5979" s="259"/>
      <c r="C5979" s="259"/>
      <c r="D5979" s="259"/>
      <c r="E5979" s="259"/>
      <c r="F5979" s="270"/>
      <c r="G5979" s="259"/>
      <c r="H5979" s="259"/>
      <c r="I5979" s="259"/>
      <c r="J5979" s="259"/>
    </row>
    <row r="5980" spans="1:10">
      <c r="A5980" s="259"/>
      <c r="B5980" s="259"/>
      <c r="C5980" s="259"/>
      <c r="D5980" s="259"/>
      <c r="E5980" s="259"/>
      <c r="F5980" s="270"/>
      <c r="G5980" s="259"/>
      <c r="H5980" s="259"/>
      <c r="I5980" s="259"/>
      <c r="J5980" s="259"/>
    </row>
    <row r="5981" spans="1:10">
      <c r="A5981" s="259"/>
      <c r="B5981" s="259"/>
      <c r="C5981" s="259"/>
      <c r="D5981" s="259"/>
      <c r="E5981" s="259"/>
      <c r="F5981" s="270"/>
      <c r="G5981" s="259"/>
      <c r="H5981" s="259"/>
      <c r="I5981" s="259"/>
      <c r="J5981" s="259"/>
    </row>
    <row r="5982" spans="1:10">
      <c r="A5982" s="259"/>
      <c r="B5982" s="259"/>
      <c r="C5982" s="259"/>
      <c r="D5982" s="259"/>
      <c r="E5982" s="259"/>
      <c r="F5982" s="270"/>
      <c r="G5982" s="259"/>
      <c r="H5982" s="259"/>
      <c r="I5982" s="259"/>
      <c r="J5982" s="259"/>
    </row>
    <row r="5983" spans="1:10">
      <c r="A5983" s="259"/>
      <c r="B5983" s="259"/>
      <c r="C5983" s="259"/>
      <c r="D5983" s="259"/>
      <c r="E5983" s="259"/>
      <c r="F5983" s="270"/>
      <c r="G5983" s="259"/>
      <c r="H5983" s="259"/>
      <c r="I5983" s="259"/>
      <c r="J5983" s="259"/>
    </row>
    <row r="5984" spans="1:10">
      <c r="A5984" s="259"/>
      <c r="B5984" s="259"/>
      <c r="C5984" s="259"/>
      <c r="D5984" s="259"/>
      <c r="E5984" s="259"/>
      <c r="F5984" s="270"/>
      <c r="G5984" s="259"/>
      <c r="H5984" s="259"/>
      <c r="I5984" s="259"/>
      <c r="J5984" s="259"/>
    </row>
    <row r="5985" spans="1:10">
      <c r="A5985" s="259"/>
      <c r="B5985" s="259"/>
      <c r="C5985" s="259"/>
      <c r="D5985" s="259"/>
      <c r="E5985" s="259"/>
      <c r="F5985" s="270"/>
      <c r="G5985" s="259"/>
      <c r="H5985" s="259"/>
      <c r="I5985" s="259"/>
      <c r="J5985" s="259"/>
    </row>
    <row r="5986" spans="1:10">
      <c r="A5986" s="259"/>
      <c r="B5986" s="259"/>
      <c r="C5986" s="259"/>
      <c r="D5986" s="259"/>
      <c r="E5986" s="259"/>
      <c r="F5986" s="270"/>
      <c r="G5986" s="259"/>
      <c r="H5986" s="259"/>
      <c r="I5986" s="259"/>
      <c r="J5986" s="259"/>
    </row>
    <row r="5987" spans="1:10">
      <c r="A5987" s="259"/>
      <c r="B5987" s="259"/>
      <c r="C5987" s="259"/>
      <c r="D5987" s="259"/>
      <c r="E5987" s="259"/>
      <c r="F5987" s="270"/>
      <c r="G5987" s="259"/>
      <c r="H5987" s="259"/>
      <c r="I5987" s="259"/>
      <c r="J5987" s="259"/>
    </row>
    <row r="5988" spans="1:10">
      <c r="A5988" s="259"/>
      <c r="B5988" s="259"/>
      <c r="C5988" s="259"/>
      <c r="D5988" s="259"/>
      <c r="E5988" s="259"/>
      <c r="F5988" s="270"/>
      <c r="G5988" s="259"/>
      <c r="H5988" s="259"/>
      <c r="I5988" s="259"/>
      <c r="J5988" s="259"/>
    </row>
    <row r="5989" spans="1:10">
      <c r="A5989" s="259"/>
      <c r="B5989" s="259"/>
      <c r="C5989" s="259"/>
      <c r="D5989" s="259"/>
      <c r="E5989" s="259"/>
      <c r="F5989" s="270"/>
      <c r="G5989" s="259"/>
      <c r="H5989" s="259"/>
      <c r="I5989" s="259"/>
      <c r="J5989" s="259"/>
    </row>
    <row r="5990" spans="1:10">
      <c r="A5990" s="259"/>
      <c r="B5990" s="259"/>
      <c r="C5990" s="259"/>
      <c r="D5990" s="259"/>
      <c r="E5990" s="259"/>
      <c r="F5990" s="270"/>
      <c r="G5990" s="259"/>
      <c r="H5990" s="259"/>
      <c r="I5990" s="259"/>
      <c r="J5990" s="259"/>
    </row>
    <row r="5991" spans="1:10">
      <c r="A5991" s="259"/>
      <c r="B5991" s="259"/>
      <c r="C5991" s="259"/>
      <c r="D5991" s="259"/>
      <c r="E5991" s="259"/>
      <c r="F5991" s="270"/>
      <c r="G5991" s="259"/>
      <c r="H5991" s="259"/>
      <c r="I5991" s="259"/>
      <c r="J5991" s="259"/>
    </row>
    <row r="5992" spans="1:10">
      <c r="A5992" s="259"/>
      <c r="B5992" s="259"/>
      <c r="C5992" s="259"/>
      <c r="D5992" s="259"/>
      <c r="E5992" s="259"/>
      <c r="F5992" s="270"/>
      <c r="G5992" s="259"/>
      <c r="H5992" s="259"/>
      <c r="I5992" s="259"/>
      <c r="J5992" s="259"/>
    </row>
    <row r="5993" spans="1:10">
      <c r="A5993" s="259"/>
      <c r="B5993" s="259"/>
      <c r="C5993" s="259"/>
      <c r="D5993" s="259"/>
      <c r="E5993" s="259"/>
      <c r="F5993" s="270"/>
      <c r="G5993" s="259"/>
      <c r="H5993" s="259"/>
      <c r="I5993" s="259"/>
      <c r="J5993" s="259"/>
    </row>
    <row r="5994" spans="1:10">
      <c r="A5994" s="259"/>
      <c r="B5994" s="259"/>
      <c r="C5994" s="259"/>
      <c r="D5994" s="259"/>
      <c r="E5994" s="259"/>
      <c r="F5994" s="270"/>
      <c r="G5994" s="259"/>
      <c r="H5994" s="259"/>
      <c r="I5994" s="259"/>
      <c r="J5994" s="259"/>
    </row>
    <row r="5995" spans="1:10">
      <c r="A5995" s="259"/>
      <c r="B5995" s="259"/>
      <c r="C5995" s="259"/>
      <c r="D5995" s="259"/>
      <c r="E5995" s="259"/>
      <c r="F5995" s="270"/>
      <c r="G5995" s="259"/>
      <c r="H5995" s="259"/>
      <c r="I5995" s="259"/>
      <c r="J5995" s="259"/>
    </row>
    <row r="5996" spans="1:10">
      <c r="A5996" s="259"/>
      <c r="B5996" s="259"/>
      <c r="C5996" s="259"/>
      <c r="D5996" s="259"/>
      <c r="E5996" s="259"/>
      <c r="F5996" s="270"/>
      <c r="G5996" s="259"/>
      <c r="H5996" s="259"/>
      <c r="I5996" s="259"/>
      <c r="J5996" s="259"/>
    </row>
    <row r="5997" spans="1:10">
      <c r="A5997" s="259"/>
      <c r="B5997" s="259"/>
      <c r="C5997" s="259"/>
      <c r="D5997" s="259"/>
      <c r="E5997" s="259"/>
      <c r="F5997" s="270"/>
      <c r="G5997" s="259"/>
      <c r="H5997" s="259"/>
      <c r="I5997" s="259"/>
      <c r="J5997" s="259"/>
    </row>
    <row r="5998" spans="1:10">
      <c r="A5998" s="259"/>
      <c r="B5998" s="259"/>
      <c r="C5998" s="259"/>
      <c r="D5998" s="259"/>
      <c r="E5998" s="259"/>
      <c r="F5998" s="270"/>
      <c r="G5998" s="259"/>
      <c r="H5998" s="259"/>
      <c r="I5998" s="259"/>
      <c r="J5998" s="259"/>
    </row>
    <row r="5999" spans="1:10">
      <c r="A5999" s="259"/>
      <c r="B5999" s="259"/>
      <c r="C5999" s="259"/>
      <c r="D5999" s="259"/>
      <c r="E5999" s="259"/>
      <c r="F5999" s="270"/>
      <c r="G5999" s="259"/>
      <c r="H5999" s="259"/>
      <c r="I5999" s="259"/>
      <c r="J5999" s="259"/>
    </row>
    <row r="6000" spans="1:10">
      <c r="A6000" s="259"/>
      <c r="B6000" s="259"/>
      <c r="C6000" s="259"/>
      <c r="D6000" s="259"/>
      <c r="E6000" s="259"/>
      <c r="F6000" s="270"/>
      <c r="G6000" s="259"/>
      <c r="H6000" s="259"/>
      <c r="I6000" s="259"/>
      <c r="J6000" s="259"/>
    </row>
    <row r="6001" spans="1:10">
      <c r="A6001" s="259"/>
      <c r="B6001" s="259"/>
      <c r="C6001" s="259"/>
      <c r="D6001" s="259"/>
      <c r="E6001" s="259"/>
      <c r="F6001" s="270"/>
      <c r="G6001" s="259"/>
      <c r="H6001" s="259"/>
      <c r="I6001" s="259"/>
      <c r="J6001" s="259"/>
    </row>
    <row r="6002" spans="1:10">
      <c r="A6002" s="259"/>
      <c r="B6002" s="259"/>
      <c r="C6002" s="259"/>
      <c r="D6002" s="259"/>
      <c r="E6002" s="259"/>
      <c r="F6002" s="270"/>
      <c r="G6002" s="259"/>
      <c r="H6002" s="259"/>
      <c r="I6002" s="259"/>
      <c r="J6002" s="259"/>
    </row>
    <row r="6003" spans="1:10">
      <c r="A6003" s="259"/>
      <c r="B6003" s="259"/>
      <c r="C6003" s="259"/>
      <c r="D6003" s="259"/>
      <c r="E6003" s="259"/>
      <c r="F6003" s="270"/>
      <c r="G6003" s="259"/>
      <c r="H6003" s="259"/>
      <c r="I6003" s="259"/>
      <c r="J6003" s="259"/>
    </row>
    <row r="6004" spans="1:10">
      <c r="A6004" s="259"/>
      <c r="B6004" s="259"/>
      <c r="C6004" s="259"/>
      <c r="D6004" s="259"/>
      <c r="E6004" s="259"/>
      <c r="F6004" s="270"/>
      <c r="G6004" s="259"/>
      <c r="H6004" s="259"/>
      <c r="I6004" s="259"/>
      <c r="J6004" s="259"/>
    </row>
    <row r="6005" spans="1:10">
      <c r="A6005" s="259"/>
      <c r="B6005" s="259"/>
      <c r="C6005" s="259"/>
      <c r="D6005" s="259"/>
      <c r="E6005" s="259"/>
      <c r="F6005" s="270"/>
      <c r="G6005" s="259"/>
      <c r="H6005" s="259"/>
      <c r="I6005" s="259"/>
      <c r="J6005" s="259"/>
    </row>
    <row r="6006" spans="1:10">
      <c r="A6006" s="259"/>
      <c r="B6006" s="259"/>
      <c r="C6006" s="259"/>
      <c r="D6006" s="259"/>
      <c r="E6006" s="259"/>
      <c r="F6006" s="270"/>
      <c r="G6006" s="259"/>
      <c r="H6006" s="259"/>
      <c r="I6006" s="259"/>
      <c r="J6006" s="259"/>
    </row>
    <row r="6007" spans="1:10">
      <c r="A6007" s="259"/>
      <c r="B6007" s="259"/>
      <c r="C6007" s="259"/>
      <c r="D6007" s="259"/>
      <c r="E6007" s="259"/>
      <c r="F6007" s="270"/>
      <c r="G6007" s="259"/>
      <c r="H6007" s="259"/>
      <c r="I6007" s="259"/>
      <c r="J6007" s="259"/>
    </row>
    <row r="6008" spans="1:10">
      <c r="A6008" s="259"/>
      <c r="B6008" s="259"/>
      <c r="C6008" s="259"/>
      <c r="D6008" s="259"/>
      <c r="E6008" s="259"/>
      <c r="F6008" s="270"/>
      <c r="G6008" s="259"/>
      <c r="H6008" s="259"/>
      <c r="I6008" s="259"/>
      <c r="J6008" s="259"/>
    </row>
    <row r="6009" spans="1:10">
      <c r="A6009" s="259"/>
      <c r="B6009" s="259"/>
      <c r="C6009" s="259"/>
      <c r="D6009" s="259"/>
      <c r="E6009" s="259"/>
      <c r="F6009" s="270"/>
      <c r="G6009" s="259"/>
      <c r="H6009" s="259"/>
      <c r="I6009" s="259"/>
      <c r="J6009" s="259"/>
    </row>
    <row r="6010" spans="1:10">
      <c r="A6010" s="259"/>
      <c r="B6010" s="259"/>
      <c r="C6010" s="259"/>
      <c r="D6010" s="259"/>
      <c r="E6010" s="259"/>
      <c r="F6010" s="270"/>
      <c r="G6010" s="259"/>
      <c r="H6010" s="259"/>
      <c r="I6010" s="259"/>
      <c r="J6010" s="259"/>
    </row>
    <row r="6011" spans="1:10">
      <c r="A6011" s="259"/>
      <c r="B6011" s="259"/>
      <c r="C6011" s="259"/>
      <c r="D6011" s="259"/>
      <c r="E6011" s="259"/>
      <c r="F6011" s="270"/>
      <c r="G6011" s="259"/>
      <c r="H6011" s="259"/>
      <c r="I6011" s="259"/>
      <c r="J6011" s="259"/>
    </row>
    <row r="6012" spans="1:10">
      <c r="A6012" s="259"/>
      <c r="B6012" s="259"/>
      <c r="C6012" s="259"/>
      <c r="D6012" s="259"/>
      <c r="E6012" s="259"/>
      <c r="F6012" s="270"/>
      <c r="G6012" s="259"/>
      <c r="H6012" s="259"/>
      <c r="I6012" s="259"/>
      <c r="J6012" s="259"/>
    </row>
    <row r="6013" spans="1:10">
      <c r="A6013" s="259"/>
      <c r="B6013" s="259"/>
      <c r="C6013" s="259"/>
      <c r="D6013" s="259"/>
      <c r="E6013" s="259"/>
      <c r="F6013" s="270"/>
      <c r="G6013" s="259"/>
      <c r="H6013" s="259"/>
      <c r="I6013" s="259"/>
      <c r="J6013" s="259"/>
    </row>
    <row r="6014" spans="1:10">
      <c r="A6014" s="259"/>
      <c r="B6014" s="259"/>
      <c r="C6014" s="259"/>
      <c r="D6014" s="259"/>
      <c r="E6014" s="259"/>
      <c r="F6014" s="270"/>
      <c r="G6014" s="259"/>
      <c r="H6014" s="259"/>
      <c r="I6014" s="259"/>
      <c r="J6014" s="259"/>
    </row>
    <row r="6015" spans="1:10">
      <c r="A6015" s="259"/>
      <c r="B6015" s="259"/>
      <c r="C6015" s="259"/>
      <c r="D6015" s="259"/>
      <c r="E6015" s="259"/>
      <c r="F6015" s="270"/>
      <c r="G6015" s="259"/>
      <c r="H6015" s="259"/>
      <c r="I6015" s="259"/>
      <c r="J6015" s="259"/>
    </row>
    <row r="6016" spans="1:10">
      <c r="A6016" s="259"/>
      <c r="B6016" s="259"/>
      <c r="C6016" s="259"/>
      <c r="D6016" s="259"/>
      <c r="E6016" s="259"/>
      <c r="F6016" s="270"/>
      <c r="G6016" s="259"/>
      <c r="H6016" s="259"/>
      <c r="I6016" s="259"/>
      <c r="J6016" s="259"/>
    </row>
    <row r="6017" spans="1:10">
      <c r="A6017" s="259"/>
      <c r="B6017" s="259"/>
      <c r="C6017" s="259"/>
      <c r="D6017" s="259"/>
      <c r="E6017" s="259"/>
      <c r="F6017" s="270"/>
      <c r="G6017" s="259"/>
      <c r="H6017" s="259"/>
      <c r="I6017" s="259"/>
      <c r="J6017" s="259"/>
    </row>
    <row r="6018" spans="1:10">
      <c r="A6018" s="259"/>
      <c r="B6018" s="259"/>
      <c r="C6018" s="259"/>
      <c r="D6018" s="259"/>
      <c r="E6018" s="259"/>
      <c r="F6018" s="270"/>
      <c r="G6018" s="259"/>
      <c r="H6018" s="259"/>
      <c r="I6018" s="259"/>
      <c r="J6018" s="259"/>
    </row>
    <row r="6019" spans="1:10">
      <c r="A6019" s="259"/>
      <c r="B6019" s="259"/>
      <c r="C6019" s="259"/>
      <c r="D6019" s="259"/>
      <c r="E6019" s="259"/>
      <c r="F6019" s="270"/>
      <c r="G6019" s="259"/>
      <c r="H6019" s="259"/>
      <c r="I6019" s="259"/>
      <c r="J6019" s="259"/>
    </row>
    <row r="6020" spans="1:10">
      <c r="A6020" s="259"/>
      <c r="B6020" s="259"/>
      <c r="C6020" s="259"/>
      <c r="D6020" s="259"/>
      <c r="E6020" s="259"/>
      <c r="F6020" s="270"/>
      <c r="G6020" s="259"/>
      <c r="H6020" s="259"/>
      <c r="I6020" s="259"/>
      <c r="J6020" s="259"/>
    </row>
    <row r="6021" spans="1:10">
      <c r="A6021" s="259"/>
      <c r="B6021" s="259"/>
      <c r="C6021" s="259"/>
      <c r="D6021" s="259"/>
      <c r="E6021" s="259"/>
      <c r="F6021" s="270"/>
      <c r="G6021" s="259"/>
      <c r="H6021" s="259"/>
      <c r="I6021" s="259"/>
      <c r="J6021" s="259"/>
    </row>
    <row r="6022" spans="1:10">
      <c r="A6022" s="259"/>
      <c r="B6022" s="259"/>
      <c r="C6022" s="259"/>
      <c r="D6022" s="259"/>
      <c r="E6022" s="259"/>
      <c r="F6022" s="270"/>
      <c r="G6022" s="259"/>
      <c r="H6022" s="259"/>
      <c r="I6022" s="259"/>
      <c r="J6022" s="259"/>
    </row>
    <row r="6023" spans="1:10">
      <c r="A6023" s="259"/>
      <c r="B6023" s="259"/>
      <c r="C6023" s="259"/>
      <c r="D6023" s="259"/>
      <c r="E6023" s="259"/>
      <c r="F6023" s="270"/>
      <c r="G6023" s="259"/>
      <c r="H6023" s="259"/>
      <c r="I6023" s="259"/>
      <c r="J6023" s="259"/>
    </row>
    <row r="6024" spans="1:10">
      <c r="A6024" s="259"/>
      <c r="B6024" s="259"/>
      <c r="C6024" s="259"/>
      <c r="D6024" s="259"/>
      <c r="E6024" s="259"/>
      <c r="F6024" s="270"/>
      <c r="G6024" s="259"/>
      <c r="H6024" s="259"/>
      <c r="I6024" s="259"/>
      <c r="J6024" s="259"/>
    </row>
    <row r="6025" spans="1:10">
      <c r="A6025" s="259"/>
      <c r="B6025" s="259"/>
      <c r="C6025" s="259"/>
      <c r="D6025" s="259"/>
      <c r="E6025" s="259"/>
      <c r="F6025" s="270"/>
      <c r="G6025" s="259"/>
      <c r="H6025" s="259"/>
      <c r="I6025" s="259"/>
      <c r="J6025" s="259"/>
    </row>
    <row r="6026" spans="1:10">
      <c r="A6026" s="259"/>
      <c r="B6026" s="259"/>
      <c r="C6026" s="259"/>
      <c r="D6026" s="259"/>
      <c r="E6026" s="259"/>
      <c r="F6026" s="270"/>
      <c r="G6026" s="259"/>
      <c r="H6026" s="259"/>
      <c r="I6026" s="259"/>
      <c r="J6026" s="259"/>
    </row>
    <row r="6027" spans="1:10">
      <c r="A6027" s="259"/>
      <c r="B6027" s="259"/>
      <c r="C6027" s="259"/>
      <c r="D6027" s="259"/>
      <c r="E6027" s="259"/>
      <c r="F6027" s="270"/>
      <c r="G6027" s="259"/>
      <c r="H6027" s="259"/>
      <c r="I6027" s="259"/>
      <c r="J6027" s="259"/>
    </row>
    <row r="6028" spans="1:10">
      <c r="A6028" s="259"/>
      <c r="B6028" s="259"/>
      <c r="C6028" s="259"/>
      <c r="D6028" s="259"/>
      <c r="E6028" s="259"/>
      <c r="F6028" s="270"/>
      <c r="G6028" s="259"/>
      <c r="H6028" s="259"/>
      <c r="I6028" s="259"/>
      <c r="J6028" s="259"/>
    </row>
    <row r="6029" spans="1:10">
      <c r="A6029" s="259"/>
      <c r="B6029" s="259"/>
      <c r="C6029" s="259"/>
      <c r="D6029" s="259"/>
      <c r="E6029" s="259"/>
      <c r="F6029" s="270"/>
      <c r="G6029" s="259"/>
      <c r="H6029" s="259"/>
      <c r="I6029" s="259"/>
      <c r="J6029" s="259"/>
    </row>
    <row r="6030" spans="1:10">
      <c r="A6030" s="259"/>
      <c r="B6030" s="259"/>
      <c r="C6030" s="259"/>
      <c r="D6030" s="259"/>
      <c r="E6030" s="259"/>
      <c r="F6030" s="270"/>
      <c r="G6030" s="259"/>
      <c r="H6030" s="259"/>
      <c r="I6030" s="259"/>
      <c r="J6030" s="259"/>
    </row>
    <row r="6031" spans="1:10">
      <c r="A6031" s="259"/>
      <c r="B6031" s="259"/>
      <c r="C6031" s="259"/>
      <c r="D6031" s="259"/>
      <c r="E6031" s="259"/>
      <c r="F6031" s="270"/>
      <c r="G6031" s="259"/>
      <c r="H6031" s="259"/>
      <c r="I6031" s="259"/>
      <c r="J6031" s="259"/>
    </row>
    <row r="6032" spans="1:10">
      <c r="A6032" s="259"/>
      <c r="B6032" s="259"/>
      <c r="C6032" s="259"/>
      <c r="D6032" s="259"/>
      <c r="E6032" s="259"/>
      <c r="F6032" s="270"/>
      <c r="G6032" s="259"/>
      <c r="H6032" s="259"/>
      <c r="I6032" s="259"/>
      <c r="J6032" s="259"/>
    </row>
    <row r="6033" spans="1:10">
      <c r="A6033" s="259"/>
      <c r="B6033" s="259"/>
      <c r="C6033" s="259"/>
      <c r="D6033" s="259"/>
      <c r="E6033" s="259"/>
      <c r="F6033" s="270"/>
      <c r="G6033" s="259"/>
      <c r="H6033" s="259"/>
      <c r="I6033" s="259"/>
      <c r="J6033" s="259"/>
    </row>
    <row r="6034" spans="1:10">
      <c r="A6034" s="259"/>
      <c r="B6034" s="259"/>
      <c r="C6034" s="259"/>
      <c r="D6034" s="259"/>
      <c r="E6034" s="259"/>
      <c r="F6034" s="270"/>
      <c r="G6034" s="259"/>
      <c r="H6034" s="259"/>
      <c r="I6034" s="259"/>
      <c r="J6034" s="259"/>
    </row>
    <row r="6035" spans="1:10">
      <c r="A6035" s="259"/>
      <c r="B6035" s="259"/>
      <c r="C6035" s="259"/>
      <c r="D6035" s="259"/>
      <c r="E6035" s="259"/>
      <c r="F6035" s="270"/>
      <c r="G6035" s="259"/>
      <c r="H6035" s="259"/>
      <c r="I6035" s="259"/>
      <c r="J6035" s="259"/>
    </row>
    <row r="6036" spans="1:10">
      <c r="A6036" s="259"/>
      <c r="B6036" s="259"/>
      <c r="C6036" s="259"/>
      <c r="D6036" s="259"/>
      <c r="E6036" s="259"/>
      <c r="F6036" s="270"/>
      <c r="G6036" s="259"/>
      <c r="H6036" s="259"/>
      <c r="I6036" s="259"/>
      <c r="J6036" s="259"/>
    </row>
    <row r="6037" spans="1:10">
      <c r="A6037" s="259"/>
      <c r="B6037" s="259"/>
      <c r="C6037" s="259"/>
      <c r="D6037" s="259"/>
      <c r="E6037" s="259"/>
      <c r="F6037" s="270"/>
      <c r="G6037" s="259"/>
      <c r="H6037" s="259"/>
      <c r="I6037" s="259"/>
      <c r="J6037" s="259"/>
    </row>
    <row r="6038" spans="1:10">
      <c r="A6038" s="259"/>
      <c r="B6038" s="259"/>
      <c r="C6038" s="259"/>
      <c r="D6038" s="259"/>
      <c r="E6038" s="259"/>
      <c r="F6038" s="270"/>
      <c r="G6038" s="259"/>
      <c r="H6038" s="259"/>
      <c r="I6038" s="259"/>
      <c r="J6038" s="259"/>
    </row>
    <row r="6039" spans="1:10">
      <c r="A6039" s="259"/>
      <c r="B6039" s="259"/>
      <c r="C6039" s="259"/>
      <c r="D6039" s="259"/>
      <c r="E6039" s="259"/>
      <c r="F6039" s="270"/>
      <c r="G6039" s="259"/>
      <c r="H6039" s="259"/>
      <c r="I6039" s="259"/>
      <c r="J6039" s="259"/>
    </row>
    <row r="6040" spans="1:10">
      <c r="A6040" s="259"/>
      <c r="B6040" s="259"/>
      <c r="C6040" s="259"/>
      <c r="D6040" s="259"/>
      <c r="E6040" s="259"/>
      <c r="F6040" s="270"/>
      <c r="G6040" s="259"/>
      <c r="H6040" s="259"/>
      <c r="I6040" s="259"/>
      <c r="J6040" s="259"/>
    </row>
    <row r="6041" spans="1:10">
      <c r="A6041" s="259"/>
      <c r="B6041" s="259"/>
      <c r="C6041" s="259"/>
      <c r="D6041" s="259"/>
      <c r="E6041" s="259"/>
      <c r="F6041" s="270"/>
      <c r="G6041" s="259"/>
      <c r="H6041" s="259"/>
      <c r="I6041" s="259"/>
      <c r="J6041" s="259"/>
    </row>
    <row r="6042" spans="1:10">
      <c r="A6042" s="259"/>
      <c r="B6042" s="259"/>
      <c r="C6042" s="259"/>
      <c r="D6042" s="259"/>
      <c r="E6042" s="259"/>
      <c r="F6042" s="270"/>
      <c r="G6042" s="259"/>
      <c r="H6042" s="259"/>
      <c r="I6042" s="259"/>
      <c r="J6042" s="259"/>
    </row>
    <row r="6043" spans="1:10">
      <c r="A6043" s="259"/>
      <c r="B6043" s="259"/>
      <c r="C6043" s="259"/>
      <c r="D6043" s="259"/>
      <c r="E6043" s="259"/>
      <c r="F6043" s="270"/>
      <c r="G6043" s="259"/>
      <c r="H6043" s="259"/>
      <c r="I6043" s="259"/>
      <c r="J6043" s="259"/>
    </row>
    <row r="6044" spans="1:10">
      <c r="A6044" s="259"/>
      <c r="B6044" s="259"/>
      <c r="C6044" s="259"/>
      <c r="D6044" s="259"/>
      <c r="E6044" s="259"/>
      <c r="F6044" s="270"/>
      <c r="G6044" s="259"/>
      <c r="H6044" s="259"/>
      <c r="I6044" s="259"/>
      <c r="J6044" s="259"/>
    </row>
    <row r="6045" spans="1:10">
      <c r="A6045" s="259"/>
      <c r="B6045" s="259"/>
      <c r="C6045" s="259"/>
      <c r="D6045" s="259"/>
      <c r="E6045" s="259"/>
      <c r="F6045" s="270"/>
      <c r="G6045" s="259"/>
      <c r="H6045" s="259"/>
      <c r="I6045" s="259"/>
      <c r="J6045" s="259"/>
    </row>
    <row r="6046" spans="1:10">
      <c r="A6046" s="259"/>
      <c r="B6046" s="259"/>
      <c r="C6046" s="259"/>
      <c r="D6046" s="259"/>
      <c r="E6046" s="259"/>
      <c r="F6046" s="270"/>
      <c r="G6046" s="259"/>
      <c r="H6046" s="259"/>
      <c r="I6046" s="259"/>
      <c r="J6046" s="259"/>
    </row>
    <row r="6047" spans="1:10">
      <c r="A6047" s="259"/>
      <c r="B6047" s="259"/>
      <c r="C6047" s="259"/>
      <c r="D6047" s="259"/>
      <c r="E6047" s="259"/>
      <c r="F6047" s="270"/>
      <c r="G6047" s="259"/>
      <c r="H6047" s="259"/>
      <c r="I6047" s="259"/>
      <c r="J6047" s="259"/>
    </row>
    <row r="6048" spans="1:10">
      <c r="A6048" s="259"/>
      <c r="B6048" s="259"/>
      <c r="C6048" s="259"/>
      <c r="D6048" s="259"/>
      <c r="E6048" s="259"/>
      <c r="F6048" s="270"/>
      <c r="G6048" s="259"/>
      <c r="H6048" s="259"/>
      <c r="I6048" s="259"/>
      <c r="J6048" s="259"/>
    </row>
    <row r="6049" spans="1:10">
      <c r="A6049" s="259"/>
      <c r="B6049" s="259"/>
      <c r="C6049" s="259"/>
      <c r="D6049" s="259"/>
      <c r="E6049" s="259"/>
      <c r="F6049" s="270"/>
      <c r="G6049" s="259"/>
      <c r="H6049" s="259"/>
      <c r="I6049" s="259"/>
      <c r="J6049" s="259"/>
    </row>
    <row r="6050" spans="1:10">
      <c r="A6050" s="259"/>
      <c r="B6050" s="259"/>
      <c r="C6050" s="259"/>
      <c r="D6050" s="259"/>
      <c r="E6050" s="259"/>
      <c r="F6050" s="270"/>
      <c r="G6050" s="259"/>
      <c r="H6050" s="259"/>
      <c r="I6050" s="259"/>
      <c r="J6050" s="259"/>
    </row>
    <row r="6051" spans="1:10">
      <c r="A6051" s="259"/>
      <c r="B6051" s="259"/>
      <c r="C6051" s="259"/>
      <c r="D6051" s="259"/>
      <c r="E6051" s="259"/>
      <c r="F6051" s="270"/>
      <c r="G6051" s="259"/>
      <c r="H6051" s="259"/>
      <c r="I6051" s="259"/>
      <c r="J6051" s="259"/>
    </row>
    <row r="6052" spans="1:10">
      <c r="A6052" s="259"/>
      <c r="B6052" s="259"/>
      <c r="C6052" s="259"/>
      <c r="D6052" s="259"/>
      <c r="E6052" s="259"/>
      <c r="F6052" s="270"/>
      <c r="G6052" s="259"/>
      <c r="H6052" s="259"/>
      <c r="I6052" s="259"/>
      <c r="J6052" s="259"/>
    </row>
    <row r="6053" spans="1:10">
      <c r="A6053" s="259"/>
      <c r="B6053" s="259"/>
      <c r="C6053" s="259"/>
      <c r="D6053" s="259"/>
      <c r="E6053" s="259"/>
      <c r="F6053" s="270"/>
      <c r="G6053" s="259"/>
      <c r="H6053" s="259"/>
      <c r="I6053" s="259"/>
      <c r="J6053" s="259"/>
    </row>
    <row r="6054" spans="1:10">
      <c r="A6054" s="259"/>
      <c r="B6054" s="259"/>
      <c r="C6054" s="259"/>
      <c r="D6054" s="259"/>
      <c r="E6054" s="259"/>
      <c r="F6054" s="270"/>
      <c r="G6054" s="259"/>
      <c r="H6054" s="259"/>
      <c r="I6054" s="259"/>
      <c r="J6054" s="259"/>
    </row>
    <row r="6055" spans="1:10">
      <c r="A6055" s="259"/>
      <c r="B6055" s="259"/>
      <c r="C6055" s="259"/>
      <c r="D6055" s="259"/>
      <c r="E6055" s="259"/>
      <c r="F6055" s="270"/>
      <c r="G6055" s="259"/>
      <c r="H6055" s="259"/>
      <c r="I6055" s="259"/>
      <c r="J6055" s="259"/>
    </row>
    <row r="6056" spans="1:10">
      <c r="A6056" s="259"/>
      <c r="B6056" s="259"/>
      <c r="C6056" s="259"/>
      <c r="D6056" s="259"/>
      <c r="E6056" s="259"/>
      <c r="F6056" s="270"/>
      <c r="G6056" s="259"/>
      <c r="H6056" s="259"/>
      <c r="I6056" s="259"/>
      <c r="J6056" s="259"/>
    </row>
    <row r="6057" spans="1:10">
      <c r="A6057" s="259"/>
      <c r="B6057" s="259"/>
      <c r="C6057" s="259"/>
      <c r="D6057" s="259"/>
      <c r="E6057" s="259"/>
      <c r="F6057" s="270"/>
      <c r="G6057" s="259"/>
      <c r="H6057" s="259"/>
      <c r="I6057" s="259"/>
      <c r="J6057" s="259"/>
    </row>
    <row r="6058" spans="1:10">
      <c r="A6058" s="259"/>
      <c r="B6058" s="259"/>
      <c r="C6058" s="259"/>
      <c r="D6058" s="259"/>
      <c r="E6058" s="259"/>
      <c r="F6058" s="270"/>
      <c r="G6058" s="259"/>
      <c r="H6058" s="259"/>
      <c r="I6058" s="259"/>
      <c r="J6058" s="259"/>
    </row>
    <row r="6059" spans="1:10">
      <c r="A6059" s="259"/>
      <c r="B6059" s="259"/>
      <c r="C6059" s="259"/>
      <c r="D6059" s="259"/>
      <c r="E6059" s="259"/>
      <c r="F6059" s="270"/>
      <c r="G6059" s="259"/>
      <c r="H6059" s="259"/>
      <c r="I6059" s="259"/>
      <c r="J6059" s="259"/>
    </row>
    <row r="6060" spans="1:10">
      <c r="A6060" s="259"/>
      <c r="B6060" s="259"/>
      <c r="C6060" s="259"/>
      <c r="D6060" s="259"/>
      <c r="E6060" s="259"/>
      <c r="F6060" s="270"/>
      <c r="G6060" s="259"/>
      <c r="H6060" s="259"/>
      <c r="I6060" s="259"/>
      <c r="J6060" s="259"/>
    </row>
    <row r="6061" spans="1:10">
      <c r="A6061" s="259"/>
      <c r="B6061" s="259"/>
      <c r="C6061" s="259"/>
      <c r="D6061" s="259"/>
      <c r="E6061" s="259"/>
      <c r="F6061" s="270"/>
      <c r="G6061" s="259"/>
      <c r="H6061" s="259"/>
      <c r="I6061" s="259"/>
      <c r="J6061" s="259"/>
    </row>
    <row r="6062" spans="1:10">
      <c r="A6062" s="259"/>
      <c r="B6062" s="259"/>
      <c r="C6062" s="259"/>
      <c r="D6062" s="259"/>
      <c r="E6062" s="259"/>
      <c r="F6062" s="270"/>
      <c r="G6062" s="259"/>
      <c r="H6062" s="259"/>
      <c r="I6062" s="259"/>
      <c r="J6062" s="259"/>
    </row>
    <row r="6063" spans="1:10">
      <c r="A6063" s="259"/>
      <c r="B6063" s="259"/>
      <c r="C6063" s="259"/>
      <c r="D6063" s="259"/>
      <c r="E6063" s="259"/>
      <c r="F6063" s="270"/>
      <c r="G6063" s="259"/>
      <c r="H6063" s="259"/>
      <c r="I6063" s="259"/>
      <c r="J6063" s="259"/>
    </row>
    <row r="6064" spans="1:10">
      <c r="A6064" s="259"/>
      <c r="B6064" s="259"/>
      <c r="C6064" s="259"/>
      <c r="D6064" s="259"/>
      <c r="E6064" s="259"/>
      <c r="F6064" s="270"/>
      <c r="G6064" s="259"/>
      <c r="H6064" s="259"/>
      <c r="I6064" s="259"/>
      <c r="J6064" s="259"/>
    </row>
    <row r="6065" spans="1:10">
      <c r="A6065" s="259"/>
      <c r="B6065" s="259"/>
      <c r="C6065" s="259"/>
      <c r="D6065" s="259"/>
      <c r="E6065" s="259"/>
      <c r="F6065" s="270"/>
      <c r="G6065" s="259"/>
      <c r="H6065" s="259"/>
      <c r="I6065" s="259"/>
      <c r="J6065" s="259"/>
    </row>
    <row r="6066" spans="1:10">
      <c r="A6066" s="259"/>
      <c r="B6066" s="259"/>
      <c r="C6066" s="259"/>
      <c r="D6066" s="259"/>
      <c r="E6066" s="259"/>
      <c r="F6066" s="270"/>
      <c r="G6066" s="259"/>
      <c r="H6066" s="259"/>
      <c r="I6066" s="259"/>
      <c r="J6066" s="259"/>
    </row>
    <row r="6067" spans="1:10">
      <c r="A6067" s="259"/>
      <c r="B6067" s="259"/>
      <c r="C6067" s="259"/>
      <c r="D6067" s="259"/>
      <c r="E6067" s="259"/>
      <c r="F6067" s="270"/>
      <c r="G6067" s="259"/>
      <c r="H6067" s="259"/>
      <c r="I6067" s="259"/>
      <c r="J6067" s="259"/>
    </row>
    <row r="6068" spans="1:10">
      <c r="A6068" s="259"/>
      <c r="B6068" s="259"/>
      <c r="C6068" s="259"/>
      <c r="D6068" s="259"/>
      <c r="E6068" s="259"/>
      <c r="F6068" s="270"/>
      <c r="G6068" s="259"/>
      <c r="H6068" s="259"/>
      <c r="I6068" s="259"/>
      <c r="J6068" s="259"/>
    </row>
    <row r="6069" spans="1:10">
      <c r="A6069" s="259"/>
      <c r="B6069" s="259"/>
      <c r="C6069" s="259"/>
      <c r="D6069" s="259"/>
      <c r="E6069" s="259"/>
      <c r="F6069" s="270"/>
      <c r="G6069" s="259"/>
      <c r="H6069" s="259"/>
      <c r="I6069" s="259"/>
      <c r="J6069" s="259"/>
    </row>
    <row r="6070" spans="1:10">
      <c r="A6070" s="259"/>
      <c r="B6070" s="259"/>
      <c r="C6070" s="259"/>
      <c r="D6070" s="259"/>
      <c r="E6070" s="259"/>
      <c r="F6070" s="270"/>
      <c r="G6070" s="259"/>
      <c r="H6070" s="259"/>
      <c r="I6070" s="259"/>
      <c r="J6070" s="259"/>
    </row>
    <row r="6071" spans="1:10">
      <c r="A6071" s="259"/>
      <c r="B6071" s="259"/>
      <c r="C6071" s="259"/>
      <c r="D6071" s="259"/>
      <c r="E6071" s="259"/>
      <c r="F6071" s="270"/>
      <c r="G6071" s="259"/>
      <c r="H6071" s="259"/>
      <c r="I6071" s="259"/>
      <c r="J6071" s="259"/>
    </row>
    <row r="6072" spans="1:10">
      <c r="A6072" s="259"/>
      <c r="B6072" s="259"/>
      <c r="C6072" s="259"/>
      <c r="D6072" s="259"/>
      <c r="E6072" s="259"/>
      <c r="F6072" s="270"/>
      <c r="G6072" s="259"/>
      <c r="H6072" s="259"/>
      <c r="I6072" s="259"/>
      <c r="J6072" s="259"/>
    </row>
    <row r="6073" spans="1:10">
      <c r="A6073" s="259"/>
      <c r="B6073" s="259"/>
      <c r="C6073" s="259"/>
      <c r="D6073" s="259"/>
      <c r="E6073" s="259"/>
      <c r="F6073" s="270"/>
      <c r="G6073" s="259"/>
      <c r="H6073" s="259"/>
      <c r="I6073" s="259"/>
      <c r="J6073" s="259"/>
    </row>
    <row r="6074" spans="1:10">
      <c r="A6074" s="259"/>
      <c r="B6074" s="259"/>
      <c r="C6074" s="259"/>
      <c r="D6074" s="259"/>
      <c r="E6074" s="259"/>
      <c r="F6074" s="270"/>
      <c r="G6074" s="259"/>
      <c r="H6074" s="259"/>
      <c r="I6074" s="259"/>
      <c r="J6074" s="259"/>
    </row>
    <row r="6075" spans="1:10">
      <c r="A6075" s="259"/>
      <c r="B6075" s="259"/>
      <c r="C6075" s="259"/>
      <c r="D6075" s="259"/>
      <c r="E6075" s="259"/>
      <c r="F6075" s="270"/>
      <c r="G6075" s="259"/>
      <c r="H6075" s="259"/>
      <c r="I6075" s="259"/>
      <c r="J6075" s="259"/>
    </row>
    <row r="6076" spans="1:10">
      <c r="A6076" s="259"/>
      <c r="B6076" s="259"/>
      <c r="C6076" s="259"/>
      <c r="D6076" s="259"/>
      <c r="E6076" s="259"/>
      <c r="F6076" s="270"/>
      <c r="G6076" s="259"/>
      <c r="H6076" s="259"/>
      <c r="I6076" s="259"/>
      <c r="J6076" s="259"/>
    </row>
    <row r="6077" spans="1:10">
      <c r="A6077" s="259"/>
      <c r="B6077" s="259"/>
      <c r="C6077" s="259"/>
      <c r="D6077" s="259"/>
      <c r="E6077" s="259"/>
      <c r="F6077" s="270"/>
      <c r="G6077" s="259"/>
      <c r="H6077" s="259"/>
      <c r="I6077" s="259"/>
      <c r="J6077" s="259"/>
    </row>
    <row r="6078" spans="1:10">
      <c r="A6078" s="259"/>
      <c r="B6078" s="259"/>
      <c r="C6078" s="259"/>
      <c r="D6078" s="259"/>
      <c r="E6078" s="259"/>
      <c r="F6078" s="270"/>
      <c r="G6078" s="259"/>
      <c r="H6078" s="259"/>
      <c r="I6078" s="259"/>
      <c r="J6078" s="259"/>
    </row>
    <row r="6079" spans="1:10">
      <c r="A6079" s="259"/>
      <c r="B6079" s="259"/>
      <c r="C6079" s="259"/>
      <c r="D6079" s="259"/>
      <c r="E6079" s="259"/>
      <c r="F6079" s="270"/>
      <c r="G6079" s="259"/>
      <c r="H6079" s="259"/>
      <c r="I6079" s="259"/>
      <c r="J6079" s="259"/>
    </row>
    <row r="6080" spans="1:10">
      <c r="A6080" s="259"/>
      <c r="B6080" s="259"/>
      <c r="C6080" s="259"/>
      <c r="D6080" s="259"/>
      <c r="E6080" s="259"/>
      <c r="F6080" s="270"/>
      <c r="G6080" s="259"/>
      <c r="H6080" s="259"/>
      <c r="I6080" s="259"/>
      <c r="J6080" s="259"/>
    </row>
    <row r="6081" spans="1:10">
      <c r="A6081" s="259"/>
      <c r="B6081" s="259"/>
      <c r="C6081" s="259"/>
      <c r="D6081" s="259"/>
      <c r="E6081" s="259"/>
      <c r="F6081" s="270"/>
      <c r="G6081" s="259"/>
      <c r="H6081" s="259"/>
      <c r="I6081" s="259"/>
      <c r="J6081" s="259"/>
    </row>
    <row r="6082" spans="1:10">
      <c r="A6082" s="259"/>
      <c r="B6082" s="259"/>
      <c r="C6082" s="259"/>
      <c r="D6082" s="259"/>
      <c r="E6082" s="259"/>
      <c r="F6082" s="270"/>
      <c r="G6082" s="259"/>
      <c r="H6082" s="259"/>
      <c r="I6082" s="259"/>
      <c r="J6082" s="259"/>
    </row>
    <row r="6083" spans="1:10">
      <c r="A6083" s="259"/>
      <c r="B6083" s="259"/>
      <c r="C6083" s="259"/>
      <c r="D6083" s="259"/>
      <c r="E6083" s="259"/>
      <c r="F6083" s="270"/>
      <c r="G6083" s="259"/>
      <c r="H6083" s="259"/>
      <c r="I6083" s="259"/>
      <c r="J6083" s="259"/>
    </row>
    <row r="6084" spans="1:10">
      <c r="A6084" s="259"/>
      <c r="B6084" s="259"/>
      <c r="C6084" s="259"/>
      <c r="D6084" s="259"/>
      <c r="E6084" s="259"/>
      <c r="F6084" s="270"/>
      <c r="G6084" s="259"/>
      <c r="H6084" s="259"/>
      <c r="I6084" s="259"/>
      <c r="J6084" s="259"/>
    </row>
    <row r="6085" spans="1:10">
      <c r="A6085" s="259"/>
      <c r="B6085" s="259"/>
      <c r="C6085" s="259"/>
      <c r="D6085" s="259"/>
      <c r="E6085" s="259"/>
      <c r="F6085" s="270"/>
      <c r="G6085" s="259"/>
      <c r="H6085" s="259"/>
      <c r="I6085" s="259"/>
      <c r="J6085" s="259"/>
    </row>
    <row r="6086" spans="1:10">
      <c r="A6086" s="259"/>
      <c r="B6086" s="259"/>
      <c r="C6086" s="259"/>
      <c r="D6086" s="259"/>
      <c r="E6086" s="259"/>
      <c r="F6086" s="270"/>
      <c r="G6086" s="259"/>
      <c r="H6086" s="259"/>
      <c r="I6086" s="259"/>
      <c r="J6086" s="259"/>
    </row>
    <row r="6087" spans="1:10">
      <c r="A6087" s="259"/>
      <c r="B6087" s="259"/>
      <c r="C6087" s="259"/>
      <c r="D6087" s="259"/>
      <c r="E6087" s="259"/>
      <c r="F6087" s="270"/>
      <c r="G6087" s="259"/>
      <c r="H6087" s="259"/>
      <c r="I6087" s="259"/>
      <c r="J6087" s="259"/>
    </row>
    <row r="6088" spans="1:10">
      <c r="A6088" s="259"/>
      <c r="B6088" s="259"/>
      <c r="C6088" s="259"/>
      <c r="D6088" s="259"/>
      <c r="E6088" s="259"/>
      <c r="F6088" s="270"/>
      <c r="G6088" s="259"/>
      <c r="H6088" s="259"/>
      <c r="I6088" s="259"/>
      <c r="J6088" s="259"/>
    </row>
    <row r="6089" spans="1:10">
      <c r="A6089" s="259"/>
      <c r="B6089" s="259"/>
      <c r="C6089" s="259"/>
      <c r="D6089" s="259"/>
      <c r="E6089" s="259"/>
      <c r="F6089" s="270"/>
      <c r="G6089" s="259"/>
      <c r="H6089" s="259"/>
      <c r="I6089" s="259"/>
      <c r="J6089" s="259"/>
    </row>
    <row r="6090" spans="1:10">
      <c r="A6090" s="259"/>
      <c r="B6090" s="259"/>
      <c r="C6090" s="259"/>
      <c r="D6090" s="259"/>
      <c r="E6090" s="259"/>
      <c r="F6090" s="270"/>
      <c r="G6090" s="259"/>
      <c r="H6090" s="259"/>
      <c r="I6090" s="259"/>
      <c r="J6090" s="259"/>
    </row>
    <row r="6091" spans="1:10">
      <c r="A6091" s="259"/>
      <c r="B6091" s="259"/>
      <c r="C6091" s="259"/>
      <c r="D6091" s="259"/>
      <c r="E6091" s="259"/>
      <c r="F6091" s="270"/>
      <c r="G6091" s="259"/>
      <c r="H6091" s="259"/>
      <c r="I6091" s="259"/>
      <c r="J6091" s="259"/>
    </row>
    <row r="6092" spans="1:10">
      <c r="A6092" s="259"/>
      <c r="B6092" s="259"/>
      <c r="C6092" s="259"/>
      <c r="D6092" s="259"/>
      <c r="E6092" s="259"/>
      <c r="F6092" s="270"/>
      <c r="G6092" s="259"/>
      <c r="H6092" s="259"/>
      <c r="I6092" s="259"/>
      <c r="J6092" s="259"/>
    </row>
    <row r="6093" spans="1:10">
      <c r="A6093" s="259"/>
      <c r="B6093" s="259"/>
      <c r="C6093" s="259"/>
      <c r="D6093" s="259"/>
      <c r="E6093" s="259"/>
      <c r="F6093" s="270"/>
      <c r="G6093" s="259"/>
      <c r="H6093" s="259"/>
      <c r="I6093" s="259"/>
      <c r="J6093" s="259"/>
    </row>
    <row r="6094" spans="1:10">
      <c r="A6094" s="259"/>
      <c r="B6094" s="259"/>
      <c r="C6094" s="259"/>
      <c r="D6094" s="259"/>
      <c r="E6094" s="259"/>
      <c r="F6094" s="270"/>
      <c r="G6094" s="259"/>
      <c r="H6094" s="259"/>
      <c r="I6094" s="259"/>
      <c r="J6094" s="259"/>
    </row>
    <row r="6095" spans="1:10">
      <c r="A6095" s="259"/>
      <c r="B6095" s="259"/>
      <c r="C6095" s="259"/>
      <c r="D6095" s="259"/>
      <c r="E6095" s="259"/>
      <c r="F6095" s="270"/>
      <c r="G6095" s="259"/>
      <c r="H6095" s="259"/>
      <c r="I6095" s="259"/>
      <c r="J6095" s="259"/>
    </row>
    <row r="6096" spans="1:10">
      <c r="A6096" s="259"/>
      <c r="B6096" s="259"/>
      <c r="C6096" s="259"/>
      <c r="D6096" s="259"/>
      <c r="E6096" s="259"/>
      <c r="F6096" s="270"/>
      <c r="G6096" s="259"/>
      <c r="H6096" s="259"/>
      <c r="I6096" s="259"/>
      <c r="J6096" s="259"/>
    </row>
    <row r="6097" spans="1:10">
      <c r="A6097" s="259"/>
      <c r="B6097" s="259"/>
      <c r="C6097" s="259"/>
      <c r="D6097" s="259"/>
      <c r="E6097" s="259"/>
      <c r="F6097" s="270"/>
      <c r="G6097" s="259"/>
      <c r="H6097" s="259"/>
      <c r="I6097" s="259"/>
      <c r="J6097" s="259"/>
    </row>
    <row r="6098" spans="1:10">
      <c r="A6098" s="259"/>
      <c r="B6098" s="259"/>
      <c r="C6098" s="259"/>
      <c r="D6098" s="259"/>
      <c r="E6098" s="259"/>
      <c r="F6098" s="270"/>
      <c r="G6098" s="259"/>
      <c r="H6098" s="259"/>
      <c r="I6098" s="259"/>
      <c r="J6098" s="259"/>
    </row>
    <row r="6099" spans="1:10">
      <c r="A6099" s="259"/>
      <c r="B6099" s="259"/>
      <c r="C6099" s="259"/>
      <c r="D6099" s="259"/>
      <c r="E6099" s="259"/>
      <c r="F6099" s="270"/>
      <c r="G6099" s="259"/>
      <c r="H6099" s="259"/>
      <c r="I6099" s="259"/>
      <c r="J6099" s="259"/>
    </row>
    <row r="6100" spans="1:10">
      <c r="A6100" s="259"/>
      <c r="B6100" s="259"/>
      <c r="C6100" s="259"/>
      <c r="D6100" s="259"/>
      <c r="E6100" s="259"/>
      <c r="F6100" s="270"/>
      <c r="G6100" s="259"/>
      <c r="H6100" s="259"/>
      <c r="I6100" s="259"/>
      <c r="J6100" s="259"/>
    </row>
    <row r="6101" spans="1:10">
      <c r="A6101" s="259"/>
      <c r="B6101" s="259"/>
      <c r="C6101" s="259"/>
      <c r="D6101" s="259"/>
      <c r="E6101" s="259"/>
      <c r="F6101" s="270"/>
      <c r="G6101" s="259"/>
      <c r="H6101" s="259"/>
      <c r="I6101" s="259"/>
      <c r="J6101" s="259"/>
    </row>
    <row r="6102" spans="1:10">
      <c r="A6102" s="259"/>
      <c r="B6102" s="259"/>
      <c r="C6102" s="259"/>
      <c r="D6102" s="259"/>
      <c r="E6102" s="259"/>
      <c r="F6102" s="270"/>
      <c r="G6102" s="259"/>
      <c r="H6102" s="259"/>
      <c r="I6102" s="259"/>
      <c r="J6102" s="259"/>
    </row>
    <row r="6103" spans="1:10">
      <c r="A6103" s="259"/>
      <c r="B6103" s="259"/>
      <c r="C6103" s="259"/>
      <c r="D6103" s="259"/>
      <c r="E6103" s="259"/>
      <c r="F6103" s="270"/>
      <c r="G6103" s="259"/>
      <c r="H6103" s="259"/>
      <c r="I6103" s="259"/>
      <c r="J6103" s="259"/>
    </row>
    <row r="6104" spans="1:10">
      <c r="A6104" s="259"/>
      <c r="B6104" s="259"/>
      <c r="C6104" s="259"/>
      <c r="D6104" s="259"/>
      <c r="E6104" s="259"/>
      <c r="F6104" s="270"/>
      <c r="G6104" s="259"/>
      <c r="H6104" s="259"/>
      <c r="I6104" s="259"/>
      <c r="J6104" s="259"/>
    </row>
    <row r="6105" spans="1:10">
      <c r="A6105" s="259"/>
      <c r="B6105" s="259"/>
      <c r="C6105" s="259"/>
      <c r="D6105" s="259"/>
      <c r="E6105" s="259"/>
      <c r="F6105" s="270"/>
      <c r="G6105" s="259"/>
      <c r="H6105" s="259"/>
      <c r="I6105" s="259"/>
      <c r="J6105" s="259"/>
    </row>
    <row r="6106" spans="1:10">
      <c r="A6106" s="259"/>
      <c r="B6106" s="259"/>
      <c r="C6106" s="259"/>
      <c r="D6106" s="259"/>
      <c r="E6106" s="259"/>
      <c r="F6106" s="270"/>
      <c r="G6106" s="259"/>
      <c r="H6106" s="259"/>
      <c r="I6106" s="259"/>
      <c r="J6106" s="259"/>
    </row>
    <row r="6107" spans="1:10">
      <c r="A6107" s="259"/>
      <c r="B6107" s="259"/>
      <c r="C6107" s="259"/>
      <c r="D6107" s="259"/>
      <c r="E6107" s="259"/>
      <c r="F6107" s="270"/>
      <c r="G6107" s="259"/>
      <c r="H6107" s="259"/>
      <c r="I6107" s="259"/>
      <c r="J6107" s="259"/>
    </row>
    <row r="6108" spans="1:10">
      <c r="A6108" s="259"/>
      <c r="B6108" s="259"/>
      <c r="C6108" s="259"/>
      <c r="D6108" s="259"/>
      <c r="E6108" s="259"/>
      <c r="F6108" s="270"/>
      <c r="G6108" s="259"/>
      <c r="H6108" s="259"/>
      <c r="I6108" s="259"/>
      <c r="J6108" s="259"/>
    </row>
    <row r="6109" spans="1:10">
      <c r="A6109" s="259"/>
      <c r="B6109" s="259"/>
      <c r="C6109" s="259"/>
      <c r="D6109" s="259"/>
      <c r="E6109" s="259"/>
      <c r="F6109" s="270"/>
      <c r="G6109" s="259"/>
      <c r="H6109" s="259"/>
      <c r="I6109" s="259"/>
      <c r="J6109" s="259"/>
    </row>
    <row r="6110" spans="1:10">
      <c r="A6110" s="259"/>
      <c r="B6110" s="259"/>
      <c r="C6110" s="259"/>
      <c r="D6110" s="259"/>
      <c r="E6110" s="259"/>
      <c r="F6110" s="270"/>
      <c r="G6110" s="259"/>
      <c r="H6110" s="259"/>
      <c r="I6110" s="259"/>
      <c r="J6110" s="259"/>
    </row>
    <row r="6111" spans="1:10">
      <c r="A6111" s="259"/>
      <c r="B6111" s="259"/>
      <c r="C6111" s="259"/>
      <c r="D6111" s="259"/>
      <c r="E6111" s="259"/>
      <c r="F6111" s="270"/>
      <c r="G6111" s="259"/>
      <c r="H6111" s="259"/>
      <c r="I6111" s="259"/>
      <c r="J6111" s="259"/>
    </row>
    <row r="6112" spans="1:10">
      <c r="A6112" s="259"/>
      <c r="B6112" s="259"/>
      <c r="C6112" s="259"/>
      <c r="D6112" s="259"/>
      <c r="E6112" s="259"/>
      <c r="F6112" s="270"/>
      <c r="G6112" s="259"/>
      <c r="H6112" s="259"/>
      <c r="I6112" s="259"/>
      <c r="J6112" s="259"/>
    </row>
    <row r="6113" spans="1:10">
      <c r="A6113" s="259"/>
      <c r="B6113" s="259"/>
      <c r="C6113" s="259"/>
      <c r="D6113" s="259"/>
      <c r="E6113" s="259"/>
      <c r="F6113" s="270"/>
      <c r="G6113" s="259"/>
      <c r="H6113" s="259"/>
      <c r="I6113" s="259"/>
      <c r="J6113" s="259"/>
    </row>
    <row r="6114" spans="1:10">
      <c r="A6114" s="259"/>
      <c r="B6114" s="259"/>
      <c r="C6114" s="259"/>
      <c r="D6114" s="259"/>
      <c r="E6114" s="259"/>
      <c r="F6114" s="270"/>
      <c r="G6114" s="259"/>
      <c r="H6114" s="259"/>
      <c r="I6114" s="259"/>
      <c r="J6114" s="259"/>
    </row>
    <row r="6115" spans="1:10">
      <c r="A6115" s="259"/>
      <c r="B6115" s="259"/>
      <c r="C6115" s="259"/>
      <c r="D6115" s="259"/>
      <c r="E6115" s="259"/>
      <c r="F6115" s="270"/>
      <c r="G6115" s="259"/>
      <c r="H6115" s="259"/>
      <c r="I6115" s="259"/>
      <c r="J6115" s="259"/>
    </row>
    <row r="6116" spans="1:10">
      <c r="A6116" s="259"/>
      <c r="B6116" s="259"/>
      <c r="C6116" s="259"/>
      <c r="D6116" s="259"/>
      <c r="E6116" s="259"/>
      <c r="F6116" s="270"/>
      <c r="G6116" s="259"/>
      <c r="H6116" s="259"/>
      <c r="I6116" s="259"/>
      <c r="J6116" s="259"/>
    </row>
    <row r="6117" spans="1:10">
      <c r="A6117" s="259"/>
      <c r="B6117" s="259"/>
      <c r="C6117" s="259"/>
      <c r="D6117" s="259"/>
      <c r="E6117" s="259"/>
      <c r="F6117" s="270"/>
      <c r="G6117" s="259"/>
      <c r="H6117" s="259"/>
      <c r="I6117" s="259"/>
      <c r="J6117" s="259"/>
    </row>
    <row r="6118" spans="1:10">
      <c r="A6118" s="259"/>
      <c r="B6118" s="259"/>
      <c r="C6118" s="259"/>
      <c r="D6118" s="259"/>
      <c r="E6118" s="259"/>
      <c r="F6118" s="270"/>
      <c r="G6118" s="259"/>
      <c r="H6118" s="259"/>
      <c r="I6118" s="259"/>
      <c r="J6118" s="259"/>
    </row>
    <row r="6119" spans="1:10">
      <c r="A6119" s="259"/>
      <c r="B6119" s="259"/>
      <c r="C6119" s="259"/>
      <c r="D6119" s="259"/>
      <c r="E6119" s="259"/>
      <c r="F6119" s="270"/>
      <c r="G6119" s="259"/>
      <c r="H6119" s="259"/>
      <c r="I6119" s="259"/>
      <c r="J6119" s="259"/>
    </row>
    <row r="6120" spans="1:10">
      <c r="A6120" s="259"/>
      <c r="B6120" s="259"/>
      <c r="C6120" s="259"/>
      <c r="D6120" s="259"/>
      <c r="E6120" s="259"/>
      <c r="F6120" s="270"/>
      <c r="G6120" s="259"/>
      <c r="H6120" s="259"/>
      <c r="I6120" s="259"/>
      <c r="J6120" s="259"/>
    </row>
    <row r="6121" spans="1:10">
      <c r="A6121" s="259"/>
      <c r="B6121" s="259"/>
      <c r="C6121" s="259"/>
      <c r="D6121" s="259"/>
      <c r="E6121" s="259"/>
      <c r="F6121" s="270"/>
      <c r="G6121" s="259"/>
      <c r="H6121" s="259"/>
      <c r="I6121" s="259"/>
      <c r="J6121" s="259"/>
    </row>
    <row r="6122" spans="1:10">
      <c r="A6122" s="259"/>
      <c r="B6122" s="259"/>
      <c r="C6122" s="259"/>
      <c r="D6122" s="259"/>
      <c r="E6122" s="259"/>
      <c r="F6122" s="270"/>
      <c r="G6122" s="259"/>
      <c r="H6122" s="259"/>
      <c r="I6122" s="259"/>
      <c r="J6122" s="259"/>
    </row>
    <row r="6123" spans="1:10">
      <c r="A6123" s="259"/>
      <c r="B6123" s="259"/>
      <c r="C6123" s="259"/>
      <c r="D6123" s="259"/>
      <c r="E6123" s="259"/>
      <c r="F6123" s="270"/>
      <c r="G6123" s="259"/>
      <c r="H6123" s="259"/>
      <c r="I6123" s="259"/>
      <c r="J6123" s="259"/>
    </row>
    <row r="6124" spans="1:10">
      <c r="A6124" s="259"/>
      <c r="B6124" s="259"/>
      <c r="C6124" s="259"/>
      <c r="D6124" s="259"/>
      <c r="E6124" s="259"/>
      <c r="F6124" s="270"/>
      <c r="G6124" s="259"/>
      <c r="H6124" s="259"/>
      <c r="I6124" s="259"/>
      <c r="J6124" s="259"/>
    </row>
    <row r="6125" spans="1:10">
      <c r="A6125" s="259"/>
      <c r="B6125" s="259"/>
      <c r="C6125" s="259"/>
      <c r="D6125" s="259"/>
      <c r="E6125" s="259"/>
      <c r="F6125" s="270"/>
      <c r="G6125" s="259"/>
      <c r="H6125" s="259"/>
      <c r="I6125" s="259"/>
      <c r="J6125" s="259"/>
    </row>
    <row r="6126" spans="1:10">
      <c r="A6126" s="259"/>
      <c r="B6126" s="259"/>
      <c r="C6126" s="259"/>
      <c r="D6126" s="259"/>
      <c r="E6126" s="259"/>
      <c r="F6126" s="270"/>
      <c r="G6126" s="259"/>
      <c r="H6126" s="259"/>
      <c r="I6126" s="259"/>
      <c r="J6126" s="259"/>
    </row>
    <row r="6127" spans="1:10">
      <c r="A6127" s="259"/>
      <c r="B6127" s="259"/>
      <c r="C6127" s="259"/>
      <c r="D6127" s="259"/>
      <c r="E6127" s="259"/>
      <c r="F6127" s="270"/>
      <c r="G6127" s="259"/>
      <c r="H6127" s="259"/>
      <c r="I6127" s="259"/>
      <c r="J6127" s="259"/>
    </row>
    <row r="6128" spans="1:10">
      <c r="A6128" s="259"/>
      <c r="B6128" s="259"/>
      <c r="C6128" s="259"/>
      <c r="D6128" s="259"/>
      <c r="E6128" s="259"/>
      <c r="F6128" s="270"/>
      <c r="G6128" s="259"/>
      <c r="H6128" s="259"/>
      <c r="I6128" s="259"/>
      <c r="J6128" s="259"/>
    </row>
    <row r="6129" spans="1:10">
      <c r="A6129" s="259"/>
      <c r="B6129" s="259"/>
      <c r="C6129" s="259"/>
      <c r="D6129" s="259"/>
      <c r="E6129" s="259"/>
      <c r="F6129" s="270"/>
      <c r="G6129" s="259"/>
      <c r="H6129" s="259"/>
      <c r="I6129" s="259"/>
      <c r="J6129" s="259"/>
    </row>
    <row r="6130" spans="1:10">
      <c r="A6130" s="259"/>
      <c r="B6130" s="259"/>
      <c r="C6130" s="259"/>
      <c r="D6130" s="259"/>
      <c r="E6130" s="259"/>
      <c r="F6130" s="270"/>
      <c r="G6130" s="259"/>
      <c r="H6130" s="259"/>
      <c r="I6130" s="259"/>
      <c r="J6130" s="259"/>
    </row>
    <row r="6131" spans="1:10">
      <c r="A6131" s="259"/>
      <c r="B6131" s="259"/>
      <c r="C6131" s="259"/>
      <c r="D6131" s="259"/>
      <c r="E6131" s="259"/>
      <c r="F6131" s="270"/>
      <c r="G6131" s="259"/>
      <c r="H6131" s="259"/>
      <c r="I6131" s="259"/>
      <c r="J6131" s="259"/>
    </row>
    <row r="6132" spans="1:10">
      <c r="A6132" s="259"/>
      <c r="B6132" s="259"/>
      <c r="C6132" s="259"/>
      <c r="D6132" s="259"/>
      <c r="E6132" s="259"/>
      <c r="F6132" s="270"/>
      <c r="G6132" s="259"/>
      <c r="H6132" s="259"/>
      <c r="I6132" s="259"/>
      <c r="J6132" s="259"/>
    </row>
    <row r="6133" spans="1:10">
      <c r="A6133" s="259"/>
      <c r="B6133" s="259"/>
      <c r="C6133" s="259"/>
      <c r="D6133" s="259"/>
      <c r="E6133" s="259"/>
      <c r="F6133" s="270"/>
      <c r="G6133" s="259"/>
      <c r="H6133" s="259"/>
      <c r="I6133" s="259"/>
      <c r="J6133" s="259"/>
    </row>
    <row r="6134" spans="1:10">
      <c r="A6134" s="259"/>
      <c r="B6134" s="259"/>
      <c r="C6134" s="259"/>
      <c r="D6134" s="259"/>
      <c r="E6134" s="259"/>
      <c r="F6134" s="270"/>
      <c r="G6134" s="259"/>
      <c r="H6134" s="259"/>
      <c r="I6134" s="259"/>
      <c r="J6134" s="259"/>
    </row>
    <row r="6135" spans="1:10">
      <c r="A6135" s="259"/>
      <c r="B6135" s="259"/>
      <c r="C6135" s="259"/>
      <c r="D6135" s="259"/>
      <c r="E6135" s="259"/>
      <c r="F6135" s="270"/>
      <c r="G6135" s="259"/>
      <c r="H6135" s="259"/>
      <c r="I6135" s="259"/>
      <c r="J6135" s="259"/>
    </row>
    <row r="6136" spans="1:10">
      <c r="A6136" s="259"/>
      <c r="B6136" s="259"/>
      <c r="C6136" s="259"/>
      <c r="D6136" s="259"/>
      <c r="E6136" s="259"/>
      <c r="F6136" s="270"/>
      <c r="G6136" s="259"/>
      <c r="H6136" s="259"/>
      <c r="I6136" s="259"/>
      <c r="J6136" s="259"/>
    </row>
    <row r="6137" spans="1:10">
      <c r="A6137" s="259"/>
      <c r="B6137" s="259"/>
      <c r="C6137" s="259"/>
      <c r="D6137" s="259"/>
      <c r="E6137" s="259"/>
      <c r="F6137" s="270"/>
      <c r="G6137" s="259"/>
      <c r="H6137" s="259"/>
      <c r="I6137" s="259"/>
      <c r="J6137" s="259"/>
    </row>
    <row r="6138" spans="1:10">
      <c r="A6138" s="259"/>
      <c r="B6138" s="259"/>
      <c r="C6138" s="259"/>
      <c r="D6138" s="259"/>
      <c r="E6138" s="259"/>
      <c r="F6138" s="270"/>
      <c r="G6138" s="259"/>
      <c r="H6138" s="259"/>
      <c r="I6138" s="259"/>
      <c r="J6138" s="259"/>
    </row>
    <row r="6139" spans="1:10">
      <c r="A6139" s="259"/>
      <c r="B6139" s="259"/>
      <c r="C6139" s="259"/>
      <c r="D6139" s="259"/>
      <c r="E6139" s="259"/>
      <c r="F6139" s="270"/>
      <c r="G6139" s="259"/>
      <c r="H6139" s="259"/>
      <c r="I6139" s="259"/>
      <c r="J6139" s="259"/>
    </row>
    <row r="6140" spans="1:10">
      <c r="A6140" s="259"/>
      <c r="B6140" s="259"/>
      <c r="C6140" s="259"/>
      <c r="D6140" s="259"/>
      <c r="E6140" s="259"/>
      <c r="F6140" s="270"/>
      <c r="G6140" s="259"/>
      <c r="H6140" s="259"/>
      <c r="I6140" s="259"/>
      <c r="J6140" s="259"/>
    </row>
    <row r="6141" spans="1:10">
      <c r="A6141" s="259"/>
      <c r="B6141" s="259"/>
      <c r="C6141" s="259"/>
      <c r="D6141" s="259"/>
      <c r="E6141" s="259"/>
      <c r="F6141" s="270"/>
      <c r="G6141" s="259"/>
      <c r="H6141" s="259"/>
      <c r="I6141" s="259"/>
      <c r="J6141" s="259"/>
    </row>
    <row r="6142" spans="1:10">
      <c r="A6142" s="259"/>
      <c r="B6142" s="259"/>
      <c r="C6142" s="259"/>
      <c r="D6142" s="259"/>
      <c r="E6142" s="259"/>
      <c r="F6142" s="270"/>
      <c r="G6142" s="259"/>
      <c r="H6142" s="259"/>
      <c r="I6142" s="259"/>
      <c r="J6142" s="259"/>
    </row>
    <row r="6143" spans="1:10">
      <c r="A6143" s="259"/>
      <c r="B6143" s="259"/>
      <c r="C6143" s="259"/>
      <c r="D6143" s="259"/>
      <c r="E6143" s="259"/>
      <c r="F6143" s="270"/>
      <c r="G6143" s="259"/>
      <c r="H6143" s="259"/>
      <c r="I6143" s="259"/>
      <c r="J6143" s="259"/>
    </row>
    <row r="6144" spans="1:10">
      <c r="A6144" s="259"/>
      <c r="B6144" s="259"/>
      <c r="C6144" s="259"/>
      <c r="D6144" s="259"/>
      <c r="E6144" s="259"/>
      <c r="F6144" s="270"/>
      <c r="G6144" s="259"/>
      <c r="H6144" s="259"/>
      <c r="I6144" s="259"/>
      <c r="J6144" s="259"/>
    </row>
    <row r="6145" spans="1:10">
      <c r="A6145" s="259"/>
      <c r="B6145" s="259"/>
      <c r="C6145" s="259"/>
      <c r="D6145" s="259"/>
      <c r="E6145" s="259"/>
      <c r="F6145" s="270"/>
      <c r="G6145" s="259"/>
      <c r="H6145" s="259"/>
      <c r="I6145" s="259"/>
      <c r="J6145" s="259"/>
    </row>
    <row r="6146" spans="1:10">
      <c r="A6146" s="259"/>
      <c r="B6146" s="259"/>
      <c r="C6146" s="259"/>
      <c r="D6146" s="259"/>
      <c r="E6146" s="259"/>
      <c r="F6146" s="270"/>
      <c r="G6146" s="259"/>
      <c r="H6146" s="259"/>
      <c r="I6146" s="259"/>
      <c r="J6146" s="259"/>
    </row>
    <row r="6147" spans="1:10">
      <c r="A6147" s="259"/>
      <c r="B6147" s="259"/>
      <c r="C6147" s="259"/>
      <c r="D6147" s="259"/>
      <c r="E6147" s="259"/>
      <c r="F6147" s="270"/>
      <c r="G6147" s="259"/>
      <c r="H6147" s="259"/>
      <c r="I6147" s="259"/>
      <c r="J6147" s="259"/>
    </row>
    <row r="6148" spans="1:10">
      <c r="A6148" s="259"/>
      <c r="B6148" s="259"/>
      <c r="C6148" s="259"/>
      <c r="D6148" s="259"/>
      <c r="E6148" s="259"/>
      <c r="F6148" s="270"/>
      <c r="G6148" s="259"/>
      <c r="H6148" s="259"/>
      <c r="I6148" s="259"/>
      <c r="J6148" s="259"/>
    </row>
    <row r="6149" spans="1:10">
      <c r="A6149" s="259"/>
      <c r="B6149" s="259"/>
      <c r="C6149" s="259"/>
      <c r="D6149" s="259"/>
      <c r="E6149" s="259"/>
      <c r="F6149" s="270"/>
      <c r="G6149" s="259"/>
      <c r="H6149" s="259"/>
      <c r="I6149" s="259"/>
      <c r="J6149" s="259"/>
    </row>
    <row r="6150" spans="1:10">
      <c r="A6150" s="259"/>
      <c r="B6150" s="259"/>
      <c r="C6150" s="259"/>
      <c r="D6150" s="259"/>
      <c r="E6150" s="259"/>
      <c r="F6150" s="270"/>
      <c r="G6150" s="259"/>
      <c r="H6150" s="259"/>
      <c r="I6150" s="259"/>
      <c r="J6150" s="259"/>
    </row>
    <row r="6151" spans="1:10">
      <c r="A6151" s="259"/>
      <c r="B6151" s="259"/>
      <c r="C6151" s="259"/>
      <c r="D6151" s="259"/>
      <c r="E6151" s="259"/>
      <c r="F6151" s="270"/>
      <c r="G6151" s="259"/>
      <c r="H6151" s="259"/>
      <c r="I6151" s="259"/>
      <c r="J6151" s="259"/>
    </row>
    <row r="6152" spans="1:10">
      <c r="A6152" s="259"/>
      <c r="B6152" s="259"/>
      <c r="C6152" s="259"/>
      <c r="D6152" s="259"/>
      <c r="E6152" s="259"/>
      <c r="F6152" s="270"/>
      <c r="G6152" s="259"/>
      <c r="H6152" s="259"/>
      <c r="I6152" s="259"/>
      <c r="J6152" s="259"/>
    </row>
    <row r="6153" spans="1:10">
      <c r="A6153" s="259"/>
      <c r="B6153" s="259"/>
      <c r="C6153" s="259"/>
      <c r="D6153" s="259"/>
      <c r="E6153" s="259"/>
      <c r="F6153" s="270"/>
      <c r="G6153" s="259"/>
      <c r="H6153" s="259"/>
      <c r="I6153" s="259"/>
      <c r="J6153" s="259"/>
    </row>
    <row r="6154" spans="1:10">
      <c r="A6154" s="259"/>
      <c r="B6154" s="259"/>
      <c r="C6154" s="259"/>
      <c r="D6154" s="259"/>
      <c r="E6154" s="259"/>
      <c r="F6154" s="270"/>
      <c r="G6154" s="259"/>
      <c r="H6154" s="259"/>
      <c r="I6154" s="259"/>
      <c r="J6154" s="259"/>
    </row>
    <row r="6155" spans="1:10">
      <c r="A6155" s="259"/>
      <c r="B6155" s="259"/>
      <c r="C6155" s="259"/>
      <c r="D6155" s="259"/>
      <c r="E6155" s="259"/>
      <c r="F6155" s="270"/>
      <c r="G6155" s="259"/>
      <c r="H6155" s="259"/>
      <c r="I6155" s="259"/>
      <c r="J6155" s="259"/>
    </row>
    <row r="6156" spans="1:10">
      <c r="A6156" s="259"/>
      <c r="B6156" s="259"/>
      <c r="C6156" s="259"/>
      <c r="D6156" s="259"/>
      <c r="E6156" s="259"/>
      <c r="F6156" s="270"/>
      <c r="G6156" s="259"/>
      <c r="H6156" s="259"/>
      <c r="I6156" s="259"/>
      <c r="J6156" s="259"/>
    </row>
    <row r="6157" spans="1:10">
      <c r="A6157" s="259"/>
      <c r="B6157" s="259"/>
      <c r="C6157" s="259"/>
      <c r="D6157" s="259"/>
      <c r="E6157" s="259"/>
      <c r="F6157" s="270"/>
      <c r="G6157" s="259"/>
      <c r="H6157" s="259"/>
      <c r="I6157" s="259"/>
      <c r="J6157" s="259"/>
    </row>
    <row r="6158" spans="1:10">
      <c r="A6158" s="259"/>
      <c r="B6158" s="259"/>
      <c r="C6158" s="259"/>
      <c r="D6158" s="259"/>
      <c r="E6158" s="259"/>
      <c r="F6158" s="270"/>
      <c r="G6158" s="259"/>
      <c r="H6158" s="259"/>
      <c r="I6158" s="259"/>
      <c r="J6158" s="259"/>
    </row>
    <row r="6159" spans="1:10">
      <c r="A6159" s="259"/>
      <c r="B6159" s="259"/>
      <c r="C6159" s="259"/>
      <c r="D6159" s="259"/>
      <c r="E6159" s="259"/>
      <c r="F6159" s="270"/>
      <c r="G6159" s="259"/>
      <c r="H6159" s="259"/>
      <c r="I6159" s="259"/>
      <c r="J6159" s="259"/>
    </row>
    <row r="6160" spans="1:10">
      <c r="A6160" s="259"/>
      <c r="B6160" s="259"/>
      <c r="C6160" s="259"/>
      <c r="D6160" s="259"/>
      <c r="E6160" s="259"/>
      <c r="F6160" s="270"/>
      <c r="G6160" s="259"/>
      <c r="H6160" s="259"/>
      <c r="I6160" s="259"/>
      <c r="J6160" s="259"/>
    </row>
    <row r="6161" spans="1:10">
      <c r="A6161" s="259"/>
      <c r="B6161" s="259"/>
      <c r="C6161" s="259"/>
      <c r="D6161" s="259"/>
      <c r="E6161" s="259"/>
      <c r="F6161" s="270"/>
      <c r="G6161" s="259"/>
      <c r="H6161" s="259"/>
      <c r="I6161" s="259"/>
      <c r="J6161" s="259"/>
    </row>
    <row r="6162" spans="1:10">
      <c r="A6162" s="259"/>
      <c r="B6162" s="259"/>
      <c r="C6162" s="259"/>
      <c r="D6162" s="259"/>
      <c r="E6162" s="259"/>
      <c r="F6162" s="270"/>
      <c r="G6162" s="259"/>
      <c r="H6162" s="259"/>
      <c r="I6162" s="259"/>
      <c r="J6162" s="259"/>
    </row>
    <row r="6163" spans="1:10">
      <c r="A6163" s="259"/>
      <c r="B6163" s="259"/>
      <c r="C6163" s="259"/>
      <c r="D6163" s="259"/>
      <c r="E6163" s="259"/>
      <c r="F6163" s="270"/>
      <c r="G6163" s="259"/>
      <c r="H6163" s="259"/>
      <c r="I6163" s="259"/>
      <c r="J6163" s="259"/>
    </row>
    <row r="6164" spans="1:10">
      <c r="A6164" s="259"/>
      <c r="B6164" s="259"/>
      <c r="C6164" s="259"/>
      <c r="D6164" s="259"/>
      <c r="E6164" s="259"/>
      <c r="F6164" s="270"/>
      <c r="G6164" s="259"/>
      <c r="H6164" s="259"/>
      <c r="I6164" s="259"/>
      <c r="J6164" s="259"/>
    </row>
    <row r="6165" spans="1:10">
      <c r="A6165" s="259"/>
      <c r="B6165" s="259"/>
      <c r="C6165" s="259"/>
      <c r="D6165" s="259"/>
      <c r="E6165" s="259"/>
      <c r="F6165" s="270"/>
      <c r="G6165" s="259"/>
      <c r="H6165" s="259"/>
      <c r="I6165" s="259"/>
      <c r="J6165" s="259"/>
    </row>
    <row r="6166" spans="1:10">
      <c r="A6166" s="259"/>
      <c r="B6166" s="259"/>
      <c r="C6166" s="259"/>
      <c r="D6166" s="259"/>
      <c r="E6166" s="259"/>
      <c r="F6166" s="270"/>
      <c r="G6166" s="259"/>
      <c r="H6166" s="259"/>
      <c r="I6166" s="259"/>
      <c r="J6166" s="259"/>
    </row>
    <row r="6167" spans="1:10">
      <c r="A6167" s="259"/>
      <c r="B6167" s="259"/>
      <c r="C6167" s="259"/>
      <c r="D6167" s="259"/>
      <c r="E6167" s="259"/>
      <c r="F6167" s="270"/>
      <c r="G6167" s="259"/>
      <c r="H6167" s="259"/>
      <c r="I6167" s="259"/>
      <c r="J6167" s="259"/>
    </row>
    <row r="6168" spans="1:10">
      <c r="A6168" s="259"/>
      <c r="B6168" s="259"/>
      <c r="C6168" s="259"/>
      <c r="D6168" s="259"/>
      <c r="E6168" s="259"/>
      <c r="F6168" s="270"/>
      <c r="G6168" s="259"/>
      <c r="H6168" s="259"/>
      <c r="I6168" s="259"/>
      <c r="J6168" s="259"/>
    </row>
    <row r="6169" spans="1:10">
      <c r="A6169" s="259"/>
      <c r="B6169" s="259"/>
      <c r="C6169" s="259"/>
      <c r="D6169" s="259"/>
      <c r="E6169" s="259"/>
      <c r="F6169" s="270"/>
      <c r="G6169" s="259"/>
      <c r="H6169" s="259"/>
      <c r="I6169" s="259"/>
      <c r="J6169" s="259"/>
    </row>
    <row r="6170" spans="1:10">
      <c r="A6170" s="259"/>
      <c r="B6170" s="259"/>
      <c r="C6170" s="259"/>
      <c r="D6170" s="259"/>
      <c r="E6170" s="259"/>
      <c r="F6170" s="270"/>
      <c r="G6170" s="259"/>
      <c r="H6170" s="259"/>
      <c r="I6170" s="259"/>
      <c r="J6170" s="259"/>
    </row>
    <row r="6171" spans="1:10">
      <c r="A6171" s="259"/>
      <c r="B6171" s="259"/>
      <c r="C6171" s="259"/>
      <c r="D6171" s="259"/>
      <c r="E6171" s="259"/>
      <c r="F6171" s="270"/>
      <c r="G6171" s="259"/>
      <c r="H6171" s="259"/>
      <c r="I6171" s="259"/>
      <c r="J6171" s="259"/>
    </row>
    <row r="6172" spans="1:10">
      <c r="A6172" s="259"/>
      <c r="B6172" s="259"/>
      <c r="C6172" s="259"/>
      <c r="D6172" s="259"/>
      <c r="E6172" s="259"/>
      <c r="F6172" s="270"/>
      <c r="G6172" s="259"/>
      <c r="H6172" s="259"/>
      <c r="I6172" s="259"/>
      <c r="J6172" s="259"/>
    </row>
    <row r="6173" spans="1:10">
      <c r="A6173" s="259"/>
      <c r="B6173" s="259"/>
      <c r="C6173" s="259"/>
      <c r="D6173" s="259"/>
      <c r="E6173" s="259"/>
      <c r="F6173" s="270"/>
      <c r="G6173" s="259"/>
      <c r="H6173" s="259"/>
      <c r="I6173" s="259"/>
      <c r="J6173" s="259"/>
    </row>
    <row r="6174" spans="1:10">
      <c r="A6174" s="259"/>
      <c r="B6174" s="259"/>
      <c r="C6174" s="259"/>
      <c r="D6174" s="259"/>
      <c r="E6174" s="259"/>
      <c r="F6174" s="270"/>
      <c r="G6174" s="259"/>
      <c r="H6174" s="259"/>
      <c r="I6174" s="259"/>
      <c r="J6174" s="259"/>
    </row>
    <row r="6175" spans="1:10">
      <c r="A6175" s="259"/>
      <c r="B6175" s="259"/>
      <c r="C6175" s="259"/>
      <c r="D6175" s="259"/>
      <c r="E6175" s="259"/>
      <c r="F6175" s="270"/>
      <c r="G6175" s="259"/>
      <c r="H6175" s="259"/>
      <c r="I6175" s="259"/>
      <c r="J6175" s="259"/>
    </row>
    <row r="6176" spans="1:10">
      <c r="A6176" s="259"/>
      <c r="B6176" s="259"/>
      <c r="C6176" s="259"/>
      <c r="D6176" s="259"/>
      <c r="E6176" s="259"/>
      <c r="F6176" s="270"/>
      <c r="G6176" s="259"/>
      <c r="H6176" s="259"/>
      <c r="I6176" s="259"/>
      <c r="J6176" s="259"/>
    </row>
    <row r="6177" spans="1:10">
      <c r="A6177" s="259"/>
      <c r="B6177" s="259"/>
      <c r="C6177" s="259"/>
      <c r="D6177" s="259"/>
      <c r="E6177" s="259"/>
      <c r="F6177" s="270"/>
      <c r="G6177" s="259"/>
      <c r="H6177" s="259"/>
      <c r="I6177" s="259"/>
      <c r="J6177" s="259"/>
    </row>
    <row r="6178" spans="1:10">
      <c r="A6178" s="259"/>
      <c r="B6178" s="259"/>
      <c r="C6178" s="259"/>
      <c r="D6178" s="259"/>
      <c r="E6178" s="259"/>
      <c r="F6178" s="270"/>
      <c r="G6178" s="259"/>
      <c r="H6178" s="259"/>
      <c r="I6178" s="259"/>
      <c r="J6178" s="259"/>
    </row>
    <row r="6179" spans="1:10">
      <c r="A6179" s="259"/>
      <c r="B6179" s="259"/>
      <c r="C6179" s="259"/>
      <c r="D6179" s="259"/>
      <c r="E6179" s="259"/>
      <c r="F6179" s="270"/>
      <c r="G6179" s="259"/>
      <c r="H6179" s="259"/>
      <c r="I6179" s="259"/>
      <c r="J6179" s="259"/>
    </row>
    <row r="6180" spans="1:10">
      <c r="A6180" s="259"/>
      <c r="B6180" s="259"/>
      <c r="C6180" s="259"/>
      <c r="D6180" s="259"/>
      <c r="E6180" s="259"/>
      <c r="F6180" s="270"/>
      <c r="G6180" s="259"/>
      <c r="H6180" s="259"/>
      <c r="I6180" s="259"/>
      <c r="J6180" s="259"/>
    </row>
    <row r="6181" spans="1:10">
      <c r="A6181" s="259"/>
      <c r="B6181" s="259"/>
      <c r="C6181" s="259"/>
      <c r="D6181" s="259"/>
      <c r="E6181" s="259"/>
      <c r="F6181" s="270"/>
      <c r="G6181" s="259"/>
      <c r="H6181" s="259"/>
      <c r="I6181" s="259"/>
      <c r="J6181" s="259"/>
    </row>
    <row r="6182" spans="1:10">
      <c r="A6182" s="259"/>
      <c r="B6182" s="259"/>
      <c r="C6182" s="259"/>
      <c r="D6182" s="259"/>
      <c r="E6182" s="259"/>
      <c r="F6182" s="270"/>
      <c r="G6182" s="259"/>
      <c r="H6182" s="259"/>
      <c r="I6182" s="259"/>
      <c r="J6182" s="259"/>
    </row>
    <row r="6183" spans="1:10">
      <c r="A6183" s="259"/>
      <c r="B6183" s="259"/>
      <c r="C6183" s="259"/>
      <c r="D6183" s="259"/>
      <c r="E6183" s="259"/>
      <c r="F6183" s="270"/>
      <c r="G6183" s="259"/>
      <c r="H6183" s="259"/>
      <c r="I6183" s="259"/>
      <c r="J6183" s="259"/>
    </row>
    <row r="6184" spans="1:10">
      <c r="A6184" s="259"/>
      <c r="B6184" s="259"/>
      <c r="C6184" s="259"/>
      <c r="D6184" s="259"/>
      <c r="E6184" s="259"/>
      <c r="F6184" s="270"/>
      <c r="G6184" s="259"/>
      <c r="H6184" s="259"/>
      <c r="I6184" s="259"/>
      <c r="J6184" s="259"/>
    </row>
    <row r="6185" spans="1:10">
      <c r="A6185" s="259"/>
      <c r="B6185" s="259"/>
      <c r="C6185" s="259"/>
      <c r="D6185" s="259"/>
      <c r="E6185" s="259"/>
      <c r="F6185" s="270"/>
      <c r="G6185" s="259"/>
      <c r="H6185" s="259"/>
      <c r="I6185" s="259"/>
      <c r="J6185" s="259"/>
    </row>
    <row r="6186" spans="1:10">
      <c r="A6186" s="259"/>
      <c r="B6186" s="259"/>
      <c r="C6186" s="259"/>
      <c r="D6186" s="259"/>
      <c r="E6186" s="259"/>
      <c r="F6186" s="270"/>
      <c r="G6186" s="259"/>
      <c r="H6186" s="259"/>
      <c r="I6186" s="259"/>
      <c r="J6186" s="259"/>
    </row>
    <row r="6187" spans="1:10">
      <c r="A6187" s="259"/>
      <c r="B6187" s="259"/>
      <c r="C6187" s="259"/>
      <c r="D6187" s="259"/>
      <c r="E6187" s="259"/>
      <c r="F6187" s="270"/>
      <c r="G6187" s="259"/>
      <c r="H6187" s="259"/>
      <c r="I6187" s="259"/>
      <c r="J6187" s="259"/>
    </row>
    <row r="6188" spans="1:10">
      <c r="A6188" s="259"/>
      <c r="B6188" s="259"/>
      <c r="C6188" s="259"/>
      <c r="D6188" s="259"/>
      <c r="E6188" s="259"/>
      <c r="F6188" s="270"/>
      <c r="G6188" s="259"/>
      <c r="H6188" s="259"/>
      <c r="I6188" s="259"/>
      <c r="J6188" s="259"/>
    </row>
    <row r="6189" spans="1:10">
      <c r="A6189" s="259"/>
      <c r="B6189" s="259"/>
      <c r="C6189" s="259"/>
      <c r="D6189" s="259"/>
      <c r="E6189" s="259"/>
      <c r="F6189" s="270"/>
      <c r="G6189" s="259"/>
      <c r="H6189" s="259"/>
      <c r="I6189" s="259"/>
      <c r="J6189" s="259"/>
    </row>
    <row r="6190" spans="1:10">
      <c r="A6190" s="259"/>
      <c r="B6190" s="259"/>
      <c r="C6190" s="259"/>
      <c r="D6190" s="259"/>
      <c r="E6190" s="259"/>
      <c r="F6190" s="270"/>
      <c r="G6190" s="259"/>
      <c r="H6190" s="259"/>
      <c r="I6190" s="259"/>
      <c r="J6190" s="259"/>
    </row>
    <row r="6191" spans="1:10">
      <c r="A6191" s="259"/>
      <c r="B6191" s="259"/>
      <c r="C6191" s="259"/>
      <c r="D6191" s="259"/>
      <c r="E6191" s="259"/>
      <c r="F6191" s="270"/>
      <c r="G6191" s="259"/>
      <c r="H6191" s="259"/>
      <c r="I6191" s="259"/>
      <c r="J6191" s="259"/>
    </row>
    <row r="6192" spans="1:10">
      <c r="A6192" s="259"/>
      <c r="B6192" s="259"/>
      <c r="C6192" s="259"/>
      <c r="D6192" s="259"/>
      <c r="E6192" s="259"/>
      <c r="F6192" s="270"/>
      <c r="G6192" s="259"/>
      <c r="H6192" s="259"/>
      <c r="I6192" s="259"/>
      <c r="J6192" s="259"/>
    </row>
    <row r="6193" spans="1:10">
      <c r="A6193" s="259"/>
      <c r="B6193" s="259"/>
      <c r="C6193" s="259"/>
      <c r="D6193" s="259"/>
      <c r="E6193" s="259"/>
      <c r="F6193" s="270"/>
      <c r="G6193" s="259"/>
      <c r="H6193" s="259"/>
      <c r="I6193" s="259"/>
      <c r="J6193" s="259"/>
    </row>
    <row r="6194" spans="1:10">
      <c r="A6194" s="259"/>
      <c r="B6194" s="259"/>
      <c r="C6194" s="259"/>
      <c r="D6194" s="259"/>
      <c r="E6194" s="259"/>
      <c r="F6194" s="270"/>
      <c r="G6194" s="259"/>
      <c r="H6194" s="259"/>
      <c r="I6194" s="259"/>
      <c r="J6194" s="259"/>
    </row>
    <row r="6195" spans="1:10">
      <c r="A6195" s="259"/>
      <c r="B6195" s="259"/>
      <c r="C6195" s="259"/>
      <c r="D6195" s="259"/>
      <c r="E6195" s="259"/>
      <c r="F6195" s="270"/>
      <c r="G6195" s="259"/>
      <c r="H6195" s="259"/>
      <c r="I6195" s="259"/>
      <c r="J6195" s="259"/>
    </row>
    <row r="6196" spans="1:10">
      <c r="A6196" s="259"/>
      <c r="B6196" s="259"/>
      <c r="C6196" s="259"/>
      <c r="D6196" s="259"/>
      <c r="E6196" s="259"/>
      <c r="F6196" s="270"/>
      <c r="G6196" s="259"/>
      <c r="H6196" s="259"/>
      <c r="I6196" s="259"/>
      <c r="J6196" s="259"/>
    </row>
    <row r="6197" spans="1:10">
      <c r="A6197" s="259"/>
      <c r="B6197" s="259"/>
      <c r="C6197" s="259"/>
      <c r="D6197" s="259"/>
      <c r="E6197" s="259"/>
      <c r="F6197" s="270"/>
      <c r="G6197" s="259"/>
      <c r="H6197" s="259"/>
      <c r="I6197" s="259"/>
      <c r="J6197" s="259"/>
    </row>
    <row r="6198" spans="1:10">
      <c r="A6198" s="259"/>
      <c r="B6198" s="259"/>
      <c r="C6198" s="259"/>
      <c r="D6198" s="259"/>
      <c r="E6198" s="259"/>
      <c r="F6198" s="270"/>
      <c r="G6198" s="259"/>
      <c r="H6198" s="259"/>
      <c r="I6198" s="259"/>
      <c r="J6198" s="259"/>
    </row>
    <row r="6199" spans="1:10">
      <c r="A6199" s="259"/>
      <c r="B6199" s="259"/>
      <c r="C6199" s="259"/>
      <c r="D6199" s="259"/>
      <c r="E6199" s="259"/>
      <c r="F6199" s="270"/>
      <c r="G6199" s="259"/>
      <c r="H6199" s="259"/>
      <c r="I6199" s="259"/>
      <c r="J6199" s="259"/>
    </row>
    <row r="6200" spans="1:10">
      <c r="A6200" s="259"/>
      <c r="B6200" s="259"/>
      <c r="C6200" s="259"/>
      <c r="D6200" s="259"/>
      <c r="E6200" s="259"/>
      <c r="F6200" s="270"/>
      <c r="G6200" s="259"/>
      <c r="H6200" s="259"/>
      <c r="I6200" s="259"/>
      <c r="J6200" s="259"/>
    </row>
    <row r="6201" spans="1:10">
      <c r="A6201" s="259"/>
      <c r="B6201" s="259"/>
      <c r="C6201" s="259"/>
      <c r="D6201" s="259"/>
      <c r="E6201" s="259"/>
      <c r="F6201" s="270"/>
      <c r="G6201" s="259"/>
      <c r="H6201" s="259"/>
      <c r="I6201" s="259"/>
      <c r="J6201" s="259"/>
    </row>
    <row r="6202" spans="1:10">
      <c r="A6202" s="259"/>
      <c r="B6202" s="259"/>
      <c r="C6202" s="259"/>
      <c r="D6202" s="259"/>
      <c r="E6202" s="259"/>
      <c r="F6202" s="270"/>
      <c r="G6202" s="259"/>
      <c r="H6202" s="259"/>
      <c r="I6202" s="259"/>
      <c r="J6202" s="259"/>
    </row>
    <row r="6203" spans="1:10">
      <c r="A6203" s="259"/>
      <c r="B6203" s="259"/>
      <c r="C6203" s="259"/>
      <c r="D6203" s="259"/>
      <c r="E6203" s="259"/>
      <c r="F6203" s="270"/>
      <c r="G6203" s="259"/>
      <c r="H6203" s="259"/>
      <c r="I6203" s="259"/>
      <c r="J6203" s="259"/>
    </row>
    <row r="6204" spans="1:10">
      <c r="A6204" s="259"/>
      <c r="B6204" s="259"/>
      <c r="C6204" s="259"/>
      <c r="D6204" s="259"/>
      <c r="E6204" s="259"/>
      <c r="F6204" s="270"/>
      <c r="G6204" s="259"/>
      <c r="H6204" s="259"/>
      <c r="I6204" s="259"/>
      <c r="J6204" s="259"/>
    </row>
    <row r="6205" spans="1:10">
      <c r="A6205" s="259"/>
      <c r="B6205" s="259"/>
      <c r="C6205" s="259"/>
      <c r="D6205" s="259"/>
      <c r="E6205" s="259"/>
      <c r="F6205" s="270"/>
      <c r="G6205" s="259"/>
      <c r="H6205" s="259"/>
      <c r="I6205" s="259"/>
      <c r="J6205" s="259"/>
    </row>
    <row r="6206" spans="1:10">
      <c r="A6206" s="259"/>
      <c r="B6206" s="259"/>
      <c r="C6206" s="259"/>
      <c r="D6206" s="259"/>
      <c r="E6206" s="259"/>
      <c r="F6206" s="270"/>
      <c r="G6206" s="259"/>
      <c r="H6206" s="259"/>
      <c r="I6206" s="259"/>
      <c r="J6206" s="259"/>
    </row>
    <row r="6207" spans="1:10">
      <c r="A6207" s="259"/>
      <c r="B6207" s="259"/>
      <c r="C6207" s="259"/>
      <c r="D6207" s="259"/>
      <c r="E6207" s="259"/>
      <c r="F6207" s="270"/>
      <c r="G6207" s="259"/>
      <c r="H6207" s="259"/>
      <c r="I6207" s="259"/>
      <c r="J6207" s="259"/>
    </row>
    <row r="6208" spans="1:10">
      <c r="A6208" s="259"/>
      <c r="B6208" s="259"/>
      <c r="C6208" s="259"/>
      <c r="D6208" s="259"/>
      <c r="E6208" s="259"/>
      <c r="F6208" s="270"/>
      <c r="G6208" s="259"/>
      <c r="H6208" s="259"/>
      <c r="I6208" s="259"/>
      <c r="J6208" s="259"/>
    </row>
    <row r="6209" spans="1:10">
      <c r="A6209" s="259"/>
      <c r="B6209" s="259"/>
      <c r="C6209" s="259"/>
      <c r="D6209" s="259"/>
      <c r="E6209" s="259"/>
      <c r="F6209" s="270"/>
      <c r="G6209" s="259"/>
      <c r="H6209" s="259"/>
      <c r="I6209" s="259"/>
      <c r="J6209" s="259"/>
    </row>
    <row r="6210" spans="1:10">
      <c r="A6210" s="259"/>
      <c r="B6210" s="259"/>
      <c r="C6210" s="259"/>
      <c r="D6210" s="259"/>
      <c r="E6210" s="259"/>
      <c r="F6210" s="270"/>
      <c r="G6210" s="259"/>
      <c r="H6210" s="259"/>
      <c r="I6210" s="259"/>
      <c r="J6210" s="259"/>
    </row>
    <row r="6211" spans="1:10">
      <c r="A6211" s="259"/>
      <c r="B6211" s="259"/>
      <c r="C6211" s="259"/>
      <c r="D6211" s="259"/>
      <c r="E6211" s="259"/>
      <c r="F6211" s="270"/>
      <c r="G6211" s="259"/>
      <c r="H6211" s="259"/>
      <c r="I6211" s="259"/>
      <c r="J6211" s="259"/>
    </row>
    <row r="6212" spans="1:10">
      <c r="A6212" s="259"/>
      <c r="B6212" s="259"/>
      <c r="C6212" s="259"/>
      <c r="D6212" s="259"/>
      <c r="E6212" s="259"/>
      <c r="F6212" s="270"/>
      <c r="G6212" s="259"/>
      <c r="H6212" s="259"/>
      <c r="I6212" s="259"/>
      <c r="J6212" s="259"/>
    </row>
    <row r="6213" spans="1:10">
      <c r="A6213" s="259"/>
      <c r="B6213" s="259"/>
      <c r="C6213" s="259"/>
      <c r="D6213" s="259"/>
      <c r="E6213" s="259"/>
      <c r="F6213" s="270"/>
      <c r="G6213" s="259"/>
      <c r="H6213" s="259"/>
      <c r="I6213" s="259"/>
      <c r="J6213" s="259"/>
    </row>
    <row r="6214" spans="1:10">
      <c r="A6214" s="259"/>
      <c r="B6214" s="259"/>
      <c r="C6214" s="259"/>
      <c r="D6214" s="259"/>
      <c r="E6214" s="259"/>
      <c r="F6214" s="270"/>
      <c r="G6214" s="259"/>
      <c r="H6214" s="259"/>
      <c r="I6214" s="259"/>
      <c r="J6214" s="259"/>
    </row>
    <row r="6215" spans="1:10">
      <c r="A6215" s="259"/>
      <c r="B6215" s="259"/>
      <c r="C6215" s="259"/>
      <c r="D6215" s="259"/>
      <c r="E6215" s="259"/>
      <c r="F6215" s="270"/>
      <c r="G6215" s="259"/>
      <c r="H6215" s="259"/>
      <c r="I6215" s="259"/>
      <c r="J6215" s="259"/>
    </row>
    <row r="6216" spans="1:10">
      <c r="A6216" s="259"/>
      <c r="B6216" s="259"/>
      <c r="C6216" s="259"/>
      <c r="D6216" s="259"/>
      <c r="E6216" s="259"/>
      <c r="F6216" s="270"/>
      <c r="G6216" s="259"/>
      <c r="H6216" s="259"/>
      <c r="I6216" s="259"/>
      <c r="J6216" s="259"/>
    </row>
    <row r="6217" spans="1:10">
      <c r="A6217" s="259"/>
      <c r="B6217" s="259"/>
      <c r="C6217" s="259"/>
      <c r="D6217" s="259"/>
      <c r="E6217" s="259"/>
      <c r="F6217" s="270"/>
      <c r="G6217" s="259"/>
      <c r="H6217" s="259"/>
      <c r="I6217" s="259"/>
      <c r="J6217" s="259"/>
    </row>
    <row r="6218" spans="1:10">
      <c r="A6218" s="259"/>
      <c r="B6218" s="259"/>
      <c r="C6218" s="259"/>
      <c r="D6218" s="259"/>
      <c r="E6218" s="259"/>
      <c r="F6218" s="270"/>
      <c r="G6218" s="259"/>
      <c r="H6218" s="259"/>
      <c r="I6218" s="259"/>
      <c r="J6218" s="259"/>
    </row>
    <row r="6219" spans="1:10">
      <c r="A6219" s="259"/>
      <c r="B6219" s="259"/>
      <c r="C6219" s="259"/>
      <c r="D6219" s="259"/>
      <c r="E6219" s="259"/>
      <c r="F6219" s="270"/>
      <c r="G6219" s="259"/>
      <c r="H6219" s="259"/>
      <c r="I6219" s="259"/>
      <c r="J6219" s="259"/>
    </row>
    <row r="6220" spans="1:10">
      <c r="A6220" s="259"/>
      <c r="B6220" s="259"/>
      <c r="C6220" s="259"/>
      <c r="D6220" s="259"/>
      <c r="E6220" s="259"/>
      <c r="F6220" s="270"/>
      <c r="G6220" s="259"/>
      <c r="H6220" s="259"/>
      <c r="I6220" s="259"/>
      <c r="J6220" s="259"/>
    </row>
    <row r="6221" spans="1:10">
      <c r="A6221" s="259"/>
      <c r="B6221" s="259"/>
      <c r="C6221" s="259"/>
      <c r="D6221" s="259"/>
      <c r="E6221" s="259"/>
      <c r="F6221" s="270"/>
      <c r="G6221" s="259"/>
      <c r="H6221" s="259"/>
      <c r="I6221" s="259"/>
      <c r="J6221" s="259"/>
    </row>
    <row r="6222" spans="1:10">
      <c r="A6222" s="259"/>
      <c r="B6222" s="259"/>
      <c r="C6222" s="259"/>
      <c r="D6222" s="259"/>
      <c r="E6222" s="259"/>
      <c r="F6222" s="270"/>
      <c r="G6222" s="259"/>
      <c r="H6222" s="259"/>
      <c r="I6222" s="259"/>
      <c r="J6222" s="259"/>
    </row>
    <row r="6223" spans="1:10">
      <c r="A6223" s="259"/>
      <c r="B6223" s="259"/>
      <c r="C6223" s="259"/>
      <c r="D6223" s="259"/>
      <c r="E6223" s="259"/>
      <c r="F6223" s="270"/>
      <c r="G6223" s="259"/>
      <c r="H6223" s="259"/>
      <c r="I6223" s="259"/>
      <c r="J6223" s="259"/>
    </row>
    <row r="6224" spans="1:10">
      <c r="A6224" s="259"/>
      <c r="B6224" s="259"/>
      <c r="C6224" s="259"/>
      <c r="D6224" s="259"/>
      <c r="E6224" s="259"/>
      <c r="F6224" s="270"/>
      <c r="G6224" s="259"/>
      <c r="H6224" s="259"/>
      <c r="I6224" s="259"/>
      <c r="J6224" s="259"/>
    </row>
    <row r="6225" spans="1:10">
      <c r="A6225" s="259"/>
      <c r="B6225" s="259"/>
      <c r="C6225" s="259"/>
      <c r="D6225" s="259"/>
      <c r="E6225" s="259"/>
      <c r="F6225" s="270"/>
      <c r="G6225" s="259"/>
      <c r="H6225" s="259"/>
      <c r="I6225" s="259"/>
      <c r="J6225" s="259"/>
    </row>
    <row r="6226" spans="1:10">
      <c r="A6226" s="259"/>
      <c r="B6226" s="259"/>
      <c r="C6226" s="259"/>
      <c r="D6226" s="259"/>
      <c r="E6226" s="259"/>
      <c r="F6226" s="270"/>
      <c r="G6226" s="259"/>
      <c r="H6226" s="259"/>
      <c r="I6226" s="259"/>
      <c r="J6226" s="259"/>
    </row>
    <row r="6227" spans="1:10">
      <c r="A6227" s="259"/>
      <c r="B6227" s="259"/>
      <c r="C6227" s="259"/>
      <c r="D6227" s="259"/>
      <c r="E6227" s="259"/>
      <c r="F6227" s="270"/>
      <c r="G6227" s="259"/>
      <c r="H6227" s="259"/>
      <c r="I6227" s="259"/>
      <c r="J6227" s="259"/>
    </row>
    <row r="6228" spans="1:10">
      <c r="A6228" s="259"/>
      <c r="B6228" s="259"/>
      <c r="C6228" s="259"/>
      <c r="D6228" s="259"/>
      <c r="E6228" s="259"/>
      <c r="F6228" s="270"/>
      <c r="G6228" s="259"/>
      <c r="H6228" s="259"/>
      <c r="I6228" s="259"/>
      <c r="J6228" s="259"/>
    </row>
    <row r="6229" spans="1:10">
      <c r="A6229" s="259"/>
      <c r="B6229" s="259"/>
      <c r="C6229" s="259"/>
      <c r="D6229" s="259"/>
      <c r="E6229" s="259"/>
      <c r="F6229" s="270"/>
      <c r="G6229" s="259"/>
      <c r="H6229" s="259"/>
      <c r="I6229" s="259"/>
      <c r="J6229" s="259"/>
    </row>
    <row r="6230" spans="1:10">
      <c r="A6230" s="259"/>
      <c r="B6230" s="259"/>
      <c r="C6230" s="259"/>
      <c r="D6230" s="259"/>
      <c r="E6230" s="259"/>
      <c r="F6230" s="270"/>
      <c r="G6230" s="259"/>
      <c r="H6230" s="259"/>
      <c r="I6230" s="259"/>
      <c r="J6230" s="259"/>
    </row>
    <row r="6231" spans="1:10">
      <c r="A6231" s="259"/>
      <c r="B6231" s="259"/>
      <c r="C6231" s="259"/>
      <c r="D6231" s="259"/>
      <c r="E6231" s="259"/>
      <c r="F6231" s="270"/>
      <c r="G6231" s="259"/>
      <c r="H6231" s="259"/>
      <c r="I6231" s="259"/>
      <c r="J6231" s="259"/>
    </row>
    <row r="6232" spans="1:10">
      <c r="A6232" s="259"/>
      <c r="B6232" s="259"/>
      <c r="C6232" s="259"/>
      <c r="D6232" s="259"/>
      <c r="E6232" s="259"/>
      <c r="F6232" s="270"/>
      <c r="G6232" s="259"/>
      <c r="H6232" s="259"/>
      <c r="I6232" s="259"/>
      <c r="J6232" s="259"/>
    </row>
    <row r="6233" spans="1:10">
      <c r="A6233" s="259"/>
      <c r="B6233" s="259"/>
      <c r="C6233" s="259"/>
      <c r="D6233" s="259"/>
      <c r="E6233" s="259"/>
      <c r="F6233" s="270"/>
      <c r="G6233" s="259"/>
      <c r="H6233" s="259"/>
      <c r="I6233" s="259"/>
      <c r="J6233" s="259"/>
    </row>
    <row r="6234" spans="1:10">
      <c r="A6234" s="259"/>
      <c r="B6234" s="259"/>
      <c r="C6234" s="259"/>
      <c r="D6234" s="259"/>
      <c r="E6234" s="259"/>
      <c r="F6234" s="270"/>
      <c r="G6234" s="259"/>
      <c r="H6234" s="259"/>
      <c r="I6234" s="259"/>
      <c r="J6234" s="259"/>
    </row>
    <row r="6235" spans="1:10">
      <c r="A6235" s="259"/>
      <c r="B6235" s="259"/>
      <c r="C6235" s="259"/>
      <c r="D6235" s="259"/>
      <c r="E6235" s="259"/>
      <c r="F6235" s="270"/>
      <c r="G6235" s="259"/>
      <c r="H6235" s="259"/>
      <c r="I6235" s="259"/>
      <c r="J6235" s="259"/>
    </row>
    <row r="6236" spans="1:10">
      <c r="A6236" s="259"/>
      <c r="B6236" s="259"/>
      <c r="C6236" s="259"/>
      <c r="D6236" s="259"/>
      <c r="E6236" s="259"/>
      <c r="F6236" s="270"/>
      <c r="G6236" s="259"/>
      <c r="H6236" s="259"/>
      <c r="I6236" s="259"/>
      <c r="J6236" s="259"/>
    </row>
    <row r="6237" spans="1:10">
      <c r="A6237" s="259"/>
      <c r="B6237" s="259"/>
      <c r="C6237" s="259"/>
      <c r="D6237" s="259"/>
      <c r="E6237" s="259"/>
      <c r="F6237" s="270"/>
      <c r="G6237" s="259"/>
      <c r="H6237" s="259"/>
      <c r="I6237" s="259"/>
      <c r="J6237" s="259"/>
    </row>
    <row r="6238" spans="1:10">
      <c r="A6238" s="259"/>
      <c r="B6238" s="259"/>
      <c r="C6238" s="259"/>
      <c r="D6238" s="259"/>
      <c r="E6238" s="259"/>
      <c r="F6238" s="270"/>
      <c r="G6238" s="259"/>
      <c r="H6238" s="259"/>
      <c r="I6238" s="259"/>
      <c r="J6238" s="259"/>
    </row>
    <row r="6239" spans="1:10">
      <c r="A6239" s="259"/>
      <c r="B6239" s="259"/>
      <c r="C6239" s="259"/>
      <c r="D6239" s="259"/>
      <c r="E6239" s="259"/>
      <c r="F6239" s="270"/>
      <c r="G6239" s="259"/>
      <c r="H6239" s="259"/>
      <c r="I6239" s="259"/>
      <c r="J6239" s="259"/>
    </row>
    <row r="6240" spans="1:10">
      <c r="A6240" s="259"/>
      <c r="B6240" s="259"/>
      <c r="C6240" s="259"/>
      <c r="D6240" s="259"/>
      <c r="E6240" s="259"/>
      <c r="F6240" s="270"/>
      <c r="G6240" s="259"/>
      <c r="H6240" s="259"/>
      <c r="I6240" s="259"/>
      <c r="J6240" s="259"/>
    </row>
    <row r="6241" spans="1:10">
      <c r="A6241" s="259"/>
      <c r="B6241" s="259"/>
      <c r="C6241" s="259"/>
      <c r="D6241" s="259"/>
      <c r="E6241" s="259"/>
      <c r="F6241" s="270"/>
      <c r="G6241" s="259"/>
      <c r="H6241" s="259"/>
      <c r="I6241" s="259"/>
      <c r="J6241" s="259"/>
    </row>
    <row r="6242" spans="1:10">
      <c r="A6242" s="259"/>
      <c r="B6242" s="259"/>
      <c r="C6242" s="259"/>
      <c r="D6242" s="259"/>
      <c r="E6242" s="259"/>
      <c r="F6242" s="270"/>
      <c r="G6242" s="259"/>
      <c r="H6242" s="259"/>
      <c r="I6242" s="259"/>
      <c r="J6242" s="259"/>
    </row>
    <row r="6243" spans="1:10">
      <c r="A6243" s="259"/>
      <c r="B6243" s="259"/>
      <c r="C6243" s="259"/>
      <c r="D6243" s="259"/>
      <c r="E6243" s="259"/>
      <c r="F6243" s="270"/>
      <c r="G6243" s="259"/>
      <c r="H6243" s="259"/>
      <c r="I6243" s="259"/>
      <c r="J6243" s="259"/>
    </row>
    <row r="6244" spans="1:10">
      <c r="A6244" s="259"/>
      <c r="B6244" s="259"/>
      <c r="C6244" s="259"/>
      <c r="D6244" s="259"/>
      <c r="E6244" s="259"/>
      <c r="F6244" s="270"/>
      <c r="G6244" s="259"/>
      <c r="H6244" s="259"/>
      <c r="I6244" s="259"/>
      <c r="J6244" s="259"/>
    </row>
    <row r="6245" spans="1:10">
      <c r="A6245" s="259"/>
      <c r="B6245" s="259"/>
      <c r="C6245" s="259"/>
      <c r="D6245" s="259"/>
      <c r="E6245" s="259"/>
      <c r="F6245" s="270"/>
      <c r="G6245" s="259"/>
      <c r="H6245" s="259"/>
      <c r="I6245" s="259"/>
      <c r="J6245" s="259"/>
    </row>
    <row r="6246" spans="1:10">
      <c r="A6246" s="259"/>
      <c r="B6246" s="259"/>
      <c r="C6246" s="259"/>
      <c r="D6246" s="259"/>
      <c r="E6246" s="259"/>
      <c r="F6246" s="270"/>
      <c r="G6246" s="259"/>
      <c r="H6246" s="259"/>
      <c r="I6246" s="259"/>
      <c r="J6246" s="259"/>
    </row>
    <row r="6247" spans="1:10">
      <c r="A6247" s="259"/>
      <c r="B6247" s="259"/>
      <c r="C6247" s="259"/>
      <c r="D6247" s="259"/>
      <c r="E6247" s="259"/>
      <c r="F6247" s="270"/>
      <c r="G6247" s="259"/>
      <c r="H6247" s="259"/>
      <c r="I6247" s="259"/>
      <c r="J6247" s="259"/>
    </row>
    <row r="6248" spans="1:10">
      <c r="A6248" s="259"/>
      <c r="B6248" s="259"/>
      <c r="C6248" s="259"/>
      <c r="D6248" s="259"/>
      <c r="E6248" s="259"/>
      <c r="F6248" s="270"/>
      <c r="G6248" s="259"/>
      <c r="H6248" s="259"/>
      <c r="I6248" s="259"/>
      <c r="J6248" s="259"/>
    </row>
    <row r="6249" spans="1:10">
      <c r="A6249" s="259"/>
      <c r="B6249" s="259"/>
      <c r="C6249" s="259"/>
      <c r="D6249" s="259"/>
      <c r="E6249" s="259"/>
      <c r="F6249" s="270"/>
      <c r="G6249" s="259"/>
      <c r="H6249" s="259"/>
      <c r="I6249" s="259"/>
      <c r="J6249" s="259"/>
    </row>
    <row r="6250" spans="1:10">
      <c r="A6250" s="259"/>
      <c r="B6250" s="259"/>
      <c r="C6250" s="259"/>
      <c r="D6250" s="259"/>
      <c r="E6250" s="259"/>
      <c r="F6250" s="270"/>
      <c r="G6250" s="259"/>
      <c r="H6250" s="259"/>
      <c r="I6250" s="259"/>
      <c r="J6250" s="259"/>
    </row>
    <row r="6251" spans="1:10">
      <c r="A6251" s="259"/>
      <c r="B6251" s="259"/>
      <c r="C6251" s="259"/>
      <c r="D6251" s="259"/>
      <c r="E6251" s="259"/>
      <c r="F6251" s="270"/>
      <c r="G6251" s="259"/>
      <c r="H6251" s="259"/>
      <c r="I6251" s="259"/>
      <c r="J6251" s="259"/>
    </row>
    <row r="6252" spans="1:10">
      <c r="A6252" s="259"/>
      <c r="B6252" s="259"/>
      <c r="C6252" s="259"/>
      <c r="D6252" s="259"/>
      <c r="E6252" s="259"/>
      <c r="F6252" s="270"/>
      <c r="G6252" s="259"/>
      <c r="H6252" s="259"/>
      <c r="I6252" s="259"/>
      <c r="J6252" s="259"/>
    </row>
    <row r="6253" spans="1:10">
      <c r="A6253" s="259"/>
      <c r="B6253" s="259"/>
      <c r="C6253" s="259"/>
      <c r="D6253" s="259"/>
      <c r="E6253" s="259"/>
      <c r="F6253" s="270"/>
      <c r="G6253" s="259"/>
      <c r="H6253" s="259"/>
      <c r="I6253" s="259"/>
      <c r="J6253" s="259"/>
    </row>
    <row r="6254" spans="1:10">
      <c r="A6254" s="259"/>
      <c r="B6254" s="259"/>
      <c r="C6254" s="259"/>
      <c r="D6254" s="259"/>
      <c r="E6254" s="259"/>
      <c r="F6254" s="270"/>
      <c r="G6254" s="259"/>
      <c r="H6254" s="259"/>
      <c r="I6254" s="259"/>
      <c r="J6254" s="259"/>
    </row>
    <row r="6255" spans="1:10">
      <c r="A6255" s="259"/>
      <c r="B6255" s="259"/>
      <c r="C6255" s="259"/>
      <c r="D6255" s="259"/>
      <c r="E6255" s="259"/>
      <c r="F6255" s="270"/>
      <c r="G6255" s="259"/>
      <c r="H6255" s="259"/>
      <c r="I6255" s="259"/>
      <c r="J6255" s="259"/>
    </row>
    <row r="6256" spans="1:10">
      <c r="A6256" s="259"/>
      <c r="B6256" s="259"/>
      <c r="C6256" s="259"/>
      <c r="D6256" s="259"/>
      <c r="E6256" s="259"/>
      <c r="F6256" s="270"/>
      <c r="G6256" s="259"/>
      <c r="H6256" s="259"/>
      <c r="I6256" s="259"/>
      <c r="J6256" s="259"/>
    </row>
    <row r="6257" spans="1:10">
      <c r="A6257" s="259"/>
      <c r="B6257" s="259"/>
      <c r="C6257" s="259"/>
      <c r="D6257" s="259"/>
      <c r="E6257" s="259"/>
      <c r="F6257" s="270"/>
      <c r="G6257" s="259"/>
      <c r="H6257" s="259"/>
      <c r="I6257" s="259"/>
      <c r="J6257" s="259"/>
    </row>
    <row r="6258" spans="1:10">
      <c r="A6258" s="259"/>
      <c r="B6258" s="259"/>
      <c r="C6258" s="259"/>
      <c r="D6258" s="259"/>
      <c r="E6258" s="259"/>
      <c r="F6258" s="270"/>
      <c r="G6258" s="259"/>
      <c r="H6258" s="259"/>
      <c r="I6258" s="259"/>
      <c r="J6258" s="259"/>
    </row>
    <row r="6259" spans="1:10">
      <c r="A6259" s="259"/>
      <c r="B6259" s="259"/>
      <c r="C6259" s="259"/>
      <c r="D6259" s="259"/>
      <c r="E6259" s="259"/>
      <c r="F6259" s="270"/>
      <c r="G6259" s="259"/>
      <c r="H6259" s="259"/>
      <c r="I6259" s="259"/>
      <c r="J6259" s="259"/>
    </row>
    <row r="6260" spans="1:10">
      <c r="A6260" s="259"/>
      <c r="B6260" s="259"/>
      <c r="C6260" s="259"/>
      <c r="D6260" s="259"/>
      <c r="E6260" s="259"/>
      <c r="F6260" s="270"/>
      <c r="G6260" s="259"/>
      <c r="H6260" s="259"/>
      <c r="I6260" s="259"/>
      <c r="J6260" s="259"/>
    </row>
    <row r="6261" spans="1:10">
      <c r="A6261" s="259"/>
      <c r="B6261" s="259"/>
      <c r="C6261" s="259"/>
      <c r="D6261" s="259"/>
      <c r="E6261" s="259"/>
      <c r="F6261" s="270"/>
      <c r="G6261" s="259"/>
      <c r="H6261" s="259"/>
      <c r="I6261" s="259"/>
      <c r="J6261" s="259"/>
    </row>
    <row r="6262" spans="1:10">
      <c r="A6262" s="259"/>
      <c r="B6262" s="259"/>
      <c r="C6262" s="259"/>
      <c r="D6262" s="259"/>
      <c r="E6262" s="259"/>
      <c r="F6262" s="270"/>
      <c r="G6262" s="259"/>
      <c r="H6262" s="259"/>
      <c r="I6262" s="259"/>
      <c r="J6262" s="259"/>
    </row>
    <row r="6263" spans="1:10">
      <c r="A6263" s="259"/>
      <c r="B6263" s="259"/>
      <c r="C6263" s="259"/>
      <c r="D6263" s="259"/>
      <c r="E6263" s="259"/>
      <c r="F6263" s="270"/>
      <c r="G6263" s="259"/>
      <c r="H6263" s="259"/>
      <c r="I6263" s="259"/>
      <c r="J6263" s="259"/>
    </row>
    <row r="6264" spans="1:10">
      <c r="A6264" s="259"/>
      <c r="B6264" s="259"/>
      <c r="C6264" s="259"/>
      <c r="D6264" s="259"/>
      <c r="E6264" s="259"/>
      <c r="F6264" s="270"/>
      <c r="G6264" s="259"/>
      <c r="H6264" s="259"/>
      <c r="I6264" s="259"/>
      <c r="J6264" s="259"/>
    </row>
    <row r="6265" spans="1:10">
      <c r="A6265" s="259"/>
      <c r="B6265" s="259"/>
      <c r="C6265" s="259"/>
      <c r="D6265" s="259"/>
      <c r="E6265" s="259"/>
      <c r="F6265" s="270"/>
      <c r="G6265" s="259"/>
      <c r="H6265" s="259"/>
      <c r="I6265" s="259"/>
      <c r="J6265" s="259"/>
    </row>
    <row r="6266" spans="1:10">
      <c r="A6266" s="259"/>
      <c r="B6266" s="259"/>
      <c r="C6266" s="259"/>
      <c r="D6266" s="259"/>
      <c r="E6266" s="259"/>
      <c r="F6266" s="270"/>
      <c r="G6266" s="259"/>
      <c r="H6266" s="259"/>
      <c r="I6266" s="259"/>
      <c r="J6266" s="259"/>
    </row>
    <row r="6267" spans="1:10">
      <c r="A6267" s="259"/>
      <c r="B6267" s="259"/>
      <c r="C6267" s="259"/>
      <c r="D6267" s="259"/>
      <c r="E6267" s="259"/>
      <c r="F6267" s="270"/>
      <c r="G6267" s="259"/>
      <c r="H6267" s="259"/>
      <c r="I6267" s="259"/>
      <c r="J6267" s="259"/>
    </row>
    <row r="6268" spans="1:10">
      <c r="A6268" s="259"/>
      <c r="B6268" s="259"/>
      <c r="C6268" s="259"/>
      <c r="D6268" s="259"/>
      <c r="E6268" s="259"/>
      <c r="F6268" s="270"/>
      <c r="G6268" s="259"/>
      <c r="H6268" s="259"/>
      <c r="I6268" s="259"/>
      <c r="J6268" s="259"/>
    </row>
    <row r="6269" spans="1:10">
      <c r="A6269" s="259"/>
      <c r="B6269" s="259"/>
      <c r="C6269" s="259"/>
      <c r="D6269" s="259"/>
      <c r="E6269" s="259"/>
      <c r="F6269" s="270"/>
      <c r="G6269" s="259"/>
      <c r="H6269" s="259"/>
      <c r="I6269" s="259"/>
      <c r="J6269" s="259"/>
    </row>
    <row r="6270" spans="1:10">
      <c r="A6270" s="259"/>
      <c r="B6270" s="259"/>
      <c r="C6270" s="259"/>
      <c r="D6270" s="259"/>
      <c r="E6270" s="259"/>
      <c r="F6270" s="270"/>
      <c r="G6270" s="259"/>
      <c r="H6270" s="259"/>
      <c r="I6270" s="259"/>
      <c r="J6270" s="259"/>
    </row>
    <row r="6271" spans="1:10">
      <c r="A6271" s="259"/>
      <c r="B6271" s="259"/>
      <c r="C6271" s="259"/>
      <c r="D6271" s="259"/>
      <c r="E6271" s="259"/>
      <c r="F6271" s="270"/>
      <c r="G6271" s="259"/>
      <c r="H6271" s="259"/>
      <c r="I6271" s="259"/>
      <c r="J6271" s="259"/>
    </row>
    <row r="6272" spans="1:10">
      <c r="A6272" s="259"/>
      <c r="B6272" s="259"/>
      <c r="C6272" s="259"/>
      <c r="D6272" s="259"/>
      <c r="E6272" s="259"/>
      <c r="F6272" s="270"/>
      <c r="G6272" s="259"/>
      <c r="H6272" s="259"/>
      <c r="I6272" s="259"/>
      <c r="J6272" s="259"/>
    </row>
    <row r="6273" spans="1:10">
      <c r="A6273" s="259"/>
      <c r="B6273" s="259"/>
      <c r="C6273" s="259"/>
      <c r="D6273" s="259"/>
      <c r="E6273" s="259"/>
      <c r="F6273" s="270"/>
      <c r="G6273" s="259"/>
      <c r="H6273" s="259"/>
      <c r="I6273" s="259"/>
      <c r="J6273" s="259"/>
    </row>
    <row r="6274" spans="1:10">
      <c r="A6274" s="259"/>
      <c r="B6274" s="259"/>
      <c r="C6274" s="259"/>
      <c r="D6274" s="259"/>
      <c r="E6274" s="259"/>
      <c r="F6274" s="270"/>
      <c r="G6274" s="259"/>
      <c r="H6274" s="259"/>
      <c r="I6274" s="259"/>
      <c r="J6274" s="259"/>
    </row>
    <row r="6275" spans="1:10">
      <c r="A6275" s="259"/>
      <c r="B6275" s="259"/>
      <c r="C6275" s="259"/>
      <c r="D6275" s="259"/>
      <c r="E6275" s="259"/>
      <c r="F6275" s="270"/>
      <c r="G6275" s="259"/>
      <c r="H6275" s="259"/>
      <c r="I6275" s="259"/>
      <c r="J6275" s="259"/>
    </row>
    <row r="6276" spans="1:10">
      <c r="A6276" s="259"/>
      <c r="B6276" s="259"/>
      <c r="C6276" s="259"/>
      <c r="D6276" s="259"/>
      <c r="E6276" s="259"/>
      <c r="F6276" s="270"/>
      <c r="G6276" s="259"/>
      <c r="H6276" s="259"/>
      <c r="I6276" s="259"/>
      <c r="J6276" s="259"/>
    </row>
    <row r="6277" spans="1:10">
      <c r="A6277" s="259"/>
      <c r="B6277" s="259"/>
      <c r="C6277" s="259"/>
      <c r="D6277" s="259"/>
      <c r="E6277" s="259"/>
      <c r="F6277" s="270"/>
      <c r="G6277" s="259"/>
      <c r="H6277" s="259"/>
      <c r="I6277" s="259"/>
      <c r="J6277" s="259"/>
    </row>
    <row r="6278" spans="1:10">
      <c r="A6278" s="259"/>
      <c r="B6278" s="259"/>
      <c r="C6278" s="259"/>
      <c r="D6278" s="259"/>
      <c r="E6278" s="259"/>
      <c r="F6278" s="270"/>
      <c r="G6278" s="259"/>
      <c r="H6278" s="259"/>
      <c r="I6278" s="259"/>
      <c r="J6278" s="259"/>
    </row>
    <row r="6279" spans="1:10">
      <c r="A6279" s="259"/>
      <c r="B6279" s="259"/>
      <c r="C6279" s="259"/>
      <c r="D6279" s="259"/>
      <c r="E6279" s="259"/>
      <c r="F6279" s="270"/>
      <c r="G6279" s="259"/>
      <c r="H6279" s="259"/>
      <c r="I6279" s="259"/>
      <c r="J6279" s="259"/>
    </row>
    <row r="6280" spans="1:10">
      <c r="A6280" s="259"/>
      <c r="B6280" s="259"/>
      <c r="C6280" s="259"/>
      <c r="D6280" s="259"/>
      <c r="E6280" s="259"/>
      <c r="F6280" s="270"/>
      <c r="G6280" s="259"/>
      <c r="H6280" s="259"/>
      <c r="I6280" s="259"/>
      <c r="J6280" s="259"/>
    </row>
    <row r="6281" spans="1:10">
      <c r="A6281" s="259"/>
      <c r="B6281" s="259"/>
      <c r="C6281" s="259"/>
      <c r="D6281" s="259"/>
      <c r="E6281" s="259"/>
      <c r="F6281" s="270"/>
      <c r="G6281" s="259"/>
      <c r="H6281" s="259"/>
      <c r="I6281" s="259"/>
      <c r="J6281" s="259"/>
    </row>
    <row r="6282" spans="1:10">
      <c r="A6282" s="259"/>
      <c r="B6282" s="259"/>
      <c r="C6282" s="259"/>
      <c r="D6282" s="259"/>
      <c r="E6282" s="259"/>
      <c r="F6282" s="270"/>
      <c r="G6282" s="259"/>
      <c r="H6282" s="259"/>
      <c r="I6282" s="259"/>
      <c r="J6282" s="259"/>
    </row>
    <row r="6283" spans="1:10">
      <c r="A6283" s="259"/>
      <c r="B6283" s="259"/>
      <c r="C6283" s="259"/>
      <c r="D6283" s="259"/>
      <c r="E6283" s="259"/>
      <c r="F6283" s="270"/>
      <c r="G6283" s="259"/>
      <c r="H6283" s="259"/>
      <c r="I6283" s="259"/>
      <c r="J6283" s="259"/>
    </row>
    <row r="6284" spans="1:10">
      <c r="A6284" s="259"/>
      <c r="B6284" s="259"/>
      <c r="C6284" s="259"/>
      <c r="D6284" s="259"/>
      <c r="E6284" s="259"/>
      <c r="F6284" s="270"/>
      <c r="G6284" s="259"/>
      <c r="H6284" s="259"/>
      <c r="I6284" s="259"/>
      <c r="J6284" s="259"/>
    </row>
    <row r="6285" spans="1:10">
      <c r="A6285" s="259"/>
      <c r="B6285" s="259"/>
      <c r="C6285" s="259"/>
      <c r="D6285" s="259"/>
      <c r="E6285" s="259"/>
      <c r="F6285" s="270"/>
      <c r="G6285" s="259"/>
      <c r="H6285" s="259"/>
      <c r="I6285" s="259"/>
      <c r="J6285" s="259"/>
    </row>
    <row r="6286" spans="1:10">
      <c r="A6286" s="259"/>
      <c r="B6286" s="259"/>
      <c r="C6286" s="259"/>
      <c r="D6286" s="259"/>
      <c r="E6286" s="259"/>
      <c r="F6286" s="270"/>
      <c r="G6286" s="259"/>
      <c r="H6286" s="259"/>
      <c r="I6286" s="259"/>
      <c r="J6286" s="259"/>
    </row>
    <row r="6287" spans="1:10">
      <c r="A6287" s="259"/>
      <c r="B6287" s="259"/>
      <c r="C6287" s="259"/>
      <c r="D6287" s="259"/>
      <c r="E6287" s="259"/>
      <c r="F6287" s="270"/>
      <c r="G6287" s="259"/>
      <c r="H6287" s="259"/>
      <c r="I6287" s="259"/>
      <c r="J6287" s="259"/>
    </row>
    <row r="6288" spans="1:10">
      <c r="A6288" s="259"/>
      <c r="B6288" s="259"/>
      <c r="C6288" s="259"/>
      <c r="D6288" s="259"/>
      <c r="E6288" s="259"/>
      <c r="F6288" s="270"/>
      <c r="G6288" s="259"/>
      <c r="H6288" s="259"/>
      <c r="I6288" s="259"/>
      <c r="J6288" s="259"/>
    </row>
    <row r="6289" spans="1:10">
      <c r="A6289" s="259"/>
      <c r="B6289" s="259"/>
      <c r="C6289" s="259"/>
      <c r="D6289" s="259"/>
      <c r="E6289" s="259"/>
      <c r="F6289" s="270"/>
      <c r="G6289" s="259"/>
      <c r="H6289" s="259"/>
      <c r="I6289" s="259"/>
      <c r="J6289" s="259"/>
    </row>
    <row r="6290" spans="1:10">
      <c r="A6290" s="259"/>
      <c r="B6290" s="259"/>
      <c r="C6290" s="259"/>
      <c r="D6290" s="259"/>
      <c r="E6290" s="259"/>
      <c r="F6290" s="270"/>
      <c r="G6290" s="259"/>
      <c r="H6290" s="259"/>
      <c r="I6290" s="259"/>
      <c r="J6290" s="259"/>
    </row>
    <row r="6291" spans="1:10">
      <c r="A6291" s="259"/>
      <c r="B6291" s="259"/>
      <c r="C6291" s="259"/>
      <c r="D6291" s="259"/>
      <c r="E6291" s="259"/>
      <c r="F6291" s="270"/>
      <c r="G6291" s="259"/>
      <c r="H6291" s="259"/>
      <c r="I6291" s="259"/>
      <c r="J6291" s="259"/>
    </row>
    <row r="6292" spans="1:10">
      <c r="A6292" s="259"/>
      <c r="B6292" s="259"/>
      <c r="C6292" s="259"/>
      <c r="D6292" s="259"/>
      <c r="E6292" s="259"/>
      <c r="F6292" s="270"/>
      <c r="G6292" s="259"/>
      <c r="H6292" s="259"/>
      <c r="I6292" s="259"/>
      <c r="J6292" s="259"/>
    </row>
    <row r="6293" spans="1:10">
      <c r="A6293" s="259"/>
      <c r="B6293" s="259"/>
      <c r="C6293" s="259"/>
      <c r="D6293" s="259"/>
      <c r="E6293" s="259"/>
      <c r="F6293" s="270"/>
      <c r="G6293" s="259"/>
      <c r="H6293" s="259"/>
      <c r="I6293" s="259"/>
      <c r="J6293" s="259"/>
    </row>
    <row r="6294" spans="1:10">
      <c r="A6294" s="259"/>
      <c r="B6294" s="259"/>
      <c r="C6294" s="259"/>
      <c r="D6294" s="259"/>
      <c r="E6294" s="259"/>
      <c r="F6294" s="270"/>
      <c r="G6294" s="259"/>
      <c r="H6294" s="259"/>
      <c r="I6294" s="259"/>
      <c r="J6294" s="259"/>
    </row>
    <row r="6295" spans="1:10">
      <c r="A6295" s="259"/>
      <c r="B6295" s="259"/>
      <c r="C6295" s="259"/>
      <c r="D6295" s="259"/>
      <c r="E6295" s="259"/>
      <c r="F6295" s="270"/>
      <c r="G6295" s="259"/>
      <c r="H6295" s="259"/>
      <c r="I6295" s="259"/>
      <c r="J6295" s="259"/>
    </row>
    <row r="6296" spans="1:10">
      <c r="A6296" s="259"/>
      <c r="B6296" s="259"/>
      <c r="C6296" s="259"/>
      <c r="D6296" s="259"/>
      <c r="E6296" s="259"/>
      <c r="F6296" s="270"/>
      <c r="G6296" s="259"/>
      <c r="H6296" s="259"/>
      <c r="I6296" s="259"/>
      <c r="J6296" s="259"/>
    </row>
    <row r="6297" spans="1:10">
      <c r="A6297" s="259"/>
      <c r="B6297" s="259"/>
      <c r="C6297" s="259"/>
      <c r="D6297" s="259"/>
      <c r="E6297" s="259"/>
      <c r="F6297" s="270"/>
      <c r="G6297" s="259"/>
      <c r="H6297" s="259"/>
      <c r="I6297" s="259"/>
      <c r="J6297" s="259"/>
    </row>
    <row r="6298" spans="1:10">
      <c r="A6298" s="259"/>
      <c r="B6298" s="259"/>
      <c r="C6298" s="259"/>
      <c r="D6298" s="259"/>
      <c r="E6298" s="259"/>
      <c r="F6298" s="270"/>
      <c r="G6298" s="259"/>
      <c r="H6298" s="259"/>
      <c r="I6298" s="259"/>
      <c r="J6298" s="259"/>
    </row>
    <row r="6299" spans="1:10">
      <c r="A6299" s="259"/>
      <c r="B6299" s="259"/>
      <c r="C6299" s="259"/>
      <c r="D6299" s="259"/>
      <c r="E6299" s="259"/>
      <c r="F6299" s="270"/>
      <c r="G6299" s="259"/>
      <c r="H6299" s="259"/>
      <c r="I6299" s="259"/>
      <c r="J6299" s="259"/>
    </row>
    <row r="6300" spans="1:10">
      <c r="A6300" s="259"/>
      <c r="B6300" s="259"/>
      <c r="C6300" s="259"/>
      <c r="D6300" s="259"/>
      <c r="E6300" s="259"/>
      <c r="F6300" s="270"/>
      <c r="G6300" s="259"/>
      <c r="H6300" s="259"/>
      <c r="I6300" s="259"/>
      <c r="J6300" s="259"/>
    </row>
    <row r="6301" spans="1:10">
      <c r="A6301" s="259"/>
      <c r="B6301" s="259"/>
      <c r="C6301" s="259"/>
      <c r="D6301" s="259"/>
      <c r="E6301" s="259"/>
      <c r="F6301" s="270"/>
      <c r="G6301" s="259"/>
      <c r="H6301" s="259"/>
      <c r="I6301" s="259"/>
      <c r="J6301" s="259"/>
    </row>
    <row r="6302" spans="1:10">
      <c r="A6302" s="259"/>
      <c r="B6302" s="259"/>
      <c r="C6302" s="259"/>
      <c r="D6302" s="259"/>
      <c r="E6302" s="259"/>
      <c r="F6302" s="270"/>
      <c r="G6302" s="259"/>
      <c r="H6302" s="259"/>
      <c r="I6302" s="259"/>
      <c r="J6302" s="259"/>
    </row>
    <row r="6303" spans="1:10">
      <c r="A6303" s="259"/>
      <c r="B6303" s="259"/>
      <c r="C6303" s="259"/>
      <c r="D6303" s="259"/>
      <c r="E6303" s="259"/>
      <c r="F6303" s="270"/>
      <c r="G6303" s="259"/>
      <c r="H6303" s="259"/>
      <c r="I6303" s="259"/>
      <c r="J6303" s="259"/>
    </row>
    <row r="6304" spans="1:10">
      <c r="A6304" s="259"/>
      <c r="B6304" s="259"/>
      <c r="C6304" s="259"/>
      <c r="D6304" s="259"/>
      <c r="E6304" s="259"/>
      <c r="F6304" s="270"/>
      <c r="G6304" s="259"/>
      <c r="H6304" s="259"/>
      <c r="I6304" s="259"/>
      <c r="J6304" s="259"/>
    </row>
    <row r="6305" spans="1:10">
      <c r="A6305" s="259"/>
      <c r="B6305" s="259"/>
      <c r="C6305" s="259"/>
      <c r="D6305" s="259"/>
      <c r="E6305" s="259"/>
      <c r="F6305" s="270"/>
      <c r="G6305" s="259"/>
      <c r="H6305" s="259"/>
      <c r="I6305" s="259"/>
      <c r="J6305" s="259"/>
    </row>
    <row r="6306" spans="1:10">
      <c r="A6306" s="259"/>
      <c r="B6306" s="259"/>
      <c r="C6306" s="259"/>
      <c r="D6306" s="259"/>
      <c r="E6306" s="259"/>
      <c r="F6306" s="270"/>
      <c r="G6306" s="259"/>
      <c r="H6306" s="259"/>
      <c r="I6306" s="259"/>
      <c r="J6306" s="259"/>
    </row>
    <row r="6307" spans="1:10">
      <c r="A6307" s="259"/>
      <c r="B6307" s="259"/>
      <c r="C6307" s="259"/>
      <c r="D6307" s="259"/>
      <c r="E6307" s="259"/>
      <c r="F6307" s="270"/>
      <c r="G6307" s="259"/>
      <c r="H6307" s="259"/>
      <c r="I6307" s="259"/>
      <c r="J6307" s="259"/>
    </row>
    <row r="6308" spans="1:10">
      <c r="A6308" s="259"/>
      <c r="B6308" s="259"/>
      <c r="C6308" s="259"/>
      <c r="D6308" s="259"/>
      <c r="E6308" s="259"/>
      <c r="F6308" s="270"/>
      <c r="G6308" s="259"/>
      <c r="H6308" s="259"/>
      <c r="I6308" s="259"/>
      <c r="J6308" s="259"/>
    </row>
    <row r="6309" spans="1:10">
      <c r="A6309" s="259"/>
      <c r="B6309" s="259"/>
      <c r="C6309" s="259"/>
      <c r="D6309" s="259"/>
      <c r="E6309" s="259"/>
      <c r="F6309" s="270"/>
      <c r="G6309" s="259"/>
      <c r="H6309" s="259"/>
      <c r="I6309" s="259"/>
      <c r="J6309" s="259"/>
    </row>
    <row r="6310" spans="1:10">
      <c r="A6310" s="259"/>
      <c r="B6310" s="259"/>
      <c r="C6310" s="259"/>
      <c r="D6310" s="259"/>
      <c r="E6310" s="259"/>
      <c r="F6310" s="270"/>
      <c r="G6310" s="259"/>
      <c r="H6310" s="259"/>
      <c r="I6310" s="259"/>
      <c r="J6310" s="259"/>
    </row>
    <row r="6311" spans="1:10">
      <c r="A6311" s="259"/>
      <c r="B6311" s="259"/>
      <c r="C6311" s="259"/>
      <c r="D6311" s="259"/>
      <c r="E6311" s="259"/>
      <c r="F6311" s="270"/>
      <c r="G6311" s="259"/>
      <c r="H6311" s="259"/>
      <c r="I6311" s="259"/>
      <c r="J6311" s="259"/>
    </row>
    <row r="6312" spans="1:10">
      <c r="A6312" s="259"/>
      <c r="B6312" s="259"/>
      <c r="C6312" s="259"/>
      <c r="D6312" s="259"/>
      <c r="E6312" s="259"/>
      <c r="F6312" s="270"/>
      <c r="G6312" s="259"/>
      <c r="H6312" s="259"/>
      <c r="I6312" s="259"/>
      <c r="J6312" s="259"/>
    </row>
    <row r="6313" spans="1:10">
      <c r="A6313" s="259"/>
      <c r="B6313" s="259"/>
      <c r="C6313" s="259"/>
      <c r="D6313" s="259"/>
      <c r="E6313" s="259"/>
      <c r="F6313" s="270"/>
      <c r="G6313" s="259"/>
      <c r="H6313" s="259"/>
      <c r="I6313" s="259"/>
      <c r="J6313" s="259"/>
    </row>
    <row r="6314" spans="1:10">
      <c r="A6314" s="259"/>
      <c r="B6314" s="259"/>
      <c r="C6314" s="259"/>
      <c r="D6314" s="259"/>
      <c r="E6314" s="259"/>
      <c r="F6314" s="270"/>
      <c r="G6314" s="259"/>
      <c r="H6314" s="259"/>
      <c r="I6314" s="259"/>
      <c r="J6314" s="259"/>
    </row>
    <row r="6315" spans="1:10">
      <c r="A6315" s="259"/>
      <c r="B6315" s="259"/>
      <c r="C6315" s="259"/>
      <c r="D6315" s="259"/>
      <c r="E6315" s="259"/>
      <c r="F6315" s="270"/>
      <c r="G6315" s="259"/>
      <c r="H6315" s="259"/>
      <c r="I6315" s="259"/>
      <c r="J6315" s="259"/>
    </row>
    <row r="6316" spans="1:10">
      <c r="A6316" s="259"/>
      <c r="B6316" s="259"/>
      <c r="C6316" s="259"/>
      <c r="D6316" s="259"/>
      <c r="E6316" s="259"/>
      <c r="F6316" s="270"/>
      <c r="G6316" s="259"/>
      <c r="H6316" s="259"/>
      <c r="I6316" s="259"/>
      <c r="J6316" s="259"/>
    </row>
    <row r="6317" spans="1:10">
      <c r="A6317" s="259"/>
      <c r="B6317" s="259"/>
      <c r="C6317" s="259"/>
      <c r="D6317" s="259"/>
      <c r="E6317" s="259"/>
      <c r="F6317" s="270"/>
      <c r="G6317" s="259"/>
      <c r="H6317" s="259"/>
      <c r="I6317" s="259"/>
      <c r="J6317" s="259"/>
    </row>
    <row r="6318" spans="1:10">
      <c r="A6318" s="259"/>
      <c r="B6318" s="259"/>
      <c r="C6318" s="259"/>
      <c r="D6318" s="259"/>
      <c r="E6318" s="259"/>
      <c r="F6318" s="270"/>
      <c r="G6318" s="259"/>
      <c r="H6318" s="259"/>
      <c r="I6318" s="259"/>
      <c r="J6318" s="259"/>
    </row>
    <row r="6319" spans="1:10">
      <c r="A6319" s="259"/>
      <c r="B6319" s="259"/>
      <c r="C6319" s="259"/>
      <c r="D6319" s="259"/>
      <c r="E6319" s="259"/>
      <c r="F6319" s="270"/>
      <c r="G6319" s="259"/>
      <c r="H6319" s="259"/>
      <c r="I6319" s="259"/>
      <c r="J6319" s="259"/>
    </row>
    <row r="6320" spans="1:10">
      <c r="A6320" s="259"/>
      <c r="B6320" s="259"/>
      <c r="C6320" s="259"/>
      <c r="D6320" s="259"/>
      <c r="E6320" s="259"/>
      <c r="F6320" s="270"/>
      <c r="G6320" s="259"/>
      <c r="H6320" s="259"/>
      <c r="I6320" s="259"/>
      <c r="J6320" s="259"/>
    </row>
    <row r="6321" spans="1:10">
      <c r="A6321" s="259"/>
      <c r="B6321" s="259"/>
      <c r="C6321" s="259"/>
      <c r="D6321" s="259"/>
      <c r="E6321" s="259"/>
      <c r="F6321" s="270"/>
      <c r="G6321" s="259"/>
      <c r="H6321" s="259"/>
      <c r="I6321" s="259"/>
      <c r="J6321" s="259"/>
    </row>
    <row r="6322" spans="1:10">
      <c r="A6322" s="259"/>
      <c r="B6322" s="259"/>
      <c r="C6322" s="259"/>
      <c r="D6322" s="259"/>
      <c r="E6322" s="259"/>
      <c r="F6322" s="270"/>
      <c r="G6322" s="259"/>
      <c r="H6322" s="259"/>
      <c r="I6322" s="259"/>
      <c r="J6322" s="259"/>
    </row>
    <row r="6323" spans="1:10">
      <c r="A6323" s="259"/>
      <c r="B6323" s="259"/>
      <c r="C6323" s="259"/>
      <c r="D6323" s="259"/>
      <c r="E6323" s="259"/>
      <c r="F6323" s="270"/>
      <c r="G6323" s="259"/>
      <c r="H6323" s="259"/>
      <c r="I6323" s="259"/>
      <c r="J6323" s="259"/>
    </row>
    <row r="6324" spans="1:10">
      <c r="A6324" s="259"/>
      <c r="B6324" s="259"/>
      <c r="C6324" s="259"/>
      <c r="D6324" s="259"/>
      <c r="E6324" s="259"/>
      <c r="F6324" s="270"/>
      <c r="G6324" s="259"/>
      <c r="H6324" s="259"/>
      <c r="I6324" s="259"/>
      <c r="J6324" s="259"/>
    </row>
    <row r="6325" spans="1:10">
      <c r="A6325" s="259"/>
      <c r="B6325" s="259"/>
      <c r="C6325" s="259"/>
      <c r="D6325" s="259"/>
      <c r="E6325" s="259"/>
      <c r="F6325" s="270"/>
      <c r="G6325" s="259"/>
      <c r="H6325" s="259"/>
      <c r="I6325" s="259"/>
      <c r="J6325" s="259"/>
    </row>
    <row r="6326" spans="1:10">
      <c r="A6326" s="259"/>
      <c r="B6326" s="259"/>
      <c r="C6326" s="259"/>
      <c r="D6326" s="259"/>
      <c r="E6326" s="259"/>
      <c r="F6326" s="270"/>
      <c r="G6326" s="259"/>
      <c r="H6326" s="259"/>
      <c r="I6326" s="259"/>
      <c r="J6326" s="259"/>
    </row>
    <row r="6327" spans="1:10">
      <c r="A6327" s="259"/>
      <c r="B6327" s="259"/>
      <c r="C6327" s="259"/>
      <c r="D6327" s="259"/>
      <c r="E6327" s="259"/>
      <c r="F6327" s="270"/>
      <c r="G6327" s="259"/>
      <c r="H6327" s="259"/>
      <c r="I6327" s="259"/>
      <c r="J6327" s="259"/>
    </row>
    <row r="6328" spans="1:10">
      <c r="A6328" s="259"/>
      <c r="B6328" s="259"/>
      <c r="C6328" s="259"/>
      <c r="D6328" s="259"/>
      <c r="E6328" s="259"/>
      <c r="F6328" s="270"/>
      <c r="G6328" s="259"/>
      <c r="H6328" s="259"/>
      <c r="I6328" s="259"/>
      <c r="J6328" s="259"/>
    </row>
    <row r="6329" spans="1:10">
      <c r="A6329" s="259"/>
      <c r="B6329" s="259"/>
      <c r="C6329" s="259"/>
      <c r="D6329" s="259"/>
      <c r="E6329" s="259"/>
      <c r="F6329" s="270"/>
      <c r="G6329" s="259"/>
      <c r="H6329" s="259"/>
      <c r="I6329" s="259"/>
      <c r="J6329" s="259"/>
    </row>
    <row r="6330" spans="1:10">
      <c r="A6330" s="259"/>
      <c r="B6330" s="259"/>
      <c r="C6330" s="259"/>
      <c r="D6330" s="259"/>
      <c r="E6330" s="259"/>
      <c r="F6330" s="270"/>
      <c r="G6330" s="259"/>
      <c r="H6330" s="259"/>
      <c r="I6330" s="259"/>
      <c r="J6330" s="259"/>
    </row>
    <row r="6331" spans="1:10">
      <c r="A6331" s="259"/>
      <c r="B6331" s="259"/>
      <c r="C6331" s="259"/>
      <c r="D6331" s="259"/>
      <c r="E6331" s="259"/>
      <c r="F6331" s="270"/>
      <c r="G6331" s="259"/>
      <c r="H6331" s="259"/>
      <c r="I6331" s="259"/>
      <c r="J6331" s="259"/>
    </row>
    <row r="6332" spans="1:10">
      <c r="A6332" s="259"/>
      <c r="B6332" s="259"/>
      <c r="C6332" s="259"/>
      <c r="D6332" s="259"/>
      <c r="E6332" s="259"/>
      <c r="F6332" s="270"/>
      <c r="G6332" s="259"/>
      <c r="H6332" s="259"/>
      <c r="I6332" s="259"/>
      <c r="J6332" s="259"/>
    </row>
    <row r="6333" spans="1:10">
      <c r="A6333" s="259"/>
      <c r="B6333" s="259"/>
      <c r="C6333" s="259"/>
      <c r="D6333" s="259"/>
      <c r="E6333" s="259"/>
      <c r="F6333" s="270"/>
      <c r="G6333" s="259"/>
      <c r="H6333" s="259"/>
      <c r="I6333" s="259"/>
      <c r="J6333" s="259"/>
    </row>
    <row r="6334" spans="1:10">
      <c r="A6334" s="259"/>
      <c r="B6334" s="259"/>
      <c r="C6334" s="259"/>
      <c r="D6334" s="259"/>
      <c r="E6334" s="259"/>
      <c r="F6334" s="270"/>
      <c r="G6334" s="259"/>
      <c r="H6334" s="259"/>
      <c r="I6334" s="259"/>
      <c r="J6334" s="259"/>
    </row>
    <row r="6335" spans="1:10">
      <c r="A6335" s="259"/>
      <c r="B6335" s="259"/>
      <c r="C6335" s="259"/>
      <c r="D6335" s="259"/>
      <c r="E6335" s="259"/>
      <c r="F6335" s="270"/>
      <c r="G6335" s="259"/>
      <c r="H6335" s="259"/>
      <c r="I6335" s="259"/>
      <c r="J6335" s="259"/>
    </row>
    <row r="6336" spans="1:10">
      <c r="A6336" s="259"/>
      <c r="B6336" s="259"/>
      <c r="C6336" s="259"/>
      <c r="D6336" s="259"/>
      <c r="E6336" s="259"/>
      <c r="F6336" s="270"/>
      <c r="G6336" s="259"/>
      <c r="H6336" s="259"/>
      <c r="I6336" s="259"/>
      <c r="J6336" s="259"/>
    </row>
    <row r="6337" spans="1:10">
      <c r="A6337" s="259"/>
      <c r="B6337" s="259"/>
      <c r="C6337" s="259"/>
      <c r="D6337" s="259"/>
      <c r="E6337" s="259"/>
      <c r="F6337" s="270"/>
      <c r="G6337" s="259"/>
      <c r="H6337" s="259"/>
      <c r="I6337" s="259"/>
      <c r="J6337" s="259"/>
    </row>
    <row r="6338" spans="1:10">
      <c r="A6338" s="259"/>
      <c r="B6338" s="259"/>
      <c r="C6338" s="259"/>
      <c r="D6338" s="259"/>
      <c r="E6338" s="259"/>
      <c r="F6338" s="270"/>
      <c r="G6338" s="259"/>
      <c r="H6338" s="259"/>
      <c r="I6338" s="259"/>
      <c r="J6338" s="259"/>
    </row>
    <row r="6339" spans="1:10">
      <c r="A6339" s="259"/>
      <c r="B6339" s="259"/>
      <c r="C6339" s="259"/>
      <c r="D6339" s="259"/>
      <c r="E6339" s="259"/>
      <c r="F6339" s="270"/>
      <c r="G6339" s="259"/>
      <c r="H6339" s="259"/>
      <c r="I6339" s="259"/>
      <c r="J6339" s="259"/>
    </row>
    <row r="6340" spans="1:10">
      <c r="A6340" s="259"/>
      <c r="B6340" s="259"/>
      <c r="C6340" s="259"/>
      <c r="D6340" s="259"/>
      <c r="E6340" s="259"/>
      <c r="F6340" s="270"/>
      <c r="G6340" s="259"/>
      <c r="H6340" s="259"/>
      <c r="I6340" s="259"/>
      <c r="J6340" s="259"/>
    </row>
    <row r="6341" spans="1:10">
      <c r="A6341" s="259"/>
      <c r="B6341" s="259"/>
      <c r="C6341" s="259"/>
      <c r="D6341" s="259"/>
      <c r="E6341" s="259"/>
      <c r="F6341" s="270"/>
      <c r="G6341" s="259"/>
      <c r="H6341" s="259"/>
      <c r="I6341" s="259"/>
      <c r="J6341" s="259"/>
    </row>
    <row r="6342" spans="1:10">
      <c r="A6342" s="259"/>
      <c r="B6342" s="259"/>
      <c r="C6342" s="259"/>
      <c r="D6342" s="259"/>
      <c r="E6342" s="259"/>
      <c r="F6342" s="270"/>
      <c r="G6342" s="259"/>
      <c r="H6342" s="259"/>
      <c r="I6342" s="259"/>
      <c r="J6342" s="259"/>
    </row>
    <row r="6343" spans="1:10">
      <c r="A6343" s="259"/>
      <c r="B6343" s="259"/>
      <c r="C6343" s="259"/>
      <c r="D6343" s="259"/>
      <c r="E6343" s="259"/>
      <c r="F6343" s="270"/>
      <c r="G6343" s="259"/>
      <c r="H6343" s="259"/>
      <c r="I6343" s="259"/>
      <c r="J6343" s="259"/>
    </row>
    <row r="6344" spans="1:10">
      <c r="A6344" s="259"/>
      <c r="B6344" s="259"/>
      <c r="C6344" s="259"/>
      <c r="D6344" s="259"/>
      <c r="E6344" s="259"/>
      <c r="F6344" s="270"/>
      <c r="G6344" s="259"/>
      <c r="H6344" s="259"/>
      <c r="I6344" s="259"/>
      <c r="J6344" s="259"/>
    </row>
    <row r="6345" spans="1:10">
      <c r="A6345" s="259"/>
      <c r="B6345" s="259"/>
      <c r="C6345" s="259"/>
      <c r="D6345" s="259"/>
      <c r="E6345" s="259"/>
      <c r="F6345" s="270"/>
      <c r="G6345" s="259"/>
      <c r="H6345" s="259"/>
      <c r="I6345" s="259"/>
      <c r="J6345" s="259"/>
    </row>
    <row r="6346" spans="1:10">
      <c r="A6346" s="259"/>
      <c r="B6346" s="259"/>
      <c r="C6346" s="259"/>
      <c r="D6346" s="259"/>
      <c r="E6346" s="259"/>
      <c r="F6346" s="270"/>
      <c r="G6346" s="259"/>
      <c r="H6346" s="259"/>
      <c r="I6346" s="259"/>
      <c r="J6346" s="259"/>
    </row>
    <row r="6347" spans="1:10">
      <c r="A6347" s="259"/>
      <c r="B6347" s="259"/>
      <c r="C6347" s="259"/>
      <c r="D6347" s="259"/>
      <c r="E6347" s="259"/>
      <c r="F6347" s="270"/>
      <c r="G6347" s="259"/>
      <c r="H6347" s="259"/>
      <c r="I6347" s="259"/>
      <c r="J6347" s="259"/>
    </row>
    <row r="6348" spans="1:10">
      <c r="A6348" s="259"/>
      <c r="B6348" s="259"/>
      <c r="C6348" s="259"/>
      <c r="D6348" s="259"/>
      <c r="E6348" s="259"/>
      <c r="F6348" s="270"/>
      <c r="G6348" s="259"/>
      <c r="H6348" s="259"/>
      <c r="I6348" s="259"/>
      <c r="J6348" s="259"/>
    </row>
    <row r="6349" spans="1:10">
      <c r="A6349" s="259"/>
      <c r="B6349" s="259"/>
      <c r="C6349" s="259"/>
      <c r="D6349" s="259"/>
      <c r="E6349" s="259"/>
      <c r="F6349" s="270"/>
      <c r="G6349" s="259"/>
      <c r="H6349" s="259"/>
      <c r="I6349" s="259"/>
      <c r="J6349" s="259"/>
    </row>
    <row r="6350" spans="1:10">
      <c r="A6350" s="259"/>
      <c r="B6350" s="259"/>
      <c r="C6350" s="259"/>
      <c r="D6350" s="259"/>
      <c r="E6350" s="259"/>
      <c r="F6350" s="270"/>
      <c r="G6350" s="259"/>
      <c r="H6350" s="259"/>
      <c r="I6350" s="259"/>
      <c r="J6350" s="259"/>
    </row>
    <row r="6351" spans="1:10">
      <c r="A6351" s="259"/>
      <c r="B6351" s="259"/>
      <c r="C6351" s="259"/>
      <c r="D6351" s="259"/>
      <c r="E6351" s="259"/>
      <c r="F6351" s="270"/>
      <c r="G6351" s="259"/>
      <c r="H6351" s="259"/>
      <c r="I6351" s="259"/>
      <c r="J6351" s="259"/>
    </row>
    <row r="6352" spans="1:10">
      <c r="A6352" s="259"/>
      <c r="B6352" s="259"/>
      <c r="C6352" s="259"/>
      <c r="D6352" s="259"/>
      <c r="E6352" s="259"/>
      <c r="F6352" s="270"/>
      <c r="G6352" s="259"/>
      <c r="H6352" s="259"/>
      <c r="I6352" s="259"/>
      <c r="J6352" s="259"/>
    </row>
    <row r="6353" spans="1:10">
      <c r="A6353" s="259"/>
      <c r="B6353" s="259"/>
      <c r="C6353" s="259"/>
      <c r="D6353" s="259"/>
      <c r="E6353" s="259"/>
      <c r="F6353" s="270"/>
      <c r="G6353" s="259"/>
      <c r="H6353" s="259"/>
      <c r="I6353" s="259"/>
      <c r="J6353" s="259"/>
    </row>
    <row r="6354" spans="1:10">
      <c r="A6354" s="259"/>
      <c r="B6354" s="259"/>
      <c r="C6354" s="259"/>
      <c r="D6354" s="259"/>
      <c r="E6354" s="259"/>
      <c r="F6354" s="270"/>
      <c r="G6354" s="259"/>
      <c r="H6354" s="259"/>
      <c r="I6354" s="259"/>
      <c r="J6354" s="259"/>
    </row>
    <row r="6355" spans="1:10">
      <c r="A6355" s="259"/>
      <c r="B6355" s="259"/>
      <c r="C6355" s="259"/>
      <c r="D6355" s="259"/>
      <c r="E6355" s="259"/>
      <c r="F6355" s="270"/>
      <c r="G6355" s="259"/>
      <c r="H6355" s="259"/>
      <c r="I6355" s="259"/>
      <c r="J6355" s="259"/>
    </row>
    <row r="6356" spans="1:10">
      <c r="A6356" s="259"/>
      <c r="B6356" s="259"/>
      <c r="C6356" s="259"/>
      <c r="D6356" s="259"/>
      <c r="E6356" s="259"/>
      <c r="F6356" s="270"/>
      <c r="G6356" s="259"/>
      <c r="H6356" s="259"/>
      <c r="I6356" s="259"/>
      <c r="J6356" s="259"/>
    </row>
    <row r="6357" spans="1:10">
      <c r="A6357" s="259"/>
      <c r="B6357" s="259"/>
      <c r="C6357" s="259"/>
      <c r="D6357" s="259"/>
      <c r="E6357" s="259"/>
      <c r="F6357" s="270"/>
      <c r="G6357" s="259"/>
      <c r="H6357" s="259"/>
      <c r="I6357" s="259"/>
      <c r="J6357" s="259"/>
    </row>
    <row r="6358" spans="1:10">
      <c r="A6358" s="259"/>
      <c r="B6358" s="259"/>
      <c r="C6358" s="259"/>
      <c r="D6358" s="259"/>
      <c r="E6358" s="259"/>
      <c r="F6358" s="270"/>
      <c r="G6358" s="259"/>
      <c r="H6358" s="259"/>
      <c r="I6358" s="259"/>
      <c r="J6358" s="259"/>
    </row>
    <row r="6359" spans="1:10">
      <c r="A6359" s="259"/>
      <c r="B6359" s="259"/>
      <c r="C6359" s="259"/>
      <c r="D6359" s="259"/>
      <c r="E6359" s="259"/>
      <c r="F6359" s="270"/>
      <c r="G6359" s="259"/>
      <c r="H6359" s="259"/>
      <c r="I6359" s="259"/>
      <c r="J6359" s="259"/>
    </row>
    <row r="6360" spans="1:10">
      <c r="A6360" s="259"/>
      <c r="B6360" s="259"/>
      <c r="C6360" s="259"/>
      <c r="D6360" s="259"/>
      <c r="E6360" s="259"/>
      <c r="F6360" s="270"/>
      <c r="G6360" s="259"/>
      <c r="H6360" s="259"/>
      <c r="I6360" s="259"/>
      <c r="J6360" s="259"/>
    </row>
    <row r="6361" spans="1:10">
      <c r="A6361" s="259"/>
      <c r="B6361" s="259"/>
      <c r="C6361" s="259"/>
      <c r="D6361" s="259"/>
      <c r="E6361" s="259"/>
      <c r="F6361" s="270"/>
      <c r="G6361" s="259"/>
      <c r="H6361" s="259"/>
      <c r="I6361" s="259"/>
      <c r="J6361" s="259"/>
    </row>
    <row r="6362" spans="1:10">
      <c r="A6362" s="259"/>
      <c r="B6362" s="259"/>
      <c r="C6362" s="259"/>
      <c r="D6362" s="259"/>
      <c r="E6362" s="259"/>
      <c r="F6362" s="270"/>
      <c r="G6362" s="259"/>
      <c r="H6362" s="259"/>
      <c r="I6362" s="259"/>
      <c r="J6362" s="259"/>
    </row>
    <row r="6363" spans="1:10">
      <c r="A6363" s="259"/>
      <c r="B6363" s="259"/>
      <c r="C6363" s="259"/>
      <c r="D6363" s="259"/>
      <c r="E6363" s="259"/>
      <c r="F6363" s="270"/>
      <c r="G6363" s="259"/>
      <c r="H6363" s="259"/>
      <c r="I6363" s="259"/>
      <c r="J6363" s="259"/>
    </row>
    <row r="6364" spans="1:10">
      <c r="A6364" s="259"/>
      <c r="B6364" s="259"/>
      <c r="C6364" s="259"/>
      <c r="D6364" s="259"/>
      <c r="E6364" s="259"/>
      <c r="F6364" s="270"/>
      <c r="G6364" s="259"/>
      <c r="H6364" s="259"/>
      <c r="I6364" s="259"/>
      <c r="J6364" s="259"/>
    </row>
    <row r="6365" spans="1:10">
      <c r="A6365" s="259"/>
      <c r="B6365" s="259"/>
      <c r="C6365" s="259"/>
      <c r="D6365" s="259"/>
      <c r="E6365" s="259"/>
      <c r="F6365" s="270"/>
      <c r="G6365" s="259"/>
      <c r="H6365" s="259"/>
      <c r="I6365" s="259"/>
      <c r="J6365" s="259"/>
    </row>
    <row r="6366" spans="1:10">
      <c r="A6366" s="259"/>
      <c r="B6366" s="259"/>
      <c r="C6366" s="259"/>
      <c r="D6366" s="259"/>
      <c r="E6366" s="259"/>
      <c r="F6366" s="270"/>
      <c r="G6366" s="259"/>
      <c r="H6366" s="259"/>
      <c r="I6366" s="259"/>
      <c r="J6366" s="259"/>
    </row>
    <row r="6367" spans="1:10">
      <c r="A6367" s="259"/>
      <c r="B6367" s="259"/>
      <c r="C6367" s="259"/>
      <c r="D6367" s="259"/>
      <c r="E6367" s="259"/>
      <c r="F6367" s="270"/>
      <c r="G6367" s="259"/>
      <c r="H6367" s="259"/>
      <c r="I6367" s="259"/>
      <c r="J6367" s="259"/>
    </row>
    <row r="6368" spans="1:10">
      <c r="A6368" s="259"/>
      <c r="B6368" s="259"/>
      <c r="C6368" s="259"/>
      <c r="D6368" s="259"/>
      <c r="E6368" s="259"/>
      <c r="F6368" s="270"/>
      <c r="G6368" s="259"/>
      <c r="H6368" s="259"/>
      <c r="I6368" s="259"/>
      <c r="J6368" s="259"/>
    </row>
    <row r="6369" spans="1:10">
      <c r="A6369" s="259"/>
      <c r="B6369" s="259"/>
      <c r="C6369" s="259"/>
      <c r="D6369" s="259"/>
      <c r="E6369" s="259"/>
      <c r="F6369" s="270"/>
      <c r="G6369" s="259"/>
      <c r="H6369" s="259"/>
      <c r="I6369" s="259"/>
      <c r="J6369" s="259"/>
    </row>
    <row r="6370" spans="1:10">
      <c r="A6370" s="259"/>
      <c r="B6370" s="259"/>
      <c r="C6370" s="259"/>
      <c r="D6370" s="259"/>
      <c r="E6370" s="259"/>
      <c r="F6370" s="270"/>
      <c r="G6370" s="259"/>
      <c r="H6370" s="259"/>
      <c r="I6370" s="259"/>
      <c r="J6370" s="259"/>
    </row>
    <row r="6371" spans="1:10">
      <c r="A6371" s="259"/>
      <c r="B6371" s="259"/>
      <c r="C6371" s="259"/>
      <c r="D6371" s="259"/>
      <c r="E6371" s="259"/>
      <c r="F6371" s="270"/>
      <c r="G6371" s="259"/>
      <c r="H6371" s="259"/>
      <c r="I6371" s="259"/>
      <c r="J6371" s="259"/>
    </row>
    <row r="6372" spans="1:10">
      <c r="A6372" s="259"/>
      <c r="B6372" s="259"/>
      <c r="C6372" s="259"/>
      <c r="D6372" s="259"/>
      <c r="E6372" s="259"/>
      <c r="F6372" s="270"/>
      <c r="G6372" s="259"/>
      <c r="H6372" s="259"/>
      <c r="I6372" s="259"/>
      <c r="J6372" s="259"/>
    </row>
    <row r="6373" spans="1:10">
      <c r="A6373" s="259"/>
      <c r="B6373" s="259"/>
      <c r="C6373" s="259"/>
      <c r="D6373" s="259"/>
      <c r="E6373" s="259"/>
      <c r="F6373" s="270"/>
      <c r="G6373" s="259"/>
      <c r="H6373" s="259"/>
      <c r="I6373" s="259"/>
      <c r="J6373" s="259"/>
    </row>
    <row r="6374" spans="1:10">
      <c r="A6374" s="259"/>
      <c r="B6374" s="259"/>
      <c r="C6374" s="259"/>
      <c r="D6374" s="259"/>
      <c r="E6374" s="259"/>
      <c r="F6374" s="270"/>
      <c r="G6374" s="259"/>
      <c r="H6374" s="259"/>
      <c r="I6374" s="259"/>
      <c r="J6374" s="259"/>
    </row>
  </sheetData>
  <mergeCells count="44">
    <mergeCell ref="AH116:AO116"/>
    <mergeCell ref="AH120:AJ120"/>
    <mergeCell ref="A298:B298"/>
    <mergeCell ref="A304:B304"/>
    <mergeCell ref="B179:D179"/>
    <mergeCell ref="A185:D185"/>
    <mergeCell ref="A190:A197"/>
    <mergeCell ref="A198:D198"/>
    <mergeCell ref="A203:A210"/>
    <mergeCell ref="A211:D211"/>
    <mergeCell ref="B212:D212"/>
    <mergeCell ref="A235:A242"/>
    <mergeCell ref="A243:D243"/>
    <mergeCell ref="B244:D244"/>
    <mergeCell ref="B251:D251"/>
    <mergeCell ref="B256:D256"/>
    <mergeCell ref="T91:X91"/>
    <mergeCell ref="T116:X116"/>
    <mergeCell ref="B293:D293"/>
    <mergeCell ref="A296:B296"/>
    <mergeCell ref="A217:D217"/>
    <mergeCell ref="A222:A229"/>
    <mergeCell ref="A230:D230"/>
    <mergeCell ref="B266:D266"/>
    <mergeCell ref="B272:D272"/>
    <mergeCell ref="L277:M278"/>
    <mergeCell ref="B284:D284"/>
    <mergeCell ref="L286:R287"/>
    <mergeCell ref="Z163:AG163"/>
    <mergeCell ref="A1:J1"/>
    <mergeCell ref="A2:J2"/>
    <mergeCell ref="B3:D3"/>
    <mergeCell ref="B4:D4"/>
    <mergeCell ref="B5:D5"/>
    <mergeCell ref="B6:D6"/>
    <mergeCell ref="B7:D7"/>
    <mergeCell ref="Z116:AF116"/>
    <mergeCell ref="S154:U155"/>
    <mergeCell ref="M157:T157"/>
    <mergeCell ref="Z159:AG159"/>
    <mergeCell ref="Z162:AB162"/>
    <mergeCell ref="A9:J9"/>
    <mergeCell ref="T11:X11"/>
    <mergeCell ref="T65:X65"/>
  </mergeCells>
  <dataValidations count="1">
    <dataValidation type="list" allowBlank="1" showInputMessage="1" showErrorMessage="1" promptTitle="College" prompt="Choose college for graduate student.  If tuition is not allowed by sponsor, choose Not Allowed." sqref="C119:C123 C126:C130 C133:C137 C140:C144 C147:C151">
      <formula1>$AH$125:$AH$148</formula1>
    </dataValidation>
  </dataValidations>
  <pageMargins left="0.25" right="0.25" top="0.75" bottom="0.75" header="0.3" footer="0.3"/>
  <pageSetup scale="58" fitToHeight="0" orientation="portrait" horizontalDpi="1200" verticalDpi="12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AR6374"/>
  <sheetViews>
    <sheetView workbookViewId="0">
      <selection sqref="A1:J1"/>
    </sheetView>
  </sheetViews>
  <sheetFormatPr defaultColWidth="9.1328125" defaultRowHeight="12.75"/>
  <cols>
    <col min="1" max="1" width="30.1328125" style="250" customWidth="1"/>
    <col min="2" max="2" width="24" style="250" customWidth="1"/>
    <col min="3" max="3" width="17.1328125" style="250" customWidth="1"/>
    <col min="4" max="4" width="15.59765625" style="250" customWidth="1"/>
    <col min="5" max="5" width="14.73046875" style="250" customWidth="1"/>
    <col min="6" max="6" width="14.73046875" style="558" customWidth="1"/>
    <col min="7" max="10" width="14.73046875" style="250" customWidth="1"/>
    <col min="11" max="11" width="10.265625" style="250" customWidth="1"/>
    <col min="12" max="12" width="15.73046875" style="250" customWidth="1"/>
    <col min="13" max="13" width="16.59765625" style="250" customWidth="1"/>
    <col min="14" max="25" width="10.73046875" style="250" customWidth="1"/>
    <col min="26" max="26" width="17.86328125" style="250" customWidth="1"/>
    <col min="27" max="27" width="18.1328125" style="250" customWidth="1"/>
    <col min="28" max="33" width="10.73046875" style="250" customWidth="1"/>
    <col min="34" max="34" width="24.3984375" style="250" bestFit="1" customWidth="1"/>
    <col min="35" max="16384" width="9.1328125" style="250"/>
  </cols>
  <sheetData>
    <row r="1" spans="1:28" s="347" customFormat="1" ht="17.649999999999999">
      <c r="A1" s="658" t="s">
        <v>179</v>
      </c>
      <c r="B1" s="658"/>
      <c r="C1" s="658"/>
      <c r="D1" s="658"/>
      <c r="E1" s="658"/>
      <c r="F1" s="658"/>
      <c r="G1" s="658"/>
      <c r="H1" s="658"/>
      <c r="I1" s="658"/>
      <c r="J1" s="658"/>
      <c r="K1" s="344"/>
      <c r="M1" s="602"/>
      <c r="N1" s="346"/>
      <c r="O1" s="346"/>
      <c r="P1" s="531"/>
      <c r="Q1" s="380"/>
      <c r="R1" s="380"/>
      <c r="S1" s="380"/>
      <c r="T1" s="380"/>
      <c r="U1" s="380"/>
      <c r="V1" s="380"/>
      <c r="W1" s="380"/>
      <c r="X1" s="380"/>
    </row>
    <row r="2" spans="1:28" s="347" customFormat="1" ht="15">
      <c r="A2" s="723" t="s">
        <v>92</v>
      </c>
      <c r="B2" s="723"/>
      <c r="C2" s="723"/>
      <c r="D2" s="723"/>
      <c r="E2" s="723"/>
      <c r="F2" s="723"/>
      <c r="G2" s="723"/>
      <c r="H2" s="723"/>
      <c r="I2" s="723"/>
      <c r="J2" s="723"/>
      <c r="K2" s="517"/>
      <c r="L2" s="517"/>
      <c r="M2" s="517"/>
      <c r="N2" s="517"/>
      <c r="O2" s="517"/>
      <c r="P2" s="517"/>
      <c r="Q2" s="517"/>
    </row>
    <row r="3" spans="1:28" s="347" customFormat="1" ht="15">
      <c r="A3" s="344" t="s">
        <v>74</v>
      </c>
      <c r="B3" s="684">
        <f>'Cumulative Budget Request '!B3</f>
        <v>0</v>
      </c>
      <c r="C3" s="684"/>
      <c r="D3" s="684"/>
      <c r="G3" s="344"/>
      <c r="I3" s="378"/>
      <c r="J3" s="379"/>
      <c r="K3" s="344"/>
      <c r="L3" s="346"/>
      <c r="M3" s="346"/>
      <c r="N3" s="346"/>
      <c r="O3" s="346"/>
      <c r="P3" s="346"/>
      <c r="Q3" s="345"/>
    </row>
    <row r="4" spans="1:28" s="347" customFormat="1" ht="15">
      <c r="A4" s="348" t="s">
        <v>66</v>
      </c>
      <c r="B4" s="724">
        <f>'Cumulative Budget Request '!B4</f>
        <v>0</v>
      </c>
      <c r="C4" s="724"/>
      <c r="D4" s="724"/>
    </row>
    <row r="5" spans="1:28" s="347" customFormat="1" ht="15">
      <c r="A5" s="344" t="s">
        <v>80</v>
      </c>
      <c r="B5" s="724">
        <f>'Cumulative Budget Request '!B5</f>
        <v>0</v>
      </c>
      <c r="C5" s="724"/>
      <c r="D5" s="724"/>
      <c r="F5" s="345"/>
      <c r="K5" s="348"/>
    </row>
    <row r="6" spans="1:28" s="347" customFormat="1" ht="15">
      <c r="A6" s="344" t="s">
        <v>167</v>
      </c>
      <c r="B6" s="685"/>
      <c r="C6" s="685"/>
      <c r="D6" s="685"/>
      <c r="K6" s="348"/>
    </row>
    <row r="7" spans="1:28" s="347" customFormat="1" ht="15">
      <c r="A7" s="344" t="s">
        <v>212</v>
      </c>
      <c r="B7" s="725"/>
      <c r="C7" s="725"/>
      <c r="D7" s="725"/>
      <c r="K7" s="348"/>
    </row>
    <row r="8" spans="1:28" s="347" customFormat="1" ht="15.4" thickBot="1">
      <c r="A8" s="344"/>
      <c r="B8" s="379"/>
      <c r="C8" s="379"/>
      <c r="D8" s="379"/>
      <c r="F8" s="345"/>
      <c r="K8" s="348"/>
      <c r="L8" s="532"/>
      <c r="M8" s="380"/>
      <c r="N8" s="380"/>
      <c r="O8" s="380"/>
      <c r="P8" s="380"/>
      <c r="Q8" s="380"/>
      <c r="R8" s="380"/>
    </row>
    <row r="9" spans="1:28" ht="15" customHeight="1" thickBot="1">
      <c r="A9" s="659" t="s">
        <v>168</v>
      </c>
      <c r="B9" s="659"/>
      <c r="C9" s="659"/>
      <c r="D9" s="659"/>
      <c r="E9" s="659"/>
      <c r="F9" s="659"/>
      <c r="G9" s="659"/>
      <c r="H9" s="659"/>
      <c r="I9" s="659"/>
      <c r="J9" s="659"/>
      <c r="K9" s="343"/>
      <c r="M9" s="295" t="s">
        <v>70</v>
      </c>
      <c r="N9" s="296"/>
      <c r="O9" s="297"/>
      <c r="P9" s="492">
        <f>'Cumulative Budget Request '!Z5</f>
        <v>0.185</v>
      </c>
    </row>
    <row r="10" spans="1:28" ht="13.5" thickBot="1">
      <c r="J10" s="290"/>
      <c r="M10" s="298" t="s">
        <v>71</v>
      </c>
      <c r="N10" s="299"/>
      <c r="O10" s="299"/>
      <c r="P10" s="493">
        <f>'Cumulative Budget Request '!Z6</f>
        <v>771</v>
      </c>
    </row>
    <row r="11" spans="1:28" ht="13.15">
      <c r="A11" s="251" t="s">
        <v>15</v>
      </c>
      <c r="C11" s="555"/>
      <c r="D11" s="555"/>
      <c r="E11" s="261"/>
      <c r="F11" s="261"/>
      <c r="G11" s="261"/>
      <c r="H11" s="261"/>
      <c r="I11" s="261"/>
      <c r="J11" s="303"/>
      <c r="L11" s="559" t="s">
        <v>109</v>
      </c>
      <c r="M11" s="550" t="s">
        <v>75</v>
      </c>
      <c r="N11" s="550"/>
      <c r="O11" s="550" t="s">
        <v>209</v>
      </c>
      <c r="P11" s="550" t="s">
        <v>90</v>
      </c>
      <c r="Q11" s="550" t="s">
        <v>17</v>
      </c>
      <c r="R11" s="550"/>
      <c r="T11" s="726" t="s">
        <v>95</v>
      </c>
      <c r="U11" s="726"/>
      <c r="V11" s="726"/>
      <c r="W11" s="726"/>
      <c r="X11" s="726"/>
    </row>
    <row r="12" spans="1:28" ht="13.15">
      <c r="A12" s="251" t="s">
        <v>16</v>
      </c>
      <c r="C12" s="327"/>
      <c r="D12" s="327"/>
      <c r="E12" s="269" t="s">
        <v>2</v>
      </c>
      <c r="F12" s="269" t="s">
        <v>3</v>
      </c>
      <c r="G12" s="269" t="s">
        <v>4</v>
      </c>
      <c r="H12" s="269" t="s">
        <v>8</v>
      </c>
      <c r="I12" s="269" t="s">
        <v>9</v>
      </c>
      <c r="J12" s="304" t="s">
        <v>1</v>
      </c>
      <c r="L12" s="556" t="s">
        <v>108</v>
      </c>
      <c r="M12" s="306" t="s">
        <v>14</v>
      </c>
      <c r="N12" s="306" t="s">
        <v>209</v>
      </c>
      <c r="O12" s="306" t="s">
        <v>81</v>
      </c>
      <c r="P12" s="306" t="s">
        <v>91</v>
      </c>
      <c r="Q12" s="306" t="s">
        <v>93</v>
      </c>
      <c r="R12" s="306" t="s">
        <v>81</v>
      </c>
      <c r="S12" s="278"/>
      <c r="T12" s="279" t="s">
        <v>30</v>
      </c>
      <c r="U12" s="557" t="s">
        <v>31</v>
      </c>
      <c r="V12" s="557" t="s">
        <v>32</v>
      </c>
      <c r="W12" s="552" t="s">
        <v>33</v>
      </c>
      <c r="X12" s="552" t="s">
        <v>34</v>
      </c>
    </row>
    <row r="13" spans="1:28" ht="13.15">
      <c r="A13" s="559" t="s">
        <v>59</v>
      </c>
      <c r="B13" s="559" t="s">
        <v>60</v>
      </c>
      <c r="C13" s="259"/>
      <c r="D13" s="270"/>
      <c r="E13" s="254"/>
      <c r="F13" s="254"/>
      <c r="G13" s="254"/>
      <c r="H13" s="254"/>
      <c r="I13" s="254"/>
      <c r="J13" s="305"/>
      <c r="L13" s="279"/>
      <c r="M13" s="496"/>
      <c r="N13" s="496"/>
      <c r="O13" s="496"/>
      <c r="P13" s="497"/>
      <c r="Q13" s="496"/>
      <c r="R13" s="497"/>
      <c r="S13" s="254"/>
      <c r="T13" s="279"/>
      <c r="U13" s="557"/>
      <c r="V13" s="557"/>
      <c r="W13" s="552"/>
      <c r="X13" s="552"/>
      <c r="Y13" s="553"/>
      <c r="Z13" s="553"/>
      <c r="AA13" s="553"/>
      <c r="AB13" s="553"/>
    </row>
    <row r="14" spans="1:28">
      <c r="A14" s="341"/>
      <c r="B14" s="557" t="s">
        <v>113</v>
      </c>
      <c r="C14" s="259"/>
      <c r="D14" s="337" t="s">
        <v>112</v>
      </c>
      <c r="E14" s="338">
        <f>ROUND($Q14*$R14,6)</f>
        <v>0</v>
      </c>
      <c r="F14" s="338">
        <f>ROUND($Q15*$R15,6)</f>
        <v>0</v>
      </c>
      <c r="G14" s="338">
        <f>ROUND($Q16*$R16,6)</f>
        <v>0</v>
      </c>
      <c r="H14" s="338">
        <f>ROUND($Q17*$R17,6)</f>
        <v>0</v>
      </c>
      <c r="I14" s="338">
        <f>ROUND($Q18*$R18,6)</f>
        <v>0</v>
      </c>
      <c r="J14" s="305"/>
      <c r="L14" s="405">
        <v>0</v>
      </c>
      <c r="M14" s="498">
        <f>ROUND(L14/12,2)</f>
        <v>0</v>
      </c>
      <c r="N14" s="498">
        <f>LOOKUP(O14,'Longevity Lookup'!$A$3:$A$506,'Longevity Lookup'!$B$3:$B$506)</f>
        <v>0</v>
      </c>
      <c r="O14" s="565">
        <v>0</v>
      </c>
      <c r="P14" s="494">
        <v>1.03</v>
      </c>
      <c r="Q14" s="495">
        <v>0</v>
      </c>
      <c r="R14" s="491">
        <v>12</v>
      </c>
      <c r="S14" s="254"/>
      <c r="T14" s="280" t="e">
        <f>(E16+E17)/E15</f>
        <v>#DIV/0!</v>
      </c>
      <c r="U14" s="280" t="e">
        <f>(F16+F17)/F15</f>
        <v>#DIV/0!</v>
      </c>
      <c r="V14" s="280" t="e">
        <f>(G16+G17)/G15</f>
        <v>#DIV/0!</v>
      </c>
      <c r="W14" s="280" t="e">
        <f>(H16+H17)/H15</f>
        <v>#DIV/0!</v>
      </c>
      <c r="X14" s="280" t="e">
        <f>(I16+I17)/I15</f>
        <v>#DIV/0!</v>
      </c>
      <c r="Y14" s="553"/>
      <c r="Z14" s="553"/>
      <c r="AA14" s="553"/>
      <c r="AB14" s="553"/>
    </row>
    <row r="15" spans="1:28">
      <c r="B15" s="558"/>
      <c r="C15" s="338"/>
      <c r="D15" s="318" t="s">
        <v>14</v>
      </c>
      <c r="E15" s="439">
        <f>ROUND((M14+N14)*E14*P14,0)</f>
        <v>0</v>
      </c>
      <c r="F15" s="439">
        <f>ROUND((M14+N14)*F14*P14*P15,0)</f>
        <v>0</v>
      </c>
      <c r="G15" s="439">
        <f>ROUND((M14+N14)*G14*P14*P15*P16,0)</f>
        <v>0</v>
      </c>
      <c r="H15" s="439">
        <f>ROUND((M14+N14)*H14*P14*P15*P16*P17,0)</f>
        <v>0</v>
      </c>
      <c r="I15" s="439">
        <f>ROUND((M14+N14)*I14*P14*P15*P16*P17*P18,0)</f>
        <v>0</v>
      </c>
      <c r="J15" s="441">
        <f>SUM(E15:I15)</f>
        <v>0</v>
      </c>
      <c r="L15" s="499"/>
      <c r="M15" s="496"/>
      <c r="N15" s="496"/>
      <c r="O15" s="496"/>
      <c r="P15" s="494">
        <v>1.03</v>
      </c>
      <c r="Q15" s="495">
        <v>0</v>
      </c>
      <c r="R15" s="491">
        <v>12</v>
      </c>
      <c r="S15" s="274"/>
    </row>
    <row r="16" spans="1:28">
      <c r="A16" s="264"/>
      <c r="B16" s="558"/>
      <c r="C16" s="338"/>
      <c r="D16" s="318" t="s">
        <v>29</v>
      </c>
      <c r="E16" s="438">
        <f>ROUND(E15*$P$9,0)</f>
        <v>0</v>
      </c>
      <c r="F16" s="438">
        <f>ROUND(F15*$P$9,0)</f>
        <v>0</v>
      </c>
      <c r="G16" s="438">
        <f>ROUND(G15*$P$9,0)</f>
        <v>0</v>
      </c>
      <c r="H16" s="438">
        <f>ROUND(H15*$P$9,0)</f>
        <v>0</v>
      </c>
      <c r="I16" s="438">
        <f>ROUND(I15*$P$9,0)</f>
        <v>0</v>
      </c>
      <c r="J16" s="441">
        <f>SUM(E16:I16)</f>
        <v>0</v>
      </c>
      <c r="L16" s="499"/>
      <c r="M16" s="496"/>
      <c r="N16" s="496"/>
      <c r="O16" s="496"/>
      <c r="P16" s="494">
        <v>1.03</v>
      </c>
      <c r="Q16" s="495">
        <v>0</v>
      </c>
      <c r="R16" s="491">
        <v>12</v>
      </c>
      <c r="S16" s="274"/>
      <c r="T16" s="280"/>
      <c r="U16" s="280"/>
      <c r="V16" s="280"/>
      <c r="W16" s="280"/>
      <c r="X16" s="280"/>
    </row>
    <row r="17" spans="1:24" ht="15">
      <c r="A17" s="264"/>
      <c r="B17" s="558"/>
      <c r="C17" s="338"/>
      <c r="D17" s="318" t="s">
        <v>28</v>
      </c>
      <c r="E17" s="456">
        <f>ROUND($P$10*E14,0)</f>
        <v>0</v>
      </c>
      <c r="F17" s="456">
        <f>ROUND($P$10*F14,0)</f>
        <v>0</v>
      </c>
      <c r="G17" s="456">
        <f>ROUND($P$10*G14,0)</f>
        <v>0</v>
      </c>
      <c r="H17" s="456">
        <f>ROUND($P$10*H14,0)</f>
        <v>0</v>
      </c>
      <c r="I17" s="456">
        <f>ROUND($P$10*I14,0)</f>
        <v>0</v>
      </c>
      <c r="J17" s="457">
        <f>SUM(E17:I17)</f>
        <v>0</v>
      </c>
      <c r="L17" s="499"/>
      <c r="M17" s="496"/>
      <c r="N17" s="496"/>
      <c r="O17" s="496"/>
      <c r="P17" s="494">
        <v>1.03</v>
      </c>
      <c r="Q17" s="495">
        <v>0</v>
      </c>
      <c r="R17" s="491">
        <v>12</v>
      </c>
      <c r="S17" s="274"/>
      <c r="T17" s="280"/>
      <c r="U17" s="280"/>
      <c r="V17" s="280"/>
      <c r="W17" s="280"/>
      <c r="X17" s="280"/>
    </row>
    <row r="18" spans="1:24">
      <c r="A18" s="264"/>
      <c r="B18" s="558"/>
      <c r="C18" s="338"/>
      <c r="D18" s="322" t="s">
        <v>157</v>
      </c>
      <c r="E18" s="458">
        <f>SUM(E16:E17)</f>
        <v>0</v>
      </c>
      <c r="F18" s="458">
        <f t="shared" ref="F18:I18" si="0">SUM(F16:F17)</f>
        <v>0</v>
      </c>
      <c r="G18" s="458">
        <f t="shared" si="0"/>
        <v>0</v>
      </c>
      <c r="H18" s="458">
        <f t="shared" si="0"/>
        <v>0</v>
      </c>
      <c r="I18" s="458">
        <f t="shared" si="0"/>
        <v>0</v>
      </c>
      <c r="J18" s="459">
        <f>SUM(J16:J17)</f>
        <v>0</v>
      </c>
      <c r="L18" s="499"/>
      <c r="M18" s="496"/>
      <c r="N18" s="496"/>
      <c r="O18" s="496"/>
      <c r="P18" s="494">
        <v>1.03</v>
      </c>
      <c r="Q18" s="495">
        <v>0</v>
      </c>
      <c r="R18" s="491">
        <v>12</v>
      </c>
      <c r="S18" s="274"/>
      <c r="T18" s="280"/>
      <c r="U18" s="280"/>
      <c r="V18" s="280"/>
      <c r="W18" s="280"/>
      <c r="X18" s="280"/>
    </row>
    <row r="19" spans="1:24">
      <c r="A19" s="264"/>
      <c r="B19" s="558"/>
      <c r="C19" s="338"/>
      <c r="D19" s="318"/>
      <c r="E19" s="268"/>
      <c r="F19" s="268"/>
      <c r="G19" s="268"/>
      <c r="H19" s="268"/>
      <c r="I19" s="268"/>
      <c r="J19" s="291"/>
      <c r="L19" s="499"/>
      <c r="M19" s="496"/>
      <c r="N19" s="496"/>
      <c r="O19" s="496"/>
      <c r="P19" s="289"/>
      <c r="Q19" s="496"/>
      <c r="R19" s="289"/>
      <c r="S19" s="274"/>
      <c r="T19" s="256"/>
      <c r="U19" s="558"/>
    </row>
    <row r="20" spans="1:24">
      <c r="A20" s="341"/>
      <c r="B20" s="557" t="s">
        <v>58</v>
      </c>
      <c r="C20" s="339"/>
      <c r="D20" s="337" t="s">
        <v>112</v>
      </c>
      <c r="E20" s="338">
        <f>ROUND($Q20*$R20,6)</f>
        <v>0</v>
      </c>
      <c r="F20" s="338">
        <f>ROUND($Q21*$R21,6)</f>
        <v>0</v>
      </c>
      <c r="G20" s="338">
        <f>ROUND($Q22*$R22,6)</f>
        <v>0</v>
      </c>
      <c r="H20" s="338">
        <f>ROUND($Q23*$R23,6)</f>
        <v>0</v>
      </c>
      <c r="I20" s="338">
        <f>ROUND($Q24*$R24,6)</f>
        <v>0</v>
      </c>
      <c r="J20" s="305"/>
      <c r="L20" s="405">
        <v>0</v>
      </c>
      <c r="M20" s="498">
        <f>ROUND(L20/12,2)</f>
        <v>0</v>
      </c>
      <c r="N20" s="498">
        <f>LOOKUP(O20,'Longevity Lookup'!$A$3:$A$506,'Longevity Lookup'!$B$3:$B$506)</f>
        <v>0</v>
      </c>
      <c r="O20" s="565">
        <v>0</v>
      </c>
      <c r="P20" s="494">
        <v>1.03</v>
      </c>
      <c r="Q20" s="495">
        <v>0</v>
      </c>
      <c r="R20" s="321">
        <f>$R$14</f>
        <v>12</v>
      </c>
      <c r="S20" s="253"/>
      <c r="T20" s="280" t="e">
        <f>(E22+E23)/E21</f>
        <v>#DIV/0!</v>
      </c>
      <c r="U20" s="280" t="e">
        <f>(F22+F23)/F21</f>
        <v>#DIV/0!</v>
      </c>
      <c r="V20" s="280" t="e">
        <f>(G22+G23)/G21</f>
        <v>#DIV/0!</v>
      </c>
      <c r="W20" s="280" t="e">
        <f>(H22+H23)/H21</f>
        <v>#DIV/0!</v>
      </c>
      <c r="X20" s="280" t="e">
        <f>(I22+I23)/I21</f>
        <v>#DIV/0!</v>
      </c>
    </row>
    <row r="21" spans="1:24">
      <c r="A21" s="264"/>
      <c r="B21" s="558"/>
      <c r="C21" s="338"/>
      <c r="D21" s="318" t="s">
        <v>14</v>
      </c>
      <c r="E21" s="439">
        <f>ROUND((M20+N20)*E20*P20,0)</f>
        <v>0</v>
      </c>
      <c r="F21" s="439">
        <f>ROUND((M20+N20)*F20*P20*P21,0)</f>
        <v>0</v>
      </c>
      <c r="G21" s="439">
        <f>ROUND((M20+N20)*G20*P20*P21*P22,0)</f>
        <v>0</v>
      </c>
      <c r="H21" s="439">
        <f>ROUND((M20+N20)*H20*P20*P21*P22*P23,0)</f>
        <v>0</v>
      </c>
      <c r="I21" s="439">
        <f>ROUND((M20+N20)*I20*P20*P21*P22*P23*P24,0)</f>
        <v>0</v>
      </c>
      <c r="J21" s="441">
        <f>SUM(E21:I21)</f>
        <v>0</v>
      </c>
      <c r="L21" s="499"/>
      <c r="M21" s="496"/>
      <c r="N21" s="496"/>
      <c r="O21" s="496"/>
      <c r="P21" s="494">
        <v>1.03</v>
      </c>
      <c r="Q21" s="495">
        <v>0</v>
      </c>
      <c r="R21" s="321">
        <f>$R$15</f>
        <v>12</v>
      </c>
      <c r="S21" s="274"/>
    </row>
    <row r="22" spans="1:24" ht="15" customHeight="1">
      <c r="A22" s="264"/>
      <c r="B22" s="558"/>
      <c r="C22" s="338"/>
      <c r="D22" s="318" t="s">
        <v>29</v>
      </c>
      <c r="E22" s="438">
        <f>ROUND(E21*$P$9,0)</f>
        <v>0</v>
      </c>
      <c r="F22" s="438">
        <f>ROUND(F21*$P$9,0)</f>
        <v>0</v>
      </c>
      <c r="G22" s="438">
        <f>ROUND(G21*$P$9,0)</f>
        <v>0</v>
      </c>
      <c r="H22" s="438">
        <f>ROUND(H21*$P$9,0)</f>
        <v>0</v>
      </c>
      <c r="I22" s="438">
        <f>ROUND(I21*$P$9,0)</f>
        <v>0</v>
      </c>
      <c r="J22" s="441">
        <f>SUM(E22:I22)</f>
        <v>0</v>
      </c>
      <c r="L22" s="499"/>
      <c r="M22" s="496"/>
      <c r="N22" s="496"/>
      <c r="O22" s="496"/>
      <c r="P22" s="494">
        <v>1.03</v>
      </c>
      <c r="Q22" s="495">
        <v>0</v>
      </c>
      <c r="R22" s="321">
        <f>$R$16</f>
        <v>12</v>
      </c>
      <c r="S22" s="274"/>
      <c r="T22" s="280"/>
      <c r="U22" s="280"/>
      <c r="V22" s="280"/>
      <c r="W22" s="280"/>
      <c r="X22" s="280"/>
    </row>
    <row r="23" spans="1:24" ht="13.5" customHeight="1">
      <c r="A23" s="264"/>
      <c r="B23" s="558"/>
      <c r="C23" s="338"/>
      <c r="D23" s="318" t="s">
        <v>28</v>
      </c>
      <c r="E23" s="456">
        <f>ROUND($P$10*E20,0)</f>
        <v>0</v>
      </c>
      <c r="F23" s="456">
        <f>ROUND($P$10*F20,0)</f>
        <v>0</v>
      </c>
      <c r="G23" s="456">
        <f>ROUND($P$10*G20,0)</f>
        <v>0</v>
      </c>
      <c r="H23" s="456">
        <f>ROUND($P$10*H20,0)</f>
        <v>0</v>
      </c>
      <c r="I23" s="456">
        <f>ROUND($P$10*I20,0)</f>
        <v>0</v>
      </c>
      <c r="J23" s="457">
        <f>SUM(E23:I23)</f>
        <v>0</v>
      </c>
      <c r="L23" s="499"/>
      <c r="M23" s="496"/>
      <c r="N23" s="496"/>
      <c r="O23" s="496"/>
      <c r="P23" s="494">
        <v>1.03</v>
      </c>
      <c r="Q23" s="495">
        <v>0</v>
      </c>
      <c r="R23" s="321">
        <f>$R$17</f>
        <v>12</v>
      </c>
      <c r="S23" s="274"/>
      <c r="T23" s="280"/>
      <c r="U23" s="280"/>
      <c r="V23" s="280"/>
      <c r="W23" s="280"/>
      <c r="X23" s="280"/>
    </row>
    <row r="24" spans="1:24">
      <c r="A24" s="264"/>
      <c r="B24" s="558"/>
      <c r="C24" s="338"/>
      <c r="D24" s="322" t="s">
        <v>157</v>
      </c>
      <c r="E24" s="458">
        <f>SUM(E22:E23)</f>
        <v>0</v>
      </c>
      <c r="F24" s="458">
        <f t="shared" ref="F24:I24" si="1">SUM(F22:F23)</f>
        <v>0</v>
      </c>
      <c r="G24" s="458">
        <f t="shared" si="1"/>
        <v>0</v>
      </c>
      <c r="H24" s="458">
        <f t="shared" si="1"/>
        <v>0</v>
      </c>
      <c r="I24" s="458">
        <f t="shared" si="1"/>
        <v>0</v>
      </c>
      <c r="J24" s="459">
        <f>SUM(J22:J23)</f>
        <v>0</v>
      </c>
      <c r="L24" s="499"/>
      <c r="M24" s="496"/>
      <c r="N24" s="496"/>
      <c r="O24" s="496"/>
      <c r="P24" s="494">
        <v>1.03</v>
      </c>
      <c r="Q24" s="495">
        <v>0</v>
      </c>
      <c r="R24" s="321">
        <f>$R$18</f>
        <v>12</v>
      </c>
      <c r="S24" s="274"/>
      <c r="T24" s="280"/>
      <c r="U24" s="280"/>
      <c r="V24" s="280"/>
      <c r="W24" s="280"/>
      <c r="X24" s="280"/>
    </row>
    <row r="25" spans="1:24">
      <c r="A25" s="264"/>
      <c r="B25" s="558"/>
      <c r="C25" s="338"/>
      <c r="D25" s="318"/>
      <c r="E25" s="268"/>
      <c r="F25" s="268"/>
      <c r="G25" s="268"/>
      <c r="H25" s="268"/>
      <c r="I25" s="268"/>
      <c r="J25" s="291"/>
      <c r="L25" s="499"/>
      <c r="M25" s="496"/>
      <c r="N25" s="496"/>
      <c r="O25" s="496"/>
      <c r="P25" s="289"/>
      <c r="Q25" s="496"/>
      <c r="R25" s="289"/>
      <c r="S25" s="274"/>
      <c r="T25" s="256"/>
      <c r="U25" s="558"/>
    </row>
    <row r="26" spans="1:24">
      <c r="A26" s="341"/>
      <c r="B26" s="557" t="s">
        <v>58</v>
      </c>
      <c r="C26" s="339"/>
      <c r="D26" s="337" t="s">
        <v>112</v>
      </c>
      <c r="E26" s="338">
        <f>ROUND($Q26*$R26,6)</f>
        <v>0</v>
      </c>
      <c r="F26" s="338">
        <f>ROUND($Q27*$R27,6)</f>
        <v>0</v>
      </c>
      <c r="G26" s="338">
        <f>ROUND($Q28*$R28,6)</f>
        <v>0</v>
      </c>
      <c r="H26" s="338">
        <f>ROUND($Q29*$R29,6)</f>
        <v>0</v>
      </c>
      <c r="I26" s="338">
        <f>ROUND($Q30*$R30,6)</f>
        <v>0</v>
      </c>
      <c r="J26" s="305"/>
      <c r="L26" s="405">
        <v>0</v>
      </c>
      <c r="M26" s="498">
        <f>ROUND(L26/12,2)</f>
        <v>0</v>
      </c>
      <c r="N26" s="498">
        <f>LOOKUP(O26,'Longevity Lookup'!$A$3:$A$506,'Longevity Lookup'!$B$3:$B$506)</f>
        <v>0</v>
      </c>
      <c r="O26" s="565">
        <v>0</v>
      </c>
      <c r="P26" s="494">
        <v>1.03</v>
      </c>
      <c r="Q26" s="495">
        <v>0</v>
      </c>
      <c r="R26" s="321">
        <f>$R$14</f>
        <v>12</v>
      </c>
      <c r="S26" s="253"/>
      <c r="T26" s="280" t="e">
        <f>(E28+E29)/E27</f>
        <v>#DIV/0!</v>
      </c>
      <c r="U26" s="280" t="e">
        <f>(F28+F29)/F27</f>
        <v>#DIV/0!</v>
      </c>
      <c r="V26" s="280" t="e">
        <f>(G28+G29)/G27</f>
        <v>#DIV/0!</v>
      </c>
      <c r="W26" s="280" t="e">
        <f>(H28+H29)/H27</f>
        <v>#DIV/0!</v>
      </c>
      <c r="X26" s="280" t="e">
        <f>(I28+I29)/I27</f>
        <v>#DIV/0!</v>
      </c>
    </row>
    <row r="27" spans="1:24">
      <c r="B27" s="558"/>
      <c r="C27" s="338"/>
      <c r="D27" s="318" t="s">
        <v>14</v>
      </c>
      <c r="E27" s="439">
        <f>ROUND((M26+N26)*E26*P26,0)</f>
        <v>0</v>
      </c>
      <c r="F27" s="439">
        <f>ROUND((M26+N26)*F26*P26*P27,0)</f>
        <v>0</v>
      </c>
      <c r="G27" s="439">
        <f>ROUND((M26+N26)*G26*P26*P27*P28,0)</f>
        <v>0</v>
      </c>
      <c r="H27" s="439">
        <f>ROUND((M26+N26)*H26*P26*P27*P28*P29,0)</f>
        <v>0</v>
      </c>
      <c r="I27" s="439">
        <f>ROUND((M26+N26)*I26*P26*P27*P28*P29*P30,0)</f>
        <v>0</v>
      </c>
      <c r="J27" s="441">
        <f>SUM(E27:I27)</f>
        <v>0</v>
      </c>
      <c r="L27" s="499"/>
      <c r="M27" s="496"/>
      <c r="N27" s="496"/>
      <c r="O27" s="496"/>
      <c r="P27" s="494">
        <v>1.03</v>
      </c>
      <c r="Q27" s="495">
        <v>0</v>
      </c>
      <c r="R27" s="321">
        <f>$R$15</f>
        <v>12</v>
      </c>
      <c r="S27" s="274"/>
    </row>
    <row r="28" spans="1:24">
      <c r="A28" s="264"/>
      <c r="B28" s="558"/>
      <c r="C28" s="338"/>
      <c r="D28" s="318" t="s">
        <v>29</v>
      </c>
      <c r="E28" s="438">
        <f>ROUND(E27*$P$9,0)</f>
        <v>0</v>
      </c>
      <c r="F28" s="438">
        <f>ROUND(F27*$P$9,0)</f>
        <v>0</v>
      </c>
      <c r="G28" s="438">
        <f>ROUND(G27*$P$9,0)</f>
        <v>0</v>
      </c>
      <c r="H28" s="438">
        <f>ROUND(H27*$P$9,0)</f>
        <v>0</v>
      </c>
      <c r="I28" s="438">
        <f>ROUND(I27*$P$9,0)</f>
        <v>0</v>
      </c>
      <c r="J28" s="441">
        <f>SUM(E28:I28)</f>
        <v>0</v>
      </c>
      <c r="L28" s="499"/>
      <c r="M28" s="496"/>
      <c r="N28" s="496"/>
      <c r="O28" s="496"/>
      <c r="P28" s="494">
        <v>1.03</v>
      </c>
      <c r="Q28" s="495">
        <v>0</v>
      </c>
      <c r="R28" s="321">
        <f>$R$16</f>
        <v>12</v>
      </c>
      <c r="S28" s="274"/>
      <c r="T28" s="280"/>
      <c r="U28" s="280"/>
      <c r="V28" s="280"/>
      <c r="W28" s="280"/>
      <c r="X28" s="280"/>
    </row>
    <row r="29" spans="1:24" ht="15">
      <c r="A29" s="264"/>
      <c r="B29" s="558"/>
      <c r="C29" s="338"/>
      <c r="D29" s="318" t="s">
        <v>28</v>
      </c>
      <c r="E29" s="456">
        <f>ROUND($P$10*E26,0)</f>
        <v>0</v>
      </c>
      <c r="F29" s="456">
        <f>ROUND($P$10*F26,0)</f>
        <v>0</v>
      </c>
      <c r="G29" s="456">
        <f>ROUND($P$10*G26,0)</f>
        <v>0</v>
      </c>
      <c r="H29" s="456">
        <f>ROUND($P$10*H26,0)</f>
        <v>0</v>
      </c>
      <c r="I29" s="456">
        <f>ROUND($P$10*I26,0)</f>
        <v>0</v>
      </c>
      <c r="J29" s="457">
        <f>SUM(E29:I29)</f>
        <v>0</v>
      </c>
      <c r="L29" s="499"/>
      <c r="M29" s="496"/>
      <c r="N29" s="496"/>
      <c r="O29" s="496"/>
      <c r="P29" s="494">
        <v>1.03</v>
      </c>
      <c r="Q29" s="495">
        <v>0</v>
      </c>
      <c r="R29" s="321">
        <f>$R$17</f>
        <v>12</v>
      </c>
      <c r="S29" s="274"/>
      <c r="T29" s="280"/>
      <c r="U29" s="280"/>
      <c r="V29" s="280"/>
      <c r="W29" s="280"/>
      <c r="X29" s="280"/>
    </row>
    <row r="30" spans="1:24">
      <c r="A30" s="264"/>
      <c r="B30" s="558"/>
      <c r="C30" s="338"/>
      <c r="D30" s="322" t="s">
        <v>157</v>
      </c>
      <c r="E30" s="458">
        <f>SUM(E28:E29)</f>
        <v>0</v>
      </c>
      <c r="F30" s="458">
        <f t="shared" ref="F30:I30" si="2">SUM(F28:F29)</f>
        <v>0</v>
      </c>
      <c r="G30" s="458">
        <f t="shared" si="2"/>
        <v>0</v>
      </c>
      <c r="H30" s="458">
        <f t="shared" si="2"/>
        <v>0</v>
      </c>
      <c r="I30" s="458">
        <f t="shared" si="2"/>
        <v>0</v>
      </c>
      <c r="J30" s="459">
        <f>SUM(J28:J29)</f>
        <v>0</v>
      </c>
      <c r="L30" s="499"/>
      <c r="M30" s="496"/>
      <c r="N30" s="496"/>
      <c r="O30" s="496"/>
      <c r="P30" s="494">
        <v>1.03</v>
      </c>
      <c r="Q30" s="495">
        <v>0</v>
      </c>
      <c r="R30" s="321">
        <f>$R$18</f>
        <v>12</v>
      </c>
      <c r="S30" s="274"/>
      <c r="T30" s="280"/>
      <c r="U30" s="280"/>
      <c r="V30" s="280"/>
      <c r="W30" s="280"/>
      <c r="X30" s="280"/>
    </row>
    <row r="31" spans="1:24">
      <c r="A31" s="264"/>
      <c r="B31" s="558"/>
      <c r="C31" s="338"/>
      <c r="D31" s="318"/>
      <c r="E31" s="268"/>
      <c r="F31" s="268"/>
      <c r="G31" s="268"/>
      <c r="H31" s="268"/>
      <c r="I31" s="268"/>
      <c r="J31" s="291"/>
      <c r="L31" s="499"/>
      <c r="M31" s="496"/>
      <c r="N31" s="496"/>
      <c r="O31" s="496"/>
      <c r="P31" s="289"/>
      <c r="Q31" s="496"/>
      <c r="R31" s="289"/>
      <c r="S31" s="274"/>
      <c r="T31" s="256"/>
      <c r="U31" s="558"/>
    </row>
    <row r="32" spans="1:24">
      <c r="A32" s="110"/>
      <c r="B32" s="557" t="s">
        <v>58</v>
      </c>
      <c r="C32" s="339"/>
      <c r="D32" s="337" t="s">
        <v>112</v>
      </c>
      <c r="E32" s="338">
        <f>ROUND($Q32*$R32,6)</f>
        <v>0</v>
      </c>
      <c r="F32" s="338">
        <f>ROUND($Q33*$R33,6)</f>
        <v>0</v>
      </c>
      <c r="G32" s="338">
        <f>ROUND($Q34*$R34,6)</f>
        <v>0</v>
      </c>
      <c r="H32" s="338">
        <f>ROUND($Q35*$R35,6)</f>
        <v>0</v>
      </c>
      <c r="I32" s="338">
        <f>ROUND($Q36*$R36,6)</f>
        <v>0</v>
      </c>
      <c r="J32" s="305"/>
      <c r="L32" s="405">
        <v>0</v>
      </c>
      <c r="M32" s="498">
        <f>ROUND(L32/12,2)</f>
        <v>0</v>
      </c>
      <c r="N32" s="498">
        <f>LOOKUP(O32,'Longevity Lookup'!$A$3:$A$506,'Longevity Lookup'!$B$3:$B$506)</f>
        <v>0</v>
      </c>
      <c r="O32" s="565">
        <v>0</v>
      </c>
      <c r="P32" s="494">
        <v>1.03</v>
      </c>
      <c r="Q32" s="495">
        <v>0</v>
      </c>
      <c r="R32" s="321">
        <f>$R$14</f>
        <v>12</v>
      </c>
      <c r="S32" s="253"/>
      <c r="T32" s="280" t="e">
        <f>(E34+E35)/E33</f>
        <v>#DIV/0!</v>
      </c>
      <c r="U32" s="280" t="e">
        <f>(F34+F35)/F33</f>
        <v>#DIV/0!</v>
      </c>
      <c r="V32" s="280" t="e">
        <f>(G34+G35)/G33</f>
        <v>#DIV/0!</v>
      </c>
      <c r="W32" s="280" t="e">
        <f>(H34+H35)/H33</f>
        <v>#DIV/0!</v>
      </c>
      <c r="X32" s="280" t="e">
        <f>(I34+I35)/I33</f>
        <v>#DIV/0!</v>
      </c>
    </row>
    <row r="33" spans="1:24">
      <c r="A33" s="264"/>
      <c r="C33" s="338"/>
      <c r="D33" s="318" t="s">
        <v>14</v>
      </c>
      <c r="E33" s="439">
        <f>ROUND((M32+N32)*E32*P32,0)</f>
        <v>0</v>
      </c>
      <c r="F33" s="439">
        <f>ROUND((M32+N32)*F32*P32*P33,0)</f>
        <v>0</v>
      </c>
      <c r="G33" s="439">
        <f>ROUND((M32+N32)*G32*P32*P33*P34,0)</f>
        <v>0</v>
      </c>
      <c r="H33" s="439">
        <f>ROUND((M32+N32)*H32*P32*P33*P34*P35,0)</f>
        <v>0</v>
      </c>
      <c r="I33" s="439">
        <f>ROUND((M32+N32)*I32*P32*P33*P34*P35*P36,0)</f>
        <v>0</v>
      </c>
      <c r="J33" s="441">
        <f>SUM(E33:I33)</f>
        <v>0</v>
      </c>
      <c r="L33" s="499"/>
      <c r="M33" s="496"/>
      <c r="N33" s="496"/>
      <c r="O33" s="496"/>
      <c r="P33" s="494">
        <v>1.03</v>
      </c>
      <c r="Q33" s="495">
        <v>0</v>
      </c>
      <c r="R33" s="321">
        <f>$R$15</f>
        <v>12</v>
      </c>
      <c r="S33" s="274"/>
    </row>
    <row r="34" spans="1:24">
      <c r="A34" s="264"/>
      <c r="B34" s="558"/>
      <c r="C34" s="338"/>
      <c r="D34" s="318" t="s">
        <v>29</v>
      </c>
      <c r="E34" s="438">
        <f>ROUND(E33*$P$9,0)</f>
        <v>0</v>
      </c>
      <c r="F34" s="438">
        <f>ROUND(F33*$P$9,0)</f>
        <v>0</v>
      </c>
      <c r="G34" s="438">
        <f>ROUND(G33*$P$9,0)</f>
        <v>0</v>
      </c>
      <c r="H34" s="438">
        <f>ROUND(H33*$P$9,0)</f>
        <v>0</v>
      </c>
      <c r="I34" s="438">
        <f>ROUND(I33*$P$9,0)</f>
        <v>0</v>
      </c>
      <c r="J34" s="441">
        <f>SUM(E34:I34)</f>
        <v>0</v>
      </c>
      <c r="L34" s="499"/>
      <c r="M34" s="496"/>
      <c r="N34" s="496"/>
      <c r="O34" s="496"/>
      <c r="P34" s="494">
        <v>1.03</v>
      </c>
      <c r="Q34" s="495">
        <v>0</v>
      </c>
      <c r="R34" s="321">
        <f>$R$16</f>
        <v>12</v>
      </c>
      <c r="S34" s="274"/>
      <c r="T34" s="280"/>
      <c r="U34" s="280"/>
      <c r="V34" s="280"/>
      <c r="W34" s="280"/>
      <c r="X34" s="280"/>
    </row>
    <row r="35" spans="1:24" ht="15">
      <c r="A35" s="264"/>
      <c r="B35" s="558"/>
      <c r="C35" s="338"/>
      <c r="D35" s="318" t="s">
        <v>28</v>
      </c>
      <c r="E35" s="456">
        <f>ROUND($P$10*E32,0)</f>
        <v>0</v>
      </c>
      <c r="F35" s="456">
        <f>ROUND($P$10*F32,0)</f>
        <v>0</v>
      </c>
      <c r="G35" s="456">
        <f>ROUND($P$10*G32,0)</f>
        <v>0</v>
      </c>
      <c r="H35" s="456">
        <f>ROUND($P$10*H32,0)</f>
        <v>0</v>
      </c>
      <c r="I35" s="456">
        <f>ROUND($P$10*I32,0)</f>
        <v>0</v>
      </c>
      <c r="J35" s="457">
        <f>SUM(E35:I35)</f>
        <v>0</v>
      </c>
      <c r="L35" s="499"/>
      <c r="M35" s="496"/>
      <c r="N35" s="496"/>
      <c r="O35" s="496"/>
      <c r="P35" s="494">
        <v>1.03</v>
      </c>
      <c r="Q35" s="495">
        <v>0</v>
      </c>
      <c r="R35" s="321">
        <f>$R$17</f>
        <v>12</v>
      </c>
      <c r="S35" s="274"/>
      <c r="T35" s="280"/>
      <c r="U35" s="280"/>
      <c r="V35" s="280"/>
      <c r="W35" s="280"/>
      <c r="X35" s="280"/>
    </row>
    <row r="36" spans="1:24">
      <c r="A36" s="264"/>
      <c r="B36" s="558"/>
      <c r="C36" s="338"/>
      <c r="D36" s="322" t="s">
        <v>157</v>
      </c>
      <c r="E36" s="458">
        <f>SUM(E34:E35)</f>
        <v>0</v>
      </c>
      <c r="F36" s="458">
        <f t="shared" ref="F36:I36" si="3">SUM(F34:F35)</f>
        <v>0</v>
      </c>
      <c r="G36" s="458">
        <f t="shared" si="3"/>
        <v>0</v>
      </c>
      <c r="H36" s="458">
        <f t="shared" si="3"/>
        <v>0</v>
      </c>
      <c r="I36" s="458">
        <f t="shared" si="3"/>
        <v>0</v>
      </c>
      <c r="J36" s="459">
        <f>SUM(J34:J35)</f>
        <v>0</v>
      </c>
      <c r="L36" s="499"/>
      <c r="M36" s="496"/>
      <c r="N36" s="496"/>
      <c r="O36" s="496"/>
      <c r="P36" s="494">
        <v>1.03</v>
      </c>
      <c r="Q36" s="495">
        <v>0</v>
      </c>
      <c r="R36" s="321">
        <f>$R$18</f>
        <v>12</v>
      </c>
      <c r="S36" s="274"/>
      <c r="T36" s="280"/>
      <c r="U36" s="280"/>
      <c r="V36" s="280"/>
      <c r="W36" s="280"/>
      <c r="X36" s="280"/>
    </row>
    <row r="37" spans="1:24">
      <c r="A37" s="264"/>
      <c r="B37" s="558"/>
      <c r="C37" s="338"/>
      <c r="D37" s="318"/>
      <c r="E37" s="268"/>
      <c r="F37" s="268"/>
      <c r="G37" s="268"/>
      <c r="H37" s="268"/>
      <c r="I37" s="268"/>
      <c r="J37" s="291"/>
      <c r="L37" s="499"/>
      <c r="M37" s="496"/>
      <c r="N37" s="496"/>
      <c r="O37" s="496"/>
      <c r="P37" s="289"/>
      <c r="Q37" s="496"/>
      <c r="R37" s="289"/>
      <c r="S37" s="274"/>
      <c r="T37" s="256"/>
      <c r="U37" s="558"/>
    </row>
    <row r="38" spans="1:24">
      <c r="A38" s="110"/>
      <c r="B38" s="557" t="s">
        <v>58</v>
      </c>
      <c r="C38" s="339"/>
      <c r="D38" s="337" t="s">
        <v>112</v>
      </c>
      <c r="E38" s="338">
        <f>ROUND($Q38*$R38,6)</f>
        <v>0</v>
      </c>
      <c r="F38" s="338">
        <f>ROUND($Q39*$R39,6)</f>
        <v>0</v>
      </c>
      <c r="G38" s="338">
        <f>ROUND($Q40*$R40,6)</f>
        <v>0</v>
      </c>
      <c r="H38" s="338">
        <f>ROUND($Q41*$R41,6)</f>
        <v>0</v>
      </c>
      <c r="I38" s="338">
        <f>ROUND($Q42*$R42,6)</f>
        <v>0</v>
      </c>
      <c r="J38" s="305"/>
      <c r="L38" s="405">
        <v>0</v>
      </c>
      <c r="M38" s="498">
        <f>ROUND(L38/12,2)</f>
        <v>0</v>
      </c>
      <c r="N38" s="498">
        <f>LOOKUP(O38,'Longevity Lookup'!$A$3:$A$506,'Longevity Lookup'!$B$3:$B$506)</f>
        <v>0</v>
      </c>
      <c r="O38" s="565">
        <v>0</v>
      </c>
      <c r="P38" s="494">
        <v>1.03</v>
      </c>
      <c r="Q38" s="495">
        <v>0</v>
      </c>
      <c r="R38" s="321">
        <f>$R$14</f>
        <v>12</v>
      </c>
      <c r="S38" s="253"/>
      <c r="T38" s="280" t="e">
        <f>(E40+E41)/E39</f>
        <v>#DIV/0!</v>
      </c>
      <c r="U38" s="280" t="e">
        <f>(F40+F41)/F39</f>
        <v>#DIV/0!</v>
      </c>
      <c r="V38" s="280" t="e">
        <f>(G40+G41)/G39</f>
        <v>#DIV/0!</v>
      </c>
      <c r="W38" s="280" t="e">
        <f>(H40+H41)/H39</f>
        <v>#DIV/0!</v>
      </c>
      <c r="X38" s="280" t="e">
        <f>(I40+I41)/I39</f>
        <v>#DIV/0!</v>
      </c>
    </row>
    <row r="39" spans="1:24">
      <c r="A39" s="264"/>
      <c r="C39" s="338"/>
      <c r="D39" s="318" t="s">
        <v>14</v>
      </c>
      <c r="E39" s="439">
        <f>ROUND((M38+N38)*E38*P38,0)</f>
        <v>0</v>
      </c>
      <c r="F39" s="439">
        <f>ROUND((M38+N38)*F38*P38*P39,0)</f>
        <v>0</v>
      </c>
      <c r="G39" s="439">
        <f>ROUND((M38+N38)*G38*P38*P39*P40,0)</f>
        <v>0</v>
      </c>
      <c r="H39" s="439">
        <f>ROUND((M38+N38)*H38*P38*P39*P40*P41,0)</f>
        <v>0</v>
      </c>
      <c r="I39" s="439">
        <f>ROUND((M38+N38)*I38*P38*P39*P40*P41*P42,0)</f>
        <v>0</v>
      </c>
      <c r="J39" s="441">
        <f>SUM(E39:I39)</f>
        <v>0</v>
      </c>
      <c r="L39" s="499"/>
      <c r="M39" s="496"/>
      <c r="N39" s="496"/>
      <c r="O39" s="496"/>
      <c r="P39" s="494">
        <v>1.03</v>
      </c>
      <c r="Q39" s="495">
        <v>0</v>
      </c>
      <c r="R39" s="321">
        <f>$R$15</f>
        <v>12</v>
      </c>
      <c r="S39" s="274"/>
    </row>
    <row r="40" spans="1:24">
      <c r="A40" s="264"/>
      <c r="B40" s="558"/>
      <c r="C40" s="338"/>
      <c r="D40" s="318" t="s">
        <v>29</v>
      </c>
      <c r="E40" s="438">
        <f>ROUND(E39*$P$9,0)</f>
        <v>0</v>
      </c>
      <c r="F40" s="438">
        <f>ROUND(F39*$P$9,0)</f>
        <v>0</v>
      </c>
      <c r="G40" s="438">
        <f>ROUND(G39*$P$9,0)</f>
        <v>0</v>
      </c>
      <c r="H40" s="438">
        <f>ROUND(H39*$P$9,0)</f>
        <v>0</v>
      </c>
      <c r="I40" s="438">
        <f>ROUND(I39*$P$9,0)</f>
        <v>0</v>
      </c>
      <c r="J40" s="441">
        <f>SUM(E40:I40)</f>
        <v>0</v>
      </c>
      <c r="L40" s="499"/>
      <c r="M40" s="496"/>
      <c r="N40" s="496"/>
      <c r="O40" s="496"/>
      <c r="P40" s="494">
        <v>1.03</v>
      </c>
      <c r="Q40" s="495">
        <v>0</v>
      </c>
      <c r="R40" s="321">
        <f>$R$16</f>
        <v>12</v>
      </c>
      <c r="S40" s="274"/>
      <c r="T40" s="280"/>
      <c r="U40" s="280"/>
      <c r="V40" s="280"/>
      <c r="W40" s="280"/>
      <c r="X40" s="280"/>
    </row>
    <row r="41" spans="1:24" ht="15">
      <c r="A41" s="264"/>
      <c r="B41" s="558"/>
      <c r="C41" s="338"/>
      <c r="D41" s="318" t="s">
        <v>28</v>
      </c>
      <c r="E41" s="456">
        <f>ROUND($P$10*E38,0)</f>
        <v>0</v>
      </c>
      <c r="F41" s="456">
        <f>ROUND($P$10*F38,0)</f>
        <v>0</v>
      </c>
      <c r="G41" s="456">
        <f>ROUND($P$10*G38,0)</f>
        <v>0</v>
      </c>
      <c r="H41" s="456">
        <f>ROUND($P$10*H38,0)</f>
        <v>0</v>
      </c>
      <c r="I41" s="456">
        <f>ROUND($P$10*I38,0)</f>
        <v>0</v>
      </c>
      <c r="J41" s="457">
        <f>SUM(E41:I41)</f>
        <v>0</v>
      </c>
      <c r="L41" s="499"/>
      <c r="M41" s="496"/>
      <c r="N41" s="496"/>
      <c r="O41" s="496"/>
      <c r="P41" s="494">
        <v>1.03</v>
      </c>
      <c r="Q41" s="495">
        <v>0</v>
      </c>
      <c r="R41" s="321">
        <f>$R$17</f>
        <v>12</v>
      </c>
      <c r="S41" s="274"/>
      <c r="T41" s="280"/>
      <c r="U41" s="280"/>
      <c r="V41" s="280"/>
      <c r="W41" s="280"/>
      <c r="X41" s="280"/>
    </row>
    <row r="42" spans="1:24">
      <c r="A42" s="264"/>
      <c r="B42" s="558"/>
      <c r="C42" s="338"/>
      <c r="D42" s="322" t="s">
        <v>157</v>
      </c>
      <c r="E42" s="458">
        <f>SUM(E40:E41)</f>
        <v>0</v>
      </c>
      <c r="F42" s="458">
        <f t="shared" ref="F42:I42" si="4">SUM(F40:F41)</f>
        <v>0</v>
      </c>
      <c r="G42" s="458">
        <f t="shared" si="4"/>
        <v>0</v>
      </c>
      <c r="H42" s="458">
        <f t="shared" si="4"/>
        <v>0</v>
      </c>
      <c r="I42" s="458">
        <f t="shared" si="4"/>
        <v>0</v>
      </c>
      <c r="J42" s="459">
        <f>SUM(J40:J41)</f>
        <v>0</v>
      </c>
      <c r="L42" s="499"/>
      <c r="M42" s="496"/>
      <c r="N42" s="496"/>
      <c r="O42" s="496"/>
      <c r="P42" s="494">
        <v>1.03</v>
      </c>
      <c r="Q42" s="495">
        <v>0</v>
      </c>
      <c r="R42" s="321">
        <f>$R$18</f>
        <v>12</v>
      </c>
      <c r="S42" s="274"/>
      <c r="T42" s="280"/>
      <c r="U42" s="280"/>
      <c r="V42" s="280"/>
      <c r="W42" s="280"/>
      <c r="X42" s="280"/>
    </row>
    <row r="43" spans="1:24">
      <c r="A43" s="264"/>
      <c r="B43" s="558"/>
      <c r="C43" s="338"/>
      <c r="D43" s="318"/>
      <c r="E43" s="268"/>
      <c r="F43" s="268"/>
      <c r="G43" s="268"/>
      <c r="H43" s="268"/>
      <c r="I43" s="268"/>
      <c r="J43" s="291"/>
      <c r="L43" s="499"/>
      <c r="M43" s="496"/>
      <c r="N43" s="496"/>
      <c r="O43" s="496"/>
      <c r="P43" s="289"/>
      <c r="Q43" s="496"/>
      <c r="R43" s="289"/>
      <c r="S43" s="274"/>
      <c r="T43" s="256"/>
      <c r="U43" s="558"/>
    </row>
    <row r="44" spans="1:24">
      <c r="A44" s="110"/>
      <c r="B44" s="557" t="s">
        <v>114</v>
      </c>
      <c r="C44" s="339"/>
      <c r="D44" s="337" t="s">
        <v>112</v>
      </c>
      <c r="E44" s="338">
        <f>ROUND($Q44*$R44,6)</f>
        <v>0</v>
      </c>
      <c r="F44" s="338">
        <f>ROUND($Q45*$R45,6)</f>
        <v>0</v>
      </c>
      <c r="G44" s="338">
        <f>ROUND($Q46*$R46,6)</f>
        <v>0</v>
      </c>
      <c r="H44" s="338">
        <f>ROUND($Q47*$R47,6)</f>
        <v>0</v>
      </c>
      <c r="I44" s="338">
        <f>ROUND($Q48*$R48,6)</f>
        <v>0</v>
      </c>
      <c r="J44" s="305"/>
      <c r="L44" s="405">
        <v>0</v>
      </c>
      <c r="M44" s="498">
        <f>ROUND(L44/12,2)</f>
        <v>0</v>
      </c>
      <c r="N44" s="498">
        <f>LOOKUP(O44,'Longevity Lookup'!$A$3:$A$506,'Longevity Lookup'!$B$3:$B$506)</f>
        <v>0</v>
      </c>
      <c r="O44" s="565">
        <v>0</v>
      </c>
      <c r="P44" s="494">
        <v>1.03</v>
      </c>
      <c r="Q44" s="495">
        <v>0</v>
      </c>
      <c r="R44" s="321">
        <f>$R$14</f>
        <v>12</v>
      </c>
      <c r="S44" s="253"/>
      <c r="T44" s="280" t="e">
        <f>(E46+E47)/E45</f>
        <v>#DIV/0!</v>
      </c>
      <c r="U44" s="280" t="e">
        <f>(F46+F47)/F45</f>
        <v>#DIV/0!</v>
      </c>
      <c r="V44" s="280" t="e">
        <f>(G46+G47)/G45</f>
        <v>#DIV/0!</v>
      </c>
      <c r="W44" s="280" t="e">
        <f>(H46+H47)/H45</f>
        <v>#DIV/0!</v>
      </c>
      <c r="X44" s="280" t="e">
        <f>(I46+I47)/I45</f>
        <v>#DIV/0!</v>
      </c>
    </row>
    <row r="45" spans="1:24">
      <c r="A45" s="264"/>
      <c r="C45" s="338"/>
      <c r="D45" s="318" t="s">
        <v>14</v>
      </c>
      <c r="E45" s="439">
        <f>ROUND((M44+N44)*E44*P44,0)</f>
        <v>0</v>
      </c>
      <c r="F45" s="439">
        <f>ROUND((M44+N44)*F44*P44*P45,0)</f>
        <v>0</v>
      </c>
      <c r="G45" s="439">
        <f>ROUND((M44+N44)*G44*P44*P45*P46,0)</f>
        <v>0</v>
      </c>
      <c r="H45" s="439">
        <f>ROUND((M44+N44)*H44*P44*P45*P46*P47,0)</f>
        <v>0</v>
      </c>
      <c r="I45" s="439">
        <f>ROUND((M44+N44)*I44*P44*P45*P46*P47*P48,0)</f>
        <v>0</v>
      </c>
      <c r="J45" s="441">
        <f>SUM(E45:I45)</f>
        <v>0</v>
      </c>
      <c r="L45" s="499"/>
      <c r="M45" s="496"/>
      <c r="N45" s="496"/>
      <c r="O45" s="496"/>
      <c r="P45" s="494">
        <v>1.03</v>
      </c>
      <c r="Q45" s="495">
        <v>0</v>
      </c>
      <c r="R45" s="321">
        <f>$R$15</f>
        <v>12</v>
      </c>
      <c r="S45" s="274"/>
    </row>
    <row r="46" spans="1:24">
      <c r="A46" s="264"/>
      <c r="B46" s="558"/>
      <c r="C46" s="338"/>
      <c r="D46" s="318" t="s">
        <v>29</v>
      </c>
      <c r="E46" s="438">
        <f>ROUND(E45*$P$9,0)</f>
        <v>0</v>
      </c>
      <c r="F46" s="438">
        <f>ROUND(F45*$P$9,0)</f>
        <v>0</v>
      </c>
      <c r="G46" s="438">
        <f>ROUND(G45*$P$9,0)</f>
        <v>0</v>
      </c>
      <c r="H46" s="438">
        <f>ROUND(H45*$P$9,0)</f>
        <v>0</v>
      </c>
      <c r="I46" s="438">
        <f>ROUND(I45*$P$9,0)</f>
        <v>0</v>
      </c>
      <c r="J46" s="441">
        <f>SUM(E46:I46)</f>
        <v>0</v>
      </c>
      <c r="L46" s="499"/>
      <c r="M46" s="496"/>
      <c r="N46" s="496"/>
      <c r="O46" s="496"/>
      <c r="P46" s="494">
        <v>1.03</v>
      </c>
      <c r="Q46" s="495">
        <v>0</v>
      </c>
      <c r="R46" s="321">
        <f>$R$16</f>
        <v>12</v>
      </c>
      <c r="S46" s="274"/>
      <c r="T46" s="280"/>
      <c r="U46" s="280"/>
      <c r="V46" s="280"/>
      <c r="W46" s="280"/>
      <c r="X46" s="280"/>
    </row>
    <row r="47" spans="1:24" ht="15">
      <c r="A47" s="264"/>
      <c r="B47" s="558"/>
      <c r="C47" s="338"/>
      <c r="D47" s="318" t="s">
        <v>28</v>
      </c>
      <c r="E47" s="456">
        <f>ROUND($P$10*E44,0)</f>
        <v>0</v>
      </c>
      <c r="F47" s="456">
        <f>ROUND($P$10*F44,0)</f>
        <v>0</v>
      </c>
      <c r="G47" s="456">
        <f>ROUND($P$10*G44,0)</f>
        <v>0</v>
      </c>
      <c r="H47" s="456">
        <f>ROUND($P$10*H44,0)</f>
        <v>0</v>
      </c>
      <c r="I47" s="456">
        <f>ROUND($P$10*I44,0)</f>
        <v>0</v>
      </c>
      <c r="J47" s="457">
        <f>SUM(E47:I47)</f>
        <v>0</v>
      </c>
      <c r="L47" s="499"/>
      <c r="M47" s="496"/>
      <c r="N47" s="496"/>
      <c r="O47" s="496"/>
      <c r="P47" s="494">
        <v>1.03</v>
      </c>
      <c r="Q47" s="495">
        <v>0</v>
      </c>
      <c r="R47" s="321">
        <f>$R$17</f>
        <v>12</v>
      </c>
      <c r="S47" s="274"/>
      <c r="T47" s="280"/>
      <c r="U47" s="280"/>
      <c r="V47" s="280"/>
      <c r="W47" s="280"/>
      <c r="X47" s="280"/>
    </row>
    <row r="48" spans="1:24">
      <c r="A48" s="264"/>
      <c r="B48" s="558"/>
      <c r="C48" s="338"/>
      <c r="D48" s="322" t="s">
        <v>157</v>
      </c>
      <c r="E48" s="458">
        <f>SUM(E46:E47)</f>
        <v>0</v>
      </c>
      <c r="F48" s="458">
        <f t="shared" ref="F48:I48" si="5">SUM(F46:F47)</f>
        <v>0</v>
      </c>
      <c r="G48" s="458">
        <f t="shared" si="5"/>
        <v>0</v>
      </c>
      <c r="H48" s="458">
        <f t="shared" si="5"/>
        <v>0</v>
      </c>
      <c r="I48" s="458">
        <f t="shared" si="5"/>
        <v>0</v>
      </c>
      <c r="J48" s="459">
        <f>SUM(J46:J47)</f>
        <v>0</v>
      </c>
      <c r="L48" s="499"/>
      <c r="M48" s="496"/>
      <c r="N48" s="496"/>
      <c r="O48" s="496"/>
      <c r="P48" s="494">
        <v>1.03</v>
      </c>
      <c r="Q48" s="495">
        <v>0</v>
      </c>
      <c r="R48" s="321">
        <f>$R$18</f>
        <v>12</v>
      </c>
      <c r="S48" s="274"/>
      <c r="T48" s="280"/>
      <c r="U48" s="280"/>
      <c r="V48" s="280"/>
      <c r="W48" s="280"/>
      <c r="X48" s="280"/>
    </row>
    <row r="49" spans="1:24">
      <c r="A49" s="264"/>
      <c r="B49" s="558"/>
      <c r="C49" s="338"/>
      <c r="D49" s="318"/>
      <c r="E49" s="268"/>
      <c r="F49" s="268"/>
      <c r="G49" s="268"/>
      <c r="H49" s="268"/>
      <c r="I49" s="268"/>
      <c r="J49" s="291"/>
      <c r="L49" s="499"/>
      <c r="M49" s="496"/>
      <c r="N49" s="496"/>
      <c r="O49" s="496"/>
      <c r="P49" s="289"/>
      <c r="Q49" s="496"/>
      <c r="R49" s="289"/>
      <c r="S49" s="274"/>
      <c r="T49" s="256"/>
      <c r="U49" s="558"/>
    </row>
    <row r="50" spans="1:24">
      <c r="A50" s="110"/>
      <c r="B50" s="557" t="s">
        <v>114</v>
      </c>
      <c r="C50" s="339"/>
      <c r="D50" s="337" t="s">
        <v>112</v>
      </c>
      <c r="E50" s="338">
        <f>ROUND($Q50*$R50,6)</f>
        <v>0</v>
      </c>
      <c r="F50" s="338">
        <f>ROUND($Q51*$R51,6)</f>
        <v>0</v>
      </c>
      <c r="G50" s="338">
        <f>ROUND($Q52*$R52,6)</f>
        <v>0</v>
      </c>
      <c r="H50" s="338">
        <f>ROUND($Q53*$R53,6)</f>
        <v>0</v>
      </c>
      <c r="I50" s="338">
        <f>ROUND($Q54*$R54,6)</f>
        <v>0</v>
      </c>
      <c r="J50" s="305"/>
      <c r="L50" s="405">
        <v>0</v>
      </c>
      <c r="M50" s="498">
        <f>ROUND(L50/12,2)</f>
        <v>0</v>
      </c>
      <c r="N50" s="498">
        <f>LOOKUP(O50,'Longevity Lookup'!$A$3:$A$506,'Longevity Lookup'!$B$3:$B$506)</f>
        <v>0</v>
      </c>
      <c r="O50" s="565">
        <v>0</v>
      </c>
      <c r="P50" s="494">
        <v>1.03</v>
      </c>
      <c r="Q50" s="495">
        <v>0</v>
      </c>
      <c r="R50" s="321">
        <f>$R$14</f>
        <v>12</v>
      </c>
      <c r="S50" s="253"/>
      <c r="T50" s="280" t="e">
        <f>(E52+E53)/E51</f>
        <v>#DIV/0!</v>
      </c>
      <c r="U50" s="280" t="e">
        <f>(F52+F53)/F51</f>
        <v>#DIV/0!</v>
      </c>
      <c r="V50" s="280" t="e">
        <f>(G52+G53)/G51</f>
        <v>#DIV/0!</v>
      </c>
      <c r="W50" s="280" t="e">
        <f>(H52+H53)/H51</f>
        <v>#DIV/0!</v>
      </c>
      <c r="X50" s="280" t="e">
        <f>(I52+I53)/I51</f>
        <v>#DIV/0!</v>
      </c>
    </row>
    <row r="51" spans="1:24">
      <c r="A51" s="264"/>
      <c r="C51" s="338"/>
      <c r="D51" s="318" t="s">
        <v>14</v>
      </c>
      <c r="E51" s="439">
        <f>ROUND((M50+N50)*E50*P50,0)</f>
        <v>0</v>
      </c>
      <c r="F51" s="439">
        <f>ROUND((M50+N50)*F50*P50*P51,0)</f>
        <v>0</v>
      </c>
      <c r="G51" s="439">
        <f>ROUND((M50+N50)*G50*P50*P51*P52,0)</f>
        <v>0</v>
      </c>
      <c r="H51" s="439">
        <f>ROUND((M50+N50)*H50*P50*P51*P52*P53,0)</f>
        <v>0</v>
      </c>
      <c r="I51" s="439">
        <f>ROUND((M50+N50)*I50*P50*P51*P52*P53*P54,0)</f>
        <v>0</v>
      </c>
      <c r="J51" s="441">
        <f>SUM(E51:I51)</f>
        <v>0</v>
      </c>
      <c r="L51" s="499"/>
      <c r="M51" s="496"/>
      <c r="N51" s="496"/>
      <c r="O51" s="496"/>
      <c r="P51" s="494">
        <v>1.03</v>
      </c>
      <c r="Q51" s="495">
        <v>0</v>
      </c>
      <c r="R51" s="321">
        <f>$R$15</f>
        <v>12</v>
      </c>
      <c r="S51" s="274"/>
    </row>
    <row r="52" spans="1:24">
      <c r="A52" s="264"/>
      <c r="B52" s="558"/>
      <c r="C52" s="338"/>
      <c r="D52" s="318" t="s">
        <v>29</v>
      </c>
      <c r="E52" s="438">
        <f>ROUND(E51*$P$9,0)</f>
        <v>0</v>
      </c>
      <c r="F52" s="438">
        <f>ROUND(F51*$P$9,0)</f>
        <v>0</v>
      </c>
      <c r="G52" s="438">
        <f>ROUND(G51*$P$9,0)</f>
        <v>0</v>
      </c>
      <c r="H52" s="438">
        <f>ROUND(H51*$P$9,0)</f>
        <v>0</v>
      </c>
      <c r="I52" s="438">
        <f>ROUND(I51*$P$9,0)</f>
        <v>0</v>
      </c>
      <c r="J52" s="441">
        <f>SUM(E52:I52)</f>
        <v>0</v>
      </c>
      <c r="L52" s="499"/>
      <c r="M52" s="496"/>
      <c r="N52" s="496"/>
      <c r="O52" s="496"/>
      <c r="P52" s="494">
        <v>1.03</v>
      </c>
      <c r="Q52" s="495">
        <v>0</v>
      </c>
      <c r="R52" s="321">
        <f>$R$16</f>
        <v>12</v>
      </c>
      <c r="S52" s="274"/>
      <c r="T52" s="280"/>
      <c r="U52" s="280"/>
      <c r="V52" s="280"/>
      <c r="W52" s="280"/>
      <c r="X52" s="280"/>
    </row>
    <row r="53" spans="1:24" ht="15">
      <c r="A53" s="264"/>
      <c r="B53" s="558"/>
      <c r="C53" s="338"/>
      <c r="D53" s="318" t="s">
        <v>28</v>
      </c>
      <c r="E53" s="456">
        <f>ROUND($P$10*E50,0)</f>
        <v>0</v>
      </c>
      <c r="F53" s="456">
        <f>ROUND($P$10*F50,0)</f>
        <v>0</v>
      </c>
      <c r="G53" s="456">
        <f>ROUND($P$10*G50,0)</f>
        <v>0</v>
      </c>
      <c r="H53" s="456">
        <f>ROUND($P$10*H50,0)</f>
        <v>0</v>
      </c>
      <c r="I53" s="456">
        <f>ROUND($P$10*I50,0)</f>
        <v>0</v>
      </c>
      <c r="J53" s="457">
        <f>SUM(E53:I53)</f>
        <v>0</v>
      </c>
      <c r="L53" s="499"/>
      <c r="M53" s="496"/>
      <c r="N53" s="496"/>
      <c r="O53" s="496"/>
      <c r="P53" s="494">
        <v>1.03</v>
      </c>
      <c r="Q53" s="495">
        <v>0</v>
      </c>
      <c r="R53" s="321">
        <f>$R$17</f>
        <v>12</v>
      </c>
      <c r="S53" s="274"/>
      <c r="T53" s="280"/>
      <c r="U53" s="280"/>
      <c r="V53" s="280"/>
      <c r="W53" s="280"/>
      <c r="X53" s="280"/>
    </row>
    <row r="54" spans="1:24">
      <c r="A54" s="264"/>
      <c r="B54" s="558"/>
      <c r="C54" s="338"/>
      <c r="D54" s="322" t="s">
        <v>157</v>
      </c>
      <c r="E54" s="458">
        <f>SUM(E52:E53)</f>
        <v>0</v>
      </c>
      <c r="F54" s="458">
        <f t="shared" ref="F54:I54" si="6">SUM(F52:F53)</f>
        <v>0</v>
      </c>
      <c r="G54" s="458">
        <f t="shared" si="6"/>
        <v>0</v>
      </c>
      <c r="H54" s="458">
        <f t="shared" si="6"/>
        <v>0</v>
      </c>
      <c r="I54" s="458">
        <f t="shared" si="6"/>
        <v>0</v>
      </c>
      <c r="J54" s="459">
        <f>SUM(J52:J53)</f>
        <v>0</v>
      </c>
      <c r="L54" s="499"/>
      <c r="M54" s="496"/>
      <c r="N54" s="496"/>
      <c r="O54" s="496"/>
      <c r="P54" s="494">
        <v>1.03</v>
      </c>
      <c r="Q54" s="495">
        <v>0</v>
      </c>
      <c r="R54" s="321">
        <f>$R$18</f>
        <v>12</v>
      </c>
      <c r="S54" s="274"/>
      <c r="T54" s="280"/>
      <c r="U54" s="280"/>
      <c r="V54" s="280"/>
      <c r="W54" s="280"/>
      <c r="X54" s="280"/>
    </row>
    <row r="55" spans="1:24">
      <c r="A55" s="264"/>
      <c r="B55" s="558"/>
      <c r="C55" s="338"/>
      <c r="D55" s="318"/>
      <c r="E55" s="268"/>
      <c r="F55" s="268"/>
      <c r="G55" s="268"/>
      <c r="H55" s="268"/>
      <c r="I55" s="268"/>
      <c r="J55" s="291"/>
      <c r="L55" s="499"/>
      <c r="M55" s="496"/>
      <c r="N55" s="496"/>
      <c r="O55" s="496"/>
      <c r="P55" s="289"/>
      <c r="Q55" s="496"/>
      <c r="R55" s="289"/>
      <c r="S55" s="274"/>
      <c r="T55" s="256"/>
      <c r="U55" s="558"/>
    </row>
    <row r="56" spans="1:24">
      <c r="A56" s="110"/>
      <c r="B56" s="557" t="s">
        <v>114</v>
      </c>
      <c r="C56" s="339"/>
      <c r="D56" s="337" t="s">
        <v>112</v>
      </c>
      <c r="E56" s="338">
        <f>ROUND($Q56*$R56,6)</f>
        <v>0</v>
      </c>
      <c r="F56" s="338">
        <f>ROUND($Q57*$R57,6)</f>
        <v>0</v>
      </c>
      <c r="G56" s="338">
        <f>ROUND($Q58*$R58,6)</f>
        <v>0</v>
      </c>
      <c r="H56" s="338">
        <f>ROUND($Q59*$R59,6)</f>
        <v>0</v>
      </c>
      <c r="I56" s="338">
        <f>ROUND($Q60*$R60,6)</f>
        <v>0</v>
      </c>
      <c r="J56" s="305"/>
      <c r="L56" s="405">
        <v>0</v>
      </c>
      <c r="M56" s="498">
        <f>ROUND(L56/12,2)</f>
        <v>0</v>
      </c>
      <c r="N56" s="498">
        <f>LOOKUP(O56,'Longevity Lookup'!$A$3:$A$506,'Longevity Lookup'!$B$3:$B$506)</f>
        <v>0</v>
      </c>
      <c r="O56" s="565">
        <v>0</v>
      </c>
      <c r="P56" s="494">
        <v>1.03</v>
      </c>
      <c r="Q56" s="495">
        <v>0</v>
      </c>
      <c r="R56" s="321">
        <f>$R$14</f>
        <v>12</v>
      </c>
      <c r="S56" s="253"/>
      <c r="T56" s="280" t="e">
        <f>(E58+E59)/E57</f>
        <v>#DIV/0!</v>
      </c>
      <c r="U56" s="280" t="e">
        <f>(F58+F59)/F57</f>
        <v>#DIV/0!</v>
      </c>
      <c r="V56" s="280" t="e">
        <f>(G58+G59)/G57</f>
        <v>#DIV/0!</v>
      </c>
      <c r="W56" s="280" t="e">
        <f>(H58+H59)/H57</f>
        <v>#DIV/0!</v>
      </c>
      <c r="X56" s="280" t="e">
        <f>(I58+I59)/I57</f>
        <v>#DIV/0!</v>
      </c>
    </row>
    <row r="57" spans="1:24">
      <c r="A57" s="264"/>
      <c r="C57" s="338"/>
      <c r="D57" s="318" t="s">
        <v>14</v>
      </c>
      <c r="E57" s="439">
        <f>ROUND((M56+N56)*E56*P56,0)</f>
        <v>0</v>
      </c>
      <c r="F57" s="439">
        <f>ROUND((M56+N56)*F56*P56*P57,0)</f>
        <v>0</v>
      </c>
      <c r="G57" s="439">
        <f>ROUND((M56+N56)*G56*P56*P57*P58,0)</f>
        <v>0</v>
      </c>
      <c r="H57" s="439">
        <f>ROUND((M56+N56)*H56*P56*P57*P58*P59,0)</f>
        <v>0</v>
      </c>
      <c r="I57" s="439">
        <f>ROUND((M56+N56)*I56*P56*P57*P58*P59*P60,0)</f>
        <v>0</v>
      </c>
      <c r="J57" s="441">
        <f>SUM(E57:I57)</f>
        <v>0</v>
      </c>
      <c r="L57" s="499"/>
      <c r="M57" s="496"/>
      <c r="N57" s="496"/>
      <c r="O57" s="496"/>
      <c r="P57" s="494">
        <v>1.03</v>
      </c>
      <c r="Q57" s="495">
        <v>0</v>
      </c>
      <c r="R57" s="321">
        <f>$R$15</f>
        <v>12</v>
      </c>
      <c r="S57" s="274"/>
    </row>
    <row r="58" spans="1:24">
      <c r="A58" s="264"/>
      <c r="C58" s="338"/>
      <c r="D58" s="318" t="s">
        <v>29</v>
      </c>
      <c r="E58" s="438">
        <f>ROUND(E57*$P$9,0)</f>
        <v>0</v>
      </c>
      <c r="F58" s="438">
        <f>ROUND(F57*$P$9,0)</f>
        <v>0</v>
      </c>
      <c r="G58" s="438">
        <f>ROUND(G57*$P$9,0)</f>
        <v>0</v>
      </c>
      <c r="H58" s="438">
        <f>ROUND(H57*$P$9,0)</f>
        <v>0</v>
      </c>
      <c r="I58" s="438">
        <f>ROUND(I57*$P$9,0)</f>
        <v>0</v>
      </c>
      <c r="J58" s="441">
        <f>SUM(E58:I58)</f>
        <v>0</v>
      </c>
      <c r="L58" s="499"/>
      <c r="M58" s="496"/>
      <c r="N58" s="496"/>
      <c r="O58" s="496"/>
      <c r="P58" s="494">
        <v>1.03</v>
      </c>
      <c r="Q58" s="495">
        <v>0</v>
      </c>
      <c r="R58" s="321">
        <f>$R$16</f>
        <v>12</v>
      </c>
      <c r="S58" s="274"/>
      <c r="T58" s="280"/>
      <c r="U58" s="280"/>
      <c r="V58" s="280"/>
      <c r="W58" s="280"/>
      <c r="X58" s="280"/>
    </row>
    <row r="59" spans="1:24" ht="15">
      <c r="A59" s="264"/>
      <c r="C59" s="338"/>
      <c r="D59" s="318" t="s">
        <v>28</v>
      </c>
      <c r="E59" s="456">
        <f>ROUND($P$10*E56,0)</f>
        <v>0</v>
      </c>
      <c r="F59" s="456">
        <f>ROUND($P$10*F56,0)</f>
        <v>0</v>
      </c>
      <c r="G59" s="456">
        <f>ROUND($P$10*G56,0)</f>
        <v>0</v>
      </c>
      <c r="H59" s="456">
        <f>ROUND($P$10*H56,0)</f>
        <v>0</v>
      </c>
      <c r="I59" s="456">
        <f>ROUND($P$10*I56,0)</f>
        <v>0</v>
      </c>
      <c r="J59" s="457">
        <f>SUM(E59:I59)</f>
        <v>0</v>
      </c>
      <c r="L59" s="499"/>
      <c r="M59" s="496"/>
      <c r="N59" s="496"/>
      <c r="O59" s="496"/>
      <c r="P59" s="494">
        <v>1.03</v>
      </c>
      <c r="Q59" s="495">
        <v>0</v>
      </c>
      <c r="R59" s="321">
        <f>$R$17</f>
        <v>12</v>
      </c>
      <c r="S59" s="274"/>
    </row>
    <row r="60" spans="1:24">
      <c r="A60" s="264"/>
      <c r="C60" s="338"/>
      <c r="D60" s="322" t="s">
        <v>157</v>
      </c>
      <c r="E60" s="458">
        <f>SUM(E58:E59)</f>
        <v>0</v>
      </c>
      <c r="F60" s="458">
        <f t="shared" ref="F60:I60" si="7">SUM(F58:F59)</f>
        <v>0</v>
      </c>
      <c r="G60" s="458">
        <f t="shared" si="7"/>
        <v>0</v>
      </c>
      <c r="H60" s="458">
        <f t="shared" si="7"/>
        <v>0</v>
      </c>
      <c r="I60" s="458">
        <f t="shared" si="7"/>
        <v>0</v>
      </c>
      <c r="J60" s="459">
        <f>SUM(J58:J59)</f>
        <v>0</v>
      </c>
      <c r="L60" s="499"/>
      <c r="M60" s="496"/>
      <c r="N60" s="496"/>
      <c r="O60" s="496"/>
      <c r="P60" s="494">
        <v>1.03</v>
      </c>
      <c r="Q60" s="495">
        <v>0</v>
      </c>
      <c r="R60" s="321">
        <f>$R$18</f>
        <v>12</v>
      </c>
      <c r="S60" s="274"/>
      <c r="T60" s="280"/>
      <c r="U60" s="280"/>
      <c r="V60" s="280"/>
      <c r="W60" s="280"/>
      <c r="X60" s="280"/>
    </row>
    <row r="61" spans="1:24">
      <c r="A61" s="264"/>
      <c r="C61" s="338"/>
      <c r="D61" s="318"/>
      <c r="E61" s="268"/>
      <c r="F61" s="268"/>
      <c r="G61" s="268"/>
      <c r="H61" s="268"/>
      <c r="I61" s="268"/>
      <c r="J61" s="291"/>
      <c r="L61" s="253"/>
      <c r="M61" s="253"/>
      <c r="N61" s="253"/>
      <c r="O61" s="253"/>
      <c r="P61" s="253"/>
      <c r="Q61" s="256"/>
      <c r="R61" s="558"/>
      <c r="S61" s="274"/>
      <c r="T61" s="280"/>
      <c r="U61" s="280"/>
      <c r="V61" s="280"/>
      <c r="W61" s="280"/>
      <c r="X61" s="280"/>
    </row>
    <row r="62" spans="1:24" ht="3.75" customHeight="1">
      <c r="A62" s="264"/>
      <c r="C62" s="259"/>
      <c r="D62" s="294"/>
      <c r="E62" s="277"/>
      <c r="F62" s="277"/>
      <c r="G62" s="277"/>
      <c r="H62" s="277"/>
      <c r="I62" s="277"/>
      <c r="J62" s="333"/>
      <c r="R62" s="267"/>
    </row>
    <row r="63" spans="1:24" ht="13.15">
      <c r="A63" s="307" t="s">
        <v>18</v>
      </c>
      <c r="B63" s="308"/>
      <c r="C63" s="308"/>
      <c r="D63" s="309"/>
      <c r="E63" s="449">
        <f>SUMIF($D$13:$D$62,"*Salary",E13:E62)</f>
        <v>0</v>
      </c>
      <c r="F63" s="449">
        <f t="shared" ref="F63:I63" si="8">SUMIF($D$13:$D$62,"*Salary",F13:F62)</f>
        <v>0</v>
      </c>
      <c r="G63" s="449">
        <f t="shared" si="8"/>
        <v>0</v>
      </c>
      <c r="H63" s="449">
        <f t="shared" si="8"/>
        <v>0</v>
      </c>
      <c r="I63" s="449">
        <f t="shared" si="8"/>
        <v>0</v>
      </c>
      <c r="J63" s="441">
        <f>SUM(E63:I63)</f>
        <v>0</v>
      </c>
      <c r="R63" s="558"/>
    </row>
    <row r="64" spans="1:24" ht="15">
      <c r="A64" s="307" t="s">
        <v>19</v>
      </c>
      <c r="B64" s="308"/>
      <c r="C64" s="308"/>
      <c r="D64" s="309"/>
      <c r="E64" s="451">
        <f>SUMIF(D15:D62,"*Total Fringe",E15:E62)</f>
        <v>0</v>
      </c>
      <c r="F64" s="451">
        <f>SUMIF($D$15:$D$62,"*Total Fringe",F15:F62)</f>
        <v>0</v>
      </c>
      <c r="G64" s="451">
        <f t="shared" ref="G64:I64" si="9">SUMIF($D$15:$D$62,"*Total Fringe",G15:G62)</f>
        <v>0</v>
      </c>
      <c r="H64" s="451">
        <f t="shared" si="9"/>
        <v>0</v>
      </c>
      <c r="I64" s="451">
        <f t="shared" si="9"/>
        <v>0</v>
      </c>
      <c r="J64" s="457">
        <f>SUM(E64:I64)</f>
        <v>0</v>
      </c>
      <c r="R64" s="558"/>
    </row>
    <row r="65" spans="1:24" ht="13.15">
      <c r="A65" s="307" t="s">
        <v>20</v>
      </c>
      <c r="B65" s="308"/>
      <c r="C65" s="308"/>
      <c r="D65" s="309"/>
      <c r="E65" s="464">
        <f>SUM(E63:E64)</f>
        <v>0</v>
      </c>
      <c r="F65" s="464">
        <f t="shared" ref="F65:I65" si="10">SUM(F63:F64)</f>
        <v>0</v>
      </c>
      <c r="G65" s="464">
        <f t="shared" si="10"/>
        <v>0</v>
      </c>
      <c r="H65" s="464">
        <f t="shared" si="10"/>
        <v>0</v>
      </c>
      <c r="I65" s="464">
        <f t="shared" si="10"/>
        <v>0</v>
      </c>
      <c r="J65" s="441">
        <f>SUM(E65:I65)</f>
        <v>0</v>
      </c>
      <c r="T65" s="726" t="s">
        <v>95</v>
      </c>
      <c r="U65" s="726"/>
      <c r="V65" s="726"/>
      <c r="W65" s="726"/>
      <c r="X65" s="726"/>
    </row>
    <row r="66" spans="1:24" ht="13.15">
      <c r="A66" s="272"/>
      <c r="B66" s="555"/>
      <c r="C66" s="555"/>
      <c r="D66" s="550"/>
      <c r="E66" s="261"/>
      <c r="F66" s="261"/>
      <c r="G66" s="261"/>
      <c r="H66" s="261"/>
      <c r="I66" s="261"/>
      <c r="J66" s="303"/>
      <c r="T66" s="279" t="s">
        <v>30</v>
      </c>
      <c r="U66" s="557" t="s">
        <v>31</v>
      </c>
      <c r="V66" s="557" t="s">
        <v>32</v>
      </c>
      <c r="W66" s="552" t="s">
        <v>33</v>
      </c>
      <c r="X66" s="552" t="s">
        <v>34</v>
      </c>
    </row>
    <row r="67" spans="1:24" ht="13.15">
      <c r="A67" s="273" t="s">
        <v>21</v>
      </c>
      <c r="B67" s="327"/>
      <c r="C67" s="327"/>
      <c r="D67" s="306"/>
      <c r="J67" s="290"/>
      <c r="L67" s="314" t="s">
        <v>109</v>
      </c>
      <c r="M67" s="550" t="s">
        <v>75</v>
      </c>
      <c r="N67" s="550"/>
      <c r="O67" s="550" t="s">
        <v>209</v>
      </c>
      <c r="P67" s="550" t="s">
        <v>90</v>
      </c>
      <c r="Q67" s="550" t="s">
        <v>17</v>
      </c>
      <c r="R67" s="550"/>
      <c r="S67" s="550" t="s">
        <v>154</v>
      </c>
      <c r="T67" s="279"/>
      <c r="U67" s="557"/>
      <c r="V67" s="557"/>
      <c r="W67" s="552"/>
      <c r="X67" s="552"/>
    </row>
    <row r="68" spans="1:24" ht="13.15">
      <c r="A68" s="559" t="s">
        <v>59</v>
      </c>
      <c r="B68" s="559" t="s">
        <v>60</v>
      </c>
      <c r="C68" s="259"/>
      <c r="D68" s="306"/>
      <c r="E68" s="269" t="str">
        <f>E12</f>
        <v>Year 1</v>
      </c>
      <c r="F68" s="269" t="str">
        <f>F12</f>
        <v>Year 2</v>
      </c>
      <c r="G68" s="269" t="str">
        <f>G12</f>
        <v>Year 3</v>
      </c>
      <c r="H68" s="269" t="str">
        <f>H12</f>
        <v>Year 4</v>
      </c>
      <c r="I68" s="269" t="str">
        <f>I12</f>
        <v>Year 5</v>
      </c>
      <c r="J68" s="304" t="s">
        <v>1</v>
      </c>
      <c r="L68" s="554" t="s">
        <v>108</v>
      </c>
      <c r="M68" s="306" t="s">
        <v>14</v>
      </c>
      <c r="N68" s="306" t="s">
        <v>209</v>
      </c>
      <c r="O68" s="306" t="s">
        <v>81</v>
      </c>
      <c r="P68" s="306" t="s">
        <v>91</v>
      </c>
      <c r="Q68" s="306" t="s">
        <v>93</v>
      </c>
      <c r="R68" s="306" t="s">
        <v>81</v>
      </c>
      <c r="S68" s="306" t="s">
        <v>155</v>
      </c>
      <c r="T68" s="279"/>
      <c r="U68" s="557"/>
      <c r="V68" s="557"/>
      <c r="W68" s="552"/>
      <c r="X68" s="552"/>
    </row>
    <row r="69" spans="1:24" ht="13.15">
      <c r="A69" s="228"/>
      <c r="B69" s="340" t="s">
        <v>115</v>
      </c>
      <c r="C69" s="327"/>
      <c r="D69" s="337" t="s">
        <v>112</v>
      </c>
      <c r="E69" s="338">
        <f>ROUND($Q69*$R69*S69,6)</f>
        <v>0</v>
      </c>
      <c r="F69" s="338">
        <f>ROUND($Q70*$R70*S70,6)</f>
        <v>0</v>
      </c>
      <c r="G69" s="338">
        <f>ROUND($Q71*$R71*S71,6)</f>
        <v>0</v>
      </c>
      <c r="H69" s="338">
        <f>ROUND($Q72*$R72*S72,6)</f>
        <v>0</v>
      </c>
      <c r="I69" s="338">
        <f>ROUND($Q73*$R73*S73,6)</f>
        <v>0</v>
      </c>
      <c r="J69" s="304"/>
      <c r="L69" s="405">
        <v>0</v>
      </c>
      <c r="M69" s="498">
        <f>ROUND(L69/12,2)</f>
        <v>0</v>
      </c>
      <c r="N69" s="498">
        <f>LOOKUP(O69,'Longevity Lookup'!$A$3:$A$506,'Longevity Lookup'!$B$3:$B$506)</f>
        <v>0</v>
      </c>
      <c r="O69" s="565">
        <v>0</v>
      </c>
      <c r="P69" s="494">
        <v>1</v>
      </c>
      <c r="Q69" s="495">
        <v>0</v>
      </c>
      <c r="R69" s="321">
        <f>$R$14</f>
        <v>12</v>
      </c>
      <c r="S69" s="494">
        <v>0</v>
      </c>
      <c r="T69" s="280" t="e">
        <f>(E72+E73)/E71</f>
        <v>#DIV/0!</v>
      </c>
      <c r="U69" s="280" t="e">
        <f>(F72+F73)/F71</f>
        <v>#DIV/0!</v>
      </c>
      <c r="V69" s="280" t="e">
        <f>(G72+G73)/G71</f>
        <v>#DIV/0!</v>
      </c>
      <c r="W69" s="280" t="e">
        <f>(H72+H73)/H71</f>
        <v>#DIV/0!</v>
      </c>
      <c r="X69" s="280" t="e">
        <f>(I72+I73)/I71</f>
        <v>#DIV/0!</v>
      </c>
    </row>
    <row r="70" spans="1:24" ht="13.15">
      <c r="A70" s="273"/>
      <c r="B70" s="340"/>
      <c r="C70" s="327"/>
      <c r="D70" s="337" t="s">
        <v>158</v>
      </c>
      <c r="E70" s="294">
        <f>S69</f>
        <v>0</v>
      </c>
      <c r="F70" s="294">
        <f>S70</f>
        <v>0</v>
      </c>
      <c r="G70" s="294">
        <f>S71</f>
        <v>0</v>
      </c>
      <c r="H70" s="294">
        <f>S72</f>
        <v>0</v>
      </c>
      <c r="I70" s="294">
        <f>S73</f>
        <v>0</v>
      </c>
      <c r="J70" s="304"/>
      <c r="L70" s="500"/>
      <c r="M70" s="498"/>
      <c r="N70" s="498"/>
      <c r="O70" s="498"/>
      <c r="P70" s="494">
        <v>1.03</v>
      </c>
      <c r="Q70" s="495">
        <v>0</v>
      </c>
      <c r="R70" s="321">
        <f>$R$15</f>
        <v>12</v>
      </c>
      <c r="S70" s="237">
        <v>0</v>
      </c>
      <c r="T70" s="280"/>
      <c r="U70" s="280"/>
      <c r="V70" s="280"/>
      <c r="W70" s="280"/>
      <c r="X70" s="280"/>
    </row>
    <row r="71" spans="1:24">
      <c r="A71" s="264"/>
      <c r="C71" s="338"/>
      <c r="D71" s="318" t="s">
        <v>14</v>
      </c>
      <c r="E71" s="439">
        <f>ROUND((M69+N69)*E69*P69,0)</f>
        <v>0</v>
      </c>
      <c r="F71" s="439">
        <f>ROUND((M69+N69)*F69*P69*P70,0)</f>
        <v>0</v>
      </c>
      <c r="G71" s="439">
        <f>ROUND((M69+N69)*G69*P69*P70*P71,0)</f>
        <v>0</v>
      </c>
      <c r="H71" s="439">
        <f>ROUND((M69+N69)*H69*P69*P70*P71*P72,0)</f>
        <v>0</v>
      </c>
      <c r="I71" s="439">
        <f>ROUND((M69+N69)*I69*P69*P70*P71*P72*P73,0)</f>
        <v>0</v>
      </c>
      <c r="J71" s="441">
        <f>SUM(E71:I71)</f>
        <v>0</v>
      </c>
      <c r="L71" s="499"/>
      <c r="M71" s="496"/>
      <c r="N71" s="496"/>
      <c r="O71" s="496"/>
      <c r="P71" s="494">
        <v>1.03</v>
      </c>
      <c r="Q71" s="495">
        <v>0</v>
      </c>
      <c r="R71" s="321">
        <f>$R$16</f>
        <v>12</v>
      </c>
      <c r="S71" s="237">
        <v>0</v>
      </c>
    </row>
    <row r="72" spans="1:24">
      <c r="A72" s="264"/>
      <c r="B72" s="340"/>
      <c r="C72" s="338"/>
      <c r="D72" s="318" t="s">
        <v>29</v>
      </c>
      <c r="E72" s="438">
        <f>ROUND(E71*$P$9,0)</f>
        <v>0</v>
      </c>
      <c r="F72" s="438">
        <f>ROUND(F71*$P$9,0)</f>
        <v>0</v>
      </c>
      <c r="G72" s="438">
        <f>ROUND(G71*$P$9,0)</f>
        <v>0</v>
      </c>
      <c r="H72" s="438">
        <f>ROUND(H71*$P$9,0)</f>
        <v>0</v>
      </c>
      <c r="I72" s="438">
        <f>ROUND(I71*$P$9,0)</f>
        <v>0</v>
      </c>
      <c r="J72" s="441">
        <f>SUM(E72:I72)</f>
        <v>0</v>
      </c>
      <c r="L72" s="499"/>
      <c r="M72" s="496"/>
      <c r="N72" s="496"/>
      <c r="O72" s="496"/>
      <c r="P72" s="494">
        <v>1.03</v>
      </c>
      <c r="Q72" s="495">
        <v>0</v>
      </c>
      <c r="R72" s="321">
        <f>$R$17</f>
        <v>12</v>
      </c>
      <c r="S72" s="237">
        <v>0</v>
      </c>
      <c r="T72" s="280"/>
      <c r="U72" s="280"/>
      <c r="V72" s="280"/>
      <c r="W72" s="280"/>
      <c r="X72" s="280"/>
    </row>
    <row r="73" spans="1:24" ht="15">
      <c r="A73" s="264"/>
      <c r="B73" s="340"/>
      <c r="C73" s="338"/>
      <c r="D73" s="318" t="s">
        <v>28</v>
      </c>
      <c r="E73" s="456">
        <f>ROUND($P$10*E69,0)</f>
        <v>0</v>
      </c>
      <c r="F73" s="456">
        <f>ROUND($P$10*F69,0)</f>
        <v>0</v>
      </c>
      <c r="G73" s="456">
        <f>ROUND($P$10*G69,0)</f>
        <v>0</v>
      </c>
      <c r="H73" s="456">
        <f>ROUND($P$10*H69,0)</f>
        <v>0</v>
      </c>
      <c r="I73" s="456">
        <f>ROUND($P$10*I69,0)</f>
        <v>0</v>
      </c>
      <c r="J73" s="457">
        <f>SUM(E73:I73)</f>
        <v>0</v>
      </c>
      <c r="L73" s="499"/>
      <c r="M73" s="496"/>
      <c r="N73" s="496"/>
      <c r="O73" s="496"/>
      <c r="P73" s="494">
        <v>1.03</v>
      </c>
      <c r="Q73" s="495">
        <v>0</v>
      </c>
      <c r="R73" s="321">
        <f>$R$18</f>
        <v>12</v>
      </c>
      <c r="S73" s="237">
        <v>0</v>
      </c>
      <c r="T73" s="280"/>
      <c r="U73" s="280"/>
      <c r="V73" s="280"/>
      <c r="W73" s="280"/>
      <c r="X73" s="280"/>
    </row>
    <row r="74" spans="1:24">
      <c r="A74" s="264"/>
      <c r="B74" s="340"/>
      <c r="C74" s="338"/>
      <c r="D74" s="322" t="s">
        <v>157</v>
      </c>
      <c r="E74" s="458">
        <f>SUM(E72:E73)</f>
        <v>0</v>
      </c>
      <c r="F74" s="458">
        <f t="shared" ref="F74:I74" si="11">SUM(F72:F73)</f>
        <v>0</v>
      </c>
      <c r="G74" s="458">
        <f t="shared" si="11"/>
        <v>0</v>
      </c>
      <c r="H74" s="458">
        <f t="shared" si="11"/>
        <v>0</v>
      </c>
      <c r="I74" s="458">
        <f t="shared" si="11"/>
        <v>0</v>
      </c>
      <c r="J74" s="459">
        <f>SUM(J72:J73)</f>
        <v>0</v>
      </c>
      <c r="L74" s="499"/>
      <c r="M74" s="496"/>
      <c r="N74" s="496"/>
      <c r="O74" s="496"/>
      <c r="P74" s="318"/>
      <c r="Q74" s="501"/>
      <c r="R74" s="321"/>
      <c r="S74" s="502"/>
      <c r="T74" s="280"/>
      <c r="U74" s="280"/>
      <c r="V74" s="280"/>
      <c r="W74" s="280"/>
      <c r="X74" s="280"/>
    </row>
    <row r="75" spans="1:24">
      <c r="A75" s="264"/>
      <c r="B75" s="340"/>
      <c r="C75" s="338"/>
      <c r="D75" s="318"/>
      <c r="E75" s="268"/>
      <c r="F75" s="268"/>
      <c r="G75" s="268"/>
      <c r="H75" s="268"/>
      <c r="I75" s="268"/>
      <c r="J75" s="291"/>
      <c r="L75" s="499"/>
      <c r="M75" s="496"/>
      <c r="N75" s="496"/>
      <c r="O75" s="496"/>
      <c r="P75" s="337"/>
      <c r="Q75" s="496"/>
      <c r="R75" s="337"/>
      <c r="S75" s="503"/>
      <c r="T75" s="256"/>
      <c r="U75" s="558"/>
    </row>
    <row r="76" spans="1:24" ht="13.15">
      <c r="A76" s="110"/>
      <c r="B76" s="340" t="s">
        <v>115</v>
      </c>
      <c r="C76" s="259"/>
      <c r="D76" s="337" t="s">
        <v>112</v>
      </c>
      <c r="E76" s="338">
        <f>ROUND($Q76*$R76*S76,6)</f>
        <v>0</v>
      </c>
      <c r="F76" s="338">
        <f>ROUND($Q77*$R77*S77,6)</f>
        <v>0</v>
      </c>
      <c r="G76" s="338">
        <f>ROUND($Q78*$R78*S78,6)</f>
        <v>0</v>
      </c>
      <c r="H76" s="338">
        <f>ROUND($Q79*$R79*S79,6)</f>
        <v>0</v>
      </c>
      <c r="I76" s="338">
        <f>ROUND($Q80*$R80*S80,6)</f>
        <v>0</v>
      </c>
      <c r="J76" s="304"/>
      <c r="L76" s="405">
        <v>0</v>
      </c>
      <c r="M76" s="498">
        <f>ROUND(L76/12,2)</f>
        <v>0</v>
      </c>
      <c r="N76" s="498">
        <f>LOOKUP(O76,'Longevity Lookup'!$A$3:$A$506,'Longevity Lookup'!$B$3:$B$506)</f>
        <v>0</v>
      </c>
      <c r="O76" s="565">
        <v>0</v>
      </c>
      <c r="P76" s="494">
        <v>1</v>
      </c>
      <c r="Q76" s="495">
        <v>0</v>
      </c>
      <c r="R76" s="321">
        <f>$R$14</f>
        <v>12</v>
      </c>
      <c r="S76" s="494">
        <v>0</v>
      </c>
      <c r="T76" s="280" t="e">
        <f>(E79+E80)/E78</f>
        <v>#DIV/0!</v>
      </c>
      <c r="U76" s="280" t="e">
        <f>(F79+F80)/F78</f>
        <v>#DIV/0!</v>
      </c>
      <c r="V76" s="280" t="e">
        <f>(G79+G80)/G78</f>
        <v>#DIV/0!</v>
      </c>
      <c r="W76" s="280" t="e">
        <f>(H79+H80)/H78</f>
        <v>#DIV/0!</v>
      </c>
      <c r="X76" s="280" t="e">
        <f>(I79+I80)/I78</f>
        <v>#DIV/0!</v>
      </c>
    </row>
    <row r="77" spans="1:24" ht="13.15">
      <c r="A77" s="252"/>
      <c r="B77" s="340"/>
      <c r="C77" s="259"/>
      <c r="D77" s="337" t="s">
        <v>158</v>
      </c>
      <c r="E77" s="294">
        <f>S76</f>
        <v>0</v>
      </c>
      <c r="F77" s="294">
        <f>S77</f>
        <v>0</v>
      </c>
      <c r="G77" s="294">
        <f>S78</f>
        <v>0</v>
      </c>
      <c r="H77" s="294">
        <f>S79</f>
        <v>0</v>
      </c>
      <c r="I77" s="294">
        <f>S80</f>
        <v>0</v>
      </c>
      <c r="J77" s="426"/>
      <c r="L77" s="500"/>
      <c r="M77" s="498"/>
      <c r="N77" s="498"/>
      <c r="O77" s="498"/>
      <c r="P77" s="494">
        <v>1.03</v>
      </c>
      <c r="Q77" s="495">
        <v>0</v>
      </c>
      <c r="R77" s="321">
        <f>$R$15</f>
        <v>12</v>
      </c>
      <c r="S77" s="237">
        <v>0</v>
      </c>
      <c r="T77" s="280"/>
      <c r="U77" s="280"/>
      <c r="V77" s="280"/>
      <c r="W77" s="280"/>
      <c r="X77" s="280"/>
    </row>
    <row r="78" spans="1:24">
      <c r="A78" s="264"/>
      <c r="C78" s="338"/>
      <c r="D78" s="318" t="s">
        <v>14</v>
      </c>
      <c r="E78" s="439">
        <f>ROUND((M76+N76)*E76*P76,0)</f>
        <v>0</v>
      </c>
      <c r="F78" s="439">
        <f>ROUND((M76+N76)*F76*P76*P77,0)</f>
        <v>0</v>
      </c>
      <c r="G78" s="439">
        <f>ROUND((M76+N76)*G76*P76*P77*P78,0)</f>
        <v>0</v>
      </c>
      <c r="H78" s="439">
        <f>ROUND((M76+N76)*H76*P76*P77*P78*P79,0)</f>
        <v>0</v>
      </c>
      <c r="I78" s="439">
        <f>ROUND((M76+N76)*I76*P76*P77*P78*P79*P80,0)</f>
        <v>0</v>
      </c>
      <c r="J78" s="441">
        <f>SUM(E78:I78)</f>
        <v>0</v>
      </c>
      <c r="L78" s="499"/>
      <c r="M78" s="496"/>
      <c r="N78" s="496"/>
      <c r="O78" s="496"/>
      <c r="P78" s="494">
        <v>1.03</v>
      </c>
      <c r="Q78" s="495">
        <v>0</v>
      </c>
      <c r="R78" s="321">
        <f>$R$16</f>
        <v>12</v>
      </c>
      <c r="S78" s="237">
        <v>0</v>
      </c>
    </row>
    <row r="79" spans="1:24">
      <c r="A79" s="264"/>
      <c r="B79" s="340"/>
      <c r="C79" s="338"/>
      <c r="D79" s="318" t="s">
        <v>29</v>
      </c>
      <c r="E79" s="438">
        <f>ROUND(E78*$P$9,0)</f>
        <v>0</v>
      </c>
      <c r="F79" s="438">
        <f>ROUND(F78*$P$9,0)</f>
        <v>0</v>
      </c>
      <c r="G79" s="438">
        <f>ROUND(G78*$P$9,0)</f>
        <v>0</v>
      </c>
      <c r="H79" s="438">
        <f>ROUND(H78*$P$9,0)</f>
        <v>0</v>
      </c>
      <c r="I79" s="438">
        <f>ROUND(I78*$P$9,0)</f>
        <v>0</v>
      </c>
      <c r="J79" s="441">
        <f>SUM(E79:I79)</f>
        <v>0</v>
      </c>
      <c r="L79" s="499"/>
      <c r="M79" s="496"/>
      <c r="N79" s="496"/>
      <c r="O79" s="496"/>
      <c r="P79" s="494">
        <v>1.03</v>
      </c>
      <c r="Q79" s="495">
        <v>0</v>
      </c>
      <c r="R79" s="321">
        <f>$R$17</f>
        <v>12</v>
      </c>
      <c r="S79" s="237">
        <v>0</v>
      </c>
      <c r="T79" s="280"/>
      <c r="U79" s="280"/>
      <c r="V79" s="280"/>
      <c r="W79" s="280"/>
      <c r="X79" s="280"/>
    </row>
    <row r="80" spans="1:24" ht="15">
      <c r="A80" s="264"/>
      <c r="B80" s="340"/>
      <c r="C80" s="338"/>
      <c r="D80" s="318" t="s">
        <v>28</v>
      </c>
      <c r="E80" s="456">
        <f>ROUND($P$10*E76,0)</f>
        <v>0</v>
      </c>
      <c r="F80" s="456">
        <f>ROUND($P$10*F76,0)</f>
        <v>0</v>
      </c>
      <c r="G80" s="456">
        <f>ROUND($P$10*G76,0)</f>
        <v>0</v>
      </c>
      <c r="H80" s="456">
        <f>ROUND($P$10*H76,0)</f>
        <v>0</v>
      </c>
      <c r="I80" s="456">
        <f>ROUND($P$10*I76,0)</f>
        <v>0</v>
      </c>
      <c r="J80" s="457">
        <f>SUM(E80:I80)</f>
        <v>0</v>
      </c>
      <c r="L80" s="499"/>
      <c r="M80" s="496"/>
      <c r="N80" s="496"/>
      <c r="O80" s="496"/>
      <c r="P80" s="494">
        <v>1.03</v>
      </c>
      <c r="Q80" s="495">
        <v>0</v>
      </c>
      <c r="R80" s="321">
        <f>$R$18</f>
        <v>12</v>
      </c>
      <c r="S80" s="237">
        <v>0</v>
      </c>
      <c r="T80" s="280"/>
      <c r="U80" s="280"/>
      <c r="V80" s="280"/>
      <c r="W80" s="280"/>
      <c r="X80" s="280"/>
    </row>
    <row r="81" spans="1:24">
      <c r="A81" s="264"/>
      <c r="B81" s="340"/>
      <c r="C81" s="338"/>
      <c r="D81" s="322" t="s">
        <v>157</v>
      </c>
      <c r="E81" s="458">
        <f>SUM(E79:E80)</f>
        <v>0</v>
      </c>
      <c r="F81" s="458">
        <f t="shared" ref="F81:I81" si="12">SUM(F79:F80)</f>
        <v>0</v>
      </c>
      <c r="G81" s="458">
        <f t="shared" si="12"/>
        <v>0</v>
      </c>
      <c r="H81" s="458">
        <f t="shared" si="12"/>
        <v>0</v>
      </c>
      <c r="I81" s="458">
        <f t="shared" si="12"/>
        <v>0</v>
      </c>
      <c r="J81" s="459">
        <f>SUM(J79:J80)</f>
        <v>0</v>
      </c>
      <c r="L81" s="499"/>
      <c r="M81" s="496"/>
      <c r="N81" s="496"/>
      <c r="O81" s="496"/>
      <c r="P81" s="318"/>
      <c r="Q81" s="501"/>
      <c r="R81" s="321"/>
      <c r="S81" s="502"/>
      <c r="T81" s="280"/>
      <c r="U81" s="280"/>
      <c r="V81" s="280"/>
      <c r="W81" s="280"/>
      <c r="X81" s="280"/>
    </row>
    <row r="82" spans="1:24">
      <c r="A82" s="264"/>
      <c r="B82" s="340"/>
      <c r="C82" s="338"/>
      <c r="D82" s="318"/>
      <c r="E82" s="268"/>
      <c r="F82" s="268"/>
      <c r="G82" s="268"/>
      <c r="H82" s="268"/>
      <c r="I82" s="268"/>
      <c r="J82" s="291"/>
      <c r="L82" s="499"/>
      <c r="M82" s="496"/>
      <c r="N82" s="496"/>
      <c r="O82" s="496"/>
      <c r="P82" s="337"/>
      <c r="Q82" s="496"/>
      <c r="R82" s="337"/>
      <c r="S82" s="503"/>
      <c r="T82" s="256"/>
      <c r="U82" s="558"/>
    </row>
    <row r="83" spans="1:24" ht="13.15">
      <c r="A83" s="110"/>
      <c r="B83" s="340" t="s">
        <v>45</v>
      </c>
      <c r="C83" s="259"/>
      <c r="D83" s="337" t="s">
        <v>112</v>
      </c>
      <c r="E83" s="338">
        <f>ROUND($Q83*$R83*S83,6)</f>
        <v>0</v>
      </c>
      <c r="F83" s="338">
        <f>ROUND($Q84*$R84*S84,6)</f>
        <v>0</v>
      </c>
      <c r="G83" s="338">
        <f>ROUND($Q85*$R85*S85,6)</f>
        <v>0</v>
      </c>
      <c r="H83" s="338">
        <f>ROUND($Q86*$R86*S86,6)</f>
        <v>0</v>
      </c>
      <c r="I83" s="338">
        <f>ROUND($Q87*$R87*S87,6)</f>
        <v>0</v>
      </c>
      <c r="J83" s="304"/>
      <c r="L83" s="405">
        <v>0</v>
      </c>
      <c r="M83" s="498">
        <f>ROUND(L83/12,2)</f>
        <v>0</v>
      </c>
      <c r="N83" s="498">
        <f>LOOKUP(O83,'Longevity Lookup'!$A$3:$A$506,'Longevity Lookup'!$B$3:$B$506)</f>
        <v>0</v>
      </c>
      <c r="O83" s="565">
        <v>0</v>
      </c>
      <c r="P83" s="494">
        <v>1</v>
      </c>
      <c r="Q83" s="495">
        <v>0</v>
      </c>
      <c r="R83" s="321">
        <f>$R$14</f>
        <v>12</v>
      </c>
      <c r="S83" s="494">
        <v>0</v>
      </c>
      <c r="T83" s="280" t="e">
        <f>(E86+E87)/E85</f>
        <v>#DIV/0!</v>
      </c>
      <c r="U83" s="280" t="e">
        <f>(F86+F87)/F85</f>
        <v>#DIV/0!</v>
      </c>
      <c r="V83" s="280" t="e">
        <f>(G86+G87)/G85</f>
        <v>#DIV/0!</v>
      </c>
      <c r="W83" s="280" t="e">
        <f>(H86+H87)/H85</f>
        <v>#DIV/0!</v>
      </c>
      <c r="X83" s="280" t="e">
        <f>(I86+I87)/I85</f>
        <v>#DIV/0!</v>
      </c>
    </row>
    <row r="84" spans="1:24" ht="13.15">
      <c r="A84" s="252"/>
      <c r="B84" s="340"/>
      <c r="C84" s="259"/>
      <c r="D84" s="337" t="s">
        <v>158</v>
      </c>
      <c r="E84" s="294">
        <f>S83</f>
        <v>0</v>
      </c>
      <c r="F84" s="294">
        <f>S84</f>
        <v>0</v>
      </c>
      <c r="G84" s="294">
        <f>S85</f>
        <v>0</v>
      </c>
      <c r="H84" s="294">
        <f>S86</f>
        <v>0</v>
      </c>
      <c r="I84" s="294">
        <f>S87</f>
        <v>0</v>
      </c>
      <c r="J84" s="304"/>
      <c r="L84" s="500"/>
      <c r="M84" s="498"/>
      <c r="N84" s="498"/>
      <c r="O84" s="498"/>
      <c r="P84" s="494">
        <v>1.03</v>
      </c>
      <c r="Q84" s="495">
        <v>0</v>
      </c>
      <c r="R84" s="321">
        <f>$R$15</f>
        <v>12</v>
      </c>
      <c r="S84" s="237">
        <v>0</v>
      </c>
      <c r="T84" s="280"/>
      <c r="U84" s="280"/>
      <c r="V84" s="280"/>
      <c r="W84" s="280"/>
      <c r="X84" s="280"/>
    </row>
    <row r="85" spans="1:24">
      <c r="A85" s="264"/>
      <c r="C85" s="338"/>
      <c r="D85" s="318" t="s">
        <v>14</v>
      </c>
      <c r="E85" s="439">
        <f>ROUND((M83+N83)*E83*P83,0)</f>
        <v>0</v>
      </c>
      <c r="F85" s="439">
        <f>ROUND((M83+N83)*F83*P83*P84,0)</f>
        <v>0</v>
      </c>
      <c r="G85" s="439">
        <f>ROUND((M83+N83)*G83*P83*P84*P85,0)</f>
        <v>0</v>
      </c>
      <c r="H85" s="439">
        <f>ROUND((M83+N83)*H83*P83*P84*P85*P86,0)</f>
        <v>0</v>
      </c>
      <c r="I85" s="439">
        <f>ROUND((M83+N83)*I83*P83*P84*P85*P86*P87,0)</f>
        <v>0</v>
      </c>
      <c r="J85" s="441">
        <f>SUM(E85:I85)</f>
        <v>0</v>
      </c>
      <c r="L85" s="499"/>
      <c r="M85" s="496"/>
      <c r="N85" s="496"/>
      <c r="O85" s="496"/>
      <c r="P85" s="494">
        <v>1.03</v>
      </c>
      <c r="Q85" s="495">
        <v>0</v>
      </c>
      <c r="R85" s="321">
        <f>$R$16</f>
        <v>12</v>
      </c>
      <c r="S85" s="237">
        <v>0</v>
      </c>
    </row>
    <row r="86" spans="1:24">
      <c r="A86" s="264"/>
      <c r="B86" s="340"/>
      <c r="C86" s="338"/>
      <c r="D86" s="318" t="s">
        <v>29</v>
      </c>
      <c r="E86" s="438">
        <f>ROUND(E85*$P$9,0)</f>
        <v>0</v>
      </c>
      <c r="F86" s="438">
        <f>ROUND(F85*$P$9,0)</f>
        <v>0</v>
      </c>
      <c r="G86" s="438">
        <f>ROUND(G85*$P$9,0)</f>
        <v>0</v>
      </c>
      <c r="H86" s="438">
        <f>ROUND(H85*$P$9,0)</f>
        <v>0</v>
      </c>
      <c r="I86" s="438">
        <f>ROUND(I85*$P$9,0)</f>
        <v>0</v>
      </c>
      <c r="J86" s="441">
        <f>SUM(E86:I86)</f>
        <v>0</v>
      </c>
      <c r="L86" s="499"/>
      <c r="M86" s="496"/>
      <c r="N86" s="496"/>
      <c r="O86" s="496"/>
      <c r="P86" s="494">
        <v>1.03</v>
      </c>
      <c r="Q86" s="495">
        <v>0</v>
      </c>
      <c r="R86" s="321">
        <f>$R$17</f>
        <v>12</v>
      </c>
      <c r="S86" s="237">
        <v>0</v>
      </c>
    </row>
    <row r="87" spans="1:24" ht="15">
      <c r="A87" s="264"/>
      <c r="B87" s="340"/>
      <c r="C87" s="338"/>
      <c r="D87" s="318" t="s">
        <v>28</v>
      </c>
      <c r="E87" s="456">
        <f>ROUND($P$10*E83,0)</f>
        <v>0</v>
      </c>
      <c r="F87" s="456">
        <f>ROUND($P$10*F83,0)</f>
        <v>0</v>
      </c>
      <c r="G87" s="456">
        <f>ROUND($P$10*G83,0)</f>
        <v>0</v>
      </c>
      <c r="H87" s="456">
        <f>ROUND($P$10*H83,0)</f>
        <v>0</v>
      </c>
      <c r="I87" s="456">
        <f>ROUND($P$10*I83,0)</f>
        <v>0</v>
      </c>
      <c r="J87" s="457">
        <f>SUM(E87:I87)</f>
        <v>0</v>
      </c>
      <c r="L87" s="499"/>
      <c r="M87" s="496"/>
      <c r="N87" s="496"/>
      <c r="O87" s="496"/>
      <c r="P87" s="494">
        <v>1.03</v>
      </c>
      <c r="Q87" s="495">
        <v>0</v>
      </c>
      <c r="R87" s="321">
        <f>$R$18</f>
        <v>12</v>
      </c>
      <c r="S87" s="237">
        <v>0</v>
      </c>
      <c r="T87" s="280"/>
      <c r="U87" s="280"/>
      <c r="V87" s="280"/>
      <c r="W87" s="280"/>
      <c r="X87" s="280"/>
    </row>
    <row r="88" spans="1:24">
      <c r="A88" s="264"/>
      <c r="B88" s="340"/>
      <c r="C88" s="338"/>
      <c r="D88" s="322" t="s">
        <v>157</v>
      </c>
      <c r="E88" s="458">
        <f>SUM(E86:E87)</f>
        <v>0</v>
      </c>
      <c r="F88" s="458">
        <f t="shared" ref="F88:I88" si="13">SUM(F86:F87)</f>
        <v>0</v>
      </c>
      <c r="G88" s="458">
        <f t="shared" si="13"/>
        <v>0</v>
      </c>
      <c r="H88" s="458">
        <f t="shared" si="13"/>
        <v>0</v>
      </c>
      <c r="I88" s="458">
        <f t="shared" si="13"/>
        <v>0</v>
      </c>
      <c r="J88" s="459">
        <f>SUM(J86:J87)</f>
        <v>0</v>
      </c>
      <c r="L88" s="271"/>
      <c r="M88" s="290"/>
      <c r="N88" s="290"/>
      <c r="O88" s="290"/>
      <c r="P88" s="319"/>
      <c r="Q88" s="319"/>
      <c r="R88" s="319"/>
      <c r="S88" s="281"/>
      <c r="T88" s="280"/>
      <c r="U88" s="280"/>
      <c r="V88" s="280"/>
      <c r="W88" s="280"/>
      <c r="X88" s="280"/>
    </row>
    <row r="89" spans="1:24">
      <c r="A89" s="264"/>
      <c r="B89" s="340"/>
      <c r="C89" s="338"/>
      <c r="D89" s="318"/>
      <c r="E89" s="268"/>
      <c r="F89" s="268"/>
      <c r="G89" s="268"/>
      <c r="H89" s="268"/>
      <c r="I89" s="268"/>
      <c r="J89" s="281"/>
      <c r="L89" s="271"/>
      <c r="M89" s="329"/>
      <c r="N89" s="329"/>
      <c r="O89" s="329"/>
      <c r="P89" s="319"/>
      <c r="Q89" s="319"/>
      <c r="R89" s="319"/>
      <c r="S89" s="281"/>
      <c r="T89" s="280"/>
      <c r="U89" s="280"/>
      <c r="V89" s="280"/>
      <c r="W89" s="280"/>
      <c r="X89" s="280"/>
    </row>
    <row r="90" spans="1:24" ht="13.15">
      <c r="A90" s="264"/>
      <c r="C90" s="320"/>
      <c r="D90" s="320" t="s">
        <v>88</v>
      </c>
      <c r="E90" s="427">
        <f>SUMIF($D$68:$D$89,"*Salary",E68:E89)</f>
        <v>0</v>
      </c>
      <c r="F90" s="427">
        <f>SUMIF($D$68:$D$89,"*Salary",F68:F89)</f>
        <v>0</v>
      </c>
      <c r="G90" s="427">
        <f>SUMIF($D$68:$D$89,"*Salary",G68:G89)</f>
        <v>0</v>
      </c>
      <c r="H90" s="427">
        <f>SUMIF($D$68:$D$89,"*Salary",H68:H89)</f>
        <v>0</v>
      </c>
      <c r="I90" s="427">
        <f>SUMIF($D$68:$D$89,"*Salary",I68:I89)</f>
        <v>0</v>
      </c>
      <c r="J90" s="428">
        <f>SUM(E90:I90)</f>
        <v>0</v>
      </c>
      <c r="L90" s="559"/>
      <c r="M90" s="550"/>
      <c r="N90" s="550"/>
      <c r="O90" s="550"/>
      <c r="P90" s="550"/>
      <c r="Q90" s="550"/>
      <c r="R90" s="550"/>
      <c r="S90" s="281"/>
      <c r="T90" s="280"/>
      <c r="U90" s="280"/>
      <c r="V90" s="280"/>
      <c r="W90" s="280"/>
      <c r="X90" s="280"/>
    </row>
    <row r="91" spans="1:24" ht="13.15">
      <c r="A91" s="264"/>
      <c r="C91" s="320"/>
      <c r="D91" s="320" t="s">
        <v>89</v>
      </c>
      <c r="E91" s="429">
        <f>SUMIF($D$71:$D$89,"*Total Fringe",E71:E89)</f>
        <v>0</v>
      </c>
      <c r="F91" s="429">
        <f t="shared" ref="F91:I91" si="14">SUMIF($D$71:$D$89,"*Total Fringe",F71:F89)</f>
        <v>0</v>
      </c>
      <c r="G91" s="429">
        <f t="shared" si="14"/>
        <v>0</v>
      </c>
      <c r="H91" s="429">
        <f t="shared" si="14"/>
        <v>0</v>
      </c>
      <c r="I91" s="429">
        <f t="shared" si="14"/>
        <v>0</v>
      </c>
      <c r="J91" s="430">
        <f>SUM(E91:I91)</f>
        <v>0</v>
      </c>
      <c r="L91" s="559"/>
      <c r="M91" s="550"/>
      <c r="N91" s="550"/>
      <c r="O91" s="550"/>
      <c r="P91" s="550"/>
      <c r="Q91" s="550"/>
      <c r="R91" s="550"/>
      <c r="S91" s="550"/>
      <c r="T91" s="726" t="s">
        <v>95</v>
      </c>
      <c r="U91" s="726"/>
      <c r="V91" s="726"/>
      <c r="W91" s="726"/>
      <c r="X91" s="726"/>
    </row>
    <row r="92" spans="1:24" ht="13.15">
      <c r="A92" s="264"/>
      <c r="C92" s="320"/>
      <c r="D92" s="432"/>
      <c r="E92" s="316"/>
      <c r="F92" s="316"/>
      <c r="G92" s="316"/>
      <c r="H92" s="316"/>
      <c r="I92" s="316"/>
      <c r="J92" s="317"/>
      <c r="L92" s="314" t="s">
        <v>109</v>
      </c>
      <c r="M92" s="550" t="s">
        <v>75</v>
      </c>
      <c r="N92" s="550"/>
      <c r="O92" s="550" t="s">
        <v>209</v>
      </c>
      <c r="P92" s="550" t="s">
        <v>90</v>
      </c>
      <c r="Q92" s="550" t="s">
        <v>17</v>
      </c>
      <c r="R92" s="550"/>
      <c r="S92" s="550" t="s">
        <v>154</v>
      </c>
      <c r="T92" s="546"/>
      <c r="U92" s="546"/>
      <c r="V92" s="546"/>
      <c r="W92" s="546"/>
      <c r="X92" s="546"/>
    </row>
    <row r="93" spans="1:24" ht="13.15">
      <c r="A93" s="559" t="s">
        <v>59</v>
      </c>
      <c r="B93" s="559" t="s">
        <v>60</v>
      </c>
      <c r="C93" s="320"/>
      <c r="D93" s="432"/>
      <c r="E93" s="269" t="str">
        <f>E12</f>
        <v>Year 1</v>
      </c>
      <c r="F93" s="269" t="str">
        <f>F12</f>
        <v>Year 2</v>
      </c>
      <c r="G93" s="269" t="str">
        <f>G12</f>
        <v>Year 3</v>
      </c>
      <c r="H93" s="269" t="str">
        <f>H12</f>
        <v>Year 4</v>
      </c>
      <c r="I93" s="269" t="str">
        <f>I12</f>
        <v>Year 5</v>
      </c>
      <c r="J93" s="304" t="s">
        <v>1</v>
      </c>
      <c r="L93" s="554" t="s">
        <v>108</v>
      </c>
      <c r="M93" s="306" t="s">
        <v>14</v>
      </c>
      <c r="N93" s="306" t="s">
        <v>209</v>
      </c>
      <c r="O93" s="306" t="s">
        <v>81</v>
      </c>
      <c r="P93" s="306" t="s">
        <v>91</v>
      </c>
      <c r="Q93" s="306" t="s">
        <v>93</v>
      </c>
      <c r="R93" s="306" t="s">
        <v>81</v>
      </c>
      <c r="S93" s="306" t="s">
        <v>155</v>
      </c>
      <c r="T93" s="279" t="s">
        <v>30</v>
      </c>
      <c r="U93" s="557" t="s">
        <v>31</v>
      </c>
      <c r="V93" s="557" t="s">
        <v>32</v>
      </c>
      <c r="W93" s="552" t="s">
        <v>33</v>
      </c>
      <c r="X93" s="552" t="s">
        <v>34</v>
      </c>
    </row>
    <row r="94" spans="1:24" ht="13.15">
      <c r="A94" s="110"/>
      <c r="B94" s="340" t="s">
        <v>65</v>
      </c>
      <c r="C94" s="259"/>
      <c r="D94" s="337" t="s">
        <v>112</v>
      </c>
      <c r="E94" s="338">
        <f>ROUND($Q94*$R94*S94,6)</f>
        <v>0</v>
      </c>
      <c r="F94" s="338">
        <f>ROUND($Q95*$R95*S95,6)</f>
        <v>0</v>
      </c>
      <c r="G94" s="338">
        <f>ROUND($Q96*$R96*S96,6)</f>
        <v>0</v>
      </c>
      <c r="H94" s="338">
        <f>ROUND($Q97*$R97*S97,6)</f>
        <v>0</v>
      </c>
      <c r="I94" s="338">
        <f>ROUND($Q98*$R98*S98,6)</f>
        <v>0</v>
      </c>
      <c r="J94" s="304"/>
      <c r="K94" s="267"/>
      <c r="L94" s="405">
        <v>0</v>
      </c>
      <c r="M94" s="498">
        <f>ROUND(L94/12,2)</f>
        <v>0</v>
      </c>
      <c r="N94" s="498">
        <f>LOOKUP(O94,'Longevity Lookup'!$A$3:$A$506,'Longevity Lookup'!$B$3:$B$506)</f>
        <v>0</v>
      </c>
      <c r="O94" s="565">
        <v>0</v>
      </c>
      <c r="P94" s="494">
        <v>1</v>
      </c>
      <c r="Q94" s="495">
        <v>0</v>
      </c>
      <c r="R94" s="321">
        <f>$R$14</f>
        <v>12</v>
      </c>
      <c r="S94" s="494">
        <v>0</v>
      </c>
      <c r="T94" s="280" t="e">
        <f>(E97+E98)/E96</f>
        <v>#DIV/0!</v>
      </c>
      <c r="U94" s="280" t="e">
        <f>(F97+F98)/F96</f>
        <v>#DIV/0!</v>
      </c>
      <c r="V94" s="280" t="e">
        <f>(G97+G98)/G96</f>
        <v>#DIV/0!</v>
      </c>
      <c r="W94" s="280" t="e">
        <f>(H97+H98)/H96</f>
        <v>#DIV/0!</v>
      </c>
      <c r="X94" s="280" t="e">
        <f>(I97+I98)/I96</f>
        <v>#DIV/0!</v>
      </c>
    </row>
    <row r="95" spans="1:24" ht="13.15">
      <c r="A95" s="252"/>
      <c r="B95" s="340"/>
      <c r="C95" s="259"/>
      <c r="D95" s="337" t="s">
        <v>158</v>
      </c>
      <c r="E95" s="294">
        <f>S94</f>
        <v>0</v>
      </c>
      <c r="F95" s="294">
        <f>S95</f>
        <v>0</v>
      </c>
      <c r="G95" s="294">
        <f>S96</f>
        <v>0</v>
      </c>
      <c r="H95" s="294">
        <f>S97</f>
        <v>0</v>
      </c>
      <c r="I95" s="294">
        <f>S98</f>
        <v>0</v>
      </c>
      <c r="J95" s="304"/>
      <c r="K95" s="267"/>
      <c r="L95" s="500"/>
      <c r="M95" s="498"/>
      <c r="N95" s="498"/>
      <c r="O95" s="498"/>
      <c r="P95" s="494">
        <v>1.03</v>
      </c>
      <c r="Q95" s="495">
        <v>0</v>
      </c>
      <c r="R95" s="321">
        <f>$R$15</f>
        <v>12</v>
      </c>
      <c r="S95" s="237">
        <v>0</v>
      </c>
      <c r="T95" s="280"/>
      <c r="U95" s="280"/>
      <c r="V95" s="280"/>
      <c r="W95" s="280"/>
      <c r="X95" s="280"/>
    </row>
    <row r="96" spans="1:24">
      <c r="A96" s="264"/>
      <c r="C96" s="338"/>
      <c r="D96" s="318" t="s">
        <v>14</v>
      </c>
      <c r="E96" s="439">
        <f>ROUND((M94+N94)*E94*P94,0)</f>
        <v>0</v>
      </c>
      <c r="F96" s="439">
        <f>ROUND((M94+N94)*F94*P94*P95,0)</f>
        <v>0</v>
      </c>
      <c r="G96" s="439">
        <f>ROUND((M94+N94)*G94*P94*P95*P96,0)</f>
        <v>0</v>
      </c>
      <c r="H96" s="439">
        <f>ROUND((M94+N94)*H94*P94*P95*P96*P97,0)</f>
        <v>0</v>
      </c>
      <c r="I96" s="439">
        <f>ROUND((M94+N94)*I94*P94*P95*P96*P97*P98,0)</f>
        <v>0</v>
      </c>
      <c r="J96" s="441">
        <f>SUM(E96:I96)</f>
        <v>0</v>
      </c>
      <c r="L96" s="499"/>
      <c r="M96" s="496"/>
      <c r="N96" s="496"/>
      <c r="O96" s="496"/>
      <c r="P96" s="494">
        <v>1.03</v>
      </c>
      <c r="Q96" s="495">
        <v>0</v>
      </c>
      <c r="R96" s="321">
        <f>$R$16</f>
        <v>12</v>
      </c>
      <c r="S96" s="237">
        <v>0</v>
      </c>
      <c r="T96" s="280"/>
      <c r="U96" s="280"/>
      <c r="V96" s="280"/>
      <c r="W96" s="280"/>
      <c r="X96" s="280"/>
    </row>
    <row r="97" spans="1:24">
      <c r="A97" s="264"/>
      <c r="B97" s="328"/>
      <c r="C97" s="338"/>
      <c r="D97" s="318" t="s">
        <v>29</v>
      </c>
      <c r="E97" s="438">
        <f>ROUND(E96*$P$9,0)</f>
        <v>0</v>
      </c>
      <c r="F97" s="438">
        <f>ROUND(F96*$P$9,0)</f>
        <v>0</v>
      </c>
      <c r="G97" s="438">
        <f>ROUND(G96*$P$9,0)</f>
        <v>0</v>
      </c>
      <c r="H97" s="438">
        <f>ROUND(H96*$P$9,0)</f>
        <v>0</v>
      </c>
      <c r="I97" s="438">
        <f>ROUND(I96*$P$9,0)</f>
        <v>0</v>
      </c>
      <c r="J97" s="441">
        <f>SUM(E97:I97)</f>
        <v>0</v>
      </c>
      <c r="L97" s="499"/>
      <c r="M97" s="496"/>
      <c r="N97" s="496"/>
      <c r="O97" s="496"/>
      <c r="P97" s="494">
        <v>1.03</v>
      </c>
      <c r="Q97" s="495">
        <v>0</v>
      </c>
      <c r="R97" s="321">
        <f>$R$17</f>
        <v>12</v>
      </c>
      <c r="S97" s="237">
        <v>0</v>
      </c>
      <c r="T97" s="280"/>
      <c r="U97" s="280"/>
      <c r="V97" s="280"/>
      <c r="W97" s="280"/>
      <c r="X97" s="280"/>
    </row>
    <row r="98" spans="1:24" ht="15">
      <c r="A98" s="264"/>
      <c r="B98" s="328"/>
      <c r="C98" s="338"/>
      <c r="D98" s="318" t="s">
        <v>28</v>
      </c>
      <c r="E98" s="456">
        <f>ROUND($P$10*E94,0)</f>
        <v>0</v>
      </c>
      <c r="F98" s="456">
        <f>ROUND($P$10*F94,0)</f>
        <v>0</v>
      </c>
      <c r="G98" s="456">
        <f>ROUND($P$10*G94,0)</f>
        <v>0</v>
      </c>
      <c r="H98" s="456">
        <f>ROUND($P$10*H94,0)</f>
        <v>0</v>
      </c>
      <c r="I98" s="456">
        <f>ROUND($P$10*I94,0)</f>
        <v>0</v>
      </c>
      <c r="J98" s="457">
        <f>SUM(E98:I98)</f>
        <v>0</v>
      </c>
      <c r="L98" s="499"/>
      <c r="M98" s="496"/>
      <c r="N98" s="496"/>
      <c r="O98" s="496"/>
      <c r="P98" s="494">
        <v>1.03</v>
      </c>
      <c r="Q98" s="495">
        <v>0</v>
      </c>
      <c r="R98" s="321">
        <f>$R$18</f>
        <v>12</v>
      </c>
      <c r="S98" s="237">
        <v>0</v>
      </c>
      <c r="T98" s="280"/>
      <c r="U98" s="280"/>
      <c r="V98" s="280"/>
      <c r="W98" s="280"/>
      <c r="X98" s="280"/>
    </row>
    <row r="99" spans="1:24">
      <c r="A99" s="264"/>
      <c r="B99" s="328"/>
      <c r="C99" s="338"/>
      <c r="D99" s="322" t="s">
        <v>157</v>
      </c>
      <c r="E99" s="458">
        <f>SUM(E97:E98)</f>
        <v>0</v>
      </c>
      <c r="F99" s="458">
        <f t="shared" ref="F99:I99" si="15">SUM(F97:F98)</f>
        <v>0</v>
      </c>
      <c r="G99" s="458">
        <f t="shared" si="15"/>
        <v>0</v>
      </c>
      <c r="H99" s="458">
        <f t="shared" si="15"/>
        <v>0</v>
      </c>
      <c r="I99" s="458">
        <f t="shared" si="15"/>
        <v>0</v>
      </c>
      <c r="J99" s="459">
        <f>SUM(J97:J98)</f>
        <v>0</v>
      </c>
      <c r="L99" s="499"/>
      <c r="M99" s="496"/>
      <c r="N99" s="496"/>
      <c r="O99" s="496"/>
      <c r="P99" s="318"/>
      <c r="Q99" s="501"/>
      <c r="R99" s="321"/>
      <c r="S99" s="502"/>
      <c r="T99" s="256"/>
      <c r="U99" s="558"/>
    </row>
    <row r="100" spans="1:24">
      <c r="C100" s="338"/>
      <c r="D100" s="318"/>
      <c r="E100" s="268"/>
      <c r="F100" s="268"/>
      <c r="G100" s="268"/>
      <c r="H100" s="268"/>
      <c r="I100" s="268"/>
      <c r="J100" s="291"/>
      <c r="L100" s="499"/>
      <c r="M100" s="496"/>
      <c r="N100" s="496"/>
      <c r="O100" s="496"/>
      <c r="P100" s="337"/>
      <c r="Q100" s="496"/>
      <c r="R100" s="337"/>
      <c r="S100" s="503"/>
      <c r="T100" s="274"/>
      <c r="U100" s="274"/>
      <c r="V100" s="274"/>
      <c r="W100" s="274"/>
      <c r="X100" s="274"/>
    </row>
    <row r="101" spans="1:24" ht="13.15">
      <c r="A101" s="110"/>
      <c r="B101" s="340" t="s">
        <v>65</v>
      </c>
      <c r="C101" s="259"/>
      <c r="D101" s="337" t="s">
        <v>112</v>
      </c>
      <c r="E101" s="338">
        <f>ROUND($Q101*$R101*S101,6)</f>
        <v>0</v>
      </c>
      <c r="F101" s="338">
        <f>ROUND($Q102*$R102*S102,6)</f>
        <v>0</v>
      </c>
      <c r="G101" s="338">
        <f>ROUND($Q103*$R103*S103,6)</f>
        <v>0</v>
      </c>
      <c r="H101" s="338">
        <f>ROUND($Q104*$R104*S104,6)</f>
        <v>0</v>
      </c>
      <c r="I101" s="338">
        <f>ROUND($Q105*$R105*S105,6)</f>
        <v>0</v>
      </c>
      <c r="J101" s="304"/>
      <c r="L101" s="405">
        <v>0</v>
      </c>
      <c r="M101" s="498">
        <f>ROUND(L101/12,2)</f>
        <v>0</v>
      </c>
      <c r="N101" s="498">
        <f>LOOKUP(O101,'Longevity Lookup'!$A$3:$A$506,'Longevity Lookup'!$B$3:$B$506)</f>
        <v>0</v>
      </c>
      <c r="O101" s="565">
        <v>0</v>
      </c>
      <c r="P101" s="494">
        <v>1</v>
      </c>
      <c r="Q101" s="495">
        <v>0</v>
      </c>
      <c r="R101" s="321">
        <f>$R$14</f>
        <v>12</v>
      </c>
      <c r="S101" s="494">
        <v>0</v>
      </c>
      <c r="T101" s="280" t="e">
        <f>(E104+E105)/E103</f>
        <v>#DIV/0!</v>
      </c>
      <c r="U101" s="280" t="e">
        <f>(F104+F105)/F103</f>
        <v>#DIV/0!</v>
      </c>
      <c r="V101" s="280" t="e">
        <f>(G104+G105)/G103</f>
        <v>#DIV/0!</v>
      </c>
      <c r="W101" s="280" t="e">
        <f>(H104+H105)/H103</f>
        <v>#DIV/0!</v>
      </c>
      <c r="X101" s="280" t="e">
        <f>(I104+I105)/I103</f>
        <v>#DIV/0!</v>
      </c>
    </row>
    <row r="102" spans="1:24" ht="13.15">
      <c r="A102" s="252"/>
      <c r="B102" s="340"/>
      <c r="C102" s="259"/>
      <c r="D102" s="337" t="s">
        <v>158</v>
      </c>
      <c r="E102" s="294">
        <f>S101</f>
        <v>0</v>
      </c>
      <c r="F102" s="294">
        <f>S102</f>
        <v>0</v>
      </c>
      <c r="G102" s="294">
        <f>S103</f>
        <v>0</v>
      </c>
      <c r="H102" s="294">
        <f>S104</f>
        <v>0</v>
      </c>
      <c r="I102" s="294">
        <f>S105</f>
        <v>0</v>
      </c>
      <c r="J102" s="304"/>
      <c r="L102" s="500"/>
      <c r="M102" s="498"/>
      <c r="N102" s="498"/>
      <c r="O102" s="498"/>
      <c r="P102" s="494">
        <v>1.03</v>
      </c>
      <c r="Q102" s="495">
        <v>0</v>
      </c>
      <c r="R102" s="321">
        <f>$R$15</f>
        <v>12</v>
      </c>
      <c r="S102" s="237">
        <v>0</v>
      </c>
      <c r="T102" s="280"/>
      <c r="U102" s="280"/>
      <c r="V102" s="280"/>
      <c r="W102" s="280"/>
      <c r="X102" s="280"/>
    </row>
    <row r="103" spans="1:24">
      <c r="A103" s="264"/>
      <c r="B103" s="328"/>
      <c r="C103" s="338"/>
      <c r="D103" s="318" t="s">
        <v>14</v>
      </c>
      <c r="E103" s="439">
        <f>ROUND((M101+N101)*E101*P101,0)</f>
        <v>0</v>
      </c>
      <c r="F103" s="439">
        <f>ROUND((M101+N101)*F101*P101*P102,0)</f>
        <v>0</v>
      </c>
      <c r="G103" s="439">
        <f>ROUND((M101+N101)*G101*P101*P102*P103,0)</f>
        <v>0</v>
      </c>
      <c r="H103" s="439">
        <f>ROUND((M101+N101)*H101*P101*P102*P103*P104,0)</f>
        <v>0</v>
      </c>
      <c r="I103" s="439">
        <f>ROUND((M101+N101)*I101*P101*P102*P103*P104*P105,0)</f>
        <v>0</v>
      </c>
      <c r="J103" s="441">
        <f>SUM(E103:I103)</f>
        <v>0</v>
      </c>
      <c r="L103" s="499"/>
      <c r="M103" s="496"/>
      <c r="N103" s="496"/>
      <c r="O103" s="496"/>
      <c r="P103" s="494">
        <v>1.03</v>
      </c>
      <c r="Q103" s="495">
        <v>0</v>
      </c>
      <c r="R103" s="321">
        <f>$R$16</f>
        <v>12</v>
      </c>
      <c r="S103" s="237">
        <v>0</v>
      </c>
      <c r="T103" s="280"/>
      <c r="U103" s="280"/>
      <c r="V103" s="280"/>
      <c r="W103" s="280"/>
      <c r="X103" s="280"/>
    </row>
    <row r="104" spans="1:24">
      <c r="A104" s="264"/>
      <c r="B104" s="328"/>
      <c r="C104" s="338"/>
      <c r="D104" s="318" t="s">
        <v>29</v>
      </c>
      <c r="E104" s="438">
        <f>ROUND(E103*$P$9,0)</f>
        <v>0</v>
      </c>
      <c r="F104" s="438">
        <f>ROUND(F103*$P$9,0)</f>
        <v>0</v>
      </c>
      <c r="G104" s="438">
        <f>ROUND(G103*$P$9,0)</f>
        <v>0</v>
      </c>
      <c r="H104" s="438">
        <f>ROUND(H103*$P$9,0)</f>
        <v>0</v>
      </c>
      <c r="I104" s="438">
        <f>ROUND(I103*$P$9,0)</f>
        <v>0</v>
      </c>
      <c r="J104" s="441">
        <f>SUM(E104:I104)</f>
        <v>0</v>
      </c>
      <c r="L104" s="499"/>
      <c r="M104" s="496"/>
      <c r="N104" s="496"/>
      <c r="O104" s="496"/>
      <c r="P104" s="494">
        <v>1.03</v>
      </c>
      <c r="Q104" s="495">
        <v>0</v>
      </c>
      <c r="R104" s="321">
        <f>$R$17</f>
        <v>12</v>
      </c>
      <c r="S104" s="237">
        <v>0</v>
      </c>
      <c r="T104" s="280"/>
      <c r="U104" s="280"/>
      <c r="V104" s="280"/>
      <c r="W104" s="280"/>
      <c r="X104" s="280"/>
    </row>
    <row r="105" spans="1:24" ht="15">
      <c r="A105" s="264"/>
      <c r="B105" s="328"/>
      <c r="C105" s="338"/>
      <c r="D105" s="318" t="s">
        <v>28</v>
      </c>
      <c r="E105" s="456">
        <f>ROUND($P$10*E101,0)</f>
        <v>0</v>
      </c>
      <c r="F105" s="456">
        <f>ROUND($P$10*F101,0)</f>
        <v>0</v>
      </c>
      <c r="G105" s="456">
        <f>ROUND($P$10*G101,0)</f>
        <v>0</v>
      </c>
      <c r="H105" s="456">
        <f>ROUND($P$10*H101,0)</f>
        <v>0</v>
      </c>
      <c r="I105" s="456">
        <f>ROUND($P$10*I101,0)</f>
        <v>0</v>
      </c>
      <c r="J105" s="457">
        <f>SUM(E105:I105)</f>
        <v>0</v>
      </c>
      <c r="L105" s="499"/>
      <c r="M105" s="496"/>
      <c r="N105" s="496"/>
      <c r="O105" s="496"/>
      <c r="P105" s="494">
        <v>1.03</v>
      </c>
      <c r="Q105" s="495">
        <v>0</v>
      </c>
      <c r="R105" s="321">
        <f>$R$18</f>
        <v>12</v>
      </c>
      <c r="S105" s="237">
        <v>0</v>
      </c>
      <c r="T105" s="280"/>
      <c r="U105" s="280"/>
      <c r="V105" s="280"/>
      <c r="W105" s="280"/>
      <c r="X105" s="280"/>
    </row>
    <row r="106" spans="1:24">
      <c r="A106" s="264"/>
      <c r="B106" s="328"/>
      <c r="C106" s="338"/>
      <c r="D106" s="322" t="s">
        <v>157</v>
      </c>
      <c r="E106" s="458">
        <f>SUM(E104:E105)</f>
        <v>0</v>
      </c>
      <c r="F106" s="458">
        <f t="shared" ref="F106:I106" si="16">SUM(F104:F105)</f>
        <v>0</v>
      </c>
      <c r="G106" s="458">
        <f t="shared" si="16"/>
        <v>0</v>
      </c>
      <c r="H106" s="458">
        <f t="shared" si="16"/>
        <v>0</v>
      </c>
      <c r="I106" s="458">
        <f t="shared" si="16"/>
        <v>0</v>
      </c>
      <c r="J106" s="459">
        <f>SUM(J104:J105)</f>
        <v>0</v>
      </c>
      <c r="L106" s="499"/>
      <c r="M106" s="496"/>
      <c r="N106" s="496"/>
      <c r="O106" s="496"/>
      <c r="P106" s="318"/>
      <c r="Q106" s="501"/>
      <c r="R106" s="321"/>
      <c r="S106" s="502"/>
      <c r="T106" s="256"/>
      <c r="U106" s="558"/>
    </row>
    <row r="107" spans="1:24">
      <c r="A107" s="264"/>
      <c r="B107" s="328"/>
      <c r="C107" s="338"/>
      <c r="D107" s="318"/>
      <c r="E107" s="268"/>
      <c r="F107" s="268"/>
      <c r="G107" s="268"/>
      <c r="H107" s="268"/>
      <c r="I107" s="268"/>
      <c r="J107" s="291"/>
      <c r="L107" s="499"/>
      <c r="M107" s="496"/>
      <c r="N107" s="496"/>
      <c r="O107" s="496"/>
      <c r="P107" s="337"/>
      <c r="Q107" s="496"/>
      <c r="R107" s="337"/>
      <c r="S107" s="503"/>
      <c r="T107" s="274"/>
      <c r="U107" s="274"/>
      <c r="V107" s="274"/>
      <c r="W107" s="274"/>
      <c r="X107" s="274"/>
    </row>
    <row r="108" spans="1:24" ht="13.15">
      <c r="A108" s="110"/>
      <c r="B108" s="340" t="s">
        <v>65</v>
      </c>
      <c r="C108" s="259"/>
      <c r="D108" s="337" t="s">
        <v>112</v>
      </c>
      <c r="E108" s="338">
        <f>ROUND($Q108*$R108*S108,6)</f>
        <v>0</v>
      </c>
      <c r="F108" s="338">
        <f>ROUND($Q109*$R109*S109,6)</f>
        <v>0</v>
      </c>
      <c r="G108" s="338">
        <f>ROUND($Q110*$R110*S110,6)</f>
        <v>0</v>
      </c>
      <c r="H108" s="338">
        <f>ROUND($Q111*$R111*S111,6)</f>
        <v>0</v>
      </c>
      <c r="I108" s="338">
        <f>ROUND($Q112*$R112*S112,6)</f>
        <v>0</v>
      </c>
      <c r="J108" s="304"/>
      <c r="L108" s="405">
        <v>0</v>
      </c>
      <c r="M108" s="498">
        <f>ROUND(L108/12,2)</f>
        <v>0</v>
      </c>
      <c r="N108" s="498">
        <f>LOOKUP(O108,'Longevity Lookup'!$A$3:$A$506,'Longevity Lookup'!$B$3:$B$506)</f>
        <v>0</v>
      </c>
      <c r="O108" s="565">
        <v>0</v>
      </c>
      <c r="P108" s="494">
        <v>1</v>
      </c>
      <c r="Q108" s="495">
        <v>0</v>
      </c>
      <c r="R108" s="321">
        <f>$R$14</f>
        <v>12</v>
      </c>
      <c r="S108" s="494">
        <v>0</v>
      </c>
      <c r="T108" s="280" t="e">
        <f>(E111+E112)/E110</f>
        <v>#DIV/0!</v>
      </c>
      <c r="U108" s="280" t="e">
        <f>(F111+F112)/F110</f>
        <v>#DIV/0!</v>
      </c>
      <c r="V108" s="280" t="e">
        <f>(G111+G112)/G110</f>
        <v>#DIV/0!</v>
      </c>
      <c r="W108" s="280" t="e">
        <f>(H111+H112)/H110</f>
        <v>#DIV/0!</v>
      </c>
      <c r="X108" s="280" t="e">
        <f>(I111+I112)/I110</f>
        <v>#DIV/0!</v>
      </c>
    </row>
    <row r="109" spans="1:24" ht="13.15">
      <c r="A109" s="252"/>
      <c r="B109" s="340"/>
      <c r="C109" s="259"/>
      <c r="D109" s="337" t="s">
        <v>158</v>
      </c>
      <c r="E109" s="294">
        <f>S108</f>
        <v>0</v>
      </c>
      <c r="F109" s="294">
        <f>S109</f>
        <v>0</v>
      </c>
      <c r="G109" s="294">
        <f>S110</f>
        <v>0</v>
      </c>
      <c r="H109" s="294">
        <f>S111</f>
        <v>0</v>
      </c>
      <c r="I109" s="294">
        <f>S112</f>
        <v>0</v>
      </c>
      <c r="J109" s="304"/>
      <c r="L109" s="500"/>
      <c r="M109" s="498"/>
      <c r="N109" s="498"/>
      <c r="O109" s="498"/>
      <c r="P109" s="494">
        <v>1.03</v>
      </c>
      <c r="Q109" s="495">
        <v>0</v>
      </c>
      <c r="R109" s="321">
        <f>$R$15</f>
        <v>12</v>
      </c>
      <c r="S109" s="237">
        <v>0</v>
      </c>
      <c r="T109" s="280"/>
      <c r="U109" s="280"/>
      <c r="V109" s="280"/>
      <c r="W109" s="280"/>
      <c r="X109" s="280"/>
    </row>
    <row r="110" spans="1:24">
      <c r="A110" s="264"/>
      <c r="B110" s="328"/>
      <c r="C110" s="338"/>
      <c r="D110" s="318" t="s">
        <v>14</v>
      </c>
      <c r="E110" s="439">
        <f>ROUND((M108+N108)*E108*P108,0)</f>
        <v>0</v>
      </c>
      <c r="F110" s="439">
        <f>ROUND((M108+N108)*F108*P108*P109,0)</f>
        <v>0</v>
      </c>
      <c r="G110" s="439">
        <f>ROUND((M108+N108)*G108*P108*P109*P110,0)</f>
        <v>0</v>
      </c>
      <c r="H110" s="439">
        <f>ROUND((M108+N108)*H108*P108*P109*P110*P111,0)</f>
        <v>0</v>
      </c>
      <c r="I110" s="439">
        <f>ROUND((M108+N108)*I108*P108*P109*P110*P111*P112,0)</f>
        <v>0</v>
      </c>
      <c r="J110" s="441">
        <f>SUM(E110:I110)</f>
        <v>0</v>
      </c>
      <c r="L110" s="499"/>
      <c r="M110" s="496"/>
      <c r="N110" s="496"/>
      <c r="O110" s="496"/>
      <c r="P110" s="494">
        <v>1.03</v>
      </c>
      <c r="Q110" s="495">
        <v>0</v>
      </c>
      <c r="R110" s="321">
        <f>$R$16</f>
        <v>12</v>
      </c>
      <c r="S110" s="237">
        <v>0</v>
      </c>
    </row>
    <row r="111" spans="1:24">
      <c r="A111" s="264"/>
      <c r="B111" s="328"/>
      <c r="C111" s="338"/>
      <c r="D111" s="318" t="s">
        <v>29</v>
      </c>
      <c r="E111" s="438">
        <f>ROUND(E110*$P$9,0)</f>
        <v>0</v>
      </c>
      <c r="F111" s="438">
        <f>ROUND(F110*$P$9,0)</f>
        <v>0</v>
      </c>
      <c r="G111" s="438">
        <f>ROUND(G110*$P$9,0)</f>
        <v>0</v>
      </c>
      <c r="H111" s="438">
        <f>ROUND(H110*$P$9,0)</f>
        <v>0</v>
      </c>
      <c r="I111" s="438">
        <f>ROUND(I110*$P$9,0)</f>
        <v>0</v>
      </c>
      <c r="J111" s="441">
        <f>SUM(E111:I111)</f>
        <v>0</v>
      </c>
      <c r="L111" s="499"/>
      <c r="M111" s="496"/>
      <c r="N111" s="496"/>
      <c r="O111" s="496"/>
      <c r="P111" s="494">
        <v>1.03</v>
      </c>
      <c r="Q111" s="495">
        <v>0</v>
      </c>
      <c r="R111" s="321">
        <f>$R$17</f>
        <v>12</v>
      </c>
      <c r="S111" s="237">
        <v>0</v>
      </c>
    </row>
    <row r="112" spans="1:24" ht="15">
      <c r="A112" s="264"/>
      <c r="B112" s="328"/>
      <c r="C112" s="338"/>
      <c r="D112" s="318" t="s">
        <v>28</v>
      </c>
      <c r="E112" s="456">
        <f>ROUND($P$10*E108,0)</f>
        <v>0</v>
      </c>
      <c r="F112" s="456">
        <f>ROUND($P$10*F108,0)</f>
        <v>0</v>
      </c>
      <c r="G112" s="456">
        <f>ROUND($P$10*G108,0)</f>
        <v>0</v>
      </c>
      <c r="H112" s="456">
        <f>ROUND($P$10*H108,0)</f>
        <v>0</v>
      </c>
      <c r="I112" s="456">
        <f>ROUND($P$10*I108,0)</f>
        <v>0</v>
      </c>
      <c r="J112" s="457">
        <f>SUM(E112:I112)</f>
        <v>0</v>
      </c>
      <c r="L112" s="499"/>
      <c r="M112" s="496"/>
      <c r="N112" s="496"/>
      <c r="O112" s="496"/>
      <c r="P112" s="494">
        <v>1.03</v>
      </c>
      <c r="Q112" s="495">
        <v>0</v>
      </c>
      <c r="R112" s="321">
        <f>$R$18</f>
        <v>12</v>
      </c>
      <c r="S112" s="237">
        <v>0</v>
      </c>
      <c r="T112" s="280"/>
      <c r="U112" s="280"/>
      <c r="V112" s="280"/>
      <c r="W112" s="280"/>
      <c r="X112" s="280"/>
    </row>
    <row r="113" spans="1:41">
      <c r="A113" s="264"/>
      <c r="B113" s="328"/>
      <c r="C113" s="338"/>
      <c r="D113" s="322" t="s">
        <v>157</v>
      </c>
      <c r="E113" s="458">
        <f>SUM(E111:E112)</f>
        <v>0</v>
      </c>
      <c r="F113" s="458">
        <f t="shared" ref="F113:I113" si="17">SUM(F111:F112)</f>
        <v>0</v>
      </c>
      <c r="G113" s="458">
        <f t="shared" si="17"/>
        <v>0</v>
      </c>
      <c r="H113" s="458">
        <f t="shared" si="17"/>
        <v>0</v>
      </c>
      <c r="I113" s="458">
        <f t="shared" si="17"/>
        <v>0</v>
      </c>
      <c r="J113" s="459">
        <f>SUM(J111:J112)</f>
        <v>0</v>
      </c>
      <c r="L113" s="271"/>
      <c r="M113" s="290"/>
      <c r="N113" s="290"/>
      <c r="O113" s="290"/>
      <c r="P113" s="350"/>
      <c r="Q113" s="351"/>
      <c r="R113" s="321"/>
      <c r="S113" s="425"/>
      <c r="T113" s="280"/>
      <c r="U113" s="280"/>
      <c r="V113" s="280"/>
      <c r="W113" s="280"/>
      <c r="X113" s="280"/>
    </row>
    <row r="114" spans="1:41">
      <c r="A114" s="264"/>
      <c r="B114" s="328"/>
      <c r="C114" s="338"/>
      <c r="D114" s="318"/>
      <c r="E114" s="268"/>
      <c r="F114" s="268"/>
      <c r="G114" s="268"/>
      <c r="H114" s="268"/>
      <c r="I114" s="268"/>
      <c r="J114" s="281"/>
      <c r="L114" s="271"/>
      <c r="M114" s="290"/>
      <c r="N114" s="290"/>
      <c r="O114" s="290"/>
      <c r="P114" s="350"/>
      <c r="Q114" s="351"/>
      <c r="R114" s="321"/>
      <c r="S114" s="281"/>
      <c r="T114" s="280"/>
      <c r="U114" s="280"/>
      <c r="V114" s="280"/>
      <c r="W114" s="280"/>
      <c r="X114" s="280"/>
    </row>
    <row r="115" spans="1:41" ht="13.15" thickBot="1">
      <c r="A115" s="264"/>
      <c r="C115" s="320"/>
      <c r="D115" s="320" t="s">
        <v>86</v>
      </c>
      <c r="E115" s="460">
        <f>SUMIF($D$93:$D$114,"Salary",E93:E114)</f>
        <v>0</v>
      </c>
      <c r="F115" s="460">
        <f t="shared" ref="F115:I115" si="18">SUMIF($D$93:$D$114,"Salary",F93:F114)</f>
        <v>0</v>
      </c>
      <c r="G115" s="460">
        <f t="shared" si="18"/>
        <v>0</v>
      </c>
      <c r="H115" s="460">
        <f t="shared" si="18"/>
        <v>0</v>
      </c>
      <c r="I115" s="460">
        <f t="shared" si="18"/>
        <v>0</v>
      </c>
      <c r="J115" s="461">
        <f>SUM(E115:I115)</f>
        <v>0</v>
      </c>
      <c r="L115" s="271"/>
      <c r="M115" s="329"/>
      <c r="N115" s="329"/>
      <c r="O115" s="329"/>
      <c r="P115" s="319"/>
      <c r="Q115" s="319"/>
      <c r="R115" s="319"/>
      <c r="S115" s="281"/>
      <c r="T115" s="280"/>
      <c r="U115" s="280"/>
      <c r="V115" s="280"/>
      <c r="W115" s="280"/>
      <c r="X115" s="280"/>
    </row>
    <row r="116" spans="1:41" ht="13.15">
      <c r="A116" s="264"/>
      <c r="C116" s="320"/>
      <c r="D116" s="320" t="s">
        <v>87</v>
      </c>
      <c r="E116" s="462">
        <f>SUMIF($D$93:$D$114,"*Total Fringe",E93:E114)</f>
        <v>0</v>
      </c>
      <c r="F116" s="462">
        <f t="shared" ref="F116:I116" si="19">SUMIF($D$93:$D$114,"*Total Fringe",F93:F114)</f>
        <v>0</v>
      </c>
      <c r="G116" s="462">
        <f t="shared" si="19"/>
        <v>0</v>
      </c>
      <c r="H116" s="462">
        <f t="shared" si="19"/>
        <v>0</v>
      </c>
      <c r="I116" s="462">
        <f t="shared" si="19"/>
        <v>0</v>
      </c>
      <c r="J116" s="463">
        <f>SUM(E116:I116)</f>
        <v>0</v>
      </c>
      <c r="L116" s="559"/>
      <c r="M116" s="550"/>
      <c r="N116" s="550"/>
      <c r="O116" s="550"/>
      <c r="P116" s="550"/>
      <c r="Q116" s="550"/>
      <c r="R116" s="550"/>
      <c r="S116" s="550"/>
      <c r="T116" s="726" t="s">
        <v>95</v>
      </c>
      <c r="U116" s="726"/>
      <c r="V116" s="726"/>
      <c r="W116" s="726"/>
      <c r="X116" s="727"/>
      <c r="Y116" s="529"/>
      <c r="Z116" s="674" t="s">
        <v>64</v>
      </c>
      <c r="AA116" s="675"/>
      <c r="AB116" s="675"/>
      <c r="AC116" s="675"/>
      <c r="AD116" s="675"/>
      <c r="AE116" s="675"/>
      <c r="AF116" s="686"/>
      <c r="AH116" s="669" t="s">
        <v>128</v>
      </c>
      <c r="AI116" s="670"/>
      <c r="AJ116" s="670"/>
      <c r="AK116" s="670"/>
      <c r="AL116" s="670"/>
      <c r="AM116" s="670"/>
      <c r="AN116" s="670"/>
      <c r="AO116" s="671"/>
    </row>
    <row r="117" spans="1:41" ht="13.15">
      <c r="A117" s="264"/>
      <c r="C117" s="320"/>
      <c r="D117" s="432"/>
      <c r="E117" s="429"/>
      <c r="F117" s="429"/>
      <c r="G117" s="429"/>
      <c r="H117" s="429"/>
      <c r="I117" s="429"/>
      <c r="J117" s="430"/>
      <c r="L117" s="314" t="s">
        <v>109</v>
      </c>
      <c r="M117" s="550" t="s">
        <v>75</v>
      </c>
      <c r="N117" s="550" t="s">
        <v>90</v>
      </c>
      <c r="O117" s="550" t="s">
        <v>17</v>
      </c>
      <c r="P117" s="550"/>
      <c r="Q117" s="550" t="s">
        <v>154</v>
      </c>
      <c r="R117" s="550"/>
      <c r="S117" s="550"/>
      <c r="T117" s="546"/>
      <c r="U117" s="546"/>
      <c r="V117" s="546"/>
      <c r="W117" s="546"/>
      <c r="X117" s="560"/>
      <c r="Y117" s="552"/>
      <c r="Z117" s="431"/>
      <c r="AA117" s="304"/>
      <c r="AB117" s="304"/>
      <c r="AC117" s="304"/>
      <c r="AD117" s="304"/>
      <c r="AE117" s="304"/>
      <c r="AF117" s="415"/>
      <c r="AH117" s="433"/>
      <c r="AI117" s="314"/>
      <c r="AJ117" s="314"/>
      <c r="AK117" s="314"/>
      <c r="AL117" s="314"/>
      <c r="AM117" s="314"/>
      <c r="AN117" s="314"/>
      <c r="AO117" s="434"/>
    </row>
    <row r="118" spans="1:41" ht="13.15">
      <c r="A118" s="559" t="s">
        <v>59</v>
      </c>
      <c r="B118" s="559" t="s">
        <v>60</v>
      </c>
      <c r="C118" s="416" t="s">
        <v>239</v>
      </c>
      <c r="D118" s="432"/>
      <c r="E118" s="269" t="str">
        <f>E12</f>
        <v>Year 1</v>
      </c>
      <c r="F118" s="269" t="str">
        <f>F12</f>
        <v>Year 2</v>
      </c>
      <c r="G118" s="269" t="str">
        <f>G12</f>
        <v>Year 3</v>
      </c>
      <c r="H118" s="269" t="str">
        <f>H12</f>
        <v>Year 4</v>
      </c>
      <c r="I118" s="269" t="str">
        <f>I12</f>
        <v>Year 5</v>
      </c>
      <c r="J118" s="304" t="s">
        <v>1</v>
      </c>
      <c r="L118" s="554" t="s">
        <v>108</v>
      </c>
      <c r="M118" s="306" t="s">
        <v>14</v>
      </c>
      <c r="N118" s="306" t="s">
        <v>91</v>
      </c>
      <c r="O118" s="306" t="s">
        <v>93</v>
      </c>
      <c r="P118" s="306" t="s">
        <v>81</v>
      </c>
      <c r="Q118" s="306" t="s">
        <v>155</v>
      </c>
      <c r="R118" s="306"/>
      <c r="S118" s="306"/>
      <c r="T118" s="279" t="s">
        <v>30</v>
      </c>
      <c r="U118" s="557" t="s">
        <v>31</v>
      </c>
      <c r="V118" s="557" t="s">
        <v>32</v>
      </c>
      <c r="W118" s="552" t="s">
        <v>33</v>
      </c>
      <c r="X118" s="552" t="s">
        <v>34</v>
      </c>
      <c r="Y118" s="293"/>
      <c r="Z118" s="410"/>
      <c r="AA118" s="412" t="str">
        <f>E12</f>
        <v>Year 1</v>
      </c>
      <c r="AB118" s="412" t="str">
        <f>F12</f>
        <v>Year 2</v>
      </c>
      <c r="AC118" s="412" t="str">
        <f>G12</f>
        <v>Year 3</v>
      </c>
      <c r="AD118" s="412" t="str">
        <f>H12</f>
        <v>Year 4</v>
      </c>
      <c r="AE118" s="412" t="str">
        <f>I12</f>
        <v>Year 5</v>
      </c>
      <c r="AF118" s="415" t="s">
        <v>1</v>
      </c>
      <c r="AH118" s="433"/>
      <c r="AI118" s="314"/>
      <c r="AJ118" s="314"/>
      <c r="AK118" s="314"/>
      <c r="AL118" s="314"/>
      <c r="AM118" s="314"/>
      <c r="AN118" s="314"/>
      <c r="AO118" s="434"/>
    </row>
    <row r="119" spans="1:41" ht="13.15">
      <c r="A119" s="341"/>
      <c r="B119" s="340" t="s">
        <v>116</v>
      </c>
      <c r="C119" s="368" t="s">
        <v>152</v>
      </c>
      <c r="D119" s="337" t="s">
        <v>112</v>
      </c>
      <c r="E119" s="338">
        <f>ROUND($O119*$P119*Q119,6)</f>
        <v>0</v>
      </c>
      <c r="F119" s="338">
        <f>ROUND($O120*$P120*Q120,6)</f>
        <v>0</v>
      </c>
      <c r="G119" s="338">
        <f>ROUND($O121*$P121*Q121,6)</f>
        <v>0</v>
      </c>
      <c r="H119" s="338">
        <f>ROUND($O122*$P122*Q122,6)</f>
        <v>0</v>
      </c>
      <c r="I119" s="338">
        <f>ROUND($O123*$P123*Q123,6)</f>
        <v>0</v>
      </c>
      <c r="J119" s="291"/>
      <c r="K119" s="267"/>
      <c r="L119" s="405">
        <v>0</v>
      </c>
      <c r="M119" s="498">
        <f>ROUND(L119/12,2)</f>
        <v>0</v>
      </c>
      <c r="N119" s="494">
        <v>1</v>
      </c>
      <c r="O119" s="495">
        <v>0</v>
      </c>
      <c r="P119" s="321">
        <f>$R$14</f>
        <v>12</v>
      </c>
      <c r="Q119" s="494">
        <v>0</v>
      </c>
      <c r="R119" s="321"/>
      <c r="S119" s="318"/>
      <c r="T119" s="280" t="e">
        <f>(E122+E123)/E121</f>
        <v>#DIV/0!</v>
      </c>
      <c r="U119" s="280" t="e">
        <f>(F122+F123)/F121</f>
        <v>#DIV/0!</v>
      </c>
      <c r="V119" s="280" t="e">
        <f>(G122+G123)/G121</f>
        <v>#DIV/0!</v>
      </c>
      <c r="W119" s="280" t="e">
        <f>(H122+H123)/H121</f>
        <v>#DIV/0!</v>
      </c>
      <c r="X119" s="280" t="e">
        <f>(I122+I123)/I121</f>
        <v>#DIV/0!</v>
      </c>
      <c r="Y119" s="530"/>
      <c r="Z119" s="413" t="str">
        <f>C119</f>
        <v>Not Allowed</v>
      </c>
      <c r="AA119" s="417">
        <f>ROUND(VLOOKUP($C119,$AH$125:$AO$148,4,FALSE)*E119,0)</f>
        <v>0</v>
      </c>
      <c r="AB119" s="417">
        <f>ROUND(VLOOKUP($C119,$AH$125:$AO$148,5,FALSE)*F119,0)</f>
        <v>0</v>
      </c>
      <c r="AC119" s="417">
        <f>ROUND(VLOOKUP($C119,$AH$125:$AO$148,6,FALSE)*G119,0)</f>
        <v>0</v>
      </c>
      <c r="AD119" s="417">
        <f>ROUND(VLOOKUP($C119,$AH$125:$AO$148,7,FALSE)*H119,0)</f>
        <v>0</v>
      </c>
      <c r="AE119" s="417">
        <f>ROUND(VLOOKUP($C119,$AH$125:$AO$148,8,FALSE)*I119,0)</f>
        <v>0</v>
      </c>
      <c r="AF119" s="418">
        <f>SUM(AA119:AE119)</f>
        <v>0</v>
      </c>
      <c r="AH119" s="354"/>
      <c r="AI119" s="255"/>
      <c r="AJ119" s="255"/>
      <c r="AK119" s="611" t="s">
        <v>30</v>
      </c>
      <c r="AL119" s="611" t="s">
        <v>31</v>
      </c>
      <c r="AM119" s="611" t="s">
        <v>32</v>
      </c>
      <c r="AN119" s="611" t="s">
        <v>33</v>
      </c>
      <c r="AO119" s="355" t="s">
        <v>34</v>
      </c>
    </row>
    <row r="120" spans="1:41" ht="13.15">
      <c r="A120" s="264"/>
      <c r="B120" s="340"/>
      <c r="C120" s="368" t="s">
        <v>152</v>
      </c>
      <c r="D120" s="337" t="s">
        <v>158</v>
      </c>
      <c r="E120" s="294">
        <f>Q119</f>
        <v>0</v>
      </c>
      <c r="F120" s="294">
        <f>Q120</f>
        <v>0</v>
      </c>
      <c r="G120" s="294">
        <f>Q121</f>
        <v>0</v>
      </c>
      <c r="H120" s="294">
        <f>Q122</f>
        <v>0</v>
      </c>
      <c r="I120" s="294">
        <f>Q123</f>
        <v>0</v>
      </c>
      <c r="J120" s="291"/>
      <c r="K120" s="267"/>
      <c r="L120" s="500"/>
      <c r="M120" s="498"/>
      <c r="N120" s="494">
        <v>1.03</v>
      </c>
      <c r="O120" s="495">
        <v>0</v>
      </c>
      <c r="P120" s="321">
        <f>$R$15</f>
        <v>12</v>
      </c>
      <c r="Q120" s="237">
        <v>0</v>
      </c>
      <c r="R120" s="321"/>
      <c r="S120" s="502"/>
      <c r="T120" s="280"/>
      <c r="U120" s="280"/>
      <c r="V120" s="280"/>
      <c r="W120" s="280"/>
      <c r="X120" s="280"/>
      <c r="Y120" s="530"/>
      <c r="Z120" s="413"/>
      <c r="AA120" s="417"/>
      <c r="AB120" s="417"/>
      <c r="AC120" s="417"/>
      <c r="AD120" s="417"/>
      <c r="AE120" s="417"/>
      <c r="AF120" s="418"/>
      <c r="AH120" s="680" t="s">
        <v>127</v>
      </c>
      <c r="AI120" s="681"/>
      <c r="AJ120" s="681"/>
      <c r="AK120" s="408">
        <v>1</v>
      </c>
      <c r="AL120" s="408">
        <v>1.05</v>
      </c>
      <c r="AM120" s="408">
        <v>1.05</v>
      </c>
      <c r="AN120" s="408">
        <v>1.05</v>
      </c>
      <c r="AO120" s="409">
        <v>1.05</v>
      </c>
    </row>
    <row r="121" spans="1:41" ht="13.15">
      <c r="A121" s="264"/>
      <c r="C121" s="368" t="s">
        <v>152</v>
      </c>
      <c r="D121" s="318" t="s">
        <v>14</v>
      </c>
      <c r="E121" s="439">
        <f>ROUND(M119*E119*N119,0)</f>
        <v>0</v>
      </c>
      <c r="F121" s="439">
        <f>ROUND(M119*F119*N119*N120,0)</f>
        <v>0</v>
      </c>
      <c r="G121" s="439">
        <f>ROUND(M119*G119*N119*N120*N121,0)</f>
        <v>0</v>
      </c>
      <c r="H121" s="439">
        <f>ROUND(M119*H119*N119*N120*N121*N122,0)</f>
        <v>0</v>
      </c>
      <c r="I121" s="439">
        <f>ROUND(M119*I119*N119*N120*N121*N122*N123,0)</f>
        <v>0</v>
      </c>
      <c r="J121" s="441">
        <f>SUM(E121:I121)</f>
        <v>0</v>
      </c>
      <c r="L121" s="499"/>
      <c r="M121" s="496"/>
      <c r="N121" s="494">
        <v>1.03</v>
      </c>
      <c r="O121" s="495">
        <v>0</v>
      </c>
      <c r="P121" s="321">
        <f>$R$16</f>
        <v>12</v>
      </c>
      <c r="Q121" s="237">
        <v>0</v>
      </c>
      <c r="R121" s="321"/>
      <c r="S121" s="502"/>
      <c r="T121" s="280"/>
      <c r="U121" s="280"/>
      <c r="V121" s="280"/>
      <c r="W121" s="280"/>
      <c r="X121" s="280"/>
      <c r="Y121" s="275"/>
      <c r="Z121" s="315"/>
      <c r="AA121" s="417"/>
      <c r="AB121" s="417"/>
      <c r="AC121" s="417"/>
      <c r="AD121" s="417"/>
      <c r="AE121" s="417"/>
      <c r="AF121" s="418"/>
      <c r="AH121" s="609"/>
      <c r="AI121" s="610"/>
      <c r="AJ121" s="610"/>
      <c r="AK121" s="381"/>
      <c r="AL121" s="381"/>
      <c r="AM121" s="381"/>
      <c r="AN121" s="381"/>
      <c r="AO121" s="407"/>
    </row>
    <row r="122" spans="1:41" ht="13.15">
      <c r="A122" s="264"/>
      <c r="B122" s="328"/>
      <c r="C122" s="368" t="s">
        <v>152</v>
      </c>
      <c r="D122" s="318" t="s">
        <v>29</v>
      </c>
      <c r="E122" s="438">
        <f>ROUND($E$121*$R$154,0)</f>
        <v>0</v>
      </c>
      <c r="F122" s="438">
        <f>ROUND($F$121*$R$154,0)</f>
        <v>0</v>
      </c>
      <c r="G122" s="438">
        <f>ROUND($G$121*$R$154,0)</f>
        <v>0</v>
      </c>
      <c r="H122" s="438">
        <f>ROUND($H$121*$R$154,0)</f>
        <v>0</v>
      </c>
      <c r="I122" s="438">
        <f>ROUND($I$121*$R$154,0)</f>
        <v>0</v>
      </c>
      <c r="J122" s="441">
        <f>SUM(E122:I122)</f>
        <v>0</v>
      </c>
      <c r="L122" s="499"/>
      <c r="M122" s="496"/>
      <c r="N122" s="494">
        <v>1.03</v>
      </c>
      <c r="O122" s="495">
        <v>0</v>
      </c>
      <c r="P122" s="321">
        <f>$R$17</f>
        <v>12</v>
      </c>
      <c r="Q122" s="237">
        <v>0</v>
      </c>
      <c r="R122" s="321"/>
      <c r="S122" s="502"/>
      <c r="T122" s="280"/>
      <c r="U122" s="280"/>
      <c r="V122" s="280"/>
      <c r="W122" s="280"/>
      <c r="X122" s="280"/>
      <c r="Y122" s="275"/>
      <c r="Z122" s="315"/>
      <c r="AA122" s="417"/>
      <c r="AB122" s="417"/>
      <c r="AC122" s="417"/>
      <c r="AD122" s="417"/>
      <c r="AE122" s="417"/>
      <c r="AF122" s="418"/>
      <c r="AH122" s="609"/>
      <c r="AI122" s="610"/>
      <c r="AJ122" s="610"/>
      <c r="AK122" s="381"/>
      <c r="AL122" s="381"/>
      <c r="AM122" s="381"/>
      <c r="AN122" s="381"/>
      <c r="AO122" s="407"/>
    </row>
    <row r="123" spans="1:41" ht="15">
      <c r="A123" s="264"/>
      <c r="B123" s="328"/>
      <c r="C123" s="368" t="s">
        <v>152</v>
      </c>
      <c r="D123" s="318" t="s">
        <v>28</v>
      </c>
      <c r="E123" s="456">
        <f>ROUND($R$155*$E$119,0)</f>
        <v>0</v>
      </c>
      <c r="F123" s="456">
        <f>ROUND($R$155*$F$119,0)</f>
        <v>0</v>
      </c>
      <c r="G123" s="456">
        <f>ROUND($R$155*$G$119,0)</f>
        <v>0</v>
      </c>
      <c r="H123" s="456">
        <f>ROUND($R$155*$H$119,0)</f>
        <v>0</v>
      </c>
      <c r="I123" s="456">
        <f>ROUND($R$155*$I$119,0)</f>
        <v>0</v>
      </c>
      <c r="J123" s="457">
        <f>SUM(E123:I123)</f>
        <v>0</v>
      </c>
      <c r="L123" s="499"/>
      <c r="M123" s="496"/>
      <c r="N123" s="494">
        <v>1.03</v>
      </c>
      <c r="O123" s="495">
        <v>0</v>
      </c>
      <c r="P123" s="321">
        <f>$R$18</f>
        <v>12</v>
      </c>
      <c r="Q123" s="237">
        <v>0</v>
      </c>
      <c r="R123" s="321"/>
      <c r="S123" s="502"/>
      <c r="T123" s="280"/>
      <c r="U123" s="280"/>
      <c r="V123" s="280"/>
      <c r="W123" s="280"/>
      <c r="X123" s="280"/>
      <c r="Y123" s="275"/>
      <c r="Z123" s="315"/>
      <c r="AA123" s="417"/>
      <c r="AB123" s="417"/>
      <c r="AC123" s="417"/>
      <c r="AD123" s="417"/>
      <c r="AE123" s="417"/>
      <c r="AF123" s="418"/>
      <c r="AH123" s="356"/>
      <c r="AI123" s="252"/>
      <c r="AJ123" s="252"/>
      <c r="AK123" s="252"/>
      <c r="AL123" s="252"/>
      <c r="AM123" s="252"/>
      <c r="AN123" s="252"/>
      <c r="AO123" s="357"/>
    </row>
    <row r="124" spans="1:41">
      <c r="A124" s="264"/>
      <c r="B124" s="328"/>
      <c r="C124" s="338"/>
      <c r="D124" s="322" t="s">
        <v>157</v>
      </c>
      <c r="E124" s="458">
        <f>SUM(E122:E123)</f>
        <v>0</v>
      </c>
      <c r="F124" s="458">
        <f t="shared" ref="F124:I124" si="20">SUM(F122:F123)</f>
        <v>0</v>
      </c>
      <c r="G124" s="458">
        <f t="shared" si="20"/>
        <v>0</v>
      </c>
      <c r="H124" s="458">
        <f t="shared" si="20"/>
        <v>0</v>
      </c>
      <c r="I124" s="458">
        <f t="shared" si="20"/>
        <v>0</v>
      </c>
      <c r="J124" s="459">
        <f>SUM(J122:J123)</f>
        <v>0</v>
      </c>
      <c r="L124" s="499"/>
      <c r="M124" s="496"/>
      <c r="N124" s="318"/>
      <c r="O124" s="501"/>
      <c r="P124" s="321"/>
      <c r="Q124" s="502"/>
      <c r="R124" s="321"/>
      <c r="S124" s="502"/>
      <c r="T124" s="256"/>
      <c r="U124" s="558"/>
      <c r="Y124" s="275"/>
      <c r="Z124" s="315"/>
      <c r="AA124" s="417"/>
      <c r="AB124" s="417"/>
      <c r="AC124" s="417"/>
      <c r="AD124" s="417"/>
      <c r="AE124" s="417"/>
      <c r="AF124" s="418"/>
      <c r="AH124" s="365" t="s">
        <v>76</v>
      </c>
      <c r="AI124" s="252"/>
      <c r="AJ124" s="252"/>
      <c r="AK124" s="252"/>
      <c r="AL124" s="252"/>
      <c r="AM124" s="252"/>
      <c r="AN124" s="252"/>
      <c r="AO124" s="357"/>
    </row>
    <row r="125" spans="1:41">
      <c r="A125" s="264"/>
      <c r="B125" s="328"/>
      <c r="C125" s="338"/>
      <c r="D125" s="318"/>
      <c r="E125" s="268"/>
      <c r="F125" s="268"/>
      <c r="G125" s="268"/>
      <c r="H125" s="268"/>
      <c r="I125" s="268"/>
      <c r="J125" s="291"/>
      <c r="L125" s="499"/>
      <c r="M125" s="496"/>
      <c r="N125" s="337"/>
      <c r="O125" s="496"/>
      <c r="P125" s="337"/>
      <c r="Q125" s="503"/>
      <c r="R125" s="337"/>
      <c r="S125" s="503"/>
      <c r="T125" s="274"/>
      <c r="U125" s="274"/>
      <c r="V125" s="274"/>
      <c r="W125" s="274"/>
      <c r="X125" s="274"/>
      <c r="Y125" s="275"/>
      <c r="Z125" s="315"/>
      <c r="AA125" s="417"/>
      <c r="AB125" s="417"/>
      <c r="AC125" s="417"/>
      <c r="AD125" s="417"/>
      <c r="AE125" s="417"/>
      <c r="AF125" s="418"/>
      <c r="AH125" s="365" t="s">
        <v>152</v>
      </c>
      <c r="AI125" s="252">
        <v>0</v>
      </c>
      <c r="AJ125" s="252">
        <v>0</v>
      </c>
      <c r="AK125" s="252">
        <v>0</v>
      </c>
      <c r="AL125" s="255">
        <v>0</v>
      </c>
      <c r="AM125" s="255">
        <v>0</v>
      </c>
      <c r="AN125" s="255">
        <v>0</v>
      </c>
      <c r="AO125" s="357">
        <v>0</v>
      </c>
    </row>
    <row r="126" spans="1:41" ht="13.15">
      <c r="A126" s="110"/>
      <c r="B126" s="340" t="s">
        <v>116</v>
      </c>
      <c r="C126" s="368" t="s">
        <v>152</v>
      </c>
      <c r="D126" s="337" t="s">
        <v>112</v>
      </c>
      <c r="E126" s="338">
        <f>ROUND($O126*$P126*Q126,6)</f>
        <v>0</v>
      </c>
      <c r="F126" s="338">
        <f>ROUND($O127*$P127*Q127,6)</f>
        <v>0</v>
      </c>
      <c r="G126" s="338">
        <f>ROUND($O128*$P128*Q128,6)</f>
        <v>0</v>
      </c>
      <c r="H126" s="338">
        <f>ROUND($O129*$P129*Q129,6)</f>
        <v>0</v>
      </c>
      <c r="I126" s="338">
        <f>ROUND($O130*$P130*Q130,6)</f>
        <v>0</v>
      </c>
      <c r="J126" s="291"/>
      <c r="L126" s="405">
        <v>0</v>
      </c>
      <c r="M126" s="498">
        <f>ROUND(L126/12,2)</f>
        <v>0</v>
      </c>
      <c r="N126" s="494">
        <v>1</v>
      </c>
      <c r="O126" s="495">
        <v>0</v>
      </c>
      <c r="P126" s="321">
        <f>$R$14</f>
        <v>12</v>
      </c>
      <c r="Q126" s="494">
        <v>0</v>
      </c>
      <c r="R126" s="321"/>
      <c r="S126" s="318"/>
      <c r="T126" s="280" t="e">
        <f>(E129+E130)/E128</f>
        <v>#DIV/0!</v>
      </c>
      <c r="U126" s="280" t="e">
        <f>(F129+F130)/F128</f>
        <v>#DIV/0!</v>
      </c>
      <c r="V126" s="280" t="e">
        <f>(G129+G130)/G128</f>
        <v>#DIV/0!</v>
      </c>
      <c r="W126" s="280" t="e">
        <f>(H129+H130)/H128</f>
        <v>#DIV/0!</v>
      </c>
      <c r="X126" s="280" t="e">
        <f>(I129+I130)/I128</f>
        <v>#DIV/0!</v>
      </c>
      <c r="Y126" s="530"/>
      <c r="Z126" s="413" t="str">
        <f>C126</f>
        <v>Not Allowed</v>
      </c>
      <c r="AA126" s="417">
        <f>ROUND(VLOOKUP($C126,$AH$125:$AO$148,4,FALSE)*E126,0)</f>
        <v>0</v>
      </c>
      <c r="AB126" s="417">
        <f>ROUND(VLOOKUP($C126,$AH$125:$AO$148,5,FALSE)*F126,0)</f>
        <v>0</v>
      </c>
      <c r="AC126" s="417">
        <f>ROUND(VLOOKUP($C126,$AH$125:$AO$148,6,FALSE)*G126,0)</f>
        <v>0</v>
      </c>
      <c r="AD126" s="417">
        <f>ROUND(VLOOKUP($C126,$AH$125:$AO$148,7,FALSE)*H126,0)</f>
        <v>0</v>
      </c>
      <c r="AE126" s="417">
        <f>ROUND(VLOOKUP($C126,$AH$125:$AO$148,8,FALSE)*I126,0)</f>
        <v>0</v>
      </c>
      <c r="AF126" s="418">
        <f>SUM(AA126:AE126)</f>
        <v>0</v>
      </c>
      <c r="AH126" s="358" t="s">
        <v>117</v>
      </c>
      <c r="AI126" s="353" t="e">
        <f>#REF!*24</f>
        <v>#REF!</v>
      </c>
      <c r="AJ126" s="352" t="e">
        <f>AI126/6</f>
        <v>#REF!</v>
      </c>
      <c r="AK126" s="362" t="e">
        <f>AJ126*AK$120</f>
        <v>#REF!</v>
      </c>
      <c r="AL126" s="362" t="e">
        <f t="shared" ref="AL126:AO126" si="21">AK126*AL$120</f>
        <v>#REF!</v>
      </c>
      <c r="AM126" s="362" t="e">
        <f t="shared" si="21"/>
        <v>#REF!</v>
      </c>
      <c r="AN126" s="362" t="e">
        <f t="shared" si="21"/>
        <v>#REF!</v>
      </c>
      <c r="AO126" s="528" t="e">
        <f t="shared" si="21"/>
        <v>#REF!</v>
      </c>
    </row>
    <row r="127" spans="1:41" ht="13.15">
      <c r="A127" s="252"/>
      <c r="B127" s="340"/>
      <c r="C127" s="368" t="s">
        <v>152</v>
      </c>
      <c r="D127" s="337" t="s">
        <v>158</v>
      </c>
      <c r="E127" s="294">
        <f>Q126</f>
        <v>0</v>
      </c>
      <c r="F127" s="294">
        <f>Q127</f>
        <v>0</v>
      </c>
      <c r="G127" s="294">
        <f>Q128</f>
        <v>0</v>
      </c>
      <c r="H127" s="294">
        <f>Q129</f>
        <v>0</v>
      </c>
      <c r="I127" s="294">
        <f>Q130</f>
        <v>0</v>
      </c>
      <c r="J127" s="291"/>
      <c r="L127" s="500"/>
      <c r="M127" s="498"/>
      <c r="N127" s="494">
        <v>1.03</v>
      </c>
      <c r="O127" s="495">
        <v>0</v>
      </c>
      <c r="P127" s="321">
        <f>$R$15</f>
        <v>12</v>
      </c>
      <c r="Q127" s="237">
        <v>0</v>
      </c>
      <c r="R127" s="321"/>
      <c r="S127" s="502"/>
      <c r="T127" s="280"/>
      <c r="U127" s="280"/>
      <c r="V127" s="280"/>
      <c r="W127" s="280"/>
      <c r="X127" s="280"/>
      <c r="Y127" s="530"/>
      <c r="Z127" s="413"/>
      <c r="AA127" s="417"/>
      <c r="AB127" s="417"/>
      <c r="AC127" s="417"/>
      <c r="AD127" s="417"/>
      <c r="AE127" s="417"/>
      <c r="AF127" s="418"/>
      <c r="AH127" s="359" t="s">
        <v>118</v>
      </c>
      <c r="AI127" s="353" t="e">
        <f>#REF!*24</f>
        <v>#REF!</v>
      </c>
      <c r="AJ127" s="352" t="e">
        <f t="shared" ref="AJ127:AJ148" si="22">AI127/6</f>
        <v>#REF!</v>
      </c>
      <c r="AK127" s="362" t="e">
        <f t="shared" ref="AK127:AO142" si="23">AJ127*AK$120</f>
        <v>#REF!</v>
      </c>
      <c r="AL127" s="362" t="e">
        <f t="shared" si="23"/>
        <v>#REF!</v>
      </c>
      <c r="AM127" s="362" t="e">
        <f t="shared" si="23"/>
        <v>#REF!</v>
      </c>
      <c r="AN127" s="362" t="e">
        <f t="shared" si="23"/>
        <v>#REF!</v>
      </c>
      <c r="AO127" s="528" t="e">
        <f t="shared" si="23"/>
        <v>#REF!</v>
      </c>
    </row>
    <row r="128" spans="1:41" ht="13.15">
      <c r="A128" s="264"/>
      <c r="B128" s="328"/>
      <c r="C128" s="368" t="s">
        <v>152</v>
      </c>
      <c r="D128" s="318" t="s">
        <v>14</v>
      </c>
      <c r="E128" s="439">
        <f>ROUND(M126*E126*N126,0)</f>
        <v>0</v>
      </c>
      <c r="F128" s="439">
        <f>ROUND(M126*F126*N126*N127,0)</f>
        <v>0</v>
      </c>
      <c r="G128" s="439">
        <f>ROUND(M126*G126*N126*N127*N128,0)</f>
        <v>0</v>
      </c>
      <c r="H128" s="439">
        <f>ROUND(M126*H126*N126*N127*N128*N129,0)</f>
        <v>0</v>
      </c>
      <c r="I128" s="439">
        <f>ROUND(M126*I126*N126*N127*N128*N129*N130,0)</f>
        <v>0</v>
      </c>
      <c r="J128" s="441">
        <f>SUM(E128:I128)</f>
        <v>0</v>
      </c>
      <c r="L128" s="499"/>
      <c r="M128" s="496"/>
      <c r="N128" s="494">
        <v>1.03</v>
      </c>
      <c r="O128" s="495">
        <v>0</v>
      </c>
      <c r="P128" s="321">
        <f>$R$16</f>
        <v>12</v>
      </c>
      <c r="Q128" s="237">
        <v>0</v>
      </c>
      <c r="R128" s="321"/>
      <c r="S128" s="502"/>
      <c r="T128" s="280"/>
      <c r="U128" s="280"/>
      <c r="V128" s="280"/>
      <c r="W128" s="280"/>
      <c r="X128" s="280"/>
      <c r="Y128" s="275"/>
      <c r="Z128" s="315"/>
      <c r="AA128" s="417"/>
      <c r="AB128" s="417"/>
      <c r="AC128" s="417"/>
      <c r="AD128" s="417"/>
      <c r="AE128" s="417"/>
      <c r="AF128" s="418"/>
      <c r="AH128" s="359" t="s">
        <v>119</v>
      </c>
      <c r="AI128" s="353" t="e">
        <f>#REF!*24</f>
        <v>#REF!</v>
      </c>
      <c r="AJ128" s="352" t="e">
        <f t="shared" si="22"/>
        <v>#REF!</v>
      </c>
      <c r="AK128" s="362" t="e">
        <f t="shared" si="23"/>
        <v>#REF!</v>
      </c>
      <c r="AL128" s="362" t="e">
        <f t="shared" si="23"/>
        <v>#REF!</v>
      </c>
      <c r="AM128" s="362" t="e">
        <f t="shared" si="23"/>
        <v>#REF!</v>
      </c>
      <c r="AN128" s="362" t="e">
        <f t="shared" si="23"/>
        <v>#REF!</v>
      </c>
      <c r="AO128" s="528" t="e">
        <f t="shared" si="23"/>
        <v>#REF!</v>
      </c>
    </row>
    <row r="129" spans="1:41" ht="13.15">
      <c r="A129" s="264"/>
      <c r="B129" s="328"/>
      <c r="C129" s="368" t="s">
        <v>152</v>
      </c>
      <c r="D129" s="318" t="s">
        <v>29</v>
      </c>
      <c r="E129" s="438">
        <f>ROUND(E128*$R$154,0)</f>
        <v>0</v>
      </c>
      <c r="F129" s="438">
        <f>ROUND(F128*$R$154,0)</f>
        <v>0</v>
      </c>
      <c r="G129" s="438">
        <f>ROUND(G128*$R$154,0)</f>
        <v>0</v>
      </c>
      <c r="H129" s="438">
        <f>ROUND(H128*$R$154,0)</f>
        <v>0</v>
      </c>
      <c r="I129" s="438">
        <f>ROUND(I128*$R$154,0)</f>
        <v>0</v>
      </c>
      <c r="J129" s="441">
        <f>SUM(E129:I129)</f>
        <v>0</v>
      </c>
      <c r="L129" s="499"/>
      <c r="M129" s="496"/>
      <c r="N129" s="494">
        <v>1.03</v>
      </c>
      <c r="O129" s="495">
        <v>0</v>
      </c>
      <c r="P129" s="321">
        <f>$R$17</f>
        <v>12</v>
      </c>
      <c r="Q129" s="237">
        <v>0</v>
      </c>
      <c r="R129" s="321"/>
      <c r="S129" s="502"/>
      <c r="T129" s="280"/>
      <c r="U129" s="280"/>
      <c r="V129" s="280"/>
      <c r="W129" s="280"/>
      <c r="X129" s="280"/>
      <c r="Y129" s="275"/>
      <c r="Z129" s="315"/>
      <c r="AA129" s="417"/>
      <c r="AB129" s="417"/>
      <c r="AC129" s="417"/>
      <c r="AD129" s="417"/>
      <c r="AE129" s="417"/>
      <c r="AF129" s="418"/>
      <c r="AH129" s="359" t="s">
        <v>120</v>
      </c>
      <c r="AI129" s="353" t="e">
        <f>#REF!*24</f>
        <v>#REF!</v>
      </c>
      <c r="AJ129" s="352" t="e">
        <f t="shared" si="22"/>
        <v>#REF!</v>
      </c>
      <c r="AK129" s="362" t="e">
        <f t="shared" si="23"/>
        <v>#REF!</v>
      </c>
      <c r="AL129" s="362" t="e">
        <f t="shared" si="23"/>
        <v>#REF!</v>
      </c>
      <c r="AM129" s="362" t="e">
        <f t="shared" si="23"/>
        <v>#REF!</v>
      </c>
      <c r="AN129" s="362" t="e">
        <f t="shared" si="23"/>
        <v>#REF!</v>
      </c>
      <c r="AO129" s="528" t="e">
        <f t="shared" si="23"/>
        <v>#REF!</v>
      </c>
    </row>
    <row r="130" spans="1:41" ht="15">
      <c r="A130" s="264"/>
      <c r="B130" s="328"/>
      <c r="C130" s="368" t="s">
        <v>152</v>
      </c>
      <c r="D130" s="318" t="s">
        <v>28</v>
      </c>
      <c r="E130" s="456">
        <f>ROUND($R$155*E126,0)</f>
        <v>0</v>
      </c>
      <c r="F130" s="456">
        <f>ROUND($R$155*F126,0)</f>
        <v>0</v>
      </c>
      <c r="G130" s="456">
        <f>ROUND($R$155*G126,0)</f>
        <v>0</v>
      </c>
      <c r="H130" s="456">
        <f>ROUND($R$155*H126,0)</f>
        <v>0</v>
      </c>
      <c r="I130" s="456">
        <f>ROUND($R$155*I126,0)</f>
        <v>0</v>
      </c>
      <c r="J130" s="457">
        <f>SUM(E130:I130)</f>
        <v>0</v>
      </c>
      <c r="L130" s="499"/>
      <c r="M130" s="496"/>
      <c r="N130" s="494">
        <v>1.03</v>
      </c>
      <c r="O130" s="495">
        <v>0</v>
      </c>
      <c r="P130" s="321">
        <f>$R$18</f>
        <v>12</v>
      </c>
      <c r="Q130" s="237">
        <v>0</v>
      </c>
      <c r="R130" s="321"/>
      <c r="S130" s="502"/>
      <c r="T130" s="280"/>
      <c r="U130" s="280"/>
      <c r="V130" s="280"/>
      <c r="W130" s="280"/>
      <c r="X130" s="280"/>
      <c r="Y130" s="275"/>
      <c r="Z130" s="315"/>
      <c r="AA130" s="417"/>
      <c r="AB130" s="417"/>
      <c r="AC130" s="417"/>
      <c r="AD130" s="417"/>
      <c r="AE130" s="417"/>
      <c r="AF130" s="418"/>
      <c r="AH130" s="359" t="s">
        <v>121</v>
      </c>
      <c r="AI130" s="353" t="e">
        <f>#REF!*24</f>
        <v>#REF!</v>
      </c>
      <c r="AJ130" s="352" t="e">
        <f t="shared" si="22"/>
        <v>#REF!</v>
      </c>
      <c r="AK130" s="362" t="e">
        <f t="shared" si="23"/>
        <v>#REF!</v>
      </c>
      <c r="AL130" s="362" t="e">
        <f t="shared" si="23"/>
        <v>#REF!</v>
      </c>
      <c r="AM130" s="362" t="e">
        <f t="shared" si="23"/>
        <v>#REF!</v>
      </c>
      <c r="AN130" s="362" t="e">
        <f t="shared" si="23"/>
        <v>#REF!</v>
      </c>
      <c r="AO130" s="528" t="e">
        <f t="shared" si="23"/>
        <v>#REF!</v>
      </c>
    </row>
    <row r="131" spans="1:41" ht="13.15">
      <c r="A131" s="264"/>
      <c r="B131" s="328"/>
      <c r="C131" s="338"/>
      <c r="D131" s="322" t="s">
        <v>157</v>
      </c>
      <c r="E131" s="458">
        <f>SUM(E129:E130)</f>
        <v>0</v>
      </c>
      <c r="F131" s="458">
        <f t="shared" ref="F131:I131" si="24">SUM(F129:F130)</f>
        <v>0</v>
      </c>
      <c r="G131" s="458">
        <f t="shared" si="24"/>
        <v>0</v>
      </c>
      <c r="H131" s="458">
        <f t="shared" si="24"/>
        <v>0</v>
      </c>
      <c r="I131" s="458">
        <f t="shared" si="24"/>
        <v>0</v>
      </c>
      <c r="J131" s="459">
        <f>SUM(J129:J130)</f>
        <v>0</v>
      </c>
      <c r="L131" s="499"/>
      <c r="M131" s="496"/>
      <c r="N131" s="318"/>
      <c r="O131" s="501"/>
      <c r="P131" s="321"/>
      <c r="Q131" s="502"/>
      <c r="R131" s="321"/>
      <c r="S131" s="502"/>
      <c r="T131" s="256"/>
      <c r="U131" s="558"/>
      <c r="Y131" s="275"/>
      <c r="Z131" s="315"/>
      <c r="AA131" s="417"/>
      <c r="AB131" s="417"/>
      <c r="AC131" s="417"/>
      <c r="AD131" s="417"/>
      <c r="AE131" s="417"/>
      <c r="AF131" s="418"/>
      <c r="AH131" s="359" t="s">
        <v>122</v>
      </c>
      <c r="AI131" s="353" t="e">
        <f>#REF!*24</f>
        <v>#REF!</v>
      </c>
      <c r="AJ131" s="352" t="e">
        <f t="shared" si="22"/>
        <v>#REF!</v>
      </c>
      <c r="AK131" s="362" t="e">
        <f t="shared" si="23"/>
        <v>#REF!</v>
      </c>
      <c r="AL131" s="362" t="e">
        <f t="shared" si="23"/>
        <v>#REF!</v>
      </c>
      <c r="AM131" s="362" t="e">
        <f t="shared" si="23"/>
        <v>#REF!</v>
      </c>
      <c r="AN131" s="362" t="e">
        <f t="shared" si="23"/>
        <v>#REF!</v>
      </c>
      <c r="AO131" s="528" t="e">
        <f t="shared" si="23"/>
        <v>#REF!</v>
      </c>
    </row>
    <row r="132" spans="1:41" ht="13.15">
      <c r="A132" s="264"/>
      <c r="B132" s="328"/>
      <c r="C132" s="338"/>
      <c r="D132" s="318"/>
      <c r="E132" s="268"/>
      <c r="F132" s="268"/>
      <c r="G132" s="268"/>
      <c r="H132" s="268"/>
      <c r="I132" s="268"/>
      <c r="J132" s="291"/>
      <c r="L132" s="499"/>
      <c r="M132" s="496"/>
      <c r="N132" s="337"/>
      <c r="O132" s="496"/>
      <c r="P132" s="337"/>
      <c r="Q132" s="503"/>
      <c r="R132" s="337"/>
      <c r="S132" s="503"/>
      <c r="T132" s="274"/>
      <c r="U132" s="274"/>
      <c r="V132" s="274"/>
      <c r="W132" s="274"/>
      <c r="X132" s="274"/>
      <c r="Y132" s="275"/>
      <c r="Z132" s="315"/>
      <c r="AA132" s="417"/>
      <c r="AB132" s="417"/>
      <c r="AC132" s="417"/>
      <c r="AD132" s="417"/>
      <c r="AE132" s="417"/>
      <c r="AF132" s="418"/>
      <c r="AH132" s="358" t="s">
        <v>123</v>
      </c>
      <c r="AI132" s="353" t="e">
        <f>#REF!*24</f>
        <v>#REF!</v>
      </c>
      <c r="AJ132" s="352" t="e">
        <f t="shared" si="22"/>
        <v>#REF!</v>
      </c>
      <c r="AK132" s="362" t="e">
        <f t="shared" si="23"/>
        <v>#REF!</v>
      </c>
      <c r="AL132" s="362" t="e">
        <f t="shared" si="23"/>
        <v>#REF!</v>
      </c>
      <c r="AM132" s="362" t="e">
        <f t="shared" si="23"/>
        <v>#REF!</v>
      </c>
      <c r="AN132" s="362" t="e">
        <f t="shared" si="23"/>
        <v>#REF!</v>
      </c>
      <c r="AO132" s="528" t="e">
        <f t="shared" si="23"/>
        <v>#REF!</v>
      </c>
    </row>
    <row r="133" spans="1:41" ht="13.15">
      <c r="A133" s="110"/>
      <c r="B133" s="340" t="s">
        <v>116</v>
      </c>
      <c r="C133" s="368" t="s">
        <v>152</v>
      </c>
      <c r="D133" s="337" t="s">
        <v>112</v>
      </c>
      <c r="E133" s="338">
        <f>ROUND($O133*$P133*Q133,6)</f>
        <v>0</v>
      </c>
      <c r="F133" s="338">
        <f>ROUND($O134*$P134*Q134,6)</f>
        <v>0</v>
      </c>
      <c r="G133" s="338">
        <f>ROUND($O135*$P135*Q135,6)</f>
        <v>0</v>
      </c>
      <c r="H133" s="338">
        <f>ROUND($O136*$P136*Q136,6)</f>
        <v>0</v>
      </c>
      <c r="I133" s="338">
        <f>ROUND($O137*$P137*Q137,6)</f>
        <v>0</v>
      </c>
      <c r="J133" s="291"/>
      <c r="L133" s="405">
        <v>0</v>
      </c>
      <c r="M133" s="498">
        <f>ROUND(L133/12,2)</f>
        <v>0</v>
      </c>
      <c r="N133" s="494">
        <v>1</v>
      </c>
      <c r="O133" s="495">
        <v>0</v>
      </c>
      <c r="P133" s="321">
        <f>$R$14</f>
        <v>12</v>
      </c>
      <c r="Q133" s="494">
        <v>0</v>
      </c>
      <c r="R133" s="321"/>
      <c r="S133" s="318"/>
      <c r="T133" s="280" t="e">
        <f>(E136+E137)/E135</f>
        <v>#DIV/0!</v>
      </c>
      <c r="U133" s="280" t="e">
        <f>(F136+F137)/F135</f>
        <v>#DIV/0!</v>
      </c>
      <c r="V133" s="280" t="e">
        <f>(G136+G137)/G135</f>
        <v>#DIV/0!</v>
      </c>
      <c r="W133" s="280" t="e">
        <f>(H136+H137)/H135</f>
        <v>#DIV/0!</v>
      </c>
      <c r="X133" s="280" t="e">
        <f>(I136+I137)/I135</f>
        <v>#DIV/0!</v>
      </c>
      <c r="Y133" s="530"/>
      <c r="Z133" s="413" t="str">
        <f>C133</f>
        <v>Not Allowed</v>
      </c>
      <c r="AA133" s="417">
        <f>ROUND(VLOOKUP($C133,$AH$125:$AO$148,4,FALSE)*E133,0)</f>
        <v>0</v>
      </c>
      <c r="AB133" s="417">
        <f>ROUND(VLOOKUP($C133,$AH$125:$AO$148,5,FALSE)*F133,0)</f>
        <v>0</v>
      </c>
      <c r="AC133" s="417">
        <f>ROUND(VLOOKUP($C133,$AH$125:$AO$148,6,FALSE)*G133,0)</f>
        <v>0</v>
      </c>
      <c r="AD133" s="417">
        <f>ROUND(VLOOKUP($C133,$AH$125:$AO$148,7,FALSE)*H133,0)</f>
        <v>0</v>
      </c>
      <c r="AE133" s="417">
        <f>ROUND(VLOOKUP($C133,$AH$125:$AO$148,8,FALSE)*I133,0)</f>
        <v>0</v>
      </c>
      <c r="AF133" s="418">
        <f>SUM(AA133:AE133)</f>
        <v>0</v>
      </c>
      <c r="AH133" s="360" t="s">
        <v>124</v>
      </c>
      <c r="AI133" s="353" t="e">
        <f>#REF!*24</f>
        <v>#REF!</v>
      </c>
      <c r="AJ133" s="352" t="e">
        <f t="shared" si="22"/>
        <v>#REF!</v>
      </c>
      <c r="AK133" s="362" t="e">
        <f t="shared" si="23"/>
        <v>#REF!</v>
      </c>
      <c r="AL133" s="362" t="e">
        <f t="shared" si="23"/>
        <v>#REF!</v>
      </c>
      <c r="AM133" s="362" t="e">
        <f t="shared" si="23"/>
        <v>#REF!</v>
      </c>
      <c r="AN133" s="362" t="e">
        <f t="shared" si="23"/>
        <v>#REF!</v>
      </c>
      <c r="AO133" s="528" t="e">
        <f t="shared" si="23"/>
        <v>#REF!</v>
      </c>
    </row>
    <row r="134" spans="1:41" ht="13.15">
      <c r="A134" s="252"/>
      <c r="B134" s="340"/>
      <c r="C134" s="368" t="s">
        <v>152</v>
      </c>
      <c r="D134" s="337" t="s">
        <v>158</v>
      </c>
      <c r="E134" s="294">
        <f>Q133</f>
        <v>0</v>
      </c>
      <c r="F134" s="294">
        <f>Q134</f>
        <v>0</v>
      </c>
      <c r="G134" s="294">
        <f>Q135</f>
        <v>0</v>
      </c>
      <c r="H134" s="294">
        <f>Q136</f>
        <v>0</v>
      </c>
      <c r="I134" s="294">
        <f>Q137</f>
        <v>0</v>
      </c>
      <c r="J134" s="291"/>
      <c r="L134" s="500"/>
      <c r="M134" s="498"/>
      <c r="N134" s="494">
        <v>1.03</v>
      </c>
      <c r="O134" s="495">
        <v>0</v>
      </c>
      <c r="P134" s="321">
        <f>$R$15</f>
        <v>12</v>
      </c>
      <c r="Q134" s="237">
        <v>0</v>
      </c>
      <c r="R134" s="321"/>
      <c r="S134" s="502"/>
      <c r="T134" s="280"/>
      <c r="U134" s="280"/>
      <c r="V134" s="280"/>
      <c r="W134" s="280"/>
      <c r="X134" s="280"/>
      <c r="Y134" s="530"/>
      <c r="Z134" s="413"/>
      <c r="AA134" s="417"/>
      <c r="AB134" s="417"/>
      <c r="AC134" s="417"/>
      <c r="AD134" s="417"/>
      <c r="AE134" s="417"/>
      <c r="AF134" s="418"/>
      <c r="AH134" s="360" t="s">
        <v>125</v>
      </c>
      <c r="AI134" s="353" t="e">
        <f>#REF!*24</f>
        <v>#REF!</v>
      </c>
      <c r="AJ134" s="352" t="e">
        <f t="shared" si="22"/>
        <v>#REF!</v>
      </c>
      <c r="AK134" s="362" t="e">
        <f t="shared" si="23"/>
        <v>#REF!</v>
      </c>
      <c r="AL134" s="362" t="e">
        <f t="shared" si="23"/>
        <v>#REF!</v>
      </c>
      <c r="AM134" s="362" t="e">
        <f t="shared" si="23"/>
        <v>#REF!</v>
      </c>
      <c r="AN134" s="362" t="e">
        <f t="shared" si="23"/>
        <v>#REF!</v>
      </c>
      <c r="AO134" s="528" t="e">
        <f t="shared" si="23"/>
        <v>#REF!</v>
      </c>
    </row>
    <row r="135" spans="1:41" ht="13.15">
      <c r="A135" s="264"/>
      <c r="B135" s="328"/>
      <c r="C135" s="368" t="s">
        <v>152</v>
      </c>
      <c r="D135" s="318" t="s">
        <v>14</v>
      </c>
      <c r="E135" s="439">
        <f>ROUND(M133*E133*N133,0)</f>
        <v>0</v>
      </c>
      <c r="F135" s="439">
        <f>ROUND(M133*F133*N133*N134,0)</f>
        <v>0</v>
      </c>
      <c r="G135" s="439">
        <f>ROUND(M133*G133*N133*N134*N135,0)</f>
        <v>0</v>
      </c>
      <c r="H135" s="439">
        <f>ROUND(M133*H133*N133*N134*N135*N136,0)</f>
        <v>0</v>
      </c>
      <c r="I135" s="439">
        <f>ROUND(M133*I133*N133*N134*N135*N136*N137,0)</f>
        <v>0</v>
      </c>
      <c r="J135" s="441">
        <f>SUM(E135:I135)</f>
        <v>0</v>
      </c>
      <c r="L135" s="499"/>
      <c r="M135" s="496"/>
      <c r="N135" s="494">
        <v>1.03</v>
      </c>
      <c r="O135" s="495">
        <v>0</v>
      </c>
      <c r="P135" s="321">
        <f>$R$16</f>
        <v>12</v>
      </c>
      <c r="Q135" s="237">
        <v>0</v>
      </c>
      <c r="R135" s="321"/>
      <c r="S135" s="502"/>
      <c r="T135" s="280"/>
      <c r="U135" s="280"/>
      <c r="V135" s="280"/>
      <c r="W135" s="280"/>
      <c r="X135" s="280"/>
      <c r="Y135" s="275"/>
      <c r="Z135" s="315"/>
      <c r="AA135" s="417"/>
      <c r="AB135" s="417"/>
      <c r="AC135" s="417"/>
      <c r="AD135" s="417"/>
      <c r="AE135" s="417"/>
      <c r="AF135" s="418"/>
      <c r="AH135" s="360" t="s">
        <v>198</v>
      </c>
      <c r="AI135" s="353" t="e">
        <f>#REF!*24</f>
        <v>#REF!</v>
      </c>
      <c r="AJ135" s="352" t="e">
        <f t="shared" si="22"/>
        <v>#REF!</v>
      </c>
      <c r="AK135" s="362" t="e">
        <f t="shared" si="23"/>
        <v>#REF!</v>
      </c>
      <c r="AL135" s="362" t="e">
        <f t="shared" si="23"/>
        <v>#REF!</v>
      </c>
      <c r="AM135" s="362" t="e">
        <f t="shared" si="23"/>
        <v>#REF!</v>
      </c>
      <c r="AN135" s="362" t="e">
        <f t="shared" si="23"/>
        <v>#REF!</v>
      </c>
      <c r="AO135" s="528" t="e">
        <f t="shared" si="23"/>
        <v>#REF!</v>
      </c>
    </row>
    <row r="136" spans="1:41" ht="13.15">
      <c r="A136" s="264"/>
      <c r="B136" s="328"/>
      <c r="C136" s="368" t="s">
        <v>152</v>
      </c>
      <c r="D136" s="318" t="s">
        <v>29</v>
      </c>
      <c r="E136" s="438">
        <f>ROUND(E135*$R$154,0)</f>
        <v>0</v>
      </c>
      <c r="F136" s="438">
        <f>ROUND(F135*$R$154,0)</f>
        <v>0</v>
      </c>
      <c r="G136" s="438">
        <f>ROUND(G135*$R$154,0)</f>
        <v>0</v>
      </c>
      <c r="H136" s="438">
        <f>ROUND(H135*$R$154,0)</f>
        <v>0</v>
      </c>
      <c r="I136" s="438">
        <f>ROUND(I135*$R$154,0)</f>
        <v>0</v>
      </c>
      <c r="J136" s="441">
        <f>SUM(E136:I136)</f>
        <v>0</v>
      </c>
      <c r="L136" s="499"/>
      <c r="M136" s="496"/>
      <c r="N136" s="494">
        <v>1.03</v>
      </c>
      <c r="O136" s="495">
        <v>0</v>
      </c>
      <c r="P136" s="321">
        <f>$R$17</f>
        <v>12</v>
      </c>
      <c r="Q136" s="237">
        <v>0</v>
      </c>
      <c r="R136" s="321"/>
      <c r="S136" s="502"/>
      <c r="T136" s="280"/>
      <c r="U136" s="280"/>
      <c r="V136" s="280"/>
      <c r="W136" s="280"/>
      <c r="X136" s="280"/>
      <c r="Y136" s="275"/>
      <c r="Z136" s="315"/>
      <c r="AA136" s="417"/>
      <c r="AB136" s="417"/>
      <c r="AC136" s="417"/>
      <c r="AD136" s="417"/>
      <c r="AE136" s="417"/>
      <c r="AF136" s="418"/>
      <c r="AH136" s="360" t="s">
        <v>190</v>
      </c>
      <c r="AI136" s="353" t="e">
        <f>#REF!*24</f>
        <v>#REF!</v>
      </c>
      <c r="AJ136" s="352" t="e">
        <f t="shared" si="22"/>
        <v>#REF!</v>
      </c>
      <c r="AK136" s="362" t="e">
        <f t="shared" si="23"/>
        <v>#REF!</v>
      </c>
      <c r="AL136" s="362" t="e">
        <f t="shared" si="23"/>
        <v>#REF!</v>
      </c>
      <c r="AM136" s="362" t="e">
        <f t="shared" si="23"/>
        <v>#REF!</v>
      </c>
      <c r="AN136" s="362" t="e">
        <f t="shared" si="23"/>
        <v>#REF!</v>
      </c>
      <c r="AO136" s="528" t="e">
        <f t="shared" si="23"/>
        <v>#REF!</v>
      </c>
    </row>
    <row r="137" spans="1:41" ht="15">
      <c r="A137" s="264"/>
      <c r="B137" s="328"/>
      <c r="C137" s="368" t="s">
        <v>152</v>
      </c>
      <c r="D137" s="318" t="s">
        <v>28</v>
      </c>
      <c r="E137" s="456">
        <f>ROUND($R$155*E133,0)</f>
        <v>0</v>
      </c>
      <c r="F137" s="456">
        <f>ROUND($R$155*F133,0)</f>
        <v>0</v>
      </c>
      <c r="G137" s="456">
        <f>ROUND($R$155*G133,0)</f>
        <v>0</v>
      </c>
      <c r="H137" s="456">
        <f>ROUND($R$155*H133,0)</f>
        <v>0</v>
      </c>
      <c r="I137" s="456">
        <f>ROUND($R$155*I133,0)</f>
        <v>0</v>
      </c>
      <c r="J137" s="457">
        <f>SUM(E137:I137)</f>
        <v>0</v>
      </c>
      <c r="L137" s="499"/>
      <c r="M137" s="496"/>
      <c r="N137" s="494">
        <v>1.03</v>
      </c>
      <c r="O137" s="495">
        <v>0</v>
      </c>
      <c r="P137" s="321">
        <f>$R$18</f>
        <v>12</v>
      </c>
      <c r="Q137" s="237">
        <v>0</v>
      </c>
      <c r="R137" s="321"/>
      <c r="S137" s="502"/>
      <c r="T137" s="280"/>
      <c r="U137" s="280"/>
      <c r="V137" s="280"/>
      <c r="W137" s="280"/>
      <c r="X137" s="280"/>
      <c r="Y137" s="275"/>
      <c r="Z137" s="315"/>
      <c r="AA137" s="417"/>
      <c r="AB137" s="417"/>
      <c r="AC137" s="417"/>
      <c r="AD137" s="417"/>
      <c r="AE137" s="417"/>
      <c r="AF137" s="418"/>
      <c r="AH137" s="360" t="s">
        <v>191</v>
      </c>
      <c r="AI137" s="353" t="e">
        <f>#REF!*24</f>
        <v>#REF!</v>
      </c>
      <c r="AJ137" s="352" t="e">
        <f t="shared" si="22"/>
        <v>#REF!</v>
      </c>
      <c r="AK137" s="362" t="e">
        <f t="shared" si="23"/>
        <v>#REF!</v>
      </c>
      <c r="AL137" s="362" t="e">
        <f t="shared" si="23"/>
        <v>#REF!</v>
      </c>
      <c r="AM137" s="362" t="e">
        <f t="shared" si="23"/>
        <v>#REF!</v>
      </c>
      <c r="AN137" s="362" t="e">
        <f t="shared" si="23"/>
        <v>#REF!</v>
      </c>
      <c r="AO137" s="528" t="e">
        <f t="shared" si="23"/>
        <v>#REF!</v>
      </c>
    </row>
    <row r="138" spans="1:41" ht="13.15">
      <c r="A138" s="264"/>
      <c r="B138" s="328"/>
      <c r="C138" s="338"/>
      <c r="D138" s="322" t="s">
        <v>157</v>
      </c>
      <c r="E138" s="458">
        <f>SUM(E136:E137)</f>
        <v>0</v>
      </c>
      <c r="F138" s="458">
        <f t="shared" ref="F138:I138" si="25">SUM(F136:F137)</f>
        <v>0</v>
      </c>
      <c r="G138" s="458">
        <f t="shared" si="25"/>
        <v>0</v>
      </c>
      <c r="H138" s="458">
        <f t="shared" si="25"/>
        <v>0</v>
      </c>
      <c r="I138" s="458">
        <f t="shared" si="25"/>
        <v>0</v>
      </c>
      <c r="J138" s="459">
        <f>SUM(J136:J137)</f>
        <v>0</v>
      </c>
      <c r="L138" s="499"/>
      <c r="M138" s="496"/>
      <c r="N138" s="318"/>
      <c r="O138" s="501"/>
      <c r="P138" s="321"/>
      <c r="Q138" s="502"/>
      <c r="R138" s="321"/>
      <c r="S138" s="502"/>
      <c r="T138" s="256"/>
      <c r="U138" s="558"/>
      <c r="Y138" s="275"/>
      <c r="Z138" s="315"/>
      <c r="AA138" s="417"/>
      <c r="AB138" s="417"/>
      <c r="AC138" s="417"/>
      <c r="AD138" s="417"/>
      <c r="AE138" s="417"/>
      <c r="AF138" s="418"/>
      <c r="AH138" s="360" t="s">
        <v>192</v>
      </c>
      <c r="AI138" s="353" t="e">
        <f>#REF!*24</f>
        <v>#REF!</v>
      </c>
      <c r="AJ138" s="352" t="e">
        <f t="shared" si="22"/>
        <v>#REF!</v>
      </c>
      <c r="AK138" s="362" t="e">
        <f t="shared" si="23"/>
        <v>#REF!</v>
      </c>
      <c r="AL138" s="362" t="e">
        <f t="shared" si="23"/>
        <v>#REF!</v>
      </c>
      <c r="AM138" s="362" t="e">
        <f t="shared" si="23"/>
        <v>#REF!</v>
      </c>
      <c r="AN138" s="362" t="e">
        <f t="shared" si="23"/>
        <v>#REF!</v>
      </c>
      <c r="AO138" s="528" t="e">
        <f t="shared" si="23"/>
        <v>#REF!</v>
      </c>
    </row>
    <row r="139" spans="1:41" ht="13.15">
      <c r="A139" s="264"/>
      <c r="B139" s="328"/>
      <c r="C139" s="338"/>
      <c r="D139" s="318"/>
      <c r="E139" s="446"/>
      <c r="F139" s="446"/>
      <c r="G139" s="446"/>
      <c r="H139" s="446"/>
      <c r="I139" s="446"/>
      <c r="J139" s="444"/>
      <c r="L139" s="499"/>
      <c r="M139" s="496"/>
      <c r="N139" s="337"/>
      <c r="O139" s="496"/>
      <c r="P139" s="337"/>
      <c r="Q139" s="503"/>
      <c r="R139" s="337"/>
      <c r="S139" s="503"/>
      <c r="T139" s="274"/>
      <c r="U139" s="274"/>
      <c r="V139" s="274"/>
      <c r="W139" s="274"/>
      <c r="X139" s="274"/>
      <c r="Y139" s="275"/>
      <c r="Z139" s="315"/>
      <c r="AA139" s="417"/>
      <c r="AB139" s="417"/>
      <c r="AC139" s="417"/>
      <c r="AD139" s="417"/>
      <c r="AE139" s="417"/>
      <c r="AF139" s="418"/>
      <c r="AH139" s="360" t="s">
        <v>193</v>
      </c>
      <c r="AI139" s="353" t="e">
        <f>#REF!*24</f>
        <v>#REF!</v>
      </c>
      <c r="AJ139" s="352" t="e">
        <f t="shared" si="22"/>
        <v>#REF!</v>
      </c>
      <c r="AK139" s="362" t="e">
        <f t="shared" si="23"/>
        <v>#REF!</v>
      </c>
      <c r="AL139" s="362" t="e">
        <f t="shared" si="23"/>
        <v>#REF!</v>
      </c>
      <c r="AM139" s="362" t="e">
        <f t="shared" si="23"/>
        <v>#REF!</v>
      </c>
      <c r="AN139" s="362" t="e">
        <f t="shared" si="23"/>
        <v>#REF!</v>
      </c>
      <c r="AO139" s="528" t="e">
        <f t="shared" si="23"/>
        <v>#REF!</v>
      </c>
    </row>
    <row r="140" spans="1:41" ht="13.15">
      <c r="A140" s="110"/>
      <c r="B140" s="340" t="s">
        <v>116</v>
      </c>
      <c r="C140" s="368" t="s">
        <v>152</v>
      </c>
      <c r="D140" s="337" t="s">
        <v>112</v>
      </c>
      <c r="E140" s="338">
        <f>ROUND($O140*$P140*Q140,6)</f>
        <v>0</v>
      </c>
      <c r="F140" s="338">
        <f>ROUND($O141*$P141*Q141,6)</f>
        <v>0</v>
      </c>
      <c r="G140" s="338">
        <f>ROUND($O142*$P142*Q142,6)</f>
        <v>0</v>
      </c>
      <c r="H140" s="338">
        <f>ROUND($O143*$P143*Q143,6)</f>
        <v>0</v>
      </c>
      <c r="I140" s="338">
        <f>ROUND($O144*$P144*Q144,6)</f>
        <v>0</v>
      </c>
      <c r="J140" s="291"/>
      <c r="L140" s="405">
        <v>0</v>
      </c>
      <c r="M140" s="498">
        <f>ROUND(L140/12,2)</f>
        <v>0</v>
      </c>
      <c r="N140" s="494">
        <v>1</v>
      </c>
      <c r="O140" s="495">
        <v>0</v>
      </c>
      <c r="P140" s="321">
        <f>$R$14</f>
        <v>12</v>
      </c>
      <c r="Q140" s="494">
        <v>0</v>
      </c>
      <c r="R140" s="321"/>
      <c r="S140" s="318"/>
      <c r="T140" s="280" t="e">
        <f>(E143+E144)/E142</f>
        <v>#DIV/0!</v>
      </c>
      <c r="U140" s="280" t="e">
        <f>(F143+F144)/F142</f>
        <v>#DIV/0!</v>
      </c>
      <c r="V140" s="280" t="e">
        <f>(G143+G144)/G142</f>
        <v>#DIV/0!</v>
      </c>
      <c r="W140" s="280" t="e">
        <f>(H143+H144)/H142</f>
        <v>#DIV/0!</v>
      </c>
      <c r="X140" s="280" t="e">
        <f>(I143+I144)/I142</f>
        <v>#DIV/0!</v>
      </c>
      <c r="Y140" s="530"/>
      <c r="Z140" s="413" t="str">
        <f>C140</f>
        <v>Not Allowed</v>
      </c>
      <c r="AA140" s="417">
        <f>ROUND(VLOOKUP($C140,$AH$125:$AO$148,4,FALSE)*E140,0)</f>
        <v>0</v>
      </c>
      <c r="AB140" s="417">
        <f>ROUND(VLOOKUP($C140,$AH$125:$AO$148,5,FALSE)*F140,0)</f>
        <v>0</v>
      </c>
      <c r="AC140" s="417">
        <f>ROUND(VLOOKUP($C140,$AH$125:$AO$148,6,FALSE)*G140,0)</f>
        <v>0</v>
      </c>
      <c r="AD140" s="417">
        <f>ROUND(VLOOKUP($C140,$AH$125:$AO$148,7,FALSE)*H140,0)</f>
        <v>0</v>
      </c>
      <c r="AE140" s="417">
        <f>ROUND(VLOOKUP($C140,$AH$125:$AO$148,8,FALSE)*I140,0)</f>
        <v>0</v>
      </c>
      <c r="AF140" s="418">
        <f>SUM(AA140:AE140)</f>
        <v>0</v>
      </c>
      <c r="AH140" s="360" t="s">
        <v>194</v>
      </c>
      <c r="AI140" s="353" t="e">
        <f>#REF!*24</f>
        <v>#REF!</v>
      </c>
      <c r="AJ140" s="352" t="e">
        <f t="shared" si="22"/>
        <v>#REF!</v>
      </c>
      <c r="AK140" s="362" t="e">
        <f t="shared" si="23"/>
        <v>#REF!</v>
      </c>
      <c r="AL140" s="362" t="e">
        <f t="shared" si="23"/>
        <v>#REF!</v>
      </c>
      <c r="AM140" s="362" t="e">
        <f t="shared" si="23"/>
        <v>#REF!</v>
      </c>
      <c r="AN140" s="362" t="e">
        <f t="shared" si="23"/>
        <v>#REF!</v>
      </c>
      <c r="AO140" s="528" t="e">
        <f t="shared" si="23"/>
        <v>#REF!</v>
      </c>
    </row>
    <row r="141" spans="1:41" ht="13.15">
      <c r="A141" s="252"/>
      <c r="B141" s="340"/>
      <c r="C141" s="368" t="s">
        <v>152</v>
      </c>
      <c r="D141" s="337" t="s">
        <v>158</v>
      </c>
      <c r="E141" s="294">
        <f>Q140</f>
        <v>0</v>
      </c>
      <c r="F141" s="294">
        <f>Q141</f>
        <v>0</v>
      </c>
      <c r="G141" s="294">
        <f>Q142</f>
        <v>0</v>
      </c>
      <c r="H141" s="294">
        <f>Q143</f>
        <v>0</v>
      </c>
      <c r="I141" s="294">
        <f>Q144</f>
        <v>0</v>
      </c>
      <c r="J141" s="291"/>
      <c r="L141" s="500"/>
      <c r="M141" s="498"/>
      <c r="N141" s="494">
        <v>1.03</v>
      </c>
      <c r="O141" s="495">
        <v>0</v>
      </c>
      <c r="P141" s="321">
        <f>$R$15</f>
        <v>12</v>
      </c>
      <c r="Q141" s="237">
        <v>0</v>
      </c>
      <c r="R141" s="321"/>
      <c r="S141" s="502"/>
      <c r="T141" s="280"/>
      <c r="U141" s="280"/>
      <c r="V141" s="280"/>
      <c r="W141" s="280"/>
      <c r="X141" s="280"/>
      <c r="Y141" s="530"/>
      <c r="Z141" s="413"/>
      <c r="AA141" s="417"/>
      <c r="AB141" s="417"/>
      <c r="AC141" s="417"/>
      <c r="AD141" s="417"/>
      <c r="AE141" s="417"/>
      <c r="AF141" s="418"/>
      <c r="AH141" s="360" t="s">
        <v>195</v>
      </c>
      <c r="AI141" s="353" t="e">
        <f>#REF!*24</f>
        <v>#REF!</v>
      </c>
      <c r="AJ141" s="352" t="e">
        <f t="shared" si="22"/>
        <v>#REF!</v>
      </c>
      <c r="AK141" s="362" t="e">
        <f t="shared" si="23"/>
        <v>#REF!</v>
      </c>
      <c r="AL141" s="362" t="e">
        <f t="shared" si="23"/>
        <v>#REF!</v>
      </c>
      <c r="AM141" s="362" t="e">
        <f t="shared" si="23"/>
        <v>#REF!</v>
      </c>
      <c r="AN141" s="362" t="e">
        <f t="shared" si="23"/>
        <v>#REF!</v>
      </c>
      <c r="AO141" s="528" t="e">
        <f t="shared" si="23"/>
        <v>#REF!</v>
      </c>
    </row>
    <row r="142" spans="1:41" ht="13.15">
      <c r="A142" s="264"/>
      <c r="B142" s="328"/>
      <c r="C142" s="368" t="s">
        <v>152</v>
      </c>
      <c r="D142" s="318" t="s">
        <v>14</v>
      </c>
      <c r="E142" s="439">
        <f>ROUND(M140*E140*N140,0)</f>
        <v>0</v>
      </c>
      <c r="F142" s="439">
        <f>ROUND(M140*F140*N140*N141,0)</f>
        <v>0</v>
      </c>
      <c r="G142" s="439">
        <f>ROUND(M140*G140*N140*N141*N142,0)</f>
        <v>0</v>
      </c>
      <c r="H142" s="439">
        <f>ROUND(M140*H140*N140*N141*N142*N143,0)</f>
        <v>0</v>
      </c>
      <c r="I142" s="439">
        <f>ROUND(M140*I140*N140*N141*N142*N143*N144,0)</f>
        <v>0</v>
      </c>
      <c r="J142" s="441">
        <f>SUM(E142:I142)</f>
        <v>0</v>
      </c>
      <c r="L142" s="499"/>
      <c r="M142" s="496"/>
      <c r="N142" s="494">
        <v>1.03</v>
      </c>
      <c r="O142" s="495">
        <v>0</v>
      </c>
      <c r="P142" s="321">
        <f>$R$16</f>
        <v>12</v>
      </c>
      <c r="Q142" s="237">
        <v>0</v>
      </c>
      <c r="R142" s="321"/>
      <c r="S142" s="502"/>
      <c r="T142" s="280"/>
      <c r="U142" s="280"/>
      <c r="V142" s="280"/>
      <c r="W142" s="280"/>
      <c r="X142" s="280"/>
      <c r="Y142" s="275"/>
      <c r="Z142" s="315"/>
      <c r="AA142" s="417"/>
      <c r="AB142" s="417"/>
      <c r="AC142" s="417"/>
      <c r="AD142" s="417"/>
      <c r="AE142" s="417"/>
      <c r="AF142" s="418"/>
      <c r="AH142" s="360" t="s">
        <v>126</v>
      </c>
      <c r="AI142" s="353" t="e">
        <f>#REF!*24</f>
        <v>#REF!</v>
      </c>
      <c r="AJ142" s="352" t="e">
        <f t="shared" si="22"/>
        <v>#REF!</v>
      </c>
      <c r="AK142" s="362" t="e">
        <f t="shared" si="23"/>
        <v>#REF!</v>
      </c>
      <c r="AL142" s="362" t="e">
        <f t="shared" si="23"/>
        <v>#REF!</v>
      </c>
      <c r="AM142" s="362" t="e">
        <f t="shared" si="23"/>
        <v>#REF!</v>
      </c>
      <c r="AN142" s="362" t="e">
        <f t="shared" si="23"/>
        <v>#REF!</v>
      </c>
      <c r="AO142" s="528" t="e">
        <f t="shared" si="23"/>
        <v>#REF!</v>
      </c>
    </row>
    <row r="143" spans="1:41" ht="13.15">
      <c r="A143" s="264"/>
      <c r="B143" s="328"/>
      <c r="C143" s="368" t="s">
        <v>152</v>
      </c>
      <c r="D143" s="318" t="s">
        <v>29</v>
      </c>
      <c r="E143" s="438">
        <f>ROUND(E142*$R$154,0)</f>
        <v>0</v>
      </c>
      <c r="F143" s="438">
        <f>ROUND(F142*$R$154,0)</f>
        <v>0</v>
      </c>
      <c r="G143" s="438">
        <f>ROUND(G142*$R$154,0)</f>
        <v>0</v>
      </c>
      <c r="H143" s="438">
        <f>ROUND(H142*$R$154,0)</f>
        <v>0</v>
      </c>
      <c r="I143" s="438">
        <f>ROUND(I142*$R$154,0)</f>
        <v>0</v>
      </c>
      <c r="J143" s="441">
        <f>SUM(E143:I143)</f>
        <v>0</v>
      </c>
      <c r="L143" s="499"/>
      <c r="M143" s="496"/>
      <c r="N143" s="494">
        <v>1.03</v>
      </c>
      <c r="O143" s="495">
        <v>0</v>
      </c>
      <c r="P143" s="321">
        <f>$R$17</f>
        <v>12</v>
      </c>
      <c r="Q143" s="237">
        <v>0</v>
      </c>
      <c r="R143" s="321"/>
      <c r="S143" s="502"/>
      <c r="T143" s="280"/>
      <c r="U143" s="280"/>
      <c r="V143" s="280"/>
      <c r="W143" s="280"/>
      <c r="X143" s="280"/>
      <c r="Y143" s="275"/>
      <c r="Z143" s="315"/>
      <c r="AA143" s="417"/>
      <c r="AB143" s="417"/>
      <c r="AC143" s="417"/>
      <c r="AD143" s="417"/>
      <c r="AE143" s="417"/>
      <c r="AF143" s="418"/>
      <c r="AH143" s="360" t="s">
        <v>196</v>
      </c>
      <c r="AI143" s="353" t="e">
        <f>#REF!*24</f>
        <v>#REF!</v>
      </c>
      <c r="AJ143" s="352" t="e">
        <f t="shared" si="22"/>
        <v>#REF!</v>
      </c>
      <c r="AK143" s="362" t="e">
        <f t="shared" ref="AK143:AO148" si="26">AJ143*AK$120</f>
        <v>#REF!</v>
      </c>
      <c r="AL143" s="362" t="e">
        <f t="shared" si="26"/>
        <v>#REF!</v>
      </c>
      <c r="AM143" s="362" t="e">
        <f t="shared" si="26"/>
        <v>#REF!</v>
      </c>
      <c r="AN143" s="362" t="e">
        <f t="shared" si="26"/>
        <v>#REF!</v>
      </c>
      <c r="AO143" s="528" t="e">
        <f t="shared" si="26"/>
        <v>#REF!</v>
      </c>
    </row>
    <row r="144" spans="1:41" ht="15">
      <c r="A144" s="264"/>
      <c r="B144" s="328"/>
      <c r="C144" s="368" t="s">
        <v>152</v>
      </c>
      <c r="D144" s="318" t="s">
        <v>28</v>
      </c>
      <c r="E144" s="456">
        <f>ROUND($R$155*E140,0)</f>
        <v>0</v>
      </c>
      <c r="F144" s="456">
        <f>ROUND($R$155*F140,0)</f>
        <v>0</v>
      </c>
      <c r="G144" s="456">
        <f>ROUND($R$155*G140,0)</f>
        <v>0</v>
      </c>
      <c r="H144" s="456">
        <f>ROUND($R$155*H140,0)</f>
        <v>0</v>
      </c>
      <c r="I144" s="456">
        <f>ROUND($R$155*I140,0)</f>
        <v>0</v>
      </c>
      <c r="J144" s="457">
        <f>SUM(E144:I144)</f>
        <v>0</v>
      </c>
      <c r="L144" s="499"/>
      <c r="M144" s="496"/>
      <c r="N144" s="494">
        <v>1.03</v>
      </c>
      <c r="O144" s="495">
        <v>0</v>
      </c>
      <c r="P144" s="321">
        <f>$R$18</f>
        <v>12</v>
      </c>
      <c r="Q144" s="237">
        <v>0</v>
      </c>
      <c r="R144" s="321"/>
      <c r="S144" s="502"/>
      <c r="T144" s="280"/>
      <c r="U144" s="280"/>
      <c r="V144" s="280"/>
      <c r="W144" s="280"/>
      <c r="X144" s="280"/>
      <c r="Y144" s="275"/>
      <c r="Z144" s="315"/>
      <c r="AA144" s="417"/>
      <c r="AB144" s="417"/>
      <c r="AC144" s="417"/>
      <c r="AD144" s="417"/>
      <c r="AE144" s="417"/>
      <c r="AF144" s="418"/>
      <c r="AH144" s="360" t="s">
        <v>197</v>
      </c>
      <c r="AI144" s="353" t="e">
        <f>#REF!*24</f>
        <v>#REF!</v>
      </c>
      <c r="AJ144" s="352" t="e">
        <f t="shared" si="22"/>
        <v>#REF!</v>
      </c>
      <c r="AK144" s="362" t="e">
        <f t="shared" si="26"/>
        <v>#REF!</v>
      </c>
      <c r="AL144" s="362" t="e">
        <f t="shared" si="26"/>
        <v>#REF!</v>
      </c>
      <c r="AM144" s="362" t="e">
        <f t="shared" si="26"/>
        <v>#REF!</v>
      </c>
      <c r="AN144" s="362" t="e">
        <f t="shared" si="26"/>
        <v>#REF!</v>
      </c>
      <c r="AO144" s="528" t="e">
        <f t="shared" si="26"/>
        <v>#REF!</v>
      </c>
    </row>
    <row r="145" spans="1:44" ht="13.5" customHeight="1">
      <c r="A145" s="264"/>
      <c r="B145" s="328"/>
      <c r="C145" s="338"/>
      <c r="D145" s="322" t="s">
        <v>157</v>
      </c>
      <c r="E145" s="458">
        <f>SUM(E143:E144)</f>
        <v>0</v>
      </c>
      <c r="F145" s="458">
        <f t="shared" ref="F145:I145" si="27">SUM(F143:F144)</f>
        <v>0</v>
      </c>
      <c r="G145" s="458">
        <f t="shared" si="27"/>
        <v>0</v>
      </c>
      <c r="H145" s="458">
        <f t="shared" si="27"/>
        <v>0</v>
      </c>
      <c r="I145" s="458">
        <f t="shared" si="27"/>
        <v>0</v>
      </c>
      <c r="J145" s="459">
        <f>SUM(J143:J144)</f>
        <v>0</v>
      </c>
      <c r="L145" s="499"/>
      <c r="M145" s="496"/>
      <c r="N145" s="318"/>
      <c r="O145" s="501"/>
      <c r="P145" s="321"/>
      <c r="Q145" s="502"/>
      <c r="R145" s="321"/>
      <c r="S145" s="502"/>
      <c r="T145" s="256"/>
      <c r="U145" s="558"/>
      <c r="Y145" s="275"/>
      <c r="Z145" s="315"/>
      <c r="AA145" s="417"/>
      <c r="AB145" s="417"/>
      <c r="AC145" s="417"/>
      <c r="AD145" s="417"/>
      <c r="AE145" s="417"/>
      <c r="AF145" s="418"/>
      <c r="AH145" s="360" t="s">
        <v>199</v>
      </c>
      <c r="AI145" s="353" t="e">
        <f>#REF!*24</f>
        <v>#REF!</v>
      </c>
      <c r="AJ145" s="352" t="e">
        <f t="shared" si="22"/>
        <v>#REF!</v>
      </c>
      <c r="AK145" s="362" t="e">
        <f t="shared" si="26"/>
        <v>#REF!</v>
      </c>
      <c r="AL145" s="362" t="e">
        <f t="shared" si="26"/>
        <v>#REF!</v>
      </c>
      <c r="AM145" s="362" t="e">
        <f t="shared" si="26"/>
        <v>#REF!</v>
      </c>
      <c r="AN145" s="362" t="e">
        <f t="shared" si="26"/>
        <v>#REF!</v>
      </c>
      <c r="AO145" s="528" t="e">
        <f t="shared" si="26"/>
        <v>#REF!</v>
      </c>
    </row>
    <row r="146" spans="1:44" ht="13.15">
      <c r="A146" s="264"/>
      <c r="B146" s="328"/>
      <c r="C146" s="338"/>
      <c r="D146" s="318"/>
      <c r="E146" s="268"/>
      <c r="F146" s="268"/>
      <c r="G146" s="268"/>
      <c r="H146" s="268"/>
      <c r="I146" s="268"/>
      <c r="J146" s="291"/>
      <c r="L146" s="499"/>
      <c r="M146" s="496"/>
      <c r="N146" s="337"/>
      <c r="O146" s="496"/>
      <c r="P146" s="337"/>
      <c r="Q146" s="503"/>
      <c r="R146" s="337"/>
      <c r="S146" s="503"/>
      <c r="T146" s="274"/>
      <c r="U146" s="274"/>
      <c r="V146" s="274"/>
      <c r="W146" s="274"/>
      <c r="X146" s="274"/>
      <c r="Y146" s="275"/>
      <c r="Z146" s="315"/>
      <c r="AA146" s="417"/>
      <c r="AB146" s="417"/>
      <c r="AC146" s="417"/>
      <c r="AD146" s="417"/>
      <c r="AE146" s="417"/>
      <c r="AF146" s="418"/>
      <c r="AH146" s="360" t="s">
        <v>169</v>
      </c>
      <c r="AI146" s="353" t="e">
        <f>#REF!*24</f>
        <v>#REF!</v>
      </c>
      <c r="AJ146" s="352" t="e">
        <f t="shared" si="22"/>
        <v>#REF!</v>
      </c>
      <c r="AK146" s="362" t="e">
        <f t="shared" si="26"/>
        <v>#REF!</v>
      </c>
      <c r="AL146" s="362" t="e">
        <f t="shared" si="26"/>
        <v>#REF!</v>
      </c>
      <c r="AM146" s="362" t="e">
        <f t="shared" si="26"/>
        <v>#REF!</v>
      </c>
      <c r="AN146" s="362" t="e">
        <f t="shared" si="26"/>
        <v>#REF!</v>
      </c>
      <c r="AO146" s="528" t="e">
        <f t="shared" si="26"/>
        <v>#REF!</v>
      </c>
    </row>
    <row r="147" spans="1:44" ht="13.15">
      <c r="A147" s="110"/>
      <c r="B147" s="340" t="s">
        <v>116</v>
      </c>
      <c r="C147" s="368" t="s">
        <v>152</v>
      </c>
      <c r="D147" s="337" t="s">
        <v>112</v>
      </c>
      <c r="E147" s="338">
        <f>ROUND($O147*$P147*Q147,6)</f>
        <v>0</v>
      </c>
      <c r="F147" s="338">
        <f>ROUND($O148*$P148*Q148,6)</f>
        <v>0</v>
      </c>
      <c r="G147" s="338">
        <f>ROUND($O149*$P149*Q149,6)</f>
        <v>0</v>
      </c>
      <c r="H147" s="338">
        <f>ROUND($O150*$P150*Q150,6)</f>
        <v>0</v>
      </c>
      <c r="I147" s="338">
        <f>ROUND($O151*$P151*Q151,6)</f>
        <v>0</v>
      </c>
      <c r="J147" s="291"/>
      <c r="L147" s="405">
        <v>0</v>
      </c>
      <c r="M147" s="498">
        <f>ROUND(L147/12,2)</f>
        <v>0</v>
      </c>
      <c r="N147" s="494">
        <v>1</v>
      </c>
      <c r="O147" s="495">
        <v>0</v>
      </c>
      <c r="P147" s="321">
        <f>$R$14</f>
        <v>12</v>
      </c>
      <c r="Q147" s="494">
        <v>0</v>
      </c>
      <c r="R147" s="321"/>
      <c r="S147" s="318"/>
      <c r="T147" s="280" t="e">
        <f>(E150+E151)/E149</f>
        <v>#DIV/0!</v>
      </c>
      <c r="U147" s="280" t="e">
        <f>(F150+F151)/F149</f>
        <v>#DIV/0!</v>
      </c>
      <c r="V147" s="280" t="e">
        <f>(G150+G151)/G149</f>
        <v>#DIV/0!</v>
      </c>
      <c r="W147" s="280" t="e">
        <f>(H150+H151)/H149</f>
        <v>#DIV/0!</v>
      </c>
      <c r="X147" s="280" t="e">
        <f>(I150+I151)/I149</f>
        <v>#DIV/0!</v>
      </c>
      <c r="Y147" s="530"/>
      <c r="Z147" s="413" t="str">
        <f>C147</f>
        <v>Not Allowed</v>
      </c>
      <c r="AA147" s="417">
        <f>ROUND(VLOOKUP($C147,$AH$125:$AO$148,4,FALSE)*E147,0)</f>
        <v>0</v>
      </c>
      <c r="AB147" s="417">
        <f>ROUND(VLOOKUP($C147,$AH$125:$AO$148,5,FALSE)*F147,0)</f>
        <v>0</v>
      </c>
      <c r="AC147" s="417">
        <f>ROUND(VLOOKUP($C147,$AH$125:$AO$148,6,FALSE)*G147,0)</f>
        <v>0</v>
      </c>
      <c r="AD147" s="417">
        <f>ROUND(VLOOKUP($C147,$AH$125:$AO$148,7,FALSE)*H147,0)</f>
        <v>0</v>
      </c>
      <c r="AE147" s="417">
        <f>ROUND(VLOOKUP($C147,$AH$125:$AO$148,8,FALSE)*I147,0)</f>
        <v>0</v>
      </c>
      <c r="AF147" s="418">
        <f>SUM(AA147:AE147)</f>
        <v>0</v>
      </c>
      <c r="AH147" s="360" t="s">
        <v>221</v>
      </c>
      <c r="AI147" s="353" t="e">
        <f>#REF!*24</f>
        <v>#REF!</v>
      </c>
      <c r="AJ147" s="352" t="e">
        <f t="shared" si="22"/>
        <v>#REF!</v>
      </c>
      <c r="AK147" s="362" t="e">
        <f t="shared" si="26"/>
        <v>#REF!</v>
      </c>
      <c r="AL147" s="362" t="e">
        <f t="shared" si="26"/>
        <v>#REF!</v>
      </c>
      <c r="AM147" s="362" t="e">
        <f t="shared" si="26"/>
        <v>#REF!</v>
      </c>
      <c r="AN147" s="362" t="e">
        <f t="shared" si="26"/>
        <v>#REF!</v>
      </c>
      <c r="AO147" s="528" t="e">
        <f t="shared" si="26"/>
        <v>#REF!</v>
      </c>
    </row>
    <row r="148" spans="1:44" ht="13.5" thickBot="1">
      <c r="A148" s="252"/>
      <c r="B148" s="340"/>
      <c r="C148" s="368" t="s">
        <v>152</v>
      </c>
      <c r="D148" s="337" t="s">
        <v>158</v>
      </c>
      <c r="E148" s="294">
        <f>Q147</f>
        <v>0</v>
      </c>
      <c r="F148" s="294">
        <f>Q148</f>
        <v>0</v>
      </c>
      <c r="G148" s="294">
        <f>Q149</f>
        <v>0</v>
      </c>
      <c r="H148" s="294">
        <f>Q150</f>
        <v>0</v>
      </c>
      <c r="I148" s="294">
        <f>Q151</f>
        <v>0</v>
      </c>
      <c r="J148" s="291"/>
      <c r="L148" s="500"/>
      <c r="M148" s="498"/>
      <c r="N148" s="494">
        <v>1.03</v>
      </c>
      <c r="O148" s="495">
        <v>0</v>
      </c>
      <c r="P148" s="321">
        <f>$R$15</f>
        <v>12</v>
      </c>
      <c r="Q148" s="237">
        <v>0</v>
      </c>
      <c r="R148" s="321"/>
      <c r="S148" s="502"/>
      <c r="T148" s="280"/>
      <c r="U148" s="280"/>
      <c r="V148" s="280"/>
      <c r="W148" s="280"/>
      <c r="X148" s="280"/>
      <c r="Y148" s="530"/>
      <c r="Z148" s="413"/>
      <c r="AA148" s="417"/>
      <c r="AB148" s="417"/>
      <c r="AC148" s="417"/>
      <c r="AD148" s="417"/>
      <c r="AE148" s="417"/>
      <c r="AF148" s="418"/>
      <c r="AH148" s="612" t="s">
        <v>222</v>
      </c>
      <c r="AI148" s="361" t="e">
        <f>#REF!*24</f>
        <v>#REF!</v>
      </c>
      <c r="AJ148" s="613" t="e">
        <f t="shared" si="22"/>
        <v>#REF!</v>
      </c>
      <c r="AK148" s="614" t="e">
        <f t="shared" si="26"/>
        <v>#REF!</v>
      </c>
      <c r="AL148" s="614" t="e">
        <f t="shared" si="26"/>
        <v>#REF!</v>
      </c>
      <c r="AM148" s="614" t="e">
        <f t="shared" si="26"/>
        <v>#REF!</v>
      </c>
      <c r="AN148" s="614" t="e">
        <f t="shared" si="26"/>
        <v>#REF!</v>
      </c>
      <c r="AO148" s="615" t="e">
        <f t="shared" si="26"/>
        <v>#REF!</v>
      </c>
    </row>
    <row r="149" spans="1:44">
      <c r="A149" s="264"/>
      <c r="B149" s="328"/>
      <c r="C149" s="368" t="s">
        <v>152</v>
      </c>
      <c r="D149" s="318" t="s">
        <v>14</v>
      </c>
      <c r="E149" s="439">
        <f>ROUND(M147*E147*N147,0)</f>
        <v>0</v>
      </c>
      <c r="F149" s="439">
        <f>ROUND(M147*F147*N147*N148,0)</f>
        <v>0</v>
      </c>
      <c r="G149" s="439">
        <f>ROUND(M147*G147*N147*N148*N149,0)</f>
        <v>0</v>
      </c>
      <c r="H149" s="439">
        <f>ROUND(M147*H147*N147*N148*N149*N150,0)</f>
        <v>0</v>
      </c>
      <c r="I149" s="439">
        <f>ROUND(M147*I147*N147*N148*N149*N150*N151,0)</f>
        <v>0</v>
      </c>
      <c r="J149" s="441">
        <f>SUM(E149:I149)</f>
        <v>0</v>
      </c>
      <c r="L149" s="499"/>
      <c r="M149" s="496"/>
      <c r="N149" s="494">
        <v>1.03</v>
      </c>
      <c r="O149" s="495">
        <v>0</v>
      </c>
      <c r="P149" s="321">
        <f>$R$16</f>
        <v>12</v>
      </c>
      <c r="Q149" s="237">
        <v>0</v>
      </c>
      <c r="R149" s="321"/>
      <c r="S149" s="502"/>
      <c r="Y149" s="275"/>
      <c r="Z149" s="315"/>
      <c r="AA149" s="417"/>
      <c r="AB149" s="417"/>
      <c r="AC149" s="417"/>
      <c r="AD149" s="417"/>
      <c r="AE149" s="417"/>
      <c r="AF149" s="418"/>
    </row>
    <row r="150" spans="1:44">
      <c r="A150" s="264"/>
      <c r="B150" s="328"/>
      <c r="C150" s="368" t="s">
        <v>152</v>
      </c>
      <c r="D150" s="318" t="s">
        <v>29</v>
      </c>
      <c r="E150" s="438">
        <f>ROUND(E149*$R$154,0)</f>
        <v>0</v>
      </c>
      <c r="F150" s="438">
        <f>ROUND(F149*$R$154,0)</f>
        <v>0</v>
      </c>
      <c r="G150" s="438">
        <f>ROUND(G149*$R$154,0)</f>
        <v>0</v>
      </c>
      <c r="H150" s="438">
        <f>ROUND(H149*$R$154,0)</f>
        <v>0</v>
      </c>
      <c r="I150" s="438">
        <f>ROUND(I149*$R$154,0)</f>
        <v>0</v>
      </c>
      <c r="J150" s="441">
        <f>SUM(E150:I150)</f>
        <v>0</v>
      </c>
      <c r="L150" s="499"/>
      <c r="M150" s="496"/>
      <c r="N150" s="494">
        <v>1.03</v>
      </c>
      <c r="O150" s="495">
        <v>0</v>
      </c>
      <c r="P150" s="321">
        <f>$R$17</f>
        <v>12</v>
      </c>
      <c r="Q150" s="237">
        <v>0</v>
      </c>
      <c r="R150" s="321"/>
      <c r="S150" s="502"/>
      <c r="Y150" s="275"/>
      <c r="Z150" s="315"/>
      <c r="AA150" s="417"/>
      <c r="AB150" s="417"/>
      <c r="AC150" s="417"/>
      <c r="AD150" s="417"/>
      <c r="AE150" s="417"/>
      <c r="AF150" s="418"/>
    </row>
    <row r="151" spans="1:44" ht="15">
      <c r="A151" s="264"/>
      <c r="B151" s="328"/>
      <c r="C151" s="368" t="s">
        <v>152</v>
      </c>
      <c r="D151" s="318" t="s">
        <v>28</v>
      </c>
      <c r="E151" s="456">
        <f>ROUND($R$155*E147,0)</f>
        <v>0</v>
      </c>
      <c r="F151" s="456">
        <f>ROUND($R$155*F147,0)</f>
        <v>0</v>
      </c>
      <c r="G151" s="456">
        <f>ROUND($R$155*G147,0)</f>
        <v>0</v>
      </c>
      <c r="H151" s="456">
        <f>ROUND($R$155*H147,0)</f>
        <v>0</v>
      </c>
      <c r="I151" s="456">
        <f>ROUND($R$155*I147,0)</f>
        <v>0</v>
      </c>
      <c r="J151" s="457">
        <f>SUM(E151:I151)</f>
        <v>0</v>
      </c>
      <c r="L151" s="499"/>
      <c r="M151" s="496"/>
      <c r="N151" s="494">
        <v>1.03</v>
      </c>
      <c r="O151" s="495">
        <v>0</v>
      </c>
      <c r="P151" s="321">
        <f>$R$18</f>
        <v>12</v>
      </c>
      <c r="Q151" s="237">
        <v>0</v>
      </c>
      <c r="R151" s="321"/>
      <c r="S151" s="502"/>
      <c r="T151" s="280"/>
      <c r="U151" s="280"/>
      <c r="V151" s="280"/>
      <c r="W151" s="280"/>
      <c r="X151" s="280"/>
      <c r="Y151" s="275"/>
      <c r="Z151" s="315"/>
      <c r="AA151" s="417"/>
      <c r="AB151" s="417"/>
      <c r="AC151" s="417"/>
      <c r="AD151" s="417"/>
      <c r="AE151" s="417"/>
      <c r="AF151" s="418"/>
    </row>
    <row r="152" spans="1:44">
      <c r="A152" s="264"/>
      <c r="B152" s="328"/>
      <c r="C152" s="338"/>
      <c r="D152" s="322" t="s">
        <v>157</v>
      </c>
      <c r="E152" s="458">
        <f>SUM(E150:E151)</f>
        <v>0</v>
      </c>
      <c r="F152" s="458">
        <f t="shared" ref="F152:I152" si="28">SUM(F150:F151)</f>
        <v>0</v>
      </c>
      <c r="G152" s="458">
        <f t="shared" si="28"/>
        <v>0</v>
      </c>
      <c r="H152" s="458">
        <f t="shared" si="28"/>
        <v>0</v>
      </c>
      <c r="I152" s="458">
        <f t="shared" si="28"/>
        <v>0</v>
      </c>
      <c r="J152" s="459">
        <f>SUM(J150:J151)</f>
        <v>0</v>
      </c>
      <c r="L152" s="271"/>
      <c r="M152" s="290"/>
      <c r="N152" s="350"/>
      <c r="O152" s="351"/>
      <c r="P152" s="321"/>
      <c r="Q152" s="425"/>
      <c r="R152" s="321"/>
      <c r="S152" s="425"/>
      <c r="T152" s="280"/>
      <c r="U152" s="280"/>
      <c r="V152" s="280"/>
      <c r="W152" s="280"/>
      <c r="X152" s="280"/>
      <c r="Y152" s="275"/>
      <c r="Z152" s="414"/>
      <c r="AA152" s="419"/>
      <c r="AB152" s="419"/>
      <c r="AC152" s="419"/>
      <c r="AD152" s="419"/>
      <c r="AE152" s="419"/>
      <c r="AF152" s="420"/>
    </row>
    <row r="153" spans="1:44" ht="13.5" thickBot="1">
      <c r="A153" s="264"/>
      <c r="B153" s="328"/>
      <c r="C153" s="338"/>
      <c r="D153" s="318"/>
      <c r="E153" s="277"/>
      <c r="F153" s="277"/>
      <c r="G153" s="277"/>
      <c r="H153" s="277"/>
      <c r="I153" s="277"/>
      <c r="J153" s="333"/>
      <c r="L153" s="271"/>
      <c r="S153" s="274"/>
      <c r="T153" s="280"/>
      <c r="U153" s="280"/>
      <c r="V153" s="280"/>
      <c r="W153" s="280"/>
      <c r="X153" s="280"/>
      <c r="Y153" s="552"/>
      <c r="Z153" s="411" t="s">
        <v>1</v>
      </c>
      <c r="AA153" s="421">
        <f>SUM(AA119:AA152)</f>
        <v>0</v>
      </c>
      <c r="AB153" s="421">
        <f>SUM(AB119:AB152)</f>
        <v>0</v>
      </c>
      <c r="AC153" s="421">
        <f t="shared" ref="AC153:AE153" si="29">SUM(AC119:AC152)</f>
        <v>0</v>
      </c>
      <c r="AD153" s="421">
        <f t="shared" si="29"/>
        <v>0</v>
      </c>
      <c r="AE153" s="421">
        <f t="shared" si="29"/>
        <v>0</v>
      </c>
      <c r="AF153" s="422">
        <f>SUM(AA153:AE153)</f>
        <v>0</v>
      </c>
    </row>
    <row r="154" spans="1:44" ht="13.5" customHeight="1" thickBot="1">
      <c r="A154" s="264"/>
      <c r="C154" s="320"/>
      <c r="D154" s="320" t="s">
        <v>84</v>
      </c>
      <c r="E154" s="460">
        <f>SUMIF($D$119:$D$153,"*Salary",E119:E153)</f>
        <v>0</v>
      </c>
      <c r="F154" s="460">
        <f t="shared" ref="F154:I154" si="30">SUMIF($D$119:$D$153,"*Salary",F119:F153)</f>
        <v>0</v>
      </c>
      <c r="G154" s="460">
        <f t="shared" si="30"/>
        <v>0</v>
      </c>
      <c r="H154" s="460">
        <f t="shared" si="30"/>
        <v>0</v>
      </c>
      <c r="I154" s="460">
        <f t="shared" si="30"/>
        <v>0</v>
      </c>
      <c r="J154" s="461">
        <f>SUM(E154:I154)</f>
        <v>0</v>
      </c>
      <c r="L154" s="271"/>
      <c r="M154" s="295" t="s">
        <v>148</v>
      </c>
      <c r="N154" s="562"/>
      <c r="O154" s="562"/>
      <c r="P154" s="296"/>
      <c r="Q154" s="297"/>
      <c r="R154" s="492">
        <f>'Cumulative Budget Request '!AE152</f>
        <v>0.11</v>
      </c>
      <c r="S154" s="687">
        <f>'Cumulative Budget Request '!P152</f>
        <v>0</v>
      </c>
      <c r="T154" s="688"/>
      <c r="U154" s="689"/>
    </row>
    <row r="155" spans="1:44" ht="13.5" thickBot="1">
      <c r="A155" s="264"/>
      <c r="C155" s="320"/>
      <c r="D155" s="320" t="s">
        <v>85</v>
      </c>
      <c r="E155" s="462">
        <f>SUMIF($D$119:$D$153,"*Total Fringe",E119:E153)</f>
        <v>0</v>
      </c>
      <c r="F155" s="462">
        <f t="shared" ref="F155:I155" si="31">SUMIF($D$119:$D$153,"*Total Fringe",F119:F153)</f>
        <v>0</v>
      </c>
      <c r="G155" s="462">
        <f t="shared" si="31"/>
        <v>0</v>
      </c>
      <c r="H155" s="462">
        <f t="shared" si="31"/>
        <v>0</v>
      </c>
      <c r="I155" s="462">
        <f t="shared" si="31"/>
        <v>0</v>
      </c>
      <c r="J155" s="463">
        <f>SUM(E155:I155)</f>
        <v>0</v>
      </c>
      <c r="L155" s="266"/>
      <c r="M155" s="465" t="s">
        <v>72</v>
      </c>
      <c r="N155" s="563"/>
      <c r="O155" s="563"/>
      <c r="P155" s="466"/>
      <c r="Q155" s="466"/>
      <c r="R155" s="504">
        <f>'Cumulative Budget Request '!AE153</f>
        <v>558</v>
      </c>
      <c r="S155" s="690"/>
      <c r="T155" s="691"/>
      <c r="U155" s="692"/>
    </row>
    <row r="156" spans="1:44" ht="13.5" thickBot="1">
      <c r="A156" s="264"/>
      <c r="C156" s="320"/>
      <c r="D156" s="432"/>
      <c r="E156" s="429"/>
      <c r="F156" s="429"/>
      <c r="G156" s="429"/>
      <c r="H156" s="429"/>
      <c r="I156" s="429"/>
      <c r="J156" s="430"/>
      <c r="L156" s="266"/>
      <c r="M156" s="475"/>
      <c r="N156" s="475"/>
      <c r="O156" s="475"/>
      <c r="P156" s="476"/>
      <c r="Q156" s="476"/>
      <c r="R156" s="477"/>
      <c r="S156" s="280"/>
      <c r="T156" s="280"/>
      <c r="U156" s="280"/>
    </row>
    <row r="157" spans="1:44" ht="13.5" thickBot="1">
      <c r="A157" s="252"/>
      <c r="B157" s="259"/>
      <c r="C157" s="327"/>
      <c r="D157" s="306"/>
      <c r="E157" s="269" t="str">
        <f>E12</f>
        <v>Year 1</v>
      </c>
      <c r="F157" s="269" t="str">
        <f>F12</f>
        <v>Year 2</v>
      </c>
      <c r="G157" s="269" t="str">
        <f>G12</f>
        <v>Year 3</v>
      </c>
      <c r="H157" s="269" t="str">
        <f>H12</f>
        <v>Year 4</v>
      </c>
      <c r="I157" s="269" t="str">
        <f>I12</f>
        <v>Year 5</v>
      </c>
      <c r="J157" s="304" t="s">
        <v>1</v>
      </c>
      <c r="M157" s="693" t="s">
        <v>163</v>
      </c>
      <c r="N157" s="694"/>
      <c r="O157" s="694"/>
      <c r="P157" s="694"/>
      <c r="Q157" s="694"/>
      <c r="R157" s="694"/>
      <c r="S157" s="694"/>
      <c r="T157" s="695"/>
      <c r="U157" s="280"/>
    </row>
    <row r="158" spans="1:44" ht="13.15">
      <c r="A158" s="275" t="s">
        <v>22</v>
      </c>
      <c r="B158" s="259"/>
      <c r="C158" s="327"/>
      <c r="D158" s="337" t="s">
        <v>158</v>
      </c>
      <c r="E158" s="294">
        <f>P159</f>
        <v>0</v>
      </c>
      <c r="F158" s="294">
        <f>Q159</f>
        <v>0</v>
      </c>
      <c r="G158" s="294">
        <f>R159</f>
        <v>0</v>
      </c>
      <c r="H158" s="294">
        <f>S159</f>
        <v>0</v>
      </c>
      <c r="I158" s="294">
        <f>T159</f>
        <v>0</v>
      </c>
      <c r="J158" s="304"/>
      <c r="M158" s="467"/>
      <c r="N158" s="475"/>
      <c r="O158" s="475"/>
      <c r="P158" s="468" t="s">
        <v>30</v>
      </c>
      <c r="Q158" s="469" t="s">
        <v>31</v>
      </c>
      <c r="R158" s="469" t="s">
        <v>32</v>
      </c>
      <c r="S158" s="468" t="s">
        <v>33</v>
      </c>
      <c r="T158" s="470" t="s">
        <v>34</v>
      </c>
      <c r="U158" s="280"/>
    </row>
    <row r="159" spans="1:44" s="255" customFormat="1" ht="13.15">
      <c r="A159" s="264"/>
      <c r="C159" s="406"/>
      <c r="D159" s="404" t="s">
        <v>151</v>
      </c>
      <c r="E159" s="445">
        <f>ROUND(P161*Q161*R161*P159,0)</f>
        <v>0</v>
      </c>
      <c r="F159" s="445">
        <f>ROUND(P161*Q161*R161*Q159,0)</f>
        <v>0</v>
      </c>
      <c r="G159" s="445">
        <f>ROUND(P161*Q161*R161*R159,0)</f>
        <v>0</v>
      </c>
      <c r="H159" s="445">
        <f>ROUND(P161*Q161*R161*S159,0)</f>
        <v>0</v>
      </c>
      <c r="I159" s="445">
        <f>ROUND(P161*Q161*R161*T159,0)</f>
        <v>0</v>
      </c>
      <c r="J159" s="441">
        <f>SUM(E159:I159)</f>
        <v>0</v>
      </c>
      <c r="M159" s="431" t="s">
        <v>160</v>
      </c>
      <c r="N159" s="304"/>
      <c r="O159" s="304"/>
      <c r="P159" s="157">
        <v>0</v>
      </c>
      <c r="Q159" s="157">
        <v>0</v>
      </c>
      <c r="R159" s="157">
        <v>0</v>
      </c>
      <c r="S159" s="157">
        <v>0</v>
      </c>
      <c r="T159" s="219">
        <v>0</v>
      </c>
      <c r="U159" s="280" t="e">
        <f>E160/E159</f>
        <v>#DIV/0!</v>
      </c>
      <c r="V159" s="280" t="e">
        <f>F160/F159</f>
        <v>#DIV/0!</v>
      </c>
      <c r="W159" s="280" t="e">
        <f>G160/G159</f>
        <v>#DIV/0!</v>
      </c>
      <c r="X159" s="280" t="e">
        <f>H160/H159</f>
        <v>#DIV/0!</v>
      </c>
      <c r="Y159" s="280" t="e">
        <f>I160/I159</f>
        <v>#DIV/0!</v>
      </c>
      <c r="Z159" s="696"/>
      <c r="AA159" s="696"/>
      <c r="AB159" s="696"/>
      <c r="AC159" s="696"/>
      <c r="AD159" s="696"/>
      <c r="AE159" s="696"/>
      <c r="AF159" s="696"/>
      <c r="AG159" s="696"/>
      <c r="AH159" s="250"/>
      <c r="AI159" s="250"/>
      <c r="AJ159" s="250"/>
      <c r="AK159" s="250"/>
      <c r="AL159" s="250"/>
      <c r="AM159" s="250"/>
      <c r="AN159" s="250"/>
      <c r="AO159" s="250"/>
      <c r="AP159" s="250"/>
      <c r="AQ159" s="250"/>
      <c r="AR159" s="250"/>
    </row>
    <row r="160" spans="1:44" s="255" customFormat="1" ht="13.15">
      <c r="A160" s="252"/>
      <c r="D160" s="292" t="s">
        <v>29</v>
      </c>
      <c r="E160" s="438">
        <f>ROUND(E159*$R$173,0)</f>
        <v>0</v>
      </c>
      <c r="F160" s="438">
        <f>ROUND(F159*$R$173,0)</f>
        <v>0</v>
      </c>
      <c r="G160" s="438">
        <f>ROUND(G159*$R$173,0)</f>
        <v>0</v>
      </c>
      <c r="H160" s="438">
        <f>ROUND(H159*$R$173,0)</f>
        <v>0</v>
      </c>
      <c r="I160" s="438">
        <f>ROUND(I159*$R$173,0)</f>
        <v>0</v>
      </c>
      <c r="J160" s="441">
        <f>SUM(E160:I160)</f>
        <v>0</v>
      </c>
      <c r="M160" s="431"/>
      <c r="N160" s="304"/>
      <c r="O160" s="304"/>
      <c r="P160" s="304" t="s">
        <v>110</v>
      </c>
      <c r="Q160" s="304" t="s">
        <v>82</v>
      </c>
      <c r="R160" s="304" t="s">
        <v>83</v>
      </c>
      <c r="S160" s="252"/>
      <c r="T160" s="357"/>
      <c r="U160" s="250"/>
      <c r="V160" s="250"/>
      <c r="W160" s="250"/>
      <c r="X160" s="250"/>
      <c r="Y160" s="250"/>
      <c r="Z160" s="545"/>
      <c r="AA160" s="545"/>
      <c r="AB160" s="545"/>
      <c r="AC160" s="545"/>
      <c r="AD160" s="545"/>
      <c r="AE160" s="545"/>
      <c r="AF160" s="545"/>
      <c r="AG160" s="545"/>
      <c r="AH160" s="250"/>
      <c r="AI160" s="250"/>
      <c r="AJ160" s="250"/>
      <c r="AK160" s="250"/>
      <c r="AL160" s="250"/>
      <c r="AM160" s="250"/>
      <c r="AN160" s="250"/>
      <c r="AO160" s="250"/>
      <c r="AP160" s="250"/>
      <c r="AQ160" s="250"/>
      <c r="AR160" s="250"/>
    </row>
    <row r="161" spans="1:44" ht="13.15">
      <c r="A161" s="252"/>
      <c r="B161" s="259"/>
      <c r="C161" s="327"/>
      <c r="D161" s="306"/>
      <c r="E161" s="267"/>
      <c r="F161" s="267"/>
      <c r="G161" s="267"/>
      <c r="H161" s="267"/>
      <c r="I161" s="267"/>
      <c r="J161" s="291"/>
      <c r="M161" s="471"/>
      <c r="N161" s="564"/>
      <c r="O161" s="564"/>
      <c r="P161" s="405">
        <v>0</v>
      </c>
      <c r="Q161" s="157">
        <v>0</v>
      </c>
      <c r="R161" s="157">
        <v>0</v>
      </c>
      <c r="S161" s="255"/>
      <c r="T161" s="472"/>
      <c r="U161" s="255"/>
      <c r="V161" s="255"/>
      <c r="W161" s="255"/>
      <c r="X161" s="255"/>
      <c r="Y161" s="255"/>
      <c r="Z161" s="255"/>
      <c r="AA161" s="255"/>
      <c r="AB161" s="255"/>
      <c r="AC161" s="545"/>
      <c r="AD161" s="545"/>
      <c r="AE161" s="545"/>
      <c r="AF161" s="545"/>
      <c r="AG161" s="545"/>
      <c r="AH161" s="255"/>
      <c r="AI161" s="255"/>
      <c r="AJ161" s="255"/>
      <c r="AK161" s="255"/>
      <c r="AL161" s="255"/>
      <c r="AM161" s="255"/>
      <c r="AN161" s="255"/>
      <c r="AO161" s="255"/>
      <c r="AP161" s="255"/>
      <c r="AQ161" s="255"/>
      <c r="AR161" s="255"/>
    </row>
    <row r="162" spans="1:44" ht="13.15">
      <c r="A162" s="275" t="s">
        <v>135</v>
      </c>
      <c r="B162" s="259"/>
      <c r="C162" s="327"/>
      <c r="D162" s="337" t="s">
        <v>158</v>
      </c>
      <c r="E162" s="294">
        <f>P163</f>
        <v>0</v>
      </c>
      <c r="F162" s="294">
        <f>Q163</f>
        <v>0</v>
      </c>
      <c r="G162" s="294">
        <f>R163</f>
        <v>0</v>
      </c>
      <c r="H162" s="294">
        <f>S163</f>
        <v>0</v>
      </c>
      <c r="I162" s="294">
        <f>T163</f>
        <v>0</v>
      </c>
      <c r="J162" s="291"/>
      <c r="M162" s="354"/>
      <c r="N162" s="255"/>
      <c r="O162" s="255"/>
      <c r="P162" s="545"/>
      <c r="Q162" s="332"/>
      <c r="R162" s="332"/>
      <c r="S162" s="545"/>
      <c r="T162" s="355"/>
      <c r="U162" s="255"/>
      <c r="V162" s="255"/>
      <c r="W162" s="255"/>
      <c r="X162" s="255"/>
      <c r="Y162" s="255"/>
      <c r="Z162" s="672"/>
      <c r="AA162" s="672"/>
      <c r="AB162" s="672"/>
      <c r="AC162" s="381"/>
      <c r="AD162" s="381"/>
      <c r="AE162" s="381"/>
      <c r="AF162" s="381"/>
      <c r="AG162" s="381"/>
      <c r="AH162" s="255"/>
      <c r="AI162" s="255"/>
      <c r="AJ162" s="255"/>
      <c r="AK162" s="255"/>
      <c r="AL162" s="255"/>
      <c r="AM162" s="255"/>
      <c r="AN162" s="255"/>
      <c r="AO162" s="255"/>
      <c r="AP162" s="255"/>
      <c r="AQ162" s="255"/>
      <c r="AR162" s="255"/>
    </row>
    <row r="163" spans="1:44" s="255" customFormat="1" ht="13.15">
      <c r="A163" s="264"/>
      <c r="C163" s="406"/>
      <c r="D163" s="404" t="s">
        <v>151</v>
      </c>
      <c r="E163" s="445">
        <f>ROUND(P165*Q165*R165*P163,0)</f>
        <v>0</v>
      </c>
      <c r="F163" s="445">
        <f>ROUND(P165*Q165*R165*Q163,0)</f>
        <v>0</v>
      </c>
      <c r="G163" s="445">
        <f>ROUND(P165*Q165*R165*R163,0)</f>
        <v>0</v>
      </c>
      <c r="H163" s="445">
        <f>ROUND(P165*Q165*R165*S163,0)</f>
        <v>0</v>
      </c>
      <c r="I163" s="445">
        <f>ROUND(P165*Q165*R165*T163,0)</f>
        <v>0</v>
      </c>
      <c r="J163" s="441">
        <f>SUM(E163:I163)</f>
        <v>0</v>
      </c>
      <c r="M163" s="431" t="s">
        <v>161</v>
      </c>
      <c r="N163" s="304"/>
      <c r="O163" s="304"/>
      <c r="P163" s="157">
        <v>0</v>
      </c>
      <c r="Q163" s="157">
        <v>0</v>
      </c>
      <c r="R163" s="157">
        <v>0</v>
      </c>
      <c r="S163" s="157">
        <v>0</v>
      </c>
      <c r="T163" s="219">
        <v>0</v>
      </c>
      <c r="U163" s="280" t="e">
        <f>E164/E163</f>
        <v>#DIV/0!</v>
      </c>
      <c r="V163" s="280" t="e">
        <f>F164/F163</f>
        <v>#DIV/0!</v>
      </c>
      <c r="W163" s="280" t="e">
        <f>G164/G163</f>
        <v>#DIV/0!</v>
      </c>
      <c r="X163" s="280" t="e">
        <f>H164/H163</f>
        <v>#DIV/0!</v>
      </c>
      <c r="Y163" s="280" t="e">
        <f>I164/I163</f>
        <v>#DIV/0!</v>
      </c>
      <c r="Z163" s="696"/>
      <c r="AA163" s="696"/>
      <c r="AB163" s="696"/>
      <c r="AC163" s="696"/>
      <c r="AD163" s="696"/>
      <c r="AE163" s="696"/>
      <c r="AF163" s="696"/>
      <c r="AG163" s="696"/>
      <c r="AH163" s="250"/>
      <c r="AI163" s="250"/>
      <c r="AJ163" s="250"/>
      <c r="AK163" s="250"/>
      <c r="AL163" s="250"/>
      <c r="AM163" s="250"/>
      <c r="AN163" s="250"/>
      <c r="AO163" s="250"/>
      <c r="AP163" s="250"/>
      <c r="AQ163" s="250"/>
      <c r="AR163" s="250"/>
    </row>
    <row r="164" spans="1:44" s="255" customFormat="1" ht="13.15">
      <c r="A164" s="252"/>
      <c r="D164" s="292" t="s">
        <v>29</v>
      </c>
      <c r="E164" s="438">
        <f>ROUND(E163*$R$173,0)</f>
        <v>0</v>
      </c>
      <c r="F164" s="438">
        <f>ROUND(F163*$R$173,0)</f>
        <v>0</v>
      </c>
      <c r="G164" s="438">
        <f>ROUND(G163*$R$173,0)</f>
        <v>0</v>
      </c>
      <c r="H164" s="438">
        <f>ROUND(H163*$R$173,0)</f>
        <v>0</v>
      </c>
      <c r="I164" s="438">
        <f>ROUND(I163*$R$173,0)</f>
        <v>0</v>
      </c>
      <c r="J164" s="441">
        <f>SUM(E164:I164)</f>
        <v>0</v>
      </c>
      <c r="M164" s="431"/>
      <c r="N164" s="304"/>
      <c r="O164" s="304"/>
      <c r="P164" s="304" t="s">
        <v>110</v>
      </c>
      <c r="Q164" s="304" t="s">
        <v>82</v>
      </c>
      <c r="R164" s="304" t="s">
        <v>83</v>
      </c>
      <c r="S164" s="252"/>
      <c r="T164" s="357"/>
      <c r="U164" s="250"/>
      <c r="V164" s="250"/>
      <c r="W164" s="250"/>
      <c r="X164" s="250"/>
      <c r="Y164" s="250"/>
      <c r="Z164" s="545"/>
      <c r="AA164" s="545"/>
      <c r="AB164" s="545"/>
      <c r="AC164" s="545"/>
      <c r="AD164" s="545"/>
      <c r="AE164" s="545"/>
      <c r="AF164" s="545"/>
      <c r="AG164" s="545"/>
      <c r="AH164" s="250"/>
      <c r="AI164" s="250"/>
      <c r="AJ164" s="250"/>
      <c r="AK164" s="250"/>
      <c r="AL164" s="250"/>
      <c r="AM164" s="250"/>
      <c r="AN164" s="250"/>
      <c r="AO164" s="250"/>
      <c r="AP164" s="250"/>
      <c r="AQ164" s="250"/>
      <c r="AR164" s="250"/>
    </row>
    <row r="165" spans="1:44" ht="13.15">
      <c r="A165" s="252"/>
      <c r="B165" s="259"/>
      <c r="C165" s="327"/>
      <c r="D165" s="306"/>
      <c r="E165" s="267"/>
      <c r="F165" s="267"/>
      <c r="G165" s="267"/>
      <c r="H165" s="267"/>
      <c r="I165" s="267"/>
      <c r="J165" s="291"/>
      <c r="M165" s="471"/>
      <c r="N165" s="564"/>
      <c r="O165" s="564"/>
      <c r="P165" s="405">
        <v>0</v>
      </c>
      <c r="Q165" s="157">
        <v>0</v>
      </c>
      <c r="R165" s="157">
        <v>0</v>
      </c>
      <c r="S165" s="255"/>
      <c r="T165" s="472"/>
      <c r="U165" s="255"/>
      <c r="V165" s="255"/>
      <c r="W165" s="255"/>
      <c r="X165" s="255"/>
      <c r="Y165" s="255"/>
      <c r="Z165" s="255"/>
      <c r="AA165" s="255"/>
      <c r="AB165" s="255"/>
      <c r="AC165" s="545"/>
      <c r="AD165" s="545"/>
      <c r="AE165" s="545"/>
      <c r="AF165" s="545"/>
      <c r="AG165" s="545"/>
      <c r="AH165" s="255"/>
      <c r="AI165" s="255"/>
      <c r="AJ165" s="255"/>
      <c r="AK165" s="255"/>
      <c r="AL165" s="255"/>
      <c r="AM165" s="255"/>
      <c r="AN165" s="255"/>
      <c r="AO165" s="255"/>
      <c r="AP165" s="255"/>
      <c r="AQ165" s="255"/>
      <c r="AR165" s="255"/>
    </row>
    <row r="166" spans="1:44" ht="13.15">
      <c r="A166" s="275" t="s">
        <v>136</v>
      </c>
      <c r="B166" s="259"/>
      <c r="C166" s="327"/>
      <c r="D166" s="337" t="s">
        <v>158</v>
      </c>
      <c r="E166" s="294">
        <f>P167</f>
        <v>0</v>
      </c>
      <c r="F166" s="294">
        <f>Q167</f>
        <v>0</v>
      </c>
      <c r="G166" s="294">
        <f>R167</f>
        <v>0</v>
      </c>
      <c r="H166" s="294">
        <f>S167</f>
        <v>0</v>
      </c>
      <c r="I166" s="294">
        <f>T167</f>
        <v>0</v>
      </c>
      <c r="J166" s="291"/>
      <c r="M166" s="354"/>
      <c r="N166" s="255"/>
      <c r="O166" s="255"/>
      <c r="P166" s="545"/>
      <c r="Q166" s="332"/>
      <c r="R166" s="332"/>
      <c r="S166" s="545"/>
      <c r="T166" s="355"/>
      <c r="U166" s="255"/>
      <c r="V166" s="255"/>
      <c r="W166" s="255"/>
      <c r="X166" s="255"/>
      <c r="Y166" s="255"/>
      <c r="AI166" s="255"/>
      <c r="AJ166" s="255"/>
      <c r="AK166" s="255"/>
      <c r="AL166" s="255"/>
      <c r="AM166" s="255"/>
      <c r="AN166" s="255"/>
      <c r="AO166" s="255"/>
      <c r="AP166" s="255"/>
      <c r="AQ166" s="255"/>
      <c r="AR166" s="255"/>
    </row>
    <row r="167" spans="1:44" s="255" customFormat="1" ht="13.15">
      <c r="C167" s="406"/>
      <c r="D167" s="404" t="s">
        <v>151</v>
      </c>
      <c r="E167" s="445">
        <f>ROUND(P169*Q169*R169*P167,0)</f>
        <v>0</v>
      </c>
      <c r="F167" s="445">
        <f>ROUND(P169*Q169*R169*Q167,0)</f>
        <v>0</v>
      </c>
      <c r="G167" s="445">
        <f>ROUND(P169*Q169*R169*R167,0)</f>
        <v>0</v>
      </c>
      <c r="H167" s="445">
        <f>ROUND(P169*Q169*R169*S167,0)</f>
        <v>0</v>
      </c>
      <c r="I167" s="445">
        <f>ROUND(P169*Q169*R169*T167,0)</f>
        <v>0</v>
      </c>
      <c r="J167" s="441">
        <f>SUM(E167:I167)</f>
        <v>0</v>
      </c>
      <c r="M167" s="431" t="s">
        <v>162</v>
      </c>
      <c r="N167" s="304"/>
      <c r="O167" s="304"/>
      <c r="P167" s="157">
        <v>0</v>
      </c>
      <c r="Q167" s="157">
        <v>0</v>
      </c>
      <c r="R167" s="157">
        <v>0</v>
      </c>
      <c r="S167" s="157">
        <v>0</v>
      </c>
      <c r="T167" s="219">
        <v>0</v>
      </c>
      <c r="U167" s="280" t="e">
        <f>E168/E167</f>
        <v>#DIV/0!</v>
      </c>
      <c r="V167" s="280" t="e">
        <f>F168/F167</f>
        <v>#DIV/0!</v>
      </c>
      <c r="W167" s="280" t="e">
        <f>G168/G167</f>
        <v>#DIV/0!</v>
      </c>
      <c r="X167" s="280" t="e">
        <f>H168/H167</f>
        <v>#DIV/0!</v>
      </c>
      <c r="Y167" s="280" t="e">
        <f>I168/I167</f>
        <v>#DIV/0!</v>
      </c>
      <c r="Z167" s="250"/>
      <c r="AA167" s="250"/>
      <c r="AB167" s="250"/>
      <c r="AC167" s="250"/>
      <c r="AD167" s="250"/>
      <c r="AE167" s="250"/>
      <c r="AF167" s="250"/>
      <c r="AG167" s="250"/>
      <c r="AH167" s="250"/>
      <c r="AI167" s="250"/>
      <c r="AJ167" s="250"/>
      <c r="AK167" s="250"/>
      <c r="AL167" s="250"/>
      <c r="AM167" s="250"/>
      <c r="AN167" s="250"/>
      <c r="AO167" s="250"/>
      <c r="AP167" s="250"/>
      <c r="AQ167" s="250"/>
      <c r="AR167" s="250"/>
    </row>
    <row r="168" spans="1:44" s="255" customFormat="1" ht="13.15">
      <c r="A168" s="264"/>
      <c r="D168" s="292" t="s">
        <v>29</v>
      </c>
      <c r="E168" s="438">
        <f>ROUND(E167*$R$173,0)</f>
        <v>0</v>
      </c>
      <c r="F168" s="438">
        <f t="shared" ref="F168:I168" si="32">ROUND(F167*$R$173,0)</f>
        <v>0</v>
      </c>
      <c r="G168" s="438">
        <f t="shared" si="32"/>
        <v>0</v>
      </c>
      <c r="H168" s="438">
        <f t="shared" si="32"/>
        <v>0</v>
      </c>
      <c r="I168" s="438">
        <f t="shared" si="32"/>
        <v>0</v>
      </c>
      <c r="J168" s="440">
        <f>SUM(E168:I168)</f>
        <v>0</v>
      </c>
      <c r="L168" s="254"/>
      <c r="M168" s="431"/>
      <c r="N168" s="304"/>
      <c r="O168" s="304"/>
      <c r="P168" s="304" t="s">
        <v>110</v>
      </c>
      <c r="Q168" s="304" t="s">
        <v>82</v>
      </c>
      <c r="R168" s="304" t="s">
        <v>83</v>
      </c>
      <c r="S168" s="252"/>
      <c r="T168" s="357"/>
      <c r="U168" s="250"/>
      <c r="V168" s="250"/>
      <c r="W168" s="250"/>
      <c r="X168" s="250"/>
      <c r="Y168" s="250"/>
      <c r="Z168" s="250"/>
      <c r="AA168" s="250"/>
      <c r="AB168" s="250"/>
      <c r="AC168" s="250"/>
      <c r="AD168" s="250"/>
      <c r="AE168" s="250"/>
      <c r="AF168" s="250"/>
      <c r="AG168" s="250"/>
      <c r="AH168" s="250"/>
      <c r="AI168" s="250"/>
      <c r="AJ168" s="250"/>
      <c r="AK168" s="250"/>
      <c r="AL168" s="250"/>
      <c r="AM168" s="250"/>
      <c r="AN168" s="250"/>
      <c r="AO168" s="250"/>
      <c r="AP168" s="250"/>
      <c r="AQ168" s="250"/>
      <c r="AR168" s="250"/>
    </row>
    <row r="169" spans="1:44" s="255" customFormat="1">
      <c r="A169" s="264"/>
      <c r="D169" s="292"/>
      <c r="E169" s="438"/>
      <c r="F169" s="438"/>
      <c r="G169" s="438"/>
      <c r="H169" s="438"/>
      <c r="I169" s="438"/>
      <c r="J169" s="440"/>
      <c r="L169" s="254"/>
      <c r="M169" s="471"/>
      <c r="N169" s="564"/>
      <c r="O169" s="564"/>
      <c r="P169" s="405">
        <v>0</v>
      </c>
      <c r="Q169" s="157">
        <v>0</v>
      </c>
      <c r="R169" s="157">
        <v>0</v>
      </c>
      <c r="S169" s="252"/>
      <c r="T169" s="357"/>
      <c r="U169" s="250"/>
      <c r="V169" s="250"/>
      <c r="W169" s="250"/>
      <c r="X169" s="250"/>
      <c r="Y169" s="250"/>
      <c r="Z169" s="250"/>
      <c r="AA169" s="250"/>
      <c r="AB169" s="250"/>
      <c r="AC169" s="250"/>
      <c r="AD169" s="250"/>
      <c r="AE169" s="250"/>
      <c r="AF169" s="250"/>
      <c r="AG169" s="250"/>
      <c r="AH169" s="250"/>
      <c r="AI169" s="250"/>
      <c r="AJ169" s="250"/>
      <c r="AK169" s="250"/>
      <c r="AL169" s="250"/>
      <c r="AM169" s="250"/>
      <c r="AN169" s="250"/>
      <c r="AO169" s="250"/>
      <c r="AP169" s="250"/>
      <c r="AQ169" s="250"/>
      <c r="AR169" s="250"/>
    </row>
    <row r="170" spans="1:44" s="255" customFormat="1" ht="13.15" thickBot="1">
      <c r="A170" s="264"/>
      <c r="C170" s="320"/>
      <c r="D170" s="320" t="s">
        <v>137</v>
      </c>
      <c r="E170" s="447">
        <f>SUMIF($D$157:$D$168,"*Wage",E157:E168)</f>
        <v>0</v>
      </c>
      <c r="F170" s="447">
        <f t="shared" ref="F170:I170" si="33">SUMIF($D$157:$D$168,"*Wage",F157:F168)</f>
        <v>0</v>
      </c>
      <c r="G170" s="447">
        <f t="shared" si="33"/>
        <v>0</v>
      </c>
      <c r="H170" s="447">
        <f t="shared" si="33"/>
        <v>0</v>
      </c>
      <c r="I170" s="447">
        <f t="shared" si="33"/>
        <v>0</v>
      </c>
      <c r="J170" s="448">
        <f>SUM(E170:I170)</f>
        <v>0</v>
      </c>
      <c r="L170" s="254"/>
      <c r="M170" s="518"/>
      <c r="N170" s="520"/>
      <c r="O170" s="520"/>
      <c r="P170" s="519"/>
      <c r="Q170" s="520"/>
      <c r="R170" s="520"/>
      <c r="S170" s="473"/>
      <c r="T170" s="474"/>
      <c r="Z170" s="250"/>
      <c r="AA170" s="250"/>
      <c r="AB170" s="250"/>
      <c r="AC170" s="250"/>
      <c r="AD170" s="250"/>
      <c r="AE170" s="250"/>
      <c r="AF170" s="250"/>
      <c r="AG170" s="250"/>
      <c r="AH170" s="250"/>
    </row>
    <row r="171" spans="1:44" s="255" customFormat="1">
      <c r="A171" s="264"/>
      <c r="C171" s="320"/>
      <c r="D171" s="320" t="s">
        <v>138</v>
      </c>
      <c r="E171" s="438">
        <f>SUMIF($D$157:$D$168,"*Fringe",E157:E168)</f>
        <v>0</v>
      </c>
      <c r="F171" s="438">
        <f t="shared" ref="F171:I171" si="34">SUMIF($D$157:$D$168,"*Fringe",F157:F168)</f>
        <v>0</v>
      </c>
      <c r="G171" s="438">
        <f t="shared" si="34"/>
        <v>0</v>
      </c>
      <c r="H171" s="438">
        <f t="shared" si="34"/>
        <v>0</v>
      </c>
      <c r="I171" s="438">
        <f t="shared" si="34"/>
        <v>0</v>
      </c>
      <c r="J171" s="441">
        <f>SUM(E171:I171)</f>
        <v>0</v>
      </c>
      <c r="L171" s="254"/>
      <c r="Z171" s="250"/>
      <c r="AA171" s="250"/>
      <c r="AB171" s="250"/>
      <c r="AC171" s="250"/>
      <c r="AD171" s="250"/>
      <c r="AE171" s="250"/>
      <c r="AF171" s="250"/>
      <c r="AG171" s="250"/>
      <c r="AH171" s="250"/>
    </row>
    <row r="172" spans="1:44" ht="3.75" customHeight="1" thickBot="1">
      <c r="A172" s="250" t="s">
        <v>7</v>
      </c>
      <c r="D172" s="270" t="s">
        <v>6</v>
      </c>
      <c r="E172" s="277"/>
      <c r="F172" s="277"/>
      <c r="G172" s="277"/>
      <c r="H172" s="277"/>
      <c r="I172" s="277"/>
      <c r="J172" s="333"/>
      <c r="L172" s="253"/>
      <c r="S172" s="255"/>
      <c r="T172" s="255"/>
      <c r="U172" s="255"/>
      <c r="V172" s="255"/>
      <c r="W172" s="255"/>
      <c r="X172" s="255"/>
      <c r="Y172" s="255"/>
      <c r="AI172" s="255"/>
      <c r="AJ172" s="255"/>
      <c r="AK172" s="255"/>
      <c r="AL172" s="255"/>
      <c r="AM172" s="255"/>
      <c r="AN172" s="255"/>
      <c r="AO172" s="255"/>
      <c r="AP172" s="255"/>
      <c r="AQ172" s="255"/>
      <c r="AR172" s="255"/>
    </row>
    <row r="173" spans="1:44" ht="13.15">
      <c r="A173" s="310" t="s">
        <v>23</v>
      </c>
      <c r="B173" s="308"/>
      <c r="C173" s="308"/>
      <c r="D173" s="311"/>
      <c r="E173" s="449">
        <f>SUMIF($D$68:$D$171,"*Total Other Professional Salary",E68:E171)+SUMIF($D$68:$D$171,"*Total Post Doc Salary",E68:E171)+SUMIF($D$68:$D$171,"*Total Graduate Student Salary",E68:E171)+SUMIF($D$68:$D$171,"*Total Hourly Wages",E68:E171)</f>
        <v>0</v>
      </c>
      <c r="F173" s="449">
        <f>SUMIF($D$68:$D$171,"*Total Other Professional Salary",F68:F171)+SUMIF($D$68:$D$171,"*Total Post Doc Salary",F68:F171)+SUMIF($D$68:$D$171,"*Total Graduate Student Salary",F68:F171)+SUMIF($D$68:$D$171,"*Total Hourly Wages",F68:F171)</f>
        <v>0</v>
      </c>
      <c r="G173" s="449">
        <f>SUMIF($D$68:$D$171,"*Total Other Professional Salary",G68:G171)+SUMIF($D$68:$D$171,"*Total Post Doc Salary",G68:G171)+SUMIF($D$68:$D$171,"*Total Graduate Student Salary",G68:G171)+SUMIF($D$68:$D$171,"*Total Hourly Wages",G68:G171)</f>
        <v>0</v>
      </c>
      <c r="H173" s="449">
        <f>SUMIF($D$68:$D$171,"*Total Other Professional Salary",H68:H171)+SUMIF($D$68:$D$171,"*Total Post Doc Salary",H68:H171)+SUMIF($D$68:$D$171,"*Total Graduate Student Salary",H68:H171)+SUMIF($D$68:$D$171,"*Total Hourly Wages",H68:H171)</f>
        <v>0</v>
      </c>
      <c r="I173" s="449">
        <f>SUMIF($D$68:$D$171,"*Total Other Professional Salary",I68:I171)+SUMIF($D$68:$D$171,"*Total Post Doc Salary",I68:I171)+SUMIF($D$68:$D$171,"*Total Graduate Student Salary",I68:I171)+SUMIF($D$68:$D$171,"*Total Hourly Wages",I68:I171)</f>
        <v>0</v>
      </c>
      <c r="J173" s="450">
        <f>SUM(J170,J154,J115,J90)</f>
        <v>0</v>
      </c>
      <c r="L173" s="253"/>
      <c r="M173" s="295" t="s">
        <v>149</v>
      </c>
      <c r="N173" s="562"/>
      <c r="O173" s="562"/>
      <c r="P173" s="296"/>
      <c r="Q173" s="297"/>
      <c r="R173" s="492">
        <f>'Cumulative Budget Request '!AE167</f>
        <v>0.11</v>
      </c>
      <c r="S173" s="255"/>
      <c r="T173" s="255"/>
      <c r="U173" s="255"/>
      <c r="V173" s="255"/>
      <c r="W173" s="255"/>
      <c r="X173" s="255"/>
      <c r="Y173" s="255"/>
      <c r="AI173" s="255"/>
      <c r="AJ173" s="255"/>
      <c r="AK173" s="255"/>
      <c r="AL173" s="255"/>
      <c r="AM173" s="255"/>
      <c r="AN173" s="255"/>
      <c r="AO173" s="255"/>
      <c r="AP173" s="255"/>
      <c r="AQ173" s="255"/>
      <c r="AR173" s="255"/>
    </row>
    <row r="174" spans="1:44" ht="15.4" thickBot="1">
      <c r="A174" s="310" t="s">
        <v>24</v>
      </c>
      <c r="B174" s="308"/>
      <c r="C174" s="308"/>
      <c r="D174" s="311"/>
      <c r="E174" s="451">
        <f>SUMIF($D$68:$D$171,"*Total Other Professional Fringe",E68:E171)+SUMIF($D$68:$D$171,"*Total Post Doc Fringe",E68:E171)++SUMIF($D$68:$D$171,"*Total Graduate Student Fringe",E68:E171)+SUMIF($D$68:$D$171,"*Total Fringe Benefits",E68:E171)</f>
        <v>0</v>
      </c>
      <c r="F174" s="451">
        <f>SUMIF($D$68:$D$171,"*Total Other Professional Fringe",F68:F171)+SUMIF($D$68:$D$171,"*Total Post Doc Fringe",F68:F171)++SUMIF($D$68:$D$171,"*Total Graduate Student Fringe",F68:F171)+SUMIF($D$68:$D$171,"*Total Fringe Benefits",F68:F171)</f>
        <v>0</v>
      </c>
      <c r="G174" s="451">
        <f>SUMIF($D$68:$D$171,"*Total Other Professional Fringe",G68:G171)+SUMIF($D$68:$D$171,"*Total Post Doc Fringe",G68:G171)++SUMIF($D$68:$D$171,"*Total Graduate Student Fringe",G68:G171)+SUMIF($D$68:$D$171,"*Total Fringe Benefits",G68:G171)</f>
        <v>0</v>
      </c>
      <c r="H174" s="451">
        <f>SUMIF($D$68:$D$171,"*Total Other Professional Fringe",H68:H171)+SUMIF($D$68:$D$171,"*Total Post Doc Fringe",H68:H171)++SUMIF($D$68:$D$171,"*Total Graduate Student Fringe",H68:H171)+SUMIF($D$68:$D$171,"*Total Fringe Benefits",H68:H171)</f>
        <v>0</v>
      </c>
      <c r="I174" s="451">
        <f>SUMIF($D$68:$D$171,"*Total Other Professional Fringe",I68:I171)+SUMIF($D$68:$D$171,"*Total Post Doc Fringe",I68:I171)++SUMIF($D$68:$D$171,"*Total Graduate Student Fringe",I68:I171)+SUMIF($D$68:$D$171,"*Total Fringe Benefits",I68:I171)</f>
        <v>0</v>
      </c>
      <c r="J174" s="452">
        <f>SUM(J171,J155,J116,J91)</f>
        <v>0</v>
      </c>
      <c r="L174" s="253"/>
      <c r="M174" s="300">
        <f>'Cumulative Budget Request '!J168</f>
        <v>0</v>
      </c>
      <c r="N174" s="301"/>
      <c r="O174" s="301"/>
      <c r="P174" s="301"/>
      <c r="Q174" s="301"/>
      <c r="R174" s="302"/>
    </row>
    <row r="175" spans="1:44" ht="13.15">
      <c r="A175" s="307" t="s">
        <v>25</v>
      </c>
      <c r="B175" s="308"/>
      <c r="C175" s="331"/>
      <c r="D175" s="331"/>
      <c r="E175" s="449">
        <f>SUM(E173:E174)</f>
        <v>0</v>
      </c>
      <c r="F175" s="449">
        <f>SUM(F173:F174)</f>
        <v>0</v>
      </c>
      <c r="G175" s="449">
        <f>SUM(G173:G174)</f>
        <v>0</v>
      </c>
      <c r="H175" s="449">
        <f>SUM(H173:H174)</f>
        <v>0</v>
      </c>
      <c r="I175" s="449">
        <f>SUM(I173:I174)</f>
        <v>0</v>
      </c>
      <c r="J175" s="453">
        <f>SUM(E175:I175)</f>
        <v>0</v>
      </c>
      <c r="L175" s="254"/>
      <c r="Q175" s="254"/>
      <c r="R175" s="252"/>
    </row>
    <row r="176" spans="1:44" ht="14.25">
      <c r="A176" s="272"/>
      <c r="B176" s="257"/>
      <c r="D176" s="558"/>
      <c r="E176" s="268"/>
      <c r="F176" s="268"/>
      <c r="G176" s="268"/>
      <c r="H176" s="268"/>
      <c r="I176" s="274"/>
      <c r="J176" s="291"/>
      <c r="L176" s="254"/>
      <c r="M176" s="323"/>
      <c r="N176" s="323"/>
      <c r="O176" s="323"/>
      <c r="P176" s="254"/>
      <c r="Q176" s="252"/>
      <c r="R176" s="252"/>
    </row>
    <row r="177" spans="1:35" ht="13.15">
      <c r="A177" s="260" t="s">
        <v>26</v>
      </c>
      <c r="D177" s="558"/>
      <c r="E177" s="454">
        <f t="shared" ref="E177:I178" si="35">SUM(E63,E173)</f>
        <v>0</v>
      </c>
      <c r="F177" s="454">
        <f t="shared" si="35"/>
        <v>0</v>
      </c>
      <c r="G177" s="454">
        <f t="shared" si="35"/>
        <v>0</v>
      </c>
      <c r="H177" s="454">
        <f t="shared" si="35"/>
        <v>0</v>
      </c>
      <c r="I177" s="454">
        <f t="shared" si="35"/>
        <v>0</v>
      </c>
      <c r="J177" s="455">
        <f>SUM(E177:I177)</f>
        <v>0</v>
      </c>
      <c r="L177" s="254"/>
      <c r="M177" s="253"/>
      <c r="N177" s="253"/>
      <c r="O177" s="253"/>
      <c r="AI177" s="257"/>
    </row>
    <row r="178" spans="1:35" ht="13.15">
      <c r="A178" s="251" t="s">
        <v>27</v>
      </c>
      <c r="D178" s="558"/>
      <c r="E178" s="454">
        <f t="shared" si="35"/>
        <v>0</v>
      </c>
      <c r="F178" s="454">
        <f t="shared" si="35"/>
        <v>0</v>
      </c>
      <c r="G178" s="454">
        <f t="shared" si="35"/>
        <v>0</v>
      </c>
      <c r="H178" s="454">
        <f t="shared" si="35"/>
        <v>0</v>
      </c>
      <c r="I178" s="454">
        <f t="shared" si="35"/>
        <v>0</v>
      </c>
      <c r="J178" s="455">
        <f>SUM(E178:I178)</f>
        <v>0</v>
      </c>
      <c r="L178" s="254"/>
      <c r="M178" s="253"/>
      <c r="N178" s="253"/>
      <c r="O178" s="253"/>
      <c r="AI178" s="257"/>
    </row>
    <row r="179" spans="1:35" ht="13.15">
      <c r="A179" s="377"/>
      <c r="B179" s="660" t="s">
        <v>142</v>
      </c>
      <c r="C179" s="660"/>
      <c r="D179" s="660"/>
      <c r="E179" s="442">
        <f>SUM(E177:E178)</f>
        <v>0</v>
      </c>
      <c r="F179" s="442">
        <f t="shared" ref="F179:I179" si="36">SUM(F177:F178)</f>
        <v>0</v>
      </c>
      <c r="G179" s="442">
        <f t="shared" si="36"/>
        <v>0</v>
      </c>
      <c r="H179" s="442">
        <f t="shared" si="36"/>
        <v>0</v>
      </c>
      <c r="I179" s="442">
        <f t="shared" si="36"/>
        <v>0</v>
      </c>
      <c r="J179" s="443">
        <f>SUM(E179:I179)</f>
        <v>0</v>
      </c>
      <c r="L179" s="254"/>
      <c r="M179" s="253"/>
      <c r="N179" s="253"/>
      <c r="O179" s="253"/>
    </row>
    <row r="180" spans="1:35" ht="13.15">
      <c r="A180" s="272"/>
      <c r="B180" s="257"/>
      <c r="G180" s="254"/>
      <c r="H180" s="254"/>
      <c r="I180" s="254"/>
      <c r="J180" s="305"/>
      <c r="K180" s="262"/>
      <c r="L180" s="254"/>
      <c r="M180" s="253"/>
      <c r="N180" s="253"/>
      <c r="O180" s="253"/>
      <c r="P180" s="254"/>
      <c r="Q180" s="252"/>
      <c r="R180" s="252"/>
    </row>
    <row r="181" spans="1:35" ht="13.15">
      <c r="A181" s="260" t="s">
        <v>0</v>
      </c>
      <c r="G181" s="254"/>
      <c r="H181" s="254"/>
      <c r="I181" s="254"/>
      <c r="J181" s="305"/>
      <c r="L181" s="254"/>
      <c r="M181" s="253"/>
      <c r="N181" s="253"/>
      <c r="O181" s="253"/>
      <c r="P181" s="254"/>
      <c r="Q181" s="252"/>
      <c r="R181" s="252"/>
    </row>
    <row r="182" spans="1:35">
      <c r="A182" s="288" t="s">
        <v>46</v>
      </c>
      <c r="G182" s="254"/>
      <c r="H182" s="254"/>
      <c r="I182" s="254"/>
      <c r="J182" s="305"/>
      <c r="K182" s="262"/>
      <c r="L182" s="254"/>
      <c r="M182" s="252"/>
      <c r="N182" s="252"/>
      <c r="O182" s="252"/>
      <c r="P182" s="252"/>
    </row>
    <row r="183" spans="1:35">
      <c r="B183" s="91" t="s">
        <v>96</v>
      </c>
      <c r="D183" s="558"/>
      <c r="E183" s="438">
        <v>0</v>
      </c>
      <c r="F183" s="438">
        <v>0</v>
      </c>
      <c r="G183" s="438">
        <v>0</v>
      </c>
      <c r="H183" s="438">
        <v>0</v>
      </c>
      <c r="I183" s="196">
        <v>0</v>
      </c>
      <c r="J183" s="441">
        <f>SUM(E183:I183)</f>
        <v>0</v>
      </c>
      <c r="K183" s="253"/>
      <c r="L183" s="254"/>
      <c r="M183" s="252"/>
      <c r="N183" s="252"/>
      <c r="O183" s="252"/>
      <c r="P183" s="489"/>
      <c r="Q183" s="489"/>
      <c r="R183" s="489"/>
      <c r="S183" s="490"/>
    </row>
    <row r="184" spans="1:35">
      <c r="D184" s="558"/>
      <c r="E184" s="438">
        <v>0</v>
      </c>
      <c r="F184" s="438">
        <v>0</v>
      </c>
      <c r="G184" s="438">
        <v>0</v>
      </c>
      <c r="H184" s="438">
        <v>0</v>
      </c>
      <c r="I184" s="196">
        <v>0</v>
      </c>
      <c r="J184" s="441">
        <f>SUM(E184:I184)</f>
        <v>0</v>
      </c>
      <c r="K184" s="253"/>
      <c r="L184" s="254"/>
      <c r="M184" s="252"/>
      <c r="N184" s="252"/>
      <c r="O184" s="252"/>
      <c r="P184" s="252"/>
    </row>
    <row r="185" spans="1:35">
      <c r="A185" s="700" t="s">
        <v>56</v>
      </c>
      <c r="B185" s="700"/>
      <c r="C185" s="700"/>
      <c r="D185" s="700"/>
      <c r="E185" s="478">
        <f>SUM(E183:E184)</f>
        <v>0</v>
      </c>
      <c r="F185" s="478">
        <f t="shared" ref="F185:I185" si="37">SUM(F183:F184)</f>
        <v>0</v>
      </c>
      <c r="G185" s="478">
        <f t="shared" si="37"/>
        <v>0</v>
      </c>
      <c r="H185" s="478">
        <f t="shared" si="37"/>
        <v>0</v>
      </c>
      <c r="I185" s="478">
        <f t="shared" si="37"/>
        <v>0</v>
      </c>
      <c r="J185" s="479">
        <f>SUM(J183:J184)</f>
        <v>0</v>
      </c>
      <c r="K185" s="253"/>
      <c r="L185" s="253"/>
      <c r="M185" s="254"/>
      <c r="N185" s="254"/>
      <c r="O185" s="254"/>
      <c r="P185" s="252"/>
      <c r="Q185" s="252"/>
    </row>
    <row r="186" spans="1:35">
      <c r="E186" s="558"/>
      <c r="F186" s="254"/>
      <c r="G186" s="254"/>
      <c r="H186" s="254"/>
      <c r="I186" s="254"/>
      <c r="J186" s="305"/>
      <c r="K186" s="253"/>
      <c r="L186" s="253"/>
      <c r="M186" s="254"/>
      <c r="N186" s="254"/>
      <c r="O186" s="254"/>
      <c r="P186" s="252"/>
      <c r="Q186" s="252"/>
    </row>
    <row r="187" spans="1:35" ht="13.15">
      <c r="A187" s="251" t="s">
        <v>111</v>
      </c>
      <c r="B187" s="332"/>
      <c r="C187" s="282"/>
      <c r="D187" s="514" t="s">
        <v>166</v>
      </c>
      <c r="E187" s="385">
        <v>0</v>
      </c>
      <c r="F187" s="385">
        <v>0</v>
      </c>
      <c r="G187" s="385">
        <v>0</v>
      </c>
      <c r="H187" s="385">
        <v>0</v>
      </c>
      <c r="I187" s="385">
        <v>0</v>
      </c>
      <c r="J187" s="334"/>
      <c r="K187" s="253"/>
      <c r="L187" s="254"/>
      <c r="M187" s="252"/>
      <c r="N187" s="252"/>
      <c r="O187" s="252"/>
      <c r="P187" s="252"/>
    </row>
    <row r="188" spans="1:35" ht="13.15">
      <c r="D188" s="514" t="s">
        <v>223</v>
      </c>
      <c r="E188" s="385">
        <v>0</v>
      </c>
      <c r="F188" s="385">
        <v>0</v>
      </c>
      <c r="G188" s="385">
        <v>0</v>
      </c>
      <c r="H188" s="385">
        <v>0</v>
      </c>
      <c r="I188" s="385">
        <v>0</v>
      </c>
      <c r="J188" s="334"/>
      <c r="K188" s="253"/>
      <c r="L188" s="254"/>
      <c r="M188" s="252"/>
      <c r="N188" s="252"/>
      <c r="O188" s="252"/>
      <c r="P188" s="252"/>
    </row>
    <row r="189" spans="1:35" ht="13.15">
      <c r="A189" s="251" t="s">
        <v>143</v>
      </c>
      <c r="B189" s="332"/>
      <c r="C189" s="282"/>
      <c r="D189" s="513" t="s">
        <v>224</v>
      </c>
      <c r="E189" s="385">
        <v>0</v>
      </c>
      <c r="F189" s="385">
        <v>0</v>
      </c>
      <c r="G189" s="385">
        <v>0</v>
      </c>
      <c r="H189" s="385">
        <v>0</v>
      </c>
      <c r="I189" s="385">
        <v>0</v>
      </c>
      <c r="J189" s="334"/>
      <c r="K189" s="253"/>
      <c r="L189" s="254"/>
      <c r="M189" s="252"/>
      <c r="N189" s="252"/>
      <c r="O189" s="252"/>
      <c r="P189" s="252"/>
    </row>
    <row r="190" spans="1:35" ht="13.15">
      <c r="A190" s="698"/>
      <c r="D190" s="514" t="s">
        <v>225</v>
      </c>
      <c r="E190" s="385">
        <v>0</v>
      </c>
      <c r="F190" s="385">
        <v>0</v>
      </c>
      <c r="G190" s="385">
        <v>0</v>
      </c>
      <c r="H190" s="385">
        <v>0</v>
      </c>
      <c r="I190" s="385">
        <v>0</v>
      </c>
      <c r="J190" s="319"/>
      <c r="K190" s="253"/>
      <c r="L190" s="254"/>
      <c r="M190" s="252"/>
      <c r="N190" s="252"/>
      <c r="O190" s="252"/>
      <c r="P190" s="252"/>
    </row>
    <row r="191" spans="1:35" ht="13.15">
      <c r="A191" s="698"/>
      <c r="B191" s="546" t="s">
        <v>39</v>
      </c>
      <c r="C191" s="546" t="s">
        <v>40</v>
      </c>
      <c r="D191" s="283"/>
      <c r="E191" s="435"/>
      <c r="F191" s="435"/>
      <c r="G191" s="435"/>
      <c r="H191" s="435"/>
      <c r="I191" s="435"/>
      <c r="J191" s="319"/>
      <c r="K191" s="253"/>
      <c r="L191" s="254"/>
      <c r="M191" s="252"/>
      <c r="N191" s="252"/>
      <c r="O191" s="252"/>
      <c r="P191" s="252"/>
    </row>
    <row r="192" spans="1:35">
      <c r="A192" s="699"/>
      <c r="B192" s="326" t="s">
        <v>41</v>
      </c>
      <c r="C192" s="384">
        <v>0</v>
      </c>
      <c r="D192" s="283"/>
      <c r="E192" s="438">
        <f>ROUND($C192*E188*E189*E187,0)</f>
        <v>0</v>
      </c>
      <c r="F192" s="438">
        <f t="shared" ref="F192:I192" si="38">ROUND($C192*F188*F189*F187,0)</f>
        <v>0</v>
      </c>
      <c r="G192" s="438">
        <f t="shared" si="38"/>
        <v>0</v>
      </c>
      <c r="H192" s="438">
        <f t="shared" si="38"/>
        <v>0</v>
      </c>
      <c r="I192" s="438">
        <f t="shared" si="38"/>
        <v>0</v>
      </c>
      <c r="J192" s="441">
        <f t="shared" ref="J192:J197" si="39">SUM(E192:I192)</f>
        <v>0</v>
      </c>
      <c r="K192" s="253"/>
      <c r="L192" s="254"/>
      <c r="M192" s="252"/>
      <c r="N192" s="252"/>
      <c r="O192" s="252"/>
      <c r="P192" s="252"/>
    </row>
    <row r="193" spans="1:33">
      <c r="A193" s="699"/>
      <c r="B193" s="326" t="s">
        <v>42</v>
      </c>
      <c r="C193" s="384">
        <v>0</v>
      </c>
      <c r="D193" s="283"/>
      <c r="E193" s="438">
        <f>ROUND($C193*E188*E190*E187,0)</f>
        <v>0</v>
      </c>
      <c r="F193" s="438">
        <f t="shared" ref="F193:I193" si="40">ROUND($C193*F188*F190*F187,0)</f>
        <v>0</v>
      </c>
      <c r="G193" s="438">
        <f t="shared" si="40"/>
        <v>0</v>
      </c>
      <c r="H193" s="438">
        <f t="shared" si="40"/>
        <v>0</v>
      </c>
      <c r="I193" s="438">
        <f t="shared" si="40"/>
        <v>0</v>
      </c>
      <c r="J193" s="441">
        <f t="shared" si="39"/>
        <v>0</v>
      </c>
      <c r="K193" s="253"/>
      <c r="L193" s="254"/>
      <c r="M193" s="252"/>
      <c r="N193" s="252"/>
      <c r="O193" s="252"/>
      <c r="P193" s="252"/>
    </row>
    <row r="194" spans="1:33">
      <c r="A194" s="699"/>
      <c r="B194" s="326" t="s">
        <v>164</v>
      </c>
      <c r="C194" s="384">
        <v>0</v>
      </c>
      <c r="D194" s="283"/>
      <c r="E194" s="438">
        <f>ROUND($C194*E188*E187,0)</f>
        <v>0</v>
      </c>
      <c r="F194" s="438">
        <f t="shared" ref="F194:I194" si="41">ROUND($C194*F188*F187,0)</f>
        <v>0</v>
      </c>
      <c r="G194" s="438">
        <f t="shared" si="41"/>
        <v>0</v>
      </c>
      <c r="H194" s="438">
        <f t="shared" si="41"/>
        <v>0</v>
      </c>
      <c r="I194" s="438">
        <f t="shared" si="41"/>
        <v>0</v>
      </c>
      <c r="J194" s="441">
        <f t="shared" si="39"/>
        <v>0</v>
      </c>
      <c r="K194" s="253"/>
      <c r="L194" s="254"/>
      <c r="M194" s="252"/>
      <c r="N194" s="252"/>
      <c r="O194" s="252"/>
      <c r="P194" s="252"/>
    </row>
    <row r="195" spans="1:33">
      <c r="A195" s="699"/>
      <c r="B195" s="326" t="s">
        <v>43</v>
      </c>
      <c r="C195" s="384">
        <v>0</v>
      </c>
      <c r="D195" s="283"/>
      <c r="E195" s="438">
        <f>$C195*E187*E189</f>
        <v>0</v>
      </c>
      <c r="F195" s="438">
        <f t="shared" ref="F195:H195" si="42">$C195*F187*F189</f>
        <v>0</v>
      </c>
      <c r="G195" s="438">
        <f t="shared" si="42"/>
        <v>0</v>
      </c>
      <c r="H195" s="438">
        <f t="shared" si="42"/>
        <v>0</v>
      </c>
      <c r="I195" s="438">
        <f>$C195*I187*I189</f>
        <v>0</v>
      </c>
      <c r="J195" s="441">
        <f t="shared" si="39"/>
        <v>0</v>
      </c>
      <c r="K195" s="253"/>
      <c r="L195" s="254"/>
      <c r="M195" s="252"/>
      <c r="N195" s="252"/>
      <c r="O195" s="252"/>
      <c r="P195" s="252"/>
    </row>
    <row r="196" spans="1:33">
      <c r="A196" s="699"/>
      <c r="B196" s="326" t="s">
        <v>44</v>
      </c>
      <c r="C196" s="384">
        <v>0</v>
      </c>
      <c r="D196" s="283"/>
      <c r="E196" s="438">
        <f>ROUND($C196*E187,0)</f>
        <v>0</v>
      </c>
      <c r="F196" s="438">
        <f t="shared" ref="F196:I196" si="43">ROUND($C196*F187,0)</f>
        <v>0</v>
      </c>
      <c r="G196" s="438">
        <f t="shared" si="43"/>
        <v>0</v>
      </c>
      <c r="H196" s="438">
        <f t="shared" si="43"/>
        <v>0</v>
      </c>
      <c r="I196" s="438">
        <f t="shared" si="43"/>
        <v>0</v>
      </c>
      <c r="J196" s="441">
        <f t="shared" si="39"/>
        <v>0</v>
      </c>
      <c r="K196" s="253"/>
      <c r="L196" s="254"/>
      <c r="M196" s="252"/>
      <c r="N196" s="252"/>
      <c r="O196" s="252"/>
      <c r="P196" s="252"/>
    </row>
    <row r="197" spans="1:33">
      <c r="A197" s="699"/>
      <c r="B197" s="326" t="s">
        <v>45</v>
      </c>
      <c r="C197" s="243"/>
      <c r="D197" s="283"/>
      <c r="E197" s="384">
        <v>0</v>
      </c>
      <c r="F197" s="384">
        <v>0</v>
      </c>
      <c r="G197" s="384">
        <v>0</v>
      </c>
      <c r="H197" s="384">
        <v>0</v>
      </c>
      <c r="I197" s="384">
        <v>0</v>
      </c>
      <c r="J197" s="441">
        <f t="shared" si="39"/>
        <v>0</v>
      </c>
      <c r="K197" s="253"/>
      <c r="L197" s="254"/>
      <c r="M197" s="252"/>
      <c r="N197" s="252"/>
      <c r="O197" s="252"/>
      <c r="P197" s="252"/>
    </row>
    <row r="198" spans="1:33">
      <c r="A198" s="700" t="s">
        <v>56</v>
      </c>
      <c r="B198" s="700"/>
      <c r="C198" s="700"/>
      <c r="D198" s="700"/>
      <c r="E198" s="478">
        <f>SUM(E192:E197)</f>
        <v>0</v>
      </c>
      <c r="F198" s="478">
        <f t="shared" ref="F198:J198" si="44">SUM(F192:F197)</f>
        <v>0</v>
      </c>
      <c r="G198" s="478">
        <f t="shared" si="44"/>
        <v>0</v>
      </c>
      <c r="H198" s="478">
        <f t="shared" si="44"/>
        <v>0</v>
      </c>
      <c r="I198" s="478">
        <f t="shared" si="44"/>
        <v>0</v>
      </c>
      <c r="J198" s="479">
        <f t="shared" si="44"/>
        <v>0</v>
      </c>
      <c r="K198" s="253"/>
      <c r="L198" s="263"/>
      <c r="M198" s="252"/>
      <c r="N198" s="252"/>
      <c r="O198" s="252"/>
      <c r="P198" s="252"/>
      <c r="Q198" s="252"/>
    </row>
    <row r="199" spans="1:33">
      <c r="E199" s="558"/>
      <c r="F199" s="254"/>
      <c r="G199" s="254"/>
      <c r="H199" s="254"/>
      <c r="I199" s="254"/>
      <c r="J199" s="305"/>
      <c r="K199" s="253"/>
      <c r="L199" s="253"/>
      <c r="M199" s="254"/>
      <c r="N199" s="254"/>
      <c r="O199" s="254"/>
      <c r="P199" s="252"/>
      <c r="Q199" s="252"/>
      <c r="AA199" s="394"/>
      <c r="AB199" s="394"/>
      <c r="AC199" s="394"/>
      <c r="AD199" s="394"/>
      <c r="AE199" s="394"/>
      <c r="AF199" s="394"/>
      <c r="AG199" s="394"/>
    </row>
    <row r="200" spans="1:33" ht="13.15">
      <c r="A200" s="251" t="s">
        <v>111</v>
      </c>
      <c r="B200" s="332"/>
      <c r="C200" s="282"/>
      <c r="D200" s="514" t="s">
        <v>166</v>
      </c>
      <c r="E200" s="385">
        <v>0</v>
      </c>
      <c r="F200" s="385">
        <v>0</v>
      </c>
      <c r="G200" s="385">
        <v>0</v>
      </c>
      <c r="H200" s="385">
        <v>0</v>
      </c>
      <c r="I200" s="385">
        <v>0</v>
      </c>
      <c r="J200" s="334"/>
      <c r="K200" s="253"/>
      <c r="L200" s="254"/>
      <c r="M200" s="252"/>
      <c r="N200" s="252"/>
      <c r="O200" s="252"/>
      <c r="P200" s="252"/>
      <c r="AA200" s="282"/>
      <c r="AB200" s="282"/>
      <c r="AC200" s="282"/>
      <c r="AD200" s="282"/>
      <c r="AE200" s="282"/>
      <c r="AF200" s="282"/>
      <c r="AG200" s="282"/>
    </row>
    <row r="201" spans="1:33" ht="13.15">
      <c r="D201" s="514" t="s">
        <v>223</v>
      </c>
      <c r="E201" s="385">
        <v>0</v>
      </c>
      <c r="F201" s="385">
        <v>0</v>
      </c>
      <c r="G201" s="385">
        <v>0</v>
      </c>
      <c r="H201" s="385">
        <v>0</v>
      </c>
      <c r="I201" s="385">
        <v>0</v>
      </c>
      <c r="J201" s="334"/>
      <c r="K201" s="253"/>
      <c r="L201" s="254"/>
      <c r="M201" s="252"/>
      <c r="N201" s="252"/>
      <c r="O201" s="252"/>
      <c r="P201" s="252"/>
      <c r="AA201" s="394"/>
      <c r="AB201" s="394"/>
      <c r="AC201" s="394"/>
      <c r="AD201" s="394"/>
      <c r="AE201" s="394"/>
      <c r="AF201" s="394"/>
      <c r="AG201" s="394"/>
    </row>
    <row r="202" spans="1:33" ht="13.15">
      <c r="A202" s="251" t="s">
        <v>143</v>
      </c>
      <c r="B202" s="332"/>
      <c r="C202" s="282"/>
      <c r="D202" s="513" t="s">
        <v>224</v>
      </c>
      <c r="E202" s="385">
        <v>0</v>
      </c>
      <c r="F202" s="385">
        <v>0</v>
      </c>
      <c r="G202" s="385">
        <v>0</v>
      </c>
      <c r="H202" s="385">
        <v>0</v>
      </c>
      <c r="I202" s="385">
        <v>0</v>
      </c>
      <c r="J202" s="334"/>
      <c r="K202" s="253"/>
      <c r="L202" s="254"/>
      <c r="M202" s="252"/>
      <c r="N202" s="252"/>
      <c r="O202" s="252"/>
      <c r="P202" s="252"/>
    </row>
    <row r="203" spans="1:33" ht="13.15">
      <c r="A203" s="698"/>
      <c r="D203" s="514" t="s">
        <v>225</v>
      </c>
      <c r="E203" s="385">
        <v>0</v>
      </c>
      <c r="F203" s="385">
        <v>0</v>
      </c>
      <c r="G203" s="385">
        <v>0</v>
      </c>
      <c r="H203" s="385">
        <v>0</v>
      </c>
      <c r="I203" s="385">
        <v>0</v>
      </c>
      <c r="J203" s="319"/>
      <c r="K203" s="253"/>
      <c r="L203" s="254"/>
      <c r="M203" s="252"/>
      <c r="N203" s="252"/>
      <c r="O203" s="252"/>
      <c r="P203" s="252"/>
    </row>
    <row r="204" spans="1:33" ht="13.15">
      <c r="A204" s="698"/>
      <c r="B204" s="546" t="s">
        <v>39</v>
      </c>
      <c r="C204" s="546" t="s">
        <v>40</v>
      </c>
      <c r="D204" s="283"/>
      <c r="E204" s="262"/>
      <c r="F204" s="262"/>
      <c r="G204" s="512"/>
      <c r="H204" s="512"/>
      <c r="I204" s="512"/>
      <c r="J204" s="319"/>
      <c r="K204" s="253"/>
      <c r="L204" s="254"/>
      <c r="M204" s="252"/>
      <c r="N204" s="252"/>
      <c r="O204" s="252"/>
      <c r="P204" s="252"/>
    </row>
    <row r="205" spans="1:33">
      <c r="A205" s="699"/>
      <c r="B205" s="326" t="s">
        <v>41</v>
      </c>
      <c r="C205" s="384">
        <v>0</v>
      </c>
      <c r="D205" s="283"/>
      <c r="E205" s="438">
        <f>ROUND($C205*E201*E202*E200,0)</f>
        <v>0</v>
      </c>
      <c r="F205" s="438">
        <f t="shared" ref="F205:I205" si="45">ROUND($C205*F201*F202*F200,0)</f>
        <v>0</v>
      </c>
      <c r="G205" s="438">
        <f t="shared" si="45"/>
        <v>0</v>
      </c>
      <c r="H205" s="438">
        <f t="shared" si="45"/>
        <v>0</v>
      </c>
      <c r="I205" s="438">
        <f t="shared" si="45"/>
        <v>0</v>
      </c>
      <c r="J205" s="441">
        <f t="shared" ref="J205:J210" si="46">SUM(E205:I205)</f>
        <v>0</v>
      </c>
      <c r="K205" s="253"/>
      <c r="L205" s="254"/>
      <c r="M205" s="252"/>
      <c r="N205" s="252"/>
      <c r="O205" s="252"/>
      <c r="P205" s="252"/>
    </row>
    <row r="206" spans="1:33">
      <c r="A206" s="699"/>
      <c r="B206" s="326" t="s">
        <v>42</v>
      </c>
      <c r="C206" s="384">
        <v>0</v>
      </c>
      <c r="D206" s="283"/>
      <c r="E206" s="438">
        <f>ROUND($C206*E201*E203*E200,0)</f>
        <v>0</v>
      </c>
      <c r="F206" s="438">
        <f t="shared" ref="F206:I206" si="47">ROUND($C206*F201*F203*F200,0)</f>
        <v>0</v>
      </c>
      <c r="G206" s="438">
        <f t="shared" si="47"/>
        <v>0</v>
      </c>
      <c r="H206" s="438">
        <f t="shared" si="47"/>
        <v>0</v>
      </c>
      <c r="I206" s="438">
        <f t="shared" si="47"/>
        <v>0</v>
      </c>
      <c r="J206" s="441">
        <f t="shared" si="46"/>
        <v>0</v>
      </c>
      <c r="K206" s="253"/>
      <c r="L206" s="254"/>
      <c r="M206" s="252"/>
      <c r="N206" s="252"/>
      <c r="O206" s="252"/>
      <c r="P206" s="252"/>
      <c r="AA206" s="401"/>
      <c r="AB206" s="401"/>
      <c r="AC206" s="401"/>
      <c r="AD206" s="401"/>
      <c r="AE206" s="401"/>
      <c r="AF206" s="401"/>
      <c r="AG206" s="401"/>
    </row>
    <row r="207" spans="1:33">
      <c r="A207" s="699"/>
      <c r="B207" s="326" t="s">
        <v>164</v>
      </c>
      <c r="C207" s="384">
        <v>0</v>
      </c>
      <c r="D207" s="283"/>
      <c r="E207" s="438">
        <f>ROUND($C207*E201*E200,0)</f>
        <v>0</v>
      </c>
      <c r="F207" s="438">
        <f t="shared" ref="F207:I207" si="48">ROUND($C207*F201*F200,0)</f>
        <v>0</v>
      </c>
      <c r="G207" s="438">
        <f t="shared" si="48"/>
        <v>0</v>
      </c>
      <c r="H207" s="438">
        <f t="shared" si="48"/>
        <v>0</v>
      </c>
      <c r="I207" s="438">
        <f t="shared" si="48"/>
        <v>0</v>
      </c>
      <c r="J207" s="441">
        <f t="shared" si="46"/>
        <v>0</v>
      </c>
      <c r="K207" s="253"/>
      <c r="L207" s="254"/>
      <c r="M207" s="252"/>
      <c r="N207" s="252"/>
      <c r="O207" s="252"/>
      <c r="P207" s="252"/>
    </row>
    <row r="208" spans="1:33">
      <c r="A208" s="699"/>
      <c r="B208" s="326" t="s">
        <v>43</v>
      </c>
      <c r="C208" s="384">
        <v>0</v>
      </c>
      <c r="D208" s="283"/>
      <c r="E208" s="438">
        <f>$C208*E200*E202</f>
        <v>0</v>
      </c>
      <c r="F208" s="438">
        <f t="shared" ref="F208:I208" si="49">$C208*F200*F202</f>
        <v>0</v>
      </c>
      <c r="G208" s="438">
        <f t="shared" si="49"/>
        <v>0</v>
      </c>
      <c r="H208" s="438">
        <f t="shared" si="49"/>
        <v>0</v>
      </c>
      <c r="I208" s="438">
        <f t="shared" si="49"/>
        <v>0</v>
      </c>
      <c r="J208" s="441">
        <f t="shared" si="46"/>
        <v>0</v>
      </c>
      <c r="K208" s="253"/>
      <c r="L208" s="254"/>
      <c r="M208" s="252"/>
      <c r="N208" s="252"/>
      <c r="O208" s="252"/>
      <c r="P208" s="252"/>
      <c r="AA208" s="401"/>
      <c r="AB208" s="401"/>
      <c r="AC208" s="401"/>
      <c r="AD208" s="401"/>
      <c r="AE208" s="401"/>
      <c r="AF208" s="401"/>
      <c r="AG208" s="401"/>
    </row>
    <row r="209" spans="1:33">
      <c r="A209" s="699"/>
      <c r="B209" s="326" t="s">
        <v>44</v>
      </c>
      <c r="C209" s="384">
        <v>0</v>
      </c>
      <c r="D209" s="283"/>
      <c r="E209" s="438">
        <f>ROUND($C209*E200,0)</f>
        <v>0</v>
      </c>
      <c r="F209" s="438">
        <f t="shared" ref="F209:I209" si="50">ROUND($C209*F200,0)</f>
        <v>0</v>
      </c>
      <c r="G209" s="438">
        <f t="shared" si="50"/>
        <v>0</v>
      </c>
      <c r="H209" s="438">
        <f t="shared" si="50"/>
        <v>0</v>
      </c>
      <c r="I209" s="438">
        <f t="shared" si="50"/>
        <v>0</v>
      </c>
      <c r="J209" s="441">
        <f t="shared" si="46"/>
        <v>0</v>
      </c>
      <c r="K209" s="253"/>
      <c r="L209" s="254"/>
      <c r="M209" s="252"/>
      <c r="N209" s="252"/>
      <c r="O209" s="252"/>
      <c r="P209" s="252"/>
    </row>
    <row r="210" spans="1:33">
      <c r="A210" s="699"/>
      <c r="B210" s="326" t="s">
        <v>45</v>
      </c>
      <c r="C210" s="243"/>
      <c r="D210" s="283"/>
      <c r="E210" s="384">
        <v>0</v>
      </c>
      <c r="F210" s="384">
        <v>0</v>
      </c>
      <c r="G210" s="384">
        <v>0</v>
      </c>
      <c r="H210" s="384">
        <v>0</v>
      </c>
      <c r="I210" s="384">
        <v>0</v>
      </c>
      <c r="J210" s="441">
        <f t="shared" si="46"/>
        <v>0</v>
      </c>
      <c r="K210" s="253"/>
      <c r="L210" s="254"/>
      <c r="M210" s="252"/>
      <c r="N210" s="252"/>
      <c r="O210" s="252"/>
      <c r="P210" s="252"/>
      <c r="AA210" s="401"/>
      <c r="AB210" s="401"/>
      <c r="AC210" s="401"/>
      <c r="AD210" s="401"/>
      <c r="AE210" s="401"/>
      <c r="AF210" s="401"/>
      <c r="AG210" s="401"/>
    </row>
    <row r="211" spans="1:33">
      <c r="A211" s="700" t="s">
        <v>56</v>
      </c>
      <c r="B211" s="700"/>
      <c r="C211" s="700"/>
      <c r="D211" s="700"/>
      <c r="E211" s="478">
        <f>SUM(E205:E210)</f>
        <v>0</v>
      </c>
      <c r="F211" s="478">
        <f t="shared" ref="F211:J211" si="51">SUM(F205:F210)</f>
        <v>0</v>
      </c>
      <c r="G211" s="478">
        <f t="shared" si="51"/>
        <v>0</v>
      </c>
      <c r="H211" s="478">
        <f t="shared" si="51"/>
        <v>0</v>
      </c>
      <c r="I211" s="478">
        <f t="shared" si="51"/>
        <v>0</v>
      </c>
      <c r="J211" s="479">
        <f t="shared" si="51"/>
        <v>0</v>
      </c>
      <c r="K211" s="253"/>
      <c r="L211" s="263"/>
      <c r="M211" s="252"/>
      <c r="N211" s="252"/>
      <c r="O211" s="252"/>
      <c r="P211" s="252"/>
      <c r="Q211" s="252"/>
    </row>
    <row r="212" spans="1:33" ht="13.15">
      <c r="A212" s="335"/>
      <c r="B212" s="660" t="s">
        <v>50</v>
      </c>
      <c r="C212" s="660"/>
      <c r="D212" s="660"/>
      <c r="E212" s="482">
        <f ca="1">SUMIF($A$183:$D$211,"*Total Trip", E183:E211)</f>
        <v>0</v>
      </c>
      <c r="F212" s="482">
        <f t="shared" ref="F212:I212" ca="1" si="52">SUMIF($A$183:$D$211,"*Total Trip", F183:F211)</f>
        <v>0</v>
      </c>
      <c r="G212" s="482">
        <f t="shared" ca="1" si="52"/>
        <v>0</v>
      </c>
      <c r="H212" s="482">
        <f t="shared" ca="1" si="52"/>
        <v>0</v>
      </c>
      <c r="I212" s="482">
        <f t="shared" ca="1" si="52"/>
        <v>0</v>
      </c>
      <c r="J212" s="483">
        <f ca="1">SUM(E212:I212)</f>
        <v>0</v>
      </c>
      <c r="K212" s="253"/>
      <c r="L212" s="254"/>
      <c r="M212" s="253"/>
      <c r="N212" s="253"/>
      <c r="O212" s="253"/>
      <c r="P212" s="254"/>
      <c r="Q212" s="252"/>
      <c r="R212" s="252"/>
    </row>
    <row r="213" spans="1:33">
      <c r="A213" s="284"/>
      <c r="B213" s="287"/>
      <c r="C213" s="287"/>
      <c r="D213" s="287"/>
      <c r="E213" s="287"/>
      <c r="F213" s="287"/>
      <c r="G213" s="286"/>
      <c r="H213" s="286"/>
      <c r="I213" s="286"/>
      <c r="J213" s="336"/>
      <c r="K213" s="286"/>
      <c r="L213" s="254"/>
      <c r="M213" s="253"/>
      <c r="N213" s="253"/>
      <c r="O213" s="253"/>
      <c r="P213" s="254"/>
      <c r="Q213" s="252"/>
      <c r="R213" s="252"/>
    </row>
    <row r="214" spans="1:33">
      <c r="A214" s="288" t="s">
        <v>51</v>
      </c>
      <c r="G214" s="254"/>
      <c r="H214" s="254"/>
      <c r="I214" s="254"/>
      <c r="J214" s="305"/>
      <c r="K214" s="262"/>
      <c r="L214" s="254"/>
      <c r="M214" s="252"/>
      <c r="N214" s="252"/>
      <c r="O214" s="252"/>
      <c r="P214" s="252"/>
    </row>
    <row r="215" spans="1:33">
      <c r="B215" s="91" t="s">
        <v>96</v>
      </c>
      <c r="D215" s="558"/>
      <c r="E215" s="220">
        <v>0</v>
      </c>
      <c r="F215" s="220">
        <v>0</v>
      </c>
      <c r="G215" s="220">
        <v>0</v>
      </c>
      <c r="H215" s="220">
        <v>0</v>
      </c>
      <c r="I215" s="221">
        <v>0</v>
      </c>
      <c r="J215" s="329">
        <f>SUM(E215:I215)</f>
        <v>0</v>
      </c>
      <c r="K215" s="253"/>
      <c r="L215" s="254"/>
      <c r="M215" s="252"/>
      <c r="N215" s="252"/>
      <c r="O215" s="252"/>
      <c r="P215" s="252"/>
    </row>
    <row r="216" spans="1:33">
      <c r="D216" s="558"/>
      <c r="E216" s="220">
        <v>0</v>
      </c>
      <c r="F216" s="220">
        <v>0</v>
      </c>
      <c r="G216" s="220">
        <v>0</v>
      </c>
      <c r="H216" s="220">
        <v>0</v>
      </c>
      <c r="I216" s="221">
        <v>0</v>
      </c>
      <c r="J216" s="329">
        <f>SUM(E216:I216)</f>
        <v>0</v>
      </c>
      <c r="K216" s="253"/>
      <c r="L216" s="254"/>
      <c r="M216" s="252"/>
      <c r="N216" s="252"/>
      <c r="O216" s="252"/>
      <c r="P216" s="252"/>
    </row>
    <row r="217" spans="1:33">
      <c r="A217" s="700" t="s">
        <v>56</v>
      </c>
      <c r="B217" s="700"/>
      <c r="C217" s="700"/>
      <c r="D217" s="700"/>
      <c r="E217" s="480">
        <f>SUM(E215:E216)</f>
        <v>0</v>
      </c>
      <c r="F217" s="480">
        <f t="shared" ref="F217:I217" si="53">SUM(F215:F216)</f>
        <v>0</v>
      </c>
      <c r="G217" s="480">
        <f t="shared" si="53"/>
        <v>0</v>
      </c>
      <c r="H217" s="480">
        <f t="shared" si="53"/>
        <v>0</v>
      </c>
      <c r="I217" s="480">
        <f t="shared" si="53"/>
        <v>0</v>
      </c>
      <c r="J217" s="481">
        <f>SUM(J215:J216)</f>
        <v>0</v>
      </c>
      <c r="K217" s="253"/>
      <c r="L217" s="253"/>
      <c r="M217" s="254"/>
      <c r="N217" s="254"/>
      <c r="O217" s="254"/>
      <c r="P217" s="252"/>
      <c r="Q217" s="252"/>
    </row>
    <row r="218" spans="1:33">
      <c r="E218" s="558"/>
      <c r="F218" s="254"/>
      <c r="G218" s="254"/>
      <c r="H218" s="254"/>
      <c r="I218" s="254"/>
      <c r="J218" s="305"/>
      <c r="K218" s="253"/>
      <c r="L218" s="253"/>
      <c r="M218" s="254"/>
      <c r="N218" s="254"/>
      <c r="O218" s="254"/>
      <c r="P218" s="252"/>
      <c r="Q218" s="252"/>
    </row>
    <row r="219" spans="1:33" ht="13.15">
      <c r="A219" s="251" t="s">
        <v>111</v>
      </c>
      <c r="C219" s="512"/>
      <c r="D219" s="514" t="s">
        <v>166</v>
      </c>
      <c r="E219" s="385">
        <v>0</v>
      </c>
      <c r="F219" s="385">
        <v>0</v>
      </c>
      <c r="G219" s="385">
        <v>0</v>
      </c>
      <c r="H219" s="385">
        <v>0</v>
      </c>
      <c r="I219" s="385">
        <v>0</v>
      </c>
      <c r="J219" s="334"/>
      <c r="K219" s="253"/>
      <c r="L219" s="254"/>
      <c r="M219" s="252"/>
      <c r="N219" s="252"/>
      <c r="O219" s="252"/>
      <c r="P219" s="252"/>
    </row>
    <row r="220" spans="1:33" ht="13.15">
      <c r="A220" s="251"/>
      <c r="B220" s="332"/>
      <c r="C220" s="282"/>
      <c r="D220" s="514" t="s">
        <v>223</v>
      </c>
      <c r="E220" s="385">
        <v>0</v>
      </c>
      <c r="F220" s="385">
        <v>0</v>
      </c>
      <c r="G220" s="385">
        <v>0</v>
      </c>
      <c r="H220" s="385">
        <v>0</v>
      </c>
      <c r="I220" s="385">
        <v>0</v>
      </c>
      <c r="J220" s="334"/>
      <c r="K220" s="253"/>
      <c r="L220" s="254"/>
      <c r="M220" s="252"/>
      <c r="N220" s="252"/>
      <c r="O220" s="252"/>
      <c r="P220" s="252"/>
      <c r="AA220" s="259"/>
      <c r="AB220" s="259"/>
    </row>
    <row r="221" spans="1:33" ht="13.15">
      <c r="A221" s="251" t="s">
        <v>143</v>
      </c>
      <c r="B221" s="332"/>
      <c r="C221" s="282"/>
      <c r="D221" s="513" t="s">
        <v>224</v>
      </c>
      <c r="E221" s="385">
        <v>0</v>
      </c>
      <c r="F221" s="385">
        <v>0</v>
      </c>
      <c r="G221" s="385">
        <v>0</v>
      </c>
      <c r="H221" s="385">
        <v>0</v>
      </c>
      <c r="I221" s="385">
        <v>0</v>
      </c>
      <c r="J221" s="334"/>
      <c r="K221" s="253"/>
      <c r="L221" s="254"/>
      <c r="M221" s="252"/>
      <c r="N221" s="252"/>
      <c r="O221" s="252"/>
      <c r="P221" s="252"/>
      <c r="AA221" s="259"/>
      <c r="AB221" s="259"/>
    </row>
    <row r="222" spans="1:33" ht="15">
      <c r="A222" s="698"/>
      <c r="D222" s="514" t="s">
        <v>225</v>
      </c>
      <c r="E222" s="385">
        <v>0</v>
      </c>
      <c r="F222" s="385">
        <v>0</v>
      </c>
      <c r="G222" s="385">
        <v>0</v>
      </c>
      <c r="H222" s="385">
        <v>0</v>
      </c>
      <c r="I222" s="385">
        <v>0</v>
      </c>
      <c r="J222" s="319"/>
      <c r="K222" s="253"/>
      <c r="L222" s="254"/>
      <c r="M222" s="252"/>
      <c r="N222" s="252"/>
      <c r="O222" s="252"/>
      <c r="P222" s="252"/>
      <c r="AA222" s="347"/>
      <c r="AB222" s="347"/>
      <c r="AC222" s="347"/>
      <c r="AD222" s="347"/>
      <c r="AE222" s="347"/>
      <c r="AF222" s="347"/>
      <c r="AG222" s="347"/>
    </row>
    <row r="223" spans="1:33" ht="13.15">
      <c r="A223" s="698"/>
      <c r="B223" s="546" t="s">
        <v>39</v>
      </c>
      <c r="C223" s="546" t="s">
        <v>40</v>
      </c>
      <c r="D223" s="283"/>
      <c r="E223" s="262"/>
      <c r="F223" s="262"/>
      <c r="G223" s="512"/>
      <c r="H223" s="512"/>
      <c r="I223" s="512"/>
      <c r="J223" s="319"/>
      <c r="K223" s="253"/>
      <c r="L223" s="254"/>
      <c r="M223" s="252"/>
      <c r="N223" s="252"/>
      <c r="O223" s="252"/>
      <c r="P223" s="252"/>
    </row>
    <row r="224" spans="1:33">
      <c r="A224" s="699"/>
      <c r="B224" s="326" t="s">
        <v>41</v>
      </c>
      <c r="C224" s="384">
        <v>0</v>
      </c>
      <c r="D224" s="283"/>
      <c r="E224" s="438">
        <f>ROUND($C224*E220*E221*E219,0)</f>
        <v>0</v>
      </c>
      <c r="F224" s="438">
        <f t="shared" ref="F224:I224" si="54">ROUND($C224*F220*F221*F219,0)</f>
        <v>0</v>
      </c>
      <c r="G224" s="438">
        <f t="shared" si="54"/>
        <v>0</v>
      </c>
      <c r="H224" s="438">
        <f t="shared" si="54"/>
        <v>0</v>
      </c>
      <c r="I224" s="438">
        <f t="shared" si="54"/>
        <v>0</v>
      </c>
      <c r="J224" s="441">
        <f t="shared" ref="J224:J229" si="55">SUM(E224:I224)</f>
        <v>0</v>
      </c>
      <c r="K224" s="253"/>
      <c r="L224" s="254"/>
      <c r="M224" s="252"/>
      <c r="N224" s="252"/>
      <c r="O224" s="252"/>
      <c r="P224" s="252"/>
    </row>
    <row r="225" spans="1:26">
      <c r="A225" s="699"/>
      <c r="B225" s="326" t="s">
        <v>42</v>
      </c>
      <c r="C225" s="384">
        <v>0</v>
      </c>
      <c r="D225" s="283"/>
      <c r="E225" s="438">
        <f>ROUND($C225*E220*E222*E219,0)</f>
        <v>0</v>
      </c>
      <c r="F225" s="438">
        <f t="shared" ref="F225:I225" si="56">ROUND($C225*F220*F222*F219,0)</f>
        <v>0</v>
      </c>
      <c r="G225" s="438">
        <f t="shared" si="56"/>
        <v>0</v>
      </c>
      <c r="H225" s="438">
        <f t="shared" si="56"/>
        <v>0</v>
      </c>
      <c r="I225" s="438">
        <f t="shared" si="56"/>
        <v>0</v>
      </c>
      <c r="J225" s="441">
        <f t="shared" si="55"/>
        <v>0</v>
      </c>
      <c r="K225" s="253"/>
      <c r="L225" s="254"/>
      <c r="M225" s="252"/>
      <c r="N225" s="252"/>
      <c r="O225" s="252"/>
      <c r="P225" s="252"/>
    </row>
    <row r="226" spans="1:26">
      <c r="A226" s="699"/>
      <c r="B226" s="326" t="s">
        <v>164</v>
      </c>
      <c r="C226" s="384">
        <v>0</v>
      </c>
      <c r="D226" s="283"/>
      <c r="E226" s="438">
        <f>ROUND($C226*E220*E219,0)</f>
        <v>0</v>
      </c>
      <c r="F226" s="438">
        <f t="shared" ref="F226:I226" si="57">ROUND($C226*F220*F219,0)</f>
        <v>0</v>
      </c>
      <c r="G226" s="438">
        <f t="shared" si="57"/>
        <v>0</v>
      </c>
      <c r="H226" s="438">
        <f t="shared" si="57"/>
        <v>0</v>
      </c>
      <c r="I226" s="438">
        <f t="shared" si="57"/>
        <v>0</v>
      </c>
      <c r="J226" s="441">
        <f t="shared" si="55"/>
        <v>0</v>
      </c>
      <c r="K226" s="253"/>
      <c r="L226" s="254"/>
      <c r="M226" s="252"/>
      <c r="N226" s="252"/>
      <c r="O226" s="252"/>
      <c r="P226" s="252"/>
    </row>
    <row r="227" spans="1:26">
      <c r="A227" s="699"/>
      <c r="B227" s="326" t="s">
        <v>43</v>
      </c>
      <c r="C227" s="384">
        <v>0</v>
      </c>
      <c r="D227" s="283"/>
      <c r="E227" s="438">
        <f>$C227*E219*E221</f>
        <v>0</v>
      </c>
      <c r="F227" s="438">
        <f t="shared" ref="F227:I227" si="58">$C227*F219*F221</f>
        <v>0</v>
      </c>
      <c r="G227" s="438">
        <f t="shared" si="58"/>
        <v>0</v>
      </c>
      <c r="H227" s="438">
        <f t="shared" si="58"/>
        <v>0</v>
      </c>
      <c r="I227" s="438">
        <f t="shared" si="58"/>
        <v>0</v>
      </c>
      <c r="J227" s="441">
        <f t="shared" si="55"/>
        <v>0</v>
      </c>
      <c r="K227" s="253"/>
      <c r="L227" s="254"/>
      <c r="M227" s="252"/>
      <c r="N227" s="252"/>
      <c r="O227" s="252"/>
      <c r="P227" s="252"/>
    </row>
    <row r="228" spans="1:26">
      <c r="A228" s="699"/>
      <c r="B228" s="326" t="s">
        <v>44</v>
      </c>
      <c r="C228" s="384">
        <v>0</v>
      </c>
      <c r="D228" s="283"/>
      <c r="E228" s="438">
        <f>ROUND($C228*E219,0)</f>
        <v>0</v>
      </c>
      <c r="F228" s="438">
        <f t="shared" ref="F228:I228" si="59">ROUND($C228*F219,0)</f>
        <v>0</v>
      </c>
      <c r="G228" s="438">
        <f t="shared" si="59"/>
        <v>0</v>
      </c>
      <c r="H228" s="438">
        <f t="shared" si="59"/>
        <v>0</v>
      </c>
      <c r="I228" s="438">
        <f t="shared" si="59"/>
        <v>0</v>
      </c>
      <c r="J228" s="441">
        <f t="shared" si="55"/>
        <v>0</v>
      </c>
      <c r="K228" s="253"/>
      <c r="L228" s="254"/>
      <c r="M228" s="252"/>
      <c r="N228" s="252"/>
      <c r="O228" s="252"/>
      <c r="P228" s="252"/>
    </row>
    <row r="229" spans="1:26">
      <c r="A229" s="699"/>
      <c r="B229" s="326" t="s">
        <v>45</v>
      </c>
      <c r="C229" s="243"/>
      <c r="D229" s="283"/>
      <c r="E229" s="384">
        <v>0</v>
      </c>
      <c r="F229" s="384">
        <v>0</v>
      </c>
      <c r="G229" s="384">
        <v>0</v>
      </c>
      <c r="H229" s="384">
        <v>0</v>
      </c>
      <c r="I229" s="384">
        <v>0</v>
      </c>
      <c r="J229" s="441">
        <f t="shared" si="55"/>
        <v>0</v>
      </c>
      <c r="K229" s="253"/>
      <c r="L229" s="254"/>
      <c r="M229" s="252"/>
      <c r="N229" s="252"/>
      <c r="O229" s="252"/>
      <c r="P229" s="252"/>
    </row>
    <row r="230" spans="1:26">
      <c r="A230" s="700" t="s">
        <v>56</v>
      </c>
      <c r="B230" s="700"/>
      <c r="C230" s="700"/>
      <c r="D230" s="700"/>
      <c r="E230" s="478">
        <f>SUM(E224:E229)</f>
        <v>0</v>
      </c>
      <c r="F230" s="478">
        <f t="shared" ref="F230:J230" si="60">SUM(F224:F229)</f>
        <v>0</v>
      </c>
      <c r="G230" s="478">
        <f t="shared" si="60"/>
        <v>0</v>
      </c>
      <c r="H230" s="478">
        <f t="shared" si="60"/>
        <v>0</v>
      </c>
      <c r="I230" s="478">
        <f t="shared" si="60"/>
        <v>0</v>
      </c>
      <c r="J230" s="479">
        <f t="shared" si="60"/>
        <v>0</v>
      </c>
      <c r="K230" s="253"/>
      <c r="L230" s="263"/>
      <c r="M230" s="252"/>
      <c r="N230" s="252"/>
      <c r="O230" s="252"/>
      <c r="P230" s="252"/>
      <c r="Q230" s="252"/>
    </row>
    <row r="231" spans="1:26">
      <c r="E231" s="558"/>
      <c r="F231" s="254"/>
      <c r="G231" s="254"/>
      <c r="H231" s="254"/>
      <c r="I231" s="254"/>
      <c r="J231" s="305"/>
      <c r="K231" s="253"/>
      <c r="L231" s="253"/>
      <c r="M231" s="254"/>
      <c r="N231" s="254"/>
      <c r="O231" s="254"/>
      <c r="P231" s="252"/>
      <c r="Q231" s="252"/>
    </row>
    <row r="232" spans="1:26" ht="13.15">
      <c r="A232" s="251" t="s">
        <v>111</v>
      </c>
      <c r="C232" s="512"/>
      <c r="D232" s="514" t="s">
        <v>166</v>
      </c>
      <c r="E232" s="385">
        <v>0</v>
      </c>
      <c r="F232" s="385">
        <v>0</v>
      </c>
      <c r="G232" s="385">
        <v>0</v>
      </c>
      <c r="H232" s="385">
        <v>0</v>
      </c>
      <c r="I232" s="385">
        <v>0</v>
      </c>
      <c r="J232" s="334"/>
      <c r="K232" s="253"/>
      <c r="L232" s="254"/>
      <c r="M232" s="252"/>
      <c r="N232" s="252"/>
      <c r="O232" s="252"/>
      <c r="P232" s="252"/>
    </row>
    <row r="233" spans="1:26" ht="13.15">
      <c r="A233" s="251"/>
      <c r="B233" s="332"/>
      <c r="C233" s="282"/>
      <c r="D233" s="514" t="s">
        <v>223</v>
      </c>
      <c r="E233" s="385">
        <v>0</v>
      </c>
      <c r="F233" s="385">
        <v>0</v>
      </c>
      <c r="G233" s="385">
        <v>0</v>
      </c>
      <c r="H233" s="385">
        <v>0</v>
      </c>
      <c r="I233" s="385">
        <v>0</v>
      </c>
      <c r="J233" s="334"/>
      <c r="K233" s="253"/>
      <c r="L233" s="254"/>
      <c r="M233" s="252"/>
      <c r="N233" s="252"/>
      <c r="O233" s="252"/>
      <c r="P233" s="252"/>
    </row>
    <row r="234" spans="1:26" ht="13.15">
      <c r="A234" s="251" t="s">
        <v>143</v>
      </c>
      <c r="B234" s="332"/>
      <c r="C234" s="282"/>
      <c r="D234" s="513" t="s">
        <v>224</v>
      </c>
      <c r="E234" s="385">
        <v>0</v>
      </c>
      <c r="F234" s="385">
        <v>0</v>
      </c>
      <c r="G234" s="385">
        <v>0</v>
      </c>
      <c r="H234" s="385">
        <v>0</v>
      </c>
      <c r="I234" s="385">
        <v>0</v>
      </c>
      <c r="J234" s="334"/>
      <c r="K234" s="253"/>
      <c r="L234" s="254"/>
      <c r="M234" s="252"/>
      <c r="N234" s="252"/>
      <c r="O234" s="252"/>
      <c r="P234" s="252"/>
    </row>
    <row r="235" spans="1:26" ht="13.15">
      <c r="A235" s="698"/>
      <c r="D235" s="514" t="s">
        <v>225</v>
      </c>
      <c r="E235" s="385">
        <v>0</v>
      </c>
      <c r="F235" s="385">
        <v>0</v>
      </c>
      <c r="G235" s="385">
        <v>0</v>
      </c>
      <c r="H235" s="385">
        <v>0</v>
      </c>
      <c r="I235" s="385">
        <v>0</v>
      </c>
      <c r="J235" s="319"/>
      <c r="K235" s="253"/>
      <c r="L235" s="254"/>
      <c r="M235" s="252"/>
      <c r="N235" s="252"/>
      <c r="O235" s="252"/>
      <c r="P235" s="252"/>
      <c r="Z235" s="394"/>
    </row>
    <row r="236" spans="1:26" ht="13.15">
      <c r="A236" s="698"/>
      <c r="B236" s="546" t="s">
        <v>39</v>
      </c>
      <c r="C236" s="546" t="s">
        <v>40</v>
      </c>
      <c r="D236" s="283"/>
      <c r="E236" s="262"/>
      <c r="F236" s="262"/>
      <c r="G236" s="512"/>
      <c r="H236" s="512"/>
      <c r="I236" s="512"/>
      <c r="J236" s="319"/>
      <c r="K236" s="253"/>
      <c r="L236" s="254"/>
      <c r="M236" s="252"/>
      <c r="N236" s="252"/>
      <c r="O236" s="252"/>
      <c r="P236" s="252"/>
      <c r="Z236" s="282"/>
    </row>
    <row r="237" spans="1:26">
      <c r="A237" s="699"/>
      <c r="B237" s="326" t="s">
        <v>41</v>
      </c>
      <c r="C237" s="384">
        <v>0</v>
      </c>
      <c r="D237" s="283"/>
      <c r="E237" s="438">
        <f>ROUND($C237*E233*E234*E232,0)</f>
        <v>0</v>
      </c>
      <c r="F237" s="438">
        <f t="shared" ref="F237:I237" si="61">ROUND($C237*F233*F234*F232,0)</f>
        <v>0</v>
      </c>
      <c r="G237" s="438">
        <f t="shared" si="61"/>
        <v>0</v>
      </c>
      <c r="H237" s="438">
        <f t="shared" si="61"/>
        <v>0</v>
      </c>
      <c r="I237" s="438">
        <f t="shared" si="61"/>
        <v>0</v>
      </c>
      <c r="J237" s="441">
        <f t="shared" ref="J237:J242" si="62">SUM(E237:I237)</f>
        <v>0</v>
      </c>
      <c r="K237" s="253"/>
      <c r="L237" s="254"/>
      <c r="M237" s="252"/>
      <c r="N237" s="252"/>
      <c r="O237" s="252"/>
      <c r="P237" s="252"/>
      <c r="Z237" s="394"/>
    </row>
    <row r="238" spans="1:26">
      <c r="A238" s="699"/>
      <c r="B238" s="326" t="s">
        <v>42</v>
      </c>
      <c r="C238" s="384">
        <v>0</v>
      </c>
      <c r="D238" s="283"/>
      <c r="E238" s="438">
        <f>ROUND($C238*E233*E235*E232,0)</f>
        <v>0</v>
      </c>
      <c r="F238" s="438">
        <f t="shared" ref="F238:I238" si="63">ROUND($C238*F233*F235*F232,0)</f>
        <v>0</v>
      </c>
      <c r="G238" s="438">
        <f t="shared" si="63"/>
        <v>0</v>
      </c>
      <c r="H238" s="438">
        <f t="shared" si="63"/>
        <v>0</v>
      </c>
      <c r="I238" s="438">
        <f t="shared" si="63"/>
        <v>0</v>
      </c>
      <c r="J238" s="441">
        <f t="shared" si="62"/>
        <v>0</v>
      </c>
      <c r="K238" s="253"/>
      <c r="L238" s="254"/>
      <c r="M238" s="252"/>
      <c r="N238" s="252"/>
      <c r="O238" s="252"/>
      <c r="P238" s="252"/>
    </row>
    <row r="239" spans="1:26">
      <c r="A239" s="699"/>
      <c r="B239" s="326" t="s">
        <v>164</v>
      </c>
      <c r="C239" s="384">
        <v>0</v>
      </c>
      <c r="D239" s="283"/>
      <c r="E239" s="438">
        <f>ROUND($C239*E233*E232,0)</f>
        <v>0</v>
      </c>
      <c r="F239" s="438">
        <f t="shared" ref="F239:I239" si="64">ROUND($C239*F233*F232,0)</f>
        <v>0</v>
      </c>
      <c r="G239" s="438">
        <f t="shared" si="64"/>
        <v>0</v>
      </c>
      <c r="H239" s="438">
        <f t="shared" si="64"/>
        <v>0</v>
      </c>
      <c r="I239" s="438">
        <f t="shared" si="64"/>
        <v>0</v>
      </c>
      <c r="J239" s="441">
        <f t="shared" si="62"/>
        <v>0</v>
      </c>
      <c r="K239" s="253"/>
      <c r="L239" s="254"/>
      <c r="M239" s="252"/>
      <c r="N239" s="252"/>
      <c r="O239" s="252"/>
      <c r="P239" s="252"/>
    </row>
    <row r="240" spans="1:26">
      <c r="A240" s="699"/>
      <c r="B240" s="326" t="s">
        <v>43</v>
      </c>
      <c r="C240" s="384">
        <v>0</v>
      </c>
      <c r="D240" s="283"/>
      <c r="E240" s="438">
        <f>$C240*E232*E234</f>
        <v>0</v>
      </c>
      <c r="F240" s="438">
        <f t="shared" ref="F240:I240" si="65">$C240*F232*F234</f>
        <v>0</v>
      </c>
      <c r="G240" s="438">
        <f t="shared" si="65"/>
        <v>0</v>
      </c>
      <c r="H240" s="438">
        <f t="shared" si="65"/>
        <v>0</v>
      </c>
      <c r="I240" s="438">
        <f t="shared" si="65"/>
        <v>0</v>
      </c>
      <c r="J240" s="441">
        <f t="shared" si="62"/>
        <v>0</v>
      </c>
      <c r="K240" s="253"/>
      <c r="L240" s="254"/>
      <c r="M240" s="252"/>
      <c r="N240" s="252"/>
      <c r="O240" s="252"/>
      <c r="P240" s="252"/>
    </row>
    <row r="241" spans="1:26">
      <c r="A241" s="699"/>
      <c r="B241" s="326" t="s">
        <v>44</v>
      </c>
      <c r="C241" s="384">
        <v>0</v>
      </c>
      <c r="D241" s="283"/>
      <c r="E241" s="438">
        <f>ROUND($C241*E232,0)</f>
        <v>0</v>
      </c>
      <c r="F241" s="438">
        <f t="shared" ref="F241:I241" si="66">ROUND($C241*F232,0)</f>
        <v>0</v>
      </c>
      <c r="G241" s="438">
        <f t="shared" si="66"/>
        <v>0</v>
      </c>
      <c r="H241" s="438">
        <f t="shared" si="66"/>
        <v>0</v>
      </c>
      <c r="I241" s="438">
        <f t="shared" si="66"/>
        <v>0</v>
      </c>
      <c r="J241" s="441">
        <f t="shared" si="62"/>
        <v>0</v>
      </c>
      <c r="K241" s="253"/>
      <c r="L241" s="254"/>
      <c r="M241" s="252"/>
      <c r="N241" s="252"/>
      <c r="O241" s="252"/>
      <c r="P241" s="252"/>
    </row>
    <row r="242" spans="1:26">
      <c r="A242" s="699"/>
      <c r="B242" s="326" t="s">
        <v>45</v>
      </c>
      <c r="C242" s="243"/>
      <c r="D242" s="283"/>
      <c r="E242" s="384">
        <v>0</v>
      </c>
      <c r="F242" s="384">
        <v>0</v>
      </c>
      <c r="G242" s="384">
        <v>0</v>
      </c>
      <c r="H242" s="384">
        <v>0</v>
      </c>
      <c r="I242" s="384">
        <v>0</v>
      </c>
      <c r="J242" s="441">
        <f t="shared" si="62"/>
        <v>0</v>
      </c>
      <c r="K242" s="253"/>
      <c r="L242" s="254"/>
      <c r="M242" s="252"/>
      <c r="N242" s="252"/>
      <c r="O242" s="252"/>
      <c r="P242" s="252"/>
      <c r="Z242" s="401"/>
    </row>
    <row r="243" spans="1:26">
      <c r="A243" s="700" t="s">
        <v>56</v>
      </c>
      <c r="B243" s="700"/>
      <c r="C243" s="700"/>
      <c r="D243" s="700"/>
      <c r="E243" s="478">
        <f>SUM(E237:E242)</f>
        <v>0</v>
      </c>
      <c r="F243" s="478">
        <f t="shared" ref="F243:J243" si="67">SUM(F237:F242)</f>
        <v>0</v>
      </c>
      <c r="G243" s="478">
        <f t="shared" si="67"/>
        <v>0</v>
      </c>
      <c r="H243" s="478">
        <f t="shared" si="67"/>
        <v>0</v>
      </c>
      <c r="I243" s="478">
        <f t="shared" si="67"/>
        <v>0</v>
      </c>
      <c r="J243" s="479">
        <f t="shared" si="67"/>
        <v>0</v>
      </c>
      <c r="K243" s="253"/>
      <c r="L243" s="263"/>
      <c r="M243" s="252"/>
      <c r="N243" s="252"/>
      <c r="O243" s="252"/>
      <c r="P243" s="252"/>
      <c r="Q243" s="252"/>
    </row>
    <row r="244" spans="1:26" ht="13.15">
      <c r="A244" s="335"/>
      <c r="B244" s="660" t="s">
        <v>57</v>
      </c>
      <c r="C244" s="660"/>
      <c r="D244" s="660"/>
      <c r="E244" s="442">
        <f ca="1">SUMIF($A$215:$D$243,"*Total Trip", E215:E243)</f>
        <v>0</v>
      </c>
      <c r="F244" s="442">
        <f t="shared" ref="F244:I244" ca="1" si="68">SUMIF($A$215:$D$243,"*Total Trip", F215:F243)</f>
        <v>0</v>
      </c>
      <c r="G244" s="442">
        <f t="shared" ca="1" si="68"/>
        <v>0</v>
      </c>
      <c r="H244" s="442">
        <f t="shared" ca="1" si="68"/>
        <v>0</v>
      </c>
      <c r="I244" s="442">
        <f t="shared" ca="1" si="68"/>
        <v>0</v>
      </c>
      <c r="J244" s="443">
        <f ca="1">SUM(E244:I244)</f>
        <v>0</v>
      </c>
      <c r="K244" s="253"/>
      <c r="L244" s="254"/>
      <c r="M244" s="253"/>
      <c r="N244" s="253"/>
      <c r="O244" s="253"/>
      <c r="P244" s="254"/>
      <c r="Q244" s="252"/>
      <c r="R244" s="252"/>
      <c r="Z244" s="401"/>
    </row>
    <row r="245" spans="1:26">
      <c r="A245" s="284"/>
      <c r="B245" s="285"/>
      <c r="C245" s="285"/>
      <c r="D245" s="285"/>
      <c r="E245" s="285"/>
      <c r="F245" s="285"/>
      <c r="G245" s="286"/>
      <c r="H245" s="286"/>
      <c r="I245" s="286"/>
      <c r="J245" s="336"/>
      <c r="K245" s="286"/>
      <c r="L245" s="252"/>
      <c r="M245" s="263"/>
      <c r="N245" s="263"/>
      <c r="O245" s="263"/>
      <c r="P245" s="252"/>
      <c r="Q245" s="252"/>
      <c r="R245" s="252"/>
    </row>
    <row r="246" spans="1:26">
      <c r="A246" s="288" t="s">
        <v>47</v>
      </c>
      <c r="J246" s="290"/>
      <c r="L246" s="252"/>
      <c r="M246" s="263"/>
      <c r="N246" s="263"/>
      <c r="O246" s="263"/>
      <c r="P246" s="252"/>
      <c r="Q246" s="252"/>
      <c r="R246" s="252"/>
      <c r="Z246" s="401"/>
    </row>
    <row r="247" spans="1:26">
      <c r="A247" s="8"/>
      <c r="B247" s="257" t="s">
        <v>10</v>
      </c>
      <c r="E247" s="438">
        <v>0</v>
      </c>
      <c r="F247" s="438">
        <v>0</v>
      </c>
      <c r="G247" s="438">
        <v>0</v>
      </c>
      <c r="H247" s="438">
        <v>0</v>
      </c>
      <c r="I247" s="439">
        <v>0</v>
      </c>
      <c r="J247" s="441">
        <f>SUM(E247:I247)</f>
        <v>0</v>
      </c>
      <c r="K247" s="252"/>
      <c r="L247" s="252"/>
      <c r="M247" s="252"/>
      <c r="N247" s="252"/>
      <c r="O247" s="252"/>
      <c r="P247" s="252"/>
    </row>
    <row r="248" spans="1:26">
      <c r="A248" s="8"/>
      <c r="B248" s="257" t="s">
        <v>10</v>
      </c>
      <c r="E248" s="438">
        <v>0</v>
      </c>
      <c r="F248" s="438">
        <v>0</v>
      </c>
      <c r="G248" s="438">
        <v>0</v>
      </c>
      <c r="H248" s="438">
        <v>0</v>
      </c>
      <c r="I248" s="439">
        <v>0</v>
      </c>
      <c r="J248" s="441">
        <f t="shared" ref="J248:J249" si="69">SUM(E248:I248)</f>
        <v>0</v>
      </c>
      <c r="K248" s="252"/>
      <c r="L248" s="252"/>
      <c r="M248" s="252"/>
      <c r="N248" s="252"/>
      <c r="O248" s="252"/>
      <c r="P248" s="252"/>
    </row>
    <row r="249" spans="1:26">
      <c r="A249" s="8"/>
      <c r="B249" s="257" t="s">
        <v>10</v>
      </c>
      <c r="E249" s="438">
        <v>0</v>
      </c>
      <c r="F249" s="438">
        <v>0</v>
      </c>
      <c r="G249" s="438">
        <v>0</v>
      </c>
      <c r="H249" s="438">
        <v>0</v>
      </c>
      <c r="I249" s="439">
        <v>0</v>
      </c>
      <c r="J249" s="441">
        <f t="shared" si="69"/>
        <v>0</v>
      </c>
      <c r="K249" s="252"/>
      <c r="L249" s="252"/>
      <c r="M249" s="252"/>
      <c r="N249" s="252"/>
      <c r="O249" s="252"/>
      <c r="P249" s="252"/>
    </row>
    <row r="250" spans="1:26">
      <c r="A250" s="8"/>
      <c r="B250" s="257" t="s">
        <v>10</v>
      </c>
      <c r="E250" s="438">
        <v>0</v>
      </c>
      <c r="F250" s="438">
        <v>0</v>
      </c>
      <c r="G250" s="438">
        <v>0</v>
      </c>
      <c r="H250" s="438">
        <v>0</v>
      </c>
      <c r="I250" s="439">
        <v>0</v>
      </c>
      <c r="J250" s="441">
        <f>SUM(E250:I250)</f>
        <v>0</v>
      </c>
      <c r="K250" s="252"/>
      <c r="L250" s="252"/>
      <c r="M250" s="252"/>
      <c r="N250" s="252"/>
      <c r="O250" s="252"/>
      <c r="P250" s="252"/>
    </row>
    <row r="251" spans="1:26" ht="13.15">
      <c r="A251" s="111"/>
      <c r="B251" s="660" t="s">
        <v>35</v>
      </c>
      <c r="C251" s="660"/>
      <c r="D251" s="660"/>
      <c r="E251" s="442">
        <f>SUM(E247:E250)</f>
        <v>0</v>
      </c>
      <c r="F251" s="442">
        <f t="shared" ref="F251:J251" si="70">SUM(F247:F250)</f>
        <v>0</v>
      </c>
      <c r="G251" s="442">
        <f t="shared" si="70"/>
        <v>0</v>
      </c>
      <c r="H251" s="442">
        <f t="shared" si="70"/>
        <v>0</v>
      </c>
      <c r="I251" s="442">
        <f t="shared" si="70"/>
        <v>0</v>
      </c>
      <c r="J251" s="443">
        <f t="shared" si="70"/>
        <v>0</v>
      </c>
      <c r="K251" s="252"/>
      <c r="L251" s="252"/>
      <c r="M251" s="252"/>
      <c r="N251" s="252"/>
      <c r="O251" s="252"/>
      <c r="P251" s="252"/>
    </row>
    <row r="252" spans="1:26">
      <c r="A252" s="8"/>
      <c r="G252" s="268"/>
      <c r="H252" s="268"/>
      <c r="I252" s="268"/>
      <c r="J252" s="281"/>
      <c r="K252" s="276"/>
      <c r="L252" s="252"/>
      <c r="M252" s="263"/>
      <c r="N252" s="263"/>
      <c r="O252" s="263"/>
      <c r="P252" s="252"/>
      <c r="Q252" s="252"/>
      <c r="R252" s="252"/>
    </row>
    <row r="253" spans="1:26" ht="13.5" customHeight="1">
      <c r="A253" s="288" t="s">
        <v>173</v>
      </c>
      <c r="B253" s="257"/>
      <c r="J253" s="290"/>
      <c r="K253" s="252"/>
      <c r="L253" s="252"/>
      <c r="M253" s="252"/>
      <c r="N253" s="252"/>
      <c r="O253" s="252"/>
      <c r="P253" s="252"/>
    </row>
    <row r="254" spans="1:26" ht="13.5" customHeight="1">
      <c r="A254" s="288"/>
      <c r="B254" s="257"/>
      <c r="E254" s="438">
        <v>0</v>
      </c>
      <c r="F254" s="438">
        <v>0</v>
      </c>
      <c r="G254" s="438">
        <v>0</v>
      </c>
      <c r="H254" s="438">
        <v>0</v>
      </c>
      <c r="I254" s="196">
        <v>0</v>
      </c>
      <c r="J254" s="441">
        <f>SUM(E254:I254)</f>
        <v>0</v>
      </c>
      <c r="K254" s="252"/>
      <c r="L254" s="252"/>
      <c r="M254" s="252"/>
      <c r="N254" s="252"/>
      <c r="O254" s="252"/>
      <c r="P254" s="252"/>
    </row>
    <row r="255" spans="1:26" ht="13.5" customHeight="1">
      <c r="A255" s="288"/>
      <c r="B255" s="257"/>
      <c r="E255" s="438">
        <v>0</v>
      </c>
      <c r="F255" s="438">
        <v>0</v>
      </c>
      <c r="G255" s="438">
        <v>0</v>
      </c>
      <c r="H255" s="438">
        <v>0</v>
      </c>
      <c r="I255" s="196">
        <v>0</v>
      </c>
      <c r="J255" s="441">
        <f>SUM(E255:I255)</f>
        <v>0</v>
      </c>
      <c r="K255" s="252"/>
      <c r="L255" s="252"/>
      <c r="M255" s="252"/>
      <c r="N255" s="252"/>
      <c r="O255" s="252"/>
      <c r="P255" s="252"/>
    </row>
    <row r="256" spans="1:26" ht="13.15">
      <c r="A256" s="342"/>
      <c r="B256" s="660" t="s">
        <v>79</v>
      </c>
      <c r="C256" s="660"/>
      <c r="D256" s="660"/>
      <c r="E256" s="442">
        <f>SUM(E254:E255)</f>
        <v>0</v>
      </c>
      <c r="F256" s="442">
        <f>SUM(F254:F255)</f>
        <v>0</v>
      </c>
      <c r="G256" s="442">
        <f t="shared" ref="G256:I256" si="71">SUM(G254:G255)</f>
        <v>0</v>
      </c>
      <c r="H256" s="442">
        <f t="shared" si="71"/>
        <v>0</v>
      </c>
      <c r="I256" s="442">
        <f t="shared" si="71"/>
        <v>0</v>
      </c>
      <c r="J256" s="443">
        <f>SUM(J254:J255)</f>
        <v>0</v>
      </c>
      <c r="K256" s="252"/>
      <c r="L256" s="252"/>
      <c r="Z256" s="259"/>
    </row>
    <row r="257" spans="1:34">
      <c r="A257" s="8"/>
      <c r="D257" s="558"/>
      <c r="E257" s="268"/>
      <c r="F257" s="268"/>
      <c r="G257" s="268"/>
      <c r="H257" s="268"/>
      <c r="I257" s="276"/>
      <c r="J257" s="291"/>
      <c r="K257" s="252"/>
      <c r="L257" s="252"/>
      <c r="M257" s="252"/>
      <c r="N257" s="252"/>
      <c r="O257" s="252"/>
      <c r="P257" s="252"/>
      <c r="Z257" s="259"/>
    </row>
    <row r="258" spans="1:34" ht="15">
      <c r="A258" s="288" t="s">
        <v>48</v>
      </c>
      <c r="D258" s="558"/>
      <c r="E258" s="268"/>
      <c r="F258" s="268"/>
      <c r="G258" s="268"/>
      <c r="H258" s="268"/>
      <c r="I258" s="276"/>
      <c r="J258" s="291"/>
      <c r="K258" s="252"/>
      <c r="L258" s="252"/>
      <c r="M258" s="263"/>
      <c r="N258" s="263"/>
      <c r="O258" s="263"/>
      <c r="P258" s="252"/>
      <c r="Q258" s="252"/>
      <c r="R258" s="252"/>
      <c r="Z258" s="347"/>
    </row>
    <row r="259" spans="1:34">
      <c r="B259" s="265" t="s">
        <v>52</v>
      </c>
      <c r="E259" s="438">
        <v>0</v>
      </c>
      <c r="F259" s="438">
        <v>0</v>
      </c>
      <c r="G259" s="438">
        <v>0</v>
      </c>
      <c r="H259" s="438">
        <v>0</v>
      </c>
      <c r="I259" s="196">
        <v>0</v>
      </c>
      <c r="J259" s="441">
        <f t="shared" ref="J259:J265" si="72">SUM(E259:I259)</f>
        <v>0</v>
      </c>
      <c r="K259" s="252"/>
      <c r="L259" s="252"/>
      <c r="M259" s="252"/>
      <c r="N259" s="252"/>
      <c r="O259" s="252"/>
      <c r="P259" s="252"/>
    </row>
    <row r="260" spans="1:34">
      <c r="B260" s="34" t="s">
        <v>53</v>
      </c>
      <c r="C260" s="265"/>
      <c r="D260" s="265"/>
      <c r="E260" s="438">
        <v>0</v>
      </c>
      <c r="F260" s="438">
        <v>0</v>
      </c>
      <c r="G260" s="438">
        <v>0</v>
      </c>
      <c r="H260" s="438">
        <v>0</v>
      </c>
      <c r="I260" s="196">
        <v>0</v>
      </c>
      <c r="J260" s="441">
        <f t="shared" si="72"/>
        <v>0</v>
      </c>
      <c r="K260" s="252"/>
      <c r="L260" s="254"/>
      <c r="M260" s="252"/>
      <c r="N260" s="252"/>
      <c r="O260" s="252"/>
      <c r="P260" s="252"/>
    </row>
    <row r="261" spans="1:34">
      <c r="B261" s="34" t="s">
        <v>54</v>
      </c>
      <c r="C261" s="265"/>
      <c r="D261" s="265"/>
      <c r="E261" s="438">
        <v>0</v>
      </c>
      <c r="F261" s="438">
        <v>0</v>
      </c>
      <c r="G261" s="438">
        <v>0</v>
      </c>
      <c r="H261" s="438">
        <v>0</v>
      </c>
      <c r="I261" s="196">
        <v>0</v>
      </c>
      <c r="J261" s="441">
        <f t="shared" si="72"/>
        <v>0</v>
      </c>
      <c r="K261" s="253"/>
      <c r="L261" s="254"/>
      <c r="M261" s="252"/>
      <c r="N261" s="252"/>
      <c r="O261" s="252"/>
      <c r="P261" s="252"/>
      <c r="AH261" s="394"/>
    </row>
    <row r="262" spans="1:34">
      <c r="B262" s="34" t="s">
        <v>55</v>
      </c>
      <c r="C262" s="265"/>
      <c r="D262" s="265"/>
      <c r="E262" s="438">
        <v>0</v>
      </c>
      <c r="F262" s="438">
        <v>0</v>
      </c>
      <c r="G262" s="438">
        <v>0</v>
      </c>
      <c r="H262" s="438">
        <v>0</v>
      </c>
      <c r="I262" s="196">
        <v>0</v>
      </c>
      <c r="J262" s="441">
        <f t="shared" si="72"/>
        <v>0</v>
      </c>
      <c r="K262" s="253"/>
      <c r="L262" s="254"/>
      <c r="M262" s="252"/>
      <c r="N262" s="252"/>
      <c r="O262" s="252"/>
      <c r="P262" s="252"/>
      <c r="AH262" s="282"/>
    </row>
    <row r="263" spans="1:34">
      <c r="B263" s="34" t="s">
        <v>94</v>
      </c>
      <c r="C263" s="265"/>
      <c r="D263" s="265"/>
      <c r="E263" s="438">
        <v>0</v>
      </c>
      <c r="F263" s="438">
        <v>0</v>
      </c>
      <c r="G263" s="438">
        <v>0</v>
      </c>
      <c r="H263" s="438">
        <v>0</v>
      </c>
      <c r="I263" s="196">
        <v>0</v>
      </c>
      <c r="J263" s="441">
        <f t="shared" si="72"/>
        <v>0</v>
      </c>
      <c r="K263" s="253"/>
      <c r="L263" s="254"/>
      <c r="M263" s="252"/>
      <c r="N263" s="252"/>
      <c r="O263" s="252"/>
      <c r="P263" s="252"/>
      <c r="AH263" s="394"/>
    </row>
    <row r="264" spans="1:34">
      <c r="B264" s="34" t="s">
        <v>236</v>
      </c>
      <c r="C264" s="265"/>
      <c r="D264" s="265"/>
      <c r="E264" s="438">
        <v>0</v>
      </c>
      <c r="F264" s="438">
        <v>0</v>
      </c>
      <c r="G264" s="438">
        <v>0</v>
      </c>
      <c r="H264" s="438">
        <v>0</v>
      </c>
      <c r="I264" s="196">
        <v>0</v>
      </c>
      <c r="J264" s="441">
        <f t="shared" ref="J264" si="73">SUM(E264:I264)</f>
        <v>0</v>
      </c>
      <c r="K264" s="253"/>
      <c r="L264" s="254"/>
      <c r="M264" s="252"/>
      <c r="N264" s="252"/>
      <c r="O264" s="252"/>
      <c r="P264" s="252"/>
      <c r="AH264" s="394"/>
    </row>
    <row r="265" spans="1:34">
      <c r="B265" s="34" t="s">
        <v>235</v>
      </c>
      <c r="C265" s="265"/>
      <c r="D265" s="265"/>
      <c r="E265" s="438">
        <v>0</v>
      </c>
      <c r="F265" s="438">
        <v>0</v>
      </c>
      <c r="G265" s="438">
        <v>0</v>
      </c>
      <c r="H265" s="438">
        <v>0</v>
      </c>
      <c r="I265" s="196">
        <v>0</v>
      </c>
      <c r="J265" s="441">
        <f t="shared" si="72"/>
        <v>0</v>
      </c>
      <c r="K265" s="253"/>
      <c r="L265" s="254"/>
      <c r="M265" s="252"/>
      <c r="N265" s="252"/>
      <c r="O265" s="252"/>
      <c r="P265" s="252"/>
      <c r="AH265" s="394"/>
    </row>
    <row r="266" spans="1:34" ht="13.15">
      <c r="A266" s="111"/>
      <c r="B266" s="662" t="s">
        <v>36</v>
      </c>
      <c r="C266" s="662"/>
      <c r="D266" s="662"/>
      <c r="E266" s="442">
        <f t="shared" ref="E266:J266" si="74">SUM(E259:E265)</f>
        <v>0</v>
      </c>
      <c r="F266" s="442">
        <f t="shared" si="74"/>
        <v>0</v>
      </c>
      <c r="G266" s="442">
        <f t="shared" si="74"/>
        <v>0</v>
      </c>
      <c r="H266" s="442">
        <f t="shared" si="74"/>
        <v>0</v>
      </c>
      <c r="I266" s="442">
        <f t="shared" si="74"/>
        <v>0</v>
      </c>
      <c r="J266" s="443">
        <f t="shared" si="74"/>
        <v>0</v>
      </c>
      <c r="K266" s="253"/>
      <c r="L266" s="254"/>
      <c r="M266" s="252"/>
      <c r="N266" s="252"/>
      <c r="O266" s="252"/>
      <c r="P266" s="252"/>
    </row>
    <row r="267" spans="1:34">
      <c r="A267" s="8"/>
      <c r="B267" s="257"/>
      <c r="E267" s="268"/>
      <c r="F267" s="268"/>
      <c r="G267" s="268"/>
      <c r="H267" s="268"/>
      <c r="I267" s="274"/>
      <c r="J267" s="291"/>
      <c r="K267" s="253"/>
      <c r="L267" s="254"/>
      <c r="M267" s="254"/>
      <c r="N267" s="254"/>
      <c r="O267" s="254"/>
    </row>
    <row r="268" spans="1:34">
      <c r="A268" s="288" t="s">
        <v>49</v>
      </c>
      <c r="G268" s="268"/>
      <c r="H268" s="268"/>
      <c r="I268" s="268"/>
      <c r="J268" s="281"/>
      <c r="K268" s="268"/>
      <c r="L268" s="253"/>
      <c r="M268" s="253"/>
      <c r="N268" s="253"/>
      <c r="O268" s="253"/>
      <c r="P268" s="253"/>
      <c r="Q268" s="253"/>
      <c r="AH268" s="394"/>
    </row>
    <row r="269" spans="1:34">
      <c r="B269" s="257" t="s">
        <v>145</v>
      </c>
      <c r="E269" s="438">
        <v>0</v>
      </c>
      <c r="F269" s="438">
        <v>0</v>
      </c>
      <c r="G269" s="438">
        <v>0</v>
      </c>
      <c r="H269" s="438">
        <v>0</v>
      </c>
      <c r="I269" s="438">
        <v>0</v>
      </c>
      <c r="J269" s="441">
        <f>SUM(E269:I269)</f>
        <v>0</v>
      </c>
      <c r="K269" s="253"/>
      <c r="L269" s="253"/>
      <c r="M269" s="253"/>
      <c r="N269" s="253"/>
      <c r="O269" s="253"/>
    </row>
    <row r="270" spans="1:34">
      <c r="B270" s="257" t="s">
        <v>146</v>
      </c>
      <c r="E270" s="438">
        <v>0</v>
      </c>
      <c r="F270" s="438">
        <v>0</v>
      </c>
      <c r="G270" s="438">
        <v>0</v>
      </c>
      <c r="H270" s="438">
        <v>0</v>
      </c>
      <c r="I270" s="438">
        <v>0</v>
      </c>
      <c r="J270" s="441">
        <f t="shared" ref="J270" si="75">SUM(E270:I270)</f>
        <v>0</v>
      </c>
      <c r="K270" s="253"/>
      <c r="L270" s="253"/>
      <c r="M270" s="253"/>
      <c r="N270" s="253"/>
      <c r="O270" s="253"/>
    </row>
    <row r="271" spans="1:34" ht="13.15">
      <c r="B271" s="257" t="s">
        <v>147</v>
      </c>
      <c r="E271" s="438">
        <v>0</v>
      </c>
      <c r="F271" s="438">
        <v>0</v>
      </c>
      <c r="G271" s="438">
        <v>0</v>
      </c>
      <c r="H271" s="438">
        <v>0</v>
      </c>
      <c r="I271" s="438">
        <v>0</v>
      </c>
      <c r="J271" s="441">
        <f>SUM(E271:I271)</f>
        <v>0</v>
      </c>
      <c r="K271" s="253"/>
      <c r="L271" s="324"/>
      <c r="M271" s="324"/>
      <c r="N271" s="324"/>
      <c r="O271" s="324"/>
      <c r="P271" s="324"/>
      <c r="Q271" s="324"/>
    </row>
    <row r="272" spans="1:34" ht="12.75" customHeight="1">
      <c r="A272" s="349"/>
      <c r="B272" s="662" t="s">
        <v>67</v>
      </c>
      <c r="C272" s="662"/>
      <c r="D272" s="662"/>
      <c r="E272" s="442">
        <f t="shared" ref="E272:J272" si="76">SUM(E269:E271)</f>
        <v>0</v>
      </c>
      <c r="F272" s="442">
        <f t="shared" si="76"/>
        <v>0</v>
      </c>
      <c r="G272" s="442">
        <f t="shared" si="76"/>
        <v>0</v>
      </c>
      <c r="H272" s="442">
        <f t="shared" si="76"/>
        <v>0</v>
      </c>
      <c r="I272" s="442">
        <f t="shared" si="76"/>
        <v>0</v>
      </c>
      <c r="J272" s="443">
        <f t="shared" si="76"/>
        <v>0</v>
      </c>
      <c r="K272" s="253"/>
      <c r="L272" s="324"/>
      <c r="M272" s="324"/>
      <c r="N272" s="324"/>
      <c r="O272" s="324"/>
      <c r="P272" s="324"/>
      <c r="Q272" s="324"/>
      <c r="R272" s="324"/>
    </row>
    <row r="273" spans="1:19">
      <c r="A273" s="284"/>
      <c r="B273" s="287"/>
      <c r="C273" s="287"/>
      <c r="D273" s="287"/>
      <c r="E273" s="287"/>
      <c r="F273" s="287"/>
      <c r="G273" s="286"/>
      <c r="H273" s="286"/>
      <c r="I273" s="286"/>
      <c r="J273" s="336"/>
      <c r="K273" s="286"/>
      <c r="L273" s="252"/>
      <c r="M273" s="263"/>
      <c r="N273" s="263"/>
      <c r="O273" s="263"/>
      <c r="P273" s="252"/>
      <c r="Q273" s="252"/>
      <c r="R273" s="252"/>
    </row>
    <row r="274" spans="1:19" ht="13.9">
      <c r="A274" s="288" t="s">
        <v>73</v>
      </c>
      <c r="B274" s="259"/>
      <c r="C274" s="383"/>
      <c r="F274" s="250"/>
      <c r="J274" s="290"/>
      <c r="K274" s="252"/>
      <c r="L274" s="325"/>
      <c r="M274" s="252"/>
      <c r="N274" s="252"/>
      <c r="O274" s="252"/>
      <c r="P274" s="252"/>
    </row>
    <row r="275" spans="1:19" ht="13.5">
      <c r="A275" s="257" t="s">
        <v>62</v>
      </c>
      <c r="B275" s="144"/>
      <c r="C275" s="144"/>
      <c r="E275" s="438">
        <v>0</v>
      </c>
      <c r="F275" s="438">
        <v>0</v>
      </c>
      <c r="G275" s="438">
        <v>0</v>
      </c>
      <c r="H275" s="438">
        <v>0</v>
      </c>
      <c r="I275" s="439">
        <v>0</v>
      </c>
      <c r="J275" s="441">
        <f>SUM(E275:I275)</f>
        <v>0</v>
      </c>
      <c r="K275" s="252"/>
      <c r="L275" s="325"/>
      <c r="M275" s="252"/>
      <c r="N275" s="252"/>
      <c r="O275" s="252"/>
      <c r="P275" s="252"/>
    </row>
    <row r="276" spans="1:19" ht="13.5">
      <c r="A276" s="257" t="s">
        <v>61</v>
      </c>
      <c r="B276" s="144"/>
      <c r="C276" s="144"/>
      <c r="E276" s="438">
        <v>0</v>
      </c>
      <c r="F276" s="438">
        <v>0</v>
      </c>
      <c r="G276" s="438">
        <v>0</v>
      </c>
      <c r="H276" s="438">
        <v>0</v>
      </c>
      <c r="I276" s="439">
        <v>0</v>
      </c>
      <c r="J276" s="441">
        <f>SUM(E276:I276)</f>
        <v>0</v>
      </c>
      <c r="K276" s="252"/>
      <c r="L276" s="325"/>
      <c r="M276" s="252"/>
      <c r="N276" s="252"/>
      <c r="O276" s="252"/>
      <c r="P276" s="252"/>
    </row>
    <row r="277" spans="1:19" ht="15.75" customHeight="1">
      <c r="A277" s="257" t="s">
        <v>63</v>
      </c>
      <c r="B277" s="144"/>
      <c r="C277" s="144"/>
      <c r="E277" s="438">
        <v>0</v>
      </c>
      <c r="F277" s="438">
        <v>0</v>
      </c>
      <c r="G277" s="438">
        <v>0</v>
      </c>
      <c r="H277" s="438">
        <v>0</v>
      </c>
      <c r="I277" s="439">
        <v>0</v>
      </c>
      <c r="J277" s="441">
        <f>SUM(E277:I277)</f>
        <v>0</v>
      </c>
      <c r="K277" s="252"/>
      <c r="L277" s="697" t="s">
        <v>153</v>
      </c>
      <c r="M277" s="697"/>
      <c r="N277" s="588"/>
      <c r="O277" s="588"/>
      <c r="P277" s="252"/>
    </row>
    <row r="278" spans="1:19" ht="13.9">
      <c r="A278" s="257" t="s">
        <v>45</v>
      </c>
      <c r="B278" s="144"/>
      <c r="C278" s="144"/>
      <c r="E278" s="438">
        <v>0</v>
      </c>
      <c r="F278" s="438">
        <v>0</v>
      </c>
      <c r="G278" s="438">
        <v>0</v>
      </c>
      <c r="H278" s="438">
        <v>0</v>
      </c>
      <c r="I278" s="439">
        <v>0</v>
      </c>
      <c r="J278" s="441">
        <f t="shared" ref="J278:J281" si="77">SUM(E278:I278)</f>
        <v>0</v>
      </c>
      <c r="K278" s="252"/>
      <c r="L278" s="697"/>
      <c r="M278" s="697"/>
      <c r="N278" s="588"/>
      <c r="O278" s="588"/>
      <c r="P278" s="252"/>
    </row>
    <row r="279" spans="1:19" ht="13.5" hidden="1">
      <c r="A279" s="257" t="s">
        <v>45</v>
      </c>
      <c r="B279" s="144"/>
      <c r="C279" s="144"/>
      <c r="E279" s="438">
        <v>0</v>
      </c>
      <c r="F279" s="438">
        <v>0</v>
      </c>
      <c r="G279" s="438">
        <v>0</v>
      </c>
      <c r="H279" s="438">
        <v>0</v>
      </c>
      <c r="I279" s="439">
        <v>0</v>
      </c>
      <c r="J279" s="441">
        <f t="shared" si="77"/>
        <v>0</v>
      </c>
      <c r="K279" s="252"/>
      <c r="L279" s="325"/>
      <c r="M279" s="252"/>
      <c r="N279" s="252"/>
      <c r="O279" s="252"/>
      <c r="P279" s="252"/>
    </row>
    <row r="280" spans="1:19" ht="13.5" hidden="1">
      <c r="A280" s="257" t="s">
        <v>45</v>
      </c>
      <c r="B280" s="144"/>
      <c r="C280" s="144"/>
      <c r="E280" s="438">
        <v>0</v>
      </c>
      <c r="F280" s="438">
        <v>0</v>
      </c>
      <c r="G280" s="438">
        <v>0</v>
      </c>
      <c r="H280" s="438">
        <v>0</v>
      </c>
      <c r="I280" s="439">
        <v>0</v>
      </c>
      <c r="J280" s="441">
        <f t="shared" si="77"/>
        <v>0</v>
      </c>
      <c r="K280" s="252"/>
      <c r="L280" s="325"/>
      <c r="M280" s="252"/>
      <c r="N280" s="252"/>
      <c r="O280" s="252"/>
      <c r="P280" s="252"/>
    </row>
    <row r="281" spans="1:19" ht="13.5" hidden="1">
      <c r="A281" s="257" t="s">
        <v>45</v>
      </c>
      <c r="B281" s="144"/>
      <c r="C281" s="144"/>
      <c r="E281" s="438">
        <v>0</v>
      </c>
      <c r="F281" s="438">
        <v>0</v>
      </c>
      <c r="G281" s="438">
        <v>0</v>
      </c>
      <c r="H281" s="438">
        <v>0</v>
      </c>
      <c r="I281" s="439">
        <v>0</v>
      </c>
      <c r="J281" s="441">
        <f t="shared" si="77"/>
        <v>0</v>
      </c>
      <c r="K281" s="252"/>
      <c r="L281" s="325"/>
      <c r="M281" s="252"/>
      <c r="N281" s="252"/>
      <c r="O281" s="252"/>
      <c r="P281" s="252"/>
    </row>
    <row r="282" spans="1:19" ht="13.5" hidden="1">
      <c r="A282" s="257" t="s">
        <v>45</v>
      </c>
      <c r="B282" s="144"/>
      <c r="C282" s="144"/>
      <c r="E282" s="438">
        <v>0</v>
      </c>
      <c r="F282" s="438">
        <v>0</v>
      </c>
      <c r="G282" s="438">
        <v>0</v>
      </c>
      <c r="H282" s="438">
        <v>0</v>
      </c>
      <c r="I282" s="439">
        <v>0</v>
      </c>
      <c r="J282" s="441">
        <f>SUM(E282:I282)</f>
        <v>0</v>
      </c>
      <c r="K282" s="252"/>
      <c r="L282" s="325"/>
      <c r="M282" s="252"/>
      <c r="N282" s="252"/>
      <c r="O282" s="252"/>
      <c r="P282" s="252"/>
    </row>
    <row r="283" spans="1:19">
      <c r="B283" s="435"/>
      <c r="D283" s="436" t="s">
        <v>159</v>
      </c>
      <c r="E283" s="386">
        <v>0</v>
      </c>
      <c r="F283" s="386">
        <v>0</v>
      </c>
      <c r="G283" s="386">
        <v>0</v>
      </c>
      <c r="H283" s="386">
        <v>0</v>
      </c>
      <c r="I283" s="386">
        <v>0</v>
      </c>
      <c r="J283" s="444"/>
      <c r="K283" s="252"/>
      <c r="L283" s="252"/>
      <c r="M283" s="252"/>
      <c r="N283" s="252"/>
      <c r="O283" s="252"/>
      <c r="P283" s="252"/>
    </row>
    <row r="284" spans="1:19" ht="13.15">
      <c r="A284" s="111"/>
      <c r="B284" s="660" t="s">
        <v>68</v>
      </c>
      <c r="C284" s="660"/>
      <c r="D284" s="660"/>
      <c r="E284" s="442">
        <f t="shared" ref="E284:J284" si="78">SUM(E275:E282)</f>
        <v>0</v>
      </c>
      <c r="F284" s="442">
        <f t="shared" si="78"/>
        <v>0</v>
      </c>
      <c r="G284" s="442">
        <f t="shared" si="78"/>
        <v>0</v>
      </c>
      <c r="H284" s="442">
        <f t="shared" si="78"/>
        <v>0</v>
      </c>
      <c r="I284" s="442">
        <f t="shared" si="78"/>
        <v>0</v>
      </c>
      <c r="J284" s="443">
        <f t="shared" si="78"/>
        <v>0</v>
      </c>
      <c r="K284" s="252"/>
      <c r="L284" s="254"/>
      <c r="M284" s="252"/>
      <c r="N284" s="252"/>
      <c r="O284" s="252"/>
      <c r="P284" s="252"/>
    </row>
    <row r="285" spans="1:19">
      <c r="A285" s="8"/>
      <c r="B285" s="257"/>
      <c r="E285" s="268"/>
      <c r="F285" s="268"/>
      <c r="G285" s="268"/>
      <c r="H285" s="268"/>
      <c r="I285" s="274"/>
      <c r="J285" s="291"/>
      <c r="K285" s="253"/>
    </row>
    <row r="286" spans="1:19" ht="12.75" customHeight="1">
      <c r="A286" s="288" t="s">
        <v>237</v>
      </c>
      <c r="G286" s="268"/>
      <c r="H286" s="268"/>
      <c r="I286" s="268"/>
      <c r="J286" s="281"/>
      <c r="K286" s="268"/>
      <c r="L286" s="720" t="s">
        <v>144</v>
      </c>
      <c r="M286" s="720"/>
      <c r="N286" s="720"/>
      <c r="O286" s="720"/>
      <c r="P286" s="720"/>
      <c r="Q286" s="720"/>
      <c r="R286" s="720"/>
    </row>
    <row r="287" spans="1:19" ht="13.15">
      <c r="A287" s="546" t="s">
        <v>59</v>
      </c>
      <c r="B287" s="546" t="s">
        <v>60</v>
      </c>
      <c r="C287" s="546" t="s">
        <v>76</v>
      </c>
      <c r="G287" s="268"/>
      <c r="H287" s="268"/>
      <c r="I287" s="268"/>
      <c r="J287" s="281"/>
      <c r="K287" s="268"/>
      <c r="L287" s="720"/>
      <c r="M287" s="720"/>
      <c r="N287" s="720"/>
      <c r="O287" s="720"/>
      <c r="P287" s="720"/>
      <c r="Q287" s="720"/>
      <c r="R287" s="720"/>
    </row>
    <row r="288" spans="1:19" ht="13.15">
      <c r="A288" s="437">
        <f>A119</f>
        <v>0</v>
      </c>
      <c r="B288" s="280" t="str">
        <f>B119</f>
        <v>Graduate Student</v>
      </c>
      <c r="C288" s="423" t="str">
        <f>C119</f>
        <v>Not Allowed</v>
      </c>
      <c r="E288" s="439">
        <f>AA119</f>
        <v>0</v>
      </c>
      <c r="F288" s="439">
        <f t="shared" ref="F288:I288" si="79">AB119</f>
        <v>0</v>
      </c>
      <c r="G288" s="439">
        <f t="shared" si="79"/>
        <v>0</v>
      </c>
      <c r="H288" s="439">
        <f t="shared" si="79"/>
        <v>0</v>
      </c>
      <c r="I288" s="439">
        <f t="shared" si="79"/>
        <v>0</v>
      </c>
      <c r="J288" s="440">
        <f>SUM(E288:I288)</f>
        <v>0</v>
      </c>
      <c r="K288" s="268"/>
      <c r="L288" s="510" t="s">
        <v>165</v>
      </c>
      <c r="M288" s="511"/>
      <c r="N288" s="511"/>
      <c r="O288" s="511"/>
      <c r="P288" s="511"/>
      <c r="Q288" s="511"/>
      <c r="R288" s="376"/>
      <c r="S288" s="374"/>
    </row>
    <row r="289" spans="1:44">
      <c r="A289" s="437">
        <f>A126</f>
        <v>0</v>
      </c>
      <c r="B289" s="280" t="str">
        <f>B126</f>
        <v>Graduate Student</v>
      </c>
      <c r="C289" s="423" t="str">
        <f>C126</f>
        <v>Not Allowed</v>
      </c>
      <c r="E289" s="439">
        <f>AA126</f>
        <v>0</v>
      </c>
      <c r="F289" s="439">
        <f t="shared" ref="F289:I289" si="80">AB126</f>
        <v>0</v>
      </c>
      <c r="G289" s="439">
        <f t="shared" si="80"/>
        <v>0</v>
      </c>
      <c r="H289" s="439">
        <f t="shared" si="80"/>
        <v>0</v>
      </c>
      <c r="I289" s="439">
        <f t="shared" si="80"/>
        <v>0</v>
      </c>
      <c r="J289" s="440">
        <f>SUM(E289:I289)</f>
        <v>0</v>
      </c>
      <c r="K289" s="268"/>
      <c r="L289" s="253"/>
      <c r="M289" s="253"/>
      <c r="N289" s="253"/>
      <c r="O289" s="253"/>
      <c r="P289" s="253"/>
      <c r="Q289" s="253"/>
    </row>
    <row r="290" spans="1:44">
      <c r="A290" s="437">
        <f>A133</f>
        <v>0</v>
      </c>
      <c r="B290" s="280" t="str">
        <f>B133</f>
        <v>Graduate Student</v>
      </c>
      <c r="C290" s="423" t="str">
        <f>C133</f>
        <v>Not Allowed</v>
      </c>
      <c r="E290" s="439">
        <f>AA133</f>
        <v>0</v>
      </c>
      <c r="F290" s="439">
        <f t="shared" ref="F290:I290" si="81">AB133</f>
        <v>0</v>
      </c>
      <c r="G290" s="439">
        <f t="shared" si="81"/>
        <v>0</v>
      </c>
      <c r="H290" s="439">
        <f t="shared" si="81"/>
        <v>0</v>
      </c>
      <c r="I290" s="439">
        <f t="shared" si="81"/>
        <v>0</v>
      </c>
      <c r="J290" s="440">
        <f>SUM(E290:I290)</f>
        <v>0</v>
      </c>
      <c r="K290" s="268"/>
      <c r="L290" s="253"/>
      <c r="M290" s="253"/>
      <c r="N290" s="253"/>
      <c r="O290" s="253"/>
      <c r="P290" s="253"/>
      <c r="Q290" s="253"/>
    </row>
    <row r="291" spans="1:44">
      <c r="A291" s="437">
        <f>A140</f>
        <v>0</v>
      </c>
      <c r="B291" s="280" t="str">
        <f>B140</f>
        <v>Graduate Student</v>
      </c>
      <c r="C291" s="423" t="str">
        <f>C140</f>
        <v>Not Allowed</v>
      </c>
      <c r="E291" s="439">
        <f>AA140</f>
        <v>0</v>
      </c>
      <c r="F291" s="439">
        <f t="shared" ref="F291:I291" si="82">AB140</f>
        <v>0</v>
      </c>
      <c r="G291" s="439">
        <f t="shared" si="82"/>
        <v>0</v>
      </c>
      <c r="H291" s="439">
        <f t="shared" si="82"/>
        <v>0</v>
      </c>
      <c r="I291" s="439">
        <f t="shared" si="82"/>
        <v>0</v>
      </c>
      <c r="J291" s="440">
        <f>SUM(E291:I291)</f>
        <v>0</v>
      </c>
      <c r="K291" s="268"/>
      <c r="L291" s="253"/>
      <c r="M291" s="253"/>
      <c r="N291" s="253"/>
      <c r="O291" s="253"/>
      <c r="P291" s="253"/>
      <c r="Q291" s="253"/>
    </row>
    <row r="292" spans="1:44" ht="12.75" customHeight="1">
      <c r="A292" s="437">
        <f>A147</f>
        <v>0</v>
      </c>
      <c r="B292" s="424" t="str">
        <f>B147</f>
        <v>Graduate Student</v>
      </c>
      <c r="C292" s="423" t="str">
        <f>C147</f>
        <v>Not Allowed</v>
      </c>
      <c r="E292" s="438">
        <f>AA147</f>
        <v>0</v>
      </c>
      <c r="F292" s="438">
        <f t="shared" ref="F292:I292" si="83">AB147</f>
        <v>0</v>
      </c>
      <c r="G292" s="438">
        <f t="shared" si="83"/>
        <v>0</v>
      </c>
      <c r="H292" s="438">
        <f t="shared" si="83"/>
        <v>0</v>
      </c>
      <c r="I292" s="438">
        <f t="shared" si="83"/>
        <v>0</v>
      </c>
      <c r="J292" s="441">
        <f>SUM(E292:I292)</f>
        <v>0</v>
      </c>
      <c r="K292" s="253"/>
    </row>
    <row r="293" spans="1:44" ht="12.75" customHeight="1">
      <c r="A293" s="349"/>
      <c r="B293" s="662" t="s">
        <v>238</v>
      </c>
      <c r="C293" s="662"/>
      <c r="D293" s="662"/>
      <c r="E293" s="442">
        <f t="shared" ref="E293:J293" si="84">SUM(E288:E292)</f>
        <v>0</v>
      </c>
      <c r="F293" s="442">
        <f t="shared" si="84"/>
        <v>0</v>
      </c>
      <c r="G293" s="442">
        <f t="shared" si="84"/>
        <v>0</v>
      </c>
      <c r="H293" s="442">
        <f t="shared" si="84"/>
        <v>0</v>
      </c>
      <c r="I293" s="442">
        <f t="shared" si="84"/>
        <v>0</v>
      </c>
      <c r="J293" s="443">
        <f t="shared" si="84"/>
        <v>0</v>
      </c>
      <c r="K293" s="253"/>
    </row>
    <row r="294" spans="1:44">
      <c r="A294" s="147"/>
      <c r="B294" s="282"/>
      <c r="C294" s="259"/>
      <c r="D294" s="259"/>
      <c r="E294" s="274"/>
      <c r="F294" s="274"/>
      <c r="G294" s="274"/>
      <c r="H294" s="274"/>
      <c r="I294" s="274"/>
      <c r="J294" s="291"/>
      <c r="K294" s="253"/>
      <c r="L294" s="254"/>
      <c r="M294" s="254"/>
      <c r="N294" s="254"/>
      <c r="O294" s="254"/>
    </row>
    <row r="295" spans="1:44" ht="3.75" customHeight="1">
      <c r="A295" s="259"/>
      <c r="B295" s="259"/>
      <c r="C295" s="259"/>
      <c r="D295" s="259"/>
      <c r="E295" s="293"/>
      <c r="F295" s="293"/>
      <c r="G295" s="293"/>
      <c r="H295" s="293"/>
      <c r="I295" s="293"/>
      <c r="J295" s="333"/>
      <c r="K295" s="254"/>
      <c r="L295" s="253"/>
      <c r="M295" s="253"/>
      <c r="N295" s="253"/>
      <c r="O295" s="253"/>
    </row>
    <row r="296" spans="1:44" s="394" customFormat="1" ht="20.100000000000001" customHeight="1">
      <c r="A296" s="661" t="s">
        <v>11</v>
      </c>
      <c r="B296" s="661"/>
      <c r="C296" s="391"/>
      <c r="D296" s="551"/>
      <c r="E296" s="488">
        <f ca="1">(SUM(E179:E266))-(SUMIF($A179:$D266,"*Total Trip",E179:E266)+SUMIF($B179:$D266,"*Total Domestic Travel",E179:E266)+SUMIF($B179:$D266,"*Total Foreign Travel",E179:E266)+SUMIF($B179:$D266,"*Total Supplies",E179:E266)+SUMIF($B179:$D266,"Total Publications",E179:E266)+SUMIF($B179:$D266,"*Total Other Costs",E179:E266)+SUMIF($D179:$D266,"*# Trips/Yr",E179:E266)+SUMIF($D179:$D266,"*# Persons/Trip",E179:E266)+SUMIF($D179:$D266,"*# Days Per Diem/Trip",E179:E266)+SUMIF($D179:$D266,"*# Days Lodging/Trip",E179:E266)+SUMIF($D179:$D266,"*TOTAL NUMBER PARTICIPANTS PER YEAR",E179:E266))</f>
        <v>0</v>
      </c>
      <c r="F296" s="488">
        <f t="shared" ref="F296:I296" ca="1" si="85">(SUM(F179:F266))-(SUMIF($A179:$D266,"*Total Trip",F179:F266)+SUMIF($B179:$D266,"*Total Domestic Travel",F179:F266)+SUMIF($B179:$D266,"*Total Foreign Travel",F179:F266)+SUMIF($B179:$D266,"*Total Supplies",F179:F266)+SUMIF($B179:$D266,"Total Publications",F179:F266)+SUMIF($B179:$D266,"*Total Other Costs",F179:F266)+SUMIF($D179:$D266,"*# Trips/Yr",F179:F266)+SUMIF($D179:$D266,"*# Persons/Trip",F179:F266)+SUMIF($D179:$D266,"*# Days Per Diem/Trip",F179:F266)+SUMIF($D179:$D266,"*# Days Lodging/Trip",F179:F266)+SUMIF($D179:$D266,"*TOTAL NUMBER PARTICIPANTS PER YEAR",F179:F266))</f>
        <v>0</v>
      </c>
      <c r="G296" s="488">
        <f t="shared" ca="1" si="85"/>
        <v>0</v>
      </c>
      <c r="H296" s="488">
        <f t="shared" ca="1" si="85"/>
        <v>0</v>
      </c>
      <c r="I296" s="488">
        <f t="shared" ca="1" si="85"/>
        <v>0</v>
      </c>
      <c r="J296" s="485">
        <f ca="1">SUM(E296:I296)</f>
        <v>0</v>
      </c>
      <c r="K296" s="392"/>
      <c r="L296" s="393"/>
      <c r="M296" s="393"/>
      <c r="N296" s="393"/>
      <c r="O296" s="393"/>
      <c r="P296" s="393"/>
      <c r="Q296" s="393"/>
      <c r="R296" s="393"/>
      <c r="V296" s="250"/>
      <c r="W296" s="250"/>
      <c r="X296" s="250"/>
      <c r="Y296" s="250"/>
      <c r="Z296" s="250"/>
      <c r="AA296" s="250"/>
      <c r="AB296" s="250"/>
      <c r="AC296" s="250"/>
      <c r="AD296" s="250"/>
      <c r="AE296" s="250"/>
      <c r="AF296" s="250"/>
      <c r="AG296" s="250"/>
      <c r="AH296" s="250"/>
      <c r="AI296" s="250"/>
      <c r="AJ296" s="250"/>
      <c r="AK296" s="250"/>
      <c r="AL296" s="250"/>
      <c r="AM296" s="250"/>
      <c r="AN296" s="250"/>
      <c r="AO296" s="250"/>
      <c r="AP296" s="250"/>
      <c r="AQ296" s="250"/>
      <c r="AR296" s="250"/>
    </row>
    <row r="297" spans="1:44" s="282" customFormat="1" ht="3.75" customHeight="1">
      <c r="J297" s="333"/>
      <c r="K297" s="293"/>
      <c r="L297" s="312"/>
      <c r="M297" s="312"/>
      <c r="N297" s="312"/>
      <c r="O297" s="312"/>
      <c r="P297" s="312"/>
      <c r="Q297" s="312"/>
      <c r="V297" s="250"/>
      <c r="W297" s="250"/>
      <c r="X297" s="250"/>
      <c r="Y297" s="250"/>
      <c r="Z297" s="250"/>
      <c r="AA297" s="250"/>
      <c r="AB297" s="250"/>
      <c r="AC297" s="250"/>
      <c r="AD297" s="250"/>
      <c r="AE297" s="250"/>
      <c r="AF297" s="250"/>
      <c r="AG297" s="250"/>
      <c r="AH297" s="250"/>
      <c r="AI297" s="250"/>
      <c r="AJ297" s="250"/>
      <c r="AK297" s="250"/>
      <c r="AL297" s="250"/>
      <c r="AM297" s="250"/>
      <c r="AN297" s="250"/>
      <c r="AO297" s="250"/>
      <c r="AP297" s="250"/>
      <c r="AQ297" s="250"/>
      <c r="AR297" s="250"/>
    </row>
    <row r="298" spans="1:44" s="394" customFormat="1" ht="20.100000000000001" customHeight="1">
      <c r="A298" s="661" t="s">
        <v>12</v>
      </c>
      <c r="B298" s="661"/>
      <c r="C298" s="395"/>
      <c r="D298" s="396"/>
      <c r="E298" s="484">
        <f ca="1">SUM(E267:E296)-(SUMIF($B267:$D296,"*Total Capital Equipment",E267:E296)+SUMIF($B267:$D296,"Total Tuition &amp; Fees",E267:E296)+SUMIF($B267:$D296,"*Total Participant Support Costs",E267:E296))-E283</f>
        <v>0</v>
      </c>
      <c r="F298" s="484">
        <f t="shared" ref="F298:I298" ca="1" si="86">SUM(F267:F296)-(SUMIF($B267:$D296,"*Total Capital Equipment",F267:F296)+SUMIF($B267:$D296,"Total Tuition &amp; Fees",F267:F296)+SUMIF($B267:$D296,"*Total Participant Support Costs",F267:F296))-F283</f>
        <v>0</v>
      </c>
      <c r="G298" s="484">
        <f t="shared" ca="1" si="86"/>
        <v>0</v>
      </c>
      <c r="H298" s="484">
        <f t="shared" ca="1" si="86"/>
        <v>0</v>
      </c>
      <c r="I298" s="484">
        <f t="shared" ca="1" si="86"/>
        <v>0</v>
      </c>
      <c r="J298" s="485">
        <f ca="1">SUM(E298:I298)</f>
        <v>0</v>
      </c>
      <c r="K298" s="397"/>
      <c r="L298" s="398"/>
      <c r="M298" s="398"/>
      <c r="N298" s="398"/>
      <c r="O298" s="398"/>
      <c r="P298" s="393"/>
      <c r="Q298" s="393"/>
      <c r="R298" s="393"/>
      <c r="Z298" s="250"/>
      <c r="AA298" s="250"/>
      <c r="AB298" s="250"/>
      <c r="AC298" s="250"/>
      <c r="AD298" s="250"/>
      <c r="AE298" s="250"/>
      <c r="AF298" s="250"/>
      <c r="AG298" s="250"/>
      <c r="AH298" s="250"/>
    </row>
    <row r="299" spans="1:44" ht="3.75" customHeight="1">
      <c r="A299" s="259"/>
      <c r="B299" s="259"/>
      <c r="C299" s="259"/>
      <c r="D299" s="259"/>
      <c r="E299" s="259"/>
      <c r="F299" s="270"/>
      <c r="G299" s="387"/>
      <c r="H299" s="387"/>
      <c r="I299" s="387"/>
      <c r="J299" s="375"/>
      <c r="K299" s="276"/>
      <c r="P299" s="253"/>
      <c r="Q299" s="253"/>
      <c r="V299" s="282"/>
      <c r="W299" s="282"/>
      <c r="X299" s="282"/>
      <c r="Y299" s="282"/>
      <c r="AI299" s="282"/>
      <c r="AJ299" s="282"/>
      <c r="AK299" s="282"/>
      <c r="AL299" s="282"/>
      <c r="AM299" s="282"/>
      <c r="AN299" s="282"/>
      <c r="AO299" s="282"/>
      <c r="AP299" s="282"/>
      <c r="AQ299" s="282"/>
      <c r="AR299" s="282"/>
    </row>
    <row r="300" spans="1:44" ht="13.15">
      <c r="A300" s="258" t="s">
        <v>5</v>
      </c>
      <c r="B300" s="259"/>
      <c r="C300" s="604"/>
      <c r="D300" s="604" t="s">
        <v>141</v>
      </c>
      <c r="E300" s="606">
        <f>L302</f>
        <v>0.51500000000000001</v>
      </c>
      <c r="F300" s="606">
        <f>L304</f>
        <v>0.51500000000000001</v>
      </c>
      <c r="G300" s="606">
        <f>L306</f>
        <v>0.51500000000000001</v>
      </c>
      <c r="H300" s="606">
        <f>L307</f>
        <v>0.51500000000000001</v>
      </c>
      <c r="I300" s="606">
        <f>L308</f>
        <v>0.51500000000000001</v>
      </c>
      <c r="J300" s="291"/>
      <c r="K300" s="267"/>
      <c r="V300" s="394"/>
      <c r="W300" s="394"/>
      <c r="X300" s="394"/>
      <c r="Y300" s="394"/>
      <c r="AI300" s="394"/>
      <c r="AJ300" s="394"/>
      <c r="AK300" s="394"/>
      <c r="AL300" s="394"/>
      <c r="AM300" s="394"/>
      <c r="AN300" s="394"/>
      <c r="AO300" s="394"/>
      <c r="AP300" s="394"/>
      <c r="AQ300" s="394"/>
      <c r="AR300" s="394"/>
    </row>
    <row r="301" spans="1:44" ht="13.5" thickBot="1">
      <c r="A301" s="258"/>
      <c r="B301" s="259"/>
      <c r="C301" s="604"/>
      <c r="D301" s="604" t="s">
        <v>69</v>
      </c>
      <c r="E301" s="606" t="str">
        <f>N302</f>
        <v>MTDC</v>
      </c>
      <c r="F301" s="606" t="str">
        <f>N304</f>
        <v>MTDC</v>
      </c>
      <c r="G301" s="606" t="str">
        <f>N306</f>
        <v>MTDC</v>
      </c>
      <c r="H301" s="606" t="str">
        <f>N307</f>
        <v>MTDC</v>
      </c>
      <c r="I301" s="606" t="str">
        <f>N308</f>
        <v>MTDC</v>
      </c>
      <c r="J301" s="291"/>
      <c r="K301" s="267"/>
      <c r="V301" s="394"/>
      <c r="W301" s="394"/>
      <c r="X301" s="394"/>
      <c r="Y301" s="394"/>
      <c r="AI301" s="394"/>
      <c r="AJ301" s="394"/>
      <c r="AK301" s="394"/>
      <c r="AL301" s="394"/>
      <c r="AM301" s="394"/>
      <c r="AN301" s="394"/>
      <c r="AO301" s="394"/>
      <c r="AP301" s="394"/>
      <c r="AQ301" s="394"/>
      <c r="AR301" s="394"/>
    </row>
    <row r="302" spans="1:44" ht="15" customHeight="1" thickBot="1">
      <c r="A302" s="275"/>
      <c r="B302" s="282" t="s">
        <v>176</v>
      </c>
      <c r="C302" s="388"/>
      <c r="D302" s="389"/>
      <c r="E302" s="486">
        <f ca="1">IF(N302="MTDC",ROUND(E296*L302,0),IF(N302="TDC",ROUND(E298*L302,0),"ERROR"))</f>
        <v>0</v>
      </c>
      <c r="F302" s="486">
        <f ca="1">IF(N304="MTDC",ROUND(F296*L304,0),IF(N304="TDC",ROUND(F298*L304,0),"ERROR"))</f>
        <v>0</v>
      </c>
      <c r="G302" s="486">
        <f ca="1">IF(N306="MTDC",ROUND(G296*L306,0),IF(N306="TDC",ROUND(G298*L306,0),"ERROR"))</f>
        <v>0</v>
      </c>
      <c r="H302" s="486">
        <f ca="1">IF(N307="MTDC",ROUND(H296*L307,0),IF(N307="TDC",ROUND(H298*L307,0),"ERROR"))</f>
        <v>0</v>
      </c>
      <c r="I302" s="486">
        <f ca="1">IF(N308="MTDC",ROUND(I296*L308,0),IF(N308="TDC",ROUND(I298*L308,0),"ERROR"))</f>
        <v>0</v>
      </c>
      <c r="J302" s="487">
        <f ca="1">SUM(E302:I302)</f>
        <v>0</v>
      </c>
      <c r="K302" s="253"/>
      <c r="L302" s="402">
        <v>0.51500000000000001</v>
      </c>
      <c r="M302" s="605" t="s">
        <v>37</v>
      </c>
      <c r="N302" s="403" t="s">
        <v>38</v>
      </c>
      <c r="O302" s="605" t="s">
        <v>30</v>
      </c>
      <c r="Q302" s="259"/>
      <c r="R302" s="259"/>
      <c r="S302" s="259"/>
      <c r="T302" s="259"/>
      <c r="U302" s="259"/>
    </row>
    <row r="303" spans="1:44" s="282" customFormat="1" ht="3.75" customHeight="1" thickBot="1">
      <c r="J303" s="333"/>
      <c r="K303" s="293"/>
      <c r="L303" s="312"/>
      <c r="M303" s="312"/>
      <c r="N303" s="312"/>
      <c r="O303" s="253"/>
      <c r="P303" s="312"/>
      <c r="Q303" s="312"/>
      <c r="V303" s="250"/>
      <c r="W303" s="250"/>
      <c r="X303" s="250"/>
      <c r="Y303" s="250"/>
      <c r="Z303" s="250"/>
      <c r="AA303" s="250"/>
      <c r="AB303" s="250"/>
      <c r="AC303" s="250"/>
      <c r="AD303" s="250"/>
      <c r="AE303" s="250"/>
      <c r="AF303" s="250"/>
      <c r="AG303" s="250"/>
      <c r="AH303" s="250"/>
      <c r="AI303" s="250"/>
      <c r="AJ303" s="250"/>
      <c r="AK303" s="250"/>
      <c r="AL303" s="250"/>
      <c r="AM303" s="250"/>
      <c r="AN303" s="250"/>
      <c r="AO303" s="250"/>
      <c r="AP303" s="250"/>
      <c r="AQ303" s="250"/>
      <c r="AR303" s="250"/>
    </row>
    <row r="304" spans="1:44" s="394" customFormat="1" ht="20.100000000000001" customHeight="1" thickBot="1">
      <c r="A304" s="661" t="s">
        <v>177</v>
      </c>
      <c r="B304" s="661"/>
      <c r="C304" s="395"/>
      <c r="D304" s="396"/>
      <c r="E304" s="484">
        <f ca="1">SUM(E302:E303)</f>
        <v>0</v>
      </c>
      <c r="F304" s="484">
        <f ca="1">SUM(F302:F303)</f>
        <v>0</v>
      </c>
      <c r="G304" s="484">
        <f ca="1">SUM(G302:G303)</f>
        <v>0</v>
      </c>
      <c r="H304" s="484">
        <f ca="1">SUM(H302:H303)</f>
        <v>0</v>
      </c>
      <c r="I304" s="484">
        <f ca="1">SUM(I302:I303)</f>
        <v>0</v>
      </c>
      <c r="J304" s="485">
        <f ca="1">SUM(E304:I304)</f>
        <v>0</v>
      </c>
      <c r="K304" s="397"/>
      <c r="L304" s="402">
        <v>0.51500000000000001</v>
      </c>
      <c r="M304" s="605" t="s">
        <v>37</v>
      </c>
      <c r="N304" s="403" t="s">
        <v>38</v>
      </c>
      <c r="O304" s="607" t="s">
        <v>31</v>
      </c>
      <c r="P304" s="393"/>
      <c r="Q304" s="393"/>
      <c r="R304" s="393"/>
      <c r="Z304" s="250"/>
      <c r="AA304" s="250"/>
      <c r="AB304" s="250"/>
      <c r="AC304" s="250"/>
      <c r="AD304" s="250"/>
      <c r="AE304" s="250"/>
      <c r="AF304" s="250"/>
      <c r="AG304" s="250"/>
      <c r="AH304" s="250"/>
    </row>
    <row r="305" spans="1:44" ht="3.75" customHeight="1" thickBot="1">
      <c r="A305" s="259"/>
      <c r="B305" s="259"/>
      <c r="C305" s="259"/>
      <c r="D305" s="259"/>
      <c r="E305" s="259"/>
      <c r="F305" s="259"/>
      <c r="G305" s="259"/>
      <c r="H305" s="259"/>
      <c r="I305" s="259"/>
      <c r="J305" s="333"/>
      <c r="K305" s="277"/>
      <c r="L305" s="313"/>
      <c r="M305" s="253"/>
      <c r="N305" s="253"/>
      <c r="O305" s="605"/>
      <c r="P305" s="253"/>
      <c r="Q305" s="253"/>
    </row>
    <row r="306" spans="1:44" s="401" customFormat="1" ht="20.100000000000001" customHeight="1" thickBot="1">
      <c r="A306" s="391" t="s">
        <v>175</v>
      </c>
      <c r="B306" s="399"/>
      <c r="C306" s="399"/>
      <c r="D306" s="399"/>
      <c r="E306" s="484">
        <f ca="1">SUM(E298,E304)</f>
        <v>0</v>
      </c>
      <c r="F306" s="484">
        <f ca="1">SUM(F298,F304)</f>
        <v>0</v>
      </c>
      <c r="G306" s="484">
        <f ca="1">SUM(G298,G304)</f>
        <v>0</v>
      </c>
      <c r="H306" s="484">
        <f ca="1">SUM(H298,H304)</f>
        <v>0</v>
      </c>
      <c r="I306" s="484">
        <f ca="1">SUM(I298,I304)</f>
        <v>0</v>
      </c>
      <c r="J306" s="485">
        <f ca="1">SUM(E306:I306)</f>
        <v>0</v>
      </c>
      <c r="K306" s="400"/>
      <c r="L306" s="402">
        <v>0.51500000000000001</v>
      </c>
      <c r="M306" s="605" t="s">
        <v>37</v>
      </c>
      <c r="N306" s="403" t="s">
        <v>38</v>
      </c>
      <c r="O306" s="605" t="s">
        <v>32</v>
      </c>
      <c r="V306" s="259"/>
      <c r="W306" s="250"/>
      <c r="X306" s="250"/>
      <c r="Y306" s="250"/>
      <c r="Z306" s="250"/>
      <c r="AA306" s="250"/>
      <c r="AB306" s="250"/>
      <c r="AC306" s="250"/>
      <c r="AD306" s="250"/>
      <c r="AE306" s="250"/>
      <c r="AF306" s="250"/>
      <c r="AG306" s="250"/>
      <c r="AH306" s="250"/>
      <c r="AI306" s="250"/>
      <c r="AJ306" s="250"/>
      <c r="AK306" s="250"/>
      <c r="AL306" s="250"/>
      <c r="AM306" s="250"/>
      <c r="AN306" s="250"/>
      <c r="AO306" s="250"/>
      <c r="AP306" s="250"/>
      <c r="AQ306" s="250"/>
      <c r="AR306" s="250"/>
    </row>
    <row r="307" spans="1:44" ht="13.5" thickBot="1">
      <c r="A307" s="390"/>
      <c r="B307" s="259"/>
      <c r="C307" s="259"/>
      <c r="D307" s="259"/>
      <c r="E307" s="259"/>
      <c r="F307" s="270"/>
      <c r="G307" s="259"/>
      <c r="H307" s="259"/>
      <c r="I307" s="259"/>
      <c r="J307" s="259"/>
      <c r="L307" s="402">
        <v>0.51500000000000001</v>
      </c>
      <c r="M307" s="605" t="s">
        <v>37</v>
      </c>
      <c r="N307" s="403" t="s">
        <v>38</v>
      </c>
      <c r="O307" s="605" t="s">
        <v>33</v>
      </c>
    </row>
    <row r="308" spans="1:44" ht="13.5" thickBot="1">
      <c r="A308" s="390"/>
      <c r="B308" s="259"/>
      <c r="C308" s="259"/>
      <c r="D308" s="259"/>
      <c r="E308" s="259"/>
      <c r="F308" s="270"/>
      <c r="G308" s="259"/>
      <c r="H308" s="259"/>
      <c r="I308" s="259"/>
      <c r="J308" s="259"/>
      <c r="L308" s="402">
        <v>0.51500000000000001</v>
      </c>
      <c r="M308" s="605" t="s">
        <v>37</v>
      </c>
      <c r="N308" s="403" t="s">
        <v>38</v>
      </c>
      <c r="O308" s="605" t="s">
        <v>34</v>
      </c>
    </row>
    <row r="309" spans="1:44">
      <c r="A309" s="259"/>
      <c r="B309" s="259"/>
      <c r="C309" s="259"/>
      <c r="D309" s="259"/>
      <c r="E309" s="387"/>
      <c r="F309" s="330"/>
      <c r="G309" s="387"/>
      <c r="H309" s="387"/>
      <c r="I309" s="387"/>
      <c r="J309" s="387"/>
    </row>
    <row r="310" spans="1:44">
      <c r="A310" s="259"/>
      <c r="B310" s="259"/>
      <c r="C310" s="259"/>
      <c r="D310" s="259"/>
      <c r="E310" s="387"/>
      <c r="F310" s="330"/>
      <c r="G310" s="387"/>
      <c r="H310" s="387"/>
      <c r="I310" s="387"/>
      <c r="J310" s="387"/>
    </row>
    <row r="311" spans="1:44">
      <c r="A311" s="259"/>
      <c r="B311" s="259"/>
      <c r="C311" s="259"/>
      <c r="D311" s="259"/>
      <c r="E311" s="387"/>
      <c r="F311" s="330"/>
      <c r="G311" s="387"/>
      <c r="H311" s="387"/>
      <c r="I311" s="387"/>
      <c r="J311" s="387"/>
    </row>
    <row r="312" spans="1:44">
      <c r="A312" s="259"/>
      <c r="B312" s="259"/>
      <c r="C312" s="259"/>
      <c r="D312" s="259"/>
      <c r="E312" s="387"/>
      <c r="F312" s="330"/>
      <c r="G312" s="387"/>
      <c r="H312" s="387"/>
      <c r="I312" s="387"/>
      <c r="J312" s="387"/>
    </row>
    <row r="313" spans="1:44">
      <c r="A313" s="259"/>
      <c r="B313" s="259"/>
      <c r="C313" s="259"/>
      <c r="D313" s="259"/>
      <c r="E313" s="387"/>
      <c r="F313" s="330"/>
      <c r="G313" s="387"/>
      <c r="H313" s="387"/>
      <c r="I313" s="387"/>
      <c r="J313" s="387"/>
    </row>
    <row r="314" spans="1:44">
      <c r="A314" s="259"/>
      <c r="B314" s="259"/>
      <c r="C314" s="259"/>
      <c r="D314" s="259"/>
      <c r="E314" s="387"/>
      <c r="F314" s="330"/>
      <c r="G314" s="387"/>
      <c r="H314" s="387"/>
      <c r="I314" s="387"/>
      <c r="J314" s="387"/>
    </row>
    <row r="315" spans="1:44">
      <c r="A315" s="259"/>
      <c r="B315" s="259"/>
      <c r="C315" s="259"/>
      <c r="D315" s="259"/>
      <c r="E315" s="387"/>
      <c r="F315" s="330"/>
      <c r="G315" s="387"/>
      <c r="H315" s="387"/>
      <c r="I315" s="387"/>
      <c r="J315" s="387"/>
    </row>
    <row r="316" spans="1:44">
      <c r="A316" s="259"/>
      <c r="B316" s="259"/>
      <c r="C316" s="259"/>
      <c r="D316" s="259"/>
      <c r="E316" s="387"/>
      <c r="F316" s="330"/>
      <c r="G316" s="387"/>
      <c r="H316" s="387"/>
      <c r="I316" s="387"/>
      <c r="J316" s="387"/>
    </row>
    <row r="317" spans="1:44">
      <c r="A317" s="259"/>
      <c r="B317" s="259"/>
      <c r="C317" s="259"/>
      <c r="D317" s="259"/>
      <c r="E317" s="387"/>
      <c r="F317" s="330"/>
      <c r="G317" s="387"/>
      <c r="H317" s="387"/>
      <c r="I317" s="387"/>
      <c r="J317" s="387"/>
    </row>
    <row r="318" spans="1:44">
      <c r="A318" s="259"/>
      <c r="B318" s="259"/>
      <c r="C318" s="259"/>
      <c r="D318" s="259"/>
      <c r="E318" s="387"/>
      <c r="F318" s="330"/>
      <c r="G318" s="387"/>
      <c r="H318" s="387"/>
      <c r="I318" s="387"/>
      <c r="J318" s="387"/>
    </row>
    <row r="319" spans="1:44">
      <c r="A319" s="259"/>
      <c r="B319" s="259"/>
      <c r="C319" s="259"/>
      <c r="D319" s="259"/>
      <c r="E319" s="387"/>
      <c r="F319" s="330"/>
      <c r="G319" s="387"/>
      <c r="H319" s="387"/>
      <c r="I319" s="387"/>
      <c r="J319" s="387"/>
    </row>
    <row r="320" spans="1:44">
      <c r="A320" s="259"/>
      <c r="B320" s="259"/>
      <c r="C320" s="259"/>
      <c r="D320" s="259"/>
      <c r="E320" s="387"/>
      <c r="F320" s="330"/>
      <c r="G320" s="387"/>
      <c r="H320" s="387"/>
      <c r="I320" s="387"/>
      <c r="J320" s="387"/>
    </row>
    <row r="321" spans="1:10">
      <c r="A321" s="259"/>
      <c r="B321" s="259"/>
      <c r="C321" s="259"/>
      <c r="D321" s="259"/>
      <c r="E321" s="387"/>
      <c r="F321" s="330"/>
      <c r="G321" s="387"/>
      <c r="H321" s="387"/>
      <c r="I321" s="387"/>
      <c r="J321" s="387"/>
    </row>
    <row r="322" spans="1:10">
      <c r="A322" s="259"/>
      <c r="B322" s="259"/>
      <c r="C322" s="259"/>
      <c r="D322" s="259"/>
      <c r="E322" s="387"/>
      <c r="F322" s="330"/>
      <c r="G322" s="387"/>
      <c r="H322" s="387"/>
      <c r="I322" s="387"/>
      <c r="J322" s="387"/>
    </row>
    <row r="323" spans="1:10">
      <c r="A323" s="259"/>
      <c r="B323" s="259"/>
      <c r="C323" s="259"/>
      <c r="D323" s="259"/>
      <c r="E323" s="387"/>
      <c r="F323" s="330"/>
      <c r="G323" s="387"/>
      <c r="H323" s="387"/>
      <c r="I323" s="387"/>
      <c r="J323" s="387"/>
    </row>
    <row r="324" spans="1:10">
      <c r="A324" s="259"/>
      <c r="B324" s="259"/>
      <c r="C324" s="259"/>
      <c r="D324" s="259"/>
      <c r="E324" s="387"/>
      <c r="F324" s="330"/>
      <c r="G324" s="387"/>
      <c r="H324" s="387"/>
      <c r="I324" s="387"/>
      <c r="J324" s="387"/>
    </row>
    <row r="325" spans="1:10">
      <c r="A325" s="259"/>
      <c r="B325" s="259"/>
      <c r="C325" s="259"/>
      <c r="D325" s="259"/>
      <c r="E325" s="387"/>
      <c r="F325" s="330"/>
      <c r="G325" s="387"/>
      <c r="H325" s="387"/>
      <c r="I325" s="387"/>
      <c r="J325" s="387"/>
    </row>
    <row r="326" spans="1:10">
      <c r="A326" s="259"/>
      <c r="B326" s="259"/>
      <c r="C326" s="259"/>
      <c r="D326" s="259"/>
      <c r="E326" s="387"/>
      <c r="F326" s="330"/>
      <c r="G326" s="387"/>
      <c r="H326" s="387"/>
      <c r="I326" s="387"/>
      <c r="J326" s="387"/>
    </row>
    <row r="327" spans="1:10">
      <c r="A327" s="259"/>
      <c r="B327" s="259"/>
      <c r="C327" s="259"/>
      <c r="D327" s="259"/>
      <c r="E327" s="387"/>
      <c r="F327" s="330"/>
      <c r="G327" s="387"/>
      <c r="H327" s="387"/>
      <c r="I327" s="387"/>
      <c r="J327" s="387"/>
    </row>
    <row r="328" spans="1:10">
      <c r="A328" s="259"/>
      <c r="B328" s="259"/>
      <c r="C328" s="259"/>
      <c r="D328" s="259"/>
      <c r="E328" s="387"/>
      <c r="F328" s="330"/>
      <c r="G328" s="387"/>
      <c r="H328" s="387"/>
      <c r="I328" s="387"/>
      <c r="J328" s="387"/>
    </row>
    <row r="329" spans="1:10">
      <c r="A329" s="259"/>
      <c r="B329" s="259"/>
      <c r="C329" s="259"/>
      <c r="D329" s="259"/>
      <c r="E329" s="387"/>
      <c r="F329" s="330"/>
      <c r="G329" s="387"/>
      <c r="H329" s="387"/>
      <c r="I329" s="387"/>
      <c r="J329" s="387"/>
    </row>
    <row r="330" spans="1:10">
      <c r="A330" s="259"/>
      <c r="B330" s="259"/>
      <c r="C330" s="259"/>
      <c r="D330" s="259"/>
      <c r="E330" s="387"/>
      <c r="F330" s="330"/>
      <c r="G330" s="387"/>
      <c r="H330" s="387"/>
      <c r="I330" s="387"/>
      <c r="J330" s="387"/>
    </row>
    <row r="331" spans="1:10">
      <c r="A331" s="259"/>
      <c r="B331" s="259"/>
      <c r="C331" s="259"/>
      <c r="D331" s="259"/>
      <c r="E331" s="387"/>
      <c r="F331" s="330"/>
      <c r="G331" s="387"/>
      <c r="H331" s="387"/>
      <c r="I331" s="387"/>
      <c r="J331" s="387"/>
    </row>
    <row r="332" spans="1:10">
      <c r="A332" s="259"/>
      <c r="B332" s="259"/>
      <c r="C332" s="259"/>
      <c r="D332" s="259"/>
      <c r="E332" s="387"/>
      <c r="F332" s="330"/>
      <c r="G332" s="387"/>
      <c r="H332" s="387"/>
      <c r="I332" s="387"/>
      <c r="J332" s="387"/>
    </row>
    <row r="333" spans="1:10">
      <c r="A333" s="259"/>
      <c r="B333" s="259"/>
      <c r="C333" s="259"/>
      <c r="D333" s="259"/>
      <c r="E333" s="387"/>
      <c r="F333" s="330"/>
      <c r="G333" s="387"/>
      <c r="H333" s="387"/>
      <c r="I333" s="387"/>
      <c r="J333" s="387"/>
    </row>
    <row r="334" spans="1:10">
      <c r="A334" s="259"/>
      <c r="B334" s="259"/>
      <c r="C334" s="259"/>
      <c r="D334" s="259"/>
      <c r="E334" s="387"/>
      <c r="F334" s="330"/>
      <c r="G334" s="387"/>
      <c r="H334" s="387"/>
      <c r="I334" s="387"/>
      <c r="J334" s="387"/>
    </row>
    <row r="335" spans="1:10">
      <c r="A335" s="259"/>
      <c r="B335" s="259"/>
      <c r="C335" s="259"/>
      <c r="D335" s="259"/>
      <c r="E335" s="387"/>
      <c r="F335" s="330"/>
      <c r="G335" s="387"/>
      <c r="H335" s="387"/>
      <c r="I335" s="387"/>
      <c r="J335" s="387"/>
    </row>
    <row r="336" spans="1:10">
      <c r="A336" s="259"/>
      <c r="B336" s="259"/>
      <c r="C336" s="259"/>
      <c r="D336" s="259"/>
      <c r="E336" s="387"/>
      <c r="F336" s="330"/>
      <c r="G336" s="387"/>
      <c r="H336" s="387"/>
      <c r="I336" s="387"/>
      <c r="J336" s="387"/>
    </row>
    <row r="337" spans="1:10">
      <c r="A337" s="259"/>
      <c r="B337" s="259"/>
      <c r="C337" s="259"/>
      <c r="D337" s="259"/>
      <c r="E337" s="387"/>
      <c r="F337" s="330"/>
      <c r="G337" s="387"/>
      <c r="H337" s="387"/>
      <c r="I337" s="387"/>
      <c r="J337" s="387"/>
    </row>
    <row r="338" spans="1:10">
      <c r="A338" s="259"/>
      <c r="B338" s="259"/>
      <c r="C338" s="259"/>
      <c r="D338" s="259"/>
      <c r="E338" s="387"/>
      <c r="F338" s="330"/>
      <c r="G338" s="387"/>
      <c r="H338" s="387"/>
      <c r="I338" s="387"/>
      <c r="J338" s="387"/>
    </row>
    <row r="339" spans="1:10">
      <c r="A339" s="259"/>
      <c r="B339" s="259"/>
      <c r="C339" s="259"/>
      <c r="D339" s="259"/>
      <c r="E339" s="387"/>
      <c r="F339" s="330"/>
      <c r="G339" s="387"/>
      <c r="H339" s="387"/>
      <c r="I339" s="387"/>
      <c r="J339" s="387"/>
    </row>
    <row r="340" spans="1:10">
      <c r="A340" s="259"/>
      <c r="B340" s="259"/>
      <c r="C340" s="259"/>
      <c r="D340" s="259"/>
      <c r="E340" s="387"/>
      <c r="F340" s="330"/>
      <c r="G340" s="387"/>
      <c r="H340" s="387"/>
      <c r="I340" s="387"/>
      <c r="J340" s="387"/>
    </row>
    <row r="341" spans="1:10">
      <c r="A341" s="259"/>
      <c r="B341" s="259"/>
      <c r="C341" s="259"/>
      <c r="D341" s="259"/>
      <c r="E341" s="387"/>
      <c r="F341" s="330"/>
      <c r="G341" s="387"/>
      <c r="H341" s="387"/>
      <c r="I341" s="387"/>
      <c r="J341" s="387"/>
    </row>
    <row r="342" spans="1:10">
      <c r="A342" s="259"/>
      <c r="B342" s="259"/>
      <c r="C342" s="259"/>
      <c r="D342" s="259"/>
      <c r="E342" s="387"/>
      <c r="F342" s="330"/>
      <c r="G342" s="387"/>
      <c r="H342" s="387"/>
      <c r="I342" s="387"/>
      <c r="J342" s="387"/>
    </row>
    <row r="343" spans="1:10">
      <c r="A343" s="259"/>
      <c r="B343" s="259"/>
      <c r="C343" s="259"/>
      <c r="D343" s="259"/>
      <c r="E343" s="387"/>
      <c r="F343" s="330"/>
      <c r="G343" s="387"/>
      <c r="H343" s="387"/>
      <c r="I343" s="387"/>
      <c r="J343" s="387"/>
    </row>
    <row r="344" spans="1:10">
      <c r="A344" s="259"/>
      <c r="B344" s="259"/>
      <c r="C344" s="259"/>
      <c r="D344" s="259"/>
      <c r="E344" s="387"/>
      <c r="F344" s="330"/>
      <c r="G344" s="387"/>
      <c r="H344" s="387"/>
      <c r="I344" s="387"/>
      <c r="J344" s="387"/>
    </row>
    <row r="345" spans="1:10">
      <c r="A345" s="259"/>
      <c r="B345" s="259"/>
      <c r="C345" s="259"/>
      <c r="D345" s="259"/>
      <c r="E345" s="387"/>
      <c r="F345" s="330"/>
      <c r="G345" s="387"/>
      <c r="H345" s="387"/>
      <c r="I345" s="387"/>
      <c r="J345" s="387"/>
    </row>
    <row r="346" spans="1:10">
      <c r="A346" s="259"/>
      <c r="B346" s="259"/>
      <c r="C346" s="259"/>
      <c r="D346" s="259"/>
      <c r="E346" s="387"/>
      <c r="F346" s="330"/>
      <c r="G346" s="387"/>
      <c r="H346" s="387"/>
      <c r="I346" s="387"/>
      <c r="J346" s="387"/>
    </row>
    <row r="347" spans="1:10">
      <c r="A347" s="259"/>
      <c r="B347" s="259"/>
      <c r="C347" s="259"/>
      <c r="D347" s="259"/>
      <c r="E347" s="387"/>
      <c r="F347" s="330"/>
      <c r="G347" s="387"/>
      <c r="H347" s="387"/>
      <c r="I347" s="387"/>
      <c r="J347" s="387"/>
    </row>
    <row r="348" spans="1:10">
      <c r="A348" s="259"/>
      <c r="B348" s="259"/>
      <c r="C348" s="259"/>
      <c r="D348" s="259"/>
      <c r="E348" s="387"/>
      <c r="F348" s="330"/>
      <c r="G348" s="387"/>
      <c r="H348" s="387"/>
      <c r="I348" s="387"/>
      <c r="J348" s="387"/>
    </row>
    <row r="349" spans="1:10">
      <c r="A349" s="259"/>
      <c r="B349" s="259"/>
      <c r="C349" s="259"/>
      <c r="D349" s="259"/>
      <c r="E349" s="387"/>
      <c r="F349" s="330"/>
      <c r="G349" s="387"/>
      <c r="H349" s="387"/>
      <c r="I349" s="387"/>
      <c r="J349" s="387"/>
    </row>
    <row r="350" spans="1:10">
      <c r="A350" s="259"/>
      <c r="B350" s="259"/>
      <c r="C350" s="259"/>
      <c r="D350" s="259"/>
      <c r="E350" s="387"/>
      <c r="F350" s="330"/>
      <c r="G350" s="387"/>
      <c r="H350" s="387"/>
      <c r="I350" s="387"/>
      <c r="J350" s="387"/>
    </row>
    <row r="351" spans="1:10">
      <c r="A351" s="259"/>
      <c r="B351" s="259"/>
      <c r="C351" s="259"/>
      <c r="D351" s="259"/>
      <c r="E351" s="387"/>
      <c r="F351" s="330"/>
      <c r="G351" s="387"/>
      <c r="H351" s="387"/>
      <c r="I351" s="387"/>
      <c r="J351" s="387"/>
    </row>
    <row r="352" spans="1:10">
      <c r="A352" s="259"/>
      <c r="B352" s="259"/>
      <c r="C352" s="259"/>
      <c r="D352" s="259"/>
      <c r="E352" s="387"/>
      <c r="F352" s="330"/>
      <c r="G352" s="387"/>
      <c r="H352" s="387"/>
      <c r="I352" s="387"/>
      <c r="J352" s="387"/>
    </row>
    <row r="353" spans="1:10">
      <c r="A353" s="259"/>
      <c r="B353" s="259"/>
      <c r="C353" s="259"/>
      <c r="D353" s="259"/>
      <c r="E353" s="387"/>
      <c r="F353" s="330"/>
      <c r="G353" s="387"/>
      <c r="H353" s="387"/>
      <c r="I353" s="387"/>
      <c r="J353" s="387"/>
    </row>
    <row r="354" spans="1:10">
      <c r="A354" s="259"/>
      <c r="B354" s="259"/>
      <c r="C354" s="259"/>
      <c r="D354" s="259"/>
      <c r="E354" s="387"/>
      <c r="F354" s="330"/>
      <c r="G354" s="387"/>
      <c r="H354" s="387"/>
      <c r="I354" s="387"/>
      <c r="J354" s="387"/>
    </row>
    <row r="355" spans="1:10">
      <c r="A355" s="259"/>
      <c r="B355" s="259"/>
      <c r="C355" s="259"/>
      <c r="D355" s="259"/>
      <c r="E355" s="387"/>
      <c r="F355" s="330"/>
      <c r="G355" s="387"/>
      <c r="H355" s="387"/>
      <c r="I355" s="387"/>
      <c r="J355" s="387"/>
    </row>
    <row r="356" spans="1:10">
      <c r="A356" s="259"/>
      <c r="B356" s="259"/>
      <c r="C356" s="259"/>
      <c r="D356" s="259"/>
      <c r="E356" s="387"/>
      <c r="F356" s="330"/>
      <c r="G356" s="387"/>
      <c r="H356" s="387"/>
      <c r="I356" s="387"/>
      <c r="J356" s="387"/>
    </row>
    <row r="357" spans="1:10">
      <c r="A357" s="259"/>
      <c r="B357" s="259"/>
      <c r="C357" s="259"/>
      <c r="D357" s="259"/>
      <c r="E357" s="387"/>
      <c r="F357" s="330"/>
      <c r="G357" s="387"/>
      <c r="H357" s="387"/>
      <c r="I357" s="387"/>
      <c r="J357" s="387"/>
    </row>
    <row r="358" spans="1:10">
      <c r="A358" s="259"/>
      <c r="B358" s="259"/>
      <c r="C358" s="259"/>
      <c r="D358" s="259"/>
      <c r="E358" s="387"/>
      <c r="F358" s="330"/>
      <c r="G358" s="387"/>
      <c r="H358" s="387"/>
      <c r="I358" s="387"/>
      <c r="J358" s="387"/>
    </row>
    <row r="359" spans="1:10">
      <c r="A359" s="259"/>
      <c r="B359" s="259"/>
      <c r="C359" s="259"/>
      <c r="D359" s="259"/>
      <c r="E359" s="387"/>
      <c r="F359" s="330"/>
      <c r="G359" s="387"/>
      <c r="H359" s="387"/>
      <c r="I359" s="387"/>
      <c r="J359" s="387"/>
    </row>
    <row r="360" spans="1:10">
      <c r="A360" s="259"/>
      <c r="B360" s="259"/>
      <c r="C360" s="259"/>
      <c r="D360" s="259"/>
      <c r="E360" s="387"/>
      <c r="F360" s="330"/>
      <c r="G360" s="387"/>
      <c r="H360" s="387"/>
      <c r="I360" s="387"/>
      <c r="J360" s="387"/>
    </row>
    <row r="361" spans="1:10">
      <c r="A361" s="259"/>
      <c r="B361" s="259"/>
      <c r="C361" s="259"/>
      <c r="D361" s="259"/>
      <c r="E361" s="387"/>
      <c r="F361" s="330"/>
      <c r="G361" s="387"/>
      <c r="H361" s="387"/>
      <c r="I361" s="387"/>
      <c r="J361" s="387"/>
    </row>
    <row r="362" spans="1:10">
      <c r="A362" s="259"/>
      <c r="B362" s="259"/>
      <c r="C362" s="259"/>
      <c r="D362" s="259"/>
      <c r="E362" s="387"/>
      <c r="F362" s="330"/>
      <c r="G362" s="387"/>
      <c r="H362" s="387"/>
      <c r="I362" s="387"/>
      <c r="J362" s="387"/>
    </row>
    <row r="363" spans="1:10">
      <c r="A363" s="259"/>
      <c r="B363" s="259"/>
      <c r="C363" s="259"/>
      <c r="D363" s="259"/>
      <c r="E363" s="387"/>
      <c r="F363" s="330"/>
      <c r="G363" s="387"/>
      <c r="H363" s="387"/>
      <c r="I363" s="387"/>
      <c r="J363" s="387"/>
    </row>
    <row r="364" spans="1:10">
      <c r="A364" s="259"/>
      <c r="B364" s="259"/>
      <c r="C364" s="259"/>
      <c r="D364" s="259"/>
      <c r="E364" s="387"/>
      <c r="F364" s="330"/>
      <c r="G364" s="387"/>
      <c r="H364" s="387"/>
      <c r="I364" s="387"/>
      <c r="J364" s="387"/>
    </row>
    <row r="365" spans="1:10">
      <c r="A365" s="259"/>
      <c r="B365" s="259"/>
      <c r="C365" s="259"/>
      <c r="D365" s="259"/>
      <c r="E365" s="387"/>
      <c r="F365" s="330"/>
      <c r="G365" s="387"/>
      <c r="H365" s="387"/>
      <c r="I365" s="387"/>
      <c r="J365" s="387"/>
    </row>
    <row r="366" spans="1:10">
      <c r="A366" s="259"/>
      <c r="B366" s="259"/>
      <c r="C366" s="259"/>
      <c r="D366" s="259"/>
      <c r="E366" s="387"/>
      <c r="F366" s="330"/>
      <c r="G366" s="387"/>
      <c r="H366" s="387"/>
      <c r="I366" s="387"/>
      <c r="J366" s="387"/>
    </row>
    <row r="367" spans="1:10">
      <c r="A367" s="259"/>
      <c r="B367" s="259"/>
      <c r="C367" s="259"/>
      <c r="D367" s="259"/>
      <c r="E367" s="387"/>
      <c r="F367" s="330"/>
      <c r="G367" s="387"/>
      <c r="H367" s="387"/>
      <c r="I367" s="387"/>
      <c r="J367" s="387"/>
    </row>
    <row r="368" spans="1:10">
      <c r="A368" s="259"/>
      <c r="B368" s="259"/>
      <c r="C368" s="259"/>
      <c r="D368" s="259"/>
      <c r="E368" s="387"/>
      <c r="F368" s="330"/>
      <c r="G368" s="387"/>
      <c r="H368" s="387"/>
      <c r="I368" s="387"/>
      <c r="J368" s="387"/>
    </row>
    <row r="369" spans="1:10">
      <c r="A369" s="259"/>
      <c r="B369" s="259"/>
      <c r="C369" s="259"/>
      <c r="D369" s="259"/>
      <c r="E369" s="387"/>
      <c r="F369" s="330"/>
      <c r="G369" s="387"/>
      <c r="H369" s="387"/>
      <c r="I369" s="387"/>
      <c r="J369" s="387"/>
    </row>
    <row r="370" spans="1:10">
      <c r="A370" s="259"/>
      <c r="B370" s="259"/>
      <c r="C370" s="259"/>
      <c r="D370" s="259"/>
      <c r="E370" s="387"/>
      <c r="F370" s="330"/>
      <c r="G370" s="387"/>
      <c r="H370" s="387"/>
      <c r="I370" s="387"/>
      <c r="J370" s="387"/>
    </row>
    <row r="371" spans="1:10">
      <c r="A371" s="259"/>
      <c r="B371" s="259"/>
      <c r="C371" s="259"/>
      <c r="D371" s="259"/>
      <c r="E371" s="387"/>
      <c r="F371" s="330"/>
      <c r="G371" s="387"/>
      <c r="H371" s="387"/>
      <c r="I371" s="387"/>
      <c r="J371" s="387"/>
    </row>
    <row r="372" spans="1:10">
      <c r="A372" s="259"/>
      <c r="B372" s="259"/>
      <c r="C372" s="259"/>
      <c r="D372" s="259"/>
      <c r="E372" s="387"/>
      <c r="F372" s="330"/>
      <c r="G372" s="387"/>
      <c r="H372" s="387"/>
      <c r="I372" s="387"/>
      <c r="J372" s="387"/>
    </row>
    <row r="373" spans="1:10">
      <c r="A373" s="259"/>
      <c r="B373" s="259"/>
      <c r="C373" s="259"/>
      <c r="D373" s="259"/>
      <c r="E373" s="387"/>
      <c r="F373" s="330"/>
      <c r="G373" s="387"/>
      <c r="H373" s="387"/>
      <c r="I373" s="387"/>
      <c r="J373" s="387"/>
    </row>
    <row r="374" spans="1:10">
      <c r="A374" s="259"/>
      <c r="B374" s="259"/>
      <c r="C374" s="259"/>
      <c r="D374" s="259"/>
      <c r="E374" s="387"/>
      <c r="F374" s="330"/>
      <c r="G374" s="387"/>
      <c r="H374" s="387"/>
      <c r="I374" s="387"/>
      <c r="J374" s="387"/>
    </row>
    <row r="375" spans="1:10">
      <c r="A375" s="259"/>
      <c r="B375" s="259"/>
      <c r="C375" s="259"/>
      <c r="D375" s="259"/>
      <c r="E375" s="387"/>
      <c r="F375" s="330"/>
      <c r="G375" s="387"/>
      <c r="H375" s="387"/>
      <c r="I375" s="387"/>
      <c r="J375" s="387"/>
    </row>
    <row r="376" spans="1:10">
      <c r="A376" s="259"/>
      <c r="B376" s="259"/>
      <c r="C376" s="259"/>
      <c r="D376" s="259"/>
      <c r="E376" s="387"/>
      <c r="F376" s="330"/>
      <c r="G376" s="387"/>
      <c r="H376" s="387"/>
      <c r="I376" s="387"/>
      <c r="J376" s="387"/>
    </row>
    <row r="377" spans="1:10">
      <c r="A377" s="259"/>
      <c r="B377" s="259"/>
      <c r="C377" s="259"/>
      <c r="D377" s="259"/>
      <c r="E377" s="387"/>
      <c r="F377" s="330"/>
      <c r="G377" s="387"/>
      <c r="H377" s="387"/>
      <c r="I377" s="387"/>
      <c r="J377" s="387"/>
    </row>
    <row r="378" spans="1:10">
      <c r="A378" s="259"/>
      <c r="B378" s="259"/>
      <c r="C378" s="259"/>
      <c r="D378" s="259"/>
      <c r="E378" s="387"/>
      <c r="F378" s="330"/>
      <c r="G378" s="387"/>
      <c r="H378" s="387"/>
      <c r="I378" s="387"/>
      <c r="J378" s="387"/>
    </row>
    <row r="379" spans="1:10">
      <c r="A379" s="259"/>
      <c r="B379" s="259"/>
      <c r="C379" s="259"/>
      <c r="D379" s="259"/>
      <c r="E379" s="387"/>
      <c r="F379" s="330"/>
      <c r="G379" s="387"/>
      <c r="H379" s="387"/>
      <c r="I379" s="387"/>
      <c r="J379" s="387"/>
    </row>
    <row r="380" spans="1:10">
      <c r="A380" s="259"/>
      <c r="B380" s="259"/>
      <c r="C380" s="259"/>
      <c r="D380" s="259"/>
      <c r="E380" s="387"/>
      <c r="F380" s="330"/>
      <c r="G380" s="387"/>
      <c r="H380" s="387"/>
      <c r="I380" s="387"/>
      <c r="J380" s="387"/>
    </row>
    <row r="381" spans="1:10">
      <c r="A381" s="259"/>
      <c r="B381" s="259"/>
      <c r="C381" s="259"/>
      <c r="D381" s="259"/>
      <c r="E381" s="387"/>
      <c r="F381" s="330"/>
      <c r="G381" s="387"/>
      <c r="H381" s="387"/>
      <c r="I381" s="387"/>
      <c r="J381" s="387"/>
    </row>
    <row r="382" spans="1:10">
      <c r="A382" s="259"/>
      <c r="B382" s="259"/>
      <c r="C382" s="259"/>
      <c r="D382" s="259"/>
      <c r="E382" s="387"/>
      <c r="F382" s="330"/>
      <c r="G382" s="387"/>
      <c r="H382" s="387"/>
      <c r="I382" s="387"/>
      <c r="J382" s="387"/>
    </row>
    <row r="383" spans="1:10">
      <c r="A383" s="259"/>
      <c r="B383" s="259"/>
      <c r="C383" s="259"/>
      <c r="D383" s="259"/>
      <c r="E383" s="387"/>
      <c r="F383" s="330"/>
      <c r="G383" s="387"/>
      <c r="H383" s="387"/>
      <c r="I383" s="387"/>
      <c r="J383" s="387"/>
    </row>
    <row r="384" spans="1:10">
      <c r="A384" s="259"/>
      <c r="B384" s="259"/>
      <c r="C384" s="259"/>
      <c r="D384" s="259"/>
      <c r="E384" s="387"/>
      <c r="F384" s="330"/>
      <c r="G384" s="387"/>
      <c r="H384" s="387"/>
      <c r="I384" s="387"/>
      <c r="J384" s="387"/>
    </row>
    <row r="385" spans="1:10">
      <c r="A385" s="259"/>
      <c r="B385" s="259"/>
      <c r="C385" s="259"/>
      <c r="D385" s="259"/>
      <c r="E385" s="387"/>
      <c r="F385" s="330"/>
      <c r="G385" s="387"/>
      <c r="H385" s="387"/>
      <c r="I385" s="387"/>
      <c r="J385" s="387"/>
    </row>
    <row r="386" spans="1:10">
      <c r="A386" s="259"/>
      <c r="B386" s="259"/>
      <c r="C386" s="259"/>
      <c r="D386" s="259"/>
      <c r="E386" s="387"/>
      <c r="F386" s="330"/>
      <c r="G386" s="387"/>
      <c r="H386" s="387"/>
      <c r="I386" s="387"/>
      <c r="J386" s="387"/>
    </row>
    <row r="387" spans="1:10">
      <c r="A387" s="259"/>
      <c r="B387" s="259"/>
      <c r="C387" s="259"/>
      <c r="D387" s="259"/>
      <c r="E387" s="387"/>
      <c r="F387" s="330"/>
      <c r="G387" s="387"/>
      <c r="H387" s="387"/>
      <c r="I387" s="387"/>
      <c r="J387" s="387"/>
    </row>
    <row r="388" spans="1:10">
      <c r="A388" s="259"/>
      <c r="B388" s="259"/>
      <c r="C388" s="259"/>
      <c r="D388" s="259"/>
      <c r="E388" s="387"/>
      <c r="F388" s="330"/>
      <c r="G388" s="387"/>
      <c r="H388" s="387"/>
      <c r="I388" s="387"/>
      <c r="J388" s="387"/>
    </row>
    <row r="389" spans="1:10">
      <c r="A389" s="259"/>
      <c r="B389" s="259"/>
      <c r="C389" s="259"/>
      <c r="D389" s="259"/>
      <c r="E389" s="387"/>
      <c r="F389" s="330"/>
      <c r="G389" s="387"/>
      <c r="H389" s="387"/>
      <c r="I389" s="387"/>
      <c r="J389" s="387"/>
    </row>
    <row r="390" spans="1:10">
      <c r="A390" s="259"/>
      <c r="B390" s="259"/>
      <c r="C390" s="259"/>
      <c r="D390" s="259"/>
      <c r="E390" s="387"/>
      <c r="F390" s="330"/>
      <c r="G390" s="387"/>
      <c r="H390" s="387"/>
      <c r="I390" s="387"/>
      <c r="J390" s="387"/>
    </row>
    <row r="391" spans="1:10">
      <c r="A391" s="259"/>
      <c r="B391" s="259"/>
      <c r="C391" s="259"/>
      <c r="D391" s="259"/>
      <c r="E391" s="387"/>
      <c r="F391" s="330"/>
      <c r="G391" s="387"/>
      <c r="H391" s="387"/>
      <c r="I391" s="387"/>
      <c r="J391" s="387"/>
    </row>
    <row r="392" spans="1:10">
      <c r="A392" s="259"/>
      <c r="B392" s="259"/>
      <c r="C392" s="259"/>
      <c r="D392" s="259"/>
      <c r="E392" s="387"/>
      <c r="F392" s="330"/>
      <c r="G392" s="387"/>
      <c r="H392" s="387"/>
      <c r="I392" s="387"/>
      <c r="J392" s="387"/>
    </row>
    <row r="393" spans="1:10">
      <c r="A393" s="259"/>
      <c r="B393" s="259"/>
      <c r="C393" s="259"/>
      <c r="D393" s="259"/>
      <c r="E393" s="387"/>
      <c r="F393" s="330"/>
      <c r="G393" s="387"/>
      <c r="H393" s="387"/>
      <c r="I393" s="387"/>
      <c r="J393" s="387"/>
    </row>
    <row r="394" spans="1:10">
      <c r="A394" s="259"/>
      <c r="B394" s="259"/>
      <c r="C394" s="259"/>
      <c r="D394" s="259"/>
      <c r="E394" s="387"/>
      <c r="F394" s="330"/>
      <c r="G394" s="387"/>
      <c r="H394" s="387"/>
      <c r="I394" s="387"/>
      <c r="J394" s="387"/>
    </row>
    <row r="395" spans="1:10">
      <c r="A395" s="259"/>
      <c r="B395" s="259"/>
      <c r="C395" s="259"/>
      <c r="D395" s="259"/>
      <c r="E395" s="387"/>
      <c r="F395" s="330"/>
      <c r="G395" s="387"/>
      <c r="H395" s="387"/>
      <c r="I395" s="387"/>
      <c r="J395" s="387"/>
    </row>
    <row r="396" spans="1:10">
      <c r="A396" s="259"/>
      <c r="B396" s="259"/>
      <c r="C396" s="259"/>
      <c r="D396" s="259"/>
      <c r="E396" s="387"/>
      <c r="F396" s="330"/>
      <c r="G396" s="387"/>
      <c r="H396" s="387"/>
      <c r="I396" s="387"/>
      <c r="J396" s="387"/>
    </row>
    <row r="397" spans="1:10">
      <c r="A397" s="259"/>
      <c r="B397" s="259"/>
      <c r="C397" s="259"/>
      <c r="D397" s="259"/>
      <c r="E397" s="387"/>
      <c r="F397" s="330"/>
      <c r="G397" s="387"/>
      <c r="H397" s="387"/>
      <c r="I397" s="387"/>
      <c r="J397" s="387"/>
    </row>
    <row r="398" spans="1:10">
      <c r="A398" s="259"/>
      <c r="B398" s="259"/>
      <c r="C398" s="259"/>
      <c r="D398" s="259"/>
      <c r="E398" s="387"/>
      <c r="F398" s="330"/>
      <c r="G398" s="387"/>
      <c r="H398" s="387"/>
      <c r="I398" s="387"/>
      <c r="J398" s="387"/>
    </row>
    <row r="399" spans="1:10">
      <c r="A399" s="259"/>
      <c r="B399" s="259"/>
      <c r="C399" s="259"/>
      <c r="D399" s="259"/>
      <c r="E399" s="387"/>
      <c r="F399" s="330"/>
      <c r="G399" s="387"/>
      <c r="H399" s="387"/>
      <c r="I399" s="387"/>
      <c r="J399" s="387"/>
    </row>
    <row r="400" spans="1:10">
      <c r="A400" s="259"/>
      <c r="B400" s="259"/>
      <c r="C400" s="259"/>
      <c r="D400" s="259"/>
      <c r="E400" s="387"/>
      <c r="F400" s="330"/>
      <c r="G400" s="387"/>
      <c r="H400" s="387"/>
      <c r="I400" s="387"/>
      <c r="J400" s="387"/>
    </row>
    <row r="401" spans="1:10">
      <c r="A401" s="259"/>
      <c r="B401" s="259"/>
      <c r="C401" s="259"/>
      <c r="D401" s="259"/>
      <c r="E401" s="387"/>
      <c r="F401" s="330"/>
      <c r="G401" s="387"/>
      <c r="H401" s="387"/>
      <c r="I401" s="387"/>
      <c r="J401" s="387"/>
    </row>
    <row r="402" spans="1:10">
      <c r="A402" s="259"/>
      <c r="B402" s="259"/>
      <c r="C402" s="259"/>
      <c r="D402" s="259"/>
      <c r="E402" s="387"/>
      <c r="F402" s="330"/>
      <c r="G402" s="387"/>
      <c r="H402" s="387"/>
      <c r="I402" s="387"/>
      <c r="J402" s="387"/>
    </row>
    <row r="403" spans="1:10">
      <c r="A403" s="259"/>
      <c r="B403" s="259"/>
      <c r="C403" s="259"/>
      <c r="D403" s="259"/>
      <c r="E403" s="387"/>
      <c r="F403" s="330"/>
      <c r="G403" s="387"/>
      <c r="H403" s="387"/>
      <c r="I403" s="387"/>
      <c r="J403" s="387"/>
    </row>
    <row r="404" spans="1:10">
      <c r="A404" s="259"/>
      <c r="B404" s="259"/>
      <c r="C404" s="259"/>
      <c r="D404" s="259"/>
      <c r="E404" s="387"/>
      <c r="F404" s="330"/>
      <c r="G404" s="387"/>
      <c r="H404" s="387"/>
      <c r="I404" s="387"/>
      <c r="J404" s="387"/>
    </row>
    <row r="405" spans="1:10">
      <c r="A405" s="259"/>
      <c r="B405" s="259"/>
      <c r="C405" s="259"/>
      <c r="D405" s="259"/>
      <c r="E405" s="387"/>
      <c r="F405" s="330"/>
      <c r="G405" s="387"/>
      <c r="H405" s="387"/>
      <c r="I405" s="387"/>
      <c r="J405" s="387"/>
    </row>
    <row r="406" spans="1:10">
      <c r="A406" s="259"/>
      <c r="B406" s="259"/>
      <c r="C406" s="259"/>
      <c r="D406" s="259"/>
      <c r="E406" s="387"/>
      <c r="F406" s="330"/>
      <c r="G406" s="387"/>
      <c r="H406" s="387"/>
      <c r="I406" s="387"/>
      <c r="J406" s="387"/>
    </row>
    <row r="407" spans="1:10">
      <c r="A407" s="259"/>
      <c r="B407" s="259"/>
      <c r="C407" s="259"/>
      <c r="D407" s="259"/>
      <c r="E407" s="387"/>
      <c r="F407" s="330"/>
      <c r="G407" s="387"/>
      <c r="H407" s="387"/>
      <c r="I407" s="387"/>
      <c r="J407" s="387"/>
    </row>
    <row r="408" spans="1:10">
      <c r="A408" s="259"/>
      <c r="B408" s="259"/>
      <c r="C408" s="259"/>
      <c r="D408" s="259"/>
      <c r="E408" s="387"/>
      <c r="F408" s="330"/>
      <c r="G408" s="387"/>
      <c r="H408" s="387"/>
      <c r="I408" s="387"/>
      <c r="J408" s="387"/>
    </row>
    <row r="409" spans="1:10">
      <c r="A409" s="259"/>
      <c r="B409" s="259"/>
      <c r="C409" s="259"/>
      <c r="D409" s="259"/>
      <c r="E409" s="387"/>
      <c r="F409" s="330"/>
      <c r="G409" s="387"/>
      <c r="H409" s="387"/>
      <c r="I409" s="387"/>
      <c r="J409" s="387"/>
    </row>
    <row r="410" spans="1:10">
      <c r="A410" s="259"/>
      <c r="B410" s="259"/>
      <c r="C410" s="259"/>
      <c r="D410" s="259"/>
      <c r="E410" s="387"/>
      <c r="F410" s="330"/>
      <c r="G410" s="387"/>
      <c r="H410" s="387"/>
      <c r="I410" s="387"/>
      <c r="J410" s="387"/>
    </row>
    <row r="411" spans="1:10">
      <c r="A411" s="259"/>
      <c r="B411" s="259"/>
      <c r="C411" s="259"/>
      <c r="D411" s="259"/>
      <c r="E411" s="387"/>
      <c r="F411" s="330"/>
      <c r="G411" s="387"/>
      <c r="H411" s="387"/>
      <c r="I411" s="387"/>
      <c r="J411" s="387"/>
    </row>
    <row r="412" spans="1:10">
      <c r="A412" s="259"/>
      <c r="B412" s="259"/>
      <c r="C412" s="259"/>
      <c r="D412" s="259"/>
      <c r="E412" s="387"/>
      <c r="F412" s="330"/>
      <c r="G412" s="387"/>
      <c r="H412" s="387"/>
      <c r="I412" s="387"/>
      <c r="J412" s="387"/>
    </row>
    <row r="413" spans="1:10">
      <c r="A413" s="259"/>
      <c r="B413" s="259"/>
      <c r="C413" s="259"/>
      <c r="D413" s="259"/>
      <c r="E413" s="387"/>
      <c r="F413" s="330"/>
      <c r="G413" s="387"/>
      <c r="H413" s="387"/>
      <c r="I413" s="387"/>
      <c r="J413" s="387"/>
    </row>
    <row r="414" spans="1:10">
      <c r="A414" s="259"/>
      <c r="B414" s="259"/>
      <c r="C414" s="259"/>
      <c r="D414" s="259"/>
      <c r="E414" s="387"/>
      <c r="F414" s="330"/>
      <c r="G414" s="387"/>
      <c r="H414" s="387"/>
      <c r="I414" s="387"/>
      <c r="J414" s="387"/>
    </row>
    <row r="415" spans="1:10">
      <c r="A415" s="259"/>
      <c r="B415" s="259"/>
      <c r="C415" s="259"/>
      <c r="D415" s="259"/>
      <c r="E415" s="387"/>
      <c r="F415" s="330"/>
      <c r="G415" s="387"/>
      <c r="H415" s="387"/>
      <c r="I415" s="387"/>
      <c r="J415" s="387"/>
    </row>
    <row r="416" spans="1:10">
      <c r="A416" s="259"/>
      <c r="B416" s="259"/>
      <c r="C416" s="259"/>
      <c r="D416" s="259"/>
      <c r="E416" s="387"/>
      <c r="F416" s="330"/>
      <c r="G416" s="387"/>
      <c r="H416" s="387"/>
      <c r="I416" s="387"/>
      <c r="J416" s="387"/>
    </row>
    <row r="417" spans="1:10">
      <c r="A417" s="259"/>
      <c r="B417" s="259"/>
      <c r="C417" s="259"/>
      <c r="D417" s="259"/>
      <c r="E417" s="387"/>
      <c r="F417" s="330"/>
      <c r="G417" s="387"/>
      <c r="H417" s="387"/>
      <c r="I417" s="387"/>
      <c r="J417" s="387"/>
    </row>
    <row r="418" spans="1:10">
      <c r="A418" s="259"/>
      <c r="B418" s="259"/>
      <c r="C418" s="259"/>
      <c r="D418" s="259"/>
      <c r="E418" s="387"/>
      <c r="F418" s="330"/>
      <c r="G418" s="387"/>
      <c r="H418" s="387"/>
      <c r="I418" s="387"/>
      <c r="J418" s="387"/>
    </row>
    <row r="419" spans="1:10">
      <c r="A419" s="259"/>
      <c r="B419" s="259"/>
      <c r="C419" s="259"/>
      <c r="D419" s="259"/>
      <c r="E419" s="387"/>
      <c r="F419" s="330"/>
      <c r="G419" s="387"/>
      <c r="H419" s="387"/>
      <c r="I419" s="387"/>
      <c r="J419" s="387"/>
    </row>
    <row r="420" spans="1:10">
      <c r="A420" s="259"/>
      <c r="B420" s="259"/>
      <c r="C420" s="259"/>
      <c r="D420" s="259"/>
      <c r="E420" s="387"/>
      <c r="F420" s="330"/>
      <c r="G420" s="387"/>
      <c r="H420" s="387"/>
      <c r="I420" s="387"/>
      <c r="J420" s="387"/>
    </row>
    <row r="421" spans="1:10">
      <c r="A421" s="259"/>
      <c r="B421" s="259"/>
      <c r="C421" s="259"/>
      <c r="D421" s="259"/>
      <c r="E421" s="387"/>
      <c r="F421" s="330"/>
      <c r="G421" s="387"/>
      <c r="H421" s="387"/>
      <c r="I421" s="387"/>
      <c r="J421" s="387"/>
    </row>
    <row r="422" spans="1:10">
      <c r="A422" s="259"/>
      <c r="B422" s="259"/>
      <c r="C422" s="259"/>
      <c r="D422" s="259"/>
      <c r="E422" s="387"/>
      <c r="F422" s="330"/>
      <c r="G422" s="387"/>
      <c r="H422" s="387"/>
      <c r="I422" s="387"/>
      <c r="J422" s="387"/>
    </row>
    <row r="423" spans="1:10">
      <c r="A423" s="259"/>
      <c r="B423" s="259"/>
      <c r="C423" s="259"/>
      <c r="D423" s="259"/>
      <c r="E423" s="387"/>
      <c r="F423" s="330"/>
      <c r="G423" s="387"/>
      <c r="H423" s="387"/>
      <c r="I423" s="387"/>
      <c r="J423" s="387"/>
    </row>
    <row r="424" spans="1:10">
      <c r="A424" s="259"/>
      <c r="B424" s="259"/>
      <c r="C424" s="259"/>
      <c r="D424" s="259"/>
      <c r="E424" s="387"/>
      <c r="F424" s="330"/>
      <c r="G424" s="387"/>
      <c r="H424" s="387"/>
      <c r="I424" s="387"/>
      <c r="J424" s="387"/>
    </row>
    <row r="425" spans="1:10">
      <c r="A425" s="259"/>
      <c r="B425" s="259"/>
      <c r="C425" s="259"/>
      <c r="D425" s="259"/>
      <c r="E425" s="387"/>
      <c r="F425" s="330"/>
      <c r="G425" s="387"/>
      <c r="H425" s="387"/>
      <c r="I425" s="387"/>
      <c r="J425" s="387"/>
    </row>
    <row r="426" spans="1:10">
      <c r="A426" s="259"/>
      <c r="B426" s="259"/>
      <c r="C426" s="259"/>
      <c r="D426" s="259"/>
      <c r="E426" s="387"/>
      <c r="F426" s="330"/>
      <c r="G426" s="387"/>
      <c r="H426" s="387"/>
      <c r="I426" s="387"/>
      <c r="J426" s="387"/>
    </row>
    <row r="427" spans="1:10">
      <c r="A427" s="259"/>
      <c r="B427" s="259"/>
      <c r="C427" s="259"/>
      <c r="D427" s="259"/>
      <c r="E427" s="387"/>
      <c r="F427" s="330"/>
      <c r="G427" s="387"/>
      <c r="H427" s="387"/>
      <c r="I427" s="387"/>
      <c r="J427" s="387"/>
    </row>
    <row r="428" spans="1:10">
      <c r="A428" s="259"/>
      <c r="B428" s="259"/>
      <c r="C428" s="259"/>
      <c r="D428" s="259"/>
      <c r="E428" s="387"/>
      <c r="F428" s="330"/>
      <c r="G428" s="387"/>
      <c r="H428" s="387"/>
      <c r="I428" s="387"/>
      <c r="J428" s="387"/>
    </row>
    <row r="429" spans="1:10">
      <c r="A429" s="259"/>
      <c r="B429" s="259"/>
      <c r="C429" s="259"/>
      <c r="D429" s="259"/>
      <c r="E429" s="387"/>
      <c r="F429" s="330"/>
      <c r="G429" s="387"/>
      <c r="H429" s="387"/>
      <c r="I429" s="387"/>
      <c r="J429" s="387"/>
    </row>
    <row r="430" spans="1:10">
      <c r="A430" s="259"/>
      <c r="B430" s="259"/>
      <c r="C430" s="259"/>
      <c r="D430" s="259"/>
      <c r="E430" s="387"/>
      <c r="F430" s="330"/>
      <c r="G430" s="387"/>
      <c r="H430" s="387"/>
      <c r="I430" s="387"/>
      <c r="J430" s="387"/>
    </row>
    <row r="431" spans="1:10">
      <c r="A431" s="259"/>
      <c r="B431" s="259"/>
      <c r="C431" s="259"/>
      <c r="D431" s="259"/>
      <c r="E431" s="387"/>
      <c r="F431" s="330"/>
      <c r="G431" s="387"/>
      <c r="H431" s="387"/>
      <c r="I431" s="387"/>
      <c r="J431" s="387"/>
    </row>
    <row r="432" spans="1:10">
      <c r="A432" s="259"/>
      <c r="B432" s="259"/>
      <c r="C432" s="259"/>
      <c r="D432" s="259"/>
      <c r="E432" s="387"/>
      <c r="F432" s="330"/>
      <c r="G432" s="387"/>
      <c r="H432" s="387"/>
      <c r="I432" s="387"/>
      <c r="J432" s="387"/>
    </row>
    <row r="433" spans="1:10">
      <c r="A433" s="259"/>
      <c r="B433" s="259"/>
      <c r="C433" s="259"/>
      <c r="D433" s="259"/>
      <c r="E433" s="387"/>
      <c r="F433" s="330"/>
      <c r="G433" s="387"/>
      <c r="H433" s="387"/>
      <c r="I433" s="387"/>
      <c r="J433" s="387"/>
    </row>
    <row r="434" spans="1:10">
      <c r="A434" s="259"/>
      <c r="B434" s="259"/>
      <c r="C434" s="259"/>
      <c r="D434" s="259"/>
      <c r="E434" s="387"/>
      <c r="F434" s="330"/>
      <c r="G434" s="387"/>
      <c r="H434" s="387"/>
      <c r="I434" s="387"/>
      <c r="J434" s="387"/>
    </row>
    <row r="435" spans="1:10">
      <c r="A435" s="259"/>
      <c r="B435" s="259"/>
      <c r="C435" s="259"/>
      <c r="D435" s="259"/>
      <c r="E435" s="387"/>
      <c r="F435" s="330"/>
      <c r="G435" s="387"/>
      <c r="H435" s="387"/>
      <c r="I435" s="387"/>
      <c r="J435" s="387"/>
    </row>
    <row r="436" spans="1:10">
      <c r="A436" s="259"/>
      <c r="B436" s="259"/>
      <c r="C436" s="259"/>
      <c r="D436" s="259"/>
      <c r="E436" s="387"/>
      <c r="F436" s="330"/>
      <c r="G436" s="387"/>
      <c r="H436" s="387"/>
      <c r="I436" s="387"/>
      <c r="J436" s="387"/>
    </row>
    <row r="437" spans="1:10">
      <c r="A437" s="259"/>
      <c r="B437" s="259"/>
      <c r="C437" s="259"/>
      <c r="D437" s="259"/>
      <c r="E437" s="387"/>
      <c r="F437" s="330"/>
      <c r="G437" s="387"/>
      <c r="H437" s="387"/>
      <c r="I437" s="387"/>
      <c r="J437" s="387"/>
    </row>
    <row r="438" spans="1:10">
      <c r="A438" s="259"/>
      <c r="B438" s="259"/>
      <c r="C438" s="259"/>
      <c r="D438" s="259"/>
      <c r="E438" s="387"/>
      <c r="F438" s="330"/>
      <c r="G438" s="387"/>
      <c r="H438" s="387"/>
      <c r="I438" s="387"/>
      <c r="J438" s="387"/>
    </row>
    <row r="439" spans="1:10">
      <c r="A439" s="259"/>
      <c r="B439" s="259"/>
      <c r="C439" s="259"/>
      <c r="D439" s="259"/>
      <c r="E439" s="387"/>
      <c r="F439" s="330"/>
      <c r="G439" s="387"/>
      <c r="H439" s="387"/>
      <c r="I439" s="387"/>
      <c r="J439" s="387"/>
    </row>
    <row r="440" spans="1:10">
      <c r="A440" s="259"/>
      <c r="B440" s="259"/>
      <c r="C440" s="259"/>
      <c r="D440" s="259"/>
      <c r="E440" s="387"/>
      <c r="F440" s="330"/>
      <c r="G440" s="387"/>
      <c r="H440" s="387"/>
      <c r="I440" s="387"/>
      <c r="J440" s="387"/>
    </row>
    <row r="441" spans="1:10">
      <c r="A441" s="259"/>
      <c r="B441" s="259"/>
      <c r="C441" s="259"/>
      <c r="D441" s="259"/>
      <c r="E441" s="387"/>
      <c r="F441" s="330"/>
      <c r="G441" s="387"/>
      <c r="H441" s="387"/>
      <c r="I441" s="387"/>
      <c r="J441" s="387"/>
    </row>
    <row r="442" spans="1:10">
      <c r="A442" s="259"/>
      <c r="B442" s="259"/>
      <c r="C442" s="259"/>
      <c r="D442" s="259"/>
      <c r="E442" s="387"/>
      <c r="F442" s="330"/>
      <c r="G442" s="387"/>
      <c r="H442" s="387"/>
      <c r="I442" s="387"/>
      <c r="J442" s="387"/>
    </row>
    <row r="443" spans="1:10">
      <c r="A443" s="259"/>
      <c r="B443" s="259"/>
      <c r="C443" s="259"/>
      <c r="D443" s="259"/>
      <c r="E443" s="387"/>
      <c r="F443" s="330"/>
      <c r="G443" s="387"/>
      <c r="H443" s="387"/>
      <c r="I443" s="387"/>
      <c r="J443" s="387"/>
    </row>
    <row r="444" spans="1:10">
      <c r="A444" s="259"/>
      <c r="B444" s="259"/>
      <c r="C444" s="259"/>
      <c r="D444" s="259"/>
      <c r="E444" s="387"/>
      <c r="F444" s="330"/>
      <c r="G444" s="387"/>
      <c r="H444" s="387"/>
      <c r="I444" s="387"/>
      <c r="J444" s="387"/>
    </row>
    <row r="445" spans="1:10">
      <c r="A445" s="259"/>
      <c r="B445" s="259"/>
      <c r="C445" s="259"/>
      <c r="D445" s="259"/>
      <c r="E445" s="387"/>
      <c r="F445" s="330"/>
      <c r="G445" s="387"/>
      <c r="H445" s="387"/>
      <c r="I445" s="387"/>
      <c r="J445" s="387"/>
    </row>
    <row r="446" spans="1:10">
      <c r="A446" s="259"/>
      <c r="B446" s="259"/>
      <c r="C446" s="259"/>
      <c r="D446" s="259"/>
      <c r="E446" s="387"/>
      <c r="F446" s="330"/>
      <c r="G446" s="387"/>
      <c r="H446" s="387"/>
      <c r="I446" s="387"/>
      <c r="J446" s="387"/>
    </row>
    <row r="447" spans="1:10">
      <c r="A447" s="259"/>
      <c r="B447" s="259"/>
      <c r="C447" s="259"/>
      <c r="D447" s="259"/>
      <c r="E447" s="387"/>
      <c r="F447" s="330"/>
      <c r="G447" s="387"/>
      <c r="H447" s="387"/>
      <c r="I447" s="387"/>
      <c r="J447" s="387"/>
    </row>
    <row r="448" spans="1:10">
      <c r="A448" s="259"/>
      <c r="B448" s="259"/>
      <c r="C448" s="259"/>
      <c r="D448" s="259"/>
      <c r="E448" s="387"/>
      <c r="F448" s="330"/>
      <c r="G448" s="387"/>
      <c r="H448" s="387"/>
      <c r="I448" s="387"/>
      <c r="J448" s="387"/>
    </row>
    <row r="449" spans="1:10">
      <c r="A449" s="259"/>
      <c r="B449" s="259"/>
      <c r="C449" s="259"/>
      <c r="D449" s="259"/>
      <c r="E449" s="387"/>
      <c r="F449" s="330"/>
      <c r="G449" s="387"/>
      <c r="H449" s="387"/>
      <c r="I449" s="387"/>
      <c r="J449" s="387"/>
    </row>
    <row r="450" spans="1:10">
      <c r="A450" s="259"/>
      <c r="B450" s="259"/>
      <c r="C450" s="259"/>
      <c r="D450" s="259"/>
      <c r="E450" s="387"/>
      <c r="F450" s="330"/>
      <c r="G450" s="387"/>
      <c r="H450" s="387"/>
      <c r="I450" s="387"/>
      <c r="J450" s="387"/>
    </row>
    <row r="451" spans="1:10">
      <c r="A451" s="259"/>
      <c r="B451" s="259"/>
      <c r="C451" s="259"/>
      <c r="D451" s="259"/>
      <c r="E451" s="387"/>
      <c r="F451" s="330"/>
      <c r="G451" s="387"/>
      <c r="H451" s="387"/>
      <c r="I451" s="387"/>
      <c r="J451" s="387"/>
    </row>
    <row r="452" spans="1:10">
      <c r="A452" s="259"/>
      <c r="B452" s="259"/>
      <c r="C452" s="259"/>
      <c r="D452" s="259"/>
      <c r="E452" s="387"/>
      <c r="F452" s="330"/>
      <c r="G452" s="387"/>
      <c r="H452" s="387"/>
      <c r="I452" s="387"/>
      <c r="J452" s="387"/>
    </row>
    <row r="453" spans="1:10">
      <c r="A453" s="259"/>
      <c r="B453" s="259"/>
      <c r="C453" s="259"/>
      <c r="D453" s="259"/>
      <c r="E453" s="387"/>
      <c r="F453" s="330"/>
      <c r="G453" s="387"/>
      <c r="H453" s="387"/>
      <c r="I453" s="387"/>
      <c r="J453" s="387"/>
    </row>
    <row r="454" spans="1:10">
      <c r="A454" s="259"/>
      <c r="B454" s="259"/>
      <c r="C454" s="259"/>
      <c r="D454" s="259"/>
      <c r="E454" s="387"/>
      <c r="F454" s="330"/>
      <c r="G454" s="387"/>
      <c r="H454" s="387"/>
      <c r="I454" s="387"/>
      <c r="J454" s="387"/>
    </row>
    <row r="455" spans="1:10">
      <c r="A455" s="259"/>
      <c r="B455" s="259"/>
      <c r="C455" s="259"/>
      <c r="D455" s="259"/>
      <c r="E455" s="387"/>
      <c r="F455" s="330"/>
      <c r="G455" s="387"/>
      <c r="H455" s="387"/>
      <c r="I455" s="387"/>
      <c r="J455" s="387"/>
    </row>
    <row r="456" spans="1:10">
      <c r="A456" s="259"/>
      <c r="B456" s="259"/>
      <c r="C456" s="259"/>
      <c r="D456" s="259"/>
      <c r="E456" s="387"/>
      <c r="F456" s="330"/>
      <c r="G456" s="387"/>
      <c r="H456" s="387"/>
      <c r="I456" s="387"/>
      <c r="J456" s="387"/>
    </row>
    <row r="457" spans="1:10">
      <c r="A457" s="259"/>
      <c r="B457" s="259"/>
      <c r="C457" s="259"/>
      <c r="D457" s="259"/>
      <c r="E457" s="387"/>
      <c r="F457" s="330"/>
      <c r="G457" s="387"/>
      <c r="H457" s="387"/>
      <c r="I457" s="387"/>
      <c r="J457" s="387"/>
    </row>
    <row r="458" spans="1:10">
      <c r="A458" s="259"/>
      <c r="B458" s="259"/>
      <c r="C458" s="259"/>
      <c r="D458" s="259"/>
      <c r="E458" s="387"/>
      <c r="F458" s="330"/>
      <c r="G458" s="387"/>
      <c r="H458" s="387"/>
      <c r="I458" s="387"/>
      <c r="J458" s="387"/>
    </row>
    <row r="459" spans="1:10">
      <c r="A459" s="259"/>
      <c r="B459" s="259"/>
      <c r="C459" s="259"/>
      <c r="D459" s="259"/>
      <c r="E459" s="387"/>
      <c r="F459" s="330"/>
      <c r="G459" s="387"/>
      <c r="H459" s="387"/>
      <c r="I459" s="387"/>
      <c r="J459" s="387"/>
    </row>
    <row r="460" spans="1:10">
      <c r="A460" s="259"/>
      <c r="B460" s="259"/>
      <c r="C460" s="259"/>
      <c r="D460" s="259"/>
      <c r="E460" s="387"/>
      <c r="F460" s="330"/>
      <c r="G460" s="387"/>
      <c r="H460" s="387"/>
      <c r="I460" s="387"/>
      <c r="J460" s="387"/>
    </row>
    <row r="461" spans="1:10">
      <c r="A461" s="259"/>
      <c r="B461" s="259"/>
      <c r="C461" s="259"/>
      <c r="D461" s="259"/>
      <c r="E461" s="387"/>
      <c r="F461" s="330"/>
      <c r="G461" s="387"/>
      <c r="H461" s="387"/>
      <c r="I461" s="387"/>
      <c r="J461" s="387"/>
    </row>
    <row r="462" spans="1:10">
      <c r="A462" s="259"/>
      <c r="B462" s="259"/>
      <c r="C462" s="259"/>
      <c r="D462" s="259"/>
      <c r="E462" s="387"/>
      <c r="F462" s="330"/>
      <c r="G462" s="387"/>
      <c r="H462" s="387"/>
      <c r="I462" s="387"/>
      <c r="J462" s="387"/>
    </row>
    <row r="463" spans="1:10">
      <c r="A463" s="259"/>
      <c r="B463" s="259"/>
      <c r="C463" s="259"/>
      <c r="D463" s="259"/>
      <c r="E463" s="387"/>
      <c r="F463" s="330"/>
      <c r="G463" s="387"/>
      <c r="H463" s="387"/>
      <c r="I463" s="387"/>
      <c r="J463" s="387"/>
    </row>
    <row r="464" spans="1:10">
      <c r="A464" s="259"/>
      <c r="B464" s="259"/>
      <c r="C464" s="259"/>
      <c r="D464" s="259"/>
      <c r="E464" s="387"/>
      <c r="F464" s="330"/>
      <c r="G464" s="387"/>
      <c r="H464" s="387"/>
      <c r="I464" s="387"/>
      <c r="J464" s="387"/>
    </row>
    <row r="465" spans="1:10">
      <c r="A465" s="259"/>
      <c r="B465" s="259"/>
      <c r="C465" s="259"/>
      <c r="D465" s="259"/>
      <c r="E465" s="387"/>
      <c r="F465" s="330"/>
      <c r="G465" s="387"/>
      <c r="H465" s="387"/>
      <c r="I465" s="387"/>
      <c r="J465" s="387"/>
    </row>
    <row r="466" spans="1:10">
      <c r="A466" s="259"/>
      <c r="B466" s="259"/>
      <c r="C466" s="259"/>
      <c r="D466" s="259"/>
      <c r="E466" s="387"/>
      <c r="F466" s="330"/>
      <c r="G466" s="387"/>
      <c r="H466" s="387"/>
      <c r="I466" s="387"/>
      <c r="J466" s="387"/>
    </row>
    <row r="467" spans="1:10">
      <c r="A467" s="259"/>
      <c r="B467" s="259"/>
      <c r="C467" s="259"/>
      <c r="D467" s="259"/>
      <c r="E467" s="387"/>
      <c r="F467" s="330"/>
      <c r="G467" s="387"/>
      <c r="H467" s="387"/>
      <c r="I467" s="387"/>
      <c r="J467" s="387"/>
    </row>
    <row r="468" spans="1:10">
      <c r="A468" s="259"/>
      <c r="B468" s="259"/>
      <c r="C468" s="259"/>
      <c r="D468" s="259"/>
      <c r="E468" s="387"/>
      <c r="F468" s="330"/>
      <c r="G468" s="387"/>
      <c r="H468" s="387"/>
      <c r="I468" s="387"/>
      <c r="J468" s="387"/>
    </row>
    <row r="469" spans="1:10">
      <c r="A469" s="259"/>
      <c r="B469" s="259"/>
      <c r="C469" s="259"/>
      <c r="D469" s="259"/>
      <c r="E469" s="387"/>
      <c r="F469" s="330"/>
      <c r="G469" s="387"/>
      <c r="H469" s="387"/>
      <c r="I469" s="387"/>
      <c r="J469" s="387"/>
    </row>
    <row r="470" spans="1:10">
      <c r="A470" s="259"/>
      <c r="B470" s="259"/>
      <c r="C470" s="259"/>
      <c r="D470" s="259"/>
      <c r="E470" s="387"/>
      <c r="F470" s="330"/>
      <c r="G470" s="387"/>
      <c r="H470" s="387"/>
      <c r="I470" s="387"/>
      <c r="J470" s="387"/>
    </row>
    <row r="471" spans="1:10">
      <c r="A471" s="259"/>
      <c r="B471" s="259"/>
      <c r="C471" s="259"/>
      <c r="D471" s="259"/>
      <c r="E471" s="387"/>
      <c r="F471" s="330"/>
      <c r="G471" s="387"/>
      <c r="H471" s="387"/>
      <c r="I471" s="387"/>
      <c r="J471" s="387"/>
    </row>
    <row r="472" spans="1:10">
      <c r="A472" s="259"/>
      <c r="B472" s="259"/>
      <c r="C472" s="259"/>
      <c r="D472" s="259"/>
      <c r="E472" s="387"/>
      <c r="F472" s="330"/>
      <c r="G472" s="387"/>
      <c r="H472" s="387"/>
      <c r="I472" s="387"/>
      <c r="J472" s="387"/>
    </row>
    <row r="473" spans="1:10">
      <c r="A473" s="259"/>
      <c r="B473" s="259"/>
      <c r="C473" s="259"/>
      <c r="D473" s="259"/>
      <c r="E473" s="387"/>
      <c r="F473" s="330"/>
      <c r="G473" s="387"/>
      <c r="H473" s="387"/>
      <c r="I473" s="387"/>
      <c r="J473" s="387"/>
    </row>
    <row r="474" spans="1:10">
      <c r="A474" s="259"/>
      <c r="B474" s="259"/>
      <c r="C474" s="259"/>
      <c r="D474" s="259"/>
      <c r="E474" s="387"/>
      <c r="F474" s="330"/>
      <c r="G474" s="387"/>
      <c r="H474" s="387"/>
      <c r="I474" s="387"/>
      <c r="J474" s="387"/>
    </row>
    <row r="475" spans="1:10">
      <c r="A475" s="259"/>
      <c r="B475" s="259"/>
      <c r="C475" s="259"/>
      <c r="D475" s="259"/>
      <c r="E475" s="387"/>
      <c r="F475" s="330"/>
      <c r="G475" s="387"/>
      <c r="H475" s="387"/>
      <c r="I475" s="387"/>
      <c r="J475" s="387"/>
    </row>
    <row r="476" spans="1:10">
      <c r="A476" s="259"/>
      <c r="B476" s="259"/>
      <c r="C476" s="259"/>
      <c r="D476" s="259"/>
      <c r="E476" s="387"/>
      <c r="F476" s="330"/>
      <c r="G476" s="387"/>
      <c r="H476" s="387"/>
      <c r="I476" s="387"/>
      <c r="J476" s="387"/>
    </row>
    <row r="477" spans="1:10">
      <c r="A477" s="259"/>
      <c r="B477" s="259"/>
      <c r="C477" s="259"/>
      <c r="D477" s="259"/>
      <c r="E477" s="387"/>
      <c r="F477" s="330"/>
      <c r="G477" s="387"/>
      <c r="H477" s="387"/>
      <c r="I477" s="387"/>
      <c r="J477" s="387"/>
    </row>
    <row r="478" spans="1:10">
      <c r="A478" s="259"/>
      <c r="B478" s="259"/>
      <c r="C478" s="259"/>
      <c r="D478" s="259"/>
      <c r="E478" s="387"/>
      <c r="F478" s="330"/>
      <c r="G478" s="387"/>
      <c r="H478" s="387"/>
      <c r="I478" s="387"/>
      <c r="J478" s="387"/>
    </row>
    <row r="479" spans="1:10">
      <c r="A479" s="259"/>
      <c r="B479" s="259"/>
      <c r="C479" s="259"/>
      <c r="D479" s="259"/>
      <c r="E479" s="387"/>
      <c r="F479" s="330"/>
      <c r="G479" s="387"/>
      <c r="H479" s="387"/>
      <c r="I479" s="387"/>
      <c r="J479" s="387"/>
    </row>
    <row r="480" spans="1:10">
      <c r="A480" s="259"/>
      <c r="B480" s="259"/>
      <c r="C480" s="259"/>
      <c r="D480" s="259"/>
      <c r="E480" s="387"/>
      <c r="F480" s="330"/>
      <c r="G480" s="387"/>
      <c r="H480" s="387"/>
      <c r="I480" s="387"/>
      <c r="J480" s="387"/>
    </row>
    <row r="481" spans="1:10">
      <c r="A481" s="259"/>
      <c r="B481" s="259"/>
      <c r="C481" s="259"/>
      <c r="D481" s="259"/>
      <c r="E481" s="387"/>
      <c r="F481" s="330"/>
      <c r="G481" s="387"/>
      <c r="H481" s="387"/>
      <c r="I481" s="387"/>
      <c r="J481" s="387"/>
    </row>
    <row r="482" spans="1:10">
      <c r="A482" s="259"/>
      <c r="B482" s="259"/>
      <c r="C482" s="259"/>
      <c r="D482" s="259"/>
      <c r="E482" s="387"/>
      <c r="F482" s="330"/>
      <c r="G482" s="387"/>
      <c r="H482" s="387"/>
      <c r="I482" s="387"/>
      <c r="J482" s="387"/>
    </row>
    <row r="483" spans="1:10">
      <c r="A483" s="259"/>
      <c r="B483" s="259"/>
      <c r="C483" s="259"/>
      <c r="D483" s="259"/>
      <c r="E483" s="387"/>
      <c r="F483" s="330"/>
      <c r="G483" s="387"/>
      <c r="H483" s="387"/>
      <c r="I483" s="387"/>
      <c r="J483" s="387"/>
    </row>
    <row r="484" spans="1:10">
      <c r="A484" s="259"/>
      <c r="B484" s="259"/>
      <c r="C484" s="259"/>
      <c r="D484" s="259"/>
      <c r="E484" s="387"/>
      <c r="F484" s="330"/>
      <c r="G484" s="387"/>
      <c r="H484" s="387"/>
      <c r="I484" s="387"/>
      <c r="J484" s="387"/>
    </row>
    <row r="485" spans="1:10">
      <c r="A485" s="259"/>
      <c r="B485" s="259"/>
      <c r="C485" s="259"/>
      <c r="D485" s="259"/>
      <c r="E485" s="387"/>
      <c r="F485" s="330"/>
      <c r="G485" s="387"/>
      <c r="H485" s="387"/>
      <c r="I485" s="387"/>
      <c r="J485" s="387"/>
    </row>
    <row r="486" spans="1:10">
      <c r="A486" s="259"/>
      <c r="B486" s="259"/>
      <c r="C486" s="259"/>
      <c r="D486" s="259"/>
      <c r="E486" s="387"/>
      <c r="F486" s="330"/>
      <c r="G486" s="387"/>
      <c r="H486" s="387"/>
      <c r="I486" s="387"/>
      <c r="J486" s="387"/>
    </row>
    <row r="487" spans="1:10">
      <c r="A487" s="259"/>
      <c r="B487" s="259"/>
      <c r="C487" s="259"/>
      <c r="D487" s="259"/>
      <c r="E487" s="387"/>
      <c r="F487" s="330"/>
      <c r="G487" s="387"/>
      <c r="H487" s="387"/>
      <c r="I487" s="387"/>
      <c r="J487" s="387"/>
    </row>
    <row r="488" spans="1:10">
      <c r="A488" s="259"/>
      <c r="B488" s="259"/>
      <c r="C488" s="259"/>
      <c r="D488" s="259"/>
      <c r="E488" s="387"/>
      <c r="F488" s="330"/>
      <c r="G488" s="387"/>
      <c r="H488" s="387"/>
      <c r="I488" s="387"/>
      <c r="J488" s="387"/>
    </row>
    <row r="489" spans="1:10">
      <c r="A489" s="259"/>
      <c r="B489" s="259"/>
      <c r="C489" s="259"/>
      <c r="D489" s="259"/>
      <c r="E489" s="387"/>
      <c r="F489" s="330"/>
      <c r="G489" s="387"/>
      <c r="H489" s="387"/>
      <c r="I489" s="387"/>
      <c r="J489" s="387"/>
    </row>
    <row r="490" spans="1:10">
      <c r="A490" s="259"/>
      <c r="B490" s="259"/>
      <c r="C490" s="259"/>
      <c r="D490" s="259"/>
      <c r="E490" s="387"/>
      <c r="F490" s="330"/>
      <c r="G490" s="387"/>
      <c r="H490" s="387"/>
      <c r="I490" s="387"/>
      <c r="J490" s="387"/>
    </row>
    <row r="491" spans="1:10">
      <c r="A491" s="259"/>
      <c r="B491" s="259"/>
      <c r="C491" s="259"/>
      <c r="D491" s="259"/>
      <c r="E491" s="387"/>
      <c r="F491" s="330"/>
      <c r="G491" s="387"/>
      <c r="H491" s="387"/>
      <c r="I491" s="387"/>
      <c r="J491" s="387"/>
    </row>
    <row r="492" spans="1:10">
      <c r="A492" s="259"/>
      <c r="B492" s="259"/>
      <c r="C492" s="259"/>
      <c r="D492" s="259"/>
      <c r="E492" s="387"/>
      <c r="F492" s="330"/>
      <c r="G492" s="387"/>
      <c r="H492" s="387"/>
      <c r="I492" s="387"/>
      <c r="J492" s="387"/>
    </row>
    <row r="493" spans="1:10">
      <c r="A493" s="259"/>
      <c r="B493" s="259"/>
      <c r="C493" s="259"/>
      <c r="D493" s="259"/>
      <c r="E493" s="387"/>
      <c r="F493" s="330"/>
      <c r="G493" s="387"/>
      <c r="H493" s="387"/>
      <c r="I493" s="387"/>
      <c r="J493" s="387"/>
    </row>
    <row r="494" spans="1:10">
      <c r="A494" s="259"/>
      <c r="B494" s="259"/>
      <c r="C494" s="259"/>
      <c r="D494" s="259"/>
      <c r="E494" s="387"/>
      <c r="F494" s="330"/>
      <c r="G494" s="387"/>
      <c r="H494" s="387"/>
      <c r="I494" s="387"/>
      <c r="J494" s="387"/>
    </row>
    <row r="495" spans="1:10">
      <c r="A495" s="259"/>
      <c r="B495" s="259"/>
      <c r="C495" s="259"/>
      <c r="D495" s="259"/>
      <c r="E495" s="387"/>
      <c r="F495" s="330"/>
      <c r="G495" s="387"/>
      <c r="H495" s="387"/>
      <c r="I495" s="387"/>
      <c r="J495" s="387"/>
    </row>
    <row r="496" spans="1:10">
      <c r="A496" s="259"/>
      <c r="B496" s="259"/>
      <c r="C496" s="259"/>
      <c r="D496" s="259"/>
      <c r="E496" s="387"/>
      <c r="F496" s="330"/>
      <c r="G496" s="387"/>
      <c r="H496" s="387"/>
      <c r="I496" s="387"/>
      <c r="J496" s="387"/>
    </row>
    <row r="497" spans="1:10">
      <c r="A497" s="259"/>
      <c r="B497" s="259"/>
      <c r="C497" s="259"/>
      <c r="D497" s="259"/>
      <c r="E497" s="387"/>
      <c r="F497" s="330"/>
      <c r="G497" s="387"/>
      <c r="H497" s="387"/>
      <c r="I497" s="387"/>
      <c r="J497" s="387"/>
    </row>
    <row r="498" spans="1:10">
      <c r="A498" s="259"/>
      <c r="B498" s="259"/>
      <c r="C498" s="259"/>
      <c r="D498" s="259"/>
      <c r="E498" s="387"/>
      <c r="F498" s="330"/>
      <c r="G498" s="387"/>
      <c r="H498" s="387"/>
      <c r="I498" s="387"/>
      <c r="J498" s="387"/>
    </row>
    <row r="499" spans="1:10">
      <c r="A499" s="259"/>
      <c r="B499" s="259"/>
      <c r="C499" s="259"/>
      <c r="D499" s="259"/>
      <c r="E499" s="387"/>
      <c r="F499" s="330"/>
      <c r="G499" s="387"/>
      <c r="H499" s="387"/>
      <c r="I499" s="387"/>
      <c r="J499" s="387"/>
    </row>
    <row r="500" spans="1:10">
      <c r="A500" s="259"/>
      <c r="B500" s="259"/>
      <c r="C500" s="259"/>
      <c r="D500" s="259"/>
      <c r="E500" s="387"/>
      <c r="F500" s="330"/>
      <c r="G500" s="387"/>
      <c r="H500" s="387"/>
      <c r="I500" s="387"/>
      <c r="J500" s="387"/>
    </row>
    <row r="501" spans="1:10">
      <c r="A501" s="259"/>
      <c r="B501" s="259"/>
      <c r="C501" s="259"/>
      <c r="D501" s="259"/>
      <c r="E501" s="387"/>
      <c r="F501" s="330"/>
      <c r="G501" s="387"/>
      <c r="H501" s="387"/>
      <c r="I501" s="387"/>
      <c r="J501" s="387"/>
    </row>
    <row r="502" spans="1:10">
      <c r="A502" s="259"/>
      <c r="B502" s="259"/>
      <c r="C502" s="259"/>
      <c r="D502" s="259"/>
      <c r="E502" s="387"/>
      <c r="F502" s="330"/>
      <c r="G502" s="387"/>
      <c r="H502" s="387"/>
      <c r="I502" s="387"/>
      <c r="J502" s="387"/>
    </row>
    <row r="503" spans="1:10">
      <c r="A503" s="259"/>
      <c r="B503" s="259"/>
      <c r="C503" s="259"/>
      <c r="D503" s="259"/>
      <c r="E503" s="387"/>
      <c r="F503" s="330"/>
      <c r="G503" s="387"/>
      <c r="H503" s="387"/>
      <c r="I503" s="387"/>
      <c r="J503" s="387"/>
    </row>
    <row r="504" spans="1:10">
      <c r="A504" s="259"/>
      <c r="B504" s="259"/>
      <c r="C504" s="259"/>
      <c r="D504" s="259"/>
      <c r="E504" s="387"/>
      <c r="F504" s="330"/>
      <c r="G504" s="387"/>
      <c r="H504" s="387"/>
      <c r="I504" s="387"/>
      <c r="J504" s="387"/>
    </row>
    <row r="505" spans="1:10">
      <c r="A505" s="259"/>
      <c r="B505" s="259"/>
      <c r="C505" s="259"/>
      <c r="D505" s="259"/>
      <c r="E505" s="387"/>
      <c r="F505" s="330"/>
      <c r="G505" s="387"/>
      <c r="H505" s="387"/>
      <c r="I505" s="387"/>
      <c r="J505" s="387"/>
    </row>
    <row r="506" spans="1:10">
      <c r="A506" s="259"/>
      <c r="B506" s="259"/>
      <c r="C506" s="259"/>
      <c r="D506" s="259"/>
      <c r="E506" s="387"/>
      <c r="F506" s="330"/>
      <c r="G506" s="387"/>
      <c r="H506" s="387"/>
      <c r="I506" s="387"/>
      <c r="J506" s="387"/>
    </row>
    <row r="507" spans="1:10">
      <c r="A507" s="259"/>
      <c r="B507" s="259"/>
      <c r="C507" s="259"/>
      <c r="D507" s="259"/>
      <c r="E507" s="387"/>
      <c r="F507" s="330"/>
      <c r="G507" s="387"/>
      <c r="H507" s="387"/>
      <c r="I507" s="387"/>
      <c r="J507" s="387"/>
    </row>
    <row r="508" spans="1:10">
      <c r="A508" s="259"/>
      <c r="B508" s="259"/>
      <c r="C508" s="259"/>
      <c r="D508" s="259"/>
      <c r="E508" s="387"/>
      <c r="F508" s="330"/>
      <c r="G508" s="387"/>
      <c r="H508" s="387"/>
      <c r="I508" s="387"/>
      <c r="J508" s="387"/>
    </row>
    <row r="509" spans="1:10">
      <c r="A509" s="259"/>
      <c r="B509" s="259"/>
      <c r="C509" s="259"/>
      <c r="D509" s="259"/>
      <c r="E509" s="387"/>
      <c r="F509" s="330"/>
      <c r="G509" s="387"/>
      <c r="H509" s="387"/>
      <c r="I509" s="387"/>
      <c r="J509" s="387"/>
    </row>
    <row r="510" spans="1:10">
      <c r="A510" s="259"/>
      <c r="B510" s="259"/>
      <c r="C510" s="259"/>
      <c r="D510" s="259"/>
      <c r="E510" s="387"/>
      <c r="F510" s="330"/>
      <c r="G510" s="387"/>
      <c r="H510" s="387"/>
      <c r="I510" s="387"/>
      <c r="J510" s="387"/>
    </row>
    <row r="511" spans="1:10">
      <c r="A511" s="259"/>
      <c r="B511" s="259"/>
      <c r="C511" s="259"/>
      <c r="D511" s="259"/>
      <c r="E511" s="387"/>
      <c r="F511" s="330"/>
      <c r="G511" s="387"/>
      <c r="H511" s="387"/>
      <c r="I511" s="387"/>
      <c r="J511" s="387"/>
    </row>
    <row r="512" spans="1:10">
      <c r="A512" s="259"/>
      <c r="B512" s="259"/>
      <c r="C512" s="259"/>
      <c r="D512" s="259"/>
      <c r="E512" s="387"/>
      <c r="F512" s="330"/>
      <c r="G512" s="387"/>
      <c r="H512" s="387"/>
      <c r="I512" s="387"/>
      <c r="J512" s="387"/>
    </row>
    <row r="513" spans="1:10">
      <c r="A513" s="259"/>
      <c r="B513" s="259"/>
      <c r="C513" s="259"/>
      <c r="D513" s="259"/>
      <c r="E513" s="387"/>
      <c r="F513" s="330"/>
      <c r="G513" s="387"/>
      <c r="H513" s="387"/>
      <c r="I513" s="387"/>
      <c r="J513" s="387"/>
    </row>
    <row r="514" spans="1:10">
      <c r="A514" s="259"/>
      <c r="B514" s="259"/>
      <c r="C514" s="259"/>
      <c r="D514" s="259"/>
      <c r="E514" s="387"/>
      <c r="F514" s="330"/>
      <c r="G514" s="387"/>
      <c r="H514" s="387"/>
      <c r="I514" s="387"/>
      <c r="J514" s="387"/>
    </row>
    <row r="515" spans="1:10">
      <c r="A515" s="259"/>
      <c r="B515" s="259"/>
      <c r="C515" s="259"/>
      <c r="D515" s="259"/>
      <c r="E515" s="387"/>
      <c r="F515" s="330"/>
      <c r="G515" s="387"/>
      <c r="H515" s="387"/>
      <c r="I515" s="387"/>
      <c r="J515" s="387"/>
    </row>
    <row r="516" spans="1:10">
      <c r="A516" s="259"/>
      <c r="B516" s="259"/>
      <c r="C516" s="259"/>
      <c r="D516" s="259"/>
      <c r="E516" s="387"/>
      <c r="F516" s="330"/>
      <c r="G516" s="387"/>
      <c r="H516" s="387"/>
      <c r="I516" s="387"/>
      <c r="J516" s="387"/>
    </row>
    <row r="517" spans="1:10">
      <c r="A517" s="259"/>
      <c r="B517" s="259"/>
      <c r="C517" s="259"/>
      <c r="D517" s="259"/>
      <c r="E517" s="387"/>
      <c r="F517" s="330"/>
      <c r="G517" s="387"/>
      <c r="H517" s="387"/>
      <c r="I517" s="387"/>
      <c r="J517" s="387"/>
    </row>
    <row r="518" spans="1:10">
      <c r="A518" s="259"/>
      <c r="B518" s="259"/>
      <c r="C518" s="259"/>
      <c r="D518" s="259"/>
      <c r="E518" s="387"/>
      <c r="F518" s="330"/>
      <c r="G518" s="387"/>
      <c r="H518" s="387"/>
      <c r="I518" s="387"/>
      <c r="J518" s="387"/>
    </row>
    <row r="519" spans="1:10">
      <c r="A519" s="259"/>
      <c r="B519" s="259"/>
      <c r="C519" s="259"/>
      <c r="D519" s="259"/>
      <c r="E519" s="387"/>
      <c r="F519" s="330"/>
      <c r="G519" s="387"/>
      <c r="H519" s="387"/>
      <c r="I519" s="387"/>
      <c r="J519" s="387"/>
    </row>
    <row r="520" spans="1:10">
      <c r="A520" s="259"/>
      <c r="B520" s="259"/>
      <c r="C520" s="259"/>
      <c r="D520" s="259"/>
      <c r="E520" s="387"/>
      <c r="F520" s="330"/>
      <c r="G520" s="387"/>
      <c r="H520" s="387"/>
      <c r="I520" s="387"/>
      <c r="J520" s="387"/>
    </row>
    <row r="521" spans="1:10">
      <c r="A521" s="259"/>
      <c r="B521" s="259"/>
      <c r="C521" s="259"/>
      <c r="D521" s="259"/>
      <c r="E521" s="387"/>
      <c r="F521" s="330"/>
      <c r="G521" s="387"/>
      <c r="H521" s="387"/>
      <c r="I521" s="387"/>
      <c r="J521" s="387"/>
    </row>
    <row r="522" spans="1:10">
      <c r="A522" s="259"/>
      <c r="B522" s="259"/>
      <c r="C522" s="259"/>
      <c r="D522" s="259"/>
      <c r="E522" s="387"/>
      <c r="F522" s="330"/>
      <c r="G522" s="387"/>
      <c r="H522" s="387"/>
      <c r="I522" s="387"/>
      <c r="J522" s="387"/>
    </row>
    <row r="523" spans="1:10">
      <c r="A523" s="259"/>
      <c r="B523" s="259"/>
      <c r="C523" s="259"/>
      <c r="D523" s="259"/>
      <c r="E523" s="387"/>
      <c r="F523" s="330"/>
      <c r="G523" s="387"/>
      <c r="H523" s="387"/>
      <c r="I523" s="387"/>
      <c r="J523" s="387"/>
    </row>
    <row r="524" spans="1:10">
      <c r="A524" s="259"/>
      <c r="B524" s="259"/>
      <c r="C524" s="259"/>
      <c r="D524" s="259"/>
      <c r="E524" s="387"/>
      <c r="F524" s="330"/>
      <c r="G524" s="387"/>
      <c r="H524" s="387"/>
      <c r="I524" s="387"/>
      <c r="J524" s="387"/>
    </row>
    <row r="525" spans="1:10">
      <c r="A525" s="259"/>
      <c r="B525" s="259"/>
      <c r="C525" s="259"/>
      <c r="D525" s="259"/>
      <c r="E525" s="387"/>
      <c r="F525" s="330"/>
      <c r="G525" s="387"/>
      <c r="H525" s="387"/>
      <c r="I525" s="387"/>
      <c r="J525" s="387"/>
    </row>
    <row r="526" spans="1:10">
      <c r="A526" s="259"/>
      <c r="B526" s="259"/>
      <c r="C526" s="259"/>
      <c r="D526" s="259"/>
      <c r="E526" s="387"/>
      <c r="F526" s="330"/>
      <c r="G526" s="387"/>
      <c r="H526" s="387"/>
      <c r="I526" s="387"/>
      <c r="J526" s="387"/>
    </row>
    <row r="527" spans="1:10">
      <c r="A527" s="259"/>
      <c r="B527" s="259"/>
      <c r="C527" s="259"/>
      <c r="D527" s="259"/>
      <c r="E527" s="387"/>
      <c r="F527" s="330"/>
      <c r="G527" s="387"/>
      <c r="H527" s="387"/>
      <c r="I527" s="387"/>
      <c r="J527" s="387"/>
    </row>
    <row r="528" spans="1:10">
      <c r="A528" s="259"/>
      <c r="B528" s="259"/>
      <c r="C528" s="259"/>
      <c r="D528" s="259"/>
      <c r="E528" s="387"/>
      <c r="F528" s="330"/>
      <c r="G528" s="387"/>
      <c r="H528" s="387"/>
      <c r="I528" s="387"/>
      <c r="J528" s="387"/>
    </row>
    <row r="529" spans="1:10">
      <c r="A529" s="259"/>
      <c r="B529" s="259"/>
      <c r="C529" s="259"/>
      <c r="D529" s="259"/>
      <c r="E529" s="387"/>
      <c r="F529" s="330"/>
      <c r="G529" s="387"/>
      <c r="H529" s="387"/>
      <c r="I529" s="387"/>
      <c r="J529" s="387"/>
    </row>
    <row r="530" spans="1:10">
      <c r="A530" s="259"/>
      <c r="B530" s="259"/>
      <c r="C530" s="259"/>
      <c r="D530" s="259"/>
      <c r="E530" s="387"/>
      <c r="F530" s="330"/>
      <c r="G530" s="387"/>
      <c r="H530" s="387"/>
      <c r="I530" s="387"/>
      <c r="J530" s="387"/>
    </row>
    <row r="531" spans="1:10">
      <c r="A531" s="259"/>
      <c r="B531" s="259"/>
      <c r="C531" s="259"/>
      <c r="D531" s="259"/>
      <c r="E531" s="387"/>
      <c r="F531" s="330"/>
      <c r="G531" s="387"/>
      <c r="H531" s="387"/>
      <c r="I531" s="387"/>
      <c r="J531" s="387"/>
    </row>
    <row r="532" spans="1:10">
      <c r="A532" s="259"/>
      <c r="B532" s="259"/>
      <c r="C532" s="259"/>
      <c r="D532" s="259"/>
      <c r="E532" s="387"/>
      <c r="F532" s="330"/>
      <c r="G532" s="387"/>
      <c r="H532" s="387"/>
      <c r="I532" s="387"/>
      <c r="J532" s="387"/>
    </row>
    <row r="533" spans="1:10">
      <c r="A533" s="259"/>
      <c r="B533" s="259"/>
      <c r="C533" s="259"/>
      <c r="D533" s="259"/>
      <c r="E533" s="387"/>
      <c r="F533" s="330"/>
      <c r="G533" s="387"/>
      <c r="H533" s="387"/>
      <c r="I533" s="387"/>
      <c r="J533" s="387"/>
    </row>
    <row r="534" spans="1:10">
      <c r="A534" s="259"/>
      <c r="B534" s="259"/>
      <c r="C534" s="259"/>
      <c r="D534" s="259"/>
      <c r="E534" s="387"/>
      <c r="F534" s="330"/>
      <c r="G534" s="387"/>
      <c r="H534" s="387"/>
      <c r="I534" s="387"/>
      <c r="J534" s="387"/>
    </row>
    <row r="535" spans="1:10">
      <c r="A535" s="259"/>
      <c r="B535" s="259"/>
      <c r="C535" s="259"/>
      <c r="D535" s="259"/>
      <c r="E535" s="387"/>
      <c r="F535" s="330"/>
      <c r="G535" s="387"/>
      <c r="H535" s="387"/>
      <c r="I535" s="387"/>
      <c r="J535" s="387"/>
    </row>
    <row r="536" spans="1:10">
      <c r="A536" s="259"/>
      <c r="B536" s="259"/>
      <c r="C536" s="259"/>
      <c r="D536" s="259"/>
      <c r="E536" s="387"/>
      <c r="F536" s="330"/>
      <c r="G536" s="387"/>
      <c r="H536" s="387"/>
      <c r="I536" s="387"/>
      <c r="J536" s="387"/>
    </row>
    <row r="537" spans="1:10">
      <c r="A537" s="259"/>
      <c r="B537" s="259"/>
      <c r="C537" s="259"/>
      <c r="D537" s="259"/>
      <c r="E537" s="387"/>
      <c r="F537" s="330"/>
      <c r="G537" s="387"/>
      <c r="H537" s="387"/>
      <c r="I537" s="387"/>
      <c r="J537" s="387"/>
    </row>
    <row r="538" spans="1:10">
      <c r="A538" s="259"/>
      <c r="B538" s="259"/>
      <c r="C538" s="259"/>
      <c r="D538" s="259"/>
      <c r="E538" s="387"/>
      <c r="F538" s="330"/>
      <c r="G538" s="387"/>
      <c r="H538" s="387"/>
      <c r="I538" s="387"/>
      <c r="J538" s="387"/>
    </row>
    <row r="539" spans="1:10">
      <c r="A539" s="259"/>
      <c r="B539" s="259"/>
      <c r="C539" s="259"/>
      <c r="D539" s="259"/>
      <c r="E539" s="387"/>
      <c r="F539" s="330"/>
      <c r="G539" s="387"/>
      <c r="H539" s="387"/>
      <c r="I539" s="387"/>
      <c r="J539" s="387"/>
    </row>
    <row r="540" spans="1:10">
      <c r="A540" s="259"/>
      <c r="B540" s="259"/>
      <c r="C540" s="259"/>
      <c r="D540" s="259"/>
      <c r="E540" s="387"/>
      <c r="F540" s="330"/>
      <c r="G540" s="387"/>
      <c r="H540" s="387"/>
      <c r="I540" s="387"/>
      <c r="J540" s="387"/>
    </row>
    <row r="541" spans="1:10">
      <c r="A541" s="259"/>
      <c r="B541" s="259"/>
      <c r="C541" s="259"/>
      <c r="D541" s="259"/>
      <c r="E541" s="387"/>
      <c r="F541" s="330"/>
      <c r="G541" s="387"/>
      <c r="H541" s="387"/>
      <c r="I541" s="387"/>
      <c r="J541" s="387"/>
    </row>
    <row r="542" spans="1:10">
      <c r="A542" s="259"/>
      <c r="B542" s="259"/>
      <c r="C542" s="259"/>
      <c r="D542" s="259"/>
      <c r="E542" s="387"/>
      <c r="F542" s="330"/>
      <c r="G542" s="387"/>
      <c r="H542" s="387"/>
      <c r="I542" s="387"/>
      <c r="J542" s="387"/>
    </row>
    <row r="543" spans="1:10">
      <c r="A543" s="259"/>
      <c r="B543" s="259"/>
      <c r="C543" s="259"/>
      <c r="D543" s="259"/>
      <c r="E543" s="387"/>
      <c r="F543" s="330"/>
      <c r="G543" s="387"/>
      <c r="H543" s="387"/>
      <c r="I543" s="387"/>
      <c r="J543" s="387"/>
    </row>
    <row r="544" spans="1:10">
      <c r="A544" s="259"/>
      <c r="B544" s="259"/>
      <c r="C544" s="259"/>
      <c r="D544" s="259"/>
      <c r="E544" s="387"/>
      <c r="F544" s="330"/>
      <c r="G544" s="387"/>
      <c r="H544" s="387"/>
      <c r="I544" s="387"/>
      <c r="J544" s="387"/>
    </row>
    <row r="545" spans="1:10">
      <c r="A545" s="259"/>
      <c r="B545" s="259"/>
      <c r="C545" s="259"/>
      <c r="D545" s="259"/>
      <c r="E545" s="387"/>
      <c r="F545" s="330"/>
      <c r="G545" s="387"/>
      <c r="H545" s="387"/>
      <c r="I545" s="387"/>
      <c r="J545" s="387"/>
    </row>
    <row r="546" spans="1:10">
      <c r="A546" s="259"/>
      <c r="B546" s="259"/>
      <c r="C546" s="259"/>
      <c r="D546" s="259"/>
      <c r="E546" s="387"/>
      <c r="F546" s="330"/>
      <c r="G546" s="387"/>
      <c r="H546" s="387"/>
      <c r="I546" s="387"/>
      <c r="J546" s="387"/>
    </row>
    <row r="547" spans="1:10">
      <c r="A547" s="259"/>
      <c r="B547" s="259"/>
      <c r="C547" s="259"/>
      <c r="D547" s="259"/>
      <c r="E547" s="387"/>
      <c r="F547" s="330"/>
      <c r="G547" s="387"/>
      <c r="H547" s="387"/>
      <c r="I547" s="387"/>
      <c r="J547" s="387"/>
    </row>
    <row r="548" spans="1:10">
      <c r="A548" s="259"/>
      <c r="B548" s="259"/>
      <c r="C548" s="259"/>
      <c r="D548" s="259"/>
      <c r="E548" s="387"/>
      <c r="F548" s="330"/>
      <c r="G548" s="387"/>
      <c r="H548" s="387"/>
      <c r="I548" s="387"/>
      <c r="J548" s="387"/>
    </row>
    <row r="549" spans="1:10">
      <c r="A549" s="259"/>
      <c r="B549" s="259"/>
      <c r="C549" s="259"/>
      <c r="D549" s="259"/>
      <c r="E549" s="387"/>
      <c r="F549" s="330"/>
      <c r="G549" s="387"/>
      <c r="H549" s="387"/>
      <c r="I549" s="387"/>
      <c r="J549" s="387"/>
    </row>
    <row r="550" spans="1:10">
      <c r="A550" s="259"/>
      <c r="B550" s="259"/>
      <c r="C550" s="259"/>
      <c r="D550" s="259"/>
      <c r="E550" s="387"/>
      <c r="F550" s="330"/>
      <c r="G550" s="387"/>
      <c r="H550" s="387"/>
      <c r="I550" s="387"/>
      <c r="J550" s="387"/>
    </row>
    <row r="551" spans="1:10">
      <c r="A551" s="259"/>
      <c r="B551" s="259"/>
      <c r="C551" s="259"/>
      <c r="D551" s="259"/>
      <c r="E551" s="387"/>
      <c r="F551" s="330"/>
      <c r="G551" s="387"/>
      <c r="H551" s="387"/>
      <c r="I551" s="387"/>
      <c r="J551" s="387"/>
    </row>
    <row r="552" spans="1:10">
      <c r="A552" s="259"/>
      <c r="B552" s="259"/>
      <c r="C552" s="259"/>
      <c r="D552" s="259"/>
      <c r="E552" s="387"/>
      <c r="F552" s="330"/>
      <c r="G552" s="387"/>
      <c r="H552" s="387"/>
      <c r="I552" s="387"/>
      <c r="J552" s="387"/>
    </row>
    <row r="553" spans="1:10">
      <c r="A553" s="259"/>
      <c r="B553" s="259"/>
      <c r="C553" s="259"/>
      <c r="D553" s="259"/>
      <c r="E553" s="387"/>
      <c r="F553" s="330"/>
      <c r="G553" s="387"/>
      <c r="H553" s="387"/>
      <c r="I553" s="387"/>
      <c r="J553" s="387"/>
    </row>
    <row r="554" spans="1:10">
      <c r="A554" s="259"/>
      <c r="B554" s="259"/>
      <c r="C554" s="259"/>
      <c r="D554" s="259"/>
      <c r="E554" s="387"/>
      <c r="F554" s="330"/>
      <c r="G554" s="387"/>
      <c r="H554" s="387"/>
      <c r="I554" s="387"/>
      <c r="J554" s="387"/>
    </row>
    <row r="555" spans="1:10">
      <c r="A555" s="259"/>
      <c r="B555" s="259"/>
      <c r="C555" s="259"/>
      <c r="D555" s="259"/>
      <c r="E555" s="387"/>
      <c r="F555" s="330"/>
      <c r="G555" s="387"/>
      <c r="H555" s="387"/>
      <c r="I555" s="387"/>
      <c r="J555" s="387"/>
    </row>
    <row r="556" spans="1:10">
      <c r="A556" s="259"/>
      <c r="B556" s="259"/>
      <c r="C556" s="259"/>
      <c r="D556" s="259"/>
      <c r="E556" s="387"/>
      <c r="F556" s="330"/>
      <c r="G556" s="387"/>
      <c r="H556" s="387"/>
      <c r="I556" s="387"/>
      <c r="J556" s="387"/>
    </row>
    <row r="557" spans="1:10">
      <c r="A557" s="259"/>
      <c r="B557" s="259"/>
      <c r="C557" s="259"/>
      <c r="D557" s="259"/>
      <c r="E557" s="387"/>
      <c r="F557" s="330"/>
      <c r="G557" s="387"/>
      <c r="H557" s="387"/>
      <c r="I557" s="387"/>
      <c r="J557" s="387"/>
    </row>
    <row r="558" spans="1:10">
      <c r="A558" s="259"/>
      <c r="B558" s="259"/>
      <c r="C558" s="259"/>
      <c r="D558" s="259"/>
      <c r="E558" s="387"/>
      <c r="F558" s="330"/>
      <c r="G558" s="387"/>
      <c r="H558" s="387"/>
      <c r="I558" s="387"/>
      <c r="J558" s="387"/>
    </row>
    <row r="559" spans="1:10">
      <c r="A559" s="259"/>
      <c r="B559" s="259"/>
      <c r="C559" s="259"/>
      <c r="D559" s="259"/>
      <c r="E559" s="387"/>
      <c r="F559" s="330"/>
      <c r="G559" s="387"/>
      <c r="H559" s="387"/>
      <c r="I559" s="387"/>
      <c r="J559" s="387"/>
    </row>
    <row r="560" spans="1:10">
      <c r="A560" s="259"/>
      <c r="B560" s="259"/>
      <c r="C560" s="259"/>
      <c r="D560" s="259"/>
      <c r="E560" s="387"/>
      <c r="F560" s="330"/>
      <c r="G560" s="387"/>
      <c r="H560" s="387"/>
      <c r="I560" s="387"/>
      <c r="J560" s="387"/>
    </row>
    <row r="561" spans="1:10">
      <c r="A561" s="259"/>
      <c r="B561" s="259"/>
      <c r="C561" s="259"/>
      <c r="D561" s="259"/>
      <c r="E561" s="387"/>
      <c r="F561" s="330"/>
      <c r="G561" s="387"/>
      <c r="H561" s="387"/>
      <c r="I561" s="387"/>
      <c r="J561" s="387"/>
    </row>
    <row r="562" spans="1:10">
      <c r="A562" s="259"/>
      <c r="B562" s="259"/>
      <c r="C562" s="259"/>
      <c r="D562" s="259"/>
      <c r="E562" s="387"/>
      <c r="F562" s="330"/>
      <c r="G562" s="387"/>
      <c r="H562" s="387"/>
      <c r="I562" s="387"/>
      <c r="J562" s="387"/>
    </row>
    <row r="563" spans="1:10">
      <c r="A563" s="259"/>
      <c r="B563" s="259"/>
      <c r="C563" s="259"/>
      <c r="D563" s="259"/>
      <c r="E563" s="387"/>
      <c r="F563" s="330"/>
      <c r="G563" s="387"/>
      <c r="H563" s="387"/>
      <c r="I563" s="387"/>
      <c r="J563" s="387"/>
    </row>
    <row r="564" spans="1:10">
      <c r="A564" s="259"/>
      <c r="B564" s="259"/>
      <c r="C564" s="259"/>
      <c r="D564" s="259"/>
      <c r="E564" s="387"/>
      <c r="F564" s="330"/>
      <c r="G564" s="387"/>
      <c r="H564" s="387"/>
      <c r="I564" s="387"/>
      <c r="J564" s="387"/>
    </row>
    <row r="565" spans="1:10">
      <c r="A565" s="259"/>
      <c r="B565" s="259"/>
      <c r="C565" s="259"/>
      <c r="D565" s="259"/>
      <c r="E565" s="387"/>
      <c r="F565" s="330"/>
      <c r="G565" s="387"/>
      <c r="H565" s="387"/>
      <c r="I565" s="387"/>
      <c r="J565" s="387"/>
    </row>
    <row r="566" spans="1:10">
      <c r="A566" s="259"/>
      <c r="B566" s="259"/>
      <c r="C566" s="259"/>
      <c r="D566" s="259"/>
      <c r="E566" s="387"/>
      <c r="F566" s="330"/>
      <c r="G566" s="387"/>
      <c r="H566" s="387"/>
      <c r="I566" s="387"/>
      <c r="J566" s="387"/>
    </row>
    <row r="567" spans="1:10">
      <c r="A567" s="259"/>
      <c r="B567" s="259"/>
      <c r="C567" s="259"/>
      <c r="D567" s="259"/>
      <c r="E567" s="387"/>
      <c r="F567" s="330"/>
      <c r="G567" s="387"/>
      <c r="H567" s="387"/>
      <c r="I567" s="387"/>
      <c r="J567" s="387"/>
    </row>
    <row r="568" spans="1:10">
      <c r="A568" s="259"/>
      <c r="B568" s="259"/>
      <c r="C568" s="259"/>
      <c r="D568" s="259"/>
      <c r="E568" s="387"/>
      <c r="F568" s="330"/>
      <c r="G568" s="387"/>
      <c r="H568" s="387"/>
      <c r="I568" s="387"/>
      <c r="J568" s="387"/>
    </row>
    <row r="569" spans="1:10">
      <c r="A569" s="259"/>
      <c r="B569" s="259"/>
      <c r="C569" s="259"/>
      <c r="D569" s="259"/>
      <c r="E569" s="387"/>
      <c r="F569" s="330"/>
      <c r="G569" s="387"/>
      <c r="H569" s="387"/>
      <c r="I569" s="387"/>
      <c r="J569" s="387"/>
    </row>
    <row r="570" spans="1:10">
      <c r="A570" s="259"/>
      <c r="B570" s="259"/>
      <c r="C570" s="259"/>
      <c r="D570" s="259"/>
      <c r="E570" s="387"/>
      <c r="F570" s="330"/>
      <c r="G570" s="387"/>
      <c r="H570" s="387"/>
      <c r="I570" s="387"/>
      <c r="J570" s="387"/>
    </row>
    <row r="571" spans="1:10">
      <c r="A571" s="259"/>
      <c r="B571" s="259"/>
      <c r="C571" s="259"/>
      <c r="D571" s="259"/>
      <c r="E571" s="387"/>
      <c r="F571" s="330"/>
      <c r="G571" s="387"/>
      <c r="H571" s="387"/>
      <c r="I571" s="387"/>
      <c r="J571" s="387"/>
    </row>
    <row r="572" spans="1:10">
      <c r="A572" s="259"/>
      <c r="B572" s="259"/>
      <c r="C572" s="259"/>
      <c r="D572" s="259"/>
      <c r="E572" s="387"/>
      <c r="F572" s="330"/>
      <c r="G572" s="387"/>
      <c r="H572" s="387"/>
      <c r="I572" s="387"/>
      <c r="J572" s="387"/>
    </row>
    <row r="573" spans="1:10">
      <c r="A573" s="259"/>
      <c r="B573" s="259"/>
      <c r="C573" s="259"/>
      <c r="D573" s="259"/>
      <c r="E573" s="387"/>
      <c r="F573" s="330"/>
      <c r="G573" s="387"/>
      <c r="H573" s="387"/>
      <c r="I573" s="387"/>
      <c r="J573" s="387"/>
    </row>
    <row r="574" spans="1:10">
      <c r="A574" s="259"/>
      <c r="B574" s="259"/>
      <c r="C574" s="259"/>
      <c r="D574" s="259"/>
      <c r="E574" s="387"/>
      <c r="F574" s="330"/>
      <c r="G574" s="387"/>
      <c r="H574" s="387"/>
      <c r="I574" s="387"/>
      <c r="J574" s="387"/>
    </row>
    <row r="575" spans="1:10">
      <c r="A575" s="259"/>
      <c r="B575" s="259"/>
      <c r="C575" s="259"/>
      <c r="D575" s="259"/>
      <c r="E575" s="259"/>
      <c r="F575" s="270"/>
      <c r="G575" s="259"/>
      <c r="H575" s="259"/>
      <c r="I575" s="259"/>
      <c r="J575" s="259"/>
    </row>
    <row r="576" spans="1:10">
      <c r="A576" s="259"/>
      <c r="B576" s="259"/>
      <c r="C576" s="259"/>
      <c r="D576" s="259"/>
      <c r="E576" s="259"/>
      <c r="F576" s="270"/>
      <c r="G576" s="259"/>
      <c r="H576" s="259"/>
      <c r="I576" s="259"/>
      <c r="J576" s="259"/>
    </row>
    <row r="577" spans="1:10">
      <c r="A577" s="259"/>
      <c r="B577" s="259"/>
      <c r="C577" s="259"/>
      <c r="D577" s="259"/>
      <c r="E577" s="259"/>
      <c r="F577" s="270"/>
      <c r="G577" s="259"/>
      <c r="H577" s="259"/>
      <c r="I577" s="259"/>
      <c r="J577" s="259"/>
    </row>
    <row r="578" spans="1:10">
      <c r="A578" s="259"/>
      <c r="B578" s="259"/>
      <c r="C578" s="259"/>
      <c r="D578" s="259"/>
      <c r="E578" s="259"/>
      <c r="F578" s="270"/>
      <c r="G578" s="259"/>
      <c r="H578" s="259"/>
      <c r="I578" s="259"/>
      <c r="J578" s="259"/>
    </row>
    <row r="579" spans="1:10">
      <c r="A579" s="259"/>
      <c r="B579" s="259"/>
      <c r="C579" s="259"/>
      <c r="D579" s="259"/>
      <c r="E579" s="259"/>
      <c r="F579" s="270"/>
      <c r="G579" s="259"/>
      <c r="H579" s="259"/>
      <c r="I579" s="259"/>
      <c r="J579" s="259"/>
    </row>
    <row r="580" spans="1:10">
      <c r="A580" s="259"/>
      <c r="B580" s="259"/>
      <c r="C580" s="259"/>
      <c r="D580" s="259"/>
      <c r="E580" s="259"/>
      <c r="F580" s="270"/>
      <c r="G580" s="259"/>
      <c r="H580" s="259"/>
      <c r="I580" s="259"/>
      <c r="J580" s="259"/>
    </row>
    <row r="581" spans="1:10">
      <c r="A581" s="259"/>
      <c r="B581" s="259"/>
      <c r="C581" s="259"/>
      <c r="D581" s="259"/>
      <c r="E581" s="259"/>
      <c r="F581" s="270"/>
      <c r="G581" s="259"/>
      <c r="H581" s="259"/>
      <c r="I581" s="259"/>
      <c r="J581" s="259"/>
    </row>
    <row r="582" spans="1:10">
      <c r="A582" s="259"/>
      <c r="B582" s="259"/>
      <c r="C582" s="259"/>
      <c r="D582" s="259"/>
      <c r="E582" s="259"/>
      <c r="F582" s="270"/>
      <c r="G582" s="259"/>
      <c r="H582" s="259"/>
      <c r="I582" s="259"/>
      <c r="J582" s="259"/>
    </row>
    <row r="583" spans="1:10">
      <c r="A583" s="259"/>
      <c r="B583" s="259"/>
      <c r="C583" s="259"/>
      <c r="D583" s="259"/>
      <c r="E583" s="259"/>
      <c r="F583" s="270"/>
      <c r="G583" s="259"/>
      <c r="H583" s="259"/>
      <c r="I583" s="259"/>
      <c r="J583" s="259"/>
    </row>
    <row r="584" spans="1:10">
      <c r="A584" s="259"/>
      <c r="B584" s="259"/>
      <c r="C584" s="259"/>
      <c r="D584" s="259"/>
      <c r="E584" s="259"/>
      <c r="F584" s="270"/>
      <c r="G584" s="259"/>
      <c r="H584" s="259"/>
      <c r="I584" s="259"/>
      <c r="J584" s="259"/>
    </row>
    <row r="585" spans="1:10">
      <c r="A585" s="259"/>
      <c r="B585" s="259"/>
      <c r="C585" s="259"/>
      <c r="D585" s="259"/>
      <c r="E585" s="259"/>
      <c r="F585" s="270"/>
      <c r="G585" s="259"/>
      <c r="H585" s="259"/>
      <c r="I585" s="259"/>
      <c r="J585" s="259"/>
    </row>
    <row r="586" spans="1:10">
      <c r="A586" s="259"/>
      <c r="B586" s="259"/>
      <c r="C586" s="259"/>
      <c r="D586" s="259"/>
      <c r="E586" s="259"/>
      <c r="F586" s="270"/>
      <c r="G586" s="259"/>
      <c r="H586" s="259"/>
      <c r="I586" s="259"/>
      <c r="J586" s="259"/>
    </row>
    <row r="587" spans="1:10">
      <c r="A587" s="259"/>
      <c r="B587" s="259"/>
      <c r="C587" s="259"/>
      <c r="D587" s="259"/>
      <c r="E587" s="259"/>
      <c r="F587" s="270"/>
      <c r="G587" s="259"/>
      <c r="H587" s="259"/>
      <c r="I587" s="259"/>
      <c r="J587" s="259"/>
    </row>
    <row r="588" spans="1:10">
      <c r="A588" s="259"/>
      <c r="B588" s="259"/>
      <c r="C588" s="259"/>
      <c r="D588" s="259"/>
      <c r="E588" s="259"/>
      <c r="F588" s="270"/>
      <c r="G588" s="259"/>
      <c r="H588" s="259"/>
      <c r="I588" s="259"/>
      <c r="J588" s="259"/>
    </row>
    <row r="589" spans="1:10">
      <c r="A589" s="259"/>
      <c r="B589" s="259"/>
      <c r="C589" s="259"/>
      <c r="D589" s="259"/>
      <c r="E589" s="259"/>
      <c r="F589" s="270"/>
      <c r="G589" s="259"/>
      <c r="H589" s="259"/>
      <c r="I589" s="259"/>
      <c r="J589" s="259"/>
    </row>
    <row r="590" spans="1:10">
      <c r="A590" s="259"/>
      <c r="B590" s="259"/>
      <c r="C590" s="259"/>
      <c r="D590" s="259"/>
      <c r="E590" s="259"/>
      <c r="F590" s="270"/>
      <c r="G590" s="259"/>
      <c r="H590" s="259"/>
      <c r="I590" s="259"/>
      <c r="J590" s="259"/>
    </row>
    <row r="591" spans="1:10">
      <c r="A591" s="259"/>
      <c r="B591" s="259"/>
      <c r="C591" s="259"/>
      <c r="D591" s="259"/>
      <c r="E591" s="259"/>
      <c r="F591" s="270"/>
      <c r="G591" s="259"/>
      <c r="H591" s="259"/>
      <c r="I591" s="259"/>
      <c r="J591" s="259"/>
    </row>
    <row r="592" spans="1:10">
      <c r="A592" s="259"/>
      <c r="B592" s="259"/>
      <c r="C592" s="259"/>
      <c r="D592" s="259"/>
      <c r="E592" s="259"/>
      <c r="F592" s="270"/>
      <c r="G592" s="259"/>
      <c r="H592" s="259"/>
      <c r="I592" s="259"/>
      <c r="J592" s="259"/>
    </row>
    <row r="593" spans="1:10">
      <c r="A593" s="259"/>
      <c r="B593" s="259"/>
      <c r="C593" s="259"/>
      <c r="D593" s="259"/>
      <c r="E593" s="259"/>
      <c r="F593" s="270"/>
      <c r="G593" s="259"/>
      <c r="H593" s="259"/>
      <c r="I593" s="259"/>
      <c r="J593" s="259"/>
    </row>
    <row r="594" spans="1:10">
      <c r="A594" s="259"/>
      <c r="B594" s="259"/>
      <c r="C594" s="259"/>
      <c r="D594" s="259"/>
      <c r="E594" s="259"/>
      <c r="F594" s="270"/>
      <c r="G594" s="259"/>
      <c r="H594" s="259"/>
      <c r="I594" s="259"/>
      <c r="J594" s="259"/>
    </row>
    <row r="595" spans="1:10">
      <c r="A595" s="259"/>
      <c r="B595" s="259"/>
      <c r="C595" s="259"/>
      <c r="D595" s="259"/>
      <c r="E595" s="259"/>
      <c r="F595" s="270"/>
      <c r="G595" s="259"/>
      <c r="H595" s="259"/>
      <c r="I595" s="259"/>
      <c r="J595" s="259"/>
    </row>
    <row r="596" spans="1:10">
      <c r="A596" s="259"/>
      <c r="B596" s="259"/>
      <c r="C596" s="259"/>
      <c r="D596" s="259"/>
      <c r="E596" s="259"/>
      <c r="F596" s="270"/>
      <c r="G596" s="259"/>
      <c r="H596" s="259"/>
      <c r="I596" s="259"/>
      <c r="J596" s="259"/>
    </row>
    <row r="597" spans="1:10">
      <c r="A597" s="259"/>
      <c r="B597" s="259"/>
      <c r="C597" s="259"/>
      <c r="D597" s="259"/>
      <c r="E597" s="259"/>
      <c r="F597" s="270"/>
      <c r="G597" s="259"/>
      <c r="H597" s="259"/>
      <c r="I597" s="259"/>
      <c r="J597" s="259"/>
    </row>
    <row r="598" spans="1:10">
      <c r="A598" s="259"/>
      <c r="B598" s="259"/>
      <c r="C598" s="259"/>
      <c r="D598" s="259"/>
      <c r="E598" s="259"/>
      <c r="F598" s="270"/>
      <c r="G598" s="259"/>
      <c r="H598" s="259"/>
      <c r="I598" s="259"/>
      <c r="J598" s="259"/>
    </row>
    <row r="599" spans="1:10">
      <c r="A599" s="259"/>
      <c r="B599" s="259"/>
      <c r="C599" s="259"/>
      <c r="D599" s="259"/>
      <c r="E599" s="259"/>
      <c r="F599" s="270"/>
      <c r="G599" s="259"/>
      <c r="H599" s="259"/>
      <c r="I599" s="259"/>
      <c r="J599" s="259"/>
    </row>
    <row r="600" spans="1:10">
      <c r="A600" s="259"/>
      <c r="B600" s="259"/>
      <c r="C600" s="259"/>
      <c r="D600" s="259"/>
      <c r="E600" s="259"/>
      <c r="F600" s="270"/>
      <c r="G600" s="259"/>
      <c r="H600" s="259"/>
      <c r="I600" s="259"/>
      <c r="J600" s="259"/>
    </row>
    <row r="601" spans="1:10">
      <c r="A601" s="259"/>
      <c r="B601" s="259"/>
      <c r="C601" s="259"/>
      <c r="D601" s="259"/>
      <c r="E601" s="259"/>
      <c r="F601" s="270"/>
      <c r="G601" s="259"/>
      <c r="H601" s="259"/>
      <c r="I601" s="259"/>
      <c r="J601" s="259"/>
    </row>
    <row r="602" spans="1:10">
      <c r="A602" s="259"/>
      <c r="B602" s="259"/>
      <c r="C602" s="259"/>
      <c r="D602" s="259"/>
      <c r="E602" s="259"/>
      <c r="F602" s="270"/>
      <c r="G602" s="259"/>
      <c r="H602" s="259"/>
      <c r="I602" s="259"/>
      <c r="J602" s="259"/>
    </row>
    <row r="603" spans="1:10">
      <c r="A603" s="259"/>
      <c r="B603" s="259"/>
      <c r="C603" s="259"/>
      <c r="D603" s="259"/>
      <c r="E603" s="259"/>
      <c r="F603" s="270"/>
      <c r="G603" s="259"/>
      <c r="H603" s="259"/>
      <c r="I603" s="259"/>
      <c r="J603" s="259"/>
    </row>
    <row r="604" spans="1:10">
      <c r="A604" s="259"/>
      <c r="B604" s="259"/>
      <c r="C604" s="259"/>
      <c r="D604" s="259"/>
      <c r="E604" s="259"/>
      <c r="F604" s="270"/>
      <c r="G604" s="259"/>
      <c r="H604" s="259"/>
      <c r="I604" s="259"/>
      <c r="J604" s="259"/>
    </row>
    <row r="605" spans="1:10">
      <c r="A605" s="259"/>
      <c r="B605" s="259"/>
      <c r="C605" s="259"/>
      <c r="D605" s="259"/>
      <c r="E605" s="259"/>
      <c r="F605" s="270"/>
      <c r="G605" s="259"/>
      <c r="H605" s="259"/>
      <c r="I605" s="259"/>
      <c r="J605" s="259"/>
    </row>
    <row r="606" spans="1:10">
      <c r="A606" s="259"/>
      <c r="B606" s="259"/>
      <c r="C606" s="259"/>
      <c r="D606" s="259"/>
      <c r="E606" s="259"/>
      <c r="F606" s="270"/>
      <c r="G606" s="259"/>
      <c r="H606" s="259"/>
      <c r="I606" s="259"/>
      <c r="J606" s="259"/>
    </row>
    <row r="607" spans="1:10">
      <c r="A607" s="259"/>
      <c r="B607" s="259"/>
      <c r="C607" s="259"/>
      <c r="D607" s="259"/>
      <c r="E607" s="259"/>
      <c r="F607" s="270"/>
      <c r="G607" s="259"/>
      <c r="H607" s="259"/>
      <c r="I607" s="259"/>
      <c r="J607" s="259"/>
    </row>
    <row r="608" spans="1:10">
      <c r="A608" s="259"/>
      <c r="B608" s="259"/>
      <c r="C608" s="259"/>
      <c r="D608" s="259"/>
      <c r="E608" s="259"/>
      <c r="F608" s="270"/>
      <c r="G608" s="259"/>
      <c r="H608" s="259"/>
      <c r="I608" s="259"/>
      <c r="J608" s="259"/>
    </row>
    <row r="609" spans="1:10">
      <c r="A609" s="259"/>
      <c r="B609" s="259"/>
      <c r="C609" s="259"/>
      <c r="D609" s="259"/>
      <c r="E609" s="259"/>
      <c r="F609" s="270"/>
      <c r="G609" s="259"/>
      <c r="H609" s="259"/>
      <c r="I609" s="259"/>
      <c r="J609" s="259"/>
    </row>
    <row r="610" spans="1:10">
      <c r="A610" s="259"/>
      <c r="B610" s="259"/>
      <c r="C610" s="259"/>
      <c r="D610" s="259"/>
      <c r="E610" s="259"/>
      <c r="F610" s="270"/>
      <c r="G610" s="259"/>
      <c r="H610" s="259"/>
      <c r="I610" s="259"/>
      <c r="J610" s="259"/>
    </row>
    <row r="611" spans="1:10">
      <c r="A611" s="259"/>
      <c r="B611" s="259"/>
      <c r="C611" s="259"/>
      <c r="D611" s="259"/>
      <c r="E611" s="259"/>
      <c r="F611" s="270"/>
      <c r="G611" s="259"/>
      <c r="H611" s="259"/>
      <c r="I611" s="259"/>
      <c r="J611" s="259"/>
    </row>
    <row r="612" spans="1:10">
      <c r="A612" s="259"/>
      <c r="B612" s="259"/>
      <c r="C612" s="259"/>
      <c r="D612" s="259"/>
      <c r="E612" s="259"/>
      <c r="F612" s="270"/>
      <c r="G612" s="259"/>
      <c r="H612" s="259"/>
      <c r="I612" s="259"/>
      <c r="J612" s="259"/>
    </row>
    <row r="613" spans="1:10">
      <c r="A613" s="259"/>
      <c r="B613" s="259"/>
      <c r="C613" s="259"/>
      <c r="D613" s="259"/>
      <c r="E613" s="259"/>
      <c r="F613" s="270"/>
      <c r="G613" s="259"/>
      <c r="H613" s="259"/>
      <c r="I613" s="259"/>
      <c r="J613" s="259"/>
    </row>
    <row r="614" spans="1:10">
      <c r="A614" s="259"/>
      <c r="B614" s="259"/>
      <c r="C614" s="259"/>
      <c r="D614" s="259"/>
      <c r="E614" s="259"/>
      <c r="F614" s="270"/>
      <c r="G614" s="259"/>
      <c r="H614" s="259"/>
      <c r="I614" s="259"/>
      <c r="J614" s="259"/>
    </row>
    <row r="615" spans="1:10">
      <c r="A615" s="259"/>
      <c r="B615" s="259"/>
      <c r="C615" s="259"/>
      <c r="D615" s="259"/>
      <c r="E615" s="259"/>
      <c r="F615" s="270"/>
      <c r="G615" s="259"/>
      <c r="H615" s="259"/>
      <c r="I615" s="259"/>
      <c r="J615" s="259"/>
    </row>
    <row r="616" spans="1:10">
      <c r="A616" s="259"/>
      <c r="B616" s="259"/>
      <c r="C616" s="259"/>
      <c r="D616" s="259"/>
      <c r="E616" s="259"/>
      <c r="F616" s="270"/>
      <c r="G616" s="259"/>
      <c r="H616" s="259"/>
      <c r="I616" s="259"/>
      <c r="J616" s="259"/>
    </row>
    <row r="617" spans="1:10">
      <c r="A617" s="259"/>
      <c r="B617" s="259"/>
      <c r="C617" s="259"/>
      <c r="D617" s="259"/>
      <c r="E617" s="259"/>
      <c r="F617" s="270"/>
      <c r="G617" s="259"/>
      <c r="H617" s="259"/>
      <c r="I617" s="259"/>
      <c r="J617" s="259"/>
    </row>
    <row r="618" spans="1:10">
      <c r="A618" s="259"/>
      <c r="B618" s="259"/>
      <c r="C618" s="259"/>
      <c r="D618" s="259"/>
      <c r="E618" s="259"/>
      <c r="F618" s="270"/>
      <c r="G618" s="259"/>
      <c r="H618" s="259"/>
      <c r="I618" s="259"/>
      <c r="J618" s="259"/>
    </row>
    <row r="619" spans="1:10">
      <c r="A619" s="259"/>
      <c r="B619" s="259"/>
      <c r="C619" s="259"/>
      <c r="D619" s="259"/>
      <c r="E619" s="259"/>
      <c r="F619" s="270"/>
      <c r="G619" s="259"/>
      <c r="H619" s="259"/>
      <c r="I619" s="259"/>
      <c r="J619" s="259"/>
    </row>
    <row r="620" spans="1:10">
      <c r="A620" s="259"/>
      <c r="B620" s="259"/>
      <c r="C620" s="259"/>
      <c r="D620" s="259"/>
      <c r="E620" s="259"/>
      <c r="F620" s="270"/>
      <c r="G620" s="259"/>
      <c r="H620" s="259"/>
      <c r="I620" s="259"/>
      <c r="J620" s="259"/>
    </row>
    <row r="621" spans="1:10">
      <c r="A621" s="259"/>
      <c r="B621" s="259"/>
      <c r="C621" s="259"/>
      <c r="D621" s="259"/>
      <c r="E621" s="259"/>
      <c r="F621" s="270"/>
      <c r="G621" s="259"/>
      <c r="H621" s="259"/>
      <c r="I621" s="259"/>
      <c r="J621" s="259"/>
    </row>
    <row r="622" spans="1:10">
      <c r="A622" s="259"/>
      <c r="B622" s="259"/>
      <c r="C622" s="259"/>
      <c r="D622" s="259"/>
      <c r="E622" s="259"/>
      <c r="F622" s="270"/>
      <c r="G622" s="259"/>
      <c r="H622" s="259"/>
      <c r="I622" s="259"/>
      <c r="J622" s="259"/>
    </row>
    <row r="623" spans="1:10">
      <c r="A623" s="259"/>
      <c r="B623" s="259"/>
      <c r="C623" s="259"/>
      <c r="D623" s="259"/>
      <c r="E623" s="259"/>
      <c r="F623" s="270"/>
      <c r="G623" s="259"/>
      <c r="H623" s="259"/>
      <c r="I623" s="259"/>
      <c r="J623" s="259"/>
    </row>
    <row r="624" spans="1:10">
      <c r="A624" s="259"/>
      <c r="B624" s="259"/>
      <c r="C624" s="259"/>
      <c r="D624" s="259"/>
      <c r="E624" s="259"/>
      <c r="F624" s="270"/>
      <c r="G624" s="259"/>
      <c r="H624" s="259"/>
      <c r="I624" s="259"/>
      <c r="J624" s="259"/>
    </row>
    <row r="625" spans="1:10">
      <c r="A625" s="259"/>
      <c r="B625" s="259"/>
      <c r="C625" s="259"/>
      <c r="D625" s="259"/>
      <c r="E625" s="259"/>
      <c r="F625" s="270"/>
      <c r="G625" s="259"/>
      <c r="H625" s="259"/>
      <c r="I625" s="259"/>
      <c r="J625" s="259"/>
    </row>
    <row r="626" spans="1:10">
      <c r="A626" s="259"/>
      <c r="B626" s="259"/>
      <c r="C626" s="259"/>
      <c r="D626" s="259"/>
      <c r="E626" s="259"/>
      <c r="F626" s="270"/>
      <c r="G626" s="259"/>
      <c r="H626" s="259"/>
      <c r="I626" s="259"/>
      <c r="J626" s="259"/>
    </row>
    <row r="627" spans="1:10">
      <c r="A627" s="259"/>
      <c r="B627" s="259"/>
      <c r="C627" s="259"/>
      <c r="D627" s="259"/>
      <c r="E627" s="259"/>
      <c r="F627" s="270"/>
      <c r="G627" s="259"/>
      <c r="H627" s="259"/>
      <c r="I627" s="259"/>
      <c r="J627" s="259"/>
    </row>
    <row r="628" spans="1:10">
      <c r="A628" s="259"/>
      <c r="B628" s="259"/>
      <c r="C628" s="259"/>
      <c r="D628" s="259"/>
      <c r="E628" s="259"/>
      <c r="F628" s="270"/>
      <c r="G628" s="259"/>
      <c r="H628" s="259"/>
      <c r="I628" s="259"/>
      <c r="J628" s="259"/>
    </row>
    <row r="629" spans="1:10">
      <c r="A629" s="259"/>
      <c r="B629" s="259"/>
      <c r="C629" s="259"/>
      <c r="D629" s="259"/>
      <c r="E629" s="259"/>
      <c r="F629" s="270"/>
      <c r="G629" s="259"/>
      <c r="H629" s="259"/>
      <c r="I629" s="259"/>
      <c r="J629" s="259"/>
    </row>
    <row r="630" spans="1:10">
      <c r="A630" s="259"/>
      <c r="B630" s="259"/>
      <c r="C630" s="259"/>
      <c r="D630" s="259"/>
      <c r="E630" s="259"/>
      <c r="F630" s="270"/>
      <c r="G630" s="259"/>
      <c r="H630" s="259"/>
      <c r="I630" s="259"/>
      <c r="J630" s="259"/>
    </row>
    <row r="631" spans="1:10">
      <c r="A631" s="259"/>
      <c r="B631" s="259"/>
      <c r="C631" s="259"/>
      <c r="D631" s="259"/>
      <c r="E631" s="259"/>
      <c r="F631" s="270"/>
      <c r="G631" s="259"/>
      <c r="H631" s="259"/>
      <c r="I631" s="259"/>
      <c r="J631" s="259"/>
    </row>
    <row r="632" spans="1:10">
      <c r="A632" s="259"/>
      <c r="B632" s="259"/>
      <c r="C632" s="259"/>
      <c r="D632" s="259"/>
      <c r="E632" s="259"/>
      <c r="F632" s="270"/>
      <c r="G632" s="259"/>
      <c r="H632" s="259"/>
      <c r="I632" s="259"/>
      <c r="J632" s="259"/>
    </row>
    <row r="633" spans="1:10">
      <c r="A633" s="259"/>
      <c r="B633" s="259"/>
      <c r="C633" s="259"/>
      <c r="D633" s="259"/>
      <c r="E633" s="259"/>
      <c r="F633" s="270"/>
      <c r="G633" s="259"/>
      <c r="H633" s="259"/>
      <c r="I633" s="259"/>
      <c r="J633" s="259"/>
    </row>
    <row r="634" spans="1:10">
      <c r="A634" s="259"/>
      <c r="B634" s="259"/>
      <c r="C634" s="259"/>
      <c r="D634" s="259"/>
      <c r="E634" s="259"/>
      <c r="F634" s="270"/>
      <c r="G634" s="259"/>
      <c r="H634" s="259"/>
      <c r="I634" s="259"/>
      <c r="J634" s="259"/>
    </row>
    <row r="635" spans="1:10">
      <c r="A635" s="259"/>
      <c r="B635" s="259"/>
      <c r="C635" s="259"/>
      <c r="D635" s="259"/>
      <c r="E635" s="259"/>
      <c r="F635" s="270"/>
      <c r="G635" s="259"/>
      <c r="H635" s="259"/>
      <c r="I635" s="259"/>
      <c r="J635" s="259"/>
    </row>
    <row r="636" spans="1:10">
      <c r="A636" s="259"/>
      <c r="B636" s="259"/>
      <c r="C636" s="259"/>
      <c r="D636" s="259"/>
      <c r="E636" s="259"/>
      <c r="F636" s="270"/>
      <c r="G636" s="259"/>
      <c r="H636" s="259"/>
      <c r="I636" s="259"/>
      <c r="J636" s="259"/>
    </row>
    <row r="637" spans="1:10">
      <c r="A637" s="259"/>
      <c r="B637" s="259"/>
      <c r="C637" s="259"/>
      <c r="D637" s="259"/>
      <c r="E637" s="259"/>
      <c r="F637" s="270"/>
      <c r="G637" s="259"/>
      <c r="H637" s="259"/>
      <c r="I637" s="259"/>
      <c r="J637" s="259"/>
    </row>
    <row r="638" spans="1:10">
      <c r="A638" s="259"/>
      <c r="B638" s="259"/>
      <c r="C638" s="259"/>
      <c r="D638" s="259"/>
      <c r="E638" s="259"/>
      <c r="F638" s="270"/>
      <c r="G638" s="259"/>
      <c r="H638" s="259"/>
      <c r="I638" s="259"/>
      <c r="J638" s="259"/>
    </row>
    <row r="639" spans="1:10">
      <c r="A639" s="259"/>
      <c r="B639" s="259"/>
      <c r="C639" s="259"/>
      <c r="D639" s="259"/>
      <c r="E639" s="259"/>
      <c r="F639" s="270"/>
      <c r="G639" s="259"/>
      <c r="H639" s="259"/>
      <c r="I639" s="259"/>
      <c r="J639" s="259"/>
    </row>
    <row r="640" spans="1:10">
      <c r="A640" s="259"/>
      <c r="B640" s="259"/>
      <c r="C640" s="259"/>
      <c r="D640" s="259"/>
      <c r="E640" s="259"/>
      <c r="F640" s="270"/>
      <c r="G640" s="259"/>
      <c r="H640" s="259"/>
      <c r="I640" s="259"/>
      <c r="J640" s="259"/>
    </row>
    <row r="641" spans="1:10">
      <c r="A641" s="259"/>
      <c r="B641" s="259"/>
      <c r="C641" s="259"/>
      <c r="D641" s="259"/>
      <c r="E641" s="259"/>
      <c r="F641" s="270"/>
      <c r="G641" s="259"/>
      <c r="H641" s="259"/>
      <c r="I641" s="259"/>
      <c r="J641" s="259"/>
    </row>
    <row r="642" spans="1:10">
      <c r="A642" s="259"/>
      <c r="B642" s="259"/>
      <c r="C642" s="259"/>
      <c r="D642" s="259"/>
      <c r="E642" s="259"/>
      <c r="F642" s="270"/>
      <c r="G642" s="259"/>
      <c r="H642" s="259"/>
      <c r="I642" s="259"/>
      <c r="J642" s="259"/>
    </row>
    <row r="643" spans="1:10">
      <c r="A643" s="259"/>
      <c r="B643" s="259"/>
      <c r="C643" s="259"/>
      <c r="D643" s="259"/>
      <c r="E643" s="259"/>
      <c r="F643" s="270"/>
      <c r="G643" s="259"/>
      <c r="H643" s="259"/>
      <c r="I643" s="259"/>
      <c r="J643" s="259"/>
    </row>
    <row r="644" spans="1:10">
      <c r="A644" s="259"/>
      <c r="B644" s="259"/>
      <c r="C644" s="259"/>
      <c r="D644" s="259"/>
      <c r="E644" s="259"/>
      <c r="F644" s="270"/>
      <c r="G644" s="259"/>
      <c r="H644" s="259"/>
      <c r="I644" s="259"/>
      <c r="J644" s="259"/>
    </row>
    <row r="645" spans="1:10">
      <c r="A645" s="259"/>
      <c r="B645" s="259"/>
      <c r="C645" s="259"/>
      <c r="D645" s="259"/>
      <c r="E645" s="259"/>
      <c r="F645" s="270"/>
      <c r="G645" s="259"/>
      <c r="H645" s="259"/>
      <c r="I645" s="259"/>
      <c r="J645" s="259"/>
    </row>
    <row r="646" spans="1:10">
      <c r="A646" s="259"/>
      <c r="B646" s="259"/>
      <c r="C646" s="259"/>
      <c r="D646" s="259"/>
      <c r="E646" s="259"/>
      <c r="F646" s="270"/>
      <c r="G646" s="259"/>
      <c r="H646" s="259"/>
      <c r="I646" s="259"/>
      <c r="J646" s="259"/>
    </row>
    <row r="647" spans="1:10">
      <c r="A647" s="259"/>
      <c r="B647" s="259"/>
      <c r="C647" s="259"/>
      <c r="D647" s="259"/>
      <c r="E647" s="259"/>
      <c r="F647" s="270"/>
      <c r="G647" s="259"/>
      <c r="H647" s="259"/>
      <c r="I647" s="259"/>
      <c r="J647" s="259"/>
    </row>
    <row r="648" spans="1:10">
      <c r="A648" s="259"/>
      <c r="B648" s="259"/>
      <c r="C648" s="259"/>
      <c r="D648" s="259"/>
      <c r="E648" s="259"/>
      <c r="F648" s="270"/>
      <c r="G648" s="259"/>
      <c r="H648" s="259"/>
      <c r="I648" s="259"/>
      <c r="J648" s="259"/>
    </row>
    <row r="649" spans="1:10">
      <c r="A649" s="259"/>
      <c r="B649" s="259"/>
      <c r="C649" s="259"/>
      <c r="D649" s="259"/>
      <c r="E649" s="259"/>
      <c r="F649" s="270"/>
      <c r="G649" s="259"/>
      <c r="H649" s="259"/>
      <c r="I649" s="259"/>
      <c r="J649" s="259"/>
    </row>
    <row r="650" spans="1:10">
      <c r="A650" s="259"/>
      <c r="B650" s="259"/>
      <c r="C650" s="259"/>
      <c r="D650" s="259"/>
      <c r="E650" s="259"/>
      <c r="F650" s="270"/>
      <c r="G650" s="259"/>
      <c r="H650" s="259"/>
      <c r="I650" s="259"/>
      <c r="J650" s="259"/>
    </row>
    <row r="651" spans="1:10">
      <c r="A651" s="259"/>
      <c r="B651" s="259"/>
      <c r="C651" s="259"/>
      <c r="D651" s="259"/>
      <c r="E651" s="259"/>
      <c r="F651" s="270"/>
      <c r="G651" s="259"/>
      <c r="H651" s="259"/>
      <c r="I651" s="259"/>
      <c r="J651" s="259"/>
    </row>
    <row r="652" spans="1:10">
      <c r="A652" s="259"/>
      <c r="B652" s="259"/>
      <c r="C652" s="259"/>
      <c r="D652" s="259"/>
      <c r="E652" s="259"/>
      <c r="F652" s="270"/>
      <c r="G652" s="259"/>
      <c r="H652" s="259"/>
      <c r="I652" s="259"/>
      <c r="J652" s="259"/>
    </row>
    <row r="653" spans="1:10">
      <c r="A653" s="259"/>
      <c r="B653" s="259"/>
      <c r="C653" s="259"/>
      <c r="D653" s="259"/>
      <c r="E653" s="259"/>
      <c r="F653" s="270"/>
      <c r="G653" s="259"/>
      <c r="H653" s="259"/>
      <c r="I653" s="259"/>
      <c r="J653" s="259"/>
    </row>
    <row r="654" spans="1:10">
      <c r="A654" s="259"/>
      <c r="B654" s="259"/>
      <c r="C654" s="259"/>
      <c r="D654" s="259"/>
      <c r="E654" s="259"/>
      <c r="F654" s="270"/>
      <c r="G654" s="259"/>
      <c r="H654" s="259"/>
      <c r="I654" s="259"/>
      <c r="J654" s="259"/>
    </row>
    <row r="655" spans="1:10">
      <c r="A655" s="259"/>
      <c r="B655" s="259"/>
      <c r="C655" s="259"/>
      <c r="D655" s="259"/>
      <c r="E655" s="259"/>
      <c r="F655" s="270"/>
      <c r="G655" s="259"/>
      <c r="H655" s="259"/>
      <c r="I655" s="259"/>
      <c r="J655" s="259"/>
    </row>
    <row r="656" spans="1:10">
      <c r="A656" s="259"/>
      <c r="B656" s="259"/>
      <c r="C656" s="259"/>
      <c r="D656" s="259"/>
      <c r="E656" s="259"/>
      <c r="F656" s="270"/>
      <c r="G656" s="259"/>
      <c r="H656" s="259"/>
      <c r="I656" s="259"/>
      <c r="J656" s="259"/>
    </row>
    <row r="657" spans="1:10">
      <c r="A657" s="259"/>
      <c r="B657" s="259"/>
      <c r="C657" s="259"/>
      <c r="D657" s="259"/>
      <c r="E657" s="259"/>
      <c r="F657" s="270"/>
      <c r="G657" s="259"/>
      <c r="H657" s="259"/>
      <c r="I657" s="259"/>
      <c r="J657" s="259"/>
    </row>
    <row r="658" spans="1:10">
      <c r="A658" s="259"/>
      <c r="B658" s="259"/>
      <c r="C658" s="259"/>
      <c r="D658" s="259"/>
      <c r="E658" s="259"/>
      <c r="F658" s="270"/>
      <c r="G658" s="259"/>
      <c r="H658" s="259"/>
      <c r="I658" s="259"/>
      <c r="J658" s="259"/>
    </row>
    <row r="659" spans="1:10">
      <c r="A659" s="259"/>
      <c r="B659" s="259"/>
      <c r="C659" s="259"/>
      <c r="D659" s="259"/>
      <c r="E659" s="259"/>
      <c r="F659" s="270"/>
      <c r="G659" s="259"/>
      <c r="H659" s="259"/>
      <c r="I659" s="259"/>
      <c r="J659" s="259"/>
    </row>
    <row r="660" spans="1:10">
      <c r="A660" s="259"/>
      <c r="B660" s="259"/>
      <c r="C660" s="259"/>
      <c r="D660" s="259"/>
      <c r="E660" s="259"/>
      <c r="F660" s="270"/>
      <c r="G660" s="259"/>
      <c r="H660" s="259"/>
      <c r="I660" s="259"/>
      <c r="J660" s="259"/>
    </row>
    <row r="661" spans="1:10">
      <c r="A661" s="259"/>
      <c r="B661" s="259"/>
      <c r="C661" s="259"/>
      <c r="D661" s="259"/>
      <c r="E661" s="259"/>
      <c r="F661" s="270"/>
      <c r="G661" s="259"/>
      <c r="H661" s="259"/>
      <c r="I661" s="259"/>
      <c r="J661" s="259"/>
    </row>
    <row r="662" spans="1:10">
      <c r="A662" s="259"/>
      <c r="B662" s="259"/>
      <c r="C662" s="259"/>
      <c r="D662" s="259"/>
      <c r="E662" s="259"/>
      <c r="F662" s="270"/>
      <c r="G662" s="259"/>
      <c r="H662" s="259"/>
      <c r="I662" s="259"/>
      <c r="J662" s="259"/>
    </row>
    <row r="663" spans="1:10">
      <c r="A663" s="259"/>
      <c r="B663" s="259"/>
      <c r="C663" s="259"/>
      <c r="D663" s="259"/>
      <c r="E663" s="259"/>
      <c r="F663" s="270"/>
      <c r="G663" s="259"/>
      <c r="H663" s="259"/>
      <c r="I663" s="259"/>
      <c r="J663" s="259"/>
    </row>
    <row r="664" spans="1:10">
      <c r="A664" s="259"/>
      <c r="B664" s="259"/>
      <c r="C664" s="259"/>
      <c r="D664" s="259"/>
      <c r="E664" s="259"/>
      <c r="F664" s="270"/>
      <c r="G664" s="259"/>
      <c r="H664" s="259"/>
      <c r="I664" s="259"/>
      <c r="J664" s="259"/>
    </row>
    <row r="665" spans="1:10">
      <c r="A665" s="259"/>
      <c r="B665" s="259"/>
      <c r="C665" s="259"/>
      <c r="D665" s="259"/>
      <c r="E665" s="259"/>
      <c r="F665" s="270"/>
      <c r="G665" s="259"/>
      <c r="H665" s="259"/>
      <c r="I665" s="259"/>
      <c r="J665" s="259"/>
    </row>
    <row r="666" spans="1:10">
      <c r="A666" s="259"/>
      <c r="B666" s="259"/>
      <c r="C666" s="259"/>
      <c r="D666" s="259"/>
      <c r="E666" s="259"/>
      <c r="F666" s="270"/>
      <c r="G666" s="259"/>
      <c r="H666" s="259"/>
      <c r="I666" s="259"/>
      <c r="J666" s="259"/>
    </row>
    <row r="667" spans="1:10">
      <c r="A667" s="259"/>
      <c r="B667" s="259"/>
      <c r="C667" s="259"/>
      <c r="D667" s="259"/>
      <c r="E667" s="259"/>
      <c r="F667" s="270"/>
      <c r="G667" s="259"/>
      <c r="H667" s="259"/>
      <c r="I667" s="259"/>
      <c r="J667" s="259"/>
    </row>
    <row r="668" spans="1:10">
      <c r="A668" s="259"/>
      <c r="B668" s="259"/>
      <c r="C668" s="259"/>
      <c r="D668" s="259"/>
      <c r="E668" s="259"/>
      <c r="F668" s="270"/>
      <c r="G668" s="259"/>
      <c r="H668" s="259"/>
      <c r="I668" s="259"/>
      <c r="J668" s="259"/>
    </row>
    <row r="669" spans="1:10">
      <c r="A669" s="259"/>
      <c r="B669" s="259"/>
      <c r="C669" s="259"/>
      <c r="D669" s="259"/>
      <c r="E669" s="259"/>
      <c r="F669" s="270"/>
      <c r="G669" s="259"/>
      <c r="H669" s="259"/>
      <c r="I669" s="259"/>
      <c r="J669" s="259"/>
    </row>
    <row r="670" spans="1:10">
      <c r="A670" s="259"/>
      <c r="B670" s="259"/>
      <c r="C670" s="259"/>
      <c r="D670" s="259"/>
      <c r="E670" s="259"/>
      <c r="F670" s="270"/>
      <c r="G670" s="259"/>
      <c r="H670" s="259"/>
      <c r="I670" s="259"/>
      <c r="J670" s="259"/>
    </row>
    <row r="671" spans="1:10">
      <c r="A671" s="259"/>
      <c r="B671" s="259"/>
      <c r="C671" s="259"/>
      <c r="D671" s="259"/>
      <c r="E671" s="259"/>
      <c r="F671" s="270"/>
      <c r="G671" s="259"/>
      <c r="H671" s="259"/>
      <c r="I671" s="259"/>
      <c r="J671" s="259"/>
    </row>
    <row r="672" spans="1:10">
      <c r="A672" s="259"/>
      <c r="B672" s="259"/>
      <c r="C672" s="259"/>
      <c r="D672" s="259"/>
      <c r="E672" s="259"/>
      <c r="F672" s="270"/>
      <c r="G672" s="259"/>
      <c r="H672" s="259"/>
      <c r="I672" s="259"/>
      <c r="J672" s="259"/>
    </row>
    <row r="673" spans="1:10">
      <c r="A673" s="259"/>
      <c r="B673" s="259"/>
      <c r="C673" s="259"/>
      <c r="D673" s="259"/>
      <c r="E673" s="259"/>
      <c r="F673" s="270"/>
      <c r="G673" s="259"/>
      <c r="H673" s="259"/>
      <c r="I673" s="259"/>
      <c r="J673" s="259"/>
    </row>
    <row r="674" spans="1:10">
      <c r="A674" s="259"/>
      <c r="B674" s="259"/>
      <c r="C674" s="259"/>
      <c r="D674" s="259"/>
      <c r="E674" s="259"/>
      <c r="F674" s="270"/>
      <c r="G674" s="259"/>
      <c r="H674" s="259"/>
      <c r="I674" s="259"/>
      <c r="J674" s="259"/>
    </row>
    <row r="675" spans="1:10">
      <c r="A675" s="259"/>
      <c r="B675" s="259"/>
      <c r="C675" s="259"/>
      <c r="D675" s="259"/>
      <c r="E675" s="259"/>
      <c r="F675" s="270"/>
      <c r="G675" s="259"/>
      <c r="H675" s="259"/>
      <c r="I675" s="259"/>
      <c r="J675" s="259"/>
    </row>
    <row r="676" spans="1:10">
      <c r="A676" s="259"/>
      <c r="B676" s="259"/>
      <c r="C676" s="259"/>
      <c r="D676" s="259"/>
      <c r="E676" s="259"/>
      <c r="F676" s="270"/>
      <c r="G676" s="259"/>
      <c r="H676" s="259"/>
      <c r="I676" s="259"/>
      <c r="J676" s="259"/>
    </row>
    <row r="677" spans="1:10">
      <c r="A677" s="259"/>
      <c r="B677" s="259"/>
      <c r="C677" s="259"/>
      <c r="D677" s="259"/>
      <c r="E677" s="259"/>
      <c r="F677" s="270"/>
      <c r="G677" s="259"/>
      <c r="H677" s="259"/>
      <c r="I677" s="259"/>
      <c r="J677" s="259"/>
    </row>
    <row r="678" spans="1:10">
      <c r="A678" s="259"/>
      <c r="B678" s="259"/>
      <c r="C678" s="259"/>
      <c r="D678" s="259"/>
      <c r="E678" s="259"/>
      <c r="F678" s="270"/>
      <c r="G678" s="259"/>
      <c r="H678" s="259"/>
      <c r="I678" s="259"/>
      <c r="J678" s="259"/>
    </row>
    <row r="679" spans="1:10">
      <c r="A679" s="259"/>
      <c r="B679" s="259"/>
      <c r="C679" s="259"/>
      <c r="D679" s="259"/>
      <c r="E679" s="259"/>
      <c r="F679" s="270"/>
      <c r="G679" s="259"/>
      <c r="H679" s="259"/>
      <c r="I679" s="259"/>
      <c r="J679" s="259"/>
    </row>
    <row r="680" spans="1:10">
      <c r="A680" s="259"/>
      <c r="B680" s="259"/>
      <c r="C680" s="259"/>
      <c r="D680" s="259"/>
      <c r="E680" s="259"/>
      <c r="F680" s="270"/>
      <c r="G680" s="259"/>
      <c r="H680" s="259"/>
      <c r="I680" s="259"/>
      <c r="J680" s="259"/>
    </row>
    <row r="681" spans="1:10">
      <c r="A681" s="259"/>
      <c r="B681" s="259"/>
      <c r="C681" s="259"/>
      <c r="D681" s="259"/>
      <c r="E681" s="259"/>
      <c r="F681" s="270"/>
      <c r="G681" s="259"/>
      <c r="H681" s="259"/>
      <c r="I681" s="259"/>
      <c r="J681" s="259"/>
    </row>
    <row r="682" spans="1:10">
      <c r="A682" s="259"/>
      <c r="B682" s="259"/>
      <c r="C682" s="259"/>
      <c r="D682" s="259"/>
      <c r="E682" s="259"/>
      <c r="F682" s="270"/>
      <c r="G682" s="259"/>
      <c r="H682" s="259"/>
      <c r="I682" s="259"/>
      <c r="J682" s="259"/>
    </row>
    <row r="683" spans="1:10">
      <c r="A683" s="259"/>
      <c r="B683" s="259"/>
      <c r="C683" s="259"/>
      <c r="D683" s="259"/>
      <c r="E683" s="259"/>
      <c r="F683" s="270"/>
      <c r="G683" s="259"/>
      <c r="H683" s="259"/>
      <c r="I683" s="259"/>
      <c r="J683" s="259"/>
    </row>
    <row r="684" spans="1:10">
      <c r="A684" s="259"/>
      <c r="B684" s="259"/>
      <c r="C684" s="259"/>
      <c r="D684" s="259"/>
      <c r="E684" s="259"/>
      <c r="F684" s="270"/>
      <c r="G684" s="259"/>
      <c r="H684" s="259"/>
      <c r="I684" s="259"/>
      <c r="J684" s="259"/>
    </row>
    <row r="685" spans="1:10">
      <c r="A685" s="259"/>
      <c r="B685" s="259"/>
      <c r="C685" s="259"/>
      <c r="D685" s="259"/>
      <c r="E685" s="259"/>
      <c r="F685" s="270"/>
      <c r="G685" s="259"/>
      <c r="H685" s="259"/>
      <c r="I685" s="259"/>
      <c r="J685" s="259"/>
    </row>
    <row r="686" spans="1:10">
      <c r="A686" s="259"/>
      <c r="B686" s="259"/>
      <c r="C686" s="259"/>
      <c r="D686" s="259"/>
      <c r="E686" s="259"/>
      <c r="F686" s="270"/>
      <c r="G686" s="259"/>
      <c r="H686" s="259"/>
      <c r="I686" s="259"/>
      <c r="J686" s="259"/>
    </row>
    <row r="687" spans="1:10">
      <c r="A687" s="259"/>
      <c r="B687" s="259"/>
      <c r="C687" s="259"/>
      <c r="D687" s="259"/>
      <c r="E687" s="259"/>
      <c r="F687" s="270"/>
      <c r="G687" s="259"/>
      <c r="H687" s="259"/>
      <c r="I687" s="259"/>
      <c r="J687" s="259"/>
    </row>
    <row r="688" spans="1:10">
      <c r="A688" s="259"/>
      <c r="B688" s="259"/>
      <c r="C688" s="259"/>
      <c r="D688" s="259"/>
      <c r="E688" s="259"/>
      <c r="F688" s="270"/>
      <c r="G688" s="259"/>
      <c r="H688" s="259"/>
      <c r="I688" s="259"/>
      <c r="J688" s="259"/>
    </row>
    <row r="689" spans="1:10">
      <c r="A689" s="259"/>
      <c r="B689" s="259"/>
      <c r="C689" s="259"/>
      <c r="D689" s="259"/>
      <c r="E689" s="259"/>
      <c r="F689" s="270"/>
      <c r="G689" s="259"/>
      <c r="H689" s="259"/>
      <c r="I689" s="259"/>
      <c r="J689" s="259"/>
    </row>
    <row r="690" spans="1:10">
      <c r="A690" s="259"/>
      <c r="B690" s="259"/>
      <c r="C690" s="259"/>
      <c r="D690" s="259"/>
      <c r="E690" s="259"/>
      <c r="F690" s="270"/>
      <c r="G690" s="259"/>
      <c r="H690" s="259"/>
      <c r="I690" s="259"/>
      <c r="J690" s="259"/>
    </row>
    <row r="691" spans="1:10">
      <c r="A691" s="259"/>
      <c r="B691" s="259"/>
      <c r="C691" s="259"/>
      <c r="D691" s="259"/>
      <c r="E691" s="259"/>
      <c r="F691" s="270"/>
      <c r="G691" s="259"/>
      <c r="H691" s="259"/>
      <c r="I691" s="259"/>
      <c r="J691" s="259"/>
    </row>
    <row r="692" spans="1:10">
      <c r="A692" s="259"/>
      <c r="B692" s="259"/>
      <c r="C692" s="259"/>
      <c r="D692" s="259"/>
      <c r="E692" s="259"/>
      <c r="F692" s="270"/>
      <c r="G692" s="259"/>
      <c r="H692" s="259"/>
      <c r="I692" s="259"/>
      <c r="J692" s="259"/>
    </row>
    <row r="693" spans="1:10">
      <c r="A693" s="259"/>
      <c r="B693" s="259"/>
      <c r="C693" s="259"/>
      <c r="D693" s="259"/>
      <c r="E693" s="259"/>
      <c r="F693" s="270"/>
      <c r="G693" s="259"/>
      <c r="H693" s="259"/>
      <c r="I693" s="259"/>
      <c r="J693" s="259"/>
    </row>
    <row r="694" spans="1:10">
      <c r="A694" s="259"/>
      <c r="B694" s="259"/>
      <c r="C694" s="259"/>
      <c r="D694" s="259"/>
      <c r="E694" s="259"/>
      <c r="F694" s="270"/>
      <c r="G694" s="259"/>
      <c r="H694" s="259"/>
      <c r="I694" s="259"/>
      <c r="J694" s="259"/>
    </row>
    <row r="695" spans="1:10">
      <c r="A695" s="259"/>
      <c r="B695" s="259"/>
      <c r="C695" s="259"/>
      <c r="D695" s="259"/>
      <c r="E695" s="259"/>
      <c r="F695" s="270"/>
      <c r="G695" s="259"/>
      <c r="H695" s="259"/>
      <c r="I695" s="259"/>
      <c r="J695" s="259"/>
    </row>
    <row r="696" spans="1:10">
      <c r="A696" s="259"/>
      <c r="B696" s="259"/>
      <c r="C696" s="259"/>
      <c r="D696" s="259"/>
      <c r="E696" s="259"/>
      <c r="F696" s="270"/>
      <c r="G696" s="259"/>
      <c r="H696" s="259"/>
      <c r="I696" s="259"/>
      <c r="J696" s="259"/>
    </row>
    <row r="697" spans="1:10">
      <c r="A697" s="259"/>
      <c r="B697" s="259"/>
      <c r="C697" s="259"/>
      <c r="D697" s="259"/>
      <c r="E697" s="259"/>
      <c r="F697" s="270"/>
      <c r="G697" s="259"/>
      <c r="H697" s="259"/>
      <c r="I697" s="259"/>
      <c r="J697" s="259"/>
    </row>
    <row r="698" spans="1:10">
      <c r="A698" s="259"/>
      <c r="B698" s="259"/>
      <c r="C698" s="259"/>
      <c r="D698" s="259"/>
      <c r="E698" s="259"/>
      <c r="F698" s="270"/>
      <c r="G698" s="259"/>
      <c r="H698" s="259"/>
      <c r="I698" s="259"/>
      <c r="J698" s="259"/>
    </row>
    <row r="699" spans="1:10">
      <c r="A699" s="259"/>
      <c r="B699" s="259"/>
      <c r="C699" s="259"/>
      <c r="D699" s="259"/>
      <c r="E699" s="259"/>
      <c r="F699" s="270"/>
      <c r="G699" s="259"/>
      <c r="H699" s="259"/>
      <c r="I699" s="259"/>
      <c r="J699" s="259"/>
    </row>
    <row r="700" spans="1:10">
      <c r="A700" s="259"/>
      <c r="B700" s="259"/>
      <c r="C700" s="259"/>
      <c r="D700" s="259"/>
      <c r="E700" s="259"/>
      <c r="F700" s="270"/>
      <c r="G700" s="259"/>
      <c r="H700" s="259"/>
      <c r="I700" s="259"/>
      <c r="J700" s="259"/>
    </row>
    <row r="701" spans="1:10">
      <c r="A701" s="259"/>
      <c r="B701" s="259"/>
      <c r="C701" s="259"/>
      <c r="D701" s="259"/>
      <c r="E701" s="259"/>
      <c r="F701" s="270"/>
      <c r="G701" s="259"/>
      <c r="H701" s="259"/>
      <c r="I701" s="259"/>
      <c r="J701" s="259"/>
    </row>
    <row r="702" spans="1:10">
      <c r="A702" s="259"/>
      <c r="B702" s="259"/>
      <c r="C702" s="259"/>
      <c r="D702" s="259"/>
      <c r="E702" s="259"/>
      <c r="F702" s="270"/>
      <c r="G702" s="259"/>
      <c r="H702" s="259"/>
      <c r="I702" s="259"/>
      <c r="J702" s="259"/>
    </row>
    <row r="703" spans="1:10">
      <c r="A703" s="259"/>
      <c r="B703" s="259"/>
      <c r="C703" s="259"/>
      <c r="D703" s="259"/>
      <c r="E703" s="259"/>
      <c r="F703" s="270"/>
      <c r="G703" s="259"/>
      <c r="H703" s="259"/>
      <c r="I703" s="259"/>
      <c r="J703" s="259"/>
    </row>
    <row r="704" spans="1:10">
      <c r="A704" s="259"/>
      <c r="B704" s="259"/>
      <c r="C704" s="259"/>
      <c r="D704" s="259"/>
      <c r="E704" s="259"/>
      <c r="F704" s="270"/>
      <c r="G704" s="259"/>
      <c r="H704" s="259"/>
      <c r="I704" s="259"/>
      <c r="J704" s="259"/>
    </row>
    <row r="705" spans="1:10">
      <c r="A705" s="259"/>
      <c r="B705" s="259"/>
      <c r="C705" s="259"/>
      <c r="D705" s="259"/>
      <c r="E705" s="259"/>
      <c r="F705" s="270"/>
      <c r="G705" s="259"/>
      <c r="H705" s="259"/>
      <c r="I705" s="259"/>
      <c r="J705" s="259"/>
    </row>
    <row r="706" spans="1:10">
      <c r="A706" s="259"/>
      <c r="B706" s="259"/>
      <c r="C706" s="259"/>
      <c r="D706" s="259"/>
      <c r="E706" s="259"/>
      <c r="F706" s="270"/>
      <c r="G706" s="259"/>
      <c r="H706" s="259"/>
      <c r="I706" s="259"/>
      <c r="J706" s="259"/>
    </row>
    <row r="707" spans="1:10">
      <c r="A707" s="259"/>
      <c r="B707" s="259"/>
      <c r="C707" s="259"/>
      <c r="D707" s="259"/>
      <c r="E707" s="259"/>
      <c r="F707" s="270"/>
      <c r="G707" s="259"/>
      <c r="H707" s="259"/>
      <c r="I707" s="259"/>
      <c r="J707" s="259"/>
    </row>
    <row r="708" spans="1:10">
      <c r="A708" s="259"/>
      <c r="B708" s="259"/>
      <c r="C708" s="259"/>
      <c r="D708" s="259"/>
      <c r="E708" s="259"/>
      <c r="F708" s="270"/>
      <c r="G708" s="259"/>
      <c r="H708" s="259"/>
      <c r="I708" s="259"/>
      <c r="J708" s="259"/>
    </row>
    <row r="709" spans="1:10">
      <c r="A709" s="259"/>
      <c r="B709" s="259"/>
      <c r="C709" s="259"/>
      <c r="D709" s="259"/>
      <c r="E709" s="259"/>
      <c r="F709" s="270"/>
      <c r="G709" s="259"/>
      <c r="H709" s="259"/>
      <c r="I709" s="259"/>
      <c r="J709" s="259"/>
    </row>
    <row r="710" spans="1:10">
      <c r="A710" s="259"/>
      <c r="B710" s="259"/>
      <c r="C710" s="259"/>
      <c r="D710" s="259"/>
      <c r="E710" s="259"/>
      <c r="F710" s="270"/>
      <c r="G710" s="259"/>
      <c r="H710" s="259"/>
      <c r="I710" s="259"/>
      <c r="J710" s="259"/>
    </row>
    <row r="711" spans="1:10">
      <c r="A711" s="259"/>
      <c r="B711" s="259"/>
      <c r="C711" s="259"/>
      <c r="D711" s="259"/>
      <c r="E711" s="259"/>
      <c r="F711" s="270"/>
      <c r="G711" s="259"/>
      <c r="H711" s="259"/>
      <c r="I711" s="259"/>
      <c r="J711" s="259"/>
    </row>
    <row r="712" spans="1:10">
      <c r="A712" s="259"/>
      <c r="B712" s="259"/>
      <c r="C712" s="259"/>
      <c r="D712" s="259"/>
      <c r="E712" s="259"/>
      <c r="F712" s="270"/>
      <c r="G712" s="259"/>
      <c r="H712" s="259"/>
      <c r="I712" s="259"/>
      <c r="J712" s="259"/>
    </row>
    <row r="713" spans="1:10">
      <c r="A713" s="259"/>
      <c r="B713" s="259"/>
      <c r="C713" s="259"/>
      <c r="D713" s="259"/>
      <c r="E713" s="259"/>
      <c r="F713" s="270"/>
      <c r="G713" s="259"/>
      <c r="H713" s="259"/>
      <c r="I713" s="259"/>
      <c r="J713" s="259"/>
    </row>
    <row r="714" spans="1:10">
      <c r="A714" s="259"/>
      <c r="B714" s="259"/>
      <c r="C714" s="259"/>
      <c r="D714" s="259"/>
      <c r="E714" s="259"/>
      <c r="F714" s="270"/>
      <c r="G714" s="259"/>
      <c r="H714" s="259"/>
      <c r="I714" s="259"/>
      <c r="J714" s="259"/>
    </row>
    <row r="715" spans="1:10">
      <c r="A715" s="259"/>
      <c r="B715" s="259"/>
      <c r="C715" s="259"/>
      <c r="D715" s="259"/>
      <c r="E715" s="259"/>
      <c r="F715" s="270"/>
      <c r="G715" s="259"/>
      <c r="H715" s="259"/>
      <c r="I715" s="259"/>
      <c r="J715" s="259"/>
    </row>
    <row r="716" spans="1:10">
      <c r="A716" s="259"/>
      <c r="B716" s="259"/>
      <c r="C716" s="259"/>
      <c r="D716" s="259"/>
      <c r="E716" s="259"/>
      <c r="F716" s="270"/>
      <c r="G716" s="259"/>
      <c r="H716" s="259"/>
      <c r="I716" s="259"/>
      <c r="J716" s="259"/>
    </row>
    <row r="717" spans="1:10">
      <c r="A717" s="259"/>
      <c r="B717" s="259"/>
      <c r="C717" s="259"/>
      <c r="D717" s="259"/>
      <c r="E717" s="259"/>
      <c r="F717" s="270"/>
      <c r="G717" s="259"/>
      <c r="H717" s="259"/>
      <c r="I717" s="259"/>
      <c r="J717" s="259"/>
    </row>
    <row r="718" spans="1:10">
      <c r="A718" s="259"/>
      <c r="B718" s="259"/>
      <c r="C718" s="259"/>
      <c r="D718" s="259"/>
      <c r="E718" s="259"/>
      <c r="F718" s="270"/>
      <c r="G718" s="259"/>
      <c r="H718" s="259"/>
      <c r="I718" s="259"/>
      <c r="J718" s="259"/>
    </row>
    <row r="719" spans="1:10">
      <c r="A719" s="259"/>
      <c r="B719" s="259"/>
      <c r="C719" s="259"/>
      <c r="D719" s="259"/>
      <c r="E719" s="259"/>
      <c r="F719" s="270"/>
      <c r="G719" s="259"/>
      <c r="H719" s="259"/>
      <c r="I719" s="259"/>
      <c r="J719" s="259"/>
    </row>
    <row r="720" spans="1:10">
      <c r="A720" s="259"/>
      <c r="B720" s="259"/>
      <c r="C720" s="259"/>
      <c r="D720" s="259"/>
      <c r="E720" s="259"/>
      <c r="F720" s="270"/>
      <c r="G720" s="259"/>
      <c r="H720" s="259"/>
      <c r="I720" s="259"/>
      <c r="J720" s="259"/>
    </row>
    <row r="721" spans="1:10">
      <c r="A721" s="259"/>
      <c r="B721" s="259"/>
      <c r="C721" s="259"/>
      <c r="D721" s="259"/>
      <c r="E721" s="259"/>
      <c r="F721" s="270"/>
      <c r="G721" s="259"/>
      <c r="H721" s="259"/>
      <c r="I721" s="259"/>
      <c r="J721" s="259"/>
    </row>
    <row r="722" spans="1:10">
      <c r="A722" s="259"/>
      <c r="B722" s="259"/>
      <c r="C722" s="259"/>
      <c r="D722" s="259"/>
      <c r="E722" s="259"/>
      <c r="F722" s="270"/>
      <c r="G722" s="259"/>
      <c r="H722" s="259"/>
      <c r="I722" s="259"/>
      <c r="J722" s="259"/>
    </row>
    <row r="723" spans="1:10">
      <c r="A723" s="259"/>
      <c r="B723" s="259"/>
      <c r="C723" s="259"/>
      <c r="D723" s="259"/>
      <c r="E723" s="259"/>
      <c r="F723" s="270"/>
      <c r="G723" s="259"/>
      <c r="H723" s="259"/>
      <c r="I723" s="259"/>
      <c r="J723" s="259"/>
    </row>
    <row r="724" spans="1:10">
      <c r="A724" s="259"/>
      <c r="B724" s="259"/>
      <c r="C724" s="259"/>
      <c r="D724" s="259"/>
      <c r="E724" s="259"/>
      <c r="F724" s="270"/>
      <c r="G724" s="259"/>
      <c r="H724" s="259"/>
      <c r="I724" s="259"/>
      <c r="J724" s="259"/>
    </row>
    <row r="725" spans="1:10">
      <c r="A725" s="259"/>
      <c r="B725" s="259"/>
      <c r="C725" s="259"/>
      <c r="D725" s="259"/>
      <c r="E725" s="259"/>
      <c r="F725" s="270"/>
      <c r="G725" s="259"/>
      <c r="H725" s="259"/>
      <c r="I725" s="259"/>
      <c r="J725" s="259"/>
    </row>
    <row r="726" spans="1:10">
      <c r="A726" s="259"/>
      <c r="B726" s="259"/>
      <c r="C726" s="259"/>
      <c r="D726" s="259"/>
      <c r="E726" s="259"/>
      <c r="F726" s="270"/>
      <c r="G726" s="259"/>
      <c r="H726" s="259"/>
      <c r="I726" s="259"/>
      <c r="J726" s="259"/>
    </row>
    <row r="727" spans="1:10">
      <c r="A727" s="259"/>
      <c r="B727" s="259"/>
      <c r="C727" s="259"/>
      <c r="D727" s="259"/>
      <c r="E727" s="259"/>
      <c r="F727" s="270"/>
      <c r="G727" s="259"/>
      <c r="H727" s="259"/>
      <c r="I727" s="259"/>
      <c r="J727" s="259"/>
    </row>
    <row r="728" spans="1:10">
      <c r="A728" s="259"/>
      <c r="B728" s="259"/>
      <c r="C728" s="259"/>
      <c r="D728" s="259"/>
      <c r="E728" s="259"/>
      <c r="F728" s="270"/>
      <c r="G728" s="259"/>
      <c r="H728" s="259"/>
      <c r="I728" s="259"/>
      <c r="J728" s="259"/>
    </row>
    <row r="729" spans="1:10">
      <c r="A729" s="259"/>
      <c r="B729" s="259"/>
      <c r="C729" s="259"/>
      <c r="D729" s="259"/>
      <c r="E729" s="259"/>
      <c r="F729" s="270"/>
      <c r="G729" s="259"/>
      <c r="H729" s="259"/>
      <c r="I729" s="259"/>
      <c r="J729" s="259"/>
    </row>
    <row r="730" spans="1:10">
      <c r="A730" s="259"/>
      <c r="B730" s="259"/>
      <c r="C730" s="259"/>
      <c r="D730" s="259"/>
      <c r="E730" s="259"/>
      <c r="F730" s="270"/>
      <c r="G730" s="259"/>
      <c r="H730" s="259"/>
      <c r="I730" s="259"/>
      <c r="J730" s="259"/>
    </row>
    <row r="731" spans="1:10">
      <c r="A731" s="259"/>
      <c r="B731" s="259"/>
      <c r="C731" s="259"/>
      <c r="D731" s="259"/>
      <c r="E731" s="259"/>
      <c r="F731" s="270"/>
      <c r="G731" s="259"/>
      <c r="H731" s="259"/>
      <c r="I731" s="259"/>
      <c r="J731" s="259"/>
    </row>
    <row r="732" spans="1:10">
      <c r="A732" s="259"/>
      <c r="B732" s="259"/>
      <c r="C732" s="259"/>
      <c r="D732" s="259"/>
      <c r="E732" s="259"/>
      <c r="F732" s="270"/>
      <c r="G732" s="259"/>
      <c r="H732" s="259"/>
      <c r="I732" s="259"/>
      <c r="J732" s="259"/>
    </row>
    <row r="733" spans="1:10">
      <c r="A733" s="259"/>
      <c r="B733" s="259"/>
      <c r="C733" s="259"/>
      <c r="D733" s="259"/>
      <c r="E733" s="259"/>
      <c r="F733" s="270"/>
      <c r="G733" s="259"/>
      <c r="H733" s="259"/>
      <c r="I733" s="259"/>
      <c r="J733" s="259"/>
    </row>
    <row r="734" spans="1:10">
      <c r="A734" s="259"/>
      <c r="B734" s="259"/>
      <c r="C734" s="259"/>
      <c r="D734" s="259"/>
      <c r="E734" s="259"/>
      <c r="F734" s="270"/>
      <c r="G734" s="259"/>
      <c r="H734" s="259"/>
      <c r="I734" s="259"/>
      <c r="J734" s="259"/>
    </row>
    <row r="735" spans="1:10">
      <c r="A735" s="259"/>
      <c r="B735" s="259"/>
      <c r="C735" s="259"/>
      <c r="D735" s="259"/>
      <c r="E735" s="259"/>
      <c r="F735" s="270"/>
      <c r="G735" s="259"/>
      <c r="H735" s="259"/>
      <c r="I735" s="259"/>
      <c r="J735" s="259"/>
    </row>
    <row r="736" spans="1:10">
      <c r="A736" s="259"/>
      <c r="B736" s="259"/>
      <c r="C736" s="259"/>
      <c r="D736" s="259"/>
      <c r="E736" s="259"/>
      <c r="F736" s="270"/>
      <c r="G736" s="259"/>
      <c r="H736" s="259"/>
      <c r="I736" s="259"/>
      <c r="J736" s="259"/>
    </row>
    <row r="737" spans="1:10">
      <c r="A737" s="259"/>
      <c r="B737" s="259"/>
      <c r="C737" s="259"/>
      <c r="D737" s="259"/>
      <c r="E737" s="259"/>
      <c r="F737" s="270"/>
      <c r="G737" s="259"/>
      <c r="H737" s="259"/>
      <c r="I737" s="259"/>
      <c r="J737" s="259"/>
    </row>
    <row r="738" spans="1:10">
      <c r="A738" s="259"/>
      <c r="B738" s="259"/>
      <c r="C738" s="259"/>
      <c r="D738" s="259"/>
      <c r="E738" s="259"/>
      <c r="F738" s="270"/>
      <c r="G738" s="259"/>
      <c r="H738" s="259"/>
      <c r="I738" s="259"/>
      <c r="J738" s="259"/>
    </row>
    <row r="739" spans="1:10">
      <c r="A739" s="259"/>
      <c r="B739" s="259"/>
      <c r="C739" s="259"/>
      <c r="D739" s="259"/>
      <c r="E739" s="259"/>
      <c r="F739" s="270"/>
      <c r="G739" s="259"/>
      <c r="H739" s="259"/>
      <c r="I739" s="259"/>
      <c r="J739" s="259"/>
    </row>
    <row r="740" spans="1:10">
      <c r="A740" s="259"/>
      <c r="B740" s="259"/>
      <c r="C740" s="259"/>
      <c r="D740" s="259"/>
      <c r="E740" s="259"/>
      <c r="F740" s="270"/>
      <c r="G740" s="259"/>
      <c r="H740" s="259"/>
      <c r="I740" s="259"/>
      <c r="J740" s="259"/>
    </row>
    <row r="741" spans="1:10">
      <c r="A741" s="259"/>
      <c r="B741" s="259"/>
      <c r="C741" s="259"/>
      <c r="D741" s="259"/>
      <c r="E741" s="259"/>
      <c r="F741" s="270"/>
      <c r="G741" s="259"/>
      <c r="H741" s="259"/>
      <c r="I741" s="259"/>
      <c r="J741" s="259"/>
    </row>
    <row r="742" spans="1:10">
      <c r="A742" s="259"/>
      <c r="B742" s="259"/>
      <c r="C742" s="259"/>
      <c r="D742" s="259"/>
      <c r="E742" s="259"/>
      <c r="F742" s="270"/>
      <c r="G742" s="259"/>
      <c r="H742" s="259"/>
      <c r="I742" s="259"/>
      <c r="J742" s="259"/>
    </row>
    <row r="743" spans="1:10">
      <c r="A743" s="259"/>
      <c r="B743" s="259"/>
      <c r="C743" s="259"/>
      <c r="D743" s="259"/>
      <c r="E743" s="259"/>
      <c r="F743" s="270"/>
      <c r="G743" s="259"/>
      <c r="H743" s="259"/>
      <c r="I743" s="259"/>
      <c r="J743" s="259"/>
    </row>
    <row r="744" spans="1:10">
      <c r="A744" s="259"/>
      <c r="B744" s="259"/>
      <c r="C744" s="259"/>
      <c r="D744" s="259"/>
      <c r="E744" s="259"/>
      <c r="F744" s="270"/>
      <c r="G744" s="259"/>
      <c r="H744" s="259"/>
      <c r="I744" s="259"/>
      <c r="J744" s="259"/>
    </row>
    <row r="745" spans="1:10">
      <c r="A745" s="259"/>
      <c r="B745" s="259"/>
      <c r="C745" s="259"/>
      <c r="D745" s="259"/>
      <c r="E745" s="259"/>
      <c r="F745" s="270"/>
      <c r="G745" s="259"/>
      <c r="H745" s="259"/>
      <c r="I745" s="259"/>
      <c r="J745" s="259"/>
    </row>
    <row r="746" spans="1:10">
      <c r="A746" s="259"/>
      <c r="B746" s="259"/>
      <c r="C746" s="259"/>
      <c r="D746" s="259"/>
      <c r="E746" s="259"/>
      <c r="F746" s="270"/>
      <c r="G746" s="259"/>
      <c r="H746" s="259"/>
      <c r="I746" s="259"/>
      <c r="J746" s="259"/>
    </row>
    <row r="747" spans="1:10">
      <c r="A747" s="259"/>
      <c r="B747" s="259"/>
      <c r="C747" s="259"/>
      <c r="D747" s="259"/>
      <c r="E747" s="259"/>
      <c r="F747" s="270"/>
      <c r="G747" s="259"/>
      <c r="H747" s="259"/>
      <c r="I747" s="259"/>
      <c r="J747" s="259"/>
    </row>
    <row r="748" spans="1:10">
      <c r="A748" s="259"/>
      <c r="B748" s="259"/>
      <c r="C748" s="259"/>
      <c r="D748" s="259"/>
      <c r="E748" s="259"/>
      <c r="F748" s="270"/>
      <c r="G748" s="259"/>
      <c r="H748" s="259"/>
      <c r="I748" s="259"/>
      <c r="J748" s="259"/>
    </row>
    <row r="749" spans="1:10">
      <c r="A749" s="259"/>
      <c r="B749" s="259"/>
      <c r="C749" s="259"/>
      <c r="D749" s="259"/>
      <c r="E749" s="259"/>
      <c r="F749" s="270"/>
      <c r="G749" s="259"/>
      <c r="H749" s="259"/>
      <c r="I749" s="259"/>
      <c r="J749" s="259"/>
    </row>
    <row r="750" spans="1:10">
      <c r="A750" s="259"/>
      <c r="B750" s="259"/>
      <c r="C750" s="259"/>
      <c r="D750" s="259"/>
      <c r="E750" s="259"/>
      <c r="F750" s="270"/>
      <c r="G750" s="259"/>
      <c r="H750" s="259"/>
      <c r="I750" s="259"/>
      <c r="J750" s="259"/>
    </row>
    <row r="751" spans="1:10">
      <c r="A751" s="259"/>
      <c r="B751" s="259"/>
      <c r="C751" s="259"/>
      <c r="D751" s="259"/>
      <c r="E751" s="259"/>
      <c r="F751" s="270"/>
      <c r="G751" s="259"/>
      <c r="H751" s="259"/>
      <c r="I751" s="259"/>
      <c r="J751" s="259"/>
    </row>
    <row r="752" spans="1:10">
      <c r="A752" s="259"/>
      <c r="B752" s="259"/>
      <c r="C752" s="259"/>
      <c r="D752" s="259"/>
      <c r="E752" s="259"/>
      <c r="F752" s="270"/>
      <c r="G752" s="259"/>
      <c r="H752" s="259"/>
      <c r="I752" s="259"/>
      <c r="J752" s="259"/>
    </row>
    <row r="753" spans="1:10">
      <c r="A753" s="259"/>
      <c r="B753" s="259"/>
      <c r="C753" s="259"/>
      <c r="D753" s="259"/>
      <c r="E753" s="259"/>
      <c r="F753" s="270"/>
      <c r="G753" s="259"/>
      <c r="H753" s="259"/>
      <c r="I753" s="259"/>
      <c r="J753" s="259"/>
    </row>
    <row r="754" spans="1:10">
      <c r="A754" s="259"/>
      <c r="B754" s="259"/>
      <c r="C754" s="259"/>
      <c r="D754" s="259"/>
      <c r="E754" s="259"/>
      <c r="F754" s="270"/>
      <c r="G754" s="259"/>
      <c r="H754" s="259"/>
      <c r="I754" s="259"/>
      <c r="J754" s="259"/>
    </row>
    <row r="755" spans="1:10">
      <c r="A755" s="259"/>
      <c r="B755" s="259"/>
      <c r="C755" s="259"/>
      <c r="D755" s="259"/>
      <c r="E755" s="259"/>
      <c r="F755" s="270"/>
      <c r="G755" s="259"/>
      <c r="H755" s="259"/>
      <c r="I755" s="259"/>
      <c r="J755" s="259"/>
    </row>
    <row r="756" spans="1:10">
      <c r="A756" s="259"/>
      <c r="B756" s="259"/>
      <c r="C756" s="259"/>
      <c r="D756" s="259"/>
      <c r="E756" s="259"/>
      <c r="F756" s="270"/>
      <c r="G756" s="259"/>
      <c r="H756" s="259"/>
      <c r="I756" s="259"/>
      <c r="J756" s="259"/>
    </row>
    <row r="757" spans="1:10">
      <c r="A757" s="259"/>
      <c r="B757" s="259"/>
      <c r="C757" s="259"/>
      <c r="D757" s="259"/>
      <c r="E757" s="259"/>
      <c r="F757" s="270"/>
      <c r="G757" s="259"/>
      <c r="H757" s="259"/>
      <c r="I757" s="259"/>
      <c r="J757" s="259"/>
    </row>
    <row r="758" spans="1:10">
      <c r="A758" s="259"/>
      <c r="B758" s="259"/>
      <c r="C758" s="259"/>
      <c r="D758" s="259"/>
      <c r="E758" s="259"/>
      <c r="F758" s="270"/>
      <c r="G758" s="259"/>
      <c r="H758" s="259"/>
      <c r="I758" s="259"/>
      <c r="J758" s="259"/>
    </row>
    <row r="759" spans="1:10">
      <c r="A759" s="259"/>
      <c r="B759" s="259"/>
      <c r="C759" s="259"/>
      <c r="D759" s="259"/>
      <c r="E759" s="259"/>
      <c r="F759" s="270"/>
      <c r="G759" s="259"/>
      <c r="H759" s="259"/>
      <c r="I759" s="259"/>
      <c r="J759" s="259"/>
    </row>
    <row r="760" spans="1:10">
      <c r="A760" s="259"/>
      <c r="B760" s="259"/>
      <c r="C760" s="259"/>
      <c r="D760" s="259"/>
      <c r="E760" s="259"/>
      <c r="F760" s="270"/>
      <c r="G760" s="259"/>
      <c r="H760" s="259"/>
      <c r="I760" s="259"/>
      <c r="J760" s="259"/>
    </row>
    <row r="761" spans="1:10">
      <c r="A761" s="259"/>
      <c r="B761" s="259"/>
      <c r="C761" s="259"/>
      <c r="D761" s="259"/>
      <c r="E761" s="259"/>
      <c r="F761" s="270"/>
      <c r="G761" s="259"/>
      <c r="H761" s="259"/>
      <c r="I761" s="259"/>
      <c r="J761" s="259"/>
    </row>
    <row r="762" spans="1:10">
      <c r="A762" s="259"/>
      <c r="B762" s="259"/>
      <c r="C762" s="259"/>
      <c r="D762" s="259"/>
      <c r="E762" s="259"/>
      <c r="F762" s="270"/>
      <c r="G762" s="259"/>
      <c r="H762" s="259"/>
      <c r="I762" s="259"/>
      <c r="J762" s="259"/>
    </row>
    <row r="763" spans="1:10">
      <c r="A763" s="259"/>
      <c r="B763" s="259"/>
      <c r="C763" s="259"/>
      <c r="D763" s="259"/>
      <c r="E763" s="259"/>
      <c r="F763" s="270"/>
      <c r="G763" s="259"/>
      <c r="H763" s="259"/>
      <c r="I763" s="259"/>
      <c r="J763" s="259"/>
    </row>
    <row r="764" spans="1:10">
      <c r="A764" s="259"/>
      <c r="B764" s="259"/>
      <c r="C764" s="259"/>
      <c r="D764" s="259"/>
      <c r="E764" s="259"/>
      <c r="F764" s="270"/>
      <c r="G764" s="259"/>
      <c r="H764" s="259"/>
      <c r="I764" s="259"/>
      <c r="J764" s="259"/>
    </row>
    <row r="765" spans="1:10">
      <c r="A765" s="259"/>
      <c r="B765" s="259"/>
      <c r="C765" s="259"/>
      <c r="D765" s="259"/>
      <c r="E765" s="259"/>
      <c r="F765" s="270"/>
      <c r="G765" s="259"/>
      <c r="H765" s="259"/>
      <c r="I765" s="259"/>
      <c r="J765" s="259"/>
    </row>
    <row r="766" spans="1:10">
      <c r="A766" s="259"/>
      <c r="B766" s="259"/>
      <c r="C766" s="259"/>
      <c r="D766" s="259"/>
      <c r="E766" s="259"/>
      <c r="F766" s="270"/>
      <c r="G766" s="259"/>
      <c r="H766" s="259"/>
      <c r="I766" s="259"/>
      <c r="J766" s="259"/>
    </row>
    <row r="767" spans="1:10">
      <c r="A767" s="259"/>
      <c r="B767" s="259"/>
      <c r="C767" s="259"/>
      <c r="D767" s="259"/>
      <c r="E767" s="259"/>
      <c r="F767" s="270"/>
      <c r="G767" s="259"/>
      <c r="H767" s="259"/>
      <c r="I767" s="259"/>
      <c r="J767" s="259"/>
    </row>
    <row r="768" spans="1:10">
      <c r="A768" s="259"/>
      <c r="B768" s="259"/>
      <c r="C768" s="259"/>
      <c r="D768" s="259"/>
      <c r="E768" s="259"/>
      <c r="F768" s="270"/>
      <c r="G768" s="259"/>
      <c r="H768" s="259"/>
      <c r="I768" s="259"/>
      <c r="J768" s="259"/>
    </row>
    <row r="769" spans="1:10">
      <c r="A769" s="259"/>
      <c r="B769" s="259"/>
      <c r="C769" s="259"/>
      <c r="D769" s="259"/>
      <c r="E769" s="259"/>
      <c r="F769" s="270"/>
      <c r="G769" s="259"/>
      <c r="H769" s="259"/>
      <c r="I769" s="259"/>
      <c r="J769" s="259"/>
    </row>
    <row r="770" spans="1:10">
      <c r="A770" s="259"/>
      <c r="B770" s="259"/>
      <c r="C770" s="259"/>
      <c r="D770" s="259"/>
      <c r="E770" s="259"/>
      <c r="F770" s="270"/>
      <c r="G770" s="259"/>
      <c r="H770" s="259"/>
      <c r="I770" s="259"/>
      <c r="J770" s="259"/>
    </row>
    <row r="771" spans="1:10">
      <c r="A771" s="259"/>
      <c r="B771" s="259"/>
      <c r="C771" s="259"/>
      <c r="D771" s="259"/>
      <c r="E771" s="259"/>
      <c r="F771" s="270"/>
      <c r="G771" s="259"/>
      <c r="H771" s="259"/>
      <c r="I771" s="259"/>
      <c r="J771" s="259"/>
    </row>
    <row r="772" spans="1:10">
      <c r="A772" s="259"/>
      <c r="B772" s="259"/>
      <c r="C772" s="259"/>
      <c r="D772" s="259"/>
      <c r="E772" s="259"/>
      <c r="F772" s="270"/>
      <c r="G772" s="259"/>
      <c r="H772" s="259"/>
      <c r="I772" s="259"/>
      <c r="J772" s="259"/>
    </row>
    <row r="773" spans="1:10">
      <c r="A773" s="259"/>
      <c r="B773" s="259"/>
      <c r="C773" s="259"/>
      <c r="D773" s="259"/>
      <c r="E773" s="259"/>
      <c r="F773" s="270"/>
      <c r="G773" s="259"/>
      <c r="H773" s="259"/>
      <c r="I773" s="259"/>
      <c r="J773" s="259"/>
    </row>
    <row r="774" spans="1:10">
      <c r="A774" s="259"/>
      <c r="B774" s="259"/>
      <c r="C774" s="259"/>
      <c r="D774" s="259"/>
      <c r="E774" s="259"/>
      <c r="F774" s="270"/>
      <c r="G774" s="259"/>
      <c r="H774" s="259"/>
      <c r="I774" s="259"/>
      <c r="J774" s="259"/>
    </row>
    <row r="775" spans="1:10">
      <c r="A775" s="259"/>
      <c r="B775" s="259"/>
      <c r="C775" s="259"/>
      <c r="D775" s="259"/>
      <c r="E775" s="259"/>
      <c r="F775" s="270"/>
      <c r="G775" s="259"/>
      <c r="H775" s="259"/>
      <c r="I775" s="259"/>
      <c r="J775" s="259"/>
    </row>
    <row r="776" spans="1:10">
      <c r="A776" s="259"/>
      <c r="B776" s="259"/>
      <c r="C776" s="259"/>
      <c r="D776" s="259"/>
      <c r="E776" s="259"/>
      <c r="F776" s="270"/>
      <c r="G776" s="259"/>
      <c r="H776" s="259"/>
      <c r="I776" s="259"/>
      <c r="J776" s="259"/>
    </row>
    <row r="777" spans="1:10">
      <c r="A777" s="259"/>
      <c r="B777" s="259"/>
      <c r="C777" s="259"/>
      <c r="D777" s="259"/>
      <c r="E777" s="259"/>
      <c r="F777" s="270"/>
      <c r="G777" s="259"/>
      <c r="H777" s="259"/>
      <c r="I777" s="259"/>
      <c r="J777" s="259"/>
    </row>
    <row r="778" spans="1:10">
      <c r="A778" s="259"/>
      <c r="B778" s="259"/>
      <c r="C778" s="259"/>
      <c r="D778" s="259"/>
      <c r="E778" s="259"/>
      <c r="F778" s="270"/>
      <c r="G778" s="259"/>
      <c r="H778" s="259"/>
      <c r="I778" s="259"/>
      <c r="J778" s="259"/>
    </row>
    <row r="779" spans="1:10">
      <c r="A779" s="259"/>
      <c r="B779" s="259"/>
      <c r="C779" s="259"/>
      <c r="D779" s="259"/>
      <c r="E779" s="259"/>
      <c r="F779" s="270"/>
      <c r="G779" s="259"/>
      <c r="H779" s="259"/>
      <c r="I779" s="259"/>
      <c r="J779" s="259"/>
    </row>
    <row r="780" spans="1:10">
      <c r="A780" s="259"/>
      <c r="B780" s="259"/>
      <c r="C780" s="259"/>
      <c r="D780" s="259"/>
      <c r="E780" s="259"/>
      <c r="F780" s="270"/>
      <c r="G780" s="259"/>
      <c r="H780" s="259"/>
      <c r="I780" s="259"/>
      <c r="J780" s="259"/>
    </row>
    <row r="781" spans="1:10">
      <c r="A781" s="259"/>
      <c r="B781" s="259"/>
      <c r="C781" s="259"/>
      <c r="D781" s="259"/>
      <c r="E781" s="259"/>
      <c r="F781" s="270"/>
      <c r="G781" s="259"/>
      <c r="H781" s="259"/>
      <c r="I781" s="259"/>
      <c r="J781" s="259"/>
    </row>
    <row r="782" spans="1:10">
      <c r="A782" s="259"/>
      <c r="B782" s="259"/>
      <c r="C782" s="259"/>
      <c r="D782" s="259"/>
      <c r="E782" s="259"/>
      <c r="F782" s="270"/>
      <c r="G782" s="259"/>
      <c r="H782" s="259"/>
      <c r="I782" s="259"/>
      <c r="J782" s="259"/>
    </row>
    <row r="783" spans="1:10">
      <c r="A783" s="259"/>
      <c r="B783" s="259"/>
      <c r="C783" s="259"/>
      <c r="D783" s="259"/>
      <c r="E783" s="259"/>
      <c r="F783" s="270"/>
      <c r="G783" s="259"/>
      <c r="H783" s="259"/>
      <c r="I783" s="259"/>
      <c r="J783" s="259"/>
    </row>
    <row r="784" spans="1:10">
      <c r="A784" s="259"/>
      <c r="B784" s="259"/>
      <c r="C784" s="259"/>
      <c r="D784" s="259"/>
      <c r="E784" s="259"/>
      <c r="F784" s="270"/>
      <c r="G784" s="259"/>
      <c r="H784" s="259"/>
      <c r="I784" s="259"/>
      <c r="J784" s="259"/>
    </row>
    <row r="785" spans="1:10">
      <c r="A785" s="259"/>
      <c r="B785" s="259"/>
      <c r="C785" s="259"/>
      <c r="D785" s="259"/>
      <c r="E785" s="259"/>
      <c r="F785" s="270"/>
      <c r="G785" s="259"/>
      <c r="H785" s="259"/>
      <c r="I785" s="259"/>
      <c r="J785" s="259"/>
    </row>
    <row r="786" spans="1:10">
      <c r="A786" s="259"/>
      <c r="B786" s="259"/>
      <c r="C786" s="259"/>
      <c r="D786" s="259"/>
      <c r="E786" s="259"/>
      <c r="F786" s="270"/>
      <c r="G786" s="259"/>
      <c r="H786" s="259"/>
      <c r="I786" s="259"/>
      <c r="J786" s="259"/>
    </row>
    <row r="787" spans="1:10">
      <c r="A787" s="259"/>
      <c r="B787" s="259"/>
      <c r="C787" s="259"/>
      <c r="D787" s="259"/>
      <c r="E787" s="259"/>
      <c r="F787" s="270"/>
      <c r="G787" s="259"/>
      <c r="H787" s="259"/>
      <c r="I787" s="259"/>
      <c r="J787" s="259"/>
    </row>
    <row r="788" spans="1:10">
      <c r="A788" s="259"/>
      <c r="B788" s="259"/>
      <c r="C788" s="259"/>
      <c r="D788" s="259"/>
      <c r="E788" s="259"/>
      <c r="F788" s="270"/>
      <c r="G788" s="259"/>
      <c r="H788" s="259"/>
      <c r="I788" s="259"/>
      <c r="J788" s="259"/>
    </row>
    <row r="789" spans="1:10">
      <c r="A789" s="259"/>
      <c r="B789" s="259"/>
      <c r="C789" s="259"/>
      <c r="D789" s="259"/>
      <c r="E789" s="259"/>
      <c r="F789" s="270"/>
      <c r="G789" s="259"/>
      <c r="H789" s="259"/>
      <c r="I789" s="259"/>
      <c r="J789" s="259"/>
    </row>
    <row r="790" spans="1:10">
      <c r="A790" s="259"/>
      <c r="B790" s="259"/>
      <c r="C790" s="259"/>
      <c r="D790" s="259"/>
      <c r="E790" s="259"/>
      <c r="F790" s="270"/>
      <c r="G790" s="259"/>
      <c r="H790" s="259"/>
      <c r="I790" s="259"/>
      <c r="J790" s="259"/>
    </row>
    <row r="791" spans="1:10">
      <c r="A791" s="259"/>
      <c r="B791" s="259"/>
      <c r="C791" s="259"/>
      <c r="D791" s="259"/>
      <c r="E791" s="259"/>
      <c r="F791" s="270"/>
      <c r="G791" s="259"/>
      <c r="H791" s="259"/>
      <c r="I791" s="259"/>
      <c r="J791" s="259"/>
    </row>
    <row r="792" spans="1:10">
      <c r="A792" s="259"/>
      <c r="B792" s="259"/>
      <c r="C792" s="259"/>
      <c r="D792" s="259"/>
      <c r="E792" s="259"/>
      <c r="F792" s="270"/>
      <c r="G792" s="259"/>
      <c r="H792" s="259"/>
      <c r="I792" s="259"/>
      <c r="J792" s="259"/>
    </row>
    <row r="793" spans="1:10">
      <c r="A793" s="259"/>
      <c r="B793" s="259"/>
      <c r="C793" s="259"/>
      <c r="D793" s="259"/>
      <c r="E793" s="259"/>
      <c r="F793" s="270"/>
      <c r="G793" s="259"/>
      <c r="H793" s="259"/>
      <c r="I793" s="259"/>
      <c r="J793" s="259"/>
    </row>
    <row r="794" spans="1:10">
      <c r="A794" s="259"/>
      <c r="B794" s="259"/>
      <c r="C794" s="259"/>
      <c r="D794" s="259"/>
      <c r="E794" s="259"/>
      <c r="F794" s="270"/>
      <c r="G794" s="259"/>
      <c r="H794" s="259"/>
      <c r="I794" s="259"/>
      <c r="J794" s="259"/>
    </row>
    <row r="795" spans="1:10">
      <c r="A795" s="259"/>
      <c r="B795" s="259"/>
      <c r="C795" s="259"/>
      <c r="D795" s="259"/>
      <c r="E795" s="259"/>
      <c r="F795" s="270"/>
      <c r="G795" s="259"/>
      <c r="H795" s="259"/>
      <c r="I795" s="259"/>
      <c r="J795" s="259"/>
    </row>
    <row r="796" spans="1:10">
      <c r="A796" s="259"/>
      <c r="B796" s="259"/>
      <c r="C796" s="259"/>
      <c r="D796" s="259"/>
      <c r="E796" s="259"/>
      <c r="F796" s="270"/>
      <c r="G796" s="259"/>
      <c r="H796" s="259"/>
      <c r="I796" s="259"/>
      <c r="J796" s="259"/>
    </row>
    <row r="797" spans="1:10">
      <c r="A797" s="259"/>
      <c r="B797" s="259"/>
      <c r="C797" s="259"/>
      <c r="D797" s="259"/>
      <c r="E797" s="259"/>
      <c r="F797" s="270"/>
      <c r="G797" s="259"/>
      <c r="H797" s="259"/>
      <c r="I797" s="259"/>
      <c r="J797" s="259"/>
    </row>
    <row r="798" spans="1:10">
      <c r="A798" s="259"/>
      <c r="B798" s="259"/>
      <c r="C798" s="259"/>
      <c r="D798" s="259"/>
      <c r="E798" s="259"/>
      <c r="F798" s="270"/>
      <c r="G798" s="259"/>
      <c r="H798" s="259"/>
      <c r="I798" s="259"/>
      <c r="J798" s="259"/>
    </row>
    <row r="799" spans="1:10">
      <c r="A799" s="259"/>
      <c r="B799" s="259"/>
      <c r="C799" s="259"/>
      <c r="D799" s="259"/>
      <c r="E799" s="259"/>
      <c r="F799" s="270"/>
      <c r="G799" s="259"/>
      <c r="H799" s="259"/>
      <c r="I799" s="259"/>
      <c r="J799" s="259"/>
    </row>
    <row r="800" spans="1:10">
      <c r="A800" s="259"/>
      <c r="B800" s="259"/>
      <c r="C800" s="259"/>
      <c r="D800" s="259"/>
      <c r="E800" s="259"/>
      <c r="F800" s="270"/>
      <c r="G800" s="259"/>
      <c r="H800" s="259"/>
      <c r="I800" s="259"/>
      <c r="J800" s="259"/>
    </row>
    <row r="801" spans="1:10">
      <c r="A801" s="259"/>
      <c r="B801" s="259"/>
      <c r="C801" s="259"/>
      <c r="D801" s="259"/>
      <c r="E801" s="259"/>
      <c r="F801" s="270"/>
      <c r="G801" s="259"/>
      <c r="H801" s="259"/>
      <c r="I801" s="259"/>
      <c r="J801" s="259"/>
    </row>
    <row r="802" spans="1:10">
      <c r="A802" s="259"/>
      <c r="B802" s="259"/>
      <c r="C802" s="259"/>
      <c r="D802" s="259"/>
      <c r="E802" s="259"/>
      <c r="F802" s="270"/>
      <c r="G802" s="259"/>
      <c r="H802" s="259"/>
      <c r="I802" s="259"/>
      <c r="J802" s="259"/>
    </row>
    <row r="803" spans="1:10">
      <c r="A803" s="259"/>
      <c r="B803" s="259"/>
      <c r="C803" s="259"/>
      <c r="D803" s="259"/>
      <c r="E803" s="259"/>
      <c r="F803" s="270"/>
      <c r="G803" s="259"/>
      <c r="H803" s="259"/>
      <c r="I803" s="259"/>
      <c r="J803" s="259"/>
    </row>
    <row r="804" spans="1:10">
      <c r="A804" s="259"/>
      <c r="B804" s="259"/>
      <c r="C804" s="259"/>
      <c r="D804" s="259"/>
      <c r="E804" s="259"/>
      <c r="F804" s="270"/>
      <c r="G804" s="259"/>
      <c r="H804" s="259"/>
      <c r="I804" s="259"/>
      <c r="J804" s="259"/>
    </row>
    <row r="805" spans="1:10">
      <c r="A805" s="259"/>
      <c r="B805" s="259"/>
      <c r="C805" s="259"/>
      <c r="D805" s="259"/>
      <c r="E805" s="259"/>
      <c r="F805" s="270"/>
      <c r="G805" s="259"/>
      <c r="H805" s="259"/>
      <c r="I805" s="259"/>
      <c r="J805" s="259"/>
    </row>
    <row r="806" spans="1:10">
      <c r="A806" s="259"/>
      <c r="B806" s="259"/>
      <c r="C806" s="259"/>
      <c r="D806" s="259"/>
      <c r="E806" s="259"/>
      <c r="F806" s="270"/>
      <c r="G806" s="259"/>
      <c r="H806" s="259"/>
      <c r="I806" s="259"/>
      <c r="J806" s="259"/>
    </row>
    <row r="807" spans="1:10">
      <c r="A807" s="259"/>
      <c r="B807" s="259"/>
      <c r="C807" s="259"/>
      <c r="D807" s="259"/>
      <c r="E807" s="259"/>
      <c r="F807" s="270"/>
      <c r="G807" s="259"/>
      <c r="H807" s="259"/>
      <c r="I807" s="259"/>
      <c r="J807" s="259"/>
    </row>
    <row r="808" spans="1:10">
      <c r="A808" s="259"/>
      <c r="B808" s="259"/>
      <c r="C808" s="259"/>
      <c r="D808" s="259"/>
      <c r="E808" s="259"/>
      <c r="F808" s="270"/>
      <c r="G808" s="259"/>
      <c r="H808" s="259"/>
      <c r="I808" s="259"/>
      <c r="J808" s="259"/>
    </row>
    <row r="809" spans="1:10">
      <c r="A809" s="259"/>
      <c r="B809" s="259"/>
      <c r="C809" s="259"/>
      <c r="D809" s="259"/>
      <c r="E809" s="259"/>
      <c r="F809" s="270"/>
      <c r="G809" s="259"/>
      <c r="H809" s="259"/>
      <c r="I809" s="259"/>
      <c r="J809" s="259"/>
    </row>
    <row r="810" spans="1:10">
      <c r="A810" s="259"/>
      <c r="B810" s="259"/>
      <c r="C810" s="259"/>
      <c r="D810" s="259"/>
      <c r="E810" s="259"/>
      <c r="F810" s="270"/>
      <c r="G810" s="259"/>
      <c r="H810" s="259"/>
      <c r="I810" s="259"/>
      <c r="J810" s="259"/>
    </row>
    <row r="811" spans="1:10">
      <c r="A811" s="259"/>
      <c r="B811" s="259"/>
      <c r="C811" s="259"/>
      <c r="D811" s="259"/>
      <c r="E811" s="259"/>
      <c r="F811" s="270"/>
      <c r="G811" s="259"/>
      <c r="H811" s="259"/>
      <c r="I811" s="259"/>
      <c r="J811" s="259"/>
    </row>
    <row r="812" spans="1:10">
      <c r="A812" s="259"/>
      <c r="B812" s="259"/>
      <c r="C812" s="259"/>
      <c r="D812" s="259"/>
      <c r="E812" s="259"/>
      <c r="F812" s="270"/>
      <c r="G812" s="259"/>
      <c r="H812" s="259"/>
      <c r="I812" s="259"/>
      <c r="J812" s="259"/>
    </row>
    <row r="813" spans="1:10">
      <c r="A813" s="259"/>
      <c r="B813" s="259"/>
      <c r="C813" s="259"/>
      <c r="D813" s="259"/>
      <c r="E813" s="259"/>
      <c r="F813" s="270"/>
      <c r="G813" s="259"/>
      <c r="H813" s="259"/>
      <c r="I813" s="259"/>
      <c r="J813" s="259"/>
    </row>
    <row r="814" spans="1:10">
      <c r="A814" s="259"/>
      <c r="B814" s="259"/>
      <c r="C814" s="259"/>
      <c r="D814" s="259"/>
      <c r="E814" s="259"/>
      <c r="F814" s="270"/>
      <c r="G814" s="259"/>
      <c r="H814" s="259"/>
      <c r="I814" s="259"/>
      <c r="J814" s="259"/>
    </row>
    <row r="815" spans="1:10">
      <c r="A815" s="259"/>
      <c r="B815" s="259"/>
      <c r="C815" s="259"/>
      <c r="D815" s="259"/>
      <c r="E815" s="259"/>
      <c r="F815" s="270"/>
      <c r="G815" s="259"/>
      <c r="H815" s="259"/>
      <c r="I815" s="259"/>
      <c r="J815" s="259"/>
    </row>
    <row r="816" spans="1:10">
      <c r="A816" s="259"/>
      <c r="B816" s="259"/>
      <c r="C816" s="259"/>
      <c r="D816" s="259"/>
      <c r="E816" s="259"/>
      <c r="F816" s="270"/>
      <c r="G816" s="259"/>
      <c r="H816" s="259"/>
      <c r="I816" s="259"/>
      <c r="J816" s="259"/>
    </row>
    <row r="817" spans="1:10">
      <c r="A817" s="259"/>
      <c r="B817" s="259"/>
      <c r="C817" s="259"/>
      <c r="D817" s="259"/>
      <c r="E817" s="259"/>
      <c r="F817" s="270"/>
      <c r="G817" s="259"/>
      <c r="H817" s="259"/>
      <c r="I817" s="259"/>
      <c r="J817" s="259"/>
    </row>
    <row r="818" spans="1:10">
      <c r="A818" s="259"/>
      <c r="B818" s="259"/>
      <c r="C818" s="259"/>
      <c r="D818" s="259"/>
      <c r="E818" s="259"/>
      <c r="F818" s="270"/>
      <c r="G818" s="259"/>
      <c r="H818" s="259"/>
      <c r="I818" s="259"/>
      <c r="J818" s="259"/>
    </row>
    <row r="819" spans="1:10">
      <c r="A819" s="259"/>
      <c r="B819" s="259"/>
      <c r="C819" s="259"/>
      <c r="D819" s="259"/>
      <c r="E819" s="259"/>
      <c r="F819" s="270"/>
      <c r="G819" s="259"/>
      <c r="H819" s="259"/>
      <c r="I819" s="259"/>
      <c r="J819" s="259"/>
    </row>
    <row r="820" spans="1:10">
      <c r="A820" s="259"/>
      <c r="B820" s="259"/>
      <c r="C820" s="259"/>
      <c r="D820" s="259"/>
      <c r="E820" s="259"/>
      <c r="F820" s="270"/>
      <c r="G820" s="259"/>
      <c r="H820" s="259"/>
      <c r="I820" s="259"/>
      <c r="J820" s="259"/>
    </row>
    <row r="821" spans="1:10">
      <c r="A821" s="259"/>
      <c r="B821" s="259"/>
      <c r="C821" s="259"/>
      <c r="D821" s="259"/>
      <c r="E821" s="259"/>
      <c r="F821" s="270"/>
      <c r="G821" s="259"/>
      <c r="H821" s="259"/>
      <c r="I821" s="259"/>
      <c r="J821" s="259"/>
    </row>
    <row r="822" spans="1:10">
      <c r="A822" s="259"/>
      <c r="B822" s="259"/>
      <c r="C822" s="259"/>
      <c r="D822" s="259"/>
      <c r="E822" s="259"/>
      <c r="F822" s="270"/>
      <c r="G822" s="259"/>
      <c r="H822" s="259"/>
      <c r="I822" s="259"/>
      <c r="J822" s="259"/>
    </row>
    <row r="823" spans="1:10">
      <c r="A823" s="259"/>
      <c r="B823" s="259"/>
      <c r="C823" s="259"/>
      <c r="D823" s="259"/>
      <c r="E823" s="259"/>
      <c r="F823" s="270"/>
      <c r="G823" s="259"/>
      <c r="H823" s="259"/>
      <c r="I823" s="259"/>
      <c r="J823" s="259"/>
    </row>
    <row r="824" spans="1:10">
      <c r="A824" s="259"/>
      <c r="B824" s="259"/>
      <c r="C824" s="259"/>
      <c r="D824" s="259"/>
      <c r="E824" s="259"/>
      <c r="F824" s="270"/>
      <c r="G824" s="259"/>
      <c r="H824" s="259"/>
      <c r="I824" s="259"/>
      <c r="J824" s="259"/>
    </row>
    <row r="825" spans="1:10">
      <c r="A825" s="259"/>
      <c r="B825" s="259"/>
      <c r="C825" s="259"/>
      <c r="D825" s="259"/>
      <c r="E825" s="259"/>
      <c r="F825" s="270"/>
      <c r="G825" s="259"/>
      <c r="H825" s="259"/>
      <c r="I825" s="259"/>
      <c r="J825" s="259"/>
    </row>
    <row r="826" spans="1:10">
      <c r="A826" s="259"/>
      <c r="B826" s="259"/>
      <c r="C826" s="259"/>
      <c r="D826" s="259"/>
      <c r="E826" s="259"/>
      <c r="F826" s="270"/>
      <c r="G826" s="259"/>
      <c r="H826" s="259"/>
      <c r="I826" s="259"/>
      <c r="J826" s="259"/>
    </row>
    <row r="827" spans="1:10">
      <c r="A827" s="259"/>
      <c r="B827" s="259"/>
      <c r="C827" s="259"/>
      <c r="D827" s="259"/>
      <c r="E827" s="259"/>
      <c r="F827" s="270"/>
      <c r="G827" s="259"/>
      <c r="H827" s="259"/>
      <c r="I827" s="259"/>
      <c r="J827" s="259"/>
    </row>
    <row r="828" spans="1:10">
      <c r="A828" s="259"/>
      <c r="B828" s="259"/>
      <c r="C828" s="259"/>
      <c r="D828" s="259"/>
      <c r="E828" s="259"/>
      <c r="F828" s="270"/>
      <c r="G828" s="259"/>
      <c r="H828" s="259"/>
      <c r="I828" s="259"/>
      <c r="J828" s="259"/>
    </row>
    <row r="829" spans="1:10">
      <c r="A829" s="259"/>
      <c r="B829" s="259"/>
      <c r="C829" s="259"/>
      <c r="D829" s="259"/>
      <c r="E829" s="259"/>
      <c r="F829" s="270"/>
      <c r="G829" s="259"/>
      <c r="H829" s="259"/>
      <c r="I829" s="259"/>
      <c r="J829" s="259"/>
    </row>
    <row r="830" spans="1:10">
      <c r="A830" s="259"/>
      <c r="B830" s="259"/>
      <c r="C830" s="259"/>
      <c r="D830" s="259"/>
      <c r="E830" s="259"/>
      <c r="F830" s="270"/>
      <c r="G830" s="259"/>
      <c r="H830" s="259"/>
      <c r="I830" s="259"/>
      <c r="J830" s="259"/>
    </row>
    <row r="831" spans="1:10">
      <c r="A831" s="259"/>
      <c r="B831" s="259"/>
      <c r="C831" s="259"/>
      <c r="D831" s="259"/>
      <c r="E831" s="259"/>
      <c r="F831" s="270"/>
      <c r="G831" s="259"/>
      <c r="H831" s="259"/>
      <c r="I831" s="259"/>
      <c r="J831" s="259"/>
    </row>
    <row r="832" spans="1:10">
      <c r="A832" s="259"/>
      <c r="B832" s="259"/>
      <c r="C832" s="259"/>
      <c r="D832" s="259"/>
      <c r="E832" s="259"/>
      <c r="F832" s="270"/>
      <c r="G832" s="259"/>
      <c r="H832" s="259"/>
      <c r="I832" s="259"/>
      <c r="J832" s="259"/>
    </row>
    <row r="833" spans="1:10">
      <c r="A833" s="259"/>
      <c r="B833" s="259"/>
      <c r="C833" s="259"/>
      <c r="D833" s="259"/>
      <c r="E833" s="259"/>
      <c r="F833" s="270"/>
      <c r="G833" s="259"/>
      <c r="H833" s="259"/>
      <c r="I833" s="259"/>
      <c r="J833" s="259"/>
    </row>
    <row r="834" spans="1:10">
      <c r="A834" s="259"/>
      <c r="B834" s="259"/>
      <c r="C834" s="259"/>
      <c r="D834" s="259"/>
      <c r="E834" s="259"/>
      <c r="F834" s="270"/>
      <c r="G834" s="259"/>
      <c r="H834" s="259"/>
      <c r="I834" s="259"/>
      <c r="J834" s="259"/>
    </row>
    <row r="835" spans="1:10">
      <c r="A835" s="259"/>
      <c r="B835" s="259"/>
      <c r="C835" s="259"/>
      <c r="D835" s="259"/>
      <c r="E835" s="259"/>
      <c r="F835" s="270"/>
      <c r="G835" s="259"/>
      <c r="H835" s="259"/>
      <c r="I835" s="259"/>
      <c r="J835" s="259"/>
    </row>
    <row r="836" spans="1:10">
      <c r="A836" s="259"/>
      <c r="B836" s="259"/>
      <c r="C836" s="259"/>
      <c r="D836" s="259"/>
      <c r="E836" s="259"/>
      <c r="F836" s="270"/>
      <c r="G836" s="259"/>
      <c r="H836" s="259"/>
      <c r="I836" s="259"/>
      <c r="J836" s="259"/>
    </row>
    <row r="837" spans="1:10">
      <c r="A837" s="259"/>
      <c r="B837" s="259"/>
      <c r="C837" s="259"/>
      <c r="D837" s="259"/>
      <c r="E837" s="259"/>
      <c r="F837" s="270"/>
      <c r="G837" s="259"/>
      <c r="H837" s="259"/>
      <c r="I837" s="259"/>
      <c r="J837" s="259"/>
    </row>
    <row r="838" spans="1:10">
      <c r="A838" s="259"/>
      <c r="B838" s="259"/>
      <c r="C838" s="259"/>
      <c r="D838" s="259"/>
      <c r="E838" s="259"/>
      <c r="F838" s="270"/>
      <c r="G838" s="259"/>
      <c r="H838" s="259"/>
      <c r="I838" s="259"/>
      <c r="J838" s="259"/>
    </row>
    <row r="839" spans="1:10">
      <c r="A839" s="259"/>
      <c r="B839" s="259"/>
      <c r="C839" s="259"/>
      <c r="D839" s="259"/>
      <c r="E839" s="259"/>
      <c r="F839" s="270"/>
      <c r="G839" s="259"/>
      <c r="H839" s="259"/>
      <c r="I839" s="259"/>
      <c r="J839" s="259"/>
    </row>
    <row r="840" spans="1:10">
      <c r="A840" s="259"/>
      <c r="B840" s="259"/>
      <c r="C840" s="259"/>
      <c r="D840" s="259"/>
      <c r="E840" s="259"/>
      <c r="F840" s="270"/>
      <c r="G840" s="259"/>
      <c r="H840" s="259"/>
      <c r="I840" s="259"/>
      <c r="J840" s="259"/>
    </row>
    <row r="841" spans="1:10">
      <c r="A841" s="259"/>
      <c r="B841" s="259"/>
      <c r="C841" s="259"/>
      <c r="D841" s="259"/>
      <c r="E841" s="259"/>
      <c r="F841" s="270"/>
      <c r="G841" s="259"/>
      <c r="H841" s="259"/>
      <c r="I841" s="259"/>
      <c r="J841" s="259"/>
    </row>
    <row r="842" spans="1:10">
      <c r="A842" s="259"/>
      <c r="B842" s="259"/>
      <c r="C842" s="259"/>
      <c r="D842" s="259"/>
      <c r="E842" s="259"/>
      <c r="F842" s="270"/>
      <c r="G842" s="259"/>
      <c r="H842" s="259"/>
      <c r="I842" s="259"/>
      <c r="J842" s="259"/>
    </row>
    <row r="843" spans="1:10">
      <c r="A843" s="259"/>
      <c r="B843" s="259"/>
      <c r="C843" s="259"/>
      <c r="D843" s="259"/>
      <c r="E843" s="259"/>
      <c r="F843" s="270"/>
      <c r="G843" s="259"/>
      <c r="H843" s="259"/>
      <c r="I843" s="259"/>
      <c r="J843" s="259"/>
    </row>
    <row r="844" spans="1:10">
      <c r="A844" s="259"/>
      <c r="B844" s="259"/>
      <c r="C844" s="259"/>
      <c r="D844" s="259"/>
      <c r="E844" s="259"/>
      <c r="F844" s="270"/>
      <c r="G844" s="259"/>
      <c r="H844" s="259"/>
      <c r="I844" s="259"/>
      <c r="J844" s="259"/>
    </row>
    <row r="845" spans="1:10">
      <c r="A845" s="259"/>
      <c r="B845" s="259"/>
      <c r="C845" s="259"/>
      <c r="D845" s="259"/>
      <c r="E845" s="259"/>
      <c r="F845" s="270"/>
      <c r="G845" s="259"/>
      <c r="H845" s="259"/>
      <c r="I845" s="259"/>
      <c r="J845" s="259"/>
    </row>
    <row r="846" spans="1:10">
      <c r="A846" s="259"/>
      <c r="B846" s="259"/>
      <c r="C846" s="259"/>
      <c r="D846" s="259"/>
      <c r="E846" s="259"/>
      <c r="F846" s="270"/>
      <c r="G846" s="259"/>
      <c r="H846" s="259"/>
      <c r="I846" s="259"/>
      <c r="J846" s="259"/>
    </row>
    <row r="847" spans="1:10">
      <c r="A847" s="259"/>
      <c r="B847" s="259"/>
      <c r="C847" s="259"/>
      <c r="D847" s="259"/>
      <c r="E847" s="259"/>
      <c r="F847" s="270"/>
      <c r="G847" s="259"/>
      <c r="H847" s="259"/>
      <c r="I847" s="259"/>
      <c r="J847" s="259"/>
    </row>
    <row r="848" spans="1:10">
      <c r="A848" s="259"/>
      <c r="B848" s="259"/>
      <c r="C848" s="259"/>
      <c r="D848" s="259"/>
      <c r="E848" s="259"/>
      <c r="F848" s="270"/>
      <c r="G848" s="259"/>
      <c r="H848" s="259"/>
      <c r="I848" s="259"/>
      <c r="J848" s="259"/>
    </row>
    <row r="849" spans="1:10">
      <c r="A849" s="259"/>
      <c r="B849" s="259"/>
      <c r="C849" s="259"/>
      <c r="D849" s="259"/>
      <c r="E849" s="259"/>
      <c r="F849" s="270"/>
      <c r="G849" s="259"/>
      <c r="H849" s="259"/>
      <c r="I849" s="259"/>
      <c r="J849" s="259"/>
    </row>
    <row r="850" spans="1:10">
      <c r="A850" s="259"/>
      <c r="B850" s="259"/>
      <c r="C850" s="259"/>
      <c r="D850" s="259"/>
      <c r="E850" s="259"/>
      <c r="F850" s="270"/>
      <c r="G850" s="259"/>
      <c r="H850" s="259"/>
      <c r="I850" s="259"/>
      <c r="J850" s="259"/>
    </row>
    <row r="851" spans="1:10">
      <c r="A851" s="259"/>
      <c r="B851" s="259"/>
      <c r="C851" s="259"/>
      <c r="D851" s="259"/>
      <c r="E851" s="259"/>
      <c r="F851" s="270"/>
      <c r="G851" s="259"/>
      <c r="H851" s="259"/>
      <c r="I851" s="259"/>
      <c r="J851" s="259"/>
    </row>
    <row r="852" spans="1:10">
      <c r="A852" s="259"/>
      <c r="B852" s="259"/>
      <c r="C852" s="259"/>
      <c r="D852" s="259"/>
      <c r="E852" s="259"/>
      <c r="F852" s="270"/>
      <c r="G852" s="259"/>
      <c r="H852" s="259"/>
      <c r="I852" s="259"/>
      <c r="J852" s="259"/>
    </row>
    <row r="853" spans="1:10">
      <c r="A853" s="259"/>
      <c r="B853" s="259"/>
      <c r="C853" s="259"/>
      <c r="D853" s="259"/>
      <c r="E853" s="259"/>
      <c r="F853" s="270"/>
      <c r="G853" s="259"/>
      <c r="H853" s="259"/>
      <c r="I853" s="259"/>
      <c r="J853" s="259"/>
    </row>
    <row r="854" spans="1:10">
      <c r="A854" s="259"/>
      <c r="B854" s="259"/>
      <c r="C854" s="259"/>
      <c r="D854" s="259"/>
      <c r="E854" s="259"/>
      <c r="F854" s="270"/>
      <c r="G854" s="259"/>
      <c r="H854" s="259"/>
      <c r="I854" s="259"/>
      <c r="J854" s="259"/>
    </row>
    <row r="855" spans="1:10">
      <c r="A855" s="259"/>
      <c r="B855" s="259"/>
      <c r="C855" s="259"/>
      <c r="D855" s="259"/>
      <c r="E855" s="259"/>
      <c r="F855" s="270"/>
      <c r="G855" s="259"/>
      <c r="H855" s="259"/>
      <c r="I855" s="259"/>
      <c r="J855" s="259"/>
    </row>
    <row r="856" spans="1:10">
      <c r="A856" s="259"/>
      <c r="B856" s="259"/>
      <c r="C856" s="259"/>
      <c r="D856" s="259"/>
      <c r="E856" s="259"/>
      <c r="F856" s="270"/>
      <c r="G856" s="259"/>
      <c r="H856" s="259"/>
      <c r="I856" s="259"/>
      <c r="J856" s="259"/>
    </row>
    <row r="857" spans="1:10">
      <c r="A857" s="259"/>
      <c r="B857" s="259"/>
      <c r="C857" s="259"/>
      <c r="D857" s="259"/>
      <c r="E857" s="259"/>
      <c r="F857" s="270"/>
      <c r="G857" s="259"/>
      <c r="H857" s="259"/>
      <c r="I857" s="259"/>
      <c r="J857" s="259"/>
    </row>
    <row r="858" spans="1:10">
      <c r="A858" s="259"/>
      <c r="B858" s="259"/>
      <c r="C858" s="259"/>
      <c r="D858" s="259"/>
      <c r="E858" s="259"/>
      <c r="F858" s="270"/>
      <c r="G858" s="259"/>
      <c r="H858" s="259"/>
      <c r="I858" s="259"/>
      <c r="J858" s="259"/>
    </row>
    <row r="859" spans="1:10">
      <c r="A859" s="259"/>
      <c r="B859" s="259"/>
      <c r="C859" s="259"/>
      <c r="D859" s="259"/>
      <c r="E859" s="259"/>
      <c r="F859" s="270"/>
      <c r="G859" s="259"/>
      <c r="H859" s="259"/>
      <c r="I859" s="259"/>
      <c r="J859" s="259"/>
    </row>
    <row r="860" spans="1:10">
      <c r="A860" s="259"/>
      <c r="B860" s="259"/>
      <c r="C860" s="259"/>
      <c r="D860" s="259"/>
      <c r="E860" s="259"/>
      <c r="F860" s="270"/>
      <c r="G860" s="259"/>
      <c r="H860" s="259"/>
      <c r="I860" s="259"/>
      <c r="J860" s="259"/>
    </row>
    <row r="861" spans="1:10">
      <c r="A861" s="259"/>
      <c r="B861" s="259"/>
      <c r="C861" s="259"/>
      <c r="D861" s="259"/>
      <c r="E861" s="259"/>
      <c r="F861" s="270"/>
      <c r="G861" s="259"/>
      <c r="H861" s="259"/>
      <c r="I861" s="259"/>
      <c r="J861" s="259"/>
    </row>
    <row r="862" spans="1:10">
      <c r="A862" s="259"/>
      <c r="B862" s="259"/>
      <c r="C862" s="259"/>
      <c r="D862" s="259"/>
      <c r="E862" s="259"/>
      <c r="F862" s="270"/>
      <c r="G862" s="259"/>
      <c r="H862" s="259"/>
      <c r="I862" s="259"/>
      <c r="J862" s="259"/>
    </row>
    <row r="863" spans="1:10">
      <c r="A863" s="259"/>
      <c r="B863" s="259"/>
      <c r="C863" s="259"/>
      <c r="D863" s="259"/>
      <c r="E863" s="259"/>
      <c r="F863" s="270"/>
      <c r="G863" s="259"/>
      <c r="H863" s="259"/>
      <c r="I863" s="259"/>
      <c r="J863" s="259"/>
    </row>
    <row r="864" spans="1:10">
      <c r="A864" s="259"/>
      <c r="B864" s="259"/>
      <c r="C864" s="259"/>
      <c r="D864" s="259"/>
      <c r="E864" s="259"/>
      <c r="F864" s="270"/>
      <c r="G864" s="259"/>
      <c r="H864" s="259"/>
      <c r="I864" s="259"/>
      <c r="J864" s="259"/>
    </row>
    <row r="865" spans="1:10">
      <c r="A865" s="259"/>
      <c r="B865" s="259"/>
      <c r="C865" s="259"/>
      <c r="D865" s="259"/>
      <c r="E865" s="259"/>
      <c r="F865" s="270"/>
      <c r="G865" s="259"/>
      <c r="H865" s="259"/>
      <c r="I865" s="259"/>
      <c r="J865" s="259"/>
    </row>
    <row r="866" spans="1:10">
      <c r="A866" s="259"/>
      <c r="B866" s="259"/>
      <c r="C866" s="259"/>
      <c r="D866" s="259"/>
      <c r="E866" s="259"/>
      <c r="F866" s="270"/>
      <c r="G866" s="259"/>
      <c r="H866" s="259"/>
      <c r="I866" s="259"/>
      <c r="J866" s="259"/>
    </row>
    <row r="867" spans="1:10">
      <c r="A867" s="259"/>
      <c r="B867" s="259"/>
      <c r="C867" s="259"/>
      <c r="D867" s="259"/>
      <c r="E867" s="259"/>
      <c r="F867" s="270"/>
      <c r="G867" s="259"/>
      <c r="H867" s="259"/>
      <c r="I867" s="259"/>
      <c r="J867" s="259"/>
    </row>
    <row r="868" spans="1:10">
      <c r="A868" s="259"/>
      <c r="B868" s="259"/>
      <c r="C868" s="259"/>
      <c r="D868" s="259"/>
      <c r="E868" s="259"/>
      <c r="F868" s="270"/>
      <c r="G868" s="259"/>
      <c r="H868" s="259"/>
      <c r="I868" s="259"/>
      <c r="J868" s="259"/>
    </row>
    <row r="869" spans="1:10">
      <c r="A869" s="259"/>
      <c r="B869" s="259"/>
      <c r="C869" s="259"/>
      <c r="D869" s="259"/>
      <c r="E869" s="259"/>
      <c r="F869" s="270"/>
      <c r="G869" s="259"/>
      <c r="H869" s="259"/>
      <c r="I869" s="259"/>
      <c r="J869" s="259"/>
    </row>
    <row r="870" spans="1:10">
      <c r="A870" s="259"/>
      <c r="B870" s="259"/>
      <c r="C870" s="259"/>
      <c r="D870" s="259"/>
      <c r="E870" s="259"/>
      <c r="F870" s="270"/>
      <c r="G870" s="259"/>
      <c r="H870" s="259"/>
      <c r="I870" s="259"/>
      <c r="J870" s="259"/>
    </row>
    <row r="871" spans="1:10">
      <c r="A871" s="259"/>
      <c r="B871" s="259"/>
      <c r="C871" s="259"/>
      <c r="D871" s="259"/>
      <c r="E871" s="259"/>
      <c r="F871" s="270"/>
      <c r="G871" s="259"/>
      <c r="H871" s="259"/>
      <c r="I871" s="259"/>
      <c r="J871" s="259"/>
    </row>
    <row r="872" spans="1:10">
      <c r="A872" s="259"/>
      <c r="B872" s="259"/>
      <c r="C872" s="259"/>
      <c r="D872" s="259"/>
      <c r="E872" s="259"/>
      <c r="F872" s="270"/>
      <c r="G872" s="259"/>
      <c r="H872" s="259"/>
      <c r="I872" s="259"/>
      <c r="J872" s="259"/>
    </row>
    <row r="873" spans="1:10">
      <c r="A873" s="259"/>
      <c r="B873" s="259"/>
      <c r="C873" s="259"/>
      <c r="D873" s="259"/>
      <c r="E873" s="259"/>
      <c r="F873" s="270"/>
      <c r="G873" s="259"/>
      <c r="H873" s="259"/>
      <c r="I873" s="259"/>
      <c r="J873" s="259"/>
    </row>
    <row r="874" spans="1:10">
      <c r="A874" s="259"/>
      <c r="B874" s="259"/>
      <c r="C874" s="259"/>
      <c r="D874" s="259"/>
      <c r="E874" s="259"/>
      <c r="F874" s="270"/>
      <c r="G874" s="259"/>
      <c r="H874" s="259"/>
      <c r="I874" s="259"/>
      <c r="J874" s="259"/>
    </row>
    <row r="875" spans="1:10">
      <c r="A875" s="259"/>
      <c r="B875" s="259"/>
      <c r="C875" s="259"/>
      <c r="D875" s="259"/>
      <c r="E875" s="259"/>
      <c r="F875" s="270"/>
      <c r="G875" s="259"/>
      <c r="H875" s="259"/>
      <c r="I875" s="259"/>
      <c r="J875" s="259"/>
    </row>
    <row r="876" spans="1:10">
      <c r="A876" s="259"/>
      <c r="B876" s="259"/>
      <c r="C876" s="259"/>
      <c r="D876" s="259"/>
      <c r="E876" s="259"/>
      <c r="F876" s="270"/>
      <c r="G876" s="259"/>
      <c r="H876" s="259"/>
      <c r="I876" s="259"/>
      <c r="J876" s="259"/>
    </row>
    <row r="877" spans="1:10">
      <c r="A877" s="259"/>
      <c r="B877" s="259"/>
      <c r="C877" s="259"/>
      <c r="D877" s="259"/>
      <c r="E877" s="259"/>
      <c r="F877" s="270"/>
      <c r="G877" s="259"/>
      <c r="H877" s="259"/>
      <c r="I877" s="259"/>
      <c r="J877" s="259"/>
    </row>
    <row r="878" spans="1:10">
      <c r="A878" s="259"/>
      <c r="B878" s="259"/>
      <c r="C878" s="259"/>
      <c r="D878" s="259"/>
      <c r="E878" s="259"/>
      <c r="F878" s="270"/>
      <c r="G878" s="259"/>
      <c r="H878" s="259"/>
      <c r="I878" s="259"/>
      <c r="J878" s="259"/>
    </row>
    <row r="879" spans="1:10">
      <c r="A879" s="259"/>
      <c r="B879" s="259"/>
      <c r="C879" s="259"/>
      <c r="D879" s="259"/>
      <c r="E879" s="259"/>
      <c r="F879" s="270"/>
      <c r="G879" s="259"/>
      <c r="H879" s="259"/>
      <c r="I879" s="259"/>
      <c r="J879" s="259"/>
    </row>
    <row r="880" spans="1:10">
      <c r="A880" s="259"/>
      <c r="B880" s="259"/>
      <c r="C880" s="259"/>
      <c r="D880" s="259"/>
      <c r="E880" s="259"/>
      <c r="F880" s="270"/>
      <c r="G880" s="259"/>
      <c r="H880" s="259"/>
      <c r="I880" s="259"/>
      <c r="J880" s="259"/>
    </row>
    <row r="881" spans="1:10">
      <c r="A881" s="259"/>
      <c r="B881" s="259"/>
      <c r="C881" s="259"/>
      <c r="D881" s="259"/>
      <c r="E881" s="259"/>
      <c r="F881" s="270"/>
      <c r="G881" s="259"/>
      <c r="H881" s="259"/>
      <c r="I881" s="259"/>
      <c r="J881" s="259"/>
    </row>
    <row r="882" spans="1:10">
      <c r="A882" s="259"/>
      <c r="B882" s="259"/>
      <c r="C882" s="259"/>
      <c r="D882" s="259"/>
      <c r="E882" s="259"/>
      <c r="F882" s="270"/>
      <c r="G882" s="259"/>
      <c r="H882" s="259"/>
      <c r="I882" s="259"/>
      <c r="J882" s="259"/>
    </row>
    <row r="883" spans="1:10">
      <c r="A883" s="259"/>
      <c r="B883" s="259"/>
      <c r="C883" s="259"/>
      <c r="D883" s="259"/>
      <c r="E883" s="259"/>
      <c r="F883" s="270"/>
      <c r="G883" s="259"/>
      <c r="H883" s="259"/>
      <c r="I883" s="259"/>
      <c r="J883" s="259"/>
    </row>
    <row r="884" spans="1:10">
      <c r="A884" s="259"/>
      <c r="B884" s="259"/>
      <c r="C884" s="259"/>
      <c r="D884" s="259"/>
      <c r="E884" s="259"/>
      <c r="F884" s="270"/>
      <c r="G884" s="259"/>
      <c r="H884" s="259"/>
      <c r="I884" s="259"/>
      <c r="J884" s="259"/>
    </row>
    <row r="885" spans="1:10">
      <c r="A885" s="259"/>
      <c r="B885" s="259"/>
      <c r="C885" s="259"/>
      <c r="D885" s="259"/>
      <c r="E885" s="259"/>
      <c r="F885" s="270"/>
      <c r="G885" s="259"/>
      <c r="H885" s="259"/>
      <c r="I885" s="259"/>
      <c r="J885" s="259"/>
    </row>
    <row r="886" spans="1:10">
      <c r="A886" s="259"/>
      <c r="B886" s="259"/>
      <c r="C886" s="259"/>
      <c r="D886" s="259"/>
      <c r="E886" s="259"/>
      <c r="F886" s="270"/>
      <c r="G886" s="259"/>
      <c r="H886" s="259"/>
      <c r="I886" s="259"/>
      <c r="J886" s="259"/>
    </row>
    <row r="887" spans="1:10">
      <c r="A887" s="259"/>
      <c r="B887" s="259"/>
      <c r="C887" s="259"/>
      <c r="D887" s="259"/>
      <c r="E887" s="259"/>
      <c r="F887" s="270"/>
      <c r="G887" s="259"/>
      <c r="H887" s="259"/>
      <c r="I887" s="259"/>
      <c r="J887" s="259"/>
    </row>
    <row r="888" spans="1:10">
      <c r="A888" s="259"/>
      <c r="B888" s="259"/>
      <c r="C888" s="259"/>
      <c r="D888" s="259"/>
      <c r="E888" s="259"/>
      <c r="F888" s="270"/>
      <c r="G888" s="259"/>
      <c r="H888" s="259"/>
      <c r="I888" s="259"/>
      <c r="J888" s="259"/>
    </row>
    <row r="889" spans="1:10">
      <c r="A889" s="259"/>
      <c r="B889" s="259"/>
      <c r="C889" s="259"/>
      <c r="D889" s="259"/>
      <c r="E889" s="259"/>
      <c r="F889" s="270"/>
      <c r="G889" s="259"/>
      <c r="H889" s="259"/>
      <c r="I889" s="259"/>
      <c r="J889" s="259"/>
    </row>
    <row r="890" spans="1:10">
      <c r="A890" s="259"/>
      <c r="B890" s="259"/>
      <c r="C890" s="259"/>
      <c r="D890" s="259"/>
      <c r="E890" s="259"/>
      <c r="F890" s="270"/>
      <c r="G890" s="259"/>
      <c r="H890" s="259"/>
      <c r="I890" s="259"/>
      <c r="J890" s="259"/>
    </row>
    <row r="891" spans="1:10">
      <c r="A891" s="259"/>
      <c r="B891" s="259"/>
      <c r="C891" s="259"/>
      <c r="D891" s="259"/>
      <c r="E891" s="259"/>
      <c r="F891" s="270"/>
      <c r="G891" s="259"/>
      <c r="H891" s="259"/>
      <c r="I891" s="259"/>
      <c r="J891" s="259"/>
    </row>
    <row r="892" spans="1:10">
      <c r="A892" s="259"/>
      <c r="B892" s="259"/>
      <c r="C892" s="259"/>
      <c r="D892" s="259"/>
      <c r="E892" s="259"/>
      <c r="F892" s="270"/>
      <c r="G892" s="259"/>
      <c r="H892" s="259"/>
      <c r="I892" s="259"/>
      <c r="J892" s="259"/>
    </row>
    <row r="893" spans="1:10">
      <c r="A893" s="259"/>
      <c r="B893" s="259"/>
      <c r="C893" s="259"/>
      <c r="D893" s="259"/>
      <c r="E893" s="259"/>
      <c r="F893" s="270"/>
      <c r="G893" s="259"/>
      <c r="H893" s="259"/>
      <c r="I893" s="259"/>
      <c r="J893" s="259"/>
    </row>
    <row r="894" spans="1:10">
      <c r="A894" s="259"/>
      <c r="B894" s="259"/>
      <c r="C894" s="259"/>
      <c r="D894" s="259"/>
      <c r="E894" s="259"/>
      <c r="F894" s="270"/>
      <c r="G894" s="259"/>
      <c r="H894" s="259"/>
      <c r="I894" s="259"/>
      <c r="J894" s="259"/>
    </row>
    <row r="895" spans="1:10">
      <c r="A895" s="259"/>
      <c r="B895" s="259"/>
      <c r="C895" s="259"/>
      <c r="D895" s="259"/>
      <c r="E895" s="259"/>
      <c r="F895" s="270"/>
      <c r="G895" s="259"/>
      <c r="H895" s="259"/>
      <c r="I895" s="259"/>
      <c r="J895" s="259"/>
    </row>
    <row r="896" spans="1:10">
      <c r="A896" s="259"/>
      <c r="B896" s="259"/>
      <c r="C896" s="259"/>
      <c r="D896" s="259"/>
      <c r="E896" s="259"/>
      <c r="F896" s="270"/>
      <c r="G896" s="259"/>
      <c r="H896" s="259"/>
      <c r="I896" s="259"/>
      <c r="J896" s="259"/>
    </row>
    <row r="897" spans="1:10">
      <c r="A897" s="259"/>
      <c r="B897" s="259"/>
      <c r="C897" s="259"/>
      <c r="D897" s="259"/>
      <c r="E897" s="259"/>
      <c r="F897" s="270"/>
      <c r="G897" s="259"/>
      <c r="H897" s="259"/>
      <c r="I897" s="259"/>
      <c r="J897" s="259"/>
    </row>
    <row r="898" spans="1:10">
      <c r="A898" s="259"/>
      <c r="B898" s="259"/>
      <c r="C898" s="259"/>
      <c r="D898" s="259"/>
      <c r="E898" s="259"/>
      <c r="F898" s="270"/>
      <c r="G898" s="259"/>
      <c r="H898" s="259"/>
      <c r="I898" s="259"/>
      <c r="J898" s="259"/>
    </row>
    <row r="899" spans="1:10">
      <c r="A899" s="259"/>
      <c r="B899" s="259"/>
      <c r="C899" s="259"/>
      <c r="D899" s="259"/>
      <c r="E899" s="259"/>
      <c r="F899" s="270"/>
      <c r="G899" s="259"/>
      <c r="H899" s="259"/>
      <c r="I899" s="259"/>
      <c r="J899" s="259"/>
    </row>
    <row r="900" spans="1:10">
      <c r="A900" s="259"/>
      <c r="B900" s="259"/>
      <c r="C900" s="259"/>
      <c r="D900" s="259"/>
      <c r="E900" s="259"/>
      <c r="F900" s="270"/>
      <c r="G900" s="259"/>
      <c r="H900" s="259"/>
      <c r="I900" s="259"/>
      <c r="J900" s="259"/>
    </row>
    <row r="901" spans="1:10">
      <c r="A901" s="259"/>
      <c r="B901" s="259"/>
      <c r="C901" s="259"/>
      <c r="D901" s="259"/>
      <c r="E901" s="259"/>
      <c r="F901" s="270"/>
      <c r="G901" s="259"/>
      <c r="H901" s="259"/>
      <c r="I901" s="259"/>
      <c r="J901" s="259"/>
    </row>
    <row r="902" spans="1:10">
      <c r="A902" s="259"/>
      <c r="B902" s="259"/>
      <c r="C902" s="259"/>
      <c r="D902" s="259"/>
      <c r="E902" s="259"/>
      <c r="F902" s="270"/>
      <c r="G902" s="259"/>
      <c r="H902" s="259"/>
      <c r="I902" s="259"/>
      <c r="J902" s="259"/>
    </row>
    <row r="903" spans="1:10">
      <c r="A903" s="259"/>
      <c r="B903" s="259"/>
      <c r="C903" s="259"/>
      <c r="D903" s="259"/>
      <c r="E903" s="259"/>
      <c r="F903" s="270"/>
      <c r="G903" s="259"/>
      <c r="H903" s="259"/>
      <c r="I903" s="259"/>
      <c r="J903" s="259"/>
    </row>
    <row r="904" spans="1:10">
      <c r="A904" s="259"/>
      <c r="B904" s="259"/>
      <c r="C904" s="259"/>
      <c r="D904" s="259"/>
      <c r="E904" s="259"/>
      <c r="F904" s="270"/>
      <c r="G904" s="259"/>
      <c r="H904" s="259"/>
      <c r="I904" s="259"/>
      <c r="J904" s="259"/>
    </row>
    <row r="905" spans="1:10">
      <c r="A905" s="259"/>
      <c r="B905" s="259"/>
      <c r="C905" s="259"/>
      <c r="D905" s="259"/>
      <c r="E905" s="259"/>
      <c r="F905" s="270"/>
      <c r="G905" s="259"/>
      <c r="H905" s="259"/>
      <c r="I905" s="259"/>
      <c r="J905" s="259"/>
    </row>
    <row r="906" spans="1:10">
      <c r="A906" s="259"/>
      <c r="B906" s="259"/>
      <c r="C906" s="259"/>
      <c r="D906" s="259"/>
      <c r="E906" s="259"/>
      <c r="F906" s="270"/>
      <c r="G906" s="259"/>
      <c r="H906" s="259"/>
      <c r="I906" s="259"/>
      <c r="J906" s="259"/>
    </row>
    <row r="907" spans="1:10">
      <c r="A907" s="259"/>
      <c r="B907" s="259"/>
      <c r="C907" s="259"/>
      <c r="D907" s="259"/>
      <c r="E907" s="259"/>
      <c r="F907" s="270"/>
      <c r="G907" s="259"/>
      <c r="H907" s="259"/>
      <c r="I907" s="259"/>
      <c r="J907" s="259"/>
    </row>
    <row r="908" spans="1:10">
      <c r="A908" s="259"/>
      <c r="B908" s="259"/>
      <c r="C908" s="259"/>
      <c r="D908" s="259"/>
      <c r="E908" s="259"/>
      <c r="F908" s="270"/>
      <c r="G908" s="259"/>
      <c r="H908" s="259"/>
      <c r="I908" s="259"/>
      <c r="J908" s="259"/>
    </row>
    <row r="909" spans="1:10">
      <c r="A909" s="259"/>
      <c r="B909" s="259"/>
      <c r="C909" s="259"/>
      <c r="D909" s="259"/>
      <c r="E909" s="259"/>
      <c r="F909" s="270"/>
      <c r="G909" s="259"/>
      <c r="H909" s="259"/>
      <c r="I909" s="259"/>
      <c r="J909" s="259"/>
    </row>
    <row r="910" spans="1:10">
      <c r="A910" s="259"/>
      <c r="B910" s="259"/>
      <c r="C910" s="259"/>
      <c r="D910" s="259"/>
      <c r="E910" s="259"/>
      <c r="F910" s="270"/>
      <c r="G910" s="259"/>
      <c r="H910" s="259"/>
      <c r="I910" s="259"/>
      <c r="J910" s="259"/>
    </row>
    <row r="911" spans="1:10">
      <c r="A911" s="259"/>
      <c r="B911" s="259"/>
      <c r="C911" s="259"/>
      <c r="D911" s="259"/>
      <c r="E911" s="259"/>
      <c r="F911" s="270"/>
      <c r="G911" s="259"/>
      <c r="H911" s="259"/>
      <c r="I911" s="259"/>
      <c r="J911" s="259"/>
    </row>
    <row r="912" spans="1:10">
      <c r="A912" s="259"/>
      <c r="B912" s="259"/>
      <c r="C912" s="259"/>
      <c r="D912" s="259"/>
      <c r="E912" s="259"/>
      <c r="F912" s="270"/>
      <c r="G912" s="259"/>
      <c r="H912" s="259"/>
      <c r="I912" s="259"/>
      <c r="J912" s="259"/>
    </row>
    <row r="913" spans="1:10">
      <c r="A913" s="259"/>
      <c r="B913" s="259"/>
      <c r="C913" s="259"/>
      <c r="D913" s="259"/>
      <c r="E913" s="259"/>
      <c r="F913" s="270"/>
      <c r="G913" s="259"/>
      <c r="H913" s="259"/>
      <c r="I913" s="259"/>
      <c r="J913" s="259"/>
    </row>
    <row r="914" spans="1:10">
      <c r="A914" s="259"/>
      <c r="B914" s="259"/>
      <c r="C914" s="259"/>
      <c r="D914" s="259"/>
      <c r="E914" s="259"/>
      <c r="F914" s="270"/>
      <c r="G914" s="259"/>
      <c r="H914" s="259"/>
      <c r="I914" s="259"/>
      <c r="J914" s="259"/>
    </row>
    <row r="915" spans="1:10">
      <c r="A915" s="259"/>
      <c r="B915" s="259"/>
      <c r="C915" s="259"/>
      <c r="D915" s="259"/>
      <c r="E915" s="259"/>
      <c r="F915" s="270"/>
      <c r="G915" s="259"/>
      <c r="H915" s="259"/>
      <c r="I915" s="259"/>
      <c r="J915" s="259"/>
    </row>
    <row r="916" spans="1:10">
      <c r="A916" s="259"/>
      <c r="B916" s="259"/>
      <c r="C916" s="259"/>
      <c r="D916" s="259"/>
      <c r="E916" s="259"/>
      <c r="F916" s="270"/>
      <c r="G916" s="259"/>
      <c r="H916" s="259"/>
      <c r="I916" s="259"/>
      <c r="J916" s="259"/>
    </row>
    <row r="917" spans="1:10">
      <c r="A917" s="259"/>
      <c r="B917" s="259"/>
      <c r="C917" s="259"/>
      <c r="D917" s="259"/>
      <c r="E917" s="259"/>
      <c r="F917" s="270"/>
      <c r="G917" s="259"/>
      <c r="H917" s="259"/>
      <c r="I917" s="259"/>
      <c r="J917" s="259"/>
    </row>
    <row r="918" spans="1:10">
      <c r="A918" s="259"/>
      <c r="B918" s="259"/>
      <c r="C918" s="259"/>
      <c r="D918" s="259"/>
      <c r="E918" s="259"/>
      <c r="F918" s="270"/>
      <c r="G918" s="259"/>
      <c r="H918" s="259"/>
      <c r="I918" s="259"/>
      <c r="J918" s="259"/>
    </row>
    <row r="919" spans="1:10">
      <c r="A919" s="259"/>
      <c r="B919" s="259"/>
      <c r="C919" s="259"/>
      <c r="D919" s="259"/>
      <c r="E919" s="259"/>
      <c r="F919" s="270"/>
      <c r="G919" s="259"/>
      <c r="H919" s="259"/>
      <c r="I919" s="259"/>
      <c r="J919" s="259"/>
    </row>
    <row r="920" spans="1:10">
      <c r="A920" s="259"/>
      <c r="B920" s="259"/>
      <c r="C920" s="259"/>
      <c r="D920" s="259"/>
      <c r="E920" s="259"/>
      <c r="F920" s="270"/>
      <c r="G920" s="259"/>
      <c r="H920" s="259"/>
      <c r="I920" s="259"/>
      <c r="J920" s="259"/>
    </row>
    <row r="921" spans="1:10">
      <c r="A921" s="259"/>
      <c r="B921" s="259"/>
      <c r="C921" s="259"/>
      <c r="D921" s="259"/>
      <c r="E921" s="259"/>
      <c r="F921" s="270"/>
      <c r="G921" s="259"/>
      <c r="H921" s="259"/>
      <c r="I921" s="259"/>
      <c r="J921" s="259"/>
    </row>
    <row r="922" spans="1:10">
      <c r="A922" s="259"/>
      <c r="B922" s="259"/>
      <c r="C922" s="259"/>
      <c r="D922" s="259"/>
      <c r="E922" s="259"/>
      <c r="F922" s="270"/>
      <c r="G922" s="259"/>
      <c r="H922" s="259"/>
      <c r="I922" s="259"/>
      <c r="J922" s="259"/>
    </row>
    <row r="923" spans="1:10">
      <c r="A923" s="259"/>
      <c r="B923" s="259"/>
      <c r="C923" s="259"/>
      <c r="D923" s="259"/>
      <c r="E923" s="259"/>
      <c r="F923" s="270"/>
      <c r="G923" s="259"/>
      <c r="H923" s="259"/>
      <c r="I923" s="259"/>
      <c r="J923" s="259"/>
    </row>
    <row r="924" spans="1:10">
      <c r="A924" s="259"/>
      <c r="B924" s="259"/>
      <c r="C924" s="259"/>
      <c r="D924" s="259"/>
      <c r="E924" s="259"/>
      <c r="F924" s="270"/>
      <c r="G924" s="259"/>
      <c r="H924" s="259"/>
      <c r="I924" s="259"/>
      <c r="J924" s="259"/>
    </row>
    <row r="925" spans="1:10">
      <c r="A925" s="259"/>
      <c r="B925" s="259"/>
      <c r="C925" s="259"/>
      <c r="D925" s="259"/>
      <c r="E925" s="259"/>
      <c r="F925" s="270"/>
      <c r="G925" s="259"/>
      <c r="H925" s="259"/>
      <c r="I925" s="259"/>
      <c r="J925" s="259"/>
    </row>
    <row r="926" spans="1:10">
      <c r="A926" s="259"/>
      <c r="B926" s="259"/>
      <c r="C926" s="259"/>
      <c r="D926" s="259"/>
      <c r="E926" s="259"/>
      <c r="F926" s="270"/>
      <c r="G926" s="259"/>
      <c r="H926" s="259"/>
      <c r="I926" s="259"/>
      <c r="J926" s="259"/>
    </row>
    <row r="927" spans="1:10">
      <c r="A927" s="259"/>
      <c r="B927" s="259"/>
      <c r="C927" s="259"/>
      <c r="D927" s="259"/>
      <c r="E927" s="259"/>
      <c r="F927" s="270"/>
      <c r="G927" s="259"/>
      <c r="H927" s="259"/>
      <c r="I927" s="259"/>
      <c r="J927" s="259"/>
    </row>
    <row r="928" spans="1:10">
      <c r="A928" s="259"/>
      <c r="B928" s="259"/>
      <c r="C928" s="259"/>
      <c r="D928" s="259"/>
      <c r="E928" s="259"/>
      <c r="F928" s="270"/>
      <c r="G928" s="259"/>
      <c r="H928" s="259"/>
      <c r="I928" s="259"/>
      <c r="J928" s="259"/>
    </row>
    <row r="929" spans="1:10">
      <c r="A929" s="259"/>
      <c r="B929" s="259"/>
      <c r="C929" s="259"/>
      <c r="D929" s="259"/>
      <c r="E929" s="259"/>
      <c r="F929" s="270"/>
      <c r="G929" s="259"/>
      <c r="H929" s="259"/>
      <c r="I929" s="259"/>
      <c r="J929" s="259"/>
    </row>
    <row r="930" spans="1:10">
      <c r="A930" s="259"/>
      <c r="B930" s="259"/>
      <c r="C930" s="259"/>
      <c r="D930" s="259"/>
      <c r="E930" s="259"/>
      <c r="F930" s="270"/>
      <c r="G930" s="259"/>
      <c r="H930" s="259"/>
      <c r="I930" s="259"/>
      <c r="J930" s="259"/>
    </row>
    <row r="931" spans="1:10">
      <c r="A931" s="259"/>
      <c r="B931" s="259"/>
      <c r="C931" s="259"/>
      <c r="D931" s="259"/>
      <c r="E931" s="259"/>
      <c r="F931" s="270"/>
      <c r="G931" s="259"/>
      <c r="H931" s="259"/>
      <c r="I931" s="259"/>
      <c r="J931" s="259"/>
    </row>
    <row r="932" spans="1:10">
      <c r="A932" s="259"/>
      <c r="B932" s="259"/>
      <c r="C932" s="259"/>
      <c r="D932" s="259"/>
      <c r="E932" s="259"/>
      <c r="F932" s="270"/>
      <c r="G932" s="259"/>
      <c r="H932" s="259"/>
      <c r="I932" s="259"/>
      <c r="J932" s="259"/>
    </row>
    <row r="933" spans="1:10">
      <c r="A933" s="259"/>
      <c r="B933" s="259"/>
      <c r="C933" s="259"/>
      <c r="D933" s="259"/>
      <c r="E933" s="259"/>
      <c r="F933" s="270"/>
      <c r="G933" s="259"/>
      <c r="H933" s="259"/>
      <c r="I933" s="259"/>
      <c r="J933" s="259"/>
    </row>
    <row r="934" spans="1:10">
      <c r="A934" s="259"/>
      <c r="B934" s="259"/>
      <c r="C934" s="259"/>
      <c r="D934" s="259"/>
      <c r="E934" s="259"/>
      <c r="F934" s="270"/>
      <c r="G934" s="259"/>
      <c r="H934" s="259"/>
      <c r="I934" s="259"/>
      <c r="J934" s="259"/>
    </row>
    <row r="935" spans="1:10">
      <c r="A935" s="259"/>
      <c r="B935" s="259"/>
      <c r="C935" s="259"/>
      <c r="D935" s="259"/>
      <c r="E935" s="259"/>
      <c r="F935" s="270"/>
      <c r="G935" s="259"/>
      <c r="H935" s="259"/>
      <c r="I935" s="259"/>
      <c r="J935" s="259"/>
    </row>
    <row r="936" spans="1:10">
      <c r="A936" s="259"/>
      <c r="B936" s="259"/>
      <c r="C936" s="259"/>
      <c r="D936" s="259"/>
      <c r="E936" s="259"/>
      <c r="F936" s="270"/>
      <c r="G936" s="259"/>
      <c r="H936" s="259"/>
      <c r="I936" s="259"/>
      <c r="J936" s="259"/>
    </row>
    <row r="937" spans="1:10">
      <c r="A937" s="259"/>
      <c r="B937" s="259"/>
      <c r="C937" s="259"/>
      <c r="D937" s="259"/>
      <c r="E937" s="259"/>
      <c r="F937" s="270"/>
      <c r="G937" s="259"/>
      <c r="H937" s="259"/>
      <c r="I937" s="259"/>
      <c r="J937" s="259"/>
    </row>
    <row r="938" spans="1:10">
      <c r="A938" s="259"/>
      <c r="B938" s="259"/>
      <c r="C938" s="259"/>
      <c r="D938" s="259"/>
      <c r="E938" s="259"/>
      <c r="F938" s="270"/>
      <c r="G938" s="259"/>
      <c r="H938" s="259"/>
      <c r="I938" s="259"/>
      <c r="J938" s="259"/>
    </row>
    <row r="939" spans="1:10">
      <c r="A939" s="259"/>
      <c r="B939" s="259"/>
      <c r="C939" s="259"/>
      <c r="D939" s="259"/>
      <c r="E939" s="259"/>
      <c r="F939" s="270"/>
      <c r="G939" s="259"/>
      <c r="H939" s="259"/>
      <c r="I939" s="259"/>
      <c r="J939" s="259"/>
    </row>
    <row r="940" spans="1:10">
      <c r="A940" s="259"/>
      <c r="B940" s="259"/>
      <c r="C940" s="259"/>
      <c r="D940" s="259"/>
      <c r="E940" s="259"/>
      <c r="F940" s="270"/>
      <c r="G940" s="259"/>
      <c r="H940" s="259"/>
      <c r="I940" s="259"/>
      <c r="J940" s="259"/>
    </row>
    <row r="941" spans="1:10">
      <c r="A941" s="259"/>
      <c r="B941" s="259"/>
      <c r="C941" s="259"/>
      <c r="D941" s="259"/>
      <c r="E941" s="259"/>
      <c r="F941" s="270"/>
      <c r="G941" s="259"/>
      <c r="H941" s="259"/>
      <c r="I941" s="259"/>
      <c r="J941" s="259"/>
    </row>
    <row r="942" spans="1:10">
      <c r="A942" s="259"/>
      <c r="B942" s="259"/>
      <c r="C942" s="259"/>
      <c r="D942" s="259"/>
      <c r="E942" s="259"/>
      <c r="F942" s="270"/>
      <c r="G942" s="259"/>
      <c r="H942" s="259"/>
      <c r="I942" s="259"/>
      <c r="J942" s="259"/>
    </row>
    <row r="943" spans="1:10">
      <c r="A943" s="259"/>
      <c r="B943" s="259"/>
      <c r="C943" s="259"/>
      <c r="D943" s="259"/>
      <c r="E943" s="259"/>
      <c r="F943" s="270"/>
      <c r="G943" s="259"/>
      <c r="H943" s="259"/>
      <c r="I943" s="259"/>
      <c r="J943" s="259"/>
    </row>
    <row r="944" spans="1:10">
      <c r="A944" s="259"/>
      <c r="B944" s="259"/>
      <c r="C944" s="259"/>
      <c r="D944" s="259"/>
      <c r="E944" s="259"/>
      <c r="F944" s="270"/>
      <c r="G944" s="259"/>
      <c r="H944" s="259"/>
      <c r="I944" s="259"/>
      <c r="J944" s="259"/>
    </row>
    <row r="945" spans="1:10">
      <c r="A945" s="259"/>
      <c r="B945" s="259"/>
      <c r="C945" s="259"/>
      <c r="D945" s="259"/>
      <c r="E945" s="259"/>
      <c r="F945" s="270"/>
      <c r="G945" s="259"/>
      <c r="H945" s="259"/>
      <c r="I945" s="259"/>
      <c r="J945" s="259"/>
    </row>
    <row r="946" spans="1:10">
      <c r="A946" s="259"/>
      <c r="B946" s="259"/>
      <c r="C946" s="259"/>
      <c r="D946" s="259"/>
      <c r="E946" s="259"/>
      <c r="F946" s="270"/>
      <c r="G946" s="259"/>
      <c r="H946" s="259"/>
      <c r="I946" s="259"/>
      <c r="J946" s="259"/>
    </row>
    <row r="947" spans="1:10">
      <c r="A947" s="259"/>
      <c r="B947" s="259"/>
      <c r="C947" s="259"/>
      <c r="D947" s="259"/>
      <c r="E947" s="259"/>
      <c r="F947" s="270"/>
      <c r="G947" s="259"/>
      <c r="H947" s="259"/>
      <c r="I947" s="259"/>
      <c r="J947" s="259"/>
    </row>
    <row r="948" spans="1:10">
      <c r="A948" s="259"/>
      <c r="B948" s="259"/>
      <c r="C948" s="259"/>
      <c r="D948" s="259"/>
      <c r="E948" s="259"/>
      <c r="F948" s="270"/>
      <c r="G948" s="259"/>
      <c r="H948" s="259"/>
      <c r="I948" s="259"/>
      <c r="J948" s="259"/>
    </row>
    <row r="949" spans="1:10">
      <c r="A949" s="259"/>
      <c r="B949" s="259"/>
      <c r="C949" s="259"/>
      <c r="D949" s="259"/>
      <c r="E949" s="259"/>
      <c r="F949" s="270"/>
      <c r="G949" s="259"/>
      <c r="H949" s="259"/>
      <c r="I949" s="259"/>
      <c r="J949" s="259"/>
    </row>
    <row r="950" spans="1:10">
      <c r="A950" s="259"/>
      <c r="B950" s="259"/>
      <c r="C950" s="259"/>
      <c r="D950" s="259"/>
      <c r="E950" s="259"/>
      <c r="F950" s="270"/>
      <c r="G950" s="259"/>
      <c r="H950" s="259"/>
      <c r="I950" s="259"/>
      <c r="J950" s="259"/>
    </row>
    <row r="951" spans="1:10">
      <c r="A951" s="259"/>
      <c r="B951" s="259"/>
      <c r="C951" s="259"/>
      <c r="D951" s="259"/>
      <c r="E951" s="259"/>
      <c r="F951" s="270"/>
      <c r="G951" s="259"/>
      <c r="H951" s="259"/>
      <c r="I951" s="259"/>
      <c r="J951" s="259"/>
    </row>
    <row r="952" spans="1:10">
      <c r="A952" s="259"/>
      <c r="B952" s="259"/>
      <c r="C952" s="259"/>
      <c r="D952" s="259"/>
      <c r="E952" s="259"/>
      <c r="F952" s="270"/>
      <c r="G952" s="259"/>
      <c r="H952" s="259"/>
      <c r="I952" s="259"/>
      <c r="J952" s="259"/>
    </row>
    <row r="953" spans="1:10">
      <c r="A953" s="259"/>
      <c r="B953" s="259"/>
      <c r="C953" s="259"/>
      <c r="D953" s="259"/>
      <c r="E953" s="259"/>
      <c r="F953" s="270"/>
      <c r="G953" s="259"/>
      <c r="H953" s="259"/>
      <c r="I953" s="259"/>
      <c r="J953" s="259"/>
    </row>
    <row r="954" spans="1:10">
      <c r="A954" s="259"/>
      <c r="B954" s="259"/>
      <c r="C954" s="259"/>
      <c r="D954" s="259"/>
      <c r="E954" s="259"/>
      <c r="F954" s="270"/>
      <c r="G954" s="259"/>
      <c r="H954" s="259"/>
      <c r="I954" s="259"/>
      <c r="J954" s="259"/>
    </row>
    <row r="955" spans="1:10">
      <c r="A955" s="259"/>
      <c r="B955" s="259"/>
      <c r="C955" s="259"/>
      <c r="D955" s="259"/>
      <c r="E955" s="259"/>
      <c r="F955" s="270"/>
      <c r="G955" s="259"/>
      <c r="H955" s="259"/>
      <c r="I955" s="259"/>
      <c r="J955" s="259"/>
    </row>
    <row r="956" spans="1:10">
      <c r="A956" s="259"/>
      <c r="B956" s="259"/>
      <c r="C956" s="259"/>
      <c r="D956" s="259"/>
      <c r="E956" s="259"/>
      <c r="F956" s="270"/>
      <c r="G956" s="259"/>
      <c r="H956" s="259"/>
      <c r="I956" s="259"/>
      <c r="J956" s="259"/>
    </row>
    <row r="957" spans="1:10">
      <c r="A957" s="259"/>
      <c r="B957" s="259"/>
      <c r="C957" s="259"/>
      <c r="D957" s="259"/>
      <c r="E957" s="259"/>
      <c r="F957" s="270"/>
      <c r="G957" s="259"/>
      <c r="H957" s="259"/>
      <c r="I957" s="259"/>
      <c r="J957" s="259"/>
    </row>
    <row r="958" spans="1:10">
      <c r="A958" s="259"/>
      <c r="B958" s="259"/>
      <c r="C958" s="259"/>
      <c r="D958" s="259"/>
      <c r="E958" s="259"/>
      <c r="F958" s="270"/>
      <c r="G958" s="259"/>
      <c r="H958" s="259"/>
      <c r="I958" s="259"/>
      <c r="J958" s="259"/>
    </row>
    <row r="959" spans="1:10">
      <c r="A959" s="259"/>
      <c r="B959" s="259"/>
      <c r="C959" s="259"/>
      <c r="D959" s="259"/>
      <c r="E959" s="259"/>
      <c r="F959" s="270"/>
      <c r="G959" s="259"/>
      <c r="H959" s="259"/>
      <c r="I959" s="259"/>
      <c r="J959" s="259"/>
    </row>
    <row r="960" spans="1:10">
      <c r="A960" s="259"/>
      <c r="B960" s="259"/>
      <c r="C960" s="259"/>
      <c r="D960" s="259"/>
      <c r="E960" s="259"/>
      <c r="F960" s="270"/>
      <c r="G960" s="259"/>
      <c r="H960" s="259"/>
      <c r="I960" s="259"/>
      <c r="J960" s="259"/>
    </row>
    <row r="961" spans="1:10">
      <c r="A961" s="259"/>
      <c r="B961" s="259"/>
      <c r="C961" s="259"/>
      <c r="D961" s="259"/>
      <c r="E961" s="259"/>
      <c r="F961" s="270"/>
      <c r="G961" s="259"/>
      <c r="H961" s="259"/>
      <c r="I961" s="259"/>
      <c r="J961" s="259"/>
    </row>
    <row r="962" spans="1:10">
      <c r="A962" s="259"/>
      <c r="B962" s="259"/>
      <c r="C962" s="259"/>
      <c r="D962" s="259"/>
      <c r="E962" s="259"/>
      <c r="F962" s="270"/>
      <c r="G962" s="259"/>
      <c r="H962" s="259"/>
      <c r="I962" s="259"/>
      <c r="J962" s="259"/>
    </row>
    <row r="963" spans="1:10">
      <c r="A963" s="259"/>
      <c r="B963" s="259"/>
      <c r="C963" s="259"/>
      <c r="D963" s="259"/>
      <c r="E963" s="259"/>
      <c r="F963" s="270"/>
      <c r="G963" s="259"/>
      <c r="H963" s="259"/>
      <c r="I963" s="259"/>
      <c r="J963" s="259"/>
    </row>
    <row r="964" spans="1:10">
      <c r="A964" s="259"/>
      <c r="B964" s="259"/>
      <c r="C964" s="259"/>
      <c r="D964" s="259"/>
      <c r="E964" s="259"/>
      <c r="F964" s="270"/>
      <c r="G964" s="259"/>
      <c r="H964" s="259"/>
      <c r="I964" s="259"/>
      <c r="J964" s="259"/>
    </row>
    <row r="965" spans="1:10">
      <c r="A965" s="259"/>
      <c r="B965" s="259"/>
      <c r="C965" s="259"/>
      <c r="D965" s="259"/>
      <c r="E965" s="259"/>
      <c r="F965" s="270"/>
      <c r="G965" s="259"/>
      <c r="H965" s="259"/>
      <c r="I965" s="259"/>
      <c r="J965" s="259"/>
    </row>
    <row r="966" spans="1:10">
      <c r="A966" s="259"/>
      <c r="B966" s="259"/>
      <c r="C966" s="259"/>
      <c r="D966" s="259"/>
      <c r="E966" s="259"/>
      <c r="F966" s="270"/>
      <c r="G966" s="259"/>
      <c r="H966" s="259"/>
      <c r="I966" s="259"/>
      <c r="J966" s="259"/>
    </row>
    <row r="967" spans="1:10">
      <c r="A967" s="259"/>
      <c r="B967" s="259"/>
      <c r="C967" s="259"/>
      <c r="D967" s="259"/>
      <c r="E967" s="259"/>
      <c r="F967" s="270"/>
      <c r="G967" s="259"/>
      <c r="H967" s="259"/>
      <c r="I967" s="259"/>
      <c r="J967" s="259"/>
    </row>
    <row r="968" spans="1:10">
      <c r="A968" s="259"/>
      <c r="B968" s="259"/>
      <c r="C968" s="259"/>
      <c r="D968" s="259"/>
      <c r="E968" s="259"/>
      <c r="F968" s="270"/>
      <c r="G968" s="259"/>
      <c r="H968" s="259"/>
      <c r="I968" s="259"/>
      <c r="J968" s="259"/>
    </row>
    <row r="969" spans="1:10">
      <c r="A969" s="259"/>
      <c r="B969" s="259"/>
      <c r="C969" s="259"/>
      <c r="D969" s="259"/>
      <c r="E969" s="259"/>
      <c r="F969" s="270"/>
      <c r="G969" s="259"/>
      <c r="H969" s="259"/>
      <c r="I969" s="259"/>
      <c r="J969" s="259"/>
    </row>
    <row r="970" spans="1:10">
      <c r="A970" s="259"/>
      <c r="B970" s="259"/>
      <c r="C970" s="259"/>
      <c r="D970" s="259"/>
      <c r="E970" s="259"/>
      <c r="F970" s="270"/>
      <c r="G970" s="259"/>
      <c r="H970" s="259"/>
      <c r="I970" s="259"/>
      <c r="J970" s="259"/>
    </row>
    <row r="971" spans="1:10">
      <c r="A971" s="259"/>
      <c r="B971" s="259"/>
      <c r="C971" s="259"/>
      <c r="D971" s="259"/>
      <c r="E971" s="259"/>
      <c r="F971" s="270"/>
      <c r="G971" s="259"/>
      <c r="H971" s="259"/>
      <c r="I971" s="259"/>
      <c r="J971" s="259"/>
    </row>
    <row r="972" spans="1:10">
      <c r="A972" s="259"/>
      <c r="B972" s="259"/>
      <c r="C972" s="259"/>
      <c r="D972" s="259"/>
      <c r="E972" s="259"/>
      <c r="F972" s="270"/>
      <c r="G972" s="259"/>
      <c r="H972" s="259"/>
      <c r="I972" s="259"/>
      <c r="J972" s="259"/>
    </row>
    <row r="973" spans="1:10">
      <c r="A973" s="259"/>
      <c r="B973" s="259"/>
      <c r="C973" s="259"/>
      <c r="D973" s="259"/>
      <c r="E973" s="259"/>
      <c r="F973" s="270"/>
      <c r="G973" s="259"/>
      <c r="H973" s="259"/>
      <c r="I973" s="259"/>
      <c r="J973" s="259"/>
    </row>
    <row r="974" spans="1:10">
      <c r="A974" s="259"/>
      <c r="B974" s="259"/>
      <c r="C974" s="259"/>
      <c r="D974" s="259"/>
      <c r="E974" s="259"/>
      <c r="F974" s="270"/>
      <c r="G974" s="259"/>
      <c r="H974" s="259"/>
      <c r="I974" s="259"/>
      <c r="J974" s="259"/>
    </row>
    <row r="975" spans="1:10">
      <c r="A975" s="259"/>
      <c r="B975" s="259"/>
      <c r="C975" s="259"/>
      <c r="D975" s="259"/>
      <c r="E975" s="259"/>
      <c r="F975" s="270"/>
      <c r="G975" s="259"/>
      <c r="H975" s="259"/>
      <c r="I975" s="259"/>
      <c r="J975" s="259"/>
    </row>
    <row r="976" spans="1:10">
      <c r="A976" s="259"/>
      <c r="B976" s="259"/>
      <c r="C976" s="259"/>
      <c r="D976" s="259"/>
      <c r="E976" s="259"/>
      <c r="F976" s="270"/>
      <c r="G976" s="259"/>
      <c r="H976" s="259"/>
      <c r="I976" s="259"/>
      <c r="J976" s="259"/>
    </row>
    <row r="977" spans="1:10">
      <c r="A977" s="259"/>
      <c r="B977" s="259"/>
      <c r="C977" s="259"/>
      <c r="D977" s="259"/>
      <c r="E977" s="259"/>
      <c r="F977" s="270"/>
      <c r="G977" s="259"/>
      <c r="H977" s="259"/>
      <c r="I977" s="259"/>
      <c r="J977" s="259"/>
    </row>
    <row r="978" spans="1:10">
      <c r="A978" s="259"/>
      <c r="B978" s="259"/>
      <c r="C978" s="259"/>
      <c r="D978" s="259"/>
      <c r="E978" s="259"/>
      <c r="F978" s="270"/>
      <c r="G978" s="259"/>
      <c r="H978" s="259"/>
      <c r="I978" s="259"/>
      <c r="J978" s="259"/>
    </row>
    <row r="979" spans="1:10">
      <c r="A979" s="259"/>
      <c r="B979" s="259"/>
      <c r="C979" s="259"/>
      <c r="D979" s="259"/>
      <c r="E979" s="259"/>
      <c r="F979" s="270"/>
      <c r="G979" s="259"/>
      <c r="H979" s="259"/>
      <c r="I979" s="259"/>
      <c r="J979" s="259"/>
    </row>
    <row r="980" spans="1:10">
      <c r="A980" s="259"/>
      <c r="B980" s="259"/>
      <c r="C980" s="259"/>
      <c r="D980" s="259"/>
      <c r="E980" s="259"/>
      <c r="F980" s="270"/>
      <c r="G980" s="259"/>
      <c r="H980" s="259"/>
      <c r="I980" s="259"/>
      <c r="J980" s="259"/>
    </row>
    <row r="981" spans="1:10">
      <c r="A981" s="259"/>
      <c r="B981" s="259"/>
      <c r="C981" s="259"/>
      <c r="D981" s="259"/>
      <c r="E981" s="259"/>
      <c r="F981" s="270"/>
      <c r="G981" s="259"/>
      <c r="H981" s="259"/>
      <c r="I981" s="259"/>
      <c r="J981" s="259"/>
    </row>
    <row r="982" spans="1:10">
      <c r="A982" s="259"/>
      <c r="B982" s="259"/>
      <c r="C982" s="259"/>
      <c r="D982" s="259"/>
      <c r="E982" s="259"/>
      <c r="F982" s="270"/>
      <c r="G982" s="259"/>
      <c r="H982" s="259"/>
      <c r="I982" s="259"/>
      <c r="J982" s="259"/>
    </row>
    <row r="983" spans="1:10">
      <c r="A983" s="259"/>
      <c r="B983" s="259"/>
      <c r="C983" s="259"/>
      <c r="D983" s="259"/>
      <c r="E983" s="259"/>
      <c r="F983" s="270"/>
      <c r="G983" s="259"/>
      <c r="H983" s="259"/>
      <c r="I983" s="259"/>
      <c r="J983" s="259"/>
    </row>
    <row r="984" spans="1:10">
      <c r="A984" s="259"/>
      <c r="B984" s="259"/>
      <c r="C984" s="259"/>
      <c r="D984" s="259"/>
      <c r="E984" s="259"/>
      <c r="F984" s="270"/>
      <c r="G984" s="259"/>
      <c r="H984" s="259"/>
      <c r="I984" s="259"/>
      <c r="J984" s="259"/>
    </row>
    <row r="985" spans="1:10">
      <c r="A985" s="259"/>
      <c r="B985" s="259"/>
      <c r="C985" s="259"/>
      <c r="D985" s="259"/>
      <c r="E985" s="259"/>
      <c r="F985" s="270"/>
      <c r="G985" s="259"/>
      <c r="H985" s="259"/>
      <c r="I985" s="259"/>
      <c r="J985" s="259"/>
    </row>
    <row r="986" spans="1:10">
      <c r="A986" s="259"/>
      <c r="B986" s="259"/>
      <c r="C986" s="259"/>
      <c r="D986" s="259"/>
      <c r="E986" s="259"/>
      <c r="F986" s="270"/>
      <c r="G986" s="259"/>
      <c r="H986" s="259"/>
      <c r="I986" s="259"/>
      <c r="J986" s="259"/>
    </row>
    <row r="987" spans="1:10">
      <c r="A987" s="259"/>
      <c r="B987" s="259"/>
      <c r="C987" s="259"/>
      <c r="D987" s="259"/>
      <c r="E987" s="259"/>
      <c r="F987" s="270"/>
      <c r="G987" s="259"/>
      <c r="H987" s="259"/>
      <c r="I987" s="259"/>
      <c r="J987" s="259"/>
    </row>
    <row r="988" spans="1:10">
      <c r="A988" s="259"/>
      <c r="B988" s="259"/>
      <c r="C988" s="259"/>
      <c r="D988" s="259"/>
      <c r="E988" s="259"/>
      <c r="F988" s="270"/>
      <c r="G988" s="259"/>
      <c r="H988" s="259"/>
      <c r="I988" s="259"/>
      <c r="J988" s="259"/>
    </row>
    <row r="989" spans="1:10">
      <c r="A989" s="259"/>
      <c r="B989" s="259"/>
      <c r="C989" s="259"/>
      <c r="D989" s="259"/>
      <c r="E989" s="259"/>
      <c r="F989" s="270"/>
      <c r="G989" s="259"/>
      <c r="H989" s="259"/>
      <c r="I989" s="259"/>
      <c r="J989" s="259"/>
    </row>
    <row r="990" spans="1:10">
      <c r="A990" s="259"/>
      <c r="B990" s="259"/>
      <c r="C990" s="259"/>
      <c r="D990" s="259"/>
      <c r="E990" s="259"/>
      <c r="F990" s="270"/>
      <c r="G990" s="259"/>
      <c r="H990" s="259"/>
      <c r="I990" s="259"/>
      <c r="J990" s="259"/>
    </row>
    <row r="991" spans="1:10">
      <c r="A991" s="259"/>
      <c r="B991" s="259"/>
      <c r="C991" s="259"/>
      <c r="D991" s="259"/>
      <c r="E991" s="259"/>
      <c r="F991" s="270"/>
      <c r="G991" s="259"/>
      <c r="H991" s="259"/>
      <c r="I991" s="259"/>
      <c r="J991" s="259"/>
    </row>
    <row r="992" spans="1:10">
      <c r="A992" s="259"/>
      <c r="B992" s="259"/>
      <c r="C992" s="259"/>
      <c r="D992" s="259"/>
      <c r="E992" s="259"/>
      <c r="F992" s="270"/>
      <c r="G992" s="259"/>
      <c r="H992" s="259"/>
      <c r="I992" s="259"/>
      <c r="J992" s="259"/>
    </row>
    <row r="993" spans="1:10">
      <c r="A993" s="259"/>
      <c r="B993" s="259"/>
      <c r="C993" s="259"/>
      <c r="D993" s="259"/>
      <c r="E993" s="259"/>
      <c r="F993" s="270"/>
      <c r="G993" s="259"/>
      <c r="H993" s="259"/>
      <c r="I993" s="259"/>
      <c r="J993" s="259"/>
    </row>
    <row r="994" spans="1:10">
      <c r="A994" s="259"/>
      <c r="B994" s="259"/>
      <c r="C994" s="259"/>
      <c r="D994" s="259"/>
      <c r="E994" s="259"/>
      <c r="F994" s="270"/>
      <c r="G994" s="259"/>
      <c r="H994" s="259"/>
      <c r="I994" s="259"/>
      <c r="J994" s="259"/>
    </row>
    <row r="995" spans="1:10">
      <c r="A995" s="259"/>
      <c r="B995" s="259"/>
      <c r="C995" s="259"/>
      <c r="D995" s="259"/>
      <c r="E995" s="259"/>
      <c r="F995" s="270"/>
      <c r="G995" s="259"/>
      <c r="H995" s="259"/>
      <c r="I995" s="259"/>
      <c r="J995" s="259"/>
    </row>
    <row r="996" spans="1:10">
      <c r="A996" s="259"/>
      <c r="B996" s="259"/>
      <c r="C996" s="259"/>
      <c r="D996" s="259"/>
      <c r="E996" s="259"/>
      <c r="F996" s="270"/>
      <c r="G996" s="259"/>
      <c r="H996" s="259"/>
      <c r="I996" s="259"/>
      <c r="J996" s="259"/>
    </row>
    <row r="997" spans="1:10">
      <c r="A997" s="259"/>
      <c r="B997" s="259"/>
      <c r="C997" s="259"/>
      <c r="D997" s="259"/>
      <c r="E997" s="259"/>
      <c r="F997" s="270"/>
      <c r="G997" s="259"/>
      <c r="H997" s="259"/>
      <c r="I997" s="259"/>
      <c r="J997" s="259"/>
    </row>
    <row r="998" spans="1:10">
      <c r="A998" s="259"/>
      <c r="B998" s="259"/>
      <c r="C998" s="259"/>
      <c r="D998" s="259"/>
      <c r="E998" s="259"/>
      <c r="F998" s="270"/>
      <c r="G998" s="259"/>
      <c r="H998" s="259"/>
      <c r="I998" s="259"/>
      <c r="J998" s="259"/>
    </row>
    <row r="999" spans="1:10">
      <c r="A999" s="259"/>
      <c r="B999" s="259"/>
      <c r="C999" s="259"/>
      <c r="D999" s="259"/>
      <c r="E999" s="259"/>
      <c r="F999" s="270"/>
      <c r="G999" s="259"/>
      <c r="H999" s="259"/>
      <c r="I999" s="259"/>
      <c r="J999" s="259"/>
    </row>
    <row r="1000" spans="1:10">
      <c r="A1000" s="259"/>
      <c r="B1000" s="259"/>
      <c r="C1000" s="259"/>
      <c r="D1000" s="259"/>
      <c r="E1000" s="259"/>
      <c r="F1000" s="270"/>
      <c r="G1000" s="259"/>
      <c r="H1000" s="259"/>
      <c r="I1000" s="259"/>
      <c r="J1000" s="259"/>
    </row>
    <row r="1001" spans="1:10">
      <c r="A1001" s="259"/>
      <c r="B1001" s="259"/>
      <c r="C1001" s="259"/>
      <c r="D1001" s="259"/>
      <c r="E1001" s="259"/>
      <c r="F1001" s="270"/>
      <c r="G1001" s="259"/>
      <c r="H1001" s="259"/>
      <c r="I1001" s="259"/>
      <c r="J1001" s="259"/>
    </row>
    <row r="1002" spans="1:10">
      <c r="A1002" s="259"/>
      <c r="B1002" s="259"/>
      <c r="C1002" s="259"/>
      <c r="D1002" s="259"/>
      <c r="E1002" s="259"/>
      <c r="F1002" s="270"/>
      <c r="G1002" s="259"/>
      <c r="H1002" s="259"/>
      <c r="I1002" s="259"/>
      <c r="J1002" s="259"/>
    </row>
    <row r="1003" spans="1:10">
      <c r="A1003" s="259"/>
      <c r="B1003" s="259"/>
      <c r="C1003" s="259"/>
      <c r="D1003" s="259"/>
      <c r="E1003" s="259"/>
      <c r="F1003" s="270"/>
      <c r="G1003" s="259"/>
      <c r="H1003" s="259"/>
      <c r="I1003" s="259"/>
      <c r="J1003" s="259"/>
    </row>
    <row r="1004" spans="1:10">
      <c r="A1004" s="259"/>
      <c r="B1004" s="259"/>
      <c r="C1004" s="259"/>
      <c r="D1004" s="259"/>
      <c r="E1004" s="259"/>
      <c r="F1004" s="270"/>
      <c r="G1004" s="259"/>
      <c r="H1004" s="259"/>
      <c r="I1004" s="259"/>
      <c r="J1004" s="259"/>
    </row>
    <row r="1005" spans="1:10">
      <c r="A1005" s="259"/>
      <c r="B1005" s="259"/>
      <c r="C1005" s="259"/>
      <c r="D1005" s="259"/>
      <c r="E1005" s="259"/>
      <c r="F1005" s="270"/>
      <c r="G1005" s="259"/>
      <c r="H1005" s="259"/>
      <c r="I1005" s="259"/>
      <c r="J1005" s="259"/>
    </row>
    <row r="1006" spans="1:10">
      <c r="A1006" s="259"/>
      <c r="B1006" s="259"/>
      <c r="C1006" s="259"/>
      <c r="D1006" s="259"/>
      <c r="E1006" s="259"/>
      <c r="F1006" s="270"/>
      <c r="G1006" s="259"/>
      <c r="H1006" s="259"/>
      <c r="I1006" s="259"/>
      <c r="J1006" s="259"/>
    </row>
    <row r="1007" spans="1:10">
      <c r="A1007" s="259"/>
      <c r="B1007" s="259"/>
      <c r="C1007" s="259"/>
      <c r="D1007" s="259"/>
      <c r="E1007" s="259"/>
      <c r="F1007" s="270"/>
      <c r="G1007" s="259"/>
      <c r="H1007" s="259"/>
      <c r="I1007" s="259"/>
      <c r="J1007" s="259"/>
    </row>
    <row r="1008" spans="1:10">
      <c r="A1008" s="259"/>
      <c r="B1008" s="259"/>
      <c r="C1008" s="259"/>
      <c r="D1008" s="259"/>
      <c r="E1008" s="259"/>
      <c r="F1008" s="270"/>
      <c r="G1008" s="259"/>
      <c r="H1008" s="259"/>
      <c r="I1008" s="259"/>
      <c r="J1008" s="259"/>
    </row>
    <row r="1009" spans="1:10">
      <c r="A1009" s="259"/>
      <c r="B1009" s="259"/>
      <c r="C1009" s="259"/>
      <c r="D1009" s="259"/>
      <c r="E1009" s="259"/>
      <c r="F1009" s="270"/>
      <c r="G1009" s="259"/>
      <c r="H1009" s="259"/>
      <c r="I1009" s="259"/>
      <c r="J1009" s="259"/>
    </row>
    <row r="1010" spans="1:10">
      <c r="A1010" s="259"/>
      <c r="B1010" s="259"/>
      <c r="C1010" s="259"/>
      <c r="D1010" s="259"/>
      <c r="E1010" s="259"/>
      <c r="F1010" s="270"/>
      <c r="G1010" s="259"/>
      <c r="H1010" s="259"/>
      <c r="I1010" s="259"/>
      <c r="J1010" s="259"/>
    </row>
    <row r="1011" spans="1:10">
      <c r="A1011" s="259"/>
      <c r="B1011" s="259"/>
      <c r="C1011" s="259"/>
      <c r="D1011" s="259"/>
      <c r="E1011" s="259"/>
      <c r="F1011" s="270"/>
      <c r="G1011" s="259"/>
      <c r="H1011" s="259"/>
      <c r="I1011" s="259"/>
      <c r="J1011" s="259"/>
    </row>
    <row r="1012" spans="1:10">
      <c r="A1012" s="259"/>
      <c r="B1012" s="259"/>
      <c r="C1012" s="259"/>
      <c r="D1012" s="259"/>
      <c r="E1012" s="259"/>
      <c r="F1012" s="270"/>
      <c r="G1012" s="259"/>
      <c r="H1012" s="259"/>
      <c r="I1012" s="259"/>
      <c r="J1012" s="259"/>
    </row>
    <row r="1013" spans="1:10">
      <c r="A1013" s="259"/>
      <c r="B1013" s="259"/>
      <c r="C1013" s="259"/>
      <c r="D1013" s="259"/>
      <c r="E1013" s="259"/>
      <c r="F1013" s="270"/>
      <c r="G1013" s="259"/>
      <c r="H1013" s="259"/>
      <c r="I1013" s="259"/>
      <c r="J1013" s="259"/>
    </row>
    <row r="1014" spans="1:10">
      <c r="A1014" s="259"/>
      <c r="B1014" s="259"/>
      <c r="C1014" s="259"/>
      <c r="D1014" s="259"/>
      <c r="E1014" s="259"/>
      <c r="F1014" s="270"/>
      <c r="G1014" s="259"/>
      <c r="H1014" s="259"/>
      <c r="I1014" s="259"/>
      <c r="J1014" s="259"/>
    </row>
    <row r="1015" spans="1:10">
      <c r="A1015" s="259"/>
      <c r="B1015" s="259"/>
      <c r="C1015" s="259"/>
      <c r="D1015" s="259"/>
      <c r="E1015" s="259"/>
      <c r="F1015" s="270"/>
      <c r="G1015" s="259"/>
      <c r="H1015" s="259"/>
      <c r="I1015" s="259"/>
      <c r="J1015" s="259"/>
    </row>
    <row r="1016" spans="1:10">
      <c r="A1016" s="259"/>
      <c r="B1016" s="259"/>
      <c r="C1016" s="259"/>
      <c r="D1016" s="259"/>
      <c r="E1016" s="259"/>
      <c r="F1016" s="270"/>
      <c r="G1016" s="259"/>
      <c r="H1016" s="259"/>
      <c r="I1016" s="259"/>
      <c r="J1016" s="259"/>
    </row>
    <row r="1017" spans="1:10">
      <c r="A1017" s="259"/>
      <c r="B1017" s="259"/>
      <c r="C1017" s="259"/>
      <c r="D1017" s="259"/>
      <c r="E1017" s="259"/>
      <c r="F1017" s="270"/>
      <c r="G1017" s="259"/>
      <c r="H1017" s="259"/>
      <c r="I1017" s="259"/>
      <c r="J1017" s="259"/>
    </row>
    <row r="1018" spans="1:10">
      <c r="A1018" s="259"/>
      <c r="B1018" s="259"/>
      <c r="C1018" s="259"/>
      <c r="D1018" s="259"/>
      <c r="E1018" s="259"/>
      <c r="F1018" s="270"/>
      <c r="G1018" s="259"/>
      <c r="H1018" s="259"/>
      <c r="I1018" s="259"/>
      <c r="J1018" s="259"/>
    </row>
    <row r="1019" spans="1:10">
      <c r="A1019" s="259"/>
      <c r="B1019" s="259"/>
      <c r="C1019" s="259"/>
      <c r="D1019" s="259"/>
      <c r="E1019" s="259"/>
      <c r="F1019" s="270"/>
      <c r="G1019" s="259"/>
      <c r="H1019" s="259"/>
      <c r="I1019" s="259"/>
      <c r="J1019" s="259"/>
    </row>
    <row r="1020" spans="1:10">
      <c r="A1020" s="259"/>
      <c r="B1020" s="259"/>
      <c r="C1020" s="259"/>
      <c r="D1020" s="259"/>
      <c r="E1020" s="259"/>
      <c r="F1020" s="270"/>
      <c r="G1020" s="259"/>
      <c r="H1020" s="259"/>
      <c r="I1020" s="259"/>
      <c r="J1020" s="259"/>
    </row>
    <row r="1021" spans="1:10">
      <c r="A1021" s="259"/>
      <c r="B1021" s="259"/>
      <c r="C1021" s="259"/>
      <c r="D1021" s="259"/>
      <c r="E1021" s="259"/>
      <c r="F1021" s="270"/>
      <c r="G1021" s="259"/>
      <c r="H1021" s="259"/>
      <c r="I1021" s="259"/>
      <c r="J1021" s="259"/>
    </row>
    <row r="1022" spans="1:10">
      <c r="A1022" s="259"/>
      <c r="B1022" s="259"/>
      <c r="C1022" s="259"/>
      <c r="D1022" s="259"/>
      <c r="E1022" s="259"/>
      <c r="F1022" s="270"/>
      <c r="G1022" s="259"/>
      <c r="H1022" s="259"/>
      <c r="I1022" s="259"/>
      <c r="J1022" s="259"/>
    </row>
    <row r="1023" spans="1:10">
      <c r="A1023" s="259"/>
      <c r="B1023" s="259"/>
      <c r="C1023" s="259"/>
      <c r="D1023" s="259"/>
      <c r="E1023" s="259"/>
      <c r="F1023" s="270"/>
      <c r="G1023" s="259"/>
      <c r="H1023" s="259"/>
      <c r="I1023" s="259"/>
      <c r="J1023" s="259"/>
    </row>
    <row r="1024" spans="1:10">
      <c r="A1024" s="259"/>
      <c r="B1024" s="259"/>
      <c r="C1024" s="259"/>
      <c r="D1024" s="259"/>
      <c r="E1024" s="259"/>
      <c r="F1024" s="270"/>
      <c r="G1024" s="259"/>
      <c r="H1024" s="259"/>
      <c r="I1024" s="259"/>
      <c r="J1024" s="259"/>
    </row>
    <row r="1025" spans="1:10">
      <c r="A1025" s="259"/>
      <c r="B1025" s="259"/>
      <c r="C1025" s="259"/>
      <c r="D1025" s="259"/>
      <c r="E1025" s="259"/>
      <c r="F1025" s="270"/>
      <c r="G1025" s="259"/>
      <c r="H1025" s="259"/>
      <c r="I1025" s="259"/>
      <c r="J1025" s="259"/>
    </row>
    <row r="1026" spans="1:10">
      <c r="A1026" s="259"/>
      <c r="B1026" s="259"/>
      <c r="C1026" s="259"/>
      <c r="D1026" s="259"/>
      <c r="E1026" s="259"/>
      <c r="F1026" s="270"/>
      <c r="G1026" s="259"/>
      <c r="H1026" s="259"/>
      <c r="I1026" s="259"/>
      <c r="J1026" s="259"/>
    </row>
    <row r="1027" spans="1:10">
      <c r="A1027" s="259"/>
      <c r="B1027" s="259"/>
      <c r="C1027" s="259"/>
      <c r="D1027" s="259"/>
      <c r="E1027" s="259"/>
      <c r="F1027" s="270"/>
      <c r="G1027" s="259"/>
      <c r="H1027" s="259"/>
      <c r="I1027" s="259"/>
      <c r="J1027" s="259"/>
    </row>
    <row r="1028" spans="1:10">
      <c r="A1028" s="259"/>
      <c r="B1028" s="259"/>
      <c r="C1028" s="259"/>
      <c r="D1028" s="259"/>
      <c r="E1028" s="259"/>
      <c r="F1028" s="270"/>
      <c r="G1028" s="259"/>
      <c r="H1028" s="259"/>
      <c r="I1028" s="259"/>
      <c r="J1028" s="259"/>
    </row>
    <row r="1029" spans="1:10">
      <c r="A1029" s="259"/>
      <c r="B1029" s="259"/>
      <c r="C1029" s="259"/>
      <c r="D1029" s="259"/>
      <c r="E1029" s="259"/>
      <c r="F1029" s="270"/>
      <c r="G1029" s="259"/>
      <c r="H1029" s="259"/>
      <c r="I1029" s="259"/>
      <c r="J1029" s="259"/>
    </row>
    <row r="1030" spans="1:10">
      <c r="A1030" s="259"/>
      <c r="B1030" s="259"/>
      <c r="C1030" s="259"/>
      <c r="D1030" s="259"/>
      <c r="E1030" s="259"/>
      <c r="F1030" s="270"/>
      <c r="G1030" s="259"/>
      <c r="H1030" s="259"/>
      <c r="I1030" s="259"/>
      <c r="J1030" s="259"/>
    </row>
    <row r="1031" spans="1:10">
      <c r="A1031" s="259"/>
      <c r="B1031" s="259"/>
      <c r="C1031" s="259"/>
      <c r="D1031" s="259"/>
      <c r="E1031" s="259"/>
      <c r="F1031" s="270"/>
      <c r="G1031" s="259"/>
      <c r="H1031" s="259"/>
      <c r="I1031" s="259"/>
      <c r="J1031" s="259"/>
    </row>
    <row r="1032" spans="1:10">
      <c r="A1032" s="259"/>
      <c r="B1032" s="259"/>
      <c r="C1032" s="259"/>
      <c r="D1032" s="259"/>
      <c r="E1032" s="259"/>
      <c r="F1032" s="270"/>
      <c r="G1032" s="259"/>
      <c r="H1032" s="259"/>
      <c r="I1032" s="259"/>
      <c r="J1032" s="259"/>
    </row>
    <row r="1033" spans="1:10">
      <c r="A1033" s="259"/>
      <c r="B1033" s="259"/>
      <c r="C1033" s="259"/>
      <c r="D1033" s="259"/>
      <c r="E1033" s="259"/>
      <c r="F1033" s="270"/>
      <c r="G1033" s="259"/>
      <c r="H1033" s="259"/>
      <c r="I1033" s="259"/>
      <c r="J1033" s="259"/>
    </row>
    <row r="1034" spans="1:10">
      <c r="A1034" s="259"/>
      <c r="B1034" s="259"/>
      <c r="C1034" s="259"/>
      <c r="D1034" s="259"/>
      <c r="E1034" s="259"/>
      <c r="F1034" s="270"/>
      <c r="G1034" s="259"/>
      <c r="H1034" s="259"/>
      <c r="I1034" s="259"/>
      <c r="J1034" s="259"/>
    </row>
    <row r="1035" spans="1:10">
      <c r="A1035" s="259"/>
      <c r="B1035" s="259"/>
      <c r="C1035" s="259"/>
      <c r="D1035" s="259"/>
      <c r="E1035" s="259"/>
      <c r="F1035" s="270"/>
      <c r="G1035" s="259"/>
      <c r="H1035" s="259"/>
      <c r="I1035" s="259"/>
      <c r="J1035" s="259"/>
    </row>
    <row r="1036" spans="1:10">
      <c r="A1036" s="259"/>
      <c r="B1036" s="259"/>
      <c r="C1036" s="259"/>
      <c r="D1036" s="259"/>
      <c r="E1036" s="259"/>
      <c r="F1036" s="270"/>
      <c r="G1036" s="259"/>
      <c r="H1036" s="259"/>
      <c r="I1036" s="259"/>
      <c r="J1036" s="259"/>
    </row>
    <row r="1037" spans="1:10">
      <c r="A1037" s="259"/>
      <c r="B1037" s="259"/>
      <c r="C1037" s="259"/>
      <c r="D1037" s="259"/>
      <c r="E1037" s="259"/>
      <c r="F1037" s="270"/>
      <c r="G1037" s="259"/>
      <c r="H1037" s="259"/>
      <c r="I1037" s="259"/>
      <c r="J1037" s="259"/>
    </row>
    <row r="1038" spans="1:10">
      <c r="A1038" s="259"/>
      <c r="B1038" s="259"/>
      <c r="C1038" s="259"/>
      <c r="D1038" s="259"/>
      <c r="E1038" s="259"/>
      <c r="F1038" s="270"/>
      <c r="G1038" s="259"/>
      <c r="H1038" s="259"/>
      <c r="I1038" s="259"/>
      <c r="J1038" s="259"/>
    </row>
    <row r="1039" spans="1:10">
      <c r="A1039" s="259"/>
      <c r="B1039" s="259"/>
      <c r="C1039" s="259"/>
      <c r="D1039" s="259"/>
      <c r="E1039" s="259"/>
      <c r="F1039" s="270"/>
      <c r="G1039" s="259"/>
      <c r="H1039" s="259"/>
      <c r="I1039" s="259"/>
      <c r="J1039" s="259"/>
    </row>
    <row r="1040" spans="1:10">
      <c r="A1040" s="259"/>
      <c r="B1040" s="259"/>
      <c r="C1040" s="259"/>
      <c r="D1040" s="259"/>
      <c r="E1040" s="259"/>
      <c r="F1040" s="270"/>
      <c r="G1040" s="259"/>
      <c r="H1040" s="259"/>
      <c r="I1040" s="259"/>
      <c r="J1040" s="259"/>
    </row>
    <row r="1041" spans="1:10">
      <c r="A1041" s="259"/>
      <c r="B1041" s="259"/>
      <c r="C1041" s="259"/>
      <c r="D1041" s="259"/>
      <c r="E1041" s="259"/>
      <c r="F1041" s="270"/>
      <c r="G1041" s="259"/>
      <c r="H1041" s="259"/>
      <c r="I1041" s="259"/>
      <c r="J1041" s="259"/>
    </row>
    <row r="1042" spans="1:10">
      <c r="A1042" s="259"/>
      <c r="B1042" s="259"/>
      <c r="C1042" s="259"/>
      <c r="D1042" s="259"/>
      <c r="E1042" s="259"/>
      <c r="F1042" s="270"/>
      <c r="G1042" s="259"/>
      <c r="H1042" s="259"/>
      <c r="I1042" s="259"/>
      <c r="J1042" s="259"/>
    </row>
    <row r="1043" spans="1:10">
      <c r="A1043" s="259"/>
      <c r="B1043" s="259"/>
      <c r="C1043" s="259"/>
      <c r="D1043" s="259"/>
      <c r="E1043" s="259"/>
      <c r="F1043" s="270"/>
      <c r="G1043" s="259"/>
      <c r="H1043" s="259"/>
      <c r="I1043" s="259"/>
      <c r="J1043" s="259"/>
    </row>
    <row r="1044" spans="1:10">
      <c r="A1044" s="259"/>
      <c r="B1044" s="259"/>
      <c r="C1044" s="259"/>
      <c r="D1044" s="259"/>
      <c r="E1044" s="259"/>
      <c r="F1044" s="270"/>
      <c r="G1044" s="259"/>
      <c r="H1044" s="259"/>
      <c r="I1044" s="259"/>
      <c r="J1044" s="259"/>
    </row>
    <row r="1045" spans="1:10">
      <c r="A1045" s="259"/>
      <c r="B1045" s="259"/>
      <c r="C1045" s="259"/>
      <c r="D1045" s="259"/>
      <c r="E1045" s="259"/>
      <c r="F1045" s="270"/>
      <c r="G1045" s="259"/>
      <c r="H1045" s="259"/>
      <c r="I1045" s="259"/>
      <c r="J1045" s="259"/>
    </row>
    <row r="1046" spans="1:10">
      <c r="A1046" s="259"/>
      <c r="B1046" s="259"/>
      <c r="C1046" s="259"/>
      <c r="D1046" s="259"/>
      <c r="E1046" s="259"/>
      <c r="F1046" s="270"/>
      <c r="G1046" s="259"/>
      <c r="H1046" s="259"/>
      <c r="I1046" s="259"/>
      <c r="J1046" s="259"/>
    </row>
    <row r="1047" spans="1:10">
      <c r="A1047" s="259"/>
      <c r="B1047" s="259"/>
      <c r="C1047" s="259"/>
      <c r="D1047" s="259"/>
      <c r="E1047" s="259"/>
      <c r="F1047" s="270"/>
      <c r="G1047" s="259"/>
      <c r="H1047" s="259"/>
      <c r="I1047" s="259"/>
      <c r="J1047" s="259"/>
    </row>
    <row r="1048" spans="1:10">
      <c r="A1048" s="259"/>
      <c r="B1048" s="259"/>
      <c r="C1048" s="259"/>
      <c r="D1048" s="259"/>
      <c r="E1048" s="259"/>
      <c r="F1048" s="270"/>
      <c r="G1048" s="259"/>
      <c r="H1048" s="259"/>
      <c r="I1048" s="259"/>
      <c r="J1048" s="259"/>
    </row>
    <row r="1049" spans="1:10">
      <c r="A1049" s="259"/>
      <c r="B1049" s="259"/>
      <c r="C1049" s="259"/>
      <c r="D1049" s="259"/>
      <c r="E1049" s="259"/>
      <c r="F1049" s="270"/>
      <c r="G1049" s="259"/>
      <c r="H1049" s="259"/>
      <c r="I1049" s="259"/>
      <c r="J1049" s="259"/>
    </row>
    <row r="1050" spans="1:10">
      <c r="A1050" s="259"/>
      <c r="B1050" s="259"/>
      <c r="C1050" s="259"/>
      <c r="D1050" s="259"/>
      <c r="E1050" s="259"/>
      <c r="F1050" s="270"/>
      <c r="G1050" s="259"/>
      <c r="H1050" s="259"/>
      <c r="I1050" s="259"/>
      <c r="J1050" s="259"/>
    </row>
    <row r="1051" spans="1:10">
      <c r="A1051" s="259"/>
      <c r="B1051" s="259"/>
      <c r="C1051" s="259"/>
      <c r="D1051" s="259"/>
      <c r="E1051" s="259"/>
      <c r="F1051" s="270"/>
      <c r="G1051" s="259"/>
      <c r="H1051" s="259"/>
      <c r="I1051" s="259"/>
      <c r="J1051" s="259"/>
    </row>
    <row r="1052" spans="1:10">
      <c r="A1052" s="259"/>
      <c r="B1052" s="259"/>
      <c r="C1052" s="259"/>
      <c r="D1052" s="259"/>
      <c r="E1052" s="259"/>
      <c r="F1052" s="270"/>
      <c r="G1052" s="259"/>
      <c r="H1052" s="259"/>
      <c r="I1052" s="259"/>
      <c r="J1052" s="259"/>
    </row>
    <row r="1053" spans="1:10">
      <c r="A1053" s="259"/>
      <c r="B1053" s="259"/>
      <c r="C1053" s="259"/>
      <c r="D1053" s="259"/>
      <c r="E1053" s="259"/>
      <c r="F1053" s="270"/>
      <c r="G1053" s="259"/>
      <c r="H1053" s="259"/>
      <c r="I1053" s="259"/>
      <c r="J1053" s="259"/>
    </row>
    <row r="1054" spans="1:10">
      <c r="A1054" s="259"/>
      <c r="B1054" s="259"/>
      <c r="C1054" s="259"/>
      <c r="D1054" s="259"/>
      <c r="E1054" s="259"/>
      <c r="F1054" s="270"/>
      <c r="G1054" s="259"/>
      <c r="H1054" s="259"/>
      <c r="I1054" s="259"/>
      <c r="J1054" s="259"/>
    </row>
    <row r="1055" spans="1:10">
      <c r="A1055" s="259"/>
      <c r="B1055" s="259"/>
      <c r="C1055" s="259"/>
      <c r="D1055" s="259"/>
      <c r="E1055" s="259"/>
      <c r="F1055" s="270"/>
      <c r="G1055" s="259"/>
      <c r="H1055" s="259"/>
      <c r="I1055" s="259"/>
      <c r="J1055" s="259"/>
    </row>
    <row r="1056" spans="1:10">
      <c r="A1056" s="259"/>
      <c r="B1056" s="259"/>
      <c r="C1056" s="259"/>
      <c r="D1056" s="259"/>
      <c r="E1056" s="259"/>
      <c r="F1056" s="270"/>
      <c r="G1056" s="259"/>
      <c r="H1056" s="259"/>
      <c r="I1056" s="259"/>
      <c r="J1056" s="259"/>
    </row>
    <row r="1057" spans="1:10">
      <c r="A1057" s="259"/>
      <c r="B1057" s="259"/>
      <c r="C1057" s="259"/>
      <c r="D1057" s="259"/>
      <c r="E1057" s="259"/>
      <c r="F1057" s="270"/>
      <c r="G1057" s="259"/>
      <c r="H1057" s="259"/>
      <c r="I1057" s="259"/>
      <c r="J1057" s="259"/>
    </row>
    <row r="1058" spans="1:10">
      <c r="A1058" s="259"/>
      <c r="B1058" s="259"/>
      <c r="C1058" s="259"/>
      <c r="D1058" s="259"/>
      <c r="E1058" s="259"/>
      <c r="F1058" s="270"/>
      <c r="G1058" s="259"/>
      <c r="H1058" s="259"/>
      <c r="I1058" s="259"/>
      <c r="J1058" s="259"/>
    </row>
    <row r="1059" spans="1:10">
      <c r="A1059" s="259"/>
      <c r="B1059" s="259"/>
      <c r="C1059" s="259"/>
      <c r="D1059" s="259"/>
      <c r="E1059" s="259"/>
      <c r="F1059" s="270"/>
      <c r="G1059" s="259"/>
      <c r="H1059" s="259"/>
      <c r="I1059" s="259"/>
      <c r="J1059" s="259"/>
    </row>
    <row r="1060" spans="1:10">
      <c r="A1060" s="259"/>
      <c r="B1060" s="259"/>
      <c r="C1060" s="259"/>
      <c r="D1060" s="259"/>
      <c r="E1060" s="259"/>
      <c r="F1060" s="270"/>
      <c r="G1060" s="259"/>
      <c r="H1060" s="259"/>
      <c r="I1060" s="259"/>
      <c r="J1060" s="259"/>
    </row>
    <row r="1061" spans="1:10">
      <c r="A1061" s="259"/>
      <c r="B1061" s="259"/>
      <c r="C1061" s="259"/>
      <c r="D1061" s="259"/>
      <c r="E1061" s="259"/>
      <c r="F1061" s="270"/>
      <c r="G1061" s="259"/>
      <c r="H1061" s="259"/>
      <c r="I1061" s="259"/>
      <c r="J1061" s="259"/>
    </row>
    <row r="1062" spans="1:10">
      <c r="A1062" s="259"/>
      <c r="B1062" s="259"/>
      <c r="C1062" s="259"/>
      <c r="D1062" s="259"/>
      <c r="E1062" s="259"/>
      <c r="F1062" s="270"/>
      <c r="G1062" s="259"/>
      <c r="H1062" s="259"/>
      <c r="I1062" s="259"/>
      <c r="J1062" s="259"/>
    </row>
    <row r="1063" spans="1:10">
      <c r="A1063" s="259"/>
      <c r="B1063" s="259"/>
      <c r="C1063" s="259"/>
      <c r="D1063" s="259"/>
      <c r="E1063" s="259"/>
      <c r="F1063" s="270"/>
      <c r="G1063" s="259"/>
      <c r="H1063" s="259"/>
      <c r="I1063" s="259"/>
      <c r="J1063" s="259"/>
    </row>
    <row r="1064" spans="1:10">
      <c r="A1064" s="259"/>
      <c r="B1064" s="259"/>
      <c r="C1064" s="259"/>
      <c r="D1064" s="259"/>
      <c r="E1064" s="259"/>
      <c r="F1064" s="270"/>
      <c r="G1064" s="259"/>
      <c r="H1064" s="259"/>
      <c r="I1064" s="259"/>
      <c r="J1064" s="259"/>
    </row>
    <row r="1065" spans="1:10">
      <c r="A1065" s="259"/>
      <c r="B1065" s="259"/>
      <c r="C1065" s="259"/>
      <c r="D1065" s="259"/>
      <c r="E1065" s="259"/>
      <c r="F1065" s="270"/>
      <c r="G1065" s="259"/>
      <c r="H1065" s="259"/>
      <c r="I1065" s="259"/>
      <c r="J1065" s="259"/>
    </row>
    <row r="1066" spans="1:10">
      <c r="A1066" s="259"/>
      <c r="B1066" s="259"/>
      <c r="C1066" s="259"/>
      <c r="D1066" s="259"/>
      <c r="E1066" s="259"/>
      <c r="F1066" s="270"/>
      <c r="G1066" s="259"/>
      <c r="H1066" s="259"/>
      <c r="I1066" s="259"/>
      <c r="J1066" s="259"/>
    </row>
    <row r="1067" spans="1:10">
      <c r="A1067" s="259"/>
      <c r="B1067" s="259"/>
      <c r="C1067" s="259"/>
      <c r="D1067" s="259"/>
      <c r="E1067" s="259"/>
      <c r="F1067" s="270"/>
      <c r="G1067" s="259"/>
      <c r="H1067" s="259"/>
      <c r="I1067" s="259"/>
      <c r="J1067" s="259"/>
    </row>
    <row r="1068" spans="1:10">
      <c r="A1068" s="259"/>
      <c r="B1068" s="259"/>
      <c r="C1068" s="259"/>
      <c r="D1068" s="259"/>
      <c r="E1068" s="259"/>
      <c r="F1068" s="270"/>
      <c r="G1068" s="259"/>
      <c r="H1068" s="259"/>
      <c r="I1068" s="259"/>
      <c r="J1068" s="259"/>
    </row>
    <row r="1069" spans="1:10">
      <c r="A1069" s="259"/>
      <c r="B1069" s="259"/>
      <c r="C1069" s="259"/>
      <c r="D1069" s="259"/>
      <c r="E1069" s="259"/>
      <c r="F1069" s="270"/>
      <c r="G1069" s="259"/>
      <c r="H1069" s="259"/>
      <c r="I1069" s="259"/>
      <c r="J1069" s="259"/>
    </row>
    <row r="1070" spans="1:10">
      <c r="A1070" s="259"/>
      <c r="B1070" s="259"/>
      <c r="C1070" s="259"/>
      <c r="D1070" s="259"/>
      <c r="E1070" s="259"/>
      <c r="F1070" s="270"/>
      <c r="G1070" s="259"/>
      <c r="H1070" s="259"/>
      <c r="I1070" s="259"/>
      <c r="J1070" s="259"/>
    </row>
    <row r="1071" spans="1:10">
      <c r="A1071" s="259"/>
      <c r="B1071" s="259"/>
      <c r="C1071" s="259"/>
      <c r="D1071" s="259"/>
      <c r="E1071" s="259"/>
      <c r="F1071" s="270"/>
      <c r="G1071" s="259"/>
      <c r="H1071" s="259"/>
      <c r="I1071" s="259"/>
      <c r="J1071" s="259"/>
    </row>
    <row r="1072" spans="1:10">
      <c r="A1072" s="259"/>
      <c r="B1072" s="259"/>
      <c r="C1072" s="259"/>
      <c r="D1072" s="259"/>
      <c r="E1072" s="259"/>
      <c r="F1072" s="270"/>
      <c r="G1072" s="259"/>
      <c r="H1072" s="259"/>
      <c r="I1072" s="259"/>
      <c r="J1072" s="259"/>
    </row>
    <row r="1073" spans="1:10">
      <c r="A1073" s="259"/>
      <c r="B1073" s="259"/>
      <c r="C1073" s="259"/>
      <c r="D1073" s="259"/>
      <c r="E1073" s="259"/>
      <c r="F1073" s="270"/>
      <c r="G1073" s="259"/>
      <c r="H1073" s="259"/>
      <c r="I1073" s="259"/>
      <c r="J1073" s="259"/>
    </row>
    <row r="1074" spans="1:10">
      <c r="A1074" s="259"/>
      <c r="B1074" s="259"/>
      <c r="C1074" s="259"/>
      <c r="D1074" s="259"/>
      <c r="E1074" s="259"/>
      <c r="F1074" s="270"/>
      <c r="G1074" s="259"/>
      <c r="H1074" s="259"/>
      <c r="I1074" s="259"/>
      <c r="J1074" s="259"/>
    </row>
    <row r="1075" spans="1:10">
      <c r="A1075" s="259"/>
      <c r="B1075" s="259"/>
      <c r="C1075" s="259"/>
      <c r="D1075" s="259"/>
      <c r="E1075" s="259"/>
      <c r="F1075" s="270"/>
      <c r="G1075" s="259"/>
      <c r="H1075" s="259"/>
      <c r="I1075" s="259"/>
      <c r="J1075" s="259"/>
    </row>
    <row r="1076" spans="1:10">
      <c r="A1076" s="259"/>
      <c r="B1076" s="259"/>
      <c r="C1076" s="259"/>
      <c r="D1076" s="259"/>
      <c r="E1076" s="259"/>
      <c r="F1076" s="270"/>
      <c r="G1076" s="259"/>
      <c r="H1076" s="259"/>
      <c r="I1076" s="259"/>
      <c r="J1076" s="259"/>
    </row>
    <row r="1077" spans="1:10">
      <c r="A1077" s="259"/>
      <c r="B1077" s="259"/>
      <c r="C1077" s="259"/>
      <c r="D1077" s="259"/>
      <c r="E1077" s="259"/>
      <c r="F1077" s="270"/>
      <c r="G1077" s="259"/>
      <c r="H1077" s="259"/>
      <c r="I1077" s="259"/>
      <c r="J1077" s="259"/>
    </row>
    <row r="1078" spans="1:10">
      <c r="A1078" s="259"/>
      <c r="B1078" s="259"/>
      <c r="C1078" s="259"/>
      <c r="D1078" s="259"/>
      <c r="E1078" s="259"/>
      <c r="F1078" s="270"/>
      <c r="G1078" s="259"/>
      <c r="H1078" s="259"/>
      <c r="I1078" s="259"/>
      <c r="J1078" s="259"/>
    </row>
    <row r="1079" spans="1:10">
      <c r="A1079" s="259"/>
      <c r="B1079" s="259"/>
      <c r="C1079" s="259"/>
      <c r="D1079" s="259"/>
      <c r="E1079" s="259"/>
      <c r="F1079" s="270"/>
      <c r="G1079" s="259"/>
      <c r="H1079" s="259"/>
      <c r="I1079" s="259"/>
      <c r="J1079" s="259"/>
    </row>
    <row r="1080" spans="1:10">
      <c r="A1080" s="259"/>
      <c r="B1080" s="259"/>
      <c r="C1080" s="259"/>
      <c r="D1080" s="259"/>
      <c r="E1080" s="259"/>
      <c r="F1080" s="270"/>
      <c r="G1080" s="259"/>
      <c r="H1080" s="259"/>
      <c r="I1080" s="259"/>
      <c r="J1080" s="259"/>
    </row>
    <row r="1081" spans="1:10">
      <c r="A1081" s="259"/>
      <c r="B1081" s="259"/>
      <c r="C1081" s="259"/>
      <c r="D1081" s="259"/>
      <c r="E1081" s="259"/>
      <c r="F1081" s="270"/>
      <c r="G1081" s="259"/>
      <c r="H1081" s="259"/>
      <c r="I1081" s="259"/>
      <c r="J1081" s="259"/>
    </row>
    <row r="1082" spans="1:10">
      <c r="A1082" s="259"/>
      <c r="B1082" s="259"/>
      <c r="C1082" s="259"/>
      <c r="D1082" s="259"/>
      <c r="E1082" s="259"/>
      <c r="F1082" s="270"/>
      <c r="G1082" s="259"/>
      <c r="H1082" s="259"/>
      <c r="I1082" s="259"/>
      <c r="J1082" s="259"/>
    </row>
    <row r="1083" spans="1:10">
      <c r="A1083" s="259"/>
      <c r="B1083" s="259"/>
      <c r="C1083" s="259"/>
      <c r="D1083" s="259"/>
      <c r="E1083" s="259"/>
      <c r="F1083" s="270"/>
      <c r="G1083" s="259"/>
      <c r="H1083" s="259"/>
      <c r="I1083" s="259"/>
      <c r="J1083" s="259"/>
    </row>
    <row r="1084" spans="1:10">
      <c r="A1084" s="259"/>
      <c r="B1084" s="259"/>
      <c r="C1084" s="259"/>
      <c r="D1084" s="259"/>
      <c r="E1084" s="259"/>
      <c r="F1084" s="270"/>
      <c r="G1084" s="259"/>
      <c r="H1084" s="259"/>
      <c r="I1084" s="259"/>
      <c r="J1084" s="259"/>
    </row>
    <row r="1085" spans="1:10">
      <c r="A1085" s="259"/>
      <c r="B1085" s="259"/>
      <c r="C1085" s="259"/>
      <c r="D1085" s="259"/>
      <c r="E1085" s="259"/>
      <c r="F1085" s="270"/>
      <c r="G1085" s="259"/>
      <c r="H1085" s="259"/>
      <c r="I1085" s="259"/>
      <c r="J1085" s="259"/>
    </row>
    <row r="1086" spans="1:10">
      <c r="A1086" s="259"/>
      <c r="B1086" s="259"/>
      <c r="C1086" s="259"/>
      <c r="D1086" s="259"/>
      <c r="E1086" s="259"/>
      <c r="F1086" s="270"/>
      <c r="G1086" s="259"/>
      <c r="H1086" s="259"/>
      <c r="I1086" s="259"/>
      <c r="J1086" s="259"/>
    </row>
    <row r="1087" spans="1:10">
      <c r="A1087" s="259"/>
      <c r="B1087" s="259"/>
      <c r="C1087" s="259"/>
      <c r="D1087" s="259"/>
      <c r="E1087" s="259"/>
      <c r="F1087" s="270"/>
      <c r="G1087" s="259"/>
      <c r="H1087" s="259"/>
      <c r="I1087" s="259"/>
      <c r="J1087" s="259"/>
    </row>
    <row r="1088" spans="1:10">
      <c r="A1088" s="259"/>
      <c r="B1088" s="259"/>
      <c r="C1088" s="259"/>
      <c r="D1088" s="259"/>
      <c r="E1088" s="259"/>
      <c r="F1088" s="270"/>
      <c r="G1088" s="259"/>
      <c r="H1088" s="259"/>
      <c r="I1088" s="259"/>
      <c r="J1088" s="259"/>
    </row>
    <row r="1089" spans="1:10">
      <c r="A1089" s="259"/>
      <c r="B1089" s="259"/>
      <c r="C1089" s="259"/>
      <c r="D1089" s="259"/>
      <c r="E1089" s="259"/>
      <c r="F1089" s="270"/>
      <c r="G1089" s="259"/>
      <c r="H1089" s="259"/>
      <c r="I1089" s="259"/>
      <c r="J1089" s="259"/>
    </row>
    <row r="1090" spans="1:10">
      <c r="A1090" s="259"/>
      <c r="B1090" s="259"/>
      <c r="C1090" s="259"/>
      <c r="D1090" s="259"/>
      <c r="E1090" s="259"/>
      <c r="F1090" s="270"/>
      <c r="G1090" s="259"/>
      <c r="H1090" s="259"/>
      <c r="I1090" s="259"/>
      <c r="J1090" s="259"/>
    </row>
    <row r="1091" spans="1:10">
      <c r="A1091" s="259"/>
      <c r="B1091" s="259"/>
      <c r="C1091" s="259"/>
      <c r="D1091" s="259"/>
      <c r="E1091" s="259"/>
      <c r="F1091" s="270"/>
      <c r="G1091" s="259"/>
      <c r="H1091" s="259"/>
      <c r="I1091" s="259"/>
      <c r="J1091" s="259"/>
    </row>
    <row r="1092" spans="1:10">
      <c r="A1092" s="259"/>
      <c r="B1092" s="259"/>
      <c r="C1092" s="259"/>
      <c r="D1092" s="259"/>
      <c r="E1092" s="259"/>
      <c r="F1092" s="270"/>
      <c r="G1092" s="259"/>
      <c r="H1092" s="259"/>
      <c r="I1092" s="259"/>
      <c r="J1092" s="259"/>
    </row>
    <row r="1093" spans="1:10">
      <c r="A1093" s="259"/>
      <c r="B1093" s="259"/>
      <c r="C1093" s="259"/>
      <c r="D1093" s="259"/>
      <c r="E1093" s="259"/>
      <c r="F1093" s="270"/>
      <c r="G1093" s="259"/>
      <c r="H1093" s="259"/>
      <c r="I1093" s="259"/>
      <c r="J1093" s="259"/>
    </row>
    <row r="1094" spans="1:10">
      <c r="A1094" s="259"/>
      <c r="B1094" s="259"/>
      <c r="C1094" s="259"/>
      <c r="D1094" s="259"/>
      <c r="E1094" s="259"/>
      <c r="F1094" s="270"/>
      <c r="G1094" s="259"/>
      <c r="H1094" s="259"/>
      <c r="I1094" s="259"/>
      <c r="J1094" s="259"/>
    </row>
    <row r="1095" spans="1:10">
      <c r="A1095" s="259"/>
      <c r="B1095" s="259"/>
      <c r="C1095" s="259"/>
      <c r="D1095" s="259"/>
      <c r="E1095" s="259"/>
      <c r="F1095" s="270"/>
      <c r="G1095" s="259"/>
      <c r="H1095" s="259"/>
      <c r="I1095" s="259"/>
      <c r="J1095" s="259"/>
    </row>
    <row r="1096" spans="1:10">
      <c r="A1096" s="259"/>
      <c r="B1096" s="259"/>
      <c r="C1096" s="259"/>
      <c r="D1096" s="259"/>
      <c r="E1096" s="259"/>
      <c r="F1096" s="270"/>
      <c r="G1096" s="259"/>
      <c r="H1096" s="259"/>
      <c r="I1096" s="259"/>
      <c r="J1096" s="259"/>
    </row>
    <row r="1097" spans="1:10">
      <c r="A1097" s="259"/>
      <c r="B1097" s="259"/>
      <c r="C1097" s="259"/>
      <c r="D1097" s="259"/>
      <c r="E1097" s="259"/>
      <c r="F1097" s="270"/>
      <c r="G1097" s="259"/>
      <c r="H1097" s="259"/>
      <c r="I1097" s="259"/>
      <c r="J1097" s="259"/>
    </row>
    <row r="1098" spans="1:10">
      <c r="A1098" s="259"/>
      <c r="B1098" s="259"/>
      <c r="C1098" s="259"/>
      <c r="D1098" s="259"/>
      <c r="E1098" s="259"/>
      <c r="F1098" s="270"/>
      <c r="G1098" s="259"/>
      <c r="H1098" s="259"/>
      <c r="I1098" s="259"/>
      <c r="J1098" s="259"/>
    </row>
    <row r="1099" spans="1:10">
      <c r="A1099" s="259"/>
      <c r="B1099" s="259"/>
      <c r="C1099" s="259"/>
      <c r="D1099" s="259"/>
      <c r="E1099" s="259"/>
      <c r="F1099" s="270"/>
      <c r="G1099" s="259"/>
      <c r="H1099" s="259"/>
      <c r="I1099" s="259"/>
      <c r="J1099" s="259"/>
    </row>
    <row r="1100" spans="1:10">
      <c r="A1100" s="259"/>
      <c r="B1100" s="259"/>
      <c r="C1100" s="259"/>
      <c r="D1100" s="259"/>
      <c r="E1100" s="259"/>
      <c r="F1100" s="270"/>
      <c r="G1100" s="259"/>
      <c r="H1100" s="259"/>
      <c r="I1100" s="259"/>
      <c r="J1100" s="259"/>
    </row>
    <row r="1101" spans="1:10">
      <c r="A1101" s="259"/>
      <c r="B1101" s="259"/>
      <c r="C1101" s="259"/>
      <c r="D1101" s="259"/>
      <c r="E1101" s="259"/>
      <c r="F1101" s="270"/>
      <c r="G1101" s="259"/>
      <c r="H1101" s="259"/>
      <c r="I1101" s="259"/>
      <c r="J1101" s="259"/>
    </row>
    <row r="1102" spans="1:10">
      <c r="A1102" s="259"/>
      <c r="B1102" s="259"/>
      <c r="C1102" s="259"/>
      <c r="D1102" s="259"/>
      <c r="E1102" s="259"/>
      <c r="F1102" s="270"/>
      <c r="G1102" s="259"/>
      <c r="H1102" s="259"/>
      <c r="I1102" s="259"/>
      <c r="J1102" s="259"/>
    </row>
    <row r="1103" spans="1:10">
      <c r="A1103" s="259"/>
      <c r="B1103" s="259"/>
      <c r="C1103" s="259"/>
      <c r="D1103" s="259"/>
      <c r="E1103" s="259"/>
      <c r="F1103" s="270"/>
      <c r="G1103" s="259"/>
      <c r="H1103" s="259"/>
      <c r="I1103" s="259"/>
      <c r="J1103" s="259"/>
    </row>
    <row r="1104" spans="1:10">
      <c r="A1104" s="259"/>
      <c r="B1104" s="259"/>
      <c r="C1104" s="259"/>
      <c r="D1104" s="259"/>
      <c r="E1104" s="259"/>
      <c r="F1104" s="270"/>
      <c r="G1104" s="259"/>
      <c r="H1104" s="259"/>
      <c r="I1104" s="259"/>
      <c r="J1104" s="259"/>
    </row>
    <row r="1105" spans="1:10">
      <c r="A1105" s="259"/>
      <c r="B1105" s="259"/>
      <c r="C1105" s="259"/>
      <c r="D1105" s="259"/>
      <c r="E1105" s="259"/>
      <c r="F1105" s="270"/>
      <c r="G1105" s="259"/>
      <c r="H1105" s="259"/>
      <c r="I1105" s="259"/>
      <c r="J1105" s="259"/>
    </row>
    <row r="1106" spans="1:10">
      <c r="A1106" s="259"/>
      <c r="B1106" s="259"/>
      <c r="C1106" s="259"/>
      <c r="D1106" s="259"/>
      <c r="E1106" s="259"/>
      <c r="F1106" s="270"/>
      <c r="G1106" s="259"/>
      <c r="H1106" s="259"/>
      <c r="I1106" s="259"/>
      <c r="J1106" s="259"/>
    </row>
    <row r="1107" spans="1:10">
      <c r="A1107" s="259"/>
      <c r="B1107" s="259"/>
      <c r="C1107" s="259"/>
      <c r="D1107" s="259"/>
      <c r="E1107" s="259"/>
      <c r="F1107" s="270"/>
      <c r="G1107" s="259"/>
      <c r="H1107" s="259"/>
      <c r="I1107" s="259"/>
      <c r="J1107" s="259"/>
    </row>
    <row r="1108" spans="1:10">
      <c r="A1108" s="259"/>
      <c r="B1108" s="259"/>
      <c r="C1108" s="259"/>
      <c r="D1108" s="259"/>
      <c r="E1108" s="259"/>
      <c r="F1108" s="270"/>
      <c r="G1108" s="259"/>
      <c r="H1108" s="259"/>
      <c r="I1108" s="259"/>
      <c r="J1108" s="259"/>
    </row>
    <row r="1109" spans="1:10">
      <c r="A1109" s="259"/>
      <c r="B1109" s="259"/>
      <c r="C1109" s="259"/>
      <c r="D1109" s="259"/>
      <c r="E1109" s="259"/>
      <c r="F1109" s="270"/>
      <c r="G1109" s="259"/>
      <c r="H1109" s="259"/>
      <c r="I1109" s="259"/>
      <c r="J1109" s="259"/>
    </row>
    <row r="1110" spans="1:10">
      <c r="A1110" s="259"/>
      <c r="B1110" s="259"/>
      <c r="C1110" s="259"/>
      <c r="D1110" s="259"/>
      <c r="E1110" s="259"/>
      <c r="F1110" s="270"/>
      <c r="G1110" s="259"/>
      <c r="H1110" s="259"/>
      <c r="I1110" s="259"/>
      <c r="J1110" s="259"/>
    </row>
    <row r="1111" spans="1:10">
      <c r="A1111" s="259"/>
      <c r="B1111" s="259"/>
      <c r="C1111" s="259"/>
      <c r="D1111" s="259"/>
      <c r="E1111" s="259"/>
      <c r="F1111" s="270"/>
      <c r="G1111" s="259"/>
      <c r="H1111" s="259"/>
      <c r="I1111" s="259"/>
      <c r="J1111" s="259"/>
    </row>
    <row r="1112" spans="1:10">
      <c r="A1112" s="259"/>
      <c r="B1112" s="259"/>
      <c r="C1112" s="259"/>
      <c r="D1112" s="259"/>
      <c r="E1112" s="259"/>
      <c r="F1112" s="270"/>
      <c r="G1112" s="259"/>
      <c r="H1112" s="259"/>
      <c r="I1112" s="259"/>
      <c r="J1112" s="259"/>
    </row>
    <row r="1113" spans="1:10">
      <c r="A1113" s="259"/>
      <c r="B1113" s="259"/>
      <c r="C1113" s="259"/>
      <c r="D1113" s="259"/>
      <c r="E1113" s="259"/>
      <c r="F1113" s="270"/>
      <c r="G1113" s="259"/>
      <c r="H1113" s="259"/>
      <c r="I1113" s="259"/>
      <c r="J1113" s="259"/>
    </row>
    <row r="1114" spans="1:10">
      <c r="A1114" s="259"/>
      <c r="B1114" s="259"/>
      <c r="C1114" s="259"/>
      <c r="D1114" s="259"/>
      <c r="E1114" s="259"/>
      <c r="F1114" s="270"/>
      <c r="G1114" s="259"/>
      <c r="H1114" s="259"/>
      <c r="I1114" s="259"/>
      <c r="J1114" s="259"/>
    </row>
    <row r="1115" spans="1:10">
      <c r="A1115" s="259"/>
      <c r="B1115" s="259"/>
      <c r="C1115" s="259"/>
      <c r="D1115" s="259"/>
      <c r="E1115" s="259"/>
      <c r="F1115" s="270"/>
      <c r="G1115" s="259"/>
      <c r="H1115" s="259"/>
      <c r="I1115" s="259"/>
      <c r="J1115" s="259"/>
    </row>
    <row r="1116" spans="1:10">
      <c r="A1116" s="259"/>
      <c r="B1116" s="259"/>
      <c r="C1116" s="259"/>
      <c r="D1116" s="259"/>
      <c r="E1116" s="259"/>
      <c r="F1116" s="270"/>
      <c r="G1116" s="259"/>
      <c r="H1116" s="259"/>
      <c r="I1116" s="259"/>
      <c r="J1116" s="259"/>
    </row>
    <row r="1117" spans="1:10">
      <c r="A1117" s="259"/>
      <c r="B1117" s="259"/>
      <c r="C1117" s="259"/>
      <c r="D1117" s="259"/>
      <c r="E1117" s="259"/>
      <c r="F1117" s="270"/>
      <c r="G1117" s="259"/>
      <c r="H1117" s="259"/>
      <c r="I1117" s="259"/>
      <c r="J1117" s="259"/>
    </row>
    <row r="1118" spans="1:10">
      <c r="A1118" s="259"/>
      <c r="B1118" s="259"/>
      <c r="C1118" s="259"/>
      <c r="D1118" s="259"/>
      <c r="E1118" s="259"/>
      <c r="F1118" s="270"/>
      <c r="G1118" s="259"/>
      <c r="H1118" s="259"/>
      <c r="I1118" s="259"/>
      <c r="J1118" s="259"/>
    </row>
    <row r="1119" spans="1:10">
      <c r="A1119" s="259"/>
      <c r="B1119" s="259"/>
      <c r="C1119" s="259"/>
      <c r="D1119" s="259"/>
      <c r="E1119" s="259"/>
      <c r="F1119" s="270"/>
      <c r="G1119" s="259"/>
      <c r="H1119" s="259"/>
      <c r="I1119" s="259"/>
      <c r="J1119" s="259"/>
    </row>
    <row r="1120" spans="1:10">
      <c r="A1120" s="259"/>
      <c r="B1120" s="259"/>
      <c r="C1120" s="259"/>
      <c r="D1120" s="259"/>
      <c r="E1120" s="259"/>
      <c r="F1120" s="270"/>
      <c r="G1120" s="259"/>
      <c r="H1120" s="259"/>
      <c r="I1120" s="259"/>
      <c r="J1120" s="259"/>
    </row>
    <row r="1121" spans="1:10">
      <c r="A1121" s="259"/>
      <c r="B1121" s="259"/>
      <c r="C1121" s="259"/>
      <c r="D1121" s="259"/>
      <c r="E1121" s="259"/>
      <c r="F1121" s="270"/>
      <c r="G1121" s="259"/>
      <c r="H1121" s="259"/>
      <c r="I1121" s="259"/>
      <c r="J1121" s="259"/>
    </row>
    <row r="1122" spans="1:10">
      <c r="A1122" s="259"/>
      <c r="B1122" s="259"/>
      <c r="C1122" s="259"/>
      <c r="D1122" s="259"/>
      <c r="E1122" s="259"/>
      <c r="F1122" s="270"/>
      <c r="G1122" s="259"/>
      <c r="H1122" s="259"/>
      <c r="I1122" s="259"/>
      <c r="J1122" s="259"/>
    </row>
    <row r="1123" spans="1:10">
      <c r="A1123" s="259"/>
      <c r="B1123" s="259"/>
      <c r="C1123" s="259"/>
      <c r="D1123" s="259"/>
      <c r="E1123" s="259"/>
      <c r="F1123" s="270"/>
      <c r="G1123" s="259"/>
      <c r="H1123" s="259"/>
      <c r="I1123" s="259"/>
      <c r="J1123" s="259"/>
    </row>
    <row r="1124" spans="1:10">
      <c r="A1124" s="259"/>
      <c r="B1124" s="259"/>
      <c r="C1124" s="259"/>
      <c r="D1124" s="259"/>
      <c r="E1124" s="259"/>
      <c r="F1124" s="270"/>
      <c r="G1124" s="259"/>
      <c r="H1124" s="259"/>
      <c r="I1124" s="259"/>
      <c r="J1124" s="259"/>
    </row>
    <row r="1125" spans="1:10">
      <c r="A1125" s="259"/>
      <c r="B1125" s="259"/>
      <c r="C1125" s="259"/>
      <c r="D1125" s="259"/>
      <c r="E1125" s="259"/>
      <c r="F1125" s="270"/>
      <c r="G1125" s="259"/>
      <c r="H1125" s="259"/>
      <c r="I1125" s="259"/>
      <c r="J1125" s="259"/>
    </row>
    <row r="1126" spans="1:10">
      <c r="A1126" s="259"/>
      <c r="B1126" s="259"/>
      <c r="C1126" s="259"/>
      <c r="D1126" s="259"/>
      <c r="E1126" s="259"/>
      <c r="F1126" s="270"/>
      <c r="G1126" s="259"/>
      <c r="H1126" s="259"/>
      <c r="I1126" s="259"/>
      <c r="J1126" s="259"/>
    </row>
    <row r="1127" spans="1:10">
      <c r="A1127" s="259"/>
      <c r="B1127" s="259"/>
      <c r="C1127" s="259"/>
      <c r="D1127" s="259"/>
      <c r="E1127" s="259"/>
      <c r="F1127" s="270"/>
      <c r="G1127" s="259"/>
      <c r="H1127" s="259"/>
      <c r="I1127" s="259"/>
      <c r="J1127" s="259"/>
    </row>
    <row r="1128" spans="1:10">
      <c r="A1128" s="259"/>
      <c r="B1128" s="259"/>
      <c r="C1128" s="259"/>
      <c r="D1128" s="259"/>
      <c r="E1128" s="259"/>
      <c r="F1128" s="270"/>
      <c r="G1128" s="259"/>
      <c r="H1128" s="259"/>
      <c r="I1128" s="259"/>
      <c r="J1128" s="259"/>
    </row>
    <row r="1129" spans="1:10">
      <c r="A1129" s="259"/>
      <c r="B1129" s="259"/>
      <c r="C1129" s="259"/>
      <c r="D1129" s="259"/>
      <c r="E1129" s="259"/>
      <c r="F1129" s="270"/>
      <c r="G1129" s="259"/>
      <c r="H1129" s="259"/>
      <c r="I1129" s="259"/>
      <c r="J1129" s="259"/>
    </row>
    <row r="1130" spans="1:10">
      <c r="A1130" s="259"/>
      <c r="B1130" s="259"/>
      <c r="C1130" s="259"/>
      <c r="D1130" s="259"/>
      <c r="E1130" s="259"/>
      <c r="F1130" s="270"/>
      <c r="G1130" s="259"/>
      <c r="H1130" s="259"/>
      <c r="I1130" s="259"/>
      <c r="J1130" s="259"/>
    </row>
    <row r="1131" spans="1:10">
      <c r="A1131" s="259"/>
      <c r="B1131" s="259"/>
      <c r="C1131" s="259"/>
      <c r="D1131" s="259"/>
      <c r="E1131" s="259"/>
      <c r="F1131" s="270"/>
      <c r="G1131" s="259"/>
      <c r="H1131" s="259"/>
      <c r="I1131" s="259"/>
      <c r="J1131" s="259"/>
    </row>
    <row r="1132" spans="1:10">
      <c r="A1132" s="259"/>
      <c r="B1132" s="259"/>
      <c r="C1132" s="259"/>
      <c r="D1132" s="259"/>
      <c r="E1132" s="259"/>
      <c r="F1132" s="270"/>
      <c r="G1132" s="259"/>
      <c r="H1132" s="259"/>
      <c r="I1132" s="259"/>
      <c r="J1132" s="259"/>
    </row>
    <row r="1133" spans="1:10">
      <c r="A1133" s="259"/>
      <c r="B1133" s="259"/>
      <c r="C1133" s="259"/>
      <c r="D1133" s="259"/>
      <c r="E1133" s="259"/>
      <c r="F1133" s="270"/>
      <c r="G1133" s="259"/>
      <c r="H1133" s="259"/>
      <c r="I1133" s="259"/>
      <c r="J1133" s="259"/>
    </row>
    <row r="1134" spans="1:10">
      <c r="A1134" s="259"/>
      <c r="B1134" s="259"/>
      <c r="C1134" s="259"/>
      <c r="D1134" s="259"/>
      <c r="E1134" s="259"/>
      <c r="F1134" s="270"/>
      <c r="G1134" s="259"/>
      <c r="H1134" s="259"/>
      <c r="I1134" s="259"/>
      <c r="J1134" s="259"/>
    </row>
    <row r="1135" spans="1:10">
      <c r="A1135" s="259"/>
      <c r="B1135" s="259"/>
      <c r="C1135" s="259"/>
      <c r="D1135" s="259"/>
      <c r="E1135" s="259"/>
      <c r="F1135" s="270"/>
      <c r="G1135" s="259"/>
      <c r="H1135" s="259"/>
      <c r="I1135" s="259"/>
      <c r="J1135" s="259"/>
    </row>
    <row r="1136" spans="1:10">
      <c r="A1136" s="259"/>
      <c r="B1136" s="259"/>
      <c r="C1136" s="259"/>
      <c r="D1136" s="259"/>
      <c r="E1136" s="259"/>
      <c r="F1136" s="270"/>
      <c r="G1136" s="259"/>
      <c r="H1136" s="259"/>
      <c r="I1136" s="259"/>
      <c r="J1136" s="259"/>
    </row>
    <row r="1137" spans="1:10">
      <c r="A1137" s="259"/>
      <c r="B1137" s="259"/>
      <c r="C1137" s="259"/>
      <c r="D1137" s="259"/>
      <c r="E1137" s="259"/>
      <c r="F1137" s="270"/>
      <c r="G1137" s="259"/>
      <c r="H1137" s="259"/>
      <c r="I1137" s="259"/>
      <c r="J1137" s="259"/>
    </row>
    <row r="1138" spans="1:10">
      <c r="A1138" s="259"/>
      <c r="B1138" s="259"/>
      <c r="C1138" s="259"/>
      <c r="D1138" s="259"/>
      <c r="E1138" s="259"/>
      <c r="F1138" s="270"/>
      <c r="G1138" s="259"/>
      <c r="H1138" s="259"/>
      <c r="I1138" s="259"/>
      <c r="J1138" s="259"/>
    </row>
    <row r="1139" spans="1:10">
      <c r="A1139" s="259"/>
      <c r="B1139" s="259"/>
      <c r="C1139" s="259"/>
      <c r="D1139" s="259"/>
      <c r="E1139" s="259"/>
      <c r="F1139" s="270"/>
      <c r="G1139" s="259"/>
      <c r="H1139" s="259"/>
      <c r="I1139" s="259"/>
      <c r="J1139" s="259"/>
    </row>
    <row r="1140" spans="1:10">
      <c r="A1140" s="259"/>
      <c r="B1140" s="259"/>
      <c r="C1140" s="259"/>
      <c r="D1140" s="259"/>
      <c r="E1140" s="259"/>
      <c r="F1140" s="270"/>
      <c r="G1140" s="259"/>
      <c r="H1140" s="259"/>
      <c r="I1140" s="259"/>
      <c r="J1140" s="259"/>
    </row>
    <row r="1141" spans="1:10">
      <c r="A1141" s="259"/>
      <c r="B1141" s="259"/>
      <c r="C1141" s="259"/>
      <c r="D1141" s="259"/>
      <c r="E1141" s="259"/>
      <c r="F1141" s="270"/>
      <c r="G1141" s="259"/>
      <c r="H1141" s="259"/>
      <c r="I1141" s="259"/>
      <c r="J1141" s="259"/>
    </row>
    <row r="1142" spans="1:10">
      <c r="A1142" s="259"/>
      <c r="B1142" s="259"/>
      <c r="C1142" s="259"/>
      <c r="D1142" s="259"/>
      <c r="E1142" s="259"/>
      <c r="F1142" s="270"/>
      <c r="G1142" s="259"/>
      <c r="H1142" s="259"/>
      <c r="I1142" s="259"/>
      <c r="J1142" s="259"/>
    </row>
    <row r="1143" spans="1:10">
      <c r="A1143" s="259"/>
      <c r="B1143" s="259"/>
      <c r="C1143" s="259"/>
      <c r="D1143" s="259"/>
      <c r="E1143" s="259"/>
      <c r="F1143" s="270"/>
      <c r="G1143" s="259"/>
      <c r="H1143" s="259"/>
      <c r="I1143" s="259"/>
      <c r="J1143" s="259"/>
    </row>
    <row r="1144" spans="1:10">
      <c r="A1144" s="259"/>
      <c r="B1144" s="259"/>
      <c r="C1144" s="259"/>
      <c r="D1144" s="259"/>
      <c r="E1144" s="259"/>
      <c r="F1144" s="270"/>
      <c r="G1144" s="259"/>
      <c r="H1144" s="259"/>
      <c r="I1144" s="259"/>
      <c r="J1144" s="259"/>
    </row>
    <row r="1145" spans="1:10">
      <c r="A1145" s="259"/>
      <c r="B1145" s="259"/>
      <c r="C1145" s="259"/>
      <c r="D1145" s="259"/>
      <c r="E1145" s="259"/>
      <c r="F1145" s="270"/>
      <c r="G1145" s="259"/>
      <c r="H1145" s="259"/>
      <c r="I1145" s="259"/>
      <c r="J1145" s="259"/>
    </row>
    <row r="1146" spans="1:10">
      <c r="A1146" s="259"/>
      <c r="B1146" s="259"/>
      <c r="C1146" s="259"/>
      <c r="D1146" s="259"/>
      <c r="E1146" s="259"/>
      <c r="F1146" s="270"/>
      <c r="G1146" s="259"/>
      <c r="H1146" s="259"/>
      <c r="I1146" s="259"/>
      <c r="J1146" s="259"/>
    </row>
    <row r="1147" spans="1:10">
      <c r="A1147" s="259"/>
      <c r="B1147" s="259"/>
      <c r="C1147" s="259"/>
      <c r="D1147" s="259"/>
      <c r="E1147" s="259"/>
      <c r="F1147" s="270"/>
      <c r="G1147" s="259"/>
      <c r="H1147" s="259"/>
      <c r="I1147" s="259"/>
      <c r="J1147" s="259"/>
    </row>
    <row r="1148" spans="1:10">
      <c r="A1148" s="259"/>
      <c r="B1148" s="259"/>
      <c r="C1148" s="259"/>
      <c r="D1148" s="259"/>
      <c r="E1148" s="259"/>
      <c r="F1148" s="270"/>
      <c r="G1148" s="259"/>
      <c r="H1148" s="259"/>
      <c r="I1148" s="259"/>
      <c r="J1148" s="259"/>
    </row>
    <row r="1149" spans="1:10">
      <c r="A1149" s="259"/>
      <c r="B1149" s="259"/>
      <c r="C1149" s="259"/>
      <c r="D1149" s="259"/>
      <c r="E1149" s="259"/>
      <c r="F1149" s="270"/>
      <c r="G1149" s="259"/>
      <c r="H1149" s="259"/>
      <c r="I1149" s="259"/>
      <c r="J1149" s="259"/>
    </row>
    <row r="1150" spans="1:10">
      <c r="A1150" s="259"/>
      <c r="B1150" s="259"/>
      <c r="C1150" s="259"/>
      <c r="D1150" s="259"/>
      <c r="E1150" s="259"/>
      <c r="F1150" s="270"/>
      <c r="G1150" s="259"/>
      <c r="H1150" s="259"/>
      <c r="I1150" s="259"/>
      <c r="J1150" s="259"/>
    </row>
    <row r="1151" spans="1:10">
      <c r="A1151" s="259"/>
      <c r="B1151" s="259"/>
      <c r="C1151" s="259"/>
      <c r="D1151" s="259"/>
      <c r="E1151" s="259"/>
      <c r="F1151" s="270"/>
      <c r="G1151" s="259"/>
      <c r="H1151" s="259"/>
      <c r="I1151" s="259"/>
      <c r="J1151" s="259"/>
    </row>
    <row r="1152" spans="1:10">
      <c r="A1152" s="259"/>
      <c r="B1152" s="259"/>
      <c r="C1152" s="259"/>
      <c r="D1152" s="259"/>
      <c r="E1152" s="259"/>
      <c r="F1152" s="270"/>
      <c r="G1152" s="259"/>
      <c r="H1152" s="259"/>
      <c r="I1152" s="259"/>
      <c r="J1152" s="259"/>
    </row>
    <row r="1153" spans="1:10">
      <c r="A1153" s="259"/>
      <c r="B1153" s="259"/>
      <c r="C1153" s="259"/>
      <c r="D1153" s="259"/>
      <c r="E1153" s="259"/>
      <c r="F1153" s="270"/>
      <c r="G1153" s="259"/>
      <c r="H1153" s="259"/>
      <c r="I1153" s="259"/>
      <c r="J1153" s="259"/>
    </row>
    <row r="1154" spans="1:10">
      <c r="A1154" s="259"/>
      <c r="B1154" s="259"/>
      <c r="C1154" s="259"/>
      <c r="D1154" s="259"/>
      <c r="E1154" s="259"/>
      <c r="F1154" s="270"/>
      <c r="G1154" s="259"/>
      <c r="H1154" s="259"/>
      <c r="I1154" s="259"/>
      <c r="J1154" s="259"/>
    </row>
    <row r="1155" spans="1:10">
      <c r="A1155" s="259"/>
      <c r="B1155" s="259"/>
      <c r="C1155" s="259"/>
      <c r="D1155" s="259"/>
      <c r="E1155" s="259"/>
      <c r="F1155" s="270"/>
      <c r="G1155" s="259"/>
      <c r="H1155" s="259"/>
      <c r="I1155" s="259"/>
      <c r="J1155" s="259"/>
    </row>
    <row r="1156" spans="1:10">
      <c r="A1156" s="259"/>
      <c r="B1156" s="259"/>
      <c r="C1156" s="259"/>
      <c r="D1156" s="259"/>
      <c r="E1156" s="259"/>
      <c r="F1156" s="270"/>
      <c r="G1156" s="259"/>
      <c r="H1156" s="259"/>
      <c r="I1156" s="259"/>
      <c r="J1156" s="259"/>
    </row>
    <row r="1157" spans="1:10">
      <c r="A1157" s="259"/>
      <c r="B1157" s="259"/>
      <c r="C1157" s="259"/>
      <c r="D1157" s="259"/>
      <c r="E1157" s="259"/>
      <c r="F1157" s="270"/>
      <c r="G1157" s="259"/>
      <c r="H1157" s="259"/>
      <c r="I1157" s="259"/>
      <c r="J1157" s="259"/>
    </row>
    <row r="1158" spans="1:10">
      <c r="A1158" s="259"/>
      <c r="B1158" s="259"/>
      <c r="C1158" s="259"/>
      <c r="D1158" s="259"/>
      <c r="E1158" s="259"/>
      <c r="F1158" s="270"/>
      <c r="G1158" s="259"/>
      <c r="H1158" s="259"/>
      <c r="I1158" s="259"/>
      <c r="J1158" s="259"/>
    </row>
    <row r="1159" spans="1:10">
      <c r="A1159" s="259"/>
      <c r="B1159" s="259"/>
      <c r="C1159" s="259"/>
      <c r="D1159" s="259"/>
      <c r="E1159" s="259"/>
      <c r="F1159" s="270"/>
      <c r="G1159" s="259"/>
      <c r="H1159" s="259"/>
      <c r="I1159" s="259"/>
      <c r="J1159" s="259"/>
    </row>
    <row r="1160" spans="1:10">
      <c r="A1160" s="259"/>
      <c r="B1160" s="259"/>
      <c r="C1160" s="259"/>
      <c r="D1160" s="259"/>
      <c r="E1160" s="259"/>
      <c r="F1160" s="270"/>
      <c r="G1160" s="259"/>
      <c r="H1160" s="259"/>
      <c r="I1160" s="259"/>
      <c r="J1160" s="259"/>
    </row>
    <row r="1161" spans="1:10">
      <c r="A1161" s="259"/>
      <c r="B1161" s="259"/>
      <c r="C1161" s="259"/>
      <c r="D1161" s="259"/>
      <c r="E1161" s="259"/>
      <c r="F1161" s="270"/>
      <c r="G1161" s="259"/>
      <c r="H1161" s="259"/>
      <c r="I1161" s="259"/>
      <c r="J1161" s="259"/>
    </row>
    <row r="1162" spans="1:10">
      <c r="A1162" s="259"/>
      <c r="B1162" s="259"/>
      <c r="C1162" s="259"/>
      <c r="D1162" s="259"/>
      <c r="E1162" s="259"/>
      <c r="F1162" s="270"/>
      <c r="G1162" s="259"/>
      <c r="H1162" s="259"/>
      <c r="I1162" s="259"/>
      <c r="J1162" s="259"/>
    </row>
    <row r="1163" spans="1:10">
      <c r="A1163" s="259"/>
      <c r="B1163" s="259"/>
      <c r="C1163" s="259"/>
      <c r="D1163" s="259"/>
      <c r="E1163" s="259"/>
      <c r="F1163" s="270"/>
      <c r="G1163" s="259"/>
      <c r="H1163" s="259"/>
      <c r="I1163" s="259"/>
      <c r="J1163" s="259"/>
    </row>
    <row r="1164" spans="1:10">
      <c r="A1164" s="259"/>
      <c r="B1164" s="259"/>
      <c r="C1164" s="259"/>
      <c r="D1164" s="259"/>
      <c r="E1164" s="259"/>
      <c r="F1164" s="270"/>
      <c r="G1164" s="259"/>
      <c r="H1164" s="259"/>
      <c r="I1164" s="259"/>
      <c r="J1164" s="259"/>
    </row>
    <row r="1165" spans="1:10">
      <c r="A1165" s="259"/>
      <c r="B1165" s="259"/>
      <c r="C1165" s="259"/>
      <c r="D1165" s="259"/>
      <c r="E1165" s="259"/>
      <c r="F1165" s="270"/>
      <c r="G1165" s="259"/>
      <c r="H1165" s="259"/>
      <c r="I1165" s="259"/>
      <c r="J1165" s="259"/>
    </row>
    <row r="1166" spans="1:10">
      <c r="A1166" s="259"/>
      <c r="B1166" s="259"/>
      <c r="C1166" s="259"/>
      <c r="D1166" s="259"/>
      <c r="E1166" s="259"/>
      <c r="F1166" s="270"/>
      <c r="G1166" s="259"/>
      <c r="H1166" s="259"/>
      <c r="I1166" s="259"/>
      <c r="J1166" s="259"/>
    </row>
    <row r="1167" spans="1:10">
      <c r="A1167" s="259"/>
      <c r="B1167" s="259"/>
      <c r="C1167" s="259"/>
      <c r="D1167" s="259"/>
      <c r="E1167" s="259"/>
      <c r="F1167" s="270"/>
      <c r="G1167" s="259"/>
      <c r="H1167" s="259"/>
      <c r="I1167" s="259"/>
      <c r="J1167" s="259"/>
    </row>
    <row r="1168" spans="1:10">
      <c r="A1168" s="259"/>
      <c r="B1168" s="259"/>
      <c r="C1168" s="259"/>
      <c r="D1168" s="259"/>
      <c r="E1168" s="259"/>
      <c r="F1168" s="270"/>
      <c r="G1168" s="259"/>
      <c r="H1168" s="259"/>
      <c r="I1168" s="259"/>
      <c r="J1168" s="259"/>
    </row>
    <row r="1169" spans="1:10">
      <c r="A1169" s="259"/>
      <c r="B1169" s="259"/>
      <c r="C1169" s="259"/>
      <c r="D1169" s="259"/>
      <c r="E1169" s="259"/>
      <c r="F1169" s="270"/>
      <c r="G1169" s="259"/>
      <c r="H1169" s="259"/>
      <c r="I1169" s="259"/>
      <c r="J1169" s="259"/>
    </row>
    <row r="1170" spans="1:10">
      <c r="A1170" s="259"/>
      <c r="B1170" s="259"/>
      <c r="C1170" s="259"/>
      <c r="D1170" s="259"/>
      <c r="E1170" s="259"/>
      <c r="F1170" s="270"/>
      <c r="G1170" s="259"/>
      <c r="H1170" s="259"/>
      <c r="I1170" s="259"/>
      <c r="J1170" s="259"/>
    </row>
    <row r="1171" spans="1:10">
      <c r="A1171" s="259"/>
      <c r="B1171" s="259"/>
      <c r="C1171" s="259"/>
      <c r="D1171" s="259"/>
      <c r="E1171" s="259"/>
      <c r="F1171" s="270"/>
      <c r="G1171" s="259"/>
      <c r="H1171" s="259"/>
      <c r="I1171" s="259"/>
      <c r="J1171" s="259"/>
    </row>
    <row r="1172" spans="1:10">
      <c r="A1172" s="259"/>
      <c r="B1172" s="259"/>
      <c r="C1172" s="259"/>
      <c r="D1172" s="259"/>
      <c r="E1172" s="259"/>
      <c r="F1172" s="270"/>
      <c r="G1172" s="259"/>
      <c r="H1172" s="259"/>
      <c r="I1172" s="259"/>
      <c r="J1172" s="259"/>
    </row>
    <row r="1173" spans="1:10">
      <c r="A1173" s="259"/>
      <c r="B1173" s="259"/>
      <c r="C1173" s="259"/>
      <c r="D1173" s="259"/>
      <c r="E1173" s="259"/>
      <c r="F1173" s="270"/>
      <c r="G1173" s="259"/>
      <c r="H1173" s="259"/>
      <c r="I1173" s="259"/>
      <c r="J1173" s="259"/>
    </row>
    <row r="1174" spans="1:10">
      <c r="A1174" s="259"/>
      <c r="B1174" s="259"/>
      <c r="C1174" s="259"/>
      <c r="D1174" s="259"/>
      <c r="E1174" s="259"/>
      <c r="F1174" s="270"/>
      <c r="G1174" s="259"/>
      <c r="H1174" s="259"/>
      <c r="I1174" s="259"/>
      <c r="J1174" s="259"/>
    </row>
    <row r="1175" spans="1:10">
      <c r="A1175" s="259"/>
      <c r="B1175" s="259"/>
      <c r="C1175" s="259"/>
      <c r="D1175" s="259"/>
      <c r="E1175" s="259"/>
      <c r="F1175" s="270"/>
      <c r="G1175" s="259"/>
      <c r="H1175" s="259"/>
      <c r="I1175" s="259"/>
      <c r="J1175" s="259"/>
    </row>
    <row r="1176" spans="1:10">
      <c r="A1176" s="259"/>
      <c r="B1176" s="259"/>
      <c r="C1176" s="259"/>
      <c r="D1176" s="259"/>
      <c r="E1176" s="259"/>
      <c r="F1176" s="270"/>
      <c r="G1176" s="259"/>
      <c r="H1176" s="259"/>
      <c r="I1176" s="259"/>
      <c r="J1176" s="259"/>
    </row>
    <row r="1177" spans="1:10">
      <c r="A1177" s="259"/>
      <c r="B1177" s="259"/>
      <c r="C1177" s="259"/>
      <c r="D1177" s="259"/>
      <c r="E1177" s="259"/>
      <c r="F1177" s="270"/>
      <c r="G1177" s="259"/>
      <c r="H1177" s="259"/>
      <c r="I1177" s="259"/>
      <c r="J1177" s="259"/>
    </row>
    <row r="1178" spans="1:10">
      <c r="A1178" s="259"/>
      <c r="B1178" s="259"/>
      <c r="C1178" s="259"/>
      <c r="D1178" s="259"/>
      <c r="E1178" s="259"/>
      <c r="F1178" s="270"/>
      <c r="G1178" s="259"/>
      <c r="H1178" s="259"/>
      <c r="I1178" s="259"/>
      <c r="J1178" s="259"/>
    </row>
    <row r="1179" spans="1:10">
      <c r="A1179" s="259"/>
      <c r="B1179" s="259"/>
      <c r="C1179" s="259"/>
      <c r="D1179" s="259"/>
      <c r="E1179" s="259"/>
      <c r="F1179" s="270"/>
      <c r="G1179" s="259"/>
      <c r="H1179" s="259"/>
      <c r="I1179" s="259"/>
      <c r="J1179" s="259"/>
    </row>
    <row r="1180" spans="1:10">
      <c r="A1180" s="259"/>
      <c r="B1180" s="259"/>
      <c r="C1180" s="259"/>
      <c r="D1180" s="259"/>
      <c r="E1180" s="259"/>
      <c r="F1180" s="270"/>
      <c r="G1180" s="259"/>
      <c r="H1180" s="259"/>
      <c r="I1180" s="259"/>
      <c r="J1180" s="259"/>
    </row>
    <row r="1181" spans="1:10">
      <c r="A1181" s="259"/>
      <c r="B1181" s="259"/>
      <c r="C1181" s="259"/>
      <c r="D1181" s="259"/>
      <c r="E1181" s="259"/>
      <c r="F1181" s="270"/>
      <c r="G1181" s="259"/>
      <c r="H1181" s="259"/>
      <c r="I1181" s="259"/>
      <c r="J1181" s="259"/>
    </row>
    <row r="1182" spans="1:10">
      <c r="A1182" s="259"/>
      <c r="B1182" s="259"/>
      <c r="C1182" s="259"/>
      <c r="D1182" s="259"/>
      <c r="E1182" s="259"/>
      <c r="F1182" s="270"/>
      <c r="G1182" s="259"/>
      <c r="H1182" s="259"/>
      <c r="I1182" s="259"/>
      <c r="J1182" s="259"/>
    </row>
    <row r="1183" spans="1:10">
      <c r="A1183" s="259"/>
      <c r="B1183" s="259"/>
      <c r="C1183" s="259"/>
      <c r="D1183" s="259"/>
      <c r="E1183" s="259"/>
      <c r="F1183" s="270"/>
      <c r="G1183" s="259"/>
      <c r="H1183" s="259"/>
      <c r="I1183" s="259"/>
      <c r="J1183" s="259"/>
    </row>
    <row r="1184" spans="1:10">
      <c r="A1184" s="259"/>
      <c r="B1184" s="259"/>
      <c r="C1184" s="259"/>
      <c r="D1184" s="259"/>
      <c r="E1184" s="259"/>
      <c r="F1184" s="270"/>
      <c r="G1184" s="259"/>
      <c r="H1184" s="259"/>
      <c r="I1184" s="259"/>
      <c r="J1184" s="259"/>
    </row>
    <row r="1185" spans="1:10">
      <c r="A1185" s="259"/>
      <c r="B1185" s="259"/>
      <c r="C1185" s="259"/>
      <c r="D1185" s="259"/>
      <c r="E1185" s="259"/>
      <c r="F1185" s="270"/>
      <c r="G1185" s="259"/>
      <c r="H1185" s="259"/>
      <c r="I1185" s="259"/>
      <c r="J1185" s="259"/>
    </row>
    <row r="1186" spans="1:10">
      <c r="A1186" s="259"/>
      <c r="B1186" s="259"/>
      <c r="C1186" s="259"/>
      <c r="D1186" s="259"/>
      <c r="E1186" s="259"/>
      <c r="F1186" s="270"/>
      <c r="G1186" s="259"/>
      <c r="H1186" s="259"/>
      <c r="I1186" s="259"/>
      <c r="J1186" s="259"/>
    </row>
    <row r="1187" spans="1:10">
      <c r="A1187" s="259"/>
      <c r="B1187" s="259"/>
      <c r="C1187" s="259"/>
      <c r="D1187" s="259"/>
      <c r="E1187" s="259"/>
      <c r="F1187" s="270"/>
      <c r="G1187" s="259"/>
      <c r="H1187" s="259"/>
      <c r="I1187" s="259"/>
      <c r="J1187" s="259"/>
    </row>
    <row r="1188" spans="1:10">
      <c r="A1188" s="259"/>
      <c r="B1188" s="259"/>
      <c r="C1188" s="259"/>
      <c r="D1188" s="259"/>
      <c r="E1188" s="259"/>
      <c r="F1188" s="270"/>
      <c r="G1188" s="259"/>
      <c r="H1188" s="259"/>
      <c r="I1188" s="259"/>
      <c r="J1188" s="259"/>
    </row>
    <row r="1189" spans="1:10">
      <c r="A1189" s="259"/>
      <c r="B1189" s="259"/>
      <c r="C1189" s="259"/>
      <c r="D1189" s="259"/>
      <c r="E1189" s="259"/>
      <c r="F1189" s="270"/>
      <c r="G1189" s="259"/>
      <c r="H1189" s="259"/>
      <c r="I1189" s="259"/>
      <c r="J1189" s="259"/>
    </row>
    <row r="1190" spans="1:10">
      <c r="A1190" s="259"/>
      <c r="B1190" s="259"/>
      <c r="C1190" s="259"/>
      <c r="D1190" s="259"/>
      <c r="E1190" s="259"/>
      <c r="F1190" s="270"/>
      <c r="G1190" s="259"/>
      <c r="H1190" s="259"/>
      <c r="I1190" s="259"/>
      <c r="J1190" s="259"/>
    </row>
    <row r="1191" spans="1:10">
      <c r="A1191" s="259"/>
      <c r="B1191" s="259"/>
      <c r="C1191" s="259"/>
      <c r="D1191" s="259"/>
      <c r="E1191" s="259"/>
      <c r="F1191" s="270"/>
      <c r="G1191" s="259"/>
      <c r="H1191" s="259"/>
      <c r="I1191" s="259"/>
      <c r="J1191" s="259"/>
    </row>
    <row r="1192" spans="1:10">
      <c r="A1192" s="259"/>
      <c r="B1192" s="259"/>
      <c r="C1192" s="259"/>
      <c r="D1192" s="259"/>
      <c r="E1192" s="259"/>
      <c r="F1192" s="270"/>
      <c r="G1192" s="259"/>
      <c r="H1192" s="259"/>
      <c r="I1192" s="259"/>
      <c r="J1192" s="259"/>
    </row>
    <row r="1193" spans="1:10">
      <c r="A1193" s="259"/>
      <c r="B1193" s="259"/>
      <c r="C1193" s="259"/>
      <c r="D1193" s="259"/>
      <c r="E1193" s="259"/>
      <c r="F1193" s="270"/>
      <c r="G1193" s="259"/>
      <c r="H1193" s="259"/>
      <c r="I1193" s="259"/>
      <c r="J1193" s="259"/>
    </row>
    <row r="1194" spans="1:10">
      <c r="A1194" s="259"/>
      <c r="B1194" s="259"/>
      <c r="C1194" s="259"/>
      <c r="D1194" s="259"/>
      <c r="E1194" s="259"/>
      <c r="F1194" s="270"/>
      <c r="G1194" s="259"/>
      <c r="H1194" s="259"/>
      <c r="I1194" s="259"/>
      <c r="J1194" s="259"/>
    </row>
    <row r="1195" spans="1:10">
      <c r="A1195" s="259"/>
      <c r="B1195" s="259"/>
      <c r="C1195" s="259"/>
      <c r="D1195" s="259"/>
      <c r="E1195" s="259"/>
      <c r="F1195" s="270"/>
      <c r="G1195" s="259"/>
      <c r="H1195" s="259"/>
      <c r="I1195" s="259"/>
      <c r="J1195" s="259"/>
    </row>
    <row r="1196" spans="1:10">
      <c r="A1196" s="259"/>
      <c r="B1196" s="259"/>
      <c r="C1196" s="259"/>
      <c r="D1196" s="259"/>
      <c r="E1196" s="259"/>
      <c r="F1196" s="270"/>
      <c r="G1196" s="259"/>
      <c r="H1196" s="259"/>
      <c r="I1196" s="259"/>
      <c r="J1196" s="259"/>
    </row>
    <row r="1197" spans="1:10">
      <c r="A1197" s="259"/>
      <c r="B1197" s="259"/>
      <c r="C1197" s="259"/>
      <c r="D1197" s="259"/>
      <c r="E1197" s="259"/>
      <c r="F1197" s="270"/>
      <c r="G1197" s="259"/>
      <c r="H1197" s="259"/>
      <c r="I1197" s="259"/>
      <c r="J1197" s="259"/>
    </row>
    <row r="1198" spans="1:10">
      <c r="A1198" s="259"/>
      <c r="B1198" s="259"/>
      <c r="C1198" s="259"/>
      <c r="D1198" s="259"/>
      <c r="E1198" s="259"/>
      <c r="F1198" s="270"/>
      <c r="G1198" s="259"/>
      <c r="H1198" s="259"/>
      <c r="I1198" s="259"/>
      <c r="J1198" s="259"/>
    </row>
    <row r="1199" spans="1:10">
      <c r="A1199" s="259"/>
      <c r="B1199" s="259"/>
      <c r="C1199" s="259"/>
      <c r="D1199" s="259"/>
      <c r="E1199" s="259"/>
      <c r="F1199" s="270"/>
      <c r="G1199" s="259"/>
      <c r="H1199" s="259"/>
      <c r="I1199" s="259"/>
      <c r="J1199" s="259"/>
    </row>
    <row r="1200" spans="1:10">
      <c r="A1200" s="259"/>
      <c r="B1200" s="259"/>
      <c r="C1200" s="259"/>
      <c r="D1200" s="259"/>
      <c r="E1200" s="259"/>
      <c r="F1200" s="270"/>
      <c r="G1200" s="259"/>
      <c r="H1200" s="259"/>
      <c r="I1200" s="259"/>
      <c r="J1200" s="259"/>
    </row>
    <row r="1201" spans="1:10">
      <c r="A1201" s="259"/>
      <c r="B1201" s="259"/>
      <c r="C1201" s="259"/>
      <c r="D1201" s="259"/>
      <c r="E1201" s="259"/>
      <c r="F1201" s="270"/>
      <c r="G1201" s="259"/>
      <c r="H1201" s="259"/>
      <c r="I1201" s="259"/>
      <c r="J1201" s="259"/>
    </row>
    <row r="1202" spans="1:10">
      <c r="A1202" s="259"/>
      <c r="B1202" s="259"/>
      <c r="C1202" s="259"/>
      <c r="D1202" s="259"/>
      <c r="E1202" s="259"/>
      <c r="F1202" s="270"/>
      <c r="G1202" s="259"/>
      <c r="H1202" s="259"/>
      <c r="I1202" s="259"/>
      <c r="J1202" s="259"/>
    </row>
    <row r="1203" spans="1:10">
      <c r="A1203" s="259"/>
      <c r="B1203" s="259"/>
      <c r="C1203" s="259"/>
      <c r="D1203" s="259"/>
      <c r="E1203" s="259"/>
      <c r="F1203" s="270"/>
      <c r="G1203" s="259"/>
      <c r="H1203" s="259"/>
      <c r="I1203" s="259"/>
      <c r="J1203" s="259"/>
    </row>
    <row r="1204" spans="1:10">
      <c r="A1204" s="259"/>
      <c r="B1204" s="259"/>
      <c r="C1204" s="259"/>
      <c r="D1204" s="259"/>
      <c r="E1204" s="259"/>
      <c r="F1204" s="270"/>
      <c r="G1204" s="259"/>
      <c r="H1204" s="259"/>
      <c r="I1204" s="259"/>
      <c r="J1204" s="259"/>
    </row>
    <row r="1205" spans="1:10">
      <c r="A1205" s="259"/>
      <c r="B1205" s="259"/>
      <c r="C1205" s="259"/>
      <c r="D1205" s="259"/>
      <c r="E1205" s="259"/>
      <c r="F1205" s="270"/>
      <c r="G1205" s="259"/>
      <c r="H1205" s="259"/>
      <c r="I1205" s="259"/>
      <c r="J1205" s="259"/>
    </row>
    <row r="1206" spans="1:10">
      <c r="A1206" s="259"/>
      <c r="B1206" s="259"/>
      <c r="C1206" s="259"/>
      <c r="D1206" s="259"/>
      <c r="E1206" s="259"/>
      <c r="F1206" s="270"/>
      <c r="G1206" s="259"/>
      <c r="H1206" s="259"/>
      <c r="I1206" s="259"/>
      <c r="J1206" s="259"/>
    </row>
    <row r="1207" spans="1:10">
      <c r="A1207" s="259"/>
      <c r="B1207" s="259"/>
      <c r="C1207" s="259"/>
      <c r="D1207" s="259"/>
      <c r="E1207" s="259"/>
      <c r="F1207" s="270"/>
      <c r="G1207" s="259"/>
      <c r="H1207" s="259"/>
      <c r="I1207" s="259"/>
      <c r="J1207" s="259"/>
    </row>
    <row r="1208" spans="1:10">
      <c r="A1208" s="259"/>
      <c r="B1208" s="259"/>
      <c r="C1208" s="259"/>
      <c r="D1208" s="259"/>
      <c r="E1208" s="259"/>
      <c r="F1208" s="270"/>
      <c r="G1208" s="259"/>
      <c r="H1208" s="259"/>
      <c r="I1208" s="259"/>
      <c r="J1208" s="259"/>
    </row>
    <row r="1209" spans="1:10">
      <c r="A1209" s="259"/>
      <c r="B1209" s="259"/>
      <c r="C1209" s="259"/>
      <c r="D1209" s="259"/>
      <c r="E1209" s="259"/>
      <c r="F1209" s="270"/>
      <c r="G1209" s="259"/>
      <c r="H1209" s="259"/>
      <c r="I1209" s="259"/>
      <c r="J1209" s="259"/>
    </row>
    <row r="1210" spans="1:10">
      <c r="A1210" s="259"/>
      <c r="B1210" s="259"/>
      <c r="C1210" s="259"/>
      <c r="D1210" s="259"/>
      <c r="E1210" s="259"/>
      <c r="F1210" s="270"/>
      <c r="G1210" s="259"/>
      <c r="H1210" s="259"/>
      <c r="I1210" s="259"/>
      <c r="J1210" s="259"/>
    </row>
    <row r="1211" spans="1:10">
      <c r="A1211" s="259"/>
      <c r="B1211" s="259"/>
      <c r="C1211" s="259"/>
      <c r="D1211" s="259"/>
      <c r="E1211" s="259"/>
      <c r="F1211" s="270"/>
      <c r="G1211" s="259"/>
      <c r="H1211" s="259"/>
      <c r="I1211" s="259"/>
      <c r="J1211" s="259"/>
    </row>
    <row r="1212" spans="1:10">
      <c r="A1212" s="259"/>
      <c r="B1212" s="259"/>
      <c r="C1212" s="259"/>
      <c r="D1212" s="259"/>
      <c r="E1212" s="259"/>
      <c r="F1212" s="270"/>
      <c r="G1212" s="259"/>
      <c r="H1212" s="259"/>
      <c r="I1212" s="259"/>
      <c r="J1212" s="259"/>
    </row>
    <row r="1213" spans="1:10">
      <c r="A1213" s="259"/>
      <c r="B1213" s="259"/>
      <c r="C1213" s="259"/>
      <c r="D1213" s="259"/>
      <c r="E1213" s="259"/>
      <c r="F1213" s="270"/>
      <c r="G1213" s="259"/>
      <c r="H1213" s="259"/>
      <c r="I1213" s="259"/>
      <c r="J1213" s="259"/>
    </row>
    <row r="1214" spans="1:10">
      <c r="A1214" s="259"/>
      <c r="B1214" s="259"/>
      <c r="C1214" s="259"/>
      <c r="D1214" s="259"/>
      <c r="E1214" s="259"/>
      <c r="F1214" s="270"/>
      <c r="G1214" s="259"/>
      <c r="H1214" s="259"/>
      <c r="I1214" s="259"/>
      <c r="J1214" s="259"/>
    </row>
    <row r="1215" spans="1:10">
      <c r="A1215" s="259"/>
      <c r="B1215" s="259"/>
      <c r="C1215" s="259"/>
      <c r="D1215" s="259"/>
      <c r="E1215" s="259"/>
      <c r="F1215" s="270"/>
      <c r="G1215" s="259"/>
      <c r="H1215" s="259"/>
      <c r="I1215" s="259"/>
      <c r="J1215" s="259"/>
    </row>
    <row r="1216" spans="1:10">
      <c r="A1216" s="259"/>
      <c r="B1216" s="259"/>
      <c r="C1216" s="259"/>
      <c r="D1216" s="259"/>
      <c r="E1216" s="259"/>
      <c r="F1216" s="270"/>
      <c r="G1216" s="259"/>
      <c r="H1216" s="259"/>
      <c r="I1216" s="259"/>
      <c r="J1216" s="259"/>
    </row>
    <row r="1217" spans="1:10">
      <c r="A1217" s="259"/>
      <c r="B1217" s="259"/>
      <c r="C1217" s="259"/>
      <c r="D1217" s="259"/>
      <c r="E1217" s="259"/>
      <c r="F1217" s="270"/>
      <c r="G1217" s="259"/>
      <c r="H1217" s="259"/>
      <c r="I1217" s="259"/>
      <c r="J1217" s="259"/>
    </row>
    <row r="1218" spans="1:10">
      <c r="A1218" s="259"/>
      <c r="B1218" s="259"/>
      <c r="C1218" s="259"/>
      <c r="D1218" s="259"/>
      <c r="E1218" s="259"/>
      <c r="F1218" s="270"/>
      <c r="G1218" s="259"/>
      <c r="H1218" s="259"/>
      <c r="I1218" s="259"/>
      <c r="J1218" s="259"/>
    </row>
    <row r="1219" spans="1:10">
      <c r="A1219" s="259"/>
      <c r="B1219" s="259"/>
      <c r="C1219" s="259"/>
      <c r="D1219" s="259"/>
      <c r="E1219" s="259"/>
      <c r="F1219" s="270"/>
      <c r="G1219" s="259"/>
      <c r="H1219" s="259"/>
      <c r="I1219" s="259"/>
      <c r="J1219" s="259"/>
    </row>
    <row r="1220" spans="1:10">
      <c r="A1220" s="259"/>
      <c r="B1220" s="259"/>
      <c r="C1220" s="259"/>
      <c r="D1220" s="259"/>
      <c r="E1220" s="259"/>
      <c r="F1220" s="270"/>
      <c r="G1220" s="259"/>
      <c r="H1220" s="259"/>
      <c r="I1220" s="259"/>
      <c r="J1220" s="259"/>
    </row>
    <row r="1221" spans="1:10">
      <c r="A1221" s="259"/>
      <c r="B1221" s="259"/>
      <c r="C1221" s="259"/>
      <c r="D1221" s="259"/>
      <c r="E1221" s="259"/>
      <c r="F1221" s="270"/>
      <c r="G1221" s="259"/>
      <c r="H1221" s="259"/>
      <c r="I1221" s="259"/>
      <c r="J1221" s="259"/>
    </row>
    <row r="1222" spans="1:10">
      <c r="A1222" s="259"/>
      <c r="B1222" s="259"/>
      <c r="C1222" s="259"/>
      <c r="D1222" s="259"/>
      <c r="E1222" s="259"/>
      <c r="F1222" s="270"/>
      <c r="G1222" s="259"/>
      <c r="H1222" s="259"/>
      <c r="I1222" s="259"/>
      <c r="J1222" s="259"/>
    </row>
    <row r="1223" spans="1:10">
      <c r="A1223" s="259"/>
      <c r="B1223" s="259"/>
      <c r="C1223" s="259"/>
      <c r="D1223" s="259"/>
      <c r="E1223" s="259"/>
      <c r="F1223" s="270"/>
      <c r="G1223" s="259"/>
      <c r="H1223" s="259"/>
      <c r="I1223" s="259"/>
      <c r="J1223" s="259"/>
    </row>
    <row r="1224" spans="1:10">
      <c r="A1224" s="259"/>
      <c r="B1224" s="259"/>
      <c r="C1224" s="259"/>
      <c r="D1224" s="259"/>
      <c r="E1224" s="259"/>
      <c r="F1224" s="270"/>
      <c r="G1224" s="259"/>
      <c r="H1224" s="259"/>
      <c r="I1224" s="259"/>
      <c r="J1224" s="259"/>
    </row>
    <row r="1225" spans="1:10">
      <c r="A1225" s="259"/>
      <c r="B1225" s="259"/>
      <c r="C1225" s="259"/>
      <c r="D1225" s="259"/>
      <c r="E1225" s="259"/>
      <c r="F1225" s="270"/>
      <c r="G1225" s="259"/>
      <c r="H1225" s="259"/>
      <c r="I1225" s="259"/>
      <c r="J1225" s="259"/>
    </row>
    <row r="1226" spans="1:10">
      <c r="A1226" s="259"/>
      <c r="B1226" s="259"/>
      <c r="C1226" s="259"/>
      <c r="D1226" s="259"/>
      <c r="E1226" s="259"/>
      <c r="F1226" s="270"/>
      <c r="G1226" s="259"/>
      <c r="H1226" s="259"/>
      <c r="I1226" s="259"/>
      <c r="J1226" s="259"/>
    </row>
    <row r="1227" spans="1:10">
      <c r="A1227" s="259"/>
      <c r="B1227" s="259"/>
      <c r="C1227" s="259"/>
      <c r="D1227" s="259"/>
      <c r="E1227" s="259"/>
      <c r="F1227" s="270"/>
      <c r="G1227" s="259"/>
      <c r="H1227" s="259"/>
      <c r="I1227" s="259"/>
      <c r="J1227" s="259"/>
    </row>
    <row r="1228" spans="1:10">
      <c r="A1228" s="259"/>
      <c r="B1228" s="259"/>
      <c r="C1228" s="259"/>
      <c r="D1228" s="259"/>
      <c r="E1228" s="259"/>
      <c r="F1228" s="270"/>
      <c r="G1228" s="259"/>
      <c r="H1228" s="259"/>
      <c r="I1228" s="259"/>
      <c r="J1228" s="259"/>
    </row>
    <row r="1229" spans="1:10">
      <c r="A1229" s="259"/>
      <c r="B1229" s="259"/>
      <c r="C1229" s="259"/>
      <c r="D1229" s="259"/>
      <c r="E1229" s="259"/>
      <c r="F1229" s="270"/>
      <c r="G1229" s="259"/>
      <c r="H1229" s="259"/>
      <c r="I1229" s="259"/>
      <c r="J1229" s="259"/>
    </row>
    <row r="1230" spans="1:10">
      <c r="A1230" s="259"/>
      <c r="B1230" s="259"/>
      <c r="C1230" s="259"/>
      <c r="D1230" s="259"/>
      <c r="E1230" s="259"/>
      <c r="F1230" s="270"/>
      <c r="G1230" s="259"/>
      <c r="H1230" s="259"/>
      <c r="I1230" s="259"/>
      <c r="J1230" s="259"/>
    </row>
    <row r="1231" spans="1:10">
      <c r="A1231" s="259"/>
      <c r="B1231" s="259"/>
      <c r="C1231" s="259"/>
      <c r="D1231" s="259"/>
      <c r="E1231" s="259"/>
      <c r="F1231" s="270"/>
      <c r="G1231" s="259"/>
      <c r="H1231" s="259"/>
      <c r="I1231" s="259"/>
      <c r="J1231" s="259"/>
    </row>
    <row r="1232" spans="1:10">
      <c r="A1232" s="259"/>
      <c r="B1232" s="259"/>
      <c r="C1232" s="259"/>
      <c r="D1232" s="259"/>
      <c r="E1232" s="259"/>
      <c r="F1232" s="270"/>
      <c r="G1232" s="259"/>
      <c r="H1232" s="259"/>
      <c r="I1232" s="259"/>
      <c r="J1232" s="259"/>
    </row>
    <row r="1233" spans="1:10">
      <c r="A1233" s="259"/>
      <c r="B1233" s="259"/>
      <c r="C1233" s="259"/>
      <c r="D1233" s="259"/>
      <c r="E1233" s="259"/>
      <c r="F1233" s="270"/>
      <c r="G1233" s="259"/>
      <c r="H1233" s="259"/>
      <c r="I1233" s="259"/>
      <c r="J1233" s="259"/>
    </row>
    <row r="1234" spans="1:10">
      <c r="A1234" s="259"/>
      <c r="B1234" s="259"/>
      <c r="C1234" s="259"/>
      <c r="D1234" s="259"/>
      <c r="E1234" s="259"/>
      <c r="F1234" s="270"/>
      <c r="G1234" s="259"/>
      <c r="H1234" s="259"/>
      <c r="I1234" s="259"/>
      <c r="J1234" s="259"/>
    </row>
    <row r="1235" spans="1:10">
      <c r="A1235" s="259"/>
      <c r="B1235" s="259"/>
      <c r="C1235" s="259"/>
      <c r="D1235" s="259"/>
      <c r="E1235" s="259"/>
      <c r="F1235" s="270"/>
      <c r="G1235" s="259"/>
      <c r="H1235" s="259"/>
      <c r="I1235" s="259"/>
      <c r="J1235" s="259"/>
    </row>
    <row r="1236" spans="1:10">
      <c r="A1236" s="259"/>
      <c r="B1236" s="259"/>
      <c r="C1236" s="259"/>
      <c r="D1236" s="259"/>
      <c r="E1236" s="259"/>
      <c r="F1236" s="270"/>
      <c r="G1236" s="259"/>
      <c r="H1236" s="259"/>
      <c r="I1236" s="259"/>
      <c r="J1236" s="259"/>
    </row>
    <row r="1237" spans="1:10">
      <c r="A1237" s="259"/>
      <c r="B1237" s="259"/>
      <c r="C1237" s="259"/>
      <c r="D1237" s="259"/>
      <c r="E1237" s="259"/>
      <c r="F1237" s="270"/>
      <c r="G1237" s="259"/>
      <c r="H1237" s="259"/>
      <c r="I1237" s="259"/>
      <c r="J1237" s="259"/>
    </row>
    <row r="1238" spans="1:10">
      <c r="A1238" s="259"/>
      <c r="B1238" s="259"/>
      <c r="C1238" s="259"/>
      <c r="D1238" s="259"/>
      <c r="E1238" s="259"/>
      <c r="F1238" s="270"/>
      <c r="G1238" s="259"/>
      <c r="H1238" s="259"/>
      <c r="I1238" s="259"/>
      <c r="J1238" s="259"/>
    </row>
    <row r="1239" spans="1:10">
      <c r="A1239" s="259"/>
      <c r="B1239" s="259"/>
      <c r="C1239" s="259"/>
      <c r="D1239" s="259"/>
      <c r="E1239" s="259"/>
      <c r="F1239" s="270"/>
      <c r="G1239" s="259"/>
      <c r="H1239" s="259"/>
      <c r="I1239" s="259"/>
      <c r="J1239" s="259"/>
    </row>
    <row r="1240" spans="1:10">
      <c r="A1240" s="259"/>
      <c r="B1240" s="259"/>
      <c r="C1240" s="259"/>
      <c r="D1240" s="259"/>
      <c r="E1240" s="259"/>
      <c r="F1240" s="270"/>
      <c r="G1240" s="259"/>
      <c r="H1240" s="259"/>
      <c r="I1240" s="259"/>
      <c r="J1240" s="259"/>
    </row>
    <row r="1241" spans="1:10">
      <c r="A1241" s="259"/>
      <c r="B1241" s="259"/>
      <c r="C1241" s="259"/>
      <c r="D1241" s="259"/>
      <c r="E1241" s="259"/>
      <c r="F1241" s="270"/>
      <c r="G1241" s="259"/>
      <c r="H1241" s="259"/>
      <c r="I1241" s="259"/>
      <c r="J1241" s="259"/>
    </row>
    <row r="1242" spans="1:10">
      <c r="A1242" s="259"/>
      <c r="B1242" s="259"/>
      <c r="C1242" s="259"/>
      <c r="D1242" s="259"/>
      <c r="E1242" s="259"/>
      <c r="F1242" s="270"/>
      <c r="G1242" s="259"/>
      <c r="H1242" s="259"/>
      <c r="I1242" s="259"/>
      <c r="J1242" s="259"/>
    </row>
    <row r="1243" spans="1:10">
      <c r="A1243" s="259"/>
      <c r="B1243" s="259"/>
      <c r="C1243" s="259"/>
      <c r="D1243" s="259"/>
      <c r="E1243" s="259"/>
      <c r="F1243" s="270"/>
      <c r="G1243" s="259"/>
      <c r="H1243" s="259"/>
      <c r="I1243" s="259"/>
      <c r="J1243" s="259"/>
    </row>
    <row r="1244" spans="1:10">
      <c r="A1244" s="259"/>
      <c r="B1244" s="259"/>
      <c r="C1244" s="259"/>
      <c r="D1244" s="259"/>
      <c r="E1244" s="259"/>
      <c r="F1244" s="270"/>
      <c r="G1244" s="259"/>
      <c r="H1244" s="259"/>
      <c r="I1244" s="259"/>
      <c r="J1244" s="259"/>
    </row>
    <row r="1245" spans="1:10">
      <c r="A1245" s="259"/>
      <c r="B1245" s="259"/>
      <c r="C1245" s="259"/>
      <c r="D1245" s="259"/>
      <c r="E1245" s="259"/>
      <c r="F1245" s="270"/>
      <c r="G1245" s="259"/>
      <c r="H1245" s="259"/>
      <c r="I1245" s="259"/>
      <c r="J1245" s="259"/>
    </row>
    <row r="1246" spans="1:10">
      <c r="A1246" s="259"/>
      <c r="B1246" s="259"/>
      <c r="C1246" s="259"/>
      <c r="D1246" s="259"/>
      <c r="E1246" s="259"/>
      <c r="F1246" s="270"/>
      <c r="G1246" s="259"/>
      <c r="H1246" s="259"/>
      <c r="I1246" s="259"/>
      <c r="J1246" s="259"/>
    </row>
    <row r="1247" spans="1:10">
      <c r="A1247" s="259"/>
      <c r="B1247" s="259"/>
      <c r="C1247" s="259"/>
      <c r="D1247" s="259"/>
      <c r="E1247" s="259"/>
      <c r="F1247" s="270"/>
      <c r="G1247" s="259"/>
      <c r="H1247" s="259"/>
      <c r="I1247" s="259"/>
      <c r="J1247" s="259"/>
    </row>
    <row r="1248" spans="1:10">
      <c r="A1248" s="259"/>
      <c r="B1248" s="259"/>
      <c r="C1248" s="259"/>
      <c r="D1248" s="259"/>
      <c r="E1248" s="259"/>
      <c r="F1248" s="270"/>
      <c r="G1248" s="259"/>
      <c r="H1248" s="259"/>
      <c r="I1248" s="259"/>
      <c r="J1248" s="259"/>
    </row>
    <row r="1249" spans="1:10">
      <c r="A1249" s="259"/>
      <c r="B1249" s="259"/>
      <c r="C1249" s="259"/>
      <c r="D1249" s="259"/>
      <c r="E1249" s="259"/>
      <c r="F1249" s="270"/>
      <c r="G1249" s="259"/>
      <c r="H1249" s="259"/>
      <c r="I1249" s="259"/>
      <c r="J1249" s="259"/>
    </row>
    <row r="1250" spans="1:10">
      <c r="A1250" s="259"/>
      <c r="B1250" s="259"/>
      <c r="C1250" s="259"/>
      <c r="D1250" s="259"/>
      <c r="E1250" s="259"/>
      <c r="F1250" s="270"/>
      <c r="G1250" s="259"/>
      <c r="H1250" s="259"/>
      <c r="I1250" s="259"/>
      <c r="J1250" s="259"/>
    </row>
    <row r="1251" spans="1:10">
      <c r="A1251" s="259"/>
      <c r="B1251" s="259"/>
      <c r="C1251" s="259"/>
      <c r="D1251" s="259"/>
      <c r="E1251" s="259"/>
      <c r="F1251" s="270"/>
      <c r="G1251" s="259"/>
      <c r="H1251" s="259"/>
      <c r="I1251" s="259"/>
      <c r="J1251" s="259"/>
    </row>
    <row r="1252" spans="1:10">
      <c r="A1252" s="259"/>
      <c r="B1252" s="259"/>
      <c r="C1252" s="259"/>
      <c r="D1252" s="259"/>
      <c r="E1252" s="259"/>
      <c r="F1252" s="270"/>
      <c r="G1252" s="259"/>
      <c r="H1252" s="259"/>
      <c r="I1252" s="259"/>
      <c r="J1252" s="259"/>
    </row>
    <row r="1253" spans="1:10">
      <c r="A1253" s="259"/>
      <c r="B1253" s="259"/>
      <c r="C1253" s="259"/>
      <c r="D1253" s="259"/>
      <c r="E1253" s="259"/>
      <c r="F1253" s="270"/>
      <c r="G1253" s="259"/>
      <c r="H1253" s="259"/>
      <c r="I1253" s="259"/>
      <c r="J1253" s="259"/>
    </row>
    <row r="1254" spans="1:10">
      <c r="A1254" s="259"/>
      <c r="B1254" s="259"/>
      <c r="C1254" s="259"/>
      <c r="D1254" s="259"/>
      <c r="E1254" s="259"/>
      <c r="F1254" s="270"/>
      <c r="G1254" s="259"/>
      <c r="H1254" s="259"/>
      <c r="I1254" s="259"/>
      <c r="J1254" s="259"/>
    </row>
    <row r="1255" spans="1:10">
      <c r="A1255" s="259"/>
      <c r="B1255" s="259"/>
      <c r="C1255" s="259"/>
      <c r="D1255" s="259"/>
      <c r="E1255" s="259"/>
      <c r="F1255" s="270"/>
      <c r="G1255" s="259"/>
      <c r="H1255" s="259"/>
      <c r="I1255" s="259"/>
      <c r="J1255" s="259"/>
    </row>
    <row r="1256" spans="1:10">
      <c r="A1256" s="259"/>
      <c r="B1256" s="259"/>
      <c r="C1256" s="259"/>
      <c r="D1256" s="259"/>
      <c r="E1256" s="259"/>
      <c r="F1256" s="270"/>
      <c r="G1256" s="259"/>
      <c r="H1256" s="259"/>
      <c r="I1256" s="259"/>
      <c r="J1256" s="259"/>
    </row>
    <row r="1257" spans="1:10">
      <c r="A1257" s="259"/>
      <c r="B1257" s="259"/>
      <c r="C1257" s="259"/>
      <c r="D1257" s="259"/>
      <c r="E1257" s="259"/>
      <c r="F1257" s="270"/>
      <c r="G1257" s="259"/>
      <c r="H1257" s="259"/>
      <c r="I1257" s="259"/>
      <c r="J1257" s="259"/>
    </row>
    <row r="1258" spans="1:10">
      <c r="A1258" s="259"/>
      <c r="B1258" s="259"/>
      <c r="C1258" s="259"/>
      <c r="D1258" s="259"/>
      <c r="E1258" s="259"/>
      <c r="F1258" s="270"/>
      <c r="G1258" s="259"/>
      <c r="H1258" s="259"/>
      <c r="I1258" s="259"/>
      <c r="J1258" s="259"/>
    </row>
    <row r="1259" spans="1:10">
      <c r="A1259" s="259"/>
      <c r="B1259" s="259"/>
      <c r="C1259" s="259"/>
      <c r="D1259" s="259"/>
      <c r="E1259" s="259"/>
      <c r="F1259" s="270"/>
      <c r="G1259" s="259"/>
      <c r="H1259" s="259"/>
      <c r="I1259" s="259"/>
      <c r="J1259" s="259"/>
    </row>
    <row r="1260" spans="1:10">
      <c r="A1260" s="259"/>
      <c r="B1260" s="259"/>
      <c r="C1260" s="259"/>
      <c r="D1260" s="259"/>
      <c r="E1260" s="259"/>
      <c r="F1260" s="270"/>
      <c r="G1260" s="259"/>
      <c r="H1260" s="259"/>
      <c r="I1260" s="259"/>
      <c r="J1260" s="259"/>
    </row>
    <row r="1261" spans="1:10">
      <c r="A1261" s="259"/>
      <c r="B1261" s="259"/>
      <c r="C1261" s="259"/>
      <c r="D1261" s="259"/>
      <c r="E1261" s="259"/>
      <c r="F1261" s="270"/>
      <c r="G1261" s="259"/>
      <c r="H1261" s="259"/>
      <c r="I1261" s="259"/>
      <c r="J1261" s="259"/>
    </row>
    <row r="1262" spans="1:10">
      <c r="A1262" s="259"/>
      <c r="B1262" s="259"/>
      <c r="C1262" s="259"/>
      <c r="D1262" s="259"/>
      <c r="E1262" s="259"/>
      <c r="F1262" s="270"/>
      <c r="G1262" s="259"/>
      <c r="H1262" s="259"/>
      <c r="I1262" s="259"/>
      <c r="J1262" s="259"/>
    </row>
    <row r="1263" spans="1:10">
      <c r="A1263" s="259"/>
      <c r="B1263" s="259"/>
      <c r="C1263" s="259"/>
      <c r="D1263" s="259"/>
      <c r="E1263" s="259"/>
      <c r="F1263" s="270"/>
      <c r="G1263" s="259"/>
      <c r="H1263" s="259"/>
      <c r="I1263" s="259"/>
      <c r="J1263" s="259"/>
    </row>
    <row r="1264" spans="1:10">
      <c r="A1264" s="259"/>
      <c r="B1264" s="259"/>
      <c r="C1264" s="259"/>
      <c r="D1264" s="259"/>
      <c r="E1264" s="259"/>
      <c r="F1264" s="270"/>
      <c r="G1264" s="259"/>
      <c r="H1264" s="259"/>
      <c r="I1264" s="259"/>
      <c r="J1264" s="259"/>
    </row>
    <row r="1265" spans="1:10">
      <c r="A1265" s="259"/>
      <c r="B1265" s="259"/>
      <c r="C1265" s="259"/>
      <c r="D1265" s="259"/>
      <c r="E1265" s="259"/>
      <c r="F1265" s="270"/>
      <c r="G1265" s="259"/>
      <c r="H1265" s="259"/>
      <c r="I1265" s="259"/>
      <c r="J1265" s="259"/>
    </row>
    <row r="1266" spans="1:10">
      <c r="A1266" s="259"/>
      <c r="B1266" s="259"/>
      <c r="C1266" s="259"/>
      <c r="D1266" s="259"/>
      <c r="E1266" s="259"/>
      <c r="F1266" s="270"/>
      <c r="G1266" s="259"/>
      <c r="H1266" s="259"/>
      <c r="I1266" s="259"/>
      <c r="J1266" s="259"/>
    </row>
    <row r="1267" spans="1:10">
      <c r="A1267" s="259"/>
      <c r="B1267" s="259"/>
      <c r="C1267" s="259"/>
      <c r="D1267" s="259"/>
      <c r="E1267" s="259"/>
      <c r="F1267" s="270"/>
      <c r="G1267" s="259"/>
      <c r="H1267" s="259"/>
      <c r="I1267" s="259"/>
      <c r="J1267" s="259"/>
    </row>
    <row r="1268" spans="1:10">
      <c r="A1268" s="259"/>
      <c r="B1268" s="259"/>
      <c r="C1268" s="259"/>
      <c r="D1268" s="259"/>
      <c r="E1268" s="259"/>
      <c r="F1268" s="270"/>
      <c r="G1268" s="259"/>
      <c r="H1268" s="259"/>
      <c r="I1268" s="259"/>
      <c r="J1268" s="259"/>
    </row>
    <row r="1269" spans="1:10">
      <c r="A1269" s="259"/>
      <c r="B1269" s="259"/>
      <c r="C1269" s="259"/>
      <c r="D1269" s="259"/>
      <c r="E1269" s="259"/>
      <c r="F1269" s="270"/>
      <c r="G1269" s="259"/>
      <c r="H1269" s="259"/>
      <c r="I1269" s="259"/>
      <c r="J1269" s="259"/>
    </row>
    <row r="1270" spans="1:10">
      <c r="A1270" s="259"/>
      <c r="B1270" s="259"/>
      <c r="C1270" s="259"/>
      <c r="D1270" s="259"/>
      <c r="E1270" s="259"/>
      <c r="F1270" s="270"/>
      <c r="G1270" s="259"/>
      <c r="H1270" s="259"/>
      <c r="I1270" s="259"/>
      <c r="J1270" s="259"/>
    </row>
    <row r="1271" spans="1:10">
      <c r="A1271" s="259"/>
      <c r="B1271" s="259"/>
      <c r="C1271" s="259"/>
      <c r="D1271" s="259"/>
      <c r="E1271" s="259"/>
      <c r="F1271" s="270"/>
      <c r="G1271" s="259"/>
      <c r="H1271" s="259"/>
      <c r="I1271" s="259"/>
      <c r="J1271" s="259"/>
    </row>
    <row r="1272" spans="1:10">
      <c r="A1272" s="259"/>
      <c r="B1272" s="259"/>
      <c r="C1272" s="259"/>
      <c r="D1272" s="259"/>
      <c r="E1272" s="259"/>
      <c r="F1272" s="270"/>
      <c r="G1272" s="259"/>
      <c r="H1272" s="259"/>
      <c r="I1272" s="259"/>
      <c r="J1272" s="259"/>
    </row>
    <row r="1273" spans="1:10">
      <c r="A1273" s="259"/>
      <c r="B1273" s="259"/>
      <c r="C1273" s="259"/>
      <c r="D1273" s="259"/>
      <c r="E1273" s="259"/>
      <c r="F1273" s="270"/>
      <c r="G1273" s="259"/>
      <c r="H1273" s="259"/>
      <c r="I1273" s="259"/>
      <c r="J1273" s="259"/>
    </row>
    <row r="1274" spans="1:10">
      <c r="A1274" s="259"/>
      <c r="B1274" s="259"/>
      <c r="C1274" s="259"/>
      <c r="D1274" s="259"/>
      <c r="E1274" s="259"/>
      <c r="F1274" s="270"/>
      <c r="G1274" s="259"/>
      <c r="H1274" s="259"/>
      <c r="I1274" s="259"/>
      <c r="J1274" s="259"/>
    </row>
    <row r="1275" spans="1:10">
      <c r="A1275" s="259"/>
      <c r="B1275" s="259"/>
      <c r="C1275" s="259"/>
      <c r="D1275" s="259"/>
      <c r="E1275" s="259"/>
      <c r="F1275" s="270"/>
      <c r="G1275" s="259"/>
      <c r="H1275" s="259"/>
      <c r="I1275" s="259"/>
      <c r="J1275" s="259"/>
    </row>
    <row r="1276" spans="1:10">
      <c r="A1276" s="259"/>
      <c r="B1276" s="259"/>
      <c r="C1276" s="259"/>
      <c r="D1276" s="259"/>
      <c r="E1276" s="259"/>
      <c r="F1276" s="270"/>
      <c r="G1276" s="259"/>
      <c r="H1276" s="259"/>
      <c r="I1276" s="259"/>
      <c r="J1276" s="259"/>
    </row>
    <row r="1277" spans="1:10">
      <c r="A1277" s="259"/>
      <c r="B1277" s="259"/>
      <c r="C1277" s="259"/>
      <c r="D1277" s="259"/>
      <c r="E1277" s="259"/>
      <c r="F1277" s="270"/>
      <c r="G1277" s="259"/>
      <c r="H1277" s="259"/>
      <c r="I1277" s="259"/>
      <c r="J1277" s="259"/>
    </row>
    <row r="1278" spans="1:10">
      <c r="A1278" s="259"/>
      <c r="B1278" s="259"/>
      <c r="C1278" s="259"/>
      <c r="D1278" s="259"/>
      <c r="E1278" s="259"/>
      <c r="F1278" s="270"/>
      <c r="G1278" s="259"/>
      <c r="H1278" s="259"/>
      <c r="I1278" s="259"/>
      <c r="J1278" s="259"/>
    </row>
    <row r="1279" spans="1:10">
      <c r="A1279" s="259"/>
      <c r="B1279" s="259"/>
      <c r="C1279" s="259"/>
      <c r="D1279" s="259"/>
      <c r="E1279" s="259"/>
      <c r="F1279" s="270"/>
      <c r="G1279" s="259"/>
      <c r="H1279" s="259"/>
      <c r="I1279" s="259"/>
      <c r="J1279" s="259"/>
    </row>
    <row r="1280" spans="1:10">
      <c r="A1280" s="259"/>
      <c r="B1280" s="259"/>
      <c r="C1280" s="259"/>
      <c r="D1280" s="259"/>
      <c r="E1280" s="259"/>
      <c r="F1280" s="270"/>
      <c r="G1280" s="259"/>
      <c r="H1280" s="259"/>
      <c r="I1280" s="259"/>
      <c r="J1280" s="259"/>
    </row>
    <row r="1281" spans="1:10">
      <c r="A1281" s="259"/>
      <c r="B1281" s="259"/>
      <c r="C1281" s="259"/>
      <c r="D1281" s="259"/>
      <c r="E1281" s="259"/>
      <c r="F1281" s="270"/>
      <c r="G1281" s="259"/>
      <c r="H1281" s="259"/>
      <c r="I1281" s="259"/>
      <c r="J1281" s="259"/>
    </row>
    <row r="1282" spans="1:10">
      <c r="A1282" s="259"/>
      <c r="B1282" s="259"/>
      <c r="C1282" s="259"/>
      <c r="D1282" s="259"/>
      <c r="E1282" s="259"/>
      <c r="F1282" s="270"/>
      <c r="G1282" s="259"/>
      <c r="H1282" s="259"/>
      <c r="I1282" s="259"/>
      <c r="J1282" s="259"/>
    </row>
    <row r="1283" spans="1:10">
      <c r="A1283" s="259"/>
      <c r="B1283" s="259"/>
      <c r="C1283" s="259"/>
      <c r="D1283" s="259"/>
      <c r="E1283" s="259"/>
      <c r="F1283" s="270"/>
      <c r="G1283" s="259"/>
      <c r="H1283" s="259"/>
      <c r="I1283" s="259"/>
      <c r="J1283" s="259"/>
    </row>
    <row r="1284" spans="1:10">
      <c r="A1284" s="259"/>
      <c r="B1284" s="259"/>
      <c r="C1284" s="259"/>
      <c r="D1284" s="259"/>
      <c r="E1284" s="259"/>
      <c r="F1284" s="270"/>
      <c r="G1284" s="259"/>
      <c r="H1284" s="259"/>
      <c r="I1284" s="259"/>
      <c r="J1284" s="259"/>
    </row>
    <row r="1285" spans="1:10">
      <c r="A1285" s="259"/>
      <c r="B1285" s="259"/>
      <c r="C1285" s="259"/>
      <c r="D1285" s="259"/>
      <c r="E1285" s="259"/>
      <c r="F1285" s="270"/>
      <c r="G1285" s="259"/>
      <c r="H1285" s="259"/>
      <c r="I1285" s="259"/>
      <c r="J1285" s="259"/>
    </row>
    <row r="1286" spans="1:10">
      <c r="A1286" s="259"/>
      <c r="B1286" s="259"/>
      <c r="C1286" s="259"/>
      <c r="D1286" s="259"/>
      <c r="E1286" s="259"/>
      <c r="F1286" s="270"/>
      <c r="G1286" s="259"/>
      <c r="H1286" s="259"/>
      <c r="I1286" s="259"/>
      <c r="J1286" s="259"/>
    </row>
    <row r="1287" spans="1:10">
      <c r="A1287" s="259"/>
      <c r="B1287" s="259"/>
      <c r="C1287" s="259"/>
      <c r="D1287" s="259"/>
      <c r="E1287" s="259"/>
      <c r="F1287" s="270"/>
      <c r="G1287" s="259"/>
      <c r="H1287" s="259"/>
      <c r="I1287" s="259"/>
      <c r="J1287" s="259"/>
    </row>
    <row r="1288" spans="1:10">
      <c r="A1288" s="259"/>
      <c r="B1288" s="259"/>
      <c r="C1288" s="259"/>
      <c r="D1288" s="259"/>
      <c r="E1288" s="259"/>
      <c r="F1288" s="270"/>
      <c r="G1288" s="259"/>
      <c r="H1288" s="259"/>
      <c r="I1288" s="259"/>
      <c r="J1288" s="259"/>
    </row>
    <row r="1289" spans="1:10">
      <c r="A1289" s="259"/>
      <c r="B1289" s="259"/>
      <c r="C1289" s="259"/>
      <c r="D1289" s="259"/>
      <c r="E1289" s="259"/>
      <c r="F1289" s="270"/>
      <c r="G1289" s="259"/>
      <c r="H1289" s="259"/>
      <c r="I1289" s="259"/>
      <c r="J1289" s="259"/>
    </row>
    <row r="1290" spans="1:10">
      <c r="A1290" s="259"/>
      <c r="B1290" s="259"/>
      <c r="C1290" s="259"/>
      <c r="D1290" s="259"/>
      <c r="E1290" s="259"/>
      <c r="F1290" s="270"/>
      <c r="G1290" s="259"/>
      <c r="H1290" s="259"/>
      <c r="I1290" s="259"/>
      <c r="J1290" s="259"/>
    </row>
    <row r="1291" spans="1:10">
      <c r="A1291" s="259"/>
      <c r="B1291" s="259"/>
      <c r="C1291" s="259"/>
      <c r="D1291" s="259"/>
      <c r="E1291" s="259"/>
      <c r="F1291" s="270"/>
      <c r="G1291" s="259"/>
      <c r="H1291" s="259"/>
      <c r="I1291" s="259"/>
      <c r="J1291" s="259"/>
    </row>
    <row r="1292" spans="1:10">
      <c r="A1292" s="259"/>
      <c r="B1292" s="259"/>
      <c r="C1292" s="259"/>
      <c r="D1292" s="259"/>
      <c r="E1292" s="259"/>
      <c r="F1292" s="270"/>
      <c r="G1292" s="259"/>
      <c r="H1292" s="259"/>
      <c r="I1292" s="259"/>
      <c r="J1292" s="259"/>
    </row>
    <row r="1293" spans="1:10">
      <c r="A1293" s="259"/>
      <c r="B1293" s="259"/>
      <c r="C1293" s="259"/>
      <c r="D1293" s="259"/>
      <c r="E1293" s="259"/>
      <c r="F1293" s="270"/>
      <c r="G1293" s="259"/>
      <c r="H1293" s="259"/>
      <c r="I1293" s="259"/>
      <c r="J1293" s="259"/>
    </row>
    <row r="1294" spans="1:10">
      <c r="A1294" s="259"/>
      <c r="B1294" s="259"/>
      <c r="C1294" s="259"/>
      <c r="D1294" s="259"/>
      <c r="E1294" s="259"/>
      <c r="F1294" s="270"/>
      <c r="G1294" s="259"/>
      <c r="H1294" s="259"/>
      <c r="I1294" s="259"/>
      <c r="J1294" s="259"/>
    </row>
    <row r="1295" spans="1:10">
      <c r="A1295" s="259"/>
      <c r="B1295" s="259"/>
      <c r="C1295" s="259"/>
      <c r="D1295" s="259"/>
      <c r="E1295" s="259"/>
      <c r="F1295" s="270"/>
      <c r="G1295" s="259"/>
      <c r="H1295" s="259"/>
      <c r="I1295" s="259"/>
      <c r="J1295" s="259"/>
    </row>
    <row r="1296" spans="1:10">
      <c r="A1296" s="259"/>
      <c r="B1296" s="259"/>
      <c r="C1296" s="259"/>
      <c r="D1296" s="259"/>
      <c r="E1296" s="259"/>
      <c r="F1296" s="270"/>
      <c r="G1296" s="259"/>
      <c r="H1296" s="259"/>
      <c r="I1296" s="259"/>
      <c r="J1296" s="259"/>
    </row>
    <row r="1297" spans="1:10">
      <c r="A1297" s="259"/>
      <c r="B1297" s="259"/>
      <c r="C1297" s="259"/>
      <c r="D1297" s="259"/>
      <c r="E1297" s="259"/>
      <c r="F1297" s="270"/>
      <c r="G1297" s="259"/>
      <c r="H1297" s="259"/>
      <c r="I1297" s="259"/>
      <c r="J1297" s="259"/>
    </row>
    <row r="1298" spans="1:10">
      <c r="A1298" s="259"/>
      <c r="B1298" s="259"/>
      <c r="C1298" s="259"/>
      <c r="D1298" s="259"/>
      <c r="E1298" s="259"/>
      <c r="F1298" s="270"/>
      <c r="G1298" s="259"/>
      <c r="H1298" s="259"/>
      <c r="I1298" s="259"/>
      <c r="J1298" s="259"/>
    </row>
    <row r="1299" spans="1:10">
      <c r="A1299" s="259"/>
      <c r="B1299" s="259"/>
      <c r="C1299" s="259"/>
      <c r="D1299" s="259"/>
      <c r="E1299" s="259"/>
      <c r="F1299" s="270"/>
      <c r="G1299" s="259"/>
      <c r="H1299" s="259"/>
      <c r="I1299" s="259"/>
      <c r="J1299" s="259"/>
    </row>
    <row r="1300" spans="1:10">
      <c r="A1300" s="259"/>
      <c r="B1300" s="259"/>
      <c r="C1300" s="259"/>
      <c r="D1300" s="259"/>
      <c r="E1300" s="259"/>
      <c r="F1300" s="270"/>
      <c r="G1300" s="259"/>
      <c r="H1300" s="259"/>
      <c r="I1300" s="259"/>
      <c r="J1300" s="259"/>
    </row>
    <row r="1301" spans="1:10">
      <c r="A1301" s="259"/>
      <c r="B1301" s="259"/>
      <c r="C1301" s="259"/>
      <c r="D1301" s="259"/>
      <c r="E1301" s="259"/>
      <c r="F1301" s="270"/>
      <c r="G1301" s="259"/>
      <c r="H1301" s="259"/>
      <c r="I1301" s="259"/>
      <c r="J1301" s="259"/>
    </row>
    <row r="1302" spans="1:10">
      <c r="A1302" s="259"/>
      <c r="B1302" s="259"/>
      <c r="C1302" s="259"/>
      <c r="D1302" s="259"/>
      <c r="E1302" s="259"/>
      <c r="F1302" s="270"/>
      <c r="G1302" s="259"/>
      <c r="H1302" s="259"/>
      <c r="I1302" s="259"/>
      <c r="J1302" s="259"/>
    </row>
    <row r="1303" spans="1:10">
      <c r="A1303" s="259"/>
      <c r="B1303" s="259"/>
      <c r="C1303" s="259"/>
      <c r="D1303" s="259"/>
      <c r="E1303" s="259"/>
      <c r="F1303" s="270"/>
      <c r="G1303" s="259"/>
      <c r="H1303" s="259"/>
      <c r="I1303" s="259"/>
      <c r="J1303" s="259"/>
    </row>
    <row r="1304" spans="1:10">
      <c r="A1304" s="259"/>
      <c r="B1304" s="259"/>
      <c r="C1304" s="259"/>
      <c r="D1304" s="259"/>
      <c r="E1304" s="259"/>
      <c r="F1304" s="270"/>
      <c r="G1304" s="259"/>
      <c r="H1304" s="259"/>
      <c r="I1304" s="259"/>
      <c r="J1304" s="259"/>
    </row>
    <row r="1305" spans="1:10">
      <c r="A1305" s="259"/>
      <c r="B1305" s="259"/>
      <c r="C1305" s="259"/>
      <c r="D1305" s="259"/>
      <c r="E1305" s="259"/>
      <c r="F1305" s="270"/>
      <c r="G1305" s="259"/>
      <c r="H1305" s="259"/>
      <c r="I1305" s="259"/>
      <c r="J1305" s="259"/>
    </row>
    <row r="1306" spans="1:10">
      <c r="A1306" s="259"/>
      <c r="B1306" s="259"/>
      <c r="C1306" s="259"/>
      <c r="D1306" s="259"/>
      <c r="E1306" s="259"/>
      <c r="F1306" s="270"/>
      <c r="G1306" s="259"/>
      <c r="H1306" s="259"/>
      <c r="I1306" s="259"/>
      <c r="J1306" s="259"/>
    </row>
    <row r="1307" spans="1:10">
      <c r="A1307" s="259"/>
      <c r="B1307" s="259"/>
      <c r="C1307" s="259"/>
      <c r="D1307" s="259"/>
      <c r="E1307" s="259"/>
      <c r="F1307" s="270"/>
      <c r="G1307" s="259"/>
      <c r="H1307" s="259"/>
      <c r="I1307" s="259"/>
      <c r="J1307" s="259"/>
    </row>
    <row r="1308" spans="1:10">
      <c r="A1308" s="259"/>
      <c r="B1308" s="259"/>
      <c r="C1308" s="259"/>
      <c r="D1308" s="259"/>
      <c r="E1308" s="259"/>
      <c r="F1308" s="270"/>
      <c r="G1308" s="259"/>
      <c r="H1308" s="259"/>
      <c r="I1308" s="259"/>
      <c r="J1308" s="259"/>
    </row>
    <row r="1309" spans="1:10">
      <c r="A1309" s="259"/>
      <c r="B1309" s="259"/>
      <c r="C1309" s="259"/>
      <c r="D1309" s="259"/>
      <c r="E1309" s="259"/>
      <c r="F1309" s="270"/>
      <c r="G1309" s="259"/>
      <c r="H1309" s="259"/>
      <c r="I1309" s="259"/>
      <c r="J1309" s="259"/>
    </row>
    <row r="1310" spans="1:10">
      <c r="A1310" s="259"/>
      <c r="B1310" s="259"/>
      <c r="C1310" s="259"/>
      <c r="D1310" s="259"/>
      <c r="E1310" s="259"/>
      <c r="F1310" s="270"/>
      <c r="G1310" s="259"/>
      <c r="H1310" s="259"/>
      <c r="I1310" s="259"/>
      <c r="J1310" s="259"/>
    </row>
    <row r="1311" spans="1:10">
      <c r="A1311" s="259"/>
      <c r="B1311" s="259"/>
      <c r="C1311" s="259"/>
      <c r="D1311" s="259"/>
      <c r="E1311" s="259"/>
      <c r="F1311" s="270"/>
      <c r="G1311" s="259"/>
      <c r="H1311" s="259"/>
      <c r="I1311" s="259"/>
      <c r="J1311" s="259"/>
    </row>
    <row r="1312" spans="1:10">
      <c r="A1312" s="259"/>
      <c r="B1312" s="259"/>
      <c r="C1312" s="259"/>
      <c r="D1312" s="259"/>
      <c r="E1312" s="259"/>
      <c r="F1312" s="270"/>
      <c r="G1312" s="259"/>
      <c r="H1312" s="259"/>
      <c r="I1312" s="259"/>
      <c r="J1312" s="259"/>
    </row>
    <row r="1313" spans="1:10">
      <c r="A1313" s="259"/>
      <c r="B1313" s="259"/>
      <c r="C1313" s="259"/>
      <c r="D1313" s="259"/>
      <c r="E1313" s="259"/>
      <c r="F1313" s="270"/>
      <c r="G1313" s="259"/>
      <c r="H1313" s="259"/>
      <c r="I1313" s="259"/>
      <c r="J1313" s="259"/>
    </row>
    <row r="1314" spans="1:10">
      <c r="A1314" s="259"/>
      <c r="B1314" s="259"/>
      <c r="C1314" s="259"/>
      <c r="D1314" s="259"/>
      <c r="E1314" s="259"/>
      <c r="F1314" s="270"/>
      <c r="G1314" s="259"/>
      <c r="H1314" s="259"/>
      <c r="I1314" s="259"/>
      <c r="J1314" s="259"/>
    </row>
    <row r="1315" spans="1:10">
      <c r="A1315" s="259"/>
      <c r="B1315" s="259"/>
      <c r="C1315" s="259"/>
      <c r="D1315" s="259"/>
      <c r="E1315" s="259"/>
      <c r="F1315" s="270"/>
      <c r="G1315" s="259"/>
      <c r="H1315" s="259"/>
      <c r="I1315" s="259"/>
      <c r="J1315" s="259"/>
    </row>
    <row r="1316" spans="1:10">
      <c r="A1316" s="259"/>
      <c r="B1316" s="259"/>
      <c r="C1316" s="259"/>
      <c r="D1316" s="259"/>
      <c r="E1316" s="259"/>
      <c r="F1316" s="270"/>
      <c r="G1316" s="259"/>
      <c r="H1316" s="259"/>
      <c r="I1316" s="259"/>
      <c r="J1316" s="259"/>
    </row>
    <row r="1317" spans="1:10">
      <c r="A1317" s="259"/>
      <c r="B1317" s="259"/>
      <c r="C1317" s="259"/>
      <c r="D1317" s="259"/>
      <c r="E1317" s="259"/>
      <c r="F1317" s="270"/>
      <c r="G1317" s="259"/>
      <c r="H1317" s="259"/>
      <c r="I1317" s="259"/>
      <c r="J1317" s="259"/>
    </row>
    <row r="1318" spans="1:10">
      <c r="A1318" s="259"/>
      <c r="B1318" s="259"/>
      <c r="C1318" s="259"/>
      <c r="D1318" s="259"/>
      <c r="E1318" s="259"/>
      <c r="F1318" s="270"/>
      <c r="G1318" s="259"/>
      <c r="H1318" s="259"/>
      <c r="I1318" s="259"/>
      <c r="J1318" s="259"/>
    </row>
    <row r="1319" spans="1:10">
      <c r="A1319" s="259"/>
      <c r="B1319" s="259"/>
      <c r="C1319" s="259"/>
      <c r="D1319" s="259"/>
      <c r="E1319" s="259"/>
      <c r="F1319" s="270"/>
      <c r="G1319" s="259"/>
      <c r="H1319" s="259"/>
      <c r="I1319" s="259"/>
      <c r="J1319" s="259"/>
    </row>
    <row r="1320" spans="1:10">
      <c r="A1320" s="259"/>
      <c r="B1320" s="259"/>
      <c r="C1320" s="259"/>
      <c r="D1320" s="259"/>
      <c r="E1320" s="259"/>
      <c r="F1320" s="270"/>
      <c r="G1320" s="259"/>
      <c r="H1320" s="259"/>
      <c r="I1320" s="259"/>
      <c r="J1320" s="259"/>
    </row>
    <row r="1321" spans="1:10">
      <c r="A1321" s="259"/>
      <c r="B1321" s="259"/>
      <c r="C1321" s="259"/>
      <c r="D1321" s="259"/>
      <c r="E1321" s="259"/>
      <c r="F1321" s="270"/>
      <c r="G1321" s="259"/>
      <c r="H1321" s="259"/>
      <c r="I1321" s="259"/>
      <c r="J1321" s="259"/>
    </row>
    <row r="1322" spans="1:10">
      <c r="A1322" s="259"/>
      <c r="B1322" s="259"/>
      <c r="C1322" s="259"/>
      <c r="D1322" s="259"/>
      <c r="E1322" s="259"/>
      <c r="F1322" s="270"/>
      <c r="G1322" s="259"/>
      <c r="H1322" s="259"/>
      <c r="I1322" s="259"/>
      <c r="J1322" s="259"/>
    </row>
    <row r="1323" spans="1:10">
      <c r="A1323" s="259"/>
      <c r="B1323" s="259"/>
      <c r="C1323" s="259"/>
      <c r="D1323" s="259"/>
      <c r="E1323" s="259"/>
      <c r="F1323" s="270"/>
      <c r="G1323" s="259"/>
      <c r="H1323" s="259"/>
      <c r="I1323" s="259"/>
      <c r="J1323" s="259"/>
    </row>
    <row r="1324" spans="1:10">
      <c r="A1324" s="259"/>
      <c r="B1324" s="259"/>
      <c r="C1324" s="259"/>
      <c r="D1324" s="259"/>
      <c r="E1324" s="259"/>
      <c r="F1324" s="270"/>
      <c r="G1324" s="259"/>
      <c r="H1324" s="259"/>
      <c r="I1324" s="259"/>
      <c r="J1324" s="259"/>
    </row>
    <row r="1325" spans="1:10">
      <c r="A1325" s="259"/>
      <c r="B1325" s="259"/>
      <c r="C1325" s="259"/>
      <c r="D1325" s="259"/>
      <c r="E1325" s="259"/>
      <c r="F1325" s="270"/>
      <c r="G1325" s="259"/>
      <c r="H1325" s="259"/>
      <c r="I1325" s="259"/>
      <c r="J1325" s="259"/>
    </row>
    <row r="1326" spans="1:10">
      <c r="A1326" s="259"/>
      <c r="B1326" s="259"/>
      <c r="C1326" s="259"/>
      <c r="D1326" s="259"/>
      <c r="E1326" s="259"/>
      <c r="F1326" s="270"/>
      <c r="G1326" s="259"/>
      <c r="H1326" s="259"/>
      <c r="I1326" s="259"/>
      <c r="J1326" s="259"/>
    </row>
    <row r="1327" spans="1:10">
      <c r="A1327" s="259"/>
      <c r="B1327" s="259"/>
      <c r="C1327" s="259"/>
      <c r="D1327" s="259"/>
      <c r="E1327" s="259"/>
      <c r="F1327" s="270"/>
      <c r="G1327" s="259"/>
      <c r="H1327" s="259"/>
      <c r="I1327" s="259"/>
      <c r="J1327" s="259"/>
    </row>
    <row r="1328" spans="1:10">
      <c r="A1328" s="259"/>
      <c r="B1328" s="259"/>
      <c r="C1328" s="259"/>
      <c r="D1328" s="259"/>
      <c r="E1328" s="259"/>
      <c r="F1328" s="270"/>
      <c r="G1328" s="259"/>
      <c r="H1328" s="259"/>
      <c r="I1328" s="259"/>
      <c r="J1328" s="259"/>
    </row>
    <row r="1329" spans="1:10">
      <c r="A1329" s="259"/>
      <c r="B1329" s="259"/>
      <c r="C1329" s="259"/>
      <c r="D1329" s="259"/>
      <c r="E1329" s="259"/>
      <c r="F1329" s="270"/>
      <c r="G1329" s="259"/>
      <c r="H1329" s="259"/>
      <c r="I1329" s="259"/>
      <c r="J1329" s="259"/>
    </row>
    <row r="1330" spans="1:10">
      <c r="A1330" s="259"/>
      <c r="B1330" s="259"/>
      <c r="C1330" s="259"/>
      <c r="D1330" s="259"/>
      <c r="E1330" s="259"/>
      <c r="F1330" s="270"/>
      <c r="G1330" s="259"/>
      <c r="H1330" s="259"/>
      <c r="I1330" s="259"/>
      <c r="J1330" s="259"/>
    </row>
    <row r="1331" spans="1:10">
      <c r="A1331" s="259"/>
      <c r="B1331" s="259"/>
      <c r="C1331" s="259"/>
      <c r="D1331" s="259"/>
      <c r="E1331" s="259"/>
      <c r="F1331" s="270"/>
      <c r="G1331" s="259"/>
      <c r="H1331" s="259"/>
      <c r="I1331" s="259"/>
      <c r="J1331" s="259"/>
    </row>
    <row r="1332" spans="1:10">
      <c r="A1332" s="259"/>
      <c r="B1332" s="259"/>
      <c r="C1332" s="259"/>
      <c r="D1332" s="259"/>
      <c r="E1332" s="259"/>
      <c r="F1332" s="270"/>
      <c r="G1332" s="259"/>
      <c r="H1332" s="259"/>
      <c r="I1332" s="259"/>
      <c r="J1332" s="259"/>
    </row>
    <row r="1333" spans="1:10">
      <c r="A1333" s="259"/>
      <c r="B1333" s="259"/>
      <c r="C1333" s="259"/>
      <c r="D1333" s="259"/>
      <c r="E1333" s="259"/>
      <c r="F1333" s="270"/>
      <c r="G1333" s="259"/>
      <c r="H1333" s="259"/>
      <c r="I1333" s="259"/>
      <c r="J1333" s="259"/>
    </row>
    <row r="1334" spans="1:10">
      <c r="A1334" s="259"/>
      <c r="B1334" s="259"/>
      <c r="C1334" s="259"/>
      <c r="D1334" s="259"/>
      <c r="E1334" s="259"/>
      <c r="F1334" s="270"/>
      <c r="G1334" s="259"/>
      <c r="H1334" s="259"/>
      <c r="I1334" s="259"/>
      <c r="J1334" s="259"/>
    </row>
    <row r="1335" spans="1:10">
      <c r="A1335" s="259"/>
      <c r="B1335" s="259"/>
      <c r="C1335" s="259"/>
      <c r="D1335" s="259"/>
      <c r="E1335" s="259"/>
      <c r="F1335" s="270"/>
      <c r="G1335" s="259"/>
      <c r="H1335" s="259"/>
      <c r="I1335" s="259"/>
      <c r="J1335" s="259"/>
    </row>
    <row r="1336" spans="1:10">
      <c r="A1336" s="259"/>
      <c r="B1336" s="259"/>
      <c r="C1336" s="259"/>
      <c r="D1336" s="259"/>
      <c r="E1336" s="259"/>
      <c r="F1336" s="270"/>
      <c r="G1336" s="259"/>
      <c r="H1336" s="259"/>
      <c r="I1336" s="259"/>
      <c r="J1336" s="259"/>
    </row>
    <row r="1337" spans="1:10">
      <c r="A1337" s="259"/>
      <c r="B1337" s="259"/>
      <c r="C1337" s="259"/>
      <c r="D1337" s="259"/>
      <c r="E1337" s="259"/>
      <c r="F1337" s="270"/>
      <c r="G1337" s="259"/>
      <c r="H1337" s="259"/>
      <c r="I1337" s="259"/>
      <c r="J1337" s="259"/>
    </row>
    <row r="1338" spans="1:10">
      <c r="A1338" s="259"/>
      <c r="B1338" s="259"/>
      <c r="C1338" s="259"/>
      <c r="D1338" s="259"/>
      <c r="E1338" s="259"/>
      <c r="F1338" s="270"/>
      <c r="G1338" s="259"/>
      <c r="H1338" s="259"/>
      <c r="I1338" s="259"/>
      <c r="J1338" s="259"/>
    </row>
    <row r="1339" spans="1:10">
      <c r="A1339" s="259"/>
      <c r="B1339" s="259"/>
      <c r="C1339" s="259"/>
      <c r="D1339" s="259"/>
      <c r="E1339" s="259"/>
      <c r="F1339" s="270"/>
      <c r="G1339" s="259"/>
      <c r="H1339" s="259"/>
      <c r="I1339" s="259"/>
      <c r="J1339" s="259"/>
    </row>
    <row r="1340" spans="1:10">
      <c r="A1340" s="259"/>
      <c r="B1340" s="259"/>
      <c r="C1340" s="259"/>
      <c r="D1340" s="259"/>
      <c r="E1340" s="259"/>
      <c r="F1340" s="270"/>
      <c r="G1340" s="259"/>
      <c r="H1340" s="259"/>
      <c r="I1340" s="259"/>
      <c r="J1340" s="259"/>
    </row>
    <row r="1341" spans="1:10">
      <c r="A1341" s="259"/>
      <c r="B1341" s="259"/>
      <c r="C1341" s="259"/>
      <c r="D1341" s="259"/>
      <c r="E1341" s="259"/>
      <c r="F1341" s="270"/>
      <c r="G1341" s="259"/>
      <c r="H1341" s="259"/>
      <c r="I1341" s="259"/>
      <c r="J1341" s="259"/>
    </row>
    <row r="1342" spans="1:10">
      <c r="A1342" s="259"/>
      <c r="B1342" s="259"/>
      <c r="C1342" s="259"/>
      <c r="D1342" s="259"/>
      <c r="E1342" s="259"/>
      <c r="F1342" s="270"/>
      <c r="G1342" s="259"/>
      <c r="H1342" s="259"/>
      <c r="I1342" s="259"/>
      <c r="J1342" s="259"/>
    </row>
    <row r="1343" spans="1:10">
      <c r="A1343" s="259"/>
      <c r="B1343" s="259"/>
      <c r="C1343" s="259"/>
      <c r="D1343" s="259"/>
      <c r="E1343" s="259"/>
      <c r="F1343" s="270"/>
      <c r="G1343" s="259"/>
      <c r="H1343" s="259"/>
      <c r="I1343" s="259"/>
      <c r="J1343" s="259"/>
    </row>
    <row r="1344" spans="1:10">
      <c r="A1344" s="259"/>
      <c r="B1344" s="259"/>
      <c r="C1344" s="259"/>
      <c r="D1344" s="259"/>
      <c r="E1344" s="259"/>
      <c r="F1344" s="270"/>
      <c r="G1344" s="259"/>
      <c r="H1344" s="259"/>
      <c r="I1344" s="259"/>
      <c r="J1344" s="259"/>
    </row>
    <row r="1345" spans="1:10">
      <c r="A1345" s="259"/>
      <c r="B1345" s="259"/>
      <c r="C1345" s="259"/>
      <c r="D1345" s="259"/>
      <c r="E1345" s="259"/>
      <c r="F1345" s="270"/>
      <c r="G1345" s="259"/>
      <c r="H1345" s="259"/>
      <c r="I1345" s="259"/>
      <c r="J1345" s="259"/>
    </row>
    <row r="1346" spans="1:10">
      <c r="A1346" s="259"/>
      <c r="B1346" s="259"/>
      <c r="C1346" s="259"/>
      <c r="D1346" s="259"/>
      <c r="E1346" s="259"/>
      <c r="F1346" s="270"/>
      <c r="G1346" s="259"/>
      <c r="H1346" s="259"/>
      <c r="I1346" s="259"/>
      <c r="J1346" s="259"/>
    </row>
    <row r="1347" spans="1:10">
      <c r="A1347" s="259"/>
      <c r="B1347" s="259"/>
      <c r="C1347" s="259"/>
      <c r="D1347" s="259"/>
      <c r="E1347" s="259"/>
      <c r="F1347" s="270"/>
      <c r="G1347" s="259"/>
      <c r="H1347" s="259"/>
      <c r="I1347" s="259"/>
      <c r="J1347" s="259"/>
    </row>
    <row r="1348" spans="1:10">
      <c r="A1348" s="259"/>
      <c r="B1348" s="259"/>
      <c r="C1348" s="259"/>
      <c r="D1348" s="259"/>
      <c r="E1348" s="259"/>
      <c r="F1348" s="270"/>
      <c r="G1348" s="259"/>
      <c r="H1348" s="259"/>
      <c r="I1348" s="259"/>
      <c r="J1348" s="259"/>
    </row>
    <row r="1349" spans="1:10">
      <c r="A1349" s="259"/>
      <c r="B1349" s="259"/>
      <c r="C1349" s="259"/>
      <c r="D1349" s="259"/>
      <c r="E1349" s="259"/>
      <c r="F1349" s="270"/>
      <c r="G1349" s="259"/>
      <c r="H1349" s="259"/>
      <c r="I1349" s="259"/>
      <c r="J1349" s="259"/>
    </row>
    <row r="1350" spans="1:10">
      <c r="A1350" s="259"/>
      <c r="B1350" s="259"/>
      <c r="C1350" s="259"/>
      <c r="D1350" s="259"/>
      <c r="E1350" s="259"/>
      <c r="F1350" s="270"/>
      <c r="G1350" s="259"/>
      <c r="H1350" s="259"/>
      <c r="I1350" s="259"/>
      <c r="J1350" s="259"/>
    </row>
    <row r="1351" spans="1:10">
      <c r="A1351" s="259"/>
      <c r="B1351" s="259"/>
      <c r="C1351" s="259"/>
      <c r="D1351" s="259"/>
      <c r="E1351" s="259"/>
      <c r="F1351" s="270"/>
      <c r="G1351" s="259"/>
      <c r="H1351" s="259"/>
      <c r="I1351" s="259"/>
      <c r="J1351" s="259"/>
    </row>
    <row r="1352" spans="1:10">
      <c r="A1352" s="259"/>
      <c r="B1352" s="259"/>
      <c r="C1352" s="259"/>
      <c r="D1352" s="259"/>
      <c r="E1352" s="259"/>
      <c r="F1352" s="270"/>
      <c r="G1352" s="259"/>
      <c r="H1352" s="259"/>
      <c r="I1352" s="259"/>
      <c r="J1352" s="259"/>
    </row>
    <row r="1353" spans="1:10">
      <c r="A1353" s="259"/>
      <c r="B1353" s="259"/>
      <c r="C1353" s="259"/>
      <c r="D1353" s="259"/>
      <c r="E1353" s="259"/>
      <c r="F1353" s="270"/>
      <c r="G1353" s="259"/>
      <c r="H1353" s="259"/>
      <c r="I1353" s="259"/>
      <c r="J1353" s="259"/>
    </row>
    <row r="1354" spans="1:10">
      <c r="A1354" s="259"/>
      <c r="B1354" s="259"/>
      <c r="C1354" s="259"/>
      <c r="D1354" s="259"/>
      <c r="E1354" s="259"/>
      <c r="F1354" s="270"/>
      <c r="G1354" s="259"/>
      <c r="H1354" s="259"/>
      <c r="I1354" s="259"/>
      <c r="J1354" s="259"/>
    </row>
    <row r="1355" spans="1:10">
      <c r="A1355" s="259"/>
      <c r="B1355" s="259"/>
      <c r="C1355" s="259"/>
      <c r="D1355" s="259"/>
      <c r="E1355" s="259"/>
      <c r="F1355" s="270"/>
      <c r="G1355" s="259"/>
      <c r="H1355" s="259"/>
      <c r="I1355" s="259"/>
      <c r="J1355" s="259"/>
    </row>
    <row r="1356" spans="1:10">
      <c r="A1356" s="259"/>
      <c r="B1356" s="259"/>
      <c r="C1356" s="259"/>
      <c r="D1356" s="259"/>
      <c r="E1356" s="259"/>
      <c r="F1356" s="270"/>
      <c r="G1356" s="259"/>
      <c r="H1356" s="259"/>
      <c r="I1356" s="259"/>
      <c r="J1356" s="259"/>
    </row>
    <row r="1357" spans="1:10">
      <c r="A1357" s="259"/>
      <c r="B1357" s="259"/>
      <c r="C1357" s="259"/>
      <c r="D1357" s="259"/>
      <c r="E1357" s="259"/>
      <c r="F1357" s="270"/>
      <c r="G1357" s="259"/>
      <c r="H1357" s="259"/>
      <c r="I1357" s="259"/>
      <c r="J1357" s="259"/>
    </row>
    <row r="1358" spans="1:10">
      <c r="A1358" s="259"/>
      <c r="B1358" s="259"/>
      <c r="C1358" s="259"/>
      <c r="D1358" s="259"/>
      <c r="E1358" s="259"/>
      <c r="F1358" s="270"/>
      <c r="G1358" s="259"/>
      <c r="H1358" s="259"/>
      <c r="I1358" s="259"/>
      <c r="J1358" s="259"/>
    </row>
    <row r="1359" spans="1:10">
      <c r="A1359" s="259"/>
      <c r="B1359" s="259"/>
      <c r="C1359" s="259"/>
      <c r="D1359" s="259"/>
      <c r="E1359" s="259"/>
      <c r="F1359" s="270"/>
      <c r="G1359" s="259"/>
      <c r="H1359" s="259"/>
      <c r="I1359" s="259"/>
      <c r="J1359" s="259"/>
    </row>
    <row r="1360" spans="1:10">
      <c r="A1360" s="259"/>
      <c r="B1360" s="259"/>
      <c r="C1360" s="259"/>
      <c r="D1360" s="259"/>
      <c r="E1360" s="259"/>
      <c r="F1360" s="270"/>
      <c r="G1360" s="259"/>
      <c r="H1360" s="259"/>
      <c r="I1360" s="259"/>
      <c r="J1360" s="259"/>
    </row>
    <row r="1361" spans="1:10">
      <c r="A1361" s="259"/>
      <c r="B1361" s="259"/>
      <c r="C1361" s="259"/>
      <c r="D1361" s="259"/>
      <c r="E1361" s="259"/>
      <c r="F1361" s="270"/>
      <c r="G1361" s="259"/>
      <c r="H1361" s="259"/>
      <c r="I1361" s="259"/>
      <c r="J1361" s="259"/>
    </row>
    <row r="1362" spans="1:10">
      <c r="A1362" s="259"/>
      <c r="B1362" s="259"/>
      <c r="C1362" s="259"/>
      <c r="D1362" s="259"/>
      <c r="E1362" s="259"/>
      <c r="F1362" s="270"/>
      <c r="G1362" s="259"/>
      <c r="H1362" s="259"/>
      <c r="I1362" s="259"/>
      <c r="J1362" s="259"/>
    </row>
    <row r="1363" spans="1:10">
      <c r="A1363" s="259"/>
      <c r="B1363" s="259"/>
      <c r="C1363" s="259"/>
      <c r="D1363" s="259"/>
      <c r="E1363" s="259"/>
      <c r="F1363" s="270"/>
      <c r="G1363" s="259"/>
      <c r="H1363" s="259"/>
      <c r="I1363" s="259"/>
      <c r="J1363" s="259"/>
    </row>
    <row r="1364" spans="1:10">
      <c r="A1364" s="259"/>
      <c r="B1364" s="259"/>
      <c r="C1364" s="259"/>
      <c r="D1364" s="259"/>
      <c r="E1364" s="259"/>
      <c r="F1364" s="270"/>
      <c r="G1364" s="259"/>
      <c r="H1364" s="259"/>
      <c r="I1364" s="259"/>
      <c r="J1364" s="259"/>
    </row>
    <row r="1365" spans="1:10">
      <c r="A1365" s="259"/>
      <c r="B1365" s="259"/>
      <c r="C1365" s="259"/>
      <c r="D1365" s="259"/>
      <c r="E1365" s="259"/>
      <c r="F1365" s="270"/>
      <c r="G1365" s="259"/>
      <c r="H1365" s="259"/>
      <c r="I1365" s="259"/>
      <c r="J1365" s="259"/>
    </row>
    <row r="1366" spans="1:10">
      <c r="A1366" s="259"/>
      <c r="B1366" s="259"/>
      <c r="C1366" s="259"/>
      <c r="D1366" s="259"/>
      <c r="E1366" s="259"/>
      <c r="F1366" s="270"/>
      <c r="G1366" s="259"/>
      <c r="H1366" s="259"/>
      <c r="I1366" s="259"/>
      <c r="J1366" s="259"/>
    </row>
    <row r="1367" spans="1:10">
      <c r="A1367" s="259"/>
      <c r="B1367" s="259"/>
      <c r="C1367" s="259"/>
      <c r="D1367" s="259"/>
      <c r="E1367" s="259"/>
      <c r="F1367" s="270"/>
      <c r="G1367" s="259"/>
      <c r="H1367" s="259"/>
      <c r="I1367" s="259"/>
      <c r="J1367" s="259"/>
    </row>
    <row r="1368" spans="1:10">
      <c r="A1368" s="259"/>
      <c r="B1368" s="259"/>
      <c r="C1368" s="259"/>
      <c r="D1368" s="259"/>
      <c r="E1368" s="259"/>
      <c r="F1368" s="270"/>
      <c r="G1368" s="259"/>
      <c r="H1368" s="259"/>
      <c r="I1368" s="259"/>
      <c r="J1368" s="259"/>
    </row>
    <row r="1369" spans="1:10">
      <c r="A1369" s="259"/>
      <c r="B1369" s="259"/>
      <c r="C1369" s="259"/>
      <c r="D1369" s="259"/>
      <c r="E1369" s="259"/>
      <c r="F1369" s="270"/>
      <c r="G1369" s="259"/>
      <c r="H1369" s="259"/>
      <c r="I1369" s="259"/>
      <c r="J1369" s="259"/>
    </row>
    <row r="1370" spans="1:10">
      <c r="A1370" s="259"/>
      <c r="B1370" s="259"/>
      <c r="C1370" s="259"/>
      <c r="D1370" s="259"/>
      <c r="E1370" s="259"/>
      <c r="F1370" s="270"/>
      <c r="G1370" s="259"/>
      <c r="H1370" s="259"/>
      <c r="I1370" s="259"/>
      <c r="J1370" s="259"/>
    </row>
    <row r="1371" spans="1:10">
      <c r="A1371" s="259"/>
      <c r="B1371" s="259"/>
      <c r="C1371" s="259"/>
      <c r="D1371" s="259"/>
      <c r="E1371" s="259"/>
      <c r="F1371" s="270"/>
      <c r="G1371" s="259"/>
      <c r="H1371" s="259"/>
      <c r="I1371" s="259"/>
      <c r="J1371" s="259"/>
    </row>
    <row r="1372" spans="1:10">
      <c r="A1372" s="259"/>
      <c r="B1372" s="259"/>
      <c r="C1372" s="259"/>
      <c r="D1372" s="259"/>
      <c r="E1372" s="259"/>
      <c r="F1372" s="270"/>
      <c r="G1372" s="259"/>
      <c r="H1372" s="259"/>
      <c r="I1372" s="259"/>
      <c r="J1372" s="259"/>
    </row>
    <row r="1373" spans="1:10">
      <c r="A1373" s="259"/>
      <c r="B1373" s="259"/>
      <c r="C1373" s="259"/>
      <c r="D1373" s="259"/>
      <c r="E1373" s="259"/>
      <c r="F1373" s="270"/>
      <c r="G1373" s="259"/>
      <c r="H1373" s="259"/>
      <c r="I1373" s="259"/>
      <c r="J1373" s="259"/>
    </row>
    <row r="1374" spans="1:10">
      <c r="A1374" s="259"/>
      <c r="B1374" s="259"/>
      <c r="C1374" s="259"/>
      <c r="D1374" s="259"/>
      <c r="E1374" s="259"/>
      <c r="F1374" s="270"/>
      <c r="G1374" s="259"/>
      <c r="H1374" s="259"/>
      <c r="I1374" s="259"/>
      <c r="J1374" s="259"/>
    </row>
    <row r="1375" spans="1:10">
      <c r="A1375" s="259"/>
      <c r="B1375" s="259"/>
      <c r="C1375" s="259"/>
      <c r="D1375" s="259"/>
      <c r="E1375" s="259"/>
      <c r="F1375" s="270"/>
      <c r="G1375" s="259"/>
      <c r="H1375" s="259"/>
      <c r="I1375" s="259"/>
      <c r="J1375" s="259"/>
    </row>
    <row r="1376" spans="1:10">
      <c r="A1376" s="259"/>
      <c r="B1376" s="259"/>
      <c r="C1376" s="259"/>
      <c r="D1376" s="259"/>
      <c r="E1376" s="259"/>
      <c r="F1376" s="270"/>
      <c r="G1376" s="259"/>
      <c r="H1376" s="259"/>
      <c r="I1376" s="259"/>
      <c r="J1376" s="259"/>
    </row>
    <row r="1377" spans="1:10">
      <c r="A1377" s="259"/>
      <c r="B1377" s="259"/>
      <c r="C1377" s="259"/>
      <c r="D1377" s="259"/>
      <c r="E1377" s="259"/>
      <c r="F1377" s="270"/>
      <c r="G1377" s="259"/>
      <c r="H1377" s="259"/>
      <c r="I1377" s="259"/>
      <c r="J1377" s="259"/>
    </row>
    <row r="1378" spans="1:10">
      <c r="A1378" s="259"/>
      <c r="B1378" s="259"/>
      <c r="C1378" s="259"/>
      <c r="D1378" s="259"/>
      <c r="E1378" s="259"/>
      <c r="F1378" s="270"/>
      <c r="G1378" s="259"/>
      <c r="H1378" s="259"/>
      <c r="I1378" s="259"/>
      <c r="J1378" s="259"/>
    </row>
    <row r="1379" spans="1:10">
      <c r="A1379" s="259"/>
      <c r="B1379" s="259"/>
      <c r="C1379" s="259"/>
      <c r="D1379" s="259"/>
      <c r="E1379" s="259"/>
      <c r="F1379" s="270"/>
      <c r="G1379" s="259"/>
      <c r="H1379" s="259"/>
      <c r="I1379" s="259"/>
      <c r="J1379" s="259"/>
    </row>
    <row r="1380" spans="1:10">
      <c r="A1380" s="259"/>
      <c r="B1380" s="259"/>
      <c r="C1380" s="259"/>
      <c r="D1380" s="259"/>
      <c r="E1380" s="259"/>
      <c r="F1380" s="270"/>
      <c r="G1380" s="259"/>
      <c r="H1380" s="259"/>
      <c r="I1380" s="259"/>
      <c r="J1380" s="259"/>
    </row>
    <row r="1381" spans="1:10">
      <c r="A1381" s="259"/>
      <c r="B1381" s="259"/>
      <c r="C1381" s="259"/>
      <c r="D1381" s="259"/>
      <c r="E1381" s="259"/>
      <c r="F1381" s="270"/>
      <c r="G1381" s="259"/>
      <c r="H1381" s="259"/>
      <c r="I1381" s="259"/>
      <c r="J1381" s="259"/>
    </row>
    <row r="1382" spans="1:10">
      <c r="A1382" s="259"/>
      <c r="B1382" s="259"/>
      <c r="C1382" s="259"/>
      <c r="D1382" s="259"/>
      <c r="E1382" s="259"/>
      <c r="F1382" s="270"/>
      <c r="G1382" s="259"/>
      <c r="H1382" s="259"/>
      <c r="I1382" s="259"/>
      <c r="J1382" s="259"/>
    </row>
    <row r="1383" spans="1:10">
      <c r="A1383" s="259"/>
      <c r="B1383" s="259"/>
      <c r="C1383" s="259"/>
      <c r="D1383" s="259"/>
      <c r="E1383" s="259"/>
      <c r="F1383" s="270"/>
      <c r="G1383" s="259"/>
      <c r="H1383" s="259"/>
      <c r="I1383" s="259"/>
      <c r="J1383" s="259"/>
    </row>
    <row r="1384" spans="1:10">
      <c r="A1384" s="259"/>
      <c r="B1384" s="259"/>
      <c r="C1384" s="259"/>
      <c r="D1384" s="259"/>
      <c r="E1384" s="259"/>
      <c r="F1384" s="270"/>
      <c r="G1384" s="259"/>
      <c r="H1384" s="259"/>
      <c r="I1384" s="259"/>
      <c r="J1384" s="259"/>
    </row>
    <row r="1385" spans="1:10">
      <c r="A1385" s="259"/>
      <c r="B1385" s="259"/>
      <c r="C1385" s="259"/>
      <c r="D1385" s="259"/>
      <c r="E1385" s="259"/>
      <c r="F1385" s="270"/>
      <c r="G1385" s="259"/>
      <c r="H1385" s="259"/>
      <c r="I1385" s="259"/>
      <c r="J1385" s="259"/>
    </row>
    <row r="1386" spans="1:10">
      <c r="A1386" s="259"/>
      <c r="B1386" s="259"/>
      <c r="C1386" s="259"/>
      <c r="D1386" s="259"/>
      <c r="E1386" s="259"/>
      <c r="F1386" s="270"/>
      <c r="G1386" s="259"/>
      <c r="H1386" s="259"/>
      <c r="I1386" s="259"/>
      <c r="J1386" s="259"/>
    </row>
    <row r="1387" spans="1:10">
      <c r="A1387" s="259"/>
      <c r="B1387" s="259"/>
      <c r="C1387" s="259"/>
      <c r="D1387" s="259"/>
      <c r="E1387" s="259"/>
      <c r="F1387" s="270"/>
      <c r="G1387" s="259"/>
      <c r="H1387" s="259"/>
      <c r="I1387" s="259"/>
      <c r="J1387" s="259"/>
    </row>
    <row r="1388" spans="1:10">
      <c r="A1388" s="259"/>
      <c r="B1388" s="259"/>
      <c r="C1388" s="259"/>
      <c r="D1388" s="259"/>
      <c r="E1388" s="259"/>
      <c r="F1388" s="270"/>
      <c r="G1388" s="259"/>
      <c r="H1388" s="259"/>
      <c r="I1388" s="259"/>
      <c r="J1388" s="259"/>
    </row>
    <row r="1389" spans="1:10">
      <c r="A1389" s="259"/>
      <c r="B1389" s="259"/>
      <c r="C1389" s="259"/>
      <c r="D1389" s="259"/>
      <c r="E1389" s="259"/>
      <c r="F1389" s="270"/>
      <c r="G1389" s="259"/>
      <c r="H1389" s="259"/>
      <c r="I1389" s="259"/>
      <c r="J1389" s="259"/>
    </row>
    <row r="1390" spans="1:10">
      <c r="A1390" s="259"/>
      <c r="B1390" s="259"/>
      <c r="C1390" s="259"/>
      <c r="D1390" s="259"/>
      <c r="E1390" s="259"/>
      <c r="F1390" s="270"/>
      <c r="G1390" s="259"/>
      <c r="H1390" s="259"/>
      <c r="I1390" s="259"/>
      <c r="J1390" s="259"/>
    </row>
    <row r="1391" spans="1:10">
      <c r="A1391" s="259"/>
      <c r="B1391" s="259"/>
      <c r="C1391" s="259"/>
      <c r="D1391" s="259"/>
      <c r="E1391" s="259"/>
      <c r="F1391" s="270"/>
      <c r="G1391" s="259"/>
      <c r="H1391" s="259"/>
      <c r="I1391" s="259"/>
      <c r="J1391" s="259"/>
    </row>
    <row r="1392" spans="1:10">
      <c r="A1392" s="259"/>
      <c r="B1392" s="259"/>
      <c r="C1392" s="259"/>
      <c r="D1392" s="259"/>
      <c r="E1392" s="259"/>
      <c r="F1392" s="270"/>
      <c r="G1392" s="259"/>
      <c r="H1392" s="259"/>
      <c r="I1392" s="259"/>
      <c r="J1392" s="259"/>
    </row>
    <row r="1393" spans="1:10">
      <c r="A1393" s="259"/>
      <c r="B1393" s="259"/>
      <c r="C1393" s="259"/>
      <c r="D1393" s="259"/>
      <c r="E1393" s="259"/>
      <c r="F1393" s="270"/>
      <c r="G1393" s="259"/>
      <c r="H1393" s="259"/>
      <c r="I1393" s="259"/>
      <c r="J1393" s="259"/>
    </row>
    <row r="1394" spans="1:10">
      <c r="A1394" s="259"/>
      <c r="B1394" s="259"/>
      <c r="C1394" s="259"/>
      <c r="D1394" s="259"/>
      <c r="E1394" s="259"/>
      <c r="F1394" s="270"/>
      <c r="G1394" s="259"/>
      <c r="H1394" s="259"/>
      <c r="I1394" s="259"/>
      <c r="J1394" s="259"/>
    </row>
    <row r="1395" spans="1:10">
      <c r="A1395" s="259"/>
      <c r="B1395" s="259"/>
      <c r="C1395" s="259"/>
      <c r="D1395" s="259"/>
      <c r="E1395" s="259"/>
      <c r="F1395" s="270"/>
      <c r="G1395" s="259"/>
      <c r="H1395" s="259"/>
      <c r="I1395" s="259"/>
      <c r="J1395" s="259"/>
    </row>
    <row r="1396" spans="1:10">
      <c r="A1396" s="259"/>
      <c r="B1396" s="259"/>
      <c r="C1396" s="259"/>
      <c r="D1396" s="259"/>
      <c r="E1396" s="259"/>
      <c r="F1396" s="270"/>
      <c r="G1396" s="259"/>
      <c r="H1396" s="259"/>
      <c r="I1396" s="259"/>
      <c r="J1396" s="259"/>
    </row>
    <row r="1397" spans="1:10">
      <c r="A1397" s="259"/>
      <c r="B1397" s="259"/>
      <c r="C1397" s="259"/>
      <c r="D1397" s="259"/>
      <c r="E1397" s="259"/>
      <c r="F1397" s="270"/>
      <c r="G1397" s="259"/>
      <c r="H1397" s="259"/>
      <c r="I1397" s="259"/>
      <c r="J1397" s="259"/>
    </row>
    <row r="1398" spans="1:10">
      <c r="A1398" s="259"/>
      <c r="B1398" s="259"/>
      <c r="C1398" s="259"/>
      <c r="D1398" s="259"/>
      <c r="E1398" s="259"/>
      <c r="F1398" s="270"/>
      <c r="G1398" s="259"/>
      <c r="H1398" s="259"/>
      <c r="I1398" s="259"/>
      <c r="J1398" s="259"/>
    </row>
    <row r="1399" spans="1:10">
      <c r="A1399" s="259"/>
      <c r="B1399" s="259"/>
      <c r="C1399" s="259"/>
      <c r="D1399" s="259"/>
      <c r="E1399" s="259"/>
      <c r="F1399" s="270"/>
      <c r="G1399" s="259"/>
      <c r="H1399" s="259"/>
      <c r="I1399" s="259"/>
      <c r="J1399" s="259"/>
    </row>
    <row r="1400" spans="1:10">
      <c r="A1400" s="259"/>
      <c r="B1400" s="259"/>
      <c r="C1400" s="259"/>
      <c r="D1400" s="259"/>
      <c r="E1400" s="259"/>
      <c r="F1400" s="270"/>
      <c r="G1400" s="259"/>
      <c r="H1400" s="259"/>
      <c r="I1400" s="259"/>
      <c r="J1400" s="259"/>
    </row>
    <row r="1401" spans="1:10">
      <c r="A1401" s="259"/>
      <c r="B1401" s="259"/>
      <c r="C1401" s="259"/>
      <c r="D1401" s="259"/>
      <c r="E1401" s="259"/>
      <c r="F1401" s="270"/>
      <c r="G1401" s="259"/>
      <c r="H1401" s="259"/>
      <c r="I1401" s="259"/>
      <c r="J1401" s="259"/>
    </row>
    <row r="1402" spans="1:10">
      <c r="A1402" s="259"/>
      <c r="B1402" s="259"/>
      <c r="C1402" s="259"/>
      <c r="D1402" s="259"/>
      <c r="E1402" s="259"/>
      <c r="F1402" s="270"/>
      <c r="G1402" s="259"/>
      <c r="H1402" s="259"/>
      <c r="I1402" s="259"/>
      <c r="J1402" s="259"/>
    </row>
    <row r="1403" spans="1:10">
      <c r="A1403" s="259"/>
      <c r="B1403" s="259"/>
      <c r="C1403" s="259"/>
      <c r="D1403" s="259"/>
      <c r="E1403" s="259"/>
      <c r="F1403" s="270"/>
      <c r="G1403" s="259"/>
      <c r="H1403" s="259"/>
      <c r="I1403" s="259"/>
      <c r="J1403" s="259"/>
    </row>
    <row r="1404" spans="1:10">
      <c r="A1404" s="259"/>
      <c r="B1404" s="259"/>
      <c r="C1404" s="259"/>
      <c r="D1404" s="259"/>
      <c r="E1404" s="259"/>
      <c r="F1404" s="270"/>
      <c r="G1404" s="259"/>
      <c r="H1404" s="259"/>
      <c r="I1404" s="259"/>
      <c r="J1404" s="259"/>
    </row>
    <row r="1405" spans="1:10">
      <c r="A1405" s="259"/>
      <c r="B1405" s="259"/>
      <c r="C1405" s="259"/>
      <c r="D1405" s="259"/>
      <c r="E1405" s="259"/>
      <c r="F1405" s="270"/>
      <c r="G1405" s="259"/>
      <c r="H1405" s="259"/>
      <c r="I1405" s="259"/>
      <c r="J1405" s="259"/>
    </row>
    <row r="1406" spans="1:10">
      <c r="A1406" s="259"/>
      <c r="B1406" s="259"/>
      <c r="C1406" s="259"/>
      <c r="D1406" s="259"/>
      <c r="E1406" s="259"/>
      <c r="F1406" s="270"/>
      <c r="G1406" s="259"/>
      <c r="H1406" s="259"/>
      <c r="I1406" s="259"/>
      <c r="J1406" s="259"/>
    </row>
    <row r="1407" spans="1:10">
      <c r="A1407" s="259"/>
      <c r="B1407" s="259"/>
      <c r="C1407" s="259"/>
      <c r="D1407" s="259"/>
      <c r="E1407" s="259"/>
      <c r="F1407" s="270"/>
      <c r="G1407" s="259"/>
      <c r="H1407" s="259"/>
      <c r="I1407" s="259"/>
      <c r="J1407" s="259"/>
    </row>
    <row r="1408" spans="1:10">
      <c r="A1408" s="259"/>
      <c r="B1408" s="259"/>
      <c r="C1408" s="259"/>
      <c r="D1408" s="259"/>
      <c r="E1408" s="259"/>
      <c r="F1408" s="270"/>
      <c r="G1408" s="259"/>
      <c r="H1408" s="259"/>
      <c r="I1408" s="259"/>
      <c r="J1408" s="259"/>
    </row>
    <row r="1409" spans="1:10">
      <c r="A1409" s="259"/>
      <c r="B1409" s="259"/>
      <c r="C1409" s="259"/>
      <c r="D1409" s="259"/>
      <c r="E1409" s="259"/>
      <c r="F1409" s="270"/>
      <c r="G1409" s="259"/>
      <c r="H1409" s="259"/>
      <c r="I1409" s="259"/>
      <c r="J1409" s="259"/>
    </row>
    <row r="1410" spans="1:10">
      <c r="A1410" s="259"/>
      <c r="B1410" s="259"/>
      <c r="C1410" s="259"/>
      <c r="D1410" s="259"/>
      <c r="E1410" s="259"/>
      <c r="F1410" s="270"/>
      <c r="G1410" s="259"/>
      <c r="H1410" s="259"/>
      <c r="I1410" s="259"/>
      <c r="J1410" s="259"/>
    </row>
    <row r="1411" spans="1:10">
      <c r="A1411" s="259"/>
      <c r="B1411" s="259"/>
      <c r="C1411" s="259"/>
      <c r="D1411" s="259"/>
      <c r="E1411" s="259"/>
      <c r="F1411" s="270"/>
      <c r="G1411" s="259"/>
      <c r="H1411" s="259"/>
      <c r="I1411" s="259"/>
      <c r="J1411" s="259"/>
    </row>
    <row r="1412" spans="1:10">
      <c r="A1412" s="259"/>
      <c r="B1412" s="259"/>
      <c r="C1412" s="259"/>
      <c r="D1412" s="259"/>
      <c r="E1412" s="259"/>
      <c r="F1412" s="270"/>
      <c r="G1412" s="259"/>
      <c r="H1412" s="259"/>
      <c r="I1412" s="259"/>
      <c r="J1412" s="259"/>
    </row>
    <row r="1413" spans="1:10">
      <c r="A1413" s="259"/>
      <c r="B1413" s="259"/>
      <c r="C1413" s="259"/>
      <c r="D1413" s="259"/>
      <c r="E1413" s="259"/>
      <c r="F1413" s="270"/>
      <c r="G1413" s="259"/>
      <c r="H1413" s="259"/>
      <c r="I1413" s="259"/>
      <c r="J1413" s="259"/>
    </row>
    <row r="1414" spans="1:10">
      <c r="A1414" s="259"/>
      <c r="B1414" s="259"/>
      <c r="C1414" s="259"/>
      <c r="D1414" s="259"/>
      <c r="E1414" s="259"/>
      <c r="F1414" s="270"/>
      <c r="G1414" s="259"/>
      <c r="H1414" s="259"/>
      <c r="I1414" s="259"/>
      <c r="J1414" s="259"/>
    </row>
    <row r="1415" spans="1:10">
      <c r="A1415" s="259"/>
      <c r="B1415" s="259"/>
      <c r="C1415" s="259"/>
      <c r="D1415" s="259"/>
      <c r="E1415" s="259"/>
      <c r="F1415" s="270"/>
      <c r="G1415" s="259"/>
      <c r="H1415" s="259"/>
      <c r="I1415" s="259"/>
      <c r="J1415" s="259"/>
    </row>
    <row r="1416" spans="1:10">
      <c r="A1416" s="259"/>
      <c r="B1416" s="259"/>
      <c r="C1416" s="259"/>
      <c r="D1416" s="259"/>
      <c r="E1416" s="259"/>
      <c r="F1416" s="270"/>
      <c r="G1416" s="259"/>
      <c r="H1416" s="259"/>
      <c r="I1416" s="259"/>
      <c r="J1416" s="259"/>
    </row>
    <row r="1417" spans="1:10">
      <c r="A1417" s="259"/>
      <c r="B1417" s="259"/>
      <c r="C1417" s="259"/>
      <c r="D1417" s="259"/>
      <c r="E1417" s="259"/>
      <c r="F1417" s="270"/>
      <c r="G1417" s="259"/>
      <c r="H1417" s="259"/>
      <c r="I1417" s="259"/>
      <c r="J1417" s="259"/>
    </row>
    <row r="1418" spans="1:10">
      <c r="A1418" s="259"/>
      <c r="B1418" s="259"/>
      <c r="C1418" s="259"/>
      <c r="D1418" s="259"/>
      <c r="E1418" s="259"/>
      <c r="F1418" s="270"/>
      <c r="G1418" s="259"/>
      <c r="H1418" s="259"/>
      <c r="I1418" s="259"/>
      <c r="J1418" s="259"/>
    </row>
    <row r="1419" spans="1:10">
      <c r="A1419" s="259"/>
      <c r="B1419" s="259"/>
      <c r="C1419" s="259"/>
      <c r="D1419" s="259"/>
      <c r="E1419" s="259"/>
      <c r="F1419" s="270"/>
      <c r="G1419" s="259"/>
      <c r="H1419" s="259"/>
      <c r="I1419" s="259"/>
      <c r="J1419" s="259"/>
    </row>
    <row r="1420" spans="1:10">
      <c r="A1420" s="259"/>
      <c r="B1420" s="259"/>
      <c r="C1420" s="259"/>
      <c r="D1420" s="259"/>
      <c r="E1420" s="259"/>
      <c r="F1420" s="270"/>
      <c r="G1420" s="259"/>
      <c r="H1420" s="259"/>
      <c r="I1420" s="259"/>
      <c r="J1420" s="259"/>
    </row>
    <row r="1421" spans="1:10">
      <c r="A1421" s="259"/>
      <c r="B1421" s="259"/>
      <c r="C1421" s="259"/>
      <c r="D1421" s="259"/>
      <c r="E1421" s="259"/>
      <c r="F1421" s="270"/>
      <c r="G1421" s="259"/>
      <c r="H1421" s="259"/>
      <c r="I1421" s="259"/>
      <c r="J1421" s="259"/>
    </row>
    <row r="1422" spans="1:10">
      <c r="A1422" s="259"/>
      <c r="B1422" s="259"/>
      <c r="C1422" s="259"/>
      <c r="D1422" s="259"/>
      <c r="E1422" s="259"/>
      <c r="F1422" s="270"/>
      <c r="G1422" s="259"/>
      <c r="H1422" s="259"/>
      <c r="I1422" s="259"/>
      <c r="J1422" s="259"/>
    </row>
    <row r="1423" spans="1:10">
      <c r="A1423" s="259"/>
      <c r="B1423" s="259"/>
      <c r="C1423" s="259"/>
      <c r="D1423" s="259"/>
      <c r="E1423" s="259"/>
      <c r="F1423" s="270"/>
      <c r="G1423" s="259"/>
      <c r="H1423" s="259"/>
      <c r="I1423" s="259"/>
      <c r="J1423" s="259"/>
    </row>
    <row r="1424" spans="1:10">
      <c r="A1424" s="259"/>
      <c r="B1424" s="259"/>
      <c r="C1424" s="259"/>
      <c r="D1424" s="259"/>
      <c r="E1424" s="259"/>
      <c r="F1424" s="270"/>
      <c r="G1424" s="259"/>
      <c r="H1424" s="259"/>
      <c r="I1424" s="259"/>
      <c r="J1424" s="259"/>
    </row>
    <row r="1425" spans="1:10">
      <c r="A1425" s="259"/>
      <c r="B1425" s="259"/>
      <c r="C1425" s="259"/>
      <c r="D1425" s="259"/>
      <c r="E1425" s="259"/>
      <c r="F1425" s="270"/>
      <c r="G1425" s="259"/>
      <c r="H1425" s="259"/>
      <c r="I1425" s="259"/>
      <c r="J1425" s="259"/>
    </row>
    <row r="1426" spans="1:10">
      <c r="A1426" s="259"/>
      <c r="B1426" s="259"/>
      <c r="C1426" s="259"/>
      <c r="D1426" s="259"/>
      <c r="E1426" s="259"/>
      <c r="F1426" s="270"/>
      <c r="G1426" s="259"/>
      <c r="H1426" s="259"/>
      <c r="I1426" s="259"/>
      <c r="J1426" s="259"/>
    </row>
    <row r="1427" spans="1:10">
      <c r="A1427" s="259"/>
      <c r="B1427" s="259"/>
      <c r="C1427" s="259"/>
      <c r="D1427" s="259"/>
      <c r="E1427" s="259"/>
      <c r="F1427" s="270"/>
      <c r="G1427" s="259"/>
      <c r="H1427" s="259"/>
      <c r="I1427" s="259"/>
      <c r="J1427" s="259"/>
    </row>
    <row r="1428" spans="1:10">
      <c r="A1428" s="259"/>
      <c r="B1428" s="259"/>
      <c r="C1428" s="259"/>
      <c r="D1428" s="259"/>
      <c r="E1428" s="259"/>
      <c r="F1428" s="270"/>
      <c r="G1428" s="259"/>
      <c r="H1428" s="259"/>
      <c r="I1428" s="259"/>
      <c r="J1428" s="259"/>
    </row>
    <row r="1429" spans="1:10">
      <c r="A1429" s="259"/>
      <c r="B1429" s="259"/>
      <c r="C1429" s="259"/>
      <c r="D1429" s="259"/>
      <c r="E1429" s="259"/>
      <c r="F1429" s="270"/>
      <c r="G1429" s="259"/>
      <c r="H1429" s="259"/>
      <c r="I1429" s="259"/>
      <c r="J1429" s="259"/>
    </row>
    <row r="1430" spans="1:10">
      <c r="A1430" s="259"/>
      <c r="B1430" s="259"/>
      <c r="C1430" s="259"/>
      <c r="D1430" s="259"/>
      <c r="E1430" s="259"/>
      <c r="F1430" s="270"/>
      <c r="G1430" s="259"/>
      <c r="H1430" s="259"/>
      <c r="I1430" s="259"/>
      <c r="J1430" s="259"/>
    </row>
    <row r="1431" spans="1:10">
      <c r="A1431" s="259"/>
      <c r="B1431" s="259"/>
      <c r="C1431" s="259"/>
      <c r="D1431" s="259"/>
      <c r="E1431" s="259"/>
      <c r="F1431" s="270"/>
      <c r="G1431" s="259"/>
      <c r="H1431" s="259"/>
      <c r="I1431" s="259"/>
      <c r="J1431" s="259"/>
    </row>
    <row r="1432" spans="1:10">
      <c r="A1432" s="259"/>
      <c r="B1432" s="259"/>
      <c r="C1432" s="259"/>
      <c r="D1432" s="259"/>
      <c r="E1432" s="259"/>
      <c r="F1432" s="270"/>
      <c r="G1432" s="259"/>
      <c r="H1432" s="259"/>
      <c r="I1432" s="259"/>
      <c r="J1432" s="259"/>
    </row>
    <row r="1433" spans="1:10">
      <c r="A1433" s="259"/>
      <c r="B1433" s="259"/>
      <c r="C1433" s="259"/>
      <c r="D1433" s="259"/>
      <c r="E1433" s="259"/>
      <c r="F1433" s="270"/>
      <c r="G1433" s="259"/>
      <c r="H1433" s="259"/>
      <c r="I1433" s="259"/>
      <c r="J1433" s="259"/>
    </row>
    <row r="1434" spans="1:10">
      <c r="A1434" s="259"/>
      <c r="B1434" s="259"/>
      <c r="C1434" s="259"/>
      <c r="D1434" s="259"/>
      <c r="E1434" s="259"/>
      <c r="F1434" s="270"/>
      <c r="G1434" s="259"/>
      <c r="H1434" s="259"/>
      <c r="I1434" s="259"/>
      <c r="J1434" s="259"/>
    </row>
    <row r="1435" spans="1:10">
      <c r="A1435" s="259"/>
      <c r="B1435" s="259"/>
      <c r="C1435" s="259"/>
      <c r="D1435" s="259"/>
      <c r="E1435" s="259"/>
      <c r="F1435" s="270"/>
      <c r="G1435" s="259"/>
      <c r="H1435" s="259"/>
      <c r="I1435" s="259"/>
      <c r="J1435" s="259"/>
    </row>
    <row r="1436" spans="1:10">
      <c r="A1436" s="259"/>
      <c r="B1436" s="259"/>
      <c r="C1436" s="259"/>
      <c r="D1436" s="259"/>
      <c r="E1436" s="259"/>
      <c r="F1436" s="270"/>
      <c r="G1436" s="259"/>
      <c r="H1436" s="259"/>
      <c r="I1436" s="259"/>
      <c r="J1436" s="259"/>
    </row>
    <row r="1437" spans="1:10">
      <c r="A1437" s="259"/>
      <c r="B1437" s="259"/>
      <c r="C1437" s="259"/>
      <c r="D1437" s="259"/>
      <c r="E1437" s="259"/>
      <c r="F1437" s="270"/>
      <c r="G1437" s="259"/>
      <c r="H1437" s="259"/>
      <c r="I1437" s="259"/>
      <c r="J1437" s="259"/>
    </row>
    <row r="1438" spans="1:10">
      <c r="A1438" s="259"/>
      <c r="B1438" s="259"/>
      <c r="C1438" s="259"/>
      <c r="D1438" s="259"/>
      <c r="E1438" s="259"/>
      <c r="F1438" s="270"/>
      <c r="G1438" s="259"/>
      <c r="H1438" s="259"/>
      <c r="I1438" s="259"/>
      <c r="J1438" s="259"/>
    </row>
    <row r="1439" spans="1:10">
      <c r="A1439" s="259"/>
      <c r="B1439" s="259"/>
      <c r="C1439" s="259"/>
      <c r="D1439" s="259"/>
      <c r="E1439" s="259"/>
      <c r="F1439" s="270"/>
      <c r="G1439" s="259"/>
      <c r="H1439" s="259"/>
      <c r="I1439" s="259"/>
      <c r="J1439" s="259"/>
    </row>
    <row r="1440" spans="1:10">
      <c r="A1440" s="259"/>
      <c r="B1440" s="259"/>
      <c r="C1440" s="259"/>
      <c r="D1440" s="259"/>
      <c r="E1440" s="259"/>
      <c r="F1440" s="270"/>
      <c r="G1440" s="259"/>
      <c r="H1440" s="259"/>
      <c r="I1440" s="259"/>
      <c r="J1440" s="259"/>
    </row>
    <row r="1441" spans="1:10">
      <c r="A1441" s="259"/>
      <c r="B1441" s="259"/>
      <c r="C1441" s="259"/>
      <c r="D1441" s="259"/>
      <c r="E1441" s="259"/>
      <c r="F1441" s="270"/>
      <c r="G1441" s="259"/>
      <c r="H1441" s="259"/>
      <c r="I1441" s="259"/>
      <c r="J1441" s="259"/>
    </row>
    <row r="1442" spans="1:10">
      <c r="A1442" s="259"/>
      <c r="B1442" s="259"/>
      <c r="C1442" s="259"/>
      <c r="D1442" s="259"/>
      <c r="E1442" s="259"/>
      <c r="F1442" s="270"/>
      <c r="G1442" s="259"/>
      <c r="H1442" s="259"/>
      <c r="I1442" s="259"/>
      <c r="J1442" s="259"/>
    </row>
    <row r="1443" spans="1:10">
      <c r="A1443" s="259"/>
      <c r="B1443" s="259"/>
      <c r="C1443" s="259"/>
      <c r="D1443" s="259"/>
      <c r="E1443" s="259"/>
      <c r="F1443" s="270"/>
      <c r="G1443" s="259"/>
      <c r="H1443" s="259"/>
      <c r="I1443" s="259"/>
      <c r="J1443" s="259"/>
    </row>
    <row r="1444" spans="1:10">
      <c r="A1444" s="259"/>
      <c r="B1444" s="259"/>
      <c r="C1444" s="259"/>
      <c r="D1444" s="259"/>
      <c r="E1444" s="259"/>
      <c r="F1444" s="270"/>
      <c r="G1444" s="259"/>
      <c r="H1444" s="259"/>
      <c r="I1444" s="259"/>
      <c r="J1444" s="259"/>
    </row>
    <row r="1445" spans="1:10">
      <c r="A1445" s="259"/>
      <c r="B1445" s="259"/>
      <c r="C1445" s="259"/>
      <c r="D1445" s="259"/>
      <c r="E1445" s="259"/>
      <c r="F1445" s="270"/>
      <c r="G1445" s="259"/>
      <c r="H1445" s="259"/>
      <c r="I1445" s="259"/>
      <c r="J1445" s="259"/>
    </row>
    <row r="1446" spans="1:10">
      <c r="A1446" s="259"/>
      <c r="B1446" s="259"/>
      <c r="C1446" s="259"/>
      <c r="D1446" s="259"/>
      <c r="E1446" s="259"/>
      <c r="F1446" s="270"/>
      <c r="G1446" s="259"/>
      <c r="H1446" s="259"/>
      <c r="I1446" s="259"/>
      <c r="J1446" s="259"/>
    </row>
    <row r="1447" spans="1:10">
      <c r="A1447" s="259"/>
      <c r="B1447" s="259"/>
      <c r="C1447" s="259"/>
      <c r="D1447" s="259"/>
      <c r="E1447" s="259"/>
      <c r="F1447" s="270"/>
      <c r="G1447" s="259"/>
      <c r="H1447" s="259"/>
      <c r="I1447" s="259"/>
      <c r="J1447" s="259"/>
    </row>
    <row r="1448" spans="1:10">
      <c r="A1448" s="259"/>
      <c r="B1448" s="259"/>
      <c r="C1448" s="259"/>
      <c r="D1448" s="259"/>
      <c r="E1448" s="259"/>
      <c r="F1448" s="270"/>
      <c r="G1448" s="259"/>
      <c r="H1448" s="259"/>
      <c r="I1448" s="259"/>
      <c r="J1448" s="259"/>
    </row>
    <row r="1449" spans="1:10">
      <c r="A1449" s="259"/>
      <c r="B1449" s="259"/>
      <c r="C1449" s="259"/>
      <c r="D1449" s="259"/>
      <c r="E1449" s="259"/>
      <c r="F1449" s="270"/>
      <c r="G1449" s="259"/>
      <c r="H1449" s="259"/>
      <c r="I1449" s="259"/>
      <c r="J1449" s="259"/>
    </row>
    <row r="1450" spans="1:10">
      <c r="A1450" s="259"/>
      <c r="B1450" s="259"/>
      <c r="C1450" s="259"/>
      <c r="D1450" s="259"/>
      <c r="E1450" s="259"/>
      <c r="F1450" s="270"/>
      <c r="G1450" s="259"/>
      <c r="H1450" s="259"/>
      <c r="I1450" s="259"/>
      <c r="J1450" s="259"/>
    </row>
    <row r="1451" spans="1:10">
      <c r="A1451" s="259"/>
      <c r="B1451" s="259"/>
      <c r="C1451" s="259"/>
      <c r="D1451" s="259"/>
      <c r="E1451" s="259"/>
      <c r="F1451" s="270"/>
      <c r="G1451" s="259"/>
      <c r="H1451" s="259"/>
      <c r="I1451" s="259"/>
      <c r="J1451" s="259"/>
    </row>
    <row r="1452" spans="1:10">
      <c r="A1452" s="259"/>
      <c r="B1452" s="259"/>
      <c r="C1452" s="259"/>
      <c r="D1452" s="259"/>
      <c r="E1452" s="259"/>
      <c r="F1452" s="270"/>
      <c r="G1452" s="259"/>
      <c r="H1452" s="259"/>
      <c r="I1452" s="259"/>
      <c r="J1452" s="259"/>
    </row>
    <row r="1453" spans="1:10">
      <c r="A1453" s="259"/>
      <c r="B1453" s="259"/>
      <c r="C1453" s="259"/>
      <c r="D1453" s="259"/>
      <c r="E1453" s="259"/>
      <c r="F1453" s="270"/>
      <c r="G1453" s="259"/>
      <c r="H1453" s="259"/>
      <c r="I1453" s="259"/>
      <c r="J1453" s="259"/>
    </row>
    <row r="1454" spans="1:10">
      <c r="A1454" s="259"/>
      <c r="B1454" s="259"/>
      <c r="C1454" s="259"/>
      <c r="D1454" s="259"/>
      <c r="E1454" s="259"/>
      <c r="F1454" s="270"/>
      <c r="G1454" s="259"/>
      <c r="H1454" s="259"/>
      <c r="I1454" s="259"/>
      <c r="J1454" s="259"/>
    </row>
    <row r="1455" spans="1:10">
      <c r="A1455" s="259"/>
      <c r="B1455" s="259"/>
      <c r="C1455" s="259"/>
      <c r="D1455" s="259"/>
      <c r="E1455" s="259"/>
      <c r="F1455" s="270"/>
      <c r="G1455" s="259"/>
      <c r="H1455" s="259"/>
      <c r="I1455" s="259"/>
      <c r="J1455" s="259"/>
    </row>
    <row r="1456" spans="1:10">
      <c r="A1456" s="259"/>
      <c r="B1456" s="259"/>
      <c r="C1456" s="259"/>
      <c r="D1456" s="259"/>
      <c r="E1456" s="259"/>
      <c r="F1456" s="270"/>
      <c r="G1456" s="259"/>
      <c r="H1456" s="259"/>
      <c r="I1456" s="259"/>
      <c r="J1456" s="259"/>
    </row>
    <row r="1457" spans="1:10">
      <c r="A1457" s="259"/>
      <c r="B1457" s="259"/>
      <c r="C1457" s="259"/>
      <c r="D1457" s="259"/>
      <c r="E1457" s="259"/>
      <c r="F1457" s="270"/>
      <c r="G1457" s="259"/>
      <c r="H1457" s="259"/>
      <c r="I1457" s="259"/>
      <c r="J1457" s="259"/>
    </row>
    <row r="1458" spans="1:10">
      <c r="A1458" s="259"/>
      <c r="B1458" s="259"/>
      <c r="C1458" s="259"/>
      <c r="D1458" s="259"/>
      <c r="E1458" s="259"/>
      <c r="F1458" s="270"/>
      <c r="G1458" s="259"/>
      <c r="H1458" s="259"/>
      <c r="I1458" s="259"/>
      <c r="J1458" s="259"/>
    </row>
    <row r="1459" spans="1:10">
      <c r="A1459" s="259"/>
      <c r="B1459" s="259"/>
      <c r="C1459" s="259"/>
      <c r="D1459" s="259"/>
      <c r="E1459" s="259"/>
      <c r="F1459" s="270"/>
      <c r="G1459" s="259"/>
      <c r="H1459" s="259"/>
      <c r="I1459" s="259"/>
      <c r="J1459" s="259"/>
    </row>
    <row r="1460" spans="1:10">
      <c r="A1460" s="259"/>
      <c r="B1460" s="259"/>
      <c r="C1460" s="259"/>
      <c r="D1460" s="259"/>
      <c r="E1460" s="259"/>
      <c r="F1460" s="270"/>
      <c r="G1460" s="259"/>
      <c r="H1460" s="259"/>
      <c r="I1460" s="259"/>
      <c r="J1460" s="259"/>
    </row>
    <row r="1461" spans="1:10">
      <c r="A1461" s="259"/>
      <c r="B1461" s="259"/>
      <c r="C1461" s="259"/>
      <c r="D1461" s="259"/>
      <c r="E1461" s="259"/>
      <c r="F1461" s="270"/>
      <c r="G1461" s="259"/>
      <c r="H1461" s="259"/>
      <c r="I1461" s="259"/>
      <c r="J1461" s="259"/>
    </row>
    <row r="1462" spans="1:10">
      <c r="A1462" s="259"/>
      <c r="B1462" s="259"/>
      <c r="C1462" s="259"/>
      <c r="D1462" s="259"/>
      <c r="E1462" s="259"/>
      <c r="F1462" s="270"/>
      <c r="G1462" s="259"/>
      <c r="H1462" s="259"/>
      <c r="I1462" s="259"/>
      <c r="J1462" s="259"/>
    </row>
    <row r="1463" spans="1:10">
      <c r="A1463" s="259"/>
      <c r="B1463" s="259"/>
      <c r="C1463" s="259"/>
      <c r="D1463" s="259"/>
      <c r="E1463" s="259"/>
      <c r="F1463" s="270"/>
      <c r="G1463" s="259"/>
      <c r="H1463" s="259"/>
      <c r="I1463" s="259"/>
      <c r="J1463" s="259"/>
    </row>
    <row r="1464" spans="1:10">
      <c r="A1464" s="259"/>
      <c r="B1464" s="259"/>
      <c r="C1464" s="259"/>
      <c r="D1464" s="259"/>
      <c r="E1464" s="259"/>
      <c r="F1464" s="270"/>
      <c r="G1464" s="259"/>
      <c r="H1464" s="259"/>
      <c r="I1464" s="259"/>
      <c r="J1464" s="259"/>
    </row>
    <row r="1465" spans="1:10">
      <c r="A1465" s="259"/>
      <c r="B1465" s="259"/>
      <c r="C1465" s="259"/>
      <c r="D1465" s="259"/>
      <c r="E1465" s="259"/>
      <c r="F1465" s="270"/>
      <c r="G1465" s="259"/>
      <c r="H1465" s="259"/>
      <c r="I1465" s="259"/>
      <c r="J1465" s="259"/>
    </row>
    <row r="1466" spans="1:10">
      <c r="A1466" s="259"/>
      <c r="B1466" s="259"/>
      <c r="C1466" s="259"/>
      <c r="D1466" s="259"/>
      <c r="E1466" s="259"/>
      <c r="F1466" s="270"/>
      <c r="G1466" s="259"/>
      <c r="H1466" s="259"/>
      <c r="I1466" s="259"/>
      <c r="J1466" s="259"/>
    </row>
    <row r="1467" spans="1:10">
      <c r="A1467" s="259"/>
      <c r="B1467" s="259"/>
      <c r="C1467" s="259"/>
      <c r="D1467" s="259"/>
      <c r="E1467" s="259"/>
      <c r="F1467" s="270"/>
      <c r="G1467" s="259"/>
      <c r="H1467" s="259"/>
      <c r="I1467" s="259"/>
      <c r="J1467" s="259"/>
    </row>
    <row r="1468" spans="1:10">
      <c r="A1468" s="259"/>
      <c r="B1468" s="259"/>
      <c r="C1468" s="259"/>
      <c r="D1468" s="259"/>
      <c r="E1468" s="259"/>
      <c r="F1468" s="270"/>
      <c r="G1468" s="259"/>
      <c r="H1468" s="259"/>
      <c r="I1468" s="259"/>
      <c r="J1468" s="259"/>
    </row>
    <row r="1469" spans="1:10">
      <c r="A1469" s="259"/>
      <c r="B1469" s="259"/>
      <c r="C1469" s="259"/>
      <c r="D1469" s="259"/>
      <c r="E1469" s="259"/>
      <c r="F1469" s="270"/>
      <c r="G1469" s="259"/>
      <c r="H1469" s="259"/>
      <c r="I1469" s="259"/>
      <c r="J1469" s="259"/>
    </row>
    <row r="1470" spans="1:10">
      <c r="A1470" s="259"/>
      <c r="B1470" s="259"/>
      <c r="C1470" s="259"/>
      <c r="D1470" s="259"/>
      <c r="E1470" s="259"/>
      <c r="F1470" s="270"/>
      <c r="G1470" s="259"/>
      <c r="H1470" s="259"/>
      <c r="I1470" s="259"/>
      <c r="J1470" s="259"/>
    </row>
    <row r="1471" spans="1:10">
      <c r="A1471" s="259"/>
      <c r="B1471" s="259"/>
      <c r="C1471" s="259"/>
      <c r="D1471" s="259"/>
      <c r="E1471" s="259"/>
      <c r="F1471" s="270"/>
      <c r="G1471" s="259"/>
      <c r="H1471" s="259"/>
      <c r="I1471" s="259"/>
      <c r="J1471" s="259"/>
    </row>
    <row r="1472" spans="1:10">
      <c r="A1472" s="259"/>
      <c r="B1472" s="259"/>
      <c r="C1472" s="259"/>
      <c r="D1472" s="259"/>
      <c r="E1472" s="259"/>
      <c r="F1472" s="270"/>
      <c r="G1472" s="259"/>
      <c r="H1472" s="259"/>
      <c r="I1472" s="259"/>
      <c r="J1472" s="259"/>
    </row>
    <row r="1473" spans="1:10">
      <c r="A1473" s="259"/>
      <c r="B1473" s="259"/>
      <c r="C1473" s="259"/>
      <c r="D1473" s="259"/>
      <c r="E1473" s="259"/>
      <c r="F1473" s="270"/>
      <c r="G1473" s="259"/>
      <c r="H1473" s="259"/>
      <c r="I1473" s="259"/>
      <c r="J1473" s="259"/>
    </row>
    <row r="1474" spans="1:10">
      <c r="A1474" s="259"/>
      <c r="B1474" s="259"/>
      <c r="C1474" s="259"/>
      <c r="D1474" s="259"/>
      <c r="E1474" s="259"/>
      <c r="F1474" s="270"/>
      <c r="G1474" s="259"/>
      <c r="H1474" s="259"/>
      <c r="I1474" s="259"/>
      <c r="J1474" s="259"/>
    </row>
    <row r="1475" spans="1:10">
      <c r="A1475" s="259"/>
      <c r="B1475" s="259"/>
      <c r="C1475" s="259"/>
      <c r="D1475" s="259"/>
      <c r="E1475" s="259"/>
      <c r="F1475" s="270"/>
      <c r="G1475" s="259"/>
      <c r="H1475" s="259"/>
      <c r="I1475" s="259"/>
      <c r="J1475" s="259"/>
    </row>
    <row r="1476" spans="1:10">
      <c r="A1476" s="259"/>
      <c r="B1476" s="259"/>
      <c r="C1476" s="259"/>
      <c r="D1476" s="259"/>
      <c r="E1476" s="259"/>
      <c r="F1476" s="270"/>
      <c r="G1476" s="259"/>
      <c r="H1476" s="259"/>
      <c r="I1476" s="259"/>
      <c r="J1476" s="259"/>
    </row>
    <row r="1477" spans="1:10">
      <c r="A1477" s="259"/>
      <c r="B1477" s="259"/>
      <c r="C1477" s="259"/>
      <c r="D1477" s="259"/>
      <c r="E1477" s="259"/>
      <c r="F1477" s="270"/>
      <c r="G1477" s="259"/>
      <c r="H1477" s="259"/>
      <c r="I1477" s="259"/>
      <c r="J1477" s="259"/>
    </row>
    <row r="1478" spans="1:10">
      <c r="A1478" s="259"/>
      <c r="B1478" s="259"/>
      <c r="C1478" s="259"/>
      <c r="D1478" s="259"/>
      <c r="E1478" s="259"/>
      <c r="F1478" s="270"/>
      <c r="G1478" s="259"/>
      <c r="H1478" s="259"/>
      <c r="I1478" s="259"/>
      <c r="J1478" s="259"/>
    </row>
    <row r="1479" spans="1:10">
      <c r="A1479" s="259"/>
      <c r="B1479" s="259"/>
      <c r="C1479" s="259"/>
      <c r="D1479" s="259"/>
      <c r="E1479" s="259"/>
      <c r="F1479" s="270"/>
      <c r="G1479" s="259"/>
      <c r="H1479" s="259"/>
      <c r="I1479" s="259"/>
      <c r="J1479" s="259"/>
    </row>
    <row r="1480" spans="1:10">
      <c r="A1480" s="259"/>
      <c r="B1480" s="259"/>
      <c r="C1480" s="259"/>
      <c r="D1480" s="259"/>
      <c r="E1480" s="259"/>
      <c r="F1480" s="270"/>
      <c r="G1480" s="259"/>
      <c r="H1480" s="259"/>
      <c r="I1480" s="259"/>
      <c r="J1480" s="259"/>
    </row>
    <row r="1481" spans="1:10">
      <c r="A1481" s="259"/>
      <c r="B1481" s="259"/>
      <c r="C1481" s="259"/>
      <c r="D1481" s="259"/>
      <c r="E1481" s="259"/>
      <c r="F1481" s="270"/>
      <c r="G1481" s="259"/>
      <c r="H1481" s="259"/>
      <c r="I1481" s="259"/>
      <c r="J1481" s="259"/>
    </row>
    <row r="1482" spans="1:10">
      <c r="A1482" s="259"/>
      <c r="B1482" s="259"/>
      <c r="C1482" s="259"/>
      <c r="D1482" s="259"/>
      <c r="E1482" s="259"/>
      <c r="F1482" s="270"/>
      <c r="G1482" s="259"/>
      <c r="H1482" s="259"/>
      <c r="I1482" s="259"/>
      <c r="J1482" s="259"/>
    </row>
    <row r="1483" spans="1:10">
      <c r="A1483" s="259"/>
      <c r="B1483" s="259"/>
      <c r="C1483" s="259"/>
      <c r="D1483" s="259"/>
      <c r="E1483" s="259"/>
      <c r="F1483" s="270"/>
      <c r="G1483" s="259"/>
      <c r="H1483" s="259"/>
      <c r="I1483" s="259"/>
      <c r="J1483" s="259"/>
    </row>
    <row r="1484" spans="1:10">
      <c r="A1484" s="259"/>
      <c r="B1484" s="259"/>
      <c r="C1484" s="259"/>
      <c r="D1484" s="259"/>
      <c r="E1484" s="259"/>
      <c r="F1484" s="270"/>
      <c r="G1484" s="259"/>
      <c r="H1484" s="259"/>
      <c r="I1484" s="259"/>
      <c r="J1484" s="259"/>
    </row>
    <row r="1485" spans="1:10">
      <c r="A1485" s="259"/>
      <c r="B1485" s="259"/>
      <c r="C1485" s="259"/>
      <c r="D1485" s="259"/>
      <c r="E1485" s="259"/>
      <c r="F1485" s="270"/>
      <c r="G1485" s="259"/>
      <c r="H1485" s="259"/>
      <c r="I1485" s="259"/>
      <c r="J1485" s="259"/>
    </row>
    <row r="1486" spans="1:10">
      <c r="A1486" s="259"/>
      <c r="B1486" s="259"/>
      <c r="C1486" s="259"/>
      <c r="D1486" s="259"/>
      <c r="E1486" s="259"/>
      <c r="F1486" s="270"/>
      <c r="G1486" s="259"/>
      <c r="H1486" s="259"/>
      <c r="I1486" s="259"/>
      <c r="J1486" s="259"/>
    </row>
    <row r="1487" spans="1:10">
      <c r="A1487" s="259"/>
      <c r="B1487" s="259"/>
      <c r="C1487" s="259"/>
      <c r="D1487" s="259"/>
      <c r="E1487" s="259"/>
      <c r="F1487" s="270"/>
      <c r="G1487" s="259"/>
      <c r="H1487" s="259"/>
      <c r="I1487" s="259"/>
      <c r="J1487" s="259"/>
    </row>
    <row r="1488" spans="1:10">
      <c r="A1488" s="259"/>
      <c r="B1488" s="259"/>
      <c r="C1488" s="259"/>
      <c r="D1488" s="259"/>
      <c r="E1488" s="259"/>
      <c r="F1488" s="270"/>
      <c r="G1488" s="259"/>
      <c r="H1488" s="259"/>
      <c r="I1488" s="259"/>
      <c r="J1488" s="259"/>
    </row>
    <row r="1489" spans="1:10">
      <c r="A1489" s="259"/>
      <c r="B1489" s="259"/>
      <c r="C1489" s="259"/>
      <c r="D1489" s="259"/>
      <c r="E1489" s="259"/>
      <c r="F1489" s="270"/>
      <c r="G1489" s="259"/>
      <c r="H1489" s="259"/>
      <c r="I1489" s="259"/>
      <c r="J1489" s="259"/>
    </row>
    <row r="1490" spans="1:10">
      <c r="A1490" s="259"/>
      <c r="B1490" s="259"/>
      <c r="C1490" s="259"/>
      <c r="D1490" s="259"/>
      <c r="E1490" s="259"/>
      <c r="F1490" s="270"/>
      <c r="G1490" s="259"/>
      <c r="H1490" s="259"/>
      <c r="I1490" s="259"/>
      <c r="J1490" s="259"/>
    </row>
    <row r="1491" spans="1:10">
      <c r="A1491" s="259"/>
      <c r="B1491" s="259"/>
      <c r="C1491" s="259"/>
      <c r="D1491" s="259"/>
      <c r="E1491" s="259"/>
      <c r="F1491" s="270"/>
      <c r="G1491" s="259"/>
      <c r="H1491" s="259"/>
      <c r="I1491" s="259"/>
      <c r="J1491" s="259"/>
    </row>
    <row r="1492" spans="1:10">
      <c r="A1492" s="259"/>
      <c r="B1492" s="259"/>
      <c r="C1492" s="259"/>
      <c r="D1492" s="259"/>
      <c r="E1492" s="259"/>
      <c r="F1492" s="270"/>
      <c r="G1492" s="259"/>
      <c r="H1492" s="259"/>
      <c r="I1492" s="259"/>
      <c r="J1492" s="259"/>
    </row>
    <row r="1493" spans="1:10">
      <c r="A1493" s="259"/>
      <c r="B1493" s="259"/>
      <c r="C1493" s="259"/>
      <c r="D1493" s="259"/>
      <c r="E1493" s="259"/>
      <c r="F1493" s="270"/>
      <c r="G1493" s="259"/>
      <c r="H1493" s="259"/>
      <c r="I1493" s="259"/>
      <c r="J1493" s="259"/>
    </row>
    <row r="1494" spans="1:10">
      <c r="A1494" s="259"/>
      <c r="B1494" s="259"/>
      <c r="C1494" s="259"/>
      <c r="D1494" s="259"/>
      <c r="E1494" s="259"/>
      <c r="F1494" s="270"/>
      <c r="G1494" s="259"/>
      <c r="H1494" s="259"/>
      <c r="I1494" s="259"/>
      <c r="J1494" s="259"/>
    </row>
    <row r="1495" spans="1:10">
      <c r="A1495" s="259"/>
      <c r="B1495" s="259"/>
      <c r="C1495" s="259"/>
      <c r="D1495" s="259"/>
      <c r="E1495" s="259"/>
      <c r="F1495" s="270"/>
      <c r="G1495" s="259"/>
      <c r="H1495" s="259"/>
      <c r="I1495" s="259"/>
      <c r="J1495" s="259"/>
    </row>
    <row r="1496" spans="1:10">
      <c r="A1496" s="259"/>
      <c r="B1496" s="259"/>
      <c r="C1496" s="259"/>
      <c r="D1496" s="259"/>
      <c r="E1496" s="259"/>
      <c r="F1496" s="270"/>
      <c r="G1496" s="259"/>
      <c r="H1496" s="259"/>
      <c r="I1496" s="259"/>
      <c r="J1496" s="259"/>
    </row>
    <row r="1497" spans="1:10">
      <c r="A1497" s="259"/>
      <c r="B1497" s="259"/>
      <c r="C1497" s="259"/>
      <c r="D1497" s="259"/>
      <c r="E1497" s="259"/>
      <c r="F1497" s="270"/>
      <c r="G1497" s="259"/>
      <c r="H1497" s="259"/>
      <c r="I1497" s="259"/>
      <c r="J1497" s="259"/>
    </row>
    <row r="1498" spans="1:10">
      <c r="A1498" s="259"/>
      <c r="B1498" s="259"/>
      <c r="C1498" s="259"/>
      <c r="D1498" s="259"/>
      <c r="E1498" s="259"/>
      <c r="F1498" s="270"/>
      <c r="G1498" s="259"/>
      <c r="H1498" s="259"/>
      <c r="I1498" s="259"/>
      <c r="J1498" s="259"/>
    </row>
    <row r="1499" spans="1:10">
      <c r="A1499" s="259"/>
      <c r="B1499" s="259"/>
      <c r="C1499" s="259"/>
      <c r="D1499" s="259"/>
      <c r="E1499" s="259"/>
      <c r="F1499" s="270"/>
      <c r="G1499" s="259"/>
      <c r="H1499" s="259"/>
      <c r="I1499" s="259"/>
      <c r="J1499" s="259"/>
    </row>
    <row r="1500" spans="1:10">
      <c r="A1500" s="259"/>
      <c r="B1500" s="259"/>
      <c r="C1500" s="259"/>
      <c r="D1500" s="259"/>
      <c r="E1500" s="259"/>
      <c r="F1500" s="270"/>
      <c r="G1500" s="259"/>
      <c r="H1500" s="259"/>
      <c r="I1500" s="259"/>
      <c r="J1500" s="259"/>
    </row>
    <row r="1501" spans="1:10">
      <c r="A1501" s="259"/>
      <c r="B1501" s="259"/>
      <c r="C1501" s="259"/>
      <c r="D1501" s="259"/>
      <c r="E1501" s="259"/>
      <c r="F1501" s="270"/>
      <c r="G1501" s="259"/>
      <c r="H1501" s="259"/>
      <c r="I1501" s="259"/>
      <c r="J1501" s="259"/>
    </row>
    <row r="1502" spans="1:10">
      <c r="A1502" s="259"/>
      <c r="B1502" s="259"/>
      <c r="C1502" s="259"/>
      <c r="D1502" s="259"/>
      <c r="E1502" s="259"/>
      <c r="F1502" s="270"/>
      <c r="G1502" s="259"/>
      <c r="H1502" s="259"/>
      <c r="I1502" s="259"/>
      <c r="J1502" s="259"/>
    </row>
    <row r="1503" spans="1:10">
      <c r="A1503" s="259"/>
      <c r="B1503" s="259"/>
      <c r="C1503" s="259"/>
      <c r="D1503" s="259"/>
      <c r="E1503" s="259"/>
      <c r="F1503" s="270"/>
      <c r="G1503" s="259"/>
      <c r="H1503" s="259"/>
      <c r="I1503" s="259"/>
      <c r="J1503" s="259"/>
    </row>
    <row r="1504" spans="1:10">
      <c r="A1504" s="259"/>
      <c r="B1504" s="259"/>
      <c r="C1504" s="259"/>
      <c r="D1504" s="259"/>
      <c r="E1504" s="259"/>
      <c r="F1504" s="270"/>
      <c r="G1504" s="259"/>
      <c r="H1504" s="259"/>
      <c r="I1504" s="259"/>
      <c r="J1504" s="259"/>
    </row>
    <row r="1505" spans="1:10">
      <c r="A1505" s="259"/>
      <c r="B1505" s="259"/>
      <c r="C1505" s="259"/>
      <c r="D1505" s="259"/>
      <c r="E1505" s="259"/>
      <c r="F1505" s="270"/>
      <c r="G1505" s="259"/>
      <c r="H1505" s="259"/>
      <c r="I1505" s="259"/>
      <c r="J1505" s="259"/>
    </row>
    <row r="1506" spans="1:10">
      <c r="A1506" s="259"/>
      <c r="B1506" s="259"/>
      <c r="C1506" s="259"/>
      <c r="D1506" s="259"/>
      <c r="E1506" s="259"/>
      <c r="F1506" s="270"/>
      <c r="G1506" s="259"/>
      <c r="H1506" s="259"/>
      <c r="I1506" s="259"/>
      <c r="J1506" s="259"/>
    </row>
    <row r="1507" spans="1:10">
      <c r="A1507" s="259"/>
      <c r="B1507" s="259"/>
      <c r="C1507" s="259"/>
      <c r="D1507" s="259"/>
      <c r="E1507" s="259"/>
      <c r="F1507" s="270"/>
      <c r="G1507" s="259"/>
      <c r="H1507" s="259"/>
      <c r="I1507" s="259"/>
      <c r="J1507" s="259"/>
    </row>
    <row r="1508" spans="1:10">
      <c r="A1508" s="259"/>
      <c r="B1508" s="259"/>
      <c r="C1508" s="259"/>
      <c r="D1508" s="259"/>
      <c r="E1508" s="259"/>
      <c r="F1508" s="270"/>
      <c r="G1508" s="259"/>
      <c r="H1508" s="259"/>
      <c r="I1508" s="259"/>
      <c r="J1508" s="259"/>
    </row>
    <row r="1509" spans="1:10">
      <c r="A1509" s="259"/>
      <c r="B1509" s="259"/>
      <c r="C1509" s="259"/>
      <c r="D1509" s="259"/>
      <c r="E1509" s="259"/>
      <c r="F1509" s="270"/>
      <c r="G1509" s="259"/>
      <c r="H1509" s="259"/>
      <c r="I1509" s="259"/>
      <c r="J1509" s="259"/>
    </row>
    <row r="1510" spans="1:10">
      <c r="A1510" s="259"/>
      <c r="B1510" s="259"/>
      <c r="C1510" s="259"/>
      <c r="D1510" s="259"/>
      <c r="E1510" s="259"/>
      <c r="F1510" s="270"/>
      <c r="G1510" s="259"/>
      <c r="H1510" s="259"/>
      <c r="I1510" s="259"/>
      <c r="J1510" s="259"/>
    </row>
    <row r="1511" spans="1:10">
      <c r="A1511" s="259"/>
      <c r="B1511" s="259"/>
      <c r="C1511" s="259"/>
      <c r="D1511" s="259"/>
      <c r="E1511" s="259"/>
      <c r="F1511" s="270"/>
      <c r="G1511" s="259"/>
      <c r="H1511" s="259"/>
      <c r="I1511" s="259"/>
      <c r="J1511" s="259"/>
    </row>
    <row r="1512" spans="1:10">
      <c r="A1512" s="259"/>
      <c r="B1512" s="259"/>
      <c r="C1512" s="259"/>
      <c r="D1512" s="259"/>
      <c r="E1512" s="259"/>
      <c r="F1512" s="270"/>
      <c r="G1512" s="259"/>
      <c r="H1512" s="259"/>
      <c r="I1512" s="259"/>
      <c r="J1512" s="259"/>
    </row>
    <row r="1513" spans="1:10">
      <c r="A1513" s="259"/>
      <c r="B1513" s="259"/>
      <c r="C1513" s="259"/>
      <c r="D1513" s="259"/>
      <c r="E1513" s="259"/>
      <c r="F1513" s="270"/>
      <c r="G1513" s="259"/>
      <c r="H1513" s="259"/>
      <c r="I1513" s="259"/>
      <c r="J1513" s="259"/>
    </row>
    <row r="1514" spans="1:10">
      <c r="A1514" s="259"/>
      <c r="B1514" s="259"/>
      <c r="C1514" s="259"/>
      <c r="D1514" s="259"/>
      <c r="E1514" s="259"/>
      <c r="F1514" s="270"/>
      <c r="G1514" s="259"/>
      <c r="H1514" s="259"/>
      <c r="I1514" s="259"/>
      <c r="J1514" s="259"/>
    </row>
    <row r="1515" spans="1:10">
      <c r="A1515" s="259"/>
      <c r="B1515" s="259"/>
      <c r="C1515" s="259"/>
      <c r="D1515" s="259"/>
      <c r="E1515" s="259"/>
      <c r="F1515" s="270"/>
      <c r="G1515" s="259"/>
      <c r="H1515" s="259"/>
      <c r="I1515" s="259"/>
      <c r="J1515" s="259"/>
    </row>
    <row r="1516" spans="1:10">
      <c r="A1516" s="259"/>
      <c r="B1516" s="259"/>
      <c r="C1516" s="259"/>
      <c r="D1516" s="259"/>
      <c r="E1516" s="259"/>
      <c r="F1516" s="270"/>
      <c r="G1516" s="259"/>
      <c r="H1516" s="259"/>
      <c r="I1516" s="259"/>
      <c r="J1516" s="259"/>
    </row>
    <row r="1517" spans="1:10">
      <c r="A1517" s="259"/>
      <c r="B1517" s="259"/>
      <c r="C1517" s="259"/>
      <c r="D1517" s="259"/>
      <c r="E1517" s="259"/>
      <c r="F1517" s="270"/>
      <c r="G1517" s="259"/>
      <c r="H1517" s="259"/>
      <c r="I1517" s="259"/>
      <c r="J1517" s="259"/>
    </row>
    <row r="1518" spans="1:10">
      <c r="A1518" s="259"/>
      <c r="B1518" s="259"/>
      <c r="C1518" s="259"/>
      <c r="D1518" s="259"/>
      <c r="E1518" s="259"/>
      <c r="F1518" s="270"/>
      <c r="G1518" s="259"/>
      <c r="H1518" s="259"/>
      <c r="I1518" s="259"/>
      <c r="J1518" s="259"/>
    </row>
    <row r="1519" spans="1:10">
      <c r="A1519" s="259"/>
      <c r="B1519" s="259"/>
      <c r="C1519" s="259"/>
      <c r="D1519" s="259"/>
      <c r="E1519" s="259"/>
      <c r="F1519" s="270"/>
      <c r="G1519" s="259"/>
      <c r="H1519" s="259"/>
      <c r="I1519" s="259"/>
      <c r="J1519" s="259"/>
    </row>
    <row r="1520" spans="1:10">
      <c r="A1520" s="259"/>
      <c r="B1520" s="259"/>
      <c r="C1520" s="259"/>
      <c r="D1520" s="259"/>
      <c r="E1520" s="259"/>
      <c r="F1520" s="270"/>
      <c r="G1520" s="259"/>
      <c r="H1520" s="259"/>
      <c r="I1520" s="259"/>
      <c r="J1520" s="259"/>
    </row>
    <row r="1521" spans="1:10">
      <c r="A1521" s="259"/>
      <c r="B1521" s="259"/>
      <c r="C1521" s="259"/>
      <c r="D1521" s="259"/>
      <c r="E1521" s="259"/>
      <c r="F1521" s="270"/>
      <c r="G1521" s="259"/>
      <c r="H1521" s="259"/>
      <c r="I1521" s="259"/>
      <c r="J1521" s="259"/>
    </row>
    <row r="1522" spans="1:10">
      <c r="A1522" s="259"/>
      <c r="B1522" s="259"/>
      <c r="C1522" s="259"/>
      <c r="D1522" s="259"/>
      <c r="E1522" s="259"/>
      <c r="F1522" s="270"/>
      <c r="G1522" s="259"/>
      <c r="H1522" s="259"/>
      <c r="I1522" s="259"/>
      <c r="J1522" s="259"/>
    </row>
    <row r="1523" spans="1:10">
      <c r="A1523" s="259"/>
      <c r="B1523" s="259"/>
      <c r="C1523" s="259"/>
      <c r="D1523" s="259"/>
      <c r="E1523" s="259"/>
      <c r="F1523" s="270"/>
      <c r="G1523" s="259"/>
      <c r="H1523" s="259"/>
      <c r="I1523" s="259"/>
      <c r="J1523" s="259"/>
    </row>
    <row r="1524" spans="1:10">
      <c r="A1524" s="259"/>
      <c r="B1524" s="259"/>
      <c r="C1524" s="259"/>
      <c r="D1524" s="259"/>
      <c r="E1524" s="259"/>
      <c r="F1524" s="270"/>
      <c r="G1524" s="259"/>
      <c r="H1524" s="259"/>
      <c r="I1524" s="259"/>
      <c r="J1524" s="259"/>
    </row>
    <row r="1525" spans="1:10">
      <c r="A1525" s="259"/>
      <c r="B1525" s="259"/>
      <c r="C1525" s="259"/>
      <c r="D1525" s="259"/>
      <c r="E1525" s="259"/>
      <c r="F1525" s="270"/>
      <c r="G1525" s="259"/>
      <c r="H1525" s="259"/>
      <c r="I1525" s="259"/>
      <c r="J1525" s="259"/>
    </row>
    <row r="1526" spans="1:10">
      <c r="A1526" s="259"/>
      <c r="B1526" s="259"/>
      <c r="C1526" s="259"/>
      <c r="D1526" s="259"/>
      <c r="E1526" s="259"/>
      <c r="F1526" s="270"/>
      <c r="G1526" s="259"/>
      <c r="H1526" s="259"/>
      <c r="I1526" s="259"/>
      <c r="J1526" s="259"/>
    </row>
    <row r="1527" spans="1:10">
      <c r="A1527" s="259"/>
      <c r="B1527" s="259"/>
      <c r="C1527" s="259"/>
      <c r="D1527" s="259"/>
      <c r="E1527" s="259"/>
      <c r="F1527" s="270"/>
      <c r="G1527" s="259"/>
      <c r="H1527" s="259"/>
      <c r="I1527" s="259"/>
      <c r="J1527" s="259"/>
    </row>
    <row r="1528" spans="1:10">
      <c r="A1528" s="259"/>
      <c r="B1528" s="259"/>
      <c r="C1528" s="259"/>
      <c r="D1528" s="259"/>
      <c r="E1528" s="259"/>
      <c r="F1528" s="270"/>
      <c r="G1528" s="259"/>
      <c r="H1528" s="259"/>
      <c r="I1528" s="259"/>
      <c r="J1528" s="259"/>
    </row>
    <row r="1529" spans="1:10">
      <c r="A1529" s="259"/>
      <c r="B1529" s="259"/>
      <c r="C1529" s="259"/>
      <c r="D1529" s="259"/>
      <c r="E1529" s="259"/>
      <c r="F1529" s="270"/>
      <c r="G1529" s="259"/>
      <c r="H1529" s="259"/>
      <c r="I1529" s="259"/>
      <c r="J1529" s="259"/>
    </row>
    <row r="1530" spans="1:10">
      <c r="A1530" s="259"/>
      <c r="B1530" s="259"/>
      <c r="C1530" s="259"/>
      <c r="D1530" s="259"/>
      <c r="E1530" s="259"/>
      <c r="F1530" s="270"/>
      <c r="G1530" s="259"/>
      <c r="H1530" s="259"/>
      <c r="I1530" s="259"/>
      <c r="J1530" s="259"/>
    </row>
    <row r="1531" spans="1:10">
      <c r="A1531" s="259"/>
      <c r="B1531" s="259"/>
      <c r="C1531" s="259"/>
      <c r="D1531" s="259"/>
      <c r="E1531" s="259"/>
      <c r="F1531" s="270"/>
      <c r="G1531" s="259"/>
      <c r="H1531" s="259"/>
      <c r="I1531" s="259"/>
      <c r="J1531" s="259"/>
    </row>
    <row r="1532" spans="1:10">
      <c r="A1532" s="259"/>
      <c r="B1532" s="259"/>
      <c r="C1532" s="259"/>
      <c r="D1532" s="259"/>
      <c r="E1532" s="259"/>
      <c r="F1532" s="270"/>
      <c r="G1532" s="259"/>
      <c r="H1532" s="259"/>
      <c r="I1532" s="259"/>
      <c r="J1532" s="259"/>
    </row>
    <row r="1533" spans="1:10">
      <c r="A1533" s="259"/>
      <c r="B1533" s="259"/>
      <c r="C1533" s="259"/>
      <c r="D1533" s="259"/>
      <c r="E1533" s="259"/>
      <c r="F1533" s="270"/>
      <c r="G1533" s="259"/>
      <c r="H1533" s="259"/>
      <c r="I1533" s="259"/>
      <c r="J1533" s="259"/>
    </row>
    <row r="1534" spans="1:10">
      <c r="A1534" s="259"/>
      <c r="B1534" s="259"/>
      <c r="C1534" s="259"/>
      <c r="D1534" s="259"/>
      <c r="E1534" s="259"/>
      <c r="F1534" s="270"/>
      <c r="G1534" s="259"/>
      <c r="H1534" s="259"/>
      <c r="I1534" s="259"/>
      <c r="J1534" s="259"/>
    </row>
    <row r="1535" spans="1:10">
      <c r="A1535" s="259"/>
      <c r="B1535" s="259"/>
      <c r="C1535" s="259"/>
      <c r="D1535" s="259"/>
      <c r="E1535" s="259"/>
      <c r="F1535" s="270"/>
      <c r="G1535" s="259"/>
      <c r="H1535" s="259"/>
      <c r="I1535" s="259"/>
      <c r="J1535" s="259"/>
    </row>
    <row r="1536" spans="1:10">
      <c r="A1536" s="259"/>
      <c r="B1536" s="259"/>
      <c r="C1536" s="259"/>
      <c r="D1536" s="259"/>
      <c r="E1536" s="259"/>
      <c r="F1536" s="270"/>
      <c r="G1536" s="259"/>
      <c r="H1536" s="259"/>
      <c r="I1536" s="259"/>
      <c r="J1536" s="259"/>
    </row>
    <row r="1537" spans="1:10">
      <c r="A1537" s="259"/>
      <c r="B1537" s="259"/>
      <c r="C1537" s="259"/>
      <c r="D1537" s="259"/>
      <c r="E1537" s="259"/>
      <c r="F1537" s="270"/>
      <c r="G1537" s="259"/>
      <c r="H1537" s="259"/>
      <c r="I1537" s="259"/>
      <c r="J1537" s="259"/>
    </row>
    <row r="1538" spans="1:10">
      <c r="A1538" s="259"/>
      <c r="B1538" s="259"/>
      <c r="C1538" s="259"/>
      <c r="D1538" s="259"/>
      <c r="E1538" s="259"/>
      <c r="F1538" s="270"/>
      <c r="G1538" s="259"/>
      <c r="H1538" s="259"/>
      <c r="I1538" s="259"/>
      <c r="J1538" s="259"/>
    </row>
    <row r="1539" spans="1:10">
      <c r="A1539" s="259"/>
      <c r="B1539" s="259"/>
      <c r="C1539" s="259"/>
      <c r="D1539" s="259"/>
      <c r="E1539" s="259"/>
      <c r="F1539" s="270"/>
      <c r="G1539" s="259"/>
      <c r="H1539" s="259"/>
      <c r="I1539" s="259"/>
      <c r="J1539" s="259"/>
    </row>
    <row r="1540" spans="1:10">
      <c r="A1540" s="259"/>
      <c r="B1540" s="259"/>
      <c r="C1540" s="259"/>
      <c r="D1540" s="259"/>
      <c r="E1540" s="259"/>
      <c r="F1540" s="270"/>
      <c r="G1540" s="259"/>
      <c r="H1540" s="259"/>
      <c r="I1540" s="259"/>
      <c r="J1540" s="259"/>
    </row>
    <row r="1541" spans="1:10">
      <c r="A1541" s="259"/>
      <c r="B1541" s="259"/>
      <c r="C1541" s="259"/>
      <c r="D1541" s="259"/>
      <c r="E1541" s="259"/>
      <c r="F1541" s="270"/>
      <c r="G1541" s="259"/>
      <c r="H1541" s="259"/>
      <c r="I1541" s="259"/>
      <c r="J1541" s="259"/>
    </row>
    <row r="1542" spans="1:10">
      <c r="A1542" s="259"/>
      <c r="B1542" s="259"/>
      <c r="C1542" s="259"/>
      <c r="D1542" s="259"/>
      <c r="E1542" s="259"/>
      <c r="F1542" s="270"/>
      <c r="G1542" s="259"/>
      <c r="H1542" s="259"/>
      <c r="I1542" s="259"/>
      <c r="J1542" s="259"/>
    </row>
    <row r="1543" spans="1:10">
      <c r="A1543" s="259"/>
      <c r="B1543" s="259"/>
      <c r="C1543" s="259"/>
      <c r="D1543" s="259"/>
      <c r="E1543" s="259"/>
      <c r="F1543" s="270"/>
      <c r="G1543" s="259"/>
      <c r="H1543" s="259"/>
      <c r="I1543" s="259"/>
      <c r="J1543" s="259"/>
    </row>
    <row r="1544" spans="1:10">
      <c r="A1544" s="259"/>
      <c r="B1544" s="259"/>
      <c r="C1544" s="259"/>
      <c r="D1544" s="259"/>
      <c r="E1544" s="259"/>
      <c r="F1544" s="270"/>
      <c r="G1544" s="259"/>
      <c r="H1544" s="259"/>
      <c r="I1544" s="259"/>
      <c r="J1544" s="259"/>
    </row>
    <row r="1545" spans="1:10">
      <c r="A1545" s="259"/>
      <c r="B1545" s="259"/>
      <c r="C1545" s="259"/>
      <c r="D1545" s="259"/>
      <c r="E1545" s="259"/>
      <c r="F1545" s="270"/>
      <c r="G1545" s="259"/>
      <c r="H1545" s="259"/>
      <c r="I1545" s="259"/>
      <c r="J1545" s="259"/>
    </row>
    <row r="1546" spans="1:10">
      <c r="A1546" s="259"/>
      <c r="B1546" s="259"/>
      <c r="C1546" s="259"/>
      <c r="D1546" s="259"/>
      <c r="E1546" s="259"/>
      <c r="F1546" s="270"/>
      <c r="G1546" s="259"/>
      <c r="H1546" s="259"/>
      <c r="I1546" s="259"/>
      <c r="J1546" s="259"/>
    </row>
    <row r="1547" spans="1:10">
      <c r="A1547" s="259"/>
      <c r="B1547" s="259"/>
      <c r="C1547" s="259"/>
      <c r="D1547" s="259"/>
      <c r="E1547" s="259"/>
      <c r="F1547" s="270"/>
      <c r="G1547" s="259"/>
      <c r="H1547" s="259"/>
      <c r="I1547" s="259"/>
      <c r="J1547" s="259"/>
    </row>
    <row r="1548" spans="1:10">
      <c r="A1548" s="259"/>
      <c r="B1548" s="259"/>
      <c r="C1548" s="259"/>
      <c r="D1548" s="259"/>
      <c r="E1548" s="259"/>
      <c r="F1548" s="270"/>
      <c r="G1548" s="259"/>
      <c r="H1548" s="259"/>
      <c r="I1548" s="259"/>
      <c r="J1548" s="259"/>
    </row>
    <row r="1549" spans="1:10">
      <c r="A1549" s="259"/>
      <c r="B1549" s="259"/>
      <c r="C1549" s="259"/>
      <c r="D1549" s="259"/>
      <c r="E1549" s="259"/>
      <c r="F1549" s="270"/>
      <c r="G1549" s="259"/>
      <c r="H1549" s="259"/>
      <c r="I1549" s="259"/>
      <c r="J1549" s="259"/>
    </row>
    <row r="1550" spans="1:10">
      <c r="A1550" s="259"/>
      <c r="B1550" s="259"/>
      <c r="C1550" s="259"/>
      <c r="D1550" s="259"/>
      <c r="E1550" s="259"/>
      <c r="F1550" s="270"/>
      <c r="G1550" s="259"/>
      <c r="H1550" s="259"/>
      <c r="I1550" s="259"/>
      <c r="J1550" s="259"/>
    </row>
    <row r="1551" spans="1:10">
      <c r="A1551" s="259"/>
      <c r="B1551" s="259"/>
      <c r="C1551" s="259"/>
      <c r="D1551" s="259"/>
      <c r="E1551" s="259"/>
      <c r="F1551" s="270"/>
      <c r="G1551" s="259"/>
      <c r="H1551" s="259"/>
      <c r="I1551" s="259"/>
      <c r="J1551" s="259"/>
    </row>
    <row r="1552" spans="1:10">
      <c r="A1552" s="259"/>
      <c r="B1552" s="259"/>
      <c r="C1552" s="259"/>
      <c r="D1552" s="259"/>
      <c r="E1552" s="259"/>
      <c r="F1552" s="270"/>
      <c r="G1552" s="259"/>
      <c r="H1552" s="259"/>
      <c r="I1552" s="259"/>
      <c r="J1552" s="259"/>
    </row>
    <row r="1553" spans="1:10">
      <c r="A1553" s="259"/>
      <c r="B1553" s="259"/>
      <c r="C1553" s="259"/>
      <c r="D1553" s="259"/>
      <c r="E1553" s="259"/>
      <c r="F1553" s="270"/>
      <c r="G1553" s="259"/>
      <c r="H1553" s="259"/>
      <c r="I1553" s="259"/>
      <c r="J1553" s="259"/>
    </row>
    <row r="1554" spans="1:10">
      <c r="A1554" s="259"/>
      <c r="B1554" s="259"/>
      <c r="C1554" s="259"/>
      <c r="D1554" s="259"/>
      <c r="E1554" s="259"/>
      <c r="F1554" s="270"/>
      <c r="G1554" s="259"/>
      <c r="H1554" s="259"/>
      <c r="I1554" s="259"/>
      <c r="J1554" s="259"/>
    </row>
    <row r="1555" spans="1:10">
      <c r="A1555" s="259"/>
      <c r="B1555" s="259"/>
      <c r="C1555" s="259"/>
      <c r="D1555" s="259"/>
      <c r="E1555" s="259"/>
      <c r="F1555" s="270"/>
      <c r="G1555" s="259"/>
      <c r="H1555" s="259"/>
      <c r="I1555" s="259"/>
      <c r="J1555" s="259"/>
    </row>
    <row r="1556" spans="1:10">
      <c r="A1556" s="259"/>
      <c r="B1556" s="259"/>
      <c r="C1556" s="259"/>
      <c r="D1556" s="259"/>
      <c r="E1556" s="259"/>
      <c r="F1556" s="270"/>
      <c r="G1556" s="259"/>
      <c r="H1556" s="259"/>
      <c r="I1556" s="259"/>
      <c r="J1556" s="259"/>
    </row>
    <row r="1557" spans="1:10">
      <c r="A1557" s="259"/>
      <c r="B1557" s="259"/>
      <c r="C1557" s="259"/>
      <c r="D1557" s="259"/>
      <c r="E1557" s="259"/>
      <c r="F1557" s="270"/>
      <c r="G1557" s="259"/>
      <c r="H1557" s="259"/>
      <c r="I1557" s="259"/>
      <c r="J1557" s="259"/>
    </row>
    <row r="1558" spans="1:10">
      <c r="A1558" s="259"/>
      <c r="B1558" s="259"/>
      <c r="C1558" s="259"/>
      <c r="D1558" s="259"/>
      <c r="E1558" s="259"/>
      <c r="F1558" s="270"/>
      <c r="G1558" s="259"/>
      <c r="H1558" s="259"/>
      <c r="I1558" s="259"/>
      <c r="J1558" s="259"/>
    </row>
    <row r="1559" spans="1:10">
      <c r="A1559" s="259"/>
      <c r="B1559" s="259"/>
      <c r="C1559" s="259"/>
      <c r="D1559" s="259"/>
      <c r="E1559" s="259"/>
      <c r="F1559" s="270"/>
      <c r="G1559" s="259"/>
      <c r="H1559" s="259"/>
      <c r="I1559" s="259"/>
      <c r="J1559" s="259"/>
    </row>
    <row r="1560" spans="1:10">
      <c r="A1560" s="259"/>
      <c r="B1560" s="259"/>
      <c r="C1560" s="259"/>
      <c r="D1560" s="259"/>
      <c r="E1560" s="259"/>
      <c r="F1560" s="270"/>
      <c r="G1560" s="259"/>
      <c r="H1560" s="259"/>
      <c r="I1560" s="259"/>
      <c r="J1560" s="259"/>
    </row>
    <row r="1561" spans="1:10">
      <c r="A1561" s="259"/>
      <c r="B1561" s="259"/>
      <c r="C1561" s="259"/>
      <c r="D1561" s="259"/>
      <c r="E1561" s="259"/>
      <c r="F1561" s="270"/>
      <c r="G1561" s="259"/>
      <c r="H1561" s="259"/>
      <c r="I1561" s="259"/>
      <c r="J1561" s="259"/>
    </row>
    <row r="1562" spans="1:10">
      <c r="A1562" s="259"/>
      <c r="B1562" s="259"/>
      <c r="C1562" s="259"/>
      <c r="D1562" s="259"/>
      <c r="E1562" s="259"/>
      <c r="F1562" s="270"/>
      <c r="G1562" s="259"/>
      <c r="H1562" s="259"/>
      <c r="I1562" s="259"/>
      <c r="J1562" s="259"/>
    </row>
    <row r="1563" spans="1:10">
      <c r="A1563" s="259"/>
      <c r="B1563" s="259"/>
      <c r="C1563" s="259"/>
      <c r="D1563" s="259"/>
      <c r="E1563" s="259"/>
      <c r="F1563" s="270"/>
      <c r="G1563" s="259"/>
      <c r="H1563" s="259"/>
      <c r="I1563" s="259"/>
      <c r="J1563" s="259"/>
    </row>
    <row r="1564" spans="1:10">
      <c r="A1564" s="259"/>
      <c r="B1564" s="259"/>
      <c r="C1564" s="259"/>
      <c r="D1564" s="259"/>
      <c r="E1564" s="259"/>
      <c r="F1564" s="270"/>
      <c r="G1564" s="259"/>
      <c r="H1564" s="259"/>
      <c r="I1564" s="259"/>
      <c r="J1564" s="259"/>
    </row>
    <row r="1565" spans="1:10">
      <c r="A1565" s="259"/>
      <c r="B1565" s="259"/>
      <c r="C1565" s="259"/>
      <c r="D1565" s="259"/>
      <c r="E1565" s="259"/>
      <c r="F1565" s="270"/>
      <c r="G1565" s="259"/>
      <c r="H1565" s="259"/>
      <c r="I1565" s="259"/>
      <c r="J1565" s="259"/>
    </row>
    <row r="1566" spans="1:10">
      <c r="A1566" s="259"/>
      <c r="B1566" s="259"/>
      <c r="C1566" s="259"/>
      <c r="D1566" s="259"/>
      <c r="E1566" s="259"/>
      <c r="F1566" s="270"/>
      <c r="G1566" s="259"/>
      <c r="H1566" s="259"/>
      <c r="I1566" s="259"/>
      <c r="J1566" s="259"/>
    </row>
    <row r="1567" spans="1:10">
      <c r="A1567" s="259"/>
      <c r="B1567" s="259"/>
      <c r="C1567" s="259"/>
      <c r="D1567" s="259"/>
      <c r="E1567" s="259"/>
      <c r="F1567" s="270"/>
      <c r="G1567" s="259"/>
      <c r="H1567" s="259"/>
      <c r="I1567" s="259"/>
      <c r="J1567" s="259"/>
    </row>
    <row r="1568" spans="1:10">
      <c r="A1568" s="259"/>
      <c r="B1568" s="259"/>
      <c r="C1568" s="259"/>
      <c r="D1568" s="259"/>
      <c r="E1568" s="259"/>
      <c r="F1568" s="270"/>
      <c r="G1568" s="259"/>
      <c r="H1568" s="259"/>
      <c r="I1568" s="259"/>
      <c r="J1568" s="259"/>
    </row>
    <row r="1569" spans="1:10">
      <c r="A1569" s="259"/>
      <c r="B1569" s="259"/>
      <c r="C1569" s="259"/>
      <c r="D1569" s="259"/>
      <c r="E1569" s="259"/>
      <c r="F1569" s="270"/>
      <c r="G1569" s="259"/>
      <c r="H1569" s="259"/>
      <c r="I1569" s="259"/>
      <c r="J1569" s="259"/>
    </row>
    <row r="1570" spans="1:10">
      <c r="A1570" s="259"/>
      <c r="B1570" s="259"/>
      <c r="C1570" s="259"/>
      <c r="D1570" s="259"/>
      <c r="E1570" s="259"/>
      <c r="F1570" s="270"/>
      <c r="G1570" s="259"/>
      <c r="H1570" s="259"/>
      <c r="I1570" s="259"/>
      <c r="J1570" s="259"/>
    </row>
    <row r="1571" spans="1:10">
      <c r="A1571" s="259"/>
      <c r="B1571" s="259"/>
      <c r="C1571" s="259"/>
      <c r="D1571" s="259"/>
      <c r="E1571" s="259"/>
      <c r="F1571" s="270"/>
      <c r="G1571" s="259"/>
      <c r="H1571" s="259"/>
      <c r="I1571" s="259"/>
      <c r="J1571" s="259"/>
    </row>
    <row r="1572" spans="1:10">
      <c r="A1572" s="259"/>
      <c r="B1572" s="259"/>
      <c r="C1572" s="259"/>
      <c r="D1572" s="259"/>
      <c r="E1572" s="259"/>
      <c r="F1572" s="270"/>
      <c r="G1572" s="259"/>
      <c r="H1572" s="259"/>
      <c r="I1572" s="259"/>
      <c r="J1572" s="259"/>
    </row>
    <row r="1573" spans="1:10">
      <c r="A1573" s="259"/>
      <c r="B1573" s="259"/>
      <c r="C1573" s="259"/>
      <c r="D1573" s="259"/>
      <c r="E1573" s="259"/>
      <c r="F1573" s="270"/>
      <c r="G1573" s="259"/>
      <c r="H1573" s="259"/>
      <c r="I1573" s="259"/>
      <c r="J1573" s="259"/>
    </row>
    <row r="1574" spans="1:10">
      <c r="A1574" s="259"/>
      <c r="B1574" s="259"/>
      <c r="C1574" s="259"/>
      <c r="D1574" s="259"/>
      <c r="E1574" s="259"/>
      <c r="F1574" s="270"/>
      <c r="G1574" s="259"/>
      <c r="H1574" s="259"/>
      <c r="I1574" s="259"/>
      <c r="J1574" s="259"/>
    </row>
    <row r="1575" spans="1:10">
      <c r="A1575" s="259"/>
      <c r="B1575" s="259"/>
      <c r="C1575" s="259"/>
      <c r="D1575" s="259"/>
      <c r="E1575" s="259"/>
      <c r="F1575" s="270"/>
      <c r="G1575" s="259"/>
      <c r="H1575" s="259"/>
      <c r="I1575" s="259"/>
      <c r="J1575" s="259"/>
    </row>
    <row r="1576" spans="1:10">
      <c r="A1576" s="259"/>
      <c r="B1576" s="259"/>
      <c r="C1576" s="259"/>
      <c r="D1576" s="259"/>
      <c r="E1576" s="259"/>
      <c r="F1576" s="270"/>
      <c r="G1576" s="259"/>
      <c r="H1576" s="259"/>
      <c r="I1576" s="259"/>
      <c r="J1576" s="259"/>
    </row>
    <row r="1577" spans="1:10">
      <c r="A1577" s="259"/>
      <c r="B1577" s="259"/>
      <c r="C1577" s="259"/>
      <c r="D1577" s="259"/>
      <c r="E1577" s="259"/>
      <c r="F1577" s="270"/>
      <c r="G1577" s="259"/>
      <c r="H1577" s="259"/>
      <c r="I1577" s="259"/>
      <c r="J1577" s="259"/>
    </row>
    <row r="1578" spans="1:10">
      <c r="A1578" s="259"/>
      <c r="B1578" s="259"/>
      <c r="C1578" s="259"/>
      <c r="D1578" s="259"/>
      <c r="E1578" s="259"/>
      <c r="F1578" s="270"/>
      <c r="G1578" s="259"/>
      <c r="H1578" s="259"/>
      <c r="I1578" s="259"/>
      <c r="J1578" s="259"/>
    </row>
    <row r="1579" spans="1:10">
      <c r="A1579" s="259"/>
      <c r="B1579" s="259"/>
      <c r="C1579" s="259"/>
      <c r="D1579" s="259"/>
      <c r="E1579" s="259"/>
      <c r="F1579" s="270"/>
      <c r="G1579" s="259"/>
      <c r="H1579" s="259"/>
      <c r="I1579" s="259"/>
      <c r="J1579" s="259"/>
    </row>
    <row r="1580" spans="1:10">
      <c r="A1580" s="259"/>
      <c r="B1580" s="259"/>
      <c r="C1580" s="259"/>
      <c r="D1580" s="259"/>
      <c r="E1580" s="259"/>
      <c r="F1580" s="270"/>
      <c r="G1580" s="259"/>
      <c r="H1580" s="259"/>
      <c r="I1580" s="259"/>
      <c r="J1580" s="259"/>
    </row>
    <row r="1581" spans="1:10">
      <c r="A1581" s="259"/>
      <c r="B1581" s="259"/>
      <c r="C1581" s="259"/>
      <c r="D1581" s="259"/>
      <c r="E1581" s="259"/>
      <c r="F1581" s="270"/>
      <c r="G1581" s="259"/>
      <c r="H1581" s="259"/>
      <c r="I1581" s="259"/>
      <c r="J1581" s="259"/>
    </row>
    <row r="1582" spans="1:10">
      <c r="A1582" s="259"/>
      <c r="B1582" s="259"/>
      <c r="C1582" s="259"/>
      <c r="D1582" s="259"/>
      <c r="E1582" s="259"/>
      <c r="F1582" s="270"/>
      <c r="G1582" s="259"/>
      <c r="H1582" s="259"/>
      <c r="I1582" s="259"/>
      <c r="J1582" s="259"/>
    </row>
    <row r="1583" spans="1:10">
      <c r="A1583" s="259"/>
      <c r="B1583" s="259"/>
      <c r="C1583" s="259"/>
      <c r="D1583" s="259"/>
      <c r="E1583" s="259"/>
      <c r="F1583" s="270"/>
      <c r="G1583" s="259"/>
      <c r="H1583" s="259"/>
      <c r="I1583" s="259"/>
      <c r="J1583" s="259"/>
    </row>
    <row r="1584" spans="1:10">
      <c r="A1584" s="259"/>
      <c r="B1584" s="259"/>
      <c r="C1584" s="259"/>
      <c r="D1584" s="259"/>
      <c r="E1584" s="259"/>
      <c r="F1584" s="270"/>
      <c r="G1584" s="259"/>
      <c r="H1584" s="259"/>
      <c r="I1584" s="259"/>
      <c r="J1584" s="259"/>
    </row>
    <row r="1585" spans="1:10">
      <c r="A1585" s="259"/>
      <c r="B1585" s="259"/>
      <c r="C1585" s="259"/>
      <c r="D1585" s="259"/>
      <c r="E1585" s="259"/>
      <c r="F1585" s="270"/>
      <c r="G1585" s="259"/>
      <c r="H1585" s="259"/>
      <c r="I1585" s="259"/>
      <c r="J1585" s="259"/>
    </row>
    <row r="1586" spans="1:10">
      <c r="A1586" s="259"/>
      <c r="B1586" s="259"/>
      <c r="C1586" s="259"/>
      <c r="D1586" s="259"/>
      <c r="E1586" s="259"/>
      <c r="F1586" s="270"/>
      <c r="G1586" s="259"/>
      <c r="H1586" s="259"/>
      <c r="I1586" s="259"/>
      <c r="J1586" s="259"/>
    </row>
    <row r="1587" spans="1:10">
      <c r="A1587" s="259"/>
      <c r="B1587" s="259"/>
      <c r="C1587" s="259"/>
      <c r="D1587" s="259"/>
      <c r="E1587" s="259"/>
      <c r="F1587" s="270"/>
      <c r="G1587" s="259"/>
      <c r="H1587" s="259"/>
      <c r="I1587" s="259"/>
      <c r="J1587" s="259"/>
    </row>
    <row r="1588" spans="1:10">
      <c r="A1588" s="259"/>
      <c r="B1588" s="259"/>
      <c r="C1588" s="259"/>
      <c r="D1588" s="259"/>
      <c r="E1588" s="259"/>
      <c r="F1588" s="270"/>
      <c r="G1588" s="259"/>
      <c r="H1588" s="259"/>
      <c r="I1588" s="259"/>
      <c r="J1588" s="259"/>
    </row>
    <row r="1589" spans="1:10">
      <c r="A1589" s="259"/>
      <c r="B1589" s="259"/>
      <c r="C1589" s="259"/>
      <c r="D1589" s="259"/>
      <c r="E1589" s="259"/>
      <c r="F1589" s="270"/>
      <c r="G1589" s="259"/>
      <c r="H1589" s="259"/>
      <c r="I1589" s="259"/>
      <c r="J1589" s="259"/>
    </row>
    <row r="1590" spans="1:10">
      <c r="A1590" s="259"/>
      <c r="B1590" s="259"/>
      <c r="C1590" s="259"/>
      <c r="D1590" s="259"/>
      <c r="E1590" s="259"/>
      <c r="F1590" s="270"/>
      <c r="G1590" s="259"/>
      <c r="H1590" s="259"/>
      <c r="I1590" s="259"/>
      <c r="J1590" s="259"/>
    </row>
    <row r="1591" spans="1:10">
      <c r="A1591" s="259"/>
      <c r="B1591" s="259"/>
      <c r="C1591" s="259"/>
      <c r="D1591" s="259"/>
      <c r="E1591" s="259"/>
      <c r="F1591" s="270"/>
      <c r="G1591" s="259"/>
      <c r="H1591" s="259"/>
      <c r="I1591" s="259"/>
      <c r="J1591" s="259"/>
    </row>
    <row r="1592" spans="1:10">
      <c r="A1592" s="259"/>
      <c r="B1592" s="259"/>
      <c r="C1592" s="259"/>
      <c r="D1592" s="259"/>
      <c r="E1592" s="259"/>
      <c r="F1592" s="270"/>
      <c r="G1592" s="259"/>
      <c r="H1592" s="259"/>
      <c r="I1592" s="259"/>
      <c r="J1592" s="259"/>
    </row>
    <row r="1593" spans="1:10">
      <c r="A1593" s="259"/>
      <c r="B1593" s="259"/>
      <c r="C1593" s="259"/>
      <c r="D1593" s="259"/>
      <c r="E1593" s="259"/>
      <c r="F1593" s="270"/>
      <c r="G1593" s="259"/>
      <c r="H1593" s="259"/>
      <c r="I1593" s="259"/>
      <c r="J1593" s="259"/>
    </row>
    <row r="1594" spans="1:10">
      <c r="A1594" s="259"/>
      <c r="B1594" s="259"/>
      <c r="C1594" s="259"/>
      <c r="D1594" s="259"/>
      <c r="E1594" s="259"/>
      <c r="F1594" s="270"/>
      <c r="G1594" s="259"/>
      <c r="H1594" s="259"/>
      <c r="I1594" s="259"/>
      <c r="J1594" s="259"/>
    </row>
    <row r="1595" spans="1:10">
      <c r="A1595" s="259"/>
      <c r="B1595" s="259"/>
      <c r="C1595" s="259"/>
      <c r="D1595" s="259"/>
      <c r="E1595" s="259"/>
      <c r="F1595" s="270"/>
      <c r="G1595" s="259"/>
      <c r="H1595" s="259"/>
      <c r="I1595" s="259"/>
      <c r="J1595" s="259"/>
    </row>
    <row r="1596" spans="1:10">
      <c r="A1596" s="259"/>
      <c r="B1596" s="259"/>
      <c r="C1596" s="259"/>
      <c r="D1596" s="259"/>
      <c r="E1596" s="259"/>
      <c r="F1596" s="270"/>
      <c r="G1596" s="259"/>
      <c r="H1596" s="259"/>
      <c r="I1596" s="259"/>
      <c r="J1596" s="259"/>
    </row>
    <row r="1597" spans="1:10">
      <c r="A1597" s="259"/>
      <c r="B1597" s="259"/>
      <c r="C1597" s="259"/>
      <c r="D1597" s="259"/>
      <c r="E1597" s="259"/>
      <c r="F1597" s="270"/>
      <c r="G1597" s="259"/>
      <c r="H1597" s="259"/>
      <c r="I1597" s="259"/>
      <c r="J1597" s="259"/>
    </row>
    <row r="1598" spans="1:10">
      <c r="A1598" s="259"/>
      <c r="B1598" s="259"/>
      <c r="C1598" s="259"/>
      <c r="D1598" s="259"/>
      <c r="E1598" s="259"/>
      <c r="F1598" s="270"/>
      <c r="G1598" s="259"/>
      <c r="H1598" s="259"/>
      <c r="I1598" s="259"/>
      <c r="J1598" s="259"/>
    </row>
    <row r="1599" spans="1:10">
      <c r="A1599" s="259"/>
      <c r="B1599" s="259"/>
      <c r="C1599" s="259"/>
      <c r="D1599" s="259"/>
      <c r="E1599" s="259"/>
      <c r="F1599" s="270"/>
      <c r="G1599" s="259"/>
      <c r="H1599" s="259"/>
      <c r="I1599" s="259"/>
      <c r="J1599" s="259"/>
    </row>
    <row r="1600" spans="1:10">
      <c r="A1600" s="259"/>
      <c r="B1600" s="259"/>
      <c r="C1600" s="259"/>
      <c r="D1600" s="259"/>
      <c r="E1600" s="259"/>
      <c r="F1600" s="270"/>
      <c r="G1600" s="259"/>
      <c r="H1600" s="259"/>
      <c r="I1600" s="259"/>
      <c r="J1600" s="259"/>
    </row>
    <row r="1601" spans="1:10">
      <c r="A1601" s="259"/>
      <c r="B1601" s="259"/>
      <c r="C1601" s="259"/>
      <c r="D1601" s="259"/>
      <c r="E1601" s="259"/>
      <c r="F1601" s="270"/>
      <c r="G1601" s="259"/>
      <c r="H1601" s="259"/>
      <c r="I1601" s="259"/>
      <c r="J1601" s="259"/>
    </row>
    <row r="1602" spans="1:10">
      <c r="A1602" s="259"/>
      <c r="B1602" s="259"/>
      <c r="C1602" s="259"/>
      <c r="D1602" s="259"/>
      <c r="E1602" s="259"/>
      <c r="F1602" s="270"/>
      <c r="G1602" s="259"/>
      <c r="H1602" s="259"/>
      <c r="I1602" s="259"/>
      <c r="J1602" s="259"/>
    </row>
    <row r="1603" spans="1:10">
      <c r="A1603" s="259"/>
      <c r="B1603" s="259"/>
      <c r="C1603" s="259"/>
      <c r="D1603" s="259"/>
      <c r="E1603" s="259"/>
      <c r="F1603" s="270"/>
      <c r="G1603" s="259"/>
      <c r="H1603" s="259"/>
      <c r="I1603" s="259"/>
      <c r="J1603" s="259"/>
    </row>
    <row r="1604" spans="1:10">
      <c r="A1604" s="259"/>
      <c r="B1604" s="259"/>
      <c r="C1604" s="259"/>
      <c r="D1604" s="259"/>
      <c r="E1604" s="259"/>
      <c r="F1604" s="270"/>
      <c r="G1604" s="259"/>
      <c r="H1604" s="259"/>
      <c r="I1604" s="259"/>
      <c r="J1604" s="259"/>
    </row>
    <row r="1605" spans="1:10">
      <c r="A1605" s="259"/>
      <c r="B1605" s="259"/>
      <c r="C1605" s="259"/>
      <c r="D1605" s="259"/>
      <c r="E1605" s="259"/>
      <c r="F1605" s="270"/>
      <c r="G1605" s="259"/>
      <c r="H1605" s="259"/>
      <c r="I1605" s="259"/>
      <c r="J1605" s="259"/>
    </row>
    <row r="1606" spans="1:10">
      <c r="A1606" s="259"/>
      <c r="B1606" s="259"/>
      <c r="C1606" s="259"/>
      <c r="D1606" s="259"/>
      <c r="E1606" s="259"/>
      <c r="F1606" s="270"/>
      <c r="G1606" s="259"/>
      <c r="H1606" s="259"/>
      <c r="I1606" s="259"/>
      <c r="J1606" s="259"/>
    </row>
    <row r="1607" spans="1:10">
      <c r="A1607" s="259"/>
      <c r="B1607" s="259"/>
      <c r="C1607" s="259"/>
      <c r="D1607" s="259"/>
      <c r="E1607" s="259"/>
      <c r="F1607" s="270"/>
      <c r="G1607" s="259"/>
      <c r="H1607" s="259"/>
      <c r="I1607" s="259"/>
      <c r="J1607" s="259"/>
    </row>
    <row r="1608" spans="1:10">
      <c r="A1608" s="259"/>
      <c r="B1608" s="259"/>
      <c r="C1608" s="259"/>
      <c r="D1608" s="259"/>
      <c r="E1608" s="259"/>
      <c r="F1608" s="270"/>
      <c r="G1608" s="259"/>
      <c r="H1608" s="259"/>
      <c r="I1608" s="259"/>
      <c r="J1608" s="259"/>
    </row>
    <row r="1609" spans="1:10">
      <c r="A1609" s="259"/>
      <c r="B1609" s="259"/>
      <c r="C1609" s="259"/>
      <c r="D1609" s="259"/>
      <c r="E1609" s="259"/>
      <c r="F1609" s="270"/>
      <c r="G1609" s="259"/>
      <c r="H1609" s="259"/>
      <c r="I1609" s="259"/>
      <c r="J1609" s="259"/>
    </row>
    <row r="1610" spans="1:10">
      <c r="A1610" s="259"/>
      <c r="B1610" s="259"/>
      <c r="C1610" s="259"/>
      <c r="D1610" s="259"/>
      <c r="E1610" s="259"/>
      <c r="F1610" s="270"/>
      <c r="G1610" s="259"/>
      <c r="H1610" s="259"/>
      <c r="I1610" s="259"/>
      <c r="J1610" s="259"/>
    </row>
    <row r="1611" spans="1:10">
      <c r="A1611" s="259"/>
      <c r="B1611" s="259"/>
      <c r="C1611" s="259"/>
      <c r="D1611" s="259"/>
      <c r="E1611" s="259"/>
      <c r="F1611" s="270"/>
      <c r="G1611" s="259"/>
      <c r="H1611" s="259"/>
      <c r="I1611" s="259"/>
      <c r="J1611" s="259"/>
    </row>
    <row r="1612" spans="1:10">
      <c r="A1612" s="259"/>
      <c r="B1612" s="259"/>
      <c r="C1612" s="259"/>
      <c r="D1612" s="259"/>
      <c r="E1612" s="259"/>
      <c r="F1612" s="270"/>
      <c r="G1612" s="259"/>
      <c r="H1612" s="259"/>
      <c r="I1612" s="259"/>
      <c r="J1612" s="259"/>
    </row>
    <row r="1613" spans="1:10">
      <c r="A1613" s="259"/>
      <c r="B1613" s="259"/>
      <c r="C1613" s="259"/>
      <c r="D1613" s="259"/>
      <c r="E1613" s="259"/>
      <c r="F1613" s="270"/>
      <c r="G1613" s="259"/>
      <c r="H1613" s="259"/>
      <c r="I1613" s="259"/>
      <c r="J1613" s="259"/>
    </row>
    <row r="1614" spans="1:10">
      <c r="A1614" s="259"/>
      <c r="B1614" s="259"/>
      <c r="C1614" s="259"/>
      <c r="D1614" s="259"/>
      <c r="E1614" s="259"/>
      <c r="F1614" s="270"/>
      <c r="G1614" s="259"/>
      <c r="H1614" s="259"/>
      <c r="I1614" s="259"/>
      <c r="J1614" s="259"/>
    </row>
    <row r="1615" spans="1:10">
      <c r="A1615" s="259"/>
      <c r="B1615" s="259"/>
      <c r="C1615" s="259"/>
      <c r="D1615" s="259"/>
      <c r="E1615" s="259"/>
      <c r="F1615" s="270"/>
      <c r="G1615" s="259"/>
      <c r="H1615" s="259"/>
      <c r="I1615" s="259"/>
      <c r="J1615" s="259"/>
    </row>
    <row r="1616" spans="1:10">
      <c r="A1616" s="259"/>
      <c r="B1616" s="259"/>
      <c r="C1616" s="259"/>
      <c r="D1616" s="259"/>
      <c r="E1616" s="259"/>
      <c r="F1616" s="270"/>
      <c r="G1616" s="259"/>
      <c r="H1616" s="259"/>
      <c r="I1616" s="259"/>
      <c r="J1616" s="259"/>
    </row>
    <row r="1617" spans="1:10">
      <c r="A1617" s="259"/>
      <c r="B1617" s="259"/>
      <c r="C1617" s="259"/>
      <c r="D1617" s="259"/>
      <c r="E1617" s="259"/>
      <c r="F1617" s="270"/>
      <c r="G1617" s="259"/>
      <c r="H1617" s="259"/>
      <c r="I1617" s="259"/>
      <c r="J1617" s="259"/>
    </row>
    <row r="1618" spans="1:10">
      <c r="A1618" s="259"/>
      <c r="B1618" s="259"/>
      <c r="C1618" s="259"/>
      <c r="D1618" s="259"/>
      <c r="E1618" s="259"/>
      <c r="F1618" s="270"/>
      <c r="G1618" s="259"/>
      <c r="H1618" s="259"/>
      <c r="I1618" s="259"/>
      <c r="J1618" s="259"/>
    </row>
    <row r="1619" spans="1:10">
      <c r="A1619" s="259"/>
      <c r="B1619" s="259"/>
      <c r="C1619" s="259"/>
      <c r="D1619" s="259"/>
      <c r="E1619" s="259"/>
      <c r="F1619" s="270"/>
      <c r="G1619" s="259"/>
      <c r="H1619" s="259"/>
      <c r="I1619" s="259"/>
      <c r="J1619" s="259"/>
    </row>
    <row r="1620" spans="1:10">
      <c r="A1620" s="259"/>
      <c r="B1620" s="259"/>
      <c r="C1620" s="259"/>
      <c r="D1620" s="259"/>
      <c r="E1620" s="259"/>
      <c r="F1620" s="270"/>
      <c r="G1620" s="259"/>
      <c r="H1620" s="259"/>
      <c r="I1620" s="259"/>
      <c r="J1620" s="259"/>
    </row>
    <row r="1621" spans="1:10">
      <c r="A1621" s="259"/>
      <c r="B1621" s="259"/>
      <c r="C1621" s="259"/>
      <c r="D1621" s="259"/>
      <c r="E1621" s="259"/>
      <c r="F1621" s="270"/>
      <c r="G1621" s="259"/>
      <c r="H1621" s="259"/>
      <c r="I1621" s="259"/>
      <c r="J1621" s="259"/>
    </row>
    <row r="1622" spans="1:10">
      <c r="A1622" s="259"/>
      <c r="B1622" s="259"/>
      <c r="C1622" s="259"/>
      <c r="D1622" s="259"/>
      <c r="E1622" s="259"/>
      <c r="F1622" s="270"/>
      <c r="G1622" s="259"/>
      <c r="H1622" s="259"/>
      <c r="I1622" s="259"/>
      <c r="J1622" s="259"/>
    </row>
    <row r="1623" spans="1:10">
      <c r="A1623" s="259"/>
      <c r="B1623" s="259"/>
      <c r="C1623" s="259"/>
      <c r="D1623" s="259"/>
      <c r="E1623" s="259"/>
      <c r="F1623" s="270"/>
      <c r="G1623" s="259"/>
      <c r="H1623" s="259"/>
      <c r="I1623" s="259"/>
      <c r="J1623" s="259"/>
    </row>
    <row r="1624" spans="1:10">
      <c r="A1624" s="259"/>
      <c r="B1624" s="259"/>
      <c r="C1624" s="259"/>
      <c r="D1624" s="259"/>
      <c r="E1624" s="259"/>
      <c r="F1624" s="270"/>
      <c r="G1624" s="259"/>
      <c r="H1624" s="259"/>
      <c r="I1624" s="259"/>
      <c r="J1624" s="259"/>
    </row>
    <row r="1625" spans="1:10">
      <c r="A1625" s="259"/>
      <c r="B1625" s="259"/>
      <c r="C1625" s="259"/>
      <c r="D1625" s="259"/>
      <c r="E1625" s="259"/>
      <c r="F1625" s="270"/>
      <c r="G1625" s="259"/>
      <c r="H1625" s="259"/>
      <c r="I1625" s="259"/>
      <c r="J1625" s="259"/>
    </row>
    <row r="1626" spans="1:10">
      <c r="A1626" s="259"/>
      <c r="B1626" s="259"/>
      <c r="C1626" s="259"/>
      <c r="D1626" s="259"/>
      <c r="E1626" s="259"/>
      <c r="F1626" s="270"/>
      <c r="G1626" s="259"/>
      <c r="H1626" s="259"/>
      <c r="I1626" s="259"/>
      <c r="J1626" s="259"/>
    </row>
    <row r="1627" spans="1:10">
      <c r="A1627" s="259"/>
      <c r="B1627" s="259"/>
      <c r="C1627" s="259"/>
      <c r="D1627" s="259"/>
      <c r="E1627" s="259"/>
      <c r="F1627" s="270"/>
      <c r="G1627" s="259"/>
      <c r="H1627" s="259"/>
      <c r="I1627" s="259"/>
      <c r="J1627" s="259"/>
    </row>
    <row r="1628" spans="1:10">
      <c r="A1628" s="259"/>
      <c r="B1628" s="259"/>
      <c r="C1628" s="259"/>
      <c r="D1628" s="259"/>
      <c r="E1628" s="259"/>
      <c r="F1628" s="270"/>
      <c r="G1628" s="259"/>
      <c r="H1628" s="259"/>
      <c r="I1628" s="259"/>
      <c r="J1628" s="259"/>
    </row>
    <row r="1629" spans="1:10">
      <c r="A1629" s="259"/>
      <c r="B1629" s="259"/>
      <c r="C1629" s="259"/>
      <c r="D1629" s="259"/>
      <c r="E1629" s="259"/>
      <c r="F1629" s="270"/>
      <c r="G1629" s="259"/>
      <c r="H1629" s="259"/>
      <c r="I1629" s="259"/>
      <c r="J1629" s="259"/>
    </row>
    <row r="1630" spans="1:10">
      <c r="A1630" s="259"/>
      <c r="B1630" s="259"/>
      <c r="C1630" s="259"/>
      <c r="D1630" s="259"/>
      <c r="E1630" s="259"/>
      <c r="F1630" s="270"/>
      <c r="G1630" s="259"/>
      <c r="H1630" s="259"/>
      <c r="I1630" s="259"/>
      <c r="J1630" s="259"/>
    </row>
    <row r="1631" spans="1:10">
      <c r="A1631" s="259"/>
      <c r="B1631" s="259"/>
      <c r="C1631" s="259"/>
      <c r="D1631" s="259"/>
      <c r="E1631" s="259"/>
      <c r="F1631" s="270"/>
      <c r="G1631" s="259"/>
      <c r="H1631" s="259"/>
      <c r="I1631" s="259"/>
      <c r="J1631" s="259"/>
    </row>
    <row r="1632" spans="1:10">
      <c r="A1632" s="259"/>
      <c r="B1632" s="259"/>
      <c r="C1632" s="259"/>
      <c r="D1632" s="259"/>
      <c r="E1632" s="259"/>
      <c r="F1632" s="270"/>
      <c r="G1632" s="259"/>
      <c r="H1632" s="259"/>
      <c r="I1632" s="259"/>
      <c r="J1632" s="259"/>
    </row>
    <row r="1633" spans="1:10">
      <c r="A1633" s="259"/>
      <c r="B1633" s="259"/>
      <c r="C1633" s="259"/>
      <c r="D1633" s="259"/>
      <c r="E1633" s="259"/>
      <c r="F1633" s="270"/>
      <c r="G1633" s="259"/>
      <c r="H1633" s="259"/>
      <c r="I1633" s="259"/>
      <c r="J1633" s="259"/>
    </row>
    <row r="1634" spans="1:10">
      <c r="A1634" s="259"/>
      <c r="B1634" s="259"/>
      <c r="C1634" s="259"/>
      <c r="D1634" s="259"/>
      <c r="E1634" s="259"/>
      <c r="F1634" s="270"/>
      <c r="G1634" s="259"/>
      <c r="H1634" s="259"/>
      <c r="I1634" s="259"/>
      <c r="J1634" s="259"/>
    </row>
    <row r="1635" spans="1:10">
      <c r="A1635" s="259"/>
      <c r="B1635" s="259"/>
      <c r="C1635" s="259"/>
      <c r="D1635" s="259"/>
      <c r="E1635" s="259"/>
      <c r="F1635" s="270"/>
      <c r="G1635" s="259"/>
      <c r="H1635" s="259"/>
      <c r="I1635" s="259"/>
      <c r="J1635" s="259"/>
    </row>
    <row r="1636" spans="1:10">
      <c r="A1636" s="259"/>
      <c r="B1636" s="259"/>
      <c r="C1636" s="259"/>
      <c r="D1636" s="259"/>
      <c r="E1636" s="259"/>
      <c r="F1636" s="270"/>
      <c r="G1636" s="259"/>
      <c r="H1636" s="259"/>
      <c r="I1636" s="259"/>
      <c r="J1636" s="259"/>
    </row>
    <row r="1637" spans="1:10">
      <c r="A1637" s="259"/>
      <c r="B1637" s="259"/>
      <c r="C1637" s="259"/>
      <c r="D1637" s="259"/>
      <c r="E1637" s="259"/>
      <c r="F1637" s="270"/>
      <c r="G1637" s="259"/>
      <c r="H1637" s="259"/>
      <c r="I1637" s="259"/>
      <c r="J1637" s="259"/>
    </row>
    <row r="1638" spans="1:10">
      <c r="A1638" s="259"/>
      <c r="B1638" s="259"/>
      <c r="C1638" s="259"/>
      <c r="D1638" s="259"/>
      <c r="E1638" s="259"/>
      <c r="F1638" s="270"/>
      <c r="G1638" s="259"/>
      <c r="H1638" s="259"/>
      <c r="I1638" s="259"/>
      <c r="J1638" s="259"/>
    </row>
    <row r="1639" spans="1:10">
      <c r="A1639" s="259"/>
      <c r="B1639" s="259"/>
      <c r="C1639" s="259"/>
      <c r="D1639" s="259"/>
      <c r="E1639" s="259"/>
      <c r="F1639" s="270"/>
      <c r="G1639" s="259"/>
      <c r="H1639" s="259"/>
      <c r="I1639" s="259"/>
      <c r="J1639" s="259"/>
    </row>
    <row r="1640" spans="1:10">
      <c r="A1640" s="259"/>
      <c r="B1640" s="259"/>
      <c r="C1640" s="259"/>
      <c r="D1640" s="259"/>
      <c r="E1640" s="259"/>
      <c r="F1640" s="270"/>
      <c r="G1640" s="259"/>
      <c r="H1640" s="259"/>
      <c r="I1640" s="259"/>
      <c r="J1640" s="259"/>
    </row>
    <row r="1641" spans="1:10">
      <c r="A1641" s="259"/>
      <c r="B1641" s="259"/>
      <c r="C1641" s="259"/>
      <c r="D1641" s="259"/>
      <c r="E1641" s="259"/>
      <c r="F1641" s="270"/>
      <c r="G1641" s="259"/>
      <c r="H1641" s="259"/>
      <c r="I1641" s="259"/>
      <c r="J1641" s="259"/>
    </row>
    <row r="1642" spans="1:10">
      <c r="A1642" s="259"/>
      <c r="B1642" s="259"/>
      <c r="C1642" s="259"/>
      <c r="D1642" s="259"/>
      <c r="E1642" s="259"/>
      <c r="F1642" s="270"/>
      <c r="G1642" s="259"/>
      <c r="H1642" s="259"/>
      <c r="I1642" s="259"/>
      <c r="J1642" s="259"/>
    </row>
    <row r="1643" spans="1:10">
      <c r="A1643" s="259"/>
      <c r="B1643" s="259"/>
      <c r="C1643" s="259"/>
      <c r="D1643" s="259"/>
      <c r="E1643" s="259"/>
      <c r="F1643" s="270"/>
      <c r="G1643" s="259"/>
      <c r="H1643" s="259"/>
      <c r="I1643" s="259"/>
      <c r="J1643" s="259"/>
    </row>
    <row r="1644" spans="1:10">
      <c r="A1644" s="259"/>
      <c r="B1644" s="259"/>
      <c r="C1644" s="259"/>
      <c r="D1644" s="259"/>
      <c r="E1644" s="259"/>
      <c r="F1644" s="270"/>
      <c r="G1644" s="259"/>
      <c r="H1644" s="259"/>
      <c r="I1644" s="259"/>
      <c r="J1644" s="259"/>
    </row>
    <row r="1645" spans="1:10">
      <c r="A1645" s="259"/>
      <c r="B1645" s="259"/>
      <c r="C1645" s="259"/>
      <c r="D1645" s="259"/>
      <c r="E1645" s="259"/>
      <c r="F1645" s="270"/>
      <c r="G1645" s="259"/>
      <c r="H1645" s="259"/>
      <c r="I1645" s="259"/>
      <c r="J1645" s="259"/>
    </row>
    <row r="1646" spans="1:10">
      <c r="A1646" s="259"/>
      <c r="B1646" s="259"/>
      <c r="C1646" s="259"/>
      <c r="D1646" s="259"/>
      <c r="E1646" s="259"/>
      <c r="F1646" s="270"/>
      <c r="G1646" s="259"/>
      <c r="H1646" s="259"/>
      <c r="I1646" s="259"/>
      <c r="J1646" s="259"/>
    </row>
    <row r="1647" spans="1:10">
      <c r="A1647" s="259"/>
      <c r="B1647" s="259"/>
      <c r="C1647" s="259"/>
      <c r="D1647" s="259"/>
      <c r="E1647" s="259"/>
      <c r="F1647" s="270"/>
      <c r="G1647" s="259"/>
      <c r="H1647" s="259"/>
      <c r="I1647" s="259"/>
      <c r="J1647" s="259"/>
    </row>
    <row r="1648" spans="1:10">
      <c r="A1648" s="259"/>
      <c r="B1648" s="259"/>
      <c r="C1648" s="259"/>
      <c r="D1648" s="259"/>
      <c r="E1648" s="259"/>
      <c r="F1648" s="270"/>
      <c r="G1648" s="259"/>
      <c r="H1648" s="259"/>
      <c r="I1648" s="259"/>
      <c r="J1648" s="259"/>
    </row>
    <row r="1649" spans="1:10">
      <c r="A1649" s="259"/>
      <c r="B1649" s="259"/>
      <c r="C1649" s="259"/>
      <c r="D1649" s="259"/>
      <c r="E1649" s="259"/>
      <c r="F1649" s="270"/>
      <c r="G1649" s="259"/>
      <c r="H1649" s="259"/>
      <c r="I1649" s="259"/>
      <c r="J1649" s="259"/>
    </row>
    <row r="1650" spans="1:10">
      <c r="A1650" s="259"/>
      <c r="B1650" s="259"/>
      <c r="C1650" s="259"/>
      <c r="D1650" s="259"/>
      <c r="E1650" s="259"/>
      <c r="F1650" s="270"/>
      <c r="G1650" s="259"/>
      <c r="H1650" s="259"/>
      <c r="I1650" s="259"/>
      <c r="J1650" s="259"/>
    </row>
    <row r="1651" spans="1:10">
      <c r="A1651" s="259"/>
      <c r="B1651" s="259"/>
      <c r="C1651" s="259"/>
      <c r="D1651" s="259"/>
      <c r="E1651" s="259"/>
      <c r="F1651" s="270"/>
      <c r="G1651" s="259"/>
      <c r="H1651" s="259"/>
      <c r="I1651" s="259"/>
      <c r="J1651" s="259"/>
    </row>
    <row r="1652" spans="1:10">
      <c r="A1652" s="259"/>
      <c r="B1652" s="259"/>
      <c r="C1652" s="259"/>
      <c r="D1652" s="259"/>
      <c r="E1652" s="259"/>
      <c r="F1652" s="270"/>
      <c r="G1652" s="259"/>
      <c r="H1652" s="259"/>
      <c r="I1652" s="259"/>
      <c r="J1652" s="259"/>
    </row>
    <row r="1653" spans="1:10">
      <c r="A1653" s="259"/>
      <c r="B1653" s="259"/>
      <c r="C1653" s="259"/>
      <c r="D1653" s="259"/>
      <c r="E1653" s="259"/>
      <c r="F1653" s="270"/>
      <c r="G1653" s="259"/>
      <c r="H1653" s="259"/>
      <c r="I1653" s="259"/>
      <c r="J1653" s="259"/>
    </row>
    <row r="1654" spans="1:10">
      <c r="A1654" s="259"/>
      <c r="B1654" s="259"/>
      <c r="C1654" s="259"/>
      <c r="D1654" s="259"/>
      <c r="E1654" s="259"/>
      <c r="F1654" s="270"/>
      <c r="G1654" s="259"/>
      <c r="H1654" s="259"/>
      <c r="I1654" s="259"/>
      <c r="J1654" s="259"/>
    </row>
    <row r="1655" spans="1:10">
      <c r="A1655" s="259"/>
      <c r="B1655" s="259"/>
      <c r="C1655" s="259"/>
      <c r="D1655" s="259"/>
      <c r="E1655" s="259"/>
      <c r="F1655" s="270"/>
      <c r="G1655" s="259"/>
      <c r="H1655" s="259"/>
      <c r="I1655" s="259"/>
      <c r="J1655" s="259"/>
    </row>
    <row r="1656" spans="1:10">
      <c r="A1656" s="259"/>
      <c r="B1656" s="259"/>
      <c r="C1656" s="259"/>
      <c r="D1656" s="259"/>
      <c r="E1656" s="259"/>
      <c r="F1656" s="270"/>
      <c r="G1656" s="259"/>
      <c r="H1656" s="259"/>
      <c r="I1656" s="259"/>
      <c r="J1656" s="259"/>
    </row>
    <row r="1657" spans="1:10">
      <c r="A1657" s="259"/>
      <c r="B1657" s="259"/>
      <c r="C1657" s="259"/>
      <c r="D1657" s="259"/>
      <c r="E1657" s="259"/>
      <c r="F1657" s="270"/>
      <c r="G1657" s="259"/>
      <c r="H1657" s="259"/>
      <c r="I1657" s="259"/>
      <c r="J1657" s="259"/>
    </row>
    <row r="1658" spans="1:10">
      <c r="A1658" s="259"/>
      <c r="B1658" s="259"/>
      <c r="C1658" s="259"/>
      <c r="D1658" s="259"/>
      <c r="E1658" s="259"/>
      <c r="F1658" s="270"/>
      <c r="G1658" s="259"/>
      <c r="H1658" s="259"/>
      <c r="I1658" s="259"/>
      <c r="J1658" s="259"/>
    </row>
    <row r="1659" spans="1:10">
      <c r="A1659" s="259"/>
      <c r="B1659" s="259"/>
      <c r="C1659" s="259"/>
      <c r="D1659" s="259"/>
      <c r="E1659" s="259"/>
      <c r="F1659" s="270"/>
      <c r="G1659" s="259"/>
      <c r="H1659" s="259"/>
      <c r="I1659" s="259"/>
      <c r="J1659" s="259"/>
    </row>
    <row r="1660" spans="1:10">
      <c r="A1660" s="259"/>
      <c r="B1660" s="259"/>
      <c r="C1660" s="259"/>
      <c r="D1660" s="259"/>
      <c r="E1660" s="259"/>
      <c r="F1660" s="270"/>
      <c r="G1660" s="259"/>
      <c r="H1660" s="259"/>
      <c r="I1660" s="259"/>
      <c r="J1660" s="259"/>
    </row>
    <row r="1661" spans="1:10">
      <c r="A1661" s="259"/>
      <c r="B1661" s="259"/>
      <c r="C1661" s="259"/>
      <c r="D1661" s="259"/>
      <c r="E1661" s="259"/>
      <c r="F1661" s="270"/>
      <c r="G1661" s="259"/>
      <c r="H1661" s="259"/>
      <c r="I1661" s="259"/>
      <c r="J1661" s="259"/>
    </row>
    <row r="1662" spans="1:10">
      <c r="A1662" s="259"/>
      <c r="B1662" s="259"/>
      <c r="C1662" s="259"/>
      <c r="D1662" s="259"/>
      <c r="E1662" s="259"/>
      <c r="F1662" s="270"/>
      <c r="G1662" s="259"/>
      <c r="H1662" s="259"/>
      <c r="I1662" s="259"/>
      <c r="J1662" s="259"/>
    </row>
    <row r="1663" spans="1:10">
      <c r="A1663" s="259"/>
      <c r="B1663" s="259"/>
      <c r="C1663" s="259"/>
      <c r="D1663" s="259"/>
      <c r="E1663" s="259"/>
      <c r="F1663" s="270"/>
      <c r="G1663" s="259"/>
      <c r="H1663" s="259"/>
      <c r="I1663" s="259"/>
      <c r="J1663" s="259"/>
    </row>
    <row r="1664" spans="1:10">
      <c r="A1664" s="259"/>
      <c r="B1664" s="259"/>
      <c r="C1664" s="259"/>
      <c r="D1664" s="259"/>
      <c r="E1664" s="259"/>
      <c r="F1664" s="270"/>
      <c r="G1664" s="259"/>
      <c r="H1664" s="259"/>
      <c r="I1664" s="259"/>
      <c r="J1664" s="259"/>
    </row>
    <row r="1665" spans="1:10">
      <c r="A1665" s="259"/>
      <c r="B1665" s="259"/>
      <c r="C1665" s="259"/>
      <c r="D1665" s="259"/>
      <c r="E1665" s="259"/>
      <c r="F1665" s="270"/>
      <c r="G1665" s="259"/>
      <c r="H1665" s="259"/>
      <c r="I1665" s="259"/>
      <c r="J1665" s="259"/>
    </row>
    <row r="1666" spans="1:10">
      <c r="A1666" s="259"/>
      <c r="B1666" s="259"/>
      <c r="C1666" s="259"/>
      <c r="D1666" s="259"/>
      <c r="E1666" s="259"/>
      <c r="F1666" s="270"/>
      <c r="G1666" s="259"/>
      <c r="H1666" s="259"/>
      <c r="I1666" s="259"/>
      <c r="J1666" s="259"/>
    </row>
    <row r="1667" spans="1:10">
      <c r="A1667" s="259"/>
      <c r="B1667" s="259"/>
      <c r="C1667" s="259"/>
      <c r="D1667" s="259"/>
      <c r="E1667" s="259"/>
      <c r="F1667" s="270"/>
      <c r="G1667" s="259"/>
      <c r="H1667" s="259"/>
      <c r="I1667" s="259"/>
      <c r="J1667" s="259"/>
    </row>
    <row r="1668" spans="1:10">
      <c r="A1668" s="259"/>
      <c r="B1668" s="259"/>
      <c r="C1668" s="259"/>
      <c r="D1668" s="259"/>
      <c r="E1668" s="259"/>
      <c r="F1668" s="270"/>
      <c r="G1668" s="259"/>
      <c r="H1668" s="259"/>
      <c r="I1668" s="259"/>
      <c r="J1668" s="259"/>
    </row>
    <row r="1669" spans="1:10">
      <c r="A1669" s="259"/>
      <c r="B1669" s="259"/>
      <c r="C1669" s="259"/>
      <c r="D1669" s="259"/>
      <c r="E1669" s="259"/>
      <c r="F1669" s="270"/>
      <c r="G1669" s="259"/>
      <c r="H1669" s="259"/>
      <c r="I1669" s="259"/>
      <c r="J1669" s="259"/>
    </row>
    <row r="1670" spans="1:10">
      <c r="A1670" s="259"/>
      <c r="B1670" s="259"/>
      <c r="C1670" s="259"/>
      <c r="D1670" s="259"/>
      <c r="E1670" s="259"/>
      <c r="F1670" s="270"/>
      <c r="G1670" s="259"/>
      <c r="H1670" s="259"/>
      <c r="I1670" s="259"/>
      <c r="J1670" s="259"/>
    </row>
    <row r="1671" spans="1:10">
      <c r="A1671" s="259"/>
      <c r="B1671" s="259"/>
      <c r="C1671" s="259"/>
      <c r="D1671" s="259"/>
      <c r="E1671" s="259"/>
      <c r="F1671" s="270"/>
      <c r="G1671" s="259"/>
      <c r="H1671" s="259"/>
      <c r="I1671" s="259"/>
      <c r="J1671" s="259"/>
    </row>
    <row r="1672" spans="1:10">
      <c r="A1672" s="259"/>
      <c r="B1672" s="259"/>
      <c r="C1672" s="259"/>
      <c r="D1672" s="259"/>
      <c r="E1672" s="259"/>
      <c r="F1672" s="270"/>
      <c r="G1672" s="259"/>
      <c r="H1672" s="259"/>
      <c r="I1672" s="259"/>
      <c r="J1672" s="259"/>
    </row>
    <row r="1673" spans="1:10">
      <c r="A1673" s="259"/>
      <c r="B1673" s="259"/>
      <c r="C1673" s="259"/>
      <c r="D1673" s="259"/>
      <c r="E1673" s="259"/>
      <c r="F1673" s="270"/>
      <c r="G1673" s="259"/>
      <c r="H1673" s="259"/>
      <c r="I1673" s="259"/>
      <c r="J1673" s="259"/>
    </row>
    <row r="1674" spans="1:10">
      <c r="A1674" s="259"/>
      <c r="B1674" s="259"/>
      <c r="C1674" s="259"/>
      <c r="D1674" s="259"/>
      <c r="E1674" s="259"/>
      <c r="F1674" s="270"/>
      <c r="G1674" s="259"/>
      <c r="H1674" s="259"/>
      <c r="I1674" s="259"/>
      <c r="J1674" s="259"/>
    </row>
    <row r="1675" spans="1:10">
      <c r="A1675" s="259"/>
      <c r="B1675" s="259"/>
      <c r="C1675" s="259"/>
      <c r="D1675" s="259"/>
      <c r="E1675" s="259"/>
      <c r="F1675" s="270"/>
      <c r="G1675" s="259"/>
      <c r="H1675" s="259"/>
      <c r="I1675" s="259"/>
      <c r="J1675" s="259"/>
    </row>
    <row r="1676" spans="1:10">
      <c r="A1676" s="259"/>
      <c r="B1676" s="259"/>
      <c r="C1676" s="259"/>
      <c r="D1676" s="259"/>
      <c r="E1676" s="259"/>
      <c r="F1676" s="270"/>
      <c r="G1676" s="259"/>
      <c r="H1676" s="259"/>
      <c r="I1676" s="259"/>
      <c r="J1676" s="259"/>
    </row>
    <row r="1677" spans="1:10">
      <c r="A1677" s="259"/>
      <c r="B1677" s="259"/>
      <c r="C1677" s="259"/>
      <c r="D1677" s="259"/>
      <c r="E1677" s="259"/>
      <c r="F1677" s="270"/>
      <c r="G1677" s="259"/>
      <c r="H1677" s="259"/>
      <c r="I1677" s="259"/>
      <c r="J1677" s="259"/>
    </row>
    <row r="1678" spans="1:10">
      <c r="A1678" s="259"/>
      <c r="B1678" s="259"/>
      <c r="C1678" s="259"/>
      <c r="D1678" s="259"/>
      <c r="E1678" s="259"/>
      <c r="F1678" s="270"/>
      <c r="G1678" s="259"/>
      <c r="H1678" s="259"/>
      <c r="I1678" s="259"/>
      <c r="J1678" s="259"/>
    </row>
    <row r="1679" spans="1:10">
      <c r="A1679" s="259"/>
      <c r="B1679" s="259"/>
      <c r="C1679" s="259"/>
      <c r="D1679" s="259"/>
      <c r="E1679" s="259"/>
      <c r="F1679" s="270"/>
      <c r="G1679" s="259"/>
      <c r="H1679" s="259"/>
      <c r="I1679" s="259"/>
      <c r="J1679" s="259"/>
    </row>
    <row r="1680" spans="1:10">
      <c r="A1680" s="259"/>
      <c r="B1680" s="259"/>
      <c r="C1680" s="259"/>
      <c r="D1680" s="259"/>
      <c r="E1680" s="259"/>
      <c r="F1680" s="270"/>
      <c r="G1680" s="259"/>
      <c r="H1680" s="259"/>
      <c r="I1680" s="259"/>
      <c r="J1680" s="259"/>
    </row>
    <row r="1681" spans="1:10">
      <c r="A1681" s="259"/>
      <c r="B1681" s="259"/>
      <c r="C1681" s="259"/>
      <c r="D1681" s="259"/>
      <c r="E1681" s="259"/>
      <c r="F1681" s="270"/>
      <c r="G1681" s="259"/>
      <c r="H1681" s="259"/>
      <c r="I1681" s="259"/>
      <c r="J1681" s="259"/>
    </row>
    <row r="1682" spans="1:10">
      <c r="A1682" s="259"/>
      <c r="B1682" s="259"/>
      <c r="C1682" s="259"/>
      <c r="D1682" s="259"/>
      <c r="E1682" s="259"/>
      <c r="F1682" s="270"/>
      <c r="G1682" s="259"/>
      <c r="H1682" s="259"/>
      <c r="I1682" s="259"/>
      <c r="J1682" s="259"/>
    </row>
    <row r="1683" spans="1:10">
      <c r="A1683" s="259"/>
      <c r="B1683" s="259"/>
      <c r="C1683" s="259"/>
      <c r="D1683" s="259"/>
      <c r="E1683" s="259"/>
      <c r="F1683" s="270"/>
      <c r="G1683" s="259"/>
      <c r="H1683" s="259"/>
      <c r="I1683" s="259"/>
      <c r="J1683" s="259"/>
    </row>
    <row r="1684" spans="1:10">
      <c r="A1684" s="259"/>
      <c r="B1684" s="259"/>
      <c r="C1684" s="259"/>
      <c r="D1684" s="259"/>
      <c r="E1684" s="259"/>
      <c r="F1684" s="270"/>
      <c r="G1684" s="259"/>
      <c r="H1684" s="259"/>
      <c r="I1684" s="259"/>
      <c r="J1684" s="259"/>
    </row>
    <row r="1685" spans="1:10">
      <c r="A1685" s="259"/>
      <c r="B1685" s="259"/>
      <c r="C1685" s="259"/>
      <c r="D1685" s="259"/>
      <c r="E1685" s="259"/>
      <c r="F1685" s="270"/>
      <c r="G1685" s="259"/>
      <c r="H1685" s="259"/>
      <c r="I1685" s="259"/>
      <c r="J1685" s="259"/>
    </row>
    <row r="1686" spans="1:10">
      <c r="A1686" s="259"/>
      <c r="B1686" s="259"/>
      <c r="C1686" s="259"/>
      <c r="D1686" s="259"/>
      <c r="E1686" s="259"/>
      <c r="F1686" s="270"/>
      <c r="G1686" s="259"/>
      <c r="H1686" s="259"/>
      <c r="I1686" s="259"/>
      <c r="J1686" s="259"/>
    </row>
    <row r="1687" spans="1:10">
      <c r="A1687" s="259"/>
      <c r="B1687" s="259"/>
      <c r="C1687" s="259"/>
      <c r="D1687" s="259"/>
      <c r="E1687" s="259"/>
      <c r="F1687" s="270"/>
      <c r="G1687" s="259"/>
      <c r="H1687" s="259"/>
      <c r="I1687" s="259"/>
      <c r="J1687" s="259"/>
    </row>
    <row r="1688" spans="1:10">
      <c r="A1688" s="259"/>
      <c r="B1688" s="259"/>
      <c r="C1688" s="259"/>
      <c r="D1688" s="259"/>
      <c r="E1688" s="259"/>
      <c r="F1688" s="270"/>
      <c r="G1688" s="259"/>
      <c r="H1688" s="259"/>
      <c r="I1688" s="259"/>
      <c r="J1688" s="259"/>
    </row>
    <row r="1689" spans="1:10">
      <c r="A1689" s="259"/>
      <c r="B1689" s="259"/>
      <c r="C1689" s="259"/>
      <c r="D1689" s="259"/>
      <c r="E1689" s="259"/>
      <c r="F1689" s="270"/>
      <c r="G1689" s="259"/>
      <c r="H1689" s="259"/>
      <c r="I1689" s="259"/>
      <c r="J1689" s="259"/>
    </row>
    <row r="1690" spans="1:10">
      <c r="A1690" s="259"/>
      <c r="B1690" s="259"/>
      <c r="C1690" s="259"/>
      <c r="D1690" s="259"/>
      <c r="E1690" s="259"/>
      <c r="F1690" s="270"/>
      <c r="G1690" s="259"/>
      <c r="H1690" s="259"/>
      <c r="I1690" s="259"/>
      <c r="J1690" s="259"/>
    </row>
    <row r="1691" spans="1:10">
      <c r="A1691" s="259"/>
      <c r="B1691" s="259"/>
      <c r="C1691" s="259"/>
      <c r="D1691" s="259"/>
      <c r="E1691" s="259"/>
      <c r="F1691" s="270"/>
      <c r="G1691" s="259"/>
      <c r="H1691" s="259"/>
      <c r="I1691" s="259"/>
      <c r="J1691" s="259"/>
    </row>
    <row r="1692" spans="1:10">
      <c r="A1692" s="259"/>
      <c r="B1692" s="259"/>
      <c r="C1692" s="259"/>
      <c r="D1692" s="259"/>
      <c r="E1692" s="259"/>
      <c r="F1692" s="270"/>
      <c r="G1692" s="259"/>
      <c r="H1692" s="259"/>
      <c r="I1692" s="259"/>
      <c r="J1692" s="259"/>
    </row>
    <row r="1693" spans="1:10">
      <c r="A1693" s="259"/>
      <c r="B1693" s="259"/>
      <c r="C1693" s="259"/>
      <c r="D1693" s="259"/>
      <c r="E1693" s="259"/>
      <c r="F1693" s="270"/>
      <c r="G1693" s="259"/>
      <c r="H1693" s="259"/>
      <c r="I1693" s="259"/>
      <c r="J1693" s="259"/>
    </row>
    <row r="1694" spans="1:10">
      <c r="A1694" s="259"/>
      <c r="B1694" s="259"/>
      <c r="C1694" s="259"/>
      <c r="D1694" s="259"/>
      <c r="E1694" s="259"/>
      <c r="F1694" s="270"/>
      <c r="G1694" s="259"/>
      <c r="H1694" s="259"/>
      <c r="I1694" s="259"/>
      <c r="J1694" s="259"/>
    </row>
    <row r="1695" spans="1:10">
      <c r="A1695" s="259"/>
      <c r="B1695" s="259"/>
      <c r="C1695" s="259"/>
      <c r="D1695" s="259"/>
      <c r="E1695" s="259"/>
      <c r="F1695" s="270"/>
      <c r="G1695" s="259"/>
      <c r="H1695" s="259"/>
      <c r="I1695" s="259"/>
      <c r="J1695" s="259"/>
    </row>
    <row r="1696" spans="1:10">
      <c r="A1696" s="259"/>
      <c r="B1696" s="259"/>
      <c r="C1696" s="259"/>
      <c r="D1696" s="259"/>
      <c r="E1696" s="259"/>
      <c r="F1696" s="270"/>
      <c r="G1696" s="259"/>
      <c r="H1696" s="259"/>
      <c r="I1696" s="259"/>
      <c r="J1696" s="259"/>
    </row>
    <row r="1697" spans="1:10">
      <c r="A1697" s="259"/>
      <c r="B1697" s="259"/>
      <c r="C1697" s="259"/>
      <c r="D1697" s="259"/>
      <c r="E1697" s="259"/>
      <c r="F1697" s="270"/>
      <c r="G1697" s="259"/>
      <c r="H1697" s="259"/>
      <c r="I1697" s="259"/>
      <c r="J1697" s="259"/>
    </row>
    <row r="1698" spans="1:10">
      <c r="A1698" s="259"/>
      <c r="B1698" s="259"/>
      <c r="C1698" s="259"/>
      <c r="D1698" s="259"/>
      <c r="E1698" s="259"/>
      <c r="F1698" s="270"/>
      <c r="G1698" s="259"/>
      <c r="H1698" s="259"/>
      <c r="I1698" s="259"/>
      <c r="J1698" s="259"/>
    </row>
    <row r="1699" spans="1:10">
      <c r="A1699" s="259"/>
      <c r="B1699" s="259"/>
      <c r="C1699" s="259"/>
      <c r="D1699" s="259"/>
      <c r="E1699" s="259"/>
      <c r="F1699" s="270"/>
      <c r="G1699" s="259"/>
      <c r="H1699" s="259"/>
      <c r="I1699" s="259"/>
      <c r="J1699" s="259"/>
    </row>
    <row r="1700" spans="1:10">
      <c r="A1700" s="259"/>
      <c r="B1700" s="259"/>
      <c r="C1700" s="259"/>
      <c r="D1700" s="259"/>
      <c r="E1700" s="259"/>
      <c r="F1700" s="270"/>
      <c r="G1700" s="259"/>
      <c r="H1700" s="259"/>
      <c r="I1700" s="259"/>
      <c r="J1700" s="259"/>
    </row>
    <row r="1701" spans="1:10">
      <c r="A1701" s="259"/>
      <c r="B1701" s="259"/>
      <c r="C1701" s="259"/>
      <c r="D1701" s="259"/>
      <c r="E1701" s="259"/>
      <c r="F1701" s="270"/>
      <c r="G1701" s="259"/>
      <c r="H1701" s="259"/>
      <c r="I1701" s="259"/>
      <c r="J1701" s="259"/>
    </row>
    <row r="1702" spans="1:10">
      <c r="A1702" s="259"/>
      <c r="B1702" s="259"/>
      <c r="C1702" s="259"/>
      <c r="D1702" s="259"/>
      <c r="E1702" s="259"/>
      <c r="F1702" s="270"/>
      <c r="G1702" s="259"/>
      <c r="H1702" s="259"/>
      <c r="I1702" s="259"/>
      <c r="J1702" s="259"/>
    </row>
    <row r="1703" spans="1:10">
      <c r="A1703" s="259"/>
      <c r="B1703" s="259"/>
      <c r="C1703" s="259"/>
      <c r="D1703" s="259"/>
      <c r="E1703" s="259"/>
      <c r="F1703" s="270"/>
      <c r="G1703" s="259"/>
      <c r="H1703" s="259"/>
      <c r="I1703" s="259"/>
      <c r="J1703" s="259"/>
    </row>
    <row r="1704" spans="1:10">
      <c r="A1704" s="259"/>
      <c r="B1704" s="259"/>
      <c r="C1704" s="259"/>
      <c r="D1704" s="259"/>
      <c r="E1704" s="259"/>
      <c r="F1704" s="270"/>
      <c r="G1704" s="259"/>
      <c r="H1704" s="259"/>
      <c r="I1704" s="259"/>
      <c r="J1704" s="259"/>
    </row>
    <row r="1705" spans="1:10">
      <c r="A1705" s="259"/>
      <c r="B1705" s="259"/>
      <c r="C1705" s="259"/>
      <c r="D1705" s="259"/>
      <c r="E1705" s="259"/>
      <c r="F1705" s="270"/>
      <c r="G1705" s="259"/>
      <c r="H1705" s="259"/>
      <c r="I1705" s="259"/>
      <c r="J1705" s="259"/>
    </row>
    <row r="1706" spans="1:10">
      <c r="A1706" s="259"/>
      <c r="B1706" s="259"/>
      <c r="C1706" s="259"/>
      <c r="D1706" s="259"/>
      <c r="E1706" s="259"/>
      <c r="F1706" s="270"/>
      <c r="G1706" s="259"/>
      <c r="H1706" s="259"/>
      <c r="I1706" s="259"/>
      <c r="J1706" s="259"/>
    </row>
    <row r="1707" spans="1:10">
      <c r="A1707" s="259"/>
      <c r="B1707" s="259"/>
      <c r="C1707" s="259"/>
      <c r="D1707" s="259"/>
      <c r="E1707" s="259"/>
      <c r="F1707" s="270"/>
      <c r="G1707" s="259"/>
      <c r="H1707" s="259"/>
      <c r="I1707" s="259"/>
      <c r="J1707" s="259"/>
    </row>
    <row r="1708" spans="1:10">
      <c r="A1708" s="259"/>
      <c r="B1708" s="259"/>
      <c r="C1708" s="259"/>
      <c r="D1708" s="259"/>
      <c r="E1708" s="259"/>
      <c r="F1708" s="270"/>
      <c r="G1708" s="259"/>
      <c r="H1708" s="259"/>
      <c r="I1708" s="259"/>
      <c r="J1708" s="259"/>
    </row>
    <row r="1709" spans="1:10">
      <c r="A1709" s="259"/>
      <c r="B1709" s="259"/>
      <c r="C1709" s="259"/>
      <c r="D1709" s="259"/>
      <c r="E1709" s="259"/>
      <c r="F1709" s="270"/>
      <c r="G1709" s="259"/>
      <c r="H1709" s="259"/>
      <c r="I1709" s="259"/>
      <c r="J1709" s="259"/>
    </row>
    <row r="1710" spans="1:10">
      <c r="A1710" s="259"/>
      <c r="B1710" s="259"/>
      <c r="C1710" s="259"/>
      <c r="D1710" s="259"/>
      <c r="E1710" s="259"/>
      <c r="F1710" s="270"/>
      <c r="G1710" s="259"/>
      <c r="H1710" s="259"/>
      <c r="I1710" s="259"/>
      <c r="J1710" s="259"/>
    </row>
    <row r="1711" spans="1:10">
      <c r="A1711" s="259"/>
      <c r="B1711" s="259"/>
      <c r="C1711" s="259"/>
      <c r="D1711" s="259"/>
      <c r="E1711" s="259"/>
      <c r="F1711" s="270"/>
      <c r="G1711" s="259"/>
      <c r="H1711" s="259"/>
      <c r="I1711" s="259"/>
      <c r="J1711" s="259"/>
    </row>
    <row r="1712" spans="1:10">
      <c r="A1712" s="259"/>
      <c r="B1712" s="259"/>
      <c r="C1712" s="259"/>
      <c r="D1712" s="259"/>
      <c r="E1712" s="259"/>
      <c r="F1712" s="270"/>
      <c r="G1712" s="259"/>
      <c r="H1712" s="259"/>
      <c r="I1712" s="259"/>
      <c r="J1712" s="259"/>
    </row>
    <row r="1713" spans="1:10">
      <c r="A1713" s="259"/>
      <c r="B1713" s="259"/>
      <c r="C1713" s="259"/>
      <c r="D1713" s="259"/>
      <c r="E1713" s="259"/>
      <c r="F1713" s="270"/>
      <c r="G1713" s="259"/>
      <c r="H1713" s="259"/>
      <c r="I1713" s="259"/>
      <c r="J1713" s="259"/>
    </row>
    <row r="1714" spans="1:10">
      <c r="A1714" s="259"/>
      <c r="B1714" s="259"/>
      <c r="C1714" s="259"/>
      <c r="D1714" s="259"/>
      <c r="E1714" s="259"/>
      <c r="F1714" s="270"/>
      <c r="G1714" s="259"/>
      <c r="H1714" s="259"/>
      <c r="I1714" s="259"/>
      <c r="J1714" s="259"/>
    </row>
    <row r="1715" spans="1:10">
      <c r="A1715" s="259"/>
      <c r="B1715" s="259"/>
      <c r="C1715" s="259"/>
      <c r="D1715" s="259"/>
      <c r="E1715" s="259"/>
      <c r="F1715" s="270"/>
      <c r="G1715" s="259"/>
      <c r="H1715" s="259"/>
      <c r="I1715" s="259"/>
      <c r="J1715" s="259"/>
    </row>
    <row r="1716" spans="1:10">
      <c r="A1716" s="259"/>
      <c r="B1716" s="259"/>
      <c r="C1716" s="259"/>
      <c r="D1716" s="259"/>
      <c r="E1716" s="259"/>
      <c r="F1716" s="270"/>
      <c r="G1716" s="259"/>
      <c r="H1716" s="259"/>
      <c r="I1716" s="259"/>
      <c r="J1716" s="259"/>
    </row>
    <row r="1717" spans="1:10">
      <c r="A1717" s="259"/>
      <c r="B1717" s="259"/>
      <c r="C1717" s="259"/>
      <c r="D1717" s="259"/>
      <c r="E1717" s="259"/>
      <c r="F1717" s="270"/>
      <c r="G1717" s="259"/>
      <c r="H1717" s="259"/>
      <c r="I1717" s="259"/>
      <c r="J1717" s="259"/>
    </row>
    <row r="1718" spans="1:10">
      <c r="A1718" s="259"/>
      <c r="B1718" s="259"/>
      <c r="C1718" s="259"/>
      <c r="D1718" s="259"/>
      <c r="E1718" s="259"/>
      <c r="F1718" s="270"/>
      <c r="G1718" s="259"/>
      <c r="H1718" s="259"/>
      <c r="I1718" s="259"/>
      <c r="J1718" s="259"/>
    </row>
    <row r="1719" spans="1:10">
      <c r="A1719" s="259"/>
      <c r="B1719" s="259"/>
      <c r="C1719" s="259"/>
      <c r="D1719" s="259"/>
      <c r="E1719" s="259"/>
      <c r="F1719" s="270"/>
      <c r="G1719" s="259"/>
      <c r="H1719" s="259"/>
      <c r="I1719" s="259"/>
      <c r="J1719" s="259"/>
    </row>
    <row r="1720" spans="1:10">
      <c r="A1720" s="259"/>
      <c r="B1720" s="259"/>
      <c r="C1720" s="259"/>
      <c r="D1720" s="259"/>
      <c r="E1720" s="259"/>
      <c r="F1720" s="270"/>
      <c r="G1720" s="259"/>
      <c r="H1720" s="259"/>
      <c r="I1720" s="259"/>
      <c r="J1720" s="259"/>
    </row>
    <row r="1721" spans="1:10">
      <c r="A1721" s="259"/>
      <c r="B1721" s="259"/>
      <c r="C1721" s="259"/>
      <c r="D1721" s="259"/>
      <c r="E1721" s="259"/>
      <c r="F1721" s="270"/>
      <c r="G1721" s="259"/>
      <c r="H1721" s="259"/>
      <c r="I1721" s="259"/>
      <c r="J1721" s="259"/>
    </row>
    <row r="1722" spans="1:10">
      <c r="A1722" s="259"/>
      <c r="B1722" s="259"/>
      <c r="C1722" s="259"/>
      <c r="D1722" s="259"/>
      <c r="E1722" s="259"/>
      <c r="F1722" s="270"/>
      <c r="G1722" s="259"/>
      <c r="H1722" s="259"/>
      <c r="I1722" s="259"/>
      <c r="J1722" s="259"/>
    </row>
    <row r="1723" spans="1:10">
      <c r="A1723" s="259"/>
      <c r="B1723" s="259"/>
      <c r="C1723" s="259"/>
      <c r="D1723" s="259"/>
      <c r="E1723" s="259"/>
      <c r="F1723" s="270"/>
      <c r="G1723" s="259"/>
      <c r="H1723" s="259"/>
      <c r="I1723" s="259"/>
      <c r="J1723" s="259"/>
    </row>
    <row r="1724" spans="1:10">
      <c r="A1724" s="259"/>
      <c r="B1724" s="259"/>
      <c r="C1724" s="259"/>
      <c r="D1724" s="259"/>
      <c r="E1724" s="259"/>
      <c r="F1724" s="270"/>
      <c r="G1724" s="259"/>
      <c r="H1724" s="259"/>
      <c r="I1724" s="259"/>
      <c r="J1724" s="259"/>
    </row>
    <row r="1725" spans="1:10">
      <c r="A1725" s="259"/>
      <c r="B1725" s="259"/>
      <c r="C1725" s="259"/>
      <c r="D1725" s="259"/>
      <c r="E1725" s="259"/>
      <c r="F1725" s="270"/>
      <c r="G1725" s="259"/>
      <c r="H1725" s="259"/>
      <c r="I1725" s="259"/>
      <c r="J1725" s="259"/>
    </row>
    <row r="1726" spans="1:10">
      <c r="A1726" s="259"/>
      <c r="B1726" s="259"/>
      <c r="C1726" s="259"/>
      <c r="D1726" s="259"/>
      <c r="E1726" s="259"/>
      <c r="F1726" s="270"/>
      <c r="G1726" s="259"/>
      <c r="H1726" s="259"/>
      <c r="I1726" s="259"/>
      <c r="J1726" s="259"/>
    </row>
    <row r="1727" spans="1:10">
      <c r="A1727" s="259"/>
      <c r="B1727" s="259"/>
      <c r="C1727" s="259"/>
      <c r="D1727" s="259"/>
      <c r="E1727" s="259"/>
      <c r="F1727" s="270"/>
      <c r="G1727" s="259"/>
      <c r="H1727" s="259"/>
      <c r="I1727" s="259"/>
      <c r="J1727" s="259"/>
    </row>
    <row r="1728" spans="1:10">
      <c r="A1728" s="259"/>
      <c r="B1728" s="259"/>
      <c r="C1728" s="259"/>
      <c r="D1728" s="259"/>
      <c r="E1728" s="259"/>
      <c r="F1728" s="270"/>
      <c r="G1728" s="259"/>
      <c r="H1728" s="259"/>
      <c r="I1728" s="259"/>
      <c r="J1728" s="259"/>
    </row>
    <row r="1729" spans="1:10">
      <c r="A1729" s="259"/>
      <c r="B1729" s="259"/>
      <c r="C1729" s="259"/>
      <c r="D1729" s="259"/>
      <c r="E1729" s="259"/>
      <c r="F1729" s="270"/>
      <c r="G1729" s="259"/>
      <c r="H1729" s="259"/>
      <c r="I1729" s="259"/>
      <c r="J1729" s="259"/>
    </row>
    <row r="1730" spans="1:10">
      <c r="A1730" s="259"/>
      <c r="B1730" s="259"/>
      <c r="C1730" s="259"/>
      <c r="D1730" s="259"/>
      <c r="E1730" s="259"/>
      <c r="F1730" s="270"/>
      <c r="G1730" s="259"/>
      <c r="H1730" s="259"/>
      <c r="I1730" s="259"/>
      <c r="J1730" s="259"/>
    </row>
    <row r="1731" spans="1:10">
      <c r="A1731" s="259"/>
      <c r="B1731" s="259"/>
      <c r="C1731" s="259"/>
      <c r="D1731" s="259"/>
      <c r="E1731" s="259"/>
      <c r="F1731" s="270"/>
      <c r="G1731" s="259"/>
      <c r="H1731" s="259"/>
      <c r="I1731" s="259"/>
      <c r="J1731" s="259"/>
    </row>
    <row r="1732" spans="1:10">
      <c r="A1732" s="259"/>
      <c r="B1732" s="259"/>
      <c r="C1732" s="259"/>
      <c r="D1732" s="259"/>
      <c r="E1732" s="259"/>
      <c r="F1732" s="270"/>
      <c r="G1732" s="259"/>
      <c r="H1732" s="259"/>
      <c r="I1732" s="259"/>
      <c r="J1732" s="259"/>
    </row>
    <row r="1733" spans="1:10">
      <c r="A1733" s="259"/>
      <c r="B1733" s="259"/>
      <c r="C1733" s="259"/>
      <c r="D1733" s="259"/>
      <c r="E1733" s="259"/>
      <c r="F1733" s="270"/>
      <c r="G1733" s="259"/>
      <c r="H1733" s="259"/>
      <c r="I1733" s="259"/>
      <c r="J1733" s="259"/>
    </row>
    <row r="1734" spans="1:10">
      <c r="A1734" s="259"/>
      <c r="B1734" s="259"/>
      <c r="C1734" s="259"/>
      <c r="D1734" s="259"/>
      <c r="E1734" s="259"/>
      <c r="F1734" s="270"/>
      <c r="G1734" s="259"/>
      <c r="H1734" s="259"/>
      <c r="I1734" s="259"/>
      <c r="J1734" s="259"/>
    </row>
    <row r="1735" spans="1:10">
      <c r="A1735" s="259"/>
      <c r="B1735" s="259"/>
      <c r="C1735" s="259"/>
      <c r="D1735" s="259"/>
      <c r="E1735" s="259"/>
      <c r="F1735" s="270"/>
      <c r="G1735" s="259"/>
      <c r="H1735" s="259"/>
      <c r="I1735" s="259"/>
      <c r="J1735" s="259"/>
    </row>
    <row r="1736" spans="1:10">
      <c r="A1736" s="259"/>
      <c r="B1736" s="259"/>
      <c r="C1736" s="259"/>
      <c r="D1736" s="259"/>
      <c r="E1736" s="259"/>
      <c r="F1736" s="270"/>
      <c r="G1736" s="259"/>
      <c r="H1736" s="259"/>
      <c r="I1736" s="259"/>
      <c r="J1736" s="259"/>
    </row>
    <row r="1737" spans="1:10">
      <c r="A1737" s="259"/>
      <c r="B1737" s="259"/>
      <c r="C1737" s="259"/>
      <c r="D1737" s="259"/>
      <c r="E1737" s="259"/>
      <c r="F1737" s="270"/>
      <c r="G1737" s="259"/>
      <c r="H1737" s="259"/>
      <c r="I1737" s="259"/>
      <c r="J1737" s="259"/>
    </row>
    <row r="1738" spans="1:10">
      <c r="A1738" s="259"/>
      <c r="B1738" s="259"/>
      <c r="C1738" s="259"/>
      <c r="D1738" s="259"/>
      <c r="E1738" s="259"/>
      <c r="F1738" s="270"/>
      <c r="G1738" s="259"/>
      <c r="H1738" s="259"/>
      <c r="I1738" s="259"/>
      <c r="J1738" s="259"/>
    </row>
    <row r="1739" spans="1:10">
      <c r="A1739" s="259"/>
      <c r="B1739" s="259"/>
      <c r="C1739" s="259"/>
      <c r="D1739" s="259"/>
      <c r="E1739" s="259"/>
      <c r="F1739" s="270"/>
      <c r="G1739" s="259"/>
      <c r="H1739" s="259"/>
      <c r="I1739" s="259"/>
      <c r="J1739" s="259"/>
    </row>
    <row r="1740" spans="1:10">
      <c r="A1740" s="259"/>
      <c r="B1740" s="259"/>
      <c r="C1740" s="259"/>
      <c r="D1740" s="259"/>
      <c r="E1740" s="259"/>
      <c r="F1740" s="270"/>
      <c r="G1740" s="259"/>
      <c r="H1740" s="259"/>
      <c r="I1740" s="259"/>
      <c r="J1740" s="259"/>
    </row>
    <row r="1741" spans="1:10">
      <c r="A1741" s="259"/>
      <c r="B1741" s="259"/>
      <c r="C1741" s="259"/>
      <c r="D1741" s="259"/>
      <c r="E1741" s="259"/>
      <c r="F1741" s="270"/>
      <c r="G1741" s="259"/>
      <c r="H1741" s="259"/>
      <c r="I1741" s="259"/>
      <c r="J1741" s="259"/>
    </row>
    <row r="1742" spans="1:10">
      <c r="A1742" s="259"/>
      <c r="B1742" s="259"/>
      <c r="C1742" s="259"/>
      <c r="D1742" s="259"/>
      <c r="E1742" s="259"/>
      <c r="F1742" s="270"/>
      <c r="G1742" s="259"/>
      <c r="H1742" s="259"/>
      <c r="I1742" s="259"/>
      <c r="J1742" s="259"/>
    </row>
    <row r="1743" spans="1:10">
      <c r="A1743" s="259"/>
      <c r="B1743" s="259"/>
      <c r="C1743" s="259"/>
      <c r="D1743" s="259"/>
      <c r="E1743" s="259"/>
      <c r="F1743" s="270"/>
      <c r="G1743" s="259"/>
      <c r="H1743" s="259"/>
      <c r="I1743" s="259"/>
      <c r="J1743" s="259"/>
    </row>
    <row r="1744" spans="1:10">
      <c r="A1744" s="259"/>
      <c r="B1744" s="259"/>
      <c r="C1744" s="259"/>
      <c r="D1744" s="259"/>
      <c r="E1744" s="259"/>
      <c r="F1744" s="270"/>
      <c r="G1744" s="259"/>
      <c r="H1744" s="259"/>
      <c r="I1744" s="259"/>
      <c r="J1744" s="259"/>
    </row>
    <row r="1745" spans="1:10">
      <c r="A1745" s="259"/>
      <c r="B1745" s="259"/>
      <c r="C1745" s="259"/>
      <c r="D1745" s="259"/>
      <c r="E1745" s="259"/>
      <c r="F1745" s="270"/>
      <c r="G1745" s="259"/>
      <c r="H1745" s="259"/>
      <c r="I1745" s="259"/>
      <c r="J1745" s="259"/>
    </row>
    <row r="1746" spans="1:10">
      <c r="A1746" s="259"/>
      <c r="B1746" s="259"/>
      <c r="C1746" s="259"/>
      <c r="D1746" s="259"/>
      <c r="E1746" s="259"/>
      <c r="F1746" s="270"/>
      <c r="G1746" s="259"/>
      <c r="H1746" s="259"/>
      <c r="I1746" s="259"/>
      <c r="J1746" s="259"/>
    </row>
    <row r="1747" spans="1:10">
      <c r="A1747" s="259"/>
      <c r="B1747" s="259"/>
      <c r="C1747" s="259"/>
      <c r="D1747" s="259"/>
      <c r="E1747" s="259"/>
      <c r="F1747" s="270"/>
      <c r="G1747" s="259"/>
      <c r="H1747" s="259"/>
      <c r="I1747" s="259"/>
      <c r="J1747" s="259"/>
    </row>
    <row r="1748" spans="1:10">
      <c r="A1748" s="259"/>
      <c r="B1748" s="259"/>
      <c r="C1748" s="259"/>
      <c r="D1748" s="259"/>
      <c r="E1748" s="259"/>
      <c r="F1748" s="270"/>
      <c r="G1748" s="259"/>
      <c r="H1748" s="259"/>
      <c r="I1748" s="259"/>
      <c r="J1748" s="259"/>
    </row>
    <row r="1749" spans="1:10">
      <c r="A1749" s="259"/>
      <c r="B1749" s="259"/>
      <c r="C1749" s="259"/>
      <c r="D1749" s="259"/>
      <c r="E1749" s="259"/>
      <c r="F1749" s="270"/>
      <c r="G1749" s="259"/>
      <c r="H1749" s="259"/>
      <c r="I1749" s="259"/>
      <c r="J1749" s="259"/>
    </row>
    <row r="1750" spans="1:10">
      <c r="A1750" s="259"/>
      <c r="B1750" s="259"/>
      <c r="C1750" s="259"/>
      <c r="D1750" s="259"/>
      <c r="E1750" s="259"/>
      <c r="F1750" s="270"/>
      <c r="G1750" s="259"/>
      <c r="H1750" s="259"/>
      <c r="I1750" s="259"/>
      <c r="J1750" s="259"/>
    </row>
    <row r="1751" spans="1:10">
      <c r="A1751" s="259"/>
      <c r="B1751" s="259"/>
      <c r="C1751" s="259"/>
      <c r="D1751" s="259"/>
      <c r="E1751" s="259"/>
      <c r="F1751" s="270"/>
      <c r="G1751" s="259"/>
      <c r="H1751" s="259"/>
      <c r="I1751" s="259"/>
      <c r="J1751" s="259"/>
    </row>
    <row r="1752" spans="1:10">
      <c r="A1752" s="259"/>
      <c r="B1752" s="259"/>
      <c r="C1752" s="259"/>
      <c r="D1752" s="259"/>
      <c r="E1752" s="259"/>
      <c r="F1752" s="270"/>
      <c r="G1752" s="259"/>
      <c r="H1752" s="259"/>
      <c r="I1752" s="259"/>
      <c r="J1752" s="259"/>
    </row>
    <row r="1753" spans="1:10">
      <c r="A1753" s="259"/>
      <c r="B1753" s="259"/>
      <c r="C1753" s="259"/>
      <c r="D1753" s="259"/>
      <c r="E1753" s="259"/>
      <c r="F1753" s="270"/>
      <c r="G1753" s="259"/>
      <c r="H1753" s="259"/>
      <c r="I1753" s="259"/>
      <c r="J1753" s="259"/>
    </row>
    <row r="1754" spans="1:10">
      <c r="A1754" s="259"/>
      <c r="B1754" s="259"/>
      <c r="C1754" s="259"/>
      <c r="D1754" s="259"/>
      <c r="E1754" s="259"/>
      <c r="F1754" s="270"/>
      <c r="G1754" s="259"/>
      <c r="H1754" s="259"/>
      <c r="I1754" s="259"/>
      <c r="J1754" s="259"/>
    </row>
    <row r="1755" spans="1:10">
      <c r="A1755" s="259"/>
      <c r="B1755" s="259"/>
      <c r="C1755" s="259"/>
      <c r="D1755" s="259"/>
      <c r="E1755" s="259"/>
      <c r="F1755" s="270"/>
      <c r="G1755" s="259"/>
      <c r="H1755" s="259"/>
      <c r="I1755" s="259"/>
      <c r="J1755" s="259"/>
    </row>
    <row r="1756" spans="1:10">
      <c r="A1756" s="259"/>
      <c r="B1756" s="259"/>
      <c r="C1756" s="259"/>
      <c r="D1756" s="259"/>
      <c r="E1756" s="259"/>
      <c r="F1756" s="270"/>
      <c r="G1756" s="259"/>
      <c r="H1756" s="259"/>
      <c r="I1756" s="259"/>
      <c r="J1756" s="259"/>
    </row>
    <row r="1757" spans="1:10">
      <c r="A1757" s="259"/>
      <c r="B1757" s="259"/>
      <c r="C1757" s="259"/>
      <c r="D1757" s="259"/>
      <c r="E1757" s="259"/>
      <c r="F1757" s="270"/>
      <c r="G1757" s="259"/>
      <c r="H1757" s="259"/>
      <c r="I1757" s="259"/>
      <c r="J1757" s="259"/>
    </row>
    <row r="1758" spans="1:10">
      <c r="A1758" s="259"/>
      <c r="B1758" s="259"/>
      <c r="C1758" s="259"/>
      <c r="D1758" s="259"/>
      <c r="E1758" s="259"/>
      <c r="F1758" s="270"/>
      <c r="G1758" s="259"/>
      <c r="H1758" s="259"/>
      <c r="I1758" s="259"/>
      <c r="J1758" s="259"/>
    </row>
    <row r="1759" spans="1:10">
      <c r="A1759" s="259"/>
      <c r="B1759" s="259"/>
      <c r="C1759" s="259"/>
      <c r="D1759" s="259"/>
      <c r="E1759" s="259"/>
      <c r="F1759" s="270"/>
      <c r="G1759" s="259"/>
      <c r="H1759" s="259"/>
      <c r="I1759" s="259"/>
      <c r="J1759" s="259"/>
    </row>
    <row r="1760" spans="1:10">
      <c r="A1760" s="259"/>
      <c r="B1760" s="259"/>
      <c r="C1760" s="259"/>
      <c r="D1760" s="259"/>
      <c r="E1760" s="259"/>
      <c r="F1760" s="270"/>
      <c r="G1760" s="259"/>
      <c r="H1760" s="259"/>
      <c r="I1760" s="259"/>
      <c r="J1760" s="259"/>
    </row>
    <row r="1761" spans="1:10">
      <c r="A1761" s="259"/>
      <c r="B1761" s="259"/>
      <c r="C1761" s="259"/>
      <c r="D1761" s="259"/>
      <c r="E1761" s="259"/>
      <c r="F1761" s="270"/>
      <c r="G1761" s="259"/>
      <c r="H1761" s="259"/>
      <c r="I1761" s="259"/>
      <c r="J1761" s="259"/>
    </row>
    <row r="1762" spans="1:10">
      <c r="A1762" s="259"/>
      <c r="B1762" s="259"/>
      <c r="C1762" s="259"/>
      <c r="D1762" s="259"/>
      <c r="E1762" s="259"/>
      <c r="F1762" s="270"/>
      <c r="G1762" s="259"/>
      <c r="H1762" s="259"/>
      <c r="I1762" s="259"/>
      <c r="J1762" s="259"/>
    </row>
    <row r="1763" spans="1:10">
      <c r="A1763" s="259"/>
      <c r="B1763" s="259"/>
      <c r="C1763" s="259"/>
      <c r="D1763" s="259"/>
      <c r="E1763" s="259"/>
      <c r="F1763" s="270"/>
      <c r="G1763" s="259"/>
      <c r="H1763" s="259"/>
      <c r="I1763" s="259"/>
      <c r="J1763" s="259"/>
    </row>
    <row r="1764" spans="1:10">
      <c r="A1764" s="259"/>
      <c r="B1764" s="259"/>
      <c r="C1764" s="259"/>
      <c r="D1764" s="259"/>
      <c r="E1764" s="259"/>
      <c r="F1764" s="270"/>
      <c r="G1764" s="259"/>
      <c r="H1764" s="259"/>
      <c r="I1764" s="259"/>
      <c r="J1764" s="259"/>
    </row>
    <row r="1765" spans="1:10">
      <c r="A1765" s="259"/>
      <c r="B1765" s="259"/>
      <c r="C1765" s="259"/>
      <c r="D1765" s="259"/>
      <c r="E1765" s="259"/>
      <c r="F1765" s="270"/>
      <c r="G1765" s="259"/>
      <c r="H1765" s="259"/>
      <c r="I1765" s="259"/>
      <c r="J1765" s="259"/>
    </row>
    <row r="1766" spans="1:10">
      <c r="A1766" s="259"/>
      <c r="B1766" s="259"/>
      <c r="C1766" s="259"/>
      <c r="D1766" s="259"/>
      <c r="E1766" s="259"/>
      <c r="F1766" s="270"/>
      <c r="G1766" s="259"/>
      <c r="H1766" s="259"/>
      <c r="I1766" s="259"/>
      <c r="J1766" s="259"/>
    </row>
    <row r="1767" spans="1:10">
      <c r="A1767" s="259"/>
      <c r="B1767" s="259"/>
      <c r="C1767" s="259"/>
      <c r="D1767" s="259"/>
      <c r="E1767" s="259"/>
      <c r="F1767" s="270"/>
      <c r="G1767" s="259"/>
      <c r="H1767" s="259"/>
      <c r="I1767" s="259"/>
      <c r="J1767" s="259"/>
    </row>
    <row r="1768" spans="1:10">
      <c r="A1768" s="259"/>
      <c r="B1768" s="259"/>
      <c r="C1768" s="259"/>
      <c r="D1768" s="259"/>
      <c r="E1768" s="259"/>
      <c r="F1768" s="270"/>
      <c r="G1768" s="259"/>
      <c r="H1768" s="259"/>
      <c r="I1768" s="259"/>
      <c r="J1768" s="259"/>
    </row>
    <row r="1769" spans="1:10">
      <c r="A1769" s="259"/>
      <c r="B1769" s="259"/>
      <c r="C1769" s="259"/>
      <c r="D1769" s="259"/>
      <c r="E1769" s="259"/>
      <c r="F1769" s="270"/>
      <c r="G1769" s="259"/>
      <c r="H1769" s="259"/>
      <c r="I1769" s="259"/>
      <c r="J1769" s="259"/>
    </row>
    <row r="1770" spans="1:10">
      <c r="A1770" s="259"/>
      <c r="B1770" s="259"/>
      <c r="C1770" s="259"/>
      <c r="D1770" s="259"/>
      <c r="E1770" s="259"/>
      <c r="F1770" s="270"/>
      <c r="G1770" s="259"/>
      <c r="H1770" s="259"/>
      <c r="I1770" s="259"/>
      <c r="J1770" s="259"/>
    </row>
    <row r="1771" spans="1:10">
      <c r="A1771" s="259"/>
      <c r="B1771" s="259"/>
      <c r="C1771" s="259"/>
      <c r="D1771" s="259"/>
      <c r="E1771" s="259"/>
      <c r="F1771" s="270"/>
      <c r="G1771" s="259"/>
      <c r="H1771" s="259"/>
      <c r="I1771" s="259"/>
      <c r="J1771" s="259"/>
    </row>
    <row r="1772" spans="1:10">
      <c r="A1772" s="259"/>
      <c r="B1772" s="259"/>
      <c r="C1772" s="259"/>
      <c r="D1772" s="259"/>
      <c r="E1772" s="259"/>
      <c r="F1772" s="270"/>
      <c r="G1772" s="259"/>
      <c r="H1772" s="259"/>
      <c r="I1772" s="259"/>
      <c r="J1772" s="259"/>
    </row>
    <row r="1773" spans="1:10">
      <c r="A1773" s="259"/>
      <c r="B1773" s="259"/>
      <c r="C1773" s="259"/>
      <c r="D1773" s="259"/>
      <c r="E1773" s="259"/>
      <c r="F1773" s="270"/>
      <c r="G1773" s="259"/>
      <c r="H1773" s="259"/>
      <c r="I1773" s="259"/>
      <c r="J1773" s="259"/>
    </row>
    <row r="1774" spans="1:10">
      <c r="A1774" s="259"/>
      <c r="B1774" s="259"/>
      <c r="C1774" s="259"/>
      <c r="D1774" s="259"/>
      <c r="E1774" s="259"/>
      <c r="F1774" s="270"/>
      <c r="G1774" s="259"/>
      <c r="H1774" s="259"/>
      <c r="I1774" s="259"/>
      <c r="J1774" s="259"/>
    </row>
    <row r="1775" spans="1:10">
      <c r="A1775" s="259"/>
      <c r="B1775" s="259"/>
      <c r="C1775" s="259"/>
      <c r="D1775" s="259"/>
      <c r="E1775" s="259"/>
      <c r="F1775" s="270"/>
      <c r="G1775" s="259"/>
      <c r="H1775" s="259"/>
      <c r="I1775" s="259"/>
      <c r="J1775" s="259"/>
    </row>
    <row r="1776" spans="1:10">
      <c r="A1776" s="259"/>
      <c r="B1776" s="259"/>
      <c r="C1776" s="259"/>
      <c r="D1776" s="259"/>
      <c r="E1776" s="259"/>
      <c r="F1776" s="270"/>
      <c r="G1776" s="259"/>
      <c r="H1776" s="259"/>
      <c r="I1776" s="259"/>
      <c r="J1776" s="259"/>
    </row>
    <row r="1777" spans="1:10">
      <c r="A1777" s="259"/>
      <c r="B1777" s="259"/>
      <c r="C1777" s="259"/>
      <c r="D1777" s="259"/>
      <c r="E1777" s="259"/>
      <c r="F1777" s="270"/>
      <c r="G1777" s="259"/>
      <c r="H1777" s="259"/>
      <c r="I1777" s="259"/>
      <c r="J1777" s="259"/>
    </row>
    <row r="1778" spans="1:10">
      <c r="A1778" s="259"/>
      <c r="B1778" s="259"/>
      <c r="C1778" s="259"/>
      <c r="D1778" s="259"/>
      <c r="E1778" s="259"/>
      <c r="F1778" s="270"/>
      <c r="G1778" s="259"/>
      <c r="H1778" s="259"/>
      <c r="I1778" s="259"/>
      <c r="J1778" s="259"/>
    </row>
    <row r="1779" spans="1:10">
      <c r="A1779" s="259"/>
      <c r="B1779" s="259"/>
      <c r="C1779" s="259"/>
      <c r="D1779" s="259"/>
      <c r="E1779" s="259"/>
      <c r="F1779" s="270"/>
      <c r="G1779" s="259"/>
      <c r="H1779" s="259"/>
      <c r="I1779" s="259"/>
      <c r="J1779" s="259"/>
    </row>
    <row r="1780" spans="1:10">
      <c r="A1780" s="259"/>
      <c r="B1780" s="259"/>
      <c r="C1780" s="259"/>
      <c r="D1780" s="259"/>
      <c r="E1780" s="259"/>
      <c r="F1780" s="270"/>
      <c r="G1780" s="259"/>
      <c r="H1780" s="259"/>
      <c r="I1780" s="259"/>
      <c r="J1780" s="259"/>
    </row>
    <row r="1781" spans="1:10">
      <c r="A1781" s="259"/>
      <c r="B1781" s="259"/>
      <c r="C1781" s="259"/>
      <c r="D1781" s="259"/>
      <c r="E1781" s="259"/>
      <c r="F1781" s="270"/>
      <c r="G1781" s="259"/>
      <c r="H1781" s="259"/>
      <c r="I1781" s="259"/>
      <c r="J1781" s="259"/>
    </row>
    <row r="1782" spans="1:10">
      <c r="A1782" s="259"/>
      <c r="B1782" s="259"/>
      <c r="C1782" s="259"/>
      <c r="D1782" s="259"/>
      <c r="E1782" s="259"/>
      <c r="F1782" s="270"/>
      <c r="G1782" s="259"/>
      <c r="H1782" s="259"/>
      <c r="I1782" s="259"/>
      <c r="J1782" s="259"/>
    </row>
    <row r="1783" spans="1:10">
      <c r="A1783" s="259"/>
      <c r="B1783" s="259"/>
      <c r="C1783" s="259"/>
      <c r="D1783" s="259"/>
      <c r="E1783" s="259"/>
      <c r="F1783" s="270"/>
      <c r="G1783" s="259"/>
      <c r="H1783" s="259"/>
      <c r="I1783" s="259"/>
      <c r="J1783" s="259"/>
    </row>
    <row r="1784" spans="1:10">
      <c r="A1784" s="259"/>
      <c r="B1784" s="259"/>
      <c r="C1784" s="259"/>
      <c r="D1784" s="259"/>
      <c r="E1784" s="259"/>
      <c r="F1784" s="270"/>
      <c r="G1784" s="259"/>
      <c r="H1784" s="259"/>
      <c r="I1784" s="259"/>
      <c r="J1784" s="259"/>
    </row>
    <row r="1785" spans="1:10">
      <c r="A1785" s="259"/>
      <c r="B1785" s="259"/>
      <c r="C1785" s="259"/>
      <c r="D1785" s="259"/>
      <c r="E1785" s="259"/>
      <c r="F1785" s="270"/>
      <c r="G1785" s="259"/>
      <c r="H1785" s="259"/>
      <c r="I1785" s="259"/>
      <c r="J1785" s="259"/>
    </row>
    <row r="1786" spans="1:10">
      <c r="A1786" s="259"/>
      <c r="B1786" s="259"/>
      <c r="C1786" s="259"/>
      <c r="D1786" s="259"/>
      <c r="E1786" s="259"/>
      <c r="F1786" s="270"/>
      <c r="G1786" s="259"/>
      <c r="H1786" s="259"/>
      <c r="I1786" s="259"/>
      <c r="J1786" s="259"/>
    </row>
    <row r="1787" spans="1:10">
      <c r="A1787" s="259"/>
      <c r="B1787" s="259"/>
      <c r="C1787" s="259"/>
      <c r="D1787" s="259"/>
      <c r="E1787" s="259"/>
      <c r="F1787" s="270"/>
      <c r="G1787" s="259"/>
      <c r="H1787" s="259"/>
      <c r="I1787" s="259"/>
      <c r="J1787" s="259"/>
    </row>
    <row r="1788" spans="1:10">
      <c r="A1788" s="259"/>
      <c r="B1788" s="259"/>
      <c r="C1788" s="259"/>
      <c r="D1788" s="259"/>
      <c r="E1788" s="259"/>
      <c r="F1788" s="270"/>
      <c r="G1788" s="259"/>
      <c r="H1788" s="259"/>
      <c r="I1788" s="259"/>
      <c r="J1788" s="259"/>
    </row>
    <row r="1789" spans="1:10">
      <c r="A1789" s="259"/>
      <c r="B1789" s="259"/>
      <c r="C1789" s="259"/>
      <c r="D1789" s="259"/>
      <c r="E1789" s="259"/>
      <c r="F1789" s="270"/>
      <c r="G1789" s="259"/>
      <c r="H1789" s="259"/>
      <c r="I1789" s="259"/>
      <c r="J1789" s="259"/>
    </row>
    <row r="1790" spans="1:10">
      <c r="A1790" s="259"/>
      <c r="B1790" s="259"/>
      <c r="C1790" s="259"/>
      <c r="D1790" s="259"/>
      <c r="E1790" s="259"/>
      <c r="F1790" s="270"/>
      <c r="G1790" s="259"/>
      <c r="H1790" s="259"/>
      <c r="I1790" s="259"/>
      <c r="J1790" s="259"/>
    </row>
    <row r="1791" spans="1:10">
      <c r="A1791" s="259"/>
      <c r="B1791" s="259"/>
      <c r="C1791" s="259"/>
      <c r="D1791" s="259"/>
      <c r="E1791" s="259"/>
      <c r="F1791" s="270"/>
      <c r="G1791" s="259"/>
      <c r="H1791" s="259"/>
      <c r="I1791" s="259"/>
      <c r="J1791" s="259"/>
    </row>
    <row r="1792" spans="1:10">
      <c r="A1792" s="259"/>
      <c r="B1792" s="259"/>
      <c r="C1792" s="259"/>
      <c r="D1792" s="259"/>
      <c r="E1792" s="259"/>
      <c r="F1792" s="270"/>
      <c r="G1792" s="259"/>
      <c r="H1792" s="259"/>
      <c r="I1792" s="259"/>
      <c r="J1792" s="259"/>
    </row>
    <row r="1793" spans="1:10">
      <c r="A1793" s="259"/>
      <c r="B1793" s="259"/>
      <c r="C1793" s="259"/>
      <c r="D1793" s="259"/>
      <c r="E1793" s="259"/>
      <c r="F1793" s="270"/>
      <c r="G1793" s="259"/>
      <c r="H1793" s="259"/>
      <c r="I1793" s="259"/>
      <c r="J1793" s="259"/>
    </row>
    <row r="1794" spans="1:10">
      <c r="A1794" s="259"/>
      <c r="B1794" s="259"/>
      <c r="C1794" s="259"/>
      <c r="D1794" s="259"/>
      <c r="E1794" s="259"/>
      <c r="F1794" s="270"/>
      <c r="G1794" s="259"/>
      <c r="H1794" s="259"/>
      <c r="I1794" s="259"/>
      <c r="J1794" s="259"/>
    </row>
    <row r="1795" spans="1:10">
      <c r="A1795" s="259"/>
      <c r="B1795" s="259"/>
      <c r="C1795" s="259"/>
      <c r="D1795" s="259"/>
      <c r="E1795" s="259"/>
      <c r="F1795" s="270"/>
      <c r="G1795" s="259"/>
      <c r="H1795" s="259"/>
      <c r="I1795" s="259"/>
      <c r="J1795" s="259"/>
    </row>
    <row r="1796" spans="1:10">
      <c r="A1796" s="259"/>
      <c r="B1796" s="259"/>
      <c r="C1796" s="259"/>
      <c r="D1796" s="259"/>
      <c r="E1796" s="259"/>
      <c r="F1796" s="270"/>
      <c r="G1796" s="259"/>
      <c r="H1796" s="259"/>
      <c r="I1796" s="259"/>
      <c r="J1796" s="259"/>
    </row>
    <row r="1797" spans="1:10">
      <c r="A1797" s="259"/>
      <c r="B1797" s="259"/>
      <c r="C1797" s="259"/>
      <c r="D1797" s="259"/>
      <c r="E1797" s="259"/>
      <c r="F1797" s="270"/>
      <c r="G1797" s="259"/>
      <c r="H1797" s="259"/>
      <c r="I1797" s="259"/>
      <c r="J1797" s="259"/>
    </row>
    <row r="1798" spans="1:10">
      <c r="A1798" s="259"/>
      <c r="B1798" s="259"/>
      <c r="C1798" s="259"/>
      <c r="D1798" s="259"/>
      <c r="E1798" s="259"/>
      <c r="F1798" s="270"/>
      <c r="G1798" s="259"/>
      <c r="H1798" s="259"/>
      <c r="I1798" s="259"/>
      <c r="J1798" s="259"/>
    </row>
    <row r="1799" spans="1:10">
      <c r="A1799" s="259"/>
      <c r="B1799" s="259"/>
      <c r="C1799" s="259"/>
      <c r="D1799" s="259"/>
      <c r="E1799" s="259"/>
      <c r="F1799" s="270"/>
      <c r="G1799" s="259"/>
      <c r="H1799" s="259"/>
      <c r="I1799" s="259"/>
      <c r="J1799" s="259"/>
    </row>
    <row r="1800" spans="1:10">
      <c r="A1800" s="259"/>
      <c r="B1800" s="259"/>
      <c r="C1800" s="259"/>
      <c r="D1800" s="259"/>
      <c r="E1800" s="259"/>
      <c r="F1800" s="270"/>
      <c r="G1800" s="259"/>
      <c r="H1800" s="259"/>
      <c r="I1800" s="259"/>
      <c r="J1800" s="259"/>
    </row>
    <row r="1801" spans="1:10">
      <c r="A1801" s="259"/>
      <c r="B1801" s="259"/>
      <c r="C1801" s="259"/>
      <c r="D1801" s="259"/>
      <c r="E1801" s="259"/>
      <c r="F1801" s="270"/>
      <c r="G1801" s="259"/>
      <c r="H1801" s="259"/>
      <c r="I1801" s="259"/>
      <c r="J1801" s="259"/>
    </row>
    <row r="1802" spans="1:10">
      <c r="A1802" s="259"/>
      <c r="B1802" s="259"/>
      <c r="C1802" s="259"/>
      <c r="D1802" s="259"/>
      <c r="E1802" s="259"/>
      <c r="F1802" s="270"/>
      <c r="G1802" s="259"/>
      <c r="H1802" s="259"/>
      <c r="I1802" s="259"/>
      <c r="J1802" s="259"/>
    </row>
    <row r="1803" spans="1:10">
      <c r="A1803" s="259"/>
      <c r="B1803" s="259"/>
      <c r="C1803" s="259"/>
      <c r="D1803" s="259"/>
      <c r="E1803" s="259"/>
      <c r="F1803" s="270"/>
      <c r="G1803" s="259"/>
      <c r="H1803" s="259"/>
      <c r="I1803" s="259"/>
      <c r="J1803" s="259"/>
    </row>
    <row r="1804" spans="1:10">
      <c r="A1804" s="259"/>
      <c r="B1804" s="259"/>
      <c r="C1804" s="259"/>
      <c r="D1804" s="259"/>
      <c r="E1804" s="259"/>
      <c r="F1804" s="270"/>
      <c r="G1804" s="259"/>
      <c r="H1804" s="259"/>
      <c r="I1804" s="259"/>
      <c r="J1804" s="259"/>
    </row>
    <row r="1805" spans="1:10">
      <c r="A1805" s="259"/>
      <c r="B1805" s="259"/>
      <c r="C1805" s="259"/>
      <c r="D1805" s="259"/>
      <c r="E1805" s="259"/>
      <c r="F1805" s="270"/>
      <c r="G1805" s="259"/>
      <c r="H1805" s="259"/>
      <c r="I1805" s="259"/>
      <c r="J1805" s="259"/>
    </row>
    <row r="1806" spans="1:10">
      <c r="A1806" s="259"/>
      <c r="B1806" s="259"/>
      <c r="C1806" s="259"/>
      <c r="D1806" s="259"/>
      <c r="E1806" s="259"/>
      <c r="F1806" s="270"/>
      <c r="G1806" s="259"/>
      <c r="H1806" s="259"/>
      <c r="I1806" s="259"/>
      <c r="J1806" s="259"/>
    </row>
    <row r="1807" spans="1:10">
      <c r="A1807" s="259"/>
      <c r="B1807" s="259"/>
      <c r="C1807" s="259"/>
      <c r="D1807" s="259"/>
      <c r="E1807" s="259"/>
      <c r="F1807" s="270"/>
      <c r="G1807" s="259"/>
      <c r="H1807" s="259"/>
      <c r="I1807" s="259"/>
      <c r="J1807" s="259"/>
    </row>
    <row r="1808" spans="1:10">
      <c r="A1808" s="259"/>
      <c r="B1808" s="259"/>
      <c r="C1808" s="259"/>
      <c r="D1808" s="259"/>
      <c r="E1808" s="259"/>
      <c r="F1808" s="270"/>
      <c r="G1808" s="259"/>
      <c r="H1808" s="259"/>
      <c r="I1808" s="259"/>
      <c r="J1808" s="259"/>
    </row>
    <row r="1809" spans="1:10">
      <c r="A1809" s="259"/>
      <c r="B1809" s="259"/>
      <c r="C1809" s="259"/>
      <c r="D1809" s="259"/>
      <c r="E1809" s="259"/>
      <c r="F1809" s="270"/>
      <c r="G1809" s="259"/>
      <c r="H1809" s="259"/>
      <c r="I1809" s="259"/>
      <c r="J1809" s="259"/>
    </row>
    <row r="1810" spans="1:10">
      <c r="A1810" s="259"/>
      <c r="B1810" s="259"/>
      <c r="C1810" s="259"/>
      <c r="D1810" s="259"/>
      <c r="E1810" s="259"/>
      <c r="F1810" s="270"/>
      <c r="G1810" s="259"/>
      <c r="H1810" s="259"/>
      <c r="I1810" s="259"/>
      <c r="J1810" s="259"/>
    </row>
    <row r="1811" spans="1:10">
      <c r="A1811" s="259"/>
      <c r="B1811" s="259"/>
      <c r="C1811" s="259"/>
      <c r="D1811" s="259"/>
      <c r="E1811" s="259"/>
      <c r="F1811" s="270"/>
      <c r="G1811" s="259"/>
      <c r="H1811" s="259"/>
      <c r="I1811" s="259"/>
      <c r="J1811" s="259"/>
    </row>
    <row r="1812" spans="1:10">
      <c r="A1812" s="259"/>
      <c r="B1812" s="259"/>
      <c r="C1812" s="259"/>
      <c r="D1812" s="259"/>
      <c r="E1812" s="259"/>
      <c r="F1812" s="270"/>
      <c r="G1812" s="259"/>
      <c r="H1812" s="259"/>
      <c r="I1812" s="259"/>
      <c r="J1812" s="259"/>
    </row>
    <row r="1813" spans="1:10">
      <c r="A1813" s="259"/>
      <c r="B1813" s="259"/>
      <c r="C1813" s="259"/>
      <c r="D1813" s="259"/>
      <c r="E1813" s="259"/>
      <c r="F1813" s="270"/>
      <c r="G1813" s="259"/>
      <c r="H1813" s="259"/>
      <c r="I1813" s="259"/>
      <c r="J1813" s="259"/>
    </row>
    <row r="1814" spans="1:10">
      <c r="A1814" s="259"/>
      <c r="B1814" s="259"/>
      <c r="C1814" s="259"/>
      <c r="D1814" s="259"/>
      <c r="E1814" s="259"/>
      <c r="F1814" s="270"/>
      <c r="G1814" s="259"/>
      <c r="H1814" s="259"/>
      <c r="I1814" s="259"/>
      <c r="J1814" s="259"/>
    </row>
    <row r="1815" spans="1:10">
      <c r="A1815" s="259"/>
      <c r="B1815" s="259"/>
      <c r="C1815" s="259"/>
      <c r="D1815" s="259"/>
      <c r="E1815" s="259"/>
      <c r="F1815" s="270"/>
      <c r="G1815" s="259"/>
      <c r="H1815" s="259"/>
      <c r="I1815" s="259"/>
      <c r="J1815" s="259"/>
    </row>
    <row r="1816" spans="1:10">
      <c r="A1816" s="259"/>
      <c r="B1816" s="259"/>
      <c r="C1816" s="259"/>
      <c r="D1816" s="259"/>
      <c r="E1816" s="259"/>
      <c r="F1816" s="270"/>
      <c r="G1816" s="259"/>
      <c r="H1816" s="259"/>
      <c r="I1816" s="259"/>
      <c r="J1816" s="259"/>
    </row>
    <row r="1817" spans="1:10">
      <c r="A1817" s="259"/>
      <c r="B1817" s="259"/>
      <c r="C1817" s="259"/>
      <c r="D1817" s="259"/>
      <c r="E1817" s="259"/>
      <c r="F1817" s="270"/>
      <c r="G1817" s="259"/>
      <c r="H1817" s="259"/>
      <c r="I1817" s="259"/>
      <c r="J1817" s="259"/>
    </row>
    <row r="1818" spans="1:10">
      <c r="A1818" s="259"/>
      <c r="B1818" s="259"/>
      <c r="C1818" s="259"/>
      <c r="D1818" s="259"/>
      <c r="E1818" s="259"/>
      <c r="F1818" s="270"/>
      <c r="G1818" s="259"/>
      <c r="H1818" s="259"/>
      <c r="I1818" s="259"/>
      <c r="J1818" s="259"/>
    </row>
    <row r="1819" spans="1:10">
      <c r="A1819" s="259"/>
      <c r="B1819" s="259"/>
      <c r="C1819" s="259"/>
      <c r="D1819" s="259"/>
      <c r="E1819" s="259"/>
      <c r="F1819" s="270"/>
      <c r="G1819" s="259"/>
      <c r="H1819" s="259"/>
      <c r="I1819" s="259"/>
      <c r="J1819" s="259"/>
    </row>
    <row r="1820" spans="1:10">
      <c r="A1820" s="259"/>
      <c r="B1820" s="259"/>
      <c r="C1820" s="259"/>
      <c r="D1820" s="259"/>
      <c r="E1820" s="259"/>
      <c r="F1820" s="270"/>
      <c r="G1820" s="259"/>
      <c r="H1820" s="259"/>
      <c r="I1820" s="259"/>
      <c r="J1820" s="259"/>
    </row>
    <row r="1821" spans="1:10">
      <c r="A1821" s="259"/>
      <c r="B1821" s="259"/>
      <c r="C1821" s="259"/>
      <c r="D1821" s="259"/>
      <c r="E1821" s="259"/>
      <c r="F1821" s="270"/>
      <c r="G1821" s="259"/>
      <c r="H1821" s="259"/>
      <c r="I1821" s="259"/>
      <c r="J1821" s="259"/>
    </row>
    <row r="1822" spans="1:10">
      <c r="A1822" s="259"/>
      <c r="B1822" s="259"/>
      <c r="C1822" s="259"/>
      <c r="D1822" s="259"/>
      <c r="E1822" s="259"/>
      <c r="F1822" s="270"/>
      <c r="G1822" s="259"/>
      <c r="H1822" s="259"/>
      <c r="I1822" s="259"/>
      <c r="J1822" s="259"/>
    </row>
    <row r="1823" spans="1:10">
      <c r="A1823" s="259"/>
      <c r="B1823" s="259"/>
      <c r="C1823" s="259"/>
      <c r="D1823" s="259"/>
      <c r="E1823" s="259"/>
      <c r="F1823" s="270"/>
      <c r="G1823" s="259"/>
      <c r="H1823" s="259"/>
      <c r="I1823" s="259"/>
      <c r="J1823" s="259"/>
    </row>
    <row r="1824" spans="1:10">
      <c r="A1824" s="259"/>
      <c r="B1824" s="259"/>
      <c r="C1824" s="259"/>
      <c r="D1824" s="259"/>
      <c r="E1824" s="259"/>
      <c r="F1824" s="270"/>
      <c r="G1824" s="259"/>
      <c r="H1824" s="259"/>
      <c r="I1824" s="259"/>
      <c r="J1824" s="259"/>
    </row>
    <row r="1825" spans="1:10">
      <c r="A1825" s="259"/>
      <c r="B1825" s="259"/>
      <c r="C1825" s="259"/>
      <c r="D1825" s="259"/>
      <c r="E1825" s="259"/>
      <c r="F1825" s="270"/>
      <c r="G1825" s="259"/>
      <c r="H1825" s="259"/>
      <c r="I1825" s="259"/>
      <c r="J1825" s="259"/>
    </row>
    <row r="1826" spans="1:10">
      <c r="A1826" s="259"/>
      <c r="B1826" s="259"/>
      <c r="C1826" s="259"/>
      <c r="D1826" s="259"/>
      <c r="E1826" s="259"/>
      <c r="F1826" s="270"/>
      <c r="G1826" s="259"/>
      <c r="H1826" s="259"/>
      <c r="I1826" s="259"/>
      <c r="J1826" s="259"/>
    </row>
    <row r="1827" spans="1:10">
      <c r="A1827" s="259"/>
      <c r="B1827" s="259"/>
      <c r="C1827" s="259"/>
      <c r="D1827" s="259"/>
      <c r="E1827" s="259"/>
      <c r="F1827" s="270"/>
      <c r="G1827" s="259"/>
      <c r="H1827" s="259"/>
      <c r="I1827" s="259"/>
      <c r="J1827" s="259"/>
    </row>
    <row r="1828" spans="1:10">
      <c r="A1828" s="259"/>
      <c r="B1828" s="259"/>
      <c r="C1828" s="259"/>
      <c r="D1828" s="259"/>
      <c r="E1828" s="259"/>
      <c r="F1828" s="270"/>
      <c r="G1828" s="259"/>
      <c r="H1828" s="259"/>
      <c r="I1828" s="259"/>
      <c r="J1828" s="259"/>
    </row>
    <row r="1829" spans="1:10">
      <c r="A1829" s="259"/>
      <c r="B1829" s="259"/>
      <c r="C1829" s="259"/>
      <c r="D1829" s="259"/>
      <c r="E1829" s="259"/>
      <c r="F1829" s="270"/>
      <c r="G1829" s="259"/>
      <c r="H1829" s="259"/>
      <c r="I1829" s="259"/>
      <c r="J1829" s="259"/>
    </row>
    <row r="1830" spans="1:10">
      <c r="A1830" s="259"/>
      <c r="B1830" s="259"/>
      <c r="C1830" s="259"/>
      <c r="D1830" s="259"/>
      <c r="E1830" s="259"/>
      <c r="F1830" s="270"/>
      <c r="G1830" s="259"/>
      <c r="H1830" s="259"/>
      <c r="I1830" s="259"/>
      <c r="J1830" s="259"/>
    </row>
    <row r="1831" spans="1:10">
      <c r="A1831" s="259"/>
      <c r="B1831" s="259"/>
      <c r="C1831" s="259"/>
      <c r="D1831" s="259"/>
      <c r="E1831" s="259"/>
      <c r="F1831" s="270"/>
      <c r="G1831" s="259"/>
      <c r="H1831" s="259"/>
      <c r="I1831" s="259"/>
      <c r="J1831" s="259"/>
    </row>
    <row r="1832" spans="1:10">
      <c r="A1832" s="259"/>
      <c r="B1832" s="259"/>
      <c r="C1832" s="259"/>
      <c r="D1832" s="259"/>
      <c r="E1832" s="259"/>
      <c r="F1832" s="270"/>
      <c r="G1832" s="259"/>
      <c r="H1832" s="259"/>
      <c r="I1832" s="259"/>
      <c r="J1832" s="259"/>
    </row>
    <row r="1833" spans="1:10">
      <c r="A1833" s="259"/>
      <c r="B1833" s="259"/>
      <c r="C1833" s="259"/>
      <c r="D1833" s="259"/>
      <c r="E1833" s="259"/>
      <c r="F1833" s="270"/>
      <c r="G1833" s="259"/>
      <c r="H1833" s="259"/>
      <c r="I1833" s="259"/>
      <c r="J1833" s="259"/>
    </row>
    <row r="1834" spans="1:10">
      <c r="A1834" s="259"/>
      <c r="B1834" s="259"/>
      <c r="C1834" s="259"/>
      <c r="D1834" s="259"/>
      <c r="E1834" s="259"/>
      <c r="F1834" s="270"/>
      <c r="G1834" s="259"/>
      <c r="H1834" s="259"/>
      <c r="I1834" s="259"/>
      <c r="J1834" s="259"/>
    </row>
    <row r="1835" spans="1:10">
      <c r="A1835" s="259"/>
      <c r="B1835" s="259"/>
      <c r="C1835" s="259"/>
      <c r="D1835" s="259"/>
      <c r="E1835" s="259"/>
      <c r="F1835" s="270"/>
      <c r="G1835" s="259"/>
      <c r="H1835" s="259"/>
      <c r="I1835" s="259"/>
      <c r="J1835" s="259"/>
    </row>
    <row r="1836" spans="1:10">
      <c r="A1836" s="259"/>
      <c r="B1836" s="259"/>
      <c r="C1836" s="259"/>
      <c r="D1836" s="259"/>
      <c r="E1836" s="259"/>
      <c r="F1836" s="270"/>
      <c r="G1836" s="259"/>
      <c r="H1836" s="259"/>
      <c r="I1836" s="259"/>
      <c r="J1836" s="259"/>
    </row>
    <row r="1837" spans="1:10">
      <c r="A1837" s="259"/>
      <c r="B1837" s="259"/>
      <c r="C1837" s="259"/>
      <c r="D1837" s="259"/>
      <c r="E1837" s="259"/>
      <c r="F1837" s="270"/>
      <c r="G1837" s="259"/>
      <c r="H1837" s="259"/>
      <c r="I1837" s="259"/>
      <c r="J1837" s="259"/>
    </row>
    <row r="1838" spans="1:10">
      <c r="A1838" s="259"/>
      <c r="B1838" s="259"/>
      <c r="C1838" s="259"/>
      <c r="D1838" s="259"/>
      <c r="E1838" s="259"/>
      <c r="F1838" s="270"/>
      <c r="G1838" s="259"/>
      <c r="H1838" s="259"/>
      <c r="I1838" s="259"/>
      <c r="J1838" s="259"/>
    </row>
    <row r="1839" spans="1:10">
      <c r="A1839" s="259"/>
      <c r="B1839" s="259"/>
      <c r="C1839" s="259"/>
      <c r="D1839" s="259"/>
      <c r="E1839" s="259"/>
      <c r="F1839" s="270"/>
      <c r="G1839" s="259"/>
      <c r="H1839" s="259"/>
      <c r="I1839" s="259"/>
      <c r="J1839" s="259"/>
    </row>
    <row r="1840" spans="1:10">
      <c r="A1840" s="259"/>
      <c r="B1840" s="259"/>
      <c r="C1840" s="259"/>
      <c r="D1840" s="259"/>
      <c r="E1840" s="259"/>
      <c r="F1840" s="270"/>
      <c r="G1840" s="259"/>
      <c r="H1840" s="259"/>
      <c r="I1840" s="259"/>
      <c r="J1840" s="259"/>
    </row>
    <row r="1841" spans="1:10">
      <c r="A1841" s="259"/>
      <c r="B1841" s="259"/>
      <c r="C1841" s="259"/>
      <c r="D1841" s="259"/>
      <c r="E1841" s="259"/>
      <c r="F1841" s="270"/>
      <c r="G1841" s="259"/>
      <c r="H1841" s="259"/>
      <c r="I1841" s="259"/>
      <c r="J1841" s="259"/>
    </row>
    <row r="1842" spans="1:10">
      <c r="A1842" s="259"/>
      <c r="B1842" s="259"/>
      <c r="C1842" s="259"/>
      <c r="D1842" s="259"/>
      <c r="E1842" s="259"/>
      <c r="F1842" s="270"/>
      <c r="G1842" s="259"/>
      <c r="H1842" s="259"/>
      <c r="I1842" s="259"/>
      <c r="J1842" s="259"/>
    </row>
    <row r="1843" spans="1:10">
      <c r="A1843" s="259"/>
      <c r="B1843" s="259"/>
      <c r="C1843" s="259"/>
      <c r="D1843" s="259"/>
      <c r="E1843" s="259"/>
      <c r="F1843" s="270"/>
      <c r="G1843" s="259"/>
      <c r="H1843" s="259"/>
      <c r="I1843" s="259"/>
      <c r="J1843" s="259"/>
    </row>
    <row r="1844" spans="1:10">
      <c r="A1844" s="259"/>
      <c r="B1844" s="259"/>
      <c r="C1844" s="259"/>
      <c r="D1844" s="259"/>
      <c r="E1844" s="259"/>
      <c r="F1844" s="270"/>
      <c r="G1844" s="259"/>
      <c r="H1844" s="259"/>
      <c r="I1844" s="259"/>
      <c r="J1844" s="259"/>
    </row>
    <row r="1845" spans="1:10">
      <c r="A1845" s="259"/>
      <c r="B1845" s="259"/>
      <c r="C1845" s="259"/>
      <c r="D1845" s="259"/>
      <c r="E1845" s="259"/>
      <c r="F1845" s="270"/>
      <c r="G1845" s="259"/>
      <c r="H1845" s="259"/>
      <c r="I1845" s="259"/>
      <c r="J1845" s="259"/>
    </row>
    <row r="1846" spans="1:10">
      <c r="A1846" s="259"/>
      <c r="B1846" s="259"/>
      <c r="C1846" s="259"/>
      <c r="D1846" s="259"/>
      <c r="E1846" s="259"/>
      <c r="F1846" s="270"/>
      <c r="G1846" s="259"/>
      <c r="H1846" s="259"/>
      <c r="I1846" s="259"/>
      <c r="J1846" s="259"/>
    </row>
    <row r="1847" spans="1:10">
      <c r="A1847" s="259"/>
      <c r="B1847" s="259"/>
      <c r="C1847" s="259"/>
      <c r="D1847" s="259"/>
      <c r="E1847" s="259"/>
      <c r="F1847" s="270"/>
      <c r="G1847" s="259"/>
      <c r="H1847" s="259"/>
      <c r="I1847" s="259"/>
      <c r="J1847" s="259"/>
    </row>
    <row r="1848" spans="1:10">
      <c r="A1848" s="259"/>
      <c r="B1848" s="259"/>
      <c r="C1848" s="259"/>
      <c r="D1848" s="259"/>
      <c r="E1848" s="259"/>
      <c r="F1848" s="270"/>
      <c r="G1848" s="259"/>
      <c r="H1848" s="259"/>
      <c r="I1848" s="259"/>
      <c r="J1848" s="259"/>
    </row>
    <row r="1849" spans="1:10">
      <c r="A1849" s="259"/>
      <c r="B1849" s="259"/>
      <c r="C1849" s="259"/>
      <c r="D1849" s="259"/>
      <c r="E1849" s="259"/>
      <c r="F1849" s="270"/>
      <c r="G1849" s="259"/>
      <c r="H1849" s="259"/>
      <c r="I1849" s="259"/>
      <c r="J1849" s="259"/>
    </row>
    <row r="1850" spans="1:10">
      <c r="A1850" s="259"/>
      <c r="B1850" s="259"/>
      <c r="C1850" s="259"/>
      <c r="D1850" s="259"/>
      <c r="E1850" s="259"/>
      <c r="F1850" s="270"/>
      <c r="G1850" s="259"/>
      <c r="H1850" s="259"/>
      <c r="I1850" s="259"/>
      <c r="J1850" s="259"/>
    </row>
    <row r="1851" spans="1:10">
      <c r="A1851" s="259"/>
      <c r="B1851" s="259"/>
      <c r="C1851" s="259"/>
      <c r="D1851" s="259"/>
      <c r="E1851" s="259"/>
      <c r="F1851" s="270"/>
      <c r="G1851" s="259"/>
      <c r="H1851" s="259"/>
      <c r="I1851" s="259"/>
      <c r="J1851" s="259"/>
    </row>
    <row r="1852" spans="1:10">
      <c r="A1852" s="259"/>
      <c r="B1852" s="259"/>
      <c r="C1852" s="259"/>
      <c r="D1852" s="259"/>
      <c r="E1852" s="259"/>
      <c r="F1852" s="270"/>
      <c r="G1852" s="259"/>
      <c r="H1852" s="259"/>
      <c r="I1852" s="259"/>
      <c r="J1852" s="259"/>
    </row>
    <row r="1853" spans="1:10">
      <c r="A1853" s="259"/>
      <c r="B1853" s="259"/>
      <c r="C1853" s="259"/>
      <c r="D1853" s="259"/>
      <c r="E1853" s="259"/>
      <c r="F1853" s="270"/>
      <c r="G1853" s="259"/>
      <c r="H1853" s="259"/>
      <c r="I1853" s="259"/>
      <c r="J1853" s="259"/>
    </row>
    <row r="1854" spans="1:10">
      <c r="A1854" s="259"/>
      <c r="B1854" s="259"/>
      <c r="C1854" s="259"/>
      <c r="D1854" s="259"/>
      <c r="E1854" s="259"/>
      <c r="F1854" s="270"/>
      <c r="G1854" s="259"/>
      <c r="H1854" s="259"/>
      <c r="I1854" s="259"/>
      <c r="J1854" s="259"/>
    </row>
    <row r="1855" spans="1:10">
      <c r="A1855" s="259"/>
      <c r="B1855" s="259"/>
      <c r="C1855" s="259"/>
      <c r="D1855" s="259"/>
      <c r="E1855" s="259"/>
      <c r="F1855" s="270"/>
      <c r="G1855" s="259"/>
      <c r="H1855" s="259"/>
      <c r="I1855" s="259"/>
      <c r="J1855" s="259"/>
    </row>
    <row r="1856" spans="1:10">
      <c r="A1856" s="259"/>
      <c r="B1856" s="259"/>
      <c r="C1856" s="259"/>
      <c r="D1856" s="259"/>
      <c r="E1856" s="259"/>
      <c r="F1856" s="270"/>
      <c r="G1856" s="259"/>
      <c r="H1856" s="259"/>
      <c r="I1856" s="259"/>
      <c r="J1856" s="259"/>
    </row>
    <row r="1857" spans="1:10">
      <c r="A1857" s="259"/>
      <c r="B1857" s="259"/>
      <c r="C1857" s="259"/>
      <c r="D1857" s="259"/>
      <c r="E1857" s="259"/>
      <c r="F1857" s="270"/>
      <c r="G1857" s="259"/>
      <c r="H1857" s="259"/>
      <c r="I1857" s="259"/>
      <c r="J1857" s="259"/>
    </row>
    <row r="1858" spans="1:10">
      <c r="A1858" s="259"/>
      <c r="B1858" s="259"/>
      <c r="C1858" s="259"/>
      <c r="D1858" s="259"/>
      <c r="E1858" s="259"/>
      <c r="F1858" s="270"/>
      <c r="G1858" s="259"/>
      <c r="H1858" s="259"/>
      <c r="I1858" s="259"/>
      <c r="J1858" s="259"/>
    </row>
    <row r="1859" spans="1:10">
      <c r="A1859" s="259"/>
      <c r="B1859" s="259"/>
      <c r="C1859" s="259"/>
      <c r="D1859" s="259"/>
      <c r="E1859" s="259"/>
      <c r="F1859" s="270"/>
      <c r="G1859" s="259"/>
      <c r="H1859" s="259"/>
      <c r="I1859" s="259"/>
      <c r="J1859" s="259"/>
    </row>
    <row r="1860" spans="1:10">
      <c r="A1860" s="259"/>
      <c r="B1860" s="259"/>
      <c r="C1860" s="259"/>
      <c r="D1860" s="259"/>
      <c r="E1860" s="259"/>
      <c r="F1860" s="270"/>
      <c r="G1860" s="259"/>
      <c r="H1860" s="259"/>
      <c r="I1860" s="259"/>
      <c r="J1860" s="259"/>
    </row>
    <row r="1861" spans="1:10">
      <c r="A1861" s="259"/>
      <c r="B1861" s="259"/>
      <c r="C1861" s="259"/>
      <c r="D1861" s="259"/>
      <c r="E1861" s="259"/>
      <c r="F1861" s="270"/>
      <c r="G1861" s="259"/>
      <c r="H1861" s="259"/>
      <c r="I1861" s="259"/>
      <c r="J1861" s="259"/>
    </row>
    <row r="1862" spans="1:10">
      <c r="A1862" s="259"/>
      <c r="B1862" s="259"/>
      <c r="C1862" s="259"/>
      <c r="D1862" s="259"/>
      <c r="E1862" s="259"/>
      <c r="F1862" s="270"/>
      <c r="G1862" s="259"/>
      <c r="H1862" s="259"/>
      <c r="I1862" s="259"/>
      <c r="J1862" s="259"/>
    </row>
    <row r="1863" spans="1:10">
      <c r="A1863" s="259"/>
      <c r="B1863" s="259"/>
      <c r="C1863" s="259"/>
      <c r="D1863" s="259"/>
      <c r="E1863" s="259"/>
      <c r="F1863" s="270"/>
      <c r="G1863" s="259"/>
      <c r="H1863" s="259"/>
      <c r="I1863" s="259"/>
      <c r="J1863" s="259"/>
    </row>
    <row r="1864" spans="1:10">
      <c r="A1864" s="259"/>
      <c r="B1864" s="259"/>
      <c r="C1864" s="259"/>
      <c r="D1864" s="259"/>
      <c r="E1864" s="259"/>
      <c r="F1864" s="270"/>
      <c r="G1864" s="259"/>
      <c r="H1864" s="259"/>
      <c r="I1864" s="259"/>
      <c r="J1864" s="259"/>
    </row>
    <row r="1865" spans="1:10">
      <c r="A1865" s="259"/>
      <c r="B1865" s="259"/>
      <c r="C1865" s="259"/>
      <c r="D1865" s="259"/>
      <c r="E1865" s="259"/>
      <c r="F1865" s="270"/>
      <c r="G1865" s="259"/>
      <c r="H1865" s="259"/>
      <c r="I1865" s="259"/>
      <c r="J1865" s="259"/>
    </row>
    <row r="1866" spans="1:10">
      <c r="A1866" s="259"/>
      <c r="B1866" s="259"/>
      <c r="C1866" s="259"/>
      <c r="D1866" s="259"/>
      <c r="E1866" s="259"/>
      <c r="F1866" s="270"/>
      <c r="G1866" s="259"/>
      <c r="H1866" s="259"/>
      <c r="I1866" s="259"/>
      <c r="J1866" s="259"/>
    </row>
    <row r="1867" spans="1:10">
      <c r="A1867" s="259"/>
      <c r="B1867" s="259"/>
      <c r="C1867" s="259"/>
      <c r="D1867" s="259"/>
      <c r="E1867" s="259"/>
      <c r="F1867" s="270"/>
      <c r="G1867" s="259"/>
      <c r="H1867" s="259"/>
      <c r="I1867" s="259"/>
      <c r="J1867" s="259"/>
    </row>
    <row r="1868" spans="1:10">
      <c r="A1868" s="259"/>
      <c r="B1868" s="259"/>
      <c r="C1868" s="259"/>
      <c r="D1868" s="259"/>
      <c r="E1868" s="259"/>
      <c r="F1868" s="270"/>
      <c r="G1868" s="259"/>
      <c r="H1868" s="259"/>
      <c r="I1868" s="259"/>
      <c r="J1868" s="259"/>
    </row>
    <row r="1869" spans="1:10">
      <c r="A1869" s="259"/>
      <c r="B1869" s="259"/>
      <c r="C1869" s="259"/>
      <c r="D1869" s="259"/>
      <c r="E1869" s="259"/>
      <c r="F1869" s="270"/>
      <c r="G1869" s="259"/>
      <c r="H1869" s="259"/>
      <c r="I1869" s="259"/>
      <c r="J1869" s="259"/>
    </row>
    <row r="1870" spans="1:10">
      <c r="A1870" s="259"/>
      <c r="B1870" s="259"/>
      <c r="C1870" s="259"/>
      <c r="D1870" s="259"/>
      <c r="E1870" s="259"/>
      <c r="F1870" s="270"/>
      <c r="G1870" s="259"/>
      <c r="H1870" s="259"/>
      <c r="I1870" s="259"/>
      <c r="J1870" s="259"/>
    </row>
    <row r="1871" spans="1:10">
      <c r="A1871" s="259"/>
      <c r="B1871" s="259"/>
      <c r="C1871" s="259"/>
      <c r="D1871" s="259"/>
      <c r="E1871" s="259"/>
      <c r="F1871" s="270"/>
      <c r="G1871" s="259"/>
      <c r="H1871" s="259"/>
      <c r="I1871" s="259"/>
      <c r="J1871" s="259"/>
    </row>
    <row r="1872" spans="1:10">
      <c r="A1872" s="259"/>
      <c r="B1872" s="259"/>
      <c r="C1872" s="259"/>
      <c r="D1872" s="259"/>
      <c r="E1872" s="259"/>
      <c r="F1872" s="270"/>
      <c r="G1872" s="259"/>
      <c r="H1872" s="259"/>
      <c r="I1872" s="259"/>
      <c r="J1872" s="259"/>
    </row>
    <row r="1873" spans="1:10">
      <c r="A1873" s="259"/>
      <c r="B1873" s="259"/>
      <c r="C1873" s="259"/>
      <c r="D1873" s="259"/>
      <c r="E1873" s="259"/>
      <c r="F1873" s="270"/>
      <c r="G1873" s="259"/>
      <c r="H1873" s="259"/>
      <c r="I1873" s="259"/>
      <c r="J1873" s="259"/>
    </row>
    <row r="1874" spans="1:10">
      <c r="A1874" s="259"/>
      <c r="B1874" s="259"/>
      <c r="C1874" s="259"/>
      <c r="D1874" s="259"/>
      <c r="E1874" s="259"/>
      <c r="F1874" s="270"/>
      <c r="G1874" s="259"/>
      <c r="H1874" s="259"/>
      <c r="I1874" s="259"/>
      <c r="J1874" s="259"/>
    </row>
    <row r="1875" spans="1:10">
      <c r="A1875" s="259"/>
      <c r="B1875" s="259"/>
      <c r="C1875" s="259"/>
      <c r="D1875" s="259"/>
      <c r="E1875" s="259"/>
      <c r="F1875" s="270"/>
      <c r="G1875" s="259"/>
      <c r="H1875" s="259"/>
      <c r="I1875" s="259"/>
      <c r="J1875" s="259"/>
    </row>
    <row r="1876" spans="1:10">
      <c r="A1876" s="259"/>
      <c r="B1876" s="259"/>
      <c r="C1876" s="259"/>
      <c r="D1876" s="259"/>
      <c r="E1876" s="259"/>
      <c r="F1876" s="270"/>
      <c r="G1876" s="259"/>
      <c r="H1876" s="259"/>
      <c r="I1876" s="259"/>
      <c r="J1876" s="259"/>
    </row>
    <row r="1877" spans="1:10">
      <c r="A1877" s="259"/>
      <c r="B1877" s="259"/>
      <c r="C1877" s="259"/>
      <c r="D1877" s="259"/>
      <c r="E1877" s="259"/>
      <c r="F1877" s="270"/>
      <c r="G1877" s="259"/>
      <c r="H1877" s="259"/>
      <c r="I1877" s="259"/>
      <c r="J1877" s="259"/>
    </row>
    <row r="1878" spans="1:10">
      <c r="A1878" s="259"/>
      <c r="B1878" s="259"/>
      <c r="C1878" s="259"/>
      <c r="D1878" s="259"/>
      <c r="E1878" s="259"/>
      <c r="F1878" s="270"/>
      <c r="G1878" s="259"/>
      <c r="H1878" s="259"/>
      <c r="I1878" s="259"/>
      <c r="J1878" s="259"/>
    </row>
    <row r="1879" spans="1:10">
      <c r="A1879" s="259"/>
      <c r="B1879" s="259"/>
      <c r="C1879" s="259"/>
      <c r="D1879" s="259"/>
      <c r="E1879" s="259"/>
      <c r="F1879" s="270"/>
      <c r="G1879" s="259"/>
      <c r="H1879" s="259"/>
      <c r="I1879" s="259"/>
      <c r="J1879" s="259"/>
    </row>
    <row r="1880" spans="1:10">
      <c r="A1880" s="259"/>
      <c r="B1880" s="259"/>
      <c r="C1880" s="259"/>
      <c r="D1880" s="259"/>
      <c r="E1880" s="259"/>
      <c r="F1880" s="270"/>
      <c r="G1880" s="259"/>
      <c r="H1880" s="259"/>
      <c r="I1880" s="259"/>
      <c r="J1880" s="259"/>
    </row>
    <row r="1881" spans="1:10">
      <c r="A1881" s="259"/>
      <c r="B1881" s="259"/>
      <c r="C1881" s="259"/>
      <c r="D1881" s="259"/>
      <c r="E1881" s="259"/>
      <c r="F1881" s="270"/>
      <c r="G1881" s="259"/>
      <c r="H1881" s="259"/>
      <c r="I1881" s="259"/>
      <c r="J1881" s="259"/>
    </row>
    <row r="1882" spans="1:10">
      <c r="A1882" s="259"/>
      <c r="B1882" s="259"/>
      <c r="C1882" s="259"/>
      <c r="D1882" s="259"/>
      <c r="E1882" s="259"/>
      <c r="F1882" s="270"/>
      <c r="G1882" s="259"/>
      <c r="H1882" s="259"/>
      <c r="I1882" s="259"/>
      <c r="J1882" s="259"/>
    </row>
    <row r="1883" spans="1:10">
      <c r="A1883" s="259"/>
      <c r="B1883" s="259"/>
      <c r="C1883" s="259"/>
      <c r="D1883" s="259"/>
      <c r="E1883" s="259"/>
      <c r="F1883" s="270"/>
      <c r="G1883" s="259"/>
      <c r="H1883" s="259"/>
      <c r="I1883" s="259"/>
      <c r="J1883" s="259"/>
    </row>
    <row r="1884" spans="1:10">
      <c r="A1884" s="259"/>
      <c r="B1884" s="259"/>
      <c r="C1884" s="259"/>
      <c r="D1884" s="259"/>
      <c r="E1884" s="259"/>
      <c r="F1884" s="270"/>
      <c r="G1884" s="259"/>
      <c r="H1884" s="259"/>
      <c r="I1884" s="259"/>
      <c r="J1884" s="259"/>
    </row>
    <row r="1885" spans="1:10">
      <c r="A1885" s="259"/>
      <c r="B1885" s="259"/>
      <c r="C1885" s="259"/>
      <c r="D1885" s="259"/>
      <c r="E1885" s="259"/>
      <c r="F1885" s="270"/>
      <c r="G1885" s="259"/>
      <c r="H1885" s="259"/>
      <c r="I1885" s="259"/>
      <c r="J1885" s="259"/>
    </row>
    <row r="1886" spans="1:10">
      <c r="A1886" s="259"/>
      <c r="B1886" s="259"/>
      <c r="C1886" s="259"/>
      <c r="D1886" s="259"/>
      <c r="E1886" s="259"/>
      <c r="F1886" s="270"/>
      <c r="G1886" s="259"/>
      <c r="H1886" s="259"/>
      <c r="I1886" s="259"/>
      <c r="J1886" s="259"/>
    </row>
    <row r="1887" spans="1:10">
      <c r="A1887" s="259"/>
      <c r="B1887" s="259"/>
      <c r="C1887" s="259"/>
      <c r="D1887" s="259"/>
      <c r="E1887" s="259"/>
      <c r="F1887" s="270"/>
      <c r="G1887" s="259"/>
      <c r="H1887" s="259"/>
      <c r="I1887" s="259"/>
      <c r="J1887" s="259"/>
    </row>
    <row r="1888" spans="1:10">
      <c r="A1888" s="259"/>
      <c r="B1888" s="259"/>
      <c r="C1888" s="259"/>
      <c r="D1888" s="259"/>
      <c r="E1888" s="259"/>
      <c r="F1888" s="270"/>
      <c r="G1888" s="259"/>
      <c r="H1888" s="259"/>
      <c r="I1888" s="259"/>
      <c r="J1888" s="259"/>
    </row>
    <row r="1889" spans="1:10">
      <c r="A1889" s="259"/>
      <c r="B1889" s="259"/>
      <c r="C1889" s="259"/>
      <c r="D1889" s="259"/>
      <c r="E1889" s="259"/>
      <c r="F1889" s="270"/>
      <c r="G1889" s="259"/>
      <c r="H1889" s="259"/>
      <c r="I1889" s="259"/>
      <c r="J1889" s="259"/>
    </row>
    <row r="1890" spans="1:10">
      <c r="A1890" s="259"/>
      <c r="B1890" s="259"/>
      <c r="C1890" s="259"/>
      <c r="D1890" s="259"/>
      <c r="E1890" s="259"/>
      <c r="F1890" s="270"/>
      <c r="G1890" s="259"/>
      <c r="H1890" s="259"/>
      <c r="I1890" s="259"/>
      <c r="J1890" s="259"/>
    </row>
    <row r="1891" spans="1:10">
      <c r="A1891" s="259"/>
      <c r="B1891" s="259"/>
      <c r="C1891" s="259"/>
      <c r="D1891" s="259"/>
      <c r="E1891" s="259"/>
      <c r="F1891" s="270"/>
      <c r="G1891" s="259"/>
      <c r="H1891" s="259"/>
      <c r="I1891" s="259"/>
      <c r="J1891" s="259"/>
    </row>
    <row r="1892" spans="1:10">
      <c r="A1892" s="259"/>
      <c r="B1892" s="259"/>
      <c r="C1892" s="259"/>
      <c r="D1892" s="259"/>
      <c r="E1892" s="259"/>
      <c r="F1892" s="270"/>
      <c r="G1892" s="259"/>
      <c r="H1892" s="259"/>
      <c r="I1892" s="259"/>
      <c r="J1892" s="259"/>
    </row>
    <row r="1893" spans="1:10">
      <c r="A1893" s="259"/>
      <c r="B1893" s="259"/>
      <c r="C1893" s="259"/>
      <c r="D1893" s="259"/>
      <c r="E1893" s="259"/>
      <c r="F1893" s="270"/>
      <c r="G1893" s="259"/>
      <c r="H1893" s="259"/>
      <c r="I1893" s="259"/>
      <c r="J1893" s="259"/>
    </row>
    <row r="1894" spans="1:10">
      <c r="A1894" s="259"/>
      <c r="B1894" s="259"/>
      <c r="C1894" s="259"/>
      <c r="D1894" s="259"/>
      <c r="E1894" s="259"/>
      <c r="F1894" s="270"/>
      <c r="G1894" s="259"/>
      <c r="H1894" s="259"/>
      <c r="I1894" s="259"/>
      <c r="J1894" s="259"/>
    </row>
    <row r="1895" spans="1:10">
      <c r="A1895" s="259"/>
      <c r="B1895" s="259"/>
      <c r="C1895" s="259"/>
      <c r="D1895" s="259"/>
      <c r="E1895" s="259"/>
      <c r="F1895" s="270"/>
      <c r="G1895" s="259"/>
      <c r="H1895" s="259"/>
      <c r="I1895" s="259"/>
      <c r="J1895" s="259"/>
    </row>
    <row r="1896" spans="1:10">
      <c r="A1896" s="259"/>
      <c r="B1896" s="259"/>
      <c r="C1896" s="259"/>
      <c r="D1896" s="259"/>
      <c r="E1896" s="259"/>
      <c r="F1896" s="270"/>
      <c r="G1896" s="259"/>
      <c r="H1896" s="259"/>
      <c r="I1896" s="259"/>
      <c r="J1896" s="259"/>
    </row>
    <row r="1897" spans="1:10">
      <c r="A1897" s="259"/>
      <c r="B1897" s="259"/>
      <c r="C1897" s="259"/>
      <c r="D1897" s="259"/>
      <c r="E1897" s="259"/>
      <c r="F1897" s="270"/>
      <c r="G1897" s="259"/>
      <c r="H1897" s="259"/>
      <c r="I1897" s="259"/>
      <c r="J1897" s="259"/>
    </row>
    <row r="1898" spans="1:10">
      <c r="A1898" s="259"/>
      <c r="B1898" s="259"/>
      <c r="C1898" s="259"/>
      <c r="D1898" s="259"/>
      <c r="E1898" s="259"/>
      <c r="F1898" s="270"/>
      <c r="G1898" s="259"/>
      <c r="H1898" s="259"/>
      <c r="I1898" s="259"/>
      <c r="J1898" s="259"/>
    </row>
    <row r="1899" spans="1:10">
      <c r="A1899" s="259"/>
      <c r="B1899" s="259"/>
      <c r="C1899" s="259"/>
      <c r="D1899" s="259"/>
      <c r="E1899" s="259"/>
      <c r="F1899" s="270"/>
      <c r="G1899" s="259"/>
      <c r="H1899" s="259"/>
      <c r="I1899" s="259"/>
      <c r="J1899" s="259"/>
    </row>
    <row r="1900" spans="1:10">
      <c r="A1900" s="259"/>
      <c r="B1900" s="259"/>
      <c r="C1900" s="259"/>
      <c r="D1900" s="259"/>
      <c r="E1900" s="259"/>
      <c r="F1900" s="270"/>
      <c r="G1900" s="259"/>
      <c r="H1900" s="259"/>
      <c r="I1900" s="259"/>
      <c r="J1900" s="259"/>
    </row>
    <row r="1901" spans="1:10">
      <c r="A1901" s="259"/>
      <c r="B1901" s="259"/>
      <c r="C1901" s="259"/>
      <c r="D1901" s="259"/>
      <c r="E1901" s="259"/>
      <c r="F1901" s="270"/>
      <c r="G1901" s="259"/>
      <c r="H1901" s="259"/>
      <c r="I1901" s="259"/>
      <c r="J1901" s="259"/>
    </row>
    <row r="1902" spans="1:10">
      <c r="A1902" s="259"/>
      <c r="B1902" s="259"/>
      <c r="C1902" s="259"/>
      <c r="D1902" s="259"/>
      <c r="E1902" s="259"/>
      <c r="F1902" s="270"/>
      <c r="G1902" s="259"/>
      <c r="H1902" s="259"/>
      <c r="I1902" s="259"/>
      <c r="J1902" s="259"/>
    </row>
    <row r="1903" spans="1:10">
      <c r="A1903" s="259"/>
      <c r="B1903" s="259"/>
      <c r="C1903" s="259"/>
      <c r="D1903" s="259"/>
      <c r="E1903" s="259"/>
      <c r="F1903" s="270"/>
      <c r="G1903" s="259"/>
      <c r="H1903" s="259"/>
      <c r="I1903" s="259"/>
      <c r="J1903" s="259"/>
    </row>
    <row r="1904" spans="1:10">
      <c r="A1904" s="259"/>
      <c r="B1904" s="259"/>
      <c r="C1904" s="259"/>
      <c r="D1904" s="259"/>
      <c r="E1904" s="259"/>
      <c r="F1904" s="270"/>
      <c r="G1904" s="259"/>
      <c r="H1904" s="259"/>
      <c r="I1904" s="259"/>
      <c r="J1904" s="259"/>
    </row>
    <row r="1905" spans="1:10">
      <c r="A1905" s="259"/>
      <c r="B1905" s="259"/>
      <c r="C1905" s="259"/>
      <c r="D1905" s="259"/>
      <c r="E1905" s="259"/>
      <c r="F1905" s="270"/>
      <c r="G1905" s="259"/>
      <c r="H1905" s="259"/>
      <c r="I1905" s="259"/>
      <c r="J1905" s="259"/>
    </row>
    <row r="1906" spans="1:10">
      <c r="A1906" s="259"/>
      <c r="B1906" s="259"/>
      <c r="C1906" s="259"/>
      <c r="D1906" s="259"/>
      <c r="E1906" s="259"/>
      <c r="F1906" s="270"/>
      <c r="G1906" s="259"/>
      <c r="H1906" s="259"/>
      <c r="I1906" s="259"/>
      <c r="J1906" s="259"/>
    </row>
    <row r="1907" spans="1:10">
      <c r="A1907" s="259"/>
      <c r="B1907" s="259"/>
      <c r="C1907" s="259"/>
      <c r="D1907" s="259"/>
      <c r="E1907" s="259"/>
      <c r="F1907" s="270"/>
      <c r="G1907" s="259"/>
      <c r="H1907" s="259"/>
      <c r="I1907" s="259"/>
      <c r="J1907" s="259"/>
    </row>
    <row r="1908" spans="1:10">
      <c r="A1908" s="259"/>
      <c r="B1908" s="259"/>
      <c r="C1908" s="259"/>
      <c r="D1908" s="259"/>
      <c r="E1908" s="259"/>
      <c r="F1908" s="270"/>
      <c r="G1908" s="259"/>
      <c r="H1908" s="259"/>
      <c r="I1908" s="259"/>
      <c r="J1908" s="259"/>
    </row>
    <row r="1909" spans="1:10">
      <c r="A1909" s="259"/>
      <c r="B1909" s="259"/>
      <c r="C1909" s="259"/>
      <c r="D1909" s="259"/>
      <c r="E1909" s="259"/>
      <c r="F1909" s="270"/>
      <c r="G1909" s="259"/>
      <c r="H1909" s="259"/>
      <c r="I1909" s="259"/>
      <c r="J1909" s="259"/>
    </row>
    <row r="1910" spans="1:10">
      <c r="A1910" s="259"/>
      <c r="B1910" s="259"/>
      <c r="C1910" s="259"/>
      <c r="D1910" s="259"/>
      <c r="E1910" s="259"/>
      <c r="F1910" s="270"/>
      <c r="G1910" s="259"/>
      <c r="H1910" s="259"/>
      <c r="I1910" s="259"/>
      <c r="J1910" s="259"/>
    </row>
    <row r="1911" spans="1:10">
      <c r="A1911" s="259"/>
      <c r="B1911" s="259"/>
      <c r="C1911" s="259"/>
      <c r="D1911" s="259"/>
      <c r="E1911" s="259"/>
      <c r="F1911" s="270"/>
      <c r="G1911" s="259"/>
      <c r="H1911" s="259"/>
      <c r="I1911" s="259"/>
      <c r="J1911" s="259"/>
    </row>
    <row r="1912" spans="1:10">
      <c r="A1912" s="259"/>
      <c r="B1912" s="259"/>
      <c r="C1912" s="259"/>
      <c r="D1912" s="259"/>
      <c r="E1912" s="259"/>
      <c r="F1912" s="270"/>
      <c r="G1912" s="259"/>
      <c r="H1912" s="259"/>
      <c r="I1912" s="259"/>
      <c r="J1912" s="259"/>
    </row>
    <row r="1913" spans="1:10">
      <c r="A1913" s="259"/>
      <c r="B1913" s="259"/>
      <c r="C1913" s="259"/>
      <c r="D1913" s="259"/>
      <c r="E1913" s="259"/>
      <c r="F1913" s="270"/>
      <c r="G1913" s="259"/>
      <c r="H1913" s="259"/>
      <c r="I1913" s="259"/>
      <c r="J1913" s="259"/>
    </row>
    <row r="1914" spans="1:10">
      <c r="A1914" s="259"/>
      <c r="B1914" s="259"/>
      <c r="C1914" s="259"/>
      <c r="D1914" s="259"/>
      <c r="E1914" s="259"/>
      <c r="F1914" s="270"/>
      <c r="G1914" s="259"/>
      <c r="H1914" s="259"/>
      <c r="I1914" s="259"/>
      <c r="J1914" s="259"/>
    </row>
    <row r="1915" spans="1:10">
      <c r="A1915" s="259"/>
      <c r="B1915" s="259"/>
      <c r="C1915" s="259"/>
      <c r="D1915" s="259"/>
      <c r="E1915" s="259"/>
      <c r="F1915" s="270"/>
      <c r="G1915" s="259"/>
      <c r="H1915" s="259"/>
      <c r="I1915" s="259"/>
      <c r="J1915" s="259"/>
    </row>
    <row r="1916" spans="1:10">
      <c r="A1916" s="259"/>
      <c r="B1916" s="259"/>
      <c r="C1916" s="259"/>
      <c r="D1916" s="259"/>
      <c r="E1916" s="259"/>
      <c r="F1916" s="270"/>
      <c r="G1916" s="259"/>
      <c r="H1916" s="259"/>
      <c r="I1916" s="259"/>
      <c r="J1916" s="259"/>
    </row>
    <row r="1917" spans="1:10">
      <c r="A1917" s="259"/>
      <c r="B1917" s="259"/>
      <c r="C1917" s="259"/>
      <c r="D1917" s="259"/>
      <c r="E1917" s="259"/>
      <c r="F1917" s="270"/>
      <c r="G1917" s="259"/>
      <c r="H1917" s="259"/>
      <c r="I1917" s="259"/>
      <c r="J1917" s="259"/>
    </row>
    <row r="1918" spans="1:10">
      <c r="A1918" s="259"/>
      <c r="B1918" s="259"/>
      <c r="C1918" s="259"/>
      <c r="D1918" s="259"/>
      <c r="E1918" s="259"/>
      <c r="F1918" s="270"/>
      <c r="G1918" s="259"/>
      <c r="H1918" s="259"/>
      <c r="I1918" s="259"/>
      <c r="J1918" s="259"/>
    </row>
    <row r="1919" spans="1:10">
      <c r="A1919" s="259"/>
      <c r="B1919" s="259"/>
      <c r="C1919" s="259"/>
      <c r="D1919" s="259"/>
      <c r="E1919" s="259"/>
      <c r="F1919" s="270"/>
      <c r="G1919" s="259"/>
      <c r="H1919" s="259"/>
      <c r="I1919" s="259"/>
      <c r="J1919" s="259"/>
    </row>
    <row r="1920" spans="1:10">
      <c r="A1920" s="259"/>
      <c r="B1920" s="259"/>
      <c r="C1920" s="259"/>
      <c r="D1920" s="259"/>
      <c r="E1920" s="259"/>
      <c r="F1920" s="270"/>
      <c r="G1920" s="259"/>
      <c r="H1920" s="259"/>
      <c r="I1920" s="259"/>
      <c r="J1920" s="259"/>
    </row>
    <row r="1921" spans="1:10">
      <c r="A1921" s="259"/>
      <c r="B1921" s="259"/>
      <c r="C1921" s="259"/>
      <c r="D1921" s="259"/>
      <c r="E1921" s="259"/>
      <c r="F1921" s="270"/>
      <c r="G1921" s="259"/>
      <c r="H1921" s="259"/>
      <c r="I1921" s="259"/>
      <c r="J1921" s="259"/>
    </row>
    <row r="1922" spans="1:10">
      <c r="A1922" s="259"/>
      <c r="B1922" s="259"/>
      <c r="C1922" s="259"/>
      <c r="D1922" s="259"/>
      <c r="E1922" s="259"/>
      <c r="F1922" s="270"/>
      <c r="G1922" s="259"/>
      <c r="H1922" s="259"/>
      <c r="I1922" s="259"/>
      <c r="J1922" s="259"/>
    </row>
    <row r="1923" spans="1:10">
      <c r="A1923" s="259"/>
      <c r="B1923" s="259"/>
      <c r="C1923" s="259"/>
      <c r="D1923" s="259"/>
      <c r="E1923" s="259"/>
      <c r="F1923" s="270"/>
      <c r="G1923" s="259"/>
      <c r="H1923" s="259"/>
      <c r="I1923" s="259"/>
      <c r="J1923" s="259"/>
    </row>
    <row r="1924" spans="1:10">
      <c r="A1924" s="259"/>
      <c r="B1924" s="259"/>
      <c r="C1924" s="259"/>
      <c r="D1924" s="259"/>
      <c r="E1924" s="259"/>
      <c r="F1924" s="270"/>
      <c r="G1924" s="259"/>
      <c r="H1924" s="259"/>
      <c r="I1924" s="259"/>
      <c r="J1924" s="259"/>
    </row>
    <row r="1925" spans="1:10">
      <c r="A1925" s="259"/>
      <c r="B1925" s="259"/>
      <c r="C1925" s="259"/>
      <c r="D1925" s="259"/>
      <c r="E1925" s="259"/>
      <c r="F1925" s="270"/>
      <c r="G1925" s="259"/>
      <c r="H1925" s="259"/>
      <c r="I1925" s="259"/>
      <c r="J1925" s="259"/>
    </row>
    <row r="1926" spans="1:10">
      <c r="A1926" s="259"/>
      <c r="B1926" s="259"/>
      <c r="C1926" s="259"/>
      <c r="D1926" s="259"/>
      <c r="E1926" s="259"/>
      <c r="F1926" s="270"/>
      <c r="G1926" s="259"/>
      <c r="H1926" s="259"/>
      <c r="I1926" s="259"/>
      <c r="J1926" s="259"/>
    </row>
    <row r="1927" spans="1:10">
      <c r="A1927" s="259"/>
      <c r="B1927" s="259"/>
      <c r="C1927" s="259"/>
      <c r="D1927" s="259"/>
      <c r="E1927" s="259"/>
      <c r="F1927" s="270"/>
      <c r="G1927" s="259"/>
      <c r="H1927" s="259"/>
      <c r="I1927" s="259"/>
      <c r="J1927" s="259"/>
    </row>
    <row r="1928" spans="1:10">
      <c r="A1928" s="259"/>
      <c r="B1928" s="259"/>
      <c r="C1928" s="259"/>
      <c r="D1928" s="259"/>
      <c r="E1928" s="259"/>
      <c r="F1928" s="270"/>
      <c r="G1928" s="259"/>
      <c r="H1928" s="259"/>
      <c r="I1928" s="259"/>
      <c r="J1928" s="259"/>
    </row>
    <row r="1929" spans="1:10">
      <c r="A1929" s="259"/>
      <c r="B1929" s="259"/>
      <c r="C1929" s="259"/>
      <c r="D1929" s="259"/>
      <c r="E1929" s="259"/>
      <c r="F1929" s="270"/>
      <c r="G1929" s="259"/>
      <c r="H1929" s="259"/>
      <c r="I1929" s="259"/>
      <c r="J1929" s="259"/>
    </row>
    <row r="1930" spans="1:10">
      <c r="A1930" s="259"/>
      <c r="B1930" s="259"/>
      <c r="C1930" s="259"/>
      <c r="D1930" s="259"/>
      <c r="E1930" s="259"/>
      <c r="F1930" s="270"/>
      <c r="G1930" s="259"/>
      <c r="H1930" s="259"/>
      <c r="I1930" s="259"/>
      <c r="J1930" s="259"/>
    </row>
    <row r="1931" spans="1:10">
      <c r="A1931" s="259"/>
      <c r="B1931" s="259"/>
      <c r="C1931" s="259"/>
      <c r="D1931" s="259"/>
      <c r="E1931" s="259"/>
      <c r="F1931" s="270"/>
      <c r="G1931" s="259"/>
      <c r="H1931" s="259"/>
      <c r="I1931" s="259"/>
      <c r="J1931" s="259"/>
    </row>
    <row r="1932" spans="1:10">
      <c r="A1932" s="259"/>
      <c r="B1932" s="259"/>
      <c r="C1932" s="259"/>
      <c r="D1932" s="259"/>
      <c r="E1932" s="259"/>
      <c r="F1932" s="270"/>
      <c r="G1932" s="259"/>
      <c r="H1932" s="259"/>
      <c r="I1932" s="259"/>
      <c r="J1932" s="259"/>
    </row>
    <row r="1933" spans="1:10">
      <c r="A1933" s="259"/>
      <c r="B1933" s="259"/>
      <c r="C1933" s="259"/>
      <c r="D1933" s="259"/>
      <c r="E1933" s="259"/>
      <c r="F1933" s="270"/>
      <c r="G1933" s="259"/>
      <c r="H1933" s="259"/>
      <c r="I1933" s="259"/>
      <c r="J1933" s="259"/>
    </row>
    <row r="1934" spans="1:10">
      <c r="A1934" s="259"/>
      <c r="B1934" s="259"/>
      <c r="C1934" s="259"/>
      <c r="D1934" s="259"/>
      <c r="E1934" s="259"/>
      <c r="F1934" s="270"/>
      <c r="G1934" s="259"/>
      <c r="H1934" s="259"/>
      <c r="I1934" s="259"/>
      <c r="J1934" s="259"/>
    </row>
    <row r="1935" spans="1:10">
      <c r="A1935" s="259"/>
      <c r="B1935" s="259"/>
      <c r="C1935" s="259"/>
      <c r="D1935" s="259"/>
      <c r="E1935" s="259"/>
      <c r="F1935" s="270"/>
      <c r="G1935" s="259"/>
      <c r="H1935" s="259"/>
      <c r="I1935" s="259"/>
      <c r="J1935" s="259"/>
    </row>
    <row r="1936" spans="1:10">
      <c r="A1936" s="259"/>
      <c r="B1936" s="259"/>
      <c r="C1936" s="259"/>
      <c r="D1936" s="259"/>
      <c r="E1936" s="259"/>
      <c r="F1936" s="270"/>
      <c r="G1936" s="259"/>
      <c r="H1936" s="259"/>
      <c r="I1936" s="259"/>
      <c r="J1936" s="259"/>
    </row>
    <row r="1937" spans="1:10">
      <c r="A1937" s="259"/>
      <c r="B1937" s="259"/>
      <c r="C1937" s="259"/>
      <c r="D1937" s="259"/>
      <c r="E1937" s="259"/>
      <c r="F1937" s="270"/>
      <c r="G1937" s="259"/>
      <c r="H1937" s="259"/>
      <c r="I1937" s="259"/>
      <c r="J1937" s="259"/>
    </row>
    <row r="1938" spans="1:10">
      <c r="A1938" s="259"/>
      <c r="B1938" s="259"/>
      <c r="C1938" s="259"/>
      <c r="D1938" s="259"/>
      <c r="E1938" s="259"/>
      <c r="F1938" s="270"/>
      <c r="G1938" s="259"/>
      <c r="H1938" s="259"/>
      <c r="I1938" s="259"/>
      <c r="J1938" s="259"/>
    </row>
    <row r="1939" spans="1:10">
      <c r="A1939" s="259"/>
      <c r="B1939" s="259"/>
      <c r="C1939" s="259"/>
      <c r="D1939" s="259"/>
      <c r="E1939" s="259"/>
      <c r="F1939" s="270"/>
      <c r="G1939" s="259"/>
      <c r="H1939" s="259"/>
      <c r="I1939" s="259"/>
      <c r="J1939" s="259"/>
    </row>
    <row r="1940" spans="1:10">
      <c r="A1940" s="259"/>
      <c r="B1940" s="259"/>
      <c r="C1940" s="259"/>
      <c r="D1940" s="259"/>
      <c r="E1940" s="259"/>
      <c r="F1940" s="270"/>
      <c r="G1940" s="259"/>
      <c r="H1940" s="259"/>
      <c r="I1940" s="259"/>
      <c r="J1940" s="259"/>
    </row>
    <row r="1941" spans="1:10">
      <c r="A1941" s="259"/>
      <c r="B1941" s="259"/>
      <c r="C1941" s="259"/>
      <c r="D1941" s="259"/>
      <c r="E1941" s="259"/>
      <c r="F1941" s="270"/>
      <c r="G1941" s="259"/>
      <c r="H1941" s="259"/>
      <c r="I1941" s="259"/>
      <c r="J1941" s="259"/>
    </row>
    <row r="1942" spans="1:10">
      <c r="A1942" s="259"/>
      <c r="B1942" s="259"/>
      <c r="C1942" s="259"/>
      <c r="D1942" s="259"/>
      <c r="E1942" s="259"/>
      <c r="F1942" s="270"/>
      <c r="G1942" s="259"/>
      <c r="H1942" s="259"/>
      <c r="I1942" s="259"/>
      <c r="J1942" s="259"/>
    </row>
    <row r="1943" spans="1:10">
      <c r="A1943" s="259"/>
      <c r="B1943" s="259"/>
      <c r="C1943" s="259"/>
      <c r="D1943" s="259"/>
      <c r="E1943" s="259"/>
      <c r="F1943" s="270"/>
      <c r="G1943" s="259"/>
      <c r="H1943" s="259"/>
      <c r="I1943" s="259"/>
      <c r="J1943" s="259"/>
    </row>
    <row r="1944" spans="1:10">
      <c r="A1944" s="259"/>
      <c r="B1944" s="259"/>
      <c r="C1944" s="259"/>
      <c r="D1944" s="259"/>
      <c r="E1944" s="259"/>
      <c r="F1944" s="270"/>
      <c r="G1944" s="259"/>
      <c r="H1944" s="259"/>
      <c r="I1944" s="259"/>
      <c r="J1944" s="259"/>
    </row>
    <row r="1945" spans="1:10">
      <c r="A1945" s="259"/>
      <c r="B1945" s="259"/>
      <c r="C1945" s="259"/>
      <c r="D1945" s="259"/>
      <c r="E1945" s="259"/>
      <c r="F1945" s="270"/>
      <c r="G1945" s="259"/>
      <c r="H1945" s="259"/>
      <c r="I1945" s="259"/>
      <c r="J1945" s="259"/>
    </row>
    <row r="1946" spans="1:10">
      <c r="A1946" s="259"/>
      <c r="B1946" s="259"/>
      <c r="C1946" s="259"/>
      <c r="D1946" s="259"/>
      <c r="E1946" s="259"/>
      <c r="F1946" s="270"/>
      <c r="G1946" s="259"/>
      <c r="H1946" s="259"/>
      <c r="I1946" s="259"/>
      <c r="J1946" s="259"/>
    </row>
    <row r="1947" spans="1:10">
      <c r="A1947" s="259"/>
      <c r="B1947" s="259"/>
      <c r="C1947" s="259"/>
      <c r="D1947" s="259"/>
      <c r="E1947" s="259"/>
      <c r="F1947" s="270"/>
      <c r="G1947" s="259"/>
      <c r="H1947" s="259"/>
      <c r="I1947" s="259"/>
      <c r="J1947" s="259"/>
    </row>
    <row r="1948" spans="1:10">
      <c r="A1948" s="259"/>
      <c r="B1948" s="259"/>
      <c r="C1948" s="259"/>
      <c r="D1948" s="259"/>
      <c r="E1948" s="259"/>
      <c r="F1948" s="270"/>
      <c r="G1948" s="259"/>
      <c r="H1948" s="259"/>
      <c r="I1948" s="259"/>
      <c r="J1948" s="259"/>
    </row>
    <row r="1949" spans="1:10">
      <c r="A1949" s="259"/>
      <c r="B1949" s="259"/>
      <c r="C1949" s="259"/>
      <c r="D1949" s="259"/>
      <c r="E1949" s="259"/>
      <c r="F1949" s="270"/>
      <c r="G1949" s="259"/>
      <c r="H1949" s="259"/>
      <c r="I1949" s="259"/>
      <c r="J1949" s="259"/>
    </row>
    <row r="1950" spans="1:10">
      <c r="A1950" s="259"/>
      <c r="B1950" s="259"/>
      <c r="C1950" s="259"/>
      <c r="D1950" s="259"/>
      <c r="E1950" s="259"/>
      <c r="F1950" s="270"/>
      <c r="G1950" s="259"/>
      <c r="H1950" s="259"/>
      <c r="I1950" s="259"/>
      <c r="J1950" s="259"/>
    </row>
    <row r="1951" spans="1:10">
      <c r="A1951" s="259"/>
      <c r="B1951" s="259"/>
      <c r="C1951" s="259"/>
      <c r="D1951" s="259"/>
      <c r="E1951" s="259"/>
      <c r="F1951" s="270"/>
      <c r="G1951" s="259"/>
      <c r="H1951" s="259"/>
      <c r="I1951" s="259"/>
      <c r="J1951" s="259"/>
    </row>
    <row r="1952" spans="1:10">
      <c r="A1952" s="259"/>
      <c r="B1952" s="259"/>
      <c r="C1952" s="259"/>
      <c r="D1952" s="259"/>
      <c r="E1952" s="259"/>
      <c r="F1952" s="270"/>
      <c r="G1952" s="259"/>
      <c r="H1952" s="259"/>
      <c r="I1952" s="259"/>
      <c r="J1952" s="259"/>
    </row>
    <row r="1953" spans="1:10">
      <c r="A1953" s="259"/>
      <c r="B1953" s="259"/>
      <c r="C1953" s="259"/>
      <c r="D1953" s="259"/>
      <c r="E1953" s="259"/>
      <c r="F1953" s="270"/>
      <c r="G1953" s="259"/>
      <c r="H1953" s="259"/>
      <c r="I1953" s="259"/>
      <c r="J1953" s="259"/>
    </row>
    <row r="1954" spans="1:10">
      <c r="A1954" s="259"/>
      <c r="B1954" s="259"/>
      <c r="C1954" s="259"/>
      <c r="D1954" s="259"/>
      <c r="E1954" s="259"/>
      <c r="F1954" s="270"/>
      <c r="G1954" s="259"/>
      <c r="H1954" s="259"/>
      <c r="I1954" s="259"/>
      <c r="J1954" s="259"/>
    </row>
    <row r="1955" spans="1:10">
      <c r="A1955" s="259"/>
      <c r="B1955" s="259"/>
      <c r="C1955" s="259"/>
      <c r="D1955" s="259"/>
      <c r="E1955" s="259"/>
      <c r="F1955" s="270"/>
      <c r="G1955" s="259"/>
      <c r="H1955" s="259"/>
      <c r="I1955" s="259"/>
      <c r="J1955" s="259"/>
    </row>
    <row r="1956" spans="1:10">
      <c r="A1956" s="259"/>
      <c r="B1956" s="259"/>
      <c r="C1956" s="259"/>
      <c r="D1956" s="259"/>
      <c r="E1956" s="259"/>
      <c r="F1956" s="270"/>
      <c r="G1956" s="259"/>
      <c r="H1956" s="259"/>
      <c r="I1956" s="259"/>
      <c r="J1956" s="259"/>
    </row>
    <row r="1957" spans="1:10">
      <c r="A1957" s="259"/>
      <c r="B1957" s="259"/>
      <c r="C1957" s="259"/>
      <c r="D1957" s="259"/>
      <c r="E1957" s="259"/>
      <c r="F1957" s="270"/>
      <c r="G1957" s="259"/>
      <c r="H1957" s="259"/>
      <c r="I1957" s="259"/>
      <c r="J1957" s="259"/>
    </row>
    <row r="1958" spans="1:10">
      <c r="A1958" s="259"/>
      <c r="B1958" s="259"/>
      <c r="C1958" s="259"/>
      <c r="D1958" s="259"/>
      <c r="E1958" s="259"/>
      <c r="F1958" s="270"/>
      <c r="G1958" s="259"/>
      <c r="H1958" s="259"/>
      <c r="I1958" s="259"/>
      <c r="J1958" s="259"/>
    </row>
    <row r="1959" spans="1:10">
      <c r="A1959" s="259"/>
      <c r="B1959" s="259"/>
      <c r="C1959" s="259"/>
      <c r="D1959" s="259"/>
      <c r="E1959" s="259"/>
      <c r="F1959" s="270"/>
      <c r="G1959" s="259"/>
      <c r="H1959" s="259"/>
      <c r="I1959" s="259"/>
      <c r="J1959" s="259"/>
    </row>
    <row r="1960" spans="1:10">
      <c r="A1960" s="259"/>
      <c r="B1960" s="259"/>
      <c r="C1960" s="259"/>
      <c r="D1960" s="259"/>
      <c r="E1960" s="259"/>
      <c r="F1960" s="270"/>
      <c r="G1960" s="259"/>
      <c r="H1960" s="259"/>
      <c r="I1960" s="259"/>
      <c r="J1960" s="259"/>
    </row>
    <row r="1961" spans="1:10">
      <c r="A1961" s="259"/>
      <c r="B1961" s="259"/>
      <c r="C1961" s="259"/>
      <c r="D1961" s="259"/>
      <c r="E1961" s="259"/>
      <c r="F1961" s="270"/>
      <c r="G1961" s="259"/>
      <c r="H1961" s="259"/>
      <c r="I1961" s="259"/>
      <c r="J1961" s="259"/>
    </row>
    <row r="1962" spans="1:10">
      <c r="A1962" s="259"/>
      <c r="B1962" s="259"/>
      <c r="C1962" s="259"/>
      <c r="D1962" s="259"/>
      <c r="E1962" s="259"/>
      <c r="F1962" s="270"/>
      <c r="G1962" s="259"/>
      <c r="H1962" s="259"/>
      <c r="I1962" s="259"/>
      <c r="J1962" s="259"/>
    </row>
    <row r="1963" spans="1:10">
      <c r="A1963" s="259"/>
      <c r="B1963" s="259"/>
      <c r="C1963" s="259"/>
      <c r="D1963" s="259"/>
      <c r="E1963" s="259"/>
      <c r="F1963" s="270"/>
      <c r="G1963" s="259"/>
      <c r="H1963" s="259"/>
      <c r="I1963" s="259"/>
      <c r="J1963" s="259"/>
    </row>
    <row r="1964" spans="1:10">
      <c r="A1964" s="259"/>
      <c r="B1964" s="259"/>
      <c r="C1964" s="259"/>
      <c r="D1964" s="259"/>
      <c r="E1964" s="259"/>
      <c r="F1964" s="270"/>
      <c r="G1964" s="259"/>
      <c r="H1964" s="259"/>
      <c r="I1964" s="259"/>
      <c r="J1964" s="259"/>
    </row>
    <row r="1965" spans="1:10">
      <c r="A1965" s="259"/>
      <c r="B1965" s="259"/>
      <c r="C1965" s="259"/>
      <c r="D1965" s="259"/>
      <c r="E1965" s="259"/>
      <c r="F1965" s="270"/>
      <c r="G1965" s="259"/>
      <c r="H1965" s="259"/>
      <c r="I1965" s="259"/>
      <c r="J1965" s="259"/>
    </row>
    <row r="1966" spans="1:10">
      <c r="A1966" s="259"/>
      <c r="B1966" s="259"/>
      <c r="C1966" s="259"/>
      <c r="D1966" s="259"/>
      <c r="E1966" s="259"/>
      <c r="F1966" s="270"/>
      <c r="G1966" s="259"/>
      <c r="H1966" s="259"/>
      <c r="I1966" s="259"/>
      <c r="J1966" s="259"/>
    </row>
    <row r="1967" spans="1:10">
      <c r="A1967" s="259"/>
      <c r="B1967" s="259"/>
      <c r="C1967" s="259"/>
      <c r="D1967" s="259"/>
      <c r="E1967" s="259"/>
      <c r="F1967" s="270"/>
      <c r="G1967" s="259"/>
      <c r="H1967" s="259"/>
      <c r="I1967" s="259"/>
      <c r="J1967" s="259"/>
    </row>
    <row r="1968" spans="1:10">
      <c r="A1968" s="259"/>
      <c r="B1968" s="259"/>
      <c r="C1968" s="259"/>
      <c r="D1968" s="259"/>
      <c r="E1968" s="259"/>
      <c r="F1968" s="270"/>
      <c r="G1968" s="259"/>
      <c r="H1968" s="259"/>
      <c r="I1968" s="259"/>
      <c r="J1968" s="259"/>
    </row>
    <row r="1969" spans="1:10">
      <c r="A1969" s="259"/>
      <c r="B1969" s="259"/>
      <c r="C1969" s="259"/>
      <c r="D1969" s="259"/>
      <c r="E1969" s="259"/>
      <c r="F1969" s="270"/>
      <c r="G1969" s="259"/>
      <c r="H1969" s="259"/>
      <c r="I1969" s="259"/>
      <c r="J1969" s="259"/>
    </row>
    <row r="1970" spans="1:10">
      <c r="A1970" s="259"/>
      <c r="B1970" s="259"/>
      <c r="C1970" s="259"/>
      <c r="D1970" s="259"/>
      <c r="E1970" s="259"/>
      <c r="F1970" s="270"/>
      <c r="G1970" s="259"/>
      <c r="H1970" s="259"/>
      <c r="I1970" s="259"/>
      <c r="J1970" s="259"/>
    </row>
    <row r="1971" spans="1:10">
      <c r="A1971" s="259"/>
      <c r="B1971" s="259"/>
      <c r="C1971" s="259"/>
      <c r="D1971" s="259"/>
      <c r="E1971" s="259"/>
      <c r="F1971" s="270"/>
      <c r="G1971" s="259"/>
      <c r="H1971" s="259"/>
      <c r="I1971" s="259"/>
      <c r="J1971" s="259"/>
    </row>
    <row r="1972" spans="1:10">
      <c r="A1972" s="259"/>
      <c r="B1972" s="259"/>
      <c r="C1972" s="259"/>
      <c r="D1972" s="259"/>
      <c r="E1972" s="259"/>
      <c r="F1972" s="270"/>
      <c r="G1972" s="259"/>
      <c r="H1972" s="259"/>
      <c r="I1972" s="259"/>
      <c r="J1972" s="259"/>
    </row>
    <row r="1973" spans="1:10">
      <c r="A1973" s="259"/>
      <c r="B1973" s="259"/>
      <c r="C1973" s="259"/>
      <c r="D1973" s="259"/>
      <c r="E1973" s="259"/>
      <c r="F1973" s="270"/>
      <c r="G1973" s="259"/>
      <c r="H1973" s="259"/>
      <c r="I1973" s="259"/>
      <c r="J1973" s="259"/>
    </row>
    <row r="1974" spans="1:10">
      <c r="A1974" s="259"/>
      <c r="B1974" s="259"/>
      <c r="C1974" s="259"/>
      <c r="D1974" s="259"/>
      <c r="E1974" s="259"/>
      <c r="F1974" s="270"/>
      <c r="G1974" s="259"/>
      <c r="H1974" s="259"/>
      <c r="I1974" s="259"/>
      <c r="J1974" s="259"/>
    </row>
    <row r="1975" spans="1:10">
      <c r="A1975" s="259"/>
      <c r="B1975" s="259"/>
      <c r="C1975" s="259"/>
      <c r="D1975" s="259"/>
      <c r="E1975" s="259"/>
      <c r="F1975" s="270"/>
      <c r="G1975" s="259"/>
      <c r="H1975" s="259"/>
      <c r="I1975" s="259"/>
      <c r="J1975" s="259"/>
    </row>
    <row r="1976" spans="1:10">
      <c r="A1976" s="259"/>
      <c r="B1976" s="259"/>
      <c r="C1976" s="259"/>
      <c r="D1976" s="259"/>
      <c r="E1976" s="259"/>
      <c r="F1976" s="270"/>
      <c r="G1976" s="259"/>
      <c r="H1976" s="259"/>
      <c r="I1976" s="259"/>
      <c r="J1976" s="259"/>
    </row>
    <row r="1977" spans="1:10">
      <c r="A1977" s="259"/>
      <c r="B1977" s="259"/>
      <c r="C1977" s="259"/>
      <c r="D1977" s="259"/>
      <c r="E1977" s="259"/>
      <c r="F1977" s="270"/>
      <c r="G1977" s="259"/>
      <c r="H1977" s="259"/>
      <c r="I1977" s="259"/>
      <c r="J1977" s="259"/>
    </row>
    <row r="1978" spans="1:10">
      <c r="A1978" s="259"/>
      <c r="B1978" s="259"/>
      <c r="C1978" s="259"/>
      <c r="D1978" s="259"/>
      <c r="E1978" s="259"/>
      <c r="F1978" s="270"/>
      <c r="G1978" s="259"/>
      <c r="H1978" s="259"/>
      <c r="I1978" s="259"/>
      <c r="J1978" s="259"/>
    </row>
    <row r="1979" spans="1:10">
      <c r="A1979" s="259"/>
      <c r="B1979" s="259"/>
      <c r="C1979" s="259"/>
      <c r="D1979" s="259"/>
      <c r="E1979" s="259"/>
      <c r="F1979" s="270"/>
      <c r="G1979" s="259"/>
      <c r="H1979" s="259"/>
      <c r="I1979" s="259"/>
      <c r="J1979" s="259"/>
    </row>
    <row r="1980" spans="1:10">
      <c r="A1980" s="259"/>
      <c r="B1980" s="259"/>
      <c r="C1980" s="259"/>
      <c r="D1980" s="259"/>
      <c r="E1980" s="259"/>
      <c r="F1980" s="270"/>
      <c r="G1980" s="259"/>
      <c r="H1980" s="259"/>
      <c r="I1980" s="259"/>
      <c r="J1980" s="259"/>
    </row>
    <row r="1981" spans="1:10">
      <c r="A1981" s="259"/>
      <c r="B1981" s="259"/>
      <c r="C1981" s="259"/>
      <c r="D1981" s="259"/>
      <c r="E1981" s="259"/>
      <c r="F1981" s="270"/>
      <c r="G1981" s="259"/>
      <c r="H1981" s="259"/>
      <c r="I1981" s="259"/>
      <c r="J1981" s="259"/>
    </row>
    <row r="1982" spans="1:10">
      <c r="A1982" s="259"/>
      <c r="B1982" s="259"/>
      <c r="C1982" s="259"/>
      <c r="D1982" s="259"/>
      <c r="E1982" s="259"/>
      <c r="F1982" s="270"/>
      <c r="G1982" s="259"/>
      <c r="H1982" s="259"/>
      <c r="I1982" s="259"/>
      <c r="J1982" s="259"/>
    </row>
    <row r="1983" spans="1:10">
      <c r="A1983" s="259"/>
      <c r="B1983" s="259"/>
      <c r="C1983" s="259"/>
      <c r="D1983" s="259"/>
      <c r="E1983" s="259"/>
      <c r="F1983" s="270"/>
      <c r="G1983" s="259"/>
      <c r="H1983" s="259"/>
      <c r="I1983" s="259"/>
      <c r="J1983" s="259"/>
    </row>
    <row r="1984" spans="1:10">
      <c r="A1984" s="259"/>
      <c r="B1984" s="259"/>
      <c r="C1984" s="259"/>
      <c r="D1984" s="259"/>
      <c r="E1984" s="259"/>
      <c r="F1984" s="270"/>
      <c r="G1984" s="259"/>
      <c r="H1984" s="259"/>
      <c r="I1984" s="259"/>
      <c r="J1984" s="259"/>
    </row>
    <row r="1985" spans="1:10">
      <c r="A1985" s="259"/>
      <c r="B1985" s="259"/>
      <c r="C1985" s="259"/>
      <c r="D1985" s="259"/>
      <c r="E1985" s="259"/>
      <c r="F1985" s="270"/>
      <c r="G1985" s="259"/>
      <c r="H1985" s="259"/>
      <c r="I1985" s="259"/>
      <c r="J1985" s="259"/>
    </row>
    <row r="1986" spans="1:10">
      <c r="A1986" s="259"/>
      <c r="B1986" s="259"/>
      <c r="C1986" s="259"/>
      <c r="D1986" s="259"/>
      <c r="E1986" s="259"/>
      <c r="F1986" s="270"/>
      <c r="G1986" s="259"/>
      <c r="H1986" s="259"/>
      <c r="I1986" s="259"/>
      <c r="J1986" s="259"/>
    </row>
    <row r="1987" spans="1:10">
      <c r="A1987" s="259"/>
      <c r="B1987" s="259"/>
      <c r="C1987" s="259"/>
      <c r="D1987" s="259"/>
      <c r="E1987" s="259"/>
      <c r="F1987" s="270"/>
      <c r="G1987" s="259"/>
      <c r="H1987" s="259"/>
      <c r="I1987" s="259"/>
      <c r="J1987" s="259"/>
    </row>
    <row r="1988" spans="1:10">
      <c r="A1988" s="259"/>
      <c r="B1988" s="259"/>
      <c r="C1988" s="259"/>
      <c r="D1988" s="259"/>
      <c r="E1988" s="259"/>
      <c r="F1988" s="270"/>
      <c r="G1988" s="259"/>
      <c r="H1988" s="259"/>
      <c r="I1988" s="259"/>
      <c r="J1988" s="259"/>
    </row>
    <row r="1989" spans="1:10">
      <c r="A1989" s="259"/>
      <c r="B1989" s="259"/>
      <c r="C1989" s="259"/>
      <c r="D1989" s="259"/>
      <c r="E1989" s="259"/>
      <c r="F1989" s="270"/>
      <c r="G1989" s="259"/>
      <c r="H1989" s="259"/>
      <c r="I1989" s="259"/>
      <c r="J1989" s="259"/>
    </row>
    <row r="1990" spans="1:10">
      <c r="A1990" s="259"/>
      <c r="B1990" s="259"/>
      <c r="C1990" s="259"/>
      <c r="D1990" s="259"/>
      <c r="E1990" s="259"/>
      <c r="F1990" s="270"/>
      <c r="G1990" s="259"/>
      <c r="H1990" s="259"/>
      <c r="I1990" s="259"/>
      <c r="J1990" s="259"/>
    </row>
    <row r="1991" spans="1:10">
      <c r="A1991" s="259"/>
      <c r="B1991" s="259"/>
      <c r="C1991" s="259"/>
      <c r="D1991" s="259"/>
      <c r="E1991" s="259"/>
      <c r="F1991" s="270"/>
      <c r="G1991" s="259"/>
      <c r="H1991" s="259"/>
      <c r="I1991" s="259"/>
      <c r="J1991" s="259"/>
    </row>
    <row r="1992" spans="1:10">
      <c r="A1992" s="259"/>
      <c r="B1992" s="259"/>
      <c r="C1992" s="259"/>
      <c r="D1992" s="259"/>
      <c r="E1992" s="259"/>
      <c r="F1992" s="270"/>
      <c r="G1992" s="259"/>
      <c r="H1992" s="259"/>
      <c r="I1992" s="259"/>
      <c r="J1992" s="259"/>
    </row>
    <row r="1993" spans="1:10">
      <c r="A1993" s="259"/>
      <c r="B1993" s="259"/>
      <c r="C1993" s="259"/>
      <c r="D1993" s="259"/>
      <c r="E1993" s="259"/>
      <c r="F1993" s="270"/>
      <c r="G1993" s="259"/>
      <c r="H1993" s="259"/>
      <c r="I1993" s="259"/>
      <c r="J1993" s="259"/>
    </row>
    <row r="1994" spans="1:10">
      <c r="A1994" s="259"/>
      <c r="B1994" s="259"/>
      <c r="C1994" s="259"/>
      <c r="D1994" s="259"/>
      <c r="E1994" s="259"/>
      <c r="F1994" s="270"/>
      <c r="G1994" s="259"/>
      <c r="H1994" s="259"/>
      <c r="I1994" s="259"/>
      <c r="J1994" s="259"/>
    </row>
    <row r="1995" spans="1:10">
      <c r="A1995" s="259"/>
      <c r="B1995" s="259"/>
      <c r="C1995" s="259"/>
      <c r="D1995" s="259"/>
      <c r="E1995" s="259"/>
      <c r="F1995" s="270"/>
      <c r="G1995" s="259"/>
      <c r="H1995" s="259"/>
      <c r="I1995" s="259"/>
      <c r="J1995" s="259"/>
    </row>
    <row r="1996" spans="1:10">
      <c r="A1996" s="259"/>
      <c r="B1996" s="259"/>
      <c r="C1996" s="259"/>
      <c r="D1996" s="259"/>
      <c r="E1996" s="259"/>
      <c r="F1996" s="270"/>
      <c r="G1996" s="259"/>
      <c r="H1996" s="259"/>
      <c r="I1996" s="259"/>
      <c r="J1996" s="259"/>
    </row>
    <row r="1997" spans="1:10">
      <c r="A1997" s="259"/>
      <c r="B1997" s="259"/>
      <c r="C1997" s="259"/>
      <c r="D1997" s="259"/>
      <c r="E1997" s="259"/>
      <c r="F1997" s="270"/>
      <c r="G1997" s="259"/>
      <c r="H1997" s="259"/>
      <c r="I1997" s="259"/>
      <c r="J1997" s="259"/>
    </row>
    <row r="1998" spans="1:10">
      <c r="A1998" s="259"/>
      <c r="B1998" s="259"/>
      <c r="C1998" s="259"/>
      <c r="D1998" s="259"/>
      <c r="E1998" s="259"/>
      <c r="F1998" s="270"/>
      <c r="G1998" s="259"/>
      <c r="H1998" s="259"/>
      <c r="I1998" s="259"/>
      <c r="J1998" s="259"/>
    </row>
    <row r="1999" spans="1:10">
      <c r="A1999" s="259"/>
      <c r="B1999" s="259"/>
      <c r="C1999" s="259"/>
      <c r="D1999" s="259"/>
      <c r="E1999" s="259"/>
      <c r="F1999" s="270"/>
      <c r="G1999" s="259"/>
      <c r="H1999" s="259"/>
      <c r="I1999" s="259"/>
      <c r="J1999" s="259"/>
    </row>
    <row r="2000" spans="1:10">
      <c r="A2000" s="259"/>
      <c r="B2000" s="259"/>
      <c r="C2000" s="259"/>
      <c r="D2000" s="259"/>
      <c r="E2000" s="259"/>
      <c r="F2000" s="270"/>
      <c r="G2000" s="259"/>
      <c r="H2000" s="259"/>
      <c r="I2000" s="259"/>
      <c r="J2000" s="259"/>
    </row>
    <row r="2001" spans="1:10">
      <c r="A2001" s="259"/>
      <c r="B2001" s="259"/>
      <c r="C2001" s="259"/>
      <c r="D2001" s="259"/>
      <c r="E2001" s="259"/>
      <c r="F2001" s="270"/>
      <c r="G2001" s="259"/>
      <c r="H2001" s="259"/>
      <c r="I2001" s="259"/>
      <c r="J2001" s="259"/>
    </row>
    <row r="2002" spans="1:10">
      <c r="A2002" s="259"/>
      <c r="B2002" s="259"/>
      <c r="C2002" s="259"/>
      <c r="D2002" s="259"/>
      <c r="E2002" s="259"/>
      <c r="F2002" s="270"/>
      <c r="G2002" s="259"/>
      <c r="H2002" s="259"/>
      <c r="I2002" s="259"/>
      <c r="J2002" s="259"/>
    </row>
    <row r="2003" spans="1:10">
      <c r="A2003" s="259"/>
      <c r="B2003" s="259"/>
      <c r="C2003" s="259"/>
      <c r="D2003" s="259"/>
      <c r="E2003" s="259"/>
      <c r="F2003" s="270"/>
      <c r="G2003" s="259"/>
      <c r="H2003" s="259"/>
      <c r="I2003" s="259"/>
      <c r="J2003" s="259"/>
    </row>
    <row r="2004" spans="1:10">
      <c r="A2004" s="259"/>
      <c r="B2004" s="259"/>
      <c r="C2004" s="259"/>
      <c r="D2004" s="259"/>
      <c r="E2004" s="259"/>
      <c r="F2004" s="270"/>
      <c r="G2004" s="259"/>
      <c r="H2004" s="259"/>
      <c r="I2004" s="259"/>
      <c r="J2004" s="259"/>
    </row>
    <row r="2005" spans="1:10">
      <c r="A2005" s="259"/>
      <c r="B2005" s="259"/>
      <c r="C2005" s="259"/>
      <c r="D2005" s="259"/>
      <c r="E2005" s="259"/>
      <c r="F2005" s="270"/>
      <c r="G2005" s="259"/>
      <c r="H2005" s="259"/>
      <c r="I2005" s="259"/>
      <c r="J2005" s="259"/>
    </row>
    <row r="2006" spans="1:10">
      <c r="A2006" s="259"/>
      <c r="B2006" s="259"/>
      <c r="C2006" s="259"/>
      <c r="D2006" s="259"/>
      <c r="E2006" s="259"/>
      <c r="F2006" s="270"/>
      <c r="G2006" s="259"/>
      <c r="H2006" s="259"/>
      <c r="I2006" s="259"/>
      <c r="J2006" s="259"/>
    </row>
    <row r="2007" spans="1:10">
      <c r="A2007" s="259"/>
      <c r="B2007" s="259"/>
      <c r="C2007" s="259"/>
      <c r="D2007" s="259"/>
      <c r="E2007" s="259"/>
      <c r="F2007" s="270"/>
      <c r="G2007" s="259"/>
      <c r="H2007" s="259"/>
      <c r="I2007" s="259"/>
      <c r="J2007" s="259"/>
    </row>
    <row r="2008" spans="1:10">
      <c r="A2008" s="259"/>
      <c r="B2008" s="259"/>
      <c r="C2008" s="259"/>
      <c r="D2008" s="259"/>
      <c r="E2008" s="259"/>
      <c r="F2008" s="270"/>
      <c r="G2008" s="259"/>
      <c r="H2008" s="259"/>
      <c r="I2008" s="259"/>
      <c r="J2008" s="259"/>
    </row>
    <row r="2009" spans="1:10">
      <c r="A2009" s="259"/>
      <c r="B2009" s="259"/>
      <c r="C2009" s="259"/>
      <c r="D2009" s="259"/>
      <c r="E2009" s="259"/>
      <c r="F2009" s="270"/>
      <c r="G2009" s="259"/>
      <c r="H2009" s="259"/>
      <c r="I2009" s="259"/>
      <c r="J2009" s="259"/>
    </row>
    <row r="2010" spans="1:10">
      <c r="A2010" s="259"/>
      <c r="B2010" s="259"/>
      <c r="C2010" s="259"/>
      <c r="D2010" s="259"/>
      <c r="E2010" s="259"/>
      <c r="F2010" s="270"/>
      <c r="G2010" s="259"/>
      <c r="H2010" s="259"/>
      <c r="I2010" s="259"/>
      <c r="J2010" s="259"/>
    </row>
    <row r="2011" spans="1:10">
      <c r="A2011" s="259"/>
      <c r="B2011" s="259"/>
      <c r="C2011" s="259"/>
      <c r="D2011" s="259"/>
      <c r="E2011" s="259"/>
      <c r="F2011" s="270"/>
      <c r="G2011" s="259"/>
      <c r="H2011" s="259"/>
      <c r="I2011" s="259"/>
      <c r="J2011" s="259"/>
    </row>
    <row r="2012" spans="1:10">
      <c r="A2012" s="259"/>
      <c r="B2012" s="259"/>
      <c r="C2012" s="259"/>
      <c r="D2012" s="259"/>
      <c r="E2012" s="259"/>
      <c r="F2012" s="270"/>
      <c r="G2012" s="259"/>
      <c r="H2012" s="259"/>
      <c r="I2012" s="259"/>
      <c r="J2012" s="259"/>
    </row>
    <row r="2013" spans="1:10">
      <c r="A2013" s="259"/>
      <c r="B2013" s="259"/>
      <c r="C2013" s="259"/>
      <c r="D2013" s="259"/>
      <c r="E2013" s="259"/>
      <c r="F2013" s="270"/>
      <c r="G2013" s="259"/>
      <c r="H2013" s="259"/>
      <c r="I2013" s="259"/>
      <c r="J2013" s="259"/>
    </row>
    <row r="2014" spans="1:10">
      <c r="A2014" s="259"/>
      <c r="B2014" s="259"/>
      <c r="C2014" s="259"/>
      <c r="D2014" s="259"/>
      <c r="E2014" s="259"/>
      <c r="F2014" s="270"/>
      <c r="G2014" s="259"/>
      <c r="H2014" s="259"/>
      <c r="I2014" s="259"/>
      <c r="J2014" s="259"/>
    </row>
    <row r="2015" spans="1:10">
      <c r="A2015" s="259"/>
      <c r="B2015" s="259"/>
      <c r="C2015" s="259"/>
      <c r="D2015" s="259"/>
      <c r="E2015" s="259"/>
      <c r="F2015" s="270"/>
      <c r="G2015" s="259"/>
      <c r="H2015" s="259"/>
      <c r="I2015" s="259"/>
      <c r="J2015" s="259"/>
    </row>
    <row r="2016" spans="1:10">
      <c r="A2016" s="259"/>
      <c r="B2016" s="259"/>
      <c r="C2016" s="259"/>
      <c r="D2016" s="259"/>
      <c r="E2016" s="259"/>
      <c r="F2016" s="270"/>
      <c r="G2016" s="259"/>
      <c r="H2016" s="259"/>
      <c r="I2016" s="259"/>
      <c r="J2016" s="259"/>
    </row>
    <row r="2017" spans="1:10">
      <c r="A2017" s="259"/>
      <c r="B2017" s="259"/>
      <c r="C2017" s="259"/>
      <c r="D2017" s="259"/>
      <c r="E2017" s="259"/>
      <c r="F2017" s="270"/>
      <c r="G2017" s="259"/>
      <c r="H2017" s="259"/>
      <c r="I2017" s="259"/>
      <c r="J2017" s="259"/>
    </row>
    <row r="2018" spans="1:10">
      <c r="A2018" s="259"/>
      <c r="B2018" s="259"/>
      <c r="C2018" s="259"/>
      <c r="D2018" s="259"/>
      <c r="E2018" s="259"/>
      <c r="F2018" s="270"/>
      <c r="G2018" s="259"/>
      <c r="H2018" s="259"/>
      <c r="I2018" s="259"/>
      <c r="J2018" s="259"/>
    </row>
    <row r="2019" spans="1:10">
      <c r="A2019" s="259"/>
      <c r="B2019" s="259"/>
      <c r="C2019" s="259"/>
      <c r="D2019" s="259"/>
      <c r="E2019" s="259"/>
      <c r="F2019" s="270"/>
      <c r="G2019" s="259"/>
      <c r="H2019" s="259"/>
      <c r="I2019" s="259"/>
      <c r="J2019" s="259"/>
    </row>
    <row r="2020" spans="1:10">
      <c r="A2020" s="259"/>
      <c r="B2020" s="259"/>
      <c r="C2020" s="259"/>
      <c r="D2020" s="259"/>
      <c r="E2020" s="259"/>
      <c r="F2020" s="270"/>
      <c r="G2020" s="259"/>
      <c r="H2020" s="259"/>
      <c r="I2020" s="259"/>
      <c r="J2020" s="259"/>
    </row>
    <row r="2021" spans="1:10">
      <c r="A2021" s="259"/>
      <c r="B2021" s="259"/>
      <c r="C2021" s="259"/>
      <c r="D2021" s="259"/>
      <c r="E2021" s="259"/>
      <c r="F2021" s="270"/>
      <c r="G2021" s="259"/>
      <c r="H2021" s="259"/>
      <c r="I2021" s="259"/>
      <c r="J2021" s="259"/>
    </row>
    <row r="2022" spans="1:10">
      <c r="A2022" s="259"/>
      <c r="B2022" s="259"/>
      <c r="C2022" s="259"/>
      <c r="D2022" s="259"/>
      <c r="E2022" s="259"/>
      <c r="F2022" s="270"/>
      <c r="G2022" s="259"/>
      <c r="H2022" s="259"/>
      <c r="I2022" s="259"/>
      <c r="J2022" s="259"/>
    </row>
    <row r="2023" spans="1:10">
      <c r="A2023" s="259"/>
      <c r="B2023" s="259"/>
      <c r="C2023" s="259"/>
      <c r="D2023" s="259"/>
      <c r="E2023" s="259"/>
      <c r="F2023" s="270"/>
      <c r="G2023" s="259"/>
      <c r="H2023" s="259"/>
      <c r="I2023" s="259"/>
      <c r="J2023" s="259"/>
    </row>
    <row r="2024" spans="1:10">
      <c r="A2024" s="259"/>
      <c r="B2024" s="259"/>
      <c r="C2024" s="259"/>
      <c r="D2024" s="259"/>
      <c r="E2024" s="259"/>
      <c r="F2024" s="270"/>
      <c r="G2024" s="259"/>
      <c r="H2024" s="259"/>
      <c r="I2024" s="259"/>
      <c r="J2024" s="259"/>
    </row>
    <row r="2025" spans="1:10">
      <c r="A2025" s="259"/>
      <c r="B2025" s="259"/>
      <c r="C2025" s="259"/>
      <c r="D2025" s="259"/>
      <c r="E2025" s="259"/>
      <c r="F2025" s="270"/>
      <c r="G2025" s="259"/>
      <c r="H2025" s="259"/>
      <c r="I2025" s="259"/>
      <c r="J2025" s="259"/>
    </row>
    <row r="2026" spans="1:10">
      <c r="A2026" s="259"/>
      <c r="B2026" s="259"/>
      <c r="C2026" s="259"/>
      <c r="D2026" s="259"/>
      <c r="E2026" s="259"/>
      <c r="F2026" s="270"/>
      <c r="G2026" s="259"/>
      <c r="H2026" s="259"/>
      <c r="I2026" s="259"/>
      <c r="J2026" s="259"/>
    </row>
    <row r="2027" spans="1:10">
      <c r="A2027" s="259"/>
      <c r="B2027" s="259"/>
      <c r="C2027" s="259"/>
      <c r="D2027" s="259"/>
      <c r="E2027" s="259"/>
      <c r="F2027" s="270"/>
      <c r="G2027" s="259"/>
      <c r="H2027" s="259"/>
      <c r="I2027" s="259"/>
      <c r="J2027" s="259"/>
    </row>
    <row r="2028" spans="1:10">
      <c r="A2028" s="259"/>
      <c r="B2028" s="259"/>
      <c r="C2028" s="259"/>
      <c r="D2028" s="259"/>
      <c r="E2028" s="259"/>
      <c r="F2028" s="270"/>
      <c r="G2028" s="259"/>
      <c r="H2028" s="259"/>
      <c r="I2028" s="259"/>
      <c r="J2028" s="259"/>
    </row>
    <row r="2029" spans="1:10">
      <c r="A2029" s="259"/>
      <c r="B2029" s="259"/>
      <c r="C2029" s="259"/>
      <c r="D2029" s="259"/>
      <c r="E2029" s="259"/>
      <c r="F2029" s="270"/>
      <c r="G2029" s="259"/>
      <c r="H2029" s="259"/>
      <c r="I2029" s="259"/>
      <c r="J2029" s="259"/>
    </row>
    <row r="2030" spans="1:10">
      <c r="A2030" s="259"/>
      <c r="B2030" s="259"/>
      <c r="C2030" s="259"/>
      <c r="D2030" s="259"/>
      <c r="E2030" s="259"/>
      <c r="F2030" s="270"/>
      <c r="G2030" s="259"/>
      <c r="H2030" s="259"/>
      <c r="I2030" s="259"/>
      <c r="J2030" s="259"/>
    </row>
    <row r="2031" spans="1:10">
      <c r="A2031" s="259"/>
      <c r="B2031" s="259"/>
      <c r="C2031" s="259"/>
      <c r="D2031" s="259"/>
      <c r="E2031" s="259"/>
      <c r="F2031" s="270"/>
      <c r="G2031" s="259"/>
      <c r="H2031" s="259"/>
      <c r="I2031" s="259"/>
      <c r="J2031" s="259"/>
    </row>
    <row r="2032" spans="1:10">
      <c r="A2032" s="259"/>
      <c r="B2032" s="259"/>
      <c r="C2032" s="259"/>
      <c r="D2032" s="259"/>
      <c r="E2032" s="259"/>
      <c r="F2032" s="270"/>
      <c r="G2032" s="259"/>
      <c r="H2032" s="259"/>
      <c r="I2032" s="259"/>
      <c r="J2032" s="259"/>
    </row>
    <row r="2033" spans="1:10">
      <c r="A2033" s="259"/>
      <c r="B2033" s="259"/>
      <c r="C2033" s="259"/>
      <c r="D2033" s="259"/>
      <c r="E2033" s="259"/>
      <c r="F2033" s="270"/>
      <c r="G2033" s="259"/>
      <c r="H2033" s="259"/>
      <c r="I2033" s="259"/>
      <c r="J2033" s="259"/>
    </row>
    <row r="2034" spans="1:10">
      <c r="A2034" s="259"/>
      <c r="B2034" s="259"/>
      <c r="C2034" s="259"/>
      <c r="D2034" s="259"/>
      <c r="E2034" s="259"/>
      <c r="F2034" s="270"/>
      <c r="G2034" s="259"/>
      <c r="H2034" s="259"/>
      <c r="I2034" s="259"/>
      <c r="J2034" s="259"/>
    </row>
    <row r="2035" spans="1:10">
      <c r="A2035" s="259"/>
      <c r="B2035" s="259"/>
      <c r="C2035" s="259"/>
      <c r="D2035" s="259"/>
      <c r="E2035" s="259"/>
      <c r="F2035" s="270"/>
      <c r="G2035" s="259"/>
      <c r="H2035" s="259"/>
      <c r="I2035" s="259"/>
      <c r="J2035" s="259"/>
    </row>
    <row r="2036" spans="1:10">
      <c r="A2036" s="259"/>
      <c r="B2036" s="259"/>
      <c r="C2036" s="259"/>
      <c r="D2036" s="259"/>
      <c r="E2036" s="259"/>
      <c r="F2036" s="270"/>
      <c r="G2036" s="259"/>
      <c r="H2036" s="259"/>
      <c r="I2036" s="259"/>
      <c r="J2036" s="259"/>
    </row>
    <row r="2037" spans="1:10">
      <c r="A2037" s="259"/>
      <c r="B2037" s="259"/>
      <c r="C2037" s="259"/>
      <c r="D2037" s="259"/>
      <c r="E2037" s="259"/>
      <c r="F2037" s="270"/>
      <c r="G2037" s="259"/>
      <c r="H2037" s="259"/>
      <c r="I2037" s="259"/>
      <c r="J2037" s="259"/>
    </row>
    <row r="2038" spans="1:10">
      <c r="A2038" s="259"/>
      <c r="B2038" s="259"/>
      <c r="C2038" s="259"/>
      <c r="D2038" s="259"/>
      <c r="E2038" s="259"/>
      <c r="F2038" s="270"/>
      <c r="G2038" s="259"/>
      <c r="H2038" s="259"/>
      <c r="I2038" s="259"/>
      <c r="J2038" s="259"/>
    </row>
    <row r="2039" spans="1:10">
      <c r="A2039" s="259"/>
      <c r="B2039" s="259"/>
      <c r="C2039" s="259"/>
      <c r="D2039" s="259"/>
      <c r="E2039" s="259"/>
      <c r="F2039" s="270"/>
      <c r="G2039" s="259"/>
      <c r="H2039" s="259"/>
      <c r="I2039" s="259"/>
      <c r="J2039" s="259"/>
    </row>
    <row r="2040" spans="1:10">
      <c r="A2040" s="259"/>
      <c r="B2040" s="259"/>
      <c r="C2040" s="259"/>
      <c r="D2040" s="259"/>
      <c r="E2040" s="259"/>
      <c r="F2040" s="270"/>
      <c r="G2040" s="259"/>
      <c r="H2040" s="259"/>
      <c r="I2040" s="259"/>
      <c r="J2040" s="259"/>
    </row>
    <row r="2041" spans="1:10">
      <c r="A2041" s="259"/>
      <c r="B2041" s="259"/>
      <c r="C2041" s="259"/>
      <c r="D2041" s="259"/>
      <c r="E2041" s="259"/>
      <c r="F2041" s="270"/>
      <c r="G2041" s="259"/>
      <c r="H2041" s="259"/>
      <c r="I2041" s="259"/>
      <c r="J2041" s="259"/>
    </row>
    <row r="2042" spans="1:10">
      <c r="A2042" s="259"/>
      <c r="B2042" s="259"/>
      <c r="C2042" s="259"/>
      <c r="D2042" s="259"/>
      <c r="E2042" s="259"/>
      <c r="F2042" s="270"/>
      <c r="G2042" s="259"/>
      <c r="H2042" s="259"/>
      <c r="I2042" s="259"/>
      <c r="J2042" s="259"/>
    </row>
    <row r="2043" spans="1:10">
      <c r="A2043" s="259"/>
      <c r="B2043" s="259"/>
      <c r="C2043" s="259"/>
      <c r="D2043" s="259"/>
      <c r="E2043" s="259"/>
      <c r="F2043" s="270"/>
      <c r="G2043" s="259"/>
      <c r="H2043" s="259"/>
      <c r="I2043" s="259"/>
      <c r="J2043" s="259"/>
    </row>
    <row r="2044" spans="1:10">
      <c r="A2044" s="259"/>
      <c r="B2044" s="259"/>
      <c r="C2044" s="259"/>
      <c r="D2044" s="259"/>
      <c r="E2044" s="259"/>
      <c r="F2044" s="270"/>
      <c r="G2044" s="259"/>
      <c r="H2044" s="259"/>
      <c r="I2044" s="259"/>
      <c r="J2044" s="259"/>
    </row>
    <row r="2045" spans="1:10">
      <c r="A2045" s="259"/>
      <c r="B2045" s="259"/>
      <c r="C2045" s="259"/>
      <c r="D2045" s="259"/>
      <c r="E2045" s="259"/>
      <c r="F2045" s="270"/>
      <c r="G2045" s="259"/>
      <c r="H2045" s="259"/>
      <c r="I2045" s="259"/>
      <c r="J2045" s="259"/>
    </row>
    <row r="2046" spans="1:10">
      <c r="A2046" s="259"/>
      <c r="B2046" s="259"/>
      <c r="C2046" s="259"/>
      <c r="D2046" s="259"/>
      <c r="E2046" s="259"/>
      <c r="F2046" s="270"/>
      <c r="G2046" s="259"/>
      <c r="H2046" s="259"/>
      <c r="I2046" s="259"/>
      <c r="J2046" s="259"/>
    </row>
    <row r="2047" spans="1:10">
      <c r="A2047" s="259"/>
      <c r="B2047" s="259"/>
      <c r="C2047" s="259"/>
      <c r="D2047" s="259"/>
      <c r="E2047" s="259"/>
      <c r="F2047" s="270"/>
      <c r="G2047" s="259"/>
      <c r="H2047" s="259"/>
      <c r="I2047" s="259"/>
      <c r="J2047" s="259"/>
    </row>
    <row r="2048" spans="1:10">
      <c r="A2048" s="259"/>
      <c r="B2048" s="259"/>
      <c r="C2048" s="259"/>
      <c r="D2048" s="259"/>
      <c r="E2048" s="259"/>
      <c r="F2048" s="270"/>
      <c r="G2048" s="259"/>
      <c r="H2048" s="259"/>
      <c r="I2048" s="259"/>
      <c r="J2048" s="259"/>
    </row>
    <row r="2049" spans="1:10">
      <c r="A2049" s="259"/>
      <c r="B2049" s="259"/>
      <c r="C2049" s="259"/>
      <c r="D2049" s="259"/>
      <c r="E2049" s="259"/>
      <c r="F2049" s="270"/>
      <c r="G2049" s="259"/>
      <c r="H2049" s="259"/>
      <c r="I2049" s="259"/>
      <c r="J2049" s="259"/>
    </row>
    <row r="2050" spans="1:10">
      <c r="A2050" s="259"/>
      <c r="B2050" s="259"/>
      <c r="C2050" s="259"/>
      <c r="D2050" s="259"/>
      <c r="E2050" s="259"/>
      <c r="F2050" s="270"/>
      <c r="G2050" s="259"/>
      <c r="H2050" s="259"/>
      <c r="I2050" s="259"/>
      <c r="J2050" s="259"/>
    </row>
    <row r="2051" spans="1:10">
      <c r="A2051" s="259"/>
      <c r="B2051" s="259"/>
      <c r="C2051" s="259"/>
      <c r="D2051" s="259"/>
      <c r="E2051" s="259"/>
      <c r="F2051" s="270"/>
      <c r="G2051" s="259"/>
      <c r="H2051" s="259"/>
      <c r="I2051" s="259"/>
      <c r="J2051" s="259"/>
    </row>
    <row r="2052" spans="1:10">
      <c r="A2052" s="259"/>
      <c r="B2052" s="259"/>
      <c r="C2052" s="259"/>
      <c r="D2052" s="259"/>
      <c r="E2052" s="259"/>
      <c r="F2052" s="270"/>
      <c r="G2052" s="259"/>
      <c r="H2052" s="259"/>
      <c r="I2052" s="259"/>
      <c r="J2052" s="259"/>
    </row>
    <row r="2053" spans="1:10">
      <c r="A2053" s="259"/>
      <c r="B2053" s="259"/>
      <c r="C2053" s="259"/>
      <c r="D2053" s="259"/>
      <c r="E2053" s="259"/>
      <c r="F2053" s="270"/>
      <c r="G2053" s="259"/>
      <c r="H2053" s="259"/>
      <c r="I2053" s="259"/>
      <c r="J2053" s="259"/>
    </row>
    <row r="2054" spans="1:10">
      <c r="A2054" s="259"/>
      <c r="B2054" s="259"/>
      <c r="C2054" s="259"/>
      <c r="D2054" s="259"/>
      <c r="E2054" s="259"/>
      <c r="F2054" s="270"/>
      <c r="G2054" s="259"/>
      <c r="H2054" s="259"/>
      <c r="I2054" s="259"/>
      <c r="J2054" s="259"/>
    </row>
    <row r="2055" spans="1:10">
      <c r="A2055" s="259"/>
      <c r="B2055" s="259"/>
      <c r="C2055" s="259"/>
      <c r="D2055" s="259"/>
      <c r="E2055" s="259"/>
      <c r="F2055" s="270"/>
      <c r="G2055" s="259"/>
      <c r="H2055" s="259"/>
      <c r="I2055" s="259"/>
      <c r="J2055" s="259"/>
    </row>
    <row r="2056" spans="1:10">
      <c r="A2056" s="259"/>
      <c r="B2056" s="259"/>
      <c r="C2056" s="259"/>
      <c r="D2056" s="259"/>
      <c r="E2056" s="259"/>
      <c r="F2056" s="270"/>
      <c r="G2056" s="259"/>
      <c r="H2056" s="259"/>
      <c r="I2056" s="259"/>
      <c r="J2056" s="259"/>
    </row>
    <row r="2057" spans="1:10">
      <c r="A2057" s="259"/>
      <c r="B2057" s="259"/>
      <c r="C2057" s="259"/>
      <c r="D2057" s="259"/>
      <c r="E2057" s="259"/>
      <c r="F2057" s="270"/>
      <c r="G2057" s="259"/>
      <c r="H2057" s="259"/>
      <c r="I2057" s="259"/>
      <c r="J2057" s="259"/>
    </row>
    <row r="2058" spans="1:10">
      <c r="A2058" s="259"/>
      <c r="B2058" s="259"/>
      <c r="C2058" s="259"/>
      <c r="D2058" s="259"/>
      <c r="E2058" s="259"/>
      <c r="F2058" s="270"/>
      <c r="G2058" s="259"/>
      <c r="H2058" s="259"/>
      <c r="I2058" s="259"/>
      <c r="J2058" s="259"/>
    </row>
    <row r="2059" spans="1:10">
      <c r="A2059" s="259"/>
      <c r="B2059" s="259"/>
      <c r="C2059" s="259"/>
      <c r="D2059" s="259"/>
      <c r="E2059" s="259"/>
      <c r="F2059" s="270"/>
      <c r="G2059" s="259"/>
      <c r="H2059" s="259"/>
      <c r="I2059" s="259"/>
      <c r="J2059" s="259"/>
    </row>
    <row r="2060" spans="1:10">
      <c r="A2060" s="259"/>
      <c r="B2060" s="259"/>
      <c r="C2060" s="259"/>
      <c r="D2060" s="259"/>
      <c r="E2060" s="259"/>
      <c r="F2060" s="270"/>
      <c r="G2060" s="259"/>
      <c r="H2060" s="259"/>
      <c r="I2060" s="259"/>
      <c r="J2060" s="259"/>
    </row>
    <row r="2061" spans="1:10">
      <c r="A2061" s="259"/>
      <c r="B2061" s="259"/>
      <c r="C2061" s="259"/>
      <c r="D2061" s="259"/>
      <c r="E2061" s="259"/>
      <c r="F2061" s="270"/>
      <c r="G2061" s="259"/>
      <c r="H2061" s="259"/>
      <c r="I2061" s="259"/>
      <c r="J2061" s="259"/>
    </row>
    <row r="2062" spans="1:10">
      <c r="A2062" s="259"/>
      <c r="B2062" s="259"/>
      <c r="C2062" s="259"/>
      <c r="D2062" s="259"/>
      <c r="E2062" s="259"/>
      <c r="F2062" s="270"/>
      <c r="G2062" s="259"/>
      <c r="H2062" s="259"/>
      <c r="I2062" s="259"/>
      <c r="J2062" s="259"/>
    </row>
    <row r="2063" spans="1:10">
      <c r="A2063" s="259"/>
      <c r="B2063" s="259"/>
      <c r="C2063" s="259"/>
      <c r="D2063" s="259"/>
      <c r="E2063" s="259"/>
      <c r="F2063" s="270"/>
      <c r="G2063" s="259"/>
      <c r="H2063" s="259"/>
      <c r="I2063" s="259"/>
      <c r="J2063" s="259"/>
    </row>
    <row r="2064" spans="1:10">
      <c r="A2064" s="259"/>
      <c r="B2064" s="259"/>
      <c r="C2064" s="259"/>
      <c r="D2064" s="259"/>
      <c r="E2064" s="259"/>
      <c r="F2064" s="270"/>
      <c r="G2064" s="259"/>
      <c r="H2064" s="259"/>
      <c r="I2064" s="259"/>
      <c r="J2064" s="259"/>
    </row>
    <row r="2065" spans="1:10">
      <c r="A2065" s="259"/>
      <c r="B2065" s="259"/>
      <c r="C2065" s="259"/>
      <c r="D2065" s="259"/>
      <c r="E2065" s="259"/>
      <c r="F2065" s="270"/>
      <c r="G2065" s="259"/>
      <c r="H2065" s="259"/>
      <c r="I2065" s="259"/>
      <c r="J2065" s="259"/>
    </row>
    <row r="2066" spans="1:10">
      <c r="A2066" s="259"/>
      <c r="B2066" s="259"/>
      <c r="C2066" s="259"/>
      <c r="D2066" s="259"/>
      <c r="E2066" s="259"/>
      <c r="F2066" s="270"/>
      <c r="G2066" s="259"/>
      <c r="H2066" s="259"/>
      <c r="I2066" s="259"/>
      <c r="J2066" s="259"/>
    </row>
    <row r="2067" spans="1:10">
      <c r="A2067" s="259"/>
      <c r="B2067" s="259"/>
      <c r="C2067" s="259"/>
      <c r="D2067" s="259"/>
      <c r="E2067" s="259"/>
      <c r="F2067" s="270"/>
      <c r="G2067" s="259"/>
      <c r="H2067" s="259"/>
      <c r="I2067" s="259"/>
      <c r="J2067" s="259"/>
    </row>
    <row r="2068" spans="1:10">
      <c r="A2068" s="259"/>
      <c r="B2068" s="259"/>
      <c r="C2068" s="259"/>
      <c r="D2068" s="259"/>
      <c r="E2068" s="259"/>
      <c r="F2068" s="270"/>
      <c r="G2068" s="259"/>
      <c r="H2068" s="259"/>
      <c r="I2068" s="259"/>
      <c r="J2068" s="259"/>
    </row>
    <row r="2069" spans="1:10">
      <c r="A2069" s="259"/>
      <c r="B2069" s="259"/>
      <c r="C2069" s="259"/>
      <c r="D2069" s="259"/>
      <c r="E2069" s="259"/>
      <c r="F2069" s="270"/>
      <c r="G2069" s="259"/>
      <c r="H2069" s="259"/>
      <c r="I2069" s="259"/>
      <c r="J2069" s="259"/>
    </row>
    <row r="2070" spans="1:10">
      <c r="A2070" s="259"/>
      <c r="B2070" s="259"/>
      <c r="C2070" s="259"/>
      <c r="D2070" s="259"/>
      <c r="E2070" s="259"/>
      <c r="F2070" s="270"/>
      <c r="G2070" s="259"/>
      <c r="H2070" s="259"/>
      <c r="I2070" s="259"/>
      <c r="J2070" s="259"/>
    </row>
    <row r="2071" spans="1:10">
      <c r="A2071" s="259"/>
      <c r="B2071" s="259"/>
      <c r="C2071" s="259"/>
      <c r="D2071" s="259"/>
      <c r="E2071" s="259"/>
      <c r="F2071" s="270"/>
      <c r="G2071" s="259"/>
      <c r="H2071" s="259"/>
      <c r="I2071" s="259"/>
      <c r="J2071" s="259"/>
    </row>
    <row r="2072" spans="1:10">
      <c r="A2072" s="259"/>
      <c r="B2072" s="259"/>
      <c r="C2072" s="259"/>
      <c r="D2072" s="259"/>
      <c r="E2072" s="259"/>
      <c r="F2072" s="270"/>
      <c r="G2072" s="259"/>
      <c r="H2072" s="259"/>
      <c r="I2072" s="259"/>
      <c r="J2072" s="259"/>
    </row>
    <row r="2073" spans="1:10">
      <c r="A2073" s="259"/>
      <c r="B2073" s="259"/>
      <c r="C2073" s="259"/>
      <c r="D2073" s="259"/>
      <c r="E2073" s="259"/>
      <c r="F2073" s="270"/>
      <c r="G2073" s="259"/>
      <c r="H2073" s="259"/>
      <c r="I2073" s="259"/>
      <c r="J2073" s="259"/>
    </row>
    <row r="2074" spans="1:10">
      <c r="A2074" s="259"/>
      <c r="B2074" s="259"/>
      <c r="C2074" s="259"/>
      <c r="D2074" s="259"/>
      <c r="E2074" s="259"/>
      <c r="F2074" s="270"/>
      <c r="G2074" s="259"/>
      <c r="H2074" s="259"/>
      <c r="I2074" s="259"/>
      <c r="J2074" s="259"/>
    </row>
    <row r="2075" spans="1:10">
      <c r="A2075" s="259"/>
      <c r="B2075" s="259"/>
      <c r="C2075" s="259"/>
      <c r="D2075" s="259"/>
      <c r="E2075" s="259"/>
      <c r="F2075" s="270"/>
      <c r="G2075" s="259"/>
      <c r="H2075" s="259"/>
      <c r="I2075" s="259"/>
      <c r="J2075" s="259"/>
    </row>
    <row r="2076" spans="1:10">
      <c r="A2076" s="259"/>
      <c r="B2076" s="259"/>
      <c r="C2076" s="259"/>
      <c r="D2076" s="259"/>
      <c r="E2076" s="259"/>
      <c r="F2076" s="270"/>
      <c r="G2076" s="259"/>
      <c r="H2076" s="259"/>
      <c r="I2076" s="259"/>
      <c r="J2076" s="259"/>
    </row>
    <row r="2077" spans="1:10">
      <c r="A2077" s="259"/>
      <c r="B2077" s="259"/>
      <c r="C2077" s="259"/>
      <c r="D2077" s="259"/>
      <c r="E2077" s="259"/>
      <c r="F2077" s="270"/>
      <c r="G2077" s="259"/>
      <c r="H2077" s="259"/>
      <c r="I2077" s="259"/>
      <c r="J2077" s="259"/>
    </row>
    <row r="2078" spans="1:10">
      <c r="A2078" s="259"/>
      <c r="B2078" s="259"/>
      <c r="C2078" s="259"/>
      <c r="D2078" s="259"/>
      <c r="E2078" s="259"/>
      <c r="F2078" s="270"/>
      <c r="G2078" s="259"/>
      <c r="H2078" s="259"/>
      <c r="I2078" s="259"/>
      <c r="J2078" s="259"/>
    </row>
    <row r="2079" spans="1:10">
      <c r="A2079" s="259"/>
      <c r="B2079" s="259"/>
      <c r="C2079" s="259"/>
      <c r="D2079" s="259"/>
      <c r="E2079" s="259"/>
      <c r="F2079" s="270"/>
      <c r="G2079" s="259"/>
      <c r="H2079" s="259"/>
      <c r="I2079" s="259"/>
      <c r="J2079" s="259"/>
    </row>
    <row r="2080" spans="1:10">
      <c r="A2080" s="259"/>
      <c r="B2080" s="259"/>
      <c r="C2080" s="259"/>
      <c r="D2080" s="259"/>
      <c r="E2080" s="259"/>
      <c r="F2080" s="270"/>
      <c r="G2080" s="259"/>
      <c r="H2080" s="259"/>
      <c r="I2080" s="259"/>
      <c r="J2080" s="259"/>
    </row>
    <row r="2081" spans="1:10">
      <c r="A2081" s="259"/>
      <c r="B2081" s="259"/>
      <c r="C2081" s="259"/>
      <c r="D2081" s="259"/>
      <c r="E2081" s="259"/>
      <c r="F2081" s="270"/>
      <c r="G2081" s="259"/>
      <c r="H2081" s="259"/>
      <c r="I2081" s="259"/>
      <c r="J2081" s="259"/>
    </row>
    <row r="2082" spans="1:10">
      <c r="A2082" s="259"/>
      <c r="B2082" s="259"/>
      <c r="C2082" s="259"/>
      <c r="D2082" s="259"/>
      <c r="E2082" s="259"/>
      <c r="F2082" s="270"/>
      <c r="G2082" s="259"/>
      <c r="H2082" s="259"/>
      <c r="I2082" s="259"/>
      <c r="J2082" s="259"/>
    </row>
    <row r="2083" spans="1:10">
      <c r="A2083" s="259"/>
      <c r="B2083" s="259"/>
      <c r="C2083" s="259"/>
      <c r="D2083" s="259"/>
      <c r="E2083" s="259"/>
      <c r="F2083" s="270"/>
      <c r="G2083" s="259"/>
      <c r="H2083" s="259"/>
      <c r="I2083" s="259"/>
      <c r="J2083" s="259"/>
    </row>
    <row r="2084" spans="1:10">
      <c r="A2084" s="259"/>
      <c r="B2084" s="259"/>
      <c r="C2084" s="259"/>
      <c r="D2084" s="259"/>
      <c r="E2084" s="259"/>
      <c r="F2084" s="270"/>
      <c r="G2084" s="259"/>
      <c r="H2084" s="259"/>
      <c r="I2084" s="259"/>
      <c r="J2084" s="259"/>
    </row>
    <row r="2085" spans="1:10">
      <c r="A2085" s="259"/>
      <c r="B2085" s="259"/>
      <c r="C2085" s="259"/>
      <c r="D2085" s="259"/>
      <c r="E2085" s="259"/>
      <c r="F2085" s="270"/>
      <c r="G2085" s="259"/>
      <c r="H2085" s="259"/>
      <c r="I2085" s="259"/>
      <c r="J2085" s="259"/>
    </row>
    <row r="2086" spans="1:10">
      <c r="A2086" s="259"/>
      <c r="B2086" s="259"/>
      <c r="C2086" s="259"/>
      <c r="D2086" s="259"/>
      <c r="E2086" s="259"/>
      <c r="F2086" s="270"/>
      <c r="G2086" s="259"/>
      <c r="H2086" s="259"/>
      <c r="I2086" s="259"/>
      <c r="J2086" s="259"/>
    </row>
    <row r="2087" spans="1:10">
      <c r="A2087" s="259"/>
      <c r="B2087" s="259"/>
      <c r="C2087" s="259"/>
      <c r="D2087" s="259"/>
      <c r="E2087" s="259"/>
      <c r="F2087" s="270"/>
      <c r="G2087" s="259"/>
      <c r="H2087" s="259"/>
      <c r="I2087" s="259"/>
      <c r="J2087" s="259"/>
    </row>
    <row r="2088" spans="1:10">
      <c r="A2088" s="259"/>
      <c r="B2088" s="259"/>
      <c r="C2088" s="259"/>
      <c r="D2088" s="259"/>
      <c r="E2088" s="259"/>
      <c r="F2088" s="270"/>
      <c r="G2088" s="259"/>
      <c r="H2088" s="259"/>
      <c r="I2088" s="259"/>
      <c r="J2088" s="259"/>
    </row>
    <row r="2089" spans="1:10">
      <c r="A2089" s="259"/>
      <c r="B2089" s="259"/>
      <c r="C2089" s="259"/>
      <c r="D2089" s="259"/>
      <c r="E2089" s="259"/>
      <c r="F2089" s="270"/>
      <c r="G2089" s="259"/>
      <c r="H2089" s="259"/>
      <c r="I2089" s="259"/>
      <c r="J2089" s="259"/>
    </row>
    <row r="2090" spans="1:10">
      <c r="A2090" s="259"/>
      <c r="B2090" s="259"/>
      <c r="C2090" s="259"/>
      <c r="D2090" s="259"/>
      <c r="E2090" s="259"/>
      <c r="F2090" s="270"/>
      <c r="G2090" s="259"/>
      <c r="H2090" s="259"/>
      <c r="I2090" s="259"/>
      <c r="J2090" s="259"/>
    </row>
    <row r="2091" spans="1:10">
      <c r="A2091" s="259"/>
      <c r="B2091" s="259"/>
      <c r="C2091" s="259"/>
      <c r="D2091" s="259"/>
      <c r="E2091" s="259"/>
      <c r="F2091" s="270"/>
      <c r="G2091" s="259"/>
      <c r="H2091" s="259"/>
      <c r="I2091" s="259"/>
      <c r="J2091" s="259"/>
    </row>
    <row r="2092" spans="1:10">
      <c r="A2092" s="259"/>
      <c r="B2092" s="259"/>
      <c r="C2092" s="259"/>
      <c r="D2092" s="259"/>
      <c r="E2092" s="259"/>
      <c r="F2092" s="270"/>
      <c r="G2092" s="259"/>
      <c r="H2092" s="259"/>
      <c r="I2092" s="259"/>
      <c r="J2092" s="259"/>
    </row>
    <row r="2093" spans="1:10">
      <c r="A2093" s="259"/>
      <c r="B2093" s="259"/>
      <c r="C2093" s="259"/>
      <c r="D2093" s="259"/>
      <c r="E2093" s="259"/>
      <c r="F2093" s="270"/>
      <c r="G2093" s="259"/>
      <c r="H2093" s="259"/>
      <c r="I2093" s="259"/>
      <c r="J2093" s="259"/>
    </row>
    <row r="2094" spans="1:10">
      <c r="A2094" s="259"/>
      <c r="B2094" s="259"/>
      <c r="C2094" s="259"/>
      <c r="D2094" s="259"/>
      <c r="E2094" s="259"/>
      <c r="F2094" s="270"/>
      <c r="G2094" s="259"/>
      <c r="H2094" s="259"/>
      <c r="I2094" s="259"/>
      <c r="J2094" s="259"/>
    </row>
    <row r="2095" spans="1:10">
      <c r="A2095" s="259"/>
      <c r="B2095" s="259"/>
      <c r="C2095" s="259"/>
      <c r="D2095" s="259"/>
      <c r="E2095" s="259"/>
      <c r="F2095" s="270"/>
      <c r="G2095" s="259"/>
      <c r="H2095" s="259"/>
      <c r="I2095" s="259"/>
      <c r="J2095" s="259"/>
    </row>
    <row r="2096" spans="1:10">
      <c r="A2096" s="259"/>
      <c r="B2096" s="259"/>
      <c r="C2096" s="259"/>
      <c r="D2096" s="259"/>
      <c r="E2096" s="259"/>
      <c r="F2096" s="270"/>
      <c r="G2096" s="259"/>
      <c r="H2096" s="259"/>
      <c r="I2096" s="259"/>
      <c r="J2096" s="259"/>
    </row>
    <row r="2097" spans="1:10">
      <c r="A2097" s="259"/>
      <c r="B2097" s="259"/>
      <c r="C2097" s="259"/>
      <c r="D2097" s="259"/>
      <c r="E2097" s="259"/>
      <c r="F2097" s="270"/>
      <c r="G2097" s="259"/>
      <c r="H2097" s="259"/>
      <c r="I2097" s="259"/>
      <c r="J2097" s="259"/>
    </row>
    <row r="2098" spans="1:10">
      <c r="A2098" s="259"/>
      <c r="B2098" s="259"/>
      <c r="C2098" s="259"/>
      <c r="D2098" s="259"/>
      <c r="E2098" s="259"/>
      <c r="F2098" s="270"/>
      <c r="G2098" s="259"/>
      <c r="H2098" s="259"/>
      <c r="I2098" s="259"/>
      <c r="J2098" s="259"/>
    </row>
    <row r="2099" spans="1:10">
      <c r="A2099" s="259"/>
      <c r="B2099" s="259"/>
      <c r="C2099" s="259"/>
      <c r="D2099" s="259"/>
      <c r="E2099" s="259"/>
      <c r="F2099" s="270"/>
      <c r="G2099" s="259"/>
      <c r="H2099" s="259"/>
      <c r="I2099" s="259"/>
      <c r="J2099" s="259"/>
    </row>
    <row r="2100" spans="1:10">
      <c r="A2100" s="259"/>
      <c r="B2100" s="259"/>
      <c r="C2100" s="259"/>
      <c r="D2100" s="259"/>
      <c r="E2100" s="259"/>
      <c r="F2100" s="270"/>
      <c r="G2100" s="259"/>
      <c r="H2100" s="259"/>
      <c r="I2100" s="259"/>
      <c r="J2100" s="259"/>
    </row>
    <row r="2101" spans="1:10">
      <c r="A2101" s="259"/>
      <c r="B2101" s="259"/>
      <c r="C2101" s="259"/>
      <c r="D2101" s="259"/>
      <c r="E2101" s="259"/>
      <c r="F2101" s="270"/>
      <c r="G2101" s="259"/>
      <c r="H2101" s="259"/>
      <c r="I2101" s="259"/>
      <c r="J2101" s="259"/>
    </row>
    <row r="2102" spans="1:10">
      <c r="A2102" s="259"/>
      <c r="B2102" s="259"/>
      <c r="C2102" s="259"/>
      <c r="D2102" s="259"/>
      <c r="E2102" s="259"/>
      <c r="F2102" s="270"/>
      <c r="G2102" s="259"/>
      <c r="H2102" s="259"/>
      <c r="I2102" s="259"/>
      <c r="J2102" s="259"/>
    </row>
    <row r="2103" spans="1:10">
      <c r="A2103" s="259"/>
      <c r="B2103" s="259"/>
      <c r="C2103" s="259"/>
      <c r="D2103" s="259"/>
      <c r="E2103" s="259"/>
      <c r="F2103" s="270"/>
      <c r="G2103" s="259"/>
      <c r="H2103" s="259"/>
      <c r="I2103" s="259"/>
      <c r="J2103" s="259"/>
    </row>
    <row r="2104" spans="1:10">
      <c r="A2104" s="259"/>
      <c r="B2104" s="259"/>
      <c r="C2104" s="259"/>
      <c r="D2104" s="259"/>
      <c r="E2104" s="259"/>
      <c r="F2104" s="270"/>
      <c r="G2104" s="259"/>
      <c r="H2104" s="259"/>
      <c r="I2104" s="259"/>
      <c r="J2104" s="259"/>
    </row>
    <row r="2105" spans="1:10">
      <c r="A2105" s="259"/>
      <c r="B2105" s="259"/>
      <c r="C2105" s="259"/>
      <c r="D2105" s="259"/>
      <c r="E2105" s="259"/>
      <c r="F2105" s="270"/>
      <c r="G2105" s="259"/>
      <c r="H2105" s="259"/>
      <c r="I2105" s="259"/>
      <c r="J2105" s="259"/>
    </row>
    <row r="2106" spans="1:10">
      <c r="A2106" s="259"/>
      <c r="B2106" s="259"/>
      <c r="C2106" s="259"/>
      <c r="D2106" s="259"/>
      <c r="E2106" s="259"/>
      <c r="F2106" s="270"/>
      <c r="G2106" s="259"/>
      <c r="H2106" s="259"/>
      <c r="I2106" s="259"/>
      <c r="J2106" s="259"/>
    </row>
    <row r="2107" spans="1:10">
      <c r="A2107" s="259"/>
      <c r="B2107" s="259"/>
      <c r="C2107" s="259"/>
      <c r="D2107" s="259"/>
      <c r="E2107" s="259"/>
      <c r="F2107" s="270"/>
      <c r="G2107" s="259"/>
      <c r="H2107" s="259"/>
      <c r="I2107" s="259"/>
      <c r="J2107" s="259"/>
    </row>
    <row r="2108" spans="1:10">
      <c r="A2108" s="259"/>
      <c r="B2108" s="259"/>
      <c r="C2108" s="259"/>
      <c r="D2108" s="259"/>
      <c r="E2108" s="259"/>
      <c r="F2108" s="270"/>
      <c r="G2108" s="259"/>
      <c r="H2108" s="259"/>
      <c r="I2108" s="259"/>
      <c r="J2108" s="259"/>
    </row>
    <row r="2109" spans="1:10">
      <c r="A2109" s="259"/>
      <c r="B2109" s="259"/>
      <c r="C2109" s="259"/>
      <c r="D2109" s="259"/>
      <c r="E2109" s="259"/>
      <c r="F2109" s="270"/>
      <c r="G2109" s="259"/>
      <c r="H2109" s="259"/>
      <c r="I2109" s="259"/>
      <c r="J2109" s="259"/>
    </row>
    <row r="2110" spans="1:10">
      <c r="A2110" s="259"/>
      <c r="B2110" s="259"/>
      <c r="C2110" s="259"/>
      <c r="D2110" s="259"/>
      <c r="E2110" s="259"/>
      <c r="F2110" s="270"/>
      <c r="G2110" s="259"/>
      <c r="H2110" s="259"/>
      <c r="I2110" s="259"/>
      <c r="J2110" s="259"/>
    </row>
    <row r="2111" spans="1:10">
      <c r="A2111" s="259"/>
      <c r="B2111" s="259"/>
      <c r="C2111" s="259"/>
      <c r="D2111" s="259"/>
      <c r="E2111" s="259"/>
      <c r="F2111" s="270"/>
      <c r="G2111" s="259"/>
      <c r="H2111" s="259"/>
      <c r="I2111" s="259"/>
      <c r="J2111" s="259"/>
    </row>
    <row r="2112" spans="1:10">
      <c r="A2112" s="259"/>
      <c r="B2112" s="259"/>
      <c r="C2112" s="259"/>
      <c r="D2112" s="259"/>
      <c r="E2112" s="259"/>
      <c r="F2112" s="270"/>
      <c r="G2112" s="259"/>
      <c r="H2112" s="259"/>
      <c r="I2112" s="259"/>
      <c r="J2112" s="259"/>
    </row>
    <row r="2113" spans="1:10">
      <c r="A2113" s="259"/>
      <c r="B2113" s="259"/>
      <c r="C2113" s="259"/>
      <c r="D2113" s="259"/>
      <c r="E2113" s="259"/>
      <c r="F2113" s="270"/>
      <c r="G2113" s="259"/>
      <c r="H2113" s="259"/>
      <c r="I2113" s="259"/>
      <c r="J2113" s="259"/>
    </row>
    <row r="2114" spans="1:10">
      <c r="A2114" s="259"/>
      <c r="B2114" s="259"/>
      <c r="C2114" s="259"/>
      <c r="D2114" s="259"/>
      <c r="E2114" s="259"/>
      <c r="F2114" s="270"/>
      <c r="G2114" s="259"/>
      <c r="H2114" s="259"/>
      <c r="I2114" s="259"/>
      <c r="J2114" s="259"/>
    </row>
    <row r="2115" spans="1:10">
      <c r="A2115" s="259"/>
      <c r="B2115" s="259"/>
      <c r="C2115" s="259"/>
      <c r="D2115" s="259"/>
      <c r="E2115" s="259"/>
      <c r="F2115" s="270"/>
      <c r="G2115" s="259"/>
      <c r="H2115" s="259"/>
      <c r="I2115" s="259"/>
      <c r="J2115" s="259"/>
    </row>
    <row r="2116" spans="1:10">
      <c r="A2116" s="259"/>
      <c r="B2116" s="259"/>
      <c r="C2116" s="259"/>
      <c r="D2116" s="259"/>
      <c r="E2116" s="259"/>
      <c r="F2116" s="270"/>
      <c r="G2116" s="259"/>
      <c r="H2116" s="259"/>
      <c r="I2116" s="259"/>
      <c r="J2116" s="259"/>
    </row>
    <row r="2117" spans="1:10">
      <c r="A2117" s="259"/>
      <c r="B2117" s="259"/>
      <c r="C2117" s="259"/>
      <c r="D2117" s="259"/>
      <c r="E2117" s="259"/>
      <c r="F2117" s="270"/>
      <c r="G2117" s="259"/>
      <c r="H2117" s="259"/>
      <c r="I2117" s="259"/>
      <c r="J2117" s="259"/>
    </row>
    <row r="2118" spans="1:10">
      <c r="A2118" s="259"/>
      <c r="B2118" s="259"/>
      <c r="C2118" s="259"/>
      <c r="D2118" s="259"/>
      <c r="E2118" s="259"/>
      <c r="F2118" s="270"/>
      <c r="G2118" s="259"/>
      <c r="H2118" s="259"/>
      <c r="I2118" s="259"/>
      <c r="J2118" s="259"/>
    </row>
    <row r="2119" spans="1:10">
      <c r="A2119" s="259"/>
      <c r="B2119" s="259"/>
      <c r="C2119" s="259"/>
      <c r="D2119" s="259"/>
      <c r="E2119" s="259"/>
      <c r="F2119" s="270"/>
      <c r="G2119" s="259"/>
      <c r="H2119" s="259"/>
      <c r="I2119" s="259"/>
      <c r="J2119" s="259"/>
    </row>
    <row r="2120" spans="1:10">
      <c r="A2120" s="259"/>
      <c r="B2120" s="259"/>
      <c r="C2120" s="259"/>
      <c r="D2120" s="259"/>
      <c r="E2120" s="259"/>
      <c r="F2120" s="270"/>
      <c r="G2120" s="259"/>
      <c r="H2120" s="259"/>
      <c r="I2120" s="259"/>
      <c r="J2120" s="259"/>
    </row>
    <row r="2121" spans="1:10">
      <c r="A2121" s="259"/>
      <c r="B2121" s="259"/>
      <c r="C2121" s="259"/>
      <c r="D2121" s="259"/>
      <c r="E2121" s="259"/>
      <c r="F2121" s="270"/>
      <c r="G2121" s="259"/>
      <c r="H2121" s="259"/>
      <c r="I2121" s="259"/>
      <c r="J2121" s="259"/>
    </row>
    <row r="2122" spans="1:10">
      <c r="A2122" s="259"/>
      <c r="B2122" s="259"/>
      <c r="C2122" s="259"/>
      <c r="D2122" s="259"/>
      <c r="E2122" s="259"/>
      <c r="F2122" s="270"/>
      <c r="G2122" s="259"/>
      <c r="H2122" s="259"/>
      <c r="I2122" s="259"/>
      <c r="J2122" s="259"/>
    </row>
    <row r="2123" spans="1:10">
      <c r="A2123" s="259"/>
      <c r="B2123" s="259"/>
      <c r="C2123" s="259"/>
      <c r="D2123" s="259"/>
      <c r="E2123" s="259"/>
      <c r="F2123" s="270"/>
      <c r="G2123" s="259"/>
      <c r="H2123" s="259"/>
      <c r="I2123" s="259"/>
      <c r="J2123" s="259"/>
    </row>
    <row r="2124" spans="1:10">
      <c r="A2124" s="259"/>
      <c r="B2124" s="259"/>
      <c r="C2124" s="259"/>
      <c r="D2124" s="259"/>
      <c r="E2124" s="259"/>
      <c r="F2124" s="270"/>
      <c r="G2124" s="259"/>
      <c r="H2124" s="259"/>
      <c r="I2124" s="259"/>
      <c r="J2124" s="259"/>
    </row>
    <row r="2125" spans="1:10">
      <c r="A2125" s="259"/>
      <c r="B2125" s="259"/>
      <c r="C2125" s="259"/>
      <c r="D2125" s="259"/>
      <c r="E2125" s="259"/>
      <c r="F2125" s="270"/>
      <c r="G2125" s="259"/>
      <c r="H2125" s="259"/>
      <c r="I2125" s="259"/>
      <c r="J2125" s="259"/>
    </row>
    <row r="2126" spans="1:10">
      <c r="A2126" s="259"/>
      <c r="B2126" s="259"/>
      <c r="C2126" s="259"/>
      <c r="D2126" s="259"/>
      <c r="E2126" s="259"/>
      <c r="F2126" s="270"/>
      <c r="G2126" s="259"/>
      <c r="H2126" s="259"/>
      <c r="I2126" s="259"/>
      <c r="J2126" s="259"/>
    </row>
    <row r="2127" spans="1:10">
      <c r="A2127" s="259"/>
      <c r="B2127" s="259"/>
      <c r="C2127" s="259"/>
      <c r="D2127" s="259"/>
      <c r="E2127" s="259"/>
      <c r="F2127" s="270"/>
      <c r="G2127" s="259"/>
      <c r="H2127" s="259"/>
      <c r="I2127" s="259"/>
      <c r="J2127" s="259"/>
    </row>
    <row r="2128" spans="1:10">
      <c r="A2128" s="259"/>
      <c r="B2128" s="259"/>
      <c r="C2128" s="259"/>
      <c r="D2128" s="259"/>
      <c r="E2128" s="259"/>
      <c r="F2128" s="270"/>
      <c r="G2128" s="259"/>
      <c r="H2128" s="259"/>
      <c r="I2128" s="259"/>
      <c r="J2128" s="259"/>
    </row>
    <row r="2129" spans="1:10">
      <c r="A2129" s="259"/>
      <c r="B2129" s="259"/>
      <c r="C2129" s="259"/>
      <c r="D2129" s="259"/>
      <c r="E2129" s="259"/>
      <c r="F2129" s="270"/>
      <c r="G2129" s="259"/>
      <c r="H2129" s="259"/>
      <c r="I2129" s="259"/>
      <c r="J2129" s="259"/>
    </row>
    <row r="2130" spans="1:10">
      <c r="A2130" s="259"/>
      <c r="B2130" s="259"/>
      <c r="C2130" s="259"/>
      <c r="D2130" s="259"/>
      <c r="E2130" s="259"/>
      <c r="F2130" s="270"/>
      <c r="G2130" s="259"/>
      <c r="H2130" s="259"/>
      <c r="I2130" s="259"/>
      <c r="J2130" s="259"/>
    </row>
    <row r="2131" spans="1:10">
      <c r="A2131" s="259"/>
      <c r="B2131" s="259"/>
      <c r="C2131" s="259"/>
      <c r="D2131" s="259"/>
      <c r="E2131" s="259"/>
      <c r="F2131" s="270"/>
      <c r="G2131" s="259"/>
      <c r="H2131" s="259"/>
      <c r="I2131" s="259"/>
      <c r="J2131" s="259"/>
    </row>
    <row r="2132" spans="1:10">
      <c r="A2132" s="259"/>
      <c r="B2132" s="259"/>
      <c r="C2132" s="259"/>
      <c r="D2132" s="259"/>
      <c r="E2132" s="259"/>
      <c r="F2132" s="270"/>
      <c r="G2132" s="259"/>
      <c r="H2132" s="259"/>
      <c r="I2132" s="259"/>
      <c r="J2132" s="259"/>
    </row>
    <row r="2133" spans="1:10">
      <c r="A2133" s="259"/>
      <c r="B2133" s="259"/>
      <c r="C2133" s="259"/>
      <c r="D2133" s="259"/>
      <c r="E2133" s="259"/>
      <c r="F2133" s="270"/>
      <c r="G2133" s="259"/>
      <c r="H2133" s="259"/>
      <c r="I2133" s="259"/>
      <c r="J2133" s="259"/>
    </row>
    <row r="2134" spans="1:10">
      <c r="A2134" s="259"/>
      <c r="B2134" s="259"/>
      <c r="C2134" s="259"/>
      <c r="D2134" s="259"/>
      <c r="E2134" s="259"/>
      <c r="F2134" s="270"/>
      <c r="G2134" s="259"/>
      <c r="H2134" s="259"/>
      <c r="I2134" s="259"/>
      <c r="J2134" s="259"/>
    </row>
    <row r="2135" spans="1:10">
      <c r="A2135" s="259"/>
      <c r="B2135" s="259"/>
      <c r="C2135" s="259"/>
      <c r="D2135" s="259"/>
      <c r="E2135" s="259"/>
      <c r="F2135" s="270"/>
      <c r="G2135" s="259"/>
      <c r="H2135" s="259"/>
      <c r="I2135" s="259"/>
      <c r="J2135" s="259"/>
    </row>
    <row r="2136" spans="1:10">
      <c r="A2136" s="259"/>
      <c r="B2136" s="259"/>
      <c r="C2136" s="259"/>
      <c r="D2136" s="259"/>
      <c r="E2136" s="259"/>
      <c r="F2136" s="270"/>
      <c r="G2136" s="259"/>
      <c r="H2136" s="259"/>
      <c r="I2136" s="259"/>
      <c r="J2136" s="259"/>
    </row>
    <row r="2137" spans="1:10">
      <c r="A2137" s="259"/>
      <c r="B2137" s="259"/>
      <c r="C2137" s="259"/>
      <c r="D2137" s="259"/>
      <c r="E2137" s="259"/>
      <c r="F2137" s="270"/>
      <c r="G2137" s="259"/>
      <c r="H2137" s="259"/>
      <c r="I2137" s="259"/>
      <c r="J2137" s="259"/>
    </row>
    <row r="2138" spans="1:10">
      <c r="A2138" s="259"/>
      <c r="B2138" s="259"/>
      <c r="C2138" s="259"/>
      <c r="D2138" s="259"/>
      <c r="E2138" s="259"/>
      <c r="F2138" s="270"/>
      <c r="G2138" s="259"/>
      <c r="H2138" s="259"/>
      <c r="I2138" s="259"/>
      <c r="J2138" s="259"/>
    </row>
    <row r="2139" spans="1:10">
      <c r="A2139" s="259"/>
      <c r="B2139" s="259"/>
      <c r="C2139" s="259"/>
      <c r="D2139" s="259"/>
      <c r="E2139" s="259"/>
      <c r="F2139" s="270"/>
      <c r="G2139" s="259"/>
      <c r="H2139" s="259"/>
      <c r="I2139" s="259"/>
      <c r="J2139" s="259"/>
    </row>
    <row r="2140" spans="1:10">
      <c r="A2140" s="259"/>
      <c r="B2140" s="259"/>
      <c r="C2140" s="259"/>
      <c r="D2140" s="259"/>
      <c r="E2140" s="259"/>
      <c r="F2140" s="270"/>
      <c r="G2140" s="259"/>
      <c r="H2140" s="259"/>
      <c r="I2140" s="259"/>
      <c r="J2140" s="259"/>
    </row>
    <row r="2141" spans="1:10">
      <c r="A2141" s="259"/>
      <c r="B2141" s="259"/>
      <c r="C2141" s="259"/>
      <c r="D2141" s="259"/>
      <c r="E2141" s="259"/>
      <c r="F2141" s="270"/>
      <c r="G2141" s="259"/>
      <c r="H2141" s="259"/>
      <c r="I2141" s="259"/>
      <c r="J2141" s="259"/>
    </row>
    <row r="2142" spans="1:10">
      <c r="A2142" s="259"/>
      <c r="B2142" s="259"/>
      <c r="C2142" s="259"/>
      <c r="D2142" s="259"/>
      <c r="E2142" s="259"/>
      <c r="F2142" s="270"/>
      <c r="G2142" s="259"/>
      <c r="H2142" s="259"/>
      <c r="I2142" s="259"/>
      <c r="J2142" s="259"/>
    </row>
    <row r="2143" spans="1:10">
      <c r="A2143" s="259"/>
      <c r="B2143" s="259"/>
      <c r="C2143" s="259"/>
      <c r="D2143" s="259"/>
      <c r="E2143" s="259"/>
      <c r="F2143" s="270"/>
      <c r="G2143" s="259"/>
      <c r="H2143" s="259"/>
      <c r="I2143" s="259"/>
      <c r="J2143" s="259"/>
    </row>
    <row r="2144" spans="1:10">
      <c r="A2144" s="259"/>
      <c r="B2144" s="259"/>
      <c r="C2144" s="259"/>
      <c r="D2144" s="259"/>
      <c r="E2144" s="259"/>
      <c r="F2144" s="270"/>
      <c r="G2144" s="259"/>
      <c r="H2144" s="259"/>
      <c r="I2144" s="259"/>
      <c r="J2144" s="259"/>
    </row>
    <row r="2145" spans="1:10">
      <c r="A2145" s="259"/>
      <c r="B2145" s="259"/>
      <c r="C2145" s="259"/>
      <c r="D2145" s="259"/>
      <c r="E2145" s="259"/>
      <c r="F2145" s="270"/>
      <c r="G2145" s="259"/>
      <c r="H2145" s="259"/>
      <c r="I2145" s="259"/>
      <c r="J2145" s="259"/>
    </row>
    <row r="2146" spans="1:10">
      <c r="A2146" s="259"/>
      <c r="B2146" s="259"/>
      <c r="C2146" s="259"/>
      <c r="D2146" s="259"/>
      <c r="E2146" s="259"/>
      <c r="F2146" s="270"/>
      <c r="G2146" s="259"/>
      <c r="H2146" s="259"/>
      <c r="I2146" s="259"/>
      <c r="J2146" s="259"/>
    </row>
    <row r="2147" spans="1:10">
      <c r="A2147" s="259"/>
      <c r="B2147" s="259"/>
      <c r="C2147" s="259"/>
      <c r="D2147" s="259"/>
      <c r="E2147" s="259"/>
      <c r="F2147" s="270"/>
      <c r="G2147" s="259"/>
      <c r="H2147" s="259"/>
      <c r="I2147" s="259"/>
      <c r="J2147" s="259"/>
    </row>
    <row r="2148" spans="1:10">
      <c r="A2148" s="259"/>
      <c r="B2148" s="259"/>
      <c r="C2148" s="259"/>
      <c r="D2148" s="259"/>
      <c r="E2148" s="259"/>
      <c r="F2148" s="270"/>
      <c r="G2148" s="259"/>
      <c r="H2148" s="259"/>
      <c r="I2148" s="259"/>
      <c r="J2148" s="259"/>
    </row>
    <row r="2149" spans="1:10">
      <c r="A2149" s="259"/>
      <c r="B2149" s="259"/>
      <c r="C2149" s="259"/>
      <c r="D2149" s="259"/>
      <c r="E2149" s="259"/>
      <c r="F2149" s="270"/>
      <c r="G2149" s="259"/>
      <c r="H2149" s="259"/>
      <c r="I2149" s="259"/>
      <c r="J2149" s="259"/>
    </row>
    <row r="2150" spans="1:10">
      <c r="A2150" s="259"/>
      <c r="B2150" s="259"/>
      <c r="C2150" s="259"/>
      <c r="D2150" s="259"/>
      <c r="E2150" s="259"/>
      <c r="F2150" s="270"/>
      <c r="G2150" s="259"/>
      <c r="H2150" s="259"/>
      <c r="I2150" s="259"/>
      <c r="J2150" s="259"/>
    </row>
    <row r="2151" spans="1:10">
      <c r="A2151" s="259"/>
      <c r="B2151" s="259"/>
      <c r="C2151" s="259"/>
      <c r="D2151" s="259"/>
      <c r="E2151" s="259"/>
      <c r="F2151" s="270"/>
      <c r="G2151" s="259"/>
      <c r="H2151" s="259"/>
      <c r="I2151" s="259"/>
      <c r="J2151" s="259"/>
    </row>
    <row r="2152" spans="1:10">
      <c r="A2152" s="259"/>
      <c r="B2152" s="259"/>
      <c r="C2152" s="259"/>
      <c r="D2152" s="259"/>
      <c r="E2152" s="259"/>
      <c r="F2152" s="270"/>
      <c r="G2152" s="259"/>
      <c r="H2152" s="259"/>
      <c r="I2152" s="259"/>
      <c r="J2152" s="259"/>
    </row>
    <row r="2153" spans="1:10">
      <c r="A2153" s="259"/>
      <c r="B2153" s="259"/>
      <c r="C2153" s="259"/>
      <c r="D2153" s="259"/>
      <c r="E2153" s="259"/>
      <c r="F2153" s="270"/>
      <c r="G2153" s="259"/>
      <c r="H2153" s="259"/>
      <c r="I2153" s="259"/>
      <c r="J2153" s="259"/>
    </row>
    <row r="2154" spans="1:10">
      <c r="A2154" s="259"/>
      <c r="B2154" s="259"/>
      <c r="C2154" s="259"/>
      <c r="D2154" s="259"/>
      <c r="E2154" s="259"/>
      <c r="F2154" s="270"/>
      <c r="G2154" s="259"/>
      <c r="H2154" s="259"/>
      <c r="I2154" s="259"/>
      <c r="J2154" s="259"/>
    </row>
    <row r="2155" spans="1:10">
      <c r="A2155" s="259"/>
      <c r="B2155" s="259"/>
      <c r="C2155" s="259"/>
      <c r="D2155" s="259"/>
      <c r="E2155" s="259"/>
      <c r="F2155" s="270"/>
      <c r="G2155" s="259"/>
      <c r="H2155" s="259"/>
      <c r="I2155" s="259"/>
      <c r="J2155" s="259"/>
    </row>
    <row r="2156" spans="1:10">
      <c r="A2156" s="259"/>
      <c r="B2156" s="259"/>
      <c r="C2156" s="259"/>
      <c r="D2156" s="259"/>
      <c r="E2156" s="259"/>
      <c r="F2156" s="270"/>
      <c r="G2156" s="259"/>
      <c r="H2156" s="259"/>
      <c r="I2156" s="259"/>
      <c r="J2156" s="259"/>
    </row>
    <row r="2157" spans="1:10">
      <c r="A2157" s="259"/>
      <c r="B2157" s="259"/>
      <c r="C2157" s="259"/>
      <c r="D2157" s="259"/>
      <c r="E2157" s="259"/>
      <c r="F2157" s="270"/>
      <c r="G2157" s="259"/>
      <c r="H2157" s="259"/>
      <c r="I2157" s="259"/>
      <c r="J2157" s="259"/>
    </row>
    <row r="2158" spans="1:10">
      <c r="A2158" s="259"/>
      <c r="B2158" s="259"/>
      <c r="C2158" s="259"/>
      <c r="D2158" s="259"/>
      <c r="E2158" s="259"/>
      <c r="F2158" s="270"/>
      <c r="G2158" s="259"/>
      <c r="H2158" s="259"/>
      <c r="I2158" s="259"/>
      <c r="J2158" s="259"/>
    </row>
    <row r="2159" spans="1:10">
      <c r="A2159" s="259"/>
      <c r="B2159" s="259"/>
      <c r="C2159" s="259"/>
      <c r="D2159" s="259"/>
      <c r="E2159" s="259"/>
      <c r="F2159" s="270"/>
      <c r="G2159" s="259"/>
      <c r="H2159" s="259"/>
      <c r="I2159" s="259"/>
      <c r="J2159" s="259"/>
    </row>
    <row r="2160" spans="1:10">
      <c r="A2160" s="259"/>
      <c r="B2160" s="259"/>
      <c r="C2160" s="259"/>
      <c r="D2160" s="259"/>
      <c r="E2160" s="259"/>
      <c r="F2160" s="270"/>
      <c r="G2160" s="259"/>
      <c r="H2160" s="259"/>
      <c r="I2160" s="259"/>
      <c r="J2160" s="259"/>
    </row>
    <row r="2161" spans="1:10">
      <c r="A2161" s="259"/>
      <c r="B2161" s="259"/>
      <c r="C2161" s="259"/>
      <c r="D2161" s="259"/>
      <c r="E2161" s="259"/>
      <c r="F2161" s="270"/>
      <c r="G2161" s="259"/>
      <c r="H2161" s="259"/>
      <c r="I2161" s="259"/>
      <c r="J2161" s="259"/>
    </row>
    <row r="2162" spans="1:10">
      <c r="A2162" s="259"/>
      <c r="B2162" s="259"/>
      <c r="C2162" s="259"/>
      <c r="D2162" s="259"/>
      <c r="E2162" s="259"/>
      <c r="F2162" s="270"/>
      <c r="G2162" s="259"/>
      <c r="H2162" s="259"/>
      <c r="I2162" s="259"/>
      <c r="J2162" s="259"/>
    </row>
    <row r="2163" spans="1:10">
      <c r="A2163" s="259"/>
      <c r="B2163" s="259"/>
      <c r="C2163" s="259"/>
      <c r="D2163" s="259"/>
      <c r="E2163" s="259"/>
      <c r="F2163" s="270"/>
      <c r="G2163" s="259"/>
      <c r="H2163" s="259"/>
      <c r="I2163" s="259"/>
      <c r="J2163" s="259"/>
    </row>
    <row r="2164" spans="1:10">
      <c r="A2164" s="259"/>
      <c r="B2164" s="259"/>
      <c r="C2164" s="259"/>
      <c r="D2164" s="259"/>
      <c r="E2164" s="259"/>
      <c r="F2164" s="270"/>
      <c r="G2164" s="259"/>
      <c r="H2164" s="259"/>
      <c r="I2164" s="259"/>
      <c r="J2164" s="259"/>
    </row>
    <row r="2165" spans="1:10">
      <c r="A2165" s="259"/>
      <c r="B2165" s="259"/>
      <c r="C2165" s="259"/>
      <c r="D2165" s="259"/>
      <c r="E2165" s="259"/>
      <c r="F2165" s="270"/>
      <c r="G2165" s="259"/>
      <c r="H2165" s="259"/>
      <c r="I2165" s="259"/>
      <c r="J2165" s="259"/>
    </row>
    <row r="2166" spans="1:10">
      <c r="A2166" s="259"/>
      <c r="B2166" s="259"/>
      <c r="C2166" s="259"/>
      <c r="D2166" s="259"/>
      <c r="E2166" s="259"/>
      <c r="F2166" s="270"/>
      <c r="G2166" s="259"/>
      <c r="H2166" s="259"/>
      <c r="I2166" s="259"/>
      <c r="J2166" s="259"/>
    </row>
    <row r="2167" spans="1:10">
      <c r="A2167" s="259"/>
      <c r="B2167" s="259"/>
      <c r="C2167" s="259"/>
      <c r="D2167" s="259"/>
      <c r="E2167" s="259"/>
      <c r="F2167" s="270"/>
      <c r="G2167" s="259"/>
      <c r="H2167" s="259"/>
      <c r="I2167" s="259"/>
      <c r="J2167" s="259"/>
    </row>
    <row r="2168" spans="1:10">
      <c r="A2168" s="259"/>
      <c r="B2168" s="259"/>
      <c r="C2168" s="259"/>
      <c r="D2168" s="259"/>
      <c r="E2168" s="259"/>
      <c r="F2168" s="270"/>
      <c r="G2168" s="259"/>
      <c r="H2168" s="259"/>
      <c r="I2168" s="259"/>
      <c r="J2168" s="259"/>
    </row>
    <row r="2169" spans="1:10">
      <c r="A2169" s="259"/>
      <c r="B2169" s="259"/>
      <c r="C2169" s="259"/>
      <c r="D2169" s="259"/>
      <c r="E2169" s="259"/>
      <c r="F2169" s="270"/>
      <c r="G2169" s="259"/>
      <c r="H2169" s="259"/>
      <c r="I2169" s="259"/>
      <c r="J2169" s="259"/>
    </row>
    <row r="2170" spans="1:10">
      <c r="A2170" s="259"/>
      <c r="B2170" s="259"/>
      <c r="C2170" s="259"/>
      <c r="D2170" s="259"/>
      <c r="E2170" s="259"/>
      <c r="F2170" s="270"/>
      <c r="G2170" s="259"/>
      <c r="H2170" s="259"/>
      <c r="I2170" s="259"/>
      <c r="J2170" s="259"/>
    </row>
    <row r="2171" spans="1:10">
      <c r="A2171" s="259"/>
      <c r="B2171" s="259"/>
      <c r="C2171" s="259"/>
      <c r="D2171" s="259"/>
      <c r="E2171" s="259"/>
      <c r="F2171" s="270"/>
      <c r="G2171" s="259"/>
      <c r="H2171" s="259"/>
      <c r="I2171" s="259"/>
      <c r="J2171" s="259"/>
    </row>
    <row r="2172" spans="1:10">
      <c r="A2172" s="259"/>
      <c r="B2172" s="259"/>
      <c r="C2172" s="259"/>
      <c r="D2172" s="259"/>
      <c r="E2172" s="259"/>
      <c r="F2172" s="270"/>
      <c r="G2172" s="259"/>
      <c r="H2172" s="259"/>
      <c r="I2172" s="259"/>
      <c r="J2172" s="259"/>
    </row>
    <row r="2173" spans="1:10">
      <c r="A2173" s="259"/>
      <c r="B2173" s="259"/>
      <c r="C2173" s="259"/>
      <c r="D2173" s="259"/>
      <c r="E2173" s="259"/>
      <c r="F2173" s="270"/>
      <c r="G2173" s="259"/>
      <c r="H2173" s="259"/>
      <c r="I2173" s="259"/>
      <c r="J2173" s="259"/>
    </row>
    <row r="2174" spans="1:10">
      <c r="A2174" s="259"/>
      <c r="B2174" s="259"/>
      <c r="C2174" s="259"/>
      <c r="D2174" s="259"/>
      <c r="E2174" s="259"/>
      <c r="F2174" s="270"/>
      <c r="G2174" s="259"/>
      <c r="H2174" s="259"/>
      <c r="I2174" s="259"/>
      <c r="J2174" s="259"/>
    </row>
    <row r="2175" spans="1:10">
      <c r="A2175" s="259"/>
      <c r="B2175" s="259"/>
      <c r="C2175" s="259"/>
      <c r="D2175" s="259"/>
      <c r="E2175" s="259"/>
      <c r="F2175" s="270"/>
      <c r="G2175" s="259"/>
      <c r="H2175" s="259"/>
      <c r="I2175" s="259"/>
      <c r="J2175" s="259"/>
    </row>
    <row r="2176" spans="1:10">
      <c r="A2176" s="259"/>
      <c r="B2176" s="259"/>
      <c r="C2176" s="259"/>
      <c r="D2176" s="259"/>
      <c r="E2176" s="259"/>
      <c r="F2176" s="270"/>
      <c r="G2176" s="259"/>
      <c r="H2176" s="259"/>
      <c r="I2176" s="259"/>
      <c r="J2176" s="259"/>
    </row>
    <row r="2177" spans="1:10">
      <c r="A2177" s="259"/>
      <c r="B2177" s="259"/>
      <c r="C2177" s="259"/>
      <c r="D2177" s="259"/>
      <c r="E2177" s="259"/>
      <c r="F2177" s="270"/>
      <c r="G2177" s="259"/>
      <c r="H2177" s="259"/>
      <c r="I2177" s="259"/>
      <c r="J2177" s="259"/>
    </row>
    <row r="2178" spans="1:10">
      <c r="A2178" s="259"/>
      <c r="B2178" s="259"/>
      <c r="C2178" s="259"/>
      <c r="D2178" s="259"/>
      <c r="E2178" s="259"/>
      <c r="F2178" s="270"/>
      <c r="G2178" s="259"/>
      <c r="H2178" s="259"/>
      <c r="I2178" s="259"/>
      <c r="J2178" s="259"/>
    </row>
    <row r="2179" spans="1:10">
      <c r="A2179" s="259"/>
      <c r="B2179" s="259"/>
      <c r="C2179" s="259"/>
      <c r="D2179" s="259"/>
      <c r="E2179" s="259"/>
      <c r="F2179" s="270"/>
      <c r="G2179" s="259"/>
      <c r="H2179" s="259"/>
      <c r="I2179" s="259"/>
      <c r="J2179" s="259"/>
    </row>
    <row r="2180" spans="1:10">
      <c r="A2180" s="259"/>
      <c r="B2180" s="259"/>
      <c r="C2180" s="259"/>
      <c r="D2180" s="259"/>
      <c r="E2180" s="259"/>
      <c r="F2180" s="270"/>
      <c r="G2180" s="259"/>
      <c r="H2180" s="259"/>
      <c r="I2180" s="259"/>
      <c r="J2180" s="259"/>
    </row>
    <row r="2181" spans="1:10">
      <c r="A2181" s="259"/>
      <c r="B2181" s="259"/>
      <c r="C2181" s="259"/>
      <c r="D2181" s="259"/>
      <c r="E2181" s="259"/>
      <c r="F2181" s="270"/>
      <c r="G2181" s="259"/>
      <c r="H2181" s="259"/>
      <c r="I2181" s="259"/>
      <c r="J2181" s="259"/>
    </row>
    <row r="2182" spans="1:10">
      <c r="A2182" s="259"/>
      <c r="B2182" s="259"/>
      <c r="C2182" s="259"/>
      <c r="D2182" s="259"/>
      <c r="E2182" s="259"/>
      <c r="F2182" s="270"/>
      <c r="G2182" s="259"/>
      <c r="H2182" s="259"/>
      <c r="I2182" s="259"/>
      <c r="J2182" s="259"/>
    </row>
    <row r="2183" spans="1:10">
      <c r="A2183" s="259"/>
      <c r="B2183" s="259"/>
      <c r="C2183" s="259"/>
      <c r="D2183" s="259"/>
      <c r="E2183" s="259"/>
      <c r="F2183" s="270"/>
      <c r="G2183" s="259"/>
      <c r="H2183" s="259"/>
      <c r="I2183" s="259"/>
      <c r="J2183" s="259"/>
    </row>
    <row r="2184" spans="1:10">
      <c r="A2184" s="259"/>
      <c r="B2184" s="259"/>
      <c r="C2184" s="259"/>
      <c r="D2184" s="259"/>
      <c r="E2184" s="259"/>
      <c r="F2184" s="270"/>
      <c r="G2184" s="259"/>
      <c r="H2184" s="259"/>
      <c r="I2184" s="259"/>
      <c r="J2184" s="259"/>
    </row>
    <row r="2185" spans="1:10">
      <c r="A2185" s="259"/>
      <c r="B2185" s="259"/>
      <c r="C2185" s="259"/>
      <c r="D2185" s="259"/>
      <c r="E2185" s="259"/>
      <c r="F2185" s="270"/>
      <c r="G2185" s="259"/>
      <c r="H2185" s="259"/>
      <c r="I2185" s="259"/>
      <c r="J2185" s="259"/>
    </row>
    <row r="2186" spans="1:10">
      <c r="A2186" s="259"/>
      <c r="B2186" s="259"/>
      <c r="C2186" s="259"/>
      <c r="D2186" s="259"/>
      <c r="E2186" s="259"/>
      <c r="F2186" s="270"/>
      <c r="G2186" s="259"/>
      <c r="H2186" s="259"/>
      <c r="I2186" s="259"/>
      <c r="J2186" s="259"/>
    </row>
    <row r="2187" spans="1:10">
      <c r="A2187" s="259"/>
      <c r="B2187" s="259"/>
      <c r="C2187" s="259"/>
      <c r="D2187" s="259"/>
      <c r="E2187" s="259"/>
      <c r="F2187" s="270"/>
      <c r="G2187" s="259"/>
      <c r="H2187" s="259"/>
      <c r="I2187" s="259"/>
      <c r="J2187" s="259"/>
    </row>
    <row r="2188" spans="1:10">
      <c r="A2188" s="259"/>
      <c r="B2188" s="259"/>
      <c r="C2188" s="259"/>
      <c r="D2188" s="259"/>
      <c r="E2188" s="259"/>
      <c r="F2188" s="270"/>
      <c r="G2188" s="259"/>
      <c r="H2188" s="259"/>
      <c r="I2188" s="259"/>
      <c r="J2188" s="259"/>
    </row>
    <row r="2189" spans="1:10">
      <c r="A2189" s="259"/>
      <c r="B2189" s="259"/>
      <c r="C2189" s="259"/>
      <c r="D2189" s="259"/>
      <c r="E2189" s="259"/>
      <c r="F2189" s="270"/>
      <c r="G2189" s="259"/>
      <c r="H2189" s="259"/>
      <c r="I2189" s="259"/>
      <c r="J2189" s="259"/>
    </row>
    <row r="2190" spans="1:10">
      <c r="A2190" s="259"/>
      <c r="B2190" s="259"/>
      <c r="C2190" s="259"/>
      <c r="D2190" s="259"/>
      <c r="E2190" s="259"/>
      <c r="F2190" s="270"/>
      <c r="G2190" s="259"/>
      <c r="H2190" s="259"/>
      <c r="I2190" s="259"/>
      <c r="J2190" s="259"/>
    </row>
    <row r="2191" spans="1:10">
      <c r="A2191" s="259"/>
      <c r="B2191" s="259"/>
      <c r="C2191" s="259"/>
      <c r="D2191" s="259"/>
      <c r="E2191" s="259"/>
      <c r="F2191" s="270"/>
      <c r="G2191" s="259"/>
      <c r="H2191" s="259"/>
      <c r="I2191" s="259"/>
      <c r="J2191" s="259"/>
    </row>
    <row r="2192" spans="1:10">
      <c r="A2192" s="259"/>
      <c r="B2192" s="259"/>
      <c r="C2192" s="259"/>
      <c r="D2192" s="259"/>
      <c r="E2192" s="259"/>
      <c r="F2192" s="270"/>
      <c r="G2192" s="259"/>
      <c r="H2192" s="259"/>
      <c r="I2192" s="259"/>
      <c r="J2192" s="259"/>
    </row>
    <row r="2193" spans="1:10">
      <c r="A2193" s="259"/>
      <c r="B2193" s="259"/>
      <c r="C2193" s="259"/>
      <c r="D2193" s="259"/>
      <c r="E2193" s="259"/>
      <c r="F2193" s="270"/>
      <c r="G2193" s="259"/>
      <c r="H2193" s="259"/>
      <c r="I2193" s="259"/>
      <c r="J2193" s="259"/>
    </row>
    <row r="2194" spans="1:10">
      <c r="A2194" s="259"/>
      <c r="B2194" s="259"/>
      <c r="C2194" s="259"/>
      <c r="D2194" s="259"/>
      <c r="E2194" s="259"/>
      <c r="F2194" s="270"/>
      <c r="G2194" s="259"/>
      <c r="H2194" s="259"/>
      <c r="I2194" s="259"/>
      <c r="J2194" s="259"/>
    </row>
    <row r="2195" spans="1:10">
      <c r="A2195" s="259"/>
      <c r="B2195" s="259"/>
      <c r="C2195" s="259"/>
      <c r="D2195" s="259"/>
      <c r="E2195" s="259"/>
      <c r="F2195" s="270"/>
      <c r="G2195" s="259"/>
      <c r="H2195" s="259"/>
      <c r="I2195" s="259"/>
      <c r="J2195" s="259"/>
    </row>
    <row r="2196" spans="1:10">
      <c r="A2196" s="259"/>
      <c r="B2196" s="259"/>
      <c r="C2196" s="259"/>
      <c r="D2196" s="259"/>
      <c r="E2196" s="259"/>
      <c r="F2196" s="270"/>
      <c r="G2196" s="259"/>
      <c r="H2196" s="259"/>
      <c r="I2196" s="259"/>
      <c r="J2196" s="259"/>
    </row>
    <row r="2197" spans="1:10">
      <c r="A2197" s="259"/>
      <c r="B2197" s="259"/>
      <c r="C2197" s="259"/>
      <c r="D2197" s="259"/>
      <c r="E2197" s="259"/>
      <c r="F2197" s="270"/>
      <c r="G2197" s="259"/>
      <c r="H2197" s="259"/>
      <c r="I2197" s="259"/>
      <c r="J2197" s="259"/>
    </row>
    <row r="2198" spans="1:10">
      <c r="A2198" s="259"/>
      <c r="B2198" s="259"/>
      <c r="C2198" s="259"/>
      <c r="D2198" s="259"/>
      <c r="E2198" s="259"/>
      <c r="F2198" s="270"/>
      <c r="G2198" s="259"/>
      <c r="H2198" s="259"/>
      <c r="I2198" s="259"/>
      <c r="J2198" s="259"/>
    </row>
    <row r="2199" spans="1:10">
      <c r="A2199" s="259"/>
      <c r="B2199" s="259"/>
      <c r="C2199" s="259"/>
      <c r="D2199" s="259"/>
      <c r="E2199" s="259"/>
      <c r="F2199" s="270"/>
      <c r="G2199" s="259"/>
      <c r="H2199" s="259"/>
      <c r="I2199" s="259"/>
      <c r="J2199" s="259"/>
    </row>
    <row r="2200" spans="1:10">
      <c r="A2200" s="259"/>
      <c r="B2200" s="259"/>
      <c r="C2200" s="259"/>
      <c r="D2200" s="259"/>
      <c r="E2200" s="259"/>
      <c r="F2200" s="270"/>
      <c r="G2200" s="259"/>
      <c r="H2200" s="259"/>
      <c r="I2200" s="259"/>
      <c r="J2200" s="259"/>
    </row>
    <row r="2201" spans="1:10">
      <c r="A2201" s="259"/>
      <c r="B2201" s="259"/>
      <c r="C2201" s="259"/>
      <c r="D2201" s="259"/>
      <c r="E2201" s="259"/>
      <c r="F2201" s="270"/>
      <c r="G2201" s="259"/>
      <c r="H2201" s="259"/>
      <c r="I2201" s="259"/>
      <c r="J2201" s="259"/>
    </row>
    <row r="2202" spans="1:10">
      <c r="A2202" s="259"/>
      <c r="B2202" s="259"/>
      <c r="C2202" s="259"/>
      <c r="D2202" s="259"/>
      <c r="E2202" s="259"/>
      <c r="F2202" s="270"/>
      <c r="G2202" s="259"/>
      <c r="H2202" s="259"/>
      <c r="I2202" s="259"/>
      <c r="J2202" s="259"/>
    </row>
    <row r="2203" spans="1:10">
      <c r="A2203" s="259"/>
      <c r="B2203" s="259"/>
      <c r="C2203" s="259"/>
      <c r="D2203" s="259"/>
      <c r="E2203" s="259"/>
      <c r="F2203" s="270"/>
      <c r="G2203" s="259"/>
      <c r="H2203" s="259"/>
      <c r="I2203" s="259"/>
      <c r="J2203" s="259"/>
    </row>
    <row r="2204" spans="1:10">
      <c r="A2204" s="259"/>
      <c r="B2204" s="259"/>
      <c r="C2204" s="259"/>
      <c r="D2204" s="259"/>
      <c r="E2204" s="259"/>
      <c r="F2204" s="270"/>
      <c r="G2204" s="259"/>
      <c r="H2204" s="259"/>
      <c r="I2204" s="259"/>
      <c r="J2204" s="259"/>
    </row>
    <row r="2205" spans="1:10">
      <c r="A2205" s="259"/>
      <c r="B2205" s="259"/>
      <c r="C2205" s="259"/>
      <c r="D2205" s="259"/>
      <c r="E2205" s="259"/>
      <c r="F2205" s="270"/>
      <c r="G2205" s="259"/>
      <c r="H2205" s="259"/>
      <c r="I2205" s="259"/>
      <c r="J2205" s="259"/>
    </row>
    <row r="2206" spans="1:10">
      <c r="A2206" s="259"/>
      <c r="B2206" s="259"/>
      <c r="C2206" s="259"/>
      <c r="D2206" s="259"/>
      <c r="E2206" s="259"/>
      <c r="F2206" s="270"/>
      <c r="G2206" s="259"/>
      <c r="H2206" s="259"/>
      <c r="I2206" s="259"/>
      <c r="J2206" s="259"/>
    </row>
    <row r="2207" spans="1:10">
      <c r="A2207" s="259"/>
      <c r="B2207" s="259"/>
      <c r="C2207" s="259"/>
      <c r="D2207" s="259"/>
      <c r="E2207" s="259"/>
      <c r="F2207" s="270"/>
      <c r="G2207" s="259"/>
      <c r="H2207" s="259"/>
      <c r="I2207" s="259"/>
      <c r="J2207" s="259"/>
    </row>
    <row r="2208" spans="1:10">
      <c r="A2208" s="259"/>
      <c r="B2208" s="259"/>
      <c r="C2208" s="259"/>
      <c r="D2208" s="259"/>
      <c r="E2208" s="259"/>
      <c r="F2208" s="270"/>
      <c r="G2208" s="259"/>
      <c r="H2208" s="259"/>
      <c r="I2208" s="259"/>
      <c r="J2208" s="259"/>
    </row>
    <row r="2209" spans="1:10">
      <c r="A2209" s="259"/>
      <c r="B2209" s="259"/>
      <c r="C2209" s="259"/>
      <c r="D2209" s="259"/>
      <c r="E2209" s="259"/>
      <c r="F2209" s="270"/>
      <c r="G2209" s="259"/>
      <c r="H2209" s="259"/>
      <c r="I2209" s="259"/>
      <c r="J2209" s="259"/>
    </row>
    <row r="2210" spans="1:10">
      <c r="A2210" s="259"/>
      <c r="B2210" s="259"/>
      <c r="C2210" s="259"/>
      <c r="D2210" s="259"/>
      <c r="E2210" s="259"/>
      <c r="F2210" s="270"/>
      <c r="G2210" s="259"/>
      <c r="H2210" s="259"/>
      <c r="I2210" s="259"/>
      <c r="J2210" s="259"/>
    </row>
    <row r="2211" spans="1:10">
      <c r="A2211" s="259"/>
      <c r="B2211" s="259"/>
      <c r="C2211" s="259"/>
      <c r="D2211" s="259"/>
      <c r="E2211" s="259"/>
      <c r="F2211" s="270"/>
      <c r="G2211" s="259"/>
      <c r="H2211" s="259"/>
      <c r="I2211" s="259"/>
      <c r="J2211" s="259"/>
    </row>
    <row r="2212" spans="1:10">
      <c r="A2212" s="259"/>
      <c r="B2212" s="259"/>
      <c r="C2212" s="259"/>
      <c r="D2212" s="259"/>
      <c r="E2212" s="259"/>
      <c r="F2212" s="270"/>
      <c r="G2212" s="259"/>
      <c r="H2212" s="259"/>
      <c r="I2212" s="259"/>
      <c r="J2212" s="259"/>
    </row>
    <row r="2213" spans="1:10">
      <c r="A2213" s="259"/>
      <c r="B2213" s="259"/>
      <c r="C2213" s="259"/>
      <c r="D2213" s="259"/>
      <c r="E2213" s="259"/>
      <c r="F2213" s="270"/>
      <c r="G2213" s="259"/>
      <c r="H2213" s="259"/>
      <c r="I2213" s="259"/>
      <c r="J2213" s="259"/>
    </row>
    <row r="2214" spans="1:10">
      <c r="A2214" s="259"/>
      <c r="B2214" s="259"/>
      <c r="C2214" s="259"/>
      <c r="D2214" s="259"/>
      <c r="E2214" s="259"/>
      <c r="F2214" s="270"/>
      <c r="G2214" s="259"/>
      <c r="H2214" s="259"/>
      <c r="I2214" s="259"/>
      <c r="J2214" s="259"/>
    </row>
    <row r="2215" spans="1:10">
      <c r="A2215" s="259"/>
      <c r="B2215" s="259"/>
      <c r="C2215" s="259"/>
      <c r="D2215" s="259"/>
      <c r="E2215" s="259"/>
      <c r="F2215" s="270"/>
      <c r="G2215" s="259"/>
      <c r="H2215" s="259"/>
      <c r="I2215" s="259"/>
      <c r="J2215" s="259"/>
    </row>
    <row r="2216" spans="1:10">
      <c r="A2216" s="259"/>
      <c r="B2216" s="259"/>
      <c r="C2216" s="259"/>
      <c r="D2216" s="259"/>
      <c r="E2216" s="259"/>
      <c r="F2216" s="270"/>
      <c r="G2216" s="259"/>
      <c r="H2216" s="259"/>
      <c r="I2216" s="259"/>
      <c r="J2216" s="259"/>
    </row>
    <row r="2217" spans="1:10">
      <c r="A2217" s="259"/>
      <c r="B2217" s="259"/>
      <c r="C2217" s="259"/>
      <c r="D2217" s="259"/>
      <c r="E2217" s="259"/>
      <c r="F2217" s="270"/>
      <c r="G2217" s="259"/>
      <c r="H2217" s="259"/>
      <c r="I2217" s="259"/>
      <c r="J2217" s="259"/>
    </row>
    <row r="2218" spans="1:10">
      <c r="A2218" s="259"/>
      <c r="B2218" s="259"/>
      <c r="C2218" s="259"/>
      <c r="D2218" s="259"/>
      <c r="E2218" s="259"/>
      <c r="F2218" s="270"/>
      <c r="G2218" s="259"/>
      <c r="H2218" s="259"/>
      <c r="I2218" s="259"/>
      <c r="J2218" s="259"/>
    </row>
    <row r="2219" spans="1:10">
      <c r="A2219" s="259"/>
      <c r="B2219" s="259"/>
      <c r="C2219" s="259"/>
      <c r="D2219" s="259"/>
      <c r="E2219" s="259"/>
      <c r="F2219" s="270"/>
      <c r="G2219" s="259"/>
      <c r="H2219" s="259"/>
      <c r="I2219" s="259"/>
      <c r="J2219" s="259"/>
    </row>
    <row r="2220" spans="1:10">
      <c r="A2220" s="259"/>
      <c r="B2220" s="259"/>
      <c r="C2220" s="259"/>
      <c r="D2220" s="259"/>
      <c r="E2220" s="259"/>
      <c r="F2220" s="270"/>
      <c r="G2220" s="259"/>
      <c r="H2220" s="259"/>
      <c r="I2220" s="259"/>
      <c r="J2220" s="259"/>
    </row>
    <row r="2221" spans="1:10">
      <c r="A2221" s="259"/>
      <c r="B2221" s="259"/>
      <c r="C2221" s="259"/>
      <c r="D2221" s="259"/>
      <c r="E2221" s="259"/>
      <c r="F2221" s="270"/>
      <c r="G2221" s="259"/>
      <c r="H2221" s="259"/>
      <c r="I2221" s="259"/>
      <c r="J2221" s="259"/>
    </row>
    <row r="2222" spans="1:10">
      <c r="A2222" s="259"/>
      <c r="B2222" s="259"/>
      <c r="C2222" s="259"/>
      <c r="D2222" s="259"/>
      <c r="E2222" s="259"/>
      <c r="F2222" s="270"/>
      <c r="G2222" s="259"/>
      <c r="H2222" s="259"/>
      <c r="I2222" s="259"/>
      <c r="J2222" s="259"/>
    </row>
    <row r="2223" spans="1:10">
      <c r="A2223" s="259"/>
      <c r="B2223" s="259"/>
      <c r="C2223" s="259"/>
      <c r="D2223" s="259"/>
      <c r="E2223" s="259"/>
      <c r="F2223" s="270"/>
      <c r="G2223" s="259"/>
      <c r="H2223" s="259"/>
      <c r="I2223" s="259"/>
      <c r="J2223" s="259"/>
    </row>
    <row r="2224" spans="1:10">
      <c r="A2224" s="259"/>
      <c r="B2224" s="259"/>
      <c r="C2224" s="259"/>
      <c r="D2224" s="259"/>
      <c r="E2224" s="259"/>
      <c r="F2224" s="270"/>
      <c r="G2224" s="259"/>
      <c r="H2224" s="259"/>
      <c r="I2224" s="259"/>
      <c r="J2224" s="259"/>
    </row>
    <row r="2225" spans="1:10">
      <c r="A2225" s="259"/>
      <c r="B2225" s="259"/>
      <c r="C2225" s="259"/>
      <c r="D2225" s="259"/>
      <c r="E2225" s="259"/>
      <c r="F2225" s="270"/>
      <c r="G2225" s="259"/>
      <c r="H2225" s="259"/>
      <c r="I2225" s="259"/>
      <c r="J2225" s="259"/>
    </row>
    <row r="2226" spans="1:10">
      <c r="A2226" s="259"/>
      <c r="B2226" s="259"/>
      <c r="C2226" s="259"/>
      <c r="D2226" s="259"/>
      <c r="E2226" s="259"/>
      <c r="F2226" s="270"/>
      <c r="G2226" s="259"/>
      <c r="H2226" s="259"/>
      <c r="I2226" s="259"/>
      <c r="J2226" s="259"/>
    </row>
    <row r="2227" spans="1:10">
      <c r="A2227" s="259"/>
      <c r="B2227" s="259"/>
      <c r="C2227" s="259"/>
      <c r="D2227" s="259"/>
      <c r="E2227" s="259"/>
      <c r="F2227" s="270"/>
      <c r="G2227" s="259"/>
      <c r="H2227" s="259"/>
      <c r="I2227" s="259"/>
      <c r="J2227" s="259"/>
    </row>
    <row r="2228" spans="1:10">
      <c r="A2228" s="259"/>
      <c r="B2228" s="259"/>
      <c r="C2228" s="259"/>
      <c r="D2228" s="259"/>
      <c r="E2228" s="259"/>
      <c r="F2228" s="270"/>
      <c r="G2228" s="259"/>
      <c r="H2228" s="259"/>
      <c r="I2228" s="259"/>
      <c r="J2228" s="259"/>
    </row>
    <row r="2229" spans="1:10">
      <c r="A2229" s="259"/>
      <c r="B2229" s="259"/>
      <c r="C2229" s="259"/>
      <c r="D2229" s="259"/>
      <c r="E2229" s="259"/>
      <c r="F2229" s="270"/>
      <c r="G2229" s="259"/>
      <c r="H2229" s="259"/>
      <c r="I2229" s="259"/>
      <c r="J2229" s="259"/>
    </row>
    <row r="2230" spans="1:10">
      <c r="A2230" s="259"/>
      <c r="B2230" s="259"/>
      <c r="C2230" s="259"/>
      <c r="D2230" s="259"/>
      <c r="E2230" s="259"/>
      <c r="F2230" s="270"/>
      <c r="G2230" s="259"/>
      <c r="H2230" s="259"/>
      <c r="I2230" s="259"/>
      <c r="J2230" s="259"/>
    </row>
    <row r="2231" spans="1:10">
      <c r="A2231" s="259"/>
      <c r="B2231" s="259"/>
      <c r="C2231" s="259"/>
      <c r="D2231" s="259"/>
      <c r="E2231" s="259"/>
      <c r="F2231" s="270"/>
      <c r="G2231" s="259"/>
      <c r="H2231" s="259"/>
      <c r="I2231" s="259"/>
      <c r="J2231" s="259"/>
    </row>
    <row r="2232" spans="1:10">
      <c r="A2232" s="259"/>
      <c r="B2232" s="259"/>
      <c r="C2232" s="259"/>
      <c r="D2232" s="259"/>
      <c r="E2232" s="259"/>
      <c r="F2232" s="270"/>
      <c r="G2232" s="259"/>
      <c r="H2232" s="259"/>
      <c r="I2232" s="259"/>
      <c r="J2232" s="259"/>
    </row>
    <row r="2233" spans="1:10">
      <c r="A2233" s="259"/>
      <c r="B2233" s="259"/>
      <c r="C2233" s="259"/>
      <c r="D2233" s="259"/>
      <c r="E2233" s="259"/>
      <c r="F2233" s="270"/>
      <c r="G2233" s="259"/>
      <c r="H2233" s="259"/>
      <c r="I2233" s="259"/>
      <c r="J2233" s="259"/>
    </row>
    <row r="2234" spans="1:10">
      <c r="A2234" s="259"/>
      <c r="B2234" s="259"/>
      <c r="C2234" s="259"/>
      <c r="D2234" s="259"/>
      <c r="E2234" s="259"/>
      <c r="F2234" s="270"/>
      <c r="G2234" s="259"/>
      <c r="H2234" s="259"/>
      <c r="I2234" s="259"/>
      <c r="J2234" s="259"/>
    </row>
    <row r="2235" spans="1:10">
      <c r="A2235" s="259"/>
      <c r="B2235" s="259"/>
      <c r="C2235" s="259"/>
      <c r="D2235" s="259"/>
      <c r="E2235" s="259"/>
      <c r="F2235" s="270"/>
      <c r="G2235" s="259"/>
      <c r="H2235" s="259"/>
      <c r="I2235" s="259"/>
      <c r="J2235" s="259"/>
    </row>
    <row r="2236" spans="1:10">
      <c r="A2236" s="259"/>
      <c r="B2236" s="259"/>
      <c r="C2236" s="259"/>
      <c r="D2236" s="259"/>
      <c r="E2236" s="259"/>
      <c r="F2236" s="270"/>
      <c r="G2236" s="259"/>
      <c r="H2236" s="259"/>
      <c r="I2236" s="259"/>
      <c r="J2236" s="259"/>
    </row>
    <row r="2237" spans="1:10">
      <c r="A2237" s="259"/>
      <c r="B2237" s="259"/>
      <c r="C2237" s="259"/>
      <c r="D2237" s="259"/>
      <c r="E2237" s="259"/>
      <c r="F2237" s="270"/>
      <c r="G2237" s="259"/>
      <c r="H2237" s="259"/>
      <c r="I2237" s="259"/>
      <c r="J2237" s="259"/>
    </row>
    <row r="2238" spans="1:10">
      <c r="A2238" s="259"/>
      <c r="B2238" s="259"/>
      <c r="C2238" s="259"/>
      <c r="D2238" s="259"/>
      <c r="E2238" s="259"/>
      <c r="F2238" s="270"/>
      <c r="G2238" s="259"/>
      <c r="H2238" s="259"/>
      <c r="I2238" s="259"/>
      <c r="J2238" s="259"/>
    </row>
    <row r="2239" spans="1:10">
      <c r="A2239" s="259"/>
      <c r="B2239" s="259"/>
      <c r="C2239" s="259"/>
      <c r="D2239" s="259"/>
      <c r="E2239" s="259"/>
      <c r="F2239" s="270"/>
      <c r="G2239" s="259"/>
      <c r="H2239" s="259"/>
      <c r="I2239" s="259"/>
      <c r="J2239" s="259"/>
    </row>
    <row r="2240" spans="1:10">
      <c r="A2240" s="259"/>
      <c r="B2240" s="259"/>
      <c r="C2240" s="259"/>
      <c r="D2240" s="259"/>
      <c r="E2240" s="259"/>
      <c r="F2240" s="270"/>
      <c r="G2240" s="259"/>
      <c r="H2240" s="259"/>
      <c r="I2240" s="259"/>
      <c r="J2240" s="259"/>
    </row>
    <row r="2241" spans="1:10">
      <c r="A2241" s="259"/>
      <c r="B2241" s="259"/>
      <c r="C2241" s="259"/>
      <c r="D2241" s="259"/>
      <c r="E2241" s="259"/>
      <c r="F2241" s="270"/>
      <c r="G2241" s="259"/>
      <c r="H2241" s="259"/>
      <c r="I2241" s="259"/>
      <c r="J2241" s="259"/>
    </row>
    <row r="2242" spans="1:10">
      <c r="A2242" s="259"/>
      <c r="B2242" s="259"/>
      <c r="C2242" s="259"/>
      <c r="D2242" s="259"/>
      <c r="E2242" s="259"/>
      <c r="F2242" s="270"/>
      <c r="G2242" s="259"/>
      <c r="H2242" s="259"/>
      <c r="I2242" s="259"/>
      <c r="J2242" s="259"/>
    </row>
    <row r="2243" spans="1:10">
      <c r="A2243" s="259"/>
      <c r="B2243" s="259"/>
      <c r="C2243" s="259"/>
      <c r="D2243" s="259"/>
      <c r="E2243" s="259"/>
      <c r="F2243" s="270"/>
      <c r="G2243" s="259"/>
      <c r="H2243" s="259"/>
      <c r="I2243" s="259"/>
      <c r="J2243" s="259"/>
    </row>
    <row r="2244" spans="1:10">
      <c r="A2244" s="259"/>
      <c r="B2244" s="259"/>
      <c r="C2244" s="259"/>
      <c r="D2244" s="259"/>
      <c r="E2244" s="259"/>
      <c r="F2244" s="270"/>
      <c r="G2244" s="259"/>
      <c r="H2244" s="259"/>
      <c r="I2244" s="259"/>
      <c r="J2244" s="259"/>
    </row>
    <row r="2245" spans="1:10">
      <c r="A2245" s="259"/>
      <c r="B2245" s="259"/>
      <c r="C2245" s="259"/>
      <c r="D2245" s="259"/>
      <c r="E2245" s="259"/>
      <c r="F2245" s="270"/>
      <c r="G2245" s="259"/>
      <c r="H2245" s="259"/>
      <c r="I2245" s="259"/>
      <c r="J2245" s="259"/>
    </row>
    <row r="2246" spans="1:10">
      <c r="A2246" s="259"/>
      <c r="B2246" s="259"/>
      <c r="C2246" s="259"/>
      <c r="D2246" s="259"/>
      <c r="E2246" s="259"/>
      <c r="F2246" s="270"/>
      <c r="G2246" s="259"/>
      <c r="H2246" s="259"/>
      <c r="I2246" s="259"/>
      <c r="J2246" s="259"/>
    </row>
    <row r="2247" spans="1:10">
      <c r="A2247" s="259"/>
      <c r="B2247" s="259"/>
      <c r="C2247" s="259"/>
      <c r="D2247" s="259"/>
      <c r="E2247" s="259"/>
      <c r="F2247" s="270"/>
      <c r="G2247" s="259"/>
      <c r="H2247" s="259"/>
      <c r="I2247" s="259"/>
      <c r="J2247" s="259"/>
    </row>
    <row r="2248" spans="1:10">
      <c r="A2248" s="259"/>
      <c r="B2248" s="259"/>
      <c r="C2248" s="259"/>
      <c r="D2248" s="259"/>
      <c r="E2248" s="259"/>
      <c r="F2248" s="270"/>
      <c r="G2248" s="259"/>
      <c r="H2248" s="259"/>
      <c r="I2248" s="259"/>
      <c r="J2248" s="259"/>
    </row>
    <row r="2249" spans="1:10">
      <c r="A2249" s="259"/>
      <c r="B2249" s="259"/>
      <c r="C2249" s="259"/>
      <c r="D2249" s="259"/>
      <c r="E2249" s="259"/>
      <c r="F2249" s="270"/>
      <c r="G2249" s="259"/>
      <c r="H2249" s="259"/>
      <c r="I2249" s="259"/>
      <c r="J2249" s="259"/>
    </row>
    <row r="2250" spans="1:10">
      <c r="A2250" s="259"/>
      <c r="B2250" s="259"/>
      <c r="C2250" s="259"/>
      <c r="D2250" s="259"/>
      <c r="E2250" s="259"/>
      <c r="F2250" s="270"/>
      <c r="G2250" s="259"/>
      <c r="H2250" s="259"/>
      <c r="I2250" s="259"/>
      <c r="J2250" s="259"/>
    </row>
    <row r="2251" spans="1:10">
      <c r="A2251" s="259"/>
      <c r="B2251" s="259"/>
      <c r="C2251" s="259"/>
      <c r="D2251" s="259"/>
      <c r="E2251" s="259"/>
      <c r="F2251" s="270"/>
      <c r="G2251" s="259"/>
      <c r="H2251" s="259"/>
      <c r="I2251" s="259"/>
      <c r="J2251" s="259"/>
    </row>
    <row r="2252" spans="1:10">
      <c r="A2252" s="259"/>
      <c r="B2252" s="259"/>
      <c r="C2252" s="259"/>
      <c r="D2252" s="259"/>
      <c r="E2252" s="259"/>
      <c r="F2252" s="270"/>
      <c r="G2252" s="259"/>
      <c r="H2252" s="259"/>
      <c r="I2252" s="259"/>
      <c r="J2252" s="259"/>
    </row>
    <row r="2253" spans="1:10">
      <c r="A2253" s="259"/>
      <c r="B2253" s="259"/>
      <c r="C2253" s="259"/>
      <c r="D2253" s="259"/>
      <c r="E2253" s="259"/>
      <c r="F2253" s="270"/>
      <c r="G2253" s="259"/>
      <c r="H2253" s="259"/>
      <c r="I2253" s="259"/>
      <c r="J2253" s="259"/>
    </row>
    <row r="2254" spans="1:10">
      <c r="A2254" s="259"/>
      <c r="B2254" s="259"/>
      <c r="C2254" s="259"/>
      <c r="D2254" s="259"/>
      <c r="E2254" s="259"/>
      <c r="F2254" s="270"/>
      <c r="G2254" s="259"/>
      <c r="H2254" s="259"/>
      <c r="I2254" s="259"/>
      <c r="J2254" s="259"/>
    </row>
    <row r="2255" spans="1:10">
      <c r="A2255" s="259"/>
      <c r="B2255" s="259"/>
      <c r="C2255" s="259"/>
      <c r="D2255" s="259"/>
      <c r="E2255" s="259"/>
      <c r="F2255" s="270"/>
      <c r="G2255" s="259"/>
      <c r="H2255" s="259"/>
      <c r="I2255" s="259"/>
      <c r="J2255" s="259"/>
    </row>
    <row r="2256" spans="1:10">
      <c r="A2256" s="259"/>
      <c r="B2256" s="259"/>
      <c r="C2256" s="259"/>
      <c r="D2256" s="259"/>
      <c r="E2256" s="259"/>
      <c r="F2256" s="270"/>
      <c r="G2256" s="259"/>
      <c r="H2256" s="259"/>
      <c r="I2256" s="259"/>
      <c r="J2256" s="259"/>
    </row>
    <row r="2257" spans="1:10">
      <c r="A2257" s="259"/>
      <c r="B2257" s="259"/>
      <c r="C2257" s="259"/>
      <c r="D2257" s="259"/>
      <c r="E2257" s="259"/>
      <c r="F2257" s="270"/>
      <c r="G2257" s="259"/>
      <c r="H2257" s="259"/>
      <c r="I2257" s="259"/>
      <c r="J2257" s="259"/>
    </row>
    <row r="2258" spans="1:10">
      <c r="A2258" s="259"/>
      <c r="B2258" s="259"/>
      <c r="C2258" s="259"/>
      <c r="D2258" s="259"/>
      <c r="E2258" s="259"/>
      <c r="F2258" s="270"/>
      <c r="G2258" s="259"/>
      <c r="H2258" s="259"/>
      <c r="I2258" s="259"/>
      <c r="J2258" s="259"/>
    </row>
    <row r="2259" spans="1:10">
      <c r="A2259" s="259"/>
      <c r="B2259" s="259"/>
      <c r="C2259" s="259"/>
      <c r="D2259" s="259"/>
      <c r="E2259" s="259"/>
      <c r="F2259" s="270"/>
      <c r="G2259" s="259"/>
      <c r="H2259" s="259"/>
      <c r="I2259" s="259"/>
      <c r="J2259" s="259"/>
    </row>
    <row r="2260" spans="1:10">
      <c r="A2260" s="259"/>
      <c r="B2260" s="259"/>
      <c r="C2260" s="259"/>
      <c r="D2260" s="259"/>
      <c r="E2260" s="259"/>
      <c r="F2260" s="270"/>
      <c r="G2260" s="259"/>
      <c r="H2260" s="259"/>
      <c r="I2260" s="259"/>
      <c r="J2260" s="259"/>
    </row>
    <row r="2261" spans="1:10">
      <c r="A2261" s="259"/>
      <c r="B2261" s="259"/>
      <c r="C2261" s="259"/>
      <c r="D2261" s="259"/>
      <c r="E2261" s="259"/>
      <c r="F2261" s="270"/>
      <c r="G2261" s="259"/>
      <c r="H2261" s="259"/>
      <c r="I2261" s="259"/>
      <c r="J2261" s="259"/>
    </row>
    <row r="2262" spans="1:10">
      <c r="A2262" s="259"/>
      <c r="B2262" s="259"/>
      <c r="C2262" s="259"/>
      <c r="D2262" s="259"/>
      <c r="E2262" s="259"/>
      <c r="F2262" s="270"/>
      <c r="G2262" s="259"/>
      <c r="H2262" s="259"/>
      <c r="I2262" s="259"/>
      <c r="J2262" s="259"/>
    </row>
    <row r="2263" spans="1:10">
      <c r="A2263" s="259"/>
      <c r="B2263" s="259"/>
      <c r="C2263" s="259"/>
      <c r="D2263" s="259"/>
      <c r="E2263" s="259"/>
      <c r="F2263" s="270"/>
      <c r="G2263" s="259"/>
      <c r="H2263" s="259"/>
      <c r="I2263" s="259"/>
      <c r="J2263" s="259"/>
    </row>
    <row r="2264" spans="1:10">
      <c r="A2264" s="259"/>
      <c r="B2264" s="259"/>
      <c r="C2264" s="259"/>
      <c r="D2264" s="259"/>
      <c r="E2264" s="259"/>
      <c r="F2264" s="270"/>
      <c r="G2264" s="259"/>
      <c r="H2264" s="259"/>
      <c r="I2264" s="259"/>
      <c r="J2264" s="259"/>
    </row>
    <row r="2265" spans="1:10">
      <c r="A2265" s="259"/>
      <c r="B2265" s="259"/>
      <c r="C2265" s="259"/>
      <c r="D2265" s="259"/>
      <c r="E2265" s="259"/>
      <c r="F2265" s="270"/>
      <c r="G2265" s="259"/>
      <c r="H2265" s="259"/>
      <c r="I2265" s="259"/>
      <c r="J2265" s="259"/>
    </row>
    <row r="2266" spans="1:10">
      <c r="A2266" s="259"/>
      <c r="B2266" s="259"/>
      <c r="C2266" s="259"/>
      <c r="D2266" s="259"/>
      <c r="E2266" s="259"/>
      <c r="F2266" s="270"/>
      <c r="G2266" s="259"/>
      <c r="H2266" s="259"/>
      <c r="I2266" s="259"/>
      <c r="J2266" s="259"/>
    </row>
    <row r="2267" spans="1:10">
      <c r="A2267" s="259"/>
      <c r="B2267" s="259"/>
      <c r="C2267" s="259"/>
      <c r="D2267" s="259"/>
      <c r="E2267" s="259"/>
      <c r="F2267" s="270"/>
      <c r="G2267" s="259"/>
      <c r="H2267" s="259"/>
      <c r="I2267" s="259"/>
      <c r="J2267" s="259"/>
    </row>
    <row r="2268" spans="1:10">
      <c r="A2268" s="259"/>
      <c r="B2268" s="259"/>
      <c r="C2268" s="259"/>
      <c r="D2268" s="259"/>
      <c r="E2268" s="259"/>
      <c r="F2268" s="270"/>
      <c r="G2268" s="259"/>
      <c r="H2268" s="259"/>
      <c r="I2268" s="259"/>
      <c r="J2268" s="259"/>
    </row>
    <row r="2269" spans="1:10">
      <c r="A2269" s="259"/>
      <c r="B2269" s="259"/>
      <c r="C2269" s="259"/>
      <c r="D2269" s="259"/>
      <c r="E2269" s="259"/>
      <c r="F2269" s="270"/>
      <c r="G2269" s="259"/>
      <c r="H2269" s="259"/>
      <c r="I2269" s="259"/>
      <c r="J2269" s="259"/>
    </row>
    <row r="2270" spans="1:10">
      <c r="A2270" s="259"/>
      <c r="B2270" s="259"/>
      <c r="C2270" s="259"/>
      <c r="D2270" s="259"/>
      <c r="E2270" s="259"/>
      <c r="F2270" s="270"/>
      <c r="G2270" s="259"/>
      <c r="H2270" s="259"/>
      <c r="I2270" s="259"/>
      <c r="J2270" s="259"/>
    </row>
    <row r="2271" spans="1:10">
      <c r="A2271" s="259"/>
      <c r="B2271" s="259"/>
      <c r="C2271" s="259"/>
      <c r="D2271" s="259"/>
      <c r="E2271" s="259"/>
      <c r="F2271" s="270"/>
      <c r="G2271" s="259"/>
      <c r="H2271" s="259"/>
      <c r="I2271" s="259"/>
      <c r="J2271" s="259"/>
    </row>
    <row r="2272" spans="1:10">
      <c r="A2272" s="259"/>
      <c r="B2272" s="259"/>
      <c r="C2272" s="259"/>
      <c r="D2272" s="259"/>
      <c r="E2272" s="259"/>
      <c r="F2272" s="270"/>
      <c r="G2272" s="259"/>
      <c r="H2272" s="259"/>
      <c r="I2272" s="259"/>
      <c r="J2272" s="259"/>
    </row>
    <row r="2273" spans="1:10">
      <c r="A2273" s="259"/>
      <c r="B2273" s="259"/>
      <c r="C2273" s="259"/>
      <c r="D2273" s="259"/>
      <c r="E2273" s="259"/>
      <c r="F2273" s="270"/>
      <c r="G2273" s="259"/>
      <c r="H2273" s="259"/>
      <c r="I2273" s="259"/>
      <c r="J2273" s="259"/>
    </row>
    <row r="2274" spans="1:10">
      <c r="A2274" s="259"/>
      <c r="B2274" s="259"/>
      <c r="C2274" s="259"/>
      <c r="D2274" s="259"/>
      <c r="E2274" s="259"/>
      <c r="F2274" s="270"/>
      <c r="G2274" s="259"/>
      <c r="H2274" s="259"/>
      <c r="I2274" s="259"/>
      <c r="J2274" s="259"/>
    </row>
    <row r="2275" spans="1:10">
      <c r="A2275" s="259"/>
      <c r="B2275" s="259"/>
      <c r="C2275" s="259"/>
      <c r="D2275" s="259"/>
      <c r="E2275" s="259"/>
      <c r="F2275" s="270"/>
      <c r="G2275" s="259"/>
      <c r="H2275" s="259"/>
      <c r="I2275" s="259"/>
      <c r="J2275" s="259"/>
    </row>
    <row r="2276" spans="1:10">
      <c r="A2276" s="259"/>
      <c r="B2276" s="259"/>
      <c r="C2276" s="259"/>
      <c r="D2276" s="259"/>
      <c r="E2276" s="259"/>
      <c r="F2276" s="270"/>
      <c r="G2276" s="259"/>
      <c r="H2276" s="259"/>
      <c r="I2276" s="259"/>
      <c r="J2276" s="259"/>
    </row>
    <row r="2277" spans="1:10">
      <c r="A2277" s="259"/>
      <c r="B2277" s="259"/>
      <c r="C2277" s="259"/>
      <c r="D2277" s="259"/>
      <c r="E2277" s="259"/>
      <c r="F2277" s="270"/>
      <c r="G2277" s="259"/>
      <c r="H2277" s="259"/>
      <c r="I2277" s="259"/>
      <c r="J2277" s="259"/>
    </row>
    <row r="2278" spans="1:10">
      <c r="A2278" s="259"/>
      <c r="B2278" s="259"/>
      <c r="C2278" s="259"/>
      <c r="D2278" s="259"/>
      <c r="E2278" s="259"/>
      <c r="F2278" s="270"/>
      <c r="G2278" s="259"/>
      <c r="H2278" s="259"/>
      <c r="I2278" s="259"/>
      <c r="J2278" s="259"/>
    </row>
    <row r="2279" spans="1:10">
      <c r="A2279" s="259"/>
      <c r="B2279" s="259"/>
      <c r="C2279" s="259"/>
      <c r="D2279" s="259"/>
      <c r="E2279" s="259"/>
      <c r="F2279" s="270"/>
      <c r="G2279" s="259"/>
      <c r="H2279" s="259"/>
      <c r="I2279" s="259"/>
      <c r="J2279" s="259"/>
    </row>
    <row r="2280" spans="1:10">
      <c r="A2280" s="259"/>
      <c r="B2280" s="259"/>
      <c r="C2280" s="259"/>
      <c r="D2280" s="259"/>
      <c r="E2280" s="259"/>
      <c r="F2280" s="270"/>
      <c r="G2280" s="259"/>
      <c r="H2280" s="259"/>
      <c r="I2280" s="259"/>
      <c r="J2280" s="259"/>
    </row>
    <row r="2281" spans="1:10">
      <c r="A2281" s="259"/>
      <c r="B2281" s="259"/>
      <c r="C2281" s="259"/>
      <c r="D2281" s="259"/>
      <c r="E2281" s="259"/>
      <c r="F2281" s="270"/>
      <c r="G2281" s="259"/>
      <c r="H2281" s="259"/>
      <c r="I2281" s="259"/>
      <c r="J2281" s="259"/>
    </row>
    <row r="2282" spans="1:10">
      <c r="A2282" s="259"/>
      <c r="B2282" s="259"/>
      <c r="C2282" s="259"/>
      <c r="D2282" s="259"/>
      <c r="E2282" s="259"/>
      <c r="F2282" s="270"/>
      <c r="G2282" s="259"/>
      <c r="H2282" s="259"/>
      <c r="I2282" s="259"/>
      <c r="J2282" s="259"/>
    </row>
    <row r="2283" spans="1:10">
      <c r="A2283" s="259"/>
      <c r="B2283" s="259"/>
      <c r="C2283" s="259"/>
      <c r="D2283" s="259"/>
      <c r="E2283" s="259"/>
      <c r="F2283" s="270"/>
      <c r="G2283" s="259"/>
      <c r="H2283" s="259"/>
      <c r="I2283" s="259"/>
      <c r="J2283" s="259"/>
    </row>
    <row r="2284" spans="1:10">
      <c r="A2284" s="259"/>
      <c r="B2284" s="259"/>
      <c r="C2284" s="259"/>
      <c r="D2284" s="259"/>
      <c r="E2284" s="259"/>
      <c r="F2284" s="270"/>
      <c r="G2284" s="259"/>
      <c r="H2284" s="259"/>
      <c r="I2284" s="259"/>
      <c r="J2284" s="259"/>
    </row>
    <row r="2285" spans="1:10">
      <c r="A2285" s="259"/>
      <c r="B2285" s="259"/>
      <c r="C2285" s="259"/>
      <c r="D2285" s="259"/>
      <c r="E2285" s="259"/>
      <c r="F2285" s="270"/>
      <c r="G2285" s="259"/>
      <c r="H2285" s="259"/>
      <c r="I2285" s="259"/>
      <c r="J2285" s="259"/>
    </row>
    <row r="2286" spans="1:10">
      <c r="A2286" s="259"/>
      <c r="B2286" s="259"/>
      <c r="C2286" s="259"/>
      <c r="D2286" s="259"/>
      <c r="E2286" s="259"/>
      <c r="F2286" s="270"/>
      <c r="G2286" s="259"/>
      <c r="H2286" s="259"/>
      <c r="I2286" s="259"/>
      <c r="J2286" s="259"/>
    </row>
    <row r="2287" spans="1:10">
      <c r="A2287" s="259"/>
      <c r="B2287" s="259"/>
      <c r="C2287" s="259"/>
      <c r="D2287" s="259"/>
      <c r="E2287" s="259"/>
      <c r="F2287" s="270"/>
      <c r="G2287" s="259"/>
      <c r="H2287" s="259"/>
      <c r="I2287" s="259"/>
      <c r="J2287" s="259"/>
    </row>
    <row r="2288" spans="1:10">
      <c r="A2288" s="259"/>
      <c r="B2288" s="259"/>
      <c r="C2288" s="259"/>
      <c r="D2288" s="259"/>
      <c r="E2288" s="259"/>
      <c r="F2288" s="270"/>
      <c r="G2288" s="259"/>
      <c r="H2288" s="259"/>
      <c r="I2288" s="259"/>
      <c r="J2288" s="259"/>
    </row>
    <row r="2289" spans="1:10">
      <c r="A2289" s="259"/>
      <c r="B2289" s="259"/>
      <c r="C2289" s="259"/>
      <c r="D2289" s="259"/>
      <c r="E2289" s="259"/>
      <c r="F2289" s="270"/>
      <c r="G2289" s="259"/>
      <c r="H2289" s="259"/>
      <c r="I2289" s="259"/>
      <c r="J2289" s="259"/>
    </row>
    <row r="2290" spans="1:10">
      <c r="A2290" s="259"/>
      <c r="B2290" s="259"/>
      <c r="C2290" s="259"/>
      <c r="D2290" s="259"/>
      <c r="E2290" s="259"/>
      <c r="F2290" s="270"/>
      <c r="G2290" s="259"/>
      <c r="H2290" s="259"/>
      <c r="I2290" s="259"/>
      <c r="J2290" s="259"/>
    </row>
    <row r="2291" spans="1:10">
      <c r="A2291" s="259"/>
      <c r="B2291" s="259"/>
      <c r="C2291" s="259"/>
      <c r="D2291" s="259"/>
      <c r="E2291" s="259"/>
      <c r="F2291" s="270"/>
      <c r="G2291" s="259"/>
      <c r="H2291" s="259"/>
      <c r="I2291" s="259"/>
      <c r="J2291" s="259"/>
    </row>
    <row r="2292" spans="1:10">
      <c r="A2292" s="259"/>
      <c r="B2292" s="259"/>
      <c r="C2292" s="259"/>
      <c r="D2292" s="259"/>
      <c r="E2292" s="259"/>
      <c r="F2292" s="270"/>
      <c r="G2292" s="259"/>
      <c r="H2292" s="259"/>
      <c r="I2292" s="259"/>
      <c r="J2292" s="259"/>
    </row>
    <row r="2293" spans="1:10">
      <c r="A2293" s="259"/>
      <c r="B2293" s="259"/>
      <c r="C2293" s="259"/>
      <c r="D2293" s="259"/>
      <c r="E2293" s="259"/>
      <c r="F2293" s="270"/>
      <c r="G2293" s="259"/>
      <c r="H2293" s="259"/>
      <c r="I2293" s="259"/>
      <c r="J2293" s="259"/>
    </row>
    <row r="2294" spans="1:10">
      <c r="A2294" s="259"/>
      <c r="B2294" s="259"/>
      <c r="C2294" s="259"/>
      <c r="D2294" s="259"/>
      <c r="E2294" s="259"/>
      <c r="F2294" s="270"/>
      <c r="G2294" s="259"/>
      <c r="H2294" s="259"/>
      <c r="I2294" s="259"/>
      <c r="J2294" s="259"/>
    </row>
    <row r="2295" spans="1:10">
      <c r="A2295" s="259"/>
      <c r="B2295" s="259"/>
      <c r="C2295" s="259"/>
      <c r="D2295" s="259"/>
      <c r="E2295" s="259"/>
      <c r="F2295" s="270"/>
      <c r="G2295" s="259"/>
      <c r="H2295" s="259"/>
      <c r="I2295" s="259"/>
      <c r="J2295" s="259"/>
    </row>
    <row r="2296" spans="1:10">
      <c r="A2296" s="259"/>
      <c r="B2296" s="259"/>
      <c r="C2296" s="259"/>
      <c r="D2296" s="259"/>
      <c r="E2296" s="259"/>
      <c r="F2296" s="270"/>
      <c r="G2296" s="259"/>
      <c r="H2296" s="259"/>
      <c r="I2296" s="259"/>
      <c r="J2296" s="259"/>
    </row>
    <row r="2297" spans="1:10">
      <c r="A2297" s="259"/>
      <c r="B2297" s="259"/>
      <c r="C2297" s="259"/>
      <c r="D2297" s="259"/>
      <c r="E2297" s="259"/>
      <c r="F2297" s="270"/>
      <c r="G2297" s="259"/>
      <c r="H2297" s="259"/>
      <c r="I2297" s="259"/>
      <c r="J2297" s="259"/>
    </row>
    <row r="2298" spans="1:10">
      <c r="A2298" s="259"/>
      <c r="B2298" s="259"/>
      <c r="C2298" s="259"/>
      <c r="D2298" s="259"/>
      <c r="E2298" s="259"/>
      <c r="F2298" s="270"/>
      <c r="G2298" s="259"/>
      <c r="H2298" s="259"/>
      <c r="I2298" s="259"/>
      <c r="J2298" s="259"/>
    </row>
    <row r="2299" spans="1:10">
      <c r="A2299" s="259"/>
      <c r="B2299" s="259"/>
      <c r="C2299" s="259"/>
      <c r="D2299" s="259"/>
      <c r="E2299" s="259"/>
      <c r="F2299" s="270"/>
      <c r="G2299" s="259"/>
      <c r="H2299" s="259"/>
      <c r="I2299" s="259"/>
      <c r="J2299" s="259"/>
    </row>
    <row r="2300" spans="1:10">
      <c r="A2300" s="259"/>
      <c r="B2300" s="259"/>
      <c r="C2300" s="259"/>
      <c r="D2300" s="259"/>
      <c r="E2300" s="259"/>
      <c r="F2300" s="270"/>
      <c r="G2300" s="259"/>
      <c r="H2300" s="259"/>
      <c r="I2300" s="259"/>
      <c r="J2300" s="259"/>
    </row>
    <row r="2301" spans="1:10">
      <c r="A2301" s="259"/>
      <c r="B2301" s="259"/>
      <c r="C2301" s="259"/>
      <c r="D2301" s="259"/>
      <c r="E2301" s="259"/>
      <c r="F2301" s="270"/>
      <c r="G2301" s="259"/>
      <c r="H2301" s="259"/>
      <c r="I2301" s="259"/>
      <c r="J2301" s="259"/>
    </row>
    <row r="2302" spans="1:10">
      <c r="A2302" s="259"/>
      <c r="B2302" s="259"/>
      <c r="C2302" s="259"/>
      <c r="D2302" s="259"/>
      <c r="E2302" s="259"/>
      <c r="F2302" s="270"/>
      <c r="G2302" s="259"/>
      <c r="H2302" s="259"/>
      <c r="I2302" s="259"/>
      <c r="J2302" s="259"/>
    </row>
    <row r="2303" spans="1:10">
      <c r="A2303" s="259"/>
      <c r="B2303" s="259"/>
      <c r="C2303" s="259"/>
      <c r="D2303" s="259"/>
      <c r="E2303" s="259"/>
      <c r="F2303" s="270"/>
      <c r="G2303" s="259"/>
      <c r="H2303" s="259"/>
      <c r="I2303" s="259"/>
      <c r="J2303" s="259"/>
    </row>
    <row r="2304" spans="1:10">
      <c r="A2304" s="259"/>
      <c r="B2304" s="259"/>
      <c r="C2304" s="259"/>
      <c r="D2304" s="259"/>
      <c r="E2304" s="259"/>
      <c r="F2304" s="270"/>
      <c r="G2304" s="259"/>
      <c r="H2304" s="259"/>
      <c r="I2304" s="259"/>
      <c r="J2304" s="259"/>
    </row>
    <row r="2305" spans="1:10">
      <c r="A2305" s="259"/>
      <c r="B2305" s="259"/>
      <c r="C2305" s="259"/>
      <c r="D2305" s="259"/>
      <c r="E2305" s="259"/>
      <c r="F2305" s="270"/>
      <c r="G2305" s="259"/>
      <c r="H2305" s="259"/>
      <c r="I2305" s="259"/>
      <c r="J2305" s="259"/>
    </row>
    <row r="2306" spans="1:10">
      <c r="A2306" s="259"/>
      <c r="B2306" s="259"/>
      <c r="C2306" s="259"/>
      <c r="D2306" s="259"/>
      <c r="E2306" s="259"/>
      <c r="F2306" s="270"/>
      <c r="G2306" s="259"/>
      <c r="H2306" s="259"/>
      <c r="I2306" s="259"/>
      <c r="J2306" s="259"/>
    </row>
    <row r="2307" spans="1:10">
      <c r="A2307" s="259"/>
      <c r="B2307" s="259"/>
      <c r="C2307" s="259"/>
      <c r="D2307" s="259"/>
      <c r="E2307" s="259"/>
      <c r="F2307" s="270"/>
      <c r="G2307" s="259"/>
      <c r="H2307" s="259"/>
      <c r="I2307" s="259"/>
      <c r="J2307" s="259"/>
    </row>
    <row r="2308" spans="1:10">
      <c r="A2308" s="259"/>
      <c r="B2308" s="259"/>
      <c r="C2308" s="259"/>
      <c r="D2308" s="259"/>
      <c r="E2308" s="259"/>
      <c r="F2308" s="270"/>
      <c r="G2308" s="259"/>
      <c r="H2308" s="259"/>
      <c r="I2308" s="259"/>
      <c r="J2308" s="259"/>
    </row>
    <row r="2309" spans="1:10">
      <c r="A2309" s="259"/>
      <c r="B2309" s="259"/>
      <c r="C2309" s="259"/>
      <c r="D2309" s="259"/>
      <c r="E2309" s="259"/>
      <c r="F2309" s="270"/>
      <c r="G2309" s="259"/>
      <c r="H2309" s="259"/>
      <c r="I2309" s="259"/>
      <c r="J2309" s="259"/>
    </row>
    <row r="2310" spans="1:10">
      <c r="A2310" s="259"/>
      <c r="B2310" s="259"/>
      <c r="C2310" s="259"/>
      <c r="D2310" s="259"/>
      <c r="E2310" s="259"/>
      <c r="F2310" s="270"/>
      <c r="G2310" s="259"/>
      <c r="H2310" s="259"/>
      <c r="I2310" s="259"/>
      <c r="J2310" s="259"/>
    </row>
    <row r="2311" spans="1:10">
      <c r="A2311" s="259"/>
      <c r="B2311" s="259"/>
      <c r="C2311" s="259"/>
      <c r="D2311" s="259"/>
      <c r="E2311" s="259"/>
      <c r="F2311" s="270"/>
      <c r="G2311" s="259"/>
      <c r="H2311" s="259"/>
      <c r="I2311" s="259"/>
      <c r="J2311" s="259"/>
    </row>
    <row r="2312" spans="1:10">
      <c r="A2312" s="259"/>
      <c r="B2312" s="259"/>
      <c r="C2312" s="259"/>
      <c r="D2312" s="259"/>
      <c r="E2312" s="259"/>
      <c r="F2312" s="270"/>
      <c r="G2312" s="259"/>
      <c r="H2312" s="259"/>
      <c r="I2312" s="259"/>
      <c r="J2312" s="259"/>
    </row>
    <row r="2313" spans="1:10">
      <c r="A2313" s="259"/>
      <c r="B2313" s="259"/>
      <c r="C2313" s="259"/>
      <c r="D2313" s="259"/>
      <c r="E2313" s="259"/>
      <c r="F2313" s="270"/>
      <c r="G2313" s="259"/>
      <c r="H2313" s="259"/>
      <c r="I2313" s="259"/>
      <c r="J2313" s="259"/>
    </row>
    <row r="2314" spans="1:10">
      <c r="A2314" s="259"/>
      <c r="B2314" s="259"/>
      <c r="C2314" s="259"/>
      <c r="D2314" s="259"/>
      <c r="E2314" s="259"/>
      <c r="F2314" s="270"/>
      <c r="G2314" s="259"/>
      <c r="H2314" s="259"/>
      <c r="I2314" s="259"/>
      <c r="J2314" s="259"/>
    </row>
    <row r="2315" spans="1:10">
      <c r="A2315" s="259"/>
      <c r="B2315" s="259"/>
      <c r="C2315" s="259"/>
      <c r="D2315" s="259"/>
      <c r="E2315" s="259"/>
      <c r="F2315" s="270"/>
      <c r="G2315" s="259"/>
      <c r="H2315" s="259"/>
      <c r="I2315" s="259"/>
      <c r="J2315" s="259"/>
    </row>
    <row r="2316" spans="1:10">
      <c r="A2316" s="259"/>
      <c r="B2316" s="259"/>
      <c r="C2316" s="259"/>
      <c r="D2316" s="259"/>
      <c r="E2316" s="259"/>
      <c r="F2316" s="270"/>
      <c r="G2316" s="259"/>
      <c r="H2316" s="259"/>
      <c r="I2316" s="259"/>
      <c r="J2316" s="259"/>
    </row>
    <row r="2317" spans="1:10">
      <c r="A2317" s="259"/>
      <c r="B2317" s="259"/>
      <c r="C2317" s="259"/>
      <c r="D2317" s="259"/>
      <c r="E2317" s="259"/>
      <c r="F2317" s="270"/>
      <c r="G2317" s="259"/>
      <c r="H2317" s="259"/>
      <c r="I2317" s="259"/>
      <c r="J2317" s="259"/>
    </row>
    <row r="2318" spans="1:10">
      <c r="A2318" s="259"/>
      <c r="B2318" s="259"/>
      <c r="C2318" s="259"/>
      <c r="D2318" s="259"/>
      <c r="E2318" s="259"/>
      <c r="F2318" s="270"/>
      <c r="G2318" s="259"/>
      <c r="H2318" s="259"/>
      <c r="I2318" s="259"/>
      <c r="J2318" s="259"/>
    </row>
    <row r="2319" spans="1:10">
      <c r="A2319" s="259"/>
      <c r="B2319" s="259"/>
      <c r="C2319" s="259"/>
      <c r="D2319" s="259"/>
      <c r="E2319" s="259"/>
      <c r="F2319" s="270"/>
      <c r="G2319" s="259"/>
      <c r="H2319" s="259"/>
      <c r="I2319" s="259"/>
      <c r="J2319" s="259"/>
    </row>
    <row r="2320" spans="1:10">
      <c r="A2320" s="259"/>
      <c r="B2320" s="259"/>
      <c r="C2320" s="259"/>
      <c r="D2320" s="259"/>
      <c r="E2320" s="259"/>
      <c r="F2320" s="270"/>
      <c r="G2320" s="259"/>
      <c r="H2320" s="259"/>
      <c r="I2320" s="259"/>
      <c r="J2320" s="259"/>
    </row>
    <row r="2321" spans="1:10">
      <c r="A2321" s="259"/>
      <c r="B2321" s="259"/>
      <c r="C2321" s="259"/>
      <c r="D2321" s="259"/>
      <c r="E2321" s="259"/>
      <c r="F2321" s="270"/>
      <c r="G2321" s="259"/>
      <c r="H2321" s="259"/>
      <c r="I2321" s="259"/>
      <c r="J2321" s="259"/>
    </row>
    <row r="2322" spans="1:10">
      <c r="A2322" s="259"/>
      <c r="B2322" s="259"/>
      <c r="C2322" s="259"/>
      <c r="D2322" s="259"/>
      <c r="E2322" s="259"/>
      <c r="F2322" s="270"/>
      <c r="G2322" s="259"/>
      <c r="H2322" s="259"/>
      <c r="I2322" s="259"/>
      <c r="J2322" s="259"/>
    </row>
    <row r="2323" spans="1:10">
      <c r="A2323" s="259"/>
      <c r="B2323" s="259"/>
      <c r="C2323" s="259"/>
      <c r="D2323" s="259"/>
      <c r="E2323" s="259"/>
      <c r="F2323" s="270"/>
      <c r="G2323" s="259"/>
      <c r="H2323" s="259"/>
      <c r="I2323" s="259"/>
      <c r="J2323" s="259"/>
    </row>
    <row r="2324" spans="1:10">
      <c r="A2324" s="259"/>
      <c r="B2324" s="259"/>
      <c r="C2324" s="259"/>
      <c r="D2324" s="259"/>
      <c r="E2324" s="259"/>
      <c r="F2324" s="270"/>
      <c r="G2324" s="259"/>
      <c r="H2324" s="259"/>
      <c r="I2324" s="259"/>
      <c r="J2324" s="259"/>
    </row>
    <row r="2325" spans="1:10">
      <c r="A2325" s="259"/>
      <c r="B2325" s="259"/>
      <c r="C2325" s="259"/>
      <c r="D2325" s="259"/>
      <c r="E2325" s="259"/>
      <c r="F2325" s="270"/>
      <c r="G2325" s="259"/>
      <c r="H2325" s="259"/>
      <c r="I2325" s="259"/>
      <c r="J2325" s="259"/>
    </row>
    <row r="2326" spans="1:10">
      <c r="A2326" s="259"/>
      <c r="B2326" s="259"/>
      <c r="C2326" s="259"/>
      <c r="D2326" s="259"/>
      <c r="E2326" s="259"/>
      <c r="F2326" s="270"/>
      <c r="G2326" s="259"/>
      <c r="H2326" s="259"/>
      <c r="I2326" s="259"/>
      <c r="J2326" s="259"/>
    </row>
    <row r="2327" spans="1:10">
      <c r="A2327" s="259"/>
      <c r="B2327" s="259"/>
      <c r="C2327" s="259"/>
      <c r="D2327" s="259"/>
      <c r="E2327" s="259"/>
      <c r="F2327" s="270"/>
      <c r="G2327" s="259"/>
      <c r="H2327" s="259"/>
      <c r="I2327" s="259"/>
      <c r="J2327" s="259"/>
    </row>
    <row r="2328" spans="1:10">
      <c r="A2328" s="259"/>
      <c r="B2328" s="259"/>
      <c r="C2328" s="259"/>
      <c r="D2328" s="259"/>
      <c r="E2328" s="259"/>
      <c r="F2328" s="270"/>
      <c r="G2328" s="259"/>
      <c r="H2328" s="259"/>
      <c r="I2328" s="259"/>
      <c r="J2328" s="259"/>
    </row>
    <row r="2329" spans="1:10">
      <c r="A2329" s="259"/>
      <c r="B2329" s="259"/>
      <c r="C2329" s="259"/>
      <c r="D2329" s="259"/>
      <c r="E2329" s="259"/>
      <c r="F2329" s="270"/>
      <c r="G2329" s="259"/>
      <c r="H2329" s="259"/>
      <c r="I2329" s="259"/>
      <c r="J2329" s="259"/>
    </row>
    <row r="2330" spans="1:10">
      <c r="A2330" s="259"/>
      <c r="B2330" s="259"/>
      <c r="C2330" s="259"/>
      <c r="D2330" s="259"/>
      <c r="E2330" s="259"/>
      <c r="F2330" s="270"/>
      <c r="G2330" s="259"/>
      <c r="H2330" s="259"/>
      <c r="I2330" s="259"/>
      <c r="J2330" s="259"/>
    </row>
    <row r="2331" spans="1:10">
      <c r="A2331" s="259"/>
      <c r="B2331" s="259"/>
      <c r="C2331" s="259"/>
      <c r="D2331" s="259"/>
      <c r="E2331" s="259"/>
      <c r="F2331" s="270"/>
      <c r="G2331" s="259"/>
      <c r="H2331" s="259"/>
      <c r="I2331" s="259"/>
      <c r="J2331" s="259"/>
    </row>
    <row r="2332" spans="1:10">
      <c r="A2332" s="259"/>
      <c r="B2332" s="259"/>
      <c r="C2332" s="259"/>
      <c r="D2332" s="259"/>
      <c r="E2332" s="259"/>
      <c r="F2332" s="270"/>
      <c r="G2332" s="259"/>
      <c r="H2332" s="259"/>
      <c r="I2332" s="259"/>
      <c r="J2332" s="259"/>
    </row>
    <row r="2333" spans="1:10">
      <c r="A2333" s="259"/>
      <c r="B2333" s="259"/>
      <c r="C2333" s="259"/>
      <c r="D2333" s="259"/>
      <c r="E2333" s="259"/>
      <c r="F2333" s="270"/>
      <c r="G2333" s="259"/>
      <c r="H2333" s="259"/>
      <c r="I2333" s="259"/>
      <c r="J2333" s="259"/>
    </row>
    <row r="2334" spans="1:10">
      <c r="A2334" s="259"/>
      <c r="B2334" s="259"/>
      <c r="C2334" s="259"/>
      <c r="D2334" s="259"/>
      <c r="E2334" s="259"/>
      <c r="F2334" s="270"/>
      <c r="G2334" s="259"/>
      <c r="H2334" s="259"/>
      <c r="I2334" s="259"/>
      <c r="J2334" s="259"/>
    </row>
    <row r="2335" spans="1:10">
      <c r="A2335" s="259"/>
      <c r="B2335" s="259"/>
      <c r="C2335" s="259"/>
      <c r="D2335" s="259"/>
      <c r="E2335" s="259"/>
      <c r="F2335" s="270"/>
      <c r="G2335" s="259"/>
      <c r="H2335" s="259"/>
      <c r="I2335" s="259"/>
      <c r="J2335" s="259"/>
    </row>
    <row r="2336" spans="1:10">
      <c r="A2336" s="259"/>
      <c r="B2336" s="259"/>
      <c r="C2336" s="259"/>
      <c r="D2336" s="259"/>
      <c r="E2336" s="259"/>
      <c r="F2336" s="270"/>
      <c r="G2336" s="259"/>
      <c r="H2336" s="259"/>
      <c r="I2336" s="259"/>
      <c r="J2336" s="259"/>
    </row>
    <row r="2337" spans="1:10">
      <c r="A2337" s="259"/>
      <c r="B2337" s="259"/>
      <c r="C2337" s="259"/>
      <c r="D2337" s="259"/>
      <c r="E2337" s="259"/>
      <c r="F2337" s="270"/>
      <c r="G2337" s="259"/>
      <c r="H2337" s="259"/>
      <c r="I2337" s="259"/>
      <c r="J2337" s="259"/>
    </row>
    <row r="2338" spans="1:10">
      <c r="A2338" s="259"/>
      <c r="B2338" s="259"/>
      <c r="C2338" s="259"/>
      <c r="D2338" s="259"/>
      <c r="E2338" s="259"/>
      <c r="F2338" s="270"/>
      <c r="G2338" s="259"/>
      <c r="H2338" s="259"/>
      <c r="I2338" s="259"/>
      <c r="J2338" s="259"/>
    </row>
    <row r="2339" spans="1:10">
      <c r="A2339" s="259"/>
      <c r="B2339" s="259"/>
      <c r="C2339" s="259"/>
      <c r="D2339" s="259"/>
      <c r="E2339" s="259"/>
      <c r="F2339" s="270"/>
      <c r="G2339" s="259"/>
      <c r="H2339" s="259"/>
      <c r="I2339" s="259"/>
      <c r="J2339" s="259"/>
    </row>
    <row r="2340" spans="1:10">
      <c r="A2340" s="259"/>
      <c r="B2340" s="259"/>
      <c r="C2340" s="259"/>
      <c r="D2340" s="259"/>
      <c r="E2340" s="259"/>
      <c r="F2340" s="270"/>
      <c r="G2340" s="259"/>
      <c r="H2340" s="259"/>
      <c r="I2340" s="259"/>
      <c r="J2340" s="259"/>
    </row>
    <row r="2341" spans="1:10">
      <c r="A2341" s="259"/>
      <c r="B2341" s="259"/>
      <c r="C2341" s="259"/>
      <c r="D2341" s="259"/>
      <c r="E2341" s="259"/>
      <c r="F2341" s="270"/>
      <c r="G2341" s="259"/>
      <c r="H2341" s="259"/>
      <c r="I2341" s="259"/>
      <c r="J2341" s="259"/>
    </row>
    <row r="2342" spans="1:10">
      <c r="A2342" s="259"/>
      <c r="B2342" s="259"/>
      <c r="C2342" s="259"/>
      <c r="D2342" s="259"/>
      <c r="E2342" s="259"/>
      <c r="F2342" s="270"/>
      <c r="G2342" s="259"/>
      <c r="H2342" s="259"/>
      <c r="I2342" s="259"/>
      <c r="J2342" s="259"/>
    </row>
    <row r="2343" spans="1:10">
      <c r="A2343" s="259"/>
      <c r="B2343" s="259"/>
      <c r="C2343" s="259"/>
      <c r="D2343" s="259"/>
      <c r="E2343" s="259"/>
      <c r="F2343" s="270"/>
      <c r="G2343" s="259"/>
      <c r="H2343" s="259"/>
      <c r="I2343" s="259"/>
      <c r="J2343" s="259"/>
    </row>
    <row r="2344" spans="1:10">
      <c r="A2344" s="259"/>
      <c r="B2344" s="259"/>
      <c r="C2344" s="259"/>
      <c r="D2344" s="259"/>
      <c r="E2344" s="259"/>
      <c r="F2344" s="270"/>
      <c r="G2344" s="259"/>
      <c r="H2344" s="259"/>
      <c r="I2344" s="259"/>
      <c r="J2344" s="259"/>
    </row>
    <row r="2345" spans="1:10">
      <c r="A2345" s="259"/>
      <c r="B2345" s="259"/>
      <c r="C2345" s="259"/>
      <c r="D2345" s="259"/>
      <c r="E2345" s="259"/>
      <c r="F2345" s="270"/>
      <c r="G2345" s="259"/>
      <c r="H2345" s="259"/>
      <c r="I2345" s="259"/>
      <c r="J2345" s="259"/>
    </row>
    <row r="2346" spans="1:10">
      <c r="A2346" s="259"/>
      <c r="B2346" s="259"/>
      <c r="C2346" s="259"/>
      <c r="D2346" s="259"/>
      <c r="E2346" s="259"/>
      <c r="F2346" s="270"/>
      <c r="G2346" s="259"/>
      <c r="H2346" s="259"/>
      <c r="I2346" s="259"/>
      <c r="J2346" s="259"/>
    </row>
    <row r="2347" spans="1:10">
      <c r="A2347" s="259"/>
      <c r="B2347" s="259"/>
      <c r="C2347" s="259"/>
      <c r="D2347" s="259"/>
      <c r="E2347" s="259"/>
      <c r="F2347" s="270"/>
      <c r="G2347" s="259"/>
      <c r="H2347" s="259"/>
      <c r="I2347" s="259"/>
      <c r="J2347" s="259"/>
    </row>
    <row r="2348" spans="1:10">
      <c r="A2348" s="259"/>
      <c r="B2348" s="259"/>
      <c r="C2348" s="259"/>
      <c r="D2348" s="259"/>
      <c r="E2348" s="259"/>
      <c r="F2348" s="270"/>
      <c r="G2348" s="259"/>
      <c r="H2348" s="259"/>
      <c r="I2348" s="259"/>
      <c r="J2348" s="259"/>
    </row>
    <row r="2349" spans="1:10">
      <c r="A2349" s="259"/>
      <c r="B2349" s="259"/>
      <c r="C2349" s="259"/>
      <c r="D2349" s="259"/>
      <c r="E2349" s="259"/>
      <c r="F2349" s="270"/>
      <c r="G2349" s="259"/>
      <c r="H2349" s="259"/>
      <c r="I2349" s="259"/>
      <c r="J2349" s="259"/>
    </row>
    <row r="2350" spans="1:10">
      <c r="A2350" s="259"/>
      <c r="B2350" s="259"/>
      <c r="C2350" s="259"/>
      <c r="D2350" s="259"/>
      <c r="E2350" s="259"/>
      <c r="F2350" s="270"/>
      <c r="G2350" s="259"/>
      <c r="H2350" s="259"/>
      <c r="I2350" s="259"/>
      <c r="J2350" s="259"/>
    </row>
    <row r="2351" spans="1:10">
      <c r="A2351" s="259"/>
      <c r="B2351" s="259"/>
      <c r="C2351" s="259"/>
      <c r="D2351" s="259"/>
      <c r="E2351" s="259"/>
      <c r="F2351" s="270"/>
      <c r="G2351" s="259"/>
      <c r="H2351" s="259"/>
      <c r="I2351" s="259"/>
      <c r="J2351" s="259"/>
    </row>
    <row r="2352" spans="1:10">
      <c r="A2352" s="259"/>
      <c r="B2352" s="259"/>
      <c r="C2352" s="259"/>
      <c r="D2352" s="259"/>
      <c r="E2352" s="259"/>
      <c r="F2352" s="270"/>
      <c r="G2352" s="259"/>
      <c r="H2352" s="259"/>
      <c r="I2352" s="259"/>
      <c r="J2352" s="259"/>
    </row>
    <row r="2353" spans="1:10">
      <c r="A2353" s="259"/>
      <c r="B2353" s="259"/>
      <c r="C2353" s="259"/>
      <c r="D2353" s="259"/>
      <c r="E2353" s="259"/>
      <c r="F2353" s="270"/>
      <c r="G2353" s="259"/>
      <c r="H2353" s="259"/>
      <c r="I2353" s="259"/>
      <c r="J2353" s="259"/>
    </row>
    <row r="2354" spans="1:10">
      <c r="A2354" s="259"/>
      <c r="B2354" s="259"/>
      <c r="C2354" s="259"/>
      <c r="D2354" s="259"/>
      <c r="E2354" s="259"/>
      <c r="F2354" s="270"/>
      <c r="G2354" s="259"/>
      <c r="H2354" s="259"/>
      <c r="I2354" s="259"/>
      <c r="J2354" s="259"/>
    </row>
    <row r="2355" spans="1:10">
      <c r="A2355" s="259"/>
      <c r="B2355" s="259"/>
      <c r="C2355" s="259"/>
      <c r="D2355" s="259"/>
      <c r="E2355" s="259"/>
      <c r="F2355" s="270"/>
      <c r="G2355" s="259"/>
      <c r="H2355" s="259"/>
      <c r="I2355" s="259"/>
      <c r="J2355" s="259"/>
    </row>
    <row r="2356" spans="1:10">
      <c r="A2356" s="259"/>
      <c r="B2356" s="259"/>
      <c r="C2356" s="259"/>
      <c r="D2356" s="259"/>
      <c r="E2356" s="259"/>
      <c r="F2356" s="270"/>
      <c r="G2356" s="259"/>
      <c r="H2356" s="259"/>
      <c r="I2356" s="259"/>
      <c r="J2356" s="259"/>
    </row>
    <row r="2357" spans="1:10">
      <c r="A2357" s="259"/>
      <c r="B2357" s="259"/>
      <c r="C2357" s="259"/>
      <c r="D2357" s="259"/>
      <c r="E2357" s="259"/>
      <c r="F2357" s="270"/>
      <c r="G2357" s="259"/>
      <c r="H2357" s="259"/>
      <c r="I2357" s="259"/>
      <c r="J2357" s="259"/>
    </row>
    <row r="2358" spans="1:10">
      <c r="A2358" s="259"/>
      <c r="B2358" s="259"/>
      <c r="C2358" s="259"/>
      <c r="D2358" s="259"/>
      <c r="E2358" s="259"/>
      <c r="F2358" s="270"/>
      <c r="G2358" s="259"/>
      <c r="H2358" s="259"/>
      <c r="I2358" s="259"/>
      <c r="J2358" s="259"/>
    </row>
    <row r="2359" spans="1:10">
      <c r="A2359" s="259"/>
      <c r="B2359" s="259"/>
      <c r="C2359" s="259"/>
      <c r="D2359" s="259"/>
      <c r="E2359" s="259"/>
      <c r="F2359" s="270"/>
      <c r="G2359" s="259"/>
      <c r="H2359" s="259"/>
      <c r="I2359" s="259"/>
      <c r="J2359" s="259"/>
    </row>
    <row r="2360" spans="1:10">
      <c r="A2360" s="259"/>
      <c r="B2360" s="259"/>
      <c r="C2360" s="259"/>
      <c r="D2360" s="259"/>
      <c r="E2360" s="259"/>
      <c r="F2360" s="270"/>
      <c r="G2360" s="259"/>
      <c r="H2360" s="259"/>
      <c r="I2360" s="259"/>
      <c r="J2360" s="259"/>
    </row>
    <row r="2361" spans="1:10">
      <c r="A2361" s="259"/>
      <c r="B2361" s="259"/>
      <c r="C2361" s="259"/>
      <c r="D2361" s="259"/>
      <c r="E2361" s="259"/>
      <c r="F2361" s="270"/>
      <c r="G2361" s="259"/>
      <c r="H2361" s="259"/>
      <c r="I2361" s="259"/>
      <c r="J2361" s="259"/>
    </row>
    <row r="2362" spans="1:10">
      <c r="A2362" s="259"/>
      <c r="B2362" s="259"/>
      <c r="C2362" s="259"/>
      <c r="D2362" s="259"/>
      <c r="E2362" s="259"/>
      <c r="F2362" s="270"/>
      <c r="G2362" s="259"/>
      <c r="H2362" s="259"/>
      <c r="I2362" s="259"/>
      <c r="J2362" s="259"/>
    </row>
    <row r="2363" spans="1:10">
      <c r="A2363" s="259"/>
      <c r="B2363" s="259"/>
      <c r="C2363" s="259"/>
      <c r="D2363" s="259"/>
      <c r="E2363" s="259"/>
      <c r="F2363" s="270"/>
      <c r="G2363" s="259"/>
      <c r="H2363" s="259"/>
      <c r="I2363" s="259"/>
      <c r="J2363" s="259"/>
    </row>
    <row r="2364" spans="1:10">
      <c r="A2364" s="259"/>
      <c r="B2364" s="259"/>
      <c r="C2364" s="259"/>
      <c r="D2364" s="259"/>
      <c r="E2364" s="259"/>
      <c r="F2364" s="270"/>
      <c r="G2364" s="259"/>
      <c r="H2364" s="259"/>
      <c r="I2364" s="259"/>
      <c r="J2364" s="259"/>
    </row>
    <row r="2365" spans="1:10">
      <c r="A2365" s="259"/>
      <c r="B2365" s="259"/>
      <c r="C2365" s="259"/>
      <c r="D2365" s="259"/>
      <c r="E2365" s="259"/>
      <c r="F2365" s="270"/>
      <c r="G2365" s="259"/>
      <c r="H2365" s="259"/>
      <c r="I2365" s="259"/>
      <c r="J2365" s="259"/>
    </row>
    <row r="2366" spans="1:10">
      <c r="A2366" s="259"/>
      <c r="B2366" s="259"/>
      <c r="C2366" s="259"/>
      <c r="D2366" s="259"/>
      <c r="E2366" s="259"/>
      <c r="F2366" s="270"/>
      <c r="G2366" s="259"/>
      <c r="H2366" s="259"/>
      <c r="I2366" s="259"/>
      <c r="J2366" s="259"/>
    </row>
    <row r="2367" spans="1:10">
      <c r="A2367" s="259"/>
      <c r="B2367" s="259"/>
      <c r="C2367" s="259"/>
      <c r="D2367" s="259"/>
      <c r="E2367" s="259"/>
      <c r="F2367" s="270"/>
      <c r="G2367" s="259"/>
      <c r="H2367" s="259"/>
      <c r="I2367" s="259"/>
      <c r="J2367" s="259"/>
    </row>
    <row r="2368" spans="1:10">
      <c r="A2368" s="259"/>
      <c r="B2368" s="259"/>
      <c r="C2368" s="259"/>
      <c r="D2368" s="259"/>
      <c r="E2368" s="259"/>
      <c r="F2368" s="270"/>
      <c r="G2368" s="259"/>
      <c r="H2368" s="259"/>
      <c r="I2368" s="259"/>
      <c r="J2368" s="259"/>
    </row>
    <row r="2369" spans="1:10">
      <c r="A2369" s="259"/>
      <c r="B2369" s="259"/>
      <c r="C2369" s="259"/>
      <c r="D2369" s="259"/>
      <c r="E2369" s="259"/>
      <c r="F2369" s="270"/>
      <c r="G2369" s="259"/>
      <c r="H2369" s="259"/>
      <c r="I2369" s="259"/>
      <c r="J2369" s="259"/>
    </row>
    <row r="2370" spans="1:10">
      <c r="A2370" s="259"/>
      <c r="B2370" s="259"/>
      <c r="C2370" s="259"/>
      <c r="D2370" s="259"/>
      <c r="E2370" s="259"/>
      <c r="F2370" s="270"/>
      <c r="G2370" s="259"/>
      <c r="H2370" s="259"/>
      <c r="I2370" s="259"/>
      <c r="J2370" s="259"/>
    </row>
    <row r="2371" spans="1:10">
      <c r="A2371" s="259"/>
      <c r="B2371" s="259"/>
      <c r="C2371" s="259"/>
      <c r="D2371" s="259"/>
      <c r="E2371" s="259"/>
      <c r="F2371" s="270"/>
      <c r="G2371" s="259"/>
      <c r="H2371" s="259"/>
      <c r="I2371" s="259"/>
      <c r="J2371" s="259"/>
    </row>
    <row r="2372" spans="1:10">
      <c r="A2372" s="259"/>
      <c r="B2372" s="259"/>
      <c r="C2372" s="259"/>
      <c r="D2372" s="259"/>
      <c r="E2372" s="259"/>
      <c r="F2372" s="270"/>
      <c r="G2372" s="259"/>
      <c r="H2372" s="259"/>
      <c r="I2372" s="259"/>
      <c r="J2372" s="259"/>
    </row>
    <row r="2373" spans="1:10">
      <c r="A2373" s="259"/>
      <c r="B2373" s="259"/>
      <c r="C2373" s="259"/>
      <c r="D2373" s="259"/>
      <c r="E2373" s="259"/>
      <c r="F2373" s="270"/>
      <c r="G2373" s="259"/>
      <c r="H2373" s="259"/>
      <c r="I2373" s="259"/>
      <c r="J2373" s="259"/>
    </row>
    <row r="2374" spans="1:10">
      <c r="A2374" s="259"/>
      <c r="B2374" s="259"/>
      <c r="C2374" s="259"/>
      <c r="D2374" s="259"/>
      <c r="E2374" s="259"/>
      <c r="F2374" s="270"/>
      <c r="G2374" s="259"/>
      <c r="H2374" s="259"/>
      <c r="I2374" s="259"/>
      <c r="J2374" s="259"/>
    </row>
    <row r="2375" spans="1:10">
      <c r="A2375" s="259"/>
      <c r="B2375" s="259"/>
      <c r="C2375" s="259"/>
      <c r="D2375" s="259"/>
      <c r="E2375" s="259"/>
      <c r="F2375" s="270"/>
      <c r="G2375" s="259"/>
      <c r="H2375" s="259"/>
      <c r="I2375" s="259"/>
      <c r="J2375" s="259"/>
    </row>
    <row r="2376" spans="1:10">
      <c r="A2376" s="259"/>
      <c r="B2376" s="259"/>
      <c r="C2376" s="259"/>
      <c r="D2376" s="259"/>
      <c r="E2376" s="259"/>
      <c r="F2376" s="270"/>
      <c r="G2376" s="259"/>
      <c r="H2376" s="259"/>
      <c r="I2376" s="259"/>
      <c r="J2376" s="259"/>
    </row>
    <row r="2377" spans="1:10">
      <c r="A2377" s="259"/>
      <c r="B2377" s="259"/>
      <c r="C2377" s="259"/>
      <c r="D2377" s="259"/>
      <c r="E2377" s="259"/>
      <c r="F2377" s="270"/>
      <c r="G2377" s="259"/>
      <c r="H2377" s="259"/>
      <c r="I2377" s="259"/>
      <c r="J2377" s="259"/>
    </row>
    <row r="2378" spans="1:10">
      <c r="A2378" s="259"/>
      <c r="B2378" s="259"/>
      <c r="C2378" s="259"/>
      <c r="D2378" s="259"/>
      <c r="E2378" s="259"/>
      <c r="F2378" s="270"/>
      <c r="G2378" s="259"/>
      <c r="H2378" s="259"/>
      <c r="I2378" s="259"/>
      <c r="J2378" s="259"/>
    </row>
    <row r="2379" spans="1:10">
      <c r="A2379" s="259"/>
      <c r="B2379" s="259"/>
      <c r="C2379" s="259"/>
      <c r="D2379" s="259"/>
      <c r="E2379" s="259"/>
      <c r="F2379" s="270"/>
      <c r="G2379" s="259"/>
      <c r="H2379" s="259"/>
      <c r="I2379" s="259"/>
      <c r="J2379" s="259"/>
    </row>
    <row r="2380" spans="1:10">
      <c r="A2380" s="259"/>
      <c r="B2380" s="259"/>
      <c r="C2380" s="259"/>
      <c r="D2380" s="259"/>
      <c r="E2380" s="259"/>
      <c r="F2380" s="270"/>
      <c r="G2380" s="259"/>
      <c r="H2380" s="259"/>
      <c r="I2380" s="259"/>
      <c r="J2380" s="259"/>
    </row>
    <row r="2381" spans="1:10">
      <c r="A2381" s="259"/>
      <c r="B2381" s="259"/>
      <c r="C2381" s="259"/>
      <c r="D2381" s="259"/>
      <c r="E2381" s="259"/>
      <c r="F2381" s="270"/>
      <c r="G2381" s="259"/>
      <c r="H2381" s="259"/>
      <c r="I2381" s="259"/>
      <c r="J2381" s="259"/>
    </row>
    <row r="2382" spans="1:10">
      <c r="A2382" s="259"/>
      <c r="B2382" s="259"/>
      <c r="C2382" s="259"/>
      <c r="D2382" s="259"/>
      <c r="E2382" s="259"/>
      <c r="F2382" s="270"/>
      <c r="G2382" s="259"/>
      <c r="H2382" s="259"/>
      <c r="I2382" s="259"/>
      <c r="J2382" s="259"/>
    </row>
    <row r="2383" spans="1:10">
      <c r="A2383" s="259"/>
      <c r="B2383" s="259"/>
      <c r="C2383" s="259"/>
      <c r="D2383" s="259"/>
      <c r="E2383" s="259"/>
      <c r="F2383" s="270"/>
      <c r="G2383" s="259"/>
      <c r="H2383" s="259"/>
      <c r="I2383" s="259"/>
      <c r="J2383" s="259"/>
    </row>
    <row r="2384" spans="1:10">
      <c r="A2384" s="259"/>
      <c r="B2384" s="259"/>
      <c r="C2384" s="259"/>
      <c r="D2384" s="259"/>
      <c r="E2384" s="259"/>
      <c r="F2384" s="270"/>
      <c r="G2384" s="259"/>
      <c r="H2384" s="259"/>
      <c r="I2384" s="259"/>
      <c r="J2384" s="259"/>
    </row>
    <row r="2385" spans="1:10">
      <c r="A2385" s="259"/>
      <c r="B2385" s="259"/>
      <c r="C2385" s="259"/>
      <c r="D2385" s="259"/>
      <c r="E2385" s="259"/>
      <c r="F2385" s="270"/>
      <c r="G2385" s="259"/>
      <c r="H2385" s="259"/>
      <c r="I2385" s="259"/>
      <c r="J2385" s="259"/>
    </row>
    <row r="2386" spans="1:10">
      <c r="A2386" s="259"/>
      <c r="B2386" s="259"/>
      <c r="C2386" s="259"/>
      <c r="D2386" s="259"/>
      <c r="E2386" s="259"/>
      <c r="F2386" s="270"/>
      <c r="G2386" s="259"/>
      <c r="H2386" s="259"/>
      <c r="I2386" s="259"/>
      <c r="J2386" s="259"/>
    </row>
    <row r="2387" spans="1:10">
      <c r="A2387" s="259"/>
      <c r="B2387" s="259"/>
      <c r="C2387" s="259"/>
      <c r="D2387" s="259"/>
      <c r="E2387" s="259"/>
      <c r="F2387" s="270"/>
      <c r="G2387" s="259"/>
      <c r="H2387" s="259"/>
      <c r="I2387" s="259"/>
      <c r="J2387" s="259"/>
    </row>
    <row r="2388" spans="1:10">
      <c r="A2388" s="259"/>
      <c r="B2388" s="259"/>
      <c r="C2388" s="259"/>
      <c r="D2388" s="259"/>
      <c r="E2388" s="259"/>
      <c r="F2388" s="270"/>
      <c r="G2388" s="259"/>
      <c r="H2388" s="259"/>
      <c r="I2388" s="259"/>
      <c r="J2388" s="259"/>
    </row>
    <row r="2389" spans="1:10">
      <c r="A2389" s="259"/>
      <c r="B2389" s="259"/>
      <c r="C2389" s="259"/>
      <c r="D2389" s="259"/>
      <c r="E2389" s="259"/>
      <c r="F2389" s="270"/>
      <c r="G2389" s="259"/>
      <c r="H2389" s="259"/>
      <c r="I2389" s="259"/>
      <c r="J2389" s="259"/>
    </row>
    <row r="2390" spans="1:10">
      <c r="A2390" s="259"/>
      <c r="B2390" s="259"/>
      <c r="C2390" s="259"/>
      <c r="D2390" s="259"/>
      <c r="E2390" s="259"/>
      <c r="F2390" s="270"/>
      <c r="G2390" s="259"/>
      <c r="H2390" s="259"/>
      <c r="I2390" s="259"/>
      <c r="J2390" s="259"/>
    </row>
    <row r="2391" spans="1:10">
      <c r="A2391" s="259"/>
      <c r="B2391" s="259"/>
      <c r="C2391" s="259"/>
      <c r="D2391" s="259"/>
      <c r="E2391" s="259"/>
      <c r="F2391" s="270"/>
      <c r="G2391" s="259"/>
      <c r="H2391" s="259"/>
      <c r="I2391" s="259"/>
      <c r="J2391" s="259"/>
    </row>
    <row r="2392" spans="1:10">
      <c r="A2392" s="259"/>
      <c r="B2392" s="259"/>
      <c r="C2392" s="259"/>
      <c r="D2392" s="259"/>
      <c r="E2392" s="259"/>
      <c r="F2392" s="270"/>
      <c r="G2392" s="259"/>
      <c r="H2392" s="259"/>
      <c r="I2392" s="259"/>
      <c r="J2392" s="259"/>
    </row>
    <row r="2393" spans="1:10">
      <c r="A2393" s="259"/>
      <c r="B2393" s="259"/>
      <c r="C2393" s="259"/>
      <c r="D2393" s="259"/>
      <c r="E2393" s="259"/>
      <c r="F2393" s="270"/>
      <c r="G2393" s="259"/>
      <c r="H2393" s="259"/>
      <c r="I2393" s="259"/>
      <c r="J2393" s="259"/>
    </row>
    <row r="2394" spans="1:10">
      <c r="A2394" s="259"/>
      <c r="B2394" s="259"/>
      <c r="C2394" s="259"/>
      <c r="D2394" s="259"/>
      <c r="E2394" s="259"/>
      <c r="F2394" s="270"/>
      <c r="G2394" s="259"/>
      <c r="H2394" s="259"/>
      <c r="I2394" s="259"/>
      <c r="J2394" s="259"/>
    </row>
    <row r="2395" spans="1:10">
      <c r="A2395" s="259"/>
      <c r="B2395" s="259"/>
      <c r="C2395" s="259"/>
      <c r="D2395" s="259"/>
      <c r="E2395" s="259"/>
      <c r="F2395" s="270"/>
      <c r="G2395" s="259"/>
      <c r="H2395" s="259"/>
      <c r="I2395" s="259"/>
      <c r="J2395" s="259"/>
    </row>
    <row r="2396" spans="1:10">
      <c r="A2396" s="259"/>
      <c r="B2396" s="259"/>
      <c r="C2396" s="259"/>
      <c r="D2396" s="259"/>
      <c r="E2396" s="259"/>
      <c r="F2396" s="270"/>
      <c r="G2396" s="259"/>
      <c r="H2396" s="259"/>
      <c r="I2396" s="259"/>
      <c r="J2396" s="259"/>
    </row>
    <row r="2397" spans="1:10">
      <c r="A2397" s="259"/>
      <c r="B2397" s="259"/>
      <c r="C2397" s="259"/>
      <c r="D2397" s="259"/>
      <c r="E2397" s="259"/>
      <c r="F2397" s="270"/>
      <c r="G2397" s="259"/>
      <c r="H2397" s="259"/>
      <c r="I2397" s="259"/>
      <c r="J2397" s="259"/>
    </row>
    <row r="2398" spans="1:10">
      <c r="A2398" s="259"/>
      <c r="B2398" s="259"/>
      <c r="C2398" s="259"/>
      <c r="D2398" s="259"/>
      <c r="E2398" s="259"/>
      <c r="F2398" s="270"/>
      <c r="G2398" s="259"/>
      <c r="H2398" s="259"/>
      <c r="I2398" s="259"/>
      <c r="J2398" s="259"/>
    </row>
    <row r="2399" spans="1:10">
      <c r="A2399" s="259"/>
      <c r="B2399" s="259"/>
      <c r="C2399" s="259"/>
      <c r="D2399" s="259"/>
      <c r="E2399" s="259"/>
      <c r="F2399" s="270"/>
      <c r="G2399" s="259"/>
      <c r="H2399" s="259"/>
      <c r="I2399" s="259"/>
      <c r="J2399" s="259"/>
    </row>
    <row r="2400" spans="1:10">
      <c r="A2400" s="259"/>
      <c r="B2400" s="259"/>
      <c r="C2400" s="259"/>
      <c r="D2400" s="259"/>
      <c r="E2400" s="259"/>
      <c r="F2400" s="270"/>
      <c r="G2400" s="259"/>
      <c r="H2400" s="259"/>
      <c r="I2400" s="259"/>
      <c r="J2400" s="259"/>
    </row>
    <row r="2401" spans="1:10">
      <c r="A2401" s="259"/>
      <c r="B2401" s="259"/>
      <c r="C2401" s="259"/>
      <c r="D2401" s="259"/>
      <c r="E2401" s="259"/>
      <c r="F2401" s="270"/>
      <c r="G2401" s="259"/>
      <c r="H2401" s="259"/>
      <c r="I2401" s="259"/>
      <c r="J2401" s="259"/>
    </row>
    <row r="2402" spans="1:10">
      <c r="A2402" s="259"/>
      <c r="B2402" s="259"/>
      <c r="C2402" s="259"/>
      <c r="D2402" s="259"/>
      <c r="E2402" s="259"/>
      <c r="F2402" s="270"/>
      <c r="G2402" s="259"/>
      <c r="H2402" s="259"/>
      <c r="I2402" s="259"/>
      <c r="J2402" s="259"/>
    </row>
    <row r="2403" spans="1:10">
      <c r="A2403" s="259"/>
      <c r="B2403" s="259"/>
      <c r="C2403" s="259"/>
      <c r="D2403" s="259"/>
      <c r="E2403" s="259"/>
      <c r="F2403" s="270"/>
      <c r="G2403" s="259"/>
      <c r="H2403" s="259"/>
      <c r="I2403" s="259"/>
      <c r="J2403" s="259"/>
    </row>
    <row r="2404" spans="1:10">
      <c r="A2404" s="259"/>
      <c r="B2404" s="259"/>
      <c r="C2404" s="259"/>
      <c r="D2404" s="259"/>
      <c r="E2404" s="259"/>
      <c r="F2404" s="270"/>
      <c r="G2404" s="259"/>
      <c r="H2404" s="259"/>
      <c r="I2404" s="259"/>
      <c r="J2404" s="259"/>
    </row>
    <row r="2405" spans="1:10">
      <c r="A2405" s="259"/>
      <c r="B2405" s="259"/>
      <c r="C2405" s="259"/>
      <c r="D2405" s="259"/>
      <c r="E2405" s="259"/>
      <c r="F2405" s="270"/>
      <c r="G2405" s="259"/>
      <c r="H2405" s="259"/>
      <c r="I2405" s="259"/>
      <c r="J2405" s="259"/>
    </row>
    <row r="2406" spans="1:10">
      <c r="A2406" s="259"/>
      <c r="B2406" s="259"/>
      <c r="C2406" s="259"/>
      <c r="D2406" s="259"/>
      <c r="E2406" s="259"/>
      <c r="F2406" s="270"/>
      <c r="G2406" s="259"/>
      <c r="H2406" s="259"/>
      <c r="I2406" s="259"/>
      <c r="J2406" s="259"/>
    </row>
    <row r="2407" spans="1:10">
      <c r="A2407" s="259"/>
      <c r="B2407" s="259"/>
      <c r="C2407" s="259"/>
      <c r="D2407" s="259"/>
      <c r="E2407" s="259"/>
      <c r="F2407" s="270"/>
      <c r="G2407" s="259"/>
      <c r="H2407" s="259"/>
      <c r="I2407" s="259"/>
      <c r="J2407" s="259"/>
    </row>
    <row r="2408" spans="1:10">
      <c r="A2408" s="259"/>
      <c r="B2408" s="259"/>
      <c r="C2408" s="259"/>
      <c r="D2408" s="259"/>
      <c r="E2408" s="259"/>
      <c r="F2408" s="270"/>
      <c r="G2408" s="259"/>
      <c r="H2408" s="259"/>
      <c r="I2408" s="259"/>
      <c r="J2408" s="259"/>
    </row>
    <row r="2409" spans="1:10">
      <c r="A2409" s="259"/>
      <c r="B2409" s="259"/>
      <c r="C2409" s="259"/>
      <c r="D2409" s="259"/>
      <c r="E2409" s="259"/>
      <c r="F2409" s="270"/>
      <c r="G2409" s="259"/>
      <c r="H2409" s="259"/>
      <c r="I2409" s="259"/>
      <c r="J2409" s="259"/>
    </row>
    <row r="2410" spans="1:10">
      <c r="A2410" s="259"/>
      <c r="B2410" s="259"/>
      <c r="C2410" s="259"/>
      <c r="D2410" s="259"/>
      <c r="E2410" s="259"/>
      <c r="F2410" s="270"/>
      <c r="G2410" s="259"/>
      <c r="H2410" s="259"/>
      <c r="I2410" s="259"/>
      <c r="J2410" s="259"/>
    </row>
    <row r="2411" spans="1:10">
      <c r="A2411" s="259"/>
      <c r="B2411" s="259"/>
      <c r="C2411" s="259"/>
      <c r="D2411" s="259"/>
      <c r="E2411" s="259"/>
      <c r="F2411" s="270"/>
      <c r="G2411" s="259"/>
      <c r="H2411" s="259"/>
      <c r="I2411" s="259"/>
      <c r="J2411" s="259"/>
    </row>
    <row r="2412" spans="1:10">
      <c r="A2412" s="259"/>
      <c r="B2412" s="259"/>
      <c r="C2412" s="259"/>
      <c r="D2412" s="259"/>
      <c r="E2412" s="259"/>
      <c r="F2412" s="270"/>
      <c r="G2412" s="259"/>
      <c r="H2412" s="259"/>
      <c r="I2412" s="259"/>
      <c r="J2412" s="259"/>
    </row>
    <row r="2413" spans="1:10">
      <c r="A2413" s="259"/>
      <c r="B2413" s="259"/>
      <c r="C2413" s="259"/>
      <c r="D2413" s="259"/>
      <c r="E2413" s="259"/>
      <c r="F2413" s="270"/>
      <c r="G2413" s="259"/>
      <c r="H2413" s="259"/>
      <c r="I2413" s="259"/>
      <c r="J2413" s="259"/>
    </row>
    <row r="2414" spans="1:10">
      <c r="A2414" s="259"/>
      <c r="B2414" s="259"/>
      <c r="C2414" s="259"/>
      <c r="D2414" s="259"/>
      <c r="E2414" s="259"/>
      <c r="F2414" s="270"/>
      <c r="G2414" s="259"/>
      <c r="H2414" s="259"/>
      <c r="I2414" s="259"/>
      <c r="J2414" s="259"/>
    </row>
    <row r="2415" spans="1:10">
      <c r="A2415" s="259"/>
      <c r="B2415" s="259"/>
      <c r="C2415" s="259"/>
      <c r="D2415" s="259"/>
      <c r="E2415" s="259"/>
      <c r="F2415" s="270"/>
      <c r="G2415" s="259"/>
      <c r="H2415" s="259"/>
      <c r="I2415" s="259"/>
      <c r="J2415" s="259"/>
    </row>
    <row r="2416" spans="1:10">
      <c r="A2416" s="259"/>
      <c r="B2416" s="259"/>
      <c r="C2416" s="259"/>
      <c r="D2416" s="259"/>
      <c r="E2416" s="259"/>
      <c r="F2416" s="270"/>
      <c r="G2416" s="259"/>
      <c r="H2416" s="259"/>
      <c r="I2416" s="259"/>
      <c r="J2416" s="259"/>
    </row>
    <row r="2417" spans="1:10">
      <c r="A2417" s="259"/>
      <c r="B2417" s="259"/>
      <c r="C2417" s="259"/>
      <c r="D2417" s="259"/>
      <c r="E2417" s="259"/>
      <c r="F2417" s="270"/>
      <c r="G2417" s="259"/>
      <c r="H2417" s="259"/>
      <c r="I2417" s="259"/>
      <c r="J2417" s="259"/>
    </row>
    <row r="2418" spans="1:10">
      <c r="A2418" s="259"/>
      <c r="B2418" s="259"/>
      <c r="C2418" s="259"/>
      <c r="D2418" s="259"/>
      <c r="E2418" s="259"/>
      <c r="F2418" s="270"/>
      <c r="G2418" s="259"/>
      <c r="H2418" s="259"/>
      <c r="I2418" s="259"/>
      <c r="J2418" s="259"/>
    </row>
    <row r="2419" spans="1:10">
      <c r="A2419" s="259"/>
      <c r="B2419" s="259"/>
      <c r="C2419" s="259"/>
      <c r="D2419" s="259"/>
      <c r="E2419" s="259"/>
      <c r="F2419" s="270"/>
      <c r="G2419" s="259"/>
      <c r="H2419" s="259"/>
      <c r="I2419" s="259"/>
      <c r="J2419" s="259"/>
    </row>
    <row r="2420" spans="1:10">
      <c r="A2420" s="259"/>
      <c r="B2420" s="259"/>
      <c r="C2420" s="259"/>
      <c r="D2420" s="259"/>
      <c r="E2420" s="259"/>
      <c r="F2420" s="270"/>
      <c r="G2420" s="259"/>
      <c r="H2420" s="259"/>
      <c r="I2420" s="259"/>
      <c r="J2420" s="259"/>
    </row>
    <row r="2421" spans="1:10">
      <c r="A2421" s="259"/>
      <c r="B2421" s="259"/>
      <c r="C2421" s="259"/>
      <c r="D2421" s="259"/>
      <c r="E2421" s="259"/>
      <c r="F2421" s="270"/>
      <c r="G2421" s="259"/>
      <c r="H2421" s="259"/>
      <c r="I2421" s="259"/>
      <c r="J2421" s="259"/>
    </row>
    <row r="2422" spans="1:10">
      <c r="A2422" s="259"/>
      <c r="B2422" s="259"/>
      <c r="C2422" s="259"/>
      <c r="D2422" s="259"/>
      <c r="E2422" s="259"/>
      <c r="F2422" s="270"/>
      <c r="G2422" s="259"/>
      <c r="H2422" s="259"/>
      <c r="I2422" s="259"/>
      <c r="J2422" s="259"/>
    </row>
    <row r="2423" spans="1:10">
      <c r="A2423" s="259"/>
      <c r="B2423" s="259"/>
      <c r="C2423" s="259"/>
      <c r="D2423" s="259"/>
      <c r="E2423" s="259"/>
      <c r="F2423" s="270"/>
      <c r="G2423" s="259"/>
      <c r="H2423" s="259"/>
      <c r="I2423" s="259"/>
      <c r="J2423" s="259"/>
    </row>
    <row r="2424" spans="1:10">
      <c r="A2424" s="259"/>
      <c r="B2424" s="259"/>
      <c r="C2424" s="259"/>
      <c r="D2424" s="259"/>
      <c r="E2424" s="259"/>
      <c r="F2424" s="270"/>
      <c r="G2424" s="259"/>
      <c r="H2424" s="259"/>
      <c r="I2424" s="259"/>
      <c r="J2424" s="259"/>
    </row>
    <row r="2425" spans="1:10">
      <c r="A2425" s="259"/>
      <c r="B2425" s="259"/>
      <c r="C2425" s="259"/>
      <c r="D2425" s="259"/>
      <c r="E2425" s="259"/>
      <c r="F2425" s="270"/>
      <c r="G2425" s="259"/>
      <c r="H2425" s="259"/>
      <c r="I2425" s="259"/>
      <c r="J2425" s="259"/>
    </row>
    <row r="2426" spans="1:10">
      <c r="A2426" s="259"/>
      <c r="B2426" s="259"/>
      <c r="C2426" s="259"/>
      <c r="D2426" s="259"/>
      <c r="E2426" s="259"/>
      <c r="F2426" s="270"/>
      <c r="G2426" s="259"/>
      <c r="H2426" s="259"/>
      <c r="I2426" s="259"/>
      <c r="J2426" s="259"/>
    </row>
    <row r="2427" spans="1:10">
      <c r="A2427" s="259"/>
      <c r="B2427" s="259"/>
      <c r="C2427" s="259"/>
      <c r="D2427" s="259"/>
      <c r="E2427" s="259"/>
      <c r="F2427" s="270"/>
      <c r="G2427" s="259"/>
      <c r="H2427" s="259"/>
      <c r="I2427" s="259"/>
      <c r="J2427" s="259"/>
    </row>
    <row r="2428" spans="1:10">
      <c r="A2428" s="259"/>
      <c r="B2428" s="259"/>
      <c r="C2428" s="259"/>
      <c r="D2428" s="259"/>
      <c r="E2428" s="259"/>
      <c r="F2428" s="270"/>
      <c r="G2428" s="259"/>
      <c r="H2428" s="259"/>
      <c r="I2428" s="259"/>
      <c r="J2428" s="259"/>
    </row>
    <row r="2429" spans="1:10">
      <c r="A2429" s="259"/>
      <c r="B2429" s="259"/>
      <c r="C2429" s="259"/>
      <c r="D2429" s="259"/>
      <c r="E2429" s="259"/>
      <c r="F2429" s="270"/>
      <c r="G2429" s="259"/>
      <c r="H2429" s="259"/>
      <c r="I2429" s="259"/>
      <c r="J2429" s="259"/>
    </row>
    <row r="2430" spans="1:10">
      <c r="A2430" s="259"/>
      <c r="B2430" s="259"/>
      <c r="C2430" s="259"/>
      <c r="D2430" s="259"/>
      <c r="E2430" s="259"/>
      <c r="F2430" s="270"/>
      <c r="G2430" s="259"/>
      <c r="H2430" s="259"/>
      <c r="I2430" s="259"/>
      <c r="J2430" s="259"/>
    </row>
    <row r="2431" spans="1:10">
      <c r="A2431" s="259"/>
      <c r="B2431" s="259"/>
      <c r="C2431" s="259"/>
      <c r="D2431" s="259"/>
      <c r="E2431" s="259"/>
      <c r="F2431" s="270"/>
      <c r="G2431" s="259"/>
      <c r="H2431" s="259"/>
      <c r="I2431" s="259"/>
      <c r="J2431" s="259"/>
    </row>
    <row r="2432" spans="1:10">
      <c r="A2432" s="259"/>
      <c r="B2432" s="259"/>
      <c r="C2432" s="259"/>
      <c r="D2432" s="259"/>
      <c r="E2432" s="259"/>
      <c r="F2432" s="270"/>
      <c r="G2432" s="259"/>
      <c r="H2432" s="259"/>
      <c r="I2432" s="259"/>
      <c r="J2432" s="259"/>
    </row>
    <row r="2433" spans="1:10">
      <c r="A2433" s="259"/>
      <c r="B2433" s="259"/>
      <c r="C2433" s="259"/>
      <c r="D2433" s="259"/>
      <c r="E2433" s="259"/>
      <c r="F2433" s="270"/>
      <c r="G2433" s="259"/>
      <c r="H2433" s="259"/>
      <c r="I2433" s="259"/>
      <c r="J2433" s="259"/>
    </row>
    <row r="2434" spans="1:10">
      <c r="A2434" s="259"/>
      <c r="B2434" s="259"/>
      <c r="C2434" s="259"/>
      <c r="D2434" s="259"/>
      <c r="E2434" s="259"/>
      <c r="F2434" s="270"/>
      <c r="G2434" s="259"/>
      <c r="H2434" s="259"/>
      <c r="I2434" s="259"/>
      <c r="J2434" s="259"/>
    </row>
    <row r="2435" spans="1:10">
      <c r="A2435" s="259"/>
      <c r="B2435" s="259"/>
      <c r="C2435" s="259"/>
      <c r="D2435" s="259"/>
      <c r="E2435" s="259"/>
      <c r="F2435" s="270"/>
      <c r="G2435" s="259"/>
      <c r="H2435" s="259"/>
      <c r="I2435" s="259"/>
      <c r="J2435" s="259"/>
    </row>
    <row r="2436" spans="1:10">
      <c r="A2436" s="259"/>
      <c r="B2436" s="259"/>
      <c r="C2436" s="259"/>
      <c r="D2436" s="259"/>
      <c r="E2436" s="259"/>
      <c r="F2436" s="270"/>
      <c r="G2436" s="259"/>
      <c r="H2436" s="259"/>
      <c r="I2436" s="259"/>
      <c r="J2436" s="259"/>
    </row>
    <row r="2437" spans="1:10">
      <c r="A2437" s="259"/>
      <c r="B2437" s="259"/>
      <c r="C2437" s="259"/>
      <c r="D2437" s="259"/>
      <c r="E2437" s="259"/>
      <c r="F2437" s="270"/>
      <c r="G2437" s="259"/>
      <c r="H2437" s="259"/>
      <c r="I2437" s="259"/>
      <c r="J2437" s="259"/>
    </row>
    <row r="2438" spans="1:10">
      <c r="A2438" s="259"/>
      <c r="B2438" s="259"/>
      <c r="C2438" s="259"/>
      <c r="D2438" s="259"/>
      <c r="E2438" s="259"/>
      <c r="F2438" s="270"/>
      <c r="G2438" s="259"/>
      <c r="H2438" s="259"/>
      <c r="I2438" s="259"/>
      <c r="J2438" s="259"/>
    </row>
    <row r="2439" spans="1:10">
      <c r="A2439" s="259"/>
      <c r="B2439" s="259"/>
      <c r="C2439" s="259"/>
      <c r="D2439" s="259"/>
      <c r="E2439" s="259"/>
      <c r="F2439" s="270"/>
      <c r="G2439" s="259"/>
      <c r="H2439" s="259"/>
      <c r="I2439" s="259"/>
      <c r="J2439" s="259"/>
    </row>
    <row r="2440" spans="1:10">
      <c r="A2440" s="259"/>
      <c r="B2440" s="259"/>
      <c r="C2440" s="259"/>
      <c r="D2440" s="259"/>
      <c r="E2440" s="259"/>
      <c r="F2440" s="270"/>
      <c r="G2440" s="259"/>
      <c r="H2440" s="259"/>
      <c r="I2440" s="259"/>
      <c r="J2440" s="259"/>
    </row>
    <row r="2441" spans="1:10">
      <c r="A2441" s="259"/>
      <c r="B2441" s="259"/>
      <c r="C2441" s="259"/>
      <c r="D2441" s="259"/>
      <c r="E2441" s="259"/>
      <c r="F2441" s="270"/>
      <c r="G2441" s="259"/>
      <c r="H2441" s="259"/>
      <c r="I2441" s="259"/>
      <c r="J2441" s="259"/>
    </row>
    <row r="2442" spans="1:10">
      <c r="A2442" s="259"/>
      <c r="B2442" s="259"/>
      <c r="C2442" s="259"/>
      <c r="D2442" s="259"/>
      <c r="E2442" s="259"/>
      <c r="F2442" s="270"/>
      <c r="G2442" s="259"/>
      <c r="H2442" s="259"/>
      <c r="I2442" s="259"/>
      <c r="J2442" s="259"/>
    </row>
    <row r="2443" spans="1:10">
      <c r="A2443" s="259"/>
      <c r="B2443" s="259"/>
      <c r="C2443" s="259"/>
      <c r="D2443" s="259"/>
      <c r="E2443" s="259"/>
      <c r="F2443" s="270"/>
      <c r="G2443" s="259"/>
      <c r="H2443" s="259"/>
      <c r="I2443" s="259"/>
      <c r="J2443" s="259"/>
    </row>
    <row r="2444" spans="1:10">
      <c r="A2444" s="259"/>
      <c r="B2444" s="259"/>
      <c r="C2444" s="259"/>
      <c r="D2444" s="259"/>
      <c r="E2444" s="259"/>
      <c r="F2444" s="270"/>
      <c r="G2444" s="259"/>
      <c r="H2444" s="259"/>
      <c r="I2444" s="259"/>
      <c r="J2444" s="259"/>
    </row>
    <row r="2445" spans="1:10">
      <c r="A2445" s="259"/>
      <c r="B2445" s="259"/>
      <c r="C2445" s="259"/>
      <c r="D2445" s="259"/>
      <c r="E2445" s="259"/>
      <c r="F2445" s="270"/>
      <c r="G2445" s="259"/>
      <c r="H2445" s="259"/>
      <c r="I2445" s="259"/>
      <c r="J2445" s="259"/>
    </row>
    <row r="2446" spans="1:10">
      <c r="A2446" s="259"/>
      <c r="B2446" s="259"/>
      <c r="C2446" s="259"/>
      <c r="D2446" s="259"/>
      <c r="E2446" s="259"/>
      <c r="F2446" s="270"/>
      <c r="G2446" s="259"/>
      <c r="H2446" s="259"/>
      <c r="I2446" s="259"/>
      <c r="J2446" s="259"/>
    </row>
    <row r="2447" spans="1:10">
      <c r="A2447" s="259"/>
      <c r="B2447" s="259"/>
      <c r="C2447" s="259"/>
      <c r="D2447" s="259"/>
      <c r="E2447" s="259"/>
      <c r="F2447" s="270"/>
      <c r="G2447" s="259"/>
      <c r="H2447" s="259"/>
      <c r="I2447" s="259"/>
      <c r="J2447" s="259"/>
    </row>
    <row r="2448" spans="1:10">
      <c r="A2448" s="259"/>
      <c r="B2448" s="259"/>
      <c r="C2448" s="259"/>
      <c r="D2448" s="259"/>
      <c r="E2448" s="259"/>
      <c r="F2448" s="270"/>
      <c r="G2448" s="259"/>
      <c r="H2448" s="259"/>
      <c r="I2448" s="259"/>
      <c r="J2448" s="259"/>
    </row>
    <row r="2449" spans="1:10">
      <c r="A2449" s="259"/>
      <c r="B2449" s="259"/>
      <c r="C2449" s="259"/>
      <c r="D2449" s="259"/>
      <c r="E2449" s="259"/>
      <c r="F2449" s="270"/>
      <c r="G2449" s="259"/>
      <c r="H2449" s="259"/>
      <c r="I2449" s="259"/>
      <c r="J2449" s="259"/>
    </row>
    <row r="2450" spans="1:10">
      <c r="A2450" s="259"/>
      <c r="B2450" s="259"/>
      <c r="C2450" s="259"/>
      <c r="D2450" s="259"/>
      <c r="E2450" s="259"/>
      <c r="F2450" s="270"/>
      <c r="G2450" s="259"/>
      <c r="H2450" s="259"/>
      <c r="I2450" s="259"/>
      <c r="J2450" s="259"/>
    </row>
    <row r="2451" spans="1:10">
      <c r="A2451" s="259"/>
      <c r="B2451" s="259"/>
      <c r="C2451" s="259"/>
      <c r="D2451" s="259"/>
      <c r="E2451" s="259"/>
      <c r="F2451" s="270"/>
      <c r="G2451" s="259"/>
      <c r="H2451" s="259"/>
      <c r="I2451" s="259"/>
      <c r="J2451" s="259"/>
    </row>
    <row r="2452" spans="1:10">
      <c r="A2452" s="259"/>
      <c r="B2452" s="259"/>
      <c r="C2452" s="259"/>
      <c r="D2452" s="259"/>
      <c r="E2452" s="259"/>
      <c r="F2452" s="270"/>
      <c r="G2452" s="259"/>
      <c r="H2452" s="259"/>
      <c r="I2452" s="259"/>
      <c r="J2452" s="259"/>
    </row>
    <row r="2453" spans="1:10">
      <c r="A2453" s="259"/>
      <c r="B2453" s="259"/>
      <c r="C2453" s="259"/>
      <c r="D2453" s="259"/>
      <c r="E2453" s="259"/>
      <c r="F2453" s="270"/>
      <c r="G2453" s="259"/>
      <c r="H2453" s="259"/>
      <c r="I2453" s="259"/>
      <c r="J2453" s="259"/>
    </row>
    <row r="2454" spans="1:10">
      <c r="A2454" s="259"/>
      <c r="B2454" s="259"/>
      <c r="C2454" s="259"/>
      <c r="D2454" s="259"/>
      <c r="E2454" s="259"/>
      <c r="F2454" s="270"/>
      <c r="G2454" s="259"/>
      <c r="H2454" s="259"/>
      <c r="I2454" s="259"/>
      <c r="J2454" s="259"/>
    </row>
    <row r="2455" spans="1:10">
      <c r="A2455" s="259"/>
      <c r="B2455" s="259"/>
      <c r="C2455" s="259"/>
      <c r="D2455" s="259"/>
      <c r="E2455" s="259"/>
      <c r="F2455" s="270"/>
      <c r="G2455" s="259"/>
      <c r="H2455" s="259"/>
      <c r="I2455" s="259"/>
      <c r="J2455" s="259"/>
    </row>
    <row r="2456" spans="1:10">
      <c r="A2456" s="259"/>
      <c r="B2456" s="259"/>
      <c r="C2456" s="259"/>
      <c r="D2456" s="259"/>
      <c r="E2456" s="259"/>
      <c r="F2456" s="270"/>
      <c r="G2456" s="259"/>
      <c r="H2456" s="259"/>
      <c r="I2456" s="259"/>
      <c r="J2456" s="259"/>
    </row>
    <row r="2457" spans="1:10">
      <c r="A2457" s="259"/>
      <c r="B2457" s="259"/>
      <c r="C2457" s="259"/>
      <c r="D2457" s="259"/>
      <c r="E2457" s="259"/>
      <c r="F2457" s="270"/>
      <c r="G2457" s="259"/>
      <c r="H2457" s="259"/>
      <c r="I2457" s="259"/>
      <c r="J2457" s="259"/>
    </row>
    <row r="2458" spans="1:10">
      <c r="A2458" s="259"/>
      <c r="B2458" s="259"/>
      <c r="C2458" s="259"/>
      <c r="D2458" s="259"/>
      <c r="E2458" s="259"/>
      <c r="F2458" s="270"/>
      <c r="G2458" s="259"/>
      <c r="H2458" s="259"/>
      <c r="I2458" s="259"/>
      <c r="J2458" s="259"/>
    </row>
    <row r="2459" spans="1:10">
      <c r="A2459" s="259"/>
      <c r="B2459" s="259"/>
      <c r="C2459" s="259"/>
      <c r="D2459" s="259"/>
      <c r="E2459" s="259"/>
      <c r="F2459" s="270"/>
      <c r="G2459" s="259"/>
      <c r="H2459" s="259"/>
      <c r="I2459" s="259"/>
      <c r="J2459" s="259"/>
    </row>
    <row r="2460" spans="1:10">
      <c r="A2460" s="259"/>
      <c r="B2460" s="259"/>
      <c r="C2460" s="259"/>
      <c r="D2460" s="259"/>
      <c r="E2460" s="259"/>
      <c r="F2460" s="270"/>
      <c r="G2460" s="259"/>
      <c r="H2460" s="259"/>
      <c r="I2460" s="259"/>
      <c r="J2460" s="259"/>
    </row>
    <row r="2461" spans="1:10">
      <c r="A2461" s="259"/>
      <c r="B2461" s="259"/>
      <c r="C2461" s="259"/>
      <c r="D2461" s="259"/>
      <c r="E2461" s="259"/>
      <c r="F2461" s="270"/>
      <c r="G2461" s="259"/>
      <c r="H2461" s="259"/>
      <c r="I2461" s="259"/>
      <c r="J2461" s="259"/>
    </row>
    <row r="2462" spans="1:10">
      <c r="A2462" s="259"/>
      <c r="B2462" s="259"/>
      <c r="C2462" s="259"/>
      <c r="D2462" s="259"/>
      <c r="E2462" s="259"/>
      <c r="F2462" s="270"/>
      <c r="G2462" s="259"/>
      <c r="H2462" s="259"/>
      <c r="I2462" s="259"/>
      <c r="J2462" s="259"/>
    </row>
    <row r="2463" spans="1:10">
      <c r="A2463" s="259"/>
      <c r="B2463" s="259"/>
      <c r="C2463" s="259"/>
      <c r="D2463" s="259"/>
      <c r="E2463" s="259"/>
      <c r="F2463" s="270"/>
      <c r="G2463" s="259"/>
      <c r="H2463" s="259"/>
      <c r="I2463" s="259"/>
      <c r="J2463" s="259"/>
    </row>
    <row r="2464" spans="1:10">
      <c r="A2464" s="259"/>
      <c r="B2464" s="259"/>
      <c r="C2464" s="259"/>
      <c r="D2464" s="259"/>
      <c r="E2464" s="259"/>
      <c r="F2464" s="270"/>
      <c r="G2464" s="259"/>
      <c r="H2464" s="259"/>
      <c r="I2464" s="259"/>
      <c r="J2464" s="259"/>
    </row>
    <row r="2465" spans="1:10">
      <c r="A2465" s="259"/>
      <c r="B2465" s="259"/>
      <c r="C2465" s="259"/>
      <c r="D2465" s="259"/>
      <c r="E2465" s="259"/>
      <c r="F2465" s="270"/>
      <c r="G2465" s="259"/>
      <c r="H2465" s="259"/>
      <c r="I2465" s="259"/>
      <c r="J2465" s="259"/>
    </row>
    <row r="2466" spans="1:10">
      <c r="A2466" s="259"/>
      <c r="B2466" s="259"/>
      <c r="C2466" s="259"/>
      <c r="D2466" s="259"/>
      <c r="E2466" s="259"/>
      <c r="F2466" s="270"/>
      <c r="G2466" s="259"/>
      <c r="H2466" s="259"/>
      <c r="I2466" s="259"/>
      <c r="J2466" s="259"/>
    </row>
    <row r="2467" spans="1:10">
      <c r="A2467" s="259"/>
      <c r="B2467" s="259"/>
      <c r="C2467" s="259"/>
      <c r="D2467" s="259"/>
      <c r="E2467" s="259"/>
      <c r="F2467" s="270"/>
      <c r="G2467" s="259"/>
      <c r="H2467" s="259"/>
      <c r="I2467" s="259"/>
      <c r="J2467" s="259"/>
    </row>
    <row r="2468" spans="1:10">
      <c r="A2468" s="259"/>
      <c r="B2468" s="259"/>
      <c r="C2468" s="259"/>
      <c r="D2468" s="259"/>
      <c r="E2468" s="259"/>
      <c r="F2468" s="270"/>
      <c r="G2468" s="259"/>
      <c r="H2468" s="259"/>
      <c r="I2468" s="259"/>
      <c r="J2468" s="259"/>
    </row>
    <row r="2469" spans="1:10">
      <c r="A2469" s="259"/>
      <c r="B2469" s="259"/>
      <c r="C2469" s="259"/>
      <c r="D2469" s="259"/>
      <c r="E2469" s="259"/>
      <c r="F2469" s="270"/>
      <c r="G2469" s="259"/>
      <c r="H2469" s="259"/>
      <c r="I2469" s="259"/>
      <c r="J2469" s="259"/>
    </row>
    <row r="2470" spans="1:10">
      <c r="A2470" s="259"/>
      <c r="B2470" s="259"/>
      <c r="C2470" s="259"/>
      <c r="D2470" s="259"/>
      <c r="E2470" s="259"/>
      <c r="F2470" s="270"/>
      <c r="G2470" s="259"/>
      <c r="H2470" s="259"/>
      <c r="I2470" s="259"/>
      <c r="J2470" s="259"/>
    </row>
    <row r="2471" spans="1:10">
      <c r="A2471" s="259"/>
      <c r="B2471" s="259"/>
      <c r="C2471" s="259"/>
      <c r="D2471" s="259"/>
      <c r="E2471" s="259"/>
      <c r="F2471" s="270"/>
      <c r="G2471" s="259"/>
      <c r="H2471" s="259"/>
      <c r="I2471" s="259"/>
      <c r="J2471" s="259"/>
    </row>
    <row r="2472" spans="1:10">
      <c r="A2472" s="259"/>
      <c r="B2472" s="259"/>
      <c r="C2472" s="259"/>
      <c r="D2472" s="259"/>
      <c r="E2472" s="259"/>
      <c r="F2472" s="270"/>
      <c r="G2472" s="259"/>
      <c r="H2472" s="259"/>
      <c r="I2472" s="259"/>
      <c r="J2472" s="259"/>
    </row>
    <row r="2473" spans="1:10">
      <c r="A2473" s="259"/>
      <c r="B2473" s="259"/>
      <c r="C2473" s="259"/>
      <c r="D2473" s="259"/>
      <c r="E2473" s="259"/>
      <c r="F2473" s="270"/>
      <c r="G2473" s="259"/>
      <c r="H2473" s="259"/>
      <c r="I2473" s="259"/>
      <c r="J2473" s="259"/>
    </row>
    <row r="2474" spans="1:10">
      <c r="A2474" s="259"/>
      <c r="B2474" s="259"/>
      <c r="C2474" s="259"/>
      <c r="D2474" s="259"/>
      <c r="E2474" s="259"/>
      <c r="F2474" s="270"/>
      <c r="G2474" s="259"/>
      <c r="H2474" s="259"/>
      <c r="I2474" s="259"/>
      <c r="J2474" s="259"/>
    </row>
    <row r="2475" spans="1:10">
      <c r="A2475" s="259"/>
      <c r="B2475" s="259"/>
      <c r="C2475" s="259"/>
      <c r="D2475" s="259"/>
      <c r="E2475" s="259"/>
      <c r="F2475" s="270"/>
      <c r="G2475" s="259"/>
      <c r="H2475" s="259"/>
      <c r="I2475" s="259"/>
      <c r="J2475" s="259"/>
    </row>
    <row r="2476" spans="1:10">
      <c r="A2476" s="259"/>
      <c r="B2476" s="259"/>
      <c r="C2476" s="259"/>
      <c r="D2476" s="259"/>
      <c r="E2476" s="259"/>
      <c r="F2476" s="270"/>
      <c r="G2476" s="259"/>
      <c r="H2476" s="259"/>
      <c r="I2476" s="259"/>
      <c r="J2476" s="259"/>
    </row>
    <row r="2477" spans="1:10">
      <c r="A2477" s="259"/>
      <c r="B2477" s="259"/>
      <c r="C2477" s="259"/>
      <c r="D2477" s="259"/>
      <c r="E2477" s="259"/>
      <c r="F2477" s="270"/>
      <c r="G2477" s="259"/>
      <c r="H2477" s="259"/>
      <c r="I2477" s="259"/>
      <c r="J2477" s="259"/>
    </row>
    <row r="2478" spans="1:10">
      <c r="A2478" s="259"/>
      <c r="B2478" s="259"/>
      <c r="C2478" s="259"/>
      <c r="D2478" s="259"/>
      <c r="E2478" s="259"/>
      <c r="F2478" s="270"/>
      <c r="G2478" s="259"/>
      <c r="H2478" s="259"/>
      <c r="I2478" s="259"/>
      <c r="J2478" s="259"/>
    </row>
    <row r="2479" spans="1:10">
      <c r="A2479" s="259"/>
      <c r="B2479" s="259"/>
      <c r="C2479" s="259"/>
      <c r="D2479" s="259"/>
      <c r="E2479" s="259"/>
      <c r="F2479" s="270"/>
      <c r="G2479" s="259"/>
      <c r="H2479" s="259"/>
      <c r="I2479" s="259"/>
      <c r="J2479" s="259"/>
    </row>
    <row r="2480" spans="1:10">
      <c r="A2480" s="259"/>
      <c r="B2480" s="259"/>
      <c r="C2480" s="259"/>
      <c r="D2480" s="259"/>
      <c r="E2480" s="259"/>
      <c r="F2480" s="270"/>
      <c r="G2480" s="259"/>
      <c r="H2480" s="259"/>
      <c r="I2480" s="259"/>
      <c r="J2480" s="259"/>
    </row>
    <row r="2481" spans="1:10">
      <c r="A2481" s="259"/>
      <c r="B2481" s="259"/>
      <c r="C2481" s="259"/>
      <c r="D2481" s="259"/>
      <c r="E2481" s="259"/>
      <c r="F2481" s="270"/>
      <c r="G2481" s="259"/>
      <c r="H2481" s="259"/>
      <c r="I2481" s="259"/>
      <c r="J2481" s="259"/>
    </row>
    <row r="2482" spans="1:10">
      <c r="A2482" s="259"/>
      <c r="B2482" s="259"/>
      <c r="C2482" s="259"/>
      <c r="D2482" s="259"/>
      <c r="E2482" s="259"/>
      <c r="F2482" s="270"/>
      <c r="G2482" s="259"/>
      <c r="H2482" s="259"/>
      <c r="I2482" s="259"/>
      <c r="J2482" s="259"/>
    </row>
    <row r="2483" spans="1:10">
      <c r="A2483" s="259"/>
      <c r="B2483" s="259"/>
      <c r="C2483" s="259"/>
      <c r="D2483" s="259"/>
      <c r="E2483" s="259"/>
      <c r="F2483" s="270"/>
      <c r="G2483" s="259"/>
      <c r="H2483" s="259"/>
      <c r="I2483" s="259"/>
      <c r="J2483" s="259"/>
    </row>
    <row r="2484" spans="1:10">
      <c r="A2484" s="259"/>
      <c r="B2484" s="259"/>
      <c r="C2484" s="259"/>
      <c r="D2484" s="259"/>
      <c r="E2484" s="259"/>
      <c r="F2484" s="270"/>
      <c r="G2484" s="259"/>
      <c r="H2484" s="259"/>
      <c r="I2484" s="259"/>
      <c r="J2484" s="259"/>
    </row>
    <row r="2485" spans="1:10">
      <c r="A2485" s="259"/>
      <c r="B2485" s="259"/>
      <c r="C2485" s="259"/>
      <c r="D2485" s="259"/>
      <c r="E2485" s="259"/>
      <c r="F2485" s="270"/>
      <c r="G2485" s="259"/>
      <c r="H2485" s="259"/>
      <c r="I2485" s="259"/>
      <c r="J2485" s="259"/>
    </row>
    <row r="2486" spans="1:10">
      <c r="A2486" s="259"/>
      <c r="B2486" s="259"/>
      <c r="C2486" s="259"/>
      <c r="D2486" s="259"/>
      <c r="E2486" s="259"/>
      <c r="F2486" s="270"/>
      <c r="G2486" s="259"/>
      <c r="H2486" s="259"/>
      <c r="I2486" s="259"/>
      <c r="J2486" s="259"/>
    </row>
    <row r="2487" spans="1:10">
      <c r="A2487" s="259"/>
      <c r="B2487" s="259"/>
      <c r="C2487" s="259"/>
      <c r="D2487" s="259"/>
      <c r="E2487" s="259"/>
      <c r="F2487" s="270"/>
      <c r="G2487" s="259"/>
      <c r="H2487" s="259"/>
      <c r="I2487" s="259"/>
      <c r="J2487" s="259"/>
    </row>
    <row r="2488" spans="1:10">
      <c r="A2488" s="259"/>
      <c r="B2488" s="259"/>
      <c r="C2488" s="259"/>
      <c r="D2488" s="259"/>
      <c r="E2488" s="259"/>
      <c r="F2488" s="270"/>
      <c r="G2488" s="259"/>
      <c r="H2488" s="259"/>
      <c r="I2488" s="259"/>
      <c r="J2488" s="259"/>
    </row>
    <row r="2489" spans="1:10">
      <c r="A2489" s="259"/>
      <c r="B2489" s="259"/>
      <c r="C2489" s="259"/>
      <c r="D2489" s="259"/>
      <c r="E2489" s="259"/>
      <c r="F2489" s="270"/>
      <c r="G2489" s="259"/>
      <c r="H2489" s="259"/>
      <c r="I2489" s="259"/>
      <c r="J2489" s="259"/>
    </row>
    <row r="2490" spans="1:10">
      <c r="A2490" s="259"/>
      <c r="B2490" s="259"/>
      <c r="C2490" s="259"/>
      <c r="D2490" s="259"/>
      <c r="E2490" s="259"/>
      <c r="F2490" s="270"/>
      <c r="G2490" s="259"/>
      <c r="H2490" s="259"/>
      <c r="I2490" s="259"/>
      <c r="J2490" s="259"/>
    </row>
    <row r="2491" spans="1:10">
      <c r="A2491" s="259"/>
      <c r="B2491" s="259"/>
      <c r="C2491" s="259"/>
      <c r="D2491" s="259"/>
      <c r="E2491" s="259"/>
      <c r="F2491" s="270"/>
      <c r="G2491" s="259"/>
      <c r="H2491" s="259"/>
      <c r="I2491" s="259"/>
      <c r="J2491" s="259"/>
    </row>
    <row r="2492" spans="1:10">
      <c r="A2492" s="259"/>
      <c r="B2492" s="259"/>
      <c r="C2492" s="259"/>
      <c r="D2492" s="259"/>
      <c r="E2492" s="259"/>
      <c r="F2492" s="270"/>
      <c r="G2492" s="259"/>
      <c r="H2492" s="259"/>
      <c r="I2492" s="259"/>
      <c r="J2492" s="259"/>
    </row>
    <row r="2493" spans="1:10">
      <c r="A2493" s="259"/>
      <c r="B2493" s="259"/>
      <c r="C2493" s="259"/>
      <c r="D2493" s="259"/>
      <c r="E2493" s="259"/>
      <c r="F2493" s="270"/>
      <c r="G2493" s="259"/>
      <c r="H2493" s="259"/>
      <c r="I2493" s="259"/>
      <c r="J2493" s="259"/>
    </row>
    <row r="2494" spans="1:10">
      <c r="A2494" s="259"/>
      <c r="B2494" s="259"/>
      <c r="C2494" s="259"/>
      <c r="D2494" s="259"/>
      <c r="E2494" s="259"/>
      <c r="F2494" s="270"/>
      <c r="G2494" s="259"/>
      <c r="H2494" s="259"/>
      <c r="I2494" s="259"/>
      <c r="J2494" s="259"/>
    </row>
    <row r="2495" spans="1:10">
      <c r="A2495" s="259"/>
      <c r="B2495" s="259"/>
      <c r="C2495" s="259"/>
      <c r="D2495" s="259"/>
      <c r="E2495" s="259"/>
      <c r="F2495" s="270"/>
      <c r="G2495" s="259"/>
      <c r="H2495" s="259"/>
      <c r="I2495" s="259"/>
      <c r="J2495" s="259"/>
    </row>
    <row r="2496" spans="1:10">
      <c r="A2496" s="259"/>
      <c r="B2496" s="259"/>
      <c r="C2496" s="259"/>
      <c r="D2496" s="259"/>
      <c r="E2496" s="259"/>
      <c r="F2496" s="270"/>
      <c r="G2496" s="259"/>
      <c r="H2496" s="259"/>
      <c r="I2496" s="259"/>
      <c r="J2496" s="259"/>
    </row>
    <row r="2497" spans="1:10">
      <c r="A2497" s="259"/>
      <c r="B2497" s="259"/>
      <c r="C2497" s="259"/>
      <c r="D2497" s="259"/>
      <c r="E2497" s="259"/>
      <c r="F2497" s="270"/>
      <c r="G2497" s="259"/>
      <c r="H2497" s="259"/>
      <c r="I2497" s="259"/>
      <c r="J2497" s="259"/>
    </row>
    <row r="2498" spans="1:10">
      <c r="A2498" s="259"/>
      <c r="B2498" s="259"/>
      <c r="C2498" s="259"/>
      <c r="D2498" s="259"/>
      <c r="E2498" s="259"/>
      <c r="F2498" s="270"/>
      <c r="G2498" s="259"/>
      <c r="H2498" s="259"/>
      <c r="I2498" s="259"/>
      <c r="J2498" s="259"/>
    </row>
    <row r="2499" spans="1:10">
      <c r="A2499" s="259"/>
      <c r="B2499" s="259"/>
      <c r="C2499" s="259"/>
      <c r="D2499" s="259"/>
      <c r="E2499" s="259"/>
      <c r="F2499" s="270"/>
      <c r="G2499" s="259"/>
      <c r="H2499" s="259"/>
      <c r="I2499" s="259"/>
      <c r="J2499" s="259"/>
    </row>
    <row r="2500" spans="1:10">
      <c r="A2500" s="259"/>
      <c r="B2500" s="259"/>
      <c r="C2500" s="259"/>
      <c r="D2500" s="259"/>
      <c r="E2500" s="259"/>
      <c r="F2500" s="270"/>
      <c r="G2500" s="259"/>
      <c r="H2500" s="259"/>
      <c r="I2500" s="259"/>
      <c r="J2500" s="259"/>
    </row>
    <row r="2501" spans="1:10">
      <c r="A2501" s="259"/>
      <c r="B2501" s="259"/>
      <c r="C2501" s="259"/>
      <c r="D2501" s="259"/>
      <c r="E2501" s="259"/>
      <c r="F2501" s="270"/>
      <c r="G2501" s="259"/>
      <c r="H2501" s="259"/>
      <c r="I2501" s="259"/>
      <c r="J2501" s="259"/>
    </row>
    <row r="2502" spans="1:10">
      <c r="A2502" s="259"/>
      <c r="B2502" s="259"/>
      <c r="C2502" s="259"/>
      <c r="D2502" s="259"/>
      <c r="E2502" s="259"/>
      <c r="F2502" s="270"/>
      <c r="G2502" s="259"/>
      <c r="H2502" s="259"/>
      <c r="I2502" s="259"/>
      <c r="J2502" s="259"/>
    </row>
    <row r="2503" spans="1:10">
      <c r="A2503" s="259"/>
      <c r="B2503" s="259"/>
      <c r="C2503" s="259"/>
      <c r="D2503" s="259"/>
      <c r="E2503" s="259"/>
      <c r="F2503" s="270"/>
      <c r="G2503" s="259"/>
      <c r="H2503" s="259"/>
      <c r="I2503" s="259"/>
      <c r="J2503" s="259"/>
    </row>
    <row r="2504" spans="1:10">
      <c r="A2504" s="259"/>
      <c r="B2504" s="259"/>
      <c r="C2504" s="259"/>
      <c r="D2504" s="259"/>
      <c r="E2504" s="259"/>
      <c r="F2504" s="270"/>
      <c r="G2504" s="259"/>
      <c r="H2504" s="259"/>
      <c r="I2504" s="259"/>
      <c r="J2504" s="259"/>
    </row>
    <row r="2505" spans="1:10">
      <c r="A2505" s="259"/>
      <c r="B2505" s="259"/>
      <c r="C2505" s="259"/>
      <c r="D2505" s="259"/>
      <c r="E2505" s="259"/>
      <c r="F2505" s="270"/>
      <c r="G2505" s="259"/>
      <c r="H2505" s="259"/>
      <c r="I2505" s="259"/>
      <c r="J2505" s="259"/>
    </row>
    <row r="2506" spans="1:10">
      <c r="A2506" s="259"/>
      <c r="B2506" s="259"/>
      <c r="C2506" s="259"/>
      <c r="D2506" s="259"/>
      <c r="E2506" s="259"/>
      <c r="F2506" s="270"/>
      <c r="G2506" s="259"/>
      <c r="H2506" s="259"/>
      <c r="I2506" s="259"/>
      <c r="J2506" s="259"/>
    </row>
    <row r="2507" spans="1:10">
      <c r="A2507" s="259"/>
      <c r="B2507" s="259"/>
      <c r="C2507" s="259"/>
      <c r="D2507" s="259"/>
      <c r="E2507" s="259"/>
      <c r="F2507" s="270"/>
      <c r="G2507" s="259"/>
      <c r="H2507" s="259"/>
      <c r="I2507" s="259"/>
      <c r="J2507" s="259"/>
    </row>
    <row r="2508" spans="1:10">
      <c r="A2508" s="259"/>
      <c r="B2508" s="259"/>
      <c r="C2508" s="259"/>
      <c r="D2508" s="259"/>
      <c r="E2508" s="259"/>
      <c r="F2508" s="270"/>
      <c r="G2508" s="259"/>
      <c r="H2508" s="259"/>
      <c r="I2508" s="259"/>
      <c r="J2508" s="259"/>
    </row>
    <row r="2509" spans="1:10">
      <c r="A2509" s="259"/>
      <c r="B2509" s="259"/>
      <c r="C2509" s="259"/>
      <c r="D2509" s="259"/>
      <c r="E2509" s="259"/>
      <c r="F2509" s="270"/>
      <c r="G2509" s="259"/>
      <c r="H2509" s="259"/>
      <c r="I2509" s="259"/>
      <c r="J2509" s="259"/>
    </row>
    <row r="2510" spans="1:10">
      <c r="A2510" s="259"/>
      <c r="B2510" s="259"/>
      <c r="C2510" s="259"/>
      <c r="D2510" s="259"/>
      <c r="E2510" s="259"/>
      <c r="F2510" s="270"/>
      <c r="G2510" s="259"/>
      <c r="H2510" s="259"/>
      <c r="I2510" s="259"/>
      <c r="J2510" s="259"/>
    </row>
    <row r="2511" spans="1:10">
      <c r="A2511" s="259"/>
      <c r="B2511" s="259"/>
      <c r="C2511" s="259"/>
      <c r="D2511" s="259"/>
      <c r="E2511" s="259"/>
      <c r="F2511" s="270"/>
      <c r="G2511" s="259"/>
      <c r="H2511" s="259"/>
      <c r="I2511" s="259"/>
      <c r="J2511" s="259"/>
    </row>
    <row r="2512" spans="1:10">
      <c r="A2512" s="259"/>
      <c r="B2512" s="259"/>
      <c r="C2512" s="259"/>
      <c r="D2512" s="259"/>
      <c r="E2512" s="259"/>
      <c r="F2512" s="270"/>
      <c r="G2512" s="259"/>
      <c r="H2512" s="259"/>
      <c r="I2512" s="259"/>
      <c r="J2512" s="259"/>
    </row>
    <row r="2513" spans="1:10">
      <c r="A2513" s="259"/>
      <c r="B2513" s="259"/>
      <c r="C2513" s="259"/>
      <c r="D2513" s="259"/>
      <c r="E2513" s="259"/>
      <c r="F2513" s="270"/>
      <c r="G2513" s="259"/>
      <c r="H2513" s="259"/>
      <c r="I2513" s="259"/>
      <c r="J2513" s="259"/>
    </row>
    <row r="2514" spans="1:10">
      <c r="A2514" s="259"/>
      <c r="B2514" s="259"/>
      <c r="C2514" s="259"/>
      <c r="D2514" s="259"/>
      <c r="E2514" s="259"/>
      <c r="F2514" s="270"/>
      <c r="G2514" s="259"/>
      <c r="H2514" s="259"/>
      <c r="I2514" s="259"/>
      <c r="J2514" s="259"/>
    </row>
    <row r="2515" spans="1:10">
      <c r="A2515" s="259"/>
      <c r="B2515" s="259"/>
      <c r="C2515" s="259"/>
      <c r="D2515" s="259"/>
      <c r="E2515" s="259"/>
      <c r="F2515" s="270"/>
      <c r="G2515" s="259"/>
      <c r="H2515" s="259"/>
      <c r="I2515" s="259"/>
      <c r="J2515" s="259"/>
    </row>
    <row r="2516" spans="1:10">
      <c r="A2516" s="259"/>
      <c r="B2516" s="259"/>
      <c r="C2516" s="259"/>
      <c r="D2516" s="259"/>
      <c r="E2516" s="259"/>
      <c r="F2516" s="270"/>
      <c r="G2516" s="259"/>
      <c r="H2516" s="259"/>
      <c r="I2516" s="259"/>
      <c r="J2516" s="259"/>
    </row>
    <row r="2517" spans="1:10">
      <c r="A2517" s="259"/>
      <c r="B2517" s="259"/>
      <c r="C2517" s="259"/>
      <c r="D2517" s="259"/>
      <c r="E2517" s="259"/>
      <c r="F2517" s="270"/>
      <c r="G2517" s="259"/>
      <c r="H2517" s="259"/>
      <c r="I2517" s="259"/>
      <c r="J2517" s="259"/>
    </row>
    <row r="2518" spans="1:10">
      <c r="A2518" s="259"/>
      <c r="B2518" s="259"/>
      <c r="C2518" s="259"/>
      <c r="D2518" s="259"/>
      <c r="E2518" s="259"/>
      <c r="F2518" s="270"/>
      <c r="G2518" s="259"/>
      <c r="H2518" s="259"/>
      <c r="I2518" s="259"/>
      <c r="J2518" s="259"/>
    </row>
    <row r="2519" spans="1:10">
      <c r="A2519" s="259"/>
      <c r="B2519" s="259"/>
      <c r="C2519" s="259"/>
      <c r="D2519" s="259"/>
      <c r="E2519" s="259"/>
      <c r="F2519" s="270"/>
      <c r="G2519" s="259"/>
      <c r="H2519" s="259"/>
      <c r="I2519" s="259"/>
      <c r="J2519" s="259"/>
    </row>
    <row r="2520" spans="1:10">
      <c r="A2520" s="259"/>
      <c r="B2520" s="259"/>
      <c r="C2520" s="259"/>
      <c r="D2520" s="259"/>
      <c r="E2520" s="259"/>
      <c r="F2520" s="270"/>
      <c r="G2520" s="259"/>
      <c r="H2520" s="259"/>
      <c r="I2520" s="259"/>
      <c r="J2520" s="259"/>
    </row>
    <row r="2521" spans="1:10">
      <c r="A2521" s="259"/>
      <c r="B2521" s="259"/>
      <c r="C2521" s="259"/>
      <c r="D2521" s="259"/>
      <c r="E2521" s="259"/>
      <c r="F2521" s="270"/>
      <c r="G2521" s="259"/>
      <c r="H2521" s="259"/>
      <c r="I2521" s="259"/>
      <c r="J2521" s="259"/>
    </row>
    <row r="2522" spans="1:10">
      <c r="A2522" s="259"/>
      <c r="B2522" s="259"/>
      <c r="C2522" s="259"/>
      <c r="D2522" s="259"/>
      <c r="E2522" s="259"/>
      <c r="F2522" s="270"/>
      <c r="G2522" s="259"/>
      <c r="H2522" s="259"/>
      <c r="I2522" s="259"/>
      <c r="J2522" s="259"/>
    </row>
    <row r="2523" spans="1:10">
      <c r="A2523" s="259"/>
      <c r="B2523" s="259"/>
      <c r="C2523" s="259"/>
      <c r="D2523" s="259"/>
      <c r="E2523" s="259"/>
      <c r="F2523" s="270"/>
      <c r="G2523" s="259"/>
      <c r="H2523" s="259"/>
      <c r="I2523" s="259"/>
      <c r="J2523" s="259"/>
    </row>
    <row r="2524" spans="1:10">
      <c r="A2524" s="259"/>
      <c r="B2524" s="259"/>
      <c r="C2524" s="259"/>
      <c r="D2524" s="259"/>
      <c r="E2524" s="259"/>
      <c r="F2524" s="270"/>
      <c r="G2524" s="259"/>
      <c r="H2524" s="259"/>
      <c r="I2524" s="259"/>
      <c r="J2524" s="259"/>
    </row>
    <row r="2525" spans="1:10">
      <c r="A2525" s="259"/>
      <c r="B2525" s="259"/>
      <c r="C2525" s="259"/>
      <c r="D2525" s="259"/>
      <c r="E2525" s="259"/>
      <c r="F2525" s="270"/>
      <c r="G2525" s="259"/>
      <c r="H2525" s="259"/>
      <c r="I2525" s="259"/>
      <c r="J2525" s="259"/>
    </row>
    <row r="2526" spans="1:10">
      <c r="A2526" s="259"/>
      <c r="B2526" s="259"/>
      <c r="C2526" s="259"/>
      <c r="D2526" s="259"/>
      <c r="E2526" s="259"/>
      <c r="F2526" s="270"/>
      <c r="G2526" s="259"/>
      <c r="H2526" s="259"/>
      <c r="I2526" s="259"/>
      <c r="J2526" s="259"/>
    </row>
    <row r="2527" spans="1:10">
      <c r="A2527" s="259"/>
      <c r="B2527" s="259"/>
      <c r="C2527" s="259"/>
      <c r="D2527" s="259"/>
      <c r="E2527" s="259"/>
      <c r="F2527" s="270"/>
      <c r="G2527" s="259"/>
      <c r="H2527" s="259"/>
      <c r="I2527" s="259"/>
      <c r="J2527" s="259"/>
    </row>
    <row r="2528" spans="1:10">
      <c r="A2528" s="259"/>
      <c r="B2528" s="259"/>
      <c r="C2528" s="259"/>
      <c r="D2528" s="259"/>
      <c r="E2528" s="259"/>
      <c r="F2528" s="270"/>
      <c r="G2528" s="259"/>
      <c r="H2528" s="259"/>
      <c r="I2528" s="259"/>
      <c r="J2528" s="259"/>
    </row>
    <row r="2529" spans="1:10">
      <c r="A2529" s="259"/>
      <c r="B2529" s="259"/>
      <c r="C2529" s="259"/>
      <c r="D2529" s="259"/>
      <c r="E2529" s="259"/>
      <c r="F2529" s="270"/>
      <c r="G2529" s="259"/>
      <c r="H2529" s="259"/>
      <c r="I2529" s="259"/>
      <c r="J2529" s="259"/>
    </row>
    <row r="2530" spans="1:10">
      <c r="A2530" s="259"/>
      <c r="B2530" s="259"/>
      <c r="C2530" s="259"/>
      <c r="D2530" s="259"/>
      <c r="E2530" s="259"/>
      <c r="F2530" s="270"/>
      <c r="G2530" s="259"/>
      <c r="H2530" s="259"/>
      <c r="I2530" s="259"/>
      <c r="J2530" s="259"/>
    </row>
    <row r="2531" spans="1:10">
      <c r="A2531" s="259"/>
      <c r="B2531" s="259"/>
      <c r="C2531" s="259"/>
      <c r="D2531" s="259"/>
      <c r="E2531" s="259"/>
      <c r="F2531" s="270"/>
      <c r="G2531" s="259"/>
      <c r="H2531" s="259"/>
      <c r="I2531" s="259"/>
      <c r="J2531" s="259"/>
    </row>
    <row r="2532" spans="1:10">
      <c r="A2532" s="259"/>
      <c r="B2532" s="259"/>
      <c r="C2532" s="259"/>
      <c r="D2532" s="259"/>
      <c r="E2532" s="259"/>
      <c r="F2532" s="270"/>
      <c r="G2532" s="259"/>
      <c r="H2532" s="259"/>
      <c r="I2532" s="259"/>
      <c r="J2532" s="259"/>
    </row>
    <row r="2533" spans="1:10">
      <c r="A2533" s="259"/>
      <c r="B2533" s="259"/>
      <c r="C2533" s="259"/>
      <c r="D2533" s="259"/>
      <c r="E2533" s="259"/>
      <c r="F2533" s="270"/>
      <c r="G2533" s="259"/>
      <c r="H2533" s="259"/>
      <c r="I2533" s="259"/>
      <c r="J2533" s="259"/>
    </row>
    <row r="2534" spans="1:10">
      <c r="A2534" s="259"/>
      <c r="B2534" s="259"/>
      <c r="C2534" s="259"/>
      <c r="D2534" s="259"/>
      <c r="E2534" s="259"/>
      <c r="F2534" s="270"/>
      <c r="G2534" s="259"/>
      <c r="H2534" s="259"/>
      <c r="I2534" s="259"/>
      <c r="J2534" s="259"/>
    </row>
    <row r="2535" spans="1:10">
      <c r="A2535" s="259"/>
      <c r="B2535" s="259"/>
      <c r="C2535" s="259"/>
      <c r="D2535" s="259"/>
      <c r="E2535" s="259"/>
      <c r="F2535" s="270"/>
      <c r="G2535" s="259"/>
      <c r="H2535" s="259"/>
      <c r="I2535" s="259"/>
      <c r="J2535" s="259"/>
    </row>
    <row r="2536" spans="1:10">
      <c r="A2536" s="259"/>
      <c r="B2536" s="259"/>
      <c r="C2536" s="259"/>
      <c r="D2536" s="259"/>
      <c r="E2536" s="259"/>
      <c r="F2536" s="270"/>
      <c r="G2536" s="259"/>
      <c r="H2536" s="259"/>
      <c r="I2536" s="259"/>
      <c r="J2536" s="259"/>
    </row>
    <row r="2537" spans="1:10">
      <c r="A2537" s="259"/>
      <c r="B2537" s="259"/>
      <c r="C2537" s="259"/>
      <c r="D2537" s="259"/>
      <c r="E2537" s="259"/>
      <c r="F2537" s="270"/>
      <c r="G2537" s="259"/>
      <c r="H2537" s="259"/>
      <c r="I2537" s="259"/>
      <c r="J2537" s="259"/>
    </row>
    <row r="2538" spans="1:10">
      <c r="A2538" s="259"/>
      <c r="B2538" s="259"/>
      <c r="C2538" s="259"/>
      <c r="D2538" s="259"/>
      <c r="E2538" s="259"/>
      <c r="F2538" s="270"/>
      <c r="G2538" s="259"/>
      <c r="H2538" s="259"/>
      <c r="I2538" s="259"/>
      <c r="J2538" s="259"/>
    </row>
    <row r="2539" spans="1:10">
      <c r="A2539" s="259"/>
      <c r="B2539" s="259"/>
      <c r="C2539" s="259"/>
      <c r="D2539" s="259"/>
      <c r="E2539" s="259"/>
      <c r="F2539" s="270"/>
      <c r="G2539" s="259"/>
      <c r="H2539" s="259"/>
      <c r="I2539" s="259"/>
      <c r="J2539" s="259"/>
    </row>
    <row r="2540" spans="1:10">
      <c r="A2540" s="259"/>
      <c r="B2540" s="259"/>
      <c r="C2540" s="259"/>
      <c r="D2540" s="259"/>
      <c r="E2540" s="259"/>
      <c r="F2540" s="270"/>
      <c r="G2540" s="259"/>
      <c r="H2540" s="259"/>
      <c r="I2540" s="259"/>
      <c r="J2540" s="259"/>
    </row>
    <row r="2541" spans="1:10">
      <c r="A2541" s="259"/>
      <c r="B2541" s="259"/>
      <c r="C2541" s="259"/>
      <c r="D2541" s="259"/>
      <c r="E2541" s="259"/>
      <c r="F2541" s="270"/>
      <c r="G2541" s="259"/>
      <c r="H2541" s="259"/>
      <c r="I2541" s="259"/>
      <c r="J2541" s="259"/>
    </row>
    <row r="2542" spans="1:10">
      <c r="A2542" s="259"/>
      <c r="B2542" s="259"/>
      <c r="C2542" s="259"/>
      <c r="D2542" s="259"/>
      <c r="E2542" s="259"/>
      <c r="F2542" s="270"/>
      <c r="G2542" s="259"/>
      <c r="H2542" s="259"/>
      <c r="I2542" s="259"/>
      <c r="J2542" s="259"/>
    </row>
    <row r="2543" spans="1:10">
      <c r="A2543" s="259"/>
      <c r="B2543" s="259"/>
      <c r="C2543" s="259"/>
      <c r="D2543" s="259"/>
      <c r="E2543" s="259"/>
      <c r="F2543" s="270"/>
      <c r="G2543" s="259"/>
      <c r="H2543" s="259"/>
      <c r="I2543" s="259"/>
      <c r="J2543" s="259"/>
    </row>
    <row r="2544" spans="1:10">
      <c r="A2544" s="259"/>
      <c r="B2544" s="259"/>
      <c r="C2544" s="259"/>
      <c r="D2544" s="259"/>
      <c r="E2544" s="259"/>
      <c r="F2544" s="270"/>
      <c r="G2544" s="259"/>
      <c r="H2544" s="259"/>
      <c r="I2544" s="259"/>
      <c r="J2544" s="259"/>
    </row>
    <row r="2545" spans="1:10">
      <c r="A2545" s="259"/>
      <c r="B2545" s="259"/>
      <c r="C2545" s="259"/>
      <c r="D2545" s="259"/>
      <c r="E2545" s="259"/>
      <c r="F2545" s="270"/>
      <c r="G2545" s="259"/>
      <c r="H2545" s="259"/>
      <c r="I2545" s="259"/>
      <c r="J2545" s="259"/>
    </row>
    <row r="2546" spans="1:10">
      <c r="A2546" s="259"/>
      <c r="B2546" s="259"/>
      <c r="C2546" s="259"/>
      <c r="D2546" s="259"/>
      <c r="E2546" s="259"/>
      <c r="F2546" s="270"/>
      <c r="G2546" s="259"/>
      <c r="H2546" s="259"/>
      <c r="I2546" s="259"/>
      <c r="J2546" s="259"/>
    </row>
    <row r="2547" spans="1:10">
      <c r="A2547" s="259"/>
      <c r="B2547" s="259"/>
      <c r="C2547" s="259"/>
      <c r="D2547" s="259"/>
      <c r="E2547" s="259"/>
      <c r="F2547" s="270"/>
      <c r="G2547" s="259"/>
      <c r="H2547" s="259"/>
      <c r="I2547" s="259"/>
      <c r="J2547" s="259"/>
    </row>
    <row r="2548" spans="1:10">
      <c r="A2548" s="259"/>
      <c r="B2548" s="259"/>
      <c r="C2548" s="259"/>
      <c r="D2548" s="259"/>
      <c r="E2548" s="259"/>
      <c r="F2548" s="270"/>
      <c r="G2548" s="259"/>
      <c r="H2548" s="259"/>
      <c r="I2548" s="259"/>
      <c r="J2548" s="259"/>
    </row>
    <row r="2549" spans="1:10">
      <c r="A2549" s="259"/>
      <c r="B2549" s="259"/>
      <c r="C2549" s="259"/>
      <c r="D2549" s="259"/>
      <c r="E2549" s="259"/>
      <c r="F2549" s="270"/>
      <c r="G2549" s="259"/>
      <c r="H2549" s="259"/>
      <c r="I2549" s="259"/>
      <c r="J2549" s="259"/>
    </row>
    <row r="2550" spans="1:10">
      <c r="A2550" s="259"/>
      <c r="B2550" s="259"/>
      <c r="C2550" s="259"/>
      <c r="D2550" s="259"/>
      <c r="E2550" s="259"/>
      <c r="F2550" s="270"/>
      <c r="G2550" s="259"/>
      <c r="H2550" s="259"/>
      <c r="I2550" s="259"/>
      <c r="J2550" s="259"/>
    </row>
    <row r="2551" spans="1:10">
      <c r="A2551" s="259"/>
      <c r="B2551" s="259"/>
      <c r="C2551" s="259"/>
      <c r="D2551" s="259"/>
      <c r="E2551" s="259"/>
      <c r="F2551" s="270"/>
      <c r="G2551" s="259"/>
      <c r="H2551" s="259"/>
      <c r="I2551" s="259"/>
      <c r="J2551" s="259"/>
    </row>
    <row r="2552" spans="1:10">
      <c r="A2552" s="259"/>
      <c r="B2552" s="259"/>
      <c r="C2552" s="259"/>
      <c r="D2552" s="259"/>
      <c r="E2552" s="259"/>
      <c r="F2552" s="270"/>
      <c r="G2552" s="259"/>
      <c r="H2552" s="259"/>
      <c r="I2552" s="259"/>
      <c r="J2552" s="259"/>
    </row>
    <row r="2553" spans="1:10">
      <c r="A2553" s="259"/>
      <c r="B2553" s="259"/>
      <c r="C2553" s="259"/>
      <c r="D2553" s="259"/>
      <c r="E2553" s="259"/>
      <c r="F2553" s="270"/>
      <c r="G2553" s="259"/>
      <c r="H2553" s="259"/>
      <c r="I2553" s="259"/>
      <c r="J2553" s="259"/>
    </row>
    <row r="2554" spans="1:10">
      <c r="A2554" s="259"/>
      <c r="B2554" s="259"/>
      <c r="C2554" s="259"/>
      <c r="D2554" s="259"/>
      <c r="E2554" s="259"/>
      <c r="F2554" s="270"/>
      <c r="G2554" s="259"/>
      <c r="H2554" s="259"/>
      <c r="I2554" s="259"/>
      <c r="J2554" s="259"/>
    </row>
    <row r="2555" spans="1:10">
      <c r="A2555" s="259"/>
      <c r="B2555" s="259"/>
      <c r="C2555" s="259"/>
      <c r="D2555" s="259"/>
      <c r="E2555" s="259"/>
      <c r="F2555" s="270"/>
      <c r="G2555" s="259"/>
      <c r="H2555" s="259"/>
      <c r="I2555" s="259"/>
      <c r="J2555" s="259"/>
    </row>
    <row r="2556" spans="1:10">
      <c r="A2556" s="259"/>
      <c r="B2556" s="259"/>
      <c r="C2556" s="259"/>
      <c r="D2556" s="259"/>
      <c r="E2556" s="259"/>
      <c r="F2556" s="270"/>
      <c r="G2556" s="259"/>
      <c r="H2556" s="259"/>
      <c r="I2556" s="259"/>
      <c r="J2556" s="259"/>
    </row>
    <row r="2557" spans="1:10">
      <c r="A2557" s="259"/>
      <c r="B2557" s="259"/>
      <c r="C2557" s="259"/>
      <c r="D2557" s="259"/>
      <c r="E2557" s="259"/>
      <c r="F2557" s="270"/>
      <c r="G2557" s="259"/>
      <c r="H2557" s="259"/>
      <c r="I2557" s="259"/>
      <c r="J2557" s="259"/>
    </row>
    <row r="2558" spans="1:10">
      <c r="A2558" s="259"/>
      <c r="B2558" s="259"/>
      <c r="C2558" s="259"/>
      <c r="D2558" s="259"/>
      <c r="E2558" s="259"/>
      <c r="F2558" s="270"/>
      <c r="G2558" s="259"/>
      <c r="H2558" s="259"/>
      <c r="I2558" s="259"/>
      <c r="J2558" s="259"/>
    </row>
    <row r="2559" spans="1:10">
      <c r="A2559" s="259"/>
      <c r="B2559" s="259"/>
      <c r="C2559" s="259"/>
      <c r="D2559" s="259"/>
      <c r="E2559" s="259"/>
      <c r="F2559" s="270"/>
      <c r="G2559" s="259"/>
      <c r="H2559" s="259"/>
      <c r="I2559" s="259"/>
      <c r="J2559" s="259"/>
    </row>
    <row r="2560" spans="1:10">
      <c r="A2560" s="259"/>
      <c r="B2560" s="259"/>
      <c r="C2560" s="259"/>
      <c r="D2560" s="259"/>
      <c r="E2560" s="259"/>
      <c r="F2560" s="270"/>
      <c r="G2560" s="259"/>
      <c r="H2560" s="259"/>
      <c r="I2560" s="259"/>
      <c r="J2560" s="259"/>
    </row>
    <row r="2561" spans="1:10">
      <c r="A2561" s="259"/>
      <c r="B2561" s="259"/>
      <c r="C2561" s="259"/>
      <c r="D2561" s="259"/>
      <c r="E2561" s="259"/>
      <c r="F2561" s="270"/>
      <c r="G2561" s="259"/>
      <c r="H2561" s="259"/>
      <c r="I2561" s="259"/>
      <c r="J2561" s="259"/>
    </row>
    <row r="2562" spans="1:10">
      <c r="A2562" s="259"/>
      <c r="B2562" s="259"/>
      <c r="C2562" s="259"/>
      <c r="D2562" s="259"/>
      <c r="E2562" s="259"/>
      <c r="F2562" s="270"/>
      <c r="G2562" s="259"/>
      <c r="H2562" s="259"/>
      <c r="I2562" s="259"/>
      <c r="J2562" s="259"/>
    </row>
    <row r="2563" spans="1:10">
      <c r="A2563" s="259"/>
      <c r="B2563" s="259"/>
      <c r="C2563" s="259"/>
      <c r="D2563" s="259"/>
      <c r="E2563" s="259"/>
      <c r="F2563" s="270"/>
      <c r="G2563" s="259"/>
      <c r="H2563" s="259"/>
      <c r="I2563" s="259"/>
      <c r="J2563" s="259"/>
    </row>
    <row r="2564" spans="1:10">
      <c r="A2564" s="259"/>
      <c r="B2564" s="259"/>
      <c r="C2564" s="259"/>
      <c r="D2564" s="259"/>
      <c r="E2564" s="259"/>
      <c r="F2564" s="270"/>
      <c r="G2564" s="259"/>
      <c r="H2564" s="259"/>
      <c r="I2564" s="259"/>
      <c r="J2564" s="259"/>
    </row>
    <row r="2565" spans="1:10">
      <c r="A2565" s="259"/>
      <c r="B2565" s="259"/>
      <c r="C2565" s="259"/>
      <c r="D2565" s="259"/>
      <c r="E2565" s="259"/>
      <c r="F2565" s="270"/>
      <c r="G2565" s="259"/>
      <c r="H2565" s="259"/>
      <c r="I2565" s="259"/>
      <c r="J2565" s="259"/>
    </row>
    <row r="2566" spans="1:10">
      <c r="A2566" s="259"/>
      <c r="B2566" s="259"/>
      <c r="C2566" s="259"/>
      <c r="D2566" s="259"/>
      <c r="E2566" s="259"/>
      <c r="F2566" s="270"/>
      <c r="G2566" s="259"/>
      <c r="H2566" s="259"/>
      <c r="I2566" s="259"/>
      <c r="J2566" s="259"/>
    </row>
    <row r="2567" spans="1:10">
      <c r="A2567" s="259"/>
      <c r="B2567" s="259"/>
      <c r="C2567" s="259"/>
      <c r="D2567" s="259"/>
      <c r="E2567" s="259"/>
      <c r="F2567" s="270"/>
      <c r="G2567" s="259"/>
      <c r="H2567" s="259"/>
      <c r="I2567" s="259"/>
      <c r="J2567" s="259"/>
    </row>
    <row r="2568" spans="1:10">
      <c r="A2568" s="259"/>
      <c r="B2568" s="259"/>
      <c r="C2568" s="259"/>
      <c r="D2568" s="259"/>
      <c r="E2568" s="259"/>
      <c r="F2568" s="270"/>
      <c r="G2568" s="259"/>
      <c r="H2568" s="259"/>
      <c r="I2568" s="259"/>
      <c r="J2568" s="259"/>
    </row>
    <row r="2569" spans="1:10">
      <c r="A2569" s="259"/>
      <c r="B2569" s="259"/>
      <c r="C2569" s="259"/>
      <c r="D2569" s="259"/>
      <c r="E2569" s="259"/>
      <c r="F2569" s="270"/>
      <c r="G2569" s="259"/>
      <c r="H2569" s="259"/>
      <c r="I2569" s="259"/>
      <c r="J2569" s="259"/>
    </row>
    <row r="2570" spans="1:10">
      <c r="A2570" s="259"/>
      <c r="B2570" s="259"/>
      <c r="C2570" s="259"/>
      <c r="D2570" s="259"/>
      <c r="E2570" s="259"/>
      <c r="F2570" s="270"/>
      <c r="G2570" s="259"/>
      <c r="H2570" s="259"/>
      <c r="I2570" s="259"/>
      <c r="J2570" s="259"/>
    </row>
    <row r="2571" spans="1:10">
      <c r="A2571" s="259"/>
      <c r="B2571" s="259"/>
      <c r="C2571" s="259"/>
      <c r="D2571" s="259"/>
      <c r="E2571" s="259"/>
      <c r="F2571" s="270"/>
      <c r="G2571" s="259"/>
      <c r="H2571" s="259"/>
      <c r="I2571" s="259"/>
      <c r="J2571" s="259"/>
    </row>
    <row r="2572" spans="1:10">
      <c r="A2572" s="259"/>
      <c r="B2572" s="259"/>
      <c r="C2572" s="259"/>
      <c r="D2572" s="259"/>
      <c r="E2572" s="259"/>
      <c r="F2572" s="270"/>
      <c r="G2572" s="259"/>
      <c r="H2572" s="259"/>
      <c r="I2572" s="259"/>
      <c r="J2572" s="259"/>
    </row>
    <row r="2573" spans="1:10">
      <c r="A2573" s="259"/>
      <c r="B2573" s="259"/>
      <c r="C2573" s="259"/>
      <c r="D2573" s="259"/>
      <c r="E2573" s="259"/>
      <c r="F2573" s="270"/>
      <c r="G2573" s="259"/>
      <c r="H2573" s="259"/>
      <c r="I2573" s="259"/>
      <c r="J2573" s="259"/>
    </row>
    <row r="2574" spans="1:10">
      <c r="A2574" s="259"/>
      <c r="B2574" s="259"/>
      <c r="C2574" s="259"/>
      <c r="D2574" s="259"/>
      <c r="E2574" s="259"/>
      <c r="F2574" s="270"/>
      <c r="G2574" s="259"/>
      <c r="H2574" s="259"/>
      <c r="I2574" s="259"/>
      <c r="J2574" s="259"/>
    </row>
    <row r="2575" spans="1:10">
      <c r="A2575" s="259"/>
      <c r="B2575" s="259"/>
      <c r="C2575" s="259"/>
      <c r="D2575" s="259"/>
      <c r="E2575" s="259"/>
      <c r="F2575" s="270"/>
      <c r="G2575" s="259"/>
      <c r="H2575" s="259"/>
      <c r="I2575" s="259"/>
      <c r="J2575" s="259"/>
    </row>
    <row r="2576" spans="1:10">
      <c r="A2576" s="259"/>
      <c r="B2576" s="259"/>
      <c r="C2576" s="259"/>
      <c r="D2576" s="259"/>
      <c r="E2576" s="259"/>
      <c r="F2576" s="270"/>
      <c r="G2576" s="259"/>
      <c r="H2576" s="259"/>
      <c r="I2576" s="259"/>
      <c r="J2576" s="259"/>
    </row>
    <row r="2577" spans="1:10">
      <c r="A2577" s="259"/>
      <c r="B2577" s="259"/>
      <c r="C2577" s="259"/>
      <c r="D2577" s="259"/>
      <c r="E2577" s="259"/>
      <c r="F2577" s="270"/>
      <c r="G2577" s="259"/>
      <c r="H2577" s="259"/>
      <c r="I2577" s="259"/>
      <c r="J2577" s="259"/>
    </row>
    <row r="2578" spans="1:10">
      <c r="A2578" s="259"/>
      <c r="B2578" s="259"/>
      <c r="C2578" s="259"/>
      <c r="D2578" s="259"/>
      <c r="E2578" s="259"/>
      <c r="F2578" s="270"/>
      <c r="G2578" s="259"/>
      <c r="H2578" s="259"/>
      <c r="I2578" s="259"/>
      <c r="J2578" s="259"/>
    </row>
    <row r="2579" spans="1:10">
      <c r="A2579" s="259"/>
      <c r="B2579" s="259"/>
      <c r="C2579" s="259"/>
      <c r="D2579" s="259"/>
      <c r="E2579" s="259"/>
      <c r="F2579" s="270"/>
      <c r="G2579" s="259"/>
      <c r="H2579" s="259"/>
      <c r="I2579" s="259"/>
      <c r="J2579" s="259"/>
    </row>
    <row r="2580" spans="1:10">
      <c r="A2580" s="259"/>
      <c r="B2580" s="259"/>
      <c r="C2580" s="259"/>
      <c r="D2580" s="259"/>
      <c r="E2580" s="259"/>
      <c r="F2580" s="270"/>
      <c r="G2580" s="259"/>
      <c r="H2580" s="259"/>
      <c r="I2580" s="259"/>
      <c r="J2580" s="259"/>
    </row>
    <row r="2581" spans="1:10">
      <c r="A2581" s="259"/>
      <c r="B2581" s="259"/>
      <c r="C2581" s="259"/>
      <c r="D2581" s="259"/>
      <c r="E2581" s="259"/>
      <c r="F2581" s="270"/>
      <c r="G2581" s="259"/>
      <c r="H2581" s="259"/>
      <c r="I2581" s="259"/>
      <c r="J2581" s="259"/>
    </row>
    <row r="2582" spans="1:10">
      <c r="A2582" s="259"/>
      <c r="B2582" s="259"/>
      <c r="C2582" s="259"/>
      <c r="D2582" s="259"/>
      <c r="E2582" s="259"/>
      <c r="F2582" s="270"/>
      <c r="G2582" s="259"/>
      <c r="H2582" s="259"/>
      <c r="I2582" s="259"/>
      <c r="J2582" s="259"/>
    </row>
    <row r="2583" spans="1:10">
      <c r="A2583" s="259"/>
      <c r="B2583" s="259"/>
      <c r="C2583" s="259"/>
      <c r="D2583" s="259"/>
      <c r="E2583" s="259"/>
      <c r="F2583" s="270"/>
      <c r="G2583" s="259"/>
      <c r="H2583" s="259"/>
      <c r="I2583" s="259"/>
      <c r="J2583" s="259"/>
    </row>
    <row r="2584" spans="1:10">
      <c r="A2584" s="259"/>
      <c r="B2584" s="259"/>
      <c r="C2584" s="259"/>
      <c r="D2584" s="259"/>
      <c r="E2584" s="259"/>
      <c r="F2584" s="270"/>
      <c r="G2584" s="259"/>
      <c r="H2584" s="259"/>
      <c r="I2584" s="259"/>
      <c r="J2584" s="259"/>
    </row>
    <row r="2585" spans="1:10">
      <c r="A2585" s="259"/>
      <c r="B2585" s="259"/>
      <c r="C2585" s="259"/>
      <c r="D2585" s="259"/>
      <c r="E2585" s="259"/>
      <c r="F2585" s="270"/>
      <c r="G2585" s="259"/>
      <c r="H2585" s="259"/>
      <c r="I2585" s="259"/>
      <c r="J2585" s="259"/>
    </row>
    <row r="2586" spans="1:10">
      <c r="A2586" s="259"/>
      <c r="B2586" s="259"/>
      <c r="C2586" s="259"/>
      <c r="D2586" s="259"/>
      <c r="E2586" s="259"/>
      <c r="F2586" s="270"/>
      <c r="G2586" s="259"/>
      <c r="H2586" s="259"/>
      <c r="I2586" s="259"/>
      <c r="J2586" s="259"/>
    </row>
    <row r="2587" spans="1:10">
      <c r="A2587" s="259"/>
      <c r="B2587" s="259"/>
      <c r="C2587" s="259"/>
      <c r="D2587" s="259"/>
      <c r="E2587" s="259"/>
      <c r="F2587" s="270"/>
      <c r="G2587" s="259"/>
      <c r="H2587" s="259"/>
      <c r="I2587" s="259"/>
      <c r="J2587" s="259"/>
    </row>
    <row r="2588" spans="1:10">
      <c r="A2588" s="259"/>
      <c r="B2588" s="259"/>
      <c r="C2588" s="259"/>
      <c r="D2588" s="259"/>
      <c r="E2588" s="259"/>
      <c r="F2588" s="270"/>
      <c r="G2588" s="259"/>
      <c r="H2588" s="259"/>
      <c r="I2588" s="259"/>
      <c r="J2588" s="259"/>
    </row>
    <row r="2589" spans="1:10">
      <c r="A2589" s="259"/>
      <c r="B2589" s="259"/>
      <c r="C2589" s="259"/>
      <c r="D2589" s="259"/>
      <c r="E2589" s="259"/>
      <c r="F2589" s="270"/>
      <c r="G2589" s="259"/>
      <c r="H2589" s="259"/>
      <c r="I2589" s="259"/>
      <c r="J2589" s="259"/>
    </row>
    <row r="2590" spans="1:10">
      <c r="A2590" s="259"/>
      <c r="B2590" s="259"/>
      <c r="C2590" s="259"/>
      <c r="D2590" s="259"/>
      <c r="E2590" s="259"/>
      <c r="F2590" s="270"/>
      <c r="G2590" s="259"/>
      <c r="H2590" s="259"/>
      <c r="I2590" s="259"/>
      <c r="J2590" s="259"/>
    </row>
    <row r="2591" spans="1:10">
      <c r="A2591" s="259"/>
      <c r="B2591" s="259"/>
      <c r="C2591" s="259"/>
      <c r="D2591" s="259"/>
      <c r="E2591" s="259"/>
      <c r="F2591" s="270"/>
      <c r="G2591" s="259"/>
      <c r="H2591" s="259"/>
      <c r="I2591" s="259"/>
      <c r="J2591" s="259"/>
    </row>
    <row r="2592" spans="1:10">
      <c r="A2592" s="259"/>
      <c r="B2592" s="259"/>
      <c r="C2592" s="259"/>
      <c r="D2592" s="259"/>
      <c r="E2592" s="259"/>
      <c r="F2592" s="270"/>
      <c r="G2592" s="259"/>
      <c r="H2592" s="259"/>
      <c r="I2592" s="259"/>
      <c r="J2592" s="259"/>
    </row>
    <row r="2593" spans="1:10">
      <c r="A2593" s="259"/>
      <c r="B2593" s="259"/>
      <c r="C2593" s="259"/>
      <c r="D2593" s="259"/>
      <c r="E2593" s="259"/>
      <c r="F2593" s="270"/>
      <c r="G2593" s="259"/>
      <c r="H2593" s="259"/>
      <c r="I2593" s="259"/>
      <c r="J2593" s="259"/>
    </row>
    <row r="2594" spans="1:10">
      <c r="A2594" s="259"/>
      <c r="B2594" s="259"/>
      <c r="C2594" s="259"/>
      <c r="D2594" s="259"/>
      <c r="E2594" s="259"/>
      <c r="F2594" s="270"/>
      <c r="G2594" s="259"/>
      <c r="H2594" s="259"/>
      <c r="I2594" s="259"/>
      <c r="J2594" s="259"/>
    </row>
    <row r="2595" spans="1:10">
      <c r="A2595" s="259"/>
      <c r="B2595" s="259"/>
      <c r="C2595" s="259"/>
      <c r="D2595" s="259"/>
      <c r="E2595" s="259"/>
      <c r="F2595" s="270"/>
      <c r="G2595" s="259"/>
      <c r="H2595" s="259"/>
      <c r="I2595" s="259"/>
      <c r="J2595" s="259"/>
    </row>
    <row r="2596" spans="1:10">
      <c r="A2596" s="259"/>
      <c r="B2596" s="259"/>
      <c r="C2596" s="259"/>
      <c r="D2596" s="259"/>
      <c r="E2596" s="259"/>
      <c r="F2596" s="270"/>
      <c r="G2596" s="259"/>
      <c r="H2596" s="259"/>
      <c r="I2596" s="259"/>
      <c r="J2596" s="259"/>
    </row>
    <row r="2597" spans="1:10">
      <c r="A2597" s="259"/>
      <c r="B2597" s="259"/>
      <c r="C2597" s="259"/>
      <c r="D2597" s="259"/>
      <c r="E2597" s="259"/>
      <c r="F2597" s="270"/>
      <c r="G2597" s="259"/>
      <c r="H2597" s="259"/>
      <c r="I2597" s="259"/>
      <c r="J2597" s="259"/>
    </row>
    <row r="2598" spans="1:10">
      <c r="A2598" s="259"/>
      <c r="B2598" s="259"/>
      <c r="C2598" s="259"/>
      <c r="D2598" s="259"/>
      <c r="E2598" s="259"/>
      <c r="F2598" s="270"/>
      <c r="G2598" s="259"/>
      <c r="H2598" s="259"/>
      <c r="I2598" s="259"/>
      <c r="J2598" s="259"/>
    </row>
    <row r="2599" spans="1:10">
      <c r="A2599" s="259"/>
      <c r="B2599" s="259"/>
      <c r="C2599" s="259"/>
      <c r="D2599" s="259"/>
      <c r="E2599" s="259"/>
      <c r="F2599" s="270"/>
      <c r="G2599" s="259"/>
      <c r="H2599" s="259"/>
      <c r="I2599" s="259"/>
      <c r="J2599" s="259"/>
    </row>
    <row r="2600" spans="1:10">
      <c r="A2600" s="259"/>
      <c r="B2600" s="259"/>
      <c r="C2600" s="259"/>
      <c r="D2600" s="259"/>
      <c r="E2600" s="259"/>
      <c r="F2600" s="270"/>
      <c r="G2600" s="259"/>
      <c r="H2600" s="259"/>
      <c r="I2600" s="259"/>
      <c r="J2600" s="259"/>
    </row>
    <row r="2601" spans="1:10">
      <c r="A2601" s="259"/>
      <c r="B2601" s="259"/>
      <c r="C2601" s="259"/>
      <c r="D2601" s="259"/>
      <c r="E2601" s="259"/>
      <c r="F2601" s="270"/>
      <c r="G2601" s="259"/>
      <c r="H2601" s="259"/>
      <c r="I2601" s="259"/>
      <c r="J2601" s="259"/>
    </row>
    <row r="2602" spans="1:10">
      <c r="A2602" s="259"/>
      <c r="B2602" s="259"/>
      <c r="C2602" s="259"/>
      <c r="D2602" s="259"/>
      <c r="E2602" s="259"/>
      <c r="F2602" s="270"/>
      <c r="G2602" s="259"/>
      <c r="H2602" s="259"/>
      <c r="I2602" s="259"/>
      <c r="J2602" s="259"/>
    </row>
    <row r="2603" spans="1:10">
      <c r="A2603" s="259"/>
      <c r="B2603" s="259"/>
      <c r="C2603" s="259"/>
      <c r="D2603" s="259"/>
      <c r="E2603" s="259"/>
      <c r="F2603" s="270"/>
      <c r="G2603" s="259"/>
      <c r="H2603" s="259"/>
      <c r="I2603" s="259"/>
      <c r="J2603" s="259"/>
    </row>
    <row r="2604" spans="1:10">
      <c r="A2604" s="259"/>
      <c r="B2604" s="259"/>
      <c r="C2604" s="259"/>
      <c r="D2604" s="259"/>
      <c r="E2604" s="259"/>
      <c r="F2604" s="270"/>
      <c r="G2604" s="259"/>
      <c r="H2604" s="259"/>
      <c r="I2604" s="259"/>
      <c r="J2604" s="259"/>
    </row>
    <row r="2605" spans="1:10">
      <c r="A2605" s="259"/>
      <c r="B2605" s="259"/>
      <c r="C2605" s="259"/>
      <c r="D2605" s="259"/>
      <c r="E2605" s="259"/>
      <c r="F2605" s="270"/>
      <c r="G2605" s="259"/>
      <c r="H2605" s="259"/>
      <c r="I2605" s="259"/>
      <c r="J2605" s="259"/>
    </row>
    <row r="2606" spans="1:10">
      <c r="A2606" s="259"/>
      <c r="B2606" s="259"/>
      <c r="C2606" s="259"/>
      <c r="D2606" s="259"/>
      <c r="E2606" s="259"/>
      <c r="F2606" s="270"/>
      <c r="G2606" s="259"/>
      <c r="H2606" s="259"/>
      <c r="I2606" s="259"/>
      <c r="J2606" s="259"/>
    </row>
    <row r="2607" spans="1:10">
      <c r="A2607" s="259"/>
      <c r="B2607" s="259"/>
      <c r="C2607" s="259"/>
      <c r="D2607" s="259"/>
      <c r="E2607" s="259"/>
      <c r="F2607" s="270"/>
      <c r="G2607" s="259"/>
      <c r="H2607" s="259"/>
      <c r="I2607" s="259"/>
      <c r="J2607" s="259"/>
    </row>
    <row r="2608" spans="1:10">
      <c r="A2608" s="259"/>
      <c r="B2608" s="259"/>
      <c r="C2608" s="259"/>
      <c r="D2608" s="259"/>
      <c r="E2608" s="259"/>
      <c r="F2608" s="270"/>
      <c r="G2608" s="259"/>
      <c r="H2608" s="259"/>
      <c r="I2608" s="259"/>
      <c r="J2608" s="259"/>
    </row>
    <row r="2609" spans="1:10">
      <c r="A2609" s="259"/>
      <c r="B2609" s="259"/>
      <c r="C2609" s="259"/>
      <c r="D2609" s="259"/>
      <c r="E2609" s="259"/>
      <c r="F2609" s="270"/>
      <c r="G2609" s="259"/>
      <c r="H2609" s="259"/>
      <c r="I2609" s="259"/>
      <c r="J2609" s="259"/>
    </row>
    <row r="2610" spans="1:10">
      <c r="A2610" s="259"/>
      <c r="B2610" s="259"/>
      <c r="C2610" s="259"/>
      <c r="D2610" s="259"/>
      <c r="E2610" s="259"/>
      <c r="F2610" s="270"/>
      <c r="G2610" s="259"/>
      <c r="H2610" s="259"/>
      <c r="I2610" s="259"/>
      <c r="J2610" s="259"/>
    </row>
    <row r="2611" spans="1:10">
      <c r="A2611" s="259"/>
      <c r="B2611" s="259"/>
      <c r="C2611" s="259"/>
      <c r="D2611" s="259"/>
      <c r="E2611" s="259"/>
      <c r="F2611" s="270"/>
      <c r="G2611" s="259"/>
      <c r="H2611" s="259"/>
      <c r="I2611" s="259"/>
      <c r="J2611" s="259"/>
    </row>
    <row r="2612" spans="1:10">
      <c r="A2612" s="259"/>
      <c r="B2612" s="259"/>
      <c r="C2612" s="259"/>
      <c r="D2612" s="259"/>
      <c r="E2612" s="259"/>
      <c r="F2612" s="270"/>
      <c r="G2612" s="259"/>
      <c r="H2612" s="259"/>
      <c r="I2612" s="259"/>
      <c r="J2612" s="259"/>
    </row>
    <row r="2613" spans="1:10">
      <c r="A2613" s="259"/>
      <c r="B2613" s="259"/>
      <c r="C2613" s="259"/>
      <c r="D2613" s="259"/>
      <c r="E2613" s="259"/>
      <c r="F2613" s="270"/>
      <c r="G2613" s="259"/>
      <c r="H2613" s="259"/>
      <c r="I2613" s="259"/>
      <c r="J2613" s="259"/>
    </row>
    <row r="2614" spans="1:10">
      <c r="A2614" s="259"/>
      <c r="B2614" s="259"/>
      <c r="C2614" s="259"/>
      <c r="D2614" s="259"/>
      <c r="E2614" s="259"/>
      <c r="F2614" s="270"/>
      <c r="G2614" s="259"/>
      <c r="H2614" s="259"/>
      <c r="I2614" s="259"/>
      <c r="J2614" s="259"/>
    </row>
    <row r="2615" spans="1:10">
      <c r="A2615" s="259"/>
      <c r="B2615" s="259"/>
      <c r="C2615" s="259"/>
      <c r="D2615" s="259"/>
      <c r="E2615" s="259"/>
      <c r="F2615" s="270"/>
      <c r="G2615" s="259"/>
      <c r="H2615" s="259"/>
      <c r="I2615" s="259"/>
      <c r="J2615" s="259"/>
    </row>
    <row r="2616" spans="1:10">
      <c r="A2616" s="259"/>
      <c r="B2616" s="259"/>
      <c r="C2616" s="259"/>
      <c r="D2616" s="259"/>
      <c r="E2616" s="259"/>
      <c r="F2616" s="270"/>
      <c r="G2616" s="259"/>
      <c r="H2616" s="259"/>
      <c r="I2616" s="259"/>
      <c r="J2616" s="259"/>
    </row>
    <row r="2617" spans="1:10">
      <c r="A2617" s="259"/>
      <c r="B2617" s="259"/>
      <c r="C2617" s="259"/>
      <c r="D2617" s="259"/>
      <c r="E2617" s="259"/>
      <c r="F2617" s="270"/>
      <c r="G2617" s="259"/>
      <c r="H2617" s="259"/>
      <c r="I2617" s="259"/>
      <c r="J2617" s="259"/>
    </row>
    <row r="2618" spans="1:10">
      <c r="A2618" s="259"/>
      <c r="B2618" s="259"/>
      <c r="C2618" s="259"/>
      <c r="D2618" s="259"/>
      <c r="E2618" s="259"/>
      <c r="F2618" s="270"/>
      <c r="G2618" s="259"/>
      <c r="H2618" s="259"/>
      <c r="I2618" s="259"/>
      <c r="J2618" s="259"/>
    </row>
    <row r="2619" spans="1:10">
      <c r="A2619" s="259"/>
      <c r="B2619" s="259"/>
      <c r="C2619" s="259"/>
      <c r="D2619" s="259"/>
      <c r="E2619" s="259"/>
      <c r="F2619" s="270"/>
      <c r="G2619" s="259"/>
      <c r="H2619" s="259"/>
      <c r="I2619" s="259"/>
      <c r="J2619" s="259"/>
    </row>
    <row r="2620" spans="1:10">
      <c r="A2620" s="259"/>
      <c r="B2620" s="259"/>
      <c r="C2620" s="259"/>
      <c r="D2620" s="259"/>
      <c r="E2620" s="259"/>
      <c r="F2620" s="270"/>
      <c r="G2620" s="259"/>
      <c r="H2620" s="259"/>
      <c r="I2620" s="259"/>
      <c r="J2620" s="259"/>
    </row>
    <row r="2621" spans="1:10">
      <c r="A2621" s="259"/>
      <c r="B2621" s="259"/>
      <c r="C2621" s="259"/>
      <c r="D2621" s="259"/>
      <c r="E2621" s="259"/>
      <c r="F2621" s="270"/>
      <c r="G2621" s="259"/>
      <c r="H2621" s="259"/>
      <c r="I2621" s="259"/>
      <c r="J2621" s="259"/>
    </row>
    <row r="2622" spans="1:10">
      <c r="A2622" s="259"/>
      <c r="B2622" s="259"/>
      <c r="C2622" s="259"/>
      <c r="D2622" s="259"/>
      <c r="E2622" s="259"/>
      <c r="F2622" s="270"/>
      <c r="G2622" s="259"/>
      <c r="H2622" s="259"/>
      <c r="I2622" s="259"/>
      <c r="J2622" s="259"/>
    </row>
    <row r="2623" spans="1:10">
      <c r="A2623" s="259"/>
      <c r="B2623" s="259"/>
      <c r="C2623" s="259"/>
      <c r="D2623" s="259"/>
      <c r="E2623" s="259"/>
      <c r="F2623" s="270"/>
      <c r="G2623" s="259"/>
      <c r="H2623" s="259"/>
      <c r="I2623" s="259"/>
      <c r="J2623" s="259"/>
    </row>
    <row r="2624" spans="1:10">
      <c r="A2624" s="259"/>
      <c r="B2624" s="259"/>
      <c r="C2624" s="259"/>
      <c r="D2624" s="259"/>
      <c r="E2624" s="259"/>
      <c r="F2624" s="270"/>
      <c r="G2624" s="259"/>
      <c r="H2624" s="259"/>
      <c r="I2624" s="259"/>
      <c r="J2624" s="259"/>
    </row>
    <row r="2625" spans="1:10">
      <c r="A2625" s="259"/>
      <c r="B2625" s="259"/>
      <c r="C2625" s="259"/>
      <c r="D2625" s="259"/>
      <c r="E2625" s="259"/>
      <c r="F2625" s="270"/>
      <c r="G2625" s="259"/>
      <c r="H2625" s="259"/>
      <c r="I2625" s="259"/>
      <c r="J2625" s="259"/>
    </row>
    <row r="2626" spans="1:10">
      <c r="A2626" s="259"/>
      <c r="B2626" s="259"/>
      <c r="C2626" s="259"/>
      <c r="D2626" s="259"/>
      <c r="E2626" s="259"/>
      <c r="F2626" s="270"/>
      <c r="G2626" s="259"/>
      <c r="H2626" s="259"/>
      <c r="I2626" s="259"/>
      <c r="J2626" s="259"/>
    </row>
    <row r="2627" spans="1:10">
      <c r="A2627" s="259"/>
      <c r="B2627" s="259"/>
      <c r="C2627" s="259"/>
      <c r="D2627" s="259"/>
      <c r="E2627" s="259"/>
      <c r="F2627" s="270"/>
      <c r="G2627" s="259"/>
      <c r="H2627" s="259"/>
      <c r="I2627" s="259"/>
      <c r="J2627" s="259"/>
    </row>
    <row r="2628" spans="1:10">
      <c r="A2628" s="259"/>
      <c r="B2628" s="259"/>
      <c r="C2628" s="259"/>
      <c r="D2628" s="259"/>
      <c r="E2628" s="259"/>
      <c r="F2628" s="270"/>
      <c r="G2628" s="259"/>
      <c r="H2628" s="259"/>
      <c r="I2628" s="259"/>
      <c r="J2628" s="259"/>
    </row>
    <row r="2629" spans="1:10">
      <c r="A2629" s="259"/>
      <c r="B2629" s="259"/>
      <c r="C2629" s="259"/>
      <c r="D2629" s="259"/>
      <c r="E2629" s="259"/>
      <c r="F2629" s="270"/>
      <c r="G2629" s="259"/>
      <c r="H2629" s="259"/>
      <c r="I2629" s="259"/>
      <c r="J2629" s="259"/>
    </row>
    <row r="2630" spans="1:10">
      <c r="A2630" s="259"/>
      <c r="B2630" s="259"/>
      <c r="C2630" s="259"/>
      <c r="D2630" s="259"/>
      <c r="E2630" s="259"/>
      <c r="F2630" s="270"/>
      <c r="G2630" s="259"/>
      <c r="H2630" s="259"/>
      <c r="I2630" s="259"/>
      <c r="J2630" s="259"/>
    </row>
    <row r="2631" spans="1:10">
      <c r="A2631" s="259"/>
      <c r="B2631" s="259"/>
      <c r="C2631" s="259"/>
      <c r="D2631" s="259"/>
      <c r="E2631" s="259"/>
      <c r="F2631" s="270"/>
      <c r="G2631" s="259"/>
      <c r="H2631" s="259"/>
      <c r="I2631" s="259"/>
      <c r="J2631" s="259"/>
    </row>
    <row r="2632" spans="1:10">
      <c r="A2632" s="259"/>
      <c r="B2632" s="259"/>
      <c r="C2632" s="259"/>
      <c r="D2632" s="259"/>
      <c r="E2632" s="259"/>
      <c r="F2632" s="270"/>
      <c r="G2632" s="259"/>
      <c r="H2632" s="259"/>
      <c r="I2632" s="259"/>
      <c r="J2632" s="259"/>
    </row>
    <row r="2633" spans="1:10">
      <c r="A2633" s="259"/>
      <c r="B2633" s="259"/>
      <c r="C2633" s="259"/>
      <c r="D2633" s="259"/>
      <c r="E2633" s="259"/>
      <c r="F2633" s="270"/>
      <c r="G2633" s="259"/>
      <c r="H2633" s="259"/>
      <c r="I2633" s="259"/>
      <c r="J2633" s="259"/>
    </row>
    <row r="2634" spans="1:10">
      <c r="A2634" s="259"/>
      <c r="B2634" s="259"/>
      <c r="C2634" s="259"/>
      <c r="D2634" s="259"/>
      <c r="E2634" s="259"/>
      <c r="F2634" s="270"/>
      <c r="G2634" s="259"/>
      <c r="H2634" s="259"/>
      <c r="I2634" s="259"/>
      <c r="J2634" s="259"/>
    </row>
    <row r="2635" spans="1:10">
      <c r="A2635" s="259"/>
      <c r="B2635" s="259"/>
      <c r="C2635" s="259"/>
      <c r="D2635" s="259"/>
      <c r="E2635" s="259"/>
      <c r="F2635" s="270"/>
      <c r="G2635" s="259"/>
      <c r="H2635" s="259"/>
      <c r="I2635" s="259"/>
      <c r="J2635" s="259"/>
    </row>
    <row r="2636" spans="1:10">
      <c r="A2636" s="259"/>
      <c r="B2636" s="259"/>
      <c r="C2636" s="259"/>
      <c r="D2636" s="259"/>
      <c r="E2636" s="259"/>
      <c r="F2636" s="270"/>
      <c r="G2636" s="259"/>
      <c r="H2636" s="259"/>
      <c r="I2636" s="259"/>
      <c r="J2636" s="259"/>
    </row>
    <row r="2637" spans="1:10">
      <c r="A2637" s="259"/>
      <c r="B2637" s="259"/>
      <c r="C2637" s="259"/>
      <c r="D2637" s="259"/>
      <c r="E2637" s="259"/>
      <c r="F2637" s="270"/>
      <c r="G2637" s="259"/>
      <c r="H2637" s="259"/>
      <c r="I2637" s="259"/>
      <c r="J2637" s="259"/>
    </row>
    <row r="2638" spans="1:10">
      <c r="A2638" s="259"/>
      <c r="B2638" s="259"/>
      <c r="C2638" s="259"/>
      <c r="D2638" s="259"/>
      <c r="E2638" s="259"/>
      <c r="F2638" s="270"/>
      <c r="G2638" s="259"/>
      <c r="H2638" s="259"/>
      <c r="I2638" s="259"/>
      <c r="J2638" s="259"/>
    </row>
    <row r="2639" spans="1:10">
      <c r="A2639" s="259"/>
      <c r="B2639" s="259"/>
      <c r="C2639" s="259"/>
      <c r="D2639" s="259"/>
      <c r="E2639" s="259"/>
      <c r="F2639" s="270"/>
      <c r="G2639" s="259"/>
      <c r="H2639" s="259"/>
      <c r="I2639" s="259"/>
      <c r="J2639" s="259"/>
    </row>
    <row r="2640" spans="1:10">
      <c r="A2640" s="259"/>
      <c r="B2640" s="259"/>
      <c r="C2640" s="259"/>
      <c r="D2640" s="259"/>
      <c r="E2640" s="259"/>
      <c r="F2640" s="270"/>
      <c r="G2640" s="259"/>
      <c r="H2640" s="259"/>
      <c r="I2640" s="259"/>
      <c r="J2640" s="259"/>
    </row>
    <row r="2641" spans="1:10">
      <c r="A2641" s="259"/>
      <c r="B2641" s="259"/>
      <c r="C2641" s="259"/>
      <c r="D2641" s="259"/>
      <c r="E2641" s="259"/>
      <c r="F2641" s="270"/>
      <c r="G2641" s="259"/>
      <c r="H2641" s="259"/>
      <c r="I2641" s="259"/>
      <c r="J2641" s="259"/>
    </row>
    <row r="2642" spans="1:10">
      <c r="A2642" s="259"/>
      <c r="B2642" s="259"/>
      <c r="C2642" s="259"/>
      <c r="D2642" s="259"/>
      <c r="E2642" s="259"/>
      <c r="F2642" s="270"/>
      <c r="G2642" s="259"/>
      <c r="H2642" s="259"/>
      <c r="I2642" s="259"/>
      <c r="J2642" s="259"/>
    </row>
    <row r="2643" spans="1:10">
      <c r="A2643" s="259"/>
      <c r="B2643" s="259"/>
      <c r="C2643" s="259"/>
      <c r="D2643" s="259"/>
      <c r="E2643" s="259"/>
      <c r="F2643" s="270"/>
      <c r="G2643" s="259"/>
      <c r="H2643" s="259"/>
      <c r="I2643" s="259"/>
      <c r="J2643" s="259"/>
    </row>
    <row r="2644" spans="1:10">
      <c r="A2644" s="259"/>
      <c r="B2644" s="259"/>
      <c r="C2644" s="259"/>
      <c r="D2644" s="259"/>
      <c r="E2644" s="259"/>
      <c r="F2644" s="270"/>
      <c r="G2644" s="259"/>
      <c r="H2644" s="259"/>
      <c r="I2644" s="259"/>
      <c r="J2644" s="259"/>
    </row>
    <row r="2645" spans="1:10">
      <c r="A2645" s="259"/>
      <c r="B2645" s="259"/>
      <c r="C2645" s="259"/>
      <c r="D2645" s="259"/>
      <c r="E2645" s="259"/>
      <c r="F2645" s="270"/>
      <c r="G2645" s="259"/>
      <c r="H2645" s="259"/>
      <c r="I2645" s="259"/>
      <c r="J2645" s="259"/>
    </row>
    <row r="2646" spans="1:10">
      <c r="A2646" s="259"/>
      <c r="B2646" s="259"/>
      <c r="C2646" s="259"/>
      <c r="D2646" s="259"/>
      <c r="E2646" s="259"/>
      <c r="F2646" s="270"/>
      <c r="G2646" s="259"/>
      <c r="H2646" s="259"/>
      <c r="I2646" s="259"/>
      <c r="J2646" s="259"/>
    </row>
    <row r="2647" spans="1:10">
      <c r="A2647" s="259"/>
      <c r="B2647" s="259"/>
      <c r="C2647" s="259"/>
      <c r="D2647" s="259"/>
      <c r="E2647" s="259"/>
      <c r="F2647" s="270"/>
      <c r="G2647" s="259"/>
      <c r="H2647" s="259"/>
      <c r="I2647" s="259"/>
      <c r="J2647" s="259"/>
    </row>
    <row r="2648" spans="1:10">
      <c r="A2648" s="259"/>
      <c r="B2648" s="259"/>
      <c r="C2648" s="259"/>
      <c r="D2648" s="259"/>
      <c r="E2648" s="259"/>
      <c r="F2648" s="270"/>
      <c r="G2648" s="259"/>
      <c r="H2648" s="259"/>
      <c r="I2648" s="259"/>
      <c r="J2648" s="259"/>
    </row>
    <row r="2649" spans="1:10">
      <c r="A2649" s="259"/>
      <c r="B2649" s="259"/>
      <c r="C2649" s="259"/>
      <c r="D2649" s="259"/>
      <c r="E2649" s="259"/>
      <c r="F2649" s="270"/>
      <c r="G2649" s="259"/>
      <c r="H2649" s="259"/>
      <c r="I2649" s="259"/>
      <c r="J2649" s="259"/>
    </row>
    <row r="2650" spans="1:10">
      <c r="A2650" s="259"/>
      <c r="B2650" s="259"/>
      <c r="C2650" s="259"/>
      <c r="D2650" s="259"/>
      <c r="E2650" s="259"/>
      <c r="F2650" s="270"/>
      <c r="G2650" s="259"/>
      <c r="H2650" s="259"/>
      <c r="I2650" s="259"/>
      <c r="J2650" s="259"/>
    </row>
    <row r="2651" spans="1:10">
      <c r="A2651" s="259"/>
      <c r="B2651" s="259"/>
      <c r="C2651" s="259"/>
      <c r="D2651" s="259"/>
      <c r="E2651" s="259"/>
      <c r="F2651" s="270"/>
      <c r="G2651" s="259"/>
      <c r="H2651" s="259"/>
      <c r="I2651" s="259"/>
      <c r="J2651" s="259"/>
    </row>
    <row r="2652" spans="1:10">
      <c r="A2652" s="259"/>
      <c r="B2652" s="259"/>
      <c r="C2652" s="259"/>
      <c r="D2652" s="259"/>
      <c r="E2652" s="259"/>
      <c r="F2652" s="270"/>
      <c r="G2652" s="259"/>
      <c r="H2652" s="259"/>
      <c r="I2652" s="259"/>
      <c r="J2652" s="259"/>
    </row>
    <row r="2653" spans="1:10">
      <c r="A2653" s="259"/>
      <c r="B2653" s="259"/>
      <c r="C2653" s="259"/>
      <c r="D2653" s="259"/>
      <c r="E2653" s="259"/>
      <c r="F2653" s="270"/>
      <c r="G2653" s="259"/>
      <c r="H2653" s="259"/>
      <c r="I2653" s="259"/>
      <c r="J2653" s="259"/>
    </row>
    <row r="2654" spans="1:10">
      <c r="A2654" s="259"/>
      <c r="B2654" s="259"/>
      <c r="C2654" s="259"/>
      <c r="D2654" s="259"/>
      <c r="E2654" s="259"/>
      <c r="F2654" s="270"/>
      <c r="G2654" s="259"/>
      <c r="H2654" s="259"/>
      <c r="I2654" s="259"/>
      <c r="J2654" s="259"/>
    </row>
    <row r="2655" spans="1:10">
      <c r="A2655" s="259"/>
      <c r="B2655" s="259"/>
      <c r="C2655" s="259"/>
      <c r="D2655" s="259"/>
      <c r="E2655" s="259"/>
      <c r="F2655" s="270"/>
      <c r="G2655" s="259"/>
      <c r="H2655" s="259"/>
      <c r="I2655" s="259"/>
      <c r="J2655" s="259"/>
    </row>
    <row r="2656" spans="1:10">
      <c r="A2656" s="259"/>
      <c r="B2656" s="259"/>
      <c r="C2656" s="259"/>
      <c r="D2656" s="259"/>
      <c r="E2656" s="259"/>
      <c r="F2656" s="270"/>
      <c r="G2656" s="259"/>
      <c r="H2656" s="259"/>
      <c r="I2656" s="259"/>
      <c r="J2656" s="259"/>
    </row>
    <row r="2657" spans="1:10">
      <c r="A2657" s="259"/>
      <c r="B2657" s="259"/>
      <c r="C2657" s="259"/>
      <c r="D2657" s="259"/>
      <c r="E2657" s="259"/>
      <c r="F2657" s="270"/>
      <c r="G2657" s="259"/>
      <c r="H2657" s="259"/>
      <c r="I2657" s="259"/>
      <c r="J2657" s="259"/>
    </row>
    <row r="2658" spans="1:10">
      <c r="A2658" s="259"/>
      <c r="B2658" s="259"/>
      <c r="C2658" s="259"/>
      <c r="D2658" s="259"/>
      <c r="E2658" s="259"/>
      <c r="F2658" s="270"/>
      <c r="G2658" s="259"/>
      <c r="H2658" s="259"/>
      <c r="I2658" s="259"/>
      <c r="J2658" s="259"/>
    </row>
    <row r="2659" spans="1:10">
      <c r="A2659" s="259"/>
      <c r="B2659" s="259"/>
      <c r="C2659" s="259"/>
      <c r="D2659" s="259"/>
      <c r="E2659" s="259"/>
      <c r="F2659" s="270"/>
      <c r="G2659" s="259"/>
      <c r="H2659" s="259"/>
      <c r="I2659" s="259"/>
      <c r="J2659" s="259"/>
    </row>
    <row r="2660" spans="1:10">
      <c r="A2660" s="259"/>
      <c r="B2660" s="259"/>
      <c r="C2660" s="259"/>
      <c r="D2660" s="259"/>
      <c r="E2660" s="259"/>
      <c r="F2660" s="270"/>
      <c r="G2660" s="259"/>
      <c r="H2660" s="259"/>
      <c r="I2660" s="259"/>
      <c r="J2660" s="259"/>
    </row>
    <row r="2661" spans="1:10">
      <c r="A2661" s="259"/>
      <c r="B2661" s="259"/>
      <c r="C2661" s="259"/>
      <c r="D2661" s="259"/>
      <c r="E2661" s="259"/>
      <c r="F2661" s="270"/>
      <c r="G2661" s="259"/>
      <c r="H2661" s="259"/>
      <c r="I2661" s="259"/>
      <c r="J2661" s="259"/>
    </row>
    <row r="2662" spans="1:10">
      <c r="A2662" s="259"/>
      <c r="B2662" s="259"/>
      <c r="C2662" s="259"/>
      <c r="D2662" s="259"/>
      <c r="E2662" s="259"/>
      <c r="F2662" s="270"/>
      <c r="G2662" s="259"/>
      <c r="H2662" s="259"/>
      <c r="I2662" s="259"/>
      <c r="J2662" s="259"/>
    </row>
    <row r="2663" spans="1:10">
      <c r="A2663" s="259"/>
      <c r="B2663" s="259"/>
      <c r="C2663" s="259"/>
      <c r="D2663" s="259"/>
      <c r="E2663" s="259"/>
      <c r="F2663" s="270"/>
      <c r="G2663" s="259"/>
      <c r="H2663" s="259"/>
      <c r="I2663" s="259"/>
      <c r="J2663" s="259"/>
    </row>
    <row r="2664" spans="1:10">
      <c r="A2664" s="259"/>
      <c r="B2664" s="259"/>
      <c r="C2664" s="259"/>
      <c r="D2664" s="259"/>
      <c r="E2664" s="259"/>
      <c r="F2664" s="270"/>
      <c r="G2664" s="259"/>
      <c r="H2664" s="259"/>
      <c r="I2664" s="259"/>
      <c r="J2664" s="259"/>
    </row>
    <row r="2665" spans="1:10">
      <c r="A2665" s="259"/>
      <c r="B2665" s="259"/>
      <c r="C2665" s="259"/>
      <c r="D2665" s="259"/>
      <c r="E2665" s="259"/>
      <c r="F2665" s="270"/>
      <c r="G2665" s="259"/>
      <c r="H2665" s="259"/>
      <c r="I2665" s="259"/>
      <c r="J2665" s="259"/>
    </row>
    <row r="2666" spans="1:10">
      <c r="A2666" s="259"/>
      <c r="B2666" s="259"/>
      <c r="C2666" s="259"/>
      <c r="D2666" s="259"/>
      <c r="E2666" s="259"/>
      <c r="F2666" s="270"/>
      <c r="G2666" s="259"/>
      <c r="H2666" s="259"/>
      <c r="I2666" s="259"/>
      <c r="J2666" s="259"/>
    </row>
    <row r="2667" spans="1:10">
      <c r="A2667" s="259"/>
      <c r="B2667" s="259"/>
      <c r="C2667" s="259"/>
      <c r="D2667" s="259"/>
      <c r="E2667" s="259"/>
      <c r="F2667" s="270"/>
      <c r="G2667" s="259"/>
      <c r="H2667" s="259"/>
      <c r="I2667" s="259"/>
      <c r="J2667" s="259"/>
    </row>
    <row r="2668" spans="1:10">
      <c r="A2668" s="259"/>
      <c r="B2668" s="259"/>
      <c r="C2668" s="259"/>
      <c r="D2668" s="259"/>
      <c r="E2668" s="259"/>
      <c r="F2668" s="270"/>
      <c r="G2668" s="259"/>
      <c r="H2668" s="259"/>
      <c r="I2668" s="259"/>
      <c r="J2668" s="259"/>
    </row>
    <row r="2669" spans="1:10">
      <c r="A2669" s="259"/>
      <c r="B2669" s="259"/>
      <c r="C2669" s="259"/>
      <c r="D2669" s="259"/>
      <c r="E2669" s="259"/>
      <c r="F2669" s="270"/>
      <c r="G2669" s="259"/>
      <c r="H2669" s="259"/>
      <c r="I2669" s="259"/>
      <c r="J2669" s="259"/>
    </row>
    <row r="2670" spans="1:10">
      <c r="A2670" s="259"/>
      <c r="B2670" s="259"/>
      <c r="C2670" s="259"/>
      <c r="D2670" s="259"/>
      <c r="E2670" s="259"/>
      <c r="F2670" s="270"/>
      <c r="G2670" s="259"/>
      <c r="H2670" s="259"/>
      <c r="I2670" s="259"/>
      <c r="J2670" s="259"/>
    </row>
    <row r="2671" spans="1:10">
      <c r="A2671" s="259"/>
      <c r="B2671" s="259"/>
      <c r="C2671" s="259"/>
      <c r="D2671" s="259"/>
      <c r="E2671" s="259"/>
      <c r="F2671" s="270"/>
      <c r="G2671" s="259"/>
      <c r="H2671" s="259"/>
      <c r="I2671" s="259"/>
      <c r="J2671" s="259"/>
    </row>
    <row r="2672" spans="1:10">
      <c r="A2672" s="259"/>
      <c r="B2672" s="259"/>
      <c r="C2672" s="259"/>
      <c r="D2672" s="259"/>
      <c r="E2672" s="259"/>
      <c r="F2672" s="270"/>
      <c r="G2672" s="259"/>
      <c r="H2672" s="259"/>
      <c r="I2672" s="259"/>
      <c r="J2672" s="259"/>
    </row>
    <row r="2673" spans="1:10">
      <c r="A2673" s="259"/>
      <c r="B2673" s="259"/>
      <c r="C2673" s="259"/>
      <c r="D2673" s="259"/>
      <c r="E2673" s="259"/>
      <c r="F2673" s="270"/>
      <c r="G2673" s="259"/>
      <c r="H2673" s="259"/>
      <c r="I2673" s="259"/>
      <c r="J2673" s="259"/>
    </row>
    <row r="2674" spans="1:10">
      <c r="A2674" s="259"/>
      <c r="B2674" s="259"/>
      <c r="C2674" s="259"/>
      <c r="D2674" s="259"/>
      <c r="E2674" s="259"/>
      <c r="F2674" s="270"/>
      <c r="G2674" s="259"/>
      <c r="H2674" s="259"/>
      <c r="I2674" s="259"/>
      <c r="J2674" s="259"/>
    </row>
    <row r="2675" spans="1:10">
      <c r="A2675" s="259"/>
      <c r="B2675" s="259"/>
      <c r="C2675" s="259"/>
      <c r="D2675" s="259"/>
      <c r="E2675" s="259"/>
      <c r="F2675" s="270"/>
      <c r="G2675" s="259"/>
      <c r="H2675" s="259"/>
      <c r="I2675" s="259"/>
      <c r="J2675" s="259"/>
    </row>
    <row r="2676" spans="1:10">
      <c r="A2676" s="259"/>
      <c r="B2676" s="259"/>
      <c r="C2676" s="259"/>
      <c r="D2676" s="259"/>
      <c r="E2676" s="259"/>
      <c r="F2676" s="270"/>
      <c r="G2676" s="259"/>
      <c r="H2676" s="259"/>
      <c r="I2676" s="259"/>
      <c r="J2676" s="259"/>
    </row>
    <row r="2677" spans="1:10">
      <c r="A2677" s="259"/>
      <c r="B2677" s="259"/>
      <c r="C2677" s="259"/>
      <c r="D2677" s="259"/>
      <c r="E2677" s="259"/>
      <c r="F2677" s="270"/>
      <c r="G2677" s="259"/>
      <c r="H2677" s="259"/>
      <c r="I2677" s="259"/>
      <c r="J2677" s="259"/>
    </row>
    <row r="2678" spans="1:10">
      <c r="A2678" s="259"/>
      <c r="B2678" s="259"/>
      <c r="C2678" s="259"/>
      <c r="D2678" s="259"/>
      <c r="E2678" s="259"/>
      <c r="F2678" s="270"/>
      <c r="G2678" s="259"/>
      <c r="H2678" s="259"/>
      <c r="I2678" s="259"/>
      <c r="J2678" s="259"/>
    </row>
    <row r="2679" spans="1:10">
      <c r="A2679" s="259"/>
      <c r="B2679" s="259"/>
      <c r="C2679" s="259"/>
      <c r="D2679" s="259"/>
      <c r="E2679" s="259"/>
      <c r="F2679" s="270"/>
      <c r="G2679" s="259"/>
      <c r="H2679" s="259"/>
      <c r="I2679" s="259"/>
      <c r="J2679" s="259"/>
    </row>
    <row r="2680" spans="1:10">
      <c r="A2680" s="259"/>
      <c r="B2680" s="259"/>
      <c r="C2680" s="259"/>
      <c r="D2680" s="259"/>
      <c r="E2680" s="259"/>
      <c r="F2680" s="270"/>
      <c r="G2680" s="259"/>
      <c r="H2680" s="259"/>
      <c r="I2680" s="259"/>
      <c r="J2680" s="259"/>
    </row>
    <row r="2681" spans="1:10">
      <c r="A2681" s="259"/>
      <c r="B2681" s="259"/>
      <c r="C2681" s="259"/>
      <c r="D2681" s="259"/>
      <c r="E2681" s="259"/>
      <c r="F2681" s="270"/>
      <c r="G2681" s="259"/>
      <c r="H2681" s="259"/>
      <c r="I2681" s="259"/>
      <c r="J2681" s="259"/>
    </row>
    <row r="2682" spans="1:10">
      <c r="A2682" s="259"/>
      <c r="B2682" s="259"/>
      <c r="C2682" s="259"/>
      <c r="D2682" s="259"/>
      <c r="E2682" s="259"/>
      <c r="F2682" s="270"/>
      <c r="G2682" s="259"/>
      <c r="H2682" s="259"/>
      <c r="I2682" s="259"/>
      <c r="J2682" s="259"/>
    </row>
    <row r="2683" spans="1:10">
      <c r="A2683" s="259"/>
      <c r="B2683" s="259"/>
      <c r="C2683" s="259"/>
      <c r="D2683" s="259"/>
      <c r="E2683" s="259"/>
      <c r="F2683" s="270"/>
      <c r="G2683" s="259"/>
      <c r="H2683" s="259"/>
      <c r="I2683" s="259"/>
      <c r="J2683" s="259"/>
    </row>
    <row r="2684" spans="1:10">
      <c r="A2684" s="259"/>
      <c r="B2684" s="259"/>
      <c r="C2684" s="259"/>
      <c r="D2684" s="259"/>
      <c r="E2684" s="259"/>
      <c r="F2684" s="270"/>
      <c r="G2684" s="259"/>
      <c r="H2684" s="259"/>
      <c r="I2684" s="259"/>
      <c r="J2684" s="259"/>
    </row>
    <row r="2685" spans="1:10">
      <c r="A2685" s="259"/>
      <c r="B2685" s="259"/>
      <c r="C2685" s="259"/>
      <c r="D2685" s="259"/>
      <c r="E2685" s="259"/>
      <c r="F2685" s="270"/>
      <c r="G2685" s="259"/>
      <c r="H2685" s="259"/>
      <c r="I2685" s="259"/>
      <c r="J2685" s="259"/>
    </row>
    <row r="2686" spans="1:10">
      <c r="A2686" s="259"/>
      <c r="B2686" s="259"/>
      <c r="C2686" s="259"/>
      <c r="D2686" s="259"/>
      <c r="E2686" s="259"/>
      <c r="F2686" s="270"/>
      <c r="G2686" s="259"/>
      <c r="H2686" s="259"/>
      <c r="I2686" s="259"/>
      <c r="J2686" s="259"/>
    </row>
    <row r="2687" spans="1:10">
      <c r="A2687" s="259"/>
      <c r="B2687" s="259"/>
      <c r="C2687" s="259"/>
      <c r="D2687" s="259"/>
      <c r="E2687" s="259"/>
      <c r="F2687" s="270"/>
      <c r="G2687" s="259"/>
      <c r="H2687" s="259"/>
      <c r="I2687" s="259"/>
      <c r="J2687" s="259"/>
    </row>
    <row r="2688" spans="1:10">
      <c r="A2688" s="259"/>
      <c r="B2688" s="259"/>
      <c r="C2688" s="259"/>
      <c r="D2688" s="259"/>
      <c r="E2688" s="259"/>
      <c r="F2688" s="270"/>
      <c r="G2688" s="259"/>
      <c r="H2688" s="259"/>
      <c r="I2688" s="259"/>
      <c r="J2688" s="259"/>
    </row>
    <row r="2689" spans="1:10">
      <c r="A2689" s="259"/>
      <c r="B2689" s="259"/>
      <c r="C2689" s="259"/>
      <c r="D2689" s="259"/>
      <c r="E2689" s="259"/>
      <c r="F2689" s="270"/>
      <c r="G2689" s="259"/>
      <c r="H2689" s="259"/>
      <c r="I2689" s="259"/>
      <c r="J2689" s="259"/>
    </row>
    <row r="2690" spans="1:10">
      <c r="A2690" s="259"/>
      <c r="B2690" s="259"/>
      <c r="C2690" s="259"/>
      <c r="D2690" s="259"/>
      <c r="E2690" s="259"/>
      <c r="F2690" s="270"/>
      <c r="G2690" s="259"/>
      <c r="H2690" s="259"/>
      <c r="I2690" s="259"/>
      <c r="J2690" s="259"/>
    </row>
    <row r="2691" spans="1:10">
      <c r="A2691" s="259"/>
      <c r="B2691" s="259"/>
      <c r="C2691" s="259"/>
      <c r="D2691" s="259"/>
      <c r="E2691" s="259"/>
      <c r="F2691" s="270"/>
      <c r="G2691" s="259"/>
      <c r="H2691" s="259"/>
      <c r="I2691" s="259"/>
      <c r="J2691" s="259"/>
    </row>
    <row r="2692" spans="1:10">
      <c r="A2692" s="259"/>
      <c r="B2692" s="259"/>
      <c r="C2692" s="259"/>
      <c r="D2692" s="259"/>
      <c r="E2692" s="259"/>
      <c r="F2692" s="270"/>
      <c r="G2692" s="259"/>
      <c r="H2692" s="259"/>
      <c r="I2692" s="259"/>
      <c r="J2692" s="259"/>
    </row>
    <row r="2693" spans="1:10">
      <c r="A2693" s="259"/>
      <c r="B2693" s="259"/>
      <c r="C2693" s="259"/>
      <c r="D2693" s="259"/>
      <c r="E2693" s="259"/>
      <c r="F2693" s="270"/>
      <c r="G2693" s="259"/>
      <c r="H2693" s="259"/>
      <c r="I2693" s="259"/>
      <c r="J2693" s="259"/>
    </row>
    <row r="2694" spans="1:10">
      <c r="A2694" s="259"/>
      <c r="B2694" s="259"/>
      <c r="C2694" s="259"/>
      <c r="D2694" s="259"/>
      <c r="E2694" s="259"/>
      <c r="F2694" s="270"/>
      <c r="G2694" s="259"/>
      <c r="H2694" s="259"/>
      <c r="I2694" s="259"/>
      <c r="J2694" s="259"/>
    </row>
    <row r="2695" spans="1:10">
      <c r="A2695" s="259"/>
      <c r="B2695" s="259"/>
      <c r="C2695" s="259"/>
      <c r="D2695" s="259"/>
      <c r="E2695" s="259"/>
      <c r="F2695" s="270"/>
      <c r="G2695" s="259"/>
      <c r="H2695" s="259"/>
      <c r="I2695" s="259"/>
      <c r="J2695" s="259"/>
    </row>
    <row r="2696" spans="1:10">
      <c r="A2696" s="259"/>
      <c r="B2696" s="259"/>
      <c r="C2696" s="259"/>
      <c r="D2696" s="259"/>
      <c r="E2696" s="259"/>
      <c r="F2696" s="270"/>
      <c r="G2696" s="259"/>
      <c r="H2696" s="259"/>
      <c r="I2696" s="259"/>
      <c r="J2696" s="259"/>
    </row>
    <row r="2697" spans="1:10">
      <c r="A2697" s="259"/>
      <c r="B2697" s="259"/>
      <c r="C2697" s="259"/>
      <c r="D2697" s="259"/>
      <c r="E2697" s="259"/>
      <c r="F2697" s="270"/>
      <c r="G2697" s="259"/>
      <c r="H2697" s="259"/>
      <c r="I2697" s="259"/>
      <c r="J2697" s="259"/>
    </row>
    <row r="2698" spans="1:10">
      <c r="A2698" s="259"/>
      <c r="B2698" s="259"/>
      <c r="C2698" s="259"/>
      <c r="D2698" s="259"/>
      <c r="E2698" s="259"/>
      <c r="F2698" s="270"/>
      <c r="G2698" s="259"/>
      <c r="H2698" s="259"/>
      <c r="I2698" s="259"/>
      <c r="J2698" s="259"/>
    </row>
    <row r="2699" spans="1:10">
      <c r="A2699" s="259"/>
      <c r="B2699" s="259"/>
      <c r="C2699" s="259"/>
      <c r="D2699" s="259"/>
      <c r="E2699" s="259"/>
      <c r="F2699" s="270"/>
      <c r="G2699" s="259"/>
      <c r="H2699" s="259"/>
      <c r="I2699" s="259"/>
      <c r="J2699" s="259"/>
    </row>
    <row r="2700" spans="1:10">
      <c r="A2700" s="259"/>
      <c r="B2700" s="259"/>
      <c r="C2700" s="259"/>
      <c r="D2700" s="259"/>
      <c r="E2700" s="259"/>
      <c r="F2700" s="270"/>
      <c r="G2700" s="259"/>
      <c r="H2700" s="259"/>
      <c r="I2700" s="259"/>
      <c r="J2700" s="259"/>
    </row>
    <row r="2701" spans="1:10">
      <c r="A2701" s="259"/>
      <c r="B2701" s="259"/>
      <c r="C2701" s="259"/>
      <c r="D2701" s="259"/>
      <c r="E2701" s="259"/>
      <c r="F2701" s="270"/>
      <c r="G2701" s="259"/>
      <c r="H2701" s="259"/>
      <c r="I2701" s="259"/>
      <c r="J2701" s="259"/>
    </row>
    <row r="2702" spans="1:10">
      <c r="A2702" s="259"/>
      <c r="B2702" s="259"/>
      <c r="C2702" s="259"/>
      <c r="D2702" s="259"/>
      <c r="E2702" s="259"/>
      <c r="F2702" s="270"/>
      <c r="G2702" s="259"/>
      <c r="H2702" s="259"/>
      <c r="I2702" s="259"/>
      <c r="J2702" s="259"/>
    </row>
    <row r="2703" spans="1:10">
      <c r="A2703" s="259"/>
      <c r="B2703" s="259"/>
      <c r="C2703" s="259"/>
      <c r="D2703" s="259"/>
      <c r="E2703" s="259"/>
      <c r="F2703" s="270"/>
      <c r="G2703" s="259"/>
      <c r="H2703" s="259"/>
      <c r="I2703" s="259"/>
      <c r="J2703" s="259"/>
    </row>
    <row r="2704" spans="1:10">
      <c r="A2704" s="259"/>
      <c r="B2704" s="259"/>
      <c r="C2704" s="259"/>
      <c r="D2704" s="259"/>
      <c r="E2704" s="259"/>
      <c r="F2704" s="270"/>
      <c r="G2704" s="259"/>
      <c r="H2704" s="259"/>
      <c r="I2704" s="259"/>
      <c r="J2704" s="259"/>
    </row>
    <row r="2705" spans="1:10">
      <c r="A2705" s="259"/>
      <c r="B2705" s="259"/>
      <c r="C2705" s="259"/>
      <c r="D2705" s="259"/>
      <c r="E2705" s="259"/>
      <c r="F2705" s="270"/>
      <c r="G2705" s="259"/>
      <c r="H2705" s="259"/>
      <c r="I2705" s="259"/>
      <c r="J2705" s="259"/>
    </row>
    <row r="2706" spans="1:10">
      <c r="A2706" s="259"/>
      <c r="B2706" s="259"/>
      <c r="C2706" s="259"/>
      <c r="D2706" s="259"/>
      <c r="E2706" s="259"/>
      <c r="F2706" s="270"/>
      <c r="G2706" s="259"/>
      <c r="H2706" s="259"/>
      <c r="I2706" s="259"/>
      <c r="J2706" s="259"/>
    </row>
    <row r="2707" spans="1:10">
      <c r="A2707" s="259"/>
      <c r="B2707" s="259"/>
      <c r="C2707" s="259"/>
      <c r="D2707" s="259"/>
      <c r="E2707" s="259"/>
      <c r="F2707" s="270"/>
      <c r="G2707" s="259"/>
      <c r="H2707" s="259"/>
      <c r="I2707" s="259"/>
      <c r="J2707" s="259"/>
    </row>
    <row r="2708" spans="1:10">
      <c r="A2708" s="259"/>
      <c r="B2708" s="259"/>
      <c r="C2708" s="259"/>
      <c r="D2708" s="259"/>
      <c r="E2708" s="259"/>
      <c r="F2708" s="270"/>
      <c r="G2708" s="259"/>
      <c r="H2708" s="259"/>
      <c r="I2708" s="259"/>
      <c r="J2708" s="259"/>
    </row>
    <row r="2709" spans="1:10">
      <c r="A2709" s="259"/>
      <c r="B2709" s="259"/>
      <c r="C2709" s="259"/>
      <c r="D2709" s="259"/>
      <c r="E2709" s="259"/>
      <c r="F2709" s="270"/>
      <c r="G2709" s="259"/>
      <c r="H2709" s="259"/>
      <c r="I2709" s="259"/>
      <c r="J2709" s="259"/>
    </row>
    <row r="2710" spans="1:10">
      <c r="A2710" s="259"/>
      <c r="B2710" s="259"/>
      <c r="C2710" s="259"/>
      <c r="D2710" s="259"/>
      <c r="E2710" s="259"/>
      <c r="F2710" s="270"/>
      <c r="G2710" s="259"/>
      <c r="H2710" s="259"/>
      <c r="I2710" s="259"/>
      <c r="J2710" s="259"/>
    </row>
    <row r="2711" spans="1:10">
      <c r="A2711" s="259"/>
      <c r="B2711" s="259"/>
      <c r="C2711" s="259"/>
      <c r="D2711" s="259"/>
      <c r="E2711" s="259"/>
      <c r="F2711" s="270"/>
      <c r="G2711" s="259"/>
      <c r="H2711" s="259"/>
      <c r="I2711" s="259"/>
      <c r="J2711" s="259"/>
    </row>
    <row r="2712" spans="1:10">
      <c r="A2712" s="259"/>
      <c r="B2712" s="259"/>
      <c r="C2712" s="259"/>
      <c r="D2712" s="259"/>
      <c r="E2712" s="259"/>
      <c r="F2712" s="270"/>
      <c r="G2712" s="259"/>
      <c r="H2712" s="259"/>
      <c r="I2712" s="259"/>
      <c r="J2712" s="259"/>
    </row>
    <row r="2713" spans="1:10">
      <c r="A2713" s="259"/>
      <c r="B2713" s="259"/>
      <c r="C2713" s="259"/>
      <c r="D2713" s="259"/>
      <c r="E2713" s="259"/>
      <c r="F2713" s="270"/>
      <c r="G2713" s="259"/>
      <c r="H2713" s="259"/>
      <c r="I2713" s="259"/>
      <c r="J2713" s="259"/>
    </row>
    <row r="2714" spans="1:10">
      <c r="A2714" s="259"/>
      <c r="B2714" s="259"/>
      <c r="C2714" s="259"/>
      <c r="D2714" s="259"/>
      <c r="E2714" s="259"/>
      <c r="F2714" s="270"/>
      <c r="G2714" s="259"/>
      <c r="H2714" s="259"/>
      <c r="I2714" s="259"/>
      <c r="J2714" s="259"/>
    </row>
    <row r="2715" spans="1:10">
      <c r="A2715" s="259"/>
      <c r="B2715" s="259"/>
      <c r="C2715" s="259"/>
      <c r="D2715" s="259"/>
      <c r="E2715" s="259"/>
      <c r="F2715" s="270"/>
      <c r="G2715" s="259"/>
      <c r="H2715" s="259"/>
      <c r="I2715" s="259"/>
      <c r="J2715" s="259"/>
    </row>
    <row r="2716" spans="1:10">
      <c r="A2716" s="259"/>
      <c r="B2716" s="259"/>
      <c r="C2716" s="259"/>
      <c r="D2716" s="259"/>
      <c r="E2716" s="259"/>
      <c r="F2716" s="270"/>
      <c r="G2716" s="259"/>
      <c r="H2716" s="259"/>
      <c r="I2716" s="259"/>
      <c r="J2716" s="259"/>
    </row>
    <row r="2717" spans="1:10">
      <c r="A2717" s="259"/>
      <c r="B2717" s="259"/>
      <c r="C2717" s="259"/>
      <c r="D2717" s="259"/>
      <c r="E2717" s="259"/>
      <c r="F2717" s="270"/>
      <c r="G2717" s="259"/>
      <c r="H2717" s="259"/>
      <c r="I2717" s="259"/>
      <c r="J2717" s="259"/>
    </row>
    <row r="2718" spans="1:10">
      <c r="A2718" s="259"/>
      <c r="B2718" s="259"/>
      <c r="C2718" s="259"/>
      <c r="D2718" s="259"/>
      <c r="E2718" s="259"/>
      <c r="F2718" s="270"/>
      <c r="G2718" s="259"/>
      <c r="H2718" s="259"/>
      <c r="I2718" s="259"/>
      <c r="J2718" s="259"/>
    </row>
    <row r="2719" spans="1:10">
      <c r="A2719" s="259"/>
      <c r="B2719" s="259"/>
      <c r="C2719" s="259"/>
      <c r="D2719" s="259"/>
      <c r="E2719" s="259"/>
      <c r="F2719" s="270"/>
      <c r="G2719" s="259"/>
      <c r="H2719" s="259"/>
      <c r="I2719" s="259"/>
      <c r="J2719" s="259"/>
    </row>
    <row r="2720" spans="1:10">
      <c r="A2720" s="259"/>
      <c r="B2720" s="259"/>
      <c r="C2720" s="259"/>
      <c r="D2720" s="259"/>
      <c r="E2720" s="259"/>
      <c r="F2720" s="270"/>
      <c r="G2720" s="259"/>
      <c r="H2720" s="259"/>
      <c r="I2720" s="259"/>
      <c r="J2720" s="259"/>
    </row>
    <row r="2721" spans="1:10">
      <c r="A2721" s="259"/>
      <c r="B2721" s="259"/>
      <c r="C2721" s="259"/>
      <c r="D2721" s="259"/>
      <c r="E2721" s="259"/>
      <c r="F2721" s="270"/>
      <c r="G2721" s="259"/>
      <c r="H2721" s="259"/>
      <c r="I2721" s="259"/>
      <c r="J2721" s="259"/>
    </row>
    <row r="2722" spans="1:10">
      <c r="A2722" s="259"/>
      <c r="B2722" s="259"/>
      <c r="C2722" s="259"/>
      <c r="D2722" s="259"/>
      <c r="E2722" s="259"/>
      <c r="F2722" s="270"/>
      <c r="G2722" s="259"/>
      <c r="H2722" s="259"/>
      <c r="I2722" s="259"/>
      <c r="J2722" s="259"/>
    </row>
    <row r="2723" spans="1:10">
      <c r="A2723" s="259"/>
      <c r="B2723" s="259"/>
      <c r="C2723" s="259"/>
      <c r="D2723" s="259"/>
      <c r="E2723" s="259"/>
      <c r="F2723" s="270"/>
      <c r="G2723" s="259"/>
      <c r="H2723" s="259"/>
      <c r="I2723" s="259"/>
      <c r="J2723" s="259"/>
    </row>
    <row r="2724" spans="1:10">
      <c r="A2724" s="259"/>
      <c r="B2724" s="259"/>
      <c r="C2724" s="259"/>
      <c r="D2724" s="259"/>
      <c r="E2724" s="259"/>
      <c r="F2724" s="270"/>
      <c r="G2724" s="259"/>
      <c r="H2724" s="259"/>
      <c r="I2724" s="259"/>
      <c r="J2724" s="259"/>
    </row>
    <row r="2725" spans="1:10">
      <c r="A2725" s="259"/>
      <c r="B2725" s="259"/>
      <c r="C2725" s="259"/>
      <c r="D2725" s="259"/>
      <c r="E2725" s="259"/>
      <c r="F2725" s="270"/>
      <c r="G2725" s="259"/>
      <c r="H2725" s="259"/>
      <c r="I2725" s="259"/>
      <c r="J2725" s="259"/>
    </row>
    <row r="2726" spans="1:10">
      <c r="A2726" s="259"/>
      <c r="B2726" s="259"/>
      <c r="C2726" s="259"/>
      <c r="D2726" s="259"/>
      <c r="E2726" s="259"/>
      <c r="F2726" s="270"/>
      <c r="G2726" s="259"/>
      <c r="H2726" s="259"/>
      <c r="I2726" s="259"/>
      <c r="J2726" s="259"/>
    </row>
    <row r="2727" spans="1:10">
      <c r="A2727" s="259"/>
      <c r="B2727" s="259"/>
      <c r="C2727" s="259"/>
      <c r="D2727" s="259"/>
      <c r="E2727" s="259"/>
      <c r="F2727" s="270"/>
      <c r="G2727" s="259"/>
      <c r="H2727" s="259"/>
      <c r="I2727" s="259"/>
      <c r="J2727" s="259"/>
    </row>
    <row r="2728" spans="1:10">
      <c r="A2728" s="259"/>
      <c r="B2728" s="259"/>
      <c r="C2728" s="259"/>
      <c r="D2728" s="259"/>
      <c r="E2728" s="259"/>
      <c r="F2728" s="270"/>
      <c r="G2728" s="259"/>
      <c r="H2728" s="259"/>
      <c r="I2728" s="259"/>
      <c r="J2728" s="259"/>
    </row>
    <row r="2729" spans="1:10">
      <c r="A2729" s="259"/>
      <c r="B2729" s="259"/>
      <c r="C2729" s="259"/>
      <c r="D2729" s="259"/>
      <c r="E2729" s="259"/>
      <c r="F2729" s="270"/>
      <c r="G2729" s="259"/>
      <c r="H2729" s="259"/>
      <c r="I2729" s="259"/>
      <c r="J2729" s="259"/>
    </row>
    <row r="2730" spans="1:10">
      <c r="A2730" s="259"/>
      <c r="B2730" s="259"/>
      <c r="C2730" s="259"/>
      <c r="D2730" s="259"/>
      <c r="E2730" s="259"/>
      <c r="F2730" s="270"/>
      <c r="G2730" s="259"/>
      <c r="H2730" s="259"/>
      <c r="I2730" s="259"/>
      <c r="J2730" s="259"/>
    </row>
    <row r="2731" spans="1:10">
      <c r="A2731" s="259"/>
      <c r="B2731" s="259"/>
      <c r="C2731" s="259"/>
      <c r="D2731" s="259"/>
      <c r="E2731" s="259"/>
      <c r="F2731" s="270"/>
      <c r="G2731" s="259"/>
      <c r="H2731" s="259"/>
      <c r="I2731" s="259"/>
      <c r="J2731" s="259"/>
    </row>
    <row r="2732" spans="1:10">
      <c r="A2732" s="259"/>
      <c r="B2732" s="259"/>
      <c r="C2732" s="259"/>
      <c r="D2732" s="259"/>
      <c r="E2732" s="259"/>
      <c r="F2732" s="270"/>
      <c r="G2732" s="259"/>
      <c r="H2732" s="259"/>
      <c r="I2732" s="259"/>
      <c r="J2732" s="259"/>
    </row>
    <row r="2733" spans="1:10">
      <c r="A2733" s="259"/>
      <c r="B2733" s="259"/>
      <c r="C2733" s="259"/>
      <c r="D2733" s="259"/>
      <c r="E2733" s="259"/>
      <c r="F2733" s="270"/>
      <c r="G2733" s="259"/>
      <c r="H2733" s="259"/>
      <c r="I2733" s="259"/>
      <c r="J2733" s="259"/>
    </row>
    <row r="2734" spans="1:10">
      <c r="A2734" s="259"/>
      <c r="B2734" s="259"/>
      <c r="C2734" s="259"/>
      <c r="D2734" s="259"/>
      <c r="E2734" s="259"/>
      <c r="F2734" s="270"/>
      <c r="G2734" s="259"/>
      <c r="H2734" s="259"/>
      <c r="I2734" s="259"/>
      <c r="J2734" s="259"/>
    </row>
    <row r="2735" spans="1:10">
      <c r="A2735" s="259"/>
      <c r="B2735" s="259"/>
      <c r="C2735" s="259"/>
      <c r="D2735" s="259"/>
      <c r="E2735" s="259"/>
      <c r="F2735" s="270"/>
      <c r="G2735" s="259"/>
      <c r="H2735" s="259"/>
      <c r="I2735" s="259"/>
      <c r="J2735" s="259"/>
    </row>
    <row r="2736" spans="1:10">
      <c r="A2736" s="259"/>
      <c r="B2736" s="259"/>
      <c r="C2736" s="259"/>
      <c r="D2736" s="259"/>
      <c r="E2736" s="259"/>
      <c r="F2736" s="270"/>
      <c r="G2736" s="259"/>
      <c r="H2736" s="259"/>
      <c r="I2736" s="259"/>
      <c r="J2736" s="259"/>
    </row>
    <row r="2737" spans="1:10">
      <c r="A2737" s="259"/>
      <c r="B2737" s="259"/>
      <c r="C2737" s="259"/>
      <c r="D2737" s="259"/>
      <c r="E2737" s="259"/>
      <c r="F2737" s="270"/>
      <c r="G2737" s="259"/>
      <c r="H2737" s="259"/>
      <c r="I2737" s="259"/>
      <c r="J2737" s="259"/>
    </row>
    <row r="2738" spans="1:10">
      <c r="A2738" s="259"/>
      <c r="B2738" s="259"/>
      <c r="C2738" s="259"/>
      <c r="D2738" s="259"/>
      <c r="E2738" s="259"/>
      <c r="F2738" s="270"/>
      <c r="G2738" s="259"/>
      <c r="H2738" s="259"/>
      <c r="I2738" s="259"/>
      <c r="J2738" s="259"/>
    </row>
    <row r="2739" spans="1:10">
      <c r="A2739" s="259"/>
      <c r="B2739" s="259"/>
      <c r="C2739" s="259"/>
      <c r="D2739" s="259"/>
      <c r="E2739" s="259"/>
      <c r="F2739" s="270"/>
      <c r="G2739" s="259"/>
      <c r="H2739" s="259"/>
      <c r="I2739" s="259"/>
      <c r="J2739" s="259"/>
    </row>
    <row r="2740" spans="1:10">
      <c r="A2740" s="259"/>
      <c r="B2740" s="259"/>
      <c r="C2740" s="259"/>
      <c r="D2740" s="259"/>
      <c r="E2740" s="259"/>
      <c r="F2740" s="270"/>
      <c r="G2740" s="259"/>
      <c r="H2740" s="259"/>
      <c r="I2740" s="259"/>
      <c r="J2740" s="259"/>
    </row>
    <row r="2741" spans="1:10">
      <c r="A2741" s="259"/>
      <c r="B2741" s="259"/>
      <c r="C2741" s="259"/>
      <c r="D2741" s="259"/>
      <c r="E2741" s="259"/>
      <c r="F2741" s="270"/>
      <c r="G2741" s="259"/>
      <c r="H2741" s="259"/>
      <c r="I2741" s="259"/>
      <c r="J2741" s="259"/>
    </row>
    <row r="2742" spans="1:10">
      <c r="A2742" s="259"/>
      <c r="B2742" s="259"/>
      <c r="C2742" s="259"/>
      <c r="D2742" s="259"/>
      <c r="E2742" s="259"/>
      <c r="F2742" s="270"/>
      <c r="G2742" s="259"/>
      <c r="H2742" s="259"/>
      <c r="I2742" s="259"/>
      <c r="J2742" s="259"/>
    </row>
    <row r="2743" spans="1:10">
      <c r="A2743" s="259"/>
      <c r="B2743" s="259"/>
      <c r="C2743" s="259"/>
      <c r="D2743" s="259"/>
      <c r="E2743" s="259"/>
      <c r="F2743" s="270"/>
      <c r="G2743" s="259"/>
      <c r="H2743" s="259"/>
      <c r="I2743" s="259"/>
      <c r="J2743" s="259"/>
    </row>
    <row r="2744" spans="1:10">
      <c r="A2744" s="259"/>
      <c r="B2744" s="259"/>
      <c r="C2744" s="259"/>
      <c r="D2744" s="259"/>
      <c r="E2744" s="259"/>
      <c r="F2744" s="270"/>
      <c r="G2744" s="259"/>
      <c r="H2744" s="259"/>
      <c r="I2744" s="259"/>
      <c r="J2744" s="259"/>
    </row>
    <row r="2745" spans="1:10">
      <c r="A2745" s="259"/>
      <c r="B2745" s="259"/>
      <c r="C2745" s="259"/>
      <c r="D2745" s="259"/>
      <c r="E2745" s="259"/>
      <c r="F2745" s="270"/>
      <c r="G2745" s="259"/>
      <c r="H2745" s="259"/>
      <c r="I2745" s="259"/>
      <c r="J2745" s="259"/>
    </row>
    <row r="2746" spans="1:10">
      <c r="A2746" s="259"/>
      <c r="B2746" s="259"/>
      <c r="C2746" s="259"/>
      <c r="D2746" s="259"/>
      <c r="E2746" s="259"/>
      <c r="F2746" s="270"/>
      <c r="G2746" s="259"/>
      <c r="H2746" s="259"/>
      <c r="I2746" s="259"/>
      <c r="J2746" s="259"/>
    </row>
    <row r="2747" spans="1:10">
      <c r="A2747" s="259"/>
      <c r="B2747" s="259"/>
      <c r="C2747" s="259"/>
      <c r="D2747" s="259"/>
      <c r="E2747" s="259"/>
      <c r="F2747" s="270"/>
      <c r="G2747" s="259"/>
      <c r="H2747" s="259"/>
      <c r="I2747" s="259"/>
      <c r="J2747" s="259"/>
    </row>
    <row r="2748" spans="1:10">
      <c r="A2748" s="259"/>
      <c r="B2748" s="259"/>
      <c r="C2748" s="259"/>
      <c r="D2748" s="259"/>
      <c r="E2748" s="259"/>
      <c r="F2748" s="270"/>
      <c r="G2748" s="259"/>
      <c r="H2748" s="259"/>
      <c r="I2748" s="259"/>
      <c r="J2748" s="259"/>
    </row>
    <row r="2749" spans="1:10">
      <c r="A2749" s="259"/>
      <c r="B2749" s="259"/>
      <c r="C2749" s="259"/>
      <c r="D2749" s="259"/>
      <c r="E2749" s="259"/>
      <c r="F2749" s="270"/>
      <c r="G2749" s="259"/>
      <c r="H2749" s="259"/>
      <c r="I2749" s="259"/>
      <c r="J2749" s="259"/>
    </row>
    <row r="2750" spans="1:10">
      <c r="A2750" s="259"/>
      <c r="B2750" s="259"/>
      <c r="C2750" s="259"/>
      <c r="D2750" s="259"/>
      <c r="E2750" s="259"/>
      <c r="F2750" s="270"/>
      <c r="G2750" s="259"/>
      <c r="H2750" s="259"/>
      <c r="I2750" s="259"/>
      <c r="J2750" s="259"/>
    </row>
    <row r="2751" spans="1:10">
      <c r="A2751" s="259"/>
      <c r="B2751" s="259"/>
      <c r="C2751" s="259"/>
      <c r="D2751" s="259"/>
      <c r="E2751" s="259"/>
      <c r="F2751" s="270"/>
      <c r="G2751" s="259"/>
      <c r="H2751" s="259"/>
      <c r="I2751" s="259"/>
      <c r="J2751" s="259"/>
    </row>
    <row r="2752" spans="1:10">
      <c r="A2752" s="259"/>
      <c r="B2752" s="259"/>
      <c r="C2752" s="259"/>
      <c r="D2752" s="259"/>
      <c r="E2752" s="259"/>
      <c r="F2752" s="270"/>
      <c r="G2752" s="259"/>
      <c r="H2752" s="259"/>
      <c r="I2752" s="259"/>
      <c r="J2752" s="259"/>
    </row>
    <row r="2753" spans="1:10">
      <c r="A2753" s="259"/>
      <c r="B2753" s="259"/>
      <c r="C2753" s="259"/>
      <c r="D2753" s="259"/>
      <c r="E2753" s="259"/>
      <c r="F2753" s="270"/>
      <c r="G2753" s="259"/>
      <c r="H2753" s="259"/>
      <c r="I2753" s="259"/>
      <c r="J2753" s="259"/>
    </row>
    <row r="2754" spans="1:10">
      <c r="A2754" s="259"/>
      <c r="B2754" s="259"/>
      <c r="C2754" s="259"/>
      <c r="D2754" s="259"/>
      <c r="E2754" s="259"/>
      <c r="F2754" s="270"/>
      <c r="G2754" s="259"/>
      <c r="H2754" s="259"/>
      <c r="I2754" s="259"/>
      <c r="J2754" s="259"/>
    </row>
    <row r="2755" spans="1:10">
      <c r="A2755" s="259"/>
      <c r="B2755" s="259"/>
      <c r="C2755" s="259"/>
      <c r="D2755" s="259"/>
      <c r="E2755" s="259"/>
      <c r="F2755" s="270"/>
      <c r="G2755" s="259"/>
      <c r="H2755" s="259"/>
      <c r="I2755" s="259"/>
      <c r="J2755" s="259"/>
    </row>
    <row r="2756" spans="1:10">
      <c r="A2756" s="259"/>
      <c r="B2756" s="259"/>
      <c r="C2756" s="259"/>
      <c r="D2756" s="259"/>
      <c r="E2756" s="259"/>
      <c r="F2756" s="270"/>
      <c r="G2756" s="259"/>
      <c r="H2756" s="259"/>
      <c r="I2756" s="259"/>
      <c r="J2756" s="259"/>
    </row>
    <row r="2757" spans="1:10">
      <c r="A2757" s="259"/>
      <c r="B2757" s="259"/>
      <c r="C2757" s="259"/>
      <c r="D2757" s="259"/>
      <c r="E2757" s="259"/>
      <c r="F2757" s="270"/>
      <c r="G2757" s="259"/>
      <c r="H2757" s="259"/>
      <c r="I2757" s="259"/>
      <c r="J2757" s="259"/>
    </row>
    <row r="2758" spans="1:10">
      <c r="A2758" s="259"/>
      <c r="B2758" s="259"/>
      <c r="C2758" s="259"/>
      <c r="D2758" s="259"/>
      <c r="E2758" s="259"/>
      <c r="F2758" s="270"/>
      <c r="G2758" s="259"/>
      <c r="H2758" s="259"/>
      <c r="I2758" s="259"/>
      <c r="J2758" s="259"/>
    </row>
    <row r="2759" spans="1:10">
      <c r="A2759" s="259"/>
      <c r="B2759" s="259"/>
      <c r="C2759" s="259"/>
      <c r="D2759" s="259"/>
      <c r="E2759" s="259"/>
      <c r="F2759" s="270"/>
      <c r="G2759" s="259"/>
      <c r="H2759" s="259"/>
      <c r="I2759" s="259"/>
      <c r="J2759" s="259"/>
    </row>
    <row r="2760" spans="1:10">
      <c r="A2760" s="259"/>
      <c r="B2760" s="259"/>
      <c r="C2760" s="259"/>
      <c r="D2760" s="259"/>
      <c r="E2760" s="259"/>
      <c r="F2760" s="270"/>
      <c r="G2760" s="259"/>
      <c r="H2760" s="259"/>
      <c r="I2760" s="259"/>
      <c r="J2760" s="259"/>
    </row>
    <row r="2761" spans="1:10">
      <c r="A2761" s="259"/>
      <c r="B2761" s="259"/>
      <c r="C2761" s="259"/>
      <c r="D2761" s="259"/>
      <c r="E2761" s="259"/>
      <c r="F2761" s="270"/>
      <c r="G2761" s="259"/>
      <c r="H2761" s="259"/>
      <c r="I2761" s="259"/>
      <c r="J2761" s="259"/>
    </row>
    <row r="2762" spans="1:10">
      <c r="A2762" s="259"/>
      <c r="B2762" s="259"/>
      <c r="C2762" s="259"/>
      <c r="D2762" s="259"/>
      <c r="E2762" s="259"/>
      <c r="F2762" s="270"/>
      <c r="G2762" s="259"/>
      <c r="H2762" s="259"/>
      <c r="I2762" s="259"/>
      <c r="J2762" s="259"/>
    </row>
    <row r="2763" spans="1:10">
      <c r="A2763" s="259"/>
      <c r="B2763" s="259"/>
      <c r="C2763" s="259"/>
      <c r="D2763" s="259"/>
      <c r="E2763" s="259"/>
      <c r="F2763" s="270"/>
      <c r="G2763" s="259"/>
      <c r="H2763" s="259"/>
      <c r="I2763" s="259"/>
      <c r="J2763" s="259"/>
    </row>
    <row r="2764" spans="1:10">
      <c r="A2764" s="259"/>
      <c r="B2764" s="259"/>
      <c r="C2764" s="259"/>
      <c r="D2764" s="259"/>
      <c r="E2764" s="259"/>
      <c r="F2764" s="270"/>
      <c r="G2764" s="259"/>
      <c r="H2764" s="259"/>
      <c r="I2764" s="259"/>
      <c r="J2764" s="259"/>
    </row>
    <row r="2765" spans="1:10">
      <c r="A2765" s="259"/>
      <c r="B2765" s="259"/>
      <c r="C2765" s="259"/>
      <c r="D2765" s="259"/>
      <c r="E2765" s="259"/>
      <c r="F2765" s="270"/>
      <c r="G2765" s="259"/>
      <c r="H2765" s="259"/>
      <c r="I2765" s="259"/>
      <c r="J2765" s="259"/>
    </row>
    <row r="2766" spans="1:10">
      <c r="A2766" s="259"/>
      <c r="B2766" s="259"/>
      <c r="C2766" s="259"/>
      <c r="D2766" s="259"/>
      <c r="E2766" s="259"/>
      <c r="F2766" s="270"/>
      <c r="G2766" s="259"/>
      <c r="H2766" s="259"/>
      <c r="I2766" s="259"/>
      <c r="J2766" s="259"/>
    </row>
    <row r="2767" spans="1:10">
      <c r="A2767" s="259"/>
      <c r="B2767" s="259"/>
      <c r="C2767" s="259"/>
      <c r="D2767" s="259"/>
      <c r="E2767" s="259"/>
      <c r="F2767" s="270"/>
      <c r="G2767" s="259"/>
      <c r="H2767" s="259"/>
      <c r="I2767" s="259"/>
      <c r="J2767" s="259"/>
    </row>
    <row r="2768" spans="1:10">
      <c r="A2768" s="259"/>
      <c r="B2768" s="259"/>
      <c r="C2768" s="259"/>
      <c r="D2768" s="259"/>
      <c r="E2768" s="259"/>
      <c r="F2768" s="270"/>
      <c r="G2768" s="259"/>
      <c r="H2768" s="259"/>
      <c r="I2768" s="259"/>
      <c r="J2768" s="259"/>
    </row>
    <row r="2769" spans="1:10">
      <c r="A2769" s="259"/>
      <c r="B2769" s="259"/>
      <c r="C2769" s="259"/>
      <c r="D2769" s="259"/>
      <c r="E2769" s="259"/>
      <c r="F2769" s="270"/>
      <c r="G2769" s="259"/>
      <c r="H2769" s="259"/>
      <c r="I2769" s="259"/>
      <c r="J2769" s="259"/>
    </row>
    <row r="2770" spans="1:10">
      <c r="A2770" s="259"/>
      <c r="B2770" s="259"/>
      <c r="C2770" s="259"/>
      <c r="D2770" s="259"/>
      <c r="E2770" s="259"/>
      <c r="F2770" s="270"/>
      <c r="G2770" s="259"/>
      <c r="H2770" s="259"/>
      <c r="I2770" s="259"/>
      <c r="J2770" s="259"/>
    </row>
    <row r="2771" spans="1:10">
      <c r="A2771" s="259"/>
      <c r="B2771" s="259"/>
      <c r="C2771" s="259"/>
      <c r="D2771" s="259"/>
      <c r="E2771" s="259"/>
      <c r="F2771" s="270"/>
      <c r="G2771" s="259"/>
      <c r="H2771" s="259"/>
      <c r="I2771" s="259"/>
      <c r="J2771" s="259"/>
    </row>
    <row r="2772" spans="1:10">
      <c r="A2772" s="259"/>
      <c r="B2772" s="259"/>
      <c r="C2772" s="259"/>
      <c r="D2772" s="259"/>
      <c r="E2772" s="259"/>
      <c r="F2772" s="270"/>
      <c r="G2772" s="259"/>
      <c r="H2772" s="259"/>
      <c r="I2772" s="259"/>
      <c r="J2772" s="259"/>
    </row>
    <row r="2773" spans="1:10">
      <c r="A2773" s="259"/>
      <c r="B2773" s="259"/>
      <c r="C2773" s="259"/>
      <c r="D2773" s="259"/>
      <c r="E2773" s="259"/>
      <c r="F2773" s="270"/>
      <c r="G2773" s="259"/>
      <c r="H2773" s="259"/>
      <c r="I2773" s="259"/>
      <c r="J2773" s="259"/>
    </row>
    <row r="2774" spans="1:10">
      <c r="A2774" s="259"/>
      <c r="B2774" s="259"/>
      <c r="C2774" s="259"/>
      <c r="D2774" s="259"/>
      <c r="E2774" s="259"/>
      <c r="F2774" s="270"/>
      <c r="G2774" s="259"/>
      <c r="H2774" s="259"/>
      <c r="I2774" s="259"/>
      <c r="J2774" s="259"/>
    </row>
    <row r="2775" spans="1:10">
      <c r="A2775" s="259"/>
      <c r="B2775" s="259"/>
      <c r="C2775" s="259"/>
      <c r="D2775" s="259"/>
      <c r="E2775" s="259"/>
      <c r="F2775" s="270"/>
      <c r="G2775" s="259"/>
      <c r="H2775" s="259"/>
      <c r="I2775" s="259"/>
      <c r="J2775" s="259"/>
    </row>
    <row r="2776" spans="1:10">
      <c r="A2776" s="259"/>
      <c r="B2776" s="259"/>
      <c r="C2776" s="259"/>
      <c r="D2776" s="259"/>
      <c r="E2776" s="259"/>
      <c r="F2776" s="270"/>
      <c r="G2776" s="259"/>
      <c r="H2776" s="259"/>
      <c r="I2776" s="259"/>
      <c r="J2776" s="259"/>
    </row>
    <row r="2777" spans="1:10">
      <c r="A2777" s="259"/>
      <c r="B2777" s="259"/>
      <c r="C2777" s="259"/>
      <c r="D2777" s="259"/>
      <c r="E2777" s="259"/>
      <c r="F2777" s="270"/>
      <c r="G2777" s="259"/>
      <c r="H2777" s="259"/>
      <c r="I2777" s="259"/>
      <c r="J2777" s="259"/>
    </row>
    <row r="2778" spans="1:10">
      <c r="A2778" s="259"/>
      <c r="B2778" s="259"/>
      <c r="C2778" s="259"/>
      <c r="D2778" s="259"/>
      <c r="E2778" s="259"/>
      <c r="F2778" s="270"/>
      <c r="G2778" s="259"/>
      <c r="H2778" s="259"/>
      <c r="I2778" s="259"/>
      <c r="J2778" s="259"/>
    </row>
    <row r="2779" spans="1:10">
      <c r="A2779" s="259"/>
      <c r="B2779" s="259"/>
      <c r="C2779" s="259"/>
      <c r="D2779" s="259"/>
      <c r="E2779" s="259"/>
      <c r="F2779" s="270"/>
      <c r="G2779" s="259"/>
      <c r="H2779" s="259"/>
      <c r="I2779" s="259"/>
      <c r="J2779" s="259"/>
    </row>
    <row r="2780" spans="1:10">
      <c r="A2780" s="259"/>
      <c r="B2780" s="259"/>
      <c r="C2780" s="259"/>
      <c r="D2780" s="259"/>
      <c r="E2780" s="259"/>
      <c r="F2780" s="270"/>
      <c r="G2780" s="259"/>
      <c r="H2780" s="259"/>
      <c r="I2780" s="259"/>
      <c r="J2780" s="259"/>
    </row>
    <row r="2781" spans="1:10">
      <c r="A2781" s="259"/>
      <c r="B2781" s="259"/>
      <c r="C2781" s="259"/>
      <c r="D2781" s="259"/>
      <c r="E2781" s="259"/>
      <c r="F2781" s="270"/>
      <c r="G2781" s="259"/>
      <c r="H2781" s="259"/>
      <c r="I2781" s="259"/>
      <c r="J2781" s="259"/>
    </row>
    <row r="2782" spans="1:10">
      <c r="A2782" s="259"/>
      <c r="B2782" s="259"/>
      <c r="C2782" s="259"/>
      <c r="D2782" s="259"/>
      <c r="E2782" s="259"/>
      <c r="F2782" s="270"/>
      <c r="G2782" s="259"/>
      <c r="H2782" s="259"/>
      <c r="I2782" s="259"/>
      <c r="J2782" s="259"/>
    </row>
    <row r="2783" spans="1:10">
      <c r="A2783" s="259"/>
      <c r="B2783" s="259"/>
      <c r="C2783" s="259"/>
      <c r="D2783" s="259"/>
      <c r="E2783" s="259"/>
      <c r="F2783" s="270"/>
      <c r="G2783" s="259"/>
      <c r="H2783" s="259"/>
      <c r="I2783" s="259"/>
      <c r="J2783" s="259"/>
    </row>
    <row r="2784" spans="1:10">
      <c r="A2784" s="259"/>
      <c r="B2784" s="259"/>
      <c r="C2784" s="259"/>
      <c r="D2784" s="259"/>
      <c r="E2784" s="259"/>
      <c r="F2784" s="270"/>
      <c r="G2784" s="259"/>
      <c r="H2784" s="259"/>
      <c r="I2784" s="259"/>
      <c r="J2784" s="259"/>
    </row>
    <row r="2785" spans="1:10">
      <c r="A2785" s="259"/>
      <c r="B2785" s="259"/>
      <c r="C2785" s="259"/>
      <c r="D2785" s="259"/>
      <c r="E2785" s="259"/>
      <c r="F2785" s="270"/>
      <c r="G2785" s="259"/>
      <c r="H2785" s="259"/>
      <c r="I2785" s="259"/>
      <c r="J2785" s="259"/>
    </row>
    <row r="2786" spans="1:10">
      <c r="A2786" s="259"/>
      <c r="B2786" s="259"/>
      <c r="C2786" s="259"/>
      <c r="D2786" s="259"/>
      <c r="E2786" s="259"/>
      <c r="F2786" s="270"/>
      <c r="G2786" s="259"/>
      <c r="H2786" s="259"/>
      <c r="I2786" s="259"/>
      <c r="J2786" s="259"/>
    </row>
    <row r="2787" spans="1:10">
      <c r="A2787" s="259"/>
      <c r="B2787" s="259"/>
      <c r="C2787" s="259"/>
      <c r="D2787" s="259"/>
      <c r="E2787" s="259"/>
      <c r="F2787" s="270"/>
      <c r="G2787" s="259"/>
      <c r="H2787" s="259"/>
      <c r="I2787" s="259"/>
      <c r="J2787" s="259"/>
    </row>
    <row r="2788" spans="1:10">
      <c r="A2788" s="259"/>
      <c r="B2788" s="259"/>
      <c r="C2788" s="259"/>
      <c r="D2788" s="259"/>
      <c r="E2788" s="259"/>
      <c r="F2788" s="270"/>
      <c r="G2788" s="259"/>
      <c r="H2788" s="259"/>
      <c r="I2788" s="259"/>
      <c r="J2788" s="259"/>
    </row>
    <row r="2789" spans="1:10">
      <c r="A2789" s="259"/>
      <c r="B2789" s="259"/>
      <c r="C2789" s="259"/>
      <c r="D2789" s="259"/>
      <c r="E2789" s="259"/>
      <c r="F2789" s="270"/>
      <c r="G2789" s="259"/>
      <c r="H2789" s="259"/>
      <c r="I2789" s="259"/>
      <c r="J2789" s="259"/>
    </row>
    <row r="2790" spans="1:10">
      <c r="A2790" s="259"/>
      <c r="B2790" s="259"/>
      <c r="C2790" s="259"/>
      <c r="D2790" s="259"/>
      <c r="E2790" s="259"/>
      <c r="F2790" s="270"/>
      <c r="G2790" s="259"/>
      <c r="H2790" s="259"/>
      <c r="I2790" s="259"/>
      <c r="J2790" s="259"/>
    </row>
    <row r="2791" spans="1:10">
      <c r="A2791" s="259"/>
      <c r="B2791" s="259"/>
      <c r="C2791" s="259"/>
      <c r="D2791" s="259"/>
      <c r="E2791" s="259"/>
      <c r="F2791" s="270"/>
      <c r="G2791" s="259"/>
      <c r="H2791" s="259"/>
      <c r="I2791" s="259"/>
      <c r="J2791" s="259"/>
    </row>
    <row r="2792" spans="1:10">
      <c r="A2792" s="259"/>
      <c r="B2792" s="259"/>
      <c r="C2792" s="259"/>
      <c r="D2792" s="259"/>
      <c r="E2792" s="259"/>
      <c r="F2792" s="270"/>
      <c r="G2792" s="259"/>
      <c r="H2792" s="259"/>
      <c r="I2792" s="259"/>
      <c r="J2792" s="259"/>
    </row>
    <row r="2793" spans="1:10">
      <c r="A2793" s="259"/>
      <c r="B2793" s="259"/>
      <c r="C2793" s="259"/>
      <c r="D2793" s="259"/>
      <c r="E2793" s="259"/>
      <c r="F2793" s="270"/>
      <c r="G2793" s="259"/>
      <c r="H2793" s="259"/>
      <c r="I2793" s="259"/>
      <c r="J2793" s="259"/>
    </row>
    <row r="2794" spans="1:10">
      <c r="A2794" s="259"/>
      <c r="B2794" s="259"/>
      <c r="C2794" s="259"/>
      <c r="D2794" s="259"/>
      <c r="E2794" s="259"/>
      <c r="F2794" s="270"/>
      <c r="G2794" s="259"/>
      <c r="H2794" s="259"/>
      <c r="I2794" s="259"/>
      <c r="J2794" s="259"/>
    </row>
    <row r="2795" spans="1:10">
      <c r="A2795" s="259"/>
      <c r="B2795" s="259"/>
      <c r="C2795" s="259"/>
      <c r="D2795" s="259"/>
      <c r="E2795" s="259"/>
      <c r="F2795" s="270"/>
      <c r="G2795" s="259"/>
      <c r="H2795" s="259"/>
      <c r="I2795" s="259"/>
      <c r="J2795" s="259"/>
    </row>
    <row r="2796" spans="1:10">
      <c r="A2796" s="259"/>
      <c r="B2796" s="259"/>
      <c r="C2796" s="259"/>
      <c r="D2796" s="259"/>
      <c r="E2796" s="259"/>
      <c r="F2796" s="270"/>
      <c r="G2796" s="259"/>
      <c r="H2796" s="259"/>
      <c r="I2796" s="259"/>
      <c r="J2796" s="259"/>
    </row>
    <row r="2797" spans="1:10">
      <c r="A2797" s="259"/>
      <c r="B2797" s="259"/>
      <c r="C2797" s="259"/>
      <c r="D2797" s="259"/>
      <c r="E2797" s="259"/>
      <c r="F2797" s="270"/>
      <c r="G2797" s="259"/>
      <c r="H2797" s="259"/>
      <c r="I2797" s="259"/>
      <c r="J2797" s="259"/>
    </row>
    <row r="2798" spans="1:10">
      <c r="A2798" s="259"/>
      <c r="B2798" s="259"/>
      <c r="C2798" s="259"/>
      <c r="D2798" s="259"/>
      <c r="E2798" s="259"/>
      <c r="F2798" s="270"/>
      <c r="G2798" s="259"/>
      <c r="H2798" s="259"/>
      <c r="I2798" s="259"/>
      <c r="J2798" s="259"/>
    </row>
    <row r="2799" spans="1:10">
      <c r="A2799" s="259"/>
      <c r="B2799" s="259"/>
      <c r="C2799" s="259"/>
      <c r="D2799" s="259"/>
      <c r="E2799" s="259"/>
      <c r="F2799" s="270"/>
      <c r="G2799" s="259"/>
      <c r="H2799" s="259"/>
      <c r="I2799" s="259"/>
      <c r="J2799" s="259"/>
    </row>
    <row r="2800" spans="1:10">
      <c r="A2800" s="259"/>
      <c r="B2800" s="259"/>
      <c r="C2800" s="259"/>
      <c r="D2800" s="259"/>
      <c r="E2800" s="259"/>
      <c r="F2800" s="270"/>
      <c r="G2800" s="259"/>
      <c r="H2800" s="259"/>
      <c r="I2800" s="259"/>
      <c r="J2800" s="259"/>
    </row>
    <row r="2801" spans="1:10">
      <c r="A2801" s="259"/>
      <c r="B2801" s="259"/>
      <c r="C2801" s="259"/>
      <c r="D2801" s="259"/>
      <c r="E2801" s="259"/>
      <c r="F2801" s="270"/>
      <c r="G2801" s="259"/>
      <c r="H2801" s="259"/>
      <c r="I2801" s="259"/>
      <c r="J2801" s="259"/>
    </row>
    <row r="2802" spans="1:10">
      <c r="A2802" s="259"/>
      <c r="B2802" s="259"/>
      <c r="C2802" s="259"/>
      <c r="D2802" s="259"/>
      <c r="E2802" s="259"/>
      <c r="F2802" s="270"/>
      <c r="G2802" s="259"/>
      <c r="H2802" s="259"/>
      <c r="I2802" s="259"/>
      <c r="J2802" s="259"/>
    </row>
    <row r="2803" spans="1:10">
      <c r="A2803" s="259"/>
      <c r="B2803" s="259"/>
      <c r="C2803" s="259"/>
      <c r="D2803" s="259"/>
      <c r="E2803" s="259"/>
      <c r="F2803" s="270"/>
      <c r="G2803" s="259"/>
      <c r="H2803" s="259"/>
      <c r="I2803" s="259"/>
      <c r="J2803" s="259"/>
    </row>
    <row r="2804" spans="1:10">
      <c r="A2804" s="259"/>
      <c r="B2804" s="259"/>
      <c r="C2804" s="259"/>
      <c r="D2804" s="259"/>
      <c r="E2804" s="259"/>
      <c r="F2804" s="270"/>
      <c r="G2804" s="259"/>
      <c r="H2804" s="259"/>
      <c r="I2804" s="259"/>
      <c r="J2804" s="259"/>
    </row>
    <row r="2805" spans="1:10">
      <c r="A2805" s="259"/>
      <c r="B2805" s="259"/>
      <c r="C2805" s="259"/>
      <c r="D2805" s="259"/>
      <c r="E2805" s="259"/>
      <c r="F2805" s="270"/>
      <c r="G2805" s="259"/>
      <c r="H2805" s="259"/>
      <c r="I2805" s="259"/>
      <c r="J2805" s="259"/>
    </row>
    <row r="2806" spans="1:10">
      <c r="A2806" s="259"/>
      <c r="B2806" s="259"/>
      <c r="C2806" s="259"/>
      <c r="D2806" s="259"/>
      <c r="E2806" s="259"/>
      <c r="F2806" s="270"/>
      <c r="G2806" s="259"/>
      <c r="H2806" s="259"/>
      <c r="I2806" s="259"/>
      <c r="J2806" s="259"/>
    </row>
    <row r="2807" spans="1:10">
      <c r="A2807" s="259"/>
      <c r="B2807" s="259"/>
      <c r="C2807" s="259"/>
      <c r="D2807" s="259"/>
      <c r="E2807" s="259"/>
      <c r="F2807" s="270"/>
      <c r="G2807" s="259"/>
      <c r="H2807" s="259"/>
      <c r="I2807" s="259"/>
      <c r="J2807" s="259"/>
    </row>
    <row r="2808" spans="1:10">
      <c r="A2808" s="259"/>
      <c r="B2808" s="259"/>
      <c r="C2808" s="259"/>
      <c r="D2808" s="259"/>
      <c r="E2808" s="259"/>
      <c r="F2808" s="270"/>
      <c r="G2808" s="259"/>
      <c r="H2808" s="259"/>
      <c r="I2808" s="259"/>
      <c r="J2808" s="259"/>
    </row>
    <row r="2809" spans="1:10">
      <c r="A2809" s="259"/>
      <c r="B2809" s="259"/>
      <c r="C2809" s="259"/>
      <c r="D2809" s="259"/>
      <c r="E2809" s="259"/>
      <c r="F2809" s="270"/>
      <c r="G2809" s="259"/>
      <c r="H2809" s="259"/>
      <c r="I2809" s="259"/>
      <c r="J2809" s="259"/>
    </row>
    <row r="2810" spans="1:10">
      <c r="A2810" s="259"/>
      <c r="B2810" s="259"/>
      <c r="C2810" s="259"/>
      <c r="D2810" s="259"/>
      <c r="E2810" s="259"/>
      <c r="F2810" s="270"/>
      <c r="G2810" s="259"/>
      <c r="H2810" s="259"/>
      <c r="I2810" s="259"/>
      <c r="J2810" s="259"/>
    </row>
    <row r="2811" spans="1:10">
      <c r="A2811" s="259"/>
      <c r="B2811" s="259"/>
      <c r="C2811" s="259"/>
      <c r="D2811" s="259"/>
      <c r="E2811" s="259"/>
      <c r="F2811" s="270"/>
      <c r="G2811" s="259"/>
      <c r="H2811" s="259"/>
      <c r="I2811" s="259"/>
      <c r="J2811" s="259"/>
    </row>
    <row r="2812" spans="1:10">
      <c r="A2812" s="259"/>
      <c r="B2812" s="259"/>
      <c r="C2812" s="259"/>
      <c r="D2812" s="259"/>
      <c r="E2812" s="259"/>
      <c r="F2812" s="270"/>
      <c r="G2812" s="259"/>
      <c r="H2812" s="259"/>
      <c r="I2812" s="259"/>
      <c r="J2812" s="259"/>
    </row>
    <row r="2813" spans="1:10">
      <c r="A2813" s="259"/>
      <c r="B2813" s="259"/>
      <c r="C2813" s="259"/>
      <c r="D2813" s="259"/>
      <c r="E2813" s="259"/>
      <c r="F2813" s="270"/>
      <c r="G2813" s="259"/>
      <c r="H2813" s="259"/>
      <c r="I2813" s="259"/>
      <c r="J2813" s="259"/>
    </row>
    <row r="2814" spans="1:10">
      <c r="A2814" s="259"/>
      <c r="B2814" s="259"/>
      <c r="C2814" s="259"/>
      <c r="D2814" s="259"/>
      <c r="E2814" s="259"/>
      <c r="F2814" s="270"/>
      <c r="G2814" s="259"/>
      <c r="H2814" s="259"/>
      <c r="I2814" s="259"/>
      <c r="J2814" s="259"/>
    </row>
    <row r="2815" spans="1:10">
      <c r="A2815" s="259"/>
      <c r="B2815" s="259"/>
      <c r="C2815" s="259"/>
      <c r="D2815" s="259"/>
      <c r="E2815" s="259"/>
      <c r="F2815" s="270"/>
      <c r="G2815" s="259"/>
      <c r="H2815" s="259"/>
      <c r="I2815" s="259"/>
      <c r="J2815" s="259"/>
    </row>
    <row r="2816" spans="1:10">
      <c r="A2816" s="259"/>
      <c r="B2816" s="259"/>
      <c r="C2816" s="259"/>
      <c r="D2816" s="259"/>
      <c r="E2816" s="259"/>
      <c r="F2816" s="270"/>
      <c r="G2816" s="259"/>
      <c r="H2816" s="259"/>
      <c r="I2816" s="259"/>
      <c r="J2816" s="259"/>
    </row>
    <row r="2817" spans="1:10">
      <c r="A2817" s="259"/>
      <c r="B2817" s="259"/>
      <c r="C2817" s="259"/>
      <c r="D2817" s="259"/>
      <c r="E2817" s="259"/>
      <c r="F2817" s="270"/>
      <c r="G2817" s="259"/>
      <c r="H2817" s="259"/>
      <c r="I2817" s="259"/>
      <c r="J2817" s="259"/>
    </row>
    <row r="2818" spans="1:10">
      <c r="A2818" s="259"/>
      <c r="B2818" s="259"/>
      <c r="C2818" s="259"/>
      <c r="D2818" s="259"/>
      <c r="E2818" s="259"/>
      <c r="F2818" s="270"/>
      <c r="G2818" s="259"/>
      <c r="H2818" s="259"/>
      <c r="I2818" s="259"/>
      <c r="J2818" s="259"/>
    </row>
    <row r="2819" spans="1:10">
      <c r="A2819" s="259"/>
      <c r="B2819" s="259"/>
      <c r="C2819" s="259"/>
      <c r="D2819" s="259"/>
      <c r="E2819" s="259"/>
      <c r="F2819" s="270"/>
      <c r="G2819" s="259"/>
      <c r="H2819" s="259"/>
      <c r="I2819" s="259"/>
      <c r="J2819" s="259"/>
    </row>
    <row r="2820" spans="1:10">
      <c r="A2820" s="259"/>
      <c r="B2820" s="259"/>
      <c r="C2820" s="259"/>
      <c r="D2820" s="259"/>
      <c r="E2820" s="259"/>
      <c r="F2820" s="270"/>
      <c r="G2820" s="259"/>
      <c r="H2820" s="259"/>
      <c r="I2820" s="259"/>
      <c r="J2820" s="259"/>
    </row>
    <row r="2821" spans="1:10">
      <c r="A2821" s="259"/>
      <c r="B2821" s="259"/>
      <c r="C2821" s="259"/>
      <c r="D2821" s="259"/>
      <c r="E2821" s="259"/>
      <c r="F2821" s="270"/>
      <c r="G2821" s="259"/>
      <c r="H2821" s="259"/>
      <c r="I2821" s="259"/>
      <c r="J2821" s="259"/>
    </row>
    <row r="2822" spans="1:10">
      <c r="A2822" s="259"/>
      <c r="B2822" s="259"/>
      <c r="C2822" s="259"/>
      <c r="D2822" s="259"/>
      <c r="E2822" s="259"/>
      <c r="F2822" s="270"/>
      <c r="G2822" s="259"/>
      <c r="H2822" s="259"/>
      <c r="I2822" s="259"/>
      <c r="J2822" s="259"/>
    </row>
    <row r="2823" spans="1:10">
      <c r="A2823" s="259"/>
      <c r="B2823" s="259"/>
      <c r="C2823" s="259"/>
      <c r="D2823" s="259"/>
      <c r="E2823" s="259"/>
      <c r="F2823" s="270"/>
      <c r="G2823" s="259"/>
      <c r="H2823" s="259"/>
      <c r="I2823" s="259"/>
      <c r="J2823" s="259"/>
    </row>
    <row r="2824" spans="1:10">
      <c r="A2824" s="259"/>
      <c r="B2824" s="259"/>
      <c r="C2824" s="259"/>
      <c r="D2824" s="259"/>
      <c r="E2824" s="259"/>
      <c r="F2824" s="270"/>
      <c r="G2824" s="259"/>
      <c r="H2824" s="259"/>
      <c r="I2824" s="259"/>
      <c r="J2824" s="259"/>
    </row>
    <row r="2825" spans="1:10">
      <c r="A2825" s="259"/>
      <c r="B2825" s="259"/>
      <c r="C2825" s="259"/>
      <c r="D2825" s="259"/>
      <c r="E2825" s="259"/>
      <c r="F2825" s="270"/>
      <c r="G2825" s="259"/>
      <c r="H2825" s="259"/>
      <c r="I2825" s="259"/>
      <c r="J2825" s="259"/>
    </row>
    <row r="2826" spans="1:10">
      <c r="A2826" s="259"/>
      <c r="B2826" s="259"/>
      <c r="C2826" s="259"/>
      <c r="D2826" s="259"/>
      <c r="E2826" s="259"/>
      <c r="F2826" s="270"/>
      <c r="G2826" s="259"/>
      <c r="H2826" s="259"/>
      <c r="I2826" s="259"/>
      <c r="J2826" s="259"/>
    </row>
    <row r="2827" spans="1:10">
      <c r="A2827" s="259"/>
      <c r="B2827" s="259"/>
      <c r="C2827" s="259"/>
      <c r="D2827" s="259"/>
      <c r="E2827" s="259"/>
      <c r="F2827" s="270"/>
      <c r="G2827" s="259"/>
      <c r="H2827" s="259"/>
      <c r="I2827" s="259"/>
      <c r="J2827" s="259"/>
    </row>
    <row r="2828" spans="1:10">
      <c r="A2828" s="259"/>
      <c r="B2828" s="259"/>
      <c r="C2828" s="259"/>
      <c r="D2828" s="259"/>
      <c r="E2828" s="259"/>
      <c r="F2828" s="270"/>
      <c r="G2828" s="259"/>
      <c r="H2828" s="259"/>
      <c r="I2828" s="259"/>
      <c r="J2828" s="259"/>
    </row>
    <row r="2829" spans="1:10">
      <c r="A2829" s="259"/>
      <c r="B2829" s="259"/>
      <c r="C2829" s="259"/>
      <c r="D2829" s="259"/>
      <c r="E2829" s="259"/>
      <c r="F2829" s="270"/>
      <c r="G2829" s="259"/>
      <c r="H2829" s="259"/>
      <c r="I2829" s="259"/>
      <c r="J2829" s="259"/>
    </row>
    <row r="2830" spans="1:10">
      <c r="A2830" s="259"/>
      <c r="B2830" s="259"/>
      <c r="C2830" s="259"/>
      <c r="D2830" s="259"/>
      <c r="E2830" s="259"/>
      <c r="F2830" s="270"/>
      <c r="G2830" s="259"/>
      <c r="H2830" s="259"/>
      <c r="I2830" s="259"/>
      <c r="J2830" s="259"/>
    </row>
    <row r="2831" spans="1:10">
      <c r="A2831" s="259"/>
      <c r="B2831" s="259"/>
      <c r="C2831" s="259"/>
      <c r="D2831" s="259"/>
      <c r="E2831" s="259"/>
      <c r="F2831" s="270"/>
      <c r="G2831" s="259"/>
      <c r="H2831" s="259"/>
      <c r="I2831" s="259"/>
      <c r="J2831" s="259"/>
    </row>
    <row r="2832" spans="1:10">
      <c r="A2832" s="259"/>
      <c r="B2832" s="259"/>
      <c r="C2832" s="259"/>
      <c r="D2832" s="259"/>
      <c r="E2832" s="259"/>
      <c r="F2832" s="270"/>
      <c r="G2832" s="259"/>
      <c r="H2832" s="259"/>
      <c r="I2832" s="259"/>
      <c r="J2832" s="259"/>
    </row>
    <row r="2833" spans="1:10">
      <c r="A2833" s="259"/>
      <c r="B2833" s="259"/>
      <c r="C2833" s="259"/>
      <c r="D2833" s="259"/>
      <c r="E2833" s="259"/>
      <c r="F2833" s="270"/>
      <c r="G2833" s="259"/>
      <c r="H2833" s="259"/>
      <c r="I2833" s="259"/>
      <c r="J2833" s="259"/>
    </row>
    <row r="2834" spans="1:10">
      <c r="A2834" s="259"/>
      <c r="B2834" s="259"/>
      <c r="C2834" s="259"/>
      <c r="D2834" s="259"/>
      <c r="E2834" s="259"/>
      <c r="F2834" s="270"/>
      <c r="G2834" s="259"/>
      <c r="H2834" s="259"/>
      <c r="I2834" s="259"/>
      <c r="J2834" s="259"/>
    </row>
    <row r="2835" spans="1:10">
      <c r="A2835" s="259"/>
      <c r="B2835" s="259"/>
      <c r="C2835" s="259"/>
      <c r="D2835" s="259"/>
      <c r="E2835" s="259"/>
      <c r="F2835" s="270"/>
      <c r="G2835" s="259"/>
      <c r="H2835" s="259"/>
      <c r="I2835" s="259"/>
      <c r="J2835" s="259"/>
    </row>
    <row r="2836" spans="1:10">
      <c r="A2836" s="259"/>
      <c r="B2836" s="259"/>
      <c r="C2836" s="259"/>
      <c r="D2836" s="259"/>
      <c r="E2836" s="259"/>
      <c r="F2836" s="270"/>
      <c r="G2836" s="259"/>
      <c r="H2836" s="259"/>
      <c r="I2836" s="259"/>
      <c r="J2836" s="259"/>
    </row>
    <row r="2837" spans="1:10">
      <c r="A2837" s="259"/>
      <c r="B2837" s="259"/>
      <c r="C2837" s="259"/>
      <c r="D2837" s="259"/>
      <c r="E2837" s="259"/>
      <c r="F2837" s="270"/>
      <c r="G2837" s="259"/>
      <c r="H2837" s="259"/>
      <c r="I2837" s="259"/>
      <c r="J2837" s="259"/>
    </row>
    <row r="2838" spans="1:10">
      <c r="A2838" s="259"/>
      <c r="B2838" s="259"/>
      <c r="C2838" s="259"/>
      <c r="D2838" s="259"/>
      <c r="E2838" s="259"/>
      <c r="F2838" s="270"/>
      <c r="G2838" s="259"/>
      <c r="H2838" s="259"/>
      <c r="I2838" s="259"/>
      <c r="J2838" s="259"/>
    </row>
    <row r="2839" spans="1:10">
      <c r="A2839" s="259"/>
      <c r="B2839" s="259"/>
      <c r="C2839" s="259"/>
      <c r="D2839" s="259"/>
      <c r="E2839" s="259"/>
      <c r="F2839" s="270"/>
      <c r="G2839" s="259"/>
      <c r="H2839" s="259"/>
      <c r="I2839" s="259"/>
      <c r="J2839" s="259"/>
    </row>
    <row r="2840" spans="1:10">
      <c r="A2840" s="259"/>
      <c r="B2840" s="259"/>
      <c r="C2840" s="259"/>
      <c r="D2840" s="259"/>
      <c r="E2840" s="259"/>
      <c r="F2840" s="270"/>
      <c r="G2840" s="259"/>
      <c r="H2840" s="259"/>
      <c r="I2840" s="259"/>
      <c r="J2840" s="259"/>
    </row>
    <row r="2841" spans="1:10">
      <c r="A2841" s="259"/>
      <c r="B2841" s="259"/>
      <c r="C2841" s="259"/>
      <c r="D2841" s="259"/>
      <c r="E2841" s="259"/>
      <c r="F2841" s="270"/>
      <c r="G2841" s="259"/>
      <c r="H2841" s="259"/>
      <c r="I2841" s="259"/>
      <c r="J2841" s="259"/>
    </row>
    <row r="2842" spans="1:10">
      <c r="A2842" s="259"/>
      <c r="B2842" s="259"/>
      <c r="C2842" s="259"/>
      <c r="D2842" s="259"/>
      <c r="E2842" s="259"/>
      <c r="F2842" s="270"/>
      <c r="G2842" s="259"/>
      <c r="H2842" s="259"/>
      <c r="I2842" s="259"/>
      <c r="J2842" s="259"/>
    </row>
    <row r="2843" spans="1:10">
      <c r="A2843" s="259"/>
      <c r="B2843" s="259"/>
      <c r="C2843" s="259"/>
      <c r="D2843" s="259"/>
      <c r="E2843" s="259"/>
      <c r="F2843" s="270"/>
      <c r="G2843" s="259"/>
      <c r="H2843" s="259"/>
      <c r="I2843" s="259"/>
      <c r="J2843" s="259"/>
    </row>
    <row r="2844" spans="1:10">
      <c r="A2844" s="259"/>
      <c r="B2844" s="259"/>
      <c r="C2844" s="259"/>
      <c r="D2844" s="259"/>
      <c r="E2844" s="259"/>
      <c r="F2844" s="270"/>
      <c r="G2844" s="259"/>
      <c r="H2844" s="259"/>
      <c r="I2844" s="259"/>
      <c r="J2844" s="259"/>
    </row>
    <row r="2845" spans="1:10">
      <c r="A2845" s="259"/>
      <c r="B2845" s="259"/>
      <c r="C2845" s="259"/>
      <c r="D2845" s="259"/>
      <c r="E2845" s="259"/>
      <c r="F2845" s="270"/>
      <c r="G2845" s="259"/>
      <c r="H2845" s="259"/>
      <c r="I2845" s="259"/>
      <c r="J2845" s="259"/>
    </row>
    <row r="2846" spans="1:10">
      <c r="A2846" s="259"/>
      <c r="B2846" s="259"/>
      <c r="C2846" s="259"/>
      <c r="D2846" s="259"/>
      <c r="E2846" s="259"/>
      <c r="F2846" s="270"/>
      <c r="G2846" s="259"/>
      <c r="H2846" s="259"/>
      <c r="I2846" s="259"/>
      <c r="J2846" s="259"/>
    </row>
    <row r="2847" spans="1:10">
      <c r="A2847" s="259"/>
      <c r="B2847" s="259"/>
      <c r="C2847" s="259"/>
      <c r="D2847" s="259"/>
      <c r="E2847" s="259"/>
      <c r="F2847" s="270"/>
      <c r="G2847" s="259"/>
      <c r="H2847" s="259"/>
      <c r="I2847" s="259"/>
      <c r="J2847" s="259"/>
    </row>
    <row r="2848" spans="1:10">
      <c r="A2848" s="259"/>
      <c r="B2848" s="259"/>
      <c r="C2848" s="259"/>
      <c r="D2848" s="259"/>
      <c r="E2848" s="259"/>
      <c r="F2848" s="270"/>
      <c r="G2848" s="259"/>
      <c r="H2848" s="259"/>
      <c r="I2848" s="259"/>
      <c r="J2848" s="259"/>
    </row>
    <row r="2849" spans="1:10">
      <c r="A2849" s="259"/>
      <c r="B2849" s="259"/>
      <c r="C2849" s="259"/>
      <c r="D2849" s="259"/>
      <c r="E2849" s="259"/>
      <c r="F2849" s="270"/>
      <c r="G2849" s="259"/>
      <c r="H2849" s="259"/>
      <c r="I2849" s="259"/>
      <c r="J2849" s="259"/>
    </row>
    <row r="2850" spans="1:10">
      <c r="A2850" s="259"/>
      <c r="B2850" s="259"/>
      <c r="C2850" s="259"/>
      <c r="D2850" s="259"/>
      <c r="E2850" s="259"/>
      <c r="F2850" s="270"/>
      <c r="G2850" s="259"/>
      <c r="H2850" s="259"/>
      <c r="I2850" s="259"/>
      <c r="J2850" s="259"/>
    </row>
    <row r="2851" spans="1:10">
      <c r="A2851" s="259"/>
      <c r="B2851" s="259"/>
      <c r="C2851" s="259"/>
      <c r="D2851" s="259"/>
      <c r="E2851" s="259"/>
      <c r="F2851" s="270"/>
      <c r="G2851" s="259"/>
      <c r="H2851" s="259"/>
      <c r="I2851" s="259"/>
      <c r="J2851" s="259"/>
    </row>
    <row r="2852" spans="1:10">
      <c r="A2852" s="259"/>
      <c r="B2852" s="259"/>
      <c r="C2852" s="259"/>
      <c r="D2852" s="259"/>
      <c r="E2852" s="259"/>
      <c r="F2852" s="270"/>
      <c r="G2852" s="259"/>
      <c r="H2852" s="259"/>
      <c r="I2852" s="259"/>
      <c r="J2852" s="259"/>
    </row>
    <row r="2853" spans="1:10">
      <c r="A2853" s="259"/>
      <c r="B2853" s="259"/>
      <c r="C2853" s="259"/>
      <c r="D2853" s="259"/>
      <c r="E2853" s="259"/>
      <c r="F2853" s="270"/>
      <c r="G2853" s="259"/>
      <c r="H2853" s="259"/>
      <c r="I2853" s="259"/>
      <c r="J2853" s="259"/>
    </row>
    <row r="2854" spans="1:10">
      <c r="A2854" s="259"/>
      <c r="B2854" s="259"/>
      <c r="C2854" s="259"/>
      <c r="D2854" s="259"/>
      <c r="E2854" s="259"/>
      <c r="F2854" s="270"/>
      <c r="G2854" s="259"/>
      <c r="H2854" s="259"/>
      <c r="I2854" s="259"/>
      <c r="J2854" s="259"/>
    </row>
    <row r="2855" spans="1:10">
      <c r="A2855" s="259"/>
      <c r="B2855" s="259"/>
      <c r="C2855" s="259"/>
      <c r="D2855" s="259"/>
      <c r="E2855" s="259"/>
      <c r="F2855" s="270"/>
      <c r="G2855" s="259"/>
      <c r="H2855" s="259"/>
      <c r="I2855" s="259"/>
      <c r="J2855" s="259"/>
    </row>
    <row r="2856" spans="1:10">
      <c r="A2856" s="259"/>
      <c r="B2856" s="259"/>
      <c r="C2856" s="259"/>
      <c r="D2856" s="259"/>
      <c r="E2856" s="259"/>
      <c r="F2856" s="270"/>
      <c r="G2856" s="259"/>
      <c r="H2856" s="259"/>
      <c r="I2856" s="259"/>
      <c r="J2856" s="259"/>
    </row>
    <row r="2857" spans="1:10">
      <c r="A2857" s="259"/>
      <c r="B2857" s="259"/>
      <c r="C2857" s="259"/>
      <c r="D2857" s="259"/>
      <c r="E2857" s="259"/>
      <c r="F2857" s="270"/>
      <c r="G2857" s="259"/>
      <c r="H2857" s="259"/>
      <c r="I2857" s="259"/>
      <c r="J2857" s="259"/>
    </row>
    <row r="2858" spans="1:10">
      <c r="A2858" s="259"/>
      <c r="B2858" s="259"/>
      <c r="C2858" s="259"/>
      <c r="D2858" s="259"/>
      <c r="E2858" s="259"/>
      <c r="F2858" s="270"/>
      <c r="G2858" s="259"/>
      <c r="H2858" s="259"/>
      <c r="I2858" s="259"/>
      <c r="J2858" s="259"/>
    </row>
    <row r="2859" spans="1:10">
      <c r="A2859" s="259"/>
      <c r="B2859" s="259"/>
      <c r="C2859" s="259"/>
      <c r="D2859" s="259"/>
      <c r="E2859" s="259"/>
      <c r="F2859" s="270"/>
      <c r="G2859" s="259"/>
      <c r="H2859" s="259"/>
      <c r="I2859" s="259"/>
      <c r="J2859" s="259"/>
    </row>
    <row r="2860" spans="1:10">
      <c r="A2860" s="259"/>
      <c r="B2860" s="259"/>
      <c r="C2860" s="259"/>
      <c r="D2860" s="259"/>
      <c r="E2860" s="259"/>
      <c r="F2860" s="270"/>
      <c r="G2860" s="259"/>
      <c r="H2860" s="259"/>
      <c r="I2860" s="259"/>
      <c r="J2860" s="259"/>
    </row>
    <row r="2861" spans="1:10">
      <c r="A2861" s="259"/>
      <c r="B2861" s="259"/>
      <c r="C2861" s="259"/>
      <c r="D2861" s="259"/>
      <c r="E2861" s="259"/>
      <c r="F2861" s="270"/>
      <c r="G2861" s="259"/>
      <c r="H2861" s="259"/>
      <c r="I2861" s="259"/>
      <c r="J2861" s="259"/>
    </row>
    <row r="2862" spans="1:10">
      <c r="A2862" s="259"/>
      <c r="B2862" s="259"/>
      <c r="C2862" s="259"/>
      <c r="D2862" s="259"/>
      <c r="E2862" s="259"/>
      <c r="F2862" s="270"/>
      <c r="G2862" s="259"/>
      <c r="H2862" s="259"/>
      <c r="I2862" s="259"/>
      <c r="J2862" s="259"/>
    </row>
    <row r="2863" spans="1:10">
      <c r="A2863" s="259"/>
      <c r="B2863" s="259"/>
      <c r="C2863" s="259"/>
      <c r="D2863" s="259"/>
      <c r="E2863" s="259"/>
      <c r="F2863" s="270"/>
      <c r="G2863" s="259"/>
      <c r="H2863" s="259"/>
      <c r="I2863" s="259"/>
      <c r="J2863" s="259"/>
    </row>
    <row r="2864" spans="1:10">
      <c r="A2864" s="259"/>
      <c r="B2864" s="259"/>
      <c r="C2864" s="259"/>
      <c r="D2864" s="259"/>
      <c r="E2864" s="259"/>
      <c r="F2864" s="270"/>
      <c r="G2864" s="259"/>
      <c r="H2864" s="259"/>
      <c r="I2864" s="259"/>
      <c r="J2864" s="259"/>
    </row>
    <row r="2865" spans="1:10">
      <c r="A2865" s="259"/>
      <c r="B2865" s="259"/>
      <c r="C2865" s="259"/>
      <c r="D2865" s="259"/>
      <c r="E2865" s="259"/>
      <c r="F2865" s="270"/>
      <c r="G2865" s="259"/>
      <c r="H2865" s="259"/>
      <c r="I2865" s="259"/>
      <c r="J2865" s="259"/>
    </row>
    <row r="2866" spans="1:10">
      <c r="A2866" s="259"/>
      <c r="B2866" s="259"/>
      <c r="C2866" s="259"/>
      <c r="D2866" s="259"/>
      <c r="E2866" s="259"/>
      <c r="F2866" s="270"/>
      <c r="G2866" s="259"/>
      <c r="H2866" s="259"/>
      <c r="I2866" s="259"/>
      <c r="J2866" s="259"/>
    </row>
    <row r="2867" spans="1:10">
      <c r="A2867" s="259"/>
      <c r="B2867" s="259"/>
      <c r="C2867" s="259"/>
      <c r="D2867" s="259"/>
      <c r="E2867" s="259"/>
      <c r="F2867" s="270"/>
      <c r="G2867" s="259"/>
      <c r="H2867" s="259"/>
      <c r="I2867" s="259"/>
      <c r="J2867" s="259"/>
    </row>
    <row r="2868" spans="1:10">
      <c r="A2868" s="259"/>
      <c r="B2868" s="259"/>
      <c r="C2868" s="259"/>
      <c r="D2868" s="259"/>
      <c r="E2868" s="259"/>
      <c r="F2868" s="270"/>
      <c r="G2868" s="259"/>
      <c r="H2868" s="259"/>
      <c r="I2868" s="259"/>
      <c r="J2868" s="259"/>
    </row>
    <row r="2869" spans="1:10">
      <c r="A2869" s="259"/>
      <c r="B2869" s="259"/>
      <c r="C2869" s="259"/>
      <c r="D2869" s="259"/>
      <c r="E2869" s="259"/>
      <c r="F2869" s="270"/>
      <c r="G2869" s="259"/>
      <c r="H2869" s="259"/>
      <c r="I2869" s="259"/>
      <c r="J2869" s="259"/>
    </row>
    <row r="2870" spans="1:10">
      <c r="A2870" s="259"/>
      <c r="B2870" s="259"/>
      <c r="C2870" s="259"/>
      <c r="D2870" s="259"/>
      <c r="E2870" s="259"/>
      <c r="F2870" s="270"/>
      <c r="G2870" s="259"/>
      <c r="H2870" s="259"/>
      <c r="I2870" s="259"/>
      <c r="J2870" s="259"/>
    </row>
    <row r="2871" spans="1:10">
      <c r="A2871" s="259"/>
      <c r="B2871" s="259"/>
      <c r="C2871" s="259"/>
      <c r="D2871" s="259"/>
      <c r="E2871" s="259"/>
      <c r="F2871" s="270"/>
      <c r="G2871" s="259"/>
      <c r="H2871" s="259"/>
      <c r="I2871" s="259"/>
      <c r="J2871" s="259"/>
    </row>
    <row r="2872" spans="1:10">
      <c r="A2872" s="259"/>
      <c r="B2872" s="259"/>
      <c r="C2872" s="259"/>
      <c r="D2872" s="259"/>
      <c r="E2872" s="259"/>
      <c r="F2872" s="270"/>
      <c r="G2872" s="259"/>
      <c r="H2872" s="259"/>
      <c r="I2872" s="259"/>
      <c r="J2872" s="259"/>
    </row>
    <row r="2873" spans="1:10">
      <c r="A2873" s="259"/>
      <c r="B2873" s="259"/>
      <c r="C2873" s="259"/>
      <c r="D2873" s="259"/>
      <c r="E2873" s="259"/>
      <c r="F2873" s="270"/>
      <c r="G2873" s="259"/>
      <c r="H2873" s="259"/>
      <c r="I2873" s="259"/>
      <c r="J2873" s="259"/>
    </row>
    <row r="2874" spans="1:10">
      <c r="A2874" s="259"/>
      <c r="B2874" s="259"/>
      <c r="C2874" s="259"/>
      <c r="D2874" s="259"/>
      <c r="E2874" s="259"/>
      <c r="F2874" s="270"/>
      <c r="G2874" s="259"/>
      <c r="H2874" s="259"/>
      <c r="I2874" s="259"/>
      <c r="J2874" s="259"/>
    </row>
    <row r="2875" spans="1:10">
      <c r="A2875" s="259"/>
      <c r="B2875" s="259"/>
      <c r="C2875" s="259"/>
      <c r="D2875" s="259"/>
      <c r="E2875" s="259"/>
      <c r="F2875" s="270"/>
      <c r="G2875" s="259"/>
      <c r="H2875" s="259"/>
      <c r="I2875" s="259"/>
      <c r="J2875" s="259"/>
    </row>
    <row r="2876" spans="1:10">
      <c r="A2876" s="259"/>
      <c r="B2876" s="259"/>
      <c r="C2876" s="259"/>
      <c r="D2876" s="259"/>
      <c r="E2876" s="259"/>
      <c r="F2876" s="270"/>
      <c r="G2876" s="259"/>
      <c r="H2876" s="259"/>
      <c r="I2876" s="259"/>
      <c r="J2876" s="259"/>
    </row>
    <row r="2877" spans="1:10">
      <c r="A2877" s="259"/>
      <c r="B2877" s="259"/>
      <c r="C2877" s="259"/>
      <c r="D2877" s="259"/>
      <c r="E2877" s="259"/>
      <c r="F2877" s="270"/>
      <c r="G2877" s="259"/>
      <c r="H2877" s="259"/>
      <c r="I2877" s="259"/>
      <c r="J2877" s="259"/>
    </row>
    <row r="2878" spans="1:10">
      <c r="A2878" s="259"/>
      <c r="B2878" s="259"/>
      <c r="C2878" s="259"/>
      <c r="D2878" s="259"/>
      <c r="E2878" s="259"/>
      <c r="F2878" s="270"/>
      <c r="G2878" s="259"/>
      <c r="H2878" s="259"/>
      <c r="I2878" s="259"/>
      <c r="J2878" s="259"/>
    </row>
    <row r="2879" spans="1:10">
      <c r="A2879" s="259"/>
      <c r="B2879" s="259"/>
      <c r="C2879" s="259"/>
      <c r="D2879" s="259"/>
      <c r="E2879" s="259"/>
      <c r="F2879" s="270"/>
      <c r="G2879" s="259"/>
      <c r="H2879" s="259"/>
      <c r="I2879" s="259"/>
      <c r="J2879" s="259"/>
    </row>
    <row r="2880" spans="1:10">
      <c r="A2880" s="259"/>
      <c r="B2880" s="259"/>
      <c r="C2880" s="259"/>
      <c r="D2880" s="259"/>
      <c r="E2880" s="259"/>
      <c r="F2880" s="270"/>
      <c r="G2880" s="259"/>
      <c r="H2880" s="259"/>
      <c r="I2880" s="259"/>
      <c r="J2880" s="259"/>
    </row>
    <row r="2881" spans="1:10">
      <c r="A2881" s="259"/>
      <c r="B2881" s="259"/>
      <c r="C2881" s="259"/>
      <c r="D2881" s="259"/>
      <c r="E2881" s="259"/>
      <c r="F2881" s="270"/>
      <c r="G2881" s="259"/>
      <c r="H2881" s="259"/>
      <c r="I2881" s="259"/>
      <c r="J2881" s="259"/>
    </row>
    <row r="2882" spans="1:10">
      <c r="A2882" s="259"/>
      <c r="B2882" s="259"/>
      <c r="C2882" s="259"/>
      <c r="D2882" s="259"/>
      <c r="E2882" s="259"/>
      <c r="F2882" s="270"/>
      <c r="G2882" s="259"/>
      <c r="H2882" s="259"/>
      <c r="I2882" s="259"/>
      <c r="J2882" s="259"/>
    </row>
    <row r="2883" spans="1:10">
      <c r="A2883" s="259"/>
      <c r="B2883" s="259"/>
      <c r="C2883" s="259"/>
      <c r="D2883" s="259"/>
      <c r="E2883" s="259"/>
      <c r="F2883" s="270"/>
      <c r="G2883" s="259"/>
      <c r="H2883" s="259"/>
      <c r="I2883" s="259"/>
      <c r="J2883" s="259"/>
    </row>
    <row r="2884" spans="1:10">
      <c r="A2884" s="259"/>
      <c r="B2884" s="259"/>
      <c r="C2884" s="259"/>
      <c r="D2884" s="259"/>
      <c r="E2884" s="259"/>
      <c r="F2884" s="270"/>
      <c r="G2884" s="259"/>
      <c r="H2884" s="259"/>
      <c r="I2884" s="259"/>
      <c r="J2884" s="259"/>
    </row>
    <row r="2885" spans="1:10">
      <c r="A2885" s="259"/>
      <c r="B2885" s="259"/>
      <c r="C2885" s="259"/>
      <c r="D2885" s="259"/>
      <c r="E2885" s="259"/>
      <c r="F2885" s="270"/>
      <c r="G2885" s="259"/>
      <c r="H2885" s="259"/>
      <c r="I2885" s="259"/>
      <c r="J2885" s="259"/>
    </row>
    <row r="2886" spans="1:10">
      <c r="A2886" s="259"/>
      <c r="B2886" s="259"/>
      <c r="C2886" s="259"/>
      <c r="D2886" s="259"/>
      <c r="E2886" s="259"/>
      <c r="F2886" s="270"/>
      <c r="G2886" s="259"/>
      <c r="H2886" s="259"/>
      <c r="I2886" s="259"/>
      <c r="J2886" s="259"/>
    </row>
    <row r="2887" spans="1:10">
      <c r="A2887" s="259"/>
      <c r="B2887" s="259"/>
      <c r="C2887" s="259"/>
      <c r="D2887" s="259"/>
      <c r="E2887" s="259"/>
      <c r="F2887" s="270"/>
      <c r="G2887" s="259"/>
      <c r="H2887" s="259"/>
      <c r="I2887" s="259"/>
      <c r="J2887" s="259"/>
    </row>
    <row r="2888" spans="1:10">
      <c r="A2888" s="259"/>
      <c r="B2888" s="259"/>
      <c r="C2888" s="259"/>
      <c r="D2888" s="259"/>
      <c r="E2888" s="259"/>
      <c r="F2888" s="270"/>
      <c r="G2888" s="259"/>
      <c r="H2888" s="259"/>
      <c r="I2888" s="259"/>
      <c r="J2888" s="259"/>
    </row>
    <row r="2889" spans="1:10">
      <c r="A2889" s="259"/>
      <c r="B2889" s="259"/>
      <c r="C2889" s="259"/>
      <c r="D2889" s="259"/>
      <c r="E2889" s="259"/>
      <c r="F2889" s="270"/>
      <c r="G2889" s="259"/>
      <c r="H2889" s="259"/>
      <c r="I2889" s="259"/>
      <c r="J2889" s="259"/>
    </row>
    <row r="2890" spans="1:10">
      <c r="A2890" s="259"/>
      <c r="B2890" s="259"/>
      <c r="C2890" s="259"/>
      <c r="D2890" s="259"/>
      <c r="E2890" s="259"/>
      <c r="F2890" s="270"/>
      <c r="G2890" s="259"/>
      <c r="H2890" s="259"/>
      <c r="I2890" s="259"/>
      <c r="J2890" s="259"/>
    </row>
    <row r="2891" spans="1:10">
      <c r="A2891" s="259"/>
      <c r="B2891" s="259"/>
      <c r="C2891" s="259"/>
      <c r="D2891" s="259"/>
      <c r="E2891" s="259"/>
      <c r="F2891" s="270"/>
      <c r="G2891" s="259"/>
      <c r="H2891" s="259"/>
      <c r="I2891" s="259"/>
      <c r="J2891" s="259"/>
    </row>
    <row r="2892" spans="1:10">
      <c r="A2892" s="259"/>
      <c r="B2892" s="259"/>
      <c r="C2892" s="259"/>
      <c r="D2892" s="259"/>
      <c r="E2892" s="259"/>
      <c r="F2892" s="270"/>
      <c r="G2892" s="259"/>
      <c r="H2892" s="259"/>
      <c r="I2892" s="259"/>
      <c r="J2892" s="259"/>
    </row>
    <row r="2893" spans="1:10">
      <c r="A2893" s="259"/>
      <c r="B2893" s="259"/>
      <c r="C2893" s="259"/>
      <c r="D2893" s="259"/>
      <c r="E2893" s="259"/>
      <c r="F2893" s="270"/>
      <c r="G2893" s="259"/>
      <c r="H2893" s="259"/>
      <c r="I2893" s="259"/>
      <c r="J2893" s="259"/>
    </row>
    <row r="2894" spans="1:10">
      <c r="A2894" s="259"/>
      <c r="B2894" s="259"/>
      <c r="C2894" s="259"/>
      <c r="D2894" s="259"/>
      <c r="E2894" s="259"/>
      <c r="F2894" s="270"/>
      <c r="G2894" s="259"/>
      <c r="H2894" s="259"/>
      <c r="I2894" s="259"/>
      <c r="J2894" s="259"/>
    </row>
    <row r="2895" spans="1:10">
      <c r="A2895" s="259"/>
      <c r="B2895" s="259"/>
      <c r="C2895" s="259"/>
      <c r="D2895" s="259"/>
      <c r="E2895" s="259"/>
      <c r="F2895" s="270"/>
      <c r="G2895" s="259"/>
      <c r="H2895" s="259"/>
      <c r="I2895" s="259"/>
      <c r="J2895" s="259"/>
    </row>
    <row r="2896" spans="1:10">
      <c r="A2896" s="259"/>
      <c r="B2896" s="259"/>
      <c r="C2896" s="259"/>
      <c r="D2896" s="259"/>
      <c r="E2896" s="259"/>
      <c r="F2896" s="270"/>
      <c r="G2896" s="259"/>
      <c r="H2896" s="259"/>
      <c r="I2896" s="259"/>
      <c r="J2896" s="259"/>
    </row>
    <row r="2897" spans="1:10">
      <c r="A2897" s="259"/>
      <c r="B2897" s="259"/>
      <c r="C2897" s="259"/>
      <c r="D2897" s="259"/>
      <c r="E2897" s="259"/>
      <c r="F2897" s="270"/>
      <c r="G2897" s="259"/>
      <c r="H2897" s="259"/>
      <c r="I2897" s="259"/>
      <c r="J2897" s="259"/>
    </row>
    <row r="2898" spans="1:10">
      <c r="A2898" s="259"/>
      <c r="B2898" s="259"/>
      <c r="C2898" s="259"/>
      <c r="D2898" s="259"/>
      <c r="E2898" s="259"/>
      <c r="F2898" s="270"/>
      <c r="G2898" s="259"/>
      <c r="H2898" s="259"/>
      <c r="I2898" s="259"/>
      <c r="J2898" s="259"/>
    </row>
    <row r="2899" spans="1:10">
      <c r="A2899" s="259"/>
      <c r="B2899" s="259"/>
      <c r="C2899" s="259"/>
      <c r="D2899" s="259"/>
      <c r="E2899" s="259"/>
      <c r="F2899" s="270"/>
      <c r="G2899" s="259"/>
      <c r="H2899" s="259"/>
      <c r="I2899" s="259"/>
      <c r="J2899" s="259"/>
    </row>
    <row r="2900" spans="1:10">
      <c r="A2900" s="259"/>
      <c r="B2900" s="259"/>
      <c r="C2900" s="259"/>
      <c r="D2900" s="259"/>
      <c r="E2900" s="259"/>
      <c r="F2900" s="270"/>
      <c r="G2900" s="259"/>
      <c r="H2900" s="259"/>
      <c r="I2900" s="259"/>
      <c r="J2900" s="259"/>
    </row>
    <row r="2901" spans="1:10">
      <c r="A2901" s="259"/>
      <c r="B2901" s="259"/>
      <c r="C2901" s="259"/>
      <c r="D2901" s="259"/>
      <c r="E2901" s="259"/>
      <c r="F2901" s="270"/>
      <c r="G2901" s="259"/>
      <c r="H2901" s="259"/>
      <c r="I2901" s="259"/>
      <c r="J2901" s="259"/>
    </row>
    <row r="2902" spans="1:10">
      <c r="A2902" s="259"/>
      <c r="B2902" s="259"/>
      <c r="C2902" s="259"/>
      <c r="D2902" s="259"/>
      <c r="E2902" s="259"/>
      <c r="F2902" s="270"/>
      <c r="G2902" s="259"/>
      <c r="H2902" s="259"/>
      <c r="I2902" s="259"/>
      <c r="J2902" s="259"/>
    </row>
    <row r="2903" spans="1:10">
      <c r="A2903" s="259"/>
      <c r="B2903" s="259"/>
      <c r="C2903" s="259"/>
      <c r="D2903" s="259"/>
      <c r="E2903" s="259"/>
      <c r="F2903" s="270"/>
      <c r="G2903" s="259"/>
      <c r="H2903" s="259"/>
      <c r="I2903" s="259"/>
      <c r="J2903" s="259"/>
    </row>
    <row r="2904" spans="1:10">
      <c r="A2904" s="259"/>
      <c r="B2904" s="259"/>
      <c r="C2904" s="259"/>
      <c r="D2904" s="259"/>
      <c r="E2904" s="259"/>
      <c r="F2904" s="270"/>
      <c r="G2904" s="259"/>
      <c r="H2904" s="259"/>
      <c r="I2904" s="259"/>
      <c r="J2904" s="259"/>
    </row>
    <row r="2905" spans="1:10">
      <c r="A2905" s="259"/>
      <c r="B2905" s="259"/>
      <c r="C2905" s="259"/>
      <c r="D2905" s="259"/>
      <c r="E2905" s="259"/>
      <c r="F2905" s="270"/>
      <c r="G2905" s="259"/>
      <c r="H2905" s="259"/>
      <c r="I2905" s="259"/>
      <c r="J2905" s="259"/>
    </row>
    <row r="2906" spans="1:10">
      <c r="A2906" s="259"/>
      <c r="B2906" s="259"/>
      <c r="C2906" s="259"/>
      <c r="D2906" s="259"/>
      <c r="E2906" s="259"/>
      <c r="F2906" s="270"/>
      <c r="G2906" s="259"/>
      <c r="H2906" s="259"/>
      <c r="I2906" s="259"/>
      <c r="J2906" s="259"/>
    </row>
    <row r="2907" spans="1:10">
      <c r="A2907" s="259"/>
      <c r="B2907" s="259"/>
      <c r="C2907" s="259"/>
      <c r="D2907" s="259"/>
      <c r="E2907" s="259"/>
      <c r="F2907" s="270"/>
      <c r="G2907" s="259"/>
      <c r="H2907" s="259"/>
      <c r="I2907" s="259"/>
      <c r="J2907" s="259"/>
    </row>
    <row r="2908" spans="1:10">
      <c r="A2908" s="259"/>
      <c r="B2908" s="259"/>
      <c r="C2908" s="259"/>
      <c r="D2908" s="259"/>
      <c r="E2908" s="259"/>
      <c r="F2908" s="270"/>
      <c r="G2908" s="259"/>
      <c r="H2908" s="259"/>
      <c r="I2908" s="259"/>
      <c r="J2908" s="259"/>
    </row>
    <row r="2909" spans="1:10">
      <c r="A2909" s="259"/>
      <c r="B2909" s="259"/>
      <c r="C2909" s="259"/>
      <c r="D2909" s="259"/>
      <c r="E2909" s="259"/>
      <c r="F2909" s="270"/>
      <c r="G2909" s="259"/>
      <c r="H2909" s="259"/>
      <c r="I2909" s="259"/>
      <c r="J2909" s="259"/>
    </row>
    <row r="2910" spans="1:10">
      <c r="A2910" s="259"/>
      <c r="B2910" s="259"/>
      <c r="C2910" s="259"/>
      <c r="D2910" s="259"/>
      <c r="E2910" s="259"/>
      <c r="F2910" s="270"/>
      <c r="G2910" s="259"/>
      <c r="H2910" s="259"/>
      <c r="I2910" s="259"/>
      <c r="J2910" s="259"/>
    </row>
    <row r="2911" spans="1:10">
      <c r="A2911" s="259"/>
      <c r="B2911" s="259"/>
      <c r="C2911" s="259"/>
      <c r="D2911" s="259"/>
      <c r="E2911" s="259"/>
      <c r="F2911" s="270"/>
      <c r="G2911" s="259"/>
      <c r="H2911" s="259"/>
      <c r="I2911" s="259"/>
      <c r="J2911" s="259"/>
    </row>
    <row r="2912" spans="1:10">
      <c r="A2912" s="259"/>
      <c r="B2912" s="259"/>
      <c r="C2912" s="259"/>
      <c r="D2912" s="259"/>
      <c r="E2912" s="259"/>
      <c r="F2912" s="270"/>
      <c r="G2912" s="259"/>
      <c r="H2912" s="259"/>
      <c r="I2912" s="259"/>
      <c r="J2912" s="259"/>
    </row>
    <row r="2913" spans="1:10">
      <c r="A2913" s="259"/>
      <c r="B2913" s="259"/>
      <c r="C2913" s="259"/>
      <c r="D2913" s="259"/>
      <c r="E2913" s="259"/>
      <c r="F2913" s="270"/>
      <c r="G2913" s="259"/>
      <c r="H2913" s="259"/>
      <c r="I2913" s="259"/>
      <c r="J2913" s="259"/>
    </row>
    <row r="2914" spans="1:10">
      <c r="A2914" s="259"/>
      <c r="B2914" s="259"/>
      <c r="C2914" s="259"/>
      <c r="D2914" s="259"/>
      <c r="E2914" s="259"/>
      <c r="F2914" s="270"/>
      <c r="G2914" s="259"/>
      <c r="H2914" s="259"/>
      <c r="I2914" s="259"/>
      <c r="J2914" s="259"/>
    </row>
    <row r="2915" spans="1:10">
      <c r="A2915" s="259"/>
      <c r="B2915" s="259"/>
      <c r="C2915" s="259"/>
      <c r="D2915" s="259"/>
      <c r="E2915" s="259"/>
      <c r="F2915" s="270"/>
      <c r="G2915" s="259"/>
      <c r="H2915" s="259"/>
      <c r="I2915" s="259"/>
      <c r="J2915" s="259"/>
    </row>
    <row r="2916" spans="1:10">
      <c r="A2916" s="259"/>
      <c r="B2916" s="259"/>
      <c r="C2916" s="259"/>
      <c r="D2916" s="259"/>
      <c r="E2916" s="259"/>
      <c r="F2916" s="270"/>
      <c r="G2916" s="259"/>
      <c r="H2916" s="259"/>
      <c r="I2916" s="259"/>
      <c r="J2916" s="259"/>
    </row>
    <row r="2917" spans="1:10">
      <c r="A2917" s="259"/>
      <c r="B2917" s="259"/>
      <c r="C2917" s="259"/>
      <c r="D2917" s="259"/>
      <c r="E2917" s="259"/>
      <c r="F2917" s="270"/>
      <c r="G2917" s="259"/>
      <c r="H2917" s="259"/>
      <c r="I2917" s="259"/>
      <c r="J2917" s="259"/>
    </row>
    <row r="2918" spans="1:10">
      <c r="A2918" s="259"/>
      <c r="B2918" s="259"/>
      <c r="C2918" s="259"/>
      <c r="D2918" s="259"/>
      <c r="E2918" s="259"/>
      <c r="F2918" s="270"/>
      <c r="G2918" s="259"/>
      <c r="H2918" s="259"/>
      <c r="I2918" s="259"/>
      <c r="J2918" s="259"/>
    </row>
    <row r="2919" spans="1:10">
      <c r="A2919" s="259"/>
      <c r="B2919" s="259"/>
      <c r="C2919" s="259"/>
      <c r="D2919" s="259"/>
      <c r="E2919" s="259"/>
      <c r="F2919" s="270"/>
      <c r="G2919" s="259"/>
      <c r="H2919" s="259"/>
      <c r="I2919" s="259"/>
      <c r="J2919" s="259"/>
    </row>
    <row r="2920" spans="1:10">
      <c r="A2920" s="259"/>
      <c r="B2920" s="259"/>
      <c r="C2920" s="259"/>
      <c r="D2920" s="259"/>
      <c r="E2920" s="259"/>
      <c r="F2920" s="270"/>
      <c r="G2920" s="259"/>
      <c r="H2920" s="259"/>
      <c r="I2920" s="259"/>
      <c r="J2920" s="259"/>
    </row>
    <row r="2921" spans="1:10">
      <c r="A2921" s="259"/>
      <c r="B2921" s="259"/>
      <c r="C2921" s="259"/>
      <c r="D2921" s="259"/>
      <c r="E2921" s="259"/>
      <c r="F2921" s="270"/>
      <c r="G2921" s="259"/>
      <c r="H2921" s="259"/>
      <c r="I2921" s="259"/>
      <c r="J2921" s="259"/>
    </row>
    <row r="2922" spans="1:10">
      <c r="A2922" s="259"/>
      <c r="B2922" s="259"/>
      <c r="C2922" s="259"/>
      <c r="D2922" s="259"/>
      <c r="E2922" s="259"/>
      <c r="F2922" s="270"/>
      <c r="G2922" s="259"/>
      <c r="H2922" s="259"/>
      <c r="I2922" s="259"/>
      <c r="J2922" s="259"/>
    </row>
    <row r="2923" spans="1:10">
      <c r="A2923" s="259"/>
      <c r="B2923" s="259"/>
      <c r="C2923" s="259"/>
      <c r="D2923" s="259"/>
      <c r="E2923" s="259"/>
      <c r="F2923" s="270"/>
      <c r="G2923" s="259"/>
      <c r="H2923" s="259"/>
      <c r="I2923" s="259"/>
      <c r="J2923" s="259"/>
    </row>
    <row r="2924" spans="1:10">
      <c r="A2924" s="259"/>
      <c r="B2924" s="259"/>
      <c r="C2924" s="259"/>
      <c r="D2924" s="259"/>
      <c r="E2924" s="259"/>
      <c r="F2924" s="270"/>
      <c r="G2924" s="259"/>
      <c r="H2924" s="259"/>
      <c r="I2924" s="259"/>
      <c r="J2924" s="259"/>
    </row>
    <row r="2925" spans="1:10">
      <c r="A2925" s="259"/>
      <c r="B2925" s="259"/>
      <c r="C2925" s="259"/>
      <c r="D2925" s="259"/>
      <c r="E2925" s="259"/>
      <c r="F2925" s="270"/>
      <c r="G2925" s="259"/>
      <c r="H2925" s="259"/>
      <c r="I2925" s="259"/>
      <c r="J2925" s="259"/>
    </row>
    <row r="2926" spans="1:10">
      <c r="A2926" s="259"/>
      <c r="B2926" s="259"/>
      <c r="C2926" s="259"/>
      <c r="D2926" s="259"/>
      <c r="E2926" s="259"/>
      <c r="F2926" s="270"/>
      <c r="G2926" s="259"/>
      <c r="H2926" s="259"/>
      <c r="I2926" s="259"/>
      <c r="J2926" s="259"/>
    </row>
    <row r="2927" spans="1:10">
      <c r="A2927" s="259"/>
      <c r="B2927" s="259"/>
      <c r="C2927" s="259"/>
      <c r="D2927" s="259"/>
      <c r="E2927" s="259"/>
      <c r="F2927" s="270"/>
      <c r="G2927" s="259"/>
      <c r="H2927" s="259"/>
      <c r="I2927" s="259"/>
      <c r="J2927" s="259"/>
    </row>
    <row r="2928" spans="1:10">
      <c r="A2928" s="259"/>
      <c r="B2928" s="259"/>
      <c r="C2928" s="259"/>
      <c r="D2928" s="259"/>
      <c r="E2928" s="259"/>
      <c r="F2928" s="270"/>
      <c r="G2928" s="259"/>
      <c r="H2928" s="259"/>
      <c r="I2928" s="259"/>
      <c r="J2928" s="259"/>
    </row>
    <row r="2929" spans="1:10">
      <c r="A2929" s="259"/>
      <c r="B2929" s="259"/>
      <c r="C2929" s="259"/>
      <c r="D2929" s="259"/>
      <c r="E2929" s="259"/>
      <c r="F2929" s="270"/>
      <c r="G2929" s="259"/>
      <c r="H2929" s="259"/>
      <c r="I2929" s="259"/>
      <c r="J2929" s="259"/>
    </row>
    <row r="2930" spans="1:10">
      <c r="A2930" s="259"/>
      <c r="B2930" s="259"/>
      <c r="C2930" s="259"/>
      <c r="D2930" s="259"/>
      <c r="E2930" s="259"/>
      <c r="F2930" s="270"/>
      <c r="G2930" s="259"/>
      <c r="H2930" s="259"/>
      <c r="I2930" s="259"/>
      <c r="J2930" s="259"/>
    </row>
    <row r="2931" spans="1:10">
      <c r="A2931" s="259"/>
      <c r="B2931" s="259"/>
      <c r="C2931" s="259"/>
      <c r="D2931" s="259"/>
      <c r="E2931" s="259"/>
      <c r="F2931" s="270"/>
      <c r="G2931" s="259"/>
      <c r="H2931" s="259"/>
      <c r="I2931" s="259"/>
      <c r="J2931" s="259"/>
    </row>
    <row r="2932" spans="1:10">
      <c r="A2932" s="259"/>
      <c r="B2932" s="259"/>
      <c r="C2932" s="259"/>
      <c r="D2932" s="259"/>
      <c r="E2932" s="259"/>
      <c r="F2932" s="270"/>
      <c r="G2932" s="259"/>
      <c r="H2932" s="259"/>
      <c r="I2932" s="259"/>
      <c r="J2932" s="259"/>
    </row>
    <row r="2933" spans="1:10">
      <c r="A2933" s="259"/>
      <c r="B2933" s="259"/>
      <c r="C2933" s="259"/>
      <c r="D2933" s="259"/>
      <c r="E2933" s="259"/>
      <c r="F2933" s="270"/>
      <c r="G2933" s="259"/>
      <c r="H2933" s="259"/>
      <c r="I2933" s="259"/>
      <c r="J2933" s="259"/>
    </row>
    <row r="2934" spans="1:10">
      <c r="A2934" s="259"/>
      <c r="B2934" s="259"/>
      <c r="C2934" s="259"/>
      <c r="D2934" s="259"/>
      <c r="E2934" s="259"/>
      <c r="F2934" s="270"/>
      <c r="G2934" s="259"/>
      <c r="H2934" s="259"/>
      <c r="I2934" s="259"/>
      <c r="J2934" s="259"/>
    </row>
    <row r="2935" spans="1:10">
      <c r="A2935" s="259"/>
      <c r="B2935" s="259"/>
      <c r="C2935" s="259"/>
      <c r="D2935" s="259"/>
      <c r="E2935" s="259"/>
      <c r="F2935" s="270"/>
      <c r="G2935" s="259"/>
      <c r="H2935" s="259"/>
      <c r="I2935" s="259"/>
      <c r="J2935" s="259"/>
    </row>
    <row r="2936" spans="1:10">
      <c r="A2936" s="259"/>
      <c r="B2936" s="259"/>
      <c r="C2936" s="259"/>
      <c r="D2936" s="259"/>
      <c r="E2936" s="259"/>
      <c r="F2936" s="270"/>
      <c r="G2936" s="259"/>
      <c r="H2936" s="259"/>
      <c r="I2936" s="259"/>
      <c r="J2936" s="259"/>
    </row>
    <row r="2937" spans="1:10">
      <c r="A2937" s="259"/>
      <c r="B2937" s="259"/>
      <c r="C2937" s="259"/>
      <c r="D2937" s="259"/>
      <c r="E2937" s="259"/>
      <c r="F2937" s="270"/>
      <c r="G2937" s="259"/>
      <c r="H2937" s="259"/>
      <c r="I2937" s="259"/>
      <c r="J2937" s="259"/>
    </row>
    <row r="2938" spans="1:10">
      <c r="A2938" s="259"/>
      <c r="B2938" s="259"/>
      <c r="C2938" s="259"/>
      <c r="D2938" s="259"/>
      <c r="E2938" s="259"/>
      <c r="F2938" s="270"/>
      <c r="G2938" s="259"/>
      <c r="H2938" s="259"/>
      <c r="I2938" s="259"/>
      <c r="J2938" s="259"/>
    </row>
    <row r="2939" spans="1:10">
      <c r="A2939" s="259"/>
      <c r="B2939" s="259"/>
      <c r="C2939" s="259"/>
      <c r="D2939" s="259"/>
      <c r="E2939" s="259"/>
      <c r="F2939" s="270"/>
      <c r="G2939" s="259"/>
      <c r="H2939" s="259"/>
      <c r="I2939" s="259"/>
      <c r="J2939" s="259"/>
    </row>
    <row r="2940" spans="1:10">
      <c r="A2940" s="259"/>
      <c r="B2940" s="259"/>
      <c r="C2940" s="259"/>
      <c r="D2940" s="259"/>
      <c r="E2940" s="259"/>
      <c r="F2940" s="270"/>
      <c r="G2940" s="259"/>
      <c r="H2940" s="259"/>
      <c r="I2940" s="259"/>
      <c r="J2940" s="259"/>
    </row>
    <row r="2941" spans="1:10">
      <c r="A2941" s="259"/>
      <c r="B2941" s="259"/>
      <c r="C2941" s="259"/>
      <c r="D2941" s="259"/>
      <c r="E2941" s="259"/>
      <c r="F2941" s="270"/>
      <c r="G2941" s="259"/>
      <c r="H2941" s="259"/>
      <c r="I2941" s="259"/>
      <c r="J2941" s="259"/>
    </row>
    <row r="2942" spans="1:10">
      <c r="A2942" s="259"/>
      <c r="B2942" s="259"/>
      <c r="C2942" s="259"/>
      <c r="D2942" s="259"/>
      <c r="E2942" s="259"/>
      <c r="F2942" s="270"/>
      <c r="G2942" s="259"/>
      <c r="H2942" s="259"/>
      <c r="I2942" s="259"/>
      <c r="J2942" s="259"/>
    </row>
    <row r="2943" spans="1:10">
      <c r="A2943" s="259"/>
      <c r="B2943" s="259"/>
      <c r="C2943" s="259"/>
      <c r="D2943" s="259"/>
      <c r="E2943" s="259"/>
      <c r="F2943" s="270"/>
      <c r="G2943" s="259"/>
      <c r="H2943" s="259"/>
      <c r="I2943" s="259"/>
      <c r="J2943" s="259"/>
    </row>
    <row r="2944" spans="1:10">
      <c r="A2944" s="259"/>
      <c r="B2944" s="259"/>
      <c r="C2944" s="259"/>
      <c r="D2944" s="259"/>
      <c r="E2944" s="259"/>
      <c r="F2944" s="270"/>
      <c r="G2944" s="259"/>
      <c r="H2944" s="259"/>
      <c r="I2944" s="259"/>
      <c r="J2944" s="259"/>
    </row>
    <row r="2945" spans="1:10">
      <c r="A2945" s="259"/>
      <c r="B2945" s="259"/>
      <c r="C2945" s="259"/>
      <c r="D2945" s="259"/>
      <c r="E2945" s="259"/>
      <c r="F2945" s="270"/>
      <c r="G2945" s="259"/>
      <c r="H2945" s="259"/>
      <c r="I2945" s="259"/>
      <c r="J2945" s="259"/>
    </row>
    <row r="2946" spans="1:10">
      <c r="A2946" s="259"/>
      <c r="B2946" s="259"/>
      <c r="C2946" s="259"/>
      <c r="D2946" s="259"/>
      <c r="E2946" s="259"/>
      <c r="F2946" s="270"/>
      <c r="G2946" s="259"/>
      <c r="H2946" s="259"/>
      <c r="I2946" s="259"/>
      <c r="J2946" s="259"/>
    </row>
    <row r="2947" spans="1:10">
      <c r="A2947" s="259"/>
      <c r="B2947" s="259"/>
      <c r="C2947" s="259"/>
      <c r="D2947" s="259"/>
      <c r="E2947" s="259"/>
      <c r="F2947" s="270"/>
      <c r="G2947" s="259"/>
      <c r="H2947" s="259"/>
      <c r="I2947" s="259"/>
      <c r="J2947" s="259"/>
    </row>
    <row r="2948" spans="1:10">
      <c r="A2948" s="259"/>
      <c r="B2948" s="259"/>
      <c r="C2948" s="259"/>
      <c r="D2948" s="259"/>
      <c r="E2948" s="259"/>
      <c r="F2948" s="270"/>
      <c r="G2948" s="259"/>
      <c r="H2948" s="259"/>
      <c r="I2948" s="259"/>
      <c r="J2948" s="259"/>
    </row>
    <row r="2949" spans="1:10">
      <c r="A2949" s="259"/>
      <c r="B2949" s="259"/>
      <c r="C2949" s="259"/>
      <c r="D2949" s="259"/>
      <c r="E2949" s="259"/>
      <c r="F2949" s="270"/>
      <c r="G2949" s="259"/>
      <c r="H2949" s="259"/>
      <c r="I2949" s="259"/>
      <c r="J2949" s="259"/>
    </row>
    <row r="2950" spans="1:10">
      <c r="A2950" s="259"/>
      <c r="B2950" s="259"/>
      <c r="C2950" s="259"/>
      <c r="D2950" s="259"/>
      <c r="E2950" s="259"/>
      <c r="F2950" s="270"/>
      <c r="G2950" s="259"/>
      <c r="H2950" s="259"/>
      <c r="I2950" s="259"/>
      <c r="J2950" s="259"/>
    </row>
    <row r="2951" spans="1:10">
      <c r="A2951" s="259"/>
      <c r="B2951" s="259"/>
      <c r="C2951" s="259"/>
      <c r="D2951" s="259"/>
      <c r="E2951" s="259"/>
      <c r="F2951" s="270"/>
      <c r="G2951" s="259"/>
      <c r="H2951" s="259"/>
      <c r="I2951" s="259"/>
      <c r="J2951" s="259"/>
    </row>
    <row r="2952" spans="1:10">
      <c r="A2952" s="259"/>
      <c r="B2952" s="259"/>
      <c r="C2952" s="259"/>
      <c r="D2952" s="259"/>
      <c r="E2952" s="259"/>
      <c r="F2952" s="270"/>
      <c r="G2952" s="259"/>
      <c r="H2952" s="259"/>
      <c r="I2952" s="259"/>
      <c r="J2952" s="259"/>
    </row>
    <row r="2953" spans="1:10">
      <c r="A2953" s="259"/>
      <c r="B2953" s="259"/>
      <c r="C2953" s="259"/>
      <c r="D2953" s="259"/>
      <c r="E2953" s="259"/>
      <c r="F2953" s="270"/>
      <c r="G2953" s="259"/>
      <c r="H2953" s="259"/>
      <c r="I2953" s="259"/>
      <c r="J2953" s="259"/>
    </row>
    <row r="2954" spans="1:10">
      <c r="A2954" s="259"/>
      <c r="B2954" s="259"/>
      <c r="C2954" s="259"/>
      <c r="D2954" s="259"/>
      <c r="E2954" s="259"/>
      <c r="F2954" s="270"/>
      <c r="G2954" s="259"/>
      <c r="H2954" s="259"/>
      <c r="I2954" s="259"/>
      <c r="J2954" s="259"/>
    </row>
    <row r="2955" spans="1:10">
      <c r="A2955" s="259"/>
      <c r="B2955" s="259"/>
      <c r="C2955" s="259"/>
      <c r="D2955" s="259"/>
      <c r="E2955" s="259"/>
      <c r="F2955" s="270"/>
      <c r="G2955" s="259"/>
      <c r="H2955" s="259"/>
      <c r="I2955" s="259"/>
      <c r="J2955" s="259"/>
    </row>
    <row r="2956" spans="1:10">
      <c r="A2956" s="259"/>
      <c r="B2956" s="259"/>
      <c r="C2956" s="259"/>
      <c r="D2956" s="259"/>
      <c r="E2956" s="259"/>
      <c r="F2956" s="270"/>
      <c r="G2956" s="259"/>
      <c r="H2956" s="259"/>
      <c r="I2956" s="259"/>
      <c r="J2956" s="259"/>
    </row>
    <row r="2957" spans="1:10">
      <c r="A2957" s="259"/>
      <c r="B2957" s="259"/>
      <c r="C2957" s="259"/>
      <c r="D2957" s="259"/>
      <c r="E2957" s="259"/>
      <c r="F2957" s="270"/>
      <c r="G2957" s="259"/>
      <c r="H2957" s="259"/>
      <c r="I2957" s="259"/>
      <c r="J2957" s="259"/>
    </row>
    <row r="2958" spans="1:10">
      <c r="A2958" s="259"/>
      <c r="B2958" s="259"/>
      <c r="C2958" s="259"/>
      <c r="D2958" s="259"/>
      <c r="E2958" s="259"/>
      <c r="F2958" s="270"/>
      <c r="G2958" s="259"/>
      <c r="H2958" s="259"/>
      <c r="I2958" s="259"/>
      <c r="J2958" s="259"/>
    </row>
    <row r="2959" spans="1:10">
      <c r="A2959" s="259"/>
      <c r="B2959" s="259"/>
      <c r="C2959" s="259"/>
      <c r="D2959" s="259"/>
      <c r="E2959" s="259"/>
      <c r="F2959" s="270"/>
      <c r="G2959" s="259"/>
      <c r="H2959" s="259"/>
      <c r="I2959" s="259"/>
      <c r="J2959" s="259"/>
    </row>
    <row r="2960" spans="1:10">
      <c r="A2960" s="259"/>
      <c r="B2960" s="259"/>
      <c r="C2960" s="259"/>
      <c r="D2960" s="259"/>
      <c r="E2960" s="259"/>
      <c r="F2960" s="270"/>
      <c r="G2960" s="259"/>
      <c r="H2960" s="259"/>
      <c r="I2960" s="259"/>
      <c r="J2960" s="259"/>
    </row>
    <row r="2961" spans="1:10">
      <c r="A2961" s="259"/>
      <c r="B2961" s="259"/>
      <c r="C2961" s="259"/>
      <c r="D2961" s="259"/>
      <c r="E2961" s="259"/>
      <c r="F2961" s="270"/>
      <c r="G2961" s="259"/>
      <c r="H2961" s="259"/>
      <c r="I2961" s="259"/>
      <c r="J2961" s="259"/>
    </row>
    <row r="2962" spans="1:10">
      <c r="A2962" s="259"/>
      <c r="B2962" s="259"/>
      <c r="C2962" s="259"/>
      <c r="D2962" s="259"/>
      <c r="E2962" s="259"/>
      <c r="F2962" s="270"/>
      <c r="G2962" s="259"/>
      <c r="H2962" s="259"/>
      <c r="I2962" s="259"/>
      <c r="J2962" s="259"/>
    </row>
    <row r="2963" spans="1:10">
      <c r="A2963" s="259"/>
      <c r="B2963" s="259"/>
      <c r="C2963" s="259"/>
      <c r="D2963" s="259"/>
      <c r="E2963" s="259"/>
      <c r="F2963" s="270"/>
      <c r="G2963" s="259"/>
      <c r="H2963" s="259"/>
      <c r="I2963" s="259"/>
      <c r="J2963" s="259"/>
    </row>
    <row r="2964" spans="1:10">
      <c r="A2964" s="259"/>
      <c r="B2964" s="259"/>
      <c r="C2964" s="259"/>
      <c r="D2964" s="259"/>
      <c r="E2964" s="259"/>
      <c r="F2964" s="270"/>
      <c r="G2964" s="259"/>
      <c r="H2964" s="259"/>
      <c r="I2964" s="259"/>
      <c r="J2964" s="259"/>
    </row>
    <row r="2965" spans="1:10">
      <c r="A2965" s="259"/>
      <c r="B2965" s="259"/>
      <c r="C2965" s="259"/>
      <c r="D2965" s="259"/>
      <c r="E2965" s="259"/>
      <c r="F2965" s="270"/>
      <c r="G2965" s="259"/>
      <c r="H2965" s="259"/>
      <c r="I2965" s="259"/>
      <c r="J2965" s="259"/>
    </row>
    <row r="2966" spans="1:10">
      <c r="A2966" s="259"/>
      <c r="B2966" s="259"/>
      <c r="C2966" s="259"/>
      <c r="D2966" s="259"/>
      <c r="E2966" s="259"/>
      <c r="F2966" s="270"/>
      <c r="G2966" s="259"/>
      <c r="H2966" s="259"/>
      <c r="I2966" s="259"/>
      <c r="J2966" s="259"/>
    </row>
    <row r="2967" spans="1:10">
      <c r="A2967" s="259"/>
      <c r="B2967" s="259"/>
      <c r="C2967" s="259"/>
      <c r="D2967" s="259"/>
      <c r="E2967" s="259"/>
      <c r="F2967" s="270"/>
      <c r="G2967" s="259"/>
      <c r="H2967" s="259"/>
      <c r="I2967" s="259"/>
      <c r="J2967" s="259"/>
    </row>
    <row r="2968" spans="1:10">
      <c r="A2968" s="259"/>
      <c r="B2968" s="259"/>
      <c r="C2968" s="259"/>
      <c r="D2968" s="259"/>
      <c r="E2968" s="259"/>
      <c r="F2968" s="270"/>
      <c r="G2968" s="259"/>
      <c r="H2968" s="259"/>
      <c r="I2968" s="259"/>
      <c r="J2968" s="259"/>
    </row>
    <row r="2969" spans="1:10">
      <c r="A2969" s="259"/>
      <c r="B2969" s="259"/>
      <c r="C2969" s="259"/>
      <c r="D2969" s="259"/>
      <c r="E2969" s="259"/>
      <c r="F2969" s="270"/>
      <c r="G2969" s="259"/>
      <c r="H2969" s="259"/>
      <c r="I2969" s="259"/>
      <c r="J2969" s="259"/>
    </row>
    <row r="2970" spans="1:10">
      <c r="A2970" s="259"/>
      <c r="B2970" s="259"/>
      <c r="C2970" s="259"/>
      <c r="D2970" s="259"/>
      <c r="E2970" s="259"/>
      <c r="F2970" s="270"/>
      <c r="G2970" s="259"/>
      <c r="H2970" s="259"/>
      <c r="I2970" s="259"/>
      <c r="J2970" s="259"/>
    </row>
    <row r="2971" spans="1:10">
      <c r="A2971" s="259"/>
      <c r="B2971" s="259"/>
      <c r="C2971" s="259"/>
      <c r="D2971" s="259"/>
      <c r="E2971" s="259"/>
      <c r="F2971" s="270"/>
      <c r="G2971" s="259"/>
      <c r="H2971" s="259"/>
      <c r="I2971" s="259"/>
      <c r="J2971" s="259"/>
    </row>
    <row r="2972" spans="1:10">
      <c r="A2972" s="259"/>
      <c r="B2972" s="259"/>
      <c r="C2972" s="259"/>
      <c r="D2972" s="259"/>
      <c r="E2972" s="259"/>
      <c r="F2972" s="270"/>
      <c r="G2972" s="259"/>
      <c r="H2972" s="259"/>
      <c r="I2972" s="259"/>
      <c r="J2972" s="259"/>
    </row>
    <row r="2973" spans="1:10">
      <c r="A2973" s="259"/>
      <c r="B2973" s="259"/>
      <c r="C2973" s="259"/>
      <c r="D2973" s="259"/>
      <c r="E2973" s="259"/>
      <c r="F2973" s="270"/>
      <c r="G2973" s="259"/>
      <c r="H2973" s="259"/>
      <c r="I2973" s="259"/>
      <c r="J2973" s="259"/>
    </row>
    <row r="2974" spans="1:10">
      <c r="A2974" s="259"/>
      <c r="B2974" s="259"/>
      <c r="C2974" s="259"/>
      <c r="D2974" s="259"/>
      <c r="E2974" s="259"/>
      <c r="F2974" s="270"/>
      <c r="G2974" s="259"/>
      <c r="H2974" s="259"/>
      <c r="I2974" s="259"/>
      <c r="J2974" s="259"/>
    </row>
    <row r="2975" spans="1:10">
      <c r="A2975" s="259"/>
      <c r="B2975" s="259"/>
      <c r="C2975" s="259"/>
      <c r="D2975" s="259"/>
      <c r="E2975" s="259"/>
      <c r="F2975" s="270"/>
      <c r="G2975" s="259"/>
      <c r="H2975" s="259"/>
      <c r="I2975" s="259"/>
      <c r="J2975" s="259"/>
    </row>
    <row r="2976" spans="1:10">
      <c r="A2976" s="259"/>
      <c r="B2976" s="259"/>
      <c r="C2976" s="259"/>
      <c r="D2976" s="259"/>
      <c r="E2976" s="259"/>
      <c r="F2976" s="270"/>
      <c r="G2976" s="259"/>
      <c r="H2976" s="259"/>
      <c r="I2976" s="259"/>
      <c r="J2976" s="259"/>
    </row>
    <row r="2977" spans="1:10">
      <c r="A2977" s="259"/>
      <c r="B2977" s="259"/>
      <c r="C2977" s="259"/>
      <c r="D2977" s="259"/>
      <c r="E2977" s="259"/>
      <c r="F2977" s="270"/>
      <c r="G2977" s="259"/>
      <c r="H2977" s="259"/>
      <c r="I2977" s="259"/>
      <c r="J2977" s="259"/>
    </row>
    <row r="2978" spans="1:10">
      <c r="A2978" s="259"/>
      <c r="B2978" s="259"/>
      <c r="C2978" s="259"/>
      <c r="D2978" s="259"/>
      <c r="E2978" s="259"/>
      <c r="F2978" s="270"/>
      <c r="G2978" s="259"/>
      <c r="H2978" s="259"/>
      <c r="I2978" s="259"/>
      <c r="J2978" s="259"/>
    </row>
    <row r="2979" spans="1:10">
      <c r="A2979" s="259"/>
      <c r="B2979" s="259"/>
      <c r="C2979" s="259"/>
      <c r="D2979" s="259"/>
      <c r="E2979" s="259"/>
      <c r="F2979" s="270"/>
      <c r="G2979" s="259"/>
      <c r="H2979" s="259"/>
      <c r="I2979" s="259"/>
      <c r="J2979" s="259"/>
    </row>
    <row r="2980" spans="1:10">
      <c r="A2980" s="259"/>
      <c r="B2980" s="259"/>
      <c r="C2980" s="259"/>
      <c r="D2980" s="259"/>
      <c r="E2980" s="259"/>
      <c r="F2980" s="270"/>
      <c r="G2980" s="259"/>
      <c r="H2980" s="259"/>
      <c r="I2980" s="259"/>
      <c r="J2980" s="259"/>
    </row>
    <row r="2981" spans="1:10">
      <c r="A2981" s="259"/>
      <c r="B2981" s="259"/>
      <c r="C2981" s="259"/>
      <c r="D2981" s="259"/>
      <c r="E2981" s="259"/>
      <c r="F2981" s="270"/>
      <c r="G2981" s="259"/>
      <c r="H2981" s="259"/>
      <c r="I2981" s="259"/>
      <c r="J2981" s="259"/>
    </row>
    <row r="2982" spans="1:10">
      <c r="A2982" s="259"/>
      <c r="B2982" s="259"/>
      <c r="C2982" s="259"/>
      <c r="D2982" s="259"/>
      <c r="E2982" s="259"/>
      <c r="F2982" s="270"/>
      <c r="G2982" s="259"/>
      <c r="H2982" s="259"/>
      <c r="I2982" s="259"/>
      <c r="J2982" s="259"/>
    </row>
    <row r="2983" spans="1:10">
      <c r="A2983" s="259"/>
      <c r="B2983" s="259"/>
      <c r="C2983" s="259"/>
      <c r="D2983" s="259"/>
      <c r="E2983" s="259"/>
      <c r="F2983" s="270"/>
      <c r="G2983" s="259"/>
      <c r="H2983" s="259"/>
      <c r="I2983" s="259"/>
      <c r="J2983" s="259"/>
    </row>
    <row r="2984" spans="1:10">
      <c r="A2984" s="259"/>
      <c r="B2984" s="259"/>
      <c r="C2984" s="259"/>
      <c r="D2984" s="259"/>
      <c r="E2984" s="259"/>
      <c r="F2984" s="270"/>
      <c r="G2984" s="259"/>
      <c r="H2984" s="259"/>
      <c r="I2984" s="259"/>
      <c r="J2984" s="259"/>
    </row>
    <row r="2985" spans="1:10">
      <c r="A2985" s="259"/>
      <c r="B2985" s="259"/>
      <c r="C2985" s="259"/>
      <c r="D2985" s="259"/>
      <c r="E2985" s="259"/>
      <c r="F2985" s="270"/>
      <c r="G2985" s="259"/>
      <c r="H2985" s="259"/>
      <c r="I2985" s="259"/>
      <c r="J2985" s="259"/>
    </row>
    <row r="2986" spans="1:10">
      <c r="A2986" s="259"/>
      <c r="B2986" s="259"/>
      <c r="C2986" s="259"/>
      <c r="D2986" s="259"/>
      <c r="E2986" s="259"/>
      <c r="F2986" s="270"/>
      <c r="G2986" s="259"/>
      <c r="H2986" s="259"/>
      <c r="I2986" s="259"/>
      <c r="J2986" s="259"/>
    </row>
    <row r="2987" spans="1:10">
      <c r="A2987" s="259"/>
      <c r="B2987" s="259"/>
      <c r="C2987" s="259"/>
      <c r="D2987" s="259"/>
      <c r="E2987" s="259"/>
      <c r="F2987" s="270"/>
      <c r="G2987" s="259"/>
      <c r="H2987" s="259"/>
      <c r="I2987" s="259"/>
      <c r="J2987" s="259"/>
    </row>
    <row r="2988" spans="1:10">
      <c r="A2988" s="259"/>
      <c r="B2988" s="259"/>
      <c r="C2988" s="259"/>
      <c r="D2988" s="259"/>
      <c r="E2988" s="259"/>
      <c r="F2988" s="270"/>
      <c r="G2988" s="259"/>
      <c r="H2988" s="259"/>
      <c r="I2988" s="259"/>
      <c r="J2988" s="259"/>
    </row>
    <row r="2989" spans="1:10">
      <c r="A2989" s="259"/>
      <c r="B2989" s="259"/>
      <c r="C2989" s="259"/>
      <c r="D2989" s="259"/>
      <c r="E2989" s="259"/>
      <c r="F2989" s="270"/>
      <c r="G2989" s="259"/>
      <c r="H2989" s="259"/>
      <c r="I2989" s="259"/>
      <c r="J2989" s="259"/>
    </row>
    <row r="2990" spans="1:10">
      <c r="A2990" s="259"/>
      <c r="B2990" s="259"/>
      <c r="C2990" s="259"/>
      <c r="D2990" s="259"/>
      <c r="E2990" s="259"/>
      <c r="F2990" s="270"/>
      <c r="G2990" s="259"/>
      <c r="H2990" s="259"/>
      <c r="I2990" s="259"/>
      <c r="J2990" s="259"/>
    </row>
    <row r="2991" spans="1:10">
      <c r="A2991" s="259"/>
      <c r="B2991" s="259"/>
      <c r="C2991" s="259"/>
      <c r="D2991" s="259"/>
      <c r="E2991" s="259"/>
      <c r="F2991" s="270"/>
      <c r="G2991" s="259"/>
      <c r="H2991" s="259"/>
      <c r="I2991" s="259"/>
      <c r="J2991" s="259"/>
    </row>
    <row r="2992" spans="1:10">
      <c r="A2992" s="259"/>
      <c r="B2992" s="259"/>
      <c r="C2992" s="259"/>
      <c r="D2992" s="259"/>
      <c r="E2992" s="259"/>
      <c r="F2992" s="270"/>
      <c r="G2992" s="259"/>
      <c r="H2992" s="259"/>
      <c r="I2992" s="259"/>
      <c r="J2992" s="259"/>
    </row>
    <row r="2993" spans="1:10">
      <c r="A2993" s="259"/>
      <c r="B2993" s="259"/>
      <c r="C2993" s="259"/>
      <c r="D2993" s="259"/>
      <c r="E2993" s="259"/>
      <c r="F2993" s="270"/>
      <c r="G2993" s="259"/>
      <c r="H2993" s="259"/>
      <c r="I2993" s="259"/>
      <c r="J2993" s="259"/>
    </row>
    <row r="2994" spans="1:10">
      <c r="A2994" s="259"/>
      <c r="B2994" s="259"/>
      <c r="C2994" s="259"/>
      <c r="D2994" s="259"/>
      <c r="E2994" s="259"/>
      <c r="F2994" s="270"/>
      <c r="G2994" s="259"/>
      <c r="H2994" s="259"/>
      <c r="I2994" s="259"/>
      <c r="J2994" s="259"/>
    </row>
    <row r="2995" spans="1:10">
      <c r="A2995" s="259"/>
      <c r="B2995" s="259"/>
      <c r="C2995" s="259"/>
      <c r="D2995" s="259"/>
      <c r="E2995" s="259"/>
      <c r="F2995" s="270"/>
      <c r="G2995" s="259"/>
      <c r="H2995" s="259"/>
      <c r="I2995" s="259"/>
      <c r="J2995" s="259"/>
    </row>
    <row r="2996" spans="1:10">
      <c r="A2996" s="259"/>
      <c r="B2996" s="259"/>
      <c r="C2996" s="259"/>
      <c r="D2996" s="259"/>
      <c r="E2996" s="259"/>
      <c r="F2996" s="270"/>
      <c r="G2996" s="259"/>
      <c r="H2996" s="259"/>
      <c r="I2996" s="259"/>
      <c r="J2996" s="259"/>
    </row>
    <row r="2997" spans="1:10">
      <c r="A2997" s="259"/>
      <c r="B2997" s="259"/>
      <c r="C2997" s="259"/>
      <c r="D2997" s="259"/>
      <c r="E2997" s="259"/>
      <c r="F2997" s="270"/>
      <c r="G2997" s="259"/>
      <c r="H2997" s="259"/>
      <c r="I2997" s="259"/>
      <c r="J2997" s="259"/>
    </row>
    <row r="2998" spans="1:10">
      <c r="A2998" s="259"/>
      <c r="B2998" s="259"/>
      <c r="C2998" s="259"/>
      <c r="D2998" s="259"/>
      <c r="E2998" s="259"/>
      <c r="F2998" s="270"/>
      <c r="G2998" s="259"/>
      <c r="H2998" s="259"/>
      <c r="I2998" s="259"/>
      <c r="J2998" s="259"/>
    </row>
    <row r="2999" spans="1:10">
      <c r="A2999" s="259"/>
      <c r="B2999" s="259"/>
      <c r="C2999" s="259"/>
      <c r="D2999" s="259"/>
      <c r="E2999" s="259"/>
      <c r="F2999" s="270"/>
      <c r="G2999" s="259"/>
      <c r="H2999" s="259"/>
      <c r="I2999" s="259"/>
      <c r="J2999" s="259"/>
    </row>
    <row r="3000" spans="1:10">
      <c r="A3000" s="259"/>
      <c r="B3000" s="259"/>
      <c r="C3000" s="259"/>
      <c r="D3000" s="259"/>
      <c r="E3000" s="259"/>
      <c r="F3000" s="270"/>
      <c r="G3000" s="259"/>
      <c r="H3000" s="259"/>
      <c r="I3000" s="259"/>
      <c r="J3000" s="259"/>
    </row>
    <row r="3001" spans="1:10">
      <c r="A3001" s="259"/>
      <c r="B3001" s="259"/>
      <c r="C3001" s="259"/>
      <c r="D3001" s="259"/>
      <c r="E3001" s="259"/>
      <c r="F3001" s="270"/>
      <c r="G3001" s="259"/>
      <c r="H3001" s="259"/>
      <c r="I3001" s="259"/>
      <c r="J3001" s="259"/>
    </row>
    <row r="3002" spans="1:10">
      <c r="A3002" s="259"/>
      <c r="B3002" s="259"/>
      <c r="C3002" s="259"/>
      <c r="D3002" s="259"/>
      <c r="E3002" s="259"/>
      <c r="F3002" s="270"/>
      <c r="G3002" s="259"/>
      <c r="H3002" s="259"/>
      <c r="I3002" s="259"/>
      <c r="J3002" s="259"/>
    </row>
    <row r="3003" spans="1:10">
      <c r="A3003" s="259"/>
      <c r="B3003" s="259"/>
      <c r="C3003" s="259"/>
      <c r="D3003" s="259"/>
      <c r="E3003" s="259"/>
      <c r="F3003" s="270"/>
      <c r="G3003" s="259"/>
      <c r="H3003" s="259"/>
      <c r="I3003" s="259"/>
      <c r="J3003" s="259"/>
    </row>
    <row r="3004" spans="1:10">
      <c r="A3004" s="259"/>
      <c r="B3004" s="259"/>
      <c r="C3004" s="259"/>
      <c r="D3004" s="259"/>
      <c r="E3004" s="259"/>
      <c r="F3004" s="270"/>
      <c r="G3004" s="259"/>
      <c r="H3004" s="259"/>
      <c r="I3004" s="259"/>
      <c r="J3004" s="259"/>
    </row>
    <row r="3005" spans="1:10">
      <c r="A3005" s="259"/>
      <c r="B3005" s="259"/>
      <c r="C3005" s="259"/>
      <c r="D3005" s="259"/>
      <c r="E3005" s="259"/>
      <c r="F3005" s="270"/>
      <c r="G3005" s="259"/>
      <c r="H3005" s="259"/>
      <c r="I3005" s="259"/>
      <c r="J3005" s="259"/>
    </row>
    <row r="3006" spans="1:10">
      <c r="A3006" s="259"/>
      <c r="B3006" s="259"/>
      <c r="C3006" s="259"/>
      <c r="D3006" s="259"/>
      <c r="E3006" s="259"/>
      <c r="F3006" s="270"/>
      <c r="G3006" s="259"/>
      <c r="H3006" s="259"/>
      <c r="I3006" s="259"/>
      <c r="J3006" s="259"/>
    </row>
    <row r="3007" spans="1:10">
      <c r="A3007" s="259"/>
      <c r="B3007" s="259"/>
      <c r="C3007" s="259"/>
      <c r="D3007" s="259"/>
      <c r="E3007" s="259"/>
      <c r="F3007" s="270"/>
      <c r="G3007" s="259"/>
      <c r="H3007" s="259"/>
      <c r="I3007" s="259"/>
      <c r="J3007" s="259"/>
    </row>
    <row r="3008" spans="1:10">
      <c r="A3008" s="259"/>
      <c r="B3008" s="259"/>
      <c r="C3008" s="259"/>
      <c r="D3008" s="259"/>
      <c r="E3008" s="259"/>
      <c r="F3008" s="270"/>
      <c r="G3008" s="259"/>
      <c r="H3008" s="259"/>
      <c r="I3008" s="259"/>
      <c r="J3008" s="259"/>
    </row>
    <row r="3009" spans="1:10">
      <c r="A3009" s="259"/>
      <c r="B3009" s="259"/>
      <c r="C3009" s="259"/>
      <c r="D3009" s="259"/>
      <c r="E3009" s="259"/>
      <c r="F3009" s="270"/>
      <c r="G3009" s="259"/>
      <c r="H3009" s="259"/>
      <c r="I3009" s="259"/>
      <c r="J3009" s="259"/>
    </row>
    <row r="3010" spans="1:10">
      <c r="A3010" s="259"/>
      <c r="B3010" s="259"/>
      <c r="C3010" s="259"/>
      <c r="D3010" s="259"/>
      <c r="E3010" s="259"/>
      <c r="F3010" s="270"/>
      <c r="G3010" s="259"/>
      <c r="H3010" s="259"/>
      <c r="I3010" s="259"/>
      <c r="J3010" s="259"/>
    </row>
    <row r="3011" spans="1:10">
      <c r="A3011" s="259"/>
      <c r="B3011" s="259"/>
      <c r="C3011" s="259"/>
      <c r="D3011" s="259"/>
      <c r="E3011" s="259"/>
      <c r="F3011" s="270"/>
      <c r="G3011" s="259"/>
      <c r="H3011" s="259"/>
      <c r="I3011" s="259"/>
      <c r="J3011" s="259"/>
    </row>
    <row r="3012" spans="1:10">
      <c r="A3012" s="259"/>
      <c r="B3012" s="259"/>
      <c r="C3012" s="259"/>
      <c r="D3012" s="259"/>
      <c r="E3012" s="259"/>
      <c r="F3012" s="270"/>
      <c r="G3012" s="259"/>
      <c r="H3012" s="259"/>
      <c r="I3012" s="259"/>
      <c r="J3012" s="259"/>
    </row>
    <row r="3013" spans="1:10">
      <c r="A3013" s="259"/>
      <c r="B3013" s="259"/>
      <c r="C3013" s="259"/>
      <c r="D3013" s="259"/>
      <c r="E3013" s="259"/>
      <c r="F3013" s="270"/>
      <c r="G3013" s="259"/>
      <c r="H3013" s="259"/>
      <c r="I3013" s="259"/>
      <c r="J3013" s="259"/>
    </row>
    <row r="3014" spans="1:10">
      <c r="A3014" s="259"/>
      <c r="B3014" s="259"/>
      <c r="C3014" s="259"/>
      <c r="D3014" s="259"/>
      <c r="E3014" s="259"/>
      <c r="F3014" s="270"/>
      <c r="G3014" s="259"/>
      <c r="H3014" s="259"/>
      <c r="I3014" s="259"/>
      <c r="J3014" s="259"/>
    </row>
    <row r="3015" spans="1:10">
      <c r="A3015" s="259"/>
      <c r="B3015" s="259"/>
      <c r="C3015" s="259"/>
      <c r="D3015" s="259"/>
      <c r="E3015" s="259"/>
      <c r="F3015" s="270"/>
      <c r="G3015" s="259"/>
      <c r="H3015" s="259"/>
      <c r="I3015" s="259"/>
      <c r="J3015" s="259"/>
    </row>
    <row r="3016" spans="1:10">
      <c r="A3016" s="259"/>
      <c r="B3016" s="259"/>
      <c r="C3016" s="259"/>
      <c r="D3016" s="259"/>
      <c r="E3016" s="259"/>
      <c r="F3016" s="270"/>
      <c r="G3016" s="259"/>
      <c r="H3016" s="259"/>
      <c r="I3016" s="259"/>
      <c r="J3016" s="259"/>
    </row>
    <row r="3017" spans="1:10">
      <c r="A3017" s="259"/>
      <c r="B3017" s="259"/>
      <c r="C3017" s="259"/>
      <c r="D3017" s="259"/>
      <c r="E3017" s="259"/>
      <c r="F3017" s="270"/>
      <c r="G3017" s="259"/>
      <c r="H3017" s="259"/>
      <c r="I3017" s="259"/>
      <c r="J3017" s="259"/>
    </row>
    <row r="3018" spans="1:10">
      <c r="A3018" s="259"/>
      <c r="B3018" s="259"/>
      <c r="C3018" s="259"/>
      <c r="D3018" s="259"/>
      <c r="E3018" s="259"/>
      <c r="F3018" s="270"/>
      <c r="G3018" s="259"/>
      <c r="H3018" s="259"/>
      <c r="I3018" s="259"/>
      <c r="J3018" s="259"/>
    </row>
    <row r="3019" spans="1:10">
      <c r="A3019" s="259"/>
      <c r="B3019" s="259"/>
      <c r="C3019" s="259"/>
      <c r="D3019" s="259"/>
      <c r="E3019" s="259"/>
      <c r="F3019" s="270"/>
      <c r="G3019" s="259"/>
      <c r="H3019" s="259"/>
      <c r="I3019" s="259"/>
      <c r="J3019" s="259"/>
    </row>
    <row r="3020" spans="1:10">
      <c r="A3020" s="259"/>
      <c r="B3020" s="259"/>
      <c r="C3020" s="259"/>
      <c r="D3020" s="259"/>
      <c r="E3020" s="259"/>
      <c r="F3020" s="270"/>
      <c r="G3020" s="259"/>
      <c r="H3020" s="259"/>
      <c r="I3020" s="259"/>
      <c r="J3020" s="259"/>
    </row>
    <row r="3021" spans="1:10">
      <c r="A3021" s="259"/>
      <c r="B3021" s="259"/>
      <c r="C3021" s="259"/>
      <c r="D3021" s="259"/>
      <c r="E3021" s="259"/>
      <c r="F3021" s="270"/>
      <c r="G3021" s="259"/>
      <c r="H3021" s="259"/>
      <c r="I3021" s="259"/>
      <c r="J3021" s="259"/>
    </row>
    <row r="3022" spans="1:10">
      <c r="A3022" s="259"/>
      <c r="B3022" s="259"/>
      <c r="C3022" s="259"/>
      <c r="D3022" s="259"/>
      <c r="E3022" s="259"/>
      <c r="F3022" s="270"/>
      <c r="G3022" s="259"/>
      <c r="H3022" s="259"/>
      <c r="I3022" s="259"/>
      <c r="J3022" s="259"/>
    </row>
    <row r="3023" spans="1:10">
      <c r="A3023" s="259"/>
      <c r="B3023" s="259"/>
      <c r="C3023" s="259"/>
      <c r="D3023" s="259"/>
      <c r="E3023" s="259"/>
      <c r="F3023" s="270"/>
      <c r="G3023" s="259"/>
      <c r="H3023" s="259"/>
      <c r="I3023" s="259"/>
      <c r="J3023" s="259"/>
    </row>
    <row r="3024" spans="1:10">
      <c r="A3024" s="259"/>
      <c r="B3024" s="259"/>
      <c r="C3024" s="259"/>
      <c r="D3024" s="259"/>
      <c r="E3024" s="259"/>
      <c r="F3024" s="270"/>
      <c r="G3024" s="259"/>
      <c r="H3024" s="259"/>
      <c r="I3024" s="259"/>
      <c r="J3024" s="259"/>
    </row>
    <row r="3025" spans="1:10">
      <c r="A3025" s="259"/>
      <c r="B3025" s="259"/>
      <c r="C3025" s="259"/>
      <c r="D3025" s="259"/>
      <c r="E3025" s="259"/>
      <c r="F3025" s="270"/>
      <c r="G3025" s="259"/>
      <c r="H3025" s="259"/>
      <c r="I3025" s="259"/>
      <c r="J3025" s="259"/>
    </row>
    <row r="3026" spans="1:10">
      <c r="A3026" s="259"/>
      <c r="B3026" s="259"/>
      <c r="C3026" s="259"/>
      <c r="D3026" s="259"/>
      <c r="E3026" s="259"/>
      <c r="F3026" s="270"/>
      <c r="G3026" s="259"/>
      <c r="H3026" s="259"/>
      <c r="I3026" s="259"/>
      <c r="J3026" s="259"/>
    </row>
    <row r="3027" spans="1:10">
      <c r="A3027" s="259"/>
      <c r="B3027" s="259"/>
      <c r="C3027" s="259"/>
      <c r="D3027" s="259"/>
      <c r="E3027" s="259"/>
      <c r="F3027" s="270"/>
      <c r="G3027" s="259"/>
      <c r="H3027" s="259"/>
      <c r="I3027" s="259"/>
      <c r="J3027" s="259"/>
    </row>
    <row r="3028" spans="1:10">
      <c r="A3028" s="259"/>
      <c r="B3028" s="259"/>
      <c r="C3028" s="259"/>
      <c r="D3028" s="259"/>
      <c r="E3028" s="259"/>
      <c r="F3028" s="270"/>
      <c r="G3028" s="259"/>
      <c r="H3028" s="259"/>
      <c r="I3028" s="259"/>
      <c r="J3028" s="259"/>
    </row>
    <row r="3029" spans="1:10">
      <c r="A3029" s="259"/>
      <c r="B3029" s="259"/>
      <c r="C3029" s="259"/>
      <c r="D3029" s="259"/>
      <c r="E3029" s="259"/>
      <c r="F3029" s="270"/>
      <c r="G3029" s="259"/>
      <c r="H3029" s="259"/>
      <c r="I3029" s="259"/>
      <c r="J3029" s="259"/>
    </row>
    <row r="3030" spans="1:10">
      <c r="A3030" s="259"/>
      <c r="B3030" s="259"/>
      <c r="C3030" s="259"/>
      <c r="D3030" s="259"/>
      <c r="E3030" s="259"/>
      <c r="F3030" s="270"/>
      <c r="G3030" s="259"/>
      <c r="H3030" s="259"/>
      <c r="I3030" s="259"/>
      <c r="J3030" s="259"/>
    </row>
    <row r="3031" spans="1:10">
      <c r="A3031" s="259"/>
      <c r="B3031" s="259"/>
      <c r="C3031" s="259"/>
      <c r="D3031" s="259"/>
      <c r="E3031" s="259"/>
      <c r="F3031" s="270"/>
      <c r="G3031" s="259"/>
      <c r="H3031" s="259"/>
      <c r="I3031" s="259"/>
      <c r="J3031" s="259"/>
    </row>
    <row r="3032" spans="1:10">
      <c r="A3032" s="259"/>
      <c r="B3032" s="259"/>
      <c r="C3032" s="259"/>
      <c r="D3032" s="259"/>
      <c r="E3032" s="259"/>
      <c r="F3032" s="270"/>
      <c r="G3032" s="259"/>
      <c r="H3032" s="259"/>
      <c r="I3032" s="259"/>
      <c r="J3032" s="259"/>
    </row>
    <row r="3033" spans="1:10">
      <c r="A3033" s="259"/>
      <c r="B3033" s="259"/>
      <c r="C3033" s="259"/>
      <c r="D3033" s="259"/>
      <c r="E3033" s="259"/>
      <c r="F3033" s="270"/>
      <c r="G3033" s="259"/>
      <c r="H3033" s="259"/>
      <c r="I3033" s="259"/>
      <c r="J3033" s="259"/>
    </row>
    <row r="3034" spans="1:10">
      <c r="A3034" s="259"/>
      <c r="B3034" s="259"/>
      <c r="C3034" s="259"/>
      <c r="D3034" s="259"/>
      <c r="E3034" s="259"/>
      <c r="F3034" s="270"/>
      <c r="G3034" s="259"/>
      <c r="H3034" s="259"/>
      <c r="I3034" s="259"/>
      <c r="J3034" s="259"/>
    </row>
    <row r="3035" spans="1:10">
      <c r="A3035" s="259"/>
      <c r="B3035" s="259"/>
      <c r="C3035" s="259"/>
      <c r="D3035" s="259"/>
      <c r="E3035" s="259"/>
      <c r="F3035" s="270"/>
      <c r="G3035" s="259"/>
      <c r="H3035" s="259"/>
      <c r="I3035" s="259"/>
      <c r="J3035" s="259"/>
    </row>
    <row r="3036" spans="1:10">
      <c r="A3036" s="259"/>
      <c r="B3036" s="259"/>
      <c r="C3036" s="259"/>
      <c r="D3036" s="259"/>
      <c r="E3036" s="259"/>
      <c r="F3036" s="270"/>
      <c r="G3036" s="259"/>
      <c r="H3036" s="259"/>
      <c r="I3036" s="259"/>
      <c r="J3036" s="259"/>
    </row>
    <row r="3037" spans="1:10">
      <c r="A3037" s="259"/>
      <c r="B3037" s="259"/>
      <c r="C3037" s="259"/>
      <c r="D3037" s="259"/>
      <c r="E3037" s="259"/>
      <c r="F3037" s="270"/>
      <c r="G3037" s="259"/>
      <c r="H3037" s="259"/>
      <c r="I3037" s="259"/>
      <c r="J3037" s="259"/>
    </row>
    <row r="3038" spans="1:10">
      <c r="A3038" s="259"/>
      <c r="B3038" s="259"/>
      <c r="C3038" s="259"/>
      <c r="D3038" s="259"/>
      <c r="E3038" s="259"/>
      <c r="F3038" s="270"/>
      <c r="G3038" s="259"/>
      <c r="H3038" s="259"/>
      <c r="I3038" s="259"/>
      <c r="J3038" s="259"/>
    </row>
    <row r="3039" spans="1:10">
      <c r="A3039" s="259"/>
      <c r="B3039" s="259"/>
      <c r="C3039" s="259"/>
      <c r="D3039" s="259"/>
      <c r="E3039" s="259"/>
      <c r="F3039" s="270"/>
      <c r="G3039" s="259"/>
      <c r="H3039" s="259"/>
      <c r="I3039" s="259"/>
      <c r="J3039" s="259"/>
    </row>
    <row r="3040" spans="1:10">
      <c r="A3040" s="259"/>
      <c r="B3040" s="259"/>
      <c r="C3040" s="259"/>
      <c r="D3040" s="259"/>
      <c r="E3040" s="259"/>
      <c r="F3040" s="270"/>
      <c r="G3040" s="259"/>
      <c r="H3040" s="259"/>
      <c r="I3040" s="259"/>
      <c r="J3040" s="259"/>
    </row>
    <row r="3041" spans="1:10">
      <c r="A3041" s="259"/>
      <c r="B3041" s="259"/>
      <c r="C3041" s="259"/>
      <c r="D3041" s="259"/>
      <c r="E3041" s="259"/>
      <c r="F3041" s="270"/>
      <c r="G3041" s="259"/>
      <c r="H3041" s="259"/>
      <c r="I3041" s="259"/>
      <c r="J3041" s="259"/>
    </row>
    <row r="3042" spans="1:10">
      <c r="A3042" s="259"/>
      <c r="B3042" s="259"/>
      <c r="C3042" s="259"/>
      <c r="D3042" s="259"/>
      <c r="E3042" s="259"/>
      <c r="F3042" s="270"/>
      <c r="G3042" s="259"/>
      <c r="H3042" s="259"/>
      <c r="I3042" s="259"/>
      <c r="J3042" s="259"/>
    </row>
    <row r="3043" spans="1:10">
      <c r="A3043" s="259"/>
      <c r="B3043" s="259"/>
      <c r="C3043" s="259"/>
      <c r="D3043" s="259"/>
      <c r="E3043" s="259"/>
      <c r="F3043" s="270"/>
      <c r="G3043" s="259"/>
      <c r="H3043" s="259"/>
      <c r="I3043" s="259"/>
      <c r="J3043" s="259"/>
    </row>
    <row r="3044" spans="1:10">
      <c r="A3044" s="259"/>
      <c r="B3044" s="259"/>
      <c r="C3044" s="259"/>
      <c r="D3044" s="259"/>
      <c r="E3044" s="259"/>
      <c r="F3044" s="270"/>
      <c r="G3044" s="259"/>
      <c r="H3044" s="259"/>
      <c r="I3044" s="259"/>
      <c r="J3044" s="259"/>
    </row>
    <row r="3045" spans="1:10">
      <c r="A3045" s="259"/>
      <c r="B3045" s="259"/>
      <c r="C3045" s="259"/>
      <c r="D3045" s="259"/>
      <c r="E3045" s="259"/>
      <c r="F3045" s="270"/>
      <c r="G3045" s="259"/>
      <c r="H3045" s="259"/>
      <c r="I3045" s="259"/>
      <c r="J3045" s="259"/>
    </row>
    <row r="3046" spans="1:10">
      <c r="A3046" s="259"/>
      <c r="B3046" s="259"/>
      <c r="C3046" s="259"/>
      <c r="D3046" s="259"/>
      <c r="E3046" s="259"/>
      <c r="F3046" s="270"/>
      <c r="G3046" s="259"/>
      <c r="H3046" s="259"/>
      <c r="I3046" s="259"/>
      <c r="J3046" s="259"/>
    </row>
    <row r="3047" spans="1:10">
      <c r="A3047" s="259"/>
      <c r="B3047" s="259"/>
      <c r="C3047" s="259"/>
      <c r="D3047" s="259"/>
      <c r="E3047" s="259"/>
      <c r="F3047" s="270"/>
      <c r="G3047" s="259"/>
      <c r="H3047" s="259"/>
      <c r="I3047" s="259"/>
      <c r="J3047" s="259"/>
    </row>
    <row r="3048" spans="1:10">
      <c r="A3048" s="259"/>
      <c r="B3048" s="259"/>
      <c r="C3048" s="259"/>
      <c r="D3048" s="259"/>
      <c r="E3048" s="259"/>
      <c r="F3048" s="270"/>
      <c r="G3048" s="259"/>
      <c r="H3048" s="259"/>
      <c r="I3048" s="259"/>
      <c r="J3048" s="259"/>
    </row>
    <row r="3049" spans="1:10">
      <c r="A3049" s="259"/>
      <c r="B3049" s="259"/>
      <c r="C3049" s="259"/>
      <c r="D3049" s="259"/>
      <c r="E3049" s="259"/>
      <c r="F3049" s="270"/>
      <c r="G3049" s="259"/>
      <c r="H3049" s="259"/>
      <c r="I3049" s="259"/>
      <c r="J3049" s="259"/>
    </row>
    <row r="3050" spans="1:10">
      <c r="A3050" s="259"/>
      <c r="B3050" s="259"/>
      <c r="C3050" s="259"/>
      <c r="D3050" s="259"/>
      <c r="E3050" s="259"/>
      <c r="F3050" s="270"/>
      <c r="G3050" s="259"/>
      <c r="H3050" s="259"/>
      <c r="I3050" s="259"/>
      <c r="J3050" s="259"/>
    </row>
    <row r="3051" spans="1:10">
      <c r="A3051" s="259"/>
      <c r="B3051" s="259"/>
      <c r="C3051" s="259"/>
      <c r="D3051" s="259"/>
      <c r="E3051" s="259"/>
      <c r="F3051" s="270"/>
      <c r="G3051" s="259"/>
      <c r="H3051" s="259"/>
      <c r="I3051" s="259"/>
      <c r="J3051" s="259"/>
    </row>
    <row r="3052" spans="1:10">
      <c r="A3052" s="259"/>
      <c r="B3052" s="259"/>
      <c r="C3052" s="259"/>
      <c r="D3052" s="259"/>
      <c r="E3052" s="259"/>
      <c r="F3052" s="270"/>
      <c r="G3052" s="259"/>
      <c r="H3052" s="259"/>
      <c r="I3052" s="259"/>
      <c r="J3052" s="259"/>
    </row>
    <row r="3053" spans="1:10">
      <c r="A3053" s="259"/>
      <c r="B3053" s="259"/>
      <c r="C3053" s="259"/>
      <c r="D3053" s="259"/>
      <c r="E3053" s="259"/>
      <c r="F3053" s="270"/>
      <c r="G3053" s="259"/>
      <c r="H3053" s="259"/>
      <c r="I3053" s="259"/>
      <c r="J3053" s="259"/>
    </row>
    <row r="3054" spans="1:10">
      <c r="A3054" s="259"/>
      <c r="B3054" s="259"/>
      <c r="C3054" s="259"/>
      <c r="D3054" s="259"/>
      <c r="E3054" s="259"/>
      <c r="F3054" s="270"/>
      <c r="G3054" s="259"/>
      <c r="H3054" s="259"/>
      <c r="I3054" s="259"/>
      <c r="J3054" s="259"/>
    </row>
    <row r="3055" spans="1:10">
      <c r="A3055" s="259"/>
      <c r="B3055" s="259"/>
      <c r="C3055" s="259"/>
      <c r="D3055" s="259"/>
      <c r="E3055" s="259"/>
      <c r="F3055" s="270"/>
      <c r="G3055" s="259"/>
      <c r="H3055" s="259"/>
      <c r="I3055" s="259"/>
      <c r="J3055" s="259"/>
    </row>
    <row r="3056" spans="1:10">
      <c r="A3056" s="259"/>
      <c r="B3056" s="259"/>
      <c r="C3056" s="259"/>
      <c r="D3056" s="259"/>
      <c r="E3056" s="259"/>
      <c r="F3056" s="270"/>
      <c r="G3056" s="259"/>
      <c r="H3056" s="259"/>
      <c r="I3056" s="259"/>
      <c r="J3056" s="259"/>
    </row>
    <row r="3057" spans="1:10">
      <c r="A3057" s="259"/>
      <c r="B3057" s="259"/>
      <c r="C3057" s="259"/>
      <c r="D3057" s="259"/>
      <c r="E3057" s="259"/>
      <c r="F3057" s="270"/>
      <c r="G3057" s="259"/>
      <c r="H3057" s="259"/>
      <c r="I3057" s="259"/>
      <c r="J3057" s="259"/>
    </row>
    <row r="3058" spans="1:10">
      <c r="A3058" s="259"/>
      <c r="B3058" s="259"/>
      <c r="C3058" s="259"/>
      <c r="D3058" s="259"/>
      <c r="E3058" s="259"/>
      <c r="F3058" s="270"/>
      <c r="G3058" s="259"/>
      <c r="H3058" s="259"/>
      <c r="I3058" s="259"/>
      <c r="J3058" s="259"/>
    </row>
    <row r="3059" spans="1:10">
      <c r="A3059" s="259"/>
      <c r="B3059" s="259"/>
      <c r="C3059" s="259"/>
      <c r="D3059" s="259"/>
      <c r="E3059" s="259"/>
      <c r="F3059" s="270"/>
      <c r="G3059" s="259"/>
      <c r="H3059" s="259"/>
      <c r="I3059" s="259"/>
      <c r="J3059" s="259"/>
    </row>
    <row r="3060" spans="1:10">
      <c r="A3060" s="259"/>
      <c r="B3060" s="259"/>
      <c r="C3060" s="259"/>
      <c r="D3060" s="259"/>
      <c r="E3060" s="259"/>
      <c r="F3060" s="270"/>
      <c r="G3060" s="259"/>
      <c r="H3060" s="259"/>
      <c r="I3060" s="259"/>
      <c r="J3060" s="259"/>
    </row>
    <row r="3061" spans="1:10">
      <c r="A3061" s="259"/>
      <c r="B3061" s="259"/>
      <c r="C3061" s="259"/>
      <c r="D3061" s="259"/>
      <c r="E3061" s="259"/>
      <c r="F3061" s="270"/>
      <c r="G3061" s="259"/>
      <c r="H3061" s="259"/>
      <c r="I3061" s="259"/>
      <c r="J3061" s="259"/>
    </row>
    <row r="3062" spans="1:10">
      <c r="A3062" s="259"/>
      <c r="B3062" s="259"/>
      <c r="C3062" s="259"/>
      <c r="D3062" s="259"/>
      <c r="E3062" s="259"/>
      <c r="F3062" s="270"/>
      <c r="G3062" s="259"/>
      <c r="H3062" s="259"/>
      <c r="I3062" s="259"/>
      <c r="J3062" s="259"/>
    </row>
    <row r="3063" spans="1:10">
      <c r="A3063" s="259"/>
      <c r="B3063" s="259"/>
      <c r="C3063" s="259"/>
      <c r="D3063" s="259"/>
      <c r="E3063" s="259"/>
      <c r="F3063" s="270"/>
      <c r="G3063" s="259"/>
      <c r="H3063" s="259"/>
      <c r="I3063" s="259"/>
      <c r="J3063" s="259"/>
    </row>
    <row r="3064" spans="1:10">
      <c r="A3064" s="259"/>
      <c r="B3064" s="259"/>
      <c r="C3064" s="259"/>
      <c r="D3064" s="259"/>
      <c r="E3064" s="259"/>
      <c r="F3064" s="270"/>
      <c r="G3064" s="259"/>
      <c r="H3064" s="259"/>
      <c r="I3064" s="259"/>
      <c r="J3064" s="259"/>
    </row>
    <row r="3065" spans="1:10">
      <c r="A3065" s="259"/>
      <c r="B3065" s="259"/>
      <c r="C3065" s="259"/>
      <c r="D3065" s="259"/>
      <c r="E3065" s="259"/>
      <c r="F3065" s="270"/>
      <c r="G3065" s="259"/>
      <c r="H3065" s="259"/>
      <c r="I3065" s="259"/>
      <c r="J3065" s="259"/>
    </row>
    <row r="3066" spans="1:10">
      <c r="A3066" s="259"/>
      <c r="B3066" s="259"/>
      <c r="C3066" s="259"/>
      <c r="D3066" s="259"/>
      <c r="E3066" s="259"/>
      <c r="F3066" s="270"/>
      <c r="G3066" s="259"/>
      <c r="H3066" s="259"/>
      <c r="I3066" s="259"/>
      <c r="J3066" s="259"/>
    </row>
    <row r="3067" spans="1:10">
      <c r="A3067" s="259"/>
      <c r="B3067" s="259"/>
      <c r="C3067" s="259"/>
      <c r="D3067" s="259"/>
      <c r="E3067" s="259"/>
      <c r="F3067" s="270"/>
      <c r="G3067" s="259"/>
      <c r="H3067" s="259"/>
      <c r="I3067" s="259"/>
      <c r="J3067" s="259"/>
    </row>
    <row r="3068" spans="1:10">
      <c r="A3068" s="259"/>
      <c r="B3068" s="259"/>
      <c r="C3068" s="259"/>
      <c r="D3068" s="259"/>
      <c r="E3068" s="259"/>
      <c r="F3068" s="270"/>
      <c r="G3068" s="259"/>
      <c r="H3068" s="259"/>
      <c r="I3068" s="259"/>
      <c r="J3068" s="259"/>
    </row>
    <row r="3069" spans="1:10">
      <c r="A3069" s="259"/>
      <c r="B3069" s="259"/>
      <c r="C3069" s="259"/>
      <c r="D3069" s="259"/>
      <c r="E3069" s="259"/>
      <c r="F3069" s="270"/>
      <c r="G3069" s="259"/>
      <c r="H3069" s="259"/>
      <c r="I3069" s="259"/>
      <c r="J3069" s="259"/>
    </row>
    <row r="3070" spans="1:10">
      <c r="A3070" s="259"/>
      <c r="B3070" s="259"/>
      <c r="C3070" s="259"/>
      <c r="D3070" s="259"/>
      <c r="E3070" s="259"/>
      <c r="F3070" s="270"/>
      <c r="G3070" s="259"/>
      <c r="H3070" s="259"/>
      <c r="I3070" s="259"/>
      <c r="J3070" s="259"/>
    </row>
    <row r="3071" spans="1:10">
      <c r="A3071" s="259"/>
      <c r="B3071" s="259"/>
      <c r="C3071" s="259"/>
      <c r="D3071" s="259"/>
      <c r="E3071" s="259"/>
      <c r="F3071" s="270"/>
      <c r="G3071" s="259"/>
      <c r="H3071" s="259"/>
      <c r="I3071" s="259"/>
      <c r="J3071" s="259"/>
    </row>
    <row r="3072" spans="1:10">
      <c r="A3072" s="259"/>
      <c r="B3072" s="259"/>
      <c r="C3072" s="259"/>
      <c r="D3072" s="259"/>
      <c r="E3072" s="259"/>
      <c r="F3072" s="270"/>
      <c r="G3072" s="259"/>
      <c r="H3072" s="259"/>
      <c r="I3072" s="259"/>
      <c r="J3072" s="259"/>
    </row>
    <row r="3073" spans="1:10">
      <c r="A3073" s="259"/>
      <c r="B3073" s="259"/>
      <c r="C3073" s="259"/>
      <c r="D3073" s="259"/>
      <c r="E3073" s="259"/>
      <c r="F3073" s="270"/>
      <c r="G3073" s="259"/>
      <c r="H3073" s="259"/>
      <c r="I3073" s="259"/>
      <c r="J3073" s="259"/>
    </row>
    <row r="3074" spans="1:10">
      <c r="A3074" s="259"/>
      <c r="B3074" s="259"/>
      <c r="C3074" s="259"/>
      <c r="D3074" s="259"/>
      <c r="E3074" s="259"/>
      <c r="F3074" s="270"/>
      <c r="G3074" s="259"/>
      <c r="H3074" s="259"/>
      <c r="I3074" s="259"/>
      <c r="J3074" s="259"/>
    </row>
    <row r="3075" spans="1:10">
      <c r="A3075" s="259"/>
      <c r="B3075" s="259"/>
      <c r="C3075" s="259"/>
      <c r="D3075" s="259"/>
      <c r="E3075" s="259"/>
      <c r="F3075" s="270"/>
      <c r="G3075" s="259"/>
      <c r="H3075" s="259"/>
      <c r="I3075" s="259"/>
      <c r="J3075" s="259"/>
    </row>
    <row r="3076" spans="1:10">
      <c r="A3076" s="259"/>
      <c r="B3076" s="259"/>
      <c r="C3076" s="259"/>
      <c r="D3076" s="259"/>
      <c r="E3076" s="259"/>
      <c r="F3076" s="270"/>
      <c r="G3076" s="259"/>
      <c r="H3076" s="259"/>
      <c r="I3076" s="259"/>
      <c r="J3076" s="259"/>
    </row>
    <row r="3077" spans="1:10">
      <c r="A3077" s="259"/>
      <c r="B3077" s="259"/>
      <c r="C3077" s="259"/>
      <c r="D3077" s="259"/>
      <c r="E3077" s="259"/>
      <c r="F3077" s="270"/>
      <c r="G3077" s="259"/>
      <c r="H3077" s="259"/>
      <c r="I3077" s="259"/>
      <c r="J3077" s="259"/>
    </row>
    <row r="3078" spans="1:10">
      <c r="A3078" s="259"/>
      <c r="B3078" s="259"/>
      <c r="C3078" s="259"/>
      <c r="D3078" s="259"/>
      <c r="E3078" s="259"/>
      <c r="F3078" s="270"/>
      <c r="G3078" s="259"/>
      <c r="H3078" s="259"/>
      <c r="I3078" s="259"/>
      <c r="J3078" s="259"/>
    </row>
    <row r="3079" spans="1:10">
      <c r="A3079" s="259"/>
      <c r="B3079" s="259"/>
      <c r="C3079" s="259"/>
      <c r="D3079" s="259"/>
      <c r="E3079" s="259"/>
      <c r="F3079" s="270"/>
      <c r="G3079" s="259"/>
      <c r="H3079" s="259"/>
      <c r="I3079" s="259"/>
      <c r="J3079" s="259"/>
    </row>
    <row r="3080" spans="1:10">
      <c r="A3080" s="259"/>
      <c r="B3080" s="259"/>
      <c r="C3080" s="259"/>
      <c r="D3080" s="259"/>
      <c r="E3080" s="259"/>
      <c r="F3080" s="270"/>
      <c r="G3080" s="259"/>
      <c r="H3080" s="259"/>
      <c r="I3080" s="259"/>
      <c r="J3080" s="259"/>
    </row>
    <row r="3081" spans="1:10">
      <c r="A3081" s="259"/>
      <c r="B3081" s="259"/>
      <c r="C3081" s="259"/>
      <c r="D3081" s="259"/>
      <c r="E3081" s="259"/>
      <c r="F3081" s="270"/>
      <c r="G3081" s="259"/>
      <c r="H3081" s="259"/>
      <c r="I3081" s="259"/>
      <c r="J3081" s="259"/>
    </row>
    <row r="3082" spans="1:10">
      <c r="A3082" s="259"/>
      <c r="B3082" s="259"/>
      <c r="C3082" s="259"/>
      <c r="D3082" s="259"/>
      <c r="E3082" s="259"/>
      <c r="F3082" s="270"/>
      <c r="G3082" s="259"/>
      <c r="H3082" s="259"/>
      <c r="I3082" s="259"/>
      <c r="J3082" s="259"/>
    </row>
    <row r="3083" spans="1:10">
      <c r="A3083" s="259"/>
      <c r="B3083" s="259"/>
      <c r="C3083" s="259"/>
      <c r="D3083" s="259"/>
      <c r="E3083" s="259"/>
      <c r="F3083" s="270"/>
      <c r="G3083" s="259"/>
      <c r="H3083" s="259"/>
      <c r="I3083" s="259"/>
      <c r="J3083" s="259"/>
    </row>
    <row r="3084" spans="1:10">
      <c r="A3084" s="259"/>
      <c r="B3084" s="259"/>
      <c r="C3084" s="259"/>
      <c r="D3084" s="259"/>
      <c r="E3084" s="259"/>
      <c r="F3084" s="270"/>
      <c r="G3084" s="259"/>
      <c r="H3084" s="259"/>
      <c r="I3084" s="259"/>
      <c r="J3084" s="259"/>
    </row>
    <row r="3085" spans="1:10">
      <c r="A3085" s="259"/>
      <c r="B3085" s="259"/>
      <c r="C3085" s="259"/>
      <c r="D3085" s="259"/>
      <c r="E3085" s="259"/>
      <c r="F3085" s="270"/>
      <c r="G3085" s="259"/>
      <c r="H3085" s="259"/>
      <c r="I3085" s="259"/>
      <c r="J3085" s="259"/>
    </row>
    <row r="3086" spans="1:10">
      <c r="A3086" s="259"/>
      <c r="B3086" s="259"/>
      <c r="C3086" s="259"/>
      <c r="D3086" s="259"/>
      <c r="E3086" s="259"/>
      <c r="F3086" s="270"/>
      <c r="G3086" s="259"/>
      <c r="H3086" s="259"/>
      <c r="I3086" s="259"/>
      <c r="J3086" s="259"/>
    </row>
    <row r="3087" spans="1:10">
      <c r="A3087" s="259"/>
      <c r="B3087" s="259"/>
      <c r="C3087" s="259"/>
      <c r="D3087" s="259"/>
      <c r="E3087" s="259"/>
      <c r="F3087" s="270"/>
      <c r="G3087" s="259"/>
      <c r="H3087" s="259"/>
      <c r="I3087" s="259"/>
      <c r="J3087" s="259"/>
    </row>
    <row r="3088" spans="1:10">
      <c r="A3088" s="259"/>
      <c r="B3088" s="259"/>
      <c r="C3088" s="259"/>
      <c r="D3088" s="259"/>
      <c r="E3088" s="259"/>
      <c r="F3088" s="270"/>
      <c r="G3088" s="259"/>
      <c r="H3088" s="259"/>
      <c r="I3088" s="259"/>
      <c r="J3088" s="259"/>
    </row>
    <row r="3089" spans="1:10">
      <c r="A3089" s="259"/>
      <c r="B3089" s="259"/>
      <c r="C3089" s="259"/>
      <c r="D3089" s="259"/>
      <c r="E3089" s="259"/>
      <c r="F3089" s="270"/>
      <c r="G3089" s="259"/>
      <c r="H3089" s="259"/>
      <c r="I3089" s="259"/>
      <c r="J3089" s="259"/>
    </row>
    <row r="3090" spans="1:10">
      <c r="A3090" s="259"/>
      <c r="B3090" s="259"/>
      <c r="C3090" s="259"/>
      <c r="D3090" s="259"/>
      <c r="E3090" s="259"/>
      <c r="F3090" s="270"/>
      <c r="G3090" s="259"/>
      <c r="H3090" s="259"/>
      <c r="I3090" s="259"/>
      <c r="J3090" s="259"/>
    </row>
    <row r="3091" spans="1:10">
      <c r="A3091" s="259"/>
      <c r="B3091" s="259"/>
      <c r="C3091" s="259"/>
      <c r="D3091" s="259"/>
      <c r="E3091" s="259"/>
      <c r="F3091" s="270"/>
      <c r="G3091" s="259"/>
      <c r="H3091" s="259"/>
      <c r="I3091" s="259"/>
      <c r="J3091" s="259"/>
    </row>
    <row r="3092" spans="1:10">
      <c r="A3092" s="259"/>
      <c r="B3092" s="259"/>
      <c r="C3092" s="259"/>
      <c r="D3092" s="259"/>
      <c r="E3092" s="259"/>
      <c r="F3092" s="270"/>
      <c r="G3092" s="259"/>
      <c r="H3092" s="259"/>
      <c r="I3092" s="259"/>
      <c r="J3092" s="259"/>
    </row>
    <row r="3093" spans="1:10">
      <c r="A3093" s="259"/>
      <c r="B3093" s="259"/>
      <c r="C3093" s="259"/>
      <c r="D3093" s="259"/>
      <c r="E3093" s="259"/>
      <c r="F3093" s="270"/>
      <c r="G3093" s="259"/>
      <c r="H3093" s="259"/>
      <c r="I3093" s="259"/>
      <c r="J3093" s="259"/>
    </row>
    <row r="3094" spans="1:10">
      <c r="A3094" s="259"/>
      <c r="B3094" s="259"/>
      <c r="C3094" s="259"/>
      <c r="D3094" s="259"/>
      <c r="E3094" s="259"/>
      <c r="F3094" s="270"/>
      <c r="G3094" s="259"/>
      <c r="H3094" s="259"/>
      <c r="I3094" s="259"/>
      <c r="J3094" s="259"/>
    </row>
    <row r="3095" spans="1:10">
      <c r="A3095" s="259"/>
      <c r="B3095" s="259"/>
      <c r="C3095" s="259"/>
      <c r="D3095" s="259"/>
      <c r="E3095" s="259"/>
      <c r="F3095" s="270"/>
      <c r="G3095" s="259"/>
      <c r="H3095" s="259"/>
      <c r="I3095" s="259"/>
      <c r="J3095" s="259"/>
    </row>
    <row r="3096" spans="1:10">
      <c r="A3096" s="259"/>
      <c r="B3096" s="259"/>
      <c r="C3096" s="259"/>
      <c r="D3096" s="259"/>
      <c r="E3096" s="259"/>
      <c r="F3096" s="270"/>
      <c r="G3096" s="259"/>
      <c r="H3096" s="259"/>
      <c r="I3096" s="259"/>
      <c r="J3096" s="259"/>
    </row>
    <row r="3097" spans="1:10">
      <c r="A3097" s="259"/>
      <c r="B3097" s="259"/>
      <c r="C3097" s="259"/>
      <c r="D3097" s="259"/>
      <c r="E3097" s="259"/>
      <c r="F3097" s="270"/>
      <c r="G3097" s="259"/>
      <c r="H3097" s="259"/>
      <c r="I3097" s="259"/>
      <c r="J3097" s="259"/>
    </row>
    <row r="3098" spans="1:10">
      <c r="A3098" s="259"/>
      <c r="B3098" s="259"/>
      <c r="C3098" s="259"/>
      <c r="D3098" s="259"/>
      <c r="E3098" s="259"/>
      <c r="F3098" s="270"/>
      <c r="G3098" s="259"/>
      <c r="H3098" s="259"/>
      <c r="I3098" s="259"/>
      <c r="J3098" s="259"/>
    </row>
    <row r="3099" spans="1:10">
      <c r="A3099" s="259"/>
      <c r="B3099" s="259"/>
      <c r="C3099" s="259"/>
      <c r="D3099" s="259"/>
      <c r="E3099" s="259"/>
      <c r="F3099" s="270"/>
      <c r="G3099" s="259"/>
      <c r="H3099" s="259"/>
      <c r="I3099" s="259"/>
      <c r="J3099" s="259"/>
    </row>
    <row r="3100" spans="1:10">
      <c r="A3100" s="259"/>
      <c r="B3100" s="259"/>
      <c r="C3100" s="259"/>
      <c r="D3100" s="259"/>
      <c r="E3100" s="259"/>
      <c r="F3100" s="270"/>
      <c r="G3100" s="259"/>
      <c r="H3100" s="259"/>
      <c r="I3100" s="259"/>
      <c r="J3100" s="259"/>
    </row>
    <row r="3101" spans="1:10">
      <c r="A3101" s="259"/>
      <c r="B3101" s="259"/>
      <c r="C3101" s="259"/>
      <c r="D3101" s="259"/>
      <c r="E3101" s="259"/>
      <c r="F3101" s="270"/>
      <c r="G3101" s="259"/>
      <c r="H3101" s="259"/>
      <c r="I3101" s="259"/>
      <c r="J3101" s="259"/>
    </row>
    <row r="3102" spans="1:10">
      <c r="A3102" s="259"/>
      <c r="B3102" s="259"/>
      <c r="C3102" s="259"/>
      <c r="D3102" s="259"/>
      <c r="E3102" s="259"/>
      <c r="F3102" s="270"/>
      <c r="G3102" s="259"/>
      <c r="H3102" s="259"/>
      <c r="I3102" s="259"/>
      <c r="J3102" s="259"/>
    </row>
    <row r="3103" spans="1:10">
      <c r="A3103" s="259"/>
      <c r="B3103" s="259"/>
      <c r="C3103" s="259"/>
      <c r="D3103" s="259"/>
      <c r="E3103" s="259"/>
      <c r="F3103" s="270"/>
      <c r="G3103" s="259"/>
      <c r="H3103" s="259"/>
      <c r="I3103" s="259"/>
      <c r="J3103" s="259"/>
    </row>
    <row r="3104" spans="1:10">
      <c r="A3104" s="259"/>
      <c r="B3104" s="259"/>
      <c r="C3104" s="259"/>
      <c r="D3104" s="259"/>
      <c r="E3104" s="259"/>
      <c r="F3104" s="270"/>
      <c r="G3104" s="259"/>
      <c r="H3104" s="259"/>
      <c r="I3104" s="259"/>
      <c r="J3104" s="259"/>
    </row>
    <row r="3105" spans="1:10">
      <c r="A3105" s="259"/>
      <c r="B3105" s="259"/>
      <c r="C3105" s="259"/>
      <c r="D3105" s="259"/>
      <c r="E3105" s="259"/>
      <c r="F3105" s="270"/>
      <c r="G3105" s="259"/>
      <c r="H3105" s="259"/>
      <c r="I3105" s="259"/>
      <c r="J3105" s="259"/>
    </row>
    <row r="3106" spans="1:10">
      <c r="A3106" s="259"/>
      <c r="B3106" s="259"/>
      <c r="C3106" s="259"/>
      <c r="D3106" s="259"/>
      <c r="E3106" s="259"/>
      <c r="F3106" s="270"/>
      <c r="G3106" s="259"/>
      <c r="H3106" s="259"/>
      <c r="I3106" s="259"/>
      <c r="J3106" s="259"/>
    </row>
    <row r="3107" spans="1:10">
      <c r="A3107" s="259"/>
      <c r="B3107" s="259"/>
      <c r="C3107" s="259"/>
      <c r="D3107" s="259"/>
      <c r="E3107" s="259"/>
      <c r="F3107" s="270"/>
      <c r="G3107" s="259"/>
      <c r="H3107" s="259"/>
      <c r="I3107" s="259"/>
      <c r="J3107" s="259"/>
    </row>
    <row r="3108" spans="1:10">
      <c r="A3108" s="259"/>
      <c r="B3108" s="259"/>
      <c r="C3108" s="259"/>
      <c r="D3108" s="259"/>
      <c r="E3108" s="259"/>
      <c r="F3108" s="270"/>
      <c r="G3108" s="259"/>
      <c r="H3108" s="259"/>
      <c r="I3108" s="259"/>
      <c r="J3108" s="259"/>
    </row>
    <row r="3109" spans="1:10">
      <c r="A3109" s="259"/>
      <c r="B3109" s="259"/>
      <c r="C3109" s="259"/>
      <c r="D3109" s="259"/>
      <c r="E3109" s="259"/>
      <c r="F3109" s="270"/>
      <c r="G3109" s="259"/>
      <c r="H3109" s="259"/>
      <c r="I3109" s="259"/>
      <c r="J3109" s="259"/>
    </row>
    <row r="3110" spans="1:10">
      <c r="A3110" s="259"/>
      <c r="B3110" s="259"/>
      <c r="C3110" s="259"/>
      <c r="D3110" s="259"/>
      <c r="E3110" s="259"/>
      <c r="F3110" s="270"/>
      <c r="G3110" s="259"/>
      <c r="H3110" s="259"/>
      <c r="I3110" s="259"/>
      <c r="J3110" s="259"/>
    </row>
    <row r="3111" spans="1:10">
      <c r="A3111" s="259"/>
      <c r="B3111" s="259"/>
      <c r="C3111" s="259"/>
      <c r="D3111" s="259"/>
      <c r="E3111" s="259"/>
      <c r="F3111" s="270"/>
      <c r="G3111" s="259"/>
      <c r="H3111" s="259"/>
      <c r="I3111" s="259"/>
      <c r="J3111" s="259"/>
    </row>
    <row r="3112" spans="1:10">
      <c r="A3112" s="259"/>
      <c r="B3112" s="259"/>
      <c r="C3112" s="259"/>
      <c r="D3112" s="259"/>
      <c r="E3112" s="259"/>
      <c r="F3112" s="270"/>
      <c r="G3112" s="259"/>
      <c r="H3112" s="259"/>
      <c r="I3112" s="259"/>
      <c r="J3112" s="259"/>
    </row>
    <row r="3113" spans="1:10">
      <c r="A3113" s="259"/>
      <c r="B3113" s="259"/>
      <c r="C3113" s="259"/>
      <c r="D3113" s="259"/>
      <c r="E3113" s="259"/>
      <c r="F3113" s="270"/>
      <c r="G3113" s="259"/>
      <c r="H3113" s="259"/>
      <c r="I3113" s="259"/>
      <c r="J3113" s="259"/>
    </row>
    <row r="3114" spans="1:10">
      <c r="A3114" s="259"/>
      <c r="B3114" s="259"/>
      <c r="C3114" s="259"/>
      <c r="D3114" s="259"/>
      <c r="E3114" s="259"/>
      <c r="F3114" s="270"/>
      <c r="G3114" s="259"/>
      <c r="H3114" s="259"/>
      <c r="I3114" s="259"/>
      <c r="J3114" s="259"/>
    </row>
    <row r="3115" spans="1:10">
      <c r="A3115" s="259"/>
      <c r="B3115" s="259"/>
      <c r="C3115" s="259"/>
      <c r="D3115" s="259"/>
      <c r="E3115" s="259"/>
      <c r="F3115" s="270"/>
      <c r="G3115" s="259"/>
      <c r="H3115" s="259"/>
      <c r="I3115" s="259"/>
      <c r="J3115" s="259"/>
    </row>
    <row r="3116" spans="1:10">
      <c r="A3116" s="259"/>
      <c r="B3116" s="259"/>
      <c r="C3116" s="259"/>
      <c r="D3116" s="259"/>
      <c r="E3116" s="259"/>
      <c r="F3116" s="270"/>
      <c r="G3116" s="259"/>
      <c r="H3116" s="259"/>
      <c r="I3116" s="259"/>
      <c r="J3116" s="259"/>
    </row>
    <row r="3117" spans="1:10">
      <c r="A3117" s="259"/>
      <c r="B3117" s="259"/>
      <c r="C3117" s="259"/>
      <c r="D3117" s="259"/>
      <c r="E3117" s="259"/>
      <c r="F3117" s="270"/>
      <c r="G3117" s="259"/>
      <c r="H3117" s="259"/>
      <c r="I3117" s="259"/>
      <c r="J3117" s="259"/>
    </row>
    <row r="3118" spans="1:10">
      <c r="A3118" s="259"/>
      <c r="B3118" s="259"/>
      <c r="C3118" s="259"/>
      <c r="D3118" s="259"/>
      <c r="E3118" s="259"/>
      <c r="F3118" s="270"/>
      <c r="G3118" s="259"/>
      <c r="H3118" s="259"/>
      <c r="I3118" s="259"/>
      <c r="J3118" s="259"/>
    </row>
    <row r="3119" spans="1:10">
      <c r="A3119" s="259"/>
      <c r="B3119" s="259"/>
      <c r="C3119" s="259"/>
      <c r="D3119" s="259"/>
      <c r="E3119" s="259"/>
      <c r="F3119" s="270"/>
      <c r="G3119" s="259"/>
      <c r="H3119" s="259"/>
      <c r="I3119" s="259"/>
      <c r="J3119" s="259"/>
    </row>
    <row r="3120" spans="1:10">
      <c r="A3120" s="259"/>
      <c r="B3120" s="259"/>
      <c r="C3120" s="259"/>
      <c r="D3120" s="259"/>
      <c r="E3120" s="259"/>
      <c r="F3120" s="270"/>
      <c r="G3120" s="259"/>
      <c r="H3120" s="259"/>
      <c r="I3120" s="259"/>
      <c r="J3120" s="259"/>
    </row>
    <row r="3121" spans="1:10">
      <c r="A3121" s="259"/>
      <c r="B3121" s="259"/>
      <c r="C3121" s="259"/>
      <c r="D3121" s="259"/>
      <c r="E3121" s="259"/>
      <c r="F3121" s="270"/>
      <c r="G3121" s="259"/>
      <c r="H3121" s="259"/>
      <c r="I3121" s="259"/>
      <c r="J3121" s="259"/>
    </row>
    <row r="3122" spans="1:10">
      <c r="A3122" s="259"/>
      <c r="B3122" s="259"/>
      <c r="C3122" s="259"/>
      <c r="D3122" s="259"/>
      <c r="E3122" s="259"/>
      <c r="F3122" s="270"/>
      <c r="G3122" s="259"/>
      <c r="H3122" s="259"/>
      <c r="I3122" s="259"/>
      <c r="J3122" s="259"/>
    </row>
    <row r="3123" spans="1:10">
      <c r="A3123" s="259"/>
      <c r="B3123" s="259"/>
      <c r="C3123" s="259"/>
      <c r="D3123" s="259"/>
      <c r="E3123" s="259"/>
      <c r="F3123" s="270"/>
      <c r="G3123" s="259"/>
      <c r="H3123" s="259"/>
      <c r="I3123" s="259"/>
      <c r="J3123" s="259"/>
    </row>
    <row r="3124" spans="1:10">
      <c r="A3124" s="259"/>
      <c r="B3124" s="259"/>
      <c r="C3124" s="259"/>
      <c r="D3124" s="259"/>
      <c r="E3124" s="259"/>
      <c r="F3124" s="270"/>
      <c r="G3124" s="259"/>
      <c r="H3124" s="259"/>
      <c r="I3124" s="259"/>
      <c r="J3124" s="259"/>
    </row>
    <row r="3125" spans="1:10">
      <c r="A3125" s="259"/>
      <c r="B3125" s="259"/>
      <c r="C3125" s="259"/>
      <c r="D3125" s="259"/>
      <c r="E3125" s="259"/>
      <c r="F3125" s="270"/>
      <c r="G3125" s="259"/>
      <c r="H3125" s="259"/>
      <c r="I3125" s="259"/>
      <c r="J3125" s="259"/>
    </row>
    <row r="3126" spans="1:10">
      <c r="A3126" s="259"/>
      <c r="B3126" s="259"/>
      <c r="C3126" s="259"/>
      <c r="D3126" s="259"/>
      <c r="E3126" s="259"/>
      <c r="F3126" s="270"/>
      <c r="G3126" s="259"/>
      <c r="H3126" s="259"/>
      <c r="I3126" s="259"/>
      <c r="J3126" s="259"/>
    </row>
    <row r="3127" spans="1:10">
      <c r="A3127" s="259"/>
      <c r="B3127" s="259"/>
      <c r="C3127" s="259"/>
      <c r="D3127" s="259"/>
      <c r="E3127" s="259"/>
      <c r="F3127" s="270"/>
      <c r="G3127" s="259"/>
      <c r="H3127" s="259"/>
      <c r="I3127" s="259"/>
      <c r="J3127" s="259"/>
    </row>
    <row r="3128" spans="1:10">
      <c r="A3128" s="259"/>
      <c r="B3128" s="259"/>
      <c r="C3128" s="259"/>
      <c r="D3128" s="259"/>
      <c r="E3128" s="259"/>
      <c r="F3128" s="270"/>
      <c r="G3128" s="259"/>
      <c r="H3128" s="259"/>
      <c r="I3128" s="259"/>
      <c r="J3128" s="259"/>
    </row>
    <row r="3129" spans="1:10">
      <c r="A3129" s="259"/>
      <c r="B3129" s="259"/>
      <c r="C3129" s="259"/>
      <c r="D3129" s="259"/>
      <c r="E3129" s="259"/>
      <c r="F3129" s="270"/>
      <c r="G3129" s="259"/>
      <c r="H3129" s="259"/>
      <c r="I3129" s="259"/>
      <c r="J3129" s="259"/>
    </row>
    <row r="3130" spans="1:10">
      <c r="A3130" s="259"/>
      <c r="B3130" s="259"/>
      <c r="C3130" s="259"/>
      <c r="D3130" s="259"/>
      <c r="E3130" s="259"/>
      <c r="F3130" s="270"/>
      <c r="G3130" s="259"/>
      <c r="H3130" s="259"/>
      <c r="I3130" s="259"/>
      <c r="J3130" s="259"/>
    </row>
    <row r="3131" spans="1:10">
      <c r="A3131" s="259"/>
      <c r="B3131" s="259"/>
      <c r="C3131" s="259"/>
      <c r="D3131" s="259"/>
      <c r="E3131" s="259"/>
      <c r="F3131" s="270"/>
      <c r="G3131" s="259"/>
      <c r="H3131" s="259"/>
      <c r="I3131" s="259"/>
      <c r="J3131" s="259"/>
    </row>
    <row r="3132" spans="1:10">
      <c r="A3132" s="259"/>
      <c r="B3132" s="259"/>
      <c r="C3132" s="259"/>
      <c r="D3132" s="259"/>
      <c r="E3132" s="259"/>
      <c r="F3132" s="270"/>
      <c r="G3132" s="259"/>
      <c r="H3132" s="259"/>
      <c r="I3132" s="259"/>
      <c r="J3132" s="259"/>
    </row>
    <row r="3133" spans="1:10">
      <c r="A3133" s="259"/>
      <c r="B3133" s="259"/>
      <c r="C3133" s="259"/>
      <c r="D3133" s="259"/>
      <c r="E3133" s="259"/>
      <c r="F3133" s="270"/>
      <c r="G3133" s="259"/>
      <c r="H3133" s="259"/>
      <c r="I3133" s="259"/>
      <c r="J3133" s="259"/>
    </row>
    <row r="3134" spans="1:10">
      <c r="A3134" s="259"/>
      <c r="B3134" s="259"/>
      <c r="C3134" s="259"/>
      <c r="D3134" s="259"/>
      <c r="E3134" s="259"/>
      <c r="F3134" s="270"/>
      <c r="G3134" s="259"/>
      <c r="H3134" s="259"/>
      <c r="I3134" s="259"/>
      <c r="J3134" s="259"/>
    </row>
    <row r="3135" spans="1:10">
      <c r="A3135" s="259"/>
      <c r="B3135" s="259"/>
      <c r="C3135" s="259"/>
      <c r="D3135" s="259"/>
      <c r="E3135" s="259"/>
      <c r="F3135" s="270"/>
      <c r="G3135" s="259"/>
      <c r="H3135" s="259"/>
      <c r="I3135" s="259"/>
      <c r="J3135" s="259"/>
    </row>
    <row r="3136" spans="1:10">
      <c r="A3136" s="259"/>
      <c r="B3136" s="259"/>
      <c r="C3136" s="259"/>
      <c r="D3136" s="259"/>
      <c r="E3136" s="259"/>
      <c r="F3136" s="270"/>
      <c r="G3136" s="259"/>
      <c r="H3136" s="259"/>
      <c r="I3136" s="259"/>
      <c r="J3136" s="259"/>
    </row>
    <row r="3137" spans="1:10">
      <c r="A3137" s="259"/>
      <c r="B3137" s="259"/>
      <c r="C3137" s="259"/>
      <c r="D3137" s="259"/>
      <c r="E3137" s="259"/>
      <c r="F3137" s="270"/>
      <c r="G3137" s="259"/>
      <c r="H3137" s="259"/>
      <c r="I3137" s="259"/>
      <c r="J3137" s="259"/>
    </row>
    <row r="3138" spans="1:10">
      <c r="A3138" s="259"/>
      <c r="B3138" s="259"/>
      <c r="C3138" s="259"/>
      <c r="D3138" s="259"/>
      <c r="E3138" s="259"/>
      <c r="F3138" s="270"/>
      <c r="G3138" s="259"/>
      <c r="H3138" s="259"/>
      <c r="I3138" s="259"/>
      <c r="J3138" s="259"/>
    </row>
    <row r="3139" spans="1:10">
      <c r="A3139" s="259"/>
      <c r="B3139" s="259"/>
      <c r="C3139" s="259"/>
      <c r="D3139" s="259"/>
      <c r="E3139" s="259"/>
      <c r="F3139" s="270"/>
      <c r="G3139" s="259"/>
      <c r="H3139" s="259"/>
      <c r="I3139" s="259"/>
      <c r="J3139" s="259"/>
    </row>
    <row r="3140" spans="1:10">
      <c r="A3140" s="259"/>
      <c r="B3140" s="259"/>
      <c r="C3140" s="259"/>
      <c r="D3140" s="259"/>
      <c r="E3140" s="259"/>
      <c r="F3140" s="270"/>
      <c r="G3140" s="259"/>
      <c r="H3140" s="259"/>
      <c r="I3140" s="259"/>
      <c r="J3140" s="259"/>
    </row>
    <row r="3141" spans="1:10">
      <c r="A3141" s="259"/>
      <c r="B3141" s="259"/>
      <c r="C3141" s="259"/>
      <c r="D3141" s="259"/>
      <c r="E3141" s="259"/>
      <c r="F3141" s="270"/>
      <c r="G3141" s="259"/>
      <c r="H3141" s="259"/>
      <c r="I3141" s="259"/>
      <c r="J3141" s="259"/>
    </row>
    <row r="3142" spans="1:10">
      <c r="A3142" s="259"/>
      <c r="B3142" s="259"/>
      <c r="C3142" s="259"/>
      <c r="D3142" s="259"/>
      <c r="E3142" s="259"/>
      <c r="F3142" s="270"/>
      <c r="G3142" s="259"/>
      <c r="H3142" s="259"/>
      <c r="I3142" s="259"/>
      <c r="J3142" s="259"/>
    </row>
    <row r="3143" spans="1:10">
      <c r="A3143" s="259"/>
      <c r="B3143" s="259"/>
      <c r="C3143" s="259"/>
      <c r="D3143" s="259"/>
      <c r="E3143" s="259"/>
      <c r="F3143" s="270"/>
      <c r="G3143" s="259"/>
      <c r="H3143" s="259"/>
      <c r="I3143" s="259"/>
      <c r="J3143" s="259"/>
    </row>
    <row r="3144" spans="1:10">
      <c r="A3144" s="259"/>
      <c r="B3144" s="259"/>
      <c r="C3144" s="259"/>
      <c r="D3144" s="259"/>
      <c r="E3144" s="259"/>
      <c r="F3144" s="270"/>
      <c r="G3144" s="259"/>
      <c r="H3144" s="259"/>
      <c r="I3144" s="259"/>
      <c r="J3144" s="259"/>
    </row>
    <row r="3145" spans="1:10">
      <c r="A3145" s="259"/>
      <c r="B3145" s="259"/>
      <c r="C3145" s="259"/>
      <c r="D3145" s="259"/>
      <c r="E3145" s="259"/>
      <c r="F3145" s="270"/>
      <c r="G3145" s="259"/>
      <c r="H3145" s="259"/>
      <c r="I3145" s="259"/>
      <c r="J3145" s="259"/>
    </row>
    <row r="3146" spans="1:10">
      <c r="A3146" s="259"/>
      <c r="B3146" s="259"/>
      <c r="C3146" s="259"/>
      <c r="D3146" s="259"/>
      <c r="E3146" s="259"/>
      <c r="F3146" s="270"/>
      <c r="G3146" s="259"/>
      <c r="H3146" s="259"/>
      <c r="I3146" s="259"/>
      <c r="J3146" s="259"/>
    </row>
    <row r="3147" spans="1:10">
      <c r="A3147" s="259"/>
      <c r="B3147" s="259"/>
      <c r="C3147" s="259"/>
      <c r="D3147" s="259"/>
      <c r="E3147" s="259"/>
      <c r="F3147" s="270"/>
      <c r="G3147" s="259"/>
      <c r="H3147" s="259"/>
      <c r="I3147" s="259"/>
      <c r="J3147" s="259"/>
    </row>
    <row r="3148" spans="1:10">
      <c r="A3148" s="259"/>
      <c r="B3148" s="259"/>
      <c r="C3148" s="259"/>
      <c r="D3148" s="259"/>
      <c r="E3148" s="259"/>
      <c r="F3148" s="270"/>
      <c r="G3148" s="259"/>
      <c r="H3148" s="259"/>
      <c r="I3148" s="259"/>
      <c r="J3148" s="259"/>
    </row>
    <row r="3149" spans="1:10">
      <c r="A3149" s="259"/>
      <c r="B3149" s="259"/>
      <c r="C3149" s="259"/>
      <c r="D3149" s="259"/>
      <c r="E3149" s="259"/>
      <c r="F3149" s="270"/>
      <c r="G3149" s="259"/>
      <c r="H3149" s="259"/>
      <c r="I3149" s="259"/>
      <c r="J3149" s="259"/>
    </row>
    <row r="3150" spans="1:10">
      <c r="A3150" s="259"/>
      <c r="B3150" s="259"/>
      <c r="C3150" s="259"/>
      <c r="D3150" s="259"/>
      <c r="E3150" s="259"/>
      <c r="F3150" s="270"/>
      <c r="G3150" s="259"/>
      <c r="H3150" s="259"/>
      <c r="I3150" s="259"/>
      <c r="J3150" s="259"/>
    </row>
    <row r="3151" spans="1:10">
      <c r="A3151" s="259"/>
      <c r="B3151" s="259"/>
      <c r="C3151" s="259"/>
      <c r="D3151" s="259"/>
      <c r="E3151" s="259"/>
      <c r="F3151" s="270"/>
      <c r="G3151" s="259"/>
      <c r="H3151" s="259"/>
      <c r="I3151" s="259"/>
      <c r="J3151" s="259"/>
    </row>
    <row r="3152" spans="1:10">
      <c r="A3152" s="259"/>
      <c r="B3152" s="259"/>
      <c r="C3152" s="259"/>
      <c r="D3152" s="259"/>
      <c r="E3152" s="259"/>
      <c r="F3152" s="270"/>
      <c r="G3152" s="259"/>
      <c r="H3152" s="259"/>
      <c r="I3152" s="259"/>
      <c r="J3152" s="259"/>
    </row>
    <row r="3153" spans="1:10">
      <c r="A3153" s="259"/>
      <c r="B3153" s="259"/>
      <c r="C3153" s="259"/>
      <c r="D3153" s="259"/>
      <c r="E3153" s="259"/>
      <c r="F3153" s="270"/>
      <c r="G3153" s="259"/>
      <c r="H3153" s="259"/>
      <c r="I3153" s="259"/>
      <c r="J3153" s="259"/>
    </row>
    <row r="3154" spans="1:10">
      <c r="A3154" s="259"/>
      <c r="B3154" s="259"/>
      <c r="C3154" s="259"/>
      <c r="D3154" s="259"/>
      <c r="E3154" s="259"/>
      <c r="F3154" s="270"/>
      <c r="G3154" s="259"/>
      <c r="H3154" s="259"/>
      <c r="I3154" s="259"/>
      <c r="J3154" s="259"/>
    </row>
    <row r="3155" spans="1:10">
      <c r="A3155" s="259"/>
      <c r="B3155" s="259"/>
      <c r="C3155" s="259"/>
      <c r="D3155" s="259"/>
      <c r="E3155" s="259"/>
      <c r="F3155" s="270"/>
      <c r="G3155" s="259"/>
      <c r="H3155" s="259"/>
      <c r="I3155" s="259"/>
      <c r="J3155" s="259"/>
    </row>
    <row r="3156" spans="1:10">
      <c r="A3156" s="259"/>
      <c r="B3156" s="259"/>
      <c r="C3156" s="259"/>
      <c r="D3156" s="259"/>
      <c r="E3156" s="259"/>
      <c r="F3156" s="270"/>
      <c r="G3156" s="259"/>
      <c r="H3156" s="259"/>
      <c r="I3156" s="259"/>
      <c r="J3156" s="259"/>
    </row>
    <row r="3157" spans="1:10">
      <c r="A3157" s="259"/>
      <c r="B3157" s="259"/>
      <c r="C3157" s="259"/>
      <c r="D3157" s="259"/>
      <c r="E3157" s="259"/>
      <c r="F3157" s="270"/>
      <c r="G3157" s="259"/>
      <c r="H3157" s="259"/>
      <c r="I3157" s="259"/>
      <c r="J3157" s="259"/>
    </row>
    <row r="3158" spans="1:10">
      <c r="A3158" s="259"/>
      <c r="B3158" s="259"/>
      <c r="C3158" s="259"/>
      <c r="D3158" s="259"/>
      <c r="E3158" s="259"/>
      <c r="F3158" s="270"/>
      <c r="G3158" s="259"/>
      <c r="H3158" s="259"/>
      <c r="I3158" s="259"/>
      <c r="J3158" s="259"/>
    </row>
    <row r="3159" spans="1:10">
      <c r="A3159" s="259"/>
      <c r="B3159" s="259"/>
      <c r="C3159" s="259"/>
      <c r="D3159" s="259"/>
      <c r="E3159" s="259"/>
      <c r="F3159" s="270"/>
      <c r="G3159" s="259"/>
      <c r="H3159" s="259"/>
      <c r="I3159" s="259"/>
      <c r="J3159" s="259"/>
    </row>
    <row r="3160" spans="1:10">
      <c r="A3160" s="259"/>
      <c r="B3160" s="259"/>
      <c r="C3160" s="259"/>
      <c r="D3160" s="259"/>
      <c r="E3160" s="259"/>
      <c r="F3160" s="270"/>
      <c r="G3160" s="259"/>
      <c r="H3160" s="259"/>
      <c r="I3160" s="259"/>
      <c r="J3160" s="259"/>
    </row>
    <row r="3161" spans="1:10">
      <c r="A3161" s="259"/>
      <c r="B3161" s="259"/>
      <c r="C3161" s="259"/>
      <c r="D3161" s="259"/>
      <c r="E3161" s="259"/>
      <c r="F3161" s="270"/>
      <c r="G3161" s="259"/>
      <c r="H3161" s="259"/>
      <c r="I3161" s="259"/>
      <c r="J3161" s="259"/>
    </row>
    <row r="3162" spans="1:10">
      <c r="A3162" s="259"/>
      <c r="B3162" s="259"/>
      <c r="C3162" s="259"/>
      <c r="D3162" s="259"/>
      <c r="E3162" s="259"/>
      <c r="F3162" s="270"/>
      <c r="G3162" s="259"/>
      <c r="H3162" s="259"/>
      <c r="I3162" s="259"/>
      <c r="J3162" s="259"/>
    </row>
    <row r="3163" spans="1:10">
      <c r="A3163" s="259"/>
      <c r="B3163" s="259"/>
      <c r="C3163" s="259"/>
      <c r="D3163" s="259"/>
      <c r="E3163" s="259"/>
      <c r="F3163" s="270"/>
      <c r="G3163" s="259"/>
      <c r="H3163" s="259"/>
      <c r="I3163" s="259"/>
      <c r="J3163" s="259"/>
    </row>
    <row r="3164" spans="1:10">
      <c r="A3164" s="259"/>
      <c r="B3164" s="259"/>
      <c r="C3164" s="259"/>
      <c r="D3164" s="259"/>
      <c r="E3164" s="259"/>
      <c r="F3164" s="270"/>
      <c r="G3164" s="259"/>
      <c r="H3164" s="259"/>
      <c r="I3164" s="259"/>
      <c r="J3164" s="259"/>
    </row>
    <row r="3165" spans="1:10">
      <c r="A3165" s="259"/>
      <c r="B3165" s="259"/>
      <c r="C3165" s="259"/>
      <c r="D3165" s="259"/>
      <c r="E3165" s="259"/>
      <c r="F3165" s="270"/>
      <c r="G3165" s="259"/>
      <c r="H3165" s="259"/>
      <c r="I3165" s="259"/>
      <c r="J3165" s="259"/>
    </row>
    <row r="3166" spans="1:10">
      <c r="A3166" s="259"/>
      <c r="B3166" s="259"/>
      <c r="C3166" s="259"/>
      <c r="D3166" s="259"/>
      <c r="E3166" s="259"/>
      <c r="F3166" s="270"/>
      <c r="G3166" s="259"/>
      <c r="H3166" s="259"/>
      <c r="I3166" s="259"/>
      <c r="J3166" s="259"/>
    </row>
    <row r="3167" spans="1:10">
      <c r="A3167" s="259"/>
      <c r="B3167" s="259"/>
      <c r="C3167" s="259"/>
      <c r="D3167" s="259"/>
      <c r="E3167" s="259"/>
      <c r="F3167" s="270"/>
      <c r="G3167" s="259"/>
      <c r="H3167" s="259"/>
      <c r="I3167" s="259"/>
      <c r="J3167" s="259"/>
    </row>
    <row r="3168" spans="1:10">
      <c r="A3168" s="259"/>
      <c r="B3168" s="259"/>
      <c r="C3168" s="259"/>
      <c r="D3168" s="259"/>
      <c r="E3168" s="259"/>
      <c r="F3168" s="270"/>
      <c r="G3168" s="259"/>
      <c r="H3168" s="259"/>
      <c r="I3168" s="259"/>
      <c r="J3168" s="259"/>
    </row>
    <row r="3169" spans="1:10">
      <c r="A3169" s="259"/>
      <c r="B3169" s="259"/>
      <c r="C3169" s="259"/>
      <c r="D3169" s="259"/>
      <c r="E3169" s="259"/>
      <c r="F3169" s="270"/>
      <c r="G3169" s="259"/>
      <c r="H3169" s="259"/>
      <c r="I3169" s="259"/>
      <c r="J3169" s="259"/>
    </row>
    <row r="3170" spans="1:10">
      <c r="A3170" s="259"/>
      <c r="B3170" s="259"/>
      <c r="C3170" s="259"/>
      <c r="D3170" s="259"/>
      <c r="E3170" s="259"/>
      <c r="F3170" s="270"/>
      <c r="G3170" s="259"/>
      <c r="H3170" s="259"/>
      <c r="I3170" s="259"/>
      <c r="J3170" s="259"/>
    </row>
    <row r="3171" spans="1:10">
      <c r="A3171" s="259"/>
      <c r="B3171" s="259"/>
      <c r="C3171" s="259"/>
      <c r="D3171" s="259"/>
      <c r="E3171" s="259"/>
      <c r="F3171" s="270"/>
      <c r="G3171" s="259"/>
      <c r="H3171" s="259"/>
      <c r="I3171" s="259"/>
      <c r="J3171" s="259"/>
    </row>
    <row r="3172" spans="1:10">
      <c r="A3172" s="259"/>
      <c r="B3172" s="259"/>
      <c r="C3172" s="259"/>
      <c r="D3172" s="259"/>
      <c r="E3172" s="259"/>
      <c r="F3172" s="270"/>
      <c r="G3172" s="259"/>
      <c r="H3172" s="259"/>
      <c r="I3172" s="259"/>
      <c r="J3172" s="259"/>
    </row>
    <row r="3173" spans="1:10">
      <c r="A3173" s="259"/>
      <c r="B3173" s="259"/>
      <c r="C3173" s="259"/>
      <c r="D3173" s="259"/>
      <c r="E3173" s="259"/>
      <c r="F3173" s="270"/>
      <c r="G3173" s="259"/>
      <c r="H3173" s="259"/>
      <c r="I3173" s="259"/>
      <c r="J3173" s="259"/>
    </row>
    <row r="3174" spans="1:10">
      <c r="A3174" s="259"/>
      <c r="B3174" s="259"/>
      <c r="C3174" s="259"/>
      <c r="D3174" s="259"/>
      <c r="E3174" s="259"/>
      <c r="F3174" s="270"/>
      <c r="G3174" s="259"/>
      <c r="H3174" s="259"/>
      <c r="I3174" s="259"/>
      <c r="J3174" s="259"/>
    </row>
    <row r="3175" spans="1:10">
      <c r="A3175" s="259"/>
      <c r="B3175" s="259"/>
      <c r="C3175" s="259"/>
      <c r="D3175" s="259"/>
      <c r="E3175" s="259"/>
      <c r="F3175" s="270"/>
      <c r="G3175" s="259"/>
      <c r="H3175" s="259"/>
      <c r="I3175" s="259"/>
      <c r="J3175" s="259"/>
    </row>
    <row r="3176" spans="1:10">
      <c r="A3176" s="259"/>
      <c r="B3176" s="259"/>
      <c r="C3176" s="259"/>
      <c r="D3176" s="259"/>
      <c r="E3176" s="259"/>
      <c r="F3176" s="270"/>
      <c r="G3176" s="259"/>
      <c r="H3176" s="259"/>
      <c r="I3176" s="259"/>
      <c r="J3176" s="259"/>
    </row>
    <row r="3177" spans="1:10">
      <c r="A3177" s="259"/>
      <c r="B3177" s="259"/>
      <c r="C3177" s="259"/>
      <c r="D3177" s="259"/>
      <c r="E3177" s="259"/>
      <c r="F3177" s="270"/>
      <c r="G3177" s="259"/>
      <c r="H3177" s="259"/>
      <c r="I3177" s="259"/>
      <c r="J3177" s="259"/>
    </row>
    <row r="3178" spans="1:10">
      <c r="A3178" s="259"/>
      <c r="B3178" s="259"/>
      <c r="C3178" s="259"/>
      <c r="D3178" s="259"/>
      <c r="E3178" s="259"/>
      <c r="F3178" s="270"/>
      <c r="G3178" s="259"/>
      <c r="H3178" s="259"/>
      <c r="I3178" s="259"/>
      <c r="J3178" s="259"/>
    </row>
    <row r="3179" spans="1:10">
      <c r="A3179" s="259"/>
      <c r="B3179" s="259"/>
      <c r="C3179" s="259"/>
      <c r="D3179" s="259"/>
      <c r="E3179" s="259"/>
      <c r="F3179" s="270"/>
      <c r="G3179" s="259"/>
      <c r="H3179" s="259"/>
      <c r="I3179" s="259"/>
      <c r="J3179" s="259"/>
    </row>
    <row r="3180" spans="1:10">
      <c r="A3180" s="259"/>
      <c r="B3180" s="259"/>
      <c r="C3180" s="259"/>
      <c r="D3180" s="259"/>
      <c r="E3180" s="259"/>
      <c r="F3180" s="270"/>
      <c r="G3180" s="259"/>
      <c r="H3180" s="259"/>
      <c r="I3180" s="259"/>
      <c r="J3180" s="259"/>
    </row>
    <row r="3181" spans="1:10">
      <c r="A3181" s="259"/>
      <c r="B3181" s="259"/>
      <c r="C3181" s="259"/>
      <c r="D3181" s="259"/>
      <c r="E3181" s="259"/>
      <c r="F3181" s="270"/>
      <c r="G3181" s="259"/>
      <c r="H3181" s="259"/>
      <c r="I3181" s="259"/>
      <c r="J3181" s="259"/>
    </row>
    <row r="3182" spans="1:10">
      <c r="A3182" s="259"/>
      <c r="B3182" s="259"/>
      <c r="C3182" s="259"/>
      <c r="D3182" s="259"/>
      <c r="E3182" s="259"/>
      <c r="F3182" s="270"/>
      <c r="G3182" s="259"/>
      <c r="H3182" s="259"/>
      <c r="I3182" s="259"/>
      <c r="J3182" s="259"/>
    </row>
    <row r="3183" spans="1:10">
      <c r="A3183" s="259"/>
      <c r="B3183" s="259"/>
      <c r="C3183" s="259"/>
      <c r="D3183" s="259"/>
      <c r="E3183" s="259"/>
      <c r="F3183" s="270"/>
      <c r="G3183" s="259"/>
      <c r="H3183" s="259"/>
      <c r="I3183" s="259"/>
      <c r="J3183" s="259"/>
    </row>
    <row r="3184" spans="1:10">
      <c r="A3184" s="259"/>
      <c r="B3184" s="259"/>
      <c r="C3184" s="259"/>
      <c r="D3184" s="259"/>
      <c r="E3184" s="259"/>
      <c r="F3184" s="270"/>
      <c r="G3184" s="259"/>
      <c r="H3184" s="259"/>
      <c r="I3184" s="259"/>
      <c r="J3184" s="259"/>
    </row>
    <row r="3185" spans="1:10">
      <c r="A3185" s="259"/>
      <c r="B3185" s="259"/>
      <c r="C3185" s="259"/>
      <c r="D3185" s="259"/>
      <c r="E3185" s="259"/>
      <c r="F3185" s="270"/>
      <c r="G3185" s="259"/>
      <c r="H3185" s="259"/>
      <c r="I3185" s="259"/>
      <c r="J3185" s="259"/>
    </row>
    <row r="3186" spans="1:10">
      <c r="A3186" s="259"/>
      <c r="B3186" s="259"/>
      <c r="C3186" s="259"/>
      <c r="D3186" s="259"/>
      <c r="E3186" s="259"/>
      <c r="F3186" s="270"/>
      <c r="G3186" s="259"/>
      <c r="H3186" s="259"/>
      <c r="I3186" s="259"/>
      <c r="J3186" s="259"/>
    </row>
    <row r="3187" spans="1:10">
      <c r="A3187" s="259"/>
      <c r="B3187" s="259"/>
      <c r="C3187" s="259"/>
      <c r="D3187" s="259"/>
      <c r="E3187" s="259"/>
      <c r="F3187" s="270"/>
      <c r="G3187" s="259"/>
      <c r="H3187" s="259"/>
      <c r="I3187" s="259"/>
      <c r="J3187" s="259"/>
    </row>
    <row r="3188" spans="1:10">
      <c r="A3188" s="259"/>
      <c r="B3188" s="259"/>
      <c r="C3188" s="259"/>
      <c r="D3188" s="259"/>
      <c r="E3188" s="259"/>
      <c r="F3188" s="270"/>
      <c r="G3188" s="259"/>
      <c r="H3188" s="259"/>
      <c r="I3188" s="259"/>
      <c r="J3188" s="259"/>
    </row>
    <row r="3189" spans="1:10">
      <c r="A3189" s="259"/>
      <c r="B3189" s="259"/>
      <c r="C3189" s="259"/>
      <c r="D3189" s="259"/>
      <c r="E3189" s="259"/>
      <c r="F3189" s="270"/>
      <c r="G3189" s="259"/>
      <c r="H3189" s="259"/>
      <c r="I3189" s="259"/>
      <c r="J3189" s="259"/>
    </row>
    <row r="3190" spans="1:10">
      <c r="A3190" s="259"/>
      <c r="B3190" s="259"/>
      <c r="C3190" s="259"/>
      <c r="D3190" s="259"/>
      <c r="E3190" s="259"/>
      <c r="F3190" s="270"/>
      <c r="G3190" s="259"/>
      <c r="H3190" s="259"/>
      <c r="I3190" s="259"/>
      <c r="J3190" s="259"/>
    </row>
    <row r="3191" spans="1:10">
      <c r="A3191" s="259"/>
      <c r="B3191" s="259"/>
      <c r="C3191" s="259"/>
      <c r="D3191" s="259"/>
      <c r="E3191" s="259"/>
      <c r="F3191" s="270"/>
      <c r="G3191" s="259"/>
      <c r="H3191" s="259"/>
      <c r="I3191" s="259"/>
      <c r="J3191" s="259"/>
    </row>
    <row r="3192" spans="1:10">
      <c r="A3192" s="259"/>
      <c r="B3192" s="259"/>
      <c r="C3192" s="259"/>
      <c r="D3192" s="259"/>
      <c r="E3192" s="259"/>
      <c r="F3192" s="270"/>
      <c r="G3192" s="259"/>
      <c r="H3192" s="259"/>
      <c r="I3192" s="259"/>
      <c r="J3192" s="259"/>
    </row>
    <row r="3193" spans="1:10">
      <c r="A3193" s="259"/>
      <c r="B3193" s="259"/>
      <c r="C3193" s="259"/>
      <c r="D3193" s="259"/>
      <c r="E3193" s="259"/>
      <c r="F3193" s="270"/>
      <c r="G3193" s="259"/>
      <c r="H3193" s="259"/>
      <c r="I3193" s="259"/>
      <c r="J3193" s="259"/>
    </row>
    <row r="3194" spans="1:10">
      <c r="A3194" s="259"/>
      <c r="B3194" s="259"/>
      <c r="C3194" s="259"/>
      <c r="D3194" s="259"/>
      <c r="E3194" s="259"/>
      <c r="F3194" s="270"/>
      <c r="G3194" s="259"/>
      <c r="H3194" s="259"/>
      <c r="I3194" s="259"/>
      <c r="J3194" s="259"/>
    </row>
    <row r="3195" spans="1:10">
      <c r="A3195" s="259"/>
      <c r="B3195" s="259"/>
      <c r="C3195" s="259"/>
      <c r="D3195" s="259"/>
      <c r="E3195" s="259"/>
      <c r="F3195" s="270"/>
      <c r="G3195" s="259"/>
      <c r="H3195" s="259"/>
      <c r="I3195" s="259"/>
      <c r="J3195" s="259"/>
    </row>
    <row r="3196" spans="1:10">
      <c r="A3196" s="259"/>
      <c r="B3196" s="259"/>
      <c r="C3196" s="259"/>
      <c r="D3196" s="259"/>
      <c r="E3196" s="259"/>
      <c r="F3196" s="270"/>
      <c r="G3196" s="259"/>
      <c r="H3196" s="259"/>
      <c r="I3196" s="259"/>
      <c r="J3196" s="259"/>
    </row>
    <row r="3197" spans="1:10">
      <c r="A3197" s="259"/>
      <c r="B3197" s="259"/>
      <c r="C3197" s="259"/>
      <c r="D3197" s="259"/>
      <c r="E3197" s="259"/>
      <c r="F3197" s="270"/>
      <c r="G3197" s="259"/>
      <c r="H3197" s="259"/>
      <c r="I3197" s="259"/>
      <c r="J3197" s="259"/>
    </row>
    <row r="3198" spans="1:10">
      <c r="A3198" s="259"/>
      <c r="B3198" s="259"/>
      <c r="C3198" s="259"/>
      <c r="D3198" s="259"/>
      <c r="E3198" s="259"/>
      <c r="F3198" s="270"/>
      <c r="G3198" s="259"/>
      <c r="H3198" s="259"/>
      <c r="I3198" s="259"/>
      <c r="J3198" s="259"/>
    </row>
    <row r="3199" spans="1:10">
      <c r="A3199" s="259"/>
      <c r="B3199" s="259"/>
      <c r="C3199" s="259"/>
      <c r="D3199" s="259"/>
      <c r="E3199" s="259"/>
      <c r="F3199" s="270"/>
      <c r="G3199" s="259"/>
      <c r="H3199" s="259"/>
      <c r="I3199" s="259"/>
      <c r="J3199" s="259"/>
    </row>
    <row r="3200" spans="1:10">
      <c r="A3200" s="259"/>
      <c r="B3200" s="259"/>
      <c r="C3200" s="259"/>
      <c r="D3200" s="259"/>
      <c r="E3200" s="259"/>
      <c r="F3200" s="270"/>
      <c r="G3200" s="259"/>
      <c r="H3200" s="259"/>
      <c r="I3200" s="259"/>
      <c r="J3200" s="259"/>
    </row>
    <row r="3201" spans="1:10">
      <c r="A3201" s="259"/>
      <c r="B3201" s="259"/>
      <c r="C3201" s="259"/>
      <c r="D3201" s="259"/>
      <c r="E3201" s="259"/>
      <c r="F3201" s="270"/>
      <c r="G3201" s="259"/>
      <c r="H3201" s="259"/>
      <c r="I3201" s="259"/>
      <c r="J3201" s="259"/>
    </row>
    <row r="3202" spans="1:10">
      <c r="A3202" s="259"/>
      <c r="B3202" s="259"/>
      <c r="C3202" s="259"/>
      <c r="D3202" s="259"/>
      <c r="E3202" s="259"/>
      <c r="F3202" s="270"/>
      <c r="G3202" s="259"/>
      <c r="H3202" s="259"/>
      <c r="I3202" s="259"/>
      <c r="J3202" s="259"/>
    </row>
    <row r="3203" spans="1:10">
      <c r="A3203" s="259"/>
      <c r="B3203" s="259"/>
      <c r="C3203" s="259"/>
      <c r="D3203" s="259"/>
      <c r="E3203" s="259"/>
      <c r="F3203" s="270"/>
      <c r="G3203" s="259"/>
      <c r="H3203" s="259"/>
      <c r="I3203" s="259"/>
      <c r="J3203" s="259"/>
    </row>
    <row r="3204" spans="1:10">
      <c r="A3204" s="259"/>
      <c r="B3204" s="259"/>
      <c r="C3204" s="259"/>
      <c r="D3204" s="259"/>
      <c r="E3204" s="259"/>
      <c r="F3204" s="270"/>
      <c r="G3204" s="259"/>
      <c r="H3204" s="259"/>
      <c r="I3204" s="259"/>
      <c r="J3204" s="259"/>
    </row>
    <row r="3205" spans="1:10">
      <c r="A3205" s="259"/>
      <c r="B3205" s="259"/>
      <c r="C3205" s="259"/>
      <c r="D3205" s="259"/>
      <c r="E3205" s="259"/>
      <c r="F3205" s="270"/>
      <c r="G3205" s="259"/>
      <c r="H3205" s="259"/>
      <c r="I3205" s="259"/>
      <c r="J3205" s="259"/>
    </row>
    <row r="3206" spans="1:10">
      <c r="A3206" s="259"/>
      <c r="B3206" s="259"/>
      <c r="C3206" s="259"/>
      <c r="D3206" s="259"/>
      <c r="E3206" s="259"/>
      <c r="F3206" s="270"/>
      <c r="G3206" s="259"/>
      <c r="H3206" s="259"/>
      <c r="I3206" s="259"/>
      <c r="J3206" s="259"/>
    </row>
    <row r="3207" spans="1:10">
      <c r="A3207" s="259"/>
      <c r="B3207" s="259"/>
      <c r="C3207" s="259"/>
      <c r="D3207" s="259"/>
      <c r="E3207" s="259"/>
      <c r="F3207" s="270"/>
      <c r="G3207" s="259"/>
      <c r="H3207" s="259"/>
      <c r="I3207" s="259"/>
      <c r="J3207" s="259"/>
    </row>
    <row r="3208" spans="1:10">
      <c r="A3208" s="259"/>
      <c r="B3208" s="259"/>
      <c r="C3208" s="259"/>
      <c r="D3208" s="259"/>
      <c r="E3208" s="259"/>
      <c r="F3208" s="270"/>
      <c r="G3208" s="259"/>
      <c r="H3208" s="259"/>
      <c r="I3208" s="259"/>
      <c r="J3208" s="259"/>
    </row>
    <row r="3209" spans="1:10">
      <c r="A3209" s="259"/>
      <c r="B3209" s="259"/>
      <c r="C3209" s="259"/>
      <c r="D3209" s="259"/>
      <c r="E3209" s="259"/>
      <c r="F3209" s="270"/>
      <c r="G3209" s="259"/>
      <c r="H3209" s="259"/>
      <c r="I3209" s="259"/>
      <c r="J3209" s="259"/>
    </row>
    <row r="3210" spans="1:10">
      <c r="A3210" s="259"/>
      <c r="B3210" s="259"/>
      <c r="C3210" s="259"/>
      <c r="D3210" s="259"/>
      <c r="E3210" s="259"/>
      <c r="F3210" s="270"/>
      <c r="G3210" s="259"/>
      <c r="H3210" s="259"/>
      <c r="I3210" s="259"/>
      <c r="J3210" s="259"/>
    </row>
    <row r="3211" spans="1:10">
      <c r="A3211" s="259"/>
      <c r="B3211" s="259"/>
      <c r="C3211" s="259"/>
      <c r="D3211" s="259"/>
      <c r="E3211" s="259"/>
      <c r="F3211" s="270"/>
      <c r="G3211" s="259"/>
      <c r="H3211" s="259"/>
      <c r="I3211" s="259"/>
      <c r="J3211" s="259"/>
    </row>
    <row r="3212" spans="1:10">
      <c r="A3212" s="259"/>
      <c r="B3212" s="259"/>
      <c r="C3212" s="259"/>
      <c r="D3212" s="259"/>
      <c r="E3212" s="259"/>
      <c r="F3212" s="270"/>
      <c r="G3212" s="259"/>
      <c r="H3212" s="259"/>
      <c r="I3212" s="259"/>
      <c r="J3212" s="259"/>
    </row>
    <row r="3213" spans="1:10">
      <c r="A3213" s="259"/>
      <c r="B3213" s="259"/>
      <c r="C3213" s="259"/>
      <c r="D3213" s="259"/>
      <c r="E3213" s="259"/>
      <c r="F3213" s="270"/>
      <c r="G3213" s="259"/>
      <c r="H3213" s="259"/>
      <c r="I3213" s="259"/>
      <c r="J3213" s="259"/>
    </row>
    <row r="3214" spans="1:10">
      <c r="A3214" s="259"/>
      <c r="B3214" s="259"/>
      <c r="C3214" s="259"/>
      <c r="D3214" s="259"/>
      <c r="E3214" s="259"/>
      <c r="F3214" s="270"/>
      <c r="G3214" s="259"/>
      <c r="H3214" s="259"/>
      <c r="I3214" s="259"/>
      <c r="J3214" s="259"/>
    </row>
    <row r="3215" spans="1:10">
      <c r="A3215" s="259"/>
      <c r="B3215" s="259"/>
      <c r="C3215" s="259"/>
      <c r="D3215" s="259"/>
      <c r="E3215" s="259"/>
      <c r="F3215" s="270"/>
      <c r="G3215" s="259"/>
      <c r="H3215" s="259"/>
      <c r="I3215" s="259"/>
      <c r="J3215" s="259"/>
    </row>
    <row r="3216" spans="1:10">
      <c r="A3216" s="259"/>
      <c r="B3216" s="259"/>
      <c r="C3216" s="259"/>
      <c r="D3216" s="259"/>
      <c r="E3216" s="259"/>
      <c r="F3216" s="270"/>
      <c r="G3216" s="259"/>
      <c r="H3216" s="259"/>
      <c r="I3216" s="259"/>
      <c r="J3216" s="259"/>
    </row>
    <row r="3217" spans="1:10">
      <c r="A3217" s="259"/>
      <c r="B3217" s="259"/>
      <c r="C3217" s="259"/>
      <c r="D3217" s="259"/>
      <c r="E3217" s="259"/>
      <c r="F3217" s="270"/>
      <c r="G3217" s="259"/>
      <c r="H3217" s="259"/>
      <c r="I3217" s="259"/>
      <c r="J3217" s="259"/>
    </row>
    <row r="3218" spans="1:10">
      <c r="A3218" s="259"/>
      <c r="B3218" s="259"/>
      <c r="C3218" s="259"/>
      <c r="D3218" s="259"/>
      <c r="E3218" s="259"/>
      <c r="F3218" s="270"/>
      <c r="G3218" s="259"/>
      <c r="H3218" s="259"/>
      <c r="I3218" s="259"/>
      <c r="J3218" s="259"/>
    </row>
    <row r="3219" spans="1:10">
      <c r="A3219" s="259"/>
      <c r="B3219" s="259"/>
      <c r="C3219" s="259"/>
      <c r="D3219" s="259"/>
      <c r="E3219" s="259"/>
      <c r="F3219" s="270"/>
      <c r="G3219" s="259"/>
      <c r="H3219" s="259"/>
      <c r="I3219" s="259"/>
      <c r="J3219" s="259"/>
    </row>
    <row r="3220" spans="1:10">
      <c r="A3220" s="259"/>
      <c r="B3220" s="259"/>
      <c r="C3220" s="259"/>
      <c r="D3220" s="259"/>
      <c r="E3220" s="259"/>
      <c r="F3220" s="270"/>
      <c r="G3220" s="259"/>
      <c r="H3220" s="259"/>
      <c r="I3220" s="259"/>
      <c r="J3220" s="259"/>
    </row>
    <row r="3221" spans="1:10">
      <c r="A3221" s="259"/>
      <c r="B3221" s="259"/>
      <c r="C3221" s="259"/>
      <c r="D3221" s="259"/>
      <c r="E3221" s="259"/>
      <c r="F3221" s="270"/>
      <c r="G3221" s="259"/>
      <c r="H3221" s="259"/>
      <c r="I3221" s="259"/>
      <c r="J3221" s="259"/>
    </row>
    <row r="3222" spans="1:10">
      <c r="A3222" s="259"/>
      <c r="B3222" s="259"/>
      <c r="C3222" s="259"/>
      <c r="D3222" s="259"/>
      <c r="E3222" s="259"/>
      <c r="F3222" s="270"/>
      <c r="G3222" s="259"/>
      <c r="H3222" s="259"/>
      <c r="I3222" s="259"/>
      <c r="J3222" s="259"/>
    </row>
    <row r="3223" spans="1:10">
      <c r="A3223" s="259"/>
      <c r="B3223" s="259"/>
      <c r="C3223" s="259"/>
      <c r="D3223" s="259"/>
      <c r="E3223" s="259"/>
      <c r="F3223" s="270"/>
      <c r="G3223" s="259"/>
      <c r="H3223" s="259"/>
      <c r="I3223" s="259"/>
      <c r="J3223" s="259"/>
    </row>
    <row r="3224" spans="1:10">
      <c r="A3224" s="259"/>
      <c r="B3224" s="259"/>
      <c r="C3224" s="259"/>
      <c r="D3224" s="259"/>
      <c r="E3224" s="259"/>
      <c r="F3224" s="270"/>
      <c r="G3224" s="259"/>
      <c r="H3224" s="259"/>
      <c r="I3224" s="259"/>
      <c r="J3224" s="259"/>
    </row>
    <row r="3225" spans="1:10">
      <c r="A3225" s="259"/>
      <c r="B3225" s="259"/>
      <c r="C3225" s="259"/>
      <c r="D3225" s="259"/>
      <c r="E3225" s="259"/>
      <c r="F3225" s="270"/>
      <c r="G3225" s="259"/>
      <c r="H3225" s="259"/>
      <c r="I3225" s="259"/>
      <c r="J3225" s="259"/>
    </row>
    <row r="3226" spans="1:10">
      <c r="A3226" s="259"/>
      <c r="B3226" s="259"/>
      <c r="C3226" s="259"/>
      <c r="D3226" s="259"/>
      <c r="E3226" s="259"/>
      <c r="F3226" s="270"/>
      <c r="G3226" s="259"/>
      <c r="H3226" s="259"/>
      <c r="I3226" s="259"/>
      <c r="J3226" s="259"/>
    </row>
    <row r="3227" spans="1:10">
      <c r="A3227" s="259"/>
      <c r="B3227" s="259"/>
      <c r="C3227" s="259"/>
      <c r="D3227" s="259"/>
      <c r="E3227" s="259"/>
      <c r="F3227" s="270"/>
      <c r="G3227" s="259"/>
      <c r="H3227" s="259"/>
      <c r="I3227" s="259"/>
      <c r="J3227" s="259"/>
    </row>
    <row r="3228" spans="1:10">
      <c r="A3228" s="259"/>
      <c r="B3228" s="259"/>
      <c r="C3228" s="259"/>
      <c r="D3228" s="259"/>
      <c r="E3228" s="259"/>
      <c r="F3228" s="270"/>
      <c r="G3228" s="259"/>
      <c r="H3228" s="259"/>
      <c r="I3228" s="259"/>
      <c r="J3228" s="259"/>
    </row>
    <row r="3229" spans="1:10">
      <c r="A3229" s="259"/>
      <c r="B3229" s="259"/>
      <c r="C3229" s="259"/>
      <c r="D3229" s="259"/>
      <c r="E3229" s="259"/>
      <c r="F3229" s="270"/>
      <c r="G3229" s="259"/>
      <c r="H3229" s="259"/>
      <c r="I3229" s="259"/>
      <c r="J3229" s="259"/>
    </row>
    <row r="3230" spans="1:10">
      <c r="A3230" s="259"/>
      <c r="B3230" s="259"/>
      <c r="C3230" s="259"/>
      <c r="D3230" s="259"/>
      <c r="E3230" s="259"/>
      <c r="F3230" s="270"/>
      <c r="G3230" s="259"/>
      <c r="H3230" s="259"/>
      <c r="I3230" s="259"/>
      <c r="J3230" s="259"/>
    </row>
    <row r="3231" spans="1:10">
      <c r="A3231" s="259"/>
      <c r="B3231" s="259"/>
      <c r="C3231" s="259"/>
      <c r="D3231" s="259"/>
      <c r="E3231" s="259"/>
      <c r="F3231" s="270"/>
      <c r="G3231" s="259"/>
      <c r="H3231" s="259"/>
      <c r="I3231" s="259"/>
      <c r="J3231" s="259"/>
    </row>
    <row r="3232" spans="1:10">
      <c r="A3232" s="259"/>
      <c r="B3232" s="259"/>
      <c r="C3232" s="259"/>
      <c r="D3232" s="259"/>
      <c r="E3232" s="259"/>
      <c r="F3232" s="270"/>
      <c r="G3232" s="259"/>
      <c r="H3232" s="259"/>
      <c r="I3232" s="259"/>
      <c r="J3232" s="259"/>
    </row>
    <row r="3233" spans="1:10">
      <c r="A3233" s="259"/>
      <c r="B3233" s="259"/>
      <c r="C3233" s="259"/>
      <c r="D3233" s="259"/>
      <c r="E3233" s="259"/>
      <c r="F3233" s="270"/>
      <c r="G3233" s="259"/>
      <c r="H3233" s="259"/>
      <c r="I3233" s="259"/>
      <c r="J3233" s="259"/>
    </row>
    <row r="3234" spans="1:10">
      <c r="A3234" s="259"/>
      <c r="B3234" s="259"/>
      <c r="C3234" s="259"/>
      <c r="D3234" s="259"/>
      <c r="E3234" s="259"/>
      <c r="F3234" s="270"/>
      <c r="G3234" s="259"/>
      <c r="H3234" s="259"/>
      <c r="I3234" s="259"/>
      <c r="J3234" s="259"/>
    </row>
    <row r="3235" spans="1:10">
      <c r="A3235" s="259"/>
      <c r="B3235" s="259"/>
      <c r="C3235" s="259"/>
      <c r="D3235" s="259"/>
      <c r="E3235" s="259"/>
      <c r="F3235" s="270"/>
      <c r="G3235" s="259"/>
      <c r="H3235" s="259"/>
      <c r="I3235" s="259"/>
      <c r="J3235" s="259"/>
    </row>
    <row r="3236" spans="1:10">
      <c r="A3236" s="259"/>
      <c r="B3236" s="259"/>
      <c r="C3236" s="259"/>
      <c r="D3236" s="259"/>
      <c r="E3236" s="259"/>
      <c r="F3236" s="270"/>
      <c r="G3236" s="259"/>
      <c r="H3236" s="259"/>
      <c r="I3236" s="259"/>
      <c r="J3236" s="259"/>
    </row>
    <row r="3237" spans="1:10">
      <c r="A3237" s="259"/>
      <c r="B3237" s="259"/>
      <c r="C3237" s="259"/>
      <c r="D3237" s="259"/>
      <c r="E3237" s="259"/>
      <c r="F3237" s="270"/>
      <c r="G3237" s="259"/>
      <c r="H3237" s="259"/>
      <c r="I3237" s="259"/>
      <c r="J3237" s="259"/>
    </row>
    <row r="3238" spans="1:10">
      <c r="A3238" s="259"/>
      <c r="B3238" s="259"/>
      <c r="C3238" s="259"/>
      <c r="D3238" s="259"/>
      <c r="E3238" s="259"/>
      <c r="F3238" s="270"/>
      <c r="G3238" s="259"/>
      <c r="H3238" s="259"/>
      <c r="I3238" s="259"/>
      <c r="J3238" s="259"/>
    </row>
    <row r="3239" spans="1:10">
      <c r="A3239" s="259"/>
      <c r="B3239" s="259"/>
      <c r="C3239" s="259"/>
      <c r="D3239" s="259"/>
      <c r="E3239" s="259"/>
      <c r="F3239" s="270"/>
      <c r="G3239" s="259"/>
      <c r="H3239" s="259"/>
      <c r="I3239" s="259"/>
      <c r="J3239" s="259"/>
    </row>
    <row r="3240" spans="1:10">
      <c r="A3240" s="259"/>
      <c r="B3240" s="259"/>
      <c r="C3240" s="259"/>
      <c r="D3240" s="259"/>
      <c r="E3240" s="259"/>
      <c r="F3240" s="270"/>
      <c r="G3240" s="259"/>
      <c r="H3240" s="259"/>
      <c r="I3240" s="259"/>
      <c r="J3240" s="259"/>
    </row>
    <row r="3241" spans="1:10">
      <c r="A3241" s="259"/>
      <c r="B3241" s="259"/>
      <c r="C3241" s="259"/>
      <c r="D3241" s="259"/>
      <c r="E3241" s="259"/>
      <c r="F3241" s="270"/>
      <c r="G3241" s="259"/>
      <c r="H3241" s="259"/>
      <c r="I3241" s="259"/>
      <c r="J3241" s="259"/>
    </row>
    <row r="3242" spans="1:10">
      <c r="A3242" s="259"/>
      <c r="B3242" s="259"/>
      <c r="C3242" s="259"/>
      <c r="D3242" s="259"/>
      <c r="E3242" s="259"/>
      <c r="F3242" s="270"/>
      <c r="G3242" s="259"/>
      <c r="H3242" s="259"/>
      <c r="I3242" s="259"/>
      <c r="J3242" s="259"/>
    </row>
    <row r="3243" spans="1:10">
      <c r="A3243" s="259"/>
      <c r="B3243" s="259"/>
      <c r="C3243" s="259"/>
      <c r="D3243" s="259"/>
      <c r="E3243" s="259"/>
      <c r="F3243" s="270"/>
      <c r="G3243" s="259"/>
      <c r="H3243" s="259"/>
      <c r="I3243" s="259"/>
      <c r="J3243" s="259"/>
    </row>
    <row r="3244" spans="1:10">
      <c r="A3244" s="259"/>
      <c r="B3244" s="259"/>
      <c r="C3244" s="259"/>
      <c r="D3244" s="259"/>
      <c r="E3244" s="259"/>
      <c r="F3244" s="270"/>
      <c r="G3244" s="259"/>
      <c r="H3244" s="259"/>
      <c r="I3244" s="259"/>
      <c r="J3244" s="259"/>
    </row>
    <row r="3245" spans="1:10">
      <c r="A3245" s="259"/>
      <c r="B3245" s="259"/>
      <c r="C3245" s="259"/>
      <c r="D3245" s="259"/>
      <c r="E3245" s="259"/>
      <c r="F3245" s="270"/>
      <c r="G3245" s="259"/>
      <c r="H3245" s="259"/>
      <c r="I3245" s="259"/>
      <c r="J3245" s="259"/>
    </row>
    <row r="3246" spans="1:10">
      <c r="A3246" s="259"/>
      <c r="B3246" s="259"/>
      <c r="C3246" s="259"/>
      <c r="D3246" s="259"/>
      <c r="E3246" s="259"/>
      <c r="F3246" s="270"/>
      <c r="G3246" s="259"/>
      <c r="H3246" s="259"/>
      <c r="I3246" s="259"/>
      <c r="J3246" s="259"/>
    </row>
    <row r="3247" spans="1:10">
      <c r="A3247" s="259"/>
      <c r="B3247" s="259"/>
      <c r="C3247" s="259"/>
      <c r="D3247" s="259"/>
      <c r="E3247" s="259"/>
      <c r="F3247" s="270"/>
      <c r="G3247" s="259"/>
      <c r="H3247" s="259"/>
      <c r="I3247" s="259"/>
      <c r="J3247" s="259"/>
    </row>
    <row r="3248" spans="1:10">
      <c r="A3248" s="259"/>
      <c r="B3248" s="259"/>
      <c r="C3248" s="259"/>
      <c r="D3248" s="259"/>
      <c r="E3248" s="259"/>
      <c r="F3248" s="270"/>
      <c r="G3248" s="259"/>
      <c r="H3248" s="259"/>
      <c r="I3248" s="259"/>
      <c r="J3248" s="259"/>
    </row>
    <row r="3249" spans="1:10">
      <c r="A3249" s="259"/>
      <c r="B3249" s="259"/>
      <c r="C3249" s="259"/>
      <c r="D3249" s="259"/>
      <c r="E3249" s="259"/>
      <c r="F3249" s="270"/>
      <c r="G3249" s="259"/>
      <c r="H3249" s="259"/>
      <c r="I3249" s="259"/>
      <c r="J3249" s="259"/>
    </row>
    <row r="3250" spans="1:10">
      <c r="A3250" s="259"/>
      <c r="B3250" s="259"/>
      <c r="C3250" s="259"/>
      <c r="D3250" s="259"/>
      <c r="E3250" s="259"/>
      <c r="F3250" s="270"/>
      <c r="G3250" s="259"/>
      <c r="H3250" s="259"/>
      <c r="I3250" s="259"/>
      <c r="J3250" s="259"/>
    </row>
    <row r="3251" spans="1:10">
      <c r="A3251" s="259"/>
      <c r="B3251" s="259"/>
      <c r="C3251" s="259"/>
      <c r="D3251" s="259"/>
      <c r="E3251" s="259"/>
      <c r="F3251" s="270"/>
      <c r="G3251" s="259"/>
      <c r="H3251" s="259"/>
      <c r="I3251" s="259"/>
      <c r="J3251" s="259"/>
    </row>
    <row r="3252" spans="1:10">
      <c r="A3252" s="259"/>
      <c r="B3252" s="259"/>
      <c r="C3252" s="259"/>
      <c r="D3252" s="259"/>
      <c r="E3252" s="259"/>
      <c r="F3252" s="270"/>
      <c r="G3252" s="259"/>
      <c r="H3252" s="259"/>
      <c r="I3252" s="259"/>
      <c r="J3252" s="259"/>
    </row>
    <row r="3253" spans="1:10">
      <c r="A3253" s="259"/>
      <c r="B3253" s="259"/>
      <c r="C3253" s="259"/>
      <c r="D3253" s="259"/>
      <c r="E3253" s="259"/>
      <c r="F3253" s="270"/>
      <c r="G3253" s="259"/>
      <c r="H3253" s="259"/>
      <c r="I3253" s="259"/>
      <c r="J3253" s="259"/>
    </row>
    <row r="3254" spans="1:10">
      <c r="A3254" s="259"/>
      <c r="B3254" s="259"/>
      <c r="C3254" s="259"/>
      <c r="D3254" s="259"/>
      <c r="E3254" s="259"/>
      <c r="F3254" s="270"/>
      <c r="G3254" s="259"/>
      <c r="H3254" s="259"/>
      <c r="I3254" s="259"/>
      <c r="J3254" s="259"/>
    </row>
    <row r="3255" spans="1:10">
      <c r="A3255" s="259"/>
      <c r="B3255" s="259"/>
      <c r="C3255" s="259"/>
      <c r="D3255" s="259"/>
      <c r="E3255" s="259"/>
      <c r="F3255" s="270"/>
      <c r="G3255" s="259"/>
      <c r="H3255" s="259"/>
      <c r="I3255" s="259"/>
      <c r="J3255" s="259"/>
    </row>
    <row r="3256" spans="1:10">
      <c r="A3256" s="259"/>
      <c r="B3256" s="259"/>
      <c r="C3256" s="259"/>
      <c r="D3256" s="259"/>
      <c r="E3256" s="259"/>
      <c r="F3256" s="270"/>
      <c r="G3256" s="259"/>
      <c r="H3256" s="259"/>
      <c r="I3256" s="259"/>
      <c r="J3256" s="259"/>
    </row>
    <row r="3257" spans="1:10">
      <c r="A3257" s="259"/>
      <c r="B3257" s="259"/>
      <c r="C3257" s="259"/>
      <c r="D3257" s="259"/>
      <c r="E3257" s="259"/>
      <c r="F3257" s="270"/>
      <c r="G3257" s="259"/>
      <c r="H3257" s="259"/>
      <c r="I3257" s="259"/>
      <c r="J3257" s="259"/>
    </row>
    <row r="3258" spans="1:10">
      <c r="A3258" s="259"/>
      <c r="B3258" s="259"/>
      <c r="C3258" s="259"/>
      <c r="D3258" s="259"/>
      <c r="E3258" s="259"/>
      <c r="F3258" s="270"/>
      <c r="G3258" s="259"/>
      <c r="H3258" s="259"/>
      <c r="I3258" s="259"/>
      <c r="J3258" s="259"/>
    </row>
    <row r="3259" spans="1:10">
      <c r="A3259" s="259"/>
      <c r="B3259" s="259"/>
      <c r="C3259" s="259"/>
      <c r="D3259" s="259"/>
      <c r="E3259" s="259"/>
      <c r="F3259" s="270"/>
      <c r="G3259" s="259"/>
      <c r="H3259" s="259"/>
      <c r="I3259" s="259"/>
      <c r="J3259" s="259"/>
    </row>
    <row r="3260" spans="1:10">
      <c r="A3260" s="259"/>
      <c r="B3260" s="259"/>
      <c r="C3260" s="259"/>
      <c r="D3260" s="259"/>
      <c r="E3260" s="259"/>
      <c r="F3260" s="270"/>
      <c r="G3260" s="259"/>
      <c r="H3260" s="259"/>
      <c r="I3260" s="259"/>
      <c r="J3260" s="259"/>
    </row>
    <row r="3261" spans="1:10">
      <c r="A3261" s="259"/>
      <c r="B3261" s="259"/>
      <c r="C3261" s="259"/>
      <c r="D3261" s="259"/>
      <c r="E3261" s="259"/>
      <c r="F3261" s="270"/>
      <c r="G3261" s="259"/>
      <c r="H3261" s="259"/>
      <c r="I3261" s="259"/>
      <c r="J3261" s="259"/>
    </row>
    <row r="3262" spans="1:10">
      <c r="A3262" s="259"/>
      <c r="B3262" s="259"/>
      <c r="C3262" s="259"/>
      <c r="D3262" s="259"/>
      <c r="E3262" s="259"/>
      <c r="F3262" s="270"/>
      <c r="G3262" s="259"/>
      <c r="H3262" s="259"/>
      <c r="I3262" s="259"/>
      <c r="J3262" s="259"/>
    </row>
    <row r="3263" spans="1:10">
      <c r="A3263" s="259"/>
      <c r="B3263" s="259"/>
      <c r="C3263" s="259"/>
      <c r="D3263" s="259"/>
      <c r="E3263" s="259"/>
      <c r="F3263" s="270"/>
      <c r="G3263" s="259"/>
      <c r="H3263" s="259"/>
      <c r="I3263" s="259"/>
      <c r="J3263" s="259"/>
    </row>
    <row r="3264" spans="1:10">
      <c r="A3264" s="259"/>
      <c r="B3264" s="259"/>
      <c r="C3264" s="259"/>
      <c r="D3264" s="259"/>
      <c r="E3264" s="259"/>
      <c r="F3264" s="270"/>
      <c r="G3264" s="259"/>
      <c r="H3264" s="259"/>
      <c r="I3264" s="259"/>
      <c r="J3264" s="259"/>
    </row>
    <row r="3265" spans="1:10">
      <c r="A3265" s="259"/>
      <c r="B3265" s="259"/>
      <c r="C3265" s="259"/>
      <c r="D3265" s="259"/>
      <c r="E3265" s="259"/>
      <c r="F3265" s="270"/>
      <c r="G3265" s="259"/>
      <c r="H3265" s="259"/>
      <c r="I3265" s="259"/>
      <c r="J3265" s="259"/>
    </row>
    <row r="3266" spans="1:10">
      <c r="A3266" s="259"/>
      <c r="B3266" s="259"/>
      <c r="C3266" s="259"/>
      <c r="D3266" s="259"/>
      <c r="E3266" s="259"/>
      <c r="F3266" s="270"/>
      <c r="G3266" s="259"/>
      <c r="H3266" s="259"/>
      <c r="I3266" s="259"/>
      <c r="J3266" s="259"/>
    </row>
    <row r="3267" spans="1:10">
      <c r="A3267" s="259"/>
      <c r="B3267" s="259"/>
      <c r="C3267" s="259"/>
      <c r="D3267" s="259"/>
      <c r="E3267" s="259"/>
      <c r="F3267" s="270"/>
      <c r="G3267" s="259"/>
      <c r="H3267" s="259"/>
      <c r="I3267" s="259"/>
      <c r="J3267" s="259"/>
    </row>
    <row r="3268" spans="1:10">
      <c r="A3268" s="259"/>
      <c r="B3268" s="259"/>
      <c r="C3268" s="259"/>
      <c r="D3268" s="259"/>
      <c r="E3268" s="259"/>
      <c r="F3268" s="270"/>
      <c r="G3268" s="259"/>
      <c r="H3268" s="259"/>
      <c r="I3268" s="259"/>
      <c r="J3268" s="259"/>
    </row>
    <row r="3269" spans="1:10">
      <c r="A3269" s="259"/>
      <c r="B3269" s="259"/>
      <c r="C3269" s="259"/>
      <c r="D3269" s="259"/>
      <c r="E3269" s="259"/>
      <c r="F3269" s="270"/>
      <c r="G3269" s="259"/>
      <c r="H3269" s="259"/>
      <c r="I3269" s="259"/>
      <c r="J3269" s="259"/>
    </row>
    <row r="3270" spans="1:10">
      <c r="A3270" s="259"/>
      <c r="B3270" s="259"/>
      <c r="C3270" s="259"/>
      <c r="D3270" s="259"/>
      <c r="E3270" s="259"/>
      <c r="F3270" s="270"/>
      <c r="G3270" s="259"/>
      <c r="H3270" s="259"/>
      <c r="I3270" s="259"/>
      <c r="J3270" s="259"/>
    </row>
    <row r="3271" spans="1:10">
      <c r="A3271" s="259"/>
      <c r="B3271" s="259"/>
      <c r="C3271" s="259"/>
      <c r="D3271" s="259"/>
      <c r="E3271" s="259"/>
      <c r="F3271" s="270"/>
      <c r="G3271" s="259"/>
      <c r="H3271" s="259"/>
      <c r="I3271" s="259"/>
      <c r="J3271" s="259"/>
    </row>
    <row r="3272" spans="1:10">
      <c r="A3272" s="259"/>
      <c r="B3272" s="259"/>
      <c r="C3272" s="259"/>
      <c r="D3272" s="259"/>
      <c r="E3272" s="259"/>
      <c r="F3272" s="270"/>
      <c r="G3272" s="259"/>
      <c r="H3272" s="259"/>
      <c r="I3272" s="259"/>
      <c r="J3272" s="259"/>
    </row>
    <row r="3273" spans="1:10">
      <c r="A3273" s="259"/>
      <c r="B3273" s="259"/>
      <c r="C3273" s="259"/>
      <c r="D3273" s="259"/>
      <c r="E3273" s="259"/>
      <c r="F3273" s="270"/>
      <c r="G3273" s="259"/>
      <c r="H3273" s="259"/>
      <c r="I3273" s="259"/>
      <c r="J3273" s="259"/>
    </row>
    <row r="3274" spans="1:10">
      <c r="A3274" s="259"/>
      <c r="B3274" s="259"/>
      <c r="C3274" s="259"/>
      <c r="D3274" s="259"/>
      <c r="E3274" s="259"/>
      <c r="F3274" s="270"/>
      <c r="G3274" s="259"/>
      <c r="H3274" s="259"/>
      <c r="I3274" s="259"/>
      <c r="J3274" s="259"/>
    </row>
    <row r="3275" spans="1:10">
      <c r="A3275" s="259"/>
      <c r="B3275" s="259"/>
      <c r="C3275" s="259"/>
      <c r="D3275" s="259"/>
      <c r="E3275" s="259"/>
      <c r="F3275" s="270"/>
      <c r="G3275" s="259"/>
      <c r="H3275" s="259"/>
      <c r="I3275" s="259"/>
      <c r="J3275" s="259"/>
    </row>
    <row r="3276" spans="1:10">
      <c r="A3276" s="259"/>
      <c r="B3276" s="259"/>
      <c r="C3276" s="259"/>
      <c r="D3276" s="259"/>
      <c r="E3276" s="259"/>
      <c r="F3276" s="270"/>
      <c r="G3276" s="259"/>
      <c r="H3276" s="259"/>
      <c r="I3276" s="259"/>
      <c r="J3276" s="259"/>
    </row>
    <row r="3277" spans="1:10">
      <c r="A3277" s="259"/>
      <c r="B3277" s="259"/>
      <c r="C3277" s="259"/>
      <c r="D3277" s="259"/>
      <c r="E3277" s="259"/>
      <c r="F3277" s="270"/>
      <c r="G3277" s="259"/>
      <c r="H3277" s="259"/>
      <c r="I3277" s="259"/>
      <c r="J3277" s="259"/>
    </row>
    <row r="3278" spans="1:10">
      <c r="A3278" s="259"/>
      <c r="B3278" s="259"/>
      <c r="C3278" s="259"/>
      <c r="D3278" s="259"/>
      <c r="E3278" s="259"/>
      <c r="F3278" s="270"/>
      <c r="G3278" s="259"/>
      <c r="H3278" s="259"/>
      <c r="I3278" s="259"/>
      <c r="J3278" s="259"/>
    </row>
    <row r="3279" spans="1:10">
      <c r="A3279" s="259"/>
      <c r="B3279" s="259"/>
      <c r="C3279" s="259"/>
      <c r="D3279" s="259"/>
      <c r="E3279" s="259"/>
      <c r="F3279" s="270"/>
      <c r="G3279" s="259"/>
      <c r="H3279" s="259"/>
      <c r="I3279" s="259"/>
      <c r="J3279" s="259"/>
    </row>
    <row r="3280" spans="1:10">
      <c r="A3280" s="259"/>
      <c r="B3280" s="259"/>
      <c r="C3280" s="259"/>
      <c r="D3280" s="259"/>
      <c r="E3280" s="259"/>
      <c r="F3280" s="270"/>
      <c r="G3280" s="259"/>
      <c r="H3280" s="259"/>
      <c r="I3280" s="259"/>
      <c r="J3280" s="259"/>
    </row>
    <row r="3281" spans="1:10">
      <c r="A3281" s="259"/>
      <c r="B3281" s="259"/>
      <c r="C3281" s="259"/>
      <c r="D3281" s="259"/>
      <c r="E3281" s="259"/>
      <c r="F3281" s="270"/>
      <c r="G3281" s="259"/>
      <c r="H3281" s="259"/>
      <c r="I3281" s="259"/>
      <c r="J3281" s="259"/>
    </row>
    <row r="3282" spans="1:10">
      <c r="A3282" s="259"/>
      <c r="B3282" s="259"/>
      <c r="C3282" s="259"/>
      <c r="D3282" s="259"/>
      <c r="E3282" s="259"/>
      <c r="F3282" s="270"/>
      <c r="G3282" s="259"/>
      <c r="H3282" s="259"/>
      <c r="I3282" s="259"/>
      <c r="J3282" s="259"/>
    </row>
    <row r="3283" spans="1:10">
      <c r="A3283" s="259"/>
      <c r="B3283" s="259"/>
      <c r="C3283" s="259"/>
      <c r="D3283" s="259"/>
      <c r="E3283" s="259"/>
      <c r="F3283" s="270"/>
      <c r="G3283" s="259"/>
      <c r="H3283" s="259"/>
      <c r="I3283" s="259"/>
      <c r="J3283" s="259"/>
    </row>
    <row r="3284" spans="1:10">
      <c r="A3284" s="259"/>
      <c r="B3284" s="259"/>
      <c r="C3284" s="259"/>
      <c r="D3284" s="259"/>
      <c r="E3284" s="259"/>
      <c r="F3284" s="270"/>
      <c r="G3284" s="259"/>
      <c r="H3284" s="259"/>
      <c r="I3284" s="259"/>
      <c r="J3284" s="259"/>
    </row>
    <row r="3285" spans="1:10">
      <c r="A3285" s="259"/>
      <c r="B3285" s="259"/>
      <c r="C3285" s="259"/>
      <c r="D3285" s="259"/>
      <c r="E3285" s="259"/>
      <c r="F3285" s="270"/>
      <c r="G3285" s="259"/>
      <c r="H3285" s="259"/>
      <c r="I3285" s="259"/>
      <c r="J3285" s="259"/>
    </row>
    <row r="3286" spans="1:10">
      <c r="A3286" s="259"/>
      <c r="B3286" s="259"/>
      <c r="C3286" s="259"/>
      <c r="D3286" s="259"/>
      <c r="E3286" s="259"/>
      <c r="F3286" s="270"/>
      <c r="G3286" s="259"/>
      <c r="H3286" s="259"/>
      <c r="I3286" s="259"/>
      <c r="J3286" s="259"/>
    </row>
    <row r="3287" spans="1:10">
      <c r="A3287" s="259"/>
      <c r="B3287" s="259"/>
      <c r="C3287" s="259"/>
      <c r="D3287" s="259"/>
      <c r="E3287" s="259"/>
      <c r="F3287" s="270"/>
      <c r="G3287" s="259"/>
      <c r="H3287" s="259"/>
      <c r="I3287" s="259"/>
      <c r="J3287" s="259"/>
    </row>
    <row r="3288" spans="1:10">
      <c r="A3288" s="259"/>
      <c r="B3288" s="259"/>
      <c r="C3288" s="259"/>
      <c r="D3288" s="259"/>
      <c r="E3288" s="259"/>
      <c r="F3288" s="270"/>
      <c r="G3288" s="259"/>
      <c r="H3288" s="259"/>
      <c r="I3288" s="259"/>
      <c r="J3288" s="259"/>
    </row>
    <row r="3289" spans="1:10">
      <c r="A3289" s="259"/>
      <c r="B3289" s="259"/>
      <c r="C3289" s="259"/>
      <c r="D3289" s="259"/>
      <c r="E3289" s="259"/>
      <c r="F3289" s="270"/>
      <c r="G3289" s="259"/>
      <c r="H3289" s="259"/>
      <c r="I3289" s="259"/>
      <c r="J3289" s="259"/>
    </row>
    <row r="3290" spans="1:10">
      <c r="A3290" s="259"/>
      <c r="B3290" s="259"/>
      <c r="C3290" s="259"/>
      <c r="D3290" s="259"/>
      <c r="E3290" s="259"/>
      <c r="F3290" s="270"/>
      <c r="G3290" s="259"/>
      <c r="H3290" s="259"/>
      <c r="I3290" s="259"/>
      <c r="J3290" s="259"/>
    </row>
    <row r="3291" spans="1:10">
      <c r="A3291" s="259"/>
      <c r="B3291" s="259"/>
      <c r="C3291" s="259"/>
      <c r="D3291" s="259"/>
      <c r="E3291" s="259"/>
      <c r="F3291" s="270"/>
      <c r="G3291" s="259"/>
      <c r="H3291" s="259"/>
      <c r="I3291" s="259"/>
      <c r="J3291" s="259"/>
    </row>
    <row r="3292" spans="1:10">
      <c r="A3292" s="259"/>
      <c r="B3292" s="259"/>
      <c r="C3292" s="259"/>
      <c r="D3292" s="259"/>
      <c r="E3292" s="259"/>
      <c r="F3292" s="270"/>
      <c r="G3292" s="259"/>
      <c r="H3292" s="259"/>
      <c r="I3292" s="259"/>
      <c r="J3292" s="259"/>
    </row>
    <row r="3293" spans="1:10">
      <c r="A3293" s="259"/>
      <c r="B3293" s="259"/>
      <c r="C3293" s="259"/>
      <c r="D3293" s="259"/>
      <c r="E3293" s="259"/>
      <c r="F3293" s="270"/>
      <c r="G3293" s="259"/>
      <c r="H3293" s="259"/>
      <c r="I3293" s="259"/>
      <c r="J3293" s="259"/>
    </row>
    <row r="3294" spans="1:10">
      <c r="A3294" s="259"/>
      <c r="B3294" s="259"/>
      <c r="C3294" s="259"/>
      <c r="D3294" s="259"/>
      <c r="E3294" s="259"/>
      <c r="F3294" s="270"/>
      <c r="G3294" s="259"/>
      <c r="H3294" s="259"/>
      <c r="I3294" s="259"/>
      <c r="J3294" s="259"/>
    </row>
    <row r="3295" spans="1:10">
      <c r="A3295" s="259"/>
      <c r="B3295" s="259"/>
      <c r="C3295" s="259"/>
      <c r="D3295" s="259"/>
      <c r="E3295" s="259"/>
      <c r="F3295" s="270"/>
      <c r="G3295" s="259"/>
      <c r="H3295" s="259"/>
      <c r="I3295" s="259"/>
      <c r="J3295" s="259"/>
    </row>
    <row r="3296" spans="1:10">
      <c r="A3296" s="259"/>
      <c r="B3296" s="259"/>
      <c r="C3296" s="259"/>
      <c r="D3296" s="259"/>
      <c r="E3296" s="259"/>
      <c r="F3296" s="270"/>
      <c r="G3296" s="259"/>
      <c r="H3296" s="259"/>
      <c r="I3296" s="259"/>
      <c r="J3296" s="259"/>
    </row>
    <row r="3297" spans="1:10">
      <c r="A3297" s="259"/>
      <c r="B3297" s="259"/>
      <c r="C3297" s="259"/>
      <c r="D3297" s="259"/>
      <c r="E3297" s="259"/>
      <c r="F3297" s="270"/>
      <c r="G3297" s="259"/>
      <c r="H3297" s="259"/>
      <c r="I3297" s="259"/>
      <c r="J3297" s="259"/>
    </row>
    <row r="3298" spans="1:10">
      <c r="A3298" s="259"/>
      <c r="B3298" s="259"/>
      <c r="C3298" s="259"/>
      <c r="D3298" s="259"/>
      <c r="E3298" s="259"/>
      <c r="F3298" s="270"/>
      <c r="G3298" s="259"/>
      <c r="H3298" s="259"/>
      <c r="I3298" s="259"/>
      <c r="J3298" s="259"/>
    </row>
    <row r="3299" spans="1:10">
      <c r="A3299" s="259"/>
      <c r="B3299" s="259"/>
      <c r="C3299" s="259"/>
      <c r="D3299" s="259"/>
      <c r="E3299" s="259"/>
      <c r="F3299" s="270"/>
      <c r="G3299" s="259"/>
      <c r="H3299" s="259"/>
      <c r="I3299" s="259"/>
      <c r="J3299" s="259"/>
    </row>
    <row r="3300" spans="1:10">
      <c r="A3300" s="259"/>
      <c r="B3300" s="259"/>
      <c r="C3300" s="259"/>
      <c r="D3300" s="259"/>
      <c r="E3300" s="259"/>
      <c r="F3300" s="270"/>
      <c r="G3300" s="259"/>
      <c r="H3300" s="259"/>
      <c r="I3300" s="259"/>
      <c r="J3300" s="259"/>
    </row>
    <row r="3301" spans="1:10">
      <c r="A3301" s="259"/>
      <c r="B3301" s="259"/>
      <c r="C3301" s="259"/>
      <c r="D3301" s="259"/>
      <c r="E3301" s="259"/>
      <c r="F3301" s="270"/>
      <c r="G3301" s="259"/>
      <c r="H3301" s="259"/>
      <c r="I3301" s="259"/>
      <c r="J3301" s="259"/>
    </row>
    <row r="3302" spans="1:10">
      <c r="A3302" s="259"/>
      <c r="B3302" s="259"/>
      <c r="C3302" s="259"/>
      <c r="D3302" s="259"/>
      <c r="E3302" s="259"/>
      <c r="F3302" s="270"/>
      <c r="G3302" s="259"/>
      <c r="H3302" s="259"/>
      <c r="I3302" s="259"/>
      <c r="J3302" s="259"/>
    </row>
    <row r="3303" spans="1:10">
      <c r="A3303" s="259"/>
      <c r="B3303" s="259"/>
      <c r="C3303" s="259"/>
      <c r="D3303" s="259"/>
      <c r="E3303" s="259"/>
      <c r="F3303" s="270"/>
      <c r="G3303" s="259"/>
      <c r="H3303" s="259"/>
      <c r="I3303" s="259"/>
      <c r="J3303" s="259"/>
    </row>
    <row r="3304" spans="1:10">
      <c r="A3304" s="259"/>
      <c r="B3304" s="259"/>
      <c r="C3304" s="259"/>
      <c r="D3304" s="259"/>
      <c r="E3304" s="259"/>
      <c r="F3304" s="270"/>
      <c r="G3304" s="259"/>
      <c r="H3304" s="259"/>
      <c r="I3304" s="259"/>
      <c r="J3304" s="259"/>
    </row>
    <row r="3305" spans="1:10">
      <c r="A3305" s="259"/>
      <c r="B3305" s="259"/>
      <c r="C3305" s="259"/>
      <c r="D3305" s="259"/>
      <c r="E3305" s="259"/>
      <c r="F3305" s="270"/>
      <c r="G3305" s="259"/>
      <c r="H3305" s="259"/>
      <c r="I3305" s="259"/>
      <c r="J3305" s="259"/>
    </row>
    <row r="3306" spans="1:10">
      <c r="A3306" s="259"/>
      <c r="B3306" s="259"/>
      <c r="C3306" s="259"/>
      <c r="D3306" s="259"/>
      <c r="E3306" s="259"/>
      <c r="F3306" s="270"/>
      <c r="G3306" s="259"/>
      <c r="H3306" s="259"/>
      <c r="I3306" s="259"/>
      <c r="J3306" s="259"/>
    </row>
    <row r="3307" spans="1:10">
      <c r="A3307" s="259"/>
      <c r="B3307" s="259"/>
      <c r="C3307" s="259"/>
      <c r="D3307" s="259"/>
      <c r="E3307" s="259"/>
      <c r="F3307" s="270"/>
      <c r="G3307" s="259"/>
      <c r="H3307" s="259"/>
      <c r="I3307" s="259"/>
      <c r="J3307" s="259"/>
    </row>
    <row r="3308" spans="1:10">
      <c r="A3308" s="259"/>
      <c r="B3308" s="259"/>
      <c r="C3308" s="259"/>
      <c r="D3308" s="259"/>
      <c r="E3308" s="259"/>
      <c r="F3308" s="270"/>
      <c r="G3308" s="259"/>
      <c r="H3308" s="259"/>
      <c r="I3308" s="259"/>
      <c r="J3308" s="259"/>
    </row>
    <row r="3309" spans="1:10">
      <c r="A3309" s="259"/>
      <c r="B3309" s="259"/>
      <c r="C3309" s="259"/>
      <c r="D3309" s="259"/>
      <c r="E3309" s="259"/>
      <c r="F3309" s="270"/>
      <c r="G3309" s="259"/>
      <c r="H3309" s="259"/>
      <c r="I3309" s="259"/>
      <c r="J3309" s="259"/>
    </row>
    <row r="3310" spans="1:10">
      <c r="A3310" s="259"/>
      <c r="B3310" s="259"/>
      <c r="C3310" s="259"/>
      <c r="D3310" s="259"/>
      <c r="E3310" s="259"/>
      <c r="F3310" s="270"/>
      <c r="G3310" s="259"/>
      <c r="H3310" s="259"/>
      <c r="I3310" s="259"/>
      <c r="J3310" s="259"/>
    </row>
    <row r="3311" spans="1:10">
      <c r="A3311" s="259"/>
      <c r="B3311" s="259"/>
      <c r="C3311" s="259"/>
      <c r="D3311" s="259"/>
      <c r="E3311" s="259"/>
      <c r="F3311" s="270"/>
      <c r="G3311" s="259"/>
      <c r="H3311" s="259"/>
      <c r="I3311" s="259"/>
      <c r="J3311" s="259"/>
    </row>
    <row r="3312" spans="1:10">
      <c r="A3312" s="259"/>
      <c r="B3312" s="259"/>
      <c r="C3312" s="259"/>
      <c r="D3312" s="259"/>
      <c r="E3312" s="259"/>
      <c r="F3312" s="270"/>
      <c r="G3312" s="259"/>
      <c r="H3312" s="259"/>
      <c r="I3312" s="259"/>
      <c r="J3312" s="259"/>
    </row>
    <row r="3313" spans="1:10">
      <c r="A3313" s="259"/>
      <c r="B3313" s="259"/>
      <c r="C3313" s="259"/>
      <c r="D3313" s="259"/>
      <c r="E3313" s="259"/>
      <c r="F3313" s="270"/>
      <c r="G3313" s="259"/>
      <c r="H3313" s="259"/>
      <c r="I3313" s="259"/>
      <c r="J3313" s="259"/>
    </row>
    <row r="3314" spans="1:10">
      <c r="A3314" s="259"/>
      <c r="B3314" s="259"/>
      <c r="C3314" s="259"/>
      <c r="D3314" s="259"/>
      <c r="E3314" s="259"/>
      <c r="F3314" s="270"/>
      <c r="G3314" s="259"/>
      <c r="H3314" s="259"/>
      <c r="I3314" s="259"/>
      <c r="J3314" s="259"/>
    </row>
    <row r="3315" spans="1:10">
      <c r="A3315" s="259"/>
      <c r="B3315" s="259"/>
      <c r="C3315" s="259"/>
      <c r="D3315" s="259"/>
      <c r="E3315" s="259"/>
      <c r="F3315" s="270"/>
      <c r="G3315" s="259"/>
      <c r="H3315" s="259"/>
      <c r="I3315" s="259"/>
      <c r="J3315" s="259"/>
    </row>
    <row r="3316" spans="1:10">
      <c r="A3316" s="259"/>
      <c r="B3316" s="259"/>
      <c r="C3316" s="259"/>
      <c r="D3316" s="259"/>
      <c r="E3316" s="259"/>
      <c r="F3316" s="270"/>
      <c r="G3316" s="259"/>
      <c r="H3316" s="259"/>
      <c r="I3316" s="259"/>
      <c r="J3316" s="259"/>
    </row>
    <row r="3317" spans="1:10">
      <c r="A3317" s="259"/>
      <c r="B3317" s="259"/>
      <c r="C3317" s="259"/>
      <c r="D3317" s="259"/>
      <c r="E3317" s="259"/>
      <c r="F3317" s="270"/>
      <c r="G3317" s="259"/>
      <c r="H3317" s="259"/>
      <c r="I3317" s="259"/>
      <c r="J3317" s="259"/>
    </row>
    <row r="3318" spans="1:10">
      <c r="A3318" s="259"/>
      <c r="B3318" s="259"/>
      <c r="C3318" s="259"/>
      <c r="D3318" s="259"/>
      <c r="E3318" s="259"/>
      <c r="F3318" s="270"/>
      <c r="G3318" s="259"/>
      <c r="H3318" s="259"/>
      <c r="I3318" s="259"/>
      <c r="J3318" s="259"/>
    </row>
    <row r="3319" spans="1:10">
      <c r="A3319" s="259"/>
      <c r="B3319" s="259"/>
      <c r="C3319" s="259"/>
      <c r="D3319" s="259"/>
      <c r="E3319" s="259"/>
      <c r="F3319" s="270"/>
      <c r="G3319" s="259"/>
      <c r="H3319" s="259"/>
      <c r="I3319" s="259"/>
      <c r="J3319" s="259"/>
    </row>
    <row r="3320" spans="1:10">
      <c r="A3320" s="259"/>
      <c r="B3320" s="259"/>
      <c r="C3320" s="259"/>
      <c r="D3320" s="259"/>
      <c r="E3320" s="259"/>
      <c r="F3320" s="270"/>
      <c r="G3320" s="259"/>
      <c r="H3320" s="259"/>
      <c r="I3320" s="259"/>
      <c r="J3320" s="259"/>
    </row>
    <row r="3321" spans="1:10">
      <c r="A3321" s="259"/>
      <c r="B3321" s="259"/>
      <c r="C3321" s="259"/>
      <c r="D3321" s="259"/>
      <c r="E3321" s="259"/>
      <c r="F3321" s="270"/>
      <c r="G3321" s="259"/>
      <c r="H3321" s="259"/>
      <c r="I3321" s="259"/>
      <c r="J3321" s="259"/>
    </row>
    <row r="3322" spans="1:10">
      <c r="A3322" s="259"/>
      <c r="B3322" s="259"/>
      <c r="C3322" s="259"/>
      <c r="D3322" s="259"/>
      <c r="E3322" s="259"/>
      <c r="F3322" s="270"/>
      <c r="G3322" s="259"/>
      <c r="H3322" s="259"/>
      <c r="I3322" s="259"/>
      <c r="J3322" s="259"/>
    </row>
    <row r="3323" spans="1:10">
      <c r="A3323" s="259"/>
      <c r="B3323" s="259"/>
      <c r="C3323" s="259"/>
      <c r="D3323" s="259"/>
      <c r="E3323" s="259"/>
      <c r="F3323" s="270"/>
      <c r="G3323" s="259"/>
      <c r="H3323" s="259"/>
      <c r="I3323" s="259"/>
      <c r="J3323" s="259"/>
    </row>
    <row r="3324" spans="1:10">
      <c r="A3324" s="259"/>
      <c r="B3324" s="259"/>
      <c r="C3324" s="259"/>
      <c r="D3324" s="259"/>
      <c r="E3324" s="259"/>
      <c r="F3324" s="270"/>
      <c r="G3324" s="259"/>
      <c r="H3324" s="259"/>
      <c r="I3324" s="259"/>
      <c r="J3324" s="259"/>
    </row>
    <row r="3325" spans="1:10">
      <c r="A3325" s="259"/>
      <c r="B3325" s="259"/>
      <c r="C3325" s="259"/>
      <c r="D3325" s="259"/>
      <c r="E3325" s="259"/>
      <c r="F3325" s="270"/>
      <c r="G3325" s="259"/>
      <c r="H3325" s="259"/>
      <c r="I3325" s="259"/>
      <c r="J3325" s="259"/>
    </row>
    <row r="3326" spans="1:10">
      <c r="A3326" s="259"/>
      <c r="B3326" s="259"/>
      <c r="C3326" s="259"/>
      <c r="D3326" s="259"/>
      <c r="E3326" s="259"/>
      <c r="F3326" s="270"/>
      <c r="G3326" s="259"/>
      <c r="H3326" s="259"/>
      <c r="I3326" s="259"/>
      <c r="J3326" s="259"/>
    </row>
    <row r="3327" spans="1:10">
      <c r="A3327" s="259"/>
      <c r="B3327" s="259"/>
      <c r="C3327" s="259"/>
      <c r="D3327" s="259"/>
      <c r="E3327" s="259"/>
      <c r="F3327" s="270"/>
      <c r="G3327" s="259"/>
      <c r="H3327" s="259"/>
      <c r="I3327" s="259"/>
      <c r="J3327" s="259"/>
    </row>
    <row r="3328" spans="1:10">
      <c r="A3328" s="259"/>
      <c r="B3328" s="259"/>
      <c r="C3328" s="259"/>
      <c r="D3328" s="259"/>
      <c r="E3328" s="259"/>
      <c r="F3328" s="270"/>
      <c r="G3328" s="259"/>
      <c r="H3328" s="259"/>
      <c r="I3328" s="259"/>
      <c r="J3328" s="259"/>
    </row>
    <row r="3329" spans="1:10">
      <c r="A3329" s="259"/>
      <c r="B3329" s="259"/>
      <c r="C3329" s="259"/>
      <c r="D3329" s="259"/>
      <c r="E3329" s="259"/>
      <c r="F3329" s="270"/>
      <c r="G3329" s="259"/>
      <c r="H3329" s="259"/>
      <c r="I3329" s="259"/>
      <c r="J3329" s="259"/>
    </row>
    <row r="3330" spans="1:10">
      <c r="A3330" s="259"/>
      <c r="B3330" s="259"/>
      <c r="C3330" s="259"/>
      <c r="D3330" s="259"/>
      <c r="E3330" s="259"/>
      <c r="F3330" s="270"/>
      <c r="G3330" s="259"/>
      <c r="H3330" s="259"/>
      <c r="I3330" s="259"/>
      <c r="J3330" s="259"/>
    </row>
    <row r="3331" spans="1:10">
      <c r="A3331" s="259"/>
      <c r="B3331" s="259"/>
      <c r="C3331" s="259"/>
      <c r="D3331" s="259"/>
      <c r="E3331" s="259"/>
      <c r="F3331" s="270"/>
      <c r="G3331" s="259"/>
      <c r="H3331" s="259"/>
      <c r="I3331" s="259"/>
      <c r="J3331" s="259"/>
    </row>
    <row r="3332" spans="1:10">
      <c r="A3332" s="259"/>
      <c r="B3332" s="259"/>
      <c r="C3332" s="259"/>
      <c r="D3332" s="259"/>
      <c r="E3332" s="259"/>
      <c r="F3332" s="270"/>
      <c r="G3332" s="259"/>
      <c r="H3332" s="259"/>
      <c r="I3332" s="259"/>
      <c r="J3332" s="259"/>
    </row>
    <row r="3333" spans="1:10">
      <c r="A3333" s="259"/>
      <c r="B3333" s="259"/>
      <c r="C3333" s="259"/>
      <c r="D3333" s="259"/>
      <c r="E3333" s="259"/>
      <c r="F3333" s="270"/>
      <c r="G3333" s="259"/>
      <c r="H3333" s="259"/>
      <c r="I3333" s="259"/>
      <c r="J3333" s="259"/>
    </row>
    <row r="3334" spans="1:10">
      <c r="A3334" s="259"/>
      <c r="B3334" s="259"/>
      <c r="C3334" s="259"/>
      <c r="D3334" s="259"/>
      <c r="E3334" s="259"/>
      <c r="F3334" s="270"/>
      <c r="G3334" s="259"/>
      <c r="H3334" s="259"/>
      <c r="I3334" s="259"/>
      <c r="J3334" s="259"/>
    </row>
    <row r="3335" spans="1:10">
      <c r="A3335" s="259"/>
      <c r="B3335" s="259"/>
      <c r="C3335" s="259"/>
      <c r="D3335" s="259"/>
      <c r="E3335" s="259"/>
      <c r="F3335" s="270"/>
      <c r="G3335" s="259"/>
      <c r="H3335" s="259"/>
      <c r="I3335" s="259"/>
      <c r="J3335" s="259"/>
    </row>
    <row r="3336" spans="1:10">
      <c r="A3336" s="259"/>
      <c r="B3336" s="259"/>
      <c r="C3336" s="259"/>
      <c r="D3336" s="259"/>
      <c r="E3336" s="259"/>
      <c r="F3336" s="270"/>
      <c r="G3336" s="259"/>
      <c r="H3336" s="259"/>
      <c r="I3336" s="259"/>
      <c r="J3336" s="259"/>
    </row>
    <row r="3337" spans="1:10">
      <c r="A3337" s="259"/>
      <c r="B3337" s="259"/>
      <c r="C3337" s="259"/>
      <c r="D3337" s="259"/>
      <c r="E3337" s="259"/>
      <c r="F3337" s="270"/>
      <c r="G3337" s="259"/>
      <c r="H3337" s="259"/>
      <c r="I3337" s="259"/>
      <c r="J3337" s="259"/>
    </row>
    <row r="3338" spans="1:10">
      <c r="A3338" s="259"/>
      <c r="B3338" s="259"/>
      <c r="C3338" s="259"/>
      <c r="D3338" s="259"/>
      <c r="E3338" s="259"/>
      <c r="F3338" s="270"/>
      <c r="G3338" s="259"/>
      <c r="H3338" s="259"/>
      <c r="I3338" s="259"/>
      <c r="J3338" s="259"/>
    </row>
    <row r="3339" spans="1:10">
      <c r="A3339" s="259"/>
      <c r="B3339" s="259"/>
      <c r="C3339" s="259"/>
      <c r="D3339" s="259"/>
      <c r="E3339" s="259"/>
      <c r="F3339" s="270"/>
      <c r="G3339" s="259"/>
      <c r="H3339" s="259"/>
      <c r="I3339" s="259"/>
      <c r="J3339" s="259"/>
    </row>
    <row r="3340" spans="1:10">
      <c r="A3340" s="259"/>
      <c r="B3340" s="259"/>
      <c r="C3340" s="259"/>
      <c r="D3340" s="259"/>
      <c r="E3340" s="259"/>
      <c r="F3340" s="270"/>
      <c r="G3340" s="259"/>
      <c r="H3340" s="259"/>
      <c r="I3340" s="259"/>
      <c r="J3340" s="259"/>
    </row>
    <row r="3341" spans="1:10">
      <c r="A3341" s="259"/>
      <c r="B3341" s="259"/>
      <c r="C3341" s="259"/>
      <c r="D3341" s="259"/>
      <c r="E3341" s="259"/>
      <c r="F3341" s="270"/>
      <c r="G3341" s="259"/>
      <c r="H3341" s="259"/>
      <c r="I3341" s="259"/>
      <c r="J3341" s="259"/>
    </row>
    <row r="3342" spans="1:10">
      <c r="A3342" s="259"/>
      <c r="B3342" s="259"/>
      <c r="C3342" s="259"/>
      <c r="D3342" s="259"/>
      <c r="E3342" s="259"/>
      <c r="F3342" s="270"/>
      <c r="G3342" s="259"/>
      <c r="H3342" s="259"/>
      <c r="I3342" s="259"/>
      <c r="J3342" s="259"/>
    </row>
    <row r="3343" spans="1:10">
      <c r="A3343" s="259"/>
      <c r="B3343" s="259"/>
      <c r="C3343" s="259"/>
      <c r="D3343" s="259"/>
      <c r="E3343" s="259"/>
      <c r="F3343" s="270"/>
      <c r="G3343" s="259"/>
      <c r="H3343" s="259"/>
      <c r="I3343" s="259"/>
      <c r="J3343" s="259"/>
    </row>
    <row r="3344" spans="1:10">
      <c r="A3344" s="259"/>
      <c r="B3344" s="259"/>
      <c r="C3344" s="259"/>
      <c r="D3344" s="259"/>
      <c r="E3344" s="259"/>
      <c r="F3344" s="270"/>
      <c r="G3344" s="259"/>
      <c r="H3344" s="259"/>
      <c r="I3344" s="259"/>
      <c r="J3344" s="259"/>
    </row>
    <row r="3345" spans="1:10">
      <c r="A3345" s="259"/>
      <c r="B3345" s="259"/>
      <c r="C3345" s="259"/>
      <c r="D3345" s="259"/>
      <c r="E3345" s="259"/>
      <c r="F3345" s="270"/>
      <c r="G3345" s="259"/>
      <c r="H3345" s="259"/>
      <c r="I3345" s="259"/>
      <c r="J3345" s="259"/>
    </row>
    <row r="3346" spans="1:10">
      <c r="A3346" s="259"/>
      <c r="B3346" s="259"/>
      <c r="C3346" s="259"/>
      <c r="D3346" s="259"/>
      <c r="E3346" s="259"/>
      <c r="F3346" s="270"/>
      <c r="G3346" s="259"/>
      <c r="H3346" s="259"/>
      <c r="I3346" s="259"/>
      <c r="J3346" s="259"/>
    </row>
    <row r="3347" spans="1:10">
      <c r="A3347" s="259"/>
      <c r="B3347" s="259"/>
      <c r="C3347" s="259"/>
      <c r="D3347" s="259"/>
      <c r="E3347" s="259"/>
      <c r="F3347" s="270"/>
      <c r="G3347" s="259"/>
      <c r="H3347" s="259"/>
      <c r="I3347" s="259"/>
      <c r="J3347" s="259"/>
    </row>
    <row r="3348" spans="1:10">
      <c r="A3348" s="259"/>
      <c r="B3348" s="259"/>
      <c r="C3348" s="259"/>
      <c r="D3348" s="259"/>
      <c r="E3348" s="259"/>
      <c r="F3348" s="270"/>
      <c r="G3348" s="259"/>
      <c r="H3348" s="259"/>
      <c r="I3348" s="259"/>
      <c r="J3348" s="259"/>
    </row>
    <row r="3349" spans="1:10">
      <c r="A3349" s="259"/>
      <c r="B3349" s="259"/>
      <c r="C3349" s="259"/>
      <c r="D3349" s="259"/>
      <c r="E3349" s="259"/>
      <c r="F3349" s="270"/>
      <c r="G3349" s="259"/>
      <c r="H3349" s="259"/>
      <c r="I3349" s="259"/>
      <c r="J3349" s="259"/>
    </row>
    <row r="3350" spans="1:10">
      <c r="A3350" s="259"/>
      <c r="B3350" s="259"/>
      <c r="C3350" s="259"/>
      <c r="D3350" s="259"/>
      <c r="E3350" s="259"/>
      <c r="F3350" s="270"/>
      <c r="G3350" s="259"/>
      <c r="H3350" s="259"/>
      <c r="I3350" s="259"/>
      <c r="J3350" s="259"/>
    </row>
    <row r="3351" spans="1:10">
      <c r="A3351" s="259"/>
      <c r="B3351" s="259"/>
      <c r="C3351" s="259"/>
      <c r="D3351" s="259"/>
      <c r="E3351" s="259"/>
      <c r="F3351" s="270"/>
      <c r="G3351" s="259"/>
      <c r="H3351" s="259"/>
      <c r="I3351" s="259"/>
      <c r="J3351" s="259"/>
    </row>
    <row r="3352" spans="1:10">
      <c r="A3352" s="259"/>
      <c r="B3352" s="259"/>
      <c r="C3352" s="259"/>
      <c r="D3352" s="259"/>
      <c r="E3352" s="259"/>
      <c r="F3352" s="270"/>
      <c r="G3352" s="259"/>
      <c r="H3352" s="259"/>
      <c r="I3352" s="259"/>
      <c r="J3352" s="259"/>
    </row>
    <row r="3353" spans="1:10">
      <c r="A3353" s="259"/>
      <c r="B3353" s="259"/>
      <c r="C3353" s="259"/>
      <c r="D3353" s="259"/>
      <c r="E3353" s="259"/>
      <c r="F3353" s="270"/>
      <c r="G3353" s="259"/>
      <c r="H3353" s="259"/>
      <c r="I3353" s="259"/>
      <c r="J3353" s="259"/>
    </row>
    <row r="3354" spans="1:10">
      <c r="A3354" s="259"/>
      <c r="B3354" s="259"/>
      <c r="C3354" s="259"/>
      <c r="D3354" s="259"/>
      <c r="E3354" s="259"/>
      <c r="F3354" s="270"/>
      <c r="G3354" s="259"/>
      <c r="H3354" s="259"/>
      <c r="I3354" s="259"/>
      <c r="J3354" s="259"/>
    </row>
    <row r="3355" spans="1:10">
      <c r="A3355" s="259"/>
      <c r="B3355" s="259"/>
      <c r="C3355" s="259"/>
      <c r="D3355" s="259"/>
      <c r="E3355" s="259"/>
      <c r="F3355" s="270"/>
      <c r="G3355" s="259"/>
      <c r="H3355" s="259"/>
      <c r="I3355" s="259"/>
      <c r="J3355" s="259"/>
    </row>
    <row r="3356" spans="1:10">
      <c r="A3356" s="259"/>
      <c r="B3356" s="259"/>
      <c r="C3356" s="259"/>
      <c r="D3356" s="259"/>
      <c r="E3356" s="259"/>
      <c r="F3356" s="270"/>
      <c r="G3356" s="259"/>
      <c r="H3356" s="259"/>
      <c r="I3356" s="259"/>
      <c r="J3356" s="259"/>
    </row>
    <row r="3357" spans="1:10">
      <c r="A3357" s="259"/>
      <c r="B3357" s="259"/>
      <c r="C3357" s="259"/>
      <c r="D3357" s="259"/>
      <c r="E3357" s="259"/>
      <c r="F3357" s="270"/>
      <c r="G3357" s="259"/>
      <c r="H3357" s="259"/>
      <c r="I3357" s="259"/>
      <c r="J3357" s="259"/>
    </row>
    <row r="3358" spans="1:10">
      <c r="A3358" s="259"/>
      <c r="B3358" s="259"/>
      <c r="C3358" s="259"/>
      <c r="D3358" s="259"/>
      <c r="E3358" s="259"/>
      <c r="F3358" s="270"/>
      <c r="G3358" s="259"/>
      <c r="H3358" s="259"/>
      <c r="I3358" s="259"/>
      <c r="J3358" s="259"/>
    </row>
    <row r="3359" spans="1:10">
      <c r="A3359" s="259"/>
      <c r="B3359" s="259"/>
      <c r="C3359" s="259"/>
      <c r="D3359" s="259"/>
      <c r="E3359" s="259"/>
      <c r="F3359" s="270"/>
      <c r="G3359" s="259"/>
      <c r="H3359" s="259"/>
      <c r="I3359" s="259"/>
      <c r="J3359" s="259"/>
    </row>
    <row r="3360" spans="1:10">
      <c r="A3360" s="259"/>
      <c r="B3360" s="259"/>
      <c r="C3360" s="259"/>
      <c r="D3360" s="259"/>
      <c r="E3360" s="259"/>
      <c r="F3360" s="270"/>
      <c r="G3360" s="259"/>
      <c r="H3360" s="259"/>
      <c r="I3360" s="259"/>
      <c r="J3360" s="259"/>
    </row>
    <row r="3361" spans="1:10">
      <c r="A3361" s="259"/>
      <c r="B3361" s="259"/>
      <c r="C3361" s="259"/>
      <c r="D3361" s="259"/>
      <c r="E3361" s="259"/>
      <c r="F3361" s="270"/>
      <c r="G3361" s="259"/>
      <c r="H3361" s="259"/>
      <c r="I3361" s="259"/>
      <c r="J3361" s="259"/>
    </row>
    <row r="3362" spans="1:10">
      <c r="A3362" s="259"/>
      <c r="B3362" s="259"/>
      <c r="C3362" s="259"/>
      <c r="D3362" s="259"/>
      <c r="E3362" s="259"/>
      <c r="F3362" s="270"/>
      <c r="G3362" s="259"/>
      <c r="H3362" s="259"/>
      <c r="I3362" s="259"/>
      <c r="J3362" s="259"/>
    </row>
    <row r="3363" spans="1:10">
      <c r="A3363" s="259"/>
      <c r="B3363" s="259"/>
      <c r="C3363" s="259"/>
      <c r="D3363" s="259"/>
      <c r="E3363" s="259"/>
      <c r="F3363" s="270"/>
      <c r="G3363" s="259"/>
      <c r="H3363" s="259"/>
      <c r="I3363" s="259"/>
      <c r="J3363" s="259"/>
    </row>
    <row r="3364" spans="1:10">
      <c r="A3364" s="259"/>
      <c r="B3364" s="259"/>
      <c r="C3364" s="259"/>
      <c r="D3364" s="259"/>
      <c r="E3364" s="259"/>
      <c r="F3364" s="270"/>
      <c r="G3364" s="259"/>
      <c r="H3364" s="259"/>
      <c r="I3364" s="259"/>
      <c r="J3364" s="259"/>
    </row>
    <row r="3365" spans="1:10">
      <c r="A3365" s="259"/>
      <c r="B3365" s="259"/>
      <c r="C3365" s="259"/>
      <c r="D3365" s="259"/>
      <c r="E3365" s="259"/>
      <c r="F3365" s="270"/>
      <c r="G3365" s="259"/>
      <c r="H3365" s="259"/>
      <c r="I3365" s="259"/>
      <c r="J3365" s="259"/>
    </row>
    <row r="3366" spans="1:10">
      <c r="A3366" s="259"/>
      <c r="B3366" s="259"/>
      <c r="C3366" s="259"/>
      <c r="D3366" s="259"/>
      <c r="E3366" s="259"/>
      <c r="F3366" s="270"/>
      <c r="G3366" s="259"/>
      <c r="H3366" s="259"/>
      <c r="I3366" s="259"/>
      <c r="J3366" s="259"/>
    </row>
    <row r="3367" spans="1:10">
      <c r="A3367" s="259"/>
      <c r="B3367" s="259"/>
      <c r="C3367" s="259"/>
      <c r="D3367" s="259"/>
      <c r="E3367" s="259"/>
      <c r="F3367" s="270"/>
      <c r="G3367" s="259"/>
      <c r="H3367" s="259"/>
      <c r="I3367" s="259"/>
      <c r="J3367" s="259"/>
    </row>
    <row r="3368" spans="1:10">
      <c r="A3368" s="259"/>
      <c r="B3368" s="259"/>
      <c r="C3368" s="259"/>
      <c r="D3368" s="259"/>
      <c r="E3368" s="259"/>
      <c r="F3368" s="270"/>
      <c r="G3368" s="259"/>
      <c r="H3368" s="259"/>
      <c r="I3368" s="259"/>
      <c r="J3368" s="259"/>
    </row>
    <row r="3369" spans="1:10">
      <c r="A3369" s="259"/>
      <c r="B3369" s="259"/>
      <c r="C3369" s="259"/>
      <c r="D3369" s="259"/>
      <c r="E3369" s="259"/>
      <c r="F3369" s="270"/>
      <c r="G3369" s="259"/>
      <c r="H3369" s="259"/>
      <c r="I3369" s="259"/>
      <c r="J3369" s="259"/>
    </row>
    <row r="3370" spans="1:10">
      <c r="A3370" s="259"/>
      <c r="B3370" s="259"/>
      <c r="C3370" s="259"/>
      <c r="D3370" s="259"/>
      <c r="E3370" s="259"/>
      <c r="F3370" s="270"/>
      <c r="G3370" s="259"/>
      <c r="H3370" s="259"/>
      <c r="I3370" s="259"/>
      <c r="J3370" s="259"/>
    </row>
    <row r="3371" spans="1:10">
      <c r="A3371" s="259"/>
      <c r="B3371" s="259"/>
      <c r="C3371" s="259"/>
      <c r="D3371" s="259"/>
      <c r="E3371" s="259"/>
      <c r="F3371" s="270"/>
      <c r="G3371" s="259"/>
      <c r="H3371" s="259"/>
      <c r="I3371" s="259"/>
      <c r="J3371" s="259"/>
    </row>
    <row r="3372" spans="1:10">
      <c r="A3372" s="259"/>
      <c r="B3372" s="259"/>
      <c r="C3372" s="259"/>
      <c r="D3372" s="259"/>
      <c r="E3372" s="259"/>
      <c r="F3372" s="270"/>
      <c r="G3372" s="259"/>
      <c r="H3372" s="259"/>
      <c r="I3372" s="259"/>
      <c r="J3372" s="259"/>
    </row>
    <row r="3373" spans="1:10">
      <c r="A3373" s="259"/>
      <c r="B3373" s="259"/>
      <c r="C3373" s="259"/>
      <c r="D3373" s="259"/>
      <c r="E3373" s="259"/>
      <c r="F3373" s="270"/>
      <c r="G3373" s="259"/>
      <c r="H3373" s="259"/>
      <c r="I3373" s="259"/>
      <c r="J3373" s="259"/>
    </row>
    <row r="3374" spans="1:10">
      <c r="A3374" s="259"/>
      <c r="B3374" s="259"/>
      <c r="C3374" s="259"/>
      <c r="D3374" s="259"/>
      <c r="E3374" s="259"/>
      <c r="F3374" s="270"/>
      <c r="G3374" s="259"/>
      <c r="H3374" s="259"/>
      <c r="I3374" s="259"/>
      <c r="J3374" s="259"/>
    </row>
    <row r="3375" spans="1:10">
      <c r="A3375" s="259"/>
      <c r="B3375" s="259"/>
      <c r="C3375" s="259"/>
      <c r="D3375" s="259"/>
      <c r="E3375" s="259"/>
      <c r="F3375" s="270"/>
      <c r="G3375" s="259"/>
      <c r="H3375" s="259"/>
      <c r="I3375" s="259"/>
      <c r="J3375" s="259"/>
    </row>
    <row r="3376" spans="1:10">
      <c r="A3376" s="259"/>
      <c r="B3376" s="259"/>
      <c r="C3376" s="259"/>
      <c r="D3376" s="259"/>
      <c r="E3376" s="259"/>
      <c r="F3376" s="270"/>
      <c r="G3376" s="259"/>
      <c r="H3376" s="259"/>
      <c r="I3376" s="259"/>
      <c r="J3376" s="259"/>
    </row>
    <row r="3377" spans="1:10">
      <c r="A3377" s="259"/>
      <c r="B3377" s="259"/>
      <c r="C3377" s="259"/>
      <c r="D3377" s="259"/>
      <c r="E3377" s="259"/>
      <c r="F3377" s="270"/>
      <c r="G3377" s="259"/>
      <c r="H3377" s="259"/>
      <c r="I3377" s="259"/>
      <c r="J3377" s="259"/>
    </row>
    <row r="3378" spans="1:10">
      <c r="A3378" s="259"/>
      <c r="B3378" s="259"/>
      <c r="C3378" s="259"/>
      <c r="D3378" s="259"/>
      <c r="E3378" s="259"/>
      <c r="F3378" s="270"/>
      <c r="G3378" s="259"/>
      <c r="H3378" s="259"/>
      <c r="I3378" s="259"/>
      <c r="J3378" s="259"/>
    </row>
    <row r="3379" spans="1:10">
      <c r="A3379" s="259"/>
      <c r="B3379" s="259"/>
      <c r="C3379" s="259"/>
      <c r="D3379" s="259"/>
      <c r="E3379" s="259"/>
      <c r="F3379" s="270"/>
      <c r="G3379" s="259"/>
      <c r="H3379" s="259"/>
      <c r="I3379" s="259"/>
      <c r="J3379" s="259"/>
    </row>
    <row r="3380" spans="1:10">
      <c r="A3380" s="259"/>
      <c r="B3380" s="259"/>
      <c r="C3380" s="259"/>
      <c r="D3380" s="259"/>
      <c r="E3380" s="259"/>
      <c r="F3380" s="270"/>
      <c r="G3380" s="259"/>
      <c r="H3380" s="259"/>
      <c r="I3380" s="259"/>
      <c r="J3380" s="259"/>
    </row>
    <row r="3381" spans="1:10">
      <c r="A3381" s="259"/>
      <c r="B3381" s="259"/>
      <c r="C3381" s="259"/>
      <c r="D3381" s="259"/>
      <c r="E3381" s="259"/>
      <c r="F3381" s="270"/>
      <c r="G3381" s="259"/>
      <c r="H3381" s="259"/>
      <c r="I3381" s="259"/>
      <c r="J3381" s="259"/>
    </row>
    <row r="3382" spans="1:10">
      <c r="A3382" s="259"/>
      <c r="B3382" s="259"/>
      <c r="C3382" s="259"/>
      <c r="D3382" s="259"/>
      <c r="E3382" s="259"/>
      <c r="F3382" s="270"/>
      <c r="G3382" s="259"/>
      <c r="H3382" s="259"/>
      <c r="I3382" s="259"/>
      <c r="J3382" s="259"/>
    </row>
    <row r="3383" spans="1:10">
      <c r="A3383" s="259"/>
      <c r="B3383" s="259"/>
      <c r="C3383" s="259"/>
      <c r="D3383" s="259"/>
      <c r="E3383" s="259"/>
      <c r="F3383" s="270"/>
      <c r="G3383" s="259"/>
      <c r="H3383" s="259"/>
      <c r="I3383" s="259"/>
      <c r="J3383" s="259"/>
    </row>
    <row r="3384" spans="1:10">
      <c r="A3384" s="259"/>
      <c r="B3384" s="259"/>
      <c r="C3384" s="259"/>
      <c r="D3384" s="259"/>
      <c r="E3384" s="259"/>
      <c r="F3384" s="270"/>
      <c r="G3384" s="259"/>
      <c r="H3384" s="259"/>
      <c r="I3384" s="259"/>
      <c r="J3384" s="259"/>
    </row>
    <row r="3385" spans="1:10">
      <c r="A3385" s="259"/>
      <c r="B3385" s="259"/>
      <c r="C3385" s="259"/>
      <c r="D3385" s="259"/>
      <c r="E3385" s="259"/>
      <c r="F3385" s="270"/>
      <c r="G3385" s="259"/>
      <c r="H3385" s="259"/>
      <c r="I3385" s="259"/>
      <c r="J3385" s="259"/>
    </row>
    <row r="3386" spans="1:10">
      <c r="A3386" s="259"/>
      <c r="B3386" s="259"/>
      <c r="C3386" s="259"/>
      <c r="D3386" s="259"/>
      <c r="E3386" s="259"/>
      <c r="F3386" s="270"/>
      <c r="G3386" s="259"/>
      <c r="H3386" s="259"/>
      <c r="I3386" s="259"/>
      <c r="J3386" s="259"/>
    </row>
    <row r="3387" spans="1:10">
      <c r="A3387" s="259"/>
      <c r="B3387" s="259"/>
      <c r="C3387" s="259"/>
      <c r="D3387" s="259"/>
      <c r="E3387" s="259"/>
      <c r="F3387" s="270"/>
      <c r="G3387" s="259"/>
      <c r="H3387" s="259"/>
      <c r="I3387" s="259"/>
      <c r="J3387" s="259"/>
    </row>
    <row r="3388" spans="1:10">
      <c r="A3388" s="259"/>
      <c r="B3388" s="259"/>
      <c r="C3388" s="259"/>
      <c r="D3388" s="259"/>
      <c r="E3388" s="259"/>
      <c r="F3388" s="270"/>
      <c r="G3388" s="259"/>
      <c r="H3388" s="259"/>
      <c r="I3388" s="259"/>
      <c r="J3388" s="259"/>
    </row>
    <row r="3389" spans="1:10">
      <c r="A3389" s="259"/>
      <c r="B3389" s="259"/>
      <c r="C3389" s="259"/>
      <c r="D3389" s="259"/>
      <c r="E3389" s="259"/>
      <c r="F3389" s="270"/>
      <c r="G3389" s="259"/>
      <c r="H3389" s="259"/>
      <c r="I3389" s="259"/>
      <c r="J3389" s="259"/>
    </row>
    <row r="3390" spans="1:10">
      <c r="A3390" s="259"/>
      <c r="B3390" s="259"/>
      <c r="C3390" s="259"/>
      <c r="D3390" s="259"/>
      <c r="E3390" s="259"/>
      <c r="F3390" s="270"/>
      <c r="G3390" s="259"/>
      <c r="H3390" s="259"/>
      <c r="I3390" s="259"/>
      <c r="J3390" s="259"/>
    </row>
    <row r="3391" spans="1:10">
      <c r="A3391" s="259"/>
      <c r="B3391" s="259"/>
      <c r="C3391" s="259"/>
      <c r="D3391" s="259"/>
      <c r="E3391" s="259"/>
      <c r="F3391" s="270"/>
      <c r="G3391" s="259"/>
      <c r="H3391" s="259"/>
      <c r="I3391" s="259"/>
      <c r="J3391" s="259"/>
    </row>
    <row r="3392" spans="1:10">
      <c r="A3392" s="259"/>
      <c r="B3392" s="259"/>
      <c r="C3392" s="259"/>
      <c r="D3392" s="259"/>
      <c r="E3392" s="259"/>
      <c r="F3392" s="270"/>
      <c r="G3392" s="259"/>
      <c r="H3392" s="259"/>
      <c r="I3392" s="259"/>
      <c r="J3392" s="259"/>
    </row>
    <row r="3393" spans="1:10">
      <c r="A3393" s="259"/>
      <c r="B3393" s="259"/>
      <c r="C3393" s="259"/>
      <c r="D3393" s="259"/>
      <c r="E3393" s="259"/>
      <c r="F3393" s="270"/>
      <c r="G3393" s="259"/>
      <c r="H3393" s="259"/>
      <c r="I3393" s="259"/>
      <c r="J3393" s="259"/>
    </row>
    <row r="3394" spans="1:10">
      <c r="A3394" s="259"/>
      <c r="B3394" s="259"/>
      <c r="C3394" s="259"/>
      <c r="D3394" s="259"/>
      <c r="E3394" s="259"/>
      <c r="F3394" s="270"/>
      <c r="G3394" s="259"/>
      <c r="H3394" s="259"/>
      <c r="I3394" s="259"/>
      <c r="J3394" s="259"/>
    </row>
    <row r="3395" spans="1:10">
      <c r="A3395" s="259"/>
      <c r="B3395" s="259"/>
      <c r="C3395" s="259"/>
      <c r="D3395" s="259"/>
      <c r="E3395" s="259"/>
      <c r="F3395" s="270"/>
      <c r="G3395" s="259"/>
      <c r="H3395" s="259"/>
      <c r="I3395" s="259"/>
      <c r="J3395" s="259"/>
    </row>
    <row r="3396" spans="1:10">
      <c r="A3396" s="259"/>
      <c r="B3396" s="259"/>
      <c r="C3396" s="259"/>
      <c r="D3396" s="259"/>
      <c r="E3396" s="259"/>
      <c r="F3396" s="270"/>
      <c r="G3396" s="259"/>
      <c r="H3396" s="259"/>
      <c r="I3396" s="259"/>
      <c r="J3396" s="259"/>
    </row>
    <row r="3397" spans="1:10">
      <c r="A3397" s="259"/>
      <c r="B3397" s="259"/>
      <c r="C3397" s="259"/>
      <c r="D3397" s="259"/>
      <c r="E3397" s="259"/>
      <c r="F3397" s="270"/>
      <c r="G3397" s="259"/>
      <c r="H3397" s="259"/>
      <c r="I3397" s="259"/>
      <c r="J3397" s="259"/>
    </row>
    <row r="3398" spans="1:10">
      <c r="A3398" s="259"/>
      <c r="B3398" s="259"/>
      <c r="C3398" s="259"/>
      <c r="D3398" s="259"/>
      <c r="E3398" s="259"/>
      <c r="F3398" s="270"/>
      <c r="G3398" s="259"/>
      <c r="H3398" s="259"/>
      <c r="I3398" s="259"/>
      <c r="J3398" s="259"/>
    </row>
    <row r="3399" spans="1:10">
      <c r="A3399" s="259"/>
      <c r="B3399" s="259"/>
      <c r="C3399" s="259"/>
      <c r="D3399" s="259"/>
      <c r="E3399" s="259"/>
      <c r="F3399" s="270"/>
      <c r="G3399" s="259"/>
      <c r="H3399" s="259"/>
      <c r="I3399" s="259"/>
      <c r="J3399" s="259"/>
    </row>
    <row r="3400" spans="1:10">
      <c r="A3400" s="259"/>
      <c r="B3400" s="259"/>
      <c r="C3400" s="259"/>
      <c r="D3400" s="259"/>
      <c r="E3400" s="259"/>
      <c r="F3400" s="270"/>
      <c r="G3400" s="259"/>
      <c r="H3400" s="259"/>
      <c r="I3400" s="259"/>
      <c r="J3400" s="259"/>
    </row>
    <row r="3401" spans="1:10">
      <c r="A3401" s="259"/>
      <c r="B3401" s="259"/>
      <c r="C3401" s="259"/>
      <c r="D3401" s="259"/>
      <c r="E3401" s="259"/>
      <c r="F3401" s="270"/>
      <c r="G3401" s="259"/>
      <c r="H3401" s="259"/>
      <c r="I3401" s="259"/>
      <c r="J3401" s="259"/>
    </row>
    <row r="3402" spans="1:10">
      <c r="A3402" s="259"/>
      <c r="B3402" s="259"/>
      <c r="C3402" s="259"/>
      <c r="D3402" s="259"/>
      <c r="E3402" s="259"/>
      <c r="F3402" s="270"/>
      <c r="G3402" s="259"/>
      <c r="H3402" s="259"/>
      <c r="I3402" s="259"/>
      <c r="J3402" s="259"/>
    </row>
    <row r="3403" spans="1:10">
      <c r="A3403" s="259"/>
      <c r="B3403" s="259"/>
      <c r="C3403" s="259"/>
      <c r="D3403" s="259"/>
      <c r="E3403" s="259"/>
      <c r="F3403" s="270"/>
      <c r="G3403" s="259"/>
      <c r="H3403" s="259"/>
      <c r="I3403" s="259"/>
      <c r="J3403" s="259"/>
    </row>
    <row r="3404" spans="1:10">
      <c r="A3404" s="259"/>
      <c r="B3404" s="259"/>
      <c r="C3404" s="259"/>
      <c r="D3404" s="259"/>
      <c r="E3404" s="259"/>
      <c r="F3404" s="270"/>
      <c r="G3404" s="259"/>
      <c r="H3404" s="259"/>
      <c r="I3404" s="259"/>
      <c r="J3404" s="259"/>
    </row>
    <row r="3405" spans="1:10">
      <c r="A3405" s="259"/>
      <c r="B3405" s="259"/>
      <c r="C3405" s="259"/>
      <c r="D3405" s="259"/>
      <c r="E3405" s="259"/>
      <c r="F3405" s="270"/>
      <c r="G3405" s="259"/>
      <c r="H3405" s="259"/>
      <c r="I3405" s="259"/>
      <c r="J3405" s="259"/>
    </row>
    <row r="3406" spans="1:10">
      <c r="A3406" s="259"/>
      <c r="B3406" s="259"/>
      <c r="C3406" s="259"/>
      <c r="D3406" s="259"/>
      <c r="E3406" s="259"/>
      <c r="F3406" s="270"/>
      <c r="G3406" s="259"/>
      <c r="H3406" s="259"/>
      <c r="I3406" s="259"/>
      <c r="J3406" s="259"/>
    </row>
    <row r="3407" spans="1:10">
      <c r="A3407" s="259"/>
      <c r="B3407" s="259"/>
      <c r="C3407" s="259"/>
      <c r="D3407" s="259"/>
      <c r="E3407" s="259"/>
      <c r="F3407" s="270"/>
      <c r="G3407" s="259"/>
      <c r="H3407" s="259"/>
      <c r="I3407" s="259"/>
      <c r="J3407" s="259"/>
    </row>
    <row r="3408" spans="1:10">
      <c r="A3408" s="259"/>
      <c r="B3408" s="259"/>
      <c r="C3408" s="259"/>
      <c r="D3408" s="259"/>
      <c r="E3408" s="259"/>
      <c r="F3408" s="270"/>
      <c r="G3408" s="259"/>
      <c r="H3408" s="259"/>
      <c r="I3408" s="259"/>
      <c r="J3408" s="259"/>
    </row>
    <row r="3409" spans="1:10">
      <c r="A3409" s="259"/>
      <c r="B3409" s="259"/>
      <c r="C3409" s="259"/>
      <c r="D3409" s="259"/>
      <c r="E3409" s="259"/>
      <c r="F3409" s="270"/>
      <c r="G3409" s="259"/>
      <c r="H3409" s="259"/>
      <c r="I3409" s="259"/>
      <c r="J3409" s="259"/>
    </row>
    <row r="3410" spans="1:10">
      <c r="A3410" s="259"/>
      <c r="B3410" s="259"/>
      <c r="C3410" s="259"/>
      <c r="D3410" s="259"/>
      <c r="E3410" s="259"/>
      <c r="F3410" s="270"/>
      <c r="G3410" s="259"/>
      <c r="H3410" s="259"/>
      <c r="I3410" s="259"/>
      <c r="J3410" s="259"/>
    </row>
    <row r="3411" spans="1:10">
      <c r="A3411" s="259"/>
      <c r="B3411" s="259"/>
      <c r="C3411" s="259"/>
      <c r="D3411" s="259"/>
      <c r="E3411" s="259"/>
      <c r="F3411" s="270"/>
      <c r="G3411" s="259"/>
      <c r="H3411" s="259"/>
      <c r="I3411" s="259"/>
      <c r="J3411" s="259"/>
    </row>
    <row r="3412" spans="1:10">
      <c r="A3412" s="259"/>
      <c r="B3412" s="259"/>
      <c r="C3412" s="259"/>
      <c r="D3412" s="259"/>
      <c r="E3412" s="259"/>
      <c r="F3412" s="270"/>
      <c r="G3412" s="259"/>
      <c r="H3412" s="259"/>
      <c r="I3412" s="259"/>
      <c r="J3412" s="259"/>
    </row>
    <row r="3413" spans="1:10">
      <c r="A3413" s="259"/>
      <c r="B3413" s="259"/>
      <c r="C3413" s="259"/>
      <c r="D3413" s="259"/>
      <c r="E3413" s="259"/>
      <c r="F3413" s="270"/>
      <c r="G3413" s="259"/>
      <c r="H3413" s="259"/>
      <c r="I3413" s="259"/>
      <c r="J3413" s="259"/>
    </row>
    <row r="3414" spans="1:10">
      <c r="A3414" s="259"/>
      <c r="B3414" s="259"/>
      <c r="C3414" s="259"/>
      <c r="D3414" s="259"/>
      <c r="E3414" s="259"/>
      <c r="F3414" s="270"/>
      <c r="G3414" s="259"/>
      <c r="H3414" s="259"/>
      <c r="I3414" s="259"/>
      <c r="J3414" s="259"/>
    </row>
    <row r="3415" spans="1:10">
      <c r="A3415" s="259"/>
      <c r="B3415" s="259"/>
      <c r="C3415" s="259"/>
      <c r="D3415" s="259"/>
      <c r="E3415" s="259"/>
      <c r="F3415" s="270"/>
      <c r="G3415" s="259"/>
      <c r="H3415" s="259"/>
      <c r="I3415" s="259"/>
      <c r="J3415" s="259"/>
    </row>
    <row r="3416" spans="1:10">
      <c r="A3416" s="259"/>
      <c r="B3416" s="259"/>
      <c r="C3416" s="259"/>
      <c r="D3416" s="259"/>
      <c r="E3416" s="259"/>
      <c r="F3416" s="270"/>
      <c r="G3416" s="259"/>
      <c r="H3416" s="259"/>
      <c r="I3416" s="259"/>
      <c r="J3416" s="259"/>
    </row>
    <row r="3417" spans="1:10">
      <c r="A3417" s="259"/>
      <c r="B3417" s="259"/>
      <c r="C3417" s="259"/>
      <c r="D3417" s="259"/>
      <c r="E3417" s="259"/>
      <c r="F3417" s="270"/>
      <c r="G3417" s="259"/>
      <c r="H3417" s="259"/>
      <c r="I3417" s="259"/>
      <c r="J3417" s="259"/>
    </row>
    <row r="3418" spans="1:10">
      <c r="A3418" s="259"/>
      <c r="B3418" s="259"/>
      <c r="C3418" s="259"/>
      <c r="D3418" s="259"/>
      <c r="E3418" s="259"/>
      <c r="F3418" s="270"/>
      <c r="G3418" s="259"/>
      <c r="H3418" s="259"/>
      <c r="I3418" s="259"/>
      <c r="J3418" s="259"/>
    </row>
    <row r="3419" spans="1:10">
      <c r="A3419" s="259"/>
      <c r="B3419" s="259"/>
      <c r="C3419" s="259"/>
      <c r="D3419" s="259"/>
      <c r="E3419" s="259"/>
      <c r="F3419" s="270"/>
      <c r="G3419" s="259"/>
      <c r="H3419" s="259"/>
      <c r="I3419" s="259"/>
      <c r="J3419" s="259"/>
    </row>
    <row r="3420" spans="1:10">
      <c r="A3420" s="259"/>
      <c r="B3420" s="259"/>
      <c r="C3420" s="259"/>
      <c r="D3420" s="259"/>
      <c r="E3420" s="259"/>
      <c r="F3420" s="270"/>
      <c r="G3420" s="259"/>
      <c r="H3420" s="259"/>
      <c r="I3420" s="259"/>
      <c r="J3420" s="259"/>
    </row>
    <row r="3421" spans="1:10">
      <c r="A3421" s="259"/>
      <c r="B3421" s="259"/>
      <c r="C3421" s="259"/>
      <c r="D3421" s="259"/>
      <c r="E3421" s="259"/>
      <c r="F3421" s="270"/>
      <c r="G3421" s="259"/>
      <c r="H3421" s="259"/>
      <c r="I3421" s="259"/>
      <c r="J3421" s="259"/>
    </row>
    <row r="3422" spans="1:10">
      <c r="A3422" s="259"/>
      <c r="B3422" s="259"/>
      <c r="C3422" s="259"/>
      <c r="D3422" s="259"/>
      <c r="E3422" s="259"/>
      <c r="F3422" s="270"/>
      <c r="G3422" s="259"/>
      <c r="H3422" s="259"/>
      <c r="I3422" s="259"/>
      <c r="J3422" s="259"/>
    </row>
    <row r="3423" spans="1:10">
      <c r="A3423" s="259"/>
      <c r="B3423" s="259"/>
      <c r="C3423" s="259"/>
      <c r="D3423" s="259"/>
      <c r="E3423" s="259"/>
      <c r="F3423" s="270"/>
      <c r="G3423" s="259"/>
      <c r="H3423" s="259"/>
      <c r="I3423" s="259"/>
      <c r="J3423" s="259"/>
    </row>
    <row r="3424" spans="1:10">
      <c r="A3424" s="259"/>
      <c r="B3424" s="259"/>
      <c r="C3424" s="259"/>
      <c r="D3424" s="259"/>
      <c r="E3424" s="259"/>
      <c r="F3424" s="270"/>
      <c r="G3424" s="259"/>
      <c r="H3424" s="259"/>
      <c r="I3424" s="259"/>
      <c r="J3424" s="259"/>
    </row>
    <row r="3425" spans="1:10">
      <c r="A3425" s="259"/>
      <c r="B3425" s="259"/>
      <c r="C3425" s="259"/>
      <c r="D3425" s="259"/>
      <c r="E3425" s="259"/>
      <c r="F3425" s="270"/>
      <c r="G3425" s="259"/>
      <c r="H3425" s="259"/>
      <c r="I3425" s="259"/>
      <c r="J3425" s="259"/>
    </row>
    <row r="3426" spans="1:10">
      <c r="A3426" s="259"/>
      <c r="B3426" s="259"/>
      <c r="C3426" s="259"/>
      <c r="D3426" s="259"/>
      <c r="E3426" s="259"/>
      <c r="F3426" s="270"/>
      <c r="G3426" s="259"/>
      <c r="H3426" s="259"/>
      <c r="I3426" s="259"/>
      <c r="J3426" s="259"/>
    </row>
    <row r="3427" spans="1:10">
      <c r="A3427" s="259"/>
      <c r="B3427" s="259"/>
      <c r="C3427" s="259"/>
      <c r="D3427" s="259"/>
      <c r="E3427" s="259"/>
      <c r="F3427" s="270"/>
      <c r="G3427" s="259"/>
      <c r="H3427" s="259"/>
      <c r="I3427" s="259"/>
      <c r="J3427" s="259"/>
    </row>
    <row r="3428" spans="1:10">
      <c r="A3428" s="259"/>
      <c r="B3428" s="259"/>
      <c r="C3428" s="259"/>
      <c r="D3428" s="259"/>
      <c r="E3428" s="259"/>
      <c r="F3428" s="270"/>
      <c r="G3428" s="259"/>
      <c r="H3428" s="259"/>
      <c r="I3428" s="259"/>
      <c r="J3428" s="259"/>
    </row>
    <row r="3429" spans="1:10">
      <c r="A3429" s="259"/>
      <c r="B3429" s="259"/>
      <c r="C3429" s="259"/>
      <c r="D3429" s="259"/>
      <c r="E3429" s="259"/>
      <c r="F3429" s="270"/>
      <c r="G3429" s="259"/>
      <c r="H3429" s="259"/>
      <c r="I3429" s="259"/>
      <c r="J3429" s="259"/>
    </row>
    <row r="3430" spans="1:10">
      <c r="A3430" s="259"/>
      <c r="B3430" s="259"/>
      <c r="C3430" s="259"/>
      <c r="D3430" s="259"/>
      <c r="E3430" s="259"/>
      <c r="F3430" s="270"/>
      <c r="G3430" s="259"/>
      <c r="H3430" s="259"/>
      <c r="I3430" s="259"/>
      <c r="J3430" s="259"/>
    </row>
    <row r="3431" spans="1:10">
      <c r="A3431" s="259"/>
      <c r="B3431" s="259"/>
      <c r="C3431" s="259"/>
      <c r="D3431" s="259"/>
      <c r="E3431" s="259"/>
      <c r="F3431" s="270"/>
      <c r="G3431" s="259"/>
      <c r="H3431" s="259"/>
      <c r="I3431" s="259"/>
      <c r="J3431" s="259"/>
    </row>
    <row r="3432" spans="1:10">
      <c r="A3432" s="259"/>
      <c r="B3432" s="259"/>
      <c r="C3432" s="259"/>
      <c r="D3432" s="259"/>
      <c r="E3432" s="259"/>
      <c r="F3432" s="270"/>
      <c r="G3432" s="259"/>
      <c r="H3432" s="259"/>
      <c r="I3432" s="259"/>
      <c r="J3432" s="259"/>
    </row>
    <row r="3433" spans="1:10">
      <c r="A3433" s="259"/>
      <c r="B3433" s="259"/>
      <c r="C3433" s="259"/>
      <c r="D3433" s="259"/>
      <c r="E3433" s="259"/>
      <c r="F3433" s="270"/>
      <c r="G3433" s="259"/>
      <c r="H3433" s="259"/>
      <c r="I3433" s="259"/>
      <c r="J3433" s="259"/>
    </row>
    <row r="3434" spans="1:10">
      <c r="A3434" s="259"/>
      <c r="B3434" s="259"/>
      <c r="C3434" s="259"/>
      <c r="D3434" s="259"/>
      <c r="E3434" s="259"/>
      <c r="F3434" s="270"/>
      <c r="G3434" s="259"/>
      <c r="H3434" s="259"/>
      <c r="I3434" s="259"/>
      <c r="J3434" s="259"/>
    </row>
    <row r="3435" spans="1:10">
      <c r="A3435" s="259"/>
      <c r="B3435" s="259"/>
      <c r="C3435" s="259"/>
      <c r="D3435" s="259"/>
      <c r="E3435" s="259"/>
      <c r="F3435" s="270"/>
      <c r="G3435" s="259"/>
      <c r="H3435" s="259"/>
      <c r="I3435" s="259"/>
      <c r="J3435" s="259"/>
    </row>
    <row r="3436" spans="1:10">
      <c r="A3436" s="259"/>
      <c r="B3436" s="259"/>
      <c r="C3436" s="259"/>
      <c r="D3436" s="259"/>
      <c r="E3436" s="259"/>
      <c r="F3436" s="270"/>
      <c r="G3436" s="259"/>
      <c r="H3436" s="259"/>
      <c r="I3436" s="259"/>
      <c r="J3436" s="259"/>
    </row>
    <row r="3437" spans="1:10">
      <c r="A3437" s="259"/>
      <c r="B3437" s="259"/>
      <c r="C3437" s="259"/>
      <c r="D3437" s="259"/>
      <c r="E3437" s="259"/>
      <c r="F3437" s="270"/>
      <c r="G3437" s="259"/>
      <c r="H3437" s="259"/>
      <c r="I3437" s="259"/>
      <c r="J3437" s="259"/>
    </row>
    <row r="3438" spans="1:10">
      <c r="A3438" s="259"/>
      <c r="B3438" s="259"/>
      <c r="C3438" s="259"/>
      <c r="D3438" s="259"/>
      <c r="E3438" s="259"/>
      <c r="F3438" s="270"/>
      <c r="G3438" s="259"/>
      <c r="H3438" s="259"/>
      <c r="I3438" s="259"/>
      <c r="J3438" s="259"/>
    </row>
    <row r="3439" spans="1:10">
      <c r="A3439" s="259"/>
      <c r="B3439" s="259"/>
      <c r="C3439" s="259"/>
      <c r="D3439" s="259"/>
      <c r="E3439" s="259"/>
      <c r="F3439" s="270"/>
      <c r="G3439" s="259"/>
      <c r="H3439" s="259"/>
      <c r="I3439" s="259"/>
      <c r="J3439" s="259"/>
    </row>
    <row r="3440" spans="1:10">
      <c r="A3440" s="259"/>
      <c r="B3440" s="259"/>
      <c r="C3440" s="259"/>
      <c r="D3440" s="259"/>
      <c r="E3440" s="259"/>
      <c r="F3440" s="270"/>
      <c r="G3440" s="259"/>
      <c r="H3440" s="259"/>
      <c r="I3440" s="259"/>
      <c r="J3440" s="259"/>
    </row>
    <row r="3441" spans="1:10">
      <c r="A3441" s="259"/>
      <c r="B3441" s="259"/>
      <c r="C3441" s="259"/>
      <c r="D3441" s="259"/>
      <c r="E3441" s="259"/>
      <c r="F3441" s="270"/>
      <c r="G3441" s="259"/>
      <c r="H3441" s="259"/>
      <c r="I3441" s="259"/>
      <c r="J3441" s="259"/>
    </row>
    <row r="3442" spans="1:10">
      <c r="A3442" s="259"/>
      <c r="B3442" s="259"/>
      <c r="C3442" s="259"/>
      <c r="D3442" s="259"/>
      <c r="E3442" s="259"/>
      <c r="F3442" s="270"/>
      <c r="G3442" s="259"/>
      <c r="H3442" s="259"/>
      <c r="I3442" s="259"/>
      <c r="J3442" s="259"/>
    </row>
    <row r="3443" spans="1:10">
      <c r="A3443" s="259"/>
      <c r="B3443" s="259"/>
      <c r="C3443" s="259"/>
      <c r="D3443" s="259"/>
      <c r="E3443" s="259"/>
      <c r="F3443" s="270"/>
      <c r="G3443" s="259"/>
      <c r="H3443" s="259"/>
      <c r="I3443" s="259"/>
      <c r="J3443" s="259"/>
    </row>
    <row r="3444" spans="1:10">
      <c r="A3444" s="259"/>
      <c r="B3444" s="259"/>
      <c r="C3444" s="259"/>
      <c r="D3444" s="259"/>
      <c r="E3444" s="259"/>
      <c r="F3444" s="270"/>
      <c r="G3444" s="259"/>
      <c r="H3444" s="259"/>
      <c r="I3444" s="259"/>
      <c r="J3444" s="259"/>
    </row>
    <row r="3445" spans="1:10">
      <c r="A3445" s="259"/>
      <c r="B3445" s="259"/>
      <c r="C3445" s="259"/>
      <c r="D3445" s="259"/>
      <c r="E3445" s="259"/>
      <c r="F3445" s="270"/>
      <c r="G3445" s="259"/>
      <c r="H3445" s="259"/>
      <c r="I3445" s="259"/>
      <c r="J3445" s="259"/>
    </row>
    <row r="3446" spans="1:10">
      <c r="A3446" s="259"/>
      <c r="B3446" s="259"/>
      <c r="C3446" s="259"/>
      <c r="D3446" s="259"/>
      <c r="E3446" s="259"/>
      <c r="F3446" s="270"/>
      <c r="G3446" s="259"/>
      <c r="H3446" s="259"/>
      <c r="I3446" s="259"/>
      <c r="J3446" s="259"/>
    </row>
    <row r="3447" spans="1:10">
      <c r="A3447" s="259"/>
      <c r="B3447" s="259"/>
      <c r="C3447" s="259"/>
      <c r="D3447" s="259"/>
      <c r="E3447" s="259"/>
      <c r="F3447" s="270"/>
      <c r="G3447" s="259"/>
      <c r="H3447" s="259"/>
      <c r="I3447" s="259"/>
      <c r="J3447" s="259"/>
    </row>
    <row r="3448" spans="1:10">
      <c r="A3448" s="259"/>
      <c r="B3448" s="259"/>
      <c r="C3448" s="259"/>
      <c r="D3448" s="259"/>
      <c r="E3448" s="259"/>
      <c r="F3448" s="270"/>
      <c r="G3448" s="259"/>
      <c r="H3448" s="259"/>
      <c r="I3448" s="259"/>
      <c r="J3448" s="259"/>
    </row>
    <row r="3449" spans="1:10">
      <c r="A3449" s="259"/>
      <c r="B3449" s="259"/>
      <c r="C3449" s="259"/>
      <c r="D3449" s="259"/>
      <c r="E3449" s="259"/>
      <c r="F3449" s="270"/>
      <c r="G3449" s="259"/>
      <c r="H3449" s="259"/>
      <c r="I3449" s="259"/>
      <c r="J3449" s="259"/>
    </row>
    <row r="3450" spans="1:10">
      <c r="A3450" s="259"/>
      <c r="B3450" s="259"/>
      <c r="C3450" s="259"/>
      <c r="D3450" s="259"/>
      <c r="E3450" s="259"/>
      <c r="F3450" s="270"/>
      <c r="G3450" s="259"/>
      <c r="H3450" s="259"/>
      <c r="I3450" s="259"/>
      <c r="J3450" s="259"/>
    </row>
    <row r="3451" spans="1:10">
      <c r="A3451" s="259"/>
      <c r="B3451" s="259"/>
      <c r="C3451" s="259"/>
      <c r="D3451" s="259"/>
      <c r="E3451" s="259"/>
      <c r="F3451" s="270"/>
      <c r="G3451" s="259"/>
      <c r="H3451" s="259"/>
      <c r="I3451" s="259"/>
      <c r="J3451" s="259"/>
    </row>
    <row r="3452" spans="1:10">
      <c r="A3452" s="259"/>
      <c r="B3452" s="259"/>
      <c r="C3452" s="259"/>
      <c r="D3452" s="259"/>
      <c r="E3452" s="259"/>
      <c r="F3452" s="270"/>
      <c r="G3452" s="259"/>
      <c r="H3452" s="259"/>
      <c r="I3452" s="259"/>
      <c r="J3452" s="259"/>
    </row>
    <row r="3453" spans="1:10">
      <c r="A3453" s="259"/>
      <c r="B3453" s="259"/>
      <c r="C3453" s="259"/>
      <c r="D3453" s="259"/>
      <c r="E3453" s="259"/>
      <c r="F3453" s="270"/>
      <c r="G3453" s="259"/>
      <c r="H3453" s="259"/>
      <c r="I3453" s="259"/>
      <c r="J3453" s="259"/>
    </row>
    <row r="3454" spans="1:10">
      <c r="A3454" s="259"/>
      <c r="B3454" s="259"/>
      <c r="C3454" s="259"/>
      <c r="D3454" s="259"/>
      <c r="E3454" s="259"/>
      <c r="F3454" s="270"/>
      <c r="G3454" s="259"/>
      <c r="H3454" s="259"/>
      <c r="I3454" s="259"/>
      <c r="J3454" s="259"/>
    </row>
    <row r="3455" spans="1:10">
      <c r="A3455" s="259"/>
      <c r="B3455" s="259"/>
      <c r="C3455" s="259"/>
      <c r="D3455" s="259"/>
      <c r="E3455" s="259"/>
      <c r="F3455" s="270"/>
      <c r="G3455" s="259"/>
      <c r="H3455" s="259"/>
      <c r="I3455" s="259"/>
      <c r="J3455" s="259"/>
    </row>
    <row r="3456" spans="1:10">
      <c r="A3456" s="259"/>
      <c r="B3456" s="259"/>
      <c r="C3456" s="259"/>
      <c r="D3456" s="259"/>
      <c r="E3456" s="259"/>
      <c r="F3456" s="270"/>
      <c r="G3456" s="259"/>
      <c r="H3456" s="259"/>
      <c r="I3456" s="259"/>
      <c r="J3456" s="259"/>
    </row>
    <row r="3457" spans="1:10">
      <c r="A3457" s="259"/>
      <c r="B3457" s="259"/>
      <c r="C3457" s="259"/>
      <c r="D3457" s="259"/>
      <c r="E3457" s="259"/>
      <c r="F3457" s="270"/>
      <c r="G3457" s="259"/>
      <c r="H3457" s="259"/>
      <c r="I3457" s="259"/>
      <c r="J3457" s="259"/>
    </row>
    <row r="3458" spans="1:10">
      <c r="A3458" s="259"/>
      <c r="B3458" s="259"/>
      <c r="C3458" s="259"/>
      <c r="D3458" s="259"/>
      <c r="E3458" s="259"/>
      <c r="F3458" s="270"/>
      <c r="G3458" s="259"/>
      <c r="H3458" s="259"/>
      <c r="I3458" s="259"/>
      <c r="J3458" s="259"/>
    </row>
    <row r="3459" spans="1:10">
      <c r="A3459" s="259"/>
      <c r="B3459" s="259"/>
      <c r="C3459" s="259"/>
      <c r="D3459" s="259"/>
      <c r="E3459" s="259"/>
      <c r="F3459" s="270"/>
      <c r="G3459" s="259"/>
      <c r="H3459" s="259"/>
      <c r="I3459" s="259"/>
      <c r="J3459" s="259"/>
    </row>
    <row r="3460" spans="1:10">
      <c r="A3460" s="259"/>
      <c r="B3460" s="259"/>
      <c r="C3460" s="259"/>
      <c r="D3460" s="259"/>
      <c r="E3460" s="259"/>
      <c r="F3460" s="270"/>
      <c r="G3460" s="259"/>
      <c r="H3460" s="259"/>
      <c r="I3460" s="259"/>
      <c r="J3460" s="259"/>
    </row>
    <row r="3461" spans="1:10">
      <c r="A3461" s="259"/>
      <c r="B3461" s="259"/>
      <c r="C3461" s="259"/>
      <c r="D3461" s="259"/>
      <c r="E3461" s="259"/>
      <c r="F3461" s="270"/>
      <c r="G3461" s="259"/>
      <c r="H3461" s="259"/>
      <c r="I3461" s="259"/>
      <c r="J3461" s="259"/>
    </row>
    <row r="3462" spans="1:10">
      <c r="A3462" s="259"/>
      <c r="B3462" s="259"/>
      <c r="C3462" s="259"/>
      <c r="D3462" s="259"/>
      <c r="E3462" s="259"/>
      <c r="F3462" s="270"/>
      <c r="G3462" s="259"/>
      <c r="H3462" s="259"/>
      <c r="I3462" s="259"/>
      <c r="J3462" s="259"/>
    </row>
    <row r="3463" spans="1:10">
      <c r="A3463" s="259"/>
      <c r="B3463" s="259"/>
      <c r="C3463" s="259"/>
      <c r="D3463" s="259"/>
      <c r="E3463" s="259"/>
      <c r="F3463" s="270"/>
      <c r="G3463" s="259"/>
      <c r="H3463" s="259"/>
      <c r="I3463" s="259"/>
      <c r="J3463" s="259"/>
    </row>
    <row r="3464" spans="1:10">
      <c r="A3464" s="259"/>
      <c r="B3464" s="259"/>
      <c r="C3464" s="259"/>
      <c r="D3464" s="259"/>
      <c r="E3464" s="259"/>
      <c r="F3464" s="270"/>
      <c r="G3464" s="259"/>
      <c r="H3464" s="259"/>
      <c r="I3464" s="259"/>
      <c r="J3464" s="259"/>
    </row>
    <row r="3465" spans="1:10">
      <c r="A3465" s="259"/>
      <c r="B3465" s="259"/>
      <c r="C3465" s="259"/>
      <c r="D3465" s="259"/>
      <c r="E3465" s="259"/>
      <c r="F3465" s="270"/>
      <c r="G3465" s="259"/>
      <c r="H3465" s="259"/>
      <c r="I3465" s="259"/>
      <c r="J3465" s="259"/>
    </row>
    <row r="3466" spans="1:10">
      <c r="A3466" s="259"/>
      <c r="B3466" s="259"/>
      <c r="C3466" s="259"/>
      <c r="D3466" s="259"/>
      <c r="E3466" s="259"/>
      <c r="F3466" s="270"/>
      <c r="G3466" s="259"/>
      <c r="H3466" s="259"/>
      <c r="I3466" s="259"/>
      <c r="J3466" s="259"/>
    </row>
    <row r="3467" spans="1:10">
      <c r="A3467" s="259"/>
      <c r="B3467" s="259"/>
      <c r="C3467" s="259"/>
      <c r="D3467" s="259"/>
      <c r="E3467" s="259"/>
      <c r="F3467" s="270"/>
      <c r="G3467" s="259"/>
      <c r="H3467" s="259"/>
      <c r="I3467" s="259"/>
      <c r="J3467" s="259"/>
    </row>
    <row r="3468" spans="1:10">
      <c r="A3468" s="259"/>
      <c r="B3468" s="259"/>
      <c r="C3468" s="259"/>
      <c r="D3468" s="259"/>
      <c r="E3468" s="259"/>
      <c r="F3468" s="270"/>
      <c r="G3468" s="259"/>
      <c r="H3468" s="259"/>
      <c r="I3468" s="259"/>
      <c r="J3468" s="259"/>
    </row>
    <row r="3469" spans="1:10">
      <c r="A3469" s="259"/>
      <c r="B3469" s="259"/>
      <c r="C3469" s="259"/>
      <c r="D3469" s="259"/>
      <c r="E3469" s="259"/>
      <c r="F3469" s="270"/>
      <c r="G3469" s="259"/>
      <c r="H3469" s="259"/>
      <c r="I3469" s="259"/>
      <c r="J3469" s="259"/>
    </row>
    <row r="3470" spans="1:10">
      <c r="A3470" s="259"/>
      <c r="B3470" s="259"/>
      <c r="C3470" s="259"/>
      <c r="D3470" s="259"/>
      <c r="E3470" s="259"/>
      <c r="F3470" s="270"/>
      <c r="G3470" s="259"/>
      <c r="H3470" s="259"/>
      <c r="I3470" s="259"/>
      <c r="J3470" s="259"/>
    </row>
    <row r="3471" spans="1:10">
      <c r="A3471" s="259"/>
      <c r="B3471" s="259"/>
      <c r="C3471" s="259"/>
      <c r="D3471" s="259"/>
      <c r="E3471" s="259"/>
      <c r="F3471" s="270"/>
      <c r="G3471" s="259"/>
      <c r="H3471" s="259"/>
      <c r="I3471" s="259"/>
      <c r="J3471" s="259"/>
    </row>
    <row r="3472" spans="1:10">
      <c r="A3472" s="259"/>
      <c r="B3472" s="259"/>
      <c r="C3472" s="259"/>
      <c r="D3472" s="259"/>
      <c r="E3472" s="259"/>
      <c r="F3472" s="270"/>
      <c r="G3472" s="259"/>
      <c r="H3472" s="259"/>
      <c r="I3472" s="259"/>
      <c r="J3472" s="259"/>
    </row>
    <row r="3473" spans="1:10">
      <c r="A3473" s="259"/>
      <c r="B3473" s="259"/>
      <c r="C3473" s="259"/>
      <c r="D3473" s="259"/>
      <c r="E3473" s="259"/>
      <c r="F3473" s="270"/>
      <c r="G3473" s="259"/>
      <c r="H3473" s="259"/>
      <c r="I3473" s="259"/>
      <c r="J3473" s="259"/>
    </row>
    <row r="3474" spans="1:10">
      <c r="A3474" s="259"/>
      <c r="B3474" s="259"/>
      <c r="C3474" s="259"/>
      <c r="D3474" s="259"/>
      <c r="E3474" s="259"/>
      <c r="F3474" s="270"/>
      <c r="G3474" s="259"/>
      <c r="H3474" s="259"/>
      <c r="I3474" s="259"/>
      <c r="J3474" s="259"/>
    </row>
    <row r="3475" spans="1:10">
      <c r="A3475" s="259"/>
      <c r="B3475" s="259"/>
      <c r="C3475" s="259"/>
      <c r="D3475" s="259"/>
      <c r="E3475" s="259"/>
      <c r="F3475" s="270"/>
      <c r="G3475" s="259"/>
      <c r="H3475" s="259"/>
      <c r="I3475" s="259"/>
      <c r="J3475" s="259"/>
    </row>
    <row r="3476" spans="1:10">
      <c r="A3476" s="259"/>
      <c r="B3476" s="259"/>
      <c r="C3476" s="259"/>
      <c r="D3476" s="259"/>
      <c r="E3476" s="259"/>
      <c r="F3476" s="270"/>
      <c r="G3476" s="259"/>
      <c r="H3476" s="259"/>
      <c r="I3476" s="259"/>
      <c r="J3476" s="259"/>
    </row>
    <row r="3477" spans="1:10">
      <c r="A3477" s="259"/>
      <c r="B3477" s="259"/>
      <c r="C3477" s="259"/>
      <c r="D3477" s="259"/>
      <c r="E3477" s="259"/>
      <c r="F3477" s="270"/>
      <c r="G3477" s="259"/>
      <c r="H3477" s="259"/>
      <c r="I3477" s="259"/>
      <c r="J3477" s="259"/>
    </row>
    <row r="3478" spans="1:10">
      <c r="A3478" s="259"/>
      <c r="B3478" s="259"/>
      <c r="C3478" s="259"/>
      <c r="D3478" s="259"/>
      <c r="E3478" s="259"/>
      <c r="F3478" s="270"/>
      <c r="G3478" s="259"/>
      <c r="H3478" s="259"/>
      <c r="I3478" s="259"/>
      <c r="J3478" s="259"/>
    </row>
    <row r="3479" spans="1:10">
      <c r="A3479" s="259"/>
      <c r="B3479" s="259"/>
      <c r="C3479" s="259"/>
      <c r="D3479" s="259"/>
      <c r="E3479" s="259"/>
      <c r="F3479" s="270"/>
      <c r="G3479" s="259"/>
      <c r="H3479" s="259"/>
      <c r="I3479" s="259"/>
      <c r="J3479" s="259"/>
    </row>
    <row r="3480" spans="1:10">
      <c r="A3480" s="259"/>
      <c r="B3480" s="259"/>
      <c r="C3480" s="259"/>
      <c r="D3480" s="259"/>
      <c r="E3480" s="259"/>
      <c r="F3480" s="270"/>
      <c r="G3480" s="259"/>
      <c r="H3480" s="259"/>
      <c r="I3480" s="259"/>
      <c r="J3480" s="259"/>
    </row>
    <row r="3481" spans="1:10">
      <c r="A3481" s="259"/>
      <c r="B3481" s="259"/>
      <c r="C3481" s="259"/>
      <c r="D3481" s="259"/>
      <c r="E3481" s="259"/>
      <c r="F3481" s="270"/>
      <c r="G3481" s="259"/>
      <c r="H3481" s="259"/>
      <c r="I3481" s="259"/>
      <c r="J3481" s="259"/>
    </row>
    <row r="3482" spans="1:10">
      <c r="A3482" s="259"/>
      <c r="B3482" s="259"/>
      <c r="C3482" s="259"/>
      <c r="D3482" s="259"/>
      <c r="E3482" s="259"/>
      <c r="F3482" s="270"/>
      <c r="G3482" s="259"/>
      <c r="H3482" s="259"/>
      <c r="I3482" s="259"/>
      <c r="J3482" s="259"/>
    </row>
    <row r="3483" spans="1:10">
      <c r="A3483" s="259"/>
      <c r="B3483" s="259"/>
      <c r="C3483" s="259"/>
      <c r="D3483" s="259"/>
      <c r="E3483" s="259"/>
      <c r="F3483" s="270"/>
      <c r="G3483" s="259"/>
      <c r="H3483" s="259"/>
      <c r="I3483" s="259"/>
      <c r="J3483" s="259"/>
    </row>
    <row r="3484" spans="1:10">
      <c r="A3484" s="259"/>
      <c r="B3484" s="259"/>
      <c r="C3484" s="259"/>
      <c r="D3484" s="259"/>
      <c r="E3484" s="259"/>
      <c r="F3484" s="270"/>
      <c r="G3484" s="259"/>
      <c r="H3484" s="259"/>
      <c r="I3484" s="259"/>
      <c r="J3484" s="259"/>
    </row>
    <row r="3485" spans="1:10">
      <c r="A3485" s="259"/>
      <c r="B3485" s="259"/>
      <c r="C3485" s="259"/>
      <c r="D3485" s="259"/>
      <c r="E3485" s="259"/>
      <c r="F3485" s="270"/>
      <c r="G3485" s="259"/>
      <c r="H3485" s="259"/>
      <c r="I3485" s="259"/>
      <c r="J3485" s="259"/>
    </row>
    <row r="3486" spans="1:10">
      <c r="A3486" s="259"/>
      <c r="B3486" s="259"/>
      <c r="C3486" s="259"/>
      <c r="D3486" s="259"/>
      <c r="E3486" s="259"/>
      <c r="F3486" s="270"/>
      <c r="G3486" s="259"/>
      <c r="H3486" s="259"/>
      <c r="I3486" s="259"/>
      <c r="J3486" s="259"/>
    </row>
    <row r="3487" spans="1:10">
      <c r="A3487" s="259"/>
      <c r="B3487" s="259"/>
      <c r="C3487" s="259"/>
      <c r="D3487" s="259"/>
      <c r="E3487" s="259"/>
      <c r="F3487" s="270"/>
      <c r="G3487" s="259"/>
      <c r="H3487" s="259"/>
      <c r="I3487" s="259"/>
      <c r="J3487" s="259"/>
    </row>
    <row r="3488" spans="1:10">
      <c r="A3488" s="259"/>
      <c r="B3488" s="259"/>
      <c r="C3488" s="259"/>
      <c r="D3488" s="259"/>
      <c r="E3488" s="259"/>
      <c r="F3488" s="270"/>
      <c r="G3488" s="259"/>
      <c r="H3488" s="259"/>
      <c r="I3488" s="259"/>
      <c r="J3488" s="259"/>
    </row>
    <row r="3489" spans="1:10">
      <c r="A3489" s="259"/>
      <c r="B3489" s="259"/>
      <c r="C3489" s="259"/>
      <c r="D3489" s="259"/>
      <c r="E3489" s="259"/>
      <c r="F3489" s="270"/>
      <c r="G3489" s="259"/>
      <c r="H3489" s="259"/>
      <c r="I3489" s="259"/>
      <c r="J3489" s="259"/>
    </row>
    <row r="3490" spans="1:10">
      <c r="A3490" s="259"/>
      <c r="B3490" s="259"/>
      <c r="C3490" s="259"/>
      <c r="D3490" s="259"/>
      <c r="E3490" s="259"/>
      <c r="F3490" s="270"/>
      <c r="G3490" s="259"/>
      <c r="H3490" s="259"/>
      <c r="I3490" s="259"/>
      <c r="J3490" s="259"/>
    </row>
    <row r="3491" spans="1:10">
      <c r="A3491" s="259"/>
      <c r="B3491" s="259"/>
      <c r="C3491" s="259"/>
      <c r="D3491" s="259"/>
      <c r="E3491" s="259"/>
      <c r="F3491" s="270"/>
      <c r="G3491" s="259"/>
      <c r="H3491" s="259"/>
      <c r="I3491" s="259"/>
      <c r="J3491" s="259"/>
    </row>
    <row r="3492" spans="1:10">
      <c r="A3492" s="259"/>
      <c r="B3492" s="259"/>
      <c r="C3492" s="259"/>
      <c r="D3492" s="259"/>
      <c r="E3492" s="259"/>
      <c r="F3492" s="270"/>
      <c r="G3492" s="259"/>
      <c r="H3492" s="259"/>
      <c r="I3492" s="259"/>
      <c r="J3492" s="259"/>
    </row>
    <row r="3493" spans="1:10">
      <c r="A3493" s="259"/>
      <c r="B3493" s="259"/>
      <c r="C3493" s="259"/>
      <c r="D3493" s="259"/>
      <c r="E3493" s="259"/>
      <c r="F3493" s="270"/>
      <c r="G3493" s="259"/>
      <c r="H3493" s="259"/>
      <c r="I3493" s="259"/>
      <c r="J3493" s="259"/>
    </row>
    <row r="3494" spans="1:10">
      <c r="A3494" s="259"/>
      <c r="B3494" s="259"/>
      <c r="C3494" s="259"/>
      <c r="D3494" s="259"/>
      <c r="E3494" s="259"/>
      <c r="F3494" s="270"/>
      <c r="G3494" s="259"/>
      <c r="H3494" s="259"/>
      <c r="I3494" s="259"/>
      <c r="J3494" s="259"/>
    </row>
    <row r="3495" spans="1:10">
      <c r="A3495" s="259"/>
      <c r="B3495" s="259"/>
      <c r="C3495" s="259"/>
      <c r="D3495" s="259"/>
      <c r="E3495" s="259"/>
      <c r="F3495" s="270"/>
      <c r="G3495" s="259"/>
      <c r="H3495" s="259"/>
      <c r="I3495" s="259"/>
      <c r="J3495" s="259"/>
    </row>
    <row r="3496" spans="1:10">
      <c r="A3496" s="259"/>
      <c r="B3496" s="259"/>
      <c r="C3496" s="259"/>
      <c r="D3496" s="259"/>
      <c r="E3496" s="259"/>
      <c r="F3496" s="270"/>
      <c r="G3496" s="259"/>
      <c r="H3496" s="259"/>
      <c r="I3496" s="259"/>
      <c r="J3496" s="259"/>
    </row>
    <row r="3497" spans="1:10">
      <c r="A3497" s="259"/>
      <c r="B3497" s="259"/>
      <c r="C3497" s="259"/>
      <c r="D3497" s="259"/>
      <c r="E3497" s="259"/>
      <c r="F3497" s="270"/>
      <c r="G3497" s="259"/>
      <c r="H3497" s="259"/>
      <c r="I3497" s="259"/>
      <c r="J3497" s="259"/>
    </row>
    <row r="3498" spans="1:10">
      <c r="A3498" s="259"/>
      <c r="B3498" s="259"/>
      <c r="C3498" s="259"/>
      <c r="D3498" s="259"/>
      <c r="E3498" s="259"/>
      <c r="F3498" s="270"/>
      <c r="G3498" s="259"/>
      <c r="H3498" s="259"/>
      <c r="I3498" s="259"/>
      <c r="J3498" s="259"/>
    </row>
    <row r="3499" spans="1:10">
      <c r="A3499" s="259"/>
      <c r="B3499" s="259"/>
      <c r="C3499" s="259"/>
      <c r="D3499" s="259"/>
      <c r="E3499" s="259"/>
      <c r="F3499" s="270"/>
      <c r="G3499" s="259"/>
      <c r="H3499" s="259"/>
      <c r="I3499" s="259"/>
      <c r="J3499" s="259"/>
    </row>
    <row r="3500" spans="1:10">
      <c r="A3500" s="259"/>
      <c r="B3500" s="259"/>
      <c r="C3500" s="259"/>
      <c r="D3500" s="259"/>
      <c r="E3500" s="259"/>
      <c r="F3500" s="270"/>
      <c r="G3500" s="259"/>
      <c r="H3500" s="259"/>
      <c r="I3500" s="259"/>
      <c r="J3500" s="259"/>
    </row>
    <row r="3501" spans="1:10">
      <c r="A3501" s="259"/>
      <c r="B3501" s="259"/>
      <c r="C3501" s="259"/>
      <c r="D3501" s="259"/>
      <c r="E3501" s="259"/>
      <c r="F3501" s="270"/>
      <c r="G3501" s="259"/>
      <c r="H3501" s="259"/>
      <c r="I3501" s="259"/>
      <c r="J3501" s="259"/>
    </row>
    <row r="3502" spans="1:10">
      <c r="A3502" s="259"/>
      <c r="B3502" s="259"/>
      <c r="C3502" s="259"/>
      <c r="D3502" s="259"/>
      <c r="E3502" s="259"/>
      <c r="F3502" s="270"/>
      <c r="G3502" s="259"/>
      <c r="H3502" s="259"/>
      <c r="I3502" s="259"/>
      <c r="J3502" s="259"/>
    </row>
    <row r="3503" spans="1:10">
      <c r="A3503" s="259"/>
      <c r="B3503" s="259"/>
      <c r="C3503" s="259"/>
      <c r="D3503" s="259"/>
      <c r="E3503" s="259"/>
      <c r="F3503" s="270"/>
      <c r="G3503" s="259"/>
      <c r="H3503" s="259"/>
      <c r="I3503" s="259"/>
      <c r="J3503" s="259"/>
    </row>
    <row r="3504" spans="1:10">
      <c r="A3504" s="259"/>
      <c r="B3504" s="259"/>
      <c r="C3504" s="259"/>
      <c r="D3504" s="259"/>
      <c r="E3504" s="259"/>
      <c r="F3504" s="270"/>
      <c r="G3504" s="259"/>
      <c r="H3504" s="259"/>
      <c r="I3504" s="259"/>
      <c r="J3504" s="259"/>
    </row>
    <row r="3505" spans="1:10">
      <c r="A3505" s="259"/>
      <c r="B3505" s="259"/>
      <c r="C3505" s="259"/>
      <c r="D3505" s="259"/>
      <c r="E3505" s="259"/>
      <c r="F3505" s="270"/>
      <c r="G3505" s="259"/>
      <c r="H3505" s="259"/>
      <c r="I3505" s="259"/>
      <c r="J3505" s="259"/>
    </row>
    <row r="3506" spans="1:10">
      <c r="A3506" s="259"/>
      <c r="B3506" s="259"/>
      <c r="C3506" s="259"/>
      <c r="D3506" s="259"/>
      <c r="E3506" s="259"/>
      <c r="F3506" s="270"/>
      <c r="G3506" s="259"/>
      <c r="H3506" s="259"/>
      <c r="I3506" s="259"/>
      <c r="J3506" s="259"/>
    </row>
    <row r="3507" spans="1:10">
      <c r="A3507" s="259"/>
      <c r="B3507" s="259"/>
      <c r="C3507" s="259"/>
      <c r="D3507" s="259"/>
      <c r="E3507" s="259"/>
      <c r="F3507" s="270"/>
      <c r="G3507" s="259"/>
      <c r="H3507" s="259"/>
      <c r="I3507" s="259"/>
      <c r="J3507" s="259"/>
    </row>
    <row r="3508" spans="1:10">
      <c r="A3508" s="259"/>
      <c r="B3508" s="259"/>
      <c r="C3508" s="259"/>
      <c r="D3508" s="259"/>
      <c r="E3508" s="259"/>
      <c r="F3508" s="270"/>
      <c r="G3508" s="259"/>
      <c r="H3508" s="259"/>
      <c r="I3508" s="259"/>
      <c r="J3508" s="259"/>
    </row>
    <row r="3509" spans="1:10">
      <c r="A3509" s="259"/>
      <c r="B3509" s="259"/>
      <c r="C3509" s="259"/>
      <c r="D3509" s="259"/>
      <c r="E3509" s="259"/>
      <c r="F3509" s="270"/>
      <c r="G3509" s="259"/>
      <c r="H3509" s="259"/>
      <c r="I3509" s="259"/>
      <c r="J3509" s="259"/>
    </row>
    <row r="3510" spans="1:10">
      <c r="A3510" s="259"/>
      <c r="B3510" s="259"/>
      <c r="C3510" s="259"/>
      <c r="D3510" s="259"/>
      <c r="E3510" s="259"/>
      <c r="F3510" s="270"/>
      <c r="G3510" s="259"/>
      <c r="H3510" s="259"/>
      <c r="I3510" s="259"/>
      <c r="J3510" s="259"/>
    </row>
    <row r="3511" spans="1:10">
      <c r="A3511" s="259"/>
      <c r="B3511" s="259"/>
      <c r="C3511" s="259"/>
      <c r="D3511" s="259"/>
      <c r="E3511" s="259"/>
      <c r="F3511" s="270"/>
      <c r="G3511" s="259"/>
      <c r="H3511" s="259"/>
      <c r="I3511" s="259"/>
      <c r="J3511" s="259"/>
    </row>
    <row r="3512" spans="1:10">
      <c r="A3512" s="259"/>
      <c r="B3512" s="259"/>
      <c r="C3512" s="259"/>
      <c r="D3512" s="259"/>
      <c r="E3512" s="259"/>
      <c r="F3512" s="270"/>
      <c r="G3512" s="259"/>
      <c r="H3512" s="259"/>
      <c r="I3512" s="259"/>
      <c r="J3512" s="259"/>
    </row>
    <row r="3513" spans="1:10">
      <c r="A3513" s="259"/>
      <c r="B3513" s="259"/>
      <c r="C3513" s="259"/>
      <c r="D3513" s="259"/>
      <c r="E3513" s="259"/>
      <c r="F3513" s="270"/>
      <c r="G3513" s="259"/>
      <c r="H3513" s="259"/>
      <c r="I3513" s="259"/>
      <c r="J3513" s="259"/>
    </row>
    <row r="3514" spans="1:10">
      <c r="A3514" s="259"/>
      <c r="B3514" s="259"/>
      <c r="C3514" s="259"/>
      <c r="D3514" s="259"/>
      <c r="E3514" s="259"/>
      <c r="F3514" s="270"/>
      <c r="G3514" s="259"/>
      <c r="H3514" s="259"/>
      <c r="I3514" s="259"/>
      <c r="J3514" s="259"/>
    </row>
    <row r="3515" spans="1:10">
      <c r="A3515" s="259"/>
      <c r="B3515" s="259"/>
      <c r="C3515" s="259"/>
      <c r="D3515" s="259"/>
      <c r="E3515" s="259"/>
      <c r="F3515" s="270"/>
      <c r="G3515" s="259"/>
      <c r="H3515" s="259"/>
      <c r="I3515" s="259"/>
      <c r="J3515" s="259"/>
    </row>
    <row r="3516" spans="1:10">
      <c r="A3516" s="259"/>
      <c r="B3516" s="259"/>
      <c r="C3516" s="259"/>
      <c r="D3516" s="259"/>
      <c r="E3516" s="259"/>
      <c r="F3516" s="270"/>
      <c r="G3516" s="259"/>
      <c r="H3516" s="259"/>
      <c r="I3516" s="259"/>
      <c r="J3516" s="259"/>
    </row>
    <row r="3517" spans="1:10">
      <c r="A3517" s="259"/>
      <c r="B3517" s="259"/>
      <c r="C3517" s="259"/>
      <c r="D3517" s="259"/>
      <c r="E3517" s="259"/>
      <c r="F3517" s="270"/>
      <c r="G3517" s="259"/>
      <c r="H3517" s="259"/>
      <c r="I3517" s="259"/>
      <c r="J3517" s="259"/>
    </row>
    <row r="3518" spans="1:10">
      <c r="A3518" s="259"/>
      <c r="B3518" s="259"/>
      <c r="C3518" s="259"/>
      <c r="D3518" s="259"/>
      <c r="E3518" s="259"/>
      <c r="F3518" s="270"/>
      <c r="G3518" s="259"/>
      <c r="H3518" s="259"/>
      <c r="I3518" s="259"/>
      <c r="J3518" s="259"/>
    </row>
    <row r="3519" spans="1:10">
      <c r="A3519" s="259"/>
      <c r="B3519" s="259"/>
      <c r="C3519" s="259"/>
      <c r="D3519" s="259"/>
      <c r="E3519" s="259"/>
      <c r="F3519" s="270"/>
      <c r="G3519" s="259"/>
      <c r="H3519" s="259"/>
      <c r="I3519" s="259"/>
      <c r="J3519" s="259"/>
    </row>
    <row r="3520" spans="1:10">
      <c r="A3520" s="259"/>
      <c r="B3520" s="259"/>
      <c r="C3520" s="259"/>
      <c r="D3520" s="259"/>
      <c r="E3520" s="259"/>
      <c r="F3520" s="270"/>
      <c r="G3520" s="259"/>
      <c r="H3520" s="259"/>
      <c r="I3520" s="259"/>
      <c r="J3520" s="259"/>
    </row>
    <row r="3521" spans="1:10">
      <c r="A3521" s="259"/>
      <c r="B3521" s="259"/>
      <c r="C3521" s="259"/>
      <c r="D3521" s="259"/>
      <c r="E3521" s="259"/>
      <c r="F3521" s="270"/>
      <c r="G3521" s="259"/>
      <c r="H3521" s="259"/>
      <c r="I3521" s="259"/>
      <c r="J3521" s="259"/>
    </row>
    <row r="3522" spans="1:10">
      <c r="A3522" s="259"/>
      <c r="B3522" s="259"/>
      <c r="C3522" s="259"/>
      <c r="D3522" s="259"/>
      <c r="E3522" s="259"/>
      <c r="F3522" s="270"/>
      <c r="G3522" s="259"/>
      <c r="H3522" s="259"/>
      <c r="I3522" s="259"/>
      <c r="J3522" s="259"/>
    </row>
    <row r="3523" spans="1:10">
      <c r="A3523" s="259"/>
      <c r="B3523" s="259"/>
      <c r="C3523" s="259"/>
      <c r="D3523" s="259"/>
      <c r="E3523" s="259"/>
      <c r="F3523" s="270"/>
      <c r="G3523" s="259"/>
      <c r="H3523" s="259"/>
      <c r="I3523" s="259"/>
      <c r="J3523" s="259"/>
    </row>
    <row r="3524" spans="1:10">
      <c r="A3524" s="259"/>
      <c r="B3524" s="259"/>
      <c r="C3524" s="259"/>
      <c r="D3524" s="259"/>
      <c r="E3524" s="259"/>
      <c r="F3524" s="270"/>
      <c r="G3524" s="259"/>
      <c r="H3524" s="259"/>
      <c r="I3524" s="259"/>
      <c r="J3524" s="259"/>
    </row>
    <row r="3525" spans="1:10">
      <c r="A3525" s="259"/>
      <c r="B3525" s="259"/>
      <c r="C3525" s="259"/>
      <c r="D3525" s="259"/>
      <c r="E3525" s="259"/>
      <c r="F3525" s="270"/>
      <c r="G3525" s="259"/>
      <c r="H3525" s="259"/>
      <c r="I3525" s="259"/>
      <c r="J3525" s="259"/>
    </row>
    <row r="3526" spans="1:10">
      <c r="A3526" s="259"/>
      <c r="B3526" s="259"/>
      <c r="C3526" s="259"/>
      <c r="D3526" s="259"/>
      <c r="E3526" s="259"/>
      <c r="F3526" s="270"/>
      <c r="G3526" s="259"/>
      <c r="H3526" s="259"/>
      <c r="I3526" s="259"/>
      <c r="J3526" s="259"/>
    </row>
    <row r="3527" spans="1:10">
      <c r="A3527" s="259"/>
      <c r="B3527" s="259"/>
      <c r="C3527" s="259"/>
      <c r="D3527" s="259"/>
      <c r="E3527" s="259"/>
      <c r="F3527" s="270"/>
      <c r="G3527" s="259"/>
      <c r="H3527" s="259"/>
      <c r="I3527" s="259"/>
      <c r="J3527" s="259"/>
    </row>
    <row r="3528" spans="1:10">
      <c r="A3528" s="259"/>
      <c r="B3528" s="259"/>
      <c r="C3528" s="259"/>
      <c r="D3528" s="259"/>
      <c r="E3528" s="259"/>
      <c r="F3528" s="270"/>
      <c r="G3528" s="259"/>
      <c r="H3528" s="259"/>
      <c r="I3528" s="259"/>
      <c r="J3528" s="259"/>
    </row>
    <row r="3529" spans="1:10">
      <c r="A3529" s="259"/>
      <c r="B3529" s="259"/>
      <c r="C3529" s="259"/>
      <c r="D3529" s="259"/>
      <c r="E3529" s="259"/>
      <c r="F3529" s="270"/>
      <c r="G3529" s="259"/>
      <c r="H3529" s="259"/>
      <c r="I3529" s="259"/>
      <c r="J3529" s="259"/>
    </row>
    <row r="3530" spans="1:10">
      <c r="A3530" s="259"/>
      <c r="B3530" s="259"/>
      <c r="C3530" s="259"/>
      <c r="D3530" s="259"/>
      <c r="E3530" s="259"/>
      <c r="F3530" s="270"/>
      <c r="G3530" s="259"/>
      <c r="H3530" s="259"/>
      <c r="I3530" s="259"/>
      <c r="J3530" s="259"/>
    </row>
    <row r="3531" spans="1:10">
      <c r="A3531" s="259"/>
      <c r="B3531" s="259"/>
      <c r="C3531" s="259"/>
      <c r="D3531" s="259"/>
      <c r="E3531" s="259"/>
      <c r="F3531" s="270"/>
      <c r="G3531" s="259"/>
      <c r="H3531" s="259"/>
      <c r="I3531" s="259"/>
      <c r="J3531" s="259"/>
    </row>
    <row r="3532" spans="1:10">
      <c r="A3532" s="259"/>
      <c r="B3532" s="259"/>
      <c r="C3532" s="259"/>
      <c r="D3532" s="259"/>
      <c r="E3532" s="259"/>
      <c r="F3532" s="270"/>
      <c r="G3532" s="259"/>
      <c r="H3532" s="259"/>
      <c r="I3532" s="259"/>
      <c r="J3532" s="259"/>
    </row>
    <row r="3533" spans="1:10">
      <c r="A3533" s="259"/>
      <c r="B3533" s="259"/>
      <c r="C3533" s="259"/>
      <c r="D3533" s="259"/>
      <c r="E3533" s="259"/>
      <c r="F3533" s="270"/>
      <c r="G3533" s="259"/>
      <c r="H3533" s="259"/>
      <c r="I3533" s="259"/>
      <c r="J3533" s="259"/>
    </row>
    <row r="3534" spans="1:10">
      <c r="A3534" s="259"/>
      <c r="B3534" s="259"/>
      <c r="C3534" s="259"/>
      <c r="D3534" s="259"/>
      <c r="E3534" s="259"/>
      <c r="F3534" s="270"/>
      <c r="G3534" s="259"/>
      <c r="H3534" s="259"/>
      <c r="I3534" s="259"/>
      <c r="J3534" s="259"/>
    </row>
    <row r="3535" spans="1:10">
      <c r="A3535" s="259"/>
      <c r="B3535" s="259"/>
      <c r="C3535" s="259"/>
      <c r="D3535" s="259"/>
      <c r="E3535" s="259"/>
      <c r="F3535" s="270"/>
      <c r="G3535" s="259"/>
      <c r="H3535" s="259"/>
      <c r="I3535" s="259"/>
      <c r="J3535" s="259"/>
    </row>
    <row r="3536" spans="1:10">
      <c r="A3536" s="259"/>
      <c r="B3536" s="259"/>
      <c r="C3536" s="259"/>
      <c r="D3536" s="259"/>
      <c r="E3536" s="259"/>
      <c r="F3536" s="270"/>
      <c r="G3536" s="259"/>
      <c r="H3536" s="259"/>
      <c r="I3536" s="259"/>
      <c r="J3536" s="259"/>
    </row>
    <row r="3537" spans="1:10">
      <c r="A3537" s="259"/>
      <c r="B3537" s="259"/>
      <c r="C3537" s="259"/>
      <c r="D3537" s="259"/>
      <c r="E3537" s="259"/>
      <c r="F3537" s="270"/>
      <c r="G3537" s="259"/>
      <c r="H3537" s="259"/>
      <c r="I3537" s="259"/>
      <c r="J3537" s="259"/>
    </row>
    <row r="3538" spans="1:10">
      <c r="A3538" s="259"/>
      <c r="B3538" s="259"/>
      <c r="C3538" s="259"/>
      <c r="D3538" s="259"/>
      <c r="E3538" s="259"/>
      <c r="F3538" s="270"/>
      <c r="G3538" s="259"/>
      <c r="H3538" s="259"/>
      <c r="I3538" s="259"/>
      <c r="J3538" s="259"/>
    </row>
    <row r="3539" spans="1:10">
      <c r="A3539" s="259"/>
      <c r="B3539" s="259"/>
      <c r="C3539" s="259"/>
      <c r="D3539" s="259"/>
      <c r="E3539" s="259"/>
      <c r="F3539" s="270"/>
      <c r="G3539" s="259"/>
      <c r="H3539" s="259"/>
      <c r="I3539" s="259"/>
      <c r="J3539" s="259"/>
    </row>
    <row r="3540" spans="1:10">
      <c r="A3540" s="259"/>
      <c r="B3540" s="259"/>
      <c r="C3540" s="259"/>
      <c r="D3540" s="259"/>
      <c r="E3540" s="259"/>
      <c r="F3540" s="270"/>
      <c r="G3540" s="259"/>
      <c r="H3540" s="259"/>
      <c r="I3540" s="259"/>
      <c r="J3540" s="259"/>
    </row>
    <row r="3541" spans="1:10">
      <c r="A3541" s="259"/>
      <c r="B3541" s="259"/>
      <c r="C3541" s="259"/>
      <c r="D3541" s="259"/>
      <c r="E3541" s="259"/>
      <c r="F3541" s="270"/>
      <c r="G3541" s="259"/>
      <c r="H3541" s="259"/>
      <c r="I3541" s="259"/>
      <c r="J3541" s="259"/>
    </row>
    <row r="3542" spans="1:10">
      <c r="A3542" s="259"/>
      <c r="B3542" s="259"/>
      <c r="C3542" s="259"/>
      <c r="D3542" s="259"/>
      <c r="E3542" s="259"/>
      <c r="F3542" s="270"/>
      <c r="G3542" s="259"/>
      <c r="H3542" s="259"/>
      <c r="I3542" s="259"/>
      <c r="J3542" s="259"/>
    </row>
    <row r="3543" spans="1:10">
      <c r="A3543" s="259"/>
      <c r="B3543" s="259"/>
      <c r="C3543" s="259"/>
      <c r="D3543" s="259"/>
      <c r="E3543" s="259"/>
      <c r="F3543" s="270"/>
      <c r="G3543" s="259"/>
      <c r="H3543" s="259"/>
      <c r="I3543" s="259"/>
      <c r="J3543" s="259"/>
    </row>
    <row r="3544" spans="1:10">
      <c r="A3544" s="259"/>
      <c r="B3544" s="259"/>
      <c r="C3544" s="259"/>
      <c r="D3544" s="259"/>
      <c r="E3544" s="259"/>
      <c r="F3544" s="270"/>
      <c r="G3544" s="259"/>
      <c r="H3544" s="259"/>
      <c r="I3544" s="259"/>
      <c r="J3544" s="259"/>
    </row>
    <row r="3545" spans="1:10">
      <c r="A3545" s="259"/>
      <c r="B3545" s="259"/>
      <c r="C3545" s="259"/>
      <c r="D3545" s="259"/>
      <c r="E3545" s="259"/>
      <c r="F3545" s="270"/>
      <c r="G3545" s="259"/>
      <c r="H3545" s="259"/>
      <c r="I3545" s="259"/>
      <c r="J3545" s="259"/>
    </row>
    <row r="3546" spans="1:10">
      <c r="A3546" s="259"/>
      <c r="B3546" s="259"/>
      <c r="C3546" s="259"/>
      <c r="D3546" s="259"/>
      <c r="E3546" s="259"/>
      <c r="F3546" s="270"/>
      <c r="G3546" s="259"/>
      <c r="H3546" s="259"/>
      <c r="I3546" s="259"/>
      <c r="J3546" s="259"/>
    </row>
    <row r="3547" spans="1:10">
      <c r="A3547" s="259"/>
      <c r="B3547" s="259"/>
      <c r="C3547" s="259"/>
      <c r="D3547" s="259"/>
      <c r="E3547" s="259"/>
      <c r="F3547" s="270"/>
      <c r="G3547" s="259"/>
      <c r="H3547" s="259"/>
      <c r="I3547" s="259"/>
      <c r="J3547" s="259"/>
    </row>
    <row r="3548" spans="1:10">
      <c r="A3548" s="259"/>
      <c r="B3548" s="259"/>
      <c r="C3548" s="259"/>
      <c r="D3548" s="259"/>
      <c r="E3548" s="259"/>
      <c r="F3548" s="270"/>
      <c r="G3548" s="259"/>
      <c r="H3548" s="259"/>
      <c r="I3548" s="259"/>
      <c r="J3548" s="259"/>
    </row>
    <row r="3549" spans="1:10">
      <c r="A3549" s="259"/>
      <c r="B3549" s="259"/>
      <c r="C3549" s="259"/>
      <c r="D3549" s="259"/>
      <c r="E3549" s="259"/>
      <c r="F3549" s="270"/>
      <c r="G3549" s="259"/>
      <c r="H3549" s="259"/>
      <c r="I3549" s="259"/>
      <c r="J3549" s="259"/>
    </row>
    <row r="3550" spans="1:10">
      <c r="A3550" s="259"/>
      <c r="B3550" s="259"/>
      <c r="C3550" s="259"/>
      <c r="D3550" s="259"/>
      <c r="E3550" s="259"/>
      <c r="F3550" s="270"/>
      <c r="G3550" s="259"/>
      <c r="H3550" s="259"/>
      <c r="I3550" s="259"/>
      <c r="J3550" s="259"/>
    </row>
    <row r="3551" spans="1:10">
      <c r="A3551" s="259"/>
      <c r="B3551" s="259"/>
      <c r="C3551" s="259"/>
      <c r="D3551" s="259"/>
      <c r="E3551" s="259"/>
      <c r="F3551" s="270"/>
      <c r="G3551" s="259"/>
      <c r="H3551" s="259"/>
      <c r="I3551" s="259"/>
      <c r="J3551" s="259"/>
    </row>
    <row r="3552" spans="1:10">
      <c r="A3552" s="259"/>
      <c r="B3552" s="259"/>
      <c r="C3552" s="259"/>
      <c r="D3552" s="259"/>
      <c r="E3552" s="259"/>
      <c r="F3552" s="270"/>
      <c r="G3552" s="259"/>
      <c r="H3552" s="259"/>
      <c r="I3552" s="259"/>
      <c r="J3552" s="259"/>
    </row>
    <row r="3553" spans="1:10">
      <c r="A3553" s="259"/>
      <c r="B3553" s="259"/>
      <c r="C3553" s="259"/>
      <c r="D3553" s="259"/>
      <c r="E3553" s="259"/>
      <c r="F3553" s="270"/>
      <c r="G3553" s="259"/>
      <c r="H3553" s="259"/>
      <c r="I3553" s="259"/>
      <c r="J3553" s="259"/>
    </row>
    <row r="3554" spans="1:10">
      <c r="A3554" s="259"/>
      <c r="B3554" s="259"/>
      <c r="C3554" s="259"/>
      <c r="D3554" s="259"/>
      <c r="E3554" s="259"/>
      <c r="F3554" s="270"/>
      <c r="G3554" s="259"/>
      <c r="H3554" s="259"/>
      <c r="I3554" s="259"/>
      <c r="J3554" s="259"/>
    </row>
    <row r="3555" spans="1:10">
      <c r="A3555" s="259"/>
      <c r="B3555" s="259"/>
      <c r="C3555" s="259"/>
      <c r="D3555" s="259"/>
      <c r="E3555" s="259"/>
      <c r="F3555" s="270"/>
      <c r="G3555" s="259"/>
      <c r="H3555" s="259"/>
      <c r="I3555" s="259"/>
      <c r="J3555" s="259"/>
    </row>
    <row r="3556" spans="1:10">
      <c r="A3556" s="259"/>
      <c r="B3556" s="259"/>
      <c r="C3556" s="259"/>
      <c r="D3556" s="259"/>
      <c r="E3556" s="259"/>
      <c r="F3556" s="270"/>
      <c r="G3556" s="259"/>
      <c r="H3556" s="259"/>
      <c r="I3556" s="259"/>
      <c r="J3556" s="259"/>
    </row>
    <row r="3557" spans="1:10">
      <c r="A3557" s="259"/>
      <c r="B3557" s="259"/>
      <c r="C3557" s="259"/>
      <c r="D3557" s="259"/>
      <c r="E3557" s="259"/>
      <c r="F3557" s="270"/>
      <c r="G3557" s="259"/>
      <c r="H3557" s="259"/>
      <c r="I3557" s="259"/>
      <c r="J3557" s="259"/>
    </row>
    <row r="3558" spans="1:10">
      <c r="A3558" s="259"/>
      <c r="B3558" s="259"/>
      <c r="C3558" s="259"/>
      <c r="D3558" s="259"/>
      <c r="E3558" s="259"/>
      <c r="F3558" s="270"/>
      <c r="G3558" s="259"/>
      <c r="H3558" s="259"/>
      <c r="I3558" s="259"/>
      <c r="J3558" s="259"/>
    </row>
    <row r="3559" spans="1:10">
      <c r="A3559" s="259"/>
      <c r="B3559" s="259"/>
      <c r="C3559" s="259"/>
      <c r="D3559" s="259"/>
      <c r="E3559" s="259"/>
      <c r="F3559" s="270"/>
      <c r="G3559" s="259"/>
      <c r="H3559" s="259"/>
      <c r="I3559" s="259"/>
      <c r="J3559" s="259"/>
    </row>
    <row r="3560" spans="1:10">
      <c r="A3560" s="259"/>
      <c r="B3560" s="259"/>
      <c r="C3560" s="259"/>
      <c r="D3560" s="259"/>
      <c r="E3560" s="259"/>
      <c r="F3560" s="270"/>
      <c r="G3560" s="259"/>
      <c r="H3560" s="259"/>
      <c r="I3560" s="259"/>
      <c r="J3560" s="259"/>
    </row>
    <row r="3561" spans="1:10">
      <c r="A3561" s="259"/>
      <c r="B3561" s="259"/>
      <c r="C3561" s="259"/>
      <c r="D3561" s="259"/>
      <c r="E3561" s="259"/>
      <c r="F3561" s="270"/>
      <c r="G3561" s="259"/>
      <c r="H3561" s="259"/>
      <c r="I3561" s="259"/>
      <c r="J3561" s="259"/>
    </row>
    <row r="3562" spans="1:10">
      <c r="A3562" s="259"/>
      <c r="B3562" s="259"/>
      <c r="C3562" s="259"/>
      <c r="D3562" s="259"/>
      <c r="E3562" s="259"/>
      <c r="F3562" s="270"/>
      <c r="G3562" s="259"/>
      <c r="H3562" s="259"/>
      <c r="I3562" s="259"/>
      <c r="J3562" s="259"/>
    </row>
    <row r="3563" spans="1:10">
      <c r="A3563" s="259"/>
      <c r="B3563" s="259"/>
      <c r="C3563" s="259"/>
      <c r="D3563" s="259"/>
      <c r="E3563" s="259"/>
      <c r="F3563" s="270"/>
      <c r="G3563" s="259"/>
      <c r="H3563" s="259"/>
      <c r="I3563" s="259"/>
      <c r="J3563" s="259"/>
    </row>
    <row r="3564" spans="1:10">
      <c r="A3564" s="259"/>
      <c r="B3564" s="259"/>
      <c r="C3564" s="259"/>
      <c r="D3564" s="259"/>
      <c r="E3564" s="259"/>
      <c r="F3564" s="270"/>
      <c r="G3564" s="259"/>
      <c r="H3564" s="259"/>
      <c r="I3564" s="259"/>
      <c r="J3564" s="259"/>
    </row>
    <row r="3565" spans="1:10">
      <c r="A3565" s="259"/>
      <c r="B3565" s="259"/>
      <c r="C3565" s="259"/>
      <c r="D3565" s="259"/>
      <c r="E3565" s="259"/>
      <c r="F3565" s="270"/>
      <c r="G3565" s="259"/>
      <c r="H3565" s="259"/>
      <c r="I3565" s="259"/>
      <c r="J3565" s="259"/>
    </row>
    <row r="3566" spans="1:10">
      <c r="A3566" s="259"/>
      <c r="B3566" s="259"/>
      <c r="C3566" s="259"/>
      <c r="D3566" s="259"/>
      <c r="E3566" s="259"/>
      <c r="F3566" s="270"/>
      <c r="G3566" s="259"/>
      <c r="H3566" s="259"/>
      <c r="I3566" s="259"/>
      <c r="J3566" s="259"/>
    </row>
    <row r="3567" spans="1:10">
      <c r="A3567" s="259"/>
      <c r="B3567" s="259"/>
      <c r="C3567" s="259"/>
      <c r="D3567" s="259"/>
      <c r="E3567" s="259"/>
      <c r="F3567" s="270"/>
      <c r="G3567" s="259"/>
      <c r="H3567" s="259"/>
      <c r="I3567" s="259"/>
      <c r="J3567" s="259"/>
    </row>
    <row r="3568" spans="1:10">
      <c r="A3568" s="259"/>
      <c r="B3568" s="259"/>
      <c r="C3568" s="259"/>
      <c r="D3568" s="259"/>
      <c r="E3568" s="259"/>
      <c r="F3568" s="270"/>
      <c r="G3568" s="259"/>
      <c r="H3568" s="259"/>
      <c r="I3568" s="259"/>
      <c r="J3568" s="259"/>
    </row>
    <row r="3569" spans="1:10">
      <c r="A3569" s="259"/>
      <c r="B3569" s="259"/>
      <c r="C3569" s="259"/>
      <c r="D3569" s="259"/>
      <c r="E3569" s="259"/>
      <c r="F3569" s="270"/>
      <c r="G3569" s="259"/>
      <c r="H3569" s="259"/>
      <c r="I3569" s="259"/>
      <c r="J3569" s="259"/>
    </row>
    <row r="3570" spans="1:10">
      <c r="A3570" s="259"/>
      <c r="B3570" s="259"/>
      <c r="C3570" s="259"/>
      <c r="D3570" s="259"/>
      <c r="E3570" s="259"/>
      <c r="F3570" s="270"/>
      <c r="G3570" s="259"/>
      <c r="H3570" s="259"/>
      <c r="I3570" s="259"/>
      <c r="J3570" s="259"/>
    </row>
    <row r="3571" spans="1:10">
      <c r="A3571" s="259"/>
      <c r="B3571" s="259"/>
      <c r="C3571" s="259"/>
      <c r="D3571" s="259"/>
      <c r="E3571" s="259"/>
      <c r="F3571" s="270"/>
      <c r="G3571" s="259"/>
      <c r="H3571" s="259"/>
      <c r="I3571" s="259"/>
      <c r="J3571" s="259"/>
    </row>
    <row r="3572" spans="1:10">
      <c r="A3572" s="259"/>
      <c r="B3572" s="259"/>
      <c r="C3572" s="259"/>
      <c r="D3572" s="259"/>
      <c r="E3572" s="259"/>
      <c r="F3572" s="270"/>
      <c r="G3572" s="259"/>
      <c r="H3572" s="259"/>
      <c r="I3572" s="259"/>
      <c r="J3572" s="259"/>
    </row>
    <row r="3573" spans="1:10">
      <c r="A3573" s="259"/>
      <c r="B3573" s="259"/>
      <c r="C3573" s="259"/>
      <c r="D3573" s="259"/>
      <c r="E3573" s="259"/>
      <c r="F3573" s="270"/>
      <c r="G3573" s="259"/>
      <c r="H3573" s="259"/>
      <c r="I3573" s="259"/>
      <c r="J3573" s="259"/>
    </row>
    <row r="3574" spans="1:10">
      <c r="A3574" s="259"/>
      <c r="B3574" s="259"/>
      <c r="C3574" s="259"/>
      <c r="D3574" s="259"/>
      <c r="E3574" s="259"/>
      <c r="F3574" s="270"/>
      <c r="G3574" s="259"/>
      <c r="H3574" s="259"/>
      <c r="I3574" s="259"/>
      <c r="J3574" s="259"/>
    </row>
    <row r="3575" spans="1:10">
      <c r="A3575" s="259"/>
      <c r="B3575" s="259"/>
      <c r="C3575" s="259"/>
      <c r="D3575" s="259"/>
      <c r="E3575" s="259"/>
      <c r="F3575" s="270"/>
      <c r="G3575" s="259"/>
      <c r="H3575" s="259"/>
      <c r="I3575" s="259"/>
      <c r="J3575" s="259"/>
    </row>
    <row r="3576" spans="1:10">
      <c r="A3576" s="259"/>
      <c r="B3576" s="259"/>
      <c r="C3576" s="259"/>
      <c r="D3576" s="259"/>
      <c r="E3576" s="259"/>
      <c r="F3576" s="270"/>
      <c r="G3576" s="259"/>
      <c r="H3576" s="259"/>
      <c r="I3576" s="259"/>
      <c r="J3576" s="259"/>
    </row>
    <row r="3577" spans="1:10">
      <c r="A3577" s="259"/>
      <c r="B3577" s="259"/>
      <c r="C3577" s="259"/>
      <c r="D3577" s="259"/>
      <c r="E3577" s="259"/>
      <c r="F3577" s="270"/>
      <c r="G3577" s="259"/>
      <c r="H3577" s="259"/>
      <c r="I3577" s="259"/>
      <c r="J3577" s="259"/>
    </row>
    <row r="3578" spans="1:10">
      <c r="A3578" s="259"/>
      <c r="B3578" s="259"/>
      <c r="C3578" s="259"/>
      <c r="D3578" s="259"/>
      <c r="E3578" s="259"/>
      <c r="F3578" s="270"/>
      <c r="G3578" s="259"/>
      <c r="H3578" s="259"/>
      <c r="I3578" s="259"/>
      <c r="J3578" s="259"/>
    </row>
    <row r="3579" spans="1:10">
      <c r="A3579" s="259"/>
      <c r="B3579" s="259"/>
      <c r="C3579" s="259"/>
      <c r="D3579" s="259"/>
      <c r="E3579" s="259"/>
      <c r="F3579" s="270"/>
      <c r="G3579" s="259"/>
      <c r="H3579" s="259"/>
      <c r="I3579" s="259"/>
      <c r="J3579" s="259"/>
    </row>
    <row r="3580" spans="1:10">
      <c r="A3580" s="259"/>
      <c r="B3580" s="259"/>
      <c r="C3580" s="259"/>
      <c r="D3580" s="259"/>
      <c r="E3580" s="259"/>
      <c r="F3580" s="270"/>
      <c r="G3580" s="259"/>
      <c r="H3580" s="259"/>
      <c r="I3580" s="259"/>
      <c r="J3580" s="259"/>
    </row>
    <row r="3581" spans="1:10">
      <c r="A3581" s="259"/>
      <c r="B3581" s="259"/>
      <c r="C3581" s="259"/>
      <c r="D3581" s="259"/>
      <c r="E3581" s="259"/>
      <c r="F3581" s="270"/>
      <c r="G3581" s="259"/>
      <c r="H3581" s="259"/>
      <c r="I3581" s="259"/>
      <c r="J3581" s="259"/>
    </row>
    <row r="3582" spans="1:10">
      <c r="A3582" s="259"/>
      <c r="B3582" s="259"/>
      <c r="C3582" s="259"/>
      <c r="D3582" s="259"/>
      <c r="E3582" s="259"/>
      <c r="F3582" s="270"/>
      <c r="G3582" s="259"/>
      <c r="H3582" s="259"/>
      <c r="I3582" s="259"/>
      <c r="J3582" s="259"/>
    </row>
    <row r="3583" spans="1:10">
      <c r="A3583" s="259"/>
      <c r="B3583" s="259"/>
      <c r="C3583" s="259"/>
      <c r="D3583" s="259"/>
      <c r="E3583" s="259"/>
      <c r="F3583" s="270"/>
      <c r="G3583" s="259"/>
      <c r="H3583" s="259"/>
      <c r="I3583" s="259"/>
      <c r="J3583" s="259"/>
    </row>
    <row r="3584" spans="1:10">
      <c r="A3584" s="259"/>
      <c r="B3584" s="259"/>
      <c r="C3584" s="259"/>
      <c r="D3584" s="259"/>
      <c r="E3584" s="259"/>
      <c r="F3584" s="270"/>
      <c r="G3584" s="259"/>
      <c r="H3584" s="259"/>
      <c r="I3584" s="259"/>
      <c r="J3584" s="259"/>
    </row>
    <row r="3585" spans="1:10">
      <c r="A3585" s="259"/>
      <c r="B3585" s="259"/>
      <c r="C3585" s="259"/>
      <c r="D3585" s="259"/>
      <c r="E3585" s="259"/>
      <c r="F3585" s="270"/>
      <c r="G3585" s="259"/>
      <c r="H3585" s="259"/>
      <c r="I3585" s="259"/>
      <c r="J3585" s="259"/>
    </row>
    <row r="3586" spans="1:10">
      <c r="A3586" s="259"/>
      <c r="B3586" s="259"/>
      <c r="C3586" s="259"/>
      <c r="D3586" s="259"/>
      <c r="E3586" s="259"/>
      <c r="F3586" s="270"/>
      <c r="G3586" s="259"/>
      <c r="H3586" s="259"/>
      <c r="I3586" s="259"/>
      <c r="J3586" s="259"/>
    </row>
    <row r="3587" spans="1:10">
      <c r="A3587" s="259"/>
      <c r="B3587" s="259"/>
      <c r="C3587" s="259"/>
      <c r="D3587" s="259"/>
      <c r="E3587" s="259"/>
      <c r="F3587" s="270"/>
      <c r="G3587" s="259"/>
      <c r="H3587" s="259"/>
      <c r="I3587" s="259"/>
      <c r="J3587" s="259"/>
    </row>
    <row r="3588" spans="1:10">
      <c r="A3588" s="259"/>
      <c r="B3588" s="259"/>
      <c r="C3588" s="259"/>
      <c r="D3588" s="259"/>
      <c r="E3588" s="259"/>
      <c r="F3588" s="270"/>
      <c r="G3588" s="259"/>
      <c r="H3588" s="259"/>
      <c r="I3588" s="259"/>
      <c r="J3588" s="259"/>
    </row>
    <row r="3589" spans="1:10">
      <c r="A3589" s="259"/>
      <c r="B3589" s="259"/>
      <c r="C3589" s="259"/>
      <c r="D3589" s="259"/>
      <c r="E3589" s="259"/>
      <c r="F3589" s="270"/>
      <c r="G3589" s="259"/>
      <c r="H3589" s="259"/>
      <c r="I3589" s="259"/>
      <c r="J3589" s="259"/>
    </row>
    <row r="3590" spans="1:10">
      <c r="A3590" s="259"/>
      <c r="B3590" s="259"/>
      <c r="C3590" s="259"/>
      <c r="D3590" s="259"/>
      <c r="E3590" s="259"/>
      <c r="F3590" s="270"/>
      <c r="G3590" s="259"/>
      <c r="H3590" s="259"/>
      <c r="I3590" s="259"/>
      <c r="J3590" s="259"/>
    </row>
    <row r="3591" spans="1:10">
      <c r="A3591" s="259"/>
      <c r="B3591" s="259"/>
      <c r="C3591" s="259"/>
      <c r="D3591" s="259"/>
      <c r="E3591" s="259"/>
      <c r="F3591" s="270"/>
      <c r="G3591" s="259"/>
      <c r="H3591" s="259"/>
      <c r="I3591" s="259"/>
      <c r="J3591" s="259"/>
    </row>
    <row r="3592" spans="1:10">
      <c r="A3592" s="259"/>
      <c r="B3592" s="259"/>
      <c r="C3592" s="259"/>
      <c r="D3592" s="259"/>
      <c r="E3592" s="259"/>
      <c r="F3592" s="270"/>
      <c r="G3592" s="259"/>
      <c r="H3592" s="259"/>
      <c r="I3592" s="259"/>
      <c r="J3592" s="259"/>
    </row>
    <row r="3593" spans="1:10">
      <c r="A3593" s="259"/>
      <c r="B3593" s="259"/>
      <c r="C3593" s="259"/>
      <c r="D3593" s="259"/>
      <c r="E3593" s="259"/>
      <c r="F3593" s="270"/>
      <c r="G3593" s="259"/>
      <c r="H3593" s="259"/>
      <c r="I3593" s="259"/>
      <c r="J3593" s="259"/>
    </row>
    <row r="3594" spans="1:10">
      <c r="A3594" s="259"/>
      <c r="B3594" s="259"/>
      <c r="C3594" s="259"/>
      <c r="D3594" s="259"/>
      <c r="E3594" s="259"/>
      <c r="F3594" s="270"/>
      <c r="G3594" s="259"/>
      <c r="H3594" s="259"/>
      <c r="I3594" s="259"/>
      <c r="J3594" s="259"/>
    </row>
    <row r="3595" spans="1:10">
      <c r="A3595" s="259"/>
      <c r="B3595" s="259"/>
      <c r="C3595" s="259"/>
      <c r="D3595" s="259"/>
      <c r="E3595" s="259"/>
      <c r="F3595" s="270"/>
      <c r="G3595" s="259"/>
      <c r="H3595" s="259"/>
      <c r="I3595" s="259"/>
      <c r="J3595" s="259"/>
    </row>
    <row r="3596" spans="1:10">
      <c r="A3596" s="259"/>
      <c r="B3596" s="259"/>
      <c r="C3596" s="259"/>
      <c r="D3596" s="259"/>
      <c r="E3596" s="259"/>
      <c r="F3596" s="270"/>
      <c r="G3596" s="259"/>
      <c r="H3596" s="259"/>
      <c r="I3596" s="259"/>
      <c r="J3596" s="259"/>
    </row>
    <row r="3597" spans="1:10">
      <c r="A3597" s="259"/>
      <c r="B3597" s="259"/>
      <c r="C3597" s="259"/>
      <c r="D3597" s="259"/>
      <c r="E3597" s="259"/>
      <c r="F3597" s="270"/>
      <c r="G3597" s="259"/>
      <c r="H3597" s="259"/>
      <c r="I3597" s="259"/>
      <c r="J3597" s="259"/>
    </row>
    <row r="3598" spans="1:10">
      <c r="A3598" s="259"/>
      <c r="B3598" s="259"/>
      <c r="C3598" s="259"/>
      <c r="D3598" s="259"/>
      <c r="E3598" s="259"/>
      <c r="F3598" s="270"/>
      <c r="G3598" s="259"/>
      <c r="H3598" s="259"/>
      <c r="I3598" s="259"/>
      <c r="J3598" s="259"/>
    </row>
    <row r="3599" spans="1:10">
      <c r="A3599" s="259"/>
      <c r="B3599" s="259"/>
      <c r="C3599" s="259"/>
      <c r="D3599" s="259"/>
      <c r="E3599" s="259"/>
      <c r="F3599" s="270"/>
      <c r="G3599" s="259"/>
      <c r="H3599" s="259"/>
      <c r="I3599" s="259"/>
      <c r="J3599" s="259"/>
    </row>
    <row r="3600" spans="1:10">
      <c r="A3600" s="259"/>
      <c r="B3600" s="259"/>
      <c r="C3600" s="259"/>
      <c r="D3600" s="259"/>
      <c r="E3600" s="259"/>
      <c r="F3600" s="270"/>
      <c r="G3600" s="259"/>
      <c r="H3600" s="259"/>
      <c r="I3600" s="259"/>
      <c r="J3600" s="259"/>
    </row>
    <row r="3601" spans="1:10">
      <c r="A3601" s="259"/>
      <c r="B3601" s="259"/>
      <c r="C3601" s="259"/>
      <c r="D3601" s="259"/>
      <c r="E3601" s="259"/>
      <c r="F3601" s="270"/>
      <c r="G3601" s="259"/>
      <c r="H3601" s="259"/>
      <c r="I3601" s="259"/>
      <c r="J3601" s="259"/>
    </row>
    <row r="3602" spans="1:10">
      <c r="A3602" s="259"/>
      <c r="B3602" s="259"/>
      <c r="C3602" s="259"/>
      <c r="D3602" s="259"/>
      <c r="E3602" s="259"/>
      <c r="F3602" s="270"/>
      <c r="G3602" s="259"/>
      <c r="H3602" s="259"/>
      <c r="I3602" s="259"/>
      <c r="J3602" s="259"/>
    </row>
    <row r="3603" spans="1:10">
      <c r="A3603" s="259"/>
      <c r="B3603" s="259"/>
      <c r="C3603" s="259"/>
      <c r="D3603" s="259"/>
      <c r="E3603" s="259"/>
      <c r="F3603" s="270"/>
      <c r="G3603" s="259"/>
      <c r="H3603" s="259"/>
      <c r="I3603" s="259"/>
      <c r="J3603" s="259"/>
    </row>
    <row r="3604" spans="1:10">
      <c r="A3604" s="259"/>
      <c r="B3604" s="259"/>
      <c r="C3604" s="259"/>
      <c r="D3604" s="259"/>
      <c r="E3604" s="259"/>
      <c r="F3604" s="270"/>
      <c r="G3604" s="259"/>
      <c r="H3604" s="259"/>
      <c r="I3604" s="259"/>
      <c r="J3604" s="259"/>
    </row>
    <row r="3605" spans="1:10">
      <c r="A3605" s="259"/>
      <c r="B3605" s="259"/>
      <c r="C3605" s="259"/>
      <c r="D3605" s="259"/>
      <c r="E3605" s="259"/>
      <c r="F3605" s="270"/>
      <c r="G3605" s="259"/>
      <c r="H3605" s="259"/>
      <c r="I3605" s="259"/>
      <c r="J3605" s="259"/>
    </row>
    <row r="3606" spans="1:10">
      <c r="A3606" s="259"/>
      <c r="B3606" s="259"/>
      <c r="C3606" s="259"/>
      <c r="D3606" s="259"/>
      <c r="E3606" s="259"/>
      <c r="F3606" s="270"/>
      <c r="G3606" s="259"/>
      <c r="H3606" s="259"/>
      <c r="I3606" s="259"/>
      <c r="J3606" s="259"/>
    </row>
    <row r="3607" spans="1:10">
      <c r="A3607" s="259"/>
      <c r="B3607" s="259"/>
      <c r="C3607" s="259"/>
      <c r="D3607" s="259"/>
      <c r="E3607" s="259"/>
      <c r="F3607" s="270"/>
      <c r="G3607" s="259"/>
      <c r="H3607" s="259"/>
      <c r="I3607" s="259"/>
      <c r="J3607" s="259"/>
    </row>
    <row r="3608" spans="1:10">
      <c r="A3608" s="259"/>
      <c r="B3608" s="259"/>
      <c r="C3608" s="259"/>
      <c r="D3608" s="259"/>
      <c r="E3608" s="259"/>
      <c r="F3608" s="270"/>
      <c r="G3608" s="259"/>
      <c r="H3608" s="259"/>
      <c r="I3608" s="259"/>
      <c r="J3608" s="259"/>
    </row>
    <row r="3609" spans="1:10">
      <c r="A3609" s="259"/>
      <c r="B3609" s="259"/>
      <c r="C3609" s="259"/>
      <c r="D3609" s="259"/>
      <c r="E3609" s="259"/>
      <c r="F3609" s="270"/>
      <c r="G3609" s="259"/>
      <c r="H3609" s="259"/>
      <c r="I3609" s="259"/>
      <c r="J3609" s="259"/>
    </row>
    <row r="3610" spans="1:10">
      <c r="A3610" s="259"/>
      <c r="B3610" s="259"/>
      <c r="C3610" s="259"/>
      <c r="D3610" s="259"/>
      <c r="E3610" s="259"/>
      <c r="F3610" s="270"/>
      <c r="G3610" s="259"/>
      <c r="H3610" s="259"/>
      <c r="I3610" s="259"/>
      <c r="J3610" s="259"/>
    </row>
    <row r="3611" spans="1:10">
      <c r="A3611" s="259"/>
      <c r="B3611" s="259"/>
      <c r="C3611" s="259"/>
      <c r="D3611" s="259"/>
      <c r="E3611" s="259"/>
      <c r="F3611" s="270"/>
      <c r="G3611" s="259"/>
      <c r="H3611" s="259"/>
      <c r="I3611" s="259"/>
      <c r="J3611" s="259"/>
    </row>
    <row r="3612" spans="1:10">
      <c r="A3612" s="259"/>
      <c r="B3612" s="259"/>
      <c r="C3612" s="259"/>
      <c r="D3612" s="259"/>
      <c r="E3612" s="259"/>
      <c r="F3612" s="270"/>
      <c r="G3612" s="259"/>
      <c r="H3612" s="259"/>
      <c r="I3612" s="259"/>
      <c r="J3612" s="259"/>
    </row>
    <row r="3613" spans="1:10">
      <c r="A3613" s="259"/>
      <c r="B3613" s="259"/>
      <c r="C3613" s="259"/>
      <c r="D3613" s="259"/>
      <c r="E3613" s="259"/>
      <c r="F3613" s="270"/>
      <c r="G3613" s="259"/>
      <c r="H3613" s="259"/>
      <c r="I3613" s="259"/>
      <c r="J3613" s="259"/>
    </row>
    <row r="3614" spans="1:10">
      <c r="A3614" s="259"/>
      <c r="B3614" s="259"/>
      <c r="C3614" s="259"/>
      <c r="D3614" s="259"/>
      <c r="E3614" s="259"/>
      <c r="F3614" s="270"/>
      <c r="G3614" s="259"/>
      <c r="H3614" s="259"/>
      <c r="I3614" s="259"/>
      <c r="J3614" s="259"/>
    </row>
    <row r="3615" spans="1:10">
      <c r="A3615" s="259"/>
      <c r="B3615" s="259"/>
      <c r="C3615" s="259"/>
      <c r="D3615" s="259"/>
      <c r="E3615" s="259"/>
      <c r="F3615" s="270"/>
      <c r="G3615" s="259"/>
      <c r="H3615" s="259"/>
      <c r="I3615" s="259"/>
      <c r="J3615" s="259"/>
    </row>
    <row r="3616" spans="1:10">
      <c r="A3616" s="259"/>
      <c r="B3616" s="259"/>
      <c r="C3616" s="259"/>
      <c r="D3616" s="259"/>
      <c r="E3616" s="259"/>
      <c r="F3616" s="270"/>
      <c r="G3616" s="259"/>
      <c r="H3616" s="259"/>
      <c r="I3616" s="259"/>
      <c r="J3616" s="259"/>
    </row>
    <row r="3617" spans="1:10">
      <c r="A3617" s="259"/>
      <c r="B3617" s="259"/>
      <c r="C3617" s="259"/>
      <c r="D3617" s="259"/>
      <c r="E3617" s="259"/>
      <c r="F3617" s="270"/>
      <c r="G3617" s="259"/>
      <c r="H3617" s="259"/>
      <c r="I3617" s="259"/>
      <c r="J3617" s="259"/>
    </row>
    <row r="3618" spans="1:10">
      <c r="A3618" s="259"/>
      <c r="B3618" s="259"/>
      <c r="C3618" s="259"/>
      <c r="D3618" s="259"/>
      <c r="E3618" s="259"/>
      <c r="F3618" s="270"/>
      <c r="G3618" s="259"/>
      <c r="H3618" s="259"/>
      <c r="I3618" s="259"/>
      <c r="J3618" s="259"/>
    </row>
    <row r="3619" spans="1:10">
      <c r="A3619" s="259"/>
      <c r="B3619" s="259"/>
      <c r="C3619" s="259"/>
      <c r="D3619" s="259"/>
      <c r="E3619" s="259"/>
      <c r="F3619" s="270"/>
      <c r="G3619" s="259"/>
      <c r="H3619" s="259"/>
      <c r="I3619" s="259"/>
      <c r="J3619" s="259"/>
    </row>
    <row r="3620" spans="1:10">
      <c r="A3620" s="259"/>
      <c r="B3620" s="259"/>
      <c r="C3620" s="259"/>
      <c r="D3620" s="259"/>
      <c r="E3620" s="259"/>
      <c r="F3620" s="270"/>
      <c r="G3620" s="259"/>
      <c r="H3620" s="259"/>
      <c r="I3620" s="259"/>
      <c r="J3620" s="259"/>
    </row>
    <row r="3621" spans="1:10">
      <c r="A3621" s="259"/>
      <c r="B3621" s="259"/>
      <c r="C3621" s="259"/>
      <c r="D3621" s="259"/>
      <c r="E3621" s="259"/>
      <c r="F3621" s="270"/>
      <c r="G3621" s="259"/>
      <c r="H3621" s="259"/>
      <c r="I3621" s="259"/>
      <c r="J3621" s="259"/>
    </row>
    <row r="3622" spans="1:10">
      <c r="A3622" s="259"/>
      <c r="B3622" s="259"/>
      <c r="C3622" s="259"/>
      <c r="D3622" s="259"/>
      <c r="E3622" s="259"/>
      <c r="F3622" s="270"/>
      <c r="G3622" s="259"/>
      <c r="H3622" s="259"/>
      <c r="I3622" s="259"/>
      <c r="J3622" s="259"/>
    </row>
    <row r="3623" spans="1:10">
      <c r="A3623" s="259"/>
      <c r="B3623" s="259"/>
      <c r="C3623" s="259"/>
      <c r="D3623" s="259"/>
      <c r="E3623" s="259"/>
      <c r="F3623" s="270"/>
      <c r="G3623" s="259"/>
      <c r="H3623" s="259"/>
      <c r="I3623" s="259"/>
      <c r="J3623" s="259"/>
    </row>
    <row r="3624" spans="1:10">
      <c r="A3624" s="259"/>
      <c r="B3624" s="259"/>
      <c r="C3624" s="259"/>
      <c r="D3624" s="259"/>
      <c r="E3624" s="259"/>
      <c r="F3624" s="270"/>
      <c r="G3624" s="259"/>
      <c r="H3624" s="259"/>
      <c r="I3624" s="259"/>
      <c r="J3624" s="259"/>
    </row>
    <row r="3625" spans="1:10">
      <c r="A3625" s="259"/>
      <c r="B3625" s="259"/>
      <c r="C3625" s="259"/>
      <c r="D3625" s="259"/>
      <c r="E3625" s="259"/>
      <c r="F3625" s="270"/>
      <c r="G3625" s="259"/>
      <c r="H3625" s="259"/>
      <c r="I3625" s="259"/>
      <c r="J3625" s="259"/>
    </row>
    <row r="3626" spans="1:10">
      <c r="A3626" s="259"/>
      <c r="B3626" s="259"/>
      <c r="C3626" s="259"/>
      <c r="D3626" s="259"/>
      <c r="E3626" s="259"/>
      <c r="F3626" s="270"/>
      <c r="G3626" s="259"/>
      <c r="H3626" s="259"/>
      <c r="I3626" s="259"/>
      <c r="J3626" s="259"/>
    </row>
    <row r="3627" spans="1:10">
      <c r="A3627" s="259"/>
      <c r="B3627" s="259"/>
      <c r="C3627" s="259"/>
      <c r="D3627" s="259"/>
      <c r="E3627" s="259"/>
      <c r="F3627" s="270"/>
      <c r="G3627" s="259"/>
      <c r="H3627" s="259"/>
      <c r="I3627" s="259"/>
      <c r="J3627" s="259"/>
    </row>
    <row r="3628" spans="1:10">
      <c r="A3628" s="259"/>
      <c r="B3628" s="259"/>
      <c r="C3628" s="259"/>
      <c r="D3628" s="259"/>
      <c r="E3628" s="259"/>
      <c r="F3628" s="270"/>
      <c r="G3628" s="259"/>
      <c r="H3628" s="259"/>
      <c r="I3628" s="259"/>
      <c r="J3628" s="259"/>
    </row>
    <row r="3629" spans="1:10">
      <c r="A3629" s="259"/>
      <c r="B3629" s="259"/>
      <c r="C3629" s="259"/>
      <c r="D3629" s="259"/>
      <c r="E3629" s="259"/>
      <c r="F3629" s="270"/>
      <c r="G3629" s="259"/>
      <c r="H3629" s="259"/>
      <c r="I3629" s="259"/>
      <c r="J3629" s="259"/>
    </row>
    <row r="3630" spans="1:10">
      <c r="A3630" s="259"/>
      <c r="B3630" s="259"/>
      <c r="C3630" s="259"/>
      <c r="D3630" s="259"/>
      <c r="E3630" s="259"/>
      <c r="F3630" s="270"/>
      <c r="G3630" s="259"/>
      <c r="H3630" s="259"/>
      <c r="I3630" s="259"/>
      <c r="J3630" s="259"/>
    </row>
    <row r="3631" spans="1:10">
      <c r="A3631" s="259"/>
      <c r="B3631" s="259"/>
      <c r="C3631" s="259"/>
      <c r="D3631" s="259"/>
      <c r="E3631" s="259"/>
      <c r="F3631" s="270"/>
      <c r="G3631" s="259"/>
      <c r="H3631" s="259"/>
      <c r="I3631" s="259"/>
      <c r="J3631" s="259"/>
    </row>
    <row r="3632" spans="1:10">
      <c r="A3632" s="259"/>
      <c r="B3632" s="259"/>
      <c r="C3632" s="259"/>
      <c r="D3632" s="259"/>
      <c r="E3632" s="259"/>
      <c r="F3632" s="270"/>
      <c r="G3632" s="259"/>
      <c r="H3632" s="259"/>
      <c r="I3632" s="259"/>
      <c r="J3632" s="259"/>
    </row>
    <row r="3633" spans="1:10">
      <c r="A3633" s="259"/>
      <c r="B3633" s="259"/>
      <c r="C3633" s="259"/>
      <c r="D3633" s="259"/>
      <c r="E3633" s="259"/>
      <c r="F3633" s="270"/>
      <c r="G3633" s="259"/>
      <c r="H3633" s="259"/>
      <c r="I3633" s="259"/>
      <c r="J3633" s="259"/>
    </row>
    <row r="3634" spans="1:10">
      <c r="A3634" s="259"/>
      <c r="B3634" s="259"/>
      <c r="C3634" s="259"/>
      <c r="D3634" s="259"/>
      <c r="E3634" s="259"/>
      <c r="F3634" s="270"/>
      <c r="G3634" s="259"/>
      <c r="H3634" s="259"/>
      <c r="I3634" s="259"/>
      <c r="J3634" s="259"/>
    </row>
    <row r="3635" spans="1:10">
      <c r="A3635" s="259"/>
      <c r="B3635" s="259"/>
      <c r="C3635" s="259"/>
      <c r="D3635" s="259"/>
      <c r="E3635" s="259"/>
      <c r="F3635" s="270"/>
      <c r="G3635" s="259"/>
      <c r="H3635" s="259"/>
      <c r="I3635" s="259"/>
      <c r="J3635" s="259"/>
    </row>
    <row r="3636" spans="1:10">
      <c r="A3636" s="259"/>
      <c r="B3636" s="259"/>
      <c r="C3636" s="259"/>
      <c r="D3636" s="259"/>
      <c r="E3636" s="259"/>
      <c r="F3636" s="270"/>
      <c r="G3636" s="259"/>
      <c r="H3636" s="259"/>
      <c r="I3636" s="259"/>
      <c r="J3636" s="259"/>
    </row>
    <row r="3637" spans="1:10">
      <c r="A3637" s="259"/>
      <c r="B3637" s="259"/>
      <c r="C3637" s="259"/>
      <c r="D3637" s="259"/>
      <c r="E3637" s="259"/>
      <c r="F3637" s="270"/>
      <c r="G3637" s="259"/>
      <c r="H3637" s="259"/>
      <c r="I3637" s="259"/>
      <c r="J3637" s="259"/>
    </row>
    <row r="3638" spans="1:10">
      <c r="A3638" s="259"/>
      <c r="B3638" s="259"/>
      <c r="C3638" s="259"/>
      <c r="D3638" s="259"/>
      <c r="E3638" s="259"/>
      <c r="F3638" s="270"/>
      <c r="G3638" s="259"/>
      <c r="H3638" s="259"/>
      <c r="I3638" s="259"/>
      <c r="J3638" s="259"/>
    </row>
    <row r="3639" spans="1:10">
      <c r="A3639" s="259"/>
      <c r="B3639" s="259"/>
      <c r="C3639" s="259"/>
      <c r="D3639" s="259"/>
      <c r="E3639" s="259"/>
      <c r="F3639" s="270"/>
      <c r="G3639" s="259"/>
      <c r="H3639" s="259"/>
      <c r="I3639" s="259"/>
      <c r="J3639" s="259"/>
    </row>
    <row r="3640" spans="1:10">
      <c r="A3640" s="259"/>
      <c r="B3640" s="259"/>
      <c r="C3640" s="259"/>
      <c r="D3640" s="259"/>
      <c r="E3640" s="259"/>
      <c r="F3640" s="270"/>
      <c r="G3640" s="259"/>
      <c r="H3640" s="259"/>
      <c r="I3640" s="259"/>
      <c r="J3640" s="259"/>
    </row>
    <row r="3641" spans="1:10">
      <c r="A3641" s="259"/>
      <c r="B3641" s="259"/>
      <c r="C3641" s="259"/>
      <c r="D3641" s="259"/>
      <c r="E3641" s="259"/>
      <c r="F3641" s="270"/>
      <c r="G3641" s="259"/>
      <c r="H3641" s="259"/>
      <c r="I3641" s="259"/>
      <c r="J3641" s="259"/>
    </row>
    <row r="3642" spans="1:10">
      <c r="A3642" s="259"/>
      <c r="B3642" s="259"/>
      <c r="C3642" s="259"/>
      <c r="D3642" s="259"/>
      <c r="E3642" s="259"/>
      <c r="F3642" s="270"/>
      <c r="G3642" s="259"/>
      <c r="H3642" s="259"/>
      <c r="I3642" s="259"/>
      <c r="J3642" s="259"/>
    </row>
    <row r="3643" spans="1:10">
      <c r="A3643" s="259"/>
      <c r="B3643" s="259"/>
      <c r="C3643" s="259"/>
      <c r="D3643" s="259"/>
      <c r="E3643" s="259"/>
      <c r="F3643" s="270"/>
      <c r="G3643" s="259"/>
      <c r="H3643" s="259"/>
      <c r="I3643" s="259"/>
      <c r="J3643" s="259"/>
    </row>
    <row r="3644" spans="1:10">
      <c r="A3644" s="259"/>
      <c r="B3644" s="259"/>
      <c r="C3644" s="259"/>
      <c r="D3644" s="259"/>
      <c r="E3644" s="259"/>
      <c r="F3644" s="270"/>
      <c r="G3644" s="259"/>
      <c r="H3644" s="259"/>
      <c r="I3644" s="259"/>
      <c r="J3644" s="259"/>
    </row>
    <row r="3645" spans="1:10">
      <c r="A3645" s="259"/>
      <c r="B3645" s="259"/>
      <c r="C3645" s="259"/>
      <c r="D3645" s="259"/>
      <c r="E3645" s="259"/>
      <c r="F3645" s="270"/>
      <c r="G3645" s="259"/>
      <c r="H3645" s="259"/>
      <c r="I3645" s="259"/>
      <c r="J3645" s="259"/>
    </row>
    <row r="3646" spans="1:10">
      <c r="A3646" s="259"/>
      <c r="B3646" s="259"/>
      <c r="C3646" s="259"/>
      <c r="D3646" s="259"/>
      <c r="E3646" s="259"/>
      <c r="F3646" s="270"/>
      <c r="G3646" s="259"/>
      <c r="H3646" s="259"/>
      <c r="I3646" s="259"/>
      <c r="J3646" s="259"/>
    </row>
    <row r="3647" spans="1:10">
      <c r="A3647" s="259"/>
      <c r="B3647" s="259"/>
      <c r="C3647" s="259"/>
      <c r="D3647" s="259"/>
      <c r="E3647" s="259"/>
      <c r="F3647" s="270"/>
      <c r="G3647" s="259"/>
      <c r="H3647" s="259"/>
      <c r="I3647" s="259"/>
      <c r="J3647" s="259"/>
    </row>
    <row r="3648" spans="1:10">
      <c r="A3648" s="259"/>
      <c r="B3648" s="259"/>
      <c r="C3648" s="259"/>
      <c r="D3648" s="259"/>
      <c r="E3648" s="259"/>
      <c r="F3648" s="270"/>
      <c r="G3648" s="259"/>
      <c r="H3648" s="259"/>
      <c r="I3648" s="259"/>
      <c r="J3648" s="259"/>
    </row>
    <row r="3649" spans="1:10">
      <c r="A3649" s="259"/>
      <c r="B3649" s="259"/>
      <c r="C3649" s="259"/>
      <c r="D3649" s="259"/>
      <c r="E3649" s="259"/>
      <c r="F3649" s="270"/>
      <c r="G3649" s="259"/>
      <c r="H3649" s="259"/>
      <c r="I3649" s="259"/>
      <c r="J3649" s="259"/>
    </row>
    <row r="3650" spans="1:10">
      <c r="A3650" s="259"/>
      <c r="B3650" s="259"/>
      <c r="C3650" s="259"/>
      <c r="D3650" s="259"/>
      <c r="E3650" s="259"/>
      <c r="F3650" s="270"/>
      <c r="G3650" s="259"/>
      <c r="H3650" s="259"/>
      <c r="I3650" s="259"/>
      <c r="J3650" s="259"/>
    </row>
    <row r="3651" spans="1:10">
      <c r="A3651" s="259"/>
      <c r="B3651" s="259"/>
      <c r="C3651" s="259"/>
      <c r="D3651" s="259"/>
      <c r="E3651" s="259"/>
      <c r="F3651" s="270"/>
      <c r="G3651" s="259"/>
      <c r="H3651" s="259"/>
      <c r="I3651" s="259"/>
      <c r="J3651" s="259"/>
    </row>
    <row r="3652" spans="1:10">
      <c r="A3652" s="259"/>
      <c r="B3652" s="259"/>
      <c r="C3652" s="259"/>
      <c r="D3652" s="259"/>
      <c r="E3652" s="259"/>
      <c r="F3652" s="270"/>
      <c r="G3652" s="259"/>
      <c r="H3652" s="259"/>
      <c r="I3652" s="259"/>
      <c r="J3652" s="259"/>
    </row>
    <row r="3653" spans="1:10">
      <c r="A3653" s="259"/>
      <c r="B3653" s="259"/>
      <c r="C3653" s="259"/>
      <c r="D3653" s="259"/>
      <c r="E3653" s="259"/>
      <c r="F3653" s="270"/>
      <c r="G3653" s="259"/>
      <c r="H3653" s="259"/>
      <c r="I3653" s="259"/>
      <c r="J3653" s="259"/>
    </row>
    <row r="3654" spans="1:10">
      <c r="A3654" s="259"/>
      <c r="B3654" s="259"/>
      <c r="C3654" s="259"/>
      <c r="D3654" s="259"/>
      <c r="E3654" s="259"/>
      <c r="F3654" s="270"/>
      <c r="G3654" s="259"/>
      <c r="H3654" s="259"/>
      <c r="I3654" s="259"/>
      <c r="J3654" s="259"/>
    </row>
    <row r="3655" spans="1:10">
      <c r="A3655" s="259"/>
      <c r="B3655" s="259"/>
      <c r="C3655" s="259"/>
      <c r="D3655" s="259"/>
      <c r="E3655" s="259"/>
      <c r="F3655" s="270"/>
      <c r="G3655" s="259"/>
      <c r="H3655" s="259"/>
      <c r="I3655" s="259"/>
      <c r="J3655" s="259"/>
    </row>
    <row r="3656" spans="1:10">
      <c r="A3656" s="259"/>
      <c r="B3656" s="259"/>
      <c r="C3656" s="259"/>
      <c r="D3656" s="259"/>
      <c r="E3656" s="259"/>
      <c r="F3656" s="270"/>
      <c r="G3656" s="259"/>
      <c r="H3656" s="259"/>
      <c r="I3656" s="259"/>
      <c r="J3656" s="259"/>
    </row>
    <row r="3657" spans="1:10">
      <c r="A3657" s="259"/>
      <c r="B3657" s="259"/>
      <c r="C3657" s="259"/>
      <c r="D3657" s="259"/>
      <c r="E3657" s="259"/>
      <c r="F3657" s="270"/>
      <c r="G3657" s="259"/>
      <c r="H3657" s="259"/>
      <c r="I3657" s="259"/>
      <c r="J3657" s="259"/>
    </row>
    <row r="3658" spans="1:10">
      <c r="A3658" s="259"/>
      <c r="B3658" s="259"/>
      <c r="C3658" s="259"/>
      <c r="D3658" s="259"/>
      <c r="E3658" s="259"/>
      <c r="F3658" s="270"/>
      <c r="G3658" s="259"/>
      <c r="H3658" s="259"/>
      <c r="I3658" s="259"/>
      <c r="J3658" s="259"/>
    </row>
    <row r="3659" spans="1:10">
      <c r="A3659" s="259"/>
      <c r="B3659" s="259"/>
      <c r="C3659" s="259"/>
      <c r="D3659" s="259"/>
      <c r="E3659" s="259"/>
      <c r="F3659" s="270"/>
      <c r="G3659" s="259"/>
      <c r="H3659" s="259"/>
      <c r="I3659" s="259"/>
      <c r="J3659" s="259"/>
    </row>
    <row r="3660" spans="1:10">
      <c r="A3660" s="259"/>
      <c r="B3660" s="259"/>
      <c r="C3660" s="259"/>
      <c r="D3660" s="259"/>
      <c r="E3660" s="259"/>
      <c r="F3660" s="270"/>
      <c r="G3660" s="259"/>
      <c r="H3660" s="259"/>
      <c r="I3660" s="259"/>
      <c r="J3660" s="259"/>
    </row>
    <row r="3661" spans="1:10">
      <c r="A3661" s="259"/>
      <c r="B3661" s="259"/>
      <c r="C3661" s="259"/>
      <c r="D3661" s="259"/>
      <c r="E3661" s="259"/>
      <c r="F3661" s="270"/>
      <c r="G3661" s="259"/>
      <c r="H3661" s="259"/>
      <c r="I3661" s="259"/>
      <c r="J3661" s="259"/>
    </row>
    <row r="3662" spans="1:10">
      <c r="A3662" s="259"/>
      <c r="B3662" s="259"/>
      <c r="C3662" s="259"/>
      <c r="D3662" s="259"/>
      <c r="E3662" s="259"/>
      <c r="F3662" s="270"/>
      <c r="G3662" s="259"/>
      <c r="H3662" s="259"/>
      <c r="I3662" s="259"/>
      <c r="J3662" s="259"/>
    </row>
    <row r="3663" spans="1:10">
      <c r="A3663" s="259"/>
      <c r="B3663" s="259"/>
      <c r="C3663" s="259"/>
      <c r="D3663" s="259"/>
      <c r="E3663" s="259"/>
      <c r="F3663" s="270"/>
      <c r="G3663" s="259"/>
      <c r="H3663" s="259"/>
      <c r="I3663" s="259"/>
      <c r="J3663" s="259"/>
    </row>
    <row r="3664" spans="1:10">
      <c r="A3664" s="259"/>
      <c r="B3664" s="259"/>
      <c r="C3664" s="259"/>
      <c r="D3664" s="259"/>
      <c r="E3664" s="259"/>
      <c r="F3664" s="270"/>
      <c r="G3664" s="259"/>
      <c r="H3664" s="259"/>
      <c r="I3664" s="259"/>
      <c r="J3664" s="259"/>
    </row>
    <row r="3665" spans="1:10">
      <c r="A3665" s="259"/>
      <c r="B3665" s="259"/>
      <c r="C3665" s="259"/>
      <c r="D3665" s="259"/>
      <c r="E3665" s="259"/>
      <c r="F3665" s="270"/>
      <c r="G3665" s="259"/>
      <c r="H3665" s="259"/>
      <c r="I3665" s="259"/>
      <c r="J3665" s="259"/>
    </row>
    <row r="3666" spans="1:10">
      <c r="A3666" s="259"/>
      <c r="B3666" s="259"/>
      <c r="C3666" s="259"/>
      <c r="D3666" s="259"/>
      <c r="E3666" s="259"/>
      <c r="F3666" s="270"/>
      <c r="G3666" s="259"/>
      <c r="H3666" s="259"/>
      <c r="I3666" s="259"/>
      <c r="J3666" s="259"/>
    </row>
    <row r="3667" spans="1:10">
      <c r="A3667" s="259"/>
      <c r="B3667" s="259"/>
      <c r="C3667" s="259"/>
      <c r="D3667" s="259"/>
      <c r="E3667" s="259"/>
      <c r="F3667" s="270"/>
      <c r="G3667" s="259"/>
      <c r="H3667" s="259"/>
      <c r="I3667" s="259"/>
      <c r="J3667" s="259"/>
    </row>
    <row r="3668" spans="1:10">
      <c r="A3668" s="259"/>
      <c r="B3668" s="259"/>
      <c r="C3668" s="259"/>
      <c r="D3668" s="259"/>
      <c r="E3668" s="259"/>
      <c r="F3668" s="270"/>
      <c r="G3668" s="259"/>
      <c r="H3668" s="259"/>
      <c r="I3668" s="259"/>
      <c r="J3668" s="259"/>
    </row>
    <row r="3669" spans="1:10">
      <c r="A3669" s="259"/>
      <c r="B3669" s="259"/>
      <c r="C3669" s="259"/>
      <c r="D3669" s="259"/>
      <c r="E3669" s="259"/>
      <c r="F3669" s="270"/>
      <c r="G3669" s="259"/>
      <c r="H3669" s="259"/>
      <c r="I3669" s="259"/>
      <c r="J3669" s="259"/>
    </row>
    <row r="3670" spans="1:10">
      <c r="A3670" s="259"/>
      <c r="B3670" s="259"/>
      <c r="C3670" s="259"/>
      <c r="D3670" s="259"/>
      <c r="E3670" s="259"/>
      <c r="F3670" s="270"/>
      <c r="G3670" s="259"/>
      <c r="H3670" s="259"/>
      <c r="I3670" s="259"/>
      <c r="J3670" s="259"/>
    </row>
    <row r="3671" spans="1:10">
      <c r="A3671" s="259"/>
      <c r="B3671" s="259"/>
      <c r="C3671" s="259"/>
      <c r="D3671" s="259"/>
      <c r="E3671" s="259"/>
      <c r="F3671" s="270"/>
      <c r="G3671" s="259"/>
      <c r="H3671" s="259"/>
      <c r="I3671" s="259"/>
      <c r="J3671" s="259"/>
    </row>
    <row r="3672" spans="1:10">
      <c r="A3672" s="259"/>
      <c r="B3672" s="259"/>
      <c r="C3672" s="259"/>
      <c r="D3672" s="259"/>
      <c r="E3672" s="259"/>
      <c r="F3672" s="270"/>
      <c r="G3672" s="259"/>
      <c r="H3672" s="259"/>
      <c r="I3672" s="259"/>
      <c r="J3672" s="259"/>
    </row>
    <row r="3673" spans="1:10">
      <c r="A3673" s="259"/>
      <c r="B3673" s="259"/>
      <c r="C3673" s="259"/>
      <c r="D3673" s="259"/>
      <c r="E3673" s="259"/>
      <c r="F3673" s="270"/>
      <c r="G3673" s="259"/>
      <c r="H3673" s="259"/>
      <c r="I3673" s="259"/>
      <c r="J3673" s="259"/>
    </row>
    <row r="3674" spans="1:10">
      <c r="A3674" s="259"/>
      <c r="B3674" s="259"/>
      <c r="C3674" s="259"/>
      <c r="D3674" s="259"/>
      <c r="E3674" s="259"/>
      <c r="F3674" s="270"/>
      <c r="G3674" s="259"/>
      <c r="H3674" s="259"/>
      <c r="I3674" s="259"/>
      <c r="J3674" s="259"/>
    </row>
    <row r="3675" spans="1:10">
      <c r="A3675" s="259"/>
      <c r="B3675" s="259"/>
      <c r="C3675" s="259"/>
      <c r="D3675" s="259"/>
      <c r="E3675" s="259"/>
      <c r="F3675" s="270"/>
      <c r="G3675" s="259"/>
      <c r="H3675" s="259"/>
      <c r="I3675" s="259"/>
      <c r="J3675" s="259"/>
    </row>
    <row r="3676" spans="1:10">
      <c r="A3676" s="259"/>
      <c r="B3676" s="259"/>
      <c r="C3676" s="259"/>
      <c r="D3676" s="259"/>
      <c r="E3676" s="259"/>
      <c r="F3676" s="270"/>
      <c r="G3676" s="259"/>
      <c r="H3676" s="259"/>
      <c r="I3676" s="259"/>
      <c r="J3676" s="259"/>
    </row>
    <row r="3677" spans="1:10">
      <c r="A3677" s="259"/>
      <c r="B3677" s="259"/>
      <c r="C3677" s="259"/>
      <c r="D3677" s="259"/>
      <c r="E3677" s="259"/>
      <c r="F3677" s="270"/>
      <c r="G3677" s="259"/>
      <c r="H3677" s="259"/>
      <c r="I3677" s="259"/>
      <c r="J3677" s="259"/>
    </row>
    <row r="3678" spans="1:10">
      <c r="A3678" s="259"/>
      <c r="B3678" s="259"/>
      <c r="C3678" s="259"/>
      <c r="D3678" s="259"/>
      <c r="E3678" s="259"/>
      <c r="F3678" s="270"/>
      <c r="G3678" s="259"/>
      <c r="H3678" s="259"/>
      <c r="I3678" s="259"/>
      <c r="J3678" s="259"/>
    </row>
    <row r="3679" spans="1:10">
      <c r="A3679" s="259"/>
      <c r="B3679" s="259"/>
      <c r="C3679" s="259"/>
      <c r="D3679" s="259"/>
      <c r="E3679" s="259"/>
      <c r="F3679" s="270"/>
      <c r="G3679" s="259"/>
      <c r="H3679" s="259"/>
      <c r="I3679" s="259"/>
      <c r="J3679" s="259"/>
    </row>
    <row r="3680" spans="1:10">
      <c r="A3680" s="259"/>
      <c r="B3680" s="259"/>
      <c r="C3680" s="259"/>
      <c r="D3680" s="259"/>
      <c r="E3680" s="259"/>
      <c r="F3680" s="270"/>
      <c r="G3680" s="259"/>
      <c r="H3680" s="259"/>
      <c r="I3680" s="259"/>
      <c r="J3680" s="259"/>
    </row>
    <row r="3681" spans="1:10">
      <c r="A3681" s="259"/>
      <c r="B3681" s="259"/>
      <c r="C3681" s="259"/>
      <c r="D3681" s="259"/>
      <c r="E3681" s="259"/>
      <c r="F3681" s="270"/>
      <c r="G3681" s="259"/>
      <c r="H3681" s="259"/>
      <c r="I3681" s="259"/>
      <c r="J3681" s="259"/>
    </row>
    <row r="3682" spans="1:10">
      <c r="A3682" s="259"/>
      <c r="B3682" s="259"/>
      <c r="C3682" s="259"/>
      <c r="D3682" s="259"/>
      <c r="E3682" s="259"/>
      <c r="F3682" s="270"/>
      <c r="G3682" s="259"/>
      <c r="H3682" s="259"/>
      <c r="I3682" s="259"/>
      <c r="J3682" s="259"/>
    </row>
    <row r="3683" spans="1:10">
      <c r="A3683" s="259"/>
      <c r="B3683" s="259"/>
      <c r="C3683" s="259"/>
      <c r="D3683" s="259"/>
      <c r="E3683" s="259"/>
      <c r="F3683" s="270"/>
      <c r="G3683" s="259"/>
      <c r="H3683" s="259"/>
      <c r="I3683" s="259"/>
      <c r="J3683" s="259"/>
    </row>
    <row r="3684" spans="1:10">
      <c r="A3684" s="259"/>
      <c r="B3684" s="259"/>
      <c r="C3684" s="259"/>
      <c r="D3684" s="259"/>
      <c r="E3684" s="259"/>
      <c r="F3684" s="270"/>
      <c r="G3684" s="259"/>
      <c r="H3684" s="259"/>
      <c r="I3684" s="259"/>
      <c r="J3684" s="259"/>
    </row>
    <row r="3685" spans="1:10">
      <c r="A3685" s="259"/>
      <c r="B3685" s="259"/>
      <c r="C3685" s="259"/>
      <c r="D3685" s="259"/>
      <c r="E3685" s="259"/>
      <c r="F3685" s="270"/>
      <c r="G3685" s="259"/>
      <c r="H3685" s="259"/>
      <c r="I3685" s="259"/>
      <c r="J3685" s="259"/>
    </row>
    <row r="3686" spans="1:10">
      <c r="A3686" s="259"/>
      <c r="B3686" s="259"/>
      <c r="C3686" s="259"/>
      <c r="D3686" s="259"/>
      <c r="E3686" s="259"/>
      <c r="F3686" s="270"/>
      <c r="G3686" s="259"/>
      <c r="H3686" s="259"/>
      <c r="I3686" s="259"/>
      <c r="J3686" s="259"/>
    </row>
    <row r="3687" spans="1:10">
      <c r="A3687" s="259"/>
      <c r="B3687" s="259"/>
      <c r="C3687" s="259"/>
      <c r="D3687" s="259"/>
      <c r="E3687" s="259"/>
      <c r="F3687" s="270"/>
      <c r="G3687" s="259"/>
      <c r="H3687" s="259"/>
      <c r="I3687" s="259"/>
      <c r="J3687" s="259"/>
    </row>
    <row r="3688" spans="1:10">
      <c r="A3688" s="259"/>
      <c r="B3688" s="259"/>
      <c r="C3688" s="259"/>
      <c r="D3688" s="259"/>
      <c r="E3688" s="259"/>
      <c r="F3688" s="270"/>
      <c r="G3688" s="259"/>
      <c r="H3688" s="259"/>
      <c r="I3688" s="259"/>
      <c r="J3688" s="259"/>
    </row>
    <row r="3689" spans="1:10">
      <c r="A3689" s="259"/>
      <c r="B3689" s="259"/>
      <c r="C3689" s="259"/>
      <c r="D3689" s="259"/>
      <c r="E3689" s="259"/>
      <c r="F3689" s="270"/>
      <c r="G3689" s="259"/>
      <c r="H3689" s="259"/>
      <c r="I3689" s="259"/>
      <c r="J3689" s="259"/>
    </row>
    <row r="3690" spans="1:10">
      <c r="A3690" s="259"/>
      <c r="B3690" s="259"/>
      <c r="C3690" s="259"/>
      <c r="D3690" s="259"/>
      <c r="E3690" s="259"/>
      <c r="F3690" s="270"/>
      <c r="G3690" s="259"/>
      <c r="H3690" s="259"/>
      <c r="I3690" s="259"/>
      <c r="J3690" s="259"/>
    </row>
    <row r="3691" spans="1:10">
      <c r="A3691" s="259"/>
      <c r="B3691" s="259"/>
      <c r="C3691" s="259"/>
      <c r="D3691" s="259"/>
      <c r="E3691" s="259"/>
      <c r="F3691" s="270"/>
      <c r="G3691" s="259"/>
      <c r="H3691" s="259"/>
      <c r="I3691" s="259"/>
      <c r="J3691" s="259"/>
    </row>
    <row r="3692" spans="1:10">
      <c r="A3692" s="259"/>
      <c r="B3692" s="259"/>
      <c r="C3692" s="259"/>
      <c r="D3692" s="259"/>
      <c r="E3692" s="259"/>
      <c r="F3692" s="270"/>
      <c r="G3692" s="259"/>
      <c r="H3692" s="259"/>
      <c r="I3692" s="259"/>
      <c r="J3692" s="259"/>
    </row>
    <row r="3693" spans="1:10">
      <c r="A3693" s="259"/>
      <c r="B3693" s="259"/>
      <c r="C3693" s="259"/>
      <c r="D3693" s="259"/>
      <c r="E3693" s="259"/>
      <c r="F3693" s="270"/>
      <c r="G3693" s="259"/>
      <c r="H3693" s="259"/>
      <c r="I3693" s="259"/>
      <c r="J3693" s="259"/>
    </row>
    <row r="3694" spans="1:10">
      <c r="A3694" s="259"/>
      <c r="B3694" s="259"/>
      <c r="C3694" s="259"/>
      <c r="D3694" s="259"/>
      <c r="E3694" s="259"/>
      <c r="F3694" s="270"/>
      <c r="G3694" s="259"/>
      <c r="H3694" s="259"/>
      <c r="I3694" s="259"/>
      <c r="J3694" s="259"/>
    </row>
    <row r="3695" spans="1:10">
      <c r="A3695" s="259"/>
      <c r="B3695" s="259"/>
      <c r="C3695" s="259"/>
      <c r="D3695" s="259"/>
      <c r="E3695" s="259"/>
      <c r="F3695" s="270"/>
      <c r="G3695" s="259"/>
      <c r="H3695" s="259"/>
      <c r="I3695" s="259"/>
      <c r="J3695" s="259"/>
    </row>
    <row r="3696" spans="1:10">
      <c r="A3696" s="259"/>
      <c r="B3696" s="259"/>
      <c r="C3696" s="259"/>
      <c r="D3696" s="259"/>
      <c r="E3696" s="259"/>
      <c r="F3696" s="270"/>
      <c r="G3696" s="259"/>
      <c r="H3696" s="259"/>
      <c r="I3696" s="259"/>
      <c r="J3696" s="259"/>
    </row>
    <row r="3697" spans="1:10">
      <c r="A3697" s="259"/>
      <c r="B3697" s="259"/>
      <c r="C3697" s="259"/>
      <c r="D3697" s="259"/>
      <c r="E3697" s="259"/>
      <c r="F3697" s="270"/>
      <c r="G3697" s="259"/>
      <c r="H3697" s="259"/>
      <c r="I3697" s="259"/>
      <c r="J3697" s="259"/>
    </row>
    <row r="3698" spans="1:10">
      <c r="A3698" s="259"/>
      <c r="B3698" s="259"/>
      <c r="C3698" s="259"/>
      <c r="D3698" s="259"/>
      <c r="E3698" s="259"/>
      <c r="F3698" s="270"/>
      <c r="G3698" s="259"/>
      <c r="H3698" s="259"/>
      <c r="I3698" s="259"/>
      <c r="J3698" s="259"/>
    </row>
    <row r="3699" spans="1:10">
      <c r="A3699" s="259"/>
      <c r="B3699" s="259"/>
      <c r="C3699" s="259"/>
      <c r="D3699" s="259"/>
      <c r="E3699" s="259"/>
      <c r="F3699" s="270"/>
      <c r="G3699" s="259"/>
      <c r="H3699" s="259"/>
      <c r="I3699" s="259"/>
      <c r="J3699" s="259"/>
    </row>
    <row r="3700" spans="1:10">
      <c r="A3700" s="259"/>
      <c r="B3700" s="259"/>
      <c r="C3700" s="259"/>
      <c r="D3700" s="259"/>
      <c r="E3700" s="259"/>
      <c r="F3700" s="270"/>
      <c r="G3700" s="259"/>
      <c r="H3700" s="259"/>
      <c r="I3700" s="259"/>
      <c r="J3700" s="259"/>
    </row>
    <row r="3701" spans="1:10">
      <c r="A3701" s="259"/>
      <c r="B3701" s="259"/>
      <c r="C3701" s="259"/>
      <c r="D3701" s="259"/>
      <c r="E3701" s="259"/>
      <c r="F3701" s="270"/>
      <c r="G3701" s="259"/>
      <c r="H3701" s="259"/>
      <c r="I3701" s="259"/>
      <c r="J3701" s="259"/>
    </row>
    <row r="3702" spans="1:10">
      <c r="A3702" s="259"/>
      <c r="B3702" s="259"/>
      <c r="C3702" s="259"/>
      <c r="D3702" s="259"/>
      <c r="E3702" s="259"/>
      <c r="F3702" s="270"/>
      <c r="G3702" s="259"/>
      <c r="H3702" s="259"/>
      <c r="I3702" s="259"/>
      <c r="J3702" s="259"/>
    </row>
    <row r="3703" spans="1:10">
      <c r="A3703" s="259"/>
      <c r="B3703" s="259"/>
      <c r="C3703" s="259"/>
      <c r="D3703" s="259"/>
      <c r="E3703" s="259"/>
      <c r="F3703" s="270"/>
      <c r="G3703" s="259"/>
      <c r="H3703" s="259"/>
      <c r="I3703" s="259"/>
      <c r="J3703" s="259"/>
    </row>
    <row r="3704" spans="1:10">
      <c r="A3704" s="259"/>
      <c r="B3704" s="259"/>
      <c r="C3704" s="259"/>
      <c r="D3704" s="259"/>
      <c r="E3704" s="259"/>
      <c r="F3704" s="270"/>
      <c r="G3704" s="259"/>
      <c r="H3704" s="259"/>
      <c r="I3704" s="259"/>
      <c r="J3704" s="259"/>
    </row>
    <row r="3705" spans="1:10">
      <c r="A3705" s="259"/>
      <c r="B3705" s="259"/>
      <c r="C3705" s="259"/>
      <c r="D3705" s="259"/>
      <c r="E3705" s="259"/>
      <c r="F3705" s="270"/>
      <c r="G3705" s="259"/>
      <c r="H3705" s="259"/>
      <c r="I3705" s="259"/>
      <c r="J3705" s="259"/>
    </row>
    <row r="3706" spans="1:10">
      <c r="A3706" s="259"/>
      <c r="B3706" s="259"/>
      <c r="C3706" s="259"/>
      <c r="D3706" s="259"/>
      <c r="E3706" s="259"/>
      <c r="F3706" s="270"/>
      <c r="G3706" s="259"/>
      <c r="H3706" s="259"/>
      <c r="I3706" s="259"/>
      <c r="J3706" s="259"/>
    </row>
    <row r="3707" spans="1:10">
      <c r="A3707" s="259"/>
      <c r="B3707" s="259"/>
      <c r="C3707" s="259"/>
      <c r="D3707" s="259"/>
      <c r="E3707" s="259"/>
      <c r="F3707" s="270"/>
      <c r="G3707" s="259"/>
      <c r="H3707" s="259"/>
      <c r="I3707" s="259"/>
      <c r="J3707" s="259"/>
    </row>
    <row r="3708" spans="1:10">
      <c r="A3708" s="259"/>
      <c r="B3708" s="259"/>
      <c r="C3708" s="259"/>
      <c r="D3708" s="259"/>
      <c r="E3708" s="259"/>
      <c r="F3708" s="270"/>
      <c r="G3708" s="259"/>
      <c r="H3708" s="259"/>
      <c r="I3708" s="259"/>
      <c r="J3708" s="259"/>
    </row>
    <row r="3709" spans="1:10">
      <c r="A3709" s="259"/>
      <c r="B3709" s="259"/>
      <c r="C3709" s="259"/>
      <c r="D3709" s="259"/>
      <c r="E3709" s="259"/>
      <c r="F3709" s="270"/>
      <c r="G3709" s="259"/>
      <c r="H3709" s="259"/>
      <c r="I3709" s="259"/>
      <c r="J3709" s="259"/>
    </row>
    <row r="3710" spans="1:10">
      <c r="A3710" s="259"/>
      <c r="B3710" s="259"/>
      <c r="C3710" s="259"/>
      <c r="D3710" s="259"/>
      <c r="E3710" s="259"/>
      <c r="F3710" s="270"/>
      <c r="G3710" s="259"/>
      <c r="H3710" s="259"/>
      <c r="I3710" s="259"/>
      <c r="J3710" s="259"/>
    </row>
    <row r="3711" spans="1:10">
      <c r="A3711" s="259"/>
      <c r="B3711" s="259"/>
      <c r="C3711" s="259"/>
      <c r="D3711" s="259"/>
      <c r="E3711" s="259"/>
      <c r="F3711" s="270"/>
      <c r="G3711" s="259"/>
      <c r="H3711" s="259"/>
      <c r="I3711" s="259"/>
      <c r="J3711" s="259"/>
    </row>
    <row r="3712" spans="1:10">
      <c r="A3712" s="259"/>
      <c r="B3712" s="259"/>
      <c r="C3712" s="259"/>
      <c r="D3712" s="259"/>
      <c r="E3712" s="259"/>
      <c r="F3712" s="270"/>
      <c r="G3712" s="259"/>
      <c r="H3712" s="259"/>
      <c r="I3712" s="259"/>
      <c r="J3712" s="259"/>
    </row>
    <row r="3713" spans="1:10">
      <c r="A3713" s="259"/>
      <c r="B3713" s="259"/>
      <c r="C3713" s="259"/>
      <c r="D3713" s="259"/>
      <c r="E3713" s="259"/>
      <c r="F3713" s="270"/>
      <c r="G3713" s="259"/>
      <c r="H3713" s="259"/>
      <c r="I3713" s="259"/>
      <c r="J3713" s="259"/>
    </row>
    <row r="3714" spans="1:10">
      <c r="A3714" s="259"/>
      <c r="B3714" s="259"/>
      <c r="C3714" s="259"/>
      <c r="D3714" s="259"/>
      <c r="E3714" s="259"/>
      <c r="F3714" s="270"/>
      <c r="G3714" s="259"/>
      <c r="H3714" s="259"/>
      <c r="I3714" s="259"/>
      <c r="J3714" s="259"/>
    </row>
    <row r="3715" spans="1:10">
      <c r="A3715" s="259"/>
      <c r="B3715" s="259"/>
      <c r="C3715" s="259"/>
      <c r="D3715" s="259"/>
      <c r="E3715" s="259"/>
      <c r="F3715" s="270"/>
      <c r="G3715" s="259"/>
      <c r="H3715" s="259"/>
      <c r="I3715" s="259"/>
      <c r="J3715" s="259"/>
    </row>
    <row r="3716" spans="1:10">
      <c r="A3716" s="259"/>
      <c r="B3716" s="259"/>
      <c r="C3716" s="259"/>
      <c r="D3716" s="259"/>
      <c r="E3716" s="259"/>
      <c r="F3716" s="270"/>
      <c r="G3716" s="259"/>
      <c r="H3716" s="259"/>
      <c r="I3716" s="259"/>
      <c r="J3716" s="259"/>
    </row>
    <row r="3717" spans="1:10">
      <c r="A3717" s="259"/>
      <c r="B3717" s="259"/>
      <c r="C3717" s="259"/>
      <c r="D3717" s="259"/>
      <c r="E3717" s="259"/>
      <c r="F3717" s="270"/>
      <c r="G3717" s="259"/>
      <c r="H3717" s="259"/>
      <c r="I3717" s="259"/>
      <c r="J3717" s="259"/>
    </row>
    <row r="3718" spans="1:10">
      <c r="A3718" s="259"/>
      <c r="B3718" s="259"/>
      <c r="C3718" s="259"/>
      <c r="D3718" s="259"/>
      <c r="E3718" s="259"/>
      <c r="F3718" s="270"/>
      <c r="G3718" s="259"/>
      <c r="H3718" s="259"/>
      <c r="I3718" s="259"/>
      <c r="J3718" s="259"/>
    </row>
    <row r="3719" spans="1:10">
      <c r="A3719" s="259"/>
      <c r="B3719" s="259"/>
      <c r="C3719" s="259"/>
      <c r="D3719" s="259"/>
      <c r="E3719" s="259"/>
      <c r="F3719" s="270"/>
      <c r="G3719" s="259"/>
      <c r="H3719" s="259"/>
      <c r="I3719" s="259"/>
      <c r="J3719" s="259"/>
    </row>
    <row r="3720" spans="1:10">
      <c r="A3720" s="259"/>
      <c r="B3720" s="259"/>
      <c r="C3720" s="259"/>
      <c r="D3720" s="259"/>
      <c r="E3720" s="259"/>
      <c r="F3720" s="270"/>
      <c r="G3720" s="259"/>
      <c r="H3720" s="259"/>
      <c r="I3720" s="259"/>
      <c r="J3720" s="259"/>
    </row>
    <row r="3721" spans="1:10">
      <c r="A3721" s="259"/>
      <c r="B3721" s="259"/>
      <c r="C3721" s="259"/>
      <c r="D3721" s="259"/>
      <c r="E3721" s="259"/>
      <c r="F3721" s="270"/>
      <c r="G3721" s="259"/>
      <c r="H3721" s="259"/>
      <c r="I3721" s="259"/>
      <c r="J3721" s="259"/>
    </row>
    <row r="3722" spans="1:10">
      <c r="A3722" s="259"/>
      <c r="B3722" s="259"/>
      <c r="C3722" s="259"/>
      <c r="D3722" s="259"/>
      <c r="E3722" s="259"/>
      <c r="F3722" s="270"/>
      <c r="G3722" s="259"/>
      <c r="H3722" s="259"/>
      <c r="I3722" s="259"/>
      <c r="J3722" s="259"/>
    </row>
    <row r="3723" spans="1:10">
      <c r="A3723" s="259"/>
      <c r="B3723" s="259"/>
      <c r="C3723" s="259"/>
      <c r="D3723" s="259"/>
      <c r="E3723" s="259"/>
      <c r="F3723" s="270"/>
      <c r="G3723" s="259"/>
      <c r="H3723" s="259"/>
      <c r="I3723" s="259"/>
      <c r="J3723" s="259"/>
    </row>
    <row r="3724" spans="1:10">
      <c r="A3724" s="259"/>
      <c r="B3724" s="259"/>
      <c r="C3724" s="259"/>
      <c r="D3724" s="259"/>
      <c r="E3724" s="259"/>
      <c r="F3724" s="270"/>
      <c r="G3724" s="259"/>
      <c r="H3724" s="259"/>
      <c r="I3724" s="259"/>
      <c r="J3724" s="259"/>
    </row>
    <row r="3725" spans="1:10">
      <c r="A3725" s="259"/>
      <c r="B3725" s="259"/>
      <c r="C3725" s="259"/>
      <c r="D3725" s="259"/>
      <c r="E3725" s="259"/>
      <c r="F3725" s="270"/>
      <c r="G3725" s="259"/>
      <c r="H3725" s="259"/>
      <c r="I3725" s="259"/>
      <c r="J3725" s="259"/>
    </row>
    <row r="3726" spans="1:10">
      <c r="A3726" s="259"/>
      <c r="B3726" s="259"/>
      <c r="C3726" s="259"/>
      <c r="D3726" s="259"/>
      <c r="E3726" s="259"/>
      <c r="F3726" s="270"/>
      <c r="G3726" s="259"/>
      <c r="H3726" s="259"/>
      <c r="I3726" s="259"/>
      <c r="J3726" s="259"/>
    </row>
    <row r="3727" spans="1:10">
      <c r="A3727" s="259"/>
      <c r="B3727" s="259"/>
      <c r="C3727" s="259"/>
      <c r="D3727" s="259"/>
      <c r="E3727" s="259"/>
      <c r="F3727" s="270"/>
      <c r="G3727" s="259"/>
      <c r="H3727" s="259"/>
      <c r="I3727" s="259"/>
      <c r="J3727" s="259"/>
    </row>
    <row r="3728" spans="1:10">
      <c r="A3728" s="259"/>
      <c r="B3728" s="259"/>
      <c r="C3728" s="259"/>
      <c r="D3728" s="259"/>
      <c r="E3728" s="259"/>
      <c r="F3728" s="270"/>
      <c r="G3728" s="259"/>
      <c r="H3728" s="259"/>
      <c r="I3728" s="259"/>
      <c r="J3728" s="259"/>
    </row>
    <row r="3729" spans="1:10">
      <c r="A3729" s="259"/>
      <c r="B3729" s="259"/>
      <c r="C3729" s="259"/>
      <c r="D3729" s="259"/>
      <c r="E3729" s="259"/>
      <c r="F3729" s="270"/>
      <c r="G3729" s="259"/>
      <c r="H3729" s="259"/>
      <c r="I3729" s="259"/>
      <c r="J3729" s="259"/>
    </row>
    <row r="3730" spans="1:10">
      <c r="A3730" s="259"/>
      <c r="B3730" s="259"/>
      <c r="C3730" s="259"/>
      <c r="D3730" s="259"/>
      <c r="E3730" s="259"/>
      <c r="F3730" s="270"/>
      <c r="G3730" s="259"/>
      <c r="H3730" s="259"/>
      <c r="I3730" s="259"/>
      <c r="J3730" s="259"/>
    </row>
    <row r="3731" spans="1:10">
      <c r="A3731" s="259"/>
      <c r="B3731" s="259"/>
      <c r="C3731" s="259"/>
      <c r="D3731" s="259"/>
      <c r="E3731" s="259"/>
      <c r="F3731" s="270"/>
      <c r="G3731" s="259"/>
      <c r="H3731" s="259"/>
      <c r="I3731" s="259"/>
      <c r="J3731" s="259"/>
    </row>
    <row r="3732" spans="1:10">
      <c r="A3732" s="259"/>
      <c r="B3732" s="259"/>
      <c r="C3732" s="259"/>
      <c r="D3732" s="259"/>
      <c r="E3732" s="259"/>
      <c r="F3732" s="270"/>
      <c r="G3732" s="259"/>
      <c r="H3732" s="259"/>
      <c r="I3732" s="259"/>
      <c r="J3732" s="259"/>
    </row>
    <row r="3733" spans="1:10">
      <c r="A3733" s="259"/>
      <c r="B3733" s="259"/>
      <c r="C3733" s="259"/>
      <c r="D3733" s="259"/>
      <c r="E3733" s="259"/>
      <c r="F3733" s="270"/>
      <c r="G3733" s="259"/>
      <c r="H3733" s="259"/>
      <c r="I3733" s="259"/>
      <c r="J3733" s="259"/>
    </row>
    <row r="3734" spans="1:10">
      <c r="A3734" s="259"/>
      <c r="B3734" s="259"/>
      <c r="C3734" s="259"/>
      <c r="D3734" s="259"/>
      <c r="E3734" s="259"/>
      <c r="F3734" s="270"/>
      <c r="G3734" s="259"/>
      <c r="H3734" s="259"/>
      <c r="I3734" s="259"/>
      <c r="J3734" s="259"/>
    </row>
    <row r="3735" spans="1:10">
      <c r="A3735" s="259"/>
      <c r="B3735" s="259"/>
      <c r="C3735" s="259"/>
      <c r="D3735" s="259"/>
      <c r="E3735" s="259"/>
      <c r="F3735" s="270"/>
      <c r="G3735" s="259"/>
      <c r="H3735" s="259"/>
      <c r="I3735" s="259"/>
      <c r="J3735" s="259"/>
    </row>
    <row r="3736" spans="1:10">
      <c r="A3736" s="259"/>
      <c r="B3736" s="259"/>
      <c r="C3736" s="259"/>
      <c r="D3736" s="259"/>
      <c r="E3736" s="259"/>
      <c r="F3736" s="270"/>
      <c r="G3736" s="259"/>
      <c r="H3736" s="259"/>
      <c r="I3736" s="259"/>
      <c r="J3736" s="259"/>
    </row>
    <row r="3737" spans="1:10">
      <c r="A3737" s="259"/>
      <c r="B3737" s="259"/>
      <c r="C3737" s="259"/>
      <c r="D3737" s="259"/>
      <c r="E3737" s="259"/>
      <c r="F3737" s="270"/>
      <c r="G3737" s="259"/>
      <c r="H3737" s="259"/>
      <c r="I3737" s="259"/>
      <c r="J3737" s="259"/>
    </row>
    <row r="3738" spans="1:10">
      <c r="A3738" s="259"/>
      <c r="B3738" s="259"/>
      <c r="C3738" s="259"/>
      <c r="D3738" s="259"/>
      <c r="E3738" s="259"/>
      <c r="F3738" s="270"/>
      <c r="G3738" s="259"/>
      <c r="H3738" s="259"/>
      <c r="I3738" s="259"/>
      <c r="J3738" s="259"/>
    </row>
    <row r="3739" spans="1:10">
      <c r="A3739" s="259"/>
      <c r="B3739" s="259"/>
      <c r="C3739" s="259"/>
      <c r="D3739" s="259"/>
      <c r="E3739" s="259"/>
      <c r="F3739" s="270"/>
      <c r="G3739" s="259"/>
      <c r="H3739" s="259"/>
      <c r="I3739" s="259"/>
      <c r="J3739" s="259"/>
    </row>
    <row r="3740" spans="1:10">
      <c r="A3740" s="259"/>
      <c r="B3740" s="259"/>
      <c r="C3740" s="259"/>
      <c r="D3740" s="259"/>
      <c r="E3740" s="259"/>
      <c r="F3740" s="270"/>
      <c r="G3740" s="259"/>
      <c r="H3740" s="259"/>
      <c r="I3740" s="259"/>
      <c r="J3740" s="259"/>
    </row>
    <row r="3741" spans="1:10">
      <c r="A3741" s="259"/>
      <c r="B3741" s="259"/>
      <c r="C3741" s="259"/>
      <c r="D3741" s="259"/>
      <c r="E3741" s="259"/>
      <c r="F3741" s="270"/>
      <c r="G3741" s="259"/>
      <c r="H3741" s="259"/>
      <c r="I3741" s="259"/>
      <c r="J3741" s="259"/>
    </row>
    <row r="3742" spans="1:10">
      <c r="A3742" s="259"/>
      <c r="B3742" s="259"/>
      <c r="C3742" s="259"/>
      <c r="D3742" s="259"/>
      <c r="E3742" s="259"/>
      <c r="F3742" s="270"/>
      <c r="G3742" s="259"/>
      <c r="H3742" s="259"/>
      <c r="I3742" s="259"/>
      <c r="J3742" s="259"/>
    </row>
    <row r="3743" spans="1:10">
      <c r="A3743" s="259"/>
      <c r="B3743" s="259"/>
      <c r="C3743" s="259"/>
      <c r="D3743" s="259"/>
      <c r="E3743" s="259"/>
      <c r="F3743" s="270"/>
      <c r="G3743" s="259"/>
      <c r="H3743" s="259"/>
      <c r="I3743" s="259"/>
      <c r="J3743" s="259"/>
    </row>
    <row r="3744" spans="1:10">
      <c r="A3744" s="259"/>
      <c r="B3744" s="259"/>
      <c r="C3744" s="259"/>
      <c r="D3744" s="259"/>
      <c r="E3744" s="259"/>
      <c r="F3744" s="270"/>
      <c r="G3744" s="259"/>
      <c r="H3744" s="259"/>
      <c r="I3744" s="259"/>
      <c r="J3744" s="259"/>
    </row>
    <row r="3745" spans="1:10">
      <c r="A3745" s="259"/>
      <c r="B3745" s="259"/>
      <c r="C3745" s="259"/>
      <c r="D3745" s="259"/>
      <c r="E3745" s="259"/>
      <c r="F3745" s="270"/>
      <c r="G3745" s="259"/>
      <c r="H3745" s="259"/>
      <c r="I3745" s="259"/>
      <c r="J3745" s="259"/>
    </row>
    <row r="3746" spans="1:10">
      <c r="A3746" s="259"/>
      <c r="B3746" s="259"/>
      <c r="C3746" s="259"/>
      <c r="D3746" s="259"/>
      <c r="E3746" s="259"/>
      <c r="F3746" s="270"/>
      <c r="G3746" s="259"/>
      <c r="H3746" s="259"/>
      <c r="I3746" s="259"/>
      <c r="J3746" s="259"/>
    </row>
    <row r="3747" spans="1:10">
      <c r="A3747" s="259"/>
      <c r="B3747" s="259"/>
      <c r="C3747" s="259"/>
      <c r="D3747" s="259"/>
      <c r="E3747" s="259"/>
      <c r="F3747" s="270"/>
      <c r="G3747" s="259"/>
      <c r="H3747" s="259"/>
      <c r="I3747" s="259"/>
      <c r="J3747" s="259"/>
    </row>
    <row r="3748" spans="1:10">
      <c r="A3748" s="259"/>
      <c r="B3748" s="259"/>
      <c r="C3748" s="259"/>
      <c r="D3748" s="259"/>
      <c r="E3748" s="259"/>
      <c r="F3748" s="270"/>
      <c r="G3748" s="259"/>
      <c r="H3748" s="259"/>
      <c r="I3748" s="259"/>
      <c r="J3748" s="259"/>
    </row>
    <row r="3749" spans="1:10">
      <c r="A3749" s="259"/>
      <c r="B3749" s="259"/>
      <c r="C3749" s="259"/>
      <c r="D3749" s="259"/>
      <c r="E3749" s="259"/>
      <c r="F3749" s="270"/>
      <c r="G3749" s="259"/>
      <c r="H3749" s="259"/>
      <c r="I3749" s="259"/>
      <c r="J3749" s="259"/>
    </row>
    <row r="3750" spans="1:10">
      <c r="A3750" s="259"/>
      <c r="B3750" s="259"/>
      <c r="C3750" s="259"/>
      <c r="D3750" s="259"/>
      <c r="E3750" s="259"/>
      <c r="F3750" s="270"/>
      <c r="G3750" s="259"/>
      <c r="H3750" s="259"/>
      <c r="I3750" s="259"/>
      <c r="J3750" s="259"/>
    </row>
    <row r="3751" spans="1:10">
      <c r="A3751" s="259"/>
      <c r="B3751" s="259"/>
      <c r="C3751" s="259"/>
      <c r="D3751" s="259"/>
      <c r="E3751" s="259"/>
      <c r="F3751" s="270"/>
      <c r="G3751" s="259"/>
      <c r="H3751" s="259"/>
      <c r="I3751" s="259"/>
      <c r="J3751" s="259"/>
    </row>
    <row r="3752" spans="1:10">
      <c r="A3752" s="259"/>
      <c r="B3752" s="259"/>
      <c r="C3752" s="259"/>
      <c r="D3752" s="259"/>
      <c r="E3752" s="259"/>
      <c r="F3752" s="270"/>
      <c r="G3752" s="259"/>
      <c r="H3752" s="259"/>
      <c r="I3752" s="259"/>
      <c r="J3752" s="259"/>
    </row>
    <row r="3753" spans="1:10">
      <c r="A3753" s="259"/>
      <c r="B3753" s="259"/>
      <c r="C3753" s="259"/>
      <c r="D3753" s="259"/>
      <c r="E3753" s="259"/>
      <c r="F3753" s="270"/>
      <c r="G3753" s="259"/>
      <c r="H3753" s="259"/>
      <c r="I3753" s="259"/>
      <c r="J3753" s="259"/>
    </row>
    <row r="3754" spans="1:10">
      <c r="A3754" s="259"/>
      <c r="B3754" s="259"/>
      <c r="C3754" s="259"/>
      <c r="D3754" s="259"/>
      <c r="E3754" s="259"/>
      <c r="F3754" s="270"/>
      <c r="G3754" s="259"/>
      <c r="H3754" s="259"/>
      <c r="I3754" s="259"/>
      <c r="J3754" s="259"/>
    </row>
    <row r="3755" spans="1:10">
      <c r="A3755" s="259"/>
      <c r="B3755" s="259"/>
      <c r="C3755" s="259"/>
      <c r="D3755" s="259"/>
      <c r="E3755" s="259"/>
      <c r="F3755" s="270"/>
      <c r="G3755" s="259"/>
      <c r="H3755" s="259"/>
      <c r="I3755" s="259"/>
      <c r="J3755" s="259"/>
    </row>
    <row r="3756" spans="1:10">
      <c r="A3756" s="259"/>
      <c r="B3756" s="259"/>
      <c r="C3756" s="259"/>
      <c r="D3756" s="259"/>
      <c r="E3756" s="259"/>
      <c r="F3756" s="270"/>
      <c r="G3756" s="259"/>
      <c r="H3756" s="259"/>
      <c r="I3756" s="259"/>
      <c r="J3756" s="259"/>
    </row>
    <row r="3757" spans="1:10">
      <c r="A3757" s="259"/>
      <c r="B3757" s="259"/>
      <c r="C3757" s="259"/>
      <c r="D3757" s="259"/>
      <c r="E3757" s="259"/>
      <c r="F3757" s="270"/>
      <c r="G3757" s="259"/>
      <c r="H3757" s="259"/>
      <c r="I3757" s="259"/>
      <c r="J3757" s="259"/>
    </row>
    <row r="3758" spans="1:10">
      <c r="A3758" s="259"/>
      <c r="B3758" s="259"/>
      <c r="C3758" s="259"/>
      <c r="D3758" s="259"/>
      <c r="E3758" s="259"/>
      <c r="F3758" s="270"/>
      <c r="G3758" s="259"/>
      <c r="H3758" s="259"/>
      <c r="I3758" s="259"/>
      <c r="J3758" s="259"/>
    </row>
    <row r="3759" spans="1:10">
      <c r="A3759" s="259"/>
      <c r="B3759" s="259"/>
      <c r="C3759" s="259"/>
      <c r="D3759" s="259"/>
      <c r="E3759" s="259"/>
      <c r="F3759" s="270"/>
      <c r="G3759" s="259"/>
      <c r="H3759" s="259"/>
      <c r="I3759" s="259"/>
      <c r="J3759" s="259"/>
    </row>
    <row r="3760" spans="1:10">
      <c r="A3760" s="259"/>
      <c r="B3760" s="259"/>
      <c r="C3760" s="259"/>
      <c r="D3760" s="259"/>
      <c r="E3760" s="259"/>
      <c r="F3760" s="270"/>
      <c r="G3760" s="259"/>
      <c r="H3760" s="259"/>
      <c r="I3760" s="259"/>
      <c r="J3760" s="259"/>
    </row>
    <row r="3761" spans="1:10">
      <c r="A3761" s="259"/>
      <c r="B3761" s="259"/>
      <c r="C3761" s="259"/>
      <c r="D3761" s="259"/>
      <c r="E3761" s="259"/>
      <c r="F3761" s="270"/>
      <c r="G3761" s="259"/>
      <c r="H3761" s="259"/>
      <c r="I3761" s="259"/>
      <c r="J3761" s="259"/>
    </row>
    <row r="3762" spans="1:10">
      <c r="A3762" s="259"/>
      <c r="B3762" s="259"/>
      <c r="C3762" s="259"/>
      <c r="D3762" s="259"/>
      <c r="E3762" s="259"/>
      <c r="F3762" s="270"/>
      <c r="G3762" s="259"/>
      <c r="H3762" s="259"/>
      <c r="I3762" s="259"/>
      <c r="J3762" s="259"/>
    </row>
    <row r="3763" spans="1:10">
      <c r="A3763" s="259"/>
      <c r="B3763" s="259"/>
      <c r="C3763" s="259"/>
      <c r="D3763" s="259"/>
      <c r="E3763" s="259"/>
      <c r="F3763" s="270"/>
      <c r="G3763" s="259"/>
      <c r="H3763" s="259"/>
      <c r="I3763" s="259"/>
      <c r="J3763" s="259"/>
    </row>
    <row r="3764" spans="1:10">
      <c r="A3764" s="259"/>
      <c r="B3764" s="259"/>
      <c r="C3764" s="259"/>
      <c r="D3764" s="259"/>
      <c r="E3764" s="259"/>
      <c r="F3764" s="270"/>
      <c r="G3764" s="259"/>
      <c r="H3764" s="259"/>
      <c r="I3764" s="259"/>
      <c r="J3764" s="259"/>
    </row>
    <row r="3765" spans="1:10">
      <c r="A3765" s="259"/>
      <c r="B3765" s="259"/>
      <c r="C3765" s="259"/>
      <c r="D3765" s="259"/>
      <c r="E3765" s="259"/>
      <c r="F3765" s="270"/>
      <c r="G3765" s="259"/>
      <c r="H3765" s="259"/>
      <c r="I3765" s="259"/>
      <c r="J3765" s="259"/>
    </row>
    <row r="3766" spans="1:10">
      <c r="A3766" s="259"/>
      <c r="B3766" s="259"/>
      <c r="C3766" s="259"/>
      <c r="D3766" s="259"/>
      <c r="E3766" s="259"/>
      <c r="F3766" s="270"/>
      <c r="G3766" s="259"/>
      <c r="H3766" s="259"/>
      <c r="I3766" s="259"/>
      <c r="J3766" s="259"/>
    </row>
    <row r="3767" spans="1:10">
      <c r="A3767" s="259"/>
      <c r="B3767" s="259"/>
      <c r="C3767" s="259"/>
      <c r="D3767" s="259"/>
      <c r="E3767" s="259"/>
      <c r="F3767" s="270"/>
      <c r="G3767" s="259"/>
      <c r="H3767" s="259"/>
      <c r="I3767" s="259"/>
      <c r="J3767" s="259"/>
    </row>
    <row r="3768" spans="1:10">
      <c r="A3768" s="259"/>
      <c r="B3768" s="259"/>
      <c r="C3768" s="259"/>
      <c r="D3768" s="259"/>
      <c r="E3768" s="259"/>
      <c r="F3768" s="270"/>
      <c r="G3768" s="259"/>
      <c r="H3768" s="259"/>
      <c r="I3768" s="259"/>
      <c r="J3768" s="259"/>
    </row>
    <row r="3769" spans="1:10">
      <c r="A3769" s="259"/>
      <c r="B3769" s="259"/>
      <c r="C3769" s="259"/>
      <c r="D3769" s="259"/>
      <c r="E3769" s="259"/>
      <c r="F3769" s="270"/>
      <c r="G3769" s="259"/>
      <c r="H3769" s="259"/>
      <c r="I3769" s="259"/>
      <c r="J3769" s="259"/>
    </row>
    <row r="3770" spans="1:10">
      <c r="A3770" s="259"/>
      <c r="B3770" s="259"/>
      <c r="C3770" s="259"/>
      <c r="D3770" s="259"/>
      <c r="E3770" s="259"/>
      <c r="F3770" s="270"/>
      <c r="G3770" s="259"/>
      <c r="H3770" s="259"/>
      <c r="I3770" s="259"/>
      <c r="J3770" s="259"/>
    </row>
    <row r="3771" spans="1:10">
      <c r="A3771" s="259"/>
      <c r="B3771" s="259"/>
      <c r="C3771" s="259"/>
      <c r="D3771" s="259"/>
      <c r="E3771" s="259"/>
      <c r="F3771" s="270"/>
      <c r="G3771" s="259"/>
      <c r="H3771" s="259"/>
      <c r="I3771" s="259"/>
      <c r="J3771" s="259"/>
    </row>
    <row r="3772" spans="1:10">
      <c r="A3772" s="259"/>
      <c r="B3772" s="259"/>
      <c r="C3772" s="259"/>
      <c r="D3772" s="259"/>
      <c r="E3772" s="259"/>
      <c r="F3772" s="270"/>
      <c r="G3772" s="259"/>
      <c r="H3772" s="259"/>
      <c r="I3772" s="259"/>
      <c r="J3772" s="259"/>
    </row>
    <row r="3773" spans="1:10">
      <c r="A3773" s="259"/>
      <c r="B3773" s="259"/>
      <c r="C3773" s="259"/>
      <c r="D3773" s="259"/>
      <c r="E3773" s="259"/>
      <c r="F3773" s="270"/>
      <c r="G3773" s="259"/>
      <c r="H3773" s="259"/>
      <c r="I3773" s="259"/>
      <c r="J3773" s="259"/>
    </row>
    <row r="3774" spans="1:10">
      <c r="A3774" s="259"/>
      <c r="B3774" s="259"/>
      <c r="C3774" s="259"/>
      <c r="D3774" s="259"/>
      <c r="E3774" s="259"/>
      <c r="F3774" s="270"/>
      <c r="G3774" s="259"/>
      <c r="H3774" s="259"/>
      <c r="I3774" s="259"/>
      <c r="J3774" s="259"/>
    </row>
    <row r="3775" spans="1:10">
      <c r="A3775" s="259"/>
      <c r="B3775" s="259"/>
      <c r="C3775" s="259"/>
      <c r="D3775" s="259"/>
      <c r="E3775" s="259"/>
      <c r="F3775" s="270"/>
      <c r="G3775" s="259"/>
      <c r="H3775" s="259"/>
      <c r="I3775" s="259"/>
      <c r="J3775" s="259"/>
    </row>
    <row r="3776" spans="1:10">
      <c r="A3776" s="259"/>
      <c r="B3776" s="259"/>
      <c r="C3776" s="259"/>
      <c r="D3776" s="259"/>
      <c r="E3776" s="259"/>
      <c r="F3776" s="270"/>
      <c r="G3776" s="259"/>
      <c r="H3776" s="259"/>
      <c r="I3776" s="259"/>
      <c r="J3776" s="259"/>
    </row>
    <row r="3777" spans="1:10">
      <c r="A3777" s="259"/>
      <c r="B3777" s="259"/>
      <c r="C3777" s="259"/>
      <c r="D3777" s="259"/>
      <c r="E3777" s="259"/>
      <c r="F3777" s="270"/>
      <c r="G3777" s="259"/>
      <c r="H3777" s="259"/>
      <c r="I3777" s="259"/>
      <c r="J3777" s="259"/>
    </row>
    <row r="3778" spans="1:10">
      <c r="A3778" s="259"/>
      <c r="B3778" s="259"/>
      <c r="C3778" s="259"/>
      <c r="D3778" s="259"/>
      <c r="E3778" s="259"/>
      <c r="F3778" s="270"/>
      <c r="G3778" s="259"/>
      <c r="H3778" s="259"/>
      <c r="I3778" s="259"/>
      <c r="J3778" s="259"/>
    </row>
    <row r="3779" spans="1:10">
      <c r="A3779" s="259"/>
      <c r="B3779" s="259"/>
      <c r="C3779" s="259"/>
      <c r="D3779" s="259"/>
      <c r="E3779" s="259"/>
      <c r="F3779" s="270"/>
      <c r="G3779" s="259"/>
      <c r="H3779" s="259"/>
      <c r="I3779" s="259"/>
      <c r="J3779" s="259"/>
    </row>
    <row r="3780" spans="1:10">
      <c r="A3780" s="259"/>
      <c r="B3780" s="259"/>
      <c r="C3780" s="259"/>
      <c r="D3780" s="259"/>
      <c r="E3780" s="259"/>
      <c r="F3780" s="270"/>
      <c r="G3780" s="259"/>
      <c r="H3780" s="259"/>
      <c r="I3780" s="259"/>
      <c r="J3780" s="259"/>
    </row>
    <row r="3781" spans="1:10">
      <c r="A3781" s="259"/>
      <c r="B3781" s="259"/>
      <c r="C3781" s="259"/>
      <c r="D3781" s="259"/>
      <c r="E3781" s="259"/>
      <c r="F3781" s="270"/>
      <c r="G3781" s="259"/>
      <c r="H3781" s="259"/>
      <c r="I3781" s="259"/>
      <c r="J3781" s="259"/>
    </row>
    <row r="3782" spans="1:10">
      <c r="A3782" s="259"/>
      <c r="B3782" s="259"/>
      <c r="C3782" s="259"/>
      <c r="D3782" s="259"/>
      <c r="E3782" s="259"/>
      <c r="F3782" s="270"/>
      <c r="G3782" s="259"/>
      <c r="H3782" s="259"/>
      <c r="I3782" s="259"/>
      <c r="J3782" s="259"/>
    </row>
    <row r="3783" spans="1:10">
      <c r="A3783" s="259"/>
      <c r="B3783" s="259"/>
      <c r="C3783" s="259"/>
      <c r="D3783" s="259"/>
      <c r="E3783" s="259"/>
      <c r="F3783" s="270"/>
      <c r="G3783" s="259"/>
      <c r="H3783" s="259"/>
      <c r="I3783" s="259"/>
      <c r="J3783" s="259"/>
    </row>
    <row r="3784" spans="1:10">
      <c r="A3784" s="259"/>
      <c r="B3784" s="259"/>
      <c r="C3784" s="259"/>
      <c r="D3784" s="259"/>
      <c r="E3784" s="259"/>
      <c r="F3784" s="270"/>
      <c r="G3784" s="259"/>
      <c r="H3784" s="259"/>
      <c r="I3784" s="259"/>
      <c r="J3784" s="259"/>
    </row>
    <row r="3785" spans="1:10">
      <c r="A3785" s="259"/>
      <c r="B3785" s="259"/>
      <c r="C3785" s="259"/>
      <c r="D3785" s="259"/>
      <c r="E3785" s="259"/>
      <c r="F3785" s="270"/>
      <c r="G3785" s="259"/>
      <c r="H3785" s="259"/>
      <c r="I3785" s="259"/>
      <c r="J3785" s="259"/>
    </row>
    <row r="3786" spans="1:10">
      <c r="A3786" s="259"/>
      <c r="B3786" s="259"/>
      <c r="C3786" s="259"/>
      <c r="D3786" s="259"/>
      <c r="E3786" s="259"/>
      <c r="F3786" s="270"/>
      <c r="G3786" s="259"/>
      <c r="H3786" s="259"/>
      <c r="I3786" s="259"/>
      <c r="J3786" s="259"/>
    </row>
    <row r="3787" spans="1:10">
      <c r="A3787" s="259"/>
      <c r="B3787" s="259"/>
      <c r="C3787" s="259"/>
      <c r="D3787" s="259"/>
      <c r="E3787" s="259"/>
      <c r="F3787" s="270"/>
      <c r="G3787" s="259"/>
      <c r="H3787" s="259"/>
      <c r="I3787" s="259"/>
      <c r="J3787" s="259"/>
    </row>
    <row r="3788" spans="1:10">
      <c r="A3788" s="259"/>
      <c r="B3788" s="259"/>
      <c r="C3788" s="259"/>
      <c r="D3788" s="259"/>
      <c r="E3788" s="259"/>
      <c r="F3788" s="270"/>
      <c r="G3788" s="259"/>
      <c r="H3788" s="259"/>
      <c r="I3788" s="259"/>
      <c r="J3788" s="259"/>
    </row>
    <row r="3789" spans="1:10">
      <c r="A3789" s="259"/>
      <c r="B3789" s="259"/>
      <c r="C3789" s="259"/>
      <c r="D3789" s="259"/>
      <c r="E3789" s="259"/>
      <c r="F3789" s="270"/>
      <c r="G3789" s="259"/>
      <c r="H3789" s="259"/>
      <c r="I3789" s="259"/>
      <c r="J3789" s="259"/>
    </row>
    <row r="3790" spans="1:10">
      <c r="A3790" s="259"/>
      <c r="B3790" s="259"/>
      <c r="C3790" s="259"/>
      <c r="D3790" s="259"/>
      <c r="E3790" s="259"/>
      <c r="F3790" s="270"/>
      <c r="G3790" s="259"/>
      <c r="H3790" s="259"/>
      <c r="I3790" s="259"/>
      <c r="J3790" s="259"/>
    </row>
    <row r="3791" spans="1:10">
      <c r="A3791" s="259"/>
      <c r="B3791" s="259"/>
      <c r="C3791" s="259"/>
      <c r="D3791" s="259"/>
      <c r="E3791" s="259"/>
      <c r="F3791" s="270"/>
      <c r="G3791" s="259"/>
      <c r="H3791" s="259"/>
      <c r="I3791" s="259"/>
      <c r="J3791" s="259"/>
    </row>
    <row r="3792" spans="1:10">
      <c r="A3792" s="259"/>
      <c r="B3792" s="259"/>
      <c r="C3792" s="259"/>
      <c r="D3792" s="259"/>
      <c r="E3792" s="259"/>
      <c r="F3792" s="270"/>
      <c r="G3792" s="259"/>
      <c r="H3792" s="259"/>
      <c r="I3792" s="259"/>
      <c r="J3792" s="259"/>
    </row>
    <row r="3793" spans="1:10">
      <c r="A3793" s="259"/>
      <c r="B3793" s="259"/>
      <c r="C3793" s="259"/>
      <c r="D3793" s="259"/>
      <c r="E3793" s="259"/>
      <c r="F3793" s="270"/>
      <c r="G3793" s="259"/>
      <c r="H3793" s="259"/>
      <c r="I3793" s="259"/>
      <c r="J3793" s="259"/>
    </row>
    <row r="3794" spans="1:10">
      <c r="A3794" s="259"/>
      <c r="B3794" s="259"/>
      <c r="C3794" s="259"/>
      <c r="D3794" s="259"/>
      <c r="E3794" s="259"/>
      <c r="F3794" s="270"/>
      <c r="G3794" s="259"/>
      <c r="H3794" s="259"/>
      <c r="I3794" s="259"/>
      <c r="J3794" s="259"/>
    </row>
    <row r="3795" spans="1:10">
      <c r="A3795" s="259"/>
      <c r="B3795" s="259"/>
      <c r="C3795" s="259"/>
      <c r="D3795" s="259"/>
      <c r="E3795" s="259"/>
      <c r="F3795" s="270"/>
      <c r="G3795" s="259"/>
      <c r="H3795" s="259"/>
      <c r="I3795" s="259"/>
      <c r="J3795" s="259"/>
    </row>
    <row r="3796" spans="1:10">
      <c r="A3796" s="259"/>
      <c r="B3796" s="259"/>
      <c r="C3796" s="259"/>
      <c r="D3796" s="259"/>
      <c r="E3796" s="259"/>
      <c r="F3796" s="270"/>
      <c r="G3796" s="259"/>
      <c r="H3796" s="259"/>
      <c r="I3796" s="259"/>
      <c r="J3796" s="259"/>
    </row>
    <row r="3797" spans="1:10">
      <c r="A3797" s="259"/>
      <c r="B3797" s="259"/>
      <c r="C3797" s="259"/>
      <c r="D3797" s="259"/>
      <c r="E3797" s="259"/>
      <c r="F3797" s="270"/>
      <c r="G3797" s="259"/>
      <c r="H3797" s="259"/>
      <c r="I3797" s="259"/>
      <c r="J3797" s="259"/>
    </row>
    <row r="3798" spans="1:10">
      <c r="A3798" s="259"/>
      <c r="B3798" s="259"/>
      <c r="C3798" s="259"/>
      <c r="D3798" s="259"/>
      <c r="E3798" s="259"/>
      <c r="F3798" s="270"/>
      <c r="G3798" s="259"/>
      <c r="H3798" s="259"/>
      <c r="I3798" s="259"/>
      <c r="J3798" s="259"/>
    </row>
    <row r="3799" spans="1:10">
      <c r="A3799" s="259"/>
      <c r="B3799" s="259"/>
      <c r="C3799" s="259"/>
      <c r="D3799" s="259"/>
      <c r="E3799" s="259"/>
      <c r="F3799" s="270"/>
      <c r="G3799" s="259"/>
      <c r="H3799" s="259"/>
      <c r="I3799" s="259"/>
      <c r="J3799" s="259"/>
    </row>
    <row r="3800" spans="1:10">
      <c r="A3800" s="259"/>
      <c r="B3800" s="259"/>
      <c r="C3800" s="259"/>
      <c r="D3800" s="259"/>
      <c r="E3800" s="259"/>
      <c r="F3800" s="270"/>
      <c r="G3800" s="259"/>
      <c r="H3800" s="259"/>
      <c r="I3800" s="259"/>
      <c r="J3800" s="259"/>
    </row>
    <row r="3801" spans="1:10">
      <c r="A3801" s="259"/>
      <c r="B3801" s="259"/>
      <c r="C3801" s="259"/>
      <c r="D3801" s="259"/>
      <c r="E3801" s="259"/>
      <c r="F3801" s="270"/>
      <c r="G3801" s="259"/>
      <c r="H3801" s="259"/>
      <c r="I3801" s="259"/>
      <c r="J3801" s="259"/>
    </row>
    <row r="3802" spans="1:10">
      <c r="A3802" s="259"/>
      <c r="B3802" s="259"/>
      <c r="C3802" s="259"/>
      <c r="D3802" s="259"/>
      <c r="E3802" s="259"/>
      <c r="F3802" s="270"/>
      <c r="G3802" s="259"/>
      <c r="H3802" s="259"/>
      <c r="I3802" s="259"/>
      <c r="J3802" s="259"/>
    </row>
    <row r="3803" spans="1:10">
      <c r="A3803" s="259"/>
      <c r="B3803" s="259"/>
      <c r="C3803" s="259"/>
      <c r="D3803" s="259"/>
      <c r="E3803" s="259"/>
      <c r="F3803" s="270"/>
      <c r="G3803" s="259"/>
      <c r="H3803" s="259"/>
      <c r="I3803" s="259"/>
      <c r="J3803" s="259"/>
    </row>
    <row r="3804" spans="1:10">
      <c r="A3804" s="259"/>
      <c r="B3804" s="259"/>
      <c r="C3804" s="259"/>
      <c r="D3804" s="259"/>
      <c r="E3804" s="259"/>
      <c r="F3804" s="270"/>
      <c r="G3804" s="259"/>
      <c r="H3804" s="259"/>
      <c r="I3804" s="259"/>
      <c r="J3804" s="259"/>
    </row>
    <row r="3805" spans="1:10">
      <c r="A3805" s="259"/>
      <c r="B3805" s="259"/>
      <c r="C3805" s="259"/>
      <c r="D3805" s="259"/>
      <c r="E3805" s="259"/>
      <c r="F3805" s="270"/>
      <c r="G3805" s="259"/>
      <c r="H3805" s="259"/>
      <c r="I3805" s="259"/>
      <c r="J3805" s="259"/>
    </row>
    <row r="3806" spans="1:10">
      <c r="A3806" s="259"/>
      <c r="B3806" s="259"/>
      <c r="C3806" s="259"/>
      <c r="D3806" s="259"/>
      <c r="E3806" s="259"/>
      <c r="F3806" s="270"/>
      <c r="G3806" s="259"/>
      <c r="H3806" s="259"/>
      <c r="I3806" s="259"/>
      <c r="J3806" s="259"/>
    </row>
    <row r="3807" spans="1:10">
      <c r="A3807" s="259"/>
      <c r="B3807" s="259"/>
      <c r="C3807" s="259"/>
      <c r="D3807" s="259"/>
      <c r="E3807" s="259"/>
      <c r="F3807" s="270"/>
      <c r="G3807" s="259"/>
      <c r="H3807" s="259"/>
      <c r="I3807" s="259"/>
      <c r="J3807" s="259"/>
    </row>
    <row r="3808" spans="1:10">
      <c r="A3808" s="259"/>
      <c r="B3808" s="259"/>
      <c r="C3808" s="259"/>
      <c r="D3808" s="259"/>
      <c r="E3808" s="259"/>
      <c r="F3808" s="270"/>
      <c r="G3808" s="259"/>
      <c r="H3808" s="259"/>
      <c r="I3808" s="259"/>
      <c r="J3808" s="259"/>
    </row>
    <row r="3809" spans="1:10">
      <c r="A3809" s="259"/>
      <c r="B3809" s="259"/>
      <c r="C3809" s="259"/>
      <c r="D3809" s="259"/>
      <c r="E3809" s="259"/>
      <c r="F3809" s="270"/>
      <c r="G3809" s="259"/>
      <c r="H3809" s="259"/>
      <c r="I3809" s="259"/>
      <c r="J3809" s="259"/>
    </row>
    <row r="3810" spans="1:10">
      <c r="A3810" s="259"/>
      <c r="B3810" s="259"/>
      <c r="C3810" s="259"/>
      <c r="D3810" s="259"/>
      <c r="E3810" s="259"/>
      <c r="F3810" s="270"/>
      <c r="G3810" s="259"/>
      <c r="H3810" s="259"/>
      <c r="I3810" s="259"/>
      <c r="J3810" s="259"/>
    </row>
    <row r="3811" spans="1:10">
      <c r="A3811" s="259"/>
      <c r="B3811" s="259"/>
      <c r="C3811" s="259"/>
      <c r="D3811" s="259"/>
      <c r="E3811" s="259"/>
      <c r="F3811" s="270"/>
      <c r="G3811" s="259"/>
      <c r="H3811" s="259"/>
      <c r="I3811" s="259"/>
      <c r="J3811" s="259"/>
    </row>
    <row r="3812" spans="1:10">
      <c r="A3812" s="259"/>
      <c r="B3812" s="259"/>
      <c r="C3812" s="259"/>
      <c r="D3812" s="259"/>
      <c r="E3812" s="259"/>
      <c r="F3812" s="270"/>
      <c r="G3812" s="259"/>
      <c r="H3812" s="259"/>
      <c r="I3812" s="259"/>
      <c r="J3812" s="259"/>
    </row>
    <row r="3813" spans="1:10">
      <c r="A3813" s="259"/>
      <c r="B3813" s="259"/>
      <c r="C3813" s="259"/>
      <c r="D3813" s="259"/>
      <c r="E3813" s="259"/>
      <c r="F3813" s="270"/>
      <c r="G3813" s="259"/>
      <c r="H3813" s="259"/>
      <c r="I3813" s="259"/>
      <c r="J3813" s="259"/>
    </row>
    <row r="3814" spans="1:10">
      <c r="A3814" s="259"/>
      <c r="B3814" s="259"/>
      <c r="C3814" s="259"/>
      <c r="D3814" s="259"/>
      <c r="E3814" s="259"/>
      <c r="F3814" s="270"/>
      <c r="G3814" s="259"/>
      <c r="H3814" s="259"/>
      <c r="I3814" s="259"/>
      <c r="J3814" s="259"/>
    </row>
    <row r="3815" spans="1:10">
      <c r="A3815" s="259"/>
      <c r="B3815" s="259"/>
      <c r="C3815" s="259"/>
      <c r="D3815" s="259"/>
      <c r="E3815" s="259"/>
      <c r="F3815" s="270"/>
      <c r="G3815" s="259"/>
      <c r="H3815" s="259"/>
      <c r="I3815" s="259"/>
      <c r="J3815" s="259"/>
    </row>
    <row r="3816" spans="1:10">
      <c r="A3816" s="259"/>
      <c r="B3816" s="259"/>
      <c r="C3816" s="259"/>
      <c r="D3816" s="259"/>
      <c r="E3816" s="259"/>
      <c r="F3816" s="270"/>
      <c r="G3816" s="259"/>
      <c r="H3816" s="259"/>
      <c r="I3816" s="259"/>
      <c r="J3816" s="259"/>
    </row>
    <row r="3817" spans="1:10">
      <c r="A3817" s="259"/>
      <c r="B3817" s="259"/>
      <c r="C3817" s="259"/>
      <c r="D3817" s="259"/>
      <c r="E3817" s="259"/>
      <c r="F3817" s="270"/>
      <c r="G3817" s="259"/>
      <c r="H3817" s="259"/>
      <c r="I3817" s="259"/>
      <c r="J3817" s="259"/>
    </row>
    <row r="3818" spans="1:10">
      <c r="A3818" s="259"/>
      <c r="B3818" s="259"/>
      <c r="C3818" s="259"/>
      <c r="D3818" s="259"/>
      <c r="E3818" s="259"/>
      <c r="F3818" s="270"/>
      <c r="G3818" s="259"/>
      <c r="H3818" s="259"/>
      <c r="I3818" s="259"/>
      <c r="J3818" s="259"/>
    </row>
    <row r="3819" spans="1:10">
      <c r="A3819" s="259"/>
      <c r="B3819" s="259"/>
      <c r="C3819" s="259"/>
      <c r="D3819" s="259"/>
      <c r="E3819" s="259"/>
      <c r="F3819" s="270"/>
      <c r="G3819" s="259"/>
      <c r="H3819" s="259"/>
      <c r="I3819" s="259"/>
      <c r="J3819" s="259"/>
    </row>
    <row r="3820" spans="1:10">
      <c r="A3820" s="259"/>
      <c r="B3820" s="259"/>
      <c r="C3820" s="259"/>
      <c r="D3820" s="259"/>
      <c r="E3820" s="259"/>
      <c r="F3820" s="270"/>
      <c r="G3820" s="259"/>
      <c r="H3820" s="259"/>
      <c r="I3820" s="259"/>
      <c r="J3820" s="259"/>
    </row>
    <row r="3821" spans="1:10">
      <c r="A3821" s="259"/>
      <c r="B3821" s="259"/>
      <c r="C3821" s="259"/>
      <c r="D3821" s="259"/>
      <c r="E3821" s="259"/>
      <c r="F3821" s="270"/>
      <c r="G3821" s="259"/>
      <c r="H3821" s="259"/>
      <c r="I3821" s="259"/>
      <c r="J3821" s="259"/>
    </row>
    <row r="3822" spans="1:10">
      <c r="A3822" s="259"/>
      <c r="B3822" s="259"/>
      <c r="C3822" s="259"/>
      <c r="D3822" s="259"/>
      <c r="E3822" s="259"/>
      <c r="F3822" s="270"/>
      <c r="G3822" s="259"/>
      <c r="H3822" s="259"/>
      <c r="I3822" s="259"/>
      <c r="J3822" s="259"/>
    </row>
    <row r="3823" spans="1:10">
      <c r="A3823" s="259"/>
      <c r="B3823" s="259"/>
      <c r="C3823" s="259"/>
      <c r="D3823" s="259"/>
      <c r="E3823" s="259"/>
      <c r="F3823" s="270"/>
      <c r="G3823" s="259"/>
      <c r="H3823" s="259"/>
      <c r="I3823" s="259"/>
      <c r="J3823" s="259"/>
    </row>
    <row r="3824" spans="1:10">
      <c r="A3824" s="259"/>
      <c r="B3824" s="259"/>
      <c r="C3824" s="259"/>
      <c r="D3824" s="259"/>
      <c r="E3824" s="259"/>
      <c r="F3824" s="270"/>
      <c r="G3824" s="259"/>
      <c r="H3824" s="259"/>
      <c r="I3824" s="259"/>
      <c r="J3824" s="259"/>
    </row>
    <row r="3825" spans="1:10">
      <c r="A3825" s="259"/>
      <c r="B3825" s="259"/>
      <c r="C3825" s="259"/>
      <c r="D3825" s="259"/>
      <c r="E3825" s="259"/>
      <c r="F3825" s="270"/>
      <c r="G3825" s="259"/>
      <c r="H3825" s="259"/>
      <c r="I3825" s="259"/>
      <c r="J3825" s="259"/>
    </row>
    <row r="3826" spans="1:10">
      <c r="A3826" s="259"/>
      <c r="B3826" s="259"/>
      <c r="C3826" s="259"/>
      <c r="D3826" s="259"/>
      <c r="E3826" s="259"/>
      <c r="F3826" s="270"/>
      <c r="G3826" s="259"/>
      <c r="H3826" s="259"/>
      <c r="I3826" s="259"/>
      <c r="J3826" s="259"/>
    </row>
    <row r="3827" spans="1:10">
      <c r="A3827" s="259"/>
      <c r="B3827" s="259"/>
      <c r="C3827" s="259"/>
      <c r="D3827" s="259"/>
      <c r="E3827" s="259"/>
      <c r="F3827" s="270"/>
      <c r="G3827" s="259"/>
      <c r="H3827" s="259"/>
      <c r="I3827" s="259"/>
      <c r="J3827" s="259"/>
    </row>
    <row r="3828" spans="1:10">
      <c r="A3828" s="259"/>
      <c r="B3828" s="259"/>
      <c r="C3828" s="259"/>
      <c r="D3828" s="259"/>
      <c r="E3828" s="259"/>
      <c r="F3828" s="270"/>
      <c r="G3828" s="259"/>
      <c r="H3828" s="259"/>
      <c r="I3828" s="259"/>
      <c r="J3828" s="259"/>
    </row>
    <row r="3829" spans="1:10">
      <c r="A3829" s="259"/>
      <c r="B3829" s="259"/>
      <c r="C3829" s="259"/>
      <c r="D3829" s="259"/>
      <c r="E3829" s="259"/>
      <c r="F3829" s="270"/>
      <c r="G3829" s="259"/>
      <c r="H3829" s="259"/>
      <c r="I3829" s="259"/>
      <c r="J3829" s="259"/>
    </row>
    <row r="3830" spans="1:10">
      <c r="A3830" s="259"/>
      <c r="B3830" s="259"/>
      <c r="C3830" s="259"/>
      <c r="D3830" s="259"/>
      <c r="E3830" s="259"/>
      <c r="F3830" s="270"/>
      <c r="G3830" s="259"/>
      <c r="H3830" s="259"/>
      <c r="I3830" s="259"/>
      <c r="J3830" s="259"/>
    </row>
    <row r="3831" spans="1:10">
      <c r="A3831" s="259"/>
      <c r="B3831" s="259"/>
      <c r="C3831" s="259"/>
      <c r="D3831" s="259"/>
      <c r="E3831" s="259"/>
      <c r="F3831" s="270"/>
      <c r="G3831" s="259"/>
      <c r="H3831" s="259"/>
      <c r="I3831" s="259"/>
      <c r="J3831" s="259"/>
    </row>
    <row r="3832" spans="1:10">
      <c r="A3832" s="259"/>
      <c r="B3832" s="259"/>
      <c r="C3832" s="259"/>
      <c r="D3832" s="259"/>
      <c r="E3832" s="259"/>
      <c r="F3832" s="270"/>
      <c r="G3832" s="259"/>
      <c r="H3832" s="259"/>
      <c r="I3832" s="259"/>
      <c r="J3832" s="259"/>
    </row>
    <row r="3833" spans="1:10">
      <c r="A3833" s="259"/>
      <c r="B3833" s="259"/>
      <c r="C3833" s="259"/>
      <c r="D3833" s="259"/>
      <c r="E3833" s="259"/>
      <c r="F3833" s="270"/>
      <c r="G3833" s="259"/>
      <c r="H3833" s="259"/>
      <c r="I3833" s="259"/>
      <c r="J3833" s="259"/>
    </row>
    <row r="3834" spans="1:10">
      <c r="A3834" s="259"/>
      <c r="B3834" s="259"/>
      <c r="C3834" s="259"/>
      <c r="D3834" s="259"/>
      <c r="E3834" s="259"/>
      <c r="F3834" s="270"/>
      <c r="G3834" s="259"/>
      <c r="H3834" s="259"/>
      <c r="I3834" s="259"/>
      <c r="J3834" s="259"/>
    </row>
    <row r="3835" spans="1:10">
      <c r="A3835" s="259"/>
      <c r="B3835" s="259"/>
      <c r="C3835" s="259"/>
      <c r="D3835" s="259"/>
      <c r="E3835" s="259"/>
      <c r="F3835" s="270"/>
      <c r="G3835" s="259"/>
      <c r="H3835" s="259"/>
      <c r="I3835" s="259"/>
      <c r="J3835" s="259"/>
    </row>
    <row r="3836" spans="1:10">
      <c r="A3836" s="259"/>
      <c r="B3836" s="259"/>
      <c r="C3836" s="259"/>
      <c r="D3836" s="259"/>
      <c r="E3836" s="259"/>
      <c r="F3836" s="270"/>
      <c r="G3836" s="259"/>
      <c r="H3836" s="259"/>
      <c r="I3836" s="259"/>
      <c r="J3836" s="259"/>
    </row>
    <row r="3837" spans="1:10">
      <c r="A3837" s="259"/>
      <c r="B3837" s="259"/>
      <c r="C3837" s="259"/>
      <c r="D3837" s="259"/>
      <c r="E3837" s="259"/>
      <c r="F3837" s="270"/>
      <c r="G3837" s="259"/>
      <c r="H3837" s="259"/>
      <c r="I3837" s="259"/>
      <c r="J3837" s="259"/>
    </row>
    <row r="3838" spans="1:10">
      <c r="A3838" s="259"/>
      <c r="B3838" s="259"/>
      <c r="C3838" s="259"/>
      <c r="D3838" s="259"/>
      <c r="E3838" s="259"/>
      <c r="F3838" s="270"/>
      <c r="G3838" s="259"/>
      <c r="H3838" s="259"/>
      <c r="I3838" s="259"/>
      <c r="J3838" s="259"/>
    </row>
    <row r="3839" spans="1:10">
      <c r="A3839" s="259"/>
      <c r="B3839" s="259"/>
      <c r="C3839" s="259"/>
      <c r="D3839" s="259"/>
      <c r="E3839" s="259"/>
      <c r="F3839" s="270"/>
      <c r="G3839" s="259"/>
      <c r="H3839" s="259"/>
      <c r="I3839" s="259"/>
      <c r="J3839" s="259"/>
    </row>
    <row r="3840" spans="1:10">
      <c r="A3840" s="259"/>
      <c r="B3840" s="259"/>
      <c r="C3840" s="259"/>
      <c r="D3840" s="259"/>
      <c r="E3840" s="259"/>
      <c r="F3840" s="270"/>
      <c r="G3840" s="259"/>
      <c r="H3840" s="259"/>
      <c r="I3840" s="259"/>
      <c r="J3840" s="259"/>
    </row>
    <row r="3841" spans="1:10">
      <c r="A3841" s="259"/>
      <c r="B3841" s="259"/>
      <c r="C3841" s="259"/>
      <c r="D3841" s="259"/>
      <c r="E3841" s="259"/>
      <c r="F3841" s="270"/>
      <c r="G3841" s="259"/>
      <c r="H3841" s="259"/>
      <c r="I3841" s="259"/>
      <c r="J3841" s="259"/>
    </row>
    <row r="3842" spans="1:10">
      <c r="A3842" s="259"/>
      <c r="B3842" s="259"/>
      <c r="C3842" s="259"/>
      <c r="D3842" s="259"/>
      <c r="E3842" s="259"/>
      <c r="F3842" s="270"/>
      <c r="G3842" s="259"/>
      <c r="H3842" s="259"/>
      <c r="I3842" s="259"/>
      <c r="J3842" s="259"/>
    </row>
    <row r="3843" spans="1:10">
      <c r="A3843" s="259"/>
      <c r="B3843" s="259"/>
      <c r="C3843" s="259"/>
      <c r="D3843" s="259"/>
      <c r="E3843" s="259"/>
      <c r="F3843" s="270"/>
      <c r="G3843" s="259"/>
      <c r="H3843" s="259"/>
      <c r="I3843" s="259"/>
      <c r="J3843" s="259"/>
    </row>
    <row r="3844" spans="1:10">
      <c r="A3844" s="259"/>
      <c r="B3844" s="259"/>
      <c r="C3844" s="259"/>
      <c r="D3844" s="259"/>
      <c r="E3844" s="259"/>
      <c r="F3844" s="270"/>
      <c r="G3844" s="259"/>
      <c r="H3844" s="259"/>
      <c r="I3844" s="259"/>
      <c r="J3844" s="259"/>
    </row>
    <row r="3845" spans="1:10">
      <c r="A3845" s="259"/>
      <c r="B3845" s="259"/>
      <c r="C3845" s="259"/>
      <c r="D3845" s="259"/>
      <c r="E3845" s="259"/>
      <c r="F3845" s="270"/>
      <c r="G3845" s="259"/>
      <c r="H3845" s="259"/>
      <c r="I3845" s="259"/>
      <c r="J3845" s="259"/>
    </row>
    <row r="3846" spans="1:10">
      <c r="A3846" s="259"/>
      <c r="B3846" s="259"/>
      <c r="C3846" s="259"/>
      <c r="D3846" s="259"/>
      <c r="E3846" s="259"/>
      <c r="F3846" s="270"/>
      <c r="G3846" s="259"/>
      <c r="H3846" s="259"/>
      <c r="I3846" s="259"/>
      <c r="J3846" s="259"/>
    </row>
    <row r="3847" spans="1:10">
      <c r="A3847" s="259"/>
      <c r="B3847" s="259"/>
      <c r="C3847" s="259"/>
      <c r="D3847" s="259"/>
      <c r="E3847" s="259"/>
      <c r="F3847" s="270"/>
      <c r="G3847" s="259"/>
      <c r="H3847" s="259"/>
      <c r="I3847" s="259"/>
      <c r="J3847" s="259"/>
    </row>
    <row r="3848" spans="1:10">
      <c r="A3848" s="259"/>
      <c r="B3848" s="259"/>
      <c r="C3848" s="259"/>
      <c r="D3848" s="259"/>
      <c r="E3848" s="259"/>
      <c r="F3848" s="270"/>
      <c r="G3848" s="259"/>
      <c r="H3848" s="259"/>
      <c r="I3848" s="259"/>
      <c r="J3848" s="259"/>
    </row>
    <row r="3849" spans="1:10">
      <c r="A3849" s="259"/>
      <c r="B3849" s="259"/>
      <c r="C3849" s="259"/>
      <c r="D3849" s="259"/>
      <c r="E3849" s="259"/>
      <c r="F3849" s="270"/>
      <c r="G3849" s="259"/>
      <c r="H3849" s="259"/>
      <c r="I3849" s="259"/>
      <c r="J3849" s="259"/>
    </row>
    <row r="3850" spans="1:10">
      <c r="A3850" s="259"/>
      <c r="B3850" s="259"/>
      <c r="C3850" s="259"/>
      <c r="D3850" s="259"/>
      <c r="E3850" s="259"/>
      <c r="F3850" s="270"/>
      <c r="G3850" s="259"/>
      <c r="H3850" s="259"/>
      <c r="I3850" s="259"/>
      <c r="J3850" s="259"/>
    </row>
    <row r="3851" spans="1:10">
      <c r="A3851" s="259"/>
      <c r="B3851" s="259"/>
      <c r="C3851" s="259"/>
      <c r="D3851" s="259"/>
      <c r="E3851" s="259"/>
      <c r="F3851" s="270"/>
      <c r="G3851" s="259"/>
      <c r="H3851" s="259"/>
      <c r="I3851" s="259"/>
      <c r="J3851" s="259"/>
    </row>
    <row r="3852" spans="1:10">
      <c r="A3852" s="259"/>
      <c r="B3852" s="259"/>
      <c r="C3852" s="259"/>
      <c r="D3852" s="259"/>
      <c r="E3852" s="259"/>
      <c r="F3852" s="270"/>
      <c r="G3852" s="259"/>
      <c r="H3852" s="259"/>
      <c r="I3852" s="259"/>
      <c r="J3852" s="259"/>
    </row>
    <row r="3853" spans="1:10">
      <c r="A3853" s="259"/>
      <c r="B3853" s="259"/>
      <c r="C3853" s="259"/>
      <c r="D3853" s="259"/>
      <c r="E3853" s="259"/>
      <c r="F3853" s="270"/>
      <c r="G3853" s="259"/>
      <c r="H3853" s="259"/>
      <c r="I3853" s="259"/>
      <c r="J3853" s="259"/>
    </row>
    <row r="3854" spans="1:10">
      <c r="A3854" s="259"/>
      <c r="B3854" s="259"/>
      <c r="C3854" s="259"/>
      <c r="D3854" s="259"/>
      <c r="E3854" s="259"/>
      <c r="F3854" s="270"/>
      <c r="G3854" s="259"/>
      <c r="H3854" s="259"/>
      <c r="I3854" s="259"/>
      <c r="J3854" s="259"/>
    </row>
    <row r="3855" spans="1:10">
      <c r="A3855" s="259"/>
      <c r="B3855" s="259"/>
      <c r="C3855" s="259"/>
      <c r="D3855" s="259"/>
      <c r="E3855" s="259"/>
      <c r="F3855" s="270"/>
      <c r="G3855" s="259"/>
      <c r="H3855" s="259"/>
      <c r="I3855" s="259"/>
      <c r="J3855" s="259"/>
    </row>
    <row r="3856" spans="1:10">
      <c r="A3856" s="259"/>
      <c r="B3856" s="259"/>
      <c r="C3856" s="259"/>
      <c r="D3856" s="259"/>
      <c r="E3856" s="259"/>
      <c r="F3856" s="270"/>
      <c r="G3856" s="259"/>
      <c r="H3856" s="259"/>
      <c r="I3856" s="259"/>
      <c r="J3856" s="259"/>
    </row>
    <row r="3857" spans="1:10">
      <c r="A3857" s="259"/>
      <c r="B3857" s="259"/>
      <c r="C3857" s="259"/>
      <c r="D3857" s="259"/>
      <c r="E3857" s="259"/>
      <c r="F3857" s="270"/>
      <c r="G3857" s="259"/>
      <c r="H3857" s="259"/>
      <c r="I3857" s="259"/>
      <c r="J3857" s="259"/>
    </row>
    <row r="3858" spans="1:10">
      <c r="A3858" s="259"/>
      <c r="B3858" s="259"/>
      <c r="C3858" s="259"/>
      <c r="D3858" s="259"/>
      <c r="E3858" s="259"/>
      <c r="F3858" s="270"/>
      <c r="G3858" s="259"/>
      <c r="H3858" s="259"/>
      <c r="I3858" s="259"/>
      <c r="J3858" s="259"/>
    </row>
    <row r="3859" spans="1:10">
      <c r="A3859" s="259"/>
      <c r="B3859" s="259"/>
      <c r="C3859" s="259"/>
      <c r="D3859" s="259"/>
      <c r="E3859" s="259"/>
      <c r="F3859" s="270"/>
      <c r="G3859" s="259"/>
      <c r="H3859" s="259"/>
      <c r="I3859" s="259"/>
      <c r="J3859" s="259"/>
    </row>
    <row r="3860" spans="1:10">
      <c r="A3860" s="259"/>
      <c r="B3860" s="259"/>
      <c r="C3860" s="259"/>
      <c r="D3860" s="259"/>
      <c r="E3860" s="259"/>
      <c r="F3860" s="270"/>
      <c r="G3860" s="259"/>
      <c r="H3860" s="259"/>
      <c r="I3860" s="259"/>
      <c r="J3860" s="259"/>
    </row>
    <row r="3861" spans="1:10">
      <c r="A3861" s="259"/>
      <c r="B3861" s="259"/>
      <c r="C3861" s="259"/>
      <c r="D3861" s="259"/>
      <c r="E3861" s="259"/>
      <c r="F3861" s="270"/>
      <c r="G3861" s="259"/>
      <c r="H3861" s="259"/>
      <c r="I3861" s="259"/>
      <c r="J3861" s="259"/>
    </row>
    <row r="3862" spans="1:10">
      <c r="A3862" s="259"/>
      <c r="B3862" s="259"/>
      <c r="C3862" s="259"/>
      <c r="D3862" s="259"/>
      <c r="E3862" s="259"/>
      <c r="F3862" s="270"/>
      <c r="G3862" s="259"/>
      <c r="H3862" s="259"/>
      <c r="I3862" s="259"/>
      <c r="J3862" s="259"/>
    </row>
    <row r="3863" spans="1:10">
      <c r="A3863" s="259"/>
      <c r="B3863" s="259"/>
      <c r="C3863" s="259"/>
      <c r="D3863" s="259"/>
      <c r="E3863" s="259"/>
      <c r="F3863" s="270"/>
      <c r="G3863" s="259"/>
      <c r="H3863" s="259"/>
      <c r="I3863" s="259"/>
      <c r="J3863" s="259"/>
    </row>
    <row r="3864" spans="1:10">
      <c r="A3864" s="259"/>
      <c r="B3864" s="259"/>
      <c r="C3864" s="259"/>
      <c r="D3864" s="259"/>
      <c r="E3864" s="259"/>
      <c r="F3864" s="270"/>
      <c r="G3864" s="259"/>
      <c r="H3864" s="259"/>
      <c r="I3864" s="259"/>
      <c r="J3864" s="259"/>
    </row>
    <row r="3865" spans="1:10">
      <c r="A3865" s="259"/>
      <c r="B3865" s="259"/>
      <c r="C3865" s="259"/>
      <c r="D3865" s="259"/>
      <c r="E3865" s="259"/>
      <c r="F3865" s="270"/>
      <c r="G3865" s="259"/>
      <c r="H3865" s="259"/>
      <c r="I3865" s="259"/>
      <c r="J3865" s="259"/>
    </row>
    <row r="3866" spans="1:10">
      <c r="A3866" s="259"/>
      <c r="B3866" s="259"/>
      <c r="C3866" s="259"/>
      <c r="D3866" s="259"/>
      <c r="E3866" s="259"/>
      <c r="F3866" s="270"/>
      <c r="G3866" s="259"/>
      <c r="H3866" s="259"/>
      <c r="I3866" s="259"/>
      <c r="J3866" s="259"/>
    </row>
    <row r="3867" spans="1:10">
      <c r="A3867" s="259"/>
      <c r="B3867" s="259"/>
      <c r="C3867" s="259"/>
      <c r="D3867" s="259"/>
      <c r="E3867" s="259"/>
      <c r="F3867" s="270"/>
      <c r="G3867" s="259"/>
      <c r="H3867" s="259"/>
      <c r="I3867" s="259"/>
      <c r="J3867" s="259"/>
    </row>
    <row r="3868" spans="1:10">
      <c r="A3868" s="259"/>
      <c r="B3868" s="259"/>
      <c r="C3868" s="259"/>
      <c r="D3868" s="259"/>
      <c r="E3868" s="259"/>
      <c r="F3868" s="270"/>
      <c r="G3868" s="259"/>
      <c r="H3868" s="259"/>
      <c r="I3868" s="259"/>
      <c r="J3868" s="259"/>
    </row>
    <row r="3869" spans="1:10">
      <c r="A3869" s="259"/>
      <c r="B3869" s="259"/>
      <c r="C3869" s="259"/>
      <c r="D3869" s="259"/>
      <c r="E3869" s="259"/>
      <c r="F3869" s="270"/>
      <c r="G3869" s="259"/>
      <c r="H3869" s="259"/>
      <c r="I3869" s="259"/>
      <c r="J3869" s="259"/>
    </row>
    <row r="3870" spans="1:10">
      <c r="A3870" s="259"/>
      <c r="B3870" s="259"/>
      <c r="C3870" s="259"/>
      <c r="D3870" s="259"/>
      <c r="E3870" s="259"/>
      <c r="F3870" s="270"/>
      <c r="G3870" s="259"/>
      <c r="H3870" s="259"/>
      <c r="I3870" s="259"/>
      <c r="J3870" s="259"/>
    </row>
    <row r="3871" spans="1:10">
      <c r="A3871" s="259"/>
      <c r="B3871" s="259"/>
      <c r="C3871" s="259"/>
      <c r="D3871" s="259"/>
      <c r="E3871" s="259"/>
      <c r="F3871" s="270"/>
      <c r="G3871" s="259"/>
      <c r="H3871" s="259"/>
      <c r="I3871" s="259"/>
      <c r="J3871" s="259"/>
    </row>
    <row r="3872" spans="1:10">
      <c r="A3872" s="259"/>
      <c r="B3872" s="259"/>
      <c r="C3872" s="259"/>
      <c r="D3872" s="259"/>
      <c r="E3872" s="259"/>
      <c r="F3872" s="270"/>
      <c r="G3872" s="259"/>
      <c r="H3872" s="259"/>
      <c r="I3872" s="259"/>
      <c r="J3872" s="259"/>
    </row>
    <row r="3873" spans="1:10">
      <c r="A3873" s="259"/>
      <c r="B3873" s="259"/>
      <c r="C3873" s="259"/>
      <c r="D3873" s="259"/>
      <c r="E3873" s="259"/>
      <c r="F3873" s="270"/>
      <c r="G3873" s="259"/>
      <c r="H3873" s="259"/>
      <c r="I3873" s="259"/>
      <c r="J3873" s="259"/>
    </row>
    <row r="3874" spans="1:10">
      <c r="A3874" s="259"/>
      <c r="B3874" s="259"/>
      <c r="C3874" s="259"/>
      <c r="D3874" s="259"/>
      <c r="E3874" s="259"/>
      <c r="F3874" s="270"/>
      <c r="G3874" s="259"/>
      <c r="H3874" s="259"/>
      <c r="I3874" s="259"/>
      <c r="J3874" s="259"/>
    </row>
    <row r="3875" spans="1:10">
      <c r="A3875" s="259"/>
      <c r="B3875" s="259"/>
      <c r="C3875" s="259"/>
      <c r="D3875" s="259"/>
      <c r="E3875" s="259"/>
      <c r="F3875" s="270"/>
      <c r="G3875" s="259"/>
      <c r="H3875" s="259"/>
      <c r="I3875" s="259"/>
      <c r="J3875" s="259"/>
    </row>
    <row r="3876" spans="1:10">
      <c r="A3876" s="259"/>
      <c r="B3876" s="259"/>
      <c r="C3876" s="259"/>
      <c r="D3876" s="259"/>
      <c r="E3876" s="259"/>
      <c r="F3876" s="270"/>
      <c r="G3876" s="259"/>
      <c r="H3876" s="259"/>
      <c r="I3876" s="259"/>
      <c r="J3876" s="259"/>
    </row>
    <row r="3877" spans="1:10">
      <c r="A3877" s="259"/>
      <c r="B3877" s="259"/>
      <c r="C3877" s="259"/>
      <c r="D3877" s="259"/>
      <c r="E3877" s="259"/>
      <c r="F3877" s="270"/>
      <c r="G3877" s="259"/>
      <c r="H3877" s="259"/>
      <c r="I3877" s="259"/>
      <c r="J3877" s="259"/>
    </row>
    <row r="3878" spans="1:10">
      <c r="A3878" s="259"/>
      <c r="B3878" s="259"/>
      <c r="C3878" s="259"/>
      <c r="D3878" s="259"/>
      <c r="E3878" s="259"/>
      <c r="F3878" s="270"/>
      <c r="G3878" s="259"/>
      <c r="H3878" s="259"/>
      <c r="I3878" s="259"/>
      <c r="J3878" s="259"/>
    </row>
    <row r="3879" spans="1:10">
      <c r="A3879" s="259"/>
      <c r="B3879" s="259"/>
      <c r="C3879" s="259"/>
      <c r="D3879" s="259"/>
      <c r="E3879" s="259"/>
      <c r="F3879" s="270"/>
      <c r="G3879" s="259"/>
      <c r="H3879" s="259"/>
      <c r="I3879" s="259"/>
      <c r="J3879" s="259"/>
    </row>
    <row r="3880" spans="1:10">
      <c r="A3880" s="259"/>
      <c r="B3880" s="259"/>
      <c r="C3880" s="259"/>
      <c r="D3880" s="259"/>
      <c r="E3880" s="259"/>
      <c r="F3880" s="270"/>
      <c r="G3880" s="259"/>
      <c r="H3880" s="259"/>
      <c r="I3880" s="259"/>
      <c r="J3880" s="259"/>
    </row>
    <row r="3881" spans="1:10">
      <c r="A3881" s="259"/>
      <c r="B3881" s="259"/>
      <c r="C3881" s="259"/>
      <c r="D3881" s="259"/>
      <c r="E3881" s="259"/>
      <c r="F3881" s="270"/>
      <c r="G3881" s="259"/>
      <c r="H3881" s="259"/>
      <c r="I3881" s="259"/>
      <c r="J3881" s="259"/>
    </row>
    <row r="3882" spans="1:10">
      <c r="A3882" s="259"/>
      <c r="B3882" s="259"/>
      <c r="C3882" s="259"/>
      <c r="D3882" s="259"/>
      <c r="E3882" s="259"/>
      <c r="F3882" s="270"/>
      <c r="G3882" s="259"/>
      <c r="H3882" s="259"/>
      <c r="I3882" s="259"/>
      <c r="J3882" s="259"/>
    </row>
    <row r="3883" spans="1:10">
      <c r="A3883" s="259"/>
      <c r="B3883" s="259"/>
      <c r="C3883" s="259"/>
      <c r="D3883" s="259"/>
      <c r="E3883" s="259"/>
      <c r="F3883" s="270"/>
      <c r="G3883" s="259"/>
      <c r="H3883" s="259"/>
      <c r="I3883" s="259"/>
      <c r="J3883" s="259"/>
    </row>
    <row r="3884" spans="1:10">
      <c r="A3884" s="259"/>
      <c r="B3884" s="259"/>
      <c r="C3884" s="259"/>
      <c r="D3884" s="259"/>
      <c r="E3884" s="259"/>
      <c r="F3884" s="270"/>
      <c r="G3884" s="259"/>
      <c r="H3884" s="259"/>
      <c r="I3884" s="259"/>
      <c r="J3884" s="259"/>
    </row>
    <row r="3885" spans="1:10">
      <c r="A3885" s="259"/>
      <c r="B3885" s="259"/>
      <c r="C3885" s="259"/>
      <c r="D3885" s="259"/>
      <c r="E3885" s="259"/>
      <c r="F3885" s="270"/>
      <c r="G3885" s="259"/>
      <c r="H3885" s="259"/>
      <c r="I3885" s="259"/>
      <c r="J3885" s="259"/>
    </row>
    <row r="3886" spans="1:10">
      <c r="A3886" s="259"/>
      <c r="B3886" s="259"/>
      <c r="C3886" s="259"/>
      <c r="D3886" s="259"/>
      <c r="E3886" s="259"/>
      <c r="F3886" s="270"/>
      <c r="G3886" s="259"/>
      <c r="H3886" s="259"/>
      <c r="I3886" s="259"/>
      <c r="J3886" s="259"/>
    </row>
    <row r="3887" spans="1:10">
      <c r="A3887" s="259"/>
      <c r="B3887" s="259"/>
      <c r="C3887" s="259"/>
      <c r="D3887" s="259"/>
      <c r="E3887" s="259"/>
      <c r="F3887" s="270"/>
      <c r="G3887" s="259"/>
      <c r="H3887" s="259"/>
      <c r="I3887" s="259"/>
      <c r="J3887" s="259"/>
    </row>
    <row r="3888" spans="1:10">
      <c r="A3888" s="259"/>
      <c r="B3888" s="259"/>
      <c r="C3888" s="259"/>
      <c r="D3888" s="259"/>
      <c r="E3888" s="259"/>
      <c r="F3888" s="270"/>
      <c r="G3888" s="259"/>
      <c r="H3888" s="259"/>
      <c r="I3888" s="259"/>
      <c r="J3888" s="259"/>
    </row>
    <row r="3889" spans="1:10">
      <c r="A3889" s="259"/>
      <c r="B3889" s="259"/>
      <c r="C3889" s="259"/>
      <c r="D3889" s="259"/>
      <c r="E3889" s="259"/>
      <c r="F3889" s="270"/>
      <c r="G3889" s="259"/>
      <c r="H3889" s="259"/>
      <c r="I3889" s="259"/>
      <c r="J3889" s="259"/>
    </row>
    <row r="3890" spans="1:10">
      <c r="A3890" s="259"/>
      <c r="B3890" s="259"/>
      <c r="C3890" s="259"/>
      <c r="D3890" s="259"/>
      <c r="E3890" s="259"/>
      <c r="F3890" s="270"/>
      <c r="G3890" s="259"/>
      <c r="H3890" s="259"/>
      <c r="I3890" s="259"/>
      <c r="J3890" s="259"/>
    </row>
    <row r="3891" spans="1:10">
      <c r="A3891" s="259"/>
      <c r="B3891" s="259"/>
      <c r="C3891" s="259"/>
      <c r="D3891" s="259"/>
      <c r="E3891" s="259"/>
      <c r="F3891" s="270"/>
      <c r="G3891" s="259"/>
      <c r="H3891" s="259"/>
      <c r="I3891" s="259"/>
      <c r="J3891" s="259"/>
    </row>
    <row r="3892" spans="1:10">
      <c r="A3892" s="259"/>
      <c r="B3892" s="259"/>
      <c r="C3892" s="259"/>
      <c r="D3892" s="259"/>
      <c r="E3892" s="259"/>
      <c r="F3892" s="270"/>
      <c r="G3892" s="259"/>
      <c r="H3892" s="259"/>
      <c r="I3892" s="259"/>
      <c r="J3892" s="259"/>
    </row>
    <row r="3893" spans="1:10">
      <c r="A3893" s="259"/>
      <c r="B3893" s="259"/>
      <c r="C3893" s="259"/>
      <c r="D3893" s="259"/>
      <c r="E3893" s="259"/>
      <c r="F3893" s="270"/>
      <c r="G3893" s="259"/>
      <c r="H3893" s="259"/>
      <c r="I3893" s="259"/>
      <c r="J3893" s="259"/>
    </row>
    <row r="3894" spans="1:10">
      <c r="A3894" s="259"/>
      <c r="B3894" s="259"/>
      <c r="C3894" s="259"/>
      <c r="D3894" s="259"/>
      <c r="E3894" s="259"/>
      <c r="F3894" s="270"/>
      <c r="G3894" s="259"/>
      <c r="H3894" s="259"/>
      <c r="I3894" s="259"/>
      <c r="J3894" s="259"/>
    </row>
    <row r="3895" spans="1:10">
      <c r="A3895" s="259"/>
      <c r="B3895" s="259"/>
      <c r="C3895" s="259"/>
      <c r="D3895" s="259"/>
      <c r="E3895" s="259"/>
      <c r="F3895" s="270"/>
      <c r="G3895" s="259"/>
      <c r="H3895" s="259"/>
      <c r="I3895" s="259"/>
      <c r="J3895" s="259"/>
    </row>
    <row r="3896" spans="1:10">
      <c r="A3896" s="259"/>
      <c r="B3896" s="259"/>
      <c r="C3896" s="259"/>
      <c r="D3896" s="259"/>
      <c r="E3896" s="259"/>
      <c r="F3896" s="270"/>
      <c r="G3896" s="259"/>
      <c r="H3896" s="259"/>
      <c r="I3896" s="259"/>
      <c r="J3896" s="259"/>
    </row>
    <row r="3897" spans="1:10">
      <c r="A3897" s="259"/>
      <c r="B3897" s="259"/>
      <c r="C3897" s="259"/>
      <c r="D3897" s="259"/>
      <c r="E3897" s="259"/>
      <c r="F3897" s="270"/>
      <c r="G3897" s="259"/>
      <c r="H3897" s="259"/>
      <c r="I3897" s="259"/>
      <c r="J3897" s="259"/>
    </row>
    <row r="3898" spans="1:10">
      <c r="A3898" s="259"/>
      <c r="B3898" s="259"/>
      <c r="C3898" s="259"/>
      <c r="D3898" s="259"/>
      <c r="E3898" s="259"/>
      <c r="F3898" s="270"/>
      <c r="G3898" s="259"/>
      <c r="H3898" s="259"/>
      <c r="I3898" s="259"/>
      <c r="J3898" s="259"/>
    </row>
    <row r="3899" spans="1:10">
      <c r="A3899" s="259"/>
      <c r="B3899" s="259"/>
      <c r="C3899" s="259"/>
      <c r="D3899" s="259"/>
      <c r="E3899" s="259"/>
      <c r="F3899" s="270"/>
      <c r="G3899" s="259"/>
      <c r="H3899" s="259"/>
      <c r="I3899" s="259"/>
      <c r="J3899" s="259"/>
    </row>
    <row r="3900" spans="1:10">
      <c r="A3900" s="259"/>
      <c r="B3900" s="259"/>
      <c r="C3900" s="259"/>
      <c r="D3900" s="259"/>
      <c r="E3900" s="259"/>
      <c r="F3900" s="270"/>
      <c r="G3900" s="259"/>
      <c r="H3900" s="259"/>
      <c r="I3900" s="259"/>
      <c r="J3900" s="259"/>
    </row>
    <row r="3901" spans="1:10">
      <c r="A3901" s="259"/>
      <c r="B3901" s="259"/>
      <c r="C3901" s="259"/>
      <c r="D3901" s="259"/>
      <c r="E3901" s="259"/>
      <c r="F3901" s="270"/>
      <c r="G3901" s="259"/>
      <c r="H3901" s="259"/>
      <c r="I3901" s="259"/>
      <c r="J3901" s="259"/>
    </row>
    <row r="3902" spans="1:10">
      <c r="A3902" s="259"/>
      <c r="B3902" s="259"/>
      <c r="C3902" s="259"/>
      <c r="D3902" s="259"/>
      <c r="E3902" s="259"/>
      <c r="F3902" s="270"/>
      <c r="G3902" s="259"/>
      <c r="H3902" s="259"/>
      <c r="I3902" s="259"/>
      <c r="J3902" s="259"/>
    </row>
    <row r="3903" spans="1:10">
      <c r="A3903" s="259"/>
      <c r="B3903" s="259"/>
      <c r="C3903" s="259"/>
      <c r="D3903" s="259"/>
      <c r="E3903" s="259"/>
      <c r="F3903" s="270"/>
      <c r="G3903" s="259"/>
      <c r="H3903" s="259"/>
      <c r="I3903" s="259"/>
      <c r="J3903" s="259"/>
    </row>
    <row r="3904" spans="1:10">
      <c r="A3904" s="259"/>
      <c r="B3904" s="259"/>
      <c r="C3904" s="259"/>
      <c r="D3904" s="259"/>
      <c r="E3904" s="259"/>
      <c r="F3904" s="270"/>
      <c r="G3904" s="259"/>
      <c r="H3904" s="259"/>
      <c r="I3904" s="259"/>
      <c r="J3904" s="259"/>
    </row>
    <row r="3905" spans="1:10">
      <c r="A3905" s="259"/>
      <c r="B3905" s="259"/>
      <c r="C3905" s="259"/>
      <c r="D3905" s="259"/>
      <c r="E3905" s="259"/>
      <c r="F3905" s="270"/>
      <c r="G3905" s="259"/>
      <c r="H3905" s="259"/>
      <c r="I3905" s="259"/>
      <c r="J3905" s="259"/>
    </row>
    <row r="3906" spans="1:10">
      <c r="A3906" s="259"/>
      <c r="B3906" s="259"/>
      <c r="C3906" s="259"/>
      <c r="D3906" s="259"/>
      <c r="E3906" s="259"/>
      <c r="F3906" s="270"/>
      <c r="G3906" s="259"/>
      <c r="H3906" s="259"/>
      <c r="I3906" s="259"/>
      <c r="J3906" s="259"/>
    </row>
    <row r="3907" spans="1:10">
      <c r="A3907" s="259"/>
      <c r="B3907" s="259"/>
      <c r="C3907" s="259"/>
      <c r="D3907" s="259"/>
      <c r="E3907" s="259"/>
      <c r="F3907" s="270"/>
      <c r="G3907" s="259"/>
      <c r="H3907" s="259"/>
      <c r="I3907" s="259"/>
      <c r="J3907" s="259"/>
    </row>
    <row r="3908" spans="1:10">
      <c r="A3908" s="259"/>
      <c r="B3908" s="259"/>
      <c r="C3908" s="259"/>
      <c r="D3908" s="259"/>
      <c r="E3908" s="259"/>
      <c r="F3908" s="270"/>
      <c r="G3908" s="259"/>
      <c r="H3908" s="259"/>
      <c r="I3908" s="259"/>
      <c r="J3908" s="259"/>
    </row>
    <row r="3909" spans="1:10">
      <c r="A3909" s="259"/>
      <c r="B3909" s="259"/>
      <c r="C3909" s="259"/>
      <c r="D3909" s="259"/>
      <c r="E3909" s="259"/>
      <c r="F3909" s="270"/>
      <c r="G3909" s="259"/>
      <c r="H3909" s="259"/>
      <c r="I3909" s="259"/>
      <c r="J3909" s="259"/>
    </row>
    <row r="3910" spans="1:10">
      <c r="A3910" s="259"/>
      <c r="B3910" s="259"/>
      <c r="C3910" s="259"/>
      <c r="D3910" s="259"/>
      <c r="E3910" s="259"/>
      <c r="F3910" s="270"/>
      <c r="G3910" s="259"/>
      <c r="H3910" s="259"/>
      <c r="I3910" s="259"/>
      <c r="J3910" s="259"/>
    </row>
    <row r="3911" spans="1:10">
      <c r="A3911" s="259"/>
      <c r="B3911" s="259"/>
      <c r="C3911" s="259"/>
      <c r="D3911" s="259"/>
      <c r="E3911" s="259"/>
      <c r="F3911" s="270"/>
      <c r="G3911" s="259"/>
      <c r="H3911" s="259"/>
      <c r="I3911" s="259"/>
      <c r="J3911" s="259"/>
    </row>
    <row r="3912" spans="1:10">
      <c r="A3912" s="259"/>
      <c r="B3912" s="259"/>
      <c r="C3912" s="259"/>
      <c r="D3912" s="259"/>
      <c r="E3912" s="259"/>
      <c r="F3912" s="270"/>
      <c r="G3912" s="259"/>
      <c r="H3912" s="259"/>
      <c r="I3912" s="259"/>
      <c r="J3912" s="259"/>
    </row>
    <row r="3913" spans="1:10">
      <c r="A3913" s="259"/>
      <c r="B3913" s="259"/>
      <c r="C3913" s="259"/>
      <c r="D3913" s="259"/>
      <c r="E3913" s="259"/>
      <c r="F3913" s="270"/>
      <c r="G3913" s="259"/>
      <c r="H3913" s="259"/>
      <c r="I3913" s="259"/>
      <c r="J3913" s="259"/>
    </row>
    <row r="3914" spans="1:10">
      <c r="A3914" s="259"/>
      <c r="B3914" s="259"/>
      <c r="C3914" s="259"/>
      <c r="D3914" s="259"/>
      <c r="E3914" s="259"/>
      <c r="F3914" s="270"/>
      <c r="G3914" s="259"/>
      <c r="H3914" s="259"/>
      <c r="I3914" s="259"/>
      <c r="J3914" s="259"/>
    </row>
    <row r="3915" spans="1:10">
      <c r="A3915" s="259"/>
      <c r="B3915" s="259"/>
      <c r="C3915" s="259"/>
      <c r="D3915" s="259"/>
      <c r="E3915" s="259"/>
      <c r="F3915" s="270"/>
      <c r="G3915" s="259"/>
      <c r="H3915" s="259"/>
      <c r="I3915" s="259"/>
      <c r="J3915" s="259"/>
    </row>
    <row r="3916" spans="1:10">
      <c r="A3916" s="259"/>
      <c r="B3916" s="259"/>
      <c r="C3916" s="259"/>
      <c r="D3916" s="259"/>
      <c r="E3916" s="259"/>
      <c r="F3916" s="270"/>
      <c r="G3916" s="259"/>
      <c r="H3916" s="259"/>
      <c r="I3916" s="259"/>
      <c r="J3916" s="259"/>
    </row>
    <row r="3917" spans="1:10">
      <c r="A3917" s="259"/>
      <c r="B3917" s="259"/>
      <c r="C3917" s="259"/>
      <c r="D3917" s="259"/>
      <c r="E3917" s="259"/>
      <c r="F3917" s="270"/>
      <c r="G3917" s="259"/>
      <c r="H3917" s="259"/>
      <c r="I3917" s="259"/>
      <c r="J3917" s="259"/>
    </row>
    <row r="3918" spans="1:10">
      <c r="A3918" s="259"/>
      <c r="B3918" s="259"/>
      <c r="C3918" s="259"/>
      <c r="D3918" s="259"/>
      <c r="E3918" s="259"/>
      <c r="F3918" s="270"/>
      <c r="G3918" s="259"/>
      <c r="H3918" s="259"/>
      <c r="I3918" s="259"/>
      <c r="J3918" s="259"/>
    </row>
    <row r="3919" spans="1:10">
      <c r="A3919" s="259"/>
      <c r="B3919" s="259"/>
      <c r="C3919" s="259"/>
      <c r="D3919" s="259"/>
      <c r="E3919" s="259"/>
      <c r="F3919" s="270"/>
      <c r="G3919" s="259"/>
      <c r="H3919" s="259"/>
      <c r="I3919" s="259"/>
      <c r="J3919" s="259"/>
    </row>
    <row r="3920" spans="1:10">
      <c r="A3920" s="259"/>
      <c r="B3920" s="259"/>
      <c r="C3920" s="259"/>
      <c r="D3920" s="259"/>
      <c r="E3920" s="259"/>
      <c r="F3920" s="270"/>
      <c r="G3920" s="259"/>
      <c r="H3920" s="259"/>
      <c r="I3920" s="259"/>
      <c r="J3920" s="259"/>
    </row>
    <row r="3921" spans="1:10">
      <c r="A3921" s="259"/>
      <c r="B3921" s="259"/>
      <c r="C3921" s="259"/>
      <c r="D3921" s="259"/>
      <c r="E3921" s="259"/>
      <c r="F3921" s="270"/>
      <c r="G3921" s="259"/>
      <c r="H3921" s="259"/>
      <c r="I3921" s="259"/>
      <c r="J3921" s="259"/>
    </row>
    <row r="3922" spans="1:10">
      <c r="A3922" s="259"/>
      <c r="B3922" s="259"/>
      <c r="C3922" s="259"/>
      <c r="D3922" s="259"/>
      <c r="E3922" s="259"/>
      <c r="F3922" s="270"/>
      <c r="G3922" s="259"/>
      <c r="H3922" s="259"/>
      <c r="I3922" s="259"/>
      <c r="J3922" s="259"/>
    </row>
    <row r="3923" spans="1:10">
      <c r="A3923" s="259"/>
      <c r="B3923" s="259"/>
      <c r="C3923" s="259"/>
      <c r="D3923" s="259"/>
      <c r="E3923" s="259"/>
      <c r="F3923" s="270"/>
      <c r="G3923" s="259"/>
      <c r="H3923" s="259"/>
      <c r="I3923" s="259"/>
      <c r="J3923" s="259"/>
    </row>
    <row r="3924" spans="1:10">
      <c r="A3924" s="259"/>
      <c r="B3924" s="259"/>
      <c r="C3924" s="259"/>
      <c r="D3924" s="259"/>
      <c r="E3924" s="259"/>
      <c r="F3924" s="270"/>
      <c r="G3924" s="259"/>
      <c r="H3924" s="259"/>
      <c r="I3924" s="259"/>
      <c r="J3924" s="259"/>
    </row>
    <row r="3925" spans="1:10">
      <c r="A3925" s="259"/>
      <c r="B3925" s="259"/>
      <c r="C3925" s="259"/>
      <c r="D3925" s="259"/>
      <c r="E3925" s="259"/>
      <c r="F3925" s="270"/>
      <c r="G3925" s="259"/>
      <c r="H3925" s="259"/>
      <c r="I3925" s="259"/>
      <c r="J3925" s="259"/>
    </row>
    <row r="3926" spans="1:10">
      <c r="A3926" s="259"/>
      <c r="B3926" s="259"/>
      <c r="C3926" s="259"/>
      <c r="D3926" s="259"/>
      <c r="E3926" s="259"/>
      <c r="F3926" s="270"/>
      <c r="G3926" s="259"/>
      <c r="H3926" s="259"/>
      <c r="I3926" s="259"/>
      <c r="J3926" s="259"/>
    </row>
    <row r="3927" spans="1:10">
      <c r="A3927" s="259"/>
      <c r="B3927" s="259"/>
      <c r="C3927" s="259"/>
      <c r="D3927" s="259"/>
      <c r="E3927" s="259"/>
      <c r="F3927" s="270"/>
      <c r="G3927" s="259"/>
      <c r="H3927" s="259"/>
      <c r="I3927" s="259"/>
      <c r="J3927" s="259"/>
    </row>
    <row r="3928" spans="1:10">
      <c r="A3928" s="259"/>
      <c r="B3928" s="259"/>
      <c r="C3928" s="259"/>
      <c r="D3928" s="259"/>
      <c r="E3928" s="259"/>
      <c r="F3928" s="270"/>
      <c r="G3928" s="259"/>
      <c r="H3928" s="259"/>
      <c r="I3928" s="259"/>
      <c r="J3928" s="259"/>
    </row>
    <row r="3929" spans="1:10">
      <c r="A3929" s="259"/>
      <c r="B3929" s="259"/>
      <c r="C3929" s="259"/>
      <c r="D3929" s="259"/>
      <c r="E3929" s="259"/>
      <c r="F3929" s="270"/>
      <c r="G3929" s="259"/>
      <c r="H3929" s="259"/>
      <c r="I3929" s="259"/>
      <c r="J3929" s="259"/>
    </row>
    <row r="3930" spans="1:10">
      <c r="A3930" s="259"/>
      <c r="B3930" s="259"/>
      <c r="C3930" s="259"/>
      <c r="D3930" s="259"/>
      <c r="E3930" s="259"/>
      <c r="F3930" s="270"/>
      <c r="G3930" s="259"/>
      <c r="H3930" s="259"/>
      <c r="I3930" s="259"/>
      <c r="J3930" s="259"/>
    </row>
    <row r="3931" spans="1:10">
      <c r="A3931" s="259"/>
      <c r="B3931" s="259"/>
      <c r="C3931" s="259"/>
      <c r="D3931" s="259"/>
      <c r="E3931" s="259"/>
      <c r="F3931" s="270"/>
      <c r="G3931" s="259"/>
      <c r="H3931" s="259"/>
      <c r="I3931" s="259"/>
      <c r="J3931" s="259"/>
    </row>
    <row r="3932" spans="1:10">
      <c r="A3932" s="259"/>
      <c r="B3932" s="259"/>
      <c r="C3932" s="259"/>
      <c r="D3932" s="259"/>
      <c r="E3932" s="259"/>
      <c r="F3932" s="270"/>
      <c r="G3932" s="259"/>
      <c r="H3932" s="259"/>
      <c r="I3932" s="259"/>
      <c r="J3932" s="259"/>
    </row>
    <row r="3933" spans="1:10">
      <c r="A3933" s="259"/>
      <c r="B3933" s="259"/>
      <c r="C3933" s="259"/>
      <c r="D3933" s="259"/>
      <c r="E3933" s="259"/>
      <c r="F3933" s="270"/>
      <c r="G3933" s="259"/>
      <c r="H3933" s="259"/>
      <c r="I3933" s="259"/>
      <c r="J3933" s="259"/>
    </row>
    <row r="3934" spans="1:10">
      <c r="A3934" s="259"/>
      <c r="B3934" s="259"/>
      <c r="C3934" s="259"/>
      <c r="D3934" s="259"/>
      <c r="E3934" s="259"/>
      <c r="F3934" s="270"/>
      <c r="G3934" s="259"/>
      <c r="H3934" s="259"/>
      <c r="I3934" s="259"/>
      <c r="J3934" s="259"/>
    </row>
    <row r="3935" spans="1:10">
      <c r="A3935" s="259"/>
      <c r="B3935" s="259"/>
      <c r="C3935" s="259"/>
      <c r="D3935" s="259"/>
      <c r="E3935" s="259"/>
      <c r="F3935" s="270"/>
      <c r="G3935" s="259"/>
      <c r="H3935" s="259"/>
      <c r="I3935" s="259"/>
      <c r="J3935" s="259"/>
    </row>
    <row r="3936" spans="1:10">
      <c r="A3936" s="259"/>
      <c r="B3936" s="259"/>
      <c r="C3936" s="259"/>
      <c r="D3936" s="259"/>
      <c r="E3936" s="259"/>
      <c r="F3936" s="270"/>
      <c r="G3936" s="259"/>
      <c r="H3936" s="259"/>
      <c r="I3936" s="259"/>
      <c r="J3936" s="259"/>
    </row>
    <row r="3937" spans="1:10">
      <c r="A3937" s="259"/>
      <c r="B3937" s="259"/>
      <c r="C3937" s="259"/>
      <c r="D3937" s="259"/>
      <c r="E3937" s="259"/>
      <c r="F3937" s="270"/>
      <c r="G3937" s="259"/>
      <c r="H3937" s="259"/>
      <c r="I3937" s="259"/>
      <c r="J3937" s="259"/>
    </row>
    <row r="3938" spans="1:10">
      <c r="A3938" s="259"/>
      <c r="B3938" s="259"/>
      <c r="C3938" s="259"/>
      <c r="D3938" s="259"/>
      <c r="E3938" s="259"/>
      <c r="F3938" s="270"/>
      <c r="G3938" s="259"/>
      <c r="H3938" s="259"/>
      <c r="I3938" s="259"/>
      <c r="J3938" s="259"/>
    </row>
    <row r="3939" spans="1:10">
      <c r="A3939" s="259"/>
      <c r="B3939" s="259"/>
      <c r="C3939" s="259"/>
      <c r="D3939" s="259"/>
      <c r="E3939" s="259"/>
      <c r="F3939" s="270"/>
      <c r="G3939" s="259"/>
      <c r="H3939" s="259"/>
      <c r="I3939" s="259"/>
      <c r="J3939" s="259"/>
    </row>
    <row r="3940" spans="1:10">
      <c r="A3940" s="259"/>
      <c r="B3940" s="259"/>
      <c r="C3940" s="259"/>
      <c r="D3940" s="259"/>
      <c r="E3940" s="259"/>
      <c r="F3940" s="270"/>
      <c r="G3940" s="259"/>
      <c r="H3940" s="259"/>
      <c r="I3940" s="259"/>
      <c r="J3940" s="259"/>
    </row>
    <row r="3941" spans="1:10">
      <c r="A3941" s="259"/>
      <c r="B3941" s="259"/>
      <c r="C3941" s="259"/>
      <c r="D3941" s="259"/>
      <c r="E3941" s="259"/>
      <c r="F3941" s="270"/>
      <c r="G3941" s="259"/>
      <c r="H3941" s="259"/>
      <c r="I3941" s="259"/>
      <c r="J3941" s="259"/>
    </row>
    <row r="3942" spans="1:10">
      <c r="A3942" s="259"/>
      <c r="B3942" s="259"/>
      <c r="C3942" s="259"/>
      <c r="D3942" s="259"/>
      <c r="E3942" s="259"/>
      <c r="F3942" s="270"/>
      <c r="G3942" s="259"/>
      <c r="H3942" s="259"/>
      <c r="I3942" s="259"/>
      <c r="J3942" s="259"/>
    </row>
    <row r="3943" spans="1:10">
      <c r="A3943" s="259"/>
      <c r="B3943" s="259"/>
      <c r="C3943" s="259"/>
      <c r="D3943" s="259"/>
      <c r="E3943" s="259"/>
      <c r="F3943" s="270"/>
      <c r="G3943" s="259"/>
      <c r="H3943" s="259"/>
      <c r="I3943" s="259"/>
      <c r="J3943" s="259"/>
    </row>
    <row r="3944" spans="1:10">
      <c r="A3944" s="259"/>
      <c r="B3944" s="259"/>
      <c r="C3944" s="259"/>
      <c r="D3944" s="259"/>
      <c r="E3944" s="259"/>
      <c r="F3944" s="270"/>
      <c r="G3944" s="259"/>
      <c r="H3944" s="259"/>
      <c r="I3944" s="259"/>
      <c r="J3944" s="259"/>
    </row>
    <row r="3945" spans="1:10">
      <c r="A3945" s="259"/>
      <c r="B3945" s="259"/>
      <c r="C3945" s="259"/>
      <c r="D3945" s="259"/>
      <c r="E3945" s="259"/>
      <c r="F3945" s="270"/>
      <c r="G3945" s="259"/>
      <c r="H3945" s="259"/>
      <c r="I3945" s="259"/>
      <c r="J3945" s="259"/>
    </row>
    <row r="3946" spans="1:10">
      <c r="A3946" s="259"/>
      <c r="B3946" s="259"/>
      <c r="C3946" s="259"/>
      <c r="D3946" s="259"/>
      <c r="E3946" s="259"/>
      <c r="F3946" s="270"/>
      <c r="G3946" s="259"/>
      <c r="H3946" s="259"/>
      <c r="I3946" s="259"/>
      <c r="J3946" s="259"/>
    </row>
    <row r="3947" spans="1:10">
      <c r="A3947" s="259"/>
      <c r="B3947" s="259"/>
      <c r="C3947" s="259"/>
      <c r="D3947" s="259"/>
      <c r="E3947" s="259"/>
      <c r="F3947" s="270"/>
      <c r="G3947" s="259"/>
      <c r="H3947" s="259"/>
      <c r="I3947" s="259"/>
      <c r="J3947" s="259"/>
    </row>
    <row r="3948" spans="1:10">
      <c r="A3948" s="259"/>
      <c r="B3948" s="259"/>
      <c r="C3948" s="259"/>
      <c r="D3948" s="259"/>
      <c r="E3948" s="259"/>
      <c r="F3948" s="270"/>
      <c r="G3948" s="259"/>
      <c r="H3948" s="259"/>
      <c r="I3948" s="259"/>
      <c r="J3948" s="259"/>
    </row>
    <row r="3949" spans="1:10">
      <c r="A3949" s="259"/>
      <c r="B3949" s="259"/>
      <c r="C3949" s="259"/>
      <c r="D3949" s="259"/>
      <c r="E3949" s="259"/>
      <c r="F3949" s="270"/>
      <c r="G3949" s="259"/>
      <c r="H3949" s="259"/>
      <c r="I3949" s="259"/>
      <c r="J3949" s="259"/>
    </row>
    <row r="3950" spans="1:10">
      <c r="A3950" s="259"/>
      <c r="B3950" s="259"/>
      <c r="C3950" s="259"/>
      <c r="D3950" s="259"/>
      <c r="E3950" s="259"/>
      <c r="F3950" s="270"/>
      <c r="G3950" s="259"/>
      <c r="H3950" s="259"/>
      <c r="I3950" s="259"/>
      <c r="J3950" s="259"/>
    </row>
    <row r="3951" spans="1:10">
      <c r="A3951" s="259"/>
      <c r="B3951" s="259"/>
      <c r="C3951" s="259"/>
      <c r="D3951" s="259"/>
      <c r="E3951" s="259"/>
      <c r="F3951" s="270"/>
      <c r="G3951" s="259"/>
      <c r="H3951" s="259"/>
      <c r="I3951" s="259"/>
      <c r="J3951" s="259"/>
    </row>
    <row r="3952" spans="1:10">
      <c r="A3952" s="259"/>
      <c r="B3952" s="259"/>
      <c r="C3952" s="259"/>
      <c r="D3952" s="259"/>
      <c r="E3952" s="259"/>
      <c r="F3952" s="270"/>
      <c r="G3952" s="259"/>
      <c r="H3952" s="259"/>
      <c r="I3952" s="259"/>
      <c r="J3952" s="259"/>
    </row>
    <row r="3953" spans="1:10">
      <c r="A3953" s="259"/>
      <c r="B3953" s="259"/>
      <c r="C3953" s="259"/>
      <c r="D3953" s="259"/>
      <c r="E3953" s="259"/>
      <c r="F3953" s="270"/>
      <c r="G3953" s="259"/>
      <c r="H3953" s="259"/>
      <c r="I3953" s="259"/>
      <c r="J3953" s="259"/>
    </row>
    <row r="3954" spans="1:10">
      <c r="A3954" s="259"/>
      <c r="B3954" s="259"/>
      <c r="C3954" s="259"/>
      <c r="D3954" s="259"/>
      <c r="E3954" s="259"/>
      <c r="F3954" s="270"/>
      <c r="G3954" s="259"/>
      <c r="H3954" s="259"/>
      <c r="I3954" s="259"/>
      <c r="J3954" s="259"/>
    </row>
    <row r="3955" spans="1:10">
      <c r="A3955" s="259"/>
      <c r="B3955" s="259"/>
      <c r="C3955" s="259"/>
      <c r="D3955" s="259"/>
      <c r="E3955" s="259"/>
      <c r="F3955" s="270"/>
      <c r="G3955" s="259"/>
      <c r="H3955" s="259"/>
      <c r="I3955" s="259"/>
      <c r="J3955" s="259"/>
    </row>
    <row r="3956" spans="1:10">
      <c r="A3956" s="259"/>
      <c r="B3956" s="259"/>
      <c r="C3956" s="259"/>
      <c r="D3956" s="259"/>
      <c r="E3956" s="259"/>
      <c r="F3956" s="270"/>
      <c r="G3956" s="259"/>
      <c r="H3956" s="259"/>
      <c r="I3956" s="259"/>
      <c r="J3956" s="259"/>
    </row>
    <row r="3957" spans="1:10">
      <c r="A3957" s="259"/>
      <c r="B3957" s="259"/>
      <c r="C3957" s="259"/>
      <c r="D3957" s="259"/>
      <c r="E3957" s="259"/>
      <c r="F3957" s="270"/>
      <c r="G3957" s="259"/>
      <c r="H3957" s="259"/>
      <c r="I3957" s="259"/>
      <c r="J3957" s="259"/>
    </row>
    <row r="3958" spans="1:10">
      <c r="A3958" s="259"/>
      <c r="B3958" s="259"/>
      <c r="C3958" s="259"/>
      <c r="D3958" s="259"/>
      <c r="E3958" s="259"/>
      <c r="F3958" s="270"/>
      <c r="G3958" s="259"/>
      <c r="H3958" s="259"/>
      <c r="I3958" s="259"/>
      <c r="J3958" s="259"/>
    </row>
    <row r="3959" spans="1:10">
      <c r="A3959" s="259"/>
      <c r="B3959" s="259"/>
      <c r="C3959" s="259"/>
      <c r="D3959" s="259"/>
      <c r="E3959" s="259"/>
      <c r="F3959" s="270"/>
      <c r="G3959" s="259"/>
      <c r="H3959" s="259"/>
      <c r="I3959" s="259"/>
      <c r="J3959" s="259"/>
    </row>
    <row r="3960" spans="1:10">
      <c r="A3960" s="259"/>
      <c r="B3960" s="259"/>
      <c r="C3960" s="259"/>
      <c r="D3960" s="259"/>
      <c r="E3960" s="259"/>
      <c r="F3960" s="270"/>
      <c r="G3960" s="259"/>
      <c r="H3960" s="259"/>
      <c r="I3960" s="259"/>
      <c r="J3960" s="259"/>
    </row>
    <row r="3961" spans="1:10">
      <c r="A3961" s="259"/>
      <c r="B3961" s="259"/>
      <c r="C3961" s="259"/>
      <c r="D3961" s="259"/>
      <c r="E3961" s="259"/>
      <c r="F3961" s="270"/>
      <c r="G3961" s="259"/>
      <c r="H3961" s="259"/>
      <c r="I3961" s="259"/>
      <c r="J3961" s="259"/>
    </row>
    <row r="3962" spans="1:10">
      <c r="A3962" s="259"/>
      <c r="B3962" s="259"/>
      <c r="C3962" s="259"/>
      <c r="D3962" s="259"/>
      <c r="E3962" s="259"/>
      <c r="F3962" s="270"/>
      <c r="G3962" s="259"/>
      <c r="H3962" s="259"/>
      <c r="I3962" s="259"/>
      <c r="J3962" s="259"/>
    </row>
    <row r="3963" spans="1:10">
      <c r="A3963" s="259"/>
      <c r="B3963" s="259"/>
      <c r="C3963" s="259"/>
      <c r="D3963" s="259"/>
      <c r="E3963" s="259"/>
      <c r="F3963" s="270"/>
      <c r="G3963" s="259"/>
      <c r="H3963" s="259"/>
      <c r="I3963" s="259"/>
      <c r="J3963" s="259"/>
    </row>
    <row r="3964" spans="1:10">
      <c r="A3964" s="259"/>
      <c r="B3964" s="259"/>
      <c r="C3964" s="259"/>
      <c r="D3964" s="259"/>
      <c r="E3964" s="259"/>
      <c r="F3964" s="270"/>
      <c r="G3964" s="259"/>
      <c r="H3964" s="259"/>
      <c r="I3964" s="259"/>
      <c r="J3964" s="259"/>
    </row>
    <row r="3965" spans="1:10">
      <c r="A3965" s="259"/>
      <c r="B3965" s="259"/>
      <c r="C3965" s="259"/>
      <c r="D3965" s="259"/>
      <c r="E3965" s="259"/>
      <c r="F3965" s="270"/>
      <c r="G3965" s="259"/>
      <c r="H3965" s="259"/>
      <c r="I3965" s="259"/>
      <c r="J3965" s="259"/>
    </row>
    <row r="3966" spans="1:10">
      <c r="A3966" s="259"/>
      <c r="B3966" s="259"/>
      <c r="C3966" s="259"/>
      <c r="D3966" s="259"/>
      <c r="E3966" s="259"/>
      <c r="F3966" s="270"/>
      <c r="G3966" s="259"/>
      <c r="H3966" s="259"/>
      <c r="I3966" s="259"/>
      <c r="J3966" s="259"/>
    </row>
    <row r="3967" spans="1:10">
      <c r="A3967" s="259"/>
      <c r="B3967" s="259"/>
      <c r="C3967" s="259"/>
      <c r="D3967" s="259"/>
      <c r="E3967" s="259"/>
      <c r="F3967" s="270"/>
      <c r="G3967" s="259"/>
      <c r="H3967" s="259"/>
      <c r="I3967" s="259"/>
      <c r="J3967" s="259"/>
    </row>
    <row r="3968" spans="1:10">
      <c r="A3968" s="259"/>
      <c r="B3968" s="259"/>
      <c r="C3968" s="259"/>
      <c r="D3968" s="259"/>
      <c r="E3968" s="259"/>
      <c r="F3968" s="270"/>
      <c r="G3968" s="259"/>
      <c r="H3968" s="259"/>
      <c r="I3968" s="259"/>
      <c r="J3968" s="259"/>
    </row>
    <row r="3969" spans="1:10">
      <c r="A3969" s="259"/>
      <c r="B3969" s="259"/>
      <c r="C3969" s="259"/>
      <c r="D3969" s="259"/>
      <c r="E3969" s="259"/>
      <c r="F3969" s="270"/>
      <c r="G3969" s="259"/>
      <c r="H3969" s="259"/>
      <c r="I3969" s="259"/>
      <c r="J3969" s="259"/>
    </row>
    <row r="3970" spans="1:10">
      <c r="A3970" s="259"/>
      <c r="B3970" s="259"/>
      <c r="C3970" s="259"/>
      <c r="D3970" s="259"/>
      <c r="E3970" s="259"/>
      <c r="F3970" s="270"/>
      <c r="G3970" s="259"/>
      <c r="H3970" s="259"/>
      <c r="I3970" s="259"/>
      <c r="J3970" s="259"/>
    </row>
    <row r="3971" spans="1:10">
      <c r="A3971" s="259"/>
      <c r="B3971" s="259"/>
      <c r="C3971" s="259"/>
      <c r="D3971" s="259"/>
      <c r="E3971" s="259"/>
      <c r="F3971" s="270"/>
      <c r="G3971" s="259"/>
      <c r="H3971" s="259"/>
      <c r="I3971" s="259"/>
      <c r="J3971" s="259"/>
    </row>
    <row r="3972" spans="1:10">
      <c r="A3972" s="259"/>
      <c r="B3972" s="259"/>
      <c r="C3972" s="259"/>
      <c r="D3972" s="259"/>
      <c r="E3972" s="259"/>
      <c r="F3972" s="270"/>
      <c r="G3972" s="259"/>
      <c r="H3972" s="259"/>
      <c r="I3972" s="259"/>
      <c r="J3972" s="259"/>
    </row>
    <row r="3973" spans="1:10">
      <c r="A3973" s="259"/>
      <c r="B3973" s="259"/>
      <c r="C3973" s="259"/>
      <c r="D3973" s="259"/>
      <c r="E3973" s="259"/>
      <c r="F3973" s="270"/>
      <c r="G3973" s="259"/>
      <c r="H3973" s="259"/>
      <c r="I3973" s="259"/>
      <c r="J3973" s="259"/>
    </row>
    <row r="3974" spans="1:10">
      <c r="A3974" s="259"/>
      <c r="B3974" s="259"/>
      <c r="C3974" s="259"/>
      <c r="D3974" s="259"/>
      <c r="E3974" s="259"/>
      <c r="F3974" s="270"/>
      <c r="G3974" s="259"/>
      <c r="H3974" s="259"/>
      <c r="I3974" s="259"/>
      <c r="J3974" s="259"/>
    </row>
    <row r="3975" spans="1:10">
      <c r="A3975" s="259"/>
      <c r="B3975" s="259"/>
      <c r="C3975" s="259"/>
      <c r="D3975" s="259"/>
      <c r="E3975" s="259"/>
      <c r="F3975" s="270"/>
      <c r="G3975" s="259"/>
      <c r="H3975" s="259"/>
      <c r="I3975" s="259"/>
      <c r="J3975" s="259"/>
    </row>
    <row r="3976" spans="1:10">
      <c r="A3976" s="259"/>
      <c r="B3976" s="259"/>
      <c r="C3976" s="259"/>
      <c r="D3976" s="259"/>
      <c r="E3976" s="259"/>
      <c r="F3976" s="270"/>
      <c r="G3976" s="259"/>
      <c r="H3976" s="259"/>
      <c r="I3976" s="259"/>
      <c r="J3976" s="259"/>
    </row>
    <row r="3977" spans="1:10">
      <c r="A3977" s="259"/>
      <c r="B3977" s="259"/>
      <c r="C3977" s="259"/>
      <c r="D3977" s="259"/>
      <c r="E3977" s="259"/>
      <c r="F3977" s="270"/>
      <c r="G3977" s="259"/>
      <c r="H3977" s="259"/>
      <c r="I3977" s="259"/>
      <c r="J3977" s="259"/>
    </row>
    <row r="3978" spans="1:10">
      <c r="A3978" s="259"/>
      <c r="B3978" s="259"/>
      <c r="C3978" s="259"/>
      <c r="D3978" s="259"/>
      <c r="E3978" s="259"/>
      <c r="F3978" s="270"/>
      <c r="G3978" s="259"/>
      <c r="H3978" s="259"/>
      <c r="I3978" s="259"/>
      <c r="J3978" s="259"/>
    </row>
    <row r="3979" spans="1:10">
      <c r="A3979" s="259"/>
      <c r="B3979" s="259"/>
      <c r="C3979" s="259"/>
      <c r="D3979" s="259"/>
      <c r="E3979" s="259"/>
      <c r="F3979" s="270"/>
      <c r="G3979" s="259"/>
      <c r="H3979" s="259"/>
      <c r="I3979" s="259"/>
      <c r="J3979" s="259"/>
    </row>
    <row r="3980" spans="1:10">
      <c r="A3980" s="259"/>
      <c r="B3980" s="259"/>
      <c r="C3980" s="259"/>
      <c r="D3980" s="259"/>
      <c r="E3980" s="259"/>
      <c r="F3980" s="270"/>
      <c r="G3980" s="259"/>
      <c r="H3980" s="259"/>
      <c r="I3980" s="259"/>
      <c r="J3980" s="259"/>
    </row>
    <row r="3981" spans="1:10">
      <c r="A3981" s="259"/>
      <c r="B3981" s="259"/>
      <c r="C3981" s="259"/>
      <c r="D3981" s="259"/>
      <c r="E3981" s="259"/>
      <c r="F3981" s="270"/>
      <c r="G3981" s="259"/>
      <c r="H3981" s="259"/>
      <c r="I3981" s="259"/>
      <c r="J3981" s="259"/>
    </row>
    <row r="3982" spans="1:10">
      <c r="A3982" s="259"/>
      <c r="B3982" s="259"/>
      <c r="C3982" s="259"/>
      <c r="D3982" s="259"/>
      <c r="E3982" s="259"/>
      <c r="F3982" s="270"/>
      <c r="G3982" s="259"/>
      <c r="H3982" s="259"/>
      <c r="I3982" s="259"/>
      <c r="J3982" s="259"/>
    </row>
    <row r="3983" spans="1:10">
      <c r="A3983" s="259"/>
      <c r="B3983" s="259"/>
      <c r="C3983" s="259"/>
      <c r="D3983" s="259"/>
      <c r="E3983" s="259"/>
      <c r="F3983" s="270"/>
      <c r="G3983" s="259"/>
      <c r="H3983" s="259"/>
      <c r="I3983" s="259"/>
      <c r="J3983" s="259"/>
    </row>
    <row r="3984" spans="1:10">
      <c r="A3984" s="259"/>
      <c r="B3984" s="259"/>
      <c r="C3984" s="259"/>
      <c r="D3984" s="259"/>
      <c r="E3984" s="259"/>
      <c r="F3984" s="270"/>
      <c r="G3984" s="259"/>
      <c r="H3984" s="259"/>
      <c r="I3984" s="259"/>
      <c r="J3984" s="259"/>
    </row>
    <row r="3985" spans="1:10">
      <c r="A3985" s="259"/>
      <c r="B3985" s="259"/>
      <c r="C3985" s="259"/>
      <c r="D3985" s="259"/>
      <c r="E3985" s="259"/>
      <c r="F3985" s="270"/>
      <c r="G3985" s="259"/>
      <c r="H3985" s="259"/>
      <c r="I3985" s="259"/>
      <c r="J3985" s="259"/>
    </row>
    <row r="3986" spans="1:10">
      <c r="A3986" s="259"/>
      <c r="B3986" s="259"/>
      <c r="C3986" s="259"/>
      <c r="D3986" s="259"/>
      <c r="E3986" s="259"/>
      <c r="F3986" s="270"/>
      <c r="G3986" s="259"/>
      <c r="H3986" s="259"/>
      <c r="I3986" s="259"/>
      <c r="J3986" s="259"/>
    </row>
    <row r="3987" spans="1:10">
      <c r="A3987" s="259"/>
      <c r="B3987" s="259"/>
      <c r="C3987" s="259"/>
      <c r="D3987" s="259"/>
      <c r="E3987" s="259"/>
      <c r="F3987" s="270"/>
      <c r="G3987" s="259"/>
      <c r="H3987" s="259"/>
      <c r="I3987" s="259"/>
      <c r="J3987" s="259"/>
    </row>
    <row r="3988" spans="1:10">
      <c r="A3988" s="259"/>
      <c r="B3988" s="259"/>
      <c r="C3988" s="259"/>
      <c r="D3988" s="259"/>
      <c r="E3988" s="259"/>
      <c r="F3988" s="270"/>
      <c r="G3988" s="259"/>
      <c r="H3988" s="259"/>
      <c r="I3988" s="259"/>
      <c r="J3988" s="259"/>
    </row>
    <row r="3989" spans="1:10">
      <c r="A3989" s="259"/>
      <c r="B3989" s="259"/>
      <c r="C3989" s="259"/>
      <c r="D3989" s="259"/>
      <c r="E3989" s="259"/>
      <c r="F3989" s="270"/>
      <c r="G3989" s="259"/>
      <c r="H3989" s="259"/>
      <c r="I3989" s="259"/>
      <c r="J3989" s="259"/>
    </row>
    <row r="3990" spans="1:10">
      <c r="A3990" s="259"/>
      <c r="B3990" s="259"/>
      <c r="C3990" s="259"/>
      <c r="D3990" s="259"/>
      <c r="E3990" s="259"/>
      <c r="F3990" s="270"/>
      <c r="G3990" s="259"/>
      <c r="H3990" s="259"/>
      <c r="I3990" s="259"/>
      <c r="J3990" s="259"/>
    </row>
    <row r="3991" spans="1:10">
      <c r="A3991" s="259"/>
      <c r="B3991" s="259"/>
      <c r="C3991" s="259"/>
      <c r="D3991" s="259"/>
      <c r="E3991" s="259"/>
      <c r="F3991" s="270"/>
      <c r="G3991" s="259"/>
      <c r="H3991" s="259"/>
      <c r="I3991" s="259"/>
      <c r="J3991" s="259"/>
    </row>
    <row r="3992" spans="1:10">
      <c r="A3992" s="259"/>
      <c r="B3992" s="259"/>
      <c r="C3992" s="259"/>
      <c r="D3992" s="259"/>
      <c r="E3992" s="259"/>
      <c r="F3992" s="270"/>
      <c r="G3992" s="259"/>
      <c r="H3992" s="259"/>
      <c r="I3992" s="259"/>
      <c r="J3992" s="259"/>
    </row>
    <row r="3993" spans="1:10">
      <c r="A3993" s="259"/>
      <c r="B3993" s="259"/>
      <c r="C3993" s="259"/>
      <c r="D3993" s="259"/>
      <c r="E3993" s="259"/>
      <c r="F3993" s="270"/>
      <c r="G3993" s="259"/>
      <c r="H3993" s="259"/>
      <c r="I3993" s="259"/>
      <c r="J3993" s="259"/>
    </row>
    <row r="3994" spans="1:10">
      <c r="A3994" s="259"/>
      <c r="B3994" s="259"/>
      <c r="C3994" s="259"/>
      <c r="D3994" s="259"/>
      <c r="E3994" s="259"/>
      <c r="F3994" s="270"/>
      <c r="G3994" s="259"/>
      <c r="H3994" s="259"/>
      <c r="I3994" s="259"/>
      <c r="J3994" s="259"/>
    </row>
    <row r="3995" spans="1:10">
      <c r="A3995" s="259"/>
      <c r="B3995" s="259"/>
      <c r="C3995" s="259"/>
      <c r="D3995" s="259"/>
      <c r="E3995" s="259"/>
      <c r="F3995" s="270"/>
      <c r="G3995" s="259"/>
      <c r="H3995" s="259"/>
      <c r="I3995" s="259"/>
      <c r="J3995" s="259"/>
    </row>
    <row r="3996" spans="1:10">
      <c r="A3996" s="259"/>
      <c r="B3996" s="259"/>
      <c r="C3996" s="259"/>
      <c r="D3996" s="259"/>
      <c r="E3996" s="259"/>
      <c r="F3996" s="270"/>
      <c r="G3996" s="259"/>
      <c r="H3996" s="259"/>
      <c r="I3996" s="259"/>
      <c r="J3996" s="259"/>
    </row>
    <row r="3997" spans="1:10">
      <c r="A3997" s="259"/>
      <c r="B3997" s="259"/>
      <c r="C3997" s="259"/>
      <c r="D3997" s="259"/>
      <c r="E3997" s="259"/>
      <c r="F3997" s="270"/>
      <c r="G3997" s="259"/>
      <c r="H3997" s="259"/>
      <c r="I3997" s="259"/>
      <c r="J3997" s="259"/>
    </row>
    <row r="3998" spans="1:10">
      <c r="A3998" s="259"/>
      <c r="B3998" s="259"/>
      <c r="C3998" s="259"/>
      <c r="D3998" s="259"/>
      <c r="E3998" s="259"/>
      <c r="F3998" s="270"/>
      <c r="G3998" s="259"/>
      <c r="H3998" s="259"/>
      <c r="I3998" s="259"/>
      <c r="J3998" s="259"/>
    </row>
    <row r="3999" spans="1:10">
      <c r="A3999" s="259"/>
      <c r="B3999" s="259"/>
      <c r="C3999" s="259"/>
      <c r="D3999" s="259"/>
      <c r="E3999" s="259"/>
      <c r="F3999" s="270"/>
      <c r="G3999" s="259"/>
      <c r="H3999" s="259"/>
      <c r="I3999" s="259"/>
      <c r="J3999" s="259"/>
    </row>
    <row r="4000" spans="1:10">
      <c r="A4000" s="259"/>
      <c r="B4000" s="259"/>
      <c r="C4000" s="259"/>
      <c r="D4000" s="259"/>
      <c r="E4000" s="259"/>
      <c r="F4000" s="270"/>
      <c r="G4000" s="259"/>
      <c r="H4000" s="259"/>
      <c r="I4000" s="259"/>
      <c r="J4000" s="259"/>
    </row>
    <row r="4001" spans="1:10">
      <c r="A4001" s="259"/>
      <c r="B4001" s="259"/>
      <c r="C4001" s="259"/>
      <c r="D4001" s="259"/>
      <c r="E4001" s="259"/>
      <c r="F4001" s="270"/>
      <c r="G4001" s="259"/>
      <c r="H4001" s="259"/>
      <c r="I4001" s="259"/>
      <c r="J4001" s="259"/>
    </row>
    <row r="4002" spans="1:10">
      <c r="A4002" s="259"/>
      <c r="B4002" s="259"/>
      <c r="C4002" s="259"/>
      <c r="D4002" s="259"/>
      <c r="E4002" s="259"/>
      <c r="F4002" s="270"/>
      <c r="G4002" s="259"/>
      <c r="H4002" s="259"/>
      <c r="I4002" s="259"/>
      <c r="J4002" s="259"/>
    </row>
    <row r="4003" spans="1:10">
      <c r="A4003" s="259"/>
      <c r="B4003" s="259"/>
      <c r="C4003" s="259"/>
      <c r="D4003" s="259"/>
      <c r="E4003" s="259"/>
      <c r="F4003" s="270"/>
      <c r="G4003" s="259"/>
      <c r="H4003" s="259"/>
      <c r="I4003" s="259"/>
      <c r="J4003" s="259"/>
    </row>
    <row r="4004" spans="1:10">
      <c r="A4004" s="259"/>
      <c r="B4004" s="259"/>
      <c r="C4004" s="259"/>
      <c r="D4004" s="259"/>
      <c r="E4004" s="259"/>
      <c r="F4004" s="270"/>
      <c r="G4004" s="259"/>
      <c r="H4004" s="259"/>
      <c r="I4004" s="259"/>
      <c r="J4004" s="259"/>
    </row>
    <row r="4005" spans="1:10">
      <c r="A4005" s="259"/>
      <c r="B4005" s="259"/>
      <c r="C4005" s="259"/>
      <c r="D4005" s="259"/>
      <c r="E4005" s="259"/>
      <c r="F4005" s="270"/>
      <c r="G4005" s="259"/>
      <c r="H4005" s="259"/>
      <c r="I4005" s="259"/>
      <c r="J4005" s="259"/>
    </row>
    <row r="4006" spans="1:10">
      <c r="A4006" s="259"/>
      <c r="B4006" s="259"/>
      <c r="C4006" s="259"/>
      <c r="D4006" s="259"/>
      <c r="E4006" s="259"/>
      <c r="F4006" s="270"/>
      <c r="G4006" s="259"/>
      <c r="H4006" s="259"/>
      <c r="I4006" s="259"/>
      <c r="J4006" s="259"/>
    </row>
    <row r="4007" spans="1:10">
      <c r="A4007" s="259"/>
      <c r="B4007" s="259"/>
      <c r="C4007" s="259"/>
      <c r="D4007" s="259"/>
      <c r="E4007" s="259"/>
      <c r="F4007" s="270"/>
      <c r="G4007" s="259"/>
      <c r="H4007" s="259"/>
      <c r="I4007" s="259"/>
      <c r="J4007" s="259"/>
    </row>
    <row r="4008" spans="1:10">
      <c r="A4008" s="259"/>
      <c r="B4008" s="259"/>
      <c r="C4008" s="259"/>
      <c r="D4008" s="259"/>
      <c r="E4008" s="259"/>
      <c r="F4008" s="270"/>
      <c r="G4008" s="259"/>
      <c r="H4008" s="259"/>
      <c r="I4008" s="259"/>
      <c r="J4008" s="259"/>
    </row>
    <row r="4009" spans="1:10">
      <c r="A4009" s="259"/>
      <c r="B4009" s="259"/>
      <c r="C4009" s="259"/>
      <c r="D4009" s="259"/>
      <c r="E4009" s="259"/>
      <c r="F4009" s="270"/>
      <c r="G4009" s="259"/>
      <c r="H4009" s="259"/>
      <c r="I4009" s="259"/>
      <c r="J4009" s="259"/>
    </row>
    <row r="4010" spans="1:10">
      <c r="A4010" s="259"/>
      <c r="B4010" s="259"/>
      <c r="C4010" s="259"/>
      <c r="D4010" s="259"/>
      <c r="E4010" s="259"/>
      <c r="F4010" s="270"/>
      <c r="G4010" s="259"/>
      <c r="H4010" s="259"/>
      <c r="I4010" s="259"/>
      <c r="J4010" s="259"/>
    </row>
    <row r="4011" spans="1:10">
      <c r="A4011" s="259"/>
      <c r="B4011" s="259"/>
      <c r="C4011" s="259"/>
      <c r="D4011" s="259"/>
      <c r="E4011" s="259"/>
      <c r="F4011" s="270"/>
      <c r="G4011" s="259"/>
      <c r="H4011" s="259"/>
      <c r="I4011" s="259"/>
      <c r="J4011" s="259"/>
    </row>
    <row r="4012" spans="1:10">
      <c r="A4012" s="259"/>
      <c r="B4012" s="259"/>
      <c r="C4012" s="259"/>
      <c r="D4012" s="259"/>
      <c r="E4012" s="259"/>
      <c r="F4012" s="270"/>
      <c r="G4012" s="259"/>
      <c r="H4012" s="259"/>
      <c r="I4012" s="259"/>
      <c r="J4012" s="259"/>
    </row>
    <row r="4013" spans="1:10">
      <c r="A4013" s="259"/>
      <c r="B4013" s="259"/>
      <c r="C4013" s="259"/>
      <c r="D4013" s="259"/>
      <c r="E4013" s="259"/>
      <c r="F4013" s="270"/>
      <c r="G4013" s="259"/>
      <c r="H4013" s="259"/>
      <c r="I4013" s="259"/>
      <c r="J4013" s="259"/>
    </row>
    <row r="4014" spans="1:10">
      <c r="A4014" s="259"/>
      <c r="B4014" s="259"/>
      <c r="C4014" s="259"/>
      <c r="D4014" s="259"/>
      <c r="E4014" s="259"/>
      <c r="F4014" s="270"/>
      <c r="G4014" s="259"/>
      <c r="H4014" s="259"/>
      <c r="I4014" s="259"/>
      <c r="J4014" s="259"/>
    </row>
    <row r="4015" spans="1:10">
      <c r="A4015" s="259"/>
      <c r="B4015" s="259"/>
      <c r="C4015" s="259"/>
      <c r="D4015" s="259"/>
      <c r="E4015" s="259"/>
      <c r="F4015" s="270"/>
      <c r="G4015" s="259"/>
      <c r="H4015" s="259"/>
      <c r="I4015" s="259"/>
      <c r="J4015" s="259"/>
    </row>
    <row r="4016" spans="1:10">
      <c r="A4016" s="259"/>
      <c r="B4016" s="259"/>
      <c r="C4016" s="259"/>
      <c r="D4016" s="259"/>
      <c r="E4016" s="259"/>
      <c r="F4016" s="270"/>
      <c r="G4016" s="259"/>
      <c r="H4016" s="259"/>
      <c r="I4016" s="259"/>
      <c r="J4016" s="259"/>
    </row>
    <row r="4017" spans="1:10">
      <c r="A4017" s="259"/>
      <c r="B4017" s="259"/>
      <c r="C4017" s="259"/>
      <c r="D4017" s="259"/>
      <c r="E4017" s="259"/>
      <c r="F4017" s="270"/>
      <c r="G4017" s="259"/>
      <c r="H4017" s="259"/>
      <c r="I4017" s="259"/>
      <c r="J4017" s="259"/>
    </row>
    <row r="4018" spans="1:10">
      <c r="A4018" s="259"/>
      <c r="B4018" s="259"/>
      <c r="C4018" s="259"/>
      <c r="D4018" s="259"/>
      <c r="E4018" s="259"/>
      <c r="F4018" s="270"/>
      <c r="G4018" s="259"/>
      <c r="H4018" s="259"/>
      <c r="I4018" s="259"/>
      <c r="J4018" s="259"/>
    </row>
    <row r="4019" spans="1:10">
      <c r="A4019" s="259"/>
      <c r="B4019" s="259"/>
      <c r="C4019" s="259"/>
      <c r="D4019" s="259"/>
      <c r="E4019" s="259"/>
      <c r="F4019" s="270"/>
      <c r="G4019" s="259"/>
      <c r="H4019" s="259"/>
      <c r="I4019" s="259"/>
      <c r="J4019" s="259"/>
    </row>
    <row r="4020" spans="1:10">
      <c r="A4020" s="259"/>
      <c r="B4020" s="259"/>
      <c r="C4020" s="259"/>
      <c r="D4020" s="259"/>
      <c r="E4020" s="259"/>
      <c r="F4020" s="270"/>
      <c r="G4020" s="259"/>
      <c r="H4020" s="259"/>
      <c r="I4020" s="259"/>
      <c r="J4020" s="259"/>
    </row>
    <row r="4021" spans="1:10">
      <c r="A4021" s="259"/>
      <c r="B4021" s="259"/>
      <c r="C4021" s="259"/>
      <c r="D4021" s="259"/>
      <c r="E4021" s="259"/>
      <c r="F4021" s="270"/>
      <c r="G4021" s="259"/>
      <c r="H4021" s="259"/>
      <c r="I4021" s="259"/>
      <c r="J4021" s="259"/>
    </row>
    <row r="4022" spans="1:10">
      <c r="A4022" s="259"/>
      <c r="B4022" s="259"/>
      <c r="C4022" s="259"/>
      <c r="D4022" s="259"/>
      <c r="E4022" s="259"/>
      <c r="F4022" s="270"/>
      <c r="G4022" s="259"/>
      <c r="H4022" s="259"/>
      <c r="I4022" s="259"/>
      <c r="J4022" s="259"/>
    </row>
    <row r="4023" spans="1:10">
      <c r="A4023" s="259"/>
      <c r="B4023" s="259"/>
      <c r="C4023" s="259"/>
      <c r="D4023" s="259"/>
      <c r="E4023" s="259"/>
      <c r="F4023" s="270"/>
      <c r="G4023" s="259"/>
      <c r="H4023" s="259"/>
      <c r="I4023" s="259"/>
      <c r="J4023" s="259"/>
    </row>
    <row r="4024" spans="1:10">
      <c r="A4024" s="259"/>
      <c r="B4024" s="259"/>
      <c r="C4024" s="259"/>
      <c r="D4024" s="259"/>
      <c r="E4024" s="259"/>
      <c r="F4024" s="270"/>
      <c r="G4024" s="259"/>
      <c r="H4024" s="259"/>
      <c r="I4024" s="259"/>
      <c r="J4024" s="259"/>
    </row>
    <row r="4025" spans="1:10">
      <c r="A4025" s="259"/>
      <c r="B4025" s="259"/>
      <c r="C4025" s="259"/>
      <c r="D4025" s="259"/>
      <c r="E4025" s="259"/>
      <c r="F4025" s="270"/>
      <c r="G4025" s="259"/>
      <c r="H4025" s="259"/>
      <c r="I4025" s="259"/>
      <c r="J4025" s="259"/>
    </row>
    <row r="4026" spans="1:10">
      <c r="A4026" s="259"/>
      <c r="B4026" s="259"/>
      <c r="C4026" s="259"/>
      <c r="D4026" s="259"/>
      <c r="E4026" s="259"/>
      <c r="F4026" s="270"/>
      <c r="G4026" s="259"/>
      <c r="H4026" s="259"/>
      <c r="I4026" s="259"/>
      <c r="J4026" s="259"/>
    </row>
    <row r="4027" spans="1:10">
      <c r="A4027" s="259"/>
      <c r="B4027" s="259"/>
      <c r="C4027" s="259"/>
      <c r="D4027" s="259"/>
      <c r="E4027" s="259"/>
      <c r="F4027" s="270"/>
      <c r="G4027" s="259"/>
      <c r="H4027" s="259"/>
      <c r="I4027" s="259"/>
      <c r="J4027" s="259"/>
    </row>
    <row r="4028" spans="1:10">
      <c r="A4028" s="259"/>
      <c r="B4028" s="259"/>
      <c r="C4028" s="259"/>
      <c r="D4028" s="259"/>
      <c r="E4028" s="259"/>
      <c r="F4028" s="270"/>
      <c r="G4028" s="259"/>
      <c r="H4028" s="259"/>
      <c r="I4028" s="259"/>
      <c r="J4028" s="259"/>
    </row>
    <row r="4029" spans="1:10">
      <c r="A4029" s="259"/>
      <c r="B4029" s="259"/>
      <c r="C4029" s="259"/>
      <c r="D4029" s="259"/>
      <c r="E4029" s="259"/>
      <c r="F4029" s="270"/>
      <c r="G4029" s="259"/>
      <c r="H4029" s="259"/>
      <c r="I4029" s="259"/>
      <c r="J4029" s="259"/>
    </row>
    <row r="4030" spans="1:10">
      <c r="A4030" s="259"/>
      <c r="B4030" s="259"/>
      <c r="C4030" s="259"/>
      <c r="D4030" s="259"/>
      <c r="E4030" s="259"/>
      <c r="F4030" s="270"/>
      <c r="G4030" s="259"/>
      <c r="H4030" s="259"/>
      <c r="I4030" s="259"/>
      <c r="J4030" s="259"/>
    </row>
    <row r="4031" spans="1:10">
      <c r="A4031" s="259"/>
      <c r="B4031" s="259"/>
      <c r="C4031" s="259"/>
      <c r="D4031" s="259"/>
      <c r="E4031" s="259"/>
      <c r="F4031" s="270"/>
      <c r="G4031" s="259"/>
      <c r="H4031" s="259"/>
      <c r="I4031" s="259"/>
      <c r="J4031" s="259"/>
    </row>
    <row r="4032" spans="1:10">
      <c r="A4032" s="259"/>
      <c r="B4032" s="259"/>
      <c r="C4032" s="259"/>
      <c r="D4032" s="259"/>
      <c r="E4032" s="259"/>
      <c r="F4032" s="270"/>
      <c r="G4032" s="259"/>
      <c r="H4032" s="259"/>
      <c r="I4032" s="259"/>
      <c r="J4032" s="259"/>
    </row>
    <row r="4033" spans="1:10">
      <c r="A4033" s="259"/>
      <c r="B4033" s="259"/>
      <c r="C4033" s="259"/>
      <c r="D4033" s="259"/>
      <c r="E4033" s="259"/>
      <c r="F4033" s="270"/>
      <c r="G4033" s="259"/>
      <c r="H4033" s="259"/>
      <c r="I4033" s="259"/>
      <c r="J4033" s="259"/>
    </row>
    <row r="4034" spans="1:10">
      <c r="A4034" s="259"/>
      <c r="B4034" s="259"/>
      <c r="C4034" s="259"/>
      <c r="D4034" s="259"/>
      <c r="E4034" s="259"/>
      <c r="F4034" s="270"/>
      <c r="G4034" s="259"/>
      <c r="H4034" s="259"/>
      <c r="I4034" s="259"/>
      <c r="J4034" s="259"/>
    </row>
    <row r="4035" spans="1:10">
      <c r="A4035" s="259"/>
      <c r="B4035" s="259"/>
      <c r="C4035" s="259"/>
      <c r="D4035" s="259"/>
      <c r="E4035" s="259"/>
      <c r="F4035" s="270"/>
      <c r="G4035" s="259"/>
      <c r="H4035" s="259"/>
      <c r="I4035" s="259"/>
      <c r="J4035" s="259"/>
    </row>
    <row r="4036" spans="1:10">
      <c r="A4036" s="259"/>
      <c r="B4036" s="259"/>
      <c r="C4036" s="259"/>
      <c r="D4036" s="259"/>
      <c r="E4036" s="259"/>
      <c r="F4036" s="270"/>
      <c r="G4036" s="259"/>
      <c r="H4036" s="259"/>
      <c r="I4036" s="259"/>
      <c r="J4036" s="259"/>
    </row>
    <row r="4037" spans="1:10">
      <c r="A4037" s="259"/>
      <c r="B4037" s="259"/>
      <c r="C4037" s="259"/>
      <c r="D4037" s="259"/>
      <c r="E4037" s="259"/>
      <c r="F4037" s="270"/>
      <c r="G4037" s="259"/>
      <c r="H4037" s="259"/>
      <c r="I4037" s="259"/>
      <c r="J4037" s="259"/>
    </row>
    <row r="4038" spans="1:10">
      <c r="A4038" s="259"/>
      <c r="B4038" s="259"/>
      <c r="C4038" s="259"/>
      <c r="D4038" s="259"/>
      <c r="E4038" s="259"/>
      <c r="F4038" s="270"/>
      <c r="G4038" s="259"/>
      <c r="H4038" s="259"/>
      <c r="I4038" s="259"/>
      <c r="J4038" s="259"/>
    </row>
    <row r="4039" spans="1:10">
      <c r="A4039" s="259"/>
      <c r="B4039" s="259"/>
      <c r="C4039" s="259"/>
      <c r="D4039" s="259"/>
      <c r="E4039" s="259"/>
      <c r="F4039" s="270"/>
      <c r="G4039" s="259"/>
      <c r="H4039" s="259"/>
      <c r="I4039" s="259"/>
      <c r="J4039" s="259"/>
    </row>
    <row r="4040" spans="1:10">
      <c r="A4040" s="259"/>
      <c r="B4040" s="259"/>
      <c r="C4040" s="259"/>
      <c r="D4040" s="259"/>
      <c r="E4040" s="259"/>
      <c r="F4040" s="270"/>
      <c r="G4040" s="259"/>
      <c r="H4040" s="259"/>
      <c r="I4040" s="259"/>
      <c r="J4040" s="259"/>
    </row>
    <row r="4041" spans="1:10">
      <c r="A4041" s="259"/>
      <c r="B4041" s="259"/>
      <c r="C4041" s="259"/>
      <c r="D4041" s="259"/>
      <c r="E4041" s="259"/>
      <c r="F4041" s="270"/>
      <c r="G4041" s="259"/>
      <c r="H4041" s="259"/>
      <c r="I4041" s="259"/>
      <c r="J4041" s="259"/>
    </row>
    <row r="4042" spans="1:10">
      <c r="A4042" s="259"/>
      <c r="B4042" s="259"/>
      <c r="C4042" s="259"/>
      <c r="D4042" s="259"/>
      <c r="E4042" s="259"/>
      <c r="F4042" s="270"/>
      <c r="G4042" s="259"/>
      <c r="H4042" s="259"/>
      <c r="I4042" s="259"/>
      <c r="J4042" s="259"/>
    </row>
    <row r="4043" spans="1:10">
      <c r="A4043" s="259"/>
      <c r="B4043" s="259"/>
      <c r="C4043" s="259"/>
      <c r="D4043" s="259"/>
      <c r="E4043" s="259"/>
      <c r="F4043" s="270"/>
      <c r="G4043" s="259"/>
      <c r="H4043" s="259"/>
      <c r="I4043" s="259"/>
      <c r="J4043" s="259"/>
    </row>
    <row r="4044" spans="1:10">
      <c r="A4044" s="259"/>
      <c r="B4044" s="259"/>
      <c r="C4044" s="259"/>
      <c r="D4044" s="259"/>
      <c r="E4044" s="259"/>
      <c r="F4044" s="270"/>
      <c r="G4044" s="259"/>
      <c r="H4044" s="259"/>
      <c r="I4044" s="259"/>
      <c r="J4044" s="259"/>
    </row>
    <row r="4045" spans="1:10">
      <c r="A4045" s="259"/>
      <c r="B4045" s="259"/>
      <c r="C4045" s="259"/>
      <c r="D4045" s="259"/>
      <c r="E4045" s="259"/>
      <c r="F4045" s="270"/>
      <c r="G4045" s="259"/>
      <c r="H4045" s="259"/>
      <c r="I4045" s="259"/>
      <c r="J4045" s="259"/>
    </row>
    <row r="4046" spans="1:10">
      <c r="A4046" s="259"/>
      <c r="B4046" s="259"/>
      <c r="C4046" s="259"/>
      <c r="D4046" s="259"/>
      <c r="E4046" s="259"/>
      <c r="F4046" s="270"/>
      <c r="G4046" s="259"/>
      <c r="H4046" s="259"/>
      <c r="I4046" s="259"/>
      <c r="J4046" s="259"/>
    </row>
    <row r="4047" spans="1:10">
      <c r="A4047" s="259"/>
      <c r="B4047" s="259"/>
      <c r="C4047" s="259"/>
      <c r="D4047" s="259"/>
      <c r="E4047" s="259"/>
      <c r="F4047" s="270"/>
      <c r="G4047" s="259"/>
      <c r="H4047" s="259"/>
      <c r="I4047" s="259"/>
      <c r="J4047" s="259"/>
    </row>
    <row r="4048" spans="1:10">
      <c r="A4048" s="259"/>
      <c r="B4048" s="259"/>
      <c r="C4048" s="259"/>
      <c r="D4048" s="259"/>
      <c r="E4048" s="259"/>
      <c r="F4048" s="270"/>
      <c r="G4048" s="259"/>
      <c r="H4048" s="259"/>
      <c r="I4048" s="259"/>
      <c r="J4048" s="259"/>
    </row>
    <row r="4049" spans="1:10">
      <c r="A4049" s="259"/>
      <c r="B4049" s="259"/>
      <c r="C4049" s="259"/>
      <c r="D4049" s="259"/>
      <c r="E4049" s="259"/>
      <c r="F4049" s="270"/>
      <c r="G4049" s="259"/>
      <c r="H4049" s="259"/>
      <c r="I4049" s="259"/>
      <c r="J4049" s="259"/>
    </row>
    <row r="4050" spans="1:10">
      <c r="A4050" s="259"/>
      <c r="B4050" s="259"/>
      <c r="C4050" s="259"/>
      <c r="D4050" s="259"/>
      <c r="E4050" s="259"/>
      <c r="F4050" s="270"/>
      <c r="G4050" s="259"/>
      <c r="H4050" s="259"/>
      <c r="I4050" s="259"/>
      <c r="J4050" s="259"/>
    </row>
    <row r="4051" spans="1:10">
      <c r="A4051" s="259"/>
      <c r="B4051" s="259"/>
      <c r="C4051" s="259"/>
      <c r="D4051" s="259"/>
      <c r="E4051" s="259"/>
      <c r="F4051" s="270"/>
      <c r="G4051" s="259"/>
      <c r="H4051" s="259"/>
      <c r="I4051" s="259"/>
      <c r="J4051" s="259"/>
    </row>
    <row r="4052" spans="1:10">
      <c r="A4052" s="259"/>
      <c r="B4052" s="259"/>
      <c r="C4052" s="259"/>
      <c r="D4052" s="259"/>
      <c r="E4052" s="259"/>
      <c r="F4052" s="270"/>
      <c r="G4052" s="259"/>
      <c r="H4052" s="259"/>
      <c r="I4052" s="259"/>
      <c r="J4052" s="259"/>
    </row>
    <row r="4053" spans="1:10">
      <c r="A4053" s="259"/>
      <c r="B4053" s="259"/>
      <c r="C4053" s="259"/>
      <c r="D4053" s="259"/>
      <c r="E4053" s="259"/>
      <c r="F4053" s="270"/>
      <c r="G4053" s="259"/>
      <c r="H4053" s="259"/>
      <c r="I4053" s="259"/>
      <c r="J4053" s="259"/>
    </row>
    <row r="4054" spans="1:10">
      <c r="A4054" s="259"/>
      <c r="B4054" s="259"/>
      <c r="C4054" s="259"/>
      <c r="D4054" s="259"/>
      <c r="E4054" s="259"/>
      <c r="F4054" s="270"/>
      <c r="G4054" s="259"/>
      <c r="H4054" s="259"/>
      <c r="I4054" s="259"/>
      <c r="J4054" s="259"/>
    </row>
    <row r="4055" spans="1:10">
      <c r="A4055" s="259"/>
      <c r="B4055" s="259"/>
      <c r="C4055" s="259"/>
      <c r="D4055" s="259"/>
      <c r="E4055" s="259"/>
      <c r="F4055" s="270"/>
      <c r="G4055" s="259"/>
      <c r="H4055" s="259"/>
      <c r="I4055" s="259"/>
      <c r="J4055" s="259"/>
    </row>
    <row r="4056" spans="1:10">
      <c r="A4056" s="259"/>
      <c r="B4056" s="259"/>
      <c r="C4056" s="259"/>
      <c r="D4056" s="259"/>
      <c r="E4056" s="259"/>
      <c r="F4056" s="270"/>
      <c r="G4056" s="259"/>
      <c r="H4056" s="259"/>
      <c r="I4056" s="259"/>
      <c r="J4056" s="259"/>
    </row>
    <row r="4057" spans="1:10">
      <c r="A4057" s="259"/>
      <c r="B4057" s="259"/>
      <c r="C4057" s="259"/>
      <c r="D4057" s="259"/>
      <c r="E4057" s="259"/>
      <c r="F4057" s="270"/>
      <c r="G4057" s="259"/>
      <c r="H4057" s="259"/>
      <c r="I4057" s="259"/>
      <c r="J4057" s="259"/>
    </row>
    <row r="4058" spans="1:10">
      <c r="A4058" s="259"/>
      <c r="B4058" s="259"/>
      <c r="C4058" s="259"/>
      <c r="D4058" s="259"/>
      <c r="E4058" s="259"/>
      <c r="F4058" s="270"/>
      <c r="G4058" s="259"/>
      <c r="H4058" s="259"/>
      <c r="I4058" s="259"/>
      <c r="J4058" s="259"/>
    </row>
    <row r="4059" spans="1:10">
      <c r="A4059" s="259"/>
      <c r="B4059" s="259"/>
      <c r="C4059" s="259"/>
      <c r="D4059" s="259"/>
      <c r="E4059" s="259"/>
      <c r="F4059" s="270"/>
      <c r="G4059" s="259"/>
      <c r="H4059" s="259"/>
      <c r="I4059" s="259"/>
      <c r="J4059" s="259"/>
    </row>
    <row r="4060" spans="1:10">
      <c r="A4060" s="259"/>
      <c r="B4060" s="259"/>
      <c r="C4060" s="259"/>
      <c r="D4060" s="259"/>
      <c r="E4060" s="259"/>
      <c r="F4060" s="270"/>
      <c r="G4060" s="259"/>
      <c r="H4060" s="259"/>
      <c r="I4060" s="259"/>
      <c r="J4060" s="259"/>
    </row>
    <row r="4061" spans="1:10">
      <c r="A4061" s="259"/>
      <c r="B4061" s="259"/>
      <c r="C4061" s="259"/>
      <c r="D4061" s="259"/>
      <c r="E4061" s="259"/>
      <c r="F4061" s="270"/>
      <c r="G4061" s="259"/>
      <c r="H4061" s="259"/>
      <c r="I4061" s="259"/>
      <c r="J4061" s="259"/>
    </row>
    <row r="4062" spans="1:10">
      <c r="A4062" s="259"/>
      <c r="B4062" s="259"/>
      <c r="C4062" s="259"/>
      <c r="D4062" s="259"/>
      <c r="E4062" s="259"/>
      <c r="F4062" s="270"/>
      <c r="G4062" s="259"/>
      <c r="H4062" s="259"/>
      <c r="I4062" s="259"/>
      <c r="J4062" s="259"/>
    </row>
    <row r="4063" spans="1:10">
      <c r="A4063" s="259"/>
      <c r="B4063" s="259"/>
      <c r="C4063" s="259"/>
      <c r="D4063" s="259"/>
      <c r="E4063" s="259"/>
      <c r="F4063" s="270"/>
      <c r="G4063" s="259"/>
      <c r="H4063" s="259"/>
      <c r="I4063" s="259"/>
      <c r="J4063" s="259"/>
    </row>
    <row r="4064" spans="1:10">
      <c r="A4064" s="259"/>
      <c r="B4064" s="259"/>
      <c r="C4064" s="259"/>
      <c r="D4064" s="259"/>
      <c r="E4064" s="259"/>
      <c r="F4064" s="270"/>
      <c r="G4064" s="259"/>
      <c r="H4064" s="259"/>
      <c r="I4064" s="259"/>
      <c r="J4064" s="259"/>
    </row>
    <row r="4065" spans="1:10">
      <c r="A4065" s="259"/>
      <c r="B4065" s="259"/>
      <c r="C4065" s="259"/>
      <c r="D4065" s="259"/>
      <c r="E4065" s="259"/>
      <c r="F4065" s="270"/>
      <c r="G4065" s="259"/>
      <c r="H4065" s="259"/>
      <c r="I4065" s="259"/>
      <c r="J4065" s="259"/>
    </row>
    <row r="4066" spans="1:10">
      <c r="A4066" s="259"/>
      <c r="B4066" s="259"/>
      <c r="C4066" s="259"/>
      <c r="D4066" s="259"/>
      <c r="E4066" s="259"/>
      <c r="F4066" s="270"/>
      <c r="G4066" s="259"/>
      <c r="H4066" s="259"/>
      <c r="I4066" s="259"/>
      <c r="J4066" s="259"/>
    </row>
    <row r="4067" spans="1:10">
      <c r="A4067" s="259"/>
      <c r="B4067" s="259"/>
      <c r="C4067" s="259"/>
      <c r="D4067" s="259"/>
      <c r="E4067" s="259"/>
      <c r="F4067" s="270"/>
      <c r="G4067" s="259"/>
      <c r="H4067" s="259"/>
      <c r="I4067" s="259"/>
      <c r="J4067" s="259"/>
    </row>
    <row r="4068" spans="1:10">
      <c r="A4068" s="259"/>
      <c r="B4068" s="259"/>
      <c r="C4068" s="259"/>
      <c r="D4068" s="259"/>
      <c r="E4068" s="259"/>
      <c r="F4068" s="270"/>
      <c r="G4068" s="259"/>
      <c r="H4068" s="259"/>
      <c r="I4068" s="259"/>
      <c r="J4068" s="259"/>
    </row>
    <row r="4069" spans="1:10">
      <c r="A4069" s="259"/>
      <c r="B4069" s="259"/>
      <c r="C4069" s="259"/>
      <c r="D4069" s="259"/>
      <c r="E4069" s="259"/>
      <c r="F4069" s="270"/>
      <c r="G4069" s="259"/>
      <c r="H4069" s="259"/>
      <c r="I4069" s="259"/>
      <c r="J4069" s="259"/>
    </row>
    <row r="4070" spans="1:10">
      <c r="A4070" s="259"/>
      <c r="B4070" s="259"/>
      <c r="C4070" s="259"/>
      <c r="D4070" s="259"/>
      <c r="E4070" s="259"/>
      <c r="F4070" s="270"/>
      <c r="G4070" s="259"/>
      <c r="H4070" s="259"/>
      <c r="I4070" s="259"/>
      <c r="J4070" s="259"/>
    </row>
    <row r="4071" spans="1:10">
      <c r="A4071" s="259"/>
      <c r="B4071" s="259"/>
      <c r="C4071" s="259"/>
      <c r="D4071" s="259"/>
      <c r="E4071" s="259"/>
      <c r="F4071" s="270"/>
      <c r="G4071" s="259"/>
      <c r="H4071" s="259"/>
      <c r="I4071" s="259"/>
      <c r="J4071" s="259"/>
    </row>
    <row r="4072" spans="1:10">
      <c r="A4072" s="259"/>
      <c r="B4072" s="259"/>
      <c r="C4072" s="259"/>
      <c r="D4072" s="259"/>
      <c r="E4072" s="259"/>
      <c r="F4072" s="270"/>
      <c r="G4072" s="259"/>
      <c r="H4072" s="259"/>
      <c r="I4072" s="259"/>
      <c r="J4072" s="259"/>
    </row>
    <row r="4073" spans="1:10">
      <c r="A4073" s="259"/>
      <c r="B4073" s="259"/>
      <c r="C4073" s="259"/>
      <c r="D4073" s="259"/>
      <c r="E4073" s="259"/>
      <c r="F4073" s="270"/>
      <c r="G4073" s="259"/>
      <c r="H4073" s="259"/>
      <c r="I4073" s="259"/>
      <c r="J4073" s="259"/>
    </row>
    <row r="4074" spans="1:10">
      <c r="A4074" s="259"/>
      <c r="B4074" s="259"/>
      <c r="C4074" s="259"/>
      <c r="D4074" s="259"/>
      <c r="E4074" s="259"/>
      <c r="F4074" s="270"/>
      <c r="G4074" s="259"/>
      <c r="H4074" s="259"/>
      <c r="I4074" s="259"/>
      <c r="J4074" s="259"/>
    </row>
    <row r="4075" spans="1:10">
      <c r="A4075" s="259"/>
      <c r="B4075" s="259"/>
      <c r="C4075" s="259"/>
      <c r="D4075" s="259"/>
      <c r="E4075" s="259"/>
      <c r="F4075" s="270"/>
      <c r="G4075" s="259"/>
      <c r="H4075" s="259"/>
      <c r="I4075" s="259"/>
      <c r="J4075" s="259"/>
    </row>
    <row r="4076" spans="1:10">
      <c r="A4076" s="259"/>
      <c r="B4076" s="259"/>
      <c r="C4076" s="259"/>
      <c r="D4076" s="259"/>
      <c r="E4076" s="259"/>
      <c r="F4076" s="270"/>
      <c r="G4076" s="259"/>
      <c r="H4076" s="259"/>
      <c r="I4076" s="259"/>
      <c r="J4076" s="259"/>
    </row>
    <row r="4077" spans="1:10">
      <c r="A4077" s="259"/>
      <c r="B4077" s="259"/>
      <c r="C4077" s="259"/>
      <c r="D4077" s="259"/>
      <c r="E4077" s="259"/>
      <c r="F4077" s="270"/>
      <c r="G4077" s="259"/>
      <c r="H4077" s="259"/>
      <c r="I4077" s="259"/>
      <c r="J4077" s="259"/>
    </row>
    <row r="4078" spans="1:10">
      <c r="A4078" s="259"/>
      <c r="B4078" s="259"/>
      <c r="C4078" s="259"/>
      <c r="D4078" s="259"/>
      <c r="E4078" s="259"/>
      <c r="F4078" s="270"/>
      <c r="G4078" s="259"/>
      <c r="H4078" s="259"/>
      <c r="I4078" s="259"/>
      <c r="J4078" s="259"/>
    </row>
    <row r="4079" spans="1:10">
      <c r="A4079" s="259"/>
      <c r="B4079" s="259"/>
      <c r="C4079" s="259"/>
      <c r="D4079" s="259"/>
      <c r="E4079" s="259"/>
      <c r="F4079" s="270"/>
      <c r="G4079" s="259"/>
      <c r="H4079" s="259"/>
      <c r="I4079" s="259"/>
      <c r="J4079" s="259"/>
    </row>
    <row r="4080" spans="1:10">
      <c r="A4080" s="259"/>
      <c r="B4080" s="259"/>
      <c r="C4080" s="259"/>
      <c r="D4080" s="259"/>
      <c r="E4080" s="259"/>
      <c r="F4080" s="270"/>
      <c r="G4080" s="259"/>
      <c r="H4080" s="259"/>
      <c r="I4080" s="259"/>
      <c r="J4080" s="259"/>
    </row>
    <row r="4081" spans="1:10">
      <c r="A4081" s="259"/>
      <c r="B4081" s="259"/>
      <c r="C4081" s="259"/>
      <c r="D4081" s="259"/>
      <c r="E4081" s="259"/>
      <c r="F4081" s="270"/>
      <c r="G4081" s="259"/>
      <c r="H4081" s="259"/>
      <c r="I4081" s="259"/>
      <c r="J4081" s="259"/>
    </row>
    <row r="4082" spans="1:10">
      <c r="A4082" s="259"/>
      <c r="B4082" s="259"/>
      <c r="C4082" s="259"/>
      <c r="D4082" s="259"/>
      <c r="E4082" s="259"/>
      <c r="F4082" s="270"/>
      <c r="G4082" s="259"/>
      <c r="H4082" s="259"/>
      <c r="I4082" s="259"/>
      <c r="J4082" s="259"/>
    </row>
    <row r="4083" spans="1:10">
      <c r="A4083" s="259"/>
      <c r="B4083" s="259"/>
      <c r="C4083" s="259"/>
      <c r="D4083" s="259"/>
      <c r="E4083" s="259"/>
      <c r="F4083" s="270"/>
      <c r="G4083" s="259"/>
      <c r="H4083" s="259"/>
      <c r="I4083" s="259"/>
      <c r="J4083" s="259"/>
    </row>
    <row r="4084" spans="1:10">
      <c r="A4084" s="259"/>
      <c r="B4084" s="259"/>
      <c r="C4084" s="259"/>
      <c r="D4084" s="259"/>
      <c r="E4084" s="259"/>
      <c r="F4084" s="270"/>
      <c r="G4084" s="259"/>
      <c r="H4084" s="259"/>
      <c r="I4084" s="259"/>
      <c r="J4084" s="259"/>
    </row>
    <row r="4085" spans="1:10">
      <c r="A4085" s="259"/>
      <c r="B4085" s="259"/>
      <c r="C4085" s="259"/>
      <c r="D4085" s="259"/>
      <c r="E4085" s="259"/>
      <c r="F4085" s="270"/>
      <c r="G4085" s="259"/>
      <c r="H4085" s="259"/>
      <c r="I4085" s="259"/>
      <c r="J4085" s="259"/>
    </row>
    <row r="4086" spans="1:10">
      <c r="A4086" s="259"/>
      <c r="B4086" s="259"/>
      <c r="C4086" s="259"/>
      <c r="D4086" s="259"/>
      <c r="E4086" s="259"/>
      <c r="F4086" s="270"/>
      <c r="G4086" s="259"/>
      <c r="H4086" s="259"/>
      <c r="I4086" s="259"/>
      <c r="J4086" s="259"/>
    </row>
    <row r="4087" spans="1:10">
      <c r="A4087" s="259"/>
      <c r="B4087" s="259"/>
      <c r="C4087" s="259"/>
      <c r="D4087" s="259"/>
      <c r="E4087" s="259"/>
      <c r="F4087" s="270"/>
      <c r="G4087" s="259"/>
      <c r="H4087" s="259"/>
      <c r="I4087" s="259"/>
      <c r="J4087" s="259"/>
    </row>
    <row r="4088" spans="1:10">
      <c r="A4088" s="259"/>
      <c r="B4088" s="259"/>
      <c r="C4088" s="259"/>
      <c r="D4088" s="259"/>
      <c r="E4088" s="259"/>
      <c r="F4088" s="270"/>
      <c r="G4088" s="259"/>
      <c r="H4088" s="259"/>
      <c r="I4088" s="259"/>
      <c r="J4088" s="259"/>
    </row>
    <row r="4089" spans="1:10">
      <c r="A4089" s="259"/>
      <c r="B4089" s="259"/>
      <c r="C4089" s="259"/>
      <c r="D4089" s="259"/>
      <c r="E4089" s="259"/>
      <c r="F4089" s="270"/>
      <c r="G4089" s="259"/>
      <c r="H4089" s="259"/>
      <c r="I4089" s="259"/>
      <c r="J4089" s="259"/>
    </row>
    <row r="4090" spans="1:10">
      <c r="A4090" s="259"/>
      <c r="B4090" s="259"/>
      <c r="C4090" s="259"/>
      <c r="D4090" s="259"/>
      <c r="E4090" s="259"/>
      <c r="F4090" s="270"/>
      <c r="G4090" s="259"/>
      <c r="H4090" s="259"/>
      <c r="I4090" s="259"/>
      <c r="J4090" s="259"/>
    </row>
    <row r="4091" spans="1:10">
      <c r="A4091" s="259"/>
      <c r="B4091" s="259"/>
      <c r="C4091" s="259"/>
      <c r="D4091" s="259"/>
      <c r="E4091" s="259"/>
      <c r="F4091" s="270"/>
      <c r="G4091" s="259"/>
      <c r="H4091" s="259"/>
      <c r="I4091" s="259"/>
      <c r="J4091" s="259"/>
    </row>
    <row r="4092" spans="1:10">
      <c r="A4092" s="259"/>
      <c r="B4092" s="259"/>
      <c r="C4092" s="259"/>
      <c r="D4092" s="259"/>
      <c r="E4092" s="259"/>
      <c r="F4092" s="270"/>
      <c r="G4092" s="259"/>
      <c r="H4092" s="259"/>
      <c r="I4092" s="259"/>
      <c r="J4092" s="259"/>
    </row>
    <row r="4093" spans="1:10">
      <c r="A4093" s="259"/>
      <c r="B4093" s="259"/>
      <c r="C4093" s="259"/>
      <c r="D4093" s="259"/>
      <c r="E4093" s="259"/>
      <c r="F4093" s="270"/>
      <c r="G4093" s="259"/>
      <c r="H4093" s="259"/>
      <c r="I4093" s="259"/>
      <c r="J4093" s="259"/>
    </row>
    <row r="4094" spans="1:10">
      <c r="A4094" s="259"/>
      <c r="B4094" s="259"/>
      <c r="C4094" s="259"/>
      <c r="D4094" s="259"/>
      <c r="E4094" s="259"/>
      <c r="F4094" s="270"/>
      <c r="G4094" s="259"/>
      <c r="H4094" s="259"/>
      <c r="I4094" s="259"/>
      <c r="J4094" s="259"/>
    </row>
    <row r="4095" spans="1:10">
      <c r="A4095" s="259"/>
      <c r="B4095" s="259"/>
      <c r="C4095" s="259"/>
      <c r="D4095" s="259"/>
      <c r="E4095" s="259"/>
      <c r="F4095" s="270"/>
      <c r="G4095" s="259"/>
      <c r="H4095" s="259"/>
      <c r="I4095" s="259"/>
      <c r="J4095" s="259"/>
    </row>
    <row r="4096" spans="1:10">
      <c r="A4096" s="259"/>
      <c r="B4096" s="259"/>
      <c r="C4096" s="259"/>
      <c r="D4096" s="259"/>
      <c r="E4096" s="259"/>
      <c r="F4096" s="270"/>
      <c r="G4096" s="259"/>
      <c r="H4096" s="259"/>
      <c r="I4096" s="259"/>
      <c r="J4096" s="259"/>
    </row>
    <row r="4097" spans="1:10">
      <c r="A4097" s="259"/>
      <c r="B4097" s="259"/>
      <c r="C4097" s="259"/>
      <c r="D4097" s="259"/>
      <c r="E4097" s="259"/>
      <c r="F4097" s="270"/>
      <c r="G4097" s="259"/>
      <c r="H4097" s="259"/>
      <c r="I4097" s="259"/>
      <c r="J4097" s="259"/>
    </row>
    <row r="4098" spans="1:10">
      <c r="A4098" s="259"/>
      <c r="B4098" s="259"/>
      <c r="C4098" s="259"/>
      <c r="D4098" s="259"/>
      <c r="E4098" s="259"/>
      <c r="F4098" s="270"/>
      <c r="G4098" s="259"/>
      <c r="H4098" s="259"/>
      <c r="I4098" s="259"/>
      <c r="J4098" s="259"/>
    </row>
    <row r="4099" spans="1:10">
      <c r="A4099" s="259"/>
      <c r="B4099" s="259"/>
      <c r="C4099" s="259"/>
      <c r="D4099" s="259"/>
      <c r="E4099" s="259"/>
      <c r="F4099" s="270"/>
      <c r="G4099" s="259"/>
      <c r="H4099" s="259"/>
      <c r="I4099" s="259"/>
      <c r="J4099" s="259"/>
    </row>
    <row r="4100" spans="1:10">
      <c r="A4100" s="259"/>
      <c r="B4100" s="259"/>
      <c r="C4100" s="259"/>
      <c r="D4100" s="259"/>
      <c r="E4100" s="259"/>
      <c r="F4100" s="270"/>
      <c r="G4100" s="259"/>
      <c r="H4100" s="259"/>
      <c r="I4100" s="259"/>
      <c r="J4100" s="259"/>
    </row>
    <row r="4101" spans="1:10">
      <c r="A4101" s="259"/>
      <c r="B4101" s="259"/>
      <c r="C4101" s="259"/>
      <c r="D4101" s="259"/>
      <c r="E4101" s="259"/>
      <c r="F4101" s="270"/>
      <c r="G4101" s="259"/>
      <c r="H4101" s="259"/>
      <c r="I4101" s="259"/>
      <c r="J4101" s="259"/>
    </row>
    <row r="4102" spans="1:10">
      <c r="A4102" s="259"/>
      <c r="B4102" s="259"/>
      <c r="C4102" s="259"/>
      <c r="D4102" s="259"/>
      <c r="E4102" s="259"/>
      <c r="F4102" s="270"/>
      <c r="G4102" s="259"/>
      <c r="H4102" s="259"/>
      <c r="I4102" s="259"/>
      <c r="J4102" s="259"/>
    </row>
    <row r="4103" spans="1:10">
      <c r="A4103" s="259"/>
      <c r="B4103" s="259"/>
      <c r="C4103" s="259"/>
      <c r="D4103" s="259"/>
      <c r="E4103" s="259"/>
      <c r="F4103" s="270"/>
      <c r="G4103" s="259"/>
      <c r="H4103" s="259"/>
      <c r="I4103" s="259"/>
      <c r="J4103" s="259"/>
    </row>
    <row r="4104" spans="1:10">
      <c r="A4104" s="259"/>
      <c r="B4104" s="259"/>
      <c r="C4104" s="259"/>
      <c r="D4104" s="259"/>
      <c r="E4104" s="259"/>
      <c r="F4104" s="270"/>
      <c r="G4104" s="259"/>
      <c r="H4104" s="259"/>
      <c r="I4104" s="259"/>
      <c r="J4104" s="259"/>
    </row>
    <row r="4105" spans="1:10">
      <c r="A4105" s="259"/>
      <c r="B4105" s="259"/>
      <c r="C4105" s="259"/>
      <c r="D4105" s="259"/>
      <c r="E4105" s="259"/>
      <c r="F4105" s="270"/>
      <c r="G4105" s="259"/>
      <c r="H4105" s="259"/>
      <c r="I4105" s="259"/>
      <c r="J4105" s="259"/>
    </row>
    <row r="4106" spans="1:10">
      <c r="A4106" s="259"/>
      <c r="B4106" s="259"/>
      <c r="C4106" s="259"/>
      <c r="D4106" s="259"/>
      <c r="E4106" s="259"/>
      <c r="F4106" s="270"/>
      <c r="G4106" s="259"/>
      <c r="H4106" s="259"/>
      <c r="I4106" s="259"/>
      <c r="J4106" s="259"/>
    </row>
    <row r="4107" spans="1:10">
      <c r="A4107" s="259"/>
      <c r="B4107" s="259"/>
      <c r="C4107" s="259"/>
      <c r="D4107" s="259"/>
      <c r="E4107" s="259"/>
      <c r="F4107" s="270"/>
      <c r="G4107" s="259"/>
      <c r="H4107" s="259"/>
      <c r="I4107" s="259"/>
      <c r="J4107" s="259"/>
    </row>
    <row r="4108" spans="1:10">
      <c r="A4108" s="259"/>
      <c r="B4108" s="259"/>
      <c r="C4108" s="259"/>
      <c r="D4108" s="259"/>
      <c r="E4108" s="259"/>
      <c r="F4108" s="270"/>
      <c r="G4108" s="259"/>
      <c r="H4108" s="259"/>
      <c r="I4108" s="259"/>
      <c r="J4108" s="259"/>
    </row>
    <row r="4109" spans="1:10">
      <c r="A4109" s="259"/>
      <c r="B4109" s="259"/>
      <c r="C4109" s="259"/>
      <c r="D4109" s="259"/>
      <c r="E4109" s="259"/>
      <c r="F4109" s="270"/>
      <c r="G4109" s="259"/>
      <c r="H4109" s="259"/>
      <c r="I4109" s="259"/>
      <c r="J4109" s="259"/>
    </row>
    <row r="4110" spans="1:10">
      <c r="A4110" s="259"/>
      <c r="B4110" s="259"/>
      <c r="C4110" s="259"/>
      <c r="D4110" s="259"/>
      <c r="E4110" s="259"/>
      <c r="F4110" s="270"/>
      <c r="G4110" s="259"/>
      <c r="H4110" s="259"/>
      <c r="I4110" s="259"/>
      <c r="J4110" s="259"/>
    </row>
    <row r="4111" spans="1:10">
      <c r="A4111" s="259"/>
      <c r="B4111" s="259"/>
      <c r="C4111" s="259"/>
      <c r="D4111" s="259"/>
      <c r="E4111" s="259"/>
      <c r="F4111" s="270"/>
      <c r="G4111" s="259"/>
      <c r="H4111" s="259"/>
      <c r="I4111" s="259"/>
      <c r="J4111" s="259"/>
    </row>
    <row r="4112" spans="1:10">
      <c r="A4112" s="259"/>
      <c r="B4112" s="259"/>
      <c r="C4112" s="259"/>
      <c r="D4112" s="259"/>
      <c r="E4112" s="259"/>
      <c r="F4112" s="270"/>
      <c r="G4112" s="259"/>
      <c r="H4112" s="259"/>
      <c r="I4112" s="259"/>
      <c r="J4112" s="259"/>
    </row>
    <row r="4113" spans="1:10">
      <c r="A4113" s="259"/>
      <c r="B4113" s="259"/>
      <c r="C4113" s="259"/>
      <c r="D4113" s="259"/>
      <c r="E4113" s="259"/>
      <c r="F4113" s="270"/>
      <c r="G4113" s="259"/>
      <c r="H4113" s="259"/>
      <c r="I4113" s="259"/>
      <c r="J4113" s="259"/>
    </row>
    <row r="4114" spans="1:10">
      <c r="A4114" s="259"/>
      <c r="B4114" s="259"/>
      <c r="C4114" s="259"/>
      <c r="D4114" s="259"/>
      <c r="E4114" s="259"/>
      <c r="F4114" s="270"/>
      <c r="G4114" s="259"/>
      <c r="H4114" s="259"/>
      <c r="I4114" s="259"/>
      <c r="J4114" s="259"/>
    </row>
    <row r="4115" spans="1:10">
      <c r="A4115" s="259"/>
      <c r="B4115" s="259"/>
      <c r="C4115" s="259"/>
      <c r="D4115" s="259"/>
      <c r="E4115" s="259"/>
      <c r="F4115" s="270"/>
      <c r="G4115" s="259"/>
      <c r="H4115" s="259"/>
      <c r="I4115" s="259"/>
      <c r="J4115" s="259"/>
    </row>
    <row r="4116" spans="1:10">
      <c r="A4116" s="259"/>
      <c r="B4116" s="259"/>
      <c r="C4116" s="259"/>
      <c r="D4116" s="259"/>
      <c r="E4116" s="259"/>
      <c r="F4116" s="270"/>
      <c r="G4116" s="259"/>
      <c r="H4116" s="259"/>
      <c r="I4116" s="259"/>
      <c r="J4116" s="259"/>
    </row>
    <row r="4117" spans="1:10">
      <c r="A4117" s="259"/>
      <c r="B4117" s="259"/>
      <c r="C4117" s="259"/>
      <c r="D4117" s="259"/>
      <c r="E4117" s="259"/>
      <c r="F4117" s="270"/>
      <c r="G4117" s="259"/>
      <c r="H4117" s="259"/>
      <c r="I4117" s="259"/>
      <c r="J4117" s="259"/>
    </row>
    <row r="4118" spans="1:10">
      <c r="A4118" s="259"/>
      <c r="B4118" s="259"/>
      <c r="C4118" s="259"/>
      <c r="D4118" s="259"/>
      <c r="E4118" s="259"/>
      <c r="F4118" s="270"/>
      <c r="G4118" s="259"/>
      <c r="H4118" s="259"/>
      <c r="I4118" s="259"/>
      <c r="J4118" s="259"/>
    </row>
    <row r="4119" spans="1:10">
      <c r="A4119" s="259"/>
      <c r="B4119" s="259"/>
      <c r="C4119" s="259"/>
      <c r="D4119" s="259"/>
      <c r="E4119" s="259"/>
      <c r="F4119" s="270"/>
      <c r="G4119" s="259"/>
      <c r="H4119" s="259"/>
      <c r="I4119" s="259"/>
      <c r="J4119" s="259"/>
    </row>
    <row r="4120" spans="1:10">
      <c r="A4120" s="259"/>
      <c r="B4120" s="259"/>
      <c r="C4120" s="259"/>
      <c r="D4120" s="259"/>
      <c r="E4120" s="259"/>
      <c r="F4120" s="270"/>
      <c r="G4120" s="259"/>
      <c r="H4120" s="259"/>
      <c r="I4120" s="259"/>
      <c r="J4120" s="259"/>
    </row>
    <row r="4121" spans="1:10">
      <c r="A4121" s="259"/>
      <c r="B4121" s="259"/>
      <c r="C4121" s="259"/>
      <c r="D4121" s="259"/>
      <c r="E4121" s="259"/>
      <c r="F4121" s="270"/>
      <c r="G4121" s="259"/>
      <c r="H4121" s="259"/>
      <c r="I4121" s="259"/>
      <c r="J4121" s="259"/>
    </row>
    <row r="4122" spans="1:10">
      <c r="A4122" s="259"/>
      <c r="B4122" s="259"/>
      <c r="C4122" s="259"/>
      <c r="D4122" s="259"/>
      <c r="E4122" s="259"/>
      <c r="F4122" s="270"/>
      <c r="G4122" s="259"/>
      <c r="H4122" s="259"/>
      <c r="I4122" s="259"/>
      <c r="J4122" s="259"/>
    </row>
    <row r="4123" spans="1:10">
      <c r="A4123" s="259"/>
      <c r="B4123" s="259"/>
      <c r="C4123" s="259"/>
      <c r="D4123" s="259"/>
      <c r="E4123" s="259"/>
      <c r="F4123" s="270"/>
      <c r="G4123" s="259"/>
      <c r="H4123" s="259"/>
      <c r="I4123" s="259"/>
      <c r="J4123" s="259"/>
    </row>
    <row r="4124" spans="1:10">
      <c r="A4124" s="259"/>
      <c r="B4124" s="259"/>
      <c r="C4124" s="259"/>
      <c r="D4124" s="259"/>
      <c r="E4124" s="259"/>
      <c r="F4124" s="270"/>
      <c r="G4124" s="259"/>
      <c r="H4124" s="259"/>
      <c r="I4124" s="259"/>
      <c r="J4124" s="259"/>
    </row>
    <row r="4125" spans="1:10">
      <c r="A4125" s="259"/>
      <c r="B4125" s="259"/>
      <c r="C4125" s="259"/>
      <c r="D4125" s="259"/>
      <c r="E4125" s="259"/>
      <c r="F4125" s="270"/>
      <c r="G4125" s="259"/>
      <c r="H4125" s="259"/>
      <c r="I4125" s="259"/>
      <c r="J4125" s="259"/>
    </row>
    <row r="4126" spans="1:10">
      <c r="A4126" s="259"/>
      <c r="B4126" s="259"/>
      <c r="C4126" s="259"/>
      <c r="D4126" s="259"/>
      <c r="E4126" s="259"/>
      <c r="F4126" s="270"/>
      <c r="G4126" s="259"/>
      <c r="H4126" s="259"/>
      <c r="I4126" s="259"/>
      <c r="J4126" s="259"/>
    </row>
    <row r="4127" spans="1:10">
      <c r="A4127" s="259"/>
      <c r="B4127" s="259"/>
      <c r="C4127" s="259"/>
      <c r="D4127" s="259"/>
      <c r="E4127" s="259"/>
      <c r="F4127" s="270"/>
      <c r="G4127" s="259"/>
      <c r="H4127" s="259"/>
      <c r="I4127" s="259"/>
      <c r="J4127" s="259"/>
    </row>
    <row r="4128" spans="1:10">
      <c r="A4128" s="259"/>
      <c r="B4128" s="259"/>
      <c r="C4128" s="259"/>
      <c r="D4128" s="259"/>
      <c r="E4128" s="259"/>
      <c r="F4128" s="270"/>
      <c r="G4128" s="259"/>
      <c r="H4128" s="259"/>
      <c r="I4128" s="259"/>
      <c r="J4128" s="259"/>
    </row>
    <row r="4129" spans="1:10">
      <c r="A4129" s="259"/>
      <c r="B4129" s="259"/>
      <c r="C4129" s="259"/>
      <c r="D4129" s="259"/>
      <c r="E4129" s="259"/>
      <c r="F4129" s="270"/>
      <c r="G4129" s="259"/>
      <c r="H4129" s="259"/>
      <c r="I4129" s="259"/>
      <c r="J4129" s="259"/>
    </row>
    <row r="4130" spans="1:10">
      <c r="A4130" s="259"/>
      <c r="B4130" s="259"/>
      <c r="C4130" s="259"/>
      <c r="D4130" s="259"/>
      <c r="E4130" s="259"/>
      <c r="F4130" s="270"/>
      <c r="G4130" s="259"/>
      <c r="H4130" s="259"/>
      <c r="I4130" s="259"/>
      <c r="J4130" s="259"/>
    </row>
    <row r="4131" spans="1:10">
      <c r="A4131" s="259"/>
      <c r="B4131" s="259"/>
      <c r="C4131" s="259"/>
      <c r="D4131" s="259"/>
      <c r="E4131" s="259"/>
      <c r="F4131" s="270"/>
      <c r="G4131" s="259"/>
      <c r="H4131" s="259"/>
      <c r="I4131" s="259"/>
      <c r="J4131" s="259"/>
    </row>
    <row r="4132" spans="1:10">
      <c r="A4132" s="259"/>
      <c r="B4132" s="259"/>
      <c r="C4132" s="259"/>
      <c r="D4132" s="259"/>
      <c r="E4132" s="259"/>
      <c r="F4132" s="270"/>
      <c r="G4132" s="259"/>
      <c r="H4132" s="259"/>
      <c r="I4132" s="259"/>
      <c r="J4132" s="259"/>
    </row>
    <row r="4133" spans="1:10">
      <c r="A4133" s="259"/>
      <c r="B4133" s="259"/>
      <c r="C4133" s="259"/>
      <c r="D4133" s="259"/>
      <c r="E4133" s="259"/>
      <c r="F4133" s="270"/>
      <c r="G4133" s="259"/>
      <c r="H4133" s="259"/>
      <c r="I4133" s="259"/>
      <c r="J4133" s="259"/>
    </row>
    <row r="4134" spans="1:10">
      <c r="A4134" s="259"/>
      <c r="B4134" s="259"/>
      <c r="C4134" s="259"/>
      <c r="D4134" s="259"/>
      <c r="E4134" s="259"/>
      <c r="F4134" s="270"/>
      <c r="G4134" s="259"/>
      <c r="H4134" s="259"/>
      <c r="I4134" s="259"/>
      <c r="J4134" s="259"/>
    </row>
    <row r="4135" spans="1:10">
      <c r="A4135" s="259"/>
      <c r="B4135" s="259"/>
      <c r="C4135" s="259"/>
      <c r="D4135" s="259"/>
      <c r="E4135" s="259"/>
      <c r="F4135" s="270"/>
      <c r="G4135" s="259"/>
      <c r="H4135" s="259"/>
      <c r="I4135" s="259"/>
      <c r="J4135" s="259"/>
    </row>
    <row r="4136" spans="1:10">
      <c r="A4136" s="259"/>
      <c r="B4136" s="259"/>
      <c r="C4136" s="259"/>
      <c r="D4136" s="259"/>
      <c r="E4136" s="259"/>
      <c r="F4136" s="270"/>
      <c r="G4136" s="259"/>
      <c r="H4136" s="259"/>
      <c r="I4136" s="259"/>
      <c r="J4136" s="259"/>
    </row>
    <row r="4137" spans="1:10">
      <c r="A4137" s="259"/>
      <c r="B4137" s="259"/>
      <c r="C4137" s="259"/>
      <c r="D4137" s="259"/>
      <c r="E4137" s="259"/>
      <c r="F4137" s="270"/>
      <c r="G4137" s="259"/>
      <c r="H4137" s="259"/>
      <c r="I4137" s="259"/>
      <c r="J4137" s="259"/>
    </row>
    <row r="4138" spans="1:10">
      <c r="A4138" s="259"/>
      <c r="B4138" s="259"/>
      <c r="C4138" s="259"/>
      <c r="D4138" s="259"/>
      <c r="E4138" s="259"/>
      <c r="F4138" s="270"/>
      <c r="G4138" s="259"/>
      <c r="H4138" s="259"/>
      <c r="I4138" s="259"/>
      <c r="J4138" s="259"/>
    </row>
    <row r="4139" spans="1:10">
      <c r="A4139" s="259"/>
      <c r="B4139" s="259"/>
      <c r="C4139" s="259"/>
      <c r="D4139" s="259"/>
      <c r="E4139" s="259"/>
      <c r="F4139" s="270"/>
      <c r="G4139" s="259"/>
      <c r="H4139" s="259"/>
      <c r="I4139" s="259"/>
      <c r="J4139" s="259"/>
    </row>
    <row r="4140" spans="1:10">
      <c r="A4140" s="259"/>
      <c r="B4140" s="259"/>
      <c r="C4140" s="259"/>
      <c r="D4140" s="259"/>
      <c r="E4140" s="259"/>
      <c r="F4140" s="270"/>
      <c r="G4140" s="259"/>
      <c r="H4140" s="259"/>
      <c r="I4140" s="259"/>
      <c r="J4140" s="259"/>
    </row>
    <row r="4141" spans="1:10">
      <c r="A4141" s="259"/>
      <c r="B4141" s="259"/>
      <c r="C4141" s="259"/>
      <c r="D4141" s="259"/>
      <c r="E4141" s="259"/>
      <c r="F4141" s="270"/>
      <c r="G4141" s="259"/>
      <c r="H4141" s="259"/>
      <c r="I4141" s="259"/>
      <c r="J4141" s="259"/>
    </row>
    <row r="4142" spans="1:10">
      <c r="A4142" s="259"/>
      <c r="B4142" s="259"/>
      <c r="C4142" s="259"/>
      <c r="D4142" s="259"/>
      <c r="E4142" s="259"/>
      <c r="F4142" s="270"/>
      <c r="G4142" s="259"/>
      <c r="H4142" s="259"/>
      <c r="I4142" s="259"/>
      <c r="J4142" s="259"/>
    </row>
    <row r="4143" spans="1:10">
      <c r="A4143" s="259"/>
      <c r="B4143" s="259"/>
      <c r="C4143" s="259"/>
      <c r="D4143" s="259"/>
      <c r="E4143" s="259"/>
      <c r="F4143" s="270"/>
      <c r="G4143" s="259"/>
      <c r="H4143" s="259"/>
      <c r="I4143" s="259"/>
      <c r="J4143" s="259"/>
    </row>
    <row r="4144" spans="1:10">
      <c r="A4144" s="259"/>
      <c r="B4144" s="259"/>
      <c r="C4144" s="259"/>
      <c r="D4144" s="259"/>
      <c r="E4144" s="259"/>
      <c r="F4144" s="270"/>
      <c r="G4144" s="259"/>
      <c r="H4144" s="259"/>
      <c r="I4144" s="259"/>
      <c r="J4144" s="259"/>
    </row>
    <row r="4145" spans="1:10">
      <c r="A4145" s="259"/>
      <c r="B4145" s="259"/>
      <c r="C4145" s="259"/>
      <c r="D4145" s="259"/>
      <c r="E4145" s="259"/>
      <c r="F4145" s="270"/>
      <c r="G4145" s="259"/>
      <c r="H4145" s="259"/>
      <c r="I4145" s="259"/>
      <c r="J4145" s="259"/>
    </row>
    <row r="4146" spans="1:10">
      <c r="A4146" s="259"/>
      <c r="B4146" s="259"/>
      <c r="C4146" s="259"/>
      <c r="D4146" s="259"/>
      <c r="E4146" s="259"/>
      <c r="F4146" s="270"/>
      <c r="G4146" s="259"/>
      <c r="H4146" s="259"/>
      <c r="I4146" s="259"/>
      <c r="J4146" s="259"/>
    </row>
    <row r="4147" spans="1:10">
      <c r="A4147" s="259"/>
      <c r="B4147" s="259"/>
      <c r="C4147" s="259"/>
      <c r="D4147" s="259"/>
      <c r="E4147" s="259"/>
      <c r="F4147" s="270"/>
      <c r="G4147" s="259"/>
      <c r="H4147" s="259"/>
      <c r="I4147" s="259"/>
      <c r="J4147" s="259"/>
    </row>
    <row r="4148" spans="1:10">
      <c r="A4148" s="259"/>
      <c r="B4148" s="259"/>
      <c r="C4148" s="259"/>
      <c r="D4148" s="259"/>
      <c r="E4148" s="259"/>
      <c r="F4148" s="270"/>
      <c r="G4148" s="259"/>
      <c r="H4148" s="259"/>
      <c r="I4148" s="259"/>
      <c r="J4148" s="259"/>
    </row>
    <row r="4149" spans="1:10">
      <c r="A4149" s="259"/>
      <c r="B4149" s="259"/>
      <c r="C4149" s="259"/>
      <c r="D4149" s="259"/>
      <c r="E4149" s="259"/>
      <c r="F4149" s="270"/>
      <c r="G4149" s="259"/>
      <c r="H4149" s="259"/>
      <c r="I4149" s="259"/>
      <c r="J4149" s="259"/>
    </row>
    <row r="4150" spans="1:10">
      <c r="A4150" s="259"/>
      <c r="B4150" s="259"/>
      <c r="C4150" s="259"/>
      <c r="D4150" s="259"/>
      <c r="E4150" s="259"/>
      <c r="F4150" s="270"/>
      <c r="G4150" s="259"/>
      <c r="H4150" s="259"/>
      <c r="I4150" s="259"/>
      <c r="J4150" s="259"/>
    </row>
    <row r="4151" spans="1:10">
      <c r="A4151" s="259"/>
      <c r="B4151" s="259"/>
      <c r="C4151" s="259"/>
      <c r="D4151" s="259"/>
      <c r="E4151" s="259"/>
      <c r="F4151" s="270"/>
      <c r="G4151" s="259"/>
      <c r="H4151" s="259"/>
      <c r="I4151" s="259"/>
      <c r="J4151" s="259"/>
    </row>
    <row r="4152" spans="1:10">
      <c r="A4152" s="259"/>
      <c r="B4152" s="259"/>
      <c r="C4152" s="259"/>
      <c r="D4152" s="259"/>
      <c r="E4152" s="259"/>
      <c r="F4152" s="270"/>
      <c r="G4152" s="259"/>
      <c r="H4152" s="259"/>
      <c r="I4152" s="259"/>
      <c r="J4152" s="259"/>
    </row>
    <row r="4153" spans="1:10">
      <c r="A4153" s="259"/>
      <c r="B4153" s="259"/>
      <c r="C4153" s="259"/>
      <c r="D4153" s="259"/>
      <c r="E4153" s="259"/>
      <c r="F4153" s="270"/>
      <c r="G4153" s="259"/>
      <c r="H4153" s="259"/>
      <c r="I4153" s="259"/>
      <c r="J4153" s="259"/>
    </row>
    <row r="4154" spans="1:10">
      <c r="A4154" s="259"/>
      <c r="B4154" s="259"/>
      <c r="C4154" s="259"/>
      <c r="D4154" s="259"/>
      <c r="E4154" s="259"/>
      <c r="F4154" s="270"/>
      <c r="G4154" s="259"/>
      <c r="H4154" s="259"/>
      <c r="I4154" s="259"/>
      <c r="J4154" s="259"/>
    </row>
    <row r="4155" spans="1:10">
      <c r="A4155" s="259"/>
      <c r="B4155" s="259"/>
      <c r="C4155" s="259"/>
      <c r="D4155" s="259"/>
      <c r="E4155" s="259"/>
      <c r="F4155" s="270"/>
      <c r="G4155" s="259"/>
      <c r="H4155" s="259"/>
      <c r="I4155" s="259"/>
      <c r="J4155" s="259"/>
    </row>
    <row r="4156" spans="1:10">
      <c r="A4156" s="259"/>
      <c r="B4156" s="259"/>
      <c r="C4156" s="259"/>
      <c r="D4156" s="259"/>
      <c r="E4156" s="259"/>
      <c r="F4156" s="270"/>
      <c r="G4156" s="259"/>
      <c r="H4156" s="259"/>
      <c r="I4156" s="259"/>
      <c r="J4156" s="259"/>
    </row>
    <row r="4157" spans="1:10">
      <c r="A4157" s="259"/>
      <c r="B4157" s="259"/>
      <c r="C4157" s="259"/>
      <c r="D4157" s="259"/>
      <c r="E4157" s="259"/>
      <c r="F4157" s="270"/>
      <c r="G4157" s="259"/>
      <c r="H4157" s="259"/>
      <c r="I4157" s="259"/>
      <c r="J4157" s="259"/>
    </row>
    <row r="4158" spans="1:10">
      <c r="A4158" s="259"/>
      <c r="B4158" s="259"/>
      <c r="C4158" s="259"/>
      <c r="D4158" s="259"/>
      <c r="E4158" s="259"/>
      <c r="F4158" s="270"/>
      <c r="G4158" s="259"/>
      <c r="H4158" s="259"/>
      <c r="I4158" s="259"/>
      <c r="J4158" s="259"/>
    </row>
    <row r="4159" spans="1:10">
      <c r="A4159" s="259"/>
      <c r="B4159" s="259"/>
      <c r="C4159" s="259"/>
      <c r="D4159" s="259"/>
      <c r="E4159" s="259"/>
      <c r="F4159" s="270"/>
      <c r="G4159" s="259"/>
      <c r="H4159" s="259"/>
      <c r="I4159" s="259"/>
      <c r="J4159" s="259"/>
    </row>
    <row r="4160" spans="1:10">
      <c r="A4160" s="259"/>
      <c r="B4160" s="259"/>
      <c r="C4160" s="259"/>
      <c r="D4160" s="259"/>
      <c r="E4160" s="259"/>
      <c r="F4160" s="270"/>
      <c r="G4160" s="259"/>
      <c r="H4160" s="259"/>
      <c r="I4160" s="259"/>
      <c r="J4160" s="259"/>
    </row>
    <row r="4161" spans="1:10">
      <c r="A4161" s="259"/>
      <c r="B4161" s="259"/>
      <c r="C4161" s="259"/>
      <c r="D4161" s="259"/>
      <c r="E4161" s="259"/>
      <c r="F4161" s="270"/>
      <c r="G4161" s="259"/>
      <c r="H4161" s="259"/>
      <c r="I4161" s="259"/>
      <c r="J4161" s="259"/>
    </row>
    <row r="4162" spans="1:10">
      <c r="A4162" s="259"/>
      <c r="B4162" s="259"/>
      <c r="C4162" s="259"/>
      <c r="D4162" s="259"/>
      <c r="E4162" s="259"/>
      <c r="F4162" s="270"/>
      <c r="G4162" s="259"/>
      <c r="H4162" s="259"/>
      <c r="I4162" s="259"/>
      <c r="J4162" s="259"/>
    </row>
    <row r="4163" spans="1:10">
      <c r="A4163" s="259"/>
      <c r="B4163" s="259"/>
      <c r="C4163" s="259"/>
      <c r="D4163" s="259"/>
      <c r="E4163" s="259"/>
      <c r="F4163" s="270"/>
      <c r="G4163" s="259"/>
      <c r="H4163" s="259"/>
      <c r="I4163" s="259"/>
      <c r="J4163" s="259"/>
    </row>
    <row r="4164" spans="1:10">
      <c r="A4164" s="259"/>
      <c r="B4164" s="259"/>
      <c r="C4164" s="259"/>
      <c r="D4164" s="259"/>
      <c r="E4164" s="259"/>
      <c r="F4164" s="270"/>
      <c r="G4164" s="259"/>
      <c r="H4164" s="259"/>
      <c r="I4164" s="259"/>
      <c r="J4164" s="259"/>
    </row>
    <row r="4165" spans="1:10">
      <c r="A4165" s="259"/>
      <c r="B4165" s="259"/>
      <c r="C4165" s="259"/>
      <c r="D4165" s="259"/>
      <c r="E4165" s="259"/>
      <c r="F4165" s="270"/>
      <c r="G4165" s="259"/>
      <c r="H4165" s="259"/>
      <c r="I4165" s="259"/>
      <c r="J4165" s="259"/>
    </row>
    <row r="4166" spans="1:10">
      <c r="A4166" s="259"/>
      <c r="B4166" s="259"/>
      <c r="C4166" s="259"/>
      <c r="D4166" s="259"/>
      <c r="E4166" s="259"/>
      <c r="F4166" s="270"/>
      <c r="G4166" s="259"/>
      <c r="H4166" s="259"/>
      <c r="I4166" s="259"/>
      <c r="J4166" s="259"/>
    </row>
    <row r="4167" spans="1:10">
      <c r="A4167" s="259"/>
      <c r="B4167" s="259"/>
      <c r="C4167" s="259"/>
      <c r="D4167" s="259"/>
      <c r="E4167" s="259"/>
      <c r="F4167" s="270"/>
      <c r="G4167" s="259"/>
      <c r="H4167" s="259"/>
      <c r="I4167" s="259"/>
      <c r="J4167" s="259"/>
    </row>
    <row r="4168" spans="1:10">
      <c r="A4168" s="259"/>
      <c r="B4168" s="259"/>
      <c r="C4168" s="259"/>
      <c r="D4168" s="259"/>
      <c r="E4168" s="259"/>
      <c r="F4168" s="270"/>
      <c r="G4168" s="259"/>
      <c r="H4168" s="259"/>
      <c r="I4168" s="259"/>
      <c r="J4168" s="259"/>
    </row>
    <row r="4169" spans="1:10">
      <c r="A4169" s="259"/>
      <c r="B4169" s="259"/>
      <c r="C4169" s="259"/>
      <c r="D4169" s="259"/>
      <c r="E4169" s="259"/>
      <c r="F4169" s="270"/>
      <c r="G4169" s="259"/>
      <c r="H4169" s="259"/>
      <c r="I4169" s="259"/>
      <c r="J4169" s="259"/>
    </row>
    <row r="4170" spans="1:10">
      <c r="A4170" s="259"/>
      <c r="B4170" s="259"/>
      <c r="C4170" s="259"/>
      <c r="D4170" s="259"/>
      <c r="E4170" s="259"/>
      <c r="F4170" s="270"/>
      <c r="G4170" s="259"/>
      <c r="H4170" s="259"/>
      <c r="I4170" s="259"/>
      <c r="J4170" s="259"/>
    </row>
    <row r="4171" spans="1:10">
      <c r="A4171" s="259"/>
      <c r="B4171" s="259"/>
      <c r="C4171" s="259"/>
      <c r="D4171" s="259"/>
      <c r="E4171" s="259"/>
      <c r="F4171" s="270"/>
      <c r="G4171" s="259"/>
      <c r="H4171" s="259"/>
      <c r="I4171" s="259"/>
      <c r="J4171" s="259"/>
    </row>
    <row r="4172" spans="1:10">
      <c r="A4172" s="259"/>
      <c r="B4172" s="259"/>
      <c r="C4172" s="259"/>
      <c r="D4172" s="259"/>
      <c r="E4172" s="259"/>
      <c r="F4172" s="270"/>
      <c r="G4172" s="259"/>
      <c r="H4172" s="259"/>
      <c r="I4172" s="259"/>
      <c r="J4172" s="259"/>
    </row>
    <row r="4173" spans="1:10">
      <c r="A4173" s="259"/>
      <c r="B4173" s="259"/>
      <c r="C4173" s="259"/>
      <c r="D4173" s="259"/>
      <c r="E4173" s="259"/>
      <c r="F4173" s="270"/>
      <c r="G4173" s="259"/>
      <c r="H4173" s="259"/>
      <c r="I4173" s="259"/>
      <c r="J4173" s="259"/>
    </row>
    <row r="4174" spans="1:10">
      <c r="A4174" s="259"/>
      <c r="B4174" s="259"/>
      <c r="C4174" s="259"/>
      <c r="D4174" s="259"/>
      <c r="E4174" s="259"/>
      <c r="F4174" s="270"/>
      <c r="G4174" s="259"/>
      <c r="H4174" s="259"/>
      <c r="I4174" s="259"/>
      <c r="J4174" s="259"/>
    </row>
    <row r="4175" spans="1:10">
      <c r="A4175" s="259"/>
      <c r="B4175" s="259"/>
      <c r="C4175" s="259"/>
      <c r="D4175" s="259"/>
      <c r="E4175" s="259"/>
      <c r="F4175" s="270"/>
      <c r="G4175" s="259"/>
      <c r="H4175" s="259"/>
      <c r="I4175" s="259"/>
      <c r="J4175" s="259"/>
    </row>
    <row r="4176" spans="1:10">
      <c r="A4176" s="259"/>
      <c r="B4176" s="259"/>
      <c r="C4176" s="259"/>
      <c r="D4176" s="259"/>
      <c r="E4176" s="259"/>
      <c r="F4176" s="270"/>
      <c r="G4176" s="259"/>
      <c r="H4176" s="259"/>
      <c r="I4176" s="259"/>
      <c r="J4176" s="259"/>
    </row>
    <row r="4177" spans="1:10">
      <c r="A4177" s="259"/>
      <c r="B4177" s="259"/>
      <c r="C4177" s="259"/>
      <c r="D4177" s="259"/>
      <c r="E4177" s="259"/>
      <c r="F4177" s="270"/>
      <c r="G4177" s="259"/>
      <c r="H4177" s="259"/>
      <c r="I4177" s="259"/>
      <c r="J4177" s="259"/>
    </row>
    <row r="4178" spans="1:10">
      <c r="A4178" s="259"/>
      <c r="B4178" s="259"/>
      <c r="C4178" s="259"/>
      <c r="D4178" s="259"/>
      <c r="E4178" s="259"/>
      <c r="F4178" s="270"/>
      <c r="G4178" s="259"/>
      <c r="H4178" s="259"/>
      <c r="I4178" s="259"/>
      <c r="J4178" s="259"/>
    </row>
    <row r="4179" spans="1:10">
      <c r="A4179" s="259"/>
      <c r="B4179" s="259"/>
      <c r="C4179" s="259"/>
      <c r="D4179" s="259"/>
      <c r="E4179" s="259"/>
      <c r="F4179" s="270"/>
      <c r="G4179" s="259"/>
      <c r="H4179" s="259"/>
      <c r="I4179" s="259"/>
      <c r="J4179" s="259"/>
    </row>
    <row r="4180" spans="1:10">
      <c r="A4180" s="259"/>
      <c r="B4180" s="259"/>
      <c r="C4180" s="259"/>
      <c r="D4180" s="259"/>
      <c r="E4180" s="259"/>
      <c r="F4180" s="270"/>
      <c r="G4180" s="259"/>
      <c r="H4180" s="259"/>
      <c r="I4180" s="259"/>
      <c r="J4180" s="259"/>
    </row>
    <row r="4181" spans="1:10">
      <c r="A4181" s="259"/>
      <c r="B4181" s="259"/>
      <c r="C4181" s="259"/>
      <c r="D4181" s="259"/>
      <c r="E4181" s="259"/>
      <c r="F4181" s="270"/>
      <c r="G4181" s="259"/>
      <c r="H4181" s="259"/>
      <c r="I4181" s="259"/>
      <c r="J4181" s="259"/>
    </row>
    <row r="4182" spans="1:10">
      <c r="A4182" s="259"/>
      <c r="B4182" s="259"/>
      <c r="C4182" s="259"/>
      <c r="D4182" s="259"/>
      <c r="E4182" s="259"/>
      <c r="F4182" s="270"/>
      <c r="G4182" s="259"/>
      <c r="H4182" s="259"/>
      <c r="I4182" s="259"/>
      <c r="J4182" s="259"/>
    </row>
    <row r="4183" spans="1:10">
      <c r="A4183" s="259"/>
      <c r="B4183" s="259"/>
      <c r="C4183" s="259"/>
      <c r="D4183" s="259"/>
      <c r="E4183" s="259"/>
      <c r="F4183" s="270"/>
      <c r="G4183" s="259"/>
      <c r="H4183" s="259"/>
      <c r="I4183" s="259"/>
      <c r="J4183" s="259"/>
    </row>
    <row r="4184" spans="1:10">
      <c r="A4184" s="259"/>
      <c r="B4184" s="259"/>
      <c r="C4184" s="259"/>
      <c r="D4184" s="259"/>
      <c r="E4184" s="259"/>
      <c r="F4184" s="270"/>
      <c r="G4184" s="259"/>
      <c r="H4184" s="259"/>
      <c r="I4184" s="259"/>
      <c r="J4184" s="259"/>
    </row>
    <row r="4185" spans="1:10">
      <c r="A4185" s="259"/>
      <c r="B4185" s="259"/>
      <c r="C4185" s="259"/>
      <c r="D4185" s="259"/>
      <c r="E4185" s="259"/>
      <c r="F4185" s="270"/>
      <c r="G4185" s="259"/>
      <c r="H4185" s="259"/>
      <c r="I4185" s="259"/>
      <c r="J4185" s="259"/>
    </row>
    <row r="4186" spans="1:10">
      <c r="A4186" s="259"/>
      <c r="B4186" s="259"/>
      <c r="C4186" s="259"/>
      <c r="D4186" s="259"/>
      <c r="E4186" s="259"/>
      <c r="F4186" s="270"/>
      <c r="G4186" s="259"/>
      <c r="H4186" s="259"/>
      <c r="I4186" s="259"/>
      <c r="J4186" s="259"/>
    </row>
    <row r="4187" spans="1:10">
      <c r="A4187" s="259"/>
      <c r="B4187" s="259"/>
      <c r="C4187" s="259"/>
      <c r="D4187" s="259"/>
      <c r="E4187" s="259"/>
      <c r="F4187" s="270"/>
      <c r="G4187" s="259"/>
      <c r="H4187" s="259"/>
      <c r="I4187" s="259"/>
      <c r="J4187" s="259"/>
    </row>
    <row r="4188" spans="1:10">
      <c r="A4188" s="259"/>
      <c r="B4188" s="259"/>
      <c r="C4188" s="259"/>
      <c r="D4188" s="259"/>
      <c r="E4188" s="259"/>
      <c r="F4188" s="270"/>
      <c r="G4188" s="259"/>
      <c r="H4188" s="259"/>
      <c r="I4188" s="259"/>
      <c r="J4188" s="259"/>
    </row>
    <row r="4189" spans="1:10">
      <c r="A4189" s="259"/>
      <c r="B4189" s="259"/>
      <c r="C4189" s="259"/>
      <c r="D4189" s="259"/>
      <c r="E4189" s="259"/>
      <c r="F4189" s="270"/>
      <c r="G4189" s="259"/>
      <c r="H4189" s="259"/>
      <c r="I4189" s="259"/>
      <c r="J4189" s="259"/>
    </row>
    <row r="4190" spans="1:10">
      <c r="A4190" s="259"/>
      <c r="B4190" s="259"/>
      <c r="C4190" s="259"/>
      <c r="D4190" s="259"/>
      <c r="E4190" s="259"/>
      <c r="F4190" s="270"/>
      <c r="G4190" s="259"/>
      <c r="H4190" s="259"/>
      <c r="I4190" s="259"/>
      <c r="J4190" s="259"/>
    </row>
    <row r="4191" spans="1:10">
      <c r="A4191" s="259"/>
      <c r="B4191" s="259"/>
      <c r="C4191" s="259"/>
      <c r="D4191" s="259"/>
      <c r="E4191" s="259"/>
      <c r="F4191" s="270"/>
      <c r="G4191" s="259"/>
      <c r="H4191" s="259"/>
      <c r="I4191" s="259"/>
      <c r="J4191" s="259"/>
    </row>
    <row r="4192" spans="1:10">
      <c r="A4192" s="259"/>
      <c r="B4192" s="259"/>
      <c r="C4192" s="259"/>
      <c r="D4192" s="259"/>
      <c r="E4192" s="259"/>
      <c r="F4192" s="270"/>
      <c r="G4192" s="259"/>
      <c r="H4192" s="259"/>
      <c r="I4192" s="259"/>
      <c r="J4192" s="259"/>
    </row>
    <row r="4193" spans="1:10">
      <c r="A4193" s="259"/>
      <c r="B4193" s="259"/>
      <c r="C4193" s="259"/>
      <c r="D4193" s="259"/>
      <c r="E4193" s="259"/>
      <c r="F4193" s="270"/>
      <c r="G4193" s="259"/>
      <c r="H4193" s="259"/>
      <c r="I4193" s="259"/>
      <c r="J4193" s="259"/>
    </row>
    <row r="4194" spans="1:10">
      <c r="A4194" s="259"/>
      <c r="B4194" s="259"/>
      <c r="C4194" s="259"/>
      <c r="D4194" s="259"/>
      <c r="E4194" s="259"/>
      <c r="F4194" s="270"/>
      <c r="G4194" s="259"/>
      <c r="H4194" s="259"/>
      <c r="I4194" s="259"/>
      <c r="J4194" s="259"/>
    </row>
    <row r="4195" spans="1:10">
      <c r="A4195" s="259"/>
      <c r="B4195" s="259"/>
      <c r="C4195" s="259"/>
      <c r="D4195" s="259"/>
      <c r="E4195" s="259"/>
      <c r="F4195" s="270"/>
      <c r="G4195" s="259"/>
      <c r="H4195" s="259"/>
      <c r="I4195" s="259"/>
      <c r="J4195" s="259"/>
    </row>
    <row r="4196" spans="1:10">
      <c r="A4196" s="259"/>
      <c r="B4196" s="259"/>
      <c r="C4196" s="259"/>
      <c r="D4196" s="259"/>
      <c r="E4196" s="259"/>
      <c r="F4196" s="270"/>
      <c r="G4196" s="259"/>
      <c r="H4196" s="259"/>
      <c r="I4196" s="259"/>
      <c r="J4196" s="259"/>
    </row>
    <row r="4197" spans="1:10">
      <c r="A4197" s="259"/>
      <c r="B4197" s="259"/>
      <c r="C4197" s="259"/>
      <c r="D4197" s="259"/>
      <c r="E4197" s="259"/>
      <c r="F4197" s="270"/>
      <c r="G4197" s="259"/>
      <c r="H4197" s="259"/>
      <c r="I4197" s="259"/>
      <c r="J4197" s="259"/>
    </row>
    <row r="4198" spans="1:10">
      <c r="A4198" s="259"/>
      <c r="B4198" s="259"/>
      <c r="C4198" s="259"/>
      <c r="D4198" s="259"/>
      <c r="E4198" s="259"/>
      <c r="F4198" s="270"/>
      <c r="G4198" s="259"/>
      <c r="H4198" s="259"/>
      <c r="I4198" s="259"/>
      <c r="J4198" s="259"/>
    </row>
    <row r="4199" spans="1:10">
      <c r="A4199" s="259"/>
      <c r="B4199" s="259"/>
      <c r="C4199" s="259"/>
      <c r="D4199" s="259"/>
      <c r="E4199" s="259"/>
      <c r="F4199" s="270"/>
      <c r="G4199" s="259"/>
      <c r="H4199" s="259"/>
      <c r="I4199" s="259"/>
      <c r="J4199" s="259"/>
    </row>
    <row r="4200" spans="1:10">
      <c r="A4200" s="259"/>
      <c r="B4200" s="259"/>
      <c r="C4200" s="259"/>
      <c r="D4200" s="259"/>
      <c r="E4200" s="259"/>
      <c r="F4200" s="270"/>
      <c r="G4200" s="259"/>
      <c r="H4200" s="259"/>
      <c r="I4200" s="259"/>
      <c r="J4200" s="259"/>
    </row>
    <row r="4201" spans="1:10">
      <c r="A4201" s="259"/>
      <c r="B4201" s="259"/>
      <c r="C4201" s="259"/>
      <c r="D4201" s="259"/>
      <c r="E4201" s="259"/>
      <c r="F4201" s="270"/>
      <c r="G4201" s="259"/>
      <c r="H4201" s="259"/>
      <c r="I4201" s="259"/>
      <c r="J4201" s="259"/>
    </row>
    <row r="4202" spans="1:10">
      <c r="A4202" s="259"/>
      <c r="B4202" s="259"/>
      <c r="C4202" s="259"/>
      <c r="D4202" s="259"/>
      <c r="E4202" s="259"/>
      <c r="F4202" s="270"/>
      <c r="G4202" s="259"/>
      <c r="H4202" s="259"/>
      <c r="I4202" s="259"/>
      <c r="J4202" s="259"/>
    </row>
    <row r="4203" spans="1:10">
      <c r="A4203" s="259"/>
      <c r="B4203" s="259"/>
      <c r="C4203" s="259"/>
      <c r="D4203" s="259"/>
      <c r="E4203" s="259"/>
      <c r="F4203" s="270"/>
      <c r="G4203" s="259"/>
      <c r="H4203" s="259"/>
      <c r="I4203" s="259"/>
      <c r="J4203" s="259"/>
    </row>
    <row r="4204" spans="1:10">
      <c r="A4204" s="259"/>
      <c r="B4204" s="259"/>
      <c r="C4204" s="259"/>
      <c r="D4204" s="259"/>
      <c r="E4204" s="259"/>
      <c r="F4204" s="270"/>
      <c r="G4204" s="259"/>
      <c r="H4204" s="259"/>
      <c r="I4204" s="259"/>
      <c r="J4204" s="259"/>
    </row>
    <row r="4205" spans="1:10">
      <c r="A4205" s="259"/>
      <c r="B4205" s="259"/>
      <c r="C4205" s="259"/>
      <c r="D4205" s="259"/>
      <c r="E4205" s="259"/>
      <c r="F4205" s="270"/>
      <c r="G4205" s="259"/>
      <c r="H4205" s="259"/>
      <c r="I4205" s="259"/>
      <c r="J4205" s="259"/>
    </row>
    <row r="4206" spans="1:10">
      <c r="A4206" s="259"/>
      <c r="B4206" s="259"/>
      <c r="C4206" s="259"/>
      <c r="D4206" s="259"/>
      <c r="E4206" s="259"/>
      <c r="F4206" s="270"/>
      <c r="G4206" s="259"/>
      <c r="H4206" s="259"/>
      <c r="I4206" s="259"/>
      <c r="J4206" s="259"/>
    </row>
    <row r="4207" spans="1:10">
      <c r="A4207" s="259"/>
      <c r="B4207" s="259"/>
      <c r="C4207" s="259"/>
      <c r="D4207" s="259"/>
      <c r="E4207" s="259"/>
      <c r="F4207" s="270"/>
      <c r="G4207" s="259"/>
      <c r="H4207" s="259"/>
      <c r="I4207" s="259"/>
      <c r="J4207" s="259"/>
    </row>
    <row r="4208" spans="1:10">
      <c r="A4208" s="259"/>
      <c r="B4208" s="259"/>
      <c r="C4208" s="259"/>
      <c r="D4208" s="259"/>
      <c r="E4208" s="259"/>
      <c r="F4208" s="270"/>
      <c r="G4208" s="259"/>
      <c r="H4208" s="259"/>
      <c r="I4208" s="259"/>
      <c r="J4208" s="259"/>
    </row>
    <row r="4209" spans="1:10">
      <c r="A4209" s="259"/>
      <c r="B4209" s="259"/>
      <c r="C4209" s="259"/>
      <c r="D4209" s="259"/>
      <c r="E4209" s="259"/>
      <c r="F4209" s="270"/>
      <c r="G4209" s="259"/>
      <c r="H4209" s="259"/>
      <c r="I4209" s="259"/>
      <c r="J4209" s="259"/>
    </row>
    <row r="4210" spans="1:10">
      <c r="A4210" s="259"/>
      <c r="B4210" s="259"/>
      <c r="C4210" s="259"/>
      <c r="D4210" s="259"/>
      <c r="E4210" s="259"/>
      <c r="F4210" s="270"/>
      <c r="G4210" s="259"/>
      <c r="H4210" s="259"/>
      <c r="I4210" s="259"/>
      <c r="J4210" s="259"/>
    </row>
    <row r="4211" spans="1:10">
      <c r="A4211" s="259"/>
      <c r="B4211" s="259"/>
      <c r="C4211" s="259"/>
      <c r="D4211" s="259"/>
      <c r="E4211" s="259"/>
      <c r="F4211" s="270"/>
      <c r="G4211" s="259"/>
      <c r="H4211" s="259"/>
      <c r="I4211" s="259"/>
      <c r="J4211" s="259"/>
    </row>
    <row r="4212" spans="1:10">
      <c r="A4212" s="259"/>
      <c r="B4212" s="259"/>
      <c r="C4212" s="259"/>
      <c r="D4212" s="259"/>
      <c r="E4212" s="259"/>
      <c r="F4212" s="270"/>
      <c r="G4212" s="259"/>
      <c r="H4212" s="259"/>
      <c r="I4212" s="259"/>
      <c r="J4212" s="259"/>
    </row>
    <row r="4213" spans="1:10">
      <c r="A4213" s="259"/>
      <c r="B4213" s="259"/>
      <c r="C4213" s="259"/>
      <c r="D4213" s="259"/>
      <c r="E4213" s="259"/>
      <c r="F4213" s="270"/>
      <c r="G4213" s="259"/>
      <c r="H4213" s="259"/>
      <c r="I4213" s="259"/>
      <c r="J4213" s="259"/>
    </row>
    <row r="4214" spans="1:10">
      <c r="A4214" s="259"/>
      <c r="B4214" s="259"/>
      <c r="C4214" s="259"/>
      <c r="D4214" s="259"/>
      <c r="E4214" s="259"/>
      <c r="F4214" s="270"/>
      <c r="G4214" s="259"/>
      <c r="H4214" s="259"/>
      <c r="I4214" s="259"/>
      <c r="J4214" s="259"/>
    </row>
    <row r="4215" spans="1:10">
      <c r="A4215" s="259"/>
      <c r="B4215" s="259"/>
      <c r="C4215" s="259"/>
      <c r="D4215" s="259"/>
      <c r="E4215" s="259"/>
      <c r="F4215" s="270"/>
      <c r="G4215" s="259"/>
      <c r="H4215" s="259"/>
      <c r="I4215" s="259"/>
      <c r="J4215" s="259"/>
    </row>
    <row r="4216" spans="1:10">
      <c r="A4216" s="259"/>
      <c r="B4216" s="259"/>
      <c r="C4216" s="259"/>
      <c r="D4216" s="259"/>
      <c r="E4216" s="259"/>
      <c r="F4216" s="270"/>
      <c r="G4216" s="259"/>
      <c r="H4216" s="259"/>
      <c r="I4216" s="259"/>
      <c r="J4216" s="259"/>
    </row>
    <row r="4217" spans="1:10">
      <c r="A4217" s="259"/>
      <c r="B4217" s="259"/>
      <c r="C4217" s="259"/>
      <c r="D4217" s="259"/>
      <c r="E4217" s="259"/>
      <c r="F4217" s="270"/>
      <c r="G4217" s="259"/>
      <c r="H4217" s="259"/>
      <c r="I4217" s="259"/>
      <c r="J4217" s="259"/>
    </row>
    <row r="4218" spans="1:10">
      <c r="A4218" s="259"/>
      <c r="B4218" s="259"/>
      <c r="C4218" s="259"/>
      <c r="D4218" s="259"/>
      <c r="E4218" s="259"/>
      <c r="F4218" s="270"/>
      <c r="G4218" s="259"/>
      <c r="H4218" s="259"/>
      <c r="I4218" s="259"/>
      <c r="J4218" s="259"/>
    </row>
    <row r="4219" spans="1:10">
      <c r="A4219" s="259"/>
      <c r="B4219" s="259"/>
      <c r="C4219" s="259"/>
      <c r="D4219" s="259"/>
      <c r="E4219" s="259"/>
      <c r="F4219" s="270"/>
      <c r="G4219" s="259"/>
      <c r="H4219" s="259"/>
      <c r="I4219" s="259"/>
      <c r="J4219" s="259"/>
    </row>
    <row r="4220" spans="1:10">
      <c r="A4220" s="259"/>
      <c r="B4220" s="259"/>
      <c r="C4220" s="259"/>
      <c r="D4220" s="259"/>
      <c r="E4220" s="259"/>
      <c r="F4220" s="270"/>
      <c r="G4220" s="259"/>
      <c r="H4220" s="259"/>
      <c r="I4220" s="259"/>
      <c r="J4220" s="259"/>
    </row>
    <row r="4221" spans="1:10">
      <c r="A4221" s="259"/>
      <c r="B4221" s="259"/>
      <c r="C4221" s="259"/>
      <c r="D4221" s="259"/>
      <c r="E4221" s="259"/>
      <c r="F4221" s="270"/>
      <c r="G4221" s="259"/>
      <c r="H4221" s="259"/>
      <c r="I4221" s="259"/>
      <c r="J4221" s="259"/>
    </row>
    <row r="4222" spans="1:10">
      <c r="A4222" s="259"/>
      <c r="B4222" s="259"/>
      <c r="C4222" s="259"/>
      <c r="D4222" s="259"/>
      <c r="E4222" s="259"/>
      <c r="F4222" s="270"/>
      <c r="G4222" s="259"/>
      <c r="H4222" s="259"/>
      <c r="I4222" s="259"/>
      <c r="J4222" s="259"/>
    </row>
    <row r="4223" spans="1:10">
      <c r="A4223" s="259"/>
      <c r="B4223" s="259"/>
      <c r="C4223" s="259"/>
      <c r="D4223" s="259"/>
      <c r="E4223" s="259"/>
      <c r="F4223" s="270"/>
      <c r="G4223" s="259"/>
      <c r="H4223" s="259"/>
      <c r="I4223" s="259"/>
      <c r="J4223" s="259"/>
    </row>
    <row r="4224" spans="1:10">
      <c r="A4224" s="259"/>
      <c r="B4224" s="259"/>
      <c r="C4224" s="259"/>
      <c r="D4224" s="259"/>
      <c r="E4224" s="259"/>
      <c r="F4224" s="270"/>
      <c r="G4224" s="259"/>
      <c r="H4224" s="259"/>
      <c r="I4224" s="259"/>
      <c r="J4224" s="259"/>
    </row>
    <row r="4225" spans="1:10">
      <c r="A4225" s="259"/>
      <c r="B4225" s="259"/>
      <c r="C4225" s="259"/>
      <c r="D4225" s="259"/>
      <c r="E4225" s="259"/>
      <c r="F4225" s="270"/>
      <c r="G4225" s="259"/>
      <c r="H4225" s="259"/>
      <c r="I4225" s="259"/>
      <c r="J4225" s="259"/>
    </row>
    <row r="4226" spans="1:10">
      <c r="A4226" s="259"/>
      <c r="B4226" s="259"/>
      <c r="C4226" s="259"/>
      <c r="D4226" s="259"/>
      <c r="E4226" s="259"/>
      <c r="F4226" s="270"/>
      <c r="G4226" s="259"/>
      <c r="H4226" s="259"/>
      <c r="I4226" s="259"/>
      <c r="J4226" s="259"/>
    </row>
    <row r="4227" spans="1:10">
      <c r="A4227" s="259"/>
      <c r="B4227" s="259"/>
      <c r="C4227" s="259"/>
      <c r="D4227" s="259"/>
      <c r="E4227" s="259"/>
      <c r="F4227" s="270"/>
      <c r="G4227" s="259"/>
      <c r="H4227" s="259"/>
      <c r="I4227" s="259"/>
      <c r="J4227" s="259"/>
    </row>
    <row r="4228" spans="1:10">
      <c r="A4228" s="259"/>
      <c r="B4228" s="259"/>
      <c r="C4228" s="259"/>
      <c r="D4228" s="259"/>
      <c r="E4228" s="259"/>
      <c r="F4228" s="270"/>
      <c r="G4228" s="259"/>
      <c r="H4228" s="259"/>
      <c r="I4228" s="259"/>
      <c r="J4228" s="259"/>
    </row>
    <row r="4229" spans="1:10">
      <c r="A4229" s="259"/>
      <c r="B4229" s="259"/>
      <c r="C4229" s="259"/>
      <c r="D4229" s="259"/>
      <c r="E4229" s="259"/>
      <c r="F4229" s="270"/>
      <c r="G4229" s="259"/>
      <c r="H4229" s="259"/>
      <c r="I4229" s="259"/>
      <c r="J4229" s="259"/>
    </row>
    <row r="4230" spans="1:10">
      <c r="A4230" s="259"/>
      <c r="B4230" s="259"/>
      <c r="C4230" s="259"/>
      <c r="D4230" s="259"/>
      <c r="E4230" s="259"/>
      <c r="F4230" s="270"/>
      <c r="G4230" s="259"/>
      <c r="H4230" s="259"/>
      <c r="I4230" s="259"/>
      <c r="J4230" s="259"/>
    </row>
    <row r="4231" spans="1:10">
      <c r="A4231" s="259"/>
      <c r="B4231" s="259"/>
      <c r="C4231" s="259"/>
      <c r="D4231" s="259"/>
      <c r="E4231" s="259"/>
      <c r="F4231" s="270"/>
      <c r="G4231" s="259"/>
      <c r="H4231" s="259"/>
      <c r="I4231" s="259"/>
      <c r="J4231" s="259"/>
    </row>
    <row r="4232" spans="1:10">
      <c r="A4232" s="259"/>
      <c r="B4232" s="259"/>
      <c r="C4232" s="259"/>
      <c r="D4232" s="259"/>
      <c r="E4232" s="259"/>
      <c r="F4232" s="270"/>
      <c r="G4232" s="259"/>
      <c r="H4232" s="259"/>
      <c r="I4232" s="259"/>
      <c r="J4232" s="259"/>
    </row>
    <row r="4233" spans="1:10">
      <c r="A4233" s="259"/>
      <c r="B4233" s="259"/>
      <c r="C4233" s="259"/>
      <c r="D4233" s="259"/>
      <c r="E4233" s="259"/>
      <c r="F4233" s="270"/>
      <c r="G4233" s="259"/>
      <c r="H4233" s="259"/>
      <c r="I4233" s="259"/>
      <c r="J4233" s="259"/>
    </row>
    <row r="4234" spans="1:10">
      <c r="A4234" s="259"/>
      <c r="B4234" s="259"/>
      <c r="C4234" s="259"/>
      <c r="D4234" s="259"/>
      <c r="E4234" s="259"/>
      <c r="F4234" s="270"/>
      <c r="G4234" s="259"/>
      <c r="H4234" s="259"/>
      <c r="I4234" s="259"/>
      <c r="J4234" s="259"/>
    </row>
    <row r="4235" spans="1:10">
      <c r="A4235" s="259"/>
      <c r="B4235" s="259"/>
      <c r="C4235" s="259"/>
      <c r="D4235" s="259"/>
      <c r="E4235" s="259"/>
      <c r="F4235" s="270"/>
      <c r="G4235" s="259"/>
      <c r="H4235" s="259"/>
      <c r="I4235" s="259"/>
      <c r="J4235" s="259"/>
    </row>
    <row r="4236" spans="1:10">
      <c r="A4236" s="259"/>
      <c r="B4236" s="259"/>
      <c r="C4236" s="259"/>
      <c r="D4236" s="259"/>
      <c r="E4236" s="259"/>
      <c r="F4236" s="270"/>
      <c r="G4236" s="259"/>
      <c r="H4236" s="259"/>
      <c r="I4236" s="259"/>
      <c r="J4236" s="259"/>
    </row>
    <row r="4237" spans="1:10">
      <c r="A4237" s="259"/>
      <c r="B4237" s="259"/>
      <c r="C4237" s="259"/>
      <c r="D4237" s="259"/>
      <c r="E4237" s="259"/>
      <c r="F4237" s="270"/>
      <c r="G4237" s="259"/>
      <c r="H4237" s="259"/>
      <c r="I4237" s="259"/>
      <c r="J4237" s="259"/>
    </row>
    <row r="4238" spans="1:10">
      <c r="A4238" s="259"/>
      <c r="B4238" s="259"/>
      <c r="C4238" s="259"/>
      <c r="D4238" s="259"/>
      <c r="E4238" s="259"/>
      <c r="F4238" s="270"/>
      <c r="G4238" s="259"/>
      <c r="H4238" s="259"/>
      <c r="I4238" s="259"/>
      <c r="J4238" s="259"/>
    </row>
    <row r="4239" spans="1:10">
      <c r="A4239" s="259"/>
      <c r="B4239" s="259"/>
      <c r="C4239" s="259"/>
      <c r="D4239" s="259"/>
      <c r="E4239" s="259"/>
      <c r="F4239" s="270"/>
      <c r="G4239" s="259"/>
      <c r="H4239" s="259"/>
      <c r="I4239" s="259"/>
      <c r="J4239" s="259"/>
    </row>
    <row r="4240" spans="1:10">
      <c r="A4240" s="259"/>
      <c r="B4240" s="259"/>
      <c r="C4240" s="259"/>
      <c r="D4240" s="259"/>
      <c r="E4240" s="259"/>
      <c r="F4240" s="270"/>
      <c r="G4240" s="259"/>
      <c r="H4240" s="259"/>
      <c r="I4240" s="259"/>
      <c r="J4240" s="259"/>
    </row>
    <row r="4241" spans="1:10">
      <c r="A4241" s="259"/>
      <c r="B4241" s="259"/>
      <c r="C4241" s="259"/>
      <c r="D4241" s="259"/>
      <c r="E4241" s="259"/>
      <c r="F4241" s="270"/>
      <c r="G4241" s="259"/>
      <c r="H4241" s="259"/>
      <c r="I4241" s="259"/>
      <c r="J4241" s="259"/>
    </row>
    <row r="4242" spans="1:10">
      <c r="A4242" s="259"/>
      <c r="B4242" s="259"/>
      <c r="C4242" s="259"/>
      <c r="D4242" s="259"/>
      <c r="E4242" s="259"/>
      <c r="F4242" s="270"/>
      <c r="G4242" s="259"/>
      <c r="H4242" s="259"/>
      <c r="I4242" s="259"/>
      <c r="J4242" s="259"/>
    </row>
    <row r="4243" spans="1:10">
      <c r="A4243" s="259"/>
      <c r="B4243" s="259"/>
      <c r="C4243" s="259"/>
      <c r="D4243" s="259"/>
      <c r="E4243" s="259"/>
      <c r="F4243" s="270"/>
      <c r="G4243" s="259"/>
      <c r="H4243" s="259"/>
      <c r="I4243" s="259"/>
      <c r="J4243" s="259"/>
    </row>
    <row r="4244" spans="1:10">
      <c r="A4244" s="259"/>
      <c r="B4244" s="259"/>
      <c r="C4244" s="259"/>
      <c r="D4244" s="259"/>
      <c r="E4244" s="259"/>
      <c r="F4244" s="270"/>
      <c r="G4244" s="259"/>
      <c r="H4244" s="259"/>
      <c r="I4244" s="259"/>
      <c r="J4244" s="259"/>
    </row>
    <row r="4245" spans="1:10">
      <c r="A4245" s="259"/>
      <c r="B4245" s="259"/>
      <c r="C4245" s="259"/>
      <c r="D4245" s="259"/>
      <c r="E4245" s="259"/>
      <c r="F4245" s="270"/>
      <c r="G4245" s="259"/>
      <c r="H4245" s="259"/>
      <c r="I4245" s="259"/>
      <c r="J4245" s="259"/>
    </row>
    <row r="4246" spans="1:10">
      <c r="A4246" s="259"/>
      <c r="B4246" s="259"/>
      <c r="C4246" s="259"/>
      <c r="D4246" s="259"/>
      <c r="E4246" s="259"/>
      <c r="F4246" s="270"/>
      <c r="G4246" s="259"/>
      <c r="H4246" s="259"/>
      <c r="I4246" s="259"/>
      <c r="J4246" s="259"/>
    </row>
    <row r="4247" spans="1:10">
      <c r="A4247" s="259"/>
      <c r="B4247" s="259"/>
      <c r="C4247" s="259"/>
      <c r="D4247" s="259"/>
      <c r="E4247" s="259"/>
      <c r="F4247" s="270"/>
      <c r="G4247" s="259"/>
      <c r="H4247" s="259"/>
      <c r="I4247" s="259"/>
      <c r="J4247" s="259"/>
    </row>
    <row r="4248" spans="1:10">
      <c r="A4248" s="259"/>
      <c r="B4248" s="259"/>
      <c r="C4248" s="259"/>
      <c r="D4248" s="259"/>
      <c r="E4248" s="259"/>
      <c r="F4248" s="270"/>
      <c r="G4248" s="259"/>
      <c r="H4248" s="259"/>
      <c r="I4248" s="259"/>
      <c r="J4248" s="259"/>
    </row>
    <row r="4249" spans="1:10">
      <c r="A4249" s="259"/>
      <c r="B4249" s="259"/>
      <c r="C4249" s="259"/>
      <c r="D4249" s="259"/>
      <c r="E4249" s="259"/>
      <c r="F4249" s="270"/>
      <c r="G4249" s="259"/>
      <c r="H4249" s="259"/>
      <c r="I4249" s="259"/>
      <c r="J4249" s="259"/>
    </row>
    <row r="4250" spans="1:10">
      <c r="A4250" s="259"/>
      <c r="B4250" s="259"/>
      <c r="C4250" s="259"/>
      <c r="D4250" s="259"/>
      <c r="E4250" s="259"/>
      <c r="F4250" s="270"/>
      <c r="G4250" s="259"/>
      <c r="H4250" s="259"/>
      <c r="I4250" s="259"/>
      <c r="J4250" s="259"/>
    </row>
    <row r="4251" spans="1:10">
      <c r="A4251" s="259"/>
      <c r="B4251" s="259"/>
      <c r="C4251" s="259"/>
      <c r="D4251" s="259"/>
      <c r="E4251" s="259"/>
      <c r="F4251" s="270"/>
      <c r="G4251" s="259"/>
      <c r="H4251" s="259"/>
      <c r="I4251" s="259"/>
      <c r="J4251" s="259"/>
    </row>
    <row r="4252" spans="1:10">
      <c r="A4252" s="259"/>
      <c r="B4252" s="259"/>
      <c r="C4252" s="259"/>
      <c r="D4252" s="259"/>
      <c r="E4252" s="259"/>
      <c r="F4252" s="270"/>
      <c r="G4252" s="259"/>
      <c r="H4252" s="259"/>
      <c r="I4252" s="259"/>
      <c r="J4252" s="259"/>
    </row>
    <row r="4253" spans="1:10">
      <c r="A4253" s="259"/>
      <c r="B4253" s="259"/>
      <c r="C4253" s="259"/>
      <c r="D4253" s="259"/>
      <c r="E4253" s="259"/>
      <c r="F4253" s="270"/>
      <c r="G4253" s="259"/>
      <c r="H4253" s="259"/>
      <c r="I4253" s="259"/>
      <c r="J4253" s="259"/>
    </row>
    <row r="4254" spans="1:10">
      <c r="A4254" s="259"/>
      <c r="B4254" s="259"/>
      <c r="C4254" s="259"/>
      <c r="D4254" s="259"/>
      <c r="E4254" s="259"/>
      <c r="F4254" s="270"/>
      <c r="G4254" s="259"/>
      <c r="H4254" s="259"/>
      <c r="I4254" s="259"/>
      <c r="J4254" s="259"/>
    </row>
    <row r="4255" spans="1:10">
      <c r="A4255" s="259"/>
      <c r="B4255" s="259"/>
      <c r="C4255" s="259"/>
      <c r="D4255" s="259"/>
      <c r="E4255" s="259"/>
      <c r="F4255" s="270"/>
      <c r="G4255" s="259"/>
      <c r="H4255" s="259"/>
      <c r="I4255" s="259"/>
      <c r="J4255" s="259"/>
    </row>
    <row r="4256" spans="1:10">
      <c r="A4256" s="259"/>
      <c r="B4256" s="259"/>
      <c r="C4256" s="259"/>
      <c r="D4256" s="259"/>
      <c r="E4256" s="259"/>
      <c r="F4256" s="270"/>
      <c r="G4256" s="259"/>
      <c r="H4256" s="259"/>
      <c r="I4256" s="259"/>
      <c r="J4256" s="259"/>
    </row>
    <row r="4257" spans="1:10">
      <c r="A4257" s="259"/>
      <c r="B4257" s="259"/>
      <c r="C4257" s="259"/>
      <c r="D4257" s="259"/>
      <c r="E4257" s="259"/>
      <c r="F4257" s="270"/>
      <c r="G4257" s="259"/>
      <c r="H4257" s="259"/>
      <c r="I4257" s="259"/>
      <c r="J4257" s="259"/>
    </row>
    <row r="4258" spans="1:10">
      <c r="A4258" s="259"/>
      <c r="B4258" s="259"/>
      <c r="C4258" s="259"/>
      <c r="D4258" s="259"/>
      <c r="E4258" s="259"/>
      <c r="F4258" s="270"/>
      <c r="G4258" s="259"/>
      <c r="H4258" s="259"/>
      <c r="I4258" s="259"/>
      <c r="J4258" s="259"/>
    </row>
    <row r="4259" spans="1:10">
      <c r="A4259" s="259"/>
      <c r="B4259" s="259"/>
      <c r="C4259" s="259"/>
      <c r="D4259" s="259"/>
      <c r="E4259" s="259"/>
      <c r="F4259" s="270"/>
      <c r="G4259" s="259"/>
      <c r="H4259" s="259"/>
      <c r="I4259" s="259"/>
      <c r="J4259" s="259"/>
    </row>
    <row r="4260" spans="1:10">
      <c r="A4260" s="259"/>
      <c r="B4260" s="259"/>
      <c r="C4260" s="259"/>
      <c r="D4260" s="259"/>
      <c r="E4260" s="259"/>
      <c r="F4260" s="270"/>
      <c r="G4260" s="259"/>
      <c r="H4260" s="259"/>
      <c r="I4260" s="259"/>
      <c r="J4260" s="259"/>
    </row>
    <row r="4261" spans="1:10">
      <c r="A4261" s="259"/>
      <c r="B4261" s="259"/>
      <c r="C4261" s="259"/>
      <c r="D4261" s="259"/>
      <c r="E4261" s="259"/>
      <c r="F4261" s="270"/>
      <c r="G4261" s="259"/>
      <c r="H4261" s="259"/>
      <c r="I4261" s="259"/>
      <c r="J4261" s="259"/>
    </row>
    <row r="4262" spans="1:10">
      <c r="A4262" s="259"/>
      <c r="B4262" s="259"/>
      <c r="C4262" s="259"/>
      <c r="D4262" s="259"/>
      <c r="E4262" s="259"/>
      <c r="F4262" s="270"/>
      <c r="G4262" s="259"/>
      <c r="H4262" s="259"/>
      <c r="I4262" s="259"/>
      <c r="J4262" s="259"/>
    </row>
    <row r="4263" spans="1:10">
      <c r="A4263" s="259"/>
      <c r="B4263" s="259"/>
      <c r="C4263" s="259"/>
      <c r="D4263" s="259"/>
      <c r="E4263" s="259"/>
      <c r="F4263" s="270"/>
      <c r="G4263" s="259"/>
      <c r="H4263" s="259"/>
      <c r="I4263" s="259"/>
      <c r="J4263" s="259"/>
    </row>
    <row r="4264" spans="1:10">
      <c r="A4264" s="259"/>
      <c r="B4264" s="259"/>
      <c r="C4264" s="259"/>
      <c r="D4264" s="259"/>
      <c r="E4264" s="259"/>
      <c r="F4264" s="270"/>
      <c r="G4264" s="259"/>
      <c r="H4264" s="259"/>
      <c r="I4264" s="259"/>
      <c r="J4264" s="259"/>
    </row>
    <row r="4265" spans="1:10">
      <c r="A4265" s="259"/>
      <c r="B4265" s="259"/>
      <c r="C4265" s="259"/>
      <c r="D4265" s="259"/>
      <c r="E4265" s="259"/>
      <c r="F4265" s="270"/>
      <c r="G4265" s="259"/>
      <c r="H4265" s="259"/>
      <c r="I4265" s="259"/>
      <c r="J4265" s="259"/>
    </row>
    <row r="4266" spans="1:10">
      <c r="A4266" s="259"/>
      <c r="B4266" s="259"/>
      <c r="C4266" s="259"/>
      <c r="D4266" s="259"/>
      <c r="E4266" s="259"/>
      <c r="F4266" s="270"/>
      <c r="G4266" s="259"/>
      <c r="H4266" s="259"/>
      <c r="I4266" s="259"/>
      <c r="J4266" s="259"/>
    </row>
    <row r="4267" spans="1:10">
      <c r="A4267" s="259"/>
      <c r="B4267" s="259"/>
      <c r="C4267" s="259"/>
      <c r="D4267" s="259"/>
      <c r="E4267" s="259"/>
      <c r="F4267" s="270"/>
      <c r="G4267" s="259"/>
      <c r="H4267" s="259"/>
      <c r="I4267" s="259"/>
      <c r="J4267" s="259"/>
    </row>
    <row r="4268" spans="1:10">
      <c r="A4268" s="259"/>
      <c r="B4268" s="259"/>
      <c r="C4268" s="259"/>
      <c r="D4268" s="259"/>
      <c r="E4268" s="259"/>
      <c r="F4268" s="270"/>
      <c r="G4268" s="259"/>
      <c r="H4268" s="259"/>
      <c r="I4268" s="259"/>
      <c r="J4268" s="259"/>
    </row>
    <row r="4269" spans="1:10">
      <c r="A4269" s="259"/>
      <c r="B4269" s="259"/>
      <c r="C4269" s="259"/>
      <c r="D4269" s="259"/>
      <c r="E4269" s="259"/>
      <c r="F4269" s="270"/>
      <c r="G4269" s="259"/>
      <c r="H4269" s="259"/>
      <c r="I4269" s="259"/>
      <c r="J4269" s="259"/>
    </row>
    <row r="4270" spans="1:10">
      <c r="A4270" s="259"/>
      <c r="B4270" s="259"/>
      <c r="C4270" s="259"/>
      <c r="D4270" s="259"/>
      <c r="E4270" s="259"/>
      <c r="F4270" s="270"/>
      <c r="G4270" s="259"/>
      <c r="H4270" s="259"/>
      <c r="I4270" s="259"/>
      <c r="J4270" s="259"/>
    </row>
    <row r="4271" spans="1:10">
      <c r="A4271" s="259"/>
      <c r="B4271" s="259"/>
      <c r="C4271" s="259"/>
      <c r="D4271" s="259"/>
      <c r="E4271" s="259"/>
      <c r="F4271" s="270"/>
      <c r="G4271" s="259"/>
      <c r="H4271" s="259"/>
      <c r="I4271" s="259"/>
      <c r="J4271" s="259"/>
    </row>
    <row r="4272" spans="1:10">
      <c r="A4272" s="259"/>
      <c r="B4272" s="259"/>
      <c r="C4272" s="259"/>
      <c r="D4272" s="259"/>
      <c r="E4272" s="259"/>
      <c r="F4272" s="270"/>
      <c r="G4272" s="259"/>
      <c r="H4272" s="259"/>
      <c r="I4272" s="259"/>
      <c r="J4272" s="259"/>
    </row>
    <row r="4273" spans="1:10">
      <c r="A4273" s="259"/>
      <c r="B4273" s="259"/>
      <c r="C4273" s="259"/>
      <c r="D4273" s="259"/>
      <c r="E4273" s="259"/>
      <c r="F4273" s="270"/>
      <c r="G4273" s="259"/>
      <c r="H4273" s="259"/>
      <c r="I4273" s="259"/>
      <c r="J4273" s="259"/>
    </row>
    <row r="4274" spans="1:10">
      <c r="A4274" s="259"/>
      <c r="B4274" s="259"/>
      <c r="C4274" s="259"/>
      <c r="D4274" s="259"/>
      <c r="E4274" s="259"/>
      <c r="F4274" s="270"/>
      <c r="G4274" s="259"/>
      <c r="H4274" s="259"/>
      <c r="I4274" s="259"/>
      <c r="J4274" s="259"/>
    </row>
    <row r="4275" spans="1:10">
      <c r="A4275" s="259"/>
      <c r="B4275" s="259"/>
      <c r="C4275" s="259"/>
      <c r="D4275" s="259"/>
      <c r="E4275" s="259"/>
      <c r="F4275" s="270"/>
      <c r="G4275" s="259"/>
      <c r="H4275" s="259"/>
      <c r="I4275" s="259"/>
      <c r="J4275" s="259"/>
    </row>
    <row r="4276" spans="1:10">
      <c r="A4276" s="259"/>
      <c r="B4276" s="259"/>
      <c r="C4276" s="259"/>
      <c r="D4276" s="259"/>
      <c r="E4276" s="259"/>
      <c r="F4276" s="270"/>
      <c r="G4276" s="259"/>
      <c r="H4276" s="259"/>
      <c r="I4276" s="259"/>
      <c r="J4276" s="259"/>
    </row>
    <row r="4277" spans="1:10">
      <c r="A4277" s="259"/>
      <c r="B4277" s="259"/>
      <c r="C4277" s="259"/>
      <c r="D4277" s="259"/>
      <c r="E4277" s="259"/>
      <c r="F4277" s="270"/>
      <c r="G4277" s="259"/>
      <c r="H4277" s="259"/>
      <c r="I4277" s="259"/>
      <c r="J4277" s="259"/>
    </row>
    <row r="4278" spans="1:10">
      <c r="A4278" s="259"/>
      <c r="B4278" s="259"/>
      <c r="C4278" s="259"/>
      <c r="D4278" s="259"/>
      <c r="E4278" s="259"/>
      <c r="F4278" s="270"/>
      <c r="G4278" s="259"/>
      <c r="H4278" s="259"/>
      <c r="I4278" s="259"/>
      <c r="J4278" s="259"/>
    </row>
    <row r="4279" spans="1:10">
      <c r="A4279" s="259"/>
      <c r="B4279" s="259"/>
      <c r="C4279" s="259"/>
      <c r="D4279" s="259"/>
      <c r="E4279" s="259"/>
      <c r="F4279" s="270"/>
      <c r="G4279" s="259"/>
      <c r="H4279" s="259"/>
      <c r="I4279" s="259"/>
      <c r="J4279" s="259"/>
    </row>
    <row r="4280" spans="1:10">
      <c r="A4280" s="259"/>
      <c r="B4280" s="259"/>
      <c r="C4280" s="259"/>
      <c r="D4280" s="259"/>
      <c r="E4280" s="259"/>
      <c r="F4280" s="270"/>
      <c r="G4280" s="259"/>
      <c r="H4280" s="259"/>
      <c r="I4280" s="259"/>
      <c r="J4280" s="259"/>
    </row>
    <row r="4281" spans="1:10">
      <c r="A4281" s="259"/>
      <c r="B4281" s="259"/>
      <c r="C4281" s="259"/>
      <c r="D4281" s="259"/>
      <c r="E4281" s="259"/>
      <c r="F4281" s="270"/>
      <c r="G4281" s="259"/>
      <c r="H4281" s="259"/>
      <c r="I4281" s="259"/>
      <c r="J4281" s="259"/>
    </row>
    <row r="4282" spans="1:10">
      <c r="A4282" s="259"/>
      <c r="B4282" s="259"/>
      <c r="C4282" s="259"/>
      <c r="D4282" s="259"/>
      <c r="E4282" s="259"/>
      <c r="F4282" s="270"/>
      <c r="G4282" s="259"/>
      <c r="H4282" s="259"/>
      <c r="I4282" s="259"/>
      <c r="J4282" s="259"/>
    </row>
    <row r="4283" spans="1:10">
      <c r="A4283" s="259"/>
      <c r="B4283" s="259"/>
      <c r="C4283" s="259"/>
      <c r="D4283" s="259"/>
      <c r="E4283" s="259"/>
      <c r="F4283" s="270"/>
      <c r="G4283" s="259"/>
      <c r="H4283" s="259"/>
      <c r="I4283" s="259"/>
      <c r="J4283" s="259"/>
    </row>
    <row r="4284" spans="1:10">
      <c r="A4284" s="259"/>
      <c r="B4284" s="259"/>
      <c r="C4284" s="259"/>
      <c r="D4284" s="259"/>
      <c r="E4284" s="259"/>
      <c r="F4284" s="270"/>
      <c r="G4284" s="259"/>
      <c r="H4284" s="259"/>
      <c r="I4284" s="259"/>
      <c r="J4284" s="259"/>
    </row>
    <row r="4285" spans="1:10">
      <c r="A4285" s="259"/>
      <c r="B4285" s="259"/>
      <c r="C4285" s="259"/>
      <c r="D4285" s="259"/>
      <c r="E4285" s="259"/>
      <c r="F4285" s="270"/>
      <c r="G4285" s="259"/>
      <c r="H4285" s="259"/>
      <c r="I4285" s="259"/>
      <c r="J4285" s="259"/>
    </row>
    <row r="4286" spans="1:10">
      <c r="A4286" s="259"/>
      <c r="B4286" s="259"/>
      <c r="C4286" s="259"/>
      <c r="D4286" s="259"/>
      <c r="E4286" s="259"/>
      <c r="F4286" s="270"/>
      <c r="G4286" s="259"/>
      <c r="H4286" s="259"/>
      <c r="I4286" s="259"/>
      <c r="J4286" s="259"/>
    </row>
    <row r="4287" spans="1:10">
      <c r="A4287" s="259"/>
      <c r="B4287" s="259"/>
      <c r="C4287" s="259"/>
      <c r="D4287" s="259"/>
      <c r="E4287" s="259"/>
      <c r="F4287" s="270"/>
      <c r="G4287" s="259"/>
      <c r="H4287" s="259"/>
      <c r="I4287" s="259"/>
      <c r="J4287" s="259"/>
    </row>
    <row r="4288" spans="1:10">
      <c r="A4288" s="259"/>
      <c r="B4288" s="259"/>
      <c r="C4288" s="259"/>
      <c r="D4288" s="259"/>
      <c r="E4288" s="259"/>
      <c r="F4288" s="270"/>
      <c r="G4288" s="259"/>
      <c r="H4288" s="259"/>
      <c r="I4288" s="259"/>
      <c r="J4288" s="259"/>
    </row>
    <row r="4289" spans="1:10">
      <c r="A4289" s="259"/>
      <c r="B4289" s="259"/>
      <c r="C4289" s="259"/>
      <c r="D4289" s="259"/>
      <c r="E4289" s="259"/>
      <c r="F4289" s="270"/>
      <c r="G4289" s="259"/>
      <c r="H4289" s="259"/>
      <c r="I4289" s="259"/>
      <c r="J4289" s="259"/>
    </row>
    <row r="4290" spans="1:10">
      <c r="A4290" s="259"/>
      <c r="B4290" s="259"/>
      <c r="C4290" s="259"/>
      <c r="D4290" s="259"/>
      <c r="E4290" s="259"/>
      <c r="F4290" s="270"/>
      <c r="G4290" s="259"/>
      <c r="H4290" s="259"/>
      <c r="I4290" s="259"/>
      <c r="J4290" s="259"/>
    </row>
    <row r="4291" spans="1:10">
      <c r="A4291" s="259"/>
      <c r="B4291" s="259"/>
      <c r="C4291" s="259"/>
      <c r="D4291" s="259"/>
      <c r="E4291" s="259"/>
      <c r="F4291" s="270"/>
      <c r="G4291" s="259"/>
      <c r="H4291" s="259"/>
      <c r="I4291" s="259"/>
      <c r="J4291" s="259"/>
    </row>
    <row r="4292" spans="1:10">
      <c r="A4292" s="259"/>
      <c r="B4292" s="259"/>
      <c r="C4292" s="259"/>
      <c r="D4292" s="259"/>
      <c r="E4292" s="259"/>
      <c r="F4292" s="270"/>
      <c r="G4292" s="259"/>
      <c r="H4292" s="259"/>
      <c r="I4292" s="259"/>
      <c r="J4292" s="259"/>
    </row>
    <row r="4293" spans="1:10">
      <c r="A4293" s="259"/>
      <c r="B4293" s="259"/>
      <c r="C4293" s="259"/>
      <c r="D4293" s="259"/>
      <c r="E4293" s="259"/>
      <c r="F4293" s="270"/>
      <c r="G4293" s="259"/>
      <c r="H4293" s="259"/>
      <c r="I4293" s="259"/>
      <c r="J4293" s="259"/>
    </row>
    <row r="4294" spans="1:10">
      <c r="A4294" s="259"/>
      <c r="B4294" s="259"/>
      <c r="C4294" s="259"/>
      <c r="D4294" s="259"/>
      <c r="E4294" s="259"/>
      <c r="F4294" s="270"/>
      <c r="G4294" s="259"/>
      <c r="H4294" s="259"/>
      <c r="I4294" s="259"/>
      <c r="J4294" s="259"/>
    </row>
    <row r="4295" spans="1:10">
      <c r="A4295" s="259"/>
      <c r="B4295" s="259"/>
      <c r="C4295" s="259"/>
      <c r="D4295" s="259"/>
      <c r="E4295" s="259"/>
      <c r="F4295" s="270"/>
      <c r="G4295" s="259"/>
      <c r="H4295" s="259"/>
      <c r="I4295" s="259"/>
      <c r="J4295" s="259"/>
    </row>
    <row r="4296" spans="1:10">
      <c r="A4296" s="259"/>
      <c r="B4296" s="259"/>
      <c r="C4296" s="259"/>
      <c r="D4296" s="259"/>
      <c r="E4296" s="259"/>
      <c r="F4296" s="270"/>
      <c r="G4296" s="259"/>
      <c r="H4296" s="259"/>
      <c r="I4296" s="259"/>
      <c r="J4296" s="259"/>
    </row>
    <row r="4297" spans="1:10">
      <c r="A4297" s="259"/>
      <c r="B4297" s="259"/>
      <c r="C4297" s="259"/>
      <c r="D4297" s="259"/>
      <c r="E4297" s="259"/>
      <c r="F4297" s="270"/>
      <c r="G4297" s="259"/>
      <c r="H4297" s="259"/>
      <c r="I4297" s="259"/>
      <c r="J4297" s="259"/>
    </row>
    <row r="4298" spans="1:10">
      <c r="A4298" s="259"/>
      <c r="B4298" s="259"/>
      <c r="C4298" s="259"/>
      <c r="D4298" s="259"/>
      <c r="E4298" s="259"/>
      <c r="F4298" s="270"/>
      <c r="G4298" s="259"/>
      <c r="H4298" s="259"/>
      <c r="I4298" s="259"/>
      <c r="J4298" s="259"/>
    </row>
    <row r="4299" spans="1:10">
      <c r="A4299" s="259"/>
      <c r="B4299" s="259"/>
      <c r="C4299" s="259"/>
      <c r="D4299" s="259"/>
      <c r="E4299" s="259"/>
      <c r="F4299" s="270"/>
      <c r="G4299" s="259"/>
      <c r="H4299" s="259"/>
      <c r="I4299" s="259"/>
      <c r="J4299" s="259"/>
    </row>
    <row r="4300" spans="1:10">
      <c r="A4300" s="259"/>
      <c r="B4300" s="259"/>
      <c r="C4300" s="259"/>
      <c r="D4300" s="259"/>
      <c r="E4300" s="259"/>
      <c r="F4300" s="270"/>
      <c r="G4300" s="259"/>
      <c r="H4300" s="259"/>
      <c r="I4300" s="259"/>
      <c r="J4300" s="259"/>
    </row>
    <row r="4301" spans="1:10">
      <c r="A4301" s="259"/>
      <c r="B4301" s="259"/>
      <c r="C4301" s="259"/>
      <c r="D4301" s="259"/>
      <c r="E4301" s="259"/>
      <c r="F4301" s="270"/>
      <c r="G4301" s="259"/>
      <c r="H4301" s="259"/>
      <c r="I4301" s="259"/>
      <c r="J4301" s="259"/>
    </row>
    <row r="4302" spans="1:10">
      <c r="A4302" s="259"/>
      <c r="B4302" s="259"/>
      <c r="C4302" s="259"/>
      <c r="D4302" s="259"/>
      <c r="E4302" s="259"/>
      <c r="F4302" s="270"/>
      <c r="G4302" s="259"/>
      <c r="H4302" s="259"/>
      <c r="I4302" s="259"/>
      <c r="J4302" s="259"/>
    </row>
    <row r="4303" spans="1:10">
      <c r="A4303" s="259"/>
      <c r="B4303" s="259"/>
      <c r="C4303" s="259"/>
      <c r="D4303" s="259"/>
      <c r="E4303" s="259"/>
      <c r="F4303" s="270"/>
      <c r="G4303" s="259"/>
      <c r="H4303" s="259"/>
      <c r="I4303" s="259"/>
      <c r="J4303" s="259"/>
    </row>
    <row r="4304" spans="1:10">
      <c r="A4304" s="259"/>
      <c r="B4304" s="259"/>
      <c r="C4304" s="259"/>
      <c r="D4304" s="259"/>
      <c r="E4304" s="259"/>
      <c r="F4304" s="270"/>
      <c r="G4304" s="259"/>
      <c r="H4304" s="259"/>
      <c r="I4304" s="259"/>
      <c r="J4304" s="259"/>
    </row>
    <row r="4305" spans="1:10">
      <c r="A4305" s="259"/>
      <c r="B4305" s="259"/>
      <c r="C4305" s="259"/>
      <c r="D4305" s="259"/>
      <c r="E4305" s="259"/>
      <c r="F4305" s="270"/>
      <c r="G4305" s="259"/>
      <c r="H4305" s="259"/>
      <c r="I4305" s="259"/>
      <c r="J4305" s="259"/>
    </row>
    <row r="4306" spans="1:10">
      <c r="A4306" s="259"/>
      <c r="B4306" s="259"/>
      <c r="C4306" s="259"/>
      <c r="D4306" s="259"/>
      <c r="E4306" s="259"/>
      <c r="F4306" s="270"/>
      <c r="G4306" s="259"/>
      <c r="H4306" s="259"/>
      <c r="I4306" s="259"/>
      <c r="J4306" s="259"/>
    </row>
    <row r="4307" spans="1:10">
      <c r="A4307" s="259"/>
      <c r="B4307" s="259"/>
      <c r="C4307" s="259"/>
      <c r="D4307" s="259"/>
      <c r="E4307" s="259"/>
      <c r="F4307" s="270"/>
      <c r="G4307" s="259"/>
      <c r="H4307" s="259"/>
      <c r="I4307" s="259"/>
      <c r="J4307" s="259"/>
    </row>
    <row r="4308" spans="1:10">
      <c r="A4308" s="259"/>
      <c r="B4308" s="259"/>
      <c r="C4308" s="259"/>
      <c r="D4308" s="259"/>
      <c r="E4308" s="259"/>
      <c r="F4308" s="270"/>
      <c r="G4308" s="259"/>
      <c r="H4308" s="259"/>
      <c r="I4308" s="259"/>
      <c r="J4308" s="259"/>
    </row>
    <row r="4309" spans="1:10">
      <c r="A4309" s="259"/>
      <c r="B4309" s="259"/>
      <c r="C4309" s="259"/>
      <c r="D4309" s="259"/>
      <c r="E4309" s="259"/>
      <c r="F4309" s="270"/>
      <c r="G4309" s="259"/>
      <c r="H4309" s="259"/>
      <c r="I4309" s="259"/>
      <c r="J4309" s="259"/>
    </row>
    <row r="4310" spans="1:10">
      <c r="A4310" s="259"/>
      <c r="B4310" s="259"/>
      <c r="C4310" s="259"/>
      <c r="D4310" s="259"/>
      <c r="E4310" s="259"/>
      <c r="F4310" s="270"/>
      <c r="G4310" s="259"/>
      <c r="H4310" s="259"/>
      <c r="I4310" s="259"/>
      <c r="J4310" s="259"/>
    </row>
    <row r="4311" spans="1:10">
      <c r="A4311" s="259"/>
      <c r="B4311" s="259"/>
      <c r="C4311" s="259"/>
      <c r="D4311" s="259"/>
      <c r="E4311" s="259"/>
      <c r="F4311" s="270"/>
      <c r="G4311" s="259"/>
      <c r="H4311" s="259"/>
      <c r="I4311" s="259"/>
      <c r="J4311" s="259"/>
    </row>
    <row r="4312" spans="1:10">
      <c r="A4312" s="259"/>
      <c r="B4312" s="259"/>
      <c r="C4312" s="259"/>
      <c r="D4312" s="259"/>
      <c r="E4312" s="259"/>
      <c r="F4312" s="270"/>
      <c r="G4312" s="259"/>
      <c r="H4312" s="259"/>
      <c r="I4312" s="259"/>
      <c r="J4312" s="259"/>
    </row>
    <row r="4313" spans="1:10">
      <c r="A4313" s="259"/>
      <c r="B4313" s="259"/>
      <c r="C4313" s="259"/>
      <c r="D4313" s="259"/>
      <c r="E4313" s="259"/>
      <c r="F4313" s="270"/>
      <c r="G4313" s="259"/>
      <c r="H4313" s="259"/>
      <c r="I4313" s="259"/>
      <c r="J4313" s="259"/>
    </row>
    <row r="4314" spans="1:10">
      <c r="A4314" s="259"/>
      <c r="B4314" s="259"/>
      <c r="C4314" s="259"/>
      <c r="D4314" s="259"/>
      <c r="E4314" s="259"/>
      <c r="F4314" s="270"/>
      <c r="G4314" s="259"/>
      <c r="H4314" s="259"/>
      <c r="I4314" s="259"/>
      <c r="J4314" s="259"/>
    </row>
    <row r="4315" spans="1:10">
      <c r="A4315" s="259"/>
      <c r="B4315" s="259"/>
      <c r="C4315" s="259"/>
      <c r="D4315" s="259"/>
      <c r="E4315" s="259"/>
      <c r="F4315" s="270"/>
      <c r="G4315" s="259"/>
      <c r="H4315" s="259"/>
      <c r="I4315" s="259"/>
      <c r="J4315" s="259"/>
    </row>
    <row r="4316" spans="1:10">
      <c r="A4316" s="259"/>
      <c r="B4316" s="259"/>
      <c r="C4316" s="259"/>
      <c r="D4316" s="259"/>
      <c r="E4316" s="259"/>
      <c r="F4316" s="270"/>
      <c r="G4316" s="259"/>
      <c r="H4316" s="259"/>
      <c r="I4316" s="259"/>
      <c r="J4316" s="259"/>
    </row>
    <row r="4317" spans="1:10">
      <c r="A4317" s="259"/>
      <c r="B4317" s="259"/>
      <c r="C4317" s="259"/>
      <c r="D4317" s="259"/>
      <c r="E4317" s="259"/>
      <c r="F4317" s="270"/>
      <c r="G4317" s="259"/>
      <c r="H4317" s="259"/>
      <c r="I4317" s="259"/>
      <c r="J4317" s="259"/>
    </row>
    <row r="4318" spans="1:10">
      <c r="A4318" s="259"/>
      <c r="B4318" s="259"/>
      <c r="C4318" s="259"/>
      <c r="D4318" s="259"/>
      <c r="E4318" s="259"/>
      <c r="F4318" s="270"/>
      <c r="G4318" s="259"/>
      <c r="H4318" s="259"/>
      <c r="I4318" s="259"/>
      <c r="J4318" s="259"/>
    </row>
    <row r="4319" spans="1:10">
      <c r="A4319" s="259"/>
      <c r="B4319" s="259"/>
      <c r="C4319" s="259"/>
      <c r="D4319" s="259"/>
      <c r="E4319" s="259"/>
      <c r="F4319" s="270"/>
      <c r="G4319" s="259"/>
      <c r="H4319" s="259"/>
      <c r="I4319" s="259"/>
      <c r="J4319" s="259"/>
    </row>
    <row r="4320" spans="1:10">
      <c r="A4320" s="259"/>
      <c r="B4320" s="259"/>
      <c r="C4320" s="259"/>
      <c r="D4320" s="259"/>
      <c r="E4320" s="259"/>
      <c r="F4320" s="270"/>
      <c r="G4320" s="259"/>
      <c r="H4320" s="259"/>
      <c r="I4320" s="259"/>
      <c r="J4320" s="259"/>
    </row>
    <row r="4321" spans="1:10">
      <c r="A4321" s="259"/>
      <c r="B4321" s="259"/>
      <c r="C4321" s="259"/>
      <c r="D4321" s="259"/>
      <c r="E4321" s="259"/>
      <c r="F4321" s="270"/>
      <c r="G4321" s="259"/>
      <c r="H4321" s="259"/>
      <c r="I4321" s="259"/>
      <c r="J4321" s="259"/>
    </row>
    <row r="4322" spans="1:10">
      <c r="A4322" s="259"/>
      <c r="B4322" s="259"/>
      <c r="C4322" s="259"/>
      <c r="D4322" s="259"/>
      <c r="E4322" s="259"/>
      <c r="F4322" s="270"/>
      <c r="G4322" s="259"/>
      <c r="H4322" s="259"/>
      <c r="I4322" s="259"/>
      <c r="J4322" s="259"/>
    </row>
    <row r="4323" spans="1:10">
      <c r="A4323" s="259"/>
      <c r="B4323" s="259"/>
      <c r="C4323" s="259"/>
      <c r="D4323" s="259"/>
      <c r="E4323" s="259"/>
      <c r="F4323" s="270"/>
      <c r="G4323" s="259"/>
      <c r="H4323" s="259"/>
      <c r="I4323" s="259"/>
      <c r="J4323" s="259"/>
    </row>
    <row r="4324" spans="1:10">
      <c r="A4324" s="259"/>
      <c r="B4324" s="259"/>
      <c r="C4324" s="259"/>
      <c r="D4324" s="259"/>
      <c r="E4324" s="259"/>
      <c r="F4324" s="270"/>
      <c r="G4324" s="259"/>
      <c r="H4324" s="259"/>
      <c r="I4324" s="259"/>
      <c r="J4324" s="259"/>
    </row>
    <row r="4325" spans="1:10">
      <c r="A4325" s="259"/>
      <c r="B4325" s="259"/>
      <c r="C4325" s="259"/>
      <c r="D4325" s="259"/>
      <c r="E4325" s="259"/>
      <c r="F4325" s="270"/>
      <c r="G4325" s="259"/>
      <c r="H4325" s="259"/>
      <c r="I4325" s="259"/>
      <c r="J4325" s="259"/>
    </row>
    <row r="4326" spans="1:10">
      <c r="A4326" s="259"/>
      <c r="B4326" s="259"/>
      <c r="C4326" s="259"/>
      <c r="D4326" s="259"/>
      <c r="E4326" s="259"/>
      <c r="F4326" s="270"/>
      <c r="G4326" s="259"/>
      <c r="H4326" s="259"/>
      <c r="I4326" s="259"/>
      <c r="J4326" s="259"/>
    </row>
    <row r="4327" spans="1:10">
      <c r="A4327" s="259"/>
      <c r="B4327" s="259"/>
      <c r="C4327" s="259"/>
      <c r="D4327" s="259"/>
      <c r="E4327" s="259"/>
      <c r="F4327" s="270"/>
      <c r="G4327" s="259"/>
      <c r="H4327" s="259"/>
      <c r="I4327" s="259"/>
      <c r="J4327" s="259"/>
    </row>
    <row r="4328" spans="1:10">
      <c r="A4328" s="259"/>
      <c r="B4328" s="259"/>
      <c r="C4328" s="259"/>
      <c r="D4328" s="259"/>
      <c r="E4328" s="259"/>
      <c r="F4328" s="270"/>
      <c r="G4328" s="259"/>
      <c r="H4328" s="259"/>
      <c r="I4328" s="259"/>
      <c r="J4328" s="259"/>
    </row>
    <row r="4329" spans="1:10">
      <c r="A4329" s="259"/>
      <c r="B4329" s="259"/>
      <c r="C4329" s="259"/>
      <c r="D4329" s="259"/>
      <c r="E4329" s="259"/>
      <c r="F4329" s="270"/>
      <c r="G4329" s="259"/>
      <c r="H4329" s="259"/>
      <c r="I4329" s="259"/>
      <c r="J4329" s="259"/>
    </row>
    <row r="4330" spans="1:10">
      <c r="A4330" s="259"/>
      <c r="B4330" s="259"/>
      <c r="C4330" s="259"/>
      <c r="D4330" s="259"/>
      <c r="E4330" s="259"/>
      <c r="F4330" s="270"/>
      <c r="G4330" s="259"/>
      <c r="H4330" s="259"/>
      <c r="I4330" s="259"/>
      <c r="J4330" s="259"/>
    </row>
    <row r="4331" spans="1:10">
      <c r="A4331" s="259"/>
      <c r="B4331" s="259"/>
      <c r="C4331" s="259"/>
      <c r="D4331" s="259"/>
      <c r="E4331" s="259"/>
      <c r="F4331" s="270"/>
      <c r="G4331" s="259"/>
      <c r="H4331" s="259"/>
      <c r="I4331" s="259"/>
      <c r="J4331" s="259"/>
    </row>
    <row r="4332" spans="1:10">
      <c r="A4332" s="259"/>
      <c r="B4332" s="259"/>
      <c r="C4332" s="259"/>
      <c r="D4332" s="259"/>
      <c r="E4332" s="259"/>
      <c r="F4332" s="270"/>
      <c r="G4332" s="259"/>
      <c r="H4332" s="259"/>
      <c r="I4332" s="259"/>
      <c r="J4332" s="259"/>
    </row>
    <row r="4333" spans="1:10">
      <c r="A4333" s="259"/>
      <c r="B4333" s="259"/>
      <c r="C4333" s="259"/>
      <c r="D4333" s="259"/>
      <c r="E4333" s="259"/>
      <c r="F4333" s="270"/>
      <c r="G4333" s="259"/>
      <c r="H4333" s="259"/>
      <c r="I4333" s="259"/>
      <c r="J4333" s="259"/>
    </row>
    <row r="4334" spans="1:10">
      <c r="A4334" s="259"/>
      <c r="B4334" s="259"/>
      <c r="C4334" s="259"/>
      <c r="D4334" s="259"/>
      <c r="E4334" s="259"/>
      <c r="F4334" s="270"/>
      <c r="G4334" s="259"/>
      <c r="H4334" s="259"/>
      <c r="I4334" s="259"/>
      <c r="J4334" s="259"/>
    </row>
    <row r="4335" spans="1:10">
      <c r="A4335" s="259"/>
      <c r="B4335" s="259"/>
      <c r="C4335" s="259"/>
      <c r="D4335" s="259"/>
      <c r="E4335" s="259"/>
      <c r="F4335" s="270"/>
      <c r="G4335" s="259"/>
      <c r="H4335" s="259"/>
      <c r="I4335" s="259"/>
      <c r="J4335" s="259"/>
    </row>
    <row r="4336" spans="1:10">
      <c r="A4336" s="259"/>
      <c r="B4336" s="259"/>
      <c r="C4336" s="259"/>
      <c r="D4336" s="259"/>
      <c r="E4336" s="259"/>
      <c r="F4336" s="270"/>
      <c r="G4336" s="259"/>
      <c r="H4336" s="259"/>
      <c r="I4336" s="259"/>
      <c r="J4336" s="259"/>
    </row>
    <row r="4337" spans="1:10">
      <c r="A4337" s="259"/>
      <c r="B4337" s="259"/>
      <c r="C4337" s="259"/>
      <c r="D4337" s="259"/>
      <c r="E4337" s="259"/>
      <c r="F4337" s="270"/>
      <c r="G4337" s="259"/>
      <c r="H4337" s="259"/>
      <c r="I4337" s="259"/>
      <c r="J4337" s="259"/>
    </row>
    <row r="4338" spans="1:10">
      <c r="A4338" s="259"/>
      <c r="B4338" s="259"/>
      <c r="C4338" s="259"/>
      <c r="D4338" s="259"/>
      <c r="E4338" s="259"/>
      <c r="F4338" s="270"/>
      <c r="G4338" s="259"/>
      <c r="H4338" s="259"/>
      <c r="I4338" s="259"/>
      <c r="J4338" s="259"/>
    </row>
    <row r="4339" spans="1:10">
      <c r="A4339" s="259"/>
      <c r="B4339" s="259"/>
      <c r="C4339" s="259"/>
      <c r="D4339" s="259"/>
      <c r="E4339" s="259"/>
      <c r="F4339" s="270"/>
      <c r="G4339" s="259"/>
      <c r="H4339" s="259"/>
      <c r="I4339" s="259"/>
      <c r="J4339" s="259"/>
    </row>
    <row r="4340" spans="1:10">
      <c r="A4340" s="259"/>
      <c r="B4340" s="259"/>
      <c r="C4340" s="259"/>
      <c r="D4340" s="259"/>
      <c r="E4340" s="259"/>
      <c r="F4340" s="270"/>
      <c r="G4340" s="259"/>
      <c r="H4340" s="259"/>
      <c r="I4340" s="259"/>
      <c r="J4340" s="259"/>
    </row>
    <row r="4341" spans="1:10">
      <c r="A4341" s="259"/>
      <c r="B4341" s="259"/>
      <c r="C4341" s="259"/>
      <c r="D4341" s="259"/>
      <c r="E4341" s="259"/>
      <c r="F4341" s="270"/>
      <c r="G4341" s="259"/>
      <c r="H4341" s="259"/>
      <c r="I4341" s="259"/>
      <c r="J4341" s="259"/>
    </row>
    <row r="4342" spans="1:10">
      <c r="A4342" s="259"/>
      <c r="B4342" s="259"/>
      <c r="C4342" s="259"/>
      <c r="D4342" s="259"/>
      <c r="E4342" s="259"/>
      <c r="F4342" s="270"/>
      <c r="G4342" s="259"/>
      <c r="H4342" s="259"/>
      <c r="I4342" s="259"/>
      <c r="J4342" s="259"/>
    </row>
    <row r="4343" spans="1:10">
      <c r="A4343" s="259"/>
      <c r="B4343" s="259"/>
      <c r="C4343" s="259"/>
      <c r="D4343" s="259"/>
      <c r="E4343" s="259"/>
      <c r="F4343" s="270"/>
      <c r="G4343" s="259"/>
      <c r="H4343" s="259"/>
      <c r="I4343" s="259"/>
      <c r="J4343" s="259"/>
    </row>
    <row r="4344" spans="1:10">
      <c r="A4344" s="259"/>
      <c r="B4344" s="259"/>
      <c r="C4344" s="259"/>
      <c r="D4344" s="259"/>
      <c r="E4344" s="259"/>
      <c r="F4344" s="270"/>
      <c r="G4344" s="259"/>
      <c r="H4344" s="259"/>
      <c r="I4344" s="259"/>
      <c r="J4344" s="259"/>
    </row>
    <row r="4345" spans="1:10">
      <c r="A4345" s="259"/>
      <c r="B4345" s="259"/>
      <c r="C4345" s="259"/>
      <c r="D4345" s="259"/>
      <c r="E4345" s="259"/>
      <c r="F4345" s="270"/>
      <c r="G4345" s="259"/>
      <c r="H4345" s="259"/>
      <c r="I4345" s="259"/>
      <c r="J4345" s="259"/>
    </row>
    <row r="4346" spans="1:10">
      <c r="A4346" s="259"/>
      <c r="B4346" s="259"/>
      <c r="C4346" s="259"/>
      <c r="D4346" s="259"/>
      <c r="E4346" s="259"/>
      <c r="F4346" s="270"/>
      <c r="G4346" s="259"/>
      <c r="H4346" s="259"/>
      <c r="I4346" s="259"/>
      <c r="J4346" s="259"/>
    </row>
    <row r="4347" spans="1:10">
      <c r="A4347" s="259"/>
      <c r="B4347" s="259"/>
      <c r="C4347" s="259"/>
      <c r="D4347" s="259"/>
      <c r="E4347" s="259"/>
      <c r="F4347" s="270"/>
      <c r="G4347" s="259"/>
      <c r="H4347" s="259"/>
      <c r="I4347" s="259"/>
      <c r="J4347" s="259"/>
    </row>
    <row r="4348" spans="1:10">
      <c r="A4348" s="259"/>
      <c r="B4348" s="259"/>
      <c r="C4348" s="259"/>
      <c r="D4348" s="259"/>
      <c r="E4348" s="259"/>
      <c r="F4348" s="270"/>
      <c r="G4348" s="259"/>
      <c r="H4348" s="259"/>
      <c r="I4348" s="259"/>
      <c r="J4348" s="259"/>
    </row>
    <row r="4349" spans="1:10">
      <c r="A4349" s="259"/>
      <c r="B4349" s="259"/>
      <c r="C4349" s="259"/>
      <c r="D4349" s="259"/>
      <c r="E4349" s="259"/>
      <c r="F4349" s="270"/>
      <c r="G4349" s="259"/>
      <c r="H4349" s="259"/>
      <c r="I4349" s="259"/>
      <c r="J4349" s="259"/>
    </row>
    <row r="4350" spans="1:10">
      <c r="A4350" s="259"/>
      <c r="B4350" s="259"/>
      <c r="C4350" s="259"/>
      <c r="D4350" s="259"/>
      <c r="E4350" s="259"/>
      <c r="F4350" s="270"/>
      <c r="G4350" s="259"/>
      <c r="H4350" s="259"/>
      <c r="I4350" s="259"/>
      <c r="J4350" s="259"/>
    </row>
    <row r="4351" spans="1:10">
      <c r="A4351" s="259"/>
      <c r="B4351" s="259"/>
      <c r="C4351" s="259"/>
      <c r="D4351" s="259"/>
      <c r="E4351" s="259"/>
      <c r="F4351" s="270"/>
      <c r="G4351" s="259"/>
      <c r="H4351" s="259"/>
      <c r="I4351" s="259"/>
      <c r="J4351" s="259"/>
    </row>
    <row r="4352" spans="1:10">
      <c r="A4352" s="259"/>
      <c r="B4352" s="259"/>
      <c r="C4352" s="259"/>
      <c r="D4352" s="259"/>
      <c r="E4352" s="259"/>
      <c r="F4352" s="270"/>
      <c r="G4352" s="259"/>
      <c r="H4352" s="259"/>
      <c r="I4352" s="259"/>
      <c r="J4352" s="259"/>
    </row>
    <row r="4353" spans="1:10">
      <c r="A4353" s="259"/>
      <c r="B4353" s="259"/>
      <c r="C4353" s="259"/>
      <c r="D4353" s="259"/>
      <c r="E4353" s="259"/>
      <c r="F4353" s="270"/>
      <c r="G4353" s="259"/>
      <c r="H4353" s="259"/>
      <c r="I4353" s="259"/>
      <c r="J4353" s="259"/>
    </row>
    <row r="4354" spans="1:10">
      <c r="A4354" s="259"/>
      <c r="B4354" s="259"/>
      <c r="C4354" s="259"/>
      <c r="D4354" s="259"/>
      <c r="E4354" s="259"/>
      <c r="F4354" s="270"/>
      <c r="G4354" s="259"/>
      <c r="H4354" s="259"/>
      <c r="I4354" s="259"/>
      <c r="J4354" s="259"/>
    </row>
    <row r="4355" spans="1:10">
      <c r="A4355" s="259"/>
      <c r="B4355" s="259"/>
      <c r="C4355" s="259"/>
      <c r="D4355" s="259"/>
      <c r="E4355" s="259"/>
      <c r="F4355" s="270"/>
      <c r="G4355" s="259"/>
      <c r="H4355" s="259"/>
      <c r="I4355" s="259"/>
      <c r="J4355" s="259"/>
    </row>
    <row r="4356" spans="1:10">
      <c r="A4356" s="259"/>
      <c r="B4356" s="259"/>
      <c r="C4356" s="259"/>
      <c r="D4356" s="259"/>
      <c r="E4356" s="259"/>
      <c r="F4356" s="270"/>
      <c r="G4356" s="259"/>
      <c r="H4356" s="259"/>
      <c r="I4356" s="259"/>
      <c r="J4356" s="259"/>
    </row>
    <row r="4357" spans="1:10">
      <c r="A4357" s="259"/>
      <c r="B4357" s="259"/>
      <c r="C4357" s="259"/>
      <c r="D4357" s="259"/>
      <c r="E4357" s="259"/>
      <c r="F4357" s="270"/>
      <c r="G4357" s="259"/>
      <c r="H4357" s="259"/>
      <c r="I4357" s="259"/>
      <c r="J4357" s="259"/>
    </row>
    <row r="4358" spans="1:10">
      <c r="A4358" s="259"/>
      <c r="B4358" s="259"/>
      <c r="C4358" s="259"/>
      <c r="D4358" s="259"/>
      <c r="E4358" s="259"/>
      <c r="F4358" s="270"/>
      <c r="G4358" s="259"/>
      <c r="H4358" s="259"/>
      <c r="I4358" s="259"/>
      <c r="J4358" s="259"/>
    </row>
    <row r="4359" spans="1:10">
      <c r="A4359" s="259"/>
      <c r="B4359" s="259"/>
      <c r="C4359" s="259"/>
      <c r="D4359" s="259"/>
      <c r="E4359" s="259"/>
      <c r="F4359" s="270"/>
      <c r="G4359" s="259"/>
      <c r="H4359" s="259"/>
      <c r="I4359" s="259"/>
      <c r="J4359" s="259"/>
    </row>
    <row r="4360" spans="1:10">
      <c r="A4360" s="259"/>
      <c r="B4360" s="259"/>
      <c r="C4360" s="259"/>
      <c r="D4360" s="259"/>
      <c r="E4360" s="259"/>
      <c r="F4360" s="270"/>
      <c r="G4360" s="259"/>
      <c r="H4360" s="259"/>
      <c r="I4360" s="259"/>
      <c r="J4360" s="259"/>
    </row>
    <row r="4361" spans="1:10">
      <c r="A4361" s="259"/>
      <c r="B4361" s="259"/>
      <c r="C4361" s="259"/>
      <c r="D4361" s="259"/>
      <c r="E4361" s="259"/>
      <c r="F4361" s="270"/>
      <c r="G4361" s="259"/>
      <c r="H4361" s="259"/>
      <c r="I4361" s="259"/>
      <c r="J4361" s="259"/>
    </row>
    <row r="4362" spans="1:10">
      <c r="A4362" s="259"/>
      <c r="B4362" s="259"/>
      <c r="C4362" s="259"/>
      <c r="D4362" s="259"/>
      <c r="E4362" s="259"/>
      <c r="F4362" s="270"/>
      <c r="G4362" s="259"/>
      <c r="H4362" s="259"/>
      <c r="I4362" s="259"/>
      <c r="J4362" s="259"/>
    </row>
    <row r="4363" spans="1:10">
      <c r="A4363" s="259"/>
      <c r="B4363" s="259"/>
      <c r="C4363" s="259"/>
      <c r="D4363" s="259"/>
      <c r="E4363" s="259"/>
      <c r="F4363" s="270"/>
      <c r="G4363" s="259"/>
      <c r="H4363" s="259"/>
      <c r="I4363" s="259"/>
      <c r="J4363" s="259"/>
    </row>
    <row r="4364" spans="1:10">
      <c r="A4364" s="259"/>
      <c r="B4364" s="259"/>
      <c r="C4364" s="259"/>
      <c r="D4364" s="259"/>
      <c r="E4364" s="259"/>
      <c r="F4364" s="270"/>
      <c r="G4364" s="259"/>
      <c r="H4364" s="259"/>
      <c r="I4364" s="259"/>
      <c r="J4364" s="259"/>
    </row>
    <row r="4365" spans="1:10">
      <c r="A4365" s="259"/>
      <c r="B4365" s="259"/>
      <c r="C4365" s="259"/>
      <c r="D4365" s="259"/>
      <c r="E4365" s="259"/>
      <c r="F4365" s="270"/>
      <c r="G4365" s="259"/>
      <c r="H4365" s="259"/>
      <c r="I4365" s="259"/>
      <c r="J4365" s="259"/>
    </row>
    <row r="4366" spans="1:10">
      <c r="A4366" s="259"/>
      <c r="B4366" s="259"/>
      <c r="C4366" s="259"/>
      <c r="D4366" s="259"/>
      <c r="E4366" s="259"/>
      <c r="F4366" s="270"/>
      <c r="G4366" s="259"/>
      <c r="H4366" s="259"/>
      <c r="I4366" s="259"/>
      <c r="J4366" s="259"/>
    </row>
    <row r="4367" spans="1:10">
      <c r="A4367" s="259"/>
      <c r="B4367" s="259"/>
      <c r="C4367" s="259"/>
      <c r="D4367" s="259"/>
      <c r="E4367" s="259"/>
      <c r="F4367" s="270"/>
      <c r="G4367" s="259"/>
      <c r="H4367" s="259"/>
      <c r="I4367" s="259"/>
      <c r="J4367" s="259"/>
    </row>
    <row r="4368" spans="1:10">
      <c r="A4368" s="259"/>
      <c r="B4368" s="259"/>
      <c r="C4368" s="259"/>
      <c r="D4368" s="259"/>
      <c r="E4368" s="259"/>
      <c r="F4368" s="270"/>
      <c r="G4368" s="259"/>
      <c r="H4368" s="259"/>
      <c r="I4368" s="259"/>
      <c r="J4368" s="259"/>
    </row>
    <row r="4369" spans="1:10">
      <c r="A4369" s="259"/>
      <c r="B4369" s="259"/>
      <c r="C4369" s="259"/>
      <c r="D4369" s="259"/>
      <c r="E4369" s="259"/>
      <c r="F4369" s="270"/>
      <c r="G4369" s="259"/>
      <c r="H4369" s="259"/>
      <c r="I4369" s="259"/>
      <c r="J4369" s="259"/>
    </row>
    <row r="4370" spans="1:10">
      <c r="A4370" s="259"/>
      <c r="B4370" s="259"/>
      <c r="C4370" s="259"/>
      <c r="D4370" s="259"/>
      <c r="E4370" s="259"/>
      <c r="F4370" s="270"/>
      <c r="G4370" s="259"/>
      <c r="H4370" s="259"/>
      <c r="I4370" s="259"/>
      <c r="J4370" s="259"/>
    </row>
    <row r="4371" spans="1:10">
      <c r="A4371" s="259"/>
      <c r="B4371" s="259"/>
      <c r="C4371" s="259"/>
      <c r="D4371" s="259"/>
      <c r="E4371" s="259"/>
      <c r="F4371" s="270"/>
      <c r="G4371" s="259"/>
      <c r="H4371" s="259"/>
      <c r="I4371" s="259"/>
      <c r="J4371" s="259"/>
    </row>
    <row r="4372" spans="1:10">
      <c r="A4372" s="259"/>
      <c r="B4372" s="259"/>
      <c r="C4372" s="259"/>
      <c r="D4372" s="259"/>
      <c r="E4372" s="259"/>
      <c r="F4372" s="270"/>
      <c r="G4372" s="259"/>
      <c r="H4372" s="259"/>
      <c r="I4372" s="259"/>
      <c r="J4372" s="259"/>
    </row>
    <row r="4373" spans="1:10">
      <c r="A4373" s="259"/>
      <c r="B4373" s="259"/>
      <c r="C4373" s="259"/>
      <c r="D4373" s="259"/>
      <c r="E4373" s="259"/>
      <c r="F4373" s="270"/>
      <c r="G4373" s="259"/>
      <c r="H4373" s="259"/>
      <c r="I4373" s="259"/>
      <c r="J4373" s="259"/>
    </row>
    <row r="4374" spans="1:10">
      <c r="A4374" s="259"/>
      <c r="B4374" s="259"/>
      <c r="C4374" s="259"/>
      <c r="D4374" s="259"/>
      <c r="E4374" s="259"/>
      <c r="F4374" s="270"/>
      <c r="G4374" s="259"/>
      <c r="H4374" s="259"/>
      <c r="I4374" s="259"/>
      <c r="J4374" s="259"/>
    </row>
    <row r="4375" spans="1:10">
      <c r="A4375" s="259"/>
      <c r="B4375" s="259"/>
      <c r="C4375" s="259"/>
      <c r="D4375" s="259"/>
      <c r="E4375" s="259"/>
      <c r="F4375" s="270"/>
      <c r="G4375" s="259"/>
      <c r="H4375" s="259"/>
      <c r="I4375" s="259"/>
      <c r="J4375" s="259"/>
    </row>
    <row r="4376" spans="1:10">
      <c r="A4376" s="259"/>
      <c r="B4376" s="259"/>
      <c r="C4376" s="259"/>
      <c r="D4376" s="259"/>
      <c r="E4376" s="259"/>
      <c r="F4376" s="270"/>
      <c r="G4376" s="259"/>
      <c r="H4376" s="259"/>
      <c r="I4376" s="259"/>
      <c r="J4376" s="259"/>
    </row>
    <row r="4377" spans="1:10">
      <c r="A4377" s="259"/>
      <c r="B4377" s="259"/>
      <c r="C4377" s="259"/>
      <c r="D4377" s="259"/>
      <c r="E4377" s="259"/>
      <c r="F4377" s="270"/>
      <c r="G4377" s="259"/>
      <c r="H4377" s="259"/>
      <c r="I4377" s="259"/>
      <c r="J4377" s="259"/>
    </row>
    <row r="4378" spans="1:10">
      <c r="A4378" s="259"/>
      <c r="B4378" s="259"/>
      <c r="C4378" s="259"/>
      <c r="D4378" s="259"/>
      <c r="E4378" s="259"/>
      <c r="F4378" s="270"/>
      <c r="G4378" s="259"/>
      <c r="H4378" s="259"/>
      <c r="I4378" s="259"/>
      <c r="J4378" s="259"/>
    </row>
    <row r="4379" spans="1:10">
      <c r="A4379" s="259"/>
      <c r="B4379" s="259"/>
      <c r="C4379" s="259"/>
      <c r="D4379" s="259"/>
      <c r="E4379" s="259"/>
      <c r="F4379" s="270"/>
      <c r="G4379" s="259"/>
      <c r="H4379" s="259"/>
      <c r="I4379" s="259"/>
      <c r="J4379" s="259"/>
    </row>
    <row r="4380" spans="1:10">
      <c r="A4380" s="259"/>
      <c r="B4380" s="259"/>
      <c r="C4380" s="259"/>
      <c r="D4380" s="259"/>
      <c r="E4380" s="259"/>
      <c r="F4380" s="270"/>
      <c r="G4380" s="259"/>
      <c r="H4380" s="259"/>
      <c r="I4380" s="259"/>
      <c r="J4380" s="259"/>
    </row>
    <row r="4381" spans="1:10">
      <c r="A4381" s="259"/>
      <c r="B4381" s="259"/>
      <c r="C4381" s="259"/>
      <c r="D4381" s="259"/>
      <c r="E4381" s="259"/>
      <c r="F4381" s="270"/>
      <c r="G4381" s="259"/>
      <c r="H4381" s="259"/>
      <c r="I4381" s="259"/>
      <c r="J4381" s="259"/>
    </row>
    <row r="4382" spans="1:10">
      <c r="A4382" s="259"/>
      <c r="B4382" s="259"/>
      <c r="C4382" s="259"/>
      <c r="D4382" s="259"/>
      <c r="E4382" s="259"/>
      <c r="F4382" s="270"/>
      <c r="G4382" s="259"/>
      <c r="H4382" s="259"/>
      <c r="I4382" s="259"/>
      <c r="J4382" s="259"/>
    </row>
    <row r="4383" spans="1:10">
      <c r="A4383" s="259"/>
      <c r="B4383" s="259"/>
      <c r="C4383" s="259"/>
      <c r="D4383" s="259"/>
      <c r="E4383" s="259"/>
      <c r="F4383" s="270"/>
      <c r="G4383" s="259"/>
      <c r="H4383" s="259"/>
      <c r="I4383" s="259"/>
      <c r="J4383" s="259"/>
    </row>
    <row r="4384" spans="1:10">
      <c r="A4384" s="259"/>
      <c r="B4384" s="259"/>
      <c r="C4384" s="259"/>
      <c r="D4384" s="259"/>
      <c r="E4384" s="259"/>
      <c r="F4384" s="270"/>
      <c r="G4384" s="259"/>
      <c r="H4384" s="259"/>
      <c r="I4384" s="259"/>
      <c r="J4384" s="259"/>
    </row>
    <row r="4385" spans="1:10">
      <c r="A4385" s="259"/>
      <c r="B4385" s="259"/>
      <c r="C4385" s="259"/>
      <c r="D4385" s="259"/>
      <c r="E4385" s="259"/>
      <c r="F4385" s="270"/>
      <c r="G4385" s="259"/>
      <c r="H4385" s="259"/>
      <c r="I4385" s="259"/>
      <c r="J4385" s="259"/>
    </row>
    <row r="4386" spans="1:10">
      <c r="A4386" s="259"/>
      <c r="B4386" s="259"/>
      <c r="C4386" s="259"/>
      <c r="D4386" s="259"/>
      <c r="E4386" s="259"/>
      <c r="F4386" s="270"/>
      <c r="G4386" s="259"/>
      <c r="H4386" s="259"/>
      <c r="I4386" s="259"/>
      <c r="J4386" s="259"/>
    </row>
    <row r="4387" spans="1:10">
      <c r="A4387" s="259"/>
      <c r="B4387" s="259"/>
      <c r="C4387" s="259"/>
      <c r="D4387" s="259"/>
      <c r="E4387" s="259"/>
      <c r="F4387" s="270"/>
      <c r="G4387" s="259"/>
      <c r="H4387" s="259"/>
      <c r="I4387" s="259"/>
      <c r="J4387" s="259"/>
    </row>
    <row r="4388" spans="1:10">
      <c r="A4388" s="259"/>
      <c r="B4388" s="259"/>
      <c r="C4388" s="259"/>
      <c r="D4388" s="259"/>
      <c r="E4388" s="259"/>
      <c r="F4388" s="270"/>
      <c r="G4388" s="259"/>
      <c r="H4388" s="259"/>
      <c r="I4388" s="259"/>
      <c r="J4388" s="259"/>
    </row>
    <row r="4389" spans="1:10">
      <c r="A4389" s="259"/>
      <c r="B4389" s="259"/>
      <c r="C4389" s="259"/>
      <c r="D4389" s="259"/>
      <c r="E4389" s="259"/>
      <c r="F4389" s="270"/>
      <c r="G4389" s="259"/>
      <c r="H4389" s="259"/>
      <c r="I4389" s="259"/>
      <c r="J4389" s="259"/>
    </row>
    <row r="4390" spans="1:10">
      <c r="A4390" s="259"/>
      <c r="B4390" s="259"/>
      <c r="C4390" s="259"/>
      <c r="D4390" s="259"/>
      <c r="E4390" s="259"/>
      <c r="F4390" s="270"/>
      <c r="G4390" s="259"/>
      <c r="H4390" s="259"/>
      <c r="I4390" s="259"/>
      <c r="J4390" s="259"/>
    </row>
    <row r="4391" spans="1:10">
      <c r="A4391" s="259"/>
      <c r="B4391" s="259"/>
      <c r="C4391" s="259"/>
      <c r="D4391" s="259"/>
      <c r="E4391" s="259"/>
      <c r="F4391" s="270"/>
      <c r="G4391" s="259"/>
      <c r="H4391" s="259"/>
      <c r="I4391" s="259"/>
      <c r="J4391" s="259"/>
    </row>
    <row r="4392" spans="1:10">
      <c r="A4392" s="259"/>
      <c r="B4392" s="259"/>
      <c r="C4392" s="259"/>
      <c r="D4392" s="259"/>
      <c r="E4392" s="259"/>
      <c r="F4392" s="270"/>
      <c r="G4392" s="259"/>
      <c r="H4392" s="259"/>
      <c r="I4392" s="259"/>
      <c r="J4392" s="259"/>
    </row>
    <row r="4393" spans="1:10">
      <c r="A4393" s="259"/>
      <c r="B4393" s="259"/>
      <c r="C4393" s="259"/>
      <c r="D4393" s="259"/>
      <c r="E4393" s="259"/>
      <c r="F4393" s="270"/>
      <c r="G4393" s="259"/>
      <c r="H4393" s="259"/>
      <c r="I4393" s="259"/>
      <c r="J4393" s="259"/>
    </row>
    <row r="4394" spans="1:10">
      <c r="A4394" s="259"/>
      <c r="B4394" s="259"/>
      <c r="C4394" s="259"/>
      <c r="D4394" s="259"/>
      <c r="E4394" s="259"/>
      <c r="F4394" s="270"/>
      <c r="G4394" s="259"/>
      <c r="H4394" s="259"/>
      <c r="I4394" s="259"/>
      <c r="J4394" s="259"/>
    </row>
    <row r="4395" spans="1:10">
      <c r="A4395" s="259"/>
      <c r="B4395" s="259"/>
      <c r="C4395" s="259"/>
      <c r="D4395" s="259"/>
      <c r="E4395" s="259"/>
      <c r="F4395" s="270"/>
      <c r="G4395" s="259"/>
      <c r="H4395" s="259"/>
      <c r="I4395" s="259"/>
      <c r="J4395" s="259"/>
    </row>
    <row r="4396" spans="1:10">
      <c r="A4396" s="259"/>
      <c r="B4396" s="259"/>
      <c r="C4396" s="259"/>
      <c r="D4396" s="259"/>
      <c r="E4396" s="259"/>
      <c r="F4396" s="270"/>
      <c r="G4396" s="259"/>
      <c r="H4396" s="259"/>
      <c r="I4396" s="259"/>
      <c r="J4396" s="259"/>
    </row>
    <row r="4397" spans="1:10">
      <c r="A4397" s="259"/>
      <c r="B4397" s="259"/>
      <c r="C4397" s="259"/>
      <c r="D4397" s="259"/>
      <c r="E4397" s="259"/>
      <c r="F4397" s="270"/>
      <c r="G4397" s="259"/>
      <c r="H4397" s="259"/>
      <c r="I4397" s="259"/>
      <c r="J4397" s="259"/>
    </row>
    <row r="4398" spans="1:10">
      <c r="A4398" s="259"/>
      <c r="B4398" s="259"/>
      <c r="C4398" s="259"/>
      <c r="D4398" s="259"/>
      <c r="E4398" s="259"/>
      <c r="F4398" s="270"/>
      <c r="G4398" s="259"/>
      <c r="H4398" s="259"/>
      <c r="I4398" s="259"/>
      <c r="J4398" s="259"/>
    </row>
    <row r="4399" spans="1:10">
      <c r="A4399" s="259"/>
      <c r="B4399" s="259"/>
      <c r="C4399" s="259"/>
      <c r="D4399" s="259"/>
      <c r="E4399" s="259"/>
      <c r="F4399" s="270"/>
      <c r="G4399" s="259"/>
      <c r="H4399" s="259"/>
      <c r="I4399" s="259"/>
      <c r="J4399" s="259"/>
    </row>
    <row r="4400" spans="1:10">
      <c r="A4400" s="259"/>
      <c r="B4400" s="259"/>
      <c r="C4400" s="259"/>
      <c r="D4400" s="259"/>
      <c r="E4400" s="259"/>
      <c r="F4400" s="270"/>
      <c r="G4400" s="259"/>
      <c r="H4400" s="259"/>
      <c r="I4400" s="259"/>
      <c r="J4400" s="259"/>
    </row>
    <row r="4401" spans="1:10">
      <c r="A4401" s="259"/>
      <c r="B4401" s="259"/>
      <c r="C4401" s="259"/>
      <c r="D4401" s="259"/>
      <c r="E4401" s="259"/>
      <c r="F4401" s="270"/>
      <c r="G4401" s="259"/>
      <c r="H4401" s="259"/>
      <c r="I4401" s="259"/>
      <c r="J4401" s="259"/>
    </row>
    <row r="4402" spans="1:10">
      <c r="A4402" s="259"/>
      <c r="B4402" s="259"/>
      <c r="C4402" s="259"/>
      <c r="D4402" s="259"/>
      <c r="E4402" s="259"/>
      <c r="F4402" s="270"/>
      <c r="G4402" s="259"/>
      <c r="H4402" s="259"/>
      <c r="I4402" s="259"/>
      <c r="J4402" s="259"/>
    </row>
    <row r="4403" spans="1:10">
      <c r="A4403" s="259"/>
      <c r="B4403" s="259"/>
      <c r="C4403" s="259"/>
      <c r="D4403" s="259"/>
      <c r="E4403" s="259"/>
      <c r="F4403" s="270"/>
      <c r="G4403" s="259"/>
      <c r="H4403" s="259"/>
      <c r="I4403" s="259"/>
      <c r="J4403" s="259"/>
    </row>
    <row r="4404" spans="1:10">
      <c r="A4404" s="259"/>
      <c r="B4404" s="259"/>
      <c r="C4404" s="259"/>
      <c r="D4404" s="259"/>
      <c r="E4404" s="259"/>
      <c r="F4404" s="270"/>
      <c r="G4404" s="259"/>
      <c r="H4404" s="259"/>
      <c r="I4404" s="259"/>
      <c r="J4404" s="259"/>
    </row>
    <row r="4405" spans="1:10">
      <c r="A4405" s="259"/>
      <c r="B4405" s="259"/>
      <c r="C4405" s="259"/>
      <c r="D4405" s="259"/>
      <c r="E4405" s="259"/>
      <c r="F4405" s="270"/>
      <c r="G4405" s="259"/>
      <c r="H4405" s="259"/>
      <c r="I4405" s="259"/>
      <c r="J4405" s="259"/>
    </row>
    <row r="4406" spans="1:10">
      <c r="A4406" s="259"/>
      <c r="B4406" s="259"/>
      <c r="C4406" s="259"/>
      <c r="D4406" s="259"/>
      <c r="E4406" s="259"/>
      <c r="F4406" s="270"/>
      <c r="G4406" s="259"/>
      <c r="H4406" s="259"/>
      <c r="I4406" s="259"/>
      <c r="J4406" s="259"/>
    </row>
    <row r="4407" spans="1:10">
      <c r="A4407" s="259"/>
      <c r="B4407" s="259"/>
      <c r="C4407" s="259"/>
      <c r="D4407" s="259"/>
      <c r="E4407" s="259"/>
      <c r="F4407" s="270"/>
      <c r="G4407" s="259"/>
      <c r="H4407" s="259"/>
      <c r="I4407" s="259"/>
      <c r="J4407" s="259"/>
    </row>
    <row r="4408" spans="1:10">
      <c r="A4408" s="259"/>
      <c r="B4408" s="259"/>
      <c r="C4408" s="259"/>
      <c r="D4408" s="259"/>
      <c r="E4408" s="259"/>
      <c r="F4408" s="270"/>
      <c r="G4408" s="259"/>
      <c r="H4408" s="259"/>
      <c r="I4408" s="259"/>
      <c r="J4408" s="259"/>
    </row>
    <row r="4409" spans="1:10">
      <c r="A4409" s="259"/>
      <c r="B4409" s="259"/>
      <c r="C4409" s="259"/>
      <c r="D4409" s="259"/>
      <c r="E4409" s="259"/>
      <c r="F4409" s="270"/>
      <c r="G4409" s="259"/>
      <c r="H4409" s="259"/>
      <c r="I4409" s="259"/>
      <c r="J4409" s="259"/>
    </row>
    <row r="4410" spans="1:10">
      <c r="A4410" s="259"/>
      <c r="B4410" s="259"/>
      <c r="C4410" s="259"/>
      <c r="D4410" s="259"/>
      <c r="E4410" s="259"/>
      <c r="F4410" s="270"/>
      <c r="G4410" s="259"/>
      <c r="H4410" s="259"/>
      <c r="I4410" s="259"/>
      <c r="J4410" s="259"/>
    </row>
    <row r="4411" spans="1:10">
      <c r="A4411" s="259"/>
      <c r="B4411" s="259"/>
      <c r="C4411" s="259"/>
      <c r="D4411" s="259"/>
      <c r="E4411" s="259"/>
      <c r="F4411" s="270"/>
      <c r="G4411" s="259"/>
      <c r="H4411" s="259"/>
      <c r="I4411" s="259"/>
      <c r="J4411" s="259"/>
    </row>
    <row r="4412" spans="1:10">
      <c r="A4412" s="259"/>
      <c r="B4412" s="259"/>
      <c r="C4412" s="259"/>
      <c r="D4412" s="259"/>
      <c r="E4412" s="259"/>
      <c r="F4412" s="270"/>
      <c r="G4412" s="259"/>
      <c r="H4412" s="259"/>
      <c r="I4412" s="259"/>
      <c r="J4412" s="259"/>
    </row>
    <row r="4413" spans="1:10">
      <c r="A4413" s="259"/>
      <c r="B4413" s="259"/>
      <c r="C4413" s="259"/>
      <c r="D4413" s="259"/>
      <c r="E4413" s="259"/>
      <c r="F4413" s="270"/>
      <c r="G4413" s="259"/>
      <c r="H4413" s="259"/>
      <c r="I4413" s="259"/>
      <c r="J4413" s="259"/>
    </row>
    <row r="4414" spans="1:10">
      <c r="A4414" s="259"/>
      <c r="B4414" s="259"/>
      <c r="C4414" s="259"/>
      <c r="D4414" s="259"/>
      <c r="E4414" s="259"/>
      <c r="F4414" s="270"/>
      <c r="G4414" s="259"/>
      <c r="H4414" s="259"/>
      <c r="I4414" s="259"/>
      <c r="J4414" s="259"/>
    </row>
    <row r="4415" spans="1:10">
      <c r="A4415" s="259"/>
      <c r="B4415" s="259"/>
      <c r="C4415" s="259"/>
      <c r="D4415" s="259"/>
      <c r="E4415" s="259"/>
      <c r="F4415" s="270"/>
      <c r="G4415" s="259"/>
      <c r="H4415" s="259"/>
      <c r="I4415" s="259"/>
      <c r="J4415" s="259"/>
    </row>
    <row r="4416" spans="1:10">
      <c r="A4416" s="259"/>
      <c r="B4416" s="259"/>
      <c r="C4416" s="259"/>
      <c r="D4416" s="259"/>
      <c r="E4416" s="259"/>
      <c r="F4416" s="270"/>
      <c r="G4416" s="259"/>
      <c r="H4416" s="259"/>
      <c r="I4416" s="259"/>
      <c r="J4416" s="259"/>
    </row>
    <row r="4417" spans="1:10">
      <c r="A4417" s="259"/>
      <c r="B4417" s="259"/>
      <c r="C4417" s="259"/>
      <c r="D4417" s="259"/>
      <c r="E4417" s="259"/>
      <c r="F4417" s="270"/>
      <c r="G4417" s="259"/>
      <c r="H4417" s="259"/>
      <c r="I4417" s="259"/>
      <c r="J4417" s="259"/>
    </row>
    <row r="4418" spans="1:10">
      <c r="A4418" s="259"/>
      <c r="B4418" s="259"/>
      <c r="C4418" s="259"/>
      <c r="D4418" s="259"/>
      <c r="E4418" s="259"/>
      <c r="F4418" s="270"/>
      <c r="G4418" s="259"/>
      <c r="H4418" s="259"/>
      <c r="I4418" s="259"/>
      <c r="J4418" s="259"/>
    </row>
    <row r="4419" spans="1:10">
      <c r="A4419" s="259"/>
      <c r="B4419" s="259"/>
      <c r="C4419" s="259"/>
      <c r="D4419" s="259"/>
      <c r="E4419" s="259"/>
      <c r="F4419" s="270"/>
      <c r="G4419" s="259"/>
      <c r="H4419" s="259"/>
      <c r="I4419" s="259"/>
      <c r="J4419" s="259"/>
    </row>
    <row r="4420" spans="1:10">
      <c r="A4420" s="259"/>
      <c r="B4420" s="259"/>
      <c r="C4420" s="259"/>
      <c r="D4420" s="259"/>
      <c r="E4420" s="259"/>
      <c r="F4420" s="270"/>
      <c r="G4420" s="259"/>
      <c r="H4420" s="259"/>
      <c r="I4420" s="259"/>
      <c r="J4420" s="259"/>
    </row>
    <row r="4421" spans="1:10">
      <c r="A4421" s="259"/>
      <c r="B4421" s="259"/>
      <c r="C4421" s="259"/>
      <c r="D4421" s="259"/>
      <c r="E4421" s="259"/>
      <c r="F4421" s="270"/>
      <c r="G4421" s="259"/>
      <c r="H4421" s="259"/>
      <c r="I4421" s="259"/>
      <c r="J4421" s="259"/>
    </row>
    <row r="4422" spans="1:10">
      <c r="A4422" s="259"/>
      <c r="B4422" s="259"/>
      <c r="C4422" s="259"/>
      <c r="D4422" s="259"/>
      <c r="E4422" s="259"/>
      <c r="F4422" s="270"/>
      <c r="G4422" s="259"/>
      <c r="H4422" s="259"/>
      <c r="I4422" s="259"/>
      <c r="J4422" s="259"/>
    </row>
    <row r="4423" spans="1:10">
      <c r="A4423" s="259"/>
      <c r="B4423" s="259"/>
      <c r="C4423" s="259"/>
      <c r="D4423" s="259"/>
      <c r="E4423" s="259"/>
      <c r="F4423" s="270"/>
      <c r="G4423" s="259"/>
      <c r="H4423" s="259"/>
      <c r="I4423" s="259"/>
      <c r="J4423" s="259"/>
    </row>
    <row r="4424" spans="1:10">
      <c r="A4424" s="259"/>
      <c r="B4424" s="259"/>
      <c r="C4424" s="259"/>
      <c r="D4424" s="259"/>
      <c r="E4424" s="259"/>
      <c r="F4424" s="270"/>
      <c r="G4424" s="259"/>
      <c r="H4424" s="259"/>
      <c r="I4424" s="259"/>
      <c r="J4424" s="259"/>
    </row>
    <row r="4425" spans="1:10">
      <c r="A4425" s="259"/>
      <c r="B4425" s="259"/>
      <c r="C4425" s="259"/>
      <c r="D4425" s="259"/>
      <c r="E4425" s="259"/>
      <c r="F4425" s="270"/>
      <c r="G4425" s="259"/>
      <c r="H4425" s="259"/>
      <c r="I4425" s="259"/>
      <c r="J4425" s="259"/>
    </row>
    <row r="4426" spans="1:10">
      <c r="A4426" s="259"/>
      <c r="B4426" s="259"/>
      <c r="C4426" s="259"/>
      <c r="D4426" s="259"/>
      <c r="E4426" s="259"/>
      <c r="F4426" s="270"/>
      <c r="G4426" s="259"/>
      <c r="H4426" s="259"/>
      <c r="I4426" s="259"/>
      <c r="J4426" s="259"/>
    </row>
    <row r="4427" spans="1:10">
      <c r="A4427" s="259"/>
      <c r="B4427" s="259"/>
      <c r="C4427" s="259"/>
      <c r="D4427" s="259"/>
      <c r="E4427" s="259"/>
      <c r="F4427" s="270"/>
      <c r="G4427" s="259"/>
      <c r="H4427" s="259"/>
      <c r="I4427" s="259"/>
      <c r="J4427" s="259"/>
    </row>
    <row r="4428" spans="1:10">
      <c r="A4428" s="259"/>
      <c r="B4428" s="259"/>
      <c r="C4428" s="259"/>
      <c r="D4428" s="259"/>
      <c r="E4428" s="259"/>
      <c r="F4428" s="270"/>
      <c r="G4428" s="259"/>
      <c r="H4428" s="259"/>
      <c r="I4428" s="259"/>
      <c r="J4428" s="259"/>
    </row>
    <row r="4429" spans="1:10">
      <c r="A4429" s="259"/>
      <c r="B4429" s="259"/>
      <c r="C4429" s="259"/>
      <c r="D4429" s="259"/>
      <c r="E4429" s="259"/>
      <c r="F4429" s="270"/>
      <c r="G4429" s="259"/>
      <c r="H4429" s="259"/>
      <c r="I4429" s="259"/>
      <c r="J4429" s="259"/>
    </row>
    <row r="4430" spans="1:10">
      <c r="A4430" s="259"/>
      <c r="B4430" s="259"/>
      <c r="C4430" s="259"/>
      <c r="D4430" s="259"/>
      <c r="E4430" s="259"/>
      <c r="F4430" s="270"/>
      <c r="G4430" s="259"/>
      <c r="H4430" s="259"/>
      <c r="I4430" s="259"/>
      <c r="J4430" s="259"/>
    </row>
    <row r="4431" spans="1:10">
      <c r="A4431" s="259"/>
      <c r="B4431" s="259"/>
      <c r="C4431" s="259"/>
      <c r="D4431" s="259"/>
      <c r="E4431" s="259"/>
      <c r="F4431" s="270"/>
      <c r="G4431" s="259"/>
      <c r="H4431" s="259"/>
      <c r="I4431" s="259"/>
      <c r="J4431" s="259"/>
    </row>
    <row r="4432" spans="1:10">
      <c r="A4432" s="259"/>
      <c r="B4432" s="259"/>
      <c r="C4432" s="259"/>
      <c r="D4432" s="259"/>
      <c r="E4432" s="259"/>
      <c r="F4432" s="270"/>
      <c r="G4432" s="259"/>
      <c r="H4432" s="259"/>
      <c r="I4432" s="259"/>
      <c r="J4432" s="259"/>
    </row>
    <row r="4433" spans="1:10">
      <c r="A4433" s="259"/>
      <c r="B4433" s="259"/>
      <c r="C4433" s="259"/>
      <c r="D4433" s="259"/>
      <c r="E4433" s="259"/>
      <c r="F4433" s="270"/>
      <c r="G4433" s="259"/>
      <c r="H4433" s="259"/>
      <c r="I4433" s="259"/>
      <c r="J4433" s="259"/>
    </row>
    <row r="4434" spans="1:10">
      <c r="A4434" s="259"/>
      <c r="B4434" s="259"/>
      <c r="C4434" s="259"/>
      <c r="D4434" s="259"/>
      <c r="E4434" s="259"/>
      <c r="F4434" s="270"/>
      <c r="G4434" s="259"/>
      <c r="H4434" s="259"/>
      <c r="I4434" s="259"/>
      <c r="J4434" s="259"/>
    </row>
    <row r="4435" spans="1:10">
      <c r="A4435" s="259"/>
      <c r="B4435" s="259"/>
      <c r="C4435" s="259"/>
      <c r="D4435" s="259"/>
      <c r="E4435" s="259"/>
      <c r="F4435" s="270"/>
      <c r="G4435" s="259"/>
      <c r="H4435" s="259"/>
      <c r="I4435" s="259"/>
      <c r="J4435" s="259"/>
    </row>
    <row r="4436" spans="1:10">
      <c r="A4436" s="259"/>
      <c r="B4436" s="259"/>
      <c r="C4436" s="259"/>
      <c r="D4436" s="259"/>
      <c r="E4436" s="259"/>
      <c r="F4436" s="270"/>
      <c r="G4436" s="259"/>
      <c r="H4436" s="259"/>
      <c r="I4436" s="259"/>
      <c r="J4436" s="259"/>
    </row>
    <row r="4437" spans="1:10">
      <c r="A4437" s="259"/>
      <c r="B4437" s="259"/>
      <c r="C4437" s="259"/>
      <c r="D4437" s="259"/>
      <c r="E4437" s="259"/>
      <c r="F4437" s="270"/>
      <c r="G4437" s="259"/>
      <c r="H4437" s="259"/>
      <c r="I4437" s="259"/>
      <c r="J4437" s="259"/>
    </row>
    <row r="4438" spans="1:10">
      <c r="A4438" s="259"/>
      <c r="B4438" s="259"/>
      <c r="C4438" s="259"/>
      <c r="D4438" s="259"/>
      <c r="E4438" s="259"/>
      <c r="F4438" s="270"/>
      <c r="G4438" s="259"/>
      <c r="H4438" s="259"/>
      <c r="I4438" s="259"/>
      <c r="J4438" s="259"/>
    </row>
    <row r="4439" spans="1:10">
      <c r="A4439" s="259"/>
      <c r="B4439" s="259"/>
      <c r="C4439" s="259"/>
      <c r="D4439" s="259"/>
      <c r="E4439" s="259"/>
      <c r="F4439" s="270"/>
      <c r="G4439" s="259"/>
      <c r="H4439" s="259"/>
      <c r="I4439" s="259"/>
      <c r="J4439" s="259"/>
    </row>
    <row r="4440" spans="1:10">
      <c r="A4440" s="259"/>
      <c r="B4440" s="259"/>
      <c r="C4440" s="259"/>
      <c r="D4440" s="259"/>
      <c r="E4440" s="259"/>
      <c r="F4440" s="270"/>
      <c r="G4440" s="259"/>
      <c r="H4440" s="259"/>
      <c r="I4440" s="259"/>
      <c r="J4440" s="259"/>
    </row>
    <row r="4441" spans="1:10">
      <c r="A4441" s="259"/>
      <c r="B4441" s="259"/>
      <c r="C4441" s="259"/>
      <c r="D4441" s="259"/>
      <c r="E4441" s="259"/>
      <c r="F4441" s="270"/>
      <c r="G4441" s="259"/>
      <c r="H4441" s="259"/>
      <c r="I4441" s="259"/>
      <c r="J4441" s="259"/>
    </row>
    <row r="4442" spans="1:10">
      <c r="A4442" s="259"/>
      <c r="B4442" s="259"/>
      <c r="C4442" s="259"/>
      <c r="D4442" s="259"/>
      <c r="E4442" s="259"/>
      <c r="F4442" s="270"/>
      <c r="G4442" s="259"/>
      <c r="H4442" s="259"/>
      <c r="I4442" s="259"/>
      <c r="J4442" s="259"/>
    </row>
    <row r="4443" spans="1:10">
      <c r="A4443" s="259"/>
      <c r="B4443" s="259"/>
      <c r="C4443" s="259"/>
      <c r="D4443" s="259"/>
      <c r="E4443" s="259"/>
      <c r="F4443" s="270"/>
      <c r="G4443" s="259"/>
      <c r="H4443" s="259"/>
      <c r="I4443" s="259"/>
      <c r="J4443" s="259"/>
    </row>
    <row r="4444" spans="1:10">
      <c r="A4444" s="259"/>
      <c r="B4444" s="259"/>
      <c r="C4444" s="259"/>
      <c r="D4444" s="259"/>
      <c r="E4444" s="259"/>
      <c r="F4444" s="270"/>
      <c r="G4444" s="259"/>
      <c r="H4444" s="259"/>
      <c r="I4444" s="259"/>
      <c r="J4444" s="259"/>
    </row>
    <row r="4445" spans="1:10">
      <c r="A4445" s="259"/>
      <c r="B4445" s="259"/>
      <c r="C4445" s="259"/>
      <c r="D4445" s="259"/>
      <c r="E4445" s="259"/>
      <c r="F4445" s="270"/>
      <c r="G4445" s="259"/>
      <c r="H4445" s="259"/>
      <c r="I4445" s="259"/>
      <c r="J4445" s="259"/>
    </row>
    <row r="4446" spans="1:10">
      <c r="A4446" s="259"/>
      <c r="B4446" s="259"/>
      <c r="C4446" s="259"/>
      <c r="D4446" s="259"/>
      <c r="E4446" s="259"/>
      <c r="F4446" s="270"/>
      <c r="G4446" s="259"/>
      <c r="H4446" s="259"/>
      <c r="I4446" s="259"/>
      <c r="J4446" s="259"/>
    </row>
    <row r="4447" spans="1:10">
      <c r="A4447" s="259"/>
      <c r="B4447" s="259"/>
      <c r="C4447" s="259"/>
      <c r="D4447" s="259"/>
      <c r="E4447" s="259"/>
      <c r="F4447" s="270"/>
      <c r="G4447" s="259"/>
      <c r="H4447" s="259"/>
      <c r="I4447" s="259"/>
      <c r="J4447" s="259"/>
    </row>
    <row r="4448" spans="1:10">
      <c r="A4448" s="259"/>
      <c r="B4448" s="259"/>
      <c r="C4448" s="259"/>
      <c r="D4448" s="259"/>
      <c r="E4448" s="259"/>
      <c r="F4448" s="270"/>
      <c r="G4448" s="259"/>
      <c r="H4448" s="259"/>
      <c r="I4448" s="259"/>
      <c r="J4448" s="259"/>
    </row>
    <row r="4449" spans="1:10">
      <c r="A4449" s="259"/>
      <c r="B4449" s="259"/>
      <c r="C4449" s="259"/>
      <c r="D4449" s="259"/>
      <c r="E4449" s="259"/>
      <c r="F4449" s="270"/>
      <c r="G4449" s="259"/>
      <c r="H4449" s="259"/>
      <c r="I4449" s="259"/>
      <c r="J4449" s="259"/>
    </row>
    <row r="4450" spans="1:10">
      <c r="A4450" s="259"/>
      <c r="B4450" s="259"/>
      <c r="C4450" s="259"/>
      <c r="D4450" s="259"/>
      <c r="E4450" s="259"/>
      <c r="F4450" s="270"/>
      <c r="G4450" s="259"/>
      <c r="H4450" s="259"/>
      <c r="I4450" s="259"/>
      <c r="J4450" s="259"/>
    </row>
    <row r="4451" spans="1:10">
      <c r="A4451" s="259"/>
      <c r="B4451" s="259"/>
      <c r="C4451" s="259"/>
      <c r="D4451" s="259"/>
      <c r="E4451" s="259"/>
      <c r="F4451" s="270"/>
      <c r="G4451" s="259"/>
      <c r="H4451" s="259"/>
      <c r="I4451" s="259"/>
      <c r="J4451" s="259"/>
    </row>
    <row r="4452" spans="1:10">
      <c r="A4452" s="259"/>
      <c r="B4452" s="259"/>
      <c r="C4452" s="259"/>
      <c r="D4452" s="259"/>
      <c r="E4452" s="259"/>
      <c r="F4452" s="270"/>
      <c r="G4452" s="259"/>
      <c r="H4452" s="259"/>
      <c r="I4452" s="259"/>
      <c r="J4452" s="259"/>
    </row>
    <row r="4453" spans="1:10">
      <c r="A4453" s="259"/>
      <c r="B4453" s="259"/>
      <c r="C4453" s="259"/>
      <c r="D4453" s="259"/>
      <c r="E4453" s="259"/>
      <c r="F4453" s="270"/>
      <c r="G4453" s="259"/>
      <c r="H4453" s="259"/>
      <c r="I4453" s="259"/>
      <c r="J4453" s="259"/>
    </row>
    <row r="4454" spans="1:10">
      <c r="A4454" s="259"/>
      <c r="B4454" s="259"/>
      <c r="C4454" s="259"/>
      <c r="D4454" s="259"/>
      <c r="E4454" s="259"/>
      <c r="F4454" s="270"/>
      <c r="G4454" s="259"/>
      <c r="H4454" s="259"/>
      <c r="I4454" s="259"/>
      <c r="J4454" s="259"/>
    </row>
    <row r="4455" spans="1:10">
      <c r="A4455" s="259"/>
      <c r="B4455" s="259"/>
      <c r="C4455" s="259"/>
      <c r="D4455" s="259"/>
      <c r="E4455" s="259"/>
      <c r="F4455" s="270"/>
      <c r="G4455" s="259"/>
      <c r="H4455" s="259"/>
      <c r="I4455" s="259"/>
      <c r="J4455" s="259"/>
    </row>
    <row r="4456" spans="1:10">
      <c r="A4456" s="259"/>
      <c r="B4456" s="259"/>
      <c r="C4456" s="259"/>
      <c r="D4456" s="259"/>
      <c r="E4456" s="259"/>
      <c r="F4456" s="270"/>
      <c r="G4456" s="259"/>
      <c r="H4456" s="259"/>
      <c r="I4456" s="259"/>
      <c r="J4456" s="259"/>
    </row>
    <row r="4457" spans="1:10">
      <c r="A4457" s="259"/>
      <c r="B4457" s="259"/>
      <c r="C4457" s="259"/>
      <c r="D4457" s="259"/>
      <c r="E4457" s="259"/>
      <c r="F4457" s="270"/>
      <c r="G4457" s="259"/>
      <c r="H4457" s="259"/>
      <c r="I4457" s="259"/>
      <c r="J4457" s="259"/>
    </row>
    <row r="4458" spans="1:10">
      <c r="A4458" s="259"/>
      <c r="B4458" s="259"/>
      <c r="C4458" s="259"/>
      <c r="D4458" s="259"/>
      <c r="E4458" s="259"/>
      <c r="F4458" s="270"/>
      <c r="G4458" s="259"/>
      <c r="H4458" s="259"/>
      <c r="I4458" s="259"/>
      <c r="J4458" s="259"/>
    </row>
    <row r="4459" spans="1:10">
      <c r="A4459" s="259"/>
      <c r="B4459" s="259"/>
      <c r="C4459" s="259"/>
      <c r="D4459" s="259"/>
      <c r="E4459" s="259"/>
      <c r="F4459" s="270"/>
      <c r="G4459" s="259"/>
      <c r="H4459" s="259"/>
      <c r="I4459" s="259"/>
      <c r="J4459" s="259"/>
    </row>
    <row r="4460" spans="1:10">
      <c r="A4460" s="259"/>
      <c r="B4460" s="259"/>
      <c r="C4460" s="259"/>
      <c r="D4460" s="259"/>
      <c r="E4460" s="259"/>
      <c r="F4460" s="270"/>
      <c r="G4460" s="259"/>
      <c r="H4460" s="259"/>
      <c r="I4460" s="259"/>
      <c r="J4460" s="259"/>
    </row>
    <row r="4461" spans="1:10">
      <c r="A4461" s="259"/>
      <c r="B4461" s="259"/>
      <c r="C4461" s="259"/>
      <c r="D4461" s="259"/>
      <c r="E4461" s="259"/>
      <c r="F4461" s="270"/>
      <c r="G4461" s="259"/>
      <c r="H4461" s="259"/>
      <c r="I4461" s="259"/>
      <c r="J4461" s="259"/>
    </row>
    <row r="4462" spans="1:10">
      <c r="A4462" s="259"/>
      <c r="B4462" s="259"/>
      <c r="C4462" s="259"/>
      <c r="D4462" s="259"/>
      <c r="E4462" s="259"/>
      <c r="F4462" s="270"/>
      <c r="G4462" s="259"/>
      <c r="H4462" s="259"/>
      <c r="I4462" s="259"/>
      <c r="J4462" s="259"/>
    </row>
    <row r="4463" spans="1:10">
      <c r="A4463" s="259"/>
      <c r="B4463" s="259"/>
      <c r="C4463" s="259"/>
      <c r="D4463" s="259"/>
      <c r="E4463" s="259"/>
      <c r="F4463" s="270"/>
      <c r="G4463" s="259"/>
      <c r="H4463" s="259"/>
      <c r="I4463" s="259"/>
      <c r="J4463" s="259"/>
    </row>
    <row r="4464" spans="1:10">
      <c r="A4464" s="259"/>
      <c r="B4464" s="259"/>
      <c r="C4464" s="259"/>
      <c r="D4464" s="259"/>
      <c r="E4464" s="259"/>
      <c r="F4464" s="270"/>
      <c r="G4464" s="259"/>
      <c r="H4464" s="259"/>
      <c r="I4464" s="259"/>
      <c r="J4464" s="259"/>
    </row>
    <row r="4465" spans="1:10">
      <c r="A4465" s="259"/>
      <c r="B4465" s="259"/>
      <c r="C4465" s="259"/>
      <c r="D4465" s="259"/>
      <c r="E4465" s="259"/>
      <c r="F4465" s="270"/>
      <c r="G4465" s="259"/>
      <c r="H4465" s="259"/>
      <c r="I4465" s="259"/>
      <c r="J4465" s="259"/>
    </row>
    <row r="4466" spans="1:10">
      <c r="A4466" s="259"/>
      <c r="B4466" s="259"/>
      <c r="C4466" s="259"/>
      <c r="D4466" s="259"/>
      <c r="E4466" s="259"/>
      <c r="F4466" s="270"/>
      <c r="G4466" s="259"/>
      <c r="H4466" s="259"/>
      <c r="I4466" s="259"/>
      <c r="J4466" s="259"/>
    </row>
    <row r="4467" spans="1:10">
      <c r="A4467" s="259"/>
      <c r="B4467" s="259"/>
      <c r="C4467" s="259"/>
      <c r="D4467" s="259"/>
      <c r="E4467" s="259"/>
      <c r="F4467" s="270"/>
      <c r="G4467" s="259"/>
      <c r="H4467" s="259"/>
      <c r="I4467" s="259"/>
      <c r="J4467" s="259"/>
    </row>
    <row r="4468" spans="1:10">
      <c r="A4468" s="259"/>
      <c r="B4468" s="259"/>
      <c r="C4468" s="259"/>
      <c r="D4468" s="259"/>
      <c r="E4468" s="259"/>
      <c r="F4468" s="270"/>
      <c r="G4468" s="259"/>
      <c r="H4468" s="259"/>
      <c r="I4468" s="259"/>
      <c r="J4468" s="259"/>
    </row>
    <row r="4469" spans="1:10">
      <c r="A4469" s="259"/>
      <c r="B4469" s="259"/>
      <c r="C4469" s="259"/>
      <c r="D4469" s="259"/>
      <c r="E4469" s="259"/>
      <c r="F4469" s="270"/>
      <c r="G4469" s="259"/>
      <c r="H4469" s="259"/>
      <c r="I4469" s="259"/>
      <c r="J4469" s="259"/>
    </row>
    <row r="4470" spans="1:10">
      <c r="A4470" s="259"/>
      <c r="B4470" s="259"/>
      <c r="C4470" s="259"/>
      <c r="D4470" s="259"/>
      <c r="E4470" s="259"/>
      <c r="F4470" s="270"/>
      <c r="G4470" s="259"/>
      <c r="H4470" s="259"/>
      <c r="I4470" s="259"/>
      <c r="J4470" s="259"/>
    </row>
    <row r="4471" spans="1:10">
      <c r="A4471" s="259"/>
      <c r="B4471" s="259"/>
      <c r="C4471" s="259"/>
      <c r="D4471" s="259"/>
      <c r="E4471" s="259"/>
      <c r="F4471" s="270"/>
      <c r="G4471" s="259"/>
      <c r="H4471" s="259"/>
      <c r="I4471" s="259"/>
      <c r="J4471" s="259"/>
    </row>
    <row r="4472" spans="1:10">
      <c r="A4472" s="259"/>
      <c r="B4472" s="259"/>
      <c r="C4472" s="259"/>
      <c r="D4472" s="259"/>
      <c r="E4472" s="259"/>
      <c r="F4472" s="270"/>
      <c r="G4472" s="259"/>
      <c r="H4472" s="259"/>
      <c r="I4472" s="259"/>
      <c r="J4472" s="259"/>
    </row>
    <row r="4473" spans="1:10">
      <c r="A4473" s="259"/>
      <c r="B4473" s="259"/>
      <c r="C4473" s="259"/>
      <c r="D4473" s="259"/>
      <c r="E4473" s="259"/>
      <c r="F4473" s="270"/>
      <c r="G4473" s="259"/>
      <c r="H4473" s="259"/>
      <c r="I4473" s="259"/>
      <c r="J4473" s="259"/>
    </row>
    <row r="4474" spans="1:10">
      <c r="A4474" s="259"/>
      <c r="B4474" s="259"/>
      <c r="C4474" s="259"/>
      <c r="D4474" s="259"/>
      <c r="E4474" s="259"/>
      <c r="F4474" s="270"/>
      <c r="G4474" s="259"/>
      <c r="H4474" s="259"/>
      <c r="I4474" s="259"/>
      <c r="J4474" s="259"/>
    </row>
    <row r="4475" spans="1:10">
      <c r="A4475" s="259"/>
      <c r="B4475" s="259"/>
      <c r="C4475" s="259"/>
      <c r="D4475" s="259"/>
      <c r="E4475" s="259"/>
      <c r="F4475" s="270"/>
      <c r="G4475" s="259"/>
      <c r="H4475" s="259"/>
      <c r="I4475" s="259"/>
      <c r="J4475" s="259"/>
    </row>
    <row r="4476" spans="1:10">
      <c r="A4476" s="259"/>
      <c r="B4476" s="259"/>
      <c r="C4476" s="259"/>
      <c r="D4476" s="259"/>
      <c r="E4476" s="259"/>
      <c r="F4476" s="270"/>
      <c r="G4476" s="259"/>
      <c r="H4476" s="259"/>
      <c r="I4476" s="259"/>
      <c r="J4476" s="259"/>
    </row>
    <row r="4477" spans="1:10">
      <c r="A4477" s="259"/>
      <c r="B4477" s="259"/>
      <c r="C4477" s="259"/>
      <c r="D4477" s="259"/>
      <c r="E4477" s="259"/>
      <c r="F4477" s="270"/>
      <c r="G4477" s="259"/>
      <c r="H4477" s="259"/>
      <c r="I4477" s="259"/>
      <c r="J4477" s="259"/>
    </row>
    <row r="4478" spans="1:10">
      <c r="A4478" s="259"/>
      <c r="B4478" s="259"/>
      <c r="C4478" s="259"/>
      <c r="D4478" s="259"/>
      <c r="E4478" s="259"/>
      <c r="F4478" s="270"/>
      <c r="G4478" s="259"/>
      <c r="H4478" s="259"/>
      <c r="I4478" s="259"/>
      <c r="J4478" s="259"/>
    </row>
    <row r="4479" spans="1:10">
      <c r="A4479" s="259"/>
      <c r="B4479" s="259"/>
      <c r="C4479" s="259"/>
      <c r="D4479" s="259"/>
      <c r="E4479" s="259"/>
      <c r="F4479" s="270"/>
      <c r="G4479" s="259"/>
      <c r="H4479" s="259"/>
      <c r="I4479" s="259"/>
      <c r="J4479" s="259"/>
    </row>
    <row r="4480" spans="1:10">
      <c r="A4480" s="259"/>
      <c r="B4480" s="259"/>
      <c r="C4480" s="259"/>
      <c r="D4480" s="259"/>
      <c r="E4480" s="259"/>
      <c r="F4480" s="270"/>
      <c r="G4480" s="259"/>
      <c r="H4480" s="259"/>
      <c r="I4480" s="259"/>
      <c r="J4480" s="259"/>
    </row>
    <row r="4481" spans="1:10">
      <c r="A4481" s="259"/>
      <c r="B4481" s="259"/>
      <c r="C4481" s="259"/>
      <c r="D4481" s="259"/>
      <c r="E4481" s="259"/>
      <c r="F4481" s="270"/>
      <c r="G4481" s="259"/>
      <c r="H4481" s="259"/>
      <c r="I4481" s="259"/>
      <c r="J4481" s="259"/>
    </row>
    <row r="4482" spans="1:10">
      <c r="A4482" s="259"/>
      <c r="B4482" s="259"/>
      <c r="C4482" s="259"/>
      <c r="D4482" s="259"/>
      <c r="E4482" s="259"/>
      <c r="F4482" s="270"/>
      <c r="G4482" s="259"/>
      <c r="H4482" s="259"/>
      <c r="I4482" s="259"/>
      <c r="J4482" s="259"/>
    </row>
    <row r="4483" spans="1:10">
      <c r="A4483" s="259"/>
      <c r="B4483" s="259"/>
      <c r="C4483" s="259"/>
      <c r="D4483" s="259"/>
      <c r="E4483" s="259"/>
      <c r="F4483" s="270"/>
      <c r="G4483" s="259"/>
      <c r="H4483" s="259"/>
      <c r="I4483" s="259"/>
      <c r="J4483" s="259"/>
    </row>
    <row r="4484" spans="1:10">
      <c r="A4484" s="259"/>
      <c r="B4484" s="259"/>
      <c r="C4484" s="259"/>
      <c r="D4484" s="259"/>
      <c r="E4484" s="259"/>
      <c r="F4484" s="270"/>
      <c r="G4484" s="259"/>
      <c r="H4484" s="259"/>
      <c r="I4484" s="259"/>
      <c r="J4484" s="259"/>
    </row>
    <row r="4485" spans="1:10">
      <c r="A4485" s="259"/>
      <c r="B4485" s="259"/>
      <c r="C4485" s="259"/>
      <c r="D4485" s="259"/>
      <c r="E4485" s="259"/>
      <c r="F4485" s="270"/>
      <c r="G4485" s="259"/>
      <c r="H4485" s="259"/>
      <c r="I4485" s="259"/>
      <c r="J4485" s="259"/>
    </row>
    <row r="4486" spans="1:10">
      <c r="A4486" s="259"/>
      <c r="B4486" s="259"/>
      <c r="C4486" s="259"/>
      <c r="D4486" s="259"/>
      <c r="E4486" s="259"/>
      <c r="F4486" s="270"/>
      <c r="G4486" s="259"/>
      <c r="H4486" s="259"/>
      <c r="I4486" s="259"/>
      <c r="J4486" s="259"/>
    </row>
    <row r="4487" spans="1:10">
      <c r="A4487" s="259"/>
      <c r="B4487" s="259"/>
      <c r="C4487" s="259"/>
      <c r="D4487" s="259"/>
      <c r="E4487" s="259"/>
      <c r="F4487" s="270"/>
      <c r="G4487" s="259"/>
      <c r="H4487" s="259"/>
      <c r="I4487" s="259"/>
      <c r="J4487" s="259"/>
    </row>
    <row r="4488" spans="1:10">
      <c r="A4488" s="259"/>
      <c r="B4488" s="259"/>
      <c r="C4488" s="259"/>
      <c r="D4488" s="259"/>
      <c r="E4488" s="259"/>
      <c r="F4488" s="270"/>
      <c r="G4488" s="259"/>
      <c r="H4488" s="259"/>
      <c r="I4488" s="259"/>
      <c r="J4488" s="259"/>
    </row>
    <row r="4489" spans="1:10">
      <c r="A4489" s="259"/>
      <c r="B4489" s="259"/>
      <c r="C4489" s="259"/>
      <c r="D4489" s="259"/>
      <c r="E4489" s="259"/>
      <c r="F4489" s="270"/>
      <c r="G4489" s="259"/>
      <c r="H4489" s="259"/>
      <c r="I4489" s="259"/>
      <c r="J4489" s="259"/>
    </row>
    <row r="4490" spans="1:10">
      <c r="A4490" s="259"/>
      <c r="B4490" s="259"/>
      <c r="C4490" s="259"/>
      <c r="D4490" s="259"/>
      <c r="E4490" s="259"/>
      <c r="F4490" s="270"/>
      <c r="G4490" s="259"/>
      <c r="H4490" s="259"/>
      <c r="I4490" s="259"/>
      <c r="J4490" s="259"/>
    </row>
    <row r="4491" spans="1:10">
      <c r="A4491" s="259"/>
      <c r="B4491" s="259"/>
      <c r="C4491" s="259"/>
      <c r="D4491" s="259"/>
      <c r="E4491" s="259"/>
      <c r="F4491" s="270"/>
      <c r="G4491" s="259"/>
      <c r="H4491" s="259"/>
      <c r="I4491" s="259"/>
      <c r="J4491" s="259"/>
    </row>
    <row r="4492" spans="1:10">
      <c r="A4492" s="259"/>
      <c r="B4492" s="259"/>
      <c r="C4492" s="259"/>
      <c r="D4492" s="259"/>
      <c r="E4492" s="259"/>
      <c r="F4492" s="270"/>
      <c r="G4492" s="259"/>
      <c r="H4492" s="259"/>
      <c r="I4492" s="259"/>
      <c r="J4492" s="259"/>
    </row>
    <row r="4493" spans="1:10">
      <c r="A4493" s="259"/>
      <c r="B4493" s="259"/>
      <c r="C4493" s="259"/>
      <c r="D4493" s="259"/>
      <c r="E4493" s="259"/>
      <c r="F4493" s="270"/>
      <c r="G4493" s="259"/>
      <c r="H4493" s="259"/>
      <c r="I4493" s="259"/>
      <c r="J4493" s="259"/>
    </row>
    <row r="4494" spans="1:10">
      <c r="A4494" s="259"/>
      <c r="B4494" s="259"/>
      <c r="C4494" s="259"/>
      <c r="D4494" s="259"/>
      <c r="E4494" s="259"/>
      <c r="F4494" s="270"/>
      <c r="G4494" s="259"/>
      <c r="H4494" s="259"/>
      <c r="I4494" s="259"/>
      <c r="J4494" s="259"/>
    </row>
    <row r="4495" spans="1:10">
      <c r="A4495" s="259"/>
      <c r="B4495" s="259"/>
      <c r="C4495" s="259"/>
      <c r="D4495" s="259"/>
      <c r="E4495" s="259"/>
      <c r="F4495" s="270"/>
      <c r="G4495" s="259"/>
      <c r="H4495" s="259"/>
      <c r="I4495" s="259"/>
      <c r="J4495" s="259"/>
    </row>
    <row r="4496" spans="1:10">
      <c r="A4496" s="259"/>
      <c r="B4496" s="259"/>
      <c r="C4496" s="259"/>
      <c r="D4496" s="259"/>
      <c r="E4496" s="259"/>
      <c r="F4496" s="270"/>
      <c r="G4496" s="259"/>
      <c r="H4496" s="259"/>
      <c r="I4496" s="259"/>
      <c r="J4496" s="259"/>
    </row>
    <row r="4497" spans="1:10">
      <c r="A4497" s="259"/>
      <c r="B4497" s="259"/>
      <c r="C4497" s="259"/>
      <c r="D4497" s="259"/>
      <c r="E4497" s="259"/>
      <c r="F4497" s="270"/>
      <c r="G4497" s="259"/>
      <c r="H4497" s="259"/>
      <c r="I4497" s="259"/>
      <c r="J4497" s="259"/>
    </row>
    <row r="4498" spans="1:10">
      <c r="A4498" s="259"/>
      <c r="B4498" s="259"/>
      <c r="C4498" s="259"/>
      <c r="D4498" s="259"/>
      <c r="E4498" s="259"/>
      <c r="F4498" s="270"/>
      <c r="G4498" s="259"/>
      <c r="H4498" s="259"/>
      <c r="I4498" s="259"/>
      <c r="J4498" s="259"/>
    </row>
    <row r="4499" spans="1:10">
      <c r="A4499" s="259"/>
      <c r="B4499" s="259"/>
      <c r="C4499" s="259"/>
      <c r="D4499" s="259"/>
      <c r="E4499" s="259"/>
      <c r="F4499" s="270"/>
      <c r="G4499" s="259"/>
      <c r="H4499" s="259"/>
      <c r="I4499" s="259"/>
      <c r="J4499" s="259"/>
    </row>
    <row r="4500" spans="1:10">
      <c r="A4500" s="259"/>
      <c r="B4500" s="259"/>
      <c r="C4500" s="259"/>
      <c r="D4500" s="259"/>
      <c r="E4500" s="259"/>
      <c r="F4500" s="270"/>
      <c r="G4500" s="259"/>
      <c r="H4500" s="259"/>
      <c r="I4500" s="259"/>
      <c r="J4500" s="259"/>
    </row>
    <row r="4501" spans="1:10">
      <c r="A4501" s="259"/>
      <c r="B4501" s="259"/>
      <c r="C4501" s="259"/>
      <c r="D4501" s="259"/>
      <c r="E4501" s="259"/>
      <c r="F4501" s="270"/>
      <c r="G4501" s="259"/>
      <c r="H4501" s="259"/>
      <c r="I4501" s="259"/>
      <c r="J4501" s="259"/>
    </row>
    <row r="4502" spans="1:10">
      <c r="A4502" s="259"/>
      <c r="B4502" s="259"/>
      <c r="C4502" s="259"/>
      <c r="D4502" s="259"/>
      <c r="E4502" s="259"/>
      <c r="F4502" s="270"/>
      <c r="G4502" s="259"/>
      <c r="H4502" s="259"/>
      <c r="I4502" s="259"/>
      <c r="J4502" s="259"/>
    </row>
    <row r="4503" spans="1:10">
      <c r="A4503" s="259"/>
      <c r="B4503" s="259"/>
      <c r="C4503" s="259"/>
      <c r="D4503" s="259"/>
      <c r="E4503" s="259"/>
      <c r="F4503" s="270"/>
      <c r="G4503" s="259"/>
      <c r="H4503" s="259"/>
      <c r="I4503" s="259"/>
      <c r="J4503" s="259"/>
    </row>
    <row r="4504" spans="1:10">
      <c r="A4504" s="259"/>
      <c r="B4504" s="259"/>
      <c r="C4504" s="259"/>
      <c r="D4504" s="259"/>
      <c r="E4504" s="259"/>
      <c r="F4504" s="270"/>
      <c r="G4504" s="259"/>
      <c r="H4504" s="259"/>
      <c r="I4504" s="259"/>
      <c r="J4504" s="259"/>
    </row>
    <row r="4505" spans="1:10">
      <c r="A4505" s="259"/>
      <c r="B4505" s="259"/>
      <c r="C4505" s="259"/>
      <c r="D4505" s="259"/>
      <c r="E4505" s="259"/>
      <c r="F4505" s="270"/>
      <c r="G4505" s="259"/>
      <c r="H4505" s="259"/>
      <c r="I4505" s="259"/>
      <c r="J4505" s="259"/>
    </row>
    <row r="4506" spans="1:10">
      <c r="A4506" s="259"/>
      <c r="B4506" s="259"/>
      <c r="C4506" s="259"/>
      <c r="D4506" s="259"/>
      <c r="E4506" s="259"/>
      <c r="F4506" s="270"/>
      <c r="G4506" s="259"/>
      <c r="H4506" s="259"/>
      <c r="I4506" s="259"/>
      <c r="J4506" s="259"/>
    </row>
    <row r="4507" spans="1:10">
      <c r="A4507" s="259"/>
      <c r="B4507" s="259"/>
      <c r="C4507" s="259"/>
      <c r="D4507" s="259"/>
      <c r="E4507" s="259"/>
      <c r="F4507" s="270"/>
      <c r="G4507" s="259"/>
      <c r="H4507" s="259"/>
      <c r="I4507" s="259"/>
      <c r="J4507" s="259"/>
    </row>
    <row r="4508" spans="1:10">
      <c r="A4508" s="259"/>
      <c r="B4508" s="259"/>
      <c r="C4508" s="259"/>
      <c r="D4508" s="259"/>
      <c r="E4508" s="259"/>
      <c r="F4508" s="270"/>
      <c r="G4508" s="259"/>
      <c r="H4508" s="259"/>
      <c r="I4508" s="259"/>
      <c r="J4508" s="259"/>
    </row>
    <row r="4509" spans="1:10">
      <c r="A4509" s="259"/>
      <c r="B4509" s="259"/>
      <c r="C4509" s="259"/>
      <c r="D4509" s="259"/>
      <c r="E4509" s="259"/>
      <c r="F4509" s="270"/>
      <c r="G4509" s="259"/>
      <c r="H4509" s="259"/>
      <c r="I4509" s="259"/>
      <c r="J4509" s="259"/>
    </row>
    <row r="4510" spans="1:10">
      <c r="A4510" s="259"/>
      <c r="B4510" s="259"/>
      <c r="C4510" s="259"/>
      <c r="D4510" s="259"/>
      <c r="E4510" s="259"/>
      <c r="F4510" s="270"/>
      <c r="G4510" s="259"/>
      <c r="H4510" s="259"/>
      <c r="I4510" s="259"/>
      <c r="J4510" s="259"/>
    </row>
    <row r="4511" spans="1:10">
      <c r="A4511" s="259"/>
      <c r="B4511" s="259"/>
      <c r="C4511" s="259"/>
      <c r="D4511" s="259"/>
      <c r="E4511" s="259"/>
      <c r="F4511" s="270"/>
      <c r="G4511" s="259"/>
      <c r="H4511" s="259"/>
      <c r="I4511" s="259"/>
      <c r="J4511" s="259"/>
    </row>
    <row r="4512" spans="1:10">
      <c r="A4512" s="259"/>
      <c r="B4512" s="259"/>
      <c r="C4512" s="259"/>
      <c r="D4512" s="259"/>
      <c r="E4512" s="259"/>
      <c r="F4512" s="270"/>
      <c r="G4512" s="259"/>
      <c r="H4512" s="259"/>
      <c r="I4512" s="259"/>
      <c r="J4512" s="259"/>
    </row>
    <row r="4513" spans="1:10">
      <c r="A4513" s="259"/>
      <c r="B4513" s="259"/>
      <c r="C4513" s="259"/>
      <c r="D4513" s="259"/>
      <c r="E4513" s="259"/>
      <c r="F4513" s="270"/>
      <c r="G4513" s="259"/>
      <c r="H4513" s="259"/>
      <c r="I4513" s="259"/>
      <c r="J4513" s="259"/>
    </row>
    <row r="4514" spans="1:10">
      <c r="A4514" s="259"/>
      <c r="B4514" s="259"/>
      <c r="C4514" s="259"/>
      <c r="D4514" s="259"/>
      <c r="E4514" s="259"/>
      <c r="F4514" s="270"/>
      <c r="G4514" s="259"/>
      <c r="H4514" s="259"/>
      <c r="I4514" s="259"/>
      <c r="J4514" s="259"/>
    </row>
    <row r="4515" spans="1:10">
      <c r="A4515" s="259"/>
      <c r="B4515" s="259"/>
      <c r="C4515" s="259"/>
      <c r="D4515" s="259"/>
      <c r="E4515" s="259"/>
      <c r="F4515" s="270"/>
      <c r="G4515" s="259"/>
      <c r="H4515" s="259"/>
      <c r="I4515" s="259"/>
      <c r="J4515" s="259"/>
    </row>
    <row r="4516" spans="1:10">
      <c r="A4516" s="259"/>
      <c r="B4516" s="259"/>
      <c r="C4516" s="259"/>
      <c r="D4516" s="259"/>
      <c r="E4516" s="259"/>
      <c r="F4516" s="270"/>
      <c r="G4516" s="259"/>
      <c r="H4516" s="259"/>
      <c r="I4516" s="259"/>
      <c r="J4516" s="259"/>
    </row>
    <row r="4517" spans="1:10">
      <c r="A4517" s="259"/>
      <c r="B4517" s="259"/>
      <c r="C4517" s="259"/>
      <c r="D4517" s="259"/>
      <c r="E4517" s="259"/>
      <c r="F4517" s="270"/>
      <c r="G4517" s="259"/>
      <c r="H4517" s="259"/>
      <c r="I4517" s="259"/>
      <c r="J4517" s="259"/>
    </row>
    <row r="4518" spans="1:10">
      <c r="A4518" s="259"/>
      <c r="B4518" s="259"/>
      <c r="C4518" s="259"/>
      <c r="D4518" s="259"/>
      <c r="E4518" s="259"/>
      <c r="F4518" s="270"/>
      <c r="G4518" s="259"/>
      <c r="H4518" s="259"/>
      <c r="I4518" s="259"/>
      <c r="J4518" s="259"/>
    </row>
    <row r="4519" spans="1:10">
      <c r="A4519" s="259"/>
      <c r="B4519" s="259"/>
      <c r="C4519" s="259"/>
      <c r="D4519" s="259"/>
      <c r="E4519" s="259"/>
      <c r="F4519" s="270"/>
      <c r="G4519" s="259"/>
      <c r="H4519" s="259"/>
      <c r="I4519" s="259"/>
      <c r="J4519" s="259"/>
    </row>
    <row r="4520" spans="1:10">
      <c r="A4520" s="259"/>
      <c r="B4520" s="259"/>
      <c r="C4520" s="259"/>
      <c r="D4520" s="259"/>
      <c r="E4520" s="259"/>
      <c r="F4520" s="270"/>
      <c r="G4520" s="259"/>
      <c r="H4520" s="259"/>
      <c r="I4520" s="259"/>
      <c r="J4520" s="259"/>
    </row>
    <row r="4521" spans="1:10">
      <c r="A4521" s="259"/>
      <c r="B4521" s="259"/>
      <c r="C4521" s="259"/>
      <c r="D4521" s="259"/>
      <c r="E4521" s="259"/>
      <c r="F4521" s="270"/>
      <c r="G4521" s="259"/>
      <c r="H4521" s="259"/>
      <c r="I4521" s="259"/>
      <c r="J4521" s="259"/>
    </row>
    <row r="4522" spans="1:10">
      <c r="A4522" s="259"/>
      <c r="B4522" s="259"/>
      <c r="C4522" s="259"/>
      <c r="D4522" s="259"/>
      <c r="E4522" s="259"/>
      <c r="F4522" s="270"/>
      <c r="G4522" s="259"/>
      <c r="H4522" s="259"/>
      <c r="I4522" s="259"/>
      <c r="J4522" s="259"/>
    </row>
    <row r="4523" spans="1:10">
      <c r="A4523" s="259"/>
      <c r="B4523" s="259"/>
      <c r="C4523" s="259"/>
      <c r="D4523" s="259"/>
      <c r="E4523" s="259"/>
      <c r="F4523" s="270"/>
      <c r="G4523" s="259"/>
      <c r="H4523" s="259"/>
      <c r="I4523" s="259"/>
      <c r="J4523" s="259"/>
    </row>
    <row r="4524" spans="1:10">
      <c r="A4524" s="259"/>
      <c r="B4524" s="259"/>
      <c r="C4524" s="259"/>
      <c r="D4524" s="259"/>
      <c r="E4524" s="259"/>
      <c r="F4524" s="270"/>
      <c r="G4524" s="259"/>
      <c r="H4524" s="259"/>
      <c r="I4524" s="259"/>
      <c r="J4524" s="259"/>
    </row>
    <row r="4525" spans="1:10">
      <c r="A4525" s="259"/>
      <c r="B4525" s="259"/>
      <c r="C4525" s="259"/>
      <c r="D4525" s="259"/>
      <c r="E4525" s="259"/>
      <c r="F4525" s="270"/>
      <c r="G4525" s="259"/>
      <c r="H4525" s="259"/>
      <c r="I4525" s="259"/>
      <c r="J4525" s="259"/>
    </row>
    <row r="4526" spans="1:10">
      <c r="A4526" s="259"/>
      <c r="B4526" s="259"/>
      <c r="C4526" s="259"/>
      <c r="D4526" s="259"/>
      <c r="E4526" s="259"/>
      <c r="F4526" s="270"/>
      <c r="G4526" s="259"/>
      <c r="H4526" s="259"/>
      <c r="I4526" s="259"/>
      <c r="J4526" s="259"/>
    </row>
    <row r="4527" spans="1:10">
      <c r="A4527" s="259"/>
      <c r="B4527" s="259"/>
      <c r="C4527" s="259"/>
      <c r="D4527" s="259"/>
      <c r="E4527" s="259"/>
      <c r="F4527" s="270"/>
      <c r="G4527" s="259"/>
      <c r="H4527" s="259"/>
      <c r="I4527" s="259"/>
      <c r="J4527" s="259"/>
    </row>
    <row r="4528" spans="1:10">
      <c r="A4528" s="259"/>
      <c r="B4528" s="259"/>
      <c r="C4528" s="259"/>
      <c r="D4528" s="259"/>
      <c r="E4528" s="259"/>
      <c r="F4528" s="270"/>
      <c r="G4528" s="259"/>
      <c r="H4528" s="259"/>
      <c r="I4528" s="259"/>
      <c r="J4528" s="259"/>
    </row>
    <row r="4529" spans="1:10">
      <c r="A4529" s="259"/>
      <c r="B4529" s="259"/>
      <c r="C4529" s="259"/>
      <c r="D4529" s="259"/>
      <c r="E4529" s="259"/>
      <c r="F4529" s="270"/>
      <c r="G4529" s="259"/>
      <c r="H4529" s="259"/>
      <c r="I4529" s="259"/>
      <c r="J4529" s="259"/>
    </row>
    <row r="4530" spans="1:10">
      <c r="A4530" s="259"/>
      <c r="B4530" s="259"/>
      <c r="C4530" s="259"/>
      <c r="D4530" s="259"/>
      <c r="E4530" s="259"/>
      <c r="F4530" s="270"/>
      <c r="G4530" s="259"/>
      <c r="H4530" s="259"/>
      <c r="I4530" s="259"/>
      <c r="J4530" s="259"/>
    </row>
    <row r="4531" spans="1:10">
      <c r="A4531" s="259"/>
      <c r="B4531" s="259"/>
      <c r="C4531" s="259"/>
      <c r="D4531" s="259"/>
      <c r="E4531" s="259"/>
      <c r="F4531" s="270"/>
      <c r="G4531" s="259"/>
      <c r="H4531" s="259"/>
      <c r="I4531" s="259"/>
      <c r="J4531" s="259"/>
    </row>
    <row r="4532" spans="1:10">
      <c r="A4532" s="259"/>
      <c r="B4532" s="259"/>
      <c r="C4532" s="259"/>
      <c r="D4532" s="259"/>
      <c r="E4532" s="259"/>
      <c r="F4532" s="270"/>
      <c r="G4532" s="259"/>
      <c r="H4532" s="259"/>
      <c r="I4532" s="259"/>
      <c r="J4532" s="259"/>
    </row>
    <row r="4533" spans="1:10">
      <c r="A4533" s="259"/>
      <c r="B4533" s="259"/>
      <c r="C4533" s="259"/>
      <c r="D4533" s="259"/>
      <c r="E4533" s="259"/>
      <c r="F4533" s="270"/>
      <c r="G4533" s="259"/>
      <c r="H4533" s="259"/>
      <c r="I4533" s="259"/>
      <c r="J4533" s="259"/>
    </row>
    <row r="4534" spans="1:10">
      <c r="A4534" s="259"/>
      <c r="B4534" s="259"/>
      <c r="C4534" s="259"/>
      <c r="D4534" s="259"/>
      <c r="E4534" s="259"/>
      <c r="F4534" s="270"/>
      <c r="G4534" s="259"/>
      <c r="H4534" s="259"/>
      <c r="I4534" s="259"/>
      <c r="J4534" s="259"/>
    </row>
    <row r="4535" spans="1:10">
      <c r="A4535" s="259"/>
      <c r="B4535" s="259"/>
      <c r="C4535" s="259"/>
      <c r="D4535" s="259"/>
      <c r="E4535" s="259"/>
      <c r="F4535" s="270"/>
      <c r="G4535" s="259"/>
      <c r="H4535" s="259"/>
      <c r="I4535" s="259"/>
      <c r="J4535" s="259"/>
    </row>
    <row r="4536" spans="1:10">
      <c r="A4536" s="259"/>
      <c r="B4536" s="259"/>
      <c r="C4536" s="259"/>
      <c r="D4536" s="259"/>
      <c r="E4536" s="259"/>
      <c r="F4536" s="270"/>
      <c r="G4536" s="259"/>
      <c r="H4536" s="259"/>
      <c r="I4536" s="259"/>
      <c r="J4536" s="259"/>
    </row>
    <row r="4537" spans="1:10">
      <c r="A4537" s="259"/>
      <c r="B4537" s="259"/>
      <c r="C4537" s="259"/>
      <c r="D4537" s="259"/>
      <c r="E4537" s="259"/>
      <c r="F4537" s="270"/>
      <c r="G4537" s="259"/>
      <c r="H4537" s="259"/>
      <c r="I4537" s="259"/>
      <c r="J4537" s="259"/>
    </row>
    <row r="4538" spans="1:10">
      <c r="A4538" s="259"/>
      <c r="B4538" s="259"/>
      <c r="C4538" s="259"/>
      <c r="D4538" s="259"/>
      <c r="E4538" s="259"/>
      <c r="F4538" s="270"/>
      <c r="G4538" s="259"/>
      <c r="H4538" s="259"/>
      <c r="I4538" s="259"/>
      <c r="J4538" s="259"/>
    </row>
    <row r="4539" spans="1:10">
      <c r="A4539" s="259"/>
      <c r="B4539" s="259"/>
      <c r="C4539" s="259"/>
      <c r="D4539" s="259"/>
      <c r="E4539" s="259"/>
      <c r="F4539" s="270"/>
      <c r="G4539" s="259"/>
      <c r="H4539" s="259"/>
      <c r="I4539" s="259"/>
      <c r="J4539" s="259"/>
    </row>
    <row r="4540" spans="1:10">
      <c r="A4540" s="259"/>
      <c r="B4540" s="259"/>
      <c r="C4540" s="259"/>
      <c r="D4540" s="259"/>
      <c r="E4540" s="259"/>
      <c r="F4540" s="270"/>
      <c r="G4540" s="259"/>
      <c r="H4540" s="259"/>
      <c r="I4540" s="259"/>
      <c r="J4540" s="259"/>
    </row>
    <row r="4541" spans="1:10">
      <c r="A4541" s="259"/>
      <c r="B4541" s="259"/>
      <c r="C4541" s="259"/>
      <c r="D4541" s="259"/>
      <c r="E4541" s="259"/>
      <c r="F4541" s="270"/>
      <c r="G4541" s="259"/>
      <c r="H4541" s="259"/>
      <c r="I4541" s="259"/>
      <c r="J4541" s="259"/>
    </row>
    <row r="4542" spans="1:10">
      <c r="A4542" s="259"/>
      <c r="B4542" s="259"/>
      <c r="C4542" s="259"/>
      <c r="D4542" s="259"/>
      <c r="E4542" s="259"/>
      <c r="F4542" s="270"/>
      <c r="G4542" s="259"/>
      <c r="H4542" s="259"/>
      <c r="I4542" s="259"/>
      <c r="J4542" s="259"/>
    </row>
    <row r="4543" spans="1:10">
      <c r="A4543" s="259"/>
      <c r="B4543" s="259"/>
      <c r="C4543" s="259"/>
      <c r="D4543" s="259"/>
      <c r="E4543" s="259"/>
      <c r="F4543" s="270"/>
      <c r="G4543" s="259"/>
      <c r="H4543" s="259"/>
      <c r="I4543" s="259"/>
      <c r="J4543" s="259"/>
    </row>
    <row r="4544" spans="1:10">
      <c r="A4544" s="259"/>
      <c r="B4544" s="259"/>
      <c r="C4544" s="259"/>
      <c r="D4544" s="259"/>
      <c r="E4544" s="259"/>
      <c r="F4544" s="270"/>
      <c r="G4544" s="259"/>
      <c r="H4544" s="259"/>
      <c r="I4544" s="259"/>
      <c r="J4544" s="259"/>
    </row>
    <row r="4545" spans="1:10">
      <c r="A4545" s="259"/>
      <c r="B4545" s="259"/>
      <c r="C4545" s="259"/>
      <c r="D4545" s="259"/>
      <c r="E4545" s="259"/>
      <c r="F4545" s="270"/>
      <c r="G4545" s="259"/>
      <c r="H4545" s="259"/>
      <c r="I4545" s="259"/>
      <c r="J4545" s="259"/>
    </row>
    <row r="4546" spans="1:10">
      <c r="A4546" s="259"/>
      <c r="B4546" s="259"/>
      <c r="C4546" s="259"/>
      <c r="D4546" s="259"/>
      <c r="E4546" s="259"/>
      <c r="F4546" s="270"/>
      <c r="G4546" s="259"/>
      <c r="H4546" s="259"/>
      <c r="I4546" s="259"/>
      <c r="J4546" s="259"/>
    </row>
    <row r="4547" spans="1:10">
      <c r="A4547" s="259"/>
      <c r="B4547" s="259"/>
      <c r="C4547" s="259"/>
      <c r="D4547" s="259"/>
      <c r="E4547" s="259"/>
      <c r="F4547" s="270"/>
      <c r="G4547" s="259"/>
      <c r="H4547" s="259"/>
      <c r="I4547" s="259"/>
      <c r="J4547" s="259"/>
    </row>
    <row r="4548" spans="1:10">
      <c r="A4548" s="259"/>
      <c r="B4548" s="259"/>
      <c r="C4548" s="259"/>
      <c r="D4548" s="259"/>
      <c r="E4548" s="259"/>
      <c r="F4548" s="270"/>
      <c r="G4548" s="259"/>
      <c r="H4548" s="259"/>
      <c r="I4548" s="259"/>
      <c r="J4548" s="259"/>
    </row>
    <row r="4549" spans="1:10">
      <c r="A4549" s="259"/>
      <c r="B4549" s="259"/>
      <c r="C4549" s="259"/>
      <c r="D4549" s="259"/>
      <c r="E4549" s="259"/>
      <c r="F4549" s="270"/>
      <c r="G4549" s="259"/>
      <c r="H4549" s="259"/>
      <c r="I4549" s="259"/>
      <c r="J4549" s="259"/>
    </row>
    <row r="4550" spans="1:10">
      <c r="A4550" s="259"/>
      <c r="B4550" s="259"/>
      <c r="C4550" s="259"/>
      <c r="D4550" s="259"/>
      <c r="E4550" s="259"/>
      <c r="F4550" s="270"/>
      <c r="G4550" s="259"/>
      <c r="H4550" s="259"/>
      <c r="I4550" s="259"/>
      <c r="J4550" s="259"/>
    </row>
    <row r="4551" spans="1:10">
      <c r="A4551" s="259"/>
      <c r="B4551" s="259"/>
      <c r="C4551" s="259"/>
      <c r="D4551" s="259"/>
      <c r="E4551" s="259"/>
      <c r="F4551" s="270"/>
      <c r="G4551" s="259"/>
      <c r="H4551" s="259"/>
      <c r="I4551" s="259"/>
      <c r="J4551" s="259"/>
    </row>
    <row r="4552" spans="1:10">
      <c r="A4552" s="259"/>
      <c r="B4552" s="259"/>
      <c r="C4552" s="259"/>
      <c r="D4552" s="259"/>
      <c r="E4552" s="259"/>
      <c r="F4552" s="270"/>
      <c r="G4552" s="259"/>
      <c r="H4552" s="259"/>
      <c r="I4552" s="259"/>
      <c r="J4552" s="259"/>
    </row>
    <row r="4553" spans="1:10">
      <c r="A4553" s="259"/>
      <c r="B4553" s="259"/>
      <c r="C4553" s="259"/>
      <c r="D4553" s="259"/>
      <c r="E4553" s="259"/>
      <c r="F4553" s="270"/>
      <c r="G4553" s="259"/>
      <c r="H4553" s="259"/>
      <c r="I4553" s="259"/>
      <c r="J4553" s="259"/>
    </row>
    <row r="4554" spans="1:10">
      <c r="A4554" s="259"/>
      <c r="B4554" s="259"/>
      <c r="C4554" s="259"/>
      <c r="D4554" s="259"/>
      <c r="E4554" s="259"/>
      <c r="F4554" s="270"/>
      <c r="G4554" s="259"/>
      <c r="H4554" s="259"/>
      <c r="I4554" s="259"/>
      <c r="J4554" s="259"/>
    </row>
    <row r="4555" spans="1:10">
      <c r="A4555" s="259"/>
      <c r="B4555" s="259"/>
      <c r="C4555" s="259"/>
      <c r="D4555" s="259"/>
      <c r="E4555" s="259"/>
      <c r="F4555" s="270"/>
      <c r="G4555" s="259"/>
      <c r="H4555" s="259"/>
      <c r="I4555" s="259"/>
      <c r="J4555" s="259"/>
    </row>
    <row r="4556" spans="1:10">
      <c r="A4556" s="259"/>
      <c r="B4556" s="259"/>
      <c r="C4556" s="259"/>
      <c r="D4556" s="259"/>
      <c r="E4556" s="259"/>
      <c r="F4556" s="270"/>
      <c r="G4556" s="259"/>
      <c r="H4556" s="259"/>
      <c r="I4556" s="259"/>
      <c r="J4556" s="259"/>
    </row>
    <row r="4557" spans="1:10">
      <c r="A4557" s="259"/>
      <c r="B4557" s="259"/>
      <c r="C4557" s="259"/>
      <c r="D4557" s="259"/>
      <c r="E4557" s="259"/>
      <c r="F4557" s="270"/>
      <c r="G4557" s="259"/>
      <c r="H4557" s="259"/>
      <c r="I4557" s="259"/>
      <c r="J4557" s="259"/>
    </row>
    <row r="4558" spans="1:10">
      <c r="A4558" s="259"/>
      <c r="B4558" s="259"/>
      <c r="C4558" s="259"/>
      <c r="D4558" s="259"/>
      <c r="E4558" s="259"/>
      <c r="F4558" s="270"/>
      <c r="G4558" s="259"/>
      <c r="H4558" s="259"/>
      <c r="I4558" s="259"/>
      <c r="J4558" s="259"/>
    </row>
    <row r="4559" spans="1:10">
      <c r="A4559" s="259"/>
      <c r="B4559" s="259"/>
      <c r="C4559" s="259"/>
      <c r="D4559" s="259"/>
      <c r="E4559" s="259"/>
      <c r="F4559" s="270"/>
      <c r="G4559" s="259"/>
      <c r="H4559" s="259"/>
      <c r="I4559" s="259"/>
      <c r="J4559" s="259"/>
    </row>
    <row r="4560" spans="1:10">
      <c r="A4560" s="259"/>
      <c r="B4560" s="259"/>
      <c r="C4560" s="259"/>
      <c r="D4560" s="259"/>
      <c r="E4560" s="259"/>
      <c r="F4560" s="270"/>
      <c r="G4560" s="259"/>
      <c r="H4560" s="259"/>
      <c r="I4560" s="259"/>
      <c r="J4560" s="259"/>
    </row>
    <row r="4561" spans="1:10">
      <c r="A4561" s="259"/>
      <c r="B4561" s="259"/>
      <c r="C4561" s="259"/>
      <c r="D4561" s="259"/>
      <c r="E4561" s="259"/>
      <c r="F4561" s="270"/>
      <c r="G4561" s="259"/>
      <c r="H4561" s="259"/>
      <c r="I4561" s="259"/>
      <c r="J4561" s="259"/>
    </row>
    <row r="4562" spans="1:10">
      <c r="A4562" s="259"/>
      <c r="B4562" s="259"/>
      <c r="C4562" s="259"/>
      <c r="D4562" s="259"/>
      <c r="E4562" s="259"/>
      <c r="F4562" s="270"/>
      <c r="G4562" s="259"/>
      <c r="H4562" s="259"/>
      <c r="I4562" s="259"/>
      <c r="J4562" s="259"/>
    </row>
    <row r="4563" spans="1:10">
      <c r="A4563" s="259"/>
      <c r="B4563" s="259"/>
      <c r="C4563" s="259"/>
      <c r="D4563" s="259"/>
      <c r="E4563" s="259"/>
      <c r="F4563" s="270"/>
      <c r="G4563" s="259"/>
      <c r="H4563" s="259"/>
      <c r="I4563" s="259"/>
      <c r="J4563" s="259"/>
    </row>
    <row r="4564" spans="1:10">
      <c r="A4564" s="259"/>
      <c r="B4564" s="259"/>
      <c r="C4564" s="259"/>
      <c r="D4564" s="259"/>
      <c r="E4564" s="259"/>
      <c r="F4564" s="270"/>
      <c r="G4564" s="259"/>
      <c r="H4564" s="259"/>
      <c r="I4564" s="259"/>
      <c r="J4564" s="259"/>
    </row>
    <row r="4565" spans="1:10">
      <c r="A4565" s="259"/>
      <c r="B4565" s="259"/>
      <c r="C4565" s="259"/>
      <c r="D4565" s="259"/>
      <c r="E4565" s="259"/>
      <c r="F4565" s="270"/>
      <c r="G4565" s="259"/>
      <c r="H4565" s="259"/>
      <c r="I4565" s="259"/>
      <c r="J4565" s="259"/>
    </row>
    <row r="4566" spans="1:10">
      <c r="A4566" s="259"/>
      <c r="B4566" s="259"/>
      <c r="C4566" s="259"/>
      <c r="D4566" s="259"/>
      <c r="E4566" s="259"/>
      <c r="F4566" s="270"/>
      <c r="G4566" s="259"/>
      <c r="H4566" s="259"/>
      <c r="I4566" s="259"/>
      <c r="J4566" s="259"/>
    </row>
    <row r="4567" spans="1:10">
      <c r="A4567" s="259"/>
      <c r="B4567" s="259"/>
      <c r="C4567" s="259"/>
      <c r="D4567" s="259"/>
      <c r="E4567" s="259"/>
      <c r="F4567" s="270"/>
      <c r="G4567" s="259"/>
      <c r="H4567" s="259"/>
      <c r="I4567" s="259"/>
      <c r="J4567" s="259"/>
    </row>
    <row r="4568" spans="1:10">
      <c r="A4568" s="259"/>
      <c r="B4568" s="259"/>
      <c r="C4568" s="259"/>
      <c r="D4568" s="259"/>
      <c r="E4568" s="259"/>
      <c r="F4568" s="270"/>
      <c r="G4568" s="259"/>
      <c r="H4568" s="259"/>
      <c r="I4568" s="259"/>
      <c r="J4568" s="259"/>
    </row>
    <row r="4569" spans="1:10">
      <c r="A4569" s="259"/>
      <c r="B4569" s="259"/>
      <c r="C4569" s="259"/>
      <c r="D4569" s="259"/>
      <c r="E4569" s="259"/>
      <c r="F4569" s="270"/>
      <c r="G4569" s="259"/>
      <c r="H4569" s="259"/>
      <c r="I4569" s="259"/>
      <c r="J4569" s="259"/>
    </row>
    <row r="4570" spans="1:10">
      <c r="A4570" s="259"/>
      <c r="B4570" s="259"/>
      <c r="C4570" s="259"/>
      <c r="D4570" s="259"/>
      <c r="E4570" s="259"/>
      <c r="F4570" s="270"/>
      <c r="G4570" s="259"/>
      <c r="H4570" s="259"/>
      <c r="I4570" s="259"/>
      <c r="J4570" s="259"/>
    </row>
    <row r="4571" spans="1:10">
      <c r="A4571" s="259"/>
      <c r="B4571" s="259"/>
      <c r="C4571" s="259"/>
      <c r="D4571" s="259"/>
      <c r="E4571" s="259"/>
      <c r="F4571" s="270"/>
      <c r="G4571" s="259"/>
      <c r="H4571" s="259"/>
      <c r="I4571" s="259"/>
      <c r="J4571" s="259"/>
    </row>
    <row r="4572" spans="1:10">
      <c r="A4572" s="259"/>
      <c r="B4572" s="259"/>
      <c r="C4572" s="259"/>
      <c r="D4572" s="259"/>
      <c r="E4572" s="259"/>
      <c r="F4572" s="270"/>
      <c r="G4572" s="259"/>
      <c r="H4572" s="259"/>
      <c r="I4572" s="259"/>
      <c r="J4572" s="259"/>
    </row>
    <row r="4573" spans="1:10">
      <c r="A4573" s="259"/>
      <c r="B4573" s="259"/>
      <c r="C4573" s="259"/>
      <c r="D4573" s="259"/>
      <c r="E4573" s="259"/>
      <c r="F4573" s="270"/>
      <c r="G4573" s="259"/>
      <c r="H4573" s="259"/>
      <c r="I4573" s="259"/>
      <c r="J4573" s="259"/>
    </row>
    <row r="4574" spans="1:10">
      <c r="A4574" s="259"/>
      <c r="B4574" s="259"/>
      <c r="C4574" s="259"/>
      <c r="D4574" s="259"/>
      <c r="E4574" s="259"/>
      <c r="F4574" s="270"/>
      <c r="G4574" s="259"/>
      <c r="H4574" s="259"/>
      <c r="I4574" s="259"/>
      <c r="J4574" s="259"/>
    </row>
    <row r="4575" spans="1:10">
      <c r="A4575" s="259"/>
      <c r="B4575" s="259"/>
      <c r="C4575" s="259"/>
      <c r="D4575" s="259"/>
      <c r="E4575" s="259"/>
      <c r="F4575" s="270"/>
      <c r="G4575" s="259"/>
      <c r="H4575" s="259"/>
      <c r="I4575" s="259"/>
      <c r="J4575" s="259"/>
    </row>
    <row r="4576" spans="1:10">
      <c r="A4576" s="259"/>
      <c r="B4576" s="259"/>
      <c r="C4576" s="259"/>
      <c r="D4576" s="259"/>
      <c r="E4576" s="259"/>
      <c r="F4576" s="270"/>
      <c r="G4576" s="259"/>
      <c r="H4576" s="259"/>
      <c r="I4576" s="259"/>
      <c r="J4576" s="259"/>
    </row>
    <row r="4577" spans="1:10">
      <c r="A4577" s="259"/>
      <c r="B4577" s="259"/>
      <c r="C4577" s="259"/>
      <c r="D4577" s="259"/>
      <c r="E4577" s="259"/>
      <c r="F4577" s="270"/>
      <c r="G4577" s="259"/>
      <c r="H4577" s="259"/>
      <c r="I4577" s="259"/>
      <c r="J4577" s="259"/>
    </row>
    <row r="4578" spans="1:10">
      <c r="A4578" s="259"/>
      <c r="B4578" s="259"/>
      <c r="C4578" s="259"/>
      <c r="D4578" s="259"/>
      <c r="E4578" s="259"/>
      <c r="F4578" s="270"/>
      <c r="G4578" s="259"/>
      <c r="H4578" s="259"/>
      <c r="I4578" s="259"/>
      <c r="J4578" s="259"/>
    </row>
    <row r="4579" spans="1:10">
      <c r="A4579" s="259"/>
      <c r="B4579" s="259"/>
      <c r="C4579" s="259"/>
      <c r="D4579" s="259"/>
      <c r="E4579" s="259"/>
      <c r="F4579" s="270"/>
      <c r="G4579" s="259"/>
      <c r="H4579" s="259"/>
      <c r="I4579" s="259"/>
      <c r="J4579" s="259"/>
    </row>
    <row r="4580" spans="1:10">
      <c r="A4580" s="259"/>
      <c r="B4580" s="259"/>
      <c r="C4580" s="259"/>
      <c r="D4580" s="259"/>
      <c r="E4580" s="259"/>
      <c r="F4580" s="270"/>
      <c r="G4580" s="259"/>
      <c r="H4580" s="259"/>
      <c r="I4580" s="259"/>
      <c r="J4580" s="259"/>
    </row>
    <row r="4581" spans="1:10">
      <c r="A4581" s="259"/>
      <c r="B4581" s="259"/>
      <c r="C4581" s="259"/>
      <c r="D4581" s="259"/>
      <c r="E4581" s="259"/>
      <c r="F4581" s="270"/>
      <c r="G4581" s="259"/>
      <c r="H4581" s="259"/>
      <c r="I4581" s="259"/>
      <c r="J4581" s="259"/>
    </row>
    <row r="4582" spans="1:10">
      <c r="A4582" s="259"/>
      <c r="B4582" s="259"/>
      <c r="C4582" s="259"/>
      <c r="D4582" s="259"/>
      <c r="E4582" s="259"/>
      <c r="F4582" s="270"/>
      <c r="G4582" s="259"/>
      <c r="H4582" s="259"/>
      <c r="I4582" s="259"/>
      <c r="J4582" s="259"/>
    </row>
    <row r="4583" spans="1:10">
      <c r="A4583" s="259"/>
      <c r="B4583" s="259"/>
      <c r="C4583" s="259"/>
      <c r="D4583" s="259"/>
      <c r="E4583" s="259"/>
      <c r="F4583" s="270"/>
      <c r="G4583" s="259"/>
      <c r="H4583" s="259"/>
      <c r="I4583" s="259"/>
      <c r="J4583" s="259"/>
    </row>
    <row r="4584" spans="1:10">
      <c r="A4584" s="259"/>
      <c r="B4584" s="259"/>
      <c r="C4584" s="259"/>
      <c r="D4584" s="259"/>
      <c r="E4584" s="259"/>
      <c r="F4584" s="270"/>
      <c r="G4584" s="259"/>
      <c r="H4584" s="259"/>
      <c r="I4584" s="259"/>
      <c r="J4584" s="259"/>
    </row>
    <row r="4585" spans="1:10">
      <c r="A4585" s="259"/>
      <c r="B4585" s="259"/>
      <c r="C4585" s="259"/>
      <c r="D4585" s="259"/>
      <c r="E4585" s="259"/>
      <c r="F4585" s="270"/>
      <c r="G4585" s="259"/>
      <c r="H4585" s="259"/>
      <c r="I4585" s="259"/>
      <c r="J4585" s="259"/>
    </row>
    <row r="4586" spans="1:10">
      <c r="A4586" s="259"/>
      <c r="B4586" s="259"/>
      <c r="C4586" s="259"/>
      <c r="D4586" s="259"/>
      <c r="E4586" s="259"/>
      <c r="F4586" s="270"/>
      <c r="G4586" s="259"/>
      <c r="H4586" s="259"/>
      <c r="I4586" s="259"/>
      <c r="J4586" s="259"/>
    </row>
    <row r="4587" spans="1:10">
      <c r="A4587" s="259"/>
      <c r="B4587" s="259"/>
      <c r="C4587" s="259"/>
      <c r="D4587" s="259"/>
      <c r="E4587" s="259"/>
      <c r="F4587" s="270"/>
      <c r="G4587" s="259"/>
      <c r="H4587" s="259"/>
      <c r="I4587" s="259"/>
      <c r="J4587" s="259"/>
    </row>
    <row r="4588" spans="1:10">
      <c r="A4588" s="259"/>
      <c r="B4588" s="259"/>
      <c r="C4588" s="259"/>
      <c r="D4588" s="259"/>
      <c r="E4588" s="259"/>
      <c r="F4588" s="270"/>
      <c r="G4588" s="259"/>
      <c r="H4588" s="259"/>
      <c r="I4588" s="259"/>
      <c r="J4588" s="259"/>
    </row>
    <row r="4589" spans="1:10">
      <c r="A4589" s="259"/>
      <c r="B4589" s="259"/>
      <c r="C4589" s="259"/>
      <c r="D4589" s="259"/>
      <c r="E4589" s="259"/>
      <c r="F4589" s="270"/>
      <c r="G4589" s="259"/>
      <c r="H4589" s="259"/>
      <c r="I4589" s="259"/>
      <c r="J4589" s="259"/>
    </row>
    <row r="4590" spans="1:10">
      <c r="A4590" s="259"/>
      <c r="B4590" s="259"/>
      <c r="C4590" s="259"/>
      <c r="D4590" s="259"/>
      <c r="E4590" s="259"/>
      <c r="F4590" s="270"/>
      <c r="G4590" s="259"/>
      <c r="H4590" s="259"/>
      <c r="I4590" s="259"/>
      <c r="J4590" s="259"/>
    </row>
    <row r="4591" spans="1:10">
      <c r="A4591" s="259"/>
      <c r="B4591" s="259"/>
      <c r="C4591" s="259"/>
      <c r="D4591" s="259"/>
      <c r="E4591" s="259"/>
      <c r="F4591" s="270"/>
      <c r="G4591" s="259"/>
      <c r="H4591" s="259"/>
      <c r="I4591" s="259"/>
      <c r="J4591" s="259"/>
    </row>
    <row r="4592" spans="1:10">
      <c r="A4592" s="259"/>
      <c r="B4592" s="259"/>
      <c r="C4592" s="259"/>
      <c r="D4592" s="259"/>
      <c r="E4592" s="259"/>
      <c r="F4592" s="270"/>
      <c r="G4592" s="259"/>
      <c r="H4592" s="259"/>
      <c r="I4592" s="259"/>
      <c r="J4592" s="259"/>
    </row>
    <row r="4593" spans="1:10">
      <c r="A4593" s="259"/>
      <c r="B4593" s="259"/>
      <c r="C4593" s="259"/>
      <c r="D4593" s="259"/>
      <c r="E4593" s="259"/>
      <c r="F4593" s="270"/>
      <c r="G4593" s="259"/>
      <c r="H4593" s="259"/>
      <c r="I4593" s="259"/>
      <c r="J4593" s="259"/>
    </row>
    <row r="4594" spans="1:10">
      <c r="A4594" s="259"/>
      <c r="B4594" s="259"/>
      <c r="C4594" s="259"/>
      <c r="D4594" s="259"/>
      <c r="E4594" s="259"/>
      <c r="F4594" s="270"/>
      <c r="G4594" s="259"/>
      <c r="H4594" s="259"/>
      <c r="I4594" s="259"/>
      <c r="J4594" s="259"/>
    </row>
    <row r="4595" spans="1:10">
      <c r="A4595" s="259"/>
      <c r="B4595" s="259"/>
      <c r="C4595" s="259"/>
      <c r="D4595" s="259"/>
      <c r="E4595" s="259"/>
      <c r="F4595" s="270"/>
      <c r="G4595" s="259"/>
      <c r="H4595" s="259"/>
      <c r="I4595" s="259"/>
      <c r="J4595" s="259"/>
    </row>
    <row r="4596" spans="1:10">
      <c r="A4596" s="259"/>
      <c r="B4596" s="259"/>
      <c r="C4596" s="259"/>
      <c r="D4596" s="259"/>
      <c r="E4596" s="259"/>
      <c r="F4596" s="270"/>
      <c r="G4596" s="259"/>
      <c r="H4596" s="259"/>
      <c r="I4596" s="259"/>
      <c r="J4596" s="259"/>
    </row>
    <row r="4597" spans="1:10">
      <c r="A4597" s="259"/>
      <c r="B4597" s="259"/>
      <c r="C4597" s="259"/>
      <c r="D4597" s="259"/>
      <c r="E4597" s="259"/>
      <c r="F4597" s="270"/>
      <c r="G4597" s="259"/>
      <c r="H4597" s="259"/>
      <c r="I4597" s="259"/>
      <c r="J4597" s="259"/>
    </row>
    <row r="4598" spans="1:10">
      <c r="A4598" s="259"/>
      <c r="B4598" s="259"/>
      <c r="C4598" s="259"/>
      <c r="D4598" s="259"/>
      <c r="E4598" s="259"/>
      <c r="F4598" s="270"/>
      <c r="G4598" s="259"/>
      <c r="H4598" s="259"/>
      <c r="I4598" s="259"/>
      <c r="J4598" s="259"/>
    </row>
    <row r="4599" spans="1:10">
      <c r="A4599" s="259"/>
      <c r="B4599" s="259"/>
      <c r="C4599" s="259"/>
      <c r="D4599" s="259"/>
      <c r="E4599" s="259"/>
      <c r="F4599" s="270"/>
      <c r="G4599" s="259"/>
      <c r="H4599" s="259"/>
      <c r="I4599" s="259"/>
      <c r="J4599" s="259"/>
    </row>
    <row r="4600" spans="1:10">
      <c r="A4600" s="259"/>
      <c r="B4600" s="259"/>
      <c r="C4600" s="259"/>
      <c r="D4600" s="259"/>
      <c r="E4600" s="259"/>
      <c r="F4600" s="270"/>
      <c r="G4600" s="259"/>
      <c r="H4600" s="259"/>
      <c r="I4600" s="259"/>
      <c r="J4600" s="259"/>
    </row>
    <row r="4601" spans="1:10">
      <c r="A4601" s="259"/>
      <c r="B4601" s="259"/>
      <c r="C4601" s="259"/>
      <c r="D4601" s="259"/>
      <c r="E4601" s="259"/>
      <c r="F4601" s="270"/>
      <c r="G4601" s="259"/>
      <c r="H4601" s="259"/>
      <c r="I4601" s="259"/>
      <c r="J4601" s="259"/>
    </row>
    <row r="4602" spans="1:10">
      <c r="A4602" s="259"/>
      <c r="B4602" s="259"/>
      <c r="C4602" s="259"/>
      <c r="D4602" s="259"/>
      <c r="E4602" s="259"/>
      <c r="F4602" s="270"/>
      <c r="G4602" s="259"/>
      <c r="H4602" s="259"/>
      <c r="I4602" s="259"/>
      <c r="J4602" s="259"/>
    </row>
    <row r="4603" spans="1:10">
      <c r="A4603" s="259"/>
      <c r="B4603" s="259"/>
      <c r="C4603" s="259"/>
      <c r="D4603" s="259"/>
      <c r="E4603" s="259"/>
      <c r="F4603" s="270"/>
      <c r="G4603" s="259"/>
      <c r="H4603" s="259"/>
      <c r="I4603" s="259"/>
      <c r="J4603" s="259"/>
    </row>
    <row r="4604" spans="1:10">
      <c r="A4604" s="259"/>
      <c r="B4604" s="259"/>
      <c r="C4604" s="259"/>
      <c r="D4604" s="259"/>
      <c r="E4604" s="259"/>
      <c r="F4604" s="270"/>
      <c r="G4604" s="259"/>
      <c r="H4604" s="259"/>
      <c r="I4604" s="259"/>
      <c r="J4604" s="259"/>
    </row>
    <row r="4605" spans="1:10">
      <c r="A4605" s="259"/>
      <c r="B4605" s="259"/>
      <c r="C4605" s="259"/>
      <c r="D4605" s="259"/>
      <c r="E4605" s="259"/>
      <c r="F4605" s="270"/>
      <c r="G4605" s="259"/>
      <c r="H4605" s="259"/>
      <c r="I4605" s="259"/>
      <c r="J4605" s="259"/>
    </row>
    <row r="4606" spans="1:10">
      <c r="A4606" s="259"/>
      <c r="B4606" s="259"/>
      <c r="C4606" s="259"/>
      <c r="D4606" s="259"/>
      <c r="E4606" s="259"/>
      <c r="F4606" s="270"/>
      <c r="G4606" s="259"/>
      <c r="H4606" s="259"/>
      <c r="I4606" s="259"/>
      <c r="J4606" s="259"/>
    </row>
    <row r="4607" spans="1:10">
      <c r="A4607" s="259"/>
      <c r="B4607" s="259"/>
      <c r="C4607" s="259"/>
      <c r="D4607" s="259"/>
      <c r="E4607" s="259"/>
      <c r="F4607" s="270"/>
      <c r="G4607" s="259"/>
      <c r="H4607" s="259"/>
      <c r="I4607" s="259"/>
      <c r="J4607" s="259"/>
    </row>
    <row r="4608" spans="1:10">
      <c r="A4608" s="259"/>
      <c r="B4608" s="259"/>
      <c r="C4608" s="259"/>
      <c r="D4608" s="259"/>
      <c r="E4608" s="259"/>
      <c r="F4608" s="270"/>
      <c r="G4608" s="259"/>
      <c r="H4608" s="259"/>
      <c r="I4608" s="259"/>
      <c r="J4608" s="259"/>
    </row>
    <row r="4609" spans="1:10">
      <c r="A4609" s="259"/>
      <c r="B4609" s="259"/>
      <c r="C4609" s="259"/>
      <c r="D4609" s="259"/>
      <c r="E4609" s="259"/>
      <c r="F4609" s="270"/>
      <c r="G4609" s="259"/>
      <c r="H4609" s="259"/>
      <c r="I4609" s="259"/>
      <c r="J4609" s="259"/>
    </row>
    <row r="4610" spans="1:10">
      <c r="A4610" s="259"/>
      <c r="B4610" s="259"/>
      <c r="C4610" s="259"/>
      <c r="D4610" s="259"/>
      <c r="E4610" s="259"/>
      <c r="F4610" s="270"/>
      <c r="G4610" s="259"/>
      <c r="H4610" s="259"/>
      <c r="I4610" s="259"/>
      <c r="J4610" s="259"/>
    </row>
    <row r="4611" spans="1:10">
      <c r="A4611" s="259"/>
      <c r="B4611" s="259"/>
      <c r="C4611" s="259"/>
      <c r="D4611" s="259"/>
      <c r="E4611" s="259"/>
      <c r="F4611" s="270"/>
      <c r="G4611" s="259"/>
      <c r="H4611" s="259"/>
      <c r="I4611" s="259"/>
      <c r="J4611" s="259"/>
    </row>
    <row r="4612" spans="1:10">
      <c r="A4612" s="259"/>
      <c r="B4612" s="259"/>
      <c r="C4612" s="259"/>
      <c r="D4612" s="259"/>
      <c r="E4612" s="259"/>
      <c r="F4612" s="270"/>
      <c r="G4612" s="259"/>
      <c r="H4612" s="259"/>
      <c r="I4612" s="259"/>
      <c r="J4612" s="259"/>
    </row>
    <row r="4613" spans="1:10">
      <c r="A4613" s="259"/>
      <c r="B4613" s="259"/>
      <c r="C4613" s="259"/>
      <c r="D4613" s="259"/>
      <c r="E4613" s="259"/>
      <c r="F4613" s="270"/>
      <c r="G4613" s="259"/>
      <c r="H4613" s="259"/>
      <c r="I4613" s="259"/>
      <c r="J4613" s="259"/>
    </row>
    <row r="4614" spans="1:10">
      <c r="A4614" s="259"/>
      <c r="B4614" s="259"/>
      <c r="C4614" s="259"/>
      <c r="D4614" s="259"/>
      <c r="E4614" s="259"/>
      <c r="F4614" s="270"/>
      <c r="G4614" s="259"/>
      <c r="H4614" s="259"/>
      <c r="I4614" s="259"/>
      <c r="J4614" s="259"/>
    </row>
    <row r="4615" spans="1:10">
      <c r="A4615" s="259"/>
      <c r="B4615" s="259"/>
      <c r="C4615" s="259"/>
      <c r="D4615" s="259"/>
      <c r="E4615" s="259"/>
      <c r="F4615" s="270"/>
      <c r="G4615" s="259"/>
      <c r="H4615" s="259"/>
      <c r="I4615" s="259"/>
      <c r="J4615" s="259"/>
    </row>
    <row r="4616" spans="1:10">
      <c r="A4616" s="259"/>
      <c r="B4616" s="259"/>
      <c r="C4616" s="259"/>
      <c r="D4616" s="259"/>
      <c r="E4616" s="259"/>
      <c r="F4616" s="270"/>
      <c r="G4616" s="259"/>
      <c r="H4616" s="259"/>
      <c r="I4616" s="259"/>
      <c r="J4616" s="259"/>
    </row>
    <row r="4617" spans="1:10">
      <c r="A4617" s="259"/>
      <c r="B4617" s="259"/>
      <c r="C4617" s="259"/>
      <c r="D4617" s="259"/>
      <c r="E4617" s="259"/>
      <c r="F4617" s="270"/>
      <c r="G4617" s="259"/>
      <c r="H4617" s="259"/>
      <c r="I4617" s="259"/>
      <c r="J4617" s="259"/>
    </row>
    <row r="4618" spans="1:10">
      <c r="A4618" s="259"/>
      <c r="B4618" s="259"/>
      <c r="C4618" s="259"/>
      <c r="D4618" s="259"/>
      <c r="E4618" s="259"/>
      <c r="F4618" s="270"/>
      <c r="G4618" s="259"/>
      <c r="H4618" s="259"/>
      <c r="I4618" s="259"/>
      <c r="J4618" s="259"/>
    </row>
    <row r="4619" spans="1:10">
      <c r="A4619" s="259"/>
      <c r="B4619" s="259"/>
      <c r="C4619" s="259"/>
      <c r="D4619" s="259"/>
      <c r="E4619" s="259"/>
      <c r="F4619" s="270"/>
      <c r="G4619" s="259"/>
      <c r="H4619" s="259"/>
      <c r="I4619" s="259"/>
      <c r="J4619" s="259"/>
    </row>
    <row r="4620" spans="1:10">
      <c r="A4620" s="259"/>
      <c r="B4620" s="259"/>
      <c r="C4620" s="259"/>
      <c r="D4620" s="259"/>
      <c r="E4620" s="259"/>
      <c r="F4620" s="270"/>
      <c r="G4620" s="259"/>
      <c r="H4620" s="259"/>
      <c r="I4620" s="259"/>
      <c r="J4620" s="259"/>
    </row>
    <row r="4621" spans="1:10">
      <c r="A4621" s="259"/>
      <c r="B4621" s="259"/>
      <c r="C4621" s="259"/>
      <c r="D4621" s="259"/>
      <c r="E4621" s="259"/>
      <c r="F4621" s="270"/>
      <c r="G4621" s="259"/>
      <c r="H4621" s="259"/>
      <c r="I4621" s="259"/>
      <c r="J4621" s="259"/>
    </row>
    <row r="4622" spans="1:10">
      <c r="A4622" s="259"/>
      <c r="B4622" s="259"/>
      <c r="C4622" s="259"/>
      <c r="D4622" s="259"/>
      <c r="E4622" s="259"/>
      <c r="F4622" s="270"/>
      <c r="G4622" s="259"/>
      <c r="H4622" s="259"/>
      <c r="I4622" s="259"/>
      <c r="J4622" s="259"/>
    </row>
    <row r="4623" spans="1:10">
      <c r="A4623" s="259"/>
      <c r="B4623" s="259"/>
      <c r="C4623" s="259"/>
      <c r="D4623" s="259"/>
      <c r="E4623" s="259"/>
      <c r="F4623" s="270"/>
      <c r="G4623" s="259"/>
      <c r="H4623" s="259"/>
      <c r="I4623" s="259"/>
      <c r="J4623" s="259"/>
    </row>
    <row r="4624" spans="1:10">
      <c r="A4624" s="259"/>
      <c r="B4624" s="259"/>
      <c r="C4624" s="259"/>
      <c r="D4624" s="259"/>
      <c r="E4624" s="259"/>
      <c r="F4624" s="270"/>
      <c r="G4624" s="259"/>
      <c r="H4624" s="259"/>
      <c r="I4624" s="259"/>
      <c r="J4624" s="259"/>
    </row>
    <row r="4625" spans="1:10">
      <c r="A4625" s="259"/>
      <c r="B4625" s="259"/>
      <c r="C4625" s="259"/>
      <c r="D4625" s="259"/>
      <c r="E4625" s="259"/>
      <c r="F4625" s="270"/>
      <c r="G4625" s="259"/>
      <c r="H4625" s="259"/>
      <c r="I4625" s="259"/>
      <c r="J4625" s="259"/>
    </row>
    <row r="4626" spans="1:10">
      <c r="A4626" s="259"/>
      <c r="B4626" s="259"/>
      <c r="C4626" s="259"/>
      <c r="D4626" s="259"/>
      <c r="E4626" s="259"/>
      <c r="F4626" s="270"/>
      <c r="G4626" s="259"/>
      <c r="H4626" s="259"/>
      <c r="I4626" s="259"/>
      <c r="J4626" s="259"/>
    </row>
    <row r="4627" spans="1:10">
      <c r="A4627" s="259"/>
      <c r="B4627" s="259"/>
      <c r="C4627" s="259"/>
      <c r="D4627" s="259"/>
      <c r="E4627" s="259"/>
      <c r="F4627" s="270"/>
      <c r="G4627" s="259"/>
      <c r="H4627" s="259"/>
      <c r="I4627" s="259"/>
      <c r="J4627" s="259"/>
    </row>
    <row r="4628" spans="1:10">
      <c r="A4628" s="259"/>
      <c r="B4628" s="259"/>
      <c r="C4628" s="259"/>
      <c r="D4628" s="259"/>
      <c r="E4628" s="259"/>
      <c r="F4628" s="270"/>
      <c r="G4628" s="259"/>
      <c r="H4628" s="259"/>
      <c r="I4628" s="259"/>
      <c r="J4628" s="259"/>
    </row>
    <row r="4629" spans="1:10">
      <c r="A4629" s="259"/>
      <c r="B4629" s="259"/>
      <c r="C4629" s="259"/>
      <c r="D4629" s="259"/>
      <c r="E4629" s="259"/>
      <c r="F4629" s="270"/>
      <c r="G4629" s="259"/>
      <c r="H4629" s="259"/>
      <c r="I4629" s="259"/>
      <c r="J4629" s="259"/>
    </row>
    <row r="4630" spans="1:10">
      <c r="A4630" s="259"/>
      <c r="B4630" s="259"/>
      <c r="C4630" s="259"/>
      <c r="D4630" s="259"/>
      <c r="E4630" s="259"/>
      <c r="F4630" s="270"/>
      <c r="G4630" s="259"/>
      <c r="H4630" s="259"/>
      <c r="I4630" s="259"/>
      <c r="J4630" s="259"/>
    </row>
    <row r="4631" spans="1:10">
      <c r="A4631" s="259"/>
      <c r="B4631" s="259"/>
      <c r="C4631" s="259"/>
      <c r="D4631" s="259"/>
      <c r="E4631" s="259"/>
      <c r="F4631" s="270"/>
      <c r="G4631" s="259"/>
      <c r="H4631" s="259"/>
      <c r="I4631" s="259"/>
      <c r="J4631" s="259"/>
    </row>
    <row r="4632" spans="1:10">
      <c r="A4632" s="259"/>
      <c r="B4632" s="259"/>
      <c r="C4632" s="259"/>
      <c r="D4632" s="259"/>
      <c r="E4632" s="259"/>
      <c r="F4632" s="270"/>
      <c r="G4632" s="259"/>
      <c r="H4632" s="259"/>
      <c r="I4632" s="259"/>
      <c r="J4632" s="259"/>
    </row>
    <row r="4633" spans="1:10">
      <c r="A4633" s="259"/>
      <c r="B4633" s="259"/>
      <c r="C4633" s="259"/>
      <c r="D4633" s="259"/>
      <c r="E4633" s="259"/>
      <c r="F4633" s="270"/>
      <c r="G4633" s="259"/>
      <c r="H4633" s="259"/>
      <c r="I4633" s="259"/>
      <c r="J4633" s="259"/>
    </row>
    <row r="4634" spans="1:10">
      <c r="A4634" s="259"/>
      <c r="B4634" s="259"/>
      <c r="C4634" s="259"/>
      <c r="D4634" s="259"/>
      <c r="E4634" s="259"/>
      <c r="F4634" s="270"/>
      <c r="G4634" s="259"/>
      <c r="H4634" s="259"/>
      <c r="I4634" s="259"/>
      <c r="J4634" s="259"/>
    </row>
    <row r="4635" spans="1:10">
      <c r="A4635" s="259"/>
      <c r="B4635" s="259"/>
      <c r="C4635" s="259"/>
      <c r="D4635" s="259"/>
      <c r="E4635" s="259"/>
      <c r="F4635" s="270"/>
      <c r="G4635" s="259"/>
      <c r="H4635" s="259"/>
      <c r="I4635" s="259"/>
      <c r="J4635" s="259"/>
    </row>
    <row r="4636" spans="1:10">
      <c r="A4636" s="259"/>
      <c r="B4636" s="259"/>
      <c r="C4636" s="259"/>
      <c r="D4636" s="259"/>
      <c r="E4636" s="259"/>
      <c r="F4636" s="270"/>
      <c r="G4636" s="259"/>
      <c r="H4636" s="259"/>
      <c r="I4636" s="259"/>
      <c r="J4636" s="259"/>
    </row>
    <row r="4637" spans="1:10">
      <c r="A4637" s="259"/>
      <c r="B4637" s="259"/>
      <c r="C4637" s="259"/>
      <c r="D4637" s="259"/>
      <c r="E4637" s="259"/>
      <c r="F4637" s="270"/>
      <c r="G4637" s="259"/>
      <c r="H4637" s="259"/>
      <c r="I4637" s="259"/>
      <c r="J4637" s="259"/>
    </row>
    <row r="4638" spans="1:10">
      <c r="A4638" s="259"/>
      <c r="B4638" s="259"/>
      <c r="C4638" s="259"/>
      <c r="D4638" s="259"/>
      <c r="E4638" s="259"/>
      <c r="F4638" s="270"/>
      <c r="G4638" s="259"/>
      <c r="H4638" s="259"/>
      <c r="I4638" s="259"/>
      <c r="J4638" s="259"/>
    </row>
    <row r="4639" spans="1:10">
      <c r="A4639" s="259"/>
      <c r="B4639" s="259"/>
      <c r="C4639" s="259"/>
      <c r="D4639" s="259"/>
      <c r="E4639" s="259"/>
      <c r="F4639" s="270"/>
      <c r="G4639" s="259"/>
      <c r="H4639" s="259"/>
      <c r="I4639" s="259"/>
      <c r="J4639" s="259"/>
    </row>
    <row r="4640" spans="1:10">
      <c r="A4640" s="259"/>
      <c r="B4640" s="259"/>
      <c r="C4640" s="259"/>
      <c r="D4640" s="259"/>
      <c r="E4640" s="259"/>
      <c r="F4640" s="270"/>
      <c r="G4640" s="259"/>
      <c r="H4640" s="259"/>
      <c r="I4640" s="259"/>
      <c r="J4640" s="259"/>
    </row>
    <row r="4641" spans="1:10">
      <c r="A4641" s="259"/>
      <c r="B4641" s="259"/>
      <c r="C4641" s="259"/>
      <c r="D4641" s="259"/>
      <c r="E4641" s="259"/>
      <c r="F4641" s="270"/>
      <c r="G4641" s="259"/>
      <c r="H4641" s="259"/>
      <c r="I4641" s="259"/>
      <c r="J4641" s="259"/>
    </row>
    <row r="4642" spans="1:10">
      <c r="A4642" s="259"/>
      <c r="B4642" s="259"/>
      <c r="C4642" s="259"/>
      <c r="D4642" s="259"/>
      <c r="E4642" s="259"/>
      <c r="F4642" s="270"/>
      <c r="G4642" s="259"/>
      <c r="H4642" s="259"/>
      <c r="I4642" s="259"/>
      <c r="J4642" s="259"/>
    </row>
    <row r="4643" spans="1:10">
      <c r="A4643" s="259"/>
      <c r="B4643" s="259"/>
      <c r="C4643" s="259"/>
      <c r="D4643" s="259"/>
      <c r="E4643" s="259"/>
      <c r="F4643" s="270"/>
      <c r="G4643" s="259"/>
      <c r="H4643" s="259"/>
      <c r="I4643" s="259"/>
      <c r="J4643" s="259"/>
    </row>
    <row r="4644" spans="1:10">
      <c r="A4644" s="259"/>
      <c r="B4644" s="259"/>
      <c r="C4644" s="259"/>
      <c r="D4644" s="259"/>
      <c r="E4644" s="259"/>
      <c r="F4644" s="270"/>
      <c r="G4644" s="259"/>
      <c r="H4644" s="259"/>
      <c r="I4644" s="259"/>
      <c r="J4644" s="259"/>
    </row>
    <row r="4645" spans="1:10">
      <c r="A4645" s="259"/>
      <c r="B4645" s="259"/>
      <c r="C4645" s="259"/>
      <c r="D4645" s="259"/>
      <c r="E4645" s="259"/>
      <c r="F4645" s="270"/>
      <c r="G4645" s="259"/>
      <c r="H4645" s="259"/>
      <c r="I4645" s="259"/>
      <c r="J4645" s="259"/>
    </row>
    <row r="4646" spans="1:10">
      <c r="A4646" s="259"/>
      <c r="B4646" s="259"/>
      <c r="C4646" s="259"/>
      <c r="D4646" s="259"/>
      <c r="E4646" s="259"/>
      <c r="F4646" s="270"/>
      <c r="G4646" s="259"/>
      <c r="H4646" s="259"/>
      <c r="I4646" s="259"/>
      <c r="J4646" s="259"/>
    </row>
    <row r="4647" spans="1:10">
      <c r="A4647" s="259"/>
      <c r="B4647" s="259"/>
      <c r="C4647" s="259"/>
      <c r="D4647" s="259"/>
      <c r="E4647" s="259"/>
      <c r="F4647" s="270"/>
      <c r="G4647" s="259"/>
      <c r="H4647" s="259"/>
      <c r="I4647" s="259"/>
      <c r="J4647" s="259"/>
    </row>
    <row r="4648" spans="1:10">
      <c r="A4648" s="259"/>
      <c r="B4648" s="259"/>
      <c r="C4648" s="259"/>
      <c r="D4648" s="259"/>
      <c r="E4648" s="259"/>
      <c r="F4648" s="270"/>
      <c r="G4648" s="259"/>
      <c r="H4648" s="259"/>
      <c r="I4648" s="259"/>
      <c r="J4648" s="259"/>
    </row>
    <row r="4649" spans="1:10">
      <c r="A4649" s="259"/>
      <c r="B4649" s="259"/>
      <c r="C4649" s="259"/>
      <c r="D4649" s="259"/>
      <c r="E4649" s="259"/>
      <c r="F4649" s="270"/>
      <c r="G4649" s="259"/>
      <c r="H4649" s="259"/>
      <c r="I4649" s="259"/>
      <c r="J4649" s="259"/>
    </row>
    <row r="4650" spans="1:10">
      <c r="A4650" s="259"/>
      <c r="B4650" s="259"/>
      <c r="C4650" s="259"/>
      <c r="D4650" s="259"/>
      <c r="E4650" s="259"/>
      <c r="F4650" s="270"/>
      <c r="G4650" s="259"/>
      <c r="H4650" s="259"/>
      <c r="I4650" s="259"/>
      <c r="J4650" s="259"/>
    </row>
    <row r="4651" spans="1:10">
      <c r="A4651" s="259"/>
      <c r="B4651" s="259"/>
      <c r="C4651" s="259"/>
      <c r="D4651" s="259"/>
      <c r="E4651" s="259"/>
      <c r="F4651" s="270"/>
      <c r="G4651" s="259"/>
      <c r="H4651" s="259"/>
      <c r="I4651" s="259"/>
      <c r="J4651" s="259"/>
    </row>
    <row r="4652" spans="1:10">
      <c r="A4652" s="259"/>
      <c r="B4652" s="259"/>
      <c r="C4652" s="259"/>
      <c r="D4652" s="259"/>
      <c r="E4652" s="259"/>
      <c r="F4652" s="270"/>
      <c r="G4652" s="259"/>
      <c r="H4652" s="259"/>
      <c r="I4652" s="259"/>
      <c r="J4652" s="259"/>
    </row>
    <row r="4653" spans="1:10">
      <c r="A4653" s="259"/>
      <c r="B4653" s="259"/>
      <c r="C4653" s="259"/>
      <c r="D4653" s="259"/>
      <c r="E4653" s="259"/>
      <c r="F4653" s="270"/>
      <c r="G4653" s="259"/>
      <c r="H4653" s="259"/>
      <c r="I4653" s="259"/>
      <c r="J4653" s="259"/>
    </row>
    <row r="4654" spans="1:10">
      <c r="A4654" s="259"/>
      <c r="B4654" s="259"/>
      <c r="C4654" s="259"/>
      <c r="D4654" s="259"/>
      <c r="E4654" s="259"/>
      <c r="F4654" s="270"/>
      <c r="G4654" s="259"/>
      <c r="H4654" s="259"/>
      <c r="I4654" s="259"/>
      <c r="J4654" s="259"/>
    </row>
    <row r="4655" spans="1:10">
      <c r="A4655" s="259"/>
      <c r="B4655" s="259"/>
      <c r="C4655" s="259"/>
      <c r="D4655" s="259"/>
      <c r="E4655" s="259"/>
      <c r="F4655" s="270"/>
      <c r="G4655" s="259"/>
      <c r="H4655" s="259"/>
      <c r="I4655" s="259"/>
      <c r="J4655" s="259"/>
    </row>
    <row r="4656" spans="1:10">
      <c r="A4656" s="259"/>
      <c r="B4656" s="259"/>
      <c r="C4656" s="259"/>
      <c r="D4656" s="259"/>
      <c r="E4656" s="259"/>
      <c r="F4656" s="270"/>
      <c r="G4656" s="259"/>
      <c r="H4656" s="259"/>
      <c r="I4656" s="259"/>
      <c r="J4656" s="259"/>
    </row>
    <row r="4657" spans="1:10">
      <c r="A4657" s="259"/>
      <c r="B4657" s="259"/>
      <c r="C4657" s="259"/>
      <c r="D4657" s="259"/>
      <c r="E4657" s="259"/>
      <c r="F4657" s="270"/>
      <c r="G4657" s="259"/>
      <c r="H4657" s="259"/>
      <c r="I4657" s="259"/>
      <c r="J4657" s="259"/>
    </row>
    <row r="4658" spans="1:10">
      <c r="A4658" s="259"/>
      <c r="B4658" s="259"/>
      <c r="C4658" s="259"/>
      <c r="D4658" s="259"/>
      <c r="E4658" s="259"/>
      <c r="F4658" s="270"/>
      <c r="G4658" s="259"/>
      <c r="H4658" s="259"/>
      <c r="I4658" s="259"/>
      <c r="J4658" s="259"/>
    </row>
    <row r="4659" spans="1:10">
      <c r="A4659" s="259"/>
      <c r="B4659" s="259"/>
      <c r="C4659" s="259"/>
      <c r="D4659" s="259"/>
      <c r="E4659" s="259"/>
      <c r="F4659" s="270"/>
      <c r="G4659" s="259"/>
      <c r="H4659" s="259"/>
      <c r="I4659" s="259"/>
      <c r="J4659" s="259"/>
    </row>
    <row r="4660" spans="1:10">
      <c r="A4660" s="259"/>
      <c r="B4660" s="259"/>
      <c r="C4660" s="259"/>
      <c r="D4660" s="259"/>
      <c r="E4660" s="259"/>
      <c r="F4660" s="270"/>
      <c r="G4660" s="259"/>
      <c r="H4660" s="259"/>
      <c r="I4660" s="259"/>
      <c r="J4660" s="259"/>
    </row>
    <row r="4661" spans="1:10">
      <c r="A4661" s="259"/>
      <c r="B4661" s="259"/>
      <c r="C4661" s="259"/>
      <c r="D4661" s="259"/>
      <c r="E4661" s="259"/>
      <c r="F4661" s="270"/>
      <c r="G4661" s="259"/>
      <c r="H4661" s="259"/>
      <c r="I4661" s="259"/>
      <c r="J4661" s="259"/>
    </row>
    <row r="4662" spans="1:10">
      <c r="A4662" s="259"/>
      <c r="B4662" s="259"/>
      <c r="C4662" s="259"/>
      <c r="D4662" s="259"/>
      <c r="E4662" s="259"/>
      <c r="F4662" s="270"/>
      <c r="G4662" s="259"/>
      <c r="H4662" s="259"/>
      <c r="I4662" s="259"/>
      <c r="J4662" s="259"/>
    </row>
    <row r="4663" spans="1:10">
      <c r="A4663" s="259"/>
      <c r="B4663" s="259"/>
      <c r="C4663" s="259"/>
      <c r="D4663" s="259"/>
      <c r="E4663" s="259"/>
      <c r="F4663" s="270"/>
      <c r="G4663" s="259"/>
      <c r="H4663" s="259"/>
      <c r="I4663" s="259"/>
      <c r="J4663" s="259"/>
    </row>
    <row r="4664" spans="1:10">
      <c r="A4664" s="259"/>
      <c r="B4664" s="259"/>
      <c r="C4664" s="259"/>
      <c r="D4664" s="259"/>
      <c r="E4664" s="259"/>
      <c r="F4664" s="270"/>
      <c r="G4664" s="259"/>
      <c r="H4664" s="259"/>
      <c r="I4664" s="259"/>
      <c r="J4664" s="259"/>
    </row>
    <row r="4665" spans="1:10">
      <c r="A4665" s="259"/>
      <c r="B4665" s="259"/>
      <c r="C4665" s="259"/>
      <c r="D4665" s="259"/>
      <c r="E4665" s="259"/>
      <c r="F4665" s="270"/>
      <c r="G4665" s="259"/>
      <c r="H4665" s="259"/>
      <c r="I4665" s="259"/>
      <c r="J4665" s="259"/>
    </row>
    <row r="4666" spans="1:10">
      <c r="A4666" s="259"/>
      <c r="B4666" s="259"/>
      <c r="C4666" s="259"/>
      <c r="D4666" s="259"/>
      <c r="E4666" s="259"/>
      <c r="F4666" s="270"/>
      <c r="G4666" s="259"/>
      <c r="H4666" s="259"/>
      <c r="I4666" s="259"/>
      <c r="J4666" s="259"/>
    </row>
    <row r="4667" spans="1:10">
      <c r="A4667" s="259"/>
      <c r="B4667" s="259"/>
      <c r="C4667" s="259"/>
      <c r="D4667" s="259"/>
      <c r="E4667" s="259"/>
      <c r="F4667" s="270"/>
      <c r="G4667" s="259"/>
      <c r="H4667" s="259"/>
      <c r="I4667" s="259"/>
      <c r="J4667" s="259"/>
    </row>
    <row r="4668" spans="1:10">
      <c r="A4668" s="259"/>
      <c r="B4668" s="259"/>
      <c r="C4668" s="259"/>
      <c r="D4668" s="259"/>
      <c r="E4668" s="259"/>
      <c r="F4668" s="270"/>
      <c r="G4668" s="259"/>
      <c r="H4668" s="259"/>
      <c r="I4668" s="259"/>
      <c r="J4668" s="259"/>
    </row>
    <row r="4669" spans="1:10">
      <c r="A4669" s="259"/>
      <c r="B4669" s="259"/>
      <c r="C4669" s="259"/>
      <c r="D4669" s="259"/>
      <c r="E4669" s="259"/>
      <c r="F4669" s="270"/>
      <c r="G4669" s="259"/>
      <c r="H4669" s="259"/>
      <c r="I4669" s="259"/>
      <c r="J4669" s="259"/>
    </row>
    <row r="4670" spans="1:10">
      <c r="A4670" s="259"/>
      <c r="B4670" s="259"/>
      <c r="C4670" s="259"/>
      <c r="D4670" s="259"/>
      <c r="E4670" s="259"/>
      <c r="F4670" s="270"/>
      <c r="G4670" s="259"/>
      <c r="H4670" s="259"/>
      <c r="I4670" s="259"/>
      <c r="J4670" s="259"/>
    </row>
    <row r="4671" spans="1:10">
      <c r="A4671" s="259"/>
      <c r="B4671" s="259"/>
      <c r="C4671" s="259"/>
      <c r="D4671" s="259"/>
      <c r="E4671" s="259"/>
      <c r="F4671" s="270"/>
      <c r="G4671" s="259"/>
      <c r="H4671" s="259"/>
      <c r="I4671" s="259"/>
      <c r="J4671" s="259"/>
    </row>
    <row r="4672" spans="1:10">
      <c r="A4672" s="259"/>
      <c r="B4672" s="259"/>
      <c r="C4672" s="259"/>
      <c r="D4672" s="259"/>
      <c r="E4672" s="259"/>
      <c r="F4672" s="270"/>
      <c r="G4672" s="259"/>
      <c r="H4672" s="259"/>
      <c r="I4672" s="259"/>
      <c r="J4672" s="259"/>
    </row>
    <row r="4673" spans="1:10">
      <c r="A4673" s="259"/>
      <c r="B4673" s="259"/>
      <c r="C4673" s="259"/>
      <c r="D4673" s="259"/>
      <c r="E4673" s="259"/>
      <c r="F4673" s="270"/>
      <c r="G4673" s="259"/>
      <c r="H4673" s="259"/>
      <c r="I4673" s="259"/>
      <c r="J4673" s="259"/>
    </row>
    <row r="4674" spans="1:10">
      <c r="A4674" s="259"/>
      <c r="B4674" s="259"/>
      <c r="C4674" s="259"/>
      <c r="D4674" s="259"/>
      <c r="E4674" s="259"/>
      <c r="F4674" s="270"/>
      <c r="G4674" s="259"/>
      <c r="H4674" s="259"/>
      <c r="I4674" s="259"/>
      <c r="J4674" s="259"/>
    </row>
    <row r="4675" spans="1:10">
      <c r="A4675" s="259"/>
      <c r="B4675" s="259"/>
      <c r="C4675" s="259"/>
      <c r="D4675" s="259"/>
      <c r="E4675" s="259"/>
      <c r="F4675" s="270"/>
      <c r="G4675" s="259"/>
      <c r="H4675" s="259"/>
      <c r="I4675" s="259"/>
      <c r="J4675" s="259"/>
    </row>
    <row r="4676" spans="1:10">
      <c r="A4676" s="259"/>
      <c r="B4676" s="259"/>
      <c r="C4676" s="259"/>
      <c r="D4676" s="259"/>
      <c r="E4676" s="259"/>
      <c r="F4676" s="270"/>
      <c r="G4676" s="259"/>
      <c r="H4676" s="259"/>
      <c r="I4676" s="259"/>
      <c r="J4676" s="259"/>
    </row>
    <row r="4677" spans="1:10">
      <c r="A4677" s="259"/>
      <c r="B4677" s="259"/>
      <c r="C4677" s="259"/>
      <c r="D4677" s="259"/>
      <c r="E4677" s="259"/>
      <c r="F4677" s="270"/>
      <c r="G4677" s="259"/>
      <c r="H4677" s="259"/>
      <c r="I4677" s="259"/>
      <c r="J4677" s="259"/>
    </row>
    <row r="4678" spans="1:10">
      <c r="A4678" s="259"/>
      <c r="B4678" s="259"/>
      <c r="C4678" s="259"/>
      <c r="D4678" s="259"/>
      <c r="E4678" s="259"/>
      <c r="F4678" s="270"/>
      <c r="G4678" s="259"/>
      <c r="H4678" s="259"/>
      <c r="I4678" s="259"/>
      <c r="J4678" s="259"/>
    </row>
    <row r="4679" spans="1:10">
      <c r="A4679" s="259"/>
      <c r="B4679" s="259"/>
      <c r="C4679" s="259"/>
      <c r="D4679" s="259"/>
      <c r="E4679" s="259"/>
      <c r="F4679" s="270"/>
      <c r="G4679" s="259"/>
      <c r="H4679" s="259"/>
      <c r="I4679" s="259"/>
      <c r="J4679" s="259"/>
    </row>
    <row r="4680" spans="1:10">
      <c r="A4680" s="259"/>
      <c r="B4680" s="259"/>
      <c r="C4680" s="259"/>
      <c r="D4680" s="259"/>
      <c r="E4680" s="259"/>
      <c r="F4680" s="270"/>
      <c r="G4680" s="259"/>
      <c r="H4680" s="259"/>
      <c r="I4680" s="259"/>
      <c r="J4680" s="259"/>
    </row>
    <row r="4681" spans="1:10">
      <c r="A4681" s="259"/>
      <c r="B4681" s="259"/>
      <c r="C4681" s="259"/>
      <c r="D4681" s="259"/>
      <c r="E4681" s="259"/>
      <c r="F4681" s="270"/>
      <c r="G4681" s="259"/>
      <c r="H4681" s="259"/>
      <c r="I4681" s="259"/>
      <c r="J4681" s="259"/>
    </row>
    <row r="4682" spans="1:10">
      <c r="A4682" s="259"/>
      <c r="B4682" s="259"/>
      <c r="C4682" s="259"/>
      <c r="D4682" s="259"/>
      <c r="E4682" s="259"/>
      <c r="F4682" s="270"/>
      <c r="G4682" s="259"/>
      <c r="H4682" s="259"/>
      <c r="I4682" s="259"/>
      <c r="J4682" s="259"/>
    </row>
    <row r="4683" spans="1:10">
      <c r="A4683" s="259"/>
      <c r="B4683" s="259"/>
      <c r="C4683" s="259"/>
      <c r="D4683" s="259"/>
      <c r="E4683" s="259"/>
      <c r="F4683" s="270"/>
      <c r="G4683" s="259"/>
      <c r="H4683" s="259"/>
      <c r="I4683" s="259"/>
      <c r="J4683" s="259"/>
    </row>
    <row r="4684" spans="1:10">
      <c r="A4684" s="259"/>
      <c r="B4684" s="259"/>
      <c r="C4684" s="259"/>
      <c r="D4684" s="259"/>
      <c r="E4684" s="259"/>
      <c r="F4684" s="270"/>
      <c r="G4684" s="259"/>
      <c r="H4684" s="259"/>
      <c r="I4684" s="259"/>
      <c r="J4684" s="259"/>
    </row>
    <row r="4685" spans="1:10">
      <c r="A4685" s="259"/>
      <c r="B4685" s="259"/>
      <c r="C4685" s="259"/>
      <c r="D4685" s="259"/>
      <c r="E4685" s="259"/>
      <c r="F4685" s="270"/>
      <c r="G4685" s="259"/>
      <c r="H4685" s="259"/>
      <c r="I4685" s="259"/>
      <c r="J4685" s="259"/>
    </row>
    <row r="4686" spans="1:10">
      <c r="A4686" s="259"/>
      <c r="B4686" s="259"/>
      <c r="C4686" s="259"/>
      <c r="D4686" s="259"/>
      <c r="E4686" s="259"/>
      <c r="F4686" s="270"/>
      <c r="G4686" s="259"/>
      <c r="H4686" s="259"/>
      <c r="I4686" s="259"/>
      <c r="J4686" s="259"/>
    </row>
    <row r="4687" spans="1:10">
      <c r="A4687" s="259"/>
      <c r="B4687" s="259"/>
      <c r="C4687" s="259"/>
      <c r="D4687" s="259"/>
      <c r="E4687" s="259"/>
      <c r="F4687" s="270"/>
      <c r="G4687" s="259"/>
      <c r="H4687" s="259"/>
      <c r="I4687" s="259"/>
      <c r="J4687" s="259"/>
    </row>
    <row r="4688" spans="1:10">
      <c r="A4688" s="259"/>
      <c r="B4688" s="259"/>
      <c r="C4688" s="259"/>
      <c r="D4688" s="259"/>
      <c r="E4688" s="259"/>
      <c r="F4688" s="270"/>
      <c r="G4688" s="259"/>
      <c r="H4688" s="259"/>
      <c r="I4688" s="259"/>
      <c r="J4688" s="259"/>
    </row>
    <row r="4689" spans="1:10">
      <c r="A4689" s="259"/>
      <c r="B4689" s="259"/>
      <c r="C4689" s="259"/>
      <c r="D4689" s="259"/>
      <c r="E4689" s="259"/>
      <c r="F4689" s="270"/>
      <c r="G4689" s="259"/>
      <c r="H4689" s="259"/>
      <c r="I4689" s="259"/>
      <c r="J4689" s="259"/>
    </row>
    <row r="4690" spans="1:10">
      <c r="A4690" s="259"/>
      <c r="B4690" s="259"/>
      <c r="C4690" s="259"/>
      <c r="D4690" s="259"/>
      <c r="E4690" s="259"/>
      <c r="F4690" s="270"/>
      <c r="G4690" s="259"/>
      <c r="H4690" s="259"/>
      <c r="I4690" s="259"/>
      <c r="J4690" s="259"/>
    </row>
    <row r="4691" spans="1:10">
      <c r="A4691" s="259"/>
      <c r="B4691" s="259"/>
      <c r="C4691" s="259"/>
      <c r="D4691" s="259"/>
      <c r="E4691" s="259"/>
      <c r="F4691" s="270"/>
      <c r="G4691" s="259"/>
      <c r="H4691" s="259"/>
      <c r="I4691" s="259"/>
      <c r="J4691" s="259"/>
    </row>
    <row r="4692" spans="1:10">
      <c r="A4692" s="259"/>
      <c r="B4692" s="259"/>
      <c r="C4692" s="259"/>
      <c r="D4692" s="259"/>
      <c r="E4692" s="259"/>
      <c r="F4692" s="270"/>
      <c r="G4692" s="259"/>
      <c r="H4692" s="259"/>
      <c r="I4692" s="259"/>
      <c r="J4692" s="259"/>
    </row>
    <row r="4693" spans="1:10">
      <c r="A4693" s="259"/>
      <c r="B4693" s="259"/>
      <c r="C4693" s="259"/>
      <c r="D4693" s="259"/>
      <c r="E4693" s="259"/>
      <c r="F4693" s="270"/>
      <c r="G4693" s="259"/>
      <c r="H4693" s="259"/>
      <c r="I4693" s="259"/>
      <c r="J4693" s="259"/>
    </row>
    <row r="4694" spans="1:10">
      <c r="A4694" s="259"/>
      <c r="B4694" s="259"/>
      <c r="C4694" s="259"/>
      <c r="D4694" s="259"/>
      <c r="E4694" s="259"/>
      <c r="F4694" s="270"/>
      <c r="G4694" s="259"/>
      <c r="H4694" s="259"/>
      <c r="I4694" s="259"/>
      <c r="J4694" s="259"/>
    </row>
    <row r="4695" spans="1:10">
      <c r="A4695" s="259"/>
      <c r="B4695" s="259"/>
      <c r="C4695" s="259"/>
      <c r="D4695" s="259"/>
      <c r="E4695" s="259"/>
      <c r="F4695" s="270"/>
      <c r="G4695" s="259"/>
      <c r="H4695" s="259"/>
      <c r="I4695" s="259"/>
      <c r="J4695" s="259"/>
    </row>
    <row r="4696" spans="1:10">
      <c r="A4696" s="259"/>
      <c r="B4696" s="259"/>
      <c r="C4696" s="259"/>
      <c r="D4696" s="259"/>
      <c r="E4696" s="259"/>
      <c r="F4696" s="270"/>
      <c r="G4696" s="259"/>
      <c r="H4696" s="259"/>
      <c r="I4696" s="259"/>
      <c r="J4696" s="259"/>
    </row>
    <row r="4697" spans="1:10">
      <c r="A4697" s="259"/>
      <c r="B4697" s="259"/>
      <c r="C4697" s="259"/>
      <c r="D4697" s="259"/>
      <c r="E4697" s="259"/>
      <c r="F4697" s="270"/>
      <c r="G4697" s="259"/>
      <c r="H4697" s="259"/>
      <c r="I4697" s="259"/>
      <c r="J4697" s="259"/>
    </row>
    <row r="4698" spans="1:10">
      <c r="A4698" s="259"/>
      <c r="B4698" s="259"/>
      <c r="C4698" s="259"/>
      <c r="D4698" s="259"/>
      <c r="E4698" s="259"/>
      <c r="F4698" s="270"/>
      <c r="G4698" s="259"/>
      <c r="H4698" s="259"/>
      <c r="I4698" s="259"/>
      <c r="J4698" s="259"/>
    </row>
    <row r="4699" spans="1:10">
      <c r="A4699" s="259"/>
      <c r="B4699" s="259"/>
      <c r="C4699" s="259"/>
      <c r="D4699" s="259"/>
      <c r="E4699" s="259"/>
      <c r="F4699" s="270"/>
      <c r="G4699" s="259"/>
      <c r="H4699" s="259"/>
      <c r="I4699" s="259"/>
      <c r="J4699" s="259"/>
    </row>
    <row r="4700" spans="1:10">
      <c r="A4700" s="259"/>
      <c r="B4700" s="259"/>
      <c r="C4700" s="259"/>
      <c r="D4700" s="259"/>
      <c r="E4700" s="259"/>
      <c r="F4700" s="270"/>
      <c r="G4700" s="259"/>
      <c r="H4700" s="259"/>
      <c r="I4700" s="259"/>
      <c r="J4700" s="259"/>
    </row>
    <row r="4701" spans="1:10">
      <c r="A4701" s="259"/>
      <c r="B4701" s="259"/>
      <c r="C4701" s="259"/>
      <c r="D4701" s="259"/>
      <c r="E4701" s="259"/>
      <c r="F4701" s="270"/>
      <c r="G4701" s="259"/>
      <c r="H4701" s="259"/>
      <c r="I4701" s="259"/>
      <c r="J4701" s="259"/>
    </row>
    <row r="4702" spans="1:10">
      <c r="A4702" s="259"/>
      <c r="B4702" s="259"/>
      <c r="C4702" s="259"/>
      <c r="D4702" s="259"/>
      <c r="E4702" s="259"/>
      <c r="F4702" s="270"/>
      <c r="G4702" s="259"/>
      <c r="H4702" s="259"/>
      <c r="I4702" s="259"/>
      <c r="J4702" s="259"/>
    </row>
    <row r="4703" spans="1:10">
      <c r="A4703" s="259"/>
      <c r="B4703" s="259"/>
      <c r="C4703" s="259"/>
      <c r="D4703" s="259"/>
      <c r="E4703" s="259"/>
      <c r="F4703" s="270"/>
      <c r="G4703" s="259"/>
      <c r="H4703" s="259"/>
      <c r="I4703" s="259"/>
      <c r="J4703" s="259"/>
    </row>
    <row r="4704" spans="1:10">
      <c r="A4704" s="259"/>
      <c r="B4704" s="259"/>
      <c r="C4704" s="259"/>
      <c r="D4704" s="259"/>
      <c r="E4704" s="259"/>
      <c r="F4704" s="270"/>
      <c r="G4704" s="259"/>
      <c r="H4704" s="259"/>
      <c r="I4704" s="259"/>
      <c r="J4704" s="259"/>
    </row>
    <row r="4705" spans="1:10">
      <c r="A4705" s="259"/>
      <c r="B4705" s="259"/>
      <c r="C4705" s="259"/>
      <c r="D4705" s="259"/>
      <c r="E4705" s="259"/>
      <c r="F4705" s="270"/>
      <c r="G4705" s="259"/>
      <c r="H4705" s="259"/>
      <c r="I4705" s="259"/>
      <c r="J4705" s="259"/>
    </row>
    <row r="4706" spans="1:10">
      <c r="A4706" s="259"/>
      <c r="B4706" s="259"/>
      <c r="C4706" s="259"/>
      <c r="D4706" s="259"/>
      <c r="E4706" s="259"/>
      <c r="F4706" s="270"/>
      <c r="G4706" s="259"/>
      <c r="H4706" s="259"/>
      <c r="I4706" s="259"/>
      <c r="J4706" s="259"/>
    </row>
    <row r="4707" spans="1:10">
      <c r="A4707" s="259"/>
      <c r="B4707" s="259"/>
      <c r="C4707" s="259"/>
      <c r="D4707" s="259"/>
      <c r="E4707" s="259"/>
      <c r="F4707" s="270"/>
      <c r="G4707" s="259"/>
      <c r="H4707" s="259"/>
      <c r="I4707" s="259"/>
      <c r="J4707" s="259"/>
    </row>
    <row r="4708" spans="1:10">
      <c r="A4708" s="259"/>
      <c r="B4708" s="259"/>
      <c r="C4708" s="259"/>
      <c r="D4708" s="259"/>
      <c r="E4708" s="259"/>
      <c r="F4708" s="270"/>
      <c r="G4708" s="259"/>
      <c r="H4708" s="259"/>
      <c r="I4708" s="259"/>
      <c r="J4708" s="259"/>
    </row>
    <row r="4709" spans="1:10">
      <c r="A4709" s="259"/>
      <c r="B4709" s="259"/>
      <c r="C4709" s="259"/>
      <c r="D4709" s="259"/>
      <c r="E4709" s="259"/>
      <c r="F4709" s="270"/>
      <c r="G4709" s="259"/>
      <c r="H4709" s="259"/>
      <c r="I4709" s="259"/>
      <c r="J4709" s="259"/>
    </row>
    <row r="4710" spans="1:10">
      <c r="A4710" s="259"/>
      <c r="B4710" s="259"/>
      <c r="C4710" s="259"/>
      <c r="D4710" s="259"/>
      <c r="E4710" s="259"/>
      <c r="F4710" s="270"/>
      <c r="G4710" s="259"/>
      <c r="H4710" s="259"/>
      <c r="I4710" s="259"/>
      <c r="J4710" s="259"/>
    </row>
    <row r="4711" spans="1:10">
      <c r="A4711" s="259"/>
      <c r="B4711" s="259"/>
      <c r="C4711" s="259"/>
      <c r="D4711" s="259"/>
      <c r="E4711" s="259"/>
      <c r="F4711" s="270"/>
      <c r="G4711" s="259"/>
      <c r="H4711" s="259"/>
      <c r="I4711" s="259"/>
      <c r="J4711" s="259"/>
    </row>
    <row r="4712" spans="1:10">
      <c r="A4712" s="259"/>
      <c r="B4712" s="259"/>
      <c r="C4712" s="259"/>
      <c r="D4712" s="259"/>
      <c r="E4712" s="259"/>
      <c r="F4712" s="270"/>
      <c r="G4712" s="259"/>
      <c r="H4712" s="259"/>
      <c r="I4712" s="259"/>
      <c r="J4712" s="259"/>
    </row>
    <row r="4713" spans="1:10">
      <c r="A4713" s="259"/>
      <c r="B4713" s="259"/>
      <c r="C4713" s="259"/>
      <c r="D4713" s="259"/>
      <c r="E4713" s="259"/>
      <c r="F4713" s="270"/>
      <c r="G4713" s="259"/>
      <c r="H4713" s="259"/>
      <c r="I4713" s="259"/>
      <c r="J4713" s="259"/>
    </row>
    <row r="4714" spans="1:10">
      <c r="A4714" s="259"/>
      <c r="B4714" s="259"/>
      <c r="C4714" s="259"/>
      <c r="D4714" s="259"/>
      <c r="E4714" s="259"/>
      <c r="F4714" s="270"/>
      <c r="G4714" s="259"/>
      <c r="H4714" s="259"/>
      <c r="I4714" s="259"/>
      <c r="J4714" s="259"/>
    </row>
    <row r="4715" spans="1:10">
      <c r="A4715" s="259"/>
      <c r="B4715" s="259"/>
      <c r="C4715" s="259"/>
      <c r="D4715" s="259"/>
      <c r="E4715" s="259"/>
      <c r="F4715" s="270"/>
      <c r="G4715" s="259"/>
      <c r="H4715" s="259"/>
      <c r="I4715" s="259"/>
      <c r="J4715" s="259"/>
    </row>
    <row r="4716" spans="1:10">
      <c r="A4716" s="259"/>
      <c r="B4716" s="259"/>
      <c r="C4716" s="259"/>
      <c r="D4716" s="259"/>
      <c r="E4716" s="259"/>
      <c r="F4716" s="270"/>
      <c r="G4716" s="259"/>
      <c r="H4716" s="259"/>
      <c r="I4716" s="259"/>
      <c r="J4716" s="259"/>
    </row>
    <row r="4717" spans="1:10">
      <c r="A4717" s="259"/>
      <c r="B4717" s="259"/>
      <c r="C4717" s="259"/>
      <c r="D4717" s="259"/>
      <c r="E4717" s="259"/>
      <c r="F4717" s="270"/>
      <c r="G4717" s="259"/>
      <c r="H4717" s="259"/>
      <c r="I4717" s="259"/>
      <c r="J4717" s="259"/>
    </row>
    <row r="4718" spans="1:10">
      <c r="A4718" s="259"/>
      <c r="B4718" s="259"/>
      <c r="C4718" s="259"/>
      <c r="D4718" s="259"/>
      <c r="E4718" s="259"/>
      <c r="F4718" s="270"/>
      <c r="G4718" s="259"/>
      <c r="H4718" s="259"/>
      <c r="I4718" s="259"/>
      <c r="J4718" s="259"/>
    </row>
    <row r="4719" spans="1:10">
      <c r="A4719" s="259"/>
      <c r="B4719" s="259"/>
      <c r="C4719" s="259"/>
      <c r="D4719" s="259"/>
      <c r="E4719" s="259"/>
      <c r="F4719" s="270"/>
      <c r="G4719" s="259"/>
      <c r="H4719" s="259"/>
      <c r="I4719" s="259"/>
      <c r="J4719" s="259"/>
    </row>
    <row r="4720" spans="1:10">
      <c r="A4720" s="259"/>
      <c r="B4720" s="259"/>
      <c r="C4720" s="259"/>
      <c r="D4720" s="259"/>
      <c r="E4720" s="259"/>
      <c r="F4720" s="270"/>
      <c r="G4720" s="259"/>
      <c r="H4720" s="259"/>
      <c r="I4720" s="259"/>
      <c r="J4720" s="259"/>
    </row>
    <row r="4721" spans="1:10">
      <c r="A4721" s="259"/>
      <c r="B4721" s="259"/>
      <c r="C4721" s="259"/>
      <c r="D4721" s="259"/>
      <c r="E4721" s="259"/>
      <c r="F4721" s="270"/>
      <c r="G4721" s="259"/>
      <c r="H4721" s="259"/>
      <c r="I4721" s="259"/>
      <c r="J4721" s="259"/>
    </row>
    <row r="4722" spans="1:10">
      <c r="A4722" s="259"/>
      <c r="B4722" s="259"/>
      <c r="C4722" s="259"/>
      <c r="D4722" s="259"/>
      <c r="E4722" s="259"/>
      <c r="F4722" s="270"/>
      <c r="G4722" s="259"/>
      <c r="H4722" s="259"/>
      <c r="I4722" s="259"/>
      <c r="J4722" s="259"/>
    </row>
    <row r="4723" spans="1:10">
      <c r="A4723" s="259"/>
      <c r="B4723" s="259"/>
      <c r="C4723" s="259"/>
      <c r="D4723" s="259"/>
      <c r="E4723" s="259"/>
      <c r="F4723" s="270"/>
      <c r="G4723" s="259"/>
      <c r="H4723" s="259"/>
      <c r="I4723" s="259"/>
      <c r="J4723" s="259"/>
    </row>
    <row r="4724" spans="1:10">
      <c r="A4724" s="259"/>
      <c r="B4724" s="259"/>
      <c r="C4724" s="259"/>
      <c r="D4724" s="259"/>
      <c r="E4724" s="259"/>
      <c r="F4724" s="270"/>
      <c r="G4724" s="259"/>
      <c r="H4724" s="259"/>
      <c r="I4724" s="259"/>
      <c r="J4724" s="259"/>
    </row>
    <row r="4725" spans="1:10">
      <c r="A4725" s="259"/>
      <c r="B4725" s="259"/>
      <c r="C4725" s="259"/>
      <c r="D4725" s="259"/>
      <c r="E4725" s="259"/>
      <c r="F4725" s="270"/>
      <c r="G4725" s="259"/>
      <c r="H4725" s="259"/>
      <c r="I4725" s="259"/>
      <c r="J4725" s="259"/>
    </row>
    <row r="4726" spans="1:10">
      <c r="A4726" s="259"/>
      <c r="B4726" s="259"/>
      <c r="C4726" s="259"/>
      <c r="D4726" s="259"/>
      <c r="E4726" s="259"/>
      <c r="F4726" s="270"/>
      <c r="G4726" s="259"/>
      <c r="H4726" s="259"/>
      <c r="I4726" s="259"/>
      <c r="J4726" s="259"/>
    </row>
    <row r="4727" spans="1:10">
      <c r="A4727" s="259"/>
      <c r="B4727" s="259"/>
      <c r="C4727" s="259"/>
      <c r="D4727" s="259"/>
      <c r="E4727" s="259"/>
      <c r="F4727" s="270"/>
      <c r="G4727" s="259"/>
      <c r="H4727" s="259"/>
      <c r="I4727" s="259"/>
      <c r="J4727" s="259"/>
    </row>
    <row r="4728" spans="1:10">
      <c r="A4728" s="259"/>
      <c r="B4728" s="259"/>
      <c r="C4728" s="259"/>
      <c r="D4728" s="259"/>
      <c r="E4728" s="259"/>
      <c r="F4728" s="270"/>
      <c r="G4728" s="259"/>
      <c r="H4728" s="259"/>
      <c r="I4728" s="259"/>
      <c r="J4728" s="259"/>
    </row>
    <row r="4729" spans="1:10">
      <c r="A4729" s="259"/>
      <c r="B4729" s="259"/>
      <c r="C4729" s="259"/>
      <c r="D4729" s="259"/>
      <c r="E4729" s="259"/>
      <c r="F4729" s="270"/>
      <c r="G4729" s="259"/>
      <c r="H4729" s="259"/>
      <c r="I4729" s="259"/>
      <c r="J4729" s="259"/>
    </row>
    <row r="4730" spans="1:10">
      <c r="A4730" s="259"/>
      <c r="B4730" s="259"/>
      <c r="C4730" s="259"/>
      <c r="D4730" s="259"/>
      <c r="E4730" s="259"/>
      <c r="F4730" s="270"/>
      <c r="G4730" s="259"/>
      <c r="H4730" s="259"/>
      <c r="I4730" s="259"/>
      <c r="J4730" s="259"/>
    </row>
    <row r="4731" spans="1:10">
      <c r="A4731" s="259"/>
      <c r="B4731" s="259"/>
      <c r="C4731" s="259"/>
      <c r="D4731" s="259"/>
      <c r="E4731" s="259"/>
      <c r="F4731" s="270"/>
      <c r="G4731" s="259"/>
      <c r="H4731" s="259"/>
      <c r="I4731" s="259"/>
      <c r="J4731" s="259"/>
    </row>
    <row r="4732" spans="1:10">
      <c r="A4732" s="259"/>
      <c r="B4732" s="259"/>
      <c r="C4732" s="259"/>
      <c r="D4732" s="259"/>
      <c r="E4732" s="259"/>
      <c r="F4732" s="270"/>
      <c r="G4732" s="259"/>
      <c r="H4732" s="259"/>
      <c r="I4732" s="259"/>
      <c r="J4732" s="259"/>
    </row>
    <row r="4733" spans="1:10">
      <c r="A4733" s="259"/>
      <c r="B4733" s="259"/>
      <c r="C4733" s="259"/>
      <c r="D4733" s="259"/>
      <c r="E4733" s="259"/>
      <c r="F4733" s="270"/>
      <c r="G4733" s="259"/>
      <c r="H4733" s="259"/>
      <c r="I4733" s="259"/>
      <c r="J4733" s="259"/>
    </row>
    <row r="4734" spans="1:10">
      <c r="A4734" s="259"/>
      <c r="B4734" s="259"/>
      <c r="C4734" s="259"/>
      <c r="D4734" s="259"/>
      <c r="E4734" s="259"/>
      <c r="F4734" s="270"/>
      <c r="G4734" s="259"/>
      <c r="H4734" s="259"/>
      <c r="I4734" s="259"/>
      <c r="J4734" s="259"/>
    </row>
    <row r="4735" spans="1:10">
      <c r="A4735" s="259"/>
      <c r="B4735" s="259"/>
      <c r="C4735" s="259"/>
      <c r="D4735" s="259"/>
      <c r="E4735" s="259"/>
      <c r="F4735" s="270"/>
      <c r="G4735" s="259"/>
      <c r="H4735" s="259"/>
      <c r="I4735" s="259"/>
      <c r="J4735" s="259"/>
    </row>
    <row r="4736" spans="1:10">
      <c r="A4736" s="259"/>
      <c r="B4736" s="259"/>
      <c r="C4736" s="259"/>
      <c r="D4736" s="259"/>
      <c r="E4736" s="259"/>
      <c r="F4736" s="270"/>
      <c r="G4736" s="259"/>
      <c r="H4736" s="259"/>
      <c r="I4736" s="259"/>
      <c r="J4736" s="259"/>
    </row>
    <row r="4737" spans="1:10">
      <c r="A4737" s="259"/>
      <c r="B4737" s="259"/>
      <c r="C4737" s="259"/>
      <c r="D4737" s="259"/>
      <c r="E4737" s="259"/>
      <c r="F4737" s="270"/>
      <c r="G4737" s="259"/>
      <c r="H4737" s="259"/>
      <c r="I4737" s="259"/>
      <c r="J4737" s="259"/>
    </row>
    <row r="4738" spans="1:10">
      <c r="A4738" s="259"/>
      <c r="B4738" s="259"/>
      <c r="C4738" s="259"/>
      <c r="D4738" s="259"/>
      <c r="E4738" s="259"/>
      <c r="F4738" s="270"/>
      <c r="G4738" s="259"/>
      <c r="H4738" s="259"/>
      <c r="I4738" s="259"/>
      <c r="J4738" s="259"/>
    </row>
    <row r="4739" spans="1:10">
      <c r="A4739" s="259"/>
      <c r="B4739" s="259"/>
      <c r="C4739" s="259"/>
      <c r="D4739" s="259"/>
      <c r="E4739" s="259"/>
      <c r="F4739" s="270"/>
      <c r="G4739" s="259"/>
      <c r="H4739" s="259"/>
      <c r="I4739" s="259"/>
      <c r="J4739" s="259"/>
    </row>
    <row r="4740" spans="1:10">
      <c r="A4740" s="259"/>
      <c r="B4740" s="259"/>
      <c r="C4740" s="259"/>
      <c r="D4740" s="259"/>
      <c r="E4740" s="259"/>
      <c r="F4740" s="270"/>
      <c r="G4740" s="259"/>
      <c r="H4740" s="259"/>
      <c r="I4740" s="259"/>
      <c r="J4740" s="259"/>
    </row>
    <row r="4741" spans="1:10">
      <c r="A4741" s="259"/>
      <c r="B4741" s="259"/>
      <c r="C4741" s="259"/>
      <c r="D4741" s="259"/>
      <c r="E4741" s="259"/>
      <c r="F4741" s="270"/>
      <c r="G4741" s="259"/>
      <c r="H4741" s="259"/>
      <c r="I4741" s="259"/>
      <c r="J4741" s="259"/>
    </row>
    <row r="4742" spans="1:10">
      <c r="A4742" s="259"/>
      <c r="B4742" s="259"/>
      <c r="C4742" s="259"/>
      <c r="D4742" s="259"/>
      <c r="E4742" s="259"/>
      <c r="F4742" s="270"/>
      <c r="G4742" s="259"/>
      <c r="H4742" s="259"/>
      <c r="I4742" s="259"/>
      <c r="J4742" s="259"/>
    </row>
    <row r="4743" spans="1:10">
      <c r="A4743" s="259"/>
      <c r="B4743" s="259"/>
      <c r="C4743" s="259"/>
      <c r="D4743" s="259"/>
      <c r="E4743" s="259"/>
      <c r="F4743" s="270"/>
      <c r="G4743" s="259"/>
      <c r="H4743" s="259"/>
      <c r="I4743" s="259"/>
      <c r="J4743" s="259"/>
    </row>
    <row r="4744" spans="1:10">
      <c r="A4744" s="259"/>
      <c r="B4744" s="259"/>
      <c r="C4744" s="259"/>
      <c r="D4744" s="259"/>
      <c r="E4744" s="259"/>
      <c r="F4744" s="270"/>
      <c r="G4744" s="259"/>
      <c r="H4744" s="259"/>
      <c r="I4744" s="259"/>
      <c r="J4744" s="259"/>
    </row>
    <row r="4745" spans="1:10">
      <c r="A4745" s="259"/>
      <c r="B4745" s="259"/>
      <c r="C4745" s="259"/>
      <c r="D4745" s="259"/>
      <c r="E4745" s="259"/>
      <c r="F4745" s="270"/>
      <c r="G4745" s="259"/>
      <c r="H4745" s="259"/>
      <c r="I4745" s="259"/>
      <c r="J4745" s="259"/>
    </row>
    <row r="4746" spans="1:10">
      <c r="A4746" s="259"/>
      <c r="B4746" s="259"/>
      <c r="C4746" s="259"/>
      <c r="D4746" s="259"/>
      <c r="E4746" s="259"/>
      <c r="F4746" s="270"/>
      <c r="G4746" s="259"/>
      <c r="H4746" s="259"/>
      <c r="I4746" s="259"/>
      <c r="J4746" s="259"/>
    </row>
    <row r="4747" spans="1:10">
      <c r="A4747" s="259"/>
      <c r="B4747" s="259"/>
      <c r="C4747" s="259"/>
      <c r="D4747" s="259"/>
      <c r="E4747" s="259"/>
      <c r="F4747" s="270"/>
      <c r="G4747" s="259"/>
      <c r="H4747" s="259"/>
      <c r="I4747" s="259"/>
      <c r="J4747" s="259"/>
    </row>
    <row r="4748" spans="1:10">
      <c r="A4748" s="259"/>
      <c r="B4748" s="259"/>
      <c r="C4748" s="259"/>
      <c r="D4748" s="259"/>
      <c r="E4748" s="259"/>
      <c r="F4748" s="270"/>
      <c r="G4748" s="259"/>
      <c r="H4748" s="259"/>
      <c r="I4748" s="259"/>
      <c r="J4748" s="259"/>
    </row>
    <row r="4749" spans="1:10">
      <c r="A4749" s="259"/>
      <c r="B4749" s="259"/>
      <c r="C4749" s="259"/>
      <c r="D4749" s="259"/>
      <c r="E4749" s="259"/>
      <c r="F4749" s="270"/>
      <c r="G4749" s="259"/>
      <c r="H4749" s="259"/>
      <c r="I4749" s="259"/>
      <c r="J4749" s="259"/>
    </row>
    <row r="4750" spans="1:10">
      <c r="A4750" s="259"/>
      <c r="B4750" s="259"/>
      <c r="C4750" s="259"/>
      <c r="D4750" s="259"/>
      <c r="E4750" s="259"/>
      <c r="F4750" s="270"/>
      <c r="G4750" s="259"/>
      <c r="H4750" s="259"/>
      <c r="I4750" s="259"/>
      <c r="J4750" s="259"/>
    </row>
    <row r="4751" spans="1:10">
      <c r="A4751" s="259"/>
      <c r="B4751" s="259"/>
      <c r="C4751" s="259"/>
      <c r="D4751" s="259"/>
      <c r="E4751" s="259"/>
      <c r="F4751" s="270"/>
      <c r="G4751" s="259"/>
      <c r="H4751" s="259"/>
      <c r="I4751" s="259"/>
      <c r="J4751" s="259"/>
    </row>
    <row r="4752" spans="1:10">
      <c r="A4752" s="259"/>
      <c r="B4752" s="259"/>
      <c r="C4752" s="259"/>
      <c r="D4752" s="259"/>
      <c r="E4752" s="259"/>
      <c r="F4752" s="270"/>
      <c r="G4752" s="259"/>
      <c r="H4752" s="259"/>
      <c r="I4752" s="259"/>
      <c r="J4752" s="259"/>
    </row>
    <row r="4753" spans="1:10">
      <c r="A4753" s="259"/>
      <c r="B4753" s="259"/>
      <c r="C4753" s="259"/>
      <c r="D4753" s="259"/>
      <c r="E4753" s="259"/>
      <c r="F4753" s="270"/>
      <c r="G4753" s="259"/>
      <c r="H4753" s="259"/>
      <c r="I4753" s="259"/>
      <c r="J4753" s="259"/>
    </row>
    <row r="4754" spans="1:10">
      <c r="A4754" s="259"/>
      <c r="B4754" s="259"/>
      <c r="C4754" s="259"/>
      <c r="D4754" s="259"/>
      <c r="E4754" s="259"/>
      <c r="F4754" s="270"/>
      <c r="G4754" s="259"/>
      <c r="H4754" s="259"/>
      <c r="I4754" s="259"/>
      <c r="J4754" s="259"/>
    </row>
    <row r="4755" spans="1:10">
      <c r="A4755" s="259"/>
      <c r="B4755" s="259"/>
      <c r="C4755" s="259"/>
      <c r="D4755" s="259"/>
      <c r="E4755" s="259"/>
      <c r="F4755" s="270"/>
      <c r="G4755" s="259"/>
      <c r="H4755" s="259"/>
      <c r="I4755" s="259"/>
      <c r="J4755" s="259"/>
    </row>
    <row r="4756" spans="1:10">
      <c r="A4756" s="259"/>
      <c r="B4756" s="259"/>
      <c r="C4756" s="259"/>
      <c r="D4756" s="259"/>
      <c r="E4756" s="259"/>
      <c r="F4756" s="270"/>
      <c r="G4756" s="259"/>
      <c r="H4756" s="259"/>
      <c r="I4756" s="259"/>
      <c r="J4756" s="259"/>
    </row>
    <row r="4757" spans="1:10">
      <c r="A4757" s="259"/>
      <c r="B4757" s="259"/>
      <c r="C4757" s="259"/>
      <c r="D4757" s="259"/>
      <c r="E4757" s="259"/>
      <c r="F4757" s="270"/>
      <c r="G4757" s="259"/>
      <c r="H4757" s="259"/>
      <c r="I4757" s="259"/>
      <c r="J4757" s="259"/>
    </row>
    <row r="4758" spans="1:10">
      <c r="A4758" s="259"/>
      <c r="B4758" s="259"/>
      <c r="C4758" s="259"/>
      <c r="D4758" s="259"/>
      <c r="E4758" s="259"/>
      <c r="F4758" s="270"/>
      <c r="G4758" s="259"/>
      <c r="H4758" s="259"/>
      <c r="I4758" s="259"/>
      <c r="J4758" s="259"/>
    </row>
    <row r="4759" spans="1:10">
      <c r="A4759" s="259"/>
      <c r="B4759" s="259"/>
      <c r="C4759" s="259"/>
      <c r="D4759" s="259"/>
      <c r="E4759" s="259"/>
      <c r="F4759" s="270"/>
      <c r="G4759" s="259"/>
      <c r="H4759" s="259"/>
      <c r="I4759" s="259"/>
      <c r="J4759" s="259"/>
    </row>
    <row r="4760" spans="1:10">
      <c r="A4760" s="259"/>
      <c r="B4760" s="259"/>
      <c r="C4760" s="259"/>
      <c r="D4760" s="259"/>
      <c r="E4760" s="259"/>
      <c r="F4760" s="270"/>
      <c r="G4760" s="259"/>
      <c r="H4760" s="259"/>
      <c r="I4760" s="259"/>
      <c r="J4760" s="259"/>
    </row>
    <row r="4761" spans="1:10">
      <c r="A4761" s="259"/>
      <c r="B4761" s="259"/>
      <c r="C4761" s="259"/>
      <c r="D4761" s="259"/>
      <c r="E4761" s="259"/>
      <c r="F4761" s="270"/>
      <c r="G4761" s="259"/>
      <c r="H4761" s="259"/>
      <c r="I4761" s="259"/>
      <c r="J4761" s="259"/>
    </row>
    <row r="4762" spans="1:10">
      <c r="A4762" s="259"/>
      <c r="B4762" s="259"/>
      <c r="C4762" s="259"/>
      <c r="D4762" s="259"/>
      <c r="E4762" s="259"/>
      <c r="F4762" s="270"/>
      <c r="G4762" s="259"/>
      <c r="H4762" s="259"/>
      <c r="I4762" s="259"/>
      <c r="J4762" s="259"/>
    </row>
    <row r="4763" spans="1:10">
      <c r="A4763" s="259"/>
      <c r="B4763" s="259"/>
      <c r="C4763" s="259"/>
      <c r="D4763" s="259"/>
      <c r="E4763" s="259"/>
      <c r="F4763" s="270"/>
      <c r="G4763" s="259"/>
      <c r="H4763" s="259"/>
      <c r="I4763" s="259"/>
      <c r="J4763" s="259"/>
    </row>
    <row r="4764" spans="1:10">
      <c r="A4764" s="259"/>
      <c r="B4764" s="259"/>
      <c r="C4764" s="259"/>
      <c r="D4764" s="259"/>
      <c r="E4764" s="259"/>
      <c r="F4764" s="270"/>
      <c r="G4764" s="259"/>
      <c r="H4764" s="259"/>
      <c r="I4764" s="259"/>
      <c r="J4764" s="259"/>
    </row>
    <row r="4765" spans="1:10">
      <c r="A4765" s="259"/>
      <c r="B4765" s="259"/>
      <c r="C4765" s="259"/>
      <c r="D4765" s="259"/>
      <c r="E4765" s="259"/>
      <c r="F4765" s="270"/>
      <c r="G4765" s="259"/>
      <c r="H4765" s="259"/>
      <c r="I4765" s="259"/>
      <c r="J4765" s="259"/>
    </row>
    <row r="4766" spans="1:10">
      <c r="A4766" s="259"/>
      <c r="B4766" s="259"/>
      <c r="C4766" s="259"/>
      <c r="D4766" s="259"/>
      <c r="E4766" s="259"/>
      <c r="F4766" s="270"/>
      <c r="G4766" s="259"/>
      <c r="H4766" s="259"/>
      <c r="I4766" s="259"/>
      <c r="J4766" s="259"/>
    </row>
    <row r="4767" spans="1:10">
      <c r="A4767" s="259"/>
      <c r="B4767" s="259"/>
      <c r="C4767" s="259"/>
      <c r="D4767" s="259"/>
      <c r="E4767" s="259"/>
      <c r="F4767" s="270"/>
      <c r="G4767" s="259"/>
      <c r="H4767" s="259"/>
      <c r="I4767" s="259"/>
      <c r="J4767" s="259"/>
    </row>
    <row r="4768" spans="1:10">
      <c r="A4768" s="259"/>
      <c r="B4768" s="259"/>
      <c r="C4768" s="259"/>
      <c r="D4768" s="259"/>
      <c r="E4768" s="259"/>
      <c r="F4768" s="270"/>
      <c r="G4768" s="259"/>
      <c r="H4768" s="259"/>
      <c r="I4768" s="259"/>
      <c r="J4768" s="259"/>
    </row>
    <row r="4769" spans="1:10">
      <c r="A4769" s="259"/>
      <c r="B4769" s="259"/>
      <c r="C4769" s="259"/>
      <c r="D4769" s="259"/>
      <c r="E4769" s="259"/>
      <c r="F4769" s="270"/>
      <c r="G4769" s="259"/>
      <c r="H4769" s="259"/>
      <c r="I4769" s="259"/>
      <c r="J4769" s="259"/>
    </row>
    <row r="4770" spans="1:10">
      <c r="A4770" s="259"/>
      <c r="B4770" s="259"/>
      <c r="C4770" s="259"/>
      <c r="D4770" s="259"/>
      <c r="E4770" s="259"/>
      <c r="F4770" s="270"/>
      <c r="G4770" s="259"/>
      <c r="H4770" s="259"/>
      <c r="I4770" s="259"/>
      <c r="J4770" s="259"/>
    </row>
    <row r="4771" spans="1:10">
      <c r="A4771" s="259"/>
      <c r="B4771" s="259"/>
      <c r="C4771" s="259"/>
      <c r="D4771" s="259"/>
      <c r="E4771" s="259"/>
      <c r="F4771" s="270"/>
      <c r="G4771" s="259"/>
      <c r="H4771" s="259"/>
      <c r="I4771" s="259"/>
      <c r="J4771" s="259"/>
    </row>
    <row r="4772" spans="1:10">
      <c r="A4772" s="259"/>
      <c r="B4772" s="259"/>
      <c r="C4772" s="259"/>
      <c r="D4772" s="259"/>
      <c r="E4772" s="259"/>
      <c r="F4772" s="270"/>
      <c r="G4772" s="259"/>
      <c r="H4772" s="259"/>
      <c r="I4772" s="259"/>
      <c r="J4772" s="259"/>
    </row>
    <row r="4773" spans="1:10">
      <c r="A4773" s="259"/>
      <c r="B4773" s="259"/>
      <c r="C4773" s="259"/>
      <c r="D4773" s="259"/>
      <c r="E4773" s="259"/>
      <c r="F4773" s="270"/>
      <c r="G4773" s="259"/>
      <c r="H4773" s="259"/>
      <c r="I4773" s="259"/>
      <c r="J4773" s="259"/>
    </row>
    <row r="4774" spans="1:10">
      <c r="A4774" s="259"/>
      <c r="B4774" s="259"/>
      <c r="C4774" s="259"/>
      <c r="D4774" s="259"/>
      <c r="E4774" s="259"/>
      <c r="F4774" s="270"/>
      <c r="G4774" s="259"/>
      <c r="H4774" s="259"/>
      <c r="I4774" s="259"/>
      <c r="J4774" s="259"/>
    </row>
    <row r="4775" spans="1:10">
      <c r="A4775" s="259"/>
      <c r="B4775" s="259"/>
      <c r="C4775" s="259"/>
      <c r="D4775" s="259"/>
      <c r="E4775" s="259"/>
      <c r="F4775" s="270"/>
      <c r="G4775" s="259"/>
      <c r="H4775" s="259"/>
      <c r="I4775" s="259"/>
      <c r="J4775" s="259"/>
    </row>
    <row r="4776" spans="1:10">
      <c r="A4776" s="259"/>
      <c r="B4776" s="259"/>
      <c r="C4776" s="259"/>
      <c r="D4776" s="259"/>
      <c r="E4776" s="259"/>
      <c r="F4776" s="270"/>
      <c r="G4776" s="259"/>
      <c r="H4776" s="259"/>
      <c r="I4776" s="259"/>
      <c r="J4776" s="259"/>
    </row>
    <row r="4777" spans="1:10">
      <c r="A4777" s="259"/>
      <c r="B4777" s="259"/>
      <c r="C4777" s="259"/>
      <c r="D4777" s="259"/>
      <c r="E4777" s="259"/>
      <c r="F4777" s="270"/>
      <c r="G4777" s="259"/>
      <c r="H4777" s="259"/>
      <c r="I4777" s="259"/>
      <c r="J4777" s="259"/>
    </row>
    <row r="4778" spans="1:10">
      <c r="A4778" s="259"/>
      <c r="B4778" s="259"/>
      <c r="C4778" s="259"/>
      <c r="D4778" s="259"/>
      <c r="E4778" s="259"/>
      <c r="F4778" s="270"/>
      <c r="G4778" s="259"/>
      <c r="H4778" s="259"/>
      <c r="I4778" s="259"/>
      <c r="J4778" s="259"/>
    </row>
    <row r="4779" spans="1:10">
      <c r="A4779" s="259"/>
      <c r="B4779" s="259"/>
      <c r="C4779" s="259"/>
      <c r="D4779" s="259"/>
      <c r="E4779" s="259"/>
      <c r="F4779" s="270"/>
      <c r="G4779" s="259"/>
      <c r="H4779" s="259"/>
      <c r="I4779" s="259"/>
      <c r="J4779" s="259"/>
    </row>
    <row r="4780" spans="1:10">
      <c r="A4780" s="259"/>
      <c r="B4780" s="259"/>
      <c r="C4780" s="259"/>
      <c r="D4780" s="259"/>
      <c r="E4780" s="259"/>
      <c r="F4780" s="270"/>
      <c r="G4780" s="259"/>
      <c r="H4780" s="259"/>
      <c r="I4780" s="259"/>
      <c r="J4780" s="259"/>
    </row>
    <row r="4781" spans="1:10">
      <c r="A4781" s="259"/>
      <c r="B4781" s="259"/>
      <c r="C4781" s="259"/>
      <c r="D4781" s="259"/>
      <c r="E4781" s="259"/>
      <c r="F4781" s="270"/>
      <c r="G4781" s="259"/>
      <c r="H4781" s="259"/>
      <c r="I4781" s="259"/>
      <c r="J4781" s="259"/>
    </row>
    <row r="4782" spans="1:10">
      <c r="A4782" s="259"/>
      <c r="B4782" s="259"/>
      <c r="C4782" s="259"/>
      <c r="D4782" s="259"/>
      <c r="E4782" s="259"/>
      <c r="F4782" s="270"/>
      <c r="G4782" s="259"/>
      <c r="H4782" s="259"/>
      <c r="I4782" s="259"/>
      <c r="J4782" s="259"/>
    </row>
    <row r="4783" spans="1:10">
      <c r="A4783" s="259"/>
      <c r="B4783" s="259"/>
      <c r="C4783" s="259"/>
      <c r="D4783" s="259"/>
      <c r="E4783" s="259"/>
      <c r="F4783" s="270"/>
      <c r="G4783" s="259"/>
      <c r="H4783" s="259"/>
      <c r="I4783" s="259"/>
      <c r="J4783" s="259"/>
    </row>
    <row r="4784" spans="1:10">
      <c r="A4784" s="259"/>
      <c r="B4784" s="259"/>
      <c r="C4784" s="259"/>
      <c r="D4784" s="259"/>
      <c r="E4784" s="259"/>
      <c r="F4784" s="270"/>
      <c r="G4784" s="259"/>
      <c r="H4784" s="259"/>
      <c r="I4784" s="259"/>
      <c r="J4784" s="259"/>
    </row>
    <row r="4785" spans="1:10">
      <c r="A4785" s="259"/>
      <c r="B4785" s="259"/>
      <c r="C4785" s="259"/>
      <c r="D4785" s="259"/>
      <c r="E4785" s="259"/>
      <c r="F4785" s="270"/>
      <c r="G4785" s="259"/>
      <c r="H4785" s="259"/>
      <c r="I4785" s="259"/>
      <c r="J4785" s="259"/>
    </row>
    <row r="4786" spans="1:10">
      <c r="A4786" s="259"/>
      <c r="B4786" s="259"/>
      <c r="C4786" s="259"/>
      <c r="D4786" s="259"/>
      <c r="E4786" s="259"/>
      <c r="F4786" s="270"/>
      <c r="G4786" s="259"/>
      <c r="H4786" s="259"/>
      <c r="I4786" s="259"/>
      <c r="J4786" s="259"/>
    </row>
    <row r="4787" spans="1:10">
      <c r="A4787" s="259"/>
      <c r="B4787" s="259"/>
      <c r="C4787" s="259"/>
      <c r="D4787" s="259"/>
      <c r="E4787" s="259"/>
      <c r="F4787" s="270"/>
      <c r="G4787" s="259"/>
      <c r="H4787" s="259"/>
      <c r="I4787" s="259"/>
      <c r="J4787" s="259"/>
    </row>
    <row r="4788" spans="1:10">
      <c r="A4788" s="259"/>
      <c r="B4788" s="259"/>
      <c r="C4788" s="259"/>
      <c r="D4788" s="259"/>
      <c r="E4788" s="259"/>
      <c r="F4788" s="270"/>
      <c r="G4788" s="259"/>
      <c r="H4788" s="259"/>
      <c r="I4788" s="259"/>
      <c r="J4788" s="259"/>
    </row>
    <row r="4789" spans="1:10">
      <c r="A4789" s="259"/>
      <c r="B4789" s="259"/>
      <c r="C4789" s="259"/>
      <c r="D4789" s="259"/>
      <c r="E4789" s="259"/>
      <c r="F4789" s="270"/>
      <c r="G4789" s="259"/>
      <c r="H4789" s="259"/>
      <c r="I4789" s="259"/>
      <c r="J4789" s="259"/>
    </row>
    <row r="4790" spans="1:10">
      <c r="A4790" s="259"/>
      <c r="B4790" s="259"/>
      <c r="C4790" s="259"/>
      <c r="D4790" s="259"/>
      <c r="E4790" s="259"/>
      <c r="F4790" s="270"/>
      <c r="G4790" s="259"/>
      <c r="H4790" s="259"/>
      <c r="I4790" s="259"/>
      <c r="J4790" s="259"/>
    </row>
    <row r="4791" spans="1:10">
      <c r="A4791" s="259"/>
      <c r="B4791" s="259"/>
      <c r="C4791" s="259"/>
      <c r="D4791" s="259"/>
      <c r="E4791" s="259"/>
      <c r="F4791" s="270"/>
      <c r="G4791" s="259"/>
      <c r="H4791" s="259"/>
      <c r="I4791" s="259"/>
      <c r="J4791" s="259"/>
    </row>
    <row r="4792" spans="1:10">
      <c r="A4792" s="259"/>
      <c r="B4792" s="259"/>
      <c r="C4792" s="259"/>
      <c r="D4792" s="259"/>
      <c r="E4792" s="259"/>
      <c r="F4792" s="270"/>
      <c r="G4792" s="259"/>
      <c r="H4792" s="259"/>
      <c r="I4792" s="259"/>
      <c r="J4792" s="259"/>
    </row>
    <row r="4793" spans="1:10">
      <c r="A4793" s="259"/>
      <c r="B4793" s="259"/>
      <c r="C4793" s="259"/>
      <c r="D4793" s="259"/>
      <c r="E4793" s="259"/>
      <c r="F4793" s="270"/>
      <c r="G4793" s="259"/>
      <c r="H4793" s="259"/>
      <c r="I4793" s="259"/>
      <c r="J4793" s="259"/>
    </row>
    <row r="4794" spans="1:10">
      <c r="A4794" s="259"/>
      <c r="B4794" s="259"/>
      <c r="C4794" s="259"/>
      <c r="D4794" s="259"/>
      <c r="E4794" s="259"/>
      <c r="F4794" s="270"/>
      <c r="G4794" s="259"/>
      <c r="H4794" s="259"/>
      <c r="I4794" s="259"/>
      <c r="J4794" s="259"/>
    </row>
    <row r="4795" spans="1:10">
      <c r="A4795" s="259"/>
      <c r="B4795" s="259"/>
      <c r="C4795" s="259"/>
      <c r="D4795" s="259"/>
      <c r="E4795" s="259"/>
      <c r="F4795" s="270"/>
      <c r="G4795" s="259"/>
      <c r="H4795" s="259"/>
      <c r="I4795" s="259"/>
      <c r="J4795" s="259"/>
    </row>
    <row r="4796" spans="1:10">
      <c r="A4796" s="259"/>
      <c r="B4796" s="259"/>
      <c r="C4796" s="259"/>
      <c r="D4796" s="259"/>
      <c r="E4796" s="259"/>
      <c r="F4796" s="270"/>
      <c r="G4796" s="259"/>
      <c r="H4796" s="259"/>
      <c r="I4796" s="259"/>
      <c r="J4796" s="259"/>
    </row>
    <row r="4797" spans="1:10">
      <c r="A4797" s="259"/>
      <c r="B4797" s="259"/>
      <c r="C4797" s="259"/>
      <c r="D4797" s="259"/>
      <c r="E4797" s="259"/>
      <c r="F4797" s="270"/>
      <c r="G4797" s="259"/>
      <c r="H4797" s="259"/>
      <c r="I4797" s="259"/>
      <c r="J4797" s="259"/>
    </row>
    <row r="4798" spans="1:10">
      <c r="A4798" s="259"/>
      <c r="B4798" s="259"/>
      <c r="C4798" s="259"/>
      <c r="D4798" s="259"/>
      <c r="E4798" s="259"/>
      <c r="F4798" s="270"/>
      <c r="G4798" s="259"/>
      <c r="H4798" s="259"/>
      <c r="I4798" s="259"/>
      <c r="J4798" s="259"/>
    </row>
    <row r="4799" spans="1:10">
      <c r="A4799" s="259"/>
      <c r="B4799" s="259"/>
      <c r="C4799" s="259"/>
      <c r="D4799" s="259"/>
      <c r="E4799" s="259"/>
      <c r="F4799" s="270"/>
      <c r="G4799" s="259"/>
      <c r="H4799" s="259"/>
      <c r="I4799" s="259"/>
      <c r="J4799" s="259"/>
    </row>
    <row r="4800" spans="1:10">
      <c r="A4800" s="259"/>
      <c r="B4800" s="259"/>
      <c r="C4800" s="259"/>
      <c r="D4800" s="259"/>
      <c r="E4800" s="259"/>
      <c r="F4800" s="270"/>
      <c r="G4800" s="259"/>
      <c r="H4800" s="259"/>
      <c r="I4800" s="259"/>
      <c r="J4800" s="259"/>
    </row>
    <row r="4801" spans="1:10">
      <c r="A4801" s="259"/>
      <c r="B4801" s="259"/>
      <c r="C4801" s="259"/>
      <c r="D4801" s="259"/>
      <c r="E4801" s="259"/>
      <c r="F4801" s="270"/>
      <c r="G4801" s="259"/>
      <c r="H4801" s="259"/>
      <c r="I4801" s="259"/>
      <c r="J4801" s="259"/>
    </row>
    <row r="4802" spans="1:10">
      <c r="A4802" s="259"/>
      <c r="B4802" s="259"/>
      <c r="C4802" s="259"/>
      <c r="D4802" s="259"/>
      <c r="E4802" s="259"/>
      <c r="F4802" s="270"/>
      <c r="G4802" s="259"/>
      <c r="H4802" s="259"/>
      <c r="I4802" s="259"/>
      <c r="J4802" s="259"/>
    </row>
    <row r="4803" spans="1:10">
      <c r="A4803" s="259"/>
      <c r="B4803" s="259"/>
      <c r="C4803" s="259"/>
      <c r="D4803" s="259"/>
      <c r="E4803" s="259"/>
      <c r="F4803" s="270"/>
      <c r="G4803" s="259"/>
      <c r="H4803" s="259"/>
      <c r="I4803" s="259"/>
      <c r="J4803" s="259"/>
    </row>
    <row r="4804" spans="1:10">
      <c r="A4804" s="259"/>
      <c r="B4804" s="259"/>
      <c r="C4804" s="259"/>
      <c r="D4804" s="259"/>
      <c r="E4804" s="259"/>
      <c r="F4804" s="270"/>
      <c r="G4804" s="259"/>
      <c r="H4804" s="259"/>
      <c r="I4804" s="259"/>
      <c r="J4804" s="259"/>
    </row>
    <row r="4805" spans="1:10">
      <c r="A4805" s="259"/>
      <c r="B4805" s="259"/>
      <c r="C4805" s="259"/>
      <c r="D4805" s="259"/>
      <c r="E4805" s="259"/>
      <c r="F4805" s="270"/>
      <c r="G4805" s="259"/>
      <c r="H4805" s="259"/>
      <c r="I4805" s="259"/>
      <c r="J4805" s="259"/>
    </row>
    <row r="4806" spans="1:10">
      <c r="A4806" s="259"/>
      <c r="B4806" s="259"/>
      <c r="C4806" s="259"/>
      <c r="D4806" s="259"/>
      <c r="E4806" s="259"/>
      <c r="F4806" s="270"/>
      <c r="G4806" s="259"/>
      <c r="H4806" s="259"/>
      <c r="I4806" s="259"/>
      <c r="J4806" s="259"/>
    </row>
    <row r="4807" spans="1:10">
      <c r="A4807" s="259"/>
      <c r="B4807" s="259"/>
      <c r="C4807" s="259"/>
      <c r="D4807" s="259"/>
      <c r="E4807" s="259"/>
      <c r="F4807" s="270"/>
      <c r="G4807" s="259"/>
      <c r="H4807" s="259"/>
      <c r="I4807" s="259"/>
      <c r="J4807" s="259"/>
    </row>
    <row r="4808" spans="1:10">
      <c r="A4808" s="259"/>
      <c r="B4808" s="259"/>
      <c r="C4808" s="259"/>
      <c r="D4808" s="259"/>
      <c r="E4808" s="259"/>
      <c r="F4808" s="270"/>
      <c r="G4808" s="259"/>
      <c r="H4808" s="259"/>
      <c r="I4808" s="259"/>
      <c r="J4808" s="259"/>
    </row>
    <row r="4809" spans="1:10">
      <c r="A4809" s="259"/>
      <c r="B4809" s="259"/>
      <c r="C4809" s="259"/>
      <c r="D4809" s="259"/>
      <c r="E4809" s="259"/>
      <c r="F4809" s="270"/>
      <c r="G4809" s="259"/>
      <c r="H4809" s="259"/>
      <c r="I4809" s="259"/>
      <c r="J4809" s="259"/>
    </row>
    <row r="4810" spans="1:10">
      <c r="A4810" s="259"/>
      <c r="B4810" s="259"/>
      <c r="C4810" s="259"/>
      <c r="D4810" s="259"/>
      <c r="E4810" s="259"/>
      <c r="F4810" s="270"/>
      <c r="G4810" s="259"/>
      <c r="H4810" s="259"/>
      <c r="I4810" s="259"/>
      <c r="J4810" s="259"/>
    </row>
    <row r="4811" spans="1:10">
      <c r="A4811" s="259"/>
      <c r="B4811" s="259"/>
      <c r="C4811" s="259"/>
      <c r="D4811" s="259"/>
      <c r="E4811" s="259"/>
      <c r="F4811" s="270"/>
      <c r="G4811" s="259"/>
      <c r="H4811" s="259"/>
      <c r="I4811" s="259"/>
      <c r="J4811" s="259"/>
    </row>
    <row r="4812" spans="1:10">
      <c r="A4812" s="259"/>
      <c r="B4812" s="259"/>
      <c r="C4812" s="259"/>
      <c r="D4812" s="259"/>
      <c r="E4812" s="259"/>
      <c r="F4812" s="270"/>
      <c r="G4812" s="259"/>
      <c r="H4812" s="259"/>
      <c r="I4812" s="259"/>
      <c r="J4812" s="259"/>
    </row>
    <row r="4813" spans="1:10">
      <c r="A4813" s="259"/>
      <c r="B4813" s="259"/>
      <c r="C4813" s="259"/>
      <c r="D4813" s="259"/>
      <c r="E4813" s="259"/>
      <c r="F4813" s="270"/>
      <c r="G4813" s="259"/>
      <c r="H4813" s="259"/>
      <c r="I4813" s="259"/>
      <c r="J4813" s="259"/>
    </row>
    <row r="4814" spans="1:10">
      <c r="A4814" s="259"/>
      <c r="B4814" s="259"/>
      <c r="C4814" s="259"/>
      <c r="D4814" s="259"/>
      <c r="E4814" s="259"/>
      <c r="F4814" s="270"/>
      <c r="G4814" s="259"/>
      <c r="H4814" s="259"/>
      <c r="I4814" s="259"/>
      <c r="J4814" s="259"/>
    </row>
    <row r="4815" spans="1:10">
      <c r="A4815" s="259"/>
      <c r="B4815" s="259"/>
      <c r="C4815" s="259"/>
      <c r="D4815" s="259"/>
      <c r="E4815" s="259"/>
      <c r="F4815" s="270"/>
      <c r="G4815" s="259"/>
      <c r="H4815" s="259"/>
      <c r="I4815" s="259"/>
      <c r="J4815" s="259"/>
    </row>
    <row r="4816" spans="1:10">
      <c r="A4816" s="259"/>
      <c r="B4816" s="259"/>
      <c r="C4816" s="259"/>
      <c r="D4816" s="259"/>
      <c r="E4816" s="259"/>
      <c r="F4816" s="270"/>
      <c r="G4816" s="259"/>
      <c r="H4816" s="259"/>
      <c r="I4816" s="259"/>
      <c r="J4816" s="259"/>
    </row>
    <row r="4817" spans="1:10">
      <c r="A4817" s="259"/>
      <c r="B4817" s="259"/>
      <c r="C4817" s="259"/>
      <c r="D4817" s="259"/>
      <c r="E4817" s="259"/>
      <c r="F4817" s="270"/>
      <c r="G4817" s="259"/>
      <c r="H4817" s="259"/>
      <c r="I4817" s="259"/>
      <c r="J4817" s="259"/>
    </row>
    <row r="4818" spans="1:10">
      <c r="A4818" s="259"/>
      <c r="B4818" s="259"/>
      <c r="C4818" s="259"/>
      <c r="D4818" s="259"/>
      <c r="E4818" s="259"/>
      <c r="F4818" s="270"/>
      <c r="G4818" s="259"/>
      <c r="H4818" s="259"/>
      <c r="I4818" s="259"/>
      <c r="J4818" s="259"/>
    </row>
    <row r="4819" spans="1:10">
      <c r="A4819" s="259"/>
      <c r="B4819" s="259"/>
      <c r="C4819" s="259"/>
      <c r="D4819" s="259"/>
      <c r="E4819" s="259"/>
      <c r="F4819" s="270"/>
      <c r="G4819" s="259"/>
      <c r="H4819" s="259"/>
      <c r="I4819" s="259"/>
      <c r="J4819" s="259"/>
    </row>
    <row r="4820" spans="1:10">
      <c r="A4820" s="259"/>
      <c r="B4820" s="259"/>
      <c r="C4820" s="259"/>
      <c r="D4820" s="259"/>
      <c r="E4820" s="259"/>
      <c r="F4820" s="270"/>
      <c r="G4820" s="259"/>
      <c r="H4820" s="259"/>
      <c r="I4820" s="259"/>
      <c r="J4820" s="259"/>
    </row>
    <row r="4821" spans="1:10">
      <c r="A4821" s="259"/>
      <c r="B4821" s="259"/>
      <c r="C4821" s="259"/>
      <c r="D4821" s="259"/>
      <c r="E4821" s="259"/>
      <c r="F4821" s="270"/>
      <c r="G4821" s="259"/>
      <c r="H4821" s="259"/>
      <c r="I4821" s="259"/>
      <c r="J4821" s="259"/>
    </row>
    <row r="4822" spans="1:10">
      <c r="A4822" s="259"/>
      <c r="B4822" s="259"/>
      <c r="C4822" s="259"/>
      <c r="D4822" s="259"/>
      <c r="E4822" s="259"/>
      <c r="F4822" s="270"/>
      <c r="G4822" s="259"/>
      <c r="H4822" s="259"/>
      <c r="I4822" s="259"/>
      <c r="J4822" s="259"/>
    </row>
    <row r="4823" spans="1:10">
      <c r="A4823" s="259"/>
      <c r="B4823" s="259"/>
      <c r="C4823" s="259"/>
      <c r="D4823" s="259"/>
      <c r="E4823" s="259"/>
      <c r="F4823" s="270"/>
      <c r="G4823" s="259"/>
      <c r="H4823" s="259"/>
      <c r="I4823" s="259"/>
      <c r="J4823" s="259"/>
    </row>
    <row r="4824" spans="1:10">
      <c r="A4824" s="259"/>
      <c r="B4824" s="259"/>
      <c r="C4824" s="259"/>
      <c r="D4824" s="259"/>
      <c r="E4824" s="259"/>
      <c r="F4824" s="270"/>
      <c r="G4824" s="259"/>
      <c r="H4824" s="259"/>
      <c r="I4824" s="259"/>
      <c r="J4824" s="259"/>
    </row>
    <row r="4825" spans="1:10">
      <c r="A4825" s="259"/>
      <c r="B4825" s="259"/>
      <c r="C4825" s="259"/>
      <c r="D4825" s="259"/>
      <c r="E4825" s="259"/>
      <c r="F4825" s="270"/>
      <c r="G4825" s="259"/>
      <c r="H4825" s="259"/>
      <c r="I4825" s="259"/>
      <c r="J4825" s="259"/>
    </row>
    <row r="4826" spans="1:10">
      <c r="A4826" s="259"/>
      <c r="B4826" s="259"/>
      <c r="C4826" s="259"/>
      <c r="D4826" s="259"/>
      <c r="E4826" s="259"/>
      <c r="F4826" s="270"/>
      <c r="G4826" s="259"/>
      <c r="H4826" s="259"/>
      <c r="I4826" s="259"/>
      <c r="J4826" s="259"/>
    </row>
    <row r="4827" spans="1:10">
      <c r="A4827" s="259"/>
      <c r="B4827" s="259"/>
      <c r="C4827" s="259"/>
      <c r="D4827" s="259"/>
      <c r="E4827" s="259"/>
      <c r="F4827" s="270"/>
      <c r="G4827" s="259"/>
      <c r="H4827" s="259"/>
      <c r="I4827" s="259"/>
      <c r="J4827" s="259"/>
    </row>
    <row r="4828" spans="1:10">
      <c r="A4828" s="259"/>
      <c r="B4828" s="259"/>
      <c r="C4828" s="259"/>
      <c r="D4828" s="259"/>
      <c r="E4828" s="259"/>
      <c r="F4828" s="270"/>
      <c r="G4828" s="259"/>
      <c r="H4828" s="259"/>
      <c r="I4828" s="259"/>
      <c r="J4828" s="259"/>
    </row>
    <row r="4829" spans="1:10">
      <c r="A4829" s="259"/>
      <c r="B4829" s="259"/>
      <c r="C4829" s="259"/>
      <c r="D4829" s="259"/>
      <c r="E4829" s="259"/>
      <c r="F4829" s="270"/>
      <c r="G4829" s="259"/>
      <c r="H4829" s="259"/>
      <c r="I4829" s="259"/>
      <c r="J4829" s="259"/>
    </row>
    <row r="4830" spans="1:10">
      <c r="A4830" s="259"/>
      <c r="B4830" s="259"/>
      <c r="C4830" s="259"/>
      <c r="D4830" s="259"/>
      <c r="E4830" s="259"/>
      <c r="F4830" s="270"/>
      <c r="G4830" s="259"/>
      <c r="H4830" s="259"/>
      <c r="I4830" s="259"/>
      <c r="J4830" s="259"/>
    </row>
    <row r="4831" spans="1:10">
      <c r="A4831" s="259"/>
      <c r="B4831" s="259"/>
      <c r="C4831" s="259"/>
      <c r="D4831" s="259"/>
      <c r="E4831" s="259"/>
      <c r="F4831" s="270"/>
      <c r="G4831" s="259"/>
      <c r="H4831" s="259"/>
      <c r="I4831" s="259"/>
      <c r="J4831" s="259"/>
    </row>
    <row r="4832" spans="1:10">
      <c r="A4832" s="259"/>
      <c r="B4832" s="259"/>
      <c r="C4832" s="259"/>
      <c r="D4832" s="259"/>
      <c r="E4832" s="259"/>
      <c r="F4832" s="270"/>
      <c r="G4832" s="259"/>
      <c r="H4832" s="259"/>
      <c r="I4832" s="259"/>
      <c r="J4832" s="259"/>
    </row>
    <row r="4833" spans="1:10">
      <c r="A4833" s="259"/>
      <c r="B4833" s="259"/>
      <c r="C4833" s="259"/>
      <c r="D4833" s="259"/>
      <c r="E4833" s="259"/>
      <c r="F4833" s="270"/>
      <c r="G4833" s="259"/>
      <c r="H4833" s="259"/>
      <c r="I4833" s="259"/>
      <c r="J4833" s="259"/>
    </row>
    <row r="4834" spans="1:10">
      <c r="A4834" s="259"/>
      <c r="B4834" s="259"/>
      <c r="C4834" s="259"/>
      <c r="D4834" s="259"/>
      <c r="E4834" s="259"/>
      <c r="F4834" s="270"/>
      <c r="G4834" s="259"/>
      <c r="H4834" s="259"/>
      <c r="I4834" s="259"/>
      <c r="J4834" s="259"/>
    </row>
    <row r="4835" spans="1:10">
      <c r="A4835" s="259"/>
      <c r="B4835" s="259"/>
      <c r="C4835" s="259"/>
      <c r="D4835" s="259"/>
      <c r="E4835" s="259"/>
      <c r="F4835" s="270"/>
      <c r="G4835" s="259"/>
      <c r="H4835" s="259"/>
      <c r="I4835" s="259"/>
      <c r="J4835" s="259"/>
    </row>
    <row r="4836" spans="1:10">
      <c r="A4836" s="259"/>
      <c r="B4836" s="259"/>
      <c r="C4836" s="259"/>
      <c r="D4836" s="259"/>
      <c r="E4836" s="259"/>
      <c r="F4836" s="270"/>
      <c r="G4836" s="259"/>
      <c r="H4836" s="259"/>
      <c r="I4836" s="259"/>
      <c r="J4836" s="259"/>
    </row>
    <row r="4837" spans="1:10">
      <c r="A4837" s="259"/>
      <c r="B4837" s="259"/>
      <c r="C4837" s="259"/>
      <c r="D4837" s="259"/>
      <c r="E4837" s="259"/>
      <c r="F4837" s="270"/>
      <c r="G4837" s="259"/>
      <c r="H4837" s="259"/>
      <c r="I4837" s="259"/>
      <c r="J4837" s="259"/>
    </row>
    <row r="4838" spans="1:10">
      <c r="A4838" s="259"/>
      <c r="B4838" s="259"/>
      <c r="C4838" s="259"/>
      <c r="D4838" s="259"/>
      <c r="E4838" s="259"/>
      <c r="F4838" s="270"/>
      <c r="G4838" s="259"/>
      <c r="H4838" s="259"/>
      <c r="I4838" s="259"/>
      <c r="J4838" s="259"/>
    </row>
    <row r="4839" spans="1:10">
      <c r="A4839" s="259"/>
      <c r="B4839" s="259"/>
      <c r="C4839" s="259"/>
      <c r="D4839" s="259"/>
      <c r="E4839" s="259"/>
      <c r="F4839" s="270"/>
      <c r="G4839" s="259"/>
      <c r="H4839" s="259"/>
      <c r="I4839" s="259"/>
      <c r="J4839" s="259"/>
    </row>
    <row r="4840" spans="1:10">
      <c r="A4840" s="259"/>
      <c r="B4840" s="259"/>
      <c r="C4840" s="259"/>
      <c r="D4840" s="259"/>
      <c r="E4840" s="259"/>
      <c r="F4840" s="270"/>
      <c r="G4840" s="259"/>
      <c r="H4840" s="259"/>
      <c r="I4840" s="259"/>
      <c r="J4840" s="259"/>
    </row>
    <row r="4841" spans="1:10">
      <c r="A4841" s="259"/>
      <c r="B4841" s="259"/>
      <c r="C4841" s="259"/>
      <c r="D4841" s="259"/>
      <c r="E4841" s="259"/>
      <c r="F4841" s="270"/>
      <c r="G4841" s="259"/>
      <c r="H4841" s="259"/>
      <c r="I4841" s="259"/>
      <c r="J4841" s="259"/>
    </row>
    <row r="4842" spans="1:10">
      <c r="A4842" s="259"/>
      <c r="B4842" s="259"/>
      <c r="C4842" s="259"/>
      <c r="D4842" s="259"/>
      <c r="E4842" s="259"/>
      <c r="F4842" s="270"/>
      <c r="G4842" s="259"/>
      <c r="H4842" s="259"/>
      <c r="I4842" s="259"/>
      <c r="J4842" s="259"/>
    </row>
    <row r="4843" spans="1:10">
      <c r="A4843" s="259"/>
      <c r="B4843" s="259"/>
      <c r="C4843" s="259"/>
      <c r="D4843" s="259"/>
      <c r="E4843" s="259"/>
      <c r="F4843" s="270"/>
      <c r="G4843" s="259"/>
      <c r="H4843" s="259"/>
      <c r="I4843" s="259"/>
      <c r="J4843" s="259"/>
    </row>
    <row r="4844" spans="1:10">
      <c r="A4844" s="259"/>
      <c r="B4844" s="259"/>
      <c r="C4844" s="259"/>
      <c r="D4844" s="259"/>
      <c r="E4844" s="259"/>
      <c r="F4844" s="270"/>
      <c r="G4844" s="259"/>
      <c r="H4844" s="259"/>
      <c r="I4844" s="259"/>
      <c r="J4844" s="259"/>
    </row>
    <row r="4845" spans="1:10">
      <c r="A4845" s="259"/>
      <c r="B4845" s="259"/>
      <c r="C4845" s="259"/>
      <c r="D4845" s="259"/>
      <c r="E4845" s="259"/>
      <c r="F4845" s="270"/>
      <c r="G4845" s="259"/>
      <c r="H4845" s="259"/>
      <c r="I4845" s="259"/>
      <c r="J4845" s="259"/>
    </row>
    <row r="4846" spans="1:10">
      <c r="A4846" s="259"/>
      <c r="B4846" s="259"/>
      <c r="C4846" s="259"/>
      <c r="D4846" s="259"/>
      <c r="E4846" s="259"/>
      <c r="F4846" s="270"/>
      <c r="G4846" s="259"/>
      <c r="H4846" s="259"/>
      <c r="I4846" s="259"/>
      <c r="J4846" s="259"/>
    </row>
    <row r="4847" spans="1:10">
      <c r="A4847" s="259"/>
      <c r="B4847" s="259"/>
      <c r="C4847" s="259"/>
      <c r="D4847" s="259"/>
      <c r="E4847" s="259"/>
      <c r="F4847" s="270"/>
      <c r="G4847" s="259"/>
      <c r="H4847" s="259"/>
      <c r="I4847" s="259"/>
      <c r="J4847" s="259"/>
    </row>
    <row r="4848" spans="1:10">
      <c r="A4848" s="259"/>
      <c r="B4848" s="259"/>
      <c r="C4848" s="259"/>
      <c r="D4848" s="259"/>
      <c r="E4848" s="259"/>
      <c r="F4848" s="270"/>
      <c r="G4848" s="259"/>
      <c r="H4848" s="259"/>
      <c r="I4848" s="259"/>
      <c r="J4848" s="259"/>
    </row>
    <row r="4849" spans="1:10">
      <c r="A4849" s="259"/>
      <c r="B4849" s="259"/>
      <c r="C4849" s="259"/>
      <c r="D4849" s="259"/>
      <c r="E4849" s="259"/>
      <c r="F4849" s="270"/>
      <c r="G4849" s="259"/>
      <c r="H4849" s="259"/>
      <c r="I4849" s="259"/>
      <c r="J4849" s="259"/>
    </row>
    <row r="4850" spans="1:10">
      <c r="A4850" s="259"/>
      <c r="B4850" s="259"/>
      <c r="C4850" s="259"/>
      <c r="D4850" s="259"/>
      <c r="E4850" s="259"/>
      <c r="F4850" s="270"/>
      <c r="G4850" s="259"/>
      <c r="H4850" s="259"/>
      <c r="I4850" s="259"/>
      <c r="J4850" s="259"/>
    </row>
    <row r="4851" spans="1:10">
      <c r="A4851" s="259"/>
      <c r="B4851" s="259"/>
      <c r="C4851" s="259"/>
      <c r="D4851" s="259"/>
      <c r="E4851" s="259"/>
      <c r="F4851" s="270"/>
      <c r="G4851" s="259"/>
      <c r="H4851" s="259"/>
      <c r="I4851" s="259"/>
      <c r="J4851" s="259"/>
    </row>
    <row r="4852" spans="1:10">
      <c r="A4852" s="259"/>
      <c r="B4852" s="259"/>
      <c r="C4852" s="259"/>
      <c r="D4852" s="259"/>
      <c r="E4852" s="259"/>
      <c r="F4852" s="270"/>
      <c r="G4852" s="259"/>
      <c r="H4852" s="259"/>
      <c r="I4852" s="259"/>
      <c r="J4852" s="259"/>
    </row>
    <row r="4853" spans="1:10">
      <c r="A4853" s="259"/>
      <c r="B4853" s="259"/>
      <c r="C4853" s="259"/>
      <c r="D4853" s="259"/>
      <c r="E4853" s="259"/>
      <c r="F4853" s="270"/>
      <c r="G4853" s="259"/>
      <c r="H4853" s="259"/>
      <c r="I4853" s="259"/>
      <c r="J4853" s="259"/>
    </row>
    <row r="4854" spans="1:10">
      <c r="A4854" s="259"/>
      <c r="B4854" s="259"/>
      <c r="C4854" s="259"/>
      <c r="D4854" s="259"/>
      <c r="E4854" s="259"/>
      <c r="F4854" s="270"/>
      <c r="G4854" s="259"/>
      <c r="H4854" s="259"/>
      <c r="I4854" s="259"/>
      <c r="J4854" s="259"/>
    </row>
    <row r="4855" spans="1:10">
      <c r="A4855" s="259"/>
      <c r="B4855" s="259"/>
      <c r="C4855" s="259"/>
      <c r="D4855" s="259"/>
      <c r="E4855" s="259"/>
      <c r="F4855" s="270"/>
      <c r="G4855" s="259"/>
      <c r="H4855" s="259"/>
      <c r="I4855" s="259"/>
      <c r="J4855" s="259"/>
    </row>
    <row r="4856" spans="1:10">
      <c r="A4856" s="259"/>
      <c r="B4856" s="259"/>
      <c r="C4856" s="259"/>
      <c r="D4856" s="259"/>
      <c r="E4856" s="259"/>
      <c r="F4856" s="270"/>
      <c r="G4856" s="259"/>
      <c r="H4856" s="259"/>
      <c r="I4856" s="259"/>
      <c r="J4856" s="259"/>
    </row>
    <row r="4857" spans="1:10">
      <c r="A4857" s="259"/>
      <c r="B4857" s="259"/>
      <c r="C4857" s="259"/>
      <c r="D4857" s="259"/>
      <c r="E4857" s="259"/>
      <c r="F4857" s="270"/>
      <c r="G4857" s="259"/>
      <c r="H4857" s="259"/>
      <c r="I4857" s="259"/>
      <c r="J4857" s="259"/>
    </row>
    <row r="4858" spans="1:10">
      <c r="A4858" s="259"/>
      <c r="B4858" s="259"/>
      <c r="C4858" s="259"/>
      <c r="D4858" s="259"/>
      <c r="E4858" s="259"/>
      <c r="F4858" s="270"/>
      <c r="G4858" s="259"/>
      <c r="H4858" s="259"/>
      <c r="I4858" s="259"/>
      <c r="J4858" s="259"/>
    </row>
    <row r="4859" spans="1:10">
      <c r="A4859" s="259"/>
      <c r="B4859" s="259"/>
      <c r="C4859" s="259"/>
      <c r="D4859" s="259"/>
      <c r="E4859" s="259"/>
      <c r="F4859" s="270"/>
      <c r="G4859" s="259"/>
      <c r="H4859" s="259"/>
      <c r="I4859" s="259"/>
      <c r="J4859" s="259"/>
    </row>
    <row r="4860" spans="1:10">
      <c r="A4860" s="259"/>
      <c r="B4860" s="259"/>
      <c r="C4860" s="259"/>
      <c r="D4860" s="259"/>
      <c r="E4860" s="259"/>
      <c r="F4860" s="270"/>
      <c r="G4860" s="259"/>
      <c r="H4860" s="259"/>
      <c r="I4860" s="259"/>
      <c r="J4860" s="259"/>
    </row>
    <row r="4861" spans="1:10">
      <c r="A4861" s="259"/>
      <c r="B4861" s="259"/>
      <c r="C4861" s="259"/>
      <c r="D4861" s="259"/>
      <c r="E4861" s="259"/>
      <c r="F4861" s="270"/>
      <c r="G4861" s="259"/>
      <c r="H4861" s="259"/>
      <c r="I4861" s="259"/>
      <c r="J4861" s="259"/>
    </row>
    <row r="4862" spans="1:10">
      <c r="A4862" s="259"/>
      <c r="B4862" s="259"/>
      <c r="C4862" s="259"/>
      <c r="D4862" s="259"/>
      <c r="E4862" s="259"/>
      <c r="F4862" s="270"/>
      <c r="G4862" s="259"/>
      <c r="H4862" s="259"/>
      <c r="I4862" s="259"/>
      <c r="J4862" s="259"/>
    </row>
    <row r="4863" spans="1:10">
      <c r="A4863" s="259"/>
      <c r="B4863" s="259"/>
      <c r="C4863" s="259"/>
      <c r="D4863" s="259"/>
      <c r="E4863" s="259"/>
      <c r="F4863" s="270"/>
      <c r="G4863" s="259"/>
      <c r="H4863" s="259"/>
      <c r="I4863" s="259"/>
      <c r="J4863" s="259"/>
    </row>
    <row r="4864" spans="1:10">
      <c r="A4864" s="259"/>
      <c r="B4864" s="259"/>
      <c r="C4864" s="259"/>
      <c r="D4864" s="259"/>
      <c r="E4864" s="259"/>
      <c r="F4864" s="270"/>
      <c r="G4864" s="259"/>
      <c r="H4864" s="259"/>
      <c r="I4864" s="259"/>
      <c r="J4864" s="259"/>
    </row>
    <row r="4865" spans="1:10">
      <c r="A4865" s="259"/>
      <c r="B4865" s="259"/>
      <c r="C4865" s="259"/>
      <c r="D4865" s="259"/>
      <c r="E4865" s="259"/>
      <c r="F4865" s="270"/>
      <c r="G4865" s="259"/>
      <c r="H4865" s="259"/>
      <c r="I4865" s="259"/>
      <c r="J4865" s="259"/>
    </row>
    <row r="4866" spans="1:10">
      <c r="A4866" s="259"/>
      <c r="B4866" s="259"/>
      <c r="C4866" s="259"/>
      <c r="D4866" s="259"/>
      <c r="E4866" s="259"/>
      <c r="F4866" s="270"/>
      <c r="G4866" s="259"/>
      <c r="H4866" s="259"/>
      <c r="I4866" s="259"/>
      <c r="J4866" s="259"/>
    </row>
    <row r="4867" spans="1:10">
      <c r="A4867" s="259"/>
      <c r="B4867" s="259"/>
      <c r="C4867" s="259"/>
      <c r="D4867" s="259"/>
      <c r="E4867" s="259"/>
      <c r="F4867" s="270"/>
      <c r="G4867" s="259"/>
      <c r="H4867" s="259"/>
      <c r="I4867" s="259"/>
      <c r="J4867" s="259"/>
    </row>
    <row r="4868" spans="1:10">
      <c r="A4868" s="259"/>
      <c r="B4868" s="259"/>
      <c r="C4868" s="259"/>
      <c r="D4868" s="259"/>
      <c r="E4868" s="259"/>
      <c r="F4868" s="270"/>
      <c r="G4868" s="259"/>
      <c r="H4868" s="259"/>
      <c r="I4868" s="259"/>
      <c r="J4868" s="259"/>
    </row>
    <row r="4869" spans="1:10">
      <c r="A4869" s="259"/>
      <c r="B4869" s="259"/>
      <c r="C4869" s="259"/>
      <c r="D4869" s="259"/>
      <c r="E4869" s="259"/>
      <c r="F4869" s="270"/>
      <c r="G4869" s="259"/>
      <c r="H4869" s="259"/>
      <c r="I4869" s="259"/>
      <c r="J4869" s="259"/>
    </row>
    <row r="4870" spans="1:10">
      <c r="A4870" s="259"/>
      <c r="B4870" s="259"/>
      <c r="C4870" s="259"/>
      <c r="D4870" s="259"/>
      <c r="E4870" s="259"/>
      <c r="F4870" s="270"/>
      <c r="G4870" s="259"/>
      <c r="H4870" s="259"/>
      <c r="I4870" s="259"/>
      <c r="J4870" s="259"/>
    </row>
    <row r="4871" spans="1:10">
      <c r="A4871" s="259"/>
      <c r="B4871" s="259"/>
      <c r="C4871" s="259"/>
      <c r="D4871" s="259"/>
      <c r="E4871" s="259"/>
      <c r="F4871" s="270"/>
      <c r="G4871" s="259"/>
      <c r="H4871" s="259"/>
      <c r="I4871" s="259"/>
      <c r="J4871" s="259"/>
    </row>
    <row r="4872" spans="1:10">
      <c r="A4872" s="259"/>
      <c r="B4872" s="259"/>
      <c r="C4872" s="259"/>
      <c r="D4872" s="259"/>
      <c r="E4872" s="259"/>
      <c r="F4872" s="270"/>
      <c r="G4872" s="259"/>
      <c r="H4872" s="259"/>
      <c r="I4872" s="259"/>
      <c r="J4872" s="259"/>
    </row>
    <row r="4873" spans="1:10">
      <c r="A4873" s="259"/>
      <c r="B4873" s="259"/>
      <c r="C4873" s="259"/>
      <c r="D4873" s="259"/>
      <c r="E4873" s="259"/>
      <c r="F4873" s="270"/>
      <c r="G4873" s="259"/>
      <c r="H4873" s="259"/>
      <c r="I4873" s="259"/>
      <c r="J4873" s="259"/>
    </row>
    <row r="4874" spans="1:10">
      <c r="A4874" s="259"/>
      <c r="B4874" s="259"/>
      <c r="C4874" s="259"/>
      <c r="D4874" s="259"/>
      <c r="E4874" s="259"/>
      <c r="F4874" s="270"/>
      <c r="G4874" s="259"/>
      <c r="H4874" s="259"/>
      <c r="I4874" s="259"/>
      <c r="J4874" s="259"/>
    </row>
    <row r="4875" spans="1:10">
      <c r="A4875" s="259"/>
      <c r="B4875" s="259"/>
      <c r="C4875" s="259"/>
      <c r="D4875" s="259"/>
      <c r="E4875" s="259"/>
      <c r="F4875" s="270"/>
      <c r="G4875" s="259"/>
      <c r="H4875" s="259"/>
      <c r="I4875" s="259"/>
      <c r="J4875" s="259"/>
    </row>
    <row r="4876" spans="1:10">
      <c r="A4876" s="259"/>
      <c r="B4876" s="259"/>
      <c r="C4876" s="259"/>
      <c r="D4876" s="259"/>
      <c r="E4876" s="259"/>
      <c r="F4876" s="270"/>
      <c r="G4876" s="259"/>
      <c r="H4876" s="259"/>
      <c r="I4876" s="259"/>
      <c r="J4876" s="259"/>
    </row>
    <row r="4877" spans="1:10">
      <c r="A4877" s="259"/>
      <c r="B4877" s="259"/>
      <c r="C4877" s="259"/>
      <c r="D4877" s="259"/>
      <c r="E4877" s="259"/>
      <c r="F4877" s="270"/>
      <c r="G4877" s="259"/>
      <c r="H4877" s="259"/>
      <c r="I4877" s="259"/>
      <c r="J4877" s="259"/>
    </row>
    <row r="4878" spans="1:10">
      <c r="A4878" s="259"/>
      <c r="B4878" s="259"/>
      <c r="C4878" s="259"/>
      <c r="D4878" s="259"/>
      <c r="E4878" s="259"/>
      <c r="F4878" s="270"/>
      <c r="G4878" s="259"/>
      <c r="H4878" s="259"/>
      <c r="I4878" s="259"/>
      <c r="J4878" s="259"/>
    </row>
    <row r="4879" spans="1:10">
      <c r="A4879" s="259"/>
      <c r="B4879" s="259"/>
      <c r="C4879" s="259"/>
      <c r="D4879" s="259"/>
      <c r="E4879" s="259"/>
      <c r="F4879" s="270"/>
      <c r="G4879" s="259"/>
      <c r="H4879" s="259"/>
      <c r="I4879" s="259"/>
      <c r="J4879" s="259"/>
    </row>
    <row r="4880" spans="1:10">
      <c r="A4880" s="259"/>
      <c r="B4880" s="259"/>
      <c r="C4880" s="259"/>
      <c r="D4880" s="259"/>
      <c r="E4880" s="259"/>
      <c r="F4880" s="270"/>
      <c r="G4880" s="259"/>
      <c r="H4880" s="259"/>
      <c r="I4880" s="259"/>
      <c r="J4880" s="259"/>
    </row>
    <row r="4881" spans="1:10">
      <c r="A4881" s="259"/>
      <c r="B4881" s="259"/>
      <c r="C4881" s="259"/>
      <c r="D4881" s="259"/>
      <c r="E4881" s="259"/>
      <c r="F4881" s="270"/>
      <c r="G4881" s="259"/>
      <c r="H4881" s="259"/>
      <c r="I4881" s="259"/>
      <c r="J4881" s="259"/>
    </row>
    <row r="4882" spans="1:10">
      <c r="A4882" s="259"/>
      <c r="B4882" s="259"/>
      <c r="C4882" s="259"/>
      <c r="D4882" s="259"/>
      <c r="E4882" s="259"/>
      <c r="F4882" s="270"/>
      <c r="G4882" s="259"/>
      <c r="H4882" s="259"/>
      <c r="I4882" s="259"/>
      <c r="J4882" s="259"/>
    </row>
    <row r="4883" spans="1:10">
      <c r="A4883" s="259"/>
      <c r="B4883" s="259"/>
      <c r="C4883" s="259"/>
      <c r="D4883" s="259"/>
      <c r="E4883" s="259"/>
      <c r="F4883" s="270"/>
      <c r="G4883" s="259"/>
      <c r="H4883" s="259"/>
      <c r="I4883" s="259"/>
      <c r="J4883" s="259"/>
    </row>
    <row r="4884" spans="1:10">
      <c r="A4884" s="259"/>
      <c r="B4884" s="259"/>
      <c r="C4884" s="259"/>
      <c r="D4884" s="259"/>
      <c r="E4884" s="259"/>
      <c r="F4884" s="270"/>
      <c r="G4884" s="259"/>
      <c r="H4884" s="259"/>
      <c r="I4884" s="259"/>
      <c r="J4884" s="259"/>
    </row>
    <row r="4885" spans="1:10">
      <c r="A4885" s="259"/>
      <c r="B4885" s="259"/>
      <c r="C4885" s="259"/>
      <c r="D4885" s="259"/>
      <c r="E4885" s="259"/>
      <c r="F4885" s="270"/>
      <c r="G4885" s="259"/>
      <c r="H4885" s="259"/>
      <c r="I4885" s="259"/>
      <c r="J4885" s="259"/>
    </row>
    <row r="4886" spans="1:10">
      <c r="A4886" s="259"/>
      <c r="B4886" s="259"/>
      <c r="C4886" s="259"/>
      <c r="D4886" s="259"/>
      <c r="E4886" s="259"/>
      <c r="F4886" s="270"/>
      <c r="G4886" s="259"/>
      <c r="H4886" s="259"/>
      <c r="I4886" s="259"/>
      <c r="J4886" s="259"/>
    </row>
    <row r="4887" spans="1:10">
      <c r="A4887" s="259"/>
      <c r="B4887" s="259"/>
      <c r="C4887" s="259"/>
      <c r="D4887" s="259"/>
      <c r="E4887" s="259"/>
      <c r="F4887" s="270"/>
      <c r="G4887" s="259"/>
      <c r="H4887" s="259"/>
      <c r="I4887" s="259"/>
      <c r="J4887" s="259"/>
    </row>
    <row r="4888" spans="1:10">
      <c r="A4888" s="259"/>
      <c r="B4888" s="259"/>
      <c r="C4888" s="259"/>
      <c r="D4888" s="259"/>
      <c r="E4888" s="259"/>
      <c r="F4888" s="270"/>
      <c r="G4888" s="259"/>
      <c r="H4888" s="259"/>
      <c r="I4888" s="259"/>
      <c r="J4888" s="259"/>
    </row>
    <row r="4889" spans="1:10">
      <c r="A4889" s="259"/>
      <c r="B4889" s="259"/>
      <c r="C4889" s="259"/>
      <c r="D4889" s="259"/>
      <c r="E4889" s="259"/>
      <c r="F4889" s="270"/>
      <c r="G4889" s="259"/>
      <c r="H4889" s="259"/>
      <c r="I4889" s="259"/>
      <c r="J4889" s="259"/>
    </row>
    <row r="4890" spans="1:10">
      <c r="A4890" s="259"/>
      <c r="B4890" s="259"/>
      <c r="C4890" s="259"/>
      <c r="D4890" s="259"/>
      <c r="E4890" s="259"/>
      <c r="F4890" s="270"/>
      <c r="G4890" s="259"/>
      <c r="H4890" s="259"/>
      <c r="I4890" s="259"/>
      <c r="J4890" s="259"/>
    </row>
    <row r="4891" spans="1:10">
      <c r="A4891" s="259"/>
      <c r="B4891" s="259"/>
      <c r="C4891" s="259"/>
      <c r="D4891" s="259"/>
      <c r="E4891" s="259"/>
      <c r="F4891" s="270"/>
      <c r="G4891" s="259"/>
      <c r="H4891" s="259"/>
      <c r="I4891" s="259"/>
      <c r="J4891" s="259"/>
    </row>
    <row r="4892" spans="1:10">
      <c r="A4892" s="259"/>
      <c r="B4892" s="259"/>
      <c r="C4892" s="259"/>
      <c r="D4892" s="259"/>
      <c r="E4892" s="259"/>
      <c r="F4892" s="270"/>
      <c r="G4892" s="259"/>
      <c r="H4892" s="259"/>
      <c r="I4892" s="259"/>
      <c r="J4892" s="259"/>
    </row>
    <row r="4893" spans="1:10">
      <c r="A4893" s="259"/>
      <c r="B4893" s="259"/>
      <c r="C4893" s="259"/>
      <c r="D4893" s="259"/>
      <c r="E4893" s="259"/>
      <c r="F4893" s="270"/>
      <c r="G4893" s="259"/>
      <c r="H4893" s="259"/>
      <c r="I4893" s="259"/>
      <c r="J4893" s="259"/>
    </row>
    <row r="4894" spans="1:10">
      <c r="A4894" s="259"/>
      <c r="B4894" s="259"/>
      <c r="C4894" s="259"/>
      <c r="D4894" s="259"/>
      <c r="E4894" s="259"/>
      <c r="F4894" s="270"/>
      <c r="G4894" s="259"/>
      <c r="H4894" s="259"/>
      <c r="I4894" s="259"/>
      <c r="J4894" s="259"/>
    </row>
    <row r="4895" spans="1:10">
      <c r="A4895" s="259"/>
      <c r="B4895" s="259"/>
      <c r="C4895" s="259"/>
      <c r="D4895" s="259"/>
      <c r="E4895" s="259"/>
      <c r="F4895" s="270"/>
      <c r="G4895" s="259"/>
      <c r="H4895" s="259"/>
      <c r="I4895" s="259"/>
      <c r="J4895" s="259"/>
    </row>
    <row r="4896" spans="1:10">
      <c r="A4896" s="259"/>
      <c r="B4896" s="259"/>
      <c r="C4896" s="259"/>
      <c r="D4896" s="259"/>
      <c r="E4896" s="259"/>
      <c r="F4896" s="270"/>
      <c r="G4896" s="259"/>
      <c r="H4896" s="259"/>
      <c r="I4896" s="259"/>
      <c r="J4896" s="259"/>
    </row>
    <row r="4897" spans="1:10">
      <c r="A4897" s="259"/>
      <c r="B4897" s="259"/>
      <c r="C4897" s="259"/>
      <c r="D4897" s="259"/>
      <c r="E4897" s="259"/>
      <c r="F4897" s="270"/>
      <c r="G4897" s="259"/>
      <c r="H4897" s="259"/>
      <c r="I4897" s="259"/>
      <c r="J4897" s="259"/>
    </row>
    <row r="4898" spans="1:10">
      <c r="A4898" s="259"/>
      <c r="B4898" s="259"/>
      <c r="C4898" s="259"/>
      <c r="D4898" s="259"/>
      <c r="E4898" s="259"/>
      <c r="F4898" s="270"/>
      <c r="G4898" s="259"/>
      <c r="H4898" s="259"/>
      <c r="I4898" s="259"/>
      <c r="J4898" s="259"/>
    </row>
    <row r="4899" spans="1:10">
      <c r="A4899" s="259"/>
      <c r="B4899" s="259"/>
      <c r="C4899" s="259"/>
      <c r="D4899" s="259"/>
      <c r="E4899" s="259"/>
      <c r="F4899" s="270"/>
      <c r="G4899" s="259"/>
      <c r="H4899" s="259"/>
      <c r="I4899" s="259"/>
      <c r="J4899" s="259"/>
    </row>
    <row r="4900" spans="1:10">
      <c r="A4900" s="259"/>
      <c r="B4900" s="259"/>
      <c r="C4900" s="259"/>
      <c r="D4900" s="259"/>
      <c r="E4900" s="259"/>
      <c r="F4900" s="270"/>
      <c r="G4900" s="259"/>
      <c r="H4900" s="259"/>
      <c r="I4900" s="259"/>
      <c r="J4900" s="259"/>
    </row>
    <row r="4901" spans="1:10">
      <c r="A4901" s="259"/>
      <c r="B4901" s="259"/>
      <c r="C4901" s="259"/>
      <c r="D4901" s="259"/>
      <c r="E4901" s="259"/>
      <c r="F4901" s="270"/>
      <c r="G4901" s="259"/>
      <c r="H4901" s="259"/>
      <c r="I4901" s="259"/>
      <c r="J4901" s="259"/>
    </row>
    <row r="4902" spans="1:10">
      <c r="A4902" s="259"/>
      <c r="B4902" s="259"/>
      <c r="C4902" s="259"/>
      <c r="D4902" s="259"/>
      <c r="E4902" s="259"/>
      <c r="F4902" s="270"/>
      <c r="G4902" s="259"/>
      <c r="H4902" s="259"/>
      <c r="I4902" s="259"/>
      <c r="J4902" s="259"/>
    </row>
    <row r="4903" spans="1:10">
      <c r="A4903" s="259"/>
      <c r="B4903" s="259"/>
      <c r="C4903" s="259"/>
      <c r="D4903" s="259"/>
      <c r="E4903" s="259"/>
      <c r="F4903" s="270"/>
      <c r="G4903" s="259"/>
      <c r="H4903" s="259"/>
      <c r="I4903" s="259"/>
      <c r="J4903" s="259"/>
    </row>
    <row r="4904" spans="1:10">
      <c r="A4904" s="259"/>
      <c r="B4904" s="259"/>
      <c r="C4904" s="259"/>
      <c r="D4904" s="259"/>
      <c r="E4904" s="259"/>
      <c r="F4904" s="270"/>
      <c r="G4904" s="259"/>
      <c r="H4904" s="259"/>
      <c r="I4904" s="259"/>
      <c r="J4904" s="259"/>
    </row>
    <row r="4905" spans="1:10">
      <c r="A4905" s="259"/>
      <c r="B4905" s="259"/>
      <c r="C4905" s="259"/>
      <c r="D4905" s="259"/>
      <c r="E4905" s="259"/>
      <c r="F4905" s="270"/>
      <c r="G4905" s="259"/>
      <c r="H4905" s="259"/>
      <c r="I4905" s="259"/>
      <c r="J4905" s="259"/>
    </row>
    <row r="4906" spans="1:10">
      <c r="A4906" s="259"/>
      <c r="B4906" s="259"/>
      <c r="C4906" s="259"/>
      <c r="D4906" s="259"/>
      <c r="E4906" s="259"/>
      <c r="F4906" s="270"/>
      <c r="G4906" s="259"/>
      <c r="H4906" s="259"/>
      <c r="I4906" s="259"/>
      <c r="J4906" s="259"/>
    </row>
    <row r="4907" spans="1:10">
      <c r="A4907" s="259"/>
      <c r="B4907" s="259"/>
      <c r="C4907" s="259"/>
      <c r="D4907" s="259"/>
      <c r="E4907" s="259"/>
      <c r="F4907" s="270"/>
      <c r="G4907" s="259"/>
      <c r="H4907" s="259"/>
      <c r="I4907" s="259"/>
      <c r="J4907" s="259"/>
    </row>
    <row r="4908" spans="1:10">
      <c r="A4908" s="259"/>
      <c r="B4908" s="259"/>
      <c r="C4908" s="259"/>
      <c r="D4908" s="259"/>
      <c r="E4908" s="259"/>
      <c r="F4908" s="270"/>
      <c r="G4908" s="259"/>
      <c r="H4908" s="259"/>
      <c r="I4908" s="259"/>
      <c r="J4908" s="259"/>
    </row>
    <row r="4909" spans="1:10">
      <c r="A4909" s="259"/>
      <c r="B4909" s="259"/>
      <c r="C4909" s="259"/>
      <c r="D4909" s="259"/>
      <c r="E4909" s="259"/>
      <c r="F4909" s="270"/>
      <c r="G4909" s="259"/>
      <c r="H4909" s="259"/>
      <c r="I4909" s="259"/>
      <c r="J4909" s="259"/>
    </row>
    <row r="4910" spans="1:10">
      <c r="A4910" s="259"/>
      <c r="B4910" s="259"/>
      <c r="C4910" s="259"/>
      <c r="D4910" s="259"/>
      <c r="E4910" s="259"/>
      <c r="F4910" s="270"/>
      <c r="G4910" s="259"/>
      <c r="H4910" s="259"/>
      <c r="I4910" s="259"/>
      <c r="J4910" s="259"/>
    </row>
    <row r="4911" spans="1:10">
      <c r="A4911" s="259"/>
      <c r="B4911" s="259"/>
      <c r="C4911" s="259"/>
      <c r="D4911" s="259"/>
      <c r="E4911" s="259"/>
      <c r="F4911" s="270"/>
      <c r="G4911" s="259"/>
      <c r="H4911" s="259"/>
      <c r="I4911" s="259"/>
      <c r="J4911" s="259"/>
    </row>
    <row r="4912" spans="1:10">
      <c r="A4912" s="259"/>
      <c r="B4912" s="259"/>
      <c r="C4912" s="259"/>
      <c r="D4912" s="259"/>
      <c r="E4912" s="259"/>
      <c r="F4912" s="270"/>
      <c r="G4912" s="259"/>
      <c r="H4912" s="259"/>
      <c r="I4912" s="259"/>
      <c r="J4912" s="259"/>
    </row>
    <row r="4913" spans="1:10">
      <c r="A4913" s="259"/>
      <c r="B4913" s="259"/>
      <c r="C4913" s="259"/>
      <c r="D4913" s="259"/>
      <c r="E4913" s="259"/>
      <c r="F4913" s="270"/>
      <c r="G4913" s="259"/>
      <c r="H4913" s="259"/>
      <c r="I4913" s="259"/>
      <c r="J4913" s="259"/>
    </row>
    <row r="4914" spans="1:10">
      <c r="A4914" s="259"/>
      <c r="B4914" s="259"/>
      <c r="C4914" s="259"/>
      <c r="D4914" s="259"/>
      <c r="E4914" s="259"/>
      <c r="F4914" s="270"/>
      <c r="G4914" s="259"/>
      <c r="H4914" s="259"/>
      <c r="I4914" s="259"/>
      <c r="J4914" s="259"/>
    </row>
    <row r="4915" spans="1:10">
      <c r="A4915" s="259"/>
      <c r="B4915" s="259"/>
      <c r="C4915" s="259"/>
      <c r="D4915" s="259"/>
      <c r="E4915" s="259"/>
      <c r="F4915" s="270"/>
      <c r="G4915" s="259"/>
      <c r="H4915" s="259"/>
      <c r="I4915" s="259"/>
      <c r="J4915" s="259"/>
    </row>
    <row r="4916" spans="1:10">
      <c r="A4916" s="259"/>
      <c r="B4916" s="259"/>
      <c r="C4916" s="259"/>
      <c r="D4916" s="259"/>
      <c r="E4916" s="259"/>
      <c r="F4916" s="270"/>
      <c r="G4916" s="259"/>
      <c r="H4916" s="259"/>
      <c r="I4916" s="259"/>
      <c r="J4916" s="259"/>
    </row>
    <row r="4917" spans="1:10">
      <c r="A4917" s="259"/>
      <c r="B4917" s="259"/>
      <c r="C4917" s="259"/>
      <c r="D4917" s="259"/>
      <c r="E4917" s="259"/>
      <c r="F4917" s="270"/>
      <c r="G4917" s="259"/>
      <c r="H4917" s="259"/>
      <c r="I4917" s="259"/>
      <c r="J4917" s="259"/>
    </row>
    <row r="4918" spans="1:10">
      <c r="A4918" s="259"/>
      <c r="B4918" s="259"/>
      <c r="C4918" s="259"/>
      <c r="D4918" s="259"/>
      <c r="E4918" s="259"/>
      <c r="F4918" s="270"/>
      <c r="G4918" s="259"/>
      <c r="H4918" s="259"/>
      <c r="I4918" s="259"/>
      <c r="J4918" s="259"/>
    </row>
    <row r="4919" spans="1:10">
      <c r="A4919" s="259"/>
      <c r="B4919" s="259"/>
      <c r="C4919" s="259"/>
      <c r="D4919" s="259"/>
      <c r="E4919" s="259"/>
      <c r="F4919" s="270"/>
      <c r="G4919" s="259"/>
      <c r="H4919" s="259"/>
      <c r="I4919" s="259"/>
      <c r="J4919" s="259"/>
    </row>
    <row r="4920" spans="1:10">
      <c r="A4920" s="259"/>
      <c r="B4920" s="259"/>
      <c r="C4920" s="259"/>
      <c r="D4920" s="259"/>
      <c r="E4920" s="259"/>
      <c r="F4920" s="270"/>
      <c r="G4920" s="259"/>
      <c r="H4920" s="259"/>
      <c r="I4920" s="259"/>
      <c r="J4920" s="259"/>
    </row>
    <row r="4921" spans="1:10">
      <c r="A4921" s="259"/>
      <c r="B4921" s="259"/>
      <c r="C4921" s="259"/>
      <c r="D4921" s="259"/>
      <c r="E4921" s="259"/>
      <c r="F4921" s="270"/>
      <c r="G4921" s="259"/>
      <c r="H4921" s="259"/>
      <c r="I4921" s="259"/>
      <c r="J4921" s="259"/>
    </row>
    <row r="4922" spans="1:10">
      <c r="A4922" s="259"/>
      <c r="B4922" s="259"/>
      <c r="C4922" s="259"/>
      <c r="D4922" s="259"/>
      <c r="E4922" s="259"/>
      <c r="F4922" s="270"/>
      <c r="G4922" s="259"/>
      <c r="H4922" s="259"/>
      <c r="I4922" s="259"/>
      <c r="J4922" s="259"/>
    </row>
    <row r="4923" spans="1:10">
      <c r="A4923" s="259"/>
      <c r="B4923" s="259"/>
      <c r="C4923" s="259"/>
      <c r="D4923" s="259"/>
      <c r="E4923" s="259"/>
      <c r="F4923" s="270"/>
      <c r="G4923" s="259"/>
      <c r="H4923" s="259"/>
      <c r="I4923" s="259"/>
      <c r="J4923" s="259"/>
    </row>
    <row r="4924" spans="1:10">
      <c r="A4924" s="259"/>
      <c r="B4924" s="259"/>
      <c r="C4924" s="259"/>
      <c r="D4924" s="259"/>
      <c r="E4924" s="259"/>
      <c r="F4924" s="270"/>
      <c r="G4924" s="259"/>
      <c r="H4924" s="259"/>
      <c r="I4924" s="259"/>
      <c r="J4924" s="259"/>
    </row>
    <row r="4925" spans="1:10">
      <c r="A4925" s="259"/>
      <c r="B4925" s="259"/>
      <c r="C4925" s="259"/>
      <c r="D4925" s="259"/>
      <c r="E4925" s="259"/>
      <c r="F4925" s="270"/>
      <c r="G4925" s="259"/>
      <c r="H4925" s="259"/>
      <c r="I4925" s="259"/>
      <c r="J4925" s="259"/>
    </row>
    <row r="4926" spans="1:10">
      <c r="A4926" s="259"/>
      <c r="B4926" s="259"/>
      <c r="C4926" s="259"/>
      <c r="D4926" s="259"/>
      <c r="E4926" s="259"/>
      <c r="F4926" s="270"/>
      <c r="G4926" s="259"/>
      <c r="H4926" s="259"/>
      <c r="I4926" s="259"/>
      <c r="J4926" s="259"/>
    </row>
    <row r="4927" spans="1:10">
      <c r="A4927" s="259"/>
      <c r="B4927" s="259"/>
      <c r="C4927" s="259"/>
      <c r="D4927" s="259"/>
      <c r="E4927" s="259"/>
      <c r="F4927" s="270"/>
      <c r="G4927" s="259"/>
      <c r="H4927" s="259"/>
      <c r="I4927" s="259"/>
      <c r="J4927" s="259"/>
    </row>
    <row r="4928" spans="1:10">
      <c r="A4928" s="259"/>
      <c r="B4928" s="259"/>
      <c r="C4928" s="259"/>
      <c r="D4928" s="259"/>
      <c r="E4928" s="259"/>
      <c r="F4928" s="270"/>
      <c r="G4928" s="259"/>
      <c r="H4928" s="259"/>
      <c r="I4928" s="259"/>
      <c r="J4928" s="259"/>
    </row>
    <row r="4929" spans="1:10">
      <c r="A4929" s="259"/>
      <c r="B4929" s="259"/>
      <c r="C4929" s="259"/>
      <c r="D4929" s="259"/>
      <c r="E4929" s="259"/>
      <c r="F4929" s="270"/>
      <c r="G4929" s="259"/>
      <c r="H4929" s="259"/>
      <c r="I4929" s="259"/>
      <c r="J4929" s="259"/>
    </row>
    <row r="4930" spans="1:10">
      <c r="A4930" s="259"/>
      <c r="B4930" s="259"/>
      <c r="C4930" s="259"/>
      <c r="D4930" s="259"/>
      <c r="E4930" s="259"/>
      <c r="F4930" s="270"/>
      <c r="G4930" s="259"/>
      <c r="H4930" s="259"/>
      <c r="I4930" s="259"/>
      <c r="J4930" s="259"/>
    </row>
    <row r="4931" spans="1:10">
      <c r="A4931" s="259"/>
      <c r="B4931" s="259"/>
      <c r="C4931" s="259"/>
      <c r="D4931" s="259"/>
      <c r="E4931" s="259"/>
      <c r="F4931" s="270"/>
      <c r="G4931" s="259"/>
      <c r="H4931" s="259"/>
      <c r="I4931" s="259"/>
      <c r="J4931" s="259"/>
    </row>
    <row r="4932" spans="1:10">
      <c r="A4932" s="259"/>
      <c r="B4932" s="259"/>
      <c r="C4932" s="259"/>
      <c r="D4932" s="259"/>
      <c r="E4932" s="259"/>
      <c r="F4932" s="270"/>
      <c r="G4932" s="259"/>
      <c r="H4932" s="259"/>
      <c r="I4932" s="259"/>
      <c r="J4932" s="259"/>
    </row>
    <row r="4933" spans="1:10">
      <c r="A4933" s="259"/>
      <c r="B4933" s="259"/>
      <c r="C4933" s="259"/>
      <c r="D4933" s="259"/>
      <c r="E4933" s="259"/>
      <c r="F4933" s="270"/>
      <c r="G4933" s="259"/>
      <c r="H4933" s="259"/>
      <c r="I4933" s="259"/>
      <c r="J4933" s="259"/>
    </row>
    <row r="4934" spans="1:10">
      <c r="A4934" s="259"/>
      <c r="B4934" s="259"/>
      <c r="C4934" s="259"/>
      <c r="D4934" s="259"/>
      <c r="E4934" s="259"/>
      <c r="F4934" s="270"/>
      <c r="G4934" s="259"/>
      <c r="H4934" s="259"/>
      <c r="I4934" s="259"/>
      <c r="J4934" s="259"/>
    </row>
    <row r="4935" spans="1:10">
      <c r="A4935" s="259"/>
      <c r="B4935" s="259"/>
      <c r="C4935" s="259"/>
      <c r="D4935" s="259"/>
      <c r="E4935" s="259"/>
      <c r="F4935" s="270"/>
      <c r="G4935" s="259"/>
      <c r="H4935" s="259"/>
      <c r="I4935" s="259"/>
      <c r="J4935" s="259"/>
    </row>
    <row r="4936" spans="1:10">
      <c r="A4936" s="259"/>
      <c r="B4936" s="259"/>
      <c r="C4936" s="259"/>
      <c r="D4936" s="259"/>
      <c r="E4936" s="259"/>
      <c r="F4936" s="270"/>
      <c r="G4936" s="259"/>
      <c r="H4936" s="259"/>
      <c r="I4936" s="259"/>
      <c r="J4936" s="259"/>
    </row>
    <row r="4937" spans="1:10">
      <c r="A4937" s="259"/>
      <c r="B4937" s="259"/>
      <c r="C4937" s="259"/>
      <c r="D4937" s="259"/>
      <c r="E4937" s="259"/>
      <c r="F4937" s="270"/>
      <c r="G4937" s="259"/>
      <c r="H4937" s="259"/>
      <c r="I4937" s="259"/>
      <c r="J4937" s="259"/>
    </row>
    <row r="4938" spans="1:10">
      <c r="A4938" s="259"/>
      <c r="B4938" s="259"/>
      <c r="C4938" s="259"/>
      <c r="D4938" s="259"/>
      <c r="E4938" s="259"/>
      <c r="F4938" s="270"/>
      <c r="G4938" s="259"/>
      <c r="H4938" s="259"/>
      <c r="I4938" s="259"/>
      <c r="J4938" s="259"/>
    </row>
    <row r="4939" spans="1:10">
      <c r="A4939" s="259"/>
      <c r="B4939" s="259"/>
      <c r="C4939" s="259"/>
      <c r="D4939" s="259"/>
      <c r="E4939" s="259"/>
      <c r="F4939" s="270"/>
      <c r="G4939" s="259"/>
      <c r="H4939" s="259"/>
      <c r="I4939" s="259"/>
      <c r="J4939" s="259"/>
    </row>
    <row r="4940" spans="1:10">
      <c r="A4940" s="259"/>
      <c r="B4940" s="259"/>
      <c r="C4940" s="259"/>
      <c r="D4940" s="259"/>
      <c r="E4940" s="259"/>
      <c r="F4940" s="270"/>
      <c r="G4940" s="259"/>
      <c r="H4940" s="259"/>
      <c r="I4940" s="259"/>
      <c r="J4940" s="259"/>
    </row>
    <row r="4941" spans="1:10">
      <c r="A4941" s="259"/>
      <c r="B4941" s="259"/>
      <c r="C4941" s="259"/>
      <c r="D4941" s="259"/>
      <c r="E4941" s="259"/>
      <c r="F4941" s="270"/>
      <c r="G4941" s="259"/>
      <c r="H4941" s="259"/>
      <c r="I4941" s="259"/>
      <c r="J4941" s="259"/>
    </row>
    <row r="4942" spans="1:10">
      <c r="A4942" s="259"/>
      <c r="B4942" s="259"/>
      <c r="C4942" s="259"/>
      <c r="D4942" s="259"/>
      <c r="E4942" s="259"/>
      <c r="F4942" s="270"/>
      <c r="G4942" s="259"/>
      <c r="H4942" s="259"/>
      <c r="I4942" s="259"/>
      <c r="J4942" s="259"/>
    </row>
    <row r="4943" spans="1:10">
      <c r="A4943" s="259"/>
      <c r="B4943" s="259"/>
      <c r="C4943" s="259"/>
      <c r="D4943" s="259"/>
      <c r="E4943" s="259"/>
      <c r="F4943" s="270"/>
      <c r="G4943" s="259"/>
      <c r="H4943" s="259"/>
      <c r="I4943" s="259"/>
      <c r="J4943" s="259"/>
    </row>
    <row r="4944" spans="1:10">
      <c r="A4944" s="259"/>
      <c r="B4944" s="259"/>
      <c r="C4944" s="259"/>
      <c r="D4944" s="259"/>
      <c r="E4944" s="259"/>
      <c r="F4944" s="270"/>
      <c r="G4944" s="259"/>
      <c r="H4944" s="259"/>
      <c r="I4944" s="259"/>
      <c r="J4944" s="259"/>
    </row>
    <row r="4945" spans="1:10">
      <c r="A4945" s="259"/>
      <c r="B4945" s="259"/>
      <c r="C4945" s="259"/>
      <c r="D4945" s="259"/>
      <c r="E4945" s="259"/>
      <c r="F4945" s="270"/>
      <c r="G4945" s="259"/>
      <c r="H4945" s="259"/>
      <c r="I4945" s="259"/>
      <c r="J4945" s="259"/>
    </row>
    <row r="4946" spans="1:10">
      <c r="A4946" s="259"/>
      <c r="B4946" s="259"/>
      <c r="C4946" s="259"/>
      <c r="D4946" s="259"/>
      <c r="E4946" s="259"/>
      <c r="F4946" s="270"/>
      <c r="G4946" s="259"/>
      <c r="H4946" s="259"/>
      <c r="I4946" s="259"/>
      <c r="J4946" s="259"/>
    </row>
    <row r="4947" spans="1:10">
      <c r="A4947" s="259"/>
      <c r="B4947" s="259"/>
      <c r="C4947" s="259"/>
      <c r="D4947" s="259"/>
      <c r="E4947" s="259"/>
      <c r="F4947" s="270"/>
      <c r="G4947" s="259"/>
      <c r="H4947" s="259"/>
      <c r="I4947" s="259"/>
      <c r="J4947" s="259"/>
    </row>
    <row r="4948" spans="1:10">
      <c r="A4948" s="259"/>
      <c r="B4948" s="259"/>
      <c r="C4948" s="259"/>
      <c r="D4948" s="259"/>
      <c r="E4948" s="259"/>
      <c r="F4948" s="270"/>
      <c r="G4948" s="259"/>
      <c r="H4948" s="259"/>
      <c r="I4948" s="259"/>
      <c r="J4948" s="259"/>
    </row>
    <row r="4949" spans="1:10">
      <c r="A4949" s="259"/>
      <c r="B4949" s="259"/>
      <c r="C4949" s="259"/>
      <c r="D4949" s="259"/>
      <c r="E4949" s="259"/>
      <c r="F4949" s="270"/>
      <c r="G4949" s="259"/>
      <c r="H4949" s="259"/>
      <c r="I4949" s="259"/>
      <c r="J4949" s="259"/>
    </row>
    <row r="4950" spans="1:10">
      <c r="A4950" s="259"/>
      <c r="B4950" s="259"/>
      <c r="C4950" s="259"/>
      <c r="D4950" s="259"/>
      <c r="E4950" s="259"/>
      <c r="F4950" s="270"/>
      <c r="G4950" s="259"/>
      <c r="H4950" s="259"/>
      <c r="I4950" s="259"/>
      <c r="J4950" s="259"/>
    </row>
    <row r="4951" spans="1:10">
      <c r="A4951" s="259"/>
      <c r="B4951" s="259"/>
      <c r="C4951" s="259"/>
      <c r="D4951" s="259"/>
      <c r="E4951" s="259"/>
      <c r="F4951" s="270"/>
      <c r="G4951" s="259"/>
      <c r="H4951" s="259"/>
      <c r="I4951" s="259"/>
      <c r="J4951" s="259"/>
    </row>
    <row r="4952" spans="1:10">
      <c r="A4952" s="259"/>
      <c r="B4952" s="259"/>
      <c r="C4952" s="259"/>
      <c r="D4952" s="259"/>
      <c r="E4952" s="259"/>
      <c r="F4952" s="270"/>
      <c r="G4952" s="259"/>
      <c r="H4952" s="259"/>
      <c r="I4952" s="259"/>
      <c r="J4952" s="259"/>
    </row>
    <row r="4953" spans="1:10">
      <c r="A4953" s="259"/>
      <c r="B4953" s="259"/>
      <c r="C4953" s="259"/>
      <c r="D4953" s="259"/>
      <c r="E4953" s="259"/>
      <c r="F4953" s="270"/>
      <c r="G4953" s="259"/>
      <c r="H4953" s="259"/>
      <c r="I4953" s="259"/>
      <c r="J4953" s="259"/>
    </row>
    <row r="4954" spans="1:10">
      <c r="A4954" s="259"/>
      <c r="B4954" s="259"/>
      <c r="C4954" s="259"/>
      <c r="D4954" s="259"/>
      <c r="E4954" s="259"/>
      <c r="F4954" s="270"/>
      <c r="G4954" s="259"/>
      <c r="H4954" s="259"/>
      <c r="I4954" s="259"/>
      <c r="J4954" s="259"/>
    </row>
    <row r="4955" spans="1:10">
      <c r="A4955" s="259"/>
      <c r="B4955" s="259"/>
      <c r="C4955" s="259"/>
      <c r="D4955" s="259"/>
      <c r="E4955" s="259"/>
      <c r="F4955" s="270"/>
      <c r="G4955" s="259"/>
      <c r="H4955" s="259"/>
      <c r="I4955" s="259"/>
      <c r="J4955" s="259"/>
    </row>
    <row r="4956" spans="1:10">
      <c r="A4956" s="259"/>
      <c r="B4956" s="259"/>
      <c r="C4956" s="259"/>
      <c r="D4956" s="259"/>
      <c r="E4956" s="259"/>
      <c r="F4956" s="270"/>
      <c r="G4956" s="259"/>
      <c r="H4956" s="259"/>
      <c r="I4956" s="259"/>
      <c r="J4956" s="259"/>
    </row>
    <row r="4957" spans="1:10">
      <c r="A4957" s="259"/>
      <c r="B4957" s="259"/>
      <c r="C4957" s="259"/>
      <c r="D4957" s="259"/>
      <c r="E4957" s="259"/>
      <c r="F4957" s="270"/>
      <c r="G4957" s="259"/>
      <c r="H4957" s="259"/>
      <c r="I4957" s="259"/>
      <c r="J4957" s="259"/>
    </row>
    <row r="4958" spans="1:10">
      <c r="A4958" s="259"/>
      <c r="B4958" s="259"/>
      <c r="C4958" s="259"/>
      <c r="D4958" s="259"/>
      <c r="E4958" s="259"/>
      <c r="F4958" s="270"/>
      <c r="G4958" s="259"/>
      <c r="H4958" s="259"/>
      <c r="I4958" s="259"/>
      <c r="J4958" s="259"/>
    </row>
    <row r="4959" spans="1:10">
      <c r="A4959" s="259"/>
      <c r="B4959" s="259"/>
      <c r="C4959" s="259"/>
      <c r="D4959" s="259"/>
      <c r="E4959" s="259"/>
      <c r="F4959" s="270"/>
      <c r="G4959" s="259"/>
      <c r="H4959" s="259"/>
      <c r="I4959" s="259"/>
      <c r="J4959" s="259"/>
    </row>
    <row r="4960" spans="1:10">
      <c r="A4960" s="259"/>
      <c r="B4960" s="259"/>
      <c r="C4960" s="259"/>
      <c r="D4960" s="259"/>
      <c r="E4960" s="259"/>
      <c r="F4960" s="270"/>
      <c r="G4960" s="259"/>
      <c r="H4960" s="259"/>
      <c r="I4960" s="259"/>
      <c r="J4960" s="259"/>
    </row>
    <row r="4961" spans="1:10">
      <c r="A4961" s="259"/>
      <c r="B4961" s="259"/>
      <c r="C4961" s="259"/>
      <c r="D4961" s="259"/>
      <c r="E4961" s="259"/>
      <c r="F4961" s="270"/>
      <c r="G4961" s="259"/>
      <c r="H4961" s="259"/>
      <c r="I4961" s="259"/>
      <c r="J4961" s="259"/>
    </row>
    <row r="4962" spans="1:10">
      <c r="A4962" s="259"/>
      <c r="B4962" s="259"/>
      <c r="C4962" s="259"/>
      <c r="D4962" s="259"/>
      <c r="E4962" s="259"/>
      <c r="F4962" s="270"/>
      <c r="G4962" s="259"/>
      <c r="H4962" s="259"/>
      <c r="I4962" s="259"/>
      <c r="J4962" s="259"/>
    </row>
    <row r="4963" spans="1:10">
      <c r="A4963" s="259"/>
      <c r="B4963" s="259"/>
      <c r="C4963" s="259"/>
      <c r="D4963" s="259"/>
      <c r="E4963" s="259"/>
      <c r="F4963" s="270"/>
      <c r="G4963" s="259"/>
      <c r="H4963" s="259"/>
      <c r="I4963" s="259"/>
      <c r="J4963" s="259"/>
    </row>
    <row r="4964" spans="1:10">
      <c r="A4964" s="259"/>
      <c r="B4964" s="259"/>
      <c r="C4964" s="259"/>
      <c r="D4964" s="259"/>
      <c r="E4964" s="259"/>
      <c r="F4964" s="270"/>
      <c r="G4964" s="259"/>
      <c r="H4964" s="259"/>
      <c r="I4964" s="259"/>
      <c r="J4964" s="259"/>
    </row>
    <row r="4965" spans="1:10">
      <c r="A4965" s="259"/>
      <c r="B4965" s="259"/>
      <c r="C4965" s="259"/>
      <c r="D4965" s="259"/>
      <c r="E4965" s="259"/>
      <c r="F4965" s="270"/>
      <c r="G4965" s="259"/>
      <c r="H4965" s="259"/>
      <c r="I4965" s="259"/>
      <c r="J4965" s="259"/>
    </row>
    <row r="4966" spans="1:10">
      <c r="A4966" s="259"/>
      <c r="B4966" s="259"/>
      <c r="C4966" s="259"/>
      <c r="D4966" s="259"/>
      <c r="E4966" s="259"/>
      <c r="F4966" s="270"/>
      <c r="G4966" s="259"/>
      <c r="H4966" s="259"/>
      <c r="I4966" s="259"/>
      <c r="J4966" s="259"/>
    </row>
    <row r="4967" spans="1:10">
      <c r="A4967" s="259"/>
      <c r="B4967" s="259"/>
      <c r="C4967" s="259"/>
      <c r="D4967" s="259"/>
      <c r="E4967" s="259"/>
      <c r="F4967" s="270"/>
      <c r="G4967" s="259"/>
      <c r="H4967" s="259"/>
      <c r="I4967" s="259"/>
      <c r="J4967" s="259"/>
    </row>
    <row r="4968" spans="1:10">
      <c r="A4968" s="259"/>
      <c r="B4968" s="259"/>
      <c r="C4968" s="259"/>
      <c r="D4968" s="259"/>
      <c r="E4968" s="259"/>
      <c r="F4968" s="270"/>
      <c r="G4968" s="259"/>
      <c r="H4968" s="259"/>
      <c r="I4968" s="259"/>
      <c r="J4968" s="259"/>
    </row>
    <row r="4969" spans="1:10">
      <c r="A4969" s="259"/>
      <c r="B4969" s="259"/>
      <c r="C4969" s="259"/>
      <c r="D4969" s="259"/>
      <c r="E4969" s="259"/>
      <c r="F4969" s="270"/>
      <c r="G4969" s="259"/>
      <c r="H4969" s="259"/>
      <c r="I4969" s="259"/>
      <c r="J4969" s="259"/>
    </row>
    <row r="4970" spans="1:10">
      <c r="A4970" s="259"/>
      <c r="B4970" s="259"/>
      <c r="C4970" s="259"/>
      <c r="D4970" s="259"/>
      <c r="E4970" s="259"/>
      <c r="F4970" s="270"/>
      <c r="G4970" s="259"/>
      <c r="H4970" s="259"/>
      <c r="I4970" s="259"/>
      <c r="J4970" s="259"/>
    </row>
    <row r="4971" spans="1:10">
      <c r="A4971" s="259"/>
      <c r="B4971" s="259"/>
      <c r="C4971" s="259"/>
      <c r="D4971" s="259"/>
      <c r="E4971" s="259"/>
      <c r="F4971" s="270"/>
      <c r="G4971" s="259"/>
      <c r="H4971" s="259"/>
      <c r="I4971" s="259"/>
      <c r="J4971" s="259"/>
    </row>
    <row r="4972" spans="1:10">
      <c r="A4972" s="259"/>
      <c r="B4972" s="259"/>
      <c r="C4972" s="259"/>
      <c r="D4972" s="259"/>
      <c r="E4972" s="259"/>
      <c r="F4972" s="270"/>
      <c r="G4972" s="259"/>
      <c r="H4972" s="259"/>
      <c r="I4972" s="259"/>
      <c r="J4972" s="259"/>
    </row>
    <row r="4973" spans="1:10">
      <c r="A4973" s="259"/>
      <c r="B4973" s="259"/>
      <c r="C4973" s="259"/>
      <c r="D4973" s="259"/>
      <c r="E4973" s="259"/>
      <c r="F4973" s="270"/>
      <c r="G4973" s="259"/>
      <c r="H4973" s="259"/>
      <c r="I4973" s="259"/>
      <c r="J4973" s="259"/>
    </row>
    <row r="4974" spans="1:10">
      <c r="A4974" s="259"/>
      <c r="B4974" s="259"/>
      <c r="C4974" s="259"/>
      <c r="D4974" s="259"/>
      <c r="E4974" s="259"/>
      <c r="F4974" s="270"/>
      <c r="G4974" s="259"/>
      <c r="H4974" s="259"/>
      <c r="I4974" s="259"/>
      <c r="J4974" s="259"/>
    </row>
    <row r="4975" spans="1:10">
      <c r="A4975" s="259"/>
      <c r="B4975" s="259"/>
      <c r="C4975" s="259"/>
      <c r="D4975" s="259"/>
      <c r="E4975" s="259"/>
      <c r="F4975" s="270"/>
      <c r="G4975" s="259"/>
      <c r="H4975" s="259"/>
      <c r="I4975" s="259"/>
      <c r="J4975" s="259"/>
    </row>
    <row r="4976" spans="1:10">
      <c r="A4976" s="259"/>
      <c r="B4976" s="259"/>
      <c r="C4976" s="259"/>
      <c r="D4976" s="259"/>
      <c r="E4976" s="259"/>
      <c r="F4976" s="270"/>
      <c r="G4976" s="259"/>
      <c r="H4976" s="259"/>
      <c r="I4976" s="259"/>
      <c r="J4976" s="259"/>
    </row>
    <row r="4977" spans="1:10">
      <c r="A4977" s="259"/>
      <c r="B4977" s="259"/>
      <c r="C4977" s="259"/>
      <c r="D4977" s="259"/>
      <c r="E4977" s="259"/>
      <c r="F4977" s="270"/>
      <c r="G4977" s="259"/>
      <c r="H4977" s="259"/>
      <c r="I4977" s="259"/>
      <c r="J4977" s="259"/>
    </row>
    <row r="4978" spans="1:10">
      <c r="A4978" s="259"/>
      <c r="B4978" s="259"/>
      <c r="C4978" s="259"/>
      <c r="D4978" s="259"/>
      <c r="E4978" s="259"/>
      <c r="F4978" s="270"/>
      <c r="G4978" s="259"/>
      <c r="H4978" s="259"/>
      <c r="I4978" s="259"/>
      <c r="J4978" s="259"/>
    </row>
    <row r="4979" spans="1:10">
      <c r="A4979" s="259"/>
      <c r="B4979" s="259"/>
      <c r="C4979" s="259"/>
      <c r="D4979" s="259"/>
      <c r="E4979" s="259"/>
      <c r="F4979" s="270"/>
      <c r="G4979" s="259"/>
      <c r="H4979" s="259"/>
      <c r="I4979" s="259"/>
      <c r="J4979" s="259"/>
    </row>
    <row r="4980" spans="1:10">
      <c r="A4980" s="259"/>
      <c r="B4980" s="259"/>
      <c r="C4980" s="259"/>
      <c r="D4980" s="259"/>
      <c r="E4980" s="259"/>
      <c r="F4980" s="270"/>
      <c r="G4980" s="259"/>
      <c r="H4980" s="259"/>
      <c r="I4980" s="259"/>
      <c r="J4980" s="259"/>
    </row>
    <row r="4981" spans="1:10">
      <c r="A4981" s="259"/>
      <c r="B4981" s="259"/>
      <c r="C4981" s="259"/>
      <c r="D4981" s="259"/>
      <c r="E4981" s="259"/>
      <c r="F4981" s="270"/>
      <c r="G4981" s="259"/>
      <c r="H4981" s="259"/>
      <c r="I4981" s="259"/>
      <c r="J4981" s="259"/>
    </row>
    <row r="4982" spans="1:10">
      <c r="A4982" s="259"/>
      <c r="B4982" s="259"/>
      <c r="C4982" s="259"/>
      <c r="D4982" s="259"/>
      <c r="E4982" s="259"/>
      <c r="F4982" s="270"/>
      <c r="G4982" s="259"/>
      <c r="H4982" s="259"/>
      <c r="I4982" s="259"/>
      <c r="J4982" s="259"/>
    </row>
    <row r="4983" spans="1:10">
      <c r="A4983" s="259"/>
      <c r="B4983" s="259"/>
      <c r="C4983" s="259"/>
      <c r="D4983" s="259"/>
      <c r="E4983" s="259"/>
      <c r="F4983" s="270"/>
      <c r="G4983" s="259"/>
      <c r="H4983" s="259"/>
      <c r="I4983" s="259"/>
      <c r="J4983" s="259"/>
    </row>
    <row r="4984" spans="1:10">
      <c r="A4984" s="259"/>
      <c r="B4984" s="259"/>
      <c r="C4984" s="259"/>
      <c r="D4984" s="259"/>
      <c r="E4984" s="259"/>
      <c r="F4984" s="270"/>
      <c r="G4984" s="259"/>
      <c r="H4984" s="259"/>
      <c r="I4984" s="259"/>
      <c r="J4984" s="259"/>
    </row>
    <row r="4985" spans="1:10">
      <c r="A4985" s="259"/>
      <c r="B4985" s="259"/>
      <c r="C4985" s="259"/>
      <c r="D4985" s="259"/>
      <c r="E4985" s="259"/>
      <c r="F4985" s="270"/>
      <c r="G4985" s="259"/>
      <c r="H4985" s="259"/>
      <c r="I4985" s="259"/>
      <c r="J4985" s="259"/>
    </row>
    <row r="4986" spans="1:10">
      <c r="A4986" s="259"/>
      <c r="B4986" s="259"/>
      <c r="C4986" s="259"/>
      <c r="D4986" s="259"/>
      <c r="E4986" s="259"/>
      <c r="F4986" s="270"/>
      <c r="G4986" s="259"/>
      <c r="H4986" s="259"/>
      <c r="I4986" s="259"/>
      <c r="J4986" s="259"/>
    </row>
    <row r="4987" spans="1:10">
      <c r="A4987" s="259"/>
      <c r="B4987" s="259"/>
      <c r="C4987" s="259"/>
      <c r="D4987" s="259"/>
      <c r="E4987" s="259"/>
      <c r="F4987" s="270"/>
      <c r="G4987" s="259"/>
      <c r="H4987" s="259"/>
      <c r="I4987" s="259"/>
      <c r="J4987" s="259"/>
    </row>
    <row r="4988" spans="1:10">
      <c r="A4988" s="259"/>
      <c r="B4988" s="259"/>
      <c r="C4988" s="259"/>
      <c r="D4988" s="259"/>
      <c r="E4988" s="259"/>
      <c r="F4988" s="270"/>
      <c r="G4988" s="259"/>
      <c r="H4988" s="259"/>
      <c r="I4988" s="259"/>
      <c r="J4988" s="259"/>
    </row>
    <row r="4989" spans="1:10">
      <c r="A4989" s="259"/>
      <c r="B4989" s="259"/>
      <c r="C4989" s="259"/>
      <c r="D4989" s="259"/>
      <c r="E4989" s="259"/>
      <c r="F4989" s="270"/>
      <c r="G4989" s="259"/>
      <c r="H4989" s="259"/>
      <c r="I4989" s="259"/>
      <c r="J4989" s="259"/>
    </row>
    <row r="4990" spans="1:10">
      <c r="A4990" s="259"/>
      <c r="B4990" s="259"/>
      <c r="C4990" s="259"/>
      <c r="D4990" s="259"/>
      <c r="E4990" s="259"/>
      <c r="F4990" s="270"/>
      <c r="G4990" s="259"/>
      <c r="H4990" s="259"/>
      <c r="I4990" s="259"/>
      <c r="J4990" s="259"/>
    </row>
    <row r="4991" spans="1:10">
      <c r="A4991" s="259"/>
      <c r="B4991" s="259"/>
      <c r="C4991" s="259"/>
      <c r="D4991" s="259"/>
      <c r="E4991" s="259"/>
      <c r="F4991" s="270"/>
      <c r="G4991" s="259"/>
      <c r="H4991" s="259"/>
      <c r="I4991" s="259"/>
      <c r="J4991" s="259"/>
    </row>
    <row r="4992" spans="1:10">
      <c r="A4992" s="259"/>
      <c r="B4992" s="259"/>
      <c r="C4992" s="259"/>
      <c r="D4992" s="259"/>
      <c r="E4992" s="259"/>
      <c r="F4992" s="270"/>
      <c r="G4992" s="259"/>
      <c r="H4992" s="259"/>
      <c r="I4992" s="259"/>
      <c r="J4992" s="259"/>
    </row>
    <row r="4993" spans="1:10">
      <c r="A4993" s="259"/>
      <c r="B4993" s="259"/>
      <c r="C4993" s="259"/>
      <c r="D4993" s="259"/>
      <c r="E4993" s="259"/>
      <c r="F4993" s="270"/>
      <c r="G4993" s="259"/>
      <c r="H4993" s="259"/>
      <c r="I4993" s="259"/>
      <c r="J4993" s="259"/>
    </row>
    <row r="4994" spans="1:10">
      <c r="A4994" s="259"/>
      <c r="B4994" s="259"/>
      <c r="C4994" s="259"/>
      <c r="D4994" s="259"/>
      <c r="E4994" s="259"/>
      <c r="F4994" s="270"/>
      <c r="G4994" s="259"/>
      <c r="H4994" s="259"/>
      <c r="I4994" s="259"/>
      <c r="J4994" s="259"/>
    </row>
    <row r="4995" spans="1:10">
      <c r="A4995" s="259"/>
      <c r="B4995" s="259"/>
      <c r="C4995" s="259"/>
      <c r="D4995" s="259"/>
      <c r="E4995" s="259"/>
      <c r="F4995" s="270"/>
      <c r="G4995" s="259"/>
      <c r="H4995" s="259"/>
      <c r="I4995" s="259"/>
      <c r="J4995" s="259"/>
    </row>
    <row r="4996" spans="1:10">
      <c r="A4996" s="259"/>
      <c r="B4996" s="259"/>
      <c r="C4996" s="259"/>
      <c r="D4996" s="259"/>
      <c r="E4996" s="259"/>
      <c r="F4996" s="270"/>
      <c r="G4996" s="259"/>
      <c r="H4996" s="259"/>
      <c r="I4996" s="259"/>
      <c r="J4996" s="259"/>
    </row>
    <row r="4997" spans="1:10">
      <c r="A4997" s="259"/>
      <c r="B4997" s="259"/>
      <c r="C4997" s="259"/>
      <c r="D4997" s="259"/>
      <c r="E4997" s="259"/>
      <c r="F4997" s="270"/>
      <c r="G4997" s="259"/>
      <c r="H4997" s="259"/>
      <c r="I4997" s="259"/>
      <c r="J4997" s="259"/>
    </row>
    <row r="4998" spans="1:10">
      <c r="A4998" s="259"/>
      <c r="B4998" s="259"/>
      <c r="C4998" s="259"/>
      <c r="D4998" s="259"/>
      <c r="E4998" s="259"/>
      <c r="F4998" s="270"/>
      <c r="G4998" s="259"/>
      <c r="H4998" s="259"/>
      <c r="I4998" s="259"/>
      <c r="J4998" s="259"/>
    </row>
    <row r="4999" spans="1:10">
      <c r="A4999" s="259"/>
      <c r="B4999" s="259"/>
      <c r="C4999" s="259"/>
      <c r="D4999" s="259"/>
      <c r="E4999" s="259"/>
      <c r="F4999" s="270"/>
      <c r="G4999" s="259"/>
      <c r="H4999" s="259"/>
      <c r="I4999" s="259"/>
      <c r="J4999" s="259"/>
    </row>
    <row r="5000" spans="1:10">
      <c r="A5000" s="259"/>
      <c r="B5000" s="259"/>
      <c r="C5000" s="259"/>
      <c r="D5000" s="259"/>
      <c r="E5000" s="259"/>
      <c r="F5000" s="270"/>
      <c r="G5000" s="259"/>
      <c r="H5000" s="259"/>
      <c r="I5000" s="259"/>
      <c r="J5000" s="259"/>
    </row>
    <row r="5001" spans="1:10">
      <c r="A5001" s="259"/>
      <c r="B5001" s="259"/>
      <c r="C5001" s="259"/>
      <c r="D5001" s="259"/>
      <c r="E5001" s="259"/>
      <c r="F5001" s="270"/>
      <c r="G5001" s="259"/>
      <c r="H5001" s="259"/>
      <c r="I5001" s="259"/>
      <c r="J5001" s="259"/>
    </row>
    <row r="5002" spans="1:10">
      <c r="A5002" s="259"/>
      <c r="B5002" s="259"/>
      <c r="C5002" s="259"/>
      <c r="D5002" s="259"/>
      <c r="E5002" s="259"/>
      <c r="F5002" s="270"/>
      <c r="G5002" s="259"/>
      <c r="H5002" s="259"/>
      <c r="I5002" s="259"/>
      <c r="J5002" s="259"/>
    </row>
    <row r="5003" spans="1:10">
      <c r="A5003" s="259"/>
      <c r="B5003" s="259"/>
      <c r="C5003" s="259"/>
      <c r="D5003" s="259"/>
      <c r="E5003" s="259"/>
      <c r="F5003" s="270"/>
      <c r="G5003" s="259"/>
      <c r="H5003" s="259"/>
      <c r="I5003" s="259"/>
      <c r="J5003" s="259"/>
    </row>
    <row r="5004" spans="1:10">
      <c r="A5004" s="259"/>
      <c r="B5004" s="259"/>
      <c r="C5004" s="259"/>
      <c r="D5004" s="259"/>
      <c r="E5004" s="259"/>
      <c r="F5004" s="270"/>
      <c r="G5004" s="259"/>
      <c r="H5004" s="259"/>
      <c r="I5004" s="259"/>
      <c r="J5004" s="259"/>
    </row>
    <row r="5005" spans="1:10">
      <c r="A5005" s="259"/>
      <c r="B5005" s="259"/>
      <c r="C5005" s="259"/>
      <c r="D5005" s="259"/>
      <c r="E5005" s="259"/>
      <c r="F5005" s="270"/>
      <c r="G5005" s="259"/>
      <c r="H5005" s="259"/>
      <c r="I5005" s="259"/>
      <c r="J5005" s="259"/>
    </row>
    <row r="5006" spans="1:10">
      <c r="A5006" s="259"/>
      <c r="B5006" s="259"/>
      <c r="C5006" s="259"/>
      <c r="D5006" s="259"/>
      <c r="E5006" s="259"/>
      <c r="F5006" s="270"/>
      <c r="G5006" s="259"/>
      <c r="H5006" s="259"/>
      <c r="I5006" s="259"/>
      <c r="J5006" s="259"/>
    </row>
    <row r="5007" spans="1:10">
      <c r="A5007" s="259"/>
      <c r="B5007" s="259"/>
      <c r="C5007" s="259"/>
      <c r="D5007" s="259"/>
      <c r="E5007" s="259"/>
      <c r="F5007" s="270"/>
      <c r="G5007" s="259"/>
      <c r="H5007" s="259"/>
      <c r="I5007" s="259"/>
      <c r="J5007" s="259"/>
    </row>
    <row r="5008" spans="1:10">
      <c r="A5008" s="259"/>
      <c r="B5008" s="259"/>
      <c r="C5008" s="259"/>
      <c r="D5008" s="259"/>
      <c r="E5008" s="259"/>
      <c r="F5008" s="270"/>
      <c r="G5008" s="259"/>
      <c r="H5008" s="259"/>
      <c r="I5008" s="259"/>
      <c r="J5008" s="259"/>
    </row>
    <row r="5009" spans="1:10">
      <c r="A5009" s="259"/>
      <c r="B5009" s="259"/>
      <c r="C5009" s="259"/>
      <c r="D5009" s="259"/>
      <c r="E5009" s="259"/>
      <c r="F5009" s="270"/>
      <c r="G5009" s="259"/>
      <c r="H5009" s="259"/>
      <c r="I5009" s="259"/>
      <c r="J5009" s="259"/>
    </row>
    <row r="5010" spans="1:10">
      <c r="A5010" s="259"/>
      <c r="B5010" s="259"/>
      <c r="C5010" s="259"/>
      <c r="D5010" s="259"/>
      <c r="E5010" s="259"/>
      <c r="F5010" s="270"/>
      <c r="G5010" s="259"/>
      <c r="H5010" s="259"/>
      <c r="I5010" s="259"/>
      <c r="J5010" s="259"/>
    </row>
    <row r="5011" spans="1:10">
      <c r="A5011" s="259"/>
      <c r="B5011" s="259"/>
      <c r="C5011" s="259"/>
      <c r="D5011" s="259"/>
      <c r="E5011" s="259"/>
      <c r="F5011" s="270"/>
      <c r="G5011" s="259"/>
      <c r="H5011" s="259"/>
      <c r="I5011" s="259"/>
      <c r="J5011" s="259"/>
    </row>
    <row r="5012" spans="1:10">
      <c r="A5012" s="259"/>
      <c r="B5012" s="259"/>
      <c r="C5012" s="259"/>
      <c r="D5012" s="259"/>
      <c r="E5012" s="259"/>
      <c r="F5012" s="270"/>
      <c r="G5012" s="259"/>
      <c r="H5012" s="259"/>
      <c r="I5012" s="259"/>
      <c r="J5012" s="259"/>
    </row>
    <row r="5013" spans="1:10">
      <c r="A5013" s="259"/>
      <c r="B5013" s="259"/>
      <c r="C5013" s="259"/>
      <c r="D5013" s="259"/>
      <c r="E5013" s="259"/>
      <c r="F5013" s="270"/>
      <c r="G5013" s="259"/>
      <c r="H5013" s="259"/>
      <c r="I5013" s="259"/>
      <c r="J5013" s="259"/>
    </row>
    <row r="5014" spans="1:10">
      <c r="A5014" s="259"/>
      <c r="B5014" s="259"/>
      <c r="C5014" s="259"/>
      <c r="D5014" s="259"/>
      <c r="E5014" s="259"/>
      <c r="F5014" s="270"/>
      <c r="G5014" s="259"/>
      <c r="H5014" s="259"/>
      <c r="I5014" s="259"/>
      <c r="J5014" s="259"/>
    </row>
    <row r="5015" spans="1:10">
      <c r="A5015" s="259"/>
      <c r="B5015" s="259"/>
      <c r="C5015" s="259"/>
      <c r="D5015" s="259"/>
      <c r="E5015" s="259"/>
      <c r="F5015" s="270"/>
      <c r="G5015" s="259"/>
      <c r="H5015" s="259"/>
      <c r="I5015" s="259"/>
      <c r="J5015" s="259"/>
    </row>
    <row r="5016" spans="1:10">
      <c r="A5016" s="259"/>
      <c r="B5016" s="259"/>
      <c r="C5016" s="259"/>
      <c r="D5016" s="259"/>
      <c r="E5016" s="259"/>
      <c r="F5016" s="270"/>
      <c r="G5016" s="259"/>
      <c r="H5016" s="259"/>
      <c r="I5016" s="259"/>
      <c r="J5016" s="259"/>
    </row>
    <row r="5017" spans="1:10">
      <c r="A5017" s="259"/>
      <c r="B5017" s="259"/>
      <c r="C5017" s="259"/>
      <c r="D5017" s="259"/>
      <c r="E5017" s="259"/>
      <c r="F5017" s="270"/>
      <c r="G5017" s="259"/>
      <c r="H5017" s="259"/>
      <c r="I5017" s="259"/>
      <c r="J5017" s="259"/>
    </row>
    <row r="5018" spans="1:10">
      <c r="A5018" s="259"/>
      <c r="B5018" s="259"/>
      <c r="C5018" s="259"/>
      <c r="D5018" s="259"/>
      <c r="E5018" s="259"/>
      <c r="F5018" s="270"/>
      <c r="G5018" s="259"/>
      <c r="H5018" s="259"/>
      <c r="I5018" s="259"/>
      <c r="J5018" s="259"/>
    </row>
    <row r="5019" spans="1:10">
      <c r="A5019" s="259"/>
      <c r="B5019" s="259"/>
      <c r="C5019" s="259"/>
      <c r="D5019" s="259"/>
      <c r="E5019" s="259"/>
      <c r="F5019" s="270"/>
      <c r="G5019" s="259"/>
      <c r="H5019" s="259"/>
      <c r="I5019" s="259"/>
      <c r="J5019" s="259"/>
    </row>
    <row r="5020" spans="1:10">
      <c r="A5020" s="259"/>
      <c r="B5020" s="259"/>
      <c r="C5020" s="259"/>
      <c r="D5020" s="259"/>
      <c r="E5020" s="259"/>
      <c r="F5020" s="270"/>
      <c r="G5020" s="259"/>
      <c r="H5020" s="259"/>
      <c r="I5020" s="259"/>
      <c r="J5020" s="259"/>
    </row>
    <row r="5021" spans="1:10">
      <c r="A5021" s="259"/>
      <c r="B5021" s="259"/>
      <c r="C5021" s="259"/>
      <c r="D5021" s="259"/>
      <c r="E5021" s="259"/>
      <c r="F5021" s="270"/>
      <c r="G5021" s="259"/>
      <c r="H5021" s="259"/>
      <c r="I5021" s="259"/>
      <c r="J5021" s="259"/>
    </row>
    <row r="5022" spans="1:10">
      <c r="A5022" s="259"/>
      <c r="B5022" s="259"/>
      <c r="C5022" s="259"/>
      <c r="D5022" s="259"/>
      <c r="E5022" s="259"/>
      <c r="F5022" s="270"/>
      <c r="G5022" s="259"/>
      <c r="H5022" s="259"/>
      <c r="I5022" s="259"/>
      <c r="J5022" s="259"/>
    </row>
    <row r="5023" spans="1:10">
      <c r="A5023" s="259"/>
      <c r="B5023" s="259"/>
      <c r="C5023" s="259"/>
      <c r="D5023" s="259"/>
      <c r="E5023" s="259"/>
      <c r="F5023" s="270"/>
      <c r="G5023" s="259"/>
      <c r="H5023" s="259"/>
      <c r="I5023" s="259"/>
      <c r="J5023" s="259"/>
    </row>
    <row r="5024" spans="1:10">
      <c r="A5024" s="259"/>
      <c r="B5024" s="259"/>
      <c r="C5024" s="259"/>
      <c r="D5024" s="259"/>
      <c r="E5024" s="259"/>
      <c r="F5024" s="270"/>
      <c r="G5024" s="259"/>
      <c r="H5024" s="259"/>
      <c r="I5024" s="259"/>
      <c r="J5024" s="259"/>
    </row>
    <row r="5025" spans="1:10">
      <c r="A5025" s="259"/>
      <c r="B5025" s="259"/>
      <c r="C5025" s="259"/>
      <c r="D5025" s="259"/>
      <c r="E5025" s="259"/>
      <c r="F5025" s="270"/>
      <c r="G5025" s="259"/>
      <c r="H5025" s="259"/>
      <c r="I5025" s="259"/>
      <c r="J5025" s="259"/>
    </row>
    <row r="5026" spans="1:10">
      <c r="A5026" s="259"/>
      <c r="B5026" s="259"/>
      <c r="C5026" s="259"/>
      <c r="D5026" s="259"/>
      <c r="E5026" s="259"/>
      <c r="F5026" s="270"/>
      <c r="G5026" s="259"/>
      <c r="H5026" s="259"/>
      <c r="I5026" s="259"/>
      <c r="J5026" s="259"/>
    </row>
    <row r="5027" spans="1:10">
      <c r="A5027" s="259"/>
      <c r="B5027" s="259"/>
      <c r="C5027" s="259"/>
      <c r="D5027" s="259"/>
      <c r="E5027" s="259"/>
      <c r="F5027" s="270"/>
      <c r="G5027" s="259"/>
      <c r="H5027" s="259"/>
      <c r="I5027" s="259"/>
      <c r="J5027" s="259"/>
    </row>
    <row r="5028" spans="1:10">
      <c r="A5028" s="259"/>
      <c r="B5028" s="259"/>
      <c r="C5028" s="259"/>
      <c r="D5028" s="259"/>
      <c r="E5028" s="259"/>
      <c r="F5028" s="270"/>
      <c r="G5028" s="259"/>
      <c r="H5028" s="259"/>
      <c r="I5028" s="259"/>
      <c r="J5028" s="259"/>
    </row>
    <row r="5029" spans="1:10">
      <c r="A5029" s="259"/>
      <c r="B5029" s="259"/>
      <c r="C5029" s="259"/>
      <c r="D5029" s="259"/>
      <c r="E5029" s="259"/>
      <c r="F5029" s="270"/>
      <c r="G5029" s="259"/>
      <c r="H5029" s="259"/>
      <c r="I5029" s="259"/>
      <c r="J5029" s="259"/>
    </row>
    <row r="5030" spans="1:10">
      <c r="A5030" s="259"/>
      <c r="B5030" s="259"/>
      <c r="C5030" s="259"/>
      <c r="D5030" s="259"/>
      <c r="E5030" s="259"/>
      <c r="F5030" s="270"/>
      <c r="G5030" s="259"/>
      <c r="H5030" s="259"/>
      <c r="I5030" s="259"/>
      <c r="J5030" s="259"/>
    </row>
    <row r="5031" spans="1:10">
      <c r="A5031" s="259"/>
      <c r="B5031" s="259"/>
      <c r="C5031" s="259"/>
      <c r="D5031" s="259"/>
      <c r="E5031" s="259"/>
      <c r="F5031" s="270"/>
      <c r="G5031" s="259"/>
      <c r="H5031" s="259"/>
      <c r="I5031" s="259"/>
      <c r="J5031" s="259"/>
    </row>
    <row r="5032" spans="1:10">
      <c r="A5032" s="259"/>
      <c r="B5032" s="259"/>
      <c r="C5032" s="259"/>
      <c r="D5032" s="259"/>
      <c r="E5032" s="259"/>
      <c r="F5032" s="270"/>
      <c r="G5032" s="259"/>
      <c r="H5032" s="259"/>
      <c r="I5032" s="259"/>
      <c r="J5032" s="259"/>
    </row>
    <row r="5033" spans="1:10">
      <c r="A5033" s="259"/>
      <c r="B5033" s="259"/>
      <c r="C5033" s="259"/>
      <c r="D5033" s="259"/>
      <c r="E5033" s="259"/>
      <c r="F5033" s="270"/>
      <c r="G5033" s="259"/>
      <c r="H5033" s="259"/>
      <c r="I5033" s="259"/>
      <c r="J5033" s="259"/>
    </row>
    <row r="5034" spans="1:10">
      <c r="A5034" s="259"/>
      <c r="B5034" s="259"/>
      <c r="C5034" s="259"/>
      <c r="D5034" s="259"/>
      <c r="E5034" s="259"/>
      <c r="F5034" s="270"/>
      <c r="G5034" s="259"/>
      <c r="H5034" s="259"/>
      <c r="I5034" s="259"/>
      <c r="J5034" s="259"/>
    </row>
    <row r="5035" spans="1:10">
      <c r="A5035" s="259"/>
      <c r="B5035" s="259"/>
      <c r="C5035" s="259"/>
      <c r="D5035" s="259"/>
      <c r="E5035" s="259"/>
      <c r="F5035" s="270"/>
      <c r="G5035" s="259"/>
      <c r="H5035" s="259"/>
      <c r="I5035" s="259"/>
      <c r="J5035" s="259"/>
    </row>
    <row r="5036" spans="1:10">
      <c r="A5036" s="259"/>
      <c r="B5036" s="259"/>
      <c r="C5036" s="259"/>
      <c r="D5036" s="259"/>
      <c r="E5036" s="259"/>
      <c r="F5036" s="270"/>
      <c r="G5036" s="259"/>
      <c r="H5036" s="259"/>
      <c r="I5036" s="259"/>
      <c r="J5036" s="259"/>
    </row>
    <row r="5037" spans="1:10">
      <c r="A5037" s="259"/>
      <c r="B5037" s="259"/>
      <c r="C5037" s="259"/>
      <c r="D5037" s="259"/>
      <c r="E5037" s="259"/>
      <c r="F5037" s="270"/>
      <c r="G5037" s="259"/>
      <c r="H5037" s="259"/>
      <c r="I5037" s="259"/>
      <c r="J5037" s="259"/>
    </row>
    <row r="5038" spans="1:10">
      <c r="A5038" s="259"/>
      <c r="B5038" s="259"/>
      <c r="C5038" s="259"/>
      <c r="D5038" s="259"/>
      <c r="E5038" s="259"/>
      <c r="F5038" s="270"/>
      <c r="G5038" s="259"/>
      <c r="H5038" s="259"/>
      <c r="I5038" s="259"/>
      <c r="J5038" s="259"/>
    </row>
    <row r="5039" spans="1:10">
      <c r="A5039" s="259"/>
      <c r="B5039" s="259"/>
      <c r="C5039" s="259"/>
      <c r="D5039" s="259"/>
      <c r="E5039" s="259"/>
      <c r="F5039" s="270"/>
      <c r="G5039" s="259"/>
      <c r="H5039" s="259"/>
      <c r="I5039" s="259"/>
      <c r="J5039" s="259"/>
    </row>
    <row r="5040" spans="1:10">
      <c r="A5040" s="259"/>
      <c r="B5040" s="259"/>
      <c r="C5040" s="259"/>
      <c r="D5040" s="259"/>
      <c r="E5040" s="259"/>
      <c r="F5040" s="270"/>
      <c r="G5040" s="259"/>
      <c r="H5040" s="259"/>
      <c r="I5040" s="259"/>
      <c r="J5040" s="259"/>
    </row>
    <row r="5041" spans="1:10">
      <c r="A5041" s="259"/>
      <c r="B5041" s="259"/>
      <c r="C5041" s="259"/>
      <c r="D5041" s="259"/>
      <c r="E5041" s="259"/>
      <c r="F5041" s="270"/>
      <c r="G5041" s="259"/>
      <c r="H5041" s="259"/>
      <c r="I5041" s="259"/>
      <c r="J5041" s="259"/>
    </row>
    <row r="5042" spans="1:10">
      <c r="A5042" s="259"/>
      <c r="B5042" s="259"/>
      <c r="C5042" s="259"/>
      <c r="D5042" s="259"/>
      <c r="E5042" s="259"/>
      <c r="F5042" s="270"/>
      <c r="G5042" s="259"/>
      <c r="H5042" s="259"/>
      <c r="I5042" s="259"/>
      <c r="J5042" s="259"/>
    </row>
    <row r="5043" spans="1:10">
      <c r="A5043" s="259"/>
      <c r="B5043" s="259"/>
      <c r="C5043" s="259"/>
      <c r="D5043" s="259"/>
      <c r="E5043" s="259"/>
      <c r="F5043" s="270"/>
      <c r="G5043" s="259"/>
      <c r="H5043" s="259"/>
      <c r="I5043" s="259"/>
      <c r="J5043" s="259"/>
    </row>
    <row r="5044" spans="1:10">
      <c r="A5044" s="259"/>
      <c r="B5044" s="259"/>
      <c r="C5044" s="259"/>
      <c r="D5044" s="259"/>
      <c r="E5044" s="259"/>
      <c r="F5044" s="270"/>
      <c r="G5044" s="259"/>
      <c r="H5044" s="259"/>
      <c r="I5044" s="259"/>
      <c r="J5044" s="259"/>
    </row>
    <row r="5045" spans="1:10">
      <c r="A5045" s="259"/>
      <c r="B5045" s="259"/>
      <c r="C5045" s="259"/>
      <c r="D5045" s="259"/>
      <c r="E5045" s="259"/>
      <c r="F5045" s="270"/>
      <c r="G5045" s="259"/>
      <c r="H5045" s="259"/>
      <c r="I5045" s="259"/>
      <c r="J5045" s="259"/>
    </row>
    <row r="5046" spans="1:10">
      <c r="A5046" s="259"/>
      <c r="B5046" s="259"/>
      <c r="C5046" s="259"/>
      <c r="D5046" s="259"/>
      <c r="E5046" s="259"/>
      <c r="F5046" s="270"/>
      <c r="G5046" s="259"/>
      <c r="H5046" s="259"/>
      <c r="I5046" s="259"/>
      <c r="J5046" s="259"/>
    </row>
    <row r="5047" spans="1:10">
      <c r="A5047" s="259"/>
      <c r="B5047" s="259"/>
      <c r="C5047" s="259"/>
      <c r="D5047" s="259"/>
      <c r="E5047" s="259"/>
      <c r="F5047" s="270"/>
      <c r="G5047" s="259"/>
      <c r="H5047" s="259"/>
      <c r="I5047" s="259"/>
      <c r="J5047" s="259"/>
    </row>
    <row r="5048" spans="1:10">
      <c r="A5048" s="259"/>
      <c r="B5048" s="259"/>
      <c r="C5048" s="259"/>
      <c r="D5048" s="259"/>
      <c r="E5048" s="259"/>
      <c r="F5048" s="270"/>
      <c r="G5048" s="259"/>
      <c r="H5048" s="259"/>
      <c r="I5048" s="259"/>
      <c r="J5048" s="259"/>
    </row>
    <row r="5049" spans="1:10">
      <c r="A5049" s="259"/>
      <c r="B5049" s="259"/>
      <c r="C5049" s="259"/>
      <c r="D5049" s="259"/>
      <c r="E5049" s="259"/>
      <c r="F5049" s="270"/>
      <c r="G5049" s="259"/>
      <c r="H5049" s="259"/>
      <c r="I5049" s="259"/>
      <c r="J5049" s="259"/>
    </row>
    <row r="5050" spans="1:10">
      <c r="A5050" s="259"/>
      <c r="B5050" s="259"/>
      <c r="C5050" s="259"/>
      <c r="D5050" s="259"/>
      <c r="E5050" s="259"/>
      <c r="F5050" s="270"/>
      <c r="G5050" s="259"/>
      <c r="H5050" s="259"/>
      <c r="I5050" s="259"/>
      <c r="J5050" s="259"/>
    </row>
    <row r="5051" spans="1:10">
      <c r="A5051" s="259"/>
      <c r="B5051" s="259"/>
      <c r="C5051" s="259"/>
      <c r="D5051" s="259"/>
      <c r="E5051" s="259"/>
      <c r="F5051" s="270"/>
      <c r="G5051" s="259"/>
      <c r="H5051" s="259"/>
      <c r="I5051" s="259"/>
      <c r="J5051" s="259"/>
    </row>
    <row r="5052" spans="1:10">
      <c r="A5052" s="259"/>
      <c r="B5052" s="259"/>
      <c r="C5052" s="259"/>
      <c r="D5052" s="259"/>
      <c r="E5052" s="259"/>
      <c r="F5052" s="270"/>
      <c r="G5052" s="259"/>
      <c r="H5052" s="259"/>
      <c r="I5052" s="259"/>
      <c r="J5052" s="259"/>
    </row>
    <row r="5053" spans="1:10">
      <c r="A5053" s="259"/>
      <c r="B5053" s="259"/>
      <c r="C5053" s="259"/>
      <c r="D5053" s="259"/>
      <c r="E5053" s="259"/>
      <c r="F5053" s="270"/>
      <c r="G5053" s="259"/>
      <c r="H5053" s="259"/>
      <c r="I5053" s="259"/>
      <c r="J5053" s="259"/>
    </row>
    <row r="5054" spans="1:10">
      <c r="A5054" s="259"/>
      <c r="B5054" s="259"/>
      <c r="C5054" s="259"/>
      <c r="D5054" s="259"/>
      <c r="E5054" s="259"/>
      <c r="F5054" s="270"/>
      <c r="G5054" s="259"/>
      <c r="H5054" s="259"/>
      <c r="I5054" s="259"/>
      <c r="J5054" s="259"/>
    </row>
    <row r="5055" spans="1:10">
      <c r="A5055" s="259"/>
      <c r="B5055" s="259"/>
      <c r="C5055" s="259"/>
      <c r="D5055" s="259"/>
      <c r="E5055" s="259"/>
      <c r="F5055" s="270"/>
      <c r="G5055" s="259"/>
      <c r="H5055" s="259"/>
      <c r="I5055" s="259"/>
      <c r="J5055" s="259"/>
    </row>
    <row r="5056" spans="1:10">
      <c r="A5056" s="259"/>
      <c r="B5056" s="259"/>
      <c r="C5056" s="259"/>
      <c r="D5056" s="259"/>
      <c r="E5056" s="259"/>
      <c r="F5056" s="270"/>
      <c r="G5056" s="259"/>
      <c r="H5056" s="259"/>
      <c r="I5056" s="259"/>
      <c r="J5056" s="259"/>
    </row>
    <row r="5057" spans="1:10">
      <c r="A5057" s="259"/>
      <c r="B5057" s="259"/>
      <c r="C5057" s="259"/>
      <c r="D5057" s="259"/>
      <c r="E5057" s="259"/>
      <c r="F5057" s="270"/>
      <c r="G5057" s="259"/>
      <c r="H5057" s="259"/>
      <c r="I5057" s="259"/>
      <c r="J5057" s="259"/>
    </row>
    <row r="5058" spans="1:10">
      <c r="A5058" s="259"/>
      <c r="B5058" s="259"/>
      <c r="C5058" s="259"/>
      <c r="D5058" s="259"/>
      <c r="E5058" s="259"/>
      <c r="F5058" s="270"/>
      <c r="G5058" s="259"/>
      <c r="H5058" s="259"/>
      <c r="I5058" s="259"/>
      <c r="J5058" s="259"/>
    </row>
    <row r="5059" spans="1:10">
      <c r="A5059" s="259"/>
      <c r="B5059" s="259"/>
      <c r="C5059" s="259"/>
      <c r="D5059" s="259"/>
      <c r="E5059" s="259"/>
      <c r="F5059" s="270"/>
      <c r="G5059" s="259"/>
      <c r="H5059" s="259"/>
      <c r="I5059" s="259"/>
      <c r="J5059" s="259"/>
    </row>
    <row r="5060" spans="1:10">
      <c r="A5060" s="259"/>
      <c r="B5060" s="259"/>
      <c r="C5060" s="259"/>
      <c r="D5060" s="259"/>
      <c r="E5060" s="259"/>
      <c r="F5060" s="270"/>
      <c r="G5060" s="259"/>
      <c r="H5060" s="259"/>
      <c r="I5060" s="259"/>
      <c r="J5060" s="259"/>
    </row>
    <row r="5061" spans="1:10">
      <c r="A5061" s="259"/>
      <c r="B5061" s="259"/>
      <c r="C5061" s="259"/>
      <c r="D5061" s="259"/>
      <c r="E5061" s="259"/>
      <c r="F5061" s="270"/>
      <c r="G5061" s="259"/>
      <c r="H5061" s="259"/>
      <c r="I5061" s="259"/>
      <c r="J5061" s="259"/>
    </row>
    <row r="5062" spans="1:10">
      <c r="A5062" s="259"/>
      <c r="B5062" s="259"/>
      <c r="C5062" s="259"/>
      <c r="D5062" s="259"/>
      <c r="E5062" s="259"/>
      <c r="F5062" s="270"/>
      <c r="G5062" s="259"/>
      <c r="H5062" s="259"/>
      <c r="I5062" s="259"/>
      <c r="J5062" s="259"/>
    </row>
    <row r="5063" spans="1:10">
      <c r="A5063" s="259"/>
      <c r="B5063" s="259"/>
      <c r="C5063" s="259"/>
      <c r="D5063" s="259"/>
      <c r="E5063" s="259"/>
      <c r="F5063" s="270"/>
      <c r="G5063" s="259"/>
      <c r="H5063" s="259"/>
      <c r="I5063" s="259"/>
      <c r="J5063" s="259"/>
    </row>
    <row r="5064" spans="1:10">
      <c r="A5064" s="259"/>
      <c r="B5064" s="259"/>
      <c r="C5064" s="259"/>
      <c r="D5064" s="259"/>
      <c r="E5064" s="259"/>
      <c r="F5064" s="270"/>
      <c r="G5064" s="259"/>
      <c r="H5064" s="259"/>
      <c r="I5064" s="259"/>
      <c r="J5064" s="259"/>
    </row>
    <row r="5065" spans="1:10">
      <c r="A5065" s="259"/>
      <c r="B5065" s="259"/>
      <c r="C5065" s="259"/>
      <c r="D5065" s="259"/>
      <c r="E5065" s="259"/>
      <c r="F5065" s="270"/>
      <c r="G5065" s="259"/>
      <c r="H5065" s="259"/>
      <c r="I5065" s="259"/>
      <c r="J5065" s="259"/>
    </row>
    <row r="5066" spans="1:10">
      <c r="A5066" s="259"/>
      <c r="B5066" s="259"/>
      <c r="C5066" s="259"/>
      <c r="D5066" s="259"/>
      <c r="E5066" s="259"/>
      <c r="F5066" s="270"/>
      <c r="G5066" s="259"/>
      <c r="H5066" s="259"/>
      <c r="I5066" s="259"/>
      <c r="J5066" s="259"/>
    </row>
    <row r="5067" spans="1:10">
      <c r="A5067" s="259"/>
      <c r="B5067" s="259"/>
      <c r="C5067" s="259"/>
      <c r="D5067" s="259"/>
      <c r="E5067" s="259"/>
      <c r="F5067" s="270"/>
      <c r="G5067" s="259"/>
      <c r="H5067" s="259"/>
      <c r="I5067" s="259"/>
      <c r="J5067" s="259"/>
    </row>
    <row r="5068" spans="1:10">
      <c r="A5068" s="259"/>
      <c r="B5068" s="259"/>
      <c r="C5068" s="259"/>
      <c r="D5068" s="259"/>
      <c r="E5068" s="259"/>
      <c r="F5068" s="270"/>
      <c r="G5068" s="259"/>
      <c r="H5068" s="259"/>
      <c r="I5068" s="259"/>
      <c r="J5068" s="259"/>
    </row>
    <row r="5069" spans="1:10">
      <c r="A5069" s="259"/>
      <c r="B5069" s="259"/>
      <c r="C5069" s="259"/>
      <c r="D5069" s="259"/>
      <c r="E5069" s="259"/>
      <c r="F5069" s="270"/>
      <c r="G5069" s="259"/>
      <c r="H5069" s="259"/>
      <c r="I5069" s="259"/>
      <c r="J5069" s="259"/>
    </row>
    <row r="5070" spans="1:10">
      <c r="A5070" s="259"/>
      <c r="B5070" s="259"/>
      <c r="C5070" s="259"/>
      <c r="D5070" s="259"/>
      <c r="E5070" s="259"/>
      <c r="F5070" s="270"/>
      <c r="G5070" s="259"/>
      <c r="H5070" s="259"/>
      <c r="I5070" s="259"/>
      <c r="J5070" s="259"/>
    </row>
    <row r="5071" spans="1:10">
      <c r="A5071" s="259"/>
      <c r="B5071" s="259"/>
      <c r="C5071" s="259"/>
      <c r="D5071" s="259"/>
      <c r="E5071" s="259"/>
      <c r="F5071" s="270"/>
      <c r="G5071" s="259"/>
      <c r="H5071" s="259"/>
      <c r="I5071" s="259"/>
      <c r="J5071" s="259"/>
    </row>
    <row r="5072" spans="1:10">
      <c r="A5072" s="259"/>
      <c r="B5072" s="259"/>
      <c r="C5072" s="259"/>
      <c r="D5072" s="259"/>
      <c r="E5072" s="259"/>
      <c r="F5072" s="270"/>
      <c r="G5072" s="259"/>
      <c r="H5072" s="259"/>
      <c r="I5072" s="259"/>
      <c r="J5072" s="259"/>
    </row>
    <row r="5073" spans="1:10">
      <c r="A5073" s="259"/>
      <c r="B5073" s="259"/>
      <c r="C5073" s="259"/>
      <c r="D5073" s="259"/>
      <c r="E5073" s="259"/>
      <c r="F5073" s="270"/>
      <c r="G5073" s="259"/>
      <c r="H5073" s="259"/>
      <c r="I5073" s="259"/>
      <c r="J5073" s="259"/>
    </row>
    <row r="5074" spans="1:10">
      <c r="A5074" s="259"/>
      <c r="B5074" s="259"/>
      <c r="C5074" s="259"/>
      <c r="D5074" s="259"/>
      <c r="E5074" s="259"/>
      <c r="F5074" s="270"/>
      <c r="G5074" s="259"/>
      <c r="H5074" s="259"/>
      <c r="I5074" s="259"/>
      <c r="J5074" s="259"/>
    </row>
    <row r="5075" spans="1:10">
      <c r="A5075" s="259"/>
      <c r="B5075" s="259"/>
      <c r="C5075" s="259"/>
      <c r="D5075" s="259"/>
      <c r="E5075" s="259"/>
      <c r="F5075" s="270"/>
      <c r="G5075" s="259"/>
      <c r="H5075" s="259"/>
      <c r="I5075" s="259"/>
      <c r="J5075" s="259"/>
    </row>
    <row r="5076" spans="1:10">
      <c r="A5076" s="259"/>
      <c r="B5076" s="259"/>
      <c r="C5076" s="259"/>
      <c r="D5076" s="259"/>
      <c r="E5076" s="259"/>
      <c r="F5076" s="270"/>
      <c r="G5076" s="259"/>
      <c r="H5076" s="259"/>
      <c r="I5076" s="259"/>
      <c r="J5076" s="259"/>
    </row>
    <row r="5077" spans="1:10">
      <c r="A5077" s="259"/>
      <c r="B5077" s="259"/>
      <c r="C5077" s="259"/>
      <c r="D5077" s="259"/>
      <c r="E5077" s="259"/>
      <c r="F5077" s="270"/>
      <c r="G5077" s="259"/>
      <c r="H5077" s="259"/>
      <c r="I5077" s="259"/>
      <c r="J5077" s="259"/>
    </row>
    <row r="5078" spans="1:10">
      <c r="A5078" s="259"/>
      <c r="B5078" s="259"/>
      <c r="C5078" s="259"/>
      <c r="D5078" s="259"/>
      <c r="E5078" s="259"/>
      <c r="F5078" s="270"/>
      <c r="G5078" s="259"/>
      <c r="H5078" s="259"/>
      <c r="I5078" s="259"/>
      <c r="J5078" s="259"/>
    </row>
    <row r="5079" spans="1:10">
      <c r="A5079" s="259"/>
      <c r="B5079" s="259"/>
      <c r="C5079" s="259"/>
      <c r="D5079" s="259"/>
      <c r="E5079" s="259"/>
      <c r="F5079" s="270"/>
      <c r="G5079" s="259"/>
      <c r="H5079" s="259"/>
      <c r="I5079" s="259"/>
      <c r="J5079" s="259"/>
    </row>
    <row r="5080" spans="1:10">
      <c r="A5080" s="259"/>
      <c r="B5080" s="259"/>
      <c r="C5080" s="259"/>
      <c r="D5080" s="259"/>
      <c r="E5080" s="259"/>
      <c r="F5080" s="270"/>
      <c r="G5080" s="259"/>
      <c r="H5080" s="259"/>
      <c r="I5080" s="259"/>
      <c r="J5080" s="259"/>
    </row>
    <row r="5081" spans="1:10">
      <c r="A5081" s="259"/>
      <c r="B5081" s="259"/>
      <c r="C5081" s="259"/>
      <c r="D5081" s="259"/>
      <c r="E5081" s="259"/>
      <c r="F5081" s="270"/>
      <c r="G5081" s="259"/>
      <c r="H5081" s="259"/>
      <c r="I5081" s="259"/>
      <c r="J5081" s="259"/>
    </row>
    <row r="5082" spans="1:10">
      <c r="A5082" s="259"/>
      <c r="B5082" s="259"/>
      <c r="C5082" s="259"/>
      <c r="D5082" s="259"/>
      <c r="E5082" s="259"/>
      <c r="F5082" s="270"/>
      <c r="G5082" s="259"/>
      <c r="H5082" s="259"/>
      <c r="I5082" s="259"/>
      <c r="J5082" s="259"/>
    </row>
    <row r="5083" spans="1:10">
      <c r="A5083" s="259"/>
      <c r="B5083" s="259"/>
      <c r="C5083" s="259"/>
      <c r="D5083" s="259"/>
      <c r="E5083" s="259"/>
      <c r="F5083" s="270"/>
      <c r="G5083" s="259"/>
      <c r="H5083" s="259"/>
      <c r="I5083" s="259"/>
      <c r="J5083" s="259"/>
    </row>
    <row r="5084" spans="1:10">
      <c r="A5084" s="259"/>
      <c r="B5084" s="259"/>
      <c r="C5084" s="259"/>
      <c r="D5084" s="259"/>
      <c r="E5084" s="259"/>
      <c r="F5084" s="270"/>
      <c r="G5084" s="259"/>
      <c r="H5084" s="259"/>
      <c r="I5084" s="259"/>
      <c r="J5084" s="259"/>
    </row>
    <row r="5085" spans="1:10">
      <c r="A5085" s="259"/>
      <c r="B5085" s="259"/>
      <c r="C5085" s="259"/>
      <c r="D5085" s="259"/>
      <c r="E5085" s="259"/>
      <c r="F5085" s="270"/>
      <c r="G5085" s="259"/>
      <c r="H5085" s="259"/>
      <c r="I5085" s="259"/>
      <c r="J5085" s="259"/>
    </row>
    <row r="5086" spans="1:10">
      <c r="A5086" s="259"/>
      <c r="B5086" s="259"/>
      <c r="C5086" s="259"/>
      <c r="D5086" s="259"/>
      <c r="E5086" s="259"/>
      <c r="F5086" s="270"/>
      <c r="G5086" s="259"/>
      <c r="H5086" s="259"/>
      <c r="I5086" s="259"/>
      <c r="J5086" s="259"/>
    </row>
    <row r="5087" spans="1:10">
      <c r="A5087" s="259"/>
      <c r="B5087" s="259"/>
      <c r="C5087" s="259"/>
      <c r="D5087" s="259"/>
      <c r="E5087" s="259"/>
      <c r="F5087" s="270"/>
      <c r="G5087" s="259"/>
      <c r="H5087" s="259"/>
      <c r="I5087" s="259"/>
      <c r="J5087" s="259"/>
    </row>
    <row r="5088" spans="1:10">
      <c r="A5088" s="259"/>
      <c r="B5088" s="259"/>
      <c r="C5088" s="259"/>
      <c r="D5088" s="259"/>
      <c r="E5088" s="259"/>
      <c r="F5088" s="270"/>
      <c r="G5088" s="259"/>
      <c r="H5088" s="259"/>
      <c r="I5088" s="259"/>
      <c r="J5088" s="259"/>
    </row>
    <row r="5089" spans="1:10">
      <c r="A5089" s="259"/>
      <c r="B5089" s="259"/>
      <c r="C5089" s="259"/>
      <c r="D5089" s="259"/>
      <c r="E5089" s="259"/>
      <c r="F5089" s="270"/>
      <c r="G5089" s="259"/>
      <c r="H5089" s="259"/>
      <c r="I5089" s="259"/>
      <c r="J5089" s="259"/>
    </row>
    <row r="5090" spans="1:10">
      <c r="A5090" s="259"/>
      <c r="B5090" s="259"/>
      <c r="C5090" s="259"/>
      <c r="D5090" s="259"/>
      <c r="E5090" s="259"/>
      <c r="F5090" s="270"/>
      <c r="G5090" s="259"/>
      <c r="H5090" s="259"/>
      <c r="I5090" s="259"/>
      <c r="J5090" s="259"/>
    </row>
    <row r="5091" spans="1:10">
      <c r="A5091" s="259"/>
      <c r="B5091" s="259"/>
      <c r="C5091" s="259"/>
      <c r="D5091" s="259"/>
      <c r="E5091" s="259"/>
      <c r="F5091" s="270"/>
      <c r="G5091" s="259"/>
      <c r="H5091" s="259"/>
      <c r="I5091" s="259"/>
      <c r="J5091" s="259"/>
    </row>
    <row r="5092" spans="1:10">
      <c r="A5092" s="259"/>
      <c r="B5092" s="259"/>
      <c r="C5092" s="259"/>
      <c r="D5092" s="259"/>
      <c r="E5092" s="259"/>
      <c r="F5092" s="270"/>
      <c r="G5092" s="259"/>
      <c r="H5092" s="259"/>
      <c r="I5092" s="259"/>
      <c r="J5092" s="259"/>
    </row>
    <row r="5093" spans="1:10">
      <c r="A5093" s="259"/>
      <c r="B5093" s="259"/>
      <c r="C5093" s="259"/>
      <c r="D5093" s="259"/>
      <c r="E5093" s="259"/>
      <c r="F5093" s="270"/>
      <c r="G5093" s="259"/>
      <c r="H5093" s="259"/>
      <c r="I5093" s="259"/>
      <c r="J5093" s="259"/>
    </row>
    <row r="5094" spans="1:10">
      <c r="A5094" s="259"/>
      <c r="B5094" s="259"/>
      <c r="C5094" s="259"/>
      <c r="D5094" s="259"/>
      <c r="E5094" s="259"/>
      <c r="F5094" s="270"/>
      <c r="G5094" s="259"/>
      <c r="H5094" s="259"/>
      <c r="I5094" s="259"/>
      <c r="J5094" s="259"/>
    </row>
    <row r="5095" spans="1:10">
      <c r="A5095" s="259"/>
      <c r="B5095" s="259"/>
      <c r="C5095" s="259"/>
      <c r="D5095" s="259"/>
      <c r="E5095" s="259"/>
      <c r="F5095" s="270"/>
      <c r="G5095" s="259"/>
      <c r="H5095" s="259"/>
      <c r="I5095" s="259"/>
      <c r="J5095" s="259"/>
    </row>
    <row r="5096" spans="1:10">
      <c r="A5096" s="259"/>
      <c r="B5096" s="259"/>
      <c r="C5096" s="259"/>
      <c r="D5096" s="259"/>
      <c r="E5096" s="259"/>
      <c r="F5096" s="270"/>
      <c r="G5096" s="259"/>
      <c r="H5096" s="259"/>
      <c r="I5096" s="259"/>
      <c r="J5096" s="259"/>
    </row>
    <row r="5097" spans="1:10">
      <c r="A5097" s="259"/>
      <c r="B5097" s="259"/>
      <c r="C5097" s="259"/>
      <c r="D5097" s="259"/>
      <c r="E5097" s="259"/>
      <c r="F5097" s="270"/>
      <c r="G5097" s="259"/>
      <c r="H5097" s="259"/>
      <c r="I5097" s="259"/>
      <c r="J5097" s="259"/>
    </row>
    <row r="5098" spans="1:10">
      <c r="A5098" s="259"/>
      <c r="B5098" s="259"/>
      <c r="C5098" s="259"/>
      <c r="D5098" s="259"/>
      <c r="E5098" s="259"/>
      <c r="F5098" s="270"/>
      <c r="G5098" s="259"/>
      <c r="H5098" s="259"/>
      <c r="I5098" s="259"/>
      <c r="J5098" s="259"/>
    </row>
    <row r="5099" spans="1:10">
      <c r="A5099" s="259"/>
      <c r="B5099" s="259"/>
      <c r="C5099" s="259"/>
      <c r="D5099" s="259"/>
      <c r="E5099" s="259"/>
      <c r="F5099" s="270"/>
      <c r="G5099" s="259"/>
      <c r="H5099" s="259"/>
      <c r="I5099" s="259"/>
      <c r="J5099" s="259"/>
    </row>
    <row r="5100" spans="1:10">
      <c r="A5100" s="259"/>
      <c r="B5100" s="259"/>
      <c r="C5100" s="259"/>
      <c r="D5100" s="259"/>
      <c r="E5100" s="259"/>
      <c r="F5100" s="270"/>
      <c r="G5100" s="259"/>
      <c r="H5100" s="259"/>
      <c r="I5100" s="259"/>
      <c r="J5100" s="259"/>
    </row>
    <row r="5101" spans="1:10">
      <c r="A5101" s="259"/>
      <c r="B5101" s="259"/>
      <c r="C5101" s="259"/>
      <c r="D5101" s="259"/>
      <c r="E5101" s="259"/>
      <c r="F5101" s="270"/>
      <c r="G5101" s="259"/>
      <c r="H5101" s="259"/>
      <c r="I5101" s="259"/>
      <c r="J5101" s="259"/>
    </row>
    <row r="5102" spans="1:10">
      <c r="A5102" s="259"/>
      <c r="B5102" s="259"/>
      <c r="C5102" s="259"/>
      <c r="D5102" s="259"/>
      <c r="E5102" s="259"/>
      <c r="F5102" s="270"/>
      <c r="G5102" s="259"/>
      <c r="H5102" s="259"/>
      <c r="I5102" s="259"/>
      <c r="J5102" s="259"/>
    </row>
    <row r="5103" spans="1:10">
      <c r="A5103" s="259"/>
      <c r="B5103" s="259"/>
      <c r="C5103" s="259"/>
      <c r="D5103" s="259"/>
      <c r="E5103" s="259"/>
      <c r="F5103" s="270"/>
      <c r="G5103" s="259"/>
      <c r="H5103" s="259"/>
      <c r="I5103" s="259"/>
      <c r="J5103" s="259"/>
    </row>
    <row r="5104" spans="1:10">
      <c r="A5104" s="259"/>
      <c r="B5104" s="259"/>
      <c r="C5104" s="259"/>
      <c r="D5104" s="259"/>
      <c r="E5104" s="259"/>
      <c r="F5104" s="270"/>
      <c r="G5104" s="259"/>
      <c r="H5104" s="259"/>
      <c r="I5104" s="259"/>
      <c r="J5104" s="259"/>
    </row>
    <row r="5105" spans="1:10">
      <c r="A5105" s="259"/>
      <c r="B5105" s="259"/>
      <c r="C5105" s="259"/>
      <c r="D5105" s="259"/>
      <c r="E5105" s="259"/>
      <c r="F5105" s="270"/>
      <c r="G5105" s="259"/>
      <c r="H5105" s="259"/>
      <c r="I5105" s="259"/>
      <c r="J5105" s="259"/>
    </row>
    <row r="5106" spans="1:10">
      <c r="A5106" s="259"/>
      <c r="B5106" s="259"/>
      <c r="C5106" s="259"/>
      <c r="D5106" s="259"/>
      <c r="E5106" s="259"/>
      <c r="F5106" s="270"/>
      <c r="G5106" s="259"/>
      <c r="H5106" s="259"/>
      <c r="I5106" s="259"/>
      <c r="J5106" s="259"/>
    </row>
    <row r="5107" spans="1:10">
      <c r="A5107" s="259"/>
      <c r="B5107" s="259"/>
      <c r="C5107" s="259"/>
      <c r="D5107" s="259"/>
      <c r="E5107" s="259"/>
      <c r="F5107" s="270"/>
      <c r="G5107" s="259"/>
      <c r="H5107" s="259"/>
      <c r="I5107" s="259"/>
      <c r="J5107" s="259"/>
    </row>
    <row r="5108" spans="1:10">
      <c r="A5108" s="259"/>
      <c r="B5108" s="259"/>
      <c r="C5108" s="259"/>
      <c r="D5108" s="259"/>
      <c r="E5108" s="259"/>
      <c r="F5108" s="270"/>
      <c r="G5108" s="259"/>
      <c r="H5108" s="259"/>
      <c r="I5108" s="259"/>
      <c r="J5108" s="259"/>
    </row>
    <row r="5109" spans="1:10">
      <c r="A5109" s="259"/>
      <c r="B5109" s="259"/>
      <c r="C5109" s="259"/>
      <c r="D5109" s="259"/>
      <c r="E5109" s="259"/>
      <c r="F5109" s="270"/>
      <c r="G5109" s="259"/>
      <c r="H5109" s="259"/>
      <c r="I5109" s="259"/>
      <c r="J5109" s="259"/>
    </row>
    <row r="5110" spans="1:10">
      <c r="A5110" s="259"/>
      <c r="B5110" s="259"/>
      <c r="C5110" s="259"/>
      <c r="D5110" s="259"/>
      <c r="E5110" s="259"/>
      <c r="F5110" s="270"/>
      <c r="G5110" s="259"/>
      <c r="H5110" s="259"/>
      <c r="I5110" s="259"/>
      <c r="J5110" s="259"/>
    </row>
    <row r="5111" spans="1:10">
      <c r="A5111" s="259"/>
      <c r="B5111" s="259"/>
      <c r="C5111" s="259"/>
      <c r="D5111" s="259"/>
      <c r="E5111" s="259"/>
      <c r="F5111" s="270"/>
      <c r="G5111" s="259"/>
      <c r="H5111" s="259"/>
      <c r="I5111" s="259"/>
      <c r="J5111" s="259"/>
    </row>
    <row r="5112" spans="1:10">
      <c r="A5112" s="259"/>
      <c r="B5112" s="259"/>
      <c r="C5112" s="259"/>
      <c r="D5112" s="259"/>
      <c r="E5112" s="259"/>
      <c r="F5112" s="270"/>
      <c r="G5112" s="259"/>
      <c r="H5112" s="259"/>
      <c r="I5112" s="259"/>
      <c r="J5112" s="259"/>
    </row>
    <row r="5113" spans="1:10">
      <c r="A5113" s="259"/>
      <c r="B5113" s="259"/>
      <c r="C5113" s="259"/>
      <c r="D5113" s="259"/>
      <c r="E5113" s="259"/>
      <c r="F5113" s="270"/>
      <c r="G5113" s="259"/>
      <c r="H5113" s="259"/>
      <c r="I5113" s="259"/>
      <c r="J5113" s="259"/>
    </row>
    <row r="5114" spans="1:10">
      <c r="A5114" s="259"/>
      <c r="B5114" s="259"/>
      <c r="C5114" s="259"/>
      <c r="D5114" s="259"/>
      <c r="E5114" s="259"/>
      <c r="F5114" s="270"/>
      <c r="G5114" s="259"/>
      <c r="H5114" s="259"/>
      <c r="I5114" s="259"/>
      <c r="J5114" s="259"/>
    </row>
    <row r="5115" spans="1:10">
      <c r="A5115" s="259"/>
      <c r="B5115" s="259"/>
      <c r="C5115" s="259"/>
      <c r="D5115" s="259"/>
      <c r="E5115" s="259"/>
      <c r="F5115" s="270"/>
      <c r="G5115" s="259"/>
      <c r="H5115" s="259"/>
      <c r="I5115" s="259"/>
      <c r="J5115" s="259"/>
    </row>
    <row r="5116" spans="1:10">
      <c r="A5116" s="259"/>
      <c r="B5116" s="259"/>
      <c r="C5116" s="259"/>
      <c r="D5116" s="259"/>
      <c r="E5116" s="259"/>
      <c r="F5116" s="270"/>
      <c r="G5116" s="259"/>
      <c r="H5116" s="259"/>
      <c r="I5116" s="259"/>
      <c r="J5116" s="259"/>
    </row>
    <row r="5117" spans="1:10">
      <c r="A5117" s="259"/>
      <c r="B5117" s="259"/>
      <c r="C5117" s="259"/>
      <c r="D5117" s="259"/>
      <c r="E5117" s="259"/>
      <c r="F5117" s="270"/>
      <c r="G5117" s="259"/>
      <c r="H5117" s="259"/>
      <c r="I5117" s="259"/>
      <c r="J5117" s="259"/>
    </row>
    <row r="5118" spans="1:10">
      <c r="A5118" s="259"/>
      <c r="B5118" s="259"/>
      <c r="C5118" s="259"/>
      <c r="D5118" s="259"/>
      <c r="E5118" s="259"/>
      <c r="F5118" s="270"/>
      <c r="G5118" s="259"/>
      <c r="H5118" s="259"/>
      <c r="I5118" s="259"/>
      <c r="J5118" s="259"/>
    </row>
    <row r="5119" spans="1:10">
      <c r="A5119" s="259"/>
      <c r="B5119" s="259"/>
      <c r="C5119" s="259"/>
      <c r="D5119" s="259"/>
      <c r="E5119" s="259"/>
      <c r="F5119" s="270"/>
      <c r="G5119" s="259"/>
      <c r="H5119" s="259"/>
      <c r="I5119" s="259"/>
      <c r="J5119" s="259"/>
    </row>
    <row r="5120" spans="1:10">
      <c r="A5120" s="259"/>
      <c r="B5120" s="259"/>
      <c r="C5120" s="259"/>
      <c r="D5120" s="259"/>
      <c r="E5120" s="259"/>
      <c r="F5120" s="270"/>
      <c r="G5120" s="259"/>
      <c r="H5120" s="259"/>
      <c r="I5120" s="259"/>
      <c r="J5120" s="259"/>
    </row>
    <row r="5121" spans="1:10">
      <c r="A5121" s="259"/>
      <c r="B5121" s="259"/>
      <c r="C5121" s="259"/>
      <c r="D5121" s="259"/>
      <c r="E5121" s="259"/>
      <c r="F5121" s="270"/>
      <c r="G5121" s="259"/>
      <c r="H5121" s="259"/>
      <c r="I5121" s="259"/>
      <c r="J5121" s="259"/>
    </row>
    <row r="5122" spans="1:10">
      <c r="A5122" s="259"/>
      <c r="B5122" s="259"/>
      <c r="C5122" s="259"/>
      <c r="D5122" s="259"/>
      <c r="E5122" s="259"/>
      <c r="F5122" s="270"/>
      <c r="G5122" s="259"/>
      <c r="H5122" s="259"/>
      <c r="I5122" s="259"/>
      <c r="J5122" s="259"/>
    </row>
    <row r="5123" spans="1:10">
      <c r="A5123" s="259"/>
      <c r="B5123" s="259"/>
      <c r="C5123" s="259"/>
      <c r="D5123" s="259"/>
      <c r="E5123" s="259"/>
      <c r="F5123" s="270"/>
      <c r="G5123" s="259"/>
      <c r="H5123" s="259"/>
      <c r="I5123" s="259"/>
      <c r="J5123" s="259"/>
    </row>
    <row r="5124" spans="1:10">
      <c r="A5124" s="259"/>
      <c r="B5124" s="259"/>
      <c r="C5124" s="259"/>
      <c r="D5124" s="259"/>
      <c r="E5124" s="259"/>
      <c r="F5124" s="270"/>
      <c r="G5124" s="259"/>
      <c r="H5124" s="259"/>
      <c r="I5124" s="259"/>
      <c r="J5124" s="259"/>
    </row>
    <row r="5125" spans="1:10">
      <c r="A5125" s="259"/>
      <c r="B5125" s="259"/>
      <c r="C5125" s="259"/>
      <c r="D5125" s="259"/>
      <c r="E5125" s="259"/>
      <c r="F5125" s="270"/>
      <c r="G5125" s="259"/>
      <c r="H5125" s="259"/>
      <c r="I5125" s="259"/>
      <c r="J5125" s="259"/>
    </row>
    <row r="5126" spans="1:10">
      <c r="A5126" s="259"/>
      <c r="B5126" s="259"/>
      <c r="C5126" s="259"/>
      <c r="D5126" s="259"/>
      <c r="E5126" s="259"/>
      <c r="F5126" s="270"/>
      <c r="G5126" s="259"/>
      <c r="H5126" s="259"/>
      <c r="I5126" s="259"/>
      <c r="J5126" s="259"/>
    </row>
    <row r="5127" spans="1:10">
      <c r="A5127" s="259"/>
      <c r="B5127" s="259"/>
      <c r="C5127" s="259"/>
      <c r="D5127" s="259"/>
      <c r="E5127" s="259"/>
      <c r="F5127" s="270"/>
      <c r="G5127" s="259"/>
      <c r="H5127" s="259"/>
      <c r="I5127" s="259"/>
      <c r="J5127" s="259"/>
    </row>
    <row r="5128" spans="1:10">
      <c r="A5128" s="259"/>
      <c r="B5128" s="259"/>
      <c r="C5128" s="259"/>
      <c r="D5128" s="259"/>
      <c r="E5128" s="259"/>
      <c r="F5128" s="270"/>
      <c r="G5128" s="259"/>
      <c r="H5128" s="259"/>
      <c r="I5128" s="259"/>
      <c r="J5128" s="259"/>
    </row>
    <row r="5129" spans="1:10">
      <c r="A5129" s="259"/>
      <c r="B5129" s="259"/>
      <c r="C5129" s="259"/>
      <c r="D5129" s="259"/>
      <c r="E5129" s="259"/>
      <c r="F5129" s="270"/>
      <c r="G5129" s="259"/>
      <c r="H5129" s="259"/>
      <c r="I5129" s="259"/>
      <c r="J5129" s="259"/>
    </row>
    <row r="5130" spans="1:10">
      <c r="A5130" s="259"/>
      <c r="B5130" s="259"/>
      <c r="C5130" s="259"/>
      <c r="D5130" s="259"/>
      <c r="E5130" s="259"/>
      <c r="F5130" s="270"/>
      <c r="G5130" s="259"/>
      <c r="H5130" s="259"/>
      <c r="I5130" s="259"/>
      <c r="J5130" s="259"/>
    </row>
    <row r="5131" spans="1:10">
      <c r="A5131" s="259"/>
      <c r="B5131" s="259"/>
      <c r="C5131" s="259"/>
      <c r="D5131" s="259"/>
      <c r="E5131" s="259"/>
      <c r="F5131" s="270"/>
      <c r="G5131" s="259"/>
      <c r="H5131" s="259"/>
      <c r="I5131" s="259"/>
      <c r="J5131" s="259"/>
    </row>
    <row r="5132" spans="1:10">
      <c r="A5132" s="259"/>
      <c r="B5132" s="259"/>
      <c r="C5132" s="259"/>
      <c r="D5132" s="259"/>
      <c r="E5132" s="259"/>
      <c r="F5132" s="270"/>
      <c r="G5132" s="259"/>
      <c r="H5132" s="259"/>
      <c r="I5132" s="259"/>
      <c r="J5132" s="259"/>
    </row>
    <row r="5133" spans="1:10">
      <c r="A5133" s="259"/>
      <c r="B5133" s="259"/>
      <c r="C5133" s="259"/>
      <c r="D5133" s="259"/>
      <c r="E5133" s="259"/>
      <c r="F5133" s="270"/>
      <c r="G5133" s="259"/>
      <c r="H5133" s="259"/>
      <c r="I5133" s="259"/>
      <c r="J5133" s="259"/>
    </row>
    <row r="5134" spans="1:10">
      <c r="A5134" s="259"/>
      <c r="B5134" s="259"/>
      <c r="C5134" s="259"/>
      <c r="D5134" s="259"/>
      <c r="E5134" s="259"/>
      <c r="F5134" s="270"/>
      <c r="G5134" s="259"/>
      <c r="H5134" s="259"/>
      <c r="I5134" s="259"/>
      <c r="J5134" s="259"/>
    </row>
    <row r="5135" spans="1:10">
      <c r="A5135" s="259"/>
      <c r="B5135" s="259"/>
      <c r="C5135" s="259"/>
      <c r="D5135" s="259"/>
      <c r="E5135" s="259"/>
      <c r="F5135" s="270"/>
      <c r="G5135" s="259"/>
      <c r="H5135" s="259"/>
      <c r="I5135" s="259"/>
      <c r="J5135" s="259"/>
    </row>
    <row r="5136" spans="1:10">
      <c r="A5136" s="259"/>
      <c r="B5136" s="259"/>
      <c r="C5136" s="259"/>
      <c r="D5136" s="259"/>
      <c r="E5136" s="259"/>
      <c r="F5136" s="270"/>
      <c r="G5136" s="259"/>
      <c r="H5136" s="259"/>
      <c r="I5136" s="259"/>
      <c r="J5136" s="259"/>
    </row>
    <row r="5137" spans="1:10">
      <c r="A5137" s="259"/>
      <c r="B5137" s="259"/>
      <c r="C5137" s="259"/>
      <c r="D5137" s="259"/>
      <c r="E5137" s="259"/>
      <c r="F5137" s="270"/>
      <c r="G5137" s="259"/>
      <c r="H5137" s="259"/>
      <c r="I5137" s="259"/>
      <c r="J5137" s="259"/>
    </row>
    <row r="5138" spans="1:10">
      <c r="A5138" s="259"/>
      <c r="B5138" s="259"/>
      <c r="C5138" s="259"/>
      <c r="D5138" s="259"/>
      <c r="E5138" s="259"/>
      <c r="F5138" s="270"/>
      <c r="G5138" s="259"/>
      <c r="H5138" s="259"/>
      <c r="I5138" s="259"/>
      <c r="J5138" s="259"/>
    </row>
    <row r="5139" spans="1:10">
      <c r="A5139" s="259"/>
      <c r="B5139" s="259"/>
      <c r="C5139" s="259"/>
      <c r="D5139" s="259"/>
      <c r="E5139" s="259"/>
      <c r="F5139" s="270"/>
      <c r="G5139" s="259"/>
      <c r="H5139" s="259"/>
      <c r="I5139" s="259"/>
      <c r="J5139" s="259"/>
    </row>
    <row r="5140" spans="1:10">
      <c r="A5140" s="259"/>
      <c r="B5140" s="259"/>
      <c r="C5140" s="259"/>
      <c r="D5140" s="259"/>
      <c r="E5140" s="259"/>
      <c r="F5140" s="270"/>
      <c r="G5140" s="259"/>
      <c r="H5140" s="259"/>
      <c r="I5140" s="259"/>
      <c r="J5140" s="259"/>
    </row>
    <row r="5141" spans="1:10">
      <c r="A5141" s="259"/>
      <c r="B5141" s="259"/>
      <c r="C5141" s="259"/>
      <c r="D5141" s="259"/>
      <c r="E5141" s="259"/>
      <c r="F5141" s="270"/>
      <c r="G5141" s="259"/>
      <c r="H5141" s="259"/>
      <c r="I5141" s="259"/>
      <c r="J5141" s="259"/>
    </row>
    <row r="5142" spans="1:10">
      <c r="A5142" s="259"/>
      <c r="B5142" s="259"/>
      <c r="C5142" s="259"/>
      <c r="D5142" s="259"/>
      <c r="E5142" s="259"/>
      <c r="F5142" s="270"/>
      <c r="G5142" s="259"/>
      <c r="H5142" s="259"/>
      <c r="I5142" s="259"/>
      <c r="J5142" s="259"/>
    </row>
    <row r="5143" spans="1:10">
      <c r="A5143" s="259"/>
      <c r="B5143" s="259"/>
      <c r="C5143" s="259"/>
      <c r="D5143" s="259"/>
      <c r="E5143" s="259"/>
      <c r="F5143" s="270"/>
      <c r="G5143" s="259"/>
      <c r="H5143" s="259"/>
      <c r="I5143" s="259"/>
      <c r="J5143" s="259"/>
    </row>
    <row r="5144" spans="1:10">
      <c r="A5144" s="259"/>
      <c r="B5144" s="259"/>
      <c r="C5144" s="259"/>
      <c r="D5144" s="259"/>
      <c r="E5144" s="259"/>
      <c r="F5144" s="270"/>
      <c r="G5144" s="259"/>
      <c r="H5144" s="259"/>
      <c r="I5144" s="259"/>
      <c r="J5144" s="259"/>
    </row>
    <row r="5145" spans="1:10">
      <c r="A5145" s="259"/>
      <c r="B5145" s="259"/>
      <c r="C5145" s="259"/>
      <c r="D5145" s="259"/>
      <c r="E5145" s="259"/>
      <c r="F5145" s="270"/>
      <c r="G5145" s="259"/>
      <c r="H5145" s="259"/>
      <c r="I5145" s="259"/>
      <c r="J5145" s="259"/>
    </row>
    <row r="5146" spans="1:10">
      <c r="A5146" s="259"/>
      <c r="B5146" s="259"/>
      <c r="C5146" s="259"/>
      <c r="D5146" s="259"/>
      <c r="E5146" s="259"/>
      <c r="F5146" s="270"/>
      <c r="G5146" s="259"/>
      <c r="H5146" s="259"/>
      <c r="I5146" s="259"/>
      <c r="J5146" s="259"/>
    </row>
    <row r="5147" spans="1:10">
      <c r="A5147" s="259"/>
      <c r="B5147" s="259"/>
      <c r="C5147" s="259"/>
      <c r="D5147" s="259"/>
      <c r="E5147" s="259"/>
      <c r="F5147" s="270"/>
      <c r="G5147" s="259"/>
      <c r="H5147" s="259"/>
      <c r="I5147" s="259"/>
      <c r="J5147" s="259"/>
    </row>
    <row r="5148" spans="1:10">
      <c r="A5148" s="259"/>
      <c r="B5148" s="259"/>
      <c r="C5148" s="259"/>
      <c r="D5148" s="259"/>
      <c r="E5148" s="259"/>
      <c r="F5148" s="270"/>
      <c r="G5148" s="259"/>
      <c r="H5148" s="259"/>
      <c r="I5148" s="259"/>
      <c r="J5148" s="259"/>
    </row>
    <row r="5149" spans="1:10">
      <c r="A5149" s="259"/>
      <c r="B5149" s="259"/>
      <c r="C5149" s="259"/>
      <c r="D5149" s="259"/>
      <c r="E5149" s="259"/>
      <c r="F5149" s="270"/>
      <c r="G5149" s="259"/>
      <c r="H5149" s="259"/>
      <c r="I5149" s="259"/>
      <c r="J5149" s="259"/>
    </row>
    <row r="5150" spans="1:10">
      <c r="A5150" s="259"/>
      <c r="B5150" s="259"/>
      <c r="C5150" s="259"/>
      <c r="D5150" s="259"/>
      <c r="E5150" s="259"/>
      <c r="F5150" s="270"/>
      <c r="G5150" s="259"/>
      <c r="H5150" s="259"/>
      <c r="I5150" s="259"/>
      <c r="J5150" s="259"/>
    </row>
    <row r="5151" spans="1:10">
      <c r="A5151" s="259"/>
      <c r="B5151" s="259"/>
      <c r="C5151" s="259"/>
      <c r="D5151" s="259"/>
      <c r="E5151" s="259"/>
      <c r="F5151" s="270"/>
      <c r="G5151" s="259"/>
      <c r="H5151" s="259"/>
      <c r="I5151" s="259"/>
      <c r="J5151" s="259"/>
    </row>
    <row r="5152" spans="1:10">
      <c r="A5152" s="259"/>
      <c r="B5152" s="259"/>
      <c r="C5152" s="259"/>
      <c r="D5152" s="259"/>
      <c r="E5152" s="259"/>
      <c r="F5152" s="270"/>
      <c r="G5152" s="259"/>
      <c r="H5152" s="259"/>
      <c r="I5152" s="259"/>
      <c r="J5152" s="259"/>
    </row>
    <row r="5153" spans="1:10">
      <c r="A5153" s="259"/>
      <c r="B5153" s="259"/>
      <c r="C5153" s="259"/>
      <c r="D5153" s="259"/>
      <c r="E5153" s="259"/>
      <c r="F5153" s="270"/>
      <c r="G5153" s="259"/>
      <c r="H5153" s="259"/>
      <c r="I5153" s="259"/>
      <c r="J5153" s="259"/>
    </row>
    <row r="5154" spans="1:10">
      <c r="A5154" s="259"/>
      <c r="B5154" s="259"/>
      <c r="C5154" s="259"/>
      <c r="D5154" s="259"/>
      <c r="E5154" s="259"/>
      <c r="F5154" s="270"/>
      <c r="G5154" s="259"/>
      <c r="H5154" s="259"/>
      <c r="I5154" s="259"/>
      <c r="J5154" s="259"/>
    </row>
    <row r="5155" spans="1:10">
      <c r="A5155" s="259"/>
      <c r="B5155" s="259"/>
      <c r="C5155" s="259"/>
      <c r="D5155" s="259"/>
      <c r="E5155" s="259"/>
      <c r="F5155" s="270"/>
      <c r="G5155" s="259"/>
      <c r="H5155" s="259"/>
      <c r="I5155" s="259"/>
      <c r="J5155" s="259"/>
    </row>
    <row r="5156" spans="1:10">
      <c r="A5156" s="259"/>
      <c r="B5156" s="259"/>
      <c r="C5156" s="259"/>
      <c r="D5156" s="259"/>
      <c r="E5156" s="259"/>
      <c r="F5156" s="270"/>
      <c r="G5156" s="259"/>
      <c r="H5156" s="259"/>
      <c r="I5156" s="259"/>
      <c r="J5156" s="259"/>
    </row>
    <row r="5157" spans="1:10">
      <c r="A5157" s="259"/>
      <c r="B5157" s="259"/>
      <c r="C5157" s="259"/>
      <c r="D5157" s="259"/>
      <c r="E5157" s="259"/>
      <c r="F5157" s="270"/>
      <c r="G5157" s="259"/>
      <c r="H5157" s="259"/>
      <c r="I5157" s="259"/>
      <c r="J5157" s="259"/>
    </row>
    <row r="5158" spans="1:10">
      <c r="A5158" s="259"/>
      <c r="B5158" s="259"/>
      <c r="C5158" s="259"/>
      <c r="D5158" s="259"/>
      <c r="E5158" s="259"/>
      <c r="F5158" s="270"/>
      <c r="G5158" s="259"/>
      <c r="H5158" s="259"/>
      <c r="I5158" s="259"/>
      <c r="J5158" s="259"/>
    </row>
    <row r="5159" spans="1:10">
      <c r="A5159" s="259"/>
      <c r="B5159" s="259"/>
      <c r="C5159" s="259"/>
      <c r="D5159" s="259"/>
      <c r="E5159" s="259"/>
      <c r="F5159" s="270"/>
      <c r="G5159" s="259"/>
      <c r="H5159" s="259"/>
      <c r="I5159" s="259"/>
      <c r="J5159" s="259"/>
    </row>
    <row r="5160" spans="1:10">
      <c r="A5160" s="259"/>
      <c r="B5160" s="259"/>
      <c r="C5160" s="259"/>
      <c r="D5160" s="259"/>
      <c r="E5160" s="259"/>
      <c r="F5160" s="270"/>
      <c r="G5160" s="259"/>
      <c r="H5160" s="259"/>
      <c r="I5160" s="259"/>
      <c r="J5160" s="259"/>
    </row>
    <row r="5161" spans="1:10">
      <c r="A5161" s="259"/>
      <c r="B5161" s="259"/>
      <c r="C5161" s="259"/>
      <c r="D5161" s="259"/>
      <c r="E5161" s="259"/>
      <c r="F5161" s="270"/>
      <c r="G5161" s="259"/>
      <c r="H5161" s="259"/>
      <c r="I5161" s="259"/>
      <c r="J5161" s="259"/>
    </row>
    <row r="5162" spans="1:10">
      <c r="A5162" s="259"/>
      <c r="B5162" s="259"/>
      <c r="C5162" s="259"/>
      <c r="D5162" s="259"/>
      <c r="E5162" s="259"/>
      <c r="F5162" s="270"/>
      <c r="G5162" s="259"/>
      <c r="H5162" s="259"/>
      <c r="I5162" s="259"/>
      <c r="J5162" s="259"/>
    </row>
    <row r="5163" spans="1:10">
      <c r="A5163" s="259"/>
      <c r="B5163" s="259"/>
      <c r="C5163" s="259"/>
      <c r="D5163" s="259"/>
      <c r="E5163" s="259"/>
      <c r="F5163" s="270"/>
      <c r="G5163" s="259"/>
      <c r="H5163" s="259"/>
      <c r="I5163" s="259"/>
      <c r="J5163" s="259"/>
    </row>
    <row r="5164" spans="1:10">
      <c r="A5164" s="259"/>
      <c r="B5164" s="259"/>
      <c r="C5164" s="259"/>
      <c r="D5164" s="259"/>
      <c r="E5164" s="259"/>
      <c r="F5164" s="270"/>
      <c r="G5164" s="259"/>
      <c r="H5164" s="259"/>
      <c r="I5164" s="259"/>
      <c r="J5164" s="259"/>
    </row>
    <row r="5165" spans="1:10">
      <c r="A5165" s="259"/>
      <c r="B5165" s="259"/>
      <c r="C5165" s="259"/>
      <c r="D5165" s="259"/>
      <c r="E5165" s="259"/>
      <c r="F5165" s="270"/>
      <c r="G5165" s="259"/>
      <c r="H5165" s="259"/>
      <c r="I5165" s="259"/>
      <c r="J5165" s="259"/>
    </row>
    <row r="5166" spans="1:10">
      <c r="A5166" s="259"/>
      <c r="B5166" s="259"/>
      <c r="C5166" s="259"/>
      <c r="D5166" s="259"/>
      <c r="E5166" s="259"/>
      <c r="F5166" s="270"/>
      <c r="G5166" s="259"/>
      <c r="H5166" s="259"/>
      <c r="I5166" s="259"/>
      <c r="J5166" s="259"/>
    </row>
    <row r="5167" spans="1:10">
      <c r="A5167" s="259"/>
      <c r="B5167" s="259"/>
      <c r="C5167" s="259"/>
      <c r="D5167" s="259"/>
      <c r="E5167" s="259"/>
      <c r="F5167" s="270"/>
      <c r="G5167" s="259"/>
      <c r="H5167" s="259"/>
      <c r="I5167" s="259"/>
      <c r="J5167" s="259"/>
    </row>
    <row r="5168" spans="1:10">
      <c r="A5168" s="259"/>
      <c r="B5168" s="259"/>
      <c r="C5168" s="259"/>
      <c r="D5168" s="259"/>
      <c r="E5168" s="259"/>
      <c r="F5168" s="270"/>
      <c r="G5168" s="259"/>
      <c r="H5168" s="259"/>
      <c r="I5168" s="259"/>
      <c r="J5168" s="259"/>
    </row>
    <row r="5169" spans="1:10">
      <c r="A5169" s="259"/>
      <c r="B5169" s="259"/>
      <c r="C5169" s="259"/>
      <c r="D5169" s="259"/>
      <c r="E5169" s="259"/>
      <c r="F5169" s="270"/>
      <c r="G5169" s="259"/>
      <c r="H5169" s="259"/>
      <c r="I5169" s="259"/>
      <c r="J5169" s="259"/>
    </row>
    <row r="5170" spans="1:10">
      <c r="A5170" s="259"/>
      <c r="B5170" s="259"/>
      <c r="C5170" s="259"/>
      <c r="D5170" s="259"/>
      <c r="E5170" s="259"/>
      <c r="F5170" s="270"/>
      <c r="G5170" s="259"/>
      <c r="H5170" s="259"/>
      <c r="I5170" s="259"/>
      <c r="J5170" s="259"/>
    </row>
    <row r="5171" spans="1:10">
      <c r="A5171" s="259"/>
      <c r="B5171" s="259"/>
      <c r="C5171" s="259"/>
      <c r="D5171" s="259"/>
      <c r="E5171" s="259"/>
      <c r="F5171" s="270"/>
      <c r="G5171" s="259"/>
      <c r="H5171" s="259"/>
      <c r="I5171" s="259"/>
      <c r="J5171" s="259"/>
    </row>
    <row r="5172" spans="1:10">
      <c r="A5172" s="259"/>
      <c r="B5172" s="259"/>
      <c r="C5172" s="259"/>
      <c r="D5172" s="259"/>
      <c r="E5172" s="259"/>
      <c r="F5172" s="270"/>
      <c r="G5172" s="259"/>
      <c r="H5172" s="259"/>
      <c r="I5172" s="259"/>
      <c r="J5172" s="259"/>
    </row>
    <row r="5173" spans="1:10">
      <c r="A5173" s="259"/>
      <c r="B5173" s="259"/>
      <c r="C5173" s="259"/>
      <c r="D5173" s="259"/>
      <c r="E5173" s="259"/>
      <c r="F5173" s="270"/>
      <c r="G5173" s="259"/>
      <c r="H5173" s="259"/>
      <c r="I5173" s="259"/>
      <c r="J5173" s="259"/>
    </row>
    <row r="5174" spans="1:10">
      <c r="A5174" s="259"/>
      <c r="B5174" s="259"/>
      <c r="C5174" s="259"/>
      <c r="D5174" s="259"/>
      <c r="E5174" s="259"/>
      <c r="F5174" s="270"/>
      <c r="G5174" s="259"/>
      <c r="H5174" s="259"/>
      <c r="I5174" s="259"/>
      <c r="J5174" s="259"/>
    </row>
    <row r="5175" spans="1:10">
      <c r="A5175" s="259"/>
      <c r="B5175" s="259"/>
      <c r="C5175" s="259"/>
      <c r="D5175" s="259"/>
      <c r="E5175" s="259"/>
      <c r="F5175" s="270"/>
      <c r="G5175" s="259"/>
      <c r="H5175" s="259"/>
      <c r="I5175" s="259"/>
      <c r="J5175" s="259"/>
    </row>
    <row r="5176" spans="1:10">
      <c r="A5176" s="259"/>
      <c r="B5176" s="259"/>
      <c r="C5176" s="259"/>
      <c r="D5176" s="259"/>
      <c r="E5176" s="259"/>
      <c r="F5176" s="270"/>
      <c r="G5176" s="259"/>
      <c r="H5176" s="259"/>
      <c r="I5176" s="259"/>
      <c r="J5176" s="259"/>
    </row>
    <row r="5177" spans="1:10">
      <c r="A5177" s="259"/>
      <c r="B5177" s="259"/>
      <c r="C5177" s="259"/>
      <c r="D5177" s="259"/>
      <c r="E5177" s="259"/>
      <c r="F5177" s="270"/>
      <c r="G5177" s="259"/>
      <c r="H5177" s="259"/>
      <c r="I5177" s="259"/>
      <c r="J5177" s="259"/>
    </row>
    <row r="5178" spans="1:10">
      <c r="A5178" s="259"/>
      <c r="B5178" s="259"/>
      <c r="C5178" s="259"/>
      <c r="D5178" s="259"/>
      <c r="E5178" s="259"/>
      <c r="F5178" s="270"/>
      <c r="G5178" s="259"/>
      <c r="H5178" s="259"/>
      <c r="I5178" s="259"/>
      <c r="J5178" s="259"/>
    </row>
    <row r="5179" spans="1:10">
      <c r="A5179" s="259"/>
      <c r="B5179" s="259"/>
      <c r="C5179" s="259"/>
      <c r="D5179" s="259"/>
      <c r="E5179" s="259"/>
      <c r="F5179" s="270"/>
      <c r="G5179" s="259"/>
      <c r="H5179" s="259"/>
      <c r="I5179" s="259"/>
      <c r="J5179" s="259"/>
    </row>
    <row r="5180" spans="1:10">
      <c r="A5180" s="259"/>
      <c r="B5180" s="259"/>
      <c r="C5180" s="259"/>
      <c r="D5180" s="259"/>
      <c r="E5180" s="259"/>
      <c r="F5180" s="270"/>
      <c r="G5180" s="259"/>
      <c r="H5180" s="259"/>
      <c r="I5180" s="259"/>
      <c r="J5180" s="259"/>
    </row>
    <row r="5181" spans="1:10">
      <c r="A5181" s="259"/>
      <c r="B5181" s="259"/>
      <c r="C5181" s="259"/>
      <c r="D5181" s="259"/>
      <c r="E5181" s="259"/>
      <c r="F5181" s="270"/>
      <c r="G5181" s="259"/>
      <c r="H5181" s="259"/>
      <c r="I5181" s="259"/>
      <c r="J5181" s="259"/>
    </row>
    <row r="5182" spans="1:10">
      <c r="A5182" s="259"/>
      <c r="B5182" s="259"/>
      <c r="C5182" s="259"/>
      <c r="D5182" s="259"/>
      <c r="E5182" s="259"/>
      <c r="F5182" s="270"/>
      <c r="G5182" s="259"/>
      <c r="H5182" s="259"/>
      <c r="I5182" s="259"/>
      <c r="J5182" s="259"/>
    </row>
    <row r="5183" spans="1:10">
      <c r="A5183" s="259"/>
      <c r="B5183" s="259"/>
      <c r="C5183" s="259"/>
      <c r="D5183" s="259"/>
      <c r="E5183" s="259"/>
      <c r="F5183" s="270"/>
      <c r="G5183" s="259"/>
      <c r="H5183" s="259"/>
      <c r="I5183" s="259"/>
      <c r="J5183" s="259"/>
    </row>
    <row r="5184" spans="1:10">
      <c r="A5184" s="259"/>
      <c r="B5184" s="259"/>
      <c r="C5184" s="259"/>
      <c r="D5184" s="259"/>
      <c r="E5184" s="259"/>
      <c r="F5184" s="270"/>
      <c r="G5184" s="259"/>
      <c r="H5184" s="259"/>
      <c r="I5184" s="259"/>
      <c r="J5184" s="259"/>
    </row>
    <row r="5185" spans="1:10">
      <c r="A5185" s="259"/>
      <c r="B5185" s="259"/>
      <c r="C5185" s="259"/>
      <c r="D5185" s="259"/>
      <c r="E5185" s="259"/>
      <c r="F5185" s="270"/>
      <c r="G5185" s="259"/>
      <c r="H5185" s="259"/>
      <c r="I5185" s="259"/>
      <c r="J5185" s="259"/>
    </row>
    <row r="5186" spans="1:10">
      <c r="A5186" s="259"/>
      <c r="B5186" s="259"/>
      <c r="C5186" s="259"/>
      <c r="D5186" s="259"/>
      <c r="E5186" s="259"/>
      <c r="F5186" s="270"/>
      <c r="G5186" s="259"/>
      <c r="H5186" s="259"/>
      <c r="I5186" s="259"/>
      <c r="J5186" s="259"/>
    </row>
    <row r="5187" spans="1:10">
      <c r="A5187" s="259"/>
      <c r="B5187" s="259"/>
      <c r="C5187" s="259"/>
      <c r="D5187" s="259"/>
      <c r="E5187" s="259"/>
      <c r="F5187" s="270"/>
      <c r="G5187" s="259"/>
      <c r="H5187" s="259"/>
      <c r="I5187" s="259"/>
      <c r="J5187" s="259"/>
    </row>
    <row r="5188" spans="1:10">
      <c r="A5188" s="259"/>
      <c r="B5188" s="259"/>
      <c r="C5188" s="259"/>
      <c r="D5188" s="259"/>
      <c r="E5188" s="259"/>
      <c r="F5188" s="270"/>
      <c r="G5188" s="259"/>
      <c r="H5188" s="259"/>
      <c r="I5188" s="259"/>
      <c r="J5188" s="259"/>
    </row>
    <row r="5189" spans="1:10">
      <c r="A5189" s="259"/>
      <c r="B5189" s="259"/>
      <c r="C5189" s="259"/>
      <c r="D5189" s="259"/>
      <c r="E5189" s="259"/>
      <c r="F5189" s="270"/>
      <c r="G5189" s="259"/>
      <c r="H5189" s="259"/>
      <c r="I5189" s="259"/>
      <c r="J5189" s="259"/>
    </row>
    <row r="5190" spans="1:10">
      <c r="A5190" s="259"/>
      <c r="B5190" s="259"/>
      <c r="C5190" s="259"/>
      <c r="D5190" s="259"/>
      <c r="E5190" s="259"/>
      <c r="F5190" s="270"/>
      <c r="G5190" s="259"/>
      <c r="H5190" s="259"/>
      <c r="I5190" s="259"/>
      <c r="J5190" s="259"/>
    </row>
    <row r="5191" spans="1:10">
      <c r="A5191" s="259"/>
      <c r="B5191" s="259"/>
      <c r="C5191" s="259"/>
      <c r="D5191" s="259"/>
      <c r="E5191" s="259"/>
      <c r="F5191" s="270"/>
      <c r="G5191" s="259"/>
      <c r="H5191" s="259"/>
      <c r="I5191" s="259"/>
      <c r="J5191" s="259"/>
    </row>
    <row r="5192" spans="1:10">
      <c r="A5192" s="259"/>
      <c r="B5192" s="259"/>
      <c r="C5192" s="259"/>
      <c r="D5192" s="259"/>
      <c r="E5192" s="259"/>
      <c r="F5192" s="270"/>
      <c r="G5192" s="259"/>
      <c r="H5192" s="259"/>
      <c r="I5192" s="259"/>
      <c r="J5192" s="259"/>
    </row>
    <row r="5193" spans="1:10">
      <c r="A5193" s="259"/>
      <c r="B5193" s="259"/>
      <c r="C5193" s="259"/>
      <c r="D5193" s="259"/>
      <c r="E5193" s="259"/>
      <c r="F5193" s="270"/>
      <c r="G5193" s="259"/>
      <c r="H5193" s="259"/>
      <c r="I5193" s="259"/>
      <c r="J5193" s="259"/>
    </row>
    <row r="5194" spans="1:10">
      <c r="A5194" s="259"/>
      <c r="B5194" s="259"/>
      <c r="C5194" s="259"/>
      <c r="D5194" s="259"/>
      <c r="E5194" s="259"/>
      <c r="F5194" s="270"/>
      <c r="G5194" s="259"/>
      <c r="H5194" s="259"/>
      <c r="I5194" s="259"/>
      <c r="J5194" s="259"/>
    </row>
    <row r="5195" spans="1:10">
      <c r="A5195" s="259"/>
      <c r="B5195" s="259"/>
      <c r="C5195" s="259"/>
      <c r="D5195" s="259"/>
      <c r="E5195" s="259"/>
      <c r="F5195" s="270"/>
      <c r="G5195" s="259"/>
      <c r="H5195" s="259"/>
      <c r="I5195" s="259"/>
      <c r="J5195" s="259"/>
    </row>
    <row r="5196" spans="1:10">
      <c r="A5196" s="259"/>
      <c r="B5196" s="259"/>
      <c r="C5196" s="259"/>
      <c r="D5196" s="259"/>
      <c r="E5196" s="259"/>
      <c r="F5196" s="270"/>
      <c r="G5196" s="259"/>
      <c r="H5196" s="259"/>
      <c r="I5196" s="259"/>
      <c r="J5196" s="259"/>
    </row>
    <row r="5197" spans="1:10">
      <c r="A5197" s="259"/>
      <c r="B5197" s="259"/>
      <c r="C5197" s="259"/>
      <c r="D5197" s="259"/>
      <c r="E5197" s="259"/>
      <c r="F5197" s="270"/>
      <c r="G5197" s="259"/>
      <c r="H5197" s="259"/>
      <c r="I5197" s="259"/>
      <c r="J5197" s="259"/>
    </row>
    <row r="5198" spans="1:10">
      <c r="A5198" s="259"/>
      <c r="B5198" s="259"/>
      <c r="C5198" s="259"/>
      <c r="D5198" s="259"/>
      <c r="E5198" s="259"/>
      <c r="F5198" s="270"/>
      <c r="G5198" s="259"/>
      <c r="H5198" s="259"/>
      <c r="I5198" s="259"/>
      <c r="J5198" s="259"/>
    </row>
    <row r="5199" spans="1:10">
      <c r="A5199" s="259"/>
      <c r="B5199" s="259"/>
      <c r="C5199" s="259"/>
      <c r="D5199" s="259"/>
      <c r="E5199" s="259"/>
      <c r="F5199" s="270"/>
      <c r="G5199" s="259"/>
      <c r="H5199" s="259"/>
      <c r="I5199" s="259"/>
      <c r="J5199" s="259"/>
    </row>
    <row r="5200" spans="1:10">
      <c r="A5200" s="259"/>
      <c r="B5200" s="259"/>
      <c r="C5200" s="259"/>
      <c r="D5200" s="259"/>
      <c r="E5200" s="259"/>
      <c r="F5200" s="270"/>
      <c r="G5200" s="259"/>
      <c r="H5200" s="259"/>
      <c r="I5200" s="259"/>
      <c r="J5200" s="259"/>
    </row>
    <row r="5201" spans="1:10">
      <c r="A5201" s="259"/>
      <c r="B5201" s="259"/>
      <c r="C5201" s="259"/>
      <c r="D5201" s="259"/>
      <c r="E5201" s="259"/>
      <c r="F5201" s="270"/>
      <c r="G5201" s="259"/>
      <c r="H5201" s="259"/>
      <c r="I5201" s="259"/>
      <c r="J5201" s="259"/>
    </row>
    <row r="5202" spans="1:10">
      <c r="A5202" s="259"/>
      <c r="B5202" s="259"/>
      <c r="C5202" s="259"/>
      <c r="D5202" s="259"/>
      <c r="E5202" s="259"/>
      <c r="F5202" s="270"/>
      <c r="G5202" s="259"/>
      <c r="H5202" s="259"/>
      <c r="I5202" s="259"/>
      <c r="J5202" s="259"/>
    </row>
    <row r="5203" spans="1:10">
      <c r="A5203" s="259"/>
      <c r="B5203" s="259"/>
      <c r="C5203" s="259"/>
      <c r="D5203" s="259"/>
      <c r="E5203" s="259"/>
      <c r="F5203" s="270"/>
      <c r="G5203" s="259"/>
      <c r="H5203" s="259"/>
      <c r="I5203" s="259"/>
      <c r="J5203" s="259"/>
    </row>
    <row r="5204" spans="1:10">
      <c r="A5204" s="259"/>
      <c r="B5204" s="259"/>
      <c r="C5204" s="259"/>
      <c r="D5204" s="259"/>
      <c r="E5204" s="259"/>
      <c r="F5204" s="270"/>
      <c r="G5204" s="259"/>
      <c r="H5204" s="259"/>
      <c r="I5204" s="259"/>
      <c r="J5204" s="259"/>
    </row>
    <row r="5205" spans="1:10">
      <c r="A5205" s="259"/>
      <c r="B5205" s="259"/>
      <c r="C5205" s="259"/>
      <c r="D5205" s="259"/>
      <c r="E5205" s="259"/>
      <c r="F5205" s="270"/>
      <c r="G5205" s="259"/>
      <c r="H5205" s="259"/>
      <c r="I5205" s="259"/>
      <c r="J5205" s="259"/>
    </row>
    <row r="5206" spans="1:10">
      <c r="A5206" s="259"/>
      <c r="B5206" s="259"/>
      <c r="C5206" s="259"/>
      <c r="D5206" s="259"/>
      <c r="E5206" s="259"/>
      <c r="F5206" s="270"/>
      <c r="G5206" s="259"/>
      <c r="H5206" s="259"/>
      <c r="I5206" s="259"/>
      <c r="J5206" s="259"/>
    </row>
    <row r="5207" spans="1:10">
      <c r="A5207" s="259"/>
      <c r="B5207" s="259"/>
      <c r="C5207" s="259"/>
      <c r="D5207" s="259"/>
      <c r="E5207" s="259"/>
      <c r="F5207" s="270"/>
      <c r="G5207" s="259"/>
      <c r="H5207" s="259"/>
      <c r="I5207" s="259"/>
      <c r="J5207" s="259"/>
    </row>
    <row r="5208" spans="1:10">
      <c r="A5208" s="259"/>
      <c r="B5208" s="259"/>
      <c r="C5208" s="259"/>
      <c r="D5208" s="259"/>
      <c r="E5208" s="259"/>
      <c r="F5208" s="270"/>
      <c r="G5208" s="259"/>
      <c r="H5208" s="259"/>
      <c r="I5208" s="259"/>
      <c r="J5208" s="259"/>
    </row>
    <row r="5209" spans="1:10">
      <c r="A5209" s="259"/>
      <c r="B5209" s="259"/>
      <c r="C5209" s="259"/>
      <c r="D5209" s="259"/>
      <c r="E5209" s="259"/>
      <c r="F5209" s="270"/>
      <c r="G5209" s="259"/>
      <c r="H5209" s="259"/>
      <c r="I5209" s="259"/>
      <c r="J5209" s="259"/>
    </row>
    <row r="5210" spans="1:10">
      <c r="A5210" s="259"/>
      <c r="B5210" s="259"/>
      <c r="C5210" s="259"/>
      <c r="D5210" s="259"/>
      <c r="E5210" s="259"/>
      <c r="F5210" s="270"/>
      <c r="G5210" s="259"/>
      <c r="H5210" s="259"/>
      <c r="I5210" s="259"/>
      <c r="J5210" s="259"/>
    </row>
    <row r="5211" spans="1:10">
      <c r="A5211" s="259"/>
      <c r="B5211" s="259"/>
      <c r="C5211" s="259"/>
      <c r="D5211" s="259"/>
      <c r="E5211" s="259"/>
      <c r="F5211" s="270"/>
      <c r="G5211" s="259"/>
      <c r="H5211" s="259"/>
      <c r="I5211" s="259"/>
      <c r="J5211" s="259"/>
    </row>
    <row r="5212" spans="1:10">
      <c r="A5212" s="259"/>
      <c r="B5212" s="259"/>
      <c r="C5212" s="259"/>
      <c r="D5212" s="259"/>
      <c r="E5212" s="259"/>
      <c r="F5212" s="270"/>
      <c r="G5212" s="259"/>
      <c r="H5212" s="259"/>
      <c r="I5212" s="259"/>
      <c r="J5212" s="259"/>
    </row>
    <row r="5213" spans="1:10">
      <c r="A5213" s="259"/>
      <c r="B5213" s="259"/>
      <c r="C5213" s="259"/>
      <c r="D5213" s="259"/>
      <c r="E5213" s="259"/>
      <c r="F5213" s="270"/>
      <c r="G5213" s="259"/>
      <c r="H5213" s="259"/>
      <c r="I5213" s="259"/>
      <c r="J5213" s="259"/>
    </row>
    <row r="5214" spans="1:10">
      <c r="A5214" s="259"/>
      <c r="B5214" s="259"/>
      <c r="C5214" s="259"/>
      <c r="D5214" s="259"/>
      <c r="E5214" s="259"/>
      <c r="F5214" s="270"/>
      <c r="G5214" s="259"/>
      <c r="H5214" s="259"/>
      <c r="I5214" s="259"/>
      <c r="J5214" s="259"/>
    </row>
    <row r="5215" spans="1:10">
      <c r="A5215" s="259"/>
      <c r="B5215" s="259"/>
      <c r="C5215" s="259"/>
      <c r="D5215" s="259"/>
      <c r="E5215" s="259"/>
      <c r="F5215" s="270"/>
      <c r="G5215" s="259"/>
      <c r="H5215" s="259"/>
      <c r="I5215" s="259"/>
      <c r="J5215" s="259"/>
    </row>
    <row r="5216" spans="1:10">
      <c r="A5216" s="259"/>
      <c r="B5216" s="259"/>
      <c r="C5216" s="259"/>
      <c r="D5216" s="259"/>
      <c r="E5216" s="259"/>
      <c r="F5216" s="270"/>
      <c r="G5216" s="259"/>
      <c r="H5216" s="259"/>
      <c r="I5216" s="259"/>
      <c r="J5216" s="259"/>
    </row>
    <row r="5217" spans="1:10">
      <c r="A5217" s="259"/>
      <c r="B5217" s="259"/>
      <c r="C5217" s="259"/>
      <c r="D5217" s="259"/>
      <c r="E5217" s="259"/>
      <c r="F5217" s="270"/>
      <c r="G5217" s="259"/>
      <c r="H5217" s="259"/>
      <c r="I5217" s="259"/>
      <c r="J5217" s="259"/>
    </row>
    <row r="5218" spans="1:10">
      <c r="A5218" s="259"/>
      <c r="B5218" s="259"/>
      <c r="C5218" s="259"/>
      <c r="D5218" s="259"/>
      <c r="E5218" s="259"/>
      <c r="F5218" s="270"/>
      <c r="G5218" s="259"/>
      <c r="H5218" s="259"/>
      <c r="I5218" s="259"/>
      <c r="J5218" s="259"/>
    </row>
    <row r="5219" spans="1:10">
      <c r="A5219" s="259"/>
      <c r="B5219" s="259"/>
      <c r="C5219" s="259"/>
      <c r="D5219" s="259"/>
      <c r="E5219" s="259"/>
      <c r="F5219" s="270"/>
      <c r="G5219" s="259"/>
      <c r="H5219" s="259"/>
      <c r="I5219" s="259"/>
      <c r="J5219" s="259"/>
    </row>
    <row r="5220" spans="1:10">
      <c r="A5220" s="259"/>
      <c r="B5220" s="259"/>
      <c r="C5220" s="259"/>
      <c r="D5220" s="259"/>
      <c r="E5220" s="259"/>
      <c r="F5220" s="270"/>
      <c r="G5220" s="259"/>
      <c r="H5220" s="259"/>
      <c r="I5220" s="259"/>
      <c r="J5220" s="259"/>
    </row>
    <row r="5221" spans="1:10">
      <c r="A5221" s="259"/>
      <c r="B5221" s="259"/>
      <c r="C5221" s="259"/>
      <c r="D5221" s="259"/>
      <c r="E5221" s="259"/>
      <c r="F5221" s="270"/>
      <c r="G5221" s="259"/>
      <c r="H5221" s="259"/>
      <c r="I5221" s="259"/>
      <c r="J5221" s="259"/>
    </row>
    <row r="5222" spans="1:10">
      <c r="A5222" s="259"/>
      <c r="B5222" s="259"/>
      <c r="C5222" s="259"/>
      <c r="D5222" s="259"/>
      <c r="E5222" s="259"/>
      <c r="F5222" s="270"/>
      <c r="G5222" s="259"/>
      <c r="H5222" s="259"/>
      <c r="I5222" s="259"/>
      <c r="J5222" s="259"/>
    </row>
    <row r="5223" spans="1:10">
      <c r="A5223" s="259"/>
      <c r="B5223" s="259"/>
      <c r="C5223" s="259"/>
      <c r="D5223" s="259"/>
      <c r="E5223" s="259"/>
      <c r="F5223" s="270"/>
      <c r="G5223" s="259"/>
      <c r="H5223" s="259"/>
      <c r="I5223" s="259"/>
      <c r="J5223" s="259"/>
    </row>
    <row r="5224" spans="1:10">
      <c r="A5224" s="259"/>
      <c r="B5224" s="259"/>
      <c r="C5224" s="259"/>
      <c r="D5224" s="259"/>
      <c r="E5224" s="259"/>
      <c r="F5224" s="270"/>
      <c r="G5224" s="259"/>
      <c r="H5224" s="259"/>
      <c r="I5224" s="259"/>
      <c r="J5224" s="259"/>
    </row>
    <row r="5225" spans="1:10">
      <c r="A5225" s="259"/>
      <c r="B5225" s="259"/>
      <c r="C5225" s="259"/>
      <c r="D5225" s="259"/>
      <c r="E5225" s="259"/>
      <c r="F5225" s="270"/>
      <c r="G5225" s="259"/>
      <c r="H5225" s="259"/>
      <c r="I5225" s="259"/>
      <c r="J5225" s="259"/>
    </row>
    <row r="5226" spans="1:10">
      <c r="A5226" s="259"/>
      <c r="B5226" s="259"/>
      <c r="C5226" s="259"/>
      <c r="D5226" s="259"/>
      <c r="E5226" s="259"/>
      <c r="F5226" s="270"/>
      <c r="G5226" s="259"/>
      <c r="H5226" s="259"/>
      <c r="I5226" s="259"/>
      <c r="J5226" s="259"/>
    </row>
    <row r="5227" spans="1:10">
      <c r="A5227" s="259"/>
      <c r="B5227" s="259"/>
      <c r="C5227" s="259"/>
      <c r="D5227" s="259"/>
      <c r="E5227" s="259"/>
      <c r="F5227" s="270"/>
      <c r="G5227" s="259"/>
      <c r="H5227" s="259"/>
      <c r="I5227" s="259"/>
      <c r="J5227" s="259"/>
    </row>
    <row r="5228" spans="1:10">
      <c r="A5228" s="259"/>
      <c r="B5228" s="259"/>
      <c r="C5228" s="259"/>
      <c r="D5228" s="259"/>
      <c r="E5228" s="259"/>
      <c r="F5228" s="270"/>
      <c r="G5228" s="259"/>
      <c r="H5228" s="259"/>
      <c r="I5228" s="259"/>
      <c r="J5228" s="259"/>
    </row>
    <row r="5229" spans="1:10">
      <c r="A5229" s="259"/>
      <c r="B5229" s="259"/>
      <c r="C5229" s="259"/>
      <c r="D5229" s="259"/>
      <c r="E5229" s="259"/>
      <c r="F5229" s="270"/>
      <c r="G5229" s="259"/>
      <c r="H5229" s="259"/>
      <c r="I5229" s="259"/>
      <c r="J5229" s="259"/>
    </row>
    <row r="5230" spans="1:10">
      <c r="A5230" s="259"/>
      <c r="B5230" s="259"/>
      <c r="C5230" s="259"/>
      <c r="D5230" s="259"/>
      <c r="E5230" s="259"/>
      <c r="F5230" s="270"/>
      <c r="G5230" s="259"/>
      <c r="H5230" s="259"/>
      <c r="I5230" s="259"/>
      <c r="J5230" s="259"/>
    </row>
    <row r="5231" spans="1:10">
      <c r="A5231" s="259"/>
      <c r="B5231" s="259"/>
      <c r="C5231" s="259"/>
      <c r="D5231" s="259"/>
      <c r="E5231" s="259"/>
      <c r="F5231" s="270"/>
      <c r="G5231" s="259"/>
      <c r="H5231" s="259"/>
      <c r="I5231" s="259"/>
      <c r="J5231" s="259"/>
    </row>
    <row r="5232" spans="1:10">
      <c r="A5232" s="259"/>
      <c r="B5232" s="259"/>
      <c r="C5232" s="259"/>
      <c r="D5232" s="259"/>
      <c r="E5232" s="259"/>
      <c r="F5232" s="270"/>
      <c r="G5232" s="259"/>
      <c r="H5232" s="259"/>
      <c r="I5232" s="259"/>
      <c r="J5232" s="259"/>
    </row>
    <row r="5233" spans="1:10">
      <c r="A5233" s="259"/>
      <c r="B5233" s="259"/>
      <c r="C5233" s="259"/>
      <c r="D5233" s="259"/>
      <c r="E5233" s="259"/>
      <c r="F5233" s="270"/>
      <c r="G5233" s="259"/>
      <c r="H5233" s="259"/>
      <c r="I5233" s="259"/>
      <c r="J5233" s="259"/>
    </row>
    <row r="5234" spans="1:10">
      <c r="A5234" s="259"/>
      <c r="B5234" s="259"/>
      <c r="C5234" s="259"/>
      <c r="D5234" s="259"/>
      <c r="E5234" s="259"/>
      <c r="F5234" s="270"/>
      <c r="G5234" s="259"/>
      <c r="H5234" s="259"/>
      <c r="I5234" s="259"/>
      <c r="J5234" s="259"/>
    </row>
    <row r="5235" spans="1:10">
      <c r="A5235" s="259"/>
      <c r="B5235" s="259"/>
      <c r="C5235" s="259"/>
      <c r="D5235" s="259"/>
      <c r="E5235" s="259"/>
      <c r="F5235" s="270"/>
      <c r="G5235" s="259"/>
      <c r="H5235" s="259"/>
      <c r="I5235" s="259"/>
      <c r="J5235" s="259"/>
    </row>
    <row r="5236" spans="1:10">
      <c r="A5236" s="259"/>
      <c r="B5236" s="259"/>
      <c r="C5236" s="259"/>
      <c r="D5236" s="259"/>
      <c r="E5236" s="259"/>
      <c r="F5236" s="270"/>
      <c r="G5236" s="259"/>
      <c r="H5236" s="259"/>
      <c r="I5236" s="259"/>
      <c r="J5236" s="259"/>
    </row>
    <row r="5237" spans="1:10">
      <c r="A5237" s="259"/>
      <c r="B5237" s="259"/>
      <c r="C5237" s="259"/>
      <c r="D5237" s="259"/>
      <c r="E5237" s="259"/>
      <c r="F5237" s="270"/>
      <c r="G5237" s="259"/>
      <c r="H5237" s="259"/>
      <c r="I5237" s="259"/>
      <c r="J5237" s="259"/>
    </row>
    <row r="5238" spans="1:10">
      <c r="A5238" s="259"/>
      <c r="B5238" s="259"/>
      <c r="C5238" s="259"/>
      <c r="D5238" s="259"/>
      <c r="E5238" s="259"/>
      <c r="F5238" s="270"/>
      <c r="G5238" s="259"/>
      <c r="H5238" s="259"/>
      <c r="I5238" s="259"/>
      <c r="J5238" s="259"/>
    </row>
    <row r="5239" spans="1:10">
      <c r="A5239" s="259"/>
      <c r="B5239" s="259"/>
      <c r="C5239" s="259"/>
      <c r="D5239" s="259"/>
      <c r="E5239" s="259"/>
      <c r="F5239" s="270"/>
      <c r="G5239" s="259"/>
      <c r="H5239" s="259"/>
      <c r="I5239" s="259"/>
      <c r="J5239" s="259"/>
    </row>
    <row r="5240" spans="1:10">
      <c r="A5240" s="259"/>
      <c r="B5240" s="259"/>
      <c r="C5240" s="259"/>
      <c r="D5240" s="259"/>
      <c r="E5240" s="259"/>
      <c r="F5240" s="270"/>
      <c r="G5240" s="259"/>
      <c r="H5240" s="259"/>
      <c r="I5240" s="259"/>
      <c r="J5240" s="259"/>
    </row>
    <row r="5241" spans="1:10">
      <c r="A5241" s="259"/>
      <c r="B5241" s="259"/>
      <c r="C5241" s="259"/>
      <c r="D5241" s="259"/>
      <c r="E5241" s="259"/>
      <c r="F5241" s="270"/>
      <c r="G5241" s="259"/>
      <c r="H5241" s="259"/>
      <c r="I5241" s="259"/>
      <c r="J5241" s="259"/>
    </row>
    <row r="5242" spans="1:10">
      <c r="A5242" s="259"/>
      <c r="B5242" s="259"/>
      <c r="C5242" s="259"/>
      <c r="D5242" s="259"/>
      <c r="E5242" s="259"/>
      <c r="F5242" s="270"/>
      <c r="G5242" s="259"/>
      <c r="H5242" s="259"/>
      <c r="I5242" s="259"/>
      <c r="J5242" s="259"/>
    </row>
    <row r="5243" spans="1:10">
      <c r="A5243" s="259"/>
      <c r="B5243" s="259"/>
      <c r="C5243" s="259"/>
      <c r="D5243" s="259"/>
      <c r="E5243" s="259"/>
      <c r="F5243" s="270"/>
      <c r="G5243" s="259"/>
      <c r="H5243" s="259"/>
      <c r="I5243" s="259"/>
      <c r="J5243" s="259"/>
    </row>
    <row r="5244" spans="1:10">
      <c r="A5244" s="259"/>
      <c r="B5244" s="259"/>
      <c r="C5244" s="259"/>
      <c r="D5244" s="259"/>
      <c r="E5244" s="259"/>
      <c r="F5244" s="270"/>
      <c r="G5244" s="259"/>
      <c r="H5244" s="259"/>
      <c r="I5244" s="259"/>
      <c r="J5244" s="259"/>
    </row>
    <row r="5245" spans="1:10">
      <c r="A5245" s="259"/>
      <c r="B5245" s="259"/>
      <c r="C5245" s="259"/>
      <c r="D5245" s="259"/>
      <c r="E5245" s="259"/>
      <c r="F5245" s="270"/>
      <c r="G5245" s="259"/>
      <c r="H5245" s="259"/>
      <c r="I5245" s="259"/>
      <c r="J5245" s="259"/>
    </row>
    <row r="5246" spans="1:10">
      <c r="A5246" s="259"/>
      <c r="B5246" s="259"/>
      <c r="C5246" s="259"/>
      <c r="D5246" s="259"/>
      <c r="E5246" s="259"/>
      <c r="F5246" s="270"/>
      <c r="G5246" s="259"/>
      <c r="H5246" s="259"/>
      <c r="I5246" s="259"/>
      <c r="J5246" s="259"/>
    </row>
    <row r="5247" spans="1:10">
      <c r="A5247" s="259"/>
      <c r="B5247" s="259"/>
      <c r="C5247" s="259"/>
      <c r="D5247" s="259"/>
      <c r="E5247" s="259"/>
      <c r="F5247" s="270"/>
      <c r="G5247" s="259"/>
      <c r="H5247" s="259"/>
      <c r="I5247" s="259"/>
      <c r="J5247" s="259"/>
    </row>
    <row r="5248" spans="1:10">
      <c r="A5248" s="259"/>
      <c r="B5248" s="259"/>
      <c r="C5248" s="259"/>
      <c r="D5248" s="259"/>
      <c r="E5248" s="259"/>
      <c r="F5248" s="270"/>
      <c r="G5248" s="259"/>
      <c r="H5248" s="259"/>
      <c r="I5248" s="259"/>
      <c r="J5248" s="259"/>
    </row>
    <row r="5249" spans="1:10">
      <c r="A5249" s="259"/>
      <c r="B5249" s="259"/>
      <c r="C5249" s="259"/>
      <c r="D5249" s="259"/>
      <c r="E5249" s="259"/>
      <c r="F5249" s="270"/>
      <c r="G5249" s="259"/>
      <c r="H5249" s="259"/>
      <c r="I5249" s="259"/>
      <c r="J5249" s="259"/>
    </row>
    <row r="5250" spans="1:10">
      <c r="A5250" s="259"/>
      <c r="B5250" s="259"/>
      <c r="C5250" s="259"/>
      <c r="D5250" s="259"/>
      <c r="E5250" s="259"/>
      <c r="F5250" s="270"/>
      <c r="G5250" s="259"/>
      <c r="H5250" s="259"/>
      <c r="I5250" s="259"/>
      <c r="J5250" s="259"/>
    </row>
    <row r="5251" spans="1:10">
      <c r="A5251" s="259"/>
      <c r="B5251" s="259"/>
      <c r="C5251" s="259"/>
      <c r="D5251" s="259"/>
      <c r="E5251" s="259"/>
      <c r="F5251" s="270"/>
      <c r="G5251" s="259"/>
      <c r="H5251" s="259"/>
      <c r="I5251" s="259"/>
      <c r="J5251" s="259"/>
    </row>
    <row r="5252" spans="1:10">
      <c r="A5252" s="259"/>
      <c r="B5252" s="259"/>
      <c r="C5252" s="259"/>
      <c r="D5252" s="259"/>
      <c r="E5252" s="259"/>
      <c r="F5252" s="270"/>
      <c r="G5252" s="259"/>
      <c r="H5252" s="259"/>
      <c r="I5252" s="259"/>
      <c r="J5252" s="259"/>
    </row>
    <row r="5253" spans="1:10">
      <c r="A5253" s="259"/>
      <c r="B5253" s="259"/>
      <c r="C5253" s="259"/>
      <c r="D5253" s="259"/>
      <c r="E5253" s="259"/>
      <c r="F5253" s="270"/>
      <c r="G5253" s="259"/>
      <c r="H5253" s="259"/>
      <c r="I5253" s="259"/>
      <c r="J5253" s="259"/>
    </row>
    <row r="5254" spans="1:10">
      <c r="A5254" s="259"/>
      <c r="B5254" s="259"/>
      <c r="C5254" s="259"/>
      <c r="D5254" s="259"/>
      <c r="E5254" s="259"/>
      <c r="F5254" s="270"/>
      <c r="G5254" s="259"/>
      <c r="H5254" s="259"/>
      <c r="I5254" s="259"/>
      <c r="J5254" s="259"/>
    </row>
    <row r="5255" spans="1:10">
      <c r="A5255" s="259"/>
      <c r="B5255" s="259"/>
      <c r="C5255" s="259"/>
      <c r="D5255" s="259"/>
      <c r="E5255" s="259"/>
      <c r="F5255" s="270"/>
      <c r="G5255" s="259"/>
      <c r="H5255" s="259"/>
      <c r="I5255" s="259"/>
      <c r="J5255" s="259"/>
    </row>
    <row r="5256" spans="1:10">
      <c r="A5256" s="259"/>
      <c r="B5256" s="259"/>
      <c r="C5256" s="259"/>
      <c r="D5256" s="259"/>
      <c r="E5256" s="259"/>
      <c r="F5256" s="270"/>
      <c r="G5256" s="259"/>
      <c r="H5256" s="259"/>
      <c r="I5256" s="259"/>
      <c r="J5256" s="259"/>
    </row>
    <row r="5257" spans="1:10">
      <c r="A5257" s="259"/>
      <c r="B5257" s="259"/>
      <c r="C5257" s="259"/>
      <c r="D5257" s="259"/>
      <c r="E5257" s="259"/>
      <c r="F5257" s="270"/>
      <c r="G5257" s="259"/>
      <c r="H5257" s="259"/>
      <c r="I5257" s="259"/>
      <c r="J5257" s="259"/>
    </row>
    <row r="5258" spans="1:10">
      <c r="A5258" s="259"/>
      <c r="B5258" s="259"/>
      <c r="C5258" s="259"/>
      <c r="D5258" s="259"/>
      <c r="E5258" s="259"/>
      <c r="F5258" s="270"/>
      <c r="G5258" s="259"/>
      <c r="H5258" s="259"/>
      <c r="I5258" s="259"/>
      <c r="J5258" s="259"/>
    </row>
    <row r="5259" spans="1:10">
      <c r="A5259" s="259"/>
      <c r="B5259" s="259"/>
      <c r="C5259" s="259"/>
      <c r="D5259" s="259"/>
      <c r="E5259" s="259"/>
      <c r="F5259" s="270"/>
      <c r="G5259" s="259"/>
      <c r="H5259" s="259"/>
      <c r="I5259" s="259"/>
      <c r="J5259" s="259"/>
    </row>
    <row r="5260" spans="1:10">
      <c r="A5260" s="259"/>
      <c r="B5260" s="259"/>
      <c r="C5260" s="259"/>
      <c r="D5260" s="259"/>
      <c r="E5260" s="259"/>
      <c r="F5260" s="270"/>
      <c r="G5260" s="259"/>
      <c r="H5260" s="259"/>
      <c r="I5260" s="259"/>
      <c r="J5260" s="259"/>
    </row>
    <row r="5261" spans="1:10">
      <c r="A5261" s="259"/>
      <c r="B5261" s="259"/>
      <c r="C5261" s="259"/>
      <c r="D5261" s="259"/>
      <c r="E5261" s="259"/>
      <c r="F5261" s="270"/>
      <c r="G5261" s="259"/>
      <c r="H5261" s="259"/>
      <c r="I5261" s="259"/>
      <c r="J5261" s="259"/>
    </row>
    <row r="5262" spans="1:10">
      <c r="A5262" s="259"/>
      <c r="B5262" s="259"/>
      <c r="C5262" s="259"/>
      <c r="D5262" s="259"/>
      <c r="E5262" s="259"/>
      <c r="F5262" s="270"/>
      <c r="G5262" s="259"/>
      <c r="H5262" s="259"/>
      <c r="I5262" s="259"/>
      <c r="J5262" s="259"/>
    </row>
    <row r="5263" spans="1:10">
      <c r="A5263" s="259"/>
      <c r="B5263" s="259"/>
      <c r="C5263" s="259"/>
      <c r="D5263" s="259"/>
      <c r="E5263" s="259"/>
      <c r="F5263" s="270"/>
      <c r="G5263" s="259"/>
      <c r="H5263" s="259"/>
      <c r="I5263" s="259"/>
      <c r="J5263" s="259"/>
    </row>
    <row r="5264" spans="1:10">
      <c r="A5264" s="259"/>
      <c r="B5264" s="259"/>
      <c r="C5264" s="259"/>
      <c r="D5264" s="259"/>
      <c r="E5264" s="259"/>
      <c r="F5264" s="270"/>
      <c r="G5264" s="259"/>
      <c r="H5264" s="259"/>
      <c r="I5264" s="259"/>
      <c r="J5264" s="259"/>
    </row>
    <row r="5265" spans="1:10">
      <c r="A5265" s="259"/>
      <c r="B5265" s="259"/>
      <c r="C5265" s="259"/>
      <c r="D5265" s="259"/>
      <c r="E5265" s="259"/>
      <c r="F5265" s="270"/>
      <c r="G5265" s="259"/>
      <c r="H5265" s="259"/>
      <c r="I5265" s="259"/>
      <c r="J5265" s="259"/>
    </row>
    <row r="5266" spans="1:10">
      <c r="A5266" s="259"/>
      <c r="B5266" s="259"/>
      <c r="C5266" s="259"/>
      <c r="D5266" s="259"/>
      <c r="E5266" s="259"/>
      <c r="F5266" s="270"/>
      <c r="G5266" s="259"/>
      <c r="H5266" s="259"/>
      <c r="I5266" s="259"/>
      <c r="J5266" s="259"/>
    </row>
    <row r="5267" spans="1:10">
      <c r="A5267" s="259"/>
      <c r="B5267" s="259"/>
      <c r="C5267" s="259"/>
      <c r="D5267" s="259"/>
      <c r="E5267" s="259"/>
      <c r="F5267" s="270"/>
      <c r="G5267" s="259"/>
      <c r="H5267" s="259"/>
      <c r="I5267" s="259"/>
      <c r="J5267" s="259"/>
    </row>
    <row r="5268" spans="1:10">
      <c r="A5268" s="259"/>
      <c r="B5268" s="259"/>
      <c r="C5268" s="259"/>
      <c r="D5268" s="259"/>
      <c r="E5268" s="259"/>
      <c r="F5268" s="270"/>
      <c r="G5268" s="259"/>
      <c r="H5268" s="259"/>
      <c r="I5268" s="259"/>
      <c r="J5268" s="259"/>
    </row>
    <row r="5269" spans="1:10">
      <c r="A5269" s="259"/>
      <c r="B5269" s="259"/>
      <c r="C5269" s="259"/>
      <c r="D5269" s="259"/>
      <c r="E5269" s="259"/>
      <c r="F5269" s="270"/>
      <c r="G5269" s="259"/>
      <c r="H5269" s="259"/>
      <c r="I5269" s="259"/>
      <c r="J5269" s="259"/>
    </row>
    <row r="5270" spans="1:10">
      <c r="A5270" s="259"/>
      <c r="B5270" s="259"/>
      <c r="C5270" s="259"/>
      <c r="D5270" s="259"/>
      <c r="E5270" s="259"/>
      <c r="F5270" s="270"/>
      <c r="G5270" s="259"/>
      <c r="H5270" s="259"/>
      <c r="I5270" s="259"/>
      <c r="J5270" s="259"/>
    </row>
    <row r="5271" spans="1:10">
      <c r="A5271" s="259"/>
      <c r="B5271" s="259"/>
      <c r="C5271" s="259"/>
      <c r="D5271" s="259"/>
      <c r="E5271" s="259"/>
      <c r="F5271" s="270"/>
      <c r="G5271" s="259"/>
      <c r="H5271" s="259"/>
      <c r="I5271" s="259"/>
      <c r="J5271" s="259"/>
    </row>
    <row r="5272" spans="1:10">
      <c r="A5272" s="259"/>
      <c r="B5272" s="259"/>
      <c r="C5272" s="259"/>
      <c r="D5272" s="259"/>
      <c r="E5272" s="259"/>
      <c r="F5272" s="270"/>
      <c r="G5272" s="259"/>
      <c r="H5272" s="259"/>
      <c r="I5272" s="259"/>
      <c r="J5272" s="259"/>
    </row>
    <row r="5273" spans="1:10">
      <c r="A5273" s="259"/>
      <c r="B5273" s="259"/>
      <c r="C5273" s="259"/>
      <c r="D5273" s="259"/>
      <c r="E5273" s="259"/>
      <c r="F5273" s="270"/>
      <c r="G5273" s="259"/>
      <c r="H5273" s="259"/>
      <c r="I5273" s="259"/>
      <c r="J5273" s="259"/>
    </row>
    <row r="5274" spans="1:10">
      <c r="A5274" s="259"/>
      <c r="B5274" s="259"/>
      <c r="C5274" s="259"/>
      <c r="D5274" s="259"/>
      <c r="E5274" s="259"/>
      <c r="F5274" s="270"/>
      <c r="G5274" s="259"/>
      <c r="H5274" s="259"/>
      <c r="I5274" s="259"/>
      <c r="J5274" s="259"/>
    </row>
    <row r="5275" spans="1:10">
      <c r="A5275" s="259"/>
      <c r="B5275" s="259"/>
      <c r="C5275" s="259"/>
      <c r="D5275" s="259"/>
      <c r="E5275" s="259"/>
      <c r="F5275" s="270"/>
      <c r="G5275" s="259"/>
      <c r="H5275" s="259"/>
      <c r="I5275" s="259"/>
      <c r="J5275" s="259"/>
    </row>
    <row r="5276" spans="1:10">
      <c r="A5276" s="259"/>
      <c r="B5276" s="259"/>
      <c r="C5276" s="259"/>
      <c r="D5276" s="259"/>
      <c r="E5276" s="259"/>
      <c r="F5276" s="270"/>
      <c r="G5276" s="259"/>
      <c r="H5276" s="259"/>
      <c r="I5276" s="259"/>
      <c r="J5276" s="259"/>
    </row>
    <row r="5277" spans="1:10">
      <c r="A5277" s="259"/>
      <c r="B5277" s="259"/>
      <c r="C5277" s="259"/>
      <c r="D5277" s="259"/>
      <c r="E5277" s="259"/>
      <c r="F5277" s="270"/>
      <c r="G5277" s="259"/>
      <c r="H5277" s="259"/>
      <c r="I5277" s="259"/>
      <c r="J5277" s="259"/>
    </row>
    <row r="5278" spans="1:10">
      <c r="A5278" s="259"/>
      <c r="B5278" s="259"/>
      <c r="C5278" s="259"/>
      <c r="D5278" s="259"/>
      <c r="E5278" s="259"/>
      <c r="F5278" s="270"/>
      <c r="G5278" s="259"/>
      <c r="H5278" s="259"/>
      <c r="I5278" s="259"/>
      <c r="J5278" s="259"/>
    </row>
    <row r="5279" spans="1:10">
      <c r="A5279" s="259"/>
      <c r="B5279" s="259"/>
      <c r="C5279" s="259"/>
      <c r="D5279" s="259"/>
      <c r="E5279" s="259"/>
      <c r="F5279" s="270"/>
      <c r="G5279" s="259"/>
      <c r="H5279" s="259"/>
      <c r="I5279" s="259"/>
      <c r="J5279" s="259"/>
    </row>
    <row r="5280" spans="1:10">
      <c r="A5280" s="259"/>
      <c r="B5280" s="259"/>
      <c r="C5280" s="259"/>
      <c r="D5280" s="259"/>
      <c r="E5280" s="259"/>
      <c r="F5280" s="270"/>
      <c r="G5280" s="259"/>
      <c r="H5280" s="259"/>
      <c r="I5280" s="259"/>
      <c r="J5280" s="259"/>
    </row>
    <row r="5281" spans="1:10">
      <c r="A5281" s="259"/>
      <c r="B5281" s="259"/>
      <c r="C5281" s="259"/>
      <c r="D5281" s="259"/>
      <c r="E5281" s="259"/>
      <c r="F5281" s="270"/>
      <c r="G5281" s="259"/>
      <c r="H5281" s="259"/>
      <c r="I5281" s="259"/>
      <c r="J5281" s="259"/>
    </row>
    <row r="5282" spans="1:10">
      <c r="A5282" s="259"/>
      <c r="B5282" s="259"/>
      <c r="C5282" s="259"/>
      <c r="D5282" s="259"/>
      <c r="E5282" s="259"/>
      <c r="F5282" s="270"/>
      <c r="G5282" s="259"/>
      <c r="H5282" s="259"/>
      <c r="I5282" s="259"/>
      <c r="J5282" s="259"/>
    </row>
    <row r="5283" spans="1:10">
      <c r="A5283" s="259"/>
      <c r="B5283" s="259"/>
      <c r="C5283" s="259"/>
      <c r="D5283" s="259"/>
      <c r="E5283" s="259"/>
      <c r="F5283" s="270"/>
      <c r="G5283" s="259"/>
      <c r="H5283" s="259"/>
      <c r="I5283" s="259"/>
      <c r="J5283" s="259"/>
    </row>
    <row r="5284" spans="1:10">
      <c r="A5284" s="259"/>
      <c r="B5284" s="259"/>
      <c r="C5284" s="259"/>
      <c r="D5284" s="259"/>
      <c r="E5284" s="259"/>
      <c r="F5284" s="270"/>
      <c r="G5284" s="259"/>
      <c r="H5284" s="259"/>
      <c r="I5284" s="259"/>
      <c r="J5284" s="259"/>
    </row>
    <row r="5285" spans="1:10">
      <c r="A5285" s="259"/>
      <c r="B5285" s="259"/>
      <c r="C5285" s="259"/>
      <c r="D5285" s="259"/>
      <c r="E5285" s="259"/>
      <c r="F5285" s="270"/>
      <c r="G5285" s="259"/>
      <c r="H5285" s="259"/>
      <c r="I5285" s="259"/>
      <c r="J5285" s="259"/>
    </row>
    <row r="5286" spans="1:10">
      <c r="A5286" s="259"/>
      <c r="B5286" s="259"/>
      <c r="C5286" s="259"/>
      <c r="D5286" s="259"/>
      <c r="E5286" s="259"/>
      <c r="F5286" s="270"/>
      <c r="G5286" s="259"/>
      <c r="H5286" s="259"/>
      <c r="I5286" s="259"/>
      <c r="J5286" s="259"/>
    </row>
    <row r="5287" spans="1:10">
      <c r="A5287" s="259"/>
      <c r="B5287" s="259"/>
      <c r="C5287" s="259"/>
      <c r="D5287" s="259"/>
      <c r="E5287" s="259"/>
      <c r="F5287" s="270"/>
      <c r="G5287" s="259"/>
      <c r="H5287" s="259"/>
      <c r="I5287" s="259"/>
      <c r="J5287" s="259"/>
    </row>
    <row r="5288" spans="1:10">
      <c r="A5288" s="259"/>
      <c r="B5288" s="259"/>
      <c r="C5288" s="259"/>
      <c r="D5288" s="259"/>
      <c r="E5288" s="259"/>
      <c r="F5288" s="270"/>
      <c r="G5288" s="259"/>
      <c r="H5288" s="259"/>
      <c r="I5288" s="259"/>
      <c r="J5288" s="259"/>
    </row>
    <row r="5289" spans="1:10">
      <c r="A5289" s="259"/>
      <c r="B5289" s="259"/>
      <c r="C5289" s="259"/>
      <c r="D5289" s="259"/>
      <c r="E5289" s="259"/>
      <c r="F5289" s="270"/>
      <c r="G5289" s="259"/>
      <c r="H5289" s="259"/>
      <c r="I5289" s="259"/>
      <c r="J5289" s="259"/>
    </row>
    <row r="5290" spans="1:10">
      <c r="A5290" s="259"/>
      <c r="B5290" s="259"/>
      <c r="C5290" s="259"/>
      <c r="D5290" s="259"/>
      <c r="E5290" s="259"/>
      <c r="F5290" s="270"/>
      <c r="G5290" s="259"/>
      <c r="H5290" s="259"/>
      <c r="I5290" s="259"/>
      <c r="J5290" s="259"/>
    </row>
    <row r="5291" spans="1:10">
      <c r="A5291" s="259"/>
      <c r="B5291" s="259"/>
      <c r="C5291" s="259"/>
      <c r="D5291" s="259"/>
      <c r="E5291" s="259"/>
      <c r="F5291" s="270"/>
      <c r="G5291" s="259"/>
      <c r="H5291" s="259"/>
      <c r="I5291" s="259"/>
      <c r="J5291" s="259"/>
    </row>
    <row r="5292" spans="1:10">
      <c r="A5292" s="259"/>
      <c r="B5292" s="259"/>
      <c r="C5292" s="259"/>
      <c r="D5292" s="259"/>
      <c r="E5292" s="259"/>
      <c r="F5292" s="270"/>
      <c r="G5292" s="259"/>
      <c r="H5292" s="259"/>
      <c r="I5292" s="259"/>
      <c r="J5292" s="259"/>
    </row>
    <row r="5293" spans="1:10">
      <c r="A5293" s="259"/>
      <c r="B5293" s="259"/>
      <c r="C5293" s="259"/>
      <c r="D5293" s="259"/>
      <c r="E5293" s="259"/>
      <c r="F5293" s="270"/>
      <c r="G5293" s="259"/>
      <c r="H5293" s="259"/>
      <c r="I5293" s="259"/>
      <c r="J5293" s="259"/>
    </row>
    <row r="5294" spans="1:10">
      <c r="A5294" s="259"/>
      <c r="B5294" s="259"/>
      <c r="C5294" s="259"/>
      <c r="D5294" s="259"/>
      <c r="E5294" s="259"/>
      <c r="F5294" s="270"/>
      <c r="G5294" s="259"/>
      <c r="H5294" s="259"/>
      <c r="I5294" s="259"/>
      <c r="J5294" s="259"/>
    </row>
    <row r="5295" spans="1:10">
      <c r="A5295" s="259"/>
      <c r="B5295" s="259"/>
      <c r="C5295" s="259"/>
      <c r="D5295" s="259"/>
      <c r="E5295" s="259"/>
      <c r="F5295" s="270"/>
      <c r="G5295" s="259"/>
      <c r="H5295" s="259"/>
      <c r="I5295" s="259"/>
      <c r="J5295" s="259"/>
    </row>
    <row r="5296" spans="1:10">
      <c r="A5296" s="259"/>
      <c r="B5296" s="259"/>
      <c r="C5296" s="259"/>
      <c r="D5296" s="259"/>
      <c r="E5296" s="259"/>
      <c r="F5296" s="270"/>
      <c r="G5296" s="259"/>
      <c r="H5296" s="259"/>
      <c r="I5296" s="259"/>
      <c r="J5296" s="259"/>
    </row>
    <row r="5297" spans="1:10">
      <c r="A5297" s="259"/>
      <c r="B5297" s="259"/>
      <c r="C5297" s="259"/>
      <c r="D5297" s="259"/>
      <c r="E5297" s="259"/>
      <c r="F5297" s="270"/>
      <c r="G5297" s="259"/>
      <c r="H5297" s="259"/>
      <c r="I5297" s="259"/>
      <c r="J5297" s="259"/>
    </row>
    <row r="5298" spans="1:10">
      <c r="A5298" s="259"/>
      <c r="B5298" s="259"/>
      <c r="C5298" s="259"/>
      <c r="D5298" s="259"/>
      <c r="E5298" s="259"/>
      <c r="F5298" s="270"/>
      <c r="G5298" s="259"/>
      <c r="H5298" s="259"/>
      <c r="I5298" s="259"/>
      <c r="J5298" s="259"/>
    </row>
    <row r="5299" spans="1:10">
      <c r="A5299" s="259"/>
      <c r="B5299" s="259"/>
      <c r="C5299" s="259"/>
      <c r="D5299" s="259"/>
      <c r="E5299" s="259"/>
      <c r="F5299" s="270"/>
      <c r="G5299" s="259"/>
      <c r="H5299" s="259"/>
      <c r="I5299" s="259"/>
      <c r="J5299" s="259"/>
    </row>
    <row r="5300" spans="1:10">
      <c r="A5300" s="259"/>
      <c r="B5300" s="259"/>
      <c r="C5300" s="259"/>
      <c r="D5300" s="259"/>
      <c r="E5300" s="259"/>
      <c r="F5300" s="270"/>
      <c r="G5300" s="259"/>
      <c r="H5300" s="259"/>
      <c r="I5300" s="259"/>
      <c r="J5300" s="259"/>
    </row>
    <row r="5301" spans="1:10">
      <c r="A5301" s="259"/>
      <c r="B5301" s="259"/>
      <c r="C5301" s="259"/>
      <c r="D5301" s="259"/>
      <c r="E5301" s="259"/>
      <c r="F5301" s="270"/>
      <c r="G5301" s="259"/>
      <c r="H5301" s="259"/>
      <c r="I5301" s="259"/>
      <c r="J5301" s="259"/>
    </row>
    <row r="5302" spans="1:10">
      <c r="A5302" s="259"/>
      <c r="B5302" s="259"/>
      <c r="C5302" s="259"/>
      <c r="D5302" s="259"/>
      <c r="E5302" s="259"/>
      <c r="F5302" s="270"/>
      <c r="G5302" s="259"/>
      <c r="H5302" s="259"/>
      <c r="I5302" s="259"/>
      <c r="J5302" s="259"/>
    </row>
    <row r="5303" spans="1:10">
      <c r="A5303" s="259"/>
      <c r="B5303" s="259"/>
      <c r="C5303" s="259"/>
      <c r="D5303" s="259"/>
      <c r="E5303" s="259"/>
      <c r="F5303" s="270"/>
      <c r="G5303" s="259"/>
      <c r="H5303" s="259"/>
      <c r="I5303" s="259"/>
      <c r="J5303" s="259"/>
    </row>
    <row r="5304" spans="1:10">
      <c r="A5304" s="259"/>
      <c r="B5304" s="259"/>
      <c r="C5304" s="259"/>
      <c r="D5304" s="259"/>
      <c r="E5304" s="259"/>
      <c r="F5304" s="270"/>
      <c r="G5304" s="259"/>
      <c r="H5304" s="259"/>
      <c r="I5304" s="259"/>
      <c r="J5304" s="259"/>
    </row>
    <row r="5305" spans="1:10">
      <c r="A5305" s="259"/>
      <c r="B5305" s="259"/>
      <c r="C5305" s="259"/>
      <c r="D5305" s="259"/>
      <c r="E5305" s="259"/>
      <c r="F5305" s="270"/>
      <c r="G5305" s="259"/>
      <c r="H5305" s="259"/>
      <c r="I5305" s="259"/>
      <c r="J5305" s="259"/>
    </row>
    <row r="5306" spans="1:10">
      <c r="A5306" s="259"/>
      <c r="B5306" s="259"/>
      <c r="C5306" s="259"/>
      <c r="D5306" s="259"/>
      <c r="E5306" s="259"/>
      <c r="F5306" s="270"/>
      <c r="G5306" s="259"/>
      <c r="H5306" s="259"/>
      <c r="I5306" s="259"/>
      <c r="J5306" s="259"/>
    </row>
    <row r="5307" spans="1:10">
      <c r="A5307" s="259"/>
      <c r="B5307" s="259"/>
      <c r="C5307" s="259"/>
      <c r="D5307" s="259"/>
      <c r="E5307" s="259"/>
      <c r="F5307" s="270"/>
      <c r="G5307" s="259"/>
      <c r="H5307" s="259"/>
      <c r="I5307" s="259"/>
      <c r="J5307" s="259"/>
    </row>
    <row r="5308" spans="1:10">
      <c r="A5308" s="259"/>
      <c r="B5308" s="259"/>
      <c r="C5308" s="259"/>
      <c r="D5308" s="259"/>
      <c r="E5308" s="259"/>
      <c r="F5308" s="270"/>
      <c r="G5308" s="259"/>
      <c r="H5308" s="259"/>
      <c r="I5308" s="259"/>
      <c r="J5308" s="259"/>
    </row>
    <row r="5309" spans="1:10">
      <c r="A5309" s="259"/>
      <c r="B5309" s="259"/>
      <c r="C5309" s="259"/>
      <c r="D5309" s="259"/>
      <c r="E5309" s="259"/>
      <c r="F5309" s="270"/>
      <c r="G5309" s="259"/>
      <c r="H5309" s="259"/>
      <c r="I5309" s="259"/>
      <c r="J5309" s="259"/>
    </row>
    <row r="5310" spans="1:10">
      <c r="A5310" s="259"/>
      <c r="B5310" s="259"/>
      <c r="C5310" s="259"/>
      <c r="D5310" s="259"/>
      <c r="E5310" s="259"/>
      <c r="F5310" s="270"/>
      <c r="G5310" s="259"/>
      <c r="H5310" s="259"/>
      <c r="I5310" s="259"/>
      <c r="J5310" s="259"/>
    </row>
    <row r="5311" spans="1:10">
      <c r="A5311" s="259"/>
      <c r="B5311" s="259"/>
      <c r="C5311" s="259"/>
      <c r="D5311" s="259"/>
      <c r="E5311" s="259"/>
      <c r="F5311" s="270"/>
      <c r="G5311" s="259"/>
      <c r="H5311" s="259"/>
      <c r="I5311" s="259"/>
      <c r="J5311" s="259"/>
    </row>
    <row r="5312" spans="1:10">
      <c r="A5312" s="259"/>
      <c r="B5312" s="259"/>
      <c r="C5312" s="259"/>
      <c r="D5312" s="259"/>
      <c r="E5312" s="259"/>
      <c r="F5312" s="270"/>
      <c r="G5312" s="259"/>
      <c r="H5312" s="259"/>
      <c r="I5312" s="259"/>
      <c r="J5312" s="259"/>
    </row>
    <row r="5313" spans="1:10">
      <c r="A5313" s="259"/>
      <c r="B5313" s="259"/>
      <c r="C5313" s="259"/>
      <c r="D5313" s="259"/>
      <c r="E5313" s="259"/>
      <c r="F5313" s="270"/>
      <c r="G5313" s="259"/>
      <c r="H5313" s="259"/>
      <c r="I5313" s="259"/>
      <c r="J5313" s="259"/>
    </row>
    <row r="5314" spans="1:10">
      <c r="A5314" s="259"/>
      <c r="B5314" s="259"/>
      <c r="C5314" s="259"/>
      <c r="D5314" s="259"/>
      <c r="E5314" s="259"/>
      <c r="F5314" s="270"/>
      <c r="G5314" s="259"/>
      <c r="H5314" s="259"/>
      <c r="I5314" s="259"/>
      <c r="J5314" s="259"/>
    </row>
    <row r="5315" spans="1:10">
      <c r="A5315" s="259"/>
      <c r="B5315" s="259"/>
      <c r="C5315" s="259"/>
      <c r="D5315" s="259"/>
      <c r="E5315" s="259"/>
      <c r="F5315" s="270"/>
      <c r="G5315" s="259"/>
      <c r="H5315" s="259"/>
      <c r="I5315" s="259"/>
      <c r="J5315" s="259"/>
    </row>
    <row r="5316" spans="1:10">
      <c r="A5316" s="259"/>
      <c r="B5316" s="259"/>
      <c r="C5316" s="259"/>
      <c r="D5316" s="259"/>
      <c r="E5316" s="259"/>
      <c r="F5316" s="270"/>
      <c r="G5316" s="259"/>
      <c r="H5316" s="259"/>
      <c r="I5316" s="259"/>
      <c r="J5316" s="259"/>
    </row>
    <row r="5317" spans="1:10">
      <c r="A5317" s="259"/>
      <c r="B5317" s="259"/>
      <c r="C5317" s="259"/>
      <c r="D5317" s="259"/>
      <c r="E5317" s="259"/>
      <c r="F5317" s="270"/>
      <c r="G5317" s="259"/>
      <c r="H5317" s="259"/>
      <c r="I5317" s="259"/>
      <c r="J5317" s="259"/>
    </row>
    <row r="5318" spans="1:10">
      <c r="A5318" s="259"/>
      <c r="B5318" s="259"/>
      <c r="C5318" s="259"/>
      <c r="D5318" s="259"/>
      <c r="E5318" s="259"/>
      <c r="F5318" s="270"/>
      <c r="G5318" s="259"/>
      <c r="H5318" s="259"/>
      <c r="I5318" s="259"/>
      <c r="J5318" s="259"/>
    </row>
    <row r="5319" spans="1:10">
      <c r="A5319" s="259"/>
      <c r="B5319" s="259"/>
      <c r="C5319" s="259"/>
      <c r="D5319" s="259"/>
      <c r="E5319" s="259"/>
      <c r="F5319" s="270"/>
      <c r="G5319" s="259"/>
      <c r="H5319" s="259"/>
      <c r="I5319" s="259"/>
      <c r="J5319" s="259"/>
    </row>
    <row r="5320" spans="1:10">
      <c r="A5320" s="259"/>
      <c r="B5320" s="259"/>
      <c r="C5320" s="259"/>
      <c r="D5320" s="259"/>
      <c r="E5320" s="259"/>
      <c r="F5320" s="270"/>
      <c r="G5320" s="259"/>
      <c r="H5320" s="259"/>
      <c r="I5320" s="259"/>
      <c r="J5320" s="259"/>
    </row>
    <row r="5321" spans="1:10">
      <c r="A5321" s="259"/>
      <c r="B5321" s="259"/>
      <c r="C5321" s="259"/>
      <c r="D5321" s="259"/>
      <c r="E5321" s="259"/>
      <c r="F5321" s="270"/>
      <c r="G5321" s="259"/>
      <c r="H5321" s="259"/>
      <c r="I5321" s="259"/>
      <c r="J5321" s="259"/>
    </row>
    <row r="5322" spans="1:10">
      <c r="A5322" s="259"/>
      <c r="B5322" s="259"/>
      <c r="C5322" s="259"/>
      <c r="D5322" s="259"/>
      <c r="E5322" s="259"/>
      <c r="F5322" s="270"/>
      <c r="G5322" s="259"/>
      <c r="H5322" s="259"/>
      <c r="I5322" s="259"/>
      <c r="J5322" s="259"/>
    </row>
    <row r="5323" spans="1:10">
      <c r="A5323" s="259"/>
      <c r="B5323" s="259"/>
      <c r="C5323" s="259"/>
      <c r="D5323" s="259"/>
      <c r="E5323" s="259"/>
      <c r="F5323" s="270"/>
      <c r="G5323" s="259"/>
      <c r="H5323" s="259"/>
      <c r="I5323" s="259"/>
      <c r="J5323" s="259"/>
    </row>
    <row r="5324" spans="1:10">
      <c r="A5324" s="259"/>
      <c r="B5324" s="259"/>
      <c r="C5324" s="259"/>
      <c r="D5324" s="259"/>
      <c r="E5324" s="259"/>
      <c r="F5324" s="270"/>
      <c r="G5324" s="259"/>
      <c r="H5324" s="259"/>
      <c r="I5324" s="259"/>
      <c r="J5324" s="259"/>
    </row>
    <row r="5325" spans="1:10">
      <c r="A5325" s="259"/>
      <c r="B5325" s="259"/>
      <c r="C5325" s="259"/>
      <c r="D5325" s="259"/>
      <c r="E5325" s="259"/>
      <c r="F5325" s="270"/>
      <c r="G5325" s="259"/>
      <c r="H5325" s="259"/>
      <c r="I5325" s="259"/>
      <c r="J5325" s="259"/>
    </row>
    <row r="5326" spans="1:10">
      <c r="A5326" s="259"/>
      <c r="B5326" s="259"/>
      <c r="C5326" s="259"/>
      <c r="D5326" s="259"/>
      <c r="E5326" s="259"/>
      <c r="F5326" s="270"/>
      <c r="G5326" s="259"/>
      <c r="H5326" s="259"/>
      <c r="I5326" s="259"/>
      <c r="J5326" s="259"/>
    </row>
    <row r="5327" spans="1:10">
      <c r="A5327" s="259"/>
      <c r="B5327" s="259"/>
      <c r="C5327" s="259"/>
      <c r="D5327" s="259"/>
      <c r="E5327" s="259"/>
      <c r="F5327" s="270"/>
      <c r="G5327" s="259"/>
      <c r="H5327" s="259"/>
      <c r="I5327" s="259"/>
      <c r="J5327" s="259"/>
    </row>
    <row r="5328" spans="1:10">
      <c r="A5328" s="259"/>
      <c r="B5328" s="259"/>
      <c r="C5328" s="259"/>
      <c r="D5328" s="259"/>
      <c r="E5328" s="259"/>
      <c r="F5328" s="270"/>
      <c r="G5328" s="259"/>
      <c r="H5328" s="259"/>
      <c r="I5328" s="259"/>
      <c r="J5328" s="259"/>
    </row>
    <row r="5329" spans="1:10">
      <c r="A5329" s="259"/>
      <c r="B5329" s="259"/>
      <c r="C5329" s="259"/>
      <c r="D5329" s="259"/>
      <c r="E5329" s="259"/>
      <c r="F5329" s="270"/>
      <c r="G5329" s="259"/>
      <c r="H5329" s="259"/>
      <c r="I5329" s="259"/>
      <c r="J5329" s="259"/>
    </row>
    <row r="5330" spans="1:10">
      <c r="A5330" s="259"/>
      <c r="B5330" s="259"/>
      <c r="C5330" s="259"/>
      <c r="D5330" s="259"/>
      <c r="E5330" s="259"/>
      <c r="F5330" s="270"/>
      <c r="G5330" s="259"/>
      <c r="H5330" s="259"/>
      <c r="I5330" s="259"/>
      <c r="J5330" s="259"/>
    </row>
    <row r="5331" spans="1:10">
      <c r="A5331" s="259"/>
      <c r="B5331" s="259"/>
      <c r="C5331" s="259"/>
      <c r="D5331" s="259"/>
      <c r="E5331" s="259"/>
      <c r="F5331" s="270"/>
      <c r="G5331" s="259"/>
      <c r="H5331" s="259"/>
      <c r="I5331" s="259"/>
      <c r="J5331" s="259"/>
    </row>
    <row r="5332" spans="1:10">
      <c r="A5332" s="259"/>
      <c r="B5332" s="259"/>
      <c r="C5332" s="259"/>
      <c r="D5332" s="259"/>
      <c r="E5332" s="259"/>
      <c r="F5332" s="270"/>
      <c r="G5332" s="259"/>
      <c r="H5332" s="259"/>
      <c r="I5332" s="259"/>
      <c r="J5332" s="259"/>
    </row>
    <row r="5333" spans="1:10">
      <c r="A5333" s="259"/>
      <c r="B5333" s="259"/>
      <c r="C5333" s="259"/>
      <c r="D5333" s="259"/>
      <c r="E5333" s="259"/>
      <c r="F5333" s="270"/>
      <c r="G5333" s="259"/>
      <c r="H5333" s="259"/>
      <c r="I5333" s="259"/>
      <c r="J5333" s="259"/>
    </row>
    <row r="5334" spans="1:10">
      <c r="A5334" s="259"/>
      <c r="B5334" s="259"/>
      <c r="C5334" s="259"/>
      <c r="D5334" s="259"/>
      <c r="E5334" s="259"/>
      <c r="F5334" s="270"/>
      <c r="G5334" s="259"/>
      <c r="H5334" s="259"/>
      <c r="I5334" s="259"/>
      <c r="J5334" s="259"/>
    </row>
    <row r="5335" spans="1:10">
      <c r="A5335" s="259"/>
      <c r="B5335" s="259"/>
      <c r="C5335" s="259"/>
      <c r="D5335" s="259"/>
      <c r="E5335" s="259"/>
      <c r="F5335" s="270"/>
      <c r="G5335" s="259"/>
      <c r="H5335" s="259"/>
      <c r="I5335" s="259"/>
      <c r="J5335" s="259"/>
    </row>
    <row r="5336" spans="1:10">
      <c r="A5336" s="259"/>
      <c r="B5336" s="259"/>
      <c r="C5336" s="259"/>
      <c r="D5336" s="259"/>
      <c r="E5336" s="259"/>
      <c r="F5336" s="270"/>
      <c r="G5336" s="259"/>
      <c r="H5336" s="259"/>
      <c r="I5336" s="259"/>
      <c r="J5336" s="259"/>
    </row>
    <row r="5337" spans="1:10">
      <c r="A5337" s="259"/>
      <c r="B5337" s="259"/>
      <c r="C5337" s="259"/>
      <c r="D5337" s="259"/>
      <c r="E5337" s="259"/>
      <c r="F5337" s="270"/>
      <c r="G5337" s="259"/>
      <c r="H5337" s="259"/>
      <c r="I5337" s="259"/>
      <c r="J5337" s="259"/>
    </row>
    <row r="5338" spans="1:10">
      <c r="A5338" s="259"/>
      <c r="B5338" s="259"/>
      <c r="C5338" s="259"/>
      <c r="D5338" s="259"/>
      <c r="E5338" s="259"/>
      <c r="F5338" s="270"/>
      <c r="G5338" s="259"/>
      <c r="H5338" s="259"/>
      <c r="I5338" s="259"/>
      <c r="J5338" s="259"/>
    </row>
    <row r="5339" spans="1:10">
      <c r="A5339" s="259"/>
      <c r="B5339" s="259"/>
      <c r="C5339" s="259"/>
      <c r="D5339" s="259"/>
      <c r="E5339" s="259"/>
      <c r="F5339" s="270"/>
      <c r="G5339" s="259"/>
      <c r="H5339" s="259"/>
      <c r="I5339" s="259"/>
      <c r="J5339" s="259"/>
    </row>
    <row r="5340" spans="1:10">
      <c r="A5340" s="259"/>
      <c r="B5340" s="259"/>
      <c r="C5340" s="259"/>
      <c r="D5340" s="259"/>
      <c r="E5340" s="259"/>
      <c r="F5340" s="270"/>
      <c r="G5340" s="259"/>
      <c r="H5340" s="259"/>
      <c r="I5340" s="259"/>
      <c r="J5340" s="259"/>
    </row>
    <row r="5341" spans="1:10">
      <c r="A5341" s="259"/>
      <c r="B5341" s="259"/>
      <c r="C5341" s="259"/>
      <c r="D5341" s="259"/>
      <c r="E5341" s="259"/>
      <c r="F5341" s="270"/>
      <c r="G5341" s="259"/>
      <c r="H5341" s="259"/>
      <c r="I5341" s="259"/>
      <c r="J5341" s="259"/>
    </row>
    <row r="5342" spans="1:10">
      <c r="A5342" s="259"/>
      <c r="B5342" s="259"/>
      <c r="C5342" s="259"/>
      <c r="D5342" s="259"/>
      <c r="E5342" s="259"/>
      <c r="F5342" s="270"/>
      <c r="G5342" s="259"/>
      <c r="H5342" s="259"/>
      <c r="I5342" s="259"/>
      <c r="J5342" s="259"/>
    </row>
    <row r="5343" spans="1:10">
      <c r="A5343" s="259"/>
      <c r="B5343" s="259"/>
      <c r="C5343" s="259"/>
      <c r="D5343" s="259"/>
      <c r="E5343" s="259"/>
      <c r="F5343" s="270"/>
      <c r="G5343" s="259"/>
      <c r="H5343" s="259"/>
      <c r="I5343" s="259"/>
      <c r="J5343" s="259"/>
    </row>
    <row r="5344" spans="1:10">
      <c r="A5344" s="259"/>
      <c r="B5344" s="259"/>
      <c r="C5344" s="259"/>
      <c r="D5344" s="259"/>
      <c r="E5344" s="259"/>
      <c r="F5344" s="270"/>
      <c r="G5344" s="259"/>
      <c r="H5344" s="259"/>
      <c r="I5344" s="259"/>
      <c r="J5344" s="259"/>
    </row>
    <row r="5345" spans="1:10">
      <c r="A5345" s="259"/>
      <c r="B5345" s="259"/>
      <c r="C5345" s="259"/>
      <c r="D5345" s="259"/>
      <c r="E5345" s="259"/>
      <c r="F5345" s="270"/>
      <c r="G5345" s="259"/>
      <c r="H5345" s="259"/>
      <c r="I5345" s="259"/>
      <c r="J5345" s="259"/>
    </row>
    <row r="5346" spans="1:10">
      <c r="A5346" s="259"/>
      <c r="B5346" s="259"/>
      <c r="C5346" s="259"/>
      <c r="D5346" s="259"/>
      <c r="E5346" s="259"/>
      <c r="F5346" s="270"/>
      <c r="G5346" s="259"/>
      <c r="H5346" s="259"/>
      <c r="I5346" s="259"/>
      <c r="J5346" s="259"/>
    </row>
    <row r="5347" spans="1:10">
      <c r="A5347" s="259"/>
      <c r="B5347" s="259"/>
      <c r="C5347" s="259"/>
      <c r="D5347" s="259"/>
      <c r="E5347" s="259"/>
      <c r="F5347" s="270"/>
      <c r="G5347" s="259"/>
      <c r="H5347" s="259"/>
      <c r="I5347" s="259"/>
      <c r="J5347" s="259"/>
    </row>
    <row r="5348" spans="1:10">
      <c r="A5348" s="259"/>
      <c r="B5348" s="259"/>
      <c r="C5348" s="259"/>
      <c r="D5348" s="259"/>
      <c r="E5348" s="259"/>
      <c r="F5348" s="270"/>
      <c r="G5348" s="259"/>
      <c r="H5348" s="259"/>
      <c r="I5348" s="259"/>
      <c r="J5348" s="259"/>
    </row>
    <row r="5349" spans="1:10">
      <c r="A5349" s="259"/>
      <c r="B5349" s="259"/>
      <c r="C5349" s="259"/>
      <c r="D5349" s="259"/>
      <c r="E5349" s="259"/>
      <c r="F5349" s="270"/>
      <c r="G5349" s="259"/>
      <c r="H5349" s="259"/>
      <c r="I5349" s="259"/>
      <c r="J5349" s="259"/>
    </row>
    <row r="5350" spans="1:10">
      <c r="A5350" s="259"/>
      <c r="B5350" s="259"/>
      <c r="C5350" s="259"/>
      <c r="D5350" s="259"/>
      <c r="E5350" s="259"/>
      <c r="F5350" s="270"/>
      <c r="G5350" s="259"/>
      <c r="H5350" s="259"/>
      <c r="I5350" s="259"/>
      <c r="J5350" s="259"/>
    </row>
    <row r="5351" spans="1:10">
      <c r="A5351" s="259"/>
      <c r="B5351" s="259"/>
      <c r="C5351" s="259"/>
      <c r="D5351" s="259"/>
      <c r="E5351" s="259"/>
      <c r="F5351" s="270"/>
      <c r="G5351" s="259"/>
      <c r="H5351" s="259"/>
      <c r="I5351" s="259"/>
      <c r="J5351" s="259"/>
    </row>
    <row r="5352" spans="1:10">
      <c r="A5352" s="259"/>
      <c r="B5352" s="259"/>
      <c r="C5352" s="259"/>
      <c r="D5352" s="259"/>
      <c r="E5352" s="259"/>
      <c r="F5352" s="270"/>
      <c r="G5352" s="259"/>
      <c r="H5352" s="259"/>
      <c r="I5352" s="259"/>
      <c r="J5352" s="259"/>
    </row>
    <row r="5353" spans="1:10">
      <c r="A5353" s="259"/>
      <c r="B5353" s="259"/>
      <c r="C5353" s="259"/>
      <c r="D5353" s="259"/>
      <c r="E5353" s="259"/>
      <c r="F5353" s="270"/>
      <c r="G5353" s="259"/>
      <c r="H5353" s="259"/>
      <c r="I5353" s="259"/>
      <c r="J5353" s="259"/>
    </row>
    <row r="5354" spans="1:10">
      <c r="A5354" s="259"/>
      <c r="B5354" s="259"/>
      <c r="C5354" s="259"/>
      <c r="D5354" s="259"/>
      <c r="E5354" s="259"/>
      <c r="F5354" s="270"/>
      <c r="G5354" s="259"/>
      <c r="H5354" s="259"/>
      <c r="I5354" s="259"/>
      <c r="J5354" s="259"/>
    </row>
    <row r="5355" spans="1:10">
      <c r="A5355" s="259"/>
      <c r="B5355" s="259"/>
      <c r="C5355" s="259"/>
      <c r="D5355" s="259"/>
      <c r="E5355" s="259"/>
      <c r="F5355" s="270"/>
      <c r="G5355" s="259"/>
      <c r="H5355" s="259"/>
      <c r="I5355" s="259"/>
      <c r="J5355" s="259"/>
    </row>
    <row r="5356" spans="1:10">
      <c r="A5356" s="259"/>
      <c r="B5356" s="259"/>
      <c r="C5356" s="259"/>
      <c r="D5356" s="259"/>
      <c r="E5356" s="259"/>
      <c r="F5356" s="270"/>
      <c r="G5356" s="259"/>
      <c r="H5356" s="259"/>
      <c r="I5356" s="259"/>
      <c r="J5356" s="259"/>
    </row>
    <row r="5357" spans="1:10">
      <c r="A5357" s="259"/>
      <c r="B5357" s="259"/>
      <c r="C5357" s="259"/>
      <c r="D5357" s="259"/>
      <c r="E5357" s="259"/>
      <c r="F5357" s="270"/>
      <c r="G5357" s="259"/>
      <c r="H5357" s="259"/>
      <c r="I5357" s="259"/>
      <c r="J5357" s="259"/>
    </row>
    <row r="5358" spans="1:10">
      <c r="A5358" s="259"/>
      <c r="B5358" s="259"/>
      <c r="C5358" s="259"/>
      <c r="D5358" s="259"/>
      <c r="E5358" s="259"/>
      <c r="F5358" s="270"/>
      <c r="G5358" s="259"/>
      <c r="H5358" s="259"/>
      <c r="I5358" s="259"/>
      <c r="J5358" s="259"/>
    </row>
    <row r="5359" spans="1:10">
      <c r="A5359" s="259"/>
      <c r="B5359" s="259"/>
      <c r="C5359" s="259"/>
      <c r="D5359" s="259"/>
      <c r="E5359" s="259"/>
      <c r="F5359" s="270"/>
      <c r="G5359" s="259"/>
      <c r="H5359" s="259"/>
      <c r="I5359" s="259"/>
      <c r="J5359" s="259"/>
    </row>
    <row r="5360" spans="1:10">
      <c r="A5360" s="259"/>
      <c r="B5360" s="259"/>
      <c r="C5360" s="259"/>
      <c r="D5360" s="259"/>
      <c r="E5360" s="259"/>
      <c r="F5360" s="270"/>
      <c r="G5360" s="259"/>
      <c r="H5360" s="259"/>
      <c r="I5360" s="259"/>
      <c r="J5360" s="259"/>
    </row>
    <row r="5361" spans="1:10">
      <c r="A5361" s="259"/>
      <c r="B5361" s="259"/>
      <c r="C5361" s="259"/>
      <c r="D5361" s="259"/>
      <c r="E5361" s="259"/>
      <c r="F5361" s="270"/>
      <c r="G5361" s="259"/>
      <c r="H5361" s="259"/>
      <c r="I5361" s="259"/>
      <c r="J5361" s="259"/>
    </row>
    <row r="5362" spans="1:10">
      <c r="A5362" s="259"/>
      <c r="B5362" s="259"/>
      <c r="C5362" s="259"/>
      <c r="D5362" s="259"/>
      <c r="E5362" s="259"/>
      <c r="F5362" s="270"/>
      <c r="G5362" s="259"/>
      <c r="H5362" s="259"/>
      <c r="I5362" s="259"/>
      <c r="J5362" s="259"/>
    </row>
    <row r="5363" spans="1:10">
      <c r="A5363" s="259"/>
      <c r="B5363" s="259"/>
      <c r="C5363" s="259"/>
      <c r="D5363" s="259"/>
      <c r="E5363" s="259"/>
      <c r="F5363" s="270"/>
      <c r="G5363" s="259"/>
      <c r="H5363" s="259"/>
      <c r="I5363" s="259"/>
      <c r="J5363" s="259"/>
    </row>
    <row r="5364" spans="1:10">
      <c r="A5364" s="259"/>
      <c r="B5364" s="259"/>
      <c r="C5364" s="259"/>
      <c r="D5364" s="259"/>
      <c r="E5364" s="259"/>
      <c r="F5364" s="270"/>
      <c r="G5364" s="259"/>
      <c r="H5364" s="259"/>
      <c r="I5364" s="259"/>
      <c r="J5364" s="259"/>
    </row>
    <row r="5365" spans="1:10">
      <c r="A5365" s="259"/>
      <c r="B5365" s="259"/>
      <c r="C5365" s="259"/>
      <c r="D5365" s="259"/>
      <c r="E5365" s="259"/>
      <c r="F5365" s="270"/>
      <c r="G5365" s="259"/>
      <c r="H5365" s="259"/>
      <c r="I5365" s="259"/>
      <c r="J5365" s="259"/>
    </row>
    <row r="5366" spans="1:10">
      <c r="A5366" s="259"/>
      <c r="B5366" s="259"/>
      <c r="C5366" s="259"/>
      <c r="D5366" s="259"/>
      <c r="E5366" s="259"/>
      <c r="F5366" s="270"/>
      <c r="G5366" s="259"/>
      <c r="H5366" s="259"/>
      <c r="I5366" s="259"/>
      <c r="J5366" s="259"/>
    </row>
    <row r="5367" spans="1:10">
      <c r="A5367" s="259"/>
      <c r="B5367" s="259"/>
      <c r="C5367" s="259"/>
      <c r="D5367" s="259"/>
      <c r="E5367" s="259"/>
      <c r="F5367" s="270"/>
      <c r="G5367" s="259"/>
      <c r="H5367" s="259"/>
      <c r="I5367" s="259"/>
      <c r="J5367" s="259"/>
    </row>
    <row r="5368" spans="1:10">
      <c r="A5368" s="259"/>
      <c r="B5368" s="259"/>
      <c r="C5368" s="259"/>
      <c r="D5368" s="259"/>
      <c r="E5368" s="259"/>
      <c r="F5368" s="270"/>
      <c r="G5368" s="259"/>
      <c r="H5368" s="259"/>
      <c r="I5368" s="259"/>
      <c r="J5368" s="259"/>
    </row>
    <row r="5369" spans="1:10">
      <c r="A5369" s="259"/>
      <c r="B5369" s="259"/>
      <c r="C5369" s="259"/>
      <c r="D5369" s="259"/>
      <c r="E5369" s="259"/>
      <c r="F5369" s="270"/>
      <c r="G5369" s="259"/>
      <c r="H5369" s="259"/>
      <c r="I5369" s="259"/>
      <c r="J5369" s="259"/>
    </row>
    <row r="5370" spans="1:10">
      <c r="A5370" s="259"/>
      <c r="B5370" s="259"/>
      <c r="C5370" s="259"/>
      <c r="D5370" s="259"/>
      <c r="E5370" s="259"/>
      <c r="F5370" s="270"/>
      <c r="G5370" s="259"/>
      <c r="H5370" s="259"/>
      <c r="I5370" s="259"/>
      <c r="J5370" s="259"/>
    </row>
    <row r="5371" spans="1:10">
      <c r="A5371" s="259"/>
      <c r="B5371" s="259"/>
      <c r="C5371" s="259"/>
      <c r="D5371" s="259"/>
      <c r="E5371" s="259"/>
      <c r="F5371" s="270"/>
      <c r="G5371" s="259"/>
      <c r="H5371" s="259"/>
      <c r="I5371" s="259"/>
      <c r="J5371" s="259"/>
    </row>
    <row r="5372" spans="1:10">
      <c r="A5372" s="259"/>
      <c r="B5372" s="259"/>
      <c r="C5372" s="259"/>
      <c r="D5372" s="259"/>
      <c r="E5372" s="259"/>
      <c r="F5372" s="270"/>
      <c r="G5372" s="259"/>
      <c r="H5372" s="259"/>
      <c r="I5372" s="259"/>
      <c r="J5372" s="259"/>
    </row>
    <row r="5373" spans="1:10">
      <c r="A5373" s="259"/>
      <c r="B5373" s="259"/>
      <c r="C5373" s="259"/>
      <c r="D5373" s="259"/>
      <c r="E5373" s="259"/>
      <c r="F5373" s="270"/>
      <c r="G5373" s="259"/>
      <c r="H5373" s="259"/>
      <c r="I5373" s="259"/>
      <c r="J5373" s="259"/>
    </row>
    <row r="5374" spans="1:10">
      <c r="A5374" s="259"/>
      <c r="B5374" s="259"/>
      <c r="C5374" s="259"/>
      <c r="D5374" s="259"/>
      <c r="E5374" s="259"/>
      <c r="F5374" s="270"/>
      <c r="G5374" s="259"/>
      <c r="H5374" s="259"/>
      <c r="I5374" s="259"/>
      <c r="J5374" s="259"/>
    </row>
    <row r="5375" spans="1:10">
      <c r="A5375" s="259"/>
      <c r="B5375" s="259"/>
      <c r="C5375" s="259"/>
      <c r="D5375" s="259"/>
      <c r="E5375" s="259"/>
      <c r="F5375" s="270"/>
      <c r="G5375" s="259"/>
      <c r="H5375" s="259"/>
      <c r="I5375" s="259"/>
      <c r="J5375" s="259"/>
    </row>
    <row r="5376" spans="1:10">
      <c r="A5376" s="259"/>
      <c r="B5376" s="259"/>
      <c r="C5376" s="259"/>
      <c r="D5376" s="259"/>
      <c r="E5376" s="259"/>
      <c r="F5376" s="270"/>
      <c r="G5376" s="259"/>
      <c r="H5376" s="259"/>
      <c r="I5376" s="259"/>
      <c r="J5376" s="259"/>
    </row>
    <row r="5377" spans="1:10">
      <c r="A5377" s="259"/>
      <c r="B5377" s="259"/>
      <c r="C5377" s="259"/>
      <c r="D5377" s="259"/>
      <c r="E5377" s="259"/>
      <c r="F5377" s="270"/>
      <c r="G5377" s="259"/>
      <c r="H5377" s="259"/>
      <c r="I5377" s="259"/>
      <c r="J5377" s="259"/>
    </row>
    <row r="5378" spans="1:10">
      <c r="A5378" s="259"/>
      <c r="B5378" s="259"/>
      <c r="C5378" s="259"/>
      <c r="D5378" s="259"/>
      <c r="E5378" s="259"/>
      <c r="F5378" s="270"/>
      <c r="G5378" s="259"/>
      <c r="H5378" s="259"/>
      <c r="I5378" s="259"/>
      <c r="J5378" s="259"/>
    </row>
    <row r="5379" spans="1:10">
      <c r="A5379" s="259"/>
      <c r="B5379" s="259"/>
      <c r="C5379" s="259"/>
      <c r="D5379" s="259"/>
      <c r="E5379" s="259"/>
      <c r="F5379" s="270"/>
      <c r="G5379" s="259"/>
      <c r="H5379" s="259"/>
      <c r="I5379" s="259"/>
      <c r="J5379" s="259"/>
    </row>
    <row r="5380" spans="1:10">
      <c r="A5380" s="259"/>
      <c r="B5380" s="259"/>
      <c r="C5380" s="259"/>
      <c r="D5380" s="259"/>
      <c r="E5380" s="259"/>
      <c r="F5380" s="270"/>
      <c r="G5380" s="259"/>
      <c r="H5380" s="259"/>
      <c r="I5380" s="259"/>
      <c r="J5380" s="259"/>
    </row>
    <row r="5381" spans="1:10">
      <c r="A5381" s="259"/>
      <c r="B5381" s="259"/>
      <c r="C5381" s="259"/>
      <c r="D5381" s="259"/>
      <c r="E5381" s="259"/>
      <c r="F5381" s="270"/>
      <c r="G5381" s="259"/>
      <c r="H5381" s="259"/>
      <c r="I5381" s="259"/>
      <c r="J5381" s="259"/>
    </row>
    <row r="5382" spans="1:10">
      <c r="A5382" s="259"/>
      <c r="B5382" s="259"/>
      <c r="C5382" s="259"/>
      <c r="D5382" s="259"/>
      <c r="E5382" s="259"/>
      <c r="F5382" s="270"/>
      <c r="G5382" s="259"/>
      <c r="H5382" s="259"/>
      <c r="I5382" s="259"/>
      <c r="J5382" s="259"/>
    </row>
    <row r="5383" spans="1:10">
      <c r="A5383" s="259"/>
      <c r="B5383" s="259"/>
      <c r="C5383" s="259"/>
      <c r="D5383" s="259"/>
      <c r="E5383" s="259"/>
      <c r="F5383" s="270"/>
      <c r="G5383" s="259"/>
      <c r="H5383" s="259"/>
      <c r="I5383" s="259"/>
      <c r="J5383" s="259"/>
    </row>
    <row r="5384" spans="1:10">
      <c r="A5384" s="259"/>
      <c r="B5384" s="259"/>
      <c r="C5384" s="259"/>
      <c r="D5384" s="259"/>
      <c r="E5384" s="259"/>
      <c r="F5384" s="270"/>
      <c r="G5384" s="259"/>
      <c r="H5384" s="259"/>
      <c r="I5384" s="259"/>
      <c r="J5384" s="259"/>
    </row>
    <row r="5385" spans="1:10">
      <c r="A5385" s="259"/>
      <c r="B5385" s="259"/>
      <c r="C5385" s="259"/>
      <c r="D5385" s="259"/>
      <c r="E5385" s="259"/>
      <c r="F5385" s="270"/>
      <c r="G5385" s="259"/>
      <c r="H5385" s="259"/>
      <c r="I5385" s="259"/>
      <c r="J5385" s="259"/>
    </row>
    <row r="5386" spans="1:10">
      <c r="A5386" s="259"/>
      <c r="B5386" s="259"/>
      <c r="C5386" s="259"/>
      <c r="D5386" s="259"/>
      <c r="E5386" s="259"/>
      <c r="F5386" s="270"/>
      <c r="G5386" s="259"/>
      <c r="H5386" s="259"/>
      <c r="I5386" s="259"/>
      <c r="J5386" s="259"/>
    </row>
    <row r="5387" spans="1:10">
      <c r="A5387" s="259"/>
      <c r="B5387" s="259"/>
      <c r="C5387" s="259"/>
      <c r="D5387" s="259"/>
      <c r="E5387" s="259"/>
      <c r="F5387" s="270"/>
      <c r="G5387" s="259"/>
      <c r="H5387" s="259"/>
      <c r="I5387" s="259"/>
      <c r="J5387" s="259"/>
    </row>
    <row r="5388" spans="1:10">
      <c r="A5388" s="259"/>
      <c r="B5388" s="259"/>
      <c r="C5388" s="259"/>
      <c r="D5388" s="259"/>
      <c r="E5388" s="259"/>
      <c r="F5388" s="270"/>
      <c r="G5388" s="259"/>
      <c r="H5388" s="259"/>
      <c r="I5388" s="259"/>
      <c r="J5388" s="259"/>
    </row>
    <row r="5389" spans="1:10">
      <c r="A5389" s="259"/>
      <c r="B5389" s="259"/>
      <c r="C5389" s="259"/>
      <c r="D5389" s="259"/>
      <c r="E5389" s="259"/>
      <c r="F5389" s="270"/>
      <c r="G5389" s="259"/>
      <c r="H5389" s="259"/>
      <c r="I5389" s="259"/>
      <c r="J5389" s="259"/>
    </row>
    <row r="5390" spans="1:10">
      <c r="A5390" s="259"/>
      <c r="B5390" s="259"/>
      <c r="C5390" s="259"/>
      <c r="D5390" s="259"/>
      <c r="E5390" s="259"/>
      <c r="F5390" s="270"/>
      <c r="G5390" s="259"/>
      <c r="H5390" s="259"/>
      <c r="I5390" s="259"/>
      <c r="J5390" s="259"/>
    </row>
    <row r="5391" spans="1:10">
      <c r="A5391" s="259"/>
      <c r="B5391" s="259"/>
      <c r="C5391" s="259"/>
      <c r="D5391" s="259"/>
      <c r="E5391" s="259"/>
      <c r="F5391" s="270"/>
      <c r="G5391" s="259"/>
      <c r="H5391" s="259"/>
      <c r="I5391" s="259"/>
      <c r="J5391" s="259"/>
    </row>
    <row r="5392" spans="1:10">
      <c r="A5392" s="259"/>
      <c r="B5392" s="259"/>
      <c r="C5392" s="259"/>
      <c r="D5392" s="259"/>
      <c r="E5392" s="259"/>
      <c r="F5392" s="270"/>
      <c r="G5392" s="259"/>
      <c r="H5392" s="259"/>
      <c r="I5392" s="259"/>
      <c r="J5392" s="259"/>
    </row>
    <row r="5393" spans="1:10">
      <c r="A5393" s="259"/>
      <c r="B5393" s="259"/>
      <c r="C5393" s="259"/>
      <c r="D5393" s="259"/>
      <c r="E5393" s="259"/>
      <c r="F5393" s="270"/>
      <c r="G5393" s="259"/>
      <c r="H5393" s="259"/>
      <c r="I5393" s="259"/>
      <c r="J5393" s="259"/>
    </row>
    <row r="5394" spans="1:10">
      <c r="A5394" s="259"/>
      <c r="B5394" s="259"/>
      <c r="C5394" s="259"/>
      <c r="D5394" s="259"/>
      <c r="E5394" s="259"/>
      <c r="F5394" s="270"/>
      <c r="G5394" s="259"/>
      <c r="H5394" s="259"/>
      <c r="I5394" s="259"/>
      <c r="J5394" s="259"/>
    </row>
    <row r="5395" spans="1:10">
      <c r="A5395" s="259"/>
      <c r="B5395" s="259"/>
      <c r="C5395" s="259"/>
      <c r="D5395" s="259"/>
      <c r="E5395" s="259"/>
      <c r="F5395" s="270"/>
      <c r="G5395" s="259"/>
      <c r="H5395" s="259"/>
      <c r="I5395" s="259"/>
      <c r="J5395" s="259"/>
    </row>
    <row r="5396" spans="1:10">
      <c r="A5396" s="259"/>
      <c r="B5396" s="259"/>
      <c r="C5396" s="259"/>
      <c r="D5396" s="259"/>
      <c r="E5396" s="259"/>
      <c r="F5396" s="270"/>
      <c r="G5396" s="259"/>
      <c r="H5396" s="259"/>
      <c r="I5396" s="259"/>
      <c r="J5396" s="259"/>
    </row>
    <row r="5397" spans="1:10">
      <c r="A5397" s="259"/>
      <c r="B5397" s="259"/>
      <c r="C5397" s="259"/>
      <c r="D5397" s="259"/>
      <c r="E5397" s="259"/>
      <c r="F5397" s="270"/>
      <c r="G5397" s="259"/>
      <c r="H5397" s="259"/>
      <c r="I5397" s="259"/>
      <c r="J5397" s="259"/>
    </row>
    <row r="5398" spans="1:10">
      <c r="A5398" s="259"/>
      <c r="B5398" s="259"/>
      <c r="C5398" s="259"/>
      <c r="D5398" s="259"/>
      <c r="E5398" s="259"/>
      <c r="F5398" s="270"/>
      <c r="G5398" s="259"/>
      <c r="H5398" s="259"/>
      <c r="I5398" s="259"/>
      <c r="J5398" s="259"/>
    </row>
    <row r="5399" spans="1:10">
      <c r="A5399" s="259"/>
      <c r="B5399" s="259"/>
      <c r="C5399" s="259"/>
      <c r="D5399" s="259"/>
      <c r="E5399" s="259"/>
      <c r="F5399" s="270"/>
      <c r="G5399" s="259"/>
      <c r="H5399" s="259"/>
      <c r="I5399" s="259"/>
      <c r="J5399" s="259"/>
    </row>
    <row r="5400" spans="1:10">
      <c r="A5400" s="259"/>
      <c r="B5400" s="259"/>
      <c r="C5400" s="259"/>
      <c r="D5400" s="259"/>
      <c r="E5400" s="259"/>
      <c r="F5400" s="270"/>
      <c r="G5400" s="259"/>
      <c r="H5400" s="259"/>
      <c r="I5400" s="259"/>
      <c r="J5400" s="259"/>
    </row>
    <row r="5401" spans="1:10">
      <c r="A5401" s="259"/>
      <c r="B5401" s="259"/>
      <c r="C5401" s="259"/>
      <c r="D5401" s="259"/>
      <c r="E5401" s="259"/>
      <c r="F5401" s="270"/>
      <c r="G5401" s="259"/>
      <c r="H5401" s="259"/>
      <c r="I5401" s="259"/>
      <c r="J5401" s="259"/>
    </row>
    <row r="5402" spans="1:10">
      <c r="A5402" s="259"/>
      <c r="B5402" s="259"/>
      <c r="C5402" s="259"/>
      <c r="D5402" s="259"/>
      <c r="E5402" s="259"/>
      <c r="F5402" s="270"/>
      <c r="G5402" s="259"/>
      <c r="H5402" s="259"/>
      <c r="I5402" s="259"/>
      <c r="J5402" s="259"/>
    </row>
    <row r="5403" spans="1:10">
      <c r="A5403" s="259"/>
      <c r="B5403" s="259"/>
      <c r="C5403" s="259"/>
      <c r="D5403" s="259"/>
      <c r="E5403" s="259"/>
      <c r="F5403" s="270"/>
      <c r="G5403" s="259"/>
      <c r="H5403" s="259"/>
      <c r="I5403" s="259"/>
      <c r="J5403" s="259"/>
    </row>
    <row r="5404" spans="1:10">
      <c r="A5404" s="259"/>
      <c r="B5404" s="259"/>
      <c r="C5404" s="259"/>
      <c r="D5404" s="259"/>
      <c r="E5404" s="259"/>
      <c r="F5404" s="270"/>
      <c r="G5404" s="259"/>
      <c r="H5404" s="259"/>
      <c r="I5404" s="259"/>
      <c r="J5404" s="259"/>
    </row>
    <row r="5405" spans="1:10">
      <c r="A5405" s="259"/>
      <c r="B5405" s="259"/>
      <c r="C5405" s="259"/>
      <c r="D5405" s="259"/>
      <c r="E5405" s="259"/>
      <c r="F5405" s="270"/>
      <c r="G5405" s="259"/>
      <c r="H5405" s="259"/>
      <c r="I5405" s="259"/>
      <c r="J5405" s="259"/>
    </row>
    <row r="5406" spans="1:10">
      <c r="A5406" s="259"/>
      <c r="B5406" s="259"/>
      <c r="C5406" s="259"/>
      <c r="D5406" s="259"/>
      <c r="E5406" s="259"/>
      <c r="F5406" s="270"/>
      <c r="G5406" s="259"/>
      <c r="H5406" s="259"/>
      <c r="I5406" s="259"/>
      <c r="J5406" s="259"/>
    </row>
    <row r="5407" spans="1:10">
      <c r="A5407" s="259"/>
      <c r="B5407" s="259"/>
      <c r="C5407" s="259"/>
      <c r="D5407" s="259"/>
      <c r="E5407" s="259"/>
      <c r="F5407" s="270"/>
      <c r="G5407" s="259"/>
      <c r="H5407" s="259"/>
      <c r="I5407" s="259"/>
      <c r="J5407" s="259"/>
    </row>
    <row r="5408" spans="1:10">
      <c r="A5408" s="259"/>
      <c r="B5408" s="259"/>
      <c r="C5408" s="259"/>
      <c r="D5408" s="259"/>
      <c r="E5408" s="259"/>
      <c r="F5408" s="270"/>
      <c r="G5408" s="259"/>
      <c r="H5408" s="259"/>
      <c r="I5408" s="259"/>
      <c r="J5408" s="259"/>
    </row>
    <row r="5409" spans="1:10">
      <c r="A5409" s="259"/>
      <c r="B5409" s="259"/>
      <c r="C5409" s="259"/>
      <c r="D5409" s="259"/>
      <c r="E5409" s="259"/>
      <c r="F5409" s="270"/>
      <c r="G5409" s="259"/>
      <c r="H5409" s="259"/>
      <c r="I5409" s="259"/>
      <c r="J5409" s="259"/>
    </row>
    <row r="5410" spans="1:10">
      <c r="A5410" s="259"/>
      <c r="B5410" s="259"/>
      <c r="C5410" s="259"/>
      <c r="D5410" s="259"/>
      <c r="E5410" s="259"/>
      <c r="F5410" s="270"/>
      <c r="G5410" s="259"/>
      <c r="H5410" s="259"/>
      <c r="I5410" s="259"/>
      <c r="J5410" s="259"/>
    </row>
    <row r="5411" spans="1:10">
      <c r="A5411" s="259"/>
      <c r="B5411" s="259"/>
      <c r="C5411" s="259"/>
      <c r="D5411" s="259"/>
      <c r="E5411" s="259"/>
      <c r="F5411" s="270"/>
      <c r="G5411" s="259"/>
      <c r="H5411" s="259"/>
      <c r="I5411" s="259"/>
      <c r="J5411" s="259"/>
    </row>
    <row r="5412" spans="1:10">
      <c r="A5412" s="259"/>
      <c r="B5412" s="259"/>
      <c r="C5412" s="259"/>
      <c r="D5412" s="259"/>
      <c r="E5412" s="259"/>
      <c r="F5412" s="270"/>
      <c r="G5412" s="259"/>
      <c r="H5412" s="259"/>
      <c r="I5412" s="259"/>
      <c r="J5412" s="259"/>
    </row>
    <row r="5413" spans="1:10">
      <c r="A5413" s="259"/>
      <c r="B5413" s="259"/>
      <c r="C5413" s="259"/>
      <c r="D5413" s="259"/>
      <c r="E5413" s="259"/>
      <c r="F5413" s="270"/>
      <c r="G5413" s="259"/>
      <c r="H5413" s="259"/>
      <c r="I5413" s="259"/>
      <c r="J5413" s="259"/>
    </row>
    <row r="5414" spans="1:10">
      <c r="A5414" s="259"/>
      <c r="B5414" s="259"/>
      <c r="C5414" s="259"/>
      <c r="D5414" s="259"/>
      <c r="E5414" s="259"/>
      <c r="F5414" s="270"/>
      <c r="G5414" s="259"/>
      <c r="H5414" s="259"/>
      <c r="I5414" s="259"/>
      <c r="J5414" s="259"/>
    </row>
    <row r="5415" spans="1:10">
      <c r="A5415" s="259"/>
      <c r="B5415" s="259"/>
      <c r="C5415" s="259"/>
      <c r="D5415" s="259"/>
      <c r="E5415" s="259"/>
      <c r="F5415" s="270"/>
      <c r="G5415" s="259"/>
      <c r="H5415" s="259"/>
      <c r="I5415" s="259"/>
      <c r="J5415" s="259"/>
    </row>
    <row r="5416" spans="1:10">
      <c r="A5416" s="259"/>
      <c r="B5416" s="259"/>
      <c r="C5416" s="259"/>
      <c r="D5416" s="259"/>
      <c r="E5416" s="259"/>
      <c r="F5416" s="270"/>
      <c r="G5416" s="259"/>
      <c r="H5416" s="259"/>
      <c r="I5416" s="259"/>
      <c r="J5416" s="259"/>
    </row>
    <row r="5417" spans="1:10">
      <c r="A5417" s="259"/>
      <c r="B5417" s="259"/>
      <c r="C5417" s="259"/>
      <c r="D5417" s="259"/>
      <c r="E5417" s="259"/>
      <c r="F5417" s="270"/>
      <c r="G5417" s="259"/>
      <c r="H5417" s="259"/>
      <c r="I5417" s="259"/>
      <c r="J5417" s="259"/>
    </row>
    <row r="5418" spans="1:10">
      <c r="A5418" s="259"/>
      <c r="B5418" s="259"/>
      <c r="C5418" s="259"/>
      <c r="D5418" s="259"/>
      <c r="E5418" s="259"/>
      <c r="F5418" s="270"/>
      <c r="G5418" s="259"/>
      <c r="H5418" s="259"/>
      <c r="I5418" s="259"/>
      <c r="J5418" s="259"/>
    </row>
    <row r="5419" spans="1:10">
      <c r="A5419" s="259"/>
      <c r="B5419" s="259"/>
      <c r="C5419" s="259"/>
      <c r="D5419" s="259"/>
      <c r="E5419" s="259"/>
      <c r="F5419" s="270"/>
      <c r="G5419" s="259"/>
      <c r="H5419" s="259"/>
      <c r="I5419" s="259"/>
      <c r="J5419" s="259"/>
    </row>
    <row r="5420" spans="1:10">
      <c r="A5420" s="259"/>
      <c r="B5420" s="259"/>
      <c r="C5420" s="259"/>
      <c r="D5420" s="259"/>
      <c r="E5420" s="259"/>
      <c r="F5420" s="270"/>
      <c r="G5420" s="259"/>
      <c r="H5420" s="259"/>
      <c r="I5420" s="259"/>
      <c r="J5420" s="259"/>
    </row>
    <row r="5421" spans="1:10">
      <c r="A5421" s="259"/>
      <c r="B5421" s="259"/>
      <c r="C5421" s="259"/>
      <c r="D5421" s="259"/>
      <c r="E5421" s="259"/>
      <c r="F5421" s="270"/>
      <c r="G5421" s="259"/>
      <c r="H5421" s="259"/>
      <c r="I5421" s="259"/>
      <c r="J5421" s="259"/>
    </row>
    <row r="5422" spans="1:10">
      <c r="A5422" s="259"/>
      <c r="B5422" s="259"/>
      <c r="C5422" s="259"/>
      <c r="D5422" s="259"/>
      <c r="E5422" s="259"/>
      <c r="F5422" s="270"/>
      <c r="G5422" s="259"/>
      <c r="H5422" s="259"/>
      <c r="I5422" s="259"/>
      <c r="J5422" s="259"/>
    </row>
    <row r="5423" spans="1:10">
      <c r="A5423" s="259"/>
      <c r="B5423" s="259"/>
      <c r="C5423" s="259"/>
      <c r="D5423" s="259"/>
      <c r="E5423" s="259"/>
      <c r="F5423" s="270"/>
      <c r="G5423" s="259"/>
      <c r="H5423" s="259"/>
      <c r="I5423" s="259"/>
      <c r="J5423" s="259"/>
    </row>
    <row r="5424" spans="1:10">
      <c r="A5424" s="259"/>
      <c r="B5424" s="259"/>
      <c r="C5424" s="259"/>
      <c r="D5424" s="259"/>
      <c r="E5424" s="259"/>
      <c r="F5424" s="270"/>
      <c r="G5424" s="259"/>
      <c r="H5424" s="259"/>
      <c r="I5424" s="259"/>
      <c r="J5424" s="259"/>
    </row>
    <row r="5425" spans="1:10">
      <c r="A5425" s="259"/>
      <c r="B5425" s="259"/>
      <c r="C5425" s="259"/>
      <c r="D5425" s="259"/>
      <c r="E5425" s="259"/>
      <c r="F5425" s="270"/>
      <c r="G5425" s="259"/>
      <c r="H5425" s="259"/>
      <c r="I5425" s="259"/>
      <c r="J5425" s="259"/>
    </row>
    <row r="5426" spans="1:10">
      <c r="A5426" s="259"/>
      <c r="B5426" s="259"/>
      <c r="C5426" s="259"/>
      <c r="D5426" s="259"/>
      <c r="E5426" s="259"/>
      <c r="F5426" s="270"/>
      <c r="G5426" s="259"/>
      <c r="H5426" s="259"/>
      <c r="I5426" s="259"/>
      <c r="J5426" s="259"/>
    </row>
    <row r="5427" spans="1:10">
      <c r="A5427" s="259"/>
      <c r="B5427" s="259"/>
      <c r="C5427" s="259"/>
      <c r="D5427" s="259"/>
      <c r="E5427" s="259"/>
      <c r="F5427" s="270"/>
      <c r="G5427" s="259"/>
      <c r="H5427" s="259"/>
      <c r="I5427" s="259"/>
      <c r="J5427" s="259"/>
    </row>
    <row r="5428" spans="1:10">
      <c r="A5428" s="259"/>
      <c r="B5428" s="259"/>
      <c r="C5428" s="259"/>
      <c r="D5428" s="259"/>
      <c r="E5428" s="259"/>
      <c r="F5428" s="270"/>
      <c r="G5428" s="259"/>
      <c r="H5428" s="259"/>
      <c r="I5428" s="259"/>
      <c r="J5428" s="259"/>
    </row>
    <row r="5429" spans="1:10">
      <c r="A5429" s="259"/>
      <c r="B5429" s="259"/>
      <c r="C5429" s="259"/>
      <c r="D5429" s="259"/>
      <c r="E5429" s="259"/>
      <c r="F5429" s="270"/>
      <c r="G5429" s="259"/>
      <c r="H5429" s="259"/>
      <c r="I5429" s="259"/>
      <c r="J5429" s="259"/>
    </row>
    <row r="5430" spans="1:10">
      <c r="A5430" s="259"/>
      <c r="B5430" s="259"/>
      <c r="C5430" s="259"/>
      <c r="D5430" s="259"/>
      <c r="E5430" s="259"/>
      <c r="F5430" s="270"/>
      <c r="G5430" s="259"/>
      <c r="H5430" s="259"/>
      <c r="I5430" s="259"/>
      <c r="J5430" s="259"/>
    </row>
    <row r="5431" spans="1:10">
      <c r="A5431" s="259"/>
      <c r="B5431" s="259"/>
      <c r="C5431" s="259"/>
      <c r="D5431" s="259"/>
      <c r="E5431" s="259"/>
      <c r="F5431" s="270"/>
      <c r="G5431" s="259"/>
      <c r="H5431" s="259"/>
      <c r="I5431" s="259"/>
      <c r="J5431" s="259"/>
    </row>
    <row r="5432" spans="1:10">
      <c r="A5432" s="259"/>
      <c r="B5432" s="259"/>
      <c r="C5432" s="259"/>
      <c r="D5432" s="259"/>
      <c r="E5432" s="259"/>
      <c r="F5432" s="270"/>
      <c r="G5432" s="259"/>
      <c r="H5432" s="259"/>
      <c r="I5432" s="259"/>
      <c r="J5432" s="259"/>
    </row>
    <row r="5433" spans="1:10">
      <c r="A5433" s="259"/>
      <c r="B5433" s="259"/>
      <c r="C5433" s="259"/>
      <c r="D5433" s="259"/>
      <c r="E5433" s="259"/>
      <c r="F5433" s="270"/>
      <c r="G5433" s="259"/>
      <c r="H5433" s="259"/>
      <c r="I5433" s="259"/>
      <c r="J5433" s="259"/>
    </row>
    <row r="5434" spans="1:10">
      <c r="A5434" s="259"/>
      <c r="B5434" s="259"/>
      <c r="C5434" s="259"/>
      <c r="D5434" s="259"/>
      <c r="E5434" s="259"/>
      <c r="F5434" s="270"/>
      <c r="G5434" s="259"/>
      <c r="H5434" s="259"/>
      <c r="I5434" s="259"/>
      <c r="J5434" s="259"/>
    </row>
    <row r="5435" spans="1:10">
      <c r="A5435" s="259"/>
      <c r="B5435" s="259"/>
      <c r="C5435" s="259"/>
      <c r="D5435" s="259"/>
      <c r="E5435" s="259"/>
      <c r="F5435" s="270"/>
      <c r="G5435" s="259"/>
      <c r="H5435" s="259"/>
      <c r="I5435" s="259"/>
      <c r="J5435" s="259"/>
    </row>
    <row r="5436" spans="1:10">
      <c r="A5436" s="259"/>
      <c r="B5436" s="259"/>
      <c r="C5436" s="259"/>
      <c r="D5436" s="259"/>
      <c r="E5436" s="259"/>
      <c r="F5436" s="270"/>
      <c r="G5436" s="259"/>
      <c r="H5436" s="259"/>
      <c r="I5436" s="259"/>
      <c r="J5436" s="259"/>
    </row>
    <row r="5437" spans="1:10">
      <c r="A5437" s="259"/>
      <c r="B5437" s="259"/>
      <c r="C5437" s="259"/>
      <c r="D5437" s="259"/>
      <c r="E5437" s="259"/>
      <c r="F5437" s="270"/>
      <c r="G5437" s="259"/>
      <c r="H5437" s="259"/>
      <c r="I5437" s="259"/>
      <c r="J5437" s="259"/>
    </row>
    <row r="5438" spans="1:10">
      <c r="A5438" s="259"/>
      <c r="B5438" s="259"/>
      <c r="C5438" s="259"/>
      <c r="D5438" s="259"/>
      <c r="E5438" s="259"/>
      <c r="F5438" s="270"/>
      <c r="G5438" s="259"/>
      <c r="H5438" s="259"/>
      <c r="I5438" s="259"/>
      <c r="J5438" s="259"/>
    </row>
    <row r="5439" spans="1:10">
      <c r="A5439" s="259"/>
      <c r="B5439" s="259"/>
      <c r="C5439" s="259"/>
      <c r="D5439" s="259"/>
      <c r="E5439" s="259"/>
      <c r="F5439" s="270"/>
      <c r="G5439" s="259"/>
      <c r="H5439" s="259"/>
      <c r="I5439" s="259"/>
      <c r="J5439" s="259"/>
    </row>
    <row r="5440" spans="1:10">
      <c r="A5440" s="259"/>
      <c r="B5440" s="259"/>
      <c r="C5440" s="259"/>
      <c r="D5440" s="259"/>
      <c r="E5440" s="259"/>
      <c r="F5440" s="270"/>
      <c r="G5440" s="259"/>
      <c r="H5440" s="259"/>
      <c r="I5440" s="259"/>
      <c r="J5440" s="259"/>
    </row>
    <row r="5441" spans="1:10">
      <c r="A5441" s="259"/>
      <c r="B5441" s="259"/>
      <c r="C5441" s="259"/>
      <c r="D5441" s="259"/>
      <c r="E5441" s="259"/>
      <c r="F5441" s="270"/>
      <c r="G5441" s="259"/>
      <c r="H5441" s="259"/>
      <c r="I5441" s="259"/>
      <c r="J5441" s="259"/>
    </row>
    <row r="5442" spans="1:10">
      <c r="A5442" s="259"/>
      <c r="B5442" s="259"/>
      <c r="C5442" s="259"/>
      <c r="D5442" s="259"/>
      <c r="E5442" s="259"/>
      <c r="F5442" s="270"/>
      <c r="G5442" s="259"/>
      <c r="H5442" s="259"/>
      <c r="I5442" s="259"/>
      <c r="J5442" s="259"/>
    </row>
    <row r="5443" spans="1:10">
      <c r="A5443" s="259"/>
      <c r="B5443" s="259"/>
      <c r="C5443" s="259"/>
      <c r="D5443" s="259"/>
      <c r="E5443" s="259"/>
      <c r="F5443" s="270"/>
      <c r="G5443" s="259"/>
      <c r="H5443" s="259"/>
      <c r="I5443" s="259"/>
      <c r="J5443" s="259"/>
    </row>
    <row r="5444" spans="1:10">
      <c r="A5444" s="259"/>
      <c r="B5444" s="259"/>
      <c r="C5444" s="259"/>
      <c r="D5444" s="259"/>
      <c r="E5444" s="259"/>
      <c r="F5444" s="270"/>
      <c r="G5444" s="259"/>
      <c r="H5444" s="259"/>
      <c r="I5444" s="259"/>
      <c r="J5444" s="259"/>
    </row>
    <row r="5445" spans="1:10">
      <c r="A5445" s="259"/>
      <c r="B5445" s="259"/>
      <c r="C5445" s="259"/>
      <c r="D5445" s="259"/>
      <c r="E5445" s="259"/>
      <c r="F5445" s="270"/>
      <c r="G5445" s="259"/>
      <c r="H5445" s="259"/>
      <c r="I5445" s="259"/>
      <c r="J5445" s="259"/>
    </row>
    <row r="5446" spans="1:10">
      <c r="A5446" s="259"/>
      <c r="B5446" s="259"/>
      <c r="C5446" s="259"/>
      <c r="D5446" s="259"/>
      <c r="E5446" s="259"/>
      <c r="F5446" s="270"/>
      <c r="G5446" s="259"/>
      <c r="H5446" s="259"/>
      <c r="I5446" s="259"/>
      <c r="J5446" s="259"/>
    </row>
    <row r="5447" spans="1:10">
      <c r="A5447" s="259"/>
      <c r="B5447" s="259"/>
      <c r="C5447" s="259"/>
      <c r="D5447" s="259"/>
      <c r="E5447" s="259"/>
      <c r="F5447" s="270"/>
      <c r="G5447" s="259"/>
      <c r="H5447" s="259"/>
      <c r="I5447" s="259"/>
      <c r="J5447" s="259"/>
    </row>
    <row r="5448" spans="1:10">
      <c r="A5448" s="259"/>
      <c r="B5448" s="259"/>
      <c r="C5448" s="259"/>
      <c r="D5448" s="259"/>
      <c r="E5448" s="259"/>
      <c r="F5448" s="270"/>
      <c r="G5448" s="259"/>
      <c r="H5448" s="259"/>
      <c r="I5448" s="259"/>
      <c r="J5448" s="259"/>
    </row>
    <row r="5449" spans="1:10">
      <c r="A5449" s="259"/>
      <c r="B5449" s="259"/>
      <c r="C5449" s="259"/>
      <c r="D5449" s="259"/>
      <c r="E5449" s="259"/>
      <c r="F5449" s="270"/>
      <c r="G5449" s="259"/>
      <c r="H5449" s="259"/>
      <c r="I5449" s="259"/>
      <c r="J5449" s="259"/>
    </row>
    <row r="5450" spans="1:10">
      <c r="A5450" s="259"/>
      <c r="B5450" s="259"/>
      <c r="C5450" s="259"/>
      <c r="D5450" s="259"/>
      <c r="E5450" s="259"/>
      <c r="F5450" s="270"/>
      <c r="G5450" s="259"/>
      <c r="H5450" s="259"/>
      <c r="I5450" s="259"/>
      <c r="J5450" s="259"/>
    </row>
    <row r="5451" spans="1:10">
      <c r="A5451" s="259"/>
      <c r="B5451" s="259"/>
      <c r="C5451" s="259"/>
      <c r="D5451" s="259"/>
      <c r="E5451" s="259"/>
      <c r="F5451" s="270"/>
      <c r="G5451" s="259"/>
      <c r="H5451" s="259"/>
      <c r="I5451" s="259"/>
      <c r="J5451" s="259"/>
    </row>
    <row r="5452" spans="1:10">
      <c r="A5452" s="259"/>
      <c r="B5452" s="259"/>
      <c r="C5452" s="259"/>
      <c r="D5452" s="259"/>
      <c r="E5452" s="259"/>
      <c r="F5452" s="270"/>
      <c r="G5452" s="259"/>
      <c r="H5452" s="259"/>
      <c r="I5452" s="259"/>
      <c r="J5452" s="259"/>
    </row>
    <row r="5453" spans="1:10">
      <c r="A5453" s="259"/>
      <c r="B5453" s="259"/>
      <c r="C5453" s="259"/>
      <c r="D5453" s="259"/>
      <c r="E5453" s="259"/>
      <c r="F5453" s="270"/>
      <c r="G5453" s="259"/>
      <c r="H5453" s="259"/>
      <c r="I5453" s="259"/>
      <c r="J5453" s="259"/>
    </row>
    <row r="5454" spans="1:10">
      <c r="A5454" s="259"/>
      <c r="B5454" s="259"/>
      <c r="C5454" s="259"/>
      <c r="D5454" s="259"/>
      <c r="E5454" s="259"/>
      <c r="F5454" s="270"/>
      <c r="G5454" s="259"/>
      <c r="H5454" s="259"/>
      <c r="I5454" s="259"/>
      <c r="J5454" s="259"/>
    </row>
    <row r="5455" spans="1:10">
      <c r="A5455" s="259"/>
      <c r="B5455" s="259"/>
      <c r="C5455" s="259"/>
      <c r="D5455" s="259"/>
      <c r="E5455" s="259"/>
      <c r="F5455" s="270"/>
      <c r="G5455" s="259"/>
      <c r="H5455" s="259"/>
      <c r="I5455" s="259"/>
      <c r="J5455" s="259"/>
    </row>
    <row r="5456" spans="1:10">
      <c r="A5456" s="259"/>
      <c r="B5456" s="259"/>
      <c r="C5456" s="259"/>
      <c r="D5456" s="259"/>
      <c r="E5456" s="259"/>
      <c r="F5456" s="270"/>
      <c r="G5456" s="259"/>
      <c r="H5456" s="259"/>
      <c r="I5456" s="259"/>
      <c r="J5456" s="259"/>
    </row>
    <row r="5457" spans="1:10">
      <c r="A5457" s="259"/>
      <c r="B5457" s="259"/>
      <c r="C5457" s="259"/>
      <c r="D5457" s="259"/>
      <c r="E5457" s="259"/>
      <c r="F5457" s="270"/>
      <c r="G5457" s="259"/>
      <c r="H5457" s="259"/>
      <c r="I5457" s="259"/>
      <c r="J5457" s="259"/>
    </row>
    <row r="5458" spans="1:10">
      <c r="A5458" s="259"/>
      <c r="B5458" s="259"/>
      <c r="C5458" s="259"/>
      <c r="D5458" s="259"/>
      <c r="E5458" s="259"/>
      <c r="F5458" s="270"/>
      <c r="G5458" s="259"/>
      <c r="H5458" s="259"/>
      <c r="I5458" s="259"/>
      <c r="J5458" s="259"/>
    </row>
    <row r="5459" spans="1:10">
      <c r="A5459" s="259"/>
      <c r="B5459" s="259"/>
      <c r="C5459" s="259"/>
      <c r="D5459" s="259"/>
      <c r="E5459" s="259"/>
      <c r="F5459" s="270"/>
      <c r="G5459" s="259"/>
      <c r="H5459" s="259"/>
      <c r="I5459" s="259"/>
      <c r="J5459" s="259"/>
    </row>
    <row r="5460" spans="1:10">
      <c r="A5460" s="259"/>
      <c r="B5460" s="259"/>
      <c r="C5460" s="259"/>
      <c r="D5460" s="259"/>
      <c r="E5460" s="259"/>
      <c r="F5460" s="270"/>
      <c r="G5460" s="259"/>
      <c r="H5460" s="259"/>
      <c r="I5460" s="259"/>
      <c r="J5460" s="259"/>
    </row>
    <row r="5461" spans="1:10">
      <c r="A5461" s="259"/>
      <c r="B5461" s="259"/>
      <c r="C5461" s="259"/>
      <c r="D5461" s="259"/>
      <c r="E5461" s="259"/>
      <c r="F5461" s="270"/>
      <c r="G5461" s="259"/>
      <c r="H5461" s="259"/>
      <c r="I5461" s="259"/>
      <c r="J5461" s="259"/>
    </row>
    <row r="5462" spans="1:10">
      <c r="A5462" s="259"/>
      <c r="B5462" s="259"/>
      <c r="C5462" s="259"/>
      <c r="D5462" s="259"/>
      <c r="E5462" s="259"/>
      <c r="F5462" s="270"/>
      <c r="G5462" s="259"/>
      <c r="H5462" s="259"/>
      <c r="I5462" s="259"/>
      <c r="J5462" s="259"/>
    </row>
    <row r="5463" spans="1:10">
      <c r="A5463" s="259"/>
      <c r="B5463" s="259"/>
      <c r="C5463" s="259"/>
      <c r="D5463" s="259"/>
      <c r="E5463" s="259"/>
      <c r="F5463" s="270"/>
      <c r="G5463" s="259"/>
      <c r="H5463" s="259"/>
      <c r="I5463" s="259"/>
      <c r="J5463" s="259"/>
    </row>
    <row r="5464" spans="1:10">
      <c r="A5464" s="259"/>
      <c r="B5464" s="259"/>
      <c r="C5464" s="259"/>
      <c r="D5464" s="259"/>
      <c r="E5464" s="259"/>
      <c r="F5464" s="270"/>
      <c r="G5464" s="259"/>
      <c r="H5464" s="259"/>
      <c r="I5464" s="259"/>
      <c r="J5464" s="259"/>
    </row>
    <row r="5465" spans="1:10">
      <c r="A5465" s="259"/>
      <c r="B5465" s="259"/>
      <c r="C5465" s="259"/>
      <c r="D5465" s="259"/>
      <c r="E5465" s="259"/>
      <c r="F5465" s="270"/>
      <c r="G5465" s="259"/>
      <c r="H5465" s="259"/>
      <c r="I5465" s="259"/>
      <c r="J5465" s="259"/>
    </row>
    <row r="5466" spans="1:10">
      <c r="A5466" s="259"/>
      <c r="B5466" s="259"/>
      <c r="C5466" s="259"/>
      <c r="D5466" s="259"/>
      <c r="E5466" s="259"/>
      <c r="F5466" s="270"/>
      <c r="G5466" s="259"/>
      <c r="H5466" s="259"/>
      <c r="I5466" s="259"/>
      <c r="J5466" s="259"/>
    </row>
    <row r="5467" spans="1:10">
      <c r="A5467" s="259"/>
      <c r="B5467" s="259"/>
      <c r="C5467" s="259"/>
      <c r="D5467" s="259"/>
      <c r="E5467" s="259"/>
      <c r="F5467" s="270"/>
      <c r="G5467" s="259"/>
      <c r="H5467" s="259"/>
      <c r="I5467" s="259"/>
      <c r="J5467" s="259"/>
    </row>
    <row r="5468" spans="1:10">
      <c r="A5468" s="259"/>
      <c r="B5468" s="259"/>
      <c r="C5468" s="259"/>
      <c r="D5468" s="259"/>
      <c r="E5468" s="259"/>
      <c r="F5468" s="270"/>
      <c r="G5468" s="259"/>
      <c r="H5468" s="259"/>
      <c r="I5468" s="259"/>
      <c r="J5468" s="259"/>
    </row>
    <row r="5469" spans="1:10">
      <c r="A5469" s="259"/>
      <c r="B5469" s="259"/>
      <c r="C5469" s="259"/>
      <c r="D5469" s="259"/>
      <c r="E5469" s="259"/>
      <c r="F5469" s="270"/>
      <c r="G5469" s="259"/>
      <c r="H5469" s="259"/>
      <c r="I5469" s="259"/>
      <c r="J5469" s="259"/>
    </row>
    <row r="5470" spans="1:10">
      <c r="A5470" s="259"/>
      <c r="B5470" s="259"/>
      <c r="C5470" s="259"/>
      <c r="D5470" s="259"/>
      <c r="E5470" s="259"/>
      <c r="F5470" s="270"/>
      <c r="G5470" s="259"/>
      <c r="H5470" s="259"/>
      <c r="I5470" s="259"/>
      <c r="J5470" s="259"/>
    </row>
    <row r="5471" spans="1:10">
      <c r="A5471" s="259"/>
      <c r="B5471" s="259"/>
      <c r="C5471" s="259"/>
      <c r="D5471" s="259"/>
      <c r="E5471" s="259"/>
      <c r="F5471" s="270"/>
      <c r="G5471" s="259"/>
      <c r="H5471" s="259"/>
      <c r="I5471" s="259"/>
      <c r="J5471" s="259"/>
    </row>
    <row r="5472" spans="1:10">
      <c r="A5472" s="259"/>
      <c r="B5472" s="259"/>
      <c r="C5472" s="259"/>
      <c r="D5472" s="259"/>
      <c r="E5472" s="259"/>
      <c r="F5472" s="270"/>
      <c r="G5472" s="259"/>
      <c r="H5472" s="259"/>
      <c r="I5472" s="259"/>
      <c r="J5472" s="259"/>
    </row>
    <row r="5473" spans="1:10">
      <c r="A5473" s="259"/>
      <c r="B5473" s="259"/>
      <c r="C5473" s="259"/>
      <c r="D5473" s="259"/>
      <c r="E5473" s="259"/>
      <c r="F5473" s="270"/>
      <c r="G5473" s="259"/>
      <c r="H5473" s="259"/>
      <c r="I5473" s="259"/>
      <c r="J5473" s="259"/>
    </row>
    <row r="5474" spans="1:10">
      <c r="A5474" s="259"/>
      <c r="B5474" s="259"/>
      <c r="C5474" s="259"/>
      <c r="D5474" s="259"/>
      <c r="E5474" s="259"/>
      <c r="F5474" s="270"/>
      <c r="G5474" s="259"/>
      <c r="H5474" s="259"/>
      <c r="I5474" s="259"/>
      <c r="J5474" s="259"/>
    </row>
    <row r="5475" spans="1:10">
      <c r="A5475" s="259"/>
      <c r="B5475" s="259"/>
      <c r="C5475" s="259"/>
      <c r="D5475" s="259"/>
      <c r="E5475" s="259"/>
      <c r="F5475" s="270"/>
      <c r="G5475" s="259"/>
      <c r="H5475" s="259"/>
      <c r="I5475" s="259"/>
      <c r="J5475" s="259"/>
    </row>
    <row r="5476" spans="1:10">
      <c r="A5476" s="259"/>
      <c r="B5476" s="259"/>
      <c r="C5476" s="259"/>
      <c r="D5476" s="259"/>
      <c r="E5476" s="259"/>
      <c r="F5476" s="270"/>
      <c r="G5476" s="259"/>
      <c r="H5476" s="259"/>
      <c r="I5476" s="259"/>
      <c r="J5476" s="259"/>
    </row>
    <row r="5477" spans="1:10">
      <c r="A5477" s="259"/>
      <c r="B5477" s="259"/>
      <c r="C5477" s="259"/>
      <c r="D5477" s="259"/>
      <c r="E5477" s="259"/>
      <c r="F5477" s="270"/>
      <c r="G5477" s="259"/>
      <c r="H5477" s="259"/>
      <c r="I5477" s="259"/>
      <c r="J5477" s="259"/>
    </row>
    <row r="5478" spans="1:10">
      <c r="A5478" s="259"/>
      <c r="B5478" s="259"/>
      <c r="C5478" s="259"/>
      <c r="D5478" s="259"/>
      <c r="E5478" s="259"/>
      <c r="F5478" s="270"/>
      <c r="G5478" s="259"/>
      <c r="H5478" s="259"/>
      <c r="I5478" s="259"/>
      <c r="J5478" s="259"/>
    </row>
    <row r="5479" spans="1:10">
      <c r="A5479" s="259"/>
      <c r="B5479" s="259"/>
      <c r="C5479" s="259"/>
      <c r="D5479" s="259"/>
      <c r="E5479" s="259"/>
      <c r="F5479" s="270"/>
      <c r="G5479" s="259"/>
      <c r="H5479" s="259"/>
      <c r="I5479" s="259"/>
      <c r="J5479" s="259"/>
    </row>
    <row r="5480" spans="1:10">
      <c r="A5480" s="259"/>
      <c r="B5480" s="259"/>
      <c r="C5480" s="259"/>
      <c r="D5480" s="259"/>
      <c r="E5480" s="259"/>
      <c r="F5480" s="270"/>
      <c r="G5480" s="259"/>
      <c r="H5480" s="259"/>
      <c r="I5480" s="259"/>
      <c r="J5480" s="259"/>
    </row>
    <row r="5481" spans="1:10">
      <c r="A5481" s="259"/>
      <c r="B5481" s="259"/>
      <c r="C5481" s="259"/>
      <c r="D5481" s="259"/>
      <c r="E5481" s="259"/>
      <c r="F5481" s="270"/>
      <c r="G5481" s="259"/>
      <c r="H5481" s="259"/>
      <c r="I5481" s="259"/>
      <c r="J5481" s="259"/>
    </row>
    <row r="5482" spans="1:10">
      <c r="A5482" s="259"/>
      <c r="B5482" s="259"/>
      <c r="C5482" s="259"/>
      <c r="D5482" s="259"/>
      <c r="E5482" s="259"/>
      <c r="F5482" s="270"/>
      <c r="G5482" s="259"/>
      <c r="H5482" s="259"/>
      <c r="I5482" s="259"/>
      <c r="J5482" s="259"/>
    </row>
    <row r="5483" spans="1:10">
      <c r="A5483" s="259"/>
      <c r="B5483" s="259"/>
      <c r="C5483" s="259"/>
      <c r="D5483" s="259"/>
      <c r="E5483" s="259"/>
      <c r="F5483" s="270"/>
      <c r="G5483" s="259"/>
      <c r="H5483" s="259"/>
      <c r="I5483" s="259"/>
      <c r="J5483" s="259"/>
    </row>
    <row r="5484" spans="1:10">
      <c r="A5484" s="259"/>
      <c r="B5484" s="259"/>
      <c r="C5484" s="259"/>
      <c r="D5484" s="259"/>
      <c r="E5484" s="259"/>
      <c r="F5484" s="270"/>
      <c r="G5484" s="259"/>
      <c r="H5484" s="259"/>
      <c r="I5484" s="259"/>
      <c r="J5484" s="259"/>
    </row>
    <row r="5485" spans="1:10">
      <c r="A5485" s="259"/>
      <c r="B5485" s="259"/>
      <c r="C5485" s="259"/>
      <c r="D5485" s="259"/>
      <c r="E5485" s="259"/>
      <c r="F5485" s="270"/>
      <c r="G5485" s="259"/>
      <c r="H5485" s="259"/>
      <c r="I5485" s="259"/>
      <c r="J5485" s="259"/>
    </row>
    <row r="5486" spans="1:10">
      <c r="A5486" s="259"/>
      <c r="B5486" s="259"/>
      <c r="C5486" s="259"/>
      <c r="D5486" s="259"/>
      <c r="E5486" s="259"/>
      <c r="F5486" s="270"/>
      <c r="G5486" s="259"/>
      <c r="H5486" s="259"/>
      <c r="I5486" s="259"/>
      <c r="J5486" s="259"/>
    </row>
    <row r="5487" spans="1:10">
      <c r="A5487" s="259"/>
      <c r="B5487" s="259"/>
      <c r="C5487" s="259"/>
      <c r="D5487" s="259"/>
      <c r="E5487" s="259"/>
      <c r="F5487" s="270"/>
      <c r="G5487" s="259"/>
      <c r="H5487" s="259"/>
      <c r="I5487" s="259"/>
      <c r="J5487" s="259"/>
    </row>
    <row r="5488" spans="1:10">
      <c r="A5488" s="259"/>
      <c r="B5488" s="259"/>
      <c r="C5488" s="259"/>
      <c r="D5488" s="259"/>
      <c r="E5488" s="259"/>
      <c r="F5488" s="270"/>
      <c r="G5488" s="259"/>
      <c r="H5488" s="259"/>
      <c r="I5488" s="259"/>
      <c r="J5488" s="259"/>
    </row>
    <row r="5489" spans="1:10">
      <c r="A5489" s="259"/>
      <c r="B5489" s="259"/>
      <c r="C5489" s="259"/>
      <c r="D5489" s="259"/>
      <c r="E5489" s="259"/>
      <c r="F5489" s="270"/>
      <c r="G5489" s="259"/>
      <c r="H5489" s="259"/>
      <c r="I5489" s="259"/>
      <c r="J5489" s="259"/>
    </row>
    <row r="5490" spans="1:10">
      <c r="A5490" s="259"/>
      <c r="B5490" s="259"/>
      <c r="C5490" s="259"/>
      <c r="D5490" s="259"/>
      <c r="E5490" s="259"/>
      <c r="F5490" s="270"/>
      <c r="G5490" s="259"/>
      <c r="H5490" s="259"/>
      <c r="I5490" s="259"/>
      <c r="J5490" s="259"/>
    </row>
    <row r="5491" spans="1:10">
      <c r="A5491" s="259"/>
      <c r="B5491" s="259"/>
      <c r="C5491" s="259"/>
      <c r="D5491" s="259"/>
      <c r="E5491" s="259"/>
      <c r="F5491" s="270"/>
      <c r="G5491" s="259"/>
      <c r="H5491" s="259"/>
      <c r="I5491" s="259"/>
      <c r="J5491" s="259"/>
    </row>
    <row r="5492" spans="1:10">
      <c r="A5492" s="259"/>
      <c r="B5492" s="259"/>
      <c r="C5492" s="259"/>
      <c r="D5492" s="259"/>
      <c r="E5492" s="259"/>
      <c r="F5492" s="270"/>
      <c r="G5492" s="259"/>
      <c r="H5492" s="259"/>
      <c r="I5492" s="259"/>
      <c r="J5492" s="259"/>
    </row>
    <row r="5493" spans="1:10">
      <c r="A5493" s="259"/>
      <c r="B5493" s="259"/>
      <c r="C5493" s="259"/>
      <c r="D5493" s="259"/>
      <c r="E5493" s="259"/>
      <c r="F5493" s="270"/>
      <c r="G5493" s="259"/>
      <c r="H5493" s="259"/>
      <c r="I5493" s="259"/>
      <c r="J5493" s="259"/>
    </row>
    <row r="5494" spans="1:10">
      <c r="A5494" s="259"/>
      <c r="B5494" s="259"/>
      <c r="C5494" s="259"/>
      <c r="D5494" s="259"/>
      <c r="E5494" s="259"/>
      <c r="F5494" s="270"/>
      <c r="G5494" s="259"/>
      <c r="H5494" s="259"/>
      <c r="I5494" s="259"/>
      <c r="J5494" s="259"/>
    </row>
    <row r="5495" spans="1:10">
      <c r="A5495" s="259"/>
      <c r="B5495" s="259"/>
      <c r="C5495" s="259"/>
      <c r="D5495" s="259"/>
      <c r="E5495" s="259"/>
      <c r="F5495" s="270"/>
      <c r="G5495" s="259"/>
      <c r="H5495" s="259"/>
      <c r="I5495" s="259"/>
      <c r="J5495" s="259"/>
    </row>
    <row r="5496" spans="1:10">
      <c r="A5496" s="259"/>
      <c r="B5496" s="259"/>
      <c r="C5496" s="259"/>
      <c r="D5496" s="259"/>
      <c r="E5496" s="259"/>
      <c r="F5496" s="270"/>
      <c r="G5496" s="259"/>
      <c r="H5496" s="259"/>
      <c r="I5496" s="259"/>
      <c r="J5496" s="259"/>
    </row>
    <row r="5497" spans="1:10">
      <c r="A5497" s="259"/>
      <c r="B5497" s="259"/>
      <c r="C5497" s="259"/>
      <c r="D5497" s="259"/>
      <c r="E5497" s="259"/>
      <c r="F5497" s="270"/>
      <c r="G5497" s="259"/>
      <c r="H5497" s="259"/>
      <c r="I5497" s="259"/>
      <c r="J5497" s="259"/>
    </row>
    <row r="5498" spans="1:10">
      <c r="A5498" s="259"/>
      <c r="B5498" s="259"/>
      <c r="C5498" s="259"/>
      <c r="D5498" s="259"/>
      <c r="E5498" s="259"/>
      <c r="F5498" s="270"/>
      <c r="G5498" s="259"/>
      <c r="H5498" s="259"/>
      <c r="I5498" s="259"/>
      <c r="J5498" s="259"/>
    </row>
    <row r="5499" spans="1:10">
      <c r="A5499" s="259"/>
      <c r="B5499" s="259"/>
      <c r="C5499" s="259"/>
      <c r="D5499" s="259"/>
      <c r="E5499" s="259"/>
      <c r="F5499" s="270"/>
      <c r="G5499" s="259"/>
      <c r="H5499" s="259"/>
      <c r="I5499" s="259"/>
      <c r="J5499" s="259"/>
    </row>
    <row r="5500" spans="1:10">
      <c r="A5500" s="259"/>
      <c r="B5500" s="259"/>
      <c r="C5500" s="259"/>
      <c r="D5500" s="259"/>
      <c r="E5500" s="259"/>
      <c r="F5500" s="270"/>
      <c r="G5500" s="259"/>
      <c r="H5500" s="259"/>
      <c r="I5500" s="259"/>
      <c r="J5500" s="259"/>
    </row>
    <row r="5501" spans="1:10">
      <c r="A5501" s="259"/>
      <c r="B5501" s="259"/>
      <c r="C5501" s="259"/>
      <c r="D5501" s="259"/>
      <c r="E5501" s="259"/>
      <c r="F5501" s="270"/>
      <c r="G5501" s="259"/>
      <c r="H5501" s="259"/>
      <c r="I5501" s="259"/>
      <c r="J5501" s="259"/>
    </row>
    <row r="5502" spans="1:10">
      <c r="A5502" s="259"/>
      <c r="B5502" s="259"/>
      <c r="C5502" s="259"/>
      <c r="D5502" s="259"/>
      <c r="E5502" s="259"/>
      <c r="F5502" s="270"/>
      <c r="G5502" s="259"/>
      <c r="H5502" s="259"/>
      <c r="I5502" s="259"/>
      <c r="J5502" s="259"/>
    </row>
    <row r="5503" spans="1:10">
      <c r="A5503" s="259"/>
      <c r="B5503" s="259"/>
      <c r="C5503" s="259"/>
      <c r="D5503" s="259"/>
      <c r="E5503" s="259"/>
      <c r="F5503" s="270"/>
      <c r="G5503" s="259"/>
      <c r="H5503" s="259"/>
      <c r="I5503" s="259"/>
      <c r="J5503" s="259"/>
    </row>
    <row r="5504" spans="1:10">
      <c r="A5504" s="259"/>
      <c r="B5504" s="259"/>
      <c r="C5504" s="259"/>
      <c r="D5504" s="259"/>
      <c r="E5504" s="259"/>
      <c r="F5504" s="270"/>
      <c r="G5504" s="259"/>
      <c r="H5504" s="259"/>
      <c r="I5504" s="259"/>
      <c r="J5504" s="259"/>
    </row>
    <row r="5505" spans="1:10">
      <c r="A5505" s="259"/>
      <c r="B5505" s="259"/>
      <c r="C5505" s="259"/>
      <c r="D5505" s="259"/>
      <c r="E5505" s="259"/>
      <c r="F5505" s="270"/>
      <c r="G5505" s="259"/>
      <c r="H5505" s="259"/>
      <c r="I5505" s="259"/>
      <c r="J5505" s="259"/>
    </row>
    <row r="5506" spans="1:10">
      <c r="A5506" s="259"/>
      <c r="B5506" s="259"/>
      <c r="C5506" s="259"/>
      <c r="D5506" s="259"/>
      <c r="E5506" s="259"/>
      <c r="F5506" s="270"/>
      <c r="G5506" s="259"/>
      <c r="H5506" s="259"/>
      <c r="I5506" s="259"/>
      <c r="J5506" s="259"/>
    </row>
    <row r="5507" spans="1:10">
      <c r="A5507" s="259"/>
      <c r="B5507" s="259"/>
      <c r="C5507" s="259"/>
      <c r="D5507" s="259"/>
      <c r="E5507" s="259"/>
      <c r="F5507" s="270"/>
      <c r="G5507" s="259"/>
      <c r="H5507" s="259"/>
      <c r="I5507" s="259"/>
      <c r="J5507" s="259"/>
    </row>
    <row r="5508" spans="1:10">
      <c r="A5508" s="259"/>
      <c r="B5508" s="259"/>
      <c r="C5508" s="259"/>
      <c r="D5508" s="259"/>
      <c r="E5508" s="259"/>
      <c r="F5508" s="270"/>
      <c r="G5508" s="259"/>
      <c r="H5508" s="259"/>
      <c r="I5508" s="259"/>
      <c r="J5508" s="259"/>
    </row>
    <row r="5509" spans="1:10">
      <c r="A5509" s="259"/>
      <c r="B5509" s="259"/>
      <c r="C5509" s="259"/>
      <c r="D5509" s="259"/>
      <c r="E5509" s="259"/>
      <c r="F5509" s="270"/>
      <c r="G5509" s="259"/>
      <c r="H5509" s="259"/>
      <c r="I5509" s="259"/>
      <c r="J5509" s="259"/>
    </row>
    <row r="5510" spans="1:10">
      <c r="A5510" s="259"/>
      <c r="B5510" s="259"/>
      <c r="C5510" s="259"/>
      <c r="D5510" s="259"/>
      <c r="E5510" s="259"/>
      <c r="F5510" s="270"/>
      <c r="G5510" s="259"/>
      <c r="H5510" s="259"/>
      <c r="I5510" s="259"/>
      <c r="J5510" s="259"/>
    </row>
    <row r="5511" spans="1:10">
      <c r="A5511" s="259"/>
      <c r="B5511" s="259"/>
      <c r="C5511" s="259"/>
      <c r="D5511" s="259"/>
      <c r="E5511" s="259"/>
      <c r="F5511" s="270"/>
      <c r="G5511" s="259"/>
      <c r="H5511" s="259"/>
      <c r="I5511" s="259"/>
      <c r="J5511" s="259"/>
    </row>
    <row r="5512" spans="1:10">
      <c r="A5512" s="259"/>
      <c r="B5512" s="259"/>
      <c r="C5512" s="259"/>
      <c r="D5512" s="259"/>
      <c r="E5512" s="259"/>
      <c r="F5512" s="270"/>
      <c r="G5512" s="259"/>
      <c r="H5512" s="259"/>
      <c r="I5512" s="259"/>
      <c r="J5512" s="259"/>
    </row>
    <row r="5513" spans="1:10">
      <c r="A5513" s="259"/>
      <c r="B5513" s="259"/>
      <c r="C5513" s="259"/>
      <c r="D5513" s="259"/>
      <c r="E5513" s="259"/>
      <c r="F5513" s="270"/>
      <c r="G5513" s="259"/>
      <c r="H5513" s="259"/>
      <c r="I5513" s="259"/>
      <c r="J5513" s="259"/>
    </row>
    <row r="5514" spans="1:10">
      <c r="A5514" s="259"/>
      <c r="B5514" s="259"/>
      <c r="C5514" s="259"/>
      <c r="D5514" s="259"/>
      <c r="E5514" s="259"/>
      <c r="F5514" s="270"/>
      <c r="G5514" s="259"/>
      <c r="H5514" s="259"/>
      <c r="I5514" s="259"/>
      <c r="J5514" s="259"/>
    </row>
    <row r="5515" spans="1:10">
      <c r="A5515" s="259"/>
      <c r="B5515" s="259"/>
      <c r="C5515" s="259"/>
      <c r="D5515" s="259"/>
      <c r="E5515" s="259"/>
      <c r="F5515" s="270"/>
      <c r="G5515" s="259"/>
      <c r="H5515" s="259"/>
      <c r="I5515" s="259"/>
      <c r="J5515" s="259"/>
    </row>
    <row r="5516" spans="1:10">
      <c r="A5516" s="259"/>
      <c r="B5516" s="259"/>
      <c r="C5516" s="259"/>
      <c r="D5516" s="259"/>
      <c r="E5516" s="259"/>
      <c r="F5516" s="270"/>
      <c r="G5516" s="259"/>
      <c r="H5516" s="259"/>
      <c r="I5516" s="259"/>
      <c r="J5516" s="259"/>
    </row>
    <row r="5517" spans="1:10">
      <c r="A5517" s="259"/>
      <c r="B5517" s="259"/>
      <c r="C5517" s="259"/>
      <c r="D5517" s="259"/>
      <c r="E5517" s="259"/>
      <c r="F5517" s="270"/>
      <c r="G5517" s="259"/>
      <c r="H5517" s="259"/>
      <c r="I5517" s="259"/>
      <c r="J5517" s="259"/>
    </row>
    <row r="5518" spans="1:10">
      <c r="A5518" s="259"/>
      <c r="B5518" s="259"/>
      <c r="C5518" s="259"/>
      <c r="D5518" s="259"/>
      <c r="E5518" s="259"/>
      <c r="F5518" s="270"/>
      <c r="G5518" s="259"/>
      <c r="H5518" s="259"/>
      <c r="I5518" s="259"/>
      <c r="J5518" s="259"/>
    </row>
    <row r="5519" spans="1:10">
      <c r="A5519" s="259"/>
      <c r="B5519" s="259"/>
      <c r="C5519" s="259"/>
      <c r="D5519" s="259"/>
      <c r="E5519" s="259"/>
      <c r="F5519" s="270"/>
      <c r="G5519" s="259"/>
      <c r="H5519" s="259"/>
      <c r="I5519" s="259"/>
      <c r="J5519" s="259"/>
    </row>
    <row r="5520" spans="1:10">
      <c r="A5520" s="259"/>
      <c r="B5520" s="259"/>
      <c r="C5520" s="259"/>
      <c r="D5520" s="259"/>
      <c r="E5520" s="259"/>
      <c r="F5520" s="270"/>
      <c r="G5520" s="259"/>
      <c r="H5520" s="259"/>
      <c r="I5520" s="259"/>
      <c r="J5520" s="259"/>
    </row>
    <row r="5521" spans="1:10">
      <c r="A5521" s="259"/>
      <c r="B5521" s="259"/>
      <c r="C5521" s="259"/>
      <c r="D5521" s="259"/>
      <c r="E5521" s="259"/>
      <c r="F5521" s="270"/>
      <c r="G5521" s="259"/>
      <c r="H5521" s="259"/>
      <c r="I5521" s="259"/>
      <c r="J5521" s="259"/>
    </row>
    <row r="5522" spans="1:10">
      <c r="A5522" s="259"/>
      <c r="B5522" s="259"/>
      <c r="C5522" s="259"/>
      <c r="D5522" s="259"/>
      <c r="E5522" s="259"/>
      <c r="F5522" s="270"/>
      <c r="G5522" s="259"/>
      <c r="H5522" s="259"/>
      <c r="I5522" s="259"/>
      <c r="J5522" s="259"/>
    </row>
    <row r="5523" spans="1:10">
      <c r="A5523" s="259"/>
      <c r="B5523" s="259"/>
      <c r="C5523" s="259"/>
      <c r="D5523" s="259"/>
      <c r="E5523" s="259"/>
      <c r="F5523" s="270"/>
      <c r="G5523" s="259"/>
      <c r="H5523" s="259"/>
      <c r="I5523" s="259"/>
      <c r="J5523" s="259"/>
    </row>
    <row r="5524" spans="1:10">
      <c r="A5524" s="259"/>
      <c r="B5524" s="259"/>
      <c r="C5524" s="259"/>
      <c r="D5524" s="259"/>
      <c r="E5524" s="259"/>
      <c r="F5524" s="270"/>
      <c r="G5524" s="259"/>
      <c r="H5524" s="259"/>
      <c r="I5524" s="259"/>
      <c r="J5524" s="259"/>
    </row>
    <row r="5525" spans="1:10">
      <c r="A5525" s="259"/>
      <c r="B5525" s="259"/>
      <c r="C5525" s="259"/>
      <c r="D5525" s="259"/>
      <c r="E5525" s="259"/>
      <c r="F5525" s="270"/>
      <c r="G5525" s="259"/>
      <c r="H5525" s="259"/>
      <c r="I5525" s="259"/>
      <c r="J5525" s="259"/>
    </row>
    <row r="5526" spans="1:10">
      <c r="A5526" s="259"/>
      <c r="B5526" s="259"/>
      <c r="C5526" s="259"/>
      <c r="D5526" s="259"/>
      <c r="E5526" s="259"/>
      <c r="F5526" s="270"/>
      <c r="G5526" s="259"/>
      <c r="H5526" s="259"/>
      <c r="I5526" s="259"/>
      <c r="J5526" s="259"/>
    </row>
    <row r="5527" spans="1:10">
      <c r="A5527" s="259"/>
      <c r="B5527" s="259"/>
      <c r="C5527" s="259"/>
      <c r="D5527" s="259"/>
      <c r="E5527" s="259"/>
      <c r="F5527" s="270"/>
      <c r="G5527" s="259"/>
      <c r="H5527" s="259"/>
      <c r="I5527" s="259"/>
      <c r="J5527" s="259"/>
    </row>
    <row r="5528" spans="1:10">
      <c r="A5528" s="259"/>
      <c r="B5528" s="259"/>
      <c r="C5528" s="259"/>
      <c r="D5528" s="259"/>
      <c r="E5528" s="259"/>
      <c r="F5528" s="270"/>
      <c r="G5528" s="259"/>
      <c r="H5528" s="259"/>
      <c r="I5528" s="259"/>
      <c r="J5528" s="259"/>
    </row>
    <row r="5529" spans="1:10">
      <c r="A5529" s="259"/>
      <c r="B5529" s="259"/>
      <c r="C5529" s="259"/>
      <c r="D5529" s="259"/>
      <c r="E5529" s="259"/>
      <c r="F5529" s="270"/>
      <c r="G5529" s="259"/>
      <c r="H5529" s="259"/>
      <c r="I5529" s="259"/>
      <c r="J5529" s="259"/>
    </row>
    <row r="5530" spans="1:10">
      <c r="A5530" s="259"/>
      <c r="B5530" s="259"/>
      <c r="C5530" s="259"/>
      <c r="D5530" s="259"/>
      <c r="E5530" s="259"/>
      <c r="F5530" s="270"/>
      <c r="G5530" s="259"/>
      <c r="H5530" s="259"/>
      <c r="I5530" s="259"/>
      <c r="J5530" s="259"/>
    </row>
    <row r="5531" spans="1:10">
      <c r="A5531" s="259"/>
      <c r="B5531" s="259"/>
      <c r="C5531" s="259"/>
      <c r="D5531" s="259"/>
      <c r="E5531" s="259"/>
      <c r="F5531" s="270"/>
      <c r="G5531" s="259"/>
      <c r="H5531" s="259"/>
      <c r="I5531" s="259"/>
      <c r="J5531" s="259"/>
    </row>
    <row r="5532" spans="1:10">
      <c r="A5532" s="259"/>
      <c r="B5532" s="259"/>
      <c r="C5532" s="259"/>
      <c r="D5532" s="259"/>
      <c r="E5532" s="259"/>
      <c r="F5532" s="270"/>
      <c r="G5532" s="259"/>
      <c r="H5532" s="259"/>
      <c r="I5532" s="259"/>
      <c r="J5532" s="259"/>
    </row>
    <row r="5533" spans="1:10">
      <c r="A5533" s="259"/>
      <c r="B5533" s="259"/>
      <c r="C5533" s="259"/>
      <c r="D5533" s="259"/>
      <c r="E5533" s="259"/>
      <c r="F5533" s="270"/>
      <c r="G5533" s="259"/>
      <c r="H5533" s="259"/>
      <c r="I5533" s="259"/>
      <c r="J5533" s="259"/>
    </row>
    <row r="5534" spans="1:10">
      <c r="A5534" s="259"/>
      <c r="B5534" s="259"/>
      <c r="C5534" s="259"/>
      <c r="D5534" s="259"/>
      <c r="E5534" s="259"/>
      <c r="F5534" s="270"/>
      <c r="G5534" s="259"/>
      <c r="H5534" s="259"/>
      <c r="I5534" s="259"/>
      <c r="J5534" s="259"/>
    </row>
    <row r="5535" spans="1:10">
      <c r="A5535" s="259"/>
      <c r="B5535" s="259"/>
      <c r="C5535" s="259"/>
      <c r="D5535" s="259"/>
      <c r="E5535" s="259"/>
      <c r="F5535" s="270"/>
      <c r="G5535" s="259"/>
      <c r="H5535" s="259"/>
      <c r="I5535" s="259"/>
      <c r="J5535" s="259"/>
    </row>
    <row r="5536" spans="1:10">
      <c r="A5536" s="259"/>
      <c r="B5536" s="259"/>
      <c r="C5536" s="259"/>
      <c r="D5536" s="259"/>
      <c r="E5536" s="259"/>
      <c r="F5536" s="270"/>
      <c r="G5536" s="259"/>
      <c r="H5536" s="259"/>
      <c r="I5536" s="259"/>
      <c r="J5536" s="259"/>
    </row>
    <row r="5537" spans="1:10">
      <c r="A5537" s="259"/>
      <c r="B5537" s="259"/>
      <c r="C5537" s="259"/>
      <c r="D5537" s="259"/>
      <c r="E5537" s="259"/>
      <c r="F5537" s="270"/>
      <c r="G5537" s="259"/>
      <c r="H5537" s="259"/>
      <c r="I5537" s="259"/>
      <c r="J5537" s="259"/>
    </row>
    <row r="5538" spans="1:10">
      <c r="A5538" s="259"/>
      <c r="B5538" s="259"/>
      <c r="C5538" s="259"/>
      <c r="D5538" s="259"/>
      <c r="E5538" s="259"/>
      <c r="F5538" s="270"/>
      <c r="G5538" s="259"/>
      <c r="H5538" s="259"/>
      <c r="I5538" s="259"/>
      <c r="J5538" s="259"/>
    </row>
    <row r="5539" spans="1:10">
      <c r="A5539" s="259"/>
      <c r="B5539" s="259"/>
      <c r="C5539" s="259"/>
      <c r="D5539" s="259"/>
      <c r="E5539" s="259"/>
      <c r="F5539" s="270"/>
      <c r="G5539" s="259"/>
      <c r="H5539" s="259"/>
      <c r="I5539" s="259"/>
      <c r="J5539" s="259"/>
    </row>
    <row r="5540" spans="1:10">
      <c r="A5540" s="259"/>
      <c r="B5540" s="259"/>
      <c r="C5540" s="259"/>
      <c r="D5540" s="259"/>
      <c r="E5540" s="259"/>
      <c r="F5540" s="270"/>
      <c r="G5540" s="259"/>
      <c r="H5540" s="259"/>
      <c r="I5540" s="259"/>
      <c r="J5540" s="259"/>
    </row>
    <row r="5541" spans="1:10">
      <c r="A5541" s="259"/>
      <c r="B5541" s="259"/>
      <c r="C5541" s="259"/>
      <c r="D5541" s="259"/>
      <c r="E5541" s="259"/>
      <c r="F5541" s="270"/>
      <c r="G5541" s="259"/>
      <c r="H5541" s="259"/>
      <c r="I5541" s="259"/>
      <c r="J5541" s="259"/>
    </row>
    <row r="5542" spans="1:10">
      <c r="A5542" s="259"/>
      <c r="B5542" s="259"/>
      <c r="C5542" s="259"/>
      <c r="D5542" s="259"/>
      <c r="E5542" s="259"/>
      <c r="F5542" s="270"/>
      <c r="G5542" s="259"/>
      <c r="H5542" s="259"/>
      <c r="I5542" s="259"/>
      <c r="J5542" s="259"/>
    </row>
    <row r="5543" spans="1:10">
      <c r="A5543" s="259"/>
      <c r="B5543" s="259"/>
      <c r="C5543" s="259"/>
      <c r="D5543" s="259"/>
      <c r="E5543" s="259"/>
      <c r="F5543" s="270"/>
      <c r="G5543" s="259"/>
      <c r="H5543" s="259"/>
      <c r="I5543" s="259"/>
      <c r="J5543" s="259"/>
    </row>
    <row r="5544" spans="1:10">
      <c r="A5544" s="259"/>
      <c r="B5544" s="259"/>
      <c r="C5544" s="259"/>
      <c r="D5544" s="259"/>
      <c r="E5544" s="259"/>
      <c r="F5544" s="270"/>
      <c r="G5544" s="259"/>
      <c r="H5544" s="259"/>
      <c r="I5544" s="259"/>
      <c r="J5544" s="259"/>
    </row>
    <row r="5545" spans="1:10">
      <c r="A5545" s="259"/>
      <c r="B5545" s="259"/>
      <c r="C5545" s="259"/>
      <c r="D5545" s="259"/>
      <c r="E5545" s="259"/>
      <c r="F5545" s="270"/>
      <c r="G5545" s="259"/>
      <c r="H5545" s="259"/>
      <c r="I5545" s="259"/>
      <c r="J5545" s="259"/>
    </row>
    <row r="5546" spans="1:10">
      <c r="A5546" s="259"/>
      <c r="B5546" s="259"/>
      <c r="C5546" s="259"/>
      <c r="D5546" s="259"/>
      <c r="E5546" s="259"/>
      <c r="F5546" s="270"/>
      <c r="G5546" s="259"/>
      <c r="H5546" s="259"/>
      <c r="I5546" s="259"/>
      <c r="J5546" s="259"/>
    </row>
    <row r="5547" spans="1:10">
      <c r="A5547" s="259"/>
      <c r="B5547" s="259"/>
      <c r="C5547" s="259"/>
      <c r="D5547" s="259"/>
      <c r="E5547" s="259"/>
      <c r="F5547" s="270"/>
      <c r="G5547" s="259"/>
      <c r="H5547" s="259"/>
      <c r="I5547" s="259"/>
      <c r="J5547" s="259"/>
    </row>
    <row r="5548" spans="1:10">
      <c r="A5548" s="259"/>
      <c r="B5548" s="259"/>
      <c r="C5548" s="259"/>
      <c r="D5548" s="259"/>
      <c r="E5548" s="259"/>
      <c r="F5548" s="270"/>
      <c r="G5548" s="259"/>
      <c r="H5548" s="259"/>
      <c r="I5548" s="259"/>
      <c r="J5548" s="259"/>
    </row>
    <row r="5549" spans="1:10">
      <c r="A5549" s="259"/>
      <c r="B5549" s="259"/>
      <c r="C5549" s="259"/>
      <c r="D5549" s="259"/>
      <c r="E5549" s="259"/>
      <c r="F5549" s="270"/>
      <c r="G5549" s="259"/>
      <c r="H5549" s="259"/>
      <c r="I5549" s="259"/>
      <c r="J5549" s="259"/>
    </row>
    <row r="5550" spans="1:10">
      <c r="A5550" s="259"/>
      <c r="B5550" s="259"/>
      <c r="C5550" s="259"/>
      <c r="D5550" s="259"/>
      <c r="E5550" s="259"/>
      <c r="F5550" s="270"/>
      <c r="G5550" s="259"/>
      <c r="H5550" s="259"/>
      <c r="I5550" s="259"/>
      <c r="J5550" s="259"/>
    </row>
    <row r="5551" spans="1:10">
      <c r="A5551" s="259"/>
      <c r="B5551" s="259"/>
      <c r="C5551" s="259"/>
      <c r="D5551" s="259"/>
      <c r="E5551" s="259"/>
      <c r="F5551" s="270"/>
      <c r="G5551" s="259"/>
      <c r="H5551" s="259"/>
      <c r="I5551" s="259"/>
      <c r="J5551" s="259"/>
    </row>
    <row r="5552" spans="1:10">
      <c r="A5552" s="259"/>
      <c r="B5552" s="259"/>
      <c r="C5552" s="259"/>
      <c r="D5552" s="259"/>
      <c r="E5552" s="259"/>
      <c r="F5552" s="270"/>
      <c r="G5552" s="259"/>
      <c r="H5552" s="259"/>
      <c r="I5552" s="259"/>
      <c r="J5552" s="259"/>
    </row>
    <row r="5553" spans="1:10">
      <c r="A5553" s="259"/>
      <c r="B5553" s="259"/>
      <c r="C5553" s="259"/>
      <c r="D5553" s="259"/>
      <c r="E5553" s="259"/>
      <c r="F5553" s="270"/>
      <c r="G5553" s="259"/>
      <c r="H5553" s="259"/>
      <c r="I5553" s="259"/>
      <c r="J5553" s="259"/>
    </row>
    <row r="5554" spans="1:10">
      <c r="A5554" s="259"/>
      <c r="B5554" s="259"/>
      <c r="C5554" s="259"/>
      <c r="D5554" s="259"/>
      <c r="E5554" s="259"/>
      <c r="F5554" s="270"/>
      <c r="G5554" s="259"/>
      <c r="H5554" s="259"/>
      <c r="I5554" s="259"/>
      <c r="J5554" s="259"/>
    </row>
    <row r="5555" spans="1:10">
      <c r="A5555" s="259"/>
      <c r="B5555" s="259"/>
      <c r="C5555" s="259"/>
      <c r="D5555" s="259"/>
      <c r="E5555" s="259"/>
      <c r="F5555" s="270"/>
      <c r="G5555" s="259"/>
      <c r="H5555" s="259"/>
      <c r="I5555" s="259"/>
      <c r="J5555" s="259"/>
    </row>
    <row r="5556" spans="1:10">
      <c r="A5556" s="259"/>
      <c r="B5556" s="259"/>
      <c r="C5556" s="259"/>
      <c r="D5556" s="259"/>
      <c r="E5556" s="259"/>
      <c r="F5556" s="270"/>
      <c r="G5556" s="259"/>
      <c r="H5556" s="259"/>
      <c r="I5556" s="259"/>
      <c r="J5556" s="259"/>
    </row>
    <row r="5557" spans="1:10">
      <c r="A5557" s="259"/>
      <c r="B5557" s="259"/>
      <c r="C5557" s="259"/>
      <c r="D5557" s="259"/>
      <c r="E5557" s="259"/>
      <c r="F5557" s="270"/>
      <c r="G5557" s="259"/>
      <c r="H5557" s="259"/>
      <c r="I5557" s="259"/>
      <c r="J5557" s="259"/>
    </row>
    <row r="5558" spans="1:10">
      <c r="A5558" s="259"/>
      <c r="B5558" s="259"/>
      <c r="C5558" s="259"/>
      <c r="D5558" s="259"/>
      <c r="E5558" s="259"/>
      <c r="F5558" s="270"/>
      <c r="G5558" s="259"/>
      <c r="H5558" s="259"/>
      <c r="I5558" s="259"/>
      <c r="J5558" s="259"/>
    </row>
    <row r="5559" spans="1:10">
      <c r="A5559" s="259"/>
      <c r="B5559" s="259"/>
      <c r="C5559" s="259"/>
      <c r="D5559" s="259"/>
      <c r="E5559" s="259"/>
      <c r="F5559" s="270"/>
      <c r="G5559" s="259"/>
      <c r="H5559" s="259"/>
      <c r="I5559" s="259"/>
      <c r="J5559" s="259"/>
    </row>
    <row r="5560" spans="1:10">
      <c r="A5560" s="259"/>
      <c r="B5560" s="259"/>
      <c r="C5560" s="259"/>
      <c r="D5560" s="259"/>
      <c r="E5560" s="259"/>
      <c r="F5560" s="270"/>
      <c r="G5560" s="259"/>
      <c r="H5560" s="259"/>
      <c r="I5560" s="259"/>
      <c r="J5560" s="259"/>
    </row>
    <row r="5561" spans="1:10">
      <c r="A5561" s="259"/>
      <c r="B5561" s="259"/>
      <c r="C5561" s="259"/>
      <c r="D5561" s="259"/>
      <c r="E5561" s="259"/>
      <c r="F5561" s="270"/>
      <c r="G5561" s="259"/>
      <c r="H5561" s="259"/>
      <c r="I5561" s="259"/>
      <c r="J5561" s="259"/>
    </row>
    <row r="5562" spans="1:10">
      <c r="A5562" s="259"/>
      <c r="B5562" s="259"/>
      <c r="C5562" s="259"/>
      <c r="D5562" s="259"/>
      <c r="E5562" s="259"/>
      <c r="F5562" s="270"/>
      <c r="G5562" s="259"/>
      <c r="H5562" s="259"/>
      <c r="I5562" s="259"/>
      <c r="J5562" s="259"/>
    </row>
    <row r="5563" spans="1:10">
      <c r="A5563" s="259"/>
      <c r="B5563" s="259"/>
      <c r="C5563" s="259"/>
      <c r="D5563" s="259"/>
      <c r="E5563" s="259"/>
      <c r="F5563" s="270"/>
      <c r="G5563" s="259"/>
      <c r="H5563" s="259"/>
      <c r="I5563" s="259"/>
      <c r="J5563" s="259"/>
    </row>
    <row r="5564" spans="1:10">
      <c r="A5564" s="259"/>
      <c r="B5564" s="259"/>
      <c r="C5564" s="259"/>
      <c r="D5564" s="259"/>
      <c r="E5564" s="259"/>
      <c r="F5564" s="270"/>
      <c r="G5564" s="259"/>
      <c r="H5564" s="259"/>
      <c r="I5564" s="259"/>
      <c r="J5564" s="259"/>
    </row>
    <row r="5565" spans="1:10">
      <c r="A5565" s="259"/>
      <c r="B5565" s="259"/>
      <c r="C5565" s="259"/>
      <c r="D5565" s="259"/>
      <c r="E5565" s="259"/>
      <c r="F5565" s="270"/>
      <c r="G5565" s="259"/>
      <c r="H5565" s="259"/>
      <c r="I5565" s="259"/>
      <c r="J5565" s="259"/>
    </row>
    <row r="5566" spans="1:10">
      <c r="A5566" s="259"/>
      <c r="B5566" s="259"/>
      <c r="C5566" s="259"/>
      <c r="D5566" s="259"/>
      <c r="E5566" s="259"/>
      <c r="F5566" s="270"/>
      <c r="G5566" s="259"/>
      <c r="H5566" s="259"/>
      <c r="I5566" s="259"/>
      <c r="J5566" s="259"/>
    </row>
    <row r="5567" spans="1:10">
      <c r="A5567" s="259"/>
      <c r="B5567" s="259"/>
      <c r="C5567" s="259"/>
      <c r="D5567" s="259"/>
      <c r="E5567" s="259"/>
      <c r="F5567" s="270"/>
      <c r="G5567" s="259"/>
      <c r="H5567" s="259"/>
      <c r="I5567" s="259"/>
      <c r="J5567" s="259"/>
    </row>
    <row r="5568" spans="1:10">
      <c r="A5568" s="259"/>
      <c r="B5568" s="259"/>
      <c r="C5568" s="259"/>
      <c r="D5568" s="259"/>
      <c r="E5568" s="259"/>
      <c r="F5568" s="270"/>
      <c r="G5568" s="259"/>
      <c r="H5568" s="259"/>
      <c r="I5568" s="259"/>
      <c r="J5568" s="259"/>
    </row>
    <row r="5569" spans="1:10">
      <c r="A5569" s="259"/>
      <c r="B5569" s="259"/>
      <c r="C5569" s="259"/>
      <c r="D5569" s="259"/>
      <c r="E5569" s="259"/>
      <c r="F5569" s="270"/>
      <c r="G5569" s="259"/>
      <c r="H5569" s="259"/>
      <c r="I5569" s="259"/>
      <c r="J5569" s="259"/>
    </row>
    <row r="5570" spans="1:10">
      <c r="A5570" s="259"/>
      <c r="B5570" s="259"/>
      <c r="C5570" s="259"/>
      <c r="D5570" s="259"/>
      <c r="E5570" s="259"/>
      <c r="F5570" s="270"/>
      <c r="G5570" s="259"/>
      <c r="H5570" s="259"/>
      <c r="I5570" s="259"/>
      <c r="J5570" s="259"/>
    </row>
    <row r="5571" spans="1:10">
      <c r="A5571" s="259"/>
      <c r="B5571" s="259"/>
      <c r="C5571" s="259"/>
      <c r="D5571" s="259"/>
      <c r="E5571" s="259"/>
      <c r="F5571" s="270"/>
      <c r="G5571" s="259"/>
      <c r="H5571" s="259"/>
      <c r="I5571" s="259"/>
      <c r="J5571" s="259"/>
    </row>
    <row r="5572" spans="1:10">
      <c r="A5572" s="259"/>
      <c r="B5572" s="259"/>
      <c r="C5572" s="259"/>
      <c r="D5572" s="259"/>
      <c r="E5572" s="259"/>
      <c r="F5572" s="270"/>
      <c r="G5572" s="259"/>
      <c r="H5572" s="259"/>
      <c r="I5572" s="259"/>
      <c r="J5572" s="259"/>
    </row>
    <row r="5573" spans="1:10">
      <c r="A5573" s="259"/>
      <c r="B5573" s="259"/>
      <c r="C5573" s="259"/>
      <c r="D5573" s="259"/>
      <c r="E5573" s="259"/>
      <c r="F5573" s="270"/>
      <c r="G5573" s="259"/>
      <c r="H5573" s="259"/>
      <c r="I5573" s="259"/>
      <c r="J5573" s="259"/>
    </row>
    <row r="5574" spans="1:10">
      <c r="A5574" s="259"/>
      <c r="B5574" s="259"/>
      <c r="C5574" s="259"/>
      <c r="D5574" s="259"/>
      <c r="E5574" s="259"/>
      <c r="F5574" s="270"/>
      <c r="G5574" s="259"/>
      <c r="H5574" s="259"/>
      <c r="I5574" s="259"/>
      <c r="J5574" s="259"/>
    </row>
    <row r="5575" spans="1:10">
      <c r="A5575" s="259"/>
      <c r="B5575" s="259"/>
      <c r="C5575" s="259"/>
      <c r="D5575" s="259"/>
      <c r="E5575" s="259"/>
      <c r="F5575" s="270"/>
      <c r="G5575" s="259"/>
      <c r="H5575" s="259"/>
      <c r="I5575" s="259"/>
      <c r="J5575" s="259"/>
    </row>
    <row r="5576" spans="1:10">
      <c r="A5576" s="259"/>
      <c r="B5576" s="259"/>
      <c r="C5576" s="259"/>
      <c r="D5576" s="259"/>
      <c r="E5576" s="259"/>
      <c r="F5576" s="270"/>
      <c r="G5576" s="259"/>
      <c r="H5576" s="259"/>
      <c r="I5576" s="259"/>
      <c r="J5576" s="259"/>
    </row>
    <row r="5577" spans="1:10">
      <c r="A5577" s="259"/>
      <c r="B5577" s="259"/>
      <c r="C5577" s="259"/>
      <c r="D5577" s="259"/>
      <c r="E5577" s="259"/>
      <c r="F5577" s="270"/>
      <c r="G5577" s="259"/>
      <c r="H5577" s="259"/>
      <c r="I5577" s="259"/>
      <c r="J5577" s="259"/>
    </row>
    <row r="5578" spans="1:10">
      <c r="A5578" s="259"/>
      <c r="B5578" s="259"/>
      <c r="C5578" s="259"/>
      <c r="D5578" s="259"/>
      <c r="E5578" s="259"/>
      <c r="F5578" s="270"/>
      <c r="G5578" s="259"/>
      <c r="H5578" s="259"/>
      <c r="I5578" s="259"/>
      <c r="J5578" s="259"/>
    </row>
    <row r="5579" spans="1:10">
      <c r="A5579" s="259"/>
      <c r="B5579" s="259"/>
      <c r="C5579" s="259"/>
      <c r="D5579" s="259"/>
      <c r="E5579" s="259"/>
      <c r="F5579" s="270"/>
      <c r="G5579" s="259"/>
      <c r="H5579" s="259"/>
      <c r="I5579" s="259"/>
      <c r="J5579" s="259"/>
    </row>
    <row r="5580" spans="1:10">
      <c r="A5580" s="259"/>
      <c r="B5580" s="259"/>
      <c r="C5580" s="259"/>
      <c r="D5580" s="259"/>
      <c r="E5580" s="259"/>
      <c r="F5580" s="270"/>
      <c r="G5580" s="259"/>
      <c r="H5580" s="259"/>
      <c r="I5580" s="259"/>
      <c r="J5580" s="259"/>
    </row>
    <row r="5581" spans="1:10">
      <c r="A5581" s="259"/>
      <c r="B5581" s="259"/>
      <c r="C5581" s="259"/>
      <c r="D5581" s="259"/>
      <c r="E5581" s="259"/>
      <c r="F5581" s="270"/>
      <c r="G5581" s="259"/>
      <c r="H5581" s="259"/>
      <c r="I5581" s="259"/>
      <c r="J5581" s="259"/>
    </row>
    <row r="5582" spans="1:10">
      <c r="A5582" s="259"/>
      <c r="B5582" s="259"/>
      <c r="C5582" s="259"/>
      <c r="D5582" s="259"/>
      <c r="E5582" s="259"/>
      <c r="F5582" s="270"/>
      <c r="G5582" s="259"/>
      <c r="H5582" s="259"/>
      <c r="I5582" s="259"/>
      <c r="J5582" s="259"/>
    </row>
    <row r="5583" spans="1:10">
      <c r="A5583" s="259"/>
      <c r="B5583" s="259"/>
      <c r="C5583" s="259"/>
      <c r="D5583" s="259"/>
      <c r="E5583" s="259"/>
      <c r="F5583" s="270"/>
      <c r="G5583" s="259"/>
      <c r="H5583" s="259"/>
      <c r="I5583" s="259"/>
      <c r="J5583" s="259"/>
    </row>
    <row r="5584" spans="1:10">
      <c r="A5584" s="259"/>
      <c r="B5584" s="259"/>
      <c r="C5584" s="259"/>
      <c r="D5584" s="259"/>
      <c r="E5584" s="259"/>
      <c r="F5584" s="270"/>
      <c r="G5584" s="259"/>
      <c r="H5584" s="259"/>
      <c r="I5584" s="259"/>
      <c r="J5584" s="259"/>
    </row>
    <row r="5585" spans="1:10">
      <c r="A5585" s="259"/>
      <c r="B5585" s="259"/>
      <c r="C5585" s="259"/>
      <c r="D5585" s="259"/>
      <c r="E5585" s="259"/>
      <c r="F5585" s="270"/>
      <c r="G5585" s="259"/>
      <c r="H5585" s="259"/>
      <c r="I5585" s="259"/>
      <c r="J5585" s="259"/>
    </row>
    <row r="5586" spans="1:10">
      <c r="A5586" s="259"/>
      <c r="B5586" s="259"/>
      <c r="C5586" s="259"/>
      <c r="D5586" s="259"/>
      <c r="E5586" s="259"/>
      <c r="F5586" s="270"/>
      <c r="G5586" s="259"/>
      <c r="H5586" s="259"/>
      <c r="I5586" s="259"/>
      <c r="J5586" s="259"/>
    </row>
    <row r="5587" spans="1:10">
      <c r="A5587" s="259"/>
      <c r="B5587" s="259"/>
      <c r="C5587" s="259"/>
      <c r="D5587" s="259"/>
      <c r="E5587" s="259"/>
      <c r="F5587" s="270"/>
      <c r="G5587" s="259"/>
      <c r="H5587" s="259"/>
      <c r="I5587" s="259"/>
      <c r="J5587" s="259"/>
    </row>
    <row r="5588" spans="1:10">
      <c r="A5588" s="259"/>
      <c r="B5588" s="259"/>
      <c r="C5588" s="259"/>
      <c r="D5588" s="259"/>
      <c r="E5588" s="259"/>
      <c r="F5588" s="270"/>
      <c r="G5588" s="259"/>
      <c r="H5588" s="259"/>
      <c r="I5588" s="259"/>
      <c r="J5588" s="259"/>
    </row>
    <row r="5589" spans="1:10">
      <c r="A5589" s="259"/>
      <c r="B5589" s="259"/>
      <c r="C5589" s="259"/>
      <c r="D5589" s="259"/>
      <c r="E5589" s="259"/>
      <c r="F5589" s="270"/>
      <c r="G5589" s="259"/>
      <c r="H5589" s="259"/>
      <c r="I5589" s="259"/>
      <c r="J5589" s="259"/>
    </row>
    <row r="5590" spans="1:10">
      <c r="A5590" s="259"/>
      <c r="B5590" s="259"/>
      <c r="C5590" s="259"/>
      <c r="D5590" s="259"/>
      <c r="E5590" s="259"/>
      <c r="F5590" s="270"/>
      <c r="G5590" s="259"/>
      <c r="H5590" s="259"/>
      <c r="I5590" s="259"/>
      <c r="J5590" s="259"/>
    </row>
    <row r="5591" spans="1:10">
      <c r="A5591" s="259"/>
      <c r="B5591" s="259"/>
      <c r="C5591" s="259"/>
      <c r="D5591" s="259"/>
      <c r="E5591" s="259"/>
      <c r="F5591" s="270"/>
      <c r="G5591" s="259"/>
      <c r="H5591" s="259"/>
      <c r="I5591" s="259"/>
      <c r="J5591" s="259"/>
    </row>
    <row r="5592" spans="1:10">
      <c r="A5592" s="259"/>
      <c r="B5592" s="259"/>
      <c r="C5592" s="259"/>
      <c r="D5592" s="259"/>
      <c r="E5592" s="259"/>
      <c r="F5592" s="270"/>
      <c r="G5592" s="259"/>
      <c r="H5592" s="259"/>
      <c r="I5592" s="259"/>
      <c r="J5592" s="259"/>
    </row>
    <row r="5593" spans="1:10">
      <c r="A5593" s="259"/>
      <c r="B5593" s="259"/>
      <c r="C5593" s="259"/>
      <c r="D5593" s="259"/>
      <c r="E5593" s="259"/>
      <c r="F5593" s="270"/>
      <c r="G5593" s="259"/>
      <c r="H5593" s="259"/>
      <c r="I5593" s="259"/>
      <c r="J5593" s="259"/>
    </row>
    <row r="5594" spans="1:10">
      <c r="A5594" s="259"/>
      <c r="B5594" s="259"/>
      <c r="C5594" s="259"/>
      <c r="D5594" s="259"/>
      <c r="E5594" s="259"/>
      <c r="F5594" s="270"/>
      <c r="G5594" s="259"/>
      <c r="H5594" s="259"/>
      <c r="I5594" s="259"/>
      <c r="J5594" s="259"/>
    </row>
    <row r="5595" spans="1:10">
      <c r="A5595" s="259"/>
      <c r="B5595" s="259"/>
      <c r="C5595" s="259"/>
      <c r="D5595" s="259"/>
      <c r="E5595" s="259"/>
      <c r="F5595" s="270"/>
      <c r="G5595" s="259"/>
      <c r="H5595" s="259"/>
      <c r="I5595" s="259"/>
      <c r="J5595" s="259"/>
    </row>
    <row r="5596" spans="1:10">
      <c r="A5596" s="259"/>
      <c r="B5596" s="259"/>
      <c r="C5596" s="259"/>
      <c r="D5596" s="259"/>
      <c r="E5596" s="259"/>
      <c r="F5596" s="270"/>
      <c r="G5596" s="259"/>
      <c r="H5596" s="259"/>
      <c r="I5596" s="259"/>
      <c r="J5596" s="259"/>
    </row>
    <row r="5597" spans="1:10">
      <c r="A5597" s="259"/>
      <c r="B5597" s="259"/>
      <c r="C5597" s="259"/>
      <c r="D5597" s="259"/>
      <c r="E5597" s="259"/>
      <c r="F5597" s="270"/>
      <c r="G5597" s="259"/>
      <c r="H5597" s="259"/>
      <c r="I5597" s="259"/>
      <c r="J5597" s="259"/>
    </row>
    <row r="5598" spans="1:10">
      <c r="A5598" s="259"/>
      <c r="B5598" s="259"/>
      <c r="C5598" s="259"/>
      <c r="D5598" s="259"/>
      <c r="E5598" s="259"/>
      <c r="F5598" s="270"/>
      <c r="G5598" s="259"/>
      <c r="H5598" s="259"/>
      <c r="I5598" s="259"/>
      <c r="J5598" s="259"/>
    </row>
    <row r="5599" spans="1:10">
      <c r="A5599" s="259"/>
      <c r="B5599" s="259"/>
      <c r="C5599" s="259"/>
      <c r="D5599" s="259"/>
      <c r="E5599" s="259"/>
      <c r="F5599" s="270"/>
      <c r="G5599" s="259"/>
      <c r="H5599" s="259"/>
      <c r="I5599" s="259"/>
      <c r="J5599" s="259"/>
    </row>
    <row r="5600" spans="1:10">
      <c r="A5600" s="259"/>
      <c r="B5600" s="259"/>
      <c r="C5600" s="259"/>
      <c r="D5600" s="259"/>
      <c r="E5600" s="259"/>
      <c r="F5600" s="270"/>
      <c r="G5600" s="259"/>
      <c r="H5600" s="259"/>
      <c r="I5600" s="259"/>
      <c r="J5600" s="259"/>
    </row>
    <row r="5601" spans="1:10">
      <c r="A5601" s="259"/>
      <c r="B5601" s="259"/>
      <c r="C5601" s="259"/>
      <c r="D5601" s="259"/>
      <c r="E5601" s="259"/>
      <c r="F5601" s="270"/>
      <c r="G5601" s="259"/>
      <c r="H5601" s="259"/>
      <c r="I5601" s="259"/>
      <c r="J5601" s="259"/>
    </row>
    <row r="5602" spans="1:10">
      <c r="A5602" s="259"/>
      <c r="B5602" s="259"/>
      <c r="C5602" s="259"/>
      <c r="D5602" s="259"/>
      <c r="E5602" s="259"/>
      <c r="F5602" s="270"/>
      <c r="G5602" s="259"/>
      <c r="H5602" s="259"/>
      <c r="I5602" s="259"/>
      <c r="J5602" s="259"/>
    </row>
    <row r="5603" spans="1:10">
      <c r="A5603" s="259"/>
      <c r="B5603" s="259"/>
      <c r="C5603" s="259"/>
      <c r="D5603" s="259"/>
      <c r="E5603" s="259"/>
      <c r="F5603" s="270"/>
      <c r="G5603" s="259"/>
      <c r="H5603" s="259"/>
      <c r="I5603" s="259"/>
      <c r="J5603" s="259"/>
    </row>
    <row r="5604" spans="1:10">
      <c r="A5604" s="259"/>
      <c r="B5604" s="259"/>
      <c r="C5604" s="259"/>
      <c r="D5604" s="259"/>
      <c r="E5604" s="259"/>
      <c r="F5604" s="270"/>
      <c r="G5604" s="259"/>
      <c r="H5604" s="259"/>
      <c r="I5604" s="259"/>
      <c r="J5604" s="259"/>
    </row>
    <row r="5605" spans="1:10">
      <c r="A5605" s="259"/>
      <c r="B5605" s="259"/>
      <c r="C5605" s="259"/>
      <c r="D5605" s="259"/>
      <c r="E5605" s="259"/>
      <c r="F5605" s="270"/>
      <c r="G5605" s="259"/>
      <c r="H5605" s="259"/>
      <c r="I5605" s="259"/>
      <c r="J5605" s="259"/>
    </row>
    <row r="5606" spans="1:10">
      <c r="A5606" s="259"/>
      <c r="B5606" s="259"/>
      <c r="C5606" s="259"/>
      <c r="D5606" s="259"/>
      <c r="E5606" s="259"/>
      <c r="F5606" s="270"/>
      <c r="G5606" s="259"/>
      <c r="H5606" s="259"/>
      <c r="I5606" s="259"/>
      <c r="J5606" s="259"/>
    </row>
    <row r="5607" spans="1:10">
      <c r="A5607" s="259"/>
      <c r="B5607" s="259"/>
      <c r="C5607" s="259"/>
      <c r="D5607" s="259"/>
      <c r="E5607" s="259"/>
      <c r="F5607" s="270"/>
      <c r="G5607" s="259"/>
      <c r="H5607" s="259"/>
      <c r="I5607" s="259"/>
      <c r="J5607" s="259"/>
    </row>
    <row r="5608" spans="1:10">
      <c r="A5608" s="259"/>
      <c r="B5608" s="259"/>
      <c r="C5608" s="259"/>
      <c r="D5608" s="259"/>
      <c r="E5608" s="259"/>
      <c r="F5608" s="270"/>
      <c r="G5608" s="259"/>
      <c r="H5608" s="259"/>
      <c r="I5608" s="259"/>
      <c r="J5608" s="259"/>
    </row>
    <row r="5609" spans="1:10">
      <c r="A5609" s="259"/>
      <c r="B5609" s="259"/>
      <c r="C5609" s="259"/>
      <c r="D5609" s="259"/>
      <c r="E5609" s="259"/>
      <c r="F5609" s="270"/>
      <c r="G5609" s="259"/>
      <c r="H5609" s="259"/>
      <c r="I5609" s="259"/>
      <c r="J5609" s="259"/>
    </row>
    <row r="5610" spans="1:10">
      <c r="A5610" s="259"/>
      <c r="B5610" s="259"/>
      <c r="C5610" s="259"/>
      <c r="D5610" s="259"/>
      <c r="E5610" s="259"/>
      <c r="F5610" s="270"/>
      <c r="G5610" s="259"/>
      <c r="H5610" s="259"/>
      <c r="I5610" s="259"/>
      <c r="J5610" s="259"/>
    </row>
    <row r="5611" spans="1:10">
      <c r="A5611" s="259"/>
      <c r="B5611" s="259"/>
      <c r="C5611" s="259"/>
      <c r="D5611" s="259"/>
      <c r="E5611" s="259"/>
      <c r="F5611" s="270"/>
      <c r="G5611" s="259"/>
      <c r="H5611" s="259"/>
      <c r="I5611" s="259"/>
      <c r="J5611" s="259"/>
    </row>
    <row r="5612" spans="1:10">
      <c r="A5612" s="259"/>
      <c r="B5612" s="259"/>
      <c r="C5612" s="259"/>
      <c r="D5612" s="259"/>
      <c r="E5612" s="259"/>
      <c r="F5612" s="270"/>
      <c r="G5612" s="259"/>
      <c r="H5612" s="259"/>
      <c r="I5612" s="259"/>
      <c r="J5612" s="259"/>
    </row>
    <row r="5613" spans="1:10">
      <c r="A5613" s="259"/>
      <c r="B5613" s="259"/>
      <c r="C5613" s="259"/>
      <c r="D5613" s="259"/>
      <c r="E5613" s="259"/>
      <c r="F5613" s="270"/>
      <c r="G5613" s="259"/>
      <c r="H5613" s="259"/>
      <c r="I5613" s="259"/>
      <c r="J5613" s="259"/>
    </row>
    <row r="5614" spans="1:10">
      <c r="A5614" s="259"/>
      <c r="B5614" s="259"/>
      <c r="C5614" s="259"/>
      <c r="D5614" s="259"/>
      <c r="E5614" s="259"/>
      <c r="F5614" s="270"/>
      <c r="G5614" s="259"/>
      <c r="H5614" s="259"/>
      <c r="I5614" s="259"/>
      <c r="J5614" s="259"/>
    </row>
    <row r="5615" spans="1:10">
      <c r="A5615" s="259"/>
      <c r="B5615" s="259"/>
      <c r="C5615" s="259"/>
      <c r="D5615" s="259"/>
      <c r="E5615" s="259"/>
      <c r="F5615" s="270"/>
      <c r="G5615" s="259"/>
      <c r="H5615" s="259"/>
      <c r="I5615" s="259"/>
      <c r="J5615" s="259"/>
    </row>
    <row r="5616" spans="1:10">
      <c r="A5616" s="259"/>
      <c r="B5616" s="259"/>
      <c r="C5616" s="259"/>
      <c r="D5616" s="259"/>
      <c r="E5616" s="259"/>
      <c r="F5616" s="270"/>
      <c r="G5616" s="259"/>
      <c r="H5616" s="259"/>
      <c r="I5616" s="259"/>
      <c r="J5616" s="259"/>
    </row>
    <row r="5617" spans="1:10">
      <c r="A5617" s="259"/>
      <c r="B5617" s="259"/>
      <c r="C5617" s="259"/>
      <c r="D5617" s="259"/>
      <c r="E5617" s="259"/>
      <c r="F5617" s="270"/>
      <c r="G5617" s="259"/>
      <c r="H5617" s="259"/>
      <c r="I5617" s="259"/>
      <c r="J5617" s="259"/>
    </row>
    <row r="5618" spans="1:10">
      <c r="A5618" s="259"/>
      <c r="B5618" s="259"/>
      <c r="C5618" s="259"/>
      <c r="D5618" s="259"/>
      <c r="E5618" s="259"/>
      <c r="F5618" s="270"/>
      <c r="G5618" s="259"/>
      <c r="H5618" s="259"/>
      <c r="I5618" s="259"/>
      <c r="J5618" s="259"/>
    </row>
    <row r="5619" spans="1:10">
      <c r="A5619" s="259"/>
      <c r="B5619" s="259"/>
      <c r="C5619" s="259"/>
      <c r="D5619" s="259"/>
      <c r="E5619" s="259"/>
      <c r="F5619" s="270"/>
      <c r="G5619" s="259"/>
      <c r="H5619" s="259"/>
      <c r="I5619" s="259"/>
      <c r="J5619" s="259"/>
    </row>
    <row r="5620" spans="1:10">
      <c r="A5620" s="259"/>
      <c r="B5620" s="259"/>
      <c r="C5620" s="259"/>
      <c r="D5620" s="259"/>
      <c r="E5620" s="259"/>
      <c r="F5620" s="270"/>
      <c r="G5620" s="259"/>
      <c r="H5620" s="259"/>
      <c r="I5620" s="259"/>
      <c r="J5620" s="259"/>
    </row>
    <row r="5621" spans="1:10">
      <c r="A5621" s="259"/>
      <c r="B5621" s="259"/>
      <c r="C5621" s="259"/>
      <c r="D5621" s="259"/>
      <c r="E5621" s="259"/>
      <c r="F5621" s="270"/>
      <c r="G5621" s="259"/>
      <c r="H5621" s="259"/>
      <c r="I5621" s="259"/>
      <c r="J5621" s="259"/>
    </row>
    <row r="5622" spans="1:10">
      <c r="A5622" s="259"/>
      <c r="B5622" s="259"/>
      <c r="C5622" s="259"/>
      <c r="D5622" s="259"/>
      <c r="E5622" s="259"/>
      <c r="F5622" s="270"/>
      <c r="G5622" s="259"/>
      <c r="H5622" s="259"/>
      <c r="I5622" s="259"/>
      <c r="J5622" s="259"/>
    </row>
    <row r="5623" spans="1:10">
      <c r="A5623" s="259"/>
      <c r="B5623" s="259"/>
      <c r="C5623" s="259"/>
      <c r="D5623" s="259"/>
      <c r="E5623" s="259"/>
      <c r="F5623" s="270"/>
      <c r="G5623" s="259"/>
      <c r="H5623" s="259"/>
      <c r="I5623" s="259"/>
      <c r="J5623" s="259"/>
    </row>
    <row r="5624" spans="1:10">
      <c r="A5624" s="259"/>
      <c r="B5624" s="259"/>
      <c r="C5624" s="259"/>
      <c r="D5624" s="259"/>
      <c r="E5624" s="259"/>
      <c r="F5624" s="270"/>
      <c r="G5624" s="259"/>
      <c r="H5624" s="259"/>
      <c r="I5624" s="259"/>
      <c r="J5624" s="259"/>
    </row>
    <row r="5625" spans="1:10">
      <c r="A5625" s="259"/>
      <c r="B5625" s="259"/>
      <c r="C5625" s="259"/>
      <c r="D5625" s="259"/>
      <c r="E5625" s="259"/>
      <c r="F5625" s="270"/>
      <c r="G5625" s="259"/>
      <c r="H5625" s="259"/>
      <c r="I5625" s="259"/>
      <c r="J5625" s="259"/>
    </row>
    <row r="5626" spans="1:10">
      <c r="A5626" s="259"/>
      <c r="B5626" s="259"/>
      <c r="C5626" s="259"/>
      <c r="D5626" s="259"/>
      <c r="E5626" s="259"/>
      <c r="F5626" s="270"/>
      <c r="G5626" s="259"/>
      <c r="H5626" s="259"/>
      <c r="I5626" s="259"/>
      <c r="J5626" s="259"/>
    </row>
    <row r="5627" spans="1:10">
      <c r="A5627" s="259"/>
      <c r="B5627" s="259"/>
      <c r="C5627" s="259"/>
      <c r="D5627" s="259"/>
      <c r="E5627" s="259"/>
      <c r="F5627" s="270"/>
      <c r="G5627" s="259"/>
      <c r="H5627" s="259"/>
      <c r="I5627" s="259"/>
      <c r="J5627" s="259"/>
    </row>
    <row r="5628" spans="1:10">
      <c r="A5628" s="259"/>
      <c r="B5628" s="259"/>
      <c r="C5628" s="259"/>
      <c r="D5628" s="259"/>
      <c r="E5628" s="259"/>
      <c r="F5628" s="270"/>
      <c r="G5628" s="259"/>
      <c r="H5628" s="259"/>
      <c r="I5628" s="259"/>
      <c r="J5628" s="259"/>
    </row>
    <row r="5629" spans="1:10">
      <c r="A5629" s="259"/>
      <c r="B5629" s="259"/>
      <c r="C5629" s="259"/>
      <c r="D5629" s="259"/>
      <c r="E5629" s="259"/>
      <c r="F5629" s="270"/>
      <c r="G5629" s="259"/>
      <c r="H5629" s="259"/>
      <c r="I5629" s="259"/>
      <c r="J5629" s="259"/>
    </row>
    <row r="5630" spans="1:10">
      <c r="A5630" s="259"/>
      <c r="B5630" s="259"/>
      <c r="C5630" s="259"/>
      <c r="D5630" s="259"/>
      <c r="E5630" s="259"/>
      <c r="F5630" s="270"/>
      <c r="G5630" s="259"/>
      <c r="H5630" s="259"/>
      <c r="I5630" s="259"/>
      <c r="J5630" s="259"/>
    </row>
    <row r="5631" spans="1:10">
      <c r="A5631" s="259"/>
      <c r="B5631" s="259"/>
      <c r="C5631" s="259"/>
      <c r="D5631" s="259"/>
      <c r="E5631" s="259"/>
      <c r="F5631" s="270"/>
      <c r="G5631" s="259"/>
      <c r="H5631" s="259"/>
      <c r="I5631" s="259"/>
      <c r="J5631" s="259"/>
    </row>
    <row r="5632" spans="1:10">
      <c r="A5632" s="259"/>
      <c r="B5632" s="259"/>
      <c r="C5632" s="259"/>
      <c r="D5632" s="259"/>
      <c r="E5632" s="259"/>
      <c r="F5632" s="270"/>
      <c r="G5632" s="259"/>
      <c r="H5632" s="259"/>
      <c r="I5632" s="259"/>
      <c r="J5632" s="259"/>
    </row>
    <row r="5633" spans="1:10">
      <c r="A5633" s="259"/>
      <c r="B5633" s="259"/>
      <c r="C5633" s="259"/>
      <c r="D5633" s="259"/>
      <c r="E5633" s="259"/>
      <c r="F5633" s="270"/>
      <c r="G5633" s="259"/>
      <c r="H5633" s="259"/>
      <c r="I5633" s="259"/>
      <c r="J5633" s="259"/>
    </row>
    <row r="5634" spans="1:10">
      <c r="A5634" s="259"/>
      <c r="B5634" s="259"/>
      <c r="C5634" s="259"/>
      <c r="D5634" s="259"/>
      <c r="E5634" s="259"/>
      <c r="F5634" s="270"/>
      <c r="G5634" s="259"/>
      <c r="H5634" s="259"/>
      <c r="I5634" s="259"/>
      <c r="J5634" s="259"/>
    </row>
    <row r="5635" spans="1:10">
      <c r="A5635" s="259"/>
      <c r="B5635" s="259"/>
      <c r="C5635" s="259"/>
      <c r="D5635" s="259"/>
      <c r="E5635" s="259"/>
      <c r="F5635" s="270"/>
      <c r="G5635" s="259"/>
      <c r="H5635" s="259"/>
      <c r="I5635" s="259"/>
      <c r="J5635" s="259"/>
    </row>
    <row r="5636" spans="1:10">
      <c r="A5636" s="259"/>
      <c r="B5636" s="259"/>
      <c r="C5636" s="259"/>
      <c r="D5636" s="259"/>
      <c r="E5636" s="259"/>
      <c r="F5636" s="270"/>
      <c r="G5636" s="259"/>
      <c r="H5636" s="259"/>
      <c r="I5636" s="259"/>
      <c r="J5636" s="259"/>
    </row>
    <row r="5637" spans="1:10">
      <c r="A5637" s="259"/>
      <c r="B5637" s="259"/>
      <c r="C5637" s="259"/>
      <c r="D5637" s="259"/>
      <c r="E5637" s="259"/>
      <c r="F5637" s="270"/>
      <c r="G5637" s="259"/>
      <c r="H5637" s="259"/>
      <c r="I5637" s="259"/>
      <c r="J5637" s="259"/>
    </row>
    <row r="5638" spans="1:10">
      <c r="A5638" s="259"/>
      <c r="B5638" s="259"/>
      <c r="C5638" s="259"/>
      <c r="D5638" s="259"/>
      <c r="E5638" s="259"/>
      <c r="F5638" s="270"/>
      <c r="G5638" s="259"/>
      <c r="H5638" s="259"/>
      <c r="I5638" s="259"/>
      <c r="J5638" s="259"/>
    </row>
    <row r="5639" spans="1:10">
      <c r="A5639" s="259"/>
      <c r="B5639" s="259"/>
      <c r="C5639" s="259"/>
      <c r="D5639" s="259"/>
      <c r="E5639" s="259"/>
      <c r="F5639" s="270"/>
      <c r="G5639" s="259"/>
      <c r="H5639" s="259"/>
      <c r="I5639" s="259"/>
      <c r="J5639" s="259"/>
    </row>
    <row r="5640" spans="1:10">
      <c r="A5640" s="259"/>
      <c r="B5640" s="259"/>
      <c r="C5640" s="259"/>
      <c r="D5640" s="259"/>
      <c r="E5640" s="259"/>
      <c r="F5640" s="270"/>
      <c r="G5640" s="259"/>
      <c r="H5640" s="259"/>
      <c r="I5640" s="259"/>
      <c r="J5640" s="259"/>
    </row>
    <row r="5641" spans="1:10">
      <c r="A5641" s="259"/>
      <c r="B5641" s="259"/>
      <c r="C5641" s="259"/>
      <c r="D5641" s="259"/>
      <c r="E5641" s="259"/>
      <c r="F5641" s="270"/>
      <c r="G5641" s="259"/>
      <c r="H5641" s="259"/>
      <c r="I5641" s="259"/>
      <c r="J5641" s="259"/>
    </row>
    <row r="5642" spans="1:10">
      <c r="A5642" s="259"/>
      <c r="B5642" s="259"/>
      <c r="C5642" s="259"/>
      <c r="D5642" s="259"/>
      <c r="E5642" s="259"/>
      <c r="F5642" s="270"/>
      <c r="G5642" s="259"/>
      <c r="H5642" s="259"/>
      <c r="I5642" s="259"/>
      <c r="J5642" s="259"/>
    </row>
    <row r="5643" spans="1:10">
      <c r="A5643" s="259"/>
      <c r="B5643" s="259"/>
      <c r="C5643" s="259"/>
      <c r="D5643" s="259"/>
      <c r="E5643" s="259"/>
      <c r="F5643" s="270"/>
      <c r="G5643" s="259"/>
      <c r="H5643" s="259"/>
      <c r="I5643" s="259"/>
      <c r="J5643" s="259"/>
    </row>
    <row r="5644" spans="1:10">
      <c r="A5644" s="259"/>
      <c r="B5644" s="259"/>
      <c r="C5644" s="259"/>
      <c r="D5644" s="259"/>
      <c r="E5644" s="259"/>
      <c r="F5644" s="270"/>
      <c r="G5644" s="259"/>
      <c r="H5644" s="259"/>
      <c r="I5644" s="259"/>
      <c r="J5644" s="259"/>
    </row>
    <row r="5645" spans="1:10">
      <c r="A5645" s="259"/>
      <c r="B5645" s="259"/>
      <c r="C5645" s="259"/>
      <c r="D5645" s="259"/>
      <c r="E5645" s="259"/>
      <c r="F5645" s="270"/>
      <c r="G5645" s="259"/>
      <c r="H5645" s="259"/>
      <c r="I5645" s="259"/>
      <c r="J5645" s="259"/>
    </row>
    <row r="5646" spans="1:10">
      <c r="A5646" s="259"/>
      <c r="B5646" s="259"/>
      <c r="C5646" s="259"/>
      <c r="D5646" s="259"/>
      <c r="E5646" s="259"/>
      <c r="F5646" s="270"/>
      <c r="G5646" s="259"/>
      <c r="H5646" s="259"/>
      <c r="I5646" s="259"/>
      <c r="J5646" s="259"/>
    </row>
    <row r="5647" spans="1:10">
      <c r="A5647" s="259"/>
      <c r="B5647" s="259"/>
      <c r="C5647" s="259"/>
      <c r="D5647" s="259"/>
      <c r="E5647" s="259"/>
      <c r="F5647" s="270"/>
      <c r="G5647" s="259"/>
      <c r="H5647" s="259"/>
      <c r="I5647" s="259"/>
      <c r="J5647" s="259"/>
    </row>
    <row r="5648" spans="1:10">
      <c r="A5648" s="259"/>
      <c r="B5648" s="259"/>
      <c r="C5648" s="259"/>
      <c r="D5648" s="259"/>
      <c r="E5648" s="259"/>
      <c r="F5648" s="270"/>
      <c r="G5648" s="259"/>
      <c r="H5648" s="259"/>
      <c r="I5648" s="259"/>
      <c r="J5648" s="259"/>
    </row>
    <row r="5649" spans="1:10">
      <c r="A5649" s="259"/>
      <c r="B5649" s="259"/>
      <c r="C5649" s="259"/>
      <c r="D5649" s="259"/>
      <c r="E5649" s="259"/>
      <c r="F5649" s="270"/>
      <c r="G5649" s="259"/>
      <c r="H5649" s="259"/>
      <c r="I5649" s="259"/>
      <c r="J5649" s="259"/>
    </row>
    <row r="5650" spans="1:10">
      <c r="A5650" s="259"/>
      <c r="B5650" s="259"/>
      <c r="C5650" s="259"/>
      <c r="D5650" s="259"/>
      <c r="E5650" s="259"/>
      <c r="F5650" s="270"/>
      <c r="G5650" s="259"/>
      <c r="H5650" s="259"/>
      <c r="I5650" s="259"/>
      <c r="J5650" s="259"/>
    </row>
    <row r="5651" spans="1:10">
      <c r="A5651" s="259"/>
      <c r="B5651" s="259"/>
      <c r="C5651" s="259"/>
      <c r="D5651" s="259"/>
      <c r="E5651" s="259"/>
      <c r="F5651" s="270"/>
      <c r="G5651" s="259"/>
      <c r="H5651" s="259"/>
      <c r="I5651" s="259"/>
      <c r="J5651" s="259"/>
    </row>
    <row r="5652" spans="1:10">
      <c r="A5652" s="259"/>
      <c r="B5652" s="259"/>
      <c r="C5652" s="259"/>
      <c r="D5652" s="259"/>
      <c r="E5652" s="259"/>
      <c r="F5652" s="270"/>
      <c r="G5652" s="259"/>
      <c r="H5652" s="259"/>
      <c r="I5652" s="259"/>
      <c r="J5652" s="259"/>
    </row>
    <row r="5653" spans="1:10">
      <c r="A5653" s="259"/>
      <c r="B5653" s="259"/>
      <c r="C5653" s="259"/>
      <c r="D5653" s="259"/>
      <c r="E5653" s="259"/>
      <c r="F5653" s="270"/>
      <c r="G5653" s="259"/>
      <c r="H5653" s="259"/>
      <c r="I5653" s="259"/>
      <c r="J5653" s="259"/>
    </row>
    <row r="5654" spans="1:10">
      <c r="A5654" s="259"/>
      <c r="B5654" s="259"/>
      <c r="C5654" s="259"/>
      <c r="D5654" s="259"/>
      <c r="E5654" s="259"/>
      <c r="F5654" s="270"/>
      <c r="G5654" s="259"/>
      <c r="H5654" s="259"/>
      <c r="I5654" s="259"/>
      <c r="J5654" s="259"/>
    </row>
    <row r="5655" spans="1:10">
      <c r="A5655" s="259"/>
      <c r="B5655" s="259"/>
      <c r="C5655" s="259"/>
      <c r="D5655" s="259"/>
      <c r="E5655" s="259"/>
      <c r="F5655" s="270"/>
      <c r="G5655" s="259"/>
      <c r="H5655" s="259"/>
      <c r="I5655" s="259"/>
      <c r="J5655" s="259"/>
    </row>
    <row r="5656" spans="1:10">
      <c r="A5656" s="259"/>
      <c r="B5656" s="259"/>
      <c r="C5656" s="259"/>
      <c r="D5656" s="259"/>
      <c r="E5656" s="259"/>
      <c r="F5656" s="270"/>
      <c r="G5656" s="259"/>
      <c r="H5656" s="259"/>
      <c r="I5656" s="259"/>
      <c r="J5656" s="259"/>
    </row>
    <row r="5657" spans="1:10">
      <c r="A5657" s="259"/>
      <c r="B5657" s="259"/>
      <c r="C5657" s="259"/>
      <c r="D5657" s="259"/>
      <c r="E5657" s="259"/>
      <c r="F5657" s="270"/>
      <c r="G5657" s="259"/>
      <c r="H5657" s="259"/>
      <c r="I5657" s="259"/>
      <c r="J5657" s="259"/>
    </row>
    <row r="5658" spans="1:10">
      <c r="A5658" s="259"/>
      <c r="B5658" s="259"/>
      <c r="C5658" s="259"/>
      <c r="D5658" s="259"/>
      <c r="E5658" s="259"/>
      <c r="F5658" s="270"/>
      <c r="G5658" s="259"/>
      <c r="H5658" s="259"/>
      <c r="I5658" s="259"/>
      <c r="J5658" s="259"/>
    </row>
    <row r="5659" spans="1:10">
      <c r="A5659" s="259"/>
      <c r="B5659" s="259"/>
      <c r="C5659" s="259"/>
      <c r="D5659" s="259"/>
      <c r="E5659" s="259"/>
      <c r="F5659" s="270"/>
      <c r="G5659" s="259"/>
      <c r="H5659" s="259"/>
      <c r="I5659" s="259"/>
      <c r="J5659" s="259"/>
    </row>
    <row r="5660" spans="1:10">
      <c r="A5660" s="259"/>
      <c r="B5660" s="259"/>
      <c r="C5660" s="259"/>
      <c r="D5660" s="259"/>
      <c r="E5660" s="259"/>
      <c r="F5660" s="270"/>
      <c r="G5660" s="259"/>
      <c r="H5660" s="259"/>
      <c r="I5660" s="259"/>
      <c r="J5660" s="259"/>
    </row>
    <row r="5661" spans="1:10">
      <c r="A5661" s="259"/>
      <c r="B5661" s="259"/>
      <c r="C5661" s="259"/>
      <c r="D5661" s="259"/>
      <c r="E5661" s="259"/>
      <c r="F5661" s="270"/>
      <c r="G5661" s="259"/>
      <c r="H5661" s="259"/>
      <c r="I5661" s="259"/>
      <c r="J5661" s="259"/>
    </row>
    <row r="5662" spans="1:10">
      <c r="A5662" s="259"/>
      <c r="B5662" s="259"/>
      <c r="C5662" s="259"/>
      <c r="D5662" s="259"/>
      <c r="E5662" s="259"/>
      <c r="F5662" s="270"/>
      <c r="G5662" s="259"/>
      <c r="H5662" s="259"/>
      <c r="I5662" s="259"/>
      <c r="J5662" s="259"/>
    </row>
    <row r="5663" spans="1:10">
      <c r="A5663" s="259"/>
      <c r="B5663" s="259"/>
      <c r="C5663" s="259"/>
      <c r="D5663" s="259"/>
      <c r="E5663" s="259"/>
      <c r="F5663" s="270"/>
      <c r="G5663" s="259"/>
      <c r="H5663" s="259"/>
      <c r="I5663" s="259"/>
      <c r="J5663" s="259"/>
    </row>
    <row r="5664" spans="1:10">
      <c r="A5664" s="259"/>
      <c r="B5664" s="259"/>
      <c r="C5664" s="259"/>
      <c r="D5664" s="259"/>
      <c r="E5664" s="259"/>
      <c r="F5664" s="270"/>
      <c r="G5664" s="259"/>
      <c r="H5664" s="259"/>
      <c r="I5664" s="259"/>
      <c r="J5664" s="259"/>
    </row>
    <row r="5665" spans="1:10">
      <c r="A5665" s="259"/>
      <c r="B5665" s="259"/>
      <c r="C5665" s="259"/>
      <c r="D5665" s="259"/>
      <c r="E5665" s="259"/>
      <c r="F5665" s="270"/>
      <c r="G5665" s="259"/>
      <c r="H5665" s="259"/>
      <c r="I5665" s="259"/>
      <c r="J5665" s="259"/>
    </row>
    <row r="5666" spans="1:10">
      <c r="A5666" s="259"/>
      <c r="B5666" s="259"/>
      <c r="C5666" s="259"/>
      <c r="D5666" s="259"/>
      <c r="E5666" s="259"/>
      <c r="F5666" s="270"/>
      <c r="G5666" s="259"/>
      <c r="H5666" s="259"/>
      <c r="I5666" s="259"/>
      <c r="J5666" s="259"/>
    </row>
    <row r="5667" spans="1:10">
      <c r="A5667" s="259"/>
      <c r="B5667" s="259"/>
      <c r="C5667" s="259"/>
      <c r="D5667" s="259"/>
      <c r="E5667" s="259"/>
      <c r="F5667" s="270"/>
      <c r="G5667" s="259"/>
      <c r="H5667" s="259"/>
      <c r="I5667" s="259"/>
      <c r="J5667" s="259"/>
    </row>
    <row r="5668" spans="1:10">
      <c r="A5668" s="259"/>
      <c r="B5668" s="259"/>
      <c r="C5668" s="259"/>
      <c r="D5668" s="259"/>
      <c r="E5668" s="259"/>
      <c r="F5668" s="270"/>
      <c r="G5668" s="259"/>
      <c r="H5668" s="259"/>
      <c r="I5668" s="259"/>
      <c r="J5668" s="259"/>
    </row>
    <row r="5669" spans="1:10">
      <c r="A5669" s="259"/>
      <c r="B5669" s="259"/>
      <c r="C5669" s="259"/>
      <c r="D5669" s="259"/>
      <c r="E5669" s="259"/>
      <c r="F5669" s="270"/>
      <c r="G5669" s="259"/>
      <c r="H5669" s="259"/>
      <c r="I5669" s="259"/>
      <c r="J5669" s="259"/>
    </row>
    <row r="5670" spans="1:10">
      <c r="A5670" s="259"/>
      <c r="B5670" s="259"/>
      <c r="C5670" s="259"/>
      <c r="D5670" s="259"/>
      <c r="E5670" s="259"/>
      <c r="F5670" s="270"/>
      <c r="G5670" s="259"/>
      <c r="H5670" s="259"/>
      <c r="I5670" s="259"/>
      <c r="J5670" s="259"/>
    </row>
    <row r="5671" spans="1:10">
      <c r="A5671" s="259"/>
      <c r="B5671" s="259"/>
      <c r="C5671" s="259"/>
      <c r="D5671" s="259"/>
      <c r="E5671" s="259"/>
      <c r="F5671" s="270"/>
      <c r="G5671" s="259"/>
      <c r="H5671" s="259"/>
      <c r="I5671" s="259"/>
      <c r="J5671" s="259"/>
    </row>
    <row r="5672" spans="1:10">
      <c r="A5672" s="259"/>
      <c r="B5672" s="259"/>
      <c r="C5672" s="259"/>
      <c r="D5672" s="259"/>
      <c r="E5672" s="259"/>
      <c r="F5672" s="270"/>
      <c r="G5672" s="259"/>
      <c r="H5672" s="259"/>
      <c r="I5672" s="259"/>
      <c r="J5672" s="259"/>
    </row>
    <row r="5673" spans="1:10">
      <c r="A5673" s="259"/>
      <c r="B5673" s="259"/>
      <c r="C5673" s="259"/>
      <c r="D5673" s="259"/>
      <c r="E5673" s="259"/>
      <c r="F5673" s="270"/>
      <c r="G5673" s="259"/>
      <c r="H5673" s="259"/>
      <c r="I5673" s="259"/>
      <c r="J5673" s="259"/>
    </row>
    <row r="5674" spans="1:10">
      <c r="A5674" s="259"/>
      <c r="B5674" s="259"/>
      <c r="C5674" s="259"/>
      <c r="D5674" s="259"/>
      <c r="E5674" s="259"/>
      <c r="F5674" s="270"/>
      <c r="G5674" s="259"/>
      <c r="H5674" s="259"/>
      <c r="I5674" s="259"/>
      <c r="J5674" s="259"/>
    </row>
    <row r="5675" spans="1:10">
      <c r="A5675" s="259"/>
      <c r="B5675" s="259"/>
      <c r="C5675" s="259"/>
      <c r="D5675" s="259"/>
      <c r="E5675" s="259"/>
      <c r="F5675" s="270"/>
      <c r="G5675" s="259"/>
      <c r="H5675" s="259"/>
      <c r="I5675" s="259"/>
      <c r="J5675" s="259"/>
    </row>
    <row r="5676" spans="1:10">
      <c r="A5676" s="259"/>
      <c r="B5676" s="259"/>
      <c r="C5676" s="259"/>
      <c r="D5676" s="259"/>
      <c r="E5676" s="259"/>
      <c r="F5676" s="270"/>
      <c r="G5676" s="259"/>
      <c r="H5676" s="259"/>
      <c r="I5676" s="259"/>
      <c r="J5676" s="259"/>
    </row>
    <row r="5677" spans="1:10">
      <c r="A5677" s="259"/>
      <c r="B5677" s="259"/>
      <c r="C5677" s="259"/>
      <c r="D5677" s="259"/>
      <c r="E5677" s="259"/>
      <c r="F5677" s="270"/>
      <c r="G5677" s="259"/>
      <c r="H5677" s="259"/>
      <c r="I5677" s="259"/>
      <c r="J5677" s="259"/>
    </row>
    <row r="5678" spans="1:10">
      <c r="A5678" s="259"/>
      <c r="B5678" s="259"/>
      <c r="C5678" s="259"/>
      <c r="D5678" s="259"/>
      <c r="E5678" s="259"/>
      <c r="F5678" s="270"/>
      <c r="G5678" s="259"/>
      <c r="H5678" s="259"/>
      <c r="I5678" s="259"/>
      <c r="J5678" s="259"/>
    </row>
    <row r="5679" spans="1:10">
      <c r="A5679" s="259"/>
      <c r="B5679" s="259"/>
      <c r="C5679" s="259"/>
      <c r="D5679" s="259"/>
      <c r="E5679" s="259"/>
      <c r="F5679" s="270"/>
      <c r="G5679" s="259"/>
      <c r="H5679" s="259"/>
      <c r="I5679" s="259"/>
      <c r="J5679" s="259"/>
    </row>
    <row r="5680" spans="1:10">
      <c r="A5680" s="259"/>
      <c r="B5680" s="259"/>
      <c r="C5680" s="259"/>
      <c r="D5680" s="259"/>
      <c r="E5680" s="259"/>
      <c r="F5680" s="270"/>
      <c r="G5680" s="259"/>
      <c r="H5680" s="259"/>
      <c r="I5680" s="259"/>
      <c r="J5680" s="259"/>
    </row>
    <row r="5681" spans="1:10">
      <c r="A5681" s="259"/>
      <c r="B5681" s="259"/>
      <c r="C5681" s="259"/>
      <c r="D5681" s="259"/>
      <c r="E5681" s="259"/>
      <c r="F5681" s="270"/>
      <c r="G5681" s="259"/>
      <c r="H5681" s="259"/>
      <c r="I5681" s="259"/>
      <c r="J5681" s="259"/>
    </row>
    <row r="5682" spans="1:10">
      <c r="A5682" s="259"/>
      <c r="B5682" s="259"/>
      <c r="C5682" s="259"/>
      <c r="D5682" s="259"/>
      <c r="E5682" s="259"/>
      <c r="F5682" s="270"/>
      <c r="G5682" s="259"/>
      <c r="H5682" s="259"/>
      <c r="I5682" s="259"/>
      <c r="J5682" s="259"/>
    </row>
    <row r="5683" spans="1:10">
      <c r="A5683" s="259"/>
      <c r="B5683" s="259"/>
      <c r="C5683" s="259"/>
      <c r="D5683" s="259"/>
      <c r="E5683" s="259"/>
      <c r="F5683" s="270"/>
      <c r="G5683" s="259"/>
      <c r="H5683" s="259"/>
      <c r="I5683" s="259"/>
      <c r="J5683" s="259"/>
    </row>
    <row r="5684" spans="1:10">
      <c r="A5684" s="259"/>
      <c r="B5684" s="259"/>
      <c r="C5684" s="259"/>
      <c r="D5684" s="259"/>
      <c r="E5684" s="259"/>
      <c r="F5684" s="270"/>
      <c r="G5684" s="259"/>
      <c r="H5684" s="259"/>
      <c r="I5684" s="259"/>
      <c r="J5684" s="259"/>
    </row>
    <row r="5685" spans="1:10">
      <c r="A5685" s="259"/>
      <c r="B5685" s="259"/>
      <c r="C5685" s="259"/>
      <c r="D5685" s="259"/>
      <c r="E5685" s="259"/>
      <c r="F5685" s="270"/>
      <c r="G5685" s="259"/>
      <c r="H5685" s="259"/>
      <c r="I5685" s="259"/>
      <c r="J5685" s="259"/>
    </row>
    <row r="5686" spans="1:10">
      <c r="A5686" s="259"/>
      <c r="B5686" s="259"/>
      <c r="C5686" s="259"/>
      <c r="D5686" s="259"/>
      <c r="E5686" s="259"/>
      <c r="F5686" s="270"/>
      <c r="G5686" s="259"/>
      <c r="H5686" s="259"/>
      <c r="I5686" s="259"/>
      <c r="J5686" s="259"/>
    </row>
    <row r="5687" spans="1:10">
      <c r="A5687" s="259"/>
      <c r="B5687" s="259"/>
      <c r="C5687" s="259"/>
      <c r="D5687" s="259"/>
      <c r="E5687" s="259"/>
      <c r="F5687" s="270"/>
      <c r="G5687" s="259"/>
      <c r="H5687" s="259"/>
      <c r="I5687" s="259"/>
      <c r="J5687" s="259"/>
    </row>
    <row r="5688" spans="1:10">
      <c r="A5688" s="259"/>
      <c r="B5688" s="259"/>
      <c r="C5688" s="259"/>
      <c r="D5688" s="259"/>
      <c r="E5688" s="259"/>
      <c r="F5688" s="270"/>
      <c r="G5688" s="259"/>
      <c r="H5688" s="259"/>
      <c r="I5688" s="259"/>
      <c r="J5688" s="259"/>
    </row>
    <row r="5689" spans="1:10">
      <c r="A5689" s="259"/>
      <c r="B5689" s="259"/>
      <c r="C5689" s="259"/>
      <c r="D5689" s="259"/>
      <c r="E5689" s="259"/>
      <c r="F5689" s="270"/>
      <c r="G5689" s="259"/>
      <c r="H5689" s="259"/>
      <c r="I5689" s="259"/>
      <c r="J5689" s="259"/>
    </row>
    <row r="5690" spans="1:10">
      <c r="A5690" s="259"/>
      <c r="B5690" s="259"/>
      <c r="C5690" s="259"/>
      <c r="D5690" s="259"/>
      <c r="E5690" s="259"/>
      <c r="F5690" s="270"/>
      <c r="G5690" s="259"/>
      <c r="H5690" s="259"/>
      <c r="I5690" s="259"/>
      <c r="J5690" s="259"/>
    </row>
    <row r="5691" spans="1:10">
      <c r="A5691" s="259"/>
      <c r="B5691" s="259"/>
      <c r="C5691" s="259"/>
      <c r="D5691" s="259"/>
      <c r="E5691" s="259"/>
      <c r="F5691" s="270"/>
      <c r="G5691" s="259"/>
      <c r="H5691" s="259"/>
      <c r="I5691" s="259"/>
      <c r="J5691" s="259"/>
    </row>
    <row r="5692" spans="1:10">
      <c r="A5692" s="259"/>
      <c r="B5692" s="259"/>
      <c r="C5692" s="259"/>
      <c r="D5692" s="259"/>
      <c r="E5692" s="259"/>
      <c r="F5692" s="270"/>
      <c r="G5692" s="259"/>
      <c r="H5692" s="259"/>
      <c r="I5692" s="259"/>
      <c r="J5692" s="259"/>
    </row>
    <row r="5693" spans="1:10">
      <c r="A5693" s="259"/>
      <c r="B5693" s="259"/>
      <c r="C5693" s="259"/>
      <c r="D5693" s="259"/>
      <c r="E5693" s="259"/>
      <c r="F5693" s="270"/>
      <c r="G5693" s="259"/>
      <c r="H5693" s="259"/>
      <c r="I5693" s="259"/>
      <c r="J5693" s="259"/>
    </row>
    <row r="5694" spans="1:10">
      <c r="A5694" s="259"/>
      <c r="B5694" s="259"/>
      <c r="C5694" s="259"/>
      <c r="D5694" s="259"/>
      <c r="E5694" s="259"/>
      <c r="F5694" s="270"/>
      <c r="G5694" s="259"/>
      <c r="H5694" s="259"/>
      <c r="I5694" s="259"/>
      <c r="J5694" s="259"/>
    </row>
    <row r="5695" spans="1:10">
      <c r="A5695" s="259"/>
      <c r="B5695" s="259"/>
      <c r="C5695" s="259"/>
      <c r="D5695" s="259"/>
      <c r="E5695" s="259"/>
      <c r="F5695" s="270"/>
      <c r="G5695" s="259"/>
      <c r="H5695" s="259"/>
      <c r="I5695" s="259"/>
      <c r="J5695" s="259"/>
    </row>
    <row r="5696" spans="1:10">
      <c r="A5696" s="259"/>
      <c r="B5696" s="259"/>
      <c r="C5696" s="259"/>
      <c r="D5696" s="259"/>
      <c r="E5696" s="259"/>
      <c r="F5696" s="270"/>
      <c r="G5696" s="259"/>
      <c r="H5696" s="259"/>
      <c r="I5696" s="259"/>
      <c r="J5696" s="259"/>
    </row>
    <row r="5697" spans="1:10">
      <c r="A5697" s="259"/>
      <c r="B5697" s="259"/>
      <c r="C5697" s="259"/>
      <c r="D5697" s="259"/>
      <c r="E5697" s="259"/>
      <c r="F5697" s="270"/>
      <c r="G5697" s="259"/>
      <c r="H5697" s="259"/>
      <c r="I5697" s="259"/>
      <c r="J5697" s="259"/>
    </row>
    <row r="5698" spans="1:10">
      <c r="A5698" s="259"/>
      <c r="B5698" s="259"/>
      <c r="C5698" s="259"/>
      <c r="D5698" s="259"/>
      <c r="E5698" s="259"/>
      <c r="F5698" s="270"/>
      <c r="G5698" s="259"/>
      <c r="H5698" s="259"/>
      <c r="I5698" s="259"/>
      <c r="J5698" s="259"/>
    </row>
    <row r="5699" spans="1:10">
      <c r="A5699" s="259"/>
      <c r="B5699" s="259"/>
      <c r="C5699" s="259"/>
      <c r="D5699" s="259"/>
      <c r="E5699" s="259"/>
      <c r="F5699" s="270"/>
      <c r="G5699" s="259"/>
      <c r="H5699" s="259"/>
      <c r="I5699" s="259"/>
      <c r="J5699" s="259"/>
    </row>
    <row r="5700" spans="1:10">
      <c r="A5700" s="259"/>
      <c r="B5700" s="259"/>
      <c r="C5700" s="259"/>
      <c r="D5700" s="259"/>
      <c r="E5700" s="259"/>
      <c r="F5700" s="270"/>
      <c r="G5700" s="259"/>
      <c r="H5700" s="259"/>
      <c r="I5700" s="259"/>
      <c r="J5700" s="259"/>
    </row>
    <row r="5701" spans="1:10">
      <c r="A5701" s="259"/>
      <c r="B5701" s="259"/>
      <c r="C5701" s="259"/>
      <c r="D5701" s="259"/>
      <c r="E5701" s="259"/>
      <c r="F5701" s="270"/>
      <c r="G5701" s="259"/>
      <c r="H5701" s="259"/>
      <c r="I5701" s="259"/>
      <c r="J5701" s="259"/>
    </row>
    <row r="5702" spans="1:10">
      <c r="A5702" s="259"/>
      <c r="B5702" s="259"/>
      <c r="C5702" s="259"/>
      <c r="D5702" s="259"/>
      <c r="E5702" s="259"/>
      <c r="F5702" s="270"/>
      <c r="G5702" s="259"/>
      <c r="H5702" s="259"/>
      <c r="I5702" s="259"/>
      <c r="J5702" s="259"/>
    </row>
    <row r="5703" spans="1:10">
      <c r="A5703" s="259"/>
      <c r="B5703" s="259"/>
      <c r="C5703" s="259"/>
      <c r="D5703" s="259"/>
      <c r="E5703" s="259"/>
      <c r="F5703" s="270"/>
      <c r="G5703" s="259"/>
      <c r="H5703" s="259"/>
      <c r="I5703" s="259"/>
      <c r="J5703" s="259"/>
    </row>
    <row r="5704" spans="1:10">
      <c r="A5704" s="259"/>
      <c r="B5704" s="259"/>
      <c r="C5704" s="259"/>
      <c r="D5704" s="259"/>
      <c r="E5704" s="259"/>
      <c r="F5704" s="270"/>
      <c r="G5704" s="259"/>
      <c r="H5704" s="259"/>
      <c r="I5704" s="259"/>
      <c r="J5704" s="259"/>
    </row>
    <row r="5705" spans="1:10">
      <c r="A5705" s="259"/>
      <c r="B5705" s="259"/>
      <c r="C5705" s="259"/>
      <c r="D5705" s="259"/>
      <c r="E5705" s="259"/>
      <c r="F5705" s="270"/>
      <c r="G5705" s="259"/>
      <c r="H5705" s="259"/>
      <c r="I5705" s="259"/>
      <c r="J5705" s="259"/>
    </row>
    <row r="5706" spans="1:10">
      <c r="A5706" s="259"/>
      <c r="B5706" s="259"/>
      <c r="C5706" s="259"/>
      <c r="D5706" s="259"/>
      <c r="E5706" s="259"/>
      <c r="F5706" s="270"/>
      <c r="G5706" s="259"/>
      <c r="H5706" s="259"/>
      <c r="I5706" s="259"/>
      <c r="J5706" s="259"/>
    </row>
    <row r="5707" spans="1:10">
      <c r="A5707" s="259"/>
      <c r="B5707" s="259"/>
      <c r="C5707" s="259"/>
      <c r="D5707" s="259"/>
      <c r="E5707" s="259"/>
      <c r="F5707" s="270"/>
      <c r="G5707" s="259"/>
      <c r="H5707" s="259"/>
      <c r="I5707" s="259"/>
      <c r="J5707" s="259"/>
    </row>
    <row r="5708" spans="1:10">
      <c r="A5708" s="259"/>
      <c r="B5708" s="259"/>
      <c r="C5708" s="259"/>
      <c r="D5708" s="259"/>
      <c r="E5708" s="259"/>
      <c r="F5708" s="270"/>
      <c r="G5708" s="259"/>
      <c r="H5708" s="259"/>
      <c r="I5708" s="259"/>
      <c r="J5708" s="259"/>
    </row>
    <row r="5709" spans="1:10">
      <c r="A5709" s="259"/>
      <c r="B5709" s="259"/>
      <c r="C5709" s="259"/>
      <c r="D5709" s="259"/>
      <c r="E5709" s="259"/>
      <c r="F5709" s="270"/>
      <c r="G5709" s="259"/>
      <c r="H5709" s="259"/>
      <c r="I5709" s="259"/>
      <c r="J5709" s="259"/>
    </row>
    <row r="5710" spans="1:10">
      <c r="A5710" s="259"/>
      <c r="B5710" s="259"/>
      <c r="C5710" s="259"/>
      <c r="D5710" s="259"/>
      <c r="E5710" s="259"/>
      <c r="F5710" s="270"/>
      <c r="G5710" s="259"/>
      <c r="H5710" s="259"/>
      <c r="I5710" s="259"/>
      <c r="J5710" s="259"/>
    </row>
    <row r="5711" spans="1:10">
      <c r="A5711" s="259"/>
      <c r="B5711" s="259"/>
      <c r="C5711" s="259"/>
      <c r="D5711" s="259"/>
      <c r="E5711" s="259"/>
      <c r="F5711" s="270"/>
      <c r="G5711" s="259"/>
      <c r="H5711" s="259"/>
      <c r="I5711" s="259"/>
      <c r="J5711" s="259"/>
    </row>
    <row r="5712" spans="1:10">
      <c r="A5712" s="259"/>
      <c r="B5712" s="259"/>
      <c r="C5712" s="259"/>
      <c r="D5712" s="259"/>
      <c r="E5712" s="259"/>
      <c r="F5712" s="270"/>
      <c r="G5712" s="259"/>
      <c r="H5712" s="259"/>
      <c r="I5712" s="259"/>
      <c r="J5712" s="259"/>
    </row>
    <row r="5713" spans="1:10">
      <c r="A5713" s="259"/>
      <c r="B5713" s="259"/>
      <c r="C5713" s="259"/>
      <c r="D5713" s="259"/>
      <c r="E5713" s="259"/>
      <c r="F5713" s="270"/>
      <c r="G5713" s="259"/>
      <c r="H5713" s="259"/>
      <c r="I5713" s="259"/>
      <c r="J5713" s="259"/>
    </row>
    <row r="5714" spans="1:10">
      <c r="A5714" s="259"/>
      <c r="B5714" s="259"/>
      <c r="C5714" s="259"/>
      <c r="D5714" s="259"/>
      <c r="E5714" s="259"/>
      <c r="F5714" s="270"/>
      <c r="G5714" s="259"/>
      <c r="H5714" s="259"/>
      <c r="I5714" s="259"/>
      <c r="J5714" s="259"/>
    </row>
    <row r="5715" spans="1:10">
      <c r="A5715" s="259"/>
      <c r="B5715" s="259"/>
      <c r="C5715" s="259"/>
      <c r="D5715" s="259"/>
      <c r="E5715" s="259"/>
      <c r="F5715" s="270"/>
      <c r="G5715" s="259"/>
      <c r="H5715" s="259"/>
      <c r="I5715" s="259"/>
      <c r="J5715" s="259"/>
    </row>
    <row r="5716" spans="1:10">
      <c r="A5716" s="259"/>
      <c r="B5716" s="259"/>
      <c r="C5716" s="259"/>
      <c r="D5716" s="259"/>
      <c r="E5716" s="259"/>
      <c r="F5716" s="270"/>
      <c r="G5716" s="259"/>
      <c r="H5716" s="259"/>
      <c r="I5716" s="259"/>
      <c r="J5716" s="259"/>
    </row>
    <row r="5717" spans="1:10">
      <c r="A5717" s="259"/>
      <c r="B5717" s="259"/>
      <c r="C5717" s="259"/>
      <c r="D5717" s="259"/>
      <c r="E5717" s="259"/>
      <c r="F5717" s="270"/>
      <c r="G5717" s="259"/>
      <c r="H5717" s="259"/>
      <c r="I5717" s="259"/>
      <c r="J5717" s="259"/>
    </row>
    <row r="5718" spans="1:10">
      <c r="A5718" s="259"/>
      <c r="B5718" s="259"/>
      <c r="C5718" s="259"/>
      <c r="D5718" s="259"/>
      <c r="E5718" s="259"/>
      <c r="F5718" s="270"/>
      <c r="G5718" s="259"/>
      <c r="H5718" s="259"/>
      <c r="I5718" s="259"/>
      <c r="J5718" s="259"/>
    </row>
    <row r="5719" spans="1:10">
      <c r="A5719" s="259"/>
      <c r="B5719" s="259"/>
      <c r="C5719" s="259"/>
      <c r="D5719" s="259"/>
      <c r="E5719" s="259"/>
      <c r="F5719" s="270"/>
      <c r="G5719" s="259"/>
      <c r="H5719" s="259"/>
      <c r="I5719" s="259"/>
      <c r="J5719" s="259"/>
    </row>
    <row r="5720" spans="1:10">
      <c r="A5720" s="259"/>
      <c r="B5720" s="259"/>
      <c r="C5720" s="259"/>
      <c r="D5720" s="259"/>
      <c r="E5720" s="259"/>
      <c r="F5720" s="270"/>
      <c r="G5720" s="259"/>
      <c r="H5720" s="259"/>
      <c r="I5720" s="259"/>
      <c r="J5720" s="259"/>
    </row>
    <row r="5721" spans="1:10">
      <c r="A5721" s="259"/>
      <c r="B5721" s="259"/>
      <c r="C5721" s="259"/>
      <c r="D5721" s="259"/>
      <c r="E5721" s="259"/>
      <c r="F5721" s="270"/>
      <c r="G5721" s="259"/>
      <c r="H5721" s="259"/>
      <c r="I5721" s="259"/>
      <c r="J5721" s="259"/>
    </row>
    <row r="5722" spans="1:10">
      <c r="A5722" s="259"/>
      <c r="B5722" s="259"/>
      <c r="C5722" s="259"/>
      <c r="D5722" s="259"/>
      <c r="E5722" s="259"/>
      <c r="F5722" s="270"/>
      <c r="G5722" s="259"/>
      <c r="H5722" s="259"/>
      <c r="I5722" s="259"/>
      <c r="J5722" s="259"/>
    </row>
    <row r="5723" spans="1:10">
      <c r="A5723" s="259"/>
      <c r="B5723" s="259"/>
      <c r="C5723" s="259"/>
      <c r="D5723" s="259"/>
      <c r="E5723" s="259"/>
      <c r="F5723" s="270"/>
      <c r="G5723" s="259"/>
      <c r="H5723" s="259"/>
      <c r="I5723" s="259"/>
      <c r="J5723" s="259"/>
    </row>
    <row r="5724" spans="1:10">
      <c r="A5724" s="259"/>
      <c r="B5724" s="259"/>
      <c r="C5724" s="259"/>
      <c r="D5724" s="259"/>
      <c r="E5724" s="259"/>
      <c r="F5724" s="270"/>
      <c r="G5724" s="259"/>
      <c r="H5724" s="259"/>
      <c r="I5724" s="259"/>
      <c r="J5724" s="259"/>
    </row>
    <row r="5725" spans="1:10">
      <c r="A5725" s="259"/>
      <c r="B5725" s="259"/>
      <c r="C5725" s="259"/>
      <c r="D5725" s="259"/>
      <c r="E5725" s="259"/>
      <c r="F5725" s="270"/>
      <c r="G5725" s="259"/>
      <c r="H5725" s="259"/>
      <c r="I5725" s="259"/>
      <c r="J5725" s="259"/>
    </row>
    <row r="5726" spans="1:10">
      <c r="A5726" s="259"/>
      <c r="B5726" s="259"/>
      <c r="C5726" s="259"/>
      <c r="D5726" s="259"/>
      <c r="E5726" s="259"/>
      <c r="F5726" s="270"/>
      <c r="G5726" s="259"/>
      <c r="H5726" s="259"/>
      <c r="I5726" s="259"/>
      <c r="J5726" s="259"/>
    </row>
    <row r="5727" spans="1:10">
      <c r="A5727" s="259"/>
      <c r="B5727" s="259"/>
      <c r="C5727" s="259"/>
      <c r="D5727" s="259"/>
      <c r="E5727" s="259"/>
      <c r="F5727" s="270"/>
      <c r="G5727" s="259"/>
      <c r="H5727" s="259"/>
      <c r="I5727" s="259"/>
      <c r="J5727" s="259"/>
    </row>
    <row r="5728" spans="1:10">
      <c r="A5728" s="259"/>
      <c r="B5728" s="259"/>
      <c r="C5728" s="259"/>
      <c r="D5728" s="259"/>
      <c r="E5728" s="259"/>
      <c r="F5728" s="270"/>
      <c r="G5728" s="259"/>
      <c r="H5728" s="259"/>
      <c r="I5728" s="259"/>
      <c r="J5728" s="259"/>
    </row>
    <row r="5729" spans="1:10">
      <c r="A5729" s="259"/>
      <c r="B5729" s="259"/>
      <c r="C5729" s="259"/>
      <c r="D5729" s="259"/>
      <c r="E5729" s="259"/>
      <c r="F5729" s="270"/>
      <c r="G5729" s="259"/>
      <c r="H5729" s="259"/>
      <c r="I5729" s="259"/>
      <c r="J5729" s="259"/>
    </row>
    <row r="5730" spans="1:10">
      <c r="A5730" s="259"/>
      <c r="B5730" s="259"/>
      <c r="C5730" s="259"/>
      <c r="D5730" s="259"/>
      <c r="E5730" s="259"/>
      <c r="F5730" s="270"/>
      <c r="G5730" s="259"/>
      <c r="H5730" s="259"/>
      <c r="I5730" s="259"/>
      <c r="J5730" s="259"/>
    </row>
    <row r="5731" spans="1:10">
      <c r="A5731" s="259"/>
      <c r="B5731" s="259"/>
      <c r="C5731" s="259"/>
      <c r="D5731" s="259"/>
      <c r="E5731" s="259"/>
      <c r="F5731" s="270"/>
      <c r="G5731" s="259"/>
      <c r="H5731" s="259"/>
      <c r="I5731" s="259"/>
      <c r="J5731" s="259"/>
    </row>
    <row r="5732" spans="1:10">
      <c r="A5732" s="259"/>
      <c r="B5732" s="259"/>
      <c r="C5732" s="259"/>
      <c r="D5732" s="259"/>
      <c r="E5732" s="259"/>
      <c r="F5732" s="270"/>
      <c r="G5732" s="259"/>
      <c r="H5732" s="259"/>
      <c r="I5732" s="259"/>
      <c r="J5732" s="259"/>
    </row>
    <row r="5733" spans="1:10">
      <c r="A5733" s="259"/>
      <c r="B5733" s="259"/>
      <c r="C5733" s="259"/>
      <c r="D5733" s="259"/>
      <c r="E5733" s="259"/>
      <c r="F5733" s="270"/>
      <c r="G5733" s="259"/>
      <c r="H5733" s="259"/>
      <c r="I5733" s="259"/>
      <c r="J5733" s="259"/>
    </row>
    <row r="5734" spans="1:10">
      <c r="A5734" s="259"/>
      <c r="B5734" s="259"/>
      <c r="C5734" s="259"/>
      <c r="D5734" s="259"/>
      <c r="E5734" s="259"/>
      <c r="F5734" s="270"/>
      <c r="G5734" s="259"/>
      <c r="H5734" s="259"/>
      <c r="I5734" s="259"/>
      <c r="J5734" s="259"/>
    </row>
    <row r="5735" spans="1:10">
      <c r="A5735" s="259"/>
      <c r="B5735" s="259"/>
      <c r="C5735" s="259"/>
      <c r="D5735" s="259"/>
      <c r="E5735" s="259"/>
      <c r="F5735" s="270"/>
      <c r="G5735" s="259"/>
      <c r="H5735" s="259"/>
      <c r="I5735" s="259"/>
      <c r="J5735" s="259"/>
    </row>
    <row r="5736" spans="1:10">
      <c r="A5736" s="259"/>
      <c r="B5736" s="259"/>
      <c r="C5736" s="259"/>
      <c r="D5736" s="259"/>
      <c r="E5736" s="259"/>
      <c r="F5736" s="270"/>
      <c r="G5736" s="259"/>
      <c r="H5736" s="259"/>
      <c r="I5736" s="259"/>
      <c r="J5736" s="259"/>
    </row>
    <row r="5737" spans="1:10">
      <c r="A5737" s="259"/>
      <c r="B5737" s="259"/>
      <c r="C5737" s="259"/>
      <c r="D5737" s="259"/>
      <c r="E5737" s="259"/>
      <c r="F5737" s="270"/>
      <c r="G5737" s="259"/>
      <c r="H5737" s="259"/>
      <c r="I5737" s="259"/>
      <c r="J5737" s="259"/>
    </row>
    <row r="5738" spans="1:10">
      <c r="A5738" s="259"/>
      <c r="B5738" s="259"/>
      <c r="C5738" s="259"/>
      <c r="D5738" s="259"/>
      <c r="E5738" s="259"/>
      <c r="F5738" s="270"/>
      <c r="G5738" s="259"/>
      <c r="H5738" s="259"/>
      <c r="I5738" s="259"/>
      <c r="J5738" s="259"/>
    </row>
    <row r="5739" spans="1:10">
      <c r="A5739" s="259"/>
      <c r="B5739" s="259"/>
      <c r="C5739" s="259"/>
      <c r="D5739" s="259"/>
      <c r="E5739" s="259"/>
      <c r="F5739" s="270"/>
      <c r="G5739" s="259"/>
      <c r="H5739" s="259"/>
      <c r="I5739" s="259"/>
      <c r="J5739" s="259"/>
    </row>
    <row r="5740" spans="1:10">
      <c r="A5740" s="259"/>
      <c r="B5740" s="259"/>
      <c r="C5740" s="259"/>
      <c r="D5740" s="259"/>
      <c r="E5740" s="259"/>
      <c r="F5740" s="270"/>
      <c r="G5740" s="259"/>
      <c r="H5740" s="259"/>
      <c r="I5740" s="259"/>
      <c r="J5740" s="259"/>
    </row>
    <row r="5741" spans="1:10">
      <c r="A5741" s="259"/>
      <c r="B5741" s="259"/>
      <c r="C5741" s="259"/>
      <c r="D5741" s="259"/>
      <c r="E5741" s="259"/>
      <c r="F5741" s="270"/>
      <c r="G5741" s="259"/>
      <c r="H5741" s="259"/>
      <c r="I5741" s="259"/>
      <c r="J5741" s="259"/>
    </row>
    <row r="5742" spans="1:10">
      <c r="A5742" s="259"/>
      <c r="B5742" s="259"/>
      <c r="C5742" s="259"/>
      <c r="D5742" s="259"/>
      <c r="E5742" s="259"/>
      <c r="F5742" s="270"/>
      <c r="G5742" s="259"/>
      <c r="H5742" s="259"/>
      <c r="I5742" s="259"/>
      <c r="J5742" s="259"/>
    </row>
    <row r="5743" spans="1:10">
      <c r="A5743" s="259"/>
      <c r="B5743" s="259"/>
      <c r="C5743" s="259"/>
      <c r="D5743" s="259"/>
      <c r="E5743" s="259"/>
      <c r="F5743" s="270"/>
      <c r="G5743" s="259"/>
      <c r="H5743" s="259"/>
      <c r="I5743" s="259"/>
      <c r="J5743" s="259"/>
    </row>
    <row r="5744" spans="1:10">
      <c r="A5744" s="259"/>
      <c r="B5744" s="259"/>
      <c r="C5744" s="259"/>
      <c r="D5744" s="259"/>
      <c r="E5744" s="259"/>
      <c r="F5744" s="270"/>
      <c r="G5744" s="259"/>
      <c r="H5744" s="259"/>
      <c r="I5744" s="259"/>
      <c r="J5744" s="259"/>
    </row>
    <row r="5745" spans="1:10">
      <c r="A5745" s="259"/>
      <c r="B5745" s="259"/>
      <c r="C5745" s="259"/>
      <c r="D5745" s="259"/>
      <c r="E5745" s="259"/>
      <c r="F5745" s="270"/>
      <c r="G5745" s="259"/>
      <c r="H5745" s="259"/>
      <c r="I5745" s="259"/>
      <c r="J5745" s="259"/>
    </row>
    <row r="5746" spans="1:10">
      <c r="A5746" s="259"/>
      <c r="B5746" s="259"/>
      <c r="C5746" s="259"/>
      <c r="D5746" s="259"/>
      <c r="E5746" s="259"/>
      <c r="F5746" s="270"/>
      <c r="G5746" s="259"/>
      <c r="H5746" s="259"/>
      <c r="I5746" s="259"/>
      <c r="J5746" s="259"/>
    </row>
    <row r="5747" spans="1:10">
      <c r="A5747" s="259"/>
      <c r="B5747" s="259"/>
      <c r="C5747" s="259"/>
      <c r="D5747" s="259"/>
      <c r="E5747" s="259"/>
      <c r="F5747" s="270"/>
      <c r="G5747" s="259"/>
      <c r="H5747" s="259"/>
      <c r="I5747" s="259"/>
      <c r="J5747" s="259"/>
    </row>
    <row r="5748" spans="1:10">
      <c r="A5748" s="259"/>
      <c r="B5748" s="259"/>
      <c r="C5748" s="259"/>
      <c r="D5748" s="259"/>
      <c r="E5748" s="259"/>
      <c r="F5748" s="270"/>
      <c r="G5748" s="259"/>
      <c r="H5748" s="259"/>
      <c r="I5748" s="259"/>
      <c r="J5748" s="259"/>
    </row>
    <row r="5749" spans="1:10">
      <c r="A5749" s="259"/>
      <c r="B5749" s="259"/>
      <c r="C5749" s="259"/>
      <c r="D5749" s="259"/>
      <c r="E5749" s="259"/>
      <c r="F5749" s="270"/>
      <c r="G5749" s="259"/>
      <c r="H5749" s="259"/>
      <c r="I5749" s="259"/>
      <c r="J5749" s="259"/>
    </row>
    <row r="5750" spans="1:10">
      <c r="A5750" s="259"/>
      <c r="B5750" s="259"/>
      <c r="C5750" s="259"/>
      <c r="D5750" s="259"/>
      <c r="E5750" s="259"/>
      <c r="F5750" s="270"/>
      <c r="G5750" s="259"/>
      <c r="H5750" s="259"/>
      <c r="I5750" s="259"/>
      <c r="J5750" s="259"/>
    </row>
    <row r="5751" spans="1:10">
      <c r="A5751" s="259"/>
      <c r="B5751" s="259"/>
      <c r="C5751" s="259"/>
      <c r="D5751" s="259"/>
      <c r="E5751" s="259"/>
      <c r="F5751" s="270"/>
      <c r="G5751" s="259"/>
      <c r="H5751" s="259"/>
      <c r="I5751" s="259"/>
      <c r="J5751" s="259"/>
    </row>
    <row r="5752" spans="1:10">
      <c r="A5752" s="259"/>
      <c r="B5752" s="259"/>
      <c r="C5752" s="259"/>
      <c r="D5752" s="259"/>
      <c r="E5752" s="259"/>
      <c r="F5752" s="270"/>
      <c r="G5752" s="259"/>
      <c r="H5752" s="259"/>
      <c r="I5752" s="259"/>
      <c r="J5752" s="259"/>
    </row>
    <row r="5753" spans="1:10">
      <c r="A5753" s="259"/>
      <c r="B5753" s="259"/>
      <c r="C5753" s="259"/>
      <c r="D5753" s="259"/>
      <c r="E5753" s="259"/>
      <c r="F5753" s="270"/>
      <c r="G5753" s="259"/>
      <c r="H5753" s="259"/>
      <c r="I5753" s="259"/>
      <c r="J5753" s="259"/>
    </row>
    <row r="5754" spans="1:10">
      <c r="A5754" s="259"/>
      <c r="B5754" s="259"/>
      <c r="C5754" s="259"/>
      <c r="D5754" s="259"/>
      <c r="E5754" s="259"/>
      <c r="F5754" s="270"/>
      <c r="G5754" s="259"/>
      <c r="H5754" s="259"/>
      <c r="I5754" s="259"/>
      <c r="J5754" s="259"/>
    </row>
    <row r="5755" spans="1:10">
      <c r="A5755" s="259"/>
      <c r="B5755" s="259"/>
      <c r="C5755" s="259"/>
      <c r="D5755" s="259"/>
      <c r="E5755" s="259"/>
      <c r="F5755" s="270"/>
      <c r="G5755" s="259"/>
      <c r="H5755" s="259"/>
      <c r="I5755" s="259"/>
      <c r="J5755" s="259"/>
    </row>
    <row r="5756" spans="1:10">
      <c r="A5756" s="259"/>
      <c r="B5756" s="259"/>
      <c r="C5756" s="259"/>
      <c r="D5756" s="259"/>
      <c r="E5756" s="259"/>
      <c r="F5756" s="270"/>
      <c r="G5756" s="259"/>
      <c r="H5756" s="259"/>
      <c r="I5756" s="259"/>
      <c r="J5756" s="259"/>
    </row>
    <row r="5757" spans="1:10">
      <c r="A5757" s="259"/>
      <c r="B5757" s="259"/>
      <c r="C5757" s="259"/>
      <c r="D5757" s="259"/>
      <c r="E5757" s="259"/>
      <c r="F5757" s="270"/>
      <c r="G5757" s="259"/>
      <c r="H5757" s="259"/>
      <c r="I5757" s="259"/>
      <c r="J5757" s="259"/>
    </row>
    <row r="5758" spans="1:10">
      <c r="A5758" s="259"/>
      <c r="B5758" s="259"/>
      <c r="C5758" s="259"/>
      <c r="D5758" s="259"/>
      <c r="E5758" s="259"/>
      <c r="F5758" s="270"/>
      <c r="G5758" s="259"/>
      <c r="H5758" s="259"/>
      <c r="I5758" s="259"/>
      <c r="J5758" s="259"/>
    </row>
    <row r="5759" spans="1:10">
      <c r="A5759" s="259"/>
      <c r="B5759" s="259"/>
      <c r="C5759" s="259"/>
      <c r="D5759" s="259"/>
      <c r="E5759" s="259"/>
      <c r="F5759" s="270"/>
      <c r="G5759" s="259"/>
      <c r="H5759" s="259"/>
      <c r="I5759" s="259"/>
      <c r="J5759" s="259"/>
    </row>
    <row r="5760" spans="1:10">
      <c r="A5760" s="259"/>
      <c r="B5760" s="259"/>
      <c r="C5760" s="259"/>
      <c r="D5760" s="259"/>
      <c r="E5760" s="259"/>
      <c r="F5760" s="270"/>
      <c r="G5760" s="259"/>
      <c r="H5760" s="259"/>
      <c r="I5760" s="259"/>
      <c r="J5760" s="259"/>
    </row>
    <row r="5761" spans="1:10">
      <c r="A5761" s="259"/>
      <c r="B5761" s="259"/>
      <c r="C5761" s="259"/>
      <c r="D5761" s="259"/>
      <c r="E5761" s="259"/>
      <c r="F5761" s="270"/>
      <c r="G5761" s="259"/>
      <c r="H5761" s="259"/>
      <c r="I5761" s="259"/>
      <c r="J5761" s="259"/>
    </row>
    <row r="5762" spans="1:10">
      <c r="A5762" s="259"/>
      <c r="B5762" s="259"/>
      <c r="C5762" s="259"/>
      <c r="D5762" s="259"/>
      <c r="E5762" s="259"/>
      <c r="F5762" s="270"/>
      <c r="G5762" s="259"/>
      <c r="H5762" s="259"/>
      <c r="I5762" s="259"/>
      <c r="J5762" s="259"/>
    </row>
    <row r="5763" spans="1:10">
      <c r="A5763" s="259"/>
      <c r="B5763" s="259"/>
      <c r="C5763" s="259"/>
      <c r="D5763" s="259"/>
      <c r="E5763" s="259"/>
      <c r="F5763" s="270"/>
      <c r="G5763" s="259"/>
      <c r="H5763" s="259"/>
      <c r="I5763" s="259"/>
      <c r="J5763" s="259"/>
    </row>
    <row r="5764" spans="1:10">
      <c r="A5764" s="259"/>
      <c r="B5764" s="259"/>
      <c r="C5764" s="259"/>
      <c r="D5764" s="259"/>
      <c r="E5764" s="259"/>
      <c r="F5764" s="270"/>
      <c r="G5764" s="259"/>
      <c r="H5764" s="259"/>
      <c r="I5764" s="259"/>
      <c r="J5764" s="259"/>
    </row>
    <row r="5765" spans="1:10">
      <c r="A5765" s="259"/>
      <c r="B5765" s="259"/>
      <c r="C5765" s="259"/>
      <c r="D5765" s="259"/>
      <c r="E5765" s="259"/>
      <c r="F5765" s="270"/>
      <c r="G5765" s="259"/>
      <c r="H5765" s="259"/>
      <c r="I5765" s="259"/>
      <c r="J5765" s="259"/>
    </row>
    <row r="5766" spans="1:10">
      <c r="A5766" s="259"/>
      <c r="B5766" s="259"/>
      <c r="C5766" s="259"/>
      <c r="D5766" s="259"/>
      <c r="E5766" s="259"/>
      <c r="F5766" s="270"/>
      <c r="G5766" s="259"/>
      <c r="H5766" s="259"/>
      <c r="I5766" s="259"/>
      <c r="J5766" s="259"/>
    </row>
    <row r="5767" spans="1:10">
      <c r="A5767" s="259"/>
      <c r="B5767" s="259"/>
      <c r="C5767" s="259"/>
      <c r="D5767" s="259"/>
      <c r="E5767" s="259"/>
      <c r="F5767" s="270"/>
      <c r="G5767" s="259"/>
      <c r="H5767" s="259"/>
      <c r="I5767" s="259"/>
      <c r="J5767" s="259"/>
    </row>
    <row r="5768" spans="1:10">
      <c r="A5768" s="259"/>
      <c r="B5768" s="259"/>
      <c r="C5768" s="259"/>
      <c r="D5768" s="259"/>
      <c r="E5768" s="259"/>
      <c r="F5768" s="270"/>
      <c r="G5768" s="259"/>
      <c r="H5768" s="259"/>
      <c r="I5768" s="259"/>
      <c r="J5768" s="259"/>
    </row>
    <row r="5769" spans="1:10">
      <c r="A5769" s="259"/>
      <c r="B5769" s="259"/>
      <c r="C5769" s="259"/>
      <c r="D5769" s="259"/>
      <c r="E5769" s="259"/>
      <c r="F5769" s="270"/>
      <c r="G5769" s="259"/>
      <c r="H5769" s="259"/>
      <c r="I5769" s="259"/>
      <c r="J5769" s="259"/>
    </row>
    <row r="5770" spans="1:10">
      <c r="A5770" s="259"/>
      <c r="B5770" s="259"/>
      <c r="C5770" s="259"/>
      <c r="D5770" s="259"/>
      <c r="E5770" s="259"/>
      <c r="F5770" s="270"/>
      <c r="G5770" s="259"/>
      <c r="H5770" s="259"/>
      <c r="I5770" s="259"/>
      <c r="J5770" s="259"/>
    </row>
    <row r="5771" spans="1:10">
      <c r="A5771" s="259"/>
      <c r="B5771" s="259"/>
      <c r="C5771" s="259"/>
      <c r="D5771" s="259"/>
      <c r="E5771" s="259"/>
      <c r="F5771" s="270"/>
      <c r="G5771" s="259"/>
      <c r="H5771" s="259"/>
      <c r="I5771" s="259"/>
      <c r="J5771" s="259"/>
    </row>
    <row r="5772" spans="1:10">
      <c r="A5772" s="259"/>
      <c r="B5772" s="259"/>
      <c r="C5772" s="259"/>
      <c r="D5772" s="259"/>
      <c r="E5772" s="259"/>
      <c r="F5772" s="270"/>
      <c r="G5772" s="259"/>
      <c r="H5772" s="259"/>
      <c r="I5772" s="259"/>
      <c r="J5772" s="259"/>
    </row>
    <row r="5773" spans="1:10">
      <c r="A5773" s="259"/>
      <c r="B5773" s="259"/>
      <c r="C5773" s="259"/>
      <c r="D5773" s="259"/>
      <c r="E5773" s="259"/>
      <c r="F5773" s="270"/>
      <c r="G5773" s="259"/>
      <c r="H5773" s="259"/>
      <c r="I5773" s="259"/>
      <c r="J5773" s="259"/>
    </row>
    <row r="5774" spans="1:10">
      <c r="A5774" s="259"/>
      <c r="B5774" s="259"/>
      <c r="C5774" s="259"/>
      <c r="D5774" s="259"/>
      <c r="E5774" s="259"/>
      <c r="F5774" s="270"/>
      <c r="G5774" s="259"/>
      <c r="H5774" s="259"/>
      <c r="I5774" s="259"/>
      <c r="J5774" s="259"/>
    </row>
    <row r="5775" spans="1:10">
      <c r="A5775" s="259"/>
      <c r="B5775" s="259"/>
      <c r="C5775" s="259"/>
      <c r="D5775" s="259"/>
      <c r="E5775" s="259"/>
      <c r="F5775" s="270"/>
      <c r="G5775" s="259"/>
      <c r="H5775" s="259"/>
      <c r="I5775" s="259"/>
      <c r="J5775" s="259"/>
    </row>
    <row r="5776" spans="1:10">
      <c r="A5776" s="259"/>
      <c r="B5776" s="259"/>
      <c r="C5776" s="259"/>
      <c r="D5776" s="259"/>
      <c r="E5776" s="259"/>
      <c r="F5776" s="270"/>
      <c r="G5776" s="259"/>
      <c r="H5776" s="259"/>
      <c r="I5776" s="259"/>
      <c r="J5776" s="259"/>
    </row>
    <row r="5777" spans="1:10">
      <c r="A5777" s="259"/>
      <c r="B5777" s="259"/>
      <c r="C5777" s="259"/>
      <c r="D5777" s="259"/>
      <c r="E5777" s="259"/>
      <c r="F5777" s="270"/>
      <c r="G5777" s="259"/>
      <c r="H5777" s="259"/>
      <c r="I5777" s="259"/>
      <c r="J5777" s="259"/>
    </row>
    <row r="5778" spans="1:10">
      <c r="A5778" s="259"/>
      <c r="B5778" s="259"/>
      <c r="C5778" s="259"/>
      <c r="D5778" s="259"/>
      <c r="E5778" s="259"/>
      <c r="F5778" s="270"/>
      <c r="G5778" s="259"/>
      <c r="H5778" s="259"/>
      <c r="I5778" s="259"/>
      <c r="J5778" s="259"/>
    </row>
    <row r="5779" spans="1:10">
      <c r="A5779" s="259"/>
      <c r="B5779" s="259"/>
      <c r="C5779" s="259"/>
      <c r="D5779" s="259"/>
      <c r="E5779" s="259"/>
      <c r="F5779" s="270"/>
      <c r="G5779" s="259"/>
      <c r="H5779" s="259"/>
      <c r="I5779" s="259"/>
      <c r="J5779" s="259"/>
    </row>
    <row r="5780" spans="1:10">
      <c r="A5780" s="259"/>
      <c r="B5780" s="259"/>
      <c r="C5780" s="259"/>
      <c r="D5780" s="259"/>
      <c r="E5780" s="259"/>
      <c r="F5780" s="270"/>
      <c r="G5780" s="259"/>
      <c r="H5780" s="259"/>
      <c r="I5780" s="259"/>
      <c r="J5780" s="259"/>
    </row>
    <row r="5781" spans="1:10">
      <c r="A5781" s="259"/>
      <c r="B5781" s="259"/>
      <c r="C5781" s="259"/>
      <c r="D5781" s="259"/>
      <c r="E5781" s="259"/>
      <c r="F5781" s="270"/>
      <c r="G5781" s="259"/>
      <c r="H5781" s="259"/>
      <c r="I5781" s="259"/>
      <c r="J5781" s="259"/>
    </row>
    <row r="5782" spans="1:10">
      <c r="A5782" s="259"/>
      <c r="B5782" s="259"/>
      <c r="C5782" s="259"/>
      <c r="D5782" s="259"/>
      <c r="E5782" s="259"/>
      <c r="F5782" s="270"/>
      <c r="G5782" s="259"/>
      <c r="H5782" s="259"/>
      <c r="I5782" s="259"/>
      <c r="J5782" s="259"/>
    </row>
    <row r="5783" spans="1:10">
      <c r="A5783" s="259"/>
      <c r="B5783" s="259"/>
      <c r="C5783" s="259"/>
      <c r="D5783" s="259"/>
      <c r="E5783" s="259"/>
      <c r="F5783" s="270"/>
      <c r="G5783" s="259"/>
      <c r="H5783" s="259"/>
      <c r="I5783" s="259"/>
      <c r="J5783" s="259"/>
    </row>
    <row r="5784" spans="1:10">
      <c r="A5784" s="259"/>
      <c r="B5784" s="259"/>
      <c r="C5784" s="259"/>
      <c r="D5784" s="259"/>
      <c r="E5784" s="259"/>
      <c r="F5784" s="270"/>
      <c r="G5784" s="259"/>
      <c r="H5784" s="259"/>
      <c r="I5784" s="259"/>
      <c r="J5784" s="259"/>
    </row>
    <row r="5785" spans="1:10">
      <c r="A5785" s="259"/>
      <c r="B5785" s="259"/>
      <c r="C5785" s="259"/>
      <c r="D5785" s="259"/>
      <c r="E5785" s="259"/>
      <c r="F5785" s="270"/>
      <c r="G5785" s="259"/>
      <c r="H5785" s="259"/>
      <c r="I5785" s="259"/>
      <c r="J5785" s="259"/>
    </row>
    <row r="5786" spans="1:10">
      <c r="A5786" s="259"/>
      <c r="B5786" s="259"/>
      <c r="C5786" s="259"/>
      <c r="D5786" s="259"/>
      <c r="E5786" s="259"/>
      <c r="F5786" s="270"/>
      <c r="G5786" s="259"/>
      <c r="H5786" s="259"/>
      <c r="I5786" s="259"/>
      <c r="J5786" s="259"/>
    </row>
    <row r="5787" spans="1:10">
      <c r="A5787" s="259"/>
      <c r="B5787" s="259"/>
      <c r="C5787" s="259"/>
      <c r="D5787" s="259"/>
      <c r="E5787" s="259"/>
      <c r="F5787" s="270"/>
      <c r="G5787" s="259"/>
      <c r="H5787" s="259"/>
      <c r="I5787" s="259"/>
      <c r="J5787" s="259"/>
    </row>
    <row r="5788" spans="1:10">
      <c r="A5788" s="259"/>
      <c r="B5788" s="259"/>
      <c r="C5788" s="259"/>
      <c r="D5788" s="259"/>
      <c r="E5788" s="259"/>
      <c r="F5788" s="270"/>
      <c r="G5788" s="259"/>
      <c r="H5788" s="259"/>
      <c r="I5788" s="259"/>
      <c r="J5788" s="259"/>
    </row>
    <row r="5789" spans="1:10">
      <c r="A5789" s="259"/>
      <c r="B5789" s="259"/>
      <c r="C5789" s="259"/>
      <c r="D5789" s="259"/>
      <c r="E5789" s="259"/>
      <c r="F5789" s="270"/>
      <c r="G5789" s="259"/>
      <c r="H5789" s="259"/>
      <c r="I5789" s="259"/>
      <c r="J5789" s="259"/>
    </row>
    <row r="5790" spans="1:10">
      <c r="A5790" s="259"/>
      <c r="B5790" s="259"/>
      <c r="C5790" s="259"/>
      <c r="D5790" s="259"/>
      <c r="E5790" s="259"/>
      <c r="F5790" s="270"/>
      <c r="G5790" s="259"/>
      <c r="H5790" s="259"/>
      <c r="I5790" s="259"/>
      <c r="J5790" s="259"/>
    </row>
    <row r="5791" spans="1:10">
      <c r="A5791" s="259"/>
      <c r="B5791" s="259"/>
      <c r="C5791" s="259"/>
      <c r="D5791" s="259"/>
      <c r="E5791" s="259"/>
      <c r="F5791" s="270"/>
      <c r="G5791" s="259"/>
      <c r="H5791" s="259"/>
      <c r="I5791" s="259"/>
      <c r="J5791" s="259"/>
    </row>
    <row r="5792" spans="1:10">
      <c r="A5792" s="259"/>
      <c r="B5792" s="259"/>
      <c r="C5792" s="259"/>
      <c r="D5792" s="259"/>
      <c r="E5792" s="259"/>
      <c r="F5792" s="270"/>
      <c r="G5792" s="259"/>
      <c r="H5792" s="259"/>
      <c r="I5792" s="259"/>
      <c r="J5792" s="259"/>
    </row>
    <row r="5793" spans="1:10">
      <c r="A5793" s="259"/>
      <c r="B5793" s="259"/>
      <c r="C5793" s="259"/>
      <c r="D5793" s="259"/>
      <c r="E5793" s="259"/>
      <c r="F5793" s="270"/>
      <c r="G5793" s="259"/>
      <c r="H5793" s="259"/>
      <c r="I5793" s="259"/>
      <c r="J5793" s="259"/>
    </row>
    <row r="5794" spans="1:10">
      <c r="A5794" s="259"/>
      <c r="B5794" s="259"/>
      <c r="C5794" s="259"/>
      <c r="D5794" s="259"/>
      <c r="E5794" s="259"/>
      <c r="F5794" s="270"/>
      <c r="G5794" s="259"/>
      <c r="H5794" s="259"/>
      <c r="I5794" s="259"/>
      <c r="J5794" s="259"/>
    </row>
    <row r="5795" spans="1:10">
      <c r="A5795" s="259"/>
      <c r="B5795" s="259"/>
      <c r="C5795" s="259"/>
      <c r="D5795" s="259"/>
      <c r="E5795" s="259"/>
      <c r="F5795" s="270"/>
      <c r="G5795" s="259"/>
      <c r="H5795" s="259"/>
      <c r="I5795" s="259"/>
      <c r="J5795" s="259"/>
    </row>
    <row r="5796" spans="1:10">
      <c r="A5796" s="259"/>
      <c r="B5796" s="259"/>
      <c r="C5796" s="259"/>
      <c r="D5796" s="259"/>
      <c r="E5796" s="259"/>
      <c r="F5796" s="270"/>
      <c r="G5796" s="259"/>
      <c r="H5796" s="259"/>
      <c r="I5796" s="259"/>
      <c r="J5796" s="259"/>
    </row>
    <row r="5797" spans="1:10">
      <c r="A5797" s="259"/>
      <c r="B5797" s="259"/>
      <c r="C5797" s="259"/>
      <c r="D5797" s="259"/>
      <c r="E5797" s="259"/>
      <c r="F5797" s="270"/>
      <c r="G5797" s="259"/>
      <c r="H5797" s="259"/>
      <c r="I5797" s="259"/>
      <c r="J5797" s="259"/>
    </row>
    <row r="5798" spans="1:10">
      <c r="A5798" s="259"/>
      <c r="B5798" s="259"/>
      <c r="C5798" s="259"/>
      <c r="D5798" s="259"/>
      <c r="E5798" s="259"/>
      <c r="F5798" s="270"/>
      <c r="G5798" s="259"/>
      <c r="H5798" s="259"/>
      <c r="I5798" s="259"/>
      <c r="J5798" s="259"/>
    </row>
    <row r="5799" spans="1:10">
      <c r="A5799" s="259"/>
      <c r="B5799" s="259"/>
      <c r="C5799" s="259"/>
      <c r="D5799" s="259"/>
      <c r="E5799" s="259"/>
      <c r="F5799" s="270"/>
      <c r="G5799" s="259"/>
      <c r="H5799" s="259"/>
      <c r="I5799" s="259"/>
      <c r="J5799" s="259"/>
    </row>
    <row r="5800" spans="1:10">
      <c r="A5800" s="259"/>
      <c r="B5800" s="259"/>
      <c r="C5800" s="259"/>
      <c r="D5800" s="259"/>
      <c r="E5800" s="259"/>
      <c r="F5800" s="270"/>
      <c r="G5800" s="259"/>
      <c r="H5800" s="259"/>
      <c r="I5800" s="259"/>
      <c r="J5800" s="259"/>
    </row>
    <row r="5801" spans="1:10">
      <c r="A5801" s="259"/>
      <c r="B5801" s="259"/>
      <c r="C5801" s="259"/>
      <c r="D5801" s="259"/>
      <c r="E5801" s="259"/>
      <c r="F5801" s="270"/>
      <c r="G5801" s="259"/>
      <c r="H5801" s="259"/>
      <c r="I5801" s="259"/>
      <c r="J5801" s="259"/>
    </row>
    <row r="5802" spans="1:10">
      <c r="A5802" s="259"/>
      <c r="B5802" s="259"/>
      <c r="C5802" s="259"/>
      <c r="D5802" s="259"/>
      <c r="E5802" s="259"/>
      <c r="F5802" s="270"/>
      <c r="G5802" s="259"/>
      <c r="H5802" s="259"/>
      <c r="I5802" s="259"/>
      <c r="J5802" s="259"/>
    </row>
    <row r="5803" spans="1:10">
      <c r="A5803" s="259"/>
      <c r="B5803" s="259"/>
      <c r="C5803" s="259"/>
      <c r="D5803" s="259"/>
      <c r="E5803" s="259"/>
      <c r="F5803" s="270"/>
      <c r="G5803" s="259"/>
      <c r="H5803" s="259"/>
      <c r="I5803" s="259"/>
      <c r="J5803" s="259"/>
    </row>
    <row r="5804" spans="1:10">
      <c r="A5804" s="259"/>
      <c r="B5804" s="259"/>
      <c r="C5804" s="259"/>
      <c r="D5804" s="259"/>
      <c r="E5804" s="259"/>
      <c r="F5804" s="270"/>
      <c r="G5804" s="259"/>
      <c r="H5804" s="259"/>
      <c r="I5804" s="259"/>
      <c r="J5804" s="259"/>
    </row>
    <row r="5805" spans="1:10">
      <c r="A5805" s="259"/>
      <c r="B5805" s="259"/>
      <c r="C5805" s="259"/>
      <c r="D5805" s="259"/>
      <c r="E5805" s="259"/>
      <c r="F5805" s="270"/>
      <c r="G5805" s="259"/>
      <c r="H5805" s="259"/>
      <c r="I5805" s="259"/>
      <c r="J5805" s="259"/>
    </row>
    <row r="5806" spans="1:10">
      <c r="A5806" s="259"/>
      <c r="B5806" s="259"/>
      <c r="C5806" s="259"/>
      <c r="D5806" s="259"/>
      <c r="E5806" s="259"/>
      <c r="F5806" s="270"/>
      <c r="G5806" s="259"/>
      <c r="H5806" s="259"/>
      <c r="I5806" s="259"/>
      <c r="J5806" s="259"/>
    </row>
    <row r="5807" spans="1:10">
      <c r="A5807" s="259"/>
      <c r="B5807" s="259"/>
      <c r="C5807" s="259"/>
      <c r="D5807" s="259"/>
      <c r="E5807" s="259"/>
      <c r="F5807" s="270"/>
      <c r="G5807" s="259"/>
      <c r="H5807" s="259"/>
      <c r="I5807" s="259"/>
      <c r="J5807" s="259"/>
    </row>
    <row r="5808" spans="1:10">
      <c r="A5808" s="259"/>
      <c r="B5808" s="259"/>
      <c r="C5808" s="259"/>
      <c r="D5808" s="259"/>
      <c r="E5808" s="259"/>
      <c r="F5808" s="270"/>
      <c r="G5808" s="259"/>
      <c r="H5808" s="259"/>
      <c r="I5808" s="259"/>
      <c r="J5808" s="259"/>
    </row>
    <row r="5809" spans="1:10">
      <c r="A5809" s="259"/>
      <c r="B5809" s="259"/>
      <c r="C5809" s="259"/>
      <c r="D5809" s="259"/>
      <c r="E5809" s="259"/>
      <c r="F5809" s="270"/>
      <c r="G5809" s="259"/>
      <c r="H5809" s="259"/>
      <c r="I5809" s="259"/>
      <c r="J5809" s="259"/>
    </row>
    <row r="5810" spans="1:10">
      <c r="A5810" s="259"/>
      <c r="B5810" s="259"/>
      <c r="C5810" s="259"/>
      <c r="D5810" s="259"/>
      <c r="E5810" s="259"/>
      <c r="F5810" s="270"/>
      <c r="G5810" s="259"/>
      <c r="H5810" s="259"/>
      <c r="I5810" s="259"/>
      <c r="J5810" s="259"/>
    </row>
    <row r="5811" spans="1:10">
      <c r="A5811" s="259"/>
      <c r="B5811" s="259"/>
      <c r="C5811" s="259"/>
      <c r="D5811" s="259"/>
      <c r="E5811" s="259"/>
      <c r="F5811" s="270"/>
      <c r="G5811" s="259"/>
      <c r="H5811" s="259"/>
      <c r="I5811" s="259"/>
      <c r="J5811" s="259"/>
    </row>
    <row r="5812" spans="1:10">
      <c r="A5812" s="259"/>
      <c r="B5812" s="259"/>
      <c r="C5812" s="259"/>
      <c r="D5812" s="259"/>
      <c r="E5812" s="259"/>
      <c r="F5812" s="270"/>
      <c r="G5812" s="259"/>
      <c r="H5812" s="259"/>
      <c r="I5812" s="259"/>
      <c r="J5812" s="259"/>
    </row>
    <row r="5813" spans="1:10">
      <c r="A5813" s="259"/>
      <c r="B5813" s="259"/>
      <c r="C5813" s="259"/>
      <c r="D5813" s="259"/>
      <c r="E5813" s="259"/>
      <c r="F5813" s="270"/>
      <c r="G5813" s="259"/>
      <c r="H5813" s="259"/>
      <c r="I5813" s="259"/>
      <c r="J5813" s="259"/>
    </row>
    <row r="5814" spans="1:10">
      <c r="A5814" s="259"/>
      <c r="B5814" s="259"/>
      <c r="C5814" s="259"/>
      <c r="D5814" s="259"/>
      <c r="E5814" s="259"/>
      <c r="F5814" s="270"/>
      <c r="G5814" s="259"/>
      <c r="H5814" s="259"/>
      <c r="I5814" s="259"/>
      <c r="J5814" s="259"/>
    </row>
    <row r="5815" spans="1:10">
      <c r="A5815" s="259"/>
      <c r="B5815" s="259"/>
      <c r="C5815" s="259"/>
      <c r="D5815" s="259"/>
      <c r="E5815" s="259"/>
      <c r="F5815" s="270"/>
      <c r="G5815" s="259"/>
      <c r="H5815" s="259"/>
      <c r="I5815" s="259"/>
      <c r="J5815" s="259"/>
    </row>
    <row r="5816" spans="1:10">
      <c r="A5816" s="259"/>
      <c r="B5816" s="259"/>
      <c r="C5816" s="259"/>
      <c r="D5816" s="259"/>
      <c r="E5816" s="259"/>
      <c r="F5816" s="270"/>
      <c r="G5816" s="259"/>
      <c r="H5816" s="259"/>
      <c r="I5816" s="259"/>
      <c r="J5816" s="259"/>
    </row>
    <row r="5817" spans="1:10">
      <c r="A5817" s="259"/>
      <c r="B5817" s="259"/>
      <c r="C5817" s="259"/>
      <c r="D5817" s="259"/>
      <c r="E5817" s="259"/>
      <c r="F5817" s="270"/>
      <c r="G5817" s="259"/>
      <c r="H5817" s="259"/>
      <c r="I5817" s="259"/>
      <c r="J5817" s="259"/>
    </row>
    <row r="5818" spans="1:10">
      <c r="A5818" s="259"/>
      <c r="B5818" s="259"/>
      <c r="C5818" s="259"/>
      <c r="D5818" s="259"/>
      <c r="E5818" s="259"/>
      <c r="F5818" s="270"/>
      <c r="G5818" s="259"/>
      <c r="H5818" s="259"/>
      <c r="I5818" s="259"/>
      <c r="J5818" s="259"/>
    </row>
    <row r="5819" spans="1:10">
      <c r="A5819" s="259"/>
      <c r="B5819" s="259"/>
      <c r="C5819" s="259"/>
      <c r="D5819" s="259"/>
      <c r="E5819" s="259"/>
      <c r="F5819" s="270"/>
      <c r="G5819" s="259"/>
      <c r="H5819" s="259"/>
      <c r="I5819" s="259"/>
      <c r="J5819" s="259"/>
    </row>
    <row r="5820" spans="1:10">
      <c r="A5820" s="259"/>
      <c r="B5820" s="259"/>
      <c r="C5820" s="259"/>
      <c r="D5820" s="259"/>
      <c r="E5820" s="259"/>
      <c r="F5820" s="270"/>
      <c r="G5820" s="259"/>
      <c r="H5820" s="259"/>
      <c r="I5820" s="259"/>
      <c r="J5820" s="259"/>
    </row>
    <row r="5821" spans="1:10">
      <c r="A5821" s="259"/>
      <c r="B5821" s="259"/>
      <c r="C5821" s="259"/>
      <c r="D5821" s="259"/>
      <c r="E5821" s="259"/>
      <c r="F5821" s="270"/>
      <c r="G5821" s="259"/>
      <c r="H5821" s="259"/>
      <c r="I5821" s="259"/>
      <c r="J5821" s="259"/>
    </row>
    <row r="5822" spans="1:10">
      <c r="A5822" s="259"/>
      <c r="B5822" s="259"/>
      <c r="C5822" s="259"/>
      <c r="D5822" s="259"/>
      <c r="E5822" s="259"/>
      <c r="F5822" s="270"/>
      <c r="G5822" s="259"/>
      <c r="H5822" s="259"/>
      <c r="I5822" s="259"/>
      <c r="J5822" s="259"/>
    </row>
    <row r="5823" spans="1:10">
      <c r="A5823" s="259"/>
      <c r="B5823" s="259"/>
      <c r="C5823" s="259"/>
      <c r="D5823" s="259"/>
      <c r="E5823" s="259"/>
      <c r="F5823" s="270"/>
      <c r="G5823" s="259"/>
      <c r="H5823" s="259"/>
      <c r="I5823" s="259"/>
      <c r="J5823" s="259"/>
    </row>
    <row r="5824" spans="1:10">
      <c r="A5824" s="259"/>
      <c r="B5824" s="259"/>
      <c r="C5824" s="259"/>
      <c r="D5824" s="259"/>
      <c r="E5824" s="259"/>
      <c r="F5824" s="270"/>
      <c r="G5824" s="259"/>
      <c r="H5824" s="259"/>
      <c r="I5824" s="259"/>
      <c r="J5824" s="259"/>
    </row>
    <row r="5825" spans="1:10">
      <c r="A5825" s="259"/>
      <c r="B5825" s="259"/>
      <c r="C5825" s="259"/>
      <c r="D5825" s="259"/>
      <c r="E5825" s="259"/>
      <c r="F5825" s="270"/>
      <c r="G5825" s="259"/>
      <c r="H5825" s="259"/>
      <c r="I5825" s="259"/>
      <c r="J5825" s="259"/>
    </row>
    <row r="5826" spans="1:10">
      <c r="A5826" s="259"/>
      <c r="B5826" s="259"/>
      <c r="C5826" s="259"/>
      <c r="D5826" s="259"/>
      <c r="E5826" s="259"/>
      <c r="F5826" s="270"/>
      <c r="G5826" s="259"/>
      <c r="H5826" s="259"/>
      <c r="I5826" s="259"/>
      <c r="J5826" s="259"/>
    </row>
    <row r="5827" spans="1:10">
      <c r="A5827" s="259"/>
      <c r="B5827" s="259"/>
      <c r="C5827" s="259"/>
      <c r="D5827" s="259"/>
      <c r="E5827" s="259"/>
      <c r="F5827" s="270"/>
      <c r="G5827" s="259"/>
      <c r="H5827" s="259"/>
      <c r="I5827" s="259"/>
      <c r="J5827" s="259"/>
    </row>
    <row r="5828" spans="1:10">
      <c r="A5828" s="259"/>
      <c r="B5828" s="259"/>
      <c r="C5828" s="259"/>
      <c r="D5828" s="259"/>
      <c r="E5828" s="259"/>
      <c r="F5828" s="270"/>
      <c r="G5828" s="259"/>
      <c r="H5828" s="259"/>
      <c r="I5828" s="259"/>
      <c r="J5828" s="259"/>
    </row>
    <row r="5829" spans="1:10">
      <c r="A5829" s="259"/>
      <c r="B5829" s="259"/>
      <c r="C5829" s="259"/>
      <c r="D5829" s="259"/>
      <c r="E5829" s="259"/>
      <c r="F5829" s="270"/>
      <c r="G5829" s="259"/>
      <c r="H5829" s="259"/>
      <c r="I5829" s="259"/>
      <c r="J5829" s="259"/>
    </row>
    <row r="5830" spans="1:10">
      <c r="A5830" s="259"/>
      <c r="B5830" s="259"/>
      <c r="C5830" s="259"/>
      <c r="D5830" s="259"/>
      <c r="E5830" s="259"/>
      <c r="F5830" s="270"/>
      <c r="G5830" s="259"/>
      <c r="H5830" s="259"/>
      <c r="I5830" s="259"/>
      <c r="J5830" s="259"/>
    </row>
    <row r="5831" spans="1:10">
      <c r="A5831" s="259"/>
      <c r="B5831" s="259"/>
      <c r="C5831" s="259"/>
      <c r="D5831" s="259"/>
      <c r="E5831" s="259"/>
      <c r="F5831" s="270"/>
      <c r="G5831" s="259"/>
      <c r="H5831" s="259"/>
      <c r="I5831" s="259"/>
      <c r="J5831" s="259"/>
    </row>
    <row r="5832" spans="1:10">
      <c r="A5832" s="259"/>
      <c r="B5832" s="259"/>
      <c r="C5832" s="259"/>
      <c r="D5832" s="259"/>
      <c r="E5832" s="259"/>
      <c r="F5832" s="270"/>
      <c r="G5832" s="259"/>
      <c r="H5832" s="259"/>
      <c r="I5832" s="259"/>
      <c r="J5832" s="259"/>
    </row>
    <row r="5833" spans="1:10">
      <c r="A5833" s="259"/>
      <c r="B5833" s="259"/>
      <c r="C5833" s="259"/>
      <c r="D5833" s="259"/>
      <c r="E5833" s="259"/>
      <c r="F5833" s="270"/>
      <c r="G5833" s="259"/>
      <c r="H5833" s="259"/>
      <c r="I5833" s="259"/>
      <c r="J5833" s="259"/>
    </row>
    <row r="5834" spans="1:10">
      <c r="A5834" s="259"/>
      <c r="B5834" s="259"/>
      <c r="C5834" s="259"/>
      <c r="D5834" s="259"/>
      <c r="E5834" s="259"/>
      <c r="F5834" s="270"/>
      <c r="G5834" s="259"/>
      <c r="H5834" s="259"/>
      <c r="I5834" s="259"/>
      <c r="J5834" s="259"/>
    </row>
    <row r="5835" spans="1:10">
      <c r="A5835" s="259"/>
      <c r="B5835" s="259"/>
      <c r="C5835" s="259"/>
      <c r="D5835" s="259"/>
      <c r="E5835" s="259"/>
      <c r="F5835" s="270"/>
      <c r="G5835" s="259"/>
      <c r="H5835" s="259"/>
      <c r="I5835" s="259"/>
      <c r="J5835" s="259"/>
    </row>
    <row r="5836" spans="1:10">
      <c r="A5836" s="259"/>
      <c r="B5836" s="259"/>
      <c r="C5836" s="259"/>
      <c r="D5836" s="259"/>
      <c r="E5836" s="259"/>
      <c r="F5836" s="270"/>
      <c r="G5836" s="259"/>
      <c r="H5836" s="259"/>
      <c r="I5836" s="259"/>
      <c r="J5836" s="259"/>
    </row>
    <row r="5837" spans="1:10">
      <c r="A5837" s="259"/>
      <c r="B5837" s="259"/>
      <c r="C5837" s="259"/>
      <c r="D5837" s="259"/>
      <c r="E5837" s="259"/>
      <c r="F5837" s="270"/>
      <c r="G5837" s="259"/>
      <c r="H5837" s="259"/>
      <c r="I5837" s="259"/>
      <c r="J5837" s="259"/>
    </row>
    <row r="5838" spans="1:10">
      <c r="A5838" s="259"/>
      <c r="B5838" s="259"/>
      <c r="C5838" s="259"/>
      <c r="D5838" s="259"/>
      <c r="E5838" s="259"/>
      <c r="F5838" s="270"/>
      <c r="G5838" s="259"/>
      <c r="H5838" s="259"/>
      <c r="I5838" s="259"/>
      <c r="J5838" s="259"/>
    </row>
    <row r="5839" spans="1:10">
      <c r="A5839" s="259"/>
      <c r="B5839" s="259"/>
      <c r="C5839" s="259"/>
      <c r="D5839" s="259"/>
      <c r="E5839" s="259"/>
      <c r="F5839" s="270"/>
      <c r="G5839" s="259"/>
      <c r="H5839" s="259"/>
      <c r="I5839" s="259"/>
      <c r="J5839" s="259"/>
    </row>
    <row r="5840" spans="1:10">
      <c r="A5840" s="259"/>
      <c r="B5840" s="259"/>
      <c r="C5840" s="259"/>
      <c r="D5840" s="259"/>
      <c r="E5840" s="259"/>
      <c r="F5840" s="270"/>
      <c r="G5840" s="259"/>
      <c r="H5840" s="259"/>
      <c r="I5840" s="259"/>
      <c r="J5840" s="259"/>
    </row>
    <row r="5841" spans="1:10">
      <c r="A5841" s="259"/>
      <c r="B5841" s="259"/>
      <c r="C5841" s="259"/>
      <c r="D5841" s="259"/>
      <c r="E5841" s="259"/>
      <c r="F5841" s="270"/>
      <c r="G5841" s="259"/>
      <c r="H5841" s="259"/>
      <c r="I5841" s="259"/>
      <c r="J5841" s="259"/>
    </row>
    <row r="5842" spans="1:10">
      <c r="A5842" s="259"/>
      <c r="B5842" s="259"/>
      <c r="C5842" s="259"/>
      <c r="D5842" s="259"/>
      <c r="E5842" s="259"/>
      <c r="F5842" s="270"/>
      <c r="G5842" s="259"/>
      <c r="H5842" s="259"/>
      <c r="I5842" s="259"/>
      <c r="J5842" s="259"/>
    </row>
    <row r="5843" spans="1:10">
      <c r="A5843" s="259"/>
      <c r="B5843" s="259"/>
      <c r="C5843" s="259"/>
      <c r="D5843" s="259"/>
      <c r="E5843" s="259"/>
      <c r="F5843" s="270"/>
      <c r="G5843" s="259"/>
      <c r="H5843" s="259"/>
      <c r="I5843" s="259"/>
      <c r="J5843" s="259"/>
    </row>
    <row r="5844" spans="1:10">
      <c r="A5844" s="259"/>
      <c r="B5844" s="259"/>
      <c r="C5844" s="259"/>
      <c r="D5844" s="259"/>
      <c r="E5844" s="259"/>
      <c r="F5844" s="270"/>
      <c r="G5844" s="259"/>
      <c r="H5844" s="259"/>
      <c r="I5844" s="259"/>
      <c r="J5844" s="259"/>
    </row>
    <row r="5845" spans="1:10">
      <c r="A5845" s="259"/>
      <c r="B5845" s="259"/>
      <c r="C5845" s="259"/>
      <c r="D5845" s="259"/>
      <c r="E5845" s="259"/>
      <c r="F5845" s="270"/>
      <c r="G5845" s="259"/>
      <c r="H5845" s="259"/>
      <c r="I5845" s="259"/>
      <c r="J5845" s="259"/>
    </row>
    <row r="5846" spans="1:10">
      <c r="A5846" s="259"/>
      <c r="B5846" s="259"/>
      <c r="C5846" s="259"/>
      <c r="D5846" s="259"/>
      <c r="E5846" s="259"/>
      <c r="F5846" s="270"/>
      <c r="G5846" s="259"/>
      <c r="H5846" s="259"/>
      <c r="I5846" s="259"/>
      <c r="J5846" s="259"/>
    </row>
    <row r="5847" spans="1:10">
      <c r="A5847" s="259"/>
      <c r="B5847" s="259"/>
      <c r="C5847" s="259"/>
      <c r="D5847" s="259"/>
      <c r="E5847" s="259"/>
      <c r="F5847" s="270"/>
      <c r="G5847" s="259"/>
      <c r="H5847" s="259"/>
      <c r="I5847" s="259"/>
      <c r="J5847" s="259"/>
    </row>
    <row r="5848" spans="1:10">
      <c r="A5848" s="259"/>
      <c r="B5848" s="259"/>
      <c r="C5848" s="259"/>
      <c r="D5848" s="259"/>
      <c r="E5848" s="259"/>
      <c r="F5848" s="270"/>
      <c r="G5848" s="259"/>
      <c r="H5848" s="259"/>
      <c r="I5848" s="259"/>
      <c r="J5848" s="259"/>
    </row>
    <row r="5849" spans="1:10">
      <c r="A5849" s="259"/>
      <c r="B5849" s="259"/>
      <c r="C5849" s="259"/>
      <c r="D5849" s="259"/>
      <c r="E5849" s="259"/>
      <c r="F5849" s="270"/>
      <c r="G5849" s="259"/>
      <c r="H5849" s="259"/>
      <c r="I5849" s="259"/>
      <c r="J5849" s="259"/>
    </row>
    <row r="5850" spans="1:10">
      <c r="A5850" s="259"/>
      <c r="B5850" s="259"/>
      <c r="C5850" s="259"/>
      <c r="D5850" s="259"/>
      <c r="E5850" s="259"/>
      <c r="F5850" s="270"/>
      <c r="G5850" s="259"/>
      <c r="H5850" s="259"/>
      <c r="I5850" s="259"/>
      <c r="J5850" s="259"/>
    </row>
    <row r="5851" spans="1:10">
      <c r="A5851" s="259"/>
      <c r="B5851" s="259"/>
      <c r="C5851" s="259"/>
      <c r="D5851" s="259"/>
      <c r="E5851" s="259"/>
      <c r="F5851" s="270"/>
      <c r="G5851" s="259"/>
      <c r="H5851" s="259"/>
      <c r="I5851" s="259"/>
      <c r="J5851" s="259"/>
    </row>
    <row r="5852" spans="1:10">
      <c r="A5852" s="259"/>
      <c r="B5852" s="259"/>
      <c r="C5852" s="259"/>
      <c r="D5852" s="259"/>
      <c r="E5852" s="259"/>
      <c r="F5852" s="270"/>
      <c r="G5852" s="259"/>
      <c r="H5852" s="259"/>
      <c r="I5852" s="259"/>
      <c r="J5852" s="259"/>
    </row>
    <row r="5853" spans="1:10">
      <c r="A5853" s="259"/>
      <c r="B5853" s="259"/>
      <c r="C5853" s="259"/>
      <c r="D5853" s="259"/>
      <c r="E5853" s="259"/>
      <c r="F5853" s="270"/>
      <c r="G5853" s="259"/>
      <c r="H5853" s="259"/>
      <c r="I5853" s="259"/>
      <c r="J5853" s="259"/>
    </row>
    <row r="5854" spans="1:10">
      <c r="A5854" s="259"/>
      <c r="B5854" s="259"/>
      <c r="C5854" s="259"/>
      <c r="D5854" s="259"/>
      <c r="E5854" s="259"/>
      <c r="F5854" s="270"/>
      <c r="G5854" s="259"/>
      <c r="H5854" s="259"/>
      <c r="I5854" s="259"/>
      <c r="J5854" s="259"/>
    </row>
    <row r="5855" spans="1:10">
      <c r="A5855" s="259"/>
      <c r="B5855" s="259"/>
      <c r="C5855" s="259"/>
      <c r="D5855" s="259"/>
      <c r="E5855" s="259"/>
      <c r="F5855" s="270"/>
      <c r="G5855" s="259"/>
      <c r="H5855" s="259"/>
      <c r="I5855" s="259"/>
      <c r="J5855" s="259"/>
    </row>
    <row r="5856" spans="1:10">
      <c r="A5856" s="259"/>
      <c r="B5856" s="259"/>
      <c r="C5856" s="259"/>
      <c r="D5856" s="259"/>
      <c r="E5856" s="259"/>
      <c r="F5856" s="270"/>
      <c r="G5856" s="259"/>
      <c r="H5856" s="259"/>
      <c r="I5856" s="259"/>
      <c r="J5856" s="259"/>
    </row>
    <row r="5857" spans="1:10">
      <c r="A5857" s="259"/>
      <c r="B5857" s="259"/>
      <c r="C5857" s="259"/>
      <c r="D5857" s="259"/>
      <c r="E5857" s="259"/>
      <c r="F5857" s="270"/>
      <c r="G5857" s="259"/>
      <c r="H5857" s="259"/>
      <c r="I5857" s="259"/>
      <c r="J5857" s="259"/>
    </row>
    <row r="5858" spans="1:10">
      <c r="A5858" s="259"/>
      <c r="B5858" s="259"/>
      <c r="C5858" s="259"/>
      <c r="D5858" s="259"/>
      <c r="E5858" s="259"/>
      <c r="F5858" s="270"/>
      <c r="G5858" s="259"/>
      <c r="H5858" s="259"/>
      <c r="I5858" s="259"/>
      <c r="J5858" s="259"/>
    </row>
    <row r="5859" spans="1:10">
      <c r="A5859" s="259"/>
      <c r="B5859" s="259"/>
      <c r="C5859" s="259"/>
      <c r="D5859" s="259"/>
      <c r="E5859" s="259"/>
      <c r="F5859" s="270"/>
      <c r="G5859" s="259"/>
      <c r="H5859" s="259"/>
      <c r="I5859" s="259"/>
      <c r="J5859" s="259"/>
    </row>
    <row r="5860" spans="1:10">
      <c r="A5860" s="259"/>
      <c r="B5860" s="259"/>
      <c r="C5860" s="259"/>
      <c r="D5860" s="259"/>
      <c r="E5860" s="259"/>
      <c r="F5860" s="270"/>
      <c r="G5860" s="259"/>
      <c r="H5860" s="259"/>
      <c r="I5860" s="259"/>
      <c r="J5860" s="259"/>
    </row>
    <row r="5861" spans="1:10">
      <c r="A5861" s="259"/>
      <c r="B5861" s="259"/>
      <c r="C5861" s="259"/>
      <c r="D5861" s="259"/>
      <c r="E5861" s="259"/>
      <c r="F5861" s="270"/>
      <c r="G5861" s="259"/>
      <c r="H5861" s="259"/>
      <c r="I5861" s="259"/>
      <c r="J5861" s="259"/>
    </row>
    <row r="5862" spans="1:10">
      <c r="A5862" s="259"/>
      <c r="B5862" s="259"/>
      <c r="C5862" s="259"/>
      <c r="D5862" s="259"/>
      <c r="E5862" s="259"/>
      <c r="F5862" s="270"/>
      <c r="G5862" s="259"/>
      <c r="H5862" s="259"/>
      <c r="I5862" s="259"/>
      <c r="J5862" s="259"/>
    </row>
    <row r="5863" spans="1:10">
      <c r="A5863" s="259"/>
      <c r="B5863" s="259"/>
      <c r="C5863" s="259"/>
      <c r="D5863" s="259"/>
      <c r="E5863" s="259"/>
      <c r="F5863" s="270"/>
      <c r="G5863" s="259"/>
      <c r="H5863" s="259"/>
      <c r="I5863" s="259"/>
      <c r="J5863" s="259"/>
    </row>
    <row r="5864" spans="1:10">
      <c r="A5864" s="259"/>
      <c r="B5864" s="259"/>
      <c r="C5864" s="259"/>
      <c r="D5864" s="259"/>
      <c r="E5864" s="259"/>
      <c r="F5864" s="270"/>
      <c r="G5864" s="259"/>
      <c r="H5864" s="259"/>
      <c r="I5864" s="259"/>
      <c r="J5864" s="259"/>
    </row>
    <row r="5865" spans="1:10">
      <c r="A5865" s="259"/>
      <c r="B5865" s="259"/>
      <c r="C5865" s="259"/>
      <c r="D5865" s="259"/>
      <c r="E5865" s="259"/>
      <c r="F5865" s="270"/>
      <c r="G5865" s="259"/>
      <c r="H5865" s="259"/>
      <c r="I5865" s="259"/>
      <c r="J5865" s="259"/>
    </row>
    <row r="5866" spans="1:10">
      <c r="A5866" s="259"/>
      <c r="B5866" s="259"/>
      <c r="C5866" s="259"/>
      <c r="D5866" s="259"/>
      <c r="E5866" s="259"/>
      <c r="F5866" s="270"/>
      <c r="G5866" s="259"/>
      <c r="H5866" s="259"/>
      <c r="I5866" s="259"/>
      <c r="J5866" s="259"/>
    </row>
    <row r="5867" spans="1:10">
      <c r="A5867" s="259"/>
      <c r="B5867" s="259"/>
      <c r="C5867" s="259"/>
      <c r="D5867" s="259"/>
      <c r="E5867" s="259"/>
      <c r="F5867" s="270"/>
      <c r="G5867" s="259"/>
      <c r="H5867" s="259"/>
      <c r="I5867" s="259"/>
      <c r="J5867" s="259"/>
    </row>
    <row r="5868" spans="1:10">
      <c r="A5868" s="259"/>
      <c r="B5868" s="259"/>
      <c r="C5868" s="259"/>
      <c r="D5868" s="259"/>
      <c r="E5868" s="259"/>
      <c r="F5868" s="270"/>
      <c r="G5868" s="259"/>
      <c r="H5868" s="259"/>
      <c r="I5868" s="259"/>
      <c r="J5868" s="259"/>
    </row>
    <row r="5869" spans="1:10">
      <c r="A5869" s="259"/>
      <c r="B5869" s="259"/>
      <c r="C5869" s="259"/>
      <c r="D5869" s="259"/>
      <c r="E5869" s="259"/>
      <c r="F5869" s="270"/>
      <c r="G5869" s="259"/>
      <c r="H5869" s="259"/>
      <c r="I5869" s="259"/>
      <c r="J5869" s="259"/>
    </row>
    <row r="5870" spans="1:10">
      <c r="A5870" s="259"/>
      <c r="B5870" s="259"/>
      <c r="C5870" s="259"/>
      <c r="D5870" s="259"/>
      <c r="E5870" s="259"/>
      <c r="F5870" s="270"/>
      <c r="G5870" s="259"/>
      <c r="H5870" s="259"/>
      <c r="I5870" s="259"/>
      <c r="J5870" s="259"/>
    </row>
    <row r="5871" spans="1:10">
      <c r="A5871" s="259"/>
      <c r="B5871" s="259"/>
      <c r="C5871" s="259"/>
      <c r="D5871" s="259"/>
      <c r="E5871" s="259"/>
      <c r="F5871" s="270"/>
      <c r="G5871" s="259"/>
      <c r="H5871" s="259"/>
      <c r="I5871" s="259"/>
      <c r="J5871" s="259"/>
    </row>
    <row r="5872" spans="1:10">
      <c r="A5872" s="259"/>
      <c r="B5872" s="259"/>
      <c r="C5872" s="259"/>
      <c r="D5872" s="259"/>
      <c r="E5872" s="259"/>
      <c r="F5872" s="270"/>
      <c r="G5872" s="259"/>
      <c r="H5872" s="259"/>
      <c r="I5872" s="259"/>
      <c r="J5872" s="259"/>
    </row>
    <row r="5873" spans="1:10">
      <c r="A5873" s="259"/>
      <c r="B5873" s="259"/>
      <c r="C5873" s="259"/>
      <c r="D5873" s="259"/>
      <c r="E5873" s="259"/>
      <c r="F5873" s="270"/>
      <c r="G5873" s="259"/>
      <c r="H5873" s="259"/>
      <c r="I5873" s="259"/>
      <c r="J5873" s="259"/>
    </row>
    <row r="5874" spans="1:10">
      <c r="A5874" s="259"/>
      <c r="B5874" s="259"/>
      <c r="C5874" s="259"/>
      <c r="D5874" s="259"/>
      <c r="E5874" s="259"/>
      <c r="F5874" s="270"/>
      <c r="G5874" s="259"/>
      <c r="H5874" s="259"/>
      <c r="I5874" s="259"/>
      <c r="J5874" s="259"/>
    </row>
    <row r="5875" spans="1:10">
      <c r="A5875" s="259"/>
      <c r="B5875" s="259"/>
      <c r="C5875" s="259"/>
      <c r="D5875" s="259"/>
      <c r="E5875" s="259"/>
      <c r="F5875" s="270"/>
      <c r="G5875" s="259"/>
      <c r="H5875" s="259"/>
      <c r="I5875" s="259"/>
      <c r="J5875" s="259"/>
    </row>
    <row r="5876" spans="1:10">
      <c r="A5876" s="259"/>
      <c r="B5876" s="259"/>
      <c r="C5876" s="259"/>
      <c r="D5876" s="259"/>
      <c r="E5876" s="259"/>
      <c r="F5876" s="270"/>
      <c r="G5876" s="259"/>
      <c r="H5876" s="259"/>
      <c r="I5876" s="259"/>
      <c r="J5876" s="259"/>
    </row>
    <row r="5877" spans="1:10">
      <c r="A5877" s="259"/>
      <c r="B5877" s="259"/>
      <c r="C5877" s="259"/>
      <c r="D5877" s="259"/>
      <c r="E5877" s="259"/>
      <c r="F5877" s="270"/>
      <c r="G5877" s="259"/>
      <c r="H5877" s="259"/>
      <c r="I5877" s="259"/>
      <c r="J5877" s="259"/>
    </row>
    <row r="5878" spans="1:10">
      <c r="A5878" s="259"/>
      <c r="B5878" s="259"/>
      <c r="C5878" s="259"/>
      <c r="D5878" s="259"/>
      <c r="E5878" s="259"/>
      <c r="F5878" s="270"/>
      <c r="G5878" s="259"/>
      <c r="H5878" s="259"/>
      <c r="I5878" s="259"/>
      <c r="J5878" s="259"/>
    </row>
    <row r="5879" spans="1:10">
      <c r="A5879" s="259"/>
      <c r="B5879" s="259"/>
      <c r="C5879" s="259"/>
      <c r="D5879" s="259"/>
      <c r="E5879" s="259"/>
      <c r="F5879" s="270"/>
      <c r="G5879" s="259"/>
      <c r="H5879" s="259"/>
      <c r="I5879" s="259"/>
      <c r="J5879" s="259"/>
    </row>
    <row r="5880" spans="1:10">
      <c r="A5880" s="259"/>
      <c r="B5880" s="259"/>
      <c r="C5880" s="259"/>
      <c r="D5880" s="259"/>
      <c r="E5880" s="259"/>
      <c r="F5880" s="270"/>
      <c r="G5880" s="259"/>
      <c r="H5880" s="259"/>
      <c r="I5880" s="259"/>
      <c r="J5880" s="259"/>
    </row>
    <row r="5881" spans="1:10">
      <c r="A5881" s="259"/>
      <c r="B5881" s="259"/>
      <c r="C5881" s="259"/>
      <c r="D5881" s="259"/>
      <c r="E5881" s="259"/>
      <c r="F5881" s="270"/>
      <c r="G5881" s="259"/>
      <c r="H5881" s="259"/>
      <c r="I5881" s="259"/>
      <c r="J5881" s="259"/>
    </row>
    <row r="5882" spans="1:10">
      <c r="A5882" s="259"/>
      <c r="B5882" s="259"/>
      <c r="C5882" s="259"/>
      <c r="D5882" s="259"/>
      <c r="E5882" s="259"/>
      <c r="F5882" s="270"/>
      <c r="G5882" s="259"/>
      <c r="H5882" s="259"/>
      <c r="I5882" s="259"/>
      <c r="J5882" s="259"/>
    </row>
    <row r="5883" spans="1:10">
      <c r="A5883" s="259"/>
      <c r="B5883" s="259"/>
      <c r="C5883" s="259"/>
      <c r="D5883" s="259"/>
      <c r="E5883" s="259"/>
      <c r="F5883" s="270"/>
      <c r="G5883" s="259"/>
      <c r="H5883" s="259"/>
      <c r="I5883" s="259"/>
      <c r="J5883" s="259"/>
    </row>
    <row r="5884" spans="1:10">
      <c r="A5884" s="259"/>
      <c r="B5884" s="259"/>
      <c r="C5884" s="259"/>
      <c r="D5884" s="259"/>
      <c r="E5884" s="259"/>
      <c r="F5884" s="270"/>
      <c r="G5884" s="259"/>
      <c r="H5884" s="259"/>
      <c r="I5884" s="259"/>
      <c r="J5884" s="259"/>
    </row>
    <row r="5885" spans="1:10">
      <c r="A5885" s="259"/>
      <c r="B5885" s="259"/>
      <c r="C5885" s="259"/>
      <c r="D5885" s="259"/>
      <c r="E5885" s="259"/>
      <c r="F5885" s="270"/>
      <c r="G5885" s="259"/>
      <c r="H5885" s="259"/>
      <c r="I5885" s="259"/>
      <c r="J5885" s="259"/>
    </row>
    <row r="5886" spans="1:10">
      <c r="A5886" s="259"/>
      <c r="B5886" s="259"/>
      <c r="C5886" s="259"/>
      <c r="D5886" s="259"/>
      <c r="E5886" s="259"/>
      <c r="F5886" s="270"/>
      <c r="G5886" s="259"/>
      <c r="H5886" s="259"/>
      <c r="I5886" s="259"/>
      <c r="J5886" s="259"/>
    </row>
    <row r="5887" spans="1:10">
      <c r="A5887" s="259"/>
      <c r="B5887" s="259"/>
      <c r="C5887" s="259"/>
      <c r="D5887" s="259"/>
      <c r="E5887" s="259"/>
      <c r="F5887" s="270"/>
      <c r="G5887" s="259"/>
      <c r="H5887" s="259"/>
      <c r="I5887" s="259"/>
      <c r="J5887" s="259"/>
    </row>
    <row r="5888" spans="1:10">
      <c r="A5888" s="259"/>
      <c r="B5888" s="259"/>
      <c r="C5888" s="259"/>
      <c r="D5888" s="259"/>
      <c r="E5888" s="259"/>
      <c r="F5888" s="270"/>
      <c r="G5888" s="259"/>
      <c r="H5888" s="259"/>
      <c r="I5888" s="259"/>
      <c r="J5888" s="259"/>
    </row>
    <row r="5889" spans="1:10">
      <c r="A5889" s="259"/>
      <c r="B5889" s="259"/>
      <c r="C5889" s="259"/>
      <c r="D5889" s="259"/>
      <c r="E5889" s="259"/>
      <c r="F5889" s="270"/>
      <c r="G5889" s="259"/>
      <c r="H5889" s="259"/>
      <c r="I5889" s="259"/>
      <c r="J5889" s="259"/>
    </row>
    <row r="5890" spans="1:10">
      <c r="A5890" s="259"/>
      <c r="B5890" s="259"/>
      <c r="C5890" s="259"/>
      <c r="D5890" s="259"/>
      <c r="E5890" s="259"/>
      <c r="F5890" s="270"/>
      <c r="G5890" s="259"/>
      <c r="H5890" s="259"/>
      <c r="I5890" s="259"/>
      <c r="J5890" s="259"/>
    </row>
    <row r="5891" spans="1:10">
      <c r="A5891" s="259"/>
      <c r="B5891" s="259"/>
      <c r="C5891" s="259"/>
      <c r="D5891" s="259"/>
      <c r="E5891" s="259"/>
      <c r="F5891" s="270"/>
      <c r="G5891" s="259"/>
      <c r="H5891" s="259"/>
      <c r="I5891" s="259"/>
      <c r="J5891" s="259"/>
    </row>
    <row r="5892" spans="1:10">
      <c r="A5892" s="259"/>
      <c r="B5892" s="259"/>
      <c r="C5892" s="259"/>
      <c r="D5892" s="259"/>
      <c r="E5892" s="259"/>
      <c r="F5892" s="270"/>
      <c r="G5892" s="259"/>
      <c r="H5892" s="259"/>
      <c r="I5892" s="259"/>
      <c r="J5892" s="259"/>
    </row>
    <row r="5893" spans="1:10">
      <c r="A5893" s="259"/>
      <c r="B5893" s="259"/>
      <c r="C5893" s="259"/>
      <c r="D5893" s="259"/>
      <c r="E5893" s="259"/>
      <c r="F5893" s="270"/>
      <c r="G5893" s="259"/>
      <c r="H5893" s="259"/>
      <c r="I5893" s="259"/>
      <c r="J5893" s="259"/>
    </row>
    <row r="5894" spans="1:10">
      <c r="A5894" s="259"/>
      <c r="B5894" s="259"/>
      <c r="C5894" s="259"/>
      <c r="D5894" s="259"/>
      <c r="E5894" s="259"/>
      <c r="F5894" s="270"/>
      <c r="G5894" s="259"/>
      <c r="H5894" s="259"/>
      <c r="I5894" s="259"/>
      <c r="J5894" s="259"/>
    </row>
    <row r="5895" spans="1:10">
      <c r="A5895" s="259"/>
      <c r="B5895" s="259"/>
      <c r="C5895" s="259"/>
      <c r="D5895" s="259"/>
      <c r="E5895" s="259"/>
      <c r="F5895" s="270"/>
      <c r="G5895" s="259"/>
      <c r="H5895" s="259"/>
      <c r="I5895" s="259"/>
      <c r="J5895" s="259"/>
    </row>
    <row r="5896" spans="1:10">
      <c r="A5896" s="259"/>
      <c r="B5896" s="259"/>
      <c r="C5896" s="259"/>
      <c r="D5896" s="259"/>
      <c r="E5896" s="259"/>
      <c r="F5896" s="270"/>
      <c r="G5896" s="259"/>
      <c r="H5896" s="259"/>
      <c r="I5896" s="259"/>
      <c r="J5896" s="259"/>
    </row>
    <row r="5897" spans="1:10">
      <c r="A5897" s="259"/>
      <c r="B5897" s="259"/>
      <c r="C5897" s="259"/>
      <c r="D5897" s="259"/>
      <c r="E5897" s="259"/>
      <c r="F5897" s="270"/>
      <c r="G5897" s="259"/>
      <c r="H5897" s="259"/>
      <c r="I5897" s="259"/>
      <c r="J5897" s="259"/>
    </row>
    <row r="5898" spans="1:10">
      <c r="A5898" s="259"/>
      <c r="B5898" s="259"/>
      <c r="C5898" s="259"/>
      <c r="D5898" s="259"/>
      <c r="E5898" s="259"/>
      <c r="F5898" s="270"/>
      <c r="G5898" s="259"/>
      <c r="H5898" s="259"/>
      <c r="I5898" s="259"/>
      <c r="J5898" s="259"/>
    </row>
    <row r="5899" spans="1:10">
      <c r="A5899" s="259"/>
      <c r="B5899" s="259"/>
      <c r="C5899" s="259"/>
      <c r="D5899" s="259"/>
      <c r="E5899" s="259"/>
      <c r="F5899" s="270"/>
      <c r="G5899" s="259"/>
      <c r="H5899" s="259"/>
      <c r="I5899" s="259"/>
      <c r="J5899" s="259"/>
    </row>
    <row r="5900" spans="1:10">
      <c r="A5900" s="259"/>
      <c r="B5900" s="259"/>
      <c r="C5900" s="259"/>
      <c r="D5900" s="259"/>
      <c r="E5900" s="259"/>
      <c r="F5900" s="270"/>
      <c r="G5900" s="259"/>
      <c r="H5900" s="259"/>
      <c r="I5900" s="259"/>
      <c r="J5900" s="259"/>
    </row>
    <row r="5901" spans="1:10">
      <c r="A5901" s="259"/>
      <c r="B5901" s="259"/>
      <c r="C5901" s="259"/>
      <c r="D5901" s="259"/>
      <c r="E5901" s="259"/>
      <c r="F5901" s="270"/>
      <c r="G5901" s="259"/>
      <c r="H5901" s="259"/>
      <c r="I5901" s="259"/>
      <c r="J5901" s="259"/>
    </row>
    <row r="5902" spans="1:10">
      <c r="A5902" s="259"/>
      <c r="B5902" s="259"/>
      <c r="C5902" s="259"/>
      <c r="D5902" s="259"/>
      <c r="E5902" s="259"/>
      <c r="F5902" s="270"/>
      <c r="G5902" s="259"/>
      <c r="H5902" s="259"/>
      <c r="I5902" s="259"/>
      <c r="J5902" s="259"/>
    </row>
    <row r="5903" spans="1:10">
      <c r="A5903" s="259"/>
      <c r="B5903" s="259"/>
      <c r="C5903" s="259"/>
      <c r="D5903" s="259"/>
      <c r="E5903" s="259"/>
      <c r="F5903" s="270"/>
      <c r="G5903" s="259"/>
      <c r="H5903" s="259"/>
      <c r="I5903" s="259"/>
      <c r="J5903" s="259"/>
    </row>
    <row r="5904" spans="1:10">
      <c r="A5904" s="259"/>
      <c r="B5904" s="259"/>
      <c r="C5904" s="259"/>
      <c r="D5904" s="259"/>
      <c r="E5904" s="259"/>
      <c r="F5904" s="270"/>
      <c r="G5904" s="259"/>
      <c r="H5904" s="259"/>
      <c r="I5904" s="259"/>
      <c r="J5904" s="259"/>
    </row>
    <row r="5905" spans="1:10">
      <c r="A5905" s="259"/>
      <c r="B5905" s="259"/>
      <c r="C5905" s="259"/>
      <c r="D5905" s="259"/>
      <c r="E5905" s="259"/>
      <c r="F5905" s="270"/>
      <c r="G5905" s="259"/>
      <c r="H5905" s="259"/>
      <c r="I5905" s="259"/>
      <c r="J5905" s="259"/>
    </row>
    <row r="5906" spans="1:10">
      <c r="A5906" s="259"/>
      <c r="B5906" s="259"/>
      <c r="C5906" s="259"/>
      <c r="D5906" s="259"/>
      <c r="E5906" s="259"/>
      <c r="F5906" s="270"/>
      <c r="G5906" s="259"/>
      <c r="H5906" s="259"/>
      <c r="I5906" s="259"/>
      <c r="J5906" s="259"/>
    </row>
    <row r="5907" spans="1:10">
      <c r="A5907" s="259"/>
      <c r="B5907" s="259"/>
      <c r="C5907" s="259"/>
      <c r="D5907" s="259"/>
      <c r="E5907" s="259"/>
      <c r="F5907" s="270"/>
      <c r="G5907" s="259"/>
      <c r="H5907" s="259"/>
      <c r="I5907" s="259"/>
      <c r="J5907" s="259"/>
    </row>
    <row r="5908" spans="1:10">
      <c r="A5908" s="259"/>
      <c r="B5908" s="259"/>
      <c r="C5908" s="259"/>
      <c r="D5908" s="259"/>
      <c r="E5908" s="259"/>
      <c r="F5908" s="270"/>
      <c r="G5908" s="259"/>
      <c r="H5908" s="259"/>
      <c r="I5908" s="259"/>
      <c r="J5908" s="259"/>
    </row>
    <row r="5909" spans="1:10">
      <c r="A5909" s="259"/>
      <c r="B5909" s="259"/>
      <c r="C5909" s="259"/>
      <c r="D5909" s="259"/>
      <c r="E5909" s="259"/>
      <c r="F5909" s="270"/>
      <c r="G5909" s="259"/>
      <c r="H5909" s="259"/>
      <c r="I5909" s="259"/>
      <c r="J5909" s="259"/>
    </row>
    <row r="5910" spans="1:10">
      <c r="A5910" s="259"/>
      <c r="B5910" s="259"/>
      <c r="C5910" s="259"/>
      <c r="D5910" s="259"/>
      <c r="E5910" s="259"/>
      <c r="F5910" s="270"/>
      <c r="G5910" s="259"/>
      <c r="H5910" s="259"/>
      <c r="I5910" s="259"/>
      <c r="J5910" s="259"/>
    </row>
    <row r="5911" spans="1:10">
      <c r="A5911" s="259"/>
      <c r="B5911" s="259"/>
      <c r="C5911" s="259"/>
      <c r="D5911" s="259"/>
      <c r="E5911" s="259"/>
      <c r="F5911" s="270"/>
      <c r="G5911" s="259"/>
      <c r="H5911" s="259"/>
      <c r="I5911" s="259"/>
      <c r="J5911" s="259"/>
    </row>
    <row r="5912" spans="1:10">
      <c r="A5912" s="259"/>
      <c r="B5912" s="259"/>
      <c r="C5912" s="259"/>
      <c r="D5912" s="259"/>
      <c r="E5912" s="259"/>
      <c r="F5912" s="270"/>
      <c r="G5912" s="259"/>
      <c r="H5912" s="259"/>
      <c r="I5912" s="259"/>
      <c r="J5912" s="259"/>
    </row>
    <row r="5913" spans="1:10">
      <c r="A5913" s="259"/>
      <c r="B5913" s="259"/>
      <c r="C5913" s="259"/>
      <c r="D5913" s="259"/>
      <c r="E5913" s="259"/>
      <c r="F5913" s="270"/>
      <c r="G5913" s="259"/>
      <c r="H5913" s="259"/>
      <c r="I5913" s="259"/>
      <c r="J5913" s="259"/>
    </row>
    <row r="5914" spans="1:10">
      <c r="A5914" s="259"/>
      <c r="B5914" s="259"/>
      <c r="C5914" s="259"/>
      <c r="D5914" s="259"/>
      <c r="E5914" s="259"/>
      <c r="F5914" s="270"/>
      <c r="G5914" s="259"/>
      <c r="H5914" s="259"/>
      <c r="I5914" s="259"/>
      <c r="J5914" s="259"/>
    </row>
    <row r="5915" spans="1:10">
      <c r="A5915" s="259"/>
      <c r="B5915" s="259"/>
      <c r="C5915" s="259"/>
      <c r="D5915" s="259"/>
      <c r="E5915" s="259"/>
      <c r="F5915" s="270"/>
      <c r="G5915" s="259"/>
      <c r="H5915" s="259"/>
      <c r="I5915" s="259"/>
      <c r="J5915" s="259"/>
    </row>
    <row r="5916" spans="1:10">
      <c r="A5916" s="259"/>
      <c r="B5916" s="259"/>
      <c r="C5916" s="259"/>
      <c r="D5916" s="259"/>
      <c r="E5916" s="259"/>
      <c r="F5916" s="270"/>
      <c r="G5916" s="259"/>
      <c r="H5916" s="259"/>
      <c r="I5916" s="259"/>
      <c r="J5916" s="259"/>
    </row>
    <row r="5917" spans="1:10">
      <c r="A5917" s="259"/>
      <c r="B5917" s="259"/>
      <c r="C5917" s="259"/>
      <c r="D5917" s="259"/>
      <c r="E5917" s="259"/>
      <c r="F5917" s="270"/>
      <c r="G5917" s="259"/>
      <c r="H5917" s="259"/>
      <c r="I5917" s="259"/>
      <c r="J5917" s="259"/>
    </row>
    <row r="5918" spans="1:10">
      <c r="A5918" s="259"/>
      <c r="B5918" s="259"/>
      <c r="C5918" s="259"/>
      <c r="D5918" s="259"/>
      <c r="E5918" s="259"/>
      <c r="F5918" s="270"/>
      <c r="G5918" s="259"/>
      <c r="H5918" s="259"/>
      <c r="I5918" s="259"/>
      <c r="J5918" s="259"/>
    </row>
    <row r="5919" spans="1:10">
      <c r="A5919" s="259"/>
      <c r="B5919" s="259"/>
      <c r="C5919" s="259"/>
      <c r="D5919" s="259"/>
      <c r="E5919" s="259"/>
      <c r="F5919" s="270"/>
      <c r="G5919" s="259"/>
      <c r="H5919" s="259"/>
      <c r="I5919" s="259"/>
      <c r="J5919" s="259"/>
    </row>
    <row r="5920" spans="1:10">
      <c r="A5920" s="259"/>
      <c r="B5920" s="259"/>
      <c r="C5920" s="259"/>
      <c r="D5920" s="259"/>
      <c r="E5920" s="259"/>
      <c r="F5920" s="270"/>
      <c r="G5920" s="259"/>
      <c r="H5920" s="259"/>
      <c r="I5920" s="259"/>
      <c r="J5920" s="259"/>
    </row>
    <row r="5921" spans="1:10">
      <c r="A5921" s="259"/>
      <c r="B5921" s="259"/>
      <c r="C5921" s="259"/>
      <c r="D5921" s="259"/>
      <c r="E5921" s="259"/>
      <c r="F5921" s="270"/>
      <c r="G5921" s="259"/>
      <c r="H5921" s="259"/>
      <c r="I5921" s="259"/>
      <c r="J5921" s="259"/>
    </row>
    <row r="5922" spans="1:10">
      <c r="A5922" s="259"/>
      <c r="B5922" s="259"/>
      <c r="C5922" s="259"/>
      <c r="D5922" s="259"/>
      <c r="E5922" s="259"/>
      <c r="F5922" s="270"/>
      <c r="G5922" s="259"/>
      <c r="H5922" s="259"/>
      <c r="I5922" s="259"/>
      <c r="J5922" s="259"/>
    </row>
    <row r="5923" spans="1:10">
      <c r="A5923" s="259"/>
      <c r="B5923" s="259"/>
      <c r="C5923" s="259"/>
      <c r="D5923" s="259"/>
      <c r="E5923" s="259"/>
      <c r="F5923" s="270"/>
      <c r="G5923" s="259"/>
      <c r="H5923" s="259"/>
      <c r="I5923" s="259"/>
      <c r="J5923" s="259"/>
    </row>
    <row r="5924" spans="1:10">
      <c r="A5924" s="259"/>
      <c r="B5924" s="259"/>
      <c r="C5924" s="259"/>
      <c r="D5924" s="259"/>
      <c r="E5924" s="259"/>
      <c r="F5924" s="270"/>
      <c r="G5924" s="259"/>
      <c r="H5924" s="259"/>
      <c r="I5924" s="259"/>
      <c r="J5924" s="259"/>
    </row>
    <row r="5925" spans="1:10">
      <c r="A5925" s="259"/>
      <c r="B5925" s="259"/>
      <c r="C5925" s="259"/>
      <c r="D5925" s="259"/>
      <c r="E5925" s="259"/>
      <c r="F5925" s="270"/>
      <c r="G5925" s="259"/>
      <c r="H5925" s="259"/>
      <c r="I5925" s="259"/>
      <c r="J5925" s="259"/>
    </row>
    <row r="5926" spans="1:10">
      <c r="A5926" s="259"/>
      <c r="B5926" s="259"/>
      <c r="C5926" s="259"/>
      <c r="D5926" s="259"/>
      <c r="E5926" s="259"/>
      <c r="F5926" s="270"/>
      <c r="G5926" s="259"/>
      <c r="H5926" s="259"/>
      <c r="I5926" s="259"/>
      <c r="J5926" s="259"/>
    </row>
    <row r="5927" spans="1:10">
      <c r="A5927" s="259"/>
      <c r="B5927" s="259"/>
      <c r="C5927" s="259"/>
      <c r="D5927" s="259"/>
      <c r="E5927" s="259"/>
      <c r="F5927" s="270"/>
      <c r="G5927" s="259"/>
      <c r="H5927" s="259"/>
      <c r="I5927" s="259"/>
      <c r="J5927" s="259"/>
    </row>
    <row r="5928" spans="1:10">
      <c r="A5928" s="259"/>
      <c r="B5928" s="259"/>
      <c r="C5928" s="259"/>
      <c r="D5928" s="259"/>
      <c r="E5928" s="259"/>
      <c r="F5928" s="270"/>
      <c r="G5928" s="259"/>
      <c r="H5928" s="259"/>
      <c r="I5928" s="259"/>
      <c r="J5928" s="259"/>
    </row>
    <row r="5929" spans="1:10">
      <c r="A5929" s="259"/>
      <c r="B5929" s="259"/>
      <c r="C5929" s="259"/>
      <c r="D5929" s="259"/>
      <c r="E5929" s="259"/>
      <c r="F5929" s="270"/>
      <c r="G5929" s="259"/>
      <c r="H5929" s="259"/>
      <c r="I5929" s="259"/>
      <c r="J5929" s="259"/>
    </row>
    <row r="5930" spans="1:10">
      <c r="A5930" s="259"/>
      <c r="B5930" s="259"/>
      <c r="C5930" s="259"/>
      <c r="D5930" s="259"/>
      <c r="E5930" s="259"/>
      <c r="F5930" s="270"/>
      <c r="G5930" s="259"/>
      <c r="H5930" s="259"/>
      <c r="I5930" s="259"/>
      <c r="J5930" s="259"/>
    </row>
    <row r="5931" spans="1:10">
      <c r="A5931" s="259"/>
      <c r="B5931" s="259"/>
      <c r="C5931" s="259"/>
      <c r="D5931" s="259"/>
      <c r="E5931" s="259"/>
      <c r="F5931" s="270"/>
      <c r="G5931" s="259"/>
      <c r="H5931" s="259"/>
      <c r="I5931" s="259"/>
      <c r="J5931" s="259"/>
    </row>
    <row r="5932" spans="1:10">
      <c r="A5932" s="259"/>
      <c r="B5932" s="259"/>
      <c r="C5932" s="259"/>
      <c r="D5932" s="259"/>
      <c r="E5932" s="259"/>
      <c r="F5932" s="270"/>
      <c r="G5932" s="259"/>
      <c r="H5932" s="259"/>
      <c r="I5932" s="259"/>
      <c r="J5932" s="259"/>
    </row>
    <row r="5933" spans="1:10">
      <c r="A5933" s="259"/>
      <c r="B5933" s="259"/>
      <c r="C5933" s="259"/>
      <c r="D5933" s="259"/>
      <c r="E5933" s="259"/>
      <c r="F5933" s="270"/>
      <c r="G5933" s="259"/>
      <c r="H5933" s="259"/>
      <c r="I5933" s="259"/>
      <c r="J5933" s="259"/>
    </row>
    <row r="5934" spans="1:10">
      <c r="A5934" s="259"/>
      <c r="B5934" s="259"/>
      <c r="C5934" s="259"/>
      <c r="D5934" s="259"/>
      <c r="E5934" s="259"/>
      <c r="F5934" s="270"/>
      <c r="G5934" s="259"/>
      <c r="H5934" s="259"/>
      <c r="I5934" s="259"/>
      <c r="J5934" s="259"/>
    </row>
    <row r="5935" spans="1:10">
      <c r="A5935" s="259"/>
      <c r="B5935" s="259"/>
      <c r="C5935" s="259"/>
      <c r="D5935" s="259"/>
      <c r="E5935" s="259"/>
      <c r="F5935" s="270"/>
      <c r="G5935" s="259"/>
      <c r="H5935" s="259"/>
      <c r="I5935" s="259"/>
      <c r="J5935" s="259"/>
    </row>
    <row r="5936" spans="1:10">
      <c r="A5936" s="259"/>
      <c r="B5936" s="259"/>
      <c r="C5936" s="259"/>
      <c r="D5936" s="259"/>
      <c r="E5936" s="259"/>
      <c r="F5936" s="270"/>
      <c r="G5936" s="259"/>
      <c r="H5936" s="259"/>
      <c r="I5936" s="259"/>
      <c r="J5936" s="259"/>
    </row>
    <row r="5937" spans="1:10">
      <c r="A5937" s="259"/>
      <c r="B5937" s="259"/>
      <c r="C5937" s="259"/>
      <c r="D5937" s="259"/>
      <c r="E5937" s="259"/>
      <c r="F5937" s="270"/>
      <c r="G5937" s="259"/>
      <c r="H5937" s="259"/>
      <c r="I5937" s="259"/>
      <c r="J5937" s="259"/>
    </row>
    <row r="5938" spans="1:10">
      <c r="A5938" s="259"/>
      <c r="B5938" s="259"/>
      <c r="C5938" s="259"/>
      <c r="D5938" s="259"/>
      <c r="E5938" s="259"/>
      <c r="F5938" s="270"/>
      <c r="G5938" s="259"/>
      <c r="H5938" s="259"/>
      <c r="I5938" s="259"/>
      <c r="J5938" s="259"/>
    </row>
    <row r="5939" spans="1:10">
      <c r="A5939" s="259"/>
      <c r="B5939" s="259"/>
      <c r="C5939" s="259"/>
      <c r="D5939" s="259"/>
      <c r="E5939" s="259"/>
      <c r="F5939" s="270"/>
      <c r="G5939" s="259"/>
      <c r="H5939" s="259"/>
      <c r="I5939" s="259"/>
      <c r="J5939" s="259"/>
    </row>
    <row r="5940" spans="1:10">
      <c r="A5940" s="259"/>
      <c r="B5940" s="259"/>
      <c r="C5940" s="259"/>
      <c r="D5940" s="259"/>
      <c r="E5940" s="259"/>
      <c r="F5940" s="270"/>
      <c r="G5940" s="259"/>
      <c r="H5940" s="259"/>
      <c r="I5940" s="259"/>
      <c r="J5940" s="259"/>
    </row>
    <row r="5941" spans="1:10">
      <c r="A5941" s="259"/>
      <c r="B5941" s="259"/>
      <c r="C5941" s="259"/>
      <c r="D5941" s="259"/>
      <c r="E5941" s="259"/>
      <c r="F5941" s="270"/>
      <c r="G5941" s="259"/>
      <c r="H5941" s="259"/>
      <c r="I5941" s="259"/>
      <c r="J5941" s="259"/>
    </row>
    <row r="5942" spans="1:10">
      <c r="A5942" s="259"/>
      <c r="B5942" s="259"/>
      <c r="C5942" s="259"/>
      <c r="D5942" s="259"/>
      <c r="E5942" s="259"/>
      <c r="F5942" s="270"/>
      <c r="G5942" s="259"/>
      <c r="H5942" s="259"/>
      <c r="I5942" s="259"/>
      <c r="J5942" s="259"/>
    </row>
    <row r="5943" spans="1:10">
      <c r="A5943" s="259"/>
      <c r="B5943" s="259"/>
      <c r="C5943" s="259"/>
      <c r="D5943" s="259"/>
      <c r="E5943" s="259"/>
      <c r="F5943" s="270"/>
      <c r="G5943" s="259"/>
      <c r="H5943" s="259"/>
      <c r="I5943" s="259"/>
      <c r="J5943" s="259"/>
    </row>
    <row r="5944" spans="1:10">
      <c r="A5944" s="259"/>
      <c r="B5944" s="259"/>
      <c r="C5944" s="259"/>
      <c r="D5944" s="259"/>
      <c r="E5944" s="259"/>
      <c r="F5944" s="270"/>
      <c r="G5944" s="259"/>
      <c r="H5944" s="259"/>
      <c r="I5944" s="259"/>
      <c r="J5944" s="259"/>
    </row>
    <row r="5945" spans="1:10">
      <c r="A5945" s="259"/>
      <c r="B5945" s="259"/>
      <c r="C5945" s="259"/>
      <c r="D5945" s="259"/>
      <c r="E5945" s="259"/>
      <c r="F5945" s="270"/>
      <c r="G5945" s="259"/>
      <c r="H5945" s="259"/>
      <c r="I5945" s="259"/>
      <c r="J5945" s="259"/>
    </row>
    <row r="5946" spans="1:10">
      <c r="A5946" s="259"/>
      <c r="B5946" s="259"/>
      <c r="C5946" s="259"/>
      <c r="D5946" s="259"/>
      <c r="E5946" s="259"/>
      <c r="F5946" s="270"/>
      <c r="G5946" s="259"/>
      <c r="H5946" s="259"/>
      <c r="I5946" s="259"/>
      <c r="J5946" s="259"/>
    </row>
    <row r="5947" spans="1:10">
      <c r="A5947" s="259"/>
      <c r="B5947" s="259"/>
      <c r="C5947" s="259"/>
      <c r="D5947" s="259"/>
      <c r="E5947" s="259"/>
      <c r="F5947" s="270"/>
      <c r="G5947" s="259"/>
      <c r="H5947" s="259"/>
      <c r="I5947" s="259"/>
      <c r="J5947" s="259"/>
    </row>
    <row r="5948" spans="1:10">
      <c r="A5948" s="259"/>
      <c r="B5948" s="259"/>
      <c r="C5948" s="259"/>
      <c r="D5948" s="259"/>
      <c r="E5948" s="259"/>
      <c r="F5948" s="270"/>
      <c r="G5948" s="259"/>
      <c r="H5948" s="259"/>
      <c r="I5948" s="259"/>
      <c r="J5948" s="259"/>
    </row>
    <row r="5949" spans="1:10">
      <c r="A5949" s="259"/>
      <c r="B5949" s="259"/>
      <c r="C5949" s="259"/>
      <c r="D5949" s="259"/>
      <c r="E5949" s="259"/>
      <c r="F5949" s="270"/>
      <c r="G5949" s="259"/>
      <c r="H5949" s="259"/>
      <c r="I5949" s="259"/>
      <c r="J5949" s="259"/>
    </row>
    <row r="5950" spans="1:10">
      <c r="A5950" s="259"/>
      <c r="B5950" s="259"/>
      <c r="C5950" s="259"/>
      <c r="D5950" s="259"/>
      <c r="E5950" s="259"/>
      <c r="F5950" s="270"/>
      <c r="G5950" s="259"/>
      <c r="H5950" s="259"/>
      <c r="I5950" s="259"/>
      <c r="J5950" s="259"/>
    </row>
    <row r="5951" spans="1:10">
      <c r="A5951" s="259"/>
      <c r="B5951" s="259"/>
      <c r="C5951" s="259"/>
      <c r="D5951" s="259"/>
      <c r="E5951" s="259"/>
      <c r="F5951" s="270"/>
      <c r="G5951" s="259"/>
      <c r="H5951" s="259"/>
      <c r="I5951" s="259"/>
      <c r="J5951" s="259"/>
    </row>
    <row r="5952" spans="1:10">
      <c r="A5952" s="259"/>
      <c r="B5952" s="259"/>
      <c r="C5952" s="259"/>
      <c r="D5952" s="259"/>
      <c r="E5952" s="259"/>
      <c r="F5952" s="270"/>
      <c r="G5952" s="259"/>
      <c r="H5952" s="259"/>
      <c r="I5952" s="259"/>
      <c r="J5952" s="259"/>
    </row>
    <row r="5953" spans="1:10">
      <c r="A5953" s="259"/>
      <c r="B5953" s="259"/>
      <c r="C5953" s="259"/>
      <c r="D5953" s="259"/>
      <c r="E5953" s="259"/>
      <c r="F5953" s="270"/>
      <c r="G5953" s="259"/>
      <c r="H5953" s="259"/>
      <c r="I5953" s="259"/>
      <c r="J5953" s="259"/>
    </row>
    <row r="5954" spans="1:10">
      <c r="A5954" s="259"/>
      <c r="B5954" s="259"/>
      <c r="C5954" s="259"/>
      <c r="D5954" s="259"/>
      <c r="E5954" s="259"/>
      <c r="F5954" s="270"/>
      <c r="G5954" s="259"/>
      <c r="H5954" s="259"/>
      <c r="I5954" s="259"/>
      <c r="J5954" s="259"/>
    </row>
    <row r="5955" spans="1:10">
      <c r="A5955" s="259"/>
      <c r="B5955" s="259"/>
      <c r="C5955" s="259"/>
      <c r="D5955" s="259"/>
      <c r="E5955" s="259"/>
      <c r="F5955" s="270"/>
      <c r="G5955" s="259"/>
      <c r="H5955" s="259"/>
      <c r="I5955" s="259"/>
      <c r="J5955" s="259"/>
    </row>
    <row r="5956" spans="1:10">
      <c r="A5956" s="259"/>
      <c r="B5956" s="259"/>
      <c r="C5956" s="259"/>
      <c r="D5956" s="259"/>
      <c r="E5956" s="259"/>
      <c r="F5956" s="270"/>
      <c r="G5956" s="259"/>
      <c r="H5956" s="259"/>
      <c r="I5956" s="259"/>
      <c r="J5956" s="259"/>
    </row>
    <row r="5957" spans="1:10">
      <c r="A5957" s="259"/>
      <c r="B5957" s="259"/>
      <c r="C5957" s="259"/>
      <c r="D5957" s="259"/>
      <c r="E5957" s="259"/>
      <c r="F5957" s="270"/>
      <c r="G5957" s="259"/>
      <c r="H5957" s="259"/>
      <c r="I5957" s="259"/>
      <c r="J5957" s="259"/>
    </row>
    <row r="5958" spans="1:10">
      <c r="A5958" s="259"/>
      <c r="B5958" s="259"/>
      <c r="C5958" s="259"/>
      <c r="D5958" s="259"/>
      <c r="E5958" s="259"/>
      <c r="F5958" s="270"/>
      <c r="G5958" s="259"/>
      <c r="H5958" s="259"/>
      <c r="I5958" s="259"/>
      <c r="J5958" s="259"/>
    </row>
    <row r="5959" spans="1:10">
      <c r="A5959" s="259"/>
      <c r="B5959" s="259"/>
      <c r="C5959" s="259"/>
      <c r="D5959" s="259"/>
      <c r="E5959" s="259"/>
      <c r="F5959" s="270"/>
      <c r="G5959" s="259"/>
      <c r="H5959" s="259"/>
      <c r="I5959" s="259"/>
      <c r="J5959" s="259"/>
    </row>
    <row r="5960" spans="1:10">
      <c r="A5960" s="259"/>
      <c r="B5960" s="259"/>
      <c r="C5960" s="259"/>
      <c r="D5960" s="259"/>
      <c r="E5960" s="259"/>
      <c r="F5960" s="270"/>
      <c r="G5960" s="259"/>
      <c r="H5960" s="259"/>
      <c r="I5960" s="259"/>
      <c r="J5960" s="259"/>
    </row>
    <row r="5961" spans="1:10">
      <c r="A5961" s="259"/>
      <c r="B5961" s="259"/>
      <c r="C5961" s="259"/>
      <c r="D5961" s="259"/>
      <c r="E5961" s="259"/>
      <c r="F5961" s="270"/>
      <c r="G5961" s="259"/>
      <c r="H5961" s="259"/>
      <c r="I5961" s="259"/>
      <c r="J5961" s="259"/>
    </row>
    <row r="5962" spans="1:10">
      <c r="A5962" s="259"/>
      <c r="B5962" s="259"/>
      <c r="C5962" s="259"/>
      <c r="D5962" s="259"/>
      <c r="E5962" s="259"/>
      <c r="F5962" s="270"/>
      <c r="G5962" s="259"/>
      <c r="H5962" s="259"/>
      <c r="I5962" s="259"/>
      <c r="J5962" s="259"/>
    </row>
    <row r="5963" spans="1:10">
      <c r="A5963" s="259"/>
      <c r="B5963" s="259"/>
      <c r="C5963" s="259"/>
      <c r="D5963" s="259"/>
      <c r="E5963" s="259"/>
      <c r="F5963" s="270"/>
      <c r="G5963" s="259"/>
      <c r="H5963" s="259"/>
      <c r="I5963" s="259"/>
      <c r="J5963" s="259"/>
    </row>
    <row r="5964" spans="1:10">
      <c r="A5964" s="259"/>
      <c r="B5964" s="259"/>
      <c r="C5964" s="259"/>
      <c r="D5964" s="259"/>
      <c r="E5964" s="259"/>
      <c r="F5964" s="270"/>
      <c r="G5964" s="259"/>
      <c r="H5964" s="259"/>
      <c r="I5964" s="259"/>
      <c r="J5964" s="259"/>
    </row>
    <row r="5965" spans="1:10">
      <c r="A5965" s="259"/>
      <c r="B5965" s="259"/>
      <c r="C5965" s="259"/>
      <c r="D5965" s="259"/>
      <c r="E5965" s="259"/>
      <c r="F5965" s="270"/>
      <c r="G5965" s="259"/>
      <c r="H5965" s="259"/>
      <c r="I5965" s="259"/>
      <c r="J5965" s="259"/>
    </row>
    <row r="5966" spans="1:10">
      <c r="A5966" s="259"/>
      <c r="B5966" s="259"/>
      <c r="C5966" s="259"/>
      <c r="D5966" s="259"/>
      <c r="E5966" s="259"/>
      <c r="F5966" s="270"/>
      <c r="G5966" s="259"/>
      <c r="H5966" s="259"/>
      <c r="I5966" s="259"/>
      <c r="J5966" s="259"/>
    </row>
    <row r="5967" spans="1:10">
      <c r="A5967" s="259"/>
      <c r="B5967" s="259"/>
      <c r="C5967" s="259"/>
      <c r="D5967" s="259"/>
      <c r="E5967" s="259"/>
      <c r="F5967" s="270"/>
      <c r="G5967" s="259"/>
      <c r="H5967" s="259"/>
      <c r="I5967" s="259"/>
      <c r="J5967" s="259"/>
    </row>
    <row r="5968" spans="1:10">
      <c r="A5968" s="259"/>
      <c r="B5968" s="259"/>
      <c r="C5968" s="259"/>
      <c r="D5968" s="259"/>
      <c r="E5968" s="259"/>
      <c r="F5968" s="270"/>
      <c r="G5968" s="259"/>
      <c r="H5968" s="259"/>
      <c r="I5968" s="259"/>
      <c r="J5968" s="259"/>
    </row>
    <row r="5969" spans="1:10">
      <c r="A5969" s="259"/>
      <c r="B5969" s="259"/>
      <c r="C5969" s="259"/>
      <c r="D5969" s="259"/>
      <c r="E5969" s="259"/>
      <c r="F5969" s="270"/>
      <c r="G5969" s="259"/>
      <c r="H5969" s="259"/>
      <c r="I5969" s="259"/>
      <c r="J5969" s="259"/>
    </row>
    <row r="5970" spans="1:10">
      <c r="A5970" s="259"/>
      <c r="B5970" s="259"/>
      <c r="C5970" s="259"/>
      <c r="D5970" s="259"/>
      <c r="E5970" s="259"/>
      <c r="F5970" s="270"/>
      <c r="G5970" s="259"/>
      <c r="H5970" s="259"/>
      <c r="I5970" s="259"/>
      <c r="J5970" s="259"/>
    </row>
    <row r="5971" spans="1:10">
      <c r="A5971" s="259"/>
      <c r="B5971" s="259"/>
      <c r="C5971" s="259"/>
      <c r="D5971" s="259"/>
      <c r="E5971" s="259"/>
      <c r="F5971" s="270"/>
      <c r="G5971" s="259"/>
      <c r="H5971" s="259"/>
      <c r="I5971" s="259"/>
      <c r="J5971" s="259"/>
    </row>
    <row r="5972" spans="1:10">
      <c r="A5972" s="259"/>
      <c r="B5972" s="259"/>
      <c r="C5972" s="259"/>
      <c r="D5972" s="259"/>
      <c r="E5972" s="259"/>
      <c r="F5972" s="270"/>
      <c r="G5972" s="259"/>
      <c r="H5972" s="259"/>
      <c r="I5972" s="259"/>
      <c r="J5972" s="259"/>
    </row>
    <row r="5973" spans="1:10">
      <c r="A5973" s="259"/>
      <c r="B5973" s="259"/>
      <c r="C5973" s="259"/>
      <c r="D5973" s="259"/>
      <c r="E5973" s="259"/>
      <c r="F5973" s="270"/>
      <c r="G5973" s="259"/>
      <c r="H5973" s="259"/>
      <c r="I5973" s="259"/>
      <c r="J5973" s="259"/>
    </row>
    <row r="5974" spans="1:10">
      <c r="A5974" s="259"/>
      <c r="B5974" s="259"/>
      <c r="C5974" s="259"/>
      <c r="D5974" s="259"/>
      <c r="E5974" s="259"/>
      <c r="F5974" s="270"/>
      <c r="G5974" s="259"/>
      <c r="H5974" s="259"/>
      <c r="I5974" s="259"/>
      <c r="J5974" s="259"/>
    </row>
    <row r="5975" spans="1:10">
      <c r="A5975" s="259"/>
      <c r="B5975" s="259"/>
      <c r="C5975" s="259"/>
      <c r="D5975" s="259"/>
      <c r="E5975" s="259"/>
      <c r="F5975" s="270"/>
      <c r="G5975" s="259"/>
      <c r="H5975" s="259"/>
      <c r="I5975" s="259"/>
      <c r="J5975" s="259"/>
    </row>
    <row r="5976" spans="1:10">
      <c r="A5976" s="259"/>
      <c r="B5976" s="259"/>
      <c r="C5976" s="259"/>
      <c r="D5976" s="259"/>
      <c r="E5976" s="259"/>
      <c r="F5976" s="270"/>
      <c r="G5976" s="259"/>
      <c r="H5976" s="259"/>
      <c r="I5976" s="259"/>
      <c r="J5976" s="259"/>
    </row>
    <row r="5977" spans="1:10">
      <c r="A5977" s="259"/>
      <c r="B5977" s="259"/>
      <c r="C5977" s="259"/>
      <c r="D5977" s="259"/>
      <c r="E5977" s="259"/>
      <c r="F5977" s="270"/>
      <c r="G5977" s="259"/>
      <c r="H5977" s="259"/>
      <c r="I5977" s="259"/>
      <c r="J5977" s="259"/>
    </row>
    <row r="5978" spans="1:10">
      <c r="A5978" s="259"/>
      <c r="B5978" s="259"/>
      <c r="C5978" s="259"/>
      <c r="D5978" s="259"/>
      <c r="E5978" s="259"/>
      <c r="F5978" s="270"/>
      <c r="G5978" s="259"/>
      <c r="H5978" s="259"/>
      <c r="I5978" s="259"/>
      <c r="J5978" s="259"/>
    </row>
    <row r="5979" spans="1:10">
      <c r="A5979" s="259"/>
      <c r="B5979" s="259"/>
      <c r="C5979" s="259"/>
      <c r="D5979" s="259"/>
      <c r="E5979" s="259"/>
      <c r="F5979" s="270"/>
      <c r="G5979" s="259"/>
      <c r="H5979" s="259"/>
      <c r="I5979" s="259"/>
      <c r="J5979" s="259"/>
    </row>
    <row r="5980" spans="1:10">
      <c r="A5980" s="259"/>
      <c r="B5980" s="259"/>
      <c r="C5980" s="259"/>
      <c r="D5980" s="259"/>
      <c r="E5980" s="259"/>
      <c r="F5980" s="270"/>
      <c r="G5980" s="259"/>
      <c r="H5980" s="259"/>
      <c r="I5980" s="259"/>
      <c r="J5980" s="259"/>
    </row>
    <row r="5981" spans="1:10">
      <c r="A5981" s="259"/>
      <c r="B5981" s="259"/>
      <c r="C5981" s="259"/>
      <c r="D5981" s="259"/>
      <c r="E5981" s="259"/>
      <c r="F5981" s="270"/>
      <c r="G5981" s="259"/>
      <c r="H5981" s="259"/>
      <c r="I5981" s="259"/>
      <c r="J5981" s="259"/>
    </row>
    <row r="5982" spans="1:10">
      <c r="A5982" s="259"/>
      <c r="B5982" s="259"/>
      <c r="C5982" s="259"/>
      <c r="D5982" s="259"/>
      <c r="E5982" s="259"/>
      <c r="F5982" s="270"/>
      <c r="G5982" s="259"/>
      <c r="H5982" s="259"/>
      <c r="I5982" s="259"/>
      <c r="J5982" s="259"/>
    </row>
    <row r="5983" spans="1:10">
      <c r="A5983" s="259"/>
      <c r="B5983" s="259"/>
      <c r="C5983" s="259"/>
      <c r="D5983" s="259"/>
      <c r="E5983" s="259"/>
      <c r="F5983" s="270"/>
      <c r="G5983" s="259"/>
      <c r="H5983" s="259"/>
      <c r="I5983" s="259"/>
      <c r="J5983" s="259"/>
    </row>
    <row r="5984" spans="1:10">
      <c r="A5984" s="259"/>
      <c r="B5984" s="259"/>
      <c r="C5984" s="259"/>
      <c r="D5984" s="259"/>
      <c r="E5984" s="259"/>
      <c r="F5984" s="270"/>
      <c r="G5984" s="259"/>
      <c r="H5984" s="259"/>
      <c r="I5984" s="259"/>
      <c r="J5984" s="259"/>
    </row>
    <row r="5985" spans="1:10">
      <c r="A5985" s="259"/>
      <c r="B5985" s="259"/>
      <c r="C5985" s="259"/>
      <c r="D5985" s="259"/>
      <c r="E5985" s="259"/>
      <c r="F5985" s="270"/>
      <c r="G5985" s="259"/>
      <c r="H5985" s="259"/>
      <c r="I5985" s="259"/>
      <c r="J5985" s="259"/>
    </row>
    <row r="5986" spans="1:10">
      <c r="A5986" s="259"/>
      <c r="B5986" s="259"/>
      <c r="C5986" s="259"/>
      <c r="D5986" s="259"/>
      <c r="E5986" s="259"/>
      <c r="F5986" s="270"/>
      <c r="G5986" s="259"/>
      <c r="H5986" s="259"/>
      <c r="I5986" s="259"/>
      <c r="J5986" s="259"/>
    </row>
    <row r="5987" spans="1:10">
      <c r="A5987" s="259"/>
      <c r="B5987" s="259"/>
      <c r="C5987" s="259"/>
      <c r="D5987" s="259"/>
      <c r="E5987" s="259"/>
      <c r="F5987" s="270"/>
      <c r="G5987" s="259"/>
      <c r="H5987" s="259"/>
      <c r="I5987" s="259"/>
      <c r="J5987" s="259"/>
    </row>
    <row r="5988" spans="1:10">
      <c r="A5988" s="259"/>
      <c r="B5988" s="259"/>
      <c r="C5988" s="259"/>
      <c r="D5988" s="259"/>
      <c r="E5988" s="259"/>
      <c r="F5988" s="270"/>
      <c r="G5988" s="259"/>
      <c r="H5988" s="259"/>
      <c r="I5988" s="259"/>
      <c r="J5988" s="259"/>
    </row>
    <row r="5989" spans="1:10">
      <c r="A5989" s="259"/>
      <c r="B5989" s="259"/>
      <c r="C5989" s="259"/>
      <c r="D5989" s="259"/>
      <c r="E5989" s="259"/>
      <c r="F5989" s="270"/>
      <c r="G5989" s="259"/>
      <c r="H5989" s="259"/>
      <c r="I5989" s="259"/>
      <c r="J5989" s="259"/>
    </row>
    <row r="5990" spans="1:10">
      <c r="A5990" s="259"/>
      <c r="B5990" s="259"/>
      <c r="C5990" s="259"/>
      <c r="D5990" s="259"/>
      <c r="E5990" s="259"/>
      <c r="F5990" s="270"/>
      <c r="G5990" s="259"/>
      <c r="H5990" s="259"/>
      <c r="I5990" s="259"/>
      <c r="J5990" s="259"/>
    </row>
    <row r="5991" spans="1:10">
      <c r="A5991" s="259"/>
      <c r="B5991" s="259"/>
      <c r="C5991" s="259"/>
      <c r="D5991" s="259"/>
      <c r="E5991" s="259"/>
      <c r="F5991" s="270"/>
      <c r="G5991" s="259"/>
      <c r="H5991" s="259"/>
      <c r="I5991" s="259"/>
      <c r="J5991" s="259"/>
    </row>
    <row r="5992" spans="1:10">
      <c r="A5992" s="259"/>
      <c r="B5992" s="259"/>
      <c r="C5992" s="259"/>
      <c r="D5992" s="259"/>
      <c r="E5992" s="259"/>
      <c r="F5992" s="270"/>
      <c r="G5992" s="259"/>
      <c r="H5992" s="259"/>
      <c r="I5992" s="259"/>
      <c r="J5992" s="259"/>
    </row>
    <row r="5993" spans="1:10">
      <c r="A5993" s="259"/>
      <c r="B5993" s="259"/>
      <c r="C5993" s="259"/>
      <c r="D5993" s="259"/>
      <c r="E5993" s="259"/>
      <c r="F5993" s="270"/>
      <c r="G5993" s="259"/>
      <c r="H5993" s="259"/>
      <c r="I5993" s="259"/>
      <c r="J5993" s="259"/>
    </row>
    <row r="5994" spans="1:10">
      <c r="A5994" s="259"/>
      <c r="B5994" s="259"/>
      <c r="C5994" s="259"/>
      <c r="D5994" s="259"/>
      <c r="E5994" s="259"/>
      <c r="F5994" s="270"/>
      <c r="G5994" s="259"/>
      <c r="H5994" s="259"/>
      <c r="I5994" s="259"/>
      <c r="J5994" s="259"/>
    </row>
    <row r="5995" spans="1:10">
      <c r="A5995" s="259"/>
      <c r="B5995" s="259"/>
      <c r="C5995" s="259"/>
      <c r="D5995" s="259"/>
      <c r="E5995" s="259"/>
      <c r="F5995" s="270"/>
      <c r="G5995" s="259"/>
      <c r="H5995" s="259"/>
      <c r="I5995" s="259"/>
      <c r="J5995" s="259"/>
    </row>
    <row r="5996" spans="1:10">
      <c r="A5996" s="259"/>
      <c r="B5996" s="259"/>
      <c r="C5996" s="259"/>
      <c r="D5996" s="259"/>
      <c r="E5996" s="259"/>
      <c r="F5996" s="270"/>
      <c r="G5996" s="259"/>
      <c r="H5996" s="259"/>
      <c r="I5996" s="259"/>
      <c r="J5996" s="259"/>
    </row>
    <row r="5997" spans="1:10">
      <c r="A5997" s="259"/>
      <c r="B5997" s="259"/>
      <c r="C5997" s="259"/>
      <c r="D5997" s="259"/>
      <c r="E5997" s="259"/>
      <c r="F5997" s="270"/>
      <c r="G5997" s="259"/>
      <c r="H5997" s="259"/>
      <c r="I5997" s="259"/>
      <c r="J5997" s="259"/>
    </row>
    <row r="5998" spans="1:10">
      <c r="A5998" s="259"/>
      <c r="B5998" s="259"/>
      <c r="C5998" s="259"/>
      <c r="D5998" s="259"/>
      <c r="E5998" s="259"/>
      <c r="F5998" s="270"/>
      <c r="G5998" s="259"/>
      <c r="H5998" s="259"/>
      <c r="I5998" s="259"/>
      <c r="J5998" s="259"/>
    </row>
    <row r="5999" spans="1:10">
      <c r="A5999" s="259"/>
      <c r="B5999" s="259"/>
      <c r="C5999" s="259"/>
      <c r="D5999" s="259"/>
      <c r="E5999" s="259"/>
      <c r="F5999" s="270"/>
      <c r="G5999" s="259"/>
      <c r="H5999" s="259"/>
      <c r="I5999" s="259"/>
      <c r="J5999" s="259"/>
    </row>
    <row r="6000" spans="1:10">
      <c r="A6000" s="259"/>
      <c r="B6000" s="259"/>
      <c r="C6000" s="259"/>
      <c r="D6000" s="259"/>
      <c r="E6000" s="259"/>
      <c r="F6000" s="270"/>
      <c r="G6000" s="259"/>
      <c r="H6000" s="259"/>
      <c r="I6000" s="259"/>
      <c r="J6000" s="259"/>
    </row>
    <row r="6001" spans="1:10">
      <c r="A6001" s="259"/>
      <c r="B6001" s="259"/>
      <c r="C6001" s="259"/>
      <c r="D6001" s="259"/>
      <c r="E6001" s="259"/>
      <c r="F6001" s="270"/>
      <c r="G6001" s="259"/>
      <c r="H6001" s="259"/>
      <c r="I6001" s="259"/>
      <c r="J6001" s="259"/>
    </row>
    <row r="6002" spans="1:10">
      <c r="A6002" s="259"/>
      <c r="B6002" s="259"/>
      <c r="C6002" s="259"/>
      <c r="D6002" s="259"/>
      <c r="E6002" s="259"/>
      <c r="F6002" s="270"/>
      <c r="G6002" s="259"/>
      <c r="H6002" s="259"/>
      <c r="I6002" s="259"/>
      <c r="J6002" s="259"/>
    </row>
    <row r="6003" spans="1:10">
      <c r="A6003" s="259"/>
      <c r="B6003" s="259"/>
      <c r="C6003" s="259"/>
      <c r="D6003" s="259"/>
      <c r="E6003" s="259"/>
      <c r="F6003" s="270"/>
      <c r="G6003" s="259"/>
      <c r="H6003" s="259"/>
      <c r="I6003" s="259"/>
      <c r="J6003" s="259"/>
    </row>
    <row r="6004" spans="1:10">
      <c r="A6004" s="259"/>
      <c r="B6004" s="259"/>
      <c r="C6004" s="259"/>
      <c r="D6004" s="259"/>
      <c r="E6004" s="259"/>
      <c r="F6004" s="270"/>
      <c r="G6004" s="259"/>
      <c r="H6004" s="259"/>
      <c r="I6004" s="259"/>
      <c r="J6004" s="259"/>
    </row>
    <row r="6005" spans="1:10">
      <c r="A6005" s="259"/>
      <c r="B6005" s="259"/>
      <c r="C6005" s="259"/>
      <c r="D6005" s="259"/>
      <c r="E6005" s="259"/>
      <c r="F6005" s="270"/>
      <c r="G6005" s="259"/>
      <c r="H6005" s="259"/>
      <c r="I6005" s="259"/>
      <c r="J6005" s="259"/>
    </row>
    <row r="6006" spans="1:10">
      <c r="A6006" s="259"/>
      <c r="B6006" s="259"/>
      <c r="C6006" s="259"/>
      <c r="D6006" s="259"/>
      <c r="E6006" s="259"/>
      <c r="F6006" s="270"/>
      <c r="G6006" s="259"/>
      <c r="H6006" s="259"/>
      <c r="I6006" s="259"/>
      <c r="J6006" s="259"/>
    </row>
    <row r="6007" spans="1:10">
      <c r="A6007" s="259"/>
      <c r="B6007" s="259"/>
      <c r="C6007" s="259"/>
      <c r="D6007" s="259"/>
      <c r="E6007" s="259"/>
      <c r="F6007" s="270"/>
      <c r="G6007" s="259"/>
      <c r="H6007" s="259"/>
      <c r="I6007" s="259"/>
      <c r="J6007" s="259"/>
    </row>
    <row r="6008" spans="1:10">
      <c r="A6008" s="259"/>
      <c r="B6008" s="259"/>
      <c r="C6008" s="259"/>
      <c r="D6008" s="259"/>
      <c r="E6008" s="259"/>
      <c r="F6008" s="270"/>
      <c r="G6008" s="259"/>
      <c r="H6008" s="259"/>
      <c r="I6008" s="259"/>
      <c r="J6008" s="259"/>
    </row>
    <row r="6009" spans="1:10">
      <c r="A6009" s="259"/>
      <c r="B6009" s="259"/>
      <c r="C6009" s="259"/>
      <c r="D6009" s="259"/>
      <c r="E6009" s="259"/>
      <c r="F6009" s="270"/>
      <c r="G6009" s="259"/>
      <c r="H6009" s="259"/>
      <c r="I6009" s="259"/>
      <c r="J6009" s="259"/>
    </row>
    <row r="6010" spans="1:10">
      <c r="A6010" s="259"/>
      <c r="B6010" s="259"/>
      <c r="C6010" s="259"/>
      <c r="D6010" s="259"/>
      <c r="E6010" s="259"/>
      <c r="F6010" s="270"/>
      <c r="G6010" s="259"/>
      <c r="H6010" s="259"/>
      <c r="I6010" s="259"/>
      <c r="J6010" s="259"/>
    </row>
    <row r="6011" spans="1:10">
      <c r="A6011" s="259"/>
      <c r="B6011" s="259"/>
      <c r="C6011" s="259"/>
      <c r="D6011" s="259"/>
      <c r="E6011" s="259"/>
      <c r="F6011" s="270"/>
      <c r="G6011" s="259"/>
      <c r="H6011" s="259"/>
      <c r="I6011" s="259"/>
      <c r="J6011" s="259"/>
    </row>
    <row r="6012" spans="1:10">
      <c r="A6012" s="259"/>
      <c r="B6012" s="259"/>
      <c r="C6012" s="259"/>
      <c r="D6012" s="259"/>
      <c r="E6012" s="259"/>
      <c r="F6012" s="270"/>
      <c r="G6012" s="259"/>
      <c r="H6012" s="259"/>
      <c r="I6012" s="259"/>
      <c r="J6012" s="259"/>
    </row>
    <row r="6013" spans="1:10">
      <c r="A6013" s="259"/>
      <c r="B6013" s="259"/>
      <c r="C6013" s="259"/>
      <c r="D6013" s="259"/>
      <c r="E6013" s="259"/>
      <c r="F6013" s="270"/>
      <c r="G6013" s="259"/>
      <c r="H6013" s="259"/>
      <c r="I6013" s="259"/>
      <c r="J6013" s="259"/>
    </row>
    <row r="6014" spans="1:10">
      <c r="A6014" s="259"/>
      <c r="B6014" s="259"/>
      <c r="C6014" s="259"/>
      <c r="D6014" s="259"/>
      <c r="E6014" s="259"/>
      <c r="F6014" s="270"/>
      <c r="G6014" s="259"/>
      <c r="H6014" s="259"/>
      <c r="I6014" s="259"/>
      <c r="J6014" s="259"/>
    </row>
    <row r="6015" spans="1:10">
      <c r="A6015" s="259"/>
      <c r="B6015" s="259"/>
      <c r="C6015" s="259"/>
      <c r="D6015" s="259"/>
      <c r="E6015" s="259"/>
      <c r="F6015" s="270"/>
      <c r="G6015" s="259"/>
      <c r="H6015" s="259"/>
      <c r="I6015" s="259"/>
      <c r="J6015" s="259"/>
    </row>
    <row r="6016" spans="1:10">
      <c r="A6016" s="259"/>
      <c r="B6016" s="259"/>
      <c r="C6016" s="259"/>
      <c r="D6016" s="259"/>
      <c r="E6016" s="259"/>
      <c r="F6016" s="270"/>
      <c r="G6016" s="259"/>
      <c r="H6016" s="259"/>
      <c r="I6016" s="259"/>
      <c r="J6016" s="259"/>
    </row>
    <row r="6017" spans="1:10">
      <c r="A6017" s="259"/>
      <c r="B6017" s="259"/>
      <c r="C6017" s="259"/>
      <c r="D6017" s="259"/>
      <c r="E6017" s="259"/>
      <c r="F6017" s="270"/>
      <c r="G6017" s="259"/>
      <c r="H6017" s="259"/>
      <c r="I6017" s="259"/>
      <c r="J6017" s="259"/>
    </row>
    <row r="6018" spans="1:10">
      <c r="A6018" s="259"/>
      <c r="B6018" s="259"/>
      <c r="C6018" s="259"/>
      <c r="D6018" s="259"/>
      <c r="E6018" s="259"/>
      <c r="F6018" s="270"/>
      <c r="G6018" s="259"/>
      <c r="H6018" s="259"/>
      <c r="I6018" s="259"/>
      <c r="J6018" s="259"/>
    </row>
    <row r="6019" spans="1:10">
      <c r="A6019" s="259"/>
      <c r="B6019" s="259"/>
      <c r="C6019" s="259"/>
      <c r="D6019" s="259"/>
      <c r="E6019" s="259"/>
      <c r="F6019" s="270"/>
      <c r="G6019" s="259"/>
      <c r="H6019" s="259"/>
      <c r="I6019" s="259"/>
      <c r="J6019" s="259"/>
    </row>
    <row r="6020" spans="1:10">
      <c r="A6020" s="259"/>
      <c r="B6020" s="259"/>
      <c r="C6020" s="259"/>
      <c r="D6020" s="259"/>
      <c r="E6020" s="259"/>
      <c r="F6020" s="270"/>
      <c r="G6020" s="259"/>
      <c r="H6020" s="259"/>
      <c r="I6020" s="259"/>
      <c r="J6020" s="259"/>
    </row>
    <row r="6021" spans="1:10">
      <c r="A6021" s="259"/>
      <c r="B6021" s="259"/>
      <c r="C6021" s="259"/>
      <c r="D6021" s="259"/>
      <c r="E6021" s="259"/>
      <c r="F6021" s="270"/>
      <c r="G6021" s="259"/>
      <c r="H6021" s="259"/>
      <c r="I6021" s="259"/>
      <c r="J6021" s="259"/>
    </row>
    <row r="6022" spans="1:10">
      <c r="A6022" s="259"/>
      <c r="B6022" s="259"/>
      <c r="C6022" s="259"/>
      <c r="D6022" s="259"/>
      <c r="E6022" s="259"/>
      <c r="F6022" s="270"/>
      <c r="G6022" s="259"/>
      <c r="H6022" s="259"/>
      <c r="I6022" s="259"/>
      <c r="J6022" s="259"/>
    </row>
    <row r="6023" spans="1:10">
      <c r="A6023" s="259"/>
      <c r="B6023" s="259"/>
      <c r="C6023" s="259"/>
      <c r="D6023" s="259"/>
      <c r="E6023" s="259"/>
      <c r="F6023" s="270"/>
      <c r="G6023" s="259"/>
      <c r="H6023" s="259"/>
      <c r="I6023" s="259"/>
      <c r="J6023" s="259"/>
    </row>
    <row r="6024" spans="1:10">
      <c r="A6024" s="259"/>
      <c r="B6024" s="259"/>
      <c r="C6024" s="259"/>
      <c r="D6024" s="259"/>
      <c r="E6024" s="259"/>
      <c r="F6024" s="270"/>
      <c r="G6024" s="259"/>
      <c r="H6024" s="259"/>
      <c r="I6024" s="259"/>
      <c r="J6024" s="259"/>
    </row>
    <row r="6025" spans="1:10">
      <c r="A6025" s="259"/>
      <c r="B6025" s="259"/>
      <c r="C6025" s="259"/>
      <c r="D6025" s="259"/>
      <c r="E6025" s="259"/>
      <c r="F6025" s="270"/>
      <c r="G6025" s="259"/>
      <c r="H6025" s="259"/>
      <c r="I6025" s="259"/>
      <c r="J6025" s="259"/>
    </row>
    <row r="6026" spans="1:10">
      <c r="A6026" s="259"/>
      <c r="B6026" s="259"/>
      <c r="C6026" s="259"/>
      <c r="D6026" s="259"/>
      <c r="E6026" s="259"/>
      <c r="F6026" s="270"/>
      <c r="G6026" s="259"/>
      <c r="H6026" s="259"/>
      <c r="I6026" s="259"/>
      <c r="J6026" s="259"/>
    </row>
    <row r="6027" spans="1:10">
      <c r="A6027" s="259"/>
      <c r="B6027" s="259"/>
      <c r="C6027" s="259"/>
      <c r="D6027" s="259"/>
      <c r="E6027" s="259"/>
      <c r="F6027" s="270"/>
      <c r="G6027" s="259"/>
      <c r="H6027" s="259"/>
      <c r="I6027" s="259"/>
      <c r="J6027" s="259"/>
    </row>
    <row r="6028" spans="1:10">
      <c r="A6028" s="259"/>
      <c r="B6028" s="259"/>
      <c r="C6028" s="259"/>
      <c r="D6028" s="259"/>
      <c r="E6028" s="259"/>
      <c r="F6028" s="270"/>
      <c r="G6028" s="259"/>
      <c r="H6028" s="259"/>
      <c r="I6028" s="259"/>
      <c r="J6028" s="259"/>
    </row>
    <row r="6029" spans="1:10">
      <c r="A6029" s="259"/>
      <c r="B6029" s="259"/>
      <c r="C6029" s="259"/>
      <c r="D6029" s="259"/>
      <c r="E6029" s="259"/>
      <c r="F6029" s="270"/>
      <c r="G6029" s="259"/>
      <c r="H6029" s="259"/>
      <c r="I6029" s="259"/>
      <c r="J6029" s="259"/>
    </row>
    <row r="6030" spans="1:10">
      <c r="A6030" s="259"/>
      <c r="B6030" s="259"/>
      <c r="C6030" s="259"/>
      <c r="D6030" s="259"/>
      <c r="E6030" s="259"/>
      <c r="F6030" s="270"/>
      <c r="G6030" s="259"/>
      <c r="H6030" s="259"/>
      <c r="I6030" s="259"/>
      <c r="J6030" s="259"/>
    </row>
    <row r="6031" spans="1:10">
      <c r="A6031" s="259"/>
      <c r="B6031" s="259"/>
      <c r="C6031" s="259"/>
      <c r="D6031" s="259"/>
      <c r="E6031" s="259"/>
      <c r="F6031" s="270"/>
      <c r="G6031" s="259"/>
      <c r="H6031" s="259"/>
      <c r="I6031" s="259"/>
      <c r="J6031" s="259"/>
    </row>
    <row r="6032" spans="1:10">
      <c r="A6032" s="259"/>
      <c r="B6032" s="259"/>
      <c r="C6032" s="259"/>
      <c r="D6032" s="259"/>
      <c r="E6032" s="259"/>
      <c r="F6032" s="270"/>
      <c r="G6032" s="259"/>
      <c r="H6032" s="259"/>
      <c r="I6032" s="259"/>
      <c r="J6032" s="259"/>
    </row>
    <row r="6033" spans="1:10">
      <c r="A6033" s="259"/>
      <c r="B6033" s="259"/>
      <c r="C6033" s="259"/>
      <c r="D6033" s="259"/>
      <c r="E6033" s="259"/>
      <c r="F6033" s="270"/>
      <c r="G6033" s="259"/>
      <c r="H6033" s="259"/>
      <c r="I6033" s="259"/>
      <c r="J6033" s="259"/>
    </row>
    <row r="6034" spans="1:10">
      <c r="A6034" s="259"/>
      <c r="B6034" s="259"/>
      <c r="C6034" s="259"/>
      <c r="D6034" s="259"/>
      <c r="E6034" s="259"/>
      <c r="F6034" s="270"/>
      <c r="G6034" s="259"/>
      <c r="H6034" s="259"/>
      <c r="I6034" s="259"/>
      <c r="J6034" s="259"/>
    </row>
    <row r="6035" spans="1:10">
      <c r="A6035" s="259"/>
      <c r="B6035" s="259"/>
      <c r="C6035" s="259"/>
      <c r="D6035" s="259"/>
      <c r="E6035" s="259"/>
      <c r="F6035" s="270"/>
      <c r="G6035" s="259"/>
      <c r="H6035" s="259"/>
      <c r="I6035" s="259"/>
      <c r="J6035" s="259"/>
    </row>
    <row r="6036" spans="1:10">
      <c r="A6036" s="259"/>
      <c r="B6036" s="259"/>
      <c r="C6036" s="259"/>
      <c r="D6036" s="259"/>
      <c r="E6036" s="259"/>
      <c r="F6036" s="270"/>
      <c r="G6036" s="259"/>
      <c r="H6036" s="259"/>
      <c r="I6036" s="259"/>
      <c r="J6036" s="259"/>
    </row>
    <row r="6037" spans="1:10">
      <c r="A6037" s="259"/>
      <c r="B6037" s="259"/>
      <c r="C6037" s="259"/>
      <c r="D6037" s="259"/>
      <c r="E6037" s="259"/>
      <c r="F6037" s="270"/>
      <c r="G6037" s="259"/>
      <c r="H6037" s="259"/>
      <c r="I6037" s="259"/>
      <c r="J6037" s="259"/>
    </row>
    <row r="6038" spans="1:10">
      <c r="A6038" s="259"/>
      <c r="B6038" s="259"/>
      <c r="C6038" s="259"/>
      <c r="D6038" s="259"/>
      <c r="E6038" s="259"/>
      <c r="F6038" s="270"/>
      <c r="G6038" s="259"/>
      <c r="H6038" s="259"/>
      <c r="I6038" s="259"/>
      <c r="J6038" s="259"/>
    </row>
    <row r="6039" spans="1:10">
      <c r="A6039" s="259"/>
      <c r="B6039" s="259"/>
      <c r="C6039" s="259"/>
      <c r="D6039" s="259"/>
      <c r="E6039" s="259"/>
      <c r="F6039" s="270"/>
      <c r="G6039" s="259"/>
      <c r="H6039" s="259"/>
      <c r="I6039" s="259"/>
      <c r="J6039" s="259"/>
    </row>
    <row r="6040" spans="1:10">
      <c r="A6040" s="259"/>
      <c r="B6040" s="259"/>
      <c r="C6040" s="259"/>
      <c r="D6040" s="259"/>
      <c r="E6040" s="259"/>
      <c r="F6040" s="270"/>
      <c r="G6040" s="259"/>
      <c r="H6040" s="259"/>
      <c r="I6040" s="259"/>
      <c r="J6040" s="259"/>
    </row>
    <row r="6041" spans="1:10">
      <c r="A6041" s="259"/>
      <c r="B6041" s="259"/>
      <c r="C6041" s="259"/>
      <c r="D6041" s="259"/>
      <c r="E6041" s="259"/>
      <c r="F6041" s="270"/>
      <c r="G6041" s="259"/>
      <c r="H6041" s="259"/>
      <c r="I6041" s="259"/>
      <c r="J6041" s="259"/>
    </row>
    <row r="6042" spans="1:10">
      <c r="A6042" s="259"/>
      <c r="B6042" s="259"/>
      <c r="C6042" s="259"/>
      <c r="D6042" s="259"/>
      <c r="E6042" s="259"/>
      <c r="F6042" s="270"/>
      <c r="G6042" s="259"/>
      <c r="H6042" s="259"/>
      <c r="I6042" s="259"/>
      <c r="J6042" s="259"/>
    </row>
    <row r="6043" spans="1:10">
      <c r="A6043" s="259"/>
      <c r="B6043" s="259"/>
      <c r="C6043" s="259"/>
      <c r="D6043" s="259"/>
      <c r="E6043" s="259"/>
      <c r="F6043" s="270"/>
      <c r="G6043" s="259"/>
      <c r="H6043" s="259"/>
      <c r="I6043" s="259"/>
      <c r="J6043" s="259"/>
    </row>
    <row r="6044" spans="1:10">
      <c r="A6044" s="259"/>
      <c r="B6044" s="259"/>
      <c r="C6044" s="259"/>
      <c r="D6044" s="259"/>
      <c r="E6044" s="259"/>
      <c r="F6044" s="270"/>
      <c r="G6044" s="259"/>
      <c r="H6044" s="259"/>
      <c r="I6044" s="259"/>
      <c r="J6044" s="259"/>
    </row>
    <row r="6045" spans="1:10">
      <c r="A6045" s="259"/>
      <c r="B6045" s="259"/>
      <c r="C6045" s="259"/>
      <c r="D6045" s="259"/>
      <c r="E6045" s="259"/>
      <c r="F6045" s="270"/>
      <c r="G6045" s="259"/>
      <c r="H6045" s="259"/>
      <c r="I6045" s="259"/>
      <c r="J6045" s="259"/>
    </row>
    <row r="6046" spans="1:10">
      <c r="A6046" s="259"/>
      <c r="B6046" s="259"/>
      <c r="C6046" s="259"/>
      <c r="D6046" s="259"/>
      <c r="E6046" s="259"/>
      <c r="F6046" s="270"/>
      <c r="G6046" s="259"/>
      <c r="H6046" s="259"/>
      <c r="I6046" s="259"/>
      <c r="J6046" s="259"/>
    </row>
    <row r="6047" spans="1:10">
      <c r="A6047" s="259"/>
      <c r="B6047" s="259"/>
      <c r="C6047" s="259"/>
      <c r="D6047" s="259"/>
      <c r="E6047" s="259"/>
      <c r="F6047" s="270"/>
      <c r="G6047" s="259"/>
      <c r="H6047" s="259"/>
      <c r="I6047" s="259"/>
      <c r="J6047" s="259"/>
    </row>
    <row r="6048" spans="1:10">
      <c r="A6048" s="259"/>
      <c r="B6048" s="259"/>
      <c r="C6048" s="259"/>
      <c r="D6048" s="259"/>
      <c r="E6048" s="259"/>
      <c r="F6048" s="270"/>
      <c r="G6048" s="259"/>
      <c r="H6048" s="259"/>
      <c r="I6048" s="259"/>
      <c r="J6048" s="259"/>
    </row>
    <row r="6049" spans="1:10">
      <c r="A6049" s="259"/>
      <c r="B6049" s="259"/>
      <c r="C6049" s="259"/>
      <c r="D6049" s="259"/>
      <c r="E6049" s="259"/>
      <c r="F6049" s="270"/>
      <c r="G6049" s="259"/>
      <c r="H6049" s="259"/>
      <c r="I6049" s="259"/>
      <c r="J6049" s="259"/>
    </row>
    <row r="6050" spans="1:10">
      <c r="A6050" s="259"/>
      <c r="B6050" s="259"/>
      <c r="C6050" s="259"/>
      <c r="D6050" s="259"/>
      <c r="E6050" s="259"/>
      <c r="F6050" s="270"/>
      <c r="G6050" s="259"/>
      <c r="H6050" s="259"/>
      <c r="I6050" s="259"/>
      <c r="J6050" s="259"/>
    </row>
    <row r="6051" spans="1:10">
      <c r="A6051" s="259"/>
      <c r="B6051" s="259"/>
      <c r="C6051" s="259"/>
      <c r="D6051" s="259"/>
      <c r="E6051" s="259"/>
      <c r="F6051" s="270"/>
      <c r="G6051" s="259"/>
      <c r="H6051" s="259"/>
      <c r="I6051" s="259"/>
      <c r="J6051" s="259"/>
    </row>
    <row r="6052" spans="1:10">
      <c r="A6052" s="259"/>
      <c r="B6052" s="259"/>
      <c r="C6052" s="259"/>
      <c r="D6052" s="259"/>
      <c r="E6052" s="259"/>
      <c r="F6052" s="270"/>
      <c r="G6052" s="259"/>
      <c r="H6052" s="259"/>
      <c r="I6052" s="259"/>
      <c r="J6052" s="259"/>
    </row>
    <row r="6053" spans="1:10">
      <c r="A6053" s="259"/>
      <c r="B6053" s="259"/>
      <c r="C6053" s="259"/>
      <c r="D6053" s="259"/>
      <c r="E6053" s="259"/>
      <c r="F6053" s="270"/>
      <c r="G6053" s="259"/>
      <c r="H6053" s="259"/>
      <c r="I6053" s="259"/>
      <c r="J6053" s="259"/>
    </row>
    <row r="6054" spans="1:10">
      <c r="A6054" s="259"/>
      <c r="B6054" s="259"/>
      <c r="C6054" s="259"/>
      <c r="D6054" s="259"/>
      <c r="E6054" s="259"/>
      <c r="F6054" s="270"/>
      <c r="G6054" s="259"/>
      <c r="H6054" s="259"/>
      <c r="I6054" s="259"/>
      <c r="J6054" s="259"/>
    </row>
    <row r="6055" spans="1:10">
      <c r="A6055" s="259"/>
      <c r="B6055" s="259"/>
      <c r="C6055" s="259"/>
      <c r="D6055" s="259"/>
      <c r="E6055" s="259"/>
      <c r="F6055" s="270"/>
      <c r="G6055" s="259"/>
      <c r="H6055" s="259"/>
      <c r="I6055" s="259"/>
      <c r="J6055" s="259"/>
    </row>
    <row r="6056" spans="1:10">
      <c r="A6056" s="259"/>
      <c r="B6056" s="259"/>
      <c r="C6056" s="259"/>
      <c r="D6056" s="259"/>
      <c r="E6056" s="259"/>
      <c r="F6056" s="270"/>
      <c r="G6056" s="259"/>
      <c r="H6056" s="259"/>
      <c r="I6056" s="259"/>
      <c r="J6056" s="259"/>
    </row>
    <row r="6057" spans="1:10">
      <c r="A6057" s="259"/>
      <c r="B6057" s="259"/>
      <c r="C6057" s="259"/>
      <c r="D6057" s="259"/>
      <c r="E6057" s="259"/>
      <c r="F6057" s="270"/>
      <c r="G6057" s="259"/>
      <c r="H6057" s="259"/>
      <c r="I6057" s="259"/>
      <c r="J6057" s="259"/>
    </row>
    <row r="6058" spans="1:10">
      <c r="A6058" s="259"/>
      <c r="B6058" s="259"/>
      <c r="C6058" s="259"/>
      <c r="D6058" s="259"/>
      <c r="E6058" s="259"/>
      <c r="F6058" s="270"/>
      <c r="G6058" s="259"/>
      <c r="H6058" s="259"/>
      <c r="I6058" s="259"/>
      <c r="J6058" s="259"/>
    </row>
    <row r="6059" spans="1:10">
      <c r="A6059" s="259"/>
      <c r="B6059" s="259"/>
      <c r="C6059" s="259"/>
      <c r="D6059" s="259"/>
      <c r="E6059" s="259"/>
      <c r="F6059" s="270"/>
      <c r="G6059" s="259"/>
      <c r="H6059" s="259"/>
      <c r="I6059" s="259"/>
      <c r="J6059" s="259"/>
    </row>
    <row r="6060" spans="1:10">
      <c r="A6060" s="259"/>
      <c r="B6060" s="259"/>
      <c r="C6060" s="259"/>
      <c r="D6060" s="259"/>
      <c r="E6060" s="259"/>
      <c r="F6060" s="270"/>
      <c r="G6060" s="259"/>
      <c r="H6060" s="259"/>
      <c r="I6060" s="259"/>
      <c r="J6060" s="259"/>
    </row>
    <row r="6061" spans="1:10">
      <c r="A6061" s="259"/>
      <c r="B6061" s="259"/>
      <c r="C6061" s="259"/>
      <c r="D6061" s="259"/>
      <c r="E6061" s="259"/>
      <c r="F6061" s="270"/>
      <c r="G6061" s="259"/>
      <c r="H6061" s="259"/>
      <c r="I6061" s="259"/>
      <c r="J6061" s="259"/>
    </row>
    <row r="6062" spans="1:10">
      <c r="A6062" s="259"/>
      <c r="B6062" s="259"/>
      <c r="C6062" s="259"/>
      <c r="D6062" s="259"/>
      <c r="E6062" s="259"/>
      <c r="F6062" s="270"/>
      <c r="G6062" s="259"/>
      <c r="H6062" s="259"/>
      <c r="I6062" s="259"/>
      <c r="J6062" s="259"/>
    </row>
    <row r="6063" spans="1:10">
      <c r="A6063" s="259"/>
      <c r="B6063" s="259"/>
      <c r="C6063" s="259"/>
      <c r="D6063" s="259"/>
      <c r="E6063" s="259"/>
      <c r="F6063" s="270"/>
      <c r="G6063" s="259"/>
      <c r="H6063" s="259"/>
      <c r="I6063" s="259"/>
      <c r="J6063" s="259"/>
    </row>
    <row r="6064" spans="1:10">
      <c r="A6064" s="259"/>
      <c r="B6064" s="259"/>
      <c r="C6064" s="259"/>
      <c r="D6064" s="259"/>
      <c r="E6064" s="259"/>
      <c r="F6064" s="270"/>
      <c r="G6064" s="259"/>
      <c r="H6064" s="259"/>
      <c r="I6064" s="259"/>
      <c r="J6064" s="259"/>
    </row>
    <row r="6065" spans="1:10">
      <c r="A6065" s="259"/>
      <c r="B6065" s="259"/>
      <c r="C6065" s="259"/>
      <c r="D6065" s="259"/>
      <c r="E6065" s="259"/>
      <c r="F6065" s="270"/>
      <c r="G6065" s="259"/>
      <c r="H6065" s="259"/>
      <c r="I6065" s="259"/>
      <c r="J6065" s="259"/>
    </row>
    <row r="6066" spans="1:10">
      <c r="A6066" s="259"/>
      <c r="B6066" s="259"/>
      <c r="C6066" s="259"/>
      <c r="D6066" s="259"/>
      <c r="E6066" s="259"/>
      <c r="F6066" s="270"/>
      <c r="G6066" s="259"/>
      <c r="H6066" s="259"/>
      <c r="I6066" s="259"/>
      <c r="J6066" s="259"/>
    </row>
    <row r="6067" spans="1:10">
      <c r="A6067" s="259"/>
      <c r="B6067" s="259"/>
      <c r="C6067" s="259"/>
      <c r="D6067" s="259"/>
      <c r="E6067" s="259"/>
      <c r="F6067" s="270"/>
      <c r="G6067" s="259"/>
      <c r="H6067" s="259"/>
      <c r="I6067" s="259"/>
      <c r="J6067" s="259"/>
    </row>
    <row r="6068" spans="1:10">
      <c r="A6068" s="259"/>
      <c r="B6068" s="259"/>
      <c r="C6068" s="259"/>
      <c r="D6068" s="259"/>
      <c r="E6068" s="259"/>
      <c r="F6068" s="270"/>
      <c r="G6068" s="259"/>
      <c r="H6068" s="259"/>
      <c r="I6068" s="259"/>
      <c r="J6068" s="259"/>
    </row>
    <row r="6069" spans="1:10">
      <c r="A6069" s="259"/>
      <c r="B6069" s="259"/>
      <c r="C6069" s="259"/>
      <c r="D6069" s="259"/>
      <c r="E6069" s="259"/>
      <c r="F6069" s="270"/>
      <c r="G6069" s="259"/>
      <c r="H6069" s="259"/>
      <c r="I6069" s="259"/>
      <c r="J6069" s="259"/>
    </row>
    <row r="6070" spans="1:10">
      <c r="A6070" s="259"/>
      <c r="B6070" s="259"/>
      <c r="C6070" s="259"/>
      <c r="D6070" s="259"/>
      <c r="E6070" s="259"/>
      <c r="F6070" s="270"/>
      <c r="G6070" s="259"/>
      <c r="H6070" s="259"/>
      <c r="I6070" s="259"/>
      <c r="J6070" s="259"/>
    </row>
    <row r="6071" spans="1:10">
      <c r="A6071" s="259"/>
      <c r="B6071" s="259"/>
      <c r="C6071" s="259"/>
      <c r="D6071" s="259"/>
      <c r="E6071" s="259"/>
      <c r="F6071" s="270"/>
      <c r="G6071" s="259"/>
      <c r="H6071" s="259"/>
      <c r="I6071" s="259"/>
      <c r="J6071" s="259"/>
    </row>
    <row r="6072" spans="1:10">
      <c r="A6072" s="259"/>
      <c r="B6072" s="259"/>
      <c r="C6072" s="259"/>
      <c r="D6072" s="259"/>
      <c r="E6072" s="259"/>
      <c r="F6072" s="270"/>
      <c r="G6072" s="259"/>
      <c r="H6072" s="259"/>
      <c r="I6072" s="259"/>
      <c r="J6072" s="259"/>
    </row>
    <row r="6073" spans="1:10">
      <c r="A6073" s="259"/>
      <c r="B6073" s="259"/>
      <c r="C6073" s="259"/>
      <c r="D6073" s="259"/>
      <c r="E6073" s="259"/>
      <c r="F6073" s="270"/>
      <c r="G6073" s="259"/>
      <c r="H6073" s="259"/>
      <c r="I6073" s="259"/>
      <c r="J6073" s="259"/>
    </row>
    <row r="6074" spans="1:10">
      <c r="A6074" s="259"/>
      <c r="B6074" s="259"/>
      <c r="C6074" s="259"/>
      <c r="D6074" s="259"/>
      <c r="E6074" s="259"/>
      <c r="F6074" s="270"/>
      <c r="G6074" s="259"/>
      <c r="H6074" s="259"/>
      <c r="I6074" s="259"/>
      <c r="J6074" s="259"/>
    </row>
    <row r="6075" spans="1:10">
      <c r="A6075" s="259"/>
      <c r="B6075" s="259"/>
      <c r="C6075" s="259"/>
      <c r="D6075" s="259"/>
      <c r="E6075" s="259"/>
      <c r="F6075" s="270"/>
      <c r="G6075" s="259"/>
      <c r="H6075" s="259"/>
      <c r="I6075" s="259"/>
      <c r="J6075" s="259"/>
    </row>
    <row r="6076" spans="1:10">
      <c r="A6076" s="259"/>
      <c r="B6076" s="259"/>
      <c r="C6076" s="259"/>
      <c r="D6076" s="259"/>
      <c r="E6076" s="259"/>
      <c r="F6076" s="270"/>
      <c r="G6076" s="259"/>
      <c r="H6076" s="259"/>
      <c r="I6076" s="259"/>
      <c r="J6076" s="259"/>
    </row>
    <row r="6077" spans="1:10">
      <c r="A6077" s="259"/>
      <c r="B6077" s="259"/>
      <c r="C6077" s="259"/>
      <c r="D6077" s="259"/>
      <c r="E6077" s="259"/>
      <c r="F6077" s="270"/>
      <c r="G6077" s="259"/>
      <c r="H6077" s="259"/>
      <c r="I6077" s="259"/>
      <c r="J6077" s="259"/>
    </row>
    <row r="6078" spans="1:10">
      <c r="A6078" s="259"/>
      <c r="B6078" s="259"/>
      <c r="C6078" s="259"/>
      <c r="D6078" s="259"/>
      <c r="E6078" s="259"/>
      <c r="F6078" s="270"/>
      <c r="G6078" s="259"/>
      <c r="H6078" s="259"/>
      <c r="I6078" s="259"/>
      <c r="J6078" s="259"/>
    </row>
    <row r="6079" spans="1:10">
      <c r="A6079" s="259"/>
      <c r="B6079" s="259"/>
      <c r="C6079" s="259"/>
      <c r="D6079" s="259"/>
      <c r="E6079" s="259"/>
      <c r="F6079" s="270"/>
      <c r="G6079" s="259"/>
      <c r="H6079" s="259"/>
      <c r="I6079" s="259"/>
      <c r="J6079" s="259"/>
    </row>
    <row r="6080" spans="1:10">
      <c r="A6080" s="259"/>
      <c r="B6080" s="259"/>
      <c r="C6080" s="259"/>
      <c r="D6080" s="259"/>
      <c r="E6080" s="259"/>
      <c r="F6080" s="270"/>
      <c r="G6080" s="259"/>
      <c r="H6080" s="259"/>
      <c r="I6080" s="259"/>
      <c r="J6080" s="259"/>
    </row>
    <row r="6081" spans="1:10">
      <c r="A6081" s="259"/>
      <c r="B6081" s="259"/>
      <c r="C6081" s="259"/>
      <c r="D6081" s="259"/>
      <c r="E6081" s="259"/>
      <c r="F6081" s="270"/>
      <c r="G6081" s="259"/>
      <c r="H6081" s="259"/>
      <c r="I6081" s="259"/>
      <c r="J6081" s="259"/>
    </row>
    <row r="6082" spans="1:10">
      <c r="A6082" s="259"/>
      <c r="B6082" s="259"/>
      <c r="C6082" s="259"/>
      <c r="D6082" s="259"/>
      <c r="E6082" s="259"/>
      <c r="F6082" s="270"/>
      <c r="G6082" s="259"/>
      <c r="H6082" s="259"/>
      <c r="I6082" s="259"/>
      <c r="J6082" s="259"/>
    </row>
    <row r="6083" spans="1:10">
      <c r="A6083" s="259"/>
      <c r="B6083" s="259"/>
      <c r="C6083" s="259"/>
      <c r="D6083" s="259"/>
      <c r="E6083" s="259"/>
      <c r="F6083" s="270"/>
      <c r="G6083" s="259"/>
      <c r="H6083" s="259"/>
      <c r="I6083" s="259"/>
      <c r="J6083" s="259"/>
    </row>
    <row r="6084" spans="1:10">
      <c r="A6084" s="259"/>
      <c r="B6084" s="259"/>
      <c r="C6084" s="259"/>
      <c r="D6084" s="259"/>
      <c r="E6084" s="259"/>
      <c r="F6084" s="270"/>
      <c r="G6084" s="259"/>
      <c r="H6084" s="259"/>
      <c r="I6084" s="259"/>
      <c r="J6084" s="259"/>
    </row>
    <row r="6085" spans="1:10">
      <c r="A6085" s="259"/>
      <c r="B6085" s="259"/>
      <c r="C6085" s="259"/>
      <c r="D6085" s="259"/>
      <c r="E6085" s="259"/>
      <c r="F6085" s="270"/>
      <c r="G6085" s="259"/>
      <c r="H6085" s="259"/>
      <c r="I6085" s="259"/>
      <c r="J6085" s="259"/>
    </row>
    <row r="6086" spans="1:10">
      <c r="A6086" s="259"/>
      <c r="B6086" s="259"/>
      <c r="C6086" s="259"/>
      <c r="D6086" s="259"/>
      <c r="E6086" s="259"/>
      <c r="F6086" s="270"/>
      <c r="G6086" s="259"/>
      <c r="H6086" s="259"/>
      <c r="I6086" s="259"/>
      <c r="J6086" s="259"/>
    </row>
    <row r="6087" spans="1:10">
      <c r="A6087" s="259"/>
      <c r="B6087" s="259"/>
      <c r="C6087" s="259"/>
      <c r="D6087" s="259"/>
      <c r="E6087" s="259"/>
      <c r="F6087" s="270"/>
      <c r="G6087" s="259"/>
      <c r="H6087" s="259"/>
      <c r="I6087" s="259"/>
      <c r="J6087" s="259"/>
    </row>
    <row r="6088" spans="1:10">
      <c r="A6088" s="259"/>
      <c r="B6088" s="259"/>
      <c r="C6088" s="259"/>
      <c r="D6088" s="259"/>
      <c r="E6088" s="259"/>
      <c r="F6088" s="270"/>
      <c r="G6088" s="259"/>
      <c r="H6088" s="259"/>
      <c r="I6088" s="259"/>
      <c r="J6088" s="259"/>
    </row>
    <row r="6089" spans="1:10">
      <c r="A6089" s="259"/>
      <c r="B6089" s="259"/>
      <c r="C6089" s="259"/>
      <c r="D6089" s="259"/>
      <c r="E6089" s="259"/>
      <c r="F6089" s="270"/>
      <c r="G6089" s="259"/>
      <c r="H6089" s="259"/>
      <c r="I6089" s="259"/>
      <c r="J6089" s="259"/>
    </row>
    <row r="6090" spans="1:10">
      <c r="A6090" s="259"/>
      <c r="B6090" s="259"/>
      <c r="C6090" s="259"/>
      <c r="D6090" s="259"/>
      <c r="E6090" s="259"/>
      <c r="F6090" s="270"/>
      <c r="G6090" s="259"/>
      <c r="H6090" s="259"/>
      <c r="I6090" s="259"/>
      <c r="J6090" s="259"/>
    </row>
    <row r="6091" spans="1:10">
      <c r="A6091" s="259"/>
      <c r="B6091" s="259"/>
      <c r="C6091" s="259"/>
      <c r="D6091" s="259"/>
      <c r="E6091" s="259"/>
      <c r="F6091" s="270"/>
      <c r="G6091" s="259"/>
      <c r="H6091" s="259"/>
      <c r="I6091" s="259"/>
      <c r="J6091" s="259"/>
    </row>
    <row r="6092" spans="1:10">
      <c r="A6092" s="259"/>
      <c r="B6092" s="259"/>
      <c r="C6092" s="259"/>
      <c r="D6092" s="259"/>
      <c r="E6092" s="259"/>
      <c r="F6092" s="270"/>
      <c r="G6092" s="259"/>
      <c r="H6092" s="259"/>
      <c r="I6092" s="259"/>
      <c r="J6092" s="259"/>
    </row>
    <row r="6093" spans="1:10">
      <c r="A6093" s="259"/>
      <c r="B6093" s="259"/>
      <c r="C6093" s="259"/>
      <c r="D6093" s="259"/>
      <c r="E6093" s="259"/>
      <c r="F6093" s="270"/>
      <c r="G6093" s="259"/>
      <c r="H6093" s="259"/>
      <c r="I6093" s="259"/>
      <c r="J6093" s="259"/>
    </row>
    <row r="6094" spans="1:10">
      <c r="A6094" s="259"/>
      <c r="B6094" s="259"/>
      <c r="C6094" s="259"/>
      <c r="D6094" s="259"/>
      <c r="E6094" s="259"/>
      <c r="F6094" s="270"/>
      <c r="G6094" s="259"/>
      <c r="H6094" s="259"/>
      <c r="I6094" s="259"/>
      <c r="J6094" s="259"/>
    </row>
    <row r="6095" spans="1:10">
      <c r="A6095" s="259"/>
      <c r="B6095" s="259"/>
      <c r="C6095" s="259"/>
      <c r="D6095" s="259"/>
      <c r="E6095" s="259"/>
      <c r="F6095" s="270"/>
      <c r="G6095" s="259"/>
      <c r="H6095" s="259"/>
      <c r="I6095" s="259"/>
      <c r="J6095" s="259"/>
    </row>
    <row r="6096" spans="1:10">
      <c r="A6096" s="259"/>
      <c r="B6096" s="259"/>
      <c r="C6096" s="259"/>
      <c r="D6096" s="259"/>
      <c r="E6096" s="259"/>
      <c r="F6096" s="270"/>
      <c r="G6096" s="259"/>
      <c r="H6096" s="259"/>
      <c r="I6096" s="259"/>
      <c r="J6096" s="259"/>
    </row>
    <row r="6097" spans="1:10">
      <c r="A6097" s="259"/>
      <c r="B6097" s="259"/>
      <c r="C6097" s="259"/>
      <c r="D6097" s="259"/>
      <c r="E6097" s="259"/>
      <c r="F6097" s="270"/>
      <c r="G6097" s="259"/>
      <c r="H6097" s="259"/>
      <c r="I6097" s="259"/>
      <c r="J6097" s="259"/>
    </row>
    <row r="6098" spans="1:10">
      <c r="A6098" s="259"/>
      <c r="B6098" s="259"/>
      <c r="C6098" s="259"/>
      <c r="D6098" s="259"/>
      <c r="E6098" s="259"/>
      <c r="F6098" s="270"/>
      <c r="G6098" s="259"/>
      <c r="H6098" s="259"/>
      <c r="I6098" s="259"/>
      <c r="J6098" s="259"/>
    </row>
    <row r="6099" spans="1:10">
      <c r="A6099" s="259"/>
      <c r="B6099" s="259"/>
      <c r="C6099" s="259"/>
      <c r="D6099" s="259"/>
      <c r="E6099" s="259"/>
      <c r="F6099" s="270"/>
      <c r="G6099" s="259"/>
      <c r="H6099" s="259"/>
      <c r="I6099" s="259"/>
      <c r="J6099" s="259"/>
    </row>
    <row r="6100" spans="1:10">
      <c r="A6100" s="259"/>
      <c r="B6100" s="259"/>
      <c r="C6100" s="259"/>
      <c r="D6100" s="259"/>
      <c r="E6100" s="259"/>
      <c r="F6100" s="270"/>
      <c r="G6100" s="259"/>
      <c r="H6100" s="259"/>
      <c r="I6100" s="259"/>
      <c r="J6100" s="259"/>
    </row>
    <row r="6101" spans="1:10">
      <c r="A6101" s="259"/>
      <c r="B6101" s="259"/>
      <c r="C6101" s="259"/>
      <c r="D6101" s="259"/>
      <c r="E6101" s="259"/>
      <c r="F6101" s="270"/>
      <c r="G6101" s="259"/>
      <c r="H6101" s="259"/>
      <c r="I6101" s="259"/>
      <c r="J6101" s="259"/>
    </row>
    <row r="6102" spans="1:10">
      <c r="A6102" s="259"/>
      <c r="B6102" s="259"/>
      <c r="C6102" s="259"/>
      <c r="D6102" s="259"/>
      <c r="E6102" s="259"/>
      <c r="F6102" s="270"/>
      <c r="G6102" s="259"/>
      <c r="H6102" s="259"/>
      <c r="I6102" s="259"/>
      <c r="J6102" s="259"/>
    </row>
    <row r="6103" spans="1:10">
      <c r="A6103" s="259"/>
      <c r="B6103" s="259"/>
      <c r="C6103" s="259"/>
      <c r="D6103" s="259"/>
      <c r="E6103" s="259"/>
      <c r="F6103" s="270"/>
      <c r="G6103" s="259"/>
      <c r="H6103" s="259"/>
      <c r="I6103" s="259"/>
      <c r="J6103" s="259"/>
    </row>
    <row r="6104" spans="1:10">
      <c r="A6104" s="259"/>
      <c r="B6104" s="259"/>
      <c r="C6104" s="259"/>
      <c r="D6104" s="259"/>
      <c r="E6104" s="259"/>
      <c r="F6104" s="270"/>
      <c r="G6104" s="259"/>
      <c r="H6104" s="259"/>
      <c r="I6104" s="259"/>
      <c r="J6104" s="259"/>
    </row>
    <row r="6105" spans="1:10">
      <c r="A6105" s="259"/>
      <c r="B6105" s="259"/>
      <c r="C6105" s="259"/>
      <c r="D6105" s="259"/>
      <c r="E6105" s="259"/>
      <c r="F6105" s="270"/>
      <c r="G6105" s="259"/>
      <c r="H6105" s="259"/>
      <c r="I6105" s="259"/>
      <c r="J6105" s="259"/>
    </row>
    <row r="6106" spans="1:10">
      <c r="A6106" s="259"/>
      <c r="B6106" s="259"/>
      <c r="C6106" s="259"/>
      <c r="D6106" s="259"/>
      <c r="E6106" s="259"/>
      <c r="F6106" s="270"/>
      <c r="G6106" s="259"/>
      <c r="H6106" s="259"/>
      <c r="I6106" s="259"/>
      <c r="J6106" s="259"/>
    </row>
    <row r="6107" spans="1:10">
      <c r="A6107" s="259"/>
      <c r="B6107" s="259"/>
      <c r="C6107" s="259"/>
      <c r="D6107" s="259"/>
      <c r="E6107" s="259"/>
      <c r="F6107" s="270"/>
      <c r="G6107" s="259"/>
      <c r="H6107" s="259"/>
      <c r="I6107" s="259"/>
      <c r="J6107" s="259"/>
    </row>
    <row r="6108" spans="1:10">
      <c r="A6108" s="259"/>
      <c r="B6108" s="259"/>
      <c r="C6108" s="259"/>
      <c r="D6108" s="259"/>
      <c r="E6108" s="259"/>
      <c r="F6108" s="270"/>
      <c r="G6108" s="259"/>
      <c r="H6108" s="259"/>
      <c r="I6108" s="259"/>
      <c r="J6108" s="259"/>
    </row>
    <row r="6109" spans="1:10">
      <c r="A6109" s="259"/>
      <c r="B6109" s="259"/>
      <c r="C6109" s="259"/>
      <c r="D6109" s="259"/>
      <c r="E6109" s="259"/>
      <c r="F6109" s="270"/>
      <c r="G6109" s="259"/>
      <c r="H6109" s="259"/>
      <c r="I6109" s="259"/>
      <c r="J6109" s="259"/>
    </row>
    <row r="6110" spans="1:10">
      <c r="A6110" s="259"/>
      <c r="B6110" s="259"/>
      <c r="C6110" s="259"/>
      <c r="D6110" s="259"/>
      <c r="E6110" s="259"/>
      <c r="F6110" s="270"/>
      <c r="G6110" s="259"/>
      <c r="H6110" s="259"/>
      <c r="I6110" s="259"/>
      <c r="J6110" s="259"/>
    </row>
    <row r="6111" spans="1:10">
      <c r="A6111" s="259"/>
      <c r="B6111" s="259"/>
      <c r="C6111" s="259"/>
      <c r="D6111" s="259"/>
      <c r="E6111" s="259"/>
      <c r="F6111" s="270"/>
      <c r="G6111" s="259"/>
      <c r="H6111" s="259"/>
      <c r="I6111" s="259"/>
      <c r="J6111" s="259"/>
    </row>
    <row r="6112" spans="1:10">
      <c r="A6112" s="259"/>
      <c r="B6112" s="259"/>
      <c r="C6112" s="259"/>
      <c r="D6112" s="259"/>
      <c r="E6112" s="259"/>
      <c r="F6112" s="270"/>
      <c r="G6112" s="259"/>
      <c r="H6112" s="259"/>
      <c r="I6112" s="259"/>
      <c r="J6112" s="259"/>
    </row>
    <row r="6113" spans="1:10">
      <c r="A6113" s="259"/>
      <c r="B6113" s="259"/>
      <c r="C6113" s="259"/>
      <c r="D6113" s="259"/>
      <c r="E6113" s="259"/>
      <c r="F6113" s="270"/>
      <c r="G6113" s="259"/>
      <c r="H6113" s="259"/>
      <c r="I6113" s="259"/>
      <c r="J6113" s="259"/>
    </row>
    <row r="6114" spans="1:10">
      <c r="A6114" s="259"/>
      <c r="B6114" s="259"/>
      <c r="C6114" s="259"/>
      <c r="D6114" s="259"/>
      <c r="E6114" s="259"/>
      <c r="F6114" s="270"/>
      <c r="G6114" s="259"/>
      <c r="H6114" s="259"/>
      <c r="I6114" s="259"/>
      <c r="J6114" s="259"/>
    </row>
    <row r="6115" spans="1:10">
      <c r="A6115" s="259"/>
      <c r="B6115" s="259"/>
      <c r="C6115" s="259"/>
      <c r="D6115" s="259"/>
      <c r="E6115" s="259"/>
      <c r="F6115" s="270"/>
      <c r="G6115" s="259"/>
      <c r="H6115" s="259"/>
      <c r="I6115" s="259"/>
      <c r="J6115" s="259"/>
    </row>
    <row r="6116" spans="1:10">
      <c r="A6116" s="259"/>
      <c r="B6116" s="259"/>
      <c r="C6116" s="259"/>
      <c r="D6116" s="259"/>
      <c r="E6116" s="259"/>
      <c r="F6116" s="270"/>
      <c r="G6116" s="259"/>
      <c r="H6116" s="259"/>
      <c r="I6116" s="259"/>
      <c r="J6116" s="259"/>
    </row>
    <row r="6117" spans="1:10">
      <c r="A6117" s="259"/>
      <c r="B6117" s="259"/>
      <c r="C6117" s="259"/>
      <c r="D6117" s="259"/>
      <c r="E6117" s="259"/>
      <c r="F6117" s="270"/>
      <c r="G6117" s="259"/>
      <c r="H6117" s="259"/>
      <c r="I6117" s="259"/>
      <c r="J6117" s="259"/>
    </row>
    <row r="6118" spans="1:10">
      <c r="A6118" s="259"/>
      <c r="B6118" s="259"/>
      <c r="C6118" s="259"/>
      <c r="D6118" s="259"/>
      <c r="E6118" s="259"/>
      <c r="F6118" s="270"/>
      <c r="G6118" s="259"/>
      <c r="H6118" s="259"/>
      <c r="I6118" s="259"/>
      <c r="J6118" s="259"/>
    </row>
    <row r="6119" spans="1:10">
      <c r="A6119" s="259"/>
      <c r="B6119" s="259"/>
      <c r="C6119" s="259"/>
      <c r="D6119" s="259"/>
      <c r="E6119" s="259"/>
      <c r="F6119" s="270"/>
      <c r="G6119" s="259"/>
      <c r="H6119" s="259"/>
      <c r="I6119" s="259"/>
      <c r="J6119" s="259"/>
    </row>
    <row r="6120" spans="1:10">
      <c r="A6120" s="259"/>
      <c r="B6120" s="259"/>
      <c r="C6120" s="259"/>
      <c r="D6120" s="259"/>
      <c r="E6120" s="259"/>
      <c r="F6120" s="270"/>
      <c r="G6120" s="259"/>
      <c r="H6120" s="259"/>
      <c r="I6120" s="259"/>
      <c r="J6120" s="259"/>
    </row>
    <row r="6121" spans="1:10">
      <c r="A6121" s="259"/>
      <c r="B6121" s="259"/>
      <c r="C6121" s="259"/>
      <c r="D6121" s="259"/>
      <c r="E6121" s="259"/>
      <c r="F6121" s="270"/>
      <c r="G6121" s="259"/>
      <c r="H6121" s="259"/>
      <c r="I6121" s="259"/>
      <c r="J6121" s="259"/>
    </row>
    <row r="6122" spans="1:10">
      <c r="A6122" s="259"/>
      <c r="B6122" s="259"/>
      <c r="C6122" s="259"/>
      <c r="D6122" s="259"/>
      <c r="E6122" s="259"/>
      <c r="F6122" s="270"/>
      <c r="G6122" s="259"/>
      <c r="H6122" s="259"/>
      <c r="I6122" s="259"/>
      <c r="J6122" s="259"/>
    </row>
    <row r="6123" spans="1:10">
      <c r="A6123" s="259"/>
      <c r="B6123" s="259"/>
      <c r="C6123" s="259"/>
      <c r="D6123" s="259"/>
      <c r="E6123" s="259"/>
      <c r="F6123" s="270"/>
      <c r="G6123" s="259"/>
      <c r="H6123" s="259"/>
      <c r="I6123" s="259"/>
      <c r="J6123" s="259"/>
    </row>
    <row r="6124" spans="1:10">
      <c r="A6124" s="259"/>
      <c r="B6124" s="259"/>
      <c r="C6124" s="259"/>
      <c r="D6124" s="259"/>
      <c r="E6124" s="259"/>
      <c r="F6124" s="270"/>
      <c r="G6124" s="259"/>
      <c r="H6124" s="259"/>
      <c r="I6124" s="259"/>
      <c r="J6124" s="259"/>
    </row>
    <row r="6125" spans="1:10">
      <c r="A6125" s="259"/>
      <c r="B6125" s="259"/>
      <c r="C6125" s="259"/>
      <c r="D6125" s="259"/>
      <c r="E6125" s="259"/>
      <c r="F6125" s="270"/>
      <c r="G6125" s="259"/>
      <c r="H6125" s="259"/>
      <c r="I6125" s="259"/>
      <c r="J6125" s="259"/>
    </row>
    <row r="6126" spans="1:10">
      <c r="A6126" s="259"/>
      <c r="B6126" s="259"/>
      <c r="C6126" s="259"/>
      <c r="D6126" s="259"/>
      <c r="E6126" s="259"/>
      <c r="F6126" s="270"/>
      <c r="G6126" s="259"/>
      <c r="H6126" s="259"/>
      <c r="I6126" s="259"/>
      <c r="J6126" s="259"/>
    </row>
    <row r="6127" spans="1:10">
      <c r="A6127" s="259"/>
      <c r="B6127" s="259"/>
      <c r="C6127" s="259"/>
      <c r="D6127" s="259"/>
      <c r="E6127" s="259"/>
      <c r="F6127" s="270"/>
      <c r="G6127" s="259"/>
      <c r="H6127" s="259"/>
      <c r="I6127" s="259"/>
      <c r="J6127" s="259"/>
    </row>
    <row r="6128" spans="1:10">
      <c r="A6128" s="259"/>
      <c r="B6128" s="259"/>
      <c r="C6128" s="259"/>
      <c r="D6128" s="259"/>
      <c r="E6128" s="259"/>
      <c r="F6128" s="270"/>
      <c r="G6128" s="259"/>
      <c r="H6128" s="259"/>
      <c r="I6128" s="259"/>
      <c r="J6128" s="259"/>
    </row>
    <row r="6129" spans="1:10">
      <c r="A6129" s="259"/>
      <c r="B6129" s="259"/>
      <c r="C6129" s="259"/>
      <c r="D6129" s="259"/>
      <c r="E6129" s="259"/>
      <c r="F6129" s="270"/>
      <c r="G6129" s="259"/>
      <c r="H6129" s="259"/>
      <c r="I6129" s="259"/>
      <c r="J6129" s="259"/>
    </row>
    <row r="6130" spans="1:10">
      <c r="A6130" s="259"/>
      <c r="B6130" s="259"/>
      <c r="C6130" s="259"/>
      <c r="D6130" s="259"/>
      <c r="E6130" s="259"/>
      <c r="F6130" s="270"/>
      <c r="G6130" s="259"/>
      <c r="H6130" s="259"/>
      <c r="I6130" s="259"/>
      <c r="J6130" s="259"/>
    </row>
    <row r="6131" spans="1:10">
      <c r="A6131" s="259"/>
      <c r="B6131" s="259"/>
      <c r="C6131" s="259"/>
      <c r="D6131" s="259"/>
      <c r="E6131" s="259"/>
      <c r="F6131" s="270"/>
      <c r="G6131" s="259"/>
      <c r="H6131" s="259"/>
      <c r="I6131" s="259"/>
      <c r="J6131" s="259"/>
    </row>
    <row r="6132" spans="1:10">
      <c r="A6132" s="259"/>
      <c r="B6132" s="259"/>
      <c r="C6132" s="259"/>
      <c r="D6132" s="259"/>
      <c r="E6132" s="259"/>
      <c r="F6132" s="270"/>
      <c r="G6132" s="259"/>
      <c r="H6132" s="259"/>
      <c r="I6132" s="259"/>
      <c r="J6132" s="259"/>
    </row>
    <row r="6133" spans="1:10">
      <c r="A6133" s="259"/>
      <c r="B6133" s="259"/>
      <c r="C6133" s="259"/>
      <c r="D6133" s="259"/>
      <c r="E6133" s="259"/>
      <c r="F6133" s="270"/>
      <c r="G6133" s="259"/>
      <c r="H6133" s="259"/>
      <c r="I6133" s="259"/>
      <c r="J6133" s="259"/>
    </row>
    <row r="6134" spans="1:10">
      <c r="A6134" s="259"/>
      <c r="B6134" s="259"/>
      <c r="C6134" s="259"/>
      <c r="D6134" s="259"/>
      <c r="E6134" s="259"/>
      <c r="F6134" s="270"/>
      <c r="G6134" s="259"/>
      <c r="H6134" s="259"/>
      <c r="I6134" s="259"/>
      <c r="J6134" s="259"/>
    </row>
    <row r="6135" spans="1:10">
      <c r="A6135" s="259"/>
      <c r="B6135" s="259"/>
      <c r="C6135" s="259"/>
      <c r="D6135" s="259"/>
      <c r="E6135" s="259"/>
      <c r="F6135" s="270"/>
      <c r="G6135" s="259"/>
      <c r="H6135" s="259"/>
      <c r="I6135" s="259"/>
      <c r="J6135" s="259"/>
    </row>
    <row r="6136" spans="1:10">
      <c r="A6136" s="259"/>
      <c r="B6136" s="259"/>
      <c r="C6136" s="259"/>
      <c r="D6136" s="259"/>
      <c r="E6136" s="259"/>
      <c r="F6136" s="270"/>
      <c r="G6136" s="259"/>
      <c r="H6136" s="259"/>
      <c r="I6136" s="259"/>
      <c r="J6136" s="259"/>
    </row>
    <row r="6137" spans="1:10">
      <c r="A6137" s="259"/>
      <c r="B6137" s="259"/>
      <c r="C6137" s="259"/>
      <c r="D6137" s="259"/>
      <c r="E6137" s="259"/>
      <c r="F6137" s="270"/>
      <c r="G6137" s="259"/>
      <c r="H6137" s="259"/>
      <c r="I6137" s="259"/>
      <c r="J6137" s="259"/>
    </row>
    <row r="6138" spans="1:10">
      <c r="A6138" s="259"/>
      <c r="B6138" s="259"/>
      <c r="C6138" s="259"/>
      <c r="D6138" s="259"/>
      <c r="E6138" s="259"/>
      <c r="F6138" s="270"/>
      <c r="G6138" s="259"/>
      <c r="H6138" s="259"/>
      <c r="I6138" s="259"/>
      <c r="J6138" s="259"/>
    </row>
    <row r="6139" spans="1:10">
      <c r="A6139" s="259"/>
      <c r="B6139" s="259"/>
      <c r="C6139" s="259"/>
      <c r="D6139" s="259"/>
      <c r="E6139" s="259"/>
      <c r="F6139" s="270"/>
      <c r="G6139" s="259"/>
      <c r="H6139" s="259"/>
      <c r="I6139" s="259"/>
      <c r="J6139" s="259"/>
    </row>
    <row r="6140" spans="1:10">
      <c r="A6140" s="259"/>
      <c r="B6140" s="259"/>
      <c r="C6140" s="259"/>
      <c r="D6140" s="259"/>
      <c r="E6140" s="259"/>
      <c r="F6140" s="270"/>
      <c r="G6140" s="259"/>
      <c r="H6140" s="259"/>
      <c r="I6140" s="259"/>
      <c r="J6140" s="259"/>
    </row>
    <row r="6141" spans="1:10">
      <c r="A6141" s="259"/>
      <c r="B6141" s="259"/>
      <c r="C6141" s="259"/>
      <c r="D6141" s="259"/>
      <c r="E6141" s="259"/>
      <c r="F6141" s="270"/>
      <c r="G6141" s="259"/>
      <c r="H6141" s="259"/>
      <c r="I6141" s="259"/>
      <c r="J6141" s="259"/>
    </row>
    <row r="6142" spans="1:10">
      <c r="A6142" s="259"/>
      <c r="B6142" s="259"/>
      <c r="C6142" s="259"/>
      <c r="D6142" s="259"/>
      <c r="E6142" s="259"/>
      <c r="F6142" s="270"/>
      <c r="G6142" s="259"/>
      <c r="H6142" s="259"/>
      <c r="I6142" s="259"/>
      <c r="J6142" s="259"/>
    </row>
    <row r="6143" spans="1:10">
      <c r="A6143" s="259"/>
      <c r="B6143" s="259"/>
      <c r="C6143" s="259"/>
      <c r="D6143" s="259"/>
      <c r="E6143" s="259"/>
      <c r="F6143" s="270"/>
      <c r="G6143" s="259"/>
      <c r="H6143" s="259"/>
      <c r="I6143" s="259"/>
      <c r="J6143" s="259"/>
    </row>
    <row r="6144" spans="1:10">
      <c r="A6144" s="259"/>
      <c r="B6144" s="259"/>
      <c r="C6144" s="259"/>
      <c r="D6144" s="259"/>
      <c r="E6144" s="259"/>
      <c r="F6144" s="270"/>
      <c r="G6144" s="259"/>
      <c r="H6144" s="259"/>
      <c r="I6144" s="259"/>
      <c r="J6144" s="259"/>
    </row>
    <row r="6145" spans="1:10">
      <c r="A6145" s="259"/>
      <c r="B6145" s="259"/>
      <c r="C6145" s="259"/>
      <c r="D6145" s="259"/>
      <c r="E6145" s="259"/>
      <c r="F6145" s="270"/>
      <c r="G6145" s="259"/>
      <c r="H6145" s="259"/>
      <c r="I6145" s="259"/>
      <c r="J6145" s="259"/>
    </row>
    <row r="6146" spans="1:10">
      <c r="A6146" s="259"/>
      <c r="B6146" s="259"/>
      <c r="C6146" s="259"/>
      <c r="D6146" s="259"/>
      <c r="E6146" s="259"/>
      <c r="F6146" s="270"/>
      <c r="G6146" s="259"/>
      <c r="H6146" s="259"/>
      <c r="I6146" s="259"/>
      <c r="J6146" s="259"/>
    </row>
    <row r="6147" spans="1:10">
      <c r="A6147" s="259"/>
      <c r="B6147" s="259"/>
      <c r="C6147" s="259"/>
      <c r="D6147" s="259"/>
      <c r="E6147" s="259"/>
      <c r="F6147" s="270"/>
      <c r="G6147" s="259"/>
      <c r="H6147" s="259"/>
      <c r="I6147" s="259"/>
      <c r="J6147" s="259"/>
    </row>
    <row r="6148" spans="1:10">
      <c r="A6148" s="259"/>
      <c r="B6148" s="259"/>
      <c r="C6148" s="259"/>
      <c r="D6148" s="259"/>
      <c r="E6148" s="259"/>
      <c r="F6148" s="270"/>
      <c r="G6148" s="259"/>
      <c r="H6148" s="259"/>
      <c r="I6148" s="259"/>
      <c r="J6148" s="259"/>
    </row>
    <row r="6149" spans="1:10">
      <c r="A6149" s="259"/>
      <c r="B6149" s="259"/>
      <c r="C6149" s="259"/>
      <c r="D6149" s="259"/>
      <c r="E6149" s="259"/>
      <c r="F6149" s="270"/>
      <c r="G6149" s="259"/>
      <c r="H6149" s="259"/>
      <c r="I6149" s="259"/>
      <c r="J6149" s="259"/>
    </row>
    <row r="6150" spans="1:10">
      <c r="A6150" s="259"/>
      <c r="B6150" s="259"/>
      <c r="C6150" s="259"/>
      <c r="D6150" s="259"/>
      <c r="E6150" s="259"/>
      <c r="F6150" s="270"/>
      <c r="G6150" s="259"/>
      <c r="H6150" s="259"/>
      <c r="I6150" s="259"/>
      <c r="J6150" s="259"/>
    </row>
    <row r="6151" spans="1:10">
      <c r="A6151" s="259"/>
      <c r="B6151" s="259"/>
      <c r="C6151" s="259"/>
      <c r="D6151" s="259"/>
      <c r="E6151" s="259"/>
      <c r="F6151" s="270"/>
      <c r="G6151" s="259"/>
      <c r="H6151" s="259"/>
      <c r="I6151" s="259"/>
      <c r="J6151" s="259"/>
    </row>
    <row r="6152" spans="1:10">
      <c r="A6152" s="259"/>
      <c r="B6152" s="259"/>
      <c r="C6152" s="259"/>
      <c r="D6152" s="259"/>
      <c r="E6152" s="259"/>
      <c r="F6152" s="270"/>
      <c r="G6152" s="259"/>
      <c r="H6152" s="259"/>
      <c r="I6152" s="259"/>
      <c r="J6152" s="259"/>
    </row>
    <row r="6153" spans="1:10">
      <c r="A6153" s="259"/>
      <c r="B6153" s="259"/>
      <c r="C6153" s="259"/>
      <c r="D6153" s="259"/>
      <c r="E6153" s="259"/>
      <c r="F6153" s="270"/>
      <c r="G6153" s="259"/>
      <c r="H6153" s="259"/>
      <c r="I6153" s="259"/>
      <c r="J6153" s="259"/>
    </row>
    <row r="6154" spans="1:10">
      <c r="A6154" s="259"/>
      <c r="B6154" s="259"/>
      <c r="C6154" s="259"/>
      <c r="D6154" s="259"/>
      <c r="E6154" s="259"/>
      <c r="F6154" s="270"/>
      <c r="G6154" s="259"/>
      <c r="H6154" s="259"/>
      <c r="I6154" s="259"/>
      <c r="J6154" s="259"/>
    </row>
    <row r="6155" spans="1:10">
      <c r="A6155" s="259"/>
      <c r="B6155" s="259"/>
      <c r="C6155" s="259"/>
      <c r="D6155" s="259"/>
      <c r="E6155" s="259"/>
      <c r="F6155" s="270"/>
      <c r="G6155" s="259"/>
      <c r="H6155" s="259"/>
      <c r="I6155" s="259"/>
      <c r="J6155" s="259"/>
    </row>
    <row r="6156" spans="1:10">
      <c r="A6156" s="259"/>
      <c r="B6156" s="259"/>
      <c r="C6156" s="259"/>
      <c r="D6156" s="259"/>
      <c r="E6156" s="259"/>
      <c r="F6156" s="270"/>
      <c r="G6156" s="259"/>
      <c r="H6156" s="259"/>
      <c r="I6156" s="259"/>
      <c r="J6156" s="259"/>
    </row>
    <row r="6157" spans="1:10">
      <c r="A6157" s="259"/>
      <c r="B6157" s="259"/>
      <c r="C6157" s="259"/>
      <c r="D6157" s="259"/>
      <c r="E6157" s="259"/>
      <c r="F6157" s="270"/>
      <c r="G6157" s="259"/>
      <c r="H6157" s="259"/>
      <c r="I6157" s="259"/>
      <c r="J6157" s="259"/>
    </row>
    <row r="6158" spans="1:10">
      <c r="A6158" s="259"/>
      <c r="B6158" s="259"/>
      <c r="C6158" s="259"/>
      <c r="D6158" s="259"/>
      <c r="E6158" s="259"/>
      <c r="F6158" s="270"/>
      <c r="G6158" s="259"/>
      <c r="H6158" s="259"/>
      <c r="I6158" s="259"/>
      <c r="J6158" s="259"/>
    </row>
    <row r="6159" spans="1:10">
      <c r="A6159" s="259"/>
      <c r="B6159" s="259"/>
      <c r="C6159" s="259"/>
      <c r="D6159" s="259"/>
      <c r="E6159" s="259"/>
      <c r="F6159" s="270"/>
      <c r="G6159" s="259"/>
      <c r="H6159" s="259"/>
      <c r="I6159" s="259"/>
      <c r="J6159" s="259"/>
    </row>
    <row r="6160" spans="1:10">
      <c r="A6160" s="259"/>
      <c r="B6160" s="259"/>
      <c r="C6160" s="259"/>
      <c r="D6160" s="259"/>
      <c r="E6160" s="259"/>
      <c r="F6160" s="270"/>
      <c r="G6160" s="259"/>
      <c r="H6160" s="259"/>
      <c r="I6160" s="259"/>
      <c r="J6160" s="259"/>
    </row>
    <row r="6161" spans="1:10">
      <c r="A6161" s="259"/>
      <c r="B6161" s="259"/>
      <c r="C6161" s="259"/>
      <c r="D6161" s="259"/>
      <c r="E6161" s="259"/>
      <c r="F6161" s="270"/>
      <c r="G6161" s="259"/>
      <c r="H6161" s="259"/>
      <c r="I6161" s="259"/>
      <c r="J6161" s="259"/>
    </row>
    <row r="6162" spans="1:10">
      <c r="A6162" s="259"/>
      <c r="B6162" s="259"/>
      <c r="C6162" s="259"/>
      <c r="D6162" s="259"/>
      <c r="E6162" s="259"/>
      <c r="F6162" s="270"/>
      <c r="G6162" s="259"/>
      <c r="H6162" s="259"/>
      <c r="I6162" s="259"/>
      <c r="J6162" s="259"/>
    </row>
    <row r="6163" spans="1:10">
      <c r="A6163" s="259"/>
      <c r="B6163" s="259"/>
      <c r="C6163" s="259"/>
      <c r="D6163" s="259"/>
      <c r="E6163" s="259"/>
      <c r="F6163" s="270"/>
      <c r="G6163" s="259"/>
      <c r="H6163" s="259"/>
      <c r="I6163" s="259"/>
      <c r="J6163" s="259"/>
    </row>
    <row r="6164" spans="1:10">
      <c r="A6164" s="259"/>
      <c r="B6164" s="259"/>
      <c r="C6164" s="259"/>
      <c r="D6164" s="259"/>
      <c r="E6164" s="259"/>
      <c r="F6164" s="270"/>
      <c r="G6164" s="259"/>
      <c r="H6164" s="259"/>
      <c r="I6164" s="259"/>
      <c r="J6164" s="259"/>
    </row>
    <row r="6165" spans="1:10">
      <c r="A6165" s="259"/>
      <c r="B6165" s="259"/>
      <c r="C6165" s="259"/>
      <c r="D6165" s="259"/>
      <c r="E6165" s="259"/>
      <c r="F6165" s="270"/>
      <c r="G6165" s="259"/>
      <c r="H6165" s="259"/>
      <c r="I6165" s="259"/>
      <c r="J6165" s="259"/>
    </row>
    <row r="6166" spans="1:10">
      <c r="A6166" s="259"/>
      <c r="B6166" s="259"/>
      <c r="C6166" s="259"/>
      <c r="D6166" s="259"/>
      <c r="E6166" s="259"/>
      <c r="F6166" s="270"/>
      <c r="G6166" s="259"/>
      <c r="H6166" s="259"/>
      <c r="I6166" s="259"/>
      <c r="J6166" s="259"/>
    </row>
    <row r="6167" spans="1:10">
      <c r="A6167" s="259"/>
      <c r="B6167" s="259"/>
      <c r="C6167" s="259"/>
      <c r="D6167" s="259"/>
      <c r="E6167" s="259"/>
      <c r="F6167" s="270"/>
      <c r="G6167" s="259"/>
      <c r="H6167" s="259"/>
      <c r="I6167" s="259"/>
      <c r="J6167" s="259"/>
    </row>
    <row r="6168" spans="1:10">
      <c r="A6168" s="259"/>
      <c r="B6168" s="259"/>
      <c r="C6168" s="259"/>
      <c r="D6168" s="259"/>
      <c r="E6168" s="259"/>
      <c r="F6168" s="270"/>
      <c r="G6168" s="259"/>
      <c r="H6168" s="259"/>
      <c r="I6168" s="259"/>
      <c r="J6168" s="259"/>
    </row>
    <row r="6169" spans="1:10">
      <c r="A6169" s="259"/>
      <c r="B6169" s="259"/>
      <c r="C6169" s="259"/>
      <c r="D6169" s="259"/>
      <c r="E6169" s="259"/>
      <c r="F6169" s="270"/>
      <c r="G6169" s="259"/>
      <c r="H6169" s="259"/>
      <c r="I6169" s="259"/>
      <c r="J6169" s="259"/>
    </row>
    <row r="6170" spans="1:10">
      <c r="A6170" s="259"/>
      <c r="B6170" s="259"/>
      <c r="C6170" s="259"/>
      <c r="D6170" s="259"/>
      <c r="E6170" s="259"/>
      <c r="F6170" s="270"/>
      <c r="G6170" s="259"/>
      <c r="H6170" s="259"/>
      <c r="I6170" s="259"/>
      <c r="J6170" s="259"/>
    </row>
    <row r="6171" spans="1:10">
      <c r="A6171" s="259"/>
      <c r="B6171" s="259"/>
      <c r="C6171" s="259"/>
      <c r="D6171" s="259"/>
      <c r="E6171" s="259"/>
      <c r="F6171" s="270"/>
      <c r="G6171" s="259"/>
      <c r="H6171" s="259"/>
      <c r="I6171" s="259"/>
      <c r="J6171" s="259"/>
    </row>
    <row r="6172" spans="1:10">
      <c r="A6172" s="259"/>
      <c r="B6172" s="259"/>
      <c r="C6172" s="259"/>
      <c r="D6172" s="259"/>
      <c r="E6172" s="259"/>
      <c r="F6172" s="270"/>
      <c r="G6172" s="259"/>
      <c r="H6172" s="259"/>
      <c r="I6172" s="259"/>
      <c r="J6172" s="259"/>
    </row>
    <row r="6173" spans="1:10">
      <c r="A6173" s="259"/>
      <c r="B6173" s="259"/>
      <c r="C6173" s="259"/>
      <c r="D6173" s="259"/>
      <c r="E6173" s="259"/>
      <c r="F6173" s="270"/>
      <c r="G6173" s="259"/>
      <c r="H6173" s="259"/>
      <c r="I6173" s="259"/>
      <c r="J6173" s="259"/>
    </row>
    <row r="6174" spans="1:10">
      <c r="A6174" s="259"/>
      <c r="B6174" s="259"/>
      <c r="C6174" s="259"/>
      <c r="D6174" s="259"/>
      <c r="E6174" s="259"/>
      <c r="F6174" s="270"/>
      <c r="G6174" s="259"/>
      <c r="H6174" s="259"/>
      <c r="I6174" s="259"/>
      <c r="J6174" s="259"/>
    </row>
    <row r="6175" spans="1:10">
      <c r="A6175" s="259"/>
      <c r="B6175" s="259"/>
      <c r="C6175" s="259"/>
      <c r="D6175" s="259"/>
      <c r="E6175" s="259"/>
      <c r="F6175" s="270"/>
      <c r="G6175" s="259"/>
      <c r="H6175" s="259"/>
      <c r="I6175" s="259"/>
      <c r="J6175" s="259"/>
    </row>
    <row r="6176" spans="1:10">
      <c r="A6176" s="259"/>
      <c r="B6176" s="259"/>
      <c r="C6176" s="259"/>
      <c r="D6176" s="259"/>
      <c r="E6176" s="259"/>
      <c r="F6176" s="270"/>
      <c r="G6176" s="259"/>
      <c r="H6176" s="259"/>
      <c r="I6176" s="259"/>
      <c r="J6176" s="259"/>
    </row>
    <row r="6177" spans="1:10">
      <c r="A6177" s="259"/>
      <c r="B6177" s="259"/>
      <c r="C6177" s="259"/>
      <c r="D6177" s="259"/>
      <c r="E6177" s="259"/>
      <c r="F6177" s="270"/>
      <c r="G6177" s="259"/>
      <c r="H6177" s="259"/>
      <c r="I6177" s="259"/>
      <c r="J6177" s="259"/>
    </row>
    <row r="6178" spans="1:10">
      <c r="A6178" s="259"/>
      <c r="B6178" s="259"/>
      <c r="C6178" s="259"/>
      <c r="D6178" s="259"/>
      <c r="E6178" s="259"/>
      <c r="F6178" s="270"/>
      <c r="G6178" s="259"/>
      <c r="H6178" s="259"/>
      <c r="I6178" s="259"/>
      <c r="J6178" s="259"/>
    </row>
    <row r="6179" spans="1:10">
      <c r="A6179" s="259"/>
      <c r="B6179" s="259"/>
      <c r="C6179" s="259"/>
      <c r="D6179" s="259"/>
      <c r="E6179" s="259"/>
      <c r="F6179" s="270"/>
      <c r="G6179" s="259"/>
      <c r="H6179" s="259"/>
      <c r="I6179" s="259"/>
      <c r="J6179" s="259"/>
    </row>
    <row r="6180" spans="1:10">
      <c r="A6180" s="259"/>
      <c r="B6180" s="259"/>
      <c r="C6180" s="259"/>
      <c r="D6180" s="259"/>
      <c r="E6180" s="259"/>
      <c r="F6180" s="270"/>
      <c r="G6180" s="259"/>
      <c r="H6180" s="259"/>
      <c r="I6180" s="259"/>
      <c r="J6180" s="259"/>
    </row>
    <row r="6181" spans="1:10">
      <c r="A6181" s="259"/>
      <c r="B6181" s="259"/>
      <c r="C6181" s="259"/>
      <c r="D6181" s="259"/>
      <c r="E6181" s="259"/>
      <c r="F6181" s="270"/>
      <c r="G6181" s="259"/>
      <c r="H6181" s="259"/>
      <c r="I6181" s="259"/>
      <c r="J6181" s="259"/>
    </row>
    <row r="6182" spans="1:10">
      <c r="A6182" s="259"/>
      <c r="B6182" s="259"/>
      <c r="C6182" s="259"/>
      <c r="D6182" s="259"/>
      <c r="E6182" s="259"/>
      <c r="F6182" s="270"/>
      <c r="G6182" s="259"/>
      <c r="H6182" s="259"/>
      <c r="I6182" s="259"/>
      <c r="J6182" s="259"/>
    </row>
    <row r="6183" spans="1:10">
      <c r="A6183" s="259"/>
      <c r="B6183" s="259"/>
      <c r="C6183" s="259"/>
      <c r="D6183" s="259"/>
      <c r="E6183" s="259"/>
      <c r="F6183" s="270"/>
      <c r="G6183" s="259"/>
      <c r="H6183" s="259"/>
      <c r="I6183" s="259"/>
      <c r="J6183" s="259"/>
    </row>
    <row r="6184" spans="1:10">
      <c r="A6184" s="259"/>
      <c r="B6184" s="259"/>
      <c r="C6184" s="259"/>
      <c r="D6184" s="259"/>
      <c r="E6184" s="259"/>
      <c r="F6184" s="270"/>
      <c r="G6184" s="259"/>
      <c r="H6184" s="259"/>
      <c r="I6184" s="259"/>
      <c r="J6184" s="259"/>
    </row>
    <row r="6185" spans="1:10">
      <c r="A6185" s="259"/>
      <c r="B6185" s="259"/>
      <c r="C6185" s="259"/>
      <c r="D6185" s="259"/>
      <c r="E6185" s="259"/>
      <c r="F6185" s="270"/>
      <c r="G6185" s="259"/>
      <c r="H6185" s="259"/>
      <c r="I6185" s="259"/>
      <c r="J6185" s="259"/>
    </row>
    <row r="6186" spans="1:10">
      <c r="A6186" s="259"/>
      <c r="B6186" s="259"/>
      <c r="C6186" s="259"/>
      <c r="D6186" s="259"/>
      <c r="E6186" s="259"/>
      <c r="F6186" s="270"/>
      <c r="G6186" s="259"/>
      <c r="H6186" s="259"/>
      <c r="I6186" s="259"/>
      <c r="J6186" s="259"/>
    </row>
    <row r="6187" spans="1:10">
      <c r="A6187" s="259"/>
      <c r="B6187" s="259"/>
      <c r="C6187" s="259"/>
      <c r="D6187" s="259"/>
      <c r="E6187" s="259"/>
      <c r="F6187" s="270"/>
      <c r="G6187" s="259"/>
      <c r="H6187" s="259"/>
      <c r="I6187" s="259"/>
      <c r="J6187" s="259"/>
    </row>
    <row r="6188" spans="1:10">
      <c r="A6188" s="259"/>
      <c r="B6188" s="259"/>
      <c r="C6188" s="259"/>
      <c r="D6188" s="259"/>
      <c r="E6188" s="259"/>
      <c r="F6188" s="270"/>
      <c r="G6188" s="259"/>
      <c r="H6188" s="259"/>
      <c r="I6188" s="259"/>
      <c r="J6188" s="259"/>
    </row>
    <row r="6189" spans="1:10">
      <c r="A6189" s="259"/>
      <c r="B6189" s="259"/>
      <c r="C6189" s="259"/>
      <c r="D6189" s="259"/>
      <c r="E6189" s="259"/>
      <c r="F6189" s="270"/>
      <c r="G6189" s="259"/>
      <c r="H6189" s="259"/>
      <c r="I6189" s="259"/>
      <c r="J6189" s="259"/>
    </row>
    <row r="6190" spans="1:10">
      <c r="A6190" s="259"/>
      <c r="B6190" s="259"/>
      <c r="C6190" s="259"/>
      <c r="D6190" s="259"/>
      <c r="E6190" s="259"/>
      <c r="F6190" s="270"/>
      <c r="G6190" s="259"/>
      <c r="H6190" s="259"/>
      <c r="I6190" s="259"/>
      <c r="J6190" s="259"/>
    </row>
    <row r="6191" spans="1:10">
      <c r="A6191" s="259"/>
      <c r="B6191" s="259"/>
      <c r="C6191" s="259"/>
      <c r="D6191" s="259"/>
      <c r="E6191" s="259"/>
      <c r="F6191" s="270"/>
      <c r="G6191" s="259"/>
      <c r="H6191" s="259"/>
      <c r="I6191" s="259"/>
      <c r="J6191" s="259"/>
    </row>
    <row r="6192" spans="1:10">
      <c r="A6192" s="259"/>
      <c r="B6192" s="259"/>
      <c r="C6192" s="259"/>
      <c r="D6192" s="259"/>
      <c r="E6192" s="259"/>
      <c r="F6192" s="270"/>
      <c r="G6192" s="259"/>
      <c r="H6192" s="259"/>
      <c r="I6192" s="259"/>
      <c r="J6192" s="259"/>
    </row>
    <row r="6193" spans="1:10">
      <c r="A6193" s="259"/>
      <c r="B6193" s="259"/>
      <c r="C6193" s="259"/>
      <c r="D6193" s="259"/>
      <c r="E6193" s="259"/>
      <c r="F6193" s="270"/>
      <c r="G6193" s="259"/>
      <c r="H6193" s="259"/>
      <c r="I6193" s="259"/>
      <c r="J6193" s="259"/>
    </row>
    <row r="6194" spans="1:10">
      <c r="A6194" s="259"/>
      <c r="B6194" s="259"/>
      <c r="C6194" s="259"/>
      <c r="D6194" s="259"/>
      <c r="E6194" s="259"/>
      <c r="F6194" s="270"/>
      <c r="G6194" s="259"/>
      <c r="H6194" s="259"/>
      <c r="I6194" s="259"/>
      <c r="J6194" s="259"/>
    </row>
    <row r="6195" spans="1:10">
      <c r="A6195" s="259"/>
      <c r="B6195" s="259"/>
      <c r="C6195" s="259"/>
      <c r="D6195" s="259"/>
      <c r="E6195" s="259"/>
      <c r="F6195" s="270"/>
      <c r="G6195" s="259"/>
      <c r="H6195" s="259"/>
      <c r="I6195" s="259"/>
      <c r="J6195" s="259"/>
    </row>
    <row r="6196" spans="1:10">
      <c r="A6196" s="259"/>
      <c r="B6196" s="259"/>
      <c r="C6196" s="259"/>
      <c r="D6196" s="259"/>
      <c r="E6196" s="259"/>
      <c r="F6196" s="270"/>
      <c r="G6196" s="259"/>
      <c r="H6196" s="259"/>
      <c r="I6196" s="259"/>
      <c r="J6196" s="259"/>
    </row>
    <row r="6197" spans="1:10">
      <c r="A6197" s="259"/>
      <c r="B6197" s="259"/>
      <c r="C6197" s="259"/>
      <c r="D6197" s="259"/>
      <c r="E6197" s="259"/>
      <c r="F6197" s="270"/>
      <c r="G6197" s="259"/>
      <c r="H6197" s="259"/>
      <c r="I6197" s="259"/>
      <c r="J6197" s="259"/>
    </row>
    <row r="6198" spans="1:10">
      <c r="A6198" s="259"/>
      <c r="B6198" s="259"/>
      <c r="C6198" s="259"/>
      <c r="D6198" s="259"/>
      <c r="E6198" s="259"/>
      <c r="F6198" s="270"/>
      <c r="G6198" s="259"/>
      <c r="H6198" s="259"/>
      <c r="I6198" s="259"/>
      <c r="J6198" s="259"/>
    </row>
    <row r="6199" spans="1:10">
      <c r="A6199" s="259"/>
      <c r="B6199" s="259"/>
      <c r="C6199" s="259"/>
      <c r="D6199" s="259"/>
      <c r="E6199" s="259"/>
      <c r="F6199" s="270"/>
      <c r="G6199" s="259"/>
      <c r="H6199" s="259"/>
      <c r="I6199" s="259"/>
      <c r="J6199" s="259"/>
    </row>
    <row r="6200" spans="1:10">
      <c r="A6200" s="259"/>
      <c r="B6200" s="259"/>
      <c r="C6200" s="259"/>
      <c r="D6200" s="259"/>
      <c r="E6200" s="259"/>
      <c r="F6200" s="270"/>
      <c r="G6200" s="259"/>
      <c r="H6200" s="259"/>
      <c r="I6200" s="259"/>
      <c r="J6200" s="259"/>
    </row>
    <row r="6201" spans="1:10">
      <c r="A6201" s="259"/>
      <c r="B6201" s="259"/>
      <c r="C6201" s="259"/>
      <c r="D6201" s="259"/>
      <c r="E6201" s="259"/>
      <c r="F6201" s="270"/>
      <c r="G6201" s="259"/>
      <c r="H6201" s="259"/>
      <c r="I6201" s="259"/>
      <c r="J6201" s="259"/>
    </row>
    <row r="6202" spans="1:10">
      <c r="A6202" s="259"/>
      <c r="B6202" s="259"/>
      <c r="C6202" s="259"/>
      <c r="D6202" s="259"/>
      <c r="E6202" s="259"/>
      <c r="F6202" s="270"/>
      <c r="G6202" s="259"/>
      <c r="H6202" s="259"/>
      <c r="I6202" s="259"/>
      <c r="J6202" s="259"/>
    </row>
    <row r="6203" spans="1:10">
      <c r="A6203" s="259"/>
      <c r="B6203" s="259"/>
      <c r="C6203" s="259"/>
      <c r="D6203" s="259"/>
      <c r="E6203" s="259"/>
      <c r="F6203" s="270"/>
      <c r="G6203" s="259"/>
      <c r="H6203" s="259"/>
      <c r="I6203" s="259"/>
      <c r="J6203" s="259"/>
    </row>
    <row r="6204" spans="1:10">
      <c r="A6204" s="259"/>
      <c r="B6204" s="259"/>
      <c r="C6204" s="259"/>
      <c r="D6204" s="259"/>
      <c r="E6204" s="259"/>
      <c r="F6204" s="270"/>
      <c r="G6204" s="259"/>
      <c r="H6204" s="259"/>
      <c r="I6204" s="259"/>
      <c r="J6204" s="259"/>
    </row>
    <row r="6205" spans="1:10">
      <c r="A6205" s="259"/>
      <c r="B6205" s="259"/>
      <c r="C6205" s="259"/>
      <c r="D6205" s="259"/>
      <c r="E6205" s="259"/>
      <c r="F6205" s="270"/>
      <c r="G6205" s="259"/>
      <c r="H6205" s="259"/>
      <c r="I6205" s="259"/>
      <c r="J6205" s="259"/>
    </row>
    <row r="6206" spans="1:10">
      <c r="A6206" s="259"/>
      <c r="B6206" s="259"/>
      <c r="C6206" s="259"/>
      <c r="D6206" s="259"/>
      <c r="E6206" s="259"/>
      <c r="F6206" s="270"/>
      <c r="G6206" s="259"/>
      <c r="H6206" s="259"/>
      <c r="I6206" s="259"/>
      <c r="J6206" s="259"/>
    </row>
    <row r="6207" spans="1:10">
      <c r="A6207" s="259"/>
      <c r="B6207" s="259"/>
      <c r="C6207" s="259"/>
      <c r="D6207" s="259"/>
      <c r="E6207" s="259"/>
      <c r="F6207" s="270"/>
      <c r="G6207" s="259"/>
      <c r="H6207" s="259"/>
      <c r="I6207" s="259"/>
      <c r="J6207" s="259"/>
    </row>
    <row r="6208" spans="1:10">
      <c r="A6208" s="259"/>
      <c r="B6208" s="259"/>
      <c r="C6208" s="259"/>
      <c r="D6208" s="259"/>
      <c r="E6208" s="259"/>
      <c r="F6208" s="270"/>
      <c r="G6208" s="259"/>
      <c r="H6208" s="259"/>
      <c r="I6208" s="259"/>
      <c r="J6208" s="259"/>
    </row>
    <row r="6209" spans="1:10">
      <c r="A6209" s="259"/>
      <c r="B6209" s="259"/>
      <c r="C6209" s="259"/>
      <c r="D6209" s="259"/>
      <c r="E6209" s="259"/>
      <c r="F6209" s="270"/>
      <c r="G6209" s="259"/>
      <c r="H6209" s="259"/>
      <c r="I6209" s="259"/>
      <c r="J6209" s="259"/>
    </row>
    <row r="6210" spans="1:10">
      <c r="A6210" s="259"/>
      <c r="B6210" s="259"/>
      <c r="C6210" s="259"/>
      <c r="D6210" s="259"/>
      <c r="E6210" s="259"/>
      <c r="F6210" s="270"/>
      <c r="G6210" s="259"/>
      <c r="H6210" s="259"/>
      <c r="I6210" s="259"/>
      <c r="J6210" s="259"/>
    </row>
    <row r="6211" spans="1:10">
      <c r="A6211" s="259"/>
      <c r="B6211" s="259"/>
      <c r="C6211" s="259"/>
      <c r="D6211" s="259"/>
      <c r="E6211" s="259"/>
      <c r="F6211" s="270"/>
      <c r="G6211" s="259"/>
      <c r="H6211" s="259"/>
      <c r="I6211" s="259"/>
      <c r="J6211" s="259"/>
    </row>
    <row r="6212" spans="1:10">
      <c r="A6212" s="259"/>
      <c r="B6212" s="259"/>
      <c r="C6212" s="259"/>
      <c r="D6212" s="259"/>
      <c r="E6212" s="259"/>
      <c r="F6212" s="270"/>
      <c r="G6212" s="259"/>
      <c r="H6212" s="259"/>
      <c r="I6212" s="259"/>
      <c r="J6212" s="259"/>
    </row>
    <row r="6213" spans="1:10">
      <c r="A6213" s="259"/>
      <c r="B6213" s="259"/>
      <c r="C6213" s="259"/>
      <c r="D6213" s="259"/>
      <c r="E6213" s="259"/>
      <c r="F6213" s="270"/>
      <c r="G6213" s="259"/>
      <c r="H6213" s="259"/>
      <c r="I6213" s="259"/>
      <c r="J6213" s="259"/>
    </row>
    <row r="6214" spans="1:10">
      <c r="A6214" s="259"/>
      <c r="B6214" s="259"/>
      <c r="C6214" s="259"/>
      <c r="D6214" s="259"/>
      <c r="E6214" s="259"/>
      <c r="F6214" s="270"/>
      <c r="G6214" s="259"/>
      <c r="H6214" s="259"/>
      <c r="I6214" s="259"/>
      <c r="J6214" s="259"/>
    </row>
    <row r="6215" spans="1:10">
      <c r="A6215" s="259"/>
      <c r="B6215" s="259"/>
      <c r="C6215" s="259"/>
      <c r="D6215" s="259"/>
      <c r="E6215" s="259"/>
      <c r="F6215" s="270"/>
      <c r="G6215" s="259"/>
      <c r="H6215" s="259"/>
      <c r="I6215" s="259"/>
      <c r="J6215" s="259"/>
    </row>
    <row r="6216" spans="1:10">
      <c r="A6216" s="259"/>
      <c r="B6216" s="259"/>
      <c r="C6216" s="259"/>
      <c r="D6216" s="259"/>
      <c r="E6216" s="259"/>
      <c r="F6216" s="270"/>
      <c r="G6216" s="259"/>
      <c r="H6216" s="259"/>
      <c r="I6216" s="259"/>
      <c r="J6216" s="259"/>
    </row>
    <row r="6217" spans="1:10">
      <c r="A6217" s="259"/>
      <c r="B6217" s="259"/>
      <c r="C6217" s="259"/>
      <c r="D6217" s="259"/>
      <c r="E6217" s="259"/>
      <c r="F6217" s="270"/>
      <c r="G6217" s="259"/>
      <c r="H6217" s="259"/>
      <c r="I6217" s="259"/>
      <c r="J6217" s="259"/>
    </row>
    <row r="6218" spans="1:10">
      <c r="A6218" s="259"/>
      <c r="B6218" s="259"/>
      <c r="C6218" s="259"/>
      <c r="D6218" s="259"/>
      <c r="E6218" s="259"/>
      <c r="F6218" s="270"/>
      <c r="G6218" s="259"/>
      <c r="H6218" s="259"/>
      <c r="I6218" s="259"/>
      <c r="J6218" s="259"/>
    </row>
    <row r="6219" spans="1:10">
      <c r="A6219" s="259"/>
      <c r="B6219" s="259"/>
      <c r="C6219" s="259"/>
      <c r="D6219" s="259"/>
      <c r="E6219" s="259"/>
      <c r="F6219" s="270"/>
      <c r="G6219" s="259"/>
      <c r="H6219" s="259"/>
      <c r="I6219" s="259"/>
      <c r="J6219" s="259"/>
    </row>
    <row r="6220" spans="1:10">
      <c r="A6220" s="259"/>
      <c r="B6220" s="259"/>
      <c r="C6220" s="259"/>
      <c r="D6220" s="259"/>
      <c r="E6220" s="259"/>
      <c r="F6220" s="270"/>
      <c r="G6220" s="259"/>
      <c r="H6220" s="259"/>
      <c r="I6220" s="259"/>
      <c r="J6220" s="259"/>
    </row>
    <row r="6221" spans="1:10">
      <c r="A6221" s="259"/>
      <c r="B6221" s="259"/>
      <c r="C6221" s="259"/>
      <c r="D6221" s="259"/>
      <c r="E6221" s="259"/>
      <c r="F6221" s="270"/>
      <c r="G6221" s="259"/>
      <c r="H6221" s="259"/>
      <c r="I6221" s="259"/>
      <c r="J6221" s="259"/>
    </row>
    <row r="6222" spans="1:10">
      <c r="A6222" s="259"/>
      <c r="B6222" s="259"/>
      <c r="C6222" s="259"/>
      <c r="D6222" s="259"/>
      <c r="E6222" s="259"/>
      <c r="F6222" s="270"/>
      <c r="G6222" s="259"/>
      <c r="H6222" s="259"/>
      <c r="I6222" s="259"/>
      <c r="J6222" s="259"/>
    </row>
    <row r="6223" spans="1:10">
      <c r="A6223" s="259"/>
      <c r="B6223" s="259"/>
      <c r="C6223" s="259"/>
      <c r="D6223" s="259"/>
      <c r="E6223" s="259"/>
      <c r="F6223" s="270"/>
      <c r="G6223" s="259"/>
      <c r="H6223" s="259"/>
      <c r="I6223" s="259"/>
      <c r="J6223" s="259"/>
    </row>
    <row r="6224" spans="1:10">
      <c r="A6224" s="259"/>
      <c r="B6224" s="259"/>
      <c r="C6224" s="259"/>
      <c r="D6224" s="259"/>
      <c r="E6224" s="259"/>
      <c r="F6224" s="270"/>
      <c r="G6224" s="259"/>
      <c r="H6224" s="259"/>
      <c r="I6224" s="259"/>
      <c r="J6224" s="259"/>
    </row>
    <row r="6225" spans="1:10">
      <c r="A6225" s="259"/>
      <c r="B6225" s="259"/>
      <c r="C6225" s="259"/>
      <c r="D6225" s="259"/>
      <c r="E6225" s="259"/>
      <c r="F6225" s="270"/>
      <c r="G6225" s="259"/>
      <c r="H6225" s="259"/>
      <c r="I6225" s="259"/>
      <c r="J6225" s="259"/>
    </row>
    <row r="6226" spans="1:10">
      <c r="A6226" s="259"/>
      <c r="B6226" s="259"/>
      <c r="C6226" s="259"/>
      <c r="D6226" s="259"/>
      <c r="E6226" s="259"/>
      <c r="F6226" s="270"/>
      <c r="G6226" s="259"/>
      <c r="H6226" s="259"/>
      <c r="I6226" s="259"/>
      <c r="J6226" s="259"/>
    </row>
    <row r="6227" spans="1:10">
      <c r="A6227" s="259"/>
      <c r="B6227" s="259"/>
      <c r="C6227" s="259"/>
      <c r="D6227" s="259"/>
      <c r="E6227" s="259"/>
      <c r="F6227" s="270"/>
      <c r="G6227" s="259"/>
      <c r="H6227" s="259"/>
      <c r="I6227" s="259"/>
      <c r="J6227" s="259"/>
    </row>
    <row r="6228" spans="1:10">
      <c r="A6228" s="259"/>
      <c r="B6228" s="259"/>
      <c r="C6228" s="259"/>
      <c r="D6228" s="259"/>
      <c r="E6228" s="259"/>
      <c r="F6228" s="270"/>
      <c r="G6228" s="259"/>
      <c r="H6228" s="259"/>
      <c r="I6228" s="259"/>
      <c r="J6228" s="259"/>
    </row>
    <row r="6229" spans="1:10">
      <c r="A6229" s="259"/>
      <c r="B6229" s="259"/>
      <c r="C6229" s="259"/>
      <c r="D6229" s="259"/>
      <c r="E6229" s="259"/>
      <c r="F6229" s="270"/>
      <c r="G6229" s="259"/>
      <c r="H6229" s="259"/>
      <c r="I6229" s="259"/>
      <c r="J6229" s="259"/>
    </row>
    <row r="6230" spans="1:10">
      <c r="A6230" s="259"/>
      <c r="B6230" s="259"/>
      <c r="C6230" s="259"/>
      <c r="D6230" s="259"/>
      <c r="E6230" s="259"/>
      <c r="F6230" s="270"/>
      <c r="G6230" s="259"/>
      <c r="H6230" s="259"/>
      <c r="I6230" s="259"/>
      <c r="J6230" s="259"/>
    </row>
    <row r="6231" spans="1:10">
      <c r="A6231" s="259"/>
      <c r="B6231" s="259"/>
      <c r="C6231" s="259"/>
      <c r="D6231" s="259"/>
      <c r="E6231" s="259"/>
      <c r="F6231" s="270"/>
      <c r="G6231" s="259"/>
      <c r="H6231" s="259"/>
      <c r="I6231" s="259"/>
      <c r="J6231" s="259"/>
    </row>
    <row r="6232" spans="1:10">
      <c r="A6232" s="259"/>
      <c r="B6232" s="259"/>
      <c r="C6232" s="259"/>
      <c r="D6232" s="259"/>
      <c r="E6232" s="259"/>
      <c r="F6232" s="270"/>
      <c r="G6232" s="259"/>
      <c r="H6232" s="259"/>
      <c r="I6232" s="259"/>
      <c r="J6232" s="259"/>
    </row>
    <row r="6233" spans="1:10">
      <c r="A6233" s="259"/>
      <c r="B6233" s="259"/>
      <c r="C6233" s="259"/>
      <c r="D6233" s="259"/>
      <c r="E6233" s="259"/>
      <c r="F6233" s="270"/>
      <c r="G6233" s="259"/>
      <c r="H6233" s="259"/>
      <c r="I6233" s="259"/>
      <c r="J6233" s="259"/>
    </row>
    <row r="6234" spans="1:10">
      <c r="A6234" s="259"/>
      <c r="B6234" s="259"/>
      <c r="C6234" s="259"/>
      <c r="D6234" s="259"/>
      <c r="E6234" s="259"/>
      <c r="F6234" s="270"/>
      <c r="G6234" s="259"/>
      <c r="H6234" s="259"/>
      <c r="I6234" s="259"/>
      <c r="J6234" s="259"/>
    </row>
    <row r="6235" spans="1:10">
      <c r="A6235" s="259"/>
      <c r="B6235" s="259"/>
      <c r="C6235" s="259"/>
      <c r="D6235" s="259"/>
      <c r="E6235" s="259"/>
      <c r="F6235" s="270"/>
      <c r="G6235" s="259"/>
      <c r="H6235" s="259"/>
      <c r="I6235" s="259"/>
      <c r="J6235" s="259"/>
    </row>
    <row r="6236" spans="1:10">
      <c r="A6236" s="259"/>
      <c r="B6236" s="259"/>
      <c r="C6236" s="259"/>
      <c r="D6236" s="259"/>
      <c r="E6236" s="259"/>
      <c r="F6236" s="270"/>
      <c r="G6236" s="259"/>
      <c r="H6236" s="259"/>
      <c r="I6236" s="259"/>
      <c r="J6236" s="259"/>
    </row>
    <row r="6237" spans="1:10">
      <c r="A6237" s="259"/>
      <c r="B6237" s="259"/>
      <c r="C6237" s="259"/>
      <c r="D6237" s="259"/>
      <c r="E6237" s="259"/>
      <c r="F6237" s="270"/>
      <c r="G6237" s="259"/>
      <c r="H6237" s="259"/>
      <c r="I6237" s="259"/>
      <c r="J6237" s="259"/>
    </row>
    <row r="6238" spans="1:10">
      <c r="A6238" s="259"/>
      <c r="B6238" s="259"/>
      <c r="C6238" s="259"/>
      <c r="D6238" s="259"/>
      <c r="E6238" s="259"/>
      <c r="F6238" s="270"/>
      <c r="G6238" s="259"/>
      <c r="H6238" s="259"/>
      <c r="I6238" s="259"/>
      <c r="J6238" s="259"/>
    </row>
    <row r="6239" spans="1:10">
      <c r="A6239" s="259"/>
      <c r="B6239" s="259"/>
      <c r="C6239" s="259"/>
      <c r="D6239" s="259"/>
      <c r="E6239" s="259"/>
      <c r="F6239" s="270"/>
      <c r="G6239" s="259"/>
      <c r="H6239" s="259"/>
      <c r="I6239" s="259"/>
      <c r="J6239" s="259"/>
    </row>
    <row r="6240" spans="1:10">
      <c r="A6240" s="259"/>
      <c r="B6240" s="259"/>
      <c r="C6240" s="259"/>
      <c r="D6240" s="259"/>
      <c r="E6240" s="259"/>
      <c r="F6240" s="270"/>
      <c r="G6240" s="259"/>
      <c r="H6240" s="259"/>
      <c r="I6240" s="259"/>
      <c r="J6240" s="259"/>
    </row>
    <row r="6241" spans="1:10">
      <c r="A6241" s="259"/>
      <c r="B6241" s="259"/>
      <c r="C6241" s="259"/>
      <c r="D6241" s="259"/>
      <c r="E6241" s="259"/>
      <c r="F6241" s="270"/>
      <c r="G6241" s="259"/>
      <c r="H6241" s="259"/>
      <c r="I6241" s="259"/>
      <c r="J6241" s="259"/>
    </row>
    <row r="6242" spans="1:10">
      <c r="A6242" s="259"/>
      <c r="B6242" s="259"/>
      <c r="C6242" s="259"/>
      <c r="D6242" s="259"/>
      <c r="E6242" s="259"/>
      <c r="F6242" s="270"/>
      <c r="G6242" s="259"/>
      <c r="H6242" s="259"/>
      <c r="I6242" s="259"/>
      <c r="J6242" s="259"/>
    </row>
    <row r="6243" spans="1:10">
      <c r="A6243" s="259"/>
      <c r="B6243" s="259"/>
      <c r="C6243" s="259"/>
      <c r="D6243" s="259"/>
      <c r="E6243" s="259"/>
      <c r="F6243" s="270"/>
      <c r="G6243" s="259"/>
      <c r="H6243" s="259"/>
      <c r="I6243" s="259"/>
      <c r="J6243" s="259"/>
    </row>
    <row r="6244" spans="1:10">
      <c r="A6244" s="259"/>
      <c r="B6244" s="259"/>
      <c r="C6244" s="259"/>
      <c r="D6244" s="259"/>
      <c r="E6244" s="259"/>
      <c r="F6244" s="270"/>
      <c r="G6244" s="259"/>
      <c r="H6244" s="259"/>
      <c r="I6244" s="259"/>
      <c r="J6244" s="259"/>
    </row>
    <row r="6245" spans="1:10">
      <c r="A6245" s="259"/>
      <c r="B6245" s="259"/>
      <c r="C6245" s="259"/>
      <c r="D6245" s="259"/>
      <c r="E6245" s="259"/>
      <c r="F6245" s="270"/>
      <c r="G6245" s="259"/>
      <c r="H6245" s="259"/>
      <c r="I6245" s="259"/>
      <c r="J6245" s="259"/>
    </row>
    <row r="6246" spans="1:10">
      <c r="A6246" s="259"/>
      <c r="B6246" s="259"/>
      <c r="C6246" s="259"/>
      <c r="D6246" s="259"/>
      <c r="E6246" s="259"/>
      <c r="F6246" s="270"/>
      <c r="G6246" s="259"/>
      <c r="H6246" s="259"/>
      <c r="I6246" s="259"/>
      <c r="J6246" s="259"/>
    </row>
    <row r="6247" spans="1:10">
      <c r="A6247" s="259"/>
      <c r="B6247" s="259"/>
      <c r="C6247" s="259"/>
      <c r="D6247" s="259"/>
      <c r="E6247" s="259"/>
      <c r="F6247" s="270"/>
      <c r="G6247" s="259"/>
      <c r="H6247" s="259"/>
      <c r="I6247" s="259"/>
      <c r="J6247" s="259"/>
    </row>
    <row r="6248" spans="1:10">
      <c r="A6248" s="259"/>
      <c r="B6248" s="259"/>
      <c r="C6248" s="259"/>
      <c r="D6248" s="259"/>
      <c r="E6248" s="259"/>
      <c r="F6248" s="270"/>
      <c r="G6248" s="259"/>
      <c r="H6248" s="259"/>
      <c r="I6248" s="259"/>
      <c r="J6248" s="259"/>
    </row>
    <row r="6249" spans="1:10">
      <c r="A6249" s="259"/>
      <c r="B6249" s="259"/>
      <c r="C6249" s="259"/>
      <c r="D6249" s="259"/>
      <c r="E6249" s="259"/>
      <c r="F6249" s="270"/>
      <c r="G6249" s="259"/>
      <c r="H6249" s="259"/>
      <c r="I6249" s="259"/>
      <c r="J6249" s="259"/>
    </row>
    <row r="6250" spans="1:10">
      <c r="A6250" s="259"/>
      <c r="B6250" s="259"/>
      <c r="C6250" s="259"/>
      <c r="D6250" s="259"/>
      <c r="E6250" s="259"/>
      <c r="F6250" s="270"/>
      <c r="G6250" s="259"/>
      <c r="H6250" s="259"/>
      <c r="I6250" s="259"/>
      <c r="J6250" s="259"/>
    </row>
    <row r="6251" spans="1:10">
      <c r="A6251" s="259"/>
      <c r="B6251" s="259"/>
      <c r="C6251" s="259"/>
      <c r="D6251" s="259"/>
      <c r="E6251" s="259"/>
      <c r="F6251" s="270"/>
      <c r="G6251" s="259"/>
      <c r="H6251" s="259"/>
      <c r="I6251" s="259"/>
      <c r="J6251" s="259"/>
    </row>
    <row r="6252" spans="1:10">
      <c r="A6252" s="259"/>
      <c r="B6252" s="259"/>
      <c r="C6252" s="259"/>
      <c r="D6252" s="259"/>
      <c r="E6252" s="259"/>
      <c r="F6252" s="270"/>
      <c r="G6252" s="259"/>
      <c r="H6252" s="259"/>
      <c r="I6252" s="259"/>
      <c r="J6252" s="259"/>
    </row>
    <row r="6253" spans="1:10">
      <c r="A6253" s="259"/>
      <c r="B6253" s="259"/>
      <c r="C6253" s="259"/>
      <c r="D6253" s="259"/>
      <c r="E6253" s="259"/>
      <c r="F6253" s="270"/>
      <c r="G6253" s="259"/>
      <c r="H6253" s="259"/>
      <c r="I6253" s="259"/>
      <c r="J6253" s="259"/>
    </row>
    <row r="6254" spans="1:10">
      <c r="A6254" s="259"/>
      <c r="B6254" s="259"/>
      <c r="C6254" s="259"/>
      <c r="D6254" s="259"/>
      <c r="E6254" s="259"/>
      <c r="F6254" s="270"/>
      <c r="G6254" s="259"/>
      <c r="H6254" s="259"/>
      <c r="I6254" s="259"/>
      <c r="J6254" s="259"/>
    </row>
    <row r="6255" spans="1:10">
      <c r="A6255" s="259"/>
      <c r="B6255" s="259"/>
      <c r="C6255" s="259"/>
      <c r="D6255" s="259"/>
      <c r="E6255" s="259"/>
      <c r="F6255" s="270"/>
      <c r="G6255" s="259"/>
      <c r="H6255" s="259"/>
      <c r="I6255" s="259"/>
      <c r="J6255" s="259"/>
    </row>
    <row r="6256" spans="1:10">
      <c r="A6256" s="259"/>
      <c r="B6256" s="259"/>
      <c r="C6256" s="259"/>
      <c r="D6256" s="259"/>
      <c r="E6256" s="259"/>
      <c r="F6256" s="270"/>
      <c r="G6256" s="259"/>
      <c r="H6256" s="259"/>
      <c r="I6256" s="259"/>
      <c r="J6256" s="259"/>
    </row>
    <row r="6257" spans="1:10">
      <c r="A6257" s="259"/>
      <c r="B6257" s="259"/>
      <c r="C6257" s="259"/>
      <c r="D6257" s="259"/>
      <c r="E6257" s="259"/>
      <c r="F6257" s="270"/>
      <c r="G6257" s="259"/>
      <c r="H6257" s="259"/>
      <c r="I6257" s="259"/>
      <c r="J6257" s="259"/>
    </row>
    <row r="6258" spans="1:10">
      <c r="A6258" s="259"/>
      <c r="B6258" s="259"/>
      <c r="C6258" s="259"/>
      <c r="D6258" s="259"/>
      <c r="E6258" s="259"/>
      <c r="F6258" s="270"/>
      <c r="G6258" s="259"/>
      <c r="H6258" s="259"/>
      <c r="I6258" s="259"/>
      <c r="J6258" s="259"/>
    </row>
    <row r="6259" spans="1:10">
      <c r="A6259" s="259"/>
      <c r="B6259" s="259"/>
      <c r="C6259" s="259"/>
      <c r="D6259" s="259"/>
      <c r="E6259" s="259"/>
      <c r="F6259" s="270"/>
      <c r="G6259" s="259"/>
      <c r="H6259" s="259"/>
      <c r="I6259" s="259"/>
      <c r="J6259" s="259"/>
    </row>
    <row r="6260" spans="1:10">
      <c r="A6260" s="259"/>
      <c r="B6260" s="259"/>
      <c r="C6260" s="259"/>
      <c r="D6260" s="259"/>
      <c r="E6260" s="259"/>
      <c r="F6260" s="270"/>
      <c r="G6260" s="259"/>
      <c r="H6260" s="259"/>
      <c r="I6260" s="259"/>
      <c r="J6260" s="259"/>
    </row>
    <row r="6261" spans="1:10">
      <c r="A6261" s="259"/>
      <c r="B6261" s="259"/>
      <c r="C6261" s="259"/>
      <c r="D6261" s="259"/>
      <c r="E6261" s="259"/>
      <c r="F6261" s="270"/>
      <c r="G6261" s="259"/>
      <c r="H6261" s="259"/>
      <c r="I6261" s="259"/>
      <c r="J6261" s="259"/>
    </row>
    <row r="6262" spans="1:10">
      <c r="A6262" s="259"/>
      <c r="B6262" s="259"/>
      <c r="C6262" s="259"/>
      <c r="D6262" s="259"/>
      <c r="E6262" s="259"/>
      <c r="F6262" s="270"/>
      <c r="G6262" s="259"/>
      <c r="H6262" s="259"/>
      <c r="I6262" s="259"/>
      <c r="J6262" s="259"/>
    </row>
    <row r="6263" spans="1:10">
      <c r="A6263" s="259"/>
      <c r="B6263" s="259"/>
      <c r="C6263" s="259"/>
      <c r="D6263" s="259"/>
      <c r="E6263" s="259"/>
      <c r="F6263" s="270"/>
      <c r="G6263" s="259"/>
      <c r="H6263" s="259"/>
      <c r="I6263" s="259"/>
      <c r="J6263" s="259"/>
    </row>
    <row r="6264" spans="1:10">
      <c r="A6264" s="259"/>
      <c r="B6264" s="259"/>
      <c r="C6264" s="259"/>
      <c r="D6264" s="259"/>
      <c r="E6264" s="259"/>
      <c r="F6264" s="270"/>
      <c r="G6264" s="259"/>
      <c r="H6264" s="259"/>
      <c r="I6264" s="259"/>
      <c r="J6264" s="259"/>
    </row>
    <row r="6265" spans="1:10">
      <c r="A6265" s="259"/>
      <c r="B6265" s="259"/>
      <c r="C6265" s="259"/>
      <c r="D6265" s="259"/>
      <c r="E6265" s="259"/>
      <c r="F6265" s="270"/>
      <c r="G6265" s="259"/>
      <c r="H6265" s="259"/>
      <c r="I6265" s="259"/>
      <c r="J6265" s="259"/>
    </row>
    <row r="6266" spans="1:10">
      <c r="A6266" s="259"/>
      <c r="B6266" s="259"/>
      <c r="C6266" s="259"/>
      <c r="D6266" s="259"/>
      <c r="E6266" s="259"/>
      <c r="F6266" s="270"/>
      <c r="G6266" s="259"/>
      <c r="H6266" s="259"/>
      <c r="I6266" s="259"/>
      <c r="J6266" s="259"/>
    </row>
    <row r="6267" spans="1:10">
      <c r="A6267" s="259"/>
      <c r="B6267" s="259"/>
      <c r="C6267" s="259"/>
      <c r="D6267" s="259"/>
      <c r="E6267" s="259"/>
      <c r="F6267" s="270"/>
      <c r="G6267" s="259"/>
      <c r="H6267" s="259"/>
      <c r="I6267" s="259"/>
      <c r="J6267" s="259"/>
    </row>
    <row r="6268" spans="1:10">
      <c r="A6268" s="259"/>
      <c r="B6268" s="259"/>
      <c r="C6268" s="259"/>
      <c r="D6268" s="259"/>
      <c r="E6268" s="259"/>
      <c r="F6268" s="270"/>
      <c r="G6268" s="259"/>
      <c r="H6268" s="259"/>
      <c r="I6268" s="259"/>
      <c r="J6268" s="259"/>
    </row>
    <row r="6269" spans="1:10">
      <c r="A6269" s="259"/>
      <c r="B6269" s="259"/>
      <c r="C6269" s="259"/>
      <c r="D6269" s="259"/>
      <c r="E6269" s="259"/>
      <c r="F6269" s="270"/>
      <c r="G6269" s="259"/>
      <c r="H6269" s="259"/>
      <c r="I6269" s="259"/>
      <c r="J6269" s="259"/>
    </row>
    <row r="6270" spans="1:10">
      <c r="A6270" s="259"/>
      <c r="B6270" s="259"/>
      <c r="C6270" s="259"/>
      <c r="D6270" s="259"/>
      <c r="E6270" s="259"/>
      <c r="F6270" s="270"/>
      <c r="G6270" s="259"/>
      <c r="H6270" s="259"/>
      <c r="I6270" s="259"/>
      <c r="J6270" s="259"/>
    </row>
    <row r="6271" spans="1:10">
      <c r="A6271" s="259"/>
      <c r="B6271" s="259"/>
      <c r="C6271" s="259"/>
      <c r="D6271" s="259"/>
      <c r="E6271" s="259"/>
      <c r="F6271" s="270"/>
      <c r="G6271" s="259"/>
      <c r="H6271" s="259"/>
      <c r="I6271" s="259"/>
      <c r="J6271" s="259"/>
    </row>
    <row r="6272" spans="1:10">
      <c r="A6272" s="259"/>
      <c r="B6272" s="259"/>
      <c r="C6272" s="259"/>
      <c r="D6272" s="259"/>
      <c r="E6272" s="259"/>
      <c r="F6272" s="270"/>
      <c r="G6272" s="259"/>
      <c r="H6272" s="259"/>
      <c r="I6272" s="259"/>
      <c r="J6272" s="259"/>
    </row>
    <row r="6273" spans="1:10">
      <c r="A6273" s="259"/>
      <c r="B6273" s="259"/>
      <c r="C6273" s="259"/>
      <c r="D6273" s="259"/>
      <c r="E6273" s="259"/>
      <c r="F6273" s="270"/>
      <c r="G6273" s="259"/>
      <c r="H6273" s="259"/>
      <c r="I6273" s="259"/>
      <c r="J6273" s="259"/>
    </row>
    <row r="6274" spans="1:10">
      <c r="A6274" s="259"/>
      <c r="B6274" s="259"/>
      <c r="C6274" s="259"/>
      <c r="D6274" s="259"/>
      <c r="E6274" s="259"/>
      <c r="F6274" s="270"/>
      <c r="G6274" s="259"/>
      <c r="H6274" s="259"/>
      <c r="I6274" s="259"/>
      <c r="J6274" s="259"/>
    </row>
    <row r="6275" spans="1:10">
      <c r="A6275" s="259"/>
      <c r="B6275" s="259"/>
      <c r="C6275" s="259"/>
      <c r="D6275" s="259"/>
      <c r="E6275" s="259"/>
      <c r="F6275" s="270"/>
      <c r="G6275" s="259"/>
      <c r="H6275" s="259"/>
      <c r="I6275" s="259"/>
      <c r="J6275" s="259"/>
    </row>
    <row r="6276" spans="1:10">
      <c r="A6276" s="259"/>
      <c r="B6276" s="259"/>
      <c r="C6276" s="259"/>
      <c r="D6276" s="259"/>
      <c r="E6276" s="259"/>
      <c r="F6276" s="270"/>
      <c r="G6276" s="259"/>
      <c r="H6276" s="259"/>
      <c r="I6276" s="259"/>
      <c r="J6276" s="259"/>
    </row>
    <row r="6277" spans="1:10">
      <c r="A6277" s="259"/>
      <c r="B6277" s="259"/>
      <c r="C6277" s="259"/>
      <c r="D6277" s="259"/>
      <c r="E6277" s="259"/>
      <c r="F6277" s="270"/>
      <c r="G6277" s="259"/>
      <c r="H6277" s="259"/>
      <c r="I6277" s="259"/>
      <c r="J6277" s="259"/>
    </row>
    <row r="6278" spans="1:10">
      <c r="A6278" s="259"/>
      <c r="B6278" s="259"/>
      <c r="C6278" s="259"/>
      <c r="D6278" s="259"/>
      <c r="E6278" s="259"/>
      <c r="F6278" s="270"/>
      <c r="G6278" s="259"/>
      <c r="H6278" s="259"/>
      <c r="I6278" s="259"/>
      <c r="J6278" s="259"/>
    </row>
    <row r="6279" spans="1:10">
      <c r="A6279" s="259"/>
      <c r="B6279" s="259"/>
      <c r="C6279" s="259"/>
      <c r="D6279" s="259"/>
      <c r="E6279" s="259"/>
      <c r="F6279" s="270"/>
      <c r="G6279" s="259"/>
      <c r="H6279" s="259"/>
      <c r="I6279" s="259"/>
      <c r="J6279" s="259"/>
    </row>
    <row r="6280" spans="1:10">
      <c r="A6280" s="259"/>
      <c r="B6280" s="259"/>
      <c r="C6280" s="259"/>
      <c r="D6280" s="259"/>
      <c r="E6280" s="259"/>
      <c r="F6280" s="270"/>
      <c r="G6280" s="259"/>
      <c r="H6280" s="259"/>
      <c r="I6280" s="259"/>
      <c r="J6280" s="259"/>
    </row>
    <row r="6281" spans="1:10">
      <c r="A6281" s="259"/>
      <c r="B6281" s="259"/>
      <c r="C6281" s="259"/>
      <c r="D6281" s="259"/>
      <c r="E6281" s="259"/>
      <c r="F6281" s="270"/>
      <c r="G6281" s="259"/>
      <c r="H6281" s="259"/>
      <c r="I6281" s="259"/>
      <c r="J6281" s="259"/>
    </row>
    <row r="6282" spans="1:10">
      <c r="A6282" s="259"/>
      <c r="B6282" s="259"/>
      <c r="C6282" s="259"/>
      <c r="D6282" s="259"/>
      <c r="E6282" s="259"/>
      <c r="F6282" s="270"/>
      <c r="G6282" s="259"/>
      <c r="H6282" s="259"/>
      <c r="I6282" s="259"/>
      <c r="J6282" s="259"/>
    </row>
    <row r="6283" spans="1:10">
      <c r="A6283" s="259"/>
      <c r="B6283" s="259"/>
      <c r="C6283" s="259"/>
      <c r="D6283" s="259"/>
      <c r="E6283" s="259"/>
      <c r="F6283" s="270"/>
      <c r="G6283" s="259"/>
      <c r="H6283" s="259"/>
      <c r="I6283" s="259"/>
      <c r="J6283" s="259"/>
    </row>
    <row r="6284" spans="1:10">
      <c r="A6284" s="259"/>
      <c r="B6284" s="259"/>
      <c r="C6284" s="259"/>
      <c r="D6284" s="259"/>
      <c r="E6284" s="259"/>
      <c r="F6284" s="270"/>
      <c r="G6284" s="259"/>
      <c r="H6284" s="259"/>
      <c r="I6284" s="259"/>
      <c r="J6284" s="259"/>
    </row>
    <row r="6285" spans="1:10">
      <c r="A6285" s="259"/>
      <c r="B6285" s="259"/>
      <c r="C6285" s="259"/>
      <c r="D6285" s="259"/>
      <c r="E6285" s="259"/>
      <c r="F6285" s="270"/>
      <c r="G6285" s="259"/>
      <c r="H6285" s="259"/>
      <c r="I6285" s="259"/>
      <c r="J6285" s="259"/>
    </row>
    <row r="6286" spans="1:10">
      <c r="A6286" s="259"/>
      <c r="B6286" s="259"/>
      <c r="C6286" s="259"/>
      <c r="D6286" s="259"/>
      <c r="E6286" s="259"/>
      <c r="F6286" s="270"/>
      <c r="G6286" s="259"/>
      <c r="H6286" s="259"/>
      <c r="I6286" s="259"/>
      <c r="J6286" s="259"/>
    </row>
    <row r="6287" spans="1:10">
      <c r="A6287" s="259"/>
      <c r="B6287" s="259"/>
      <c r="C6287" s="259"/>
      <c r="D6287" s="259"/>
      <c r="E6287" s="259"/>
      <c r="F6287" s="270"/>
      <c r="G6287" s="259"/>
      <c r="H6287" s="259"/>
      <c r="I6287" s="259"/>
      <c r="J6287" s="259"/>
    </row>
    <row r="6288" spans="1:10">
      <c r="A6288" s="259"/>
      <c r="B6288" s="259"/>
      <c r="C6288" s="259"/>
      <c r="D6288" s="259"/>
      <c r="E6288" s="259"/>
      <c r="F6288" s="270"/>
      <c r="G6288" s="259"/>
      <c r="H6288" s="259"/>
      <c r="I6288" s="259"/>
      <c r="J6288" s="259"/>
    </row>
    <row r="6289" spans="1:10">
      <c r="A6289" s="259"/>
      <c r="B6289" s="259"/>
      <c r="C6289" s="259"/>
      <c r="D6289" s="259"/>
      <c r="E6289" s="259"/>
      <c r="F6289" s="270"/>
      <c r="G6289" s="259"/>
      <c r="H6289" s="259"/>
      <c r="I6289" s="259"/>
      <c r="J6289" s="259"/>
    </row>
    <row r="6290" spans="1:10">
      <c r="A6290" s="259"/>
      <c r="B6290" s="259"/>
      <c r="C6290" s="259"/>
      <c r="D6290" s="259"/>
      <c r="E6290" s="259"/>
      <c r="F6290" s="270"/>
      <c r="G6290" s="259"/>
      <c r="H6290" s="259"/>
      <c r="I6290" s="259"/>
      <c r="J6290" s="259"/>
    </row>
    <row r="6291" spans="1:10">
      <c r="A6291" s="259"/>
      <c r="B6291" s="259"/>
      <c r="C6291" s="259"/>
      <c r="D6291" s="259"/>
      <c r="E6291" s="259"/>
      <c r="F6291" s="270"/>
      <c r="G6291" s="259"/>
      <c r="H6291" s="259"/>
      <c r="I6291" s="259"/>
      <c r="J6291" s="259"/>
    </row>
    <row r="6292" spans="1:10">
      <c r="A6292" s="259"/>
      <c r="B6292" s="259"/>
      <c r="C6292" s="259"/>
      <c r="D6292" s="259"/>
      <c r="E6292" s="259"/>
      <c r="F6292" s="270"/>
      <c r="G6292" s="259"/>
      <c r="H6292" s="259"/>
      <c r="I6292" s="259"/>
      <c r="J6292" s="259"/>
    </row>
    <row r="6293" spans="1:10">
      <c r="A6293" s="259"/>
      <c r="B6293" s="259"/>
      <c r="C6293" s="259"/>
      <c r="D6293" s="259"/>
      <c r="E6293" s="259"/>
      <c r="F6293" s="270"/>
      <c r="G6293" s="259"/>
      <c r="H6293" s="259"/>
      <c r="I6293" s="259"/>
      <c r="J6293" s="259"/>
    </row>
    <row r="6294" spans="1:10">
      <c r="A6294" s="259"/>
      <c r="B6294" s="259"/>
      <c r="C6294" s="259"/>
      <c r="D6294" s="259"/>
      <c r="E6294" s="259"/>
      <c r="F6294" s="270"/>
      <c r="G6294" s="259"/>
      <c r="H6294" s="259"/>
      <c r="I6294" s="259"/>
      <c r="J6294" s="259"/>
    </row>
    <row r="6295" spans="1:10">
      <c r="A6295" s="259"/>
      <c r="B6295" s="259"/>
      <c r="C6295" s="259"/>
      <c r="D6295" s="259"/>
      <c r="E6295" s="259"/>
      <c r="F6295" s="270"/>
      <c r="G6295" s="259"/>
      <c r="H6295" s="259"/>
      <c r="I6295" s="259"/>
      <c r="J6295" s="259"/>
    </row>
    <row r="6296" spans="1:10">
      <c r="A6296" s="259"/>
      <c r="B6296" s="259"/>
      <c r="C6296" s="259"/>
      <c r="D6296" s="259"/>
      <c r="E6296" s="259"/>
      <c r="F6296" s="270"/>
      <c r="G6296" s="259"/>
      <c r="H6296" s="259"/>
      <c r="I6296" s="259"/>
      <c r="J6296" s="259"/>
    </row>
    <row r="6297" spans="1:10">
      <c r="A6297" s="259"/>
      <c r="B6297" s="259"/>
      <c r="C6297" s="259"/>
      <c r="D6297" s="259"/>
      <c r="E6297" s="259"/>
      <c r="F6297" s="270"/>
      <c r="G6297" s="259"/>
      <c r="H6297" s="259"/>
      <c r="I6297" s="259"/>
      <c r="J6297" s="259"/>
    </row>
    <row r="6298" spans="1:10">
      <c r="A6298" s="259"/>
      <c r="B6298" s="259"/>
      <c r="C6298" s="259"/>
      <c r="D6298" s="259"/>
      <c r="E6298" s="259"/>
      <c r="F6298" s="270"/>
      <c r="G6298" s="259"/>
      <c r="H6298" s="259"/>
      <c r="I6298" s="259"/>
      <c r="J6298" s="259"/>
    </row>
    <row r="6299" spans="1:10">
      <c r="A6299" s="259"/>
      <c r="B6299" s="259"/>
      <c r="C6299" s="259"/>
      <c r="D6299" s="259"/>
      <c r="E6299" s="259"/>
      <c r="F6299" s="270"/>
      <c r="G6299" s="259"/>
      <c r="H6299" s="259"/>
      <c r="I6299" s="259"/>
      <c r="J6299" s="259"/>
    </row>
    <row r="6300" spans="1:10">
      <c r="A6300" s="259"/>
      <c r="B6300" s="259"/>
      <c r="C6300" s="259"/>
      <c r="D6300" s="259"/>
      <c r="E6300" s="259"/>
      <c r="F6300" s="270"/>
      <c r="G6300" s="259"/>
      <c r="H6300" s="259"/>
      <c r="I6300" s="259"/>
      <c r="J6300" s="259"/>
    </row>
    <row r="6301" spans="1:10">
      <c r="A6301" s="259"/>
      <c r="B6301" s="259"/>
      <c r="C6301" s="259"/>
      <c r="D6301" s="259"/>
      <c r="E6301" s="259"/>
      <c r="F6301" s="270"/>
      <c r="G6301" s="259"/>
      <c r="H6301" s="259"/>
      <c r="I6301" s="259"/>
      <c r="J6301" s="259"/>
    </row>
    <row r="6302" spans="1:10">
      <c r="A6302" s="259"/>
      <c r="B6302" s="259"/>
      <c r="C6302" s="259"/>
      <c r="D6302" s="259"/>
      <c r="E6302" s="259"/>
      <c r="F6302" s="270"/>
      <c r="G6302" s="259"/>
      <c r="H6302" s="259"/>
      <c r="I6302" s="259"/>
      <c r="J6302" s="259"/>
    </row>
    <row r="6303" spans="1:10">
      <c r="A6303" s="259"/>
      <c r="B6303" s="259"/>
      <c r="C6303" s="259"/>
      <c r="D6303" s="259"/>
      <c r="E6303" s="259"/>
      <c r="F6303" s="270"/>
      <c r="G6303" s="259"/>
      <c r="H6303" s="259"/>
      <c r="I6303" s="259"/>
      <c r="J6303" s="259"/>
    </row>
    <row r="6304" spans="1:10">
      <c r="A6304" s="259"/>
      <c r="B6304" s="259"/>
      <c r="C6304" s="259"/>
      <c r="D6304" s="259"/>
      <c r="E6304" s="259"/>
      <c r="F6304" s="270"/>
      <c r="G6304" s="259"/>
      <c r="H6304" s="259"/>
      <c r="I6304" s="259"/>
      <c r="J6304" s="259"/>
    </row>
    <row r="6305" spans="1:10">
      <c r="A6305" s="259"/>
      <c r="B6305" s="259"/>
      <c r="C6305" s="259"/>
      <c r="D6305" s="259"/>
      <c r="E6305" s="259"/>
      <c r="F6305" s="270"/>
      <c r="G6305" s="259"/>
      <c r="H6305" s="259"/>
      <c r="I6305" s="259"/>
      <c r="J6305" s="259"/>
    </row>
    <row r="6306" spans="1:10">
      <c r="A6306" s="259"/>
      <c r="B6306" s="259"/>
      <c r="C6306" s="259"/>
      <c r="D6306" s="259"/>
      <c r="E6306" s="259"/>
      <c r="F6306" s="270"/>
      <c r="G6306" s="259"/>
      <c r="H6306" s="259"/>
      <c r="I6306" s="259"/>
      <c r="J6306" s="259"/>
    </row>
    <row r="6307" spans="1:10">
      <c r="A6307" s="259"/>
      <c r="B6307" s="259"/>
      <c r="C6307" s="259"/>
      <c r="D6307" s="259"/>
      <c r="E6307" s="259"/>
      <c r="F6307" s="270"/>
      <c r="G6307" s="259"/>
      <c r="H6307" s="259"/>
      <c r="I6307" s="259"/>
      <c r="J6307" s="259"/>
    </row>
    <row r="6308" spans="1:10">
      <c r="A6308" s="259"/>
      <c r="B6308" s="259"/>
      <c r="C6308" s="259"/>
      <c r="D6308" s="259"/>
      <c r="E6308" s="259"/>
      <c r="F6308" s="270"/>
      <c r="G6308" s="259"/>
      <c r="H6308" s="259"/>
      <c r="I6308" s="259"/>
      <c r="J6308" s="259"/>
    </row>
    <row r="6309" spans="1:10">
      <c r="A6309" s="259"/>
      <c r="B6309" s="259"/>
      <c r="C6309" s="259"/>
      <c r="D6309" s="259"/>
      <c r="E6309" s="259"/>
      <c r="F6309" s="270"/>
      <c r="G6309" s="259"/>
      <c r="H6309" s="259"/>
      <c r="I6309" s="259"/>
      <c r="J6309" s="259"/>
    </row>
    <row r="6310" spans="1:10">
      <c r="A6310" s="259"/>
      <c r="B6310" s="259"/>
      <c r="C6310" s="259"/>
      <c r="D6310" s="259"/>
      <c r="E6310" s="259"/>
      <c r="F6310" s="270"/>
      <c r="G6310" s="259"/>
      <c r="H6310" s="259"/>
      <c r="I6310" s="259"/>
      <c r="J6310" s="259"/>
    </row>
    <row r="6311" spans="1:10">
      <c r="A6311" s="259"/>
      <c r="B6311" s="259"/>
      <c r="C6311" s="259"/>
      <c r="D6311" s="259"/>
      <c r="E6311" s="259"/>
      <c r="F6311" s="270"/>
      <c r="G6311" s="259"/>
      <c r="H6311" s="259"/>
      <c r="I6311" s="259"/>
      <c r="J6311" s="259"/>
    </row>
    <row r="6312" spans="1:10">
      <c r="A6312" s="259"/>
      <c r="B6312" s="259"/>
      <c r="C6312" s="259"/>
      <c r="D6312" s="259"/>
      <c r="E6312" s="259"/>
      <c r="F6312" s="270"/>
      <c r="G6312" s="259"/>
      <c r="H6312" s="259"/>
      <c r="I6312" s="259"/>
      <c r="J6312" s="259"/>
    </row>
    <row r="6313" spans="1:10">
      <c r="A6313" s="259"/>
      <c r="B6313" s="259"/>
      <c r="C6313" s="259"/>
      <c r="D6313" s="259"/>
      <c r="E6313" s="259"/>
      <c r="F6313" s="270"/>
      <c r="G6313" s="259"/>
      <c r="H6313" s="259"/>
      <c r="I6313" s="259"/>
      <c r="J6313" s="259"/>
    </row>
    <row r="6314" spans="1:10">
      <c r="A6314" s="259"/>
      <c r="B6314" s="259"/>
      <c r="C6314" s="259"/>
      <c r="D6314" s="259"/>
      <c r="E6314" s="259"/>
      <c r="F6314" s="270"/>
      <c r="G6314" s="259"/>
      <c r="H6314" s="259"/>
      <c r="I6314" s="259"/>
      <c r="J6314" s="259"/>
    </row>
    <row r="6315" spans="1:10">
      <c r="A6315" s="259"/>
      <c r="B6315" s="259"/>
      <c r="C6315" s="259"/>
      <c r="D6315" s="259"/>
      <c r="E6315" s="259"/>
      <c r="F6315" s="270"/>
      <c r="G6315" s="259"/>
      <c r="H6315" s="259"/>
      <c r="I6315" s="259"/>
      <c r="J6315" s="259"/>
    </row>
    <row r="6316" spans="1:10">
      <c r="A6316" s="259"/>
      <c r="B6316" s="259"/>
      <c r="C6316" s="259"/>
      <c r="D6316" s="259"/>
      <c r="E6316" s="259"/>
      <c r="F6316" s="270"/>
      <c r="G6316" s="259"/>
      <c r="H6316" s="259"/>
      <c r="I6316" s="259"/>
      <c r="J6316" s="259"/>
    </row>
    <row r="6317" spans="1:10">
      <c r="A6317" s="259"/>
      <c r="B6317" s="259"/>
      <c r="C6317" s="259"/>
      <c r="D6317" s="259"/>
      <c r="E6317" s="259"/>
      <c r="F6317" s="270"/>
      <c r="G6317" s="259"/>
      <c r="H6317" s="259"/>
      <c r="I6317" s="259"/>
      <c r="J6317" s="259"/>
    </row>
    <row r="6318" spans="1:10">
      <c r="A6318" s="259"/>
      <c r="B6318" s="259"/>
      <c r="C6318" s="259"/>
      <c r="D6318" s="259"/>
      <c r="E6318" s="259"/>
      <c r="F6318" s="270"/>
      <c r="G6318" s="259"/>
      <c r="H6318" s="259"/>
      <c r="I6318" s="259"/>
      <c r="J6318" s="259"/>
    </row>
    <row r="6319" spans="1:10">
      <c r="A6319" s="259"/>
      <c r="B6319" s="259"/>
      <c r="C6319" s="259"/>
      <c r="D6319" s="259"/>
      <c r="E6319" s="259"/>
      <c r="F6319" s="270"/>
      <c r="G6319" s="259"/>
      <c r="H6319" s="259"/>
      <c r="I6319" s="259"/>
      <c r="J6319" s="259"/>
    </row>
    <row r="6320" spans="1:10">
      <c r="A6320" s="259"/>
      <c r="B6320" s="259"/>
      <c r="C6320" s="259"/>
      <c r="D6320" s="259"/>
      <c r="E6320" s="259"/>
      <c r="F6320" s="270"/>
      <c r="G6320" s="259"/>
      <c r="H6320" s="259"/>
      <c r="I6320" s="259"/>
      <c r="J6320" s="259"/>
    </row>
    <row r="6321" spans="1:10">
      <c r="A6321" s="259"/>
      <c r="B6321" s="259"/>
      <c r="C6321" s="259"/>
      <c r="D6321" s="259"/>
      <c r="E6321" s="259"/>
      <c r="F6321" s="270"/>
      <c r="G6321" s="259"/>
      <c r="H6321" s="259"/>
      <c r="I6321" s="259"/>
      <c r="J6321" s="259"/>
    </row>
    <row r="6322" spans="1:10">
      <c r="A6322" s="259"/>
      <c r="B6322" s="259"/>
      <c r="C6322" s="259"/>
      <c r="D6322" s="259"/>
      <c r="E6322" s="259"/>
      <c r="F6322" s="270"/>
      <c r="G6322" s="259"/>
      <c r="H6322" s="259"/>
      <c r="I6322" s="259"/>
      <c r="J6322" s="259"/>
    </row>
    <row r="6323" spans="1:10">
      <c r="A6323" s="259"/>
      <c r="B6323" s="259"/>
      <c r="C6323" s="259"/>
      <c r="D6323" s="259"/>
      <c r="E6323" s="259"/>
      <c r="F6323" s="270"/>
      <c r="G6323" s="259"/>
      <c r="H6323" s="259"/>
      <c r="I6323" s="259"/>
      <c r="J6323" s="259"/>
    </row>
    <row r="6324" spans="1:10">
      <c r="A6324" s="259"/>
      <c r="B6324" s="259"/>
      <c r="C6324" s="259"/>
      <c r="D6324" s="259"/>
      <c r="E6324" s="259"/>
      <c r="F6324" s="270"/>
      <c r="G6324" s="259"/>
      <c r="H6324" s="259"/>
      <c r="I6324" s="259"/>
      <c r="J6324" s="259"/>
    </row>
    <row r="6325" spans="1:10">
      <c r="A6325" s="259"/>
      <c r="B6325" s="259"/>
      <c r="C6325" s="259"/>
      <c r="D6325" s="259"/>
      <c r="E6325" s="259"/>
      <c r="F6325" s="270"/>
      <c r="G6325" s="259"/>
      <c r="H6325" s="259"/>
      <c r="I6325" s="259"/>
      <c r="J6325" s="259"/>
    </row>
    <row r="6326" spans="1:10">
      <c r="A6326" s="259"/>
      <c r="B6326" s="259"/>
      <c r="C6326" s="259"/>
      <c r="D6326" s="259"/>
      <c r="E6326" s="259"/>
      <c r="F6326" s="270"/>
      <c r="G6326" s="259"/>
      <c r="H6326" s="259"/>
      <c r="I6326" s="259"/>
      <c r="J6326" s="259"/>
    </row>
    <row r="6327" spans="1:10">
      <c r="A6327" s="259"/>
      <c r="B6327" s="259"/>
      <c r="C6327" s="259"/>
      <c r="D6327" s="259"/>
      <c r="E6327" s="259"/>
      <c r="F6327" s="270"/>
      <c r="G6327" s="259"/>
      <c r="H6327" s="259"/>
      <c r="I6327" s="259"/>
      <c r="J6327" s="259"/>
    </row>
    <row r="6328" spans="1:10">
      <c r="A6328" s="259"/>
      <c r="B6328" s="259"/>
      <c r="C6328" s="259"/>
      <c r="D6328" s="259"/>
      <c r="E6328" s="259"/>
      <c r="F6328" s="270"/>
      <c r="G6328" s="259"/>
      <c r="H6328" s="259"/>
      <c r="I6328" s="259"/>
      <c r="J6328" s="259"/>
    </row>
    <row r="6329" spans="1:10">
      <c r="A6329" s="259"/>
      <c r="B6329" s="259"/>
      <c r="C6329" s="259"/>
      <c r="D6329" s="259"/>
      <c r="E6329" s="259"/>
      <c r="F6329" s="270"/>
      <c r="G6329" s="259"/>
      <c r="H6329" s="259"/>
      <c r="I6329" s="259"/>
      <c r="J6329" s="259"/>
    </row>
    <row r="6330" spans="1:10">
      <c r="A6330" s="259"/>
      <c r="B6330" s="259"/>
      <c r="C6330" s="259"/>
      <c r="D6330" s="259"/>
      <c r="E6330" s="259"/>
      <c r="F6330" s="270"/>
      <c r="G6330" s="259"/>
      <c r="H6330" s="259"/>
      <c r="I6330" s="259"/>
      <c r="J6330" s="259"/>
    </row>
    <row r="6331" spans="1:10">
      <c r="A6331" s="259"/>
      <c r="B6331" s="259"/>
      <c r="C6331" s="259"/>
      <c r="D6331" s="259"/>
      <c r="E6331" s="259"/>
      <c r="F6331" s="270"/>
      <c r="G6331" s="259"/>
      <c r="H6331" s="259"/>
      <c r="I6331" s="259"/>
      <c r="J6331" s="259"/>
    </row>
    <row r="6332" spans="1:10">
      <c r="A6332" s="259"/>
      <c r="B6332" s="259"/>
      <c r="C6332" s="259"/>
      <c r="D6332" s="259"/>
      <c r="E6332" s="259"/>
      <c r="F6332" s="270"/>
      <c r="G6332" s="259"/>
      <c r="H6332" s="259"/>
      <c r="I6332" s="259"/>
      <c r="J6332" s="259"/>
    </row>
    <row r="6333" spans="1:10">
      <c r="A6333" s="259"/>
      <c r="B6333" s="259"/>
      <c r="C6333" s="259"/>
      <c r="D6333" s="259"/>
      <c r="E6333" s="259"/>
      <c r="F6333" s="270"/>
      <c r="G6333" s="259"/>
      <c r="H6333" s="259"/>
      <c r="I6333" s="259"/>
      <c r="J6333" s="259"/>
    </row>
    <row r="6334" spans="1:10">
      <c r="A6334" s="259"/>
      <c r="B6334" s="259"/>
      <c r="C6334" s="259"/>
      <c r="D6334" s="259"/>
      <c r="E6334" s="259"/>
      <c r="F6334" s="270"/>
      <c r="G6334" s="259"/>
      <c r="H6334" s="259"/>
      <c r="I6334" s="259"/>
      <c r="J6334" s="259"/>
    </row>
    <row r="6335" spans="1:10">
      <c r="A6335" s="259"/>
      <c r="B6335" s="259"/>
      <c r="C6335" s="259"/>
      <c r="D6335" s="259"/>
      <c r="E6335" s="259"/>
      <c r="F6335" s="270"/>
      <c r="G6335" s="259"/>
      <c r="H6335" s="259"/>
      <c r="I6335" s="259"/>
      <c r="J6335" s="259"/>
    </row>
    <row r="6336" spans="1:10">
      <c r="A6336" s="259"/>
      <c r="B6336" s="259"/>
      <c r="C6336" s="259"/>
      <c r="D6336" s="259"/>
      <c r="E6336" s="259"/>
      <c r="F6336" s="270"/>
      <c r="G6336" s="259"/>
      <c r="H6336" s="259"/>
      <c r="I6336" s="259"/>
      <c r="J6336" s="259"/>
    </row>
    <row r="6337" spans="1:10">
      <c r="A6337" s="259"/>
      <c r="B6337" s="259"/>
      <c r="C6337" s="259"/>
      <c r="D6337" s="259"/>
      <c r="E6337" s="259"/>
      <c r="F6337" s="270"/>
      <c r="G6337" s="259"/>
      <c r="H6337" s="259"/>
      <c r="I6337" s="259"/>
      <c r="J6337" s="259"/>
    </row>
    <row r="6338" spans="1:10">
      <c r="A6338" s="259"/>
      <c r="B6338" s="259"/>
      <c r="C6338" s="259"/>
      <c r="D6338" s="259"/>
      <c r="E6338" s="259"/>
      <c r="F6338" s="270"/>
      <c r="G6338" s="259"/>
      <c r="H6338" s="259"/>
      <c r="I6338" s="259"/>
      <c r="J6338" s="259"/>
    </row>
    <row r="6339" spans="1:10">
      <c r="A6339" s="259"/>
      <c r="B6339" s="259"/>
      <c r="C6339" s="259"/>
      <c r="D6339" s="259"/>
      <c r="E6339" s="259"/>
      <c r="F6339" s="270"/>
      <c r="G6339" s="259"/>
      <c r="H6339" s="259"/>
      <c r="I6339" s="259"/>
      <c r="J6339" s="259"/>
    </row>
    <row r="6340" spans="1:10">
      <c r="A6340" s="259"/>
      <c r="B6340" s="259"/>
      <c r="C6340" s="259"/>
      <c r="D6340" s="259"/>
      <c r="E6340" s="259"/>
      <c r="F6340" s="270"/>
      <c r="G6340" s="259"/>
      <c r="H6340" s="259"/>
      <c r="I6340" s="259"/>
      <c r="J6340" s="259"/>
    </row>
    <row r="6341" spans="1:10">
      <c r="A6341" s="259"/>
      <c r="B6341" s="259"/>
      <c r="C6341" s="259"/>
      <c r="D6341" s="259"/>
      <c r="E6341" s="259"/>
      <c r="F6341" s="270"/>
      <c r="G6341" s="259"/>
      <c r="H6341" s="259"/>
      <c r="I6341" s="259"/>
      <c r="J6341" s="259"/>
    </row>
    <row r="6342" spans="1:10">
      <c r="A6342" s="259"/>
      <c r="B6342" s="259"/>
      <c r="C6342" s="259"/>
      <c r="D6342" s="259"/>
      <c r="E6342" s="259"/>
      <c r="F6342" s="270"/>
      <c r="G6342" s="259"/>
      <c r="H6342" s="259"/>
      <c r="I6342" s="259"/>
      <c r="J6342" s="259"/>
    </row>
    <row r="6343" spans="1:10">
      <c r="A6343" s="259"/>
      <c r="B6343" s="259"/>
      <c r="C6343" s="259"/>
      <c r="D6343" s="259"/>
      <c r="E6343" s="259"/>
      <c r="F6343" s="270"/>
      <c r="G6343" s="259"/>
      <c r="H6343" s="259"/>
      <c r="I6343" s="259"/>
      <c r="J6343" s="259"/>
    </row>
    <row r="6344" spans="1:10">
      <c r="A6344" s="259"/>
      <c r="B6344" s="259"/>
      <c r="C6344" s="259"/>
      <c r="D6344" s="259"/>
      <c r="E6344" s="259"/>
      <c r="F6344" s="270"/>
      <c r="G6344" s="259"/>
      <c r="H6344" s="259"/>
      <c r="I6344" s="259"/>
      <c r="J6344" s="259"/>
    </row>
    <row r="6345" spans="1:10">
      <c r="A6345" s="259"/>
      <c r="B6345" s="259"/>
      <c r="C6345" s="259"/>
      <c r="D6345" s="259"/>
      <c r="E6345" s="259"/>
      <c r="F6345" s="270"/>
      <c r="G6345" s="259"/>
      <c r="H6345" s="259"/>
      <c r="I6345" s="259"/>
      <c r="J6345" s="259"/>
    </row>
    <row r="6346" spans="1:10">
      <c r="A6346" s="259"/>
      <c r="B6346" s="259"/>
      <c r="C6346" s="259"/>
      <c r="D6346" s="259"/>
      <c r="E6346" s="259"/>
      <c r="F6346" s="270"/>
      <c r="G6346" s="259"/>
      <c r="H6346" s="259"/>
      <c r="I6346" s="259"/>
      <c r="J6346" s="259"/>
    </row>
    <row r="6347" spans="1:10">
      <c r="A6347" s="259"/>
      <c r="B6347" s="259"/>
      <c r="C6347" s="259"/>
      <c r="D6347" s="259"/>
      <c r="E6347" s="259"/>
      <c r="F6347" s="270"/>
      <c r="G6347" s="259"/>
      <c r="H6347" s="259"/>
      <c r="I6347" s="259"/>
      <c r="J6347" s="259"/>
    </row>
    <row r="6348" spans="1:10">
      <c r="A6348" s="259"/>
      <c r="B6348" s="259"/>
      <c r="C6348" s="259"/>
      <c r="D6348" s="259"/>
      <c r="E6348" s="259"/>
      <c r="F6348" s="270"/>
      <c r="G6348" s="259"/>
      <c r="H6348" s="259"/>
      <c r="I6348" s="259"/>
      <c r="J6348" s="259"/>
    </row>
    <row r="6349" spans="1:10">
      <c r="A6349" s="259"/>
      <c r="B6349" s="259"/>
      <c r="C6349" s="259"/>
      <c r="D6349" s="259"/>
      <c r="E6349" s="259"/>
      <c r="F6349" s="270"/>
      <c r="G6349" s="259"/>
      <c r="H6349" s="259"/>
      <c r="I6349" s="259"/>
      <c r="J6349" s="259"/>
    </row>
    <row r="6350" spans="1:10">
      <c r="A6350" s="259"/>
      <c r="B6350" s="259"/>
      <c r="C6350" s="259"/>
      <c r="D6350" s="259"/>
      <c r="E6350" s="259"/>
      <c r="F6350" s="270"/>
      <c r="G6350" s="259"/>
      <c r="H6350" s="259"/>
      <c r="I6350" s="259"/>
      <c r="J6350" s="259"/>
    </row>
    <row r="6351" spans="1:10">
      <c r="A6351" s="259"/>
      <c r="B6351" s="259"/>
      <c r="C6351" s="259"/>
      <c r="D6351" s="259"/>
      <c r="E6351" s="259"/>
      <c r="F6351" s="270"/>
      <c r="G6351" s="259"/>
      <c r="H6351" s="259"/>
      <c r="I6351" s="259"/>
      <c r="J6351" s="259"/>
    </row>
    <row r="6352" spans="1:10">
      <c r="A6352" s="259"/>
      <c r="B6352" s="259"/>
      <c r="C6352" s="259"/>
      <c r="D6352" s="259"/>
      <c r="E6352" s="259"/>
      <c r="F6352" s="270"/>
      <c r="G6352" s="259"/>
      <c r="H6352" s="259"/>
      <c r="I6352" s="259"/>
      <c r="J6352" s="259"/>
    </row>
    <row r="6353" spans="1:10">
      <c r="A6353" s="259"/>
      <c r="B6353" s="259"/>
      <c r="C6353" s="259"/>
      <c r="D6353" s="259"/>
      <c r="E6353" s="259"/>
      <c r="F6353" s="270"/>
      <c r="G6353" s="259"/>
      <c r="H6353" s="259"/>
      <c r="I6353" s="259"/>
      <c r="J6353" s="259"/>
    </row>
    <row r="6354" spans="1:10">
      <c r="A6354" s="259"/>
      <c r="B6354" s="259"/>
      <c r="C6354" s="259"/>
      <c r="D6354" s="259"/>
      <c r="E6354" s="259"/>
      <c r="F6354" s="270"/>
      <c r="G6354" s="259"/>
      <c r="H6354" s="259"/>
      <c r="I6354" s="259"/>
      <c r="J6354" s="259"/>
    </row>
    <row r="6355" spans="1:10">
      <c r="A6355" s="259"/>
      <c r="B6355" s="259"/>
      <c r="C6355" s="259"/>
      <c r="D6355" s="259"/>
      <c r="E6355" s="259"/>
      <c r="F6355" s="270"/>
      <c r="G6355" s="259"/>
      <c r="H6355" s="259"/>
      <c r="I6355" s="259"/>
      <c r="J6355" s="259"/>
    </row>
    <row r="6356" spans="1:10">
      <c r="A6356" s="259"/>
      <c r="B6356" s="259"/>
      <c r="C6356" s="259"/>
      <c r="D6356" s="259"/>
      <c r="E6356" s="259"/>
      <c r="F6356" s="270"/>
      <c r="G6356" s="259"/>
      <c r="H6356" s="259"/>
      <c r="I6356" s="259"/>
      <c r="J6356" s="259"/>
    </row>
    <row r="6357" spans="1:10">
      <c r="A6357" s="259"/>
      <c r="B6357" s="259"/>
      <c r="C6357" s="259"/>
      <c r="D6357" s="259"/>
      <c r="E6357" s="259"/>
      <c r="F6357" s="270"/>
      <c r="G6357" s="259"/>
      <c r="H6357" s="259"/>
      <c r="I6357" s="259"/>
      <c r="J6357" s="259"/>
    </row>
    <row r="6358" spans="1:10">
      <c r="A6358" s="259"/>
      <c r="B6358" s="259"/>
      <c r="C6358" s="259"/>
      <c r="D6358" s="259"/>
      <c r="E6358" s="259"/>
      <c r="F6358" s="270"/>
      <c r="G6358" s="259"/>
      <c r="H6358" s="259"/>
      <c r="I6358" s="259"/>
      <c r="J6358" s="259"/>
    </row>
    <row r="6359" spans="1:10">
      <c r="A6359" s="259"/>
      <c r="B6359" s="259"/>
      <c r="C6359" s="259"/>
      <c r="D6359" s="259"/>
      <c r="E6359" s="259"/>
      <c r="F6359" s="270"/>
      <c r="G6359" s="259"/>
      <c r="H6359" s="259"/>
      <c r="I6359" s="259"/>
      <c r="J6359" s="259"/>
    </row>
    <row r="6360" spans="1:10">
      <c r="A6360" s="259"/>
      <c r="B6360" s="259"/>
      <c r="C6360" s="259"/>
      <c r="D6360" s="259"/>
      <c r="E6360" s="259"/>
      <c r="F6360" s="270"/>
      <c r="G6360" s="259"/>
      <c r="H6360" s="259"/>
      <c r="I6360" s="259"/>
      <c r="J6360" s="259"/>
    </row>
    <row r="6361" spans="1:10">
      <c r="A6361" s="259"/>
      <c r="B6361" s="259"/>
      <c r="C6361" s="259"/>
      <c r="D6361" s="259"/>
      <c r="E6361" s="259"/>
      <c r="F6361" s="270"/>
      <c r="G6361" s="259"/>
      <c r="H6361" s="259"/>
      <c r="I6361" s="259"/>
      <c r="J6361" s="259"/>
    </row>
    <row r="6362" spans="1:10">
      <c r="A6362" s="259"/>
      <c r="B6362" s="259"/>
      <c r="C6362" s="259"/>
      <c r="D6362" s="259"/>
      <c r="E6362" s="259"/>
      <c r="F6362" s="270"/>
      <c r="G6362" s="259"/>
      <c r="H6362" s="259"/>
      <c r="I6362" s="259"/>
      <c r="J6362" s="259"/>
    </row>
    <row r="6363" spans="1:10">
      <c r="A6363" s="259"/>
      <c r="B6363" s="259"/>
      <c r="C6363" s="259"/>
      <c r="D6363" s="259"/>
      <c r="E6363" s="259"/>
      <c r="F6363" s="270"/>
      <c r="G6363" s="259"/>
      <c r="H6363" s="259"/>
      <c r="I6363" s="259"/>
      <c r="J6363" s="259"/>
    </row>
    <row r="6364" spans="1:10">
      <c r="A6364" s="259"/>
      <c r="B6364" s="259"/>
      <c r="C6364" s="259"/>
      <c r="D6364" s="259"/>
      <c r="E6364" s="259"/>
      <c r="F6364" s="270"/>
      <c r="G6364" s="259"/>
      <c r="H6364" s="259"/>
      <c r="I6364" s="259"/>
      <c r="J6364" s="259"/>
    </row>
    <row r="6365" spans="1:10">
      <c r="A6365" s="259"/>
      <c r="B6365" s="259"/>
      <c r="C6365" s="259"/>
      <c r="D6365" s="259"/>
      <c r="E6365" s="259"/>
      <c r="F6365" s="270"/>
      <c r="G6365" s="259"/>
      <c r="H6365" s="259"/>
      <c r="I6365" s="259"/>
      <c r="J6365" s="259"/>
    </row>
    <row r="6366" spans="1:10">
      <c r="A6366" s="259"/>
      <c r="B6366" s="259"/>
      <c r="C6366" s="259"/>
      <c r="D6366" s="259"/>
      <c r="E6366" s="259"/>
      <c r="F6366" s="270"/>
      <c r="G6366" s="259"/>
      <c r="H6366" s="259"/>
      <c r="I6366" s="259"/>
      <c r="J6366" s="259"/>
    </row>
    <row r="6367" spans="1:10">
      <c r="A6367" s="259"/>
      <c r="B6367" s="259"/>
      <c r="C6367" s="259"/>
      <c r="D6367" s="259"/>
      <c r="E6367" s="259"/>
      <c r="F6367" s="270"/>
      <c r="G6367" s="259"/>
      <c r="H6367" s="259"/>
      <c r="I6367" s="259"/>
      <c r="J6367" s="259"/>
    </row>
    <row r="6368" spans="1:10">
      <c r="A6368" s="259"/>
      <c r="B6368" s="259"/>
      <c r="C6368" s="259"/>
      <c r="D6368" s="259"/>
      <c r="E6368" s="259"/>
      <c r="F6368" s="270"/>
      <c r="G6368" s="259"/>
      <c r="H6368" s="259"/>
      <c r="I6368" s="259"/>
      <c r="J6368" s="259"/>
    </row>
    <row r="6369" spans="1:10">
      <c r="A6369" s="259"/>
      <c r="B6369" s="259"/>
      <c r="C6369" s="259"/>
      <c r="D6369" s="259"/>
      <c r="E6369" s="259"/>
      <c r="F6369" s="270"/>
      <c r="G6369" s="259"/>
      <c r="H6369" s="259"/>
      <c r="I6369" s="259"/>
      <c r="J6369" s="259"/>
    </row>
    <row r="6370" spans="1:10">
      <c r="A6370" s="259"/>
      <c r="B6370" s="259"/>
      <c r="C6370" s="259"/>
      <c r="D6370" s="259"/>
      <c r="E6370" s="259"/>
      <c r="F6370" s="270"/>
      <c r="G6370" s="259"/>
      <c r="H6370" s="259"/>
      <c r="I6370" s="259"/>
      <c r="J6370" s="259"/>
    </row>
    <row r="6371" spans="1:10">
      <c r="A6371" s="259"/>
      <c r="B6371" s="259"/>
      <c r="C6371" s="259"/>
      <c r="D6371" s="259"/>
      <c r="E6371" s="259"/>
      <c r="F6371" s="270"/>
      <c r="G6371" s="259"/>
      <c r="H6371" s="259"/>
      <c r="I6371" s="259"/>
      <c r="J6371" s="259"/>
    </row>
    <row r="6372" spans="1:10">
      <c r="A6372" s="259"/>
      <c r="B6372" s="259"/>
      <c r="C6372" s="259"/>
      <c r="D6372" s="259"/>
      <c r="E6372" s="259"/>
      <c r="F6372" s="270"/>
      <c r="G6372" s="259"/>
      <c r="H6372" s="259"/>
      <c r="I6372" s="259"/>
      <c r="J6372" s="259"/>
    </row>
    <row r="6373" spans="1:10">
      <c r="A6373" s="259"/>
      <c r="B6373" s="259"/>
      <c r="C6373" s="259"/>
      <c r="D6373" s="259"/>
      <c r="E6373" s="259"/>
      <c r="F6373" s="270"/>
      <c r="G6373" s="259"/>
      <c r="H6373" s="259"/>
      <c r="I6373" s="259"/>
      <c r="J6373" s="259"/>
    </row>
    <row r="6374" spans="1:10">
      <c r="A6374" s="259"/>
      <c r="B6374" s="259"/>
      <c r="C6374" s="259"/>
      <c r="D6374" s="259"/>
      <c r="E6374" s="259"/>
      <c r="F6374" s="270"/>
      <c r="G6374" s="259"/>
      <c r="H6374" s="259"/>
      <c r="I6374" s="259"/>
      <c r="J6374" s="259"/>
    </row>
  </sheetData>
  <mergeCells count="44">
    <mergeCell ref="AH116:AO116"/>
    <mergeCell ref="AH120:AJ120"/>
    <mergeCell ref="B293:D293"/>
    <mergeCell ref="A296:B296"/>
    <mergeCell ref="A298:B298"/>
    <mergeCell ref="Z163:AG163"/>
    <mergeCell ref="Z159:AG159"/>
    <mergeCell ref="Z162:AB162"/>
    <mergeCell ref="L286:R287"/>
    <mergeCell ref="B256:D256"/>
    <mergeCell ref="B266:D266"/>
    <mergeCell ref="B272:D272"/>
    <mergeCell ref="L277:M278"/>
    <mergeCell ref="A304:B304"/>
    <mergeCell ref="B179:D179"/>
    <mergeCell ref="A185:D185"/>
    <mergeCell ref="A190:A197"/>
    <mergeCell ref="A198:D198"/>
    <mergeCell ref="A203:A210"/>
    <mergeCell ref="A211:D211"/>
    <mergeCell ref="B212:D212"/>
    <mergeCell ref="A235:A242"/>
    <mergeCell ref="A243:D243"/>
    <mergeCell ref="B244:D244"/>
    <mergeCell ref="B284:D284"/>
    <mergeCell ref="A217:D217"/>
    <mergeCell ref="A222:A229"/>
    <mergeCell ref="A230:D230"/>
    <mergeCell ref="B251:D251"/>
    <mergeCell ref="A1:J1"/>
    <mergeCell ref="A2:J2"/>
    <mergeCell ref="B3:D3"/>
    <mergeCell ref="B4:D4"/>
    <mergeCell ref="B5:D5"/>
    <mergeCell ref="B6:D6"/>
    <mergeCell ref="B7:D7"/>
    <mergeCell ref="Z116:AF116"/>
    <mergeCell ref="S154:U155"/>
    <mergeCell ref="M157:T157"/>
    <mergeCell ref="A9:J9"/>
    <mergeCell ref="T11:X11"/>
    <mergeCell ref="T65:X65"/>
    <mergeCell ref="T91:X91"/>
    <mergeCell ref="T116:X116"/>
  </mergeCells>
  <dataValidations count="1">
    <dataValidation type="list" allowBlank="1" showInputMessage="1" showErrorMessage="1" promptTitle="College" prompt="Choose college for graduate student.  If tuition is not allowed by sponsor, choose Not Allowed." sqref="C119:C123 C126:C130 C133:C137 C140:C144 C147:C151">
      <formula1>$AH$125:$AH$148</formula1>
    </dataValidation>
  </dataValidations>
  <pageMargins left="0.25" right="0.25" top="0.75" bottom="0.75" header="0.3" footer="0.3"/>
  <pageSetup scale="58" fitToHeight="0" orientation="portrait" horizontalDpi="1200" verticalDpi="12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B506"/>
  <sheetViews>
    <sheetView workbookViewId="0">
      <selection sqref="A1:J1"/>
    </sheetView>
  </sheetViews>
  <sheetFormatPr defaultColWidth="9.1328125" defaultRowHeight="12.75"/>
  <cols>
    <col min="1" max="16384" width="9.1328125" style="566"/>
  </cols>
  <sheetData>
    <row r="1" spans="1:2" ht="13.15">
      <c r="A1" s="683" t="s">
        <v>210</v>
      </c>
      <c r="B1" s="683"/>
    </row>
    <row r="2" spans="1:2" ht="13.15">
      <c r="A2" s="567" t="s">
        <v>81</v>
      </c>
      <c r="B2" s="567" t="s">
        <v>211</v>
      </c>
    </row>
    <row r="3" spans="1:2">
      <c r="A3" s="566">
        <v>0</v>
      </c>
      <c r="B3" s="566">
        <v>0</v>
      </c>
    </row>
    <row r="4" spans="1:2">
      <c r="A4" s="566">
        <v>1</v>
      </c>
      <c r="B4" s="566">
        <v>0</v>
      </c>
    </row>
    <row r="5" spans="1:2">
      <c r="A5" s="566">
        <v>2</v>
      </c>
      <c r="B5" s="566">
        <v>0</v>
      </c>
    </row>
    <row r="6" spans="1:2">
      <c r="A6" s="566">
        <v>3</v>
      </c>
      <c r="B6" s="566">
        <v>0</v>
      </c>
    </row>
    <row r="7" spans="1:2">
      <c r="A7" s="566">
        <v>4</v>
      </c>
      <c r="B7" s="566">
        <v>0</v>
      </c>
    </row>
    <row r="8" spans="1:2">
      <c r="A8" s="566">
        <v>5</v>
      </c>
      <c r="B8" s="566">
        <v>0</v>
      </c>
    </row>
    <row r="9" spans="1:2">
      <c r="A9" s="566">
        <v>6</v>
      </c>
      <c r="B9" s="566">
        <v>0</v>
      </c>
    </row>
    <row r="10" spans="1:2">
      <c r="A10" s="566">
        <v>7</v>
      </c>
      <c r="B10" s="566">
        <v>0</v>
      </c>
    </row>
    <row r="11" spans="1:2">
      <c r="A11" s="566">
        <v>8</v>
      </c>
      <c r="B11" s="566">
        <v>0</v>
      </c>
    </row>
    <row r="12" spans="1:2">
      <c r="A12" s="566">
        <v>9</v>
      </c>
      <c r="B12" s="566">
        <v>0</v>
      </c>
    </row>
    <row r="13" spans="1:2">
      <c r="A13" s="566">
        <v>10</v>
      </c>
      <c r="B13" s="566">
        <v>0</v>
      </c>
    </row>
    <row r="14" spans="1:2">
      <c r="A14" s="566">
        <v>11</v>
      </c>
      <c r="B14" s="566">
        <v>0</v>
      </c>
    </row>
    <row r="15" spans="1:2">
      <c r="A15" s="566">
        <v>12</v>
      </c>
      <c r="B15" s="566">
        <v>0</v>
      </c>
    </row>
    <row r="16" spans="1:2">
      <c r="A16" s="566">
        <v>13</v>
      </c>
      <c r="B16" s="566">
        <v>0</v>
      </c>
    </row>
    <row r="17" spans="1:2">
      <c r="A17" s="566">
        <v>14</v>
      </c>
      <c r="B17" s="566">
        <v>0</v>
      </c>
    </row>
    <row r="18" spans="1:2">
      <c r="A18" s="566">
        <v>15</v>
      </c>
      <c r="B18" s="566">
        <v>0</v>
      </c>
    </row>
    <row r="19" spans="1:2">
      <c r="A19" s="566">
        <v>16</v>
      </c>
      <c r="B19" s="566">
        <v>0</v>
      </c>
    </row>
    <row r="20" spans="1:2">
      <c r="A20" s="566">
        <v>17</v>
      </c>
      <c r="B20" s="566">
        <v>0</v>
      </c>
    </row>
    <row r="21" spans="1:2">
      <c r="A21" s="566">
        <v>18</v>
      </c>
      <c r="B21" s="566">
        <v>0</v>
      </c>
    </row>
    <row r="22" spans="1:2">
      <c r="A22" s="566">
        <v>19</v>
      </c>
      <c r="B22" s="566">
        <v>0</v>
      </c>
    </row>
    <row r="23" spans="1:2">
      <c r="A23" s="566">
        <v>20</v>
      </c>
      <c r="B23" s="566">
        <v>0</v>
      </c>
    </row>
    <row r="24" spans="1:2">
      <c r="A24" s="566">
        <v>21</v>
      </c>
      <c r="B24" s="566">
        <v>0</v>
      </c>
    </row>
    <row r="25" spans="1:2">
      <c r="A25" s="566">
        <v>22</v>
      </c>
      <c r="B25" s="566">
        <v>0</v>
      </c>
    </row>
    <row r="26" spans="1:2">
      <c r="A26" s="566">
        <v>23</v>
      </c>
      <c r="B26" s="566">
        <v>0</v>
      </c>
    </row>
    <row r="27" spans="1:2">
      <c r="A27" s="566">
        <v>24</v>
      </c>
      <c r="B27" s="566">
        <v>20</v>
      </c>
    </row>
    <row r="28" spans="1:2">
      <c r="A28" s="566">
        <v>25</v>
      </c>
      <c r="B28" s="566">
        <v>20</v>
      </c>
    </row>
    <row r="29" spans="1:2">
      <c r="A29" s="566">
        <v>26</v>
      </c>
      <c r="B29" s="566">
        <v>20</v>
      </c>
    </row>
    <row r="30" spans="1:2">
      <c r="A30" s="566">
        <v>27</v>
      </c>
      <c r="B30" s="566">
        <v>20</v>
      </c>
    </row>
    <row r="31" spans="1:2">
      <c r="A31" s="566">
        <v>28</v>
      </c>
      <c r="B31" s="566">
        <v>20</v>
      </c>
    </row>
    <row r="32" spans="1:2">
      <c r="A32" s="566">
        <v>29</v>
      </c>
      <c r="B32" s="566">
        <v>20</v>
      </c>
    </row>
    <row r="33" spans="1:2">
      <c r="A33" s="566">
        <v>30</v>
      </c>
      <c r="B33" s="566">
        <v>20</v>
      </c>
    </row>
    <row r="34" spans="1:2">
      <c r="A34" s="566">
        <v>31</v>
      </c>
      <c r="B34" s="566">
        <v>20</v>
      </c>
    </row>
    <row r="35" spans="1:2">
      <c r="A35" s="566">
        <v>32</v>
      </c>
      <c r="B35" s="566">
        <v>20</v>
      </c>
    </row>
    <row r="36" spans="1:2">
      <c r="A36" s="566">
        <v>33</v>
      </c>
      <c r="B36" s="566">
        <v>20</v>
      </c>
    </row>
    <row r="37" spans="1:2">
      <c r="A37" s="566">
        <v>34</v>
      </c>
      <c r="B37" s="566">
        <v>20</v>
      </c>
    </row>
    <row r="38" spans="1:2">
      <c r="A38" s="566">
        <v>35</v>
      </c>
      <c r="B38" s="566">
        <v>20</v>
      </c>
    </row>
    <row r="39" spans="1:2">
      <c r="A39" s="566">
        <v>36</v>
      </c>
      <c r="B39" s="566">
        <v>20</v>
      </c>
    </row>
    <row r="40" spans="1:2">
      <c r="A40" s="566">
        <v>37</v>
      </c>
      <c r="B40" s="566">
        <v>20</v>
      </c>
    </row>
    <row r="41" spans="1:2">
      <c r="A41" s="566">
        <v>38</v>
      </c>
      <c r="B41" s="566">
        <v>20</v>
      </c>
    </row>
    <row r="42" spans="1:2">
      <c r="A42" s="566">
        <v>39</v>
      </c>
      <c r="B42" s="566">
        <v>20</v>
      </c>
    </row>
    <row r="43" spans="1:2">
      <c r="A43" s="566">
        <v>40</v>
      </c>
      <c r="B43" s="566">
        <v>20</v>
      </c>
    </row>
    <row r="44" spans="1:2">
      <c r="A44" s="566">
        <v>41</v>
      </c>
      <c r="B44" s="566">
        <v>20</v>
      </c>
    </row>
    <row r="45" spans="1:2">
      <c r="A45" s="566">
        <v>42</v>
      </c>
      <c r="B45" s="566">
        <v>20</v>
      </c>
    </row>
    <row r="46" spans="1:2">
      <c r="A46" s="566">
        <v>43</v>
      </c>
      <c r="B46" s="566">
        <v>20</v>
      </c>
    </row>
    <row r="47" spans="1:2">
      <c r="A47" s="566">
        <v>44</v>
      </c>
      <c r="B47" s="566">
        <v>20</v>
      </c>
    </row>
    <row r="48" spans="1:2">
      <c r="A48" s="566">
        <v>45</v>
      </c>
      <c r="B48" s="566">
        <v>20</v>
      </c>
    </row>
    <row r="49" spans="1:2">
      <c r="A49" s="566">
        <v>46</v>
      </c>
      <c r="B49" s="566">
        <v>20</v>
      </c>
    </row>
    <row r="50" spans="1:2">
      <c r="A50" s="566">
        <v>47</v>
      </c>
      <c r="B50" s="566">
        <v>20</v>
      </c>
    </row>
    <row r="51" spans="1:2">
      <c r="A51" s="566">
        <v>48</v>
      </c>
      <c r="B51" s="566">
        <v>40</v>
      </c>
    </row>
    <row r="52" spans="1:2">
      <c r="A52" s="566">
        <v>49</v>
      </c>
      <c r="B52" s="566">
        <v>40</v>
      </c>
    </row>
    <row r="53" spans="1:2">
      <c r="A53" s="566">
        <v>50</v>
      </c>
      <c r="B53" s="566">
        <v>40</v>
      </c>
    </row>
    <row r="54" spans="1:2">
      <c r="A54" s="566">
        <v>51</v>
      </c>
      <c r="B54" s="566">
        <v>40</v>
      </c>
    </row>
    <row r="55" spans="1:2">
      <c r="A55" s="566">
        <v>52</v>
      </c>
      <c r="B55" s="566">
        <v>40</v>
      </c>
    </row>
    <row r="56" spans="1:2">
      <c r="A56" s="566">
        <v>53</v>
      </c>
      <c r="B56" s="566">
        <v>40</v>
      </c>
    </row>
    <row r="57" spans="1:2">
      <c r="A57" s="566">
        <v>54</v>
      </c>
      <c r="B57" s="566">
        <v>40</v>
      </c>
    </row>
    <row r="58" spans="1:2">
      <c r="A58" s="566">
        <v>55</v>
      </c>
      <c r="B58" s="566">
        <v>40</v>
      </c>
    </row>
    <row r="59" spans="1:2">
      <c r="A59" s="566">
        <v>56</v>
      </c>
      <c r="B59" s="566">
        <v>40</v>
      </c>
    </row>
    <row r="60" spans="1:2">
      <c r="A60" s="566">
        <v>57</v>
      </c>
      <c r="B60" s="566">
        <v>40</v>
      </c>
    </row>
    <row r="61" spans="1:2">
      <c r="A61" s="566">
        <v>58</v>
      </c>
      <c r="B61" s="566">
        <v>40</v>
      </c>
    </row>
    <row r="62" spans="1:2">
      <c r="A62" s="566">
        <v>59</v>
      </c>
      <c r="B62" s="566">
        <v>40</v>
      </c>
    </row>
    <row r="63" spans="1:2">
      <c r="A63" s="566">
        <v>60</v>
      </c>
      <c r="B63" s="566">
        <v>40</v>
      </c>
    </row>
    <row r="64" spans="1:2">
      <c r="A64" s="566">
        <v>61</v>
      </c>
      <c r="B64" s="566">
        <v>40</v>
      </c>
    </row>
    <row r="65" spans="1:2">
      <c r="A65" s="566">
        <v>62</v>
      </c>
      <c r="B65" s="566">
        <v>40</v>
      </c>
    </row>
    <row r="66" spans="1:2">
      <c r="A66" s="566">
        <v>63</v>
      </c>
      <c r="B66" s="566">
        <v>40</v>
      </c>
    </row>
    <row r="67" spans="1:2">
      <c r="A67" s="566">
        <v>64</v>
      </c>
      <c r="B67" s="566">
        <v>40</v>
      </c>
    </row>
    <row r="68" spans="1:2">
      <c r="A68" s="566">
        <v>65</v>
      </c>
      <c r="B68" s="566">
        <v>40</v>
      </c>
    </row>
    <row r="69" spans="1:2">
      <c r="A69" s="566">
        <v>66</v>
      </c>
      <c r="B69" s="566">
        <v>40</v>
      </c>
    </row>
    <row r="70" spans="1:2">
      <c r="A70" s="566">
        <v>67</v>
      </c>
      <c r="B70" s="566">
        <v>40</v>
      </c>
    </row>
    <row r="71" spans="1:2">
      <c r="A71" s="566">
        <v>68</v>
      </c>
      <c r="B71" s="566">
        <v>40</v>
      </c>
    </row>
    <row r="72" spans="1:2">
      <c r="A72" s="566">
        <v>69</v>
      </c>
      <c r="B72" s="566">
        <v>40</v>
      </c>
    </row>
    <row r="73" spans="1:2">
      <c r="A73" s="566">
        <v>70</v>
      </c>
      <c r="B73" s="566">
        <v>40</v>
      </c>
    </row>
    <row r="74" spans="1:2">
      <c r="A74" s="566">
        <v>71</v>
      </c>
      <c r="B74" s="566">
        <v>40</v>
      </c>
    </row>
    <row r="75" spans="1:2">
      <c r="A75" s="566">
        <v>72</v>
      </c>
      <c r="B75" s="566">
        <v>60</v>
      </c>
    </row>
    <row r="76" spans="1:2">
      <c r="A76" s="566">
        <v>73</v>
      </c>
      <c r="B76" s="566">
        <v>60</v>
      </c>
    </row>
    <row r="77" spans="1:2">
      <c r="A77" s="566">
        <v>74</v>
      </c>
      <c r="B77" s="566">
        <v>60</v>
      </c>
    </row>
    <row r="78" spans="1:2">
      <c r="A78" s="566">
        <v>75</v>
      </c>
      <c r="B78" s="566">
        <v>60</v>
      </c>
    </row>
    <row r="79" spans="1:2">
      <c r="A79" s="566">
        <v>76</v>
      </c>
      <c r="B79" s="566">
        <v>60</v>
      </c>
    </row>
    <row r="80" spans="1:2">
      <c r="A80" s="566">
        <v>77</v>
      </c>
      <c r="B80" s="566">
        <v>60</v>
      </c>
    </row>
    <row r="81" spans="1:2">
      <c r="A81" s="566">
        <v>78</v>
      </c>
      <c r="B81" s="566">
        <v>60</v>
      </c>
    </row>
    <row r="82" spans="1:2">
      <c r="A82" s="566">
        <v>79</v>
      </c>
      <c r="B82" s="566">
        <v>60</v>
      </c>
    </row>
    <row r="83" spans="1:2">
      <c r="A83" s="566">
        <v>80</v>
      </c>
      <c r="B83" s="566">
        <v>60</v>
      </c>
    </row>
    <row r="84" spans="1:2">
      <c r="A84" s="566">
        <v>81</v>
      </c>
      <c r="B84" s="566">
        <v>60</v>
      </c>
    </row>
    <row r="85" spans="1:2">
      <c r="A85" s="566">
        <v>82</v>
      </c>
      <c r="B85" s="566">
        <v>60</v>
      </c>
    </row>
    <row r="86" spans="1:2">
      <c r="A86" s="566">
        <v>83</v>
      </c>
      <c r="B86" s="566">
        <v>60</v>
      </c>
    </row>
    <row r="87" spans="1:2">
      <c r="A87" s="566">
        <v>84</v>
      </c>
      <c r="B87" s="566">
        <v>60</v>
      </c>
    </row>
    <row r="88" spans="1:2">
      <c r="A88" s="566">
        <v>85</v>
      </c>
      <c r="B88" s="566">
        <v>60</v>
      </c>
    </row>
    <row r="89" spans="1:2">
      <c r="A89" s="566">
        <v>86</v>
      </c>
      <c r="B89" s="566">
        <v>60</v>
      </c>
    </row>
    <row r="90" spans="1:2">
      <c r="A90" s="566">
        <v>87</v>
      </c>
      <c r="B90" s="566">
        <v>60</v>
      </c>
    </row>
    <row r="91" spans="1:2">
      <c r="A91" s="566">
        <v>88</v>
      </c>
      <c r="B91" s="566">
        <v>60</v>
      </c>
    </row>
    <row r="92" spans="1:2">
      <c r="A92" s="566">
        <v>89</v>
      </c>
      <c r="B92" s="566">
        <v>60</v>
      </c>
    </row>
    <row r="93" spans="1:2">
      <c r="A93" s="566">
        <v>90</v>
      </c>
      <c r="B93" s="566">
        <v>60</v>
      </c>
    </row>
    <row r="94" spans="1:2">
      <c r="A94" s="566">
        <v>91</v>
      </c>
      <c r="B94" s="566">
        <v>60</v>
      </c>
    </row>
    <row r="95" spans="1:2">
      <c r="A95" s="566">
        <v>92</v>
      </c>
      <c r="B95" s="566">
        <v>60</v>
      </c>
    </row>
    <row r="96" spans="1:2">
      <c r="A96" s="566">
        <v>93</v>
      </c>
      <c r="B96" s="566">
        <v>60</v>
      </c>
    </row>
    <row r="97" spans="1:2">
      <c r="A97" s="566">
        <v>94</v>
      </c>
      <c r="B97" s="566">
        <v>60</v>
      </c>
    </row>
    <row r="98" spans="1:2">
      <c r="A98" s="566">
        <v>95</v>
      </c>
      <c r="B98" s="566">
        <v>60</v>
      </c>
    </row>
    <row r="99" spans="1:2">
      <c r="A99" s="566">
        <v>96</v>
      </c>
      <c r="B99" s="566">
        <v>80</v>
      </c>
    </row>
    <row r="100" spans="1:2">
      <c r="A100" s="566">
        <v>97</v>
      </c>
      <c r="B100" s="566">
        <v>80</v>
      </c>
    </row>
    <row r="101" spans="1:2">
      <c r="A101" s="566">
        <v>98</v>
      </c>
      <c r="B101" s="566">
        <v>80</v>
      </c>
    </row>
    <row r="102" spans="1:2">
      <c r="A102" s="566">
        <v>99</v>
      </c>
      <c r="B102" s="566">
        <v>80</v>
      </c>
    </row>
    <row r="103" spans="1:2">
      <c r="A103" s="566">
        <v>100</v>
      </c>
      <c r="B103" s="566">
        <v>80</v>
      </c>
    </row>
    <row r="104" spans="1:2">
      <c r="A104" s="566">
        <v>101</v>
      </c>
      <c r="B104" s="566">
        <v>80</v>
      </c>
    </row>
    <row r="105" spans="1:2">
      <c r="A105" s="566">
        <v>102</v>
      </c>
      <c r="B105" s="566">
        <v>80</v>
      </c>
    </row>
    <row r="106" spans="1:2">
      <c r="A106" s="566">
        <v>103</v>
      </c>
      <c r="B106" s="566">
        <v>80</v>
      </c>
    </row>
    <row r="107" spans="1:2">
      <c r="A107" s="566">
        <v>104</v>
      </c>
      <c r="B107" s="566">
        <v>80</v>
      </c>
    </row>
    <row r="108" spans="1:2">
      <c r="A108" s="566">
        <v>105</v>
      </c>
      <c r="B108" s="566">
        <v>80</v>
      </c>
    </row>
    <row r="109" spans="1:2">
      <c r="A109" s="566">
        <v>106</v>
      </c>
      <c r="B109" s="566">
        <v>80</v>
      </c>
    </row>
    <row r="110" spans="1:2">
      <c r="A110" s="566">
        <v>107</v>
      </c>
      <c r="B110" s="566">
        <v>80</v>
      </c>
    </row>
    <row r="111" spans="1:2">
      <c r="A111" s="566">
        <v>108</v>
      </c>
      <c r="B111" s="566">
        <v>80</v>
      </c>
    </row>
    <row r="112" spans="1:2">
      <c r="A112" s="566">
        <v>109</v>
      </c>
      <c r="B112" s="566">
        <v>80</v>
      </c>
    </row>
    <row r="113" spans="1:2">
      <c r="A113" s="566">
        <v>110</v>
      </c>
      <c r="B113" s="566">
        <v>80</v>
      </c>
    </row>
    <row r="114" spans="1:2">
      <c r="A114" s="566">
        <v>111</v>
      </c>
      <c r="B114" s="566">
        <v>80</v>
      </c>
    </row>
    <row r="115" spans="1:2">
      <c r="A115" s="566">
        <v>112</v>
      </c>
      <c r="B115" s="566">
        <v>80</v>
      </c>
    </row>
    <row r="116" spans="1:2">
      <c r="A116" s="566">
        <v>113</v>
      </c>
      <c r="B116" s="566">
        <v>80</v>
      </c>
    </row>
    <row r="117" spans="1:2">
      <c r="A117" s="566">
        <v>114</v>
      </c>
      <c r="B117" s="566">
        <v>80</v>
      </c>
    </row>
    <row r="118" spans="1:2">
      <c r="A118" s="566">
        <v>115</v>
      </c>
      <c r="B118" s="566">
        <v>80</v>
      </c>
    </row>
    <row r="119" spans="1:2">
      <c r="A119" s="566">
        <v>116</v>
      </c>
      <c r="B119" s="566">
        <v>80</v>
      </c>
    </row>
    <row r="120" spans="1:2">
      <c r="A120" s="566">
        <v>117</v>
      </c>
      <c r="B120" s="566">
        <v>80</v>
      </c>
    </row>
    <row r="121" spans="1:2">
      <c r="A121" s="566">
        <v>118</v>
      </c>
      <c r="B121" s="566">
        <v>80</v>
      </c>
    </row>
    <row r="122" spans="1:2">
      <c r="A122" s="566">
        <v>119</v>
      </c>
      <c r="B122" s="566">
        <v>80</v>
      </c>
    </row>
    <row r="123" spans="1:2">
      <c r="A123" s="566">
        <v>120</v>
      </c>
      <c r="B123" s="566">
        <v>100</v>
      </c>
    </row>
    <row r="124" spans="1:2">
      <c r="A124" s="566">
        <v>121</v>
      </c>
      <c r="B124" s="566">
        <v>100</v>
      </c>
    </row>
    <row r="125" spans="1:2">
      <c r="A125" s="566">
        <v>122</v>
      </c>
      <c r="B125" s="566">
        <v>100</v>
      </c>
    </row>
    <row r="126" spans="1:2">
      <c r="A126" s="566">
        <v>123</v>
      </c>
      <c r="B126" s="566">
        <v>100</v>
      </c>
    </row>
    <row r="127" spans="1:2">
      <c r="A127" s="566">
        <v>124</v>
      </c>
      <c r="B127" s="566">
        <v>100</v>
      </c>
    </row>
    <row r="128" spans="1:2">
      <c r="A128" s="566">
        <v>125</v>
      </c>
      <c r="B128" s="566">
        <v>100</v>
      </c>
    </row>
    <row r="129" spans="1:2">
      <c r="A129" s="566">
        <v>126</v>
      </c>
      <c r="B129" s="566">
        <v>100</v>
      </c>
    </row>
    <row r="130" spans="1:2">
      <c r="A130" s="566">
        <v>127</v>
      </c>
      <c r="B130" s="566">
        <v>100</v>
      </c>
    </row>
    <row r="131" spans="1:2">
      <c r="A131" s="566">
        <v>128</v>
      </c>
      <c r="B131" s="566">
        <v>100</v>
      </c>
    </row>
    <row r="132" spans="1:2">
      <c r="A132" s="566">
        <v>129</v>
      </c>
      <c r="B132" s="566">
        <v>100</v>
      </c>
    </row>
    <row r="133" spans="1:2">
      <c r="A133" s="566">
        <v>130</v>
      </c>
      <c r="B133" s="566">
        <v>100</v>
      </c>
    </row>
    <row r="134" spans="1:2">
      <c r="A134" s="566">
        <v>131</v>
      </c>
      <c r="B134" s="566">
        <v>100</v>
      </c>
    </row>
    <row r="135" spans="1:2">
      <c r="A135" s="566">
        <v>132</v>
      </c>
      <c r="B135" s="566">
        <v>100</v>
      </c>
    </row>
    <row r="136" spans="1:2">
      <c r="A136" s="566">
        <v>133</v>
      </c>
      <c r="B136" s="566">
        <v>100</v>
      </c>
    </row>
    <row r="137" spans="1:2">
      <c r="A137" s="566">
        <v>134</v>
      </c>
      <c r="B137" s="566">
        <v>100</v>
      </c>
    </row>
    <row r="138" spans="1:2">
      <c r="A138" s="566">
        <v>135</v>
      </c>
      <c r="B138" s="566">
        <v>100</v>
      </c>
    </row>
    <row r="139" spans="1:2">
      <c r="A139" s="566">
        <v>136</v>
      </c>
      <c r="B139" s="566">
        <v>100</v>
      </c>
    </row>
    <row r="140" spans="1:2">
      <c r="A140" s="566">
        <v>137</v>
      </c>
      <c r="B140" s="566">
        <v>100</v>
      </c>
    </row>
    <row r="141" spans="1:2">
      <c r="A141" s="566">
        <v>138</v>
      </c>
      <c r="B141" s="566">
        <v>100</v>
      </c>
    </row>
    <row r="142" spans="1:2">
      <c r="A142" s="566">
        <v>139</v>
      </c>
      <c r="B142" s="566">
        <v>100</v>
      </c>
    </row>
    <row r="143" spans="1:2">
      <c r="A143" s="566">
        <v>140</v>
      </c>
      <c r="B143" s="566">
        <v>100</v>
      </c>
    </row>
    <row r="144" spans="1:2">
      <c r="A144" s="566">
        <v>141</v>
      </c>
      <c r="B144" s="566">
        <v>100</v>
      </c>
    </row>
    <row r="145" spans="1:2">
      <c r="A145" s="566">
        <v>142</v>
      </c>
      <c r="B145" s="566">
        <v>100</v>
      </c>
    </row>
    <row r="146" spans="1:2">
      <c r="A146" s="566">
        <v>143</v>
      </c>
      <c r="B146" s="566">
        <v>100</v>
      </c>
    </row>
    <row r="147" spans="1:2">
      <c r="A147" s="566">
        <v>144</v>
      </c>
      <c r="B147" s="566">
        <v>120</v>
      </c>
    </row>
    <row r="148" spans="1:2">
      <c r="A148" s="566">
        <v>145</v>
      </c>
      <c r="B148" s="566">
        <v>120</v>
      </c>
    </row>
    <row r="149" spans="1:2">
      <c r="A149" s="566">
        <v>146</v>
      </c>
      <c r="B149" s="566">
        <v>120</v>
      </c>
    </row>
    <row r="150" spans="1:2">
      <c r="A150" s="566">
        <v>147</v>
      </c>
      <c r="B150" s="566">
        <v>120</v>
      </c>
    </row>
    <row r="151" spans="1:2">
      <c r="A151" s="566">
        <v>148</v>
      </c>
      <c r="B151" s="566">
        <v>120</v>
      </c>
    </row>
    <row r="152" spans="1:2">
      <c r="A152" s="566">
        <v>149</v>
      </c>
      <c r="B152" s="566">
        <v>120</v>
      </c>
    </row>
    <row r="153" spans="1:2">
      <c r="A153" s="566">
        <v>150</v>
      </c>
      <c r="B153" s="566">
        <v>120</v>
      </c>
    </row>
    <row r="154" spans="1:2">
      <c r="A154" s="566">
        <v>151</v>
      </c>
      <c r="B154" s="566">
        <v>120</v>
      </c>
    </row>
    <row r="155" spans="1:2">
      <c r="A155" s="566">
        <v>152</v>
      </c>
      <c r="B155" s="566">
        <v>120</v>
      </c>
    </row>
    <row r="156" spans="1:2">
      <c r="A156" s="566">
        <v>153</v>
      </c>
      <c r="B156" s="566">
        <v>120</v>
      </c>
    </row>
    <row r="157" spans="1:2">
      <c r="A157" s="566">
        <v>154</v>
      </c>
      <c r="B157" s="566">
        <v>120</v>
      </c>
    </row>
    <row r="158" spans="1:2">
      <c r="A158" s="566">
        <v>155</v>
      </c>
      <c r="B158" s="566">
        <v>120</v>
      </c>
    </row>
    <row r="159" spans="1:2">
      <c r="A159" s="566">
        <v>156</v>
      </c>
      <c r="B159" s="566">
        <v>120</v>
      </c>
    </row>
    <row r="160" spans="1:2">
      <c r="A160" s="566">
        <v>157</v>
      </c>
      <c r="B160" s="566">
        <v>120</v>
      </c>
    </row>
    <row r="161" spans="1:2">
      <c r="A161" s="566">
        <v>158</v>
      </c>
      <c r="B161" s="566">
        <v>120</v>
      </c>
    </row>
    <row r="162" spans="1:2">
      <c r="A162" s="566">
        <v>159</v>
      </c>
      <c r="B162" s="566">
        <v>120</v>
      </c>
    </row>
    <row r="163" spans="1:2">
      <c r="A163" s="566">
        <v>160</v>
      </c>
      <c r="B163" s="566">
        <v>120</v>
      </c>
    </row>
    <row r="164" spans="1:2">
      <c r="A164" s="566">
        <v>161</v>
      </c>
      <c r="B164" s="566">
        <v>120</v>
      </c>
    </row>
    <row r="165" spans="1:2">
      <c r="A165" s="566">
        <v>162</v>
      </c>
      <c r="B165" s="566">
        <v>120</v>
      </c>
    </row>
    <row r="166" spans="1:2">
      <c r="A166" s="566">
        <v>163</v>
      </c>
      <c r="B166" s="566">
        <v>120</v>
      </c>
    </row>
    <row r="167" spans="1:2">
      <c r="A167" s="566">
        <v>164</v>
      </c>
      <c r="B167" s="566">
        <v>120</v>
      </c>
    </row>
    <row r="168" spans="1:2">
      <c r="A168" s="566">
        <v>165</v>
      </c>
      <c r="B168" s="566">
        <v>120</v>
      </c>
    </row>
    <row r="169" spans="1:2">
      <c r="A169" s="566">
        <v>166</v>
      </c>
      <c r="B169" s="566">
        <v>120</v>
      </c>
    </row>
    <row r="170" spans="1:2">
      <c r="A170" s="566">
        <v>167</v>
      </c>
      <c r="B170" s="566">
        <v>120</v>
      </c>
    </row>
    <row r="171" spans="1:2">
      <c r="A171" s="566">
        <v>168</v>
      </c>
      <c r="B171" s="566">
        <v>140</v>
      </c>
    </row>
    <row r="172" spans="1:2">
      <c r="A172" s="566">
        <v>169</v>
      </c>
      <c r="B172" s="566">
        <v>140</v>
      </c>
    </row>
    <row r="173" spans="1:2">
      <c r="A173" s="566">
        <v>170</v>
      </c>
      <c r="B173" s="566">
        <v>140</v>
      </c>
    </row>
    <row r="174" spans="1:2">
      <c r="A174" s="566">
        <v>171</v>
      </c>
      <c r="B174" s="566">
        <v>140</v>
      </c>
    </row>
    <row r="175" spans="1:2">
      <c r="A175" s="566">
        <v>172</v>
      </c>
      <c r="B175" s="566">
        <v>140</v>
      </c>
    </row>
    <row r="176" spans="1:2">
      <c r="A176" s="566">
        <v>173</v>
      </c>
      <c r="B176" s="566">
        <v>140</v>
      </c>
    </row>
    <row r="177" spans="1:2">
      <c r="A177" s="566">
        <v>174</v>
      </c>
      <c r="B177" s="566">
        <v>140</v>
      </c>
    </row>
    <row r="178" spans="1:2">
      <c r="A178" s="566">
        <v>175</v>
      </c>
      <c r="B178" s="566">
        <v>140</v>
      </c>
    </row>
    <row r="179" spans="1:2">
      <c r="A179" s="566">
        <v>176</v>
      </c>
      <c r="B179" s="566">
        <v>140</v>
      </c>
    </row>
    <row r="180" spans="1:2">
      <c r="A180" s="566">
        <v>177</v>
      </c>
      <c r="B180" s="566">
        <v>140</v>
      </c>
    </row>
    <row r="181" spans="1:2">
      <c r="A181" s="566">
        <v>178</v>
      </c>
      <c r="B181" s="566">
        <v>140</v>
      </c>
    </row>
    <row r="182" spans="1:2">
      <c r="A182" s="566">
        <v>179</v>
      </c>
      <c r="B182" s="566">
        <v>140</v>
      </c>
    </row>
    <row r="183" spans="1:2">
      <c r="A183" s="566">
        <v>180</v>
      </c>
      <c r="B183" s="566">
        <v>140</v>
      </c>
    </row>
    <row r="184" spans="1:2">
      <c r="A184" s="566">
        <v>181</v>
      </c>
      <c r="B184" s="566">
        <v>140</v>
      </c>
    </row>
    <row r="185" spans="1:2">
      <c r="A185" s="566">
        <v>182</v>
      </c>
      <c r="B185" s="566">
        <v>140</v>
      </c>
    </row>
    <row r="186" spans="1:2">
      <c r="A186" s="566">
        <v>183</v>
      </c>
      <c r="B186" s="566">
        <v>140</v>
      </c>
    </row>
    <row r="187" spans="1:2">
      <c r="A187" s="566">
        <v>184</v>
      </c>
      <c r="B187" s="566">
        <v>140</v>
      </c>
    </row>
    <row r="188" spans="1:2">
      <c r="A188" s="566">
        <v>185</v>
      </c>
      <c r="B188" s="566">
        <v>140</v>
      </c>
    </row>
    <row r="189" spans="1:2">
      <c r="A189" s="566">
        <v>186</v>
      </c>
      <c r="B189" s="566">
        <v>140</v>
      </c>
    </row>
    <row r="190" spans="1:2">
      <c r="A190" s="566">
        <v>187</v>
      </c>
      <c r="B190" s="566">
        <v>140</v>
      </c>
    </row>
    <row r="191" spans="1:2">
      <c r="A191" s="566">
        <v>188</v>
      </c>
      <c r="B191" s="566">
        <v>140</v>
      </c>
    </row>
    <row r="192" spans="1:2">
      <c r="A192" s="566">
        <v>189</v>
      </c>
      <c r="B192" s="566">
        <v>140</v>
      </c>
    </row>
    <row r="193" spans="1:2">
      <c r="A193" s="566">
        <v>190</v>
      </c>
      <c r="B193" s="566">
        <v>140</v>
      </c>
    </row>
    <row r="194" spans="1:2">
      <c r="A194" s="566">
        <v>191</v>
      </c>
      <c r="B194" s="566">
        <v>140</v>
      </c>
    </row>
    <row r="195" spans="1:2">
      <c r="A195" s="566">
        <v>192</v>
      </c>
      <c r="B195" s="566">
        <v>160</v>
      </c>
    </row>
    <row r="196" spans="1:2">
      <c r="A196" s="566">
        <v>193</v>
      </c>
      <c r="B196" s="566">
        <v>160</v>
      </c>
    </row>
    <row r="197" spans="1:2">
      <c r="A197" s="566">
        <v>194</v>
      </c>
      <c r="B197" s="566">
        <v>160</v>
      </c>
    </row>
    <row r="198" spans="1:2">
      <c r="A198" s="566">
        <v>195</v>
      </c>
      <c r="B198" s="566">
        <v>160</v>
      </c>
    </row>
    <row r="199" spans="1:2">
      <c r="A199" s="566">
        <v>196</v>
      </c>
      <c r="B199" s="566">
        <v>160</v>
      </c>
    </row>
    <row r="200" spans="1:2">
      <c r="A200" s="566">
        <v>197</v>
      </c>
      <c r="B200" s="566">
        <v>160</v>
      </c>
    </row>
    <row r="201" spans="1:2">
      <c r="A201" s="566">
        <v>198</v>
      </c>
      <c r="B201" s="566">
        <v>160</v>
      </c>
    </row>
    <row r="202" spans="1:2">
      <c r="A202" s="566">
        <v>199</v>
      </c>
      <c r="B202" s="566">
        <v>160</v>
      </c>
    </row>
    <row r="203" spans="1:2">
      <c r="A203" s="566">
        <v>200</v>
      </c>
      <c r="B203" s="566">
        <v>160</v>
      </c>
    </row>
    <row r="204" spans="1:2">
      <c r="A204" s="566">
        <v>201</v>
      </c>
      <c r="B204" s="566">
        <v>160</v>
      </c>
    </row>
    <row r="205" spans="1:2">
      <c r="A205" s="566">
        <v>202</v>
      </c>
      <c r="B205" s="566">
        <v>160</v>
      </c>
    </row>
    <row r="206" spans="1:2">
      <c r="A206" s="566">
        <v>203</v>
      </c>
      <c r="B206" s="566">
        <v>160</v>
      </c>
    </row>
    <row r="207" spans="1:2">
      <c r="A207" s="566">
        <v>204</v>
      </c>
      <c r="B207" s="566">
        <v>160</v>
      </c>
    </row>
    <row r="208" spans="1:2">
      <c r="A208" s="566">
        <v>205</v>
      </c>
      <c r="B208" s="566">
        <v>160</v>
      </c>
    </row>
    <row r="209" spans="1:2">
      <c r="A209" s="566">
        <v>206</v>
      </c>
      <c r="B209" s="566">
        <v>160</v>
      </c>
    </row>
    <row r="210" spans="1:2">
      <c r="A210" s="566">
        <v>207</v>
      </c>
      <c r="B210" s="566">
        <v>160</v>
      </c>
    </row>
    <row r="211" spans="1:2">
      <c r="A211" s="566">
        <v>208</v>
      </c>
      <c r="B211" s="566">
        <v>160</v>
      </c>
    </row>
    <row r="212" spans="1:2">
      <c r="A212" s="566">
        <v>209</v>
      </c>
      <c r="B212" s="566">
        <v>160</v>
      </c>
    </row>
    <row r="213" spans="1:2">
      <c r="A213" s="566">
        <v>210</v>
      </c>
      <c r="B213" s="566">
        <v>160</v>
      </c>
    </row>
    <row r="214" spans="1:2">
      <c r="A214" s="566">
        <v>211</v>
      </c>
      <c r="B214" s="566">
        <v>160</v>
      </c>
    </row>
    <row r="215" spans="1:2">
      <c r="A215" s="566">
        <v>212</v>
      </c>
      <c r="B215" s="566">
        <v>160</v>
      </c>
    </row>
    <row r="216" spans="1:2">
      <c r="A216" s="566">
        <v>213</v>
      </c>
      <c r="B216" s="566">
        <v>160</v>
      </c>
    </row>
    <row r="217" spans="1:2">
      <c r="A217" s="566">
        <v>214</v>
      </c>
      <c r="B217" s="566">
        <v>160</v>
      </c>
    </row>
    <row r="218" spans="1:2">
      <c r="A218" s="566">
        <v>215</v>
      </c>
      <c r="B218" s="566">
        <v>160</v>
      </c>
    </row>
    <row r="219" spans="1:2">
      <c r="A219" s="566">
        <v>216</v>
      </c>
      <c r="B219" s="566">
        <v>180</v>
      </c>
    </row>
    <row r="220" spans="1:2">
      <c r="A220" s="566">
        <v>217</v>
      </c>
      <c r="B220" s="566">
        <v>180</v>
      </c>
    </row>
    <row r="221" spans="1:2">
      <c r="A221" s="566">
        <v>218</v>
      </c>
      <c r="B221" s="566">
        <v>180</v>
      </c>
    </row>
    <row r="222" spans="1:2">
      <c r="A222" s="566">
        <v>219</v>
      </c>
      <c r="B222" s="566">
        <v>180</v>
      </c>
    </row>
    <row r="223" spans="1:2">
      <c r="A223" s="566">
        <v>220</v>
      </c>
      <c r="B223" s="566">
        <v>180</v>
      </c>
    </row>
    <row r="224" spans="1:2">
      <c r="A224" s="566">
        <v>221</v>
      </c>
      <c r="B224" s="566">
        <v>180</v>
      </c>
    </row>
    <row r="225" spans="1:2">
      <c r="A225" s="566">
        <v>222</v>
      </c>
      <c r="B225" s="566">
        <v>180</v>
      </c>
    </row>
    <row r="226" spans="1:2">
      <c r="A226" s="566">
        <v>223</v>
      </c>
      <c r="B226" s="566">
        <v>180</v>
      </c>
    </row>
    <row r="227" spans="1:2">
      <c r="A227" s="566">
        <v>224</v>
      </c>
      <c r="B227" s="566">
        <v>180</v>
      </c>
    </row>
    <row r="228" spans="1:2">
      <c r="A228" s="566">
        <v>225</v>
      </c>
      <c r="B228" s="566">
        <v>180</v>
      </c>
    </row>
    <row r="229" spans="1:2">
      <c r="A229" s="566">
        <v>226</v>
      </c>
      <c r="B229" s="566">
        <v>180</v>
      </c>
    </row>
    <row r="230" spans="1:2">
      <c r="A230" s="566">
        <v>227</v>
      </c>
      <c r="B230" s="566">
        <v>180</v>
      </c>
    </row>
    <row r="231" spans="1:2">
      <c r="A231" s="566">
        <v>228</v>
      </c>
      <c r="B231" s="566">
        <v>180</v>
      </c>
    </row>
    <row r="232" spans="1:2">
      <c r="A232" s="566">
        <v>229</v>
      </c>
      <c r="B232" s="566">
        <v>180</v>
      </c>
    </row>
    <row r="233" spans="1:2">
      <c r="A233" s="566">
        <v>230</v>
      </c>
      <c r="B233" s="566">
        <v>180</v>
      </c>
    </row>
    <row r="234" spans="1:2">
      <c r="A234" s="566">
        <v>231</v>
      </c>
      <c r="B234" s="566">
        <v>180</v>
      </c>
    </row>
    <row r="235" spans="1:2">
      <c r="A235" s="566">
        <v>232</v>
      </c>
      <c r="B235" s="566">
        <v>180</v>
      </c>
    </row>
    <row r="236" spans="1:2">
      <c r="A236" s="566">
        <v>233</v>
      </c>
      <c r="B236" s="566">
        <v>180</v>
      </c>
    </row>
    <row r="237" spans="1:2">
      <c r="A237" s="566">
        <v>234</v>
      </c>
      <c r="B237" s="566">
        <v>180</v>
      </c>
    </row>
    <row r="238" spans="1:2">
      <c r="A238" s="566">
        <v>235</v>
      </c>
      <c r="B238" s="566">
        <v>180</v>
      </c>
    </row>
    <row r="239" spans="1:2">
      <c r="A239" s="566">
        <v>236</v>
      </c>
      <c r="B239" s="566">
        <v>180</v>
      </c>
    </row>
    <row r="240" spans="1:2">
      <c r="A240" s="566">
        <v>237</v>
      </c>
      <c r="B240" s="566">
        <v>180</v>
      </c>
    </row>
    <row r="241" spans="1:2">
      <c r="A241" s="566">
        <v>238</v>
      </c>
      <c r="B241" s="566">
        <v>180</v>
      </c>
    </row>
    <row r="242" spans="1:2">
      <c r="A242" s="566">
        <v>239</v>
      </c>
      <c r="B242" s="566">
        <v>180</v>
      </c>
    </row>
    <row r="243" spans="1:2">
      <c r="A243" s="566">
        <v>240</v>
      </c>
      <c r="B243" s="566">
        <v>200</v>
      </c>
    </row>
    <row r="244" spans="1:2">
      <c r="A244" s="566">
        <v>241</v>
      </c>
      <c r="B244" s="566">
        <v>200</v>
      </c>
    </row>
    <row r="245" spans="1:2">
      <c r="A245" s="566">
        <v>242</v>
      </c>
      <c r="B245" s="566">
        <v>200</v>
      </c>
    </row>
    <row r="246" spans="1:2">
      <c r="A246" s="566">
        <v>243</v>
      </c>
      <c r="B246" s="566">
        <v>200</v>
      </c>
    </row>
    <row r="247" spans="1:2">
      <c r="A247" s="566">
        <v>244</v>
      </c>
      <c r="B247" s="566">
        <v>200</v>
      </c>
    </row>
    <row r="248" spans="1:2">
      <c r="A248" s="566">
        <v>245</v>
      </c>
      <c r="B248" s="566">
        <v>200</v>
      </c>
    </row>
    <row r="249" spans="1:2">
      <c r="A249" s="566">
        <v>246</v>
      </c>
      <c r="B249" s="566">
        <v>200</v>
      </c>
    </row>
    <row r="250" spans="1:2">
      <c r="A250" s="566">
        <v>247</v>
      </c>
      <c r="B250" s="566">
        <v>200</v>
      </c>
    </row>
    <row r="251" spans="1:2">
      <c r="A251" s="566">
        <v>248</v>
      </c>
      <c r="B251" s="566">
        <v>200</v>
      </c>
    </row>
    <row r="252" spans="1:2">
      <c r="A252" s="566">
        <v>249</v>
      </c>
      <c r="B252" s="566">
        <v>200</v>
      </c>
    </row>
    <row r="253" spans="1:2">
      <c r="A253" s="566">
        <v>250</v>
      </c>
      <c r="B253" s="566">
        <v>200</v>
      </c>
    </row>
    <row r="254" spans="1:2">
      <c r="A254" s="566">
        <v>251</v>
      </c>
      <c r="B254" s="566">
        <v>200</v>
      </c>
    </row>
    <row r="255" spans="1:2">
      <c r="A255" s="566">
        <v>252</v>
      </c>
      <c r="B255" s="566">
        <v>200</v>
      </c>
    </row>
    <row r="256" spans="1:2">
      <c r="A256" s="566">
        <v>253</v>
      </c>
      <c r="B256" s="566">
        <v>200</v>
      </c>
    </row>
    <row r="257" spans="1:2">
      <c r="A257" s="566">
        <v>254</v>
      </c>
      <c r="B257" s="566">
        <v>200</v>
      </c>
    </row>
    <row r="258" spans="1:2">
      <c r="A258" s="566">
        <v>255</v>
      </c>
      <c r="B258" s="566">
        <v>200</v>
      </c>
    </row>
    <row r="259" spans="1:2">
      <c r="A259" s="566">
        <v>256</v>
      </c>
      <c r="B259" s="566">
        <v>200</v>
      </c>
    </row>
    <row r="260" spans="1:2">
      <c r="A260" s="566">
        <v>257</v>
      </c>
      <c r="B260" s="566">
        <v>200</v>
      </c>
    </row>
    <row r="261" spans="1:2">
      <c r="A261" s="566">
        <v>258</v>
      </c>
      <c r="B261" s="566">
        <v>200</v>
      </c>
    </row>
    <row r="262" spans="1:2">
      <c r="A262" s="566">
        <v>259</v>
      </c>
      <c r="B262" s="566">
        <v>200</v>
      </c>
    </row>
    <row r="263" spans="1:2">
      <c r="A263" s="566">
        <v>260</v>
      </c>
      <c r="B263" s="566">
        <v>200</v>
      </c>
    </row>
    <row r="264" spans="1:2">
      <c r="A264" s="566">
        <v>261</v>
      </c>
      <c r="B264" s="566">
        <v>200</v>
      </c>
    </row>
    <row r="265" spans="1:2">
      <c r="A265" s="566">
        <v>262</v>
      </c>
      <c r="B265" s="566">
        <v>200</v>
      </c>
    </row>
    <row r="266" spans="1:2">
      <c r="A266" s="566">
        <v>263</v>
      </c>
      <c r="B266" s="566">
        <v>200</v>
      </c>
    </row>
    <row r="267" spans="1:2">
      <c r="A267" s="566">
        <v>264</v>
      </c>
      <c r="B267" s="566">
        <v>220</v>
      </c>
    </row>
    <row r="268" spans="1:2">
      <c r="A268" s="566">
        <v>265</v>
      </c>
      <c r="B268" s="566">
        <v>220</v>
      </c>
    </row>
    <row r="269" spans="1:2">
      <c r="A269" s="566">
        <v>266</v>
      </c>
      <c r="B269" s="566">
        <v>220</v>
      </c>
    </row>
    <row r="270" spans="1:2">
      <c r="A270" s="566">
        <v>267</v>
      </c>
      <c r="B270" s="566">
        <v>220</v>
      </c>
    </row>
    <row r="271" spans="1:2">
      <c r="A271" s="566">
        <v>268</v>
      </c>
      <c r="B271" s="566">
        <v>220</v>
      </c>
    </row>
    <row r="272" spans="1:2">
      <c r="A272" s="566">
        <v>269</v>
      </c>
      <c r="B272" s="566">
        <v>220</v>
      </c>
    </row>
    <row r="273" spans="1:2">
      <c r="A273" s="566">
        <v>270</v>
      </c>
      <c r="B273" s="566">
        <v>220</v>
      </c>
    </row>
    <row r="274" spans="1:2">
      <c r="A274" s="566">
        <v>271</v>
      </c>
      <c r="B274" s="566">
        <v>220</v>
      </c>
    </row>
    <row r="275" spans="1:2">
      <c r="A275" s="566">
        <v>272</v>
      </c>
      <c r="B275" s="566">
        <v>220</v>
      </c>
    </row>
    <row r="276" spans="1:2">
      <c r="A276" s="566">
        <v>273</v>
      </c>
      <c r="B276" s="566">
        <v>220</v>
      </c>
    </row>
    <row r="277" spans="1:2">
      <c r="A277" s="566">
        <v>274</v>
      </c>
      <c r="B277" s="566">
        <v>220</v>
      </c>
    </row>
    <row r="278" spans="1:2">
      <c r="A278" s="566">
        <v>275</v>
      </c>
      <c r="B278" s="566">
        <v>220</v>
      </c>
    </row>
    <row r="279" spans="1:2">
      <c r="A279" s="566">
        <v>276</v>
      </c>
      <c r="B279" s="566">
        <v>220</v>
      </c>
    </row>
    <row r="280" spans="1:2">
      <c r="A280" s="566">
        <v>277</v>
      </c>
      <c r="B280" s="566">
        <v>220</v>
      </c>
    </row>
    <row r="281" spans="1:2">
      <c r="A281" s="566">
        <v>278</v>
      </c>
      <c r="B281" s="566">
        <v>220</v>
      </c>
    </row>
    <row r="282" spans="1:2">
      <c r="A282" s="566">
        <v>279</v>
      </c>
      <c r="B282" s="566">
        <v>220</v>
      </c>
    </row>
    <row r="283" spans="1:2">
      <c r="A283" s="566">
        <v>280</v>
      </c>
      <c r="B283" s="566">
        <v>220</v>
      </c>
    </row>
    <row r="284" spans="1:2">
      <c r="A284" s="566">
        <v>281</v>
      </c>
      <c r="B284" s="566">
        <v>220</v>
      </c>
    </row>
    <row r="285" spans="1:2">
      <c r="A285" s="566">
        <v>282</v>
      </c>
      <c r="B285" s="566">
        <v>220</v>
      </c>
    </row>
    <row r="286" spans="1:2">
      <c r="A286" s="566">
        <v>283</v>
      </c>
      <c r="B286" s="566">
        <v>220</v>
      </c>
    </row>
    <row r="287" spans="1:2">
      <c r="A287" s="566">
        <v>284</v>
      </c>
      <c r="B287" s="566">
        <v>220</v>
      </c>
    </row>
    <row r="288" spans="1:2">
      <c r="A288" s="566">
        <v>285</v>
      </c>
      <c r="B288" s="566">
        <v>220</v>
      </c>
    </row>
    <row r="289" spans="1:2">
      <c r="A289" s="566">
        <v>286</v>
      </c>
      <c r="B289" s="566">
        <v>220</v>
      </c>
    </row>
    <row r="290" spans="1:2">
      <c r="A290" s="566">
        <v>287</v>
      </c>
      <c r="B290" s="566">
        <v>220</v>
      </c>
    </row>
    <row r="291" spans="1:2">
      <c r="A291" s="566">
        <v>288</v>
      </c>
      <c r="B291" s="566">
        <v>240</v>
      </c>
    </row>
    <row r="292" spans="1:2">
      <c r="A292" s="566">
        <v>289</v>
      </c>
      <c r="B292" s="566">
        <v>240</v>
      </c>
    </row>
    <row r="293" spans="1:2">
      <c r="A293" s="566">
        <v>290</v>
      </c>
      <c r="B293" s="566">
        <v>240</v>
      </c>
    </row>
    <row r="294" spans="1:2">
      <c r="A294" s="566">
        <v>291</v>
      </c>
      <c r="B294" s="566">
        <v>240</v>
      </c>
    </row>
    <row r="295" spans="1:2">
      <c r="A295" s="566">
        <v>292</v>
      </c>
      <c r="B295" s="566">
        <v>240</v>
      </c>
    </row>
    <row r="296" spans="1:2">
      <c r="A296" s="566">
        <v>293</v>
      </c>
      <c r="B296" s="566">
        <v>240</v>
      </c>
    </row>
    <row r="297" spans="1:2">
      <c r="A297" s="566">
        <v>294</v>
      </c>
      <c r="B297" s="566">
        <v>240</v>
      </c>
    </row>
    <row r="298" spans="1:2">
      <c r="A298" s="566">
        <v>295</v>
      </c>
      <c r="B298" s="566">
        <v>240</v>
      </c>
    </row>
    <row r="299" spans="1:2">
      <c r="A299" s="566">
        <v>296</v>
      </c>
      <c r="B299" s="566">
        <v>240</v>
      </c>
    </row>
    <row r="300" spans="1:2">
      <c r="A300" s="566">
        <v>297</v>
      </c>
      <c r="B300" s="566">
        <v>240</v>
      </c>
    </row>
    <row r="301" spans="1:2">
      <c r="A301" s="566">
        <v>298</v>
      </c>
      <c r="B301" s="566">
        <v>240</v>
      </c>
    </row>
    <row r="302" spans="1:2">
      <c r="A302" s="566">
        <v>299</v>
      </c>
      <c r="B302" s="566">
        <v>240</v>
      </c>
    </row>
    <row r="303" spans="1:2">
      <c r="A303" s="566">
        <v>300</v>
      </c>
      <c r="B303" s="566">
        <v>240</v>
      </c>
    </row>
    <row r="304" spans="1:2">
      <c r="A304" s="566">
        <v>301</v>
      </c>
      <c r="B304" s="566">
        <v>240</v>
      </c>
    </row>
    <row r="305" spans="1:2">
      <c r="A305" s="566">
        <v>302</v>
      </c>
      <c r="B305" s="566">
        <v>240</v>
      </c>
    </row>
    <row r="306" spans="1:2">
      <c r="A306" s="566">
        <v>303</v>
      </c>
      <c r="B306" s="566">
        <v>240</v>
      </c>
    </row>
    <row r="307" spans="1:2">
      <c r="A307" s="566">
        <v>304</v>
      </c>
      <c r="B307" s="566">
        <v>240</v>
      </c>
    </row>
    <row r="308" spans="1:2">
      <c r="A308" s="566">
        <v>305</v>
      </c>
      <c r="B308" s="566">
        <v>240</v>
      </c>
    </row>
    <row r="309" spans="1:2">
      <c r="A309" s="566">
        <v>306</v>
      </c>
      <c r="B309" s="566">
        <v>240</v>
      </c>
    </row>
    <row r="310" spans="1:2">
      <c r="A310" s="566">
        <v>307</v>
      </c>
      <c r="B310" s="566">
        <v>240</v>
      </c>
    </row>
    <row r="311" spans="1:2">
      <c r="A311" s="566">
        <v>308</v>
      </c>
      <c r="B311" s="566">
        <v>240</v>
      </c>
    </row>
    <row r="312" spans="1:2">
      <c r="A312" s="566">
        <v>309</v>
      </c>
      <c r="B312" s="566">
        <v>240</v>
      </c>
    </row>
    <row r="313" spans="1:2">
      <c r="A313" s="566">
        <v>310</v>
      </c>
      <c r="B313" s="566">
        <v>240</v>
      </c>
    </row>
    <row r="314" spans="1:2">
      <c r="A314" s="566">
        <v>311</v>
      </c>
      <c r="B314" s="566">
        <v>240</v>
      </c>
    </row>
    <row r="315" spans="1:2">
      <c r="A315" s="566">
        <v>312</v>
      </c>
      <c r="B315" s="566">
        <v>260</v>
      </c>
    </row>
    <row r="316" spans="1:2">
      <c r="A316" s="566">
        <v>313</v>
      </c>
      <c r="B316" s="566">
        <v>260</v>
      </c>
    </row>
    <row r="317" spans="1:2">
      <c r="A317" s="566">
        <v>314</v>
      </c>
      <c r="B317" s="566">
        <v>260</v>
      </c>
    </row>
    <row r="318" spans="1:2">
      <c r="A318" s="566">
        <v>315</v>
      </c>
      <c r="B318" s="566">
        <v>260</v>
      </c>
    </row>
    <row r="319" spans="1:2">
      <c r="A319" s="566">
        <v>316</v>
      </c>
      <c r="B319" s="566">
        <v>260</v>
      </c>
    </row>
    <row r="320" spans="1:2">
      <c r="A320" s="566">
        <v>317</v>
      </c>
      <c r="B320" s="566">
        <v>260</v>
      </c>
    </row>
    <row r="321" spans="1:2">
      <c r="A321" s="566">
        <v>318</v>
      </c>
      <c r="B321" s="566">
        <v>260</v>
      </c>
    </row>
    <row r="322" spans="1:2">
      <c r="A322" s="566">
        <v>319</v>
      </c>
      <c r="B322" s="566">
        <v>260</v>
      </c>
    </row>
    <row r="323" spans="1:2">
      <c r="A323" s="566">
        <v>320</v>
      </c>
      <c r="B323" s="566">
        <v>260</v>
      </c>
    </row>
    <row r="324" spans="1:2">
      <c r="A324" s="566">
        <v>321</v>
      </c>
      <c r="B324" s="566">
        <v>260</v>
      </c>
    </row>
    <row r="325" spans="1:2">
      <c r="A325" s="566">
        <v>322</v>
      </c>
      <c r="B325" s="566">
        <v>260</v>
      </c>
    </row>
    <row r="326" spans="1:2">
      <c r="A326" s="566">
        <v>323</v>
      </c>
      <c r="B326" s="566">
        <v>260</v>
      </c>
    </row>
    <row r="327" spans="1:2">
      <c r="A327" s="566">
        <v>324</v>
      </c>
      <c r="B327" s="566">
        <v>260</v>
      </c>
    </row>
    <row r="328" spans="1:2">
      <c r="A328" s="566">
        <v>325</v>
      </c>
      <c r="B328" s="566">
        <v>260</v>
      </c>
    </row>
    <row r="329" spans="1:2">
      <c r="A329" s="566">
        <v>326</v>
      </c>
      <c r="B329" s="566">
        <v>260</v>
      </c>
    </row>
    <row r="330" spans="1:2">
      <c r="A330" s="566">
        <v>327</v>
      </c>
      <c r="B330" s="566">
        <v>260</v>
      </c>
    </row>
    <row r="331" spans="1:2">
      <c r="A331" s="566">
        <v>328</v>
      </c>
      <c r="B331" s="566">
        <v>260</v>
      </c>
    </row>
    <row r="332" spans="1:2">
      <c r="A332" s="566">
        <v>329</v>
      </c>
      <c r="B332" s="566">
        <v>260</v>
      </c>
    </row>
    <row r="333" spans="1:2">
      <c r="A333" s="566">
        <v>330</v>
      </c>
      <c r="B333" s="566">
        <v>260</v>
      </c>
    </row>
    <row r="334" spans="1:2">
      <c r="A334" s="566">
        <v>331</v>
      </c>
      <c r="B334" s="566">
        <v>260</v>
      </c>
    </row>
    <row r="335" spans="1:2">
      <c r="A335" s="566">
        <v>332</v>
      </c>
      <c r="B335" s="566">
        <v>260</v>
      </c>
    </row>
    <row r="336" spans="1:2">
      <c r="A336" s="566">
        <v>333</v>
      </c>
      <c r="B336" s="566">
        <v>260</v>
      </c>
    </row>
    <row r="337" spans="1:2">
      <c r="A337" s="566">
        <v>334</v>
      </c>
      <c r="B337" s="566">
        <v>260</v>
      </c>
    </row>
    <row r="338" spans="1:2">
      <c r="A338" s="566">
        <v>335</v>
      </c>
      <c r="B338" s="566">
        <v>260</v>
      </c>
    </row>
    <row r="339" spans="1:2">
      <c r="A339" s="566">
        <v>336</v>
      </c>
      <c r="B339" s="566">
        <v>280</v>
      </c>
    </row>
    <row r="340" spans="1:2">
      <c r="A340" s="566">
        <v>337</v>
      </c>
      <c r="B340" s="566">
        <v>280</v>
      </c>
    </row>
    <row r="341" spans="1:2">
      <c r="A341" s="566">
        <v>338</v>
      </c>
      <c r="B341" s="566">
        <v>280</v>
      </c>
    </row>
    <row r="342" spans="1:2">
      <c r="A342" s="566">
        <v>339</v>
      </c>
      <c r="B342" s="566">
        <v>280</v>
      </c>
    </row>
    <row r="343" spans="1:2">
      <c r="A343" s="566">
        <v>340</v>
      </c>
      <c r="B343" s="566">
        <v>280</v>
      </c>
    </row>
    <row r="344" spans="1:2">
      <c r="A344" s="566">
        <v>341</v>
      </c>
      <c r="B344" s="566">
        <v>280</v>
      </c>
    </row>
    <row r="345" spans="1:2">
      <c r="A345" s="566">
        <v>342</v>
      </c>
      <c r="B345" s="566">
        <v>280</v>
      </c>
    </row>
    <row r="346" spans="1:2">
      <c r="A346" s="566">
        <v>343</v>
      </c>
      <c r="B346" s="566">
        <v>280</v>
      </c>
    </row>
    <row r="347" spans="1:2">
      <c r="A347" s="566">
        <v>344</v>
      </c>
      <c r="B347" s="566">
        <v>280</v>
      </c>
    </row>
    <row r="348" spans="1:2">
      <c r="A348" s="566">
        <v>345</v>
      </c>
      <c r="B348" s="566">
        <v>280</v>
      </c>
    </row>
    <row r="349" spans="1:2">
      <c r="A349" s="566">
        <v>346</v>
      </c>
      <c r="B349" s="566">
        <v>280</v>
      </c>
    </row>
    <row r="350" spans="1:2">
      <c r="A350" s="566">
        <v>347</v>
      </c>
      <c r="B350" s="566">
        <v>280</v>
      </c>
    </row>
    <row r="351" spans="1:2">
      <c r="A351" s="566">
        <v>348</v>
      </c>
      <c r="B351" s="566">
        <v>280</v>
      </c>
    </row>
    <row r="352" spans="1:2">
      <c r="A352" s="566">
        <v>349</v>
      </c>
      <c r="B352" s="566">
        <v>280</v>
      </c>
    </row>
    <row r="353" spans="1:2">
      <c r="A353" s="566">
        <v>350</v>
      </c>
      <c r="B353" s="566">
        <v>280</v>
      </c>
    </row>
    <row r="354" spans="1:2">
      <c r="A354" s="566">
        <v>351</v>
      </c>
      <c r="B354" s="566">
        <v>280</v>
      </c>
    </row>
    <row r="355" spans="1:2">
      <c r="A355" s="566">
        <v>352</v>
      </c>
      <c r="B355" s="566">
        <v>280</v>
      </c>
    </row>
    <row r="356" spans="1:2">
      <c r="A356" s="566">
        <v>353</v>
      </c>
      <c r="B356" s="566">
        <v>280</v>
      </c>
    </row>
    <row r="357" spans="1:2">
      <c r="A357" s="566">
        <v>354</v>
      </c>
      <c r="B357" s="566">
        <v>280</v>
      </c>
    </row>
    <row r="358" spans="1:2">
      <c r="A358" s="566">
        <v>355</v>
      </c>
      <c r="B358" s="566">
        <v>280</v>
      </c>
    </row>
    <row r="359" spans="1:2">
      <c r="A359" s="566">
        <v>356</v>
      </c>
      <c r="B359" s="566">
        <v>280</v>
      </c>
    </row>
    <row r="360" spans="1:2">
      <c r="A360" s="566">
        <v>357</v>
      </c>
      <c r="B360" s="566">
        <v>280</v>
      </c>
    </row>
    <row r="361" spans="1:2">
      <c r="A361" s="566">
        <v>358</v>
      </c>
      <c r="B361" s="566">
        <v>280</v>
      </c>
    </row>
    <row r="362" spans="1:2">
      <c r="A362" s="566">
        <v>359</v>
      </c>
      <c r="B362" s="566">
        <v>280</v>
      </c>
    </row>
    <row r="363" spans="1:2">
      <c r="A363" s="566">
        <v>360</v>
      </c>
      <c r="B363" s="566">
        <v>300</v>
      </c>
    </row>
    <row r="364" spans="1:2">
      <c r="A364" s="566">
        <v>361</v>
      </c>
      <c r="B364" s="566">
        <v>300</v>
      </c>
    </row>
    <row r="365" spans="1:2">
      <c r="A365" s="566">
        <v>362</v>
      </c>
      <c r="B365" s="566">
        <v>300</v>
      </c>
    </row>
    <row r="366" spans="1:2">
      <c r="A366" s="566">
        <v>363</v>
      </c>
      <c r="B366" s="566">
        <v>300</v>
      </c>
    </row>
    <row r="367" spans="1:2">
      <c r="A367" s="566">
        <v>364</v>
      </c>
      <c r="B367" s="566">
        <v>300</v>
      </c>
    </row>
    <row r="368" spans="1:2">
      <c r="A368" s="566">
        <v>365</v>
      </c>
      <c r="B368" s="566">
        <v>300</v>
      </c>
    </row>
    <row r="369" spans="1:2">
      <c r="A369" s="566">
        <v>366</v>
      </c>
      <c r="B369" s="566">
        <v>300</v>
      </c>
    </row>
    <row r="370" spans="1:2">
      <c r="A370" s="566">
        <v>367</v>
      </c>
      <c r="B370" s="566">
        <v>300</v>
      </c>
    </row>
    <row r="371" spans="1:2">
      <c r="A371" s="566">
        <v>368</v>
      </c>
      <c r="B371" s="566">
        <v>300</v>
      </c>
    </row>
    <row r="372" spans="1:2">
      <c r="A372" s="566">
        <v>369</v>
      </c>
      <c r="B372" s="566">
        <v>300</v>
      </c>
    </row>
    <row r="373" spans="1:2">
      <c r="A373" s="566">
        <v>370</v>
      </c>
      <c r="B373" s="566">
        <v>300</v>
      </c>
    </row>
    <row r="374" spans="1:2">
      <c r="A374" s="566">
        <v>371</v>
      </c>
      <c r="B374" s="566">
        <v>300</v>
      </c>
    </row>
    <row r="375" spans="1:2">
      <c r="A375" s="566">
        <v>372</v>
      </c>
      <c r="B375" s="566">
        <v>300</v>
      </c>
    </row>
    <row r="376" spans="1:2">
      <c r="A376" s="566">
        <v>373</v>
      </c>
      <c r="B376" s="566">
        <v>300</v>
      </c>
    </row>
    <row r="377" spans="1:2">
      <c r="A377" s="566">
        <v>374</v>
      </c>
      <c r="B377" s="566">
        <v>300</v>
      </c>
    </row>
    <row r="378" spans="1:2">
      <c r="A378" s="566">
        <v>375</v>
      </c>
      <c r="B378" s="566">
        <v>300</v>
      </c>
    </row>
    <row r="379" spans="1:2">
      <c r="A379" s="566">
        <v>376</v>
      </c>
      <c r="B379" s="566">
        <v>300</v>
      </c>
    </row>
    <row r="380" spans="1:2">
      <c r="A380" s="566">
        <v>377</v>
      </c>
      <c r="B380" s="566">
        <v>300</v>
      </c>
    </row>
    <row r="381" spans="1:2">
      <c r="A381" s="566">
        <v>378</v>
      </c>
      <c r="B381" s="566">
        <v>300</v>
      </c>
    </row>
    <row r="382" spans="1:2">
      <c r="A382" s="566">
        <v>379</v>
      </c>
      <c r="B382" s="566">
        <v>300</v>
      </c>
    </row>
    <row r="383" spans="1:2">
      <c r="A383" s="566">
        <v>380</v>
      </c>
      <c r="B383" s="566">
        <v>300</v>
      </c>
    </row>
    <row r="384" spans="1:2">
      <c r="A384" s="566">
        <v>381</v>
      </c>
      <c r="B384" s="566">
        <v>300</v>
      </c>
    </row>
    <row r="385" spans="1:2">
      <c r="A385" s="566">
        <v>382</v>
      </c>
      <c r="B385" s="566">
        <v>300</v>
      </c>
    </row>
    <row r="386" spans="1:2">
      <c r="A386" s="566">
        <v>383</v>
      </c>
      <c r="B386" s="566">
        <v>300</v>
      </c>
    </row>
    <row r="387" spans="1:2">
      <c r="A387" s="566">
        <v>384</v>
      </c>
      <c r="B387" s="566">
        <v>320</v>
      </c>
    </row>
    <row r="388" spans="1:2">
      <c r="A388" s="566">
        <v>385</v>
      </c>
      <c r="B388" s="566">
        <v>320</v>
      </c>
    </row>
    <row r="389" spans="1:2">
      <c r="A389" s="566">
        <v>386</v>
      </c>
      <c r="B389" s="566">
        <v>320</v>
      </c>
    </row>
    <row r="390" spans="1:2">
      <c r="A390" s="566">
        <v>387</v>
      </c>
      <c r="B390" s="566">
        <v>320</v>
      </c>
    </row>
    <row r="391" spans="1:2">
      <c r="A391" s="566">
        <v>388</v>
      </c>
      <c r="B391" s="566">
        <v>320</v>
      </c>
    </row>
    <row r="392" spans="1:2">
      <c r="A392" s="566">
        <v>389</v>
      </c>
      <c r="B392" s="566">
        <v>320</v>
      </c>
    </row>
    <row r="393" spans="1:2">
      <c r="A393" s="566">
        <v>390</v>
      </c>
      <c r="B393" s="566">
        <v>320</v>
      </c>
    </row>
    <row r="394" spans="1:2">
      <c r="A394" s="566">
        <v>391</v>
      </c>
      <c r="B394" s="566">
        <v>320</v>
      </c>
    </row>
    <row r="395" spans="1:2">
      <c r="A395" s="566">
        <v>392</v>
      </c>
      <c r="B395" s="566">
        <v>320</v>
      </c>
    </row>
    <row r="396" spans="1:2">
      <c r="A396" s="566">
        <v>393</v>
      </c>
      <c r="B396" s="566">
        <v>320</v>
      </c>
    </row>
    <row r="397" spans="1:2">
      <c r="A397" s="566">
        <v>394</v>
      </c>
      <c r="B397" s="566">
        <v>320</v>
      </c>
    </row>
    <row r="398" spans="1:2">
      <c r="A398" s="566">
        <v>395</v>
      </c>
      <c r="B398" s="566">
        <v>320</v>
      </c>
    </row>
    <row r="399" spans="1:2">
      <c r="A399" s="566">
        <v>396</v>
      </c>
      <c r="B399" s="566">
        <v>320</v>
      </c>
    </row>
    <row r="400" spans="1:2">
      <c r="A400" s="566">
        <v>397</v>
      </c>
      <c r="B400" s="566">
        <v>320</v>
      </c>
    </row>
    <row r="401" spans="1:2">
      <c r="A401" s="566">
        <v>398</v>
      </c>
      <c r="B401" s="566">
        <v>320</v>
      </c>
    </row>
    <row r="402" spans="1:2">
      <c r="A402" s="566">
        <v>399</v>
      </c>
      <c r="B402" s="566">
        <v>320</v>
      </c>
    </row>
    <row r="403" spans="1:2">
      <c r="A403" s="566">
        <v>400</v>
      </c>
      <c r="B403" s="566">
        <v>320</v>
      </c>
    </row>
    <row r="404" spans="1:2">
      <c r="A404" s="566">
        <v>401</v>
      </c>
      <c r="B404" s="566">
        <v>320</v>
      </c>
    </row>
    <row r="405" spans="1:2">
      <c r="A405" s="566">
        <v>402</v>
      </c>
      <c r="B405" s="566">
        <v>320</v>
      </c>
    </row>
    <row r="406" spans="1:2">
      <c r="A406" s="566">
        <v>403</v>
      </c>
      <c r="B406" s="566">
        <v>320</v>
      </c>
    </row>
    <row r="407" spans="1:2">
      <c r="A407" s="566">
        <v>404</v>
      </c>
      <c r="B407" s="566">
        <v>320</v>
      </c>
    </row>
    <row r="408" spans="1:2">
      <c r="A408" s="566">
        <v>405</v>
      </c>
      <c r="B408" s="566">
        <v>320</v>
      </c>
    </row>
    <row r="409" spans="1:2">
      <c r="A409" s="566">
        <v>406</v>
      </c>
      <c r="B409" s="566">
        <v>320</v>
      </c>
    </row>
    <row r="410" spans="1:2">
      <c r="A410" s="566">
        <v>407</v>
      </c>
      <c r="B410" s="566">
        <v>320</v>
      </c>
    </row>
    <row r="411" spans="1:2">
      <c r="A411" s="566">
        <v>408</v>
      </c>
      <c r="B411" s="566">
        <v>340</v>
      </c>
    </row>
    <row r="412" spans="1:2">
      <c r="A412" s="566">
        <v>409</v>
      </c>
      <c r="B412" s="566">
        <v>340</v>
      </c>
    </row>
    <row r="413" spans="1:2">
      <c r="A413" s="566">
        <v>410</v>
      </c>
      <c r="B413" s="566">
        <v>340</v>
      </c>
    </row>
    <row r="414" spans="1:2">
      <c r="A414" s="566">
        <v>411</v>
      </c>
      <c r="B414" s="566">
        <v>340</v>
      </c>
    </row>
    <row r="415" spans="1:2">
      <c r="A415" s="566">
        <v>412</v>
      </c>
      <c r="B415" s="566">
        <v>340</v>
      </c>
    </row>
    <row r="416" spans="1:2">
      <c r="A416" s="566">
        <v>413</v>
      </c>
      <c r="B416" s="566">
        <v>340</v>
      </c>
    </row>
    <row r="417" spans="1:2">
      <c r="A417" s="566">
        <v>414</v>
      </c>
      <c r="B417" s="566">
        <v>340</v>
      </c>
    </row>
    <row r="418" spans="1:2">
      <c r="A418" s="566">
        <v>415</v>
      </c>
      <c r="B418" s="566">
        <v>340</v>
      </c>
    </row>
    <row r="419" spans="1:2">
      <c r="A419" s="566">
        <v>416</v>
      </c>
      <c r="B419" s="566">
        <v>340</v>
      </c>
    </row>
    <row r="420" spans="1:2">
      <c r="A420" s="566">
        <v>417</v>
      </c>
      <c r="B420" s="566">
        <v>340</v>
      </c>
    </row>
    <row r="421" spans="1:2">
      <c r="A421" s="566">
        <v>418</v>
      </c>
      <c r="B421" s="566">
        <v>340</v>
      </c>
    </row>
    <row r="422" spans="1:2">
      <c r="A422" s="566">
        <v>419</v>
      </c>
      <c r="B422" s="566">
        <v>340</v>
      </c>
    </row>
    <row r="423" spans="1:2">
      <c r="A423" s="566">
        <v>420</v>
      </c>
      <c r="B423" s="566">
        <v>340</v>
      </c>
    </row>
    <row r="424" spans="1:2">
      <c r="A424" s="566">
        <v>421</v>
      </c>
      <c r="B424" s="566">
        <v>340</v>
      </c>
    </row>
    <row r="425" spans="1:2">
      <c r="A425" s="566">
        <v>422</v>
      </c>
      <c r="B425" s="566">
        <v>340</v>
      </c>
    </row>
    <row r="426" spans="1:2">
      <c r="A426" s="566">
        <v>423</v>
      </c>
      <c r="B426" s="566">
        <v>340</v>
      </c>
    </row>
    <row r="427" spans="1:2">
      <c r="A427" s="566">
        <v>424</v>
      </c>
      <c r="B427" s="566">
        <v>340</v>
      </c>
    </row>
    <row r="428" spans="1:2">
      <c r="A428" s="566">
        <v>425</v>
      </c>
      <c r="B428" s="566">
        <v>340</v>
      </c>
    </row>
    <row r="429" spans="1:2">
      <c r="A429" s="566">
        <v>426</v>
      </c>
      <c r="B429" s="566">
        <v>340</v>
      </c>
    </row>
    <row r="430" spans="1:2">
      <c r="A430" s="566">
        <v>427</v>
      </c>
      <c r="B430" s="566">
        <v>340</v>
      </c>
    </row>
    <row r="431" spans="1:2">
      <c r="A431" s="566">
        <v>428</v>
      </c>
      <c r="B431" s="566">
        <v>340</v>
      </c>
    </row>
    <row r="432" spans="1:2">
      <c r="A432" s="566">
        <v>429</v>
      </c>
      <c r="B432" s="566">
        <v>340</v>
      </c>
    </row>
    <row r="433" spans="1:2">
      <c r="A433" s="566">
        <v>430</v>
      </c>
      <c r="B433" s="566">
        <v>340</v>
      </c>
    </row>
    <row r="434" spans="1:2">
      <c r="A434" s="566">
        <v>431</v>
      </c>
      <c r="B434" s="566">
        <v>340</v>
      </c>
    </row>
    <row r="435" spans="1:2">
      <c r="A435" s="566">
        <v>432</v>
      </c>
      <c r="B435" s="566">
        <v>360</v>
      </c>
    </row>
    <row r="436" spans="1:2">
      <c r="A436" s="566">
        <v>433</v>
      </c>
      <c r="B436" s="566">
        <v>360</v>
      </c>
    </row>
    <row r="437" spans="1:2">
      <c r="A437" s="566">
        <v>434</v>
      </c>
      <c r="B437" s="566">
        <v>360</v>
      </c>
    </row>
    <row r="438" spans="1:2">
      <c r="A438" s="566">
        <v>435</v>
      </c>
      <c r="B438" s="566">
        <v>360</v>
      </c>
    </row>
    <row r="439" spans="1:2">
      <c r="A439" s="566">
        <v>436</v>
      </c>
      <c r="B439" s="566">
        <v>360</v>
      </c>
    </row>
    <row r="440" spans="1:2">
      <c r="A440" s="566">
        <v>437</v>
      </c>
      <c r="B440" s="566">
        <v>360</v>
      </c>
    </row>
    <row r="441" spans="1:2">
      <c r="A441" s="566">
        <v>438</v>
      </c>
      <c r="B441" s="566">
        <v>360</v>
      </c>
    </row>
    <row r="442" spans="1:2">
      <c r="A442" s="566">
        <v>439</v>
      </c>
      <c r="B442" s="566">
        <v>360</v>
      </c>
    </row>
    <row r="443" spans="1:2">
      <c r="A443" s="566">
        <v>440</v>
      </c>
      <c r="B443" s="566">
        <v>360</v>
      </c>
    </row>
    <row r="444" spans="1:2">
      <c r="A444" s="566">
        <v>441</v>
      </c>
      <c r="B444" s="566">
        <v>360</v>
      </c>
    </row>
    <row r="445" spans="1:2">
      <c r="A445" s="566">
        <v>442</v>
      </c>
      <c r="B445" s="566">
        <v>360</v>
      </c>
    </row>
    <row r="446" spans="1:2">
      <c r="A446" s="566">
        <v>443</v>
      </c>
      <c r="B446" s="566">
        <v>360</v>
      </c>
    </row>
    <row r="447" spans="1:2">
      <c r="A447" s="566">
        <v>444</v>
      </c>
      <c r="B447" s="566">
        <v>360</v>
      </c>
    </row>
    <row r="448" spans="1:2">
      <c r="A448" s="566">
        <v>445</v>
      </c>
      <c r="B448" s="566">
        <v>360</v>
      </c>
    </row>
    <row r="449" spans="1:2">
      <c r="A449" s="566">
        <v>446</v>
      </c>
      <c r="B449" s="566">
        <v>360</v>
      </c>
    </row>
    <row r="450" spans="1:2">
      <c r="A450" s="566">
        <v>447</v>
      </c>
      <c r="B450" s="566">
        <v>360</v>
      </c>
    </row>
    <row r="451" spans="1:2">
      <c r="A451" s="566">
        <v>448</v>
      </c>
      <c r="B451" s="566">
        <v>360</v>
      </c>
    </row>
    <row r="452" spans="1:2">
      <c r="A452" s="566">
        <v>449</v>
      </c>
      <c r="B452" s="566">
        <v>360</v>
      </c>
    </row>
    <row r="453" spans="1:2">
      <c r="A453" s="566">
        <v>450</v>
      </c>
      <c r="B453" s="566">
        <v>360</v>
      </c>
    </row>
    <row r="454" spans="1:2">
      <c r="A454" s="566">
        <v>451</v>
      </c>
      <c r="B454" s="566">
        <v>360</v>
      </c>
    </row>
    <row r="455" spans="1:2">
      <c r="A455" s="566">
        <v>452</v>
      </c>
      <c r="B455" s="566">
        <v>360</v>
      </c>
    </row>
    <row r="456" spans="1:2">
      <c r="A456" s="566">
        <v>453</v>
      </c>
      <c r="B456" s="566">
        <v>360</v>
      </c>
    </row>
    <row r="457" spans="1:2">
      <c r="A457" s="566">
        <v>454</v>
      </c>
      <c r="B457" s="566">
        <v>360</v>
      </c>
    </row>
    <row r="458" spans="1:2">
      <c r="A458" s="566">
        <v>455</v>
      </c>
      <c r="B458" s="566">
        <v>360</v>
      </c>
    </row>
    <row r="459" spans="1:2">
      <c r="A459" s="566">
        <v>456</v>
      </c>
      <c r="B459" s="566">
        <v>380</v>
      </c>
    </row>
    <row r="460" spans="1:2">
      <c r="A460" s="566">
        <v>457</v>
      </c>
      <c r="B460" s="566">
        <v>380</v>
      </c>
    </row>
    <row r="461" spans="1:2">
      <c r="A461" s="566">
        <v>458</v>
      </c>
      <c r="B461" s="566">
        <v>380</v>
      </c>
    </row>
    <row r="462" spans="1:2">
      <c r="A462" s="566">
        <v>459</v>
      </c>
      <c r="B462" s="566">
        <v>380</v>
      </c>
    </row>
    <row r="463" spans="1:2">
      <c r="A463" s="566">
        <v>460</v>
      </c>
      <c r="B463" s="566">
        <v>380</v>
      </c>
    </row>
    <row r="464" spans="1:2">
      <c r="A464" s="566">
        <v>461</v>
      </c>
      <c r="B464" s="566">
        <v>380</v>
      </c>
    </row>
    <row r="465" spans="1:2">
      <c r="A465" s="566">
        <v>462</v>
      </c>
      <c r="B465" s="566">
        <v>380</v>
      </c>
    </row>
    <row r="466" spans="1:2">
      <c r="A466" s="566">
        <v>463</v>
      </c>
      <c r="B466" s="566">
        <v>380</v>
      </c>
    </row>
    <row r="467" spans="1:2">
      <c r="A467" s="566">
        <v>464</v>
      </c>
      <c r="B467" s="566">
        <v>380</v>
      </c>
    </row>
    <row r="468" spans="1:2">
      <c r="A468" s="566">
        <v>465</v>
      </c>
      <c r="B468" s="566">
        <v>380</v>
      </c>
    </row>
    <row r="469" spans="1:2">
      <c r="A469" s="566">
        <v>466</v>
      </c>
      <c r="B469" s="566">
        <v>380</v>
      </c>
    </row>
    <row r="470" spans="1:2">
      <c r="A470" s="566">
        <v>467</v>
      </c>
      <c r="B470" s="566">
        <v>380</v>
      </c>
    </row>
    <row r="471" spans="1:2">
      <c r="A471" s="566">
        <v>468</v>
      </c>
      <c r="B471" s="566">
        <v>380</v>
      </c>
    </row>
    <row r="472" spans="1:2">
      <c r="A472" s="566">
        <v>469</v>
      </c>
      <c r="B472" s="566">
        <v>380</v>
      </c>
    </row>
    <row r="473" spans="1:2">
      <c r="A473" s="566">
        <v>470</v>
      </c>
      <c r="B473" s="566">
        <v>380</v>
      </c>
    </row>
    <row r="474" spans="1:2">
      <c r="A474" s="566">
        <v>471</v>
      </c>
      <c r="B474" s="566">
        <v>380</v>
      </c>
    </row>
    <row r="475" spans="1:2">
      <c r="A475" s="566">
        <v>472</v>
      </c>
      <c r="B475" s="566">
        <v>380</v>
      </c>
    </row>
    <row r="476" spans="1:2">
      <c r="A476" s="566">
        <v>473</v>
      </c>
      <c r="B476" s="566">
        <v>380</v>
      </c>
    </row>
    <row r="477" spans="1:2">
      <c r="A477" s="566">
        <v>474</v>
      </c>
      <c r="B477" s="566">
        <v>380</v>
      </c>
    </row>
    <row r="478" spans="1:2">
      <c r="A478" s="566">
        <v>475</v>
      </c>
      <c r="B478" s="566">
        <v>380</v>
      </c>
    </row>
    <row r="479" spans="1:2">
      <c r="A479" s="566">
        <v>476</v>
      </c>
      <c r="B479" s="566">
        <v>380</v>
      </c>
    </row>
    <row r="480" spans="1:2">
      <c r="A480" s="566">
        <v>477</v>
      </c>
      <c r="B480" s="566">
        <v>380</v>
      </c>
    </row>
    <row r="481" spans="1:2">
      <c r="A481" s="566">
        <v>478</v>
      </c>
      <c r="B481" s="566">
        <v>380</v>
      </c>
    </row>
    <row r="482" spans="1:2">
      <c r="A482" s="566">
        <v>479</v>
      </c>
      <c r="B482" s="566">
        <v>380</v>
      </c>
    </row>
    <row r="483" spans="1:2">
      <c r="A483" s="566">
        <v>480</v>
      </c>
      <c r="B483" s="566">
        <v>400</v>
      </c>
    </row>
    <row r="484" spans="1:2">
      <c r="A484" s="566">
        <v>481</v>
      </c>
      <c r="B484" s="566">
        <v>400</v>
      </c>
    </row>
    <row r="485" spans="1:2">
      <c r="A485" s="566">
        <v>482</v>
      </c>
      <c r="B485" s="566">
        <v>400</v>
      </c>
    </row>
    <row r="486" spans="1:2">
      <c r="A486" s="566">
        <v>483</v>
      </c>
      <c r="B486" s="566">
        <v>400</v>
      </c>
    </row>
    <row r="487" spans="1:2">
      <c r="A487" s="566">
        <v>484</v>
      </c>
      <c r="B487" s="566">
        <v>400</v>
      </c>
    </row>
    <row r="488" spans="1:2">
      <c r="A488" s="566">
        <v>485</v>
      </c>
      <c r="B488" s="566">
        <v>400</v>
      </c>
    </row>
    <row r="489" spans="1:2">
      <c r="A489" s="566">
        <v>486</v>
      </c>
      <c r="B489" s="566">
        <v>400</v>
      </c>
    </row>
    <row r="490" spans="1:2">
      <c r="A490" s="566">
        <v>487</v>
      </c>
      <c r="B490" s="566">
        <v>400</v>
      </c>
    </row>
    <row r="491" spans="1:2">
      <c r="A491" s="566">
        <v>488</v>
      </c>
      <c r="B491" s="566">
        <v>400</v>
      </c>
    </row>
    <row r="492" spans="1:2">
      <c r="A492" s="566">
        <v>489</v>
      </c>
      <c r="B492" s="566">
        <v>400</v>
      </c>
    </row>
    <row r="493" spans="1:2">
      <c r="A493" s="566">
        <v>490</v>
      </c>
      <c r="B493" s="566">
        <v>400</v>
      </c>
    </row>
    <row r="494" spans="1:2">
      <c r="A494" s="566">
        <v>491</v>
      </c>
      <c r="B494" s="566">
        <v>400</v>
      </c>
    </row>
    <row r="495" spans="1:2">
      <c r="A495" s="566">
        <v>492</v>
      </c>
      <c r="B495" s="566">
        <v>400</v>
      </c>
    </row>
    <row r="496" spans="1:2">
      <c r="A496" s="566">
        <v>493</v>
      </c>
      <c r="B496" s="566">
        <v>400</v>
      </c>
    </row>
    <row r="497" spans="1:2">
      <c r="A497" s="566">
        <v>494</v>
      </c>
      <c r="B497" s="566">
        <v>400</v>
      </c>
    </row>
    <row r="498" spans="1:2">
      <c r="A498" s="566">
        <v>495</v>
      </c>
      <c r="B498" s="566">
        <v>400</v>
      </c>
    </row>
    <row r="499" spans="1:2">
      <c r="A499" s="566">
        <v>496</v>
      </c>
      <c r="B499" s="566">
        <v>400</v>
      </c>
    </row>
    <row r="500" spans="1:2">
      <c r="A500" s="566">
        <v>497</v>
      </c>
      <c r="B500" s="566">
        <v>400</v>
      </c>
    </row>
    <row r="501" spans="1:2">
      <c r="A501" s="566">
        <v>498</v>
      </c>
      <c r="B501" s="566">
        <v>400</v>
      </c>
    </row>
    <row r="502" spans="1:2">
      <c r="A502" s="566">
        <v>499</v>
      </c>
      <c r="B502" s="566">
        <v>400</v>
      </c>
    </row>
    <row r="503" spans="1:2">
      <c r="A503" s="566">
        <v>500</v>
      </c>
      <c r="B503" s="566">
        <v>400</v>
      </c>
    </row>
    <row r="504" spans="1:2">
      <c r="A504" s="566">
        <v>501</v>
      </c>
      <c r="B504" s="566">
        <v>400</v>
      </c>
    </row>
    <row r="505" spans="1:2">
      <c r="A505" s="566">
        <v>502</v>
      </c>
      <c r="B505" s="566">
        <v>400</v>
      </c>
    </row>
    <row r="506" spans="1:2">
      <c r="A506" s="566">
        <v>503</v>
      </c>
      <c r="B506" s="566">
        <v>400</v>
      </c>
    </row>
  </sheetData>
  <mergeCells count="1">
    <mergeCell ref="A1:B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0"/>
  <sheetViews>
    <sheetView workbookViewId="0">
      <selection activeCell="G32" sqref="G32"/>
    </sheetView>
  </sheetViews>
  <sheetFormatPr defaultRowHeight="12.75"/>
  <cols>
    <col min="3" max="3" width="13.265625" customWidth="1"/>
  </cols>
  <sheetData>
    <row r="1" spans="1:9" ht="13.15">
      <c r="A1" s="643" t="s">
        <v>220</v>
      </c>
      <c r="B1" s="682">
        <v>43962</v>
      </c>
      <c r="C1" s="683"/>
      <c r="D1" s="683"/>
      <c r="E1" s="636"/>
      <c r="F1" s="636"/>
      <c r="G1" s="636"/>
      <c r="H1" s="636"/>
      <c r="I1" s="636"/>
    </row>
    <row r="2" spans="1:9" ht="13.15">
      <c r="A2" s="636"/>
      <c r="B2" s="641"/>
      <c r="C2" s="641" t="s">
        <v>77</v>
      </c>
      <c r="D2" s="641" t="s">
        <v>78</v>
      </c>
      <c r="E2" s="636"/>
      <c r="F2" s="636"/>
      <c r="G2" s="636"/>
      <c r="H2" s="636"/>
      <c r="I2" s="636"/>
    </row>
    <row r="3" spans="1:9">
      <c r="A3" s="636"/>
      <c r="B3" s="636"/>
      <c r="C3" s="636"/>
      <c r="D3" s="639" t="s">
        <v>219</v>
      </c>
      <c r="E3" s="638"/>
      <c r="F3" s="638"/>
      <c r="G3" s="636"/>
      <c r="H3" s="636"/>
      <c r="I3" s="636"/>
    </row>
    <row r="4" spans="1:9">
      <c r="A4" s="644" t="s">
        <v>97</v>
      </c>
      <c r="B4" s="639"/>
      <c r="C4" s="647">
        <v>3811.8</v>
      </c>
      <c r="D4" s="642">
        <v>424</v>
      </c>
      <c r="E4" s="636"/>
      <c r="F4" s="636"/>
      <c r="G4" s="636"/>
      <c r="H4" s="636"/>
      <c r="I4" s="636"/>
    </row>
    <row r="5" spans="1:9">
      <c r="A5" s="644" t="s">
        <v>98</v>
      </c>
      <c r="B5" s="639"/>
      <c r="C5" s="647">
        <v>4254.8</v>
      </c>
      <c r="D5" s="642">
        <v>473</v>
      </c>
      <c r="E5" s="636"/>
      <c r="F5" s="636"/>
      <c r="G5" s="636"/>
      <c r="H5" s="636"/>
      <c r="I5" s="636"/>
    </row>
    <row r="6" spans="1:9">
      <c r="A6" s="644" t="s">
        <v>99</v>
      </c>
      <c r="B6" s="639"/>
      <c r="C6" s="647">
        <v>3830.8</v>
      </c>
      <c r="D6" s="642">
        <v>426</v>
      </c>
      <c r="E6" s="636"/>
      <c r="F6" s="636"/>
      <c r="G6" s="636"/>
      <c r="H6" s="636"/>
      <c r="I6" s="636"/>
    </row>
    <row r="7" spans="1:9">
      <c r="A7" s="644" t="s">
        <v>100</v>
      </c>
      <c r="B7" s="639"/>
      <c r="C7" s="647">
        <v>4023.8</v>
      </c>
      <c r="D7" s="642">
        <v>447</v>
      </c>
      <c r="E7" s="636"/>
      <c r="F7" s="636"/>
      <c r="G7" s="636"/>
      <c r="H7" s="636"/>
      <c r="I7" s="636"/>
    </row>
    <row r="8" spans="1:9">
      <c r="A8" s="640" t="s">
        <v>101</v>
      </c>
      <c r="B8" s="646"/>
      <c r="C8" s="648">
        <v>6276.8</v>
      </c>
      <c r="D8" s="649">
        <v>697</v>
      </c>
      <c r="E8" s="637"/>
      <c r="F8" s="649"/>
      <c r="G8" s="649"/>
      <c r="H8" s="636"/>
      <c r="I8" s="642"/>
    </row>
    <row r="9" spans="1:9">
      <c r="A9" s="644" t="s">
        <v>102</v>
      </c>
      <c r="B9" s="639"/>
      <c r="C9" s="648">
        <v>3711.8</v>
      </c>
      <c r="D9" s="642">
        <v>412</v>
      </c>
      <c r="E9" s="636"/>
      <c r="F9" s="636"/>
      <c r="G9" s="636"/>
      <c r="H9" s="636"/>
      <c r="I9" s="636"/>
    </row>
    <row r="10" spans="1:9">
      <c r="A10" s="644" t="s">
        <v>107</v>
      </c>
      <c r="B10" s="639"/>
      <c r="C10" s="648">
        <v>3763.8</v>
      </c>
      <c r="D10" s="642">
        <v>418</v>
      </c>
      <c r="E10" s="636"/>
      <c r="F10" s="636"/>
      <c r="G10" s="636"/>
      <c r="H10" s="636"/>
      <c r="I10" s="636"/>
    </row>
    <row r="11" spans="1:9">
      <c r="A11" s="644" t="s">
        <v>103</v>
      </c>
      <c r="B11" s="639"/>
      <c r="C11" s="648">
        <v>3768.8</v>
      </c>
      <c r="D11" s="642">
        <v>419</v>
      </c>
      <c r="E11" s="636"/>
      <c r="F11" s="636"/>
      <c r="G11" s="636"/>
      <c r="H11" s="636"/>
      <c r="I11" s="636"/>
    </row>
    <row r="12" spans="1:9">
      <c r="A12" s="644" t="s">
        <v>104</v>
      </c>
      <c r="B12" s="639"/>
      <c r="C12" s="648">
        <v>3754.8</v>
      </c>
      <c r="D12" s="642">
        <v>417</v>
      </c>
      <c r="E12" s="636"/>
      <c r="F12" s="636"/>
      <c r="G12" s="636"/>
      <c r="H12" s="636"/>
      <c r="I12" s="636"/>
    </row>
    <row r="13" spans="1:9">
      <c r="A13" s="644" t="s">
        <v>105</v>
      </c>
      <c r="B13" s="639"/>
      <c r="C13" s="648">
        <v>3815.8</v>
      </c>
      <c r="D13" s="642">
        <v>424</v>
      </c>
      <c r="E13" s="636"/>
      <c r="F13" s="636"/>
      <c r="G13" s="636"/>
      <c r="H13" s="636"/>
      <c r="I13" s="636"/>
    </row>
    <row r="14" spans="1:9">
      <c r="A14" s="644" t="s">
        <v>180</v>
      </c>
      <c r="B14" s="639"/>
      <c r="C14" s="648">
        <v>2706.44</v>
      </c>
      <c r="D14" s="642">
        <v>301</v>
      </c>
      <c r="E14" s="636"/>
      <c r="F14" s="636"/>
      <c r="G14" s="636"/>
      <c r="H14" s="636"/>
      <c r="I14" s="636"/>
    </row>
    <row r="15" spans="1:9">
      <c r="A15" s="644" t="s">
        <v>226</v>
      </c>
      <c r="B15" s="639"/>
      <c r="C15" s="648">
        <v>19723.36</v>
      </c>
      <c r="D15" s="642">
        <v>2191</v>
      </c>
      <c r="E15" s="636"/>
      <c r="F15" s="636"/>
      <c r="G15" s="636"/>
      <c r="H15" s="636"/>
      <c r="I15" s="636"/>
    </row>
    <row r="16" spans="1:9">
      <c r="A16" s="644" t="s">
        <v>227</v>
      </c>
      <c r="B16" s="639"/>
      <c r="C16" s="648">
        <v>17723.36</v>
      </c>
      <c r="D16" s="642">
        <v>1969</v>
      </c>
      <c r="E16" s="636"/>
      <c r="F16" s="636"/>
      <c r="G16" s="636"/>
      <c r="H16" s="636"/>
      <c r="I16" s="636"/>
    </row>
    <row r="17" spans="1:5">
      <c r="A17" s="644" t="s">
        <v>228</v>
      </c>
      <c r="B17" s="639"/>
      <c r="C17" s="648">
        <v>17551.36</v>
      </c>
      <c r="D17" s="642">
        <v>1950</v>
      </c>
      <c r="E17" s="636"/>
    </row>
    <row r="18" spans="1:5">
      <c r="A18" s="644" t="s">
        <v>229</v>
      </c>
      <c r="B18" s="639"/>
      <c r="C18" s="648">
        <v>17535.36</v>
      </c>
      <c r="D18" s="642">
        <v>1948</v>
      </c>
      <c r="E18" s="636"/>
    </row>
    <row r="19" spans="1:5">
      <c r="A19" s="644" t="s">
        <v>181</v>
      </c>
      <c r="B19" s="639"/>
      <c r="C19" s="648">
        <v>2937.23</v>
      </c>
      <c r="D19" s="642">
        <v>326</v>
      </c>
      <c r="E19" s="636"/>
    </row>
    <row r="20" spans="1:5">
      <c r="A20" s="644" t="s">
        <v>182</v>
      </c>
      <c r="B20" s="639"/>
      <c r="C20" s="648">
        <v>3710.34</v>
      </c>
      <c r="D20" s="642">
        <v>412</v>
      </c>
      <c r="E20" s="636"/>
    </row>
    <row r="21" spans="1:5">
      <c r="A21" s="644" t="s">
        <v>183</v>
      </c>
      <c r="B21" s="639"/>
      <c r="C21" s="648">
        <v>4778.01</v>
      </c>
      <c r="D21" s="642">
        <v>531</v>
      </c>
      <c r="E21" s="636"/>
    </row>
    <row r="22" spans="1:5">
      <c r="A22" s="644" t="s">
        <v>184</v>
      </c>
      <c r="B22" s="639"/>
      <c r="C22" s="648">
        <v>4763.74</v>
      </c>
      <c r="D22" s="642">
        <v>529</v>
      </c>
      <c r="E22" s="636"/>
    </row>
    <row r="23" spans="1:5">
      <c r="A23" s="644" t="s">
        <v>185</v>
      </c>
      <c r="B23" s="639"/>
      <c r="C23" s="648">
        <v>3346.49</v>
      </c>
      <c r="D23" s="642">
        <v>294</v>
      </c>
      <c r="E23" s="636"/>
    </row>
    <row r="24" spans="1:5">
      <c r="A24" s="644" t="s">
        <v>106</v>
      </c>
      <c r="B24" s="639"/>
      <c r="C24" s="648">
        <v>4200.46</v>
      </c>
      <c r="D24" s="642">
        <v>467</v>
      </c>
      <c r="E24" s="642"/>
    </row>
    <row r="25" spans="1:5">
      <c r="A25" s="644" t="s">
        <v>186</v>
      </c>
      <c r="B25" s="639"/>
      <c r="C25" s="648">
        <v>3507.56</v>
      </c>
      <c r="D25" s="642">
        <v>390</v>
      </c>
      <c r="E25" s="636"/>
    </row>
    <row r="26" spans="1:5">
      <c r="A26" s="644" t="s">
        <v>187</v>
      </c>
      <c r="B26" s="639"/>
      <c r="C26" s="648">
        <v>3598.08</v>
      </c>
      <c r="D26" s="642">
        <v>400</v>
      </c>
      <c r="E26" s="636"/>
    </row>
    <row r="27" spans="1:5">
      <c r="A27" s="644" t="s">
        <v>188</v>
      </c>
      <c r="B27" s="639"/>
      <c r="C27" s="648">
        <v>3410.27</v>
      </c>
      <c r="D27" s="642">
        <v>341</v>
      </c>
      <c r="E27" s="636"/>
    </row>
    <row r="28" spans="1:5">
      <c r="A28" s="640" t="s">
        <v>170</v>
      </c>
      <c r="B28" s="639"/>
      <c r="C28" s="648">
        <v>12157.4</v>
      </c>
      <c r="D28" s="642">
        <v>1351</v>
      </c>
      <c r="E28" s="636"/>
    </row>
    <row r="29" spans="1:5">
      <c r="A29" s="640" t="s">
        <v>217</v>
      </c>
      <c r="B29" s="639"/>
      <c r="C29" s="648">
        <v>3607.13</v>
      </c>
      <c r="D29" s="642">
        <v>401</v>
      </c>
      <c r="E29" s="636"/>
    </row>
    <row r="30" spans="1:5">
      <c r="A30" s="640" t="s">
        <v>218</v>
      </c>
      <c r="B30" s="638"/>
      <c r="C30" s="648">
        <v>3371.49</v>
      </c>
      <c r="D30" s="642">
        <v>375</v>
      </c>
      <c r="E30" s="636"/>
    </row>
  </sheetData>
  <mergeCells count="1">
    <mergeCell ref="B1:D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AV6551"/>
  <sheetViews>
    <sheetView zoomScaleNormal="100" workbookViewId="0">
      <selection sqref="A1:J1"/>
    </sheetView>
  </sheetViews>
  <sheetFormatPr defaultColWidth="9.1328125" defaultRowHeight="12.75"/>
  <cols>
    <col min="1" max="1" width="30.1328125" style="250" customWidth="1"/>
    <col min="2" max="2" width="24" style="250" customWidth="1"/>
    <col min="3" max="3" width="17.1328125" style="250" customWidth="1"/>
    <col min="4" max="4" width="15.59765625" style="250" customWidth="1"/>
    <col min="5" max="5" width="14.73046875" style="250" customWidth="1"/>
    <col min="6" max="6" width="14.73046875" style="558" customWidth="1"/>
    <col min="7" max="10" width="14.73046875" style="250" customWidth="1"/>
    <col min="11" max="11" width="10.265625" style="250" customWidth="1"/>
    <col min="12" max="12" width="5.265625" style="558" customWidth="1"/>
    <col min="13" max="13" width="15.73046875" style="250" customWidth="1"/>
    <col min="14" max="14" width="16.59765625" style="250" customWidth="1"/>
    <col min="15" max="26" width="10.73046875" style="250" customWidth="1"/>
    <col min="27" max="27" width="18" style="250" customWidth="1"/>
    <col min="28" max="34" width="10.73046875" style="250" customWidth="1"/>
    <col min="35" max="16384" width="9.1328125" style="250"/>
  </cols>
  <sheetData>
    <row r="1" spans="1:29" s="347" customFormat="1" ht="17.649999999999999">
      <c r="A1" s="658" t="s">
        <v>178</v>
      </c>
      <c r="B1" s="658"/>
      <c r="C1" s="658"/>
      <c r="D1" s="658"/>
      <c r="E1" s="658"/>
      <c r="F1" s="658"/>
      <c r="G1" s="658"/>
      <c r="H1" s="658"/>
      <c r="I1" s="658"/>
      <c r="J1" s="658"/>
      <c r="K1" s="344"/>
      <c r="L1" s="244" t="s">
        <v>202</v>
      </c>
      <c r="M1" s="346"/>
      <c r="N1" s="346"/>
      <c r="O1" s="346"/>
      <c r="P1" s="346"/>
      <c r="Q1" s="346"/>
      <c r="R1" s="345"/>
    </row>
    <row r="2" spans="1:29" s="347" customFormat="1" ht="15">
      <c r="A2" s="382"/>
      <c r="B2" s="382"/>
      <c r="C2" s="382"/>
      <c r="D2" s="382"/>
      <c r="E2" s="382"/>
      <c r="F2" s="382"/>
      <c r="G2" s="382"/>
      <c r="H2" s="382"/>
      <c r="I2" s="382"/>
      <c r="J2" s="382"/>
      <c r="K2" s="344"/>
      <c r="L2" s="382"/>
      <c r="M2" s="346"/>
      <c r="N2" s="346"/>
      <c r="O2" s="346"/>
      <c r="P2" s="346"/>
      <c r="Q2" s="346"/>
      <c r="R2" s="345"/>
    </row>
    <row r="3" spans="1:29" s="347" customFormat="1" ht="15">
      <c r="A3" s="344" t="s">
        <v>74</v>
      </c>
      <c r="B3" s="684">
        <f>'Cumulative Budget Request '!B3</f>
        <v>0</v>
      </c>
      <c r="C3" s="684"/>
      <c r="D3" s="684"/>
      <c r="K3" s="344"/>
      <c r="L3" s="382"/>
      <c r="M3" s="346"/>
      <c r="N3" s="346"/>
      <c r="O3" s="346"/>
      <c r="P3" s="346"/>
      <c r="Q3" s="346"/>
      <c r="R3" s="345"/>
    </row>
    <row r="4" spans="1:29" s="347" customFormat="1" ht="15">
      <c r="A4" s="348" t="s">
        <v>66</v>
      </c>
      <c r="B4" s="684">
        <f>'Cumulative Budget Request '!B4</f>
        <v>0</v>
      </c>
      <c r="C4" s="684"/>
      <c r="D4" s="684"/>
      <c r="K4" s="348"/>
      <c r="L4" s="245"/>
    </row>
    <row r="5" spans="1:29" s="347" customFormat="1" ht="15">
      <c r="A5" s="344" t="s">
        <v>80</v>
      </c>
      <c r="B5" s="684">
        <f>'Cumulative Budget Request '!B5</f>
        <v>0</v>
      </c>
      <c r="C5" s="684"/>
      <c r="D5" s="684"/>
      <c r="K5" s="348"/>
      <c r="L5" s="245"/>
    </row>
    <row r="6" spans="1:29" s="347" customFormat="1" ht="15">
      <c r="A6" s="344" t="s">
        <v>212</v>
      </c>
      <c r="B6" s="685"/>
      <c r="C6" s="685"/>
      <c r="D6" s="685"/>
      <c r="F6" s="345"/>
      <c r="K6" s="348"/>
      <c r="L6" s="245"/>
    </row>
    <row r="7" spans="1:29" s="347" customFormat="1" ht="15.4" thickBot="1">
      <c r="A7" s="344"/>
      <c r="B7" s="379"/>
      <c r="C7" s="379"/>
      <c r="D7" s="379"/>
      <c r="F7" s="345"/>
      <c r="K7" s="348"/>
      <c r="L7" s="245"/>
      <c r="N7" s="568"/>
      <c r="O7" s="569"/>
      <c r="P7" s="569"/>
      <c r="Q7" s="569"/>
      <c r="R7" s="380"/>
    </row>
    <row r="8" spans="1:29" ht="15" customHeight="1" thickBot="1">
      <c r="A8" s="659" t="s">
        <v>213</v>
      </c>
      <c r="B8" s="659"/>
      <c r="C8" s="659"/>
      <c r="D8" s="659"/>
      <c r="E8" s="659"/>
      <c r="F8" s="659"/>
      <c r="G8" s="659"/>
      <c r="H8" s="659"/>
      <c r="I8" s="659"/>
      <c r="J8" s="659"/>
      <c r="K8" s="343"/>
      <c r="L8" s="246"/>
      <c r="N8" s="295" t="s">
        <v>70</v>
      </c>
      <c r="O8" s="296"/>
      <c r="P8" s="297"/>
      <c r="Q8" s="492">
        <f>'Cumulative Budget Request '!Z5</f>
        <v>0.185</v>
      </c>
    </row>
    <row r="9" spans="1:29" ht="13.5" thickBot="1">
      <c r="J9" s="290"/>
      <c r="N9" s="298" t="s">
        <v>71</v>
      </c>
      <c r="O9" s="299"/>
      <c r="P9" s="299"/>
      <c r="Q9" s="493">
        <f>'Cumulative Budget Request '!Z6</f>
        <v>771</v>
      </c>
    </row>
    <row r="10" spans="1:29" ht="13.15">
      <c r="A10" s="251" t="s">
        <v>15</v>
      </c>
      <c r="C10" s="555"/>
      <c r="D10" s="555"/>
      <c r="E10" s="261"/>
      <c r="F10" s="261"/>
      <c r="G10" s="261"/>
      <c r="H10" s="261"/>
      <c r="I10" s="261"/>
      <c r="J10" s="303"/>
      <c r="M10" s="559" t="s">
        <v>109</v>
      </c>
      <c r="N10" s="550" t="s">
        <v>75</v>
      </c>
      <c r="O10" s="550"/>
      <c r="P10" s="550" t="s">
        <v>209</v>
      </c>
      <c r="Q10" s="550" t="s">
        <v>90</v>
      </c>
      <c r="R10" s="550" t="s">
        <v>17</v>
      </c>
      <c r="S10" s="550"/>
      <c r="U10" s="673" t="s">
        <v>95</v>
      </c>
      <c r="V10" s="673"/>
      <c r="W10" s="673"/>
      <c r="X10" s="673"/>
      <c r="Y10" s="673"/>
    </row>
    <row r="11" spans="1:29" ht="13.15">
      <c r="A11" s="251" t="s">
        <v>16</v>
      </c>
      <c r="C11" s="327"/>
      <c r="D11" s="327"/>
      <c r="E11" s="269" t="s">
        <v>2</v>
      </c>
      <c r="F11" s="269" t="s">
        <v>3</v>
      </c>
      <c r="G11" s="269" t="s">
        <v>4</v>
      </c>
      <c r="H11" s="269" t="s">
        <v>8</v>
      </c>
      <c r="I11" s="269" t="s">
        <v>9</v>
      </c>
      <c r="J11" s="304" t="s">
        <v>1</v>
      </c>
      <c r="M11" s="556" t="s">
        <v>108</v>
      </c>
      <c r="N11" s="306" t="s">
        <v>14</v>
      </c>
      <c r="O11" s="306" t="s">
        <v>209</v>
      </c>
      <c r="P11" s="306" t="s">
        <v>81</v>
      </c>
      <c r="Q11" s="306" t="s">
        <v>91</v>
      </c>
      <c r="R11" s="306" t="s">
        <v>93</v>
      </c>
      <c r="S11" s="306" t="s">
        <v>81</v>
      </c>
      <c r="T11" s="278"/>
      <c r="U11" s="578" t="s">
        <v>30</v>
      </c>
      <c r="V11" s="579" t="s">
        <v>31</v>
      </c>
      <c r="W11" s="579" t="s">
        <v>32</v>
      </c>
      <c r="X11" s="580" t="s">
        <v>33</v>
      </c>
      <c r="Y11" s="580" t="s">
        <v>34</v>
      </c>
    </row>
    <row r="12" spans="1:29" ht="13.15">
      <c r="A12" s="559" t="s">
        <v>59</v>
      </c>
      <c r="B12" s="559" t="s">
        <v>60</v>
      </c>
      <c r="C12" s="259"/>
      <c r="D12" s="270"/>
      <c r="E12" s="254"/>
      <c r="F12" s="254"/>
      <c r="G12" s="254"/>
      <c r="H12" s="254"/>
      <c r="I12" s="254"/>
      <c r="J12" s="305"/>
      <c r="M12" s="279"/>
      <c r="N12" s="496"/>
      <c r="O12" s="496"/>
      <c r="P12" s="496"/>
      <c r="Q12" s="497"/>
      <c r="R12" s="496"/>
      <c r="S12" s="497"/>
      <c r="T12" s="254"/>
      <c r="U12" s="578"/>
      <c r="V12" s="579"/>
      <c r="W12" s="579"/>
      <c r="X12" s="580"/>
      <c r="Y12" s="580"/>
      <c r="Z12" s="553"/>
      <c r="AA12" s="553"/>
      <c r="AB12" s="553"/>
      <c r="AC12" s="553"/>
    </row>
    <row r="13" spans="1:29">
      <c r="A13" s="570" t="e">
        <f>IF('Cumulative Budget Request '!#REF!='Split budget (C)'!$L$1,'Cumulative Budget Request '!A12,0)</f>
        <v>#REF!</v>
      </c>
      <c r="B13" s="571" t="e">
        <f>IF('Cumulative Budget Request '!#REF!='Split budget (C)'!$L$1,'Cumulative Budget Request '!B12,0)</f>
        <v>#REF!</v>
      </c>
      <c r="C13" s="259"/>
      <c r="D13" s="337" t="s">
        <v>112</v>
      </c>
      <c r="E13" s="338" t="e">
        <f>ROUND($R13*$S13,6)</f>
        <v>#REF!</v>
      </c>
      <c r="F13" s="338" t="e">
        <f>ROUND($R14*$S14,6)</f>
        <v>#REF!</v>
      </c>
      <c r="G13" s="338" t="e">
        <f>ROUND($R15*$S15,6)</f>
        <v>#REF!</v>
      </c>
      <c r="H13" s="338" t="e">
        <f>ROUND($R16*$S16,6)</f>
        <v>#REF!</v>
      </c>
      <c r="I13" s="338" t="e">
        <f>ROUND($R17*$S17,6)</f>
        <v>#REF!</v>
      </c>
      <c r="J13" s="305"/>
      <c r="M13" s="405" t="e">
        <f>IF('Cumulative Budget Request '!#REF!='Split budget (C)'!$L$1,'Cumulative Budget Request '!I12,0)</f>
        <v>#REF!</v>
      </c>
      <c r="N13" s="498" t="e">
        <f>ROUND(M13/12,2)</f>
        <v>#REF!</v>
      </c>
      <c r="O13" s="498" t="e">
        <f>IF('Cumulative Budget Request '!#REF!='Split budget (C)'!$L$1,'Cumulative Budget Request '!K12,0)</f>
        <v>#REF!</v>
      </c>
      <c r="P13" s="565" t="e">
        <f>IF('Cumulative Budget Request '!#REF!='Split budget (C)'!$L$1,'Cumulative Budget Request '!L12,0)</f>
        <v>#REF!</v>
      </c>
      <c r="Q13" s="565" t="e">
        <f>IF('Cumulative Budget Request '!#REF!='Split budget (C)'!$L$1,'Cumulative Budget Request '!M12,0)</f>
        <v>#REF!</v>
      </c>
      <c r="R13" s="495" t="e">
        <f>IF('Cumulative Budget Request '!#REF!='Split budget (C)'!$L$1,'Cumulative Budget Request '!N12,0)</f>
        <v>#REF!</v>
      </c>
      <c r="S13" s="565" t="e">
        <f>IF('Cumulative Budget Request '!#REF!='Split budget (C)'!$L$1,'Cumulative Budget Request '!O12,0)</f>
        <v>#REF!</v>
      </c>
      <c r="T13" s="254"/>
      <c r="U13" s="581">
        <f>IFERROR((E16+E17)/E15,0)</f>
        <v>0</v>
      </c>
      <c r="V13" s="581">
        <f t="shared" ref="V13:Y13" si="0">IFERROR((F16+F17)/F15,0)</f>
        <v>0</v>
      </c>
      <c r="W13" s="581">
        <f t="shared" si="0"/>
        <v>0</v>
      </c>
      <c r="X13" s="581">
        <f t="shared" si="0"/>
        <v>0</v>
      </c>
      <c r="Y13" s="581">
        <f t="shared" si="0"/>
        <v>0</v>
      </c>
      <c r="Z13" s="553"/>
      <c r="AA13" s="553"/>
      <c r="AB13" s="553"/>
      <c r="AC13" s="553"/>
    </row>
    <row r="14" spans="1:29">
      <c r="B14" s="558"/>
      <c r="C14" s="338"/>
      <c r="D14" s="318" t="s">
        <v>14</v>
      </c>
      <c r="E14" s="439" t="e">
        <f>ROUND((N13+O13)*E13*Q13,0)</f>
        <v>#REF!</v>
      </c>
      <c r="F14" s="439" t="e">
        <f>ROUND((N13+O13)*F13*Q13*Q14,0)</f>
        <v>#REF!</v>
      </c>
      <c r="G14" s="439" t="e">
        <f>ROUND((N13+O13)*G13*Q13*Q14*Q15,0)</f>
        <v>#REF!</v>
      </c>
      <c r="H14" s="439" t="e">
        <f>ROUND((N13+O13)*H13*Q13*Q14*Q15*Q16,0)</f>
        <v>#REF!</v>
      </c>
      <c r="I14" s="439" t="e">
        <f>ROUND((N13+O13)*I13*Q13*Q14*Q15*Q16*Q17,0)</f>
        <v>#REF!</v>
      </c>
      <c r="J14" s="441" t="e">
        <f>SUM(E14:I14)</f>
        <v>#REF!</v>
      </c>
      <c r="M14" s="499"/>
      <c r="N14" s="496"/>
      <c r="O14" s="496"/>
      <c r="P14" s="496"/>
      <c r="Q14" s="565" t="e">
        <f>IF('Cumulative Budget Request '!#REF!='Split budget (C)'!$L$1,'Cumulative Budget Request '!M13,0)</f>
        <v>#REF!</v>
      </c>
      <c r="R14" s="495" t="e">
        <f>IF('Cumulative Budget Request '!#REF!='Split budget (C)'!$L$1,'Cumulative Budget Request '!N13,0)</f>
        <v>#REF!</v>
      </c>
      <c r="S14" s="565" t="e">
        <f>IF('Cumulative Budget Request '!#REF!='Split budget (C)'!$L$1,'Cumulative Budget Request '!O13,0)</f>
        <v>#REF!</v>
      </c>
      <c r="T14" s="274"/>
      <c r="U14" s="582"/>
      <c r="V14" s="582"/>
      <c r="W14" s="582"/>
      <c r="X14" s="582"/>
      <c r="Y14" s="582"/>
    </row>
    <row r="15" spans="1:29">
      <c r="A15" s="264"/>
      <c r="B15" s="558"/>
      <c r="C15" s="338"/>
      <c r="D15" s="318" t="s">
        <v>29</v>
      </c>
      <c r="E15" s="438" t="e">
        <f>ROUND(E14*$Q$8,0)</f>
        <v>#REF!</v>
      </c>
      <c r="F15" s="438" t="e">
        <f>ROUND(F14*$Q$8,0)</f>
        <v>#REF!</v>
      </c>
      <c r="G15" s="438" t="e">
        <f>ROUND(G14*$Q$8,0)</f>
        <v>#REF!</v>
      </c>
      <c r="H15" s="438" t="e">
        <f>ROUND(H14*$Q$8,0)</f>
        <v>#REF!</v>
      </c>
      <c r="I15" s="438" t="e">
        <f>ROUND(I14*$Q$8,0)</f>
        <v>#REF!</v>
      </c>
      <c r="J15" s="441" t="e">
        <f>SUM(E15:I15)</f>
        <v>#REF!</v>
      </c>
      <c r="M15" s="499"/>
      <c r="N15" s="496"/>
      <c r="O15" s="496"/>
      <c r="P15" s="496"/>
      <c r="Q15" s="565" t="e">
        <f>IF('Cumulative Budget Request '!#REF!='Split budget (C)'!$L$1,'Cumulative Budget Request '!M14,0)</f>
        <v>#REF!</v>
      </c>
      <c r="R15" s="495" t="e">
        <f>IF('Cumulative Budget Request '!#REF!='Split budget (C)'!$L$1,'Cumulative Budget Request '!N14,0)</f>
        <v>#REF!</v>
      </c>
      <c r="S15" s="565" t="e">
        <f>IF('Cumulative Budget Request '!#REF!='Split budget (C)'!$L$1,'Cumulative Budget Request '!O14,0)</f>
        <v>#REF!</v>
      </c>
      <c r="T15" s="274"/>
      <c r="U15" s="581"/>
      <c r="V15" s="581"/>
      <c r="W15" s="581"/>
      <c r="X15" s="581"/>
      <c r="Y15" s="581"/>
    </row>
    <row r="16" spans="1:29" ht="15">
      <c r="A16" s="264"/>
      <c r="B16" s="558"/>
      <c r="C16" s="338"/>
      <c r="D16" s="318" t="s">
        <v>28</v>
      </c>
      <c r="E16" s="456" t="e">
        <f>ROUND($Q$9*E13,0)</f>
        <v>#REF!</v>
      </c>
      <c r="F16" s="456" t="e">
        <f>ROUND($Q$9*F13,0)</f>
        <v>#REF!</v>
      </c>
      <c r="G16" s="456" t="e">
        <f>ROUND($Q$9*G13,0)</f>
        <v>#REF!</v>
      </c>
      <c r="H16" s="456" t="e">
        <f>ROUND($Q$9*H13,0)</f>
        <v>#REF!</v>
      </c>
      <c r="I16" s="456" t="e">
        <f>ROUND($Q$9*I13,0)</f>
        <v>#REF!</v>
      </c>
      <c r="J16" s="457" t="e">
        <f>SUM(E16:I16)</f>
        <v>#REF!</v>
      </c>
      <c r="M16" s="499"/>
      <c r="N16" s="496"/>
      <c r="O16" s="496"/>
      <c r="P16" s="496"/>
      <c r="Q16" s="565" t="e">
        <f>IF('Cumulative Budget Request '!#REF!='Split budget (C)'!$L$1,'Cumulative Budget Request '!M15,0)</f>
        <v>#REF!</v>
      </c>
      <c r="R16" s="495" t="e">
        <f>IF('Cumulative Budget Request '!#REF!='Split budget (C)'!$L$1,'Cumulative Budget Request '!N15,0)</f>
        <v>#REF!</v>
      </c>
      <c r="S16" s="565" t="e">
        <f>IF('Cumulative Budget Request '!#REF!='Split budget (C)'!$L$1,'Cumulative Budget Request '!O15,0)</f>
        <v>#REF!</v>
      </c>
      <c r="T16" s="274"/>
      <c r="U16" s="581"/>
      <c r="V16" s="581"/>
      <c r="W16" s="581"/>
      <c r="X16" s="581"/>
      <c r="Y16" s="581"/>
    </row>
    <row r="17" spans="1:25">
      <c r="A17" s="264"/>
      <c r="B17" s="558"/>
      <c r="C17" s="338"/>
      <c r="D17" s="322" t="s">
        <v>157</v>
      </c>
      <c r="E17" s="458" t="e">
        <f>SUM(E15:E16)</f>
        <v>#REF!</v>
      </c>
      <c r="F17" s="458" t="e">
        <f t="shared" ref="F17:I17" si="1">SUM(F15:F16)</f>
        <v>#REF!</v>
      </c>
      <c r="G17" s="458" t="e">
        <f t="shared" si="1"/>
        <v>#REF!</v>
      </c>
      <c r="H17" s="458" t="e">
        <f t="shared" si="1"/>
        <v>#REF!</v>
      </c>
      <c r="I17" s="458" t="e">
        <f t="shared" si="1"/>
        <v>#REF!</v>
      </c>
      <c r="J17" s="459" t="e">
        <f>SUM(J15:J16)</f>
        <v>#REF!</v>
      </c>
      <c r="M17" s="499"/>
      <c r="N17" s="496"/>
      <c r="O17" s="496"/>
      <c r="P17" s="496"/>
      <c r="Q17" s="565" t="e">
        <f>IF('Cumulative Budget Request '!#REF!='Split budget (C)'!$L$1,'Cumulative Budget Request '!M16,0)</f>
        <v>#REF!</v>
      </c>
      <c r="R17" s="495" t="e">
        <f>IF('Cumulative Budget Request '!#REF!='Split budget (C)'!$L$1,'Cumulative Budget Request '!N16,0)</f>
        <v>#REF!</v>
      </c>
      <c r="S17" s="565" t="e">
        <f>IF('Cumulative Budget Request '!#REF!='Split budget (C)'!$L$1,'Cumulative Budget Request '!O16,0)</f>
        <v>#REF!</v>
      </c>
      <c r="T17" s="274"/>
      <c r="U17" s="581"/>
      <c r="V17" s="581"/>
      <c r="W17" s="581"/>
      <c r="X17" s="581"/>
      <c r="Y17" s="581"/>
    </row>
    <row r="18" spans="1:25">
      <c r="A18" s="264"/>
      <c r="B18" s="558"/>
      <c r="C18" s="338"/>
      <c r="D18" s="318"/>
      <c r="E18" s="268"/>
      <c r="F18" s="268"/>
      <c r="G18" s="268"/>
      <c r="H18" s="268"/>
      <c r="I18" s="268"/>
      <c r="J18" s="291"/>
      <c r="M18" s="499"/>
      <c r="N18" s="496"/>
      <c r="O18" s="496"/>
      <c r="P18" s="496"/>
      <c r="Q18" s="289"/>
      <c r="R18" s="496"/>
      <c r="S18" s="289"/>
      <c r="T18" s="274"/>
      <c r="U18" s="583"/>
      <c r="V18" s="584"/>
      <c r="W18" s="582"/>
      <c r="X18" s="582"/>
      <c r="Y18" s="582"/>
    </row>
    <row r="19" spans="1:25">
      <c r="A19" s="570" t="e">
        <f>IF('Cumulative Budget Request '!#REF!='Split budget (C)'!$L$1,'Cumulative Budget Request '!A18,0)</f>
        <v>#REF!</v>
      </c>
      <c r="B19" s="571" t="e">
        <f>IF('Cumulative Budget Request '!#REF!='Split budget (C)'!$L$1,'Cumulative Budget Request '!B18,0)</f>
        <v>#REF!</v>
      </c>
      <c r="C19" s="339"/>
      <c r="D19" s="337" t="s">
        <v>112</v>
      </c>
      <c r="E19" s="338" t="e">
        <f>ROUND($R19*$S19,6)</f>
        <v>#REF!</v>
      </c>
      <c r="F19" s="338" t="e">
        <f>ROUND($R20*$S20,6)</f>
        <v>#REF!</v>
      </c>
      <c r="G19" s="338" t="e">
        <f>ROUND($R21*$S21,6)</f>
        <v>#REF!</v>
      </c>
      <c r="H19" s="338" t="e">
        <f>ROUND($R22*$S22,6)</f>
        <v>#REF!</v>
      </c>
      <c r="I19" s="338" t="e">
        <f>ROUND($R23*$S23,6)</f>
        <v>#REF!</v>
      </c>
      <c r="J19" s="305"/>
      <c r="M19" s="405" t="e">
        <f>IF('Cumulative Budget Request '!#REF!='Split budget (C)'!$L$1,'Cumulative Budget Request '!I18,0)</f>
        <v>#REF!</v>
      </c>
      <c r="N19" s="498" t="e">
        <f>ROUND(M19/12,2)</f>
        <v>#REF!</v>
      </c>
      <c r="O19" s="498" t="e">
        <f>IF('Cumulative Budget Request '!#REF!='Split budget (C)'!$L$1,'Cumulative Budget Request '!K18,0)</f>
        <v>#REF!</v>
      </c>
      <c r="P19" s="565" t="e">
        <f>IF('Cumulative Budget Request '!#REF!='Split budget (C)'!$L$1,'Cumulative Budget Request '!L18,0)</f>
        <v>#REF!</v>
      </c>
      <c r="Q19" s="565" t="e">
        <f>IF('Cumulative Budget Request '!#REF!='Split budget (C)'!$L$1,'Cumulative Budget Request '!M18,0)</f>
        <v>#REF!</v>
      </c>
      <c r="R19" s="495" t="e">
        <f>IF('Cumulative Budget Request '!#REF!='Split budget (C)'!$L$1,'Cumulative Budget Request '!N18,0)</f>
        <v>#REF!</v>
      </c>
      <c r="S19" s="333" t="e">
        <f>IF('Cumulative Budget Request '!#REF!='Split budget (C)'!$L$1,'Cumulative Budget Request '!O18,0)</f>
        <v>#REF!</v>
      </c>
      <c r="T19" s="253"/>
      <c r="U19" s="581">
        <f>IFERROR((E22+E23)/E21,0)</f>
        <v>0</v>
      </c>
      <c r="V19" s="581">
        <f t="shared" ref="V19:Y19" si="2">IFERROR((F22+F23)/F21,0)</f>
        <v>0</v>
      </c>
      <c r="W19" s="581">
        <f t="shared" si="2"/>
        <v>0</v>
      </c>
      <c r="X19" s="581">
        <f t="shared" si="2"/>
        <v>0</v>
      </c>
      <c r="Y19" s="581">
        <f t="shared" si="2"/>
        <v>0</v>
      </c>
    </row>
    <row r="20" spans="1:25">
      <c r="A20" s="264"/>
      <c r="B20" s="558"/>
      <c r="C20" s="338"/>
      <c r="D20" s="318" t="s">
        <v>14</v>
      </c>
      <c r="E20" s="439" t="e">
        <f>ROUND((N19+O19)*E19*Q19,0)</f>
        <v>#REF!</v>
      </c>
      <c r="F20" s="439" t="e">
        <f>ROUND((N19+O19)*F19*Q19*Q20,0)</f>
        <v>#REF!</v>
      </c>
      <c r="G20" s="439" t="e">
        <f>ROUND((N19+O19)*G19*Q19*Q20*Q21,0)</f>
        <v>#REF!</v>
      </c>
      <c r="H20" s="439" t="e">
        <f>ROUND((N19+O19)*H19*Q19*Q20*Q21*Q22,0)</f>
        <v>#REF!</v>
      </c>
      <c r="I20" s="439" t="e">
        <f>ROUND((N19+O19)*I19*Q19*Q20*Q21*Q22*Q23,0)</f>
        <v>#REF!</v>
      </c>
      <c r="J20" s="441" t="e">
        <f>SUM(E20:I20)</f>
        <v>#REF!</v>
      </c>
      <c r="M20" s="499"/>
      <c r="N20" s="496"/>
      <c r="O20" s="496"/>
      <c r="P20" s="496"/>
      <c r="Q20" s="565" t="e">
        <f>IF('Cumulative Budget Request '!#REF!='Split budget (C)'!$L$1,'Cumulative Budget Request '!M19,0)</f>
        <v>#REF!</v>
      </c>
      <c r="R20" s="495" t="e">
        <f>IF('Cumulative Budget Request '!#REF!='Split budget (C)'!$L$1,'Cumulative Budget Request '!N19,0)</f>
        <v>#REF!</v>
      </c>
      <c r="S20" s="333" t="e">
        <f>IF('Cumulative Budget Request '!#REF!='Split budget (C)'!$L$1,'Cumulative Budget Request '!O19,0)</f>
        <v>#REF!</v>
      </c>
      <c r="T20" s="274"/>
      <c r="U20" s="582"/>
      <c r="V20" s="582"/>
      <c r="W20" s="582"/>
      <c r="X20" s="582"/>
      <c r="Y20" s="582"/>
    </row>
    <row r="21" spans="1:25" ht="15" customHeight="1">
      <c r="A21" s="264"/>
      <c r="B21" s="558"/>
      <c r="C21" s="338"/>
      <c r="D21" s="318" t="s">
        <v>29</v>
      </c>
      <c r="E21" s="438" t="e">
        <f>ROUND(E20*$Q$8,0)</f>
        <v>#REF!</v>
      </c>
      <c r="F21" s="438" t="e">
        <f>ROUND(F20*$Q$8,0)</f>
        <v>#REF!</v>
      </c>
      <c r="G21" s="438" t="e">
        <f>ROUND(G20*$Q$8,0)</f>
        <v>#REF!</v>
      </c>
      <c r="H21" s="438" t="e">
        <f>ROUND(H20*$Q$8,0)</f>
        <v>#REF!</v>
      </c>
      <c r="I21" s="438" t="e">
        <f>ROUND(I20*$Q$8,0)</f>
        <v>#REF!</v>
      </c>
      <c r="J21" s="441" t="e">
        <f>SUM(E21:I21)</f>
        <v>#REF!</v>
      </c>
      <c r="M21" s="499"/>
      <c r="N21" s="496"/>
      <c r="O21" s="496"/>
      <c r="P21" s="496"/>
      <c r="Q21" s="565" t="e">
        <f>IF('Cumulative Budget Request '!#REF!='Split budget (C)'!$L$1,'Cumulative Budget Request '!M20,0)</f>
        <v>#REF!</v>
      </c>
      <c r="R21" s="495" t="e">
        <f>IF('Cumulative Budget Request '!#REF!='Split budget (C)'!$L$1,'Cumulative Budget Request '!N20,0)</f>
        <v>#REF!</v>
      </c>
      <c r="S21" s="333" t="e">
        <f>IF('Cumulative Budget Request '!#REF!='Split budget (C)'!$L$1,'Cumulative Budget Request '!O20,0)</f>
        <v>#REF!</v>
      </c>
      <c r="T21" s="274"/>
      <c r="U21" s="581"/>
      <c r="V21" s="581"/>
      <c r="W21" s="581"/>
      <c r="X21" s="581"/>
      <c r="Y21" s="581"/>
    </row>
    <row r="22" spans="1:25" ht="13.5" customHeight="1">
      <c r="A22" s="264"/>
      <c r="B22" s="558"/>
      <c r="C22" s="338"/>
      <c r="D22" s="318" t="s">
        <v>28</v>
      </c>
      <c r="E22" s="456" t="e">
        <f>ROUND($Q$9*E19,0)</f>
        <v>#REF!</v>
      </c>
      <c r="F22" s="456" t="e">
        <f>ROUND($Q$9*F19,0)</f>
        <v>#REF!</v>
      </c>
      <c r="G22" s="456" t="e">
        <f>ROUND($Q$9*G19,0)</f>
        <v>#REF!</v>
      </c>
      <c r="H22" s="456" t="e">
        <f>ROUND($Q$9*H19,0)</f>
        <v>#REF!</v>
      </c>
      <c r="I22" s="456" t="e">
        <f>ROUND($Q$9*I19,0)</f>
        <v>#REF!</v>
      </c>
      <c r="J22" s="457" t="e">
        <f>SUM(E22:I22)</f>
        <v>#REF!</v>
      </c>
      <c r="M22" s="499"/>
      <c r="N22" s="496"/>
      <c r="O22" s="496"/>
      <c r="P22" s="496"/>
      <c r="Q22" s="565" t="e">
        <f>IF('Cumulative Budget Request '!#REF!='Split budget (C)'!$L$1,'Cumulative Budget Request '!M21,0)</f>
        <v>#REF!</v>
      </c>
      <c r="R22" s="495" t="e">
        <f>IF('Cumulative Budget Request '!#REF!='Split budget (C)'!$L$1,'Cumulative Budget Request '!N21,0)</f>
        <v>#REF!</v>
      </c>
      <c r="S22" s="333" t="e">
        <f>IF('Cumulative Budget Request '!#REF!='Split budget (C)'!$L$1,'Cumulative Budget Request '!O21,0)</f>
        <v>#REF!</v>
      </c>
      <c r="T22" s="274"/>
      <c r="U22" s="581"/>
      <c r="V22" s="581"/>
      <c r="W22" s="581"/>
      <c r="X22" s="581"/>
      <c r="Y22" s="581"/>
    </row>
    <row r="23" spans="1:25">
      <c r="A23" s="264"/>
      <c r="B23" s="558"/>
      <c r="C23" s="338"/>
      <c r="D23" s="322" t="s">
        <v>157</v>
      </c>
      <c r="E23" s="458" t="e">
        <f>SUM(E21:E22)</f>
        <v>#REF!</v>
      </c>
      <c r="F23" s="458" t="e">
        <f t="shared" ref="F23:I23" si="3">SUM(F21:F22)</f>
        <v>#REF!</v>
      </c>
      <c r="G23" s="458" t="e">
        <f t="shared" si="3"/>
        <v>#REF!</v>
      </c>
      <c r="H23" s="458" t="e">
        <f t="shared" si="3"/>
        <v>#REF!</v>
      </c>
      <c r="I23" s="458" t="e">
        <f t="shared" si="3"/>
        <v>#REF!</v>
      </c>
      <c r="J23" s="459" t="e">
        <f>SUM(J21:J22)</f>
        <v>#REF!</v>
      </c>
      <c r="M23" s="499"/>
      <c r="N23" s="496"/>
      <c r="O23" s="496"/>
      <c r="P23" s="496"/>
      <c r="Q23" s="565" t="e">
        <f>IF('Cumulative Budget Request '!#REF!='Split budget (C)'!$L$1,'Cumulative Budget Request '!M22,0)</f>
        <v>#REF!</v>
      </c>
      <c r="R23" s="495" t="e">
        <f>IF('Cumulative Budget Request '!#REF!='Split budget (C)'!$L$1,'Cumulative Budget Request '!N22,0)</f>
        <v>#REF!</v>
      </c>
      <c r="S23" s="333" t="e">
        <f>IF('Cumulative Budget Request '!#REF!='Split budget (C)'!$L$1,'Cumulative Budget Request '!O22,0)</f>
        <v>#REF!</v>
      </c>
      <c r="T23" s="274"/>
      <c r="U23" s="581"/>
      <c r="V23" s="581"/>
      <c r="W23" s="581"/>
      <c r="X23" s="581"/>
      <c r="Y23" s="581"/>
    </row>
    <row r="24" spans="1:25">
      <c r="A24" s="264"/>
      <c r="B24" s="558"/>
      <c r="C24" s="338"/>
      <c r="D24" s="318"/>
      <c r="E24" s="268"/>
      <c r="F24" s="268"/>
      <c r="G24" s="268"/>
      <c r="H24" s="268"/>
      <c r="I24" s="268"/>
      <c r="J24" s="291"/>
      <c r="M24" s="499"/>
      <c r="N24" s="496"/>
      <c r="O24" s="496"/>
      <c r="P24" s="496"/>
      <c r="Q24" s="289"/>
      <c r="R24" s="496"/>
      <c r="S24" s="289"/>
      <c r="T24" s="274"/>
      <c r="U24" s="583"/>
      <c r="V24" s="584"/>
      <c r="W24" s="582"/>
      <c r="X24" s="582"/>
      <c r="Y24" s="582"/>
    </row>
    <row r="25" spans="1:25">
      <c r="A25" s="570" t="e">
        <f>IF('Cumulative Budget Request '!#REF!='Split budget (C)'!$L$1,'Cumulative Budget Request '!A24,0)</f>
        <v>#REF!</v>
      </c>
      <c r="B25" s="571" t="e">
        <f>IF('Cumulative Budget Request '!#REF!='Split budget (C)'!$L$1,'Cumulative Budget Request '!B24,0)</f>
        <v>#REF!</v>
      </c>
      <c r="C25" s="339"/>
      <c r="D25" s="337" t="s">
        <v>112</v>
      </c>
      <c r="E25" s="338" t="e">
        <f>ROUND($R25*$S25,6)</f>
        <v>#REF!</v>
      </c>
      <c r="F25" s="338" t="e">
        <f>ROUND($R26*$S26,6)</f>
        <v>#REF!</v>
      </c>
      <c r="G25" s="338" t="e">
        <f>ROUND($R27*$S27,6)</f>
        <v>#REF!</v>
      </c>
      <c r="H25" s="338" t="e">
        <f>ROUND($R28*$S28,6)</f>
        <v>#REF!</v>
      </c>
      <c r="I25" s="338" t="e">
        <f>ROUND($R29*$S29,6)</f>
        <v>#REF!</v>
      </c>
      <c r="J25" s="305"/>
      <c r="M25" s="405" t="e">
        <f>IF('Cumulative Budget Request '!#REF!='Split budget (C)'!$L$1,'Cumulative Budget Request '!I24,0)</f>
        <v>#REF!</v>
      </c>
      <c r="N25" s="498" t="e">
        <f>ROUND(M25/12,2)</f>
        <v>#REF!</v>
      </c>
      <c r="O25" s="498" t="e">
        <f>IF('Cumulative Budget Request '!#REF!='Split budget (C)'!$L$1,'Cumulative Budget Request '!K24,0)</f>
        <v>#REF!</v>
      </c>
      <c r="P25" s="565" t="e">
        <f>IF('Cumulative Budget Request '!#REF!='Split budget (C)'!$L$1,'Cumulative Budget Request '!L24,0)</f>
        <v>#REF!</v>
      </c>
      <c r="Q25" s="565" t="e">
        <f>IF('Cumulative Budget Request '!#REF!='Split budget (C)'!$L$1,'Cumulative Budget Request '!M24,0)</f>
        <v>#REF!</v>
      </c>
      <c r="R25" s="495" t="e">
        <f>IF('Cumulative Budget Request '!#REF!='Split budget (C)'!$L$1,'Cumulative Budget Request '!N24,0)</f>
        <v>#REF!</v>
      </c>
      <c r="S25" s="333" t="e">
        <f>IF('Cumulative Budget Request '!#REF!='Split budget (C)'!$L$1,'Cumulative Budget Request '!O24,0)</f>
        <v>#REF!</v>
      </c>
      <c r="T25" s="253"/>
      <c r="U25" s="581">
        <f>IFERROR((E28+E29)/E27,0)</f>
        <v>0</v>
      </c>
      <c r="V25" s="581">
        <f t="shared" ref="V25:Y25" si="4">IFERROR((F28+F29)/F27,0)</f>
        <v>0</v>
      </c>
      <c r="W25" s="581">
        <f t="shared" si="4"/>
        <v>0</v>
      </c>
      <c r="X25" s="581">
        <f t="shared" si="4"/>
        <v>0</v>
      </c>
      <c r="Y25" s="581">
        <f t="shared" si="4"/>
        <v>0</v>
      </c>
    </row>
    <row r="26" spans="1:25">
      <c r="B26" s="558"/>
      <c r="C26" s="338"/>
      <c r="D26" s="318" t="s">
        <v>14</v>
      </c>
      <c r="E26" s="439" t="e">
        <f>ROUND((N25+O25)*E25*Q25,0)</f>
        <v>#REF!</v>
      </c>
      <c r="F26" s="439" t="e">
        <f>ROUND((N25+O25)*F25*Q25*Q26,0)</f>
        <v>#REF!</v>
      </c>
      <c r="G26" s="439" t="e">
        <f>ROUND((N25+O25)*G25*Q25*Q26*Q27,0)</f>
        <v>#REF!</v>
      </c>
      <c r="H26" s="439" t="e">
        <f>ROUND((N25+O25)*H25*Q25*Q26*Q27*Q28,0)</f>
        <v>#REF!</v>
      </c>
      <c r="I26" s="439" t="e">
        <f>ROUND((N25+O25)*I25*Q25*Q26*Q27*Q28*Q29,0)</f>
        <v>#REF!</v>
      </c>
      <c r="J26" s="441" t="e">
        <f>SUM(E26:I26)</f>
        <v>#REF!</v>
      </c>
      <c r="M26" s="499"/>
      <c r="N26" s="496"/>
      <c r="O26" s="496"/>
      <c r="P26" s="496"/>
      <c r="Q26" s="565" t="e">
        <f>IF('Cumulative Budget Request '!#REF!='Split budget (C)'!$L$1,'Cumulative Budget Request '!M25,0)</f>
        <v>#REF!</v>
      </c>
      <c r="R26" s="495" t="e">
        <f>IF('Cumulative Budget Request '!#REF!='Split budget (C)'!$L$1,'Cumulative Budget Request '!N25,0)</f>
        <v>#REF!</v>
      </c>
      <c r="S26" s="333" t="e">
        <f>IF('Cumulative Budget Request '!#REF!='Split budget (C)'!$L$1,'Cumulative Budget Request '!O25,0)</f>
        <v>#REF!</v>
      </c>
      <c r="T26" s="274"/>
      <c r="U26" s="582"/>
      <c r="V26" s="582"/>
      <c r="W26" s="582"/>
      <c r="X26" s="582"/>
      <c r="Y26" s="582"/>
    </row>
    <row r="27" spans="1:25">
      <c r="A27" s="264"/>
      <c r="B27" s="558"/>
      <c r="C27" s="338"/>
      <c r="D27" s="318" t="s">
        <v>29</v>
      </c>
      <c r="E27" s="438" t="e">
        <f>ROUND(E26*$Q$8,0)</f>
        <v>#REF!</v>
      </c>
      <c r="F27" s="438" t="e">
        <f>ROUND(F26*$Q$8,0)</f>
        <v>#REF!</v>
      </c>
      <c r="G27" s="438" t="e">
        <f>ROUND(G26*$Q$8,0)</f>
        <v>#REF!</v>
      </c>
      <c r="H27" s="438" t="e">
        <f>ROUND(H26*$Q$8,0)</f>
        <v>#REF!</v>
      </c>
      <c r="I27" s="438" t="e">
        <f>ROUND(I26*$Q$8,0)</f>
        <v>#REF!</v>
      </c>
      <c r="J27" s="441" t="e">
        <f>SUM(E27:I27)</f>
        <v>#REF!</v>
      </c>
      <c r="M27" s="499"/>
      <c r="N27" s="496"/>
      <c r="O27" s="496"/>
      <c r="P27" s="496"/>
      <c r="Q27" s="565" t="e">
        <f>IF('Cumulative Budget Request '!#REF!='Split budget (C)'!$L$1,'Cumulative Budget Request '!M26,0)</f>
        <v>#REF!</v>
      </c>
      <c r="R27" s="495" t="e">
        <f>IF('Cumulative Budget Request '!#REF!='Split budget (C)'!$L$1,'Cumulative Budget Request '!N26,0)</f>
        <v>#REF!</v>
      </c>
      <c r="S27" s="333" t="e">
        <f>IF('Cumulative Budget Request '!#REF!='Split budget (C)'!$L$1,'Cumulative Budget Request '!O26,0)</f>
        <v>#REF!</v>
      </c>
      <c r="T27" s="274"/>
      <c r="U27" s="581"/>
      <c r="V27" s="581"/>
      <c r="W27" s="581"/>
      <c r="X27" s="581"/>
      <c r="Y27" s="581"/>
    </row>
    <row r="28" spans="1:25" ht="15">
      <c r="A28" s="264"/>
      <c r="B28" s="558"/>
      <c r="C28" s="338"/>
      <c r="D28" s="318" t="s">
        <v>28</v>
      </c>
      <c r="E28" s="456" t="e">
        <f>ROUND($Q$9*E25,0)</f>
        <v>#REF!</v>
      </c>
      <c r="F28" s="456" t="e">
        <f>ROUND($Q$9*F25,0)</f>
        <v>#REF!</v>
      </c>
      <c r="G28" s="456" t="e">
        <f>ROUND($Q$9*G25,0)</f>
        <v>#REF!</v>
      </c>
      <c r="H28" s="456" t="e">
        <f>ROUND($Q$9*H25,0)</f>
        <v>#REF!</v>
      </c>
      <c r="I28" s="456" t="e">
        <f>ROUND($Q$9*I25,0)</f>
        <v>#REF!</v>
      </c>
      <c r="J28" s="457" t="e">
        <f>SUM(E28:I28)</f>
        <v>#REF!</v>
      </c>
      <c r="M28" s="499"/>
      <c r="N28" s="496"/>
      <c r="O28" s="496"/>
      <c r="P28" s="496"/>
      <c r="Q28" s="565" t="e">
        <f>IF('Cumulative Budget Request '!#REF!='Split budget (C)'!$L$1,'Cumulative Budget Request '!M27,0)</f>
        <v>#REF!</v>
      </c>
      <c r="R28" s="495" t="e">
        <f>IF('Cumulative Budget Request '!#REF!='Split budget (C)'!$L$1,'Cumulative Budget Request '!N27,0)</f>
        <v>#REF!</v>
      </c>
      <c r="S28" s="333" t="e">
        <f>IF('Cumulative Budget Request '!#REF!='Split budget (C)'!$L$1,'Cumulative Budget Request '!O27,0)</f>
        <v>#REF!</v>
      </c>
      <c r="T28" s="274"/>
      <c r="U28" s="581"/>
      <c r="V28" s="581"/>
      <c r="W28" s="581"/>
      <c r="X28" s="581"/>
      <c r="Y28" s="581"/>
    </row>
    <row r="29" spans="1:25">
      <c r="A29" s="264"/>
      <c r="B29" s="558"/>
      <c r="C29" s="338"/>
      <c r="D29" s="322" t="s">
        <v>157</v>
      </c>
      <c r="E29" s="458" t="e">
        <f>SUM(E27:E28)</f>
        <v>#REF!</v>
      </c>
      <c r="F29" s="458" t="e">
        <f t="shared" ref="F29:I29" si="5">SUM(F27:F28)</f>
        <v>#REF!</v>
      </c>
      <c r="G29" s="458" t="e">
        <f t="shared" si="5"/>
        <v>#REF!</v>
      </c>
      <c r="H29" s="458" t="e">
        <f t="shared" si="5"/>
        <v>#REF!</v>
      </c>
      <c r="I29" s="458" t="e">
        <f t="shared" si="5"/>
        <v>#REF!</v>
      </c>
      <c r="J29" s="459" t="e">
        <f>SUM(J27:J28)</f>
        <v>#REF!</v>
      </c>
      <c r="M29" s="499"/>
      <c r="N29" s="496"/>
      <c r="O29" s="496"/>
      <c r="P29" s="496"/>
      <c r="Q29" s="565" t="e">
        <f>IF('Cumulative Budget Request '!#REF!='Split budget (C)'!$L$1,'Cumulative Budget Request '!M28,0)</f>
        <v>#REF!</v>
      </c>
      <c r="R29" s="495" t="e">
        <f>IF('Cumulative Budget Request '!#REF!='Split budget (C)'!$L$1,'Cumulative Budget Request '!N28,0)</f>
        <v>#REF!</v>
      </c>
      <c r="S29" s="333" t="e">
        <f>IF('Cumulative Budget Request '!#REF!='Split budget (C)'!$L$1,'Cumulative Budget Request '!O28,0)</f>
        <v>#REF!</v>
      </c>
      <c r="T29" s="274"/>
      <c r="U29" s="581"/>
      <c r="V29" s="581"/>
      <c r="W29" s="581"/>
      <c r="X29" s="581"/>
      <c r="Y29" s="581"/>
    </row>
    <row r="30" spans="1:25">
      <c r="A30" s="264"/>
      <c r="B30" s="558"/>
      <c r="C30" s="338"/>
      <c r="D30" s="318"/>
      <c r="E30" s="268"/>
      <c r="F30" s="268"/>
      <c r="G30" s="268"/>
      <c r="H30" s="268"/>
      <c r="I30" s="268"/>
      <c r="J30" s="291"/>
      <c r="M30" s="499"/>
      <c r="N30" s="496"/>
      <c r="O30" s="496"/>
      <c r="P30" s="496"/>
      <c r="Q30" s="289"/>
      <c r="R30" s="496"/>
      <c r="S30" s="289"/>
      <c r="T30" s="274"/>
      <c r="U30" s="583"/>
      <c r="V30" s="584"/>
      <c r="W30" s="582"/>
      <c r="X30" s="582"/>
      <c r="Y30" s="582"/>
    </row>
    <row r="31" spans="1:25">
      <c r="A31" s="570" t="e">
        <f>IF('Cumulative Budget Request '!#REF!='Split budget (C)'!$L$1,'Cumulative Budget Request '!A30,0)</f>
        <v>#REF!</v>
      </c>
      <c r="B31" s="571" t="e">
        <f>IF('Cumulative Budget Request '!#REF!='Split budget (C)'!$L$1,'Cumulative Budget Request '!B30,0)</f>
        <v>#REF!</v>
      </c>
      <c r="C31" s="339"/>
      <c r="D31" s="337" t="s">
        <v>112</v>
      </c>
      <c r="E31" s="338" t="e">
        <f>ROUND($R31*$S31,6)</f>
        <v>#REF!</v>
      </c>
      <c r="F31" s="338" t="e">
        <f>ROUND($R32*$S32,6)</f>
        <v>#REF!</v>
      </c>
      <c r="G31" s="338" t="e">
        <f>ROUND($R33*$S33,6)</f>
        <v>#REF!</v>
      </c>
      <c r="H31" s="338" t="e">
        <f>ROUND($R34*$S34,6)</f>
        <v>#REF!</v>
      </c>
      <c r="I31" s="338" t="e">
        <f>ROUND($R35*$S35,6)</f>
        <v>#REF!</v>
      </c>
      <c r="J31" s="305"/>
      <c r="M31" s="405" t="e">
        <f>IF('Cumulative Budget Request '!#REF!='Split budget (C)'!$L$1,'Cumulative Budget Request '!I30,0)</f>
        <v>#REF!</v>
      </c>
      <c r="N31" s="498" t="e">
        <f>ROUND(M31/12,2)</f>
        <v>#REF!</v>
      </c>
      <c r="O31" s="498" t="e">
        <f>IF('Cumulative Budget Request '!#REF!='Split budget (C)'!$L$1,'Cumulative Budget Request '!K30,0)</f>
        <v>#REF!</v>
      </c>
      <c r="P31" s="565" t="e">
        <f>IF('Cumulative Budget Request '!#REF!='Split budget (C)'!$L$1,'Cumulative Budget Request '!L30,0)</f>
        <v>#REF!</v>
      </c>
      <c r="Q31" s="565" t="e">
        <f>IF('Cumulative Budget Request '!#REF!='Split budget (C)'!$L$1,'Cumulative Budget Request '!M30,0)</f>
        <v>#REF!</v>
      </c>
      <c r="R31" s="495" t="e">
        <f>IF('Cumulative Budget Request '!#REF!='Split budget (C)'!$L$1,'Cumulative Budget Request '!N30,0)</f>
        <v>#REF!</v>
      </c>
      <c r="S31" s="333" t="e">
        <f>IF('Cumulative Budget Request '!#REF!='Split budget (C)'!$L$1,'Cumulative Budget Request '!O30,0)</f>
        <v>#REF!</v>
      </c>
      <c r="T31" s="253"/>
      <c r="U31" s="581">
        <f>IFERROR((E34+E35)/E33,0)</f>
        <v>0</v>
      </c>
      <c r="V31" s="581">
        <f t="shared" ref="V31:Y31" si="6">IFERROR((F34+F35)/F33,0)</f>
        <v>0</v>
      </c>
      <c r="W31" s="581">
        <f t="shared" si="6"/>
        <v>0</v>
      </c>
      <c r="X31" s="581">
        <f t="shared" si="6"/>
        <v>0</v>
      </c>
      <c r="Y31" s="581">
        <f t="shared" si="6"/>
        <v>0</v>
      </c>
    </row>
    <row r="32" spans="1:25">
      <c r="A32" s="264"/>
      <c r="C32" s="338"/>
      <c r="D32" s="318" t="s">
        <v>14</v>
      </c>
      <c r="E32" s="439" t="e">
        <f>ROUND((N31+O31)*E31*Q31,0)</f>
        <v>#REF!</v>
      </c>
      <c r="F32" s="439" t="e">
        <f>ROUND((N31+O31)*F31*Q31*Q32,0)</f>
        <v>#REF!</v>
      </c>
      <c r="G32" s="439" t="e">
        <f>ROUND((N31+O31)*G31*Q31*Q32*Q33,0)</f>
        <v>#REF!</v>
      </c>
      <c r="H32" s="439" t="e">
        <f>ROUND((N31+O31)*H31*Q31*Q32*Q33*Q34,0)</f>
        <v>#REF!</v>
      </c>
      <c r="I32" s="439" t="e">
        <f>ROUND((N31+O31)*I31*Q31*Q32*Q33*Q34*Q35,0)</f>
        <v>#REF!</v>
      </c>
      <c r="J32" s="441" t="e">
        <f>SUM(E32:I32)</f>
        <v>#REF!</v>
      </c>
      <c r="M32" s="499"/>
      <c r="N32" s="496"/>
      <c r="O32" s="496"/>
      <c r="P32" s="496"/>
      <c r="Q32" s="565" t="e">
        <f>IF('Cumulative Budget Request '!#REF!='Split budget (C)'!$L$1,'Cumulative Budget Request '!M31,0)</f>
        <v>#REF!</v>
      </c>
      <c r="R32" s="495" t="e">
        <f>IF('Cumulative Budget Request '!#REF!='Split budget (C)'!$L$1,'Cumulative Budget Request '!N31,0)</f>
        <v>#REF!</v>
      </c>
      <c r="S32" s="333" t="e">
        <f>IF('Cumulative Budget Request '!#REF!='Split budget (C)'!$L$1,'Cumulative Budget Request '!O31,0)</f>
        <v>#REF!</v>
      </c>
      <c r="T32" s="274"/>
      <c r="U32" s="582"/>
      <c r="V32" s="582"/>
      <c r="W32" s="582"/>
      <c r="X32" s="582"/>
      <c r="Y32" s="582"/>
    </row>
    <row r="33" spans="1:25">
      <c r="A33" s="264"/>
      <c r="B33" s="558"/>
      <c r="C33" s="338"/>
      <c r="D33" s="318" t="s">
        <v>29</v>
      </c>
      <c r="E33" s="438" t="e">
        <f>ROUND(E32*$Q$8,0)</f>
        <v>#REF!</v>
      </c>
      <c r="F33" s="438" t="e">
        <f>ROUND(F32*$Q$8,0)</f>
        <v>#REF!</v>
      </c>
      <c r="G33" s="438" t="e">
        <f>ROUND(G32*$Q$8,0)</f>
        <v>#REF!</v>
      </c>
      <c r="H33" s="438" t="e">
        <f>ROUND(H32*$Q$8,0)</f>
        <v>#REF!</v>
      </c>
      <c r="I33" s="438" t="e">
        <f>ROUND(I32*$Q$8,0)</f>
        <v>#REF!</v>
      </c>
      <c r="J33" s="441" t="e">
        <f>SUM(E33:I33)</f>
        <v>#REF!</v>
      </c>
      <c r="M33" s="499"/>
      <c r="N33" s="496"/>
      <c r="O33" s="496"/>
      <c r="P33" s="496"/>
      <c r="Q33" s="565" t="e">
        <f>IF('Cumulative Budget Request '!#REF!='Split budget (C)'!$L$1,'Cumulative Budget Request '!M32,0)</f>
        <v>#REF!</v>
      </c>
      <c r="R33" s="495" t="e">
        <f>IF('Cumulative Budget Request '!#REF!='Split budget (C)'!$L$1,'Cumulative Budget Request '!N32,0)</f>
        <v>#REF!</v>
      </c>
      <c r="S33" s="333" t="e">
        <f>IF('Cumulative Budget Request '!#REF!='Split budget (C)'!$L$1,'Cumulative Budget Request '!O32,0)</f>
        <v>#REF!</v>
      </c>
      <c r="T33" s="274"/>
      <c r="U33" s="581"/>
      <c r="V33" s="581"/>
      <c r="W33" s="581"/>
      <c r="X33" s="581"/>
      <c r="Y33" s="581"/>
    </row>
    <row r="34" spans="1:25" ht="15">
      <c r="A34" s="264"/>
      <c r="B34" s="558"/>
      <c r="C34" s="338"/>
      <c r="D34" s="318" t="s">
        <v>28</v>
      </c>
      <c r="E34" s="456" t="e">
        <f>ROUND($Q$9*E31,0)</f>
        <v>#REF!</v>
      </c>
      <c r="F34" s="456" t="e">
        <f>ROUND($Q$9*F31,0)</f>
        <v>#REF!</v>
      </c>
      <c r="G34" s="456" t="e">
        <f>ROUND($Q$9*G31,0)</f>
        <v>#REF!</v>
      </c>
      <c r="H34" s="456" t="e">
        <f>ROUND($Q$9*H31,0)</f>
        <v>#REF!</v>
      </c>
      <c r="I34" s="456" t="e">
        <f>ROUND($Q$9*I31,0)</f>
        <v>#REF!</v>
      </c>
      <c r="J34" s="457" t="e">
        <f>SUM(E34:I34)</f>
        <v>#REF!</v>
      </c>
      <c r="M34" s="499"/>
      <c r="N34" s="496"/>
      <c r="O34" s="496"/>
      <c r="P34" s="496"/>
      <c r="Q34" s="565" t="e">
        <f>IF('Cumulative Budget Request '!#REF!='Split budget (C)'!$L$1,'Cumulative Budget Request '!M33,0)</f>
        <v>#REF!</v>
      </c>
      <c r="R34" s="495" t="e">
        <f>IF('Cumulative Budget Request '!#REF!='Split budget (C)'!$L$1,'Cumulative Budget Request '!N33,0)</f>
        <v>#REF!</v>
      </c>
      <c r="S34" s="333" t="e">
        <f>IF('Cumulative Budget Request '!#REF!='Split budget (C)'!$L$1,'Cumulative Budget Request '!O33,0)</f>
        <v>#REF!</v>
      </c>
      <c r="T34" s="274"/>
      <c r="U34" s="581"/>
      <c r="V34" s="581"/>
      <c r="W34" s="581"/>
      <c r="X34" s="581"/>
      <c r="Y34" s="581"/>
    </row>
    <row r="35" spans="1:25">
      <c r="A35" s="264"/>
      <c r="B35" s="558"/>
      <c r="C35" s="338"/>
      <c r="D35" s="322" t="s">
        <v>157</v>
      </c>
      <c r="E35" s="458" t="e">
        <f>SUM(E33:E34)</f>
        <v>#REF!</v>
      </c>
      <c r="F35" s="458" t="e">
        <f t="shared" ref="F35:I35" si="7">SUM(F33:F34)</f>
        <v>#REF!</v>
      </c>
      <c r="G35" s="458" t="e">
        <f t="shared" si="7"/>
        <v>#REF!</v>
      </c>
      <c r="H35" s="458" t="e">
        <f t="shared" si="7"/>
        <v>#REF!</v>
      </c>
      <c r="I35" s="458" t="e">
        <f t="shared" si="7"/>
        <v>#REF!</v>
      </c>
      <c r="J35" s="459" t="e">
        <f>SUM(J33:J34)</f>
        <v>#REF!</v>
      </c>
      <c r="M35" s="499"/>
      <c r="N35" s="496"/>
      <c r="O35" s="496"/>
      <c r="P35" s="496"/>
      <c r="Q35" s="565" t="e">
        <f>IF('Cumulative Budget Request '!#REF!='Split budget (C)'!$L$1,'Cumulative Budget Request '!M34,0)</f>
        <v>#REF!</v>
      </c>
      <c r="R35" s="495" t="e">
        <f>IF('Cumulative Budget Request '!#REF!='Split budget (C)'!$L$1,'Cumulative Budget Request '!N34,0)</f>
        <v>#REF!</v>
      </c>
      <c r="S35" s="333" t="e">
        <f>IF('Cumulative Budget Request '!#REF!='Split budget (C)'!$L$1,'Cumulative Budget Request '!O34,0)</f>
        <v>#REF!</v>
      </c>
      <c r="T35" s="274"/>
      <c r="U35" s="581"/>
      <c r="V35" s="581"/>
      <c r="W35" s="581"/>
      <c r="X35" s="581"/>
      <c r="Y35" s="581"/>
    </row>
    <row r="36" spans="1:25">
      <c r="A36" s="264"/>
      <c r="B36" s="558"/>
      <c r="C36" s="338"/>
      <c r="D36" s="318"/>
      <c r="E36" s="268"/>
      <c r="F36" s="268"/>
      <c r="G36" s="268"/>
      <c r="H36" s="268"/>
      <c r="I36" s="268"/>
      <c r="J36" s="291"/>
      <c r="M36" s="499"/>
      <c r="N36" s="496"/>
      <c r="O36" s="496"/>
      <c r="P36" s="496"/>
      <c r="Q36" s="289"/>
      <c r="R36" s="496"/>
      <c r="S36" s="289"/>
      <c r="T36" s="274"/>
      <c r="U36" s="583"/>
      <c r="V36" s="584"/>
      <c r="W36" s="582"/>
      <c r="X36" s="582"/>
      <c r="Y36" s="582"/>
    </row>
    <row r="37" spans="1:25">
      <c r="A37" s="570" t="e">
        <f>IF('Cumulative Budget Request '!#REF!='Split budget (C)'!$L$1,'Cumulative Budget Request '!A36,0)</f>
        <v>#REF!</v>
      </c>
      <c r="B37" s="571" t="e">
        <f>IF('Cumulative Budget Request '!#REF!='Split budget (C)'!$L$1,'Cumulative Budget Request '!B36,0)</f>
        <v>#REF!</v>
      </c>
      <c r="C37" s="339"/>
      <c r="D37" s="337" t="s">
        <v>112</v>
      </c>
      <c r="E37" s="338" t="e">
        <f>ROUND($R37*$S37,6)</f>
        <v>#REF!</v>
      </c>
      <c r="F37" s="338" t="e">
        <f>ROUND($R38*$S38,6)</f>
        <v>#REF!</v>
      </c>
      <c r="G37" s="338" t="e">
        <f>ROUND($R39*$S39,6)</f>
        <v>#REF!</v>
      </c>
      <c r="H37" s="338" t="e">
        <f>ROUND($R40*$S40,6)</f>
        <v>#REF!</v>
      </c>
      <c r="I37" s="338" t="e">
        <f>ROUND($R41*$S41,6)</f>
        <v>#REF!</v>
      </c>
      <c r="J37" s="305"/>
      <c r="M37" s="405" t="e">
        <f>IF('Cumulative Budget Request '!#REF!='Split budget (C)'!$L$1,'Cumulative Budget Request '!I36,0)</f>
        <v>#REF!</v>
      </c>
      <c r="N37" s="498" t="e">
        <f>ROUND(M37/12,2)</f>
        <v>#REF!</v>
      </c>
      <c r="O37" s="498" t="e">
        <f>IF('Cumulative Budget Request '!#REF!='Split budget (C)'!$L$1,'Cumulative Budget Request '!K36,0)</f>
        <v>#REF!</v>
      </c>
      <c r="P37" s="565" t="e">
        <f>IF('Cumulative Budget Request '!#REF!='Split budget (C)'!$L$1,'Cumulative Budget Request '!L36,0)</f>
        <v>#REF!</v>
      </c>
      <c r="Q37" s="565" t="e">
        <f>IF('Cumulative Budget Request '!#REF!='Split budget (C)'!$L$1,'Cumulative Budget Request '!M36,0)</f>
        <v>#REF!</v>
      </c>
      <c r="R37" s="495" t="e">
        <f>IF('Cumulative Budget Request '!#REF!='Split budget (C)'!$L$1,'Cumulative Budget Request '!N36,0)</f>
        <v>#REF!</v>
      </c>
      <c r="S37" s="333" t="e">
        <f>IF('Cumulative Budget Request '!#REF!='Split budget (C)'!$L$1,'Cumulative Budget Request '!O36,0)</f>
        <v>#REF!</v>
      </c>
      <c r="T37" s="253"/>
      <c r="U37" s="581">
        <f>IFERROR((E40+E41)/E39,0)</f>
        <v>0</v>
      </c>
      <c r="V37" s="581">
        <f t="shared" ref="V37:Y37" si="8">IFERROR((F40+F41)/F39,0)</f>
        <v>0</v>
      </c>
      <c r="W37" s="581">
        <f t="shared" si="8"/>
        <v>0</v>
      </c>
      <c r="X37" s="581">
        <f t="shared" si="8"/>
        <v>0</v>
      </c>
      <c r="Y37" s="581">
        <f t="shared" si="8"/>
        <v>0</v>
      </c>
    </row>
    <row r="38" spans="1:25">
      <c r="A38" s="264"/>
      <c r="C38" s="338"/>
      <c r="D38" s="318" t="s">
        <v>14</v>
      </c>
      <c r="E38" s="439" t="e">
        <f>ROUND((N37+O37)*E37*Q37,0)</f>
        <v>#REF!</v>
      </c>
      <c r="F38" s="439" t="e">
        <f>ROUND((N37+O37)*F37*Q37*Q38,0)</f>
        <v>#REF!</v>
      </c>
      <c r="G38" s="439" t="e">
        <f>ROUND((N37+O37)*G37*Q37*Q38*Q39,0)</f>
        <v>#REF!</v>
      </c>
      <c r="H38" s="439" t="e">
        <f>ROUND((N37+O37)*H37*Q37*Q38*Q39*Q40,0)</f>
        <v>#REF!</v>
      </c>
      <c r="I38" s="439" t="e">
        <f>ROUND((N37+O37)*I37*Q37*Q38*Q39*Q40*Q41,0)</f>
        <v>#REF!</v>
      </c>
      <c r="J38" s="441" t="e">
        <f>SUM(E38:I38)</f>
        <v>#REF!</v>
      </c>
      <c r="M38" s="499"/>
      <c r="N38" s="496"/>
      <c r="O38" s="496"/>
      <c r="P38" s="496"/>
      <c r="Q38" s="565" t="e">
        <f>IF('Cumulative Budget Request '!#REF!='Split budget (C)'!$L$1,'Cumulative Budget Request '!M37,0)</f>
        <v>#REF!</v>
      </c>
      <c r="R38" s="495" t="e">
        <f>IF('Cumulative Budget Request '!#REF!='Split budget (C)'!$L$1,'Cumulative Budget Request '!N37,0)</f>
        <v>#REF!</v>
      </c>
      <c r="S38" s="333" t="e">
        <f>IF('Cumulative Budget Request '!#REF!='Split budget (C)'!$L$1,'Cumulative Budget Request '!O37,0)</f>
        <v>#REF!</v>
      </c>
      <c r="T38" s="274"/>
      <c r="U38" s="582"/>
      <c r="V38" s="582"/>
      <c r="W38" s="582"/>
      <c r="X38" s="582"/>
      <c r="Y38" s="582"/>
    </row>
    <row r="39" spans="1:25">
      <c r="A39" s="264"/>
      <c r="B39" s="558"/>
      <c r="C39" s="338"/>
      <c r="D39" s="318" t="s">
        <v>29</v>
      </c>
      <c r="E39" s="438" t="e">
        <f>ROUND(E38*$Q$8,0)</f>
        <v>#REF!</v>
      </c>
      <c r="F39" s="438" t="e">
        <f>ROUND(F38*$Q$8,0)</f>
        <v>#REF!</v>
      </c>
      <c r="G39" s="438" t="e">
        <f>ROUND(G38*$Q$8,0)</f>
        <v>#REF!</v>
      </c>
      <c r="H39" s="438" t="e">
        <f>ROUND(H38*$Q$8,0)</f>
        <v>#REF!</v>
      </c>
      <c r="I39" s="438" t="e">
        <f>ROUND(I38*$Q$8,0)</f>
        <v>#REF!</v>
      </c>
      <c r="J39" s="441" t="e">
        <f>SUM(E39:I39)</f>
        <v>#REF!</v>
      </c>
      <c r="M39" s="499"/>
      <c r="N39" s="496"/>
      <c r="O39" s="496"/>
      <c r="P39" s="496"/>
      <c r="Q39" s="565" t="e">
        <f>IF('Cumulative Budget Request '!#REF!='Split budget (C)'!$L$1,'Cumulative Budget Request '!M38,0)</f>
        <v>#REF!</v>
      </c>
      <c r="R39" s="495" t="e">
        <f>IF('Cumulative Budget Request '!#REF!='Split budget (C)'!$L$1,'Cumulative Budget Request '!N38,0)</f>
        <v>#REF!</v>
      </c>
      <c r="S39" s="333" t="e">
        <f>IF('Cumulative Budget Request '!#REF!='Split budget (C)'!$L$1,'Cumulative Budget Request '!O38,0)</f>
        <v>#REF!</v>
      </c>
      <c r="T39" s="274"/>
      <c r="U39" s="581"/>
      <c r="V39" s="581"/>
      <c r="W39" s="581"/>
      <c r="X39" s="581"/>
      <c r="Y39" s="581"/>
    </row>
    <row r="40" spans="1:25" ht="15">
      <c r="A40" s="264"/>
      <c r="B40" s="558"/>
      <c r="C40" s="338"/>
      <c r="D40" s="318" t="s">
        <v>28</v>
      </c>
      <c r="E40" s="456" t="e">
        <f>ROUND($Q$9*E37,0)</f>
        <v>#REF!</v>
      </c>
      <c r="F40" s="456" t="e">
        <f>ROUND($Q$9*F37,0)</f>
        <v>#REF!</v>
      </c>
      <c r="G40" s="456" t="e">
        <f>ROUND($Q$9*G37,0)</f>
        <v>#REF!</v>
      </c>
      <c r="H40" s="456" t="e">
        <f>ROUND($Q$9*H37,0)</f>
        <v>#REF!</v>
      </c>
      <c r="I40" s="456" t="e">
        <f>ROUND($Q$9*I37,0)</f>
        <v>#REF!</v>
      </c>
      <c r="J40" s="457" t="e">
        <f>SUM(E40:I40)</f>
        <v>#REF!</v>
      </c>
      <c r="M40" s="499"/>
      <c r="N40" s="496"/>
      <c r="O40" s="496"/>
      <c r="P40" s="496"/>
      <c r="Q40" s="565" t="e">
        <f>IF('Cumulative Budget Request '!#REF!='Split budget (C)'!$L$1,'Cumulative Budget Request '!M39,0)</f>
        <v>#REF!</v>
      </c>
      <c r="R40" s="495" t="e">
        <f>IF('Cumulative Budget Request '!#REF!='Split budget (C)'!$L$1,'Cumulative Budget Request '!N39,0)</f>
        <v>#REF!</v>
      </c>
      <c r="S40" s="333" t="e">
        <f>IF('Cumulative Budget Request '!#REF!='Split budget (C)'!$L$1,'Cumulative Budget Request '!O39,0)</f>
        <v>#REF!</v>
      </c>
      <c r="T40" s="274"/>
      <c r="U40" s="581"/>
      <c r="V40" s="581"/>
      <c r="W40" s="581"/>
      <c r="X40" s="581"/>
      <c r="Y40" s="581"/>
    </row>
    <row r="41" spans="1:25">
      <c r="A41" s="264"/>
      <c r="B41" s="558"/>
      <c r="C41" s="338"/>
      <c r="D41" s="322" t="s">
        <v>157</v>
      </c>
      <c r="E41" s="458" t="e">
        <f>SUM(E39:E40)</f>
        <v>#REF!</v>
      </c>
      <c r="F41" s="458" t="e">
        <f t="shared" ref="F41:I41" si="9">SUM(F39:F40)</f>
        <v>#REF!</v>
      </c>
      <c r="G41" s="458" t="e">
        <f t="shared" si="9"/>
        <v>#REF!</v>
      </c>
      <c r="H41" s="458" t="e">
        <f t="shared" si="9"/>
        <v>#REF!</v>
      </c>
      <c r="I41" s="458" t="e">
        <f t="shared" si="9"/>
        <v>#REF!</v>
      </c>
      <c r="J41" s="459" t="e">
        <f>SUM(J39:J40)</f>
        <v>#REF!</v>
      </c>
      <c r="M41" s="499"/>
      <c r="N41" s="496"/>
      <c r="O41" s="496"/>
      <c r="P41" s="496"/>
      <c r="Q41" s="565" t="e">
        <f>IF('Cumulative Budget Request '!#REF!='Split budget (C)'!$L$1,'Cumulative Budget Request '!M40,0)</f>
        <v>#REF!</v>
      </c>
      <c r="R41" s="495" t="e">
        <f>IF('Cumulative Budget Request '!#REF!='Split budget (C)'!$L$1,'Cumulative Budget Request '!N40,0)</f>
        <v>#REF!</v>
      </c>
      <c r="S41" s="333" t="e">
        <f>IF('Cumulative Budget Request '!#REF!='Split budget (C)'!$L$1,'Cumulative Budget Request '!O40,0)</f>
        <v>#REF!</v>
      </c>
      <c r="T41" s="274"/>
      <c r="U41" s="581"/>
      <c r="V41" s="581"/>
      <c r="W41" s="581"/>
      <c r="X41" s="581"/>
      <c r="Y41" s="581"/>
    </row>
    <row r="42" spans="1:25">
      <c r="A42" s="264"/>
      <c r="B42" s="558"/>
      <c r="C42" s="338"/>
      <c r="D42" s="318"/>
      <c r="E42" s="268"/>
      <c r="F42" s="268"/>
      <c r="G42" s="268"/>
      <c r="H42" s="268"/>
      <c r="I42" s="268"/>
      <c r="J42" s="291"/>
      <c r="M42" s="499"/>
      <c r="N42" s="496"/>
      <c r="O42" s="496"/>
      <c r="P42" s="496"/>
      <c r="Q42" s="289"/>
      <c r="R42" s="496"/>
      <c r="S42" s="289"/>
      <c r="T42" s="274"/>
      <c r="U42" s="583"/>
      <c r="V42" s="584"/>
      <c r="W42" s="582"/>
      <c r="X42" s="582"/>
      <c r="Y42" s="582"/>
    </row>
    <row r="43" spans="1:25">
      <c r="A43" s="570" t="e">
        <f>IF('Cumulative Budget Request '!#REF!='Split budget (C)'!$L$1,'Cumulative Budget Request '!A42,0)</f>
        <v>#REF!</v>
      </c>
      <c r="B43" s="571" t="e">
        <f>IF('Cumulative Budget Request '!#REF!='Split budget (C)'!$L$1,'Cumulative Budget Request '!B42,0)</f>
        <v>#REF!</v>
      </c>
      <c r="C43" s="339"/>
      <c r="D43" s="337" t="s">
        <v>112</v>
      </c>
      <c r="E43" s="338" t="e">
        <f>ROUND($R43*$S43,6)</f>
        <v>#REF!</v>
      </c>
      <c r="F43" s="338" t="e">
        <f>ROUND($R44*$S44,6)</f>
        <v>#REF!</v>
      </c>
      <c r="G43" s="338" t="e">
        <f>ROUND($R45*$S45,6)</f>
        <v>#REF!</v>
      </c>
      <c r="H43" s="338" t="e">
        <f>ROUND($R46*$S46,6)</f>
        <v>#REF!</v>
      </c>
      <c r="I43" s="338" t="e">
        <f>ROUND($R47*$S47,6)</f>
        <v>#REF!</v>
      </c>
      <c r="J43" s="305"/>
      <c r="M43" s="405" t="e">
        <f>IF('Cumulative Budget Request '!#REF!='Split budget (C)'!$L$1,'Cumulative Budget Request '!I42,0)</f>
        <v>#REF!</v>
      </c>
      <c r="N43" s="498" t="e">
        <f>ROUND(M43/12,2)</f>
        <v>#REF!</v>
      </c>
      <c r="O43" s="498" t="e">
        <f>IF('Cumulative Budget Request '!#REF!='Split budget (C)'!$L$1,'Cumulative Budget Request '!K42,0)</f>
        <v>#REF!</v>
      </c>
      <c r="P43" s="565" t="e">
        <f>IF('Cumulative Budget Request '!#REF!='Split budget (C)'!$L$1,'Cumulative Budget Request '!L42,0)</f>
        <v>#REF!</v>
      </c>
      <c r="Q43" s="565" t="e">
        <f>IF('Cumulative Budget Request '!#REF!='Split budget (C)'!$L$1,'Cumulative Budget Request '!M42,0)</f>
        <v>#REF!</v>
      </c>
      <c r="R43" s="495" t="e">
        <f>IF('Cumulative Budget Request '!#REF!='Split budget (C)'!$L$1,'Cumulative Budget Request '!N42,0)</f>
        <v>#REF!</v>
      </c>
      <c r="S43" s="333" t="e">
        <f>IF('Cumulative Budget Request '!#REF!='Split budget (C)'!$L$1,'Cumulative Budget Request '!O42,0)</f>
        <v>#REF!</v>
      </c>
      <c r="T43" s="253"/>
      <c r="U43" s="581">
        <f>IFERROR((E46+E47)/E45,0)</f>
        <v>0</v>
      </c>
      <c r="V43" s="581">
        <f t="shared" ref="V43:Y43" si="10">IFERROR((F46+F47)/F45,0)</f>
        <v>0</v>
      </c>
      <c r="W43" s="581">
        <f t="shared" si="10"/>
        <v>0</v>
      </c>
      <c r="X43" s="581">
        <f t="shared" si="10"/>
        <v>0</v>
      </c>
      <c r="Y43" s="581">
        <f t="shared" si="10"/>
        <v>0</v>
      </c>
    </row>
    <row r="44" spans="1:25">
      <c r="A44" s="264"/>
      <c r="C44" s="338"/>
      <c r="D44" s="318" t="s">
        <v>14</v>
      </c>
      <c r="E44" s="439" t="e">
        <f>ROUND((N43+O43)*E43*Q43,0)</f>
        <v>#REF!</v>
      </c>
      <c r="F44" s="439" t="e">
        <f>ROUND((N43+O43)*F43*Q43*Q44,0)</f>
        <v>#REF!</v>
      </c>
      <c r="G44" s="439" t="e">
        <f>ROUND((N43+O43)*G43*Q43*Q44*Q45,0)</f>
        <v>#REF!</v>
      </c>
      <c r="H44" s="439" t="e">
        <f>ROUND((N43+O43)*H43*Q43*Q44*Q45*Q46,0)</f>
        <v>#REF!</v>
      </c>
      <c r="I44" s="439" t="e">
        <f>ROUND((N43+O43)*I43*Q43*Q44*Q45*Q46*Q47,0)</f>
        <v>#REF!</v>
      </c>
      <c r="J44" s="441" t="e">
        <f>SUM(E44:I44)</f>
        <v>#REF!</v>
      </c>
      <c r="M44" s="499"/>
      <c r="N44" s="496"/>
      <c r="O44" s="496"/>
      <c r="P44" s="496"/>
      <c r="Q44" s="565" t="e">
        <f>IF('Cumulative Budget Request '!#REF!='Split budget (C)'!$L$1,'Cumulative Budget Request '!M43,0)</f>
        <v>#REF!</v>
      </c>
      <c r="R44" s="495" t="e">
        <f>IF('Cumulative Budget Request '!#REF!='Split budget (C)'!$L$1,'Cumulative Budget Request '!N43,0)</f>
        <v>#REF!</v>
      </c>
      <c r="S44" s="333" t="e">
        <f>IF('Cumulative Budget Request '!#REF!='Split budget (C)'!$L$1,'Cumulative Budget Request '!O43,0)</f>
        <v>#REF!</v>
      </c>
      <c r="T44" s="274"/>
      <c r="U44" s="582"/>
      <c r="V44" s="582"/>
      <c r="W44" s="582"/>
      <c r="X44" s="582"/>
      <c r="Y44" s="582"/>
    </row>
    <row r="45" spans="1:25">
      <c r="A45" s="264"/>
      <c r="B45" s="558"/>
      <c r="C45" s="338"/>
      <c r="D45" s="318" t="s">
        <v>29</v>
      </c>
      <c r="E45" s="438" t="e">
        <f>ROUND(E44*$Q$8,0)</f>
        <v>#REF!</v>
      </c>
      <c r="F45" s="438" t="e">
        <f>ROUND(F44*$Q$8,0)</f>
        <v>#REF!</v>
      </c>
      <c r="G45" s="438" t="e">
        <f>ROUND(G44*$Q$8,0)</f>
        <v>#REF!</v>
      </c>
      <c r="H45" s="438" t="e">
        <f>ROUND(H44*$Q$8,0)</f>
        <v>#REF!</v>
      </c>
      <c r="I45" s="438" t="e">
        <f>ROUND(I44*$Q$8,0)</f>
        <v>#REF!</v>
      </c>
      <c r="J45" s="441" t="e">
        <f>SUM(E45:I45)</f>
        <v>#REF!</v>
      </c>
      <c r="M45" s="499"/>
      <c r="N45" s="496"/>
      <c r="O45" s="496"/>
      <c r="P45" s="496"/>
      <c r="Q45" s="565" t="e">
        <f>IF('Cumulative Budget Request '!#REF!='Split budget (C)'!$L$1,'Cumulative Budget Request '!M44,0)</f>
        <v>#REF!</v>
      </c>
      <c r="R45" s="495" t="e">
        <f>IF('Cumulative Budget Request '!#REF!='Split budget (C)'!$L$1,'Cumulative Budget Request '!N44,0)</f>
        <v>#REF!</v>
      </c>
      <c r="S45" s="333" t="e">
        <f>IF('Cumulative Budget Request '!#REF!='Split budget (C)'!$L$1,'Cumulative Budget Request '!O44,0)</f>
        <v>#REF!</v>
      </c>
      <c r="T45" s="274"/>
      <c r="U45" s="581"/>
      <c r="V45" s="581"/>
      <c r="W45" s="581"/>
      <c r="X45" s="581"/>
      <c r="Y45" s="581"/>
    </row>
    <row r="46" spans="1:25" ht="15">
      <c r="A46" s="264"/>
      <c r="B46" s="558"/>
      <c r="C46" s="338"/>
      <c r="D46" s="318" t="s">
        <v>28</v>
      </c>
      <c r="E46" s="456" t="e">
        <f>ROUND($Q$9*E43,0)</f>
        <v>#REF!</v>
      </c>
      <c r="F46" s="456" t="e">
        <f>ROUND($Q$9*F43,0)</f>
        <v>#REF!</v>
      </c>
      <c r="G46" s="456" t="e">
        <f>ROUND($Q$9*G43,0)</f>
        <v>#REF!</v>
      </c>
      <c r="H46" s="456" t="e">
        <f>ROUND($Q$9*H43,0)</f>
        <v>#REF!</v>
      </c>
      <c r="I46" s="456" t="e">
        <f>ROUND($Q$9*I43,0)</f>
        <v>#REF!</v>
      </c>
      <c r="J46" s="457" t="e">
        <f>SUM(E46:I46)</f>
        <v>#REF!</v>
      </c>
      <c r="M46" s="499"/>
      <c r="N46" s="496"/>
      <c r="O46" s="496"/>
      <c r="P46" s="496"/>
      <c r="Q46" s="565" t="e">
        <f>IF('Cumulative Budget Request '!#REF!='Split budget (C)'!$L$1,'Cumulative Budget Request '!M45,0)</f>
        <v>#REF!</v>
      </c>
      <c r="R46" s="495" t="e">
        <f>IF('Cumulative Budget Request '!#REF!='Split budget (C)'!$L$1,'Cumulative Budget Request '!N45,0)</f>
        <v>#REF!</v>
      </c>
      <c r="S46" s="333" t="e">
        <f>IF('Cumulative Budget Request '!#REF!='Split budget (C)'!$L$1,'Cumulative Budget Request '!O45,0)</f>
        <v>#REF!</v>
      </c>
      <c r="T46" s="274"/>
      <c r="U46" s="581"/>
      <c r="V46" s="581"/>
      <c r="W46" s="581"/>
      <c r="X46" s="581"/>
      <c r="Y46" s="581"/>
    </row>
    <row r="47" spans="1:25">
      <c r="A47" s="264"/>
      <c r="B47" s="558"/>
      <c r="C47" s="338"/>
      <c r="D47" s="322" t="s">
        <v>157</v>
      </c>
      <c r="E47" s="458" t="e">
        <f>SUM(E45:E46)</f>
        <v>#REF!</v>
      </c>
      <c r="F47" s="458" t="e">
        <f t="shared" ref="F47:I47" si="11">SUM(F45:F46)</f>
        <v>#REF!</v>
      </c>
      <c r="G47" s="458" t="e">
        <f t="shared" si="11"/>
        <v>#REF!</v>
      </c>
      <c r="H47" s="458" t="e">
        <f t="shared" si="11"/>
        <v>#REF!</v>
      </c>
      <c r="I47" s="458" t="e">
        <f t="shared" si="11"/>
        <v>#REF!</v>
      </c>
      <c r="J47" s="459" t="e">
        <f>SUM(J45:J46)</f>
        <v>#REF!</v>
      </c>
      <c r="M47" s="499"/>
      <c r="N47" s="496"/>
      <c r="O47" s="496"/>
      <c r="P47" s="496"/>
      <c r="Q47" s="565" t="e">
        <f>IF('Cumulative Budget Request '!#REF!='Split budget (C)'!$L$1,'Cumulative Budget Request '!M46,0)</f>
        <v>#REF!</v>
      </c>
      <c r="R47" s="495" t="e">
        <f>IF('Cumulative Budget Request '!#REF!='Split budget (C)'!$L$1,'Cumulative Budget Request '!N46,0)</f>
        <v>#REF!</v>
      </c>
      <c r="S47" s="333" t="e">
        <f>IF('Cumulative Budget Request '!#REF!='Split budget (C)'!$L$1,'Cumulative Budget Request '!O46,0)</f>
        <v>#REF!</v>
      </c>
      <c r="T47" s="274"/>
      <c r="U47" s="581"/>
      <c r="V47" s="581"/>
      <c r="W47" s="581"/>
      <c r="X47" s="581"/>
      <c r="Y47" s="581"/>
    </row>
    <row r="48" spans="1:25">
      <c r="A48" s="264"/>
      <c r="B48" s="558"/>
      <c r="C48" s="338"/>
      <c r="D48" s="318"/>
      <c r="E48" s="268"/>
      <c r="F48" s="268"/>
      <c r="G48" s="268"/>
      <c r="H48" s="268"/>
      <c r="I48" s="268"/>
      <c r="J48" s="291"/>
      <c r="M48" s="499"/>
      <c r="N48" s="496"/>
      <c r="O48" s="496"/>
      <c r="P48" s="496"/>
      <c r="Q48" s="289"/>
      <c r="R48" s="496"/>
      <c r="S48" s="289"/>
      <c r="T48" s="274"/>
      <c r="U48" s="583"/>
      <c r="V48" s="584"/>
      <c r="W48" s="582"/>
      <c r="X48" s="582"/>
      <c r="Y48" s="582"/>
    </row>
    <row r="49" spans="1:25">
      <c r="A49" s="570" t="e">
        <f>IF('Cumulative Budget Request '!#REF!='Split budget (C)'!$L$1,'Cumulative Budget Request '!A48,0)</f>
        <v>#REF!</v>
      </c>
      <c r="B49" s="571" t="e">
        <f>IF('Cumulative Budget Request '!#REF!='Split budget (C)'!$L$1,'Cumulative Budget Request '!B48,0)</f>
        <v>#REF!</v>
      </c>
      <c r="C49" s="339"/>
      <c r="D49" s="337" t="s">
        <v>112</v>
      </c>
      <c r="E49" s="338" t="e">
        <f>ROUND($R49*$S49,6)</f>
        <v>#REF!</v>
      </c>
      <c r="F49" s="338" t="e">
        <f>ROUND($R50*$S50,6)</f>
        <v>#REF!</v>
      </c>
      <c r="G49" s="338" t="e">
        <f>ROUND($R51*$S51,6)</f>
        <v>#REF!</v>
      </c>
      <c r="H49" s="338" t="e">
        <f>ROUND($R52*$S52,6)</f>
        <v>#REF!</v>
      </c>
      <c r="I49" s="338" t="e">
        <f>ROUND($R53*$S53,6)</f>
        <v>#REF!</v>
      </c>
      <c r="J49" s="305"/>
      <c r="M49" s="405" t="e">
        <f>IF('Cumulative Budget Request '!#REF!='Split budget (C)'!$L$1,'Cumulative Budget Request '!I48,0)</f>
        <v>#REF!</v>
      </c>
      <c r="N49" s="498" t="e">
        <f>ROUND(M49/12,2)</f>
        <v>#REF!</v>
      </c>
      <c r="O49" s="498" t="e">
        <f>IF('Cumulative Budget Request '!#REF!='Split budget (C)'!$L$1,'Cumulative Budget Request '!K48,0)</f>
        <v>#REF!</v>
      </c>
      <c r="P49" s="565" t="e">
        <f>IF('Cumulative Budget Request '!#REF!='Split budget (C)'!$L$1,'Cumulative Budget Request '!L48,0)</f>
        <v>#REF!</v>
      </c>
      <c r="Q49" s="565" t="e">
        <f>IF('Cumulative Budget Request '!#REF!='Split budget (C)'!$L$1,'Cumulative Budget Request '!M48,0)</f>
        <v>#REF!</v>
      </c>
      <c r="R49" s="495" t="e">
        <f>IF('Cumulative Budget Request '!#REF!='Split budget (C)'!$L$1,'Cumulative Budget Request '!N48,0)</f>
        <v>#REF!</v>
      </c>
      <c r="S49" s="333" t="e">
        <f>IF('Cumulative Budget Request '!#REF!='Split budget (C)'!$L$1,'Cumulative Budget Request '!O48,0)</f>
        <v>#REF!</v>
      </c>
      <c r="T49" s="253"/>
      <c r="U49" s="581">
        <f>IFERROR((E52+E53)/E51,0)</f>
        <v>0</v>
      </c>
      <c r="V49" s="581">
        <f t="shared" ref="V49:Y49" si="12">IFERROR((F52+F53)/F51,0)</f>
        <v>0</v>
      </c>
      <c r="W49" s="581">
        <f t="shared" si="12"/>
        <v>0</v>
      </c>
      <c r="X49" s="581">
        <f t="shared" si="12"/>
        <v>0</v>
      </c>
      <c r="Y49" s="581">
        <f t="shared" si="12"/>
        <v>0</v>
      </c>
    </row>
    <row r="50" spans="1:25">
      <c r="A50" s="264"/>
      <c r="C50" s="338"/>
      <c r="D50" s="318" t="s">
        <v>14</v>
      </c>
      <c r="E50" s="439" t="e">
        <f>ROUND((N49+O49)*E49*Q49,0)</f>
        <v>#REF!</v>
      </c>
      <c r="F50" s="439" t="e">
        <f>ROUND((N49+O49)*F49*Q49*Q50,0)</f>
        <v>#REF!</v>
      </c>
      <c r="G50" s="439" t="e">
        <f>ROUND((N49+O49)*G49*Q49*Q50*Q51,0)</f>
        <v>#REF!</v>
      </c>
      <c r="H50" s="439" t="e">
        <f>ROUND((N49+O49)*H49*Q49*Q50*Q51*Q52,0)</f>
        <v>#REF!</v>
      </c>
      <c r="I50" s="439" t="e">
        <f>ROUND((N49+O49)*I49*Q49*Q50*Q51*Q52*Q53,0)</f>
        <v>#REF!</v>
      </c>
      <c r="J50" s="441" t="e">
        <f>SUM(E50:I50)</f>
        <v>#REF!</v>
      </c>
      <c r="M50" s="499"/>
      <c r="N50" s="496"/>
      <c r="O50" s="496"/>
      <c r="P50" s="496"/>
      <c r="Q50" s="565" t="e">
        <f>IF('Cumulative Budget Request '!#REF!='Split budget (C)'!$L$1,'Cumulative Budget Request '!M49,0)</f>
        <v>#REF!</v>
      </c>
      <c r="R50" s="495" t="e">
        <f>IF('Cumulative Budget Request '!#REF!='Split budget (C)'!$L$1,'Cumulative Budget Request '!N49,0)</f>
        <v>#REF!</v>
      </c>
      <c r="S50" s="333" t="e">
        <f>IF('Cumulative Budget Request '!#REF!='Split budget (C)'!$L$1,'Cumulative Budget Request '!O49,0)</f>
        <v>#REF!</v>
      </c>
      <c r="T50" s="274"/>
      <c r="U50" s="582"/>
      <c r="V50" s="582"/>
      <c r="W50" s="582"/>
      <c r="X50" s="582"/>
      <c r="Y50" s="582"/>
    </row>
    <row r="51" spans="1:25">
      <c r="A51" s="264"/>
      <c r="B51" s="558"/>
      <c r="C51" s="338"/>
      <c r="D51" s="318" t="s">
        <v>29</v>
      </c>
      <c r="E51" s="438" t="e">
        <f>ROUND(E50*$Q$8,0)</f>
        <v>#REF!</v>
      </c>
      <c r="F51" s="438" t="e">
        <f>ROUND(F50*$Q$8,0)</f>
        <v>#REF!</v>
      </c>
      <c r="G51" s="438" t="e">
        <f>ROUND(G50*$Q$8,0)</f>
        <v>#REF!</v>
      </c>
      <c r="H51" s="438" t="e">
        <f>ROUND(H50*$Q$8,0)</f>
        <v>#REF!</v>
      </c>
      <c r="I51" s="438" t="e">
        <f>ROUND(I50*$Q$8,0)</f>
        <v>#REF!</v>
      </c>
      <c r="J51" s="441" t="e">
        <f>SUM(E51:I51)</f>
        <v>#REF!</v>
      </c>
      <c r="M51" s="499"/>
      <c r="N51" s="496"/>
      <c r="O51" s="496"/>
      <c r="P51" s="496"/>
      <c r="Q51" s="565" t="e">
        <f>IF('Cumulative Budget Request '!#REF!='Split budget (C)'!$L$1,'Cumulative Budget Request '!M50,0)</f>
        <v>#REF!</v>
      </c>
      <c r="R51" s="495" t="e">
        <f>IF('Cumulative Budget Request '!#REF!='Split budget (C)'!$L$1,'Cumulative Budget Request '!N50,0)</f>
        <v>#REF!</v>
      </c>
      <c r="S51" s="333" t="e">
        <f>IF('Cumulative Budget Request '!#REF!='Split budget (C)'!$L$1,'Cumulative Budget Request '!O50,0)</f>
        <v>#REF!</v>
      </c>
      <c r="T51" s="274"/>
      <c r="U51" s="581"/>
      <c r="V51" s="581"/>
      <c r="W51" s="581"/>
      <c r="X51" s="581"/>
      <c r="Y51" s="581"/>
    </row>
    <row r="52" spans="1:25" ht="15">
      <c r="A52" s="264"/>
      <c r="B52" s="558"/>
      <c r="C52" s="338"/>
      <c r="D52" s="318" t="s">
        <v>28</v>
      </c>
      <c r="E52" s="456" t="e">
        <f>ROUND($Q$9*E49,0)</f>
        <v>#REF!</v>
      </c>
      <c r="F52" s="456" t="e">
        <f>ROUND($Q$9*F49,0)</f>
        <v>#REF!</v>
      </c>
      <c r="G52" s="456" t="e">
        <f>ROUND($Q$9*G49,0)</f>
        <v>#REF!</v>
      </c>
      <c r="H52" s="456" t="e">
        <f>ROUND($Q$9*H49,0)</f>
        <v>#REF!</v>
      </c>
      <c r="I52" s="456" t="e">
        <f>ROUND($Q$9*I49,0)</f>
        <v>#REF!</v>
      </c>
      <c r="J52" s="457" t="e">
        <f>SUM(E52:I52)</f>
        <v>#REF!</v>
      </c>
      <c r="M52" s="499"/>
      <c r="N52" s="496"/>
      <c r="O52" s="496"/>
      <c r="P52" s="496"/>
      <c r="Q52" s="565" t="e">
        <f>IF('Cumulative Budget Request '!#REF!='Split budget (C)'!$L$1,'Cumulative Budget Request '!M51,0)</f>
        <v>#REF!</v>
      </c>
      <c r="R52" s="495" t="e">
        <f>IF('Cumulative Budget Request '!#REF!='Split budget (C)'!$L$1,'Cumulative Budget Request '!N51,0)</f>
        <v>#REF!</v>
      </c>
      <c r="S52" s="333" t="e">
        <f>IF('Cumulative Budget Request '!#REF!='Split budget (C)'!$L$1,'Cumulative Budget Request '!O51,0)</f>
        <v>#REF!</v>
      </c>
      <c r="T52" s="274"/>
      <c r="U52" s="581"/>
      <c r="V52" s="581"/>
      <c r="W52" s="581"/>
      <c r="X52" s="581"/>
      <c r="Y52" s="581"/>
    </row>
    <row r="53" spans="1:25">
      <c r="A53" s="264"/>
      <c r="B53" s="558"/>
      <c r="C53" s="338"/>
      <c r="D53" s="322" t="s">
        <v>157</v>
      </c>
      <c r="E53" s="458" t="e">
        <f>SUM(E51:E52)</f>
        <v>#REF!</v>
      </c>
      <c r="F53" s="458" t="e">
        <f t="shared" ref="F53:I53" si="13">SUM(F51:F52)</f>
        <v>#REF!</v>
      </c>
      <c r="G53" s="458" t="e">
        <f t="shared" si="13"/>
        <v>#REF!</v>
      </c>
      <c r="H53" s="458" t="e">
        <f t="shared" si="13"/>
        <v>#REF!</v>
      </c>
      <c r="I53" s="458" t="e">
        <f t="shared" si="13"/>
        <v>#REF!</v>
      </c>
      <c r="J53" s="459" t="e">
        <f>SUM(J51:J52)</f>
        <v>#REF!</v>
      </c>
      <c r="M53" s="499"/>
      <c r="N53" s="496"/>
      <c r="O53" s="496"/>
      <c r="P53" s="496"/>
      <c r="Q53" s="565" t="e">
        <f>IF('Cumulative Budget Request '!#REF!='Split budget (C)'!$L$1,'Cumulative Budget Request '!M52,0)</f>
        <v>#REF!</v>
      </c>
      <c r="R53" s="495" t="e">
        <f>IF('Cumulative Budget Request '!#REF!='Split budget (C)'!$L$1,'Cumulative Budget Request '!N52,0)</f>
        <v>#REF!</v>
      </c>
      <c r="S53" s="333" t="e">
        <f>IF('Cumulative Budget Request '!#REF!='Split budget (C)'!$L$1,'Cumulative Budget Request '!O52,0)</f>
        <v>#REF!</v>
      </c>
      <c r="T53" s="274"/>
      <c r="U53" s="581"/>
      <c r="V53" s="581"/>
      <c r="W53" s="581"/>
      <c r="X53" s="581"/>
      <c r="Y53" s="581"/>
    </row>
    <row r="54" spans="1:25">
      <c r="A54" s="264"/>
      <c r="B54" s="558"/>
      <c r="C54" s="338"/>
      <c r="D54" s="318"/>
      <c r="E54" s="268"/>
      <c r="F54" s="268"/>
      <c r="G54" s="268"/>
      <c r="H54" s="268"/>
      <c r="I54" s="268"/>
      <c r="J54" s="291"/>
      <c r="M54" s="499"/>
      <c r="N54" s="496"/>
      <c r="O54" s="496"/>
      <c r="P54" s="496"/>
      <c r="Q54" s="289"/>
      <c r="R54" s="496"/>
      <c r="S54" s="289"/>
      <c r="T54" s="274"/>
      <c r="U54" s="583"/>
      <c r="V54" s="584"/>
      <c r="W54" s="582"/>
      <c r="X54" s="582"/>
      <c r="Y54" s="582"/>
    </row>
    <row r="55" spans="1:25">
      <c r="A55" s="570" t="e">
        <f>IF('Cumulative Budget Request '!#REF!='Split budget (C)'!$L$1,'Cumulative Budget Request '!A54,0)</f>
        <v>#REF!</v>
      </c>
      <c r="B55" s="571" t="e">
        <f>IF('Cumulative Budget Request '!#REF!='Split budget (C)'!$L$1,'Cumulative Budget Request '!B54,0)</f>
        <v>#REF!</v>
      </c>
      <c r="C55" s="339"/>
      <c r="D55" s="337" t="s">
        <v>112</v>
      </c>
      <c r="E55" s="338" t="e">
        <f>ROUND($R55*$S55,6)</f>
        <v>#REF!</v>
      </c>
      <c r="F55" s="338" t="e">
        <f>ROUND($R56*$S56,6)</f>
        <v>#REF!</v>
      </c>
      <c r="G55" s="338" t="e">
        <f>ROUND($R57*$S57,6)</f>
        <v>#REF!</v>
      </c>
      <c r="H55" s="338" t="e">
        <f>ROUND($R58*$S58,6)</f>
        <v>#REF!</v>
      </c>
      <c r="I55" s="338" t="e">
        <f>ROUND($R59*$S59,6)</f>
        <v>#REF!</v>
      </c>
      <c r="J55" s="305"/>
      <c r="M55" s="405" t="e">
        <f>IF('Cumulative Budget Request '!#REF!='Split budget (C)'!$L$1,'Cumulative Budget Request '!I54,0)</f>
        <v>#REF!</v>
      </c>
      <c r="N55" s="498" t="e">
        <f>ROUND(M55/12,2)</f>
        <v>#REF!</v>
      </c>
      <c r="O55" s="498" t="e">
        <f>IF('Cumulative Budget Request '!#REF!='Split budget (C)'!$L$1,'Cumulative Budget Request '!K54,0)</f>
        <v>#REF!</v>
      </c>
      <c r="P55" s="565" t="e">
        <f>IF('Cumulative Budget Request '!#REF!='Split budget (C)'!$L$1,'Cumulative Budget Request '!L54,0)</f>
        <v>#REF!</v>
      </c>
      <c r="Q55" s="565" t="e">
        <f>IF('Cumulative Budget Request '!#REF!='Split budget (C)'!$L$1,'Cumulative Budget Request '!M54,0)</f>
        <v>#REF!</v>
      </c>
      <c r="R55" s="495" t="e">
        <f>IF('Cumulative Budget Request '!#REF!='Split budget (C)'!$L$1,'Cumulative Budget Request '!N54,0)</f>
        <v>#REF!</v>
      </c>
      <c r="S55" s="333" t="e">
        <f>IF('Cumulative Budget Request '!#REF!='Split budget (C)'!$L$1,'Cumulative Budget Request '!O54,0)</f>
        <v>#REF!</v>
      </c>
      <c r="T55" s="253"/>
      <c r="U55" s="581">
        <f>IFERROR((E58+E59)/E57,0)</f>
        <v>0</v>
      </c>
      <c r="V55" s="581">
        <f t="shared" ref="V55:Y55" si="14">IFERROR((F58+F59)/F57,0)</f>
        <v>0</v>
      </c>
      <c r="W55" s="581">
        <f t="shared" si="14"/>
        <v>0</v>
      </c>
      <c r="X55" s="581">
        <f t="shared" si="14"/>
        <v>0</v>
      </c>
      <c r="Y55" s="581">
        <f t="shared" si="14"/>
        <v>0</v>
      </c>
    </row>
    <row r="56" spans="1:25">
      <c r="A56" s="264"/>
      <c r="C56" s="338"/>
      <c r="D56" s="318" t="s">
        <v>14</v>
      </c>
      <c r="E56" s="439" t="e">
        <f>ROUND((N55+O55)*E55*Q55,0)</f>
        <v>#REF!</v>
      </c>
      <c r="F56" s="439" t="e">
        <f>ROUND((N55+O55)*F55*Q55*Q56,0)</f>
        <v>#REF!</v>
      </c>
      <c r="G56" s="439" t="e">
        <f>ROUND((N55+O55)*G55*Q55*Q56*Q57,0)</f>
        <v>#REF!</v>
      </c>
      <c r="H56" s="439" t="e">
        <f>ROUND((N55+O55)*H55*Q55*Q56*Q57*Q58,0)</f>
        <v>#REF!</v>
      </c>
      <c r="I56" s="439" t="e">
        <f>ROUND((N55+O55)*I55*Q55*Q56*Q57*Q58*Q59,0)</f>
        <v>#REF!</v>
      </c>
      <c r="J56" s="441" t="e">
        <f>SUM(E56:I56)</f>
        <v>#REF!</v>
      </c>
      <c r="M56" s="499"/>
      <c r="N56" s="496"/>
      <c r="O56" s="496"/>
      <c r="P56" s="496"/>
      <c r="Q56" s="565" t="e">
        <f>IF('Cumulative Budget Request '!#REF!='Split budget (C)'!$L$1,'Cumulative Budget Request '!M55,0)</f>
        <v>#REF!</v>
      </c>
      <c r="R56" s="495" t="e">
        <f>IF('Cumulative Budget Request '!#REF!='Split budget (C)'!$L$1,'Cumulative Budget Request '!N55,0)</f>
        <v>#REF!</v>
      </c>
      <c r="S56" s="333" t="e">
        <f>IF('Cumulative Budget Request '!#REF!='Split budget (C)'!$L$1,'Cumulative Budget Request '!O55,0)</f>
        <v>#REF!</v>
      </c>
      <c r="T56" s="274"/>
      <c r="U56" s="582"/>
      <c r="V56" s="582"/>
      <c r="W56" s="582"/>
      <c r="X56" s="582"/>
      <c r="Y56" s="582"/>
    </row>
    <row r="57" spans="1:25">
      <c r="A57" s="264"/>
      <c r="C57" s="338"/>
      <c r="D57" s="318" t="s">
        <v>29</v>
      </c>
      <c r="E57" s="438" t="e">
        <f>ROUND(E56*$Q$8,0)</f>
        <v>#REF!</v>
      </c>
      <c r="F57" s="438" t="e">
        <f>ROUND(F56*$Q$8,0)</f>
        <v>#REF!</v>
      </c>
      <c r="G57" s="438" t="e">
        <f>ROUND(G56*$Q$8,0)</f>
        <v>#REF!</v>
      </c>
      <c r="H57" s="438" t="e">
        <f>ROUND(H56*$Q$8,0)</f>
        <v>#REF!</v>
      </c>
      <c r="I57" s="438" t="e">
        <f>ROUND(I56*$Q$8,0)</f>
        <v>#REF!</v>
      </c>
      <c r="J57" s="441" t="e">
        <f>SUM(E57:I57)</f>
        <v>#REF!</v>
      </c>
      <c r="M57" s="499"/>
      <c r="N57" s="496"/>
      <c r="O57" s="496"/>
      <c r="P57" s="496"/>
      <c r="Q57" s="565" t="e">
        <f>IF('Cumulative Budget Request '!#REF!='Split budget (C)'!$L$1,'Cumulative Budget Request '!M56,0)</f>
        <v>#REF!</v>
      </c>
      <c r="R57" s="495" t="e">
        <f>IF('Cumulative Budget Request '!#REF!='Split budget (C)'!$L$1,'Cumulative Budget Request '!N56,0)</f>
        <v>#REF!</v>
      </c>
      <c r="S57" s="333" t="e">
        <f>IF('Cumulative Budget Request '!#REF!='Split budget (C)'!$L$1,'Cumulative Budget Request '!O56,0)</f>
        <v>#REF!</v>
      </c>
      <c r="T57" s="274"/>
      <c r="U57" s="581"/>
      <c r="V57" s="581"/>
      <c r="W57" s="581"/>
      <c r="X57" s="581"/>
      <c r="Y57" s="581"/>
    </row>
    <row r="58" spans="1:25" ht="15">
      <c r="A58" s="264"/>
      <c r="C58" s="338"/>
      <c r="D58" s="318" t="s">
        <v>28</v>
      </c>
      <c r="E58" s="456" t="e">
        <f>ROUND($Q$9*E55,0)</f>
        <v>#REF!</v>
      </c>
      <c r="F58" s="456" t="e">
        <f>ROUND($Q$9*F55,0)</f>
        <v>#REF!</v>
      </c>
      <c r="G58" s="456" t="e">
        <f>ROUND($Q$9*G55,0)</f>
        <v>#REF!</v>
      </c>
      <c r="H58" s="456" t="e">
        <f>ROUND($Q$9*H55,0)</f>
        <v>#REF!</v>
      </c>
      <c r="I58" s="456" t="e">
        <f>ROUND($Q$9*I55,0)</f>
        <v>#REF!</v>
      </c>
      <c r="J58" s="457" t="e">
        <f>SUM(E58:I58)</f>
        <v>#REF!</v>
      </c>
      <c r="M58" s="499"/>
      <c r="N58" s="496"/>
      <c r="O58" s="496"/>
      <c r="P58" s="496"/>
      <c r="Q58" s="565" t="e">
        <f>IF('Cumulative Budget Request '!#REF!='Split budget (C)'!$L$1,'Cumulative Budget Request '!M57,0)</f>
        <v>#REF!</v>
      </c>
      <c r="R58" s="495" t="e">
        <f>IF('Cumulative Budget Request '!#REF!='Split budget (C)'!$L$1,'Cumulative Budget Request '!N57,0)</f>
        <v>#REF!</v>
      </c>
      <c r="S58" s="333" t="e">
        <f>IF('Cumulative Budget Request '!#REF!='Split budget (C)'!$L$1,'Cumulative Budget Request '!O57,0)</f>
        <v>#REF!</v>
      </c>
      <c r="T58" s="274"/>
      <c r="U58" s="582"/>
      <c r="V58" s="582"/>
      <c r="W58" s="582"/>
      <c r="X58" s="582"/>
      <c r="Y58" s="582"/>
    </row>
    <row r="59" spans="1:25">
      <c r="A59" s="264"/>
      <c r="C59" s="338"/>
      <c r="D59" s="322" t="s">
        <v>157</v>
      </c>
      <c r="E59" s="458" t="e">
        <f>SUM(E57:E58)</f>
        <v>#REF!</v>
      </c>
      <c r="F59" s="458" t="e">
        <f t="shared" ref="F59:I59" si="15">SUM(F57:F58)</f>
        <v>#REF!</v>
      </c>
      <c r="G59" s="458" t="e">
        <f t="shared" si="15"/>
        <v>#REF!</v>
      </c>
      <c r="H59" s="458" t="e">
        <f t="shared" si="15"/>
        <v>#REF!</v>
      </c>
      <c r="I59" s="458" t="e">
        <f t="shared" si="15"/>
        <v>#REF!</v>
      </c>
      <c r="J59" s="459" t="e">
        <f>SUM(J57:J58)</f>
        <v>#REF!</v>
      </c>
      <c r="M59" s="499"/>
      <c r="N59" s="496"/>
      <c r="O59" s="496"/>
      <c r="P59" s="496"/>
      <c r="Q59" s="565" t="e">
        <f>IF('Cumulative Budget Request '!#REF!='Split budget (C)'!$L$1,'Cumulative Budget Request '!M58,0)</f>
        <v>#REF!</v>
      </c>
      <c r="R59" s="495" t="e">
        <f>IF('Cumulative Budget Request '!#REF!='Split budget (C)'!$L$1,'Cumulative Budget Request '!N58,0)</f>
        <v>#REF!</v>
      </c>
      <c r="S59" s="333" t="e">
        <f>IF('Cumulative Budget Request '!#REF!='Split budget (C)'!$L$1,'Cumulative Budget Request '!O58,0)</f>
        <v>#REF!</v>
      </c>
      <c r="T59" s="274"/>
      <c r="U59" s="581"/>
      <c r="V59" s="581"/>
      <c r="W59" s="581"/>
      <c r="X59" s="581"/>
      <c r="Y59" s="581"/>
    </row>
    <row r="60" spans="1:25">
      <c r="A60" s="264"/>
      <c r="C60" s="338"/>
      <c r="D60" s="318"/>
      <c r="E60" s="268"/>
      <c r="F60" s="268"/>
      <c r="G60" s="268"/>
      <c r="H60" s="268"/>
      <c r="I60" s="268"/>
      <c r="J60" s="291"/>
      <c r="M60" s="253"/>
      <c r="N60" s="253"/>
      <c r="O60" s="253"/>
      <c r="P60" s="253"/>
      <c r="Q60" s="253"/>
      <c r="R60" s="256"/>
      <c r="S60" s="558"/>
      <c r="T60" s="274"/>
      <c r="U60" s="280"/>
      <c r="V60" s="280"/>
      <c r="W60" s="280"/>
      <c r="X60" s="280"/>
      <c r="Y60" s="280"/>
    </row>
    <row r="61" spans="1:25" ht="3.75" customHeight="1">
      <c r="A61" s="264"/>
      <c r="C61" s="259"/>
      <c r="D61" s="294"/>
      <c r="E61" s="277"/>
      <c r="F61" s="277"/>
      <c r="G61" s="277"/>
      <c r="H61" s="277"/>
      <c r="I61" s="277"/>
      <c r="J61" s="333"/>
      <c r="S61" s="267"/>
    </row>
    <row r="62" spans="1:25" ht="13.15">
      <c r="A62" s="307" t="s">
        <v>18</v>
      </c>
      <c r="B62" s="308"/>
      <c r="C62" s="308"/>
      <c r="D62" s="309"/>
      <c r="E62" s="449" t="e">
        <f>SUMIF($D$12:$D$61,"*Salary",E12:E61)</f>
        <v>#REF!</v>
      </c>
      <c r="F62" s="449" t="e">
        <f t="shared" ref="F62:I62" si="16">SUMIF($D$12:$D$61,"*Salary",F12:F61)</f>
        <v>#REF!</v>
      </c>
      <c r="G62" s="449" t="e">
        <f t="shared" si="16"/>
        <v>#REF!</v>
      </c>
      <c r="H62" s="449" t="e">
        <f t="shared" si="16"/>
        <v>#REF!</v>
      </c>
      <c r="I62" s="449" t="e">
        <f t="shared" si="16"/>
        <v>#REF!</v>
      </c>
      <c r="J62" s="441" t="e">
        <f>SUM(E62:I62)</f>
        <v>#REF!</v>
      </c>
      <c r="S62" s="558"/>
    </row>
    <row r="63" spans="1:25" ht="15">
      <c r="A63" s="307" t="s">
        <v>19</v>
      </c>
      <c r="B63" s="308"/>
      <c r="C63" s="308"/>
      <c r="D63" s="309"/>
      <c r="E63" s="451" t="e">
        <f>SUMIF(D14:D61,"*Total Fringe",E14:E61)</f>
        <v>#REF!</v>
      </c>
      <c r="F63" s="451" t="e">
        <f>SUMIF($D$14:$D$61,"*Total Fringe",F14:F61)</f>
        <v>#REF!</v>
      </c>
      <c r="G63" s="451" t="e">
        <f t="shared" ref="G63:I63" si="17">SUMIF($D$14:$D$61,"*Total Fringe",G14:G61)</f>
        <v>#REF!</v>
      </c>
      <c r="H63" s="451" t="e">
        <f t="shared" si="17"/>
        <v>#REF!</v>
      </c>
      <c r="I63" s="451" t="e">
        <f t="shared" si="17"/>
        <v>#REF!</v>
      </c>
      <c r="J63" s="457" t="e">
        <f>SUM(E63:I63)</f>
        <v>#REF!</v>
      </c>
      <c r="S63" s="558"/>
    </row>
    <row r="64" spans="1:25" ht="13.15">
      <c r="A64" s="307" t="s">
        <v>20</v>
      </c>
      <c r="B64" s="308"/>
      <c r="C64" s="308"/>
      <c r="D64" s="309"/>
      <c r="E64" s="464" t="e">
        <f>SUM(E62:E63)</f>
        <v>#REF!</v>
      </c>
      <c r="F64" s="464" t="e">
        <f t="shared" ref="F64:I64" si="18">SUM(F62:F63)</f>
        <v>#REF!</v>
      </c>
      <c r="G64" s="464" t="e">
        <f t="shared" si="18"/>
        <v>#REF!</v>
      </c>
      <c r="H64" s="464" t="e">
        <f t="shared" si="18"/>
        <v>#REF!</v>
      </c>
      <c r="I64" s="464" t="e">
        <f t="shared" si="18"/>
        <v>#REF!</v>
      </c>
      <c r="J64" s="441" t="e">
        <f>SUM(E64:I64)</f>
        <v>#REF!</v>
      </c>
    </row>
    <row r="65" spans="1:25" ht="13.15">
      <c r="A65" s="272"/>
      <c r="B65" s="555"/>
      <c r="C65" s="555"/>
      <c r="D65" s="550"/>
      <c r="E65" s="261"/>
      <c r="F65" s="261"/>
      <c r="G65" s="261"/>
      <c r="H65" s="261"/>
      <c r="I65" s="261"/>
      <c r="J65" s="303"/>
    </row>
    <row r="66" spans="1:25" ht="13.15">
      <c r="A66" s="273" t="s">
        <v>21</v>
      </c>
      <c r="B66" s="327"/>
      <c r="C66" s="327"/>
      <c r="D66" s="306"/>
      <c r="J66" s="290"/>
      <c r="M66" s="314" t="s">
        <v>109</v>
      </c>
      <c r="N66" s="550" t="s">
        <v>75</v>
      </c>
      <c r="O66" s="550"/>
      <c r="P66" s="550" t="s">
        <v>209</v>
      </c>
      <c r="Q66" s="550" t="s">
        <v>90</v>
      </c>
      <c r="R66" s="550" t="s">
        <v>17</v>
      </c>
      <c r="S66" s="550"/>
      <c r="T66" s="550" t="s">
        <v>154</v>
      </c>
      <c r="U66" s="673" t="s">
        <v>95</v>
      </c>
      <c r="V66" s="673"/>
      <c r="W66" s="673"/>
      <c r="X66" s="673"/>
      <c r="Y66" s="673"/>
    </row>
    <row r="67" spans="1:25" ht="13.15">
      <c r="A67" s="559" t="s">
        <v>59</v>
      </c>
      <c r="B67" s="559" t="s">
        <v>60</v>
      </c>
      <c r="C67" s="259"/>
      <c r="D67" s="306"/>
      <c r="E67" s="269" t="str">
        <f>E11</f>
        <v>Year 1</v>
      </c>
      <c r="F67" s="269" t="str">
        <f>F11</f>
        <v>Year 2</v>
      </c>
      <c r="G67" s="269" t="str">
        <f>G11</f>
        <v>Year 3</v>
      </c>
      <c r="H67" s="269" t="str">
        <f>H11</f>
        <v>Year 4</v>
      </c>
      <c r="I67" s="269" t="str">
        <f>I11</f>
        <v>Year 5</v>
      </c>
      <c r="J67" s="304" t="s">
        <v>1</v>
      </c>
      <c r="M67" s="554" t="s">
        <v>108</v>
      </c>
      <c r="N67" s="306" t="s">
        <v>14</v>
      </c>
      <c r="O67" s="306" t="s">
        <v>209</v>
      </c>
      <c r="P67" s="306" t="s">
        <v>81</v>
      </c>
      <c r="Q67" s="306" t="s">
        <v>91</v>
      </c>
      <c r="R67" s="306" t="s">
        <v>93</v>
      </c>
      <c r="S67" s="306" t="s">
        <v>81</v>
      </c>
      <c r="T67" s="306" t="s">
        <v>155</v>
      </c>
      <c r="U67" s="578" t="s">
        <v>30</v>
      </c>
      <c r="V67" s="579" t="s">
        <v>31</v>
      </c>
      <c r="W67" s="579" t="s">
        <v>32</v>
      </c>
      <c r="X67" s="580" t="s">
        <v>33</v>
      </c>
      <c r="Y67" s="580" t="s">
        <v>34</v>
      </c>
    </row>
    <row r="68" spans="1:25" ht="13.15">
      <c r="A68" s="570" t="e">
        <f>IF('Cumulative Budget Request '!#REF!='Split budget (C)'!$L$1,'Cumulative Budget Request '!A67,0)</f>
        <v>#REF!</v>
      </c>
      <c r="B68" s="571" t="e">
        <f>IF('Cumulative Budget Request '!#REF!='Split budget (C)'!$L$1,'Cumulative Budget Request '!B67,0)</f>
        <v>#REF!</v>
      </c>
      <c r="C68" s="327"/>
      <c r="D68" s="337" t="s">
        <v>112</v>
      </c>
      <c r="E68" s="338" t="e">
        <f>ROUND($R68*$S68*T68,6)</f>
        <v>#REF!</v>
      </c>
      <c r="F68" s="338" t="e">
        <f>ROUND($R69*$S69*T69,6)</f>
        <v>#REF!</v>
      </c>
      <c r="G68" s="338" t="e">
        <f>ROUND($R70*$S70*T70,6)</f>
        <v>#REF!</v>
      </c>
      <c r="H68" s="338" t="e">
        <f>ROUND($R71*$S71*T71,6)</f>
        <v>#REF!</v>
      </c>
      <c r="I68" s="338" t="e">
        <f>ROUND($R72*$S72*T72,6)</f>
        <v>#REF!</v>
      </c>
      <c r="J68" s="304"/>
      <c r="M68" s="405" t="e">
        <f>IF('Cumulative Budget Request '!#REF!='Split budget (C)'!$L$1,'Cumulative Budget Request '!I67,0)</f>
        <v>#REF!</v>
      </c>
      <c r="N68" s="498" t="e">
        <f>ROUND(M68/12,2)</f>
        <v>#REF!</v>
      </c>
      <c r="O68" s="498" t="e">
        <f>IF('Cumulative Budget Request '!#REF!='Split budget (C)'!$L$1,'Cumulative Budget Request '!K67,0)</f>
        <v>#REF!</v>
      </c>
      <c r="P68" s="565" t="e">
        <f>IF('Cumulative Budget Request '!#REF!='Split budget (C)'!$L$1,'Cumulative Budget Request '!L67,0)</f>
        <v>#REF!</v>
      </c>
      <c r="Q68" s="237" t="e">
        <f>IF('Cumulative Budget Request '!#REF!='Split budget (C)'!$L$1,'Cumulative Budget Request '!M67,0)</f>
        <v>#REF!</v>
      </c>
      <c r="R68" s="495" t="e">
        <f>IF('Cumulative Budget Request '!#REF!='Split budget (C)'!$L$1,'Cumulative Budget Request '!N67,0)</f>
        <v>#REF!</v>
      </c>
      <c r="S68" s="333" t="e">
        <f>IF('Cumulative Budget Request '!#REF!='Split budget (C)'!$L$1,'Cumulative Budget Request '!O67,0)</f>
        <v>#REF!</v>
      </c>
      <c r="T68" s="237" t="e">
        <f>IF('Cumulative Budget Request '!#REF!='Split budget (C)'!$L$1,'Cumulative Budget Request '!P67,0)</f>
        <v>#REF!</v>
      </c>
      <c r="U68" s="581">
        <f>IFERROR((E71+E72)/E70,0)</f>
        <v>0</v>
      </c>
      <c r="V68" s="581">
        <f t="shared" ref="V68:Y68" si="19">IFERROR((F71+F72)/F70,0)</f>
        <v>0</v>
      </c>
      <c r="W68" s="581">
        <f t="shared" si="19"/>
        <v>0</v>
      </c>
      <c r="X68" s="581">
        <f t="shared" si="19"/>
        <v>0</v>
      </c>
      <c r="Y68" s="581">
        <f t="shared" si="19"/>
        <v>0</v>
      </c>
    </row>
    <row r="69" spans="1:25" ht="13.15">
      <c r="A69" s="273"/>
      <c r="B69" s="340"/>
      <c r="C69" s="327"/>
      <c r="D69" s="337" t="s">
        <v>158</v>
      </c>
      <c r="E69" s="294" t="e">
        <f>T68</f>
        <v>#REF!</v>
      </c>
      <c r="F69" s="294" t="e">
        <f>T69</f>
        <v>#REF!</v>
      </c>
      <c r="G69" s="294" t="e">
        <f>T70</f>
        <v>#REF!</v>
      </c>
      <c r="H69" s="294" t="e">
        <f>T71</f>
        <v>#REF!</v>
      </c>
      <c r="I69" s="294" t="e">
        <f>T72</f>
        <v>#REF!</v>
      </c>
      <c r="J69" s="304"/>
      <c r="M69" s="500"/>
      <c r="N69" s="498"/>
      <c r="O69" s="496"/>
      <c r="P69" s="496"/>
      <c r="Q69" s="237" t="e">
        <f>IF('Cumulative Budget Request '!#REF!='Split budget (C)'!$L$1,'Cumulative Budget Request '!M68,0)</f>
        <v>#REF!</v>
      </c>
      <c r="R69" s="495" t="e">
        <f>IF('Cumulative Budget Request '!#REF!='Split budget (C)'!$L$1,'Cumulative Budget Request '!N68,0)</f>
        <v>#REF!</v>
      </c>
      <c r="S69" s="333" t="e">
        <f>IF('Cumulative Budget Request '!#REF!='Split budget (C)'!$L$1,'Cumulative Budget Request '!O68,0)</f>
        <v>#REF!</v>
      </c>
      <c r="T69" s="237" t="e">
        <f>IF('Cumulative Budget Request '!#REF!='Split budget (C)'!$L$1,'Cumulative Budget Request '!P68,0)</f>
        <v>#REF!</v>
      </c>
      <c r="U69" s="581"/>
      <c r="V69" s="581"/>
      <c r="W69" s="581"/>
      <c r="X69" s="581"/>
      <c r="Y69" s="581"/>
    </row>
    <row r="70" spans="1:25">
      <c r="A70" s="264"/>
      <c r="C70" s="338"/>
      <c r="D70" s="318" t="s">
        <v>14</v>
      </c>
      <c r="E70" s="439" t="e">
        <f>ROUND((N68+O68)*E68*Q68,0)</f>
        <v>#REF!</v>
      </c>
      <c r="F70" s="439" t="e">
        <f>ROUND((N68+O68)*F68*Q68*Q69,0)</f>
        <v>#REF!</v>
      </c>
      <c r="G70" s="439" t="e">
        <f>ROUND((N68+O68)*G68*Q68*Q69*Q70,0)</f>
        <v>#REF!</v>
      </c>
      <c r="H70" s="439" t="e">
        <f>ROUND((N68+O68)*H68*Q68*Q69*Q70*Q71,0)</f>
        <v>#REF!</v>
      </c>
      <c r="I70" s="439" t="e">
        <f>ROUND((N68+O68)*I68*Q68*Q69*Q70*Q71*Q72,0)</f>
        <v>#REF!</v>
      </c>
      <c r="J70" s="441" t="e">
        <f>SUM(E70:I70)</f>
        <v>#REF!</v>
      </c>
      <c r="M70" s="499"/>
      <c r="N70" s="496"/>
      <c r="O70" s="496"/>
      <c r="P70" s="496"/>
      <c r="Q70" s="237" t="e">
        <f>IF('Cumulative Budget Request '!#REF!='Split budget (C)'!$L$1,'Cumulative Budget Request '!M69,0)</f>
        <v>#REF!</v>
      </c>
      <c r="R70" s="495" t="e">
        <f>IF('Cumulative Budget Request '!#REF!='Split budget (C)'!$L$1,'Cumulative Budget Request '!N69,0)</f>
        <v>#REF!</v>
      </c>
      <c r="S70" s="333" t="e">
        <f>IF('Cumulative Budget Request '!#REF!='Split budget (C)'!$L$1,'Cumulative Budget Request '!O69,0)</f>
        <v>#REF!</v>
      </c>
      <c r="T70" s="237" t="e">
        <f>IF('Cumulative Budget Request '!#REF!='Split budget (C)'!$L$1,'Cumulative Budget Request '!P69,0)</f>
        <v>#REF!</v>
      </c>
      <c r="U70" s="582"/>
      <c r="V70" s="582"/>
      <c r="W70" s="582"/>
      <c r="X70" s="582"/>
      <c r="Y70" s="582"/>
    </row>
    <row r="71" spans="1:25">
      <c r="A71" s="264"/>
      <c r="B71" s="340"/>
      <c r="C71" s="338"/>
      <c r="D71" s="318" t="s">
        <v>29</v>
      </c>
      <c r="E71" s="438" t="e">
        <f>ROUND(E70*$Q$8,0)</f>
        <v>#REF!</v>
      </c>
      <c r="F71" s="438" t="e">
        <f>ROUND(F70*$Q$8,0)</f>
        <v>#REF!</v>
      </c>
      <c r="G71" s="438" t="e">
        <f>ROUND(G70*$Q$8,0)</f>
        <v>#REF!</v>
      </c>
      <c r="H71" s="438" t="e">
        <f>ROUND(H70*$Q$8,0)</f>
        <v>#REF!</v>
      </c>
      <c r="I71" s="438" t="e">
        <f>ROUND(I70*$Q$8,0)</f>
        <v>#REF!</v>
      </c>
      <c r="J71" s="441" t="e">
        <f>SUM(E71:I71)</f>
        <v>#REF!</v>
      </c>
      <c r="M71" s="499"/>
      <c r="N71" s="496"/>
      <c r="O71" s="496"/>
      <c r="P71" s="496"/>
      <c r="Q71" s="237" t="e">
        <f>IF('Cumulative Budget Request '!#REF!='Split budget (C)'!$L$1,'Cumulative Budget Request '!M70,0)</f>
        <v>#REF!</v>
      </c>
      <c r="R71" s="495" t="e">
        <f>IF('Cumulative Budget Request '!#REF!='Split budget (C)'!$L$1,'Cumulative Budget Request '!N70,0)</f>
        <v>#REF!</v>
      </c>
      <c r="S71" s="333" t="e">
        <f>IF('Cumulative Budget Request '!#REF!='Split budget (C)'!$L$1,'Cumulative Budget Request '!O70,0)</f>
        <v>#REF!</v>
      </c>
      <c r="T71" s="237" t="e">
        <f>IF('Cumulative Budget Request '!#REF!='Split budget (C)'!$L$1,'Cumulative Budget Request '!P70,0)</f>
        <v>#REF!</v>
      </c>
      <c r="U71" s="581"/>
      <c r="V71" s="581"/>
      <c r="W71" s="581"/>
      <c r="X71" s="581"/>
      <c r="Y71" s="581"/>
    </row>
    <row r="72" spans="1:25" ht="15">
      <c r="A72" s="264"/>
      <c r="B72" s="340"/>
      <c r="C72" s="338"/>
      <c r="D72" s="318" t="s">
        <v>28</v>
      </c>
      <c r="E72" s="456" t="e">
        <f>ROUND($Q$9*E68,0)</f>
        <v>#REF!</v>
      </c>
      <c r="F72" s="456" t="e">
        <f>ROUND($Q$9*F68,0)</f>
        <v>#REF!</v>
      </c>
      <c r="G72" s="456" t="e">
        <f>ROUND($Q$9*G68,0)</f>
        <v>#REF!</v>
      </c>
      <c r="H72" s="456" t="e">
        <f>ROUND($Q$9*H68,0)</f>
        <v>#REF!</v>
      </c>
      <c r="I72" s="456" t="e">
        <f>ROUND($Q$9*I68,0)</f>
        <v>#REF!</v>
      </c>
      <c r="J72" s="457" t="e">
        <f>SUM(E72:I72)</f>
        <v>#REF!</v>
      </c>
      <c r="M72" s="499"/>
      <c r="N72" s="496"/>
      <c r="O72" s="496"/>
      <c r="P72" s="496"/>
      <c r="Q72" s="237" t="e">
        <f>IF('Cumulative Budget Request '!#REF!='Split budget (C)'!$L$1,'Cumulative Budget Request '!M71,0)</f>
        <v>#REF!</v>
      </c>
      <c r="R72" s="495" t="e">
        <f>IF('Cumulative Budget Request '!#REF!='Split budget (C)'!$L$1,'Cumulative Budget Request '!N71,0)</f>
        <v>#REF!</v>
      </c>
      <c r="S72" s="333" t="e">
        <f>IF('Cumulative Budget Request '!#REF!='Split budget (C)'!$L$1,'Cumulative Budget Request '!O71,0)</f>
        <v>#REF!</v>
      </c>
      <c r="T72" s="237" t="e">
        <f>IF('Cumulative Budget Request '!#REF!='Split budget (C)'!$L$1,'Cumulative Budget Request '!P71,0)</f>
        <v>#REF!</v>
      </c>
      <c r="U72" s="581"/>
      <c r="V72" s="581"/>
      <c r="W72" s="581"/>
      <c r="X72" s="581"/>
      <c r="Y72" s="581"/>
    </row>
    <row r="73" spans="1:25">
      <c r="A73" s="264"/>
      <c r="B73" s="340"/>
      <c r="C73" s="338"/>
      <c r="D73" s="322" t="s">
        <v>157</v>
      </c>
      <c r="E73" s="458" t="e">
        <f>SUM(E71:E72)</f>
        <v>#REF!</v>
      </c>
      <c r="F73" s="458" t="e">
        <f t="shared" ref="F73:I73" si="20">SUM(F71:F72)</f>
        <v>#REF!</v>
      </c>
      <c r="G73" s="458" t="e">
        <f t="shared" si="20"/>
        <v>#REF!</v>
      </c>
      <c r="H73" s="458" t="e">
        <f t="shared" si="20"/>
        <v>#REF!</v>
      </c>
      <c r="I73" s="458" t="e">
        <f t="shared" si="20"/>
        <v>#REF!</v>
      </c>
      <c r="J73" s="459" t="e">
        <f>SUM(J71:J72)</f>
        <v>#REF!</v>
      </c>
      <c r="M73" s="499"/>
      <c r="N73" s="496"/>
      <c r="O73" s="496"/>
      <c r="P73" s="496"/>
      <c r="Q73" s="318"/>
      <c r="R73" s="501"/>
      <c r="S73" s="321"/>
      <c r="T73" s="502"/>
      <c r="U73" s="581"/>
      <c r="V73" s="581"/>
      <c r="W73" s="581"/>
      <c r="X73" s="581"/>
      <c r="Y73" s="581"/>
    </row>
    <row r="74" spans="1:25">
      <c r="A74" s="264"/>
      <c r="B74" s="340"/>
      <c r="C74" s="338"/>
      <c r="D74" s="318"/>
      <c r="E74" s="268"/>
      <c r="F74" s="268"/>
      <c r="G74" s="268"/>
      <c r="H74" s="268"/>
      <c r="I74" s="268"/>
      <c r="J74" s="291"/>
      <c r="M74" s="499"/>
      <c r="N74" s="496"/>
      <c r="O74" s="496"/>
      <c r="P74" s="496"/>
      <c r="Q74" s="337"/>
      <c r="R74" s="496"/>
      <c r="S74" s="337"/>
      <c r="T74" s="503"/>
      <c r="U74" s="583"/>
      <c r="V74" s="584"/>
      <c r="W74" s="582"/>
      <c r="X74" s="582"/>
      <c r="Y74" s="582"/>
    </row>
    <row r="75" spans="1:25" ht="13.15">
      <c r="A75" s="570" t="e">
        <f>IF('Cumulative Budget Request '!#REF!='Split budget (C)'!$L$1,'Cumulative Budget Request '!A74,0)</f>
        <v>#REF!</v>
      </c>
      <c r="B75" s="571" t="e">
        <f>IF('Cumulative Budget Request '!#REF!='Split budget (C)'!$L$1,'Cumulative Budget Request '!B74,0)</f>
        <v>#REF!</v>
      </c>
      <c r="C75" s="259"/>
      <c r="D75" s="337" t="s">
        <v>112</v>
      </c>
      <c r="E75" s="338" t="e">
        <f>ROUND($R75*$S75*T75,6)</f>
        <v>#REF!</v>
      </c>
      <c r="F75" s="338" t="e">
        <f>ROUND($R76*$S76*T76,6)</f>
        <v>#REF!</v>
      </c>
      <c r="G75" s="338" t="e">
        <f>ROUND($R77*$S77*T77,6)</f>
        <v>#REF!</v>
      </c>
      <c r="H75" s="338" t="e">
        <f>ROUND($R78*$S78*T78,6)</f>
        <v>#REF!</v>
      </c>
      <c r="I75" s="338" t="e">
        <f>ROUND($R79*$S79*T79,6)</f>
        <v>#REF!</v>
      </c>
      <c r="J75" s="304"/>
      <c r="M75" s="405" t="e">
        <f>IF('Cumulative Budget Request '!#REF!='Split budget (C)'!$L$1,'Cumulative Budget Request '!I74,0)</f>
        <v>#REF!</v>
      </c>
      <c r="N75" s="498" t="e">
        <f>ROUND(M75/12,2)</f>
        <v>#REF!</v>
      </c>
      <c r="O75" s="498" t="e">
        <f>IF('Cumulative Budget Request '!#REF!='Split budget (C)'!$L$1,'Cumulative Budget Request '!K74,0)</f>
        <v>#REF!</v>
      </c>
      <c r="P75" s="565" t="e">
        <f>IF('Cumulative Budget Request '!#REF!='Split budget (C)'!$L$1,'Cumulative Budget Request '!L74,0)</f>
        <v>#REF!</v>
      </c>
      <c r="Q75" s="237" t="e">
        <f>IF('Cumulative Budget Request '!#REF!='Split budget (C)'!$L$1,'Cumulative Budget Request '!M74,0)</f>
        <v>#REF!</v>
      </c>
      <c r="R75" s="495" t="e">
        <f>IF('Cumulative Budget Request '!#REF!='Split budget (C)'!$L$1,'Cumulative Budget Request '!N74,0)</f>
        <v>#REF!</v>
      </c>
      <c r="S75" s="333" t="e">
        <f>IF('Cumulative Budget Request '!#REF!='Split budget (C)'!$L$1,'Cumulative Budget Request '!O74,0)</f>
        <v>#REF!</v>
      </c>
      <c r="T75" s="237" t="e">
        <f>IF('Cumulative Budget Request '!#REF!='Split budget (C)'!$L$1,'Cumulative Budget Request '!P74,0)</f>
        <v>#REF!</v>
      </c>
      <c r="U75" s="581">
        <f>IFERROR((E78+E79)/E77,0)</f>
        <v>0</v>
      </c>
      <c r="V75" s="581">
        <f t="shared" ref="V75:Y75" si="21">IFERROR((F78+F79)/F77,0)</f>
        <v>0</v>
      </c>
      <c r="W75" s="581">
        <f t="shared" si="21"/>
        <v>0</v>
      </c>
      <c r="X75" s="581">
        <f t="shared" si="21"/>
        <v>0</v>
      </c>
      <c r="Y75" s="581">
        <f t="shared" si="21"/>
        <v>0</v>
      </c>
    </row>
    <row r="76" spans="1:25" ht="13.15">
      <c r="A76" s="252"/>
      <c r="B76" s="340"/>
      <c r="C76" s="259"/>
      <c r="D76" s="337" t="s">
        <v>158</v>
      </c>
      <c r="E76" s="294" t="e">
        <f>T75</f>
        <v>#REF!</v>
      </c>
      <c r="F76" s="294" t="e">
        <f>T76</f>
        <v>#REF!</v>
      </c>
      <c r="G76" s="294" t="e">
        <f>T77</f>
        <v>#REF!</v>
      </c>
      <c r="H76" s="294" t="e">
        <f>T78</f>
        <v>#REF!</v>
      </c>
      <c r="I76" s="294" t="e">
        <f>T79</f>
        <v>#REF!</v>
      </c>
      <c r="J76" s="426"/>
      <c r="M76" s="500"/>
      <c r="N76" s="498"/>
      <c r="O76" s="496"/>
      <c r="P76" s="496"/>
      <c r="Q76" s="237" t="e">
        <f>IF('Cumulative Budget Request '!#REF!='Split budget (C)'!$L$1,'Cumulative Budget Request '!M75,0)</f>
        <v>#REF!</v>
      </c>
      <c r="R76" s="495" t="e">
        <f>IF('Cumulative Budget Request '!#REF!='Split budget (C)'!$L$1,'Cumulative Budget Request '!N75,0)</f>
        <v>#REF!</v>
      </c>
      <c r="S76" s="333" t="e">
        <f>IF('Cumulative Budget Request '!#REF!='Split budget (C)'!$L$1,'Cumulative Budget Request '!O75,0)</f>
        <v>#REF!</v>
      </c>
      <c r="T76" s="237" t="e">
        <f>IF('Cumulative Budget Request '!#REF!='Split budget (C)'!$L$1,'Cumulative Budget Request '!P75,0)</f>
        <v>#REF!</v>
      </c>
      <c r="U76" s="581"/>
      <c r="V76" s="581"/>
      <c r="W76" s="581"/>
      <c r="X76" s="581"/>
      <c r="Y76" s="581"/>
    </row>
    <row r="77" spans="1:25">
      <c r="A77" s="264"/>
      <c r="C77" s="338"/>
      <c r="D77" s="318" t="s">
        <v>14</v>
      </c>
      <c r="E77" s="439" t="e">
        <f>ROUND((N75+O75)*E75*Q75,0)</f>
        <v>#REF!</v>
      </c>
      <c r="F77" s="439" t="e">
        <f>ROUND((N75+O75)*F75*Q75*Q76,0)</f>
        <v>#REF!</v>
      </c>
      <c r="G77" s="439" t="e">
        <f>ROUND((N75+O75)*G75*Q75*Q76*Q77,0)</f>
        <v>#REF!</v>
      </c>
      <c r="H77" s="439" t="e">
        <f>ROUND((N75+O75)*H75*Q75*Q76*Q77*Q78,0)</f>
        <v>#REF!</v>
      </c>
      <c r="I77" s="439" t="e">
        <f>ROUND((N75+O75)*I75*Q75*Q76*Q77*Q78*Q79,0)</f>
        <v>#REF!</v>
      </c>
      <c r="J77" s="441" t="e">
        <f>SUM(E77:I77)</f>
        <v>#REF!</v>
      </c>
      <c r="M77" s="499"/>
      <c r="N77" s="496"/>
      <c r="O77" s="496"/>
      <c r="P77" s="496"/>
      <c r="Q77" s="237" t="e">
        <f>IF('Cumulative Budget Request '!#REF!='Split budget (C)'!$L$1,'Cumulative Budget Request '!M76,0)</f>
        <v>#REF!</v>
      </c>
      <c r="R77" s="495" t="e">
        <f>IF('Cumulative Budget Request '!#REF!='Split budget (C)'!$L$1,'Cumulative Budget Request '!N76,0)</f>
        <v>#REF!</v>
      </c>
      <c r="S77" s="333" t="e">
        <f>IF('Cumulative Budget Request '!#REF!='Split budget (C)'!$L$1,'Cumulative Budget Request '!O76,0)</f>
        <v>#REF!</v>
      </c>
      <c r="T77" s="237" t="e">
        <f>IF('Cumulative Budget Request '!#REF!='Split budget (C)'!$L$1,'Cumulative Budget Request '!P76,0)</f>
        <v>#REF!</v>
      </c>
      <c r="U77" s="582"/>
      <c r="V77" s="582"/>
      <c r="W77" s="582"/>
      <c r="X77" s="582"/>
      <c r="Y77" s="582"/>
    </row>
    <row r="78" spans="1:25">
      <c r="A78" s="264"/>
      <c r="B78" s="340"/>
      <c r="C78" s="338"/>
      <c r="D78" s="318" t="s">
        <v>29</v>
      </c>
      <c r="E78" s="438" t="e">
        <f>ROUND(E77*$Q$8,0)</f>
        <v>#REF!</v>
      </c>
      <c r="F78" s="438" t="e">
        <f>ROUND(F77*$Q$8,0)</f>
        <v>#REF!</v>
      </c>
      <c r="G78" s="438" t="e">
        <f>ROUND(G77*$Q$8,0)</f>
        <v>#REF!</v>
      </c>
      <c r="H78" s="438" t="e">
        <f>ROUND(H77*$Q$8,0)</f>
        <v>#REF!</v>
      </c>
      <c r="I78" s="438" t="e">
        <f>ROUND(I77*$Q$8,0)</f>
        <v>#REF!</v>
      </c>
      <c r="J78" s="441" t="e">
        <f>SUM(E78:I78)</f>
        <v>#REF!</v>
      </c>
      <c r="M78" s="499"/>
      <c r="N78" s="496"/>
      <c r="O78" s="496"/>
      <c r="P78" s="496"/>
      <c r="Q78" s="237" t="e">
        <f>IF('Cumulative Budget Request '!#REF!='Split budget (C)'!$L$1,'Cumulative Budget Request '!M77,0)</f>
        <v>#REF!</v>
      </c>
      <c r="R78" s="495" t="e">
        <f>IF('Cumulative Budget Request '!#REF!='Split budget (C)'!$L$1,'Cumulative Budget Request '!N77,0)</f>
        <v>#REF!</v>
      </c>
      <c r="S78" s="333" t="e">
        <f>IF('Cumulative Budget Request '!#REF!='Split budget (C)'!$L$1,'Cumulative Budget Request '!O77,0)</f>
        <v>#REF!</v>
      </c>
      <c r="T78" s="237" t="e">
        <f>IF('Cumulative Budget Request '!#REF!='Split budget (C)'!$L$1,'Cumulative Budget Request '!P77,0)</f>
        <v>#REF!</v>
      </c>
      <c r="U78" s="581"/>
      <c r="V78" s="581"/>
      <c r="W78" s="581"/>
      <c r="X78" s="581"/>
      <c r="Y78" s="581"/>
    </row>
    <row r="79" spans="1:25" ht="15">
      <c r="A79" s="264"/>
      <c r="B79" s="340"/>
      <c r="C79" s="338"/>
      <c r="D79" s="318" t="s">
        <v>28</v>
      </c>
      <c r="E79" s="456" t="e">
        <f>ROUND($Q$9*E75,0)</f>
        <v>#REF!</v>
      </c>
      <c r="F79" s="456" t="e">
        <f>ROUND($Q$9*F75,0)</f>
        <v>#REF!</v>
      </c>
      <c r="G79" s="456" t="e">
        <f>ROUND($Q$9*G75,0)</f>
        <v>#REF!</v>
      </c>
      <c r="H79" s="456" t="e">
        <f>ROUND($Q$9*H75,0)</f>
        <v>#REF!</v>
      </c>
      <c r="I79" s="456" t="e">
        <f>ROUND($Q$9*I75,0)</f>
        <v>#REF!</v>
      </c>
      <c r="J79" s="457" t="e">
        <f>SUM(E79:I79)</f>
        <v>#REF!</v>
      </c>
      <c r="M79" s="499"/>
      <c r="N79" s="496"/>
      <c r="O79" s="496"/>
      <c r="P79" s="496"/>
      <c r="Q79" s="237" t="e">
        <f>IF('Cumulative Budget Request '!#REF!='Split budget (C)'!$L$1,'Cumulative Budget Request '!M78,0)</f>
        <v>#REF!</v>
      </c>
      <c r="R79" s="495" t="e">
        <f>IF('Cumulative Budget Request '!#REF!='Split budget (C)'!$L$1,'Cumulative Budget Request '!N78,0)</f>
        <v>#REF!</v>
      </c>
      <c r="S79" s="333" t="e">
        <f>IF('Cumulative Budget Request '!#REF!='Split budget (C)'!$L$1,'Cumulative Budget Request '!O78,0)</f>
        <v>#REF!</v>
      </c>
      <c r="T79" s="237" t="e">
        <f>IF('Cumulative Budget Request '!#REF!='Split budget (C)'!$L$1,'Cumulative Budget Request '!P78,0)</f>
        <v>#REF!</v>
      </c>
      <c r="U79" s="581"/>
      <c r="V79" s="581"/>
      <c r="W79" s="581"/>
      <c r="X79" s="581"/>
      <c r="Y79" s="581"/>
    </row>
    <row r="80" spans="1:25">
      <c r="A80" s="264"/>
      <c r="B80" s="340"/>
      <c r="C80" s="338"/>
      <c r="D80" s="322" t="s">
        <v>157</v>
      </c>
      <c r="E80" s="458" t="e">
        <f>SUM(E78:E79)</f>
        <v>#REF!</v>
      </c>
      <c r="F80" s="458" t="e">
        <f t="shared" ref="F80:I80" si="22">SUM(F78:F79)</f>
        <v>#REF!</v>
      </c>
      <c r="G80" s="458" t="e">
        <f t="shared" si="22"/>
        <v>#REF!</v>
      </c>
      <c r="H80" s="458" t="e">
        <f t="shared" si="22"/>
        <v>#REF!</v>
      </c>
      <c r="I80" s="458" t="e">
        <f t="shared" si="22"/>
        <v>#REF!</v>
      </c>
      <c r="J80" s="459" t="e">
        <f>SUM(J78:J79)</f>
        <v>#REF!</v>
      </c>
      <c r="M80" s="499"/>
      <c r="N80" s="496"/>
      <c r="O80" s="496"/>
      <c r="P80" s="496"/>
      <c r="Q80" s="318"/>
      <c r="R80" s="501"/>
      <c r="S80" s="321"/>
      <c r="T80" s="502"/>
      <c r="U80" s="581"/>
      <c r="V80" s="581"/>
      <c r="W80" s="581"/>
      <c r="X80" s="581"/>
      <c r="Y80" s="581"/>
    </row>
    <row r="81" spans="1:25">
      <c r="A81" s="264"/>
      <c r="B81" s="340"/>
      <c r="C81" s="338"/>
      <c r="D81" s="318"/>
      <c r="E81" s="268"/>
      <c r="F81" s="268"/>
      <c r="G81" s="268"/>
      <c r="H81" s="268"/>
      <c r="I81" s="268"/>
      <c r="J81" s="291"/>
      <c r="M81" s="499"/>
      <c r="N81" s="496"/>
      <c r="O81" s="496"/>
      <c r="P81" s="496"/>
      <c r="Q81" s="337"/>
      <c r="R81" s="496"/>
      <c r="S81" s="337"/>
      <c r="T81" s="503"/>
      <c r="U81" s="583"/>
      <c r="V81" s="584"/>
      <c r="W81" s="582"/>
      <c r="X81" s="582"/>
      <c r="Y81" s="582"/>
    </row>
    <row r="82" spans="1:25" ht="13.15">
      <c r="A82" s="570" t="e">
        <f>IF('Cumulative Budget Request '!#REF!='Split budget (C)'!$L$1,'Cumulative Budget Request '!A81,0)</f>
        <v>#REF!</v>
      </c>
      <c r="B82" s="571" t="e">
        <f>IF('Cumulative Budget Request '!#REF!='Split budget (C)'!$L$1,'Cumulative Budget Request '!B81,0)</f>
        <v>#REF!</v>
      </c>
      <c r="C82" s="259"/>
      <c r="D82" s="337" t="s">
        <v>112</v>
      </c>
      <c r="E82" s="338" t="e">
        <f>ROUND($R82*$S82*T82,6)</f>
        <v>#REF!</v>
      </c>
      <c r="F82" s="338" t="e">
        <f>ROUND($R83*$S83*T83,6)</f>
        <v>#REF!</v>
      </c>
      <c r="G82" s="338" t="e">
        <f>ROUND($R84*$S84*T84,6)</f>
        <v>#REF!</v>
      </c>
      <c r="H82" s="338" t="e">
        <f>ROUND($R85*$S85*T85,6)</f>
        <v>#REF!</v>
      </c>
      <c r="I82" s="338" t="e">
        <f>ROUND($R86*$S86*T86,6)</f>
        <v>#REF!</v>
      </c>
      <c r="J82" s="304"/>
      <c r="M82" s="405" t="e">
        <f>IF('Cumulative Budget Request '!#REF!='Split budget (C)'!$L$1,'Cumulative Budget Request '!I81,0)</f>
        <v>#REF!</v>
      </c>
      <c r="N82" s="498" t="e">
        <f>ROUND(M82/12,2)</f>
        <v>#REF!</v>
      </c>
      <c r="O82" s="498" t="e">
        <f>IF('Cumulative Budget Request '!#REF!='Split budget (C)'!$L$1,'Cumulative Budget Request '!K81,0)</f>
        <v>#REF!</v>
      </c>
      <c r="P82" s="565" t="e">
        <f>IF('Cumulative Budget Request '!#REF!='Split budget (C)'!$L$1,'Cumulative Budget Request '!L81,0)</f>
        <v>#REF!</v>
      </c>
      <c r="Q82" s="237" t="e">
        <f>IF('Cumulative Budget Request '!#REF!='Split budget (C)'!$L$1,'Cumulative Budget Request '!M81,0)</f>
        <v>#REF!</v>
      </c>
      <c r="R82" s="495" t="e">
        <f>IF('Cumulative Budget Request '!#REF!='Split budget (C)'!$L$1,'Cumulative Budget Request '!N81,0)</f>
        <v>#REF!</v>
      </c>
      <c r="S82" s="333" t="e">
        <f>IF('Cumulative Budget Request '!#REF!='Split budget (C)'!$L$1,'Cumulative Budget Request '!O81,0)</f>
        <v>#REF!</v>
      </c>
      <c r="T82" s="237" t="e">
        <f>IF('Cumulative Budget Request '!#REF!='Split budget (C)'!$L$1,'Cumulative Budget Request '!P81,0)</f>
        <v>#REF!</v>
      </c>
      <c r="U82" s="581">
        <f>IFERROR((E85+E86)/E84,0)</f>
        <v>0</v>
      </c>
      <c r="V82" s="581">
        <f t="shared" ref="V82:Y82" si="23">IFERROR((F85+F86)/F84,0)</f>
        <v>0</v>
      </c>
      <c r="W82" s="581">
        <f t="shared" si="23"/>
        <v>0</v>
      </c>
      <c r="X82" s="581">
        <f t="shared" si="23"/>
        <v>0</v>
      </c>
      <c r="Y82" s="581">
        <f t="shared" si="23"/>
        <v>0</v>
      </c>
    </row>
    <row r="83" spans="1:25" ht="13.15">
      <c r="A83" s="252"/>
      <c r="B83" s="340"/>
      <c r="C83" s="259"/>
      <c r="D83" s="337" t="s">
        <v>158</v>
      </c>
      <c r="E83" s="294" t="e">
        <f>T82</f>
        <v>#REF!</v>
      </c>
      <c r="F83" s="294" t="e">
        <f>T83</f>
        <v>#REF!</v>
      </c>
      <c r="G83" s="294" t="e">
        <f>T84</f>
        <v>#REF!</v>
      </c>
      <c r="H83" s="294" t="e">
        <f>T85</f>
        <v>#REF!</v>
      </c>
      <c r="I83" s="294" t="e">
        <f>T86</f>
        <v>#REF!</v>
      </c>
      <c r="J83" s="304"/>
      <c r="M83" s="500"/>
      <c r="N83" s="498"/>
      <c r="O83" s="496"/>
      <c r="P83" s="496"/>
      <c r="Q83" s="237" t="e">
        <f>IF('Cumulative Budget Request '!#REF!='Split budget (C)'!$L$1,'Cumulative Budget Request '!M82,0)</f>
        <v>#REF!</v>
      </c>
      <c r="R83" s="495" t="e">
        <f>IF('Cumulative Budget Request '!#REF!='Split budget (C)'!$L$1,'Cumulative Budget Request '!N82,0)</f>
        <v>#REF!</v>
      </c>
      <c r="S83" s="333" t="e">
        <f>IF('Cumulative Budget Request '!#REF!='Split budget (C)'!$L$1,'Cumulative Budget Request '!O82,0)</f>
        <v>#REF!</v>
      </c>
      <c r="T83" s="237" t="e">
        <f>IF('Cumulative Budget Request '!#REF!='Split budget (C)'!$L$1,'Cumulative Budget Request '!P82,0)</f>
        <v>#REF!</v>
      </c>
      <c r="U83" s="581"/>
      <c r="V83" s="581"/>
      <c r="W83" s="581"/>
      <c r="X83" s="581"/>
      <c r="Y83" s="581"/>
    </row>
    <row r="84" spans="1:25">
      <c r="A84" s="264"/>
      <c r="C84" s="338"/>
      <c r="D84" s="318" t="s">
        <v>14</v>
      </c>
      <c r="E84" s="439" t="e">
        <f>ROUND((N82+O82)*E82*Q82,0)</f>
        <v>#REF!</v>
      </c>
      <c r="F84" s="439" t="e">
        <f>ROUND((N82+O82)*F82*Q82*Q83,0)</f>
        <v>#REF!</v>
      </c>
      <c r="G84" s="439" t="e">
        <f>ROUND((N82+O82)*G82*Q82*Q83*Q84,0)</f>
        <v>#REF!</v>
      </c>
      <c r="H84" s="439" t="e">
        <f>ROUND((N82+O82)*H82*Q82*Q83*Q84*Q85,0)</f>
        <v>#REF!</v>
      </c>
      <c r="I84" s="439" t="e">
        <f>ROUND((N82+O82)*I82*Q82*Q83*Q84*Q85*Q86,0)</f>
        <v>#REF!</v>
      </c>
      <c r="J84" s="441" t="e">
        <f>SUM(E84:I84)</f>
        <v>#REF!</v>
      </c>
      <c r="M84" s="499"/>
      <c r="N84" s="496"/>
      <c r="O84" s="496"/>
      <c r="P84" s="496"/>
      <c r="Q84" s="237" t="e">
        <f>IF('Cumulative Budget Request '!#REF!='Split budget (C)'!$L$1,'Cumulative Budget Request '!M83,0)</f>
        <v>#REF!</v>
      </c>
      <c r="R84" s="495" t="e">
        <f>IF('Cumulative Budget Request '!#REF!='Split budget (C)'!$L$1,'Cumulative Budget Request '!N83,0)</f>
        <v>#REF!</v>
      </c>
      <c r="S84" s="333" t="e">
        <f>IF('Cumulative Budget Request '!#REF!='Split budget (C)'!$L$1,'Cumulative Budget Request '!O83,0)</f>
        <v>#REF!</v>
      </c>
      <c r="T84" s="237" t="e">
        <f>IF('Cumulative Budget Request '!#REF!='Split budget (C)'!$L$1,'Cumulative Budget Request '!P83,0)</f>
        <v>#REF!</v>
      </c>
      <c r="U84" s="582"/>
      <c r="V84" s="582"/>
      <c r="W84" s="582"/>
      <c r="X84" s="582"/>
      <c r="Y84" s="582"/>
    </row>
    <row r="85" spans="1:25">
      <c r="A85" s="264"/>
      <c r="B85" s="340"/>
      <c r="C85" s="338"/>
      <c r="D85" s="318" t="s">
        <v>29</v>
      </c>
      <c r="E85" s="438" t="e">
        <f>ROUND(E84*$Q$8,0)</f>
        <v>#REF!</v>
      </c>
      <c r="F85" s="438" t="e">
        <f>ROUND(F84*$Q$8,0)</f>
        <v>#REF!</v>
      </c>
      <c r="G85" s="438" t="e">
        <f>ROUND(G84*$Q$8,0)</f>
        <v>#REF!</v>
      </c>
      <c r="H85" s="438" t="e">
        <f>ROUND(H84*$Q$8,0)</f>
        <v>#REF!</v>
      </c>
      <c r="I85" s="438" t="e">
        <f>ROUND(I84*$Q$8,0)</f>
        <v>#REF!</v>
      </c>
      <c r="J85" s="441" t="e">
        <f>SUM(E85:I85)</f>
        <v>#REF!</v>
      </c>
      <c r="M85" s="499"/>
      <c r="N85" s="496"/>
      <c r="O85" s="496"/>
      <c r="P85" s="496"/>
      <c r="Q85" s="237" t="e">
        <f>IF('Cumulative Budget Request '!#REF!='Split budget (C)'!$L$1,'Cumulative Budget Request '!M84,0)</f>
        <v>#REF!</v>
      </c>
      <c r="R85" s="495" t="e">
        <f>IF('Cumulative Budget Request '!#REF!='Split budget (C)'!$L$1,'Cumulative Budget Request '!N84,0)</f>
        <v>#REF!</v>
      </c>
      <c r="S85" s="333" t="e">
        <f>IF('Cumulative Budget Request '!#REF!='Split budget (C)'!$L$1,'Cumulative Budget Request '!O84,0)</f>
        <v>#REF!</v>
      </c>
      <c r="T85" s="237" t="e">
        <f>IF('Cumulative Budget Request '!#REF!='Split budget (C)'!$L$1,'Cumulative Budget Request '!P84,0)</f>
        <v>#REF!</v>
      </c>
      <c r="U85" s="582"/>
      <c r="V85" s="582"/>
      <c r="W85" s="582"/>
      <c r="X85" s="582"/>
      <c r="Y85" s="582"/>
    </row>
    <row r="86" spans="1:25" ht="15">
      <c r="A86" s="264"/>
      <c r="B86" s="340"/>
      <c r="C86" s="338"/>
      <c r="D86" s="318" t="s">
        <v>28</v>
      </c>
      <c r="E86" s="456" t="e">
        <f>ROUND($Q$9*E82,0)</f>
        <v>#REF!</v>
      </c>
      <c r="F86" s="456" t="e">
        <f>ROUND($Q$9*F82,0)</f>
        <v>#REF!</v>
      </c>
      <c r="G86" s="456" t="e">
        <f>ROUND($Q$9*G82,0)</f>
        <v>#REF!</v>
      </c>
      <c r="H86" s="456" t="e">
        <f>ROUND($Q$9*H82,0)</f>
        <v>#REF!</v>
      </c>
      <c r="I86" s="456" t="e">
        <f>ROUND($Q$9*I82,0)</f>
        <v>#REF!</v>
      </c>
      <c r="J86" s="457" t="e">
        <f>SUM(E86:I86)</f>
        <v>#REF!</v>
      </c>
      <c r="M86" s="499"/>
      <c r="N86" s="496"/>
      <c r="O86" s="496"/>
      <c r="P86" s="496"/>
      <c r="Q86" s="237" t="e">
        <f>IF('Cumulative Budget Request '!#REF!='Split budget (C)'!$L$1,'Cumulative Budget Request '!M85,0)</f>
        <v>#REF!</v>
      </c>
      <c r="R86" s="495" t="e">
        <f>IF('Cumulative Budget Request '!#REF!='Split budget (C)'!$L$1,'Cumulative Budget Request '!N85,0)</f>
        <v>#REF!</v>
      </c>
      <c r="S86" s="333" t="e">
        <f>IF('Cumulative Budget Request '!#REF!='Split budget (C)'!$L$1,'Cumulative Budget Request '!O85,0)</f>
        <v>#REF!</v>
      </c>
      <c r="T86" s="237" t="e">
        <f>IF('Cumulative Budget Request '!#REF!='Split budget (C)'!$L$1,'Cumulative Budget Request '!P85,0)</f>
        <v>#REF!</v>
      </c>
      <c r="U86" s="581"/>
      <c r="V86" s="581"/>
      <c r="W86" s="581"/>
      <c r="X86" s="581"/>
      <c r="Y86" s="581"/>
    </row>
    <row r="87" spans="1:25">
      <c r="A87" s="264"/>
      <c r="B87" s="340"/>
      <c r="C87" s="338"/>
      <c r="D87" s="322" t="s">
        <v>157</v>
      </c>
      <c r="E87" s="458" t="e">
        <f>SUM(E85:E86)</f>
        <v>#REF!</v>
      </c>
      <c r="F87" s="458" t="e">
        <f t="shared" ref="F87:I87" si="24">SUM(F85:F86)</f>
        <v>#REF!</v>
      </c>
      <c r="G87" s="458" t="e">
        <f t="shared" si="24"/>
        <v>#REF!</v>
      </c>
      <c r="H87" s="458" t="e">
        <f t="shared" si="24"/>
        <v>#REF!</v>
      </c>
      <c r="I87" s="458" t="e">
        <f t="shared" si="24"/>
        <v>#REF!</v>
      </c>
      <c r="J87" s="459" t="e">
        <f>SUM(J85:J86)</f>
        <v>#REF!</v>
      </c>
      <c r="M87" s="271"/>
      <c r="N87" s="290"/>
      <c r="O87" s="290"/>
      <c r="P87" s="290"/>
      <c r="Q87" s="319"/>
      <c r="R87" s="319"/>
      <c r="S87" s="319"/>
      <c r="T87" s="281"/>
      <c r="U87" s="581"/>
      <c r="V87" s="581"/>
      <c r="W87" s="581"/>
      <c r="X87" s="581"/>
      <c r="Y87" s="581"/>
    </row>
    <row r="88" spans="1:25">
      <c r="A88" s="264"/>
      <c r="B88" s="340"/>
      <c r="C88" s="338"/>
      <c r="D88" s="318"/>
      <c r="E88" s="268"/>
      <c r="F88" s="268"/>
      <c r="G88" s="268"/>
      <c r="H88" s="268"/>
      <c r="I88" s="268"/>
      <c r="J88" s="281"/>
      <c r="M88" s="271"/>
      <c r="N88" s="329"/>
      <c r="O88" s="329"/>
      <c r="P88" s="329"/>
      <c r="Q88" s="319"/>
      <c r="R88" s="319"/>
      <c r="S88" s="319"/>
      <c r="T88" s="281"/>
      <c r="U88" s="581"/>
      <c r="V88" s="581"/>
      <c r="W88" s="581"/>
      <c r="X88" s="581"/>
      <c r="Y88" s="581"/>
    </row>
    <row r="89" spans="1:25" ht="13.15">
      <c r="A89" s="264"/>
      <c r="C89" s="320"/>
      <c r="D89" s="320" t="s">
        <v>88</v>
      </c>
      <c r="E89" s="427" t="e">
        <f>SUMIF($D$67:$D$88,"*Salary",E67:E88)</f>
        <v>#REF!</v>
      </c>
      <c r="F89" s="427" t="e">
        <f>SUMIF($D$67:$D$88,"*Salary",F67:F88)</f>
        <v>#REF!</v>
      </c>
      <c r="G89" s="427" t="e">
        <f>SUMIF($D$67:$D$88,"*Salary",G67:G88)</f>
        <v>#REF!</v>
      </c>
      <c r="H89" s="427" t="e">
        <f>SUMIF($D$67:$D$88,"*Salary",H67:H88)</f>
        <v>#REF!</v>
      </c>
      <c r="I89" s="427" t="e">
        <f>SUMIF($D$67:$D$88,"*Salary",I67:I88)</f>
        <v>#REF!</v>
      </c>
      <c r="J89" s="428" t="e">
        <f>SUM(E89:I89)</f>
        <v>#REF!</v>
      </c>
      <c r="M89" s="559"/>
      <c r="N89" s="550"/>
      <c r="O89" s="550"/>
      <c r="P89" s="550"/>
      <c r="Q89" s="550"/>
      <c r="R89" s="550"/>
      <c r="S89" s="550"/>
      <c r="T89" s="281"/>
      <c r="U89" s="581"/>
      <c r="V89" s="581"/>
      <c r="W89" s="581"/>
      <c r="X89" s="581"/>
      <c r="Y89" s="581"/>
    </row>
    <row r="90" spans="1:25" ht="13.15">
      <c r="A90" s="264"/>
      <c r="C90" s="320"/>
      <c r="D90" s="320" t="s">
        <v>89</v>
      </c>
      <c r="E90" s="429" t="e">
        <f>SUMIF($D$70:$D$88,"*Total Fringe",E70:E88)</f>
        <v>#REF!</v>
      </c>
      <c r="F90" s="429" t="e">
        <f t="shared" ref="F90:I90" si="25">SUMIF($D$70:$D$88,"*Total Fringe",F70:F88)</f>
        <v>#REF!</v>
      </c>
      <c r="G90" s="429" t="e">
        <f t="shared" si="25"/>
        <v>#REF!</v>
      </c>
      <c r="H90" s="429" t="e">
        <f t="shared" si="25"/>
        <v>#REF!</v>
      </c>
      <c r="I90" s="429" t="e">
        <f t="shared" si="25"/>
        <v>#REF!</v>
      </c>
      <c r="J90" s="430" t="e">
        <f>SUM(E90:I90)</f>
        <v>#REF!</v>
      </c>
      <c r="M90" s="559"/>
      <c r="N90" s="550"/>
      <c r="O90" s="550"/>
      <c r="P90" s="550"/>
      <c r="Q90" s="550"/>
      <c r="R90" s="550"/>
      <c r="S90" s="550"/>
      <c r="T90" s="550"/>
      <c r="U90" s="673"/>
      <c r="V90" s="673"/>
      <c r="W90" s="673"/>
      <c r="X90" s="673"/>
      <c r="Y90" s="673"/>
    </row>
    <row r="91" spans="1:25" ht="13.15">
      <c r="A91" s="264"/>
      <c r="C91" s="320"/>
      <c r="D91" s="432"/>
      <c r="E91" s="316"/>
      <c r="F91" s="316"/>
      <c r="G91" s="316"/>
      <c r="H91" s="316"/>
      <c r="I91" s="316"/>
      <c r="J91" s="317"/>
      <c r="M91" s="314" t="s">
        <v>109</v>
      </c>
      <c r="N91" s="550" t="s">
        <v>75</v>
      </c>
      <c r="O91" s="550"/>
      <c r="P91" s="550" t="s">
        <v>209</v>
      </c>
      <c r="Q91" s="550" t="s">
        <v>90</v>
      </c>
      <c r="R91" s="550" t="s">
        <v>17</v>
      </c>
      <c r="S91" s="550"/>
      <c r="T91" s="550" t="s">
        <v>154</v>
      </c>
      <c r="U91" s="673" t="s">
        <v>95</v>
      </c>
      <c r="V91" s="673"/>
      <c r="W91" s="673"/>
      <c r="X91" s="673"/>
      <c r="Y91" s="673"/>
    </row>
    <row r="92" spans="1:25" ht="13.15">
      <c r="A92" s="559" t="s">
        <v>59</v>
      </c>
      <c r="B92" s="559" t="s">
        <v>60</v>
      </c>
      <c r="C92" s="320"/>
      <c r="D92" s="432"/>
      <c r="E92" s="269" t="str">
        <f>E11</f>
        <v>Year 1</v>
      </c>
      <c r="F92" s="269" t="str">
        <f>F11</f>
        <v>Year 2</v>
      </c>
      <c r="G92" s="269" t="str">
        <f>G11</f>
        <v>Year 3</v>
      </c>
      <c r="H92" s="269" t="str">
        <f>H11</f>
        <v>Year 4</v>
      </c>
      <c r="I92" s="269" t="str">
        <f>I11</f>
        <v>Year 5</v>
      </c>
      <c r="J92" s="304" t="s">
        <v>1</v>
      </c>
      <c r="M92" s="554" t="s">
        <v>108</v>
      </c>
      <c r="N92" s="306" t="s">
        <v>14</v>
      </c>
      <c r="O92" s="306" t="s">
        <v>209</v>
      </c>
      <c r="P92" s="306" t="s">
        <v>81</v>
      </c>
      <c r="Q92" s="306" t="s">
        <v>91</v>
      </c>
      <c r="R92" s="306" t="s">
        <v>93</v>
      </c>
      <c r="S92" s="306" t="s">
        <v>81</v>
      </c>
      <c r="T92" s="306" t="s">
        <v>155</v>
      </c>
      <c r="U92" s="578" t="s">
        <v>30</v>
      </c>
      <c r="V92" s="579" t="s">
        <v>31</v>
      </c>
      <c r="W92" s="579" t="s">
        <v>32</v>
      </c>
      <c r="X92" s="580" t="s">
        <v>33</v>
      </c>
      <c r="Y92" s="580" t="s">
        <v>34</v>
      </c>
    </row>
    <row r="93" spans="1:25" ht="13.15">
      <c r="A93" s="570" t="e">
        <f>IF('Cumulative Budget Request '!#REF!='Split budget (C)'!$L$1,'Cumulative Budget Request '!A92,0)</f>
        <v>#REF!</v>
      </c>
      <c r="B93" s="571" t="e">
        <f>IF('Cumulative Budget Request '!#REF!='Split budget (C)'!$L$1,'Cumulative Budget Request '!B92,0)</f>
        <v>#REF!</v>
      </c>
      <c r="C93" s="259"/>
      <c r="D93" s="337" t="s">
        <v>112</v>
      </c>
      <c r="E93" s="338" t="e">
        <f>ROUND($R93*$S93*T93,6)</f>
        <v>#REF!</v>
      </c>
      <c r="F93" s="338" t="e">
        <f>ROUND($R94*$S94*T94,6)</f>
        <v>#REF!</v>
      </c>
      <c r="G93" s="338" t="e">
        <f>ROUND($R95*$S95*T95,6)</f>
        <v>#REF!</v>
      </c>
      <c r="H93" s="338" t="e">
        <f>ROUND($R96*$S96*T96,6)</f>
        <v>#REF!</v>
      </c>
      <c r="I93" s="338" t="e">
        <f>ROUND($R97*$S97*T97,6)</f>
        <v>#REF!</v>
      </c>
      <c r="J93" s="304"/>
      <c r="K93" s="267"/>
      <c r="L93" s="267"/>
      <c r="M93" s="405" t="e">
        <f>IF('Cumulative Budget Request '!#REF!='Split budget (C)'!$L$1,'Cumulative Budget Request '!I92,0)</f>
        <v>#REF!</v>
      </c>
      <c r="N93" s="498" t="e">
        <f>ROUND(M93/12,2)</f>
        <v>#REF!</v>
      </c>
      <c r="O93" s="498" t="e">
        <f>IF('Cumulative Budget Request '!#REF!='Split budget (C)'!$L$1,'Cumulative Budget Request '!K92,0)</f>
        <v>#REF!</v>
      </c>
      <c r="P93" s="565" t="e">
        <f>IF('Cumulative Budget Request '!#REF!='Split budget (C)'!$L$1,'Cumulative Budget Request '!L92,0)</f>
        <v>#REF!</v>
      </c>
      <c r="Q93" s="237" t="e">
        <f>IF('Cumulative Budget Request '!#REF!='Split budget (C)'!$L$1,'Cumulative Budget Request '!M92,0)</f>
        <v>#REF!</v>
      </c>
      <c r="R93" s="495" t="e">
        <f>IF('Cumulative Budget Request '!#REF!='Split budget (C)'!$L$1,'Cumulative Budget Request '!N92,0)</f>
        <v>#REF!</v>
      </c>
      <c r="S93" s="333" t="e">
        <f>IF('Cumulative Budget Request '!#REF!='Split budget (C)'!$L$1,'Cumulative Budget Request '!O92,0)</f>
        <v>#REF!</v>
      </c>
      <c r="T93" s="237" t="e">
        <f>IF('Cumulative Budget Request '!#REF!='Split budget (C)'!$L$1,'Cumulative Budget Request '!P92,0)</f>
        <v>#REF!</v>
      </c>
      <c r="U93" s="581">
        <f>IFERROR((E96+E97)/E95,0)</f>
        <v>0</v>
      </c>
      <c r="V93" s="581">
        <f t="shared" ref="V93:Y93" si="26">IFERROR((F96+F97)/F95,0)</f>
        <v>0</v>
      </c>
      <c r="W93" s="581">
        <f t="shared" si="26"/>
        <v>0</v>
      </c>
      <c r="X93" s="581">
        <f t="shared" si="26"/>
        <v>0</v>
      </c>
      <c r="Y93" s="581">
        <f t="shared" si="26"/>
        <v>0</v>
      </c>
    </row>
    <row r="94" spans="1:25" ht="13.15">
      <c r="A94" s="252"/>
      <c r="B94" s="340"/>
      <c r="C94" s="259"/>
      <c r="D94" s="337" t="s">
        <v>158</v>
      </c>
      <c r="E94" s="294" t="e">
        <f>T93</f>
        <v>#REF!</v>
      </c>
      <c r="F94" s="294" t="e">
        <f>T94</f>
        <v>#REF!</v>
      </c>
      <c r="G94" s="294" t="e">
        <f>T95</f>
        <v>#REF!</v>
      </c>
      <c r="H94" s="294" t="e">
        <f>T96</f>
        <v>#REF!</v>
      </c>
      <c r="I94" s="294" t="e">
        <f>T97</f>
        <v>#REF!</v>
      </c>
      <c r="J94" s="304"/>
      <c r="K94" s="267"/>
      <c r="L94" s="267"/>
      <c r="M94" s="500"/>
      <c r="N94" s="498"/>
      <c r="O94" s="496"/>
      <c r="P94" s="496"/>
      <c r="Q94" s="237" t="e">
        <f>IF('Cumulative Budget Request '!#REF!='Split budget (C)'!$L$1,'Cumulative Budget Request '!M93,0)</f>
        <v>#REF!</v>
      </c>
      <c r="R94" s="495" t="e">
        <f>IF('Cumulative Budget Request '!#REF!='Split budget (C)'!$L$1,'Cumulative Budget Request '!N93,0)</f>
        <v>#REF!</v>
      </c>
      <c r="S94" s="333" t="e">
        <f>IF('Cumulative Budget Request '!#REF!='Split budget (C)'!$L$1,'Cumulative Budget Request '!O93,0)</f>
        <v>#REF!</v>
      </c>
      <c r="T94" s="237" t="e">
        <f>IF('Cumulative Budget Request '!#REF!='Split budget (C)'!$L$1,'Cumulative Budget Request '!P93,0)</f>
        <v>#REF!</v>
      </c>
      <c r="U94" s="581"/>
      <c r="V94" s="581"/>
      <c r="W94" s="581"/>
      <c r="X94" s="581"/>
      <c r="Y94" s="581"/>
    </row>
    <row r="95" spans="1:25">
      <c r="A95" s="264"/>
      <c r="C95" s="338"/>
      <c r="D95" s="318" t="s">
        <v>14</v>
      </c>
      <c r="E95" s="439" t="e">
        <f>ROUND((N93+O93)*E93*Q93,0)</f>
        <v>#REF!</v>
      </c>
      <c r="F95" s="439" t="e">
        <f>ROUND((N93+O93)*F93*Q93*Q94,0)</f>
        <v>#REF!</v>
      </c>
      <c r="G95" s="439" t="e">
        <f>ROUND((N93+O93)*G93*Q93*Q94*Q95,0)</f>
        <v>#REF!</v>
      </c>
      <c r="H95" s="439" t="e">
        <f>ROUND((N93+O93)*H93*Q93*Q94*Q95*Q96,0)</f>
        <v>#REF!</v>
      </c>
      <c r="I95" s="439" t="e">
        <f>ROUND((N93+O93)*I93*Q93*Q94*Q95*Q96*Q97,0)</f>
        <v>#REF!</v>
      </c>
      <c r="J95" s="441" t="e">
        <f>SUM(E95:I95)</f>
        <v>#REF!</v>
      </c>
      <c r="M95" s="499"/>
      <c r="N95" s="496"/>
      <c r="O95" s="496"/>
      <c r="P95" s="496"/>
      <c r="Q95" s="237" t="e">
        <f>IF('Cumulative Budget Request '!#REF!='Split budget (C)'!$L$1,'Cumulative Budget Request '!M94,0)</f>
        <v>#REF!</v>
      </c>
      <c r="R95" s="495" t="e">
        <f>IF('Cumulative Budget Request '!#REF!='Split budget (C)'!$L$1,'Cumulative Budget Request '!N94,0)</f>
        <v>#REF!</v>
      </c>
      <c r="S95" s="333" t="e">
        <f>IF('Cumulative Budget Request '!#REF!='Split budget (C)'!$L$1,'Cumulative Budget Request '!O94,0)</f>
        <v>#REF!</v>
      </c>
      <c r="T95" s="237" t="e">
        <f>IF('Cumulative Budget Request '!#REF!='Split budget (C)'!$L$1,'Cumulative Budget Request '!P94,0)</f>
        <v>#REF!</v>
      </c>
      <c r="U95" s="581"/>
      <c r="V95" s="581"/>
      <c r="W95" s="581"/>
      <c r="X95" s="581"/>
      <c r="Y95" s="581"/>
    </row>
    <row r="96" spans="1:25">
      <c r="A96" s="264"/>
      <c r="B96" s="328"/>
      <c r="C96" s="338"/>
      <c r="D96" s="318" t="s">
        <v>29</v>
      </c>
      <c r="E96" s="438" t="e">
        <f>ROUND(E95*$Q$8,0)</f>
        <v>#REF!</v>
      </c>
      <c r="F96" s="438" t="e">
        <f>ROUND(F95*$Q$8,0)</f>
        <v>#REF!</v>
      </c>
      <c r="G96" s="438" t="e">
        <f>ROUND(G95*$Q$8,0)</f>
        <v>#REF!</v>
      </c>
      <c r="H96" s="438" t="e">
        <f>ROUND(H95*$Q$8,0)</f>
        <v>#REF!</v>
      </c>
      <c r="I96" s="438" t="e">
        <f>ROUND(I95*$Q$8,0)</f>
        <v>#REF!</v>
      </c>
      <c r="J96" s="441" t="e">
        <f>SUM(E96:I96)</f>
        <v>#REF!</v>
      </c>
      <c r="M96" s="499"/>
      <c r="N96" s="496"/>
      <c r="O96" s="496"/>
      <c r="P96" s="496"/>
      <c r="Q96" s="237" t="e">
        <f>IF('Cumulative Budget Request '!#REF!='Split budget (C)'!$L$1,'Cumulative Budget Request '!M95,0)</f>
        <v>#REF!</v>
      </c>
      <c r="R96" s="495" t="e">
        <f>IF('Cumulative Budget Request '!#REF!='Split budget (C)'!$L$1,'Cumulative Budget Request '!N95,0)</f>
        <v>#REF!</v>
      </c>
      <c r="S96" s="333" t="e">
        <f>IF('Cumulative Budget Request '!#REF!='Split budget (C)'!$L$1,'Cumulative Budget Request '!O95,0)</f>
        <v>#REF!</v>
      </c>
      <c r="T96" s="237" t="e">
        <f>IF('Cumulative Budget Request '!#REF!='Split budget (C)'!$L$1,'Cumulative Budget Request '!P95,0)</f>
        <v>#REF!</v>
      </c>
      <c r="U96" s="581"/>
      <c r="V96" s="581"/>
      <c r="W96" s="581"/>
      <c r="X96" s="581"/>
      <c r="Y96" s="581"/>
    </row>
    <row r="97" spans="1:25" ht="15">
      <c r="A97" s="264"/>
      <c r="B97" s="328"/>
      <c r="C97" s="338"/>
      <c r="D97" s="318" t="s">
        <v>28</v>
      </c>
      <c r="E97" s="456" t="e">
        <f>ROUND($Q$9*E93,0)</f>
        <v>#REF!</v>
      </c>
      <c r="F97" s="456" t="e">
        <f>ROUND($Q$9*F93,0)</f>
        <v>#REF!</v>
      </c>
      <c r="G97" s="456" t="e">
        <f>ROUND($Q$9*G93,0)</f>
        <v>#REF!</v>
      </c>
      <c r="H97" s="456" t="e">
        <f>ROUND($Q$9*H93,0)</f>
        <v>#REF!</v>
      </c>
      <c r="I97" s="456" t="e">
        <f>ROUND($Q$9*I93,0)</f>
        <v>#REF!</v>
      </c>
      <c r="J97" s="457" t="e">
        <f>SUM(E97:I97)</f>
        <v>#REF!</v>
      </c>
      <c r="M97" s="499"/>
      <c r="N97" s="496"/>
      <c r="O97" s="496"/>
      <c r="P97" s="496"/>
      <c r="Q97" s="237" t="e">
        <f>IF('Cumulative Budget Request '!#REF!='Split budget (C)'!$L$1,'Cumulative Budget Request '!M96,0)</f>
        <v>#REF!</v>
      </c>
      <c r="R97" s="495" t="e">
        <f>IF('Cumulative Budget Request '!#REF!='Split budget (C)'!$L$1,'Cumulative Budget Request '!N96,0)</f>
        <v>#REF!</v>
      </c>
      <c r="S97" s="333" t="e">
        <f>IF('Cumulative Budget Request '!#REF!='Split budget (C)'!$L$1,'Cumulative Budget Request '!O96,0)</f>
        <v>#REF!</v>
      </c>
      <c r="T97" s="237" t="e">
        <f>IF('Cumulative Budget Request '!#REF!='Split budget (C)'!$L$1,'Cumulative Budget Request '!P96,0)</f>
        <v>#REF!</v>
      </c>
      <c r="U97" s="581"/>
      <c r="V97" s="581"/>
      <c r="W97" s="581"/>
      <c r="X97" s="581"/>
      <c r="Y97" s="581"/>
    </row>
    <row r="98" spans="1:25">
      <c r="A98" s="264"/>
      <c r="B98" s="328"/>
      <c r="C98" s="338"/>
      <c r="D98" s="322" t="s">
        <v>157</v>
      </c>
      <c r="E98" s="458" t="e">
        <f>SUM(E96:E97)</f>
        <v>#REF!</v>
      </c>
      <c r="F98" s="458" t="e">
        <f t="shared" ref="F98:I98" si="27">SUM(F96:F97)</f>
        <v>#REF!</v>
      </c>
      <c r="G98" s="458" t="e">
        <f t="shared" si="27"/>
        <v>#REF!</v>
      </c>
      <c r="H98" s="458" t="e">
        <f t="shared" si="27"/>
        <v>#REF!</v>
      </c>
      <c r="I98" s="458" t="e">
        <f t="shared" si="27"/>
        <v>#REF!</v>
      </c>
      <c r="J98" s="459" t="e">
        <f>SUM(J96:J97)</f>
        <v>#REF!</v>
      </c>
      <c r="M98" s="499"/>
      <c r="N98" s="496"/>
      <c r="O98" s="496"/>
      <c r="P98" s="496"/>
      <c r="Q98" s="318"/>
      <c r="R98" s="501"/>
      <c r="S98" s="321"/>
      <c r="T98" s="502"/>
      <c r="U98" s="583"/>
      <c r="V98" s="584"/>
      <c r="W98" s="582"/>
      <c r="X98" s="582"/>
      <c r="Y98" s="582"/>
    </row>
    <row r="99" spans="1:25">
      <c r="C99" s="338"/>
      <c r="D99" s="318"/>
      <c r="E99" s="268"/>
      <c r="F99" s="268"/>
      <c r="G99" s="268"/>
      <c r="H99" s="268"/>
      <c r="I99" s="268"/>
      <c r="J99" s="291"/>
      <c r="M99" s="499"/>
      <c r="N99" s="496"/>
      <c r="O99" s="496"/>
      <c r="P99" s="496"/>
      <c r="Q99" s="337"/>
      <c r="R99" s="496"/>
      <c r="S99" s="337"/>
      <c r="T99" s="503"/>
      <c r="U99" s="585"/>
      <c r="V99" s="585"/>
      <c r="W99" s="585"/>
      <c r="X99" s="585"/>
      <c r="Y99" s="585"/>
    </row>
    <row r="100" spans="1:25" ht="13.15">
      <c r="A100" s="570" t="e">
        <f>IF('Cumulative Budget Request '!#REF!='Split budget (C)'!$L$1,'Cumulative Budget Request '!A99,0)</f>
        <v>#REF!</v>
      </c>
      <c r="B100" s="571" t="e">
        <f>IF('Cumulative Budget Request '!#REF!='Split budget (C)'!$L$1,'Cumulative Budget Request '!B99,0)</f>
        <v>#REF!</v>
      </c>
      <c r="C100" s="259"/>
      <c r="D100" s="337" t="s">
        <v>112</v>
      </c>
      <c r="E100" s="338" t="e">
        <f>ROUND($R100*$S100*T100,6)</f>
        <v>#REF!</v>
      </c>
      <c r="F100" s="338" t="e">
        <f>ROUND($R101*$S101*T101,6)</f>
        <v>#REF!</v>
      </c>
      <c r="G100" s="338" t="e">
        <f>ROUND($R102*$S102*T102,6)</f>
        <v>#REF!</v>
      </c>
      <c r="H100" s="338" t="e">
        <f>ROUND($R103*$S103*T103,6)</f>
        <v>#REF!</v>
      </c>
      <c r="I100" s="338" t="e">
        <f>ROUND($R104*$S104*T104,6)</f>
        <v>#REF!</v>
      </c>
      <c r="J100" s="304"/>
      <c r="M100" s="405" t="e">
        <f>IF('Cumulative Budget Request '!#REF!='Split budget (C)'!$L$1,'Cumulative Budget Request '!I99,0)</f>
        <v>#REF!</v>
      </c>
      <c r="N100" s="498" t="e">
        <f>ROUND(M100/12,2)</f>
        <v>#REF!</v>
      </c>
      <c r="O100" s="498" t="e">
        <f>IF('Cumulative Budget Request '!#REF!='Split budget (C)'!$L$1,'Cumulative Budget Request '!K99,0)</f>
        <v>#REF!</v>
      </c>
      <c r="P100" s="565" t="e">
        <f>IF('Cumulative Budget Request '!#REF!='Split budget (C)'!$L$1,'Cumulative Budget Request '!L99,0)</f>
        <v>#REF!</v>
      </c>
      <c r="Q100" s="237" t="e">
        <f>IF('Cumulative Budget Request '!#REF!='Split budget (C)'!$L$1,'Cumulative Budget Request '!M99,0)</f>
        <v>#REF!</v>
      </c>
      <c r="R100" s="495" t="e">
        <f>IF('Cumulative Budget Request '!#REF!='Split budget (C)'!$L$1,'Cumulative Budget Request '!N99,0)</f>
        <v>#REF!</v>
      </c>
      <c r="S100" s="333" t="e">
        <f>IF('Cumulative Budget Request '!#REF!='Split budget (C)'!$L$1,'Cumulative Budget Request '!O99,0)</f>
        <v>#REF!</v>
      </c>
      <c r="T100" s="237" t="e">
        <f>IF('Cumulative Budget Request '!#REF!='Split budget (C)'!$L$1,'Cumulative Budget Request '!P99,0)</f>
        <v>#REF!</v>
      </c>
      <c r="U100" s="581">
        <f>IFERROR((E103+E104)/E102,0)</f>
        <v>0</v>
      </c>
      <c r="V100" s="581">
        <f t="shared" ref="V100:Y100" si="28">IFERROR((F103+F104)/F102,0)</f>
        <v>0</v>
      </c>
      <c r="W100" s="581">
        <f t="shared" si="28"/>
        <v>0</v>
      </c>
      <c r="X100" s="581">
        <f t="shared" si="28"/>
        <v>0</v>
      </c>
      <c r="Y100" s="581">
        <f t="shared" si="28"/>
        <v>0</v>
      </c>
    </row>
    <row r="101" spans="1:25" ht="13.15">
      <c r="A101" s="252"/>
      <c r="B101" s="340"/>
      <c r="C101" s="259"/>
      <c r="D101" s="337" t="s">
        <v>158</v>
      </c>
      <c r="E101" s="294" t="e">
        <f>T100</f>
        <v>#REF!</v>
      </c>
      <c r="F101" s="294" t="e">
        <f>T101</f>
        <v>#REF!</v>
      </c>
      <c r="G101" s="294" t="e">
        <f>T102</f>
        <v>#REF!</v>
      </c>
      <c r="H101" s="294" t="e">
        <f>T103</f>
        <v>#REF!</v>
      </c>
      <c r="I101" s="294" t="e">
        <f>T104</f>
        <v>#REF!</v>
      </c>
      <c r="J101" s="304"/>
      <c r="M101" s="500"/>
      <c r="N101" s="498"/>
      <c r="O101" s="496"/>
      <c r="P101" s="496"/>
      <c r="Q101" s="237" t="e">
        <f>IF('Cumulative Budget Request '!#REF!='Split budget (C)'!$L$1,'Cumulative Budget Request '!M100,0)</f>
        <v>#REF!</v>
      </c>
      <c r="R101" s="495" t="e">
        <f>IF('Cumulative Budget Request '!#REF!='Split budget (C)'!$L$1,'Cumulative Budget Request '!N100,0)</f>
        <v>#REF!</v>
      </c>
      <c r="S101" s="333" t="e">
        <f>IF('Cumulative Budget Request '!#REF!='Split budget (C)'!$L$1,'Cumulative Budget Request '!O100,0)</f>
        <v>#REF!</v>
      </c>
      <c r="T101" s="237" t="e">
        <f>IF('Cumulative Budget Request '!#REF!='Split budget (C)'!$L$1,'Cumulative Budget Request '!P100,0)</f>
        <v>#REF!</v>
      </c>
      <c r="U101" s="581"/>
      <c r="V101" s="581"/>
      <c r="W101" s="581"/>
      <c r="X101" s="581"/>
      <c r="Y101" s="581"/>
    </row>
    <row r="102" spans="1:25">
      <c r="A102" s="264"/>
      <c r="B102" s="328"/>
      <c r="C102" s="338"/>
      <c r="D102" s="318" t="s">
        <v>14</v>
      </c>
      <c r="E102" s="439" t="e">
        <f>ROUND((N100+O100)*E100*Q100,0)</f>
        <v>#REF!</v>
      </c>
      <c r="F102" s="439" t="e">
        <f>ROUND((N100+O100)*F100*Q100*Q101,0)</f>
        <v>#REF!</v>
      </c>
      <c r="G102" s="439" t="e">
        <f>ROUND((N100+O100)*G100*Q100*Q101*Q102,0)</f>
        <v>#REF!</v>
      </c>
      <c r="H102" s="439" t="e">
        <f>ROUND((N100+O100)*H100*Q100*Q101*Q102*Q103,0)</f>
        <v>#REF!</v>
      </c>
      <c r="I102" s="439" t="e">
        <f>ROUND((N100+O100)*I100*Q100*Q101*Q102*Q103*Q104,0)</f>
        <v>#REF!</v>
      </c>
      <c r="J102" s="441" t="e">
        <f>SUM(E102:I102)</f>
        <v>#REF!</v>
      </c>
      <c r="M102" s="499"/>
      <c r="N102" s="496"/>
      <c r="O102" s="496"/>
      <c r="P102" s="496"/>
      <c r="Q102" s="237" t="e">
        <f>IF('Cumulative Budget Request '!#REF!='Split budget (C)'!$L$1,'Cumulative Budget Request '!M101,0)</f>
        <v>#REF!</v>
      </c>
      <c r="R102" s="495" t="e">
        <f>IF('Cumulative Budget Request '!#REF!='Split budget (C)'!$L$1,'Cumulative Budget Request '!N101,0)</f>
        <v>#REF!</v>
      </c>
      <c r="S102" s="333" t="e">
        <f>IF('Cumulative Budget Request '!#REF!='Split budget (C)'!$L$1,'Cumulative Budget Request '!O101,0)</f>
        <v>#REF!</v>
      </c>
      <c r="T102" s="237" t="e">
        <f>IF('Cumulative Budget Request '!#REF!='Split budget (C)'!$L$1,'Cumulative Budget Request '!P101,0)</f>
        <v>#REF!</v>
      </c>
      <c r="U102" s="581"/>
      <c r="V102" s="581"/>
      <c r="W102" s="581"/>
      <c r="X102" s="581"/>
      <c r="Y102" s="581"/>
    </row>
    <row r="103" spans="1:25">
      <c r="A103" s="264"/>
      <c r="B103" s="328"/>
      <c r="C103" s="338"/>
      <c r="D103" s="318" t="s">
        <v>29</v>
      </c>
      <c r="E103" s="438" t="e">
        <f>ROUND(E102*$Q$8,0)</f>
        <v>#REF!</v>
      </c>
      <c r="F103" s="438" t="e">
        <f>ROUND(F102*$Q$8,0)</f>
        <v>#REF!</v>
      </c>
      <c r="G103" s="438" t="e">
        <f>ROUND(G102*$Q$8,0)</f>
        <v>#REF!</v>
      </c>
      <c r="H103" s="438" t="e">
        <f>ROUND(H102*$Q$8,0)</f>
        <v>#REF!</v>
      </c>
      <c r="I103" s="438" t="e">
        <f>ROUND(I102*$Q$8,0)</f>
        <v>#REF!</v>
      </c>
      <c r="J103" s="441" t="e">
        <f>SUM(E103:I103)</f>
        <v>#REF!</v>
      </c>
      <c r="M103" s="499"/>
      <c r="N103" s="496"/>
      <c r="O103" s="496"/>
      <c r="P103" s="496"/>
      <c r="Q103" s="237" t="e">
        <f>IF('Cumulative Budget Request '!#REF!='Split budget (C)'!$L$1,'Cumulative Budget Request '!M102,0)</f>
        <v>#REF!</v>
      </c>
      <c r="R103" s="495" t="e">
        <f>IF('Cumulative Budget Request '!#REF!='Split budget (C)'!$L$1,'Cumulative Budget Request '!N102,0)</f>
        <v>#REF!</v>
      </c>
      <c r="S103" s="333" t="e">
        <f>IF('Cumulative Budget Request '!#REF!='Split budget (C)'!$L$1,'Cumulative Budget Request '!O102,0)</f>
        <v>#REF!</v>
      </c>
      <c r="T103" s="237" t="e">
        <f>IF('Cumulative Budget Request '!#REF!='Split budget (C)'!$L$1,'Cumulative Budget Request '!P102,0)</f>
        <v>#REF!</v>
      </c>
      <c r="U103" s="581"/>
      <c r="V103" s="581"/>
      <c r="W103" s="581"/>
      <c r="X103" s="581"/>
      <c r="Y103" s="581"/>
    </row>
    <row r="104" spans="1:25" ht="15">
      <c r="A104" s="264"/>
      <c r="B104" s="328"/>
      <c r="C104" s="338"/>
      <c r="D104" s="318" t="s">
        <v>28</v>
      </c>
      <c r="E104" s="456" t="e">
        <f>ROUND($Q$9*E100,0)</f>
        <v>#REF!</v>
      </c>
      <c r="F104" s="456" t="e">
        <f>ROUND($Q$9*F100,0)</f>
        <v>#REF!</v>
      </c>
      <c r="G104" s="456" t="e">
        <f>ROUND($Q$9*G100,0)</f>
        <v>#REF!</v>
      </c>
      <c r="H104" s="456" t="e">
        <f>ROUND($Q$9*H100,0)</f>
        <v>#REF!</v>
      </c>
      <c r="I104" s="456" t="e">
        <f>ROUND($Q$9*I100,0)</f>
        <v>#REF!</v>
      </c>
      <c r="J104" s="457" t="e">
        <f>SUM(E104:I104)</f>
        <v>#REF!</v>
      </c>
      <c r="M104" s="499"/>
      <c r="N104" s="496"/>
      <c r="O104" s="496"/>
      <c r="P104" s="496"/>
      <c r="Q104" s="237" t="e">
        <f>IF('Cumulative Budget Request '!#REF!='Split budget (C)'!$L$1,'Cumulative Budget Request '!M103,0)</f>
        <v>#REF!</v>
      </c>
      <c r="R104" s="495" t="e">
        <f>IF('Cumulative Budget Request '!#REF!='Split budget (C)'!$L$1,'Cumulative Budget Request '!N103,0)</f>
        <v>#REF!</v>
      </c>
      <c r="S104" s="333" t="e">
        <f>IF('Cumulative Budget Request '!#REF!='Split budget (C)'!$L$1,'Cumulative Budget Request '!O103,0)</f>
        <v>#REF!</v>
      </c>
      <c r="T104" s="237" t="e">
        <f>IF('Cumulative Budget Request '!#REF!='Split budget (C)'!$L$1,'Cumulative Budget Request '!P103,0)</f>
        <v>#REF!</v>
      </c>
      <c r="U104" s="581"/>
      <c r="V104" s="581"/>
      <c r="W104" s="581"/>
      <c r="X104" s="581"/>
      <c r="Y104" s="581"/>
    </row>
    <row r="105" spans="1:25">
      <c r="A105" s="264"/>
      <c r="B105" s="328"/>
      <c r="C105" s="338"/>
      <c r="D105" s="322" t="s">
        <v>157</v>
      </c>
      <c r="E105" s="458" t="e">
        <f>SUM(E103:E104)</f>
        <v>#REF!</v>
      </c>
      <c r="F105" s="458" t="e">
        <f t="shared" ref="F105:I105" si="29">SUM(F103:F104)</f>
        <v>#REF!</v>
      </c>
      <c r="G105" s="458" t="e">
        <f t="shared" si="29"/>
        <v>#REF!</v>
      </c>
      <c r="H105" s="458" t="e">
        <f t="shared" si="29"/>
        <v>#REF!</v>
      </c>
      <c r="I105" s="458" t="e">
        <f t="shared" si="29"/>
        <v>#REF!</v>
      </c>
      <c r="J105" s="459" t="e">
        <f>SUM(J103:J104)</f>
        <v>#REF!</v>
      </c>
      <c r="M105" s="499"/>
      <c r="N105" s="496"/>
      <c r="O105" s="496"/>
      <c r="P105" s="496"/>
      <c r="Q105" s="318"/>
      <c r="R105" s="501"/>
      <c r="S105" s="321"/>
      <c r="T105" s="502"/>
      <c r="U105" s="583"/>
      <c r="V105" s="584"/>
      <c r="W105" s="582"/>
      <c r="X105" s="582"/>
      <c r="Y105" s="582"/>
    </row>
    <row r="106" spans="1:25">
      <c r="A106" s="264"/>
      <c r="B106" s="328"/>
      <c r="C106" s="338"/>
      <c r="D106" s="318"/>
      <c r="E106" s="268"/>
      <c r="F106" s="268"/>
      <c r="G106" s="268"/>
      <c r="H106" s="268"/>
      <c r="I106" s="268"/>
      <c r="J106" s="291"/>
      <c r="M106" s="499"/>
      <c r="N106" s="496"/>
      <c r="O106" s="496"/>
      <c r="P106" s="496"/>
      <c r="Q106" s="337"/>
      <c r="R106" s="496"/>
      <c r="S106" s="337"/>
      <c r="T106" s="503"/>
      <c r="U106" s="585"/>
      <c r="V106" s="585"/>
      <c r="W106" s="585"/>
      <c r="X106" s="585"/>
      <c r="Y106" s="585"/>
    </row>
    <row r="107" spans="1:25" ht="13.15">
      <c r="A107" s="570" t="e">
        <f>IF('Cumulative Budget Request '!#REF!='Split budget (C)'!$L$1,'Cumulative Budget Request '!A106,0)</f>
        <v>#REF!</v>
      </c>
      <c r="B107" s="571" t="e">
        <f>IF('Cumulative Budget Request '!#REF!='Split budget (C)'!$L$1,'Cumulative Budget Request '!B106,0)</f>
        <v>#REF!</v>
      </c>
      <c r="C107" s="259"/>
      <c r="D107" s="337" t="s">
        <v>112</v>
      </c>
      <c r="E107" s="338" t="e">
        <f>ROUND($R107*$S107*T107,6)</f>
        <v>#REF!</v>
      </c>
      <c r="F107" s="338" t="e">
        <f>ROUND($R108*$S108*T108,6)</f>
        <v>#REF!</v>
      </c>
      <c r="G107" s="338" t="e">
        <f>ROUND($R109*$S109*T109,6)</f>
        <v>#REF!</v>
      </c>
      <c r="H107" s="338" t="e">
        <f>ROUND($R110*$S110*T110,6)</f>
        <v>#REF!</v>
      </c>
      <c r="I107" s="338" t="e">
        <f>ROUND($R111*$S111*T111,6)</f>
        <v>#REF!</v>
      </c>
      <c r="J107" s="304"/>
      <c r="M107" s="405" t="e">
        <f>IF('Cumulative Budget Request '!#REF!='Split budget (C)'!$L$1,'Cumulative Budget Request '!I106,0)</f>
        <v>#REF!</v>
      </c>
      <c r="N107" s="498" t="e">
        <f>ROUND(M107/12,2)</f>
        <v>#REF!</v>
      </c>
      <c r="O107" s="498" t="e">
        <f>IF('Cumulative Budget Request '!#REF!='Split budget (C)'!$L$1,'Cumulative Budget Request '!K106,0)</f>
        <v>#REF!</v>
      </c>
      <c r="P107" s="565" t="e">
        <f>IF('Cumulative Budget Request '!#REF!='Split budget (C)'!$L$1,'Cumulative Budget Request '!L106,0)</f>
        <v>#REF!</v>
      </c>
      <c r="Q107" s="237" t="e">
        <f>IF('Cumulative Budget Request '!#REF!='Split budget (C)'!$L$1,'Cumulative Budget Request '!M106,0)</f>
        <v>#REF!</v>
      </c>
      <c r="R107" s="495" t="e">
        <f>IF('Cumulative Budget Request '!#REF!='Split budget (C)'!$L$1,'Cumulative Budget Request '!N106,0)</f>
        <v>#REF!</v>
      </c>
      <c r="S107" s="333" t="e">
        <f>IF('Cumulative Budget Request '!#REF!='Split budget (C)'!$L$1,'Cumulative Budget Request '!O106,0)</f>
        <v>#REF!</v>
      </c>
      <c r="T107" s="237" t="e">
        <f>IF('Cumulative Budget Request '!#REF!='Split budget (C)'!$L$1,'Cumulative Budget Request '!P106,0)</f>
        <v>#REF!</v>
      </c>
      <c r="U107" s="581">
        <f>IFERROR((E110+E111)/E109,0)</f>
        <v>0</v>
      </c>
      <c r="V107" s="581">
        <f t="shared" ref="V107:Y107" si="30">IFERROR((F110+F111)/F109,0)</f>
        <v>0</v>
      </c>
      <c r="W107" s="581">
        <f t="shared" si="30"/>
        <v>0</v>
      </c>
      <c r="X107" s="581">
        <f t="shared" si="30"/>
        <v>0</v>
      </c>
      <c r="Y107" s="581">
        <f t="shared" si="30"/>
        <v>0</v>
      </c>
    </row>
    <row r="108" spans="1:25" ht="13.15">
      <c r="A108" s="252"/>
      <c r="B108" s="340"/>
      <c r="C108" s="259"/>
      <c r="D108" s="337" t="s">
        <v>158</v>
      </c>
      <c r="E108" s="294" t="e">
        <f>T107</f>
        <v>#REF!</v>
      </c>
      <c r="F108" s="294" t="e">
        <f>T108</f>
        <v>#REF!</v>
      </c>
      <c r="G108" s="294" t="e">
        <f>T109</f>
        <v>#REF!</v>
      </c>
      <c r="H108" s="294" t="e">
        <f>T110</f>
        <v>#REF!</v>
      </c>
      <c r="I108" s="294" t="e">
        <f>T111</f>
        <v>#REF!</v>
      </c>
      <c r="J108" s="304"/>
      <c r="M108" s="500"/>
      <c r="N108" s="498"/>
      <c r="O108" s="496"/>
      <c r="P108" s="496"/>
      <c r="Q108" s="237" t="e">
        <f>IF('Cumulative Budget Request '!#REF!='Split budget (C)'!$L$1,'Cumulative Budget Request '!M107,0)</f>
        <v>#REF!</v>
      </c>
      <c r="R108" s="495" t="e">
        <f>IF('Cumulative Budget Request '!#REF!='Split budget (C)'!$L$1,'Cumulative Budget Request '!N107,0)</f>
        <v>#REF!</v>
      </c>
      <c r="S108" s="333" t="e">
        <f>IF('Cumulative Budget Request '!#REF!='Split budget (C)'!$L$1,'Cumulative Budget Request '!O107,0)</f>
        <v>#REF!</v>
      </c>
      <c r="T108" s="237" t="e">
        <f>IF('Cumulative Budget Request '!#REF!='Split budget (C)'!$L$1,'Cumulative Budget Request '!P107,0)</f>
        <v>#REF!</v>
      </c>
      <c r="U108" s="581"/>
      <c r="V108" s="581"/>
      <c r="W108" s="581"/>
      <c r="X108" s="581"/>
      <c r="Y108" s="581"/>
    </row>
    <row r="109" spans="1:25">
      <c r="A109" s="264"/>
      <c r="B109" s="328"/>
      <c r="C109" s="338"/>
      <c r="D109" s="318" t="s">
        <v>14</v>
      </c>
      <c r="E109" s="439" t="e">
        <f>ROUND((N107+O107)*E107*Q107,0)</f>
        <v>#REF!</v>
      </c>
      <c r="F109" s="439" t="e">
        <f>ROUND((N107+O107)*F107*Q107*Q108,0)</f>
        <v>#REF!</v>
      </c>
      <c r="G109" s="439" t="e">
        <f>ROUND((N107+O107)*G107*Q107*Q108*Q109,0)</f>
        <v>#REF!</v>
      </c>
      <c r="H109" s="439" t="e">
        <f>ROUND((N107+O107)*H107*Q107*Q108*Q109*Q110,0)</f>
        <v>#REF!</v>
      </c>
      <c r="I109" s="439" t="e">
        <f>ROUND((N107+O107)*I107*Q107*Q108*Q109*Q110*Q111,0)</f>
        <v>#REF!</v>
      </c>
      <c r="J109" s="441" t="e">
        <f>SUM(E109:I109)</f>
        <v>#REF!</v>
      </c>
      <c r="M109" s="499"/>
      <c r="N109" s="496"/>
      <c r="O109" s="496"/>
      <c r="P109" s="496"/>
      <c r="Q109" s="237" t="e">
        <f>IF('Cumulative Budget Request '!#REF!='Split budget (C)'!$L$1,'Cumulative Budget Request '!M108,0)</f>
        <v>#REF!</v>
      </c>
      <c r="R109" s="495" t="e">
        <f>IF('Cumulative Budget Request '!#REF!='Split budget (C)'!$L$1,'Cumulative Budget Request '!N108,0)</f>
        <v>#REF!</v>
      </c>
      <c r="S109" s="333" t="e">
        <f>IF('Cumulative Budget Request '!#REF!='Split budget (C)'!$L$1,'Cumulative Budget Request '!O108,0)</f>
        <v>#REF!</v>
      </c>
      <c r="T109" s="237" t="e">
        <f>IF('Cumulative Budget Request '!#REF!='Split budget (C)'!$L$1,'Cumulative Budget Request '!P108,0)</f>
        <v>#REF!</v>
      </c>
      <c r="U109" s="582"/>
      <c r="V109" s="582"/>
      <c r="W109" s="582"/>
      <c r="X109" s="582"/>
      <c r="Y109" s="582"/>
    </row>
    <row r="110" spans="1:25">
      <c r="A110" s="264"/>
      <c r="B110" s="328"/>
      <c r="C110" s="338"/>
      <c r="D110" s="318" t="s">
        <v>29</v>
      </c>
      <c r="E110" s="438" t="e">
        <f>ROUND(E109*$Q$8,0)</f>
        <v>#REF!</v>
      </c>
      <c r="F110" s="438" t="e">
        <f>ROUND(F109*$Q$8,0)</f>
        <v>#REF!</v>
      </c>
      <c r="G110" s="438" t="e">
        <f>ROUND(G109*$Q$8,0)</f>
        <v>#REF!</v>
      </c>
      <c r="H110" s="438" t="e">
        <f>ROUND(H109*$Q$8,0)</f>
        <v>#REF!</v>
      </c>
      <c r="I110" s="438" t="e">
        <f>ROUND(I109*$Q$8,0)</f>
        <v>#REF!</v>
      </c>
      <c r="J110" s="441" t="e">
        <f>SUM(E110:I110)</f>
        <v>#REF!</v>
      </c>
      <c r="M110" s="499"/>
      <c r="N110" s="496"/>
      <c r="O110" s="496"/>
      <c r="P110" s="496"/>
      <c r="Q110" s="237" t="e">
        <f>IF('Cumulative Budget Request '!#REF!='Split budget (C)'!$L$1,'Cumulative Budget Request '!M109,0)</f>
        <v>#REF!</v>
      </c>
      <c r="R110" s="495" t="e">
        <f>IF('Cumulative Budget Request '!#REF!='Split budget (C)'!$L$1,'Cumulative Budget Request '!N109,0)</f>
        <v>#REF!</v>
      </c>
      <c r="S110" s="333" t="e">
        <f>IF('Cumulative Budget Request '!#REF!='Split budget (C)'!$L$1,'Cumulative Budget Request '!O109,0)</f>
        <v>#REF!</v>
      </c>
      <c r="T110" s="237" t="e">
        <f>IF('Cumulative Budget Request '!#REF!='Split budget (C)'!$L$1,'Cumulative Budget Request '!P109,0)</f>
        <v>#REF!</v>
      </c>
      <c r="U110" s="582"/>
      <c r="V110" s="582"/>
      <c r="W110" s="582"/>
      <c r="X110" s="582"/>
      <c r="Y110" s="582"/>
    </row>
    <row r="111" spans="1:25" ht="15">
      <c r="A111" s="264"/>
      <c r="B111" s="328"/>
      <c r="C111" s="338"/>
      <c r="D111" s="318" t="s">
        <v>28</v>
      </c>
      <c r="E111" s="456" t="e">
        <f>ROUND($Q$9*E107,0)</f>
        <v>#REF!</v>
      </c>
      <c r="F111" s="456" t="e">
        <f>ROUND($Q$9*F107,0)</f>
        <v>#REF!</v>
      </c>
      <c r="G111" s="456" t="e">
        <f>ROUND($Q$9*G107,0)</f>
        <v>#REF!</v>
      </c>
      <c r="H111" s="456" t="e">
        <f>ROUND($Q$9*H107,0)</f>
        <v>#REF!</v>
      </c>
      <c r="I111" s="456" t="e">
        <f>ROUND($Q$9*I107,0)</f>
        <v>#REF!</v>
      </c>
      <c r="J111" s="457" t="e">
        <f>SUM(E111:I111)</f>
        <v>#REF!</v>
      </c>
      <c r="M111" s="499"/>
      <c r="N111" s="496"/>
      <c r="O111" s="496"/>
      <c r="P111" s="496"/>
      <c r="Q111" s="237" t="e">
        <f>IF('Cumulative Budget Request '!#REF!='Split budget (C)'!$L$1,'Cumulative Budget Request '!M110,0)</f>
        <v>#REF!</v>
      </c>
      <c r="R111" s="495" t="e">
        <f>IF('Cumulative Budget Request '!#REF!='Split budget (C)'!$L$1,'Cumulative Budget Request '!N110,0)</f>
        <v>#REF!</v>
      </c>
      <c r="S111" s="333" t="e">
        <f>IF('Cumulative Budget Request '!#REF!='Split budget (C)'!$L$1,'Cumulative Budget Request '!O110,0)</f>
        <v>#REF!</v>
      </c>
      <c r="T111" s="237" t="e">
        <f>IF('Cumulative Budget Request '!#REF!='Split budget (C)'!$L$1,'Cumulative Budget Request '!P110,0)</f>
        <v>#REF!</v>
      </c>
      <c r="U111" s="581"/>
      <c r="V111" s="581"/>
      <c r="W111" s="581"/>
      <c r="X111" s="581"/>
      <c r="Y111" s="581"/>
    </row>
    <row r="112" spans="1:25">
      <c r="A112" s="264"/>
      <c r="B112" s="328"/>
      <c r="C112" s="338"/>
      <c r="D112" s="322" t="s">
        <v>157</v>
      </c>
      <c r="E112" s="458" t="e">
        <f>SUM(E110:E111)</f>
        <v>#REF!</v>
      </c>
      <c r="F112" s="458" t="e">
        <f t="shared" ref="F112:I112" si="31">SUM(F110:F111)</f>
        <v>#REF!</v>
      </c>
      <c r="G112" s="458" t="e">
        <f t="shared" si="31"/>
        <v>#REF!</v>
      </c>
      <c r="H112" s="458" t="e">
        <f t="shared" si="31"/>
        <v>#REF!</v>
      </c>
      <c r="I112" s="458" t="e">
        <f t="shared" si="31"/>
        <v>#REF!</v>
      </c>
      <c r="J112" s="459" t="e">
        <f>SUM(J110:J111)</f>
        <v>#REF!</v>
      </c>
      <c r="M112" s="271"/>
      <c r="N112" s="290"/>
      <c r="O112" s="290"/>
      <c r="P112" s="290"/>
      <c r="Q112" s="350"/>
      <c r="R112" s="351"/>
      <c r="S112" s="321"/>
      <c r="T112" s="425"/>
      <c r="U112" s="581"/>
      <c r="V112" s="581"/>
      <c r="W112" s="581"/>
      <c r="X112" s="581"/>
      <c r="Y112" s="581"/>
    </row>
    <row r="113" spans="1:32">
      <c r="A113" s="264"/>
      <c r="B113" s="328"/>
      <c r="C113" s="338"/>
      <c r="D113" s="318"/>
      <c r="E113" s="268"/>
      <c r="F113" s="268"/>
      <c r="G113" s="268"/>
      <c r="H113" s="268"/>
      <c r="I113" s="268"/>
      <c r="J113" s="281"/>
      <c r="M113" s="271"/>
      <c r="N113" s="290"/>
      <c r="O113" s="290"/>
      <c r="P113" s="290"/>
      <c r="Q113" s="350"/>
      <c r="R113" s="351"/>
      <c r="S113" s="321"/>
      <c r="T113" s="281"/>
      <c r="U113" s="581"/>
      <c r="V113" s="581"/>
      <c r="W113" s="581"/>
      <c r="X113" s="581"/>
      <c r="Y113" s="581"/>
    </row>
    <row r="114" spans="1:32" ht="13.15" thickBot="1">
      <c r="A114" s="264"/>
      <c r="C114" s="320"/>
      <c r="D114" s="320" t="s">
        <v>86</v>
      </c>
      <c r="E114" s="460" t="e">
        <f>SUMIF($D$92:$D$113,"Salary",E92:E113)</f>
        <v>#REF!</v>
      </c>
      <c r="F114" s="460" t="e">
        <f t="shared" ref="F114:I114" si="32">SUMIF($D$92:$D$113,"Salary",F92:F113)</f>
        <v>#REF!</v>
      </c>
      <c r="G114" s="460" t="e">
        <f t="shared" si="32"/>
        <v>#REF!</v>
      </c>
      <c r="H114" s="460" t="e">
        <f t="shared" si="32"/>
        <v>#REF!</v>
      </c>
      <c r="I114" s="460" t="e">
        <f t="shared" si="32"/>
        <v>#REF!</v>
      </c>
      <c r="J114" s="461" t="e">
        <f>SUM(E114:I114)</f>
        <v>#REF!</v>
      </c>
      <c r="M114" s="271"/>
      <c r="N114" s="329"/>
      <c r="O114" s="329"/>
      <c r="P114" s="329"/>
      <c r="Q114" s="319"/>
      <c r="R114" s="319"/>
      <c r="S114" s="319"/>
      <c r="T114" s="281"/>
      <c r="U114" s="581"/>
      <c r="V114" s="581"/>
      <c r="W114" s="581"/>
      <c r="X114" s="581"/>
      <c r="Y114" s="581"/>
    </row>
    <row r="115" spans="1:32" ht="13.15">
      <c r="A115" s="264"/>
      <c r="C115" s="320"/>
      <c r="D115" s="320" t="s">
        <v>87</v>
      </c>
      <c r="E115" s="462" t="e">
        <f>SUMIF($D$92:$D$113,"*Total Fringe",E92:E113)</f>
        <v>#REF!</v>
      </c>
      <c r="F115" s="462" t="e">
        <f t="shared" ref="F115:I115" si="33">SUMIF($D$92:$D$113,"*Total Fringe",F92:F113)</f>
        <v>#REF!</v>
      </c>
      <c r="G115" s="462" t="e">
        <f t="shared" si="33"/>
        <v>#REF!</v>
      </c>
      <c r="H115" s="462" t="e">
        <f t="shared" si="33"/>
        <v>#REF!</v>
      </c>
      <c r="I115" s="462" t="e">
        <f t="shared" si="33"/>
        <v>#REF!</v>
      </c>
      <c r="J115" s="463" t="e">
        <f>SUM(E115:I115)</f>
        <v>#REF!</v>
      </c>
      <c r="M115" s="559"/>
      <c r="N115" s="550"/>
      <c r="O115" s="550"/>
      <c r="P115" s="550"/>
      <c r="Q115" s="550"/>
      <c r="R115" s="550"/>
      <c r="S115" s="550"/>
      <c r="T115" s="550"/>
      <c r="U115" s="673"/>
      <c r="V115" s="673"/>
      <c r="W115" s="673"/>
      <c r="X115" s="673"/>
      <c r="Y115" s="677"/>
      <c r="Z115" s="674" t="s">
        <v>64</v>
      </c>
      <c r="AA115" s="675"/>
      <c r="AB115" s="675"/>
      <c r="AC115" s="675"/>
      <c r="AD115" s="675"/>
      <c r="AE115" s="675"/>
      <c r="AF115" s="686"/>
    </row>
    <row r="116" spans="1:32" ht="13.15">
      <c r="A116" s="264"/>
      <c r="C116" s="320"/>
      <c r="D116" s="432"/>
      <c r="E116" s="429"/>
      <c r="F116" s="429"/>
      <c r="G116" s="429"/>
      <c r="H116" s="429"/>
      <c r="I116" s="429"/>
      <c r="J116" s="430"/>
      <c r="M116" s="314" t="s">
        <v>109</v>
      </c>
      <c r="N116" s="550" t="s">
        <v>75</v>
      </c>
      <c r="O116" s="550" t="s">
        <v>90</v>
      </c>
      <c r="P116" s="550" t="s">
        <v>17</v>
      </c>
      <c r="Q116" s="550"/>
      <c r="R116" s="550" t="s">
        <v>154</v>
      </c>
      <c r="S116" s="550"/>
      <c r="T116" s="550"/>
      <c r="U116" s="673" t="s">
        <v>95</v>
      </c>
      <c r="V116" s="673"/>
      <c r="W116" s="673"/>
      <c r="X116" s="673"/>
      <c r="Y116" s="677"/>
      <c r="Z116" s="431"/>
      <c r="AA116" s="304"/>
      <c r="AB116" s="304"/>
      <c r="AC116" s="304"/>
      <c r="AD116" s="304"/>
      <c r="AE116" s="304"/>
      <c r="AF116" s="415"/>
    </row>
    <row r="117" spans="1:32" ht="13.15">
      <c r="A117" s="559" t="s">
        <v>59</v>
      </c>
      <c r="B117" s="559" t="s">
        <v>60</v>
      </c>
      <c r="C117" s="416" t="s">
        <v>239</v>
      </c>
      <c r="D117" s="432"/>
      <c r="E117" s="269" t="str">
        <f>E11</f>
        <v>Year 1</v>
      </c>
      <c r="F117" s="269" t="str">
        <f>F11</f>
        <v>Year 2</v>
      </c>
      <c r="G117" s="269" t="str">
        <f>G11</f>
        <v>Year 3</v>
      </c>
      <c r="H117" s="269" t="str">
        <f>H11</f>
        <v>Year 4</v>
      </c>
      <c r="I117" s="269" t="str">
        <f>I11</f>
        <v>Year 5</v>
      </c>
      <c r="J117" s="304" t="s">
        <v>1</v>
      </c>
      <c r="M117" s="554" t="s">
        <v>108</v>
      </c>
      <c r="N117" s="306" t="s">
        <v>14</v>
      </c>
      <c r="O117" s="306" t="s">
        <v>91</v>
      </c>
      <c r="P117" s="306" t="s">
        <v>93</v>
      </c>
      <c r="Q117" s="306" t="s">
        <v>81</v>
      </c>
      <c r="R117" s="306" t="s">
        <v>155</v>
      </c>
      <c r="S117" s="306"/>
      <c r="T117" s="306"/>
      <c r="U117" s="578" t="s">
        <v>30</v>
      </c>
      <c r="V117" s="579" t="s">
        <v>31</v>
      </c>
      <c r="W117" s="579" t="s">
        <v>32</v>
      </c>
      <c r="X117" s="580" t="s">
        <v>33</v>
      </c>
      <c r="Y117" s="580" t="s">
        <v>34</v>
      </c>
      <c r="Z117" s="410"/>
      <c r="AA117" s="412" t="str">
        <f>E11</f>
        <v>Year 1</v>
      </c>
      <c r="AB117" s="412" t="str">
        <f>F11</f>
        <v>Year 2</v>
      </c>
      <c r="AC117" s="412" t="str">
        <f>G11</f>
        <v>Year 3</v>
      </c>
      <c r="AD117" s="412" t="str">
        <f>H11</f>
        <v>Year 4</v>
      </c>
      <c r="AE117" s="412" t="str">
        <f>I11</f>
        <v>Year 5</v>
      </c>
      <c r="AF117" s="415" t="s">
        <v>1</v>
      </c>
    </row>
    <row r="118" spans="1:32">
      <c r="A118" s="570" t="e">
        <f>IF('Cumulative Budget Request '!#REF!='Split budget (C)'!$L$1,'Cumulative Budget Request '!A117,0)</f>
        <v>#REF!</v>
      </c>
      <c r="B118" s="571" t="e">
        <f>IF('Cumulative Budget Request '!#REF!='Split budget (C)'!$L$1,'Cumulative Budget Request '!B117,0)</f>
        <v>#REF!</v>
      </c>
      <c r="C118" s="368" t="e">
        <f>IF('Cumulative Budget Request '!#REF!='Split budget (C)'!$L$1,'Cumulative Budget Request '!C117,0)</f>
        <v>#REF!</v>
      </c>
      <c r="D118" s="337" t="s">
        <v>112</v>
      </c>
      <c r="E118" s="338" t="e">
        <f>ROUND($P118*$Q118*R118,6)</f>
        <v>#REF!</v>
      </c>
      <c r="F118" s="338" t="e">
        <f>ROUND($P119*$Q119*R119,6)</f>
        <v>#REF!</v>
      </c>
      <c r="G118" s="338" t="e">
        <f>ROUND($P120*$Q120*R120,6)</f>
        <v>#REF!</v>
      </c>
      <c r="H118" s="338" t="e">
        <f>ROUND($P121*$Q121*R121,6)</f>
        <v>#REF!</v>
      </c>
      <c r="I118" s="338" t="e">
        <f>ROUND($P122*$Q122*R122,6)</f>
        <v>#REF!</v>
      </c>
      <c r="J118" s="291"/>
      <c r="K118" s="267"/>
      <c r="L118" s="267"/>
      <c r="M118" s="405" t="e">
        <f>IF('Cumulative Budget Request '!#REF!='Split budget (C)'!$L$1,'Cumulative Budget Request '!I117,0)</f>
        <v>#REF!</v>
      </c>
      <c r="N118" s="498" t="e">
        <f>ROUND(M118/12,2)</f>
        <v>#REF!</v>
      </c>
      <c r="O118" s="237" t="e">
        <f>IF('Cumulative Budget Request '!#REF!='Split budget (C)'!$L$1,'Cumulative Budget Request '!K117,0)</f>
        <v>#REF!</v>
      </c>
      <c r="P118" s="495" t="e">
        <f>IF('Cumulative Budget Request '!#REF!='Split budget (C)'!$L$1,'Cumulative Budget Request '!L117,0)</f>
        <v>#REF!</v>
      </c>
      <c r="Q118" s="333" t="e">
        <f>IF('Cumulative Budget Request '!#REF!='Split budget (C)'!$L$1,'Cumulative Budget Request '!M117,0)</f>
        <v>#REF!</v>
      </c>
      <c r="R118" s="237" t="e">
        <f>IF('Cumulative Budget Request '!#REF!='Split budget (C)'!$L$1,'Cumulative Budget Request '!N117,0)</f>
        <v>#REF!</v>
      </c>
      <c r="S118" s="321"/>
      <c r="T118" s="318"/>
      <c r="U118" s="581">
        <f>IFERROR((E121+E122)/E120,0)</f>
        <v>0</v>
      </c>
      <c r="V118" s="581">
        <f t="shared" ref="V118:Y118" si="34">IFERROR((F121+F122)/F120,0)</f>
        <v>0</v>
      </c>
      <c r="W118" s="581">
        <f t="shared" si="34"/>
        <v>0</v>
      </c>
      <c r="X118" s="581">
        <f t="shared" si="34"/>
        <v>0</v>
      </c>
      <c r="Y118" s="581">
        <f t="shared" si="34"/>
        <v>0</v>
      </c>
      <c r="Z118" s="413" t="e">
        <f>C118</f>
        <v>#REF!</v>
      </c>
      <c r="AA118" s="417" t="e">
        <f>ROUND(VLOOKUP($C118,$AA$175:AH199,4,FALSE)*E118,0)</f>
        <v>#REF!</v>
      </c>
      <c r="AB118" s="417" t="e">
        <f>ROUND(VLOOKUP($C119,$AA$175:AH199,5,FALSE)*F118,0)</f>
        <v>#REF!</v>
      </c>
      <c r="AC118" s="417" t="e">
        <f>ROUND(VLOOKUP($C120,$AA$175:AH199,6,FALSE)*G118,0)</f>
        <v>#REF!</v>
      </c>
      <c r="AD118" s="417" t="e">
        <f>ROUND(VLOOKUP($C121,$AA$175:AH199,7,FALSE)*H118,0)</f>
        <v>#REF!</v>
      </c>
      <c r="AE118" s="417" t="e">
        <f>ROUND(VLOOKUP($C122,$AA$175:AH199,8,FALSE)*I118,0)</f>
        <v>#REF!</v>
      </c>
      <c r="AF118" s="418" t="e">
        <f>SUM(AA118:AE118)</f>
        <v>#REF!</v>
      </c>
    </row>
    <row r="119" spans="1:32">
      <c r="A119" s="264"/>
      <c r="B119" s="340"/>
      <c r="C119" s="368" t="e">
        <f>IF('Cumulative Budget Request '!#REF!='Split budget (C)'!$L$1,'Cumulative Budget Request '!C118,0)</f>
        <v>#REF!</v>
      </c>
      <c r="D119" s="337" t="s">
        <v>158</v>
      </c>
      <c r="E119" s="294" t="e">
        <f>R118</f>
        <v>#REF!</v>
      </c>
      <c r="F119" s="294" t="e">
        <f>R119</f>
        <v>#REF!</v>
      </c>
      <c r="G119" s="294" t="e">
        <f>R120</f>
        <v>#REF!</v>
      </c>
      <c r="H119" s="294" t="e">
        <f>R121</f>
        <v>#REF!</v>
      </c>
      <c r="I119" s="294" t="e">
        <f>R122</f>
        <v>#REF!</v>
      </c>
      <c r="J119" s="291"/>
      <c r="K119" s="267"/>
      <c r="L119" s="267"/>
      <c r="M119" s="500"/>
      <c r="N119" s="498"/>
      <c r="O119" s="237" t="e">
        <f>IF('Cumulative Budget Request '!#REF!='Split budget (C)'!$L$1,'Cumulative Budget Request '!K118,0)</f>
        <v>#REF!</v>
      </c>
      <c r="P119" s="495" t="e">
        <f>IF('Cumulative Budget Request '!#REF!='Split budget (C)'!$L$1,'Cumulative Budget Request '!L118,0)</f>
        <v>#REF!</v>
      </c>
      <c r="Q119" s="333" t="e">
        <f>IF('Cumulative Budget Request '!#REF!='Split budget (C)'!$L$1,'Cumulative Budget Request '!M118,0)</f>
        <v>#REF!</v>
      </c>
      <c r="R119" s="237" t="e">
        <f>IF('Cumulative Budget Request '!#REF!='Split budget (C)'!$L$1,'Cumulative Budget Request '!N118,0)</f>
        <v>#REF!</v>
      </c>
      <c r="S119" s="321"/>
      <c r="T119" s="318"/>
      <c r="U119" s="581"/>
      <c r="V119" s="581"/>
      <c r="W119" s="581"/>
      <c r="X119" s="581"/>
      <c r="Y119" s="581"/>
      <c r="Z119" s="413"/>
      <c r="AA119" s="417"/>
      <c r="AB119" s="417"/>
      <c r="AC119" s="417"/>
      <c r="AD119" s="417"/>
      <c r="AE119" s="417"/>
      <c r="AF119" s="418"/>
    </row>
    <row r="120" spans="1:32">
      <c r="A120" s="264"/>
      <c r="C120" s="368" t="e">
        <f>IF('Cumulative Budget Request '!#REF!='Split budget (C)'!$L$1,'Cumulative Budget Request '!C119,0)</f>
        <v>#REF!</v>
      </c>
      <c r="D120" s="318" t="s">
        <v>14</v>
      </c>
      <c r="E120" s="439" t="e">
        <f>ROUND(N118*E118*O118,0)</f>
        <v>#REF!</v>
      </c>
      <c r="F120" s="439" t="e">
        <f>ROUND(N118*F118*O118*O119,0)</f>
        <v>#REF!</v>
      </c>
      <c r="G120" s="439" t="e">
        <f>ROUND(N118*G118*O118*O119*O120,0)</f>
        <v>#REF!</v>
      </c>
      <c r="H120" s="439" t="e">
        <f>ROUND(N118*H118*O118*O119*O120*O121,0)</f>
        <v>#REF!</v>
      </c>
      <c r="I120" s="439" t="e">
        <f>ROUND(N118*I118*O118*O119*O120*O121*O122,0)</f>
        <v>#REF!</v>
      </c>
      <c r="J120" s="441" t="e">
        <f>SUM(E120:I120)</f>
        <v>#REF!</v>
      </c>
      <c r="M120" s="499"/>
      <c r="N120" s="496"/>
      <c r="O120" s="237" t="e">
        <f>IF('Cumulative Budget Request '!#REF!='Split budget (C)'!$L$1,'Cumulative Budget Request '!K119,0)</f>
        <v>#REF!</v>
      </c>
      <c r="P120" s="495" t="e">
        <f>IF('Cumulative Budget Request '!#REF!='Split budget (C)'!$L$1,'Cumulative Budget Request '!L119,0)</f>
        <v>#REF!</v>
      </c>
      <c r="Q120" s="333" t="e">
        <f>IF('Cumulative Budget Request '!#REF!='Split budget (C)'!$L$1,'Cumulative Budget Request '!M119,0)</f>
        <v>#REF!</v>
      </c>
      <c r="R120" s="237" t="e">
        <f>IF('Cumulative Budget Request '!#REF!='Split budget (C)'!$L$1,'Cumulative Budget Request '!N119,0)</f>
        <v>#REF!</v>
      </c>
      <c r="S120" s="321"/>
      <c r="T120" s="318"/>
      <c r="U120" s="581"/>
      <c r="V120" s="581"/>
      <c r="W120" s="581"/>
      <c r="X120" s="581"/>
      <c r="Y120" s="581"/>
      <c r="Z120" s="315"/>
      <c r="AA120" s="417"/>
      <c r="AB120" s="417"/>
      <c r="AC120" s="417"/>
      <c r="AD120" s="417"/>
      <c r="AE120" s="417"/>
      <c r="AF120" s="418"/>
    </row>
    <row r="121" spans="1:32">
      <c r="A121" s="264"/>
      <c r="B121" s="328"/>
      <c r="C121" s="368" t="e">
        <f>IF('Cumulative Budget Request '!#REF!='Split budget (C)'!$L$1,'Cumulative Budget Request '!C120,0)</f>
        <v>#REF!</v>
      </c>
      <c r="D121" s="318" t="s">
        <v>29</v>
      </c>
      <c r="E121" s="438" t="e">
        <f>ROUND($E$120*$S$153,0)</f>
        <v>#REF!</v>
      </c>
      <c r="F121" s="438" t="e">
        <f>ROUND($F$120*$S$153,0)</f>
        <v>#REF!</v>
      </c>
      <c r="G121" s="438" t="e">
        <f>ROUND($G$120*$S$153,0)</f>
        <v>#REF!</v>
      </c>
      <c r="H121" s="438" t="e">
        <f>ROUND($H$120*$S$153,0)</f>
        <v>#REF!</v>
      </c>
      <c r="I121" s="438" t="e">
        <f>ROUND($I$120*$S$153,0)</f>
        <v>#REF!</v>
      </c>
      <c r="J121" s="441" t="e">
        <f>SUM(E121:I121)</f>
        <v>#REF!</v>
      </c>
      <c r="M121" s="499"/>
      <c r="N121" s="496"/>
      <c r="O121" s="237" t="e">
        <f>IF('Cumulative Budget Request '!#REF!='Split budget (C)'!$L$1,'Cumulative Budget Request '!K120,0)</f>
        <v>#REF!</v>
      </c>
      <c r="P121" s="495" t="e">
        <f>IF('Cumulative Budget Request '!#REF!='Split budget (C)'!$L$1,'Cumulative Budget Request '!L120,0)</f>
        <v>#REF!</v>
      </c>
      <c r="Q121" s="333" t="e">
        <f>IF('Cumulative Budget Request '!#REF!='Split budget (C)'!$L$1,'Cumulative Budget Request '!M120,0)</f>
        <v>#REF!</v>
      </c>
      <c r="R121" s="237" t="e">
        <f>IF('Cumulative Budget Request '!#REF!='Split budget (C)'!$L$1,'Cumulative Budget Request '!N120,0)</f>
        <v>#REF!</v>
      </c>
      <c r="S121" s="321"/>
      <c r="T121" s="318"/>
      <c r="U121" s="581"/>
      <c r="V121" s="581"/>
      <c r="W121" s="581"/>
      <c r="X121" s="581"/>
      <c r="Y121" s="581"/>
      <c r="Z121" s="315"/>
      <c r="AA121" s="417"/>
      <c r="AB121" s="417"/>
      <c r="AC121" s="417"/>
      <c r="AD121" s="417"/>
      <c r="AE121" s="417"/>
      <c r="AF121" s="418"/>
    </row>
    <row r="122" spans="1:32" ht="15">
      <c r="A122" s="264"/>
      <c r="B122" s="328"/>
      <c r="C122" s="368" t="e">
        <f>IF('Cumulative Budget Request '!#REF!='Split budget (C)'!$L$1,'Cumulative Budget Request '!C121,0)</f>
        <v>#REF!</v>
      </c>
      <c r="D122" s="318" t="s">
        <v>28</v>
      </c>
      <c r="E122" s="456" t="e">
        <f>ROUND($S$154*$E$118,0)</f>
        <v>#REF!</v>
      </c>
      <c r="F122" s="456" t="e">
        <f>ROUND($S$154*$F$118,0)</f>
        <v>#REF!</v>
      </c>
      <c r="G122" s="456" t="e">
        <f>ROUND($S$154*$G$118,0)</f>
        <v>#REF!</v>
      </c>
      <c r="H122" s="456" t="e">
        <f>ROUND($S$154*$H$118,0)</f>
        <v>#REF!</v>
      </c>
      <c r="I122" s="456" t="e">
        <f>ROUND($S$154*$I$118,0)</f>
        <v>#REF!</v>
      </c>
      <c r="J122" s="457" t="e">
        <f>SUM(E122:I122)</f>
        <v>#REF!</v>
      </c>
      <c r="M122" s="499"/>
      <c r="N122" s="496"/>
      <c r="O122" s="237" t="e">
        <f>IF('Cumulative Budget Request '!#REF!='Split budget (C)'!$L$1,'Cumulative Budget Request '!K121,0)</f>
        <v>#REF!</v>
      </c>
      <c r="P122" s="495" t="e">
        <f>IF('Cumulative Budget Request '!#REF!='Split budget (C)'!$L$1,'Cumulative Budget Request '!L121,0)</f>
        <v>#REF!</v>
      </c>
      <c r="Q122" s="333" t="e">
        <f>IF('Cumulative Budget Request '!#REF!='Split budget (C)'!$L$1,'Cumulative Budget Request '!M121,0)</f>
        <v>#REF!</v>
      </c>
      <c r="R122" s="237" t="e">
        <f>IF('Cumulative Budget Request '!#REF!='Split budget (C)'!$L$1,'Cumulative Budget Request '!N121,0)</f>
        <v>#REF!</v>
      </c>
      <c r="S122" s="321"/>
      <c r="T122" s="318"/>
      <c r="U122" s="581"/>
      <c r="V122" s="581"/>
      <c r="W122" s="581"/>
      <c r="X122" s="581"/>
      <c r="Y122" s="581"/>
      <c r="Z122" s="315"/>
      <c r="AA122" s="417"/>
      <c r="AB122" s="417"/>
      <c r="AC122" s="417"/>
      <c r="AD122" s="417"/>
      <c r="AE122" s="417"/>
      <c r="AF122" s="418"/>
    </row>
    <row r="123" spans="1:32">
      <c r="A123" s="264"/>
      <c r="B123" s="328"/>
      <c r="C123" s="338"/>
      <c r="D123" s="322" t="s">
        <v>157</v>
      </c>
      <c r="E123" s="458" t="e">
        <f>SUM(E121:E122)</f>
        <v>#REF!</v>
      </c>
      <c r="F123" s="458" t="e">
        <f t="shared" ref="F123:I123" si="35">SUM(F121:F122)</f>
        <v>#REF!</v>
      </c>
      <c r="G123" s="458" t="e">
        <f t="shared" si="35"/>
        <v>#REF!</v>
      </c>
      <c r="H123" s="458" t="e">
        <f t="shared" si="35"/>
        <v>#REF!</v>
      </c>
      <c r="I123" s="458" t="e">
        <f t="shared" si="35"/>
        <v>#REF!</v>
      </c>
      <c r="J123" s="459" t="e">
        <f>SUM(J121:J122)</f>
        <v>#REF!</v>
      </c>
      <c r="M123" s="499"/>
      <c r="N123" s="496"/>
      <c r="O123" s="318"/>
      <c r="P123" s="501"/>
      <c r="Q123" s="321"/>
      <c r="R123" s="502"/>
      <c r="S123" s="321"/>
      <c r="T123" s="502"/>
      <c r="U123" s="583"/>
      <c r="V123" s="584"/>
      <c r="W123" s="582"/>
      <c r="X123" s="582"/>
      <c r="Y123" s="582"/>
      <c r="Z123" s="315"/>
      <c r="AA123" s="417"/>
      <c r="AB123" s="417"/>
      <c r="AC123" s="417"/>
      <c r="AD123" s="417"/>
      <c r="AE123" s="417"/>
      <c r="AF123" s="418"/>
    </row>
    <row r="124" spans="1:32">
      <c r="A124" s="264"/>
      <c r="B124" s="328"/>
      <c r="C124" s="338"/>
      <c r="D124" s="318"/>
      <c r="E124" s="268"/>
      <c r="F124" s="268"/>
      <c r="G124" s="268"/>
      <c r="H124" s="268"/>
      <c r="I124" s="268"/>
      <c r="J124" s="291"/>
      <c r="M124" s="499"/>
      <c r="N124" s="496"/>
      <c r="O124" s="337"/>
      <c r="P124" s="496"/>
      <c r="Q124" s="337"/>
      <c r="R124" s="503"/>
      <c r="S124" s="337"/>
      <c r="T124" s="503"/>
      <c r="U124" s="585"/>
      <c r="V124" s="585"/>
      <c r="W124" s="585"/>
      <c r="X124" s="585"/>
      <c r="Y124" s="585"/>
      <c r="Z124" s="315"/>
      <c r="AA124" s="417"/>
      <c r="AB124" s="417"/>
      <c r="AC124" s="417"/>
      <c r="AD124" s="417"/>
      <c r="AE124" s="417"/>
      <c r="AF124" s="418"/>
    </row>
    <row r="125" spans="1:32">
      <c r="A125" s="570" t="e">
        <f>IF('Cumulative Budget Request '!#REF!='Split budget (C)'!$L$1,'Cumulative Budget Request '!A124,0)</f>
        <v>#REF!</v>
      </c>
      <c r="B125" s="571" t="e">
        <f>IF('Cumulative Budget Request '!#REF!='Split budget (C)'!$L$1,'Cumulative Budget Request '!B124,0)</f>
        <v>#REF!</v>
      </c>
      <c r="C125" s="368" t="e">
        <f>IF('Cumulative Budget Request '!#REF!='Split budget (C)'!$L$1,'Cumulative Budget Request '!C124,0)</f>
        <v>#REF!</v>
      </c>
      <c r="D125" s="337" t="s">
        <v>112</v>
      </c>
      <c r="E125" s="338" t="e">
        <f>ROUND($P125*$Q125*R125,6)</f>
        <v>#REF!</v>
      </c>
      <c r="F125" s="338" t="e">
        <f>ROUND($P126*$Q126*R126,6)</f>
        <v>#REF!</v>
      </c>
      <c r="G125" s="338" t="e">
        <f>ROUND($P127*$Q127*R127,6)</f>
        <v>#REF!</v>
      </c>
      <c r="H125" s="338" t="e">
        <f>ROUND($P128*$Q128*R128,6)</f>
        <v>#REF!</v>
      </c>
      <c r="I125" s="338" t="e">
        <f>ROUND($P129*$Q129*R129,6)</f>
        <v>#REF!</v>
      </c>
      <c r="J125" s="291"/>
      <c r="M125" s="405" t="e">
        <f>IF('Cumulative Budget Request '!#REF!='Split budget (C)'!$L$1,'Cumulative Budget Request '!I124,0)</f>
        <v>#REF!</v>
      </c>
      <c r="N125" s="498" t="e">
        <f>ROUND(M125/12,2)</f>
        <v>#REF!</v>
      </c>
      <c r="O125" s="237" t="e">
        <f>IF('Cumulative Budget Request '!#REF!='Split budget (C)'!$L$1,'Cumulative Budget Request '!K124,0)</f>
        <v>#REF!</v>
      </c>
      <c r="P125" s="495" t="e">
        <f>IF('Cumulative Budget Request '!#REF!='Split budget (C)'!$L$1,'Cumulative Budget Request '!L124,0)</f>
        <v>#REF!</v>
      </c>
      <c r="Q125" s="333" t="e">
        <f>IF('Cumulative Budget Request '!#REF!='Split budget (C)'!$L$1,'Cumulative Budget Request '!M124,0)</f>
        <v>#REF!</v>
      </c>
      <c r="R125" s="237" t="e">
        <f>IF('Cumulative Budget Request '!#REF!='Split budget (C)'!$L$1,'Cumulative Budget Request '!N124,0)</f>
        <v>#REF!</v>
      </c>
      <c r="S125" s="321"/>
      <c r="T125" s="318"/>
      <c r="U125" s="581">
        <f>IFERROR((E128+E129)/E127,0)</f>
        <v>0</v>
      </c>
      <c r="V125" s="581">
        <f t="shared" ref="V125:Y125" si="36">IFERROR((F128+F129)/F127,0)</f>
        <v>0</v>
      </c>
      <c r="W125" s="581">
        <f t="shared" si="36"/>
        <v>0</v>
      </c>
      <c r="X125" s="581">
        <f t="shared" si="36"/>
        <v>0</v>
      </c>
      <c r="Y125" s="581">
        <f t="shared" si="36"/>
        <v>0</v>
      </c>
      <c r="Z125" s="413" t="e">
        <f>C125</f>
        <v>#REF!</v>
      </c>
      <c r="AA125" s="417" t="e">
        <f>ROUND(VLOOKUP($C125,$AA$175:AH201,4,FALSE)*E125,0)</f>
        <v>#REF!</v>
      </c>
      <c r="AB125" s="417" t="e">
        <f>ROUND(VLOOKUP($C126,$AA$175:AH201,5,FALSE)*F125,0)</f>
        <v>#REF!</v>
      </c>
      <c r="AC125" s="417" t="e">
        <f>ROUND(VLOOKUP($C127,$AA$175:AH201,6,FALSE)*G125,0)</f>
        <v>#REF!</v>
      </c>
      <c r="AD125" s="417" t="e">
        <f>ROUND(VLOOKUP($C128,$AA$175:AH201,7,FALSE)*H125,0)</f>
        <v>#REF!</v>
      </c>
      <c r="AE125" s="417" t="e">
        <f>ROUND(VLOOKUP($C129,$AA$175:AH201,8,FALSE)*I125,0)</f>
        <v>#REF!</v>
      </c>
      <c r="AF125" s="418" t="e">
        <f>SUM(AA125:AE125)</f>
        <v>#REF!</v>
      </c>
    </row>
    <row r="126" spans="1:32">
      <c r="A126" s="252"/>
      <c r="B126" s="340"/>
      <c r="C126" s="368" t="e">
        <f>IF('Cumulative Budget Request '!#REF!='Split budget (C)'!$L$1,'Cumulative Budget Request '!C125,0)</f>
        <v>#REF!</v>
      </c>
      <c r="D126" s="337" t="s">
        <v>158</v>
      </c>
      <c r="E126" s="294" t="e">
        <f>R125</f>
        <v>#REF!</v>
      </c>
      <c r="F126" s="294" t="e">
        <f>R126</f>
        <v>#REF!</v>
      </c>
      <c r="G126" s="294" t="e">
        <f>R127</f>
        <v>#REF!</v>
      </c>
      <c r="H126" s="294" t="e">
        <f>R128</f>
        <v>#REF!</v>
      </c>
      <c r="I126" s="294" t="e">
        <f>R129</f>
        <v>#REF!</v>
      </c>
      <c r="J126" s="291"/>
      <c r="M126" s="500"/>
      <c r="N126" s="498"/>
      <c r="O126" s="237" t="e">
        <f>IF('Cumulative Budget Request '!#REF!='Split budget (C)'!$L$1,'Cumulative Budget Request '!K125,0)</f>
        <v>#REF!</v>
      </c>
      <c r="P126" s="495" t="e">
        <f>IF('Cumulative Budget Request '!#REF!='Split budget (C)'!$L$1,'Cumulative Budget Request '!L125,0)</f>
        <v>#REF!</v>
      </c>
      <c r="Q126" s="333" t="e">
        <f>IF('Cumulative Budget Request '!#REF!='Split budget (C)'!$L$1,'Cumulative Budget Request '!M125,0)</f>
        <v>#REF!</v>
      </c>
      <c r="R126" s="237" t="e">
        <f>IF('Cumulative Budget Request '!#REF!='Split budget (C)'!$L$1,'Cumulative Budget Request '!N125,0)</f>
        <v>#REF!</v>
      </c>
      <c r="S126" s="321"/>
      <c r="T126" s="318"/>
      <c r="U126" s="581"/>
      <c r="V126" s="581"/>
      <c r="W126" s="581"/>
      <c r="X126" s="581"/>
      <c r="Y126" s="581"/>
      <c r="Z126" s="413"/>
      <c r="AA126" s="417"/>
      <c r="AB126" s="417"/>
      <c r="AC126" s="417"/>
      <c r="AD126" s="417"/>
      <c r="AE126" s="417"/>
      <c r="AF126" s="418"/>
    </row>
    <row r="127" spans="1:32">
      <c r="A127" s="264"/>
      <c r="B127" s="328"/>
      <c r="C127" s="368" t="e">
        <f>IF('Cumulative Budget Request '!#REF!='Split budget (C)'!$L$1,'Cumulative Budget Request '!C126,0)</f>
        <v>#REF!</v>
      </c>
      <c r="D127" s="318" t="s">
        <v>14</v>
      </c>
      <c r="E127" s="439" t="e">
        <f>ROUND(N125*E125*O125,0)</f>
        <v>#REF!</v>
      </c>
      <c r="F127" s="439" t="e">
        <f>ROUND(N125*F125*O125*O126,0)</f>
        <v>#REF!</v>
      </c>
      <c r="G127" s="439" t="e">
        <f>ROUND(N125*G125*O125*O126*O127,0)</f>
        <v>#REF!</v>
      </c>
      <c r="H127" s="439" t="e">
        <f>ROUND(N125*H125*O125*O126*O127*O128,0)</f>
        <v>#REF!</v>
      </c>
      <c r="I127" s="439" t="e">
        <f>ROUND(N125*I125*O125*O126*O127*O128*O129,0)</f>
        <v>#REF!</v>
      </c>
      <c r="J127" s="441" t="e">
        <f>SUM(E127:I127)</f>
        <v>#REF!</v>
      </c>
      <c r="M127" s="499"/>
      <c r="N127" s="496"/>
      <c r="O127" s="237" t="e">
        <f>IF('Cumulative Budget Request '!#REF!='Split budget (C)'!$L$1,'Cumulative Budget Request '!K126,0)</f>
        <v>#REF!</v>
      </c>
      <c r="P127" s="495" t="e">
        <f>IF('Cumulative Budget Request '!#REF!='Split budget (C)'!$L$1,'Cumulative Budget Request '!L126,0)</f>
        <v>#REF!</v>
      </c>
      <c r="Q127" s="333" t="e">
        <f>IF('Cumulative Budget Request '!#REF!='Split budget (C)'!$L$1,'Cumulative Budget Request '!M126,0)</f>
        <v>#REF!</v>
      </c>
      <c r="R127" s="237" t="e">
        <f>IF('Cumulative Budget Request '!#REF!='Split budget (C)'!$L$1,'Cumulative Budget Request '!N126,0)</f>
        <v>#REF!</v>
      </c>
      <c r="S127" s="321"/>
      <c r="T127" s="318"/>
      <c r="U127" s="581"/>
      <c r="V127" s="581"/>
      <c r="W127" s="581"/>
      <c r="X127" s="581"/>
      <c r="Y127" s="581"/>
      <c r="Z127" s="315"/>
      <c r="AA127" s="417"/>
      <c r="AB127" s="417"/>
      <c r="AC127" s="417"/>
      <c r="AD127" s="417"/>
      <c r="AE127" s="417"/>
      <c r="AF127" s="418"/>
    </row>
    <row r="128" spans="1:32">
      <c r="A128" s="264"/>
      <c r="B128" s="328"/>
      <c r="C128" s="368" t="e">
        <f>IF('Cumulative Budget Request '!#REF!='Split budget (C)'!$L$1,'Cumulative Budget Request '!C127,0)</f>
        <v>#REF!</v>
      </c>
      <c r="D128" s="318" t="s">
        <v>29</v>
      </c>
      <c r="E128" s="438" t="e">
        <f>ROUND(E127*$S$153,0)</f>
        <v>#REF!</v>
      </c>
      <c r="F128" s="438" t="e">
        <f>ROUND(F127*$S$153,0)</f>
        <v>#REF!</v>
      </c>
      <c r="G128" s="438" t="e">
        <f>ROUND(G127*$S$153,0)</f>
        <v>#REF!</v>
      </c>
      <c r="H128" s="438" t="e">
        <f>ROUND(H127*$S$153,0)</f>
        <v>#REF!</v>
      </c>
      <c r="I128" s="438" t="e">
        <f>ROUND(I127*$S$153,0)</f>
        <v>#REF!</v>
      </c>
      <c r="J128" s="441" t="e">
        <f>SUM(E128:I128)</f>
        <v>#REF!</v>
      </c>
      <c r="M128" s="499"/>
      <c r="N128" s="496"/>
      <c r="O128" s="237" t="e">
        <f>IF('Cumulative Budget Request '!#REF!='Split budget (C)'!$L$1,'Cumulative Budget Request '!K127,0)</f>
        <v>#REF!</v>
      </c>
      <c r="P128" s="495" t="e">
        <f>IF('Cumulative Budget Request '!#REF!='Split budget (C)'!$L$1,'Cumulative Budget Request '!L127,0)</f>
        <v>#REF!</v>
      </c>
      <c r="Q128" s="333" t="e">
        <f>IF('Cumulative Budget Request '!#REF!='Split budget (C)'!$L$1,'Cumulative Budget Request '!M127,0)</f>
        <v>#REF!</v>
      </c>
      <c r="R128" s="237" t="e">
        <f>IF('Cumulative Budget Request '!#REF!='Split budget (C)'!$L$1,'Cumulative Budget Request '!N127,0)</f>
        <v>#REF!</v>
      </c>
      <c r="S128" s="321"/>
      <c r="T128" s="318"/>
      <c r="U128" s="581"/>
      <c r="V128" s="581"/>
      <c r="W128" s="581"/>
      <c r="X128" s="581"/>
      <c r="Y128" s="581"/>
      <c r="Z128" s="315"/>
      <c r="AA128" s="417"/>
      <c r="AB128" s="417"/>
      <c r="AC128" s="417"/>
      <c r="AD128" s="417"/>
      <c r="AE128" s="417"/>
      <c r="AF128" s="418"/>
    </row>
    <row r="129" spans="1:32" ht="15">
      <c r="A129" s="264"/>
      <c r="B129" s="328"/>
      <c r="C129" s="368" t="e">
        <f>IF('Cumulative Budget Request '!#REF!='Split budget (C)'!$L$1,'Cumulative Budget Request '!C128,0)</f>
        <v>#REF!</v>
      </c>
      <c r="D129" s="318" t="s">
        <v>28</v>
      </c>
      <c r="E129" s="456" t="e">
        <f>ROUND($S$154*E125,0)</f>
        <v>#REF!</v>
      </c>
      <c r="F129" s="456" t="e">
        <f>ROUND($S$154*F125,0)</f>
        <v>#REF!</v>
      </c>
      <c r="G129" s="456" t="e">
        <f>ROUND($S$154*G125,0)</f>
        <v>#REF!</v>
      </c>
      <c r="H129" s="456" t="e">
        <f>ROUND($S$154*H125,0)</f>
        <v>#REF!</v>
      </c>
      <c r="I129" s="456" t="e">
        <f>ROUND($S$154*I125,0)</f>
        <v>#REF!</v>
      </c>
      <c r="J129" s="457" t="e">
        <f>SUM(E129:I129)</f>
        <v>#REF!</v>
      </c>
      <c r="M129" s="499"/>
      <c r="N129" s="496"/>
      <c r="O129" s="237" t="e">
        <f>IF('Cumulative Budget Request '!#REF!='Split budget (C)'!$L$1,'Cumulative Budget Request '!K128,0)</f>
        <v>#REF!</v>
      </c>
      <c r="P129" s="495" t="e">
        <f>IF('Cumulative Budget Request '!#REF!='Split budget (C)'!$L$1,'Cumulative Budget Request '!L128,0)</f>
        <v>#REF!</v>
      </c>
      <c r="Q129" s="333" t="e">
        <f>IF('Cumulative Budget Request '!#REF!='Split budget (C)'!$L$1,'Cumulative Budget Request '!M128,0)</f>
        <v>#REF!</v>
      </c>
      <c r="R129" s="237" t="e">
        <f>IF('Cumulative Budget Request '!#REF!='Split budget (C)'!$L$1,'Cumulative Budget Request '!N128,0)</f>
        <v>#REF!</v>
      </c>
      <c r="S129" s="321"/>
      <c r="T129" s="318"/>
      <c r="U129" s="581"/>
      <c r="V129" s="581"/>
      <c r="W129" s="581"/>
      <c r="X129" s="581"/>
      <c r="Y129" s="581"/>
      <c r="Z129" s="315"/>
      <c r="AA129" s="417"/>
      <c r="AB129" s="417"/>
      <c r="AC129" s="417"/>
      <c r="AD129" s="417"/>
      <c r="AE129" s="417"/>
      <c r="AF129" s="418"/>
    </row>
    <row r="130" spans="1:32">
      <c r="A130" s="264"/>
      <c r="B130" s="328"/>
      <c r="C130" s="338"/>
      <c r="D130" s="322" t="s">
        <v>157</v>
      </c>
      <c r="E130" s="458" t="e">
        <f>SUM(E128:E129)</f>
        <v>#REF!</v>
      </c>
      <c r="F130" s="458" t="e">
        <f t="shared" ref="F130:I130" si="37">SUM(F128:F129)</f>
        <v>#REF!</v>
      </c>
      <c r="G130" s="458" t="e">
        <f t="shared" si="37"/>
        <v>#REF!</v>
      </c>
      <c r="H130" s="458" t="e">
        <f t="shared" si="37"/>
        <v>#REF!</v>
      </c>
      <c r="I130" s="458" t="e">
        <f t="shared" si="37"/>
        <v>#REF!</v>
      </c>
      <c r="J130" s="459" t="e">
        <f>SUM(J128:J129)</f>
        <v>#REF!</v>
      </c>
      <c r="M130" s="499"/>
      <c r="N130" s="496"/>
      <c r="O130" s="318"/>
      <c r="P130" s="501"/>
      <c r="Q130" s="321"/>
      <c r="R130" s="502"/>
      <c r="S130" s="321"/>
      <c r="T130" s="502"/>
      <c r="U130" s="583"/>
      <c r="V130" s="584"/>
      <c r="W130" s="582"/>
      <c r="X130" s="582"/>
      <c r="Y130" s="582"/>
      <c r="Z130" s="315"/>
      <c r="AA130" s="417"/>
      <c r="AB130" s="417"/>
      <c r="AC130" s="417"/>
      <c r="AD130" s="417"/>
      <c r="AE130" s="417"/>
      <c r="AF130" s="418"/>
    </row>
    <row r="131" spans="1:32">
      <c r="A131" s="264"/>
      <c r="B131" s="328"/>
      <c r="C131" s="338"/>
      <c r="D131" s="318"/>
      <c r="E131" s="268"/>
      <c r="F131" s="268"/>
      <c r="G131" s="268"/>
      <c r="H131" s="268"/>
      <c r="I131" s="268"/>
      <c r="J131" s="291"/>
      <c r="M131" s="499"/>
      <c r="N131" s="496"/>
      <c r="O131" s="337"/>
      <c r="P131" s="496"/>
      <c r="Q131" s="337"/>
      <c r="R131" s="503"/>
      <c r="S131" s="337"/>
      <c r="T131" s="503"/>
      <c r="U131" s="585"/>
      <c r="V131" s="585"/>
      <c r="W131" s="585"/>
      <c r="X131" s="585"/>
      <c r="Y131" s="585"/>
      <c r="Z131" s="315"/>
      <c r="AA131" s="417"/>
      <c r="AB131" s="417"/>
      <c r="AC131" s="417"/>
      <c r="AD131" s="417"/>
      <c r="AE131" s="417"/>
      <c r="AF131" s="418"/>
    </row>
    <row r="132" spans="1:32">
      <c r="A132" s="570" t="e">
        <f>IF('Cumulative Budget Request '!#REF!='Split budget (C)'!$L$1,'Cumulative Budget Request '!A131,0)</f>
        <v>#REF!</v>
      </c>
      <c r="B132" s="571" t="e">
        <f>IF('Cumulative Budget Request '!#REF!='Split budget (C)'!$L$1,'Cumulative Budget Request '!B131,0)</f>
        <v>#REF!</v>
      </c>
      <c r="C132" s="368" t="e">
        <f>IF('Cumulative Budget Request '!#REF!='Split budget (C)'!$L$1,'Cumulative Budget Request '!C131,0)</f>
        <v>#REF!</v>
      </c>
      <c r="D132" s="337" t="s">
        <v>112</v>
      </c>
      <c r="E132" s="338" t="e">
        <f>ROUND($P132*$Q132*R132,6)</f>
        <v>#REF!</v>
      </c>
      <c r="F132" s="338" t="e">
        <f>ROUND($P133*$Q133*R133,6)</f>
        <v>#REF!</v>
      </c>
      <c r="G132" s="338" t="e">
        <f>ROUND($P134*$Q134*R134,6)</f>
        <v>#REF!</v>
      </c>
      <c r="H132" s="338" t="e">
        <f>ROUND($P135*$Q135*R135,6)</f>
        <v>#REF!</v>
      </c>
      <c r="I132" s="338" t="e">
        <f>ROUND($P136*$Q136*R136,6)</f>
        <v>#REF!</v>
      </c>
      <c r="J132" s="291"/>
      <c r="M132" s="405" t="e">
        <f>IF('Cumulative Budget Request '!#REF!='Split budget (C)'!$L$1,'Cumulative Budget Request '!I131,0)</f>
        <v>#REF!</v>
      </c>
      <c r="N132" s="498" t="e">
        <f>ROUND(M132/12,2)</f>
        <v>#REF!</v>
      </c>
      <c r="O132" s="237" t="e">
        <f>IF('Cumulative Budget Request '!#REF!='Split budget (C)'!$L$1,'Cumulative Budget Request '!K131,0)</f>
        <v>#REF!</v>
      </c>
      <c r="P132" s="495" t="e">
        <f>IF('Cumulative Budget Request '!#REF!='Split budget (C)'!$L$1,'Cumulative Budget Request '!L131,0)</f>
        <v>#REF!</v>
      </c>
      <c r="Q132" s="333" t="e">
        <f>IF('Cumulative Budget Request '!#REF!='Split budget (C)'!$L$1,'Cumulative Budget Request '!M131,0)</f>
        <v>#REF!</v>
      </c>
      <c r="R132" s="237" t="e">
        <f>IF('Cumulative Budget Request '!#REF!='Split budget (C)'!$L$1,'Cumulative Budget Request '!N131,0)</f>
        <v>#REF!</v>
      </c>
      <c r="S132" s="321"/>
      <c r="T132" s="318"/>
      <c r="U132" s="581">
        <f>IFERROR((E135+E136)/E134,0)</f>
        <v>0</v>
      </c>
      <c r="V132" s="581">
        <f t="shared" ref="V132:Y132" si="38">IFERROR((F135+F136)/F134,0)</f>
        <v>0</v>
      </c>
      <c r="W132" s="581">
        <f t="shared" si="38"/>
        <v>0</v>
      </c>
      <c r="X132" s="581">
        <f t="shared" si="38"/>
        <v>0</v>
      </c>
      <c r="Y132" s="581">
        <f t="shared" si="38"/>
        <v>0</v>
      </c>
      <c r="Z132" s="413" t="e">
        <f>C132</f>
        <v>#REF!</v>
      </c>
      <c r="AA132" s="417" t="e">
        <f>ROUND(VLOOKUP($C132,$AA$175:AH201,4,FALSE)*E132,0)</f>
        <v>#REF!</v>
      </c>
      <c r="AB132" s="417" t="e">
        <f>ROUND(VLOOKUP($C133,$AA$175:AH201,5,FALSE)*F132,0)</f>
        <v>#REF!</v>
      </c>
      <c r="AC132" s="417" t="e">
        <f>ROUND(VLOOKUP($C134,$AA$175:AH201,6,FALSE)*G132,0)</f>
        <v>#REF!</v>
      </c>
      <c r="AD132" s="417" t="e">
        <f>ROUND(VLOOKUP($C135,$AA$175:AH201,7,FALSE)*H132,0)</f>
        <v>#REF!</v>
      </c>
      <c r="AE132" s="417" t="e">
        <f>ROUND(VLOOKUP($C136,$AA$175:AH201,8,FALSE)*I132,0)</f>
        <v>#REF!</v>
      </c>
      <c r="AF132" s="418" t="e">
        <f>SUM(AA132:AE132)</f>
        <v>#REF!</v>
      </c>
    </row>
    <row r="133" spans="1:32">
      <c r="A133" s="252"/>
      <c r="B133" s="340"/>
      <c r="C133" s="368" t="e">
        <f>IF('Cumulative Budget Request '!#REF!='Split budget (C)'!$L$1,'Cumulative Budget Request '!C132,0)</f>
        <v>#REF!</v>
      </c>
      <c r="D133" s="337" t="s">
        <v>158</v>
      </c>
      <c r="E133" s="294" t="e">
        <f>R132</f>
        <v>#REF!</v>
      </c>
      <c r="F133" s="294" t="e">
        <f>R133</f>
        <v>#REF!</v>
      </c>
      <c r="G133" s="294" t="e">
        <f>R134</f>
        <v>#REF!</v>
      </c>
      <c r="H133" s="294" t="e">
        <f>R135</f>
        <v>#REF!</v>
      </c>
      <c r="I133" s="294" t="e">
        <f>R136</f>
        <v>#REF!</v>
      </c>
      <c r="J133" s="291"/>
      <c r="M133" s="500"/>
      <c r="N133" s="498"/>
      <c r="O133" s="237" t="e">
        <f>IF('Cumulative Budget Request '!#REF!='Split budget (C)'!$L$1,'Cumulative Budget Request '!K132,0)</f>
        <v>#REF!</v>
      </c>
      <c r="P133" s="495" t="e">
        <f>IF('Cumulative Budget Request '!#REF!='Split budget (C)'!$L$1,'Cumulative Budget Request '!L132,0)</f>
        <v>#REF!</v>
      </c>
      <c r="Q133" s="333" t="e">
        <f>IF('Cumulative Budget Request '!#REF!='Split budget (C)'!$L$1,'Cumulative Budget Request '!M132,0)</f>
        <v>#REF!</v>
      </c>
      <c r="R133" s="237" t="e">
        <f>IF('Cumulative Budget Request '!#REF!='Split budget (C)'!$L$1,'Cumulative Budget Request '!N132,0)</f>
        <v>#REF!</v>
      </c>
      <c r="S133" s="321"/>
      <c r="T133" s="318"/>
      <c r="U133" s="581"/>
      <c r="V133" s="581"/>
      <c r="W133" s="581"/>
      <c r="X133" s="581"/>
      <c r="Y133" s="581"/>
      <c r="Z133" s="413"/>
      <c r="AA133" s="417"/>
      <c r="AB133" s="417"/>
      <c r="AC133" s="417"/>
      <c r="AD133" s="417"/>
      <c r="AE133" s="417"/>
      <c r="AF133" s="418"/>
    </row>
    <row r="134" spans="1:32">
      <c r="A134" s="264"/>
      <c r="B134" s="328"/>
      <c r="C134" s="368" t="e">
        <f>IF('Cumulative Budget Request '!#REF!='Split budget (C)'!$L$1,'Cumulative Budget Request '!C133,0)</f>
        <v>#REF!</v>
      </c>
      <c r="D134" s="318" t="s">
        <v>14</v>
      </c>
      <c r="E134" s="439" t="e">
        <f>ROUND(N132*E132*O132,0)</f>
        <v>#REF!</v>
      </c>
      <c r="F134" s="439" t="e">
        <f>ROUND(N132*F132*O132*O133,0)</f>
        <v>#REF!</v>
      </c>
      <c r="G134" s="439" t="e">
        <f>ROUND(N132*G132*O132*O133*O134,0)</f>
        <v>#REF!</v>
      </c>
      <c r="H134" s="439" t="e">
        <f>ROUND(N132*H132*O132*O133*O134*O135,0)</f>
        <v>#REF!</v>
      </c>
      <c r="I134" s="439" t="e">
        <f>ROUND(N132*I132*O132*O133*O134*O135*O136,0)</f>
        <v>#REF!</v>
      </c>
      <c r="J134" s="441" t="e">
        <f>SUM(E134:I134)</f>
        <v>#REF!</v>
      </c>
      <c r="M134" s="499"/>
      <c r="N134" s="496"/>
      <c r="O134" s="237" t="e">
        <f>IF('Cumulative Budget Request '!#REF!='Split budget (C)'!$L$1,'Cumulative Budget Request '!K133,0)</f>
        <v>#REF!</v>
      </c>
      <c r="P134" s="495" t="e">
        <f>IF('Cumulative Budget Request '!#REF!='Split budget (C)'!$L$1,'Cumulative Budget Request '!L133,0)</f>
        <v>#REF!</v>
      </c>
      <c r="Q134" s="333" t="e">
        <f>IF('Cumulative Budget Request '!#REF!='Split budget (C)'!$L$1,'Cumulative Budget Request '!M133,0)</f>
        <v>#REF!</v>
      </c>
      <c r="R134" s="237" t="e">
        <f>IF('Cumulative Budget Request '!#REF!='Split budget (C)'!$L$1,'Cumulative Budget Request '!N133,0)</f>
        <v>#REF!</v>
      </c>
      <c r="S134" s="321"/>
      <c r="T134" s="318"/>
      <c r="U134" s="581"/>
      <c r="V134" s="581"/>
      <c r="W134" s="581"/>
      <c r="X134" s="581"/>
      <c r="Y134" s="581"/>
      <c r="Z134" s="315"/>
      <c r="AA134" s="417"/>
      <c r="AB134" s="417"/>
      <c r="AC134" s="417"/>
      <c r="AD134" s="417"/>
      <c r="AE134" s="417"/>
      <c r="AF134" s="418"/>
    </row>
    <row r="135" spans="1:32">
      <c r="A135" s="264"/>
      <c r="B135" s="328"/>
      <c r="C135" s="368" t="e">
        <f>IF('Cumulative Budget Request '!#REF!='Split budget (C)'!$L$1,'Cumulative Budget Request '!C134,0)</f>
        <v>#REF!</v>
      </c>
      <c r="D135" s="318" t="s">
        <v>29</v>
      </c>
      <c r="E135" s="438" t="e">
        <f>ROUND(E134*$S$153,0)</f>
        <v>#REF!</v>
      </c>
      <c r="F135" s="438" t="e">
        <f>ROUND(F134*$S$153,0)</f>
        <v>#REF!</v>
      </c>
      <c r="G135" s="438" t="e">
        <f>ROUND(G134*$S$153,0)</f>
        <v>#REF!</v>
      </c>
      <c r="H135" s="438" t="e">
        <f>ROUND(H134*$S$153,0)</f>
        <v>#REF!</v>
      </c>
      <c r="I135" s="438" t="e">
        <f>ROUND(I134*$S$153,0)</f>
        <v>#REF!</v>
      </c>
      <c r="J135" s="441" t="e">
        <f>SUM(E135:I135)</f>
        <v>#REF!</v>
      </c>
      <c r="M135" s="499"/>
      <c r="N135" s="496"/>
      <c r="O135" s="237" t="e">
        <f>IF('Cumulative Budget Request '!#REF!='Split budget (C)'!$L$1,'Cumulative Budget Request '!K134,0)</f>
        <v>#REF!</v>
      </c>
      <c r="P135" s="495" t="e">
        <f>IF('Cumulative Budget Request '!#REF!='Split budget (C)'!$L$1,'Cumulative Budget Request '!L134,0)</f>
        <v>#REF!</v>
      </c>
      <c r="Q135" s="333" t="e">
        <f>IF('Cumulative Budget Request '!#REF!='Split budget (C)'!$L$1,'Cumulative Budget Request '!M134,0)</f>
        <v>#REF!</v>
      </c>
      <c r="R135" s="237" t="e">
        <f>IF('Cumulative Budget Request '!#REF!='Split budget (C)'!$L$1,'Cumulative Budget Request '!N134,0)</f>
        <v>#REF!</v>
      </c>
      <c r="S135" s="321"/>
      <c r="T135" s="318"/>
      <c r="U135" s="581"/>
      <c r="V135" s="581"/>
      <c r="W135" s="581"/>
      <c r="X135" s="581"/>
      <c r="Y135" s="581"/>
      <c r="Z135" s="315"/>
      <c r="AA135" s="417"/>
      <c r="AB135" s="417"/>
      <c r="AC135" s="417"/>
      <c r="AD135" s="417"/>
      <c r="AE135" s="417"/>
      <c r="AF135" s="418"/>
    </row>
    <row r="136" spans="1:32" ht="15">
      <c r="A136" s="264"/>
      <c r="B136" s="328"/>
      <c r="C136" s="368" t="e">
        <f>IF('Cumulative Budget Request '!#REF!='Split budget (C)'!$L$1,'Cumulative Budget Request '!C135,0)</f>
        <v>#REF!</v>
      </c>
      <c r="D136" s="318" t="s">
        <v>28</v>
      </c>
      <c r="E136" s="456" t="e">
        <f>ROUND($S$154*E132,0)</f>
        <v>#REF!</v>
      </c>
      <c r="F136" s="456" t="e">
        <f>ROUND($S$154*F132,0)</f>
        <v>#REF!</v>
      </c>
      <c r="G136" s="456" t="e">
        <f>ROUND($S$154*G132,0)</f>
        <v>#REF!</v>
      </c>
      <c r="H136" s="456" t="e">
        <f>ROUND($S$154*H132,0)</f>
        <v>#REF!</v>
      </c>
      <c r="I136" s="456" t="e">
        <f>ROUND($S$154*I132,0)</f>
        <v>#REF!</v>
      </c>
      <c r="J136" s="457" t="e">
        <f>SUM(E136:I136)</f>
        <v>#REF!</v>
      </c>
      <c r="M136" s="499"/>
      <c r="N136" s="496"/>
      <c r="O136" s="237" t="e">
        <f>IF('Cumulative Budget Request '!#REF!='Split budget (C)'!$L$1,'Cumulative Budget Request '!K135,0)</f>
        <v>#REF!</v>
      </c>
      <c r="P136" s="495" t="e">
        <f>IF('Cumulative Budget Request '!#REF!='Split budget (C)'!$L$1,'Cumulative Budget Request '!L135,0)</f>
        <v>#REF!</v>
      </c>
      <c r="Q136" s="333" t="e">
        <f>IF('Cumulative Budget Request '!#REF!='Split budget (C)'!$L$1,'Cumulative Budget Request '!M135,0)</f>
        <v>#REF!</v>
      </c>
      <c r="R136" s="237" t="e">
        <f>IF('Cumulative Budget Request '!#REF!='Split budget (C)'!$L$1,'Cumulative Budget Request '!N135,0)</f>
        <v>#REF!</v>
      </c>
      <c r="S136" s="321"/>
      <c r="T136" s="318"/>
      <c r="U136" s="581"/>
      <c r="V136" s="581"/>
      <c r="W136" s="581"/>
      <c r="X136" s="581"/>
      <c r="Y136" s="581"/>
      <c r="Z136" s="315"/>
      <c r="AA136" s="417"/>
      <c r="AB136" s="417"/>
      <c r="AC136" s="417"/>
      <c r="AD136" s="417"/>
      <c r="AE136" s="417"/>
      <c r="AF136" s="418"/>
    </row>
    <row r="137" spans="1:32">
      <c r="A137" s="264"/>
      <c r="B137" s="328"/>
      <c r="C137" s="338"/>
      <c r="D137" s="322" t="s">
        <v>157</v>
      </c>
      <c r="E137" s="458" t="e">
        <f>SUM(E135:E136)</f>
        <v>#REF!</v>
      </c>
      <c r="F137" s="458" t="e">
        <f t="shared" ref="F137:I137" si="39">SUM(F135:F136)</f>
        <v>#REF!</v>
      </c>
      <c r="G137" s="458" t="e">
        <f t="shared" si="39"/>
        <v>#REF!</v>
      </c>
      <c r="H137" s="458" t="e">
        <f t="shared" si="39"/>
        <v>#REF!</v>
      </c>
      <c r="I137" s="458" t="e">
        <f t="shared" si="39"/>
        <v>#REF!</v>
      </c>
      <c r="J137" s="459" t="e">
        <f>SUM(J135:J136)</f>
        <v>#REF!</v>
      </c>
      <c r="M137" s="499"/>
      <c r="N137" s="496"/>
      <c r="O137" s="318"/>
      <c r="P137" s="501"/>
      <c r="Q137" s="321"/>
      <c r="R137" s="502"/>
      <c r="S137" s="321"/>
      <c r="T137" s="502"/>
      <c r="U137" s="583"/>
      <c r="V137" s="584"/>
      <c r="W137" s="582"/>
      <c r="X137" s="582"/>
      <c r="Y137" s="582"/>
      <c r="Z137" s="315"/>
      <c r="AA137" s="417"/>
      <c r="AB137" s="417"/>
      <c r="AC137" s="417"/>
      <c r="AD137" s="417"/>
      <c r="AE137" s="417"/>
      <c r="AF137" s="418"/>
    </row>
    <row r="138" spans="1:32">
      <c r="A138" s="264"/>
      <c r="B138" s="328"/>
      <c r="C138" s="338"/>
      <c r="D138" s="318"/>
      <c r="E138" s="446"/>
      <c r="F138" s="446"/>
      <c r="G138" s="446"/>
      <c r="H138" s="446"/>
      <c r="I138" s="446"/>
      <c r="J138" s="444"/>
      <c r="M138" s="499"/>
      <c r="N138" s="496"/>
      <c r="O138" s="337"/>
      <c r="P138" s="496"/>
      <c r="Q138" s="337"/>
      <c r="R138" s="503"/>
      <c r="S138" s="337"/>
      <c r="T138" s="503"/>
      <c r="U138" s="585"/>
      <c r="V138" s="585"/>
      <c r="W138" s="585"/>
      <c r="X138" s="585"/>
      <c r="Y138" s="585"/>
      <c r="Z138" s="315"/>
      <c r="AA138" s="417"/>
      <c r="AB138" s="417"/>
      <c r="AC138" s="417"/>
      <c r="AD138" s="417"/>
      <c r="AE138" s="417"/>
      <c r="AF138" s="418"/>
    </row>
    <row r="139" spans="1:32">
      <c r="A139" s="570" t="e">
        <f>IF('Cumulative Budget Request '!#REF!='Split budget (C)'!$L$1,'Cumulative Budget Request '!A138,0)</f>
        <v>#REF!</v>
      </c>
      <c r="B139" s="571" t="e">
        <f>IF('Cumulative Budget Request '!#REF!='Split budget (C)'!$L$1,'Cumulative Budget Request '!B138,0)</f>
        <v>#REF!</v>
      </c>
      <c r="C139" s="368" t="e">
        <f>IF('Cumulative Budget Request '!#REF!='Split budget (C)'!$L$1,'Cumulative Budget Request '!C138,0)</f>
        <v>#REF!</v>
      </c>
      <c r="D139" s="337" t="s">
        <v>112</v>
      </c>
      <c r="E139" s="338" t="e">
        <f>ROUND($P139*$Q139*R139,6)</f>
        <v>#REF!</v>
      </c>
      <c r="F139" s="338" t="e">
        <f>ROUND($P140*$Q140*R140,6)</f>
        <v>#REF!</v>
      </c>
      <c r="G139" s="338" t="e">
        <f>ROUND($P141*$Q141*R141,6)</f>
        <v>#REF!</v>
      </c>
      <c r="H139" s="338" t="e">
        <f>ROUND($P142*$Q142*R142,6)</f>
        <v>#REF!</v>
      </c>
      <c r="I139" s="338" t="e">
        <f>ROUND($P143*$Q143*R143,6)</f>
        <v>#REF!</v>
      </c>
      <c r="J139" s="291"/>
      <c r="M139" s="405" t="e">
        <f>IF('Cumulative Budget Request '!#REF!='Split budget (C)'!$L$1,'Cumulative Budget Request '!I138,0)</f>
        <v>#REF!</v>
      </c>
      <c r="N139" s="498" t="e">
        <f>ROUND(M139/12,2)</f>
        <v>#REF!</v>
      </c>
      <c r="O139" s="237" t="e">
        <f>IF('Cumulative Budget Request '!#REF!='Split budget (C)'!$L$1,'Cumulative Budget Request '!K138,0)</f>
        <v>#REF!</v>
      </c>
      <c r="P139" s="495" t="e">
        <f>IF('Cumulative Budget Request '!#REF!='Split budget (C)'!$L$1,'Cumulative Budget Request '!L138,0)</f>
        <v>#REF!</v>
      </c>
      <c r="Q139" s="333" t="e">
        <f>IF('Cumulative Budget Request '!#REF!='Split budget (C)'!$L$1,'Cumulative Budget Request '!M138,0)</f>
        <v>#REF!</v>
      </c>
      <c r="R139" s="237" t="e">
        <f>IF('Cumulative Budget Request '!#REF!='Split budget (C)'!$L$1,'Cumulative Budget Request '!N138,0)</f>
        <v>#REF!</v>
      </c>
      <c r="S139" s="321"/>
      <c r="T139" s="318"/>
      <c r="U139" s="581">
        <f>IFERROR((E142+E143)/E141,0)</f>
        <v>0</v>
      </c>
      <c r="V139" s="581">
        <f t="shared" ref="V139:Y139" si="40">IFERROR((F142+F143)/F141,0)</f>
        <v>0</v>
      </c>
      <c r="W139" s="581">
        <f t="shared" si="40"/>
        <v>0</v>
      </c>
      <c r="X139" s="581">
        <f t="shared" si="40"/>
        <v>0</v>
      </c>
      <c r="Y139" s="581">
        <f t="shared" si="40"/>
        <v>0</v>
      </c>
      <c r="Z139" s="413" t="e">
        <f>C139</f>
        <v>#REF!</v>
      </c>
      <c r="AA139" s="417" t="e">
        <f>ROUND(VLOOKUP($C139,$AA$175:AH201,4,FALSE)*E139,0)</f>
        <v>#REF!</v>
      </c>
      <c r="AB139" s="417" t="e">
        <f>ROUND(VLOOKUP($C140,$AA$175:AH201,5,FALSE)*F139,0)</f>
        <v>#REF!</v>
      </c>
      <c r="AC139" s="417" t="e">
        <f>ROUND(VLOOKUP($C141,$AA$175:AH201,6,FALSE)*G139,0)</f>
        <v>#REF!</v>
      </c>
      <c r="AD139" s="417" t="e">
        <f>ROUND(VLOOKUP($C142,$AA$175:AH201,7,FALSE)*H139,0)</f>
        <v>#REF!</v>
      </c>
      <c r="AE139" s="417" t="e">
        <f>ROUND(VLOOKUP($C143,$AA$175:AH201,8,FALSE)*I139,0)</f>
        <v>#REF!</v>
      </c>
      <c r="AF139" s="418" t="e">
        <f>SUM(AA139:AE139)</f>
        <v>#REF!</v>
      </c>
    </row>
    <row r="140" spans="1:32">
      <c r="A140" s="252"/>
      <c r="B140" s="340"/>
      <c r="C140" s="368" t="e">
        <f>IF('Cumulative Budget Request '!#REF!='Split budget (C)'!$L$1,'Cumulative Budget Request '!C139,0)</f>
        <v>#REF!</v>
      </c>
      <c r="D140" s="337" t="s">
        <v>158</v>
      </c>
      <c r="E140" s="294" t="e">
        <f>R139</f>
        <v>#REF!</v>
      </c>
      <c r="F140" s="294" t="e">
        <f>R140</f>
        <v>#REF!</v>
      </c>
      <c r="G140" s="294" t="e">
        <f>R141</f>
        <v>#REF!</v>
      </c>
      <c r="H140" s="294" t="e">
        <f>R142</f>
        <v>#REF!</v>
      </c>
      <c r="I140" s="294" t="e">
        <f>R143</f>
        <v>#REF!</v>
      </c>
      <c r="J140" s="291"/>
      <c r="M140" s="500"/>
      <c r="N140" s="498"/>
      <c r="O140" s="237" t="e">
        <f>IF('Cumulative Budget Request '!#REF!='Split budget (C)'!$L$1,'Cumulative Budget Request '!K139,0)</f>
        <v>#REF!</v>
      </c>
      <c r="P140" s="495" t="e">
        <f>IF('Cumulative Budget Request '!#REF!='Split budget (C)'!$L$1,'Cumulative Budget Request '!L139,0)</f>
        <v>#REF!</v>
      </c>
      <c r="Q140" s="333" t="e">
        <f>IF('Cumulative Budget Request '!#REF!='Split budget (C)'!$L$1,'Cumulative Budget Request '!M139,0)</f>
        <v>#REF!</v>
      </c>
      <c r="R140" s="237" t="e">
        <f>IF('Cumulative Budget Request '!#REF!='Split budget (C)'!$L$1,'Cumulative Budget Request '!N139,0)</f>
        <v>#REF!</v>
      </c>
      <c r="S140" s="321"/>
      <c r="T140" s="318"/>
      <c r="U140" s="581"/>
      <c r="V140" s="581"/>
      <c r="W140" s="581"/>
      <c r="X140" s="581"/>
      <c r="Y140" s="581"/>
      <c r="Z140" s="413"/>
      <c r="AA140" s="417"/>
      <c r="AB140" s="417"/>
      <c r="AC140" s="417"/>
      <c r="AD140" s="417"/>
      <c r="AE140" s="417"/>
      <c r="AF140" s="418"/>
    </row>
    <row r="141" spans="1:32">
      <c r="A141" s="264"/>
      <c r="B141" s="328"/>
      <c r="C141" s="368" t="e">
        <f>IF('Cumulative Budget Request '!#REF!='Split budget (C)'!$L$1,'Cumulative Budget Request '!C140,0)</f>
        <v>#REF!</v>
      </c>
      <c r="D141" s="318" t="s">
        <v>14</v>
      </c>
      <c r="E141" s="439" t="e">
        <f>ROUND(N139*E139*O139,0)</f>
        <v>#REF!</v>
      </c>
      <c r="F141" s="439" t="e">
        <f>ROUND(N139*F139*O139*O140,0)</f>
        <v>#REF!</v>
      </c>
      <c r="G141" s="439" t="e">
        <f>ROUND(N139*G139*O139*O140*O141,0)</f>
        <v>#REF!</v>
      </c>
      <c r="H141" s="439" t="e">
        <f>ROUND(N139*H139*O139*O140*O141*O142,0)</f>
        <v>#REF!</v>
      </c>
      <c r="I141" s="439" t="e">
        <f>ROUND(N139*I139*O139*O140*O141*O142*O143,0)</f>
        <v>#REF!</v>
      </c>
      <c r="J141" s="441" t="e">
        <f>SUM(E141:I141)</f>
        <v>#REF!</v>
      </c>
      <c r="M141" s="499"/>
      <c r="N141" s="496"/>
      <c r="O141" s="237" t="e">
        <f>IF('Cumulative Budget Request '!#REF!='Split budget (C)'!$L$1,'Cumulative Budget Request '!K140,0)</f>
        <v>#REF!</v>
      </c>
      <c r="P141" s="495" t="e">
        <f>IF('Cumulative Budget Request '!#REF!='Split budget (C)'!$L$1,'Cumulative Budget Request '!L140,0)</f>
        <v>#REF!</v>
      </c>
      <c r="Q141" s="333" t="e">
        <f>IF('Cumulative Budget Request '!#REF!='Split budget (C)'!$L$1,'Cumulative Budget Request '!M140,0)</f>
        <v>#REF!</v>
      </c>
      <c r="R141" s="237" t="e">
        <f>IF('Cumulative Budget Request '!#REF!='Split budget (C)'!$L$1,'Cumulative Budget Request '!N140,0)</f>
        <v>#REF!</v>
      </c>
      <c r="S141" s="321"/>
      <c r="T141" s="318"/>
      <c r="U141" s="581"/>
      <c r="V141" s="581"/>
      <c r="W141" s="581"/>
      <c r="X141" s="581"/>
      <c r="Y141" s="581"/>
      <c r="Z141" s="315"/>
      <c r="AA141" s="417"/>
      <c r="AB141" s="417"/>
      <c r="AC141" s="417"/>
      <c r="AD141" s="417"/>
      <c r="AE141" s="417"/>
      <c r="AF141" s="418"/>
    </row>
    <row r="142" spans="1:32">
      <c r="A142" s="264"/>
      <c r="B142" s="328"/>
      <c r="C142" s="368" t="e">
        <f>IF('Cumulative Budget Request '!#REF!='Split budget (C)'!$L$1,'Cumulative Budget Request '!C141,0)</f>
        <v>#REF!</v>
      </c>
      <c r="D142" s="318" t="s">
        <v>29</v>
      </c>
      <c r="E142" s="438" t="e">
        <f>ROUND(E141*$S$153,0)</f>
        <v>#REF!</v>
      </c>
      <c r="F142" s="438" t="e">
        <f>ROUND(F141*$S$153,0)</f>
        <v>#REF!</v>
      </c>
      <c r="G142" s="438" t="e">
        <f>ROUND(G141*$S$153,0)</f>
        <v>#REF!</v>
      </c>
      <c r="H142" s="438" t="e">
        <f>ROUND(H141*$S$153,0)</f>
        <v>#REF!</v>
      </c>
      <c r="I142" s="438" t="e">
        <f>ROUND(I141*$S$153,0)</f>
        <v>#REF!</v>
      </c>
      <c r="J142" s="441" t="e">
        <f>SUM(E142:I142)</f>
        <v>#REF!</v>
      </c>
      <c r="M142" s="499"/>
      <c r="N142" s="496"/>
      <c r="O142" s="237" t="e">
        <f>IF('Cumulative Budget Request '!#REF!='Split budget (C)'!$L$1,'Cumulative Budget Request '!K141,0)</f>
        <v>#REF!</v>
      </c>
      <c r="P142" s="495" t="e">
        <f>IF('Cumulative Budget Request '!#REF!='Split budget (C)'!$L$1,'Cumulative Budget Request '!L141,0)</f>
        <v>#REF!</v>
      </c>
      <c r="Q142" s="333" t="e">
        <f>IF('Cumulative Budget Request '!#REF!='Split budget (C)'!$L$1,'Cumulative Budget Request '!M141,0)</f>
        <v>#REF!</v>
      </c>
      <c r="R142" s="237" t="e">
        <f>IF('Cumulative Budget Request '!#REF!='Split budget (C)'!$L$1,'Cumulative Budget Request '!N141,0)</f>
        <v>#REF!</v>
      </c>
      <c r="S142" s="321"/>
      <c r="T142" s="318"/>
      <c r="U142" s="581"/>
      <c r="V142" s="581"/>
      <c r="W142" s="581"/>
      <c r="X142" s="581"/>
      <c r="Y142" s="581"/>
      <c r="Z142" s="315"/>
      <c r="AA142" s="417"/>
      <c r="AB142" s="417"/>
      <c r="AC142" s="417"/>
      <c r="AD142" s="417"/>
      <c r="AE142" s="417"/>
      <c r="AF142" s="418"/>
    </row>
    <row r="143" spans="1:32" ht="15">
      <c r="A143" s="264"/>
      <c r="B143" s="328"/>
      <c r="C143" s="368" t="e">
        <f>IF('Cumulative Budget Request '!#REF!='Split budget (C)'!$L$1,'Cumulative Budget Request '!C142,0)</f>
        <v>#REF!</v>
      </c>
      <c r="D143" s="318" t="s">
        <v>28</v>
      </c>
      <c r="E143" s="456" t="e">
        <f>ROUND($S$154*E139,0)</f>
        <v>#REF!</v>
      </c>
      <c r="F143" s="456" t="e">
        <f>ROUND($S$154*F139,0)</f>
        <v>#REF!</v>
      </c>
      <c r="G143" s="456" t="e">
        <f>ROUND($S$154*G139,0)</f>
        <v>#REF!</v>
      </c>
      <c r="H143" s="456" t="e">
        <f>ROUND($S$154*H139,0)</f>
        <v>#REF!</v>
      </c>
      <c r="I143" s="456" t="e">
        <f>ROUND($S$154*I139,0)</f>
        <v>#REF!</v>
      </c>
      <c r="J143" s="457" t="e">
        <f>SUM(E143:I143)</f>
        <v>#REF!</v>
      </c>
      <c r="M143" s="499"/>
      <c r="N143" s="496"/>
      <c r="O143" s="237" t="e">
        <f>IF('Cumulative Budget Request '!#REF!='Split budget (C)'!$L$1,'Cumulative Budget Request '!K142,0)</f>
        <v>#REF!</v>
      </c>
      <c r="P143" s="495" t="e">
        <f>IF('Cumulative Budget Request '!#REF!='Split budget (C)'!$L$1,'Cumulative Budget Request '!L142,0)</f>
        <v>#REF!</v>
      </c>
      <c r="Q143" s="333" t="e">
        <f>IF('Cumulative Budget Request '!#REF!='Split budget (C)'!$L$1,'Cumulative Budget Request '!M142,0)</f>
        <v>#REF!</v>
      </c>
      <c r="R143" s="237" t="e">
        <f>IF('Cumulative Budget Request '!#REF!='Split budget (C)'!$L$1,'Cumulative Budget Request '!N142,0)</f>
        <v>#REF!</v>
      </c>
      <c r="S143" s="321"/>
      <c r="T143" s="318"/>
      <c r="U143" s="581"/>
      <c r="V143" s="581"/>
      <c r="W143" s="581"/>
      <c r="X143" s="581"/>
      <c r="Y143" s="581"/>
      <c r="Z143" s="315"/>
      <c r="AA143" s="417"/>
      <c r="AB143" s="417"/>
      <c r="AC143" s="417"/>
      <c r="AD143" s="417"/>
      <c r="AE143" s="417"/>
      <c r="AF143" s="418"/>
    </row>
    <row r="144" spans="1:32" ht="13.5" customHeight="1">
      <c r="A144" s="264"/>
      <c r="B144" s="328"/>
      <c r="C144" s="338"/>
      <c r="D144" s="322" t="s">
        <v>157</v>
      </c>
      <c r="E144" s="458" t="e">
        <f>SUM(E142:E143)</f>
        <v>#REF!</v>
      </c>
      <c r="F144" s="458" t="e">
        <f t="shared" ref="F144:I144" si="41">SUM(F142:F143)</f>
        <v>#REF!</v>
      </c>
      <c r="G144" s="458" t="e">
        <f t="shared" si="41"/>
        <v>#REF!</v>
      </c>
      <c r="H144" s="458" t="e">
        <f t="shared" si="41"/>
        <v>#REF!</v>
      </c>
      <c r="I144" s="458" t="e">
        <f t="shared" si="41"/>
        <v>#REF!</v>
      </c>
      <c r="J144" s="459" t="e">
        <f>SUM(J142:J143)</f>
        <v>#REF!</v>
      </c>
      <c r="M144" s="499"/>
      <c r="N144" s="496"/>
      <c r="O144" s="318"/>
      <c r="P144" s="501"/>
      <c r="Q144" s="321"/>
      <c r="R144" s="502"/>
      <c r="S144" s="321"/>
      <c r="T144" s="502"/>
      <c r="U144" s="583"/>
      <c r="V144" s="584"/>
      <c r="W144" s="582"/>
      <c r="X144" s="582"/>
      <c r="Y144" s="582"/>
      <c r="Z144" s="315"/>
      <c r="AA144" s="417"/>
      <c r="AB144" s="417"/>
      <c r="AC144" s="417"/>
      <c r="AD144" s="417"/>
      <c r="AE144" s="417"/>
      <c r="AF144" s="418"/>
    </row>
    <row r="145" spans="1:45">
      <c r="A145" s="264"/>
      <c r="B145" s="328"/>
      <c r="C145" s="338"/>
      <c r="D145" s="318"/>
      <c r="E145" s="268"/>
      <c r="F145" s="268"/>
      <c r="G145" s="268"/>
      <c r="H145" s="268"/>
      <c r="I145" s="268"/>
      <c r="J145" s="291"/>
      <c r="M145" s="499"/>
      <c r="N145" s="496"/>
      <c r="O145" s="337"/>
      <c r="P145" s="496"/>
      <c r="Q145" s="337"/>
      <c r="R145" s="503"/>
      <c r="S145" s="337"/>
      <c r="T145" s="503"/>
      <c r="U145" s="585"/>
      <c r="V145" s="585"/>
      <c r="W145" s="585"/>
      <c r="X145" s="585"/>
      <c r="Y145" s="585"/>
      <c r="Z145" s="315"/>
      <c r="AA145" s="417"/>
      <c r="AB145" s="417"/>
      <c r="AC145" s="417"/>
      <c r="AD145" s="417"/>
      <c r="AE145" s="417"/>
      <c r="AF145" s="418"/>
    </row>
    <row r="146" spans="1:45">
      <c r="A146" s="570" t="e">
        <f>IF('Cumulative Budget Request '!#REF!='Split budget (C)'!$L$1,'Cumulative Budget Request '!A145,0)</f>
        <v>#REF!</v>
      </c>
      <c r="B146" s="571" t="e">
        <f>IF('Cumulative Budget Request '!#REF!='Split budget (C)'!$L$1,'Cumulative Budget Request '!B145,0)</f>
        <v>#REF!</v>
      </c>
      <c r="C146" s="368" t="e">
        <f>IF('Cumulative Budget Request '!#REF!='Split budget (C)'!$L$1,'Cumulative Budget Request '!C145,0)</f>
        <v>#REF!</v>
      </c>
      <c r="D146" s="337" t="s">
        <v>112</v>
      </c>
      <c r="E146" s="338" t="e">
        <f>ROUND($P146*$Q146*R146,6)</f>
        <v>#REF!</v>
      </c>
      <c r="F146" s="338" t="e">
        <f>ROUND($P147*$Q147*R147,6)</f>
        <v>#REF!</v>
      </c>
      <c r="G146" s="338" t="e">
        <f>ROUND($P148*$Q148*R148,6)</f>
        <v>#REF!</v>
      </c>
      <c r="H146" s="338" t="e">
        <f>ROUND($P149*$Q149*R149,6)</f>
        <v>#REF!</v>
      </c>
      <c r="I146" s="338" t="e">
        <f>ROUND($P150*$Q150*R150,6)</f>
        <v>#REF!</v>
      </c>
      <c r="J146" s="291"/>
      <c r="M146" s="405" t="e">
        <f>IF('Cumulative Budget Request '!#REF!='Split budget (C)'!$L$1,'Cumulative Budget Request '!I145,0)</f>
        <v>#REF!</v>
      </c>
      <c r="N146" s="498" t="e">
        <f>ROUND(M146/12,2)</f>
        <v>#REF!</v>
      </c>
      <c r="O146" s="237" t="e">
        <f>IF('Cumulative Budget Request '!#REF!='Split budget (C)'!$L$1,'Cumulative Budget Request '!K145,0)</f>
        <v>#REF!</v>
      </c>
      <c r="P146" s="495" t="e">
        <f>IF('Cumulative Budget Request '!#REF!='Split budget (C)'!$L$1,'Cumulative Budget Request '!L145,0)</f>
        <v>#REF!</v>
      </c>
      <c r="Q146" s="333" t="e">
        <f>IF('Cumulative Budget Request '!#REF!='Split budget (C)'!$L$1,'Cumulative Budget Request '!M145,0)</f>
        <v>#REF!</v>
      </c>
      <c r="R146" s="237" t="e">
        <f>IF('Cumulative Budget Request '!#REF!='Split budget (C)'!$L$1,'Cumulative Budget Request '!N145,0)</f>
        <v>#REF!</v>
      </c>
      <c r="S146" s="321"/>
      <c r="T146" s="318"/>
      <c r="U146" s="581">
        <f>IFERROR((E149+E150)/E148,0)</f>
        <v>0</v>
      </c>
      <c r="V146" s="581">
        <f t="shared" ref="V146:Y146" si="42">IFERROR((F149+F150)/F148,0)</f>
        <v>0</v>
      </c>
      <c r="W146" s="581">
        <f t="shared" si="42"/>
        <v>0</v>
      </c>
      <c r="X146" s="581">
        <f t="shared" si="42"/>
        <v>0</v>
      </c>
      <c r="Y146" s="581">
        <f t="shared" si="42"/>
        <v>0</v>
      </c>
      <c r="Z146" s="413" t="e">
        <f>C146</f>
        <v>#REF!</v>
      </c>
      <c r="AA146" s="417" t="e">
        <f>ROUND(VLOOKUP($C146,$AA$175:AH201,4,FALSE)*E146,0)</f>
        <v>#REF!</v>
      </c>
      <c r="AB146" s="417" t="e">
        <f>ROUND(VLOOKUP($C147,$AA$175:AH201,5,FALSE)*F146,0)</f>
        <v>#REF!</v>
      </c>
      <c r="AC146" s="417" t="e">
        <f>ROUND(VLOOKUP($C148,$AA$175:AH201,6,FALSE)*G146,0)</f>
        <v>#REF!</v>
      </c>
      <c r="AD146" s="417" t="e">
        <f>ROUND(VLOOKUP($C149,$AA$175:AH201,7,FALSE)*H146,0)</f>
        <v>#REF!</v>
      </c>
      <c r="AE146" s="417" t="e">
        <f>ROUND(VLOOKUP($C150,$AA$175:AH201,8,FALSE)*I146,0)</f>
        <v>#REF!</v>
      </c>
      <c r="AF146" s="418" t="e">
        <f>SUM(AA146:AE146)</f>
        <v>#REF!</v>
      </c>
    </row>
    <row r="147" spans="1:45">
      <c r="A147" s="252"/>
      <c r="B147" s="340"/>
      <c r="C147" s="368" t="e">
        <f>IF('Cumulative Budget Request '!#REF!='Split budget (C)'!$L$1,'Cumulative Budget Request '!C146,0)</f>
        <v>#REF!</v>
      </c>
      <c r="D147" s="337" t="s">
        <v>158</v>
      </c>
      <c r="E147" s="294" t="e">
        <f>R146</f>
        <v>#REF!</v>
      </c>
      <c r="F147" s="294" t="e">
        <f>R147</f>
        <v>#REF!</v>
      </c>
      <c r="G147" s="294" t="e">
        <f>R148</f>
        <v>#REF!</v>
      </c>
      <c r="H147" s="294" t="e">
        <f>R149</f>
        <v>#REF!</v>
      </c>
      <c r="I147" s="294" t="e">
        <f>R150</f>
        <v>#REF!</v>
      </c>
      <c r="J147" s="291"/>
      <c r="M147" s="500"/>
      <c r="N147" s="498"/>
      <c r="O147" s="237" t="e">
        <f>IF('Cumulative Budget Request '!#REF!='Split budget (C)'!$L$1,'Cumulative Budget Request '!K146,0)</f>
        <v>#REF!</v>
      </c>
      <c r="P147" s="495" t="e">
        <f>IF('Cumulative Budget Request '!#REF!='Split budget (C)'!$L$1,'Cumulative Budget Request '!L146,0)</f>
        <v>#REF!</v>
      </c>
      <c r="Q147" s="333" t="e">
        <f>IF('Cumulative Budget Request '!#REF!='Split budget (C)'!$L$1,'Cumulative Budget Request '!M146,0)</f>
        <v>#REF!</v>
      </c>
      <c r="R147" s="237" t="e">
        <f>IF('Cumulative Budget Request '!#REF!='Split budget (C)'!$L$1,'Cumulative Budget Request '!N146,0)</f>
        <v>#REF!</v>
      </c>
      <c r="S147" s="321"/>
      <c r="T147" s="318"/>
      <c r="U147" s="581"/>
      <c r="V147" s="581"/>
      <c r="W147" s="581"/>
      <c r="X147" s="581"/>
      <c r="Y147" s="581"/>
      <c r="Z147" s="413"/>
      <c r="AA147" s="417"/>
      <c r="AB147" s="417"/>
      <c r="AC147" s="417"/>
      <c r="AD147" s="417"/>
      <c r="AE147" s="417"/>
      <c r="AF147" s="418"/>
    </row>
    <row r="148" spans="1:45">
      <c r="A148" s="264"/>
      <c r="B148" s="328"/>
      <c r="C148" s="368" t="e">
        <f>IF('Cumulative Budget Request '!#REF!='Split budget (C)'!$L$1,'Cumulative Budget Request '!C147,0)</f>
        <v>#REF!</v>
      </c>
      <c r="D148" s="318" t="s">
        <v>14</v>
      </c>
      <c r="E148" s="439" t="e">
        <f>ROUND(N146*E146*O146,0)</f>
        <v>#REF!</v>
      </c>
      <c r="F148" s="439" t="e">
        <f>ROUND(N146*F146*O146*O147,0)</f>
        <v>#REF!</v>
      </c>
      <c r="G148" s="439" t="e">
        <f>ROUND(N146*G146*O146*O147*O148,0)</f>
        <v>#REF!</v>
      </c>
      <c r="H148" s="439" t="e">
        <f>ROUND(N146*H146*O146*O147*O148*O149,0)</f>
        <v>#REF!</v>
      </c>
      <c r="I148" s="439" t="e">
        <f>ROUND(N146*I146*O146*O147*O148*O149*O150,0)</f>
        <v>#REF!</v>
      </c>
      <c r="J148" s="441" t="e">
        <f>SUM(E148:I148)</f>
        <v>#REF!</v>
      </c>
      <c r="M148" s="499"/>
      <c r="N148" s="496"/>
      <c r="O148" s="237" t="e">
        <f>IF('Cumulative Budget Request '!#REF!='Split budget (C)'!$L$1,'Cumulative Budget Request '!K147,0)</f>
        <v>#REF!</v>
      </c>
      <c r="P148" s="495" t="e">
        <f>IF('Cumulative Budget Request '!#REF!='Split budget (C)'!$L$1,'Cumulative Budget Request '!L147,0)</f>
        <v>#REF!</v>
      </c>
      <c r="Q148" s="333" t="e">
        <f>IF('Cumulative Budget Request '!#REF!='Split budget (C)'!$L$1,'Cumulative Budget Request '!M147,0)</f>
        <v>#REF!</v>
      </c>
      <c r="R148" s="237" t="e">
        <f>IF('Cumulative Budget Request '!#REF!='Split budget (C)'!$L$1,'Cumulative Budget Request '!N147,0)</f>
        <v>#REF!</v>
      </c>
      <c r="S148" s="321"/>
      <c r="T148" s="318"/>
      <c r="U148" s="582"/>
      <c r="V148" s="582"/>
      <c r="W148" s="582"/>
      <c r="X148" s="582"/>
      <c r="Y148" s="582"/>
      <c r="Z148" s="315"/>
      <c r="AA148" s="417"/>
      <c r="AB148" s="417"/>
      <c r="AC148" s="417"/>
      <c r="AD148" s="417"/>
      <c r="AE148" s="417"/>
      <c r="AF148" s="418"/>
    </row>
    <row r="149" spans="1:45">
      <c r="A149" s="264"/>
      <c r="B149" s="328"/>
      <c r="C149" s="368" t="e">
        <f>IF('Cumulative Budget Request '!#REF!='Split budget (C)'!$L$1,'Cumulative Budget Request '!C148,0)</f>
        <v>#REF!</v>
      </c>
      <c r="D149" s="318" t="s">
        <v>29</v>
      </c>
      <c r="E149" s="438" t="e">
        <f>ROUND(E148*$S$153,0)</f>
        <v>#REF!</v>
      </c>
      <c r="F149" s="438" t="e">
        <f>ROUND(F148*$S$153,0)</f>
        <v>#REF!</v>
      </c>
      <c r="G149" s="438" t="e">
        <f>ROUND(G148*$S$153,0)</f>
        <v>#REF!</v>
      </c>
      <c r="H149" s="438" t="e">
        <f>ROUND(H148*$S$153,0)</f>
        <v>#REF!</v>
      </c>
      <c r="I149" s="438" t="e">
        <f>ROUND(I148*$S$153,0)</f>
        <v>#REF!</v>
      </c>
      <c r="J149" s="441" t="e">
        <f>SUM(E149:I149)</f>
        <v>#REF!</v>
      </c>
      <c r="M149" s="499"/>
      <c r="N149" s="496"/>
      <c r="O149" s="237" t="e">
        <f>IF('Cumulative Budget Request '!#REF!='Split budget (C)'!$L$1,'Cumulative Budget Request '!K148,0)</f>
        <v>#REF!</v>
      </c>
      <c r="P149" s="495" t="e">
        <f>IF('Cumulative Budget Request '!#REF!='Split budget (C)'!$L$1,'Cumulative Budget Request '!L148,0)</f>
        <v>#REF!</v>
      </c>
      <c r="Q149" s="333" t="e">
        <f>IF('Cumulative Budget Request '!#REF!='Split budget (C)'!$L$1,'Cumulative Budget Request '!M148,0)</f>
        <v>#REF!</v>
      </c>
      <c r="R149" s="237" t="e">
        <f>IF('Cumulative Budget Request '!#REF!='Split budget (C)'!$L$1,'Cumulative Budget Request '!N148,0)</f>
        <v>#REF!</v>
      </c>
      <c r="S149" s="321"/>
      <c r="T149" s="318"/>
      <c r="U149" s="582"/>
      <c r="V149" s="582"/>
      <c r="W149" s="582"/>
      <c r="X149" s="582"/>
      <c r="Y149" s="582"/>
      <c r="Z149" s="315"/>
      <c r="AA149" s="417"/>
      <c r="AB149" s="417"/>
      <c r="AC149" s="417"/>
      <c r="AD149" s="417"/>
      <c r="AE149" s="417"/>
      <c r="AF149" s="418"/>
    </row>
    <row r="150" spans="1:45" ht="15">
      <c r="A150" s="264"/>
      <c r="B150" s="328"/>
      <c r="C150" s="368" t="e">
        <f>IF('Cumulative Budget Request '!#REF!='Split budget (C)'!$L$1,'Cumulative Budget Request '!C149,0)</f>
        <v>#REF!</v>
      </c>
      <c r="D150" s="318" t="s">
        <v>28</v>
      </c>
      <c r="E150" s="456" t="e">
        <f>ROUND($S$154*E146,0)</f>
        <v>#REF!</v>
      </c>
      <c r="F150" s="456" t="e">
        <f>ROUND($S$154*F146,0)</f>
        <v>#REF!</v>
      </c>
      <c r="G150" s="456" t="e">
        <f>ROUND($S$154*G146,0)</f>
        <v>#REF!</v>
      </c>
      <c r="H150" s="456" t="e">
        <f>ROUND($S$154*H146,0)</f>
        <v>#REF!</v>
      </c>
      <c r="I150" s="456" t="e">
        <f>ROUND($S$154*I146,0)</f>
        <v>#REF!</v>
      </c>
      <c r="J150" s="457" t="e">
        <f>SUM(E150:I150)</f>
        <v>#REF!</v>
      </c>
      <c r="M150" s="499"/>
      <c r="N150" s="496"/>
      <c r="O150" s="237" t="e">
        <f>IF('Cumulative Budget Request '!#REF!='Split budget (C)'!$L$1,'Cumulative Budget Request '!K149,0)</f>
        <v>#REF!</v>
      </c>
      <c r="P150" s="495" t="e">
        <f>IF('Cumulative Budget Request '!#REF!='Split budget (C)'!$L$1,'Cumulative Budget Request '!L149,0)</f>
        <v>#REF!</v>
      </c>
      <c r="Q150" s="333" t="e">
        <f>IF('Cumulative Budget Request '!#REF!='Split budget (C)'!$L$1,'Cumulative Budget Request '!M149,0)</f>
        <v>#REF!</v>
      </c>
      <c r="R150" s="237" t="e">
        <f>IF('Cumulative Budget Request '!#REF!='Split budget (C)'!$L$1,'Cumulative Budget Request '!N149,0)</f>
        <v>#REF!</v>
      </c>
      <c r="S150" s="321"/>
      <c r="T150" s="318"/>
      <c r="U150" s="581"/>
      <c r="V150" s="581"/>
      <c r="W150" s="581"/>
      <c r="X150" s="581"/>
      <c r="Y150" s="581"/>
      <c r="Z150" s="315"/>
      <c r="AA150" s="417"/>
      <c r="AB150" s="417"/>
      <c r="AC150" s="417"/>
      <c r="AD150" s="417"/>
      <c r="AE150" s="417"/>
      <c r="AF150" s="418"/>
    </row>
    <row r="151" spans="1:45">
      <c r="A151" s="264"/>
      <c r="B151" s="328"/>
      <c r="C151" s="338"/>
      <c r="D151" s="322" t="s">
        <v>157</v>
      </c>
      <c r="E151" s="458" t="e">
        <f>SUM(E149:E150)</f>
        <v>#REF!</v>
      </c>
      <c r="F151" s="458" t="e">
        <f t="shared" ref="F151:I151" si="43">SUM(F149:F150)</f>
        <v>#REF!</v>
      </c>
      <c r="G151" s="458" t="e">
        <f t="shared" si="43"/>
        <v>#REF!</v>
      </c>
      <c r="H151" s="458" t="e">
        <f t="shared" si="43"/>
        <v>#REF!</v>
      </c>
      <c r="I151" s="458" t="e">
        <f t="shared" si="43"/>
        <v>#REF!</v>
      </c>
      <c r="J151" s="459" t="e">
        <f>SUM(J149:J150)</f>
        <v>#REF!</v>
      </c>
      <c r="M151" s="271"/>
      <c r="N151" s="290"/>
      <c r="O151" s="290"/>
      <c r="P151" s="290"/>
      <c r="Q151" s="350"/>
      <c r="R151" s="351"/>
      <c r="S151" s="321"/>
      <c r="T151" s="425"/>
      <c r="U151" s="581"/>
      <c r="V151" s="581"/>
      <c r="W151" s="581"/>
      <c r="X151" s="581"/>
      <c r="Y151" s="581"/>
      <c r="Z151" s="414"/>
      <c r="AA151" s="419"/>
      <c r="AB151" s="419"/>
      <c r="AC151" s="419"/>
      <c r="AD151" s="419"/>
      <c r="AE151" s="419"/>
      <c r="AF151" s="420"/>
    </row>
    <row r="152" spans="1:45" ht="13.5" thickBot="1">
      <c r="A152" s="264"/>
      <c r="B152" s="328"/>
      <c r="C152" s="338"/>
      <c r="D152" s="318"/>
      <c r="E152" s="277"/>
      <c r="F152" s="277"/>
      <c r="G152" s="277"/>
      <c r="H152" s="277"/>
      <c r="I152" s="277"/>
      <c r="J152" s="333"/>
      <c r="M152" s="271"/>
      <c r="T152" s="274"/>
      <c r="U152" s="280"/>
      <c r="V152" s="280"/>
      <c r="W152" s="280"/>
      <c r="X152" s="280"/>
      <c r="Y152" s="280"/>
      <c r="Z152" s="411" t="s">
        <v>1</v>
      </c>
      <c r="AA152" s="421" t="e">
        <f>SUM(AA118:AA151)</f>
        <v>#REF!</v>
      </c>
      <c r="AB152" s="421" t="e">
        <f>SUM(AB118:AB151)</f>
        <v>#REF!</v>
      </c>
      <c r="AC152" s="421" t="e">
        <f t="shared" ref="AC152:AE152" si="44">SUM(AC118:AC151)</f>
        <v>#REF!</v>
      </c>
      <c r="AD152" s="421" t="e">
        <f t="shared" si="44"/>
        <v>#REF!</v>
      </c>
      <c r="AE152" s="421" t="e">
        <f t="shared" si="44"/>
        <v>#REF!</v>
      </c>
      <c r="AF152" s="422" t="e">
        <f>SUM(AA152:AE152)</f>
        <v>#REF!</v>
      </c>
    </row>
    <row r="153" spans="1:45" ht="13.5" customHeight="1" thickBot="1">
      <c r="A153" s="264"/>
      <c r="C153" s="320"/>
      <c r="D153" s="320" t="s">
        <v>84</v>
      </c>
      <c r="E153" s="460" t="e">
        <f>SUMIF($D$118:$D$152,"*Salary",E118:E152)</f>
        <v>#REF!</v>
      </c>
      <c r="F153" s="460" t="e">
        <f t="shared" ref="F153:I153" si="45">SUMIF($D$118:$D$152,"*Salary",F118:F152)</f>
        <v>#REF!</v>
      </c>
      <c r="G153" s="460" t="e">
        <f t="shared" si="45"/>
        <v>#REF!</v>
      </c>
      <c r="H153" s="460" t="e">
        <f t="shared" si="45"/>
        <v>#REF!</v>
      </c>
      <c r="I153" s="460" t="e">
        <f t="shared" si="45"/>
        <v>#REF!</v>
      </c>
      <c r="J153" s="461" t="e">
        <f>SUM(E153:I153)</f>
        <v>#REF!</v>
      </c>
      <c r="M153" s="271"/>
      <c r="N153" s="295" t="s">
        <v>148</v>
      </c>
      <c r="O153" s="562"/>
      <c r="P153" s="562"/>
      <c r="Q153" s="296"/>
      <c r="R153" s="297"/>
      <c r="S153" s="492">
        <f>'Cumulative Budget Request '!AE152</f>
        <v>0.11</v>
      </c>
      <c r="T153" s="687">
        <f>'Cumulative Budget Request '!P152</f>
        <v>0</v>
      </c>
      <c r="U153" s="688"/>
      <c r="V153" s="689"/>
    </row>
    <row r="154" spans="1:45" ht="13.5" thickBot="1">
      <c r="A154" s="264"/>
      <c r="C154" s="320"/>
      <c r="D154" s="320" t="s">
        <v>85</v>
      </c>
      <c r="E154" s="462" t="e">
        <f>SUMIF($D$118:$D$152,"*Total Fringe",E118:E152)</f>
        <v>#REF!</v>
      </c>
      <c r="F154" s="462" t="e">
        <f t="shared" ref="F154:I154" si="46">SUMIF($D$118:$D$152,"*Total Fringe",F118:F152)</f>
        <v>#REF!</v>
      </c>
      <c r="G154" s="462" t="e">
        <f t="shared" si="46"/>
        <v>#REF!</v>
      </c>
      <c r="H154" s="462" t="e">
        <f t="shared" si="46"/>
        <v>#REF!</v>
      </c>
      <c r="I154" s="462" t="e">
        <f t="shared" si="46"/>
        <v>#REF!</v>
      </c>
      <c r="J154" s="463" t="e">
        <f>SUM(E154:I154)</f>
        <v>#REF!</v>
      </c>
      <c r="M154" s="266"/>
      <c r="N154" s="465" t="s">
        <v>72</v>
      </c>
      <c r="O154" s="563"/>
      <c r="P154" s="563"/>
      <c r="Q154" s="466"/>
      <c r="R154" s="466"/>
      <c r="S154" s="504">
        <f>'Cumulative Budget Request '!AE153</f>
        <v>558</v>
      </c>
      <c r="T154" s="690"/>
      <c r="U154" s="691"/>
      <c r="V154" s="692"/>
    </row>
    <row r="155" spans="1:45" ht="13.5" thickBot="1">
      <c r="A155" s="264"/>
      <c r="C155" s="320"/>
      <c r="D155" s="432"/>
      <c r="E155" s="429"/>
      <c r="F155" s="429"/>
      <c r="G155" s="429"/>
      <c r="H155" s="429"/>
      <c r="I155" s="429"/>
      <c r="J155" s="430"/>
      <c r="M155" s="266"/>
      <c r="N155" s="475"/>
      <c r="O155" s="475"/>
      <c r="P155" s="475"/>
      <c r="Q155" s="476"/>
      <c r="R155" s="476"/>
      <c r="S155" s="477"/>
      <c r="T155" s="280"/>
      <c r="U155" s="280"/>
      <c r="V155" s="280"/>
    </row>
    <row r="156" spans="1:45" ht="13.5" thickBot="1">
      <c r="A156" s="252"/>
      <c r="B156" s="259"/>
      <c r="C156" s="327"/>
      <c r="D156" s="306"/>
      <c r="E156" s="269" t="str">
        <f>E11</f>
        <v>Year 1</v>
      </c>
      <c r="F156" s="269" t="str">
        <f>F11</f>
        <v>Year 2</v>
      </c>
      <c r="G156" s="269" t="str">
        <f>G11</f>
        <v>Year 3</v>
      </c>
      <c r="H156" s="269" t="str">
        <f>H11</f>
        <v>Year 4</v>
      </c>
      <c r="I156" s="269" t="str">
        <f>I11</f>
        <v>Year 5</v>
      </c>
      <c r="J156" s="304" t="s">
        <v>1</v>
      </c>
      <c r="N156" s="693" t="s">
        <v>163</v>
      </c>
      <c r="O156" s="694"/>
      <c r="P156" s="694"/>
      <c r="Q156" s="694"/>
      <c r="R156" s="694"/>
      <c r="S156" s="694"/>
      <c r="T156" s="694"/>
      <c r="U156" s="695"/>
      <c r="V156" s="673" t="s">
        <v>95</v>
      </c>
      <c r="W156" s="673"/>
      <c r="X156" s="673"/>
      <c r="Y156" s="673"/>
      <c r="Z156" s="673"/>
    </row>
    <row r="157" spans="1:45" ht="13.15">
      <c r="A157" s="572" t="e">
        <f>IF('Cumulative Budget Request '!#REF!='Split budget (C)'!$L$1,'Cumulative Budget Request '!A156,0)</f>
        <v>#REF!</v>
      </c>
      <c r="B157" s="557" t="str">
        <f>'Cumulative Budget Request '!B156</f>
        <v xml:space="preserve"> </v>
      </c>
      <c r="C157" s="327"/>
      <c r="D157" s="337" t="s">
        <v>158</v>
      </c>
      <c r="E157" s="294" t="e">
        <f>Q158</f>
        <v>#REF!</v>
      </c>
      <c r="F157" s="294" t="e">
        <f>R158</f>
        <v>#REF!</v>
      </c>
      <c r="G157" s="294" t="e">
        <f>S158</f>
        <v>#REF!</v>
      </c>
      <c r="H157" s="294" t="e">
        <f>T158</f>
        <v>#REF!</v>
      </c>
      <c r="I157" s="294" t="e">
        <f>U158</f>
        <v>#REF!</v>
      </c>
      <c r="J157" s="304"/>
      <c r="N157" s="467"/>
      <c r="O157" s="475"/>
      <c r="P157" s="475"/>
      <c r="Q157" s="468" t="s">
        <v>30</v>
      </c>
      <c r="R157" s="469" t="s">
        <v>31</v>
      </c>
      <c r="S157" s="469" t="s">
        <v>32</v>
      </c>
      <c r="T157" s="468" t="s">
        <v>33</v>
      </c>
      <c r="U157" s="470" t="s">
        <v>34</v>
      </c>
      <c r="V157" s="578" t="s">
        <v>30</v>
      </c>
      <c r="W157" s="579" t="s">
        <v>31</v>
      </c>
      <c r="X157" s="579" t="s">
        <v>32</v>
      </c>
      <c r="Y157" s="580" t="s">
        <v>33</v>
      </c>
      <c r="Z157" s="580" t="s">
        <v>34</v>
      </c>
    </row>
    <row r="158" spans="1:45" s="255" customFormat="1" ht="13.15">
      <c r="A158" s="264"/>
      <c r="C158" s="406"/>
      <c r="D158" s="404" t="s">
        <v>151</v>
      </c>
      <c r="E158" s="445" t="e">
        <f>IF('Cumulative Budget Request '!#REF!='Split budget (C)'!$L$1,'Cumulative Budget Request '!E157,0)</f>
        <v>#REF!</v>
      </c>
      <c r="F158" s="445" t="e">
        <f>IF('Cumulative Budget Request '!#REF!='Split budget (C)'!$L$1,'Cumulative Budget Request '!F157,0)</f>
        <v>#REF!</v>
      </c>
      <c r="G158" s="445" t="e">
        <f>IF('Cumulative Budget Request '!#REF!='Split budget (C)'!$L$1,'Cumulative Budget Request '!#REF!,0)</f>
        <v>#REF!</v>
      </c>
      <c r="H158" s="445" t="e">
        <f>IF('Cumulative Budget Request '!#REF!='Split budget (C)'!$L$1,'Cumulative Budget Request '!#REF!,0)</f>
        <v>#REF!</v>
      </c>
      <c r="I158" s="445" t="e">
        <f>IF('Cumulative Budget Request '!#REF!='Split budget (C)'!$L$1,'Cumulative Budget Request '!#REF!,0)</f>
        <v>#REF!</v>
      </c>
      <c r="J158" s="441" t="e">
        <f>SUM(E158:I158)</f>
        <v>#REF!</v>
      </c>
      <c r="L158" s="553"/>
      <c r="N158" s="431" t="s">
        <v>160</v>
      </c>
      <c r="O158" s="304"/>
      <c r="P158" s="304"/>
      <c r="Q158" s="494" t="e">
        <f>IF('Cumulative Budget Request '!#REF!='Split budget (C)'!$L$1,'Cumulative Budget Request '!M157,0)</f>
        <v>#REF!</v>
      </c>
      <c r="R158" s="494" t="e">
        <f>IF('Cumulative Budget Request '!#REF!='Split budget (C)'!$L$1,'Cumulative Budget Request '!N157,0)</f>
        <v>#REF!</v>
      </c>
      <c r="S158" s="494" t="e">
        <f>IF('Cumulative Budget Request '!#REF!='Split budget (C)'!$L$1,'Cumulative Budget Request '!O157,0)</f>
        <v>#REF!</v>
      </c>
      <c r="T158" s="494" t="e">
        <f>IF('Cumulative Budget Request '!#REF!='Split budget (C)'!$L$1,'Cumulative Budget Request '!P157,0)</f>
        <v>#REF!</v>
      </c>
      <c r="U158" s="573" t="e">
        <f>IF('Cumulative Budget Request '!#REF!='Split budget (C)'!$L$1,'Cumulative Budget Request '!Q157,0)</f>
        <v>#REF!</v>
      </c>
      <c r="V158" s="581">
        <f>IFERROR((F161+F162)/F160,0)</f>
        <v>0</v>
      </c>
      <c r="W158" s="581">
        <f t="shared" ref="W158:Z158" si="47">IFERROR((G161+G162)/G160,0)</f>
        <v>0</v>
      </c>
      <c r="X158" s="581">
        <f t="shared" si="47"/>
        <v>0</v>
      </c>
      <c r="Y158" s="581">
        <f t="shared" si="47"/>
        <v>0</v>
      </c>
      <c r="Z158" s="581">
        <f t="shared" si="47"/>
        <v>0</v>
      </c>
      <c r="AA158" s="696"/>
      <c r="AB158" s="696"/>
      <c r="AC158" s="696"/>
      <c r="AD158" s="696"/>
      <c r="AE158" s="696"/>
      <c r="AF158" s="696"/>
      <c r="AG158" s="696"/>
      <c r="AH158" s="696"/>
      <c r="AI158" s="250"/>
      <c r="AJ158" s="250"/>
      <c r="AK158" s="250"/>
      <c r="AL158" s="250"/>
      <c r="AM158" s="250"/>
      <c r="AN158" s="250"/>
      <c r="AO158" s="250"/>
      <c r="AP158" s="250"/>
      <c r="AQ158" s="250"/>
      <c r="AR158" s="250"/>
      <c r="AS158" s="250"/>
    </row>
    <row r="159" spans="1:45" s="255" customFormat="1" ht="13.15">
      <c r="A159" s="252"/>
      <c r="D159" s="292" t="s">
        <v>29</v>
      </c>
      <c r="E159" s="445" t="e">
        <f>IF('Cumulative Budget Request '!#REF!='Split budget (C)'!$L$1,'Cumulative Budget Request '!E158,0)</f>
        <v>#REF!</v>
      </c>
      <c r="F159" s="445" t="e">
        <f>IF('Cumulative Budget Request '!#REF!='Split budget (C)'!$L$1,'Cumulative Budget Request '!F158,0)</f>
        <v>#REF!</v>
      </c>
      <c r="G159" s="445" t="e">
        <f>IF('Cumulative Budget Request '!#REF!='Split budget (C)'!$L$1,'Cumulative Budget Request '!#REF!,0)</f>
        <v>#REF!</v>
      </c>
      <c r="H159" s="445" t="e">
        <f>IF('Cumulative Budget Request '!#REF!='Split budget (C)'!$L$1,'Cumulative Budget Request '!#REF!,0)</f>
        <v>#REF!</v>
      </c>
      <c r="I159" s="445" t="e">
        <f>IF('Cumulative Budget Request '!#REF!='Split budget (C)'!$L$1,'Cumulative Budget Request '!#REF!,0)</f>
        <v>#REF!</v>
      </c>
      <c r="J159" s="441" t="e">
        <f>SUM(E159:I159)</f>
        <v>#REF!</v>
      </c>
      <c r="L159" s="553"/>
      <c r="N159" s="431"/>
      <c r="O159" s="304"/>
      <c r="P159" s="304"/>
      <c r="Q159" s="304" t="s">
        <v>110</v>
      </c>
      <c r="R159" s="304" t="s">
        <v>82</v>
      </c>
      <c r="S159" s="304" t="s">
        <v>83</v>
      </c>
      <c r="T159" s="252"/>
      <c r="U159" s="357"/>
      <c r="V159" s="582"/>
      <c r="W159" s="582"/>
      <c r="X159" s="582"/>
      <c r="Y159" s="582"/>
      <c r="Z159" s="582"/>
      <c r="AA159" s="545"/>
      <c r="AB159" s="545"/>
      <c r="AC159" s="545"/>
      <c r="AD159" s="545"/>
      <c r="AE159" s="545"/>
      <c r="AF159" s="545"/>
      <c r="AG159" s="545"/>
      <c r="AH159" s="545"/>
      <c r="AI159" s="250"/>
      <c r="AJ159" s="250"/>
      <c r="AK159" s="250"/>
      <c r="AL159" s="250"/>
      <c r="AM159" s="250"/>
      <c r="AN159" s="250"/>
      <c r="AO159" s="250"/>
      <c r="AP159" s="250"/>
      <c r="AQ159" s="250"/>
      <c r="AR159" s="250"/>
      <c r="AS159" s="250"/>
    </row>
    <row r="160" spans="1:45" ht="13.15">
      <c r="A160" s="252"/>
      <c r="B160" s="259"/>
      <c r="C160" s="327"/>
      <c r="D160" s="306"/>
      <c r="E160" s="267"/>
      <c r="F160" s="267"/>
      <c r="G160" s="267"/>
      <c r="H160" s="267"/>
      <c r="I160" s="267"/>
      <c r="J160" s="291"/>
      <c r="N160" s="471"/>
      <c r="O160" s="564"/>
      <c r="P160" s="564"/>
      <c r="Q160" s="587" t="e">
        <f>IF('Cumulative Budget Request '!#REF!='Split budget (C)'!$L$1,'Cumulative Budget Request '!M159,0)</f>
        <v>#REF!</v>
      </c>
      <c r="R160" s="494" t="e">
        <f>IF('Cumulative Budget Request '!#REF!='Split budget (C)'!$L$1,'Cumulative Budget Request '!N159,0)</f>
        <v>#REF!</v>
      </c>
      <c r="S160" s="494" t="e">
        <f>IF('Cumulative Budget Request '!#REF!='Split budget (C)'!$L$1,'Cumulative Budget Request '!O159,0)</f>
        <v>#REF!</v>
      </c>
      <c r="T160" s="255"/>
      <c r="U160" s="472"/>
      <c r="V160" s="586"/>
      <c r="W160" s="586"/>
      <c r="X160" s="586"/>
      <c r="Y160" s="586"/>
      <c r="Z160" s="586"/>
      <c r="AA160" s="255"/>
      <c r="AB160" s="255"/>
      <c r="AC160" s="255"/>
      <c r="AD160" s="545"/>
      <c r="AE160" s="545"/>
      <c r="AF160" s="545"/>
      <c r="AG160" s="545"/>
      <c r="AH160" s="545"/>
      <c r="AI160" s="255"/>
      <c r="AJ160" s="255"/>
      <c r="AK160" s="255"/>
      <c r="AL160" s="255"/>
      <c r="AM160" s="255"/>
      <c r="AN160" s="255"/>
      <c r="AO160" s="255"/>
      <c r="AP160" s="255"/>
      <c r="AQ160" s="255"/>
      <c r="AR160" s="255"/>
      <c r="AS160" s="255"/>
    </row>
    <row r="161" spans="1:45" ht="13.15">
      <c r="A161" s="572" t="e">
        <f>IF('Cumulative Budget Request '!#REF!='Split budget (C)'!$L$1,'Cumulative Budget Request '!#REF!,0)</f>
        <v>#REF!</v>
      </c>
      <c r="B161" s="557" t="e">
        <f>'Cumulative Budget Request '!#REF!</f>
        <v>#REF!</v>
      </c>
      <c r="C161" s="327"/>
      <c r="D161" s="337" t="s">
        <v>158</v>
      </c>
      <c r="E161" s="294" t="e">
        <f>Q162</f>
        <v>#REF!</v>
      </c>
      <c r="F161" s="294" t="e">
        <f>R162</f>
        <v>#REF!</v>
      </c>
      <c r="G161" s="294" t="e">
        <f>S162</f>
        <v>#REF!</v>
      </c>
      <c r="H161" s="294" t="e">
        <f>T162</f>
        <v>#REF!</v>
      </c>
      <c r="I161" s="294" t="e">
        <f>U162</f>
        <v>#REF!</v>
      </c>
      <c r="J161" s="291"/>
      <c r="N161" s="354"/>
      <c r="O161" s="255"/>
      <c r="P161" s="255"/>
      <c r="Q161" s="545"/>
      <c r="R161" s="332"/>
      <c r="S161" s="332"/>
      <c r="T161" s="545"/>
      <c r="U161" s="355"/>
      <c r="V161" s="586"/>
      <c r="W161" s="586"/>
      <c r="X161" s="586"/>
      <c r="Y161" s="586"/>
      <c r="Z161" s="586"/>
      <c r="AA161" s="672"/>
      <c r="AB161" s="672"/>
      <c r="AC161" s="672"/>
      <c r="AD161" s="381"/>
      <c r="AE161" s="381"/>
      <c r="AF161" s="381"/>
      <c r="AG161" s="381"/>
      <c r="AH161" s="381"/>
      <c r="AI161" s="255"/>
      <c r="AJ161" s="255"/>
      <c r="AK161" s="255"/>
      <c r="AL161" s="255"/>
      <c r="AM161" s="255"/>
      <c r="AN161" s="255"/>
      <c r="AO161" s="255"/>
      <c r="AP161" s="255"/>
      <c r="AQ161" s="255"/>
      <c r="AR161" s="255"/>
      <c r="AS161" s="255"/>
    </row>
    <row r="162" spans="1:45" s="255" customFormat="1" ht="13.15">
      <c r="A162" s="264"/>
      <c r="C162" s="406"/>
      <c r="D162" s="404" t="s">
        <v>151</v>
      </c>
      <c r="E162" s="445" t="e">
        <f>IF('Cumulative Budget Request '!#REF!='Split budget (C)'!$L$1,'Cumulative Budget Request '!#REF!,0)</f>
        <v>#REF!</v>
      </c>
      <c r="F162" s="445" t="e">
        <f>IF('Cumulative Budget Request '!#REF!='Split budget (C)'!$L$1,'Cumulative Budget Request '!#REF!,0)</f>
        <v>#REF!</v>
      </c>
      <c r="G162" s="445" t="e">
        <f>IF('Cumulative Budget Request '!#REF!='Split budget (C)'!$L$1,'Cumulative Budget Request '!#REF!,0)</f>
        <v>#REF!</v>
      </c>
      <c r="H162" s="445" t="e">
        <f>IF('Cumulative Budget Request '!#REF!='Split budget (C)'!$L$1,'Cumulative Budget Request '!#REF!,0)</f>
        <v>#REF!</v>
      </c>
      <c r="I162" s="445" t="e">
        <f>IF('Cumulative Budget Request '!#REF!='Split budget (C)'!$L$1,'Cumulative Budget Request '!#REF!,0)</f>
        <v>#REF!</v>
      </c>
      <c r="J162" s="441" t="e">
        <f>SUM(E162:I162)</f>
        <v>#REF!</v>
      </c>
      <c r="L162" s="553"/>
      <c r="N162" s="431" t="s">
        <v>161</v>
      </c>
      <c r="O162" s="304"/>
      <c r="P162" s="304"/>
      <c r="Q162" s="494" t="e">
        <f>IF('Cumulative Budget Request '!#REF!='Split budget (C)'!$L$1,'Cumulative Budget Request '!#REF!,0)</f>
        <v>#REF!</v>
      </c>
      <c r="R162" s="494" t="e">
        <f>IF('Cumulative Budget Request '!#REF!='Split budget (C)'!$L$1,'Cumulative Budget Request '!#REF!,0)</f>
        <v>#REF!</v>
      </c>
      <c r="S162" s="494" t="e">
        <f>IF('Cumulative Budget Request '!#REF!='Split budget (C)'!$L$1,'Cumulative Budget Request '!#REF!,0)</f>
        <v>#REF!</v>
      </c>
      <c r="T162" s="494" t="e">
        <f>IF('Cumulative Budget Request '!#REF!='Split budget (C)'!$L$1,'Cumulative Budget Request '!#REF!,0)</f>
        <v>#REF!</v>
      </c>
      <c r="U162" s="573" t="e">
        <f>IF('Cumulative Budget Request '!#REF!='Split budget (C)'!$L$1,'Cumulative Budget Request '!#REF!,0)</f>
        <v>#REF!</v>
      </c>
      <c r="V162" s="581">
        <f>IFERROR((F165+F166)/F164,0)</f>
        <v>0</v>
      </c>
      <c r="W162" s="581">
        <f t="shared" ref="W162:Z162" si="48">IFERROR((G165+G166)/G164,0)</f>
        <v>0</v>
      </c>
      <c r="X162" s="581">
        <f t="shared" si="48"/>
        <v>0</v>
      </c>
      <c r="Y162" s="581">
        <f t="shared" si="48"/>
        <v>0</v>
      </c>
      <c r="Z162" s="581">
        <f t="shared" si="48"/>
        <v>0</v>
      </c>
      <c r="AA162" s="696"/>
      <c r="AB162" s="696"/>
      <c r="AC162" s="696"/>
      <c r="AD162" s="696"/>
      <c r="AE162" s="696"/>
      <c r="AF162" s="696"/>
      <c r="AG162" s="696"/>
      <c r="AH162" s="696"/>
      <c r="AI162" s="250"/>
      <c r="AJ162" s="250"/>
      <c r="AK162" s="250"/>
      <c r="AL162" s="250"/>
      <c r="AM162" s="250"/>
      <c r="AN162" s="250"/>
      <c r="AO162" s="250"/>
      <c r="AP162" s="250"/>
      <c r="AQ162" s="250"/>
      <c r="AR162" s="250"/>
      <c r="AS162" s="250"/>
    </row>
    <row r="163" spans="1:45" s="255" customFormat="1" ht="13.15">
      <c r="A163" s="252"/>
      <c r="D163" s="292" t="s">
        <v>29</v>
      </c>
      <c r="E163" s="445" t="e">
        <f>IF('Cumulative Budget Request '!#REF!='Split budget (C)'!$L$1,'Cumulative Budget Request '!#REF!,0)</f>
        <v>#REF!</v>
      </c>
      <c r="F163" s="445" t="e">
        <f>IF('Cumulative Budget Request '!#REF!='Split budget (C)'!$L$1,'Cumulative Budget Request '!#REF!,0)</f>
        <v>#REF!</v>
      </c>
      <c r="G163" s="445" t="e">
        <f>IF('Cumulative Budget Request '!#REF!='Split budget (C)'!$L$1,'Cumulative Budget Request '!#REF!,0)</f>
        <v>#REF!</v>
      </c>
      <c r="H163" s="445" t="e">
        <f>IF('Cumulative Budget Request '!#REF!='Split budget (C)'!$L$1,'Cumulative Budget Request '!#REF!,0)</f>
        <v>#REF!</v>
      </c>
      <c r="I163" s="445" t="e">
        <f>IF('Cumulative Budget Request '!#REF!='Split budget (C)'!$L$1,'Cumulative Budget Request '!#REF!,0)</f>
        <v>#REF!</v>
      </c>
      <c r="J163" s="441" t="e">
        <f>SUM(E163:I163)</f>
        <v>#REF!</v>
      </c>
      <c r="L163" s="553"/>
      <c r="N163" s="431"/>
      <c r="O163" s="304"/>
      <c r="P163" s="304"/>
      <c r="Q163" s="304" t="s">
        <v>110</v>
      </c>
      <c r="R163" s="304" t="s">
        <v>82</v>
      </c>
      <c r="S163" s="304" t="s">
        <v>83</v>
      </c>
      <c r="T163" s="252"/>
      <c r="U163" s="357"/>
      <c r="V163" s="582"/>
      <c r="W163" s="582"/>
      <c r="X163" s="582"/>
      <c r="Y163" s="582"/>
      <c r="Z163" s="582"/>
      <c r="AA163" s="545"/>
      <c r="AB163" s="545"/>
      <c r="AC163" s="545"/>
      <c r="AD163" s="545"/>
      <c r="AE163" s="545"/>
      <c r="AF163" s="545"/>
      <c r="AG163" s="545"/>
      <c r="AH163" s="545"/>
      <c r="AI163" s="250"/>
      <c r="AJ163" s="250"/>
      <c r="AK163" s="250"/>
      <c r="AL163" s="250"/>
      <c r="AM163" s="250"/>
      <c r="AN163" s="250"/>
      <c r="AO163" s="250"/>
      <c r="AP163" s="250"/>
      <c r="AQ163" s="250"/>
      <c r="AR163" s="250"/>
      <c r="AS163" s="250"/>
    </row>
    <row r="164" spans="1:45" ht="13.15">
      <c r="A164" s="252"/>
      <c r="B164" s="259"/>
      <c r="C164" s="327"/>
      <c r="D164" s="306"/>
      <c r="E164" s="267"/>
      <c r="F164" s="267"/>
      <c r="G164" s="267"/>
      <c r="H164" s="267"/>
      <c r="I164" s="267"/>
      <c r="J164" s="291"/>
      <c r="N164" s="471"/>
      <c r="O164" s="564"/>
      <c r="P164" s="564"/>
      <c r="Q164" s="587" t="e">
        <f>IF('Cumulative Budget Request '!#REF!='Split budget (C)'!$L$1,'Cumulative Budget Request '!#REF!,0)</f>
        <v>#REF!</v>
      </c>
      <c r="R164" s="494" t="e">
        <f>IF('Cumulative Budget Request '!#REF!='Split budget (C)'!$L$1,'Cumulative Budget Request '!#REF!,0)</f>
        <v>#REF!</v>
      </c>
      <c r="S164" s="494" t="e">
        <f>IF('Cumulative Budget Request '!#REF!='Split budget (C)'!$L$1,'Cumulative Budget Request '!#REF!,0)</f>
        <v>#REF!</v>
      </c>
      <c r="T164" s="255"/>
      <c r="U164" s="472"/>
      <c r="V164" s="586"/>
      <c r="W164" s="586"/>
      <c r="X164" s="586"/>
      <c r="Y164" s="586"/>
      <c r="Z164" s="586"/>
      <c r="AA164" s="255"/>
      <c r="AB164" s="255"/>
      <c r="AC164" s="255"/>
      <c r="AD164" s="545"/>
      <c r="AE164" s="545"/>
      <c r="AF164" s="545"/>
      <c r="AG164" s="545"/>
      <c r="AH164" s="545"/>
      <c r="AI164" s="255"/>
      <c r="AJ164" s="255"/>
      <c r="AK164" s="255"/>
      <c r="AL164" s="255"/>
      <c r="AM164" s="255"/>
      <c r="AN164" s="255"/>
      <c r="AO164" s="255"/>
      <c r="AP164" s="255"/>
      <c r="AQ164" s="255"/>
      <c r="AR164" s="255"/>
      <c r="AS164" s="255"/>
    </row>
    <row r="165" spans="1:45" ht="13.5" thickBot="1">
      <c r="A165" s="572" t="e">
        <f>IF('Cumulative Budget Request '!#REF!='Split budget (C)'!$L$1,'Cumulative Budget Request '!A160,0)</f>
        <v>#REF!</v>
      </c>
      <c r="B165" s="557" t="str">
        <f>'Cumulative Budget Request '!B160</f>
        <v xml:space="preserve"> </v>
      </c>
      <c r="C165" s="327"/>
      <c r="D165" s="337" t="s">
        <v>158</v>
      </c>
      <c r="E165" s="294" t="e">
        <f>Q166</f>
        <v>#REF!</v>
      </c>
      <c r="F165" s="294" t="e">
        <f>R166</f>
        <v>#REF!</v>
      </c>
      <c r="G165" s="294" t="e">
        <f>S166</f>
        <v>#REF!</v>
      </c>
      <c r="H165" s="294" t="e">
        <f>T166</f>
        <v>#REF!</v>
      </c>
      <c r="I165" s="294" t="e">
        <f>U166</f>
        <v>#REF!</v>
      </c>
      <c r="J165" s="291"/>
      <c r="N165" s="354"/>
      <c r="O165" s="255"/>
      <c r="P165" s="255"/>
      <c r="Q165" s="545"/>
      <c r="R165" s="332"/>
      <c r="S165" s="332"/>
      <c r="T165" s="545"/>
      <c r="U165" s="355"/>
      <c r="V165" s="586"/>
      <c r="W165" s="586"/>
      <c r="X165" s="586"/>
      <c r="Y165" s="586"/>
      <c r="Z165" s="586"/>
      <c r="AA165" s="672"/>
      <c r="AB165" s="672"/>
      <c r="AC165" s="672"/>
      <c r="AD165" s="381"/>
      <c r="AE165" s="381"/>
      <c r="AF165" s="381"/>
      <c r="AG165" s="381"/>
      <c r="AH165" s="381"/>
      <c r="AI165" s="255"/>
      <c r="AJ165" s="255"/>
      <c r="AK165" s="255"/>
      <c r="AL165" s="255"/>
      <c r="AM165" s="255"/>
      <c r="AN165" s="255"/>
      <c r="AO165" s="255"/>
      <c r="AP165" s="255"/>
      <c r="AQ165" s="255"/>
      <c r="AR165" s="255"/>
      <c r="AS165" s="255"/>
    </row>
    <row r="166" spans="1:45" s="255" customFormat="1" ht="13.15">
      <c r="C166" s="406"/>
      <c r="D166" s="404" t="s">
        <v>151</v>
      </c>
      <c r="E166" s="445" t="e">
        <f>IF('Cumulative Budget Request '!#REF!='Split budget (C)'!$L$1,'Cumulative Budget Request '!E161,0)</f>
        <v>#REF!</v>
      </c>
      <c r="F166" s="445" t="e">
        <f>IF('Cumulative Budget Request '!#REF!='Split budget (C)'!$L$1,'Cumulative Budget Request '!F161,0)</f>
        <v>#REF!</v>
      </c>
      <c r="G166" s="445" t="e">
        <f>IF('Cumulative Budget Request '!#REF!='Split budget (C)'!$L$1,'Cumulative Budget Request '!#REF!,0)</f>
        <v>#REF!</v>
      </c>
      <c r="H166" s="445" t="e">
        <f>IF('Cumulative Budget Request '!#REF!='Split budget (C)'!$L$1,'Cumulative Budget Request '!#REF!,0)</f>
        <v>#REF!</v>
      </c>
      <c r="I166" s="445" t="e">
        <f>IF('Cumulative Budget Request '!#REF!='Split budget (C)'!$L$1,'Cumulative Budget Request '!#REF!,0)</f>
        <v>#REF!</v>
      </c>
      <c r="J166" s="441" t="e">
        <f>SUM(E166:I166)</f>
        <v>#REF!</v>
      </c>
      <c r="L166" s="553"/>
      <c r="N166" s="431" t="s">
        <v>162</v>
      </c>
      <c r="O166" s="304"/>
      <c r="P166" s="304"/>
      <c r="Q166" s="494" t="e">
        <f>IF('Cumulative Budget Request '!#REF!='Split budget (C)'!$L$1,'Cumulative Budget Request '!M161,0)</f>
        <v>#REF!</v>
      </c>
      <c r="R166" s="494" t="e">
        <f>IF('Cumulative Budget Request '!#REF!='Split budget (C)'!$L$1,'Cumulative Budget Request '!N161,0)</f>
        <v>#REF!</v>
      </c>
      <c r="S166" s="494" t="e">
        <f>IF('Cumulative Budget Request '!#REF!='Split budget (C)'!$L$1,'Cumulative Budget Request '!O161,0)</f>
        <v>#REF!</v>
      </c>
      <c r="T166" s="494" t="e">
        <f>IF('Cumulative Budget Request '!#REF!='Split budget (C)'!$L$1,'Cumulative Budget Request '!P161,0)</f>
        <v>#REF!</v>
      </c>
      <c r="U166" s="573" t="e">
        <f>IF('Cumulative Budget Request '!#REF!='Split budget (C)'!$L$1,'Cumulative Budget Request '!Q161,0)</f>
        <v>#REF!</v>
      </c>
      <c r="V166" s="581">
        <f>IFERROR((F169+F170)/F168,0)</f>
        <v>0</v>
      </c>
      <c r="W166" s="581">
        <f t="shared" ref="W166:Z166" si="49">IFERROR((G169+G170)/G168,0)</f>
        <v>0</v>
      </c>
      <c r="X166" s="581">
        <f t="shared" si="49"/>
        <v>0</v>
      </c>
      <c r="Y166" s="581">
        <f t="shared" si="49"/>
        <v>0</v>
      </c>
      <c r="Z166" s="581">
        <f t="shared" si="49"/>
        <v>0</v>
      </c>
      <c r="AA166" s="669" t="s">
        <v>128</v>
      </c>
      <c r="AB166" s="670"/>
      <c r="AC166" s="670"/>
      <c r="AD166" s="670"/>
      <c r="AE166" s="670"/>
      <c r="AF166" s="670"/>
      <c r="AG166" s="670"/>
      <c r="AH166" s="671"/>
      <c r="AI166" s="250"/>
      <c r="AJ166" s="250"/>
      <c r="AK166" s="250"/>
      <c r="AL166" s="250"/>
      <c r="AM166" s="250"/>
      <c r="AN166" s="250"/>
      <c r="AO166" s="250"/>
      <c r="AP166" s="250"/>
      <c r="AQ166" s="250"/>
      <c r="AR166" s="250"/>
      <c r="AS166" s="250"/>
    </row>
    <row r="167" spans="1:45" s="255" customFormat="1" ht="13.15">
      <c r="A167" s="264"/>
      <c r="D167" s="292" t="s">
        <v>29</v>
      </c>
      <c r="E167" s="445" t="e">
        <f>IF('Cumulative Budget Request '!#REF!='Split budget (C)'!$L$1,'Cumulative Budget Request '!E162,0)</f>
        <v>#REF!</v>
      </c>
      <c r="F167" s="445" t="e">
        <f>IF('Cumulative Budget Request '!#REF!='Split budget (C)'!$L$1,'Cumulative Budget Request '!F162,0)</f>
        <v>#REF!</v>
      </c>
      <c r="G167" s="445" t="e">
        <f>IF('Cumulative Budget Request '!#REF!='Split budget (C)'!$L$1,'Cumulative Budget Request '!#REF!,0)</f>
        <v>#REF!</v>
      </c>
      <c r="H167" s="445" t="e">
        <f>IF('Cumulative Budget Request '!#REF!='Split budget (C)'!$L$1,'Cumulative Budget Request '!#REF!,0)</f>
        <v>#REF!</v>
      </c>
      <c r="I167" s="445" t="e">
        <f>IF('Cumulative Budget Request '!#REF!='Split budget (C)'!$L$1,'Cumulative Budget Request '!#REF!,0)</f>
        <v>#REF!</v>
      </c>
      <c r="J167" s="440" t="e">
        <f>SUM(E167:I167)</f>
        <v>#REF!</v>
      </c>
      <c r="L167" s="553"/>
      <c r="M167" s="254"/>
      <c r="N167" s="431"/>
      <c r="O167" s="304"/>
      <c r="P167" s="304"/>
      <c r="Q167" s="304" t="s">
        <v>110</v>
      </c>
      <c r="R167" s="304" t="s">
        <v>82</v>
      </c>
      <c r="S167" s="304" t="s">
        <v>83</v>
      </c>
      <c r="T167" s="252"/>
      <c r="U167" s="357"/>
      <c r="V167" s="582"/>
      <c r="W167" s="582"/>
      <c r="X167" s="582"/>
      <c r="Y167" s="582"/>
      <c r="Z167" s="582"/>
      <c r="AA167" s="433"/>
      <c r="AB167" s="314"/>
      <c r="AC167" s="314"/>
      <c r="AD167" s="314"/>
      <c r="AE167" s="314"/>
      <c r="AF167" s="314"/>
      <c r="AG167" s="314"/>
      <c r="AH167" s="434"/>
      <c r="AI167" s="250"/>
      <c r="AJ167" s="250"/>
      <c r="AK167" s="250"/>
      <c r="AL167" s="250"/>
      <c r="AM167" s="250"/>
      <c r="AN167" s="250"/>
      <c r="AO167" s="250"/>
      <c r="AP167" s="250"/>
      <c r="AQ167" s="250"/>
      <c r="AR167" s="250"/>
      <c r="AS167" s="250"/>
    </row>
    <row r="168" spans="1:45" s="255" customFormat="1" ht="13.15">
      <c r="A168" s="264"/>
      <c r="D168" s="292"/>
      <c r="E168" s="445"/>
      <c r="F168" s="445"/>
      <c r="G168" s="445"/>
      <c r="H168" s="445"/>
      <c r="I168" s="445"/>
      <c r="J168" s="440"/>
      <c r="L168" s="553"/>
      <c r="M168" s="254"/>
      <c r="N168" s="471"/>
      <c r="O168" s="564"/>
      <c r="P168" s="564"/>
      <c r="Q168" s="587" t="e">
        <f>IF('Cumulative Budget Request '!#REF!='Split budget (C)'!$L$1,'Cumulative Budget Request '!M163,0)</f>
        <v>#REF!</v>
      </c>
      <c r="R168" s="494" t="e">
        <f>IF('Cumulative Budget Request '!#REF!='Split budget (C)'!$L$1,'Cumulative Budget Request '!N163,0)</f>
        <v>#REF!</v>
      </c>
      <c r="S168" s="494" t="e">
        <f>IF('Cumulative Budget Request '!#REF!='Split budget (C)'!$L$1,'Cumulative Budget Request '!O163,0)</f>
        <v>#REF!</v>
      </c>
      <c r="U168" s="472"/>
      <c r="V168" s="582"/>
      <c r="W168" s="582"/>
      <c r="X168" s="582"/>
      <c r="Y168" s="582"/>
      <c r="Z168" s="582"/>
      <c r="AA168" s="433"/>
      <c r="AB168" s="314"/>
      <c r="AC168" s="314"/>
      <c r="AD168" s="314"/>
      <c r="AE168" s="314"/>
      <c r="AF168" s="314"/>
      <c r="AG168" s="314"/>
      <c r="AH168" s="434"/>
      <c r="AI168" s="250"/>
      <c r="AJ168" s="250"/>
      <c r="AK168" s="250"/>
      <c r="AL168" s="250"/>
      <c r="AM168" s="250"/>
      <c r="AN168" s="250"/>
      <c r="AO168" s="250"/>
      <c r="AP168" s="250"/>
      <c r="AQ168" s="250"/>
      <c r="AR168" s="250"/>
      <c r="AS168" s="250"/>
    </row>
    <row r="169" spans="1:45" s="255" customFormat="1" ht="13.5" thickBot="1">
      <c r="A169" s="264"/>
      <c r="C169" s="320"/>
      <c r="D169" s="320" t="s">
        <v>137</v>
      </c>
      <c r="E169" s="447" t="e">
        <f>SUMIF($D$156:$D$167,"*Wage",E156:E167)</f>
        <v>#REF!</v>
      </c>
      <c r="F169" s="447" t="e">
        <f t="shared" ref="F169:I169" si="50">SUMIF($D$156:$D$167,"*Wage",F156:F167)</f>
        <v>#REF!</v>
      </c>
      <c r="G169" s="447" t="e">
        <f t="shared" si="50"/>
        <v>#REF!</v>
      </c>
      <c r="H169" s="447" t="e">
        <f t="shared" si="50"/>
        <v>#REF!</v>
      </c>
      <c r="I169" s="447" t="e">
        <f t="shared" si="50"/>
        <v>#REF!</v>
      </c>
      <c r="J169" s="448" t="e">
        <f>SUM(E169:I169)</f>
        <v>#REF!</v>
      </c>
      <c r="L169" s="553"/>
      <c r="M169" s="254"/>
      <c r="N169" s="518"/>
      <c r="O169" s="520"/>
      <c r="P169" s="520"/>
      <c r="Q169" s="519"/>
      <c r="R169" s="521"/>
      <c r="S169" s="521"/>
      <c r="T169" s="473"/>
      <c r="U169" s="474"/>
      <c r="V169" s="586"/>
      <c r="W169" s="586"/>
      <c r="X169" s="586"/>
      <c r="Y169" s="586"/>
      <c r="Z169" s="586"/>
      <c r="AA169" s="354"/>
      <c r="AD169" s="545" t="s">
        <v>30</v>
      </c>
      <c r="AE169" s="545" t="s">
        <v>31</v>
      </c>
      <c r="AF169" s="545" t="s">
        <v>32</v>
      </c>
      <c r="AG169" s="545" t="s">
        <v>33</v>
      </c>
      <c r="AH169" s="355" t="s">
        <v>34</v>
      </c>
    </row>
    <row r="170" spans="1:45" s="255" customFormat="1" ht="13.15">
      <c r="A170" s="264"/>
      <c r="C170" s="320"/>
      <c r="D170" s="320" t="s">
        <v>138</v>
      </c>
      <c r="E170" s="438" t="e">
        <f>SUMIF($D$156:$D$167,"*Fringe",E156:E167)</f>
        <v>#REF!</v>
      </c>
      <c r="F170" s="438" t="e">
        <f t="shared" ref="F170:I170" si="51">SUMIF($D$156:$D$167,"*Fringe",F156:F167)</f>
        <v>#REF!</v>
      </c>
      <c r="G170" s="438" t="e">
        <f t="shared" si="51"/>
        <v>#REF!</v>
      </c>
      <c r="H170" s="438" t="e">
        <f t="shared" si="51"/>
        <v>#REF!</v>
      </c>
      <c r="I170" s="438" t="e">
        <f t="shared" si="51"/>
        <v>#REF!</v>
      </c>
      <c r="J170" s="441" t="e">
        <f>SUM(E170:I170)</f>
        <v>#REF!</v>
      </c>
      <c r="L170" s="553"/>
      <c r="M170" s="254"/>
      <c r="AA170" s="680" t="s">
        <v>127</v>
      </c>
      <c r="AB170" s="681"/>
      <c r="AC170" s="681"/>
      <c r="AD170" s="408">
        <v>1</v>
      </c>
      <c r="AE170" s="408">
        <v>1.05</v>
      </c>
      <c r="AF170" s="408">
        <v>1.05</v>
      </c>
      <c r="AG170" s="408">
        <v>1.05</v>
      </c>
      <c r="AH170" s="409">
        <v>1.05</v>
      </c>
    </row>
    <row r="171" spans="1:45" ht="3.75" customHeight="1" thickBot="1">
      <c r="A171" s="250" t="s">
        <v>7</v>
      </c>
      <c r="D171" s="270" t="s">
        <v>6</v>
      </c>
      <c r="E171" s="277"/>
      <c r="F171" s="277"/>
      <c r="G171" s="277"/>
      <c r="H171" s="277"/>
      <c r="I171" s="277"/>
      <c r="J171" s="333"/>
      <c r="M171" s="253"/>
      <c r="T171" s="255"/>
      <c r="U171" s="255"/>
      <c r="V171" s="255"/>
      <c r="W171" s="255"/>
      <c r="X171" s="255"/>
      <c r="Y171" s="255"/>
      <c r="Z171" s="255"/>
      <c r="AA171" s="548"/>
      <c r="AB171" s="549"/>
      <c r="AC171" s="549"/>
      <c r="AD171" s="381"/>
      <c r="AE171" s="381"/>
      <c r="AF171" s="381"/>
      <c r="AG171" s="381"/>
      <c r="AH171" s="407"/>
      <c r="AI171" s="255"/>
      <c r="AJ171" s="255"/>
      <c r="AK171" s="255"/>
      <c r="AL171" s="255"/>
      <c r="AM171" s="255"/>
      <c r="AN171" s="255"/>
      <c r="AO171" s="255"/>
      <c r="AP171" s="255"/>
      <c r="AQ171" s="255"/>
      <c r="AR171" s="255"/>
      <c r="AS171" s="255"/>
    </row>
    <row r="172" spans="1:45" ht="13.15">
      <c r="A172" s="310" t="s">
        <v>23</v>
      </c>
      <c r="B172" s="308"/>
      <c r="C172" s="308"/>
      <c r="D172" s="311"/>
      <c r="E172" s="449" t="e">
        <f>SUMIF($D$67:$D$170,"*Total Other Professional Salary",E67:E170)+SUMIF($D$67:$D$170,"*Total Post Doc Salary",E67:E170)+SUMIF($D$67:$D$170,"*Total Graduate Student Salary",E67:E170)+SUMIF($D$67:$D$170,"*Total Hourly Wages",E67:E170)</f>
        <v>#REF!</v>
      </c>
      <c r="F172" s="449" t="e">
        <f>SUMIF($D$67:$D$170,"*Total Other Professional Salary",F67:F170)+SUMIF($D$67:$D$170,"*Total Post Doc Salary",F67:F170)+SUMIF($D$67:$D$170,"*Total Graduate Student Salary",F67:F170)+SUMIF($D$67:$D$170,"*Total Hourly Wages",F67:F170)</f>
        <v>#REF!</v>
      </c>
      <c r="G172" s="449" t="e">
        <f>SUMIF($D$67:$D$170,"*Total Other Professional Salary",G67:G170)+SUMIF($D$67:$D$170,"*Total Post Doc Salary",G67:G170)+SUMIF($D$67:$D$170,"*Total Graduate Student Salary",G67:G170)+SUMIF($D$67:$D$170,"*Total Hourly Wages",G67:G170)</f>
        <v>#REF!</v>
      </c>
      <c r="H172" s="449" t="e">
        <f>SUMIF($D$67:$D$170,"*Total Other Professional Salary",H67:H170)+SUMIF($D$67:$D$170,"*Total Post Doc Salary",H67:H170)+SUMIF($D$67:$D$170,"*Total Graduate Student Salary",H67:H170)+SUMIF($D$67:$D$170,"*Total Hourly Wages",H67:H170)</f>
        <v>#REF!</v>
      </c>
      <c r="I172" s="449" t="e">
        <f>SUMIF($D$67:$D$170,"*Total Other Professional Salary",I67:I170)+SUMIF($D$67:$D$170,"*Total Post Doc Salary",I67:I170)+SUMIF($D$67:$D$170,"*Total Graduate Student Salary",I67:I170)+SUMIF($D$67:$D$170,"*Total Hourly Wages",I67:I170)</f>
        <v>#REF!</v>
      </c>
      <c r="J172" s="450" t="e">
        <f>SUM(J169,J153,J114,J89)</f>
        <v>#REF!</v>
      </c>
      <c r="M172" s="253"/>
      <c r="N172" s="295" t="s">
        <v>149</v>
      </c>
      <c r="O172" s="562"/>
      <c r="P172" s="562"/>
      <c r="Q172" s="296"/>
      <c r="R172" s="297"/>
      <c r="S172" s="492">
        <f>'Cumulative Budget Request '!AE167</f>
        <v>0.11</v>
      </c>
      <c r="T172" s="255"/>
      <c r="U172" s="255"/>
      <c r="V172" s="255"/>
      <c r="W172" s="255"/>
      <c r="X172" s="255"/>
      <c r="Y172" s="255"/>
      <c r="Z172" s="255"/>
      <c r="AA172" s="548"/>
      <c r="AB172" s="549"/>
      <c r="AC172" s="549"/>
      <c r="AD172" s="381"/>
      <c r="AE172" s="381"/>
      <c r="AF172" s="381"/>
      <c r="AG172" s="381"/>
      <c r="AH172" s="407"/>
      <c r="AI172" s="255"/>
      <c r="AJ172" s="255"/>
      <c r="AK172" s="255"/>
      <c r="AL172" s="255"/>
      <c r="AM172" s="255"/>
      <c r="AN172" s="255"/>
      <c r="AO172" s="255"/>
      <c r="AP172" s="255"/>
      <c r="AQ172" s="255"/>
      <c r="AR172" s="255"/>
      <c r="AS172" s="255"/>
    </row>
    <row r="173" spans="1:45" ht="15.4" thickBot="1">
      <c r="A173" s="310" t="s">
        <v>24</v>
      </c>
      <c r="B173" s="308"/>
      <c r="C173" s="308"/>
      <c r="D173" s="311"/>
      <c r="E173" s="451" t="e">
        <f>SUMIF($D$67:$D$170,"*Total Other Professional Fringe",E67:E170)+SUMIF($D$67:$D$170,"*Total Post Doc Fringe",E67:E170)++SUMIF($D$67:$D$170,"*Total Graduate Student Fringe",E67:E170)+SUMIF($D$67:$D$170,"*Total Fringe Benefits",E67:E170)</f>
        <v>#REF!</v>
      </c>
      <c r="F173" s="451" t="e">
        <f>SUMIF($D$67:$D$170,"*Total Other Professional Fringe",F67:F170)+SUMIF($D$67:$D$170,"*Total Post Doc Fringe",F67:F170)++SUMIF($D$67:$D$170,"*Total Graduate Student Fringe",F67:F170)+SUMIF($D$67:$D$170,"*Total Fringe Benefits",F67:F170)</f>
        <v>#REF!</v>
      </c>
      <c r="G173" s="451" t="e">
        <f>SUMIF($D$67:$D$170,"*Total Other Professional Fringe",G67:G170)+SUMIF($D$67:$D$170,"*Total Post Doc Fringe",G67:G170)++SUMIF($D$67:$D$170,"*Total Graduate Student Fringe",G67:G170)+SUMIF($D$67:$D$170,"*Total Fringe Benefits",G67:G170)</f>
        <v>#REF!</v>
      </c>
      <c r="H173" s="451" t="e">
        <f>SUMIF($D$67:$D$170,"*Total Other Professional Fringe",H67:H170)+SUMIF($D$67:$D$170,"*Total Post Doc Fringe",H67:H170)++SUMIF($D$67:$D$170,"*Total Graduate Student Fringe",H67:H170)+SUMIF($D$67:$D$170,"*Total Fringe Benefits",H67:H170)</f>
        <v>#REF!</v>
      </c>
      <c r="I173" s="451" t="e">
        <f>SUMIF($D$67:$D$170,"*Total Other Professional Fringe",I67:I170)+SUMIF($D$67:$D$170,"*Total Post Doc Fringe",I67:I170)++SUMIF($D$67:$D$170,"*Total Graduate Student Fringe",I67:I170)+SUMIF($D$67:$D$170,"*Total Fringe Benefits",I67:I170)</f>
        <v>#REF!</v>
      </c>
      <c r="J173" s="452" t="e">
        <f>SUM(J170,J154,J115,J90)</f>
        <v>#REF!</v>
      </c>
      <c r="M173" s="253"/>
      <c r="N173" s="300">
        <f>'Cumulative Budget Request '!J168</f>
        <v>0</v>
      </c>
      <c r="O173" s="301"/>
      <c r="P173" s="301"/>
      <c r="Q173" s="301"/>
      <c r="R173" s="301"/>
      <c r="S173" s="302"/>
      <c r="AA173" s="356"/>
      <c r="AB173" s="252"/>
      <c r="AC173" s="252"/>
      <c r="AD173" s="252"/>
      <c r="AE173" s="252"/>
      <c r="AF173" s="252"/>
      <c r="AG173" s="252"/>
      <c r="AH173" s="357"/>
    </row>
    <row r="174" spans="1:45" ht="13.15">
      <c r="A174" s="307" t="s">
        <v>25</v>
      </c>
      <c r="B174" s="308"/>
      <c r="C174" s="331"/>
      <c r="D174" s="331"/>
      <c r="E174" s="449" t="e">
        <f>SUM(E172:E173)</f>
        <v>#REF!</v>
      </c>
      <c r="F174" s="449" t="e">
        <f>SUM(F172:F173)</f>
        <v>#REF!</v>
      </c>
      <c r="G174" s="449" t="e">
        <f>SUM(G172:G173)</f>
        <v>#REF!</v>
      </c>
      <c r="H174" s="449" t="e">
        <f>SUM(H172:H173)</f>
        <v>#REF!</v>
      </c>
      <c r="I174" s="449" t="e">
        <f>SUM(I172:I173)</f>
        <v>#REF!</v>
      </c>
      <c r="J174" s="453" t="e">
        <f>SUM(E174:I174)</f>
        <v>#REF!</v>
      </c>
      <c r="M174" s="254"/>
      <c r="R174" s="254"/>
      <c r="S174" s="252"/>
      <c r="AA174" s="365" t="s">
        <v>76</v>
      </c>
      <c r="AB174" s="252"/>
      <c r="AC174" s="252"/>
      <c r="AD174" s="252"/>
      <c r="AE174" s="252"/>
      <c r="AF174" s="252"/>
      <c r="AG174" s="252"/>
      <c r="AH174" s="357"/>
      <c r="AI174" s="367"/>
    </row>
    <row r="175" spans="1:45" ht="14.25">
      <c r="A175" s="272"/>
      <c r="B175" s="257"/>
      <c r="D175" s="558"/>
      <c r="E175" s="268"/>
      <c r="F175" s="268"/>
      <c r="G175" s="268"/>
      <c r="H175" s="268"/>
      <c r="I175" s="274"/>
      <c r="J175" s="291"/>
      <c r="M175" s="254"/>
      <c r="N175" s="323"/>
      <c r="O175" s="323"/>
      <c r="P175" s="323"/>
      <c r="Q175" s="254"/>
      <c r="R175" s="252"/>
      <c r="S175" s="252"/>
      <c r="AA175" s="365" t="s">
        <v>152</v>
      </c>
      <c r="AB175" s="252">
        <v>0</v>
      </c>
      <c r="AC175" s="252">
        <v>0</v>
      </c>
      <c r="AD175" s="252">
        <v>0</v>
      </c>
      <c r="AE175" s="255">
        <v>0</v>
      </c>
      <c r="AF175" s="255">
        <v>0</v>
      </c>
      <c r="AG175" s="255">
        <v>0</v>
      </c>
      <c r="AH175" s="357">
        <v>0</v>
      </c>
      <c r="AI175" s="366"/>
    </row>
    <row r="176" spans="1:45" ht="13.15">
      <c r="A176" s="260" t="s">
        <v>26</v>
      </c>
      <c r="D176" s="558"/>
      <c r="E176" s="454" t="e">
        <f t="shared" ref="E176:I177" si="52">SUM(E62,E172)</f>
        <v>#REF!</v>
      </c>
      <c r="F176" s="454" t="e">
        <f t="shared" si="52"/>
        <v>#REF!</v>
      </c>
      <c r="G176" s="454" t="e">
        <f t="shared" si="52"/>
        <v>#REF!</v>
      </c>
      <c r="H176" s="454" t="e">
        <f t="shared" si="52"/>
        <v>#REF!</v>
      </c>
      <c r="I176" s="454" t="e">
        <f t="shared" si="52"/>
        <v>#REF!</v>
      </c>
      <c r="J176" s="455" t="e">
        <f>SUM(E176:I176)</f>
        <v>#REF!</v>
      </c>
      <c r="M176" s="254"/>
      <c r="N176" s="253"/>
      <c r="O176" s="253"/>
      <c r="P176" s="253"/>
      <c r="AA176" s="358" t="s">
        <v>117</v>
      </c>
      <c r="AB176" s="353" t="e">
        <f>#REF!*24</f>
        <v>#REF!</v>
      </c>
      <c r="AC176" s="352" t="e">
        <f>AB176/6</f>
        <v>#REF!</v>
      </c>
      <c r="AD176" s="362" t="e">
        <f>AC176*AD$170</f>
        <v>#REF!</v>
      </c>
      <c r="AE176" s="362" t="e">
        <f>AD176*AE$170</f>
        <v>#REF!</v>
      </c>
      <c r="AF176" s="362" t="e">
        <f>AE176*AF$170</f>
        <v>#REF!</v>
      </c>
      <c r="AG176" s="363" t="e">
        <f>AF176*AG$170</f>
        <v>#REF!</v>
      </c>
      <c r="AH176" s="364" t="e">
        <f>AG176*AH$170</f>
        <v>#REF!</v>
      </c>
      <c r="AI176" s="366"/>
      <c r="AJ176" s="257"/>
    </row>
    <row r="177" spans="1:36" ht="13.15">
      <c r="A177" s="251" t="s">
        <v>27</v>
      </c>
      <c r="D177" s="558"/>
      <c r="E177" s="454" t="e">
        <f t="shared" si="52"/>
        <v>#REF!</v>
      </c>
      <c r="F177" s="454" t="e">
        <f t="shared" si="52"/>
        <v>#REF!</v>
      </c>
      <c r="G177" s="454" t="e">
        <f t="shared" si="52"/>
        <v>#REF!</v>
      </c>
      <c r="H177" s="454" t="e">
        <f t="shared" si="52"/>
        <v>#REF!</v>
      </c>
      <c r="I177" s="454" t="e">
        <f t="shared" si="52"/>
        <v>#REF!</v>
      </c>
      <c r="J177" s="455" t="e">
        <f>SUM(E177:I177)</f>
        <v>#REF!</v>
      </c>
      <c r="M177" s="254"/>
      <c r="N177" s="253"/>
      <c r="O177" s="253"/>
      <c r="P177" s="253"/>
      <c r="AA177" s="359" t="s">
        <v>118</v>
      </c>
      <c r="AB177" s="353" t="e">
        <f>#REF!*24</f>
        <v>#REF!</v>
      </c>
      <c r="AC177" s="352" t="e">
        <f t="shared" ref="AC177:AC199" si="53">AB177/6</f>
        <v>#REF!</v>
      </c>
      <c r="AD177" s="362" t="e">
        <f t="shared" ref="AD177:AH191" si="54">AC177*AD$170</f>
        <v>#REF!</v>
      </c>
      <c r="AE177" s="362" t="e">
        <f t="shared" si="54"/>
        <v>#REF!</v>
      </c>
      <c r="AF177" s="362" t="e">
        <f t="shared" si="54"/>
        <v>#REF!</v>
      </c>
      <c r="AG177" s="363" t="e">
        <f t="shared" si="54"/>
        <v>#REF!</v>
      </c>
      <c r="AH177" s="364" t="e">
        <f t="shared" si="54"/>
        <v>#REF!</v>
      </c>
      <c r="AJ177" s="257"/>
    </row>
    <row r="178" spans="1:36" ht="13.15">
      <c r="A178" s="377"/>
      <c r="B178" s="660" t="s">
        <v>142</v>
      </c>
      <c r="C178" s="660"/>
      <c r="D178" s="660"/>
      <c r="E178" s="442" t="e">
        <f>SUM(E176:E177)</f>
        <v>#REF!</v>
      </c>
      <c r="F178" s="442" t="e">
        <f t="shared" ref="F178:I178" si="55">SUM(F176:F177)</f>
        <v>#REF!</v>
      </c>
      <c r="G178" s="442" t="e">
        <f t="shared" si="55"/>
        <v>#REF!</v>
      </c>
      <c r="H178" s="442" t="e">
        <f t="shared" si="55"/>
        <v>#REF!</v>
      </c>
      <c r="I178" s="442" t="e">
        <f t="shared" si="55"/>
        <v>#REF!</v>
      </c>
      <c r="J178" s="443" t="e">
        <f>SUM(E178:I178)</f>
        <v>#REF!</v>
      </c>
      <c r="M178" s="254"/>
      <c r="N178" s="253"/>
      <c r="O178" s="253"/>
      <c r="P178" s="253"/>
      <c r="AA178" s="359" t="s">
        <v>119</v>
      </c>
      <c r="AB178" s="353" t="e">
        <f>#REF!*24</f>
        <v>#REF!</v>
      </c>
      <c r="AC178" s="352" t="e">
        <f t="shared" si="53"/>
        <v>#REF!</v>
      </c>
      <c r="AD178" s="362" t="e">
        <f t="shared" si="54"/>
        <v>#REF!</v>
      </c>
      <c r="AE178" s="362" t="e">
        <f t="shared" si="54"/>
        <v>#REF!</v>
      </c>
      <c r="AF178" s="362" t="e">
        <f t="shared" si="54"/>
        <v>#REF!</v>
      </c>
      <c r="AG178" s="363" t="e">
        <f t="shared" si="54"/>
        <v>#REF!</v>
      </c>
      <c r="AH178" s="364" t="e">
        <f t="shared" si="54"/>
        <v>#REF!</v>
      </c>
    </row>
    <row r="179" spans="1:36" ht="13.15">
      <c r="A179" s="272"/>
      <c r="B179" s="257"/>
      <c r="G179" s="254"/>
      <c r="H179" s="254"/>
      <c r="I179" s="254"/>
      <c r="J179" s="305"/>
      <c r="K179" s="262"/>
      <c r="L179" s="262"/>
      <c r="M179" s="254"/>
      <c r="N179" s="253"/>
      <c r="O179" s="253"/>
      <c r="P179" s="253"/>
      <c r="Q179" s="254"/>
      <c r="R179" s="252"/>
      <c r="S179" s="252"/>
      <c r="AA179" s="359" t="s">
        <v>120</v>
      </c>
      <c r="AB179" s="353" t="e">
        <f>#REF!*24</f>
        <v>#REF!</v>
      </c>
      <c r="AC179" s="352" t="e">
        <f t="shared" si="53"/>
        <v>#REF!</v>
      </c>
      <c r="AD179" s="362" t="e">
        <f t="shared" si="54"/>
        <v>#REF!</v>
      </c>
      <c r="AE179" s="362" t="e">
        <f t="shared" si="54"/>
        <v>#REF!</v>
      </c>
      <c r="AF179" s="362" t="e">
        <f t="shared" si="54"/>
        <v>#REF!</v>
      </c>
      <c r="AG179" s="363" t="e">
        <f t="shared" si="54"/>
        <v>#REF!</v>
      </c>
      <c r="AH179" s="364" t="e">
        <f t="shared" si="54"/>
        <v>#REF!</v>
      </c>
    </row>
    <row r="180" spans="1:36" ht="13.15">
      <c r="A180" s="260" t="s">
        <v>0</v>
      </c>
      <c r="G180" s="254"/>
      <c r="H180" s="254"/>
      <c r="I180" s="254"/>
      <c r="J180" s="305"/>
      <c r="M180" s="254"/>
      <c r="N180" s="253"/>
      <c r="O180" s="253"/>
      <c r="P180" s="253"/>
      <c r="Q180" s="254"/>
      <c r="R180" s="252"/>
      <c r="S180" s="252"/>
      <c r="AA180" s="359" t="s">
        <v>200</v>
      </c>
      <c r="AB180" s="353" t="e">
        <f>#REF!*24</f>
        <v>#REF!</v>
      </c>
      <c r="AC180" s="352" t="e">
        <f t="shared" si="53"/>
        <v>#REF!</v>
      </c>
      <c r="AD180" s="362" t="e">
        <f t="shared" si="54"/>
        <v>#REF!</v>
      </c>
      <c r="AE180" s="362" t="e">
        <f t="shared" si="54"/>
        <v>#REF!</v>
      </c>
      <c r="AF180" s="362" t="e">
        <f t="shared" si="54"/>
        <v>#REF!</v>
      </c>
      <c r="AG180" s="363" t="e">
        <f t="shared" si="54"/>
        <v>#REF!</v>
      </c>
      <c r="AH180" s="364" t="e">
        <f t="shared" si="54"/>
        <v>#REF!</v>
      </c>
    </row>
    <row r="181" spans="1:36" ht="13.15">
      <c r="A181" s="288" t="s">
        <v>46</v>
      </c>
      <c r="G181" s="254"/>
      <c r="H181" s="254"/>
      <c r="I181" s="254"/>
      <c r="J181" s="305"/>
      <c r="K181" s="262"/>
      <c r="L181" s="262"/>
      <c r="M181" s="254"/>
      <c r="N181" s="252"/>
      <c r="O181" s="252"/>
      <c r="P181" s="252"/>
      <c r="Q181" s="252"/>
      <c r="AA181" s="359" t="s">
        <v>201</v>
      </c>
      <c r="AB181" s="353" t="e">
        <f>#REF!*24</f>
        <v>#REF!</v>
      </c>
      <c r="AC181" s="352" t="e">
        <f t="shared" si="53"/>
        <v>#REF!</v>
      </c>
      <c r="AD181" s="362" t="e">
        <f t="shared" si="54"/>
        <v>#REF!</v>
      </c>
      <c r="AE181" s="362" t="e">
        <f t="shared" si="54"/>
        <v>#REF!</v>
      </c>
      <c r="AF181" s="362" t="e">
        <f t="shared" si="54"/>
        <v>#REF!</v>
      </c>
      <c r="AG181" s="363" t="e">
        <f t="shared" si="54"/>
        <v>#REF!</v>
      </c>
      <c r="AH181" s="364" t="e">
        <f t="shared" si="54"/>
        <v>#REF!</v>
      </c>
    </row>
    <row r="182" spans="1:36" ht="13.15">
      <c r="B182" s="599" t="e">
        <f>IF('Cumulative Budget Request '!#REF!='Split budget (C)'!$L$1,'Cumulative Budget Request '!B177,0)</f>
        <v>#REF!</v>
      </c>
      <c r="D182" s="558"/>
      <c r="E182" s="445" t="e">
        <f>IF('Cumulative Budget Request '!#REF!='Split budget (C)'!$L$1,'Cumulative Budget Request '!E177,0)</f>
        <v>#REF!</v>
      </c>
      <c r="F182" s="445" t="e">
        <f>IF('Cumulative Budget Request '!#REF!='Split budget (C)'!$L$1,'Cumulative Budget Request '!F177,0)</f>
        <v>#REF!</v>
      </c>
      <c r="G182" s="445" t="e">
        <f>IF('Cumulative Budget Request '!#REF!='Split budget (C)'!$L$1,'Cumulative Budget Request '!#REF!,0)</f>
        <v>#REF!</v>
      </c>
      <c r="H182" s="445" t="e">
        <f>IF('Cumulative Budget Request '!#REF!='Split budget (C)'!$L$1,'Cumulative Budget Request '!#REF!,0)</f>
        <v>#REF!</v>
      </c>
      <c r="I182" s="445" t="e">
        <f>IF('Cumulative Budget Request '!#REF!='Split budget (C)'!$L$1,'Cumulative Budget Request '!#REF!,0)</f>
        <v>#REF!</v>
      </c>
      <c r="J182" s="441" t="e">
        <f>SUM(E182:I182)</f>
        <v>#REF!</v>
      </c>
      <c r="K182" s="253"/>
      <c r="L182" s="253"/>
      <c r="M182" s="254"/>
      <c r="N182" s="252"/>
      <c r="O182" s="252"/>
      <c r="P182" s="252"/>
      <c r="Q182" s="489"/>
      <c r="R182" s="489"/>
      <c r="S182" s="489"/>
      <c r="T182" s="490"/>
      <c r="AA182" s="359" t="s">
        <v>122</v>
      </c>
      <c r="AB182" s="353" t="e">
        <f>#REF!*24</f>
        <v>#REF!</v>
      </c>
      <c r="AC182" s="352" t="e">
        <f t="shared" si="53"/>
        <v>#REF!</v>
      </c>
      <c r="AD182" s="362" t="e">
        <f t="shared" si="54"/>
        <v>#REF!</v>
      </c>
      <c r="AE182" s="362" t="e">
        <f t="shared" si="54"/>
        <v>#REF!</v>
      </c>
      <c r="AF182" s="362" t="e">
        <f t="shared" si="54"/>
        <v>#REF!</v>
      </c>
      <c r="AG182" s="363" t="e">
        <f t="shared" si="54"/>
        <v>#REF!</v>
      </c>
      <c r="AH182" s="364" t="e">
        <f t="shared" si="54"/>
        <v>#REF!</v>
      </c>
    </row>
    <row r="183" spans="1:36" ht="13.15">
      <c r="B183" s="599" t="e">
        <f>IF('Cumulative Budget Request '!#REF!='Split budget (C)'!$L$1,'Cumulative Budget Request '!#REF!,0)</f>
        <v>#REF!</v>
      </c>
      <c r="D183" s="558"/>
      <c r="E183" s="445" t="e">
        <f>IF('Cumulative Budget Request '!#REF!='Split budget (C)'!$L$1,'Cumulative Budget Request '!#REF!,0)</f>
        <v>#REF!</v>
      </c>
      <c r="F183" s="445" t="e">
        <f>IF('Cumulative Budget Request '!#REF!='Split budget (C)'!$L$1,'Cumulative Budget Request '!#REF!,0)</f>
        <v>#REF!</v>
      </c>
      <c r="G183" s="445" t="e">
        <f>IF('Cumulative Budget Request '!#REF!='Split budget (C)'!$L$1,'Cumulative Budget Request '!#REF!,0)</f>
        <v>#REF!</v>
      </c>
      <c r="H183" s="445" t="e">
        <f>IF('Cumulative Budget Request '!#REF!='Split budget (C)'!$L$1,'Cumulative Budget Request '!#REF!,0)</f>
        <v>#REF!</v>
      </c>
      <c r="I183" s="445" t="e">
        <f>IF('Cumulative Budget Request '!#REF!='Split budget (C)'!$L$1,'Cumulative Budget Request '!#REF!,0)</f>
        <v>#REF!</v>
      </c>
      <c r="J183" s="441" t="e">
        <f>SUM(E183:I183)</f>
        <v>#REF!</v>
      </c>
      <c r="K183" s="253"/>
      <c r="L183" s="253"/>
      <c r="M183" s="254"/>
      <c r="N183" s="252"/>
      <c r="O183" s="252"/>
      <c r="P183" s="252"/>
      <c r="Q183" s="252"/>
      <c r="AA183" s="358" t="s">
        <v>123</v>
      </c>
      <c r="AB183" s="353" t="e">
        <f>#REF!*24</f>
        <v>#REF!</v>
      </c>
      <c r="AC183" s="352" t="e">
        <f t="shared" si="53"/>
        <v>#REF!</v>
      </c>
      <c r="AD183" s="362" t="e">
        <f t="shared" si="54"/>
        <v>#REF!</v>
      </c>
      <c r="AE183" s="362" t="e">
        <f t="shared" si="54"/>
        <v>#REF!</v>
      </c>
      <c r="AF183" s="362" t="e">
        <f t="shared" si="54"/>
        <v>#REF!</v>
      </c>
      <c r="AG183" s="363" t="e">
        <f t="shared" si="54"/>
        <v>#REF!</v>
      </c>
      <c r="AH183" s="364" t="e">
        <f t="shared" si="54"/>
        <v>#REF!</v>
      </c>
    </row>
    <row r="184" spans="1:36" ht="13.15">
      <c r="A184" s="700" t="s">
        <v>56</v>
      </c>
      <c r="B184" s="700"/>
      <c r="C184" s="700"/>
      <c r="D184" s="700"/>
      <c r="E184" s="478" t="e">
        <f>SUM(E182:E183)</f>
        <v>#REF!</v>
      </c>
      <c r="F184" s="478" t="e">
        <f t="shared" ref="F184:I184" si="56">SUM(F182:F183)</f>
        <v>#REF!</v>
      </c>
      <c r="G184" s="478" t="e">
        <f t="shared" si="56"/>
        <v>#REF!</v>
      </c>
      <c r="H184" s="478" t="e">
        <f t="shared" si="56"/>
        <v>#REF!</v>
      </c>
      <c r="I184" s="478" t="e">
        <f t="shared" si="56"/>
        <v>#REF!</v>
      </c>
      <c r="J184" s="479" t="e">
        <f>SUM(J182:J183)</f>
        <v>#REF!</v>
      </c>
      <c r="K184" s="253"/>
      <c r="L184" s="253"/>
      <c r="M184" s="253"/>
      <c r="N184" s="254"/>
      <c r="O184" s="254"/>
      <c r="P184" s="254"/>
      <c r="Q184" s="252"/>
      <c r="R184" s="252"/>
      <c r="AA184" s="360" t="s">
        <v>124</v>
      </c>
      <c r="AB184" s="353" t="e">
        <f>#REF!*24</f>
        <v>#REF!</v>
      </c>
      <c r="AC184" s="352" t="e">
        <f t="shared" si="53"/>
        <v>#REF!</v>
      </c>
      <c r="AD184" s="362" t="e">
        <f t="shared" si="54"/>
        <v>#REF!</v>
      </c>
      <c r="AE184" s="362" t="e">
        <f t="shared" si="54"/>
        <v>#REF!</v>
      </c>
      <c r="AF184" s="362" t="e">
        <f t="shared" si="54"/>
        <v>#REF!</v>
      </c>
      <c r="AG184" s="363" t="e">
        <f t="shared" si="54"/>
        <v>#REF!</v>
      </c>
      <c r="AH184" s="364" t="e">
        <f t="shared" si="54"/>
        <v>#REF!</v>
      </c>
    </row>
    <row r="185" spans="1:36" ht="13.15">
      <c r="E185" s="558"/>
      <c r="F185" s="254"/>
      <c r="G185" s="254"/>
      <c r="H185" s="254"/>
      <c r="I185" s="254"/>
      <c r="J185" s="305"/>
      <c r="K185" s="253"/>
      <c r="L185" s="253"/>
      <c r="M185" s="253"/>
      <c r="N185" s="254"/>
      <c r="O185" s="254"/>
      <c r="P185" s="254"/>
      <c r="Q185" s="252"/>
      <c r="R185" s="252"/>
      <c r="AA185" s="360" t="s">
        <v>125</v>
      </c>
      <c r="AB185" s="353" t="e">
        <f>#REF!*24</f>
        <v>#REF!</v>
      </c>
      <c r="AC185" s="352" t="e">
        <f t="shared" si="53"/>
        <v>#REF!</v>
      </c>
      <c r="AD185" s="362" t="e">
        <f t="shared" si="54"/>
        <v>#REF!</v>
      </c>
      <c r="AE185" s="362" t="e">
        <f t="shared" si="54"/>
        <v>#REF!</v>
      </c>
      <c r="AF185" s="362" t="e">
        <f t="shared" si="54"/>
        <v>#REF!</v>
      </c>
      <c r="AG185" s="363" t="e">
        <f t="shared" si="54"/>
        <v>#REF!</v>
      </c>
      <c r="AH185" s="364" t="e">
        <f t="shared" si="54"/>
        <v>#REF!</v>
      </c>
    </row>
    <row r="186" spans="1:36" ht="13.15">
      <c r="A186" s="251" t="s">
        <v>111</v>
      </c>
      <c r="B186" s="332"/>
      <c r="C186" s="282"/>
      <c r="D186" s="514" t="s">
        <v>166</v>
      </c>
      <c r="E186" s="385" t="e">
        <f>IF('Cumulative Budget Request '!#REF!='Split budget (C)'!$L$1,'Cumulative Budget Request '!#REF!,0)</f>
        <v>#REF!</v>
      </c>
      <c r="F186" s="385" t="e">
        <f>IF('Cumulative Budget Request '!#REF!='Split budget (C)'!$L$1,'Cumulative Budget Request '!#REF!,0)</f>
        <v>#REF!</v>
      </c>
      <c r="G186" s="385" t="e">
        <f>IF('Cumulative Budget Request '!#REF!='Split budget (C)'!$L$1,'Cumulative Budget Request '!#REF!,0)</f>
        <v>#REF!</v>
      </c>
      <c r="H186" s="385" t="e">
        <f>IF('Cumulative Budget Request '!#REF!='Split budget (C)'!$L$1,'Cumulative Budget Request '!#REF!,0)</f>
        <v>#REF!</v>
      </c>
      <c r="I186" s="385" t="e">
        <f>IF('Cumulative Budget Request '!#REF!='Split budget (C)'!$L$1,'Cumulative Budget Request '!#REF!,0)</f>
        <v>#REF!</v>
      </c>
      <c r="J186" s="334"/>
      <c r="K186" s="253"/>
      <c r="L186" s="253"/>
      <c r="M186" s="254"/>
      <c r="N186" s="252"/>
      <c r="O186" s="252"/>
      <c r="P186" s="252"/>
      <c r="Q186" s="252"/>
      <c r="AA186" s="360" t="s">
        <v>198</v>
      </c>
      <c r="AB186" s="353" t="e">
        <f>#REF!*24</f>
        <v>#REF!</v>
      </c>
      <c r="AC186" s="352" t="e">
        <f t="shared" si="53"/>
        <v>#REF!</v>
      </c>
      <c r="AD186" s="362" t="e">
        <f t="shared" si="54"/>
        <v>#REF!</v>
      </c>
      <c r="AE186" s="362" t="e">
        <f t="shared" si="54"/>
        <v>#REF!</v>
      </c>
      <c r="AF186" s="362" t="e">
        <f t="shared" si="54"/>
        <v>#REF!</v>
      </c>
      <c r="AG186" s="363" t="e">
        <f t="shared" si="54"/>
        <v>#REF!</v>
      </c>
      <c r="AH186" s="364" t="e">
        <f t="shared" si="54"/>
        <v>#REF!</v>
      </c>
    </row>
    <row r="187" spans="1:36" ht="13.15">
      <c r="D187" s="514" t="s">
        <v>223</v>
      </c>
      <c r="E187" s="385" t="e">
        <f>IF('Cumulative Budget Request '!#REF!='Split budget (C)'!$L$1,'Cumulative Budget Request '!#REF!,0)</f>
        <v>#REF!</v>
      </c>
      <c r="F187" s="385" t="e">
        <f>IF('Cumulative Budget Request '!#REF!='Split budget (C)'!$L$1,'Cumulative Budget Request '!#REF!,0)</f>
        <v>#REF!</v>
      </c>
      <c r="G187" s="385" t="e">
        <f>IF('Cumulative Budget Request '!#REF!='Split budget (C)'!$L$1,'Cumulative Budget Request '!#REF!,0)</f>
        <v>#REF!</v>
      </c>
      <c r="H187" s="385" t="e">
        <f>IF('Cumulative Budget Request '!#REF!='Split budget (C)'!$L$1,'Cumulative Budget Request '!#REF!,0)</f>
        <v>#REF!</v>
      </c>
      <c r="I187" s="385" t="e">
        <f>IF('Cumulative Budget Request '!#REF!='Split budget (C)'!$L$1,'Cumulative Budget Request '!#REF!,0)</f>
        <v>#REF!</v>
      </c>
      <c r="J187" s="334"/>
      <c r="K187" s="253"/>
      <c r="L187" s="253"/>
      <c r="M187" s="254"/>
      <c r="N187" s="252"/>
      <c r="O187" s="252"/>
      <c r="P187" s="252"/>
      <c r="Q187" s="252"/>
      <c r="AA187" s="360" t="s">
        <v>189</v>
      </c>
      <c r="AB187" s="353" t="e">
        <f>#REF!*24</f>
        <v>#REF!</v>
      </c>
      <c r="AC187" s="352" t="e">
        <f t="shared" si="53"/>
        <v>#REF!</v>
      </c>
      <c r="AD187" s="362" t="e">
        <f t="shared" si="54"/>
        <v>#REF!</v>
      </c>
      <c r="AE187" s="362" t="e">
        <f t="shared" si="54"/>
        <v>#REF!</v>
      </c>
      <c r="AF187" s="362" t="e">
        <f t="shared" si="54"/>
        <v>#REF!</v>
      </c>
      <c r="AG187" s="363" t="e">
        <f t="shared" si="54"/>
        <v>#REF!</v>
      </c>
      <c r="AH187" s="364" t="e">
        <f t="shared" si="54"/>
        <v>#REF!</v>
      </c>
    </row>
    <row r="188" spans="1:36" ht="13.15">
      <c r="A188" s="251" t="s">
        <v>143</v>
      </c>
      <c r="B188" s="332"/>
      <c r="C188" s="282"/>
      <c r="D188" s="513" t="s">
        <v>224</v>
      </c>
      <c r="E188" s="385" t="e">
        <f>IF('Cumulative Budget Request '!#REF!='Split budget (C)'!$L$1,'Cumulative Budget Request '!#REF!,0)</f>
        <v>#REF!</v>
      </c>
      <c r="F188" s="385" t="e">
        <f>IF('Cumulative Budget Request '!#REF!='Split budget (C)'!$L$1,'Cumulative Budget Request '!#REF!,0)</f>
        <v>#REF!</v>
      </c>
      <c r="G188" s="385" t="e">
        <f>IF('Cumulative Budget Request '!#REF!='Split budget (C)'!$L$1,'Cumulative Budget Request '!#REF!,0)</f>
        <v>#REF!</v>
      </c>
      <c r="H188" s="385" t="e">
        <f>IF('Cumulative Budget Request '!#REF!='Split budget (C)'!$L$1,'Cumulative Budget Request '!#REF!,0)</f>
        <v>#REF!</v>
      </c>
      <c r="I188" s="385" t="e">
        <f>IF('Cumulative Budget Request '!#REF!='Split budget (C)'!$L$1,'Cumulative Budget Request '!#REF!,0)</f>
        <v>#REF!</v>
      </c>
      <c r="J188" s="334"/>
      <c r="K188" s="253"/>
      <c r="L188" s="253"/>
      <c r="M188" s="254"/>
      <c r="N188" s="252"/>
      <c r="O188" s="252"/>
      <c r="P188" s="252"/>
      <c r="Q188" s="252"/>
      <c r="AA188" s="360" t="s">
        <v>190</v>
      </c>
      <c r="AB188" s="353" t="e">
        <f>#REF!*24</f>
        <v>#REF!</v>
      </c>
      <c r="AC188" s="352" t="e">
        <f t="shared" si="53"/>
        <v>#REF!</v>
      </c>
      <c r="AD188" s="362" t="e">
        <f t="shared" si="54"/>
        <v>#REF!</v>
      </c>
      <c r="AE188" s="362" t="e">
        <f t="shared" si="54"/>
        <v>#REF!</v>
      </c>
      <c r="AF188" s="362" t="e">
        <f t="shared" si="54"/>
        <v>#REF!</v>
      </c>
      <c r="AG188" s="363" t="e">
        <f t="shared" si="54"/>
        <v>#REF!</v>
      </c>
      <c r="AH188" s="364" t="e">
        <f t="shared" si="54"/>
        <v>#REF!</v>
      </c>
    </row>
    <row r="189" spans="1:36" ht="13.15">
      <c r="A189" s="698" t="e">
        <f>IF('Cumulative Budget Request '!#REF!='Split budget (C)'!$L$1,'Cumulative Budget Request '!#REF!,0)</f>
        <v>#REF!</v>
      </c>
      <c r="D189" s="514" t="s">
        <v>225</v>
      </c>
      <c r="E189" s="385" t="e">
        <f>IF('Cumulative Budget Request '!#REF!='Split budget (C)'!$L$1,'Cumulative Budget Request '!#REF!,0)</f>
        <v>#REF!</v>
      </c>
      <c r="F189" s="385" t="e">
        <f>IF('Cumulative Budget Request '!#REF!='Split budget (C)'!$L$1,'Cumulative Budget Request '!#REF!,0)</f>
        <v>#REF!</v>
      </c>
      <c r="G189" s="385" t="e">
        <f>IF('Cumulative Budget Request '!#REF!='Split budget (C)'!$L$1,'Cumulative Budget Request '!#REF!,0)</f>
        <v>#REF!</v>
      </c>
      <c r="H189" s="385" t="e">
        <f>IF('Cumulative Budget Request '!#REF!='Split budget (C)'!$L$1,'Cumulative Budget Request '!#REF!,0)</f>
        <v>#REF!</v>
      </c>
      <c r="I189" s="385" t="e">
        <f>IF('Cumulative Budget Request '!#REF!='Split budget (C)'!$L$1,'Cumulative Budget Request '!#REF!,0)</f>
        <v>#REF!</v>
      </c>
      <c r="J189" s="319"/>
      <c r="K189" s="253"/>
      <c r="L189" s="253"/>
      <c r="M189" s="254"/>
      <c r="N189" s="252"/>
      <c r="O189" s="252"/>
      <c r="P189" s="252"/>
      <c r="Q189" s="252"/>
      <c r="AA189" s="360" t="s">
        <v>191</v>
      </c>
      <c r="AB189" s="353" t="e">
        <f>#REF!*24</f>
        <v>#REF!</v>
      </c>
      <c r="AC189" s="352" t="e">
        <f t="shared" si="53"/>
        <v>#REF!</v>
      </c>
      <c r="AD189" s="362" t="e">
        <f t="shared" si="54"/>
        <v>#REF!</v>
      </c>
      <c r="AE189" s="362" t="e">
        <f t="shared" si="54"/>
        <v>#REF!</v>
      </c>
      <c r="AF189" s="362" t="e">
        <f t="shared" si="54"/>
        <v>#REF!</v>
      </c>
      <c r="AG189" s="363" t="e">
        <f t="shared" si="54"/>
        <v>#REF!</v>
      </c>
      <c r="AH189" s="364" t="e">
        <f t="shared" si="54"/>
        <v>#REF!</v>
      </c>
    </row>
    <row r="190" spans="1:36" ht="13.15">
      <c r="A190" s="698"/>
      <c r="B190" s="546" t="s">
        <v>39</v>
      </c>
      <c r="C190" s="546" t="s">
        <v>40</v>
      </c>
      <c r="D190" s="283"/>
      <c r="E190" s="435"/>
      <c r="F190" s="435"/>
      <c r="G190" s="435"/>
      <c r="H190" s="435"/>
      <c r="I190" s="435"/>
      <c r="J190" s="319"/>
      <c r="K190" s="253"/>
      <c r="L190" s="253"/>
      <c r="M190" s="254"/>
      <c r="N190" s="252"/>
      <c r="O190" s="252"/>
      <c r="P190" s="252"/>
      <c r="Q190" s="252"/>
      <c r="AA190" s="360" t="s">
        <v>192</v>
      </c>
      <c r="AB190" s="353" t="e">
        <f>#REF!*24</f>
        <v>#REF!</v>
      </c>
      <c r="AC190" s="352" t="e">
        <f t="shared" si="53"/>
        <v>#REF!</v>
      </c>
      <c r="AD190" s="362" t="e">
        <f t="shared" si="54"/>
        <v>#REF!</v>
      </c>
      <c r="AE190" s="362" t="e">
        <f t="shared" si="54"/>
        <v>#REF!</v>
      </c>
      <c r="AF190" s="362" t="e">
        <f t="shared" si="54"/>
        <v>#REF!</v>
      </c>
      <c r="AG190" s="363" t="e">
        <f t="shared" si="54"/>
        <v>#REF!</v>
      </c>
      <c r="AH190" s="364" t="e">
        <f t="shared" si="54"/>
        <v>#REF!</v>
      </c>
    </row>
    <row r="191" spans="1:36" ht="13.15">
      <c r="A191" s="699"/>
      <c r="B191" s="326" t="s">
        <v>41</v>
      </c>
      <c r="C191" s="384" t="e">
        <f>IF('Cumulative Budget Request '!#REF!='Split budget (C)'!$L$1,'Cumulative Budget Request '!#REF!,0)</f>
        <v>#REF!</v>
      </c>
      <c r="D191" s="283"/>
      <c r="E191" s="249" t="e">
        <f>IF('Cumulative Budget Request '!#REF!='Split budget (C)'!$L$1,'Cumulative Budget Request '!#REF!,0)</f>
        <v>#REF!</v>
      </c>
      <c r="F191" s="249" t="e">
        <f>IF('Cumulative Budget Request '!#REF!='Split budget (C)'!$L$1,'Cumulative Budget Request '!#REF!,0)</f>
        <v>#REF!</v>
      </c>
      <c r="G191" s="249" t="e">
        <f>IF('Cumulative Budget Request '!#REF!='Split budget (C)'!$L$1,'Cumulative Budget Request '!#REF!,0)</f>
        <v>#REF!</v>
      </c>
      <c r="H191" s="249" t="e">
        <f>IF('Cumulative Budget Request '!#REF!='Split budget (C)'!$L$1,'Cumulative Budget Request '!#REF!,0)</f>
        <v>#REF!</v>
      </c>
      <c r="I191" s="249" t="e">
        <f>IF('Cumulative Budget Request '!#REF!='Split budget (C)'!$L$1,'Cumulative Budget Request '!#REF!,0)</f>
        <v>#REF!</v>
      </c>
      <c r="J191" s="441" t="e">
        <f t="shared" ref="J191:J196" si="57">SUM(E191:I191)</f>
        <v>#REF!</v>
      </c>
      <c r="K191" s="253"/>
      <c r="L191" s="253"/>
      <c r="M191" s="254"/>
      <c r="N191" s="252"/>
      <c r="O191" s="252"/>
      <c r="P191" s="252"/>
      <c r="Q191" s="252"/>
      <c r="AA191" s="360" t="s">
        <v>193</v>
      </c>
      <c r="AB191" s="353" t="e">
        <f>#REF!*24</f>
        <v>#REF!</v>
      </c>
      <c r="AC191" s="352" t="e">
        <f t="shared" si="53"/>
        <v>#REF!</v>
      </c>
      <c r="AD191" s="362" t="e">
        <f t="shared" si="54"/>
        <v>#REF!</v>
      </c>
      <c r="AE191" s="362" t="e">
        <f t="shared" si="54"/>
        <v>#REF!</v>
      </c>
      <c r="AF191" s="362" t="e">
        <f t="shared" si="54"/>
        <v>#REF!</v>
      </c>
      <c r="AG191" s="363" t="e">
        <f t="shared" si="54"/>
        <v>#REF!</v>
      </c>
      <c r="AH191" s="364" t="e">
        <f t="shared" si="54"/>
        <v>#REF!</v>
      </c>
    </row>
    <row r="192" spans="1:36" ht="13.15">
      <c r="A192" s="699"/>
      <c r="B192" s="326" t="s">
        <v>42</v>
      </c>
      <c r="C192" s="384" t="e">
        <f>IF('Cumulative Budget Request '!#REF!='Split budget (C)'!$L$1,'Cumulative Budget Request '!#REF!,0)</f>
        <v>#REF!</v>
      </c>
      <c r="D192" s="283"/>
      <c r="E192" s="249" t="e">
        <f>IF('Cumulative Budget Request '!#REF!='Split budget (C)'!$L$1,'Cumulative Budget Request '!#REF!,0)</f>
        <v>#REF!</v>
      </c>
      <c r="F192" s="249" t="e">
        <f>IF('Cumulative Budget Request '!#REF!='Split budget (C)'!$L$1,'Cumulative Budget Request '!#REF!,0)</f>
        <v>#REF!</v>
      </c>
      <c r="G192" s="249" t="e">
        <f>IF('Cumulative Budget Request '!#REF!='Split budget (C)'!$L$1,'Cumulative Budget Request '!#REF!,0)</f>
        <v>#REF!</v>
      </c>
      <c r="H192" s="249" t="e">
        <f>IF('Cumulative Budget Request '!#REF!='Split budget (C)'!$L$1,'Cumulative Budget Request '!#REF!,0)</f>
        <v>#REF!</v>
      </c>
      <c r="I192" s="249" t="e">
        <f>IF('Cumulative Budget Request '!#REF!='Split budget (C)'!$L$1,'Cumulative Budget Request '!#REF!,0)</f>
        <v>#REF!</v>
      </c>
      <c r="J192" s="441" t="e">
        <f t="shared" si="57"/>
        <v>#REF!</v>
      </c>
      <c r="K192" s="253"/>
      <c r="L192" s="253"/>
      <c r="M192" s="254"/>
      <c r="N192" s="252"/>
      <c r="O192" s="252"/>
      <c r="P192" s="252"/>
      <c r="Q192" s="252"/>
      <c r="AA192" s="360" t="s">
        <v>194</v>
      </c>
      <c r="AB192" s="353" t="e">
        <f>#REF!*24</f>
        <v>#REF!</v>
      </c>
      <c r="AC192" s="352" t="e">
        <f t="shared" si="53"/>
        <v>#REF!</v>
      </c>
      <c r="AD192" s="362" t="e">
        <f t="shared" ref="AD192:AH199" si="58">AC192*AD$170</f>
        <v>#REF!</v>
      </c>
      <c r="AE192" s="362" t="e">
        <f t="shared" si="58"/>
        <v>#REF!</v>
      </c>
      <c r="AF192" s="362" t="e">
        <f t="shared" si="58"/>
        <v>#REF!</v>
      </c>
      <c r="AG192" s="363" t="e">
        <f t="shared" si="58"/>
        <v>#REF!</v>
      </c>
      <c r="AH192" s="364" t="e">
        <f t="shared" si="58"/>
        <v>#REF!</v>
      </c>
    </row>
    <row r="193" spans="1:34" ht="13.15">
      <c r="A193" s="699"/>
      <c r="B193" s="326" t="s">
        <v>164</v>
      </c>
      <c r="C193" s="384" t="e">
        <f>IF('Cumulative Budget Request '!#REF!='Split budget (C)'!$L$1,'Cumulative Budget Request '!#REF!,0)</f>
        <v>#REF!</v>
      </c>
      <c r="D193" s="283"/>
      <c r="E193" s="249" t="e">
        <f>IF('Cumulative Budget Request '!#REF!='Split budget (C)'!$L$1,'Cumulative Budget Request '!#REF!,0)</f>
        <v>#REF!</v>
      </c>
      <c r="F193" s="249" t="e">
        <f>IF('Cumulative Budget Request '!#REF!='Split budget (C)'!$L$1,'Cumulative Budget Request '!#REF!,0)</f>
        <v>#REF!</v>
      </c>
      <c r="G193" s="249" t="e">
        <f>IF('Cumulative Budget Request '!#REF!='Split budget (C)'!$L$1,'Cumulative Budget Request '!#REF!,0)</f>
        <v>#REF!</v>
      </c>
      <c r="H193" s="249" t="e">
        <f>IF('Cumulative Budget Request '!#REF!='Split budget (C)'!$L$1,'Cumulative Budget Request '!#REF!,0)</f>
        <v>#REF!</v>
      </c>
      <c r="I193" s="249" t="e">
        <f>IF('Cumulative Budget Request '!#REF!='Split budget (C)'!$L$1,'Cumulative Budget Request '!#REF!,0)</f>
        <v>#REF!</v>
      </c>
      <c r="J193" s="441" t="e">
        <f t="shared" si="57"/>
        <v>#REF!</v>
      </c>
      <c r="K193" s="253"/>
      <c r="L193" s="253"/>
      <c r="M193" s="254"/>
      <c r="N193" s="252"/>
      <c r="O193" s="252"/>
      <c r="P193" s="252"/>
      <c r="Q193" s="252"/>
      <c r="AA193" s="360" t="s">
        <v>195</v>
      </c>
      <c r="AB193" s="353" t="e">
        <f>#REF!*24</f>
        <v>#REF!</v>
      </c>
      <c r="AC193" s="352" t="e">
        <f t="shared" si="53"/>
        <v>#REF!</v>
      </c>
      <c r="AD193" s="362" t="e">
        <f t="shared" si="58"/>
        <v>#REF!</v>
      </c>
      <c r="AE193" s="362" t="e">
        <f t="shared" si="58"/>
        <v>#REF!</v>
      </c>
      <c r="AF193" s="362" t="e">
        <f t="shared" si="58"/>
        <v>#REF!</v>
      </c>
      <c r="AG193" s="363" t="e">
        <f t="shared" si="58"/>
        <v>#REF!</v>
      </c>
      <c r="AH193" s="364" t="e">
        <f t="shared" si="58"/>
        <v>#REF!</v>
      </c>
    </row>
    <row r="194" spans="1:34" ht="13.15">
      <c r="A194" s="699"/>
      <c r="B194" s="326" t="s">
        <v>43</v>
      </c>
      <c r="C194" s="384" t="e">
        <f>IF('Cumulative Budget Request '!#REF!='Split budget (C)'!$L$1,'Cumulative Budget Request '!#REF!,0)</f>
        <v>#REF!</v>
      </c>
      <c r="D194" s="283"/>
      <c r="E194" s="249" t="e">
        <f>IF('Cumulative Budget Request '!#REF!='Split budget (C)'!$L$1,'Cumulative Budget Request '!#REF!,0)</f>
        <v>#REF!</v>
      </c>
      <c r="F194" s="249" t="e">
        <f>IF('Cumulative Budget Request '!#REF!='Split budget (C)'!$L$1,'Cumulative Budget Request '!#REF!,0)</f>
        <v>#REF!</v>
      </c>
      <c r="G194" s="249" t="e">
        <f>IF('Cumulative Budget Request '!#REF!='Split budget (C)'!$L$1,'Cumulative Budget Request '!#REF!,0)</f>
        <v>#REF!</v>
      </c>
      <c r="H194" s="249" t="e">
        <f>IF('Cumulative Budget Request '!#REF!='Split budget (C)'!$L$1,'Cumulative Budget Request '!#REF!,0)</f>
        <v>#REF!</v>
      </c>
      <c r="I194" s="249" t="e">
        <f>IF('Cumulative Budget Request '!#REF!='Split budget (C)'!$L$1,'Cumulative Budget Request '!#REF!,0)</f>
        <v>#REF!</v>
      </c>
      <c r="J194" s="441" t="e">
        <f t="shared" si="57"/>
        <v>#REF!</v>
      </c>
      <c r="K194" s="253"/>
      <c r="L194" s="253"/>
      <c r="M194" s="254"/>
      <c r="N194" s="252"/>
      <c r="O194" s="252"/>
      <c r="P194" s="252"/>
      <c r="Q194" s="252"/>
      <c r="AA194" s="360" t="s">
        <v>126</v>
      </c>
      <c r="AB194" s="353" t="e">
        <f>#REF!*24</f>
        <v>#REF!</v>
      </c>
      <c r="AC194" s="352" t="e">
        <f t="shared" si="53"/>
        <v>#REF!</v>
      </c>
      <c r="AD194" s="362" t="e">
        <f t="shared" si="58"/>
        <v>#REF!</v>
      </c>
      <c r="AE194" s="362" t="e">
        <f t="shared" si="58"/>
        <v>#REF!</v>
      </c>
      <c r="AF194" s="362" t="e">
        <f t="shared" si="58"/>
        <v>#REF!</v>
      </c>
      <c r="AG194" s="363" t="e">
        <f t="shared" si="58"/>
        <v>#REF!</v>
      </c>
      <c r="AH194" s="364" t="e">
        <f t="shared" si="58"/>
        <v>#REF!</v>
      </c>
    </row>
    <row r="195" spans="1:34" ht="13.15">
      <c r="A195" s="699"/>
      <c r="B195" s="326" t="s">
        <v>44</v>
      </c>
      <c r="C195" s="384" t="e">
        <f>IF('Cumulative Budget Request '!#REF!='Split budget (C)'!$L$1,'Cumulative Budget Request '!#REF!,0)</f>
        <v>#REF!</v>
      </c>
      <c r="D195" s="283"/>
      <c r="E195" s="249" t="e">
        <f>IF('Cumulative Budget Request '!#REF!='Split budget (C)'!$L$1,'Cumulative Budget Request '!#REF!,0)</f>
        <v>#REF!</v>
      </c>
      <c r="F195" s="249" t="e">
        <f>IF('Cumulative Budget Request '!#REF!='Split budget (C)'!$L$1,'Cumulative Budget Request '!#REF!,0)</f>
        <v>#REF!</v>
      </c>
      <c r="G195" s="249" t="e">
        <f>IF('Cumulative Budget Request '!#REF!='Split budget (C)'!$L$1,'Cumulative Budget Request '!#REF!,0)</f>
        <v>#REF!</v>
      </c>
      <c r="H195" s="249" t="e">
        <f>IF('Cumulative Budget Request '!#REF!='Split budget (C)'!$L$1,'Cumulative Budget Request '!#REF!,0)</f>
        <v>#REF!</v>
      </c>
      <c r="I195" s="249" t="e">
        <f>IF('Cumulative Budget Request '!#REF!='Split budget (C)'!$L$1,'Cumulative Budget Request '!#REF!,0)</f>
        <v>#REF!</v>
      </c>
      <c r="J195" s="441" t="e">
        <f t="shared" si="57"/>
        <v>#REF!</v>
      </c>
      <c r="K195" s="253"/>
      <c r="L195" s="253"/>
      <c r="M195" s="254"/>
      <c r="N195" s="252"/>
      <c r="O195" s="252"/>
      <c r="P195" s="252"/>
      <c r="Q195" s="252"/>
      <c r="AA195" s="360" t="s">
        <v>196</v>
      </c>
      <c r="AB195" s="353" t="e">
        <f>#REF!*24</f>
        <v>#REF!</v>
      </c>
      <c r="AC195" s="352" t="e">
        <f t="shared" si="53"/>
        <v>#REF!</v>
      </c>
      <c r="AD195" s="362" t="e">
        <f t="shared" si="58"/>
        <v>#REF!</v>
      </c>
      <c r="AE195" s="362" t="e">
        <f t="shared" si="58"/>
        <v>#REF!</v>
      </c>
      <c r="AF195" s="362" t="e">
        <f t="shared" si="58"/>
        <v>#REF!</v>
      </c>
      <c r="AG195" s="363" t="e">
        <f t="shared" si="58"/>
        <v>#REF!</v>
      </c>
      <c r="AH195" s="364" t="e">
        <f t="shared" si="58"/>
        <v>#REF!</v>
      </c>
    </row>
    <row r="196" spans="1:34" ht="13.15">
      <c r="A196" s="699"/>
      <c r="B196" s="326" t="s">
        <v>45</v>
      </c>
      <c r="C196" s="384" t="e">
        <f>IF('Cumulative Budget Request '!#REF!='Split budget (C)'!$L$1,'Cumulative Budget Request '!#REF!,0)</f>
        <v>#REF!</v>
      </c>
      <c r="D196" s="283"/>
      <c r="E196" s="249" t="e">
        <f>IF('Cumulative Budget Request '!#REF!='Split budget (C)'!$L$1,'Cumulative Budget Request '!#REF!,0)</f>
        <v>#REF!</v>
      </c>
      <c r="F196" s="249" t="e">
        <f>IF('Cumulative Budget Request '!#REF!='Split budget (C)'!$L$1,'Cumulative Budget Request '!#REF!,0)</f>
        <v>#REF!</v>
      </c>
      <c r="G196" s="249" t="e">
        <f>IF('Cumulative Budget Request '!#REF!='Split budget (C)'!$L$1,'Cumulative Budget Request '!#REF!,0)</f>
        <v>#REF!</v>
      </c>
      <c r="H196" s="249" t="e">
        <f>IF('Cumulative Budget Request '!#REF!='Split budget (C)'!$L$1,'Cumulative Budget Request '!#REF!,0)</f>
        <v>#REF!</v>
      </c>
      <c r="I196" s="249" t="e">
        <f>IF('Cumulative Budget Request '!#REF!='Split budget (C)'!$L$1,'Cumulative Budget Request '!#REF!,0)</f>
        <v>#REF!</v>
      </c>
      <c r="J196" s="441" t="e">
        <f t="shared" si="57"/>
        <v>#REF!</v>
      </c>
      <c r="K196" s="253"/>
      <c r="L196" s="253"/>
      <c r="M196" s="254"/>
      <c r="N196" s="252"/>
      <c r="O196" s="252"/>
      <c r="P196" s="252"/>
      <c r="Q196" s="252"/>
      <c r="AA196" s="360" t="s">
        <v>197</v>
      </c>
      <c r="AB196" s="353" t="e">
        <f>#REF!*24</f>
        <v>#REF!</v>
      </c>
      <c r="AC196" s="352" t="e">
        <f t="shared" si="53"/>
        <v>#REF!</v>
      </c>
      <c r="AD196" s="362" t="e">
        <f t="shared" si="58"/>
        <v>#REF!</v>
      </c>
      <c r="AE196" s="362" t="e">
        <f t="shared" si="58"/>
        <v>#REF!</v>
      </c>
      <c r="AF196" s="362" t="e">
        <f t="shared" si="58"/>
        <v>#REF!</v>
      </c>
      <c r="AG196" s="363" t="e">
        <f t="shared" si="58"/>
        <v>#REF!</v>
      </c>
      <c r="AH196" s="364" t="e">
        <f t="shared" si="58"/>
        <v>#REF!</v>
      </c>
    </row>
    <row r="197" spans="1:34" ht="13.15">
      <c r="A197" s="700" t="s">
        <v>56</v>
      </c>
      <c r="B197" s="700"/>
      <c r="C197" s="700"/>
      <c r="D197" s="700"/>
      <c r="E197" s="478" t="e">
        <f>SUM(E191:E196)</f>
        <v>#REF!</v>
      </c>
      <c r="F197" s="478" t="e">
        <f t="shared" ref="F197:J197" si="59">SUM(F191:F196)</f>
        <v>#REF!</v>
      </c>
      <c r="G197" s="478" t="e">
        <f t="shared" si="59"/>
        <v>#REF!</v>
      </c>
      <c r="H197" s="478" t="e">
        <f t="shared" si="59"/>
        <v>#REF!</v>
      </c>
      <c r="I197" s="478" t="e">
        <f t="shared" si="59"/>
        <v>#REF!</v>
      </c>
      <c r="J197" s="479" t="e">
        <f t="shared" si="59"/>
        <v>#REF!</v>
      </c>
      <c r="K197" s="253"/>
      <c r="L197" s="253"/>
      <c r="M197" s="263"/>
      <c r="N197" s="252"/>
      <c r="O197" s="252"/>
      <c r="P197" s="252"/>
      <c r="Q197" s="252"/>
      <c r="R197" s="252"/>
      <c r="AA197" s="360" t="s">
        <v>199</v>
      </c>
      <c r="AB197" s="353" t="e">
        <f>#REF!*24</f>
        <v>#REF!</v>
      </c>
      <c r="AC197" s="352" t="e">
        <f t="shared" si="53"/>
        <v>#REF!</v>
      </c>
      <c r="AD197" s="362" t="e">
        <f t="shared" si="58"/>
        <v>#REF!</v>
      </c>
      <c r="AE197" s="362" t="e">
        <f t="shared" si="58"/>
        <v>#REF!</v>
      </c>
      <c r="AF197" s="362" t="e">
        <f t="shared" si="58"/>
        <v>#REF!</v>
      </c>
      <c r="AG197" s="363" t="e">
        <f t="shared" si="58"/>
        <v>#REF!</v>
      </c>
      <c r="AH197" s="364" t="e">
        <f t="shared" si="58"/>
        <v>#REF!</v>
      </c>
    </row>
    <row r="198" spans="1:34" ht="13.15">
      <c r="E198" s="558"/>
      <c r="F198" s="254"/>
      <c r="G198" s="254"/>
      <c r="H198" s="254"/>
      <c r="I198" s="254"/>
      <c r="J198" s="305"/>
      <c r="K198" s="253"/>
      <c r="L198" s="253"/>
      <c r="M198" s="253"/>
      <c r="N198" s="254"/>
      <c r="O198" s="254"/>
      <c r="P198" s="254"/>
      <c r="Q198" s="252"/>
      <c r="R198" s="252"/>
      <c r="AA198" s="360" t="s">
        <v>169</v>
      </c>
      <c r="AB198" s="353" t="e">
        <f>#REF!*24</f>
        <v>#REF!</v>
      </c>
      <c r="AC198" s="527" t="e">
        <f t="shared" si="53"/>
        <v>#REF!</v>
      </c>
      <c r="AD198" s="362" t="e">
        <f t="shared" si="58"/>
        <v>#REF!</v>
      </c>
      <c r="AE198" s="362" t="e">
        <f t="shared" si="58"/>
        <v>#REF!</v>
      </c>
      <c r="AF198" s="362" t="e">
        <f t="shared" si="58"/>
        <v>#REF!</v>
      </c>
      <c r="AG198" s="363" t="e">
        <f t="shared" si="58"/>
        <v>#REF!</v>
      </c>
      <c r="AH198" s="528" t="e">
        <f t="shared" si="58"/>
        <v>#REF!</v>
      </c>
    </row>
    <row r="199" spans="1:34" ht="13.5" thickBot="1">
      <c r="A199" s="251" t="s">
        <v>111</v>
      </c>
      <c r="B199" s="332"/>
      <c r="C199" s="282"/>
      <c r="D199" s="514" t="s">
        <v>166</v>
      </c>
      <c r="E199" s="385" t="e">
        <f>IF('Cumulative Budget Request '!#REF!='Split budget (C)'!$L$1,'Cumulative Budget Request '!#REF!,0)</f>
        <v>#REF!</v>
      </c>
      <c r="F199" s="385" t="e">
        <f>IF('Cumulative Budget Request '!#REF!='Split budget (C)'!$L$1,'Cumulative Budget Request '!#REF!,0)</f>
        <v>#REF!</v>
      </c>
      <c r="G199" s="385" t="e">
        <f>IF('Cumulative Budget Request '!#REF!='Split budget (C)'!$L$1,'Cumulative Budget Request '!#REF!,0)</f>
        <v>#REF!</v>
      </c>
      <c r="H199" s="385" t="e">
        <f>IF('Cumulative Budget Request '!#REF!='Split budget (C)'!$L$1,'Cumulative Budget Request '!#REF!,0)</f>
        <v>#REF!</v>
      </c>
      <c r="I199" s="385" t="e">
        <f>IF('Cumulative Budget Request '!#REF!='Split budget (C)'!$L$1,'Cumulative Budget Request '!#REF!,0)</f>
        <v>#REF!</v>
      </c>
      <c r="J199" s="334"/>
      <c r="K199" s="253"/>
      <c r="L199" s="253"/>
      <c r="M199" s="254"/>
      <c r="N199" s="252"/>
      <c r="O199" s="252"/>
      <c r="P199" s="252"/>
      <c r="Q199" s="252"/>
      <c r="AA199" s="522" t="s">
        <v>172</v>
      </c>
      <c r="AB199" s="361" t="e">
        <f>#REF!*24</f>
        <v>#REF!</v>
      </c>
      <c r="AC199" s="523" t="e">
        <f t="shared" si="53"/>
        <v>#REF!</v>
      </c>
      <c r="AD199" s="524" t="e">
        <f t="shared" si="58"/>
        <v>#REF!</v>
      </c>
      <c r="AE199" s="524" t="e">
        <f t="shared" si="58"/>
        <v>#REF!</v>
      </c>
      <c r="AF199" s="524" t="e">
        <f t="shared" si="58"/>
        <v>#REF!</v>
      </c>
      <c r="AG199" s="525" t="e">
        <f t="shared" si="58"/>
        <v>#REF!</v>
      </c>
      <c r="AH199" s="526" t="e">
        <f t="shared" si="58"/>
        <v>#REF!</v>
      </c>
    </row>
    <row r="200" spans="1:34" ht="13.15">
      <c r="D200" s="514" t="s">
        <v>223</v>
      </c>
      <c r="E200" s="385" t="e">
        <f>IF('Cumulative Budget Request '!#REF!='Split budget (C)'!$L$1,'Cumulative Budget Request '!#REF!,0)</f>
        <v>#REF!</v>
      </c>
      <c r="F200" s="385" t="e">
        <f>IF('Cumulative Budget Request '!#REF!='Split budget (C)'!$L$1,'Cumulative Budget Request '!#REF!,0)</f>
        <v>#REF!</v>
      </c>
      <c r="G200" s="385" t="e">
        <f>IF('Cumulative Budget Request '!#REF!='Split budget (C)'!$L$1,'Cumulative Budget Request '!#REF!,0)</f>
        <v>#REF!</v>
      </c>
      <c r="H200" s="385" t="e">
        <f>IF('Cumulative Budget Request '!#REF!='Split budget (C)'!$L$1,'Cumulative Budget Request '!#REF!,0)</f>
        <v>#REF!</v>
      </c>
      <c r="I200" s="385" t="e">
        <f>IF('Cumulative Budget Request '!#REF!='Split budget (C)'!$L$1,'Cumulative Budget Request '!#REF!,0)</f>
        <v>#REF!</v>
      </c>
      <c r="J200" s="334"/>
      <c r="K200" s="253"/>
      <c r="L200" s="253"/>
      <c r="M200" s="254"/>
      <c r="N200" s="252"/>
      <c r="O200" s="252"/>
      <c r="P200" s="252"/>
      <c r="Q200" s="252"/>
    </row>
    <row r="201" spans="1:34" ht="13.15">
      <c r="A201" s="251" t="s">
        <v>143</v>
      </c>
      <c r="B201" s="332"/>
      <c r="C201" s="282"/>
      <c r="D201" s="513" t="s">
        <v>224</v>
      </c>
      <c r="E201" s="385" t="e">
        <f>IF('Cumulative Budget Request '!#REF!='Split budget (C)'!$L$1,'Cumulative Budget Request '!#REF!,0)</f>
        <v>#REF!</v>
      </c>
      <c r="F201" s="385" t="e">
        <f>IF('Cumulative Budget Request '!#REF!='Split budget (C)'!$L$1,'Cumulative Budget Request '!#REF!,0)</f>
        <v>#REF!</v>
      </c>
      <c r="G201" s="385" t="e">
        <f>IF('Cumulative Budget Request '!#REF!='Split budget (C)'!$L$1,'Cumulative Budget Request '!#REF!,0)</f>
        <v>#REF!</v>
      </c>
      <c r="H201" s="385" t="e">
        <f>IF('Cumulative Budget Request '!#REF!='Split budget (C)'!$L$1,'Cumulative Budget Request '!#REF!,0)</f>
        <v>#REF!</v>
      </c>
      <c r="I201" s="385" t="e">
        <f>IF('Cumulative Budget Request '!#REF!='Split budget (C)'!$L$1,'Cumulative Budget Request '!#REF!,0)</f>
        <v>#REF!</v>
      </c>
      <c r="J201" s="334"/>
      <c r="K201" s="253"/>
      <c r="L201" s="253"/>
      <c r="M201" s="254"/>
      <c r="N201" s="252"/>
      <c r="O201" s="252"/>
      <c r="P201" s="252"/>
      <c r="Q201" s="252"/>
    </row>
    <row r="202" spans="1:34" ht="13.15">
      <c r="A202" s="698" t="e">
        <f>IF('Cumulative Budget Request '!#REF!='Split budget (C)'!$L$1,'Cumulative Budget Request '!#REF!,0)</f>
        <v>#REF!</v>
      </c>
      <c r="D202" s="514" t="s">
        <v>225</v>
      </c>
      <c r="E202" s="385" t="e">
        <f>IF('Cumulative Budget Request '!#REF!='Split budget (C)'!$L$1,'Cumulative Budget Request '!#REF!,0)</f>
        <v>#REF!</v>
      </c>
      <c r="F202" s="385" t="e">
        <f>IF('Cumulative Budget Request '!#REF!='Split budget (C)'!$L$1,'Cumulative Budget Request '!#REF!,0)</f>
        <v>#REF!</v>
      </c>
      <c r="G202" s="385" t="e">
        <f>IF('Cumulative Budget Request '!#REF!='Split budget (C)'!$L$1,'Cumulative Budget Request '!#REF!,0)</f>
        <v>#REF!</v>
      </c>
      <c r="H202" s="385" t="e">
        <f>IF('Cumulative Budget Request '!#REF!='Split budget (C)'!$L$1,'Cumulative Budget Request '!#REF!,0)</f>
        <v>#REF!</v>
      </c>
      <c r="I202" s="385" t="e">
        <f>IF('Cumulative Budget Request '!#REF!='Split budget (C)'!$L$1,'Cumulative Budget Request '!#REF!,0)</f>
        <v>#REF!</v>
      </c>
      <c r="J202" s="319"/>
      <c r="K202" s="253"/>
      <c r="L202" s="253"/>
      <c r="M202" s="254"/>
      <c r="N202" s="252"/>
      <c r="O202" s="252"/>
      <c r="P202" s="252"/>
      <c r="Q202" s="252"/>
    </row>
    <row r="203" spans="1:34" ht="13.15">
      <c r="A203" s="698"/>
      <c r="B203" s="546" t="s">
        <v>39</v>
      </c>
      <c r="C203" s="546" t="s">
        <v>40</v>
      </c>
      <c r="D203" s="283"/>
      <c r="E203" s="435"/>
      <c r="F203" s="435"/>
      <c r="G203" s="435"/>
      <c r="H203" s="435"/>
      <c r="I203" s="435"/>
      <c r="J203" s="319"/>
      <c r="K203" s="253"/>
      <c r="L203" s="253"/>
      <c r="M203" s="254"/>
      <c r="N203" s="252"/>
      <c r="O203" s="252"/>
      <c r="P203" s="252"/>
      <c r="Q203" s="252"/>
    </row>
    <row r="204" spans="1:34">
      <c r="A204" s="699"/>
      <c r="B204" s="326" t="s">
        <v>41</v>
      </c>
      <c r="C204" s="384" t="e">
        <f>IF('Cumulative Budget Request '!#REF!='Split budget (C)'!$L$1,'Cumulative Budget Request '!#REF!,0)</f>
        <v>#REF!</v>
      </c>
      <c r="D204" s="283"/>
      <c r="E204" s="249" t="e">
        <f>IF('Cumulative Budget Request '!#REF!='Split budget (C)'!$L$1,'Cumulative Budget Request '!#REF!,0)</f>
        <v>#REF!</v>
      </c>
      <c r="F204" s="249" t="e">
        <f>IF('Cumulative Budget Request '!#REF!='Split budget (C)'!$L$1,'Cumulative Budget Request '!#REF!,0)</f>
        <v>#REF!</v>
      </c>
      <c r="G204" s="249" t="e">
        <f>IF('Cumulative Budget Request '!#REF!='Split budget (C)'!$L$1,'Cumulative Budget Request '!#REF!,0)</f>
        <v>#REF!</v>
      </c>
      <c r="H204" s="249" t="e">
        <f>IF('Cumulative Budget Request '!#REF!='Split budget (C)'!$L$1,'Cumulative Budget Request '!#REF!,0)</f>
        <v>#REF!</v>
      </c>
      <c r="I204" s="249" t="e">
        <f>IF('Cumulative Budget Request '!#REF!='Split budget (C)'!$L$1,'Cumulative Budget Request '!#REF!,0)</f>
        <v>#REF!</v>
      </c>
      <c r="J204" s="441" t="e">
        <f t="shared" ref="J204:J209" si="60">SUM(E204:I204)</f>
        <v>#REF!</v>
      </c>
      <c r="K204" s="253"/>
      <c r="L204" s="253"/>
      <c r="M204" s="254"/>
      <c r="N204" s="252"/>
      <c r="O204" s="252"/>
      <c r="P204" s="252"/>
      <c r="Q204" s="252"/>
    </row>
    <row r="205" spans="1:34">
      <c r="A205" s="699"/>
      <c r="B205" s="326" t="s">
        <v>42</v>
      </c>
      <c r="C205" s="384" t="e">
        <f>IF('Cumulative Budget Request '!#REF!='Split budget (C)'!$L$1,'Cumulative Budget Request '!#REF!,0)</f>
        <v>#REF!</v>
      </c>
      <c r="D205" s="283"/>
      <c r="E205" s="249" t="e">
        <f>IF('Cumulative Budget Request '!#REF!='Split budget (C)'!$L$1,'Cumulative Budget Request '!#REF!,0)</f>
        <v>#REF!</v>
      </c>
      <c r="F205" s="249" t="e">
        <f>IF('Cumulative Budget Request '!#REF!='Split budget (C)'!$L$1,'Cumulative Budget Request '!#REF!,0)</f>
        <v>#REF!</v>
      </c>
      <c r="G205" s="249" t="e">
        <f>IF('Cumulative Budget Request '!#REF!='Split budget (C)'!$L$1,'Cumulative Budget Request '!#REF!,0)</f>
        <v>#REF!</v>
      </c>
      <c r="H205" s="249" t="e">
        <f>IF('Cumulative Budget Request '!#REF!='Split budget (C)'!$L$1,'Cumulative Budget Request '!#REF!,0)</f>
        <v>#REF!</v>
      </c>
      <c r="I205" s="249" t="e">
        <f>IF('Cumulative Budget Request '!#REF!='Split budget (C)'!$L$1,'Cumulative Budget Request '!#REF!,0)</f>
        <v>#REF!</v>
      </c>
      <c r="J205" s="441" t="e">
        <f t="shared" si="60"/>
        <v>#REF!</v>
      </c>
      <c r="K205" s="253"/>
      <c r="L205" s="253"/>
      <c r="M205" s="254"/>
      <c r="N205" s="252"/>
      <c r="O205" s="252"/>
      <c r="P205" s="252"/>
      <c r="Q205" s="252"/>
    </row>
    <row r="206" spans="1:34">
      <c r="A206" s="699"/>
      <c r="B206" s="326" t="s">
        <v>164</v>
      </c>
      <c r="C206" s="384" t="e">
        <f>IF('Cumulative Budget Request '!#REF!='Split budget (C)'!$L$1,'Cumulative Budget Request '!#REF!,0)</f>
        <v>#REF!</v>
      </c>
      <c r="D206" s="283"/>
      <c r="E206" s="249" t="e">
        <f>IF('Cumulative Budget Request '!#REF!='Split budget (C)'!$L$1,'Cumulative Budget Request '!#REF!,0)</f>
        <v>#REF!</v>
      </c>
      <c r="F206" s="249" t="e">
        <f>IF('Cumulative Budget Request '!#REF!='Split budget (C)'!$L$1,'Cumulative Budget Request '!#REF!,0)</f>
        <v>#REF!</v>
      </c>
      <c r="G206" s="249" t="e">
        <f>IF('Cumulative Budget Request '!#REF!='Split budget (C)'!$L$1,'Cumulative Budget Request '!#REF!,0)</f>
        <v>#REF!</v>
      </c>
      <c r="H206" s="249" t="e">
        <f>IF('Cumulative Budget Request '!#REF!='Split budget (C)'!$L$1,'Cumulative Budget Request '!#REF!,0)</f>
        <v>#REF!</v>
      </c>
      <c r="I206" s="249" t="e">
        <f>IF('Cumulative Budget Request '!#REF!='Split budget (C)'!$L$1,'Cumulative Budget Request '!#REF!,0)</f>
        <v>#REF!</v>
      </c>
      <c r="J206" s="441" t="e">
        <f t="shared" si="60"/>
        <v>#REF!</v>
      </c>
      <c r="K206" s="253"/>
      <c r="L206" s="253"/>
      <c r="M206" s="254"/>
      <c r="N206" s="252"/>
      <c r="O206" s="252"/>
      <c r="P206" s="252"/>
      <c r="Q206" s="252"/>
    </row>
    <row r="207" spans="1:34">
      <c r="A207" s="699"/>
      <c r="B207" s="326" t="s">
        <v>43</v>
      </c>
      <c r="C207" s="384" t="e">
        <f>IF('Cumulative Budget Request '!#REF!='Split budget (C)'!$L$1,'Cumulative Budget Request '!#REF!,0)</f>
        <v>#REF!</v>
      </c>
      <c r="D207" s="283"/>
      <c r="E207" s="249" t="e">
        <f>IF('Cumulative Budget Request '!#REF!='Split budget (C)'!$L$1,'Cumulative Budget Request '!#REF!,0)</f>
        <v>#REF!</v>
      </c>
      <c r="F207" s="249" t="e">
        <f>IF('Cumulative Budget Request '!#REF!='Split budget (C)'!$L$1,'Cumulative Budget Request '!#REF!,0)</f>
        <v>#REF!</v>
      </c>
      <c r="G207" s="249" t="e">
        <f>IF('Cumulative Budget Request '!#REF!='Split budget (C)'!$L$1,'Cumulative Budget Request '!#REF!,0)</f>
        <v>#REF!</v>
      </c>
      <c r="H207" s="249" t="e">
        <f>IF('Cumulative Budget Request '!#REF!='Split budget (C)'!$L$1,'Cumulative Budget Request '!#REF!,0)</f>
        <v>#REF!</v>
      </c>
      <c r="I207" s="249" t="e">
        <f>IF('Cumulative Budget Request '!#REF!='Split budget (C)'!$L$1,'Cumulative Budget Request '!#REF!,0)</f>
        <v>#REF!</v>
      </c>
      <c r="J207" s="441" t="e">
        <f t="shared" si="60"/>
        <v>#REF!</v>
      </c>
      <c r="K207" s="253"/>
      <c r="L207" s="253"/>
      <c r="M207" s="254"/>
      <c r="N207" s="252"/>
      <c r="O207" s="252"/>
      <c r="P207" s="252"/>
      <c r="Q207" s="252"/>
    </row>
    <row r="208" spans="1:34">
      <c r="A208" s="699"/>
      <c r="B208" s="326" t="s">
        <v>44</v>
      </c>
      <c r="C208" s="384" t="e">
        <f>IF('Cumulative Budget Request '!#REF!='Split budget (C)'!$L$1,'Cumulative Budget Request '!#REF!,0)</f>
        <v>#REF!</v>
      </c>
      <c r="D208" s="283"/>
      <c r="E208" s="249" t="e">
        <f>IF('Cumulative Budget Request '!#REF!='Split budget (C)'!$L$1,'Cumulative Budget Request '!#REF!,0)</f>
        <v>#REF!</v>
      </c>
      <c r="F208" s="249" t="e">
        <f>IF('Cumulative Budget Request '!#REF!='Split budget (C)'!$L$1,'Cumulative Budget Request '!#REF!,0)</f>
        <v>#REF!</v>
      </c>
      <c r="G208" s="249" t="e">
        <f>IF('Cumulative Budget Request '!#REF!='Split budget (C)'!$L$1,'Cumulative Budget Request '!#REF!,0)</f>
        <v>#REF!</v>
      </c>
      <c r="H208" s="249" t="e">
        <f>IF('Cumulative Budget Request '!#REF!='Split budget (C)'!$L$1,'Cumulative Budget Request '!#REF!,0)</f>
        <v>#REF!</v>
      </c>
      <c r="I208" s="249" t="e">
        <f>IF('Cumulative Budget Request '!#REF!='Split budget (C)'!$L$1,'Cumulative Budget Request '!#REF!,0)</f>
        <v>#REF!</v>
      </c>
      <c r="J208" s="441" t="e">
        <f t="shared" si="60"/>
        <v>#REF!</v>
      </c>
      <c r="K208" s="253"/>
      <c r="L208" s="253"/>
      <c r="M208" s="254"/>
      <c r="N208" s="252"/>
      <c r="O208" s="252"/>
      <c r="P208" s="252"/>
      <c r="Q208" s="252"/>
    </row>
    <row r="209" spans="1:19">
      <c r="A209" s="699"/>
      <c r="B209" s="326" t="s">
        <v>45</v>
      </c>
      <c r="C209" s="384" t="e">
        <f>IF('Cumulative Budget Request '!#REF!='Split budget (C)'!$L$1,'Cumulative Budget Request '!#REF!,0)</f>
        <v>#REF!</v>
      </c>
      <c r="D209" s="283"/>
      <c r="E209" s="249" t="e">
        <f>IF('Cumulative Budget Request '!#REF!='Split budget (C)'!$L$1,'Cumulative Budget Request '!#REF!,0)</f>
        <v>#REF!</v>
      </c>
      <c r="F209" s="249" t="e">
        <f>IF('Cumulative Budget Request '!#REF!='Split budget (C)'!$L$1,'Cumulative Budget Request '!#REF!,0)</f>
        <v>#REF!</v>
      </c>
      <c r="G209" s="249" t="e">
        <f>IF('Cumulative Budget Request '!#REF!='Split budget (C)'!$L$1,'Cumulative Budget Request '!#REF!,0)</f>
        <v>#REF!</v>
      </c>
      <c r="H209" s="249" t="e">
        <f>IF('Cumulative Budget Request '!#REF!='Split budget (C)'!$L$1,'Cumulative Budget Request '!#REF!,0)</f>
        <v>#REF!</v>
      </c>
      <c r="I209" s="249" t="e">
        <f>IF('Cumulative Budget Request '!#REF!='Split budget (C)'!$L$1,'Cumulative Budget Request '!#REF!,0)</f>
        <v>#REF!</v>
      </c>
      <c r="J209" s="441" t="e">
        <f t="shared" si="60"/>
        <v>#REF!</v>
      </c>
      <c r="K209" s="253"/>
      <c r="L209" s="253"/>
      <c r="M209" s="254"/>
      <c r="N209" s="252"/>
      <c r="O209" s="252"/>
      <c r="P209" s="252"/>
      <c r="Q209" s="252"/>
    </row>
    <row r="210" spans="1:19">
      <c r="A210" s="700" t="s">
        <v>56</v>
      </c>
      <c r="B210" s="700"/>
      <c r="C210" s="700"/>
      <c r="D210" s="700"/>
      <c r="E210" s="478" t="e">
        <f>SUM(E204:E209)</f>
        <v>#REF!</v>
      </c>
      <c r="F210" s="478" t="e">
        <f t="shared" ref="F210:J210" si="61">SUM(F204:F209)</f>
        <v>#REF!</v>
      </c>
      <c r="G210" s="478" t="e">
        <f t="shared" si="61"/>
        <v>#REF!</v>
      </c>
      <c r="H210" s="478" t="e">
        <f t="shared" si="61"/>
        <v>#REF!</v>
      </c>
      <c r="I210" s="478" t="e">
        <f t="shared" si="61"/>
        <v>#REF!</v>
      </c>
      <c r="J210" s="479" t="e">
        <f t="shared" si="61"/>
        <v>#REF!</v>
      </c>
      <c r="K210" s="253"/>
      <c r="L210" s="253"/>
      <c r="M210" s="263"/>
      <c r="N210" s="252"/>
      <c r="O210" s="252"/>
      <c r="P210" s="252"/>
      <c r="Q210" s="252"/>
      <c r="R210" s="252"/>
    </row>
    <row r="211" spans="1:19" ht="13.15">
      <c r="A211" s="335"/>
      <c r="B211" s="660" t="s">
        <v>50</v>
      </c>
      <c r="C211" s="660"/>
      <c r="D211" s="660"/>
      <c r="E211" s="482" t="e">
        <f ca="1">SUMIF($A$182:$D$210,"*Total Trip", E182:E210)</f>
        <v>#REF!</v>
      </c>
      <c r="F211" s="482" t="e">
        <f t="shared" ref="F211:I211" ca="1" si="62">SUMIF($A$182:$D$210,"*Total Trip", F182:F210)</f>
        <v>#REF!</v>
      </c>
      <c r="G211" s="482" t="e">
        <f t="shared" ca="1" si="62"/>
        <v>#REF!</v>
      </c>
      <c r="H211" s="482" t="e">
        <f t="shared" ca="1" si="62"/>
        <v>#REF!</v>
      </c>
      <c r="I211" s="482" t="e">
        <f t="shared" ca="1" si="62"/>
        <v>#REF!</v>
      </c>
      <c r="J211" s="483" t="e">
        <f ca="1">SUM(E211:I211)</f>
        <v>#REF!</v>
      </c>
      <c r="K211" s="253"/>
      <c r="L211" s="253"/>
      <c r="M211" s="254"/>
      <c r="N211" s="253"/>
      <c r="O211" s="253"/>
      <c r="P211" s="253"/>
      <c r="Q211" s="254"/>
      <c r="R211" s="252"/>
      <c r="S211" s="252"/>
    </row>
    <row r="212" spans="1:19">
      <c r="A212" s="284"/>
      <c r="B212" s="287"/>
      <c r="C212" s="287"/>
      <c r="D212" s="287"/>
      <c r="E212" s="287"/>
      <c r="F212" s="287"/>
      <c r="G212" s="286"/>
      <c r="H212" s="286"/>
      <c r="I212" s="286"/>
      <c r="J212" s="336"/>
      <c r="K212" s="286"/>
      <c r="L212" s="286"/>
      <c r="M212" s="254"/>
      <c r="N212" s="253"/>
      <c r="O212" s="253"/>
      <c r="P212" s="253"/>
      <c r="Q212" s="254"/>
      <c r="R212" s="252"/>
      <c r="S212" s="252"/>
    </row>
    <row r="213" spans="1:19">
      <c r="A213" s="288" t="s">
        <v>51</v>
      </c>
      <c r="G213" s="254"/>
      <c r="H213" s="254"/>
      <c r="I213" s="254"/>
      <c r="J213" s="305"/>
      <c r="K213" s="262"/>
      <c r="L213" s="262"/>
      <c r="M213" s="254"/>
      <c r="N213" s="252"/>
      <c r="O213" s="252"/>
      <c r="P213" s="252"/>
      <c r="Q213" s="252"/>
    </row>
    <row r="214" spans="1:19">
      <c r="B214" s="599" t="e">
        <f>IF('Cumulative Budget Request '!#REF!='Split budget (C)'!$L$1,'Cumulative Budget Request '!B181,0)</f>
        <v>#REF!</v>
      </c>
      <c r="D214" s="558"/>
      <c r="E214" s="445" t="e">
        <f>IF('Cumulative Budget Request '!#REF!='Split budget (C)'!$L$1,'Cumulative Budget Request '!E181,0)</f>
        <v>#REF!</v>
      </c>
      <c r="F214" s="445" t="e">
        <f>IF('Cumulative Budget Request '!#REF!='Split budget (C)'!$L$1,'Cumulative Budget Request '!F181,0)</f>
        <v>#REF!</v>
      </c>
      <c r="G214" s="445" t="e">
        <f>IF('Cumulative Budget Request '!#REF!='Split budget (C)'!$L$1,'Cumulative Budget Request '!#REF!,0)</f>
        <v>#REF!</v>
      </c>
      <c r="H214" s="445" t="e">
        <f>IF('Cumulative Budget Request '!#REF!='Split budget (C)'!$L$1,'Cumulative Budget Request '!#REF!,0)</f>
        <v>#REF!</v>
      </c>
      <c r="I214" s="445" t="e">
        <f>IF('Cumulative Budget Request '!#REF!='Split budget (C)'!$L$1,'Cumulative Budget Request '!#REF!,0)</f>
        <v>#REF!</v>
      </c>
      <c r="J214" s="329" t="e">
        <f>SUM(E214:I214)</f>
        <v>#REF!</v>
      </c>
      <c r="K214" s="253"/>
      <c r="L214" s="253"/>
      <c r="M214" s="254"/>
      <c r="N214" s="252"/>
      <c r="O214" s="252"/>
      <c r="P214" s="252"/>
      <c r="Q214" s="252"/>
    </row>
    <row r="215" spans="1:19">
      <c r="B215" s="599" t="e">
        <f>IF('Cumulative Budget Request '!#REF!='Split budget (C)'!$L$1,'Cumulative Budget Request '!#REF!,0)</f>
        <v>#REF!</v>
      </c>
      <c r="D215" s="558"/>
      <c r="E215" s="445" t="e">
        <f>IF('Cumulative Budget Request '!#REF!='Split budget (C)'!$L$1,'Cumulative Budget Request '!#REF!,0)</f>
        <v>#REF!</v>
      </c>
      <c r="F215" s="445" t="e">
        <f>IF('Cumulative Budget Request '!#REF!='Split budget (C)'!$L$1,'Cumulative Budget Request '!#REF!,0)</f>
        <v>#REF!</v>
      </c>
      <c r="G215" s="445" t="e">
        <f>IF('Cumulative Budget Request '!#REF!='Split budget (C)'!$L$1,'Cumulative Budget Request '!#REF!,0)</f>
        <v>#REF!</v>
      </c>
      <c r="H215" s="445" t="e">
        <f>IF('Cumulative Budget Request '!#REF!='Split budget (C)'!$L$1,'Cumulative Budget Request '!#REF!,0)</f>
        <v>#REF!</v>
      </c>
      <c r="I215" s="445" t="e">
        <f>IF('Cumulative Budget Request '!#REF!='Split budget (C)'!$L$1,'Cumulative Budget Request '!#REF!,0)</f>
        <v>#REF!</v>
      </c>
      <c r="J215" s="329" t="e">
        <f>SUM(E215:I215)</f>
        <v>#REF!</v>
      </c>
      <c r="K215" s="253"/>
      <c r="L215" s="253"/>
      <c r="M215" s="254"/>
      <c r="N215" s="252"/>
      <c r="O215" s="252"/>
      <c r="P215" s="252"/>
      <c r="Q215" s="252"/>
    </row>
    <row r="216" spans="1:19">
      <c r="A216" s="700" t="s">
        <v>56</v>
      </c>
      <c r="B216" s="700"/>
      <c r="C216" s="700"/>
      <c r="D216" s="700"/>
      <c r="E216" s="480" t="e">
        <f>SUM(E214:E215)</f>
        <v>#REF!</v>
      </c>
      <c r="F216" s="480" t="e">
        <f t="shared" ref="F216:I216" si="63">SUM(F214:F215)</f>
        <v>#REF!</v>
      </c>
      <c r="G216" s="480" t="e">
        <f t="shared" si="63"/>
        <v>#REF!</v>
      </c>
      <c r="H216" s="480" t="e">
        <f t="shared" si="63"/>
        <v>#REF!</v>
      </c>
      <c r="I216" s="480" t="e">
        <f t="shared" si="63"/>
        <v>#REF!</v>
      </c>
      <c r="J216" s="481" t="e">
        <f>SUM(J214:J215)</f>
        <v>#REF!</v>
      </c>
      <c r="K216" s="253"/>
      <c r="L216" s="253"/>
      <c r="M216" s="253"/>
      <c r="N216" s="254"/>
      <c r="O216" s="254"/>
      <c r="P216" s="254"/>
      <c r="Q216" s="252"/>
      <c r="R216" s="252"/>
    </row>
    <row r="217" spans="1:19">
      <c r="E217" s="558"/>
      <c r="F217" s="254"/>
      <c r="G217" s="254"/>
      <c r="H217" s="254"/>
      <c r="I217" s="254"/>
      <c r="J217" s="305"/>
      <c r="K217" s="253"/>
      <c r="L217" s="253"/>
      <c r="M217" s="253"/>
      <c r="N217" s="254"/>
      <c r="O217" s="254"/>
      <c r="P217" s="254"/>
      <c r="Q217" s="252"/>
      <c r="R217" s="252"/>
    </row>
    <row r="218" spans="1:19" ht="13.15">
      <c r="A218" s="251" t="s">
        <v>111</v>
      </c>
      <c r="B218" s="332"/>
      <c r="C218" s="282"/>
      <c r="D218" s="514" t="s">
        <v>166</v>
      </c>
      <c r="E218" s="385" t="e">
        <f>IF('Cumulative Budget Request '!#REF!='Split budget (C)'!$L$1,'Cumulative Budget Request '!#REF!,0)</f>
        <v>#REF!</v>
      </c>
      <c r="F218" s="385" t="e">
        <f>IF('Cumulative Budget Request '!#REF!='Split budget (C)'!$L$1,'Cumulative Budget Request '!#REF!,0)</f>
        <v>#REF!</v>
      </c>
      <c r="G218" s="385" t="e">
        <f>IF('Cumulative Budget Request '!#REF!='Split budget (C)'!$L$1,'Cumulative Budget Request '!#REF!,0)</f>
        <v>#REF!</v>
      </c>
      <c r="H218" s="385" t="e">
        <f>IF('Cumulative Budget Request '!#REF!='Split budget (C)'!$L$1,'Cumulative Budget Request '!#REF!,0)</f>
        <v>#REF!</v>
      </c>
      <c r="I218" s="385" t="e">
        <f>IF('Cumulative Budget Request '!#REF!='Split budget (C)'!$L$1,'Cumulative Budget Request '!#REF!,0)</f>
        <v>#REF!</v>
      </c>
      <c r="J218" s="334"/>
      <c r="K218" s="253"/>
      <c r="L218" s="253"/>
      <c r="M218" s="254"/>
      <c r="N218" s="252"/>
      <c r="O218" s="252"/>
      <c r="P218" s="252"/>
      <c r="Q218" s="252"/>
    </row>
    <row r="219" spans="1:19" ht="13.15">
      <c r="D219" s="514" t="s">
        <v>223</v>
      </c>
      <c r="E219" s="385" t="e">
        <f>IF('Cumulative Budget Request '!#REF!='Split budget (C)'!$L$1,'Cumulative Budget Request '!#REF!,0)</f>
        <v>#REF!</v>
      </c>
      <c r="F219" s="385" t="e">
        <f>IF('Cumulative Budget Request '!#REF!='Split budget (C)'!$L$1,'Cumulative Budget Request '!#REF!,0)</f>
        <v>#REF!</v>
      </c>
      <c r="G219" s="385" t="e">
        <f>IF('Cumulative Budget Request '!#REF!='Split budget (C)'!$L$1,'Cumulative Budget Request '!#REF!,0)</f>
        <v>#REF!</v>
      </c>
      <c r="H219" s="385" t="e">
        <f>IF('Cumulative Budget Request '!#REF!='Split budget (C)'!$L$1,'Cumulative Budget Request '!#REF!,0)</f>
        <v>#REF!</v>
      </c>
      <c r="I219" s="385" t="e">
        <f>IF('Cumulative Budget Request '!#REF!='Split budget (C)'!$L$1,'Cumulative Budget Request '!#REF!,0)</f>
        <v>#REF!</v>
      </c>
      <c r="J219" s="334"/>
      <c r="K219" s="253"/>
      <c r="L219" s="253"/>
      <c r="M219" s="254"/>
      <c r="N219" s="252"/>
      <c r="O219" s="252"/>
      <c r="P219" s="252"/>
      <c r="Q219" s="252"/>
    </row>
    <row r="220" spans="1:19" ht="13.15">
      <c r="A220" s="251" t="s">
        <v>143</v>
      </c>
      <c r="B220" s="332"/>
      <c r="C220" s="282"/>
      <c r="D220" s="513" t="s">
        <v>224</v>
      </c>
      <c r="E220" s="385" t="e">
        <f>IF('Cumulative Budget Request '!#REF!='Split budget (C)'!$L$1,'Cumulative Budget Request '!#REF!,0)</f>
        <v>#REF!</v>
      </c>
      <c r="F220" s="385" t="e">
        <f>IF('Cumulative Budget Request '!#REF!='Split budget (C)'!$L$1,'Cumulative Budget Request '!#REF!,0)</f>
        <v>#REF!</v>
      </c>
      <c r="G220" s="385" t="e">
        <f>IF('Cumulative Budget Request '!#REF!='Split budget (C)'!$L$1,'Cumulative Budget Request '!#REF!,0)</f>
        <v>#REF!</v>
      </c>
      <c r="H220" s="385" t="e">
        <f>IF('Cumulative Budget Request '!#REF!='Split budget (C)'!$L$1,'Cumulative Budget Request '!#REF!,0)</f>
        <v>#REF!</v>
      </c>
      <c r="I220" s="385" t="e">
        <f>IF('Cumulative Budget Request '!#REF!='Split budget (C)'!$L$1,'Cumulative Budget Request '!#REF!,0)</f>
        <v>#REF!</v>
      </c>
      <c r="J220" s="334"/>
      <c r="K220" s="253"/>
      <c r="L220" s="253"/>
      <c r="M220" s="254"/>
      <c r="N220" s="252"/>
      <c r="O220" s="252"/>
      <c r="P220" s="252"/>
      <c r="Q220" s="252"/>
    </row>
    <row r="221" spans="1:19" ht="13.15">
      <c r="A221" s="698" t="e">
        <f>IF('Cumulative Budget Request '!#REF!='Split budget (C)'!$L$1,'Cumulative Budget Request '!#REF!,0)</f>
        <v>#REF!</v>
      </c>
      <c r="D221" s="514" t="s">
        <v>225</v>
      </c>
      <c r="E221" s="385" t="e">
        <f>IF('Cumulative Budget Request '!#REF!='Split budget (C)'!$L$1,'Cumulative Budget Request '!#REF!,0)</f>
        <v>#REF!</v>
      </c>
      <c r="F221" s="385" t="e">
        <f>IF('Cumulative Budget Request '!#REF!='Split budget (C)'!$L$1,'Cumulative Budget Request '!#REF!,0)</f>
        <v>#REF!</v>
      </c>
      <c r="G221" s="385" t="e">
        <f>IF('Cumulative Budget Request '!#REF!='Split budget (C)'!$L$1,'Cumulative Budget Request '!#REF!,0)</f>
        <v>#REF!</v>
      </c>
      <c r="H221" s="385" t="e">
        <f>IF('Cumulative Budget Request '!#REF!='Split budget (C)'!$L$1,'Cumulative Budget Request '!#REF!,0)</f>
        <v>#REF!</v>
      </c>
      <c r="I221" s="385" t="e">
        <f>IF('Cumulative Budget Request '!#REF!='Split budget (C)'!$L$1,'Cumulative Budget Request '!#REF!,0)</f>
        <v>#REF!</v>
      </c>
      <c r="J221" s="319"/>
      <c r="K221" s="253"/>
      <c r="L221" s="253"/>
      <c r="M221" s="254"/>
      <c r="N221" s="252"/>
      <c r="O221" s="252"/>
      <c r="P221" s="252"/>
      <c r="Q221" s="252"/>
    </row>
    <row r="222" spans="1:19" ht="13.15">
      <c r="A222" s="698"/>
      <c r="B222" s="546" t="s">
        <v>39</v>
      </c>
      <c r="C222" s="546" t="s">
        <v>40</v>
      </c>
      <c r="D222" s="283"/>
      <c r="E222" s="435"/>
      <c r="F222" s="435"/>
      <c r="G222" s="435"/>
      <c r="H222" s="435"/>
      <c r="I222" s="435"/>
      <c r="J222" s="319"/>
      <c r="K222" s="253"/>
      <c r="L222" s="253"/>
      <c r="M222" s="254"/>
      <c r="N222" s="252"/>
      <c r="O222" s="252"/>
      <c r="P222" s="252"/>
      <c r="Q222" s="252"/>
    </row>
    <row r="223" spans="1:19">
      <c r="A223" s="699"/>
      <c r="B223" s="326" t="s">
        <v>41</v>
      </c>
      <c r="C223" s="384" t="e">
        <f>IF('Cumulative Budget Request '!#REF!='Split budget (C)'!$L$1,'Cumulative Budget Request '!#REF!,0)</f>
        <v>#REF!</v>
      </c>
      <c r="D223" s="283"/>
      <c r="E223" s="249" t="e">
        <f>IF('Cumulative Budget Request '!#REF!='Split budget (C)'!$L$1,'Cumulative Budget Request '!#REF!,0)</f>
        <v>#REF!</v>
      </c>
      <c r="F223" s="249" t="e">
        <f>IF('Cumulative Budget Request '!#REF!='Split budget (C)'!$L$1,'Cumulative Budget Request '!#REF!,0)</f>
        <v>#REF!</v>
      </c>
      <c r="G223" s="249" t="e">
        <f>IF('Cumulative Budget Request '!#REF!='Split budget (C)'!$L$1,'Cumulative Budget Request '!#REF!,0)</f>
        <v>#REF!</v>
      </c>
      <c r="H223" s="249" t="e">
        <f>IF('Cumulative Budget Request '!#REF!='Split budget (C)'!$L$1,'Cumulative Budget Request '!#REF!,0)</f>
        <v>#REF!</v>
      </c>
      <c r="I223" s="249" t="e">
        <f>IF('Cumulative Budget Request '!#REF!='Split budget (C)'!$L$1,'Cumulative Budget Request '!#REF!,0)</f>
        <v>#REF!</v>
      </c>
      <c r="J223" s="441" t="e">
        <f t="shared" ref="J223:J228" si="64">SUM(E223:I223)</f>
        <v>#REF!</v>
      </c>
      <c r="K223" s="253"/>
      <c r="L223" s="253"/>
      <c r="M223" s="254"/>
      <c r="N223" s="252"/>
      <c r="O223" s="252"/>
      <c r="P223" s="252"/>
      <c r="Q223" s="252"/>
    </row>
    <row r="224" spans="1:19">
      <c r="A224" s="699"/>
      <c r="B224" s="326" t="s">
        <v>42</v>
      </c>
      <c r="C224" s="384" t="e">
        <f>IF('Cumulative Budget Request '!#REF!='Split budget (C)'!$L$1,'Cumulative Budget Request '!#REF!,0)</f>
        <v>#REF!</v>
      </c>
      <c r="D224" s="283"/>
      <c r="E224" s="249" t="e">
        <f>IF('Cumulative Budget Request '!#REF!='Split budget (C)'!$L$1,'Cumulative Budget Request '!#REF!,0)</f>
        <v>#REF!</v>
      </c>
      <c r="F224" s="249" t="e">
        <f>IF('Cumulative Budget Request '!#REF!='Split budget (C)'!$L$1,'Cumulative Budget Request '!#REF!,0)</f>
        <v>#REF!</v>
      </c>
      <c r="G224" s="249" t="e">
        <f>IF('Cumulative Budget Request '!#REF!='Split budget (C)'!$L$1,'Cumulative Budget Request '!#REF!,0)</f>
        <v>#REF!</v>
      </c>
      <c r="H224" s="249" t="e">
        <f>IF('Cumulative Budget Request '!#REF!='Split budget (C)'!$L$1,'Cumulative Budget Request '!#REF!,0)</f>
        <v>#REF!</v>
      </c>
      <c r="I224" s="249" t="e">
        <f>IF('Cumulative Budget Request '!#REF!='Split budget (C)'!$L$1,'Cumulative Budget Request '!#REF!,0)</f>
        <v>#REF!</v>
      </c>
      <c r="J224" s="441" t="e">
        <f t="shared" si="64"/>
        <v>#REF!</v>
      </c>
      <c r="K224" s="253"/>
      <c r="L224" s="253"/>
      <c r="M224" s="254"/>
      <c r="N224" s="252"/>
      <c r="O224" s="252"/>
      <c r="P224" s="252"/>
      <c r="Q224" s="252"/>
    </row>
    <row r="225" spans="1:18">
      <c r="A225" s="699"/>
      <c r="B225" s="326" t="s">
        <v>164</v>
      </c>
      <c r="C225" s="384" t="e">
        <f>IF('Cumulative Budget Request '!#REF!='Split budget (C)'!$L$1,'Cumulative Budget Request '!#REF!,0)</f>
        <v>#REF!</v>
      </c>
      <c r="D225" s="283"/>
      <c r="E225" s="249" t="e">
        <f>IF('Cumulative Budget Request '!#REF!='Split budget (C)'!$L$1,'Cumulative Budget Request '!#REF!,0)</f>
        <v>#REF!</v>
      </c>
      <c r="F225" s="249" t="e">
        <f>IF('Cumulative Budget Request '!#REF!='Split budget (C)'!$L$1,'Cumulative Budget Request '!#REF!,0)</f>
        <v>#REF!</v>
      </c>
      <c r="G225" s="249" t="e">
        <f>IF('Cumulative Budget Request '!#REF!='Split budget (C)'!$L$1,'Cumulative Budget Request '!#REF!,0)</f>
        <v>#REF!</v>
      </c>
      <c r="H225" s="249" t="e">
        <f>IF('Cumulative Budget Request '!#REF!='Split budget (C)'!$L$1,'Cumulative Budget Request '!#REF!,0)</f>
        <v>#REF!</v>
      </c>
      <c r="I225" s="249" t="e">
        <f>IF('Cumulative Budget Request '!#REF!='Split budget (C)'!$L$1,'Cumulative Budget Request '!#REF!,0)</f>
        <v>#REF!</v>
      </c>
      <c r="J225" s="441" t="e">
        <f t="shared" si="64"/>
        <v>#REF!</v>
      </c>
      <c r="K225" s="253"/>
      <c r="L225" s="253"/>
      <c r="M225" s="254"/>
      <c r="N225" s="252"/>
      <c r="O225" s="252"/>
      <c r="P225" s="252"/>
      <c r="Q225" s="252"/>
    </row>
    <row r="226" spans="1:18">
      <c r="A226" s="699"/>
      <c r="B226" s="326" t="s">
        <v>43</v>
      </c>
      <c r="C226" s="384" t="e">
        <f>IF('Cumulative Budget Request '!#REF!='Split budget (C)'!$L$1,'Cumulative Budget Request '!#REF!,0)</f>
        <v>#REF!</v>
      </c>
      <c r="D226" s="283"/>
      <c r="E226" s="249" t="e">
        <f>IF('Cumulative Budget Request '!#REF!='Split budget (C)'!$L$1,'Cumulative Budget Request '!#REF!,0)</f>
        <v>#REF!</v>
      </c>
      <c r="F226" s="249" t="e">
        <f>IF('Cumulative Budget Request '!#REF!='Split budget (C)'!$L$1,'Cumulative Budget Request '!#REF!,0)</f>
        <v>#REF!</v>
      </c>
      <c r="G226" s="249" t="e">
        <f>IF('Cumulative Budget Request '!#REF!='Split budget (C)'!$L$1,'Cumulative Budget Request '!#REF!,0)</f>
        <v>#REF!</v>
      </c>
      <c r="H226" s="249" t="e">
        <f>IF('Cumulative Budget Request '!#REF!='Split budget (C)'!$L$1,'Cumulative Budget Request '!#REF!,0)</f>
        <v>#REF!</v>
      </c>
      <c r="I226" s="249" t="e">
        <f>IF('Cumulative Budget Request '!#REF!='Split budget (C)'!$L$1,'Cumulative Budget Request '!#REF!,0)</f>
        <v>#REF!</v>
      </c>
      <c r="J226" s="441" t="e">
        <f t="shared" si="64"/>
        <v>#REF!</v>
      </c>
      <c r="K226" s="253"/>
      <c r="L226" s="253"/>
      <c r="M226" s="254"/>
      <c r="N226" s="252"/>
      <c r="O226" s="252"/>
      <c r="P226" s="252"/>
      <c r="Q226" s="252"/>
    </row>
    <row r="227" spans="1:18">
      <c r="A227" s="699"/>
      <c r="B227" s="326" t="s">
        <v>44</v>
      </c>
      <c r="C227" s="384" t="e">
        <f>IF('Cumulative Budget Request '!#REF!='Split budget (C)'!$L$1,'Cumulative Budget Request '!#REF!,0)</f>
        <v>#REF!</v>
      </c>
      <c r="D227" s="283"/>
      <c r="E227" s="249" t="e">
        <f>IF('Cumulative Budget Request '!#REF!='Split budget (C)'!$L$1,'Cumulative Budget Request '!#REF!,0)</f>
        <v>#REF!</v>
      </c>
      <c r="F227" s="249" t="e">
        <f>IF('Cumulative Budget Request '!#REF!='Split budget (C)'!$L$1,'Cumulative Budget Request '!#REF!,0)</f>
        <v>#REF!</v>
      </c>
      <c r="G227" s="249" t="e">
        <f>IF('Cumulative Budget Request '!#REF!='Split budget (C)'!$L$1,'Cumulative Budget Request '!#REF!,0)</f>
        <v>#REF!</v>
      </c>
      <c r="H227" s="249" t="e">
        <f>IF('Cumulative Budget Request '!#REF!='Split budget (C)'!$L$1,'Cumulative Budget Request '!#REF!,0)</f>
        <v>#REF!</v>
      </c>
      <c r="I227" s="249" t="e">
        <f>IF('Cumulative Budget Request '!#REF!='Split budget (C)'!$L$1,'Cumulative Budget Request '!#REF!,0)</f>
        <v>#REF!</v>
      </c>
      <c r="J227" s="441" t="e">
        <f t="shared" si="64"/>
        <v>#REF!</v>
      </c>
      <c r="K227" s="253"/>
      <c r="L227" s="253"/>
      <c r="M227" s="254"/>
      <c r="N227" s="252"/>
      <c r="O227" s="252"/>
      <c r="P227" s="252"/>
      <c r="Q227" s="252"/>
    </row>
    <row r="228" spans="1:18">
      <c r="A228" s="699"/>
      <c r="B228" s="326" t="s">
        <v>45</v>
      </c>
      <c r="C228" s="384" t="e">
        <f>IF('Cumulative Budget Request '!#REF!='Split budget (C)'!$L$1,'Cumulative Budget Request '!#REF!,0)</f>
        <v>#REF!</v>
      </c>
      <c r="D228" s="283"/>
      <c r="E228" s="249" t="e">
        <f>IF('Cumulative Budget Request '!#REF!='Split budget (C)'!$L$1,'Cumulative Budget Request '!#REF!,0)</f>
        <v>#REF!</v>
      </c>
      <c r="F228" s="249" t="e">
        <f>IF('Cumulative Budget Request '!#REF!='Split budget (C)'!$L$1,'Cumulative Budget Request '!#REF!,0)</f>
        <v>#REF!</v>
      </c>
      <c r="G228" s="249" t="e">
        <f>IF('Cumulative Budget Request '!#REF!='Split budget (C)'!$L$1,'Cumulative Budget Request '!#REF!,0)</f>
        <v>#REF!</v>
      </c>
      <c r="H228" s="249" t="e">
        <f>IF('Cumulative Budget Request '!#REF!='Split budget (C)'!$L$1,'Cumulative Budget Request '!#REF!,0)</f>
        <v>#REF!</v>
      </c>
      <c r="I228" s="249" t="e">
        <f>IF('Cumulative Budget Request '!#REF!='Split budget (C)'!$L$1,'Cumulative Budget Request '!#REF!,0)</f>
        <v>#REF!</v>
      </c>
      <c r="J228" s="441" t="e">
        <f t="shared" si="64"/>
        <v>#REF!</v>
      </c>
      <c r="K228" s="253"/>
      <c r="L228" s="253"/>
      <c r="M228" s="254"/>
      <c r="N228" s="252"/>
      <c r="O228" s="252"/>
      <c r="P228" s="252"/>
      <c r="Q228" s="252"/>
    </row>
    <row r="229" spans="1:18">
      <c r="A229" s="700" t="s">
        <v>56</v>
      </c>
      <c r="B229" s="700"/>
      <c r="C229" s="700"/>
      <c r="D229" s="700"/>
      <c r="E229" s="478" t="e">
        <f>SUM(E223:E228)</f>
        <v>#REF!</v>
      </c>
      <c r="F229" s="478" t="e">
        <f t="shared" ref="F229:J229" si="65">SUM(F223:F228)</f>
        <v>#REF!</v>
      </c>
      <c r="G229" s="478" t="e">
        <f t="shared" si="65"/>
        <v>#REF!</v>
      </c>
      <c r="H229" s="478" t="e">
        <f t="shared" si="65"/>
        <v>#REF!</v>
      </c>
      <c r="I229" s="478" t="e">
        <f t="shared" si="65"/>
        <v>#REF!</v>
      </c>
      <c r="J229" s="479" t="e">
        <f t="shared" si="65"/>
        <v>#REF!</v>
      </c>
      <c r="K229" s="253"/>
      <c r="L229" s="253"/>
      <c r="M229" s="263"/>
      <c r="N229" s="252"/>
      <c r="O229" s="252"/>
      <c r="P229" s="252"/>
      <c r="Q229" s="252"/>
      <c r="R229" s="252"/>
    </row>
    <row r="230" spans="1:18">
      <c r="E230" s="558"/>
      <c r="F230" s="254"/>
      <c r="G230" s="254"/>
      <c r="H230" s="254"/>
      <c r="I230" s="254"/>
      <c r="J230" s="305"/>
      <c r="K230" s="253"/>
      <c r="L230" s="253"/>
      <c r="M230" s="253"/>
      <c r="N230" s="254"/>
      <c r="O230" s="254"/>
      <c r="P230" s="254"/>
      <c r="Q230" s="252"/>
      <c r="R230" s="252"/>
    </row>
    <row r="231" spans="1:18" ht="13.15">
      <c r="A231" s="251" t="s">
        <v>111</v>
      </c>
      <c r="B231" s="332"/>
      <c r="C231" s="282"/>
      <c r="D231" s="514" t="s">
        <v>166</v>
      </c>
      <c r="E231" s="385" t="e">
        <f>IF('Cumulative Budget Request '!#REF!='Split budget (C)'!$L$1,'Cumulative Budget Request '!#REF!,0)</f>
        <v>#REF!</v>
      </c>
      <c r="F231" s="385" t="e">
        <f>IF('Cumulative Budget Request '!#REF!='Split budget (C)'!$L$1,'Cumulative Budget Request '!#REF!,0)</f>
        <v>#REF!</v>
      </c>
      <c r="G231" s="385" t="e">
        <f>IF('Cumulative Budget Request '!#REF!='Split budget (C)'!$L$1,'Cumulative Budget Request '!#REF!,0)</f>
        <v>#REF!</v>
      </c>
      <c r="H231" s="385" t="e">
        <f>IF('Cumulative Budget Request '!#REF!='Split budget (C)'!$L$1,'Cumulative Budget Request '!#REF!,0)</f>
        <v>#REF!</v>
      </c>
      <c r="I231" s="385" t="e">
        <f>IF('Cumulative Budget Request '!#REF!='Split budget (C)'!$L$1,'Cumulative Budget Request '!#REF!,0)</f>
        <v>#REF!</v>
      </c>
      <c r="J231" s="334"/>
      <c r="K231" s="253"/>
      <c r="L231" s="253"/>
      <c r="M231" s="254"/>
      <c r="N231" s="252"/>
      <c r="O231" s="252"/>
      <c r="P231" s="252"/>
      <c r="Q231" s="252"/>
    </row>
    <row r="232" spans="1:18" ht="13.15">
      <c r="D232" s="514" t="s">
        <v>223</v>
      </c>
      <c r="E232" s="385" t="e">
        <f>IF('Cumulative Budget Request '!#REF!='Split budget (C)'!$L$1,'Cumulative Budget Request '!#REF!,0)</f>
        <v>#REF!</v>
      </c>
      <c r="F232" s="385" t="e">
        <f>IF('Cumulative Budget Request '!#REF!='Split budget (C)'!$L$1,'Cumulative Budget Request '!#REF!,0)</f>
        <v>#REF!</v>
      </c>
      <c r="G232" s="385" t="e">
        <f>IF('Cumulative Budget Request '!#REF!='Split budget (C)'!$L$1,'Cumulative Budget Request '!#REF!,0)</f>
        <v>#REF!</v>
      </c>
      <c r="H232" s="385" t="e">
        <f>IF('Cumulative Budget Request '!#REF!='Split budget (C)'!$L$1,'Cumulative Budget Request '!#REF!,0)</f>
        <v>#REF!</v>
      </c>
      <c r="I232" s="385" t="e">
        <f>IF('Cumulative Budget Request '!#REF!='Split budget (C)'!$L$1,'Cumulative Budget Request '!#REF!,0)</f>
        <v>#REF!</v>
      </c>
      <c r="J232" s="334"/>
      <c r="K232" s="253"/>
      <c r="L232" s="253"/>
      <c r="M232" s="254"/>
      <c r="N232" s="252"/>
      <c r="O232" s="252"/>
      <c r="P232" s="252"/>
      <c r="Q232" s="252"/>
    </row>
    <row r="233" spans="1:18" ht="13.15">
      <c r="A233" s="251" t="s">
        <v>143</v>
      </c>
      <c r="B233" s="332"/>
      <c r="C233" s="282"/>
      <c r="D233" s="513" t="s">
        <v>224</v>
      </c>
      <c r="E233" s="385" t="e">
        <f>IF('Cumulative Budget Request '!#REF!='Split budget (C)'!$L$1,'Cumulative Budget Request '!#REF!,0)</f>
        <v>#REF!</v>
      </c>
      <c r="F233" s="385" t="e">
        <f>IF('Cumulative Budget Request '!#REF!='Split budget (C)'!$L$1,'Cumulative Budget Request '!#REF!,0)</f>
        <v>#REF!</v>
      </c>
      <c r="G233" s="385" t="e">
        <f>IF('Cumulative Budget Request '!#REF!='Split budget (C)'!$L$1,'Cumulative Budget Request '!#REF!,0)</f>
        <v>#REF!</v>
      </c>
      <c r="H233" s="385" t="e">
        <f>IF('Cumulative Budget Request '!#REF!='Split budget (C)'!$L$1,'Cumulative Budget Request '!#REF!,0)</f>
        <v>#REF!</v>
      </c>
      <c r="I233" s="385" t="e">
        <f>IF('Cumulative Budget Request '!#REF!='Split budget (C)'!$L$1,'Cumulative Budget Request '!#REF!,0)</f>
        <v>#REF!</v>
      </c>
      <c r="J233" s="334"/>
      <c r="K233" s="253"/>
      <c r="L233" s="253"/>
      <c r="M233" s="254"/>
      <c r="N233" s="252"/>
      <c r="O233" s="252"/>
      <c r="P233" s="252"/>
      <c r="Q233" s="252"/>
    </row>
    <row r="234" spans="1:18" ht="13.15">
      <c r="A234" s="698" t="e">
        <f>IF('Cumulative Budget Request '!#REF!='Split budget (C)'!$L$1,'Cumulative Budget Request '!#REF!,0)</f>
        <v>#REF!</v>
      </c>
      <c r="D234" s="514" t="s">
        <v>225</v>
      </c>
      <c r="E234" s="385" t="e">
        <f>IF('Cumulative Budget Request '!#REF!='Split budget (C)'!$L$1,'Cumulative Budget Request '!#REF!,0)</f>
        <v>#REF!</v>
      </c>
      <c r="F234" s="385" t="e">
        <f>IF('Cumulative Budget Request '!#REF!='Split budget (C)'!$L$1,'Cumulative Budget Request '!#REF!,0)</f>
        <v>#REF!</v>
      </c>
      <c r="G234" s="385" t="e">
        <f>IF('Cumulative Budget Request '!#REF!='Split budget (C)'!$L$1,'Cumulative Budget Request '!#REF!,0)</f>
        <v>#REF!</v>
      </c>
      <c r="H234" s="385" t="e">
        <f>IF('Cumulative Budget Request '!#REF!='Split budget (C)'!$L$1,'Cumulative Budget Request '!#REF!,0)</f>
        <v>#REF!</v>
      </c>
      <c r="I234" s="385" t="e">
        <f>IF('Cumulative Budget Request '!#REF!='Split budget (C)'!$L$1,'Cumulative Budget Request '!#REF!,0)</f>
        <v>#REF!</v>
      </c>
      <c r="J234" s="319"/>
      <c r="K234" s="253"/>
      <c r="L234" s="253"/>
      <c r="M234" s="254"/>
      <c r="N234" s="252"/>
      <c r="O234" s="252"/>
      <c r="P234" s="252"/>
      <c r="Q234" s="252"/>
    </row>
    <row r="235" spans="1:18" ht="13.15">
      <c r="A235" s="698"/>
      <c r="B235" s="546" t="s">
        <v>39</v>
      </c>
      <c r="C235" s="546" t="s">
        <v>40</v>
      </c>
      <c r="D235" s="283"/>
      <c r="E235" s="435"/>
      <c r="F235" s="435"/>
      <c r="G235" s="435"/>
      <c r="H235" s="435"/>
      <c r="I235" s="435"/>
      <c r="J235" s="319"/>
      <c r="K235" s="253"/>
      <c r="L235" s="253"/>
      <c r="M235" s="254"/>
      <c r="N235" s="252"/>
      <c r="O235" s="252"/>
      <c r="P235" s="252"/>
      <c r="Q235" s="252"/>
    </row>
    <row r="236" spans="1:18">
      <c r="A236" s="699"/>
      <c r="B236" s="326" t="s">
        <v>41</v>
      </c>
      <c r="C236" s="384" t="e">
        <f>IF('Cumulative Budget Request '!#REF!='Split budget (C)'!$L$1,'Cumulative Budget Request '!#REF!,0)</f>
        <v>#REF!</v>
      </c>
      <c r="D236" s="283"/>
      <c r="E236" s="249" t="e">
        <f>IF('Cumulative Budget Request '!#REF!='Split budget (C)'!$L$1,'Cumulative Budget Request '!#REF!,0)</f>
        <v>#REF!</v>
      </c>
      <c r="F236" s="249" t="e">
        <f>IF('Cumulative Budget Request '!#REF!='Split budget (C)'!$L$1,'Cumulative Budget Request '!#REF!,0)</f>
        <v>#REF!</v>
      </c>
      <c r="G236" s="249" t="e">
        <f>IF('Cumulative Budget Request '!#REF!='Split budget (C)'!$L$1,'Cumulative Budget Request '!#REF!,0)</f>
        <v>#REF!</v>
      </c>
      <c r="H236" s="249" t="e">
        <f>IF('Cumulative Budget Request '!#REF!='Split budget (C)'!$L$1,'Cumulative Budget Request '!#REF!,0)</f>
        <v>#REF!</v>
      </c>
      <c r="I236" s="249" t="e">
        <f>IF('Cumulative Budget Request '!#REF!='Split budget (C)'!$L$1,'Cumulative Budget Request '!#REF!,0)</f>
        <v>#REF!</v>
      </c>
      <c r="J236" s="441" t="e">
        <f t="shared" ref="J236:J241" si="66">SUM(E236:I236)</f>
        <v>#REF!</v>
      </c>
      <c r="K236" s="253"/>
      <c r="L236" s="253"/>
      <c r="M236" s="254"/>
      <c r="N236" s="252"/>
      <c r="O236" s="252"/>
      <c r="P236" s="252"/>
      <c r="Q236" s="252"/>
    </row>
    <row r="237" spans="1:18">
      <c r="A237" s="699"/>
      <c r="B237" s="326" t="s">
        <v>42</v>
      </c>
      <c r="C237" s="384" t="e">
        <f>IF('Cumulative Budget Request '!#REF!='Split budget (C)'!$L$1,'Cumulative Budget Request '!#REF!,0)</f>
        <v>#REF!</v>
      </c>
      <c r="D237" s="283"/>
      <c r="E237" s="249" t="e">
        <f>IF('Cumulative Budget Request '!#REF!='Split budget (C)'!$L$1,'Cumulative Budget Request '!#REF!,0)</f>
        <v>#REF!</v>
      </c>
      <c r="F237" s="249" t="e">
        <f>IF('Cumulative Budget Request '!#REF!='Split budget (C)'!$L$1,'Cumulative Budget Request '!#REF!,0)</f>
        <v>#REF!</v>
      </c>
      <c r="G237" s="249" t="e">
        <f>IF('Cumulative Budget Request '!#REF!='Split budget (C)'!$L$1,'Cumulative Budget Request '!#REF!,0)</f>
        <v>#REF!</v>
      </c>
      <c r="H237" s="249" t="e">
        <f>IF('Cumulative Budget Request '!#REF!='Split budget (C)'!$L$1,'Cumulative Budget Request '!#REF!,0)</f>
        <v>#REF!</v>
      </c>
      <c r="I237" s="249" t="e">
        <f>IF('Cumulative Budget Request '!#REF!='Split budget (C)'!$L$1,'Cumulative Budget Request '!#REF!,0)</f>
        <v>#REF!</v>
      </c>
      <c r="J237" s="441" t="e">
        <f t="shared" si="66"/>
        <v>#REF!</v>
      </c>
      <c r="K237" s="253"/>
      <c r="L237" s="253"/>
      <c r="M237" s="254"/>
      <c r="N237" s="252"/>
      <c r="O237" s="252"/>
      <c r="P237" s="252"/>
      <c r="Q237" s="252"/>
    </row>
    <row r="238" spans="1:18">
      <c r="A238" s="699"/>
      <c r="B238" s="326" t="s">
        <v>164</v>
      </c>
      <c r="C238" s="384" t="e">
        <f>IF('Cumulative Budget Request '!#REF!='Split budget (C)'!$L$1,'Cumulative Budget Request '!#REF!,0)</f>
        <v>#REF!</v>
      </c>
      <c r="D238" s="283"/>
      <c r="E238" s="249" t="e">
        <f>IF('Cumulative Budget Request '!#REF!='Split budget (C)'!$L$1,'Cumulative Budget Request '!#REF!,0)</f>
        <v>#REF!</v>
      </c>
      <c r="F238" s="249" t="e">
        <f>IF('Cumulative Budget Request '!#REF!='Split budget (C)'!$L$1,'Cumulative Budget Request '!#REF!,0)</f>
        <v>#REF!</v>
      </c>
      <c r="G238" s="249" t="e">
        <f>IF('Cumulative Budget Request '!#REF!='Split budget (C)'!$L$1,'Cumulative Budget Request '!#REF!,0)</f>
        <v>#REF!</v>
      </c>
      <c r="H238" s="249" t="e">
        <f>IF('Cumulative Budget Request '!#REF!='Split budget (C)'!$L$1,'Cumulative Budget Request '!#REF!,0)</f>
        <v>#REF!</v>
      </c>
      <c r="I238" s="249" t="e">
        <f>IF('Cumulative Budget Request '!#REF!='Split budget (C)'!$L$1,'Cumulative Budget Request '!#REF!,0)</f>
        <v>#REF!</v>
      </c>
      <c r="J238" s="441" t="e">
        <f t="shared" si="66"/>
        <v>#REF!</v>
      </c>
      <c r="K238" s="253"/>
      <c r="L238" s="253"/>
      <c r="M238" s="254"/>
      <c r="N238" s="252"/>
      <c r="O238" s="252"/>
      <c r="P238" s="252"/>
      <c r="Q238" s="252"/>
    </row>
    <row r="239" spans="1:18">
      <c r="A239" s="699"/>
      <c r="B239" s="326" t="s">
        <v>43</v>
      </c>
      <c r="C239" s="384" t="e">
        <f>IF('Cumulative Budget Request '!#REF!='Split budget (C)'!$L$1,'Cumulative Budget Request '!#REF!,0)</f>
        <v>#REF!</v>
      </c>
      <c r="D239" s="283"/>
      <c r="E239" s="249" t="e">
        <f>IF('Cumulative Budget Request '!#REF!='Split budget (C)'!$L$1,'Cumulative Budget Request '!#REF!,0)</f>
        <v>#REF!</v>
      </c>
      <c r="F239" s="249" t="e">
        <f>IF('Cumulative Budget Request '!#REF!='Split budget (C)'!$L$1,'Cumulative Budget Request '!#REF!,0)</f>
        <v>#REF!</v>
      </c>
      <c r="G239" s="249" t="e">
        <f>IF('Cumulative Budget Request '!#REF!='Split budget (C)'!$L$1,'Cumulative Budget Request '!#REF!,0)</f>
        <v>#REF!</v>
      </c>
      <c r="H239" s="249" t="e">
        <f>IF('Cumulative Budget Request '!#REF!='Split budget (C)'!$L$1,'Cumulative Budget Request '!#REF!,0)</f>
        <v>#REF!</v>
      </c>
      <c r="I239" s="249" t="e">
        <f>IF('Cumulative Budget Request '!#REF!='Split budget (C)'!$L$1,'Cumulative Budget Request '!#REF!,0)</f>
        <v>#REF!</v>
      </c>
      <c r="J239" s="441" t="e">
        <f t="shared" si="66"/>
        <v>#REF!</v>
      </c>
      <c r="K239" s="253"/>
      <c r="L239" s="253"/>
      <c r="M239" s="254"/>
      <c r="N239" s="252"/>
      <c r="O239" s="252"/>
      <c r="P239" s="252"/>
      <c r="Q239" s="252"/>
    </row>
    <row r="240" spans="1:18">
      <c r="A240" s="699"/>
      <c r="B240" s="326" t="s">
        <v>44</v>
      </c>
      <c r="C240" s="384" t="e">
        <f>IF('Cumulative Budget Request '!#REF!='Split budget (C)'!$L$1,'Cumulative Budget Request '!#REF!,0)</f>
        <v>#REF!</v>
      </c>
      <c r="D240" s="283"/>
      <c r="E240" s="249" t="e">
        <f>IF('Cumulative Budget Request '!#REF!='Split budget (C)'!$L$1,'Cumulative Budget Request '!#REF!,0)</f>
        <v>#REF!</v>
      </c>
      <c r="F240" s="249" t="e">
        <f>IF('Cumulative Budget Request '!#REF!='Split budget (C)'!$L$1,'Cumulative Budget Request '!#REF!,0)</f>
        <v>#REF!</v>
      </c>
      <c r="G240" s="249" t="e">
        <f>IF('Cumulative Budget Request '!#REF!='Split budget (C)'!$L$1,'Cumulative Budget Request '!#REF!,0)</f>
        <v>#REF!</v>
      </c>
      <c r="H240" s="249" t="e">
        <f>IF('Cumulative Budget Request '!#REF!='Split budget (C)'!$L$1,'Cumulative Budget Request '!#REF!,0)</f>
        <v>#REF!</v>
      </c>
      <c r="I240" s="249" t="e">
        <f>IF('Cumulative Budget Request '!#REF!='Split budget (C)'!$L$1,'Cumulative Budget Request '!#REF!,0)</f>
        <v>#REF!</v>
      </c>
      <c r="J240" s="441" t="e">
        <f t="shared" si="66"/>
        <v>#REF!</v>
      </c>
      <c r="K240" s="253"/>
      <c r="L240" s="253"/>
      <c r="M240" s="254"/>
      <c r="N240" s="252"/>
      <c r="O240" s="252"/>
      <c r="P240" s="252"/>
      <c r="Q240" s="252"/>
    </row>
    <row r="241" spans="1:19">
      <c r="A241" s="699"/>
      <c r="B241" s="326" t="s">
        <v>45</v>
      </c>
      <c r="C241" s="384" t="e">
        <f>IF('Cumulative Budget Request '!#REF!='Split budget (C)'!$L$1,'Cumulative Budget Request '!#REF!,0)</f>
        <v>#REF!</v>
      </c>
      <c r="D241" s="283"/>
      <c r="E241" s="249" t="e">
        <f>IF('Cumulative Budget Request '!#REF!='Split budget (C)'!$L$1,'Cumulative Budget Request '!#REF!,0)</f>
        <v>#REF!</v>
      </c>
      <c r="F241" s="249" t="e">
        <f>IF('Cumulative Budget Request '!#REF!='Split budget (C)'!$L$1,'Cumulative Budget Request '!#REF!,0)</f>
        <v>#REF!</v>
      </c>
      <c r="G241" s="249" t="e">
        <f>IF('Cumulative Budget Request '!#REF!='Split budget (C)'!$L$1,'Cumulative Budget Request '!#REF!,0)</f>
        <v>#REF!</v>
      </c>
      <c r="H241" s="249" t="e">
        <f>IF('Cumulative Budget Request '!#REF!='Split budget (C)'!$L$1,'Cumulative Budget Request '!#REF!,0)</f>
        <v>#REF!</v>
      </c>
      <c r="I241" s="249" t="e">
        <f>IF('Cumulative Budget Request '!#REF!='Split budget (C)'!$L$1,'Cumulative Budget Request '!#REF!,0)</f>
        <v>#REF!</v>
      </c>
      <c r="J241" s="441" t="e">
        <f t="shared" si="66"/>
        <v>#REF!</v>
      </c>
      <c r="K241" s="253"/>
      <c r="L241" s="253"/>
      <c r="M241" s="254"/>
      <c r="N241" s="252"/>
      <c r="O241" s="252"/>
      <c r="P241" s="252"/>
      <c r="Q241" s="252"/>
    </row>
    <row r="242" spans="1:19">
      <c r="A242" s="700" t="s">
        <v>56</v>
      </c>
      <c r="B242" s="700"/>
      <c r="C242" s="700"/>
      <c r="D242" s="700"/>
      <c r="E242" s="478" t="e">
        <f>SUM(E236:E241)</f>
        <v>#REF!</v>
      </c>
      <c r="F242" s="478" t="e">
        <f t="shared" ref="F242:J242" si="67">SUM(F236:F241)</f>
        <v>#REF!</v>
      </c>
      <c r="G242" s="478" t="e">
        <f t="shared" si="67"/>
        <v>#REF!</v>
      </c>
      <c r="H242" s="478" t="e">
        <f t="shared" si="67"/>
        <v>#REF!</v>
      </c>
      <c r="I242" s="478" t="e">
        <f t="shared" si="67"/>
        <v>#REF!</v>
      </c>
      <c r="J242" s="479" t="e">
        <f t="shared" si="67"/>
        <v>#REF!</v>
      </c>
      <c r="K242" s="253"/>
      <c r="L242" s="253"/>
      <c r="M242" s="263"/>
      <c r="N242" s="252"/>
      <c r="O242" s="252"/>
      <c r="P242" s="252"/>
      <c r="Q242" s="252"/>
      <c r="R242" s="252"/>
    </row>
    <row r="243" spans="1:19" ht="13.15">
      <c r="A243" s="335"/>
      <c r="B243" s="660" t="s">
        <v>57</v>
      </c>
      <c r="C243" s="660"/>
      <c r="D243" s="660"/>
      <c r="E243" s="442" t="e">
        <f ca="1">SUMIF($A$214:$D$242,"*Total Trip", E214:E242)</f>
        <v>#REF!</v>
      </c>
      <c r="F243" s="442" t="e">
        <f t="shared" ref="F243:I243" ca="1" si="68">SUMIF($A$214:$D$242,"*Total Trip", F214:F242)</f>
        <v>#REF!</v>
      </c>
      <c r="G243" s="442" t="e">
        <f t="shared" ca="1" si="68"/>
        <v>#REF!</v>
      </c>
      <c r="H243" s="442" t="e">
        <f t="shared" ca="1" si="68"/>
        <v>#REF!</v>
      </c>
      <c r="I243" s="442" t="e">
        <f t="shared" ca="1" si="68"/>
        <v>#REF!</v>
      </c>
      <c r="J243" s="443" t="e">
        <f ca="1">SUM(E243:I243)</f>
        <v>#REF!</v>
      </c>
      <c r="K243" s="253"/>
      <c r="L243" s="253"/>
      <c r="M243" s="254"/>
      <c r="N243" s="253"/>
      <c r="O243" s="253"/>
      <c r="P243" s="253"/>
      <c r="Q243" s="254"/>
      <c r="R243" s="252"/>
      <c r="S243" s="252"/>
    </row>
    <row r="244" spans="1:19">
      <c r="A244" s="284"/>
      <c r="B244" s="285"/>
      <c r="C244" s="285"/>
      <c r="D244" s="285"/>
      <c r="E244" s="285"/>
      <c r="F244" s="285"/>
      <c r="G244" s="286"/>
      <c r="H244" s="286"/>
      <c r="I244" s="286"/>
      <c r="J244" s="336"/>
      <c r="K244" s="286"/>
      <c r="L244" s="286"/>
      <c r="M244" s="252"/>
      <c r="N244" s="263"/>
      <c r="O244" s="263"/>
      <c r="P244" s="263"/>
      <c r="Q244" s="252"/>
      <c r="R244" s="252"/>
      <c r="S244" s="252"/>
    </row>
    <row r="245" spans="1:19">
      <c r="A245" s="288" t="s">
        <v>47</v>
      </c>
      <c r="J245" s="290"/>
      <c r="M245" s="252"/>
      <c r="N245" s="263"/>
      <c r="O245" s="263"/>
      <c r="P245" s="263"/>
      <c r="Q245" s="252"/>
      <c r="R245" s="252"/>
      <c r="S245" s="252"/>
    </row>
    <row r="246" spans="1:19">
      <c r="A246" s="8"/>
      <c r="B246" s="600" t="e">
        <f>IF('Cumulative Budget Request '!#REF!='Split budget (C)'!$L$1,'Cumulative Budget Request '!B185,0)</f>
        <v>#REF!</v>
      </c>
      <c r="C246" s="257"/>
      <c r="E246" s="249" t="e">
        <f>IF('Cumulative Budget Request '!#REF!='Split budget (C)'!$L$1,'Cumulative Budget Request '!E185,0)</f>
        <v>#REF!</v>
      </c>
      <c r="F246" s="249" t="e">
        <f>IF('Cumulative Budget Request '!#REF!='Split budget (C)'!$L$1,'Cumulative Budget Request '!F185,0)</f>
        <v>#REF!</v>
      </c>
      <c r="G246" s="249" t="e">
        <f>IF('Cumulative Budget Request '!#REF!='Split budget (C)'!$L$1,'Cumulative Budget Request '!#REF!,0)</f>
        <v>#REF!</v>
      </c>
      <c r="H246" s="249" t="e">
        <f>IF('Cumulative Budget Request '!#REF!='Split budget (C)'!$L$1,'Cumulative Budget Request '!#REF!,0)</f>
        <v>#REF!</v>
      </c>
      <c r="I246" s="249" t="e">
        <f>IF('Cumulative Budget Request '!#REF!='Split budget (C)'!$L$1,'Cumulative Budget Request '!#REF!,0)</f>
        <v>#REF!</v>
      </c>
      <c r="J246" s="441" t="e">
        <f>SUM(E246:I246)</f>
        <v>#REF!</v>
      </c>
      <c r="K246" s="252"/>
      <c r="L246" s="247"/>
      <c r="M246" s="252"/>
      <c r="N246" s="252"/>
      <c r="O246" s="252"/>
      <c r="P246" s="252"/>
      <c r="Q246" s="252"/>
    </row>
    <row r="247" spans="1:19">
      <c r="A247" s="8"/>
      <c r="B247" s="600" t="e">
        <f>IF('Cumulative Budget Request '!#REF!='Split budget (C)'!$L$1,'Cumulative Budget Request '!#REF!,0)</f>
        <v>#REF!</v>
      </c>
      <c r="C247" s="257"/>
      <c r="E247" s="249" t="e">
        <f>IF('Cumulative Budget Request '!#REF!='Split budget (C)'!$L$1,'Cumulative Budget Request '!#REF!,0)</f>
        <v>#REF!</v>
      </c>
      <c r="F247" s="249" t="e">
        <f>IF('Cumulative Budget Request '!#REF!='Split budget (C)'!$L$1,'Cumulative Budget Request '!#REF!,0)</f>
        <v>#REF!</v>
      </c>
      <c r="G247" s="249" t="e">
        <f>IF('Cumulative Budget Request '!#REF!='Split budget (C)'!$L$1,'Cumulative Budget Request '!#REF!,0)</f>
        <v>#REF!</v>
      </c>
      <c r="H247" s="249" t="e">
        <f>IF('Cumulative Budget Request '!#REF!='Split budget (C)'!$L$1,'Cumulative Budget Request '!#REF!,0)</f>
        <v>#REF!</v>
      </c>
      <c r="I247" s="249" t="e">
        <f>IF('Cumulative Budget Request '!#REF!='Split budget (C)'!$L$1,'Cumulative Budget Request '!#REF!,0)</f>
        <v>#REF!</v>
      </c>
      <c r="J247" s="441" t="e">
        <f t="shared" ref="J247:J248" si="69">SUM(E247:I247)</f>
        <v>#REF!</v>
      </c>
      <c r="K247" s="252"/>
      <c r="L247" s="247"/>
      <c r="M247" s="252"/>
      <c r="N247" s="252"/>
      <c r="O247" s="252"/>
      <c r="P247" s="252"/>
      <c r="Q247" s="252"/>
    </row>
    <row r="248" spans="1:19">
      <c r="A248" s="8"/>
      <c r="B248" s="600" t="e">
        <f>IF('Cumulative Budget Request '!#REF!='Split budget (C)'!$L$1,'Cumulative Budget Request '!#REF!,0)</f>
        <v>#REF!</v>
      </c>
      <c r="C248" s="257"/>
      <c r="E248" s="249" t="e">
        <f>IF('Cumulative Budget Request '!#REF!='Split budget (C)'!$L$1,'Cumulative Budget Request '!#REF!,0)</f>
        <v>#REF!</v>
      </c>
      <c r="F248" s="249" t="e">
        <f>IF('Cumulative Budget Request '!#REF!='Split budget (C)'!$L$1,'Cumulative Budget Request '!#REF!,0)</f>
        <v>#REF!</v>
      </c>
      <c r="G248" s="249" t="e">
        <f>IF('Cumulative Budget Request '!#REF!='Split budget (C)'!$L$1,'Cumulative Budget Request '!#REF!,0)</f>
        <v>#REF!</v>
      </c>
      <c r="H248" s="249" t="e">
        <f>IF('Cumulative Budget Request '!#REF!='Split budget (C)'!$L$1,'Cumulative Budget Request '!#REF!,0)</f>
        <v>#REF!</v>
      </c>
      <c r="I248" s="249" t="e">
        <f>IF('Cumulative Budget Request '!#REF!='Split budget (C)'!$L$1,'Cumulative Budget Request '!#REF!,0)</f>
        <v>#REF!</v>
      </c>
      <c r="J248" s="441" t="e">
        <f t="shared" si="69"/>
        <v>#REF!</v>
      </c>
      <c r="K248" s="252"/>
      <c r="L248" s="247"/>
      <c r="M248" s="252"/>
      <c r="N248" s="252"/>
      <c r="O248" s="252"/>
      <c r="P248" s="252"/>
      <c r="Q248" s="252"/>
    </row>
    <row r="249" spans="1:19">
      <c r="A249" s="8"/>
      <c r="B249" s="600" t="e">
        <f>IF('Cumulative Budget Request '!#REF!='Split budget (C)'!$L$1,'Cumulative Budget Request '!#REF!,0)</f>
        <v>#REF!</v>
      </c>
      <c r="C249" s="257"/>
      <c r="E249" s="249" t="e">
        <f>IF('Cumulative Budget Request '!#REF!='Split budget (C)'!$L$1,'Cumulative Budget Request '!#REF!,0)</f>
        <v>#REF!</v>
      </c>
      <c r="F249" s="249" t="e">
        <f>IF('Cumulative Budget Request '!#REF!='Split budget (C)'!$L$1,'Cumulative Budget Request '!#REF!,0)</f>
        <v>#REF!</v>
      </c>
      <c r="G249" s="249" t="e">
        <f>IF('Cumulative Budget Request '!#REF!='Split budget (C)'!$L$1,'Cumulative Budget Request '!#REF!,0)</f>
        <v>#REF!</v>
      </c>
      <c r="H249" s="249" t="e">
        <f>IF('Cumulative Budget Request '!#REF!='Split budget (C)'!$L$1,'Cumulative Budget Request '!#REF!,0)</f>
        <v>#REF!</v>
      </c>
      <c r="I249" s="249" t="e">
        <f>IF('Cumulative Budget Request '!#REF!='Split budget (C)'!$L$1,'Cumulative Budget Request '!#REF!,0)</f>
        <v>#REF!</v>
      </c>
      <c r="J249" s="441" t="e">
        <f>SUM(E249:I249)</f>
        <v>#REF!</v>
      </c>
      <c r="K249" s="252"/>
      <c r="L249" s="247"/>
      <c r="M249" s="252"/>
      <c r="N249" s="252"/>
      <c r="O249" s="252"/>
      <c r="P249" s="252"/>
      <c r="Q249" s="252"/>
    </row>
    <row r="250" spans="1:19" ht="13.15">
      <c r="A250" s="111"/>
      <c r="B250" s="660" t="s">
        <v>35</v>
      </c>
      <c r="C250" s="660"/>
      <c r="D250" s="660"/>
      <c r="E250" s="442" t="e">
        <f>SUM(E246:E249)</f>
        <v>#REF!</v>
      </c>
      <c r="F250" s="442" t="e">
        <f t="shared" ref="F250:J250" si="70">SUM(F246:F249)</f>
        <v>#REF!</v>
      </c>
      <c r="G250" s="442" t="e">
        <f t="shared" si="70"/>
        <v>#REF!</v>
      </c>
      <c r="H250" s="442" t="e">
        <f t="shared" si="70"/>
        <v>#REF!</v>
      </c>
      <c r="I250" s="442" t="e">
        <f t="shared" si="70"/>
        <v>#REF!</v>
      </c>
      <c r="J250" s="443" t="e">
        <f t="shared" si="70"/>
        <v>#REF!</v>
      </c>
      <c r="K250" s="252"/>
      <c r="L250" s="247"/>
      <c r="M250" s="252"/>
      <c r="N250" s="252"/>
      <c r="O250" s="252"/>
      <c r="P250" s="252"/>
      <c r="Q250" s="252"/>
    </row>
    <row r="251" spans="1:19">
      <c r="A251" s="8"/>
      <c r="G251" s="268"/>
      <c r="H251" s="268"/>
      <c r="I251" s="268"/>
      <c r="J251" s="281"/>
      <c r="K251" s="276"/>
      <c r="L251" s="267"/>
      <c r="M251" s="252"/>
      <c r="N251" s="263"/>
      <c r="O251" s="263"/>
      <c r="P251" s="263"/>
      <c r="Q251" s="252"/>
      <c r="R251" s="252"/>
      <c r="S251" s="252"/>
    </row>
    <row r="252" spans="1:19" ht="13.5" customHeight="1">
      <c r="A252" s="288" t="s">
        <v>173</v>
      </c>
      <c r="B252" s="257"/>
      <c r="J252" s="290"/>
      <c r="K252" s="252"/>
      <c r="L252" s="247"/>
      <c r="M252" s="252"/>
      <c r="N252" s="252"/>
      <c r="O252" s="252"/>
      <c r="P252" s="252"/>
      <c r="Q252" s="252"/>
    </row>
    <row r="253" spans="1:19" ht="13.5" customHeight="1">
      <c r="A253" s="288"/>
      <c r="B253" s="600" t="e">
        <f>IF('Cumulative Budget Request '!#REF!='Split budget (C)'!$L$1,'Cumulative Budget Request '!B189,0)</f>
        <v>#REF!</v>
      </c>
      <c r="C253" s="257"/>
      <c r="E253" s="249" t="e">
        <f>IF('Cumulative Budget Request '!#REF!='Split budget (C)'!$L$1,'Cumulative Budget Request '!E189,0)</f>
        <v>#REF!</v>
      </c>
      <c r="F253" s="249" t="e">
        <f>IF('Cumulative Budget Request '!#REF!='Split budget (C)'!$L$1,'Cumulative Budget Request '!F189,0)</f>
        <v>#REF!</v>
      </c>
      <c r="G253" s="249" t="e">
        <f>IF('Cumulative Budget Request '!#REF!='Split budget (C)'!$L$1,'Cumulative Budget Request '!#REF!,0)</f>
        <v>#REF!</v>
      </c>
      <c r="H253" s="249" t="e">
        <f>IF('Cumulative Budget Request '!#REF!='Split budget (C)'!$L$1,'Cumulative Budget Request '!#REF!,0)</f>
        <v>#REF!</v>
      </c>
      <c r="I253" s="249" t="e">
        <f>IF('Cumulative Budget Request '!#REF!='Split budget (C)'!$L$1,'Cumulative Budget Request '!#REF!,0)</f>
        <v>#REF!</v>
      </c>
      <c r="J253" s="441" t="e">
        <f>SUM(E253:I253)</f>
        <v>#REF!</v>
      </c>
      <c r="K253" s="252"/>
      <c r="L253" s="247"/>
      <c r="M253" s="252"/>
      <c r="N253" s="252"/>
      <c r="O253" s="252"/>
      <c r="P253" s="252"/>
      <c r="Q253" s="252"/>
    </row>
    <row r="254" spans="1:19" ht="13.5" customHeight="1">
      <c r="A254" s="288"/>
      <c r="B254" s="600" t="e">
        <f>IF('Cumulative Budget Request '!#REF!='Split budget (C)'!$L$1,'Cumulative Budget Request '!B190,0)</f>
        <v>#REF!</v>
      </c>
      <c r="C254" s="257"/>
      <c r="E254" s="249" t="e">
        <f>IF('Cumulative Budget Request '!#REF!='Split budget (C)'!$L$1,'Cumulative Budget Request '!E190,0)</f>
        <v>#REF!</v>
      </c>
      <c r="F254" s="249" t="e">
        <f>IF('Cumulative Budget Request '!#REF!='Split budget (C)'!$L$1,'Cumulative Budget Request '!F190,0)</f>
        <v>#REF!</v>
      </c>
      <c r="G254" s="249" t="e">
        <f>IF('Cumulative Budget Request '!#REF!='Split budget (C)'!$L$1,'Cumulative Budget Request '!#REF!,0)</f>
        <v>#REF!</v>
      </c>
      <c r="H254" s="249" t="e">
        <f>IF('Cumulative Budget Request '!#REF!='Split budget (C)'!$L$1,'Cumulative Budget Request '!#REF!,0)</f>
        <v>#REF!</v>
      </c>
      <c r="I254" s="249" t="e">
        <f>IF('Cumulative Budget Request '!#REF!='Split budget (C)'!$L$1,'Cumulative Budget Request '!#REF!,0)</f>
        <v>#REF!</v>
      </c>
      <c r="J254" s="441" t="e">
        <f>SUM(E254:I254)</f>
        <v>#REF!</v>
      </c>
      <c r="K254" s="252"/>
      <c r="L254" s="247"/>
      <c r="M254" s="252"/>
      <c r="N254" s="252"/>
      <c r="O254" s="252"/>
      <c r="P254" s="252"/>
      <c r="Q254" s="252"/>
    </row>
    <row r="255" spans="1:19" ht="13.15">
      <c r="A255" s="342"/>
      <c r="B255" s="660" t="s">
        <v>79</v>
      </c>
      <c r="C255" s="660"/>
      <c r="D255" s="660"/>
      <c r="E255" s="442" t="e">
        <f>SUM(E253:E254)</f>
        <v>#REF!</v>
      </c>
      <c r="F255" s="442" t="e">
        <f>SUM(F253:F254)</f>
        <v>#REF!</v>
      </c>
      <c r="G255" s="442" t="e">
        <f t="shared" ref="G255:I255" si="71">SUM(G253:G254)</f>
        <v>#REF!</v>
      </c>
      <c r="H255" s="442" t="e">
        <f t="shared" si="71"/>
        <v>#REF!</v>
      </c>
      <c r="I255" s="442" t="e">
        <f t="shared" si="71"/>
        <v>#REF!</v>
      </c>
      <c r="J255" s="443" t="e">
        <f>SUM(J253:J254)</f>
        <v>#REF!</v>
      </c>
      <c r="K255" s="252"/>
      <c r="L255" s="247"/>
      <c r="M255" s="252"/>
    </row>
    <row r="256" spans="1:19">
      <c r="A256" s="8"/>
      <c r="D256" s="558"/>
      <c r="E256" s="268"/>
      <c r="F256" s="268"/>
      <c r="G256" s="268"/>
      <c r="H256" s="268"/>
      <c r="I256" s="276"/>
      <c r="J256" s="291"/>
      <c r="K256" s="252"/>
      <c r="L256" s="247"/>
      <c r="M256" s="252"/>
      <c r="N256" s="252"/>
      <c r="O256" s="252"/>
      <c r="P256" s="252"/>
      <c r="Q256" s="252"/>
    </row>
    <row r="257" spans="1:41">
      <c r="A257" s="288" t="s">
        <v>48</v>
      </c>
      <c r="D257" s="558"/>
      <c r="E257" s="268"/>
      <c r="F257" s="268"/>
      <c r="G257" s="268"/>
      <c r="H257" s="268"/>
      <c r="I257" s="276"/>
      <c r="J257" s="291"/>
      <c r="K257" s="252"/>
      <c r="L257" s="247"/>
      <c r="M257" s="252"/>
      <c r="N257" s="263"/>
      <c r="O257" s="263"/>
      <c r="P257" s="263"/>
      <c r="Q257" s="252"/>
      <c r="R257" s="252"/>
      <c r="S257" s="252"/>
    </row>
    <row r="258" spans="1:41">
      <c r="B258" s="600" t="e">
        <f>IF('Cumulative Budget Request '!#REF!='Split budget (C)'!$L$1,'Cumulative Budget Request '!B194,0)</f>
        <v>#REF!</v>
      </c>
      <c r="C258" s="257"/>
      <c r="E258" s="249" t="e">
        <f>IF('Cumulative Budget Request '!#REF!='Split budget (C)'!$L$1,'Cumulative Budget Request '!E194,0)</f>
        <v>#REF!</v>
      </c>
      <c r="F258" s="249" t="e">
        <f>IF('Cumulative Budget Request '!#REF!='Split budget (C)'!$L$1,'Cumulative Budget Request '!F194,0)</f>
        <v>#REF!</v>
      </c>
      <c r="G258" s="249" t="e">
        <f>IF('Cumulative Budget Request '!#REF!='Split budget (C)'!$L$1,'Cumulative Budget Request '!#REF!,0)</f>
        <v>#REF!</v>
      </c>
      <c r="H258" s="249" t="e">
        <f>IF('Cumulative Budget Request '!#REF!='Split budget (C)'!$L$1,'Cumulative Budget Request '!#REF!,0)</f>
        <v>#REF!</v>
      </c>
      <c r="I258" s="249" t="e">
        <f>IF('Cumulative Budget Request '!#REF!='Split budget (C)'!$L$1,'Cumulative Budget Request '!#REF!,0)</f>
        <v>#REF!</v>
      </c>
      <c r="J258" s="441" t="e">
        <f t="shared" ref="J258:J264" si="72">SUM(E258:I258)</f>
        <v>#REF!</v>
      </c>
      <c r="K258" s="252"/>
      <c r="L258" s="247"/>
      <c r="M258" s="252"/>
      <c r="N258" s="252"/>
      <c r="O258" s="252"/>
      <c r="P258" s="252"/>
      <c r="Q258" s="252"/>
    </row>
    <row r="259" spans="1:41">
      <c r="B259" s="600" t="e">
        <f>IF('Cumulative Budget Request '!#REF!='Split budget (C)'!$L$1,'Cumulative Budget Request '!B195,0)</f>
        <v>#REF!</v>
      </c>
      <c r="C259" s="257"/>
      <c r="E259" s="249" t="e">
        <f>IF('Cumulative Budget Request '!#REF!='Split budget (C)'!$L$1,'Cumulative Budget Request '!E195,0)</f>
        <v>#REF!</v>
      </c>
      <c r="F259" s="249" t="e">
        <f>IF('Cumulative Budget Request '!#REF!='Split budget (C)'!$L$1,'Cumulative Budget Request '!F195,0)</f>
        <v>#REF!</v>
      </c>
      <c r="G259" s="249" t="e">
        <f>IF('Cumulative Budget Request '!#REF!='Split budget (C)'!$L$1,'Cumulative Budget Request '!#REF!,0)</f>
        <v>#REF!</v>
      </c>
      <c r="H259" s="249" t="e">
        <f>IF('Cumulative Budget Request '!#REF!='Split budget (C)'!$L$1,'Cumulative Budget Request '!#REF!,0)</f>
        <v>#REF!</v>
      </c>
      <c r="I259" s="249" t="e">
        <f>IF('Cumulative Budget Request '!#REF!='Split budget (C)'!$L$1,'Cumulative Budget Request '!#REF!,0)</f>
        <v>#REF!</v>
      </c>
      <c r="J259" s="441" t="e">
        <f t="shared" si="72"/>
        <v>#REF!</v>
      </c>
      <c r="K259" s="252"/>
      <c r="L259" s="247"/>
      <c r="M259" s="254"/>
      <c r="N259" s="252"/>
      <c r="O259" s="252"/>
      <c r="P259" s="252"/>
      <c r="Q259" s="252"/>
    </row>
    <row r="260" spans="1:41">
      <c r="B260" s="600" t="e">
        <f>IF('Cumulative Budget Request '!#REF!='Split budget (C)'!$L$1,'Cumulative Budget Request '!B196,0)</f>
        <v>#REF!</v>
      </c>
      <c r="C260" s="257"/>
      <c r="E260" s="249" t="e">
        <f>IF('Cumulative Budget Request '!#REF!='Split budget (C)'!$L$1,'Cumulative Budget Request '!E196,0)</f>
        <v>#REF!</v>
      </c>
      <c r="F260" s="249" t="e">
        <f>IF('Cumulative Budget Request '!#REF!='Split budget (C)'!$L$1,'Cumulative Budget Request '!F196,0)</f>
        <v>#REF!</v>
      </c>
      <c r="G260" s="249" t="e">
        <f>IF('Cumulative Budget Request '!#REF!='Split budget (C)'!$L$1,'Cumulative Budget Request '!#REF!,0)</f>
        <v>#REF!</v>
      </c>
      <c r="H260" s="249" t="e">
        <f>IF('Cumulative Budget Request '!#REF!='Split budget (C)'!$L$1,'Cumulative Budget Request '!#REF!,0)</f>
        <v>#REF!</v>
      </c>
      <c r="I260" s="249" t="e">
        <f>IF('Cumulative Budget Request '!#REF!='Split budget (C)'!$L$1,'Cumulative Budget Request '!#REF!,0)</f>
        <v>#REF!</v>
      </c>
      <c r="J260" s="441" t="e">
        <f t="shared" si="72"/>
        <v>#REF!</v>
      </c>
      <c r="K260" s="253"/>
      <c r="L260" s="253"/>
      <c r="M260" s="254"/>
      <c r="N260" s="252"/>
      <c r="O260" s="252"/>
      <c r="P260" s="252"/>
      <c r="Q260" s="252"/>
    </row>
    <row r="261" spans="1:41">
      <c r="B261" s="600" t="e">
        <f>IF('Cumulative Budget Request '!#REF!='Split budget (C)'!$L$1,'Cumulative Budget Request '!B197,0)</f>
        <v>#REF!</v>
      </c>
      <c r="C261" s="257"/>
      <c r="E261" s="249" t="e">
        <f>IF('Cumulative Budget Request '!#REF!='Split budget (C)'!$L$1,'Cumulative Budget Request '!E197,0)</f>
        <v>#REF!</v>
      </c>
      <c r="F261" s="249" t="e">
        <f>IF('Cumulative Budget Request '!#REF!='Split budget (C)'!$L$1,'Cumulative Budget Request '!F197,0)</f>
        <v>#REF!</v>
      </c>
      <c r="G261" s="249" t="e">
        <f>IF('Cumulative Budget Request '!#REF!='Split budget (C)'!$L$1,'Cumulative Budget Request '!#REF!,0)</f>
        <v>#REF!</v>
      </c>
      <c r="H261" s="249" t="e">
        <f>IF('Cumulative Budget Request '!#REF!='Split budget (C)'!$L$1,'Cumulative Budget Request '!#REF!,0)</f>
        <v>#REF!</v>
      </c>
      <c r="I261" s="249" t="e">
        <f>IF('Cumulative Budget Request '!#REF!='Split budget (C)'!$L$1,'Cumulative Budget Request '!#REF!,0)</f>
        <v>#REF!</v>
      </c>
      <c r="J261" s="441" t="e">
        <f t="shared" ref="J261" si="73">SUM(E261:I261)</f>
        <v>#REF!</v>
      </c>
      <c r="K261" s="253"/>
      <c r="L261" s="253"/>
      <c r="M261" s="254"/>
      <c r="N261" s="252"/>
      <c r="O261" s="252"/>
      <c r="P261" s="252"/>
      <c r="Q261" s="252"/>
    </row>
    <row r="262" spans="1:41">
      <c r="B262" s="600" t="e">
        <f>IF('Cumulative Budget Request '!#REF!='Split budget (C)'!$L$1,'Cumulative Budget Request '!B197,0)</f>
        <v>#REF!</v>
      </c>
      <c r="C262" s="257"/>
      <c r="E262" s="249" t="e">
        <f>IF('Cumulative Budget Request '!#REF!='Split budget (C)'!$L$1,'Cumulative Budget Request '!E197,0)</f>
        <v>#REF!</v>
      </c>
      <c r="F262" s="249" t="e">
        <f>IF('Cumulative Budget Request '!#REF!='Split budget (C)'!$L$1,'Cumulative Budget Request '!F197,0)</f>
        <v>#REF!</v>
      </c>
      <c r="G262" s="249" t="e">
        <f>IF('Cumulative Budget Request '!#REF!='Split budget (C)'!$L$1,'Cumulative Budget Request '!#REF!,0)</f>
        <v>#REF!</v>
      </c>
      <c r="H262" s="249" t="e">
        <f>IF('Cumulative Budget Request '!#REF!='Split budget (C)'!$L$1,'Cumulative Budget Request '!#REF!,0)</f>
        <v>#REF!</v>
      </c>
      <c r="I262" s="249" t="e">
        <f>IF('Cumulative Budget Request '!#REF!='Split budget (C)'!$L$1,'Cumulative Budget Request '!#REF!,0)</f>
        <v>#REF!</v>
      </c>
      <c r="J262" s="441" t="e">
        <f t="shared" si="72"/>
        <v>#REF!</v>
      </c>
      <c r="K262" s="253"/>
      <c r="L262" s="253"/>
      <c r="M262" s="254"/>
      <c r="N262" s="252"/>
      <c r="O262" s="252"/>
      <c r="P262" s="252"/>
      <c r="Q262" s="252"/>
    </row>
    <row r="263" spans="1:41">
      <c r="B263" s="600" t="e">
        <f>IF('Cumulative Budget Request '!#REF!='Split budget (C)'!$L$1,'Cumulative Budget Request '!B199,0)</f>
        <v>#REF!</v>
      </c>
      <c r="C263" s="257"/>
      <c r="E263" s="249" t="e">
        <f>IF('Cumulative Budget Request '!#REF!='Split budget (C)'!$L$1,'Cumulative Budget Request '!E199,0)</f>
        <v>#REF!</v>
      </c>
      <c r="F263" s="249" t="e">
        <f>IF('Cumulative Budget Request '!#REF!='Split budget (C)'!$L$1,'Cumulative Budget Request '!F199,0)</f>
        <v>#REF!</v>
      </c>
      <c r="G263" s="249" t="e">
        <f>IF('Cumulative Budget Request '!#REF!='Split budget (C)'!$L$1,'Cumulative Budget Request '!#REF!,0)</f>
        <v>#REF!</v>
      </c>
      <c r="H263" s="249" t="e">
        <f>IF('Cumulative Budget Request '!#REF!='Split budget (C)'!$L$1,'Cumulative Budget Request '!#REF!,0)</f>
        <v>#REF!</v>
      </c>
      <c r="I263" s="249" t="e">
        <f>IF('Cumulative Budget Request '!#REF!='Split budget (C)'!$L$1,'Cumulative Budget Request '!#REF!,0)</f>
        <v>#REF!</v>
      </c>
      <c r="J263" s="441" t="e">
        <f t="shared" si="72"/>
        <v>#REF!</v>
      </c>
      <c r="K263" s="253"/>
      <c r="L263" s="253"/>
      <c r="M263" s="254"/>
      <c r="N263" s="252"/>
      <c r="O263" s="252"/>
      <c r="P263" s="252"/>
      <c r="Q263" s="252"/>
    </row>
    <row r="264" spans="1:41">
      <c r="B264" s="600" t="e">
        <f>IF('Cumulative Budget Request '!#REF!='Split budget (C)'!$L$1,'Cumulative Budget Request '!B200,0)</f>
        <v>#REF!</v>
      </c>
      <c r="C264" s="257"/>
      <c r="E264" s="249" t="e">
        <f>IF('Cumulative Budget Request '!#REF!='Split budget (C)'!$L$1,'Cumulative Budget Request '!E200,0)</f>
        <v>#REF!</v>
      </c>
      <c r="F264" s="249" t="e">
        <f>IF('Cumulative Budget Request '!#REF!='Split budget (C)'!$L$1,'Cumulative Budget Request '!F200,0)</f>
        <v>#REF!</v>
      </c>
      <c r="G264" s="249" t="e">
        <f>IF('Cumulative Budget Request '!#REF!='Split budget (C)'!$L$1,'Cumulative Budget Request '!#REF!,0)</f>
        <v>#REF!</v>
      </c>
      <c r="H264" s="249" t="e">
        <f>IF('Cumulative Budget Request '!#REF!='Split budget (C)'!$L$1,'Cumulative Budget Request '!#REF!,0)</f>
        <v>#REF!</v>
      </c>
      <c r="I264" s="249" t="e">
        <f>IF('Cumulative Budget Request '!#REF!='Split budget (C)'!$L$1,'Cumulative Budget Request '!#REF!,0)</f>
        <v>#REF!</v>
      </c>
      <c r="J264" s="441" t="e">
        <f t="shared" si="72"/>
        <v>#REF!</v>
      </c>
      <c r="K264" s="253"/>
      <c r="L264" s="253"/>
      <c r="M264" s="254"/>
      <c r="N264" s="252"/>
      <c r="O264" s="252"/>
      <c r="P264" s="252"/>
      <c r="Q264" s="252"/>
    </row>
    <row r="265" spans="1:41" ht="13.15">
      <c r="A265" s="111"/>
      <c r="B265" s="662" t="s">
        <v>36</v>
      </c>
      <c r="C265" s="662"/>
      <c r="D265" s="662"/>
      <c r="E265" s="442" t="e">
        <f t="shared" ref="E265:J265" si="74">SUM(E258:E264)</f>
        <v>#REF!</v>
      </c>
      <c r="F265" s="442" t="e">
        <f t="shared" si="74"/>
        <v>#REF!</v>
      </c>
      <c r="G265" s="442" t="e">
        <f t="shared" si="74"/>
        <v>#REF!</v>
      </c>
      <c r="H265" s="442" t="e">
        <f t="shared" si="74"/>
        <v>#REF!</v>
      </c>
      <c r="I265" s="442" t="e">
        <f t="shared" si="74"/>
        <v>#REF!</v>
      </c>
      <c r="J265" s="443" t="e">
        <f t="shared" si="74"/>
        <v>#REF!</v>
      </c>
      <c r="K265" s="253"/>
      <c r="L265" s="253"/>
      <c r="M265" s="254"/>
      <c r="N265" s="252"/>
      <c r="O265" s="252"/>
      <c r="P265" s="252"/>
      <c r="Q265" s="252"/>
    </row>
    <row r="266" spans="1:41">
      <c r="A266" s="8"/>
      <c r="G266" s="268"/>
      <c r="H266" s="268"/>
      <c r="I266" s="268"/>
      <c r="J266" s="281"/>
      <c r="K266" s="276"/>
      <c r="L266" s="598"/>
      <c r="M266" s="254"/>
      <c r="N266" s="253"/>
      <c r="O266" s="253"/>
      <c r="P266" s="253"/>
      <c r="Q266" s="254"/>
      <c r="R266" s="252"/>
      <c r="S266" s="252"/>
    </row>
    <row r="267" spans="1:41" ht="13.15" thickBot="1">
      <c r="A267" s="288" t="s">
        <v>206</v>
      </c>
      <c r="J267" s="290"/>
      <c r="L267" s="270"/>
      <c r="M267" s="252"/>
      <c r="N267" s="263"/>
      <c r="O267" s="263"/>
      <c r="P267" s="263"/>
      <c r="Q267" s="252"/>
      <c r="R267" s="252"/>
      <c r="S267" s="252"/>
      <c r="AI267" s="255"/>
      <c r="AJ267" s="255"/>
      <c r="AK267" s="255"/>
      <c r="AL267" s="255"/>
      <c r="AM267" s="255"/>
      <c r="AN267" s="255"/>
      <c r="AO267" s="255"/>
    </row>
    <row r="268" spans="1:41" ht="13.9" thickTop="1" thickBot="1">
      <c r="A268" s="257"/>
      <c r="B268" s="600" t="e">
        <f>IF('Cumulative Budget Request '!#REF!='Split budget (C)'!$L$1,'Cumulative Budget Request '!#REF!,0)</f>
        <v>#REF!</v>
      </c>
      <c r="C268" s="257"/>
      <c r="E268" s="249" t="e">
        <f>IF('Cumulative Budget Request '!#REF!='Split budget (C)'!$L$1,'Cumulative Budget Request '!#REF!,0)</f>
        <v>#REF!</v>
      </c>
      <c r="F268" s="249" t="e">
        <f>IF('Cumulative Budget Request '!#REF!='Split budget (C)'!$L$1,'Cumulative Budget Request '!#REF!,0)</f>
        <v>#REF!</v>
      </c>
      <c r="G268" s="249" t="e">
        <f>IF('Cumulative Budget Request '!#REF!='Split budget (C)'!$L$1,'Cumulative Budget Request '!#REF!,0)</f>
        <v>#REF!</v>
      </c>
      <c r="H268" s="249" t="e">
        <f>IF('Cumulative Budget Request '!#REF!='Split budget (C)'!$L$1,'Cumulative Budget Request '!#REF!,0)</f>
        <v>#REF!</v>
      </c>
      <c r="I268" s="249" t="e">
        <f>IF('Cumulative Budget Request '!#REF!='Split budget (C)'!$L$1,'Cumulative Budget Request '!#REF!,0)</f>
        <v>#REF!</v>
      </c>
      <c r="J268" s="441" t="e">
        <f t="shared" ref="J268:J271" si="75">SUM(E268:I268)</f>
        <v>#REF!</v>
      </c>
      <c r="K268" s="252"/>
      <c r="L268" s="312"/>
      <c r="M268" s="595" t="s">
        <v>207</v>
      </c>
      <c r="N268" s="596"/>
      <c r="O268" s="596"/>
      <c r="P268" s="596"/>
      <c r="Q268" s="597"/>
      <c r="R268" s="259"/>
      <c r="S268" s="259"/>
    </row>
    <row r="269" spans="1:41" ht="13.5" thickTop="1">
      <c r="A269" s="257"/>
      <c r="B269" s="600" t="e">
        <f>IF('Cumulative Budget Request '!#REF!='Split budget (C)'!$L$1,'Cumulative Budget Request '!#REF!,0)</f>
        <v>#REF!</v>
      </c>
      <c r="C269" s="257"/>
      <c r="E269" s="249" t="e">
        <f>IF('Cumulative Budget Request '!#REF!='Split budget (C)'!$L$1,'Cumulative Budget Request '!#REF!,0)</f>
        <v>#REF!</v>
      </c>
      <c r="F269" s="249" t="e">
        <f>IF('Cumulative Budget Request '!#REF!='Split budget (C)'!$L$1,'Cumulative Budget Request '!#REF!,0)</f>
        <v>#REF!</v>
      </c>
      <c r="G269" s="249" t="e">
        <f>IF('Cumulative Budget Request '!#REF!='Split budget (C)'!$L$1,'Cumulative Budget Request '!#REF!,0)</f>
        <v>#REF!</v>
      </c>
      <c r="H269" s="249" t="e">
        <f>IF('Cumulative Budget Request '!#REF!='Split budget (C)'!$L$1,'Cumulative Budget Request '!#REF!,0)</f>
        <v>#REF!</v>
      </c>
      <c r="I269" s="249" t="e">
        <f>IF('Cumulative Budget Request '!#REF!='Split budget (C)'!$L$1,'Cumulative Budget Request '!#REF!,0)</f>
        <v>#REF!</v>
      </c>
      <c r="J269" s="441" t="e">
        <f t="shared" si="75"/>
        <v>#REF!</v>
      </c>
      <c r="K269" s="252"/>
      <c r="L269" s="312"/>
      <c r="M269" s="591" t="s">
        <v>214</v>
      </c>
      <c r="N269" s="592"/>
      <c r="O269" s="592"/>
      <c r="P269" s="593"/>
      <c r="Q269" s="594"/>
      <c r="R269" s="589"/>
      <c r="S269" s="589"/>
      <c r="T269" s="590"/>
      <c r="AI269" s="367"/>
    </row>
    <row r="270" spans="1:41" ht="13.15">
      <c r="A270" s="257"/>
      <c r="B270" s="600" t="e">
        <f>IF('Cumulative Budget Request '!#REF!='Split budget (C)'!$L$1,'Cumulative Budget Request '!#REF!,0)</f>
        <v>#REF!</v>
      </c>
      <c r="C270" s="257"/>
      <c r="E270" s="249" t="e">
        <f>IF('Cumulative Budget Request '!#REF!='Split budget (C)'!$L$1,'Cumulative Budget Request '!#REF!,0)</f>
        <v>#REF!</v>
      </c>
      <c r="F270" s="249" t="e">
        <f>IF('Cumulative Budget Request '!#REF!='Split budget (C)'!$L$1,'Cumulative Budget Request '!#REF!,0)</f>
        <v>#REF!</v>
      </c>
      <c r="G270" s="249" t="e">
        <f>IF('Cumulative Budget Request '!#REF!='Split budget (C)'!$L$1,'Cumulative Budget Request '!#REF!,0)</f>
        <v>#REF!</v>
      </c>
      <c r="H270" s="249" t="e">
        <f>IF('Cumulative Budget Request '!#REF!='Split budget (C)'!$L$1,'Cumulative Budget Request '!#REF!,0)</f>
        <v>#REF!</v>
      </c>
      <c r="I270" s="249" t="e">
        <f>IF('Cumulative Budget Request '!#REF!='Split budget (C)'!$L$1,'Cumulative Budget Request '!#REF!,0)</f>
        <v>#REF!</v>
      </c>
      <c r="J270" s="441" t="e">
        <f t="shared" si="75"/>
        <v>#REF!</v>
      </c>
      <c r="K270" s="252"/>
      <c r="L270" s="312"/>
      <c r="M270" s="701" t="s">
        <v>215</v>
      </c>
      <c r="N270" s="702"/>
      <c r="O270" s="702"/>
      <c r="P270" s="702"/>
      <c r="Q270" s="702"/>
      <c r="R270" s="702"/>
      <c r="S270" s="702"/>
      <c r="T270" s="703"/>
      <c r="AI270" s="366"/>
    </row>
    <row r="271" spans="1:41" ht="13.5" thickBot="1">
      <c r="A271" s="257"/>
      <c r="B271" s="600" t="e">
        <f>IF('Cumulative Budget Request '!#REF!='Split budget (C)'!$L$1,'Cumulative Budget Request '!#REF!,0)</f>
        <v>#REF!</v>
      </c>
      <c r="C271" s="257"/>
      <c r="E271" s="249" t="e">
        <f>IF('Cumulative Budget Request '!#REF!='Split budget (C)'!$L$1,'Cumulative Budget Request '!#REF!,0)</f>
        <v>#REF!</v>
      </c>
      <c r="F271" s="249" t="e">
        <f>IF('Cumulative Budget Request '!#REF!='Split budget (C)'!$L$1,'Cumulative Budget Request '!#REF!,0)</f>
        <v>#REF!</v>
      </c>
      <c r="G271" s="249" t="e">
        <f>IF('Cumulative Budget Request '!#REF!='Split budget (C)'!$L$1,'Cumulative Budget Request '!#REF!,0)</f>
        <v>#REF!</v>
      </c>
      <c r="H271" s="249" t="e">
        <f>IF('Cumulative Budget Request '!#REF!='Split budget (C)'!$L$1,'Cumulative Budget Request '!#REF!,0)</f>
        <v>#REF!</v>
      </c>
      <c r="I271" s="249" t="e">
        <f>IF('Cumulative Budget Request '!#REF!='Split budget (C)'!$L$1,'Cumulative Budget Request '!#REF!,0)</f>
        <v>#REF!</v>
      </c>
      <c r="J271" s="441" t="e">
        <f t="shared" si="75"/>
        <v>#REF!</v>
      </c>
      <c r="K271" s="252"/>
      <c r="L271" s="312"/>
      <c r="M271" s="704" t="s">
        <v>216</v>
      </c>
      <c r="N271" s="705"/>
      <c r="O271" s="705"/>
      <c r="P271" s="705"/>
      <c r="Q271" s="705"/>
      <c r="R271" s="705"/>
      <c r="S271" s="705"/>
      <c r="T271" s="706"/>
      <c r="AI271" s="366"/>
      <c r="AJ271" s="257"/>
    </row>
    <row r="272" spans="1:41" ht="13.15">
      <c r="A272" s="543"/>
      <c r="B272" s="660" t="s">
        <v>208</v>
      </c>
      <c r="C272" s="660"/>
      <c r="D272" s="660"/>
      <c r="E272" s="442" t="e">
        <f>SUM(E268:E271)</f>
        <v>#REF!</v>
      </c>
      <c r="F272" s="442" t="e">
        <f t="shared" ref="F272:J272" si="76">SUM(F268:F271)</f>
        <v>#REF!</v>
      </c>
      <c r="G272" s="442" t="e">
        <f t="shared" si="76"/>
        <v>#REF!</v>
      </c>
      <c r="H272" s="442" t="e">
        <f t="shared" si="76"/>
        <v>#REF!</v>
      </c>
      <c r="I272" s="442" t="e">
        <f t="shared" si="76"/>
        <v>#REF!</v>
      </c>
      <c r="J272" s="443" t="e">
        <f t="shared" si="76"/>
        <v>#REF!</v>
      </c>
      <c r="K272" s="252"/>
      <c r="L272" s="553"/>
      <c r="M272" s="252"/>
      <c r="N272" s="252"/>
      <c r="O272" s="252"/>
      <c r="P272" s="252"/>
      <c r="Q272" s="252"/>
      <c r="AJ272" s="257"/>
    </row>
    <row r="273" spans="1:34">
      <c r="A273" s="8"/>
      <c r="G273" s="268"/>
      <c r="H273" s="268"/>
      <c r="I273" s="268"/>
      <c r="J273" s="281"/>
      <c r="K273" s="276"/>
      <c r="L273" s="267"/>
      <c r="M273" s="254"/>
      <c r="N273" s="253"/>
      <c r="O273" s="253"/>
      <c r="P273" s="253"/>
      <c r="Q273" s="254"/>
      <c r="R273" s="252"/>
      <c r="S273" s="252"/>
    </row>
    <row r="274" spans="1:34" ht="13.15">
      <c r="A274" s="288" t="s">
        <v>129</v>
      </c>
      <c r="E274" s="268"/>
      <c r="F274" s="268"/>
      <c r="G274" s="268"/>
      <c r="H274" s="268"/>
      <c r="I274" s="276"/>
      <c r="J274" s="291"/>
      <c r="K274" s="253"/>
      <c r="L274" s="253"/>
      <c r="M274" s="369" t="s">
        <v>140</v>
      </c>
      <c r="N274" s="370"/>
      <c r="O274" s="370"/>
      <c r="P274" s="370"/>
      <c r="Q274" s="370"/>
      <c r="R274" s="371"/>
      <c r="S274" s="371"/>
      <c r="T274" s="371"/>
    </row>
    <row r="275" spans="1:34" ht="13.15">
      <c r="A275" s="257"/>
      <c r="B275" s="257" t="e">
        <f t="shared" ref="B275:B294" si="77">B341</f>
        <v>#REF!</v>
      </c>
      <c r="C275" s="257" t="str">
        <f>'Cumulative Budget Request '!C204</f>
        <v xml:space="preserve"> </v>
      </c>
      <c r="E275" s="249" t="e">
        <f>IF('Cumulative Budget Request '!#REF!='Split budget (C)'!$L$1,'Cumulative Budget Request '!E204,0)</f>
        <v>#REF!</v>
      </c>
      <c r="F275" s="249" t="e">
        <f>IF('Cumulative Budget Request '!#REF!='Split budget (C)'!$L$1,'Cumulative Budget Request '!F204,0)</f>
        <v>#REF!</v>
      </c>
      <c r="G275" s="249" t="e">
        <f>IF('Cumulative Budget Request '!#REF!='Split budget (C)'!$L$1,'Cumulative Budget Request '!#REF!,0)</f>
        <v>#REF!</v>
      </c>
      <c r="H275" s="249" t="e">
        <f>IF('Cumulative Budget Request '!#REF!='Split budget (C)'!$L$1,'Cumulative Budget Request '!#REF!,0)</f>
        <v>#REF!</v>
      </c>
      <c r="I275" s="249" t="e">
        <f>IF('Cumulative Budget Request '!#REF!='Split budget (C)'!$L$1,'Cumulative Budget Request '!#REF!,0)</f>
        <v>#REF!</v>
      </c>
      <c r="J275" s="441" t="e">
        <f>SUM(E275:I275)</f>
        <v>#REF!</v>
      </c>
      <c r="K275" s="253"/>
      <c r="L275" s="253"/>
      <c r="M275" s="372" t="s">
        <v>139</v>
      </c>
      <c r="N275" s="373"/>
      <c r="O275" s="373"/>
      <c r="P275" s="373"/>
      <c r="Q275" s="373"/>
      <c r="R275" s="374"/>
      <c r="S275" s="374"/>
      <c r="T275" s="374"/>
    </row>
    <row r="276" spans="1:34" ht="13.15">
      <c r="A276" s="257"/>
      <c r="B276" s="257" t="e">
        <f t="shared" si="77"/>
        <v>#REF!</v>
      </c>
      <c r="C276" s="257" t="str">
        <f>'Cumulative Budget Request '!C205</f>
        <v xml:space="preserve"> </v>
      </c>
      <c r="E276" s="249" t="e">
        <f>IF('Cumulative Budget Request '!#REF!='Split budget (C)'!$L$1,'Cumulative Budget Request '!E205,0)</f>
        <v>#REF!</v>
      </c>
      <c r="F276" s="249" t="e">
        <f>IF('Cumulative Budget Request '!#REF!='Split budget (C)'!$L$1,'Cumulative Budget Request '!F205,0)</f>
        <v>#REF!</v>
      </c>
      <c r="G276" s="249" t="e">
        <f>IF('Cumulative Budget Request '!#REF!='Split budget (C)'!$L$1,'Cumulative Budget Request '!#REF!,0)</f>
        <v>#REF!</v>
      </c>
      <c r="H276" s="249" t="e">
        <f>IF('Cumulative Budget Request '!#REF!='Split budget (C)'!$L$1,'Cumulative Budget Request '!#REF!,0)</f>
        <v>#REF!</v>
      </c>
      <c r="I276" s="249" t="e">
        <f>IF('Cumulative Budget Request '!#REF!='Split budget (C)'!$L$1,'Cumulative Budget Request '!#REF!,0)</f>
        <v>#REF!</v>
      </c>
      <c r="J276" s="441" t="e">
        <f t="shared" ref="J276:J277" si="78">SUM(E276:I276)</f>
        <v>#REF!</v>
      </c>
      <c r="K276" s="253"/>
      <c r="L276" s="253"/>
      <c r="M276" s="372" t="s">
        <v>134</v>
      </c>
      <c r="N276" s="373"/>
      <c r="O276" s="373"/>
      <c r="P276" s="373"/>
      <c r="Q276" s="373"/>
      <c r="R276" s="374"/>
      <c r="S276" s="374"/>
      <c r="T276" s="374"/>
      <c r="AA276" s="394"/>
      <c r="AB276" s="394"/>
      <c r="AC276" s="394"/>
      <c r="AD276" s="394"/>
      <c r="AE276" s="394"/>
      <c r="AF276" s="394"/>
      <c r="AG276" s="394"/>
      <c r="AH276" s="394"/>
    </row>
    <row r="277" spans="1:34">
      <c r="A277" s="257"/>
      <c r="B277" s="257" t="e">
        <f t="shared" si="77"/>
        <v>#REF!</v>
      </c>
      <c r="C277" s="257" t="str">
        <f>'Cumulative Budget Request '!C206</f>
        <v xml:space="preserve"> </v>
      </c>
      <c r="E277" s="249" t="e">
        <f>IF('Cumulative Budget Request '!#REF!='Split budget (C)'!$L$1,'Cumulative Budget Request '!E206,0)</f>
        <v>#REF!</v>
      </c>
      <c r="F277" s="249" t="e">
        <f>IF('Cumulative Budget Request '!#REF!='Split budget (C)'!$L$1,'Cumulative Budget Request '!F206,0)</f>
        <v>#REF!</v>
      </c>
      <c r="G277" s="249" t="e">
        <f>IF('Cumulative Budget Request '!#REF!='Split budget (C)'!$L$1,'Cumulative Budget Request '!#REF!,0)</f>
        <v>#REF!</v>
      </c>
      <c r="H277" s="249" t="e">
        <f>IF('Cumulative Budget Request '!#REF!='Split budget (C)'!$L$1,'Cumulative Budget Request '!#REF!,0)</f>
        <v>#REF!</v>
      </c>
      <c r="I277" s="249" t="e">
        <f>IF('Cumulative Budget Request '!#REF!='Split budget (C)'!$L$1,'Cumulative Budget Request '!#REF!,0)</f>
        <v>#REF!</v>
      </c>
      <c r="J277" s="441" t="e">
        <f t="shared" si="78"/>
        <v>#REF!</v>
      </c>
      <c r="K277" s="253"/>
      <c r="L277" s="253"/>
      <c r="M277" s="254"/>
      <c r="N277" s="252"/>
      <c r="O277" s="252"/>
      <c r="P277" s="252"/>
      <c r="Q277" s="252"/>
      <c r="AA277" s="282"/>
      <c r="AB277" s="282"/>
      <c r="AC277" s="282"/>
      <c r="AD277" s="282"/>
      <c r="AE277" s="282"/>
      <c r="AF277" s="282"/>
      <c r="AG277" s="282"/>
      <c r="AH277" s="282"/>
    </row>
    <row r="278" spans="1:34" hidden="1">
      <c r="A278" s="8"/>
      <c r="B278" s="257" t="e">
        <f t="shared" si="77"/>
        <v>#REF!</v>
      </c>
      <c r="C278" s="257" t="str">
        <f>'Cumulative Budget Request '!C207</f>
        <v xml:space="preserve"> </v>
      </c>
      <c r="E278" s="249" t="e">
        <f>IF('Cumulative Budget Request '!#REF!='Split budget (C)'!$L$1,'Cumulative Budget Request '!E207,0)</f>
        <v>#REF!</v>
      </c>
      <c r="F278" s="249" t="e">
        <f>IF('Cumulative Budget Request '!#REF!='Split budget (C)'!$L$1,'Cumulative Budget Request '!F207,0)</f>
        <v>#REF!</v>
      </c>
      <c r="G278" s="249" t="e">
        <f>IF('Cumulative Budget Request '!#REF!='Split budget (C)'!$L$1,'Cumulative Budget Request '!#REF!,0)</f>
        <v>#REF!</v>
      </c>
      <c r="H278" s="249" t="e">
        <f>IF('Cumulative Budget Request '!#REF!='Split budget (C)'!$L$1,'Cumulative Budget Request '!#REF!,0)</f>
        <v>#REF!</v>
      </c>
      <c r="I278" s="249" t="e">
        <f>IF('Cumulative Budget Request '!#REF!='Split budget (C)'!$L$1,'Cumulative Budget Request '!#REF!,0)</f>
        <v>#REF!</v>
      </c>
      <c r="J278" s="441" t="e">
        <f>SUM(E278:I278)</f>
        <v>#REF!</v>
      </c>
      <c r="K278" s="253"/>
      <c r="L278" s="253"/>
      <c r="M278" s="254"/>
      <c r="N278" s="254"/>
      <c r="O278" s="254"/>
      <c r="P278" s="254"/>
      <c r="AA278" s="394"/>
      <c r="AB278" s="394"/>
      <c r="AC278" s="394"/>
      <c r="AD278" s="394"/>
      <c r="AE278" s="394"/>
      <c r="AF278" s="394"/>
      <c r="AG278" s="394"/>
      <c r="AH278" s="394"/>
    </row>
    <row r="279" spans="1:34" hidden="1">
      <c r="A279" s="8"/>
      <c r="B279" s="257" t="e">
        <f t="shared" si="77"/>
        <v>#REF!</v>
      </c>
      <c r="C279" s="257" t="str">
        <f>'Cumulative Budget Request '!C208</f>
        <v xml:space="preserve"> </v>
      </c>
      <c r="E279" s="249" t="e">
        <f>IF('Cumulative Budget Request '!#REF!='Split budget (C)'!$L$1,'Cumulative Budget Request '!E208,0)</f>
        <v>#REF!</v>
      </c>
      <c r="F279" s="249" t="e">
        <f>IF('Cumulative Budget Request '!#REF!='Split budget (C)'!$L$1,'Cumulative Budget Request '!F208,0)</f>
        <v>#REF!</v>
      </c>
      <c r="G279" s="249" t="e">
        <f>IF('Cumulative Budget Request '!#REF!='Split budget (C)'!$L$1,'Cumulative Budget Request '!#REF!,0)</f>
        <v>#REF!</v>
      </c>
      <c r="H279" s="249" t="e">
        <f>IF('Cumulative Budget Request '!#REF!='Split budget (C)'!$L$1,'Cumulative Budget Request '!#REF!,0)</f>
        <v>#REF!</v>
      </c>
      <c r="I279" s="249" t="e">
        <f>IF('Cumulative Budget Request '!#REF!='Split budget (C)'!$L$1,'Cumulative Budget Request '!#REF!,0)</f>
        <v>#REF!</v>
      </c>
      <c r="J279" s="441" t="e">
        <f t="shared" ref="J279:J294" si="79">SUM(E279:I279)</f>
        <v>#REF!</v>
      </c>
      <c r="K279" s="253"/>
      <c r="L279" s="253"/>
      <c r="M279" s="254"/>
      <c r="N279" s="254"/>
      <c r="O279" s="254"/>
      <c r="P279" s="254"/>
    </row>
    <row r="280" spans="1:34" hidden="1">
      <c r="A280" s="8"/>
      <c r="B280" s="257" t="e">
        <f t="shared" si="77"/>
        <v>#REF!</v>
      </c>
      <c r="C280" s="257" t="str">
        <f>'Cumulative Budget Request '!C209</f>
        <v xml:space="preserve"> </v>
      </c>
      <c r="E280" s="249" t="e">
        <f>IF('Cumulative Budget Request '!#REF!='Split budget (C)'!$L$1,'Cumulative Budget Request '!E209,0)</f>
        <v>#REF!</v>
      </c>
      <c r="F280" s="249" t="e">
        <f>IF('Cumulative Budget Request '!#REF!='Split budget (C)'!$L$1,'Cumulative Budget Request '!F209,0)</f>
        <v>#REF!</v>
      </c>
      <c r="G280" s="249" t="e">
        <f>IF('Cumulative Budget Request '!#REF!='Split budget (C)'!$L$1,'Cumulative Budget Request '!#REF!,0)</f>
        <v>#REF!</v>
      </c>
      <c r="H280" s="249" t="e">
        <f>IF('Cumulative Budget Request '!#REF!='Split budget (C)'!$L$1,'Cumulative Budget Request '!#REF!,0)</f>
        <v>#REF!</v>
      </c>
      <c r="I280" s="249" t="e">
        <f>IF('Cumulative Budget Request '!#REF!='Split budget (C)'!$L$1,'Cumulative Budget Request '!#REF!,0)</f>
        <v>#REF!</v>
      </c>
      <c r="J280" s="441" t="e">
        <f t="shared" si="79"/>
        <v>#REF!</v>
      </c>
      <c r="K280" s="253"/>
      <c r="L280" s="253"/>
      <c r="M280" s="254"/>
      <c r="N280" s="254"/>
      <c r="O280" s="254"/>
      <c r="P280" s="254"/>
    </row>
    <row r="281" spans="1:34" hidden="1">
      <c r="A281" s="8"/>
      <c r="B281" s="257" t="e">
        <f t="shared" si="77"/>
        <v>#REF!</v>
      </c>
      <c r="C281" s="257" t="str">
        <f>'Cumulative Budget Request '!C210</f>
        <v xml:space="preserve"> </v>
      </c>
      <c r="E281" s="249" t="e">
        <f>IF('Cumulative Budget Request '!#REF!='Split budget (C)'!$L$1,'Cumulative Budget Request '!E210,0)</f>
        <v>#REF!</v>
      </c>
      <c r="F281" s="249" t="e">
        <f>IF('Cumulative Budget Request '!#REF!='Split budget (C)'!$L$1,'Cumulative Budget Request '!F210,0)</f>
        <v>#REF!</v>
      </c>
      <c r="G281" s="249" t="e">
        <f>IF('Cumulative Budget Request '!#REF!='Split budget (C)'!$L$1,'Cumulative Budget Request '!#REF!,0)</f>
        <v>#REF!</v>
      </c>
      <c r="H281" s="249" t="e">
        <f>IF('Cumulative Budget Request '!#REF!='Split budget (C)'!$L$1,'Cumulative Budget Request '!#REF!,0)</f>
        <v>#REF!</v>
      </c>
      <c r="I281" s="249" t="e">
        <f>IF('Cumulative Budget Request '!#REF!='Split budget (C)'!$L$1,'Cumulative Budget Request '!#REF!,0)</f>
        <v>#REF!</v>
      </c>
      <c r="J281" s="441" t="e">
        <f t="shared" si="79"/>
        <v>#REF!</v>
      </c>
      <c r="K281" s="253"/>
      <c r="L281" s="253"/>
      <c r="M281" s="254"/>
      <c r="N281" s="254"/>
      <c r="O281" s="254"/>
      <c r="P281" s="254"/>
    </row>
    <row r="282" spans="1:34" hidden="1">
      <c r="A282" s="8"/>
      <c r="B282" s="257" t="e">
        <f t="shared" si="77"/>
        <v>#REF!</v>
      </c>
      <c r="C282" s="257" t="str">
        <f>'Cumulative Budget Request '!C211</f>
        <v xml:space="preserve"> </v>
      </c>
      <c r="E282" s="249" t="e">
        <f>IF('Cumulative Budget Request '!#REF!='Split budget (C)'!$L$1,'Cumulative Budget Request '!E211,0)</f>
        <v>#REF!</v>
      </c>
      <c r="F282" s="249" t="e">
        <f>IF('Cumulative Budget Request '!#REF!='Split budget (C)'!$L$1,'Cumulative Budget Request '!F211,0)</f>
        <v>#REF!</v>
      </c>
      <c r="G282" s="249" t="e">
        <f>IF('Cumulative Budget Request '!#REF!='Split budget (C)'!$L$1,'Cumulative Budget Request '!#REF!,0)</f>
        <v>#REF!</v>
      </c>
      <c r="H282" s="249" t="e">
        <f>IF('Cumulative Budget Request '!#REF!='Split budget (C)'!$L$1,'Cumulative Budget Request '!#REF!,0)</f>
        <v>#REF!</v>
      </c>
      <c r="I282" s="249" t="e">
        <f>IF('Cumulative Budget Request '!#REF!='Split budget (C)'!$L$1,'Cumulative Budget Request '!#REF!,0)</f>
        <v>#REF!</v>
      </c>
      <c r="J282" s="441" t="e">
        <f t="shared" si="79"/>
        <v>#REF!</v>
      </c>
      <c r="K282" s="253"/>
      <c r="L282" s="253"/>
      <c r="M282" s="254"/>
      <c r="N282" s="254"/>
      <c r="O282" s="254"/>
      <c r="P282" s="254"/>
    </row>
    <row r="283" spans="1:34" hidden="1">
      <c r="A283" s="8"/>
      <c r="B283" s="257" t="e">
        <f t="shared" si="77"/>
        <v>#REF!</v>
      </c>
      <c r="C283" s="257" t="str">
        <f>'Cumulative Budget Request '!C212</f>
        <v xml:space="preserve"> </v>
      </c>
      <c r="E283" s="249" t="e">
        <f>IF('Cumulative Budget Request '!#REF!='Split budget (C)'!$L$1,'Cumulative Budget Request '!E212,0)</f>
        <v>#REF!</v>
      </c>
      <c r="F283" s="249" t="e">
        <f>IF('Cumulative Budget Request '!#REF!='Split budget (C)'!$L$1,'Cumulative Budget Request '!F212,0)</f>
        <v>#REF!</v>
      </c>
      <c r="G283" s="249" t="e">
        <f>IF('Cumulative Budget Request '!#REF!='Split budget (C)'!$L$1,'Cumulative Budget Request '!#REF!,0)</f>
        <v>#REF!</v>
      </c>
      <c r="H283" s="249" t="e">
        <f>IF('Cumulative Budget Request '!#REF!='Split budget (C)'!$L$1,'Cumulative Budget Request '!#REF!,0)</f>
        <v>#REF!</v>
      </c>
      <c r="I283" s="249" t="e">
        <f>IF('Cumulative Budget Request '!#REF!='Split budget (C)'!$L$1,'Cumulative Budget Request '!#REF!,0)</f>
        <v>#REF!</v>
      </c>
      <c r="J283" s="441" t="e">
        <f t="shared" si="79"/>
        <v>#REF!</v>
      </c>
      <c r="K283" s="253"/>
      <c r="L283" s="253"/>
      <c r="M283" s="254"/>
      <c r="N283" s="254"/>
      <c r="O283" s="254"/>
      <c r="P283" s="254"/>
      <c r="AA283" s="401"/>
      <c r="AB283" s="401"/>
      <c r="AC283" s="401"/>
      <c r="AD283" s="401"/>
      <c r="AE283" s="401"/>
      <c r="AF283" s="401"/>
      <c r="AG283" s="401"/>
      <c r="AH283" s="401"/>
    </row>
    <row r="284" spans="1:34" hidden="1">
      <c r="A284" s="8"/>
      <c r="B284" s="257" t="e">
        <f t="shared" si="77"/>
        <v>#REF!</v>
      </c>
      <c r="C284" s="257" t="str">
        <f>'Cumulative Budget Request '!C213</f>
        <v xml:space="preserve"> </v>
      </c>
      <c r="E284" s="249" t="e">
        <f>IF('Cumulative Budget Request '!#REF!='Split budget (C)'!$L$1,'Cumulative Budget Request '!E213,0)</f>
        <v>#REF!</v>
      </c>
      <c r="F284" s="249" t="e">
        <f>IF('Cumulative Budget Request '!#REF!='Split budget (C)'!$L$1,'Cumulative Budget Request '!F213,0)</f>
        <v>#REF!</v>
      </c>
      <c r="G284" s="249" t="e">
        <f>IF('Cumulative Budget Request '!#REF!='Split budget (C)'!$L$1,'Cumulative Budget Request '!#REF!,0)</f>
        <v>#REF!</v>
      </c>
      <c r="H284" s="249" t="e">
        <f>IF('Cumulative Budget Request '!#REF!='Split budget (C)'!$L$1,'Cumulative Budget Request '!#REF!,0)</f>
        <v>#REF!</v>
      </c>
      <c r="I284" s="249" t="e">
        <f>IF('Cumulative Budget Request '!#REF!='Split budget (C)'!$L$1,'Cumulative Budget Request '!#REF!,0)</f>
        <v>#REF!</v>
      </c>
      <c r="J284" s="441" t="e">
        <f t="shared" si="79"/>
        <v>#REF!</v>
      </c>
      <c r="K284" s="253"/>
      <c r="L284" s="253"/>
      <c r="M284" s="254"/>
      <c r="N284" s="254"/>
      <c r="O284" s="254"/>
      <c r="P284" s="254"/>
    </row>
    <row r="285" spans="1:34" hidden="1">
      <c r="A285" s="8"/>
      <c r="B285" s="257" t="e">
        <f t="shared" si="77"/>
        <v>#REF!</v>
      </c>
      <c r="C285" s="257" t="str">
        <f>'Cumulative Budget Request '!C214</f>
        <v xml:space="preserve"> </v>
      </c>
      <c r="E285" s="249" t="e">
        <f>IF('Cumulative Budget Request '!#REF!='Split budget (C)'!$L$1,'Cumulative Budget Request '!E214,0)</f>
        <v>#REF!</v>
      </c>
      <c r="F285" s="249" t="e">
        <f>IF('Cumulative Budget Request '!#REF!='Split budget (C)'!$L$1,'Cumulative Budget Request '!F214,0)</f>
        <v>#REF!</v>
      </c>
      <c r="G285" s="249" t="e">
        <f>IF('Cumulative Budget Request '!#REF!='Split budget (C)'!$L$1,'Cumulative Budget Request '!#REF!,0)</f>
        <v>#REF!</v>
      </c>
      <c r="H285" s="249" t="e">
        <f>IF('Cumulative Budget Request '!#REF!='Split budget (C)'!$L$1,'Cumulative Budget Request '!#REF!,0)</f>
        <v>#REF!</v>
      </c>
      <c r="I285" s="249" t="e">
        <f>IF('Cumulative Budget Request '!#REF!='Split budget (C)'!$L$1,'Cumulative Budget Request '!#REF!,0)</f>
        <v>#REF!</v>
      </c>
      <c r="J285" s="441" t="e">
        <f t="shared" si="79"/>
        <v>#REF!</v>
      </c>
      <c r="K285" s="253"/>
      <c r="L285" s="253"/>
      <c r="M285" s="254"/>
      <c r="N285" s="254"/>
      <c r="O285" s="254"/>
      <c r="P285" s="254"/>
      <c r="AA285" s="401"/>
      <c r="AB285" s="401"/>
      <c r="AC285" s="401"/>
      <c r="AD285" s="401"/>
      <c r="AE285" s="401"/>
      <c r="AF285" s="401"/>
      <c r="AG285" s="401"/>
      <c r="AH285" s="401"/>
    </row>
    <row r="286" spans="1:34" hidden="1">
      <c r="A286" s="8"/>
      <c r="B286" s="257" t="e">
        <f t="shared" si="77"/>
        <v>#REF!</v>
      </c>
      <c r="C286" s="257" t="str">
        <f>'Cumulative Budget Request '!C215</f>
        <v xml:space="preserve"> </v>
      </c>
      <c r="E286" s="249" t="e">
        <f>IF('Cumulative Budget Request '!#REF!='Split budget (C)'!$L$1,'Cumulative Budget Request '!E215,0)</f>
        <v>#REF!</v>
      </c>
      <c r="F286" s="249" t="e">
        <f>IF('Cumulative Budget Request '!#REF!='Split budget (C)'!$L$1,'Cumulative Budget Request '!F215,0)</f>
        <v>#REF!</v>
      </c>
      <c r="G286" s="249" t="e">
        <f>IF('Cumulative Budget Request '!#REF!='Split budget (C)'!$L$1,'Cumulative Budget Request '!#REF!,0)</f>
        <v>#REF!</v>
      </c>
      <c r="H286" s="249" t="e">
        <f>IF('Cumulative Budget Request '!#REF!='Split budget (C)'!$L$1,'Cumulative Budget Request '!#REF!,0)</f>
        <v>#REF!</v>
      </c>
      <c r="I286" s="249" t="e">
        <f>IF('Cumulative Budget Request '!#REF!='Split budget (C)'!$L$1,'Cumulative Budget Request '!#REF!,0)</f>
        <v>#REF!</v>
      </c>
      <c r="J286" s="441" t="e">
        <f t="shared" si="79"/>
        <v>#REF!</v>
      </c>
      <c r="K286" s="253"/>
      <c r="L286" s="253"/>
      <c r="M286" s="254"/>
      <c r="N286" s="254"/>
      <c r="O286" s="254"/>
      <c r="P286" s="254"/>
    </row>
    <row r="287" spans="1:34" hidden="1">
      <c r="A287" s="8"/>
      <c r="B287" s="257" t="e">
        <f t="shared" si="77"/>
        <v>#REF!</v>
      </c>
      <c r="C287" s="257" t="str">
        <f>'Cumulative Budget Request '!C216</f>
        <v xml:space="preserve"> </v>
      </c>
      <c r="E287" s="249" t="e">
        <f>IF('Cumulative Budget Request '!#REF!='Split budget (C)'!$L$1,'Cumulative Budget Request '!E216,0)</f>
        <v>#REF!</v>
      </c>
      <c r="F287" s="249" t="e">
        <f>IF('Cumulative Budget Request '!#REF!='Split budget (C)'!$L$1,'Cumulative Budget Request '!F216,0)</f>
        <v>#REF!</v>
      </c>
      <c r="G287" s="249" t="e">
        <f>IF('Cumulative Budget Request '!#REF!='Split budget (C)'!$L$1,'Cumulative Budget Request '!#REF!,0)</f>
        <v>#REF!</v>
      </c>
      <c r="H287" s="249" t="e">
        <f>IF('Cumulative Budget Request '!#REF!='Split budget (C)'!$L$1,'Cumulative Budget Request '!#REF!,0)</f>
        <v>#REF!</v>
      </c>
      <c r="I287" s="249" t="e">
        <f>IF('Cumulative Budget Request '!#REF!='Split budget (C)'!$L$1,'Cumulative Budget Request '!#REF!,0)</f>
        <v>#REF!</v>
      </c>
      <c r="J287" s="441" t="e">
        <f t="shared" si="79"/>
        <v>#REF!</v>
      </c>
      <c r="K287" s="253"/>
      <c r="L287" s="253"/>
      <c r="M287" s="254"/>
      <c r="N287" s="254"/>
      <c r="O287" s="254"/>
      <c r="P287" s="254"/>
      <c r="AA287" s="401"/>
      <c r="AB287" s="401"/>
      <c r="AC287" s="401"/>
      <c r="AD287" s="401"/>
      <c r="AE287" s="401"/>
      <c r="AF287" s="401"/>
      <c r="AG287" s="401"/>
      <c r="AH287" s="401"/>
    </row>
    <row r="288" spans="1:34" hidden="1">
      <c r="A288" s="8"/>
      <c r="B288" s="257" t="e">
        <f t="shared" si="77"/>
        <v>#REF!</v>
      </c>
      <c r="C288" s="257" t="str">
        <f>'Cumulative Budget Request '!C217</f>
        <v xml:space="preserve"> </v>
      </c>
      <c r="E288" s="249" t="e">
        <f>IF('Cumulative Budget Request '!#REF!='Split budget (C)'!$L$1,'Cumulative Budget Request '!E217,0)</f>
        <v>#REF!</v>
      </c>
      <c r="F288" s="249" t="e">
        <f>IF('Cumulative Budget Request '!#REF!='Split budget (C)'!$L$1,'Cumulative Budget Request '!F217,0)</f>
        <v>#REF!</v>
      </c>
      <c r="G288" s="249" t="e">
        <f>IF('Cumulative Budget Request '!#REF!='Split budget (C)'!$L$1,'Cumulative Budget Request '!#REF!,0)</f>
        <v>#REF!</v>
      </c>
      <c r="H288" s="249" t="e">
        <f>IF('Cumulative Budget Request '!#REF!='Split budget (C)'!$L$1,'Cumulative Budget Request '!#REF!,0)</f>
        <v>#REF!</v>
      </c>
      <c r="I288" s="249" t="e">
        <f>IF('Cumulative Budget Request '!#REF!='Split budget (C)'!$L$1,'Cumulative Budget Request '!#REF!,0)</f>
        <v>#REF!</v>
      </c>
      <c r="J288" s="441" t="e">
        <f t="shared" si="79"/>
        <v>#REF!</v>
      </c>
      <c r="K288" s="253"/>
      <c r="L288" s="253"/>
      <c r="M288" s="254"/>
      <c r="N288" s="254"/>
      <c r="O288" s="254"/>
      <c r="P288" s="254"/>
    </row>
    <row r="289" spans="1:34" hidden="1">
      <c r="A289" s="8"/>
      <c r="B289" s="257" t="e">
        <f t="shared" si="77"/>
        <v>#REF!</v>
      </c>
      <c r="C289" s="257" t="str">
        <f>'Cumulative Budget Request '!C218</f>
        <v xml:space="preserve"> </v>
      </c>
      <c r="E289" s="249" t="e">
        <f>IF('Cumulative Budget Request '!#REF!='Split budget (C)'!$L$1,'Cumulative Budget Request '!E218,0)</f>
        <v>#REF!</v>
      </c>
      <c r="F289" s="249" t="e">
        <f>IF('Cumulative Budget Request '!#REF!='Split budget (C)'!$L$1,'Cumulative Budget Request '!F218,0)</f>
        <v>#REF!</v>
      </c>
      <c r="G289" s="249" t="e">
        <f>IF('Cumulative Budget Request '!#REF!='Split budget (C)'!$L$1,'Cumulative Budget Request '!#REF!,0)</f>
        <v>#REF!</v>
      </c>
      <c r="H289" s="249" t="e">
        <f>IF('Cumulative Budget Request '!#REF!='Split budget (C)'!$L$1,'Cumulative Budget Request '!#REF!,0)</f>
        <v>#REF!</v>
      </c>
      <c r="I289" s="249" t="e">
        <f>IF('Cumulative Budget Request '!#REF!='Split budget (C)'!$L$1,'Cumulative Budget Request '!#REF!,0)</f>
        <v>#REF!</v>
      </c>
      <c r="J289" s="441" t="e">
        <f t="shared" si="79"/>
        <v>#REF!</v>
      </c>
      <c r="K289" s="253"/>
      <c r="L289" s="253"/>
      <c r="M289" s="254"/>
      <c r="N289" s="254"/>
      <c r="O289" s="254"/>
      <c r="P289" s="254"/>
    </row>
    <row r="290" spans="1:34" hidden="1">
      <c r="A290" s="8"/>
      <c r="B290" s="257" t="e">
        <f t="shared" si="77"/>
        <v>#REF!</v>
      </c>
      <c r="C290" s="257" t="str">
        <f>'Cumulative Budget Request '!C219</f>
        <v xml:space="preserve"> </v>
      </c>
      <c r="E290" s="249" t="e">
        <f>IF('Cumulative Budget Request '!#REF!='Split budget (C)'!$L$1,'Cumulative Budget Request '!E219,0)</f>
        <v>#REF!</v>
      </c>
      <c r="F290" s="249" t="e">
        <f>IF('Cumulative Budget Request '!#REF!='Split budget (C)'!$L$1,'Cumulative Budget Request '!F219,0)</f>
        <v>#REF!</v>
      </c>
      <c r="G290" s="249" t="e">
        <f>IF('Cumulative Budget Request '!#REF!='Split budget (C)'!$L$1,'Cumulative Budget Request '!#REF!,0)</f>
        <v>#REF!</v>
      </c>
      <c r="H290" s="249" t="e">
        <f>IF('Cumulative Budget Request '!#REF!='Split budget (C)'!$L$1,'Cumulative Budget Request '!#REF!,0)</f>
        <v>#REF!</v>
      </c>
      <c r="I290" s="249" t="e">
        <f>IF('Cumulative Budget Request '!#REF!='Split budget (C)'!$L$1,'Cumulative Budget Request '!#REF!,0)</f>
        <v>#REF!</v>
      </c>
      <c r="J290" s="441" t="e">
        <f t="shared" si="79"/>
        <v>#REF!</v>
      </c>
      <c r="K290" s="253"/>
      <c r="L290" s="253"/>
      <c r="M290" s="254"/>
      <c r="N290" s="254"/>
      <c r="O290" s="254"/>
      <c r="P290" s="254"/>
    </row>
    <row r="291" spans="1:34" hidden="1">
      <c r="A291" s="8"/>
      <c r="B291" s="257" t="e">
        <f t="shared" si="77"/>
        <v>#REF!</v>
      </c>
      <c r="C291" s="257" t="str">
        <f>'Cumulative Budget Request '!C220</f>
        <v xml:space="preserve"> </v>
      </c>
      <c r="E291" s="249" t="e">
        <f>IF('Cumulative Budget Request '!#REF!='Split budget (C)'!$L$1,'Cumulative Budget Request '!E220,0)</f>
        <v>#REF!</v>
      </c>
      <c r="F291" s="249" t="e">
        <f>IF('Cumulative Budget Request '!#REF!='Split budget (C)'!$L$1,'Cumulative Budget Request '!F220,0)</f>
        <v>#REF!</v>
      </c>
      <c r="G291" s="249" t="e">
        <f>IF('Cumulative Budget Request '!#REF!='Split budget (C)'!$L$1,'Cumulative Budget Request '!#REF!,0)</f>
        <v>#REF!</v>
      </c>
      <c r="H291" s="249" t="e">
        <f>IF('Cumulative Budget Request '!#REF!='Split budget (C)'!$L$1,'Cumulative Budget Request '!#REF!,0)</f>
        <v>#REF!</v>
      </c>
      <c r="I291" s="249" t="e">
        <f>IF('Cumulative Budget Request '!#REF!='Split budget (C)'!$L$1,'Cumulative Budget Request '!#REF!,0)</f>
        <v>#REF!</v>
      </c>
      <c r="J291" s="441" t="e">
        <f t="shared" si="79"/>
        <v>#REF!</v>
      </c>
      <c r="K291" s="253"/>
      <c r="L291" s="253"/>
      <c r="M291" s="254"/>
      <c r="N291" s="254"/>
      <c r="O291" s="254"/>
      <c r="P291" s="254"/>
    </row>
    <row r="292" spans="1:34" hidden="1">
      <c r="A292" s="8"/>
      <c r="B292" s="257" t="e">
        <f t="shared" si="77"/>
        <v>#REF!</v>
      </c>
      <c r="C292" s="257" t="str">
        <f>'Cumulative Budget Request '!C221</f>
        <v xml:space="preserve"> </v>
      </c>
      <c r="E292" s="249" t="e">
        <f>IF('Cumulative Budget Request '!#REF!='Split budget (C)'!$L$1,'Cumulative Budget Request '!E221,0)</f>
        <v>#REF!</v>
      </c>
      <c r="F292" s="249" t="e">
        <f>IF('Cumulative Budget Request '!#REF!='Split budget (C)'!$L$1,'Cumulative Budget Request '!F221,0)</f>
        <v>#REF!</v>
      </c>
      <c r="G292" s="249" t="e">
        <f>IF('Cumulative Budget Request '!#REF!='Split budget (C)'!$L$1,'Cumulative Budget Request '!#REF!,0)</f>
        <v>#REF!</v>
      </c>
      <c r="H292" s="249" t="e">
        <f>IF('Cumulative Budget Request '!#REF!='Split budget (C)'!$L$1,'Cumulative Budget Request '!#REF!,0)</f>
        <v>#REF!</v>
      </c>
      <c r="I292" s="249" t="e">
        <f>IF('Cumulative Budget Request '!#REF!='Split budget (C)'!$L$1,'Cumulative Budget Request '!#REF!,0)</f>
        <v>#REF!</v>
      </c>
      <c r="J292" s="441" t="e">
        <f t="shared" si="79"/>
        <v>#REF!</v>
      </c>
      <c r="K292" s="253"/>
      <c r="L292" s="253"/>
      <c r="M292" s="254"/>
      <c r="N292" s="254"/>
      <c r="O292" s="254"/>
      <c r="P292" s="254"/>
    </row>
    <row r="293" spans="1:34" hidden="1">
      <c r="A293" s="8"/>
      <c r="B293" s="257" t="e">
        <f t="shared" si="77"/>
        <v>#REF!</v>
      </c>
      <c r="C293" s="257" t="str">
        <f>'Cumulative Budget Request '!C222</f>
        <v xml:space="preserve"> </v>
      </c>
      <c r="E293" s="249" t="e">
        <f>IF('Cumulative Budget Request '!#REF!='Split budget (C)'!$L$1,'Cumulative Budget Request '!E222,0)</f>
        <v>#REF!</v>
      </c>
      <c r="F293" s="249" t="e">
        <f>IF('Cumulative Budget Request '!#REF!='Split budget (C)'!$L$1,'Cumulative Budget Request '!F222,0)</f>
        <v>#REF!</v>
      </c>
      <c r="G293" s="249" t="e">
        <f>IF('Cumulative Budget Request '!#REF!='Split budget (C)'!$L$1,'Cumulative Budget Request '!#REF!,0)</f>
        <v>#REF!</v>
      </c>
      <c r="H293" s="249" t="e">
        <f>IF('Cumulative Budget Request '!#REF!='Split budget (C)'!$L$1,'Cumulative Budget Request '!#REF!,0)</f>
        <v>#REF!</v>
      </c>
      <c r="I293" s="249" t="e">
        <f>IF('Cumulative Budget Request '!#REF!='Split budget (C)'!$L$1,'Cumulative Budget Request '!#REF!,0)</f>
        <v>#REF!</v>
      </c>
      <c r="J293" s="441" t="e">
        <f t="shared" si="79"/>
        <v>#REF!</v>
      </c>
      <c r="K293" s="253"/>
      <c r="L293" s="253"/>
      <c r="M293" s="254"/>
      <c r="N293" s="254"/>
      <c r="O293" s="254"/>
      <c r="P293" s="254"/>
    </row>
    <row r="294" spans="1:34" hidden="1">
      <c r="A294" s="8"/>
      <c r="B294" s="257" t="e">
        <f t="shared" si="77"/>
        <v>#REF!</v>
      </c>
      <c r="C294" s="257" t="str">
        <f>'Cumulative Budget Request '!C223</f>
        <v xml:space="preserve"> </v>
      </c>
      <c r="E294" s="249" t="e">
        <f>IF('Cumulative Budget Request '!#REF!='Split budget (C)'!$L$1,'Cumulative Budget Request '!E223,0)</f>
        <v>#REF!</v>
      </c>
      <c r="F294" s="249" t="e">
        <f>IF('Cumulative Budget Request '!#REF!='Split budget (C)'!$L$1,'Cumulative Budget Request '!F223,0)</f>
        <v>#REF!</v>
      </c>
      <c r="G294" s="249" t="e">
        <f>IF('Cumulative Budget Request '!#REF!='Split budget (C)'!$L$1,'Cumulative Budget Request '!#REF!,0)</f>
        <v>#REF!</v>
      </c>
      <c r="H294" s="249" t="e">
        <f>IF('Cumulative Budget Request '!#REF!='Split budget (C)'!$L$1,'Cumulative Budget Request '!#REF!,0)</f>
        <v>#REF!</v>
      </c>
      <c r="I294" s="249" t="e">
        <f>IF('Cumulative Budget Request '!#REF!='Split budget (C)'!$L$1,'Cumulative Budget Request '!#REF!,0)</f>
        <v>#REF!</v>
      </c>
      <c r="J294" s="441" t="e">
        <f t="shared" si="79"/>
        <v>#REF!</v>
      </c>
      <c r="K294" s="253"/>
      <c r="L294" s="253"/>
      <c r="M294" s="254"/>
      <c r="N294" s="254"/>
      <c r="O294" s="254"/>
      <c r="P294" s="254"/>
    </row>
    <row r="295" spans="1:34" ht="13.15">
      <c r="A295" s="111"/>
      <c r="B295" s="662" t="s">
        <v>130</v>
      </c>
      <c r="C295" s="662"/>
      <c r="D295" s="662"/>
      <c r="E295" s="442" t="e">
        <f t="shared" ref="E295:J295" si="80">SUM(E274:E294)</f>
        <v>#REF!</v>
      </c>
      <c r="F295" s="442" t="e">
        <f t="shared" si="80"/>
        <v>#REF!</v>
      </c>
      <c r="G295" s="442" t="e">
        <f t="shared" si="80"/>
        <v>#REF!</v>
      </c>
      <c r="H295" s="442" t="e">
        <f t="shared" si="80"/>
        <v>#REF!</v>
      </c>
      <c r="I295" s="442" t="e">
        <f t="shared" si="80"/>
        <v>#REF!</v>
      </c>
      <c r="J295" s="443" t="e">
        <f t="shared" si="80"/>
        <v>#REF!</v>
      </c>
      <c r="K295" s="253"/>
      <c r="L295" s="253"/>
      <c r="M295" s="254"/>
      <c r="N295" s="254"/>
      <c r="O295" s="254"/>
      <c r="P295" s="254"/>
    </row>
    <row r="296" spans="1:34">
      <c r="A296" s="8"/>
      <c r="B296" s="257"/>
      <c r="E296" s="268"/>
      <c r="F296" s="268"/>
      <c r="G296" s="268"/>
      <c r="H296" s="268"/>
      <c r="I296" s="274"/>
      <c r="J296" s="291"/>
      <c r="K296" s="253"/>
      <c r="L296" s="253"/>
      <c r="M296" s="254"/>
      <c r="N296" s="254"/>
      <c r="O296" s="254"/>
      <c r="P296" s="254"/>
    </row>
    <row r="297" spans="1:34">
      <c r="A297" s="288" t="s">
        <v>49</v>
      </c>
      <c r="G297" s="268"/>
      <c r="H297" s="268"/>
      <c r="I297" s="268"/>
      <c r="J297" s="281"/>
      <c r="K297" s="268"/>
      <c r="L297" s="268"/>
      <c r="M297" s="253"/>
      <c r="N297" s="253"/>
      <c r="O297" s="253"/>
      <c r="P297" s="253"/>
      <c r="Q297" s="253"/>
      <c r="R297" s="253"/>
      <c r="AA297" s="259"/>
      <c r="AB297" s="259"/>
      <c r="AC297" s="259"/>
    </row>
    <row r="298" spans="1:34">
      <c r="B298" s="600" t="e">
        <f>IF('Cumulative Budget Request '!#REF!='Split budget (C)'!$L$1,'Cumulative Budget Request '!B227,0)</f>
        <v>#REF!</v>
      </c>
      <c r="C298" s="257"/>
      <c r="E298" s="249" t="e">
        <f>IF('Cumulative Budget Request '!#REF!='Split budget (C)'!$L$1,'Cumulative Budget Request '!E227,0)</f>
        <v>#REF!</v>
      </c>
      <c r="F298" s="249" t="e">
        <f>IF('Cumulative Budget Request '!#REF!='Split budget (C)'!$L$1,'Cumulative Budget Request '!F227,0)</f>
        <v>#REF!</v>
      </c>
      <c r="G298" s="249" t="e">
        <f>IF('Cumulative Budget Request '!#REF!='Split budget (C)'!$L$1,'Cumulative Budget Request '!#REF!,0)</f>
        <v>#REF!</v>
      </c>
      <c r="H298" s="249" t="e">
        <f>IF('Cumulative Budget Request '!#REF!='Split budget (C)'!$L$1,'Cumulative Budget Request '!#REF!,0)</f>
        <v>#REF!</v>
      </c>
      <c r="I298" s="249" t="e">
        <f>IF('Cumulative Budget Request '!#REF!='Split budget (C)'!$L$1,'Cumulative Budget Request '!#REF!,0)</f>
        <v>#REF!</v>
      </c>
      <c r="J298" s="441" t="e">
        <f>SUM(E298:I298)</f>
        <v>#REF!</v>
      </c>
      <c r="K298" s="253"/>
      <c r="L298" s="253"/>
      <c r="M298" s="253"/>
      <c r="N298" s="253"/>
      <c r="O298" s="253"/>
      <c r="P298" s="253"/>
      <c r="AA298" s="259"/>
      <c r="AB298" s="259"/>
      <c r="AC298" s="259"/>
    </row>
    <row r="299" spans="1:34" ht="15">
      <c r="B299" s="600" t="e">
        <f>IF('Cumulative Budget Request '!#REF!='Split budget (C)'!$L$1,'Cumulative Budget Request '!B228,0)</f>
        <v>#REF!</v>
      </c>
      <c r="C299" s="257"/>
      <c r="E299" s="249" t="e">
        <f>IF('Cumulative Budget Request '!#REF!='Split budget (C)'!$L$1,'Cumulative Budget Request '!E228,0)</f>
        <v>#REF!</v>
      </c>
      <c r="F299" s="249" t="e">
        <f>IF('Cumulative Budget Request '!#REF!='Split budget (C)'!$L$1,'Cumulative Budget Request '!F228,0)</f>
        <v>#REF!</v>
      </c>
      <c r="G299" s="249" t="e">
        <f>IF('Cumulative Budget Request '!#REF!='Split budget (C)'!$L$1,'Cumulative Budget Request '!#REF!,0)</f>
        <v>#REF!</v>
      </c>
      <c r="H299" s="249" t="e">
        <f>IF('Cumulative Budget Request '!#REF!='Split budget (C)'!$L$1,'Cumulative Budget Request '!#REF!,0)</f>
        <v>#REF!</v>
      </c>
      <c r="I299" s="249" t="e">
        <f>IF('Cumulative Budget Request '!#REF!='Split budget (C)'!$L$1,'Cumulative Budget Request '!#REF!,0)</f>
        <v>#REF!</v>
      </c>
      <c r="J299" s="441" t="e">
        <f t="shared" ref="J299" si="81">SUM(E299:I299)</f>
        <v>#REF!</v>
      </c>
      <c r="K299" s="253"/>
      <c r="L299" s="253"/>
      <c r="M299" s="253"/>
      <c r="N299" s="253"/>
      <c r="O299" s="253"/>
      <c r="P299" s="253"/>
      <c r="AA299" s="347"/>
      <c r="AB299" s="347"/>
      <c r="AC299" s="347"/>
      <c r="AD299" s="347"/>
      <c r="AE299" s="347"/>
      <c r="AF299" s="347"/>
      <c r="AG299" s="347"/>
      <c r="AH299" s="347"/>
    </row>
    <row r="300" spans="1:34" ht="13.15">
      <c r="B300" s="600" t="e">
        <f>IF('Cumulative Budget Request '!#REF!='Split budget (C)'!$L$1,'Cumulative Budget Request '!B229,0)</f>
        <v>#REF!</v>
      </c>
      <c r="C300" s="257"/>
      <c r="E300" s="249" t="e">
        <f>IF('Cumulative Budget Request '!#REF!='Split budget (C)'!$L$1,'Cumulative Budget Request '!E229,0)</f>
        <v>#REF!</v>
      </c>
      <c r="F300" s="249" t="e">
        <f>IF('Cumulative Budget Request '!#REF!='Split budget (C)'!$L$1,'Cumulative Budget Request '!F229,0)</f>
        <v>#REF!</v>
      </c>
      <c r="G300" s="249" t="e">
        <f>IF('Cumulative Budget Request '!#REF!='Split budget (C)'!$L$1,'Cumulative Budget Request '!#REF!,0)</f>
        <v>#REF!</v>
      </c>
      <c r="H300" s="249" t="e">
        <f>IF('Cumulative Budget Request '!#REF!='Split budget (C)'!$L$1,'Cumulative Budget Request '!#REF!,0)</f>
        <v>#REF!</v>
      </c>
      <c r="I300" s="249" t="e">
        <f>IF('Cumulative Budget Request '!#REF!='Split budget (C)'!$L$1,'Cumulative Budget Request '!#REF!,0)</f>
        <v>#REF!</v>
      </c>
      <c r="J300" s="441" t="e">
        <f>SUM(E300:I300)</f>
        <v>#REF!</v>
      </c>
      <c r="K300" s="253"/>
      <c r="L300" s="253"/>
      <c r="M300" s="324"/>
      <c r="N300" s="324"/>
      <c r="O300" s="324"/>
      <c r="P300" s="324"/>
      <c r="Q300" s="324"/>
      <c r="R300" s="324"/>
    </row>
    <row r="301" spans="1:34" ht="12.75" customHeight="1">
      <c r="A301" s="349"/>
      <c r="B301" s="662" t="s">
        <v>67</v>
      </c>
      <c r="C301" s="662"/>
      <c r="D301" s="662"/>
      <c r="E301" s="442" t="e">
        <f t="shared" ref="E301:J301" si="82">SUM(E298:E300)</f>
        <v>#REF!</v>
      </c>
      <c r="F301" s="442" t="e">
        <f t="shared" si="82"/>
        <v>#REF!</v>
      </c>
      <c r="G301" s="442" t="e">
        <f t="shared" si="82"/>
        <v>#REF!</v>
      </c>
      <c r="H301" s="442" t="e">
        <f t="shared" si="82"/>
        <v>#REF!</v>
      </c>
      <c r="I301" s="442" t="e">
        <f t="shared" si="82"/>
        <v>#REF!</v>
      </c>
      <c r="J301" s="443" t="e">
        <f t="shared" si="82"/>
        <v>#REF!</v>
      </c>
      <c r="K301" s="253"/>
      <c r="L301" s="253"/>
      <c r="M301" s="324"/>
      <c r="N301" s="324"/>
      <c r="O301" s="324"/>
      <c r="P301" s="324"/>
      <c r="Q301" s="324"/>
      <c r="R301" s="324"/>
      <c r="S301" s="324"/>
    </row>
    <row r="302" spans="1:34">
      <c r="A302" s="284"/>
      <c r="B302" s="287"/>
      <c r="C302" s="287"/>
      <c r="D302" s="287"/>
      <c r="E302" s="287"/>
      <c r="F302" s="287"/>
      <c r="G302" s="286"/>
      <c r="H302" s="286"/>
      <c r="I302" s="286"/>
      <c r="J302" s="336"/>
      <c r="K302" s="286"/>
      <c r="L302" s="286"/>
      <c r="M302" s="252"/>
      <c r="N302" s="263"/>
      <c r="O302" s="263"/>
      <c r="P302" s="263"/>
      <c r="Q302" s="252"/>
      <c r="R302" s="252"/>
      <c r="S302" s="252"/>
    </row>
    <row r="303" spans="1:34" ht="13.9">
      <c r="A303" s="288" t="s">
        <v>73</v>
      </c>
      <c r="B303" s="259"/>
      <c r="C303" s="383"/>
      <c r="F303" s="250"/>
      <c r="J303" s="290"/>
      <c r="K303" s="252"/>
      <c r="L303" s="247"/>
      <c r="M303" s="325"/>
      <c r="N303" s="252"/>
      <c r="O303" s="252"/>
      <c r="P303" s="252"/>
      <c r="Q303" s="252"/>
    </row>
    <row r="304" spans="1:34">
      <c r="A304" s="600" t="e">
        <f>IF('Cumulative Budget Request '!#REF!='Split budget (C)'!$L$1,'Cumulative Budget Request '!A233,0)</f>
        <v>#REF!</v>
      </c>
      <c r="B304" s="257" t="str">
        <f>'Cumulative Budget Request '!B233</f>
        <v xml:space="preserve"> </v>
      </c>
      <c r="C304" s="257" t="str">
        <f>'Cumulative Budget Request '!C233</f>
        <v xml:space="preserve"> </v>
      </c>
      <c r="E304" s="249" t="e">
        <f>IF('Cumulative Budget Request '!#REF!='Split budget (C)'!$L$1,'Cumulative Budget Request '!E233,0)</f>
        <v>#REF!</v>
      </c>
      <c r="F304" s="249" t="e">
        <f>IF('Cumulative Budget Request '!#REF!='Split budget (C)'!$L$1,'Cumulative Budget Request '!F233,0)</f>
        <v>#REF!</v>
      </c>
      <c r="G304" s="249" t="e">
        <f>IF('Cumulative Budget Request '!#REF!='Split budget (C)'!$L$1,'Cumulative Budget Request '!#REF!,0)</f>
        <v>#REF!</v>
      </c>
      <c r="H304" s="249" t="e">
        <f>IF('Cumulative Budget Request '!#REF!='Split budget (C)'!$L$1,'Cumulative Budget Request '!#REF!,0)</f>
        <v>#REF!</v>
      </c>
      <c r="I304" s="249" t="e">
        <f>IF('Cumulative Budget Request '!#REF!='Split budget (C)'!$L$1,'Cumulative Budget Request '!#REF!,0)</f>
        <v>#REF!</v>
      </c>
      <c r="J304" s="441" t="e">
        <f>SUM(E304:I304)</f>
        <v>#REF!</v>
      </c>
      <c r="K304" s="252"/>
      <c r="L304" s="247"/>
      <c r="M304" s="325"/>
      <c r="N304" s="252"/>
      <c r="O304" s="252"/>
      <c r="P304" s="252"/>
      <c r="Q304" s="252"/>
    </row>
    <row r="305" spans="1:20">
      <c r="A305" s="600" t="e">
        <f>IF('Cumulative Budget Request '!#REF!='Split budget (C)'!$L$1,'Cumulative Budget Request '!A234,0)</f>
        <v>#REF!</v>
      </c>
      <c r="B305" s="257" t="str">
        <f>'Cumulative Budget Request '!B234</f>
        <v xml:space="preserve"> </v>
      </c>
      <c r="C305" s="257" t="str">
        <f>'Cumulative Budget Request '!C234</f>
        <v xml:space="preserve"> </v>
      </c>
      <c r="E305" s="249" t="e">
        <f>IF('Cumulative Budget Request '!#REF!='Split budget (C)'!$L$1,'Cumulative Budget Request '!E234,0)</f>
        <v>#REF!</v>
      </c>
      <c r="F305" s="249" t="e">
        <f>IF('Cumulative Budget Request '!#REF!='Split budget (C)'!$L$1,'Cumulative Budget Request '!F234,0)</f>
        <v>#REF!</v>
      </c>
      <c r="G305" s="249" t="e">
        <f>IF('Cumulative Budget Request '!#REF!='Split budget (C)'!$L$1,'Cumulative Budget Request '!#REF!,0)</f>
        <v>#REF!</v>
      </c>
      <c r="H305" s="249" t="e">
        <f>IF('Cumulative Budget Request '!#REF!='Split budget (C)'!$L$1,'Cumulative Budget Request '!#REF!,0)</f>
        <v>#REF!</v>
      </c>
      <c r="I305" s="249" t="e">
        <f>IF('Cumulative Budget Request '!#REF!='Split budget (C)'!$L$1,'Cumulative Budget Request '!#REF!,0)</f>
        <v>#REF!</v>
      </c>
      <c r="J305" s="441" t="e">
        <f>SUM(E305:I305)</f>
        <v>#REF!</v>
      </c>
      <c r="K305" s="252"/>
      <c r="L305" s="247"/>
      <c r="M305" s="325"/>
      <c r="N305" s="252"/>
      <c r="O305" s="252"/>
      <c r="P305" s="252"/>
      <c r="Q305" s="252"/>
    </row>
    <row r="306" spans="1:20" ht="15.75" customHeight="1">
      <c r="A306" s="600" t="e">
        <f>IF('Cumulative Budget Request '!#REF!='Split budget (C)'!$L$1,'Cumulative Budget Request '!A235,0)</f>
        <v>#REF!</v>
      </c>
      <c r="B306" s="257" t="str">
        <f>'Cumulative Budget Request '!B235</f>
        <v xml:space="preserve"> </v>
      </c>
      <c r="C306" s="257" t="str">
        <f>'Cumulative Budget Request '!C235</f>
        <v xml:space="preserve"> </v>
      </c>
      <c r="E306" s="249" t="e">
        <f>IF('Cumulative Budget Request '!#REF!='Split budget (C)'!$L$1,'Cumulative Budget Request '!E235,0)</f>
        <v>#REF!</v>
      </c>
      <c r="F306" s="249" t="e">
        <f>IF('Cumulative Budget Request '!#REF!='Split budget (C)'!$L$1,'Cumulative Budget Request '!F235,0)</f>
        <v>#REF!</v>
      </c>
      <c r="G306" s="249" t="e">
        <f>IF('Cumulative Budget Request '!#REF!='Split budget (C)'!$L$1,'Cumulative Budget Request '!#REF!,0)</f>
        <v>#REF!</v>
      </c>
      <c r="H306" s="249" t="e">
        <f>IF('Cumulative Budget Request '!#REF!='Split budget (C)'!$L$1,'Cumulative Budget Request '!#REF!,0)</f>
        <v>#REF!</v>
      </c>
      <c r="I306" s="249" t="e">
        <f>IF('Cumulative Budget Request '!#REF!='Split budget (C)'!$L$1,'Cumulative Budget Request '!#REF!,0)</f>
        <v>#REF!</v>
      </c>
      <c r="J306" s="441" t="e">
        <f>SUM(E306:I306)</f>
        <v>#REF!</v>
      </c>
      <c r="K306" s="252"/>
      <c r="L306" s="247"/>
      <c r="M306" s="697" t="s">
        <v>153</v>
      </c>
      <c r="N306" s="697"/>
      <c r="O306" s="547"/>
      <c r="P306" s="547"/>
      <c r="Q306" s="252"/>
    </row>
    <row r="307" spans="1:20" ht="13.15">
      <c r="A307" s="600" t="e">
        <f>IF('Cumulative Budget Request '!#REF!='Split budget (C)'!$L$1,'Cumulative Budget Request '!A236,0)</f>
        <v>#REF!</v>
      </c>
      <c r="B307" s="257" t="str">
        <f>'Cumulative Budget Request '!B236</f>
        <v xml:space="preserve"> </v>
      </c>
      <c r="C307" s="257" t="str">
        <f>'Cumulative Budget Request '!C236</f>
        <v xml:space="preserve"> </v>
      </c>
      <c r="E307" s="249" t="e">
        <f>IF('Cumulative Budget Request '!#REF!='Split budget (C)'!$L$1,'Cumulative Budget Request '!E236,0)</f>
        <v>#REF!</v>
      </c>
      <c r="F307" s="249" t="e">
        <f>IF('Cumulative Budget Request '!#REF!='Split budget (C)'!$L$1,'Cumulative Budget Request '!F236,0)</f>
        <v>#REF!</v>
      </c>
      <c r="G307" s="249" t="e">
        <f>IF('Cumulative Budget Request '!#REF!='Split budget (C)'!$L$1,'Cumulative Budget Request '!#REF!,0)</f>
        <v>#REF!</v>
      </c>
      <c r="H307" s="249" t="e">
        <f>IF('Cumulative Budget Request '!#REF!='Split budget (C)'!$L$1,'Cumulative Budget Request '!#REF!,0)</f>
        <v>#REF!</v>
      </c>
      <c r="I307" s="249" t="e">
        <f>IF('Cumulative Budget Request '!#REF!='Split budget (C)'!$L$1,'Cumulative Budget Request '!#REF!,0)</f>
        <v>#REF!</v>
      </c>
      <c r="J307" s="441" t="e">
        <f t="shared" ref="J307:J310" si="83">SUM(E307:I307)</f>
        <v>#REF!</v>
      </c>
      <c r="K307" s="252"/>
      <c r="L307" s="247"/>
      <c r="M307" s="697"/>
      <c r="N307" s="697"/>
      <c r="O307" s="547"/>
      <c r="P307" s="547"/>
      <c r="Q307" s="252"/>
    </row>
    <row r="308" spans="1:20">
      <c r="A308" s="600" t="e">
        <f>IF('Cumulative Budget Request '!#REF!='Split budget (C)'!$L$1,'Cumulative Budget Request '!A237,0)</f>
        <v>#REF!</v>
      </c>
      <c r="B308" s="257" t="str">
        <f>'Cumulative Budget Request '!B237</f>
        <v xml:space="preserve"> </v>
      </c>
      <c r="C308" s="257" t="str">
        <f>'Cumulative Budget Request '!C237</f>
        <v xml:space="preserve"> </v>
      </c>
      <c r="E308" s="249" t="e">
        <f>IF('Cumulative Budget Request '!#REF!='Split budget (C)'!$L$1,'Cumulative Budget Request '!E237,0)</f>
        <v>#REF!</v>
      </c>
      <c r="F308" s="249" t="e">
        <f>IF('Cumulative Budget Request '!#REF!='Split budget (C)'!$L$1,'Cumulative Budget Request '!F237,0)</f>
        <v>#REF!</v>
      </c>
      <c r="G308" s="249" t="e">
        <f>IF('Cumulative Budget Request '!#REF!='Split budget (C)'!$L$1,'Cumulative Budget Request '!#REF!,0)</f>
        <v>#REF!</v>
      </c>
      <c r="H308" s="249" t="e">
        <f>IF('Cumulative Budget Request '!#REF!='Split budget (C)'!$L$1,'Cumulative Budget Request '!#REF!,0)</f>
        <v>#REF!</v>
      </c>
      <c r="I308" s="249" t="e">
        <f>IF('Cumulative Budget Request '!#REF!='Split budget (C)'!$L$1,'Cumulative Budget Request '!#REF!,0)</f>
        <v>#REF!</v>
      </c>
      <c r="J308" s="441" t="e">
        <f t="shared" si="83"/>
        <v>#REF!</v>
      </c>
      <c r="K308" s="252"/>
      <c r="L308" s="247"/>
      <c r="M308" s="325"/>
      <c r="N308" s="252"/>
      <c r="O308" s="252"/>
      <c r="P308" s="252"/>
      <c r="Q308" s="252"/>
    </row>
    <row r="309" spans="1:20" hidden="1">
      <c r="A309" s="600" t="e">
        <f>IF('Cumulative Budget Request '!#REF!='Split budget (C)'!$L$1,'Cumulative Budget Request '!A238,0)</f>
        <v>#REF!</v>
      </c>
      <c r="B309" s="257" t="str">
        <f>'Cumulative Budget Request '!B238</f>
        <v xml:space="preserve"> </v>
      </c>
      <c r="C309" s="257" t="str">
        <f>'Cumulative Budget Request '!C238</f>
        <v xml:space="preserve"> </v>
      </c>
      <c r="E309" s="249" t="e">
        <f>IF('Cumulative Budget Request '!#REF!='Split budget (C)'!$L$1,'Cumulative Budget Request '!E238,0)</f>
        <v>#REF!</v>
      </c>
      <c r="F309" s="249" t="e">
        <f>IF('Cumulative Budget Request '!#REF!='Split budget (C)'!$L$1,'Cumulative Budget Request '!F238,0)</f>
        <v>#REF!</v>
      </c>
      <c r="G309" s="249" t="e">
        <f>IF('Cumulative Budget Request '!#REF!='Split budget (C)'!$L$1,'Cumulative Budget Request '!#REF!,0)</f>
        <v>#REF!</v>
      </c>
      <c r="H309" s="249" t="e">
        <f>IF('Cumulative Budget Request '!#REF!='Split budget (C)'!$L$1,'Cumulative Budget Request '!#REF!,0)</f>
        <v>#REF!</v>
      </c>
      <c r="I309" s="249" t="e">
        <f>IF('Cumulative Budget Request '!#REF!='Split budget (C)'!$L$1,'Cumulative Budget Request '!#REF!,0)</f>
        <v>#REF!</v>
      </c>
      <c r="J309" s="441" t="e">
        <f t="shared" si="83"/>
        <v>#REF!</v>
      </c>
      <c r="K309" s="252"/>
      <c r="L309" s="247"/>
      <c r="M309" s="325"/>
      <c r="N309" s="252"/>
      <c r="O309" s="252"/>
      <c r="P309" s="252"/>
      <c r="Q309" s="252"/>
    </row>
    <row r="310" spans="1:20" hidden="1">
      <c r="A310" s="600" t="e">
        <f>IF('Cumulative Budget Request '!#REF!='Split budget (C)'!$L$1,'Cumulative Budget Request '!A239,0)</f>
        <v>#REF!</v>
      </c>
      <c r="B310" s="257" t="str">
        <f>'Cumulative Budget Request '!B239</f>
        <v xml:space="preserve"> </v>
      </c>
      <c r="C310" s="257" t="str">
        <f>'Cumulative Budget Request '!C239</f>
        <v xml:space="preserve"> </v>
      </c>
      <c r="E310" s="249" t="e">
        <f>IF('Cumulative Budget Request '!#REF!='Split budget (C)'!$L$1,'Cumulative Budget Request '!E239,0)</f>
        <v>#REF!</v>
      </c>
      <c r="F310" s="249" t="e">
        <f>IF('Cumulative Budget Request '!#REF!='Split budget (C)'!$L$1,'Cumulative Budget Request '!F239,0)</f>
        <v>#REF!</v>
      </c>
      <c r="G310" s="249" t="e">
        <f>IF('Cumulative Budget Request '!#REF!='Split budget (C)'!$L$1,'Cumulative Budget Request '!#REF!,0)</f>
        <v>#REF!</v>
      </c>
      <c r="H310" s="249" t="e">
        <f>IF('Cumulative Budget Request '!#REF!='Split budget (C)'!$L$1,'Cumulative Budget Request '!#REF!,0)</f>
        <v>#REF!</v>
      </c>
      <c r="I310" s="249" t="e">
        <f>IF('Cumulative Budget Request '!#REF!='Split budget (C)'!$L$1,'Cumulative Budget Request '!#REF!,0)</f>
        <v>#REF!</v>
      </c>
      <c r="J310" s="441" t="e">
        <f t="shared" si="83"/>
        <v>#REF!</v>
      </c>
      <c r="K310" s="252"/>
      <c r="L310" s="247"/>
      <c r="M310" s="325"/>
      <c r="N310" s="252"/>
      <c r="O310" s="252"/>
      <c r="P310" s="252"/>
      <c r="Q310" s="252"/>
    </row>
    <row r="311" spans="1:20" hidden="1">
      <c r="A311" s="600" t="e">
        <f>IF('Cumulative Budget Request '!#REF!='Split budget (C)'!$L$1,'Cumulative Budget Request '!A240,0)</f>
        <v>#REF!</v>
      </c>
      <c r="B311" s="257" t="str">
        <f>'Cumulative Budget Request '!B240</f>
        <v xml:space="preserve"> </v>
      </c>
      <c r="C311" s="257" t="str">
        <f>'Cumulative Budget Request '!C240</f>
        <v xml:space="preserve"> </v>
      </c>
      <c r="E311" s="249" t="e">
        <f>IF('Cumulative Budget Request '!#REF!='Split budget (C)'!$L$1,'Cumulative Budget Request '!E240,0)</f>
        <v>#REF!</v>
      </c>
      <c r="F311" s="249" t="e">
        <f>IF('Cumulative Budget Request '!#REF!='Split budget (C)'!$L$1,'Cumulative Budget Request '!F240,0)</f>
        <v>#REF!</v>
      </c>
      <c r="G311" s="249" t="e">
        <f>IF('Cumulative Budget Request '!#REF!='Split budget (C)'!$L$1,'Cumulative Budget Request '!#REF!,0)</f>
        <v>#REF!</v>
      </c>
      <c r="H311" s="249" t="e">
        <f>IF('Cumulative Budget Request '!#REF!='Split budget (C)'!$L$1,'Cumulative Budget Request '!#REF!,0)</f>
        <v>#REF!</v>
      </c>
      <c r="I311" s="249" t="e">
        <f>IF('Cumulative Budget Request '!#REF!='Split budget (C)'!$L$1,'Cumulative Budget Request '!#REF!,0)</f>
        <v>#REF!</v>
      </c>
      <c r="J311" s="441" t="e">
        <f>SUM(E311:I311)</f>
        <v>#REF!</v>
      </c>
      <c r="K311" s="252"/>
      <c r="L311" s="247"/>
      <c r="M311" s="325"/>
      <c r="N311" s="252"/>
      <c r="O311" s="252"/>
      <c r="P311" s="252"/>
      <c r="Q311" s="252"/>
    </row>
    <row r="312" spans="1:20">
      <c r="B312" s="435"/>
      <c r="D312" s="436" t="s">
        <v>159</v>
      </c>
      <c r="E312" s="601" t="e">
        <f>IF('Cumulative Budget Request '!#REF!='Split budget (C)'!$L$1,'Cumulative Budget Request '!E241,0)</f>
        <v>#REF!</v>
      </c>
      <c r="F312" s="601" t="e">
        <f>IF('Cumulative Budget Request '!#REF!='Split budget (C)'!$L$1,'Cumulative Budget Request '!F241,0)</f>
        <v>#REF!</v>
      </c>
      <c r="G312" s="601" t="e">
        <f>IF('Cumulative Budget Request '!#REF!='Split budget (C)'!$L$1,'Cumulative Budget Request '!#REF!,0)</f>
        <v>#REF!</v>
      </c>
      <c r="H312" s="601" t="e">
        <f>IF('Cumulative Budget Request '!#REF!='Split budget (C)'!$L$1,'Cumulative Budget Request '!#REF!,0)</f>
        <v>#REF!</v>
      </c>
      <c r="I312" s="601" t="e">
        <f>IF('Cumulative Budget Request '!#REF!='Split budget (C)'!$L$1,'Cumulative Budget Request '!#REF!,0)</f>
        <v>#REF!</v>
      </c>
      <c r="J312" s="444"/>
      <c r="K312" s="252"/>
      <c r="L312" s="247"/>
      <c r="M312" s="252"/>
      <c r="N312" s="252"/>
      <c r="O312" s="252"/>
      <c r="P312" s="252"/>
      <c r="Q312" s="252"/>
    </row>
    <row r="313" spans="1:20" ht="13.15">
      <c r="A313" s="111"/>
      <c r="B313" s="660" t="s">
        <v>68</v>
      </c>
      <c r="C313" s="660"/>
      <c r="D313" s="660"/>
      <c r="E313" s="442" t="e">
        <f t="shared" ref="E313:J313" si="84">SUM(E304:E311)</f>
        <v>#REF!</v>
      </c>
      <c r="F313" s="442" t="e">
        <f t="shared" si="84"/>
        <v>#REF!</v>
      </c>
      <c r="G313" s="442" t="e">
        <f t="shared" si="84"/>
        <v>#REF!</v>
      </c>
      <c r="H313" s="442" t="e">
        <f t="shared" si="84"/>
        <v>#REF!</v>
      </c>
      <c r="I313" s="442" t="e">
        <f t="shared" si="84"/>
        <v>#REF!</v>
      </c>
      <c r="J313" s="443" t="e">
        <f t="shared" si="84"/>
        <v>#REF!</v>
      </c>
      <c r="K313" s="252"/>
      <c r="L313" s="247"/>
      <c r="M313" s="254"/>
      <c r="N313" s="252"/>
      <c r="O313" s="252"/>
      <c r="P313" s="252"/>
      <c r="Q313" s="252"/>
    </row>
    <row r="314" spans="1:20">
      <c r="A314" s="8"/>
      <c r="B314" s="257"/>
      <c r="E314" s="268"/>
      <c r="F314" s="268"/>
      <c r="G314" s="268"/>
      <c r="H314" s="268"/>
      <c r="I314" s="274"/>
      <c r="J314" s="291"/>
      <c r="K314" s="253"/>
      <c r="L314" s="253"/>
    </row>
    <row r="315" spans="1:20" ht="12.75" customHeight="1">
      <c r="A315" s="288" t="s">
        <v>237</v>
      </c>
      <c r="G315" s="268"/>
      <c r="H315" s="268"/>
      <c r="I315" s="268"/>
      <c r="J315" s="281"/>
      <c r="K315" s="268"/>
      <c r="L315" s="268"/>
      <c r="M315" s="720" t="s">
        <v>144</v>
      </c>
      <c r="N315" s="720"/>
      <c r="O315" s="720"/>
      <c r="P315" s="720"/>
      <c r="Q315" s="720"/>
      <c r="R315" s="720"/>
      <c r="S315" s="720"/>
    </row>
    <row r="316" spans="1:20" ht="13.15">
      <c r="A316" s="546" t="s">
        <v>59</v>
      </c>
      <c r="B316" s="546" t="s">
        <v>60</v>
      </c>
      <c r="C316" s="546" t="s">
        <v>76</v>
      </c>
      <c r="G316" s="268"/>
      <c r="H316" s="268"/>
      <c r="I316" s="268"/>
      <c r="J316" s="281"/>
      <c r="K316" s="268"/>
      <c r="L316" s="268"/>
      <c r="M316" s="720"/>
      <c r="N316" s="720"/>
      <c r="O316" s="720"/>
      <c r="P316" s="720"/>
      <c r="Q316" s="720"/>
      <c r="R316" s="720"/>
      <c r="S316" s="720"/>
    </row>
    <row r="317" spans="1:20" ht="13.15">
      <c r="A317" s="437" t="e">
        <f>A118</f>
        <v>#REF!</v>
      </c>
      <c r="B317" s="280" t="e">
        <f>B118</f>
        <v>#REF!</v>
      </c>
      <c r="C317" s="423" t="e">
        <f>C118</f>
        <v>#REF!</v>
      </c>
      <c r="E317" s="249" t="e">
        <f>IF('Cumulative Budget Request '!#REF!='Split budget (C)'!$L$1,'Cumulative Budget Request '!E246,0)</f>
        <v>#REF!</v>
      </c>
      <c r="F317" s="249" t="e">
        <f>IF('Cumulative Budget Request '!#REF!='Split budget (C)'!$L$1,'Cumulative Budget Request '!F246,0)</f>
        <v>#REF!</v>
      </c>
      <c r="G317" s="249" t="e">
        <f>IF('Cumulative Budget Request '!#REF!='Split budget (C)'!$L$1,'Cumulative Budget Request '!#REF!,0)</f>
        <v>#REF!</v>
      </c>
      <c r="H317" s="249" t="e">
        <f>IF('Cumulative Budget Request '!#REF!='Split budget (C)'!$L$1,'Cumulative Budget Request '!#REF!,0)</f>
        <v>#REF!</v>
      </c>
      <c r="I317" s="249" t="e">
        <f>IF('Cumulative Budget Request '!#REF!='Split budget (C)'!$L$1,'Cumulative Budget Request '!#REF!,0)</f>
        <v>#REF!</v>
      </c>
      <c r="J317" s="440" t="e">
        <f>SUM(E317:I317)</f>
        <v>#REF!</v>
      </c>
      <c r="K317" s="268"/>
      <c r="L317" s="268"/>
      <c r="M317" s="510" t="s">
        <v>165</v>
      </c>
      <c r="N317" s="511"/>
      <c r="O317" s="511"/>
      <c r="P317" s="511"/>
      <c r="Q317" s="511"/>
      <c r="R317" s="511"/>
      <c r="S317" s="376"/>
      <c r="T317" s="374"/>
    </row>
    <row r="318" spans="1:20">
      <c r="A318" s="437" t="e">
        <f>A125</f>
        <v>#REF!</v>
      </c>
      <c r="B318" s="280" t="e">
        <f>B125</f>
        <v>#REF!</v>
      </c>
      <c r="C318" s="423" t="e">
        <f>C125</f>
        <v>#REF!</v>
      </c>
      <c r="E318" s="249" t="e">
        <f>IF('Cumulative Budget Request '!#REF!='Split budget (C)'!$L$1,'Cumulative Budget Request '!E247,0)</f>
        <v>#REF!</v>
      </c>
      <c r="F318" s="249" t="e">
        <f>IF('Cumulative Budget Request '!#REF!='Split budget (C)'!$L$1,'Cumulative Budget Request '!F247,0)</f>
        <v>#REF!</v>
      </c>
      <c r="G318" s="249" t="e">
        <f>IF('Cumulative Budget Request '!#REF!='Split budget (C)'!$L$1,'Cumulative Budget Request '!#REF!,0)</f>
        <v>#REF!</v>
      </c>
      <c r="H318" s="249" t="e">
        <f>IF('Cumulative Budget Request '!#REF!='Split budget (C)'!$L$1,'Cumulative Budget Request '!#REF!,0)</f>
        <v>#REF!</v>
      </c>
      <c r="I318" s="249" t="e">
        <f>IF('Cumulative Budget Request '!#REF!='Split budget (C)'!$L$1,'Cumulative Budget Request '!#REF!,0)</f>
        <v>#REF!</v>
      </c>
      <c r="J318" s="440" t="e">
        <f>SUM(E318:I318)</f>
        <v>#REF!</v>
      </c>
      <c r="K318" s="268"/>
      <c r="L318" s="268"/>
      <c r="M318" s="253"/>
      <c r="N318" s="253"/>
      <c r="O318" s="253"/>
      <c r="P318" s="253"/>
      <c r="Q318" s="253"/>
      <c r="R318" s="253"/>
    </row>
    <row r="319" spans="1:20">
      <c r="A319" s="437" t="e">
        <f>A132</f>
        <v>#REF!</v>
      </c>
      <c r="B319" s="280" t="e">
        <f>B132</f>
        <v>#REF!</v>
      </c>
      <c r="C319" s="423" t="e">
        <f>C132</f>
        <v>#REF!</v>
      </c>
      <c r="E319" s="249" t="e">
        <f>IF('Cumulative Budget Request '!#REF!='Split budget (C)'!$L$1,'Cumulative Budget Request '!E248,0)</f>
        <v>#REF!</v>
      </c>
      <c r="F319" s="249" t="e">
        <f>IF('Cumulative Budget Request '!#REF!='Split budget (C)'!$L$1,'Cumulative Budget Request '!F248,0)</f>
        <v>#REF!</v>
      </c>
      <c r="G319" s="249" t="e">
        <f>IF('Cumulative Budget Request '!#REF!='Split budget (C)'!$L$1,'Cumulative Budget Request '!#REF!,0)</f>
        <v>#REF!</v>
      </c>
      <c r="H319" s="249" t="e">
        <f>IF('Cumulative Budget Request '!#REF!='Split budget (C)'!$L$1,'Cumulative Budget Request '!#REF!,0)</f>
        <v>#REF!</v>
      </c>
      <c r="I319" s="249" t="e">
        <f>IF('Cumulative Budget Request '!#REF!='Split budget (C)'!$L$1,'Cumulative Budget Request '!#REF!,0)</f>
        <v>#REF!</v>
      </c>
      <c r="J319" s="440" t="e">
        <f>SUM(E319:I319)</f>
        <v>#REF!</v>
      </c>
      <c r="K319" s="268"/>
      <c r="L319" s="268"/>
      <c r="M319" s="253"/>
      <c r="N319" s="253"/>
      <c r="O319" s="253"/>
      <c r="P319" s="253"/>
      <c r="Q319" s="253"/>
      <c r="R319" s="253"/>
    </row>
    <row r="320" spans="1:20">
      <c r="A320" s="437" t="e">
        <f>A139</f>
        <v>#REF!</v>
      </c>
      <c r="B320" s="280" t="e">
        <f>B139</f>
        <v>#REF!</v>
      </c>
      <c r="C320" s="423" t="e">
        <f>C139</f>
        <v>#REF!</v>
      </c>
      <c r="E320" s="249" t="e">
        <f>IF('Cumulative Budget Request '!#REF!='Split budget (C)'!$L$1,'Cumulative Budget Request '!E249,0)</f>
        <v>#REF!</v>
      </c>
      <c r="F320" s="249" t="e">
        <f>IF('Cumulative Budget Request '!#REF!='Split budget (C)'!$L$1,'Cumulative Budget Request '!F249,0)</f>
        <v>#REF!</v>
      </c>
      <c r="G320" s="249" t="e">
        <f>IF('Cumulative Budget Request '!#REF!='Split budget (C)'!$L$1,'Cumulative Budget Request '!#REF!,0)</f>
        <v>#REF!</v>
      </c>
      <c r="H320" s="249" t="e">
        <f>IF('Cumulative Budget Request '!#REF!='Split budget (C)'!$L$1,'Cumulative Budget Request '!#REF!,0)</f>
        <v>#REF!</v>
      </c>
      <c r="I320" s="249" t="e">
        <f>IF('Cumulative Budget Request '!#REF!='Split budget (C)'!$L$1,'Cumulative Budget Request '!#REF!,0)</f>
        <v>#REF!</v>
      </c>
      <c r="J320" s="440" t="e">
        <f>SUM(E320:I320)</f>
        <v>#REF!</v>
      </c>
      <c r="K320" s="268"/>
      <c r="L320" s="268"/>
      <c r="M320" s="253"/>
      <c r="N320" s="253"/>
      <c r="O320" s="253"/>
      <c r="P320" s="253"/>
      <c r="Q320" s="253"/>
      <c r="R320" s="253"/>
    </row>
    <row r="321" spans="1:45" ht="12.75" customHeight="1">
      <c r="A321" s="437" t="e">
        <f>A146</f>
        <v>#REF!</v>
      </c>
      <c r="B321" s="424" t="e">
        <f>B146</f>
        <v>#REF!</v>
      </c>
      <c r="C321" s="423" t="e">
        <f>C146</f>
        <v>#REF!</v>
      </c>
      <c r="E321" s="249" t="e">
        <f>IF('Cumulative Budget Request '!#REF!='Split budget (C)'!$L$1,'Cumulative Budget Request '!E250,0)</f>
        <v>#REF!</v>
      </c>
      <c r="F321" s="249" t="e">
        <f>IF('Cumulative Budget Request '!#REF!='Split budget (C)'!$L$1,'Cumulative Budget Request '!F250,0)</f>
        <v>#REF!</v>
      </c>
      <c r="G321" s="249" t="e">
        <f>IF('Cumulative Budget Request '!#REF!='Split budget (C)'!$L$1,'Cumulative Budget Request '!#REF!,0)</f>
        <v>#REF!</v>
      </c>
      <c r="H321" s="249" t="e">
        <f>IF('Cumulative Budget Request '!#REF!='Split budget (C)'!$L$1,'Cumulative Budget Request '!#REF!,0)</f>
        <v>#REF!</v>
      </c>
      <c r="I321" s="249" t="e">
        <f>IF('Cumulative Budget Request '!#REF!='Split budget (C)'!$L$1,'Cumulative Budget Request '!#REF!,0)</f>
        <v>#REF!</v>
      </c>
      <c r="J321" s="441" t="e">
        <f>SUM(E321:I321)</f>
        <v>#REF!</v>
      </c>
      <c r="K321" s="253"/>
      <c r="L321" s="253"/>
    </row>
    <row r="322" spans="1:45" ht="12.75" customHeight="1">
      <c r="A322" s="349"/>
      <c r="B322" s="662" t="s">
        <v>238</v>
      </c>
      <c r="C322" s="662"/>
      <c r="D322" s="662"/>
      <c r="E322" s="442" t="e">
        <f t="shared" ref="E322:J322" si="85">SUM(E317:E321)</f>
        <v>#REF!</v>
      </c>
      <c r="F322" s="442" t="e">
        <f t="shared" si="85"/>
        <v>#REF!</v>
      </c>
      <c r="G322" s="442" t="e">
        <f t="shared" si="85"/>
        <v>#REF!</v>
      </c>
      <c r="H322" s="442" t="e">
        <f t="shared" si="85"/>
        <v>#REF!</v>
      </c>
      <c r="I322" s="442" t="e">
        <f t="shared" si="85"/>
        <v>#REF!</v>
      </c>
      <c r="J322" s="443" t="e">
        <f t="shared" si="85"/>
        <v>#REF!</v>
      </c>
      <c r="K322" s="253"/>
      <c r="L322" s="253"/>
    </row>
    <row r="323" spans="1:45">
      <c r="A323" s="147"/>
      <c r="B323" s="282"/>
      <c r="C323" s="259"/>
      <c r="D323" s="259"/>
      <c r="E323" s="274"/>
      <c r="F323" s="274"/>
      <c r="G323" s="274"/>
      <c r="H323" s="274"/>
      <c r="I323" s="274"/>
      <c r="J323" s="291"/>
      <c r="K323" s="253"/>
      <c r="L323" s="253"/>
      <c r="M323" s="254"/>
      <c r="N323" s="254"/>
      <c r="O323" s="254"/>
      <c r="P323" s="254"/>
    </row>
    <row r="324" spans="1:45" ht="3.75" customHeight="1">
      <c r="A324" s="259"/>
      <c r="B324" s="259"/>
      <c r="C324" s="259"/>
      <c r="D324" s="259"/>
      <c r="E324" s="293"/>
      <c r="F324" s="293"/>
      <c r="G324" s="293"/>
      <c r="H324" s="293"/>
      <c r="I324" s="293"/>
      <c r="J324" s="333"/>
      <c r="K324" s="254"/>
      <c r="L324" s="254"/>
      <c r="M324" s="253"/>
      <c r="N324" s="253"/>
      <c r="O324" s="253"/>
      <c r="P324" s="253"/>
    </row>
    <row r="325" spans="1:45" s="394" customFormat="1" ht="20.100000000000001" customHeight="1">
      <c r="A325" s="661" t="s">
        <v>11</v>
      </c>
      <c r="B325" s="661"/>
      <c r="C325" s="391"/>
      <c r="D325" s="551"/>
      <c r="E325" s="488" t="e">
        <f ca="1">(SUM(E178:E272)+E361)-(SUMIF($A178:$D272,"*Total Trip",E178:E272)+SUMIF($B178:$D272,"*Total Domestic Travel",E178:E272)+SUMIF($B178:$D272,"*Total Foreign Travel",E178:E272)+SUMIF($B178:$D272,"*Total Supplies",E178:E272)+SUMIF($B178:$D272,"Total Publications",E178:E272)+SUMIF($B178:$D272,"*Total Other Costs",E178:E272)+SUMIF($B178:$D272,"*Total Modular Budget Calculation",E178:E272)+SUMIF($D178:$D272,"*# Trips/Yr",E178:E272)+SUMIF($D178:$D272,"*# Persons/Trip",E178:E272)+SUMIF($D178:$D272,"*# Days Per Diem/Trip",E178:E272)+SUMIF($D178:$D272,"*# Days Lodging/Trip",E178:E272)+SUMIF($D178:$D272,"*TOTAL NUMBER PARTICIPANTS PER YEAR",E178:E272))</f>
        <v>#REF!</v>
      </c>
      <c r="F325" s="488" t="e">
        <f t="shared" ref="F325:I325" ca="1" si="86">(SUM(F178:F272)+F361)-(SUMIF($A178:$D272,"*Total Trip",F178:F272)+SUMIF($B178:$D272,"*Total Domestic Travel",F178:F272)+SUMIF($B178:$D272,"*Total Foreign Travel",F178:F272)+SUMIF($B178:$D272,"*Total Supplies",F178:F272)+SUMIF($B178:$D272,"Total Publications",F178:F272)+SUMIF($B178:$D272,"*Total Other Costs",F178:F272)+SUMIF($B178:$D272,"*Total Modular Budget Calculation",F178:F272)+SUMIF($D178:$D272,"*# Trips/Yr",F178:F272)+SUMIF($D178:$D272,"*# Persons/Trip",F178:F272)+SUMIF($D178:$D272,"*# Days Per Diem/Trip",F178:F272)+SUMIF($D178:$D272,"*# Days Lodging/Trip",F178:F272)+SUMIF($D178:$D272,"*TOTAL NUMBER PARTICIPANTS PER YEAR",F178:F272))</f>
        <v>#REF!</v>
      </c>
      <c r="G325" s="488" t="e">
        <f t="shared" ca="1" si="86"/>
        <v>#REF!</v>
      </c>
      <c r="H325" s="488" t="e">
        <f t="shared" ca="1" si="86"/>
        <v>#REF!</v>
      </c>
      <c r="I325" s="488" t="e">
        <f t="shared" ca="1" si="86"/>
        <v>#REF!</v>
      </c>
      <c r="J325" s="485" t="e">
        <f ca="1">SUM(E325:I325)</f>
        <v>#REF!</v>
      </c>
      <c r="K325" s="392"/>
      <c r="L325" s="392"/>
      <c r="M325" s="393"/>
      <c r="N325" s="393"/>
      <c r="O325" s="393"/>
      <c r="P325" s="393"/>
      <c r="Q325" s="393"/>
      <c r="R325" s="393"/>
      <c r="S325" s="393"/>
      <c r="W325" s="250"/>
      <c r="X325" s="250"/>
      <c r="Y325" s="250"/>
      <c r="Z325" s="250"/>
      <c r="AA325" s="250"/>
      <c r="AB325" s="250"/>
      <c r="AC325" s="250"/>
      <c r="AD325" s="250"/>
      <c r="AE325" s="250"/>
      <c r="AF325" s="250"/>
      <c r="AG325" s="250"/>
      <c r="AH325" s="250"/>
      <c r="AI325" s="250"/>
      <c r="AJ325" s="250"/>
      <c r="AK325" s="250"/>
      <c r="AL325" s="250"/>
      <c r="AM325" s="250"/>
      <c r="AN325" s="250"/>
      <c r="AO325" s="250"/>
      <c r="AP325" s="250"/>
      <c r="AQ325" s="250"/>
      <c r="AR325" s="250"/>
      <c r="AS325" s="250"/>
    </row>
    <row r="326" spans="1:45" s="282" customFormat="1" ht="3.75" customHeight="1">
      <c r="J326" s="293"/>
      <c r="K326" s="293"/>
      <c r="L326" s="293"/>
      <c r="M326" s="312"/>
      <c r="N326" s="312"/>
      <c r="O326" s="312"/>
      <c r="P326" s="312"/>
      <c r="Q326" s="312"/>
      <c r="R326" s="312"/>
      <c r="W326" s="250"/>
      <c r="X326" s="250"/>
      <c r="Y326" s="250"/>
      <c r="Z326" s="250"/>
      <c r="AA326" s="250"/>
      <c r="AB326" s="250"/>
      <c r="AC326" s="250"/>
      <c r="AD326" s="250"/>
      <c r="AE326" s="250"/>
      <c r="AF326" s="250"/>
      <c r="AG326" s="250"/>
      <c r="AH326" s="250"/>
      <c r="AI326" s="250"/>
      <c r="AJ326" s="250"/>
      <c r="AK326" s="250"/>
      <c r="AL326" s="250"/>
      <c r="AM326" s="250"/>
      <c r="AN326" s="250"/>
      <c r="AO326" s="250"/>
      <c r="AP326" s="250"/>
      <c r="AQ326" s="250"/>
      <c r="AR326" s="250"/>
      <c r="AS326" s="250"/>
    </row>
    <row r="327" spans="1:45" s="394" customFormat="1" ht="20.100000000000001" customHeight="1">
      <c r="A327" s="661" t="s">
        <v>12</v>
      </c>
      <c r="B327" s="661"/>
      <c r="C327" s="395"/>
      <c r="D327" s="396"/>
      <c r="E327" s="484" t="e">
        <f ca="1">SUM(E273:E325)-(SUMIF($B266:$D325,"*Total SubRecipient Costs",E266:E325)+SUMIF($B266:$D325,"*Total Capital Equipment",E266:E325)+SUMIF($B266:$D325,"Total Tuition &amp; Fees",E266:E325)+SUMIF($B266:$D325,"*Total Participant Support Costs",E266:E325))-E312-E361</f>
        <v>#REF!</v>
      </c>
      <c r="F327" s="484" t="e">
        <f t="shared" ref="F327:I327" ca="1" si="87">SUM(F273:F325)-(SUMIF($B266:$D325,"*Total SubRecipient Costs",F266:F325)+SUMIF($B266:$D325,"*Total Capital Equipment",F266:F325)+SUMIF($B266:$D325,"Total Tuition &amp; Fees",F266:F325)+SUMIF($B266:$D325,"*Total Participant Support Costs",F266:F325))-F312-F361</f>
        <v>#REF!</v>
      </c>
      <c r="G327" s="484" t="e">
        <f t="shared" ca="1" si="87"/>
        <v>#REF!</v>
      </c>
      <c r="H327" s="484" t="e">
        <f t="shared" ca="1" si="87"/>
        <v>#REF!</v>
      </c>
      <c r="I327" s="484" t="e">
        <f t="shared" ca="1" si="87"/>
        <v>#REF!</v>
      </c>
      <c r="J327" s="485" t="e">
        <f ca="1">SUM(E327:I327)</f>
        <v>#REF!</v>
      </c>
      <c r="K327" s="397"/>
      <c r="L327" s="397"/>
      <c r="M327" s="398"/>
      <c r="N327" s="398"/>
      <c r="O327" s="398"/>
      <c r="P327" s="398"/>
      <c r="Q327" s="393"/>
      <c r="R327" s="393"/>
      <c r="S327" s="393"/>
      <c r="AA327" s="250"/>
      <c r="AB327" s="250"/>
      <c r="AC327" s="250"/>
      <c r="AD327" s="250"/>
      <c r="AE327" s="250"/>
      <c r="AF327" s="250"/>
      <c r="AG327" s="250"/>
      <c r="AH327" s="250"/>
    </row>
    <row r="328" spans="1:45" ht="3.75" customHeight="1">
      <c r="A328" s="259"/>
      <c r="B328" s="259"/>
      <c r="C328" s="259"/>
      <c r="D328" s="259"/>
      <c r="E328" s="259"/>
      <c r="F328" s="270"/>
      <c r="G328" s="387"/>
      <c r="H328" s="387"/>
      <c r="I328" s="387"/>
      <c r="J328" s="375"/>
      <c r="K328" s="276"/>
      <c r="L328" s="267"/>
      <c r="Q328" s="253"/>
      <c r="R328" s="253"/>
      <c r="W328" s="282"/>
      <c r="X328" s="282"/>
      <c r="Y328" s="282"/>
      <c r="Z328" s="282"/>
      <c r="AI328" s="282"/>
      <c r="AJ328" s="282"/>
      <c r="AK328" s="282"/>
      <c r="AL328" s="282"/>
      <c r="AM328" s="282"/>
      <c r="AN328" s="282"/>
      <c r="AO328" s="282"/>
      <c r="AP328" s="282"/>
      <c r="AQ328" s="282"/>
      <c r="AR328" s="282"/>
      <c r="AS328" s="282"/>
    </row>
    <row r="329" spans="1:45" ht="13.15">
      <c r="A329" s="258" t="s">
        <v>5</v>
      </c>
      <c r="B329" s="259"/>
      <c r="C329" s="555"/>
      <c r="D329" s="555" t="s">
        <v>141</v>
      </c>
      <c r="E329" s="606" t="e">
        <f>M331</f>
        <v>#REF!</v>
      </c>
      <c r="F329" s="606" t="e">
        <f>M333</f>
        <v>#REF!</v>
      </c>
      <c r="G329" s="606" t="e">
        <f>M334</f>
        <v>#REF!</v>
      </c>
      <c r="H329" s="606" t="e">
        <f>M335</f>
        <v>#REF!</v>
      </c>
      <c r="I329" s="606" t="e">
        <f>M336</f>
        <v>#REF!</v>
      </c>
      <c r="J329" s="291"/>
      <c r="K329" s="267"/>
      <c r="L329" s="267"/>
      <c r="W329" s="394"/>
      <c r="X329" s="394"/>
      <c r="Y329" s="394"/>
      <c r="Z329" s="394"/>
      <c r="AI329" s="394"/>
      <c r="AJ329" s="394"/>
      <c r="AK329" s="394"/>
      <c r="AL329" s="394"/>
      <c r="AM329" s="394"/>
      <c r="AN329" s="394"/>
      <c r="AO329" s="394"/>
      <c r="AP329" s="394"/>
      <c r="AQ329" s="394"/>
      <c r="AR329" s="394"/>
      <c r="AS329" s="394"/>
    </row>
    <row r="330" spans="1:45" ht="13.5" thickBot="1">
      <c r="A330" s="258"/>
      <c r="B330" s="259"/>
      <c r="C330" s="604"/>
      <c r="D330" s="604" t="s">
        <v>69</v>
      </c>
      <c r="E330" s="606" t="e">
        <f>O331</f>
        <v>#REF!</v>
      </c>
      <c r="F330" s="606" t="e">
        <f>O333</f>
        <v>#REF!</v>
      </c>
      <c r="G330" s="606" t="e">
        <f>O334</f>
        <v>#REF!</v>
      </c>
      <c r="H330" s="606" t="e">
        <f>O335</f>
        <v>#REF!</v>
      </c>
      <c r="I330" s="606" t="e">
        <f>O336</f>
        <v>#REF!</v>
      </c>
      <c r="J330" s="291"/>
      <c r="K330" s="267"/>
      <c r="L330" s="267"/>
      <c r="W330" s="394"/>
      <c r="X330" s="394"/>
      <c r="Y330" s="394"/>
      <c r="Z330" s="394"/>
      <c r="AI330" s="394"/>
      <c r="AJ330" s="394"/>
      <c r="AK330" s="394"/>
      <c r="AL330" s="394"/>
      <c r="AM330" s="394"/>
      <c r="AN330" s="394"/>
      <c r="AO330" s="394"/>
      <c r="AP330" s="394"/>
      <c r="AQ330" s="394"/>
      <c r="AR330" s="394"/>
      <c r="AS330" s="394"/>
    </row>
    <row r="331" spans="1:45" ht="15" customHeight="1" thickBot="1">
      <c r="A331" s="275"/>
      <c r="B331" s="259"/>
      <c r="C331" s="388"/>
      <c r="D331" s="389"/>
      <c r="E331" s="486" t="e">
        <f>IF(O331="MTDC",ROUND(E325*M331,0),IF(O331="TDC",ROUND(E327*M331,0),"ERROR"))</f>
        <v>#REF!</v>
      </c>
      <c r="F331" s="486" t="e">
        <f>IF(O333="MTDC",ROUND(F325*M333,0),IF(O333="TDC",ROUND(F327*M333,0),"ERROR"))</f>
        <v>#REF!</v>
      </c>
      <c r="G331" s="486" t="e">
        <f>IF(O334="MTDC",ROUND(G325*M334,0),IF(O334="TDC",ROUND(G327*M334,0),"ERROR"))</f>
        <v>#REF!</v>
      </c>
      <c r="H331" s="486" t="e">
        <f>IF(O335="MTDC",ROUND(H325*M335,0),IF(O335="TDC",ROUND(H327*M335,0),"ERROR"))</f>
        <v>#REF!</v>
      </c>
      <c r="I331" s="486" t="e">
        <f>IF(O336="MTDC",ROUND(I325*M336,0),IF(O336="TDC",ROUND(I327*M336,0),"ERROR"))</f>
        <v>#REF!</v>
      </c>
      <c r="J331" s="487" t="e">
        <f>SUM(E331:I331)</f>
        <v>#REF!</v>
      </c>
      <c r="K331" s="253"/>
      <c r="L331" s="253"/>
      <c r="M331" s="402" t="e">
        <f>'Cumulative Budget Request '!#REF!</f>
        <v>#REF!</v>
      </c>
      <c r="N331" s="557" t="s">
        <v>37</v>
      </c>
      <c r="O331" s="403" t="e">
        <f>'Cumulative Budget Request '!#REF!</f>
        <v>#REF!</v>
      </c>
      <c r="P331" s="605" t="s">
        <v>30</v>
      </c>
      <c r="R331" s="259"/>
      <c r="S331" s="259"/>
      <c r="T331" s="259"/>
      <c r="U331" s="259"/>
      <c r="V331" s="259"/>
    </row>
    <row r="332" spans="1:45" ht="3.75" customHeight="1" thickBot="1">
      <c r="A332" s="259"/>
      <c r="B332" s="259"/>
      <c r="C332" s="259"/>
      <c r="D332" s="259"/>
      <c r="E332" s="259"/>
      <c r="F332" s="259"/>
      <c r="G332" s="259"/>
      <c r="H332" s="259"/>
      <c r="I332" s="259"/>
      <c r="J332" s="333"/>
      <c r="K332" s="277"/>
      <c r="L332" s="277"/>
      <c r="M332" s="313"/>
      <c r="N332" s="253"/>
      <c r="O332" s="253"/>
      <c r="P332" s="253"/>
      <c r="Q332" s="253"/>
      <c r="R332" s="253"/>
    </row>
    <row r="333" spans="1:45" s="401" customFormat="1" ht="20.100000000000001" customHeight="1" thickBot="1">
      <c r="A333" s="391" t="s">
        <v>174</v>
      </c>
      <c r="B333" s="399"/>
      <c r="C333" s="399"/>
      <c r="D333" s="399"/>
      <c r="E333" s="484" t="e">
        <f ca="1">SUM(E327,E331)</f>
        <v>#REF!</v>
      </c>
      <c r="F333" s="484" t="e">
        <f t="shared" ref="F333:I333" ca="1" si="88">SUM(F327,F331)</f>
        <v>#REF!</v>
      </c>
      <c r="G333" s="484" t="e">
        <f t="shared" ca="1" si="88"/>
        <v>#REF!</v>
      </c>
      <c r="H333" s="484" t="e">
        <f t="shared" ca="1" si="88"/>
        <v>#REF!</v>
      </c>
      <c r="I333" s="484" t="e">
        <f t="shared" ca="1" si="88"/>
        <v>#REF!</v>
      </c>
      <c r="J333" s="485" t="e">
        <f ca="1">SUM(E333:I333)</f>
        <v>#REF!</v>
      </c>
      <c r="K333" s="400"/>
      <c r="L333" s="400"/>
      <c r="M333" s="402" t="e">
        <f>'Cumulative Budget Request '!#REF!</f>
        <v>#REF!</v>
      </c>
      <c r="N333" s="605" t="s">
        <v>37</v>
      </c>
      <c r="O333" s="403" t="e">
        <f>'Cumulative Budget Request '!#REF!</f>
        <v>#REF!</v>
      </c>
      <c r="P333" s="607" t="s">
        <v>31</v>
      </c>
      <c r="W333" s="259"/>
      <c r="X333" s="250"/>
      <c r="Y333" s="250"/>
      <c r="Z333" s="250"/>
      <c r="AA333" s="250"/>
      <c r="AB333" s="250"/>
      <c r="AC333" s="250"/>
      <c r="AD333" s="250"/>
      <c r="AE333" s="250"/>
      <c r="AF333" s="250"/>
      <c r="AG333" s="250"/>
      <c r="AH333" s="250"/>
      <c r="AI333" s="250"/>
      <c r="AJ333" s="250"/>
      <c r="AK333" s="250"/>
      <c r="AL333" s="250"/>
      <c r="AM333" s="250"/>
      <c r="AN333" s="250"/>
      <c r="AO333" s="250"/>
      <c r="AP333" s="250"/>
      <c r="AQ333" s="250"/>
      <c r="AR333" s="250"/>
      <c r="AS333" s="250"/>
    </row>
    <row r="334" spans="1:45" ht="13.5" thickBot="1">
      <c r="A334" s="390"/>
      <c r="B334" s="259"/>
      <c r="C334" s="259"/>
      <c r="D334" s="259"/>
      <c r="E334" s="259"/>
      <c r="F334" s="270"/>
      <c r="G334" s="259"/>
      <c r="H334" s="259"/>
      <c r="I334" s="259"/>
      <c r="J334" s="259"/>
      <c r="M334" s="402" t="e">
        <f>'Cumulative Budget Request '!#REF!</f>
        <v>#REF!</v>
      </c>
      <c r="N334" s="605" t="s">
        <v>37</v>
      </c>
      <c r="O334" s="403" t="e">
        <f>'Cumulative Budget Request '!#REF!</f>
        <v>#REF!</v>
      </c>
      <c r="P334" s="605" t="s">
        <v>32</v>
      </c>
    </row>
    <row r="335" spans="1:45" ht="13.5" thickBot="1">
      <c r="A335" s="390"/>
      <c r="B335" s="259"/>
      <c r="C335" s="259"/>
      <c r="D335" s="259"/>
      <c r="E335" s="259"/>
      <c r="F335" s="270"/>
      <c r="G335" s="259"/>
      <c r="H335" s="259"/>
      <c r="I335" s="259"/>
      <c r="J335" s="259"/>
      <c r="M335" s="402" t="e">
        <f>'Cumulative Budget Request '!#REF!</f>
        <v>#REF!</v>
      </c>
      <c r="N335" s="605" t="s">
        <v>37</v>
      </c>
      <c r="O335" s="403" t="e">
        <f>'Cumulative Budget Request '!#REF!</f>
        <v>#REF!</v>
      </c>
      <c r="P335" s="605" t="s">
        <v>33</v>
      </c>
    </row>
    <row r="336" spans="1:45" ht="13.5" thickBot="1">
      <c r="A336" s="259"/>
      <c r="B336" s="259"/>
      <c r="C336" s="259"/>
      <c r="D336" s="259"/>
      <c r="E336" s="387"/>
      <c r="F336" s="330"/>
      <c r="G336" s="387"/>
      <c r="H336" s="387"/>
      <c r="I336" s="387"/>
      <c r="J336" s="387"/>
      <c r="M336" s="402" t="e">
        <f>'Cumulative Budget Request '!#REF!</f>
        <v>#REF!</v>
      </c>
      <c r="N336" s="605" t="s">
        <v>37</v>
      </c>
      <c r="O336" s="403" t="e">
        <f>'Cumulative Budget Request '!#REF!</f>
        <v>#REF!</v>
      </c>
      <c r="P336" s="605" t="s">
        <v>34</v>
      </c>
    </row>
    <row r="337" spans="1:48" ht="15">
      <c r="A337" s="721" t="s">
        <v>150</v>
      </c>
      <c r="B337" s="721"/>
      <c r="C337" s="721"/>
      <c r="D337" s="721"/>
      <c r="E337" s="721"/>
      <c r="F337" s="721"/>
      <c r="G337" s="721"/>
      <c r="H337" s="721"/>
      <c r="I337" s="721"/>
      <c r="J337" s="721"/>
      <c r="L337" s="270"/>
    </row>
    <row r="338" spans="1:48" ht="15" customHeight="1" thickBot="1">
      <c r="B338" s="722" t="s">
        <v>156</v>
      </c>
      <c r="C338" s="722"/>
      <c r="D338" s="722"/>
      <c r="E338" s="722"/>
      <c r="F338" s="722"/>
      <c r="G338" s="722"/>
      <c r="H338" s="722"/>
      <c r="I338" s="722"/>
      <c r="J338" s="722"/>
      <c r="K338" s="507"/>
      <c r="L338" s="248"/>
      <c r="M338" s="507"/>
      <c r="N338" s="507"/>
      <c r="O338" s="507"/>
      <c r="P338" s="507"/>
      <c r="Q338" s="507"/>
      <c r="R338" s="507"/>
      <c r="S338" s="507"/>
      <c r="T338" s="507"/>
      <c r="U338" s="507"/>
      <c r="V338" s="259"/>
      <c r="W338" s="259"/>
      <c r="X338" s="259"/>
      <c r="Y338" s="259"/>
      <c r="Z338" s="259"/>
    </row>
    <row r="339" spans="1:48" ht="15">
      <c r="B339" s="709" t="s">
        <v>132</v>
      </c>
      <c r="C339" s="710"/>
      <c r="D339" s="710"/>
      <c r="E339" s="710"/>
      <c r="F339" s="710"/>
      <c r="G339" s="710"/>
      <c r="H339" s="710"/>
      <c r="I339" s="710"/>
      <c r="J339" s="711"/>
      <c r="M339" s="372" t="s">
        <v>134</v>
      </c>
      <c r="N339" s="373"/>
      <c r="O339" s="373"/>
      <c r="P339" s="373"/>
      <c r="Q339" s="373"/>
      <c r="R339" s="374"/>
      <c r="S339" s="374"/>
      <c r="T339" s="374"/>
      <c r="W339" s="545"/>
      <c r="Z339" s="347"/>
      <c r="AI339" s="347"/>
      <c r="AJ339" s="347"/>
      <c r="AK339" s="347"/>
      <c r="AL339" s="347"/>
      <c r="AM339" s="347"/>
      <c r="AN339" s="347"/>
      <c r="AO339" s="347"/>
      <c r="AP339" s="347"/>
      <c r="AQ339" s="347"/>
      <c r="AR339" s="347"/>
      <c r="AS339" s="347"/>
      <c r="AT339" s="347"/>
      <c r="AU339" s="347"/>
      <c r="AV339" s="347"/>
    </row>
    <row r="340" spans="1:48" ht="13.15">
      <c r="B340" s="718" t="s">
        <v>131</v>
      </c>
      <c r="C340" s="719"/>
      <c r="D340" s="719"/>
      <c r="E340" s="505" t="s">
        <v>30</v>
      </c>
      <c r="F340" s="505" t="s">
        <v>31</v>
      </c>
      <c r="G340" s="544" t="s">
        <v>32</v>
      </c>
      <c r="H340" s="544" t="s">
        <v>33</v>
      </c>
      <c r="I340" s="544" t="s">
        <v>34</v>
      </c>
      <c r="J340" s="506" t="s">
        <v>1</v>
      </c>
      <c r="W340" s="255"/>
    </row>
    <row r="341" spans="1:48" ht="13.15">
      <c r="B341" s="712" t="e">
        <f>IF('Cumulative Budget Request '!#REF!='Split budget (C)'!$L$1,'Cumulative Budget Request '!#REF!,0)</f>
        <v>#REF!</v>
      </c>
      <c r="C341" s="713"/>
      <c r="D341" s="713"/>
      <c r="E341" s="515" t="e">
        <f>IF('Cumulative Budget Request '!#REF!='Split budget (C)'!$L$1,'Cumulative Budget Request '!#REF!,0)</f>
        <v>#REF!</v>
      </c>
      <c r="F341" s="515" t="e">
        <f>IF('Cumulative Budget Request '!#REF!='Split budget (C)'!$L$1,'Cumulative Budget Request '!#REF!,0)</f>
        <v>#REF!</v>
      </c>
      <c r="G341" s="515" t="e">
        <f>IF('Cumulative Budget Request '!#REF!='Split budget (C)'!$L$1,'Cumulative Budget Request '!#REF!,0)</f>
        <v>#REF!</v>
      </c>
      <c r="H341" s="515" t="e">
        <f>IF('Cumulative Budget Request '!#REF!='Split budget (C)'!$L$1,'Cumulative Budget Request '!#REF!,0)</f>
        <v>#REF!</v>
      </c>
      <c r="I341" s="515" t="e">
        <f>IF('Cumulative Budget Request '!#REF!='Split budget (C)'!$L$1,'Cumulative Budget Request '!#REF!,0)</f>
        <v>#REF!</v>
      </c>
      <c r="J341" s="574" t="e">
        <f>SUM(E341:I341)</f>
        <v>#REF!</v>
      </c>
      <c r="W341" s="508"/>
    </row>
    <row r="342" spans="1:48" ht="13.15">
      <c r="B342" s="707" t="e">
        <f>IF('Cumulative Budget Request '!#REF!='Split budget (C)'!$L$1,'Cumulative Budget Request '!#REF!,0)</f>
        <v>#REF!</v>
      </c>
      <c r="C342" s="708"/>
      <c r="D342" s="708"/>
      <c r="E342" s="515" t="e">
        <f>IF('Cumulative Budget Request '!#REF!='Split budget (C)'!$L$1,'Cumulative Budget Request '!#REF!,0)</f>
        <v>#REF!</v>
      </c>
      <c r="F342" s="515" t="e">
        <f>IF('Cumulative Budget Request '!#REF!='Split budget (C)'!$L$1,'Cumulative Budget Request '!#REF!,0)</f>
        <v>#REF!</v>
      </c>
      <c r="G342" s="515" t="e">
        <f>IF('Cumulative Budget Request '!#REF!='Split budget (C)'!$L$1,'Cumulative Budget Request '!#REF!,0)</f>
        <v>#REF!</v>
      </c>
      <c r="H342" s="515" t="e">
        <f>IF('Cumulative Budget Request '!#REF!='Split budget (C)'!$L$1,'Cumulative Budget Request '!#REF!,0)</f>
        <v>#REF!</v>
      </c>
      <c r="I342" s="515" t="e">
        <f>IF('Cumulative Budget Request '!#REF!='Split budget (C)'!$L$1,'Cumulative Budget Request '!#REF!,0)</f>
        <v>#REF!</v>
      </c>
      <c r="J342" s="574" t="e">
        <f t="shared" ref="J342:J360" si="89">SUM(E342:I342)</f>
        <v>#REF!</v>
      </c>
      <c r="W342" s="508"/>
    </row>
    <row r="343" spans="1:48" ht="13.15">
      <c r="B343" s="707" t="e">
        <f>IF('Cumulative Budget Request '!#REF!='Split budget (C)'!$L$1,'Cumulative Budget Request '!#REF!,0)</f>
        <v>#REF!</v>
      </c>
      <c r="C343" s="708"/>
      <c r="D343" s="708"/>
      <c r="E343" s="515" t="e">
        <f>IF('Cumulative Budget Request '!#REF!='Split budget (C)'!$L$1,'Cumulative Budget Request '!#REF!,0)</f>
        <v>#REF!</v>
      </c>
      <c r="F343" s="515" t="e">
        <f>IF('Cumulative Budget Request '!#REF!='Split budget (C)'!$L$1,'Cumulative Budget Request '!#REF!,0)</f>
        <v>#REF!</v>
      </c>
      <c r="G343" s="515" t="e">
        <f>IF('Cumulative Budget Request '!#REF!='Split budget (C)'!$L$1,'Cumulative Budget Request '!#REF!,0)</f>
        <v>#REF!</v>
      </c>
      <c r="H343" s="515" t="e">
        <f>IF('Cumulative Budget Request '!#REF!='Split budget (C)'!$L$1,'Cumulative Budget Request '!#REF!,0)</f>
        <v>#REF!</v>
      </c>
      <c r="I343" s="515" t="e">
        <f>IF('Cumulative Budget Request '!#REF!='Split budget (C)'!$L$1,'Cumulative Budget Request '!#REF!,0)</f>
        <v>#REF!</v>
      </c>
      <c r="J343" s="574" t="e">
        <f t="shared" si="89"/>
        <v>#REF!</v>
      </c>
      <c r="W343" s="508"/>
    </row>
    <row r="344" spans="1:48" ht="13.15" hidden="1">
      <c r="B344" s="707" t="e">
        <f>IF('Cumulative Budget Request '!#REF!='Split budget (C)'!$L$1,'Cumulative Budget Request '!#REF!,0)</f>
        <v>#REF!</v>
      </c>
      <c r="C344" s="708"/>
      <c r="D344" s="708"/>
      <c r="E344" s="515" t="e">
        <f>IF('Cumulative Budget Request '!#REF!='Split budget (C)'!$L$1,'Cumulative Budget Request '!#REF!,0)</f>
        <v>#REF!</v>
      </c>
      <c r="F344" s="515" t="e">
        <f>IF('Cumulative Budget Request '!#REF!='Split budget (C)'!$L$1,'Cumulative Budget Request '!#REF!,0)</f>
        <v>#REF!</v>
      </c>
      <c r="G344" s="515" t="e">
        <f>IF('Cumulative Budget Request '!#REF!='Split budget (C)'!$L$1,'Cumulative Budget Request '!#REF!,0)</f>
        <v>#REF!</v>
      </c>
      <c r="H344" s="515" t="e">
        <f>IF('Cumulative Budget Request '!#REF!='Split budget (C)'!$L$1,'Cumulative Budget Request '!#REF!,0)</f>
        <v>#REF!</v>
      </c>
      <c r="I344" s="515" t="e">
        <f>IF('Cumulative Budget Request '!#REF!='Split budget (C)'!$L$1,'Cumulative Budget Request '!#REF!,0)</f>
        <v>#REF!</v>
      </c>
      <c r="J344" s="574" t="e">
        <f t="shared" si="89"/>
        <v>#REF!</v>
      </c>
      <c r="W344" s="508"/>
    </row>
    <row r="345" spans="1:48" ht="13.15" hidden="1">
      <c r="B345" s="707" t="e">
        <f>IF('Cumulative Budget Request '!#REF!='Split budget (C)'!$L$1,'Cumulative Budget Request '!#REF!,0)</f>
        <v>#REF!</v>
      </c>
      <c r="C345" s="708"/>
      <c r="D345" s="708"/>
      <c r="E345" s="515" t="e">
        <f>IF('Cumulative Budget Request '!#REF!='Split budget (C)'!$L$1,'Cumulative Budget Request '!#REF!,0)</f>
        <v>#REF!</v>
      </c>
      <c r="F345" s="515" t="e">
        <f>IF('Cumulative Budget Request '!#REF!='Split budget (C)'!$L$1,'Cumulative Budget Request '!#REF!,0)</f>
        <v>#REF!</v>
      </c>
      <c r="G345" s="515" t="e">
        <f>IF('Cumulative Budget Request '!#REF!='Split budget (C)'!$L$1,'Cumulative Budget Request '!#REF!,0)</f>
        <v>#REF!</v>
      </c>
      <c r="H345" s="515" t="e">
        <f>IF('Cumulative Budget Request '!#REF!='Split budget (C)'!$L$1,'Cumulative Budget Request '!#REF!,0)</f>
        <v>#REF!</v>
      </c>
      <c r="I345" s="515" t="e">
        <f>IF('Cumulative Budget Request '!#REF!='Split budget (C)'!$L$1,'Cumulative Budget Request '!#REF!,0)</f>
        <v>#REF!</v>
      </c>
      <c r="J345" s="574" t="e">
        <f t="shared" si="89"/>
        <v>#REF!</v>
      </c>
      <c r="W345" s="508"/>
    </row>
    <row r="346" spans="1:48" ht="13.15" hidden="1">
      <c r="B346" s="707" t="e">
        <f>IF('Cumulative Budget Request '!#REF!='Split budget (C)'!$L$1,'Cumulative Budget Request '!#REF!,0)</f>
        <v>#REF!</v>
      </c>
      <c r="C346" s="708"/>
      <c r="D346" s="708"/>
      <c r="E346" s="515" t="e">
        <f>IF('Cumulative Budget Request '!#REF!='Split budget (C)'!$L$1,'Cumulative Budget Request '!#REF!,0)</f>
        <v>#REF!</v>
      </c>
      <c r="F346" s="515" t="e">
        <f>IF('Cumulative Budget Request '!#REF!='Split budget (C)'!$L$1,'Cumulative Budget Request '!#REF!,0)</f>
        <v>#REF!</v>
      </c>
      <c r="G346" s="515" t="e">
        <f>IF('Cumulative Budget Request '!#REF!='Split budget (C)'!$L$1,'Cumulative Budget Request '!#REF!,0)</f>
        <v>#REF!</v>
      </c>
      <c r="H346" s="515" t="e">
        <f>IF('Cumulative Budget Request '!#REF!='Split budget (C)'!$L$1,'Cumulative Budget Request '!#REF!,0)</f>
        <v>#REF!</v>
      </c>
      <c r="I346" s="515" t="e">
        <f>IF('Cumulative Budget Request '!#REF!='Split budget (C)'!$L$1,'Cumulative Budget Request '!#REF!,0)</f>
        <v>#REF!</v>
      </c>
      <c r="J346" s="574" t="e">
        <f t="shared" si="89"/>
        <v>#REF!</v>
      </c>
      <c r="W346" s="508"/>
    </row>
    <row r="347" spans="1:48" ht="13.15" hidden="1">
      <c r="B347" s="707" t="e">
        <f>IF('Cumulative Budget Request '!#REF!='Split budget (C)'!$L$1,'Cumulative Budget Request '!#REF!,0)</f>
        <v>#REF!</v>
      </c>
      <c r="C347" s="708"/>
      <c r="D347" s="708"/>
      <c r="E347" s="515" t="e">
        <f>IF('Cumulative Budget Request '!#REF!='Split budget (C)'!$L$1,'Cumulative Budget Request '!#REF!,0)</f>
        <v>#REF!</v>
      </c>
      <c r="F347" s="515" t="e">
        <f>IF('Cumulative Budget Request '!#REF!='Split budget (C)'!$L$1,'Cumulative Budget Request '!#REF!,0)</f>
        <v>#REF!</v>
      </c>
      <c r="G347" s="515" t="e">
        <f>IF('Cumulative Budget Request '!#REF!='Split budget (C)'!$L$1,'Cumulative Budget Request '!#REF!,0)</f>
        <v>#REF!</v>
      </c>
      <c r="H347" s="515" t="e">
        <f>IF('Cumulative Budget Request '!#REF!='Split budget (C)'!$L$1,'Cumulative Budget Request '!#REF!,0)</f>
        <v>#REF!</v>
      </c>
      <c r="I347" s="515" t="e">
        <f>IF('Cumulative Budget Request '!#REF!='Split budget (C)'!$L$1,'Cumulative Budget Request '!#REF!,0)</f>
        <v>#REF!</v>
      </c>
      <c r="J347" s="574" t="e">
        <f t="shared" si="89"/>
        <v>#REF!</v>
      </c>
      <c r="W347" s="508"/>
    </row>
    <row r="348" spans="1:48" ht="13.15" hidden="1">
      <c r="B348" s="707" t="e">
        <f>IF('Cumulative Budget Request '!#REF!='Split budget (C)'!$L$1,'Cumulative Budget Request '!#REF!,0)</f>
        <v>#REF!</v>
      </c>
      <c r="C348" s="708"/>
      <c r="D348" s="708"/>
      <c r="E348" s="515" t="e">
        <f>IF('Cumulative Budget Request '!#REF!='Split budget (C)'!$L$1,'Cumulative Budget Request '!#REF!,0)</f>
        <v>#REF!</v>
      </c>
      <c r="F348" s="515" t="e">
        <f>IF('Cumulative Budget Request '!#REF!='Split budget (C)'!$L$1,'Cumulative Budget Request '!#REF!,0)</f>
        <v>#REF!</v>
      </c>
      <c r="G348" s="515" t="e">
        <f>IF('Cumulative Budget Request '!#REF!='Split budget (C)'!$L$1,'Cumulative Budget Request '!#REF!,0)</f>
        <v>#REF!</v>
      </c>
      <c r="H348" s="515" t="e">
        <f>IF('Cumulative Budget Request '!#REF!='Split budget (C)'!$L$1,'Cumulative Budget Request '!#REF!,0)</f>
        <v>#REF!</v>
      </c>
      <c r="I348" s="515" t="e">
        <f>IF('Cumulative Budget Request '!#REF!='Split budget (C)'!$L$1,'Cumulative Budget Request '!#REF!,0)</f>
        <v>#REF!</v>
      </c>
      <c r="J348" s="574" t="e">
        <f t="shared" si="89"/>
        <v>#REF!</v>
      </c>
      <c r="W348" s="508"/>
    </row>
    <row r="349" spans="1:48" ht="13.15" hidden="1">
      <c r="B349" s="707" t="e">
        <f>IF('Cumulative Budget Request '!#REF!='Split budget (C)'!$L$1,'Cumulative Budget Request '!#REF!,0)</f>
        <v>#REF!</v>
      </c>
      <c r="C349" s="708"/>
      <c r="D349" s="708"/>
      <c r="E349" s="515" t="e">
        <f>IF('Cumulative Budget Request '!#REF!='Split budget (C)'!$L$1,'Cumulative Budget Request '!#REF!,0)</f>
        <v>#REF!</v>
      </c>
      <c r="F349" s="515" t="e">
        <f>IF('Cumulative Budget Request '!#REF!='Split budget (C)'!$L$1,'Cumulative Budget Request '!#REF!,0)</f>
        <v>#REF!</v>
      </c>
      <c r="G349" s="515" t="e">
        <f>IF('Cumulative Budget Request '!#REF!='Split budget (C)'!$L$1,'Cumulative Budget Request '!#REF!,0)</f>
        <v>#REF!</v>
      </c>
      <c r="H349" s="515" t="e">
        <f>IF('Cumulative Budget Request '!#REF!='Split budget (C)'!$L$1,'Cumulative Budget Request '!#REF!,0)</f>
        <v>#REF!</v>
      </c>
      <c r="I349" s="515" t="e">
        <f>IF('Cumulative Budget Request '!#REF!='Split budget (C)'!$L$1,'Cumulative Budget Request '!#REF!,0)</f>
        <v>#REF!</v>
      </c>
      <c r="J349" s="574" t="e">
        <f t="shared" si="89"/>
        <v>#REF!</v>
      </c>
      <c r="W349" s="508"/>
    </row>
    <row r="350" spans="1:48" ht="13.15" hidden="1">
      <c r="B350" s="707" t="e">
        <f>IF('Cumulative Budget Request '!#REF!='Split budget (C)'!$L$1,'Cumulative Budget Request '!#REF!,0)</f>
        <v>#REF!</v>
      </c>
      <c r="C350" s="708"/>
      <c r="D350" s="708"/>
      <c r="E350" s="515" t="e">
        <f>IF('Cumulative Budget Request '!#REF!='Split budget (C)'!$L$1,'Cumulative Budget Request '!#REF!,0)</f>
        <v>#REF!</v>
      </c>
      <c r="F350" s="515" t="e">
        <f>IF('Cumulative Budget Request '!#REF!='Split budget (C)'!$L$1,'Cumulative Budget Request '!#REF!,0)</f>
        <v>#REF!</v>
      </c>
      <c r="G350" s="515" t="e">
        <f>IF('Cumulative Budget Request '!#REF!='Split budget (C)'!$L$1,'Cumulative Budget Request '!#REF!,0)</f>
        <v>#REF!</v>
      </c>
      <c r="H350" s="515" t="e">
        <f>IF('Cumulative Budget Request '!#REF!='Split budget (C)'!$L$1,'Cumulative Budget Request '!#REF!,0)</f>
        <v>#REF!</v>
      </c>
      <c r="I350" s="515" t="e">
        <f>IF('Cumulative Budget Request '!#REF!='Split budget (C)'!$L$1,'Cumulative Budget Request '!#REF!,0)</f>
        <v>#REF!</v>
      </c>
      <c r="J350" s="574" t="e">
        <f t="shared" si="89"/>
        <v>#REF!</v>
      </c>
      <c r="W350" s="508"/>
    </row>
    <row r="351" spans="1:48" ht="13.15" hidden="1">
      <c r="B351" s="707" t="e">
        <f>IF('Cumulative Budget Request '!#REF!='Split budget (C)'!$L$1,'Cumulative Budget Request '!#REF!,0)</f>
        <v>#REF!</v>
      </c>
      <c r="C351" s="708"/>
      <c r="D351" s="708"/>
      <c r="E351" s="515" t="e">
        <f>IF('Cumulative Budget Request '!#REF!='Split budget (C)'!$L$1,'Cumulative Budget Request '!#REF!,0)</f>
        <v>#REF!</v>
      </c>
      <c r="F351" s="515" t="e">
        <f>IF('Cumulative Budget Request '!#REF!='Split budget (C)'!$L$1,'Cumulative Budget Request '!#REF!,0)</f>
        <v>#REF!</v>
      </c>
      <c r="G351" s="515" t="e">
        <f>IF('Cumulative Budget Request '!#REF!='Split budget (C)'!$L$1,'Cumulative Budget Request '!#REF!,0)</f>
        <v>#REF!</v>
      </c>
      <c r="H351" s="515" t="e">
        <f>IF('Cumulative Budget Request '!#REF!='Split budget (C)'!$L$1,'Cumulative Budget Request '!#REF!,0)</f>
        <v>#REF!</v>
      </c>
      <c r="I351" s="515" t="e">
        <f>IF('Cumulative Budget Request '!#REF!='Split budget (C)'!$L$1,'Cumulative Budget Request '!#REF!,0)</f>
        <v>#REF!</v>
      </c>
      <c r="J351" s="574" t="e">
        <f t="shared" si="89"/>
        <v>#REF!</v>
      </c>
      <c r="W351" s="508"/>
    </row>
    <row r="352" spans="1:48" ht="13.15" hidden="1">
      <c r="B352" s="707" t="e">
        <f>IF('Cumulative Budget Request '!#REF!='Split budget (C)'!$L$1,'Cumulative Budget Request '!#REF!,0)</f>
        <v>#REF!</v>
      </c>
      <c r="C352" s="708"/>
      <c r="D352" s="708"/>
      <c r="E352" s="515" t="e">
        <f>IF('Cumulative Budget Request '!#REF!='Split budget (C)'!$L$1,'Cumulative Budget Request '!#REF!,0)</f>
        <v>#REF!</v>
      </c>
      <c r="F352" s="515" t="e">
        <f>IF('Cumulative Budget Request '!#REF!='Split budget (C)'!$L$1,'Cumulative Budget Request '!#REF!,0)</f>
        <v>#REF!</v>
      </c>
      <c r="G352" s="515" t="e">
        <f>IF('Cumulative Budget Request '!#REF!='Split budget (C)'!$L$1,'Cumulative Budget Request '!#REF!,0)</f>
        <v>#REF!</v>
      </c>
      <c r="H352" s="515" t="e">
        <f>IF('Cumulative Budget Request '!#REF!='Split budget (C)'!$L$1,'Cumulative Budget Request '!#REF!,0)</f>
        <v>#REF!</v>
      </c>
      <c r="I352" s="515" t="e">
        <f>IF('Cumulative Budget Request '!#REF!='Split budget (C)'!$L$1,'Cumulative Budget Request '!#REF!,0)</f>
        <v>#REF!</v>
      </c>
      <c r="J352" s="574" t="e">
        <f t="shared" si="89"/>
        <v>#REF!</v>
      </c>
      <c r="W352" s="508"/>
    </row>
    <row r="353" spans="2:35" ht="13.15" hidden="1">
      <c r="B353" s="707" t="e">
        <f>IF('Cumulative Budget Request '!#REF!='Split budget (C)'!$L$1,'Cumulative Budget Request '!#REF!,0)</f>
        <v>#REF!</v>
      </c>
      <c r="C353" s="708"/>
      <c r="D353" s="708"/>
      <c r="E353" s="515" t="e">
        <f>IF('Cumulative Budget Request '!#REF!='Split budget (C)'!$L$1,'Cumulative Budget Request '!#REF!,0)</f>
        <v>#REF!</v>
      </c>
      <c r="F353" s="515" t="e">
        <f>IF('Cumulative Budget Request '!#REF!='Split budget (C)'!$L$1,'Cumulative Budget Request '!#REF!,0)</f>
        <v>#REF!</v>
      </c>
      <c r="G353" s="515" t="e">
        <f>IF('Cumulative Budget Request '!#REF!='Split budget (C)'!$L$1,'Cumulative Budget Request '!#REF!,0)</f>
        <v>#REF!</v>
      </c>
      <c r="H353" s="515" t="e">
        <f>IF('Cumulative Budget Request '!#REF!='Split budget (C)'!$L$1,'Cumulative Budget Request '!#REF!,0)</f>
        <v>#REF!</v>
      </c>
      <c r="I353" s="515" t="e">
        <f>IF('Cumulative Budget Request '!#REF!='Split budget (C)'!$L$1,'Cumulative Budget Request '!#REF!,0)</f>
        <v>#REF!</v>
      </c>
      <c r="J353" s="574" t="e">
        <f t="shared" si="89"/>
        <v>#REF!</v>
      </c>
      <c r="W353" s="508"/>
    </row>
    <row r="354" spans="2:35" ht="13.15" hidden="1">
      <c r="B354" s="707" t="e">
        <f>IF('Cumulative Budget Request '!#REF!='Split budget (C)'!$L$1,'Cumulative Budget Request '!#REF!,0)</f>
        <v>#REF!</v>
      </c>
      <c r="C354" s="708"/>
      <c r="D354" s="708"/>
      <c r="E354" s="515" t="e">
        <f>IF('Cumulative Budget Request '!#REF!='Split budget (C)'!$L$1,'Cumulative Budget Request '!#REF!,0)</f>
        <v>#REF!</v>
      </c>
      <c r="F354" s="515" t="e">
        <f>IF('Cumulative Budget Request '!#REF!='Split budget (C)'!$L$1,'Cumulative Budget Request '!#REF!,0)</f>
        <v>#REF!</v>
      </c>
      <c r="G354" s="515" t="e">
        <f>IF('Cumulative Budget Request '!#REF!='Split budget (C)'!$L$1,'Cumulative Budget Request '!#REF!,0)</f>
        <v>#REF!</v>
      </c>
      <c r="H354" s="515" t="e">
        <f>IF('Cumulative Budget Request '!#REF!='Split budget (C)'!$L$1,'Cumulative Budget Request '!#REF!,0)</f>
        <v>#REF!</v>
      </c>
      <c r="I354" s="515" t="e">
        <f>IF('Cumulative Budget Request '!#REF!='Split budget (C)'!$L$1,'Cumulative Budget Request '!#REF!,0)</f>
        <v>#REF!</v>
      </c>
      <c r="J354" s="574" t="e">
        <f t="shared" si="89"/>
        <v>#REF!</v>
      </c>
      <c r="W354" s="508"/>
    </row>
    <row r="355" spans="2:35" ht="13.15" hidden="1">
      <c r="B355" s="707" t="e">
        <f>IF('Cumulative Budget Request '!#REF!='Split budget (C)'!$L$1,'Cumulative Budget Request '!#REF!,0)</f>
        <v>#REF!</v>
      </c>
      <c r="C355" s="708"/>
      <c r="D355" s="708"/>
      <c r="E355" s="515" t="e">
        <f>IF('Cumulative Budget Request '!#REF!='Split budget (C)'!$L$1,'Cumulative Budget Request '!#REF!,0)</f>
        <v>#REF!</v>
      </c>
      <c r="F355" s="515" t="e">
        <f>IF('Cumulative Budget Request '!#REF!='Split budget (C)'!$L$1,'Cumulative Budget Request '!#REF!,0)</f>
        <v>#REF!</v>
      </c>
      <c r="G355" s="515" t="e">
        <f>IF('Cumulative Budget Request '!#REF!='Split budget (C)'!$L$1,'Cumulative Budget Request '!#REF!,0)</f>
        <v>#REF!</v>
      </c>
      <c r="H355" s="515" t="e">
        <f>IF('Cumulative Budget Request '!#REF!='Split budget (C)'!$L$1,'Cumulative Budget Request '!#REF!,0)</f>
        <v>#REF!</v>
      </c>
      <c r="I355" s="515" t="e">
        <f>IF('Cumulative Budget Request '!#REF!='Split budget (C)'!$L$1,'Cumulative Budget Request '!#REF!,0)</f>
        <v>#REF!</v>
      </c>
      <c r="J355" s="574" t="e">
        <f t="shared" si="89"/>
        <v>#REF!</v>
      </c>
      <c r="W355" s="508"/>
    </row>
    <row r="356" spans="2:35" ht="13.15" hidden="1">
      <c r="B356" s="707" t="e">
        <f>IF('Cumulative Budget Request '!#REF!='Split budget (C)'!$L$1,'Cumulative Budget Request '!#REF!,0)</f>
        <v>#REF!</v>
      </c>
      <c r="C356" s="708"/>
      <c r="D356" s="708"/>
      <c r="E356" s="515" t="e">
        <f>IF('Cumulative Budget Request '!#REF!='Split budget (C)'!$L$1,'Cumulative Budget Request '!#REF!,0)</f>
        <v>#REF!</v>
      </c>
      <c r="F356" s="515" t="e">
        <f>IF('Cumulative Budget Request '!#REF!='Split budget (C)'!$L$1,'Cumulative Budget Request '!#REF!,0)</f>
        <v>#REF!</v>
      </c>
      <c r="G356" s="515" t="e">
        <f>IF('Cumulative Budget Request '!#REF!='Split budget (C)'!$L$1,'Cumulative Budget Request '!#REF!,0)</f>
        <v>#REF!</v>
      </c>
      <c r="H356" s="515" t="e">
        <f>IF('Cumulative Budget Request '!#REF!='Split budget (C)'!$L$1,'Cumulative Budget Request '!#REF!,0)</f>
        <v>#REF!</v>
      </c>
      <c r="I356" s="515" t="e">
        <f>IF('Cumulative Budget Request '!#REF!='Split budget (C)'!$L$1,'Cumulative Budget Request '!#REF!,0)</f>
        <v>#REF!</v>
      </c>
      <c r="J356" s="574" t="e">
        <f t="shared" si="89"/>
        <v>#REF!</v>
      </c>
      <c r="W356" s="508"/>
    </row>
    <row r="357" spans="2:35" ht="13.15" hidden="1">
      <c r="B357" s="707" t="e">
        <f>IF('Cumulative Budget Request '!#REF!='Split budget (C)'!$L$1,'Cumulative Budget Request '!#REF!,0)</f>
        <v>#REF!</v>
      </c>
      <c r="C357" s="708"/>
      <c r="D357" s="708"/>
      <c r="E357" s="515" t="e">
        <f>IF('Cumulative Budget Request '!#REF!='Split budget (C)'!$L$1,'Cumulative Budget Request '!#REF!,0)</f>
        <v>#REF!</v>
      </c>
      <c r="F357" s="515" t="e">
        <f>IF('Cumulative Budget Request '!#REF!='Split budget (C)'!$L$1,'Cumulative Budget Request '!#REF!,0)</f>
        <v>#REF!</v>
      </c>
      <c r="G357" s="515" t="e">
        <f>IF('Cumulative Budget Request '!#REF!='Split budget (C)'!$L$1,'Cumulative Budget Request '!#REF!,0)</f>
        <v>#REF!</v>
      </c>
      <c r="H357" s="515" t="e">
        <f>IF('Cumulative Budget Request '!#REF!='Split budget (C)'!$L$1,'Cumulative Budget Request '!#REF!,0)</f>
        <v>#REF!</v>
      </c>
      <c r="I357" s="515" t="e">
        <f>IF('Cumulative Budget Request '!#REF!='Split budget (C)'!$L$1,'Cumulative Budget Request '!#REF!,0)</f>
        <v>#REF!</v>
      </c>
      <c r="J357" s="574" t="e">
        <f t="shared" si="89"/>
        <v>#REF!</v>
      </c>
      <c r="W357" s="508"/>
    </row>
    <row r="358" spans="2:35" ht="13.15" hidden="1">
      <c r="B358" s="707" t="e">
        <f>IF('Cumulative Budget Request '!#REF!='Split budget (C)'!$L$1,'Cumulative Budget Request '!#REF!,0)</f>
        <v>#REF!</v>
      </c>
      <c r="C358" s="708"/>
      <c r="D358" s="708"/>
      <c r="E358" s="515" t="e">
        <f>IF('Cumulative Budget Request '!#REF!='Split budget (C)'!$L$1,'Cumulative Budget Request '!#REF!,0)</f>
        <v>#REF!</v>
      </c>
      <c r="F358" s="515" t="e">
        <f>IF('Cumulative Budget Request '!#REF!='Split budget (C)'!$L$1,'Cumulative Budget Request '!#REF!,0)</f>
        <v>#REF!</v>
      </c>
      <c r="G358" s="515" t="e">
        <f>IF('Cumulative Budget Request '!#REF!='Split budget (C)'!$L$1,'Cumulative Budget Request '!#REF!,0)</f>
        <v>#REF!</v>
      </c>
      <c r="H358" s="515" t="e">
        <f>IF('Cumulative Budget Request '!#REF!='Split budget (C)'!$L$1,'Cumulative Budget Request '!#REF!,0)</f>
        <v>#REF!</v>
      </c>
      <c r="I358" s="515" t="e">
        <f>IF('Cumulative Budget Request '!#REF!='Split budget (C)'!$L$1,'Cumulative Budget Request '!#REF!,0)</f>
        <v>#REF!</v>
      </c>
      <c r="J358" s="574" t="e">
        <f t="shared" si="89"/>
        <v>#REF!</v>
      </c>
      <c r="W358" s="508"/>
    </row>
    <row r="359" spans="2:35" ht="13.15" hidden="1">
      <c r="B359" s="707" t="e">
        <f>IF('Cumulative Budget Request '!#REF!='Split budget (C)'!$L$1,'Cumulative Budget Request '!#REF!,0)</f>
        <v>#REF!</v>
      </c>
      <c r="C359" s="708"/>
      <c r="D359" s="708"/>
      <c r="E359" s="515" t="e">
        <f>IF('Cumulative Budget Request '!#REF!='Split budget (C)'!$L$1,'Cumulative Budget Request '!#REF!,0)</f>
        <v>#REF!</v>
      </c>
      <c r="F359" s="515" t="e">
        <f>IF('Cumulative Budget Request '!#REF!='Split budget (C)'!$L$1,'Cumulative Budget Request '!#REF!,0)</f>
        <v>#REF!</v>
      </c>
      <c r="G359" s="515" t="e">
        <f>IF('Cumulative Budget Request '!#REF!='Split budget (C)'!$L$1,'Cumulative Budget Request '!#REF!,0)</f>
        <v>#REF!</v>
      </c>
      <c r="H359" s="515" t="e">
        <f>IF('Cumulative Budget Request '!#REF!='Split budget (C)'!$L$1,'Cumulative Budget Request '!#REF!,0)</f>
        <v>#REF!</v>
      </c>
      <c r="I359" s="515" t="e">
        <f>IF('Cumulative Budget Request '!#REF!='Split budget (C)'!$L$1,'Cumulative Budget Request '!#REF!,0)</f>
        <v>#REF!</v>
      </c>
      <c r="J359" s="574" t="e">
        <f t="shared" si="89"/>
        <v>#REF!</v>
      </c>
      <c r="W359" s="508"/>
    </row>
    <row r="360" spans="2:35" ht="16.5" hidden="1">
      <c r="B360" s="714" t="e">
        <f>IF('Cumulative Budget Request '!#REF!='Split budget (C)'!$L$1,'Cumulative Budget Request '!#REF!,0)</f>
        <v>#REF!</v>
      </c>
      <c r="C360" s="715"/>
      <c r="D360" s="715"/>
      <c r="E360" s="515" t="e">
        <f>IF('Cumulative Budget Request '!#REF!='Split budget (C)'!$L$1,'Cumulative Budget Request '!#REF!,0)</f>
        <v>#REF!</v>
      </c>
      <c r="F360" s="515" t="e">
        <f>IF('Cumulative Budget Request '!#REF!='Split budget (C)'!$L$1,'Cumulative Budget Request '!#REF!,0)</f>
        <v>#REF!</v>
      </c>
      <c r="G360" s="515" t="e">
        <f>IF('Cumulative Budget Request '!#REF!='Split budget (C)'!$L$1,'Cumulative Budget Request '!#REF!,0)</f>
        <v>#REF!</v>
      </c>
      <c r="H360" s="515" t="e">
        <f>IF('Cumulative Budget Request '!#REF!='Split budget (C)'!$L$1,'Cumulative Budget Request '!#REF!,0)</f>
        <v>#REF!</v>
      </c>
      <c r="I360" s="515" t="e">
        <f>IF('Cumulative Budget Request '!#REF!='Split budget (C)'!$L$1,'Cumulative Budget Request '!#REF!,0)</f>
        <v>#REF!</v>
      </c>
      <c r="J360" s="575" t="e">
        <f t="shared" si="89"/>
        <v>#REF!</v>
      </c>
      <c r="W360" s="509"/>
    </row>
    <row r="361" spans="2:35" ht="13.5" thickBot="1">
      <c r="B361" s="716" t="s">
        <v>1</v>
      </c>
      <c r="C361" s="717"/>
      <c r="D361" s="717"/>
      <c r="E361" s="577" t="e">
        <f>SUM(E341:E360)</f>
        <v>#REF!</v>
      </c>
      <c r="F361" s="577" t="e">
        <f t="shared" ref="F361:J361" si="90">SUM(F341:F360)</f>
        <v>#REF!</v>
      </c>
      <c r="G361" s="577" t="e">
        <f t="shared" si="90"/>
        <v>#REF!</v>
      </c>
      <c r="H361" s="577" t="e">
        <f t="shared" si="90"/>
        <v>#REF!</v>
      </c>
      <c r="I361" s="577" t="e">
        <f t="shared" si="90"/>
        <v>#REF!</v>
      </c>
      <c r="J361" s="576" t="e">
        <f t="shared" si="90"/>
        <v>#REF!</v>
      </c>
      <c r="V361" s="251"/>
      <c r="W361" s="508"/>
    </row>
    <row r="362" spans="2:35" ht="13.15" thickBot="1">
      <c r="D362" s="259"/>
      <c r="E362" s="259"/>
      <c r="F362" s="259"/>
      <c r="G362" s="259"/>
      <c r="H362" s="387"/>
      <c r="I362" s="330"/>
      <c r="J362" s="387"/>
      <c r="K362" s="387"/>
      <c r="L362" s="330"/>
      <c r="M362" s="387"/>
      <c r="N362" s="387"/>
      <c r="O362" s="387"/>
      <c r="P362" s="387"/>
      <c r="W362" s="259"/>
    </row>
    <row r="363" spans="2:35" ht="13.15">
      <c r="B363" s="709" t="s">
        <v>133</v>
      </c>
      <c r="C363" s="710"/>
      <c r="D363" s="710"/>
      <c r="E363" s="710"/>
      <c r="F363" s="710"/>
      <c r="G363" s="710"/>
      <c r="H363" s="710"/>
      <c r="I363" s="710"/>
      <c r="J363" s="711"/>
      <c r="K363" s="387"/>
      <c r="L363" s="330"/>
      <c r="M363" s="387"/>
      <c r="N363" s="387"/>
      <c r="O363" s="387"/>
      <c r="P363" s="387"/>
      <c r="W363" s="259"/>
      <c r="AI363" s="251"/>
    </row>
    <row r="364" spans="2:35" ht="13.15">
      <c r="B364" s="718" t="s">
        <v>131</v>
      </c>
      <c r="C364" s="719"/>
      <c r="D364" s="719"/>
      <c r="E364" s="505" t="s">
        <v>30</v>
      </c>
      <c r="F364" s="505" t="s">
        <v>31</v>
      </c>
      <c r="G364" s="544" t="s">
        <v>32</v>
      </c>
      <c r="H364" s="544" t="s">
        <v>33</v>
      </c>
      <c r="I364" s="544" t="s">
        <v>34</v>
      </c>
      <c r="J364" s="506" t="s">
        <v>1</v>
      </c>
      <c r="K364" s="387"/>
      <c r="L364" s="330"/>
      <c r="M364" s="387"/>
      <c r="N364" s="387"/>
      <c r="O364" s="387"/>
      <c r="P364" s="387"/>
      <c r="W364" s="259"/>
    </row>
    <row r="365" spans="2:35">
      <c r="B365" s="712" t="e">
        <f t="shared" ref="B365:B385" si="91">B341</f>
        <v>#REF!</v>
      </c>
      <c r="C365" s="713"/>
      <c r="D365" s="713"/>
      <c r="E365" s="515" t="e">
        <f>IF('Cumulative Budget Request '!#REF!='Split budget (C)'!$L$1,'Cumulative Budget Request '!#REF!,0)</f>
        <v>#REF!</v>
      </c>
      <c r="F365" s="515" t="e">
        <f>IF('Cumulative Budget Request '!#REF!='Split budget (C)'!$L$1,'Cumulative Budget Request '!#REF!,0)</f>
        <v>#REF!</v>
      </c>
      <c r="G365" s="515" t="e">
        <f>IF('Cumulative Budget Request '!#REF!='Split budget (C)'!$L$1,'Cumulative Budget Request '!#REF!,0)</f>
        <v>#REF!</v>
      </c>
      <c r="H365" s="515" t="e">
        <f>IF('Cumulative Budget Request '!#REF!='Split budget (C)'!$L$1,'Cumulative Budget Request '!#REF!,0)</f>
        <v>#REF!</v>
      </c>
      <c r="I365" s="515" t="e">
        <f>IF('Cumulative Budget Request '!#REF!='Split budget (C)'!$L$1,'Cumulative Budget Request '!#REF!,0)</f>
        <v>#REF!</v>
      </c>
      <c r="J365" s="574" t="e">
        <f t="shared" ref="J365:J384" si="92">SUM(E365:I365)</f>
        <v>#REF!</v>
      </c>
      <c r="K365" s="387"/>
      <c r="L365" s="330"/>
      <c r="M365" s="387"/>
      <c r="N365" s="387"/>
      <c r="O365" s="387"/>
      <c r="P365" s="387"/>
      <c r="W365" s="259"/>
    </row>
    <row r="366" spans="2:35">
      <c r="B366" s="707" t="e">
        <f t="shared" si="91"/>
        <v>#REF!</v>
      </c>
      <c r="C366" s="708"/>
      <c r="D366" s="708"/>
      <c r="E366" s="515" t="e">
        <f>IF('Cumulative Budget Request '!#REF!='Split budget (C)'!$L$1,'Cumulative Budget Request '!#REF!,0)</f>
        <v>#REF!</v>
      </c>
      <c r="F366" s="515" t="e">
        <f>IF('Cumulative Budget Request '!#REF!='Split budget (C)'!$L$1,'Cumulative Budget Request '!#REF!,0)</f>
        <v>#REF!</v>
      </c>
      <c r="G366" s="515" t="e">
        <f>IF('Cumulative Budget Request '!#REF!='Split budget (C)'!$L$1,'Cumulative Budget Request '!#REF!,0)</f>
        <v>#REF!</v>
      </c>
      <c r="H366" s="515" t="e">
        <f>IF('Cumulative Budget Request '!#REF!='Split budget (C)'!$L$1,'Cumulative Budget Request '!#REF!,0)</f>
        <v>#REF!</v>
      </c>
      <c r="I366" s="515" t="e">
        <f>IF('Cumulative Budget Request '!#REF!='Split budget (C)'!$L$1,'Cumulative Budget Request '!#REF!,0)</f>
        <v>#REF!</v>
      </c>
      <c r="J366" s="574" t="e">
        <f t="shared" si="92"/>
        <v>#REF!</v>
      </c>
      <c r="K366" s="387"/>
      <c r="L366" s="330"/>
      <c r="M366" s="387"/>
      <c r="N366" s="387"/>
      <c r="O366" s="387"/>
      <c r="P366" s="387"/>
    </row>
    <row r="367" spans="2:35">
      <c r="B367" s="707" t="e">
        <f t="shared" si="91"/>
        <v>#REF!</v>
      </c>
      <c r="C367" s="708"/>
      <c r="D367" s="708"/>
      <c r="E367" s="515" t="e">
        <f>IF('Cumulative Budget Request '!#REF!='Split budget (C)'!$L$1,'Cumulative Budget Request '!#REF!,0)</f>
        <v>#REF!</v>
      </c>
      <c r="F367" s="515" t="e">
        <f>IF('Cumulative Budget Request '!#REF!='Split budget (C)'!$L$1,'Cumulative Budget Request '!#REF!,0)</f>
        <v>#REF!</v>
      </c>
      <c r="G367" s="515" t="e">
        <f>IF('Cumulative Budget Request '!#REF!='Split budget (C)'!$L$1,'Cumulative Budget Request '!#REF!,0)</f>
        <v>#REF!</v>
      </c>
      <c r="H367" s="515" t="e">
        <f>IF('Cumulative Budget Request '!#REF!='Split budget (C)'!$L$1,'Cumulative Budget Request '!#REF!,0)</f>
        <v>#REF!</v>
      </c>
      <c r="I367" s="515" t="e">
        <f>IF('Cumulative Budget Request '!#REF!='Split budget (C)'!$L$1,'Cumulative Budget Request '!#REF!,0)</f>
        <v>#REF!</v>
      </c>
      <c r="J367" s="574" t="e">
        <f t="shared" si="92"/>
        <v>#REF!</v>
      </c>
      <c r="K367" s="387"/>
      <c r="L367" s="330"/>
      <c r="M367" s="387"/>
      <c r="N367" s="387"/>
      <c r="O367" s="387"/>
      <c r="P367" s="387"/>
    </row>
    <row r="368" spans="2:35" hidden="1">
      <c r="B368" s="707" t="e">
        <f t="shared" si="91"/>
        <v>#REF!</v>
      </c>
      <c r="C368" s="708"/>
      <c r="D368" s="708"/>
      <c r="E368" s="515" t="e">
        <f>IF('Cumulative Budget Request '!#REF!='Split budget (C)'!$L$1,'Cumulative Budget Request '!#REF!,0)</f>
        <v>#REF!</v>
      </c>
      <c r="F368" s="515" t="e">
        <f>IF('Cumulative Budget Request '!#REF!='Split budget (C)'!$L$1,'Cumulative Budget Request '!#REF!,0)</f>
        <v>#REF!</v>
      </c>
      <c r="G368" s="515" t="e">
        <f>IF('Cumulative Budget Request '!#REF!='Split budget (C)'!$L$1,'Cumulative Budget Request '!#REF!,0)</f>
        <v>#REF!</v>
      </c>
      <c r="H368" s="515" t="e">
        <f>IF('Cumulative Budget Request '!#REF!='Split budget (C)'!$L$1,'Cumulative Budget Request '!#REF!,0)</f>
        <v>#REF!</v>
      </c>
      <c r="I368" s="515" t="e">
        <f>IF('Cumulative Budget Request '!#REF!='Split budget (C)'!$L$1,'Cumulative Budget Request '!#REF!,0)</f>
        <v>#REF!</v>
      </c>
      <c r="J368" s="574" t="e">
        <f t="shared" si="92"/>
        <v>#REF!</v>
      </c>
      <c r="K368" s="387"/>
      <c r="L368" s="330"/>
      <c r="M368" s="387"/>
      <c r="N368" s="387"/>
      <c r="O368" s="387"/>
      <c r="P368" s="387"/>
    </row>
    <row r="369" spans="2:16" hidden="1">
      <c r="B369" s="707" t="e">
        <f t="shared" si="91"/>
        <v>#REF!</v>
      </c>
      <c r="C369" s="708"/>
      <c r="D369" s="708"/>
      <c r="E369" s="515" t="e">
        <f>IF('Cumulative Budget Request '!#REF!='Split budget (C)'!$L$1,'Cumulative Budget Request '!#REF!,0)</f>
        <v>#REF!</v>
      </c>
      <c r="F369" s="515" t="e">
        <f>IF('Cumulative Budget Request '!#REF!='Split budget (C)'!$L$1,'Cumulative Budget Request '!#REF!,0)</f>
        <v>#REF!</v>
      </c>
      <c r="G369" s="515" t="e">
        <f>IF('Cumulative Budget Request '!#REF!='Split budget (C)'!$L$1,'Cumulative Budget Request '!#REF!,0)</f>
        <v>#REF!</v>
      </c>
      <c r="H369" s="515" t="e">
        <f>IF('Cumulative Budget Request '!#REF!='Split budget (C)'!$L$1,'Cumulative Budget Request '!#REF!,0)</f>
        <v>#REF!</v>
      </c>
      <c r="I369" s="515" t="e">
        <f>IF('Cumulative Budget Request '!#REF!='Split budget (C)'!$L$1,'Cumulative Budget Request '!#REF!,0)</f>
        <v>#REF!</v>
      </c>
      <c r="J369" s="574" t="e">
        <f t="shared" si="92"/>
        <v>#REF!</v>
      </c>
      <c r="K369" s="387"/>
      <c r="L369" s="330"/>
      <c r="M369" s="387"/>
      <c r="N369" s="387"/>
      <c r="O369" s="387"/>
      <c r="P369" s="387"/>
    </row>
    <row r="370" spans="2:16" hidden="1">
      <c r="B370" s="707" t="e">
        <f t="shared" si="91"/>
        <v>#REF!</v>
      </c>
      <c r="C370" s="708"/>
      <c r="D370" s="708"/>
      <c r="E370" s="515" t="e">
        <f>IF('Cumulative Budget Request '!#REF!='Split budget (C)'!$L$1,'Cumulative Budget Request '!#REF!,0)</f>
        <v>#REF!</v>
      </c>
      <c r="F370" s="515" t="e">
        <f>IF('Cumulative Budget Request '!#REF!='Split budget (C)'!$L$1,'Cumulative Budget Request '!#REF!,0)</f>
        <v>#REF!</v>
      </c>
      <c r="G370" s="515" t="e">
        <f>IF('Cumulative Budget Request '!#REF!='Split budget (C)'!$L$1,'Cumulative Budget Request '!#REF!,0)</f>
        <v>#REF!</v>
      </c>
      <c r="H370" s="515" t="e">
        <f>IF('Cumulative Budget Request '!#REF!='Split budget (C)'!$L$1,'Cumulative Budget Request '!#REF!,0)</f>
        <v>#REF!</v>
      </c>
      <c r="I370" s="515" t="e">
        <f>IF('Cumulative Budget Request '!#REF!='Split budget (C)'!$L$1,'Cumulative Budget Request '!#REF!,0)</f>
        <v>#REF!</v>
      </c>
      <c r="J370" s="574" t="e">
        <f t="shared" si="92"/>
        <v>#REF!</v>
      </c>
      <c r="K370" s="387"/>
      <c r="L370" s="330"/>
      <c r="M370" s="387"/>
      <c r="N370" s="387"/>
      <c r="O370" s="387"/>
      <c r="P370" s="387"/>
    </row>
    <row r="371" spans="2:16" hidden="1">
      <c r="B371" s="707" t="e">
        <f t="shared" si="91"/>
        <v>#REF!</v>
      </c>
      <c r="C371" s="708"/>
      <c r="D371" s="708"/>
      <c r="E371" s="515" t="e">
        <f>IF('Cumulative Budget Request '!#REF!='Split budget (C)'!$L$1,'Cumulative Budget Request '!#REF!,0)</f>
        <v>#REF!</v>
      </c>
      <c r="F371" s="515" t="e">
        <f>IF('Cumulative Budget Request '!#REF!='Split budget (C)'!$L$1,'Cumulative Budget Request '!#REF!,0)</f>
        <v>#REF!</v>
      </c>
      <c r="G371" s="515" t="e">
        <f>IF('Cumulative Budget Request '!#REF!='Split budget (C)'!$L$1,'Cumulative Budget Request '!#REF!,0)</f>
        <v>#REF!</v>
      </c>
      <c r="H371" s="515" t="e">
        <f>IF('Cumulative Budget Request '!#REF!='Split budget (C)'!$L$1,'Cumulative Budget Request '!#REF!,0)</f>
        <v>#REF!</v>
      </c>
      <c r="I371" s="515" t="e">
        <f>IF('Cumulative Budget Request '!#REF!='Split budget (C)'!$L$1,'Cumulative Budget Request '!#REF!,0)</f>
        <v>#REF!</v>
      </c>
      <c r="J371" s="574" t="e">
        <f t="shared" si="92"/>
        <v>#REF!</v>
      </c>
      <c r="K371" s="387"/>
      <c r="L371" s="330"/>
      <c r="M371" s="387"/>
      <c r="N371" s="387"/>
      <c r="O371" s="387"/>
      <c r="P371" s="387"/>
    </row>
    <row r="372" spans="2:16" hidden="1">
      <c r="B372" s="707" t="e">
        <f t="shared" si="91"/>
        <v>#REF!</v>
      </c>
      <c r="C372" s="708"/>
      <c r="D372" s="708"/>
      <c r="E372" s="515" t="e">
        <f>IF('Cumulative Budget Request '!#REF!='Split budget (C)'!$L$1,'Cumulative Budget Request '!#REF!,0)</f>
        <v>#REF!</v>
      </c>
      <c r="F372" s="515" t="e">
        <f>IF('Cumulative Budget Request '!#REF!='Split budget (C)'!$L$1,'Cumulative Budget Request '!#REF!,0)</f>
        <v>#REF!</v>
      </c>
      <c r="G372" s="515" t="e">
        <f>IF('Cumulative Budget Request '!#REF!='Split budget (C)'!$L$1,'Cumulative Budget Request '!#REF!,0)</f>
        <v>#REF!</v>
      </c>
      <c r="H372" s="515" t="e">
        <f>IF('Cumulative Budget Request '!#REF!='Split budget (C)'!$L$1,'Cumulative Budget Request '!#REF!,0)</f>
        <v>#REF!</v>
      </c>
      <c r="I372" s="515" t="e">
        <f>IF('Cumulative Budget Request '!#REF!='Split budget (C)'!$L$1,'Cumulative Budget Request '!#REF!,0)</f>
        <v>#REF!</v>
      </c>
      <c r="J372" s="574" t="e">
        <f t="shared" si="92"/>
        <v>#REF!</v>
      </c>
      <c r="K372" s="387"/>
      <c r="L372" s="330"/>
      <c r="M372" s="387"/>
      <c r="N372" s="387"/>
      <c r="O372" s="387"/>
      <c r="P372" s="387"/>
    </row>
    <row r="373" spans="2:16" hidden="1">
      <c r="B373" s="707" t="e">
        <f t="shared" si="91"/>
        <v>#REF!</v>
      </c>
      <c r="C373" s="708"/>
      <c r="D373" s="708"/>
      <c r="E373" s="515" t="e">
        <f>IF('Cumulative Budget Request '!#REF!='Split budget (C)'!$L$1,'Cumulative Budget Request '!#REF!,0)</f>
        <v>#REF!</v>
      </c>
      <c r="F373" s="515" t="e">
        <f>IF('Cumulative Budget Request '!#REF!='Split budget (C)'!$L$1,'Cumulative Budget Request '!#REF!,0)</f>
        <v>#REF!</v>
      </c>
      <c r="G373" s="515" t="e">
        <f>IF('Cumulative Budget Request '!#REF!='Split budget (C)'!$L$1,'Cumulative Budget Request '!#REF!,0)</f>
        <v>#REF!</v>
      </c>
      <c r="H373" s="515" t="e">
        <f>IF('Cumulative Budget Request '!#REF!='Split budget (C)'!$L$1,'Cumulative Budget Request '!#REF!,0)</f>
        <v>#REF!</v>
      </c>
      <c r="I373" s="515" t="e">
        <f>IF('Cumulative Budget Request '!#REF!='Split budget (C)'!$L$1,'Cumulative Budget Request '!#REF!,0)</f>
        <v>#REF!</v>
      </c>
      <c r="J373" s="574" t="e">
        <f t="shared" si="92"/>
        <v>#REF!</v>
      </c>
      <c r="K373" s="387"/>
      <c r="L373" s="330"/>
      <c r="M373" s="387"/>
      <c r="N373" s="387"/>
      <c r="O373" s="387"/>
      <c r="P373" s="387"/>
    </row>
    <row r="374" spans="2:16" hidden="1">
      <c r="B374" s="707" t="e">
        <f t="shared" si="91"/>
        <v>#REF!</v>
      </c>
      <c r="C374" s="708"/>
      <c r="D374" s="708"/>
      <c r="E374" s="515" t="e">
        <f>IF('Cumulative Budget Request '!#REF!='Split budget (C)'!$L$1,'Cumulative Budget Request '!#REF!,0)</f>
        <v>#REF!</v>
      </c>
      <c r="F374" s="515" t="e">
        <f>IF('Cumulative Budget Request '!#REF!='Split budget (C)'!$L$1,'Cumulative Budget Request '!#REF!,0)</f>
        <v>#REF!</v>
      </c>
      <c r="G374" s="515" t="e">
        <f>IF('Cumulative Budget Request '!#REF!='Split budget (C)'!$L$1,'Cumulative Budget Request '!#REF!,0)</f>
        <v>#REF!</v>
      </c>
      <c r="H374" s="515" t="e">
        <f>IF('Cumulative Budget Request '!#REF!='Split budget (C)'!$L$1,'Cumulative Budget Request '!#REF!,0)</f>
        <v>#REF!</v>
      </c>
      <c r="I374" s="515" t="e">
        <f>IF('Cumulative Budget Request '!#REF!='Split budget (C)'!$L$1,'Cumulative Budget Request '!#REF!,0)</f>
        <v>#REF!</v>
      </c>
      <c r="J374" s="574" t="e">
        <f t="shared" si="92"/>
        <v>#REF!</v>
      </c>
      <c r="K374" s="387"/>
      <c r="L374" s="330"/>
      <c r="M374" s="387"/>
      <c r="N374" s="387"/>
      <c r="O374" s="387"/>
      <c r="P374" s="387"/>
    </row>
    <row r="375" spans="2:16" hidden="1">
      <c r="B375" s="707" t="e">
        <f t="shared" si="91"/>
        <v>#REF!</v>
      </c>
      <c r="C375" s="708"/>
      <c r="D375" s="708"/>
      <c r="E375" s="515" t="e">
        <f>IF('Cumulative Budget Request '!#REF!='Split budget (C)'!$L$1,'Cumulative Budget Request '!#REF!,0)</f>
        <v>#REF!</v>
      </c>
      <c r="F375" s="515" t="e">
        <f>IF('Cumulative Budget Request '!#REF!='Split budget (C)'!$L$1,'Cumulative Budget Request '!#REF!,0)</f>
        <v>#REF!</v>
      </c>
      <c r="G375" s="515" t="e">
        <f>IF('Cumulative Budget Request '!#REF!='Split budget (C)'!$L$1,'Cumulative Budget Request '!#REF!,0)</f>
        <v>#REF!</v>
      </c>
      <c r="H375" s="515" t="e">
        <f>IF('Cumulative Budget Request '!#REF!='Split budget (C)'!$L$1,'Cumulative Budget Request '!#REF!,0)</f>
        <v>#REF!</v>
      </c>
      <c r="I375" s="515" t="e">
        <f>IF('Cumulative Budget Request '!#REF!='Split budget (C)'!$L$1,'Cumulative Budget Request '!#REF!,0)</f>
        <v>#REF!</v>
      </c>
      <c r="J375" s="574" t="e">
        <f t="shared" si="92"/>
        <v>#REF!</v>
      </c>
      <c r="K375" s="387"/>
      <c r="L375" s="330"/>
      <c r="M375" s="387"/>
      <c r="N375" s="387"/>
      <c r="O375" s="387"/>
      <c r="P375" s="387"/>
    </row>
    <row r="376" spans="2:16" hidden="1">
      <c r="B376" s="707" t="e">
        <f t="shared" si="91"/>
        <v>#REF!</v>
      </c>
      <c r="C376" s="708"/>
      <c r="D376" s="708"/>
      <c r="E376" s="515" t="e">
        <f>IF('Cumulative Budget Request '!#REF!='Split budget (C)'!$L$1,'Cumulative Budget Request '!#REF!,0)</f>
        <v>#REF!</v>
      </c>
      <c r="F376" s="515" t="e">
        <f>IF('Cumulative Budget Request '!#REF!='Split budget (C)'!$L$1,'Cumulative Budget Request '!#REF!,0)</f>
        <v>#REF!</v>
      </c>
      <c r="G376" s="515" t="e">
        <f>IF('Cumulative Budget Request '!#REF!='Split budget (C)'!$L$1,'Cumulative Budget Request '!#REF!,0)</f>
        <v>#REF!</v>
      </c>
      <c r="H376" s="515" t="e">
        <f>IF('Cumulative Budget Request '!#REF!='Split budget (C)'!$L$1,'Cumulative Budget Request '!#REF!,0)</f>
        <v>#REF!</v>
      </c>
      <c r="I376" s="515" t="e">
        <f>IF('Cumulative Budget Request '!#REF!='Split budget (C)'!$L$1,'Cumulative Budget Request '!#REF!,0)</f>
        <v>#REF!</v>
      </c>
      <c r="J376" s="574" t="e">
        <f t="shared" si="92"/>
        <v>#REF!</v>
      </c>
      <c r="K376" s="387"/>
      <c r="L376" s="330"/>
      <c r="M376" s="387"/>
      <c r="N376" s="387"/>
      <c r="O376" s="387"/>
      <c r="P376" s="387"/>
    </row>
    <row r="377" spans="2:16" hidden="1">
      <c r="B377" s="707" t="e">
        <f t="shared" si="91"/>
        <v>#REF!</v>
      </c>
      <c r="C377" s="708"/>
      <c r="D377" s="708"/>
      <c r="E377" s="515" t="e">
        <f>IF('Cumulative Budget Request '!#REF!='Split budget (C)'!$L$1,'Cumulative Budget Request '!#REF!,0)</f>
        <v>#REF!</v>
      </c>
      <c r="F377" s="515" t="e">
        <f>IF('Cumulative Budget Request '!#REF!='Split budget (C)'!$L$1,'Cumulative Budget Request '!#REF!,0)</f>
        <v>#REF!</v>
      </c>
      <c r="G377" s="515" t="e">
        <f>IF('Cumulative Budget Request '!#REF!='Split budget (C)'!$L$1,'Cumulative Budget Request '!#REF!,0)</f>
        <v>#REF!</v>
      </c>
      <c r="H377" s="515" t="e">
        <f>IF('Cumulative Budget Request '!#REF!='Split budget (C)'!$L$1,'Cumulative Budget Request '!#REF!,0)</f>
        <v>#REF!</v>
      </c>
      <c r="I377" s="515" t="e">
        <f>IF('Cumulative Budget Request '!#REF!='Split budget (C)'!$L$1,'Cumulative Budget Request '!#REF!,0)</f>
        <v>#REF!</v>
      </c>
      <c r="J377" s="574" t="e">
        <f t="shared" si="92"/>
        <v>#REF!</v>
      </c>
      <c r="K377" s="387"/>
      <c r="L377" s="330"/>
      <c r="M377" s="387"/>
      <c r="N377" s="387"/>
      <c r="O377" s="387"/>
      <c r="P377" s="387"/>
    </row>
    <row r="378" spans="2:16" hidden="1">
      <c r="B378" s="707" t="e">
        <f t="shared" si="91"/>
        <v>#REF!</v>
      </c>
      <c r="C378" s="708"/>
      <c r="D378" s="708"/>
      <c r="E378" s="515" t="e">
        <f>IF('Cumulative Budget Request '!#REF!='Split budget (C)'!$L$1,'Cumulative Budget Request '!#REF!,0)</f>
        <v>#REF!</v>
      </c>
      <c r="F378" s="515" t="e">
        <f>IF('Cumulative Budget Request '!#REF!='Split budget (C)'!$L$1,'Cumulative Budget Request '!#REF!,0)</f>
        <v>#REF!</v>
      </c>
      <c r="G378" s="515" t="e">
        <f>IF('Cumulative Budget Request '!#REF!='Split budget (C)'!$L$1,'Cumulative Budget Request '!#REF!,0)</f>
        <v>#REF!</v>
      </c>
      <c r="H378" s="515" t="e">
        <f>IF('Cumulative Budget Request '!#REF!='Split budget (C)'!$L$1,'Cumulative Budget Request '!#REF!,0)</f>
        <v>#REF!</v>
      </c>
      <c r="I378" s="515" t="e">
        <f>IF('Cumulative Budget Request '!#REF!='Split budget (C)'!$L$1,'Cumulative Budget Request '!#REF!,0)</f>
        <v>#REF!</v>
      </c>
      <c r="J378" s="574" t="e">
        <f t="shared" si="92"/>
        <v>#REF!</v>
      </c>
      <c r="K378" s="387"/>
      <c r="L378" s="330"/>
      <c r="M378" s="387"/>
      <c r="N378" s="387"/>
      <c r="O378" s="387"/>
      <c r="P378" s="387"/>
    </row>
    <row r="379" spans="2:16" hidden="1">
      <c r="B379" s="707" t="e">
        <f t="shared" si="91"/>
        <v>#REF!</v>
      </c>
      <c r="C379" s="708"/>
      <c r="D379" s="708"/>
      <c r="E379" s="515" t="e">
        <f>IF('Cumulative Budget Request '!#REF!='Split budget (C)'!$L$1,'Cumulative Budget Request '!#REF!,0)</f>
        <v>#REF!</v>
      </c>
      <c r="F379" s="515" t="e">
        <f>IF('Cumulative Budget Request '!#REF!='Split budget (C)'!$L$1,'Cumulative Budget Request '!#REF!,0)</f>
        <v>#REF!</v>
      </c>
      <c r="G379" s="515" t="e">
        <f>IF('Cumulative Budget Request '!#REF!='Split budget (C)'!$L$1,'Cumulative Budget Request '!#REF!,0)</f>
        <v>#REF!</v>
      </c>
      <c r="H379" s="515" t="e">
        <f>IF('Cumulative Budget Request '!#REF!='Split budget (C)'!$L$1,'Cumulative Budget Request '!#REF!,0)</f>
        <v>#REF!</v>
      </c>
      <c r="I379" s="515" t="e">
        <f>IF('Cumulative Budget Request '!#REF!='Split budget (C)'!$L$1,'Cumulative Budget Request '!#REF!,0)</f>
        <v>#REF!</v>
      </c>
      <c r="J379" s="574" t="e">
        <f t="shared" si="92"/>
        <v>#REF!</v>
      </c>
      <c r="K379" s="387"/>
      <c r="L379" s="330"/>
      <c r="M379" s="387"/>
      <c r="N379" s="387"/>
      <c r="O379" s="387"/>
      <c r="P379" s="387"/>
    </row>
    <row r="380" spans="2:16" hidden="1">
      <c r="B380" s="707" t="e">
        <f t="shared" si="91"/>
        <v>#REF!</v>
      </c>
      <c r="C380" s="708"/>
      <c r="D380" s="708"/>
      <c r="E380" s="515" t="e">
        <f>IF('Cumulative Budget Request '!#REF!='Split budget (C)'!$L$1,'Cumulative Budget Request '!#REF!,0)</f>
        <v>#REF!</v>
      </c>
      <c r="F380" s="515" t="e">
        <f>IF('Cumulative Budget Request '!#REF!='Split budget (C)'!$L$1,'Cumulative Budget Request '!#REF!,0)</f>
        <v>#REF!</v>
      </c>
      <c r="G380" s="515" t="e">
        <f>IF('Cumulative Budget Request '!#REF!='Split budget (C)'!$L$1,'Cumulative Budget Request '!#REF!,0)</f>
        <v>#REF!</v>
      </c>
      <c r="H380" s="515" t="e">
        <f>IF('Cumulative Budget Request '!#REF!='Split budget (C)'!$L$1,'Cumulative Budget Request '!#REF!,0)</f>
        <v>#REF!</v>
      </c>
      <c r="I380" s="515" t="e">
        <f>IF('Cumulative Budget Request '!#REF!='Split budget (C)'!$L$1,'Cumulative Budget Request '!#REF!,0)</f>
        <v>#REF!</v>
      </c>
      <c r="J380" s="574" t="e">
        <f t="shared" si="92"/>
        <v>#REF!</v>
      </c>
      <c r="K380" s="387"/>
      <c r="L380" s="330"/>
      <c r="M380" s="387"/>
      <c r="N380" s="387"/>
      <c r="O380" s="387"/>
      <c r="P380" s="387"/>
    </row>
    <row r="381" spans="2:16" hidden="1">
      <c r="B381" s="707" t="e">
        <f t="shared" si="91"/>
        <v>#REF!</v>
      </c>
      <c r="C381" s="708"/>
      <c r="D381" s="708"/>
      <c r="E381" s="515" t="e">
        <f>IF('Cumulative Budget Request '!#REF!='Split budget (C)'!$L$1,'Cumulative Budget Request '!#REF!,0)</f>
        <v>#REF!</v>
      </c>
      <c r="F381" s="515" t="e">
        <f>IF('Cumulative Budget Request '!#REF!='Split budget (C)'!$L$1,'Cumulative Budget Request '!#REF!,0)</f>
        <v>#REF!</v>
      </c>
      <c r="G381" s="515" t="e">
        <f>IF('Cumulative Budget Request '!#REF!='Split budget (C)'!$L$1,'Cumulative Budget Request '!#REF!,0)</f>
        <v>#REF!</v>
      </c>
      <c r="H381" s="515" t="e">
        <f>IF('Cumulative Budget Request '!#REF!='Split budget (C)'!$L$1,'Cumulative Budget Request '!#REF!,0)</f>
        <v>#REF!</v>
      </c>
      <c r="I381" s="515" t="e">
        <f>IF('Cumulative Budget Request '!#REF!='Split budget (C)'!$L$1,'Cumulative Budget Request '!#REF!,0)</f>
        <v>#REF!</v>
      </c>
      <c r="J381" s="574" t="e">
        <f t="shared" si="92"/>
        <v>#REF!</v>
      </c>
      <c r="K381" s="387"/>
      <c r="L381" s="330"/>
      <c r="M381" s="387"/>
      <c r="N381" s="387"/>
      <c r="O381" s="387"/>
      <c r="P381" s="387"/>
    </row>
    <row r="382" spans="2:16" hidden="1">
      <c r="B382" s="707" t="e">
        <f t="shared" si="91"/>
        <v>#REF!</v>
      </c>
      <c r="C382" s="708"/>
      <c r="D382" s="708"/>
      <c r="E382" s="515" t="e">
        <f>IF('Cumulative Budget Request '!#REF!='Split budget (C)'!$L$1,'Cumulative Budget Request '!#REF!,0)</f>
        <v>#REF!</v>
      </c>
      <c r="F382" s="515" t="e">
        <f>IF('Cumulative Budget Request '!#REF!='Split budget (C)'!$L$1,'Cumulative Budget Request '!#REF!,0)</f>
        <v>#REF!</v>
      </c>
      <c r="G382" s="515" t="e">
        <f>IF('Cumulative Budget Request '!#REF!='Split budget (C)'!$L$1,'Cumulative Budget Request '!#REF!,0)</f>
        <v>#REF!</v>
      </c>
      <c r="H382" s="515" t="e">
        <f>IF('Cumulative Budget Request '!#REF!='Split budget (C)'!$L$1,'Cumulative Budget Request '!#REF!,0)</f>
        <v>#REF!</v>
      </c>
      <c r="I382" s="515" t="e">
        <f>IF('Cumulative Budget Request '!#REF!='Split budget (C)'!$L$1,'Cumulative Budget Request '!#REF!,0)</f>
        <v>#REF!</v>
      </c>
      <c r="J382" s="574" t="e">
        <f t="shared" si="92"/>
        <v>#REF!</v>
      </c>
      <c r="K382" s="387"/>
      <c r="L382" s="330"/>
      <c r="M382" s="387"/>
      <c r="N382" s="387"/>
      <c r="O382" s="387"/>
      <c r="P382" s="387"/>
    </row>
    <row r="383" spans="2:16" hidden="1">
      <c r="B383" s="707" t="e">
        <f t="shared" si="91"/>
        <v>#REF!</v>
      </c>
      <c r="C383" s="708"/>
      <c r="D383" s="708"/>
      <c r="E383" s="515" t="e">
        <f>IF('Cumulative Budget Request '!#REF!='Split budget (C)'!$L$1,'Cumulative Budget Request '!#REF!,0)</f>
        <v>#REF!</v>
      </c>
      <c r="F383" s="515" t="e">
        <f>IF('Cumulative Budget Request '!#REF!='Split budget (C)'!$L$1,'Cumulative Budget Request '!#REF!,0)</f>
        <v>#REF!</v>
      </c>
      <c r="G383" s="515" t="e">
        <f>IF('Cumulative Budget Request '!#REF!='Split budget (C)'!$L$1,'Cumulative Budget Request '!#REF!,0)</f>
        <v>#REF!</v>
      </c>
      <c r="H383" s="515" t="e">
        <f>IF('Cumulative Budget Request '!#REF!='Split budget (C)'!$L$1,'Cumulative Budget Request '!#REF!,0)</f>
        <v>#REF!</v>
      </c>
      <c r="I383" s="515" t="e">
        <f>IF('Cumulative Budget Request '!#REF!='Split budget (C)'!$L$1,'Cumulative Budget Request '!#REF!,0)</f>
        <v>#REF!</v>
      </c>
      <c r="J383" s="574" t="e">
        <f t="shared" si="92"/>
        <v>#REF!</v>
      </c>
      <c r="K383" s="387"/>
      <c r="L383" s="330"/>
      <c r="M383" s="387"/>
      <c r="N383" s="387"/>
      <c r="O383" s="387"/>
      <c r="P383" s="387"/>
    </row>
    <row r="384" spans="2:16" hidden="1">
      <c r="B384" s="714" t="e">
        <f t="shared" si="91"/>
        <v>#REF!</v>
      </c>
      <c r="C384" s="715"/>
      <c r="D384" s="715"/>
      <c r="E384" s="515" t="e">
        <f>IF('Cumulative Budget Request '!#REF!='Split budget (C)'!$L$1,'Cumulative Budget Request '!#REF!,0)</f>
        <v>#REF!</v>
      </c>
      <c r="F384" s="515" t="e">
        <f>IF('Cumulative Budget Request '!#REF!='Split budget (C)'!$L$1,'Cumulative Budget Request '!#REF!,0)</f>
        <v>#REF!</v>
      </c>
      <c r="G384" s="515" t="e">
        <f>IF('Cumulative Budget Request '!#REF!='Split budget (C)'!$L$1,'Cumulative Budget Request '!#REF!,0)</f>
        <v>#REF!</v>
      </c>
      <c r="H384" s="515" t="e">
        <f>IF('Cumulative Budget Request '!#REF!='Split budget (C)'!$L$1,'Cumulative Budget Request '!#REF!,0)</f>
        <v>#REF!</v>
      </c>
      <c r="I384" s="515" t="e">
        <f>IF('Cumulative Budget Request '!#REF!='Split budget (C)'!$L$1,'Cumulative Budget Request '!#REF!,0)</f>
        <v>#REF!</v>
      </c>
      <c r="J384" s="575" t="e">
        <f t="shared" si="92"/>
        <v>#REF!</v>
      </c>
      <c r="K384" s="387"/>
      <c r="L384" s="330"/>
      <c r="M384" s="387"/>
      <c r="N384" s="387"/>
      <c r="O384" s="387"/>
      <c r="P384" s="387"/>
    </row>
    <row r="385" spans="1:16" ht="13.5" thickBot="1">
      <c r="B385" s="716" t="str">
        <f t="shared" si="91"/>
        <v>TOTAL</v>
      </c>
      <c r="C385" s="717"/>
      <c r="D385" s="717"/>
      <c r="E385" s="577" t="e">
        <f>SUM(E365:E384)</f>
        <v>#REF!</v>
      </c>
      <c r="F385" s="577" t="e">
        <f t="shared" ref="F385:I385" si="93">SUM(F365:F384)</f>
        <v>#REF!</v>
      </c>
      <c r="G385" s="577" t="e">
        <f t="shared" si="93"/>
        <v>#REF!</v>
      </c>
      <c r="H385" s="577" t="e">
        <f t="shared" si="93"/>
        <v>#REF!</v>
      </c>
      <c r="I385" s="577" t="e">
        <f t="shared" si="93"/>
        <v>#REF!</v>
      </c>
      <c r="J385" s="576" t="e">
        <f>SUM(J365:J384)</f>
        <v>#REF!</v>
      </c>
      <c r="K385" s="387"/>
      <c r="L385" s="330"/>
      <c r="M385" s="387"/>
      <c r="N385" s="387"/>
      <c r="O385" s="387"/>
      <c r="P385" s="387"/>
    </row>
    <row r="386" spans="1:16" ht="13.15" thickBot="1">
      <c r="A386" s="259"/>
      <c r="B386" s="259"/>
      <c r="C386" s="259"/>
      <c r="D386" s="259"/>
      <c r="E386" s="387"/>
      <c r="F386" s="330"/>
      <c r="G386" s="387"/>
      <c r="H386" s="387"/>
      <c r="I386" s="387"/>
      <c r="J386" s="387"/>
    </row>
    <row r="387" spans="1:16" ht="12.95" customHeight="1">
      <c r="A387" s="259"/>
      <c r="B387" s="709" t="s">
        <v>130</v>
      </c>
      <c r="C387" s="710"/>
      <c r="D387" s="710"/>
      <c r="E387" s="710"/>
      <c r="F387" s="710"/>
      <c r="G387" s="710"/>
      <c r="H387" s="710"/>
      <c r="I387" s="710"/>
      <c r="J387" s="711"/>
    </row>
    <row r="388" spans="1:16" ht="13.15">
      <c r="A388" s="259"/>
      <c r="B388" s="718" t="s">
        <v>131</v>
      </c>
      <c r="C388" s="719"/>
      <c r="D388" s="719"/>
      <c r="E388" s="505" t="s">
        <v>30</v>
      </c>
      <c r="F388" s="505" t="s">
        <v>31</v>
      </c>
      <c r="G388" s="544" t="s">
        <v>32</v>
      </c>
      <c r="H388" s="544" t="s">
        <v>33</v>
      </c>
      <c r="I388" s="544" t="s">
        <v>34</v>
      </c>
      <c r="J388" s="506" t="s">
        <v>1</v>
      </c>
    </row>
    <row r="389" spans="1:16">
      <c r="A389" s="259"/>
      <c r="B389" s="712" t="e">
        <f t="shared" ref="B389:B409" si="94">B365</f>
        <v>#REF!</v>
      </c>
      <c r="C389" s="713"/>
      <c r="D389" s="713"/>
      <c r="E389" s="515" t="e">
        <f>IF('Cumulative Budget Request '!#REF!='Split budget (C)'!$L$1,'Cumulative Budget Request '!#REF!,0)</f>
        <v>#REF!</v>
      </c>
      <c r="F389" s="515" t="e">
        <f>IF('Cumulative Budget Request '!#REF!='Split budget (C)'!$L$1,'Cumulative Budget Request '!#REF!,0)</f>
        <v>#REF!</v>
      </c>
      <c r="G389" s="515" t="e">
        <f>IF('Cumulative Budget Request '!#REF!='Split budget (C)'!$L$1,'Cumulative Budget Request '!#REF!,0)</f>
        <v>#REF!</v>
      </c>
      <c r="H389" s="515" t="e">
        <f>IF('Cumulative Budget Request '!#REF!='Split budget (C)'!$L$1,'Cumulative Budget Request '!#REF!,0)</f>
        <v>#REF!</v>
      </c>
      <c r="I389" s="515" t="e">
        <f>IF('Cumulative Budget Request '!#REF!='Split budget (C)'!$L$1,'Cumulative Budget Request '!#REF!,0)</f>
        <v>#REF!</v>
      </c>
      <c r="J389" s="574" t="e">
        <f t="shared" ref="J389:J408" si="95">SUM(E389:I389)</f>
        <v>#REF!</v>
      </c>
    </row>
    <row r="390" spans="1:16">
      <c r="A390" s="259"/>
      <c r="B390" s="707" t="e">
        <f t="shared" si="94"/>
        <v>#REF!</v>
      </c>
      <c r="C390" s="708"/>
      <c r="D390" s="708"/>
      <c r="E390" s="515" t="e">
        <f>IF('Cumulative Budget Request '!#REF!='Split budget (C)'!$L$1,'Cumulative Budget Request '!#REF!,0)</f>
        <v>#REF!</v>
      </c>
      <c r="F390" s="515" t="e">
        <f>IF('Cumulative Budget Request '!#REF!='Split budget (C)'!$L$1,'Cumulative Budget Request '!#REF!,0)</f>
        <v>#REF!</v>
      </c>
      <c r="G390" s="515" t="e">
        <f>IF('Cumulative Budget Request '!#REF!='Split budget (C)'!$L$1,'Cumulative Budget Request '!#REF!,0)</f>
        <v>#REF!</v>
      </c>
      <c r="H390" s="515" t="e">
        <f>IF('Cumulative Budget Request '!#REF!='Split budget (C)'!$L$1,'Cumulative Budget Request '!#REF!,0)</f>
        <v>#REF!</v>
      </c>
      <c r="I390" s="515" t="e">
        <f>IF('Cumulative Budget Request '!#REF!='Split budget (C)'!$L$1,'Cumulative Budget Request '!#REF!,0)</f>
        <v>#REF!</v>
      </c>
      <c r="J390" s="574" t="e">
        <f t="shared" si="95"/>
        <v>#REF!</v>
      </c>
    </row>
    <row r="391" spans="1:16">
      <c r="A391" s="259"/>
      <c r="B391" s="707" t="e">
        <f t="shared" si="94"/>
        <v>#REF!</v>
      </c>
      <c r="C391" s="708"/>
      <c r="D391" s="708"/>
      <c r="E391" s="515" t="e">
        <f>IF('Cumulative Budget Request '!#REF!='Split budget (C)'!$L$1,'Cumulative Budget Request '!#REF!,0)</f>
        <v>#REF!</v>
      </c>
      <c r="F391" s="515" t="e">
        <f>IF('Cumulative Budget Request '!#REF!='Split budget (C)'!$L$1,'Cumulative Budget Request '!#REF!,0)</f>
        <v>#REF!</v>
      </c>
      <c r="G391" s="515" t="e">
        <f>IF('Cumulative Budget Request '!#REF!='Split budget (C)'!$L$1,'Cumulative Budget Request '!#REF!,0)</f>
        <v>#REF!</v>
      </c>
      <c r="H391" s="515" t="e">
        <f>IF('Cumulative Budget Request '!#REF!='Split budget (C)'!$L$1,'Cumulative Budget Request '!#REF!,0)</f>
        <v>#REF!</v>
      </c>
      <c r="I391" s="515" t="e">
        <f>IF('Cumulative Budget Request '!#REF!='Split budget (C)'!$L$1,'Cumulative Budget Request '!#REF!,0)</f>
        <v>#REF!</v>
      </c>
      <c r="J391" s="574" t="e">
        <f t="shared" si="95"/>
        <v>#REF!</v>
      </c>
    </row>
    <row r="392" spans="1:16" hidden="1">
      <c r="A392" s="259"/>
      <c r="B392" s="707" t="e">
        <f t="shared" si="94"/>
        <v>#REF!</v>
      </c>
      <c r="C392" s="708"/>
      <c r="D392" s="708"/>
      <c r="E392" s="515" t="e">
        <f>IF('Cumulative Budget Request '!#REF!='Split budget (C)'!$L$1,'Cumulative Budget Request '!#REF!,0)</f>
        <v>#REF!</v>
      </c>
      <c r="F392" s="515" t="e">
        <f>IF('Cumulative Budget Request '!#REF!='Split budget (C)'!$L$1,'Cumulative Budget Request '!#REF!,0)</f>
        <v>#REF!</v>
      </c>
      <c r="G392" s="515" t="e">
        <f>IF('Cumulative Budget Request '!#REF!='Split budget (C)'!$L$1,'Cumulative Budget Request '!#REF!,0)</f>
        <v>#REF!</v>
      </c>
      <c r="H392" s="515" t="e">
        <f>IF('Cumulative Budget Request '!#REF!='Split budget (C)'!$L$1,'Cumulative Budget Request '!#REF!,0)</f>
        <v>#REF!</v>
      </c>
      <c r="I392" s="515" t="e">
        <f>IF('Cumulative Budget Request '!#REF!='Split budget (C)'!$L$1,'Cumulative Budget Request '!#REF!,0)</f>
        <v>#REF!</v>
      </c>
      <c r="J392" s="574" t="e">
        <f t="shared" si="95"/>
        <v>#REF!</v>
      </c>
    </row>
    <row r="393" spans="1:16" hidden="1">
      <c r="A393" s="259"/>
      <c r="B393" s="707" t="e">
        <f t="shared" si="94"/>
        <v>#REF!</v>
      </c>
      <c r="C393" s="708"/>
      <c r="D393" s="708"/>
      <c r="E393" s="515" t="e">
        <f>IF('Cumulative Budget Request '!#REF!='Split budget (C)'!$L$1,'Cumulative Budget Request '!#REF!,0)</f>
        <v>#REF!</v>
      </c>
      <c r="F393" s="515" t="e">
        <f>IF('Cumulative Budget Request '!#REF!='Split budget (C)'!$L$1,'Cumulative Budget Request '!#REF!,0)</f>
        <v>#REF!</v>
      </c>
      <c r="G393" s="515" t="e">
        <f>IF('Cumulative Budget Request '!#REF!='Split budget (C)'!$L$1,'Cumulative Budget Request '!#REF!,0)</f>
        <v>#REF!</v>
      </c>
      <c r="H393" s="515" t="e">
        <f>IF('Cumulative Budget Request '!#REF!='Split budget (C)'!$L$1,'Cumulative Budget Request '!#REF!,0)</f>
        <v>#REF!</v>
      </c>
      <c r="I393" s="515" t="e">
        <f>IF('Cumulative Budget Request '!#REF!='Split budget (C)'!$L$1,'Cumulative Budget Request '!#REF!,0)</f>
        <v>#REF!</v>
      </c>
      <c r="J393" s="574" t="e">
        <f t="shared" si="95"/>
        <v>#REF!</v>
      </c>
    </row>
    <row r="394" spans="1:16" hidden="1">
      <c r="A394" s="259"/>
      <c r="B394" s="707" t="e">
        <f t="shared" si="94"/>
        <v>#REF!</v>
      </c>
      <c r="C394" s="708"/>
      <c r="D394" s="708"/>
      <c r="E394" s="515" t="e">
        <f>IF('Cumulative Budget Request '!#REF!='Split budget (C)'!$L$1,'Cumulative Budget Request '!#REF!,0)</f>
        <v>#REF!</v>
      </c>
      <c r="F394" s="515" t="e">
        <f>IF('Cumulative Budget Request '!#REF!='Split budget (C)'!$L$1,'Cumulative Budget Request '!#REF!,0)</f>
        <v>#REF!</v>
      </c>
      <c r="G394" s="515" t="e">
        <f>IF('Cumulative Budget Request '!#REF!='Split budget (C)'!$L$1,'Cumulative Budget Request '!#REF!,0)</f>
        <v>#REF!</v>
      </c>
      <c r="H394" s="515" t="e">
        <f>IF('Cumulative Budget Request '!#REF!='Split budget (C)'!$L$1,'Cumulative Budget Request '!#REF!,0)</f>
        <v>#REF!</v>
      </c>
      <c r="I394" s="515" t="e">
        <f>IF('Cumulative Budget Request '!#REF!='Split budget (C)'!$L$1,'Cumulative Budget Request '!#REF!,0)</f>
        <v>#REF!</v>
      </c>
      <c r="J394" s="574" t="e">
        <f t="shared" si="95"/>
        <v>#REF!</v>
      </c>
    </row>
    <row r="395" spans="1:16" hidden="1">
      <c r="A395" s="259"/>
      <c r="B395" s="707" t="e">
        <f t="shared" si="94"/>
        <v>#REF!</v>
      </c>
      <c r="C395" s="708"/>
      <c r="D395" s="708"/>
      <c r="E395" s="515" t="e">
        <f>IF('Cumulative Budget Request '!#REF!='Split budget (C)'!$L$1,'Cumulative Budget Request '!#REF!,0)</f>
        <v>#REF!</v>
      </c>
      <c r="F395" s="515" t="e">
        <f>IF('Cumulative Budget Request '!#REF!='Split budget (C)'!$L$1,'Cumulative Budget Request '!#REF!,0)</f>
        <v>#REF!</v>
      </c>
      <c r="G395" s="515" t="e">
        <f>IF('Cumulative Budget Request '!#REF!='Split budget (C)'!$L$1,'Cumulative Budget Request '!#REF!,0)</f>
        <v>#REF!</v>
      </c>
      <c r="H395" s="515" t="e">
        <f>IF('Cumulative Budget Request '!#REF!='Split budget (C)'!$L$1,'Cumulative Budget Request '!#REF!,0)</f>
        <v>#REF!</v>
      </c>
      <c r="I395" s="515" t="e">
        <f>IF('Cumulative Budget Request '!#REF!='Split budget (C)'!$L$1,'Cumulative Budget Request '!#REF!,0)</f>
        <v>#REF!</v>
      </c>
      <c r="J395" s="574" t="e">
        <f t="shared" si="95"/>
        <v>#REF!</v>
      </c>
    </row>
    <row r="396" spans="1:16" hidden="1">
      <c r="A396" s="259"/>
      <c r="B396" s="707" t="e">
        <f t="shared" si="94"/>
        <v>#REF!</v>
      </c>
      <c r="C396" s="708"/>
      <c r="D396" s="708"/>
      <c r="E396" s="515" t="e">
        <f>IF('Cumulative Budget Request '!#REF!='Split budget (C)'!$L$1,'Cumulative Budget Request '!#REF!,0)</f>
        <v>#REF!</v>
      </c>
      <c r="F396" s="515" t="e">
        <f>IF('Cumulative Budget Request '!#REF!='Split budget (C)'!$L$1,'Cumulative Budget Request '!#REF!,0)</f>
        <v>#REF!</v>
      </c>
      <c r="G396" s="515" t="e">
        <f>IF('Cumulative Budget Request '!#REF!='Split budget (C)'!$L$1,'Cumulative Budget Request '!#REF!,0)</f>
        <v>#REF!</v>
      </c>
      <c r="H396" s="515" t="e">
        <f>IF('Cumulative Budget Request '!#REF!='Split budget (C)'!$L$1,'Cumulative Budget Request '!#REF!,0)</f>
        <v>#REF!</v>
      </c>
      <c r="I396" s="515" t="e">
        <f>IF('Cumulative Budget Request '!#REF!='Split budget (C)'!$L$1,'Cumulative Budget Request '!#REF!,0)</f>
        <v>#REF!</v>
      </c>
      <c r="J396" s="574" t="e">
        <f t="shared" si="95"/>
        <v>#REF!</v>
      </c>
    </row>
    <row r="397" spans="1:16" hidden="1">
      <c r="A397" s="259"/>
      <c r="B397" s="707" t="e">
        <f t="shared" si="94"/>
        <v>#REF!</v>
      </c>
      <c r="C397" s="708"/>
      <c r="D397" s="708"/>
      <c r="E397" s="515" t="e">
        <f>IF('Cumulative Budget Request '!#REF!='Split budget (C)'!$L$1,'Cumulative Budget Request '!#REF!,0)</f>
        <v>#REF!</v>
      </c>
      <c r="F397" s="515" t="e">
        <f>IF('Cumulative Budget Request '!#REF!='Split budget (C)'!$L$1,'Cumulative Budget Request '!#REF!,0)</f>
        <v>#REF!</v>
      </c>
      <c r="G397" s="515" t="e">
        <f>IF('Cumulative Budget Request '!#REF!='Split budget (C)'!$L$1,'Cumulative Budget Request '!#REF!,0)</f>
        <v>#REF!</v>
      </c>
      <c r="H397" s="515" t="e">
        <f>IF('Cumulative Budget Request '!#REF!='Split budget (C)'!$L$1,'Cumulative Budget Request '!#REF!,0)</f>
        <v>#REF!</v>
      </c>
      <c r="I397" s="515" t="e">
        <f>IF('Cumulative Budget Request '!#REF!='Split budget (C)'!$L$1,'Cumulative Budget Request '!#REF!,0)</f>
        <v>#REF!</v>
      </c>
      <c r="J397" s="574" t="e">
        <f t="shared" si="95"/>
        <v>#REF!</v>
      </c>
    </row>
    <row r="398" spans="1:16" hidden="1">
      <c r="A398" s="259"/>
      <c r="B398" s="707" t="e">
        <f t="shared" si="94"/>
        <v>#REF!</v>
      </c>
      <c r="C398" s="708"/>
      <c r="D398" s="708"/>
      <c r="E398" s="515" t="e">
        <f>IF('Cumulative Budget Request '!#REF!='Split budget (C)'!$L$1,'Cumulative Budget Request '!#REF!,0)</f>
        <v>#REF!</v>
      </c>
      <c r="F398" s="515" t="e">
        <f>IF('Cumulative Budget Request '!#REF!='Split budget (C)'!$L$1,'Cumulative Budget Request '!#REF!,0)</f>
        <v>#REF!</v>
      </c>
      <c r="G398" s="515" t="e">
        <f>IF('Cumulative Budget Request '!#REF!='Split budget (C)'!$L$1,'Cumulative Budget Request '!#REF!,0)</f>
        <v>#REF!</v>
      </c>
      <c r="H398" s="515" t="e">
        <f>IF('Cumulative Budget Request '!#REF!='Split budget (C)'!$L$1,'Cumulative Budget Request '!#REF!,0)</f>
        <v>#REF!</v>
      </c>
      <c r="I398" s="515" t="e">
        <f>IF('Cumulative Budget Request '!#REF!='Split budget (C)'!$L$1,'Cumulative Budget Request '!#REF!,0)</f>
        <v>#REF!</v>
      </c>
      <c r="J398" s="574" t="e">
        <f t="shared" si="95"/>
        <v>#REF!</v>
      </c>
    </row>
    <row r="399" spans="1:16" hidden="1">
      <c r="A399" s="259"/>
      <c r="B399" s="707" t="e">
        <f t="shared" si="94"/>
        <v>#REF!</v>
      </c>
      <c r="C399" s="708"/>
      <c r="D399" s="708"/>
      <c r="E399" s="515" t="e">
        <f>IF('Cumulative Budget Request '!#REF!='Split budget (C)'!$L$1,'Cumulative Budget Request '!#REF!,0)</f>
        <v>#REF!</v>
      </c>
      <c r="F399" s="515" t="e">
        <f>IF('Cumulative Budget Request '!#REF!='Split budget (C)'!$L$1,'Cumulative Budget Request '!#REF!,0)</f>
        <v>#REF!</v>
      </c>
      <c r="G399" s="515" t="e">
        <f>IF('Cumulative Budget Request '!#REF!='Split budget (C)'!$L$1,'Cumulative Budget Request '!#REF!,0)</f>
        <v>#REF!</v>
      </c>
      <c r="H399" s="515" t="e">
        <f>IF('Cumulative Budget Request '!#REF!='Split budget (C)'!$L$1,'Cumulative Budget Request '!#REF!,0)</f>
        <v>#REF!</v>
      </c>
      <c r="I399" s="515" t="e">
        <f>IF('Cumulative Budget Request '!#REF!='Split budget (C)'!$L$1,'Cumulative Budget Request '!#REF!,0)</f>
        <v>#REF!</v>
      </c>
      <c r="J399" s="574" t="e">
        <f t="shared" si="95"/>
        <v>#REF!</v>
      </c>
    </row>
    <row r="400" spans="1:16" hidden="1">
      <c r="A400" s="259"/>
      <c r="B400" s="707" t="e">
        <f t="shared" si="94"/>
        <v>#REF!</v>
      </c>
      <c r="C400" s="708"/>
      <c r="D400" s="708"/>
      <c r="E400" s="515" t="e">
        <f>IF('Cumulative Budget Request '!#REF!='Split budget (C)'!$L$1,'Cumulative Budget Request '!#REF!,0)</f>
        <v>#REF!</v>
      </c>
      <c r="F400" s="515" t="e">
        <f>IF('Cumulative Budget Request '!#REF!='Split budget (C)'!$L$1,'Cumulative Budget Request '!#REF!,0)</f>
        <v>#REF!</v>
      </c>
      <c r="G400" s="515" t="e">
        <f>IF('Cumulative Budget Request '!#REF!='Split budget (C)'!$L$1,'Cumulative Budget Request '!#REF!,0)</f>
        <v>#REF!</v>
      </c>
      <c r="H400" s="515" t="e">
        <f>IF('Cumulative Budget Request '!#REF!='Split budget (C)'!$L$1,'Cumulative Budget Request '!#REF!,0)</f>
        <v>#REF!</v>
      </c>
      <c r="I400" s="515" t="e">
        <f>IF('Cumulative Budget Request '!#REF!='Split budget (C)'!$L$1,'Cumulative Budget Request '!#REF!,0)</f>
        <v>#REF!</v>
      </c>
      <c r="J400" s="574" t="e">
        <f t="shared" si="95"/>
        <v>#REF!</v>
      </c>
    </row>
    <row r="401" spans="1:10" hidden="1">
      <c r="A401" s="259"/>
      <c r="B401" s="707" t="e">
        <f t="shared" si="94"/>
        <v>#REF!</v>
      </c>
      <c r="C401" s="708"/>
      <c r="D401" s="708"/>
      <c r="E401" s="515" t="e">
        <f>IF('Cumulative Budget Request '!#REF!='Split budget (C)'!$L$1,'Cumulative Budget Request '!#REF!,0)</f>
        <v>#REF!</v>
      </c>
      <c r="F401" s="515" t="e">
        <f>IF('Cumulative Budget Request '!#REF!='Split budget (C)'!$L$1,'Cumulative Budget Request '!#REF!,0)</f>
        <v>#REF!</v>
      </c>
      <c r="G401" s="515" t="e">
        <f>IF('Cumulative Budget Request '!#REF!='Split budget (C)'!$L$1,'Cumulative Budget Request '!#REF!,0)</f>
        <v>#REF!</v>
      </c>
      <c r="H401" s="515" t="e">
        <f>IF('Cumulative Budget Request '!#REF!='Split budget (C)'!$L$1,'Cumulative Budget Request '!#REF!,0)</f>
        <v>#REF!</v>
      </c>
      <c r="I401" s="515" t="e">
        <f>IF('Cumulative Budget Request '!#REF!='Split budget (C)'!$L$1,'Cumulative Budget Request '!#REF!,0)</f>
        <v>#REF!</v>
      </c>
      <c r="J401" s="574" t="e">
        <f t="shared" si="95"/>
        <v>#REF!</v>
      </c>
    </row>
    <row r="402" spans="1:10" hidden="1">
      <c r="A402" s="259"/>
      <c r="B402" s="707" t="e">
        <f t="shared" si="94"/>
        <v>#REF!</v>
      </c>
      <c r="C402" s="708"/>
      <c r="D402" s="708"/>
      <c r="E402" s="515" t="e">
        <f>IF('Cumulative Budget Request '!#REF!='Split budget (C)'!$L$1,'Cumulative Budget Request '!#REF!,0)</f>
        <v>#REF!</v>
      </c>
      <c r="F402" s="515" t="e">
        <f>IF('Cumulative Budget Request '!#REF!='Split budget (C)'!$L$1,'Cumulative Budget Request '!#REF!,0)</f>
        <v>#REF!</v>
      </c>
      <c r="G402" s="515" t="e">
        <f>IF('Cumulative Budget Request '!#REF!='Split budget (C)'!$L$1,'Cumulative Budget Request '!#REF!,0)</f>
        <v>#REF!</v>
      </c>
      <c r="H402" s="515" t="e">
        <f>IF('Cumulative Budget Request '!#REF!='Split budget (C)'!$L$1,'Cumulative Budget Request '!#REF!,0)</f>
        <v>#REF!</v>
      </c>
      <c r="I402" s="515" t="e">
        <f>IF('Cumulative Budget Request '!#REF!='Split budget (C)'!$L$1,'Cumulative Budget Request '!#REF!,0)</f>
        <v>#REF!</v>
      </c>
      <c r="J402" s="574" t="e">
        <f t="shared" si="95"/>
        <v>#REF!</v>
      </c>
    </row>
    <row r="403" spans="1:10" hidden="1">
      <c r="A403" s="259"/>
      <c r="B403" s="707" t="e">
        <f t="shared" si="94"/>
        <v>#REF!</v>
      </c>
      <c r="C403" s="708"/>
      <c r="D403" s="708"/>
      <c r="E403" s="515" t="e">
        <f>IF('Cumulative Budget Request '!#REF!='Split budget (C)'!$L$1,'Cumulative Budget Request '!#REF!,0)</f>
        <v>#REF!</v>
      </c>
      <c r="F403" s="515" t="e">
        <f>IF('Cumulative Budget Request '!#REF!='Split budget (C)'!$L$1,'Cumulative Budget Request '!#REF!,0)</f>
        <v>#REF!</v>
      </c>
      <c r="G403" s="515" t="e">
        <f>IF('Cumulative Budget Request '!#REF!='Split budget (C)'!$L$1,'Cumulative Budget Request '!#REF!,0)</f>
        <v>#REF!</v>
      </c>
      <c r="H403" s="515" t="e">
        <f>IF('Cumulative Budget Request '!#REF!='Split budget (C)'!$L$1,'Cumulative Budget Request '!#REF!,0)</f>
        <v>#REF!</v>
      </c>
      <c r="I403" s="515" t="e">
        <f>IF('Cumulative Budget Request '!#REF!='Split budget (C)'!$L$1,'Cumulative Budget Request '!#REF!,0)</f>
        <v>#REF!</v>
      </c>
      <c r="J403" s="574" t="e">
        <f t="shared" si="95"/>
        <v>#REF!</v>
      </c>
    </row>
    <row r="404" spans="1:10" hidden="1">
      <c r="A404" s="259"/>
      <c r="B404" s="707" t="e">
        <f t="shared" si="94"/>
        <v>#REF!</v>
      </c>
      <c r="C404" s="708"/>
      <c r="D404" s="708"/>
      <c r="E404" s="515" t="e">
        <f>IF('Cumulative Budget Request '!#REF!='Split budget (C)'!$L$1,'Cumulative Budget Request '!#REF!,0)</f>
        <v>#REF!</v>
      </c>
      <c r="F404" s="515" t="e">
        <f>IF('Cumulative Budget Request '!#REF!='Split budget (C)'!$L$1,'Cumulative Budget Request '!#REF!,0)</f>
        <v>#REF!</v>
      </c>
      <c r="G404" s="515" t="e">
        <f>IF('Cumulative Budget Request '!#REF!='Split budget (C)'!$L$1,'Cumulative Budget Request '!#REF!,0)</f>
        <v>#REF!</v>
      </c>
      <c r="H404" s="515" t="e">
        <f>IF('Cumulative Budget Request '!#REF!='Split budget (C)'!$L$1,'Cumulative Budget Request '!#REF!,0)</f>
        <v>#REF!</v>
      </c>
      <c r="I404" s="515" t="e">
        <f>IF('Cumulative Budget Request '!#REF!='Split budget (C)'!$L$1,'Cumulative Budget Request '!#REF!,0)</f>
        <v>#REF!</v>
      </c>
      <c r="J404" s="574" t="e">
        <f t="shared" si="95"/>
        <v>#REF!</v>
      </c>
    </row>
    <row r="405" spans="1:10" hidden="1">
      <c r="A405" s="259"/>
      <c r="B405" s="707" t="e">
        <f t="shared" si="94"/>
        <v>#REF!</v>
      </c>
      <c r="C405" s="708"/>
      <c r="D405" s="708"/>
      <c r="E405" s="515" t="e">
        <f>IF('Cumulative Budget Request '!#REF!='Split budget (C)'!$L$1,'Cumulative Budget Request '!#REF!,0)</f>
        <v>#REF!</v>
      </c>
      <c r="F405" s="515" t="e">
        <f>IF('Cumulative Budget Request '!#REF!='Split budget (C)'!$L$1,'Cumulative Budget Request '!#REF!,0)</f>
        <v>#REF!</v>
      </c>
      <c r="G405" s="515" t="e">
        <f>IF('Cumulative Budget Request '!#REF!='Split budget (C)'!$L$1,'Cumulative Budget Request '!#REF!,0)</f>
        <v>#REF!</v>
      </c>
      <c r="H405" s="515" t="e">
        <f>IF('Cumulative Budget Request '!#REF!='Split budget (C)'!$L$1,'Cumulative Budget Request '!#REF!,0)</f>
        <v>#REF!</v>
      </c>
      <c r="I405" s="515" t="e">
        <f>IF('Cumulative Budget Request '!#REF!='Split budget (C)'!$L$1,'Cumulative Budget Request '!#REF!,0)</f>
        <v>#REF!</v>
      </c>
      <c r="J405" s="574" t="e">
        <f t="shared" si="95"/>
        <v>#REF!</v>
      </c>
    </row>
    <row r="406" spans="1:10" hidden="1">
      <c r="A406" s="259"/>
      <c r="B406" s="707" t="e">
        <f t="shared" si="94"/>
        <v>#REF!</v>
      </c>
      <c r="C406" s="708"/>
      <c r="D406" s="708"/>
      <c r="E406" s="515" t="e">
        <f>IF('Cumulative Budget Request '!#REF!='Split budget (C)'!$L$1,'Cumulative Budget Request '!#REF!,0)</f>
        <v>#REF!</v>
      </c>
      <c r="F406" s="515" t="e">
        <f>IF('Cumulative Budget Request '!#REF!='Split budget (C)'!$L$1,'Cumulative Budget Request '!#REF!,0)</f>
        <v>#REF!</v>
      </c>
      <c r="G406" s="515" t="e">
        <f>IF('Cumulative Budget Request '!#REF!='Split budget (C)'!$L$1,'Cumulative Budget Request '!#REF!,0)</f>
        <v>#REF!</v>
      </c>
      <c r="H406" s="515" t="e">
        <f>IF('Cumulative Budget Request '!#REF!='Split budget (C)'!$L$1,'Cumulative Budget Request '!#REF!,0)</f>
        <v>#REF!</v>
      </c>
      <c r="I406" s="515" t="e">
        <f>IF('Cumulative Budget Request '!#REF!='Split budget (C)'!$L$1,'Cumulative Budget Request '!#REF!,0)</f>
        <v>#REF!</v>
      </c>
      <c r="J406" s="574" t="e">
        <f t="shared" si="95"/>
        <v>#REF!</v>
      </c>
    </row>
    <row r="407" spans="1:10" hidden="1">
      <c r="A407" s="259"/>
      <c r="B407" s="707" t="e">
        <f t="shared" si="94"/>
        <v>#REF!</v>
      </c>
      <c r="C407" s="708"/>
      <c r="D407" s="708"/>
      <c r="E407" s="515" t="e">
        <f>IF('Cumulative Budget Request '!#REF!='Split budget (C)'!$L$1,'Cumulative Budget Request '!#REF!,0)</f>
        <v>#REF!</v>
      </c>
      <c r="F407" s="515" t="e">
        <f>IF('Cumulative Budget Request '!#REF!='Split budget (C)'!$L$1,'Cumulative Budget Request '!#REF!,0)</f>
        <v>#REF!</v>
      </c>
      <c r="G407" s="515" t="e">
        <f>IF('Cumulative Budget Request '!#REF!='Split budget (C)'!$L$1,'Cumulative Budget Request '!#REF!,0)</f>
        <v>#REF!</v>
      </c>
      <c r="H407" s="515" t="e">
        <f>IF('Cumulative Budget Request '!#REF!='Split budget (C)'!$L$1,'Cumulative Budget Request '!#REF!,0)</f>
        <v>#REF!</v>
      </c>
      <c r="I407" s="515" t="e">
        <f>IF('Cumulative Budget Request '!#REF!='Split budget (C)'!$L$1,'Cumulative Budget Request '!#REF!,0)</f>
        <v>#REF!</v>
      </c>
      <c r="J407" s="574" t="e">
        <f t="shared" si="95"/>
        <v>#REF!</v>
      </c>
    </row>
    <row r="408" spans="1:10" hidden="1">
      <c r="A408" s="259"/>
      <c r="B408" s="714" t="e">
        <f t="shared" si="94"/>
        <v>#REF!</v>
      </c>
      <c r="C408" s="715"/>
      <c r="D408" s="715"/>
      <c r="E408" s="515" t="e">
        <f>IF('Cumulative Budget Request '!#REF!='Split budget (C)'!$L$1,'Cumulative Budget Request '!#REF!,0)</f>
        <v>#REF!</v>
      </c>
      <c r="F408" s="515" t="e">
        <f>IF('Cumulative Budget Request '!#REF!='Split budget (C)'!$L$1,'Cumulative Budget Request '!#REF!,0)</f>
        <v>#REF!</v>
      </c>
      <c r="G408" s="515" t="e">
        <f>IF('Cumulative Budget Request '!#REF!='Split budget (C)'!$L$1,'Cumulative Budget Request '!#REF!,0)</f>
        <v>#REF!</v>
      </c>
      <c r="H408" s="515" t="e">
        <f>IF('Cumulative Budget Request '!#REF!='Split budget (C)'!$L$1,'Cumulative Budget Request '!#REF!,0)</f>
        <v>#REF!</v>
      </c>
      <c r="I408" s="515" t="e">
        <f>IF('Cumulative Budget Request '!#REF!='Split budget (C)'!$L$1,'Cumulative Budget Request '!#REF!,0)</f>
        <v>#REF!</v>
      </c>
      <c r="J408" s="575" t="e">
        <f t="shared" si="95"/>
        <v>#REF!</v>
      </c>
    </row>
    <row r="409" spans="1:10" ht="13.5" thickBot="1">
      <c r="A409" s="259"/>
      <c r="B409" s="716" t="str">
        <f t="shared" si="94"/>
        <v>TOTAL</v>
      </c>
      <c r="C409" s="717"/>
      <c r="D409" s="717"/>
      <c r="E409" s="577" t="e">
        <f>SUM(E389:E408)</f>
        <v>#REF!</v>
      </c>
      <c r="F409" s="577" t="e">
        <f t="shared" ref="F409:I409" si="96">SUM(F389:F408)</f>
        <v>#REF!</v>
      </c>
      <c r="G409" s="577" t="e">
        <f t="shared" si="96"/>
        <v>#REF!</v>
      </c>
      <c r="H409" s="577" t="e">
        <f t="shared" si="96"/>
        <v>#REF!</v>
      </c>
      <c r="I409" s="577" t="e">
        <f t="shared" si="96"/>
        <v>#REF!</v>
      </c>
      <c r="J409" s="576" t="e">
        <f>SUM(J389:J408)</f>
        <v>#REF!</v>
      </c>
    </row>
    <row r="410" spans="1:10">
      <c r="A410" s="259"/>
      <c r="B410" s="259"/>
      <c r="C410" s="259"/>
      <c r="D410" s="259"/>
      <c r="E410" s="387"/>
      <c r="F410" s="330"/>
      <c r="G410" s="387"/>
      <c r="H410" s="387"/>
      <c r="I410" s="387"/>
      <c r="J410" s="387"/>
    </row>
    <row r="411" spans="1:10">
      <c r="A411" s="259"/>
      <c r="B411" s="259"/>
      <c r="C411" s="259"/>
      <c r="D411" s="259"/>
      <c r="E411" s="387"/>
      <c r="F411" s="330"/>
      <c r="G411" s="387"/>
      <c r="H411" s="387"/>
      <c r="I411" s="387"/>
      <c r="J411" s="387"/>
    </row>
    <row r="412" spans="1:10">
      <c r="A412" s="259"/>
      <c r="B412" s="259"/>
      <c r="C412" s="259"/>
      <c r="D412" s="259"/>
      <c r="E412" s="387"/>
      <c r="F412" s="330"/>
      <c r="G412" s="387"/>
      <c r="H412" s="387"/>
      <c r="I412" s="387"/>
      <c r="J412" s="387"/>
    </row>
    <row r="413" spans="1:10">
      <c r="A413" s="259"/>
      <c r="B413" s="259"/>
      <c r="C413" s="259"/>
      <c r="D413" s="259"/>
      <c r="E413" s="387"/>
      <c r="F413" s="330"/>
      <c r="G413" s="387"/>
      <c r="H413" s="387"/>
      <c r="I413" s="387"/>
      <c r="J413" s="387"/>
    </row>
    <row r="414" spans="1:10">
      <c r="A414" s="259"/>
      <c r="B414" s="259"/>
      <c r="C414" s="259"/>
      <c r="D414" s="259"/>
      <c r="E414" s="387"/>
      <c r="F414" s="330"/>
      <c r="G414" s="387"/>
      <c r="H414" s="387"/>
      <c r="I414" s="387"/>
      <c r="J414" s="387"/>
    </row>
    <row r="415" spans="1:10">
      <c r="A415" s="259"/>
      <c r="B415" s="259"/>
      <c r="C415" s="259"/>
      <c r="D415" s="259"/>
      <c r="E415" s="387"/>
      <c r="F415" s="330"/>
      <c r="G415" s="387"/>
      <c r="H415" s="387"/>
      <c r="I415" s="387"/>
      <c r="J415" s="387"/>
    </row>
    <row r="416" spans="1:10">
      <c r="A416" s="259"/>
      <c r="B416" s="259"/>
      <c r="C416" s="259"/>
      <c r="D416" s="259"/>
      <c r="E416" s="387"/>
      <c r="F416" s="330"/>
      <c r="G416" s="387"/>
      <c r="H416" s="387"/>
      <c r="I416" s="387"/>
      <c r="J416" s="387"/>
    </row>
    <row r="417" spans="1:10">
      <c r="A417" s="259"/>
      <c r="B417" s="259"/>
      <c r="C417" s="259"/>
      <c r="D417" s="259"/>
      <c r="E417" s="387"/>
      <c r="F417" s="330"/>
      <c r="G417" s="387"/>
      <c r="H417" s="387"/>
      <c r="I417" s="387"/>
      <c r="J417" s="387"/>
    </row>
    <row r="418" spans="1:10">
      <c r="A418" s="259"/>
      <c r="B418" s="259"/>
      <c r="C418" s="259"/>
      <c r="D418" s="259"/>
      <c r="E418" s="387"/>
      <c r="F418" s="330"/>
      <c r="G418" s="387"/>
      <c r="H418" s="387"/>
      <c r="I418" s="387"/>
      <c r="J418" s="387"/>
    </row>
    <row r="419" spans="1:10">
      <c r="A419" s="259"/>
      <c r="B419" s="259"/>
      <c r="C419" s="259"/>
      <c r="D419" s="259"/>
      <c r="E419" s="387"/>
      <c r="F419" s="330"/>
      <c r="G419" s="387"/>
      <c r="H419" s="387"/>
      <c r="I419" s="387"/>
      <c r="J419" s="387"/>
    </row>
    <row r="420" spans="1:10">
      <c r="A420" s="259"/>
      <c r="B420" s="259"/>
      <c r="C420" s="259"/>
      <c r="D420" s="259"/>
      <c r="E420" s="387"/>
      <c r="F420" s="330"/>
      <c r="G420" s="387"/>
      <c r="H420" s="387"/>
      <c r="I420" s="387"/>
      <c r="J420" s="387"/>
    </row>
    <row r="421" spans="1:10">
      <c r="A421" s="259"/>
      <c r="B421" s="259"/>
      <c r="C421" s="259"/>
      <c r="D421" s="259"/>
      <c r="E421" s="387"/>
      <c r="F421" s="330"/>
      <c r="G421" s="387"/>
      <c r="H421" s="387"/>
      <c r="I421" s="387"/>
      <c r="J421" s="387"/>
    </row>
    <row r="422" spans="1:10">
      <c r="A422" s="259"/>
      <c r="B422" s="259"/>
      <c r="C422" s="259"/>
      <c r="D422" s="259"/>
      <c r="E422" s="387"/>
      <c r="F422" s="330"/>
      <c r="G422" s="387"/>
      <c r="H422" s="387"/>
      <c r="I422" s="387"/>
      <c r="J422" s="387"/>
    </row>
    <row r="423" spans="1:10">
      <c r="A423" s="259"/>
      <c r="B423" s="259"/>
      <c r="C423" s="259"/>
      <c r="D423" s="259"/>
      <c r="E423" s="387"/>
      <c r="F423" s="330"/>
      <c r="G423" s="387"/>
      <c r="H423" s="387"/>
      <c r="I423" s="387"/>
      <c r="J423" s="387"/>
    </row>
    <row r="424" spans="1:10">
      <c r="A424" s="259"/>
      <c r="B424" s="259"/>
      <c r="C424" s="259"/>
      <c r="D424" s="259"/>
      <c r="E424" s="387"/>
      <c r="F424" s="330"/>
      <c r="G424" s="387"/>
      <c r="H424" s="387"/>
      <c r="I424" s="387"/>
      <c r="J424" s="387"/>
    </row>
    <row r="425" spans="1:10">
      <c r="A425" s="259"/>
      <c r="B425" s="259"/>
      <c r="C425" s="259"/>
      <c r="D425" s="259"/>
      <c r="E425" s="387"/>
      <c r="F425" s="330"/>
      <c r="G425" s="387"/>
      <c r="H425" s="387"/>
      <c r="I425" s="387"/>
      <c r="J425" s="387"/>
    </row>
    <row r="426" spans="1:10">
      <c r="A426" s="259"/>
      <c r="B426" s="259"/>
      <c r="C426" s="259"/>
      <c r="D426" s="259"/>
      <c r="E426" s="387"/>
      <c r="F426" s="330"/>
      <c r="G426" s="387"/>
      <c r="H426" s="387"/>
      <c r="I426" s="387"/>
      <c r="J426" s="387"/>
    </row>
    <row r="427" spans="1:10">
      <c r="A427" s="259"/>
      <c r="B427" s="259"/>
      <c r="C427" s="259"/>
      <c r="D427" s="259"/>
      <c r="E427" s="387"/>
      <c r="F427" s="330"/>
      <c r="G427" s="387"/>
      <c r="H427" s="387"/>
      <c r="I427" s="387"/>
      <c r="J427" s="387"/>
    </row>
    <row r="428" spans="1:10">
      <c r="A428" s="259"/>
      <c r="B428" s="259"/>
      <c r="C428" s="259"/>
      <c r="D428" s="259"/>
      <c r="E428" s="387"/>
      <c r="F428" s="330"/>
      <c r="G428" s="387"/>
      <c r="H428" s="387"/>
      <c r="I428" s="387"/>
      <c r="J428" s="387"/>
    </row>
    <row r="429" spans="1:10">
      <c r="A429" s="259"/>
      <c r="B429" s="259"/>
      <c r="C429" s="259"/>
      <c r="D429" s="259"/>
      <c r="E429" s="387"/>
      <c r="F429" s="330"/>
      <c r="G429" s="387"/>
      <c r="H429" s="387"/>
      <c r="I429" s="387"/>
      <c r="J429" s="387"/>
    </row>
    <row r="430" spans="1:10">
      <c r="A430" s="259"/>
      <c r="B430" s="259"/>
      <c r="C430" s="259"/>
      <c r="D430" s="259"/>
      <c r="E430" s="387"/>
      <c r="F430" s="330"/>
      <c r="G430" s="387"/>
      <c r="H430" s="387"/>
      <c r="I430" s="387"/>
      <c r="J430" s="387"/>
    </row>
    <row r="431" spans="1:10">
      <c r="A431" s="259"/>
      <c r="B431" s="259"/>
      <c r="C431" s="259"/>
      <c r="D431" s="259"/>
      <c r="E431" s="387"/>
      <c r="F431" s="330"/>
      <c r="G431" s="387"/>
      <c r="H431" s="387"/>
      <c r="I431" s="387"/>
      <c r="J431" s="387"/>
    </row>
    <row r="432" spans="1:10">
      <c r="A432" s="259"/>
      <c r="B432" s="259"/>
      <c r="C432" s="259"/>
      <c r="D432" s="259"/>
      <c r="E432" s="387"/>
      <c r="F432" s="330"/>
      <c r="G432" s="387"/>
      <c r="H432" s="387"/>
      <c r="I432" s="387"/>
      <c r="J432" s="387"/>
    </row>
    <row r="433" spans="1:10">
      <c r="A433" s="259"/>
      <c r="B433" s="259"/>
      <c r="C433" s="259"/>
      <c r="D433" s="259"/>
      <c r="E433" s="387"/>
      <c r="F433" s="330"/>
      <c r="G433" s="387"/>
      <c r="H433" s="387"/>
      <c r="I433" s="387"/>
      <c r="J433" s="387"/>
    </row>
    <row r="434" spans="1:10">
      <c r="A434" s="259"/>
      <c r="B434" s="259"/>
      <c r="C434" s="259"/>
      <c r="D434" s="259"/>
      <c r="E434" s="387"/>
      <c r="F434" s="330"/>
      <c r="G434" s="387"/>
      <c r="H434" s="387"/>
      <c r="I434" s="387"/>
      <c r="J434" s="387"/>
    </row>
    <row r="435" spans="1:10">
      <c r="A435" s="259"/>
      <c r="B435" s="259"/>
      <c r="C435" s="259"/>
      <c r="D435" s="259"/>
      <c r="E435" s="387"/>
      <c r="F435" s="330"/>
      <c r="G435" s="387"/>
      <c r="H435" s="387"/>
      <c r="I435" s="387"/>
      <c r="J435" s="387"/>
    </row>
    <row r="436" spans="1:10">
      <c r="A436" s="259"/>
      <c r="B436" s="259"/>
      <c r="C436" s="259"/>
      <c r="D436" s="259"/>
      <c r="E436" s="387"/>
      <c r="F436" s="330"/>
      <c r="G436" s="387"/>
      <c r="H436" s="387"/>
      <c r="I436" s="387"/>
      <c r="J436" s="387"/>
    </row>
    <row r="437" spans="1:10">
      <c r="A437" s="259"/>
      <c r="B437" s="259"/>
      <c r="C437" s="259"/>
      <c r="D437" s="259"/>
      <c r="E437" s="387"/>
      <c r="F437" s="330"/>
      <c r="G437" s="387"/>
      <c r="H437" s="387"/>
      <c r="I437" s="387"/>
      <c r="J437" s="387"/>
    </row>
    <row r="438" spans="1:10">
      <c r="A438" s="259"/>
      <c r="B438" s="259"/>
      <c r="C438" s="259"/>
      <c r="D438" s="259"/>
      <c r="E438" s="387"/>
      <c r="F438" s="330"/>
      <c r="G438" s="387"/>
      <c r="H438" s="387"/>
      <c r="I438" s="387"/>
      <c r="J438" s="387"/>
    </row>
    <row r="439" spans="1:10">
      <c r="A439" s="259"/>
      <c r="B439" s="259"/>
      <c r="C439" s="259"/>
      <c r="D439" s="259"/>
      <c r="E439" s="387"/>
      <c r="F439" s="330"/>
      <c r="G439" s="387"/>
      <c r="H439" s="387"/>
      <c r="I439" s="387"/>
      <c r="J439" s="387"/>
    </row>
    <row r="440" spans="1:10">
      <c r="A440" s="259"/>
      <c r="B440" s="259"/>
      <c r="C440" s="259"/>
      <c r="D440" s="259"/>
      <c r="E440" s="387"/>
      <c r="F440" s="330"/>
      <c r="G440" s="387"/>
      <c r="H440" s="387"/>
      <c r="I440" s="387"/>
      <c r="J440" s="387"/>
    </row>
    <row r="441" spans="1:10">
      <c r="A441" s="259"/>
      <c r="B441" s="259"/>
      <c r="C441" s="259"/>
      <c r="D441" s="259"/>
      <c r="E441" s="387"/>
      <c r="F441" s="330"/>
      <c r="G441" s="387"/>
      <c r="H441" s="387"/>
      <c r="I441" s="387"/>
      <c r="J441" s="387"/>
    </row>
    <row r="442" spans="1:10">
      <c r="A442" s="259"/>
      <c r="B442" s="259"/>
      <c r="C442" s="259"/>
      <c r="D442" s="259"/>
      <c r="E442" s="387"/>
      <c r="F442" s="330"/>
      <c r="G442" s="387"/>
      <c r="H442" s="387"/>
      <c r="I442" s="387"/>
      <c r="J442" s="387"/>
    </row>
    <row r="443" spans="1:10">
      <c r="A443" s="259"/>
      <c r="B443" s="259"/>
      <c r="C443" s="259"/>
      <c r="D443" s="259"/>
      <c r="E443" s="387"/>
      <c r="F443" s="330"/>
      <c r="G443" s="387"/>
      <c r="H443" s="387"/>
      <c r="I443" s="387"/>
      <c r="J443" s="387"/>
    </row>
    <row r="444" spans="1:10">
      <c r="A444" s="259"/>
      <c r="B444" s="259"/>
      <c r="C444" s="259"/>
      <c r="D444" s="259"/>
      <c r="E444" s="387"/>
      <c r="F444" s="330"/>
      <c r="G444" s="387"/>
      <c r="H444" s="387"/>
      <c r="I444" s="387"/>
      <c r="J444" s="387"/>
    </row>
    <row r="445" spans="1:10">
      <c r="A445" s="259"/>
      <c r="B445" s="259"/>
      <c r="C445" s="259"/>
      <c r="D445" s="259"/>
      <c r="E445" s="387"/>
      <c r="F445" s="330"/>
      <c r="G445" s="387"/>
      <c r="H445" s="387"/>
      <c r="I445" s="387"/>
      <c r="J445" s="387"/>
    </row>
    <row r="446" spans="1:10">
      <c r="A446" s="259"/>
      <c r="B446" s="259"/>
      <c r="C446" s="259"/>
      <c r="D446" s="259"/>
      <c r="E446" s="387"/>
      <c r="F446" s="330"/>
      <c r="G446" s="387"/>
      <c r="H446" s="387"/>
      <c r="I446" s="387"/>
      <c r="J446" s="387"/>
    </row>
    <row r="447" spans="1:10">
      <c r="A447" s="259"/>
      <c r="B447" s="259"/>
      <c r="C447" s="259"/>
      <c r="D447" s="259"/>
      <c r="E447" s="387"/>
      <c r="F447" s="330"/>
      <c r="G447" s="387"/>
      <c r="H447" s="387"/>
      <c r="I447" s="387"/>
      <c r="J447" s="387"/>
    </row>
    <row r="448" spans="1:10">
      <c r="A448" s="259"/>
      <c r="B448" s="259"/>
      <c r="C448" s="259"/>
      <c r="D448" s="259"/>
      <c r="E448" s="387"/>
      <c r="F448" s="330"/>
      <c r="G448" s="387"/>
      <c r="H448" s="387"/>
      <c r="I448" s="387"/>
      <c r="J448" s="387"/>
    </row>
    <row r="449" spans="1:10">
      <c r="A449" s="259"/>
      <c r="B449" s="259"/>
      <c r="C449" s="259"/>
      <c r="D449" s="259"/>
      <c r="E449" s="387"/>
      <c r="F449" s="330"/>
      <c r="G449" s="387"/>
      <c r="H449" s="387"/>
      <c r="I449" s="387"/>
      <c r="J449" s="387"/>
    </row>
    <row r="450" spans="1:10">
      <c r="A450" s="259"/>
      <c r="B450" s="259"/>
      <c r="C450" s="259"/>
      <c r="D450" s="259"/>
      <c r="E450" s="387"/>
      <c r="F450" s="330"/>
      <c r="G450" s="387"/>
      <c r="H450" s="387"/>
      <c r="I450" s="387"/>
      <c r="J450" s="387"/>
    </row>
    <row r="451" spans="1:10">
      <c r="A451" s="259"/>
      <c r="B451" s="259"/>
      <c r="C451" s="259"/>
      <c r="D451" s="259"/>
      <c r="E451" s="387"/>
      <c r="F451" s="330"/>
      <c r="G451" s="387"/>
      <c r="H451" s="387"/>
      <c r="I451" s="387"/>
      <c r="J451" s="387"/>
    </row>
    <row r="452" spans="1:10">
      <c r="A452" s="259"/>
      <c r="B452" s="259"/>
      <c r="C452" s="259"/>
      <c r="D452" s="259"/>
      <c r="E452" s="387"/>
      <c r="F452" s="330"/>
      <c r="G452" s="387"/>
      <c r="H452" s="387"/>
      <c r="I452" s="387"/>
      <c r="J452" s="387"/>
    </row>
    <row r="453" spans="1:10">
      <c r="A453" s="259"/>
      <c r="B453" s="259"/>
      <c r="C453" s="259"/>
      <c r="D453" s="259"/>
      <c r="E453" s="387"/>
      <c r="F453" s="330"/>
      <c r="G453" s="387"/>
      <c r="H453" s="387"/>
      <c r="I453" s="387"/>
      <c r="J453" s="387"/>
    </row>
    <row r="454" spans="1:10">
      <c r="A454" s="259"/>
      <c r="B454" s="259"/>
      <c r="C454" s="259"/>
      <c r="D454" s="259"/>
      <c r="E454" s="387"/>
      <c r="F454" s="330"/>
      <c r="G454" s="387"/>
      <c r="H454" s="387"/>
      <c r="I454" s="387"/>
      <c r="J454" s="387"/>
    </row>
    <row r="455" spans="1:10">
      <c r="A455" s="259"/>
      <c r="B455" s="259"/>
      <c r="C455" s="259"/>
      <c r="D455" s="259"/>
      <c r="E455" s="387"/>
      <c r="F455" s="330"/>
      <c r="G455" s="387"/>
      <c r="H455" s="387"/>
      <c r="I455" s="387"/>
      <c r="J455" s="387"/>
    </row>
    <row r="456" spans="1:10">
      <c r="A456" s="259"/>
      <c r="B456" s="259"/>
      <c r="C456" s="259"/>
      <c r="D456" s="259"/>
      <c r="E456" s="387"/>
      <c r="F456" s="330"/>
      <c r="G456" s="387"/>
      <c r="H456" s="387"/>
      <c r="I456" s="387"/>
      <c r="J456" s="387"/>
    </row>
    <row r="457" spans="1:10">
      <c r="A457" s="259"/>
      <c r="B457" s="259"/>
      <c r="C457" s="259"/>
      <c r="D457" s="259"/>
      <c r="E457" s="387"/>
      <c r="F457" s="330"/>
      <c r="G457" s="387"/>
      <c r="H457" s="387"/>
      <c r="I457" s="387"/>
      <c r="J457" s="387"/>
    </row>
    <row r="458" spans="1:10">
      <c r="A458" s="259"/>
      <c r="B458" s="259"/>
      <c r="C458" s="259"/>
      <c r="D458" s="259"/>
      <c r="E458" s="387"/>
      <c r="F458" s="330"/>
      <c r="G458" s="387"/>
      <c r="H458" s="387"/>
      <c r="I458" s="387"/>
      <c r="J458" s="387"/>
    </row>
    <row r="459" spans="1:10">
      <c r="A459" s="259"/>
      <c r="B459" s="259"/>
      <c r="C459" s="259"/>
      <c r="D459" s="259"/>
      <c r="E459" s="387"/>
      <c r="F459" s="330"/>
      <c r="G459" s="387"/>
      <c r="H459" s="387"/>
      <c r="I459" s="387"/>
      <c r="J459" s="387"/>
    </row>
    <row r="460" spans="1:10">
      <c r="A460" s="259"/>
      <c r="B460" s="259"/>
      <c r="C460" s="259"/>
      <c r="D460" s="259"/>
      <c r="E460" s="387"/>
      <c r="F460" s="330"/>
      <c r="G460" s="387"/>
      <c r="H460" s="387"/>
      <c r="I460" s="387"/>
      <c r="J460" s="387"/>
    </row>
    <row r="461" spans="1:10">
      <c r="A461" s="259"/>
      <c r="B461" s="259"/>
      <c r="C461" s="259"/>
      <c r="D461" s="259"/>
      <c r="E461" s="387"/>
      <c r="F461" s="330"/>
      <c r="G461" s="387"/>
      <c r="H461" s="387"/>
      <c r="I461" s="387"/>
      <c r="J461" s="387"/>
    </row>
    <row r="462" spans="1:10">
      <c r="A462" s="259"/>
      <c r="B462" s="259"/>
      <c r="C462" s="259"/>
      <c r="D462" s="259"/>
      <c r="E462" s="387"/>
      <c r="F462" s="330"/>
      <c r="G462" s="387"/>
      <c r="H462" s="387"/>
      <c r="I462" s="387"/>
      <c r="J462" s="387"/>
    </row>
    <row r="463" spans="1:10">
      <c r="A463" s="259"/>
      <c r="B463" s="259"/>
      <c r="C463" s="259"/>
      <c r="D463" s="259"/>
      <c r="E463" s="387"/>
      <c r="F463" s="330"/>
      <c r="G463" s="387"/>
      <c r="H463" s="387"/>
      <c r="I463" s="387"/>
      <c r="J463" s="387"/>
    </row>
    <row r="464" spans="1:10">
      <c r="A464" s="259"/>
      <c r="B464" s="259"/>
      <c r="C464" s="259"/>
      <c r="D464" s="259"/>
      <c r="E464" s="387"/>
      <c r="F464" s="330"/>
      <c r="G464" s="387"/>
      <c r="H464" s="387"/>
      <c r="I464" s="387"/>
      <c r="J464" s="387"/>
    </row>
    <row r="465" spans="1:10">
      <c r="A465" s="259"/>
      <c r="B465" s="259"/>
      <c r="C465" s="259"/>
      <c r="D465" s="259"/>
      <c r="E465" s="387"/>
      <c r="F465" s="330"/>
      <c r="G465" s="387"/>
      <c r="H465" s="387"/>
      <c r="I465" s="387"/>
      <c r="J465" s="387"/>
    </row>
    <row r="466" spans="1:10">
      <c r="A466" s="259"/>
      <c r="B466" s="259"/>
      <c r="C466" s="259"/>
      <c r="D466" s="259"/>
      <c r="E466" s="387"/>
      <c r="F466" s="330"/>
      <c r="G466" s="387"/>
      <c r="H466" s="387"/>
      <c r="I466" s="387"/>
      <c r="J466" s="387"/>
    </row>
    <row r="467" spans="1:10">
      <c r="A467" s="259"/>
      <c r="B467" s="259"/>
      <c r="C467" s="259"/>
      <c r="D467" s="259"/>
      <c r="E467" s="387"/>
      <c r="F467" s="330"/>
      <c r="G467" s="387"/>
      <c r="H467" s="387"/>
      <c r="I467" s="387"/>
      <c r="J467" s="387"/>
    </row>
    <row r="468" spans="1:10">
      <c r="A468" s="259"/>
      <c r="B468" s="259"/>
      <c r="C468" s="259"/>
      <c r="D468" s="259"/>
      <c r="E468" s="387"/>
      <c r="F468" s="330"/>
      <c r="G468" s="387"/>
      <c r="H468" s="387"/>
      <c r="I468" s="387"/>
      <c r="J468" s="387"/>
    </row>
    <row r="469" spans="1:10">
      <c r="A469" s="259"/>
      <c r="B469" s="259"/>
      <c r="C469" s="259"/>
      <c r="D469" s="259"/>
      <c r="E469" s="387"/>
      <c r="F469" s="330"/>
      <c r="G469" s="387"/>
      <c r="H469" s="387"/>
      <c r="I469" s="387"/>
      <c r="J469" s="387"/>
    </row>
    <row r="470" spans="1:10">
      <c r="A470" s="259"/>
      <c r="B470" s="259"/>
      <c r="C470" s="259"/>
      <c r="D470" s="259"/>
      <c r="E470" s="387"/>
      <c r="F470" s="330"/>
      <c r="G470" s="387"/>
      <c r="H470" s="387"/>
      <c r="I470" s="387"/>
      <c r="J470" s="387"/>
    </row>
    <row r="471" spans="1:10">
      <c r="A471" s="259"/>
      <c r="B471" s="259"/>
      <c r="C471" s="259"/>
      <c r="D471" s="259"/>
      <c r="E471" s="387"/>
      <c r="F471" s="330"/>
      <c r="G471" s="387"/>
      <c r="H471" s="387"/>
      <c r="I471" s="387"/>
      <c r="J471" s="387"/>
    </row>
    <row r="472" spans="1:10">
      <c r="A472" s="259"/>
      <c r="B472" s="259"/>
      <c r="C472" s="259"/>
      <c r="D472" s="259"/>
      <c r="E472" s="387"/>
      <c r="F472" s="330"/>
      <c r="G472" s="387"/>
      <c r="H472" s="387"/>
      <c r="I472" s="387"/>
      <c r="J472" s="387"/>
    </row>
    <row r="473" spans="1:10">
      <c r="A473" s="259"/>
      <c r="B473" s="259"/>
      <c r="C473" s="259"/>
      <c r="D473" s="259"/>
      <c r="E473" s="387"/>
      <c r="F473" s="330"/>
      <c r="G473" s="387"/>
      <c r="H473" s="387"/>
      <c r="I473" s="387"/>
      <c r="J473" s="387"/>
    </row>
    <row r="474" spans="1:10">
      <c r="A474" s="259"/>
      <c r="B474" s="259"/>
      <c r="C474" s="259"/>
      <c r="D474" s="259"/>
      <c r="E474" s="387"/>
      <c r="F474" s="330"/>
      <c r="G474" s="387"/>
      <c r="H474" s="387"/>
      <c r="I474" s="387"/>
      <c r="J474" s="387"/>
    </row>
    <row r="475" spans="1:10">
      <c r="A475" s="259"/>
      <c r="B475" s="259"/>
      <c r="C475" s="259"/>
      <c r="D475" s="259"/>
      <c r="E475" s="387"/>
      <c r="F475" s="330"/>
      <c r="G475" s="387"/>
      <c r="H475" s="387"/>
      <c r="I475" s="387"/>
      <c r="J475" s="387"/>
    </row>
    <row r="476" spans="1:10">
      <c r="A476" s="259"/>
      <c r="B476" s="259"/>
      <c r="C476" s="259"/>
      <c r="D476" s="259"/>
      <c r="E476" s="387"/>
      <c r="F476" s="330"/>
      <c r="G476" s="387"/>
      <c r="H476" s="387"/>
      <c r="I476" s="387"/>
      <c r="J476" s="387"/>
    </row>
    <row r="477" spans="1:10">
      <c r="A477" s="259"/>
      <c r="B477" s="259"/>
      <c r="C477" s="259"/>
      <c r="D477" s="259"/>
      <c r="E477" s="387"/>
      <c r="F477" s="330"/>
      <c r="G477" s="387"/>
      <c r="H477" s="387"/>
      <c r="I477" s="387"/>
      <c r="J477" s="387"/>
    </row>
    <row r="478" spans="1:10">
      <c r="A478" s="259"/>
      <c r="B478" s="259"/>
      <c r="C478" s="259"/>
      <c r="D478" s="259"/>
      <c r="E478" s="387"/>
      <c r="F478" s="330"/>
      <c r="G478" s="387"/>
      <c r="H478" s="387"/>
      <c r="I478" s="387"/>
      <c r="J478" s="387"/>
    </row>
    <row r="479" spans="1:10">
      <c r="A479" s="259"/>
      <c r="B479" s="259"/>
      <c r="C479" s="259"/>
      <c r="D479" s="259"/>
      <c r="E479" s="387"/>
      <c r="F479" s="330"/>
      <c r="G479" s="387"/>
      <c r="H479" s="387"/>
      <c r="I479" s="387"/>
      <c r="J479" s="387"/>
    </row>
    <row r="480" spans="1:10">
      <c r="A480" s="259"/>
      <c r="B480" s="259"/>
      <c r="C480" s="259"/>
      <c r="D480" s="259"/>
      <c r="E480" s="387"/>
      <c r="F480" s="330"/>
      <c r="G480" s="387"/>
      <c r="H480" s="387"/>
      <c r="I480" s="387"/>
      <c r="J480" s="387"/>
    </row>
    <row r="481" spans="1:10">
      <c r="A481" s="259"/>
      <c r="B481" s="259"/>
      <c r="C481" s="259"/>
      <c r="D481" s="259"/>
      <c r="E481" s="387"/>
      <c r="F481" s="330"/>
      <c r="G481" s="387"/>
      <c r="H481" s="387"/>
      <c r="I481" s="387"/>
      <c r="J481" s="387"/>
    </row>
    <row r="482" spans="1:10">
      <c r="A482" s="259"/>
      <c r="B482" s="259"/>
      <c r="C482" s="259"/>
      <c r="D482" s="259"/>
      <c r="E482" s="387"/>
      <c r="F482" s="330"/>
      <c r="G482" s="387"/>
      <c r="H482" s="387"/>
      <c r="I482" s="387"/>
      <c r="J482" s="387"/>
    </row>
    <row r="483" spans="1:10">
      <c r="A483" s="259"/>
      <c r="B483" s="259"/>
      <c r="C483" s="259"/>
      <c r="D483" s="259"/>
      <c r="E483" s="387"/>
      <c r="F483" s="330"/>
      <c r="G483" s="387"/>
      <c r="H483" s="387"/>
      <c r="I483" s="387"/>
      <c r="J483" s="387"/>
    </row>
    <row r="484" spans="1:10">
      <c r="A484" s="259"/>
      <c r="B484" s="259"/>
      <c r="C484" s="259"/>
      <c r="D484" s="259"/>
      <c r="E484" s="387"/>
      <c r="F484" s="330"/>
      <c r="G484" s="387"/>
      <c r="H484" s="387"/>
      <c r="I484" s="387"/>
      <c r="J484" s="387"/>
    </row>
    <row r="485" spans="1:10">
      <c r="A485" s="259"/>
      <c r="B485" s="259"/>
      <c r="C485" s="259"/>
      <c r="D485" s="259"/>
      <c r="E485" s="387"/>
      <c r="F485" s="330"/>
      <c r="G485" s="387"/>
      <c r="H485" s="387"/>
      <c r="I485" s="387"/>
      <c r="J485" s="387"/>
    </row>
    <row r="486" spans="1:10">
      <c r="A486" s="259"/>
      <c r="B486" s="259"/>
      <c r="C486" s="259"/>
      <c r="D486" s="259"/>
      <c r="E486" s="387"/>
      <c r="F486" s="330"/>
      <c r="G486" s="387"/>
      <c r="H486" s="387"/>
      <c r="I486" s="387"/>
      <c r="J486" s="387"/>
    </row>
    <row r="487" spans="1:10">
      <c r="A487" s="259"/>
      <c r="B487" s="259"/>
      <c r="C487" s="259"/>
      <c r="D487" s="259"/>
      <c r="E487" s="387"/>
      <c r="F487" s="330"/>
      <c r="G487" s="387"/>
      <c r="H487" s="387"/>
      <c r="I487" s="387"/>
      <c r="J487" s="387"/>
    </row>
    <row r="488" spans="1:10">
      <c r="A488" s="259"/>
      <c r="B488" s="259"/>
      <c r="C488" s="259"/>
      <c r="D488" s="259"/>
      <c r="E488" s="387"/>
      <c r="F488" s="330"/>
      <c r="G488" s="387"/>
      <c r="H488" s="387"/>
      <c r="I488" s="387"/>
      <c r="J488" s="387"/>
    </row>
    <row r="489" spans="1:10">
      <c r="A489" s="259"/>
      <c r="B489" s="259"/>
      <c r="C489" s="259"/>
      <c r="D489" s="259"/>
      <c r="E489" s="387"/>
      <c r="F489" s="330"/>
      <c r="G489" s="387"/>
      <c r="H489" s="387"/>
      <c r="I489" s="387"/>
      <c r="J489" s="387"/>
    </row>
    <row r="490" spans="1:10">
      <c r="A490" s="259"/>
      <c r="B490" s="259"/>
      <c r="C490" s="259"/>
      <c r="D490" s="259"/>
      <c r="E490" s="387"/>
      <c r="F490" s="330"/>
      <c r="G490" s="387"/>
      <c r="H490" s="387"/>
      <c r="I490" s="387"/>
      <c r="J490" s="387"/>
    </row>
    <row r="491" spans="1:10">
      <c r="A491" s="259"/>
      <c r="B491" s="259"/>
      <c r="C491" s="259"/>
      <c r="D491" s="259"/>
      <c r="E491" s="387"/>
      <c r="F491" s="330"/>
      <c r="G491" s="387"/>
      <c r="H491" s="387"/>
      <c r="I491" s="387"/>
      <c r="J491" s="387"/>
    </row>
    <row r="492" spans="1:10">
      <c r="A492" s="259"/>
      <c r="B492" s="259"/>
      <c r="C492" s="259"/>
      <c r="D492" s="259"/>
      <c r="E492" s="387"/>
      <c r="F492" s="330"/>
      <c r="G492" s="387"/>
      <c r="H492" s="387"/>
      <c r="I492" s="387"/>
      <c r="J492" s="387"/>
    </row>
    <row r="493" spans="1:10">
      <c r="A493" s="259"/>
      <c r="B493" s="259"/>
      <c r="C493" s="259"/>
      <c r="D493" s="259"/>
      <c r="E493" s="387"/>
      <c r="F493" s="330"/>
      <c r="G493" s="387"/>
      <c r="H493" s="387"/>
      <c r="I493" s="387"/>
      <c r="J493" s="387"/>
    </row>
    <row r="494" spans="1:10">
      <c r="A494" s="259"/>
      <c r="B494" s="259"/>
      <c r="C494" s="259"/>
      <c r="D494" s="259"/>
      <c r="E494" s="387"/>
      <c r="F494" s="330"/>
      <c r="G494" s="387"/>
      <c r="H494" s="387"/>
      <c r="I494" s="387"/>
      <c r="J494" s="387"/>
    </row>
    <row r="495" spans="1:10">
      <c r="A495" s="259"/>
      <c r="B495" s="259"/>
      <c r="C495" s="259"/>
      <c r="D495" s="259"/>
      <c r="E495" s="387"/>
      <c r="F495" s="330"/>
      <c r="G495" s="387"/>
      <c r="H495" s="387"/>
      <c r="I495" s="387"/>
      <c r="J495" s="387"/>
    </row>
    <row r="496" spans="1:10">
      <c r="A496" s="259"/>
      <c r="B496" s="259"/>
      <c r="C496" s="259"/>
      <c r="D496" s="259"/>
      <c r="E496" s="387"/>
      <c r="F496" s="330"/>
      <c r="G496" s="387"/>
      <c r="H496" s="387"/>
      <c r="I496" s="387"/>
      <c r="J496" s="387"/>
    </row>
    <row r="497" spans="1:10">
      <c r="A497" s="259"/>
      <c r="B497" s="259"/>
      <c r="C497" s="259"/>
      <c r="D497" s="259"/>
      <c r="E497" s="387"/>
      <c r="F497" s="330"/>
      <c r="G497" s="387"/>
      <c r="H497" s="387"/>
      <c r="I497" s="387"/>
      <c r="J497" s="387"/>
    </row>
    <row r="498" spans="1:10">
      <c r="A498" s="259"/>
      <c r="B498" s="259"/>
      <c r="C498" s="259"/>
      <c r="D498" s="259"/>
      <c r="E498" s="387"/>
      <c r="F498" s="330"/>
      <c r="G498" s="387"/>
      <c r="H498" s="387"/>
      <c r="I498" s="387"/>
      <c r="J498" s="387"/>
    </row>
    <row r="499" spans="1:10">
      <c r="A499" s="259"/>
      <c r="B499" s="259"/>
      <c r="C499" s="259"/>
      <c r="D499" s="259"/>
      <c r="E499" s="387"/>
      <c r="F499" s="330"/>
      <c r="G499" s="387"/>
      <c r="H499" s="387"/>
      <c r="I499" s="387"/>
      <c r="J499" s="387"/>
    </row>
    <row r="500" spans="1:10">
      <c r="A500" s="259"/>
      <c r="B500" s="259"/>
      <c r="C500" s="259"/>
      <c r="D500" s="259"/>
      <c r="E500" s="387"/>
      <c r="F500" s="330"/>
      <c r="G500" s="387"/>
      <c r="H500" s="387"/>
      <c r="I500" s="387"/>
      <c r="J500" s="387"/>
    </row>
    <row r="501" spans="1:10">
      <c r="A501" s="259"/>
      <c r="B501" s="259"/>
      <c r="C501" s="259"/>
      <c r="D501" s="259"/>
      <c r="E501" s="387"/>
      <c r="F501" s="330"/>
      <c r="G501" s="387"/>
      <c r="H501" s="387"/>
      <c r="I501" s="387"/>
      <c r="J501" s="387"/>
    </row>
    <row r="502" spans="1:10">
      <c r="A502" s="259"/>
      <c r="B502" s="259"/>
      <c r="C502" s="259"/>
      <c r="D502" s="259"/>
      <c r="E502" s="387"/>
      <c r="F502" s="330"/>
      <c r="G502" s="387"/>
      <c r="H502" s="387"/>
      <c r="I502" s="387"/>
      <c r="J502" s="387"/>
    </row>
    <row r="503" spans="1:10">
      <c r="A503" s="259"/>
      <c r="B503" s="259"/>
      <c r="C503" s="259"/>
      <c r="D503" s="259"/>
      <c r="E503" s="387"/>
      <c r="F503" s="330"/>
      <c r="G503" s="387"/>
      <c r="H503" s="387"/>
      <c r="I503" s="387"/>
      <c r="J503" s="387"/>
    </row>
    <row r="504" spans="1:10">
      <c r="A504" s="259"/>
      <c r="B504" s="259"/>
      <c r="C504" s="259"/>
      <c r="D504" s="259"/>
      <c r="E504" s="387"/>
      <c r="F504" s="330"/>
      <c r="G504" s="387"/>
      <c r="H504" s="387"/>
      <c r="I504" s="387"/>
      <c r="J504" s="387"/>
    </row>
    <row r="505" spans="1:10">
      <c r="A505" s="259"/>
      <c r="B505" s="259"/>
      <c r="C505" s="259"/>
      <c r="D505" s="259"/>
      <c r="E505" s="387"/>
      <c r="F505" s="330"/>
      <c r="G505" s="387"/>
      <c r="H505" s="387"/>
      <c r="I505" s="387"/>
      <c r="J505" s="387"/>
    </row>
    <row r="506" spans="1:10">
      <c r="A506" s="259"/>
      <c r="B506" s="259"/>
      <c r="C506" s="259"/>
      <c r="D506" s="259"/>
      <c r="E506" s="387"/>
      <c r="F506" s="330"/>
      <c r="G506" s="387"/>
      <c r="H506" s="387"/>
      <c r="I506" s="387"/>
      <c r="J506" s="387"/>
    </row>
    <row r="507" spans="1:10">
      <c r="A507" s="259"/>
      <c r="B507" s="259"/>
      <c r="C507" s="259"/>
      <c r="D507" s="259"/>
      <c r="E507" s="387"/>
      <c r="F507" s="330"/>
      <c r="G507" s="387"/>
      <c r="H507" s="387"/>
      <c r="I507" s="387"/>
      <c r="J507" s="387"/>
    </row>
    <row r="508" spans="1:10">
      <c r="A508" s="259"/>
      <c r="B508" s="259"/>
      <c r="C508" s="259"/>
      <c r="D508" s="259"/>
      <c r="E508" s="387"/>
      <c r="F508" s="330"/>
      <c r="G508" s="387"/>
      <c r="H508" s="387"/>
      <c r="I508" s="387"/>
      <c r="J508" s="387"/>
    </row>
    <row r="509" spans="1:10">
      <c r="A509" s="259"/>
      <c r="B509" s="259"/>
      <c r="C509" s="259"/>
      <c r="D509" s="259"/>
      <c r="E509" s="387"/>
      <c r="F509" s="330"/>
      <c r="G509" s="387"/>
      <c r="H509" s="387"/>
      <c r="I509" s="387"/>
      <c r="J509" s="387"/>
    </row>
    <row r="510" spans="1:10">
      <c r="A510" s="259"/>
      <c r="B510" s="259"/>
      <c r="C510" s="259"/>
      <c r="D510" s="259"/>
      <c r="E510" s="387"/>
      <c r="F510" s="330"/>
      <c r="G510" s="387"/>
      <c r="H510" s="387"/>
      <c r="I510" s="387"/>
      <c r="J510" s="387"/>
    </row>
    <row r="511" spans="1:10">
      <c r="A511" s="259"/>
      <c r="B511" s="259"/>
      <c r="C511" s="259"/>
      <c r="D511" s="259"/>
      <c r="E511" s="387"/>
      <c r="F511" s="330"/>
      <c r="G511" s="387"/>
      <c r="H511" s="387"/>
      <c r="I511" s="387"/>
      <c r="J511" s="387"/>
    </row>
    <row r="512" spans="1:10">
      <c r="A512" s="259"/>
      <c r="B512" s="259"/>
      <c r="C512" s="259"/>
      <c r="D512" s="259"/>
      <c r="E512" s="387"/>
      <c r="F512" s="330"/>
      <c r="G512" s="387"/>
      <c r="H512" s="387"/>
      <c r="I512" s="387"/>
      <c r="J512" s="387"/>
    </row>
    <row r="513" spans="1:10">
      <c r="A513" s="259"/>
      <c r="B513" s="259"/>
      <c r="C513" s="259"/>
      <c r="D513" s="259"/>
      <c r="E513" s="387"/>
      <c r="F513" s="330"/>
      <c r="G513" s="387"/>
      <c r="H513" s="387"/>
      <c r="I513" s="387"/>
      <c r="J513" s="387"/>
    </row>
    <row r="514" spans="1:10">
      <c r="A514" s="259"/>
      <c r="B514" s="259"/>
      <c r="C514" s="259"/>
      <c r="D514" s="259"/>
      <c r="E514" s="387"/>
      <c r="F514" s="330"/>
      <c r="G514" s="387"/>
      <c r="H514" s="387"/>
      <c r="I514" s="387"/>
      <c r="J514" s="387"/>
    </row>
    <row r="515" spans="1:10">
      <c r="A515" s="259"/>
      <c r="B515" s="259"/>
      <c r="C515" s="259"/>
      <c r="D515" s="259"/>
      <c r="E515" s="387"/>
      <c r="F515" s="330"/>
      <c r="G515" s="387"/>
      <c r="H515" s="387"/>
      <c r="I515" s="387"/>
      <c r="J515" s="387"/>
    </row>
    <row r="516" spans="1:10">
      <c r="A516" s="259"/>
      <c r="B516" s="259"/>
      <c r="C516" s="259"/>
      <c r="D516" s="259"/>
      <c r="E516" s="387"/>
      <c r="F516" s="330"/>
      <c r="G516" s="387"/>
      <c r="H516" s="387"/>
      <c r="I516" s="387"/>
      <c r="J516" s="387"/>
    </row>
    <row r="517" spans="1:10">
      <c r="A517" s="259"/>
      <c r="B517" s="259"/>
      <c r="C517" s="259"/>
      <c r="D517" s="259"/>
      <c r="E517" s="387"/>
      <c r="F517" s="330"/>
      <c r="G517" s="387"/>
      <c r="H517" s="387"/>
      <c r="I517" s="387"/>
      <c r="J517" s="387"/>
    </row>
    <row r="518" spans="1:10">
      <c r="A518" s="259"/>
      <c r="B518" s="259"/>
      <c r="C518" s="259"/>
      <c r="D518" s="259"/>
      <c r="E518" s="387"/>
      <c r="F518" s="330"/>
      <c r="G518" s="387"/>
      <c r="H518" s="387"/>
      <c r="I518" s="387"/>
      <c r="J518" s="387"/>
    </row>
    <row r="519" spans="1:10">
      <c r="A519" s="259"/>
      <c r="B519" s="259"/>
      <c r="C519" s="259"/>
      <c r="D519" s="259"/>
      <c r="E519" s="387"/>
      <c r="F519" s="330"/>
      <c r="G519" s="387"/>
      <c r="H519" s="387"/>
      <c r="I519" s="387"/>
      <c r="J519" s="387"/>
    </row>
    <row r="520" spans="1:10">
      <c r="A520" s="259"/>
      <c r="B520" s="259"/>
      <c r="C520" s="259"/>
      <c r="D520" s="259"/>
      <c r="E520" s="387"/>
      <c r="F520" s="330"/>
      <c r="G520" s="387"/>
      <c r="H520" s="387"/>
      <c r="I520" s="387"/>
      <c r="J520" s="387"/>
    </row>
    <row r="521" spans="1:10">
      <c r="A521" s="259"/>
      <c r="B521" s="259"/>
      <c r="C521" s="259"/>
      <c r="D521" s="259"/>
      <c r="E521" s="387"/>
      <c r="F521" s="330"/>
      <c r="G521" s="387"/>
      <c r="H521" s="387"/>
      <c r="I521" s="387"/>
      <c r="J521" s="387"/>
    </row>
    <row r="522" spans="1:10">
      <c r="A522" s="259"/>
      <c r="B522" s="259"/>
      <c r="C522" s="259"/>
      <c r="D522" s="259"/>
      <c r="E522" s="387"/>
      <c r="F522" s="330"/>
      <c r="G522" s="387"/>
      <c r="H522" s="387"/>
      <c r="I522" s="387"/>
      <c r="J522" s="387"/>
    </row>
    <row r="523" spans="1:10">
      <c r="A523" s="259"/>
      <c r="B523" s="259"/>
      <c r="C523" s="259"/>
      <c r="D523" s="259"/>
      <c r="E523" s="387"/>
      <c r="F523" s="330"/>
      <c r="G523" s="387"/>
      <c r="H523" s="387"/>
      <c r="I523" s="387"/>
      <c r="J523" s="387"/>
    </row>
    <row r="524" spans="1:10">
      <c r="A524" s="259"/>
      <c r="B524" s="259"/>
      <c r="C524" s="259"/>
      <c r="D524" s="259"/>
      <c r="E524" s="387"/>
      <c r="F524" s="330"/>
      <c r="G524" s="387"/>
      <c r="H524" s="387"/>
      <c r="I524" s="387"/>
      <c r="J524" s="387"/>
    </row>
    <row r="525" spans="1:10">
      <c r="A525" s="259"/>
      <c r="B525" s="259"/>
      <c r="C525" s="259"/>
      <c r="D525" s="259"/>
      <c r="E525" s="387"/>
      <c r="F525" s="330"/>
      <c r="G525" s="387"/>
      <c r="H525" s="387"/>
      <c r="I525" s="387"/>
      <c r="J525" s="387"/>
    </row>
    <row r="526" spans="1:10">
      <c r="A526" s="259"/>
      <c r="B526" s="259"/>
      <c r="C526" s="259"/>
      <c r="D526" s="259"/>
      <c r="E526" s="387"/>
      <c r="F526" s="330"/>
      <c r="G526" s="387"/>
      <c r="H526" s="387"/>
      <c r="I526" s="387"/>
      <c r="J526" s="387"/>
    </row>
    <row r="527" spans="1:10">
      <c r="A527" s="259"/>
      <c r="B527" s="259"/>
      <c r="C527" s="259"/>
      <c r="D527" s="259"/>
      <c r="E527" s="387"/>
      <c r="F527" s="330"/>
      <c r="G527" s="387"/>
      <c r="H527" s="387"/>
      <c r="I527" s="387"/>
      <c r="J527" s="387"/>
    </row>
    <row r="528" spans="1:10">
      <c r="A528" s="259"/>
      <c r="B528" s="259"/>
      <c r="C528" s="259"/>
      <c r="D528" s="259"/>
      <c r="E528" s="387"/>
      <c r="F528" s="330"/>
      <c r="G528" s="387"/>
      <c r="H528" s="387"/>
      <c r="I528" s="387"/>
      <c r="J528" s="387"/>
    </row>
    <row r="529" spans="1:10">
      <c r="A529" s="259"/>
      <c r="B529" s="259"/>
      <c r="C529" s="259"/>
      <c r="D529" s="259"/>
      <c r="E529" s="387"/>
      <c r="F529" s="330"/>
      <c r="G529" s="387"/>
      <c r="H529" s="387"/>
      <c r="I529" s="387"/>
      <c r="J529" s="387"/>
    </row>
    <row r="530" spans="1:10">
      <c r="A530" s="259"/>
      <c r="B530" s="259"/>
      <c r="C530" s="259"/>
      <c r="D530" s="259"/>
      <c r="E530" s="387"/>
      <c r="F530" s="330"/>
      <c r="G530" s="387"/>
      <c r="H530" s="387"/>
      <c r="I530" s="387"/>
      <c r="J530" s="387"/>
    </row>
    <row r="531" spans="1:10">
      <c r="A531" s="259"/>
      <c r="B531" s="259"/>
      <c r="C531" s="259"/>
      <c r="D531" s="259"/>
      <c r="E531" s="387"/>
      <c r="F531" s="330"/>
      <c r="G531" s="387"/>
      <c r="H531" s="387"/>
      <c r="I531" s="387"/>
      <c r="J531" s="387"/>
    </row>
    <row r="532" spans="1:10">
      <c r="A532" s="259"/>
      <c r="B532" s="259"/>
      <c r="C532" s="259"/>
      <c r="D532" s="259"/>
      <c r="E532" s="387"/>
      <c r="F532" s="330"/>
      <c r="G532" s="387"/>
      <c r="H532" s="387"/>
      <c r="I532" s="387"/>
      <c r="J532" s="387"/>
    </row>
    <row r="533" spans="1:10">
      <c r="A533" s="259"/>
      <c r="B533" s="259"/>
      <c r="C533" s="259"/>
      <c r="D533" s="259"/>
      <c r="E533" s="387"/>
      <c r="F533" s="330"/>
      <c r="G533" s="387"/>
      <c r="H533" s="387"/>
      <c r="I533" s="387"/>
      <c r="J533" s="387"/>
    </row>
    <row r="534" spans="1:10">
      <c r="A534" s="259"/>
      <c r="B534" s="259"/>
      <c r="C534" s="259"/>
      <c r="D534" s="259"/>
      <c r="E534" s="387"/>
      <c r="F534" s="330"/>
      <c r="G534" s="387"/>
      <c r="H534" s="387"/>
      <c r="I534" s="387"/>
      <c r="J534" s="387"/>
    </row>
    <row r="535" spans="1:10">
      <c r="A535" s="259"/>
      <c r="B535" s="259"/>
      <c r="C535" s="259"/>
      <c r="D535" s="259"/>
      <c r="E535" s="387"/>
      <c r="F535" s="330"/>
      <c r="G535" s="387"/>
      <c r="H535" s="387"/>
      <c r="I535" s="387"/>
      <c r="J535" s="387"/>
    </row>
    <row r="536" spans="1:10">
      <c r="A536" s="259"/>
      <c r="B536" s="259"/>
      <c r="C536" s="259"/>
      <c r="D536" s="259"/>
      <c r="E536" s="387"/>
      <c r="F536" s="330"/>
      <c r="G536" s="387"/>
      <c r="H536" s="387"/>
      <c r="I536" s="387"/>
      <c r="J536" s="387"/>
    </row>
    <row r="537" spans="1:10">
      <c r="A537" s="259"/>
      <c r="B537" s="259"/>
      <c r="C537" s="259"/>
      <c r="D537" s="259"/>
      <c r="E537" s="387"/>
      <c r="F537" s="330"/>
      <c r="G537" s="387"/>
      <c r="H537" s="387"/>
      <c r="I537" s="387"/>
      <c r="J537" s="387"/>
    </row>
    <row r="538" spans="1:10">
      <c r="A538" s="259"/>
      <c r="B538" s="259"/>
      <c r="C538" s="259"/>
      <c r="D538" s="259"/>
      <c r="E538" s="387"/>
      <c r="F538" s="330"/>
      <c r="G538" s="387"/>
      <c r="H538" s="387"/>
      <c r="I538" s="387"/>
      <c r="J538" s="387"/>
    </row>
    <row r="539" spans="1:10">
      <c r="A539" s="259"/>
      <c r="B539" s="259"/>
      <c r="C539" s="259"/>
      <c r="D539" s="259"/>
      <c r="E539" s="387"/>
      <c r="F539" s="330"/>
      <c r="G539" s="387"/>
      <c r="H539" s="387"/>
      <c r="I539" s="387"/>
      <c r="J539" s="387"/>
    </row>
    <row r="540" spans="1:10">
      <c r="A540" s="259"/>
      <c r="B540" s="259"/>
      <c r="C540" s="259"/>
      <c r="D540" s="259"/>
      <c r="E540" s="387"/>
      <c r="F540" s="330"/>
      <c r="G540" s="387"/>
      <c r="H540" s="387"/>
      <c r="I540" s="387"/>
      <c r="J540" s="387"/>
    </row>
    <row r="541" spans="1:10">
      <c r="A541" s="259"/>
      <c r="B541" s="259"/>
      <c r="C541" s="259"/>
      <c r="D541" s="259"/>
      <c r="E541" s="387"/>
      <c r="F541" s="330"/>
      <c r="G541" s="387"/>
      <c r="H541" s="387"/>
      <c r="I541" s="387"/>
      <c r="J541" s="387"/>
    </row>
    <row r="542" spans="1:10">
      <c r="A542" s="259"/>
      <c r="B542" s="259"/>
      <c r="C542" s="259"/>
      <c r="D542" s="259"/>
      <c r="E542" s="387"/>
      <c r="F542" s="330"/>
      <c r="G542" s="387"/>
      <c r="H542" s="387"/>
      <c r="I542" s="387"/>
      <c r="J542" s="387"/>
    </row>
    <row r="543" spans="1:10">
      <c r="A543" s="259"/>
      <c r="B543" s="259"/>
      <c r="C543" s="259"/>
      <c r="D543" s="259"/>
      <c r="E543" s="387"/>
      <c r="F543" s="330"/>
      <c r="G543" s="387"/>
      <c r="H543" s="387"/>
      <c r="I543" s="387"/>
      <c r="J543" s="387"/>
    </row>
    <row r="544" spans="1:10">
      <c r="A544" s="259"/>
      <c r="B544" s="259"/>
      <c r="C544" s="259"/>
      <c r="D544" s="259"/>
      <c r="E544" s="387"/>
      <c r="F544" s="330"/>
      <c r="G544" s="387"/>
      <c r="H544" s="387"/>
      <c r="I544" s="387"/>
      <c r="J544" s="387"/>
    </row>
    <row r="545" spans="1:10">
      <c r="A545" s="259"/>
      <c r="B545" s="259"/>
      <c r="C545" s="259"/>
      <c r="D545" s="259"/>
      <c r="E545" s="387"/>
      <c r="F545" s="330"/>
      <c r="G545" s="387"/>
      <c r="H545" s="387"/>
      <c r="I545" s="387"/>
      <c r="J545" s="387"/>
    </row>
    <row r="546" spans="1:10">
      <c r="A546" s="259"/>
      <c r="B546" s="259"/>
      <c r="C546" s="259"/>
      <c r="D546" s="259"/>
      <c r="E546" s="387"/>
      <c r="F546" s="330"/>
      <c r="G546" s="387"/>
      <c r="H546" s="387"/>
      <c r="I546" s="387"/>
      <c r="J546" s="387"/>
    </row>
    <row r="547" spans="1:10">
      <c r="A547" s="259"/>
      <c r="B547" s="259"/>
      <c r="C547" s="259"/>
      <c r="D547" s="259"/>
      <c r="E547" s="387"/>
      <c r="F547" s="330"/>
      <c r="G547" s="387"/>
      <c r="H547" s="387"/>
      <c r="I547" s="387"/>
      <c r="J547" s="387"/>
    </row>
    <row r="548" spans="1:10">
      <c r="A548" s="259"/>
      <c r="B548" s="259"/>
      <c r="C548" s="259"/>
      <c r="D548" s="259"/>
      <c r="E548" s="387"/>
      <c r="F548" s="330"/>
      <c r="G548" s="387"/>
      <c r="H548" s="387"/>
      <c r="I548" s="387"/>
      <c r="J548" s="387"/>
    </row>
    <row r="549" spans="1:10">
      <c r="A549" s="259"/>
      <c r="B549" s="259"/>
      <c r="C549" s="259"/>
      <c r="D549" s="259"/>
      <c r="E549" s="387"/>
      <c r="F549" s="330"/>
      <c r="G549" s="387"/>
      <c r="H549" s="387"/>
      <c r="I549" s="387"/>
      <c r="J549" s="387"/>
    </row>
    <row r="550" spans="1:10">
      <c r="A550" s="259"/>
      <c r="B550" s="259"/>
      <c r="C550" s="259"/>
      <c r="D550" s="259"/>
      <c r="E550" s="387"/>
      <c r="F550" s="330"/>
      <c r="G550" s="387"/>
      <c r="H550" s="387"/>
      <c r="I550" s="387"/>
      <c r="J550" s="387"/>
    </row>
    <row r="551" spans="1:10">
      <c r="A551" s="259"/>
      <c r="B551" s="259"/>
      <c r="C551" s="259"/>
      <c r="D551" s="259"/>
      <c r="E551" s="387"/>
      <c r="F551" s="330"/>
      <c r="G551" s="387"/>
      <c r="H551" s="387"/>
      <c r="I551" s="387"/>
      <c r="J551" s="387"/>
    </row>
    <row r="552" spans="1:10">
      <c r="A552" s="259"/>
      <c r="B552" s="259"/>
      <c r="C552" s="259"/>
      <c r="D552" s="259"/>
      <c r="E552" s="387"/>
      <c r="F552" s="330"/>
      <c r="G552" s="387"/>
      <c r="H552" s="387"/>
      <c r="I552" s="387"/>
      <c r="J552" s="387"/>
    </row>
    <row r="553" spans="1:10">
      <c r="A553" s="259"/>
      <c r="B553" s="259"/>
      <c r="C553" s="259"/>
      <c r="D553" s="259"/>
      <c r="E553" s="387"/>
      <c r="F553" s="330"/>
      <c r="G553" s="387"/>
      <c r="H553" s="387"/>
      <c r="I553" s="387"/>
      <c r="J553" s="387"/>
    </row>
    <row r="554" spans="1:10">
      <c r="A554" s="259"/>
      <c r="B554" s="259"/>
      <c r="C554" s="259"/>
      <c r="D554" s="259"/>
      <c r="E554" s="387"/>
      <c r="F554" s="330"/>
      <c r="G554" s="387"/>
      <c r="H554" s="387"/>
      <c r="I554" s="387"/>
      <c r="J554" s="387"/>
    </row>
    <row r="555" spans="1:10">
      <c r="A555" s="259"/>
      <c r="B555" s="259"/>
      <c r="C555" s="259"/>
      <c r="D555" s="259"/>
      <c r="E555" s="387"/>
      <c r="F555" s="330"/>
      <c r="G555" s="387"/>
      <c r="H555" s="387"/>
      <c r="I555" s="387"/>
      <c r="J555" s="387"/>
    </row>
    <row r="556" spans="1:10">
      <c r="A556" s="259"/>
      <c r="B556" s="259"/>
      <c r="C556" s="259"/>
      <c r="D556" s="259"/>
      <c r="E556" s="387"/>
      <c r="F556" s="330"/>
      <c r="G556" s="387"/>
      <c r="H556" s="387"/>
      <c r="I556" s="387"/>
      <c r="J556" s="387"/>
    </row>
    <row r="557" spans="1:10">
      <c r="A557" s="259"/>
      <c r="B557" s="259"/>
      <c r="C557" s="259"/>
      <c r="D557" s="259"/>
      <c r="E557" s="387"/>
      <c r="F557" s="330"/>
      <c r="G557" s="387"/>
      <c r="H557" s="387"/>
      <c r="I557" s="387"/>
      <c r="J557" s="387"/>
    </row>
    <row r="558" spans="1:10">
      <c r="A558" s="259"/>
      <c r="B558" s="259"/>
      <c r="C558" s="259"/>
      <c r="D558" s="259"/>
      <c r="E558" s="387"/>
      <c r="F558" s="330"/>
      <c r="G558" s="387"/>
      <c r="H558" s="387"/>
      <c r="I558" s="387"/>
      <c r="J558" s="387"/>
    </row>
    <row r="559" spans="1:10">
      <c r="A559" s="259"/>
      <c r="B559" s="259"/>
      <c r="C559" s="259"/>
      <c r="D559" s="259"/>
      <c r="E559" s="387"/>
      <c r="F559" s="330"/>
      <c r="G559" s="387"/>
      <c r="H559" s="387"/>
      <c r="I559" s="387"/>
      <c r="J559" s="387"/>
    </row>
    <row r="560" spans="1:10">
      <c r="A560" s="259"/>
      <c r="B560" s="259"/>
      <c r="C560" s="259"/>
      <c r="D560" s="259"/>
      <c r="E560" s="387"/>
      <c r="F560" s="330"/>
      <c r="G560" s="387"/>
      <c r="H560" s="387"/>
      <c r="I560" s="387"/>
      <c r="J560" s="387"/>
    </row>
    <row r="561" spans="1:10">
      <c r="A561" s="259"/>
      <c r="B561" s="259"/>
      <c r="C561" s="259"/>
      <c r="D561" s="259"/>
      <c r="E561" s="387"/>
      <c r="F561" s="330"/>
      <c r="G561" s="387"/>
      <c r="H561" s="387"/>
      <c r="I561" s="387"/>
      <c r="J561" s="387"/>
    </row>
    <row r="562" spans="1:10">
      <c r="A562" s="259"/>
      <c r="B562" s="259"/>
      <c r="C562" s="259"/>
      <c r="D562" s="259"/>
      <c r="E562" s="387"/>
      <c r="F562" s="330"/>
      <c r="G562" s="387"/>
      <c r="H562" s="387"/>
      <c r="I562" s="387"/>
      <c r="J562" s="387"/>
    </row>
    <row r="563" spans="1:10">
      <c r="A563" s="259"/>
      <c r="B563" s="259"/>
      <c r="C563" s="259"/>
      <c r="D563" s="259"/>
      <c r="E563" s="387"/>
      <c r="F563" s="330"/>
      <c r="G563" s="387"/>
      <c r="H563" s="387"/>
      <c r="I563" s="387"/>
      <c r="J563" s="387"/>
    </row>
    <row r="564" spans="1:10">
      <c r="A564" s="259"/>
      <c r="B564" s="259"/>
      <c r="C564" s="259"/>
      <c r="D564" s="259"/>
      <c r="E564" s="387"/>
      <c r="F564" s="330"/>
      <c r="G564" s="387"/>
      <c r="H564" s="387"/>
      <c r="I564" s="387"/>
      <c r="J564" s="387"/>
    </row>
    <row r="565" spans="1:10">
      <c r="A565" s="259"/>
      <c r="B565" s="259"/>
      <c r="C565" s="259"/>
      <c r="D565" s="259"/>
      <c r="E565" s="387"/>
      <c r="F565" s="330"/>
      <c r="G565" s="387"/>
      <c r="H565" s="387"/>
      <c r="I565" s="387"/>
      <c r="J565" s="387"/>
    </row>
    <row r="566" spans="1:10">
      <c r="A566" s="259"/>
      <c r="B566" s="259"/>
      <c r="C566" s="259"/>
      <c r="D566" s="259"/>
      <c r="E566" s="387"/>
      <c r="F566" s="330"/>
      <c r="G566" s="387"/>
      <c r="H566" s="387"/>
      <c r="I566" s="387"/>
      <c r="J566" s="387"/>
    </row>
    <row r="567" spans="1:10">
      <c r="A567" s="259"/>
      <c r="B567" s="259"/>
      <c r="C567" s="259"/>
      <c r="D567" s="259"/>
      <c r="E567" s="387"/>
      <c r="F567" s="330"/>
      <c r="G567" s="387"/>
      <c r="H567" s="387"/>
      <c r="I567" s="387"/>
      <c r="J567" s="387"/>
    </row>
    <row r="568" spans="1:10">
      <c r="A568" s="259"/>
      <c r="B568" s="259"/>
      <c r="C568" s="259"/>
      <c r="D568" s="259"/>
      <c r="E568" s="387"/>
      <c r="F568" s="330"/>
      <c r="G568" s="387"/>
      <c r="H568" s="387"/>
      <c r="I568" s="387"/>
      <c r="J568" s="387"/>
    </row>
    <row r="569" spans="1:10">
      <c r="A569" s="259"/>
      <c r="B569" s="259"/>
      <c r="C569" s="259"/>
      <c r="D569" s="259"/>
      <c r="E569" s="387"/>
      <c r="F569" s="330"/>
      <c r="G569" s="387"/>
      <c r="H569" s="387"/>
      <c r="I569" s="387"/>
      <c r="J569" s="387"/>
    </row>
    <row r="570" spans="1:10">
      <c r="A570" s="259"/>
      <c r="B570" s="259"/>
      <c r="C570" s="259"/>
      <c r="D570" s="259"/>
      <c r="E570" s="387"/>
      <c r="F570" s="330"/>
      <c r="G570" s="387"/>
      <c r="H570" s="387"/>
      <c r="I570" s="387"/>
      <c r="J570" s="387"/>
    </row>
    <row r="571" spans="1:10">
      <c r="A571" s="259"/>
      <c r="B571" s="259"/>
      <c r="C571" s="259"/>
      <c r="D571" s="259"/>
      <c r="E571" s="387"/>
      <c r="F571" s="330"/>
      <c r="G571" s="387"/>
      <c r="H571" s="387"/>
      <c r="I571" s="387"/>
      <c r="J571" s="387"/>
    </row>
    <row r="572" spans="1:10">
      <c r="A572" s="259"/>
      <c r="B572" s="259"/>
      <c r="C572" s="259"/>
      <c r="D572" s="259"/>
      <c r="E572" s="387"/>
      <c r="F572" s="330"/>
      <c r="G572" s="387"/>
      <c r="H572" s="387"/>
      <c r="I572" s="387"/>
      <c r="J572" s="387"/>
    </row>
    <row r="573" spans="1:10">
      <c r="A573" s="259"/>
      <c r="B573" s="259"/>
      <c r="C573" s="259"/>
      <c r="D573" s="259"/>
      <c r="E573" s="387"/>
      <c r="F573" s="330"/>
      <c r="G573" s="387"/>
      <c r="H573" s="387"/>
      <c r="I573" s="387"/>
      <c r="J573" s="387"/>
    </row>
    <row r="574" spans="1:10">
      <c r="A574" s="259"/>
      <c r="B574" s="259"/>
      <c r="C574" s="259"/>
      <c r="D574" s="259"/>
      <c r="E574" s="387"/>
      <c r="F574" s="330"/>
      <c r="G574" s="387"/>
      <c r="H574" s="387"/>
      <c r="I574" s="387"/>
      <c r="J574" s="387"/>
    </row>
    <row r="575" spans="1:10">
      <c r="A575" s="259"/>
      <c r="B575" s="259"/>
      <c r="C575" s="259"/>
      <c r="D575" s="259"/>
      <c r="E575" s="387"/>
      <c r="F575" s="330"/>
      <c r="G575" s="387"/>
      <c r="H575" s="387"/>
      <c r="I575" s="387"/>
      <c r="J575" s="387"/>
    </row>
    <row r="576" spans="1:10">
      <c r="A576" s="259"/>
      <c r="B576" s="259"/>
      <c r="C576" s="259"/>
      <c r="D576" s="259"/>
      <c r="E576" s="387"/>
      <c r="F576" s="330"/>
      <c r="G576" s="387"/>
      <c r="H576" s="387"/>
      <c r="I576" s="387"/>
      <c r="J576" s="387"/>
    </row>
    <row r="577" spans="1:10">
      <c r="A577" s="259"/>
      <c r="B577" s="259"/>
      <c r="C577" s="259"/>
      <c r="D577" s="259"/>
      <c r="E577" s="387"/>
      <c r="F577" s="330"/>
      <c r="G577" s="387"/>
      <c r="H577" s="387"/>
      <c r="I577" s="387"/>
      <c r="J577" s="387"/>
    </row>
    <row r="578" spans="1:10">
      <c r="A578" s="259"/>
      <c r="B578" s="259"/>
      <c r="C578" s="259"/>
      <c r="D578" s="259"/>
      <c r="E578" s="387"/>
      <c r="F578" s="330"/>
      <c r="G578" s="387"/>
      <c r="H578" s="387"/>
      <c r="I578" s="387"/>
      <c r="J578" s="387"/>
    </row>
    <row r="579" spans="1:10">
      <c r="A579" s="259"/>
      <c r="B579" s="259"/>
      <c r="C579" s="259"/>
      <c r="D579" s="259"/>
      <c r="E579" s="387"/>
      <c r="F579" s="330"/>
      <c r="G579" s="387"/>
      <c r="H579" s="387"/>
      <c r="I579" s="387"/>
      <c r="J579" s="387"/>
    </row>
    <row r="580" spans="1:10">
      <c r="A580" s="259"/>
      <c r="B580" s="259"/>
      <c r="C580" s="259"/>
      <c r="D580" s="259"/>
      <c r="E580" s="387"/>
      <c r="F580" s="330"/>
      <c r="G580" s="387"/>
      <c r="H580" s="387"/>
      <c r="I580" s="387"/>
      <c r="J580" s="387"/>
    </row>
    <row r="581" spans="1:10">
      <c r="A581" s="259"/>
      <c r="B581" s="259"/>
      <c r="C581" s="259"/>
      <c r="D581" s="259"/>
      <c r="E581" s="387"/>
      <c r="F581" s="330"/>
      <c r="G581" s="387"/>
      <c r="H581" s="387"/>
      <c r="I581" s="387"/>
      <c r="J581" s="387"/>
    </row>
    <row r="582" spans="1:10">
      <c r="A582" s="259"/>
      <c r="B582" s="259"/>
      <c r="C582" s="259"/>
      <c r="D582" s="259"/>
      <c r="E582" s="387"/>
      <c r="F582" s="330"/>
      <c r="G582" s="387"/>
      <c r="H582" s="387"/>
      <c r="I582" s="387"/>
      <c r="J582" s="387"/>
    </row>
    <row r="583" spans="1:10">
      <c r="A583" s="259"/>
      <c r="B583" s="259"/>
      <c r="C583" s="259"/>
      <c r="D583" s="259"/>
      <c r="E583" s="387"/>
      <c r="F583" s="330"/>
      <c r="G583" s="387"/>
      <c r="H583" s="387"/>
      <c r="I583" s="387"/>
      <c r="J583" s="387"/>
    </row>
    <row r="584" spans="1:10">
      <c r="A584" s="259"/>
      <c r="B584" s="259"/>
      <c r="C584" s="259"/>
      <c r="D584" s="259"/>
      <c r="E584" s="387"/>
      <c r="F584" s="330"/>
      <c r="G584" s="387"/>
      <c r="H584" s="387"/>
      <c r="I584" s="387"/>
      <c r="J584" s="387"/>
    </row>
    <row r="585" spans="1:10">
      <c r="A585" s="259"/>
      <c r="B585" s="259"/>
      <c r="C585" s="259"/>
      <c r="D585" s="259"/>
      <c r="E585" s="387"/>
      <c r="F585" s="330"/>
      <c r="G585" s="387"/>
      <c r="H585" s="387"/>
      <c r="I585" s="387"/>
      <c r="J585" s="387"/>
    </row>
    <row r="586" spans="1:10">
      <c r="A586" s="259"/>
      <c r="B586" s="259"/>
      <c r="C586" s="259"/>
      <c r="D586" s="259"/>
      <c r="E586" s="387"/>
      <c r="F586" s="330"/>
      <c r="G586" s="387"/>
      <c r="H586" s="387"/>
      <c r="I586" s="387"/>
      <c r="J586" s="387"/>
    </row>
    <row r="587" spans="1:10">
      <c r="A587" s="259"/>
      <c r="B587" s="259"/>
      <c r="C587" s="259"/>
      <c r="D587" s="259"/>
      <c r="E587" s="387"/>
      <c r="F587" s="330"/>
      <c r="G587" s="387"/>
      <c r="H587" s="387"/>
      <c r="I587" s="387"/>
      <c r="J587" s="387"/>
    </row>
    <row r="588" spans="1:10">
      <c r="A588" s="259"/>
      <c r="B588" s="259"/>
      <c r="C588" s="259"/>
      <c r="D588" s="259"/>
      <c r="E588" s="387"/>
      <c r="F588" s="330"/>
      <c r="G588" s="387"/>
      <c r="H588" s="387"/>
      <c r="I588" s="387"/>
      <c r="J588" s="387"/>
    </row>
    <row r="589" spans="1:10">
      <c r="A589" s="259"/>
      <c r="B589" s="259"/>
      <c r="C589" s="259"/>
      <c r="D589" s="259"/>
      <c r="E589" s="387"/>
      <c r="F589" s="330"/>
      <c r="G589" s="387"/>
      <c r="H589" s="387"/>
      <c r="I589" s="387"/>
      <c r="J589" s="387"/>
    </row>
    <row r="590" spans="1:10">
      <c r="A590" s="259"/>
      <c r="B590" s="259"/>
      <c r="C590" s="259"/>
      <c r="D590" s="259"/>
      <c r="E590" s="387"/>
      <c r="F590" s="330"/>
      <c r="G590" s="387"/>
      <c r="H590" s="387"/>
      <c r="I590" s="387"/>
      <c r="J590" s="387"/>
    </row>
    <row r="591" spans="1:10">
      <c r="A591" s="259"/>
      <c r="B591" s="259"/>
      <c r="C591" s="259"/>
      <c r="D591" s="259"/>
      <c r="E591" s="387"/>
      <c r="F591" s="330"/>
      <c r="G591" s="387"/>
      <c r="H591" s="387"/>
      <c r="I591" s="387"/>
      <c r="J591" s="387"/>
    </row>
    <row r="592" spans="1:10">
      <c r="A592" s="259"/>
      <c r="B592" s="259"/>
      <c r="C592" s="259"/>
      <c r="D592" s="259"/>
      <c r="E592" s="387"/>
      <c r="F592" s="330"/>
      <c r="G592" s="387"/>
      <c r="H592" s="387"/>
      <c r="I592" s="387"/>
      <c r="J592" s="387"/>
    </row>
    <row r="593" spans="1:10">
      <c r="A593" s="259"/>
      <c r="B593" s="259"/>
      <c r="C593" s="259"/>
      <c r="D593" s="259"/>
      <c r="E593" s="387"/>
      <c r="F593" s="330"/>
      <c r="G593" s="387"/>
      <c r="H593" s="387"/>
      <c r="I593" s="387"/>
      <c r="J593" s="387"/>
    </row>
    <row r="594" spans="1:10">
      <c r="A594" s="259"/>
      <c r="B594" s="259"/>
      <c r="C594" s="259"/>
      <c r="D594" s="259"/>
      <c r="E594" s="387"/>
      <c r="F594" s="330"/>
      <c r="G594" s="387"/>
      <c r="H594" s="387"/>
      <c r="I594" s="387"/>
      <c r="J594" s="387"/>
    </row>
    <row r="595" spans="1:10">
      <c r="A595" s="259"/>
      <c r="B595" s="259"/>
      <c r="C595" s="259"/>
      <c r="D595" s="259"/>
      <c r="E595" s="387"/>
      <c r="F595" s="330"/>
      <c r="G595" s="387"/>
      <c r="H595" s="387"/>
      <c r="I595" s="387"/>
      <c r="J595" s="387"/>
    </row>
    <row r="596" spans="1:10">
      <c r="A596" s="259"/>
      <c r="B596" s="259"/>
      <c r="C596" s="259"/>
      <c r="D596" s="259"/>
      <c r="E596" s="387"/>
      <c r="F596" s="330"/>
      <c r="G596" s="387"/>
      <c r="H596" s="387"/>
      <c r="I596" s="387"/>
      <c r="J596" s="387"/>
    </row>
    <row r="597" spans="1:10">
      <c r="A597" s="259"/>
      <c r="B597" s="259"/>
      <c r="C597" s="259"/>
      <c r="D597" s="259"/>
      <c r="E597" s="387"/>
      <c r="F597" s="330"/>
      <c r="G597" s="387"/>
      <c r="H597" s="387"/>
      <c r="I597" s="387"/>
      <c r="J597" s="387"/>
    </row>
    <row r="598" spans="1:10">
      <c r="A598" s="259"/>
      <c r="B598" s="259"/>
      <c r="C598" s="259"/>
      <c r="D598" s="259"/>
      <c r="E598" s="387"/>
      <c r="F598" s="330"/>
      <c r="G598" s="387"/>
      <c r="H598" s="387"/>
      <c r="I598" s="387"/>
      <c r="J598" s="387"/>
    </row>
    <row r="599" spans="1:10">
      <c r="A599" s="259"/>
      <c r="B599" s="259"/>
      <c r="C599" s="259"/>
      <c r="D599" s="259"/>
      <c r="E599" s="387"/>
      <c r="F599" s="330"/>
      <c r="G599" s="387"/>
      <c r="H599" s="387"/>
      <c r="I599" s="387"/>
      <c r="J599" s="387"/>
    </row>
    <row r="600" spans="1:10">
      <c r="A600" s="259"/>
      <c r="B600" s="259"/>
      <c r="C600" s="259"/>
      <c r="D600" s="259"/>
      <c r="E600" s="387"/>
      <c r="F600" s="330"/>
      <c r="G600" s="387"/>
      <c r="H600" s="387"/>
      <c r="I600" s="387"/>
      <c r="J600" s="387"/>
    </row>
    <row r="601" spans="1:10">
      <c r="A601" s="259"/>
      <c r="B601" s="259"/>
      <c r="C601" s="259"/>
      <c r="D601" s="259"/>
      <c r="E601" s="387"/>
      <c r="F601" s="330"/>
      <c r="G601" s="387"/>
      <c r="H601" s="387"/>
      <c r="I601" s="387"/>
      <c r="J601" s="387"/>
    </row>
    <row r="602" spans="1:10">
      <c r="A602" s="259"/>
      <c r="B602" s="259"/>
      <c r="C602" s="259"/>
      <c r="D602" s="259"/>
      <c r="E602" s="387"/>
      <c r="F602" s="330"/>
      <c r="G602" s="387"/>
      <c r="H602" s="387"/>
      <c r="I602" s="387"/>
      <c r="J602" s="387"/>
    </row>
    <row r="603" spans="1:10">
      <c r="A603" s="259"/>
      <c r="B603" s="259"/>
      <c r="C603" s="259"/>
      <c r="D603" s="259"/>
      <c r="E603" s="387"/>
      <c r="F603" s="330"/>
      <c r="G603" s="387"/>
      <c r="H603" s="387"/>
      <c r="I603" s="387"/>
      <c r="J603" s="387"/>
    </row>
    <row r="604" spans="1:10">
      <c r="A604" s="259"/>
      <c r="B604" s="259"/>
      <c r="C604" s="259"/>
      <c r="D604" s="259"/>
      <c r="E604" s="387"/>
      <c r="F604" s="330"/>
      <c r="G604" s="387"/>
      <c r="H604" s="387"/>
      <c r="I604" s="387"/>
      <c r="J604" s="387"/>
    </row>
    <row r="605" spans="1:10">
      <c r="A605" s="259"/>
      <c r="B605" s="259"/>
      <c r="C605" s="259"/>
      <c r="D605" s="259"/>
      <c r="E605" s="387"/>
      <c r="F605" s="330"/>
      <c r="G605" s="387"/>
      <c r="H605" s="387"/>
      <c r="I605" s="387"/>
      <c r="J605" s="387"/>
    </row>
    <row r="606" spans="1:10">
      <c r="A606" s="259"/>
      <c r="B606" s="259"/>
      <c r="C606" s="259"/>
      <c r="D606" s="259"/>
      <c r="E606" s="387"/>
      <c r="F606" s="330"/>
      <c r="G606" s="387"/>
      <c r="H606" s="387"/>
      <c r="I606" s="387"/>
      <c r="J606" s="387"/>
    </row>
    <row r="607" spans="1:10">
      <c r="A607" s="259"/>
      <c r="B607" s="259"/>
      <c r="C607" s="259"/>
      <c r="D607" s="259"/>
      <c r="E607" s="387"/>
      <c r="F607" s="330"/>
      <c r="G607" s="387"/>
      <c r="H607" s="387"/>
      <c r="I607" s="387"/>
      <c r="J607" s="387"/>
    </row>
    <row r="608" spans="1:10">
      <c r="A608" s="259"/>
      <c r="B608" s="259"/>
      <c r="C608" s="259"/>
      <c r="D608" s="259"/>
      <c r="E608" s="387"/>
      <c r="F608" s="330"/>
      <c r="G608" s="387"/>
      <c r="H608" s="387"/>
      <c r="I608" s="387"/>
      <c r="J608" s="387"/>
    </row>
    <row r="609" spans="1:10">
      <c r="A609" s="259"/>
      <c r="B609" s="259"/>
      <c r="C609" s="259"/>
      <c r="D609" s="259"/>
      <c r="E609" s="387"/>
      <c r="F609" s="330"/>
      <c r="G609" s="387"/>
      <c r="H609" s="387"/>
      <c r="I609" s="387"/>
      <c r="J609" s="387"/>
    </row>
    <row r="610" spans="1:10">
      <c r="A610" s="259"/>
      <c r="B610" s="259"/>
      <c r="C610" s="259"/>
      <c r="D610" s="259"/>
      <c r="E610" s="387"/>
      <c r="F610" s="330"/>
      <c r="G610" s="387"/>
      <c r="H610" s="387"/>
      <c r="I610" s="387"/>
      <c r="J610" s="387"/>
    </row>
    <row r="611" spans="1:10">
      <c r="A611" s="259"/>
      <c r="B611" s="259"/>
      <c r="C611" s="259"/>
      <c r="D611" s="259"/>
      <c r="E611" s="387"/>
      <c r="F611" s="330"/>
      <c r="G611" s="387"/>
      <c r="H611" s="387"/>
      <c r="I611" s="387"/>
      <c r="J611" s="387"/>
    </row>
    <row r="612" spans="1:10">
      <c r="A612" s="259"/>
      <c r="B612" s="259"/>
      <c r="C612" s="259"/>
      <c r="D612" s="259"/>
      <c r="E612" s="387"/>
      <c r="F612" s="330"/>
      <c r="G612" s="387"/>
      <c r="H612" s="387"/>
      <c r="I612" s="387"/>
      <c r="J612" s="387"/>
    </row>
    <row r="613" spans="1:10">
      <c r="A613" s="259"/>
      <c r="B613" s="259"/>
      <c r="C613" s="259"/>
      <c r="D613" s="259"/>
      <c r="E613" s="387"/>
      <c r="F613" s="330"/>
      <c r="G613" s="387"/>
      <c r="H613" s="387"/>
      <c r="I613" s="387"/>
      <c r="J613" s="387"/>
    </row>
    <row r="614" spans="1:10">
      <c r="A614" s="259"/>
      <c r="B614" s="259"/>
      <c r="C614" s="259"/>
      <c r="D614" s="259"/>
      <c r="E614" s="387"/>
      <c r="F614" s="330"/>
      <c r="G614" s="387"/>
      <c r="H614" s="387"/>
      <c r="I614" s="387"/>
      <c r="J614" s="387"/>
    </row>
    <row r="615" spans="1:10">
      <c r="A615" s="259"/>
      <c r="B615" s="259"/>
      <c r="C615" s="259"/>
      <c r="D615" s="259"/>
      <c r="E615" s="387"/>
      <c r="F615" s="330"/>
      <c r="G615" s="387"/>
      <c r="H615" s="387"/>
      <c r="I615" s="387"/>
      <c r="J615" s="387"/>
    </row>
    <row r="616" spans="1:10">
      <c r="A616" s="259"/>
      <c r="B616" s="259"/>
      <c r="C616" s="259"/>
      <c r="D616" s="259"/>
      <c r="E616" s="387"/>
      <c r="F616" s="330"/>
      <c r="G616" s="387"/>
      <c r="H616" s="387"/>
      <c r="I616" s="387"/>
      <c r="J616" s="387"/>
    </row>
    <row r="617" spans="1:10">
      <c r="A617" s="259"/>
      <c r="B617" s="259"/>
      <c r="C617" s="259"/>
      <c r="D617" s="259"/>
      <c r="E617" s="387"/>
      <c r="F617" s="330"/>
      <c r="G617" s="387"/>
      <c r="H617" s="387"/>
      <c r="I617" s="387"/>
      <c r="J617" s="387"/>
    </row>
    <row r="618" spans="1:10">
      <c r="A618" s="259"/>
      <c r="B618" s="259"/>
      <c r="C618" s="259"/>
      <c r="D618" s="259"/>
      <c r="E618" s="387"/>
      <c r="F618" s="330"/>
      <c r="G618" s="387"/>
      <c r="H618" s="387"/>
      <c r="I618" s="387"/>
      <c r="J618" s="387"/>
    </row>
    <row r="619" spans="1:10">
      <c r="A619" s="259"/>
      <c r="B619" s="259"/>
      <c r="C619" s="259"/>
      <c r="D619" s="259"/>
      <c r="E619" s="387"/>
      <c r="F619" s="330"/>
      <c r="G619" s="387"/>
      <c r="H619" s="387"/>
      <c r="I619" s="387"/>
      <c r="J619" s="387"/>
    </row>
    <row r="620" spans="1:10">
      <c r="A620" s="259"/>
      <c r="B620" s="259"/>
      <c r="C620" s="259"/>
      <c r="D620" s="259"/>
      <c r="E620" s="387"/>
      <c r="F620" s="330"/>
      <c r="G620" s="387"/>
      <c r="H620" s="387"/>
      <c r="I620" s="387"/>
      <c r="J620" s="387"/>
    </row>
    <row r="621" spans="1:10">
      <c r="A621" s="259"/>
      <c r="B621" s="259"/>
      <c r="C621" s="259"/>
      <c r="D621" s="259"/>
      <c r="E621" s="387"/>
      <c r="F621" s="330"/>
      <c r="G621" s="387"/>
      <c r="H621" s="387"/>
      <c r="I621" s="387"/>
      <c r="J621" s="387"/>
    </row>
    <row r="622" spans="1:10">
      <c r="A622" s="259"/>
      <c r="B622" s="259"/>
      <c r="C622" s="259"/>
      <c r="D622" s="259"/>
      <c r="E622" s="387"/>
      <c r="F622" s="330"/>
      <c r="G622" s="387"/>
      <c r="H622" s="387"/>
      <c r="I622" s="387"/>
      <c r="J622" s="387"/>
    </row>
    <row r="623" spans="1:10">
      <c r="A623" s="259"/>
      <c r="B623" s="259"/>
      <c r="C623" s="259"/>
      <c r="D623" s="259"/>
      <c r="E623" s="387"/>
      <c r="F623" s="330"/>
      <c r="G623" s="387"/>
      <c r="H623" s="387"/>
      <c r="I623" s="387"/>
      <c r="J623" s="387"/>
    </row>
    <row r="624" spans="1:10">
      <c r="A624" s="259"/>
      <c r="B624" s="259"/>
      <c r="C624" s="259"/>
      <c r="D624" s="259"/>
      <c r="E624" s="387"/>
      <c r="F624" s="330"/>
      <c r="G624" s="387"/>
      <c r="H624" s="387"/>
      <c r="I624" s="387"/>
      <c r="J624" s="387"/>
    </row>
    <row r="625" spans="1:10">
      <c r="A625" s="259"/>
      <c r="B625" s="259"/>
      <c r="C625" s="259"/>
      <c r="D625" s="259"/>
      <c r="E625" s="387"/>
      <c r="F625" s="330"/>
      <c r="G625" s="387"/>
      <c r="H625" s="387"/>
      <c r="I625" s="387"/>
      <c r="J625" s="387"/>
    </row>
    <row r="626" spans="1:10">
      <c r="A626" s="259"/>
      <c r="B626" s="259"/>
      <c r="C626" s="259"/>
      <c r="D626" s="259"/>
      <c r="E626" s="387"/>
      <c r="F626" s="330"/>
      <c r="G626" s="387"/>
      <c r="H626" s="387"/>
      <c r="I626" s="387"/>
      <c r="J626" s="387"/>
    </row>
    <row r="627" spans="1:10">
      <c r="A627" s="259"/>
      <c r="B627" s="259"/>
      <c r="C627" s="259"/>
      <c r="D627" s="259"/>
      <c r="E627" s="387"/>
      <c r="F627" s="330"/>
      <c r="G627" s="387"/>
      <c r="H627" s="387"/>
      <c r="I627" s="387"/>
      <c r="J627" s="387"/>
    </row>
    <row r="628" spans="1:10">
      <c r="A628" s="259"/>
      <c r="B628" s="259"/>
      <c r="C628" s="259"/>
      <c r="D628" s="259"/>
      <c r="E628" s="387"/>
      <c r="F628" s="330"/>
      <c r="G628" s="387"/>
      <c r="H628" s="387"/>
      <c r="I628" s="387"/>
      <c r="J628" s="387"/>
    </row>
    <row r="629" spans="1:10">
      <c r="A629" s="259"/>
      <c r="B629" s="259"/>
      <c r="C629" s="259"/>
      <c r="D629" s="259"/>
      <c r="E629" s="387"/>
      <c r="F629" s="330"/>
      <c r="G629" s="387"/>
      <c r="H629" s="387"/>
      <c r="I629" s="387"/>
      <c r="J629" s="387"/>
    </row>
    <row r="630" spans="1:10">
      <c r="A630" s="259"/>
      <c r="B630" s="259"/>
      <c r="C630" s="259"/>
      <c r="D630" s="259"/>
      <c r="E630" s="387"/>
      <c r="F630" s="330"/>
      <c r="G630" s="387"/>
      <c r="H630" s="387"/>
      <c r="I630" s="387"/>
      <c r="J630" s="387"/>
    </row>
    <row r="631" spans="1:10">
      <c r="A631" s="259"/>
      <c r="B631" s="259"/>
      <c r="C631" s="259"/>
      <c r="D631" s="259"/>
      <c r="E631" s="387"/>
      <c r="F631" s="330"/>
      <c r="G631" s="387"/>
      <c r="H631" s="387"/>
      <c r="I631" s="387"/>
      <c r="J631" s="387"/>
    </row>
    <row r="632" spans="1:10">
      <c r="A632" s="259"/>
      <c r="B632" s="259"/>
      <c r="C632" s="259"/>
      <c r="D632" s="259"/>
      <c r="E632" s="387"/>
      <c r="F632" s="330"/>
      <c r="G632" s="387"/>
      <c r="H632" s="387"/>
      <c r="I632" s="387"/>
      <c r="J632" s="387"/>
    </row>
    <row r="633" spans="1:10">
      <c r="A633" s="259"/>
      <c r="B633" s="259"/>
      <c r="C633" s="259"/>
      <c r="D633" s="259"/>
      <c r="E633" s="387"/>
      <c r="F633" s="330"/>
      <c r="G633" s="387"/>
      <c r="H633" s="387"/>
      <c r="I633" s="387"/>
      <c r="J633" s="387"/>
    </row>
    <row r="634" spans="1:10">
      <c r="A634" s="259"/>
      <c r="B634" s="259"/>
      <c r="C634" s="259"/>
      <c r="D634" s="259"/>
      <c r="E634" s="387"/>
      <c r="F634" s="330"/>
      <c r="G634" s="387"/>
      <c r="H634" s="387"/>
      <c r="I634" s="387"/>
      <c r="J634" s="387"/>
    </row>
    <row r="635" spans="1:10">
      <c r="A635" s="259"/>
      <c r="B635" s="259"/>
      <c r="C635" s="259"/>
      <c r="D635" s="259"/>
      <c r="E635" s="387"/>
      <c r="F635" s="330"/>
      <c r="G635" s="387"/>
      <c r="H635" s="387"/>
      <c r="I635" s="387"/>
      <c r="J635" s="387"/>
    </row>
    <row r="636" spans="1:10">
      <c r="A636" s="259"/>
      <c r="B636" s="259"/>
      <c r="C636" s="259"/>
      <c r="D636" s="259"/>
      <c r="E636" s="387"/>
      <c r="F636" s="330"/>
      <c r="G636" s="387"/>
      <c r="H636" s="387"/>
      <c r="I636" s="387"/>
      <c r="J636" s="387"/>
    </row>
    <row r="637" spans="1:10">
      <c r="A637" s="259"/>
      <c r="B637" s="259"/>
      <c r="C637" s="259"/>
      <c r="D637" s="259"/>
      <c r="E637" s="387"/>
      <c r="F637" s="330"/>
      <c r="G637" s="387"/>
      <c r="H637" s="387"/>
      <c r="I637" s="387"/>
      <c r="J637" s="387"/>
    </row>
    <row r="638" spans="1:10">
      <c r="A638" s="259"/>
      <c r="B638" s="259"/>
      <c r="C638" s="259"/>
      <c r="D638" s="259"/>
      <c r="E638" s="387"/>
      <c r="F638" s="330"/>
      <c r="G638" s="387"/>
      <c r="H638" s="387"/>
      <c r="I638" s="387"/>
      <c r="J638" s="387"/>
    </row>
    <row r="639" spans="1:10">
      <c r="A639" s="259"/>
      <c r="B639" s="259"/>
      <c r="C639" s="259"/>
      <c r="D639" s="259"/>
      <c r="E639" s="387"/>
      <c r="F639" s="330"/>
      <c r="G639" s="387"/>
      <c r="H639" s="387"/>
      <c r="I639" s="387"/>
      <c r="J639" s="387"/>
    </row>
    <row r="640" spans="1:10">
      <c r="A640" s="259"/>
      <c r="B640" s="259"/>
      <c r="C640" s="259"/>
      <c r="D640" s="259"/>
      <c r="E640" s="387"/>
      <c r="F640" s="330"/>
      <c r="G640" s="387"/>
      <c r="H640" s="387"/>
      <c r="I640" s="387"/>
      <c r="J640" s="387"/>
    </row>
    <row r="641" spans="1:10">
      <c r="A641" s="259"/>
      <c r="B641" s="259"/>
      <c r="C641" s="259"/>
      <c r="D641" s="259"/>
      <c r="E641" s="387"/>
      <c r="F641" s="330"/>
      <c r="G641" s="387"/>
      <c r="H641" s="387"/>
      <c r="I641" s="387"/>
      <c r="J641" s="387"/>
    </row>
    <row r="642" spans="1:10">
      <c r="A642" s="259"/>
      <c r="B642" s="259"/>
      <c r="C642" s="259"/>
      <c r="D642" s="259"/>
      <c r="E642" s="387"/>
      <c r="F642" s="330"/>
      <c r="G642" s="387"/>
      <c r="H642" s="387"/>
      <c r="I642" s="387"/>
      <c r="J642" s="387"/>
    </row>
    <row r="643" spans="1:10">
      <c r="A643" s="259"/>
      <c r="B643" s="259"/>
      <c r="C643" s="259"/>
      <c r="D643" s="259"/>
      <c r="E643" s="387"/>
      <c r="F643" s="330"/>
      <c r="G643" s="387"/>
      <c r="H643" s="387"/>
      <c r="I643" s="387"/>
      <c r="J643" s="387"/>
    </row>
    <row r="644" spans="1:10">
      <c r="A644" s="259"/>
      <c r="B644" s="259"/>
      <c r="C644" s="259"/>
      <c r="D644" s="259"/>
      <c r="E644" s="387"/>
      <c r="F644" s="330"/>
      <c r="G644" s="387"/>
      <c r="H644" s="387"/>
      <c r="I644" s="387"/>
      <c r="J644" s="387"/>
    </row>
    <row r="645" spans="1:10">
      <c r="A645" s="259"/>
      <c r="B645" s="259"/>
      <c r="C645" s="259"/>
      <c r="D645" s="259"/>
      <c r="E645" s="387"/>
      <c r="F645" s="330"/>
      <c r="G645" s="387"/>
      <c r="H645" s="387"/>
      <c r="I645" s="387"/>
      <c r="J645" s="387"/>
    </row>
    <row r="646" spans="1:10">
      <c r="A646" s="259"/>
      <c r="B646" s="259"/>
      <c r="C646" s="259"/>
      <c r="D646" s="259"/>
      <c r="E646" s="387"/>
      <c r="F646" s="330"/>
      <c r="G646" s="387"/>
      <c r="H646" s="387"/>
      <c r="I646" s="387"/>
      <c r="J646" s="387"/>
    </row>
    <row r="647" spans="1:10">
      <c r="A647" s="259"/>
      <c r="B647" s="259"/>
      <c r="C647" s="259"/>
      <c r="D647" s="259"/>
      <c r="E647" s="387"/>
      <c r="F647" s="330"/>
      <c r="G647" s="387"/>
      <c r="H647" s="387"/>
      <c r="I647" s="387"/>
      <c r="J647" s="387"/>
    </row>
    <row r="648" spans="1:10">
      <c r="A648" s="259"/>
      <c r="B648" s="259"/>
      <c r="C648" s="259"/>
      <c r="D648" s="259"/>
      <c r="E648" s="387"/>
      <c r="F648" s="330"/>
      <c r="G648" s="387"/>
      <c r="H648" s="387"/>
      <c r="I648" s="387"/>
      <c r="J648" s="387"/>
    </row>
    <row r="649" spans="1:10">
      <c r="A649" s="259"/>
      <c r="B649" s="259"/>
      <c r="C649" s="259"/>
      <c r="D649" s="259"/>
      <c r="E649" s="387"/>
      <c r="F649" s="330"/>
      <c r="G649" s="387"/>
      <c r="H649" s="387"/>
      <c r="I649" s="387"/>
      <c r="J649" s="387"/>
    </row>
    <row r="650" spans="1:10">
      <c r="A650" s="259"/>
      <c r="B650" s="259"/>
      <c r="C650" s="259"/>
      <c r="D650" s="259"/>
      <c r="E650" s="387"/>
      <c r="F650" s="330"/>
      <c r="G650" s="387"/>
      <c r="H650" s="387"/>
      <c r="I650" s="387"/>
      <c r="J650" s="387"/>
    </row>
    <row r="651" spans="1:10">
      <c r="A651" s="259"/>
      <c r="B651" s="259"/>
      <c r="C651" s="259"/>
      <c r="D651" s="259"/>
      <c r="E651" s="387"/>
      <c r="F651" s="330"/>
      <c r="G651" s="387"/>
      <c r="H651" s="387"/>
      <c r="I651" s="387"/>
      <c r="J651" s="387"/>
    </row>
    <row r="652" spans="1:10">
      <c r="A652" s="259"/>
      <c r="B652" s="259"/>
      <c r="C652" s="259"/>
      <c r="D652" s="259"/>
      <c r="E652" s="387"/>
      <c r="F652" s="330"/>
      <c r="G652" s="387"/>
      <c r="H652" s="387"/>
      <c r="I652" s="387"/>
      <c r="J652" s="387"/>
    </row>
    <row r="653" spans="1:10">
      <c r="A653" s="259"/>
      <c r="B653" s="259"/>
      <c r="C653" s="259"/>
      <c r="D653" s="259"/>
      <c r="E653" s="387"/>
      <c r="F653" s="330"/>
      <c r="G653" s="387"/>
      <c r="H653" s="387"/>
      <c r="I653" s="387"/>
      <c r="J653" s="387"/>
    </row>
    <row r="654" spans="1:10">
      <c r="A654" s="259"/>
      <c r="B654" s="259"/>
      <c r="C654" s="259"/>
      <c r="D654" s="259"/>
      <c r="E654" s="387"/>
      <c r="F654" s="330"/>
      <c r="G654" s="387"/>
      <c r="H654" s="387"/>
      <c r="I654" s="387"/>
      <c r="J654" s="387"/>
    </row>
    <row r="655" spans="1:10">
      <c r="A655" s="259"/>
      <c r="B655" s="259"/>
      <c r="C655" s="259"/>
      <c r="D655" s="259"/>
      <c r="E655" s="387"/>
      <c r="F655" s="330"/>
      <c r="G655" s="387"/>
      <c r="H655" s="387"/>
      <c r="I655" s="387"/>
      <c r="J655" s="387"/>
    </row>
    <row r="656" spans="1:10">
      <c r="A656" s="259"/>
      <c r="B656" s="259"/>
      <c r="C656" s="259"/>
      <c r="D656" s="259"/>
      <c r="E656" s="387"/>
      <c r="F656" s="330"/>
      <c r="G656" s="387"/>
      <c r="H656" s="387"/>
      <c r="I656" s="387"/>
      <c r="J656" s="387"/>
    </row>
    <row r="657" spans="1:10">
      <c r="A657" s="259"/>
      <c r="B657" s="259"/>
      <c r="C657" s="259"/>
      <c r="D657" s="259"/>
      <c r="E657" s="387"/>
      <c r="F657" s="330"/>
      <c r="G657" s="387"/>
      <c r="H657" s="387"/>
      <c r="I657" s="387"/>
      <c r="J657" s="387"/>
    </row>
    <row r="658" spans="1:10">
      <c r="A658" s="259"/>
      <c r="B658" s="259"/>
      <c r="C658" s="259"/>
      <c r="D658" s="259"/>
      <c r="E658" s="387"/>
      <c r="F658" s="330"/>
      <c r="G658" s="387"/>
      <c r="H658" s="387"/>
      <c r="I658" s="387"/>
      <c r="J658" s="387"/>
    </row>
    <row r="659" spans="1:10">
      <c r="A659" s="259"/>
      <c r="B659" s="259"/>
      <c r="C659" s="259"/>
      <c r="D659" s="259"/>
      <c r="E659" s="387"/>
      <c r="F659" s="330"/>
      <c r="G659" s="387"/>
      <c r="H659" s="387"/>
      <c r="I659" s="387"/>
      <c r="J659" s="387"/>
    </row>
    <row r="660" spans="1:10">
      <c r="A660" s="259"/>
      <c r="B660" s="259"/>
      <c r="C660" s="259"/>
      <c r="D660" s="259"/>
      <c r="E660" s="387"/>
      <c r="F660" s="330"/>
      <c r="G660" s="387"/>
      <c r="H660" s="387"/>
      <c r="I660" s="387"/>
      <c r="J660" s="387"/>
    </row>
    <row r="661" spans="1:10">
      <c r="A661" s="259"/>
      <c r="B661" s="259"/>
      <c r="C661" s="259"/>
      <c r="D661" s="259"/>
      <c r="E661" s="387"/>
      <c r="F661" s="330"/>
      <c r="G661" s="387"/>
      <c r="H661" s="387"/>
      <c r="I661" s="387"/>
      <c r="J661" s="387"/>
    </row>
    <row r="662" spans="1:10">
      <c r="A662" s="259"/>
      <c r="B662" s="259"/>
      <c r="C662" s="259"/>
      <c r="D662" s="259"/>
      <c r="E662" s="387"/>
      <c r="F662" s="330"/>
      <c r="G662" s="387"/>
      <c r="H662" s="387"/>
      <c r="I662" s="387"/>
      <c r="J662" s="387"/>
    </row>
    <row r="663" spans="1:10">
      <c r="A663" s="259"/>
      <c r="B663" s="259"/>
      <c r="C663" s="259"/>
      <c r="D663" s="259"/>
      <c r="E663" s="387"/>
      <c r="F663" s="330"/>
      <c r="G663" s="387"/>
      <c r="H663" s="387"/>
      <c r="I663" s="387"/>
      <c r="J663" s="387"/>
    </row>
    <row r="664" spans="1:10">
      <c r="A664" s="259"/>
      <c r="B664" s="259"/>
      <c r="C664" s="259"/>
      <c r="D664" s="259"/>
      <c r="E664" s="387"/>
      <c r="F664" s="330"/>
      <c r="G664" s="387"/>
      <c r="H664" s="387"/>
      <c r="I664" s="387"/>
      <c r="J664" s="387"/>
    </row>
    <row r="665" spans="1:10">
      <c r="A665" s="259"/>
      <c r="B665" s="259"/>
      <c r="C665" s="259"/>
      <c r="D665" s="259"/>
      <c r="E665" s="387"/>
      <c r="F665" s="330"/>
      <c r="G665" s="387"/>
      <c r="H665" s="387"/>
      <c r="I665" s="387"/>
      <c r="J665" s="387"/>
    </row>
    <row r="666" spans="1:10">
      <c r="A666" s="259"/>
      <c r="B666" s="259"/>
      <c r="C666" s="259"/>
      <c r="D666" s="259"/>
      <c r="E666" s="387"/>
      <c r="F666" s="330"/>
      <c r="G666" s="387"/>
      <c r="H666" s="387"/>
      <c r="I666" s="387"/>
      <c r="J666" s="387"/>
    </row>
    <row r="667" spans="1:10">
      <c r="A667" s="259"/>
      <c r="B667" s="259"/>
      <c r="C667" s="259"/>
      <c r="D667" s="259"/>
      <c r="E667" s="387"/>
      <c r="F667" s="330"/>
      <c r="G667" s="387"/>
      <c r="H667" s="387"/>
      <c r="I667" s="387"/>
      <c r="J667" s="387"/>
    </row>
    <row r="668" spans="1:10">
      <c r="A668" s="259"/>
      <c r="B668" s="259"/>
      <c r="C668" s="259"/>
      <c r="D668" s="259"/>
      <c r="E668" s="387"/>
      <c r="F668" s="330"/>
      <c r="G668" s="387"/>
      <c r="H668" s="387"/>
      <c r="I668" s="387"/>
      <c r="J668" s="387"/>
    </row>
    <row r="669" spans="1:10">
      <c r="A669" s="259"/>
      <c r="B669" s="259"/>
      <c r="C669" s="259"/>
      <c r="D669" s="259"/>
      <c r="E669" s="387"/>
      <c r="F669" s="330"/>
      <c r="G669" s="387"/>
      <c r="H669" s="387"/>
      <c r="I669" s="387"/>
      <c r="J669" s="387"/>
    </row>
    <row r="670" spans="1:10">
      <c r="A670" s="259"/>
      <c r="B670" s="259"/>
      <c r="C670" s="259"/>
      <c r="D670" s="259"/>
      <c r="E670" s="387"/>
      <c r="F670" s="330"/>
      <c r="G670" s="387"/>
      <c r="H670" s="387"/>
      <c r="I670" s="387"/>
      <c r="J670" s="387"/>
    </row>
    <row r="671" spans="1:10">
      <c r="A671" s="259"/>
      <c r="B671" s="259"/>
      <c r="C671" s="259"/>
      <c r="D671" s="259"/>
      <c r="E671" s="387"/>
      <c r="F671" s="330"/>
      <c r="G671" s="387"/>
      <c r="H671" s="387"/>
      <c r="I671" s="387"/>
      <c r="J671" s="387"/>
    </row>
    <row r="672" spans="1:10">
      <c r="A672" s="259"/>
      <c r="B672" s="259"/>
      <c r="C672" s="259"/>
      <c r="D672" s="259"/>
      <c r="E672" s="387"/>
      <c r="F672" s="330"/>
      <c r="G672" s="387"/>
      <c r="H672" s="387"/>
      <c r="I672" s="387"/>
      <c r="J672" s="387"/>
    </row>
    <row r="673" spans="1:10">
      <c r="A673" s="259"/>
      <c r="B673" s="259"/>
      <c r="C673" s="259"/>
      <c r="D673" s="259"/>
      <c r="E673" s="387"/>
      <c r="F673" s="330"/>
      <c r="G673" s="387"/>
      <c r="H673" s="387"/>
      <c r="I673" s="387"/>
      <c r="J673" s="387"/>
    </row>
    <row r="674" spans="1:10">
      <c r="A674" s="259"/>
      <c r="B674" s="259"/>
      <c r="C674" s="259"/>
      <c r="D674" s="259"/>
      <c r="E674" s="387"/>
      <c r="F674" s="330"/>
      <c r="G674" s="387"/>
      <c r="H674" s="387"/>
      <c r="I674" s="387"/>
      <c r="J674" s="387"/>
    </row>
    <row r="675" spans="1:10">
      <c r="A675" s="259"/>
      <c r="B675" s="259"/>
      <c r="C675" s="259"/>
      <c r="D675" s="259"/>
      <c r="E675" s="387"/>
      <c r="F675" s="330"/>
      <c r="G675" s="387"/>
      <c r="H675" s="387"/>
      <c r="I675" s="387"/>
      <c r="J675" s="387"/>
    </row>
    <row r="676" spans="1:10">
      <c r="A676" s="259"/>
      <c r="B676" s="259"/>
      <c r="C676" s="259"/>
      <c r="D676" s="259"/>
      <c r="E676" s="387"/>
      <c r="F676" s="330"/>
      <c r="G676" s="387"/>
      <c r="H676" s="387"/>
      <c r="I676" s="387"/>
      <c r="J676" s="387"/>
    </row>
    <row r="677" spans="1:10">
      <c r="A677" s="259"/>
      <c r="B677" s="259"/>
      <c r="C677" s="259"/>
      <c r="D677" s="259"/>
      <c r="E677" s="387"/>
      <c r="F677" s="330"/>
      <c r="G677" s="387"/>
      <c r="H677" s="387"/>
      <c r="I677" s="387"/>
      <c r="J677" s="387"/>
    </row>
    <row r="678" spans="1:10">
      <c r="A678" s="259"/>
      <c r="B678" s="259"/>
      <c r="C678" s="259"/>
      <c r="D678" s="259"/>
      <c r="E678" s="387"/>
      <c r="F678" s="330"/>
      <c r="G678" s="387"/>
      <c r="H678" s="387"/>
      <c r="I678" s="387"/>
      <c r="J678" s="387"/>
    </row>
    <row r="679" spans="1:10">
      <c r="A679" s="259"/>
      <c r="B679" s="259"/>
      <c r="C679" s="259"/>
      <c r="D679" s="259"/>
      <c r="E679" s="387"/>
      <c r="F679" s="330"/>
      <c r="G679" s="387"/>
      <c r="H679" s="387"/>
      <c r="I679" s="387"/>
      <c r="J679" s="387"/>
    </row>
    <row r="680" spans="1:10">
      <c r="A680" s="259"/>
      <c r="B680" s="259"/>
      <c r="C680" s="259"/>
      <c r="D680" s="259"/>
      <c r="E680" s="387"/>
      <c r="F680" s="330"/>
      <c r="G680" s="387"/>
      <c r="H680" s="387"/>
      <c r="I680" s="387"/>
      <c r="J680" s="387"/>
    </row>
    <row r="681" spans="1:10">
      <c r="A681" s="259"/>
      <c r="B681" s="259"/>
      <c r="C681" s="259"/>
      <c r="D681" s="259"/>
      <c r="E681" s="387"/>
      <c r="F681" s="330"/>
      <c r="G681" s="387"/>
      <c r="H681" s="387"/>
      <c r="I681" s="387"/>
      <c r="J681" s="387"/>
    </row>
    <row r="682" spans="1:10">
      <c r="A682" s="259"/>
      <c r="B682" s="259"/>
      <c r="C682" s="259"/>
      <c r="D682" s="259"/>
      <c r="E682" s="387"/>
      <c r="F682" s="330"/>
      <c r="G682" s="387"/>
      <c r="H682" s="387"/>
      <c r="I682" s="387"/>
      <c r="J682" s="387"/>
    </row>
    <row r="683" spans="1:10">
      <c r="A683" s="259"/>
      <c r="B683" s="259"/>
      <c r="C683" s="259"/>
      <c r="D683" s="259"/>
      <c r="E683" s="387"/>
      <c r="F683" s="330"/>
      <c r="G683" s="387"/>
      <c r="H683" s="387"/>
      <c r="I683" s="387"/>
      <c r="J683" s="387"/>
    </row>
    <row r="684" spans="1:10">
      <c r="A684" s="259"/>
      <c r="B684" s="259"/>
      <c r="C684" s="259"/>
      <c r="D684" s="259"/>
      <c r="E684" s="387"/>
      <c r="F684" s="330"/>
      <c r="G684" s="387"/>
      <c r="H684" s="387"/>
      <c r="I684" s="387"/>
      <c r="J684" s="387"/>
    </row>
    <row r="685" spans="1:10">
      <c r="A685" s="259"/>
      <c r="B685" s="259"/>
      <c r="C685" s="259"/>
      <c r="D685" s="259"/>
      <c r="E685" s="387"/>
      <c r="F685" s="330"/>
      <c r="G685" s="387"/>
      <c r="H685" s="387"/>
      <c r="I685" s="387"/>
      <c r="J685" s="387"/>
    </row>
    <row r="686" spans="1:10">
      <c r="A686" s="259"/>
      <c r="B686" s="259"/>
      <c r="C686" s="259"/>
      <c r="D686" s="259"/>
      <c r="E686" s="387"/>
      <c r="F686" s="330"/>
      <c r="G686" s="387"/>
      <c r="H686" s="387"/>
      <c r="I686" s="387"/>
      <c r="J686" s="387"/>
    </row>
    <row r="687" spans="1:10">
      <c r="A687" s="259"/>
      <c r="B687" s="259"/>
      <c r="C687" s="259"/>
      <c r="D687" s="259"/>
      <c r="E687" s="387"/>
      <c r="F687" s="330"/>
      <c r="G687" s="387"/>
      <c r="H687" s="387"/>
      <c r="I687" s="387"/>
      <c r="J687" s="387"/>
    </row>
    <row r="688" spans="1:10">
      <c r="A688" s="259"/>
      <c r="B688" s="259"/>
      <c r="C688" s="259"/>
      <c r="D688" s="259"/>
      <c r="E688" s="387"/>
      <c r="F688" s="330"/>
      <c r="G688" s="387"/>
      <c r="H688" s="387"/>
      <c r="I688" s="387"/>
      <c r="J688" s="387"/>
    </row>
    <row r="689" spans="1:10">
      <c r="A689" s="259"/>
      <c r="B689" s="259"/>
      <c r="C689" s="259"/>
      <c r="D689" s="259"/>
      <c r="E689" s="387"/>
      <c r="F689" s="330"/>
      <c r="G689" s="387"/>
      <c r="H689" s="387"/>
      <c r="I689" s="387"/>
      <c r="J689" s="387"/>
    </row>
    <row r="690" spans="1:10">
      <c r="A690" s="259"/>
      <c r="B690" s="259"/>
      <c r="C690" s="259"/>
      <c r="D690" s="259"/>
      <c r="E690" s="387"/>
      <c r="F690" s="330"/>
      <c r="G690" s="387"/>
      <c r="H690" s="387"/>
      <c r="I690" s="387"/>
      <c r="J690" s="387"/>
    </row>
    <row r="691" spans="1:10">
      <c r="A691" s="259"/>
      <c r="B691" s="259"/>
      <c r="C691" s="259"/>
      <c r="D691" s="259"/>
      <c r="E691" s="387"/>
      <c r="F691" s="330"/>
      <c r="G691" s="387"/>
      <c r="H691" s="387"/>
      <c r="I691" s="387"/>
      <c r="J691" s="387"/>
    </row>
    <row r="692" spans="1:10">
      <c r="A692" s="259"/>
      <c r="B692" s="259"/>
      <c r="C692" s="259"/>
      <c r="D692" s="259"/>
      <c r="E692" s="387"/>
      <c r="F692" s="330"/>
      <c r="G692" s="387"/>
      <c r="H692" s="387"/>
      <c r="I692" s="387"/>
      <c r="J692" s="387"/>
    </row>
    <row r="693" spans="1:10">
      <c r="A693" s="259"/>
      <c r="B693" s="259"/>
      <c r="C693" s="259"/>
      <c r="D693" s="259"/>
      <c r="E693" s="387"/>
      <c r="F693" s="330"/>
      <c r="G693" s="387"/>
      <c r="H693" s="387"/>
      <c r="I693" s="387"/>
      <c r="J693" s="387"/>
    </row>
    <row r="694" spans="1:10">
      <c r="A694" s="259"/>
      <c r="B694" s="259"/>
      <c r="C694" s="259"/>
      <c r="D694" s="259"/>
      <c r="E694" s="387"/>
      <c r="F694" s="330"/>
      <c r="G694" s="387"/>
      <c r="H694" s="387"/>
      <c r="I694" s="387"/>
      <c r="J694" s="387"/>
    </row>
    <row r="695" spans="1:10">
      <c r="A695" s="259"/>
      <c r="B695" s="259"/>
      <c r="C695" s="259"/>
      <c r="D695" s="259"/>
      <c r="E695" s="387"/>
      <c r="F695" s="330"/>
      <c r="G695" s="387"/>
      <c r="H695" s="387"/>
      <c r="I695" s="387"/>
      <c r="J695" s="387"/>
    </row>
    <row r="696" spans="1:10">
      <c r="A696" s="259"/>
      <c r="B696" s="259"/>
      <c r="C696" s="259"/>
      <c r="D696" s="259"/>
      <c r="E696" s="387"/>
      <c r="F696" s="330"/>
      <c r="G696" s="387"/>
      <c r="H696" s="387"/>
      <c r="I696" s="387"/>
      <c r="J696" s="387"/>
    </row>
    <row r="697" spans="1:10">
      <c r="A697" s="259"/>
      <c r="B697" s="259"/>
      <c r="C697" s="259"/>
      <c r="D697" s="259"/>
      <c r="E697" s="387"/>
      <c r="F697" s="330"/>
      <c r="G697" s="387"/>
      <c r="H697" s="387"/>
      <c r="I697" s="387"/>
      <c r="J697" s="387"/>
    </row>
    <row r="698" spans="1:10">
      <c r="A698" s="259"/>
      <c r="B698" s="259"/>
      <c r="C698" s="259"/>
      <c r="D698" s="259"/>
      <c r="E698" s="387"/>
      <c r="F698" s="330"/>
      <c r="G698" s="387"/>
      <c r="H698" s="387"/>
      <c r="I698" s="387"/>
      <c r="J698" s="387"/>
    </row>
    <row r="699" spans="1:10">
      <c r="A699" s="259"/>
      <c r="B699" s="259"/>
      <c r="C699" s="259"/>
      <c r="D699" s="259"/>
      <c r="E699" s="387"/>
      <c r="F699" s="330"/>
      <c r="G699" s="387"/>
      <c r="H699" s="387"/>
      <c r="I699" s="387"/>
      <c r="J699" s="387"/>
    </row>
    <row r="700" spans="1:10">
      <c r="A700" s="259"/>
      <c r="B700" s="259"/>
      <c r="C700" s="259"/>
      <c r="D700" s="259"/>
      <c r="E700" s="387"/>
      <c r="F700" s="330"/>
      <c r="G700" s="387"/>
      <c r="H700" s="387"/>
      <c r="I700" s="387"/>
      <c r="J700" s="387"/>
    </row>
    <row r="701" spans="1:10">
      <c r="A701" s="259"/>
      <c r="B701" s="259"/>
      <c r="C701" s="259"/>
      <c r="D701" s="259"/>
      <c r="E701" s="387"/>
      <c r="F701" s="330"/>
      <c r="G701" s="387"/>
      <c r="H701" s="387"/>
      <c r="I701" s="387"/>
      <c r="J701" s="387"/>
    </row>
    <row r="702" spans="1:10">
      <c r="A702" s="259"/>
      <c r="B702" s="259"/>
      <c r="C702" s="259"/>
      <c r="D702" s="259"/>
      <c r="E702" s="387"/>
      <c r="F702" s="330"/>
      <c r="G702" s="387"/>
      <c r="H702" s="387"/>
      <c r="I702" s="387"/>
      <c r="J702" s="387"/>
    </row>
    <row r="703" spans="1:10">
      <c r="A703" s="259"/>
      <c r="B703" s="259"/>
      <c r="C703" s="259"/>
      <c r="D703" s="259"/>
      <c r="E703" s="387"/>
      <c r="F703" s="330"/>
      <c r="G703" s="387"/>
      <c r="H703" s="387"/>
      <c r="I703" s="387"/>
      <c r="J703" s="387"/>
    </row>
    <row r="704" spans="1:10">
      <c r="A704" s="259"/>
      <c r="B704" s="259"/>
      <c r="C704" s="259"/>
      <c r="D704" s="259"/>
      <c r="E704" s="387"/>
      <c r="F704" s="330"/>
      <c r="G704" s="387"/>
      <c r="H704" s="387"/>
      <c r="I704" s="387"/>
      <c r="J704" s="387"/>
    </row>
    <row r="705" spans="1:10">
      <c r="A705" s="259"/>
      <c r="B705" s="259"/>
      <c r="C705" s="259"/>
      <c r="D705" s="259"/>
      <c r="E705" s="387"/>
      <c r="F705" s="330"/>
      <c r="G705" s="387"/>
      <c r="H705" s="387"/>
      <c r="I705" s="387"/>
      <c r="J705" s="387"/>
    </row>
    <row r="706" spans="1:10">
      <c r="A706" s="259"/>
      <c r="B706" s="259"/>
      <c r="C706" s="259"/>
      <c r="D706" s="259"/>
      <c r="E706" s="387"/>
      <c r="F706" s="330"/>
      <c r="G706" s="387"/>
      <c r="H706" s="387"/>
      <c r="I706" s="387"/>
      <c r="J706" s="387"/>
    </row>
    <row r="707" spans="1:10">
      <c r="A707" s="259"/>
      <c r="B707" s="259"/>
      <c r="C707" s="259"/>
      <c r="D707" s="259"/>
      <c r="E707" s="387"/>
      <c r="F707" s="330"/>
      <c r="G707" s="387"/>
      <c r="H707" s="387"/>
      <c r="I707" s="387"/>
      <c r="J707" s="387"/>
    </row>
    <row r="708" spans="1:10">
      <c r="A708" s="259"/>
      <c r="B708" s="259"/>
      <c r="C708" s="259"/>
      <c r="D708" s="259"/>
      <c r="E708" s="387"/>
      <c r="F708" s="330"/>
      <c r="G708" s="387"/>
      <c r="H708" s="387"/>
      <c r="I708" s="387"/>
      <c r="J708" s="387"/>
    </row>
    <row r="709" spans="1:10">
      <c r="A709" s="259"/>
      <c r="B709" s="259"/>
      <c r="C709" s="259"/>
      <c r="D709" s="259"/>
      <c r="E709" s="387"/>
      <c r="F709" s="330"/>
      <c r="G709" s="387"/>
      <c r="H709" s="387"/>
      <c r="I709" s="387"/>
      <c r="J709" s="387"/>
    </row>
    <row r="710" spans="1:10">
      <c r="A710" s="259"/>
      <c r="B710" s="259"/>
      <c r="C710" s="259"/>
      <c r="D710" s="259"/>
      <c r="E710" s="387"/>
      <c r="F710" s="330"/>
      <c r="G710" s="387"/>
      <c r="H710" s="387"/>
      <c r="I710" s="387"/>
      <c r="J710" s="387"/>
    </row>
    <row r="711" spans="1:10">
      <c r="A711" s="259"/>
      <c r="B711" s="259"/>
      <c r="C711" s="259"/>
      <c r="D711" s="259"/>
      <c r="E711" s="387"/>
      <c r="F711" s="330"/>
      <c r="G711" s="387"/>
      <c r="H711" s="387"/>
      <c r="I711" s="387"/>
      <c r="J711" s="387"/>
    </row>
    <row r="712" spans="1:10">
      <c r="A712" s="259"/>
      <c r="B712" s="259"/>
      <c r="C712" s="259"/>
      <c r="D712" s="259"/>
      <c r="E712" s="387"/>
      <c r="F712" s="330"/>
      <c r="G712" s="387"/>
      <c r="H712" s="387"/>
      <c r="I712" s="387"/>
      <c r="J712" s="387"/>
    </row>
    <row r="713" spans="1:10">
      <c r="A713" s="259"/>
      <c r="B713" s="259"/>
      <c r="C713" s="259"/>
      <c r="D713" s="259"/>
      <c r="E713" s="387"/>
      <c r="F713" s="330"/>
      <c r="G713" s="387"/>
      <c r="H713" s="387"/>
      <c r="I713" s="387"/>
      <c r="J713" s="387"/>
    </row>
    <row r="714" spans="1:10">
      <c r="A714" s="259"/>
      <c r="B714" s="259"/>
      <c r="C714" s="259"/>
      <c r="D714" s="259"/>
      <c r="E714" s="387"/>
      <c r="F714" s="330"/>
      <c r="G714" s="387"/>
      <c r="H714" s="387"/>
      <c r="I714" s="387"/>
      <c r="J714" s="387"/>
    </row>
    <row r="715" spans="1:10">
      <c r="A715" s="259"/>
      <c r="B715" s="259"/>
      <c r="C715" s="259"/>
      <c r="D715" s="259"/>
      <c r="E715" s="387"/>
      <c r="F715" s="330"/>
      <c r="G715" s="387"/>
      <c r="H715" s="387"/>
      <c r="I715" s="387"/>
      <c r="J715" s="387"/>
    </row>
    <row r="716" spans="1:10">
      <c r="A716" s="259"/>
      <c r="B716" s="259"/>
      <c r="C716" s="259"/>
      <c r="D716" s="259"/>
      <c r="E716" s="387"/>
      <c r="F716" s="330"/>
      <c r="G716" s="387"/>
      <c r="H716" s="387"/>
      <c r="I716" s="387"/>
      <c r="J716" s="387"/>
    </row>
    <row r="717" spans="1:10">
      <c r="A717" s="259"/>
      <c r="B717" s="259"/>
      <c r="C717" s="259"/>
      <c r="D717" s="259"/>
      <c r="E717" s="387"/>
      <c r="F717" s="330"/>
      <c r="G717" s="387"/>
      <c r="H717" s="387"/>
      <c r="I717" s="387"/>
      <c r="J717" s="387"/>
    </row>
    <row r="718" spans="1:10">
      <c r="A718" s="259"/>
      <c r="B718" s="259"/>
      <c r="C718" s="259"/>
      <c r="D718" s="259"/>
      <c r="E718" s="387"/>
      <c r="F718" s="330"/>
      <c r="G718" s="387"/>
      <c r="H718" s="387"/>
      <c r="I718" s="387"/>
      <c r="J718" s="387"/>
    </row>
    <row r="719" spans="1:10">
      <c r="A719" s="259"/>
      <c r="B719" s="259"/>
      <c r="C719" s="259"/>
      <c r="D719" s="259"/>
      <c r="E719" s="387"/>
      <c r="F719" s="330"/>
      <c r="G719" s="387"/>
      <c r="H719" s="387"/>
      <c r="I719" s="387"/>
      <c r="J719" s="387"/>
    </row>
    <row r="720" spans="1:10">
      <c r="A720" s="259"/>
      <c r="B720" s="259"/>
      <c r="C720" s="259"/>
      <c r="D720" s="259"/>
      <c r="E720" s="387"/>
      <c r="F720" s="330"/>
      <c r="G720" s="387"/>
      <c r="H720" s="387"/>
      <c r="I720" s="387"/>
      <c r="J720" s="387"/>
    </row>
    <row r="721" spans="1:10">
      <c r="A721" s="259"/>
      <c r="B721" s="259"/>
      <c r="C721" s="259"/>
      <c r="D721" s="259"/>
      <c r="E721" s="387"/>
      <c r="F721" s="330"/>
      <c r="G721" s="387"/>
      <c r="H721" s="387"/>
      <c r="I721" s="387"/>
      <c r="J721" s="387"/>
    </row>
    <row r="722" spans="1:10">
      <c r="A722" s="259"/>
      <c r="B722" s="259"/>
      <c r="C722" s="259"/>
      <c r="D722" s="259"/>
      <c r="E722" s="387"/>
      <c r="F722" s="330"/>
      <c r="G722" s="387"/>
      <c r="H722" s="387"/>
      <c r="I722" s="387"/>
      <c r="J722" s="387"/>
    </row>
    <row r="723" spans="1:10">
      <c r="A723" s="259"/>
      <c r="B723" s="259"/>
      <c r="C723" s="259"/>
      <c r="D723" s="259"/>
      <c r="E723" s="387"/>
      <c r="F723" s="330"/>
      <c r="G723" s="387"/>
      <c r="H723" s="387"/>
      <c r="I723" s="387"/>
      <c r="J723" s="387"/>
    </row>
    <row r="724" spans="1:10">
      <c r="A724" s="259"/>
      <c r="B724" s="259"/>
      <c r="C724" s="259"/>
      <c r="D724" s="259"/>
      <c r="E724" s="387"/>
      <c r="F724" s="330"/>
      <c r="G724" s="387"/>
      <c r="H724" s="387"/>
      <c r="I724" s="387"/>
      <c r="J724" s="387"/>
    </row>
    <row r="725" spans="1:10">
      <c r="A725" s="259"/>
      <c r="B725" s="259"/>
      <c r="C725" s="259"/>
      <c r="D725" s="259"/>
      <c r="E725" s="387"/>
      <c r="F725" s="330"/>
      <c r="G725" s="387"/>
      <c r="H725" s="387"/>
      <c r="I725" s="387"/>
      <c r="J725" s="387"/>
    </row>
    <row r="726" spans="1:10">
      <c r="A726" s="259"/>
      <c r="B726" s="259"/>
      <c r="C726" s="259"/>
      <c r="D726" s="259"/>
      <c r="E726" s="387"/>
      <c r="F726" s="330"/>
      <c r="G726" s="387"/>
      <c r="H726" s="387"/>
      <c r="I726" s="387"/>
      <c r="J726" s="387"/>
    </row>
    <row r="727" spans="1:10">
      <c r="A727" s="259"/>
      <c r="B727" s="259"/>
      <c r="C727" s="259"/>
      <c r="D727" s="259"/>
      <c r="E727" s="387"/>
      <c r="F727" s="330"/>
      <c r="G727" s="387"/>
      <c r="H727" s="387"/>
      <c r="I727" s="387"/>
      <c r="J727" s="387"/>
    </row>
    <row r="728" spans="1:10">
      <c r="A728" s="259"/>
      <c r="B728" s="259"/>
      <c r="C728" s="259"/>
      <c r="D728" s="259"/>
      <c r="E728" s="387"/>
      <c r="F728" s="330"/>
      <c r="G728" s="387"/>
      <c r="H728" s="387"/>
      <c r="I728" s="387"/>
      <c r="J728" s="387"/>
    </row>
    <row r="729" spans="1:10">
      <c r="A729" s="259"/>
      <c r="B729" s="259"/>
      <c r="C729" s="259"/>
      <c r="D729" s="259"/>
      <c r="E729" s="387"/>
      <c r="F729" s="330"/>
      <c r="G729" s="387"/>
      <c r="H729" s="387"/>
      <c r="I729" s="387"/>
      <c r="J729" s="387"/>
    </row>
    <row r="730" spans="1:10">
      <c r="A730" s="259"/>
      <c r="B730" s="259"/>
      <c r="C730" s="259"/>
      <c r="D730" s="259"/>
      <c r="E730" s="387"/>
      <c r="F730" s="330"/>
      <c r="G730" s="387"/>
      <c r="H730" s="387"/>
      <c r="I730" s="387"/>
      <c r="J730" s="387"/>
    </row>
    <row r="731" spans="1:10">
      <c r="A731" s="259"/>
      <c r="B731" s="259"/>
      <c r="C731" s="259"/>
      <c r="D731" s="259"/>
      <c r="E731" s="387"/>
      <c r="F731" s="330"/>
      <c r="G731" s="387"/>
      <c r="H731" s="387"/>
      <c r="I731" s="387"/>
      <c r="J731" s="387"/>
    </row>
    <row r="732" spans="1:10">
      <c r="A732" s="259"/>
      <c r="B732" s="259"/>
      <c r="C732" s="259"/>
      <c r="D732" s="259"/>
      <c r="E732" s="387"/>
      <c r="F732" s="330"/>
      <c r="G732" s="387"/>
      <c r="H732" s="387"/>
      <c r="I732" s="387"/>
      <c r="J732" s="387"/>
    </row>
    <row r="733" spans="1:10">
      <c r="A733" s="259"/>
      <c r="B733" s="259"/>
      <c r="C733" s="259"/>
      <c r="D733" s="259"/>
      <c r="E733" s="387"/>
      <c r="F733" s="330"/>
      <c r="G733" s="387"/>
      <c r="H733" s="387"/>
      <c r="I733" s="387"/>
      <c r="J733" s="387"/>
    </row>
    <row r="734" spans="1:10">
      <c r="A734" s="259"/>
      <c r="B734" s="259"/>
      <c r="C734" s="259"/>
      <c r="D734" s="259"/>
      <c r="E734" s="387"/>
      <c r="F734" s="330"/>
      <c r="G734" s="387"/>
      <c r="H734" s="387"/>
      <c r="I734" s="387"/>
      <c r="J734" s="387"/>
    </row>
    <row r="735" spans="1:10">
      <c r="A735" s="259"/>
      <c r="B735" s="259"/>
      <c r="C735" s="259"/>
      <c r="D735" s="259"/>
      <c r="E735" s="387"/>
      <c r="F735" s="330"/>
      <c r="G735" s="387"/>
      <c r="H735" s="387"/>
      <c r="I735" s="387"/>
      <c r="J735" s="387"/>
    </row>
    <row r="736" spans="1:10">
      <c r="A736" s="259"/>
      <c r="B736" s="259"/>
      <c r="C736" s="259"/>
      <c r="D736" s="259"/>
      <c r="E736" s="387"/>
      <c r="F736" s="330"/>
      <c r="G736" s="387"/>
      <c r="H736" s="387"/>
      <c r="I736" s="387"/>
      <c r="J736" s="387"/>
    </row>
    <row r="737" spans="1:10">
      <c r="A737" s="259"/>
      <c r="B737" s="259"/>
      <c r="C737" s="259"/>
      <c r="D737" s="259"/>
      <c r="E737" s="387"/>
      <c r="F737" s="330"/>
      <c r="G737" s="387"/>
      <c r="H737" s="387"/>
      <c r="I737" s="387"/>
      <c r="J737" s="387"/>
    </row>
    <row r="738" spans="1:10">
      <c r="A738" s="259"/>
      <c r="B738" s="259"/>
      <c r="C738" s="259"/>
      <c r="D738" s="259"/>
      <c r="E738" s="387"/>
      <c r="F738" s="330"/>
      <c r="G738" s="387"/>
      <c r="H738" s="387"/>
      <c r="I738" s="387"/>
      <c r="J738" s="387"/>
    </row>
    <row r="739" spans="1:10">
      <c r="A739" s="259"/>
      <c r="B739" s="259"/>
      <c r="C739" s="259"/>
      <c r="D739" s="259"/>
      <c r="E739" s="387"/>
      <c r="F739" s="330"/>
      <c r="G739" s="387"/>
      <c r="H739" s="387"/>
      <c r="I739" s="387"/>
      <c r="J739" s="387"/>
    </row>
    <row r="740" spans="1:10">
      <c r="A740" s="259"/>
      <c r="B740" s="259"/>
      <c r="C740" s="259"/>
      <c r="D740" s="259"/>
      <c r="E740" s="387"/>
      <c r="F740" s="330"/>
      <c r="G740" s="387"/>
      <c r="H740" s="387"/>
      <c r="I740" s="387"/>
      <c r="J740" s="387"/>
    </row>
    <row r="741" spans="1:10">
      <c r="A741" s="259"/>
      <c r="B741" s="259"/>
      <c r="C741" s="259"/>
      <c r="D741" s="259"/>
      <c r="E741" s="387"/>
      <c r="F741" s="330"/>
      <c r="G741" s="387"/>
      <c r="H741" s="387"/>
      <c r="I741" s="387"/>
      <c r="J741" s="387"/>
    </row>
    <row r="742" spans="1:10">
      <c r="A742" s="259"/>
      <c r="B742" s="259"/>
      <c r="C742" s="259"/>
      <c r="D742" s="259"/>
      <c r="E742" s="387"/>
      <c r="F742" s="330"/>
      <c r="G742" s="387"/>
      <c r="H742" s="387"/>
      <c r="I742" s="387"/>
      <c r="J742" s="387"/>
    </row>
    <row r="743" spans="1:10">
      <c r="A743" s="259"/>
      <c r="B743" s="259"/>
      <c r="C743" s="259"/>
      <c r="D743" s="259"/>
      <c r="E743" s="387"/>
      <c r="F743" s="330"/>
      <c r="G743" s="387"/>
      <c r="H743" s="387"/>
      <c r="I743" s="387"/>
      <c r="J743" s="387"/>
    </row>
    <row r="744" spans="1:10">
      <c r="A744" s="259"/>
      <c r="B744" s="259"/>
      <c r="C744" s="259"/>
      <c r="D744" s="259"/>
      <c r="E744" s="387"/>
      <c r="F744" s="330"/>
      <c r="G744" s="387"/>
      <c r="H744" s="387"/>
      <c r="I744" s="387"/>
      <c r="J744" s="387"/>
    </row>
    <row r="745" spans="1:10">
      <c r="A745" s="259"/>
      <c r="B745" s="259"/>
      <c r="C745" s="259"/>
      <c r="D745" s="259"/>
      <c r="E745" s="387"/>
      <c r="F745" s="330"/>
      <c r="G745" s="387"/>
      <c r="H745" s="387"/>
      <c r="I745" s="387"/>
      <c r="J745" s="387"/>
    </row>
    <row r="746" spans="1:10">
      <c r="A746" s="259"/>
      <c r="B746" s="259"/>
      <c r="C746" s="259"/>
      <c r="D746" s="259"/>
      <c r="E746" s="387"/>
      <c r="F746" s="330"/>
      <c r="G746" s="387"/>
      <c r="H746" s="387"/>
      <c r="I746" s="387"/>
      <c r="J746" s="387"/>
    </row>
    <row r="747" spans="1:10">
      <c r="A747" s="259"/>
      <c r="B747" s="259"/>
      <c r="C747" s="259"/>
      <c r="D747" s="259"/>
      <c r="E747" s="387"/>
      <c r="F747" s="330"/>
      <c r="G747" s="387"/>
      <c r="H747" s="387"/>
      <c r="I747" s="387"/>
      <c r="J747" s="387"/>
    </row>
    <row r="748" spans="1:10">
      <c r="A748" s="259"/>
      <c r="B748" s="259"/>
      <c r="C748" s="259"/>
      <c r="D748" s="259"/>
      <c r="E748" s="387"/>
      <c r="F748" s="330"/>
      <c r="G748" s="387"/>
      <c r="H748" s="387"/>
      <c r="I748" s="387"/>
      <c r="J748" s="387"/>
    </row>
    <row r="749" spans="1:10">
      <c r="A749" s="259"/>
      <c r="B749" s="259"/>
      <c r="C749" s="259"/>
      <c r="D749" s="259"/>
      <c r="E749" s="387"/>
      <c r="F749" s="330"/>
      <c r="G749" s="387"/>
      <c r="H749" s="387"/>
      <c r="I749" s="387"/>
      <c r="J749" s="387"/>
    </row>
    <row r="750" spans="1:10">
      <c r="A750" s="259"/>
      <c r="B750" s="259"/>
      <c r="C750" s="259"/>
      <c r="D750" s="259"/>
      <c r="E750" s="387"/>
      <c r="F750" s="330"/>
      <c r="G750" s="387"/>
      <c r="H750" s="387"/>
      <c r="I750" s="387"/>
      <c r="J750" s="387"/>
    </row>
    <row r="751" spans="1:10">
      <c r="A751" s="259"/>
      <c r="B751" s="259"/>
      <c r="C751" s="259"/>
      <c r="D751" s="259"/>
      <c r="E751" s="387"/>
      <c r="F751" s="330"/>
      <c r="G751" s="387"/>
      <c r="H751" s="387"/>
      <c r="I751" s="387"/>
      <c r="J751" s="387"/>
    </row>
    <row r="752" spans="1:10">
      <c r="A752" s="259"/>
      <c r="B752" s="259"/>
      <c r="C752" s="259"/>
      <c r="D752" s="259"/>
      <c r="E752" s="259"/>
      <c r="F752" s="270"/>
      <c r="G752" s="259"/>
      <c r="H752" s="259"/>
      <c r="I752" s="259"/>
      <c r="J752" s="259"/>
    </row>
    <row r="753" spans="1:10">
      <c r="A753" s="259"/>
      <c r="B753" s="259"/>
      <c r="C753" s="259"/>
      <c r="D753" s="259"/>
      <c r="E753" s="259"/>
      <c r="F753" s="270"/>
      <c r="G753" s="259"/>
      <c r="H753" s="259"/>
      <c r="I753" s="259"/>
      <c r="J753" s="259"/>
    </row>
    <row r="754" spans="1:10">
      <c r="A754" s="259"/>
      <c r="B754" s="259"/>
      <c r="C754" s="259"/>
      <c r="D754" s="259"/>
      <c r="E754" s="259"/>
      <c r="F754" s="270"/>
      <c r="G754" s="259"/>
      <c r="H754" s="259"/>
      <c r="I754" s="259"/>
      <c r="J754" s="259"/>
    </row>
    <row r="755" spans="1:10">
      <c r="A755" s="259"/>
      <c r="B755" s="259"/>
      <c r="C755" s="259"/>
      <c r="D755" s="259"/>
      <c r="E755" s="259"/>
      <c r="F755" s="270"/>
      <c r="G755" s="259"/>
      <c r="H755" s="259"/>
      <c r="I755" s="259"/>
      <c r="J755" s="259"/>
    </row>
    <row r="756" spans="1:10">
      <c r="A756" s="259"/>
      <c r="B756" s="259"/>
      <c r="C756" s="259"/>
      <c r="D756" s="259"/>
      <c r="E756" s="259"/>
      <c r="F756" s="270"/>
      <c r="G756" s="259"/>
      <c r="H756" s="259"/>
      <c r="I756" s="259"/>
      <c r="J756" s="259"/>
    </row>
    <row r="757" spans="1:10">
      <c r="A757" s="259"/>
      <c r="B757" s="259"/>
      <c r="C757" s="259"/>
      <c r="D757" s="259"/>
      <c r="E757" s="259"/>
      <c r="F757" s="270"/>
      <c r="G757" s="259"/>
      <c r="H757" s="259"/>
      <c r="I757" s="259"/>
      <c r="J757" s="259"/>
    </row>
    <row r="758" spans="1:10">
      <c r="A758" s="259"/>
      <c r="B758" s="259"/>
      <c r="C758" s="259"/>
      <c r="D758" s="259"/>
      <c r="E758" s="259"/>
      <c r="F758" s="270"/>
      <c r="G758" s="259"/>
      <c r="H758" s="259"/>
      <c r="I758" s="259"/>
      <c r="J758" s="259"/>
    </row>
    <row r="759" spans="1:10">
      <c r="A759" s="259"/>
      <c r="B759" s="259"/>
      <c r="C759" s="259"/>
      <c r="D759" s="259"/>
      <c r="E759" s="259"/>
      <c r="F759" s="270"/>
      <c r="G759" s="259"/>
      <c r="H759" s="259"/>
      <c r="I759" s="259"/>
      <c r="J759" s="259"/>
    </row>
    <row r="760" spans="1:10">
      <c r="A760" s="259"/>
      <c r="B760" s="259"/>
      <c r="C760" s="259"/>
      <c r="D760" s="259"/>
      <c r="E760" s="259"/>
      <c r="F760" s="270"/>
      <c r="G760" s="259"/>
      <c r="H760" s="259"/>
      <c r="I760" s="259"/>
      <c r="J760" s="259"/>
    </row>
    <row r="761" spans="1:10">
      <c r="A761" s="259"/>
      <c r="B761" s="259"/>
      <c r="C761" s="259"/>
      <c r="D761" s="259"/>
      <c r="E761" s="259"/>
      <c r="F761" s="270"/>
      <c r="G761" s="259"/>
      <c r="H761" s="259"/>
      <c r="I761" s="259"/>
      <c r="J761" s="259"/>
    </row>
    <row r="762" spans="1:10">
      <c r="A762" s="259"/>
      <c r="B762" s="259"/>
      <c r="C762" s="259"/>
      <c r="D762" s="259"/>
      <c r="E762" s="259"/>
      <c r="F762" s="270"/>
      <c r="G762" s="259"/>
      <c r="H762" s="259"/>
      <c r="I762" s="259"/>
      <c r="J762" s="259"/>
    </row>
    <row r="763" spans="1:10">
      <c r="A763" s="259"/>
      <c r="B763" s="259"/>
      <c r="C763" s="259"/>
      <c r="D763" s="259"/>
      <c r="E763" s="259"/>
      <c r="F763" s="270"/>
      <c r="G763" s="259"/>
      <c r="H763" s="259"/>
      <c r="I763" s="259"/>
      <c r="J763" s="259"/>
    </row>
    <row r="764" spans="1:10">
      <c r="A764" s="259"/>
      <c r="B764" s="259"/>
      <c r="C764" s="259"/>
      <c r="D764" s="259"/>
      <c r="E764" s="259"/>
      <c r="F764" s="270"/>
      <c r="G764" s="259"/>
      <c r="H764" s="259"/>
      <c r="I764" s="259"/>
      <c r="J764" s="259"/>
    </row>
    <row r="765" spans="1:10">
      <c r="A765" s="259"/>
      <c r="B765" s="259"/>
      <c r="C765" s="259"/>
      <c r="D765" s="259"/>
      <c r="E765" s="259"/>
      <c r="F765" s="270"/>
      <c r="G765" s="259"/>
      <c r="H765" s="259"/>
      <c r="I765" s="259"/>
      <c r="J765" s="259"/>
    </row>
    <row r="766" spans="1:10">
      <c r="A766" s="259"/>
      <c r="B766" s="259"/>
      <c r="C766" s="259"/>
      <c r="D766" s="259"/>
      <c r="E766" s="259"/>
      <c r="F766" s="270"/>
      <c r="G766" s="259"/>
      <c r="H766" s="259"/>
      <c r="I766" s="259"/>
      <c r="J766" s="259"/>
    </row>
    <row r="767" spans="1:10">
      <c r="A767" s="259"/>
      <c r="B767" s="259"/>
      <c r="C767" s="259"/>
      <c r="D767" s="259"/>
      <c r="E767" s="259"/>
      <c r="F767" s="270"/>
      <c r="G767" s="259"/>
      <c r="H767" s="259"/>
      <c r="I767" s="259"/>
      <c r="J767" s="259"/>
    </row>
    <row r="768" spans="1:10">
      <c r="A768" s="259"/>
      <c r="B768" s="259"/>
      <c r="C768" s="259"/>
      <c r="D768" s="259"/>
      <c r="E768" s="259"/>
      <c r="F768" s="270"/>
      <c r="G768" s="259"/>
      <c r="H768" s="259"/>
      <c r="I768" s="259"/>
      <c r="J768" s="259"/>
    </row>
    <row r="769" spans="1:10">
      <c r="A769" s="259"/>
      <c r="B769" s="259"/>
      <c r="C769" s="259"/>
      <c r="D769" s="259"/>
      <c r="E769" s="259"/>
      <c r="F769" s="270"/>
      <c r="G769" s="259"/>
      <c r="H769" s="259"/>
      <c r="I769" s="259"/>
      <c r="J769" s="259"/>
    </row>
    <row r="770" spans="1:10">
      <c r="A770" s="259"/>
      <c r="B770" s="259"/>
      <c r="C770" s="259"/>
      <c r="D770" s="259"/>
      <c r="E770" s="259"/>
      <c r="F770" s="270"/>
      <c r="G770" s="259"/>
      <c r="H770" s="259"/>
      <c r="I770" s="259"/>
      <c r="J770" s="259"/>
    </row>
    <row r="771" spans="1:10">
      <c r="A771" s="259"/>
      <c r="B771" s="259"/>
      <c r="C771" s="259"/>
      <c r="D771" s="259"/>
      <c r="E771" s="259"/>
      <c r="F771" s="270"/>
      <c r="G771" s="259"/>
      <c r="H771" s="259"/>
      <c r="I771" s="259"/>
      <c r="J771" s="259"/>
    </row>
    <row r="772" spans="1:10">
      <c r="A772" s="259"/>
      <c r="B772" s="259"/>
      <c r="C772" s="259"/>
      <c r="D772" s="259"/>
      <c r="E772" s="259"/>
      <c r="F772" s="270"/>
      <c r="G772" s="259"/>
      <c r="H772" s="259"/>
      <c r="I772" s="259"/>
      <c r="J772" s="259"/>
    </row>
    <row r="773" spans="1:10">
      <c r="A773" s="259"/>
      <c r="B773" s="259"/>
      <c r="C773" s="259"/>
      <c r="D773" s="259"/>
      <c r="E773" s="259"/>
      <c r="F773" s="270"/>
      <c r="G773" s="259"/>
      <c r="H773" s="259"/>
      <c r="I773" s="259"/>
      <c r="J773" s="259"/>
    </row>
    <row r="774" spans="1:10">
      <c r="A774" s="259"/>
      <c r="B774" s="259"/>
      <c r="C774" s="259"/>
      <c r="D774" s="259"/>
      <c r="E774" s="259"/>
      <c r="F774" s="270"/>
      <c r="G774" s="259"/>
      <c r="H774" s="259"/>
      <c r="I774" s="259"/>
      <c r="J774" s="259"/>
    </row>
    <row r="775" spans="1:10">
      <c r="A775" s="259"/>
      <c r="B775" s="259"/>
      <c r="C775" s="259"/>
      <c r="D775" s="259"/>
      <c r="E775" s="259"/>
      <c r="F775" s="270"/>
      <c r="G775" s="259"/>
      <c r="H775" s="259"/>
      <c r="I775" s="259"/>
      <c r="J775" s="259"/>
    </row>
    <row r="776" spans="1:10">
      <c r="A776" s="259"/>
      <c r="B776" s="259"/>
      <c r="C776" s="259"/>
      <c r="D776" s="259"/>
      <c r="E776" s="259"/>
      <c r="F776" s="270"/>
      <c r="G776" s="259"/>
      <c r="H776" s="259"/>
      <c r="I776" s="259"/>
      <c r="J776" s="259"/>
    </row>
    <row r="777" spans="1:10">
      <c r="A777" s="259"/>
      <c r="B777" s="259"/>
      <c r="C777" s="259"/>
      <c r="D777" s="259"/>
      <c r="E777" s="259"/>
      <c r="F777" s="270"/>
      <c r="G777" s="259"/>
      <c r="H777" s="259"/>
      <c r="I777" s="259"/>
      <c r="J777" s="259"/>
    </row>
    <row r="778" spans="1:10">
      <c r="A778" s="259"/>
      <c r="B778" s="259"/>
      <c r="C778" s="259"/>
      <c r="D778" s="259"/>
      <c r="E778" s="259"/>
      <c r="F778" s="270"/>
      <c r="G778" s="259"/>
      <c r="H778" s="259"/>
      <c r="I778" s="259"/>
      <c r="J778" s="259"/>
    </row>
    <row r="779" spans="1:10">
      <c r="A779" s="259"/>
      <c r="B779" s="259"/>
      <c r="C779" s="259"/>
      <c r="D779" s="259"/>
      <c r="E779" s="259"/>
      <c r="F779" s="270"/>
      <c r="G779" s="259"/>
      <c r="H779" s="259"/>
      <c r="I779" s="259"/>
      <c r="J779" s="259"/>
    </row>
    <row r="780" spans="1:10">
      <c r="A780" s="259"/>
      <c r="B780" s="259"/>
      <c r="C780" s="259"/>
      <c r="D780" s="259"/>
      <c r="E780" s="259"/>
      <c r="F780" s="270"/>
      <c r="G780" s="259"/>
      <c r="H780" s="259"/>
      <c r="I780" s="259"/>
      <c r="J780" s="259"/>
    </row>
    <row r="781" spans="1:10">
      <c r="A781" s="259"/>
      <c r="B781" s="259"/>
      <c r="C781" s="259"/>
      <c r="D781" s="259"/>
      <c r="E781" s="259"/>
      <c r="F781" s="270"/>
      <c r="G781" s="259"/>
      <c r="H781" s="259"/>
      <c r="I781" s="259"/>
      <c r="J781" s="259"/>
    </row>
    <row r="782" spans="1:10">
      <c r="A782" s="259"/>
      <c r="B782" s="259"/>
      <c r="C782" s="259"/>
      <c r="D782" s="259"/>
      <c r="E782" s="259"/>
      <c r="F782" s="270"/>
      <c r="G782" s="259"/>
      <c r="H782" s="259"/>
      <c r="I782" s="259"/>
      <c r="J782" s="259"/>
    </row>
    <row r="783" spans="1:10">
      <c r="A783" s="259"/>
      <c r="B783" s="259"/>
      <c r="C783" s="259"/>
      <c r="D783" s="259"/>
      <c r="E783" s="259"/>
      <c r="F783" s="270"/>
      <c r="G783" s="259"/>
      <c r="H783" s="259"/>
      <c r="I783" s="259"/>
      <c r="J783" s="259"/>
    </row>
    <row r="784" spans="1:10">
      <c r="A784" s="259"/>
      <c r="B784" s="259"/>
      <c r="C784" s="259"/>
      <c r="D784" s="259"/>
      <c r="E784" s="259"/>
      <c r="F784" s="270"/>
      <c r="G784" s="259"/>
      <c r="H784" s="259"/>
      <c r="I784" s="259"/>
      <c r="J784" s="259"/>
    </row>
    <row r="785" spans="1:10">
      <c r="A785" s="259"/>
      <c r="B785" s="259"/>
      <c r="C785" s="259"/>
      <c r="D785" s="259"/>
      <c r="E785" s="259"/>
      <c r="F785" s="270"/>
      <c r="G785" s="259"/>
      <c r="H785" s="259"/>
      <c r="I785" s="259"/>
      <c r="J785" s="259"/>
    </row>
    <row r="786" spans="1:10">
      <c r="A786" s="259"/>
      <c r="B786" s="259"/>
      <c r="C786" s="259"/>
      <c r="D786" s="259"/>
      <c r="E786" s="259"/>
      <c r="F786" s="270"/>
      <c r="G786" s="259"/>
      <c r="H786" s="259"/>
      <c r="I786" s="259"/>
      <c r="J786" s="259"/>
    </row>
    <row r="787" spans="1:10">
      <c r="A787" s="259"/>
      <c r="B787" s="259"/>
      <c r="C787" s="259"/>
      <c r="D787" s="259"/>
      <c r="E787" s="259"/>
      <c r="F787" s="270"/>
      <c r="G787" s="259"/>
      <c r="H787" s="259"/>
      <c r="I787" s="259"/>
      <c r="J787" s="259"/>
    </row>
    <row r="788" spans="1:10">
      <c r="A788" s="259"/>
      <c r="B788" s="259"/>
      <c r="C788" s="259"/>
      <c r="D788" s="259"/>
      <c r="E788" s="259"/>
      <c r="F788" s="270"/>
      <c r="G788" s="259"/>
      <c r="H788" s="259"/>
      <c r="I788" s="259"/>
      <c r="J788" s="259"/>
    </row>
    <row r="789" spans="1:10">
      <c r="A789" s="259"/>
      <c r="B789" s="259"/>
      <c r="C789" s="259"/>
      <c r="D789" s="259"/>
      <c r="E789" s="259"/>
      <c r="F789" s="270"/>
      <c r="G789" s="259"/>
      <c r="H789" s="259"/>
      <c r="I789" s="259"/>
      <c r="J789" s="259"/>
    </row>
    <row r="790" spans="1:10">
      <c r="A790" s="259"/>
      <c r="B790" s="259"/>
      <c r="C790" s="259"/>
      <c r="D790" s="259"/>
      <c r="E790" s="259"/>
      <c r="F790" s="270"/>
      <c r="G790" s="259"/>
      <c r="H790" s="259"/>
      <c r="I790" s="259"/>
      <c r="J790" s="259"/>
    </row>
    <row r="791" spans="1:10">
      <c r="A791" s="259"/>
      <c r="B791" s="259"/>
      <c r="C791" s="259"/>
      <c r="D791" s="259"/>
      <c r="E791" s="259"/>
      <c r="F791" s="270"/>
      <c r="G791" s="259"/>
      <c r="H791" s="259"/>
      <c r="I791" s="259"/>
      <c r="J791" s="259"/>
    </row>
    <row r="792" spans="1:10">
      <c r="A792" s="259"/>
      <c r="B792" s="259"/>
      <c r="C792" s="259"/>
      <c r="D792" s="259"/>
      <c r="E792" s="259"/>
      <c r="F792" s="270"/>
      <c r="G792" s="259"/>
      <c r="H792" s="259"/>
      <c r="I792" s="259"/>
      <c r="J792" s="259"/>
    </row>
    <row r="793" spans="1:10">
      <c r="A793" s="259"/>
      <c r="B793" s="259"/>
      <c r="C793" s="259"/>
      <c r="D793" s="259"/>
      <c r="E793" s="259"/>
      <c r="F793" s="270"/>
      <c r="G793" s="259"/>
      <c r="H793" s="259"/>
      <c r="I793" s="259"/>
      <c r="J793" s="259"/>
    </row>
    <row r="794" spans="1:10">
      <c r="A794" s="259"/>
      <c r="B794" s="259"/>
      <c r="C794" s="259"/>
      <c r="D794" s="259"/>
      <c r="E794" s="259"/>
      <c r="F794" s="270"/>
      <c r="G794" s="259"/>
      <c r="H794" s="259"/>
      <c r="I794" s="259"/>
      <c r="J794" s="259"/>
    </row>
    <row r="795" spans="1:10">
      <c r="A795" s="259"/>
      <c r="B795" s="259"/>
      <c r="C795" s="259"/>
      <c r="D795" s="259"/>
      <c r="E795" s="259"/>
      <c r="F795" s="270"/>
      <c r="G795" s="259"/>
      <c r="H795" s="259"/>
      <c r="I795" s="259"/>
      <c r="J795" s="259"/>
    </row>
    <row r="796" spans="1:10">
      <c r="A796" s="259"/>
      <c r="B796" s="259"/>
      <c r="C796" s="259"/>
      <c r="D796" s="259"/>
      <c r="E796" s="259"/>
      <c r="F796" s="270"/>
      <c r="G796" s="259"/>
      <c r="H796" s="259"/>
      <c r="I796" s="259"/>
      <c r="J796" s="259"/>
    </row>
    <row r="797" spans="1:10">
      <c r="A797" s="259"/>
      <c r="B797" s="259"/>
      <c r="C797" s="259"/>
      <c r="D797" s="259"/>
      <c r="E797" s="259"/>
      <c r="F797" s="270"/>
      <c r="G797" s="259"/>
      <c r="H797" s="259"/>
      <c r="I797" s="259"/>
      <c r="J797" s="259"/>
    </row>
    <row r="798" spans="1:10">
      <c r="A798" s="259"/>
      <c r="B798" s="259"/>
      <c r="C798" s="259"/>
      <c r="D798" s="259"/>
      <c r="E798" s="259"/>
      <c r="F798" s="270"/>
      <c r="G798" s="259"/>
      <c r="H798" s="259"/>
      <c r="I798" s="259"/>
      <c r="J798" s="259"/>
    </row>
    <row r="799" spans="1:10">
      <c r="A799" s="259"/>
      <c r="B799" s="259"/>
      <c r="C799" s="259"/>
      <c r="D799" s="259"/>
      <c r="E799" s="259"/>
      <c r="F799" s="270"/>
      <c r="G799" s="259"/>
      <c r="H799" s="259"/>
      <c r="I799" s="259"/>
      <c r="J799" s="259"/>
    </row>
    <row r="800" spans="1:10">
      <c r="A800" s="259"/>
      <c r="B800" s="259"/>
      <c r="C800" s="259"/>
      <c r="D800" s="259"/>
      <c r="E800" s="259"/>
      <c r="F800" s="270"/>
      <c r="G800" s="259"/>
      <c r="H800" s="259"/>
      <c r="I800" s="259"/>
      <c r="J800" s="259"/>
    </row>
    <row r="801" spans="1:10">
      <c r="A801" s="259"/>
      <c r="B801" s="259"/>
      <c r="C801" s="259"/>
      <c r="D801" s="259"/>
      <c r="E801" s="259"/>
      <c r="F801" s="270"/>
      <c r="G801" s="259"/>
      <c r="H801" s="259"/>
      <c r="I801" s="259"/>
      <c r="J801" s="259"/>
    </row>
    <row r="802" spans="1:10">
      <c r="A802" s="259"/>
      <c r="B802" s="259"/>
      <c r="C802" s="259"/>
      <c r="D802" s="259"/>
      <c r="E802" s="259"/>
      <c r="F802" s="270"/>
      <c r="G802" s="259"/>
      <c r="H802" s="259"/>
      <c r="I802" s="259"/>
      <c r="J802" s="259"/>
    </row>
    <row r="803" spans="1:10">
      <c r="A803" s="259"/>
      <c r="B803" s="259"/>
      <c r="C803" s="259"/>
      <c r="D803" s="259"/>
      <c r="E803" s="259"/>
      <c r="F803" s="270"/>
      <c r="G803" s="259"/>
      <c r="H803" s="259"/>
      <c r="I803" s="259"/>
      <c r="J803" s="259"/>
    </row>
    <row r="804" spans="1:10">
      <c r="A804" s="259"/>
      <c r="B804" s="259"/>
      <c r="C804" s="259"/>
      <c r="D804" s="259"/>
      <c r="E804" s="259"/>
      <c r="F804" s="270"/>
      <c r="G804" s="259"/>
      <c r="H804" s="259"/>
      <c r="I804" s="259"/>
      <c r="J804" s="259"/>
    </row>
    <row r="805" spans="1:10">
      <c r="A805" s="259"/>
      <c r="B805" s="259"/>
      <c r="C805" s="259"/>
      <c r="D805" s="259"/>
      <c r="E805" s="259"/>
      <c r="F805" s="270"/>
      <c r="G805" s="259"/>
      <c r="H805" s="259"/>
      <c r="I805" s="259"/>
      <c r="J805" s="259"/>
    </row>
    <row r="806" spans="1:10">
      <c r="A806" s="259"/>
      <c r="B806" s="259"/>
      <c r="C806" s="259"/>
      <c r="D806" s="259"/>
      <c r="E806" s="259"/>
      <c r="F806" s="270"/>
      <c r="G806" s="259"/>
      <c r="H806" s="259"/>
      <c r="I806" s="259"/>
      <c r="J806" s="259"/>
    </row>
    <row r="807" spans="1:10">
      <c r="A807" s="259"/>
      <c r="B807" s="259"/>
      <c r="C807" s="259"/>
      <c r="D807" s="259"/>
      <c r="E807" s="259"/>
      <c r="F807" s="270"/>
      <c r="G807" s="259"/>
      <c r="H807" s="259"/>
      <c r="I807" s="259"/>
      <c r="J807" s="259"/>
    </row>
    <row r="808" spans="1:10">
      <c r="A808" s="259"/>
      <c r="B808" s="259"/>
      <c r="C808" s="259"/>
      <c r="D808" s="259"/>
      <c r="E808" s="259"/>
      <c r="F808" s="270"/>
      <c r="G808" s="259"/>
      <c r="H808" s="259"/>
      <c r="I808" s="259"/>
      <c r="J808" s="259"/>
    </row>
    <row r="809" spans="1:10">
      <c r="A809" s="259"/>
      <c r="B809" s="259"/>
      <c r="C809" s="259"/>
      <c r="D809" s="259"/>
      <c r="E809" s="259"/>
      <c r="F809" s="270"/>
      <c r="G809" s="259"/>
      <c r="H809" s="259"/>
      <c r="I809" s="259"/>
      <c r="J809" s="259"/>
    </row>
    <row r="810" spans="1:10">
      <c r="A810" s="259"/>
      <c r="B810" s="259"/>
      <c r="C810" s="259"/>
      <c r="D810" s="259"/>
      <c r="E810" s="259"/>
      <c r="F810" s="270"/>
      <c r="G810" s="259"/>
      <c r="H810" s="259"/>
      <c r="I810" s="259"/>
      <c r="J810" s="259"/>
    </row>
    <row r="811" spans="1:10">
      <c r="A811" s="259"/>
      <c r="B811" s="259"/>
      <c r="C811" s="259"/>
      <c r="D811" s="259"/>
      <c r="E811" s="259"/>
      <c r="F811" s="270"/>
      <c r="G811" s="259"/>
      <c r="H811" s="259"/>
      <c r="I811" s="259"/>
      <c r="J811" s="259"/>
    </row>
    <row r="812" spans="1:10">
      <c r="A812" s="259"/>
      <c r="B812" s="259"/>
      <c r="C812" s="259"/>
      <c r="D812" s="259"/>
      <c r="E812" s="259"/>
      <c r="F812" s="270"/>
      <c r="G812" s="259"/>
      <c r="H812" s="259"/>
      <c r="I812" s="259"/>
      <c r="J812" s="259"/>
    </row>
    <row r="813" spans="1:10">
      <c r="A813" s="259"/>
      <c r="B813" s="259"/>
      <c r="C813" s="259"/>
      <c r="D813" s="259"/>
      <c r="E813" s="259"/>
      <c r="F813" s="270"/>
      <c r="G813" s="259"/>
      <c r="H813" s="259"/>
      <c r="I813" s="259"/>
      <c r="J813" s="259"/>
    </row>
    <row r="814" spans="1:10">
      <c r="A814" s="259"/>
      <c r="B814" s="259"/>
      <c r="C814" s="259"/>
      <c r="D814" s="259"/>
      <c r="E814" s="259"/>
      <c r="F814" s="270"/>
      <c r="G814" s="259"/>
      <c r="H814" s="259"/>
      <c r="I814" s="259"/>
      <c r="J814" s="259"/>
    </row>
    <row r="815" spans="1:10">
      <c r="A815" s="259"/>
      <c r="B815" s="259"/>
      <c r="C815" s="259"/>
      <c r="D815" s="259"/>
      <c r="E815" s="259"/>
      <c r="F815" s="270"/>
      <c r="G815" s="259"/>
      <c r="H815" s="259"/>
      <c r="I815" s="259"/>
      <c r="J815" s="259"/>
    </row>
    <row r="816" spans="1:10">
      <c r="A816" s="259"/>
      <c r="B816" s="259"/>
      <c r="C816" s="259"/>
      <c r="D816" s="259"/>
      <c r="E816" s="259"/>
      <c r="F816" s="270"/>
      <c r="G816" s="259"/>
      <c r="H816" s="259"/>
      <c r="I816" s="259"/>
      <c r="J816" s="259"/>
    </row>
    <row r="817" spans="1:10">
      <c r="A817" s="259"/>
      <c r="B817" s="259"/>
      <c r="C817" s="259"/>
      <c r="D817" s="259"/>
      <c r="E817" s="259"/>
      <c r="F817" s="270"/>
      <c r="G817" s="259"/>
      <c r="H817" s="259"/>
      <c r="I817" s="259"/>
      <c r="J817" s="259"/>
    </row>
    <row r="818" spans="1:10">
      <c r="A818" s="259"/>
      <c r="B818" s="259"/>
      <c r="C818" s="259"/>
      <c r="D818" s="259"/>
      <c r="E818" s="259"/>
      <c r="F818" s="270"/>
      <c r="G818" s="259"/>
      <c r="H818" s="259"/>
      <c r="I818" s="259"/>
      <c r="J818" s="259"/>
    </row>
    <row r="819" spans="1:10">
      <c r="A819" s="259"/>
      <c r="B819" s="259"/>
      <c r="C819" s="259"/>
      <c r="D819" s="259"/>
      <c r="E819" s="259"/>
      <c r="F819" s="270"/>
      <c r="G819" s="259"/>
      <c r="H819" s="259"/>
      <c r="I819" s="259"/>
      <c r="J819" s="259"/>
    </row>
    <row r="820" spans="1:10">
      <c r="A820" s="259"/>
      <c r="B820" s="259"/>
      <c r="C820" s="259"/>
      <c r="D820" s="259"/>
      <c r="E820" s="259"/>
      <c r="F820" s="270"/>
      <c r="G820" s="259"/>
      <c r="H820" s="259"/>
      <c r="I820" s="259"/>
      <c r="J820" s="259"/>
    </row>
    <row r="821" spans="1:10">
      <c r="A821" s="259"/>
      <c r="B821" s="259"/>
      <c r="C821" s="259"/>
      <c r="D821" s="259"/>
      <c r="E821" s="259"/>
      <c r="F821" s="270"/>
      <c r="G821" s="259"/>
      <c r="H821" s="259"/>
      <c r="I821" s="259"/>
      <c r="J821" s="259"/>
    </row>
    <row r="822" spans="1:10">
      <c r="A822" s="259"/>
      <c r="B822" s="259"/>
      <c r="C822" s="259"/>
      <c r="D822" s="259"/>
      <c r="E822" s="259"/>
      <c r="F822" s="270"/>
      <c r="G822" s="259"/>
      <c r="H822" s="259"/>
      <c r="I822" s="259"/>
      <c r="J822" s="259"/>
    </row>
    <row r="823" spans="1:10">
      <c r="A823" s="259"/>
      <c r="B823" s="259"/>
      <c r="C823" s="259"/>
      <c r="D823" s="259"/>
      <c r="E823" s="259"/>
      <c r="F823" s="270"/>
      <c r="G823" s="259"/>
      <c r="H823" s="259"/>
      <c r="I823" s="259"/>
      <c r="J823" s="259"/>
    </row>
    <row r="824" spans="1:10">
      <c r="A824" s="259"/>
      <c r="B824" s="259"/>
      <c r="C824" s="259"/>
      <c r="D824" s="259"/>
      <c r="E824" s="259"/>
      <c r="F824" s="270"/>
      <c r="G824" s="259"/>
      <c r="H824" s="259"/>
      <c r="I824" s="259"/>
      <c r="J824" s="259"/>
    </row>
    <row r="825" spans="1:10">
      <c r="A825" s="259"/>
      <c r="B825" s="259"/>
      <c r="C825" s="259"/>
      <c r="D825" s="259"/>
      <c r="E825" s="259"/>
      <c r="F825" s="270"/>
      <c r="G825" s="259"/>
      <c r="H825" s="259"/>
      <c r="I825" s="259"/>
      <c r="J825" s="259"/>
    </row>
    <row r="826" spans="1:10">
      <c r="A826" s="259"/>
      <c r="B826" s="259"/>
      <c r="C826" s="259"/>
      <c r="D826" s="259"/>
      <c r="E826" s="259"/>
      <c r="F826" s="270"/>
      <c r="G826" s="259"/>
      <c r="H826" s="259"/>
      <c r="I826" s="259"/>
      <c r="J826" s="259"/>
    </row>
    <row r="827" spans="1:10">
      <c r="A827" s="259"/>
      <c r="B827" s="259"/>
      <c r="C827" s="259"/>
      <c r="D827" s="259"/>
      <c r="E827" s="259"/>
      <c r="F827" s="270"/>
      <c r="G827" s="259"/>
      <c r="H827" s="259"/>
      <c r="I827" s="259"/>
      <c r="J827" s="259"/>
    </row>
    <row r="828" spans="1:10">
      <c r="A828" s="259"/>
      <c r="B828" s="259"/>
      <c r="C828" s="259"/>
      <c r="D828" s="259"/>
      <c r="E828" s="259"/>
      <c r="F828" s="270"/>
      <c r="G828" s="259"/>
      <c r="H828" s="259"/>
      <c r="I828" s="259"/>
      <c r="J828" s="259"/>
    </row>
    <row r="829" spans="1:10">
      <c r="A829" s="259"/>
      <c r="B829" s="259"/>
      <c r="C829" s="259"/>
      <c r="D829" s="259"/>
      <c r="E829" s="259"/>
      <c r="F829" s="270"/>
      <c r="G829" s="259"/>
      <c r="H829" s="259"/>
      <c r="I829" s="259"/>
      <c r="J829" s="259"/>
    </row>
    <row r="830" spans="1:10">
      <c r="A830" s="259"/>
      <c r="B830" s="259"/>
      <c r="C830" s="259"/>
      <c r="D830" s="259"/>
      <c r="E830" s="259"/>
      <c r="F830" s="270"/>
      <c r="G830" s="259"/>
      <c r="H830" s="259"/>
      <c r="I830" s="259"/>
      <c r="J830" s="259"/>
    </row>
    <row r="831" spans="1:10">
      <c r="A831" s="259"/>
      <c r="B831" s="259"/>
      <c r="C831" s="259"/>
      <c r="D831" s="259"/>
      <c r="E831" s="259"/>
      <c r="F831" s="270"/>
      <c r="G831" s="259"/>
      <c r="H831" s="259"/>
      <c r="I831" s="259"/>
      <c r="J831" s="259"/>
    </row>
    <row r="832" spans="1:10">
      <c r="A832" s="259"/>
      <c r="B832" s="259"/>
      <c r="C832" s="259"/>
      <c r="D832" s="259"/>
      <c r="E832" s="259"/>
      <c r="F832" s="270"/>
      <c r="G832" s="259"/>
      <c r="H832" s="259"/>
      <c r="I832" s="259"/>
      <c r="J832" s="259"/>
    </row>
    <row r="833" spans="1:10">
      <c r="A833" s="259"/>
      <c r="B833" s="259"/>
      <c r="C833" s="259"/>
      <c r="D833" s="259"/>
      <c r="E833" s="259"/>
      <c r="F833" s="270"/>
      <c r="G833" s="259"/>
      <c r="H833" s="259"/>
      <c r="I833" s="259"/>
      <c r="J833" s="259"/>
    </row>
    <row r="834" spans="1:10">
      <c r="A834" s="259"/>
      <c r="B834" s="259"/>
      <c r="C834" s="259"/>
      <c r="D834" s="259"/>
      <c r="E834" s="259"/>
      <c r="F834" s="270"/>
      <c r="G834" s="259"/>
      <c r="H834" s="259"/>
      <c r="I834" s="259"/>
      <c r="J834" s="259"/>
    </row>
    <row r="835" spans="1:10">
      <c r="A835" s="259"/>
      <c r="B835" s="259"/>
      <c r="C835" s="259"/>
      <c r="D835" s="259"/>
      <c r="E835" s="259"/>
      <c r="F835" s="270"/>
      <c r="G835" s="259"/>
      <c r="H835" s="259"/>
      <c r="I835" s="259"/>
      <c r="J835" s="259"/>
    </row>
    <row r="836" spans="1:10">
      <c r="A836" s="259"/>
      <c r="B836" s="259"/>
      <c r="C836" s="259"/>
      <c r="D836" s="259"/>
      <c r="E836" s="259"/>
      <c r="F836" s="270"/>
      <c r="G836" s="259"/>
      <c r="H836" s="259"/>
      <c r="I836" s="259"/>
      <c r="J836" s="259"/>
    </row>
    <row r="837" spans="1:10">
      <c r="A837" s="259"/>
      <c r="B837" s="259"/>
      <c r="C837" s="259"/>
      <c r="D837" s="259"/>
      <c r="E837" s="259"/>
      <c r="F837" s="270"/>
      <c r="G837" s="259"/>
      <c r="H837" s="259"/>
      <c r="I837" s="259"/>
      <c r="J837" s="259"/>
    </row>
    <row r="838" spans="1:10">
      <c r="A838" s="259"/>
      <c r="B838" s="259"/>
      <c r="C838" s="259"/>
      <c r="D838" s="259"/>
      <c r="E838" s="259"/>
      <c r="F838" s="270"/>
      <c r="G838" s="259"/>
      <c r="H838" s="259"/>
      <c r="I838" s="259"/>
      <c r="J838" s="259"/>
    </row>
    <row r="839" spans="1:10">
      <c r="A839" s="259"/>
      <c r="B839" s="259"/>
      <c r="C839" s="259"/>
      <c r="D839" s="259"/>
      <c r="E839" s="259"/>
      <c r="F839" s="270"/>
      <c r="G839" s="259"/>
      <c r="H839" s="259"/>
      <c r="I839" s="259"/>
      <c r="J839" s="259"/>
    </row>
    <row r="840" spans="1:10">
      <c r="A840" s="259"/>
      <c r="B840" s="259"/>
      <c r="C840" s="259"/>
      <c r="D840" s="259"/>
      <c r="E840" s="259"/>
      <c r="F840" s="270"/>
      <c r="G840" s="259"/>
      <c r="H840" s="259"/>
      <c r="I840" s="259"/>
      <c r="J840" s="259"/>
    </row>
    <row r="841" spans="1:10">
      <c r="A841" s="259"/>
      <c r="B841" s="259"/>
      <c r="C841" s="259"/>
      <c r="D841" s="259"/>
      <c r="E841" s="259"/>
      <c r="F841" s="270"/>
      <c r="G841" s="259"/>
      <c r="H841" s="259"/>
      <c r="I841" s="259"/>
      <c r="J841" s="259"/>
    </row>
    <row r="842" spans="1:10">
      <c r="A842" s="259"/>
      <c r="B842" s="259"/>
      <c r="C842" s="259"/>
      <c r="D842" s="259"/>
      <c r="E842" s="259"/>
      <c r="F842" s="270"/>
      <c r="G842" s="259"/>
      <c r="H842" s="259"/>
      <c r="I842" s="259"/>
      <c r="J842" s="259"/>
    </row>
    <row r="843" spans="1:10">
      <c r="A843" s="259"/>
      <c r="B843" s="259"/>
      <c r="C843" s="259"/>
      <c r="D843" s="259"/>
      <c r="E843" s="259"/>
      <c r="F843" s="270"/>
      <c r="G843" s="259"/>
      <c r="H843" s="259"/>
      <c r="I843" s="259"/>
      <c r="J843" s="259"/>
    </row>
    <row r="844" spans="1:10">
      <c r="A844" s="259"/>
      <c r="B844" s="259"/>
      <c r="C844" s="259"/>
      <c r="D844" s="259"/>
      <c r="E844" s="259"/>
      <c r="F844" s="270"/>
      <c r="G844" s="259"/>
      <c r="H844" s="259"/>
      <c r="I844" s="259"/>
      <c r="J844" s="259"/>
    </row>
    <row r="845" spans="1:10">
      <c r="A845" s="259"/>
      <c r="B845" s="259"/>
      <c r="C845" s="259"/>
      <c r="D845" s="259"/>
      <c r="E845" s="259"/>
      <c r="F845" s="270"/>
      <c r="G845" s="259"/>
      <c r="H845" s="259"/>
      <c r="I845" s="259"/>
      <c r="J845" s="259"/>
    </row>
    <row r="846" spans="1:10">
      <c r="A846" s="259"/>
      <c r="B846" s="259"/>
      <c r="C846" s="259"/>
      <c r="D846" s="259"/>
      <c r="E846" s="259"/>
      <c r="F846" s="270"/>
      <c r="G846" s="259"/>
      <c r="H846" s="259"/>
      <c r="I846" s="259"/>
      <c r="J846" s="259"/>
    </row>
    <row r="847" spans="1:10">
      <c r="A847" s="259"/>
      <c r="B847" s="259"/>
      <c r="C847" s="259"/>
      <c r="D847" s="259"/>
      <c r="E847" s="259"/>
      <c r="F847" s="270"/>
      <c r="G847" s="259"/>
      <c r="H847" s="259"/>
      <c r="I847" s="259"/>
      <c r="J847" s="259"/>
    </row>
    <row r="848" spans="1:10">
      <c r="A848" s="259"/>
      <c r="B848" s="259"/>
      <c r="C848" s="259"/>
      <c r="D848" s="259"/>
      <c r="E848" s="259"/>
      <c r="F848" s="270"/>
      <c r="G848" s="259"/>
      <c r="H848" s="259"/>
      <c r="I848" s="259"/>
      <c r="J848" s="259"/>
    </row>
    <row r="849" spans="1:10">
      <c r="A849" s="259"/>
      <c r="B849" s="259"/>
      <c r="C849" s="259"/>
      <c r="D849" s="259"/>
      <c r="E849" s="259"/>
      <c r="F849" s="270"/>
      <c r="G849" s="259"/>
      <c r="H849" s="259"/>
      <c r="I849" s="259"/>
      <c r="J849" s="259"/>
    </row>
    <row r="850" spans="1:10">
      <c r="A850" s="259"/>
      <c r="B850" s="259"/>
      <c r="C850" s="259"/>
      <c r="D850" s="259"/>
      <c r="E850" s="259"/>
      <c r="F850" s="270"/>
      <c r="G850" s="259"/>
      <c r="H850" s="259"/>
      <c r="I850" s="259"/>
      <c r="J850" s="259"/>
    </row>
    <row r="851" spans="1:10">
      <c r="A851" s="259"/>
      <c r="B851" s="259"/>
      <c r="C851" s="259"/>
      <c r="D851" s="259"/>
      <c r="E851" s="259"/>
      <c r="F851" s="270"/>
      <c r="G851" s="259"/>
      <c r="H851" s="259"/>
      <c r="I851" s="259"/>
      <c r="J851" s="259"/>
    </row>
    <row r="852" spans="1:10">
      <c r="A852" s="259"/>
      <c r="B852" s="259"/>
      <c r="C852" s="259"/>
      <c r="D852" s="259"/>
      <c r="E852" s="259"/>
      <c r="F852" s="270"/>
      <c r="G852" s="259"/>
      <c r="H852" s="259"/>
      <c r="I852" s="259"/>
      <c r="J852" s="259"/>
    </row>
    <row r="853" spans="1:10">
      <c r="A853" s="259"/>
      <c r="B853" s="259"/>
      <c r="C853" s="259"/>
      <c r="D853" s="259"/>
      <c r="E853" s="259"/>
      <c r="F853" s="270"/>
      <c r="G853" s="259"/>
      <c r="H853" s="259"/>
      <c r="I853" s="259"/>
      <c r="J853" s="259"/>
    </row>
    <row r="854" spans="1:10">
      <c r="A854" s="259"/>
      <c r="B854" s="259"/>
      <c r="C854" s="259"/>
      <c r="D854" s="259"/>
      <c r="E854" s="259"/>
      <c r="F854" s="270"/>
      <c r="G854" s="259"/>
      <c r="H854" s="259"/>
      <c r="I854" s="259"/>
      <c r="J854" s="259"/>
    </row>
    <row r="855" spans="1:10">
      <c r="A855" s="259"/>
      <c r="B855" s="259"/>
      <c r="C855" s="259"/>
      <c r="D855" s="259"/>
      <c r="E855" s="259"/>
      <c r="F855" s="270"/>
      <c r="G855" s="259"/>
      <c r="H855" s="259"/>
      <c r="I855" s="259"/>
      <c r="J855" s="259"/>
    </row>
    <row r="856" spans="1:10">
      <c r="A856" s="259"/>
      <c r="B856" s="259"/>
      <c r="C856" s="259"/>
      <c r="D856" s="259"/>
      <c r="E856" s="259"/>
      <c r="F856" s="270"/>
      <c r="G856" s="259"/>
      <c r="H856" s="259"/>
      <c r="I856" s="259"/>
      <c r="J856" s="259"/>
    </row>
    <row r="857" spans="1:10">
      <c r="A857" s="259"/>
      <c r="B857" s="259"/>
      <c r="C857" s="259"/>
      <c r="D857" s="259"/>
      <c r="E857" s="259"/>
      <c r="F857" s="270"/>
      <c r="G857" s="259"/>
      <c r="H857" s="259"/>
      <c r="I857" s="259"/>
      <c r="J857" s="259"/>
    </row>
    <row r="858" spans="1:10">
      <c r="A858" s="259"/>
      <c r="B858" s="259"/>
      <c r="C858" s="259"/>
      <c r="D858" s="259"/>
      <c r="E858" s="259"/>
      <c r="F858" s="270"/>
      <c r="G858" s="259"/>
      <c r="H858" s="259"/>
      <c r="I858" s="259"/>
      <c r="J858" s="259"/>
    </row>
    <row r="859" spans="1:10">
      <c r="A859" s="259"/>
      <c r="B859" s="259"/>
      <c r="C859" s="259"/>
      <c r="D859" s="259"/>
      <c r="E859" s="259"/>
      <c r="F859" s="270"/>
      <c r="G859" s="259"/>
      <c r="H859" s="259"/>
      <c r="I859" s="259"/>
      <c r="J859" s="259"/>
    </row>
    <row r="860" spans="1:10">
      <c r="A860" s="259"/>
      <c r="B860" s="259"/>
      <c r="C860" s="259"/>
      <c r="D860" s="259"/>
      <c r="E860" s="259"/>
      <c r="F860" s="270"/>
      <c r="G860" s="259"/>
      <c r="H860" s="259"/>
      <c r="I860" s="259"/>
      <c r="J860" s="259"/>
    </row>
    <row r="861" spans="1:10">
      <c r="A861" s="259"/>
      <c r="B861" s="259"/>
      <c r="C861" s="259"/>
      <c r="D861" s="259"/>
      <c r="E861" s="259"/>
      <c r="F861" s="270"/>
      <c r="G861" s="259"/>
      <c r="H861" s="259"/>
      <c r="I861" s="259"/>
      <c r="J861" s="259"/>
    </row>
    <row r="862" spans="1:10">
      <c r="A862" s="259"/>
      <c r="B862" s="259"/>
      <c r="C862" s="259"/>
      <c r="D862" s="259"/>
      <c r="E862" s="259"/>
      <c r="F862" s="270"/>
      <c r="G862" s="259"/>
      <c r="H862" s="259"/>
      <c r="I862" s="259"/>
      <c r="J862" s="259"/>
    </row>
    <row r="863" spans="1:10">
      <c r="A863" s="259"/>
      <c r="B863" s="259"/>
      <c r="C863" s="259"/>
      <c r="D863" s="259"/>
      <c r="E863" s="259"/>
      <c r="F863" s="270"/>
      <c r="G863" s="259"/>
      <c r="H863" s="259"/>
      <c r="I863" s="259"/>
      <c r="J863" s="259"/>
    </row>
    <row r="864" spans="1:10">
      <c r="A864" s="259"/>
      <c r="B864" s="259"/>
      <c r="C864" s="259"/>
      <c r="D864" s="259"/>
      <c r="E864" s="259"/>
      <c r="F864" s="270"/>
      <c r="G864" s="259"/>
      <c r="H864" s="259"/>
      <c r="I864" s="259"/>
      <c r="J864" s="259"/>
    </row>
    <row r="865" spans="1:10">
      <c r="A865" s="259"/>
      <c r="B865" s="259"/>
      <c r="C865" s="259"/>
      <c r="D865" s="259"/>
      <c r="E865" s="259"/>
      <c r="F865" s="270"/>
      <c r="G865" s="259"/>
      <c r="H865" s="259"/>
      <c r="I865" s="259"/>
      <c r="J865" s="259"/>
    </row>
    <row r="866" spans="1:10">
      <c r="A866" s="259"/>
      <c r="B866" s="259"/>
      <c r="C866" s="259"/>
      <c r="D866" s="259"/>
      <c r="E866" s="259"/>
      <c r="F866" s="270"/>
      <c r="G866" s="259"/>
      <c r="H866" s="259"/>
      <c r="I866" s="259"/>
      <c r="J866" s="259"/>
    </row>
    <row r="867" spans="1:10">
      <c r="A867" s="259"/>
      <c r="B867" s="259"/>
      <c r="C867" s="259"/>
      <c r="D867" s="259"/>
      <c r="E867" s="259"/>
      <c r="F867" s="270"/>
      <c r="G867" s="259"/>
      <c r="H867" s="259"/>
      <c r="I867" s="259"/>
      <c r="J867" s="259"/>
    </row>
    <row r="868" spans="1:10">
      <c r="A868" s="259"/>
      <c r="B868" s="259"/>
      <c r="C868" s="259"/>
      <c r="D868" s="259"/>
      <c r="E868" s="259"/>
      <c r="F868" s="270"/>
      <c r="G868" s="259"/>
      <c r="H868" s="259"/>
      <c r="I868" s="259"/>
      <c r="J868" s="259"/>
    </row>
    <row r="869" spans="1:10">
      <c r="A869" s="259"/>
      <c r="B869" s="259"/>
      <c r="C869" s="259"/>
      <c r="D869" s="259"/>
      <c r="E869" s="259"/>
      <c r="F869" s="270"/>
      <c r="G869" s="259"/>
      <c r="H869" s="259"/>
      <c r="I869" s="259"/>
      <c r="J869" s="259"/>
    </row>
    <row r="870" spans="1:10">
      <c r="A870" s="259"/>
      <c r="B870" s="259"/>
      <c r="C870" s="259"/>
      <c r="D870" s="259"/>
      <c r="E870" s="259"/>
      <c r="F870" s="270"/>
      <c r="G870" s="259"/>
      <c r="H870" s="259"/>
      <c r="I870" s="259"/>
      <c r="J870" s="259"/>
    </row>
    <row r="871" spans="1:10">
      <c r="A871" s="259"/>
      <c r="B871" s="259"/>
      <c r="C871" s="259"/>
      <c r="D871" s="259"/>
      <c r="E871" s="259"/>
      <c r="F871" s="270"/>
      <c r="G871" s="259"/>
      <c r="H871" s="259"/>
      <c r="I871" s="259"/>
      <c r="J871" s="259"/>
    </row>
    <row r="872" spans="1:10">
      <c r="A872" s="259"/>
      <c r="B872" s="259"/>
      <c r="C872" s="259"/>
      <c r="D872" s="259"/>
      <c r="E872" s="259"/>
      <c r="F872" s="270"/>
      <c r="G872" s="259"/>
      <c r="H872" s="259"/>
      <c r="I872" s="259"/>
      <c r="J872" s="259"/>
    </row>
    <row r="873" spans="1:10">
      <c r="A873" s="259"/>
      <c r="B873" s="259"/>
      <c r="C873" s="259"/>
      <c r="D873" s="259"/>
      <c r="E873" s="259"/>
      <c r="F873" s="270"/>
      <c r="G873" s="259"/>
      <c r="H873" s="259"/>
      <c r="I873" s="259"/>
      <c r="J873" s="259"/>
    </row>
    <row r="874" spans="1:10">
      <c r="A874" s="259"/>
      <c r="B874" s="259"/>
      <c r="C874" s="259"/>
      <c r="D874" s="259"/>
      <c r="E874" s="259"/>
      <c r="F874" s="270"/>
      <c r="G874" s="259"/>
      <c r="H874" s="259"/>
      <c r="I874" s="259"/>
      <c r="J874" s="259"/>
    </row>
    <row r="875" spans="1:10">
      <c r="A875" s="259"/>
      <c r="B875" s="259"/>
      <c r="C875" s="259"/>
      <c r="D875" s="259"/>
      <c r="E875" s="259"/>
      <c r="F875" s="270"/>
      <c r="G875" s="259"/>
      <c r="H875" s="259"/>
      <c r="I875" s="259"/>
      <c r="J875" s="259"/>
    </row>
    <row r="876" spans="1:10">
      <c r="A876" s="259"/>
      <c r="B876" s="259"/>
      <c r="C876" s="259"/>
      <c r="D876" s="259"/>
      <c r="E876" s="259"/>
      <c r="F876" s="270"/>
      <c r="G876" s="259"/>
      <c r="H876" s="259"/>
      <c r="I876" s="259"/>
      <c r="J876" s="259"/>
    </row>
    <row r="877" spans="1:10">
      <c r="A877" s="259"/>
      <c r="B877" s="259"/>
      <c r="C877" s="259"/>
      <c r="D877" s="259"/>
      <c r="E877" s="259"/>
      <c r="F877" s="270"/>
      <c r="G877" s="259"/>
      <c r="H877" s="259"/>
      <c r="I877" s="259"/>
      <c r="J877" s="259"/>
    </row>
    <row r="878" spans="1:10">
      <c r="A878" s="259"/>
      <c r="B878" s="259"/>
      <c r="C878" s="259"/>
      <c r="D878" s="259"/>
      <c r="E878" s="259"/>
      <c r="F878" s="270"/>
      <c r="G878" s="259"/>
      <c r="H878" s="259"/>
      <c r="I878" s="259"/>
      <c r="J878" s="259"/>
    </row>
    <row r="879" spans="1:10">
      <c r="A879" s="259"/>
      <c r="B879" s="259"/>
      <c r="C879" s="259"/>
      <c r="D879" s="259"/>
      <c r="E879" s="259"/>
      <c r="F879" s="270"/>
      <c r="G879" s="259"/>
      <c r="H879" s="259"/>
      <c r="I879" s="259"/>
      <c r="J879" s="259"/>
    </row>
    <row r="880" spans="1:10">
      <c r="A880" s="259"/>
      <c r="B880" s="259"/>
      <c r="C880" s="259"/>
      <c r="D880" s="259"/>
      <c r="E880" s="259"/>
      <c r="F880" s="270"/>
      <c r="G880" s="259"/>
      <c r="H880" s="259"/>
      <c r="I880" s="259"/>
      <c r="J880" s="259"/>
    </row>
    <row r="881" spans="1:10">
      <c r="A881" s="259"/>
      <c r="B881" s="259"/>
      <c r="C881" s="259"/>
      <c r="D881" s="259"/>
      <c r="E881" s="259"/>
      <c r="F881" s="270"/>
      <c r="G881" s="259"/>
      <c r="H881" s="259"/>
      <c r="I881" s="259"/>
      <c r="J881" s="259"/>
    </row>
    <row r="882" spans="1:10">
      <c r="A882" s="259"/>
      <c r="B882" s="259"/>
      <c r="C882" s="259"/>
      <c r="D882" s="259"/>
      <c r="E882" s="259"/>
      <c r="F882" s="270"/>
      <c r="G882" s="259"/>
      <c r="H882" s="259"/>
      <c r="I882" s="259"/>
      <c r="J882" s="259"/>
    </row>
    <row r="883" spans="1:10">
      <c r="A883" s="259"/>
      <c r="B883" s="259"/>
      <c r="C883" s="259"/>
      <c r="D883" s="259"/>
      <c r="E883" s="259"/>
      <c r="F883" s="270"/>
      <c r="G883" s="259"/>
      <c r="H883" s="259"/>
      <c r="I883" s="259"/>
      <c r="J883" s="259"/>
    </row>
    <row r="884" spans="1:10">
      <c r="A884" s="259"/>
      <c r="B884" s="259"/>
      <c r="C884" s="259"/>
      <c r="D884" s="259"/>
      <c r="E884" s="259"/>
      <c r="F884" s="270"/>
      <c r="G884" s="259"/>
      <c r="H884" s="259"/>
      <c r="I884" s="259"/>
      <c r="J884" s="259"/>
    </row>
    <row r="885" spans="1:10">
      <c r="A885" s="259"/>
      <c r="B885" s="259"/>
      <c r="C885" s="259"/>
      <c r="D885" s="259"/>
      <c r="E885" s="259"/>
      <c r="F885" s="270"/>
      <c r="G885" s="259"/>
      <c r="H885" s="259"/>
      <c r="I885" s="259"/>
      <c r="J885" s="259"/>
    </row>
    <row r="886" spans="1:10">
      <c r="A886" s="259"/>
      <c r="B886" s="259"/>
      <c r="C886" s="259"/>
      <c r="D886" s="259"/>
      <c r="E886" s="259"/>
      <c r="F886" s="270"/>
      <c r="G886" s="259"/>
      <c r="H886" s="259"/>
      <c r="I886" s="259"/>
      <c r="J886" s="259"/>
    </row>
    <row r="887" spans="1:10">
      <c r="A887" s="259"/>
      <c r="B887" s="259"/>
      <c r="C887" s="259"/>
      <c r="D887" s="259"/>
      <c r="E887" s="259"/>
      <c r="F887" s="270"/>
      <c r="G887" s="259"/>
      <c r="H887" s="259"/>
      <c r="I887" s="259"/>
      <c r="J887" s="259"/>
    </row>
    <row r="888" spans="1:10">
      <c r="A888" s="259"/>
      <c r="B888" s="259"/>
      <c r="C888" s="259"/>
      <c r="D888" s="259"/>
      <c r="E888" s="259"/>
      <c r="F888" s="270"/>
      <c r="G888" s="259"/>
      <c r="H888" s="259"/>
      <c r="I888" s="259"/>
      <c r="J888" s="259"/>
    </row>
    <row r="889" spans="1:10">
      <c r="A889" s="259"/>
      <c r="B889" s="259"/>
      <c r="C889" s="259"/>
      <c r="D889" s="259"/>
      <c r="E889" s="259"/>
      <c r="F889" s="270"/>
      <c r="G889" s="259"/>
      <c r="H889" s="259"/>
      <c r="I889" s="259"/>
      <c r="J889" s="259"/>
    </row>
    <row r="890" spans="1:10">
      <c r="A890" s="259"/>
      <c r="B890" s="259"/>
      <c r="C890" s="259"/>
      <c r="D890" s="259"/>
      <c r="E890" s="259"/>
      <c r="F890" s="270"/>
      <c r="G890" s="259"/>
      <c r="H890" s="259"/>
      <c r="I890" s="259"/>
      <c r="J890" s="259"/>
    </row>
    <row r="891" spans="1:10">
      <c r="A891" s="259"/>
      <c r="B891" s="259"/>
      <c r="C891" s="259"/>
      <c r="D891" s="259"/>
      <c r="E891" s="259"/>
      <c r="F891" s="270"/>
      <c r="G891" s="259"/>
      <c r="H891" s="259"/>
      <c r="I891" s="259"/>
      <c r="J891" s="259"/>
    </row>
    <row r="892" spans="1:10">
      <c r="A892" s="259"/>
      <c r="B892" s="259"/>
      <c r="C892" s="259"/>
      <c r="D892" s="259"/>
      <c r="E892" s="259"/>
      <c r="F892" s="270"/>
      <c r="G892" s="259"/>
      <c r="H892" s="259"/>
      <c r="I892" s="259"/>
      <c r="J892" s="259"/>
    </row>
    <row r="893" spans="1:10">
      <c r="A893" s="259"/>
      <c r="B893" s="259"/>
      <c r="C893" s="259"/>
      <c r="D893" s="259"/>
      <c r="E893" s="259"/>
      <c r="F893" s="270"/>
      <c r="G893" s="259"/>
      <c r="H893" s="259"/>
      <c r="I893" s="259"/>
      <c r="J893" s="259"/>
    </row>
    <row r="894" spans="1:10">
      <c r="A894" s="259"/>
      <c r="B894" s="259"/>
      <c r="C894" s="259"/>
      <c r="D894" s="259"/>
      <c r="E894" s="259"/>
      <c r="F894" s="270"/>
      <c r="G894" s="259"/>
      <c r="H894" s="259"/>
      <c r="I894" s="259"/>
      <c r="J894" s="259"/>
    </row>
    <row r="895" spans="1:10">
      <c r="A895" s="259"/>
      <c r="B895" s="259"/>
      <c r="C895" s="259"/>
      <c r="D895" s="259"/>
      <c r="E895" s="259"/>
      <c r="F895" s="270"/>
      <c r="G895" s="259"/>
      <c r="H895" s="259"/>
      <c r="I895" s="259"/>
      <c r="J895" s="259"/>
    </row>
    <row r="896" spans="1:10">
      <c r="A896" s="259"/>
      <c r="B896" s="259"/>
      <c r="C896" s="259"/>
      <c r="D896" s="259"/>
      <c r="E896" s="259"/>
      <c r="F896" s="270"/>
      <c r="G896" s="259"/>
      <c r="H896" s="259"/>
      <c r="I896" s="259"/>
      <c r="J896" s="259"/>
    </row>
    <row r="897" spans="1:10">
      <c r="A897" s="259"/>
      <c r="B897" s="259"/>
      <c r="C897" s="259"/>
      <c r="D897" s="259"/>
      <c r="E897" s="259"/>
      <c r="F897" s="270"/>
      <c r="G897" s="259"/>
      <c r="H897" s="259"/>
      <c r="I897" s="259"/>
      <c r="J897" s="259"/>
    </row>
    <row r="898" spans="1:10">
      <c r="A898" s="259"/>
      <c r="B898" s="259"/>
      <c r="C898" s="259"/>
      <c r="D898" s="259"/>
      <c r="E898" s="259"/>
      <c r="F898" s="270"/>
      <c r="G898" s="259"/>
      <c r="H898" s="259"/>
      <c r="I898" s="259"/>
      <c r="J898" s="259"/>
    </row>
    <row r="899" spans="1:10">
      <c r="A899" s="259"/>
      <c r="B899" s="259"/>
      <c r="C899" s="259"/>
      <c r="D899" s="259"/>
      <c r="E899" s="259"/>
      <c r="F899" s="270"/>
      <c r="G899" s="259"/>
      <c r="H899" s="259"/>
      <c r="I899" s="259"/>
      <c r="J899" s="259"/>
    </row>
    <row r="900" spans="1:10">
      <c r="A900" s="259"/>
      <c r="B900" s="259"/>
      <c r="C900" s="259"/>
      <c r="D900" s="259"/>
      <c r="E900" s="259"/>
      <c r="F900" s="270"/>
      <c r="G900" s="259"/>
      <c r="H900" s="259"/>
      <c r="I900" s="259"/>
      <c r="J900" s="259"/>
    </row>
    <row r="901" spans="1:10">
      <c r="A901" s="259"/>
      <c r="B901" s="259"/>
      <c r="C901" s="259"/>
      <c r="D901" s="259"/>
      <c r="E901" s="259"/>
      <c r="F901" s="270"/>
      <c r="G901" s="259"/>
      <c r="H901" s="259"/>
      <c r="I901" s="259"/>
      <c r="J901" s="259"/>
    </row>
    <row r="902" spans="1:10">
      <c r="A902" s="259"/>
      <c r="B902" s="259"/>
      <c r="C902" s="259"/>
      <c r="D902" s="259"/>
      <c r="E902" s="259"/>
      <c r="F902" s="270"/>
      <c r="G902" s="259"/>
      <c r="H902" s="259"/>
      <c r="I902" s="259"/>
      <c r="J902" s="259"/>
    </row>
    <row r="903" spans="1:10">
      <c r="A903" s="259"/>
      <c r="B903" s="259"/>
      <c r="C903" s="259"/>
      <c r="D903" s="259"/>
      <c r="E903" s="259"/>
      <c r="F903" s="270"/>
      <c r="G903" s="259"/>
      <c r="H903" s="259"/>
      <c r="I903" s="259"/>
      <c r="J903" s="259"/>
    </row>
    <row r="904" spans="1:10">
      <c r="A904" s="259"/>
      <c r="B904" s="259"/>
      <c r="C904" s="259"/>
      <c r="D904" s="259"/>
      <c r="E904" s="259"/>
      <c r="F904" s="270"/>
      <c r="G904" s="259"/>
      <c r="H904" s="259"/>
      <c r="I904" s="259"/>
      <c r="J904" s="259"/>
    </row>
    <row r="905" spans="1:10">
      <c r="A905" s="259"/>
      <c r="B905" s="259"/>
      <c r="C905" s="259"/>
      <c r="D905" s="259"/>
      <c r="E905" s="259"/>
      <c r="F905" s="270"/>
      <c r="G905" s="259"/>
      <c r="H905" s="259"/>
      <c r="I905" s="259"/>
      <c r="J905" s="259"/>
    </row>
    <row r="906" spans="1:10">
      <c r="A906" s="259"/>
      <c r="B906" s="259"/>
      <c r="C906" s="259"/>
      <c r="D906" s="259"/>
      <c r="E906" s="259"/>
      <c r="F906" s="270"/>
      <c r="G906" s="259"/>
      <c r="H906" s="259"/>
      <c r="I906" s="259"/>
      <c r="J906" s="259"/>
    </row>
    <row r="907" spans="1:10">
      <c r="A907" s="259"/>
      <c r="B907" s="259"/>
      <c r="C907" s="259"/>
      <c r="D907" s="259"/>
      <c r="E907" s="259"/>
      <c r="F907" s="270"/>
      <c r="G907" s="259"/>
      <c r="H907" s="259"/>
      <c r="I907" s="259"/>
      <c r="J907" s="259"/>
    </row>
    <row r="908" spans="1:10">
      <c r="A908" s="259"/>
      <c r="B908" s="259"/>
      <c r="C908" s="259"/>
      <c r="D908" s="259"/>
      <c r="E908" s="259"/>
      <c r="F908" s="270"/>
      <c r="G908" s="259"/>
      <c r="H908" s="259"/>
      <c r="I908" s="259"/>
      <c r="J908" s="259"/>
    </row>
    <row r="909" spans="1:10">
      <c r="A909" s="259"/>
      <c r="B909" s="259"/>
      <c r="C909" s="259"/>
      <c r="D909" s="259"/>
      <c r="E909" s="259"/>
      <c r="F909" s="270"/>
      <c r="G909" s="259"/>
      <c r="H909" s="259"/>
      <c r="I909" s="259"/>
      <c r="J909" s="259"/>
    </row>
    <row r="910" spans="1:10">
      <c r="A910" s="259"/>
      <c r="B910" s="259"/>
      <c r="C910" s="259"/>
      <c r="D910" s="259"/>
      <c r="E910" s="259"/>
      <c r="F910" s="270"/>
      <c r="G910" s="259"/>
      <c r="H910" s="259"/>
      <c r="I910" s="259"/>
      <c r="J910" s="259"/>
    </row>
    <row r="911" spans="1:10">
      <c r="A911" s="259"/>
      <c r="B911" s="259"/>
      <c r="C911" s="259"/>
      <c r="D911" s="259"/>
      <c r="E911" s="259"/>
      <c r="F911" s="270"/>
      <c r="G911" s="259"/>
      <c r="H911" s="259"/>
      <c r="I911" s="259"/>
      <c r="J911" s="259"/>
    </row>
    <row r="912" spans="1:10">
      <c r="A912" s="259"/>
      <c r="B912" s="259"/>
      <c r="C912" s="259"/>
      <c r="D912" s="259"/>
      <c r="E912" s="259"/>
      <c r="F912" s="270"/>
      <c r="G912" s="259"/>
      <c r="H912" s="259"/>
      <c r="I912" s="259"/>
      <c r="J912" s="259"/>
    </row>
    <row r="913" spans="1:10">
      <c r="A913" s="259"/>
      <c r="B913" s="259"/>
      <c r="C913" s="259"/>
      <c r="D913" s="259"/>
      <c r="E913" s="259"/>
      <c r="F913" s="270"/>
      <c r="G913" s="259"/>
      <c r="H913" s="259"/>
      <c r="I913" s="259"/>
      <c r="J913" s="259"/>
    </row>
    <row r="914" spans="1:10">
      <c r="A914" s="259"/>
      <c r="B914" s="259"/>
      <c r="C914" s="259"/>
      <c r="D914" s="259"/>
      <c r="E914" s="259"/>
      <c r="F914" s="270"/>
      <c r="G914" s="259"/>
      <c r="H914" s="259"/>
      <c r="I914" s="259"/>
      <c r="J914" s="259"/>
    </row>
    <row r="915" spans="1:10">
      <c r="A915" s="259"/>
      <c r="B915" s="259"/>
      <c r="C915" s="259"/>
      <c r="D915" s="259"/>
      <c r="E915" s="259"/>
      <c r="F915" s="270"/>
      <c r="G915" s="259"/>
      <c r="H915" s="259"/>
      <c r="I915" s="259"/>
      <c r="J915" s="259"/>
    </row>
    <row r="916" spans="1:10">
      <c r="A916" s="259"/>
      <c r="B916" s="259"/>
      <c r="C916" s="259"/>
      <c r="D916" s="259"/>
      <c r="E916" s="259"/>
      <c r="F916" s="270"/>
      <c r="G916" s="259"/>
      <c r="H916" s="259"/>
      <c r="I916" s="259"/>
      <c r="J916" s="259"/>
    </row>
    <row r="917" spans="1:10">
      <c r="A917" s="259"/>
      <c r="B917" s="259"/>
      <c r="C917" s="259"/>
      <c r="D917" s="259"/>
      <c r="E917" s="259"/>
      <c r="F917" s="270"/>
      <c r="G917" s="259"/>
      <c r="H917" s="259"/>
      <c r="I917" s="259"/>
      <c r="J917" s="259"/>
    </row>
    <row r="918" spans="1:10">
      <c r="A918" s="259"/>
      <c r="B918" s="259"/>
      <c r="C918" s="259"/>
      <c r="D918" s="259"/>
      <c r="E918" s="259"/>
      <c r="F918" s="270"/>
      <c r="G918" s="259"/>
      <c r="H918" s="259"/>
      <c r="I918" s="259"/>
      <c r="J918" s="259"/>
    </row>
    <row r="919" spans="1:10">
      <c r="A919" s="259"/>
      <c r="B919" s="259"/>
      <c r="C919" s="259"/>
      <c r="D919" s="259"/>
      <c r="E919" s="259"/>
      <c r="F919" s="270"/>
      <c r="G919" s="259"/>
      <c r="H919" s="259"/>
      <c r="I919" s="259"/>
      <c r="J919" s="259"/>
    </row>
    <row r="920" spans="1:10">
      <c r="A920" s="259"/>
      <c r="B920" s="259"/>
      <c r="C920" s="259"/>
      <c r="D920" s="259"/>
      <c r="E920" s="259"/>
      <c r="F920" s="270"/>
      <c r="G920" s="259"/>
      <c r="H920" s="259"/>
      <c r="I920" s="259"/>
      <c r="J920" s="259"/>
    </row>
    <row r="921" spans="1:10">
      <c r="A921" s="259"/>
      <c r="B921" s="259"/>
      <c r="C921" s="259"/>
      <c r="D921" s="259"/>
      <c r="E921" s="259"/>
      <c r="F921" s="270"/>
      <c r="G921" s="259"/>
      <c r="H921" s="259"/>
      <c r="I921" s="259"/>
      <c r="J921" s="259"/>
    </row>
    <row r="922" spans="1:10">
      <c r="A922" s="259"/>
      <c r="B922" s="259"/>
      <c r="C922" s="259"/>
      <c r="D922" s="259"/>
      <c r="E922" s="259"/>
      <c r="F922" s="270"/>
      <c r="G922" s="259"/>
      <c r="H922" s="259"/>
      <c r="I922" s="259"/>
      <c r="J922" s="259"/>
    </row>
    <row r="923" spans="1:10">
      <c r="A923" s="259"/>
      <c r="B923" s="259"/>
      <c r="C923" s="259"/>
      <c r="D923" s="259"/>
      <c r="E923" s="259"/>
      <c r="F923" s="270"/>
      <c r="G923" s="259"/>
      <c r="H923" s="259"/>
      <c r="I923" s="259"/>
      <c r="J923" s="259"/>
    </row>
    <row r="924" spans="1:10">
      <c r="A924" s="259"/>
      <c r="B924" s="259"/>
      <c r="C924" s="259"/>
      <c r="D924" s="259"/>
      <c r="E924" s="259"/>
      <c r="F924" s="270"/>
      <c r="G924" s="259"/>
      <c r="H924" s="259"/>
      <c r="I924" s="259"/>
      <c r="J924" s="259"/>
    </row>
    <row r="925" spans="1:10">
      <c r="A925" s="259"/>
      <c r="B925" s="259"/>
      <c r="C925" s="259"/>
      <c r="D925" s="259"/>
      <c r="E925" s="259"/>
      <c r="F925" s="270"/>
      <c r="G925" s="259"/>
      <c r="H925" s="259"/>
      <c r="I925" s="259"/>
      <c r="J925" s="259"/>
    </row>
    <row r="926" spans="1:10">
      <c r="A926" s="259"/>
      <c r="B926" s="259"/>
      <c r="C926" s="259"/>
      <c r="D926" s="259"/>
      <c r="E926" s="259"/>
      <c r="F926" s="270"/>
      <c r="G926" s="259"/>
      <c r="H926" s="259"/>
      <c r="I926" s="259"/>
      <c r="J926" s="259"/>
    </row>
    <row r="927" spans="1:10">
      <c r="A927" s="259"/>
      <c r="B927" s="259"/>
      <c r="C927" s="259"/>
      <c r="D927" s="259"/>
      <c r="E927" s="259"/>
      <c r="F927" s="270"/>
      <c r="G927" s="259"/>
      <c r="H927" s="259"/>
      <c r="I927" s="259"/>
      <c r="J927" s="259"/>
    </row>
    <row r="928" spans="1:10">
      <c r="A928" s="259"/>
      <c r="B928" s="259"/>
      <c r="C928" s="259"/>
      <c r="D928" s="259"/>
      <c r="E928" s="259"/>
      <c r="F928" s="270"/>
      <c r="G928" s="259"/>
      <c r="H928" s="259"/>
      <c r="I928" s="259"/>
      <c r="J928" s="259"/>
    </row>
    <row r="929" spans="1:10">
      <c r="A929" s="259"/>
      <c r="B929" s="259"/>
      <c r="C929" s="259"/>
      <c r="D929" s="259"/>
      <c r="E929" s="259"/>
      <c r="F929" s="270"/>
      <c r="G929" s="259"/>
      <c r="H929" s="259"/>
      <c r="I929" s="259"/>
      <c r="J929" s="259"/>
    </row>
    <row r="930" spans="1:10">
      <c r="A930" s="259"/>
      <c r="B930" s="259"/>
      <c r="C930" s="259"/>
      <c r="D930" s="259"/>
      <c r="E930" s="259"/>
      <c r="F930" s="270"/>
      <c r="G930" s="259"/>
      <c r="H930" s="259"/>
      <c r="I930" s="259"/>
      <c r="J930" s="259"/>
    </row>
    <row r="931" spans="1:10">
      <c r="A931" s="259"/>
      <c r="B931" s="259"/>
      <c r="C931" s="259"/>
      <c r="D931" s="259"/>
      <c r="E931" s="259"/>
      <c r="F931" s="270"/>
      <c r="G931" s="259"/>
      <c r="H931" s="259"/>
      <c r="I931" s="259"/>
      <c r="J931" s="259"/>
    </row>
    <row r="932" spans="1:10">
      <c r="A932" s="259"/>
      <c r="B932" s="259"/>
      <c r="C932" s="259"/>
      <c r="D932" s="259"/>
      <c r="E932" s="259"/>
      <c r="F932" s="270"/>
      <c r="G932" s="259"/>
      <c r="H932" s="259"/>
      <c r="I932" s="259"/>
      <c r="J932" s="259"/>
    </row>
    <row r="933" spans="1:10">
      <c r="A933" s="259"/>
      <c r="B933" s="259"/>
      <c r="C933" s="259"/>
      <c r="D933" s="259"/>
      <c r="E933" s="259"/>
      <c r="F933" s="270"/>
      <c r="G933" s="259"/>
      <c r="H933" s="259"/>
      <c r="I933" s="259"/>
      <c r="J933" s="259"/>
    </row>
    <row r="934" spans="1:10">
      <c r="A934" s="259"/>
      <c r="B934" s="259"/>
      <c r="C934" s="259"/>
      <c r="D934" s="259"/>
      <c r="E934" s="259"/>
      <c r="F934" s="270"/>
      <c r="G934" s="259"/>
      <c r="H934" s="259"/>
      <c r="I934" s="259"/>
      <c r="J934" s="259"/>
    </row>
    <row r="935" spans="1:10">
      <c r="A935" s="259"/>
      <c r="B935" s="259"/>
      <c r="C935" s="259"/>
      <c r="D935" s="259"/>
      <c r="E935" s="259"/>
      <c r="F935" s="270"/>
      <c r="G935" s="259"/>
      <c r="H935" s="259"/>
      <c r="I935" s="259"/>
      <c r="J935" s="259"/>
    </row>
    <row r="936" spans="1:10">
      <c r="A936" s="259"/>
      <c r="B936" s="259"/>
      <c r="C936" s="259"/>
      <c r="D936" s="259"/>
      <c r="E936" s="259"/>
      <c r="F936" s="270"/>
      <c r="G936" s="259"/>
      <c r="H936" s="259"/>
      <c r="I936" s="259"/>
      <c r="J936" s="259"/>
    </row>
    <row r="937" spans="1:10">
      <c r="A937" s="259"/>
      <c r="B937" s="259"/>
      <c r="C937" s="259"/>
      <c r="D937" s="259"/>
      <c r="E937" s="259"/>
      <c r="F937" s="270"/>
      <c r="G937" s="259"/>
      <c r="H937" s="259"/>
      <c r="I937" s="259"/>
      <c r="J937" s="259"/>
    </row>
    <row r="938" spans="1:10">
      <c r="A938" s="259"/>
      <c r="B938" s="259"/>
      <c r="C938" s="259"/>
      <c r="D938" s="259"/>
      <c r="E938" s="259"/>
      <c r="F938" s="270"/>
      <c r="G938" s="259"/>
      <c r="H938" s="259"/>
      <c r="I938" s="259"/>
      <c r="J938" s="259"/>
    </row>
    <row r="939" spans="1:10">
      <c r="A939" s="259"/>
      <c r="B939" s="259"/>
      <c r="C939" s="259"/>
      <c r="D939" s="259"/>
      <c r="E939" s="259"/>
      <c r="F939" s="270"/>
      <c r="G939" s="259"/>
      <c r="H939" s="259"/>
      <c r="I939" s="259"/>
      <c r="J939" s="259"/>
    </row>
    <row r="940" spans="1:10">
      <c r="A940" s="259"/>
      <c r="B940" s="259"/>
      <c r="C940" s="259"/>
      <c r="D940" s="259"/>
      <c r="E940" s="259"/>
      <c r="F940" s="270"/>
      <c r="G940" s="259"/>
      <c r="H940" s="259"/>
      <c r="I940" s="259"/>
      <c r="J940" s="259"/>
    </row>
    <row r="941" spans="1:10">
      <c r="A941" s="259"/>
      <c r="B941" s="259"/>
      <c r="C941" s="259"/>
      <c r="D941" s="259"/>
      <c r="E941" s="259"/>
      <c r="F941" s="270"/>
      <c r="G941" s="259"/>
      <c r="H941" s="259"/>
      <c r="I941" s="259"/>
      <c r="J941" s="259"/>
    </row>
    <row r="942" spans="1:10">
      <c r="A942" s="259"/>
      <c r="B942" s="259"/>
      <c r="C942" s="259"/>
      <c r="D942" s="259"/>
      <c r="E942" s="259"/>
      <c r="F942" s="270"/>
      <c r="G942" s="259"/>
      <c r="H942" s="259"/>
      <c r="I942" s="259"/>
      <c r="J942" s="259"/>
    </row>
    <row r="943" spans="1:10">
      <c r="A943" s="259"/>
      <c r="B943" s="259"/>
      <c r="C943" s="259"/>
      <c r="D943" s="259"/>
      <c r="E943" s="259"/>
      <c r="F943" s="270"/>
      <c r="G943" s="259"/>
      <c r="H943" s="259"/>
      <c r="I943" s="259"/>
      <c r="J943" s="259"/>
    </row>
    <row r="944" spans="1:10">
      <c r="A944" s="259"/>
      <c r="B944" s="259"/>
      <c r="C944" s="259"/>
      <c r="D944" s="259"/>
      <c r="E944" s="259"/>
      <c r="F944" s="270"/>
      <c r="G944" s="259"/>
      <c r="H944" s="259"/>
      <c r="I944" s="259"/>
      <c r="J944" s="259"/>
    </row>
    <row r="945" spans="1:10">
      <c r="A945" s="259"/>
      <c r="B945" s="259"/>
      <c r="C945" s="259"/>
      <c r="D945" s="259"/>
      <c r="E945" s="259"/>
      <c r="F945" s="270"/>
      <c r="G945" s="259"/>
      <c r="H945" s="259"/>
      <c r="I945" s="259"/>
      <c r="J945" s="259"/>
    </row>
    <row r="946" spans="1:10">
      <c r="A946" s="259"/>
      <c r="B946" s="259"/>
      <c r="C946" s="259"/>
      <c r="D946" s="259"/>
      <c r="E946" s="259"/>
      <c r="F946" s="270"/>
      <c r="G946" s="259"/>
      <c r="H946" s="259"/>
      <c r="I946" s="259"/>
      <c r="J946" s="259"/>
    </row>
    <row r="947" spans="1:10">
      <c r="A947" s="259"/>
      <c r="B947" s="259"/>
      <c r="C947" s="259"/>
      <c r="D947" s="259"/>
      <c r="E947" s="259"/>
      <c r="F947" s="270"/>
      <c r="G947" s="259"/>
      <c r="H947" s="259"/>
      <c r="I947" s="259"/>
      <c r="J947" s="259"/>
    </row>
    <row r="948" spans="1:10">
      <c r="A948" s="259"/>
      <c r="B948" s="259"/>
      <c r="C948" s="259"/>
      <c r="D948" s="259"/>
      <c r="E948" s="259"/>
      <c r="F948" s="270"/>
      <c r="G948" s="259"/>
      <c r="H948" s="259"/>
      <c r="I948" s="259"/>
      <c r="J948" s="259"/>
    </row>
    <row r="949" spans="1:10">
      <c r="A949" s="259"/>
      <c r="B949" s="259"/>
      <c r="C949" s="259"/>
      <c r="D949" s="259"/>
      <c r="E949" s="259"/>
      <c r="F949" s="270"/>
      <c r="G949" s="259"/>
      <c r="H949" s="259"/>
      <c r="I949" s="259"/>
      <c r="J949" s="259"/>
    </row>
    <row r="950" spans="1:10">
      <c r="A950" s="259"/>
      <c r="B950" s="259"/>
      <c r="C950" s="259"/>
      <c r="D950" s="259"/>
      <c r="E950" s="259"/>
      <c r="F950" s="270"/>
      <c r="G950" s="259"/>
      <c r="H950" s="259"/>
      <c r="I950" s="259"/>
      <c r="J950" s="259"/>
    </row>
    <row r="951" spans="1:10">
      <c r="A951" s="259"/>
      <c r="B951" s="259"/>
      <c r="C951" s="259"/>
      <c r="D951" s="259"/>
      <c r="E951" s="259"/>
      <c r="F951" s="270"/>
      <c r="G951" s="259"/>
      <c r="H951" s="259"/>
      <c r="I951" s="259"/>
      <c r="J951" s="259"/>
    </row>
    <row r="952" spans="1:10">
      <c r="A952" s="259"/>
      <c r="B952" s="259"/>
      <c r="C952" s="259"/>
      <c r="D952" s="259"/>
      <c r="E952" s="259"/>
      <c r="F952" s="270"/>
      <c r="G952" s="259"/>
      <c r="H952" s="259"/>
      <c r="I952" s="259"/>
      <c r="J952" s="259"/>
    </row>
    <row r="953" spans="1:10">
      <c r="A953" s="259"/>
      <c r="B953" s="259"/>
      <c r="C953" s="259"/>
      <c r="D953" s="259"/>
      <c r="E953" s="259"/>
      <c r="F953" s="270"/>
      <c r="G953" s="259"/>
      <c r="H953" s="259"/>
      <c r="I953" s="259"/>
      <c r="J953" s="259"/>
    </row>
    <row r="954" spans="1:10">
      <c r="A954" s="259"/>
      <c r="B954" s="259"/>
      <c r="C954" s="259"/>
      <c r="D954" s="259"/>
      <c r="E954" s="259"/>
      <c r="F954" s="270"/>
      <c r="G954" s="259"/>
      <c r="H954" s="259"/>
      <c r="I954" s="259"/>
      <c r="J954" s="259"/>
    </row>
    <row r="955" spans="1:10">
      <c r="A955" s="259"/>
      <c r="B955" s="259"/>
      <c r="C955" s="259"/>
      <c r="D955" s="259"/>
      <c r="E955" s="259"/>
      <c r="F955" s="270"/>
      <c r="G955" s="259"/>
      <c r="H955" s="259"/>
      <c r="I955" s="259"/>
      <c r="J955" s="259"/>
    </row>
    <row r="956" spans="1:10">
      <c r="A956" s="259"/>
      <c r="B956" s="259"/>
      <c r="C956" s="259"/>
      <c r="D956" s="259"/>
      <c r="E956" s="259"/>
      <c r="F956" s="270"/>
      <c r="G956" s="259"/>
      <c r="H956" s="259"/>
      <c r="I956" s="259"/>
      <c r="J956" s="259"/>
    </row>
    <row r="957" spans="1:10">
      <c r="A957" s="259"/>
      <c r="B957" s="259"/>
      <c r="C957" s="259"/>
      <c r="D957" s="259"/>
      <c r="E957" s="259"/>
      <c r="F957" s="270"/>
      <c r="G957" s="259"/>
      <c r="H957" s="259"/>
      <c r="I957" s="259"/>
      <c r="J957" s="259"/>
    </row>
    <row r="958" spans="1:10">
      <c r="A958" s="259"/>
      <c r="B958" s="259"/>
      <c r="C958" s="259"/>
      <c r="D958" s="259"/>
      <c r="E958" s="259"/>
      <c r="F958" s="270"/>
      <c r="G958" s="259"/>
      <c r="H958" s="259"/>
      <c r="I958" s="259"/>
      <c r="J958" s="259"/>
    </row>
    <row r="959" spans="1:10">
      <c r="A959" s="259"/>
      <c r="B959" s="259"/>
      <c r="C959" s="259"/>
      <c r="D959" s="259"/>
      <c r="E959" s="259"/>
      <c r="F959" s="270"/>
      <c r="G959" s="259"/>
      <c r="H959" s="259"/>
      <c r="I959" s="259"/>
      <c r="J959" s="259"/>
    </row>
    <row r="960" spans="1:10">
      <c r="A960" s="259"/>
      <c r="B960" s="259"/>
      <c r="C960" s="259"/>
      <c r="D960" s="259"/>
      <c r="E960" s="259"/>
      <c r="F960" s="270"/>
      <c r="G960" s="259"/>
      <c r="H960" s="259"/>
      <c r="I960" s="259"/>
      <c r="J960" s="259"/>
    </row>
    <row r="961" spans="1:10">
      <c r="A961" s="259"/>
      <c r="B961" s="259"/>
      <c r="C961" s="259"/>
      <c r="D961" s="259"/>
      <c r="E961" s="259"/>
      <c r="F961" s="270"/>
      <c r="G961" s="259"/>
      <c r="H961" s="259"/>
      <c r="I961" s="259"/>
      <c r="J961" s="259"/>
    </row>
    <row r="962" spans="1:10">
      <c r="A962" s="259"/>
      <c r="B962" s="259"/>
      <c r="C962" s="259"/>
      <c r="D962" s="259"/>
      <c r="E962" s="259"/>
      <c r="F962" s="270"/>
      <c r="G962" s="259"/>
      <c r="H962" s="259"/>
      <c r="I962" s="259"/>
      <c r="J962" s="259"/>
    </row>
    <row r="963" spans="1:10">
      <c r="A963" s="259"/>
      <c r="B963" s="259"/>
      <c r="C963" s="259"/>
      <c r="D963" s="259"/>
      <c r="E963" s="259"/>
      <c r="F963" s="270"/>
      <c r="G963" s="259"/>
      <c r="H963" s="259"/>
      <c r="I963" s="259"/>
      <c r="J963" s="259"/>
    </row>
    <row r="964" spans="1:10">
      <c r="A964" s="259"/>
      <c r="B964" s="259"/>
      <c r="C964" s="259"/>
      <c r="D964" s="259"/>
      <c r="E964" s="259"/>
      <c r="F964" s="270"/>
      <c r="G964" s="259"/>
      <c r="H964" s="259"/>
      <c r="I964" s="259"/>
      <c r="J964" s="259"/>
    </row>
    <row r="965" spans="1:10">
      <c r="A965" s="259"/>
      <c r="B965" s="259"/>
      <c r="C965" s="259"/>
      <c r="D965" s="259"/>
      <c r="E965" s="259"/>
      <c r="F965" s="270"/>
      <c r="G965" s="259"/>
      <c r="H965" s="259"/>
      <c r="I965" s="259"/>
      <c r="J965" s="259"/>
    </row>
    <row r="966" spans="1:10">
      <c r="A966" s="259"/>
      <c r="B966" s="259"/>
      <c r="C966" s="259"/>
      <c r="D966" s="259"/>
      <c r="E966" s="259"/>
      <c r="F966" s="270"/>
      <c r="G966" s="259"/>
      <c r="H966" s="259"/>
      <c r="I966" s="259"/>
      <c r="J966" s="259"/>
    </row>
    <row r="967" spans="1:10">
      <c r="A967" s="259"/>
      <c r="B967" s="259"/>
      <c r="C967" s="259"/>
      <c r="D967" s="259"/>
      <c r="E967" s="259"/>
      <c r="F967" s="270"/>
      <c r="G967" s="259"/>
      <c r="H967" s="259"/>
      <c r="I967" s="259"/>
      <c r="J967" s="259"/>
    </row>
    <row r="968" spans="1:10">
      <c r="A968" s="259"/>
      <c r="B968" s="259"/>
      <c r="C968" s="259"/>
      <c r="D968" s="259"/>
      <c r="E968" s="259"/>
      <c r="F968" s="270"/>
      <c r="G968" s="259"/>
      <c r="H968" s="259"/>
      <c r="I968" s="259"/>
      <c r="J968" s="259"/>
    </row>
    <row r="969" spans="1:10">
      <c r="A969" s="259"/>
      <c r="B969" s="259"/>
      <c r="C969" s="259"/>
      <c r="D969" s="259"/>
      <c r="E969" s="259"/>
      <c r="F969" s="270"/>
      <c r="G969" s="259"/>
      <c r="H969" s="259"/>
      <c r="I969" s="259"/>
      <c r="J969" s="259"/>
    </row>
    <row r="970" spans="1:10">
      <c r="A970" s="259"/>
      <c r="B970" s="259"/>
      <c r="C970" s="259"/>
      <c r="D970" s="259"/>
      <c r="E970" s="259"/>
      <c r="F970" s="270"/>
      <c r="G970" s="259"/>
      <c r="H970" s="259"/>
      <c r="I970" s="259"/>
      <c r="J970" s="259"/>
    </row>
    <row r="971" spans="1:10">
      <c r="A971" s="259"/>
      <c r="B971" s="259"/>
      <c r="C971" s="259"/>
      <c r="D971" s="259"/>
      <c r="E971" s="259"/>
      <c r="F971" s="270"/>
      <c r="G971" s="259"/>
      <c r="H971" s="259"/>
      <c r="I971" s="259"/>
      <c r="J971" s="259"/>
    </row>
    <row r="972" spans="1:10">
      <c r="A972" s="259"/>
      <c r="B972" s="259"/>
      <c r="C972" s="259"/>
      <c r="D972" s="259"/>
      <c r="E972" s="259"/>
      <c r="F972" s="270"/>
      <c r="G972" s="259"/>
      <c r="H972" s="259"/>
      <c r="I972" s="259"/>
      <c r="J972" s="259"/>
    </row>
    <row r="973" spans="1:10">
      <c r="A973" s="259"/>
      <c r="B973" s="259"/>
      <c r="C973" s="259"/>
      <c r="D973" s="259"/>
      <c r="E973" s="259"/>
      <c r="F973" s="270"/>
      <c r="G973" s="259"/>
      <c r="H973" s="259"/>
      <c r="I973" s="259"/>
      <c r="J973" s="259"/>
    </row>
    <row r="974" spans="1:10">
      <c r="A974" s="259"/>
      <c r="B974" s="259"/>
      <c r="C974" s="259"/>
      <c r="D974" s="259"/>
      <c r="E974" s="259"/>
      <c r="F974" s="270"/>
      <c r="G974" s="259"/>
      <c r="H974" s="259"/>
      <c r="I974" s="259"/>
      <c r="J974" s="259"/>
    </row>
    <row r="975" spans="1:10">
      <c r="A975" s="259"/>
      <c r="B975" s="259"/>
      <c r="C975" s="259"/>
      <c r="D975" s="259"/>
      <c r="E975" s="259"/>
      <c r="F975" s="270"/>
      <c r="G975" s="259"/>
      <c r="H975" s="259"/>
      <c r="I975" s="259"/>
      <c r="J975" s="259"/>
    </row>
    <row r="976" spans="1:10">
      <c r="A976" s="259"/>
      <c r="B976" s="259"/>
      <c r="C976" s="259"/>
      <c r="D976" s="259"/>
      <c r="E976" s="259"/>
      <c r="F976" s="270"/>
      <c r="G976" s="259"/>
      <c r="H976" s="259"/>
      <c r="I976" s="259"/>
      <c r="J976" s="259"/>
    </row>
    <row r="977" spans="1:10">
      <c r="A977" s="259"/>
      <c r="B977" s="259"/>
      <c r="C977" s="259"/>
      <c r="D977" s="259"/>
      <c r="E977" s="259"/>
      <c r="F977" s="270"/>
      <c r="G977" s="259"/>
      <c r="H977" s="259"/>
      <c r="I977" s="259"/>
      <c r="J977" s="259"/>
    </row>
    <row r="978" spans="1:10">
      <c r="A978" s="259"/>
      <c r="B978" s="259"/>
      <c r="C978" s="259"/>
      <c r="D978" s="259"/>
      <c r="E978" s="259"/>
      <c r="F978" s="270"/>
      <c r="G978" s="259"/>
      <c r="H978" s="259"/>
      <c r="I978" s="259"/>
      <c r="J978" s="259"/>
    </row>
    <row r="979" spans="1:10">
      <c r="A979" s="259"/>
      <c r="B979" s="259"/>
      <c r="C979" s="259"/>
      <c r="D979" s="259"/>
      <c r="E979" s="259"/>
      <c r="F979" s="270"/>
      <c r="G979" s="259"/>
      <c r="H979" s="259"/>
      <c r="I979" s="259"/>
      <c r="J979" s="259"/>
    </row>
    <row r="980" spans="1:10">
      <c r="A980" s="259"/>
      <c r="B980" s="259"/>
      <c r="C980" s="259"/>
      <c r="D980" s="259"/>
      <c r="E980" s="259"/>
      <c r="F980" s="270"/>
      <c r="G980" s="259"/>
      <c r="H980" s="259"/>
      <c r="I980" s="259"/>
      <c r="J980" s="259"/>
    </row>
    <row r="981" spans="1:10">
      <c r="A981" s="259"/>
      <c r="B981" s="259"/>
      <c r="C981" s="259"/>
      <c r="D981" s="259"/>
      <c r="E981" s="259"/>
      <c r="F981" s="270"/>
      <c r="G981" s="259"/>
      <c r="H981" s="259"/>
      <c r="I981" s="259"/>
      <c r="J981" s="259"/>
    </row>
    <row r="982" spans="1:10">
      <c r="A982" s="259"/>
      <c r="B982" s="259"/>
      <c r="C982" s="259"/>
      <c r="D982" s="259"/>
      <c r="E982" s="259"/>
      <c r="F982" s="270"/>
      <c r="G982" s="259"/>
      <c r="H982" s="259"/>
      <c r="I982" s="259"/>
      <c r="J982" s="259"/>
    </row>
    <row r="983" spans="1:10">
      <c r="A983" s="259"/>
      <c r="B983" s="259"/>
      <c r="C983" s="259"/>
      <c r="D983" s="259"/>
      <c r="E983" s="259"/>
      <c r="F983" s="270"/>
      <c r="G983" s="259"/>
      <c r="H983" s="259"/>
      <c r="I983" s="259"/>
      <c r="J983" s="259"/>
    </row>
    <row r="984" spans="1:10">
      <c r="A984" s="259"/>
      <c r="B984" s="259"/>
      <c r="C984" s="259"/>
      <c r="D984" s="259"/>
      <c r="E984" s="259"/>
      <c r="F984" s="270"/>
      <c r="G984" s="259"/>
      <c r="H984" s="259"/>
      <c r="I984" s="259"/>
      <c r="J984" s="259"/>
    </row>
    <row r="985" spans="1:10">
      <c r="A985" s="259"/>
      <c r="B985" s="259"/>
      <c r="C985" s="259"/>
      <c r="D985" s="259"/>
      <c r="E985" s="259"/>
      <c r="F985" s="270"/>
      <c r="G985" s="259"/>
      <c r="H985" s="259"/>
      <c r="I985" s="259"/>
      <c r="J985" s="259"/>
    </row>
    <row r="986" spans="1:10">
      <c r="A986" s="259"/>
      <c r="B986" s="259"/>
      <c r="C986" s="259"/>
      <c r="D986" s="259"/>
      <c r="E986" s="259"/>
      <c r="F986" s="270"/>
      <c r="G986" s="259"/>
      <c r="H986" s="259"/>
      <c r="I986" s="259"/>
      <c r="J986" s="259"/>
    </row>
    <row r="987" spans="1:10">
      <c r="A987" s="259"/>
      <c r="B987" s="259"/>
      <c r="C987" s="259"/>
      <c r="D987" s="259"/>
      <c r="E987" s="259"/>
      <c r="F987" s="270"/>
      <c r="G987" s="259"/>
      <c r="H987" s="259"/>
      <c r="I987" s="259"/>
      <c r="J987" s="259"/>
    </row>
    <row r="988" spans="1:10">
      <c r="A988" s="259"/>
      <c r="B988" s="259"/>
      <c r="C988" s="259"/>
      <c r="D988" s="259"/>
      <c r="E988" s="259"/>
      <c r="F988" s="270"/>
      <c r="G988" s="259"/>
      <c r="H988" s="259"/>
      <c r="I988" s="259"/>
      <c r="J988" s="259"/>
    </row>
    <row r="989" spans="1:10">
      <c r="A989" s="259"/>
      <c r="B989" s="259"/>
      <c r="C989" s="259"/>
      <c r="D989" s="259"/>
      <c r="E989" s="259"/>
      <c r="F989" s="270"/>
      <c r="G989" s="259"/>
      <c r="H989" s="259"/>
      <c r="I989" s="259"/>
      <c r="J989" s="259"/>
    </row>
    <row r="990" spans="1:10">
      <c r="A990" s="259"/>
      <c r="B990" s="259"/>
      <c r="C990" s="259"/>
      <c r="D990" s="259"/>
      <c r="E990" s="259"/>
      <c r="F990" s="270"/>
      <c r="G990" s="259"/>
      <c r="H990" s="259"/>
      <c r="I990" s="259"/>
      <c r="J990" s="259"/>
    </row>
    <row r="991" spans="1:10">
      <c r="A991" s="259"/>
      <c r="B991" s="259"/>
      <c r="C991" s="259"/>
      <c r="D991" s="259"/>
      <c r="E991" s="259"/>
      <c r="F991" s="270"/>
      <c r="G991" s="259"/>
      <c r="H991" s="259"/>
      <c r="I991" s="259"/>
      <c r="J991" s="259"/>
    </row>
    <row r="992" spans="1:10">
      <c r="A992" s="259"/>
      <c r="B992" s="259"/>
      <c r="C992" s="259"/>
      <c r="D992" s="259"/>
      <c r="E992" s="259"/>
      <c r="F992" s="270"/>
      <c r="G992" s="259"/>
      <c r="H992" s="259"/>
      <c r="I992" s="259"/>
      <c r="J992" s="259"/>
    </row>
    <row r="993" spans="1:10">
      <c r="A993" s="259"/>
      <c r="B993" s="259"/>
      <c r="C993" s="259"/>
      <c r="D993" s="259"/>
      <c r="E993" s="259"/>
      <c r="F993" s="270"/>
      <c r="G993" s="259"/>
      <c r="H993" s="259"/>
      <c r="I993" s="259"/>
      <c r="J993" s="259"/>
    </row>
    <row r="994" spans="1:10">
      <c r="A994" s="259"/>
      <c r="B994" s="259"/>
      <c r="C994" s="259"/>
      <c r="D994" s="259"/>
      <c r="E994" s="259"/>
      <c r="F994" s="270"/>
      <c r="G994" s="259"/>
      <c r="H994" s="259"/>
      <c r="I994" s="259"/>
      <c r="J994" s="259"/>
    </row>
    <row r="995" spans="1:10">
      <c r="A995" s="259"/>
      <c r="B995" s="259"/>
      <c r="C995" s="259"/>
      <c r="D995" s="259"/>
      <c r="E995" s="259"/>
      <c r="F995" s="270"/>
      <c r="G995" s="259"/>
      <c r="H995" s="259"/>
      <c r="I995" s="259"/>
      <c r="J995" s="259"/>
    </row>
    <row r="996" spans="1:10">
      <c r="A996" s="259"/>
      <c r="B996" s="259"/>
      <c r="C996" s="259"/>
      <c r="D996" s="259"/>
      <c r="E996" s="259"/>
      <c r="F996" s="270"/>
      <c r="G996" s="259"/>
      <c r="H996" s="259"/>
      <c r="I996" s="259"/>
      <c r="J996" s="259"/>
    </row>
    <row r="997" spans="1:10">
      <c r="A997" s="259"/>
      <c r="B997" s="259"/>
      <c r="C997" s="259"/>
      <c r="D997" s="259"/>
      <c r="E997" s="259"/>
      <c r="F997" s="270"/>
      <c r="G997" s="259"/>
      <c r="H997" s="259"/>
      <c r="I997" s="259"/>
      <c r="J997" s="259"/>
    </row>
    <row r="998" spans="1:10">
      <c r="A998" s="259"/>
      <c r="B998" s="259"/>
      <c r="C998" s="259"/>
      <c r="D998" s="259"/>
      <c r="E998" s="259"/>
      <c r="F998" s="270"/>
      <c r="G998" s="259"/>
      <c r="H998" s="259"/>
      <c r="I998" s="259"/>
      <c r="J998" s="259"/>
    </row>
    <row r="999" spans="1:10">
      <c r="A999" s="259"/>
      <c r="B999" s="259"/>
      <c r="C999" s="259"/>
      <c r="D999" s="259"/>
      <c r="E999" s="259"/>
      <c r="F999" s="270"/>
      <c r="G999" s="259"/>
      <c r="H999" s="259"/>
      <c r="I999" s="259"/>
      <c r="J999" s="259"/>
    </row>
    <row r="1000" spans="1:10">
      <c r="A1000" s="259"/>
      <c r="B1000" s="259"/>
      <c r="C1000" s="259"/>
      <c r="D1000" s="259"/>
      <c r="E1000" s="259"/>
      <c r="F1000" s="270"/>
      <c r="G1000" s="259"/>
      <c r="H1000" s="259"/>
      <c r="I1000" s="259"/>
      <c r="J1000" s="259"/>
    </row>
    <row r="1001" spans="1:10">
      <c r="A1001" s="259"/>
      <c r="B1001" s="259"/>
      <c r="C1001" s="259"/>
      <c r="D1001" s="259"/>
      <c r="E1001" s="259"/>
      <c r="F1001" s="270"/>
      <c r="G1001" s="259"/>
      <c r="H1001" s="259"/>
      <c r="I1001" s="259"/>
      <c r="J1001" s="259"/>
    </row>
    <row r="1002" spans="1:10">
      <c r="A1002" s="259"/>
      <c r="B1002" s="259"/>
      <c r="C1002" s="259"/>
      <c r="D1002" s="259"/>
      <c r="E1002" s="259"/>
      <c r="F1002" s="270"/>
      <c r="G1002" s="259"/>
      <c r="H1002" s="259"/>
      <c r="I1002" s="259"/>
      <c r="J1002" s="259"/>
    </row>
    <row r="1003" spans="1:10">
      <c r="A1003" s="259"/>
      <c r="B1003" s="259"/>
      <c r="C1003" s="259"/>
      <c r="D1003" s="259"/>
      <c r="E1003" s="259"/>
      <c r="F1003" s="270"/>
      <c r="G1003" s="259"/>
      <c r="H1003" s="259"/>
      <c r="I1003" s="259"/>
      <c r="J1003" s="259"/>
    </row>
    <row r="1004" spans="1:10">
      <c r="A1004" s="259"/>
      <c r="B1004" s="259"/>
      <c r="C1004" s="259"/>
      <c r="D1004" s="259"/>
      <c r="E1004" s="259"/>
      <c r="F1004" s="270"/>
      <c r="G1004" s="259"/>
      <c r="H1004" s="259"/>
      <c r="I1004" s="259"/>
      <c r="J1004" s="259"/>
    </row>
    <row r="1005" spans="1:10">
      <c r="A1005" s="259"/>
      <c r="B1005" s="259"/>
      <c r="C1005" s="259"/>
      <c r="D1005" s="259"/>
      <c r="E1005" s="259"/>
      <c r="F1005" s="270"/>
      <c r="G1005" s="259"/>
      <c r="H1005" s="259"/>
      <c r="I1005" s="259"/>
      <c r="J1005" s="259"/>
    </row>
    <row r="1006" spans="1:10">
      <c r="A1006" s="259"/>
      <c r="B1006" s="259"/>
      <c r="C1006" s="259"/>
      <c r="D1006" s="259"/>
      <c r="E1006" s="259"/>
      <c r="F1006" s="270"/>
      <c r="G1006" s="259"/>
      <c r="H1006" s="259"/>
      <c r="I1006" s="259"/>
      <c r="J1006" s="259"/>
    </row>
    <row r="1007" spans="1:10">
      <c r="A1007" s="259"/>
      <c r="B1007" s="259"/>
      <c r="C1007" s="259"/>
      <c r="D1007" s="259"/>
      <c r="E1007" s="259"/>
      <c r="F1007" s="270"/>
      <c r="G1007" s="259"/>
      <c r="H1007" s="259"/>
      <c r="I1007" s="259"/>
      <c r="J1007" s="259"/>
    </row>
    <row r="1008" spans="1:10">
      <c r="A1008" s="259"/>
      <c r="B1008" s="259"/>
      <c r="C1008" s="259"/>
      <c r="D1008" s="259"/>
      <c r="E1008" s="259"/>
      <c r="F1008" s="270"/>
      <c r="G1008" s="259"/>
      <c r="H1008" s="259"/>
      <c r="I1008" s="259"/>
      <c r="J1008" s="259"/>
    </row>
    <row r="1009" spans="1:10">
      <c r="A1009" s="259"/>
      <c r="B1009" s="259"/>
      <c r="C1009" s="259"/>
      <c r="D1009" s="259"/>
      <c r="E1009" s="259"/>
      <c r="F1009" s="270"/>
      <c r="G1009" s="259"/>
      <c r="H1009" s="259"/>
      <c r="I1009" s="259"/>
      <c r="J1009" s="259"/>
    </row>
    <row r="1010" spans="1:10">
      <c r="A1010" s="259"/>
      <c r="B1010" s="259"/>
      <c r="C1010" s="259"/>
      <c r="D1010" s="259"/>
      <c r="E1010" s="259"/>
      <c r="F1010" s="270"/>
      <c r="G1010" s="259"/>
      <c r="H1010" s="259"/>
      <c r="I1010" s="259"/>
      <c r="J1010" s="259"/>
    </row>
    <row r="1011" spans="1:10">
      <c r="A1011" s="259"/>
      <c r="B1011" s="259"/>
      <c r="C1011" s="259"/>
      <c r="D1011" s="259"/>
      <c r="E1011" s="259"/>
      <c r="F1011" s="270"/>
      <c r="G1011" s="259"/>
      <c r="H1011" s="259"/>
      <c r="I1011" s="259"/>
      <c r="J1011" s="259"/>
    </row>
    <row r="1012" spans="1:10">
      <c r="A1012" s="259"/>
      <c r="B1012" s="259"/>
      <c r="C1012" s="259"/>
      <c r="D1012" s="259"/>
      <c r="E1012" s="259"/>
      <c r="F1012" s="270"/>
      <c r="G1012" s="259"/>
      <c r="H1012" s="259"/>
      <c r="I1012" s="259"/>
      <c r="J1012" s="259"/>
    </row>
    <row r="1013" spans="1:10">
      <c r="A1013" s="259"/>
      <c r="B1013" s="259"/>
      <c r="C1013" s="259"/>
      <c r="D1013" s="259"/>
      <c r="E1013" s="259"/>
      <c r="F1013" s="270"/>
      <c r="G1013" s="259"/>
      <c r="H1013" s="259"/>
      <c r="I1013" s="259"/>
      <c r="J1013" s="259"/>
    </row>
    <row r="1014" spans="1:10">
      <c r="A1014" s="259"/>
      <c r="B1014" s="259"/>
      <c r="C1014" s="259"/>
      <c r="D1014" s="259"/>
      <c r="E1014" s="259"/>
      <c r="F1014" s="270"/>
      <c r="G1014" s="259"/>
      <c r="H1014" s="259"/>
      <c r="I1014" s="259"/>
      <c r="J1014" s="259"/>
    </row>
    <row r="1015" spans="1:10">
      <c r="A1015" s="259"/>
      <c r="B1015" s="259"/>
      <c r="C1015" s="259"/>
      <c r="D1015" s="259"/>
      <c r="E1015" s="259"/>
      <c r="F1015" s="270"/>
      <c r="G1015" s="259"/>
      <c r="H1015" s="259"/>
      <c r="I1015" s="259"/>
      <c r="J1015" s="259"/>
    </row>
    <row r="1016" spans="1:10">
      <c r="A1016" s="259"/>
      <c r="B1016" s="259"/>
      <c r="C1016" s="259"/>
      <c r="D1016" s="259"/>
      <c r="E1016" s="259"/>
      <c r="F1016" s="270"/>
      <c r="G1016" s="259"/>
      <c r="H1016" s="259"/>
      <c r="I1016" s="259"/>
      <c r="J1016" s="259"/>
    </row>
    <row r="1017" spans="1:10">
      <c r="A1017" s="259"/>
      <c r="B1017" s="259"/>
      <c r="C1017" s="259"/>
      <c r="D1017" s="259"/>
      <c r="E1017" s="259"/>
      <c r="F1017" s="270"/>
      <c r="G1017" s="259"/>
      <c r="H1017" s="259"/>
      <c r="I1017" s="259"/>
      <c r="J1017" s="259"/>
    </row>
    <row r="1018" spans="1:10">
      <c r="A1018" s="259"/>
      <c r="B1018" s="259"/>
      <c r="C1018" s="259"/>
      <c r="D1018" s="259"/>
      <c r="E1018" s="259"/>
      <c r="F1018" s="270"/>
      <c r="G1018" s="259"/>
      <c r="H1018" s="259"/>
      <c r="I1018" s="259"/>
      <c r="J1018" s="259"/>
    </row>
    <row r="1019" spans="1:10">
      <c r="A1019" s="259"/>
      <c r="B1019" s="259"/>
      <c r="C1019" s="259"/>
      <c r="D1019" s="259"/>
      <c r="E1019" s="259"/>
      <c r="F1019" s="270"/>
      <c r="G1019" s="259"/>
      <c r="H1019" s="259"/>
      <c r="I1019" s="259"/>
      <c r="J1019" s="259"/>
    </row>
    <row r="1020" spans="1:10">
      <c r="A1020" s="259"/>
      <c r="B1020" s="259"/>
      <c r="C1020" s="259"/>
      <c r="D1020" s="259"/>
      <c r="E1020" s="259"/>
      <c r="F1020" s="270"/>
      <c r="G1020" s="259"/>
      <c r="H1020" s="259"/>
      <c r="I1020" s="259"/>
      <c r="J1020" s="259"/>
    </row>
    <row r="1021" spans="1:10">
      <c r="A1021" s="259"/>
      <c r="B1021" s="259"/>
      <c r="C1021" s="259"/>
      <c r="D1021" s="259"/>
      <c r="E1021" s="259"/>
      <c r="F1021" s="270"/>
      <c r="G1021" s="259"/>
      <c r="H1021" s="259"/>
      <c r="I1021" s="259"/>
      <c r="J1021" s="259"/>
    </row>
    <row r="1022" spans="1:10">
      <c r="A1022" s="259"/>
      <c r="B1022" s="259"/>
      <c r="C1022" s="259"/>
      <c r="D1022" s="259"/>
      <c r="E1022" s="259"/>
      <c r="F1022" s="270"/>
      <c r="G1022" s="259"/>
      <c r="H1022" s="259"/>
      <c r="I1022" s="259"/>
      <c r="J1022" s="259"/>
    </row>
    <row r="1023" spans="1:10">
      <c r="A1023" s="259"/>
      <c r="B1023" s="259"/>
      <c r="C1023" s="259"/>
      <c r="D1023" s="259"/>
      <c r="E1023" s="259"/>
      <c r="F1023" s="270"/>
      <c r="G1023" s="259"/>
      <c r="H1023" s="259"/>
      <c r="I1023" s="259"/>
      <c r="J1023" s="259"/>
    </row>
    <row r="1024" spans="1:10">
      <c r="A1024" s="259"/>
      <c r="B1024" s="259"/>
      <c r="C1024" s="259"/>
      <c r="D1024" s="259"/>
      <c r="E1024" s="259"/>
      <c r="F1024" s="270"/>
      <c r="G1024" s="259"/>
      <c r="H1024" s="259"/>
      <c r="I1024" s="259"/>
      <c r="J1024" s="259"/>
    </row>
    <row r="1025" spans="1:10">
      <c r="A1025" s="259"/>
      <c r="B1025" s="259"/>
      <c r="C1025" s="259"/>
      <c r="D1025" s="259"/>
      <c r="E1025" s="259"/>
      <c r="F1025" s="270"/>
      <c r="G1025" s="259"/>
      <c r="H1025" s="259"/>
      <c r="I1025" s="259"/>
      <c r="J1025" s="259"/>
    </row>
    <row r="1026" spans="1:10">
      <c r="A1026" s="259"/>
      <c r="B1026" s="259"/>
      <c r="C1026" s="259"/>
      <c r="D1026" s="259"/>
      <c r="E1026" s="259"/>
      <c r="F1026" s="270"/>
      <c r="G1026" s="259"/>
      <c r="H1026" s="259"/>
      <c r="I1026" s="259"/>
      <c r="J1026" s="259"/>
    </row>
    <row r="1027" spans="1:10">
      <c r="A1027" s="259"/>
      <c r="B1027" s="259"/>
      <c r="C1027" s="259"/>
      <c r="D1027" s="259"/>
      <c r="E1027" s="259"/>
      <c r="F1027" s="270"/>
      <c r="G1027" s="259"/>
      <c r="H1027" s="259"/>
      <c r="I1027" s="259"/>
      <c r="J1027" s="259"/>
    </row>
    <row r="1028" spans="1:10">
      <c r="A1028" s="259"/>
      <c r="B1028" s="259"/>
      <c r="C1028" s="259"/>
      <c r="D1028" s="259"/>
      <c r="E1028" s="259"/>
      <c r="F1028" s="270"/>
      <c r="G1028" s="259"/>
      <c r="H1028" s="259"/>
      <c r="I1028" s="259"/>
      <c r="J1028" s="259"/>
    </row>
    <row r="1029" spans="1:10">
      <c r="A1029" s="259"/>
      <c r="B1029" s="259"/>
      <c r="C1029" s="259"/>
      <c r="D1029" s="259"/>
      <c r="E1029" s="259"/>
      <c r="F1029" s="270"/>
      <c r="G1029" s="259"/>
      <c r="H1029" s="259"/>
      <c r="I1029" s="259"/>
      <c r="J1029" s="259"/>
    </row>
    <row r="1030" spans="1:10">
      <c r="A1030" s="259"/>
      <c r="B1030" s="259"/>
      <c r="C1030" s="259"/>
      <c r="D1030" s="259"/>
      <c r="E1030" s="259"/>
      <c r="F1030" s="270"/>
      <c r="G1030" s="259"/>
      <c r="H1030" s="259"/>
      <c r="I1030" s="259"/>
      <c r="J1030" s="259"/>
    </row>
    <row r="1031" spans="1:10">
      <c r="A1031" s="259"/>
      <c r="B1031" s="259"/>
      <c r="C1031" s="259"/>
      <c r="D1031" s="259"/>
      <c r="E1031" s="259"/>
      <c r="F1031" s="270"/>
      <c r="G1031" s="259"/>
      <c r="H1031" s="259"/>
      <c r="I1031" s="259"/>
      <c r="J1031" s="259"/>
    </row>
    <row r="1032" spans="1:10">
      <c r="A1032" s="259"/>
      <c r="B1032" s="259"/>
      <c r="C1032" s="259"/>
      <c r="D1032" s="259"/>
      <c r="E1032" s="259"/>
      <c r="F1032" s="270"/>
      <c r="G1032" s="259"/>
      <c r="H1032" s="259"/>
      <c r="I1032" s="259"/>
      <c r="J1032" s="259"/>
    </row>
    <row r="1033" spans="1:10">
      <c r="A1033" s="259"/>
      <c r="B1033" s="259"/>
      <c r="C1033" s="259"/>
      <c r="D1033" s="259"/>
      <c r="E1033" s="259"/>
      <c r="F1033" s="270"/>
      <c r="G1033" s="259"/>
      <c r="H1033" s="259"/>
      <c r="I1033" s="259"/>
      <c r="J1033" s="259"/>
    </row>
    <row r="1034" spans="1:10">
      <c r="A1034" s="259"/>
      <c r="B1034" s="259"/>
      <c r="C1034" s="259"/>
      <c r="D1034" s="259"/>
      <c r="E1034" s="259"/>
      <c r="F1034" s="270"/>
      <c r="G1034" s="259"/>
      <c r="H1034" s="259"/>
      <c r="I1034" s="259"/>
      <c r="J1034" s="259"/>
    </row>
    <row r="1035" spans="1:10">
      <c r="A1035" s="259"/>
      <c r="B1035" s="259"/>
      <c r="C1035" s="259"/>
      <c r="D1035" s="259"/>
      <c r="E1035" s="259"/>
      <c r="F1035" s="270"/>
      <c r="G1035" s="259"/>
      <c r="H1035" s="259"/>
      <c r="I1035" s="259"/>
      <c r="J1035" s="259"/>
    </row>
    <row r="1036" spans="1:10">
      <c r="A1036" s="259"/>
      <c r="B1036" s="259"/>
      <c r="C1036" s="259"/>
      <c r="D1036" s="259"/>
      <c r="E1036" s="259"/>
      <c r="F1036" s="270"/>
      <c r="G1036" s="259"/>
      <c r="H1036" s="259"/>
      <c r="I1036" s="259"/>
      <c r="J1036" s="259"/>
    </row>
    <row r="1037" spans="1:10">
      <c r="A1037" s="259"/>
      <c r="B1037" s="259"/>
      <c r="C1037" s="259"/>
      <c r="D1037" s="259"/>
      <c r="E1037" s="259"/>
      <c r="F1037" s="270"/>
      <c r="G1037" s="259"/>
      <c r="H1037" s="259"/>
      <c r="I1037" s="259"/>
      <c r="J1037" s="259"/>
    </row>
    <row r="1038" spans="1:10">
      <c r="A1038" s="259"/>
      <c r="B1038" s="259"/>
      <c r="C1038" s="259"/>
      <c r="D1038" s="259"/>
      <c r="E1038" s="259"/>
      <c r="F1038" s="270"/>
      <c r="G1038" s="259"/>
      <c r="H1038" s="259"/>
      <c r="I1038" s="259"/>
      <c r="J1038" s="259"/>
    </row>
    <row r="1039" spans="1:10">
      <c r="A1039" s="259"/>
      <c r="B1039" s="259"/>
      <c r="C1039" s="259"/>
      <c r="D1039" s="259"/>
      <c r="E1039" s="259"/>
      <c r="F1039" s="270"/>
      <c r="G1039" s="259"/>
      <c r="H1039" s="259"/>
      <c r="I1039" s="259"/>
      <c r="J1039" s="259"/>
    </row>
    <row r="1040" spans="1:10">
      <c r="A1040" s="259"/>
      <c r="B1040" s="259"/>
      <c r="C1040" s="259"/>
      <c r="D1040" s="259"/>
      <c r="E1040" s="259"/>
      <c r="F1040" s="270"/>
      <c r="G1040" s="259"/>
      <c r="H1040" s="259"/>
      <c r="I1040" s="259"/>
      <c r="J1040" s="259"/>
    </row>
    <row r="1041" spans="1:10">
      <c r="A1041" s="259"/>
      <c r="B1041" s="259"/>
      <c r="C1041" s="259"/>
      <c r="D1041" s="259"/>
      <c r="E1041" s="259"/>
      <c r="F1041" s="270"/>
      <c r="G1041" s="259"/>
      <c r="H1041" s="259"/>
      <c r="I1041" s="259"/>
      <c r="J1041" s="259"/>
    </row>
    <row r="1042" spans="1:10">
      <c r="A1042" s="259"/>
      <c r="B1042" s="259"/>
      <c r="C1042" s="259"/>
      <c r="D1042" s="259"/>
      <c r="E1042" s="259"/>
      <c r="F1042" s="270"/>
      <c r="G1042" s="259"/>
      <c r="H1042" s="259"/>
      <c r="I1042" s="259"/>
      <c r="J1042" s="259"/>
    </row>
    <row r="1043" spans="1:10">
      <c r="A1043" s="259"/>
      <c r="B1043" s="259"/>
      <c r="C1043" s="259"/>
      <c r="D1043" s="259"/>
      <c r="E1043" s="259"/>
      <c r="F1043" s="270"/>
      <c r="G1043" s="259"/>
      <c r="H1043" s="259"/>
      <c r="I1043" s="259"/>
      <c r="J1043" s="259"/>
    </row>
    <row r="1044" spans="1:10">
      <c r="A1044" s="259"/>
      <c r="B1044" s="259"/>
      <c r="C1044" s="259"/>
      <c r="D1044" s="259"/>
      <c r="E1044" s="259"/>
      <c r="F1044" s="270"/>
      <c r="G1044" s="259"/>
      <c r="H1044" s="259"/>
      <c r="I1044" s="259"/>
      <c r="J1044" s="259"/>
    </row>
    <row r="1045" spans="1:10">
      <c r="A1045" s="259"/>
      <c r="B1045" s="259"/>
      <c r="C1045" s="259"/>
      <c r="D1045" s="259"/>
      <c r="E1045" s="259"/>
      <c r="F1045" s="270"/>
      <c r="G1045" s="259"/>
      <c r="H1045" s="259"/>
      <c r="I1045" s="259"/>
      <c r="J1045" s="259"/>
    </row>
    <row r="1046" spans="1:10">
      <c r="A1046" s="259"/>
      <c r="B1046" s="259"/>
      <c r="C1046" s="259"/>
      <c r="D1046" s="259"/>
      <c r="E1046" s="259"/>
      <c r="F1046" s="270"/>
      <c r="G1046" s="259"/>
      <c r="H1046" s="259"/>
      <c r="I1046" s="259"/>
      <c r="J1046" s="259"/>
    </row>
    <row r="1047" spans="1:10">
      <c r="A1047" s="259"/>
      <c r="B1047" s="259"/>
      <c r="C1047" s="259"/>
      <c r="D1047" s="259"/>
      <c r="E1047" s="259"/>
      <c r="F1047" s="270"/>
      <c r="G1047" s="259"/>
      <c r="H1047" s="259"/>
      <c r="I1047" s="259"/>
      <c r="J1047" s="259"/>
    </row>
    <row r="1048" spans="1:10">
      <c r="A1048" s="259"/>
      <c r="B1048" s="259"/>
      <c r="C1048" s="259"/>
      <c r="D1048" s="259"/>
      <c r="E1048" s="259"/>
      <c r="F1048" s="270"/>
      <c r="G1048" s="259"/>
      <c r="H1048" s="259"/>
      <c r="I1048" s="259"/>
      <c r="J1048" s="259"/>
    </row>
    <row r="1049" spans="1:10">
      <c r="A1049" s="259"/>
      <c r="B1049" s="259"/>
      <c r="C1049" s="259"/>
      <c r="D1049" s="259"/>
      <c r="E1049" s="259"/>
      <c r="F1049" s="270"/>
      <c r="G1049" s="259"/>
      <c r="H1049" s="259"/>
      <c r="I1049" s="259"/>
      <c r="J1049" s="259"/>
    </row>
    <row r="1050" spans="1:10">
      <c r="A1050" s="259"/>
      <c r="B1050" s="259"/>
      <c r="C1050" s="259"/>
      <c r="D1050" s="259"/>
      <c r="E1050" s="259"/>
      <c r="F1050" s="270"/>
      <c r="G1050" s="259"/>
      <c r="H1050" s="259"/>
      <c r="I1050" s="259"/>
      <c r="J1050" s="259"/>
    </row>
    <row r="1051" spans="1:10">
      <c r="A1051" s="259"/>
      <c r="B1051" s="259"/>
      <c r="C1051" s="259"/>
      <c r="D1051" s="259"/>
      <c r="E1051" s="259"/>
      <c r="F1051" s="270"/>
      <c r="G1051" s="259"/>
      <c r="H1051" s="259"/>
      <c r="I1051" s="259"/>
      <c r="J1051" s="259"/>
    </row>
    <row r="1052" spans="1:10">
      <c r="A1052" s="259"/>
      <c r="B1052" s="259"/>
      <c r="C1052" s="259"/>
      <c r="D1052" s="259"/>
      <c r="E1052" s="259"/>
      <c r="F1052" s="270"/>
      <c r="G1052" s="259"/>
      <c r="H1052" s="259"/>
      <c r="I1052" s="259"/>
      <c r="J1052" s="259"/>
    </row>
    <row r="1053" spans="1:10">
      <c r="A1053" s="259"/>
      <c r="B1053" s="259"/>
      <c r="C1053" s="259"/>
      <c r="D1053" s="259"/>
      <c r="E1053" s="259"/>
      <c r="F1053" s="270"/>
      <c r="G1053" s="259"/>
      <c r="H1053" s="259"/>
      <c r="I1053" s="259"/>
      <c r="J1053" s="259"/>
    </row>
    <row r="1054" spans="1:10">
      <c r="A1054" s="259"/>
      <c r="B1054" s="259"/>
      <c r="C1054" s="259"/>
      <c r="D1054" s="259"/>
      <c r="E1054" s="259"/>
      <c r="F1054" s="270"/>
      <c r="G1054" s="259"/>
      <c r="H1054" s="259"/>
      <c r="I1054" s="259"/>
      <c r="J1054" s="259"/>
    </row>
    <row r="1055" spans="1:10">
      <c r="A1055" s="259"/>
      <c r="B1055" s="259"/>
      <c r="C1055" s="259"/>
      <c r="D1055" s="259"/>
      <c r="E1055" s="259"/>
      <c r="F1055" s="270"/>
      <c r="G1055" s="259"/>
      <c r="H1055" s="259"/>
      <c r="I1055" s="259"/>
      <c r="J1055" s="259"/>
    </row>
    <row r="1056" spans="1:10">
      <c r="A1056" s="259"/>
      <c r="B1056" s="259"/>
      <c r="C1056" s="259"/>
      <c r="D1056" s="259"/>
      <c r="E1056" s="259"/>
      <c r="F1056" s="270"/>
      <c r="G1056" s="259"/>
      <c r="H1056" s="259"/>
      <c r="I1056" s="259"/>
      <c r="J1056" s="259"/>
    </row>
    <row r="1057" spans="1:10">
      <c r="A1057" s="259"/>
      <c r="B1057" s="259"/>
      <c r="C1057" s="259"/>
      <c r="D1057" s="259"/>
      <c r="E1057" s="259"/>
      <c r="F1057" s="270"/>
      <c r="G1057" s="259"/>
      <c r="H1057" s="259"/>
      <c r="I1057" s="259"/>
      <c r="J1057" s="259"/>
    </row>
    <row r="1058" spans="1:10">
      <c r="A1058" s="259"/>
      <c r="B1058" s="259"/>
      <c r="C1058" s="259"/>
      <c r="D1058" s="259"/>
      <c r="E1058" s="259"/>
      <c r="F1058" s="270"/>
      <c r="G1058" s="259"/>
      <c r="H1058" s="259"/>
      <c r="I1058" s="259"/>
      <c r="J1058" s="259"/>
    </row>
    <row r="1059" spans="1:10">
      <c r="A1059" s="259"/>
      <c r="B1059" s="259"/>
      <c r="C1059" s="259"/>
      <c r="D1059" s="259"/>
      <c r="E1059" s="259"/>
      <c r="F1059" s="270"/>
      <c r="G1059" s="259"/>
      <c r="H1059" s="259"/>
      <c r="I1059" s="259"/>
      <c r="J1059" s="259"/>
    </row>
    <row r="1060" spans="1:10">
      <c r="A1060" s="259"/>
      <c r="B1060" s="259"/>
      <c r="C1060" s="259"/>
      <c r="D1060" s="259"/>
      <c r="E1060" s="259"/>
      <c r="F1060" s="270"/>
      <c r="G1060" s="259"/>
      <c r="H1060" s="259"/>
      <c r="I1060" s="259"/>
      <c r="J1060" s="259"/>
    </row>
    <row r="1061" spans="1:10">
      <c r="A1061" s="259"/>
      <c r="B1061" s="259"/>
      <c r="C1061" s="259"/>
      <c r="D1061" s="259"/>
      <c r="E1061" s="259"/>
      <c r="F1061" s="270"/>
      <c r="G1061" s="259"/>
      <c r="H1061" s="259"/>
      <c r="I1061" s="259"/>
      <c r="J1061" s="259"/>
    </row>
    <row r="1062" spans="1:10">
      <c r="A1062" s="259"/>
      <c r="B1062" s="259"/>
      <c r="C1062" s="259"/>
      <c r="D1062" s="259"/>
      <c r="E1062" s="259"/>
      <c r="F1062" s="270"/>
      <c r="G1062" s="259"/>
      <c r="H1062" s="259"/>
      <c r="I1062" s="259"/>
      <c r="J1062" s="259"/>
    </row>
    <row r="1063" spans="1:10">
      <c r="A1063" s="259"/>
      <c r="B1063" s="259"/>
      <c r="C1063" s="259"/>
      <c r="D1063" s="259"/>
      <c r="E1063" s="259"/>
      <c r="F1063" s="270"/>
      <c r="G1063" s="259"/>
      <c r="H1063" s="259"/>
      <c r="I1063" s="259"/>
      <c r="J1063" s="259"/>
    </row>
    <row r="1064" spans="1:10">
      <c r="A1064" s="259"/>
      <c r="B1064" s="259"/>
      <c r="C1064" s="259"/>
      <c r="D1064" s="259"/>
      <c r="E1064" s="259"/>
      <c r="F1064" s="270"/>
      <c r="G1064" s="259"/>
      <c r="H1064" s="259"/>
      <c r="I1064" s="259"/>
      <c r="J1064" s="259"/>
    </row>
    <row r="1065" spans="1:10">
      <c r="A1065" s="259"/>
      <c r="B1065" s="259"/>
      <c r="C1065" s="259"/>
      <c r="D1065" s="259"/>
      <c r="E1065" s="259"/>
      <c r="F1065" s="270"/>
      <c r="G1065" s="259"/>
      <c r="H1065" s="259"/>
      <c r="I1065" s="259"/>
      <c r="J1065" s="259"/>
    </row>
    <row r="1066" spans="1:10">
      <c r="A1066" s="259"/>
      <c r="B1066" s="259"/>
      <c r="C1066" s="259"/>
      <c r="D1066" s="259"/>
      <c r="E1066" s="259"/>
      <c r="F1066" s="270"/>
      <c r="G1066" s="259"/>
      <c r="H1066" s="259"/>
      <c r="I1066" s="259"/>
      <c r="J1066" s="259"/>
    </row>
    <row r="1067" spans="1:10">
      <c r="A1067" s="259"/>
      <c r="B1067" s="259"/>
      <c r="C1067" s="259"/>
      <c r="D1067" s="259"/>
      <c r="E1067" s="259"/>
      <c r="F1067" s="270"/>
      <c r="G1067" s="259"/>
      <c r="H1067" s="259"/>
      <c r="I1067" s="259"/>
      <c r="J1067" s="259"/>
    </row>
    <row r="1068" spans="1:10">
      <c r="A1068" s="259"/>
      <c r="B1068" s="259"/>
      <c r="C1068" s="259"/>
      <c r="D1068" s="259"/>
      <c r="E1068" s="259"/>
      <c r="F1068" s="270"/>
      <c r="G1068" s="259"/>
      <c r="H1068" s="259"/>
      <c r="I1068" s="259"/>
      <c r="J1068" s="259"/>
    </row>
    <row r="1069" spans="1:10">
      <c r="A1069" s="259"/>
      <c r="B1069" s="259"/>
      <c r="C1069" s="259"/>
      <c r="D1069" s="259"/>
      <c r="E1069" s="259"/>
      <c r="F1069" s="270"/>
      <c r="G1069" s="259"/>
      <c r="H1069" s="259"/>
      <c r="I1069" s="259"/>
      <c r="J1069" s="259"/>
    </row>
    <row r="1070" spans="1:10">
      <c r="A1070" s="259"/>
      <c r="B1070" s="259"/>
      <c r="C1070" s="259"/>
      <c r="D1070" s="259"/>
      <c r="E1070" s="259"/>
      <c r="F1070" s="270"/>
      <c r="G1070" s="259"/>
      <c r="H1070" s="259"/>
      <c r="I1070" s="259"/>
      <c r="J1070" s="259"/>
    </row>
    <row r="1071" spans="1:10">
      <c r="A1071" s="259"/>
      <c r="B1071" s="259"/>
      <c r="C1071" s="259"/>
      <c r="D1071" s="259"/>
      <c r="E1071" s="259"/>
      <c r="F1071" s="270"/>
      <c r="G1071" s="259"/>
      <c r="H1071" s="259"/>
      <c r="I1071" s="259"/>
      <c r="J1071" s="259"/>
    </row>
    <row r="1072" spans="1:10">
      <c r="A1072" s="259"/>
      <c r="B1072" s="259"/>
      <c r="C1072" s="259"/>
      <c r="D1072" s="259"/>
      <c r="E1072" s="259"/>
      <c r="F1072" s="270"/>
      <c r="G1072" s="259"/>
      <c r="H1072" s="259"/>
      <c r="I1072" s="259"/>
      <c r="J1072" s="259"/>
    </row>
    <row r="1073" spans="1:10">
      <c r="A1073" s="259"/>
      <c r="B1073" s="259"/>
      <c r="C1073" s="259"/>
      <c r="D1073" s="259"/>
      <c r="E1073" s="259"/>
      <c r="F1073" s="270"/>
      <c r="G1073" s="259"/>
      <c r="H1073" s="259"/>
      <c r="I1073" s="259"/>
      <c r="J1073" s="259"/>
    </row>
    <row r="1074" spans="1:10">
      <c r="A1074" s="259"/>
      <c r="B1074" s="259"/>
      <c r="C1074" s="259"/>
      <c r="D1074" s="259"/>
      <c r="E1074" s="259"/>
      <c r="F1074" s="270"/>
      <c r="G1074" s="259"/>
      <c r="H1074" s="259"/>
      <c r="I1074" s="259"/>
      <c r="J1074" s="259"/>
    </row>
    <row r="1075" spans="1:10">
      <c r="A1075" s="259"/>
      <c r="B1075" s="259"/>
      <c r="C1075" s="259"/>
      <c r="D1075" s="259"/>
      <c r="E1075" s="259"/>
      <c r="F1075" s="270"/>
      <c r="G1075" s="259"/>
      <c r="H1075" s="259"/>
      <c r="I1075" s="259"/>
      <c r="J1075" s="259"/>
    </row>
    <row r="1076" spans="1:10">
      <c r="A1076" s="259"/>
      <c r="B1076" s="259"/>
      <c r="C1076" s="259"/>
      <c r="D1076" s="259"/>
      <c r="E1076" s="259"/>
      <c r="F1076" s="270"/>
      <c r="G1076" s="259"/>
      <c r="H1076" s="259"/>
      <c r="I1076" s="259"/>
      <c r="J1076" s="259"/>
    </row>
    <row r="1077" spans="1:10">
      <c r="A1077" s="259"/>
      <c r="B1077" s="259"/>
      <c r="C1077" s="259"/>
      <c r="D1077" s="259"/>
      <c r="E1077" s="259"/>
      <c r="F1077" s="270"/>
      <c r="G1077" s="259"/>
      <c r="H1077" s="259"/>
      <c r="I1077" s="259"/>
      <c r="J1077" s="259"/>
    </row>
    <row r="1078" spans="1:10">
      <c r="A1078" s="259"/>
      <c r="B1078" s="259"/>
      <c r="C1078" s="259"/>
      <c r="D1078" s="259"/>
      <c r="E1078" s="259"/>
      <c r="F1078" s="270"/>
      <c r="G1078" s="259"/>
      <c r="H1078" s="259"/>
      <c r="I1078" s="259"/>
      <c r="J1078" s="259"/>
    </row>
    <row r="1079" spans="1:10">
      <c r="A1079" s="259"/>
      <c r="B1079" s="259"/>
      <c r="C1079" s="259"/>
      <c r="D1079" s="259"/>
      <c r="E1079" s="259"/>
      <c r="F1079" s="270"/>
      <c r="G1079" s="259"/>
      <c r="H1079" s="259"/>
      <c r="I1079" s="259"/>
      <c r="J1079" s="259"/>
    </row>
    <row r="1080" spans="1:10">
      <c r="A1080" s="259"/>
      <c r="B1080" s="259"/>
      <c r="C1080" s="259"/>
      <c r="D1080" s="259"/>
      <c r="E1080" s="259"/>
      <c r="F1080" s="270"/>
      <c r="G1080" s="259"/>
      <c r="H1080" s="259"/>
      <c r="I1080" s="259"/>
      <c r="J1080" s="259"/>
    </row>
    <row r="1081" spans="1:10">
      <c r="A1081" s="259"/>
      <c r="B1081" s="259"/>
      <c r="C1081" s="259"/>
      <c r="D1081" s="259"/>
      <c r="E1081" s="259"/>
      <c r="F1081" s="270"/>
      <c r="G1081" s="259"/>
      <c r="H1081" s="259"/>
      <c r="I1081" s="259"/>
      <c r="J1081" s="259"/>
    </row>
    <row r="1082" spans="1:10">
      <c r="A1082" s="259"/>
      <c r="B1082" s="259"/>
      <c r="C1082" s="259"/>
      <c r="D1082" s="259"/>
      <c r="E1082" s="259"/>
      <c r="F1082" s="270"/>
      <c r="G1082" s="259"/>
      <c r="H1082" s="259"/>
      <c r="I1082" s="259"/>
      <c r="J1082" s="259"/>
    </row>
    <row r="1083" spans="1:10">
      <c r="A1083" s="259"/>
      <c r="B1083" s="259"/>
      <c r="C1083" s="259"/>
      <c r="D1083" s="259"/>
      <c r="E1083" s="259"/>
      <c r="F1083" s="270"/>
      <c r="G1083" s="259"/>
      <c r="H1083" s="259"/>
      <c r="I1083" s="259"/>
      <c r="J1083" s="259"/>
    </row>
    <row r="1084" spans="1:10">
      <c r="A1084" s="259"/>
      <c r="B1084" s="259"/>
      <c r="C1084" s="259"/>
      <c r="D1084" s="259"/>
      <c r="E1084" s="259"/>
      <c r="F1084" s="270"/>
      <c r="G1084" s="259"/>
      <c r="H1084" s="259"/>
      <c r="I1084" s="259"/>
      <c r="J1084" s="259"/>
    </row>
    <row r="1085" spans="1:10">
      <c r="A1085" s="259"/>
      <c r="B1085" s="259"/>
      <c r="C1085" s="259"/>
      <c r="D1085" s="259"/>
      <c r="E1085" s="259"/>
      <c r="F1085" s="270"/>
      <c r="G1085" s="259"/>
      <c r="H1085" s="259"/>
      <c r="I1085" s="259"/>
      <c r="J1085" s="259"/>
    </row>
    <row r="1086" spans="1:10">
      <c r="A1086" s="259"/>
      <c r="B1086" s="259"/>
      <c r="C1086" s="259"/>
      <c r="D1086" s="259"/>
      <c r="E1086" s="259"/>
      <c r="F1086" s="270"/>
      <c r="G1086" s="259"/>
      <c r="H1086" s="259"/>
      <c r="I1086" s="259"/>
      <c r="J1086" s="259"/>
    </row>
    <row r="1087" spans="1:10">
      <c r="A1087" s="259"/>
      <c r="B1087" s="259"/>
      <c r="C1087" s="259"/>
      <c r="D1087" s="259"/>
      <c r="E1087" s="259"/>
      <c r="F1087" s="270"/>
      <c r="G1087" s="259"/>
      <c r="H1087" s="259"/>
      <c r="I1087" s="259"/>
      <c r="J1087" s="259"/>
    </row>
    <row r="1088" spans="1:10">
      <c r="A1088" s="259"/>
      <c r="B1088" s="259"/>
      <c r="C1088" s="259"/>
      <c r="D1088" s="259"/>
      <c r="E1088" s="259"/>
      <c r="F1088" s="270"/>
      <c r="G1088" s="259"/>
      <c r="H1088" s="259"/>
      <c r="I1088" s="259"/>
      <c r="J1088" s="259"/>
    </row>
    <row r="1089" spans="1:10">
      <c r="A1089" s="259"/>
      <c r="B1089" s="259"/>
      <c r="C1089" s="259"/>
      <c r="D1089" s="259"/>
      <c r="E1089" s="259"/>
      <c r="F1089" s="270"/>
      <c r="G1089" s="259"/>
      <c r="H1089" s="259"/>
      <c r="I1089" s="259"/>
      <c r="J1089" s="259"/>
    </row>
    <row r="1090" spans="1:10">
      <c r="A1090" s="259"/>
      <c r="B1090" s="259"/>
      <c r="C1090" s="259"/>
      <c r="D1090" s="259"/>
      <c r="E1090" s="259"/>
      <c r="F1090" s="270"/>
      <c r="G1090" s="259"/>
      <c r="H1090" s="259"/>
      <c r="I1090" s="259"/>
      <c r="J1090" s="259"/>
    </row>
    <row r="1091" spans="1:10">
      <c r="A1091" s="259"/>
      <c r="B1091" s="259"/>
      <c r="C1091" s="259"/>
      <c r="D1091" s="259"/>
      <c r="E1091" s="259"/>
      <c r="F1091" s="270"/>
      <c r="G1091" s="259"/>
      <c r="H1091" s="259"/>
      <c r="I1091" s="259"/>
      <c r="J1091" s="259"/>
    </row>
    <row r="1092" spans="1:10">
      <c r="A1092" s="259"/>
      <c r="B1092" s="259"/>
      <c r="C1092" s="259"/>
      <c r="D1092" s="259"/>
      <c r="E1092" s="259"/>
      <c r="F1092" s="270"/>
      <c r="G1092" s="259"/>
      <c r="H1092" s="259"/>
      <c r="I1092" s="259"/>
      <c r="J1092" s="259"/>
    </row>
    <row r="1093" spans="1:10">
      <c r="A1093" s="259"/>
      <c r="B1093" s="259"/>
      <c r="C1093" s="259"/>
      <c r="D1093" s="259"/>
      <c r="E1093" s="259"/>
      <c r="F1093" s="270"/>
      <c r="G1093" s="259"/>
      <c r="H1093" s="259"/>
      <c r="I1093" s="259"/>
      <c r="J1093" s="259"/>
    </row>
    <row r="1094" spans="1:10">
      <c r="A1094" s="259"/>
      <c r="B1094" s="259"/>
      <c r="C1094" s="259"/>
      <c r="D1094" s="259"/>
      <c r="E1094" s="259"/>
      <c r="F1094" s="270"/>
      <c r="G1094" s="259"/>
      <c r="H1094" s="259"/>
      <c r="I1094" s="259"/>
      <c r="J1094" s="259"/>
    </row>
    <row r="1095" spans="1:10">
      <c r="A1095" s="259"/>
      <c r="B1095" s="259"/>
      <c r="C1095" s="259"/>
      <c r="D1095" s="259"/>
      <c r="E1095" s="259"/>
      <c r="F1095" s="270"/>
      <c r="G1095" s="259"/>
      <c r="H1095" s="259"/>
      <c r="I1095" s="259"/>
      <c r="J1095" s="259"/>
    </row>
    <row r="1096" spans="1:10">
      <c r="A1096" s="259"/>
      <c r="B1096" s="259"/>
      <c r="C1096" s="259"/>
      <c r="D1096" s="259"/>
      <c r="E1096" s="259"/>
      <c r="F1096" s="270"/>
      <c r="G1096" s="259"/>
      <c r="H1096" s="259"/>
      <c r="I1096" s="259"/>
      <c r="J1096" s="259"/>
    </row>
    <row r="1097" spans="1:10">
      <c r="A1097" s="259"/>
      <c r="B1097" s="259"/>
      <c r="C1097" s="259"/>
      <c r="D1097" s="259"/>
      <c r="E1097" s="259"/>
      <c r="F1097" s="270"/>
      <c r="G1097" s="259"/>
      <c r="H1097" s="259"/>
      <c r="I1097" s="259"/>
      <c r="J1097" s="259"/>
    </row>
    <row r="1098" spans="1:10">
      <c r="A1098" s="259"/>
      <c r="B1098" s="259"/>
      <c r="C1098" s="259"/>
      <c r="D1098" s="259"/>
      <c r="E1098" s="259"/>
      <c r="F1098" s="270"/>
      <c r="G1098" s="259"/>
      <c r="H1098" s="259"/>
      <c r="I1098" s="259"/>
      <c r="J1098" s="259"/>
    </row>
    <row r="1099" spans="1:10">
      <c r="A1099" s="259"/>
      <c r="B1099" s="259"/>
      <c r="C1099" s="259"/>
      <c r="D1099" s="259"/>
      <c r="E1099" s="259"/>
      <c r="F1099" s="270"/>
      <c r="G1099" s="259"/>
      <c r="H1099" s="259"/>
      <c r="I1099" s="259"/>
      <c r="J1099" s="259"/>
    </row>
    <row r="1100" spans="1:10">
      <c r="A1100" s="259"/>
      <c r="B1100" s="259"/>
      <c r="C1100" s="259"/>
      <c r="D1100" s="259"/>
      <c r="E1100" s="259"/>
      <c r="F1100" s="270"/>
      <c r="G1100" s="259"/>
      <c r="H1100" s="259"/>
      <c r="I1100" s="259"/>
      <c r="J1100" s="259"/>
    </row>
    <row r="1101" spans="1:10">
      <c r="A1101" s="259"/>
      <c r="B1101" s="259"/>
      <c r="C1101" s="259"/>
      <c r="D1101" s="259"/>
      <c r="E1101" s="259"/>
      <c r="F1101" s="270"/>
      <c r="G1101" s="259"/>
      <c r="H1101" s="259"/>
      <c r="I1101" s="259"/>
      <c r="J1101" s="259"/>
    </row>
    <row r="1102" spans="1:10">
      <c r="A1102" s="259"/>
      <c r="B1102" s="259"/>
      <c r="C1102" s="259"/>
      <c r="D1102" s="259"/>
      <c r="E1102" s="259"/>
      <c r="F1102" s="270"/>
      <c r="G1102" s="259"/>
      <c r="H1102" s="259"/>
      <c r="I1102" s="259"/>
      <c r="J1102" s="259"/>
    </row>
    <row r="1103" spans="1:10">
      <c r="A1103" s="259"/>
      <c r="B1103" s="259"/>
      <c r="C1103" s="259"/>
      <c r="D1103" s="259"/>
      <c r="E1103" s="259"/>
      <c r="F1103" s="270"/>
      <c r="G1103" s="259"/>
      <c r="H1103" s="259"/>
      <c r="I1103" s="259"/>
      <c r="J1103" s="259"/>
    </row>
    <row r="1104" spans="1:10">
      <c r="A1104" s="259"/>
      <c r="B1104" s="259"/>
      <c r="C1104" s="259"/>
      <c r="D1104" s="259"/>
      <c r="E1104" s="259"/>
      <c r="F1104" s="270"/>
      <c r="G1104" s="259"/>
      <c r="H1104" s="259"/>
      <c r="I1104" s="259"/>
      <c r="J1104" s="259"/>
    </row>
    <row r="1105" spans="1:10">
      <c r="A1105" s="259"/>
      <c r="B1105" s="259"/>
      <c r="C1105" s="259"/>
      <c r="D1105" s="259"/>
      <c r="E1105" s="259"/>
      <c r="F1105" s="270"/>
      <c r="G1105" s="259"/>
      <c r="H1105" s="259"/>
      <c r="I1105" s="259"/>
      <c r="J1105" s="259"/>
    </row>
    <row r="1106" spans="1:10">
      <c r="A1106" s="259"/>
      <c r="B1106" s="259"/>
      <c r="C1106" s="259"/>
      <c r="D1106" s="259"/>
      <c r="E1106" s="259"/>
      <c r="F1106" s="270"/>
      <c r="G1106" s="259"/>
      <c r="H1106" s="259"/>
      <c r="I1106" s="259"/>
      <c r="J1106" s="259"/>
    </row>
    <row r="1107" spans="1:10">
      <c r="A1107" s="259"/>
      <c r="B1107" s="259"/>
      <c r="C1107" s="259"/>
      <c r="D1107" s="259"/>
      <c r="E1107" s="259"/>
      <c r="F1107" s="270"/>
      <c r="G1107" s="259"/>
      <c r="H1107" s="259"/>
      <c r="I1107" s="259"/>
      <c r="J1107" s="259"/>
    </row>
    <row r="1108" spans="1:10">
      <c r="A1108" s="259"/>
      <c r="B1108" s="259"/>
      <c r="C1108" s="259"/>
      <c r="D1108" s="259"/>
      <c r="E1108" s="259"/>
      <c r="F1108" s="270"/>
      <c r="G1108" s="259"/>
      <c r="H1108" s="259"/>
      <c r="I1108" s="259"/>
      <c r="J1108" s="259"/>
    </row>
    <row r="1109" spans="1:10">
      <c r="A1109" s="259"/>
      <c r="B1109" s="259"/>
      <c r="C1109" s="259"/>
      <c r="D1109" s="259"/>
      <c r="E1109" s="259"/>
      <c r="F1109" s="270"/>
      <c r="G1109" s="259"/>
      <c r="H1109" s="259"/>
      <c r="I1109" s="259"/>
      <c r="J1109" s="259"/>
    </row>
    <row r="1110" spans="1:10">
      <c r="A1110" s="259"/>
      <c r="B1110" s="259"/>
      <c r="C1110" s="259"/>
      <c r="D1110" s="259"/>
      <c r="E1110" s="259"/>
      <c r="F1110" s="270"/>
      <c r="G1110" s="259"/>
      <c r="H1110" s="259"/>
      <c r="I1110" s="259"/>
      <c r="J1110" s="259"/>
    </row>
    <row r="1111" spans="1:10">
      <c r="A1111" s="259"/>
      <c r="B1111" s="259"/>
      <c r="C1111" s="259"/>
      <c r="D1111" s="259"/>
      <c r="E1111" s="259"/>
      <c r="F1111" s="270"/>
      <c r="G1111" s="259"/>
      <c r="H1111" s="259"/>
      <c r="I1111" s="259"/>
      <c r="J1111" s="259"/>
    </row>
    <row r="1112" spans="1:10">
      <c r="A1112" s="259"/>
      <c r="B1112" s="259"/>
      <c r="C1112" s="259"/>
      <c r="D1112" s="259"/>
      <c r="E1112" s="259"/>
      <c r="F1112" s="270"/>
      <c r="G1112" s="259"/>
      <c r="H1112" s="259"/>
      <c r="I1112" s="259"/>
      <c r="J1112" s="259"/>
    </row>
    <row r="1113" spans="1:10">
      <c r="A1113" s="259"/>
      <c r="B1113" s="259"/>
      <c r="C1113" s="259"/>
      <c r="D1113" s="259"/>
      <c r="E1113" s="259"/>
      <c r="F1113" s="270"/>
      <c r="G1113" s="259"/>
      <c r="H1113" s="259"/>
      <c r="I1113" s="259"/>
      <c r="J1113" s="259"/>
    </row>
    <row r="1114" spans="1:10">
      <c r="A1114" s="259"/>
      <c r="B1114" s="259"/>
      <c r="C1114" s="259"/>
      <c r="D1114" s="259"/>
      <c r="E1114" s="259"/>
      <c r="F1114" s="270"/>
      <c r="G1114" s="259"/>
      <c r="H1114" s="259"/>
      <c r="I1114" s="259"/>
      <c r="J1114" s="259"/>
    </row>
    <row r="1115" spans="1:10">
      <c r="A1115" s="259"/>
      <c r="B1115" s="259"/>
      <c r="C1115" s="259"/>
      <c r="D1115" s="259"/>
      <c r="E1115" s="259"/>
      <c r="F1115" s="270"/>
      <c r="G1115" s="259"/>
      <c r="H1115" s="259"/>
      <c r="I1115" s="259"/>
      <c r="J1115" s="259"/>
    </row>
    <row r="1116" spans="1:10">
      <c r="A1116" s="259"/>
      <c r="B1116" s="259"/>
      <c r="C1116" s="259"/>
      <c r="D1116" s="259"/>
      <c r="E1116" s="259"/>
      <c r="F1116" s="270"/>
      <c r="G1116" s="259"/>
      <c r="H1116" s="259"/>
      <c r="I1116" s="259"/>
      <c r="J1116" s="259"/>
    </row>
    <row r="1117" spans="1:10">
      <c r="A1117" s="259"/>
      <c r="B1117" s="259"/>
      <c r="C1117" s="259"/>
      <c r="D1117" s="259"/>
      <c r="E1117" s="259"/>
      <c r="F1117" s="270"/>
      <c r="G1117" s="259"/>
      <c r="H1117" s="259"/>
      <c r="I1117" s="259"/>
      <c r="J1117" s="259"/>
    </row>
    <row r="1118" spans="1:10">
      <c r="A1118" s="259"/>
      <c r="B1118" s="259"/>
      <c r="C1118" s="259"/>
      <c r="D1118" s="259"/>
      <c r="E1118" s="259"/>
      <c r="F1118" s="270"/>
      <c r="G1118" s="259"/>
      <c r="H1118" s="259"/>
      <c r="I1118" s="259"/>
      <c r="J1118" s="259"/>
    </row>
    <row r="1119" spans="1:10">
      <c r="A1119" s="259"/>
      <c r="B1119" s="259"/>
      <c r="C1119" s="259"/>
      <c r="D1119" s="259"/>
      <c r="E1119" s="259"/>
      <c r="F1119" s="270"/>
      <c r="G1119" s="259"/>
      <c r="H1119" s="259"/>
      <c r="I1119" s="259"/>
      <c r="J1119" s="259"/>
    </row>
    <row r="1120" spans="1:10">
      <c r="A1120" s="259"/>
      <c r="B1120" s="259"/>
      <c r="C1120" s="259"/>
      <c r="D1120" s="259"/>
      <c r="E1120" s="259"/>
      <c r="F1120" s="270"/>
      <c r="G1120" s="259"/>
      <c r="H1120" s="259"/>
      <c r="I1120" s="259"/>
      <c r="J1120" s="259"/>
    </row>
    <row r="1121" spans="1:10">
      <c r="A1121" s="259"/>
      <c r="B1121" s="259"/>
      <c r="C1121" s="259"/>
      <c r="D1121" s="259"/>
      <c r="E1121" s="259"/>
      <c r="F1121" s="270"/>
      <c r="G1121" s="259"/>
      <c r="H1121" s="259"/>
      <c r="I1121" s="259"/>
      <c r="J1121" s="259"/>
    </row>
    <row r="1122" spans="1:10">
      <c r="A1122" s="259"/>
      <c r="B1122" s="259"/>
      <c r="C1122" s="259"/>
      <c r="D1122" s="259"/>
      <c r="E1122" s="259"/>
      <c r="F1122" s="270"/>
      <c r="G1122" s="259"/>
      <c r="H1122" s="259"/>
      <c r="I1122" s="259"/>
      <c r="J1122" s="259"/>
    </row>
    <row r="1123" spans="1:10">
      <c r="A1123" s="259"/>
      <c r="B1123" s="259"/>
      <c r="C1123" s="259"/>
      <c r="D1123" s="259"/>
      <c r="E1123" s="259"/>
      <c r="F1123" s="270"/>
      <c r="G1123" s="259"/>
      <c r="H1123" s="259"/>
      <c r="I1123" s="259"/>
      <c r="J1123" s="259"/>
    </row>
    <row r="1124" spans="1:10">
      <c r="A1124" s="259"/>
      <c r="B1124" s="259"/>
      <c r="C1124" s="259"/>
      <c r="D1124" s="259"/>
      <c r="E1124" s="259"/>
      <c r="F1124" s="270"/>
      <c r="G1124" s="259"/>
      <c r="H1124" s="259"/>
      <c r="I1124" s="259"/>
      <c r="J1124" s="259"/>
    </row>
    <row r="1125" spans="1:10">
      <c r="A1125" s="259"/>
      <c r="B1125" s="259"/>
      <c r="C1125" s="259"/>
      <c r="D1125" s="259"/>
      <c r="E1125" s="259"/>
      <c r="F1125" s="270"/>
      <c r="G1125" s="259"/>
      <c r="H1125" s="259"/>
      <c r="I1125" s="259"/>
      <c r="J1125" s="259"/>
    </row>
    <row r="1126" spans="1:10">
      <c r="A1126" s="259"/>
      <c r="B1126" s="259"/>
      <c r="C1126" s="259"/>
      <c r="D1126" s="259"/>
      <c r="E1126" s="259"/>
      <c r="F1126" s="270"/>
      <c r="G1126" s="259"/>
      <c r="H1126" s="259"/>
      <c r="I1126" s="259"/>
      <c r="J1126" s="259"/>
    </row>
    <row r="1127" spans="1:10">
      <c r="A1127" s="259"/>
      <c r="B1127" s="259"/>
      <c r="C1127" s="259"/>
      <c r="D1127" s="259"/>
      <c r="E1127" s="259"/>
      <c r="F1127" s="270"/>
      <c r="G1127" s="259"/>
      <c r="H1127" s="259"/>
      <c r="I1127" s="259"/>
      <c r="J1127" s="259"/>
    </row>
    <row r="1128" spans="1:10">
      <c r="A1128" s="259"/>
      <c r="B1128" s="259"/>
      <c r="C1128" s="259"/>
      <c r="D1128" s="259"/>
      <c r="E1128" s="259"/>
      <c r="F1128" s="270"/>
      <c r="G1128" s="259"/>
      <c r="H1128" s="259"/>
      <c r="I1128" s="259"/>
      <c r="J1128" s="259"/>
    </row>
    <row r="1129" spans="1:10">
      <c r="A1129" s="259"/>
      <c r="B1129" s="259"/>
      <c r="C1129" s="259"/>
      <c r="D1129" s="259"/>
      <c r="E1129" s="259"/>
      <c r="F1129" s="270"/>
      <c r="G1129" s="259"/>
      <c r="H1129" s="259"/>
      <c r="I1129" s="259"/>
      <c r="J1129" s="259"/>
    </row>
    <row r="1130" spans="1:10">
      <c r="A1130" s="259"/>
      <c r="B1130" s="259"/>
      <c r="C1130" s="259"/>
      <c r="D1130" s="259"/>
      <c r="E1130" s="259"/>
      <c r="F1130" s="270"/>
      <c r="G1130" s="259"/>
      <c r="H1130" s="259"/>
      <c r="I1130" s="259"/>
      <c r="J1130" s="259"/>
    </row>
    <row r="1131" spans="1:10">
      <c r="A1131" s="259"/>
      <c r="B1131" s="259"/>
      <c r="C1131" s="259"/>
      <c r="D1131" s="259"/>
      <c r="E1131" s="259"/>
      <c r="F1131" s="270"/>
      <c r="G1131" s="259"/>
      <c r="H1131" s="259"/>
      <c r="I1131" s="259"/>
      <c r="J1131" s="259"/>
    </row>
    <row r="1132" spans="1:10">
      <c r="A1132" s="259"/>
      <c r="B1132" s="259"/>
      <c r="C1132" s="259"/>
      <c r="D1132" s="259"/>
      <c r="E1132" s="259"/>
      <c r="F1132" s="270"/>
      <c r="G1132" s="259"/>
      <c r="H1132" s="259"/>
      <c r="I1132" s="259"/>
      <c r="J1132" s="259"/>
    </row>
    <row r="1133" spans="1:10">
      <c r="A1133" s="259"/>
      <c r="B1133" s="259"/>
      <c r="C1133" s="259"/>
      <c r="D1133" s="259"/>
      <c r="E1133" s="259"/>
      <c r="F1133" s="270"/>
      <c r="G1133" s="259"/>
      <c r="H1133" s="259"/>
      <c r="I1133" s="259"/>
      <c r="J1133" s="259"/>
    </row>
    <row r="1134" spans="1:10">
      <c r="A1134" s="259"/>
      <c r="B1134" s="259"/>
      <c r="C1134" s="259"/>
      <c r="D1134" s="259"/>
      <c r="E1134" s="259"/>
      <c r="F1134" s="270"/>
      <c r="G1134" s="259"/>
      <c r="H1134" s="259"/>
      <c r="I1134" s="259"/>
      <c r="J1134" s="259"/>
    </row>
    <row r="1135" spans="1:10">
      <c r="A1135" s="259"/>
      <c r="B1135" s="259"/>
      <c r="C1135" s="259"/>
      <c r="D1135" s="259"/>
      <c r="E1135" s="259"/>
      <c r="F1135" s="270"/>
      <c r="G1135" s="259"/>
      <c r="H1135" s="259"/>
      <c r="I1135" s="259"/>
      <c r="J1135" s="259"/>
    </row>
    <row r="1136" spans="1:10">
      <c r="A1136" s="259"/>
      <c r="B1136" s="259"/>
      <c r="C1136" s="259"/>
      <c r="D1136" s="259"/>
      <c r="E1136" s="259"/>
      <c r="F1136" s="270"/>
      <c r="G1136" s="259"/>
      <c r="H1136" s="259"/>
      <c r="I1136" s="259"/>
      <c r="J1136" s="259"/>
    </row>
    <row r="1137" spans="1:10">
      <c r="A1137" s="259"/>
      <c r="B1137" s="259"/>
      <c r="C1137" s="259"/>
      <c r="D1137" s="259"/>
      <c r="E1137" s="259"/>
      <c r="F1137" s="270"/>
      <c r="G1137" s="259"/>
      <c r="H1137" s="259"/>
      <c r="I1137" s="259"/>
      <c r="J1137" s="259"/>
    </row>
    <row r="1138" spans="1:10">
      <c r="A1138" s="259"/>
      <c r="B1138" s="259"/>
      <c r="C1138" s="259"/>
      <c r="D1138" s="259"/>
      <c r="E1138" s="259"/>
      <c r="F1138" s="270"/>
      <c r="G1138" s="259"/>
      <c r="H1138" s="259"/>
      <c r="I1138" s="259"/>
      <c r="J1138" s="259"/>
    </row>
    <row r="1139" spans="1:10">
      <c r="A1139" s="259"/>
      <c r="B1139" s="259"/>
      <c r="C1139" s="259"/>
      <c r="D1139" s="259"/>
      <c r="E1139" s="259"/>
      <c r="F1139" s="270"/>
      <c r="G1139" s="259"/>
      <c r="H1139" s="259"/>
      <c r="I1139" s="259"/>
      <c r="J1139" s="259"/>
    </row>
    <row r="1140" spans="1:10">
      <c r="A1140" s="259"/>
      <c r="B1140" s="259"/>
      <c r="C1140" s="259"/>
      <c r="D1140" s="259"/>
      <c r="E1140" s="259"/>
      <c r="F1140" s="270"/>
      <c r="G1140" s="259"/>
      <c r="H1140" s="259"/>
      <c r="I1140" s="259"/>
      <c r="J1140" s="259"/>
    </row>
    <row r="1141" spans="1:10">
      <c r="A1141" s="259"/>
      <c r="B1141" s="259"/>
      <c r="C1141" s="259"/>
      <c r="D1141" s="259"/>
      <c r="E1141" s="259"/>
      <c r="F1141" s="270"/>
      <c r="G1141" s="259"/>
      <c r="H1141" s="259"/>
      <c r="I1141" s="259"/>
      <c r="J1141" s="259"/>
    </row>
    <row r="1142" spans="1:10">
      <c r="A1142" s="259"/>
      <c r="B1142" s="259"/>
      <c r="C1142" s="259"/>
      <c r="D1142" s="259"/>
      <c r="E1142" s="259"/>
      <c r="F1142" s="270"/>
      <c r="G1142" s="259"/>
      <c r="H1142" s="259"/>
      <c r="I1142" s="259"/>
      <c r="J1142" s="259"/>
    </row>
    <row r="1143" spans="1:10">
      <c r="A1143" s="259"/>
      <c r="B1143" s="259"/>
      <c r="C1143" s="259"/>
      <c r="D1143" s="259"/>
      <c r="E1143" s="259"/>
      <c r="F1143" s="270"/>
      <c r="G1143" s="259"/>
      <c r="H1143" s="259"/>
      <c r="I1143" s="259"/>
      <c r="J1143" s="259"/>
    </row>
    <row r="1144" spans="1:10">
      <c r="A1144" s="259"/>
      <c r="B1144" s="259"/>
      <c r="C1144" s="259"/>
      <c r="D1144" s="259"/>
      <c r="E1144" s="259"/>
      <c r="F1144" s="270"/>
      <c r="G1144" s="259"/>
      <c r="H1144" s="259"/>
      <c r="I1144" s="259"/>
      <c r="J1144" s="259"/>
    </row>
    <row r="1145" spans="1:10">
      <c r="A1145" s="259"/>
      <c r="B1145" s="259"/>
      <c r="C1145" s="259"/>
      <c r="D1145" s="259"/>
      <c r="E1145" s="259"/>
      <c r="F1145" s="270"/>
      <c r="G1145" s="259"/>
      <c r="H1145" s="259"/>
      <c r="I1145" s="259"/>
      <c r="J1145" s="259"/>
    </row>
    <row r="1146" spans="1:10">
      <c r="A1146" s="259"/>
      <c r="B1146" s="259"/>
      <c r="C1146" s="259"/>
      <c r="D1146" s="259"/>
      <c r="E1146" s="259"/>
      <c r="F1146" s="270"/>
      <c r="G1146" s="259"/>
      <c r="H1146" s="259"/>
      <c r="I1146" s="259"/>
      <c r="J1146" s="259"/>
    </row>
    <row r="1147" spans="1:10">
      <c r="A1147" s="259"/>
      <c r="B1147" s="259"/>
      <c r="C1147" s="259"/>
      <c r="D1147" s="259"/>
      <c r="E1147" s="259"/>
      <c r="F1147" s="270"/>
      <c r="G1147" s="259"/>
      <c r="H1147" s="259"/>
      <c r="I1147" s="259"/>
      <c r="J1147" s="259"/>
    </row>
    <row r="1148" spans="1:10">
      <c r="A1148" s="259"/>
      <c r="B1148" s="259"/>
      <c r="C1148" s="259"/>
      <c r="D1148" s="259"/>
      <c r="E1148" s="259"/>
      <c r="F1148" s="270"/>
      <c r="G1148" s="259"/>
      <c r="H1148" s="259"/>
      <c r="I1148" s="259"/>
      <c r="J1148" s="259"/>
    </row>
    <row r="1149" spans="1:10">
      <c r="A1149" s="259"/>
      <c r="B1149" s="259"/>
      <c r="C1149" s="259"/>
      <c r="D1149" s="259"/>
      <c r="E1149" s="259"/>
      <c r="F1149" s="270"/>
      <c r="G1149" s="259"/>
      <c r="H1149" s="259"/>
      <c r="I1149" s="259"/>
      <c r="J1149" s="259"/>
    </row>
    <row r="1150" spans="1:10">
      <c r="A1150" s="259"/>
      <c r="B1150" s="259"/>
      <c r="C1150" s="259"/>
      <c r="D1150" s="259"/>
      <c r="E1150" s="259"/>
      <c r="F1150" s="270"/>
      <c r="G1150" s="259"/>
      <c r="H1150" s="259"/>
      <c r="I1150" s="259"/>
      <c r="J1150" s="259"/>
    </row>
    <row r="1151" spans="1:10">
      <c r="A1151" s="259"/>
      <c r="B1151" s="259"/>
      <c r="C1151" s="259"/>
      <c r="D1151" s="259"/>
      <c r="E1151" s="259"/>
      <c r="F1151" s="270"/>
      <c r="G1151" s="259"/>
      <c r="H1151" s="259"/>
      <c r="I1151" s="259"/>
      <c r="J1151" s="259"/>
    </row>
    <row r="1152" spans="1:10">
      <c r="A1152" s="259"/>
      <c r="B1152" s="259"/>
      <c r="C1152" s="259"/>
      <c r="D1152" s="259"/>
      <c r="E1152" s="259"/>
      <c r="F1152" s="270"/>
      <c r="G1152" s="259"/>
      <c r="H1152" s="259"/>
      <c r="I1152" s="259"/>
      <c r="J1152" s="259"/>
    </row>
    <row r="1153" spans="1:10">
      <c r="A1153" s="259"/>
      <c r="B1153" s="259"/>
      <c r="C1153" s="259"/>
      <c r="D1153" s="259"/>
      <c r="E1153" s="259"/>
      <c r="F1153" s="270"/>
      <c r="G1153" s="259"/>
      <c r="H1153" s="259"/>
      <c r="I1153" s="259"/>
      <c r="J1153" s="259"/>
    </row>
    <row r="1154" spans="1:10">
      <c r="A1154" s="259"/>
      <c r="B1154" s="259"/>
      <c r="C1154" s="259"/>
      <c r="D1154" s="259"/>
      <c r="E1154" s="259"/>
      <c r="F1154" s="270"/>
      <c r="G1154" s="259"/>
      <c r="H1154" s="259"/>
      <c r="I1154" s="259"/>
      <c r="J1154" s="259"/>
    </row>
    <row r="1155" spans="1:10">
      <c r="A1155" s="259"/>
      <c r="B1155" s="259"/>
      <c r="C1155" s="259"/>
      <c r="D1155" s="259"/>
      <c r="E1155" s="259"/>
      <c r="F1155" s="270"/>
      <c r="G1155" s="259"/>
      <c r="H1155" s="259"/>
      <c r="I1155" s="259"/>
      <c r="J1155" s="259"/>
    </row>
    <row r="1156" spans="1:10">
      <c r="A1156" s="259"/>
      <c r="B1156" s="259"/>
      <c r="C1156" s="259"/>
      <c r="D1156" s="259"/>
      <c r="E1156" s="259"/>
      <c r="F1156" s="270"/>
      <c r="G1156" s="259"/>
      <c r="H1156" s="259"/>
      <c r="I1156" s="259"/>
      <c r="J1156" s="259"/>
    </row>
    <row r="1157" spans="1:10">
      <c r="A1157" s="259"/>
      <c r="B1157" s="259"/>
      <c r="C1157" s="259"/>
      <c r="D1157" s="259"/>
      <c r="E1157" s="259"/>
      <c r="F1157" s="270"/>
      <c r="G1157" s="259"/>
      <c r="H1157" s="259"/>
      <c r="I1157" s="259"/>
      <c r="J1157" s="259"/>
    </row>
    <row r="1158" spans="1:10">
      <c r="A1158" s="259"/>
      <c r="B1158" s="259"/>
      <c r="C1158" s="259"/>
      <c r="D1158" s="259"/>
      <c r="E1158" s="259"/>
      <c r="F1158" s="270"/>
      <c r="G1158" s="259"/>
      <c r="H1158" s="259"/>
      <c r="I1158" s="259"/>
      <c r="J1158" s="259"/>
    </row>
    <row r="1159" spans="1:10">
      <c r="A1159" s="259"/>
      <c r="B1159" s="259"/>
      <c r="C1159" s="259"/>
      <c r="D1159" s="259"/>
      <c r="E1159" s="259"/>
      <c r="F1159" s="270"/>
      <c r="G1159" s="259"/>
      <c r="H1159" s="259"/>
      <c r="I1159" s="259"/>
      <c r="J1159" s="259"/>
    </row>
    <row r="1160" spans="1:10">
      <c r="A1160" s="259"/>
      <c r="B1160" s="259"/>
      <c r="C1160" s="259"/>
      <c r="D1160" s="259"/>
      <c r="E1160" s="259"/>
      <c r="F1160" s="270"/>
      <c r="G1160" s="259"/>
      <c r="H1160" s="259"/>
      <c r="I1160" s="259"/>
      <c r="J1160" s="259"/>
    </row>
    <row r="1161" spans="1:10">
      <c r="A1161" s="259"/>
      <c r="B1161" s="259"/>
      <c r="C1161" s="259"/>
      <c r="D1161" s="259"/>
      <c r="E1161" s="259"/>
      <c r="F1161" s="270"/>
      <c r="G1161" s="259"/>
      <c r="H1161" s="259"/>
      <c r="I1161" s="259"/>
      <c r="J1161" s="259"/>
    </row>
    <row r="1162" spans="1:10">
      <c r="A1162" s="259"/>
      <c r="B1162" s="259"/>
      <c r="C1162" s="259"/>
      <c r="D1162" s="259"/>
      <c r="E1162" s="259"/>
      <c r="F1162" s="270"/>
      <c r="G1162" s="259"/>
      <c r="H1162" s="259"/>
      <c r="I1162" s="259"/>
      <c r="J1162" s="259"/>
    </row>
    <row r="1163" spans="1:10">
      <c r="A1163" s="259"/>
      <c r="B1163" s="259"/>
      <c r="C1163" s="259"/>
      <c r="D1163" s="259"/>
      <c r="E1163" s="259"/>
      <c r="F1163" s="270"/>
      <c r="G1163" s="259"/>
      <c r="H1163" s="259"/>
      <c r="I1163" s="259"/>
      <c r="J1163" s="259"/>
    </row>
    <row r="1164" spans="1:10">
      <c r="A1164" s="259"/>
      <c r="B1164" s="259"/>
      <c r="C1164" s="259"/>
      <c r="D1164" s="259"/>
      <c r="E1164" s="259"/>
      <c r="F1164" s="270"/>
      <c r="G1164" s="259"/>
      <c r="H1164" s="259"/>
      <c r="I1164" s="259"/>
      <c r="J1164" s="259"/>
    </row>
    <row r="1165" spans="1:10">
      <c r="A1165" s="259"/>
      <c r="B1165" s="259"/>
      <c r="C1165" s="259"/>
      <c r="D1165" s="259"/>
      <c r="E1165" s="259"/>
      <c r="F1165" s="270"/>
      <c r="G1165" s="259"/>
      <c r="H1165" s="259"/>
      <c r="I1165" s="259"/>
      <c r="J1165" s="259"/>
    </row>
    <row r="1166" spans="1:10">
      <c r="A1166" s="259"/>
      <c r="B1166" s="259"/>
      <c r="C1166" s="259"/>
      <c r="D1166" s="259"/>
      <c r="E1166" s="259"/>
      <c r="F1166" s="270"/>
      <c r="G1166" s="259"/>
      <c r="H1166" s="259"/>
      <c r="I1166" s="259"/>
      <c r="J1166" s="259"/>
    </row>
    <row r="1167" spans="1:10">
      <c r="A1167" s="259"/>
      <c r="B1167" s="259"/>
      <c r="C1167" s="259"/>
      <c r="D1167" s="259"/>
      <c r="E1167" s="259"/>
      <c r="F1167" s="270"/>
      <c r="G1167" s="259"/>
      <c r="H1167" s="259"/>
      <c r="I1167" s="259"/>
      <c r="J1167" s="259"/>
    </row>
    <row r="1168" spans="1:10">
      <c r="A1168" s="259"/>
      <c r="B1168" s="259"/>
      <c r="C1168" s="259"/>
      <c r="D1168" s="259"/>
      <c r="E1168" s="259"/>
      <c r="F1168" s="270"/>
      <c r="G1168" s="259"/>
      <c r="H1168" s="259"/>
      <c r="I1168" s="259"/>
      <c r="J1168" s="259"/>
    </row>
    <row r="1169" spans="1:10">
      <c r="A1169" s="259"/>
      <c r="B1169" s="259"/>
      <c r="C1169" s="259"/>
      <c r="D1169" s="259"/>
      <c r="E1169" s="259"/>
      <c r="F1169" s="270"/>
      <c r="G1169" s="259"/>
      <c r="H1169" s="259"/>
      <c r="I1169" s="259"/>
      <c r="J1169" s="259"/>
    </row>
    <row r="1170" spans="1:10">
      <c r="A1170" s="259"/>
      <c r="B1170" s="259"/>
      <c r="C1170" s="259"/>
      <c r="D1170" s="259"/>
      <c r="E1170" s="259"/>
      <c r="F1170" s="270"/>
      <c r="G1170" s="259"/>
      <c r="H1170" s="259"/>
      <c r="I1170" s="259"/>
      <c r="J1170" s="259"/>
    </row>
    <row r="1171" spans="1:10">
      <c r="A1171" s="259"/>
      <c r="B1171" s="259"/>
      <c r="C1171" s="259"/>
      <c r="D1171" s="259"/>
      <c r="E1171" s="259"/>
      <c r="F1171" s="270"/>
      <c r="G1171" s="259"/>
      <c r="H1171" s="259"/>
      <c r="I1171" s="259"/>
      <c r="J1171" s="259"/>
    </row>
    <row r="1172" spans="1:10">
      <c r="A1172" s="259"/>
      <c r="B1172" s="259"/>
      <c r="C1172" s="259"/>
      <c r="D1172" s="259"/>
      <c r="E1172" s="259"/>
      <c r="F1172" s="270"/>
      <c r="G1172" s="259"/>
      <c r="H1172" s="259"/>
      <c r="I1172" s="259"/>
      <c r="J1172" s="259"/>
    </row>
    <row r="1173" spans="1:10">
      <c r="A1173" s="259"/>
      <c r="B1173" s="259"/>
      <c r="C1173" s="259"/>
      <c r="D1173" s="259"/>
      <c r="E1173" s="259"/>
      <c r="F1173" s="270"/>
      <c r="G1173" s="259"/>
      <c r="H1173" s="259"/>
      <c r="I1173" s="259"/>
      <c r="J1173" s="259"/>
    </row>
    <row r="1174" spans="1:10">
      <c r="A1174" s="259"/>
      <c r="B1174" s="259"/>
      <c r="C1174" s="259"/>
      <c r="D1174" s="259"/>
      <c r="E1174" s="259"/>
      <c r="F1174" s="270"/>
      <c r="G1174" s="259"/>
      <c r="H1174" s="259"/>
      <c r="I1174" s="259"/>
      <c r="J1174" s="259"/>
    </row>
    <row r="1175" spans="1:10">
      <c r="A1175" s="259"/>
      <c r="B1175" s="259"/>
      <c r="C1175" s="259"/>
      <c r="D1175" s="259"/>
      <c r="E1175" s="259"/>
      <c r="F1175" s="270"/>
      <c r="G1175" s="259"/>
      <c r="H1175" s="259"/>
      <c r="I1175" s="259"/>
      <c r="J1175" s="259"/>
    </row>
    <row r="1176" spans="1:10">
      <c r="A1176" s="259"/>
      <c r="B1176" s="259"/>
      <c r="C1176" s="259"/>
      <c r="D1176" s="259"/>
      <c r="E1176" s="259"/>
      <c r="F1176" s="270"/>
      <c r="G1176" s="259"/>
      <c r="H1176" s="259"/>
      <c r="I1176" s="259"/>
      <c r="J1176" s="259"/>
    </row>
    <row r="1177" spans="1:10">
      <c r="A1177" s="259"/>
      <c r="B1177" s="259"/>
      <c r="C1177" s="259"/>
      <c r="D1177" s="259"/>
      <c r="E1177" s="259"/>
      <c r="F1177" s="270"/>
      <c r="G1177" s="259"/>
      <c r="H1177" s="259"/>
      <c r="I1177" s="259"/>
      <c r="J1177" s="259"/>
    </row>
    <row r="1178" spans="1:10">
      <c r="A1178" s="259"/>
      <c r="B1178" s="259"/>
      <c r="C1178" s="259"/>
      <c r="D1178" s="259"/>
      <c r="E1178" s="259"/>
      <c r="F1178" s="270"/>
      <c r="G1178" s="259"/>
      <c r="H1178" s="259"/>
      <c r="I1178" s="259"/>
      <c r="J1178" s="259"/>
    </row>
    <row r="1179" spans="1:10">
      <c r="A1179" s="259"/>
      <c r="B1179" s="259"/>
      <c r="C1179" s="259"/>
      <c r="D1179" s="259"/>
      <c r="E1179" s="259"/>
      <c r="F1179" s="270"/>
      <c r="G1179" s="259"/>
      <c r="H1179" s="259"/>
      <c r="I1179" s="259"/>
      <c r="J1179" s="259"/>
    </row>
    <row r="1180" spans="1:10">
      <c r="A1180" s="259"/>
      <c r="B1180" s="259"/>
      <c r="C1180" s="259"/>
      <c r="D1180" s="259"/>
      <c r="E1180" s="259"/>
      <c r="F1180" s="270"/>
      <c r="G1180" s="259"/>
      <c r="H1180" s="259"/>
      <c r="I1180" s="259"/>
      <c r="J1180" s="259"/>
    </row>
    <row r="1181" spans="1:10">
      <c r="A1181" s="259"/>
      <c r="B1181" s="259"/>
      <c r="C1181" s="259"/>
      <c r="D1181" s="259"/>
      <c r="E1181" s="259"/>
      <c r="F1181" s="270"/>
      <c r="G1181" s="259"/>
      <c r="H1181" s="259"/>
      <c r="I1181" s="259"/>
      <c r="J1181" s="259"/>
    </row>
    <row r="1182" spans="1:10">
      <c r="A1182" s="259"/>
      <c r="B1182" s="259"/>
      <c r="C1182" s="259"/>
      <c r="D1182" s="259"/>
      <c r="E1182" s="259"/>
      <c r="F1182" s="270"/>
      <c r="G1182" s="259"/>
      <c r="H1182" s="259"/>
      <c r="I1182" s="259"/>
      <c r="J1182" s="259"/>
    </row>
    <row r="1183" spans="1:10">
      <c r="A1183" s="259"/>
      <c r="B1183" s="259"/>
      <c r="C1183" s="259"/>
      <c r="D1183" s="259"/>
      <c r="E1183" s="259"/>
      <c r="F1183" s="270"/>
      <c r="G1183" s="259"/>
      <c r="H1183" s="259"/>
      <c r="I1183" s="259"/>
      <c r="J1183" s="259"/>
    </row>
    <row r="1184" spans="1:10">
      <c r="A1184" s="259"/>
      <c r="B1184" s="259"/>
      <c r="C1184" s="259"/>
      <c r="D1184" s="259"/>
      <c r="E1184" s="259"/>
      <c r="F1184" s="270"/>
      <c r="G1184" s="259"/>
      <c r="H1184" s="259"/>
      <c r="I1184" s="259"/>
      <c r="J1184" s="259"/>
    </row>
    <row r="1185" spans="1:10">
      <c r="A1185" s="259"/>
      <c r="B1185" s="259"/>
      <c r="C1185" s="259"/>
      <c r="D1185" s="259"/>
      <c r="E1185" s="259"/>
      <c r="F1185" s="270"/>
      <c r="G1185" s="259"/>
      <c r="H1185" s="259"/>
      <c r="I1185" s="259"/>
      <c r="J1185" s="259"/>
    </row>
    <row r="1186" spans="1:10">
      <c r="A1186" s="259"/>
      <c r="B1186" s="259"/>
      <c r="C1186" s="259"/>
      <c r="D1186" s="259"/>
      <c r="E1186" s="259"/>
      <c r="F1186" s="270"/>
      <c r="G1186" s="259"/>
      <c r="H1186" s="259"/>
      <c r="I1186" s="259"/>
      <c r="J1186" s="259"/>
    </row>
    <row r="1187" spans="1:10">
      <c r="A1187" s="259"/>
      <c r="B1187" s="259"/>
      <c r="C1187" s="259"/>
      <c r="D1187" s="259"/>
      <c r="E1187" s="259"/>
      <c r="F1187" s="270"/>
      <c r="G1187" s="259"/>
      <c r="H1187" s="259"/>
      <c r="I1187" s="259"/>
      <c r="J1187" s="259"/>
    </row>
    <row r="1188" spans="1:10">
      <c r="A1188" s="259"/>
      <c r="B1188" s="259"/>
      <c r="C1188" s="259"/>
      <c r="D1188" s="259"/>
      <c r="E1188" s="259"/>
      <c r="F1188" s="270"/>
      <c r="G1188" s="259"/>
      <c r="H1188" s="259"/>
      <c r="I1188" s="259"/>
      <c r="J1188" s="259"/>
    </row>
    <row r="1189" spans="1:10">
      <c r="A1189" s="259"/>
      <c r="B1189" s="259"/>
      <c r="C1189" s="259"/>
      <c r="D1189" s="259"/>
      <c r="E1189" s="259"/>
      <c r="F1189" s="270"/>
      <c r="G1189" s="259"/>
      <c r="H1189" s="259"/>
      <c r="I1189" s="259"/>
      <c r="J1189" s="259"/>
    </row>
    <row r="1190" spans="1:10">
      <c r="A1190" s="259"/>
      <c r="B1190" s="259"/>
      <c r="C1190" s="259"/>
      <c r="D1190" s="259"/>
      <c r="E1190" s="259"/>
      <c r="F1190" s="270"/>
      <c r="G1190" s="259"/>
      <c r="H1190" s="259"/>
      <c r="I1190" s="259"/>
      <c r="J1190" s="259"/>
    </row>
    <row r="1191" spans="1:10">
      <c r="A1191" s="259"/>
      <c r="B1191" s="259"/>
      <c r="C1191" s="259"/>
      <c r="D1191" s="259"/>
      <c r="E1191" s="259"/>
      <c r="F1191" s="270"/>
      <c r="G1191" s="259"/>
      <c r="H1191" s="259"/>
      <c r="I1191" s="259"/>
      <c r="J1191" s="259"/>
    </row>
    <row r="1192" spans="1:10">
      <c r="A1192" s="259"/>
      <c r="B1192" s="259"/>
      <c r="C1192" s="259"/>
      <c r="D1192" s="259"/>
      <c r="E1192" s="259"/>
      <c r="F1192" s="270"/>
      <c r="G1192" s="259"/>
      <c r="H1192" s="259"/>
      <c r="I1192" s="259"/>
      <c r="J1192" s="259"/>
    </row>
    <row r="1193" spans="1:10">
      <c r="A1193" s="259"/>
      <c r="B1193" s="259"/>
      <c r="C1193" s="259"/>
      <c r="D1193" s="259"/>
      <c r="E1193" s="259"/>
      <c r="F1193" s="270"/>
      <c r="G1193" s="259"/>
      <c r="H1193" s="259"/>
      <c r="I1193" s="259"/>
      <c r="J1193" s="259"/>
    </row>
    <row r="1194" spans="1:10">
      <c r="A1194" s="259"/>
      <c r="B1194" s="259"/>
      <c r="C1194" s="259"/>
      <c r="D1194" s="259"/>
      <c r="E1194" s="259"/>
      <c r="F1194" s="270"/>
      <c r="G1194" s="259"/>
      <c r="H1194" s="259"/>
      <c r="I1194" s="259"/>
      <c r="J1194" s="259"/>
    </row>
    <row r="1195" spans="1:10">
      <c r="A1195" s="259"/>
      <c r="B1195" s="259"/>
      <c r="C1195" s="259"/>
      <c r="D1195" s="259"/>
      <c r="E1195" s="259"/>
      <c r="F1195" s="270"/>
      <c r="G1195" s="259"/>
      <c r="H1195" s="259"/>
      <c r="I1195" s="259"/>
      <c r="J1195" s="259"/>
    </row>
    <row r="1196" spans="1:10">
      <c r="A1196" s="259"/>
      <c r="B1196" s="259"/>
      <c r="C1196" s="259"/>
      <c r="D1196" s="259"/>
      <c r="E1196" s="259"/>
      <c r="F1196" s="270"/>
      <c r="G1196" s="259"/>
      <c r="H1196" s="259"/>
      <c r="I1196" s="259"/>
      <c r="J1196" s="259"/>
    </row>
    <row r="1197" spans="1:10">
      <c r="A1197" s="259"/>
      <c r="B1197" s="259"/>
      <c r="C1197" s="259"/>
      <c r="D1197" s="259"/>
      <c r="E1197" s="259"/>
      <c r="F1197" s="270"/>
      <c r="G1197" s="259"/>
      <c r="H1197" s="259"/>
      <c r="I1197" s="259"/>
      <c r="J1197" s="259"/>
    </row>
    <row r="1198" spans="1:10">
      <c r="A1198" s="259"/>
      <c r="B1198" s="259"/>
      <c r="C1198" s="259"/>
      <c r="D1198" s="259"/>
      <c r="E1198" s="259"/>
      <c r="F1198" s="270"/>
      <c r="G1198" s="259"/>
      <c r="H1198" s="259"/>
      <c r="I1198" s="259"/>
      <c r="J1198" s="259"/>
    </row>
    <row r="1199" spans="1:10">
      <c r="A1199" s="259"/>
      <c r="B1199" s="259"/>
      <c r="C1199" s="259"/>
      <c r="D1199" s="259"/>
      <c r="E1199" s="259"/>
      <c r="F1199" s="270"/>
      <c r="G1199" s="259"/>
      <c r="H1199" s="259"/>
      <c r="I1199" s="259"/>
      <c r="J1199" s="259"/>
    </row>
    <row r="1200" spans="1:10">
      <c r="A1200" s="259"/>
      <c r="B1200" s="259"/>
      <c r="C1200" s="259"/>
      <c r="D1200" s="259"/>
      <c r="E1200" s="259"/>
      <c r="F1200" s="270"/>
      <c r="G1200" s="259"/>
      <c r="H1200" s="259"/>
      <c r="I1200" s="259"/>
      <c r="J1200" s="259"/>
    </row>
    <row r="1201" spans="1:10">
      <c r="A1201" s="259"/>
      <c r="B1201" s="259"/>
      <c r="C1201" s="259"/>
      <c r="D1201" s="259"/>
      <c r="E1201" s="259"/>
      <c r="F1201" s="270"/>
      <c r="G1201" s="259"/>
      <c r="H1201" s="259"/>
      <c r="I1201" s="259"/>
      <c r="J1201" s="259"/>
    </row>
    <row r="1202" spans="1:10">
      <c r="A1202" s="259"/>
      <c r="B1202" s="259"/>
      <c r="C1202" s="259"/>
      <c r="D1202" s="259"/>
      <c r="E1202" s="259"/>
      <c r="F1202" s="270"/>
      <c r="G1202" s="259"/>
      <c r="H1202" s="259"/>
      <c r="I1202" s="259"/>
      <c r="J1202" s="259"/>
    </row>
    <row r="1203" spans="1:10">
      <c r="A1203" s="259"/>
      <c r="B1203" s="259"/>
      <c r="C1203" s="259"/>
      <c r="D1203" s="259"/>
      <c r="E1203" s="259"/>
      <c r="F1203" s="270"/>
      <c r="G1203" s="259"/>
      <c r="H1203" s="259"/>
      <c r="I1203" s="259"/>
      <c r="J1203" s="259"/>
    </row>
    <row r="1204" spans="1:10">
      <c r="A1204" s="259"/>
      <c r="B1204" s="259"/>
      <c r="C1204" s="259"/>
      <c r="D1204" s="259"/>
      <c r="E1204" s="259"/>
      <c r="F1204" s="270"/>
      <c r="G1204" s="259"/>
      <c r="H1204" s="259"/>
      <c r="I1204" s="259"/>
      <c r="J1204" s="259"/>
    </row>
    <row r="1205" spans="1:10">
      <c r="A1205" s="259"/>
      <c r="B1205" s="259"/>
      <c r="C1205" s="259"/>
      <c r="D1205" s="259"/>
      <c r="E1205" s="259"/>
      <c r="F1205" s="270"/>
      <c r="G1205" s="259"/>
      <c r="H1205" s="259"/>
      <c r="I1205" s="259"/>
      <c r="J1205" s="259"/>
    </row>
    <row r="1206" spans="1:10">
      <c r="A1206" s="259"/>
      <c r="B1206" s="259"/>
      <c r="C1206" s="259"/>
      <c r="D1206" s="259"/>
      <c r="E1206" s="259"/>
      <c r="F1206" s="270"/>
      <c r="G1206" s="259"/>
      <c r="H1206" s="259"/>
      <c r="I1206" s="259"/>
      <c r="J1206" s="259"/>
    </row>
    <row r="1207" spans="1:10">
      <c r="A1207" s="259"/>
      <c r="B1207" s="259"/>
      <c r="C1207" s="259"/>
      <c r="D1207" s="259"/>
      <c r="E1207" s="259"/>
      <c r="F1207" s="270"/>
      <c r="G1207" s="259"/>
      <c r="H1207" s="259"/>
      <c r="I1207" s="259"/>
      <c r="J1207" s="259"/>
    </row>
    <row r="1208" spans="1:10">
      <c r="A1208" s="259"/>
      <c r="B1208" s="259"/>
      <c r="C1208" s="259"/>
      <c r="D1208" s="259"/>
      <c r="E1208" s="259"/>
      <c r="F1208" s="270"/>
      <c r="G1208" s="259"/>
      <c r="H1208" s="259"/>
      <c r="I1208" s="259"/>
      <c r="J1208" s="259"/>
    </row>
    <row r="1209" spans="1:10">
      <c r="A1209" s="259"/>
      <c r="B1209" s="259"/>
      <c r="C1209" s="259"/>
      <c r="D1209" s="259"/>
      <c r="E1209" s="259"/>
      <c r="F1209" s="270"/>
      <c r="G1209" s="259"/>
      <c r="H1209" s="259"/>
      <c r="I1209" s="259"/>
      <c r="J1209" s="259"/>
    </row>
    <row r="1210" spans="1:10">
      <c r="A1210" s="259"/>
      <c r="B1210" s="259"/>
      <c r="C1210" s="259"/>
      <c r="D1210" s="259"/>
      <c r="E1210" s="259"/>
      <c r="F1210" s="270"/>
      <c r="G1210" s="259"/>
      <c r="H1210" s="259"/>
      <c r="I1210" s="259"/>
      <c r="J1210" s="259"/>
    </row>
    <row r="1211" spans="1:10">
      <c r="A1211" s="259"/>
      <c r="B1211" s="259"/>
      <c r="C1211" s="259"/>
      <c r="D1211" s="259"/>
      <c r="E1211" s="259"/>
      <c r="F1211" s="270"/>
      <c r="G1211" s="259"/>
      <c r="H1211" s="259"/>
      <c r="I1211" s="259"/>
      <c r="J1211" s="259"/>
    </row>
    <row r="1212" spans="1:10">
      <c r="A1212" s="259"/>
      <c r="B1212" s="259"/>
      <c r="C1212" s="259"/>
      <c r="D1212" s="259"/>
      <c r="E1212" s="259"/>
      <c r="F1212" s="270"/>
      <c r="G1212" s="259"/>
      <c r="H1212" s="259"/>
      <c r="I1212" s="259"/>
      <c r="J1212" s="259"/>
    </row>
    <row r="1213" spans="1:10">
      <c r="A1213" s="259"/>
      <c r="B1213" s="259"/>
      <c r="C1213" s="259"/>
      <c r="D1213" s="259"/>
      <c r="E1213" s="259"/>
      <c r="F1213" s="270"/>
      <c r="G1213" s="259"/>
      <c r="H1213" s="259"/>
      <c r="I1213" s="259"/>
      <c r="J1213" s="259"/>
    </row>
    <row r="1214" spans="1:10">
      <c r="A1214" s="259"/>
      <c r="B1214" s="259"/>
      <c r="C1214" s="259"/>
      <c r="D1214" s="259"/>
      <c r="E1214" s="259"/>
      <c r="F1214" s="270"/>
      <c r="G1214" s="259"/>
      <c r="H1214" s="259"/>
      <c r="I1214" s="259"/>
      <c r="J1214" s="259"/>
    </row>
    <row r="1215" spans="1:10">
      <c r="A1215" s="259"/>
      <c r="B1215" s="259"/>
      <c r="C1215" s="259"/>
      <c r="D1215" s="259"/>
      <c r="E1215" s="259"/>
      <c r="F1215" s="270"/>
      <c r="G1215" s="259"/>
      <c r="H1215" s="259"/>
      <c r="I1215" s="259"/>
      <c r="J1215" s="259"/>
    </row>
    <row r="1216" spans="1:10">
      <c r="A1216" s="259"/>
      <c r="B1216" s="259"/>
      <c r="C1216" s="259"/>
      <c r="D1216" s="259"/>
      <c r="E1216" s="259"/>
      <c r="F1216" s="270"/>
      <c r="G1216" s="259"/>
      <c r="H1216" s="259"/>
      <c r="I1216" s="259"/>
      <c r="J1216" s="259"/>
    </row>
    <row r="1217" spans="1:10">
      <c r="A1217" s="259"/>
      <c r="B1217" s="259"/>
      <c r="C1217" s="259"/>
      <c r="D1217" s="259"/>
      <c r="E1217" s="259"/>
      <c r="F1217" s="270"/>
      <c r="G1217" s="259"/>
      <c r="H1217" s="259"/>
      <c r="I1217" s="259"/>
      <c r="J1217" s="259"/>
    </row>
    <row r="1218" spans="1:10">
      <c r="A1218" s="259"/>
      <c r="B1218" s="259"/>
      <c r="C1218" s="259"/>
      <c r="D1218" s="259"/>
      <c r="E1218" s="259"/>
      <c r="F1218" s="270"/>
      <c r="G1218" s="259"/>
      <c r="H1218" s="259"/>
      <c r="I1218" s="259"/>
      <c r="J1218" s="259"/>
    </row>
    <row r="1219" spans="1:10">
      <c r="A1219" s="259"/>
      <c r="B1219" s="259"/>
      <c r="C1219" s="259"/>
      <c r="D1219" s="259"/>
      <c r="E1219" s="259"/>
      <c r="F1219" s="270"/>
      <c r="G1219" s="259"/>
      <c r="H1219" s="259"/>
      <c r="I1219" s="259"/>
      <c r="J1219" s="259"/>
    </row>
    <row r="1220" spans="1:10">
      <c r="A1220" s="259"/>
      <c r="B1220" s="259"/>
      <c r="C1220" s="259"/>
      <c r="D1220" s="259"/>
      <c r="E1220" s="259"/>
      <c r="F1220" s="270"/>
      <c r="G1220" s="259"/>
      <c r="H1220" s="259"/>
      <c r="I1220" s="259"/>
      <c r="J1220" s="259"/>
    </row>
    <row r="1221" spans="1:10">
      <c r="A1221" s="259"/>
      <c r="B1221" s="259"/>
      <c r="C1221" s="259"/>
      <c r="D1221" s="259"/>
      <c r="E1221" s="259"/>
      <c r="F1221" s="270"/>
      <c r="G1221" s="259"/>
      <c r="H1221" s="259"/>
      <c r="I1221" s="259"/>
      <c r="J1221" s="259"/>
    </row>
    <row r="1222" spans="1:10">
      <c r="A1222" s="259"/>
      <c r="B1222" s="259"/>
      <c r="C1222" s="259"/>
      <c r="D1222" s="259"/>
      <c r="E1222" s="259"/>
      <c r="F1222" s="270"/>
      <c r="G1222" s="259"/>
      <c r="H1222" s="259"/>
      <c r="I1222" s="259"/>
      <c r="J1222" s="259"/>
    </row>
    <row r="1223" spans="1:10">
      <c r="A1223" s="259"/>
      <c r="B1223" s="259"/>
      <c r="C1223" s="259"/>
      <c r="D1223" s="259"/>
      <c r="E1223" s="259"/>
      <c r="F1223" s="270"/>
      <c r="G1223" s="259"/>
      <c r="H1223" s="259"/>
      <c r="I1223" s="259"/>
      <c r="J1223" s="259"/>
    </row>
    <row r="1224" spans="1:10">
      <c r="A1224" s="259"/>
      <c r="B1224" s="259"/>
      <c r="C1224" s="259"/>
      <c r="D1224" s="259"/>
      <c r="E1224" s="259"/>
      <c r="F1224" s="270"/>
      <c r="G1224" s="259"/>
      <c r="H1224" s="259"/>
      <c r="I1224" s="259"/>
      <c r="J1224" s="259"/>
    </row>
    <row r="1225" spans="1:10">
      <c r="A1225" s="259"/>
      <c r="B1225" s="259"/>
      <c r="C1225" s="259"/>
      <c r="D1225" s="259"/>
      <c r="E1225" s="259"/>
      <c r="F1225" s="270"/>
      <c r="G1225" s="259"/>
      <c r="H1225" s="259"/>
      <c r="I1225" s="259"/>
      <c r="J1225" s="259"/>
    </row>
    <row r="1226" spans="1:10">
      <c r="A1226" s="259"/>
      <c r="B1226" s="259"/>
      <c r="C1226" s="259"/>
      <c r="D1226" s="259"/>
      <c r="E1226" s="259"/>
      <c r="F1226" s="270"/>
      <c r="G1226" s="259"/>
      <c r="H1226" s="259"/>
      <c r="I1226" s="259"/>
      <c r="J1226" s="259"/>
    </row>
    <row r="1227" spans="1:10">
      <c r="A1227" s="259"/>
      <c r="B1227" s="259"/>
      <c r="C1227" s="259"/>
      <c r="D1227" s="259"/>
      <c r="E1227" s="259"/>
      <c r="F1227" s="270"/>
      <c r="G1227" s="259"/>
      <c r="H1227" s="259"/>
      <c r="I1227" s="259"/>
      <c r="J1227" s="259"/>
    </row>
    <row r="1228" spans="1:10">
      <c r="A1228" s="259"/>
      <c r="B1228" s="259"/>
      <c r="C1228" s="259"/>
      <c r="D1228" s="259"/>
      <c r="E1228" s="259"/>
      <c r="F1228" s="270"/>
      <c r="G1228" s="259"/>
      <c r="H1228" s="259"/>
      <c r="I1228" s="259"/>
      <c r="J1228" s="259"/>
    </row>
    <row r="1229" spans="1:10">
      <c r="A1229" s="259"/>
      <c r="B1229" s="259"/>
      <c r="C1229" s="259"/>
      <c r="D1229" s="259"/>
      <c r="E1229" s="259"/>
      <c r="F1229" s="270"/>
      <c r="G1229" s="259"/>
      <c r="H1229" s="259"/>
      <c r="I1229" s="259"/>
      <c r="J1229" s="259"/>
    </row>
    <row r="1230" spans="1:10">
      <c r="A1230" s="259"/>
      <c r="B1230" s="259"/>
      <c r="C1230" s="259"/>
      <c r="D1230" s="259"/>
      <c r="E1230" s="259"/>
      <c r="F1230" s="270"/>
      <c r="G1230" s="259"/>
      <c r="H1230" s="259"/>
      <c r="I1230" s="259"/>
      <c r="J1230" s="259"/>
    </row>
    <row r="1231" spans="1:10">
      <c r="A1231" s="259"/>
      <c r="B1231" s="259"/>
      <c r="C1231" s="259"/>
      <c r="D1231" s="259"/>
      <c r="E1231" s="259"/>
      <c r="F1231" s="270"/>
      <c r="G1231" s="259"/>
      <c r="H1231" s="259"/>
      <c r="I1231" s="259"/>
      <c r="J1231" s="259"/>
    </row>
    <row r="1232" spans="1:10">
      <c r="A1232" s="259"/>
      <c r="B1232" s="259"/>
      <c r="C1232" s="259"/>
      <c r="D1232" s="259"/>
      <c r="E1232" s="259"/>
      <c r="F1232" s="270"/>
      <c r="G1232" s="259"/>
      <c r="H1232" s="259"/>
      <c r="I1232" s="259"/>
      <c r="J1232" s="259"/>
    </row>
    <row r="1233" spans="1:10">
      <c r="A1233" s="259"/>
      <c r="B1233" s="259"/>
      <c r="C1233" s="259"/>
      <c r="D1233" s="259"/>
      <c r="E1233" s="259"/>
      <c r="F1233" s="270"/>
      <c r="G1233" s="259"/>
      <c r="H1233" s="259"/>
      <c r="I1233" s="259"/>
      <c r="J1233" s="259"/>
    </row>
    <row r="1234" spans="1:10">
      <c r="A1234" s="259"/>
      <c r="B1234" s="259"/>
      <c r="C1234" s="259"/>
      <c r="D1234" s="259"/>
      <c r="E1234" s="259"/>
      <c r="F1234" s="270"/>
      <c r="G1234" s="259"/>
      <c r="H1234" s="259"/>
      <c r="I1234" s="259"/>
      <c r="J1234" s="259"/>
    </row>
    <row r="1235" spans="1:10">
      <c r="A1235" s="259"/>
      <c r="B1235" s="259"/>
      <c r="C1235" s="259"/>
      <c r="D1235" s="259"/>
      <c r="E1235" s="259"/>
      <c r="F1235" s="270"/>
      <c r="G1235" s="259"/>
      <c r="H1235" s="259"/>
      <c r="I1235" s="259"/>
      <c r="J1235" s="259"/>
    </row>
    <row r="1236" spans="1:10">
      <c r="A1236" s="259"/>
      <c r="B1236" s="259"/>
      <c r="C1236" s="259"/>
      <c r="D1236" s="259"/>
      <c r="E1236" s="259"/>
      <c r="F1236" s="270"/>
      <c r="G1236" s="259"/>
      <c r="H1236" s="259"/>
      <c r="I1236" s="259"/>
      <c r="J1236" s="259"/>
    </row>
    <row r="1237" spans="1:10">
      <c r="A1237" s="259"/>
      <c r="B1237" s="259"/>
      <c r="C1237" s="259"/>
      <c r="D1237" s="259"/>
      <c r="E1237" s="259"/>
      <c r="F1237" s="270"/>
      <c r="G1237" s="259"/>
      <c r="H1237" s="259"/>
      <c r="I1237" s="259"/>
      <c r="J1237" s="259"/>
    </row>
    <row r="1238" spans="1:10">
      <c r="A1238" s="259"/>
      <c r="B1238" s="259"/>
      <c r="C1238" s="259"/>
      <c r="D1238" s="259"/>
      <c r="E1238" s="259"/>
      <c r="F1238" s="270"/>
      <c r="G1238" s="259"/>
      <c r="H1238" s="259"/>
      <c r="I1238" s="259"/>
      <c r="J1238" s="259"/>
    </row>
    <row r="1239" spans="1:10">
      <c r="A1239" s="259"/>
      <c r="B1239" s="259"/>
      <c r="C1239" s="259"/>
      <c r="D1239" s="259"/>
      <c r="E1239" s="259"/>
      <c r="F1239" s="270"/>
      <c r="G1239" s="259"/>
      <c r="H1239" s="259"/>
      <c r="I1239" s="259"/>
      <c r="J1239" s="259"/>
    </row>
    <row r="1240" spans="1:10">
      <c r="A1240" s="259"/>
      <c r="B1240" s="259"/>
      <c r="C1240" s="259"/>
      <c r="D1240" s="259"/>
      <c r="E1240" s="259"/>
      <c r="F1240" s="270"/>
      <c r="G1240" s="259"/>
      <c r="H1240" s="259"/>
      <c r="I1240" s="259"/>
      <c r="J1240" s="259"/>
    </row>
    <row r="1241" spans="1:10">
      <c r="A1241" s="259"/>
      <c r="B1241" s="259"/>
      <c r="C1241" s="259"/>
      <c r="D1241" s="259"/>
      <c r="E1241" s="259"/>
      <c r="F1241" s="270"/>
      <c r="G1241" s="259"/>
      <c r="H1241" s="259"/>
      <c r="I1241" s="259"/>
      <c r="J1241" s="259"/>
    </row>
    <row r="1242" spans="1:10">
      <c r="A1242" s="259"/>
      <c r="B1242" s="259"/>
      <c r="C1242" s="259"/>
      <c r="D1242" s="259"/>
      <c r="E1242" s="259"/>
      <c r="F1242" s="270"/>
      <c r="G1242" s="259"/>
      <c r="H1242" s="259"/>
      <c r="I1242" s="259"/>
      <c r="J1242" s="259"/>
    </row>
    <row r="1243" spans="1:10">
      <c r="A1243" s="259"/>
      <c r="B1243" s="259"/>
      <c r="C1243" s="259"/>
      <c r="D1243" s="259"/>
      <c r="E1243" s="259"/>
      <c r="F1243" s="270"/>
      <c r="G1243" s="259"/>
      <c r="H1243" s="259"/>
      <c r="I1243" s="259"/>
      <c r="J1243" s="259"/>
    </row>
    <row r="1244" spans="1:10">
      <c r="A1244" s="259"/>
      <c r="B1244" s="259"/>
      <c r="C1244" s="259"/>
      <c r="D1244" s="259"/>
      <c r="E1244" s="259"/>
      <c r="F1244" s="270"/>
      <c r="G1244" s="259"/>
      <c r="H1244" s="259"/>
      <c r="I1244" s="259"/>
      <c r="J1244" s="259"/>
    </row>
    <row r="1245" spans="1:10">
      <c r="A1245" s="259"/>
      <c r="B1245" s="259"/>
      <c r="C1245" s="259"/>
      <c r="D1245" s="259"/>
      <c r="E1245" s="259"/>
      <c r="F1245" s="270"/>
      <c r="G1245" s="259"/>
      <c r="H1245" s="259"/>
      <c r="I1245" s="259"/>
      <c r="J1245" s="259"/>
    </row>
    <row r="1246" spans="1:10">
      <c r="A1246" s="259"/>
      <c r="B1246" s="259"/>
      <c r="C1246" s="259"/>
      <c r="D1246" s="259"/>
      <c r="E1246" s="259"/>
      <c r="F1246" s="270"/>
      <c r="G1246" s="259"/>
      <c r="H1246" s="259"/>
      <c r="I1246" s="259"/>
      <c r="J1246" s="259"/>
    </row>
    <row r="1247" spans="1:10">
      <c r="A1247" s="259"/>
      <c r="B1247" s="259"/>
      <c r="C1247" s="259"/>
      <c r="D1247" s="259"/>
      <c r="E1247" s="259"/>
      <c r="F1247" s="270"/>
      <c r="G1247" s="259"/>
      <c r="H1247" s="259"/>
      <c r="I1247" s="259"/>
      <c r="J1247" s="259"/>
    </row>
    <row r="1248" spans="1:10">
      <c r="A1248" s="259"/>
      <c r="B1248" s="259"/>
      <c r="C1248" s="259"/>
      <c r="D1248" s="259"/>
      <c r="E1248" s="259"/>
      <c r="F1248" s="270"/>
      <c r="G1248" s="259"/>
      <c r="H1248" s="259"/>
      <c r="I1248" s="259"/>
      <c r="J1248" s="259"/>
    </row>
    <row r="1249" spans="1:10">
      <c r="A1249" s="259"/>
      <c r="B1249" s="259"/>
      <c r="C1249" s="259"/>
      <c r="D1249" s="259"/>
      <c r="E1249" s="259"/>
      <c r="F1249" s="270"/>
      <c r="G1249" s="259"/>
      <c r="H1249" s="259"/>
      <c r="I1249" s="259"/>
      <c r="J1249" s="259"/>
    </row>
    <row r="1250" spans="1:10">
      <c r="A1250" s="259"/>
      <c r="B1250" s="259"/>
      <c r="C1250" s="259"/>
      <c r="D1250" s="259"/>
      <c r="E1250" s="259"/>
      <c r="F1250" s="270"/>
      <c r="G1250" s="259"/>
      <c r="H1250" s="259"/>
      <c r="I1250" s="259"/>
      <c r="J1250" s="259"/>
    </row>
    <row r="1251" spans="1:10">
      <c r="A1251" s="259"/>
      <c r="B1251" s="259"/>
      <c r="C1251" s="259"/>
      <c r="D1251" s="259"/>
      <c r="E1251" s="259"/>
      <c r="F1251" s="270"/>
      <c r="G1251" s="259"/>
      <c r="H1251" s="259"/>
      <c r="I1251" s="259"/>
      <c r="J1251" s="259"/>
    </row>
    <row r="1252" spans="1:10">
      <c r="A1252" s="259"/>
      <c r="B1252" s="259"/>
      <c r="C1252" s="259"/>
      <c r="D1252" s="259"/>
      <c r="E1252" s="259"/>
      <c r="F1252" s="270"/>
      <c r="G1252" s="259"/>
      <c r="H1252" s="259"/>
      <c r="I1252" s="259"/>
      <c r="J1252" s="259"/>
    </row>
    <row r="1253" spans="1:10">
      <c r="A1253" s="259"/>
      <c r="B1253" s="259"/>
      <c r="C1253" s="259"/>
      <c r="D1253" s="259"/>
      <c r="E1253" s="259"/>
      <c r="F1253" s="270"/>
      <c r="G1253" s="259"/>
      <c r="H1253" s="259"/>
      <c r="I1253" s="259"/>
      <c r="J1253" s="259"/>
    </row>
    <row r="1254" spans="1:10">
      <c r="A1254" s="259"/>
      <c r="B1254" s="259"/>
      <c r="C1254" s="259"/>
      <c r="D1254" s="259"/>
      <c r="E1254" s="259"/>
      <c r="F1254" s="270"/>
      <c r="G1254" s="259"/>
      <c r="H1254" s="259"/>
      <c r="I1254" s="259"/>
      <c r="J1254" s="259"/>
    </row>
    <row r="1255" spans="1:10">
      <c r="A1255" s="259"/>
      <c r="B1255" s="259"/>
      <c r="C1255" s="259"/>
      <c r="D1255" s="259"/>
      <c r="E1255" s="259"/>
      <c r="F1255" s="270"/>
      <c r="G1255" s="259"/>
      <c r="H1255" s="259"/>
      <c r="I1255" s="259"/>
      <c r="J1255" s="259"/>
    </row>
    <row r="1256" spans="1:10">
      <c r="A1256" s="259"/>
      <c r="B1256" s="259"/>
      <c r="C1256" s="259"/>
      <c r="D1256" s="259"/>
      <c r="E1256" s="259"/>
      <c r="F1256" s="270"/>
      <c r="G1256" s="259"/>
      <c r="H1256" s="259"/>
      <c r="I1256" s="259"/>
      <c r="J1256" s="259"/>
    </row>
    <row r="1257" spans="1:10">
      <c r="A1257" s="259"/>
      <c r="B1257" s="259"/>
      <c r="C1257" s="259"/>
      <c r="D1257" s="259"/>
      <c r="E1257" s="259"/>
      <c r="F1257" s="270"/>
      <c r="G1257" s="259"/>
      <c r="H1257" s="259"/>
      <c r="I1257" s="259"/>
      <c r="J1257" s="259"/>
    </row>
    <row r="1258" spans="1:10">
      <c r="A1258" s="259"/>
      <c r="B1258" s="259"/>
      <c r="C1258" s="259"/>
      <c r="D1258" s="259"/>
      <c r="E1258" s="259"/>
      <c r="F1258" s="270"/>
      <c r="G1258" s="259"/>
      <c r="H1258" s="259"/>
      <c r="I1258" s="259"/>
      <c r="J1258" s="259"/>
    </row>
    <row r="1259" spans="1:10">
      <c r="A1259" s="259"/>
      <c r="B1259" s="259"/>
      <c r="C1259" s="259"/>
      <c r="D1259" s="259"/>
      <c r="E1259" s="259"/>
      <c r="F1259" s="270"/>
      <c r="G1259" s="259"/>
      <c r="H1259" s="259"/>
      <c r="I1259" s="259"/>
      <c r="J1259" s="259"/>
    </row>
    <row r="1260" spans="1:10">
      <c r="A1260" s="259"/>
      <c r="B1260" s="259"/>
      <c r="C1260" s="259"/>
      <c r="D1260" s="259"/>
      <c r="E1260" s="259"/>
      <c r="F1260" s="270"/>
      <c r="G1260" s="259"/>
      <c r="H1260" s="259"/>
      <c r="I1260" s="259"/>
      <c r="J1260" s="259"/>
    </row>
    <row r="1261" spans="1:10">
      <c r="A1261" s="259"/>
      <c r="B1261" s="259"/>
      <c r="C1261" s="259"/>
      <c r="D1261" s="259"/>
      <c r="E1261" s="259"/>
      <c r="F1261" s="270"/>
      <c r="G1261" s="259"/>
      <c r="H1261" s="259"/>
      <c r="I1261" s="259"/>
      <c r="J1261" s="259"/>
    </row>
    <row r="1262" spans="1:10">
      <c r="A1262" s="259"/>
      <c r="B1262" s="259"/>
      <c r="C1262" s="259"/>
      <c r="D1262" s="259"/>
      <c r="E1262" s="259"/>
      <c r="F1262" s="270"/>
      <c r="G1262" s="259"/>
      <c r="H1262" s="259"/>
      <c r="I1262" s="259"/>
      <c r="J1262" s="259"/>
    </row>
    <row r="1263" spans="1:10">
      <c r="A1263" s="259"/>
      <c r="B1263" s="259"/>
      <c r="C1263" s="259"/>
      <c r="D1263" s="259"/>
      <c r="E1263" s="259"/>
      <c r="F1263" s="270"/>
      <c r="G1263" s="259"/>
      <c r="H1263" s="259"/>
      <c r="I1263" s="259"/>
      <c r="J1263" s="259"/>
    </row>
    <row r="1264" spans="1:10">
      <c r="A1264" s="259"/>
      <c r="B1264" s="259"/>
      <c r="C1264" s="259"/>
      <c r="D1264" s="259"/>
      <c r="E1264" s="259"/>
      <c r="F1264" s="270"/>
      <c r="G1264" s="259"/>
      <c r="H1264" s="259"/>
      <c r="I1264" s="259"/>
      <c r="J1264" s="259"/>
    </row>
    <row r="1265" spans="1:10">
      <c r="A1265" s="259"/>
      <c r="B1265" s="259"/>
      <c r="C1265" s="259"/>
      <c r="D1265" s="259"/>
      <c r="E1265" s="259"/>
      <c r="F1265" s="270"/>
      <c r="G1265" s="259"/>
      <c r="H1265" s="259"/>
      <c r="I1265" s="259"/>
      <c r="J1265" s="259"/>
    </row>
    <row r="1266" spans="1:10">
      <c r="A1266" s="259"/>
      <c r="B1266" s="259"/>
      <c r="C1266" s="259"/>
      <c r="D1266" s="259"/>
      <c r="E1266" s="259"/>
      <c r="F1266" s="270"/>
      <c r="G1266" s="259"/>
      <c r="H1266" s="259"/>
      <c r="I1266" s="259"/>
      <c r="J1266" s="259"/>
    </row>
    <row r="1267" spans="1:10">
      <c r="A1267" s="259"/>
      <c r="B1267" s="259"/>
      <c r="C1267" s="259"/>
      <c r="D1267" s="259"/>
      <c r="E1267" s="259"/>
      <c r="F1267" s="270"/>
      <c r="G1267" s="259"/>
      <c r="H1267" s="259"/>
      <c r="I1267" s="259"/>
      <c r="J1267" s="259"/>
    </row>
    <row r="1268" spans="1:10">
      <c r="A1268" s="259"/>
      <c r="B1268" s="259"/>
      <c r="C1268" s="259"/>
      <c r="D1268" s="259"/>
      <c r="E1268" s="259"/>
      <c r="F1268" s="270"/>
      <c r="G1268" s="259"/>
      <c r="H1268" s="259"/>
      <c r="I1268" s="259"/>
      <c r="J1268" s="259"/>
    </row>
    <row r="1269" spans="1:10">
      <c r="A1269" s="259"/>
      <c r="B1269" s="259"/>
      <c r="C1269" s="259"/>
      <c r="D1269" s="259"/>
      <c r="E1269" s="259"/>
      <c r="F1269" s="270"/>
      <c r="G1269" s="259"/>
      <c r="H1269" s="259"/>
      <c r="I1269" s="259"/>
      <c r="J1269" s="259"/>
    </row>
    <row r="1270" spans="1:10">
      <c r="A1270" s="259"/>
      <c r="B1270" s="259"/>
      <c r="C1270" s="259"/>
      <c r="D1270" s="259"/>
      <c r="E1270" s="259"/>
      <c r="F1270" s="270"/>
      <c r="G1270" s="259"/>
      <c r="H1270" s="259"/>
      <c r="I1270" s="259"/>
      <c r="J1270" s="259"/>
    </row>
    <row r="1271" spans="1:10">
      <c r="A1271" s="259"/>
      <c r="B1271" s="259"/>
      <c r="C1271" s="259"/>
      <c r="D1271" s="259"/>
      <c r="E1271" s="259"/>
      <c r="F1271" s="270"/>
      <c r="G1271" s="259"/>
      <c r="H1271" s="259"/>
      <c r="I1271" s="259"/>
      <c r="J1271" s="259"/>
    </row>
    <row r="1272" spans="1:10">
      <c r="A1272" s="259"/>
      <c r="B1272" s="259"/>
      <c r="C1272" s="259"/>
      <c r="D1272" s="259"/>
      <c r="E1272" s="259"/>
      <c r="F1272" s="270"/>
      <c r="G1272" s="259"/>
      <c r="H1272" s="259"/>
      <c r="I1272" s="259"/>
      <c r="J1272" s="259"/>
    </row>
    <row r="1273" spans="1:10">
      <c r="A1273" s="259"/>
      <c r="B1273" s="259"/>
      <c r="C1273" s="259"/>
      <c r="D1273" s="259"/>
      <c r="E1273" s="259"/>
      <c r="F1273" s="270"/>
      <c r="G1273" s="259"/>
      <c r="H1273" s="259"/>
      <c r="I1273" s="259"/>
      <c r="J1273" s="259"/>
    </row>
    <row r="1274" spans="1:10">
      <c r="A1274" s="259"/>
      <c r="B1274" s="259"/>
      <c r="C1274" s="259"/>
      <c r="D1274" s="259"/>
      <c r="E1274" s="259"/>
      <c r="F1274" s="270"/>
      <c r="G1274" s="259"/>
      <c r="H1274" s="259"/>
      <c r="I1274" s="259"/>
      <c r="J1274" s="259"/>
    </row>
    <row r="1275" spans="1:10">
      <c r="A1275" s="259"/>
      <c r="B1275" s="259"/>
      <c r="C1275" s="259"/>
      <c r="D1275" s="259"/>
      <c r="E1275" s="259"/>
      <c r="F1275" s="270"/>
      <c r="G1275" s="259"/>
      <c r="H1275" s="259"/>
      <c r="I1275" s="259"/>
      <c r="J1275" s="259"/>
    </row>
    <row r="1276" spans="1:10">
      <c r="A1276" s="259"/>
      <c r="B1276" s="259"/>
      <c r="C1276" s="259"/>
      <c r="D1276" s="259"/>
      <c r="E1276" s="259"/>
      <c r="F1276" s="270"/>
      <c r="G1276" s="259"/>
      <c r="H1276" s="259"/>
      <c r="I1276" s="259"/>
      <c r="J1276" s="259"/>
    </row>
    <row r="1277" spans="1:10">
      <c r="A1277" s="259"/>
      <c r="B1277" s="259"/>
      <c r="C1277" s="259"/>
      <c r="D1277" s="259"/>
      <c r="E1277" s="259"/>
      <c r="F1277" s="270"/>
      <c r="G1277" s="259"/>
      <c r="H1277" s="259"/>
      <c r="I1277" s="259"/>
      <c r="J1277" s="259"/>
    </row>
    <row r="1278" spans="1:10">
      <c r="A1278" s="259"/>
      <c r="B1278" s="259"/>
      <c r="C1278" s="259"/>
      <c r="D1278" s="259"/>
      <c r="E1278" s="259"/>
      <c r="F1278" s="270"/>
      <c r="G1278" s="259"/>
      <c r="H1278" s="259"/>
      <c r="I1278" s="259"/>
      <c r="J1278" s="259"/>
    </row>
    <row r="1279" spans="1:10">
      <c r="A1279" s="259"/>
      <c r="B1279" s="259"/>
      <c r="C1279" s="259"/>
      <c r="D1279" s="259"/>
      <c r="E1279" s="259"/>
      <c r="F1279" s="270"/>
      <c r="G1279" s="259"/>
      <c r="H1279" s="259"/>
      <c r="I1279" s="259"/>
      <c r="J1279" s="259"/>
    </row>
    <row r="1280" spans="1:10">
      <c r="A1280" s="259"/>
      <c r="B1280" s="259"/>
      <c r="C1280" s="259"/>
      <c r="D1280" s="259"/>
      <c r="E1280" s="259"/>
      <c r="F1280" s="270"/>
      <c r="G1280" s="259"/>
      <c r="H1280" s="259"/>
      <c r="I1280" s="259"/>
      <c r="J1280" s="259"/>
    </row>
    <row r="1281" spans="1:10">
      <c r="A1281" s="259"/>
      <c r="B1281" s="259"/>
      <c r="C1281" s="259"/>
      <c r="D1281" s="259"/>
      <c r="E1281" s="259"/>
      <c r="F1281" s="270"/>
      <c r="G1281" s="259"/>
      <c r="H1281" s="259"/>
      <c r="I1281" s="259"/>
      <c r="J1281" s="259"/>
    </row>
    <row r="1282" spans="1:10">
      <c r="A1282" s="259"/>
      <c r="B1282" s="259"/>
      <c r="C1282" s="259"/>
      <c r="D1282" s="259"/>
      <c r="E1282" s="259"/>
      <c r="F1282" s="270"/>
      <c r="G1282" s="259"/>
      <c r="H1282" s="259"/>
      <c r="I1282" s="259"/>
      <c r="J1282" s="259"/>
    </row>
    <row r="1283" spans="1:10">
      <c r="A1283" s="259"/>
      <c r="B1283" s="259"/>
      <c r="C1283" s="259"/>
      <c r="D1283" s="259"/>
      <c r="E1283" s="259"/>
      <c r="F1283" s="270"/>
      <c r="G1283" s="259"/>
      <c r="H1283" s="259"/>
      <c r="I1283" s="259"/>
      <c r="J1283" s="259"/>
    </row>
    <row r="1284" spans="1:10">
      <c r="A1284" s="259"/>
      <c r="B1284" s="259"/>
      <c r="C1284" s="259"/>
      <c r="D1284" s="259"/>
      <c r="E1284" s="259"/>
      <c r="F1284" s="270"/>
      <c r="G1284" s="259"/>
      <c r="H1284" s="259"/>
      <c r="I1284" s="259"/>
      <c r="J1284" s="259"/>
    </row>
    <row r="1285" spans="1:10">
      <c r="A1285" s="259"/>
      <c r="B1285" s="259"/>
      <c r="C1285" s="259"/>
      <c r="D1285" s="259"/>
      <c r="E1285" s="259"/>
      <c r="F1285" s="270"/>
      <c r="G1285" s="259"/>
      <c r="H1285" s="259"/>
      <c r="I1285" s="259"/>
      <c r="J1285" s="259"/>
    </row>
    <row r="1286" spans="1:10">
      <c r="A1286" s="259"/>
      <c r="B1286" s="259"/>
      <c r="C1286" s="259"/>
      <c r="D1286" s="259"/>
      <c r="E1286" s="259"/>
      <c r="F1286" s="270"/>
      <c r="G1286" s="259"/>
      <c r="H1286" s="259"/>
      <c r="I1286" s="259"/>
      <c r="J1286" s="259"/>
    </row>
    <row r="1287" spans="1:10">
      <c r="A1287" s="259"/>
      <c r="B1287" s="259"/>
      <c r="C1287" s="259"/>
      <c r="D1287" s="259"/>
      <c r="E1287" s="259"/>
      <c r="F1287" s="270"/>
      <c r="G1287" s="259"/>
      <c r="H1287" s="259"/>
      <c r="I1287" s="259"/>
      <c r="J1287" s="259"/>
    </row>
    <row r="1288" spans="1:10">
      <c r="A1288" s="259"/>
      <c r="B1288" s="259"/>
      <c r="C1288" s="259"/>
      <c r="D1288" s="259"/>
      <c r="E1288" s="259"/>
      <c r="F1288" s="270"/>
      <c r="G1288" s="259"/>
      <c r="H1288" s="259"/>
      <c r="I1288" s="259"/>
      <c r="J1288" s="259"/>
    </row>
    <row r="1289" spans="1:10">
      <c r="A1289" s="259"/>
      <c r="B1289" s="259"/>
      <c r="C1289" s="259"/>
      <c r="D1289" s="259"/>
      <c r="E1289" s="259"/>
      <c r="F1289" s="270"/>
      <c r="G1289" s="259"/>
      <c r="H1289" s="259"/>
      <c r="I1289" s="259"/>
      <c r="J1289" s="259"/>
    </row>
    <row r="1290" spans="1:10">
      <c r="A1290" s="259"/>
      <c r="B1290" s="259"/>
      <c r="C1290" s="259"/>
      <c r="D1290" s="259"/>
      <c r="E1290" s="259"/>
      <c r="F1290" s="270"/>
      <c r="G1290" s="259"/>
      <c r="H1290" s="259"/>
      <c r="I1290" s="259"/>
      <c r="J1290" s="259"/>
    </row>
    <row r="1291" spans="1:10">
      <c r="A1291" s="259"/>
      <c r="B1291" s="259"/>
      <c r="C1291" s="259"/>
      <c r="D1291" s="259"/>
      <c r="E1291" s="259"/>
      <c r="F1291" s="270"/>
      <c r="G1291" s="259"/>
      <c r="H1291" s="259"/>
      <c r="I1291" s="259"/>
      <c r="J1291" s="259"/>
    </row>
    <row r="1292" spans="1:10">
      <c r="A1292" s="259"/>
      <c r="B1292" s="259"/>
      <c r="C1292" s="259"/>
      <c r="D1292" s="259"/>
      <c r="E1292" s="259"/>
      <c r="F1292" s="270"/>
      <c r="G1292" s="259"/>
      <c r="H1292" s="259"/>
      <c r="I1292" s="259"/>
      <c r="J1292" s="259"/>
    </row>
    <row r="1293" spans="1:10">
      <c r="A1293" s="259"/>
      <c r="B1293" s="259"/>
      <c r="C1293" s="259"/>
      <c r="D1293" s="259"/>
      <c r="E1293" s="259"/>
      <c r="F1293" s="270"/>
      <c r="G1293" s="259"/>
      <c r="H1293" s="259"/>
      <c r="I1293" s="259"/>
      <c r="J1293" s="259"/>
    </row>
    <row r="1294" spans="1:10">
      <c r="A1294" s="259"/>
      <c r="B1294" s="259"/>
      <c r="C1294" s="259"/>
      <c r="D1294" s="259"/>
      <c r="E1294" s="259"/>
      <c r="F1294" s="270"/>
      <c r="G1294" s="259"/>
      <c r="H1294" s="259"/>
      <c r="I1294" s="259"/>
      <c r="J1294" s="259"/>
    </row>
    <row r="1295" spans="1:10">
      <c r="A1295" s="259"/>
      <c r="B1295" s="259"/>
      <c r="C1295" s="259"/>
      <c r="D1295" s="259"/>
      <c r="E1295" s="259"/>
      <c r="F1295" s="270"/>
      <c r="G1295" s="259"/>
      <c r="H1295" s="259"/>
      <c r="I1295" s="259"/>
      <c r="J1295" s="259"/>
    </row>
    <row r="1296" spans="1:10">
      <c r="A1296" s="259"/>
      <c r="B1296" s="259"/>
      <c r="C1296" s="259"/>
      <c r="D1296" s="259"/>
      <c r="E1296" s="259"/>
      <c r="F1296" s="270"/>
      <c r="G1296" s="259"/>
      <c r="H1296" s="259"/>
      <c r="I1296" s="259"/>
      <c r="J1296" s="259"/>
    </row>
    <row r="1297" spans="1:10">
      <c r="A1297" s="259"/>
      <c r="B1297" s="259"/>
      <c r="C1297" s="259"/>
      <c r="D1297" s="259"/>
      <c r="E1297" s="259"/>
      <c r="F1297" s="270"/>
      <c r="G1297" s="259"/>
      <c r="H1297" s="259"/>
      <c r="I1297" s="259"/>
      <c r="J1297" s="259"/>
    </row>
    <row r="1298" spans="1:10">
      <c r="A1298" s="259"/>
      <c r="B1298" s="259"/>
      <c r="C1298" s="259"/>
      <c r="D1298" s="259"/>
      <c r="E1298" s="259"/>
      <c r="F1298" s="270"/>
      <c r="G1298" s="259"/>
      <c r="H1298" s="259"/>
      <c r="I1298" s="259"/>
      <c r="J1298" s="259"/>
    </row>
    <row r="1299" spans="1:10">
      <c r="A1299" s="259"/>
      <c r="B1299" s="259"/>
      <c r="C1299" s="259"/>
      <c r="D1299" s="259"/>
      <c r="E1299" s="259"/>
      <c r="F1299" s="270"/>
      <c r="G1299" s="259"/>
      <c r="H1299" s="259"/>
      <c r="I1299" s="259"/>
      <c r="J1299" s="259"/>
    </row>
    <row r="1300" spans="1:10">
      <c r="A1300" s="259"/>
      <c r="B1300" s="259"/>
      <c r="C1300" s="259"/>
      <c r="D1300" s="259"/>
      <c r="E1300" s="259"/>
      <c r="F1300" s="270"/>
      <c r="G1300" s="259"/>
      <c r="H1300" s="259"/>
      <c r="I1300" s="259"/>
      <c r="J1300" s="259"/>
    </row>
    <row r="1301" spans="1:10">
      <c r="A1301" s="259"/>
      <c r="B1301" s="259"/>
      <c r="C1301" s="259"/>
      <c r="D1301" s="259"/>
      <c r="E1301" s="259"/>
      <c r="F1301" s="270"/>
      <c r="G1301" s="259"/>
      <c r="H1301" s="259"/>
      <c r="I1301" s="259"/>
      <c r="J1301" s="259"/>
    </row>
    <row r="1302" spans="1:10">
      <c r="A1302" s="259"/>
      <c r="B1302" s="259"/>
      <c r="C1302" s="259"/>
      <c r="D1302" s="259"/>
      <c r="E1302" s="259"/>
      <c r="F1302" s="270"/>
      <c r="G1302" s="259"/>
      <c r="H1302" s="259"/>
      <c r="I1302" s="259"/>
      <c r="J1302" s="259"/>
    </row>
    <row r="1303" spans="1:10">
      <c r="A1303" s="259"/>
      <c r="B1303" s="259"/>
      <c r="C1303" s="259"/>
      <c r="D1303" s="259"/>
      <c r="E1303" s="259"/>
      <c r="F1303" s="270"/>
      <c r="G1303" s="259"/>
      <c r="H1303" s="259"/>
      <c r="I1303" s="259"/>
      <c r="J1303" s="259"/>
    </row>
    <row r="1304" spans="1:10">
      <c r="A1304" s="259"/>
      <c r="B1304" s="259"/>
      <c r="C1304" s="259"/>
      <c r="D1304" s="259"/>
      <c r="E1304" s="259"/>
      <c r="F1304" s="270"/>
      <c r="G1304" s="259"/>
      <c r="H1304" s="259"/>
      <c r="I1304" s="259"/>
      <c r="J1304" s="259"/>
    </row>
    <row r="1305" spans="1:10">
      <c r="A1305" s="259"/>
      <c r="B1305" s="259"/>
      <c r="C1305" s="259"/>
      <c r="D1305" s="259"/>
      <c r="E1305" s="259"/>
      <c r="F1305" s="270"/>
      <c r="G1305" s="259"/>
      <c r="H1305" s="259"/>
      <c r="I1305" s="259"/>
      <c r="J1305" s="259"/>
    </row>
    <row r="1306" spans="1:10">
      <c r="A1306" s="259"/>
      <c r="B1306" s="259"/>
      <c r="C1306" s="259"/>
      <c r="D1306" s="259"/>
      <c r="E1306" s="259"/>
      <c r="F1306" s="270"/>
      <c r="G1306" s="259"/>
      <c r="H1306" s="259"/>
      <c r="I1306" s="259"/>
      <c r="J1306" s="259"/>
    </row>
    <row r="1307" spans="1:10">
      <c r="A1307" s="259"/>
      <c r="B1307" s="259"/>
      <c r="C1307" s="259"/>
      <c r="D1307" s="259"/>
      <c r="E1307" s="259"/>
      <c r="F1307" s="270"/>
      <c r="G1307" s="259"/>
      <c r="H1307" s="259"/>
      <c r="I1307" s="259"/>
      <c r="J1307" s="259"/>
    </row>
    <row r="1308" spans="1:10">
      <c r="A1308" s="259"/>
      <c r="B1308" s="259"/>
      <c r="C1308" s="259"/>
      <c r="D1308" s="259"/>
      <c r="E1308" s="259"/>
      <c r="F1308" s="270"/>
      <c r="G1308" s="259"/>
      <c r="H1308" s="259"/>
      <c r="I1308" s="259"/>
      <c r="J1308" s="259"/>
    </row>
    <row r="1309" spans="1:10">
      <c r="A1309" s="259"/>
      <c r="B1309" s="259"/>
      <c r="C1309" s="259"/>
      <c r="D1309" s="259"/>
      <c r="E1309" s="259"/>
      <c r="F1309" s="270"/>
      <c r="G1309" s="259"/>
      <c r="H1309" s="259"/>
      <c r="I1309" s="259"/>
      <c r="J1309" s="259"/>
    </row>
    <row r="1310" spans="1:10">
      <c r="A1310" s="259"/>
      <c r="B1310" s="259"/>
      <c r="C1310" s="259"/>
      <c r="D1310" s="259"/>
      <c r="E1310" s="259"/>
      <c r="F1310" s="270"/>
      <c r="G1310" s="259"/>
      <c r="H1310" s="259"/>
      <c r="I1310" s="259"/>
      <c r="J1310" s="259"/>
    </row>
    <row r="1311" spans="1:10">
      <c r="A1311" s="259"/>
      <c r="B1311" s="259"/>
      <c r="C1311" s="259"/>
      <c r="D1311" s="259"/>
      <c r="E1311" s="259"/>
      <c r="F1311" s="270"/>
      <c r="G1311" s="259"/>
      <c r="H1311" s="259"/>
      <c r="I1311" s="259"/>
      <c r="J1311" s="259"/>
    </row>
    <row r="1312" spans="1:10">
      <c r="A1312" s="259"/>
      <c r="B1312" s="259"/>
      <c r="C1312" s="259"/>
      <c r="D1312" s="259"/>
      <c r="E1312" s="259"/>
      <c r="F1312" s="270"/>
      <c r="G1312" s="259"/>
      <c r="H1312" s="259"/>
      <c r="I1312" s="259"/>
      <c r="J1312" s="259"/>
    </row>
    <row r="1313" spans="1:10">
      <c r="A1313" s="259"/>
      <c r="B1313" s="259"/>
      <c r="C1313" s="259"/>
      <c r="D1313" s="259"/>
      <c r="E1313" s="259"/>
      <c r="F1313" s="270"/>
      <c r="G1313" s="259"/>
      <c r="H1313" s="259"/>
      <c r="I1313" s="259"/>
      <c r="J1313" s="259"/>
    </row>
    <row r="1314" spans="1:10">
      <c r="A1314" s="259"/>
      <c r="B1314" s="259"/>
      <c r="C1314" s="259"/>
      <c r="D1314" s="259"/>
      <c r="E1314" s="259"/>
      <c r="F1314" s="270"/>
      <c r="G1314" s="259"/>
      <c r="H1314" s="259"/>
      <c r="I1314" s="259"/>
      <c r="J1314" s="259"/>
    </row>
    <row r="1315" spans="1:10">
      <c r="A1315" s="259"/>
      <c r="B1315" s="259"/>
      <c r="C1315" s="259"/>
      <c r="D1315" s="259"/>
      <c r="E1315" s="259"/>
      <c r="F1315" s="270"/>
      <c r="G1315" s="259"/>
      <c r="H1315" s="259"/>
      <c r="I1315" s="259"/>
      <c r="J1315" s="259"/>
    </row>
    <row r="1316" spans="1:10">
      <c r="A1316" s="259"/>
      <c r="B1316" s="259"/>
      <c r="C1316" s="259"/>
      <c r="D1316" s="259"/>
      <c r="E1316" s="259"/>
      <c r="F1316" s="270"/>
      <c r="G1316" s="259"/>
      <c r="H1316" s="259"/>
      <c r="I1316" s="259"/>
      <c r="J1316" s="259"/>
    </row>
    <row r="1317" spans="1:10">
      <c r="A1317" s="259"/>
      <c r="B1317" s="259"/>
      <c r="C1317" s="259"/>
      <c r="D1317" s="259"/>
      <c r="E1317" s="259"/>
      <c r="F1317" s="270"/>
      <c r="G1317" s="259"/>
      <c r="H1317" s="259"/>
      <c r="I1317" s="259"/>
      <c r="J1317" s="259"/>
    </row>
    <row r="1318" spans="1:10">
      <c r="A1318" s="259"/>
      <c r="B1318" s="259"/>
      <c r="C1318" s="259"/>
      <c r="D1318" s="259"/>
      <c r="E1318" s="259"/>
      <c r="F1318" s="270"/>
      <c r="G1318" s="259"/>
      <c r="H1318" s="259"/>
      <c r="I1318" s="259"/>
      <c r="J1318" s="259"/>
    </row>
    <row r="1319" spans="1:10">
      <c r="A1319" s="259"/>
      <c r="B1319" s="259"/>
      <c r="C1319" s="259"/>
      <c r="D1319" s="259"/>
      <c r="E1319" s="259"/>
      <c r="F1319" s="270"/>
      <c r="G1319" s="259"/>
      <c r="H1319" s="259"/>
      <c r="I1319" s="259"/>
      <c r="J1319" s="259"/>
    </row>
    <row r="1320" spans="1:10">
      <c r="A1320" s="259"/>
      <c r="B1320" s="259"/>
      <c r="C1320" s="259"/>
      <c r="D1320" s="259"/>
      <c r="E1320" s="259"/>
      <c r="F1320" s="270"/>
      <c r="G1320" s="259"/>
      <c r="H1320" s="259"/>
      <c r="I1320" s="259"/>
      <c r="J1320" s="259"/>
    </row>
    <row r="1321" spans="1:10">
      <c r="A1321" s="259"/>
      <c r="B1321" s="259"/>
      <c r="C1321" s="259"/>
      <c r="D1321" s="259"/>
      <c r="E1321" s="259"/>
      <c r="F1321" s="270"/>
      <c r="G1321" s="259"/>
      <c r="H1321" s="259"/>
      <c r="I1321" s="259"/>
      <c r="J1321" s="259"/>
    </row>
    <row r="1322" spans="1:10">
      <c r="A1322" s="259"/>
      <c r="B1322" s="259"/>
      <c r="C1322" s="259"/>
      <c r="D1322" s="259"/>
      <c r="E1322" s="259"/>
      <c r="F1322" s="270"/>
      <c r="G1322" s="259"/>
      <c r="H1322" s="259"/>
      <c r="I1322" s="259"/>
      <c r="J1322" s="259"/>
    </row>
    <row r="1323" spans="1:10">
      <c r="A1323" s="259"/>
      <c r="B1323" s="259"/>
      <c r="C1323" s="259"/>
      <c r="D1323" s="259"/>
      <c r="E1323" s="259"/>
      <c r="F1323" s="270"/>
      <c r="G1323" s="259"/>
      <c r="H1323" s="259"/>
      <c r="I1323" s="259"/>
      <c r="J1323" s="259"/>
    </row>
    <row r="1324" spans="1:10">
      <c r="A1324" s="259"/>
      <c r="B1324" s="259"/>
      <c r="C1324" s="259"/>
      <c r="D1324" s="259"/>
      <c r="E1324" s="259"/>
      <c r="F1324" s="270"/>
      <c r="G1324" s="259"/>
      <c r="H1324" s="259"/>
      <c r="I1324" s="259"/>
      <c r="J1324" s="259"/>
    </row>
    <row r="1325" spans="1:10">
      <c r="A1325" s="259"/>
      <c r="B1325" s="259"/>
      <c r="C1325" s="259"/>
      <c r="D1325" s="259"/>
      <c r="E1325" s="259"/>
      <c r="F1325" s="270"/>
      <c r="G1325" s="259"/>
      <c r="H1325" s="259"/>
      <c r="I1325" s="259"/>
      <c r="J1325" s="259"/>
    </row>
    <row r="1326" spans="1:10">
      <c r="A1326" s="259"/>
      <c r="B1326" s="259"/>
      <c r="C1326" s="259"/>
      <c r="D1326" s="259"/>
      <c r="E1326" s="259"/>
      <c r="F1326" s="270"/>
      <c r="G1326" s="259"/>
      <c r="H1326" s="259"/>
      <c r="I1326" s="259"/>
      <c r="J1326" s="259"/>
    </row>
    <row r="1327" spans="1:10">
      <c r="A1327" s="259"/>
      <c r="B1327" s="259"/>
      <c r="C1327" s="259"/>
      <c r="D1327" s="259"/>
      <c r="E1327" s="259"/>
      <c r="F1327" s="270"/>
      <c r="G1327" s="259"/>
      <c r="H1327" s="259"/>
      <c r="I1327" s="259"/>
      <c r="J1327" s="259"/>
    </row>
    <row r="1328" spans="1:10">
      <c r="A1328" s="259"/>
      <c r="B1328" s="259"/>
      <c r="C1328" s="259"/>
      <c r="D1328" s="259"/>
      <c r="E1328" s="259"/>
      <c r="F1328" s="270"/>
      <c r="G1328" s="259"/>
      <c r="H1328" s="259"/>
      <c r="I1328" s="259"/>
      <c r="J1328" s="259"/>
    </row>
    <row r="1329" spans="1:10">
      <c r="A1329" s="259"/>
      <c r="B1329" s="259"/>
      <c r="C1329" s="259"/>
      <c r="D1329" s="259"/>
      <c r="E1329" s="259"/>
      <c r="F1329" s="270"/>
      <c r="G1329" s="259"/>
      <c r="H1329" s="259"/>
      <c r="I1329" s="259"/>
      <c r="J1329" s="259"/>
    </row>
    <row r="1330" spans="1:10">
      <c r="A1330" s="259"/>
      <c r="B1330" s="259"/>
      <c r="C1330" s="259"/>
      <c r="D1330" s="259"/>
      <c r="E1330" s="259"/>
      <c r="F1330" s="270"/>
      <c r="G1330" s="259"/>
      <c r="H1330" s="259"/>
      <c r="I1330" s="259"/>
      <c r="J1330" s="259"/>
    </row>
    <row r="1331" spans="1:10">
      <c r="A1331" s="259"/>
      <c r="B1331" s="259"/>
      <c r="C1331" s="259"/>
      <c r="D1331" s="259"/>
      <c r="E1331" s="259"/>
      <c r="F1331" s="270"/>
      <c r="G1331" s="259"/>
      <c r="H1331" s="259"/>
      <c r="I1331" s="259"/>
      <c r="J1331" s="259"/>
    </row>
    <row r="1332" spans="1:10">
      <c r="A1332" s="259"/>
      <c r="B1332" s="259"/>
      <c r="C1332" s="259"/>
      <c r="D1332" s="259"/>
      <c r="E1332" s="259"/>
      <c r="F1332" s="270"/>
      <c r="G1332" s="259"/>
      <c r="H1332" s="259"/>
      <c r="I1332" s="259"/>
      <c r="J1332" s="259"/>
    </row>
    <row r="1333" spans="1:10">
      <c r="A1333" s="259"/>
      <c r="B1333" s="259"/>
      <c r="C1333" s="259"/>
      <c r="D1333" s="259"/>
      <c r="E1333" s="259"/>
      <c r="F1333" s="270"/>
      <c r="G1333" s="259"/>
      <c r="H1333" s="259"/>
      <c r="I1333" s="259"/>
      <c r="J1333" s="259"/>
    </row>
    <row r="1334" spans="1:10">
      <c r="A1334" s="259"/>
      <c r="B1334" s="259"/>
      <c r="C1334" s="259"/>
      <c r="D1334" s="259"/>
      <c r="E1334" s="259"/>
      <c r="F1334" s="270"/>
      <c r="G1334" s="259"/>
      <c r="H1334" s="259"/>
      <c r="I1334" s="259"/>
      <c r="J1334" s="259"/>
    </row>
    <row r="1335" spans="1:10">
      <c r="A1335" s="259"/>
      <c r="B1335" s="259"/>
      <c r="C1335" s="259"/>
      <c r="D1335" s="259"/>
      <c r="E1335" s="259"/>
      <c r="F1335" s="270"/>
      <c r="G1335" s="259"/>
      <c r="H1335" s="259"/>
      <c r="I1335" s="259"/>
      <c r="J1335" s="259"/>
    </row>
    <row r="1336" spans="1:10">
      <c r="A1336" s="259"/>
      <c r="B1336" s="259"/>
      <c r="C1336" s="259"/>
      <c r="D1336" s="259"/>
      <c r="E1336" s="259"/>
      <c r="F1336" s="270"/>
      <c r="G1336" s="259"/>
      <c r="H1336" s="259"/>
      <c r="I1336" s="259"/>
      <c r="J1336" s="259"/>
    </row>
    <row r="1337" spans="1:10">
      <c r="A1337" s="259"/>
      <c r="B1337" s="259"/>
      <c r="C1337" s="259"/>
      <c r="D1337" s="259"/>
      <c r="E1337" s="259"/>
      <c r="F1337" s="270"/>
      <c r="G1337" s="259"/>
      <c r="H1337" s="259"/>
      <c r="I1337" s="259"/>
      <c r="J1337" s="259"/>
    </row>
    <row r="1338" spans="1:10">
      <c r="A1338" s="259"/>
      <c r="B1338" s="259"/>
      <c r="C1338" s="259"/>
      <c r="D1338" s="259"/>
      <c r="E1338" s="259"/>
      <c r="F1338" s="270"/>
      <c r="G1338" s="259"/>
      <c r="H1338" s="259"/>
      <c r="I1338" s="259"/>
      <c r="J1338" s="259"/>
    </row>
    <row r="1339" spans="1:10">
      <c r="A1339" s="259"/>
      <c r="B1339" s="259"/>
      <c r="C1339" s="259"/>
      <c r="D1339" s="259"/>
      <c r="E1339" s="259"/>
      <c r="F1339" s="270"/>
      <c r="G1339" s="259"/>
      <c r="H1339" s="259"/>
      <c r="I1339" s="259"/>
      <c r="J1339" s="259"/>
    </row>
    <row r="1340" spans="1:10">
      <c r="A1340" s="259"/>
      <c r="B1340" s="259"/>
      <c r="C1340" s="259"/>
      <c r="D1340" s="259"/>
      <c r="E1340" s="259"/>
      <c r="F1340" s="270"/>
      <c r="G1340" s="259"/>
      <c r="H1340" s="259"/>
      <c r="I1340" s="259"/>
      <c r="J1340" s="259"/>
    </row>
    <row r="1341" spans="1:10">
      <c r="A1341" s="259"/>
      <c r="B1341" s="259"/>
      <c r="C1341" s="259"/>
      <c r="D1341" s="259"/>
      <c r="E1341" s="259"/>
      <c r="F1341" s="270"/>
      <c r="G1341" s="259"/>
      <c r="H1341" s="259"/>
      <c r="I1341" s="259"/>
      <c r="J1341" s="259"/>
    </row>
    <row r="1342" spans="1:10">
      <c r="A1342" s="259"/>
      <c r="B1342" s="259"/>
      <c r="C1342" s="259"/>
      <c r="D1342" s="259"/>
      <c r="E1342" s="259"/>
      <c r="F1342" s="270"/>
      <c r="G1342" s="259"/>
      <c r="H1342" s="259"/>
      <c r="I1342" s="259"/>
      <c r="J1342" s="259"/>
    </row>
    <row r="1343" spans="1:10">
      <c r="A1343" s="259"/>
      <c r="B1343" s="259"/>
      <c r="C1343" s="259"/>
      <c r="D1343" s="259"/>
      <c r="E1343" s="259"/>
      <c r="F1343" s="270"/>
      <c r="G1343" s="259"/>
      <c r="H1343" s="259"/>
      <c r="I1343" s="259"/>
      <c r="J1343" s="259"/>
    </row>
    <row r="1344" spans="1:10">
      <c r="A1344" s="259"/>
      <c r="B1344" s="259"/>
      <c r="C1344" s="259"/>
      <c r="D1344" s="259"/>
      <c r="E1344" s="259"/>
      <c r="F1344" s="270"/>
      <c r="G1344" s="259"/>
      <c r="H1344" s="259"/>
      <c r="I1344" s="259"/>
      <c r="J1344" s="259"/>
    </row>
    <row r="1345" spans="1:10">
      <c r="A1345" s="259"/>
      <c r="B1345" s="259"/>
      <c r="C1345" s="259"/>
      <c r="D1345" s="259"/>
      <c r="E1345" s="259"/>
      <c r="F1345" s="270"/>
      <c r="G1345" s="259"/>
      <c r="H1345" s="259"/>
      <c r="I1345" s="259"/>
      <c r="J1345" s="259"/>
    </row>
    <row r="1346" spans="1:10">
      <c r="A1346" s="259"/>
      <c r="B1346" s="259"/>
      <c r="C1346" s="259"/>
      <c r="D1346" s="259"/>
      <c r="E1346" s="259"/>
      <c r="F1346" s="270"/>
      <c r="G1346" s="259"/>
      <c r="H1346" s="259"/>
      <c r="I1346" s="259"/>
      <c r="J1346" s="259"/>
    </row>
    <row r="1347" spans="1:10">
      <c r="A1347" s="259"/>
      <c r="B1347" s="259"/>
      <c r="C1347" s="259"/>
      <c r="D1347" s="259"/>
      <c r="E1347" s="259"/>
      <c r="F1347" s="270"/>
      <c r="G1347" s="259"/>
      <c r="H1347" s="259"/>
      <c r="I1347" s="259"/>
      <c r="J1347" s="259"/>
    </row>
    <row r="1348" spans="1:10">
      <c r="A1348" s="259"/>
      <c r="B1348" s="259"/>
      <c r="C1348" s="259"/>
      <c r="D1348" s="259"/>
      <c r="E1348" s="259"/>
      <c r="F1348" s="270"/>
      <c r="G1348" s="259"/>
      <c r="H1348" s="259"/>
      <c r="I1348" s="259"/>
      <c r="J1348" s="259"/>
    </row>
    <row r="1349" spans="1:10">
      <c r="A1349" s="259"/>
      <c r="B1349" s="259"/>
      <c r="C1349" s="259"/>
      <c r="D1349" s="259"/>
      <c r="E1349" s="259"/>
      <c r="F1349" s="270"/>
      <c r="G1349" s="259"/>
      <c r="H1349" s="259"/>
      <c r="I1349" s="259"/>
      <c r="J1349" s="259"/>
    </row>
    <row r="1350" spans="1:10">
      <c r="A1350" s="259"/>
      <c r="B1350" s="259"/>
      <c r="C1350" s="259"/>
      <c r="D1350" s="259"/>
      <c r="E1350" s="259"/>
      <c r="F1350" s="270"/>
      <c r="G1350" s="259"/>
      <c r="H1350" s="259"/>
      <c r="I1350" s="259"/>
      <c r="J1350" s="259"/>
    </row>
    <row r="1351" spans="1:10">
      <c r="A1351" s="259"/>
      <c r="B1351" s="259"/>
      <c r="C1351" s="259"/>
      <c r="D1351" s="259"/>
      <c r="E1351" s="259"/>
      <c r="F1351" s="270"/>
      <c r="G1351" s="259"/>
      <c r="H1351" s="259"/>
      <c r="I1351" s="259"/>
      <c r="J1351" s="259"/>
    </row>
    <row r="1352" spans="1:10">
      <c r="A1352" s="259"/>
      <c r="B1352" s="259"/>
      <c r="C1352" s="259"/>
      <c r="D1352" s="259"/>
      <c r="E1352" s="259"/>
      <c r="F1352" s="270"/>
      <c r="G1352" s="259"/>
      <c r="H1352" s="259"/>
      <c r="I1352" s="259"/>
      <c r="J1352" s="259"/>
    </row>
    <row r="1353" spans="1:10">
      <c r="A1353" s="259"/>
      <c r="B1353" s="259"/>
      <c r="C1353" s="259"/>
      <c r="D1353" s="259"/>
      <c r="E1353" s="259"/>
      <c r="F1353" s="270"/>
      <c r="G1353" s="259"/>
      <c r="H1353" s="259"/>
      <c r="I1353" s="259"/>
      <c r="J1353" s="259"/>
    </row>
    <row r="1354" spans="1:10">
      <c r="A1354" s="259"/>
      <c r="B1354" s="259"/>
      <c r="C1354" s="259"/>
      <c r="D1354" s="259"/>
      <c r="E1354" s="259"/>
      <c r="F1354" s="270"/>
      <c r="G1354" s="259"/>
      <c r="H1354" s="259"/>
      <c r="I1354" s="259"/>
      <c r="J1354" s="259"/>
    </row>
    <row r="1355" spans="1:10">
      <c r="A1355" s="259"/>
      <c r="B1355" s="259"/>
      <c r="C1355" s="259"/>
      <c r="D1355" s="259"/>
      <c r="E1355" s="259"/>
      <c r="F1355" s="270"/>
      <c r="G1355" s="259"/>
      <c r="H1355" s="259"/>
      <c r="I1355" s="259"/>
      <c r="J1355" s="259"/>
    </row>
    <row r="1356" spans="1:10">
      <c r="A1356" s="259"/>
      <c r="B1356" s="259"/>
      <c r="C1356" s="259"/>
      <c r="D1356" s="259"/>
      <c r="E1356" s="259"/>
      <c r="F1356" s="270"/>
      <c r="G1356" s="259"/>
      <c r="H1356" s="259"/>
      <c r="I1356" s="259"/>
      <c r="J1356" s="259"/>
    </row>
    <row r="1357" spans="1:10">
      <c r="A1357" s="259"/>
      <c r="B1357" s="259"/>
      <c r="C1357" s="259"/>
      <c r="D1357" s="259"/>
      <c r="E1357" s="259"/>
      <c r="F1357" s="270"/>
      <c r="G1357" s="259"/>
      <c r="H1357" s="259"/>
      <c r="I1357" s="259"/>
      <c r="J1357" s="259"/>
    </row>
    <row r="1358" spans="1:10">
      <c r="A1358" s="259"/>
      <c r="B1358" s="259"/>
      <c r="C1358" s="259"/>
      <c r="D1358" s="259"/>
      <c r="E1358" s="259"/>
      <c r="F1358" s="270"/>
      <c r="G1358" s="259"/>
      <c r="H1358" s="259"/>
      <c r="I1358" s="259"/>
      <c r="J1358" s="259"/>
    </row>
    <row r="1359" spans="1:10">
      <c r="A1359" s="259"/>
      <c r="B1359" s="259"/>
      <c r="C1359" s="259"/>
      <c r="D1359" s="259"/>
      <c r="E1359" s="259"/>
      <c r="F1359" s="270"/>
      <c r="G1359" s="259"/>
      <c r="H1359" s="259"/>
      <c r="I1359" s="259"/>
      <c r="J1359" s="259"/>
    </row>
    <row r="1360" spans="1:10">
      <c r="A1360" s="259"/>
      <c r="B1360" s="259"/>
      <c r="C1360" s="259"/>
      <c r="D1360" s="259"/>
      <c r="E1360" s="259"/>
      <c r="F1360" s="270"/>
      <c r="G1360" s="259"/>
      <c r="H1360" s="259"/>
      <c r="I1360" s="259"/>
      <c r="J1360" s="259"/>
    </row>
    <row r="1361" spans="1:10">
      <c r="A1361" s="259"/>
      <c r="B1361" s="259"/>
      <c r="C1361" s="259"/>
      <c r="D1361" s="259"/>
      <c r="E1361" s="259"/>
      <c r="F1361" s="270"/>
      <c r="G1361" s="259"/>
      <c r="H1361" s="259"/>
      <c r="I1361" s="259"/>
      <c r="J1361" s="259"/>
    </row>
    <row r="1362" spans="1:10">
      <c r="A1362" s="259"/>
      <c r="B1362" s="259"/>
      <c r="C1362" s="259"/>
      <c r="D1362" s="259"/>
      <c r="E1362" s="259"/>
      <c r="F1362" s="270"/>
      <c r="G1362" s="259"/>
      <c r="H1362" s="259"/>
      <c r="I1362" s="259"/>
      <c r="J1362" s="259"/>
    </row>
    <row r="1363" spans="1:10">
      <c r="A1363" s="259"/>
      <c r="B1363" s="259"/>
      <c r="C1363" s="259"/>
      <c r="D1363" s="259"/>
      <c r="E1363" s="259"/>
      <c r="F1363" s="270"/>
      <c r="G1363" s="259"/>
      <c r="H1363" s="259"/>
      <c r="I1363" s="259"/>
      <c r="J1363" s="259"/>
    </row>
    <row r="1364" spans="1:10">
      <c r="A1364" s="259"/>
      <c r="B1364" s="259"/>
      <c r="C1364" s="259"/>
      <c r="D1364" s="259"/>
      <c r="E1364" s="259"/>
      <c r="F1364" s="270"/>
      <c r="G1364" s="259"/>
      <c r="H1364" s="259"/>
      <c r="I1364" s="259"/>
      <c r="J1364" s="259"/>
    </row>
    <row r="1365" spans="1:10">
      <c r="A1365" s="259"/>
      <c r="B1365" s="259"/>
      <c r="C1365" s="259"/>
      <c r="D1365" s="259"/>
      <c r="E1365" s="259"/>
      <c r="F1365" s="270"/>
      <c r="G1365" s="259"/>
      <c r="H1365" s="259"/>
      <c r="I1365" s="259"/>
      <c r="J1365" s="259"/>
    </row>
    <row r="1366" spans="1:10">
      <c r="A1366" s="259"/>
      <c r="B1366" s="259"/>
      <c r="C1366" s="259"/>
      <c r="D1366" s="259"/>
      <c r="E1366" s="259"/>
      <c r="F1366" s="270"/>
      <c r="G1366" s="259"/>
      <c r="H1366" s="259"/>
      <c r="I1366" s="259"/>
      <c r="J1366" s="259"/>
    </row>
    <row r="1367" spans="1:10">
      <c r="A1367" s="259"/>
      <c r="B1367" s="259"/>
      <c r="C1367" s="259"/>
      <c r="D1367" s="259"/>
      <c r="E1367" s="259"/>
      <c r="F1367" s="270"/>
      <c r="G1367" s="259"/>
      <c r="H1367" s="259"/>
      <c r="I1367" s="259"/>
      <c r="J1367" s="259"/>
    </row>
    <row r="1368" spans="1:10">
      <c r="A1368" s="259"/>
      <c r="B1368" s="259"/>
      <c r="C1368" s="259"/>
      <c r="D1368" s="259"/>
      <c r="E1368" s="259"/>
      <c r="F1368" s="270"/>
      <c r="G1368" s="259"/>
      <c r="H1368" s="259"/>
      <c r="I1368" s="259"/>
      <c r="J1368" s="259"/>
    </row>
    <row r="1369" spans="1:10">
      <c r="A1369" s="259"/>
      <c r="B1369" s="259"/>
      <c r="C1369" s="259"/>
      <c r="D1369" s="259"/>
      <c r="E1369" s="259"/>
      <c r="F1369" s="270"/>
      <c r="G1369" s="259"/>
      <c r="H1369" s="259"/>
      <c r="I1369" s="259"/>
      <c r="J1369" s="259"/>
    </row>
    <row r="1370" spans="1:10">
      <c r="A1370" s="259"/>
      <c r="B1370" s="259"/>
      <c r="C1370" s="259"/>
      <c r="D1370" s="259"/>
      <c r="E1370" s="259"/>
      <c r="F1370" s="270"/>
      <c r="G1370" s="259"/>
      <c r="H1370" s="259"/>
      <c r="I1370" s="259"/>
      <c r="J1370" s="259"/>
    </row>
    <row r="1371" spans="1:10">
      <c r="A1371" s="259"/>
      <c r="B1371" s="259"/>
      <c r="C1371" s="259"/>
      <c r="D1371" s="259"/>
      <c r="E1371" s="259"/>
      <c r="F1371" s="270"/>
      <c r="G1371" s="259"/>
      <c r="H1371" s="259"/>
      <c r="I1371" s="259"/>
      <c r="J1371" s="259"/>
    </row>
    <row r="1372" spans="1:10">
      <c r="A1372" s="259"/>
      <c r="B1372" s="259"/>
      <c r="C1372" s="259"/>
      <c r="D1372" s="259"/>
      <c r="E1372" s="259"/>
      <c r="F1372" s="270"/>
      <c r="G1372" s="259"/>
      <c r="H1372" s="259"/>
      <c r="I1372" s="259"/>
      <c r="J1372" s="259"/>
    </row>
    <row r="1373" spans="1:10">
      <c r="A1373" s="259"/>
      <c r="B1373" s="259"/>
      <c r="C1373" s="259"/>
      <c r="D1373" s="259"/>
      <c r="E1373" s="259"/>
      <c r="F1373" s="270"/>
      <c r="G1373" s="259"/>
      <c r="H1373" s="259"/>
      <c r="I1373" s="259"/>
      <c r="J1373" s="259"/>
    </row>
    <row r="1374" spans="1:10">
      <c r="A1374" s="259"/>
      <c r="B1374" s="259"/>
      <c r="C1374" s="259"/>
      <c r="D1374" s="259"/>
      <c r="E1374" s="259"/>
      <c r="F1374" s="270"/>
      <c r="G1374" s="259"/>
      <c r="H1374" s="259"/>
      <c r="I1374" s="259"/>
      <c r="J1374" s="259"/>
    </row>
    <row r="1375" spans="1:10">
      <c r="A1375" s="259"/>
      <c r="B1375" s="259"/>
      <c r="C1375" s="259"/>
      <c r="D1375" s="259"/>
      <c r="E1375" s="259"/>
      <c r="F1375" s="270"/>
      <c r="G1375" s="259"/>
      <c r="H1375" s="259"/>
      <c r="I1375" s="259"/>
      <c r="J1375" s="259"/>
    </row>
    <row r="1376" spans="1:10">
      <c r="A1376" s="259"/>
      <c r="B1376" s="259"/>
      <c r="C1376" s="259"/>
      <c r="D1376" s="259"/>
      <c r="E1376" s="259"/>
      <c r="F1376" s="270"/>
      <c r="G1376" s="259"/>
      <c r="H1376" s="259"/>
      <c r="I1376" s="259"/>
      <c r="J1376" s="259"/>
    </row>
    <row r="1377" spans="1:10">
      <c r="A1377" s="259"/>
      <c r="B1377" s="259"/>
      <c r="C1377" s="259"/>
      <c r="D1377" s="259"/>
      <c r="E1377" s="259"/>
      <c r="F1377" s="270"/>
      <c r="G1377" s="259"/>
      <c r="H1377" s="259"/>
      <c r="I1377" s="259"/>
      <c r="J1377" s="259"/>
    </row>
    <row r="1378" spans="1:10">
      <c r="A1378" s="259"/>
      <c r="B1378" s="259"/>
      <c r="C1378" s="259"/>
      <c r="D1378" s="259"/>
      <c r="E1378" s="259"/>
      <c r="F1378" s="270"/>
      <c r="G1378" s="259"/>
      <c r="H1378" s="259"/>
      <c r="I1378" s="259"/>
      <c r="J1378" s="259"/>
    </row>
    <row r="1379" spans="1:10">
      <c r="A1379" s="259"/>
      <c r="B1379" s="259"/>
      <c r="C1379" s="259"/>
      <c r="D1379" s="259"/>
      <c r="E1379" s="259"/>
      <c r="F1379" s="270"/>
      <c r="G1379" s="259"/>
      <c r="H1379" s="259"/>
      <c r="I1379" s="259"/>
      <c r="J1379" s="259"/>
    </row>
    <row r="1380" spans="1:10">
      <c r="A1380" s="259"/>
      <c r="B1380" s="259"/>
      <c r="C1380" s="259"/>
      <c r="D1380" s="259"/>
      <c r="E1380" s="259"/>
      <c r="F1380" s="270"/>
      <c r="G1380" s="259"/>
      <c r="H1380" s="259"/>
      <c r="I1380" s="259"/>
      <c r="J1380" s="259"/>
    </row>
    <row r="1381" spans="1:10">
      <c r="A1381" s="259"/>
      <c r="B1381" s="259"/>
      <c r="C1381" s="259"/>
      <c r="D1381" s="259"/>
      <c r="E1381" s="259"/>
      <c r="F1381" s="270"/>
      <c r="G1381" s="259"/>
      <c r="H1381" s="259"/>
      <c r="I1381" s="259"/>
      <c r="J1381" s="259"/>
    </row>
    <row r="1382" spans="1:10">
      <c r="A1382" s="259"/>
      <c r="B1382" s="259"/>
      <c r="C1382" s="259"/>
      <c r="D1382" s="259"/>
      <c r="E1382" s="259"/>
      <c r="F1382" s="270"/>
      <c r="G1382" s="259"/>
      <c r="H1382" s="259"/>
      <c r="I1382" s="259"/>
      <c r="J1382" s="259"/>
    </row>
    <row r="1383" spans="1:10">
      <c r="A1383" s="259"/>
      <c r="B1383" s="259"/>
      <c r="C1383" s="259"/>
      <c r="D1383" s="259"/>
      <c r="E1383" s="259"/>
      <c r="F1383" s="270"/>
      <c r="G1383" s="259"/>
      <c r="H1383" s="259"/>
      <c r="I1383" s="259"/>
      <c r="J1383" s="259"/>
    </row>
    <row r="1384" spans="1:10">
      <c r="A1384" s="259"/>
      <c r="B1384" s="259"/>
      <c r="C1384" s="259"/>
      <c r="D1384" s="259"/>
      <c r="E1384" s="259"/>
      <c r="F1384" s="270"/>
      <c r="G1384" s="259"/>
      <c r="H1384" s="259"/>
      <c r="I1384" s="259"/>
      <c r="J1384" s="259"/>
    </row>
    <row r="1385" spans="1:10">
      <c r="A1385" s="259"/>
      <c r="B1385" s="259"/>
      <c r="C1385" s="259"/>
      <c r="D1385" s="259"/>
      <c r="E1385" s="259"/>
      <c r="F1385" s="270"/>
      <c r="G1385" s="259"/>
      <c r="H1385" s="259"/>
      <c r="I1385" s="259"/>
      <c r="J1385" s="259"/>
    </row>
    <row r="1386" spans="1:10">
      <c r="A1386" s="259"/>
      <c r="B1386" s="259"/>
      <c r="C1386" s="259"/>
      <c r="D1386" s="259"/>
      <c r="E1386" s="259"/>
      <c r="F1386" s="270"/>
      <c r="G1386" s="259"/>
      <c r="H1386" s="259"/>
      <c r="I1386" s="259"/>
      <c r="J1386" s="259"/>
    </row>
    <row r="1387" spans="1:10">
      <c r="A1387" s="259"/>
      <c r="B1387" s="259"/>
      <c r="C1387" s="259"/>
      <c r="D1387" s="259"/>
      <c r="E1387" s="259"/>
      <c r="F1387" s="270"/>
      <c r="G1387" s="259"/>
      <c r="H1387" s="259"/>
      <c r="I1387" s="259"/>
      <c r="J1387" s="259"/>
    </row>
    <row r="1388" spans="1:10">
      <c r="A1388" s="259"/>
      <c r="B1388" s="259"/>
      <c r="C1388" s="259"/>
      <c r="D1388" s="259"/>
      <c r="E1388" s="259"/>
      <c r="F1388" s="270"/>
      <c r="G1388" s="259"/>
      <c r="H1388" s="259"/>
      <c r="I1388" s="259"/>
      <c r="J1388" s="259"/>
    </row>
    <row r="1389" spans="1:10">
      <c r="A1389" s="259"/>
      <c r="B1389" s="259"/>
      <c r="C1389" s="259"/>
      <c r="D1389" s="259"/>
      <c r="E1389" s="259"/>
      <c r="F1389" s="270"/>
      <c r="G1389" s="259"/>
      <c r="H1389" s="259"/>
      <c r="I1389" s="259"/>
      <c r="J1389" s="259"/>
    </row>
    <row r="1390" spans="1:10">
      <c r="A1390" s="259"/>
      <c r="B1390" s="259"/>
      <c r="C1390" s="259"/>
      <c r="D1390" s="259"/>
      <c r="E1390" s="259"/>
      <c r="F1390" s="270"/>
      <c r="G1390" s="259"/>
      <c r="H1390" s="259"/>
      <c r="I1390" s="259"/>
      <c r="J1390" s="259"/>
    </row>
    <row r="1391" spans="1:10">
      <c r="A1391" s="259"/>
      <c r="B1391" s="259"/>
      <c r="C1391" s="259"/>
      <c r="D1391" s="259"/>
      <c r="E1391" s="259"/>
      <c r="F1391" s="270"/>
      <c r="G1391" s="259"/>
      <c r="H1391" s="259"/>
      <c r="I1391" s="259"/>
      <c r="J1391" s="259"/>
    </row>
    <row r="1392" spans="1:10">
      <c r="A1392" s="259"/>
      <c r="B1392" s="259"/>
      <c r="C1392" s="259"/>
      <c r="D1392" s="259"/>
      <c r="E1392" s="259"/>
      <c r="F1392" s="270"/>
      <c r="G1392" s="259"/>
      <c r="H1392" s="259"/>
      <c r="I1392" s="259"/>
      <c r="J1392" s="259"/>
    </row>
    <row r="1393" spans="1:10">
      <c r="A1393" s="259"/>
      <c r="B1393" s="259"/>
      <c r="C1393" s="259"/>
      <c r="D1393" s="259"/>
      <c r="E1393" s="259"/>
      <c r="F1393" s="270"/>
      <c r="G1393" s="259"/>
      <c r="H1393" s="259"/>
      <c r="I1393" s="259"/>
      <c r="J1393" s="259"/>
    </row>
    <row r="1394" spans="1:10">
      <c r="A1394" s="259"/>
      <c r="B1394" s="259"/>
      <c r="C1394" s="259"/>
      <c r="D1394" s="259"/>
      <c r="E1394" s="259"/>
      <c r="F1394" s="270"/>
      <c r="G1394" s="259"/>
      <c r="H1394" s="259"/>
      <c r="I1394" s="259"/>
      <c r="J1394" s="259"/>
    </row>
    <row r="1395" spans="1:10">
      <c r="A1395" s="259"/>
      <c r="B1395" s="259"/>
      <c r="C1395" s="259"/>
      <c r="D1395" s="259"/>
      <c r="E1395" s="259"/>
      <c r="F1395" s="270"/>
      <c r="G1395" s="259"/>
      <c r="H1395" s="259"/>
      <c r="I1395" s="259"/>
      <c r="J1395" s="259"/>
    </row>
    <row r="1396" spans="1:10">
      <c r="A1396" s="259"/>
      <c r="B1396" s="259"/>
      <c r="C1396" s="259"/>
      <c r="D1396" s="259"/>
      <c r="E1396" s="259"/>
      <c r="F1396" s="270"/>
      <c r="G1396" s="259"/>
      <c r="H1396" s="259"/>
      <c r="I1396" s="259"/>
      <c r="J1396" s="259"/>
    </row>
    <row r="1397" spans="1:10">
      <c r="A1397" s="259"/>
      <c r="B1397" s="259"/>
      <c r="C1397" s="259"/>
      <c r="D1397" s="259"/>
      <c r="E1397" s="259"/>
      <c r="F1397" s="270"/>
      <c r="G1397" s="259"/>
      <c r="H1397" s="259"/>
      <c r="I1397" s="259"/>
      <c r="J1397" s="259"/>
    </row>
    <row r="1398" spans="1:10">
      <c r="A1398" s="259"/>
      <c r="B1398" s="259"/>
      <c r="C1398" s="259"/>
      <c r="D1398" s="259"/>
      <c r="E1398" s="259"/>
      <c r="F1398" s="270"/>
      <c r="G1398" s="259"/>
      <c r="H1398" s="259"/>
      <c r="I1398" s="259"/>
      <c r="J1398" s="259"/>
    </row>
    <row r="1399" spans="1:10">
      <c r="A1399" s="259"/>
      <c r="B1399" s="259"/>
      <c r="C1399" s="259"/>
      <c r="D1399" s="259"/>
      <c r="E1399" s="259"/>
      <c r="F1399" s="270"/>
      <c r="G1399" s="259"/>
      <c r="H1399" s="259"/>
      <c r="I1399" s="259"/>
      <c r="J1399" s="259"/>
    </row>
    <row r="1400" spans="1:10">
      <c r="A1400" s="259"/>
      <c r="B1400" s="259"/>
      <c r="C1400" s="259"/>
      <c r="D1400" s="259"/>
      <c r="E1400" s="259"/>
      <c r="F1400" s="270"/>
      <c r="G1400" s="259"/>
      <c r="H1400" s="259"/>
      <c r="I1400" s="259"/>
      <c r="J1400" s="259"/>
    </row>
    <row r="1401" spans="1:10">
      <c r="A1401" s="259"/>
      <c r="B1401" s="259"/>
      <c r="C1401" s="259"/>
      <c r="D1401" s="259"/>
      <c r="E1401" s="259"/>
      <c r="F1401" s="270"/>
      <c r="G1401" s="259"/>
      <c r="H1401" s="259"/>
      <c r="I1401" s="259"/>
      <c r="J1401" s="259"/>
    </row>
    <row r="1402" spans="1:10">
      <c r="A1402" s="259"/>
      <c r="B1402" s="259"/>
      <c r="C1402" s="259"/>
      <c r="D1402" s="259"/>
      <c r="E1402" s="259"/>
      <c r="F1402" s="270"/>
      <c r="G1402" s="259"/>
      <c r="H1402" s="259"/>
      <c r="I1402" s="259"/>
      <c r="J1402" s="259"/>
    </row>
    <row r="1403" spans="1:10">
      <c r="A1403" s="259"/>
      <c r="B1403" s="259"/>
      <c r="C1403" s="259"/>
      <c r="D1403" s="259"/>
      <c r="E1403" s="259"/>
      <c r="F1403" s="270"/>
      <c r="G1403" s="259"/>
      <c r="H1403" s="259"/>
      <c r="I1403" s="259"/>
      <c r="J1403" s="259"/>
    </row>
    <row r="1404" spans="1:10">
      <c r="A1404" s="259"/>
      <c r="B1404" s="259"/>
      <c r="C1404" s="259"/>
      <c r="D1404" s="259"/>
      <c r="E1404" s="259"/>
      <c r="F1404" s="270"/>
      <c r="G1404" s="259"/>
      <c r="H1404" s="259"/>
      <c r="I1404" s="259"/>
      <c r="J1404" s="259"/>
    </row>
    <row r="1405" spans="1:10">
      <c r="A1405" s="259"/>
      <c r="B1405" s="259"/>
      <c r="C1405" s="259"/>
      <c r="D1405" s="259"/>
      <c r="E1405" s="259"/>
      <c r="F1405" s="270"/>
      <c r="G1405" s="259"/>
      <c r="H1405" s="259"/>
      <c r="I1405" s="259"/>
      <c r="J1405" s="259"/>
    </row>
    <row r="1406" spans="1:10">
      <c r="A1406" s="259"/>
      <c r="B1406" s="259"/>
      <c r="C1406" s="259"/>
      <c r="D1406" s="259"/>
      <c r="E1406" s="259"/>
      <c r="F1406" s="270"/>
      <c r="G1406" s="259"/>
      <c r="H1406" s="259"/>
      <c r="I1406" s="259"/>
      <c r="J1406" s="259"/>
    </row>
    <row r="1407" spans="1:10">
      <c r="A1407" s="259"/>
      <c r="B1407" s="259"/>
      <c r="C1407" s="259"/>
      <c r="D1407" s="259"/>
      <c r="E1407" s="259"/>
      <c r="F1407" s="270"/>
      <c r="G1407" s="259"/>
      <c r="H1407" s="259"/>
      <c r="I1407" s="259"/>
      <c r="J1407" s="259"/>
    </row>
    <row r="1408" spans="1:10">
      <c r="A1408" s="259"/>
      <c r="B1408" s="259"/>
      <c r="C1408" s="259"/>
      <c r="D1408" s="259"/>
      <c r="E1408" s="259"/>
      <c r="F1408" s="270"/>
      <c r="G1408" s="259"/>
      <c r="H1408" s="259"/>
      <c r="I1408" s="259"/>
      <c r="J1408" s="259"/>
    </row>
    <row r="1409" spans="1:10">
      <c r="A1409" s="259"/>
      <c r="B1409" s="259"/>
      <c r="C1409" s="259"/>
      <c r="D1409" s="259"/>
      <c r="E1409" s="259"/>
      <c r="F1409" s="270"/>
      <c r="G1409" s="259"/>
      <c r="H1409" s="259"/>
      <c r="I1409" s="259"/>
      <c r="J1409" s="259"/>
    </row>
    <row r="1410" spans="1:10">
      <c r="A1410" s="259"/>
      <c r="B1410" s="259"/>
      <c r="C1410" s="259"/>
      <c r="D1410" s="259"/>
      <c r="E1410" s="259"/>
      <c r="F1410" s="270"/>
      <c r="G1410" s="259"/>
      <c r="H1410" s="259"/>
      <c r="I1410" s="259"/>
      <c r="J1410" s="259"/>
    </row>
    <row r="1411" spans="1:10">
      <c r="A1411" s="259"/>
      <c r="B1411" s="259"/>
      <c r="C1411" s="259"/>
      <c r="D1411" s="259"/>
      <c r="E1411" s="259"/>
      <c r="F1411" s="270"/>
      <c r="G1411" s="259"/>
      <c r="H1411" s="259"/>
      <c r="I1411" s="259"/>
      <c r="J1411" s="259"/>
    </row>
    <row r="1412" spans="1:10">
      <c r="A1412" s="259"/>
      <c r="B1412" s="259"/>
      <c r="C1412" s="259"/>
      <c r="D1412" s="259"/>
      <c r="E1412" s="259"/>
      <c r="F1412" s="270"/>
      <c r="G1412" s="259"/>
      <c r="H1412" s="259"/>
      <c r="I1412" s="259"/>
      <c r="J1412" s="259"/>
    </row>
    <row r="1413" spans="1:10">
      <c r="A1413" s="259"/>
      <c r="B1413" s="259"/>
      <c r="C1413" s="259"/>
      <c r="D1413" s="259"/>
      <c r="E1413" s="259"/>
      <c r="F1413" s="270"/>
      <c r="G1413" s="259"/>
      <c r="H1413" s="259"/>
      <c r="I1413" s="259"/>
      <c r="J1413" s="259"/>
    </row>
    <row r="1414" spans="1:10">
      <c r="A1414" s="259"/>
      <c r="B1414" s="259"/>
      <c r="C1414" s="259"/>
      <c r="D1414" s="259"/>
      <c r="E1414" s="259"/>
      <c r="F1414" s="270"/>
      <c r="G1414" s="259"/>
      <c r="H1414" s="259"/>
      <c r="I1414" s="259"/>
      <c r="J1414" s="259"/>
    </row>
    <row r="1415" spans="1:10">
      <c r="A1415" s="259"/>
      <c r="B1415" s="259"/>
      <c r="C1415" s="259"/>
      <c r="D1415" s="259"/>
      <c r="E1415" s="259"/>
      <c r="F1415" s="270"/>
      <c r="G1415" s="259"/>
      <c r="H1415" s="259"/>
      <c r="I1415" s="259"/>
      <c r="J1415" s="259"/>
    </row>
    <row r="1416" spans="1:10">
      <c r="A1416" s="259"/>
      <c r="B1416" s="259"/>
      <c r="C1416" s="259"/>
      <c r="D1416" s="259"/>
      <c r="E1416" s="259"/>
      <c r="F1416" s="270"/>
      <c r="G1416" s="259"/>
      <c r="H1416" s="259"/>
      <c r="I1416" s="259"/>
      <c r="J1416" s="259"/>
    </row>
    <row r="1417" spans="1:10">
      <c r="A1417" s="259"/>
      <c r="B1417" s="259"/>
      <c r="C1417" s="259"/>
      <c r="D1417" s="259"/>
      <c r="E1417" s="259"/>
      <c r="F1417" s="270"/>
      <c r="G1417" s="259"/>
      <c r="H1417" s="259"/>
      <c r="I1417" s="259"/>
      <c r="J1417" s="259"/>
    </row>
    <row r="1418" spans="1:10">
      <c r="A1418" s="259"/>
      <c r="B1418" s="259"/>
      <c r="C1418" s="259"/>
      <c r="D1418" s="259"/>
      <c r="E1418" s="259"/>
      <c r="F1418" s="270"/>
      <c r="G1418" s="259"/>
      <c r="H1418" s="259"/>
      <c r="I1418" s="259"/>
      <c r="J1418" s="259"/>
    </row>
    <row r="1419" spans="1:10">
      <c r="A1419" s="259"/>
      <c r="B1419" s="259"/>
      <c r="C1419" s="259"/>
      <c r="D1419" s="259"/>
      <c r="E1419" s="259"/>
      <c r="F1419" s="270"/>
      <c r="G1419" s="259"/>
      <c r="H1419" s="259"/>
      <c r="I1419" s="259"/>
      <c r="J1419" s="259"/>
    </row>
    <row r="1420" spans="1:10">
      <c r="A1420" s="259"/>
      <c r="B1420" s="259"/>
      <c r="C1420" s="259"/>
      <c r="D1420" s="259"/>
      <c r="E1420" s="259"/>
      <c r="F1420" s="270"/>
      <c r="G1420" s="259"/>
      <c r="H1420" s="259"/>
      <c r="I1420" s="259"/>
      <c r="J1420" s="259"/>
    </row>
    <row r="1421" spans="1:10">
      <c r="A1421" s="259"/>
      <c r="B1421" s="259"/>
      <c r="C1421" s="259"/>
      <c r="D1421" s="259"/>
      <c r="E1421" s="259"/>
      <c r="F1421" s="270"/>
      <c r="G1421" s="259"/>
      <c r="H1421" s="259"/>
      <c r="I1421" s="259"/>
      <c r="J1421" s="259"/>
    </row>
    <row r="1422" spans="1:10">
      <c r="A1422" s="259"/>
      <c r="B1422" s="259"/>
      <c r="C1422" s="259"/>
      <c r="D1422" s="259"/>
      <c r="E1422" s="259"/>
      <c r="F1422" s="270"/>
      <c r="G1422" s="259"/>
      <c r="H1422" s="259"/>
      <c r="I1422" s="259"/>
      <c r="J1422" s="259"/>
    </row>
    <row r="1423" spans="1:10">
      <c r="A1423" s="259"/>
      <c r="B1423" s="259"/>
      <c r="C1423" s="259"/>
      <c r="D1423" s="259"/>
      <c r="E1423" s="259"/>
      <c r="F1423" s="270"/>
      <c r="G1423" s="259"/>
      <c r="H1423" s="259"/>
      <c r="I1423" s="259"/>
      <c r="J1423" s="259"/>
    </row>
    <row r="1424" spans="1:10">
      <c r="A1424" s="259"/>
      <c r="B1424" s="259"/>
      <c r="C1424" s="259"/>
      <c r="D1424" s="259"/>
      <c r="E1424" s="259"/>
      <c r="F1424" s="270"/>
      <c r="G1424" s="259"/>
      <c r="H1424" s="259"/>
      <c r="I1424" s="259"/>
      <c r="J1424" s="259"/>
    </row>
    <row r="1425" spans="1:10">
      <c r="A1425" s="259"/>
      <c r="B1425" s="259"/>
      <c r="C1425" s="259"/>
      <c r="D1425" s="259"/>
      <c r="E1425" s="259"/>
      <c r="F1425" s="270"/>
      <c r="G1425" s="259"/>
      <c r="H1425" s="259"/>
      <c r="I1425" s="259"/>
      <c r="J1425" s="259"/>
    </row>
    <row r="1426" spans="1:10">
      <c r="A1426" s="259"/>
      <c r="B1426" s="259"/>
      <c r="C1426" s="259"/>
      <c r="D1426" s="259"/>
      <c r="E1426" s="259"/>
      <c r="F1426" s="270"/>
      <c r="G1426" s="259"/>
      <c r="H1426" s="259"/>
      <c r="I1426" s="259"/>
      <c r="J1426" s="259"/>
    </row>
    <row r="1427" spans="1:10">
      <c r="A1427" s="259"/>
      <c r="B1427" s="259"/>
      <c r="C1427" s="259"/>
      <c r="D1427" s="259"/>
      <c r="E1427" s="259"/>
      <c r="F1427" s="270"/>
      <c r="G1427" s="259"/>
      <c r="H1427" s="259"/>
      <c r="I1427" s="259"/>
      <c r="J1427" s="259"/>
    </row>
    <row r="1428" spans="1:10">
      <c r="A1428" s="259"/>
      <c r="B1428" s="259"/>
      <c r="C1428" s="259"/>
      <c r="D1428" s="259"/>
      <c r="E1428" s="259"/>
      <c r="F1428" s="270"/>
      <c r="G1428" s="259"/>
      <c r="H1428" s="259"/>
      <c r="I1428" s="259"/>
      <c r="J1428" s="259"/>
    </row>
    <row r="1429" spans="1:10">
      <c r="A1429" s="259"/>
      <c r="B1429" s="259"/>
      <c r="C1429" s="259"/>
      <c r="D1429" s="259"/>
      <c r="E1429" s="259"/>
      <c r="F1429" s="270"/>
      <c r="G1429" s="259"/>
      <c r="H1429" s="259"/>
      <c r="I1429" s="259"/>
      <c r="J1429" s="259"/>
    </row>
    <row r="1430" spans="1:10">
      <c r="A1430" s="259"/>
      <c r="B1430" s="259"/>
      <c r="C1430" s="259"/>
      <c r="D1430" s="259"/>
      <c r="E1430" s="259"/>
      <c r="F1430" s="270"/>
      <c r="G1430" s="259"/>
      <c r="H1430" s="259"/>
      <c r="I1430" s="259"/>
      <c r="J1430" s="259"/>
    </row>
    <row r="1431" spans="1:10">
      <c r="A1431" s="259"/>
      <c r="B1431" s="259"/>
      <c r="C1431" s="259"/>
      <c r="D1431" s="259"/>
      <c r="E1431" s="259"/>
      <c r="F1431" s="270"/>
      <c r="G1431" s="259"/>
      <c r="H1431" s="259"/>
      <c r="I1431" s="259"/>
      <c r="J1431" s="259"/>
    </row>
    <row r="1432" spans="1:10">
      <c r="A1432" s="259"/>
      <c r="B1432" s="259"/>
      <c r="C1432" s="259"/>
      <c r="D1432" s="259"/>
      <c r="E1432" s="259"/>
      <c r="F1432" s="270"/>
      <c r="G1432" s="259"/>
      <c r="H1432" s="259"/>
      <c r="I1432" s="259"/>
      <c r="J1432" s="259"/>
    </row>
    <row r="1433" spans="1:10">
      <c r="A1433" s="259"/>
      <c r="B1433" s="259"/>
      <c r="C1433" s="259"/>
      <c r="D1433" s="259"/>
      <c r="E1433" s="259"/>
      <c r="F1433" s="270"/>
      <c r="G1433" s="259"/>
      <c r="H1433" s="259"/>
      <c r="I1433" s="259"/>
      <c r="J1433" s="259"/>
    </row>
    <row r="1434" spans="1:10">
      <c r="A1434" s="259"/>
      <c r="B1434" s="259"/>
      <c r="C1434" s="259"/>
      <c r="D1434" s="259"/>
      <c r="E1434" s="259"/>
      <c r="F1434" s="270"/>
      <c r="G1434" s="259"/>
      <c r="H1434" s="259"/>
      <c r="I1434" s="259"/>
      <c r="J1434" s="259"/>
    </row>
    <row r="1435" spans="1:10">
      <c r="A1435" s="259"/>
      <c r="B1435" s="259"/>
      <c r="C1435" s="259"/>
      <c r="D1435" s="259"/>
      <c r="E1435" s="259"/>
      <c r="F1435" s="270"/>
      <c r="G1435" s="259"/>
      <c r="H1435" s="259"/>
      <c r="I1435" s="259"/>
      <c r="J1435" s="259"/>
    </row>
    <row r="1436" spans="1:10">
      <c r="A1436" s="259"/>
      <c r="B1436" s="259"/>
      <c r="C1436" s="259"/>
      <c r="D1436" s="259"/>
      <c r="E1436" s="259"/>
      <c r="F1436" s="270"/>
      <c r="G1436" s="259"/>
      <c r="H1436" s="259"/>
      <c r="I1436" s="259"/>
      <c r="J1436" s="259"/>
    </row>
    <row r="1437" spans="1:10">
      <c r="A1437" s="259"/>
      <c r="B1437" s="259"/>
      <c r="C1437" s="259"/>
      <c r="D1437" s="259"/>
      <c r="E1437" s="259"/>
      <c r="F1437" s="270"/>
      <c r="G1437" s="259"/>
      <c r="H1437" s="259"/>
      <c r="I1437" s="259"/>
      <c r="J1437" s="259"/>
    </row>
    <row r="1438" spans="1:10">
      <c r="A1438" s="259"/>
      <c r="B1438" s="259"/>
      <c r="C1438" s="259"/>
      <c r="D1438" s="259"/>
      <c r="E1438" s="259"/>
      <c r="F1438" s="270"/>
      <c r="G1438" s="259"/>
      <c r="H1438" s="259"/>
      <c r="I1438" s="259"/>
      <c r="J1438" s="259"/>
    </row>
    <row r="1439" spans="1:10">
      <c r="A1439" s="259"/>
      <c r="B1439" s="259"/>
      <c r="C1439" s="259"/>
      <c r="D1439" s="259"/>
      <c r="E1439" s="259"/>
      <c r="F1439" s="270"/>
      <c r="G1439" s="259"/>
      <c r="H1439" s="259"/>
      <c r="I1439" s="259"/>
      <c r="J1439" s="259"/>
    </row>
    <row r="1440" spans="1:10">
      <c r="A1440" s="259"/>
      <c r="B1440" s="259"/>
      <c r="C1440" s="259"/>
      <c r="D1440" s="259"/>
      <c r="E1440" s="259"/>
      <c r="F1440" s="270"/>
      <c r="G1440" s="259"/>
      <c r="H1440" s="259"/>
      <c r="I1440" s="259"/>
      <c r="J1440" s="259"/>
    </row>
    <row r="1441" spans="1:10">
      <c r="A1441" s="259"/>
      <c r="B1441" s="259"/>
      <c r="C1441" s="259"/>
      <c r="D1441" s="259"/>
      <c r="E1441" s="259"/>
      <c r="F1441" s="270"/>
      <c r="G1441" s="259"/>
      <c r="H1441" s="259"/>
      <c r="I1441" s="259"/>
      <c r="J1441" s="259"/>
    </row>
    <row r="1442" spans="1:10">
      <c r="A1442" s="259"/>
      <c r="B1442" s="259"/>
      <c r="C1442" s="259"/>
      <c r="D1442" s="259"/>
      <c r="E1442" s="259"/>
      <c r="F1442" s="270"/>
      <c r="G1442" s="259"/>
      <c r="H1442" s="259"/>
      <c r="I1442" s="259"/>
      <c r="J1442" s="259"/>
    </row>
    <row r="1443" spans="1:10">
      <c r="A1443" s="259"/>
      <c r="B1443" s="259"/>
      <c r="C1443" s="259"/>
      <c r="D1443" s="259"/>
      <c r="E1443" s="259"/>
      <c r="F1443" s="270"/>
      <c r="G1443" s="259"/>
      <c r="H1443" s="259"/>
      <c r="I1443" s="259"/>
      <c r="J1443" s="259"/>
    </row>
    <row r="1444" spans="1:10">
      <c r="A1444" s="259"/>
      <c r="B1444" s="259"/>
      <c r="C1444" s="259"/>
      <c r="D1444" s="259"/>
      <c r="E1444" s="259"/>
      <c r="F1444" s="270"/>
      <c r="G1444" s="259"/>
      <c r="H1444" s="259"/>
      <c r="I1444" s="259"/>
      <c r="J1444" s="259"/>
    </row>
    <row r="1445" spans="1:10">
      <c r="A1445" s="259"/>
      <c r="B1445" s="259"/>
      <c r="C1445" s="259"/>
      <c r="D1445" s="259"/>
      <c r="E1445" s="259"/>
      <c r="F1445" s="270"/>
      <c r="G1445" s="259"/>
      <c r="H1445" s="259"/>
      <c r="I1445" s="259"/>
      <c r="J1445" s="259"/>
    </row>
    <row r="1446" spans="1:10">
      <c r="A1446" s="259"/>
      <c r="B1446" s="259"/>
      <c r="C1446" s="259"/>
      <c r="D1446" s="259"/>
      <c r="E1446" s="259"/>
      <c r="F1446" s="270"/>
      <c r="G1446" s="259"/>
      <c r="H1446" s="259"/>
      <c r="I1446" s="259"/>
      <c r="J1446" s="259"/>
    </row>
    <row r="1447" spans="1:10">
      <c r="A1447" s="259"/>
      <c r="B1447" s="259"/>
      <c r="C1447" s="259"/>
      <c r="D1447" s="259"/>
      <c r="E1447" s="259"/>
      <c r="F1447" s="270"/>
      <c r="G1447" s="259"/>
      <c r="H1447" s="259"/>
      <c r="I1447" s="259"/>
      <c r="J1447" s="259"/>
    </row>
    <row r="1448" spans="1:10">
      <c r="A1448" s="259"/>
      <c r="B1448" s="259"/>
      <c r="C1448" s="259"/>
      <c r="D1448" s="259"/>
      <c r="E1448" s="259"/>
      <c r="F1448" s="270"/>
      <c r="G1448" s="259"/>
      <c r="H1448" s="259"/>
      <c r="I1448" s="259"/>
      <c r="J1448" s="259"/>
    </row>
    <row r="1449" spans="1:10">
      <c r="A1449" s="259"/>
      <c r="B1449" s="259"/>
      <c r="C1449" s="259"/>
      <c r="D1449" s="259"/>
      <c r="E1449" s="259"/>
      <c r="F1449" s="270"/>
      <c r="G1449" s="259"/>
      <c r="H1449" s="259"/>
      <c r="I1449" s="259"/>
      <c r="J1449" s="259"/>
    </row>
    <row r="1450" spans="1:10">
      <c r="A1450" s="259"/>
      <c r="B1450" s="259"/>
      <c r="C1450" s="259"/>
      <c r="D1450" s="259"/>
      <c r="E1450" s="259"/>
      <c r="F1450" s="270"/>
      <c r="G1450" s="259"/>
      <c r="H1450" s="259"/>
      <c r="I1450" s="259"/>
      <c r="J1450" s="259"/>
    </row>
    <row r="1451" spans="1:10">
      <c r="A1451" s="259"/>
      <c r="B1451" s="259"/>
      <c r="C1451" s="259"/>
      <c r="D1451" s="259"/>
      <c r="E1451" s="259"/>
      <c r="F1451" s="270"/>
      <c r="G1451" s="259"/>
      <c r="H1451" s="259"/>
      <c r="I1451" s="259"/>
      <c r="J1451" s="259"/>
    </row>
    <row r="1452" spans="1:10">
      <c r="A1452" s="259"/>
      <c r="B1452" s="259"/>
      <c r="C1452" s="259"/>
      <c r="D1452" s="259"/>
      <c r="E1452" s="259"/>
      <c r="F1452" s="270"/>
      <c r="G1452" s="259"/>
      <c r="H1452" s="259"/>
      <c r="I1452" s="259"/>
      <c r="J1452" s="259"/>
    </row>
    <row r="1453" spans="1:10">
      <c r="A1453" s="259"/>
      <c r="B1453" s="259"/>
      <c r="C1453" s="259"/>
      <c r="D1453" s="259"/>
      <c r="E1453" s="259"/>
      <c r="F1453" s="270"/>
      <c r="G1453" s="259"/>
      <c r="H1453" s="259"/>
      <c r="I1453" s="259"/>
      <c r="J1453" s="259"/>
    </row>
    <row r="1454" spans="1:10">
      <c r="A1454" s="259"/>
      <c r="B1454" s="259"/>
      <c r="C1454" s="259"/>
      <c r="D1454" s="259"/>
      <c r="E1454" s="259"/>
      <c r="F1454" s="270"/>
      <c r="G1454" s="259"/>
      <c r="H1454" s="259"/>
      <c r="I1454" s="259"/>
      <c r="J1454" s="259"/>
    </row>
    <row r="1455" spans="1:10">
      <c r="A1455" s="259"/>
      <c r="B1455" s="259"/>
      <c r="C1455" s="259"/>
      <c r="D1455" s="259"/>
      <c r="E1455" s="259"/>
      <c r="F1455" s="270"/>
      <c r="G1455" s="259"/>
      <c r="H1455" s="259"/>
      <c r="I1455" s="259"/>
      <c r="J1455" s="259"/>
    </row>
    <row r="1456" spans="1:10">
      <c r="A1456" s="259"/>
      <c r="B1456" s="259"/>
      <c r="C1456" s="259"/>
      <c r="D1456" s="259"/>
      <c r="E1456" s="259"/>
      <c r="F1456" s="270"/>
      <c r="G1456" s="259"/>
      <c r="H1456" s="259"/>
      <c r="I1456" s="259"/>
      <c r="J1456" s="259"/>
    </row>
    <row r="1457" spans="1:10">
      <c r="A1457" s="259"/>
      <c r="B1457" s="259"/>
      <c r="C1457" s="259"/>
      <c r="D1457" s="259"/>
      <c r="E1457" s="259"/>
      <c r="F1457" s="270"/>
      <c r="G1457" s="259"/>
      <c r="H1457" s="259"/>
      <c r="I1457" s="259"/>
      <c r="J1457" s="259"/>
    </row>
    <row r="1458" spans="1:10">
      <c r="A1458" s="259"/>
      <c r="B1458" s="259"/>
      <c r="C1458" s="259"/>
      <c r="D1458" s="259"/>
      <c r="E1458" s="259"/>
      <c r="F1458" s="270"/>
      <c r="G1458" s="259"/>
      <c r="H1458" s="259"/>
      <c r="I1458" s="259"/>
      <c r="J1458" s="259"/>
    </row>
    <row r="1459" spans="1:10">
      <c r="A1459" s="259"/>
      <c r="B1459" s="259"/>
      <c r="C1459" s="259"/>
      <c r="D1459" s="259"/>
      <c r="E1459" s="259"/>
      <c r="F1459" s="270"/>
      <c r="G1459" s="259"/>
      <c r="H1459" s="259"/>
      <c r="I1459" s="259"/>
      <c r="J1459" s="259"/>
    </row>
    <row r="1460" spans="1:10">
      <c r="A1460" s="259"/>
      <c r="B1460" s="259"/>
      <c r="C1460" s="259"/>
      <c r="D1460" s="259"/>
      <c r="E1460" s="259"/>
      <c r="F1460" s="270"/>
      <c r="G1460" s="259"/>
      <c r="H1460" s="259"/>
      <c r="I1460" s="259"/>
      <c r="J1460" s="259"/>
    </row>
    <row r="1461" spans="1:10">
      <c r="A1461" s="259"/>
      <c r="B1461" s="259"/>
      <c r="C1461" s="259"/>
      <c r="D1461" s="259"/>
      <c r="E1461" s="259"/>
      <c r="F1461" s="270"/>
      <c r="G1461" s="259"/>
      <c r="H1461" s="259"/>
      <c r="I1461" s="259"/>
      <c r="J1461" s="259"/>
    </row>
    <row r="1462" spans="1:10">
      <c r="A1462" s="259"/>
      <c r="B1462" s="259"/>
      <c r="C1462" s="259"/>
      <c r="D1462" s="259"/>
      <c r="E1462" s="259"/>
      <c r="F1462" s="270"/>
      <c r="G1462" s="259"/>
      <c r="H1462" s="259"/>
      <c r="I1462" s="259"/>
      <c r="J1462" s="259"/>
    </row>
    <row r="1463" spans="1:10">
      <c r="A1463" s="259"/>
      <c r="B1463" s="259"/>
      <c r="C1463" s="259"/>
      <c r="D1463" s="259"/>
      <c r="E1463" s="259"/>
      <c r="F1463" s="270"/>
      <c r="G1463" s="259"/>
      <c r="H1463" s="259"/>
      <c r="I1463" s="259"/>
      <c r="J1463" s="259"/>
    </row>
    <row r="1464" spans="1:10">
      <c r="A1464" s="259"/>
      <c r="B1464" s="259"/>
      <c r="C1464" s="259"/>
      <c r="D1464" s="259"/>
      <c r="E1464" s="259"/>
      <c r="F1464" s="270"/>
      <c r="G1464" s="259"/>
      <c r="H1464" s="259"/>
      <c r="I1464" s="259"/>
      <c r="J1464" s="259"/>
    </row>
    <row r="1465" spans="1:10">
      <c r="A1465" s="259"/>
      <c r="B1465" s="259"/>
      <c r="C1465" s="259"/>
      <c r="D1465" s="259"/>
      <c r="E1465" s="259"/>
      <c r="F1465" s="270"/>
      <c r="G1465" s="259"/>
      <c r="H1465" s="259"/>
      <c r="I1465" s="259"/>
      <c r="J1465" s="259"/>
    </row>
    <row r="1466" spans="1:10">
      <c r="A1466" s="259"/>
      <c r="B1466" s="259"/>
      <c r="C1466" s="259"/>
      <c r="D1466" s="259"/>
      <c r="E1466" s="259"/>
      <c r="F1466" s="270"/>
      <c r="G1466" s="259"/>
      <c r="H1466" s="259"/>
      <c r="I1466" s="259"/>
      <c r="J1466" s="259"/>
    </row>
    <row r="1467" spans="1:10">
      <c r="A1467" s="259"/>
      <c r="B1467" s="259"/>
      <c r="C1467" s="259"/>
      <c r="D1467" s="259"/>
      <c r="E1467" s="259"/>
      <c r="F1467" s="270"/>
      <c r="G1467" s="259"/>
      <c r="H1467" s="259"/>
      <c r="I1467" s="259"/>
      <c r="J1467" s="259"/>
    </row>
    <row r="1468" spans="1:10">
      <c r="A1468" s="259"/>
      <c r="B1468" s="259"/>
      <c r="C1468" s="259"/>
      <c r="D1468" s="259"/>
      <c r="E1468" s="259"/>
      <c r="F1468" s="270"/>
      <c r="G1468" s="259"/>
      <c r="H1468" s="259"/>
      <c r="I1468" s="259"/>
      <c r="J1468" s="259"/>
    </row>
    <row r="1469" spans="1:10">
      <c r="A1469" s="259"/>
      <c r="B1469" s="259"/>
      <c r="C1469" s="259"/>
      <c r="D1469" s="259"/>
      <c r="E1469" s="259"/>
      <c r="F1469" s="270"/>
      <c r="G1469" s="259"/>
      <c r="H1469" s="259"/>
      <c r="I1469" s="259"/>
      <c r="J1469" s="259"/>
    </row>
    <row r="1470" spans="1:10">
      <c r="A1470" s="259"/>
      <c r="B1470" s="259"/>
      <c r="C1470" s="259"/>
      <c r="D1470" s="259"/>
      <c r="E1470" s="259"/>
      <c r="F1470" s="270"/>
      <c r="G1470" s="259"/>
      <c r="H1470" s="259"/>
      <c r="I1470" s="259"/>
      <c r="J1470" s="259"/>
    </row>
    <row r="1471" spans="1:10">
      <c r="A1471" s="259"/>
      <c r="B1471" s="259"/>
      <c r="C1471" s="259"/>
      <c r="D1471" s="259"/>
      <c r="E1471" s="259"/>
      <c r="F1471" s="270"/>
      <c r="G1471" s="259"/>
      <c r="H1471" s="259"/>
      <c r="I1471" s="259"/>
      <c r="J1471" s="259"/>
    </row>
    <row r="1472" spans="1:10">
      <c r="A1472" s="259"/>
      <c r="B1472" s="259"/>
      <c r="C1472" s="259"/>
      <c r="D1472" s="259"/>
      <c r="E1472" s="259"/>
      <c r="F1472" s="270"/>
      <c r="G1472" s="259"/>
      <c r="H1472" s="259"/>
      <c r="I1472" s="259"/>
      <c r="J1472" s="259"/>
    </row>
    <row r="1473" spans="1:10">
      <c r="A1473" s="259"/>
      <c r="B1473" s="259"/>
      <c r="C1473" s="259"/>
      <c r="D1473" s="259"/>
      <c r="E1473" s="259"/>
      <c r="F1473" s="270"/>
      <c r="G1473" s="259"/>
      <c r="H1473" s="259"/>
      <c r="I1473" s="259"/>
      <c r="J1473" s="259"/>
    </row>
    <row r="1474" spans="1:10">
      <c r="A1474" s="259"/>
      <c r="B1474" s="259"/>
      <c r="C1474" s="259"/>
      <c r="D1474" s="259"/>
      <c r="E1474" s="259"/>
      <c r="F1474" s="270"/>
      <c r="G1474" s="259"/>
      <c r="H1474" s="259"/>
      <c r="I1474" s="259"/>
      <c r="J1474" s="259"/>
    </row>
    <row r="1475" spans="1:10">
      <c r="A1475" s="259"/>
      <c r="B1475" s="259"/>
      <c r="C1475" s="259"/>
      <c r="D1475" s="259"/>
      <c r="E1475" s="259"/>
      <c r="F1475" s="270"/>
      <c r="G1475" s="259"/>
      <c r="H1475" s="259"/>
      <c r="I1475" s="259"/>
      <c r="J1475" s="259"/>
    </row>
    <row r="1476" spans="1:10">
      <c r="A1476" s="259"/>
      <c r="B1476" s="259"/>
      <c r="C1476" s="259"/>
      <c r="D1476" s="259"/>
      <c r="E1476" s="259"/>
      <c r="F1476" s="270"/>
      <c r="G1476" s="259"/>
      <c r="H1476" s="259"/>
      <c r="I1476" s="259"/>
      <c r="J1476" s="259"/>
    </row>
    <row r="1477" spans="1:10">
      <c r="A1477" s="259"/>
      <c r="B1477" s="259"/>
      <c r="C1477" s="259"/>
      <c r="D1477" s="259"/>
      <c r="E1477" s="259"/>
      <c r="F1477" s="270"/>
      <c r="G1477" s="259"/>
      <c r="H1477" s="259"/>
      <c r="I1477" s="259"/>
      <c r="J1477" s="259"/>
    </row>
    <row r="1478" spans="1:10">
      <c r="A1478" s="259"/>
      <c r="B1478" s="259"/>
      <c r="C1478" s="259"/>
      <c r="D1478" s="259"/>
      <c r="E1478" s="259"/>
      <c r="F1478" s="270"/>
      <c r="G1478" s="259"/>
      <c r="H1478" s="259"/>
      <c r="I1478" s="259"/>
      <c r="J1478" s="259"/>
    </row>
    <row r="1479" spans="1:10">
      <c r="A1479" s="259"/>
      <c r="B1479" s="259"/>
      <c r="C1479" s="259"/>
      <c r="D1479" s="259"/>
      <c r="E1479" s="259"/>
      <c r="F1479" s="270"/>
      <c r="G1479" s="259"/>
      <c r="H1479" s="259"/>
      <c r="I1479" s="259"/>
      <c r="J1479" s="259"/>
    </row>
    <row r="1480" spans="1:10">
      <c r="A1480" s="259"/>
      <c r="B1480" s="259"/>
      <c r="C1480" s="259"/>
      <c r="D1480" s="259"/>
      <c r="E1480" s="259"/>
      <c r="F1480" s="270"/>
      <c r="G1480" s="259"/>
      <c r="H1480" s="259"/>
      <c r="I1480" s="259"/>
      <c r="J1480" s="259"/>
    </row>
    <row r="1481" spans="1:10">
      <c r="A1481" s="259"/>
      <c r="B1481" s="259"/>
      <c r="C1481" s="259"/>
      <c r="D1481" s="259"/>
      <c r="E1481" s="259"/>
      <c r="F1481" s="270"/>
      <c r="G1481" s="259"/>
      <c r="H1481" s="259"/>
      <c r="I1481" s="259"/>
      <c r="J1481" s="259"/>
    </row>
    <row r="1482" spans="1:10">
      <c r="A1482" s="259"/>
      <c r="B1482" s="259"/>
      <c r="C1482" s="259"/>
      <c r="D1482" s="259"/>
      <c r="E1482" s="259"/>
      <c r="F1482" s="270"/>
      <c r="G1482" s="259"/>
      <c r="H1482" s="259"/>
      <c r="I1482" s="259"/>
      <c r="J1482" s="259"/>
    </row>
    <row r="1483" spans="1:10">
      <c r="A1483" s="259"/>
      <c r="B1483" s="259"/>
      <c r="C1483" s="259"/>
      <c r="D1483" s="259"/>
      <c r="E1483" s="259"/>
      <c r="F1483" s="270"/>
      <c r="G1483" s="259"/>
      <c r="H1483" s="259"/>
      <c r="I1483" s="259"/>
      <c r="J1483" s="259"/>
    </row>
    <row r="1484" spans="1:10">
      <c r="A1484" s="259"/>
      <c r="B1484" s="259"/>
      <c r="C1484" s="259"/>
      <c r="D1484" s="259"/>
      <c r="E1484" s="259"/>
      <c r="F1484" s="270"/>
      <c r="G1484" s="259"/>
      <c r="H1484" s="259"/>
      <c r="I1484" s="259"/>
      <c r="J1484" s="259"/>
    </row>
    <row r="1485" spans="1:10">
      <c r="A1485" s="259"/>
      <c r="B1485" s="259"/>
      <c r="C1485" s="259"/>
      <c r="D1485" s="259"/>
      <c r="E1485" s="259"/>
      <c r="F1485" s="270"/>
      <c r="G1485" s="259"/>
      <c r="H1485" s="259"/>
      <c r="I1485" s="259"/>
      <c r="J1485" s="259"/>
    </row>
    <row r="1486" spans="1:10">
      <c r="A1486" s="259"/>
      <c r="B1486" s="259"/>
      <c r="C1486" s="259"/>
      <c r="D1486" s="259"/>
      <c r="E1486" s="259"/>
      <c r="F1486" s="270"/>
      <c r="G1486" s="259"/>
      <c r="H1486" s="259"/>
      <c r="I1486" s="259"/>
      <c r="J1486" s="259"/>
    </row>
    <row r="1487" spans="1:10">
      <c r="A1487" s="259"/>
      <c r="B1487" s="259"/>
      <c r="C1487" s="259"/>
      <c r="D1487" s="259"/>
      <c r="E1487" s="259"/>
      <c r="F1487" s="270"/>
      <c r="G1487" s="259"/>
      <c r="H1487" s="259"/>
      <c r="I1487" s="259"/>
      <c r="J1487" s="259"/>
    </row>
    <row r="1488" spans="1:10">
      <c r="A1488" s="259"/>
      <c r="B1488" s="259"/>
      <c r="C1488" s="259"/>
      <c r="D1488" s="259"/>
      <c r="E1488" s="259"/>
      <c r="F1488" s="270"/>
      <c r="G1488" s="259"/>
      <c r="H1488" s="259"/>
      <c r="I1488" s="259"/>
      <c r="J1488" s="259"/>
    </row>
    <row r="1489" spans="1:10">
      <c r="A1489" s="259"/>
      <c r="B1489" s="259"/>
      <c r="C1489" s="259"/>
      <c r="D1489" s="259"/>
      <c r="E1489" s="259"/>
      <c r="F1489" s="270"/>
      <c r="G1489" s="259"/>
      <c r="H1489" s="259"/>
      <c r="I1489" s="259"/>
      <c r="J1489" s="259"/>
    </row>
    <row r="1490" spans="1:10">
      <c r="A1490" s="259"/>
      <c r="B1490" s="259"/>
      <c r="C1490" s="259"/>
      <c r="D1490" s="259"/>
      <c r="E1490" s="259"/>
      <c r="F1490" s="270"/>
      <c r="G1490" s="259"/>
      <c r="H1490" s="259"/>
      <c r="I1490" s="259"/>
      <c r="J1490" s="259"/>
    </row>
    <row r="1491" spans="1:10">
      <c r="A1491" s="259"/>
      <c r="B1491" s="259"/>
      <c r="C1491" s="259"/>
      <c r="D1491" s="259"/>
      <c r="E1491" s="259"/>
      <c r="F1491" s="270"/>
      <c r="G1491" s="259"/>
      <c r="H1491" s="259"/>
      <c r="I1491" s="259"/>
      <c r="J1491" s="259"/>
    </row>
    <row r="1492" spans="1:10">
      <c r="A1492" s="259"/>
      <c r="B1492" s="259"/>
      <c r="C1492" s="259"/>
      <c r="D1492" s="259"/>
      <c r="E1492" s="259"/>
      <c r="F1492" s="270"/>
      <c r="G1492" s="259"/>
      <c r="H1492" s="259"/>
      <c r="I1492" s="259"/>
      <c r="J1492" s="259"/>
    </row>
    <row r="1493" spans="1:10">
      <c r="A1493" s="259"/>
      <c r="B1493" s="259"/>
      <c r="C1493" s="259"/>
      <c r="D1493" s="259"/>
      <c r="E1493" s="259"/>
      <c r="F1493" s="270"/>
      <c r="G1493" s="259"/>
      <c r="H1493" s="259"/>
      <c r="I1493" s="259"/>
      <c r="J1493" s="259"/>
    </row>
    <row r="1494" spans="1:10">
      <c r="A1494" s="259"/>
      <c r="B1494" s="259"/>
      <c r="C1494" s="259"/>
      <c r="D1494" s="259"/>
      <c r="E1494" s="259"/>
      <c r="F1494" s="270"/>
      <c r="G1494" s="259"/>
      <c r="H1494" s="259"/>
      <c r="I1494" s="259"/>
      <c r="J1494" s="259"/>
    </row>
    <row r="1495" spans="1:10">
      <c r="A1495" s="259"/>
      <c r="B1495" s="259"/>
      <c r="C1495" s="259"/>
      <c r="D1495" s="259"/>
      <c r="E1495" s="259"/>
      <c r="F1495" s="270"/>
      <c r="G1495" s="259"/>
      <c r="H1495" s="259"/>
      <c r="I1495" s="259"/>
      <c r="J1495" s="259"/>
    </row>
    <row r="1496" spans="1:10">
      <c r="A1496" s="259"/>
      <c r="B1496" s="259"/>
      <c r="C1496" s="259"/>
      <c r="D1496" s="259"/>
      <c r="E1496" s="259"/>
      <c r="F1496" s="270"/>
      <c r="G1496" s="259"/>
      <c r="H1496" s="259"/>
      <c r="I1496" s="259"/>
      <c r="J1496" s="259"/>
    </row>
    <row r="1497" spans="1:10">
      <c r="A1497" s="259"/>
      <c r="B1497" s="259"/>
      <c r="C1497" s="259"/>
      <c r="D1497" s="259"/>
      <c r="E1497" s="259"/>
      <c r="F1497" s="270"/>
      <c r="G1497" s="259"/>
      <c r="H1497" s="259"/>
      <c r="I1497" s="259"/>
      <c r="J1497" s="259"/>
    </row>
    <row r="1498" spans="1:10">
      <c r="A1498" s="259"/>
      <c r="B1498" s="259"/>
      <c r="C1498" s="259"/>
      <c r="D1498" s="259"/>
      <c r="E1498" s="259"/>
      <c r="F1498" s="270"/>
      <c r="G1498" s="259"/>
      <c r="H1498" s="259"/>
      <c r="I1498" s="259"/>
      <c r="J1498" s="259"/>
    </row>
    <row r="1499" spans="1:10">
      <c r="A1499" s="259"/>
      <c r="B1499" s="259"/>
      <c r="C1499" s="259"/>
      <c r="D1499" s="259"/>
      <c r="E1499" s="259"/>
      <c r="F1499" s="270"/>
      <c r="G1499" s="259"/>
      <c r="H1499" s="259"/>
      <c r="I1499" s="259"/>
      <c r="J1499" s="259"/>
    </row>
    <row r="1500" spans="1:10">
      <c r="A1500" s="259"/>
      <c r="B1500" s="259"/>
      <c r="C1500" s="259"/>
      <c r="D1500" s="259"/>
      <c r="E1500" s="259"/>
      <c r="F1500" s="270"/>
      <c r="G1500" s="259"/>
      <c r="H1500" s="259"/>
      <c r="I1500" s="259"/>
      <c r="J1500" s="259"/>
    </row>
    <row r="1501" spans="1:10">
      <c r="A1501" s="259"/>
      <c r="B1501" s="259"/>
      <c r="C1501" s="259"/>
      <c r="D1501" s="259"/>
      <c r="E1501" s="259"/>
      <c r="F1501" s="270"/>
      <c r="G1501" s="259"/>
      <c r="H1501" s="259"/>
      <c r="I1501" s="259"/>
      <c r="J1501" s="259"/>
    </row>
    <row r="1502" spans="1:10">
      <c r="A1502" s="259"/>
      <c r="B1502" s="259"/>
      <c r="C1502" s="259"/>
      <c r="D1502" s="259"/>
      <c r="E1502" s="259"/>
      <c r="F1502" s="270"/>
      <c r="G1502" s="259"/>
      <c r="H1502" s="259"/>
      <c r="I1502" s="259"/>
      <c r="J1502" s="259"/>
    </row>
    <row r="1503" spans="1:10">
      <c r="A1503" s="259"/>
      <c r="B1503" s="259"/>
      <c r="C1503" s="259"/>
      <c r="D1503" s="259"/>
      <c r="E1503" s="259"/>
      <c r="F1503" s="270"/>
      <c r="G1503" s="259"/>
      <c r="H1503" s="259"/>
      <c r="I1503" s="259"/>
      <c r="J1503" s="259"/>
    </row>
    <row r="1504" spans="1:10">
      <c r="A1504" s="259"/>
      <c r="B1504" s="259"/>
      <c r="C1504" s="259"/>
      <c r="D1504" s="259"/>
      <c r="E1504" s="259"/>
      <c r="F1504" s="270"/>
      <c r="G1504" s="259"/>
      <c r="H1504" s="259"/>
      <c r="I1504" s="259"/>
      <c r="J1504" s="259"/>
    </row>
    <row r="1505" spans="1:10">
      <c r="A1505" s="259"/>
      <c r="B1505" s="259"/>
      <c r="C1505" s="259"/>
      <c r="D1505" s="259"/>
      <c r="E1505" s="259"/>
      <c r="F1505" s="270"/>
      <c r="G1505" s="259"/>
      <c r="H1505" s="259"/>
      <c r="I1505" s="259"/>
      <c r="J1505" s="259"/>
    </row>
    <row r="1506" spans="1:10">
      <c r="A1506" s="259"/>
      <c r="B1506" s="259"/>
      <c r="C1506" s="259"/>
      <c r="D1506" s="259"/>
      <c r="E1506" s="259"/>
      <c r="F1506" s="270"/>
      <c r="G1506" s="259"/>
      <c r="H1506" s="259"/>
      <c r="I1506" s="259"/>
      <c r="J1506" s="259"/>
    </row>
    <row r="1507" spans="1:10">
      <c r="A1507" s="259"/>
      <c r="B1507" s="259"/>
      <c r="C1507" s="259"/>
      <c r="D1507" s="259"/>
      <c r="E1507" s="259"/>
      <c r="F1507" s="270"/>
      <c r="G1507" s="259"/>
      <c r="H1507" s="259"/>
      <c r="I1507" s="259"/>
      <c r="J1507" s="259"/>
    </row>
    <row r="1508" spans="1:10">
      <c r="A1508" s="259"/>
      <c r="B1508" s="259"/>
      <c r="C1508" s="259"/>
      <c r="D1508" s="259"/>
      <c r="E1508" s="259"/>
      <c r="F1508" s="270"/>
      <c r="G1508" s="259"/>
      <c r="H1508" s="259"/>
      <c r="I1508" s="259"/>
      <c r="J1508" s="259"/>
    </row>
    <row r="1509" spans="1:10">
      <c r="A1509" s="259"/>
      <c r="B1509" s="259"/>
      <c r="C1509" s="259"/>
      <c r="D1509" s="259"/>
      <c r="E1509" s="259"/>
      <c r="F1509" s="270"/>
      <c r="G1509" s="259"/>
      <c r="H1509" s="259"/>
      <c r="I1509" s="259"/>
      <c r="J1509" s="259"/>
    </row>
    <row r="1510" spans="1:10">
      <c r="A1510" s="259"/>
      <c r="B1510" s="259"/>
      <c r="C1510" s="259"/>
      <c r="D1510" s="259"/>
      <c r="E1510" s="259"/>
      <c r="F1510" s="270"/>
      <c r="G1510" s="259"/>
      <c r="H1510" s="259"/>
      <c r="I1510" s="259"/>
      <c r="J1510" s="259"/>
    </row>
    <row r="1511" spans="1:10">
      <c r="A1511" s="259"/>
      <c r="B1511" s="259"/>
      <c r="C1511" s="259"/>
      <c r="D1511" s="259"/>
      <c r="E1511" s="259"/>
      <c r="F1511" s="270"/>
      <c r="G1511" s="259"/>
      <c r="H1511" s="259"/>
      <c r="I1511" s="259"/>
      <c r="J1511" s="259"/>
    </row>
    <row r="1512" spans="1:10">
      <c r="A1512" s="259"/>
      <c r="B1512" s="259"/>
      <c r="C1512" s="259"/>
      <c r="D1512" s="259"/>
      <c r="E1512" s="259"/>
      <c r="F1512" s="270"/>
      <c r="G1512" s="259"/>
      <c r="H1512" s="259"/>
      <c r="I1512" s="259"/>
      <c r="J1512" s="259"/>
    </row>
    <row r="1513" spans="1:10">
      <c r="A1513" s="259"/>
      <c r="B1513" s="259"/>
      <c r="C1513" s="259"/>
      <c r="D1513" s="259"/>
      <c r="E1513" s="259"/>
      <c r="F1513" s="270"/>
      <c r="G1513" s="259"/>
      <c r="H1513" s="259"/>
      <c r="I1513" s="259"/>
      <c r="J1513" s="259"/>
    </row>
    <row r="1514" spans="1:10">
      <c r="A1514" s="259"/>
      <c r="B1514" s="259"/>
      <c r="C1514" s="259"/>
      <c r="D1514" s="259"/>
      <c r="E1514" s="259"/>
      <c r="F1514" s="270"/>
      <c r="G1514" s="259"/>
      <c r="H1514" s="259"/>
      <c r="I1514" s="259"/>
      <c r="J1514" s="259"/>
    </row>
    <row r="1515" spans="1:10">
      <c r="A1515" s="259"/>
      <c r="B1515" s="259"/>
      <c r="C1515" s="259"/>
      <c r="D1515" s="259"/>
      <c r="E1515" s="259"/>
      <c r="F1515" s="270"/>
      <c r="G1515" s="259"/>
      <c r="H1515" s="259"/>
      <c r="I1515" s="259"/>
      <c r="J1515" s="259"/>
    </row>
    <row r="1516" spans="1:10">
      <c r="A1516" s="259"/>
      <c r="B1516" s="259"/>
      <c r="C1516" s="259"/>
      <c r="D1516" s="259"/>
      <c r="E1516" s="259"/>
      <c r="F1516" s="270"/>
      <c r="G1516" s="259"/>
      <c r="H1516" s="259"/>
      <c r="I1516" s="259"/>
      <c r="J1516" s="259"/>
    </row>
    <row r="1517" spans="1:10">
      <c r="A1517" s="259"/>
      <c r="B1517" s="259"/>
      <c r="C1517" s="259"/>
      <c r="D1517" s="259"/>
      <c r="E1517" s="259"/>
      <c r="F1517" s="270"/>
      <c r="G1517" s="259"/>
      <c r="H1517" s="259"/>
      <c r="I1517" s="259"/>
      <c r="J1517" s="259"/>
    </row>
    <row r="1518" spans="1:10">
      <c r="A1518" s="259"/>
      <c r="B1518" s="259"/>
      <c r="C1518" s="259"/>
      <c r="D1518" s="259"/>
      <c r="E1518" s="259"/>
      <c r="F1518" s="270"/>
      <c r="G1518" s="259"/>
      <c r="H1518" s="259"/>
      <c r="I1518" s="259"/>
      <c r="J1518" s="259"/>
    </row>
    <row r="1519" spans="1:10">
      <c r="A1519" s="259"/>
      <c r="B1519" s="259"/>
      <c r="C1519" s="259"/>
      <c r="D1519" s="259"/>
      <c r="E1519" s="259"/>
      <c r="F1519" s="270"/>
      <c r="G1519" s="259"/>
      <c r="H1519" s="259"/>
      <c r="I1519" s="259"/>
      <c r="J1519" s="259"/>
    </row>
    <row r="1520" spans="1:10">
      <c r="A1520" s="259"/>
      <c r="B1520" s="259"/>
      <c r="C1520" s="259"/>
      <c r="D1520" s="259"/>
      <c r="E1520" s="259"/>
      <c r="F1520" s="270"/>
      <c r="G1520" s="259"/>
      <c r="H1520" s="259"/>
      <c r="I1520" s="259"/>
      <c r="J1520" s="259"/>
    </row>
    <row r="1521" spans="1:10">
      <c r="A1521" s="259"/>
      <c r="B1521" s="259"/>
      <c r="C1521" s="259"/>
      <c r="D1521" s="259"/>
      <c r="E1521" s="259"/>
      <c r="F1521" s="270"/>
      <c r="G1521" s="259"/>
      <c r="H1521" s="259"/>
      <c r="I1521" s="259"/>
      <c r="J1521" s="259"/>
    </row>
    <row r="1522" spans="1:10">
      <c r="A1522" s="259"/>
      <c r="B1522" s="259"/>
      <c r="C1522" s="259"/>
      <c r="D1522" s="259"/>
      <c r="E1522" s="259"/>
      <c r="F1522" s="270"/>
      <c r="G1522" s="259"/>
      <c r="H1522" s="259"/>
      <c r="I1522" s="259"/>
      <c r="J1522" s="259"/>
    </row>
    <row r="1523" spans="1:10">
      <c r="A1523" s="259"/>
      <c r="B1523" s="259"/>
      <c r="C1523" s="259"/>
      <c r="D1523" s="259"/>
      <c r="E1523" s="259"/>
      <c r="F1523" s="270"/>
      <c r="G1523" s="259"/>
      <c r="H1523" s="259"/>
      <c r="I1523" s="259"/>
      <c r="J1523" s="259"/>
    </row>
    <row r="1524" spans="1:10">
      <c r="A1524" s="259"/>
      <c r="B1524" s="259"/>
      <c r="C1524" s="259"/>
      <c r="D1524" s="259"/>
      <c r="E1524" s="259"/>
      <c r="F1524" s="270"/>
      <c r="G1524" s="259"/>
      <c r="H1524" s="259"/>
      <c r="I1524" s="259"/>
      <c r="J1524" s="259"/>
    </row>
    <row r="1525" spans="1:10">
      <c r="A1525" s="259"/>
      <c r="B1525" s="259"/>
      <c r="C1525" s="259"/>
      <c r="D1525" s="259"/>
      <c r="E1525" s="259"/>
      <c r="F1525" s="270"/>
      <c r="G1525" s="259"/>
      <c r="H1525" s="259"/>
      <c r="I1525" s="259"/>
      <c r="J1525" s="259"/>
    </row>
    <row r="1526" spans="1:10">
      <c r="A1526" s="259"/>
      <c r="B1526" s="259"/>
      <c r="C1526" s="259"/>
      <c r="D1526" s="259"/>
      <c r="E1526" s="259"/>
      <c r="F1526" s="270"/>
      <c r="G1526" s="259"/>
      <c r="H1526" s="259"/>
      <c r="I1526" s="259"/>
      <c r="J1526" s="259"/>
    </row>
    <row r="1527" spans="1:10">
      <c r="A1527" s="259"/>
      <c r="B1527" s="259"/>
      <c r="C1527" s="259"/>
      <c r="D1527" s="259"/>
      <c r="E1527" s="259"/>
      <c r="F1527" s="270"/>
      <c r="G1527" s="259"/>
      <c r="H1527" s="259"/>
      <c r="I1527" s="259"/>
      <c r="J1527" s="259"/>
    </row>
    <row r="1528" spans="1:10">
      <c r="A1528" s="259"/>
      <c r="B1528" s="259"/>
      <c r="C1528" s="259"/>
      <c r="D1528" s="259"/>
      <c r="E1528" s="259"/>
      <c r="F1528" s="270"/>
      <c r="G1528" s="259"/>
      <c r="H1528" s="259"/>
      <c r="I1528" s="259"/>
      <c r="J1528" s="259"/>
    </row>
    <row r="1529" spans="1:10">
      <c r="A1529" s="259"/>
      <c r="B1529" s="259"/>
      <c r="C1529" s="259"/>
      <c r="D1529" s="259"/>
      <c r="E1529" s="259"/>
      <c r="F1529" s="270"/>
      <c r="G1529" s="259"/>
      <c r="H1529" s="259"/>
      <c r="I1529" s="259"/>
      <c r="J1529" s="259"/>
    </row>
    <row r="1530" spans="1:10">
      <c r="A1530" s="259"/>
      <c r="B1530" s="259"/>
      <c r="C1530" s="259"/>
      <c r="D1530" s="259"/>
      <c r="E1530" s="259"/>
      <c r="F1530" s="270"/>
      <c r="G1530" s="259"/>
      <c r="H1530" s="259"/>
      <c r="I1530" s="259"/>
      <c r="J1530" s="259"/>
    </row>
    <row r="1531" spans="1:10">
      <c r="A1531" s="259"/>
      <c r="B1531" s="259"/>
      <c r="C1531" s="259"/>
      <c r="D1531" s="259"/>
      <c r="E1531" s="259"/>
      <c r="F1531" s="270"/>
      <c r="G1531" s="259"/>
      <c r="H1531" s="259"/>
      <c r="I1531" s="259"/>
      <c r="J1531" s="259"/>
    </row>
    <row r="1532" spans="1:10">
      <c r="A1532" s="259"/>
      <c r="B1532" s="259"/>
      <c r="C1532" s="259"/>
      <c r="D1532" s="259"/>
      <c r="E1532" s="259"/>
      <c r="F1532" s="270"/>
      <c r="G1532" s="259"/>
      <c r="H1532" s="259"/>
      <c r="I1532" s="259"/>
      <c r="J1532" s="259"/>
    </row>
    <row r="1533" spans="1:10">
      <c r="A1533" s="259"/>
      <c r="B1533" s="259"/>
      <c r="C1533" s="259"/>
      <c r="D1533" s="259"/>
      <c r="E1533" s="259"/>
      <c r="F1533" s="270"/>
      <c r="G1533" s="259"/>
      <c r="H1533" s="259"/>
      <c r="I1533" s="259"/>
      <c r="J1533" s="259"/>
    </row>
    <row r="1534" spans="1:10">
      <c r="A1534" s="259"/>
      <c r="B1534" s="259"/>
      <c r="C1534" s="259"/>
      <c r="D1534" s="259"/>
      <c r="E1534" s="259"/>
      <c r="F1534" s="270"/>
      <c r="G1534" s="259"/>
      <c r="H1534" s="259"/>
      <c r="I1534" s="259"/>
      <c r="J1534" s="259"/>
    </row>
    <row r="1535" spans="1:10">
      <c r="A1535" s="259"/>
      <c r="B1535" s="259"/>
      <c r="C1535" s="259"/>
      <c r="D1535" s="259"/>
      <c r="E1535" s="259"/>
      <c r="F1535" s="270"/>
      <c r="G1535" s="259"/>
      <c r="H1535" s="259"/>
      <c r="I1535" s="259"/>
      <c r="J1535" s="259"/>
    </row>
    <row r="1536" spans="1:10">
      <c r="A1536" s="259"/>
      <c r="B1536" s="259"/>
      <c r="C1536" s="259"/>
      <c r="D1536" s="259"/>
      <c r="E1536" s="259"/>
      <c r="F1536" s="270"/>
      <c r="G1536" s="259"/>
      <c r="H1536" s="259"/>
      <c r="I1536" s="259"/>
      <c r="J1536" s="259"/>
    </row>
    <row r="1537" spans="1:10">
      <c r="A1537" s="259"/>
      <c r="B1537" s="259"/>
      <c r="C1537" s="259"/>
      <c r="D1537" s="259"/>
      <c r="E1537" s="259"/>
      <c r="F1537" s="270"/>
      <c r="G1537" s="259"/>
      <c r="H1537" s="259"/>
      <c r="I1537" s="259"/>
      <c r="J1537" s="259"/>
    </row>
    <row r="1538" spans="1:10">
      <c r="A1538" s="259"/>
      <c r="B1538" s="259"/>
      <c r="C1538" s="259"/>
      <c r="D1538" s="259"/>
      <c r="E1538" s="259"/>
      <c r="F1538" s="270"/>
      <c r="G1538" s="259"/>
      <c r="H1538" s="259"/>
      <c r="I1538" s="259"/>
      <c r="J1538" s="259"/>
    </row>
    <row r="1539" spans="1:10">
      <c r="A1539" s="259"/>
      <c r="B1539" s="259"/>
      <c r="C1539" s="259"/>
      <c r="D1539" s="259"/>
      <c r="E1539" s="259"/>
      <c r="F1539" s="270"/>
      <c r="G1539" s="259"/>
      <c r="H1539" s="259"/>
      <c r="I1539" s="259"/>
      <c r="J1539" s="259"/>
    </row>
    <row r="1540" spans="1:10">
      <c r="A1540" s="259"/>
      <c r="B1540" s="259"/>
      <c r="C1540" s="259"/>
      <c r="D1540" s="259"/>
      <c r="E1540" s="259"/>
      <c r="F1540" s="270"/>
      <c r="G1540" s="259"/>
      <c r="H1540" s="259"/>
      <c r="I1540" s="259"/>
      <c r="J1540" s="259"/>
    </row>
    <row r="1541" spans="1:10">
      <c r="A1541" s="259"/>
      <c r="B1541" s="259"/>
      <c r="C1541" s="259"/>
      <c r="D1541" s="259"/>
      <c r="E1541" s="259"/>
      <c r="F1541" s="270"/>
      <c r="G1541" s="259"/>
      <c r="H1541" s="259"/>
      <c r="I1541" s="259"/>
      <c r="J1541" s="259"/>
    </row>
    <row r="1542" spans="1:10">
      <c r="A1542" s="259"/>
      <c r="B1542" s="259"/>
      <c r="C1542" s="259"/>
      <c r="D1542" s="259"/>
      <c r="E1542" s="259"/>
      <c r="F1542" s="270"/>
      <c r="G1542" s="259"/>
      <c r="H1542" s="259"/>
      <c r="I1542" s="259"/>
      <c r="J1542" s="259"/>
    </row>
    <row r="1543" spans="1:10">
      <c r="A1543" s="259"/>
      <c r="B1543" s="259"/>
      <c r="C1543" s="259"/>
      <c r="D1543" s="259"/>
      <c r="E1543" s="259"/>
      <c r="F1543" s="270"/>
      <c r="G1543" s="259"/>
      <c r="H1543" s="259"/>
      <c r="I1543" s="259"/>
      <c r="J1543" s="259"/>
    </row>
    <row r="1544" spans="1:10">
      <c r="A1544" s="259"/>
      <c r="B1544" s="259"/>
      <c r="C1544" s="259"/>
      <c r="D1544" s="259"/>
      <c r="E1544" s="259"/>
      <c r="F1544" s="270"/>
      <c r="G1544" s="259"/>
      <c r="H1544" s="259"/>
      <c r="I1544" s="259"/>
      <c r="J1544" s="259"/>
    </row>
    <row r="1545" spans="1:10">
      <c r="A1545" s="259"/>
      <c r="B1545" s="259"/>
      <c r="C1545" s="259"/>
      <c r="D1545" s="259"/>
      <c r="E1545" s="259"/>
      <c r="F1545" s="270"/>
      <c r="G1545" s="259"/>
      <c r="H1545" s="259"/>
      <c r="I1545" s="259"/>
      <c r="J1545" s="259"/>
    </row>
    <row r="1546" spans="1:10">
      <c r="A1546" s="259"/>
      <c r="B1546" s="259"/>
      <c r="C1546" s="259"/>
      <c r="D1546" s="259"/>
      <c r="E1546" s="259"/>
      <c r="F1546" s="270"/>
      <c r="G1546" s="259"/>
      <c r="H1546" s="259"/>
      <c r="I1546" s="259"/>
      <c r="J1546" s="259"/>
    </row>
    <row r="1547" spans="1:10">
      <c r="A1547" s="259"/>
      <c r="B1547" s="259"/>
      <c r="C1547" s="259"/>
      <c r="D1547" s="259"/>
      <c r="E1547" s="259"/>
      <c r="F1547" s="270"/>
      <c r="G1547" s="259"/>
      <c r="H1547" s="259"/>
      <c r="I1547" s="259"/>
      <c r="J1547" s="259"/>
    </row>
    <row r="1548" spans="1:10">
      <c r="A1548" s="259"/>
      <c r="B1548" s="259"/>
      <c r="C1548" s="259"/>
      <c r="D1548" s="259"/>
      <c r="E1548" s="259"/>
      <c r="F1548" s="270"/>
      <c r="G1548" s="259"/>
      <c r="H1548" s="259"/>
      <c r="I1548" s="259"/>
      <c r="J1548" s="259"/>
    </row>
    <row r="1549" spans="1:10">
      <c r="A1549" s="259"/>
      <c r="B1549" s="259"/>
      <c r="C1549" s="259"/>
      <c r="D1549" s="259"/>
      <c r="E1549" s="259"/>
      <c r="F1549" s="270"/>
      <c r="G1549" s="259"/>
      <c r="H1549" s="259"/>
      <c r="I1549" s="259"/>
      <c r="J1549" s="259"/>
    </row>
    <row r="1550" spans="1:10">
      <c r="A1550" s="259"/>
      <c r="B1550" s="259"/>
      <c r="C1550" s="259"/>
      <c r="D1550" s="259"/>
      <c r="E1550" s="259"/>
      <c r="F1550" s="270"/>
      <c r="G1550" s="259"/>
      <c r="H1550" s="259"/>
      <c r="I1550" s="259"/>
      <c r="J1550" s="259"/>
    </row>
    <row r="1551" spans="1:10">
      <c r="A1551" s="259"/>
      <c r="B1551" s="259"/>
      <c r="C1551" s="259"/>
      <c r="D1551" s="259"/>
      <c r="E1551" s="259"/>
      <c r="F1551" s="270"/>
      <c r="G1551" s="259"/>
      <c r="H1551" s="259"/>
      <c r="I1551" s="259"/>
      <c r="J1551" s="259"/>
    </row>
    <row r="1552" spans="1:10">
      <c r="A1552" s="259"/>
      <c r="B1552" s="259"/>
      <c r="C1552" s="259"/>
      <c r="D1552" s="259"/>
      <c r="E1552" s="259"/>
      <c r="F1552" s="270"/>
      <c r="G1552" s="259"/>
      <c r="H1552" s="259"/>
      <c r="I1552" s="259"/>
      <c r="J1552" s="259"/>
    </row>
    <row r="1553" spans="1:10">
      <c r="A1553" s="259"/>
      <c r="B1553" s="259"/>
      <c r="C1553" s="259"/>
      <c r="D1553" s="259"/>
      <c r="E1553" s="259"/>
      <c r="F1553" s="270"/>
      <c r="G1553" s="259"/>
      <c r="H1553" s="259"/>
      <c r="I1553" s="259"/>
      <c r="J1553" s="259"/>
    </row>
    <row r="1554" spans="1:10">
      <c r="A1554" s="259"/>
      <c r="B1554" s="259"/>
      <c r="C1554" s="259"/>
      <c r="D1554" s="259"/>
      <c r="E1554" s="259"/>
      <c r="F1554" s="270"/>
      <c r="G1554" s="259"/>
      <c r="H1554" s="259"/>
      <c r="I1554" s="259"/>
      <c r="J1554" s="259"/>
    </row>
    <row r="1555" spans="1:10">
      <c r="A1555" s="259"/>
      <c r="B1555" s="259"/>
      <c r="C1555" s="259"/>
      <c r="D1555" s="259"/>
      <c r="E1555" s="259"/>
      <c r="F1555" s="270"/>
      <c r="G1555" s="259"/>
      <c r="H1555" s="259"/>
      <c r="I1555" s="259"/>
      <c r="J1555" s="259"/>
    </row>
    <row r="1556" spans="1:10">
      <c r="A1556" s="259"/>
      <c r="B1556" s="259"/>
      <c r="C1556" s="259"/>
      <c r="D1556" s="259"/>
      <c r="E1556" s="259"/>
      <c r="F1556" s="270"/>
      <c r="G1556" s="259"/>
      <c r="H1556" s="259"/>
      <c r="I1556" s="259"/>
      <c r="J1556" s="259"/>
    </row>
    <row r="1557" spans="1:10">
      <c r="A1557" s="259"/>
      <c r="B1557" s="259"/>
      <c r="C1557" s="259"/>
      <c r="D1557" s="259"/>
      <c r="E1557" s="259"/>
      <c r="F1557" s="270"/>
      <c r="G1557" s="259"/>
      <c r="H1557" s="259"/>
      <c r="I1557" s="259"/>
      <c r="J1557" s="259"/>
    </row>
    <row r="1558" spans="1:10">
      <c r="A1558" s="259"/>
      <c r="B1558" s="259"/>
      <c r="C1558" s="259"/>
      <c r="D1558" s="259"/>
      <c r="E1558" s="259"/>
      <c r="F1558" s="270"/>
      <c r="G1558" s="259"/>
      <c r="H1558" s="259"/>
      <c r="I1558" s="259"/>
      <c r="J1558" s="259"/>
    </row>
    <row r="1559" spans="1:10">
      <c r="A1559" s="259"/>
      <c r="B1559" s="259"/>
      <c r="C1559" s="259"/>
      <c r="D1559" s="259"/>
      <c r="E1559" s="259"/>
      <c r="F1559" s="270"/>
      <c r="G1559" s="259"/>
      <c r="H1559" s="259"/>
      <c r="I1559" s="259"/>
      <c r="J1559" s="259"/>
    </row>
    <row r="1560" spans="1:10">
      <c r="A1560" s="259"/>
      <c r="B1560" s="259"/>
      <c r="C1560" s="259"/>
      <c r="D1560" s="259"/>
      <c r="E1560" s="259"/>
      <c r="F1560" s="270"/>
      <c r="G1560" s="259"/>
      <c r="H1560" s="259"/>
      <c r="I1560" s="259"/>
      <c r="J1560" s="259"/>
    </row>
    <row r="1561" spans="1:10">
      <c r="A1561" s="259"/>
      <c r="B1561" s="259"/>
      <c r="C1561" s="259"/>
      <c r="D1561" s="259"/>
      <c r="E1561" s="259"/>
      <c r="F1561" s="270"/>
      <c r="G1561" s="259"/>
      <c r="H1561" s="259"/>
      <c r="I1561" s="259"/>
      <c r="J1561" s="259"/>
    </row>
    <row r="1562" spans="1:10">
      <c r="A1562" s="259"/>
      <c r="B1562" s="259"/>
      <c r="C1562" s="259"/>
      <c r="D1562" s="259"/>
      <c r="E1562" s="259"/>
      <c r="F1562" s="270"/>
      <c r="G1562" s="259"/>
      <c r="H1562" s="259"/>
      <c r="I1562" s="259"/>
      <c r="J1562" s="259"/>
    </row>
    <row r="1563" spans="1:10">
      <c r="A1563" s="259"/>
      <c r="B1563" s="259"/>
      <c r="C1563" s="259"/>
      <c r="D1563" s="259"/>
      <c r="E1563" s="259"/>
      <c r="F1563" s="270"/>
      <c r="G1563" s="259"/>
      <c r="H1563" s="259"/>
      <c r="I1563" s="259"/>
      <c r="J1563" s="259"/>
    </row>
    <row r="1564" spans="1:10">
      <c r="A1564" s="259"/>
      <c r="B1564" s="259"/>
      <c r="C1564" s="259"/>
      <c r="D1564" s="259"/>
      <c r="E1564" s="259"/>
      <c r="F1564" s="270"/>
      <c r="G1564" s="259"/>
      <c r="H1564" s="259"/>
      <c r="I1564" s="259"/>
      <c r="J1564" s="259"/>
    </row>
    <row r="1565" spans="1:10">
      <c r="A1565" s="259"/>
      <c r="B1565" s="259"/>
      <c r="C1565" s="259"/>
      <c r="D1565" s="259"/>
      <c r="E1565" s="259"/>
      <c r="F1565" s="270"/>
      <c r="G1565" s="259"/>
      <c r="H1565" s="259"/>
      <c r="I1565" s="259"/>
      <c r="J1565" s="259"/>
    </row>
    <row r="1566" spans="1:10">
      <c r="A1566" s="259"/>
      <c r="B1566" s="259"/>
      <c r="C1566" s="259"/>
      <c r="D1566" s="259"/>
      <c r="E1566" s="259"/>
      <c r="F1566" s="270"/>
      <c r="G1566" s="259"/>
      <c r="H1566" s="259"/>
      <c r="I1566" s="259"/>
      <c r="J1566" s="259"/>
    </row>
    <row r="1567" spans="1:10">
      <c r="A1567" s="259"/>
      <c r="B1567" s="259"/>
      <c r="C1567" s="259"/>
      <c r="D1567" s="259"/>
      <c r="E1567" s="259"/>
      <c r="F1567" s="270"/>
      <c r="G1567" s="259"/>
      <c r="H1567" s="259"/>
      <c r="I1567" s="259"/>
      <c r="J1567" s="259"/>
    </row>
    <row r="1568" spans="1:10">
      <c r="A1568" s="259"/>
      <c r="B1568" s="259"/>
      <c r="C1568" s="259"/>
      <c r="D1568" s="259"/>
      <c r="E1568" s="259"/>
      <c r="F1568" s="270"/>
      <c r="G1568" s="259"/>
      <c r="H1568" s="259"/>
      <c r="I1568" s="259"/>
      <c r="J1568" s="259"/>
    </row>
    <row r="1569" spans="1:10">
      <c r="A1569" s="259"/>
      <c r="B1569" s="259"/>
      <c r="C1569" s="259"/>
      <c r="D1569" s="259"/>
      <c r="E1569" s="259"/>
      <c r="F1569" s="270"/>
      <c r="G1569" s="259"/>
      <c r="H1569" s="259"/>
      <c r="I1569" s="259"/>
      <c r="J1569" s="259"/>
    </row>
    <row r="1570" spans="1:10">
      <c r="A1570" s="259"/>
      <c r="B1570" s="259"/>
      <c r="C1570" s="259"/>
      <c r="D1570" s="259"/>
      <c r="E1570" s="259"/>
      <c r="F1570" s="270"/>
      <c r="G1570" s="259"/>
      <c r="H1570" s="259"/>
      <c r="I1570" s="259"/>
      <c r="J1570" s="259"/>
    </row>
    <row r="1571" spans="1:10">
      <c r="A1571" s="259"/>
      <c r="B1571" s="259"/>
      <c r="C1571" s="259"/>
      <c r="D1571" s="259"/>
      <c r="E1571" s="259"/>
      <c r="F1571" s="270"/>
      <c r="G1571" s="259"/>
      <c r="H1571" s="259"/>
      <c r="I1571" s="259"/>
      <c r="J1571" s="259"/>
    </row>
    <row r="1572" spans="1:10">
      <c r="A1572" s="259"/>
      <c r="B1572" s="259"/>
      <c r="C1572" s="259"/>
      <c r="D1572" s="259"/>
      <c r="E1572" s="259"/>
      <c r="F1572" s="270"/>
      <c r="G1572" s="259"/>
      <c r="H1572" s="259"/>
      <c r="I1572" s="259"/>
      <c r="J1572" s="259"/>
    </row>
    <row r="1573" spans="1:10">
      <c r="A1573" s="259"/>
      <c r="B1573" s="259"/>
      <c r="C1573" s="259"/>
      <c r="D1573" s="259"/>
      <c r="E1573" s="259"/>
      <c r="F1573" s="270"/>
      <c r="G1573" s="259"/>
      <c r="H1573" s="259"/>
      <c r="I1573" s="259"/>
      <c r="J1573" s="259"/>
    </row>
    <row r="1574" spans="1:10">
      <c r="A1574" s="259"/>
      <c r="B1574" s="259"/>
      <c r="C1574" s="259"/>
      <c r="D1574" s="259"/>
      <c r="E1574" s="259"/>
      <c r="F1574" s="270"/>
      <c r="G1574" s="259"/>
      <c r="H1574" s="259"/>
      <c r="I1574" s="259"/>
      <c r="J1574" s="259"/>
    </row>
    <row r="1575" spans="1:10">
      <c r="A1575" s="259"/>
      <c r="B1575" s="259"/>
      <c r="C1575" s="259"/>
      <c r="D1575" s="259"/>
      <c r="E1575" s="259"/>
      <c r="F1575" s="270"/>
      <c r="G1575" s="259"/>
      <c r="H1575" s="259"/>
      <c r="I1575" s="259"/>
      <c r="J1575" s="259"/>
    </row>
    <row r="1576" spans="1:10">
      <c r="A1576" s="259"/>
      <c r="B1576" s="259"/>
      <c r="C1576" s="259"/>
      <c r="D1576" s="259"/>
      <c r="E1576" s="259"/>
      <c r="F1576" s="270"/>
      <c r="G1576" s="259"/>
      <c r="H1576" s="259"/>
      <c r="I1576" s="259"/>
      <c r="J1576" s="259"/>
    </row>
    <row r="1577" spans="1:10">
      <c r="A1577" s="259"/>
      <c r="B1577" s="259"/>
      <c r="C1577" s="259"/>
      <c r="D1577" s="259"/>
      <c r="E1577" s="259"/>
      <c r="F1577" s="270"/>
      <c r="G1577" s="259"/>
      <c r="H1577" s="259"/>
      <c r="I1577" s="259"/>
      <c r="J1577" s="259"/>
    </row>
    <row r="1578" spans="1:10">
      <c r="A1578" s="259"/>
      <c r="B1578" s="259"/>
      <c r="C1578" s="259"/>
      <c r="D1578" s="259"/>
      <c r="E1578" s="259"/>
      <c r="F1578" s="270"/>
      <c r="G1578" s="259"/>
      <c r="H1578" s="259"/>
      <c r="I1578" s="259"/>
      <c r="J1578" s="259"/>
    </row>
    <row r="1579" spans="1:10">
      <c r="A1579" s="259"/>
      <c r="B1579" s="259"/>
      <c r="C1579" s="259"/>
      <c r="D1579" s="259"/>
      <c r="E1579" s="259"/>
      <c r="F1579" s="270"/>
      <c r="G1579" s="259"/>
      <c r="H1579" s="259"/>
      <c r="I1579" s="259"/>
      <c r="J1579" s="259"/>
    </row>
    <row r="1580" spans="1:10">
      <c r="A1580" s="259"/>
      <c r="B1580" s="259"/>
      <c r="C1580" s="259"/>
      <c r="D1580" s="259"/>
      <c r="E1580" s="259"/>
      <c r="F1580" s="270"/>
      <c r="G1580" s="259"/>
      <c r="H1580" s="259"/>
      <c r="I1580" s="259"/>
      <c r="J1580" s="259"/>
    </row>
    <row r="1581" spans="1:10">
      <c r="A1581" s="259"/>
      <c r="B1581" s="259"/>
      <c r="C1581" s="259"/>
      <c r="D1581" s="259"/>
      <c r="E1581" s="259"/>
      <c r="F1581" s="270"/>
      <c r="G1581" s="259"/>
      <c r="H1581" s="259"/>
      <c r="I1581" s="259"/>
      <c r="J1581" s="259"/>
    </row>
    <row r="1582" spans="1:10">
      <c r="A1582" s="259"/>
      <c r="B1582" s="259"/>
      <c r="C1582" s="259"/>
      <c r="D1582" s="259"/>
      <c r="E1582" s="259"/>
      <c r="F1582" s="270"/>
      <c r="G1582" s="259"/>
      <c r="H1582" s="259"/>
      <c r="I1582" s="259"/>
      <c r="J1582" s="259"/>
    </row>
    <row r="1583" spans="1:10">
      <c r="A1583" s="259"/>
      <c r="B1583" s="259"/>
      <c r="C1583" s="259"/>
      <c r="D1583" s="259"/>
      <c r="E1583" s="259"/>
      <c r="F1583" s="270"/>
      <c r="G1583" s="259"/>
      <c r="H1583" s="259"/>
      <c r="I1583" s="259"/>
      <c r="J1583" s="259"/>
    </row>
    <row r="1584" spans="1:10">
      <c r="A1584" s="259"/>
      <c r="B1584" s="259"/>
      <c r="C1584" s="259"/>
      <c r="D1584" s="259"/>
      <c r="E1584" s="259"/>
      <c r="F1584" s="270"/>
      <c r="G1584" s="259"/>
      <c r="H1584" s="259"/>
      <c r="I1584" s="259"/>
      <c r="J1584" s="259"/>
    </row>
    <row r="1585" spans="1:10">
      <c r="A1585" s="259"/>
      <c r="B1585" s="259"/>
      <c r="C1585" s="259"/>
      <c r="D1585" s="259"/>
      <c r="E1585" s="259"/>
      <c r="F1585" s="270"/>
      <c r="G1585" s="259"/>
      <c r="H1585" s="259"/>
      <c r="I1585" s="259"/>
      <c r="J1585" s="259"/>
    </row>
    <row r="1586" spans="1:10">
      <c r="A1586" s="259"/>
      <c r="B1586" s="259"/>
      <c r="C1586" s="259"/>
      <c r="D1586" s="259"/>
      <c r="E1586" s="259"/>
      <c r="F1586" s="270"/>
      <c r="G1586" s="259"/>
      <c r="H1586" s="259"/>
      <c r="I1586" s="259"/>
      <c r="J1586" s="259"/>
    </row>
    <row r="1587" spans="1:10">
      <c r="A1587" s="259"/>
      <c r="B1587" s="259"/>
      <c r="C1587" s="259"/>
      <c r="D1587" s="259"/>
      <c r="E1587" s="259"/>
      <c r="F1587" s="270"/>
      <c r="G1587" s="259"/>
      <c r="H1587" s="259"/>
      <c r="I1587" s="259"/>
      <c r="J1587" s="259"/>
    </row>
    <row r="1588" spans="1:10">
      <c r="A1588" s="259"/>
      <c r="B1588" s="259"/>
      <c r="C1588" s="259"/>
      <c r="D1588" s="259"/>
      <c r="E1588" s="259"/>
      <c r="F1588" s="270"/>
      <c r="G1588" s="259"/>
      <c r="H1588" s="259"/>
      <c r="I1588" s="259"/>
      <c r="J1588" s="259"/>
    </row>
    <row r="1589" spans="1:10">
      <c r="A1589" s="259"/>
      <c r="B1589" s="259"/>
      <c r="C1589" s="259"/>
      <c r="D1589" s="259"/>
      <c r="E1589" s="259"/>
      <c r="F1589" s="270"/>
      <c r="G1589" s="259"/>
      <c r="H1589" s="259"/>
      <c r="I1589" s="259"/>
      <c r="J1589" s="259"/>
    </row>
    <row r="1590" spans="1:10">
      <c r="A1590" s="259"/>
      <c r="B1590" s="259"/>
      <c r="C1590" s="259"/>
      <c r="D1590" s="259"/>
      <c r="E1590" s="259"/>
      <c r="F1590" s="270"/>
      <c r="G1590" s="259"/>
      <c r="H1590" s="259"/>
      <c r="I1590" s="259"/>
      <c r="J1590" s="259"/>
    </row>
    <row r="1591" spans="1:10">
      <c r="A1591" s="259"/>
      <c r="B1591" s="259"/>
      <c r="C1591" s="259"/>
      <c r="D1591" s="259"/>
      <c r="E1591" s="259"/>
      <c r="F1591" s="270"/>
      <c r="G1591" s="259"/>
      <c r="H1591" s="259"/>
      <c r="I1591" s="259"/>
      <c r="J1591" s="259"/>
    </row>
    <row r="1592" spans="1:10">
      <c r="A1592" s="259"/>
      <c r="B1592" s="259"/>
      <c r="C1592" s="259"/>
      <c r="D1592" s="259"/>
      <c r="E1592" s="259"/>
      <c r="F1592" s="270"/>
      <c r="G1592" s="259"/>
      <c r="H1592" s="259"/>
      <c r="I1592" s="259"/>
      <c r="J1592" s="259"/>
    </row>
    <row r="1593" spans="1:10">
      <c r="A1593" s="259"/>
      <c r="B1593" s="259"/>
      <c r="C1593" s="259"/>
      <c r="D1593" s="259"/>
      <c r="E1593" s="259"/>
      <c r="F1593" s="270"/>
      <c r="G1593" s="259"/>
      <c r="H1593" s="259"/>
      <c r="I1593" s="259"/>
      <c r="J1593" s="259"/>
    </row>
    <row r="1594" spans="1:10">
      <c r="A1594" s="259"/>
      <c r="B1594" s="259"/>
      <c r="C1594" s="259"/>
      <c r="D1594" s="259"/>
      <c r="E1594" s="259"/>
      <c r="F1594" s="270"/>
      <c r="G1594" s="259"/>
      <c r="H1594" s="259"/>
      <c r="I1594" s="259"/>
      <c r="J1594" s="259"/>
    </row>
    <row r="1595" spans="1:10">
      <c r="A1595" s="259"/>
      <c r="B1595" s="259"/>
      <c r="C1595" s="259"/>
      <c r="D1595" s="259"/>
      <c r="E1595" s="259"/>
      <c r="F1595" s="270"/>
      <c r="G1595" s="259"/>
      <c r="H1595" s="259"/>
      <c r="I1595" s="259"/>
      <c r="J1595" s="259"/>
    </row>
    <row r="1596" spans="1:10">
      <c r="A1596" s="259"/>
      <c r="B1596" s="259"/>
      <c r="C1596" s="259"/>
      <c r="D1596" s="259"/>
      <c r="E1596" s="259"/>
      <c r="F1596" s="270"/>
      <c r="G1596" s="259"/>
      <c r="H1596" s="259"/>
      <c r="I1596" s="259"/>
      <c r="J1596" s="259"/>
    </row>
    <row r="1597" spans="1:10">
      <c r="A1597" s="259"/>
      <c r="B1597" s="259"/>
      <c r="C1597" s="259"/>
      <c r="D1597" s="259"/>
      <c r="E1597" s="259"/>
      <c r="F1597" s="270"/>
      <c r="G1597" s="259"/>
      <c r="H1597" s="259"/>
      <c r="I1597" s="259"/>
      <c r="J1597" s="259"/>
    </row>
    <row r="1598" spans="1:10">
      <c r="A1598" s="259"/>
      <c r="B1598" s="259"/>
      <c r="C1598" s="259"/>
      <c r="D1598" s="259"/>
      <c r="E1598" s="259"/>
      <c r="F1598" s="270"/>
      <c r="G1598" s="259"/>
      <c r="H1598" s="259"/>
      <c r="I1598" s="259"/>
      <c r="J1598" s="259"/>
    </row>
    <row r="1599" spans="1:10">
      <c r="A1599" s="259"/>
      <c r="B1599" s="259"/>
      <c r="C1599" s="259"/>
      <c r="D1599" s="259"/>
      <c r="E1599" s="259"/>
      <c r="F1599" s="270"/>
      <c r="G1599" s="259"/>
      <c r="H1599" s="259"/>
      <c r="I1599" s="259"/>
      <c r="J1599" s="259"/>
    </row>
    <row r="1600" spans="1:10">
      <c r="A1600" s="259"/>
      <c r="B1600" s="259"/>
      <c r="C1600" s="259"/>
      <c r="D1600" s="259"/>
      <c r="E1600" s="259"/>
      <c r="F1600" s="270"/>
      <c r="G1600" s="259"/>
      <c r="H1600" s="259"/>
      <c r="I1600" s="259"/>
      <c r="J1600" s="259"/>
    </row>
    <row r="1601" spans="1:10">
      <c r="A1601" s="259"/>
      <c r="B1601" s="259"/>
      <c r="C1601" s="259"/>
      <c r="D1601" s="259"/>
      <c r="E1601" s="259"/>
      <c r="F1601" s="270"/>
      <c r="G1601" s="259"/>
      <c r="H1601" s="259"/>
      <c r="I1601" s="259"/>
      <c r="J1601" s="259"/>
    </row>
    <row r="1602" spans="1:10">
      <c r="A1602" s="259"/>
      <c r="B1602" s="259"/>
      <c r="C1602" s="259"/>
      <c r="D1602" s="259"/>
      <c r="E1602" s="259"/>
      <c r="F1602" s="270"/>
      <c r="G1602" s="259"/>
      <c r="H1602" s="259"/>
      <c r="I1602" s="259"/>
      <c r="J1602" s="259"/>
    </row>
    <row r="1603" spans="1:10">
      <c r="A1603" s="259"/>
      <c r="B1603" s="259"/>
      <c r="C1603" s="259"/>
      <c r="D1603" s="259"/>
      <c r="E1603" s="259"/>
      <c r="F1603" s="270"/>
      <c r="G1603" s="259"/>
      <c r="H1603" s="259"/>
      <c r="I1603" s="259"/>
      <c r="J1603" s="259"/>
    </row>
    <row r="1604" spans="1:10">
      <c r="A1604" s="259"/>
      <c r="B1604" s="259"/>
      <c r="C1604" s="259"/>
      <c r="D1604" s="259"/>
      <c r="E1604" s="259"/>
      <c r="F1604" s="270"/>
      <c r="G1604" s="259"/>
      <c r="H1604" s="259"/>
      <c r="I1604" s="259"/>
      <c r="J1604" s="259"/>
    </row>
    <row r="1605" spans="1:10">
      <c r="A1605" s="259"/>
      <c r="B1605" s="259"/>
      <c r="C1605" s="259"/>
      <c r="D1605" s="259"/>
      <c r="E1605" s="259"/>
      <c r="F1605" s="270"/>
      <c r="G1605" s="259"/>
      <c r="H1605" s="259"/>
      <c r="I1605" s="259"/>
      <c r="J1605" s="259"/>
    </row>
    <row r="1606" spans="1:10">
      <c r="A1606" s="259"/>
      <c r="B1606" s="259"/>
      <c r="C1606" s="259"/>
      <c r="D1606" s="259"/>
      <c r="E1606" s="259"/>
      <c r="F1606" s="270"/>
      <c r="G1606" s="259"/>
      <c r="H1606" s="259"/>
      <c r="I1606" s="259"/>
      <c r="J1606" s="259"/>
    </row>
    <row r="1607" spans="1:10">
      <c r="A1607" s="259"/>
      <c r="B1607" s="259"/>
      <c r="C1607" s="259"/>
      <c r="D1607" s="259"/>
      <c r="E1607" s="259"/>
      <c r="F1607" s="270"/>
      <c r="G1607" s="259"/>
      <c r="H1607" s="259"/>
      <c r="I1607" s="259"/>
      <c r="J1607" s="259"/>
    </row>
    <row r="1608" spans="1:10">
      <c r="A1608" s="259"/>
      <c r="B1608" s="259"/>
      <c r="C1608" s="259"/>
      <c r="D1608" s="259"/>
      <c r="E1608" s="259"/>
      <c r="F1608" s="270"/>
      <c r="G1608" s="259"/>
      <c r="H1608" s="259"/>
      <c r="I1608" s="259"/>
      <c r="J1608" s="259"/>
    </row>
    <row r="1609" spans="1:10">
      <c r="A1609" s="259"/>
      <c r="B1609" s="259"/>
      <c r="C1609" s="259"/>
      <c r="D1609" s="259"/>
      <c r="E1609" s="259"/>
      <c r="F1609" s="270"/>
      <c r="G1609" s="259"/>
      <c r="H1609" s="259"/>
      <c r="I1609" s="259"/>
      <c r="J1609" s="259"/>
    </row>
    <row r="1610" spans="1:10">
      <c r="A1610" s="259"/>
      <c r="B1610" s="259"/>
      <c r="C1610" s="259"/>
      <c r="D1610" s="259"/>
      <c r="E1610" s="259"/>
      <c r="F1610" s="270"/>
      <c r="G1610" s="259"/>
      <c r="H1610" s="259"/>
      <c r="I1610" s="259"/>
      <c r="J1610" s="259"/>
    </row>
    <row r="1611" spans="1:10">
      <c r="A1611" s="259"/>
      <c r="B1611" s="259"/>
      <c r="C1611" s="259"/>
      <c r="D1611" s="259"/>
      <c r="E1611" s="259"/>
      <c r="F1611" s="270"/>
      <c r="G1611" s="259"/>
      <c r="H1611" s="259"/>
      <c r="I1611" s="259"/>
      <c r="J1611" s="259"/>
    </row>
    <row r="1612" spans="1:10">
      <c r="A1612" s="259"/>
      <c r="B1612" s="259"/>
      <c r="C1612" s="259"/>
      <c r="D1612" s="259"/>
      <c r="E1612" s="259"/>
      <c r="F1612" s="270"/>
      <c r="G1612" s="259"/>
      <c r="H1612" s="259"/>
      <c r="I1612" s="259"/>
      <c r="J1612" s="259"/>
    </row>
    <row r="1613" spans="1:10">
      <c r="A1613" s="259"/>
      <c r="B1613" s="259"/>
      <c r="C1613" s="259"/>
      <c r="D1613" s="259"/>
      <c r="E1613" s="259"/>
      <c r="F1613" s="270"/>
      <c r="G1613" s="259"/>
      <c r="H1613" s="259"/>
      <c r="I1613" s="259"/>
      <c r="J1613" s="259"/>
    </row>
    <row r="1614" spans="1:10">
      <c r="A1614" s="259"/>
      <c r="B1614" s="259"/>
      <c r="C1614" s="259"/>
      <c r="D1614" s="259"/>
      <c r="E1614" s="259"/>
      <c r="F1614" s="270"/>
      <c r="G1614" s="259"/>
      <c r="H1614" s="259"/>
      <c r="I1614" s="259"/>
      <c r="J1614" s="259"/>
    </row>
    <row r="1615" spans="1:10">
      <c r="A1615" s="259"/>
      <c r="B1615" s="259"/>
      <c r="C1615" s="259"/>
      <c r="D1615" s="259"/>
      <c r="E1615" s="259"/>
      <c r="F1615" s="270"/>
      <c r="G1615" s="259"/>
      <c r="H1615" s="259"/>
      <c r="I1615" s="259"/>
      <c r="J1615" s="259"/>
    </row>
    <row r="1616" spans="1:10">
      <c r="A1616" s="259"/>
      <c r="B1616" s="259"/>
      <c r="C1616" s="259"/>
      <c r="D1616" s="259"/>
      <c r="E1616" s="259"/>
      <c r="F1616" s="270"/>
      <c r="G1616" s="259"/>
      <c r="H1616" s="259"/>
      <c r="I1616" s="259"/>
      <c r="J1616" s="259"/>
    </row>
    <row r="1617" spans="1:10">
      <c r="A1617" s="259"/>
      <c r="B1617" s="259"/>
      <c r="C1617" s="259"/>
      <c r="D1617" s="259"/>
      <c r="E1617" s="259"/>
      <c r="F1617" s="270"/>
      <c r="G1617" s="259"/>
      <c r="H1617" s="259"/>
      <c r="I1617" s="259"/>
      <c r="J1617" s="259"/>
    </row>
    <row r="1618" spans="1:10">
      <c r="A1618" s="259"/>
      <c r="B1618" s="259"/>
      <c r="C1618" s="259"/>
      <c r="D1618" s="259"/>
      <c r="E1618" s="259"/>
      <c r="F1618" s="270"/>
      <c r="G1618" s="259"/>
      <c r="H1618" s="259"/>
      <c r="I1618" s="259"/>
      <c r="J1618" s="259"/>
    </row>
    <row r="1619" spans="1:10">
      <c r="A1619" s="259"/>
      <c r="B1619" s="259"/>
      <c r="C1619" s="259"/>
      <c r="D1619" s="259"/>
      <c r="E1619" s="259"/>
      <c r="F1619" s="270"/>
      <c r="G1619" s="259"/>
      <c r="H1619" s="259"/>
      <c r="I1619" s="259"/>
      <c r="J1619" s="259"/>
    </row>
    <row r="1620" spans="1:10">
      <c r="A1620" s="259"/>
      <c r="B1620" s="259"/>
      <c r="C1620" s="259"/>
      <c r="D1620" s="259"/>
      <c r="E1620" s="259"/>
      <c r="F1620" s="270"/>
      <c r="G1620" s="259"/>
      <c r="H1620" s="259"/>
      <c r="I1620" s="259"/>
      <c r="J1620" s="259"/>
    </row>
    <row r="1621" spans="1:10">
      <c r="A1621" s="259"/>
      <c r="B1621" s="259"/>
      <c r="C1621" s="259"/>
      <c r="D1621" s="259"/>
      <c r="E1621" s="259"/>
      <c r="F1621" s="270"/>
      <c r="G1621" s="259"/>
      <c r="H1621" s="259"/>
      <c r="I1621" s="259"/>
      <c r="J1621" s="259"/>
    </row>
    <row r="1622" spans="1:10">
      <c r="A1622" s="259"/>
      <c r="B1622" s="259"/>
      <c r="C1622" s="259"/>
      <c r="D1622" s="259"/>
      <c r="E1622" s="259"/>
      <c r="F1622" s="270"/>
      <c r="G1622" s="259"/>
      <c r="H1622" s="259"/>
      <c r="I1622" s="259"/>
      <c r="J1622" s="259"/>
    </row>
    <row r="1623" spans="1:10">
      <c r="A1623" s="259"/>
      <c r="B1623" s="259"/>
      <c r="C1623" s="259"/>
      <c r="D1623" s="259"/>
      <c r="E1623" s="259"/>
      <c r="F1623" s="270"/>
      <c r="G1623" s="259"/>
      <c r="H1623" s="259"/>
      <c r="I1623" s="259"/>
      <c r="J1623" s="259"/>
    </row>
    <row r="1624" spans="1:10">
      <c r="A1624" s="259"/>
      <c r="B1624" s="259"/>
      <c r="C1624" s="259"/>
      <c r="D1624" s="259"/>
      <c r="E1624" s="259"/>
      <c r="F1624" s="270"/>
      <c r="G1624" s="259"/>
      <c r="H1624" s="259"/>
      <c r="I1624" s="259"/>
      <c r="J1624" s="259"/>
    </row>
    <row r="1625" spans="1:10">
      <c r="A1625" s="259"/>
      <c r="B1625" s="259"/>
      <c r="C1625" s="259"/>
      <c r="D1625" s="259"/>
      <c r="E1625" s="259"/>
      <c r="F1625" s="270"/>
      <c r="G1625" s="259"/>
      <c r="H1625" s="259"/>
      <c r="I1625" s="259"/>
      <c r="J1625" s="259"/>
    </row>
    <row r="1626" spans="1:10">
      <c r="A1626" s="259"/>
      <c r="B1626" s="259"/>
      <c r="C1626" s="259"/>
      <c r="D1626" s="259"/>
      <c r="E1626" s="259"/>
      <c r="F1626" s="270"/>
      <c r="G1626" s="259"/>
      <c r="H1626" s="259"/>
      <c r="I1626" s="259"/>
      <c r="J1626" s="259"/>
    </row>
    <row r="1627" spans="1:10">
      <c r="A1627" s="259"/>
      <c r="B1627" s="259"/>
      <c r="C1627" s="259"/>
      <c r="D1627" s="259"/>
      <c r="E1627" s="259"/>
      <c r="F1627" s="270"/>
      <c r="G1627" s="259"/>
      <c r="H1627" s="259"/>
      <c r="I1627" s="259"/>
      <c r="J1627" s="259"/>
    </row>
    <row r="1628" spans="1:10">
      <c r="A1628" s="259"/>
      <c r="B1628" s="259"/>
      <c r="C1628" s="259"/>
      <c r="D1628" s="259"/>
      <c r="E1628" s="259"/>
      <c r="F1628" s="270"/>
      <c r="G1628" s="259"/>
      <c r="H1628" s="259"/>
      <c r="I1628" s="259"/>
      <c r="J1628" s="259"/>
    </row>
    <row r="1629" spans="1:10">
      <c r="A1629" s="259"/>
      <c r="B1629" s="259"/>
      <c r="C1629" s="259"/>
      <c r="D1629" s="259"/>
      <c r="E1629" s="259"/>
      <c r="F1629" s="270"/>
      <c r="G1629" s="259"/>
      <c r="H1629" s="259"/>
      <c r="I1629" s="259"/>
      <c r="J1629" s="259"/>
    </row>
    <row r="1630" spans="1:10">
      <c r="A1630" s="259"/>
      <c r="B1630" s="259"/>
      <c r="C1630" s="259"/>
      <c r="D1630" s="259"/>
      <c r="E1630" s="259"/>
      <c r="F1630" s="270"/>
      <c r="G1630" s="259"/>
      <c r="H1630" s="259"/>
      <c r="I1630" s="259"/>
      <c r="J1630" s="259"/>
    </row>
    <row r="1631" spans="1:10">
      <c r="A1631" s="259"/>
      <c r="B1631" s="259"/>
      <c r="C1631" s="259"/>
      <c r="D1631" s="259"/>
      <c r="E1631" s="259"/>
      <c r="F1631" s="270"/>
      <c r="G1631" s="259"/>
      <c r="H1631" s="259"/>
      <c r="I1631" s="259"/>
      <c r="J1631" s="259"/>
    </row>
    <row r="1632" spans="1:10">
      <c r="A1632" s="259"/>
      <c r="B1632" s="259"/>
      <c r="C1632" s="259"/>
      <c r="D1632" s="259"/>
      <c r="E1632" s="259"/>
      <c r="F1632" s="270"/>
      <c r="G1632" s="259"/>
      <c r="H1632" s="259"/>
      <c r="I1632" s="259"/>
      <c r="J1632" s="259"/>
    </row>
    <row r="1633" spans="1:10">
      <c r="A1633" s="259"/>
      <c r="B1633" s="259"/>
      <c r="C1633" s="259"/>
      <c r="D1633" s="259"/>
      <c r="E1633" s="259"/>
      <c r="F1633" s="270"/>
      <c r="G1633" s="259"/>
      <c r="H1633" s="259"/>
      <c r="I1633" s="259"/>
      <c r="J1633" s="259"/>
    </row>
    <row r="1634" spans="1:10">
      <c r="A1634" s="259"/>
      <c r="B1634" s="259"/>
      <c r="C1634" s="259"/>
      <c r="D1634" s="259"/>
      <c r="E1634" s="259"/>
      <c r="F1634" s="270"/>
      <c r="G1634" s="259"/>
      <c r="H1634" s="259"/>
      <c r="I1634" s="259"/>
      <c r="J1634" s="259"/>
    </row>
    <row r="1635" spans="1:10">
      <c r="A1635" s="259"/>
      <c r="B1635" s="259"/>
      <c r="C1635" s="259"/>
      <c r="D1635" s="259"/>
      <c r="E1635" s="259"/>
      <c r="F1635" s="270"/>
      <c r="G1635" s="259"/>
      <c r="H1635" s="259"/>
      <c r="I1635" s="259"/>
      <c r="J1635" s="259"/>
    </row>
    <row r="1636" spans="1:10">
      <c r="A1636" s="259"/>
      <c r="B1636" s="259"/>
      <c r="C1636" s="259"/>
      <c r="D1636" s="259"/>
      <c r="E1636" s="259"/>
      <c r="F1636" s="270"/>
      <c r="G1636" s="259"/>
      <c r="H1636" s="259"/>
      <c r="I1636" s="259"/>
      <c r="J1636" s="259"/>
    </row>
    <row r="1637" spans="1:10">
      <c r="A1637" s="259"/>
      <c r="B1637" s="259"/>
      <c r="C1637" s="259"/>
      <c r="D1637" s="259"/>
      <c r="E1637" s="259"/>
      <c r="F1637" s="270"/>
      <c r="G1637" s="259"/>
      <c r="H1637" s="259"/>
      <c r="I1637" s="259"/>
      <c r="J1637" s="259"/>
    </row>
    <row r="1638" spans="1:10">
      <c r="A1638" s="259"/>
      <c r="B1638" s="259"/>
      <c r="C1638" s="259"/>
      <c r="D1638" s="259"/>
      <c r="E1638" s="259"/>
      <c r="F1638" s="270"/>
      <c r="G1638" s="259"/>
      <c r="H1638" s="259"/>
      <c r="I1638" s="259"/>
      <c r="J1638" s="259"/>
    </row>
    <row r="1639" spans="1:10">
      <c r="A1639" s="259"/>
      <c r="B1639" s="259"/>
      <c r="C1639" s="259"/>
      <c r="D1639" s="259"/>
      <c r="E1639" s="259"/>
      <c r="F1639" s="270"/>
      <c r="G1639" s="259"/>
      <c r="H1639" s="259"/>
      <c r="I1639" s="259"/>
      <c r="J1639" s="259"/>
    </row>
    <row r="1640" spans="1:10">
      <c r="A1640" s="259"/>
      <c r="B1640" s="259"/>
      <c r="C1640" s="259"/>
      <c r="D1640" s="259"/>
      <c r="E1640" s="259"/>
      <c r="F1640" s="270"/>
      <c r="G1640" s="259"/>
      <c r="H1640" s="259"/>
      <c r="I1640" s="259"/>
      <c r="J1640" s="259"/>
    </row>
    <row r="1641" spans="1:10">
      <c r="A1641" s="259"/>
      <c r="B1641" s="259"/>
      <c r="C1641" s="259"/>
      <c r="D1641" s="259"/>
      <c r="E1641" s="259"/>
      <c r="F1641" s="270"/>
      <c r="G1641" s="259"/>
      <c r="H1641" s="259"/>
      <c r="I1641" s="259"/>
      <c r="J1641" s="259"/>
    </row>
    <row r="1642" spans="1:10">
      <c r="A1642" s="259"/>
      <c r="B1642" s="259"/>
      <c r="C1642" s="259"/>
      <c r="D1642" s="259"/>
      <c r="E1642" s="259"/>
      <c r="F1642" s="270"/>
      <c r="G1642" s="259"/>
      <c r="H1642" s="259"/>
      <c r="I1642" s="259"/>
      <c r="J1642" s="259"/>
    </row>
    <row r="1643" spans="1:10">
      <c r="A1643" s="259"/>
      <c r="B1643" s="259"/>
      <c r="C1643" s="259"/>
      <c r="D1643" s="259"/>
      <c r="E1643" s="259"/>
      <c r="F1643" s="270"/>
      <c r="G1643" s="259"/>
      <c r="H1643" s="259"/>
      <c r="I1643" s="259"/>
      <c r="J1643" s="259"/>
    </row>
    <row r="1644" spans="1:10">
      <c r="A1644" s="259"/>
      <c r="B1644" s="259"/>
      <c r="C1644" s="259"/>
      <c r="D1644" s="259"/>
      <c r="E1644" s="259"/>
      <c r="F1644" s="270"/>
      <c r="G1644" s="259"/>
      <c r="H1644" s="259"/>
      <c r="I1644" s="259"/>
      <c r="J1644" s="259"/>
    </row>
    <row r="1645" spans="1:10">
      <c r="A1645" s="259"/>
      <c r="B1645" s="259"/>
      <c r="C1645" s="259"/>
      <c r="D1645" s="259"/>
      <c r="E1645" s="259"/>
      <c r="F1645" s="270"/>
      <c r="G1645" s="259"/>
      <c r="H1645" s="259"/>
      <c r="I1645" s="259"/>
      <c r="J1645" s="259"/>
    </row>
    <row r="1646" spans="1:10">
      <c r="A1646" s="259"/>
      <c r="B1646" s="259"/>
      <c r="C1646" s="259"/>
      <c r="D1646" s="259"/>
      <c r="E1646" s="259"/>
      <c r="F1646" s="270"/>
      <c r="G1646" s="259"/>
      <c r="H1646" s="259"/>
      <c r="I1646" s="259"/>
      <c r="J1646" s="259"/>
    </row>
    <row r="1647" spans="1:10">
      <c r="A1647" s="259"/>
      <c r="B1647" s="259"/>
      <c r="C1647" s="259"/>
      <c r="D1647" s="259"/>
      <c r="E1647" s="259"/>
      <c r="F1647" s="270"/>
      <c r="G1647" s="259"/>
      <c r="H1647" s="259"/>
      <c r="I1647" s="259"/>
      <c r="J1647" s="259"/>
    </row>
    <row r="1648" spans="1:10">
      <c r="A1648" s="259"/>
      <c r="B1648" s="259"/>
      <c r="C1648" s="259"/>
      <c r="D1648" s="259"/>
      <c r="E1648" s="259"/>
      <c r="F1648" s="270"/>
      <c r="G1648" s="259"/>
      <c r="H1648" s="259"/>
      <c r="I1648" s="259"/>
      <c r="J1648" s="259"/>
    </row>
    <row r="1649" spans="1:10">
      <c r="A1649" s="259"/>
      <c r="B1649" s="259"/>
      <c r="C1649" s="259"/>
      <c r="D1649" s="259"/>
      <c r="E1649" s="259"/>
      <c r="F1649" s="270"/>
      <c r="G1649" s="259"/>
      <c r="H1649" s="259"/>
      <c r="I1649" s="259"/>
      <c r="J1649" s="259"/>
    </row>
    <row r="1650" spans="1:10">
      <c r="A1650" s="259"/>
      <c r="B1650" s="259"/>
      <c r="C1650" s="259"/>
      <c r="D1650" s="259"/>
      <c r="E1650" s="259"/>
      <c r="F1650" s="270"/>
      <c r="G1650" s="259"/>
      <c r="H1650" s="259"/>
      <c r="I1650" s="259"/>
      <c r="J1650" s="259"/>
    </row>
    <row r="1651" spans="1:10">
      <c r="A1651" s="259"/>
      <c r="B1651" s="259"/>
      <c r="C1651" s="259"/>
      <c r="D1651" s="259"/>
      <c r="E1651" s="259"/>
      <c r="F1651" s="270"/>
      <c r="G1651" s="259"/>
      <c r="H1651" s="259"/>
      <c r="I1651" s="259"/>
      <c r="J1651" s="259"/>
    </row>
    <row r="1652" spans="1:10">
      <c r="A1652" s="259"/>
      <c r="B1652" s="259"/>
      <c r="C1652" s="259"/>
      <c r="D1652" s="259"/>
      <c r="E1652" s="259"/>
      <c r="F1652" s="270"/>
      <c r="G1652" s="259"/>
      <c r="H1652" s="259"/>
      <c r="I1652" s="259"/>
      <c r="J1652" s="259"/>
    </row>
    <row r="1653" spans="1:10">
      <c r="A1653" s="259"/>
      <c r="B1653" s="259"/>
      <c r="C1653" s="259"/>
      <c r="D1653" s="259"/>
      <c r="E1653" s="259"/>
      <c r="F1653" s="270"/>
      <c r="G1653" s="259"/>
      <c r="H1653" s="259"/>
      <c r="I1653" s="259"/>
      <c r="J1653" s="259"/>
    </row>
    <row r="1654" spans="1:10">
      <c r="A1654" s="259"/>
      <c r="B1654" s="259"/>
      <c r="C1654" s="259"/>
      <c r="D1654" s="259"/>
      <c r="E1654" s="259"/>
      <c r="F1654" s="270"/>
      <c r="G1654" s="259"/>
      <c r="H1654" s="259"/>
      <c r="I1654" s="259"/>
      <c r="J1654" s="259"/>
    </row>
    <row r="1655" spans="1:10">
      <c r="A1655" s="259"/>
      <c r="B1655" s="259"/>
      <c r="C1655" s="259"/>
      <c r="D1655" s="259"/>
      <c r="E1655" s="259"/>
      <c r="F1655" s="270"/>
      <c r="G1655" s="259"/>
      <c r="H1655" s="259"/>
      <c r="I1655" s="259"/>
      <c r="J1655" s="259"/>
    </row>
    <row r="1656" spans="1:10">
      <c r="A1656" s="259"/>
      <c r="B1656" s="259"/>
      <c r="C1656" s="259"/>
      <c r="D1656" s="259"/>
      <c r="E1656" s="259"/>
      <c r="F1656" s="270"/>
      <c r="G1656" s="259"/>
      <c r="H1656" s="259"/>
      <c r="I1656" s="259"/>
      <c r="J1656" s="259"/>
    </row>
    <row r="1657" spans="1:10">
      <c r="A1657" s="259"/>
      <c r="B1657" s="259"/>
      <c r="C1657" s="259"/>
      <c r="D1657" s="259"/>
      <c r="E1657" s="259"/>
      <c r="F1657" s="270"/>
      <c r="G1657" s="259"/>
      <c r="H1657" s="259"/>
      <c r="I1657" s="259"/>
      <c r="J1657" s="259"/>
    </row>
    <row r="1658" spans="1:10">
      <c r="A1658" s="259"/>
      <c r="B1658" s="259"/>
      <c r="C1658" s="259"/>
      <c r="D1658" s="259"/>
      <c r="E1658" s="259"/>
      <c r="F1658" s="270"/>
      <c r="G1658" s="259"/>
      <c r="H1658" s="259"/>
      <c r="I1658" s="259"/>
      <c r="J1658" s="259"/>
    </row>
    <row r="1659" spans="1:10">
      <c r="A1659" s="259"/>
      <c r="B1659" s="259"/>
      <c r="C1659" s="259"/>
      <c r="D1659" s="259"/>
      <c r="E1659" s="259"/>
      <c r="F1659" s="270"/>
      <c r="G1659" s="259"/>
      <c r="H1659" s="259"/>
      <c r="I1659" s="259"/>
      <c r="J1659" s="259"/>
    </row>
    <row r="1660" spans="1:10">
      <c r="A1660" s="259"/>
      <c r="B1660" s="259"/>
      <c r="C1660" s="259"/>
      <c r="D1660" s="259"/>
      <c r="E1660" s="259"/>
      <c r="F1660" s="270"/>
      <c r="G1660" s="259"/>
      <c r="H1660" s="259"/>
      <c r="I1660" s="259"/>
      <c r="J1660" s="259"/>
    </row>
    <row r="1661" spans="1:10">
      <c r="A1661" s="259"/>
      <c r="B1661" s="259"/>
      <c r="C1661" s="259"/>
      <c r="D1661" s="259"/>
      <c r="E1661" s="259"/>
      <c r="F1661" s="270"/>
      <c r="G1661" s="259"/>
      <c r="H1661" s="259"/>
      <c r="I1661" s="259"/>
      <c r="J1661" s="259"/>
    </row>
    <row r="1662" spans="1:10">
      <c r="A1662" s="259"/>
      <c r="B1662" s="259"/>
      <c r="C1662" s="259"/>
      <c r="D1662" s="259"/>
      <c r="E1662" s="259"/>
      <c r="F1662" s="270"/>
      <c r="G1662" s="259"/>
      <c r="H1662" s="259"/>
      <c r="I1662" s="259"/>
      <c r="J1662" s="259"/>
    </row>
    <row r="1663" spans="1:10">
      <c r="A1663" s="259"/>
      <c r="B1663" s="259"/>
      <c r="C1663" s="259"/>
      <c r="D1663" s="259"/>
      <c r="E1663" s="259"/>
      <c r="F1663" s="270"/>
      <c r="G1663" s="259"/>
      <c r="H1663" s="259"/>
      <c r="I1663" s="259"/>
      <c r="J1663" s="259"/>
    </row>
    <row r="1664" spans="1:10">
      <c r="A1664" s="259"/>
      <c r="B1664" s="259"/>
      <c r="C1664" s="259"/>
      <c r="D1664" s="259"/>
      <c r="E1664" s="259"/>
      <c r="F1664" s="270"/>
      <c r="G1664" s="259"/>
      <c r="H1664" s="259"/>
      <c r="I1664" s="259"/>
      <c r="J1664" s="259"/>
    </row>
    <row r="1665" spans="1:10">
      <c r="A1665" s="259"/>
      <c r="B1665" s="259"/>
      <c r="C1665" s="259"/>
      <c r="D1665" s="259"/>
      <c r="E1665" s="259"/>
      <c r="F1665" s="270"/>
      <c r="G1665" s="259"/>
      <c r="H1665" s="259"/>
      <c r="I1665" s="259"/>
      <c r="J1665" s="259"/>
    </row>
    <row r="1666" spans="1:10">
      <c r="A1666" s="259"/>
      <c r="B1666" s="259"/>
      <c r="C1666" s="259"/>
      <c r="D1666" s="259"/>
      <c r="E1666" s="259"/>
      <c r="F1666" s="270"/>
      <c r="G1666" s="259"/>
      <c r="H1666" s="259"/>
      <c r="I1666" s="259"/>
      <c r="J1666" s="259"/>
    </row>
    <row r="1667" spans="1:10">
      <c r="A1667" s="259"/>
      <c r="B1667" s="259"/>
      <c r="C1667" s="259"/>
      <c r="D1667" s="259"/>
      <c r="E1667" s="259"/>
      <c r="F1667" s="270"/>
      <c r="G1667" s="259"/>
      <c r="H1667" s="259"/>
      <c r="I1667" s="259"/>
      <c r="J1667" s="259"/>
    </row>
    <row r="1668" spans="1:10">
      <c r="A1668" s="259"/>
      <c r="B1668" s="259"/>
      <c r="C1668" s="259"/>
      <c r="D1668" s="259"/>
      <c r="E1668" s="259"/>
      <c r="F1668" s="270"/>
      <c r="G1668" s="259"/>
      <c r="H1668" s="259"/>
      <c r="I1668" s="259"/>
      <c r="J1668" s="259"/>
    </row>
    <row r="1669" spans="1:10">
      <c r="A1669" s="259"/>
      <c r="B1669" s="259"/>
      <c r="C1669" s="259"/>
      <c r="D1669" s="259"/>
      <c r="E1669" s="259"/>
      <c r="F1669" s="270"/>
      <c r="G1669" s="259"/>
      <c r="H1669" s="259"/>
      <c r="I1669" s="259"/>
      <c r="J1669" s="259"/>
    </row>
    <row r="1670" spans="1:10">
      <c r="A1670" s="259"/>
      <c r="B1670" s="259"/>
      <c r="C1670" s="259"/>
      <c r="D1670" s="259"/>
      <c r="E1670" s="259"/>
      <c r="F1670" s="270"/>
      <c r="G1670" s="259"/>
      <c r="H1670" s="259"/>
      <c r="I1670" s="259"/>
      <c r="J1670" s="259"/>
    </row>
    <row r="1671" spans="1:10">
      <c r="A1671" s="259"/>
      <c r="B1671" s="259"/>
      <c r="C1671" s="259"/>
      <c r="D1671" s="259"/>
      <c r="E1671" s="259"/>
      <c r="F1671" s="270"/>
      <c r="G1671" s="259"/>
      <c r="H1671" s="259"/>
      <c r="I1671" s="259"/>
      <c r="J1671" s="259"/>
    </row>
    <row r="1672" spans="1:10">
      <c r="A1672" s="259"/>
      <c r="B1672" s="259"/>
      <c r="C1672" s="259"/>
      <c r="D1672" s="259"/>
      <c r="E1672" s="259"/>
      <c r="F1672" s="270"/>
      <c r="G1672" s="259"/>
      <c r="H1672" s="259"/>
      <c r="I1672" s="259"/>
      <c r="J1672" s="259"/>
    </row>
    <row r="1673" spans="1:10">
      <c r="A1673" s="259"/>
      <c r="B1673" s="259"/>
      <c r="C1673" s="259"/>
      <c r="D1673" s="259"/>
      <c r="E1673" s="259"/>
      <c r="F1673" s="270"/>
      <c r="G1673" s="259"/>
      <c r="H1673" s="259"/>
      <c r="I1673" s="259"/>
      <c r="J1673" s="259"/>
    </row>
    <row r="1674" spans="1:10">
      <c r="A1674" s="259"/>
      <c r="B1674" s="259"/>
      <c r="C1674" s="259"/>
      <c r="D1674" s="259"/>
      <c r="E1674" s="259"/>
      <c r="F1674" s="270"/>
      <c r="G1674" s="259"/>
      <c r="H1674" s="259"/>
      <c r="I1674" s="259"/>
      <c r="J1674" s="259"/>
    </row>
    <row r="1675" spans="1:10">
      <c r="A1675" s="259"/>
      <c r="B1675" s="259"/>
      <c r="C1675" s="259"/>
      <c r="D1675" s="259"/>
      <c r="E1675" s="259"/>
      <c r="F1675" s="270"/>
      <c r="G1675" s="259"/>
      <c r="H1675" s="259"/>
      <c r="I1675" s="259"/>
      <c r="J1675" s="259"/>
    </row>
    <row r="1676" spans="1:10">
      <c r="A1676" s="259"/>
      <c r="B1676" s="259"/>
      <c r="C1676" s="259"/>
      <c r="D1676" s="259"/>
      <c r="E1676" s="259"/>
      <c r="F1676" s="270"/>
      <c r="G1676" s="259"/>
      <c r="H1676" s="259"/>
      <c r="I1676" s="259"/>
      <c r="J1676" s="259"/>
    </row>
    <row r="1677" spans="1:10">
      <c r="A1677" s="259"/>
      <c r="B1677" s="259"/>
      <c r="C1677" s="259"/>
      <c r="D1677" s="259"/>
      <c r="E1677" s="259"/>
      <c r="F1677" s="270"/>
      <c r="G1677" s="259"/>
      <c r="H1677" s="259"/>
      <c r="I1677" s="259"/>
      <c r="J1677" s="259"/>
    </row>
    <row r="1678" spans="1:10">
      <c r="A1678" s="259"/>
      <c r="B1678" s="259"/>
      <c r="C1678" s="259"/>
      <c r="D1678" s="259"/>
      <c r="E1678" s="259"/>
      <c r="F1678" s="270"/>
      <c r="G1678" s="259"/>
      <c r="H1678" s="259"/>
      <c r="I1678" s="259"/>
      <c r="J1678" s="259"/>
    </row>
    <row r="1679" spans="1:10">
      <c r="A1679" s="259"/>
      <c r="B1679" s="259"/>
      <c r="C1679" s="259"/>
      <c r="D1679" s="259"/>
      <c r="E1679" s="259"/>
      <c r="F1679" s="270"/>
      <c r="G1679" s="259"/>
      <c r="H1679" s="259"/>
      <c r="I1679" s="259"/>
      <c r="J1679" s="259"/>
    </row>
    <row r="1680" spans="1:10">
      <c r="A1680" s="259"/>
      <c r="B1680" s="259"/>
      <c r="C1680" s="259"/>
      <c r="D1680" s="259"/>
      <c r="E1680" s="259"/>
      <c r="F1680" s="270"/>
      <c r="G1680" s="259"/>
      <c r="H1680" s="259"/>
      <c r="I1680" s="259"/>
      <c r="J1680" s="259"/>
    </row>
    <row r="1681" spans="1:10">
      <c r="A1681" s="259"/>
      <c r="B1681" s="259"/>
      <c r="C1681" s="259"/>
      <c r="D1681" s="259"/>
      <c r="E1681" s="259"/>
      <c r="F1681" s="270"/>
      <c r="G1681" s="259"/>
      <c r="H1681" s="259"/>
      <c r="I1681" s="259"/>
      <c r="J1681" s="259"/>
    </row>
    <row r="1682" spans="1:10">
      <c r="A1682" s="259"/>
      <c r="B1682" s="259"/>
      <c r="C1682" s="259"/>
      <c r="D1682" s="259"/>
      <c r="E1682" s="259"/>
      <c r="F1682" s="270"/>
      <c r="G1682" s="259"/>
      <c r="H1682" s="259"/>
      <c r="I1682" s="259"/>
      <c r="J1682" s="259"/>
    </row>
    <row r="1683" spans="1:10">
      <c r="A1683" s="259"/>
      <c r="B1683" s="259"/>
      <c r="C1683" s="259"/>
      <c r="D1683" s="259"/>
      <c r="E1683" s="259"/>
      <c r="F1683" s="270"/>
      <c r="G1683" s="259"/>
      <c r="H1683" s="259"/>
      <c r="I1683" s="259"/>
      <c r="J1683" s="259"/>
    </row>
    <row r="1684" spans="1:10">
      <c r="A1684" s="259"/>
      <c r="B1684" s="259"/>
      <c r="C1684" s="259"/>
      <c r="D1684" s="259"/>
      <c r="E1684" s="259"/>
      <c r="F1684" s="270"/>
      <c r="G1684" s="259"/>
      <c r="H1684" s="259"/>
      <c r="I1684" s="259"/>
      <c r="J1684" s="259"/>
    </row>
    <row r="1685" spans="1:10">
      <c r="A1685" s="259"/>
      <c r="B1685" s="259"/>
      <c r="C1685" s="259"/>
      <c r="D1685" s="259"/>
      <c r="E1685" s="259"/>
      <c r="F1685" s="270"/>
      <c r="G1685" s="259"/>
      <c r="H1685" s="259"/>
      <c r="I1685" s="259"/>
      <c r="J1685" s="259"/>
    </row>
    <row r="1686" spans="1:10">
      <c r="A1686" s="259"/>
      <c r="B1686" s="259"/>
      <c r="C1686" s="259"/>
      <c r="D1686" s="259"/>
      <c r="E1686" s="259"/>
      <c r="F1686" s="270"/>
      <c r="G1686" s="259"/>
      <c r="H1686" s="259"/>
      <c r="I1686" s="259"/>
      <c r="J1686" s="259"/>
    </row>
    <row r="1687" spans="1:10">
      <c r="A1687" s="259"/>
      <c r="B1687" s="259"/>
      <c r="C1687" s="259"/>
      <c r="D1687" s="259"/>
      <c r="E1687" s="259"/>
      <c r="F1687" s="270"/>
      <c r="G1687" s="259"/>
      <c r="H1687" s="259"/>
      <c r="I1687" s="259"/>
      <c r="J1687" s="259"/>
    </row>
    <row r="1688" spans="1:10">
      <c r="A1688" s="259"/>
      <c r="B1688" s="259"/>
      <c r="C1688" s="259"/>
      <c r="D1688" s="259"/>
      <c r="E1688" s="259"/>
      <c r="F1688" s="270"/>
      <c r="G1688" s="259"/>
      <c r="H1688" s="259"/>
      <c r="I1688" s="259"/>
      <c r="J1688" s="259"/>
    </row>
    <row r="1689" spans="1:10">
      <c r="A1689" s="259"/>
      <c r="B1689" s="259"/>
      <c r="C1689" s="259"/>
      <c r="D1689" s="259"/>
      <c r="E1689" s="259"/>
      <c r="F1689" s="270"/>
      <c r="G1689" s="259"/>
      <c r="H1689" s="259"/>
      <c r="I1689" s="259"/>
      <c r="J1689" s="259"/>
    </row>
    <row r="1690" spans="1:10">
      <c r="A1690" s="259"/>
      <c r="B1690" s="259"/>
      <c r="C1690" s="259"/>
      <c r="D1690" s="259"/>
      <c r="E1690" s="259"/>
      <c r="F1690" s="270"/>
      <c r="G1690" s="259"/>
      <c r="H1690" s="259"/>
      <c r="I1690" s="259"/>
      <c r="J1690" s="259"/>
    </row>
    <row r="1691" spans="1:10">
      <c r="A1691" s="259"/>
      <c r="B1691" s="259"/>
      <c r="C1691" s="259"/>
      <c r="D1691" s="259"/>
      <c r="E1691" s="259"/>
      <c r="F1691" s="270"/>
      <c r="G1691" s="259"/>
      <c r="H1691" s="259"/>
      <c r="I1691" s="259"/>
      <c r="J1691" s="259"/>
    </row>
    <row r="1692" spans="1:10">
      <c r="A1692" s="259"/>
      <c r="B1692" s="259"/>
      <c r="C1692" s="259"/>
      <c r="D1692" s="259"/>
      <c r="E1692" s="259"/>
      <c r="F1692" s="270"/>
      <c r="G1692" s="259"/>
      <c r="H1692" s="259"/>
      <c r="I1692" s="259"/>
      <c r="J1692" s="259"/>
    </row>
    <row r="1693" spans="1:10">
      <c r="A1693" s="259"/>
      <c r="B1693" s="259"/>
      <c r="C1693" s="259"/>
      <c r="D1693" s="259"/>
      <c r="E1693" s="259"/>
      <c r="F1693" s="270"/>
      <c r="G1693" s="259"/>
      <c r="H1693" s="259"/>
      <c r="I1693" s="259"/>
      <c r="J1693" s="259"/>
    </row>
    <row r="1694" spans="1:10">
      <c r="A1694" s="259"/>
      <c r="B1694" s="259"/>
      <c r="C1694" s="259"/>
      <c r="D1694" s="259"/>
      <c r="E1694" s="259"/>
      <c r="F1694" s="270"/>
      <c r="G1694" s="259"/>
      <c r="H1694" s="259"/>
      <c r="I1694" s="259"/>
      <c r="J1694" s="259"/>
    </row>
    <row r="1695" spans="1:10">
      <c r="A1695" s="259"/>
      <c r="B1695" s="259"/>
      <c r="C1695" s="259"/>
      <c r="D1695" s="259"/>
      <c r="E1695" s="259"/>
      <c r="F1695" s="270"/>
      <c r="G1695" s="259"/>
      <c r="H1695" s="259"/>
      <c r="I1695" s="259"/>
      <c r="J1695" s="259"/>
    </row>
    <row r="1696" spans="1:10">
      <c r="A1696" s="259"/>
      <c r="B1696" s="259"/>
      <c r="C1696" s="259"/>
      <c r="D1696" s="259"/>
      <c r="E1696" s="259"/>
      <c r="F1696" s="270"/>
      <c r="G1696" s="259"/>
      <c r="H1696" s="259"/>
      <c r="I1696" s="259"/>
      <c r="J1696" s="259"/>
    </row>
    <row r="1697" spans="1:10">
      <c r="A1697" s="259"/>
      <c r="B1697" s="259"/>
      <c r="C1697" s="259"/>
      <c r="D1697" s="259"/>
      <c r="E1697" s="259"/>
      <c r="F1697" s="270"/>
      <c r="G1697" s="259"/>
      <c r="H1697" s="259"/>
      <c r="I1697" s="259"/>
      <c r="J1697" s="259"/>
    </row>
    <row r="1698" spans="1:10">
      <c r="A1698" s="259"/>
      <c r="B1698" s="259"/>
      <c r="C1698" s="259"/>
      <c r="D1698" s="259"/>
      <c r="E1698" s="259"/>
      <c r="F1698" s="270"/>
      <c r="G1698" s="259"/>
      <c r="H1698" s="259"/>
      <c r="I1698" s="259"/>
      <c r="J1698" s="259"/>
    </row>
    <row r="1699" spans="1:10">
      <c r="A1699" s="259"/>
      <c r="B1699" s="259"/>
      <c r="C1699" s="259"/>
      <c r="D1699" s="259"/>
      <c r="E1699" s="259"/>
      <c r="F1699" s="270"/>
      <c r="G1699" s="259"/>
      <c r="H1699" s="259"/>
      <c r="I1699" s="259"/>
      <c r="J1699" s="259"/>
    </row>
    <row r="1700" spans="1:10">
      <c r="A1700" s="259"/>
      <c r="B1700" s="259"/>
      <c r="C1700" s="259"/>
      <c r="D1700" s="259"/>
      <c r="E1700" s="259"/>
      <c r="F1700" s="270"/>
      <c r="G1700" s="259"/>
      <c r="H1700" s="259"/>
      <c r="I1700" s="259"/>
      <c r="J1700" s="259"/>
    </row>
    <row r="1701" spans="1:10">
      <c r="A1701" s="259"/>
      <c r="B1701" s="259"/>
      <c r="C1701" s="259"/>
      <c r="D1701" s="259"/>
      <c r="E1701" s="259"/>
      <c r="F1701" s="270"/>
      <c r="G1701" s="259"/>
      <c r="H1701" s="259"/>
      <c r="I1701" s="259"/>
      <c r="J1701" s="259"/>
    </row>
    <row r="1702" spans="1:10">
      <c r="A1702" s="259"/>
      <c r="B1702" s="259"/>
      <c r="C1702" s="259"/>
      <c r="D1702" s="259"/>
      <c r="E1702" s="259"/>
      <c r="F1702" s="270"/>
      <c r="G1702" s="259"/>
      <c r="H1702" s="259"/>
      <c r="I1702" s="259"/>
      <c r="J1702" s="259"/>
    </row>
    <row r="1703" spans="1:10">
      <c r="A1703" s="259"/>
      <c r="B1703" s="259"/>
      <c r="C1703" s="259"/>
      <c r="D1703" s="259"/>
      <c r="E1703" s="259"/>
      <c r="F1703" s="270"/>
      <c r="G1703" s="259"/>
      <c r="H1703" s="259"/>
      <c r="I1703" s="259"/>
      <c r="J1703" s="259"/>
    </row>
    <row r="1704" spans="1:10">
      <c r="A1704" s="259"/>
      <c r="B1704" s="259"/>
      <c r="C1704" s="259"/>
      <c r="D1704" s="259"/>
      <c r="E1704" s="259"/>
      <c r="F1704" s="270"/>
      <c r="G1704" s="259"/>
      <c r="H1704" s="259"/>
      <c r="I1704" s="259"/>
      <c r="J1704" s="259"/>
    </row>
    <row r="1705" spans="1:10">
      <c r="A1705" s="259"/>
      <c r="B1705" s="259"/>
      <c r="C1705" s="259"/>
      <c r="D1705" s="259"/>
      <c r="E1705" s="259"/>
      <c r="F1705" s="270"/>
      <c r="G1705" s="259"/>
      <c r="H1705" s="259"/>
      <c r="I1705" s="259"/>
      <c r="J1705" s="259"/>
    </row>
    <row r="1706" spans="1:10">
      <c r="A1706" s="259"/>
      <c r="B1706" s="259"/>
      <c r="C1706" s="259"/>
      <c r="D1706" s="259"/>
      <c r="E1706" s="259"/>
      <c r="F1706" s="270"/>
      <c r="G1706" s="259"/>
      <c r="H1706" s="259"/>
      <c r="I1706" s="259"/>
      <c r="J1706" s="259"/>
    </row>
    <row r="1707" spans="1:10">
      <c r="A1707" s="259"/>
      <c r="B1707" s="259"/>
      <c r="C1707" s="259"/>
      <c r="D1707" s="259"/>
      <c r="E1707" s="259"/>
      <c r="F1707" s="270"/>
      <c r="G1707" s="259"/>
      <c r="H1707" s="259"/>
      <c r="I1707" s="259"/>
      <c r="J1707" s="259"/>
    </row>
    <row r="1708" spans="1:10">
      <c r="A1708" s="259"/>
      <c r="B1708" s="259"/>
      <c r="C1708" s="259"/>
      <c r="D1708" s="259"/>
      <c r="E1708" s="259"/>
      <c r="F1708" s="270"/>
      <c r="G1708" s="259"/>
      <c r="H1708" s="259"/>
      <c r="I1708" s="259"/>
      <c r="J1708" s="259"/>
    </row>
    <row r="1709" spans="1:10">
      <c r="A1709" s="259"/>
      <c r="B1709" s="259"/>
      <c r="C1709" s="259"/>
      <c r="D1709" s="259"/>
      <c r="E1709" s="259"/>
      <c r="F1709" s="270"/>
      <c r="G1709" s="259"/>
      <c r="H1709" s="259"/>
      <c r="I1709" s="259"/>
      <c r="J1709" s="259"/>
    </row>
    <row r="1710" spans="1:10">
      <c r="A1710" s="259"/>
      <c r="B1710" s="259"/>
      <c r="C1710" s="259"/>
      <c r="D1710" s="259"/>
      <c r="E1710" s="259"/>
      <c r="F1710" s="270"/>
      <c r="G1710" s="259"/>
      <c r="H1710" s="259"/>
      <c r="I1710" s="259"/>
      <c r="J1710" s="259"/>
    </row>
    <row r="1711" spans="1:10">
      <c r="A1711" s="259"/>
      <c r="B1711" s="259"/>
      <c r="C1711" s="259"/>
      <c r="D1711" s="259"/>
      <c r="E1711" s="259"/>
      <c r="F1711" s="270"/>
      <c r="G1711" s="259"/>
      <c r="H1711" s="259"/>
      <c r="I1711" s="259"/>
      <c r="J1711" s="259"/>
    </row>
    <row r="1712" spans="1:10">
      <c r="A1712" s="259"/>
      <c r="B1712" s="259"/>
      <c r="C1712" s="259"/>
      <c r="D1712" s="259"/>
      <c r="E1712" s="259"/>
      <c r="F1712" s="270"/>
      <c r="G1712" s="259"/>
      <c r="H1712" s="259"/>
      <c r="I1712" s="259"/>
      <c r="J1712" s="259"/>
    </row>
    <row r="1713" spans="1:10">
      <c r="A1713" s="259"/>
      <c r="B1713" s="259"/>
      <c r="C1713" s="259"/>
      <c r="D1713" s="259"/>
      <c r="E1713" s="259"/>
      <c r="F1713" s="270"/>
      <c r="G1713" s="259"/>
      <c r="H1713" s="259"/>
      <c r="I1713" s="259"/>
      <c r="J1713" s="259"/>
    </row>
    <row r="1714" spans="1:10">
      <c r="A1714" s="259"/>
      <c r="B1714" s="259"/>
      <c r="C1714" s="259"/>
      <c r="D1714" s="259"/>
      <c r="E1714" s="259"/>
      <c r="F1714" s="270"/>
      <c r="G1714" s="259"/>
      <c r="H1714" s="259"/>
      <c r="I1714" s="259"/>
      <c r="J1714" s="259"/>
    </row>
    <row r="1715" spans="1:10">
      <c r="A1715" s="259"/>
      <c r="B1715" s="259"/>
      <c r="C1715" s="259"/>
      <c r="D1715" s="259"/>
      <c r="E1715" s="259"/>
      <c r="F1715" s="270"/>
      <c r="G1715" s="259"/>
      <c r="H1715" s="259"/>
      <c r="I1715" s="259"/>
      <c r="J1715" s="259"/>
    </row>
    <row r="1716" spans="1:10">
      <c r="A1716" s="259"/>
      <c r="B1716" s="259"/>
      <c r="C1716" s="259"/>
      <c r="D1716" s="259"/>
      <c r="E1716" s="259"/>
      <c r="F1716" s="270"/>
      <c r="G1716" s="259"/>
      <c r="H1716" s="259"/>
      <c r="I1716" s="259"/>
      <c r="J1716" s="259"/>
    </row>
    <row r="1717" spans="1:10">
      <c r="A1717" s="259"/>
      <c r="B1717" s="259"/>
      <c r="C1717" s="259"/>
      <c r="D1717" s="259"/>
      <c r="E1717" s="259"/>
      <c r="F1717" s="270"/>
      <c r="G1717" s="259"/>
      <c r="H1717" s="259"/>
      <c r="I1717" s="259"/>
      <c r="J1717" s="259"/>
    </row>
    <row r="1718" spans="1:10">
      <c r="A1718" s="259"/>
      <c r="B1718" s="259"/>
      <c r="C1718" s="259"/>
      <c r="D1718" s="259"/>
      <c r="E1718" s="259"/>
      <c r="F1718" s="270"/>
      <c r="G1718" s="259"/>
      <c r="H1718" s="259"/>
      <c r="I1718" s="259"/>
      <c r="J1718" s="259"/>
    </row>
    <row r="1719" spans="1:10">
      <c r="A1719" s="259"/>
      <c r="B1719" s="259"/>
      <c r="C1719" s="259"/>
      <c r="D1719" s="259"/>
      <c r="E1719" s="259"/>
      <c r="F1719" s="270"/>
      <c r="G1719" s="259"/>
      <c r="H1719" s="259"/>
      <c r="I1719" s="259"/>
      <c r="J1719" s="259"/>
    </row>
    <row r="1720" spans="1:10">
      <c r="A1720" s="259"/>
      <c r="B1720" s="259"/>
      <c r="C1720" s="259"/>
      <c r="D1720" s="259"/>
      <c r="E1720" s="259"/>
      <c r="F1720" s="270"/>
      <c r="G1720" s="259"/>
      <c r="H1720" s="259"/>
      <c r="I1720" s="259"/>
      <c r="J1720" s="259"/>
    </row>
    <row r="1721" spans="1:10">
      <c r="A1721" s="259"/>
      <c r="B1721" s="259"/>
      <c r="C1721" s="259"/>
      <c r="D1721" s="259"/>
      <c r="E1721" s="259"/>
      <c r="F1721" s="270"/>
      <c r="G1721" s="259"/>
      <c r="H1721" s="259"/>
      <c r="I1721" s="259"/>
      <c r="J1721" s="259"/>
    </row>
    <row r="1722" spans="1:10">
      <c r="A1722" s="259"/>
      <c r="B1722" s="259"/>
      <c r="C1722" s="259"/>
      <c r="D1722" s="259"/>
      <c r="E1722" s="259"/>
      <c r="F1722" s="270"/>
      <c r="G1722" s="259"/>
      <c r="H1722" s="259"/>
      <c r="I1722" s="259"/>
      <c r="J1722" s="259"/>
    </row>
    <row r="1723" spans="1:10">
      <c r="A1723" s="259"/>
      <c r="B1723" s="259"/>
      <c r="C1723" s="259"/>
      <c r="D1723" s="259"/>
      <c r="E1723" s="259"/>
      <c r="F1723" s="270"/>
      <c r="G1723" s="259"/>
      <c r="H1723" s="259"/>
      <c r="I1723" s="259"/>
      <c r="J1723" s="259"/>
    </row>
    <row r="1724" spans="1:10">
      <c r="A1724" s="259"/>
      <c r="B1724" s="259"/>
      <c r="C1724" s="259"/>
      <c r="D1724" s="259"/>
      <c r="E1724" s="259"/>
      <c r="F1724" s="270"/>
      <c r="G1724" s="259"/>
      <c r="H1724" s="259"/>
      <c r="I1724" s="259"/>
      <c r="J1724" s="259"/>
    </row>
    <row r="1725" spans="1:10">
      <c r="A1725" s="259"/>
      <c r="B1725" s="259"/>
      <c r="C1725" s="259"/>
      <c r="D1725" s="259"/>
      <c r="E1725" s="259"/>
      <c r="F1725" s="270"/>
      <c r="G1725" s="259"/>
      <c r="H1725" s="259"/>
      <c r="I1725" s="259"/>
      <c r="J1725" s="259"/>
    </row>
    <row r="1726" spans="1:10">
      <c r="A1726" s="259"/>
      <c r="B1726" s="259"/>
      <c r="C1726" s="259"/>
      <c r="D1726" s="259"/>
      <c r="E1726" s="259"/>
      <c r="F1726" s="270"/>
      <c r="G1726" s="259"/>
      <c r="H1726" s="259"/>
      <c r="I1726" s="259"/>
      <c r="J1726" s="259"/>
    </row>
    <row r="1727" spans="1:10">
      <c r="A1727" s="259"/>
      <c r="B1727" s="259"/>
      <c r="C1727" s="259"/>
      <c r="D1727" s="259"/>
      <c r="E1727" s="259"/>
      <c r="F1727" s="270"/>
      <c r="G1727" s="259"/>
      <c r="H1727" s="259"/>
      <c r="I1727" s="259"/>
      <c r="J1727" s="259"/>
    </row>
    <row r="1728" spans="1:10">
      <c r="A1728" s="259"/>
      <c r="B1728" s="259"/>
      <c r="C1728" s="259"/>
      <c r="D1728" s="259"/>
      <c r="E1728" s="259"/>
      <c r="F1728" s="270"/>
      <c r="G1728" s="259"/>
      <c r="H1728" s="259"/>
      <c r="I1728" s="259"/>
      <c r="J1728" s="259"/>
    </row>
    <row r="1729" spans="1:10">
      <c r="A1729" s="259"/>
      <c r="B1729" s="259"/>
      <c r="C1729" s="259"/>
      <c r="D1729" s="259"/>
      <c r="E1729" s="259"/>
      <c r="F1729" s="270"/>
      <c r="G1729" s="259"/>
      <c r="H1729" s="259"/>
      <c r="I1729" s="259"/>
      <c r="J1729" s="259"/>
    </row>
    <row r="1730" spans="1:10">
      <c r="A1730" s="259"/>
      <c r="B1730" s="259"/>
      <c r="C1730" s="259"/>
      <c r="D1730" s="259"/>
      <c r="E1730" s="259"/>
      <c r="F1730" s="270"/>
      <c r="G1730" s="259"/>
      <c r="H1730" s="259"/>
      <c r="I1730" s="259"/>
      <c r="J1730" s="259"/>
    </row>
    <row r="1731" spans="1:10">
      <c r="A1731" s="259"/>
      <c r="B1731" s="259"/>
      <c r="C1731" s="259"/>
      <c r="D1731" s="259"/>
      <c r="E1731" s="259"/>
      <c r="F1731" s="270"/>
      <c r="G1731" s="259"/>
      <c r="H1731" s="259"/>
      <c r="I1731" s="259"/>
      <c r="J1731" s="259"/>
    </row>
    <row r="1732" spans="1:10">
      <c r="A1732" s="259"/>
      <c r="B1732" s="259"/>
      <c r="C1732" s="259"/>
      <c r="D1732" s="259"/>
      <c r="E1732" s="259"/>
      <c r="F1732" s="270"/>
      <c r="G1732" s="259"/>
      <c r="H1732" s="259"/>
      <c r="I1732" s="259"/>
      <c r="J1732" s="259"/>
    </row>
    <row r="1733" spans="1:10">
      <c r="A1733" s="259"/>
      <c r="B1733" s="259"/>
      <c r="C1733" s="259"/>
      <c r="D1733" s="259"/>
      <c r="E1733" s="259"/>
      <c r="F1733" s="270"/>
      <c r="G1733" s="259"/>
      <c r="H1733" s="259"/>
      <c r="I1733" s="259"/>
      <c r="J1733" s="259"/>
    </row>
    <row r="1734" spans="1:10">
      <c r="A1734" s="259"/>
      <c r="B1734" s="259"/>
      <c r="C1734" s="259"/>
      <c r="D1734" s="259"/>
      <c r="E1734" s="259"/>
      <c r="F1734" s="270"/>
      <c r="G1734" s="259"/>
      <c r="H1734" s="259"/>
      <c r="I1734" s="259"/>
      <c r="J1734" s="259"/>
    </row>
    <row r="1735" spans="1:10">
      <c r="A1735" s="259"/>
      <c r="B1735" s="259"/>
      <c r="C1735" s="259"/>
      <c r="D1735" s="259"/>
      <c r="E1735" s="259"/>
      <c r="F1735" s="270"/>
      <c r="G1735" s="259"/>
      <c r="H1735" s="259"/>
      <c r="I1735" s="259"/>
      <c r="J1735" s="259"/>
    </row>
    <row r="1736" spans="1:10">
      <c r="A1736" s="259"/>
      <c r="B1736" s="259"/>
      <c r="C1736" s="259"/>
      <c r="D1736" s="259"/>
      <c r="E1736" s="259"/>
      <c r="F1736" s="270"/>
      <c r="G1736" s="259"/>
      <c r="H1736" s="259"/>
      <c r="I1736" s="259"/>
      <c r="J1736" s="259"/>
    </row>
    <row r="1737" spans="1:10">
      <c r="A1737" s="259"/>
      <c r="B1737" s="259"/>
      <c r="C1737" s="259"/>
      <c r="D1737" s="259"/>
      <c r="E1737" s="259"/>
      <c r="F1737" s="270"/>
      <c r="G1737" s="259"/>
      <c r="H1737" s="259"/>
      <c r="I1737" s="259"/>
      <c r="J1737" s="259"/>
    </row>
    <row r="1738" spans="1:10">
      <c r="A1738" s="259"/>
      <c r="B1738" s="259"/>
      <c r="C1738" s="259"/>
      <c r="D1738" s="259"/>
      <c r="E1738" s="259"/>
      <c r="F1738" s="270"/>
      <c r="G1738" s="259"/>
      <c r="H1738" s="259"/>
      <c r="I1738" s="259"/>
      <c r="J1738" s="259"/>
    </row>
    <row r="1739" spans="1:10">
      <c r="A1739" s="259"/>
      <c r="B1739" s="259"/>
      <c r="C1739" s="259"/>
      <c r="D1739" s="259"/>
      <c r="E1739" s="259"/>
      <c r="F1739" s="270"/>
      <c r="G1739" s="259"/>
      <c r="H1739" s="259"/>
      <c r="I1739" s="259"/>
      <c r="J1739" s="259"/>
    </row>
    <row r="1740" spans="1:10">
      <c r="A1740" s="259"/>
      <c r="B1740" s="259"/>
      <c r="C1740" s="259"/>
      <c r="D1740" s="259"/>
      <c r="E1740" s="259"/>
      <c r="F1740" s="270"/>
      <c r="G1740" s="259"/>
      <c r="H1740" s="259"/>
      <c r="I1740" s="259"/>
      <c r="J1740" s="259"/>
    </row>
    <row r="1741" spans="1:10">
      <c r="A1741" s="259"/>
      <c r="B1741" s="259"/>
      <c r="C1741" s="259"/>
      <c r="D1741" s="259"/>
      <c r="E1741" s="259"/>
      <c r="F1741" s="270"/>
      <c r="G1741" s="259"/>
      <c r="H1741" s="259"/>
      <c r="I1741" s="259"/>
      <c r="J1741" s="259"/>
    </row>
    <row r="1742" spans="1:10">
      <c r="A1742" s="259"/>
      <c r="B1742" s="259"/>
      <c r="C1742" s="259"/>
      <c r="D1742" s="259"/>
      <c r="E1742" s="259"/>
      <c r="F1742" s="270"/>
      <c r="G1742" s="259"/>
      <c r="H1742" s="259"/>
      <c r="I1742" s="259"/>
      <c r="J1742" s="259"/>
    </row>
    <row r="1743" spans="1:10">
      <c r="A1743" s="259"/>
      <c r="B1743" s="259"/>
      <c r="C1743" s="259"/>
      <c r="D1743" s="259"/>
      <c r="E1743" s="259"/>
      <c r="F1743" s="270"/>
      <c r="G1743" s="259"/>
      <c r="H1743" s="259"/>
      <c r="I1743" s="259"/>
      <c r="J1743" s="259"/>
    </row>
    <row r="1744" spans="1:10">
      <c r="A1744" s="259"/>
      <c r="B1744" s="259"/>
      <c r="C1744" s="259"/>
      <c r="D1744" s="259"/>
      <c r="E1744" s="259"/>
      <c r="F1744" s="270"/>
      <c r="G1744" s="259"/>
      <c r="H1744" s="259"/>
      <c r="I1744" s="259"/>
      <c r="J1744" s="259"/>
    </row>
    <row r="1745" spans="1:10">
      <c r="A1745" s="259"/>
      <c r="B1745" s="259"/>
      <c r="C1745" s="259"/>
      <c r="D1745" s="259"/>
      <c r="E1745" s="259"/>
      <c r="F1745" s="270"/>
      <c r="G1745" s="259"/>
      <c r="H1745" s="259"/>
      <c r="I1745" s="259"/>
      <c r="J1745" s="259"/>
    </row>
    <row r="1746" spans="1:10">
      <c r="A1746" s="259"/>
      <c r="B1746" s="259"/>
      <c r="C1746" s="259"/>
      <c r="D1746" s="259"/>
      <c r="E1746" s="259"/>
      <c r="F1746" s="270"/>
      <c r="G1746" s="259"/>
      <c r="H1746" s="259"/>
      <c r="I1746" s="259"/>
      <c r="J1746" s="259"/>
    </row>
    <row r="1747" spans="1:10">
      <c r="A1747" s="259"/>
      <c r="B1747" s="259"/>
      <c r="C1747" s="259"/>
      <c r="D1747" s="259"/>
      <c r="E1747" s="259"/>
      <c r="F1747" s="270"/>
      <c r="G1747" s="259"/>
      <c r="H1747" s="259"/>
      <c r="I1747" s="259"/>
      <c r="J1747" s="259"/>
    </row>
    <row r="1748" spans="1:10">
      <c r="A1748" s="259"/>
      <c r="B1748" s="259"/>
      <c r="C1748" s="259"/>
      <c r="D1748" s="259"/>
      <c r="E1748" s="259"/>
      <c r="F1748" s="270"/>
      <c r="G1748" s="259"/>
      <c r="H1748" s="259"/>
      <c r="I1748" s="259"/>
      <c r="J1748" s="259"/>
    </row>
    <row r="1749" spans="1:10">
      <c r="A1749" s="259"/>
      <c r="B1749" s="259"/>
      <c r="C1749" s="259"/>
      <c r="D1749" s="259"/>
      <c r="E1749" s="259"/>
      <c r="F1749" s="270"/>
      <c r="G1749" s="259"/>
      <c r="H1749" s="259"/>
      <c r="I1749" s="259"/>
      <c r="J1749" s="259"/>
    </row>
    <row r="1750" spans="1:10">
      <c r="A1750" s="259"/>
      <c r="B1750" s="259"/>
      <c r="C1750" s="259"/>
      <c r="D1750" s="259"/>
      <c r="E1750" s="259"/>
      <c r="F1750" s="270"/>
      <c r="G1750" s="259"/>
      <c r="H1750" s="259"/>
      <c r="I1750" s="259"/>
      <c r="J1750" s="259"/>
    </row>
    <row r="1751" spans="1:10">
      <c r="A1751" s="259"/>
      <c r="B1751" s="259"/>
      <c r="C1751" s="259"/>
      <c r="D1751" s="259"/>
      <c r="E1751" s="259"/>
      <c r="F1751" s="270"/>
      <c r="G1751" s="259"/>
      <c r="H1751" s="259"/>
      <c r="I1751" s="259"/>
      <c r="J1751" s="259"/>
    </row>
    <row r="1752" spans="1:10">
      <c r="A1752" s="259"/>
      <c r="B1752" s="259"/>
      <c r="C1752" s="259"/>
      <c r="D1752" s="259"/>
      <c r="E1752" s="259"/>
      <c r="F1752" s="270"/>
      <c r="G1752" s="259"/>
      <c r="H1752" s="259"/>
      <c r="I1752" s="259"/>
      <c r="J1752" s="259"/>
    </row>
    <row r="1753" spans="1:10">
      <c r="A1753" s="259"/>
      <c r="B1753" s="259"/>
      <c r="C1753" s="259"/>
      <c r="D1753" s="259"/>
      <c r="E1753" s="259"/>
      <c r="F1753" s="270"/>
      <c r="G1753" s="259"/>
      <c r="H1753" s="259"/>
      <c r="I1753" s="259"/>
      <c r="J1753" s="259"/>
    </row>
    <row r="1754" spans="1:10">
      <c r="A1754" s="259"/>
      <c r="B1754" s="259"/>
      <c r="C1754" s="259"/>
      <c r="D1754" s="259"/>
      <c r="E1754" s="259"/>
      <c r="F1754" s="270"/>
      <c r="G1754" s="259"/>
      <c r="H1754" s="259"/>
      <c r="I1754" s="259"/>
      <c r="J1754" s="259"/>
    </row>
    <row r="1755" spans="1:10">
      <c r="A1755" s="259"/>
      <c r="B1755" s="259"/>
      <c r="C1755" s="259"/>
      <c r="D1755" s="259"/>
      <c r="E1755" s="259"/>
      <c r="F1755" s="270"/>
      <c r="G1755" s="259"/>
      <c r="H1755" s="259"/>
      <c r="I1755" s="259"/>
      <c r="J1755" s="259"/>
    </row>
    <row r="1756" spans="1:10">
      <c r="A1756" s="259"/>
      <c r="B1756" s="259"/>
      <c r="C1756" s="259"/>
      <c r="D1756" s="259"/>
      <c r="E1756" s="259"/>
      <c r="F1756" s="270"/>
      <c r="G1756" s="259"/>
      <c r="H1756" s="259"/>
      <c r="I1756" s="259"/>
      <c r="J1756" s="259"/>
    </row>
    <row r="1757" spans="1:10">
      <c r="A1757" s="259"/>
      <c r="B1757" s="259"/>
      <c r="C1757" s="259"/>
      <c r="D1757" s="259"/>
      <c r="E1757" s="259"/>
      <c r="F1757" s="270"/>
      <c r="G1757" s="259"/>
      <c r="H1757" s="259"/>
      <c r="I1757" s="259"/>
      <c r="J1757" s="259"/>
    </row>
    <row r="1758" spans="1:10">
      <c r="A1758" s="259"/>
      <c r="B1758" s="259"/>
      <c r="C1758" s="259"/>
      <c r="D1758" s="259"/>
      <c r="E1758" s="259"/>
      <c r="F1758" s="270"/>
      <c r="G1758" s="259"/>
      <c r="H1758" s="259"/>
      <c r="I1758" s="259"/>
      <c r="J1758" s="259"/>
    </row>
    <row r="1759" spans="1:10">
      <c r="A1759" s="259"/>
      <c r="B1759" s="259"/>
      <c r="C1759" s="259"/>
      <c r="D1759" s="259"/>
      <c r="E1759" s="259"/>
      <c r="F1759" s="270"/>
      <c r="G1759" s="259"/>
      <c r="H1759" s="259"/>
      <c r="I1759" s="259"/>
      <c r="J1759" s="259"/>
    </row>
    <row r="1760" spans="1:10">
      <c r="A1760" s="259"/>
      <c r="B1760" s="259"/>
      <c r="C1760" s="259"/>
      <c r="D1760" s="259"/>
      <c r="E1760" s="259"/>
      <c r="F1760" s="270"/>
      <c r="G1760" s="259"/>
      <c r="H1760" s="259"/>
      <c r="I1760" s="259"/>
      <c r="J1760" s="259"/>
    </row>
    <row r="1761" spans="1:10">
      <c r="A1761" s="259"/>
      <c r="B1761" s="259"/>
      <c r="C1761" s="259"/>
      <c r="D1761" s="259"/>
      <c r="E1761" s="259"/>
      <c r="F1761" s="270"/>
      <c r="G1761" s="259"/>
      <c r="H1761" s="259"/>
      <c r="I1761" s="259"/>
      <c r="J1761" s="259"/>
    </row>
    <row r="1762" spans="1:10">
      <c r="A1762" s="259"/>
      <c r="B1762" s="259"/>
      <c r="C1762" s="259"/>
      <c r="D1762" s="259"/>
      <c r="E1762" s="259"/>
      <c r="F1762" s="270"/>
      <c r="G1762" s="259"/>
      <c r="H1762" s="259"/>
      <c r="I1762" s="259"/>
      <c r="J1762" s="259"/>
    </row>
    <row r="1763" spans="1:10">
      <c r="A1763" s="259"/>
      <c r="B1763" s="259"/>
      <c r="C1763" s="259"/>
      <c r="D1763" s="259"/>
      <c r="E1763" s="259"/>
      <c r="F1763" s="270"/>
      <c r="G1763" s="259"/>
      <c r="H1763" s="259"/>
      <c r="I1763" s="259"/>
      <c r="J1763" s="259"/>
    </row>
    <row r="1764" spans="1:10">
      <c r="A1764" s="259"/>
      <c r="B1764" s="259"/>
      <c r="C1764" s="259"/>
      <c r="D1764" s="259"/>
      <c r="E1764" s="259"/>
      <c r="F1764" s="270"/>
      <c r="G1764" s="259"/>
      <c r="H1764" s="259"/>
      <c r="I1764" s="259"/>
      <c r="J1764" s="259"/>
    </row>
    <row r="1765" spans="1:10">
      <c r="A1765" s="259"/>
      <c r="B1765" s="259"/>
      <c r="C1765" s="259"/>
      <c r="D1765" s="259"/>
      <c r="E1765" s="259"/>
      <c r="F1765" s="270"/>
      <c r="G1765" s="259"/>
      <c r="H1765" s="259"/>
      <c r="I1765" s="259"/>
      <c r="J1765" s="259"/>
    </row>
    <row r="1766" spans="1:10">
      <c r="A1766" s="259"/>
      <c r="B1766" s="259"/>
      <c r="C1766" s="259"/>
      <c r="D1766" s="259"/>
      <c r="E1766" s="259"/>
      <c r="F1766" s="270"/>
      <c r="G1766" s="259"/>
      <c r="H1766" s="259"/>
      <c r="I1766" s="259"/>
      <c r="J1766" s="259"/>
    </row>
    <row r="1767" spans="1:10">
      <c r="A1767" s="259"/>
      <c r="B1767" s="259"/>
      <c r="C1767" s="259"/>
      <c r="D1767" s="259"/>
      <c r="E1767" s="259"/>
      <c r="F1767" s="270"/>
      <c r="G1767" s="259"/>
      <c r="H1767" s="259"/>
      <c r="I1767" s="259"/>
      <c r="J1767" s="259"/>
    </row>
    <row r="1768" spans="1:10">
      <c r="A1768" s="259"/>
      <c r="B1768" s="259"/>
      <c r="C1768" s="259"/>
      <c r="D1768" s="259"/>
      <c r="E1768" s="259"/>
      <c r="F1768" s="270"/>
      <c r="G1768" s="259"/>
      <c r="H1768" s="259"/>
      <c r="I1768" s="259"/>
      <c r="J1768" s="259"/>
    </row>
    <row r="1769" spans="1:10">
      <c r="A1769" s="259"/>
      <c r="B1769" s="259"/>
      <c r="C1769" s="259"/>
      <c r="D1769" s="259"/>
      <c r="E1769" s="259"/>
      <c r="F1769" s="270"/>
      <c r="G1769" s="259"/>
      <c r="H1769" s="259"/>
      <c r="I1769" s="259"/>
      <c r="J1769" s="259"/>
    </row>
    <row r="1770" spans="1:10">
      <c r="A1770" s="259"/>
      <c r="B1770" s="259"/>
      <c r="C1770" s="259"/>
      <c r="D1770" s="259"/>
      <c r="E1770" s="259"/>
      <c r="F1770" s="270"/>
      <c r="G1770" s="259"/>
      <c r="H1770" s="259"/>
      <c r="I1770" s="259"/>
      <c r="J1770" s="259"/>
    </row>
    <row r="1771" spans="1:10">
      <c r="A1771" s="259"/>
      <c r="B1771" s="259"/>
      <c r="C1771" s="259"/>
      <c r="D1771" s="259"/>
      <c r="E1771" s="259"/>
      <c r="F1771" s="270"/>
      <c r="G1771" s="259"/>
      <c r="H1771" s="259"/>
      <c r="I1771" s="259"/>
      <c r="J1771" s="259"/>
    </row>
    <row r="1772" spans="1:10">
      <c r="A1772" s="259"/>
      <c r="B1772" s="259"/>
      <c r="C1772" s="259"/>
      <c r="D1772" s="259"/>
      <c r="E1772" s="259"/>
      <c r="F1772" s="270"/>
      <c r="G1772" s="259"/>
      <c r="H1772" s="259"/>
      <c r="I1772" s="259"/>
      <c r="J1772" s="259"/>
    </row>
    <row r="1773" spans="1:10">
      <c r="A1773" s="259"/>
      <c r="B1773" s="259"/>
      <c r="C1773" s="259"/>
      <c r="D1773" s="259"/>
      <c r="E1773" s="259"/>
      <c r="F1773" s="270"/>
      <c r="G1773" s="259"/>
      <c r="H1773" s="259"/>
      <c r="I1773" s="259"/>
      <c r="J1773" s="259"/>
    </row>
    <row r="1774" spans="1:10">
      <c r="A1774" s="259"/>
      <c r="B1774" s="259"/>
      <c r="C1774" s="259"/>
      <c r="D1774" s="259"/>
      <c r="E1774" s="259"/>
      <c r="F1774" s="270"/>
      <c r="G1774" s="259"/>
      <c r="H1774" s="259"/>
      <c r="I1774" s="259"/>
      <c r="J1774" s="259"/>
    </row>
    <row r="1775" spans="1:10">
      <c r="A1775" s="259"/>
      <c r="B1775" s="259"/>
      <c r="C1775" s="259"/>
      <c r="D1775" s="259"/>
      <c r="E1775" s="259"/>
      <c r="F1775" s="270"/>
      <c r="G1775" s="259"/>
      <c r="H1775" s="259"/>
      <c r="I1775" s="259"/>
      <c r="J1775" s="259"/>
    </row>
    <row r="1776" spans="1:10">
      <c r="A1776" s="259"/>
      <c r="B1776" s="259"/>
      <c r="C1776" s="259"/>
      <c r="D1776" s="259"/>
      <c r="E1776" s="259"/>
      <c r="F1776" s="270"/>
      <c r="G1776" s="259"/>
      <c r="H1776" s="259"/>
      <c r="I1776" s="259"/>
      <c r="J1776" s="259"/>
    </row>
    <row r="1777" spans="1:10">
      <c r="A1777" s="259"/>
      <c r="B1777" s="259"/>
      <c r="C1777" s="259"/>
      <c r="D1777" s="259"/>
      <c r="E1777" s="259"/>
      <c r="F1777" s="270"/>
      <c r="G1777" s="259"/>
      <c r="H1777" s="259"/>
      <c r="I1777" s="259"/>
      <c r="J1777" s="259"/>
    </row>
    <row r="1778" spans="1:10">
      <c r="A1778" s="259"/>
      <c r="B1778" s="259"/>
      <c r="C1778" s="259"/>
      <c r="D1778" s="259"/>
      <c r="E1778" s="259"/>
      <c r="F1778" s="270"/>
      <c r="G1778" s="259"/>
      <c r="H1778" s="259"/>
      <c r="I1778" s="259"/>
      <c r="J1778" s="259"/>
    </row>
    <row r="1779" spans="1:10">
      <c r="A1779" s="259"/>
      <c r="B1779" s="259"/>
      <c r="C1779" s="259"/>
      <c r="D1779" s="259"/>
      <c r="E1779" s="259"/>
      <c r="F1779" s="270"/>
      <c r="G1779" s="259"/>
      <c r="H1779" s="259"/>
      <c r="I1779" s="259"/>
      <c r="J1779" s="259"/>
    </row>
    <row r="1780" spans="1:10">
      <c r="A1780" s="259"/>
      <c r="B1780" s="259"/>
      <c r="C1780" s="259"/>
      <c r="D1780" s="259"/>
      <c r="E1780" s="259"/>
      <c r="F1780" s="270"/>
      <c r="G1780" s="259"/>
      <c r="H1780" s="259"/>
      <c r="I1780" s="259"/>
      <c r="J1780" s="259"/>
    </row>
    <row r="1781" spans="1:10">
      <c r="A1781" s="259"/>
      <c r="B1781" s="259"/>
      <c r="C1781" s="259"/>
      <c r="D1781" s="259"/>
      <c r="E1781" s="259"/>
      <c r="F1781" s="270"/>
      <c r="G1781" s="259"/>
      <c r="H1781" s="259"/>
      <c r="I1781" s="259"/>
      <c r="J1781" s="259"/>
    </row>
    <row r="1782" spans="1:10">
      <c r="A1782" s="259"/>
      <c r="B1782" s="259"/>
      <c r="C1782" s="259"/>
      <c r="D1782" s="259"/>
      <c r="E1782" s="259"/>
      <c r="F1782" s="270"/>
      <c r="G1782" s="259"/>
      <c r="H1782" s="259"/>
      <c r="I1782" s="259"/>
      <c r="J1782" s="259"/>
    </row>
    <row r="1783" spans="1:10">
      <c r="A1783" s="259"/>
      <c r="B1783" s="259"/>
      <c r="C1783" s="259"/>
      <c r="D1783" s="259"/>
      <c r="E1783" s="259"/>
      <c r="F1783" s="270"/>
      <c r="G1783" s="259"/>
      <c r="H1783" s="259"/>
      <c r="I1783" s="259"/>
      <c r="J1783" s="259"/>
    </row>
    <row r="1784" spans="1:10">
      <c r="A1784" s="259"/>
      <c r="B1784" s="259"/>
      <c r="C1784" s="259"/>
      <c r="D1784" s="259"/>
      <c r="E1784" s="259"/>
      <c r="F1784" s="270"/>
      <c r="G1784" s="259"/>
      <c r="H1784" s="259"/>
      <c r="I1784" s="259"/>
      <c r="J1784" s="259"/>
    </row>
    <row r="1785" spans="1:10">
      <c r="A1785" s="259"/>
      <c r="B1785" s="259"/>
      <c r="C1785" s="259"/>
      <c r="D1785" s="259"/>
      <c r="E1785" s="259"/>
      <c r="F1785" s="270"/>
      <c r="G1785" s="259"/>
      <c r="H1785" s="259"/>
      <c r="I1785" s="259"/>
      <c r="J1785" s="259"/>
    </row>
    <row r="1786" spans="1:10">
      <c r="A1786" s="259"/>
      <c r="B1786" s="259"/>
      <c r="C1786" s="259"/>
      <c r="D1786" s="259"/>
      <c r="E1786" s="259"/>
      <c r="F1786" s="270"/>
      <c r="G1786" s="259"/>
      <c r="H1786" s="259"/>
      <c r="I1786" s="259"/>
      <c r="J1786" s="259"/>
    </row>
    <row r="1787" spans="1:10">
      <c r="A1787" s="259"/>
      <c r="B1787" s="259"/>
      <c r="C1787" s="259"/>
      <c r="D1787" s="259"/>
      <c r="E1787" s="259"/>
      <c r="F1787" s="270"/>
      <c r="G1787" s="259"/>
      <c r="H1787" s="259"/>
      <c r="I1787" s="259"/>
      <c r="J1787" s="259"/>
    </row>
    <row r="1788" spans="1:10">
      <c r="A1788" s="259"/>
      <c r="B1788" s="259"/>
      <c r="C1788" s="259"/>
      <c r="D1788" s="259"/>
      <c r="E1788" s="259"/>
      <c r="F1788" s="270"/>
      <c r="G1788" s="259"/>
      <c r="H1788" s="259"/>
      <c r="I1788" s="259"/>
      <c r="J1788" s="259"/>
    </row>
    <row r="1789" spans="1:10">
      <c r="A1789" s="259"/>
      <c r="B1789" s="259"/>
      <c r="C1789" s="259"/>
      <c r="D1789" s="259"/>
      <c r="E1789" s="259"/>
      <c r="F1789" s="270"/>
      <c r="G1789" s="259"/>
      <c r="H1789" s="259"/>
      <c r="I1789" s="259"/>
      <c r="J1789" s="259"/>
    </row>
    <row r="1790" spans="1:10">
      <c r="A1790" s="259"/>
      <c r="B1790" s="259"/>
      <c r="C1790" s="259"/>
      <c r="D1790" s="259"/>
      <c r="E1790" s="259"/>
      <c r="F1790" s="270"/>
      <c r="G1790" s="259"/>
      <c r="H1790" s="259"/>
      <c r="I1790" s="259"/>
      <c r="J1790" s="259"/>
    </row>
    <row r="1791" spans="1:10">
      <c r="A1791" s="259"/>
      <c r="B1791" s="259"/>
      <c r="C1791" s="259"/>
      <c r="D1791" s="259"/>
      <c r="E1791" s="259"/>
      <c r="F1791" s="270"/>
      <c r="G1791" s="259"/>
      <c r="H1791" s="259"/>
      <c r="I1791" s="259"/>
      <c r="J1791" s="259"/>
    </row>
    <row r="1792" spans="1:10">
      <c r="A1792" s="259"/>
      <c r="B1792" s="259"/>
      <c r="C1792" s="259"/>
      <c r="D1792" s="259"/>
      <c r="E1792" s="259"/>
      <c r="F1792" s="270"/>
      <c r="G1792" s="259"/>
      <c r="H1792" s="259"/>
      <c r="I1792" s="259"/>
      <c r="J1792" s="259"/>
    </row>
    <row r="1793" spans="1:10">
      <c r="A1793" s="259"/>
      <c r="B1793" s="259"/>
      <c r="C1793" s="259"/>
      <c r="D1793" s="259"/>
      <c r="E1793" s="259"/>
      <c r="F1793" s="270"/>
      <c r="G1793" s="259"/>
      <c r="H1793" s="259"/>
      <c r="I1793" s="259"/>
      <c r="J1793" s="259"/>
    </row>
    <row r="1794" spans="1:10">
      <c r="A1794" s="259"/>
      <c r="B1794" s="259"/>
      <c r="C1794" s="259"/>
      <c r="D1794" s="259"/>
      <c r="E1794" s="259"/>
      <c r="F1794" s="270"/>
      <c r="G1794" s="259"/>
      <c r="H1794" s="259"/>
      <c r="I1794" s="259"/>
      <c r="J1794" s="259"/>
    </row>
    <row r="1795" spans="1:10">
      <c r="A1795" s="259"/>
      <c r="B1795" s="259"/>
      <c r="C1795" s="259"/>
      <c r="D1795" s="259"/>
      <c r="E1795" s="259"/>
      <c r="F1795" s="270"/>
      <c r="G1795" s="259"/>
      <c r="H1795" s="259"/>
      <c r="I1795" s="259"/>
      <c r="J1795" s="259"/>
    </row>
    <row r="1796" spans="1:10">
      <c r="A1796" s="259"/>
      <c r="B1796" s="259"/>
      <c r="C1796" s="259"/>
      <c r="D1796" s="259"/>
      <c r="E1796" s="259"/>
      <c r="F1796" s="270"/>
      <c r="G1796" s="259"/>
      <c r="H1796" s="259"/>
      <c r="I1796" s="259"/>
      <c r="J1796" s="259"/>
    </row>
    <row r="1797" spans="1:10">
      <c r="A1797" s="259"/>
      <c r="B1797" s="259"/>
      <c r="C1797" s="259"/>
      <c r="D1797" s="259"/>
      <c r="E1797" s="259"/>
      <c r="F1797" s="270"/>
      <c r="G1797" s="259"/>
      <c r="H1797" s="259"/>
      <c r="I1797" s="259"/>
      <c r="J1797" s="259"/>
    </row>
    <row r="1798" spans="1:10">
      <c r="A1798" s="259"/>
      <c r="B1798" s="259"/>
      <c r="C1798" s="259"/>
      <c r="D1798" s="259"/>
      <c r="E1798" s="259"/>
      <c r="F1798" s="270"/>
      <c r="G1798" s="259"/>
      <c r="H1798" s="259"/>
      <c r="I1798" s="259"/>
      <c r="J1798" s="259"/>
    </row>
    <row r="1799" spans="1:10">
      <c r="A1799" s="259"/>
      <c r="B1799" s="259"/>
      <c r="C1799" s="259"/>
      <c r="D1799" s="259"/>
      <c r="E1799" s="259"/>
      <c r="F1799" s="270"/>
      <c r="G1799" s="259"/>
      <c r="H1799" s="259"/>
      <c r="I1799" s="259"/>
      <c r="J1799" s="259"/>
    </row>
    <row r="1800" spans="1:10">
      <c r="A1800" s="259"/>
      <c r="B1800" s="259"/>
      <c r="C1800" s="259"/>
      <c r="D1800" s="259"/>
      <c r="E1800" s="259"/>
      <c r="F1800" s="270"/>
      <c r="G1800" s="259"/>
      <c r="H1800" s="259"/>
      <c r="I1800" s="259"/>
      <c r="J1800" s="259"/>
    </row>
    <row r="1801" spans="1:10">
      <c r="A1801" s="259"/>
      <c r="B1801" s="259"/>
      <c r="C1801" s="259"/>
      <c r="D1801" s="259"/>
      <c r="E1801" s="259"/>
      <c r="F1801" s="270"/>
      <c r="G1801" s="259"/>
      <c r="H1801" s="259"/>
      <c r="I1801" s="259"/>
      <c r="J1801" s="259"/>
    </row>
    <row r="1802" spans="1:10">
      <c r="A1802" s="259"/>
      <c r="B1802" s="259"/>
      <c r="C1802" s="259"/>
      <c r="D1802" s="259"/>
      <c r="E1802" s="259"/>
      <c r="F1802" s="270"/>
      <c r="G1802" s="259"/>
      <c r="H1802" s="259"/>
      <c r="I1802" s="259"/>
      <c r="J1802" s="259"/>
    </row>
    <row r="1803" spans="1:10">
      <c r="A1803" s="259"/>
      <c r="B1803" s="259"/>
      <c r="C1803" s="259"/>
      <c r="D1803" s="259"/>
      <c r="E1803" s="259"/>
      <c r="F1803" s="270"/>
      <c r="G1803" s="259"/>
      <c r="H1803" s="259"/>
      <c r="I1803" s="259"/>
      <c r="J1803" s="259"/>
    </row>
    <row r="1804" spans="1:10">
      <c r="A1804" s="259"/>
      <c r="B1804" s="259"/>
      <c r="C1804" s="259"/>
      <c r="D1804" s="259"/>
      <c r="E1804" s="259"/>
      <c r="F1804" s="270"/>
      <c r="G1804" s="259"/>
      <c r="H1804" s="259"/>
      <c r="I1804" s="259"/>
      <c r="J1804" s="259"/>
    </row>
    <row r="1805" spans="1:10">
      <c r="A1805" s="259"/>
      <c r="B1805" s="259"/>
      <c r="C1805" s="259"/>
      <c r="D1805" s="259"/>
      <c r="E1805" s="259"/>
      <c r="F1805" s="270"/>
      <c r="G1805" s="259"/>
      <c r="H1805" s="259"/>
      <c r="I1805" s="259"/>
      <c r="J1805" s="259"/>
    </row>
    <row r="1806" spans="1:10">
      <c r="A1806" s="259"/>
      <c r="B1806" s="259"/>
      <c r="C1806" s="259"/>
      <c r="D1806" s="259"/>
      <c r="E1806" s="259"/>
      <c r="F1806" s="270"/>
      <c r="G1806" s="259"/>
      <c r="H1806" s="259"/>
      <c r="I1806" s="259"/>
      <c r="J1806" s="259"/>
    </row>
    <row r="1807" spans="1:10">
      <c r="A1807" s="259"/>
      <c r="B1807" s="259"/>
      <c r="C1807" s="259"/>
      <c r="D1807" s="259"/>
      <c r="E1807" s="259"/>
      <c r="F1807" s="270"/>
      <c r="G1807" s="259"/>
      <c r="H1807" s="259"/>
      <c r="I1807" s="259"/>
      <c r="J1807" s="259"/>
    </row>
    <row r="1808" spans="1:10">
      <c r="A1808" s="259"/>
      <c r="B1808" s="259"/>
      <c r="C1808" s="259"/>
      <c r="D1808" s="259"/>
      <c r="E1808" s="259"/>
      <c r="F1808" s="270"/>
      <c r="G1808" s="259"/>
      <c r="H1808" s="259"/>
      <c r="I1808" s="259"/>
      <c r="J1808" s="259"/>
    </row>
    <row r="1809" spans="1:10">
      <c r="A1809" s="259"/>
      <c r="B1809" s="259"/>
      <c r="C1809" s="259"/>
      <c r="D1809" s="259"/>
      <c r="E1809" s="259"/>
      <c r="F1809" s="270"/>
      <c r="G1809" s="259"/>
      <c r="H1809" s="259"/>
      <c r="I1809" s="259"/>
      <c r="J1809" s="259"/>
    </row>
    <row r="1810" spans="1:10">
      <c r="A1810" s="259"/>
      <c r="B1810" s="259"/>
      <c r="C1810" s="259"/>
      <c r="D1810" s="259"/>
      <c r="E1810" s="259"/>
      <c r="F1810" s="270"/>
      <c r="G1810" s="259"/>
      <c r="H1810" s="259"/>
      <c r="I1810" s="259"/>
      <c r="J1810" s="259"/>
    </row>
    <row r="1811" spans="1:10">
      <c r="A1811" s="259"/>
      <c r="B1811" s="259"/>
      <c r="C1811" s="259"/>
      <c r="D1811" s="259"/>
      <c r="E1811" s="259"/>
      <c r="F1811" s="270"/>
      <c r="G1811" s="259"/>
      <c r="H1811" s="259"/>
      <c r="I1811" s="259"/>
      <c r="J1811" s="259"/>
    </row>
    <row r="1812" spans="1:10">
      <c r="A1812" s="259"/>
      <c r="B1812" s="259"/>
      <c r="C1812" s="259"/>
      <c r="D1812" s="259"/>
      <c r="E1812" s="259"/>
      <c r="F1812" s="270"/>
      <c r="G1812" s="259"/>
      <c r="H1812" s="259"/>
      <c r="I1812" s="259"/>
      <c r="J1812" s="259"/>
    </row>
    <row r="1813" spans="1:10">
      <c r="A1813" s="259"/>
      <c r="B1813" s="259"/>
      <c r="C1813" s="259"/>
      <c r="D1813" s="259"/>
      <c r="E1813" s="259"/>
      <c r="F1813" s="270"/>
      <c r="G1813" s="259"/>
      <c r="H1813" s="259"/>
      <c r="I1813" s="259"/>
      <c r="J1813" s="259"/>
    </row>
    <row r="1814" spans="1:10">
      <c r="A1814" s="259"/>
      <c r="B1814" s="259"/>
      <c r="C1814" s="259"/>
      <c r="D1814" s="259"/>
      <c r="E1814" s="259"/>
      <c r="F1814" s="270"/>
      <c r="G1814" s="259"/>
      <c r="H1814" s="259"/>
      <c r="I1814" s="259"/>
      <c r="J1814" s="259"/>
    </row>
    <row r="1815" spans="1:10">
      <c r="A1815" s="259"/>
      <c r="B1815" s="259"/>
      <c r="C1815" s="259"/>
      <c r="D1815" s="259"/>
      <c r="E1815" s="259"/>
      <c r="F1815" s="270"/>
      <c r="G1815" s="259"/>
      <c r="H1815" s="259"/>
      <c r="I1815" s="259"/>
      <c r="J1815" s="259"/>
    </row>
    <row r="1816" spans="1:10">
      <c r="A1816" s="259"/>
      <c r="B1816" s="259"/>
      <c r="C1816" s="259"/>
      <c r="D1816" s="259"/>
      <c r="E1816" s="259"/>
      <c r="F1816" s="270"/>
      <c r="G1816" s="259"/>
      <c r="H1816" s="259"/>
      <c r="I1816" s="259"/>
      <c r="J1816" s="259"/>
    </row>
    <row r="1817" spans="1:10">
      <c r="A1817" s="259"/>
      <c r="B1817" s="259"/>
      <c r="C1817" s="259"/>
      <c r="D1817" s="259"/>
      <c r="E1817" s="259"/>
      <c r="F1817" s="270"/>
      <c r="G1817" s="259"/>
      <c r="H1817" s="259"/>
      <c r="I1817" s="259"/>
      <c r="J1817" s="259"/>
    </row>
    <row r="1818" spans="1:10">
      <c r="A1818" s="259"/>
      <c r="B1818" s="259"/>
      <c r="C1818" s="259"/>
      <c r="D1818" s="259"/>
      <c r="E1818" s="259"/>
      <c r="F1818" s="270"/>
      <c r="G1818" s="259"/>
      <c r="H1818" s="259"/>
      <c r="I1818" s="259"/>
      <c r="J1818" s="259"/>
    </row>
    <row r="1819" spans="1:10">
      <c r="A1819" s="259"/>
      <c r="B1819" s="259"/>
      <c r="C1819" s="259"/>
      <c r="D1819" s="259"/>
      <c r="E1819" s="259"/>
      <c r="F1819" s="270"/>
      <c r="G1819" s="259"/>
      <c r="H1819" s="259"/>
      <c r="I1819" s="259"/>
      <c r="J1819" s="259"/>
    </row>
    <row r="1820" spans="1:10">
      <c r="A1820" s="259"/>
      <c r="B1820" s="259"/>
      <c r="C1820" s="259"/>
      <c r="D1820" s="259"/>
      <c r="E1820" s="259"/>
      <c r="F1820" s="270"/>
      <c r="G1820" s="259"/>
      <c r="H1820" s="259"/>
      <c r="I1820" s="259"/>
      <c r="J1820" s="259"/>
    </row>
    <row r="1821" spans="1:10">
      <c r="A1821" s="259"/>
      <c r="B1821" s="259"/>
      <c r="C1821" s="259"/>
      <c r="D1821" s="259"/>
      <c r="E1821" s="259"/>
      <c r="F1821" s="270"/>
      <c r="G1821" s="259"/>
      <c r="H1821" s="259"/>
      <c r="I1821" s="259"/>
      <c r="J1821" s="259"/>
    </row>
    <row r="1822" spans="1:10">
      <c r="A1822" s="259"/>
      <c r="B1822" s="259"/>
      <c r="C1822" s="259"/>
      <c r="D1822" s="259"/>
      <c r="E1822" s="259"/>
      <c r="F1822" s="270"/>
      <c r="G1822" s="259"/>
      <c r="H1822" s="259"/>
      <c r="I1822" s="259"/>
      <c r="J1822" s="259"/>
    </row>
    <row r="1823" spans="1:10">
      <c r="A1823" s="259"/>
      <c r="B1823" s="259"/>
      <c r="C1823" s="259"/>
      <c r="D1823" s="259"/>
      <c r="E1823" s="259"/>
      <c r="F1823" s="270"/>
      <c r="G1823" s="259"/>
      <c r="H1823" s="259"/>
      <c r="I1823" s="259"/>
      <c r="J1823" s="259"/>
    </row>
    <row r="1824" spans="1:10">
      <c r="A1824" s="259"/>
      <c r="B1824" s="259"/>
      <c r="C1824" s="259"/>
      <c r="D1824" s="259"/>
      <c r="E1824" s="259"/>
      <c r="F1824" s="270"/>
      <c r="G1824" s="259"/>
      <c r="H1824" s="259"/>
      <c r="I1824" s="259"/>
      <c r="J1824" s="259"/>
    </row>
    <row r="1825" spans="1:10">
      <c r="A1825" s="259"/>
      <c r="B1825" s="259"/>
      <c r="C1825" s="259"/>
      <c r="D1825" s="259"/>
      <c r="E1825" s="259"/>
      <c r="F1825" s="270"/>
      <c r="G1825" s="259"/>
      <c r="H1825" s="259"/>
      <c r="I1825" s="259"/>
      <c r="J1825" s="259"/>
    </row>
    <row r="1826" spans="1:10">
      <c r="A1826" s="259"/>
      <c r="B1826" s="259"/>
      <c r="C1826" s="259"/>
      <c r="D1826" s="259"/>
      <c r="E1826" s="259"/>
      <c r="F1826" s="270"/>
      <c r="G1826" s="259"/>
      <c r="H1826" s="259"/>
      <c r="I1826" s="259"/>
      <c r="J1826" s="259"/>
    </row>
    <row r="1827" spans="1:10">
      <c r="A1827" s="259"/>
      <c r="B1827" s="259"/>
      <c r="C1827" s="259"/>
      <c r="D1827" s="259"/>
      <c r="E1827" s="259"/>
      <c r="F1827" s="270"/>
      <c r="G1827" s="259"/>
      <c r="H1827" s="259"/>
      <c r="I1827" s="259"/>
      <c r="J1827" s="259"/>
    </row>
    <row r="1828" spans="1:10">
      <c r="A1828" s="259"/>
      <c r="B1828" s="259"/>
      <c r="C1828" s="259"/>
      <c r="D1828" s="259"/>
      <c r="E1828" s="259"/>
      <c r="F1828" s="270"/>
      <c r="G1828" s="259"/>
      <c r="H1828" s="259"/>
      <c r="I1828" s="259"/>
      <c r="J1828" s="259"/>
    </row>
    <row r="1829" spans="1:10">
      <c r="A1829" s="259"/>
      <c r="B1829" s="259"/>
      <c r="C1829" s="259"/>
      <c r="D1829" s="259"/>
      <c r="E1829" s="259"/>
      <c r="F1829" s="270"/>
      <c r="G1829" s="259"/>
      <c r="H1829" s="259"/>
      <c r="I1829" s="259"/>
      <c r="J1829" s="259"/>
    </row>
    <row r="1830" spans="1:10">
      <c r="A1830" s="259"/>
      <c r="B1830" s="259"/>
      <c r="C1830" s="259"/>
      <c r="D1830" s="259"/>
      <c r="E1830" s="259"/>
      <c r="F1830" s="270"/>
      <c r="G1830" s="259"/>
      <c r="H1830" s="259"/>
      <c r="I1830" s="259"/>
      <c r="J1830" s="259"/>
    </row>
    <row r="1831" spans="1:10">
      <c r="A1831" s="259"/>
      <c r="B1831" s="259"/>
      <c r="C1831" s="259"/>
      <c r="D1831" s="259"/>
      <c r="E1831" s="259"/>
      <c r="F1831" s="270"/>
      <c r="G1831" s="259"/>
      <c r="H1831" s="259"/>
      <c r="I1831" s="259"/>
      <c r="J1831" s="259"/>
    </row>
    <row r="1832" spans="1:10">
      <c r="A1832" s="259"/>
      <c r="B1832" s="259"/>
      <c r="C1832" s="259"/>
      <c r="D1832" s="259"/>
      <c r="E1832" s="259"/>
      <c r="F1832" s="270"/>
      <c r="G1832" s="259"/>
      <c r="H1832" s="259"/>
      <c r="I1832" s="259"/>
      <c r="J1832" s="259"/>
    </row>
    <row r="1833" spans="1:10">
      <c r="A1833" s="259"/>
      <c r="B1833" s="259"/>
      <c r="C1833" s="259"/>
      <c r="D1833" s="259"/>
      <c r="E1833" s="259"/>
      <c r="F1833" s="270"/>
      <c r="G1833" s="259"/>
      <c r="H1833" s="259"/>
      <c r="I1833" s="259"/>
      <c r="J1833" s="259"/>
    </row>
    <row r="1834" spans="1:10">
      <c r="A1834" s="259"/>
      <c r="B1834" s="259"/>
      <c r="C1834" s="259"/>
      <c r="D1834" s="259"/>
      <c r="E1834" s="259"/>
      <c r="F1834" s="270"/>
      <c r="G1834" s="259"/>
      <c r="H1834" s="259"/>
      <c r="I1834" s="259"/>
      <c r="J1834" s="259"/>
    </row>
    <row r="1835" spans="1:10">
      <c r="A1835" s="259"/>
      <c r="B1835" s="259"/>
      <c r="C1835" s="259"/>
      <c r="D1835" s="259"/>
      <c r="E1835" s="259"/>
      <c r="F1835" s="270"/>
      <c r="G1835" s="259"/>
      <c r="H1835" s="259"/>
      <c r="I1835" s="259"/>
      <c r="J1835" s="259"/>
    </row>
    <row r="1836" spans="1:10">
      <c r="A1836" s="259"/>
      <c r="B1836" s="259"/>
      <c r="C1836" s="259"/>
      <c r="D1836" s="259"/>
      <c r="E1836" s="259"/>
      <c r="F1836" s="270"/>
      <c r="G1836" s="259"/>
      <c r="H1836" s="259"/>
      <c r="I1836" s="259"/>
      <c r="J1836" s="259"/>
    </row>
    <row r="1837" spans="1:10">
      <c r="A1837" s="259"/>
      <c r="B1837" s="259"/>
      <c r="C1837" s="259"/>
      <c r="D1837" s="259"/>
      <c r="E1837" s="259"/>
      <c r="F1837" s="270"/>
      <c r="G1837" s="259"/>
      <c r="H1837" s="259"/>
      <c r="I1837" s="259"/>
      <c r="J1837" s="259"/>
    </row>
    <row r="1838" spans="1:10">
      <c r="A1838" s="259"/>
      <c r="B1838" s="259"/>
      <c r="C1838" s="259"/>
      <c r="D1838" s="259"/>
      <c r="E1838" s="259"/>
      <c r="F1838" s="270"/>
      <c r="G1838" s="259"/>
      <c r="H1838" s="259"/>
      <c r="I1838" s="259"/>
      <c r="J1838" s="259"/>
    </row>
    <row r="1839" spans="1:10">
      <c r="A1839" s="259"/>
      <c r="B1839" s="259"/>
      <c r="C1839" s="259"/>
      <c r="D1839" s="259"/>
      <c r="E1839" s="259"/>
      <c r="F1839" s="270"/>
      <c r="G1839" s="259"/>
      <c r="H1839" s="259"/>
      <c r="I1839" s="259"/>
      <c r="J1839" s="259"/>
    </row>
    <row r="1840" spans="1:10">
      <c r="A1840" s="259"/>
      <c r="B1840" s="259"/>
      <c r="C1840" s="259"/>
      <c r="D1840" s="259"/>
      <c r="E1840" s="259"/>
      <c r="F1840" s="270"/>
      <c r="G1840" s="259"/>
      <c r="H1840" s="259"/>
      <c r="I1840" s="259"/>
      <c r="J1840" s="259"/>
    </row>
    <row r="1841" spans="1:10">
      <c r="A1841" s="259"/>
      <c r="B1841" s="259"/>
      <c r="C1841" s="259"/>
      <c r="D1841" s="259"/>
      <c r="E1841" s="259"/>
      <c r="F1841" s="270"/>
      <c r="G1841" s="259"/>
      <c r="H1841" s="259"/>
      <c r="I1841" s="259"/>
      <c r="J1841" s="259"/>
    </row>
    <row r="1842" spans="1:10">
      <c r="A1842" s="259"/>
      <c r="B1842" s="259"/>
      <c r="C1842" s="259"/>
      <c r="D1842" s="259"/>
      <c r="E1842" s="259"/>
      <c r="F1842" s="270"/>
      <c r="G1842" s="259"/>
      <c r="H1842" s="259"/>
      <c r="I1842" s="259"/>
      <c r="J1842" s="259"/>
    </row>
    <row r="1843" spans="1:10">
      <c r="A1843" s="259"/>
      <c r="B1843" s="259"/>
      <c r="C1843" s="259"/>
      <c r="D1843" s="259"/>
      <c r="E1843" s="259"/>
      <c r="F1843" s="270"/>
      <c r="G1843" s="259"/>
      <c r="H1843" s="259"/>
      <c r="I1843" s="259"/>
      <c r="J1843" s="259"/>
    </row>
    <row r="1844" spans="1:10">
      <c r="A1844" s="259"/>
      <c r="B1844" s="259"/>
      <c r="C1844" s="259"/>
      <c r="D1844" s="259"/>
      <c r="E1844" s="259"/>
      <c r="F1844" s="270"/>
      <c r="G1844" s="259"/>
      <c r="H1844" s="259"/>
      <c r="I1844" s="259"/>
      <c r="J1844" s="259"/>
    </row>
    <row r="1845" spans="1:10">
      <c r="A1845" s="259"/>
      <c r="B1845" s="259"/>
      <c r="C1845" s="259"/>
      <c r="D1845" s="259"/>
      <c r="E1845" s="259"/>
      <c r="F1845" s="270"/>
      <c r="G1845" s="259"/>
      <c r="H1845" s="259"/>
      <c r="I1845" s="259"/>
      <c r="J1845" s="259"/>
    </row>
    <row r="1846" spans="1:10">
      <c r="A1846" s="259"/>
      <c r="B1846" s="259"/>
      <c r="C1846" s="259"/>
      <c r="D1846" s="259"/>
      <c r="E1846" s="259"/>
      <c r="F1846" s="270"/>
      <c r="G1846" s="259"/>
      <c r="H1846" s="259"/>
      <c r="I1846" s="259"/>
      <c r="J1846" s="259"/>
    </row>
    <row r="1847" spans="1:10">
      <c r="A1847" s="259"/>
      <c r="B1847" s="259"/>
      <c r="C1847" s="259"/>
      <c r="D1847" s="259"/>
      <c r="E1847" s="259"/>
      <c r="F1847" s="270"/>
      <c r="G1847" s="259"/>
      <c r="H1847" s="259"/>
      <c r="I1847" s="259"/>
      <c r="J1847" s="259"/>
    </row>
    <row r="1848" spans="1:10">
      <c r="A1848" s="259"/>
      <c r="B1848" s="259"/>
      <c r="C1848" s="259"/>
      <c r="D1848" s="259"/>
      <c r="E1848" s="259"/>
      <c r="F1848" s="270"/>
      <c r="G1848" s="259"/>
      <c r="H1848" s="259"/>
      <c r="I1848" s="259"/>
      <c r="J1848" s="259"/>
    </row>
    <row r="1849" spans="1:10">
      <c r="A1849" s="259"/>
      <c r="B1849" s="259"/>
      <c r="C1849" s="259"/>
      <c r="D1849" s="259"/>
      <c r="E1849" s="259"/>
      <c r="F1849" s="270"/>
      <c r="G1849" s="259"/>
      <c r="H1849" s="259"/>
      <c r="I1849" s="259"/>
      <c r="J1849" s="259"/>
    </row>
    <row r="1850" spans="1:10">
      <c r="A1850" s="259"/>
      <c r="B1850" s="259"/>
      <c r="C1850" s="259"/>
      <c r="D1850" s="259"/>
      <c r="E1850" s="259"/>
      <c r="F1850" s="270"/>
      <c r="G1850" s="259"/>
      <c r="H1850" s="259"/>
      <c r="I1850" s="259"/>
      <c r="J1850" s="259"/>
    </row>
    <row r="1851" spans="1:10">
      <c r="A1851" s="259"/>
      <c r="B1851" s="259"/>
      <c r="C1851" s="259"/>
      <c r="D1851" s="259"/>
      <c r="E1851" s="259"/>
      <c r="F1851" s="270"/>
      <c r="G1851" s="259"/>
      <c r="H1851" s="259"/>
      <c r="I1851" s="259"/>
      <c r="J1851" s="259"/>
    </row>
    <row r="1852" spans="1:10">
      <c r="A1852" s="259"/>
      <c r="B1852" s="259"/>
      <c r="C1852" s="259"/>
      <c r="D1852" s="259"/>
      <c r="E1852" s="259"/>
      <c r="F1852" s="270"/>
      <c r="G1852" s="259"/>
      <c r="H1852" s="259"/>
      <c r="I1852" s="259"/>
      <c r="J1852" s="259"/>
    </row>
    <row r="1853" spans="1:10">
      <c r="A1853" s="259"/>
      <c r="B1853" s="259"/>
      <c r="C1853" s="259"/>
      <c r="D1853" s="259"/>
      <c r="E1853" s="259"/>
      <c r="F1853" s="270"/>
      <c r="G1853" s="259"/>
      <c r="H1853" s="259"/>
      <c r="I1853" s="259"/>
      <c r="J1853" s="259"/>
    </row>
    <row r="1854" spans="1:10">
      <c r="A1854" s="259"/>
      <c r="B1854" s="259"/>
      <c r="C1854" s="259"/>
      <c r="D1854" s="259"/>
      <c r="E1854" s="259"/>
      <c r="F1854" s="270"/>
      <c r="G1854" s="259"/>
      <c r="H1854" s="259"/>
      <c r="I1854" s="259"/>
      <c r="J1854" s="259"/>
    </row>
    <row r="1855" spans="1:10">
      <c r="A1855" s="259"/>
      <c r="B1855" s="259"/>
      <c r="C1855" s="259"/>
      <c r="D1855" s="259"/>
      <c r="E1855" s="259"/>
      <c r="F1855" s="270"/>
      <c r="G1855" s="259"/>
      <c r="H1855" s="259"/>
      <c r="I1855" s="259"/>
      <c r="J1855" s="259"/>
    </row>
    <row r="1856" spans="1:10">
      <c r="A1856" s="259"/>
      <c r="B1856" s="259"/>
      <c r="C1856" s="259"/>
      <c r="D1856" s="259"/>
      <c r="E1856" s="259"/>
      <c r="F1856" s="270"/>
      <c r="G1856" s="259"/>
      <c r="H1856" s="259"/>
      <c r="I1856" s="259"/>
      <c r="J1856" s="259"/>
    </row>
    <row r="1857" spans="1:10">
      <c r="A1857" s="259"/>
      <c r="B1857" s="259"/>
      <c r="C1857" s="259"/>
      <c r="D1857" s="259"/>
      <c r="E1857" s="259"/>
      <c r="F1857" s="270"/>
      <c r="G1857" s="259"/>
      <c r="H1857" s="259"/>
      <c r="I1857" s="259"/>
      <c r="J1857" s="259"/>
    </row>
    <row r="1858" spans="1:10">
      <c r="A1858" s="259"/>
      <c r="B1858" s="259"/>
      <c r="C1858" s="259"/>
      <c r="D1858" s="259"/>
      <c r="E1858" s="259"/>
      <c r="F1858" s="270"/>
      <c r="G1858" s="259"/>
      <c r="H1858" s="259"/>
      <c r="I1858" s="259"/>
      <c r="J1858" s="259"/>
    </row>
    <row r="1859" spans="1:10">
      <c r="A1859" s="259"/>
      <c r="B1859" s="259"/>
      <c r="C1859" s="259"/>
      <c r="D1859" s="259"/>
      <c r="E1859" s="259"/>
      <c r="F1859" s="270"/>
      <c r="G1859" s="259"/>
      <c r="H1859" s="259"/>
      <c r="I1859" s="259"/>
      <c r="J1859" s="259"/>
    </row>
    <row r="1860" spans="1:10">
      <c r="A1860" s="259"/>
      <c r="B1860" s="259"/>
      <c r="C1860" s="259"/>
      <c r="D1860" s="259"/>
      <c r="E1860" s="259"/>
      <c r="F1860" s="270"/>
      <c r="G1860" s="259"/>
      <c r="H1860" s="259"/>
      <c r="I1860" s="259"/>
      <c r="J1860" s="259"/>
    </row>
    <row r="1861" spans="1:10">
      <c r="A1861" s="259"/>
      <c r="B1861" s="259"/>
      <c r="C1861" s="259"/>
      <c r="D1861" s="259"/>
      <c r="E1861" s="259"/>
      <c r="F1861" s="270"/>
      <c r="G1861" s="259"/>
      <c r="H1861" s="259"/>
      <c r="I1861" s="259"/>
      <c r="J1861" s="259"/>
    </row>
    <row r="1862" spans="1:10">
      <c r="A1862" s="259"/>
      <c r="B1862" s="259"/>
      <c r="C1862" s="259"/>
      <c r="D1862" s="259"/>
      <c r="E1862" s="259"/>
      <c r="F1862" s="270"/>
      <c r="G1862" s="259"/>
      <c r="H1862" s="259"/>
      <c r="I1862" s="259"/>
      <c r="J1862" s="259"/>
    </row>
    <row r="1863" spans="1:10">
      <c r="A1863" s="259"/>
      <c r="B1863" s="259"/>
      <c r="C1863" s="259"/>
      <c r="D1863" s="259"/>
      <c r="E1863" s="259"/>
      <c r="F1863" s="270"/>
      <c r="G1863" s="259"/>
      <c r="H1863" s="259"/>
      <c r="I1863" s="259"/>
      <c r="J1863" s="259"/>
    </row>
    <row r="1864" spans="1:10">
      <c r="A1864" s="259"/>
      <c r="B1864" s="259"/>
      <c r="C1864" s="259"/>
      <c r="D1864" s="259"/>
      <c r="E1864" s="259"/>
      <c r="F1864" s="270"/>
      <c r="G1864" s="259"/>
      <c r="H1864" s="259"/>
      <c r="I1864" s="259"/>
      <c r="J1864" s="259"/>
    </row>
    <row r="1865" spans="1:10">
      <c r="A1865" s="259"/>
      <c r="B1865" s="259"/>
      <c r="C1865" s="259"/>
      <c r="D1865" s="259"/>
      <c r="E1865" s="259"/>
      <c r="F1865" s="270"/>
      <c r="G1865" s="259"/>
      <c r="H1865" s="259"/>
      <c r="I1865" s="259"/>
      <c r="J1865" s="259"/>
    </row>
    <row r="1866" spans="1:10">
      <c r="A1866" s="259"/>
      <c r="B1866" s="259"/>
      <c r="C1866" s="259"/>
      <c r="D1866" s="259"/>
      <c r="E1866" s="259"/>
      <c r="F1866" s="270"/>
      <c r="G1866" s="259"/>
      <c r="H1866" s="259"/>
      <c r="I1866" s="259"/>
      <c r="J1866" s="259"/>
    </row>
    <row r="1867" spans="1:10">
      <c r="A1867" s="259"/>
      <c r="B1867" s="259"/>
      <c r="C1867" s="259"/>
      <c r="D1867" s="259"/>
      <c r="E1867" s="259"/>
      <c r="F1867" s="270"/>
      <c r="G1867" s="259"/>
      <c r="H1867" s="259"/>
      <c r="I1867" s="259"/>
      <c r="J1867" s="259"/>
    </row>
    <row r="1868" spans="1:10">
      <c r="A1868" s="259"/>
      <c r="B1868" s="259"/>
      <c r="C1868" s="259"/>
      <c r="D1868" s="259"/>
      <c r="E1868" s="259"/>
      <c r="F1868" s="270"/>
      <c r="G1868" s="259"/>
      <c r="H1868" s="259"/>
      <c r="I1868" s="259"/>
      <c r="J1868" s="259"/>
    </row>
    <row r="1869" spans="1:10">
      <c r="A1869" s="259"/>
      <c r="B1869" s="259"/>
      <c r="C1869" s="259"/>
      <c r="D1869" s="259"/>
      <c r="E1869" s="259"/>
      <c r="F1869" s="270"/>
      <c r="G1869" s="259"/>
      <c r="H1869" s="259"/>
      <c r="I1869" s="259"/>
      <c r="J1869" s="259"/>
    </row>
    <row r="1870" spans="1:10">
      <c r="A1870" s="259"/>
      <c r="B1870" s="259"/>
      <c r="C1870" s="259"/>
      <c r="D1870" s="259"/>
      <c r="E1870" s="259"/>
      <c r="F1870" s="270"/>
      <c r="G1870" s="259"/>
      <c r="H1870" s="259"/>
      <c r="I1870" s="259"/>
      <c r="J1870" s="259"/>
    </row>
    <row r="1871" spans="1:10">
      <c r="A1871" s="259"/>
      <c r="B1871" s="259"/>
      <c r="C1871" s="259"/>
      <c r="D1871" s="259"/>
      <c r="E1871" s="259"/>
      <c r="F1871" s="270"/>
      <c r="G1871" s="259"/>
      <c r="H1871" s="259"/>
      <c r="I1871" s="259"/>
      <c r="J1871" s="259"/>
    </row>
    <row r="1872" spans="1:10">
      <c r="A1872" s="259"/>
      <c r="B1872" s="259"/>
      <c r="C1872" s="259"/>
      <c r="D1872" s="259"/>
      <c r="E1872" s="259"/>
      <c r="F1872" s="270"/>
      <c r="G1872" s="259"/>
      <c r="H1872" s="259"/>
      <c r="I1872" s="259"/>
      <c r="J1872" s="259"/>
    </row>
    <row r="1873" spans="1:10">
      <c r="A1873" s="259"/>
      <c r="B1873" s="259"/>
      <c r="C1873" s="259"/>
      <c r="D1873" s="259"/>
      <c r="E1873" s="259"/>
      <c r="F1873" s="270"/>
      <c r="G1873" s="259"/>
      <c r="H1873" s="259"/>
      <c r="I1873" s="259"/>
      <c r="J1873" s="259"/>
    </row>
    <row r="1874" spans="1:10">
      <c r="A1874" s="259"/>
      <c r="B1874" s="259"/>
      <c r="C1874" s="259"/>
      <c r="D1874" s="259"/>
      <c r="E1874" s="259"/>
      <c r="F1874" s="270"/>
      <c r="G1874" s="259"/>
      <c r="H1874" s="259"/>
      <c r="I1874" s="259"/>
      <c r="J1874" s="259"/>
    </row>
    <row r="1875" spans="1:10">
      <c r="A1875" s="259"/>
      <c r="B1875" s="259"/>
      <c r="C1875" s="259"/>
      <c r="D1875" s="259"/>
      <c r="E1875" s="259"/>
      <c r="F1875" s="270"/>
      <c r="G1875" s="259"/>
      <c r="H1875" s="259"/>
      <c r="I1875" s="259"/>
      <c r="J1875" s="259"/>
    </row>
    <row r="1876" spans="1:10">
      <c r="A1876" s="259"/>
      <c r="B1876" s="259"/>
      <c r="C1876" s="259"/>
      <c r="D1876" s="259"/>
      <c r="E1876" s="259"/>
      <c r="F1876" s="270"/>
      <c r="G1876" s="259"/>
      <c r="H1876" s="259"/>
      <c r="I1876" s="259"/>
      <c r="J1876" s="259"/>
    </row>
    <row r="1877" spans="1:10">
      <c r="A1877" s="259"/>
      <c r="B1877" s="259"/>
      <c r="C1877" s="259"/>
      <c r="D1877" s="259"/>
      <c r="E1877" s="259"/>
      <c r="F1877" s="270"/>
      <c r="G1877" s="259"/>
      <c r="H1877" s="259"/>
      <c r="I1877" s="259"/>
      <c r="J1877" s="259"/>
    </row>
    <row r="1878" spans="1:10">
      <c r="A1878" s="259"/>
      <c r="B1878" s="259"/>
      <c r="C1878" s="259"/>
      <c r="D1878" s="259"/>
      <c r="E1878" s="259"/>
      <c r="F1878" s="270"/>
      <c r="G1878" s="259"/>
      <c r="H1878" s="259"/>
      <c r="I1878" s="259"/>
      <c r="J1878" s="259"/>
    </row>
    <row r="1879" spans="1:10">
      <c r="A1879" s="259"/>
      <c r="B1879" s="259"/>
      <c r="C1879" s="259"/>
      <c r="D1879" s="259"/>
      <c r="E1879" s="259"/>
      <c r="F1879" s="270"/>
      <c r="G1879" s="259"/>
      <c r="H1879" s="259"/>
      <c r="I1879" s="259"/>
      <c r="J1879" s="259"/>
    </row>
    <row r="1880" spans="1:10">
      <c r="A1880" s="259"/>
      <c r="B1880" s="259"/>
      <c r="C1880" s="259"/>
      <c r="D1880" s="259"/>
      <c r="E1880" s="259"/>
      <c r="F1880" s="270"/>
      <c r="G1880" s="259"/>
      <c r="H1880" s="259"/>
      <c r="I1880" s="259"/>
      <c r="J1880" s="259"/>
    </row>
    <row r="1881" spans="1:10">
      <c r="A1881" s="259"/>
      <c r="B1881" s="259"/>
      <c r="C1881" s="259"/>
      <c r="D1881" s="259"/>
      <c r="E1881" s="259"/>
      <c r="F1881" s="270"/>
      <c r="G1881" s="259"/>
      <c r="H1881" s="259"/>
      <c r="I1881" s="259"/>
      <c r="J1881" s="259"/>
    </row>
    <row r="1882" spans="1:10">
      <c r="A1882" s="259"/>
      <c r="B1882" s="259"/>
      <c r="C1882" s="259"/>
      <c r="D1882" s="259"/>
      <c r="E1882" s="259"/>
      <c r="F1882" s="270"/>
      <c r="G1882" s="259"/>
      <c r="H1882" s="259"/>
      <c r="I1882" s="259"/>
      <c r="J1882" s="259"/>
    </row>
    <row r="1883" spans="1:10">
      <c r="A1883" s="259"/>
      <c r="B1883" s="259"/>
      <c r="C1883" s="259"/>
      <c r="D1883" s="259"/>
      <c r="E1883" s="259"/>
      <c r="F1883" s="270"/>
      <c r="G1883" s="259"/>
      <c r="H1883" s="259"/>
      <c r="I1883" s="259"/>
      <c r="J1883" s="259"/>
    </row>
    <row r="1884" spans="1:10">
      <c r="A1884" s="259"/>
      <c r="B1884" s="259"/>
      <c r="C1884" s="259"/>
      <c r="D1884" s="259"/>
      <c r="E1884" s="259"/>
      <c r="F1884" s="270"/>
      <c r="G1884" s="259"/>
      <c r="H1884" s="259"/>
      <c r="I1884" s="259"/>
      <c r="J1884" s="259"/>
    </row>
    <row r="1885" spans="1:10">
      <c r="A1885" s="259"/>
      <c r="B1885" s="259"/>
      <c r="C1885" s="259"/>
      <c r="D1885" s="259"/>
      <c r="E1885" s="259"/>
      <c r="F1885" s="270"/>
      <c r="G1885" s="259"/>
      <c r="H1885" s="259"/>
      <c r="I1885" s="259"/>
      <c r="J1885" s="259"/>
    </row>
    <row r="1886" spans="1:10">
      <c r="A1886" s="259"/>
      <c r="B1886" s="259"/>
      <c r="C1886" s="259"/>
      <c r="D1886" s="259"/>
      <c r="E1886" s="259"/>
      <c r="F1886" s="270"/>
      <c r="G1886" s="259"/>
      <c r="H1886" s="259"/>
      <c r="I1886" s="259"/>
      <c r="J1886" s="259"/>
    </row>
    <row r="1887" spans="1:10">
      <c r="A1887" s="259"/>
      <c r="B1887" s="259"/>
      <c r="C1887" s="259"/>
      <c r="D1887" s="259"/>
      <c r="E1887" s="259"/>
      <c r="F1887" s="270"/>
      <c r="G1887" s="259"/>
      <c r="H1887" s="259"/>
      <c r="I1887" s="259"/>
      <c r="J1887" s="259"/>
    </row>
    <row r="1888" spans="1:10">
      <c r="A1888" s="259"/>
      <c r="B1888" s="259"/>
      <c r="C1888" s="259"/>
      <c r="D1888" s="259"/>
      <c r="E1888" s="259"/>
      <c r="F1888" s="270"/>
      <c r="G1888" s="259"/>
      <c r="H1888" s="259"/>
      <c r="I1888" s="259"/>
      <c r="J1888" s="259"/>
    </row>
    <row r="1889" spans="1:10">
      <c r="A1889" s="259"/>
      <c r="B1889" s="259"/>
      <c r="C1889" s="259"/>
      <c r="D1889" s="259"/>
      <c r="E1889" s="259"/>
      <c r="F1889" s="270"/>
      <c r="G1889" s="259"/>
      <c r="H1889" s="259"/>
      <c r="I1889" s="259"/>
      <c r="J1889" s="259"/>
    </row>
    <row r="1890" spans="1:10">
      <c r="A1890" s="259"/>
      <c r="B1890" s="259"/>
      <c r="C1890" s="259"/>
      <c r="D1890" s="259"/>
      <c r="E1890" s="259"/>
      <c r="F1890" s="270"/>
      <c r="G1890" s="259"/>
      <c r="H1890" s="259"/>
      <c r="I1890" s="259"/>
      <c r="J1890" s="259"/>
    </row>
    <row r="1891" spans="1:10">
      <c r="A1891" s="259"/>
      <c r="B1891" s="259"/>
      <c r="C1891" s="259"/>
      <c r="D1891" s="259"/>
      <c r="E1891" s="259"/>
      <c r="F1891" s="270"/>
      <c r="G1891" s="259"/>
      <c r="H1891" s="259"/>
      <c r="I1891" s="259"/>
      <c r="J1891" s="259"/>
    </row>
    <row r="1892" spans="1:10">
      <c r="A1892" s="259"/>
      <c r="B1892" s="259"/>
      <c r="C1892" s="259"/>
      <c r="D1892" s="259"/>
      <c r="E1892" s="259"/>
      <c r="F1892" s="270"/>
      <c r="G1892" s="259"/>
      <c r="H1892" s="259"/>
      <c r="I1892" s="259"/>
      <c r="J1892" s="259"/>
    </row>
    <row r="1893" spans="1:10">
      <c r="A1893" s="259"/>
      <c r="B1893" s="259"/>
      <c r="C1893" s="259"/>
      <c r="D1893" s="259"/>
      <c r="E1893" s="259"/>
      <c r="F1893" s="270"/>
      <c r="G1893" s="259"/>
      <c r="H1893" s="259"/>
      <c r="I1893" s="259"/>
      <c r="J1893" s="259"/>
    </row>
    <row r="1894" spans="1:10">
      <c r="A1894" s="259"/>
      <c r="B1894" s="259"/>
      <c r="C1894" s="259"/>
      <c r="D1894" s="259"/>
      <c r="E1894" s="259"/>
      <c r="F1894" s="270"/>
      <c r="G1894" s="259"/>
      <c r="H1894" s="259"/>
      <c r="I1894" s="259"/>
      <c r="J1894" s="259"/>
    </row>
    <row r="1895" spans="1:10">
      <c r="A1895" s="259"/>
      <c r="B1895" s="259"/>
      <c r="C1895" s="259"/>
      <c r="D1895" s="259"/>
      <c r="E1895" s="259"/>
      <c r="F1895" s="270"/>
      <c r="G1895" s="259"/>
      <c r="H1895" s="259"/>
      <c r="I1895" s="259"/>
      <c r="J1895" s="259"/>
    </row>
    <row r="1896" spans="1:10">
      <c r="A1896" s="259"/>
      <c r="B1896" s="259"/>
      <c r="C1896" s="259"/>
      <c r="D1896" s="259"/>
      <c r="E1896" s="259"/>
      <c r="F1896" s="270"/>
      <c r="G1896" s="259"/>
      <c r="H1896" s="259"/>
      <c r="I1896" s="259"/>
      <c r="J1896" s="259"/>
    </row>
    <row r="1897" spans="1:10">
      <c r="A1897" s="259"/>
      <c r="B1897" s="259"/>
      <c r="C1897" s="259"/>
      <c r="D1897" s="259"/>
      <c r="E1897" s="259"/>
      <c r="F1897" s="270"/>
      <c r="G1897" s="259"/>
      <c r="H1897" s="259"/>
      <c r="I1897" s="259"/>
      <c r="J1897" s="259"/>
    </row>
    <row r="1898" spans="1:10">
      <c r="A1898" s="259"/>
      <c r="B1898" s="259"/>
      <c r="C1898" s="259"/>
      <c r="D1898" s="259"/>
      <c r="E1898" s="259"/>
      <c r="F1898" s="270"/>
      <c r="G1898" s="259"/>
      <c r="H1898" s="259"/>
      <c r="I1898" s="259"/>
      <c r="J1898" s="259"/>
    </row>
    <row r="1899" spans="1:10">
      <c r="A1899" s="259"/>
      <c r="B1899" s="259"/>
      <c r="C1899" s="259"/>
      <c r="D1899" s="259"/>
      <c r="E1899" s="259"/>
      <c r="F1899" s="270"/>
      <c r="G1899" s="259"/>
      <c r="H1899" s="259"/>
      <c r="I1899" s="259"/>
      <c r="J1899" s="259"/>
    </row>
    <row r="1900" spans="1:10">
      <c r="A1900" s="259"/>
      <c r="B1900" s="259"/>
      <c r="C1900" s="259"/>
      <c r="D1900" s="259"/>
      <c r="E1900" s="259"/>
      <c r="F1900" s="270"/>
      <c r="G1900" s="259"/>
      <c r="H1900" s="259"/>
      <c r="I1900" s="259"/>
      <c r="J1900" s="259"/>
    </row>
    <row r="1901" spans="1:10">
      <c r="A1901" s="259"/>
      <c r="B1901" s="259"/>
      <c r="C1901" s="259"/>
      <c r="D1901" s="259"/>
      <c r="E1901" s="259"/>
      <c r="F1901" s="270"/>
      <c r="G1901" s="259"/>
      <c r="H1901" s="259"/>
      <c r="I1901" s="259"/>
      <c r="J1901" s="259"/>
    </row>
    <row r="1902" spans="1:10">
      <c r="A1902" s="259"/>
      <c r="B1902" s="259"/>
      <c r="C1902" s="259"/>
      <c r="D1902" s="259"/>
      <c r="E1902" s="259"/>
      <c r="F1902" s="270"/>
      <c r="G1902" s="259"/>
      <c r="H1902" s="259"/>
      <c r="I1902" s="259"/>
      <c r="J1902" s="259"/>
    </row>
    <row r="1903" spans="1:10">
      <c r="A1903" s="259"/>
      <c r="B1903" s="259"/>
      <c r="C1903" s="259"/>
      <c r="D1903" s="259"/>
      <c r="E1903" s="259"/>
      <c r="F1903" s="270"/>
      <c r="G1903" s="259"/>
      <c r="H1903" s="259"/>
      <c r="I1903" s="259"/>
      <c r="J1903" s="259"/>
    </row>
    <row r="1904" spans="1:10">
      <c r="A1904" s="259"/>
      <c r="B1904" s="259"/>
      <c r="C1904" s="259"/>
      <c r="D1904" s="259"/>
      <c r="E1904" s="259"/>
      <c r="F1904" s="270"/>
      <c r="G1904" s="259"/>
      <c r="H1904" s="259"/>
      <c r="I1904" s="259"/>
      <c r="J1904" s="259"/>
    </row>
    <row r="1905" spans="1:10">
      <c r="A1905" s="259"/>
      <c r="B1905" s="259"/>
      <c r="C1905" s="259"/>
      <c r="D1905" s="259"/>
      <c r="E1905" s="259"/>
      <c r="F1905" s="270"/>
      <c r="G1905" s="259"/>
      <c r="H1905" s="259"/>
      <c r="I1905" s="259"/>
      <c r="J1905" s="259"/>
    </row>
    <row r="1906" spans="1:10">
      <c r="A1906" s="259"/>
      <c r="B1906" s="259"/>
      <c r="C1906" s="259"/>
      <c r="D1906" s="259"/>
      <c r="E1906" s="259"/>
      <c r="F1906" s="270"/>
      <c r="G1906" s="259"/>
      <c r="H1906" s="259"/>
      <c r="I1906" s="259"/>
      <c r="J1906" s="259"/>
    </row>
    <row r="1907" spans="1:10">
      <c r="A1907" s="259"/>
      <c r="B1907" s="259"/>
      <c r="C1907" s="259"/>
      <c r="D1907" s="259"/>
      <c r="E1907" s="259"/>
      <c r="F1907" s="270"/>
      <c r="G1907" s="259"/>
      <c r="H1907" s="259"/>
      <c r="I1907" s="259"/>
      <c r="J1907" s="259"/>
    </row>
    <row r="1908" spans="1:10">
      <c r="A1908" s="259"/>
      <c r="B1908" s="259"/>
      <c r="C1908" s="259"/>
      <c r="D1908" s="259"/>
      <c r="E1908" s="259"/>
      <c r="F1908" s="270"/>
      <c r="G1908" s="259"/>
      <c r="H1908" s="259"/>
      <c r="I1908" s="259"/>
      <c r="J1908" s="259"/>
    </row>
    <row r="1909" spans="1:10">
      <c r="A1909" s="259"/>
      <c r="B1909" s="259"/>
      <c r="C1909" s="259"/>
      <c r="D1909" s="259"/>
      <c r="E1909" s="259"/>
      <c r="F1909" s="270"/>
      <c r="G1909" s="259"/>
      <c r="H1909" s="259"/>
      <c r="I1909" s="259"/>
      <c r="J1909" s="259"/>
    </row>
    <row r="1910" spans="1:10">
      <c r="A1910" s="259"/>
      <c r="B1910" s="259"/>
      <c r="C1910" s="259"/>
      <c r="D1910" s="259"/>
      <c r="E1910" s="259"/>
      <c r="F1910" s="270"/>
      <c r="G1910" s="259"/>
      <c r="H1910" s="259"/>
      <c r="I1910" s="259"/>
      <c r="J1910" s="259"/>
    </row>
    <row r="1911" spans="1:10">
      <c r="A1911" s="259"/>
      <c r="B1911" s="259"/>
      <c r="C1911" s="259"/>
      <c r="D1911" s="259"/>
      <c r="E1911" s="259"/>
      <c r="F1911" s="270"/>
      <c r="G1911" s="259"/>
      <c r="H1911" s="259"/>
      <c r="I1911" s="259"/>
      <c r="J1911" s="259"/>
    </row>
    <row r="1912" spans="1:10">
      <c r="A1912" s="259"/>
      <c r="B1912" s="259"/>
      <c r="C1912" s="259"/>
      <c r="D1912" s="259"/>
      <c r="E1912" s="259"/>
      <c r="F1912" s="270"/>
      <c r="G1912" s="259"/>
      <c r="H1912" s="259"/>
      <c r="I1912" s="259"/>
      <c r="J1912" s="259"/>
    </row>
    <row r="1913" spans="1:10">
      <c r="A1913" s="259"/>
      <c r="B1913" s="259"/>
      <c r="C1913" s="259"/>
      <c r="D1913" s="259"/>
      <c r="E1913" s="259"/>
      <c r="F1913" s="270"/>
      <c r="G1913" s="259"/>
      <c r="H1913" s="259"/>
      <c r="I1913" s="259"/>
      <c r="J1913" s="259"/>
    </row>
    <row r="1914" spans="1:10">
      <c r="A1914" s="259"/>
      <c r="B1914" s="259"/>
      <c r="C1914" s="259"/>
      <c r="D1914" s="259"/>
      <c r="E1914" s="259"/>
      <c r="F1914" s="270"/>
      <c r="G1914" s="259"/>
      <c r="H1914" s="259"/>
      <c r="I1914" s="259"/>
      <c r="J1914" s="259"/>
    </row>
    <row r="1915" spans="1:10">
      <c r="A1915" s="259"/>
      <c r="B1915" s="259"/>
      <c r="C1915" s="259"/>
      <c r="D1915" s="259"/>
      <c r="E1915" s="259"/>
      <c r="F1915" s="270"/>
      <c r="G1915" s="259"/>
      <c r="H1915" s="259"/>
      <c r="I1915" s="259"/>
      <c r="J1915" s="259"/>
    </row>
    <row r="1916" spans="1:10">
      <c r="A1916" s="259"/>
      <c r="B1916" s="259"/>
      <c r="C1916" s="259"/>
      <c r="D1916" s="259"/>
      <c r="E1916" s="259"/>
      <c r="F1916" s="270"/>
      <c r="G1916" s="259"/>
      <c r="H1916" s="259"/>
      <c r="I1916" s="259"/>
      <c r="J1916" s="259"/>
    </row>
    <row r="1917" spans="1:10">
      <c r="A1917" s="259"/>
      <c r="B1917" s="259"/>
      <c r="C1917" s="259"/>
      <c r="D1917" s="259"/>
      <c r="E1917" s="259"/>
      <c r="F1917" s="270"/>
      <c r="G1917" s="259"/>
      <c r="H1917" s="259"/>
      <c r="I1917" s="259"/>
      <c r="J1917" s="259"/>
    </row>
    <row r="1918" spans="1:10">
      <c r="A1918" s="259"/>
      <c r="B1918" s="259"/>
      <c r="C1918" s="259"/>
      <c r="D1918" s="259"/>
      <c r="E1918" s="259"/>
      <c r="F1918" s="270"/>
      <c r="G1918" s="259"/>
      <c r="H1918" s="259"/>
      <c r="I1918" s="259"/>
      <c r="J1918" s="259"/>
    </row>
    <row r="1919" spans="1:10">
      <c r="A1919" s="259"/>
      <c r="B1919" s="259"/>
      <c r="C1919" s="259"/>
      <c r="D1919" s="259"/>
      <c r="E1919" s="259"/>
      <c r="F1919" s="270"/>
      <c r="G1919" s="259"/>
      <c r="H1919" s="259"/>
      <c r="I1919" s="259"/>
      <c r="J1919" s="259"/>
    </row>
    <row r="1920" spans="1:10">
      <c r="A1920" s="259"/>
      <c r="B1920" s="259"/>
      <c r="C1920" s="259"/>
      <c r="D1920" s="259"/>
      <c r="E1920" s="259"/>
      <c r="F1920" s="270"/>
      <c r="G1920" s="259"/>
      <c r="H1920" s="259"/>
      <c r="I1920" s="259"/>
      <c r="J1920" s="259"/>
    </row>
    <row r="1921" spans="1:10">
      <c r="A1921" s="259"/>
      <c r="B1921" s="259"/>
      <c r="C1921" s="259"/>
      <c r="D1921" s="259"/>
      <c r="E1921" s="259"/>
      <c r="F1921" s="270"/>
      <c r="G1921" s="259"/>
      <c r="H1921" s="259"/>
      <c r="I1921" s="259"/>
      <c r="J1921" s="259"/>
    </row>
    <row r="1922" spans="1:10">
      <c r="A1922" s="259"/>
      <c r="B1922" s="259"/>
      <c r="C1922" s="259"/>
      <c r="D1922" s="259"/>
      <c r="E1922" s="259"/>
      <c r="F1922" s="270"/>
      <c r="G1922" s="259"/>
      <c r="H1922" s="259"/>
      <c r="I1922" s="259"/>
      <c r="J1922" s="259"/>
    </row>
    <row r="1923" spans="1:10">
      <c r="A1923" s="259"/>
      <c r="B1923" s="259"/>
      <c r="C1923" s="259"/>
      <c r="D1923" s="259"/>
      <c r="E1923" s="259"/>
      <c r="F1923" s="270"/>
      <c r="G1923" s="259"/>
      <c r="H1923" s="259"/>
      <c r="I1923" s="259"/>
      <c r="J1923" s="259"/>
    </row>
    <row r="1924" spans="1:10">
      <c r="A1924" s="259"/>
      <c r="B1924" s="259"/>
      <c r="C1924" s="259"/>
      <c r="D1924" s="259"/>
      <c r="E1924" s="259"/>
      <c r="F1924" s="270"/>
      <c r="G1924" s="259"/>
      <c r="H1924" s="259"/>
      <c r="I1924" s="259"/>
      <c r="J1924" s="259"/>
    </row>
    <row r="1925" spans="1:10">
      <c r="A1925" s="259"/>
      <c r="B1925" s="259"/>
      <c r="C1925" s="259"/>
      <c r="D1925" s="259"/>
      <c r="E1925" s="259"/>
      <c r="F1925" s="270"/>
      <c r="G1925" s="259"/>
      <c r="H1925" s="259"/>
      <c r="I1925" s="259"/>
      <c r="J1925" s="259"/>
    </row>
    <row r="1926" spans="1:10">
      <c r="A1926" s="259"/>
      <c r="B1926" s="259"/>
      <c r="C1926" s="259"/>
      <c r="D1926" s="259"/>
      <c r="E1926" s="259"/>
      <c r="F1926" s="270"/>
      <c r="G1926" s="259"/>
      <c r="H1926" s="259"/>
      <c r="I1926" s="259"/>
      <c r="J1926" s="259"/>
    </row>
    <row r="1927" spans="1:10">
      <c r="A1927" s="259"/>
      <c r="B1927" s="259"/>
      <c r="C1927" s="259"/>
      <c r="D1927" s="259"/>
      <c r="E1927" s="259"/>
      <c r="F1927" s="270"/>
      <c r="G1927" s="259"/>
      <c r="H1927" s="259"/>
      <c r="I1927" s="259"/>
      <c r="J1927" s="259"/>
    </row>
    <row r="1928" spans="1:10">
      <c r="A1928" s="259"/>
      <c r="B1928" s="259"/>
      <c r="C1928" s="259"/>
      <c r="D1928" s="259"/>
      <c r="E1928" s="259"/>
      <c r="F1928" s="270"/>
      <c r="G1928" s="259"/>
      <c r="H1928" s="259"/>
      <c r="I1928" s="259"/>
      <c r="J1928" s="259"/>
    </row>
    <row r="1929" spans="1:10">
      <c r="A1929" s="259"/>
      <c r="B1929" s="259"/>
      <c r="C1929" s="259"/>
      <c r="D1929" s="259"/>
      <c r="E1929" s="259"/>
      <c r="F1929" s="270"/>
      <c r="G1929" s="259"/>
      <c r="H1929" s="259"/>
      <c r="I1929" s="259"/>
      <c r="J1929" s="259"/>
    </row>
    <row r="1930" spans="1:10">
      <c r="A1930" s="259"/>
      <c r="B1930" s="259"/>
      <c r="C1930" s="259"/>
      <c r="D1930" s="259"/>
      <c r="E1930" s="259"/>
      <c r="F1930" s="270"/>
      <c r="G1930" s="259"/>
      <c r="H1930" s="259"/>
      <c r="I1930" s="259"/>
      <c r="J1930" s="259"/>
    </row>
    <row r="1931" spans="1:10">
      <c r="A1931" s="259"/>
      <c r="B1931" s="259"/>
      <c r="C1931" s="259"/>
      <c r="D1931" s="259"/>
      <c r="E1931" s="259"/>
      <c r="F1931" s="270"/>
      <c r="G1931" s="259"/>
      <c r="H1931" s="259"/>
      <c r="I1931" s="259"/>
      <c r="J1931" s="259"/>
    </row>
    <row r="1932" spans="1:10">
      <c r="A1932" s="259"/>
      <c r="B1932" s="259"/>
      <c r="C1932" s="259"/>
      <c r="D1932" s="259"/>
      <c r="E1932" s="259"/>
      <c r="F1932" s="270"/>
      <c r="G1932" s="259"/>
      <c r="H1932" s="259"/>
      <c r="I1932" s="259"/>
      <c r="J1932" s="259"/>
    </row>
    <row r="1933" spans="1:10">
      <c r="A1933" s="259"/>
      <c r="B1933" s="259"/>
      <c r="C1933" s="259"/>
      <c r="D1933" s="259"/>
      <c r="E1933" s="259"/>
      <c r="F1933" s="270"/>
      <c r="G1933" s="259"/>
      <c r="H1933" s="259"/>
      <c r="I1933" s="259"/>
      <c r="J1933" s="259"/>
    </row>
    <row r="1934" spans="1:10">
      <c r="A1934" s="259"/>
      <c r="B1934" s="259"/>
      <c r="C1934" s="259"/>
      <c r="D1934" s="259"/>
      <c r="E1934" s="259"/>
      <c r="F1934" s="270"/>
      <c r="G1934" s="259"/>
      <c r="H1934" s="259"/>
      <c r="I1934" s="259"/>
      <c r="J1934" s="259"/>
    </row>
    <row r="1935" spans="1:10">
      <c r="A1935" s="259"/>
      <c r="B1935" s="259"/>
      <c r="C1935" s="259"/>
      <c r="D1935" s="259"/>
      <c r="E1935" s="259"/>
      <c r="F1935" s="270"/>
      <c r="G1935" s="259"/>
      <c r="H1935" s="259"/>
      <c r="I1935" s="259"/>
      <c r="J1935" s="259"/>
    </row>
    <row r="1936" spans="1:10">
      <c r="A1936" s="259"/>
      <c r="B1936" s="259"/>
      <c r="C1936" s="259"/>
      <c r="D1936" s="259"/>
      <c r="E1936" s="259"/>
      <c r="F1936" s="270"/>
      <c r="G1936" s="259"/>
      <c r="H1936" s="259"/>
      <c r="I1936" s="259"/>
      <c r="J1936" s="259"/>
    </row>
    <row r="1937" spans="1:10">
      <c r="A1937" s="259"/>
      <c r="B1937" s="259"/>
      <c r="C1937" s="259"/>
      <c r="D1937" s="259"/>
      <c r="E1937" s="259"/>
      <c r="F1937" s="270"/>
      <c r="G1937" s="259"/>
      <c r="H1937" s="259"/>
      <c r="I1937" s="259"/>
      <c r="J1937" s="259"/>
    </row>
    <row r="1938" spans="1:10">
      <c r="A1938" s="259"/>
      <c r="B1938" s="259"/>
      <c r="C1938" s="259"/>
      <c r="D1938" s="259"/>
      <c r="E1938" s="259"/>
      <c r="F1938" s="270"/>
      <c r="G1938" s="259"/>
      <c r="H1938" s="259"/>
      <c r="I1938" s="259"/>
      <c r="J1938" s="259"/>
    </row>
    <row r="1939" spans="1:10">
      <c r="A1939" s="259"/>
      <c r="B1939" s="259"/>
      <c r="C1939" s="259"/>
      <c r="D1939" s="259"/>
      <c r="E1939" s="259"/>
      <c r="F1939" s="270"/>
      <c r="G1939" s="259"/>
      <c r="H1939" s="259"/>
      <c r="I1939" s="259"/>
      <c r="J1939" s="259"/>
    </row>
    <row r="1940" spans="1:10">
      <c r="A1940" s="259"/>
      <c r="B1940" s="259"/>
      <c r="C1940" s="259"/>
      <c r="D1940" s="259"/>
      <c r="E1940" s="259"/>
      <c r="F1940" s="270"/>
      <c r="G1940" s="259"/>
      <c r="H1940" s="259"/>
      <c r="I1940" s="259"/>
      <c r="J1940" s="259"/>
    </row>
    <row r="1941" spans="1:10">
      <c r="A1941" s="259"/>
      <c r="B1941" s="259"/>
      <c r="C1941" s="259"/>
      <c r="D1941" s="259"/>
      <c r="E1941" s="259"/>
      <c r="F1941" s="270"/>
      <c r="G1941" s="259"/>
      <c r="H1941" s="259"/>
      <c r="I1941" s="259"/>
      <c r="J1941" s="259"/>
    </row>
    <row r="1942" spans="1:10">
      <c r="A1942" s="259"/>
      <c r="B1942" s="259"/>
      <c r="C1942" s="259"/>
      <c r="D1942" s="259"/>
      <c r="E1942" s="259"/>
      <c r="F1942" s="270"/>
      <c r="G1942" s="259"/>
      <c r="H1942" s="259"/>
      <c r="I1942" s="259"/>
      <c r="J1942" s="259"/>
    </row>
    <row r="1943" spans="1:10">
      <c r="A1943" s="259"/>
      <c r="B1943" s="259"/>
      <c r="C1943" s="259"/>
      <c r="D1943" s="259"/>
      <c r="E1943" s="259"/>
      <c r="F1943" s="270"/>
      <c r="G1943" s="259"/>
      <c r="H1943" s="259"/>
      <c r="I1943" s="259"/>
      <c r="J1943" s="259"/>
    </row>
    <row r="1944" spans="1:10">
      <c r="A1944" s="259"/>
      <c r="B1944" s="259"/>
      <c r="C1944" s="259"/>
      <c r="D1944" s="259"/>
      <c r="E1944" s="259"/>
      <c r="F1944" s="270"/>
      <c r="G1944" s="259"/>
      <c r="H1944" s="259"/>
      <c r="I1944" s="259"/>
      <c r="J1944" s="259"/>
    </row>
    <row r="1945" spans="1:10">
      <c r="A1945" s="259"/>
      <c r="B1945" s="259"/>
      <c r="C1945" s="259"/>
      <c r="D1945" s="259"/>
      <c r="E1945" s="259"/>
      <c r="F1945" s="270"/>
      <c r="G1945" s="259"/>
      <c r="H1945" s="259"/>
      <c r="I1945" s="259"/>
      <c r="J1945" s="259"/>
    </row>
    <row r="1946" spans="1:10">
      <c r="A1946" s="259"/>
      <c r="B1946" s="259"/>
      <c r="C1946" s="259"/>
      <c r="D1946" s="259"/>
      <c r="E1946" s="259"/>
      <c r="F1946" s="270"/>
      <c r="G1946" s="259"/>
      <c r="H1946" s="259"/>
      <c r="I1946" s="259"/>
      <c r="J1946" s="259"/>
    </row>
    <row r="1947" spans="1:10">
      <c r="A1947" s="259"/>
      <c r="B1947" s="259"/>
      <c r="C1947" s="259"/>
      <c r="D1947" s="259"/>
      <c r="E1947" s="259"/>
      <c r="F1947" s="270"/>
      <c r="G1947" s="259"/>
      <c r="H1947" s="259"/>
      <c r="I1947" s="259"/>
      <c r="J1947" s="259"/>
    </row>
    <row r="1948" spans="1:10">
      <c r="A1948" s="259"/>
      <c r="B1948" s="259"/>
      <c r="C1948" s="259"/>
      <c r="D1948" s="259"/>
      <c r="E1948" s="259"/>
      <c r="F1948" s="270"/>
      <c r="G1948" s="259"/>
      <c r="H1948" s="259"/>
      <c r="I1948" s="259"/>
      <c r="J1948" s="259"/>
    </row>
    <row r="1949" spans="1:10">
      <c r="A1949" s="259"/>
      <c r="B1949" s="259"/>
      <c r="C1949" s="259"/>
      <c r="D1949" s="259"/>
      <c r="E1949" s="259"/>
      <c r="F1949" s="270"/>
      <c r="G1949" s="259"/>
      <c r="H1949" s="259"/>
      <c r="I1949" s="259"/>
      <c r="J1949" s="259"/>
    </row>
    <row r="1950" spans="1:10">
      <c r="A1950" s="259"/>
      <c r="B1950" s="259"/>
      <c r="C1950" s="259"/>
      <c r="D1950" s="259"/>
      <c r="E1950" s="259"/>
      <c r="F1950" s="270"/>
      <c r="G1950" s="259"/>
      <c r="H1950" s="259"/>
      <c r="I1950" s="259"/>
      <c r="J1950" s="259"/>
    </row>
    <row r="1951" spans="1:10">
      <c r="A1951" s="259"/>
      <c r="B1951" s="259"/>
      <c r="C1951" s="259"/>
      <c r="D1951" s="259"/>
      <c r="E1951" s="259"/>
      <c r="F1951" s="270"/>
      <c r="G1951" s="259"/>
      <c r="H1951" s="259"/>
      <c r="I1951" s="259"/>
      <c r="J1951" s="259"/>
    </row>
    <row r="1952" spans="1:10">
      <c r="A1952" s="259"/>
      <c r="B1952" s="259"/>
      <c r="C1952" s="259"/>
      <c r="D1952" s="259"/>
      <c r="E1952" s="259"/>
      <c r="F1952" s="270"/>
      <c r="G1952" s="259"/>
      <c r="H1952" s="259"/>
      <c r="I1952" s="259"/>
      <c r="J1952" s="259"/>
    </row>
    <row r="1953" spans="1:10">
      <c r="A1953" s="259"/>
      <c r="B1953" s="259"/>
      <c r="C1953" s="259"/>
      <c r="D1953" s="259"/>
      <c r="E1953" s="259"/>
      <c r="F1953" s="270"/>
      <c r="G1953" s="259"/>
      <c r="H1953" s="259"/>
      <c r="I1953" s="259"/>
      <c r="J1953" s="259"/>
    </row>
    <row r="1954" spans="1:10">
      <c r="A1954" s="259"/>
      <c r="B1954" s="259"/>
      <c r="C1954" s="259"/>
      <c r="D1954" s="259"/>
      <c r="E1954" s="259"/>
      <c r="F1954" s="270"/>
      <c r="G1954" s="259"/>
      <c r="H1954" s="259"/>
      <c r="I1954" s="259"/>
      <c r="J1954" s="259"/>
    </row>
    <row r="1955" spans="1:10">
      <c r="A1955" s="259"/>
      <c r="B1955" s="259"/>
      <c r="C1955" s="259"/>
      <c r="D1955" s="259"/>
      <c r="E1955" s="259"/>
      <c r="F1955" s="270"/>
      <c r="G1955" s="259"/>
      <c r="H1955" s="259"/>
      <c r="I1955" s="259"/>
      <c r="J1955" s="259"/>
    </row>
    <row r="1956" spans="1:10">
      <c r="A1956" s="259"/>
      <c r="B1956" s="259"/>
      <c r="C1956" s="259"/>
      <c r="D1956" s="259"/>
      <c r="E1956" s="259"/>
      <c r="F1956" s="270"/>
      <c r="G1956" s="259"/>
      <c r="H1956" s="259"/>
      <c r="I1956" s="259"/>
      <c r="J1956" s="259"/>
    </row>
    <row r="1957" spans="1:10">
      <c r="A1957" s="259"/>
      <c r="B1957" s="259"/>
      <c r="C1957" s="259"/>
      <c r="D1957" s="259"/>
      <c r="E1957" s="259"/>
      <c r="F1957" s="270"/>
      <c r="G1957" s="259"/>
      <c r="H1957" s="259"/>
      <c r="I1957" s="259"/>
      <c r="J1957" s="259"/>
    </row>
    <row r="1958" spans="1:10">
      <c r="A1958" s="259"/>
      <c r="B1958" s="259"/>
      <c r="C1958" s="259"/>
      <c r="D1958" s="259"/>
      <c r="E1958" s="259"/>
      <c r="F1958" s="270"/>
      <c r="G1958" s="259"/>
      <c r="H1958" s="259"/>
      <c r="I1958" s="259"/>
      <c r="J1958" s="259"/>
    </row>
    <row r="1959" spans="1:10">
      <c r="A1959" s="259"/>
      <c r="B1959" s="259"/>
      <c r="C1959" s="259"/>
      <c r="D1959" s="259"/>
      <c r="E1959" s="259"/>
      <c r="F1959" s="270"/>
      <c r="G1959" s="259"/>
      <c r="H1959" s="259"/>
      <c r="I1959" s="259"/>
      <c r="J1959" s="259"/>
    </row>
    <row r="1960" spans="1:10">
      <c r="A1960" s="259"/>
      <c r="B1960" s="259"/>
      <c r="C1960" s="259"/>
      <c r="D1960" s="259"/>
      <c r="E1960" s="259"/>
      <c r="F1960" s="270"/>
      <c r="G1960" s="259"/>
      <c r="H1960" s="259"/>
      <c r="I1960" s="259"/>
      <c r="J1960" s="259"/>
    </row>
    <row r="1961" spans="1:10">
      <c r="A1961" s="259"/>
      <c r="B1961" s="259"/>
      <c r="C1961" s="259"/>
      <c r="D1961" s="259"/>
      <c r="E1961" s="259"/>
      <c r="F1961" s="270"/>
      <c r="G1961" s="259"/>
      <c r="H1961" s="259"/>
      <c r="I1961" s="259"/>
      <c r="J1961" s="259"/>
    </row>
    <row r="1962" spans="1:10">
      <c r="A1962" s="259"/>
      <c r="B1962" s="259"/>
      <c r="C1962" s="259"/>
      <c r="D1962" s="259"/>
      <c r="E1962" s="259"/>
      <c r="F1962" s="270"/>
      <c r="G1962" s="259"/>
      <c r="H1962" s="259"/>
      <c r="I1962" s="259"/>
      <c r="J1962" s="259"/>
    </row>
    <row r="1963" spans="1:10">
      <c r="A1963" s="259"/>
      <c r="B1963" s="259"/>
      <c r="C1963" s="259"/>
      <c r="D1963" s="259"/>
      <c r="E1963" s="259"/>
      <c r="F1963" s="270"/>
      <c r="G1963" s="259"/>
      <c r="H1963" s="259"/>
      <c r="I1963" s="259"/>
      <c r="J1963" s="259"/>
    </row>
    <row r="1964" spans="1:10">
      <c r="A1964" s="259"/>
      <c r="B1964" s="259"/>
      <c r="C1964" s="259"/>
      <c r="D1964" s="259"/>
      <c r="E1964" s="259"/>
      <c r="F1964" s="270"/>
      <c r="G1964" s="259"/>
      <c r="H1964" s="259"/>
      <c r="I1964" s="259"/>
      <c r="J1964" s="259"/>
    </row>
    <row r="1965" spans="1:10">
      <c r="A1965" s="259"/>
      <c r="B1965" s="259"/>
      <c r="C1965" s="259"/>
      <c r="D1965" s="259"/>
      <c r="E1965" s="259"/>
      <c r="F1965" s="270"/>
      <c r="G1965" s="259"/>
      <c r="H1965" s="259"/>
      <c r="I1965" s="259"/>
      <c r="J1965" s="259"/>
    </row>
    <row r="1966" spans="1:10">
      <c r="A1966" s="259"/>
      <c r="B1966" s="259"/>
      <c r="C1966" s="259"/>
      <c r="D1966" s="259"/>
      <c r="E1966" s="259"/>
      <c r="F1966" s="270"/>
      <c r="G1966" s="259"/>
      <c r="H1966" s="259"/>
      <c r="I1966" s="259"/>
      <c r="J1966" s="259"/>
    </row>
    <row r="1967" spans="1:10">
      <c r="A1967" s="259"/>
      <c r="B1967" s="259"/>
      <c r="C1967" s="259"/>
      <c r="D1967" s="259"/>
      <c r="E1967" s="259"/>
      <c r="F1967" s="270"/>
      <c r="G1967" s="259"/>
      <c r="H1967" s="259"/>
      <c r="I1967" s="259"/>
      <c r="J1967" s="259"/>
    </row>
    <row r="1968" spans="1:10">
      <c r="A1968" s="259"/>
      <c r="B1968" s="259"/>
      <c r="C1968" s="259"/>
      <c r="D1968" s="259"/>
      <c r="E1968" s="259"/>
      <c r="F1968" s="270"/>
      <c r="G1968" s="259"/>
      <c r="H1968" s="259"/>
      <c r="I1968" s="259"/>
      <c r="J1968" s="259"/>
    </row>
    <row r="1969" spans="1:10">
      <c r="A1969" s="259"/>
      <c r="B1969" s="259"/>
      <c r="C1969" s="259"/>
      <c r="D1969" s="259"/>
      <c r="E1969" s="259"/>
      <c r="F1969" s="270"/>
      <c r="G1969" s="259"/>
      <c r="H1969" s="259"/>
      <c r="I1969" s="259"/>
      <c r="J1969" s="259"/>
    </row>
    <row r="1970" spans="1:10">
      <c r="A1970" s="259"/>
      <c r="B1970" s="259"/>
      <c r="C1970" s="259"/>
      <c r="D1970" s="259"/>
      <c r="E1970" s="259"/>
      <c r="F1970" s="270"/>
      <c r="G1970" s="259"/>
      <c r="H1970" s="259"/>
      <c r="I1970" s="259"/>
      <c r="J1970" s="259"/>
    </row>
    <row r="1971" spans="1:10">
      <c r="A1971" s="259"/>
      <c r="B1971" s="259"/>
      <c r="C1971" s="259"/>
      <c r="D1971" s="259"/>
      <c r="E1971" s="259"/>
      <c r="F1971" s="270"/>
      <c r="G1971" s="259"/>
      <c r="H1971" s="259"/>
      <c r="I1971" s="259"/>
      <c r="J1971" s="259"/>
    </row>
    <row r="1972" spans="1:10">
      <c r="A1972" s="259"/>
      <c r="B1972" s="259"/>
      <c r="C1972" s="259"/>
      <c r="D1972" s="259"/>
      <c r="E1972" s="259"/>
      <c r="F1972" s="270"/>
      <c r="G1972" s="259"/>
      <c r="H1972" s="259"/>
      <c r="I1972" s="259"/>
      <c r="J1972" s="259"/>
    </row>
    <row r="1973" spans="1:10">
      <c r="A1973" s="259"/>
      <c r="B1973" s="259"/>
      <c r="C1973" s="259"/>
      <c r="D1973" s="259"/>
      <c r="E1973" s="259"/>
      <c r="F1973" s="270"/>
      <c r="G1973" s="259"/>
      <c r="H1973" s="259"/>
      <c r="I1973" s="259"/>
      <c r="J1973" s="259"/>
    </row>
    <row r="1974" spans="1:10">
      <c r="A1974" s="259"/>
      <c r="B1974" s="259"/>
      <c r="C1974" s="259"/>
      <c r="D1974" s="259"/>
      <c r="E1974" s="259"/>
      <c r="F1974" s="270"/>
      <c r="G1974" s="259"/>
      <c r="H1974" s="259"/>
      <c r="I1974" s="259"/>
      <c r="J1974" s="259"/>
    </row>
    <row r="1975" spans="1:10">
      <c r="A1975" s="259"/>
      <c r="B1975" s="259"/>
      <c r="C1975" s="259"/>
      <c r="D1975" s="259"/>
      <c r="E1975" s="259"/>
      <c r="F1975" s="270"/>
      <c r="G1975" s="259"/>
      <c r="H1975" s="259"/>
      <c r="I1975" s="259"/>
      <c r="J1975" s="259"/>
    </row>
    <row r="1976" spans="1:10">
      <c r="A1976" s="259"/>
      <c r="B1976" s="259"/>
      <c r="C1976" s="259"/>
      <c r="D1976" s="259"/>
      <c r="E1976" s="259"/>
      <c r="F1976" s="270"/>
      <c r="G1976" s="259"/>
      <c r="H1976" s="259"/>
      <c r="I1976" s="259"/>
      <c r="J1976" s="259"/>
    </row>
    <row r="1977" spans="1:10">
      <c r="A1977" s="259"/>
      <c r="B1977" s="259"/>
      <c r="C1977" s="259"/>
      <c r="D1977" s="259"/>
      <c r="E1977" s="259"/>
      <c r="F1977" s="270"/>
      <c r="G1977" s="259"/>
      <c r="H1977" s="259"/>
      <c r="I1977" s="259"/>
      <c r="J1977" s="259"/>
    </row>
    <row r="1978" spans="1:10">
      <c r="A1978" s="259"/>
      <c r="B1978" s="259"/>
      <c r="C1978" s="259"/>
      <c r="D1978" s="259"/>
      <c r="E1978" s="259"/>
      <c r="F1978" s="270"/>
      <c r="G1978" s="259"/>
      <c r="H1978" s="259"/>
      <c r="I1978" s="259"/>
      <c r="J1978" s="259"/>
    </row>
    <row r="1979" spans="1:10">
      <c r="A1979" s="259"/>
      <c r="B1979" s="259"/>
      <c r="C1979" s="259"/>
      <c r="D1979" s="259"/>
      <c r="E1979" s="259"/>
      <c r="F1979" s="270"/>
      <c r="G1979" s="259"/>
      <c r="H1979" s="259"/>
      <c r="I1979" s="259"/>
      <c r="J1979" s="259"/>
    </row>
    <row r="1980" spans="1:10">
      <c r="A1980" s="259"/>
      <c r="B1980" s="259"/>
      <c r="C1980" s="259"/>
      <c r="D1980" s="259"/>
      <c r="E1980" s="259"/>
      <c r="F1980" s="270"/>
      <c r="G1980" s="259"/>
      <c r="H1980" s="259"/>
      <c r="I1980" s="259"/>
      <c r="J1980" s="259"/>
    </row>
    <row r="1981" spans="1:10">
      <c r="A1981" s="259"/>
      <c r="B1981" s="259"/>
      <c r="C1981" s="259"/>
      <c r="D1981" s="259"/>
      <c r="E1981" s="259"/>
      <c r="F1981" s="270"/>
      <c r="G1981" s="259"/>
      <c r="H1981" s="259"/>
      <c r="I1981" s="259"/>
      <c r="J1981" s="259"/>
    </row>
    <row r="1982" spans="1:10">
      <c r="A1982" s="259"/>
      <c r="B1982" s="259"/>
      <c r="C1982" s="259"/>
      <c r="D1982" s="259"/>
      <c r="E1982" s="259"/>
      <c r="F1982" s="270"/>
      <c r="G1982" s="259"/>
      <c r="H1982" s="259"/>
      <c r="I1982" s="259"/>
      <c r="J1982" s="259"/>
    </row>
    <row r="1983" spans="1:10">
      <c r="A1983" s="259"/>
      <c r="B1983" s="259"/>
      <c r="C1983" s="259"/>
      <c r="D1983" s="259"/>
      <c r="E1983" s="259"/>
      <c r="F1983" s="270"/>
      <c r="G1983" s="259"/>
      <c r="H1983" s="259"/>
      <c r="I1983" s="259"/>
      <c r="J1983" s="259"/>
    </row>
    <row r="1984" spans="1:10">
      <c r="A1984" s="259"/>
      <c r="B1984" s="259"/>
      <c r="C1984" s="259"/>
      <c r="D1984" s="259"/>
      <c r="E1984" s="259"/>
      <c r="F1984" s="270"/>
      <c r="G1984" s="259"/>
      <c r="H1984" s="259"/>
      <c r="I1984" s="259"/>
      <c r="J1984" s="259"/>
    </row>
    <row r="1985" spans="1:10">
      <c r="A1985" s="259"/>
      <c r="B1985" s="259"/>
      <c r="C1985" s="259"/>
      <c r="D1985" s="259"/>
      <c r="E1985" s="259"/>
      <c r="F1985" s="270"/>
      <c r="G1985" s="259"/>
      <c r="H1985" s="259"/>
      <c r="I1985" s="259"/>
      <c r="J1985" s="259"/>
    </row>
    <row r="1986" spans="1:10">
      <c r="A1986" s="259"/>
      <c r="B1986" s="259"/>
      <c r="C1986" s="259"/>
      <c r="D1986" s="259"/>
      <c r="E1986" s="259"/>
      <c r="F1986" s="270"/>
      <c r="G1986" s="259"/>
      <c r="H1986" s="259"/>
      <c r="I1986" s="259"/>
      <c r="J1986" s="259"/>
    </row>
    <row r="1987" spans="1:10">
      <c r="A1987" s="259"/>
      <c r="B1987" s="259"/>
      <c r="C1987" s="259"/>
      <c r="D1987" s="259"/>
      <c r="E1987" s="259"/>
      <c r="F1987" s="270"/>
      <c r="G1987" s="259"/>
      <c r="H1987" s="259"/>
      <c r="I1987" s="259"/>
      <c r="J1987" s="259"/>
    </row>
    <row r="1988" spans="1:10">
      <c r="A1988" s="259"/>
      <c r="B1988" s="259"/>
      <c r="C1988" s="259"/>
      <c r="D1988" s="259"/>
      <c r="E1988" s="259"/>
      <c r="F1988" s="270"/>
      <c r="G1988" s="259"/>
      <c r="H1988" s="259"/>
      <c r="I1988" s="259"/>
      <c r="J1988" s="259"/>
    </row>
    <row r="1989" spans="1:10">
      <c r="A1989" s="259"/>
      <c r="B1989" s="259"/>
      <c r="C1989" s="259"/>
      <c r="D1989" s="259"/>
      <c r="E1989" s="259"/>
      <c r="F1989" s="270"/>
      <c r="G1989" s="259"/>
      <c r="H1989" s="259"/>
      <c r="I1989" s="259"/>
      <c r="J1989" s="259"/>
    </row>
    <row r="1990" spans="1:10">
      <c r="A1990" s="259"/>
      <c r="B1990" s="259"/>
      <c r="C1990" s="259"/>
      <c r="D1990" s="259"/>
      <c r="E1990" s="259"/>
      <c r="F1990" s="270"/>
      <c r="G1990" s="259"/>
      <c r="H1990" s="259"/>
      <c r="I1990" s="259"/>
      <c r="J1990" s="259"/>
    </row>
    <row r="1991" spans="1:10">
      <c r="A1991" s="259"/>
      <c r="B1991" s="259"/>
      <c r="C1991" s="259"/>
      <c r="D1991" s="259"/>
      <c r="E1991" s="259"/>
      <c r="F1991" s="270"/>
      <c r="G1991" s="259"/>
      <c r="H1991" s="259"/>
      <c r="I1991" s="259"/>
      <c r="J1991" s="259"/>
    </row>
    <row r="1992" spans="1:10">
      <c r="A1992" s="259"/>
      <c r="B1992" s="259"/>
      <c r="C1992" s="259"/>
      <c r="D1992" s="259"/>
      <c r="E1992" s="259"/>
      <c r="F1992" s="270"/>
      <c r="G1992" s="259"/>
      <c r="H1992" s="259"/>
      <c r="I1992" s="259"/>
      <c r="J1992" s="259"/>
    </row>
    <row r="1993" spans="1:10">
      <c r="A1993" s="259"/>
      <c r="B1993" s="259"/>
      <c r="C1993" s="259"/>
      <c r="D1993" s="259"/>
      <c r="E1993" s="259"/>
      <c r="F1993" s="270"/>
      <c r="G1993" s="259"/>
      <c r="H1993" s="259"/>
      <c r="I1993" s="259"/>
      <c r="J1993" s="259"/>
    </row>
    <row r="1994" spans="1:10">
      <c r="A1994" s="259"/>
      <c r="B1994" s="259"/>
      <c r="C1994" s="259"/>
      <c r="D1994" s="259"/>
      <c r="E1994" s="259"/>
      <c r="F1994" s="270"/>
      <c r="G1994" s="259"/>
      <c r="H1994" s="259"/>
      <c r="I1994" s="259"/>
      <c r="J1994" s="259"/>
    </row>
    <row r="1995" spans="1:10">
      <c r="A1995" s="259"/>
      <c r="B1995" s="259"/>
      <c r="C1995" s="259"/>
      <c r="D1995" s="259"/>
      <c r="E1995" s="259"/>
      <c r="F1995" s="270"/>
      <c r="G1995" s="259"/>
      <c r="H1995" s="259"/>
      <c r="I1995" s="259"/>
      <c r="J1995" s="259"/>
    </row>
    <row r="1996" spans="1:10">
      <c r="A1996" s="259"/>
      <c r="B1996" s="259"/>
      <c r="C1996" s="259"/>
      <c r="D1996" s="259"/>
      <c r="E1996" s="259"/>
      <c r="F1996" s="270"/>
      <c r="G1996" s="259"/>
      <c r="H1996" s="259"/>
      <c r="I1996" s="259"/>
      <c r="J1996" s="259"/>
    </row>
    <row r="1997" spans="1:10">
      <c r="A1997" s="259"/>
      <c r="B1997" s="259"/>
      <c r="C1997" s="259"/>
      <c r="D1997" s="259"/>
      <c r="E1997" s="259"/>
      <c r="F1997" s="270"/>
      <c r="G1997" s="259"/>
      <c r="H1997" s="259"/>
      <c r="I1997" s="259"/>
      <c r="J1997" s="259"/>
    </row>
    <row r="1998" spans="1:10">
      <c r="A1998" s="259"/>
      <c r="B1998" s="259"/>
      <c r="C1998" s="259"/>
      <c r="D1998" s="259"/>
      <c r="E1998" s="259"/>
      <c r="F1998" s="270"/>
      <c r="G1998" s="259"/>
      <c r="H1998" s="259"/>
      <c r="I1998" s="259"/>
      <c r="J1998" s="259"/>
    </row>
    <row r="1999" spans="1:10">
      <c r="A1999" s="259"/>
      <c r="B1999" s="259"/>
      <c r="C1999" s="259"/>
      <c r="D1999" s="259"/>
      <c r="E1999" s="259"/>
      <c r="F1999" s="270"/>
      <c r="G1999" s="259"/>
      <c r="H1999" s="259"/>
      <c r="I1999" s="259"/>
      <c r="J1999" s="259"/>
    </row>
    <row r="2000" spans="1:10">
      <c r="A2000" s="259"/>
      <c r="B2000" s="259"/>
      <c r="C2000" s="259"/>
      <c r="D2000" s="259"/>
      <c r="E2000" s="259"/>
      <c r="F2000" s="270"/>
      <c r="G2000" s="259"/>
      <c r="H2000" s="259"/>
      <c r="I2000" s="259"/>
      <c r="J2000" s="259"/>
    </row>
    <row r="2001" spans="1:10">
      <c r="A2001" s="259"/>
      <c r="B2001" s="259"/>
      <c r="C2001" s="259"/>
      <c r="D2001" s="259"/>
      <c r="E2001" s="259"/>
      <c r="F2001" s="270"/>
      <c r="G2001" s="259"/>
      <c r="H2001" s="259"/>
      <c r="I2001" s="259"/>
      <c r="J2001" s="259"/>
    </row>
    <row r="2002" spans="1:10">
      <c r="A2002" s="259"/>
      <c r="B2002" s="259"/>
      <c r="C2002" s="259"/>
      <c r="D2002" s="259"/>
      <c r="E2002" s="259"/>
      <c r="F2002" s="270"/>
      <c r="G2002" s="259"/>
      <c r="H2002" s="259"/>
      <c r="I2002" s="259"/>
      <c r="J2002" s="259"/>
    </row>
    <row r="2003" spans="1:10">
      <c r="A2003" s="259"/>
      <c r="B2003" s="259"/>
      <c r="C2003" s="259"/>
      <c r="D2003" s="259"/>
      <c r="E2003" s="259"/>
      <c r="F2003" s="270"/>
      <c r="G2003" s="259"/>
      <c r="H2003" s="259"/>
      <c r="I2003" s="259"/>
      <c r="J2003" s="259"/>
    </row>
    <row r="2004" spans="1:10">
      <c r="A2004" s="259"/>
      <c r="B2004" s="259"/>
      <c r="C2004" s="259"/>
      <c r="D2004" s="259"/>
      <c r="E2004" s="259"/>
      <c r="F2004" s="270"/>
      <c r="G2004" s="259"/>
      <c r="H2004" s="259"/>
      <c r="I2004" s="259"/>
      <c r="J2004" s="259"/>
    </row>
    <row r="2005" spans="1:10">
      <c r="A2005" s="259"/>
      <c r="B2005" s="259"/>
      <c r="C2005" s="259"/>
      <c r="D2005" s="259"/>
      <c r="E2005" s="259"/>
      <c r="F2005" s="270"/>
      <c r="G2005" s="259"/>
      <c r="H2005" s="259"/>
      <c r="I2005" s="259"/>
      <c r="J2005" s="259"/>
    </row>
    <row r="2006" spans="1:10">
      <c r="A2006" s="259"/>
      <c r="B2006" s="259"/>
      <c r="C2006" s="259"/>
      <c r="D2006" s="259"/>
      <c r="E2006" s="259"/>
      <c r="F2006" s="270"/>
      <c r="G2006" s="259"/>
      <c r="H2006" s="259"/>
      <c r="I2006" s="259"/>
      <c r="J2006" s="259"/>
    </row>
    <row r="2007" spans="1:10">
      <c r="A2007" s="259"/>
      <c r="B2007" s="259"/>
      <c r="C2007" s="259"/>
      <c r="D2007" s="259"/>
      <c r="E2007" s="259"/>
      <c r="F2007" s="270"/>
      <c r="G2007" s="259"/>
      <c r="H2007" s="259"/>
      <c r="I2007" s="259"/>
      <c r="J2007" s="259"/>
    </row>
    <row r="2008" spans="1:10">
      <c r="A2008" s="259"/>
      <c r="B2008" s="259"/>
      <c r="C2008" s="259"/>
      <c r="D2008" s="259"/>
      <c r="E2008" s="259"/>
      <c r="F2008" s="270"/>
      <c r="G2008" s="259"/>
      <c r="H2008" s="259"/>
      <c r="I2008" s="259"/>
      <c r="J2008" s="259"/>
    </row>
    <row r="2009" spans="1:10">
      <c r="A2009" s="259"/>
      <c r="B2009" s="259"/>
      <c r="C2009" s="259"/>
      <c r="D2009" s="259"/>
      <c r="E2009" s="259"/>
      <c r="F2009" s="270"/>
      <c r="G2009" s="259"/>
      <c r="H2009" s="259"/>
      <c r="I2009" s="259"/>
      <c r="J2009" s="259"/>
    </row>
    <row r="2010" spans="1:10">
      <c r="A2010" s="259"/>
      <c r="B2010" s="259"/>
      <c r="C2010" s="259"/>
      <c r="D2010" s="259"/>
      <c r="E2010" s="259"/>
      <c r="F2010" s="270"/>
      <c r="G2010" s="259"/>
      <c r="H2010" s="259"/>
      <c r="I2010" s="259"/>
      <c r="J2010" s="259"/>
    </row>
    <row r="2011" spans="1:10">
      <c r="A2011" s="259"/>
      <c r="B2011" s="259"/>
      <c r="C2011" s="259"/>
      <c r="D2011" s="259"/>
      <c r="E2011" s="259"/>
      <c r="F2011" s="270"/>
      <c r="G2011" s="259"/>
      <c r="H2011" s="259"/>
      <c r="I2011" s="259"/>
      <c r="J2011" s="259"/>
    </row>
    <row r="2012" spans="1:10">
      <c r="A2012" s="259"/>
      <c r="B2012" s="259"/>
      <c r="C2012" s="259"/>
      <c r="D2012" s="259"/>
      <c r="E2012" s="259"/>
      <c r="F2012" s="270"/>
      <c r="G2012" s="259"/>
      <c r="H2012" s="259"/>
      <c r="I2012" s="259"/>
      <c r="J2012" s="259"/>
    </row>
    <row r="2013" spans="1:10">
      <c r="A2013" s="259"/>
      <c r="B2013" s="259"/>
      <c r="C2013" s="259"/>
      <c r="D2013" s="259"/>
      <c r="E2013" s="259"/>
      <c r="F2013" s="270"/>
      <c r="G2013" s="259"/>
      <c r="H2013" s="259"/>
      <c r="I2013" s="259"/>
      <c r="J2013" s="259"/>
    </row>
    <row r="2014" spans="1:10">
      <c r="A2014" s="259"/>
      <c r="B2014" s="259"/>
      <c r="C2014" s="259"/>
      <c r="D2014" s="259"/>
      <c r="E2014" s="259"/>
      <c r="F2014" s="270"/>
      <c r="G2014" s="259"/>
      <c r="H2014" s="259"/>
      <c r="I2014" s="259"/>
      <c r="J2014" s="259"/>
    </row>
    <row r="2015" spans="1:10">
      <c r="A2015" s="259"/>
      <c r="B2015" s="259"/>
      <c r="C2015" s="259"/>
      <c r="D2015" s="259"/>
      <c r="E2015" s="259"/>
      <c r="F2015" s="270"/>
      <c r="G2015" s="259"/>
      <c r="H2015" s="259"/>
      <c r="I2015" s="259"/>
      <c r="J2015" s="259"/>
    </row>
    <row r="2016" spans="1:10">
      <c r="A2016" s="259"/>
      <c r="B2016" s="259"/>
      <c r="C2016" s="259"/>
      <c r="D2016" s="259"/>
      <c r="E2016" s="259"/>
      <c r="F2016" s="270"/>
      <c r="G2016" s="259"/>
      <c r="H2016" s="259"/>
      <c r="I2016" s="259"/>
      <c r="J2016" s="259"/>
    </row>
    <row r="2017" spans="1:10">
      <c r="A2017" s="259"/>
      <c r="B2017" s="259"/>
      <c r="C2017" s="259"/>
      <c r="D2017" s="259"/>
      <c r="E2017" s="259"/>
      <c r="F2017" s="270"/>
      <c r="G2017" s="259"/>
      <c r="H2017" s="259"/>
      <c r="I2017" s="259"/>
      <c r="J2017" s="259"/>
    </row>
    <row r="2018" spans="1:10">
      <c r="A2018" s="259"/>
      <c r="B2018" s="259"/>
      <c r="C2018" s="259"/>
      <c r="D2018" s="259"/>
      <c r="E2018" s="259"/>
      <c r="F2018" s="270"/>
      <c r="G2018" s="259"/>
      <c r="H2018" s="259"/>
      <c r="I2018" s="259"/>
      <c r="J2018" s="259"/>
    </row>
    <row r="2019" spans="1:10">
      <c r="A2019" s="259"/>
      <c r="B2019" s="259"/>
      <c r="C2019" s="259"/>
      <c r="D2019" s="259"/>
      <c r="E2019" s="259"/>
      <c r="F2019" s="270"/>
      <c r="G2019" s="259"/>
      <c r="H2019" s="259"/>
      <c r="I2019" s="259"/>
      <c r="J2019" s="259"/>
    </row>
    <row r="2020" spans="1:10">
      <c r="A2020" s="259"/>
      <c r="B2020" s="259"/>
      <c r="C2020" s="259"/>
      <c r="D2020" s="259"/>
      <c r="E2020" s="259"/>
      <c r="F2020" s="270"/>
      <c r="G2020" s="259"/>
      <c r="H2020" s="259"/>
      <c r="I2020" s="259"/>
      <c r="J2020" s="259"/>
    </row>
    <row r="2021" spans="1:10">
      <c r="A2021" s="259"/>
      <c r="B2021" s="259"/>
      <c r="C2021" s="259"/>
      <c r="D2021" s="259"/>
      <c r="E2021" s="259"/>
      <c r="F2021" s="270"/>
      <c r="G2021" s="259"/>
      <c r="H2021" s="259"/>
      <c r="I2021" s="259"/>
      <c r="J2021" s="259"/>
    </row>
    <row r="2022" spans="1:10">
      <c r="A2022" s="259"/>
      <c r="B2022" s="259"/>
      <c r="C2022" s="259"/>
      <c r="D2022" s="259"/>
      <c r="E2022" s="259"/>
      <c r="F2022" s="270"/>
      <c r="G2022" s="259"/>
      <c r="H2022" s="259"/>
      <c r="I2022" s="259"/>
      <c r="J2022" s="259"/>
    </row>
    <row r="2023" spans="1:10">
      <c r="A2023" s="259"/>
      <c r="B2023" s="259"/>
      <c r="C2023" s="259"/>
      <c r="D2023" s="259"/>
      <c r="E2023" s="259"/>
      <c r="F2023" s="270"/>
      <c r="G2023" s="259"/>
      <c r="H2023" s="259"/>
      <c r="I2023" s="259"/>
      <c r="J2023" s="259"/>
    </row>
    <row r="2024" spans="1:10">
      <c r="A2024" s="259"/>
      <c r="B2024" s="259"/>
      <c r="C2024" s="259"/>
      <c r="D2024" s="259"/>
      <c r="E2024" s="259"/>
      <c r="F2024" s="270"/>
      <c r="G2024" s="259"/>
      <c r="H2024" s="259"/>
      <c r="I2024" s="259"/>
      <c r="J2024" s="259"/>
    </row>
    <row r="2025" spans="1:10">
      <c r="A2025" s="259"/>
      <c r="B2025" s="259"/>
      <c r="C2025" s="259"/>
      <c r="D2025" s="259"/>
      <c r="E2025" s="259"/>
      <c r="F2025" s="270"/>
      <c r="G2025" s="259"/>
      <c r="H2025" s="259"/>
      <c r="I2025" s="259"/>
      <c r="J2025" s="259"/>
    </row>
    <row r="2026" spans="1:10">
      <c r="A2026" s="259"/>
      <c r="B2026" s="259"/>
      <c r="C2026" s="259"/>
      <c r="D2026" s="259"/>
      <c r="E2026" s="259"/>
      <c r="F2026" s="270"/>
      <c r="G2026" s="259"/>
      <c r="H2026" s="259"/>
      <c r="I2026" s="259"/>
      <c r="J2026" s="259"/>
    </row>
    <row r="2027" spans="1:10">
      <c r="A2027" s="259"/>
      <c r="B2027" s="259"/>
      <c r="C2027" s="259"/>
      <c r="D2027" s="259"/>
      <c r="E2027" s="259"/>
      <c r="F2027" s="270"/>
      <c r="G2027" s="259"/>
      <c r="H2027" s="259"/>
      <c r="I2027" s="259"/>
      <c r="J2027" s="259"/>
    </row>
    <row r="2028" spans="1:10">
      <c r="A2028" s="259"/>
      <c r="B2028" s="259"/>
      <c r="C2028" s="259"/>
      <c r="D2028" s="259"/>
      <c r="E2028" s="259"/>
      <c r="F2028" s="270"/>
      <c r="G2028" s="259"/>
      <c r="H2028" s="259"/>
      <c r="I2028" s="259"/>
      <c r="J2028" s="259"/>
    </row>
    <row r="2029" spans="1:10">
      <c r="A2029" s="259"/>
      <c r="B2029" s="259"/>
      <c r="C2029" s="259"/>
      <c r="D2029" s="259"/>
      <c r="E2029" s="259"/>
      <c r="F2029" s="270"/>
      <c r="G2029" s="259"/>
      <c r="H2029" s="259"/>
      <c r="I2029" s="259"/>
      <c r="J2029" s="259"/>
    </row>
    <row r="2030" spans="1:10">
      <c r="A2030" s="259"/>
      <c r="B2030" s="259"/>
      <c r="C2030" s="259"/>
      <c r="D2030" s="259"/>
      <c r="E2030" s="259"/>
      <c r="F2030" s="270"/>
      <c r="G2030" s="259"/>
      <c r="H2030" s="259"/>
      <c r="I2030" s="259"/>
      <c r="J2030" s="259"/>
    </row>
    <row r="2031" spans="1:10">
      <c r="A2031" s="259"/>
      <c r="B2031" s="259"/>
      <c r="C2031" s="259"/>
      <c r="D2031" s="259"/>
      <c r="E2031" s="259"/>
      <c r="F2031" s="270"/>
      <c r="G2031" s="259"/>
      <c r="H2031" s="259"/>
      <c r="I2031" s="259"/>
      <c r="J2031" s="259"/>
    </row>
    <row r="2032" spans="1:10">
      <c r="A2032" s="259"/>
      <c r="B2032" s="259"/>
      <c r="C2032" s="259"/>
      <c r="D2032" s="259"/>
      <c r="E2032" s="259"/>
      <c r="F2032" s="270"/>
      <c r="G2032" s="259"/>
      <c r="H2032" s="259"/>
      <c r="I2032" s="259"/>
      <c r="J2032" s="259"/>
    </row>
    <row r="2033" spans="1:10">
      <c r="A2033" s="259"/>
      <c r="B2033" s="259"/>
      <c r="C2033" s="259"/>
      <c r="D2033" s="259"/>
      <c r="E2033" s="259"/>
      <c r="F2033" s="270"/>
      <c r="G2033" s="259"/>
      <c r="H2033" s="259"/>
      <c r="I2033" s="259"/>
      <c r="J2033" s="259"/>
    </row>
    <row r="2034" spans="1:10">
      <c r="A2034" s="259"/>
      <c r="B2034" s="259"/>
      <c r="C2034" s="259"/>
      <c r="D2034" s="259"/>
      <c r="E2034" s="259"/>
      <c r="F2034" s="270"/>
      <c r="G2034" s="259"/>
      <c r="H2034" s="259"/>
      <c r="I2034" s="259"/>
      <c r="J2034" s="259"/>
    </row>
    <row r="2035" spans="1:10">
      <c r="A2035" s="259"/>
      <c r="B2035" s="259"/>
      <c r="C2035" s="259"/>
      <c r="D2035" s="259"/>
      <c r="E2035" s="259"/>
      <c r="F2035" s="270"/>
      <c r="G2035" s="259"/>
      <c r="H2035" s="259"/>
      <c r="I2035" s="259"/>
      <c r="J2035" s="259"/>
    </row>
    <row r="2036" spans="1:10">
      <c r="A2036" s="259"/>
      <c r="B2036" s="259"/>
      <c r="C2036" s="259"/>
      <c r="D2036" s="259"/>
      <c r="E2036" s="259"/>
      <c r="F2036" s="270"/>
      <c r="G2036" s="259"/>
      <c r="H2036" s="259"/>
      <c r="I2036" s="259"/>
      <c r="J2036" s="259"/>
    </row>
    <row r="2037" spans="1:10">
      <c r="A2037" s="259"/>
      <c r="B2037" s="259"/>
      <c r="C2037" s="259"/>
      <c r="D2037" s="259"/>
      <c r="E2037" s="259"/>
      <c r="F2037" s="270"/>
      <c r="G2037" s="259"/>
      <c r="H2037" s="259"/>
      <c r="I2037" s="259"/>
      <c r="J2037" s="259"/>
    </row>
    <row r="2038" spans="1:10">
      <c r="A2038" s="259"/>
      <c r="B2038" s="259"/>
      <c r="C2038" s="259"/>
      <c r="D2038" s="259"/>
      <c r="E2038" s="259"/>
      <c r="F2038" s="270"/>
      <c r="G2038" s="259"/>
      <c r="H2038" s="259"/>
      <c r="I2038" s="259"/>
      <c r="J2038" s="259"/>
    </row>
    <row r="2039" spans="1:10">
      <c r="A2039" s="259"/>
      <c r="B2039" s="259"/>
      <c r="C2039" s="259"/>
      <c r="D2039" s="259"/>
      <c r="E2039" s="259"/>
      <c r="F2039" s="270"/>
      <c r="G2039" s="259"/>
      <c r="H2039" s="259"/>
      <c r="I2039" s="259"/>
      <c r="J2039" s="259"/>
    </row>
    <row r="2040" spans="1:10">
      <c r="A2040" s="259"/>
      <c r="B2040" s="259"/>
      <c r="C2040" s="259"/>
      <c r="D2040" s="259"/>
      <c r="E2040" s="259"/>
      <c r="F2040" s="270"/>
      <c r="G2040" s="259"/>
      <c r="H2040" s="259"/>
      <c r="I2040" s="259"/>
      <c r="J2040" s="259"/>
    </row>
    <row r="2041" spans="1:10">
      <c r="A2041" s="259"/>
      <c r="B2041" s="259"/>
      <c r="C2041" s="259"/>
      <c r="D2041" s="259"/>
      <c r="E2041" s="259"/>
      <c r="F2041" s="270"/>
      <c r="G2041" s="259"/>
      <c r="H2041" s="259"/>
      <c r="I2041" s="259"/>
      <c r="J2041" s="259"/>
    </row>
    <row r="2042" spans="1:10">
      <c r="A2042" s="259"/>
      <c r="B2042" s="259"/>
      <c r="C2042" s="259"/>
      <c r="D2042" s="259"/>
      <c r="E2042" s="259"/>
      <c r="F2042" s="270"/>
      <c r="G2042" s="259"/>
      <c r="H2042" s="259"/>
      <c r="I2042" s="259"/>
      <c r="J2042" s="259"/>
    </row>
    <row r="2043" spans="1:10">
      <c r="A2043" s="259"/>
      <c r="B2043" s="259"/>
      <c r="C2043" s="259"/>
      <c r="D2043" s="259"/>
      <c r="E2043" s="259"/>
      <c r="F2043" s="270"/>
      <c r="G2043" s="259"/>
      <c r="H2043" s="259"/>
      <c r="I2043" s="259"/>
      <c r="J2043" s="259"/>
    </row>
    <row r="2044" spans="1:10">
      <c r="A2044" s="259"/>
      <c r="B2044" s="259"/>
      <c r="C2044" s="259"/>
      <c r="D2044" s="259"/>
      <c r="E2044" s="259"/>
      <c r="F2044" s="270"/>
      <c r="G2044" s="259"/>
      <c r="H2044" s="259"/>
      <c r="I2044" s="259"/>
      <c r="J2044" s="259"/>
    </row>
    <row r="2045" spans="1:10">
      <c r="A2045" s="259"/>
      <c r="B2045" s="259"/>
      <c r="C2045" s="259"/>
      <c r="D2045" s="259"/>
      <c r="E2045" s="259"/>
      <c r="F2045" s="270"/>
      <c r="G2045" s="259"/>
      <c r="H2045" s="259"/>
      <c r="I2045" s="259"/>
      <c r="J2045" s="259"/>
    </row>
    <row r="2046" spans="1:10">
      <c r="A2046" s="259"/>
      <c r="B2046" s="259"/>
      <c r="C2046" s="259"/>
      <c r="D2046" s="259"/>
      <c r="E2046" s="259"/>
      <c r="F2046" s="270"/>
      <c r="G2046" s="259"/>
      <c r="H2046" s="259"/>
      <c r="I2046" s="259"/>
      <c r="J2046" s="259"/>
    </row>
    <row r="2047" spans="1:10">
      <c r="A2047" s="259"/>
      <c r="B2047" s="259"/>
      <c r="C2047" s="259"/>
      <c r="D2047" s="259"/>
      <c r="E2047" s="259"/>
      <c r="F2047" s="270"/>
      <c r="G2047" s="259"/>
      <c r="H2047" s="259"/>
      <c r="I2047" s="259"/>
      <c r="J2047" s="259"/>
    </row>
    <row r="2048" spans="1:10">
      <c r="A2048" s="259"/>
      <c r="B2048" s="259"/>
      <c r="C2048" s="259"/>
      <c r="D2048" s="259"/>
      <c r="E2048" s="259"/>
      <c r="F2048" s="270"/>
      <c r="G2048" s="259"/>
      <c r="H2048" s="259"/>
      <c r="I2048" s="259"/>
      <c r="J2048" s="259"/>
    </row>
    <row r="2049" spans="1:10">
      <c r="A2049" s="259"/>
      <c r="B2049" s="259"/>
      <c r="C2049" s="259"/>
      <c r="D2049" s="259"/>
      <c r="E2049" s="259"/>
      <c r="F2049" s="270"/>
      <c r="G2049" s="259"/>
      <c r="H2049" s="259"/>
      <c r="I2049" s="259"/>
      <c r="J2049" s="259"/>
    </row>
    <row r="2050" spans="1:10">
      <c r="A2050" s="259"/>
      <c r="B2050" s="259"/>
      <c r="C2050" s="259"/>
      <c r="D2050" s="259"/>
      <c r="E2050" s="259"/>
      <c r="F2050" s="270"/>
      <c r="G2050" s="259"/>
      <c r="H2050" s="259"/>
      <c r="I2050" s="259"/>
      <c r="J2050" s="259"/>
    </row>
    <row r="2051" spans="1:10">
      <c r="A2051" s="259"/>
      <c r="B2051" s="259"/>
      <c r="C2051" s="259"/>
      <c r="D2051" s="259"/>
      <c r="E2051" s="259"/>
      <c r="F2051" s="270"/>
      <c r="G2051" s="259"/>
      <c r="H2051" s="259"/>
      <c r="I2051" s="259"/>
      <c r="J2051" s="259"/>
    </row>
    <row r="2052" spans="1:10">
      <c r="A2052" s="259"/>
      <c r="B2052" s="259"/>
      <c r="C2052" s="259"/>
      <c r="D2052" s="259"/>
      <c r="E2052" s="259"/>
      <c r="F2052" s="270"/>
      <c r="G2052" s="259"/>
      <c r="H2052" s="259"/>
      <c r="I2052" s="259"/>
      <c r="J2052" s="259"/>
    </row>
    <row r="2053" spans="1:10">
      <c r="A2053" s="259"/>
      <c r="B2053" s="259"/>
      <c r="C2053" s="259"/>
      <c r="D2053" s="259"/>
      <c r="E2053" s="259"/>
      <c r="F2053" s="270"/>
      <c r="G2053" s="259"/>
      <c r="H2053" s="259"/>
      <c r="I2053" s="259"/>
      <c r="J2053" s="259"/>
    </row>
    <row r="2054" spans="1:10">
      <c r="A2054" s="259"/>
      <c r="B2054" s="259"/>
      <c r="C2054" s="259"/>
      <c r="D2054" s="259"/>
      <c r="E2054" s="259"/>
      <c r="F2054" s="270"/>
      <c r="G2054" s="259"/>
      <c r="H2054" s="259"/>
      <c r="I2054" s="259"/>
      <c r="J2054" s="259"/>
    </row>
    <row r="2055" spans="1:10">
      <c r="A2055" s="259"/>
      <c r="B2055" s="259"/>
      <c r="C2055" s="259"/>
      <c r="D2055" s="259"/>
      <c r="E2055" s="259"/>
      <c r="F2055" s="270"/>
      <c r="G2055" s="259"/>
      <c r="H2055" s="259"/>
      <c r="I2055" s="259"/>
      <c r="J2055" s="259"/>
    </row>
    <row r="2056" spans="1:10">
      <c r="A2056" s="259"/>
      <c r="B2056" s="259"/>
      <c r="C2056" s="259"/>
      <c r="D2056" s="259"/>
      <c r="E2056" s="259"/>
      <c r="F2056" s="270"/>
      <c r="G2056" s="259"/>
      <c r="H2056" s="259"/>
      <c r="I2056" s="259"/>
      <c r="J2056" s="259"/>
    </row>
    <row r="2057" spans="1:10">
      <c r="A2057" s="259"/>
      <c r="B2057" s="259"/>
      <c r="C2057" s="259"/>
      <c r="D2057" s="259"/>
      <c r="E2057" s="259"/>
      <c r="F2057" s="270"/>
      <c r="G2057" s="259"/>
      <c r="H2057" s="259"/>
      <c r="I2057" s="259"/>
      <c r="J2057" s="259"/>
    </row>
    <row r="2058" spans="1:10">
      <c r="A2058" s="259"/>
      <c r="B2058" s="259"/>
      <c r="C2058" s="259"/>
      <c r="D2058" s="259"/>
      <c r="E2058" s="259"/>
      <c r="F2058" s="270"/>
      <c r="G2058" s="259"/>
      <c r="H2058" s="259"/>
      <c r="I2058" s="259"/>
      <c r="J2058" s="259"/>
    </row>
    <row r="2059" spans="1:10">
      <c r="A2059" s="259"/>
      <c r="B2059" s="259"/>
      <c r="C2059" s="259"/>
      <c r="D2059" s="259"/>
      <c r="E2059" s="259"/>
      <c r="F2059" s="270"/>
      <c r="G2059" s="259"/>
      <c r="H2059" s="259"/>
      <c r="I2059" s="259"/>
      <c r="J2059" s="259"/>
    </row>
    <row r="2060" spans="1:10">
      <c r="A2060" s="259"/>
      <c r="B2060" s="259"/>
      <c r="C2060" s="259"/>
      <c r="D2060" s="259"/>
      <c r="E2060" s="259"/>
      <c r="F2060" s="270"/>
      <c r="G2060" s="259"/>
      <c r="H2060" s="259"/>
      <c r="I2060" s="259"/>
      <c r="J2060" s="259"/>
    </row>
    <row r="2061" spans="1:10">
      <c r="A2061" s="259"/>
      <c r="B2061" s="259"/>
      <c r="C2061" s="259"/>
      <c r="D2061" s="259"/>
      <c r="E2061" s="259"/>
      <c r="F2061" s="270"/>
      <c r="G2061" s="259"/>
      <c r="H2061" s="259"/>
      <c r="I2061" s="259"/>
      <c r="J2061" s="259"/>
    </row>
    <row r="2062" spans="1:10">
      <c r="A2062" s="259"/>
      <c r="B2062" s="259"/>
      <c r="C2062" s="259"/>
      <c r="D2062" s="259"/>
      <c r="E2062" s="259"/>
      <c r="F2062" s="270"/>
      <c r="G2062" s="259"/>
      <c r="H2062" s="259"/>
      <c r="I2062" s="259"/>
      <c r="J2062" s="259"/>
    </row>
    <row r="2063" spans="1:10">
      <c r="A2063" s="259"/>
      <c r="B2063" s="259"/>
      <c r="C2063" s="259"/>
      <c r="D2063" s="259"/>
      <c r="E2063" s="259"/>
      <c r="F2063" s="270"/>
      <c r="G2063" s="259"/>
      <c r="H2063" s="259"/>
      <c r="I2063" s="259"/>
      <c r="J2063" s="259"/>
    </row>
    <row r="2064" spans="1:10">
      <c r="A2064" s="259"/>
      <c r="B2064" s="259"/>
      <c r="C2064" s="259"/>
      <c r="D2064" s="259"/>
      <c r="E2064" s="259"/>
      <c r="F2064" s="270"/>
      <c r="G2064" s="259"/>
      <c r="H2064" s="259"/>
      <c r="I2064" s="259"/>
      <c r="J2064" s="259"/>
    </row>
    <row r="2065" spans="1:10">
      <c r="A2065" s="259"/>
      <c r="B2065" s="259"/>
      <c r="C2065" s="259"/>
      <c r="D2065" s="259"/>
      <c r="E2065" s="259"/>
      <c r="F2065" s="270"/>
      <c r="G2065" s="259"/>
      <c r="H2065" s="259"/>
      <c r="I2065" s="259"/>
      <c r="J2065" s="259"/>
    </row>
    <row r="2066" spans="1:10">
      <c r="A2066" s="259"/>
      <c r="B2066" s="259"/>
      <c r="C2066" s="259"/>
      <c r="D2066" s="259"/>
      <c r="E2066" s="259"/>
      <c r="F2066" s="270"/>
      <c r="G2066" s="259"/>
      <c r="H2066" s="259"/>
      <c r="I2066" s="259"/>
      <c r="J2066" s="259"/>
    </row>
    <row r="2067" spans="1:10">
      <c r="A2067" s="259"/>
      <c r="B2067" s="259"/>
      <c r="C2067" s="259"/>
      <c r="D2067" s="259"/>
      <c r="E2067" s="259"/>
      <c r="F2067" s="270"/>
      <c r="G2067" s="259"/>
      <c r="H2067" s="259"/>
      <c r="I2067" s="259"/>
      <c r="J2067" s="259"/>
    </row>
    <row r="2068" spans="1:10">
      <c r="A2068" s="259"/>
      <c r="B2068" s="259"/>
      <c r="C2068" s="259"/>
      <c r="D2068" s="259"/>
      <c r="E2068" s="259"/>
      <c r="F2068" s="270"/>
      <c r="G2068" s="259"/>
      <c r="H2068" s="259"/>
      <c r="I2068" s="259"/>
      <c r="J2068" s="259"/>
    </row>
    <row r="2069" spans="1:10">
      <c r="A2069" s="259"/>
      <c r="B2069" s="259"/>
      <c r="C2069" s="259"/>
      <c r="D2069" s="259"/>
      <c r="E2069" s="259"/>
      <c r="F2069" s="270"/>
      <c r="G2069" s="259"/>
      <c r="H2069" s="259"/>
      <c r="I2069" s="259"/>
      <c r="J2069" s="259"/>
    </row>
    <row r="2070" spans="1:10">
      <c r="A2070" s="259"/>
      <c r="B2070" s="259"/>
      <c r="C2070" s="259"/>
      <c r="D2070" s="259"/>
      <c r="E2070" s="259"/>
      <c r="F2070" s="270"/>
      <c r="G2070" s="259"/>
      <c r="H2070" s="259"/>
      <c r="I2070" s="259"/>
      <c r="J2070" s="259"/>
    </row>
    <row r="2071" spans="1:10">
      <c r="A2071" s="259"/>
      <c r="B2071" s="259"/>
      <c r="C2071" s="259"/>
      <c r="D2071" s="259"/>
      <c r="E2071" s="259"/>
      <c r="F2071" s="270"/>
      <c r="G2071" s="259"/>
      <c r="H2071" s="259"/>
      <c r="I2071" s="259"/>
      <c r="J2071" s="259"/>
    </row>
    <row r="2072" spans="1:10">
      <c r="A2072" s="259"/>
      <c r="B2072" s="259"/>
      <c r="C2072" s="259"/>
      <c r="D2072" s="259"/>
      <c r="E2072" s="259"/>
      <c r="F2072" s="270"/>
      <c r="G2072" s="259"/>
      <c r="H2072" s="259"/>
      <c r="I2072" s="259"/>
      <c r="J2072" s="259"/>
    </row>
    <row r="2073" spans="1:10">
      <c r="A2073" s="259"/>
      <c r="B2073" s="259"/>
      <c r="C2073" s="259"/>
      <c r="D2073" s="259"/>
      <c r="E2073" s="259"/>
      <c r="F2073" s="270"/>
      <c r="G2073" s="259"/>
      <c r="H2073" s="259"/>
      <c r="I2073" s="259"/>
      <c r="J2073" s="259"/>
    </row>
    <row r="2074" spans="1:10">
      <c r="A2074" s="259"/>
      <c r="B2074" s="259"/>
      <c r="C2074" s="259"/>
      <c r="D2074" s="259"/>
      <c r="E2074" s="259"/>
      <c r="F2074" s="270"/>
      <c r="G2074" s="259"/>
      <c r="H2074" s="259"/>
      <c r="I2074" s="259"/>
      <c r="J2074" s="259"/>
    </row>
    <row r="2075" spans="1:10">
      <c r="A2075" s="259"/>
      <c r="B2075" s="259"/>
      <c r="C2075" s="259"/>
      <c r="D2075" s="259"/>
      <c r="E2075" s="259"/>
      <c r="F2075" s="270"/>
      <c r="G2075" s="259"/>
      <c r="H2075" s="259"/>
      <c r="I2075" s="259"/>
      <c r="J2075" s="259"/>
    </row>
    <row r="2076" spans="1:10">
      <c r="A2076" s="259"/>
      <c r="B2076" s="259"/>
      <c r="C2076" s="259"/>
      <c r="D2076" s="259"/>
      <c r="E2076" s="259"/>
      <c r="F2076" s="270"/>
      <c r="G2076" s="259"/>
      <c r="H2076" s="259"/>
      <c r="I2076" s="259"/>
      <c r="J2076" s="259"/>
    </row>
    <row r="2077" spans="1:10">
      <c r="A2077" s="259"/>
      <c r="B2077" s="259"/>
      <c r="C2077" s="259"/>
      <c r="D2077" s="259"/>
      <c r="E2077" s="259"/>
      <c r="F2077" s="270"/>
      <c r="G2077" s="259"/>
      <c r="H2077" s="259"/>
      <c r="I2077" s="259"/>
      <c r="J2077" s="259"/>
    </row>
    <row r="2078" spans="1:10">
      <c r="A2078" s="259"/>
      <c r="B2078" s="259"/>
      <c r="C2078" s="259"/>
      <c r="D2078" s="259"/>
      <c r="E2078" s="259"/>
      <c r="F2078" s="270"/>
      <c r="G2078" s="259"/>
      <c r="H2078" s="259"/>
      <c r="I2078" s="259"/>
      <c r="J2078" s="259"/>
    </row>
    <row r="2079" spans="1:10">
      <c r="A2079" s="259"/>
      <c r="B2079" s="259"/>
      <c r="C2079" s="259"/>
      <c r="D2079" s="259"/>
      <c r="E2079" s="259"/>
      <c r="F2079" s="270"/>
      <c r="G2079" s="259"/>
      <c r="H2079" s="259"/>
      <c r="I2079" s="259"/>
      <c r="J2079" s="259"/>
    </row>
    <row r="2080" spans="1:10">
      <c r="A2080" s="259"/>
      <c r="B2080" s="259"/>
      <c r="C2080" s="259"/>
      <c r="D2080" s="259"/>
      <c r="E2080" s="259"/>
      <c r="F2080" s="270"/>
      <c r="G2080" s="259"/>
      <c r="H2080" s="259"/>
      <c r="I2080" s="259"/>
      <c r="J2080" s="259"/>
    </row>
    <row r="2081" spans="1:10">
      <c r="A2081" s="259"/>
      <c r="B2081" s="259"/>
      <c r="C2081" s="259"/>
      <c r="D2081" s="259"/>
      <c r="E2081" s="259"/>
      <c r="F2081" s="270"/>
      <c r="G2081" s="259"/>
      <c r="H2081" s="259"/>
      <c r="I2081" s="259"/>
      <c r="J2081" s="259"/>
    </row>
    <row r="2082" spans="1:10">
      <c r="A2082" s="259"/>
      <c r="B2082" s="259"/>
      <c r="C2082" s="259"/>
      <c r="D2082" s="259"/>
      <c r="E2082" s="259"/>
      <c r="F2082" s="270"/>
      <c r="G2082" s="259"/>
      <c r="H2082" s="259"/>
      <c r="I2082" s="259"/>
      <c r="J2082" s="259"/>
    </row>
    <row r="2083" spans="1:10">
      <c r="A2083" s="259"/>
      <c r="B2083" s="259"/>
      <c r="C2083" s="259"/>
      <c r="D2083" s="259"/>
      <c r="E2083" s="259"/>
      <c r="F2083" s="270"/>
      <c r="G2083" s="259"/>
      <c r="H2083" s="259"/>
      <c r="I2083" s="259"/>
      <c r="J2083" s="259"/>
    </row>
    <row r="2084" spans="1:10">
      <c r="A2084" s="259"/>
      <c r="B2084" s="259"/>
      <c r="C2084" s="259"/>
      <c r="D2084" s="259"/>
      <c r="E2084" s="259"/>
      <c r="F2084" s="270"/>
      <c r="G2084" s="259"/>
      <c r="H2084" s="259"/>
      <c r="I2084" s="259"/>
      <c r="J2084" s="259"/>
    </row>
    <row r="2085" spans="1:10">
      <c r="A2085" s="259"/>
      <c r="B2085" s="259"/>
      <c r="C2085" s="259"/>
      <c r="D2085" s="259"/>
      <c r="E2085" s="259"/>
      <c r="F2085" s="270"/>
      <c r="G2085" s="259"/>
      <c r="H2085" s="259"/>
      <c r="I2085" s="259"/>
      <c r="J2085" s="259"/>
    </row>
    <row r="2086" spans="1:10">
      <c r="A2086" s="259"/>
      <c r="B2086" s="259"/>
      <c r="C2086" s="259"/>
      <c r="D2086" s="259"/>
      <c r="E2086" s="259"/>
      <c r="F2086" s="270"/>
      <c r="G2086" s="259"/>
      <c r="H2086" s="259"/>
      <c r="I2086" s="259"/>
      <c r="J2086" s="259"/>
    </row>
    <row r="2087" spans="1:10">
      <c r="A2087" s="259"/>
      <c r="B2087" s="259"/>
      <c r="C2087" s="259"/>
      <c r="D2087" s="259"/>
      <c r="E2087" s="259"/>
      <c r="F2087" s="270"/>
      <c r="G2087" s="259"/>
      <c r="H2087" s="259"/>
      <c r="I2087" s="259"/>
      <c r="J2087" s="259"/>
    </row>
    <row r="2088" spans="1:10">
      <c r="A2088" s="259"/>
      <c r="B2088" s="259"/>
      <c r="C2088" s="259"/>
      <c r="D2088" s="259"/>
      <c r="E2088" s="259"/>
      <c r="F2088" s="270"/>
      <c r="G2088" s="259"/>
      <c r="H2088" s="259"/>
      <c r="I2088" s="259"/>
      <c r="J2088" s="259"/>
    </row>
    <row r="2089" spans="1:10">
      <c r="A2089" s="259"/>
      <c r="B2089" s="259"/>
      <c r="C2089" s="259"/>
      <c r="D2089" s="259"/>
      <c r="E2089" s="259"/>
      <c r="F2089" s="270"/>
      <c r="G2089" s="259"/>
      <c r="H2089" s="259"/>
      <c r="I2089" s="259"/>
      <c r="J2089" s="259"/>
    </row>
    <row r="2090" spans="1:10">
      <c r="A2090" s="259"/>
      <c r="B2090" s="259"/>
      <c r="C2090" s="259"/>
      <c r="D2090" s="259"/>
      <c r="E2090" s="259"/>
      <c r="F2090" s="270"/>
      <c r="G2090" s="259"/>
      <c r="H2090" s="259"/>
      <c r="I2090" s="259"/>
      <c r="J2090" s="259"/>
    </row>
    <row r="2091" spans="1:10">
      <c r="A2091" s="259"/>
      <c r="B2091" s="259"/>
      <c r="C2091" s="259"/>
      <c r="D2091" s="259"/>
      <c r="E2091" s="259"/>
      <c r="F2091" s="270"/>
      <c r="G2091" s="259"/>
      <c r="H2091" s="259"/>
      <c r="I2091" s="259"/>
      <c r="J2091" s="259"/>
    </row>
    <row r="2092" spans="1:10">
      <c r="A2092" s="259"/>
      <c r="B2092" s="259"/>
      <c r="C2092" s="259"/>
      <c r="D2092" s="259"/>
      <c r="E2092" s="259"/>
      <c r="F2092" s="270"/>
      <c r="G2092" s="259"/>
      <c r="H2092" s="259"/>
      <c r="I2092" s="259"/>
      <c r="J2092" s="259"/>
    </row>
    <row r="2093" spans="1:10">
      <c r="A2093" s="259"/>
      <c r="B2093" s="259"/>
      <c r="C2093" s="259"/>
      <c r="D2093" s="259"/>
      <c r="E2093" s="259"/>
      <c r="F2093" s="270"/>
      <c r="G2093" s="259"/>
      <c r="H2093" s="259"/>
      <c r="I2093" s="259"/>
      <c r="J2093" s="259"/>
    </row>
    <row r="2094" spans="1:10">
      <c r="A2094" s="259"/>
      <c r="B2094" s="259"/>
      <c r="C2094" s="259"/>
      <c r="D2094" s="259"/>
      <c r="E2094" s="259"/>
      <c r="F2094" s="270"/>
      <c r="G2094" s="259"/>
      <c r="H2094" s="259"/>
      <c r="I2094" s="259"/>
      <c r="J2094" s="259"/>
    </row>
    <row r="2095" spans="1:10">
      <c r="A2095" s="259"/>
      <c r="B2095" s="259"/>
      <c r="C2095" s="259"/>
      <c r="D2095" s="259"/>
      <c r="E2095" s="259"/>
      <c r="F2095" s="270"/>
      <c r="G2095" s="259"/>
      <c r="H2095" s="259"/>
      <c r="I2095" s="259"/>
      <c r="J2095" s="259"/>
    </row>
    <row r="2096" spans="1:10">
      <c r="A2096" s="259"/>
      <c r="B2096" s="259"/>
      <c r="C2096" s="259"/>
      <c r="D2096" s="259"/>
      <c r="E2096" s="259"/>
      <c r="F2096" s="270"/>
      <c r="G2096" s="259"/>
      <c r="H2096" s="259"/>
      <c r="I2096" s="259"/>
      <c r="J2096" s="259"/>
    </row>
    <row r="2097" spans="1:10">
      <c r="A2097" s="259"/>
      <c r="B2097" s="259"/>
      <c r="C2097" s="259"/>
      <c r="D2097" s="259"/>
      <c r="E2097" s="259"/>
      <c r="F2097" s="270"/>
      <c r="G2097" s="259"/>
      <c r="H2097" s="259"/>
      <c r="I2097" s="259"/>
      <c r="J2097" s="259"/>
    </row>
    <row r="2098" spans="1:10">
      <c r="A2098" s="259"/>
      <c r="B2098" s="259"/>
      <c r="C2098" s="259"/>
      <c r="D2098" s="259"/>
      <c r="E2098" s="259"/>
      <c r="F2098" s="270"/>
      <c r="G2098" s="259"/>
      <c r="H2098" s="259"/>
      <c r="I2098" s="259"/>
      <c r="J2098" s="259"/>
    </row>
    <row r="2099" spans="1:10">
      <c r="A2099" s="259"/>
      <c r="B2099" s="259"/>
      <c r="C2099" s="259"/>
      <c r="D2099" s="259"/>
      <c r="E2099" s="259"/>
      <c r="F2099" s="270"/>
      <c r="G2099" s="259"/>
      <c r="H2099" s="259"/>
      <c r="I2099" s="259"/>
      <c r="J2099" s="259"/>
    </row>
    <row r="2100" spans="1:10">
      <c r="A2100" s="259"/>
      <c r="B2100" s="259"/>
      <c r="C2100" s="259"/>
      <c r="D2100" s="259"/>
      <c r="E2100" s="259"/>
      <c r="F2100" s="270"/>
      <c r="G2100" s="259"/>
      <c r="H2100" s="259"/>
      <c r="I2100" s="259"/>
      <c r="J2100" s="259"/>
    </row>
    <row r="2101" spans="1:10">
      <c r="A2101" s="259"/>
      <c r="B2101" s="259"/>
      <c r="C2101" s="259"/>
      <c r="D2101" s="259"/>
      <c r="E2101" s="259"/>
      <c r="F2101" s="270"/>
      <c r="G2101" s="259"/>
      <c r="H2101" s="259"/>
      <c r="I2101" s="259"/>
      <c r="J2101" s="259"/>
    </row>
    <row r="2102" spans="1:10">
      <c r="A2102" s="259"/>
      <c r="B2102" s="259"/>
      <c r="C2102" s="259"/>
      <c r="D2102" s="259"/>
      <c r="E2102" s="259"/>
      <c r="F2102" s="270"/>
      <c r="G2102" s="259"/>
      <c r="H2102" s="259"/>
      <c r="I2102" s="259"/>
      <c r="J2102" s="259"/>
    </row>
    <row r="2103" spans="1:10">
      <c r="A2103" s="259"/>
      <c r="B2103" s="259"/>
      <c r="C2103" s="259"/>
      <c r="D2103" s="259"/>
      <c r="E2103" s="259"/>
      <c r="F2103" s="270"/>
      <c r="G2103" s="259"/>
      <c r="H2103" s="259"/>
      <c r="I2103" s="259"/>
      <c r="J2103" s="259"/>
    </row>
    <row r="2104" spans="1:10">
      <c r="A2104" s="259"/>
      <c r="B2104" s="259"/>
      <c r="C2104" s="259"/>
      <c r="D2104" s="259"/>
      <c r="E2104" s="259"/>
      <c r="F2104" s="270"/>
      <c r="G2104" s="259"/>
      <c r="H2104" s="259"/>
      <c r="I2104" s="259"/>
      <c r="J2104" s="259"/>
    </row>
    <row r="2105" spans="1:10">
      <c r="A2105" s="259"/>
      <c r="B2105" s="259"/>
      <c r="C2105" s="259"/>
      <c r="D2105" s="259"/>
      <c r="E2105" s="259"/>
      <c r="F2105" s="270"/>
      <c r="G2105" s="259"/>
      <c r="H2105" s="259"/>
      <c r="I2105" s="259"/>
      <c r="J2105" s="259"/>
    </row>
    <row r="2106" spans="1:10">
      <c r="A2106" s="259"/>
      <c r="B2106" s="259"/>
      <c r="C2106" s="259"/>
      <c r="D2106" s="259"/>
      <c r="E2106" s="259"/>
      <c r="F2106" s="270"/>
      <c r="G2106" s="259"/>
      <c r="H2106" s="259"/>
      <c r="I2106" s="259"/>
      <c r="J2106" s="259"/>
    </row>
    <row r="2107" spans="1:10">
      <c r="A2107" s="259"/>
      <c r="B2107" s="259"/>
      <c r="C2107" s="259"/>
      <c r="D2107" s="259"/>
      <c r="E2107" s="259"/>
      <c r="F2107" s="270"/>
      <c r="G2107" s="259"/>
      <c r="H2107" s="259"/>
      <c r="I2107" s="259"/>
      <c r="J2107" s="259"/>
    </row>
    <row r="2108" spans="1:10">
      <c r="A2108" s="259"/>
      <c r="B2108" s="259"/>
      <c r="C2108" s="259"/>
      <c r="D2108" s="259"/>
      <c r="E2108" s="259"/>
      <c r="F2108" s="270"/>
      <c r="G2108" s="259"/>
      <c r="H2108" s="259"/>
      <c r="I2108" s="259"/>
      <c r="J2108" s="259"/>
    </row>
    <row r="2109" spans="1:10">
      <c r="A2109" s="259"/>
      <c r="B2109" s="259"/>
      <c r="C2109" s="259"/>
      <c r="D2109" s="259"/>
      <c r="E2109" s="259"/>
      <c r="F2109" s="270"/>
      <c r="G2109" s="259"/>
      <c r="H2109" s="259"/>
      <c r="I2109" s="259"/>
      <c r="J2109" s="259"/>
    </row>
    <row r="2110" spans="1:10">
      <c r="A2110" s="259"/>
      <c r="B2110" s="259"/>
      <c r="C2110" s="259"/>
      <c r="D2110" s="259"/>
      <c r="E2110" s="259"/>
      <c r="F2110" s="270"/>
      <c r="G2110" s="259"/>
      <c r="H2110" s="259"/>
      <c r="I2110" s="259"/>
      <c r="J2110" s="259"/>
    </row>
    <row r="2111" spans="1:10">
      <c r="A2111" s="259"/>
      <c r="B2111" s="259"/>
      <c r="C2111" s="259"/>
      <c r="D2111" s="259"/>
      <c r="E2111" s="259"/>
      <c r="F2111" s="270"/>
      <c r="G2111" s="259"/>
      <c r="H2111" s="259"/>
      <c r="I2111" s="259"/>
      <c r="J2111" s="259"/>
    </row>
    <row r="2112" spans="1:10">
      <c r="A2112" s="259"/>
      <c r="B2112" s="259"/>
      <c r="C2112" s="259"/>
      <c r="D2112" s="259"/>
      <c r="E2112" s="259"/>
      <c r="F2112" s="270"/>
      <c r="G2112" s="259"/>
      <c r="H2112" s="259"/>
      <c r="I2112" s="259"/>
      <c r="J2112" s="259"/>
    </row>
    <row r="2113" spans="1:10">
      <c r="A2113" s="259"/>
      <c r="B2113" s="259"/>
      <c r="C2113" s="259"/>
      <c r="D2113" s="259"/>
      <c r="E2113" s="259"/>
      <c r="F2113" s="270"/>
      <c r="G2113" s="259"/>
      <c r="H2113" s="259"/>
      <c r="I2113" s="259"/>
      <c r="J2113" s="259"/>
    </row>
    <row r="2114" spans="1:10">
      <c r="A2114" s="259"/>
      <c r="B2114" s="259"/>
      <c r="C2114" s="259"/>
      <c r="D2114" s="259"/>
      <c r="E2114" s="259"/>
      <c r="F2114" s="270"/>
      <c r="G2114" s="259"/>
      <c r="H2114" s="259"/>
      <c r="I2114" s="259"/>
      <c r="J2114" s="259"/>
    </row>
    <row r="2115" spans="1:10">
      <c r="A2115" s="259"/>
      <c r="B2115" s="259"/>
      <c r="C2115" s="259"/>
      <c r="D2115" s="259"/>
      <c r="E2115" s="259"/>
      <c r="F2115" s="270"/>
      <c r="G2115" s="259"/>
      <c r="H2115" s="259"/>
      <c r="I2115" s="259"/>
      <c r="J2115" s="259"/>
    </row>
    <row r="2116" spans="1:10">
      <c r="A2116" s="259"/>
      <c r="B2116" s="259"/>
      <c r="C2116" s="259"/>
      <c r="D2116" s="259"/>
      <c r="E2116" s="259"/>
      <c r="F2116" s="270"/>
      <c r="G2116" s="259"/>
      <c r="H2116" s="259"/>
      <c r="I2116" s="259"/>
      <c r="J2116" s="259"/>
    </row>
    <row r="2117" spans="1:10">
      <c r="A2117" s="259"/>
      <c r="B2117" s="259"/>
      <c r="C2117" s="259"/>
      <c r="D2117" s="259"/>
      <c r="E2117" s="259"/>
      <c r="F2117" s="270"/>
      <c r="G2117" s="259"/>
      <c r="H2117" s="259"/>
      <c r="I2117" s="259"/>
      <c r="J2117" s="259"/>
    </row>
    <row r="2118" spans="1:10">
      <c r="A2118" s="259"/>
      <c r="B2118" s="259"/>
      <c r="C2118" s="259"/>
      <c r="D2118" s="259"/>
      <c r="E2118" s="259"/>
      <c r="F2118" s="270"/>
      <c r="G2118" s="259"/>
      <c r="H2118" s="259"/>
      <c r="I2118" s="259"/>
      <c r="J2118" s="259"/>
    </row>
    <row r="2119" spans="1:10">
      <c r="A2119" s="259"/>
      <c r="B2119" s="259"/>
      <c r="C2119" s="259"/>
      <c r="D2119" s="259"/>
      <c r="E2119" s="259"/>
      <c r="F2119" s="270"/>
      <c r="G2119" s="259"/>
      <c r="H2119" s="259"/>
      <c r="I2119" s="259"/>
      <c r="J2119" s="259"/>
    </row>
    <row r="2120" spans="1:10">
      <c r="A2120" s="259"/>
      <c r="B2120" s="259"/>
      <c r="C2120" s="259"/>
      <c r="D2120" s="259"/>
      <c r="E2120" s="259"/>
      <c r="F2120" s="270"/>
      <c r="G2120" s="259"/>
      <c r="H2120" s="259"/>
      <c r="I2120" s="259"/>
      <c r="J2120" s="259"/>
    </row>
    <row r="2121" spans="1:10">
      <c r="A2121" s="259"/>
      <c r="B2121" s="259"/>
      <c r="C2121" s="259"/>
      <c r="D2121" s="259"/>
      <c r="E2121" s="259"/>
      <c r="F2121" s="270"/>
      <c r="G2121" s="259"/>
      <c r="H2121" s="259"/>
      <c r="I2121" s="259"/>
      <c r="J2121" s="259"/>
    </row>
    <row r="2122" spans="1:10">
      <c r="A2122" s="259"/>
      <c r="B2122" s="259"/>
      <c r="C2122" s="259"/>
      <c r="D2122" s="259"/>
      <c r="E2122" s="259"/>
      <c r="F2122" s="270"/>
      <c r="G2122" s="259"/>
      <c r="H2122" s="259"/>
      <c r="I2122" s="259"/>
      <c r="J2122" s="259"/>
    </row>
    <row r="2123" spans="1:10">
      <c r="A2123" s="259"/>
      <c r="B2123" s="259"/>
      <c r="C2123" s="259"/>
      <c r="D2123" s="259"/>
      <c r="E2123" s="259"/>
      <c r="F2123" s="270"/>
      <c r="G2123" s="259"/>
      <c r="H2123" s="259"/>
      <c r="I2123" s="259"/>
      <c r="J2123" s="259"/>
    </row>
    <row r="2124" spans="1:10">
      <c r="A2124" s="259"/>
      <c r="B2124" s="259"/>
      <c r="C2124" s="259"/>
      <c r="D2124" s="259"/>
      <c r="E2124" s="259"/>
      <c r="F2124" s="270"/>
      <c r="G2124" s="259"/>
      <c r="H2124" s="259"/>
      <c r="I2124" s="259"/>
      <c r="J2124" s="259"/>
    </row>
    <row r="2125" spans="1:10">
      <c r="A2125" s="259"/>
      <c r="B2125" s="259"/>
      <c r="C2125" s="259"/>
      <c r="D2125" s="259"/>
      <c r="E2125" s="259"/>
      <c r="F2125" s="270"/>
      <c r="G2125" s="259"/>
      <c r="H2125" s="259"/>
      <c r="I2125" s="259"/>
      <c r="J2125" s="259"/>
    </row>
    <row r="2126" spans="1:10">
      <c r="A2126" s="259"/>
      <c r="B2126" s="259"/>
      <c r="C2126" s="259"/>
      <c r="D2126" s="259"/>
      <c r="E2126" s="259"/>
      <c r="F2126" s="270"/>
      <c r="G2126" s="259"/>
      <c r="H2126" s="259"/>
      <c r="I2126" s="259"/>
      <c r="J2126" s="259"/>
    </row>
    <row r="2127" spans="1:10">
      <c r="A2127" s="259"/>
      <c r="B2127" s="259"/>
      <c r="C2127" s="259"/>
      <c r="D2127" s="259"/>
      <c r="E2127" s="259"/>
      <c r="F2127" s="270"/>
      <c r="G2127" s="259"/>
      <c r="H2127" s="259"/>
      <c r="I2127" s="259"/>
      <c r="J2127" s="259"/>
    </row>
    <row r="2128" spans="1:10">
      <c r="A2128" s="259"/>
      <c r="B2128" s="259"/>
      <c r="C2128" s="259"/>
      <c r="D2128" s="259"/>
      <c r="E2128" s="259"/>
      <c r="F2128" s="270"/>
      <c r="G2128" s="259"/>
      <c r="H2128" s="259"/>
      <c r="I2128" s="259"/>
      <c r="J2128" s="259"/>
    </row>
    <row r="2129" spans="1:10">
      <c r="A2129" s="259"/>
      <c r="B2129" s="259"/>
      <c r="C2129" s="259"/>
      <c r="D2129" s="259"/>
      <c r="E2129" s="259"/>
      <c r="F2129" s="270"/>
      <c r="G2129" s="259"/>
      <c r="H2129" s="259"/>
      <c r="I2129" s="259"/>
      <c r="J2129" s="259"/>
    </row>
    <row r="2130" spans="1:10">
      <c r="A2130" s="259"/>
      <c r="B2130" s="259"/>
      <c r="C2130" s="259"/>
      <c r="D2130" s="259"/>
      <c r="E2130" s="259"/>
      <c r="F2130" s="270"/>
      <c r="G2130" s="259"/>
      <c r="H2130" s="259"/>
      <c r="I2130" s="259"/>
      <c r="J2130" s="259"/>
    </row>
    <row r="2131" spans="1:10">
      <c r="A2131" s="259"/>
      <c r="B2131" s="259"/>
      <c r="C2131" s="259"/>
      <c r="D2131" s="259"/>
      <c r="E2131" s="259"/>
      <c r="F2131" s="270"/>
      <c r="G2131" s="259"/>
      <c r="H2131" s="259"/>
      <c r="I2131" s="259"/>
      <c r="J2131" s="259"/>
    </row>
    <row r="2132" spans="1:10">
      <c r="A2132" s="259"/>
      <c r="B2132" s="259"/>
      <c r="C2132" s="259"/>
      <c r="D2132" s="259"/>
      <c r="E2132" s="259"/>
      <c r="F2132" s="270"/>
      <c r="G2132" s="259"/>
      <c r="H2132" s="259"/>
      <c r="I2132" s="259"/>
      <c r="J2132" s="259"/>
    </row>
    <row r="2133" spans="1:10">
      <c r="A2133" s="259"/>
      <c r="B2133" s="259"/>
      <c r="C2133" s="259"/>
      <c r="D2133" s="259"/>
      <c r="E2133" s="259"/>
      <c r="F2133" s="270"/>
      <c r="G2133" s="259"/>
      <c r="H2133" s="259"/>
      <c r="I2133" s="259"/>
      <c r="J2133" s="259"/>
    </row>
    <row r="2134" spans="1:10">
      <c r="A2134" s="259"/>
      <c r="B2134" s="259"/>
      <c r="C2134" s="259"/>
      <c r="D2134" s="259"/>
      <c r="E2134" s="259"/>
      <c r="F2134" s="270"/>
      <c r="G2134" s="259"/>
      <c r="H2134" s="259"/>
      <c r="I2134" s="259"/>
      <c r="J2134" s="259"/>
    </row>
    <row r="2135" spans="1:10">
      <c r="A2135" s="259"/>
      <c r="B2135" s="259"/>
      <c r="C2135" s="259"/>
      <c r="D2135" s="259"/>
      <c r="E2135" s="259"/>
      <c r="F2135" s="270"/>
      <c r="G2135" s="259"/>
      <c r="H2135" s="259"/>
      <c r="I2135" s="259"/>
      <c r="J2135" s="259"/>
    </row>
    <row r="2136" spans="1:10">
      <c r="A2136" s="259"/>
      <c r="B2136" s="259"/>
      <c r="C2136" s="259"/>
      <c r="D2136" s="259"/>
      <c r="E2136" s="259"/>
      <c r="F2136" s="270"/>
      <c r="G2136" s="259"/>
      <c r="H2136" s="259"/>
      <c r="I2136" s="259"/>
      <c r="J2136" s="259"/>
    </row>
    <row r="2137" spans="1:10">
      <c r="A2137" s="259"/>
      <c r="B2137" s="259"/>
      <c r="C2137" s="259"/>
      <c r="D2137" s="259"/>
      <c r="E2137" s="259"/>
      <c r="F2137" s="270"/>
      <c r="G2137" s="259"/>
      <c r="H2137" s="259"/>
      <c r="I2137" s="259"/>
      <c r="J2137" s="259"/>
    </row>
    <row r="2138" spans="1:10">
      <c r="A2138" s="259"/>
      <c r="B2138" s="259"/>
      <c r="C2138" s="259"/>
      <c r="D2138" s="259"/>
      <c r="E2138" s="259"/>
      <c r="F2138" s="270"/>
      <c r="G2138" s="259"/>
      <c r="H2138" s="259"/>
      <c r="I2138" s="259"/>
      <c r="J2138" s="259"/>
    </row>
    <row r="2139" spans="1:10">
      <c r="A2139" s="259"/>
      <c r="B2139" s="259"/>
      <c r="C2139" s="259"/>
      <c r="D2139" s="259"/>
      <c r="E2139" s="259"/>
      <c r="F2139" s="270"/>
      <c r="G2139" s="259"/>
      <c r="H2139" s="259"/>
      <c r="I2139" s="259"/>
      <c r="J2139" s="259"/>
    </row>
    <row r="2140" spans="1:10">
      <c r="A2140" s="259"/>
      <c r="B2140" s="259"/>
      <c r="C2140" s="259"/>
      <c r="D2140" s="259"/>
      <c r="E2140" s="259"/>
      <c r="F2140" s="270"/>
      <c r="G2140" s="259"/>
      <c r="H2140" s="259"/>
      <c r="I2140" s="259"/>
      <c r="J2140" s="259"/>
    </row>
    <row r="2141" spans="1:10">
      <c r="A2141" s="259"/>
      <c r="B2141" s="259"/>
      <c r="C2141" s="259"/>
      <c r="D2141" s="259"/>
      <c r="E2141" s="259"/>
      <c r="F2141" s="270"/>
      <c r="G2141" s="259"/>
      <c r="H2141" s="259"/>
      <c r="I2141" s="259"/>
      <c r="J2141" s="259"/>
    </row>
    <row r="2142" spans="1:10">
      <c r="A2142" s="259"/>
      <c r="B2142" s="259"/>
      <c r="C2142" s="259"/>
      <c r="D2142" s="259"/>
      <c r="E2142" s="259"/>
      <c r="F2142" s="270"/>
      <c r="G2142" s="259"/>
      <c r="H2142" s="259"/>
      <c r="I2142" s="259"/>
      <c r="J2142" s="259"/>
    </row>
    <row r="2143" spans="1:10">
      <c r="A2143" s="259"/>
      <c r="B2143" s="259"/>
      <c r="C2143" s="259"/>
      <c r="D2143" s="259"/>
      <c r="E2143" s="259"/>
      <c r="F2143" s="270"/>
      <c r="G2143" s="259"/>
      <c r="H2143" s="259"/>
      <c r="I2143" s="259"/>
      <c r="J2143" s="259"/>
    </row>
    <row r="2144" spans="1:10">
      <c r="A2144" s="259"/>
      <c r="B2144" s="259"/>
      <c r="C2144" s="259"/>
      <c r="D2144" s="259"/>
      <c r="E2144" s="259"/>
      <c r="F2144" s="270"/>
      <c r="G2144" s="259"/>
      <c r="H2144" s="259"/>
      <c r="I2144" s="259"/>
      <c r="J2144" s="259"/>
    </row>
    <row r="2145" spans="1:10">
      <c r="A2145" s="259"/>
      <c r="B2145" s="259"/>
      <c r="C2145" s="259"/>
      <c r="D2145" s="259"/>
      <c r="E2145" s="259"/>
      <c r="F2145" s="270"/>
      <c r="G2145" s="259"/>
      <c r="H2145" s="259"/>
      <c r="I2145" s="259"/>
      <c r="J2145" s="259"/>
    </row>
    <row r="2146" spans="1:10">
      <c r="A2146" s="259"/>
      <c r="B2146" s="259"/>
      <c r="C2146" s="259"/>
      <c r="D2146" s="259"/>
      <c r="E2146" s="259"/>
      <c r="F2146" s="270"/>
      <c r="G2146" s="259"/>
      <c r="H2146" s="259"/>
      <c r="I2146" s="259"/>
      <c r="J2146" s="259"/>
    </row>
    <row r="2147" spans="1:10">
      <c r="A2147" s="259"/>
      <c r="B2147" s="259"/>
      <c r="C2147" s="259"/>
      <c r="D2147" s="259"/>
      <c r="E2147" s="259"/>
      <c r="F2147" s="270"/>
      <c r="G2147" s="259"/>
      <c r="H2147" s="259"/>
      <c r="I2147" s="259"/>
      <c r="J2147" s="259"/>
    </row>
    <row r="2148" spans="1:10">
      <c r="A2148" s="259"/>
      <c r="B2148" s="259"/>
      <c r="C2148" s="259"/>
      <c r="D2148" s="259"/>
      <c r="E2148" s="259"/>
      <c r="F2148" s="270"/>
      <c r="G2148" s="259"/>
      <c r="H2148" s="259"/>
      <c r="I2148" s="259"/>
      <c r="J2148" s="259"/>
    </row>
    <row r="2149" spans="1:10">
      <c r="A2149" s="259"/>
      <c r="B2149" s="259"/>
      <c r="C2149" s="259"/>
      <c r="D2149" s="259"/>
      <c r="E2149" s="259"/>
      <c r="F2149" s="270"/>
      <c r="G2149" s="259"/>
      <c r="H2149" s="259"/>
      <c r="I2149" s="259"/>
      <c r="J2149" s="259"/>
    </row>
    <row r="2150" spans="1:10">
      <c r="A2150" s="259"/>
      <c r="B2150" s="259"/>
      <c r="C2150" s="259"/>
      <c r="D2150" s="259"/>
      <c r="E2150" s="259"/>
      <c r="F2150" s="270"/>
      <c r="G2150" s="259"/>
      <c r="H2150" s="259"/>
      <c r="I2150" s="259"/>
      <c r="J2150" s="259"/>
    </row>
    <row r="2151" spans="1:10">
      <c r="A2151" s="259"/>
      <c r="B2151" s="259"/>
      <c r="C2151" s="259"/>
      <c r="D2151" s="259"/>
      <c r="E2151" s="259"/>
      <c r="F2151" s="270"/>
      <c r="G2151" s="259"/>
      <c r="H2151" s="259"/>
      <c r="I2151" s="259"/>
      <c r="J2151" s="259"/>
    </row>
    <row r="2152" spans="1:10">
      <c r="A2152" s="259"/>
      <c r="B2152" s="259"/>
      <c r="C2152" s="259"/>
      <c r="D2152" s="259"/>
      <c r="E2152" s="259"/>
      <c r="F2152" s="270"/>
      <c r="G2152" s="259"/>
      <c r="H2152" s="259"/>
      <c r="I2152" s="259"/>
      <c r="J2152" s="259"/>
    </row>
    <row r="2153" spans="1:10">
      <c r="A2153" s="259"/>
      <c r="B2153" s="259"/>
      <c r="C2153" s="259"/>
      <c r="D2153" s="259"/>
      <c r="E2153" s="259"/>
      <c r="F2153" s="270"/>
      <c r="G2153" s="259"/>
      <c r="H2153" s="259"/>
      <c r="I2153" s="259"/>
      <c r="J2153" s="259"/>
    </row>
    <row r="2154" spans="1:10">
      <c r="A2154" s="259"/>
      <c r="B2154" s="259"/>
      <c r="C2154" s="259"/>
      <c r="D2154" s="259"/>
      <c r="E2154" s="259"/>
      <c r="F2154" s="270"/>
      <c r="G2154" s="259"/>
      <c r="H2154" s="259"/>
      <c r="I2154" s="259"/>
      <c r="J2154" s="259"/>
    </row>
    <row r="2155" spans="1:10">
      <c r="A2155" s="259"/>
      <c r="B2155" s="259"/>
      <c r="C2155" s="259"/>
      <c r="D2155" s="259"/>
      <c r="E2155" s="259"/>
      <c r="F2155" s="270"/>
      <c r="G2155" s="259"/>
      <c r="H2155" s="259"/>
      <c r="I2155" s="259"/>
      <c r="J2155" s="259"/>
    </row>
    <row r="2156" spans="1:10">
      <c r="A2156" s="259"/>
      <c r="B2156" s="259"/>
      <c r="C2156" s="259"/>
      <c r="D2156" s="259"/>
      <c r="E2156" s="259"/>
      <c r="F2156" s="270"/>
      <c r="G2156" s="259"/>
      <c r="H2156" s="259"/>
      <c r="I2156" s="259"/>
      <c r="J2156" s="259"/>
    </row>
    <row r="2157" spans="1:10">
      <c r="A2157" s="259"/>
      <c r="B2157" s="259"/>
      <c r="C2157" s="259"/>
      <c r="D2157" s="259"/>
      <c r="E2157" s="259"/>
      <c r="F2157" s="270"/>
      <c r="G2157" s="259"/>
      <c r="H2157" s="259"/>
      <c r="I2157" s="259"/>
      <c r="J2157" s="259"/>
    </row>
    <row r="2158" spans="1:10">
      <c r="A2158" s="259"/>
      <c r="B2158" s="259"/>
      <c r="C2158" s="259"/>
      <c r="D2158" s="259"/>
      <c r="E2158" s="259"/>
      <c r="F2158" s="270"/>
      <c r="G2158" s="259"/>
      <c r="H2158" s="259"/>
      <c r="I2158" s="259"/>
      <c r="J2158" s="259"/>
    </row>
    <row r="2159" spans="1:10">
      <c r="A2159" s="259"/>
      <c r="B2159" s="259"/>
      <c r="C2159" s="259"/>
      <c r="D2159" s="259"/>
      <c r="E2159" s="259"/>
      <c r="F2159" s="270"/>
      <c r="G2159" s="259"/>
      <c r="H2159" s="259"/>
      <c r="I2159" s="259"/>
      <c r="J2159" s="259"/>
    </row>
    <row r="2160" spans="1:10">
      <c r="A2160" s="259"/>
      <c r="B2160" s="259"/>
      <c r="C2160" s="259"/>
      <c r="D2160" s="259"/>
      <c r="E2160" s="259"/>
      <c r="F2160" s="270"/>
      <c r="G2160" s="259"/>
      <c r="H2160" s="259"/>
      <c r="I2160" s="259"/>
      <c r="J2160" s="259"/>
    </row>
    <row r="2161" spans="1:10">
      <c r="A2161" s="259"/>
      <c r="B2161" s="259"/>
      <c r="C2161" s="259"/>
      <c r="D2161" s="259"/>
      <c r="E2161" s="259"/>
      <c r="F2161" s="270"/>
      <c r="G2161" s="259"/>
      <c r="H2161" s="259"/>
      <c r="I2161" s="259"/>
      <c r="J2161" s="259"/>
    </row>
    <row r="2162" spans="1:10">
      <c r="A2162" s="259"/>
      <c r="B2162" s="259"/>
      <c r="C2162" s="259"/>
      <c r="D2162" s="259"/>
      <c r="E2162" s="259"/>
      <c r="F2162" s="270"/>
      <c r="G2162" s="259"/>
      <c r="H2162" s="259"/>
      <c r="I2162" s="259"/>
      <c r="J2162" s="259"/>
    </row>
    <row r="2163" spans="1:10">
      <c r="A2163" s="259"/>
      <c r="B2163" s="259"/>
      <c r="C2163" s="259"/>
      <c r="D2163" s="259"/>
      <c r="E2163" s="259"/>
      <c r="F2163" s="270"/>
      <c r="G2163" s="259"/>
      <c r="H2163" s="259"/>
      <c r="I2163" s="259"/>
      <c r="J2163" s="259"/>
    </row>
    <row r="2164" spans="1:10">
      <c r="A2164" s="259"/>
      <c r="B2164" s="259"/>
      <c r="C2164" s="259"/>
      <c r="D2164" s="259"/>
      <c r="E2164" s="259"/>
      <c r="F2164" s="270"/>
      <c r="G2164" s="259"/>
      <c r="H2164" s="259"/>
      <c r="I2164" s="259"/>
      <c r="J2164" s="259"/>
    </row>
    <row r="2165" spans="1:10">
      <c r="A2165" s="259"/>
      <c r="B2165" s="259"/>
      <c r="C2165" s="259"/>
      <c r="D2165" s="259"/>
      <c r="E2165" s="259"/>
      <c r="F2165" s="270"/>
      <c r="G2165" s="259"/>
      <c r="H2165" s="259"/>
      <c r="I2165" s="259"/>
      <c r="J2165" s="259"/>
    </row>
    <row r="2166" spans="1:10">
      <c r="A2166" s="259"/>
      <c r="B2166" s="259"/>
      <c r="C2166" s="259"/>
      <c r="D2166" s="259"/>
      <c r="E2166" s="259"/>
      <c r="F2166" s="270"/>
      <c r="G2166" s="259"/>
      <c r="H2166" s="259"/>
      <c r="I2166" s="259"/>
      <c r="J2166" s="259"/>
    </row>
    <row r="2167" spans="1:10">
      <c r="A2167" s="259"/>
      <c r="B2167" s="259"/>
      <c r="C2167" s="259"/>
      <c r="D2167" s="259"/>
      <c r="E2167" s="259"/>
      <c r="F2167" s="270"/>
      <c r="G2167" s="259"/>
      <c r="H2167" s="259"/>
      <c r="I2167" s="259"/>
      <c r="J2167" s="259"/>
    </row>
    <row r="2168" spans="1:10">
      <c r="A2168" s="259"/>
      <c r="B2168" s="259"/>
      <c r="C2168" s="259"/>
      <c r="D2168" s="259"/>
      <c r="E2168" s="259"/>
      <c r="F2168" s="270"/>
      <c r="G2168" s="259"/>
      <c r="H2168" s="259"/>
      <c r="I2168" s="259"/>
      <c r="J2168" s="259"/>
    </row>
    <row r="2169" spans="1:10">
      <c r="A2169" s="259"/>
      <c r="B2169" s="259"/>
      <c r="C2169" s="259"/>
      <c r="D2169" s="259"/>
      <c r="E2169" s="259"/>
      <c r="F2169" s="270"/>
      <c r="G2169" s="259"/>
      <c r="H2169" s="259"/>
      <c r="I2169" s="259"/>
      <c r="J2169" s="259"/>
    </row>
    <row r="2170" spans="1:10">
      <c r="A2170" s="259"/>
      <c r="B2170" s="259"/>
      <c r="C2170" s="259"/>
      <c r="D2170" s="259"/>
      <c r="E2170" s="259"/>
      <c r="F2170" s="270"/>
      <c r="G2170" s="259"/>
      <c r="H2170" s="259"/>
      <c r="I2170" s="259"/>
      <c r="J2170" s="259"/>
    </row>
    <row r="2171" spans="1:10">
      <c r="A2171" s="259"/>
      <c r="B2171" s="259"/>
      <c r="C2171" s="259"/>
      <c r="D2171" s="259"/>
      <c r="E2171" s="259"/>
      <c r="F2171" s="270"/>
      <c r="G2171" s="259"/>
      <c r="H2171" s="259"/>
      <c r="I2171" s="259"/>
      <c r="J2171" s="259"/>
    </row>
    <row r="2172" spans="1:10">
      <c r="A2172" s="259"/>
      <c r="B2172" s="259"/>
      <c r="C2172" s="259"/>
      <c r="D2172" s="259"/>
      <c r="E2172" s="259"/>
      <c r="F2172" s="270"/>
      <c r="G2172" s="259"/>
      <c r="H2172" s="259"/>
      <c r="I2172" s="259"/>
      <c r="J2172" s="259"/>
    </row>
    <row r="2173" spans="1:10">
      <c r="A2173" s="259"/>
      <c r="B2173" s="259"/>
      <c r="C2173" s="259"/>
      <c r="D2173" s="259"/>
      <c r="E2173" s="259"/>
      <c r="F2173" s="270"/>
      <c r="G2173" s="259"/>
      <c r="H2173" s="259"/>
      <c r="I2173" s="259"/>
      <c r="J2173" s="259"/>
    </row>
    <row r="2174" spans="1:10">
      <c r="A2174" s="259"/>
      <c r="B2174" s="259"/>
      <c r="C2174" s="259"/>
      <c r="D2174" s="259"/>
      <c r="E2174" s="259"/>
      <c r="F2174" s="270"/>
      <c r="G2174" s="259"/>
      <c r="H2174" s="259"/>
      <c r="I2174" s="259"/>
      <c r="J2174" s="259"/>
    </row>
    <row r="2175" spans="1:10">
      <c r="A2175" s="259"/>
      <c r="B2175" s="259"/>
      <c r="C2175" s="259"/>
      <c r="D2175" s="259"/>
      <c r="E2175" s="259"/>
      <c r="F2175" s="270"/>
      <c r="G2175" s="259"/>
      <c r="H2175" s="259"/>
      <c r="I2175" s="259"/>
      <c r="J2175" s="259"/>
    </row>
    <row r="2176" spans="1:10">
      <c r="A2176" s="259"/>
      <c r="B2176" s="259"/>
      <c r="C2176" s="259"/>
      <c r="D2176" s="259"/>
      <c r="E2176" s="259"/>
      <c r="F2176" s="270"/>
      <c r="G2176" s="259"/>
      <c r="H2176" s="259"/>
      <c r="I2176" s="259"/>
      <c r="J2176" s="259"/>
    </row>
    <row r="2177" spans="1:10">
      <c r="A2177" s="259"/>
      <c r="B2177" s="259"/>
      <c r="C2177" s="259"/>
      <c r="D2177" s="259"/>
      <c r="E2177" s="259"/>
      <c r="F2177" s="270"/>
      <c r="G2177" s="259"/>
      <c r="H2177" s="259"/>
      <c r="I2177" s="259"/>
      <c r="J2177" s="259"/>
    </row>
    <row r="2178" spans="1:10">
      <c r="A2178" s="259"/>
      <c r="B2178" s="259"/>
      <c r="C2178" s="259"/>
      <c r="D2178" s="259"/>
      <c r="E2178" s="259"/>
      <c r="F2178" s="270"/>
      <c r="G2178" s="259"/>
      <c r="H2178" s="259"/>
      <c r="I2178" s="259"/>
      <c r="J2178" s="259"/>
    </row>
    <row r="2179" spans="1:10">
      <c r="A2179" s="259"/>
      <c r="B2179" s="259"/>
      <c r="C2179" s="259"/>
      <c r="D2179" s="259"/>
      <c r="E2179" s="259"/>
      <c r="F2179" s="270"/>
      <c r="G2179" s="259"/>
      <c r="H2179" s="259"/>
      <c r="I2179" s="259"/>
      <c r="J2179" s="259"/>
    </row>
    <row r="2180" spans="1:10">
      <c r="A2180" s="259"/>
      <c r="B2180" s="259"/>
      <c r="C2180" s="259"/>
      <c r="D2180" s="259"/>
      <c r="E2180" s="259"/>
      <c r="F2180" s="270"/>
      <c r="G2180" s="259"/>
      <c r="H2180" s="259"/>
      <c r="I2180" s="259"/>
      <c r="J2180" s="259"/>
    </row>
    <row r="2181" spans="1:10">
      <c r="A2181" s="259"/>
      <c r="B2181" s="259"/>
      <c r="C2181" s="259"/>
      <c r="D2181" s="259"/>
      <c r="E2181" s="259"/>
      <c r="F2181" s="270"/>
      <c r="G2181" s="259"/>
      <c r="H2181" s="259"/>
      <c r="I2181" s="259"/>
      <c r="J2181" s="259"/>
    </row>
    <row r="2182" spans="1:10">
      <c r="A2182" s="259"/>
      <c r="B2182" s="259"/>
      <c r="C2182" s="259"/>
      <c r="D2182" s="259"/>
      <c r="E2182" s="259"/>
      <c r="F2182" s="270"/>
      <c r="G2182" s="259"/>
      <c r="H2182" s="259"/>
      <c r="I2182" s="259"/>
      <c r="J2182" s="259"/>
    </row>
    <row r="2183" spans="1:10">
      <c r="A2183" s="259"/>
      <c r="B2183" s="259"/>
      <c r="C2183" s="259"/>
      <c r="D2183" s="259"/>
      <c r="E2183" s="259"/>
      <c r="F2183" s="270"/>
      <c r="G2183" s="259"/>
      <c r="H2183" s="259"/>
      <c r="I2183" s="259"/>
      <c r="J2183" s="259"/>
    </row>
    <row r="2184" spans="1:10">
      <c r="A2184" s="259"/>
      <c r="B2184" s="259"/>
      <c r="C2184" s="259"/>
      <c r="D2184" s="259"/>
      <c r="E2184" s="259"/>
      <c r="F2184" s="270"/>
      <c r="G2184" s="259"/>
      <c r="H2184" s="259"/>
      <c r="I2184" s="259"/>
      <c r="J2184" s="259"/>
    </row>
    <row r="2185" spans="1:10">
      <c r="A2185" s="259"/>
      <c r="B2185" s="259"/>
      <c r="C2185" s="259"/>
      <c r="D2185" s="259"/>
      <c r="E2185" s="259"/>
      <c r="F2185" s="270"/>
      <c r="G2185" s="259"/>
      <c r="H2185" s="259"/>
      <c r="I2185" s="259"/>
      <c r="J2185" s="259"/>
    </row>
    <row r="2186" spans="1:10">
      <c r="A2186" s="259"/>
      <c r="B2186" s="259"/>
      <c r="C2186" s="259"/>
      <c r="D2186" s="259"/>
      <c r="E2186" s="259"/>
      <c r="F2186" s="270"/>
      <c r="G2186" s="259"/>
      <c r="H2186" s="259"/>
      <c r="I2186" s="259"/>
      <c r="J2186" s="259"/>
    </row>
    <row r="2187" spans="1:10">
      <c r="A2187" s="259"/>
      <c r="B2187" s="259"/>
      <c r="C2187" s="259"/>
      <c r="D2187" s="259"/>
      <c r="E2187" s="259"/>
      <c r="F2187" s="270"/>
      <c r="G2187" s="259"/>
      <c r="H2187" s="259"/>
      <c r="I2187" s="259"/>
      <c r="J2187" s="259"/>
    </row>
    <row r="2188" spans="1:10">
      <c r="A2188" s="259"/>
      <c r="B2188" s="259"/>
      <c r="C2188" s="259"/>
      <c r="D2188" s="259"/>
      <c r="E2188" s="259"/>
      <c r="F2188" s="270"/>
      <c r="G2188" s="259"/>
      <c r="H2188" s="259"/>
      <c r="I2188" s="259"/>
      <c r="J2188" s="259"/>
    </row>
    <row r="2189" spans="1:10">
      <c r="A2189" s="259"/>
      <c r="B2189" s="259"/>
      <c r="C2189" s="259"/>
      <c r="D2189" s="259"/>
      <c r="E2189" s="259"/>
      <c r="F2189" s="270"/>
      <c r="G2189" s="259"/>
      <c r="H2189" s="259"/>
      <c r="I2189" s="259"/>
      <c r="J2189" s="259"/>
    </row>
    <row r="2190" spans="1:10">
      <c r="A2190" s="259"/>
      <c r="B2190" s="259"/>
      <c r="C2190" s="259"/>
      <c r="D2190" s="259"/>
      <c r="E2190" s="259"/>
      <c r="F2190" s="270"/>
      <c r="G2190" s="259"/>
      <c r="H2190" s="259"/>
      <c r="I2190" s="259"/>
      <c r="J2190" s="259"/>
    </row>
    <row r="2191" spans="1:10">
      <c r="A2191" s="259"/>
      <c r="B2191" s="259"/>
      <c r="C2191" s="259"/>
      <c r="D2191" s="259"/>
      <c r="E2191" s="259"/>
      <c r="F2191" s="270"/>
      <c r="G2191" s="259"/>
      <c r="H2191" s="259"/>
      <c r="I2191" s="259"/>
      <c r="J2191" s="259"/>
    </row>
    <row r="2192" spans="1:10">
      <c r="A2192" s="259"/>
      <c r="B2192" s="259"/>
      <c r="C2192" s="259"/>
      <c r="D2192" s="259"/>
      <c r="E2192" s="259"/>
      <c r="F2192" s="270"/>
      <c r="G2192" s="259"/>
      <c r="H2192" s="259"/>
      <c r="I2192" s="259"/>
      <c r="J2192" s="259"/>
    </row>
    <row r="2193" spans="1:10">
      <c r="A2193" s="259"/>
      <c r="B2193" s="259"/>
      <c r="C2193" s="259"/>
      <c r="D2193" s="259"/>
      <c r="E2193" s="259"/>
      <c r="F2193" s="270"/>
      <c r="G2193" s="259"/>
      <c r="H2193" s="259"/>
      <c r="I2193" s="259"/>
      <c r="J2193" s="259"/>
    </row>
    <row r="2194" spans="1:10">
      <c r="A2194" s="259"/>
      <c r="B2194" s="259"/>
      <c r="C2194" s="259"/>
      <c r="D2194" s="259"/>
      <c r="E2194" s="259"/>
      <c r="F2194" s="270"/>
      <c r="G2194" s="259"/>
      <c r="H2194" s="259"/>
      <c r="I2194" s="259"/>
      <c r="J2194" s="259"/>
    </row>
    <row r="2195" spans="1:10">
      <c r="A2195" s="259"/>
      <c r="B2195" s="259"/>
      <c r="C2195" s="259"/>
      <c r="D2195" s="259"/>
      <c r="E2195" s="259"/>
      <c r="F2195" s="270"/>
      <c r="G2195" s="259"/>
      <c r="H2195" s="259"/>
      <c r="I2195" s="259"/>
      <c r="J2195" s="259"/>
    </row>
    <row r="2196" spans="1:10">
      <c r="A2196" s="259"/>
      <c r="B2196" s="259"/>
      <c r="C2196" s="259"/>
      <c r="D2196" s="259"/>
      <c r="E2196" s="259"/>
      <c r="F2196" s="270"/>
      <c r="G2196" s="259"/>
      <c r="H2196" s="259"/>
      <c r="I2196" s="259"/>
      <c r="J2196" s="259"/>
    </row>
    <row r="2197" spans="1:10">
      <c r="A2197" s="259"/>
      <c r="B2197" s="259"/>
      <c r="C2197" s="259"/>
      <c r="D2197" s="259"/>
      <c r="E2197" s="259"/>
      <c r="F2197" s="270"/>
      <c r="G2197" s="259"/>
      <c r="H2197" s="259"/>
      <c r="I2197" s="259"/>
      <c r="J2197" s="259"/>
    </row>
    <row r="2198" spans="1:10">
      <c r="A2198" s="259"/>
      <c r="B2198" s="259"/>
      <c r="C2198" s="259"/>
      <c r="D2198" s="259"/>
      <c r="E2198" s="259"/>
      <c r="F2198" s="270"/>
      <c r="G2198" s="259"/>
      <c r="H2198" s="259"/>
      <c r="I2198" s="259"/>
      <c r="J2198" s="259"/>
    </row>
    <row r="2199" spans="1:10">
      <c r="A2199" s="259"/>
      <c r="B2199" s="259"/>
      <c r="C2199" s="259"/>
      <c r="D2199" s="259"/>
      <c r="E2199" s="259"/>
      <c r="F2199" s="270"/>
      <c r="G2199" s="259"/>
      <c r="H2199" s="259"/>
      <c r="I2199" s="259"/>
      <c r="J2199" s="259"/>
    </row>
    <row r="2200" spans="1:10">
      <c r="A2200" s="259"/>
      <c r="B2200" s="259"/>
      <c r="C2200" s="259"/>
      <c r="D2200" s="259"/>
      <c r="E2200" s="259"/>
      <c r="F2200" s="270"/>
      <c r="G2200" s="259"/>
      <c r="H2200" s="259"/>
      <c r="I2200" s="259"/>
      <c r="J2200" s="259"/>
    </row>
    <row r="2201" spans="1:10">
      <c r="A2201" s="259"/>
      <c r="B2201" s="259"/>
      <c r="C2201" s="259"/>
      <c r="D2201" s="259"/>
      <c r="E2201" s="259"/>
      <c r="F2201" s="270"/>
      <c r="G2201" s="259"/>
      <c r="H2201" s="259"/>
      <c r="I2201" s="259"/>
      <c r="J2201" s="259"/>
    </row>
    <row r="2202" spans="1:10">
      <c r="A2202" s="259"/>
      <c r="B2202" s="259"/>
      <c r="C2202" s="259"/>
      <c r="D2202" s="259"/>
      <c r="E2202" s="259"/>
      <c r="F2202" s="270"/>
      <c r="G2202" s="259"/>
      <c r="H2202" s="259"/>
      <c r="I2202" s="259"/>
      <c r="J2202" s="259"/>
    </row>
    <row r="2203" spans="1:10">
      <c r="A2203" s="259"/>
      <c r="B2203" s="259"/>
      <c r="C2203" s="259"/>
      <c r="D2203" s="259"/>
      <c r="E2203" s="259"/>
      <c r="F2203" s="270"/>
      <c r="G2203" s="259"/>
      <c r="H2203" s="259"/>
      <c r="I2203" s="259"/>
      <c r="J2203" s="259"/>
    </row>
    <row r="2204" spans="1:10">
      <c r="A2204" s="259"/>
      <c r="B2204" s="259"/>
      <c r="C2204" s="259"/>
      <c r="D2204" s="259"/>
      <c r="E2204" s="259"/>
      <c r="F2204" s="270"/>
      <c r="G2204" s="259"/>
      <c r="H2204" s="259"/>
      <c r="I2204" s="259"/>
      <c r="J2204" s="259"/>
    </row>
    <row r="2205" spans="1:10">
      <c r="A2205" s="259"/>
      <c r="B2205" s="259"/>
      <c r="C2205" s="259"/>
      <c r="D2205" s="259"/>
      <c r="E2205" s="259"/>
      <c r="F2205" s="270"/>
      <c r="G2205" s="259"/>
      <c r="H2205" s="259"/>
      <c r="I2205" s="259"/>
      <c r="J2205" s="259"/>
    </row>
    <row r="2206" spans="1:10">
      <c r="A2206" s="259"/>
      <c r="B2206" s="259"/>
      <c r="C2206" s="259"/>
      <c r="D2206" s="259"/>
      <c r="E2206" s="259"/>
      <c r="F2206" s="270"/>
      <c r="G2206" s="259"/>
      <c r="H2206" s="259"/>
      <c r="I2206" s="259"/>
      <c r="J2206" s="259"/>
    </row>
    <row r="2207" spans="1:10">
      <c r="A2207" s="259"/>
      <c r="B2207" s="259"/>
      <c r="C2207" s="259"/>
      <c r="D2207" s="259"/>
      <c r="E2207" s="259"/>
      <c r="F2207" s="270"/>
      <c r="G2207" s="259"/>
      <c r="H2207" s="259"/>
      <c r="I2207" s="259"/>
      <c r="J2207" s="259"/>
    </row>
    <row r="2208" spans="1:10">
      <c r="A2208" s="259"/>
      <c r="B2208" s="259"/>
      <c r="C2208" s="259"/>
      <c r="D2208" s="259"/>
      <c r="E2208" s="259"/>
      <c r="F2208" s="270"/>
      <c r="G2208" s="259"/>
      <c r="H2208" s="259"/>
      <c r="I2208" s="259"/>
      <c r="J2208" s="259"/>
    </row>
    <row r="2209" spans="1:10">
      <c r="A2209" s="259"/>
      <c r="B2209" s="259"/>
      <c r="C2209" s="259"/>
      <c r="D2209" s="259"/>
      <c r="E2209" s="259"/>
      <c r="F2209" s="270"/>
      <c r="G2209" s="259"/>
      <c r="H2209" s="259"/>
      <c r="I2209" s="259"/>
      <c r="J2209" s="259"/>
    </row>
    <row r="2210" spans="1:10">
      <c r="A2210" s="259"/>
      <c r="B2210" s="259"/>
      <c r="C2210" s="259"/>
      <c r="D2210" s="259"/>
      <c r="E2210" s="259"/>
      <c r="F2210" s="270"/>
      <c r="G2210" s="259"/>
      <c r="H2210" s="259"/>
      <c r="I2210" s="259"/>
      <c r="J2210" s="259"/>
    </row>
    <row r="2211" spans="1:10">
      <c r="A2211" s="259"/>
      <c r="B2211" s="259"/>
      <c r="C2211" s="259"/>
      <c r="D2211" s="259"/>
      <c r="E2211" s="259"/>
      <c r="F2211" s="270"/>
      <c r="G2211" s="259"/>
      <c r="H2211" s="259"/>
      <c r="I2211" s="259"/>
      <c r="J2211" s="259"/>
    </row>
    <row r="2212" spans="1:10">
      <c r="A2212" s="259"/>
      <c r="B2212" s="259"/>
      <c r="C2212" s="259"/>
      <c r="D2212" s="259"/>
      <c r="E2212" s="259"/>
      <c r="F2212" s="270"/>
      <c r="G2212" s="259"/>
      <c r="H2212" s="259"/>
      <c r="I2212" s="259"/>
      <c r="J2212" s="259"/>
    </row>
    <row r="2213" spans="1:10">
      <c r="A2213" s="259"/>
      <c r="B2213" s="259"/>
      <c r="C2213" s="259"/>
      <c r="D2213" s="259"/>
      <c r="E2213" s="259"/>
      <c r="F2213" s="270"/>
      <c r="G2213" s="259"/>
      <c r="H2213" s="259"/>
      <c r="I2213" s="259"/>
      <c r="J2213" s="259"/>
    </row>
    <row r="2214" spans="1:10">
      <c r="A2214" s="259"/>
      <c r="B2214" s="259"/>
      <c r="C2214" s="259"/>
      <c r="D2214" s="259"/>
      <c r="E2214" s="259"/>
      <c r="F2214" s="270"/>
      <c r="G2214" s="259"/>
      <c r="H2214" s="259"/>
      <c r="I2214" s="259"/>
      <c r="J2214" s="259"/>
    </row>
    <row r="2215" spans="1:10">
      <c r="A2215" s="259"/>
      <c r="B2215" s="259"/>
      <c r="C2215" s="259"/>
      <c r="D2215" s="259"/>
      <c r="E2215" s="259"/>
      <c r="F2215" s="270"/>
      <c r="G2215" s="259"/>
      <c r="H2215" s="259"/>
      <c r="I2215" s="259"/>
      <c r="J2215" s="259"/>
    </row>
    <row r="2216" spans="1:10">
      <c r="A2216" s="259"/>
      <c r="B2216" s="259"/>
      <c r="C2216" s="259"/>
      <c r="D2216" s="259"/>
      <c r="E2216" s="259"/>
      <c r="F2216" s="270"/>
      <c r="G2216" s="259"/>
      <c r="H2216" s="259"/>
      <c r="I2216" s="259"/>
      <c r="J2216" s="259"/>
    </row>
    <row r="2217" spans="1:10">
      <c r="A2217" s="259"/>
      <c r="B2217" s="259"/>
      <c r="C2217" s="259"/>
      <c r="D2217" s="259"/>
      <c r="E2217" s="259"/>
      <c r="F2217" s="270"/>
      <c r="G2217" s="259"/>
      <c r="H2217" s="259"/>
      <c r="I2217" s="259"/>
      <c r="J2217" s="259"/>
    </row>
    <row r="2218" spans="1:10">
      <c r="A2218" s="259"/>
      <c r="B2218" s="259"/>
      <c r="C2218" s="259"/>
      <c r="D2218" s="259"/>
      <c r="E2218" s="259"/>
      <c r="F2218" s="270"/>
      <c r="G2218" s="259"/>
      <c r="H2218" s="259"/>
      <c r="I2218" s="259"/>
      <c r="J2218" s="259"/>
    </row>
    <row r="2219" spans="1:10">
      <c r="A2219" s="259"/>
      <c r="B2219" s="259"/>
      <c r="C2219" s="259"/>
      <c r="D2219" s="259"/>
      <c r="E2219" s="259"/>
      <c r="F2219" s="270"/>
      <c r="G2219" s="259"/>
      <c r="H2219" s="259"/>
      <c r="I2219" s="259"/>
      <c r="J2219" s="259"/>
    </row>
    <row r="2220" spans="1:10">
      <c r="A2220" s="259"/>
      <c r="B2220" s="259"/>
      <c r="C2220" s="259"/>
      <c r="D2220" s="259"/>
      <c r="E2220" s="259"/>
      <c r="F2220" s="270"/>
      <c r="G2220" s="259"/>
      <c r="H2220" s="259"/>
      <c r="I2220" s="259"/>
      <c r="J2220" s="259"/>
    </row>
    <row r="2221" spans="1:10">
      <c r="A2221" s="259"/>
      <c r="B2221" s="259"/>
      <c r="C2221" s="259"/>
      <c r="D2221" s="259"/>
      <c r="E2221" s="259"/>
      <c r="F2221" s="270"/>
      <c r="G2221" s="259"/>
      <c r="H2221" s="259"/>
      <c r="I2221" s="259"/>
      <c r="J2221" s="259"/>
    </row>
    <row r="2222" spans="1:10">
      <c r="A2222" s="259"/>
      <c r="B2222" s="259"/>
      <c r="C2222" s="259"/>
      <c r="D2222" s="259"/>
      <c r="E2222" s="259"/>
      <c r="F2222" s="270"/>
      <c r="G2222" s="259"/>
      <c r="H2222" s="259"/>
      <c r="I2222" s="259"/>
      <c r="J2222" s="259"/>
    </row>
    <row r="2223" spans="1:10">
      <c r="A2223" s="259"/>
      <c r="B2223" s="259"/>
      <c r="C2223" s="259"/>
      <c r="D2223" s="259"/>
      <c r="E2223" s="259"/>
      <c r="F2223" s="270"/>
      <c r="G2223" s="259"/>
      <c r="H2223" s="259"/>
      <c r="I2223" s="259"/>
      <c r="J2223" s="259"/>
    </row>
    <row r="2224" spans="1:10">
      <c r="A2224" s="259"/>
      <c r="B2224" s="259"/>
      <c r="C2224" s="259"/>
      <c r="D2224" s="259"/>
      <c r="E2224" s="259"/>
      <c r="F2224" s="270"/>
      <c r="G2224" s="259"/>
      <c r="H2224" s="259"/>
      <c r="I2224" s="259"/>
      <c r="J2224" s="259"/>
    </row>
    <row r="2225" spans="1:10">
      <c r="A2225" s="259"/>
      <c r="B2225" s="259"/>
      <c r="C2225" s="259"/>
      <c r="D2225" s="259"/>
      <c r="E2225" s="259"/>
      <c r="F2225" s="270"/>
      <c r="G2225" s="259"/>
      <c r="H2225" s="259"/>
      <c r="I2225" s="259"/>
      <c r="J2225" s="259"/>
    </row>
    <row r="2226" spans="1:10">
      <c r="A2226" s="259"/>
      <c r="B2226" s="259"/>
      <c r="C2226" s="259"/>
      <c r="D2226" s="259"/>
      <c r="E2226" s="259"/>
      <c r="F2226" s="270"/>
      <c r="G2226" s="259"/>
      <c r="H2226" s="259"/>
      <c r="I2226" s="259"/>
      <c r="J2226" s="259"/>
    </row>
    <row r="2227" spans="1:10">
      <c r="A2227" s="259"/>
      <c r="B2227" s="259"/>
      <c r="C2227" s="259"/>
      <c r="D2227" s="259"/>
      <c r="E2227" s="259"/>
      <c r="F2227" s="270"/>
      <c r="G2227" s="259"/>
      <c r="H2227" s="259"/>
      <c r="I2227" s="259"/>
      <c r="J2227" s="259"/>
    </row>
    <row r="2228" spans="1:10">
      <c r="A2228" s="259"/>
      <c r="B2228" s="259"/>
      <c r="C2228" s="259"/>
      <c r="D2228" s="259"/>
      <c r="E2228" s="259"/>
      <c r="F2228" s="270"/>
      <c r="G2228" s="259"/>
      <c r="H2228" s="259"/>
      <c r="I2228" s="259"/>
      <c r="J2228" s="259"/>
    </row>
    <row r="2229" spans="1:10">
      <c r="A2229" s="259"/>
      <c r="B2229" s="259"/>
      <c r="C2229" s="259"/>
      <c r="D2229" s="259"/>
      <c r="E2229" s="259"/>
      <c r="F2229" s="270"/>
      <c r="G2229" s="259"/>
      <c r="H2229" s="259"/>
      <c r="I2229" s="259"/>
      <c r="J2229" s="259"/>
    </row>
    <row r="2230" spans="1:10">
      <c r="A2230" s="259"/>
      <c r="B2230" s="259"/>
      <c r="C2230" s="259"/>
      <c r="D2230" s="259"/>
      <c r="E2230" s="259"/>
      <c r="F2230" s="270"/>
      <c r="G2230" s="259"/>
      <c r="H2230" s="259"/>
      <c r="I2230" s="259"/>
      <c r="J2230" s="259"/>
    </row>
    <row r="2231" spans="1:10">
      <c r="A2231" s="259"/>
      <c r="B2231" s="259"/>
      <c r="C2231" s="259"/>
      <c r="D2231" s="259"/>
      <c r="E2231" s="259"/>
      <c r="F2231" s="270"/>
      <c r="G2231" s="259"/>
      <c r="H2231" s="259"/>
      <c r="I2231" s="259"/>
      <c r="J2231" s="259"/>
    </row>
    <row r="2232" spans="1:10">
      <c r="A2232" s="259"/>
      <c r="B2232" s="259"/>
      <c r="C2232" s="259"/>
      <c r="D2232" s="259"/>
      <c r="E2232" s="259"/>
      <c r="F2232" s="270"/>
      <c r="G2232" s="259"/>
      <c r="H2232" s="259"/>
      <c r="I2232" s="259"/>
      <c r="J2232" s="259"/>
    </row>
    <row r="2233" spans="1:10">
      <c r="A2233" s="259"/>
      <c r="B2233" s="259"/>
      <c r="C2233" s="259"/>
      <c r="D2233" s="259"/>
      <c r="E2233" s="259"/>
      <c r="F2233" s="270"/>
      <c r="G2233" s="259"/>
      <c r="H2233" s="259"/>
      <c r="I2233" s="259"/>
      <c r="J2233" s="259"/>
    </row>
    <row r="2234" spans="1:10">
      <c r="A2234" s="259"/>
      <c r="B2234" s="259"/>
      <c r="C2234" s="259"/>
      <c r="D2234" s="259"/>
      <c r="E2234" s="259"/>
      <c r="F2234" s="270"/>
      <c r="G2234" s="259"/>
      <c r="H2234" s="259"/>
      <c r="I2234" s="259"/>
      <c r="J2234" s="259"/>
    </row>
    <row r="2235" spans="1:10">
      <c r="A2235" s="259"/>
      <c r="B2235" s="259"/>
      <c r="C2235" s="259"/>
      <c r="D2235" s="259"/>
      <c r="E2235" s="259"/>
      <c r="F2235" s="270"/>
      <c r="G2235" s="259"/>
      <c r="H2235" s="259"/>
      <c r="I2235" s="259"/>
      <c r="J2235" s="259"/>
    </row>
    <row r="2236" spans="1:10">
      <c r="A2236" s="259"/>
      <c r="B2236" s="259"/>
      <c r="C2236" s="259"/>
      <c r="D2236" s="259"/>
      <c r="E2236" s="259"/>
      <c r="F2236" s="270"/>
      <c r="G2236" s="259"/>
      <c r="H2236" s="259"/>
      <c r="I2236" s="259"/>
      <c r="J2236" s="259"/>
    </row>
    <row r="2237" spans="1:10">
      <c r="A2237" s="259"/>
      <c r="B2237" s="259"/>
      <c r="C2237" s="259"/>
      <c r="D2237" s="259"/>
      <c r="E2237" s="259"/>
      <c r="F2237" s="270"/>
      <c r="G2237" s="259"/>
      <c r="H2237" s="259"/>
      <c r="I2237" s="259"/>
      <c r="J2237" s="259"/>
    </row>
    <row r="2238" spans="1:10">
      <c r="A2238" s="259"/>
      <c r="B2238" s="259"/>
      <c r="C2238" s="259"/>
      <c r="D2238" s="259"/>
      <c r="E2238" s="259"/>
      <c r="F2238" s="270"/>
      <c r="G2238" s="259"/>
      <c r="H2238" s="259"/>
      <c r="I2238" s="259"/>
      <c r="J2238" s="259"/>
    </row>
    <row r="2239" spans="1:10">
      <c r="A2239" s="259"/>
      <c r="B2239" s="259"/>
      <c r="C2239" s="259"/>
      <c r="D2239" s="259"/>
      <c r="E2239" s="259"/>
      <c r="F2239" s="270"/>
      <c r="G2239" s="259"/>
      <c r="H2239" s="259"/>
      <c r="I2239" s="259"/>
      <c r="J2239" s="259"/>
    </row>
    <row r="2240" spans="1:10">
      <c r="A2240" s="259"/>
      <c r="B2240" s="259"/>
      <c r="C2240" s="259"/>
      <c r="D2240" s="259"/>
      <c r="E2240" s="259"/>
      <c r="F2240" s="270"/>
      <c r="G2240" s="259"/>
      <c r="H2240" s="259"/>
      <c r="I2240" s="259"/>
      <c r="J2240" s="259"/>
    </row>
    <row r="2241" spans="1:10">
      <c r="A2241" s="259"/>
      <c r="B2241" s="259"/>
      <c r="C2241" s="259"/>
      <c r="D2241" s="259"/>
      <c r="E2241" s="259"/>
      <c r="F2241" s="270"/>
      <c r="G2241" s="259"/>
      <c r="H2241" s="259"/>
      <c r="I2241" s="259"/>
      <c r="J2241" s="259"/>
    </row>
    <row r="2242" spans="1:10">
      <c r="A2242" s="259"/>
      <c r="B2242" s="259"/>
      <c r="C2242" s="259"/>
      <c r="D2242" s="259"/>
      <c r="E2242" s="259"/>
      <c r="F2242" s="270"/>
      <c r="G2242" s="259"/>
      <c r="H2242" s="259"/>
      <c r="I2242" s="259"/>
      <c r="J2242" s="259"/>
    </row>
    <row r="2243" spans="1:10">
      <c r="A2243" s="259"/>
      <c r="B2243" s="259"/>
      <c r="C2243" s="259"/>
      <c r="D2243" s="259"/>
      <c r="E2243" s="259"/>
      <c r="F2243" s="270"/>
      <c r="G2243" s="259"/>
      <c r="H2243" s="259"/>
      <c r="I2243" s="259"/>
      <c r="J2243" s="259"/>
    </row>
    <row r="2244" spans="1:10">
      <c r="A2244" s="259"/>
      <c r="B2244" s="259"/>
      <c r="C2244" s="259"/>
      <c r="D2244" s="259"/>
      <c r="E2244" s="259"/>
      <c r="F2244" s="270"/>
      <c r="G2244" s="259"/>
      <c r="H2244" s="259"/>
      <c r="I2244" s="259"/>
      <c r="J2244" s="259"/>
    </row>
    <row r="2245" spans="1:10">
      <c r="A2245" s="259"/>
      <c r="B2245" s="259"/>
      <c r="C2245" s="259"/>
      <c r="D2245" s="259"/>
      <c r="E2245" s="259"/>
      <c r="F2245" s="270"/>
      <c r="G2245" s="259"/>
      <c r="H2245" s="259"/>
      <c r="I2245" s="259"/>
      <c r="J2245" s="259"/>
    </row>
    <row r="2246" spans="1:10">
      <c r="A2246" s="259"/>
      <c r="B2246" s="259"/>
      <c r="C2246" s="259"/>
      <c r="D2246" s="259"/>
      <c r="E2246" s="259"/>
      <c r="F2246" s="270"/>
      <c r="G2246" s="259"/>
      <c r="H2246" s="259"/>
      <c r="I2246" s="259"/>
      <c r="J2246" s="259"/>
    </row>
    <row r="2247" spans="1:10">
      <c r="A2247" s="259"/>
      <c r="B2247" s="259"/>
      <c r="C2247" s="259"/>
      <c r="D2247" s="259"/>
      <c r="E2247" s="259"/>
      <c r="F2247" s="270"/>
      <c r="G2247" s="259"/>
      <c r="H2247" s="259"/>
      <c r="I2247" s="259"/>
      <c r="J2247" s="259"/>
    </row>
    <row r="2248" spans="1:10">
      <c r="A2248" s="259"/>
      <c r="B2248" s="259"/>
      <c r="C2248" s="259"/>
      <c r="D2248" s="259"/>
      <c r="E2248" s="259"/>
      <c r="F2248" s="270"/>
      <c r="G2248" s="259"/>
      <c r="H2248" s="259"/>
      <c r="I2248" s="259"/>
      <c r="J2248" s="259"/>
    </row>
    <row r="2249" spans="1:10">
      <c r="A2249" s="259"/>
      <c r="B2249" s="259"/>
      <c r="C2249" s="259"/>
      <c r="D2249" s="259"/>
      <c r="E2249" s="259"/>
      <c r="F2249" s="270"/>
      <c r="G2249" s="259"/>
      <c r="H2249" s="259"/>
      <c r="I2249" s="259"/>
      <c r="J2249" s="259"/>
    </row>
    <row r="2250" spans="1:10">
      <c r="A2250" s="259"/>
      <c r="B2250" s="259"/>
      <c r="C2250" s="259"/>
      <c r="D2250" s="259"/>
      <c r="E2250" s="259"/>
      <c r="F2250" s="270"/>
      <c r="G2250" s="259"/>
      <c r="H2250" s="259"/>
      <c r="I2250" s="259"/>
      <c r="J2250" s="259"/>
    </row>
    <row r="2251" spans="1:10">
      <c r="A2251" s="259"/>
      <c r="B2251" s="259"/>
      <c r="C2251" s="259"/>
      <c r="D2251" s="259"/>
      <c r="E2251" s="259"/>
      <c r="F2251" s="270"/>
      <c r="G2251" s="259"/>
      <c r="H2251" s="259"/>
      <c r="I2251" s="259"/>
      <c r="J2251" s="259"/>
    </row>
    <row r="2252" spans="1:10">
      <c r="A2252" s="259"/>
      <c r="B2252" s="259"/>
      <c r="C2252" s="259"/>
      <c r="D2252" s="259"/>
      <c r="E2252" s="259"/>
      <c r="F2252" s="270"/>
      <c r="G2252" s="259"/>
      <c r="H2252" s="259"/>
      <c r="I2252" s="259"/>
      <c r="J2252" s="259"/>
    </row>
    <row r="2253" spans="1:10">
      <c r="A2253" s="259"/>
      <c r="B2253" s="259"/>
      <c r="C2253" s="259"/>
      <c r="D2253" s="259"/>
      <c r="E2253" s="259"/>
      <c r="F2253" s="270"/>
      <c r="G2253" s="259"/>
      <c r="H2253" s="259"/>
      <c r="I2253" s="259"/>
      <c r="J2253" s="259"/>
    </row>
    <row r="2254" spans="1:10">
      <c r="A2254" s="259"/>
      <c r="B2254" s="259"/>
      <c r="C2254" s="259"/>
      <c r="D2254" s="259"/>
      <c r="E2254" s="259"/>
      <c r="F2254" s="270"/>
      <c r="G2254" s="259"/>
      <c r="H2254" s="259"/>
      <c r="I2254" s="259"/>
      <c r="J2254" s="259"/>
    </row>
    <row r="2255" spans="1:10">
      <c r="A2255" s="259"/>
      <c r="B2255" s="259"/>
      <c r="C2255" s="259"/>
      <c r="D2255" s="259"/>
      <c r="E2255" s="259"/>
      <c r="F2255" s="270"/>
      <c r="G2255" s="259"/>
      <c r="H2255" s="259"/>
      <c r="I2255" s="259"/>
      <c r="J2255" s="259"/>
    </row>
    <row r="2256" spans="1:10">
      <c r="A2256" s="259"/>
      <c r="B2256" s="259"/>
      <c r="C2256" s="259"/>
      <c r="D2256" s="259"/>
      <c r="E2256" s="259"/>
      <c r="F2256" s="270"/>
      <c r="G2256" s="259"/>
      <c r="H2256" s="259"/>
      <c r="I2256" s="259"/>
      <c r="J2256" s="259"/>
    </row>
    <row r="2257" spans="1:10">
      <c r="A2257" s="259"/>
      <c r="B2257" s="259"/>
      <c r="C2257" s="259"/>
      <c r="D2257" s="259"/>
      <c r="E2257" s="259"/>
      <c r="F2257" s="270"/>
      <c r="G2257" s="259"/>
      <c r="H2257" s="259"/>
      <c r="I2257" s="259"/>
      <c r="J2257" s="259"/>
    </row>
    <row r="2258" spans="1:10">
      <c r="A2258" s="259"/>
      <c r="B2258" s="259"/>
      <c r="C2258" s="259"/>
      <c r="D2258" s="259"/>
      <c r="E2258" s="259"/>
      <c r="F2258" s="270"/>
      <c r="G2258" s="259"/>
      <c r="H2258" s="259"/>
      <c r="I2258" s="259"/>
      <c r="J2258" s="259"/>
    </row>
    <row r="2259" spans="1:10">
      <c r="A2259" s="259"/>
      <c r="B2259" s="259"/>
      <c r="C2259" s="259"/>
      <c r="D2259" s="259"/>
      <c r="E2259" s="259"/>
      <c r="F2259" s="270"/>
      <c r="G2259" s="259"/>
      <c r="H2259" s="259"/>
      <c r="I2259" s="259"/>
      <c r="J2259" s="259"/>
    </row>
    <row r="2260" spans="1:10">
      <c r="A2260" s="259"/>
      <c r="B2260" s="259"/>
      <c r="C2260" s="259"/>
      <c r="D2260" s="259"/>
      <c r="E2260" s="259"/>
      <c r="F2260" s="270"/>
      <c r="G2260" s="259"/>
      <c r="H2260" s="259"/>
      <c r="I2260" s="259"/>
      <c r="J2260" s="259"/>
    </row>
    <row r="2261" spans="1:10">
      <c r="A2261" s="259"/>
      <c r="B2261" s="259"/>
      <c r="C2261" s="259"/>
      <c r="D2261" s="259"/>
      <c r="E2261" s="259"/>
      <c r="F2261" s="270"/>
      <c r="G2261" s="259"/>
      <c r="H2261" s="259"/>
      <c r="I2261" s="259"/>
      <c r="J2261" s="259"/>
    </row>
    <row r="2262" spans="1:10">
      <c r="A2262" s="259"/>
      <c r="B2262" s="259"/>
      <c r="C2262" s="259"/>
      <c r="D2262" s="259"/>
      <c r="E2262" s="259"/>
      <c r="F2262" s="270"/>
      <c r="G2262" s="259"/>
      <c r="H2262" s="259"/>
      <c r="I2262" s="259"/>
      <c r="J2262" s="259"/>
    </row>
    <row r="2263" spans="1:10">
      <c r="A2263" s="259"/>
      <c r="B2263" s="259"/>
      <c r="C2263" s="259"/>
      <c r="D2263" s="259"/>
      <c r="E2263" s="259"/>
      <c r="F2263" s="270"/>
      <c r="G2263" s="259"/>
      <c r="H2263" s="259"/>
      <c r="I2263" s="259"/>
      <c r="J2263" s="259"/>
    </row>
    <row r="2264" spans="1:10">
      <c r="A2264" s="259"/>
      <c r="B2264" s="259"/>
      <c r="C2264" s="259"/>
      <c r="D2264" s="259"/>
      <c r="E2264" s="259"/>
      <c r="F2264" s="270"/>
      <c r="G2264" s="259"/>
      <c r="H2264" s="259"/>
      <c r="I2264" s="259"/>
      <c r="J2264" s="259"/>
    </row>
    <row r="2265" spans="1:10">
      <c r="A2265" s="259"/>
      <c r="B2265" s="259"/>
      <c r="C2265" s="259"/>
      <c r="D2265" s="259"/>
      <c r="E2265" s="259"/>
      <c r="F2265" s="270"/>
      <c r="G2265" s="259"/>
      <c r="H2265" s="259"/>
      <c r="I2265" s="259"/>
      <c r="J2265" s="259"/>
    </row>
    <row r="2266" spans="1:10">
      <c r="A2266" s="259"/>
      <c r="B2266" s="259"/>
      <c r="C2266" s="259"/>
      <c r="D2266" s="259"/>
      <c r="E2266" s="259"/>
      <c r="F2266" s="270"/>
      <c r="G2266" s="259"/>
      <c r="H2266" s="259"/>
      <c r="I2266" s="259"/>
      <c r="J2266" s="259"/>
    </row>
    <row r="2267" spans="1:10">
      <c r="A2267" s="259"/>
      <c r="B2267" s="259"/>
      <c r="C2267" s="259"/>
      <c r="D2267" s="259"/>
      <c r="E2267" s="259"/>
      <c r="F2267" s="270"/>
      <c r="G2267" s="259"/>
      <c r="H2267" s="259"/>
      <c r="I2267" s="259"/>
      <c r="J2267" s="259"/>
    </row>
    <row r="2268" spans="1:10">
      <c r="A2268" s="259"/>
      <c r="B2268" s="259"/>
      <c r="C2268" s="259"/>
      <c r="D2268" s="259"/>
      <c r="E2268" s="259"/>
      <c r="F2268" s="270"/>
      <c r="G2268" s="259"/>
      <c r="H2268" s="259"/>
      <c r="I2268" s="259"/>
      <c r="J2268" s="259"/>
    </row>
    <row r="2269" spans="1:10">
      <c r="A2269" s="259"/>
      <c r="B2269" s="259"/>
      <c r="C2269" s="259"/>
      <c r="D2269" s="259"/>
      <c r="E2269" s="259"/>
      <c r="F2269" s="270"/>
      <c r="G2269" s="259"/>
      <c r="H2269" s="259"/>
      <c r="I2269" s="259"/>
      <c r="J2269" s="259"/>
    </row>
    <row r="2270" spans="1:10">
      <c r="A2270" s="259"/>
      <c r="B2270" s="259"/>
      <c r="C2270" s="259"/>
      <c r="D2270" s="259"/>
      <c r="E2270" s="259"/>
      <c r="F2270" s="270"/>
      <c r="G2270" s="259"/>
      <c r="H2270" s="259"/>
      <c r="I2270" s="259"/>
      <c r="J2270" s="259"/>
    </row>
    <row r="2271" spans="1:10">
      <c r="A2271" s="259"/>
      <c r="B2271" s="259"/>
      <c r="C2271" s="259"/>
      <c r="D2271" s="259"/>
      <c r="E2271" s="259"/>
      <c r="F2271" s="270"/>
      <c r="G2271" s="259"/>
      <c r="H2271" s="259"/>
      <c r="I2271" s="259"/>
      <c r="J2271" s="259"/>
    </row>
    <row r="2272" spans="1:10">
      <c r="A2272" s="259"/>
      <c r="B2272" s="259"/>
      <c r="C2272" s="259"/>
      <c r="D2272" s="259"/>
      <c r="E2272" s="259"/>
      <c r="F2272" s="270"/>
      <c r="G2272" s="259"/>
      <c r="H2272" s="259"/>
      <c r="I2272" s="259"/>
      <c r="J2272" s="259"/>
    </row>
    <row r="2273" spans="1:10">
      <c r="A2273" s="259"/>
      <c r="B2273" s="259"/>
      <c r="C2273" s="259"/>
      <c r="D2273" s="259"/>
      <c r="E2273" s="259"/>
      <c r="F2273" s="270"/>
      <c r="G2273" s="259"/>
      <c r="H2273" s="259"/>
      <c r="I2273" s="259"/>
      <c r="J2273" s="259"/>
    </row>
    <row r="2274" spans="1:10">
      <c r="A2274" s="259"/>
      <c r="B2274" s="259"/>
      <c r="C2274" s="259"/>
      <c r="D2274" s="259"/>
      <c r="E2274" s="259"/>
      <c r="F2274" s="270"/>
      <c r="G2274" s="259"/>
      <c r="H2274" s="259"/>
      <c r="I2274" s="259"/>
      <c r="J2274" s="259"/>
    </row>
    <row r="2275" spans="1:10">
      <c r="A2275" s="259"/>
      <c r="B2275" s="259"/>
      <c r="C2275" s="259"/>
      <c r="D2275" s="259"/>
      <c r="E2275" s="259"/>
      <c r="F2275" s="270"/>
      <c r="G2275" s="259"/>
      <c r="H2275" s="259"/>
      <c r="I2275" s="259"/>
      <c r="J2275" s="259"/>
    </row>
    <row r="2276" spans="1:10">
      <c r="A2276" s="259"/>
      <c r="B2276" s="259"/>
      <c r="C2276" s="259"/>
      <c r="D2276" s="259"/>
      <c r="E2276" s="259"/>
      <c r="F2276" s="270"/>
      <c r="G2276" s="259"/>
      <c r="H2276" s="259"/>
      <c r="I2276" s="259"/>
      <c r="J2276" s="259"/>
    </row>
    <row r="2277" spans="1:10">
      <c r="A2277" s="259"/>
      <c r="B2277" s="259"/>
      <c r="C2277" s="259"/>
      <c r="D2277" s="259"/>
      <c r="E2277" s="259"/>
      <c r="F2277" s="270"/>
      <c r="G2277" s="259"/>
      <c r="H2277" s="259"/>
      <c r="I2277" s="259"/>
      <c r="J2277" s="259"/>
    </row>
    <row r="2278" spans="1:10">
      <c r="A2278" s="259"/>
      <c r="B2278" s="259"/>
      <c r="C2278" s="259"/>
      <c r="D2278" s="259"/>
      <c r="E2278" s="259"/>
      <c r="F2278" s="270"/>
      <c r="G2278" s="259"/>
      <c r="H2278" s="259"/>
      <c r="I2278" s="259"/>
      <c r="J2278" s="259"/>
    </row>
    <row r="2279" spans="1:10">
      <c r="A2279" s="259"/>
      <c r="B2279" s="259"/>
      <c r="C2279" s="259"/>
      <c r="D2279" s="259"/>
      <c r="E2279" s="259"/>
      <c r="F2279" s="270"/>
      <c r="G2279" s="259"/>
      <c r="H2279" s="259"/>
      <c r="I2279" s="259"/>
      <c r="J2279" s="259"/>
    </row>
    <row r="2280" spans="1:10">
      <c r="A2280" s="259"/>
      <c r="B2280" s="259"/>
      <c r="C2280" s="259"/>
      <c r="D2280" s="259"/>
      <c r="E2280" s="259"/>
      <c r="F2280" s="270"/>
      <c r="G2280" s="259"/>
      <c r="H2280" s="259"/>
      <c r="I2280" s="259"/>
      <c r="J2280" s="259"/>
    </row>
    <row r="2281" spans="1:10">
      <c r="A2281" s="259"/>
      <c r="B2281" s="259"/>
      <c r="C2281" s="259"/>
      <c r="D2281" s="259"/>
      <c r="E2281" s="259"/>
      <c r="F2281" s="270"/>
      <c r="G2281" s="259"/>
      <c r="H2281" s="259"/>
      <c r="I2281" s="259"/>
      <c r="J2281" s="259"/>
    </row>
    <row r="2282" spans="1:10">
      <c r="A2282" s="259"/>
      <c r="B2282" s="259"/>
      <c r="C2282" s="259"/>
      <c r="D2282" s="259"/>
      <c r="E2282" s="259"/>
      <c r="F2282" s="270"/>
      <c r="G2282" s="259"/>
      <c r="H2282" s="259"/>
      <c r="I2282" s="259"/>
      <c r="J2282" s="259"/>
    </row>
    <row r="2283" spans="1:10">
      <c r="A2283" s="259"/>
      <c r="B2283" s="259"/>
      <c r="C2283" s="259"/>
      <c r="D2283" s="259"/>
      <c r="E2283" s="259"/>
      <c r="F2283" s="270"/>
      <c r="G2283" s="259"/>
      <c r="H2283" s="259"/>
      <c r="I2283" s="259"/>
      <c r="J2283" s="259"/>
    </row>
    <row r="2284" spans="1:10">
      <c r="A2284" s="259"/>
      <c r="B2284" s="259"/>
      <c r="C2284" s="259"/>
      <c r="D2284" s="259"/>
      <c r="E2284" s="259"/>
      <c r="F2284" s="270"/>
      <c r="G2284" s="259"/>
      <c r="H2284" s="259"/>
      <c r="I2284" s="259"/>
      <c r="J2284" s="259"/>
    </row>
    <row r="2285" spans="1:10">
      <c r="A2285" s="259"/>
      <c r="B2285" s="259"/>
      <c r="C2285" s="259"/>
      <c r="D2285" s="259"/>
      <c r="E2285" s="259"/>
      <c r="F2285" s="270"/>
      <c r="G2285" s="259"/>
      <c r="H2285" s="259"/>
      <c r="I2285" s="259"/>
      <c r="J2285" s="259"/>
    </row>
    <row r="2286" spans="1:10">
      <c r="A2286" s="259"/>
      <c r="B2286" s="259"/>
      <c r="C2286" s="259"/>
      <c r="D2286" s="259"/>
      <c r="E2286" s="259"/>
      <c r="F2286" s="270"/>
      <c r="G2286" s="259"/>
      <c r="H2286" s="259"/>
      <c r="I2286" s="259"/>
      <c r="J2286" s="259"/>
    </row>
    <row r="2287" spans="1:10">
      <c r="A2287" s="259"/>
      <c r="B2287" s="259"/>
      <c r="C2287" s="259"/>
      <c r="D2287" s="259"/>
      <c r="E2287" s="259"/>
      <c r="F2287" s="270"/>
      <c r="G2287" s="259"/>
      <c r="H2287" s="259"/>
      <c r="I2287" s="259"/>
      <c r="J2287" s="259"/>
    </row>
    <row r="2288" spans="1:10">
      <c r="A2288" s="259"/>
      <c r="B2288" s="259"/>
      <c r="C2288" s="259"/>
      <c r="D2288" s="259"/>
      <c r="E2288" s="259"/>
      <c r="F2288" s="270"/>
      <c r="G2288" s="259"/>
      <c r="H2288" s="259"/>
      <c r="I2288" s="259"/>
      <c r="J2288" s="259"/>
    </row>
    <row r="2289" spans="1:10">
      <c r="A2289" s="259"/>
      <c r="B2289" s="259"/>
      <c r="C2289" s="259"/>
      <c r="D2289" s="259"/>
      <c r="E2289" s="259"/>
      <c r="F2289" s="270"/>
      <c r="G2289" s="259"/>
      <c r="H2289" s="259"/>
      <c r="I2289" s="259"/>
      <c r="J2289" s="259"/>
    </row>
    <row r="2290" spans="1:10">
      <c r="A2290" s="259"/>
      <c r="B2290" s="259"/>
      <c r="C2290" s="259"/>
      <c r="D2290" s="259"/>
      <c r="E2290" s="259"/>
      <c r="F2290" s="270"/>
      <c r="G2290" s="259"/>
      <c r="H2290" s="259"/>
      <c r="I2290" s="259"/>
      <c r="J2290" s="259"/>
    </row>
    <row r="2291" spans="1:10">
      <c r="A2291" s="259"/>
      <c r="B2291" s="259"/>
      <c r="C2291" s="259"/>
      <c r="D2291" s="259"/>
      <c r="E2291" s="259"/>
      <c r="F2291" s="270"/>
      <c r="G2291" s="259"/>
      <c r="H2291" s="259"/>
      <c r="I2291" s="259"/>
      <c r="J2291" s="259"/>
    </row>
    <row r="2292" spans="1:10">
      <c r="A2292" s="259"/>
      <c r="B2292" s="259"/>
      <c r="C2292" s="259"/>
      <c r="D2292" s="259"/>
      <c r="E2292" s="259"/>
      <c r="F2292" s="270"/>
      <c r="G2292" s="259"/>
      <c r="H2292" s="259"/>
      <c r="I2292" s="259"/>
      <c r="J2292" s="259"/>
    </row>
    <row r="2293" spans="1:10">
      <c r="A2293" s="259"/>
      <c r="B2293" s="259"/>
      <c r="C2293" s="259"/>
      <c r="D2293" s="259"/>
      <c r="E2293" s="259"/>
      <c r="F2293" s="270"/>
      <c r="G2293" s="259"/>
      <c r="H2293" s="259"/>
      <c r="I2293" s="259"/>
      <c r="J2293" s="259"/>
    </row>
    <row r="2294" spans="1:10">
      <c r="A2294" s="259"/>
      <c r="B2294" s="259"/>
      <c r="C2294" s="259"/>
      <c r="D2294" s="259"/>
      <c r="E2294" s="259"/>
      <c r="F2294" s="270"/>
      <c r="G2294" s="259"/>
      <c r="H2294" s="259"/>
      <c r="I2294" s="259"/>
      <c r="J2294" s="259"/>
    </row>
    <row r="2295" spans="1:10">
      <c r="A2295" s="259"/>
      <c r="B2295" s="259"/>
      <c r="C2295" s="259"/>
      <c r="D2295" s="259"/>
      <c r="E2295" s="259"/>
      <c r="F2295" s="270"/>
      <c r="G2295" s="259"/>
      <c r="H2295" s="259"/>
      <c r="I2295" s="259"/>
      <c r="J2295" s="259"/>
    </row>
    <row r="2296" spans="1:10">
      <c r="A2296" s="259"/>
      <c r="B2296" s="259"/>
      <c r="C2296" s="259"/>
      <c r="D2296" s="259"/>
      <c r="E2296" s="259"/>
      <c r="F2296" s="270"/>
      <c r="G2296" s="259"/>
      <c r="H2296" s="259"/>
      <c r="I2296" s="259"/>
      <c r="J2296" s="259"/>
    </row>
    <row r="2297" spans="1:10">
      <c r="A2297" s="259"/>
      <c r="B2297" s="259"/>
      <c r="C2297" s="259"/>
      <c r="D2297" s="259"/>
      <c r="E2297" s="259"/>
      <c r="F2297" s="270"/>
      <c r="G2297" s="259"/>
      <c r="H2297" s="259"/>
      <c r="I2297" s="259"/>
      <c r="J2297" s="259"/>
    </row>
    <row r="2298" spans="1:10">
      <c r="A2298" s="259"/>
      <c r="B2298" s="259"/>
      <c r="C2298" s="259"/>
      <c r="D2298" s="259"/>
      <c r="E2298" s="259"/>
      <c r="F2298" s="270"/>
      <c r="G2298" s="259"/>
      <c r="H2298" s="259"/>
      <c r="I2298" s="259"/>
      <c r="J2298" s="259"/>
    </row>
    <row r="2299" spans="1:10">
      <c r="A2299" s="259"/>
      <c r="B2299" s="259"/>
      <c r="C2299" s="259"/>
      <c r="D2299" s="259"/>
      <c r="E2299" s="259"/>
      <c r="F2299" s="270"/>
      <c r="G2299" s="259"/>
      <c r="H2299" s="259"/>
      <c r="I2299" s="259"/>
      <c r="J2299" s="259"/>
    </row>
    <row r="2300" spans="1:10">
      <c r="A2300" s="259"/>
      <c r="B2300" s="259"/>
      <c r="C2300" s="259"/>
      <c r="D2300" s="259"/>
      <c r="E2300" s="259"/>
      <c r="F2300" s="270"/>
      <c r="G2300" s="259"/>
      <c r="H2300" s="259"/>
      <c r="I2300" s="259"/>
      <c r="J2300" s="259"/>
    </row>
    <row r="2301" spans="1:10">
      <c r="A2301" s="259"/>
      <c r="B2301" s="259"/>
      <c r="C2301" s="259"/>
      <c r="D2301" s="259"/>
      <c r="E2301" s="259"/>
      <c r="F2301" s="270"/>
      <c r="G2301" s="259"/>
      <c r="H2301" s="259"/>
      <c r="I2301" s="259"/>
      <c r="J2301" s="259"/>
    </row>
    <row r="2302" spans="1:10">
      <c r="A2302" s="259"/>
      <c r="B2302" s="259"/>
      <c r="C2302" s="259"/>
      <c r="D2302" s="259"/>
      <c r="E2302" s="259"/>
      <c r="F2302" s="270"/>
      <c r="G2302" s="259"/>
      <c r="H2302" s="259"/>
      <c r="I2302" s="259"/>
      <c r="J2302" s="259"/>
    </row>
    <row r="2303" spans="1:10">
      <c r="A2303" s="259"/>
      <c r="B2303" s="259"/>
      <c r="C2303" s="259"/>
      <c r="D2303" s="259"/>
      <c r="E2303" s="259"/>
      <c r="F2303" s="270"/>
      <c r="G2303" s="259"/>
      <c r="H2303" s="259"/>
      <c r="I2303" s="259"/>
      <c r="J2303" s="259"/>
    </row>
    <row r="2304" spans="1:10">
      <c r="A2304" s="259"/>
      <c r="B2304" s="259"/>
      <c r="C2304" s="259"/>
      <c r="D2304" s="259"/>
      <c r="E2304" s="259"/>
      <c r="F2304" s="270"/>
      <c r="G2304" s="259"/>
      <c r="H2304" s="259"/>
      <c r="I2304" s="259"/>
      <c r="J2304" s="259"/>
    </row>
    <row r="2305" spans="1:10">
      <c r="A2305" s="259"/>
      <c r="B2305" s="259"/>
      <c r="C2305" s="259"/>
      <c r="D2305" s="259"/>
      <c r="E2305" s="259"/>
      <c r="F2305" s="270"/>
      <c r="G2305" s="259"/>
      <c r="H2305" s="259"/>
      <c r="I2305" s="259"/>
      <c r="J2305" s="259"/>
    </row>
    <row r="2306" spans="1:10">
      <c r="A2306" s="259"/>
      <c r="B2306" s="259"/>
      <c r="C2306" s="259"/>
      <c r="D2306" s="259"/>
      <c r="E2306" s="259"/>
      <c r="F2306" s="270"/>
      <c r="G2306" s="259"/>
      <c r="H2306" s="259"/>
      <c r="I2306" s="259"/>
      <c r="J2306" s="259"/>
    </row>
    <row r="2307" spans="1:10">
      <c r="A2307" s="259"/>
      <c r="B2307" s="259"/>
      <c r="C2307" s="259"/>
      <c r="D2307" s="259"/>
      <c r="E2307" s="259"/>
      <c r="F2307" s="270"/>
      <c r="G2307" s="259"/>
      <c r="H2307" s="259"/>
      <c r="I2307" s="259"/>
      <c r="J2307" s="259"/>
    </row>
    <row r="2308" spans="1:10">
      <c r="A2308" s="259"/>
      <c r="B2308" s="259"/>
      <c r="C2308" s="259"/>
      <c r="D2308" s="259"/>
      <c r="E2308" s="259"/>
      <c r="F2308" s="270"/>
      <c r="G2308" s="259"/>
      <c r="H2308" s="259"/>
      <c r="I2308" s="259"/>
      <c r="J2308" s="259"/>
    </row>
    <row r="2309" spans="1:10">
      <c r="A2309" s="259"/>
      <c r="B2309" s="259"/>
      <c r="C2309" s="259"/>
      <c r="D2309" s="259"/>
      <c r="E2309" s="259"/>
      <c r="F2309" s="270"/>
      <c r="G2309" s="259"/>
      <c r="H2309" s="259"/>
      <c r="I2309" s="259"/>
      <c r="J2309" s="259"/>
    </row>
    <row r="2310" spans="1:10">
      <c r="A2310" s="259"/>
      <c r="B2310" s="259"/>
      <c r="C2310" s="259"/>
      <c r="D2310" s="259"/>
      <c r="E2310" s="259"/>
      <c r="F2310" s="270"/>
      <c r="G2310" s="259"/>
      <c r="H2310" s="259"/>
      <c r="I2310" s="259"/>
      <c r="J2310" s="259"/>
    </row>
    <row r="2311" spans="1:10">
      <c r="A2311" s="259"/>
      <c r="B2311" s="259"/>
      <c r="C2311" s="259"/>
      <c r="D2311" s="259"/>
      <c r="E2311" s="259"/>
      <c r="F2311" s="270"/>
      <c r="G2311" s="259"/>
      <c r="H2311" s="259"/>
      <c r="I2311" s="259"/>
      <c r="J2311" s="259"/>
    </row>
    <row r="2312" spans="1:10">
      <c r="A2312" s="259"/>
      <c r="B2312" s="259"/>
      <c r="C2312" s="259"/>
      <c r="D2312" s="259"/>
      <c r="E2312" s="259"/>
      <c r="F2312" s="270"/>
      <c r="G2312" s="259"/>
      <c r="H2312" s="259"/>
      <c r="I2312" s="259"/>
      <c r="J2312" s="259"/>
    </row>
    <row r="2313" spans="1:10">
      <c r="A2313" s="259"/>
      <c r="B2313" s="259"/>
      <c r="C2313" s="259"/>
      <c r="D2313" s="259"/>
      <c r="E2313" s="259"/>
      <c r="F2313" s="270"/>
      <c r="G2313" s="259"/>
      <c r="H2313" s="259"/>
      <c r="I2313" s="259"/>
      <c r="J2313" s="259"/>
    </row>
    <row r="2314" spans="1:10">
      <c r="A2314" s="259"/>
      <c r="B2314" s="259"/>
      <c r="C2314" s="259"/>
      <c r="D2314" s="259"/>
      <c r="E2314" s="259"/>
      <c r="F2314" s="270"/>
      <c r="G2314" s="259"/>
      <c r="H2314" s="259"/>
      <c r="I2314" s="259"/>
      <c r="J2314" s="259"/>
    </row>
    <row r="2315" spans="1:10">
      <c r="A2315" s="259"/>
      <c r="B2315" s="259"/>
      <c r="C2315" s="259"/>
      <c r="D2315" s="259"/>
      <c r="E2315" s="259"/>
      <c r="F2315" s="270"/>
      <c r="G2315" s="259"/>
      <c r="H2315" s="259"/>
      <c r="I2315" s="259"/>
      <c r="J2315" s="259"/>
    </row>
    <row r="2316" spans="1:10">
      <c r="A2316" s="259"/>
      <c r="B2316" s="259"/>
      <c r="C2316" s="259"/>
      <c r="D2316" s="259"/>
      <c r="E2316" s="259"/>
      <c r="F2316" s="270"/>
      <c r="G2316" s="259"/>
      <c r="H2316" s="259"/>
      <c r="I2316" s="259"/>
      <c r="J2316" s="259"/>
    </row>
    <row r="2317" spans="1:10">
      <c r="A2317" s="259"/>
      <c r="B2317" s="259"/>
      <c r="C2317" s="259"/>
      <c r="D2317" s="259"/>
      <c r="E2317" s="259"/>
      <c r="F2317" s="270"/>
      <c r="G2317" s="259"/>
      <c r="H2317" s="259"/>
      <c r="I2317" s="259"/>
      <c r="J2317" s="259"/>
    </row>
    <row r="2318" spans="1:10">
      <c r="A2318" s="259"/>
      <c r="B2318" s="259"/>
      <c r="C2318" s="259"/>
      <c r="D2318" s="259"/>
      <c r="E2318" s="259"/>
      <c r="F2318" s="270"/>
      <c r="G2318" s="259"/>
      <c r="H2318" s="259"/>
      <c r="I2318" s="259"/>
      <c r="J2318" s="259"/>
    </row>
    <row r="2319" spans="1:10">
      <c r="A2319" s="259"/>
      <c r="B2319" s="259"/>
      <c r="C2319" s="259"/>
      <c r="D2319" s="259"/>
      <c r="E2319" s="259"/>
      <c r="F2319" s="270"/>
      <c r="G2319" s="259"/>
      <c r="H2319" s="259"/>
      <c r="I2319" s="259"/>
      <c r="J2319" s="259"/>
    </row>
    <row r="2320" spans="1:10">
      <c r="A2320" s="259"/>
      <c r="B2320" s="259"/>
      <c r="C2320" s="259"/>
      <c r="D2320" s="259"/>
      <c r="E2320" s="259"/>
      <c r="F2320" s="270"/>
      <c r="G2320" s="259"/>
      <c r="H2320" s="259"/>
      <c r="I2320" s="259"/>
      <c r="J2320" s="259"/>
    </row>
    <row r="2321" spans="1:10">
      <c r="A2321" s="259"/>
      <c r="B2321" s="259"/>
      <c r="C2321" s="259"/>
      <c r="D2321" s="259"/>
      <c r="E2321" s="259"/>
      <c r="F2321" s="270"/>
      <c r="G2321" s="259"/>
      <c r="H2321" s="259"/>
      <c r="I2321" s="259"/>
      <c r="J2321" s="259"/>
    </row>
    <row r="2322" spans="1:10">
      <c r="A2322" s="259"/>
      <c r="B2322" s="259"/>
      <c r="C2322" s="259"/>
      <c r="D2322" s="259"/>
      <c r="E2322" s="259"/>
      <c r="F2322" s="270"/>
      <c r="G2322" s="259"/>
      <c r="H2322" s="259"/>
      <c r="I2322" s="259"/>
      <c r="J2322" s="259"/>
    </row>
    <row r="2323" spans="1:10">
      <c r="A2323" s="259"/>
      <c r="B2323" s="259"/>
      <c r="C2323" s="259"/>
      <c r="D2323" s="259"/>
      <c r="E2323" s="259"/>
      <c r="F2323" s="270"/>
      <c r="G2323" s="259"/>
      <c r="H2323" s="259"/>
      <c r="I2323" s="259"/>
      <c r="J2323" s="259"/>
    </row>
    <row r="2324" spans="1:10">
      <c r="A2324" s="259"/>
      <c r="B2324" s="259"/>
      <c r="C2324" s="259"/>
      <c r="D2324" s="259"/>
      <c r="E2324" s="259"/>
      <c r="F2324" s="270"/>
      <c r="G2324" s="259"/>
      <c r="H2324" s="259"/>
      <c r="I2324" s="259"/>
      <c r="J2324" s="259"/>
    </row>
    <row r="2325" spans="1:10">
      <c r="A2325" s="259"/>
      <c r="B2325" s="259"/>
      <c r="C2325" s="259"/>
      <c r="D2325" s="259"/>
      <c r="E2325" s="259"/>
      <c r="F2325" s="270"/>
      <c r="G2325" s="259"/>
      <c r="H2325" s="259"/>
      <c r="I2325" s="259"/>
      <c r="J2325" s="259"/>
    </row>
    <row r="2326" spans="1:10">
      <c r="A2326" s="259"/>
      <c r="B2326" s="259"/>
      <c r="C2326" s="259"/>
      <c r="D2326" s="259"/>
      <c r="E2326" s="259"/>
      <c r="F2326" s="270"/>
      <c r="G2326" s="259"/>
      <c r="H2326" s="259"/>
      <c r="I2326" s="259"/>
      <c r="J2326" s="259"/>
    </row>
    <row r="2327" spans="1:10">
      <c r="A2327" s="259"/>
      <c r="B2327" s="259"/>
      <c r="C2327" s="259"/>
      <c r="D2327" s="259"/>
      <c r="E2327" s="259"/>
      <c r="F2327" s="270"/>
      <c r="G2327" s="259"/>
      <c r="H2327" s="259"/>
      <c r="I2327" s="259"/>
      <c r="J2327" s="259"/>
    </row>
    <row r="2328" spans="1:10">
      <c r="A2328" s="259"/>
      <c r="B2328" s="259"/>
      <c r="C2328" s="259"/>
      <c r="D2328" s="259"/>
      <c r="E2328" s="259"/>
      <c r="F2328" s="270"/>
      <c r="G2328" s="259"/>
      <c r="H2328" s="259"/>
      <c r="I2328" s="259"/>
      <c r="J2328" s="259"/>
    </row>
    <row r="2329" spans="1:10">
      <c r="A2329" s="259"/>
      <c r="B2329" s="259"/>
      <c r="C2329" s="259"/>
      <c r="D2329" s="259"/>
      <c r="E2329" s="259"/>
      <c r="F2329" s="270"/>
      <c r="G2329" s="259"/>
      <c r="H2329" s="259"/>
      <c r="I2329" s="259"/>
      <c r="J2329" s="259"/>
    </row>
    <row r="2330" spans="1:10">
      <c r="A2330" s="259"/>
      <c r="B2330" s="259"/>
      <c r="C2330" s="259"/>
      <c r="D2330" s="259"/>
      <c r="E2330" s="259"/>
      <c r="F2330" s="270"/>
      <c r="G2330" s="259"/>
      <c r="H2330" s="259"/>
      <c r="I2330" s="259"/>
      <c r="J2330" s="259"/>
    </row>
    <row r="2331" spans="1:10">
      <c r="A2331" s="259"/>
      <c r="B2331" s="259"/>
      <c r="C2331" s="259"/>
      <c r="D2331" s="259"/>
      <c r="E2331" s="259"/>
      <c r="F2331" s="270"/>
      <c r="G2331" s="259"/>
      <c r="H2331" s="259"/>
      <c r="I2331" s="259"/>
      <c r="J2331" s="259"/>
    </row>
    <row r="2332" spans="1:10">
      <c r="A2332" s="259"/>
      <c r="B2332" s="259"/>
      <c r="C2332" s="259"/>
      <c r="D2332" s="259"/>
      <c r="E2332" s="259"/>
      <c r="F2332" s="270"/>
      <c r="G2332" s="259"/>
      <c r="H2332" s="259"/>
      <c r="I2332" s="259"/>
      <c r="J2332" s="259"/>
    </row>
    <row r="2333" spans="1:10">
      <c r="A2333" s="259"/>
      <c r="B2333" s="259"/>
      <c r="C2333" s="259"/>
      <c r="D2333" s="259"/>
      <c r="E2333" s="259"/>
      <c r="F2333" s="270"/>
      <c r="G2333" s="259"/>
      <c r="H2333" s="259"/>
      <c r="I2333" s="259"/>
      <c r="J2333" s="259"/>
    </row>
    <row r="2334" spans="1:10">
      <c r="A2334" s="259"/>
      <c r="B2334" s="259"/>
      <c r="C2334" s="259"/>
      <c r="D2334" s="259"/>
      <c r="E2334" s="259"/>
      <c r="F2334" s="270"/>
      <c r="G2334" s="259"/>
      <c r="H2334" s="259"/>
      <c r="I2334" s="259"/>
      <c r="J2334" s="259"/>
    </row>
    <row r="2335" spans="1:10">
      <c r="A2335" s="259"/>
      <c r="B2335" s="259"/>
      <c r="C2335" s="259"/>
      <c r="D2335" s="259"/>
      <c r="E2335" s="259"/>
      <c r="F2335" s="270"/>
      <c r="G2335" s="259"/>
      <c r="H2335" s="259"/>
      <c r="I2335" s="259"/>
      <c r="J2335" s="259"/>
    </row>
    <row r="2336" spans="1:10">
      <c r="A2336" s="259"/>
      <c r="B2336" s="259"/>
      <c r="C2336" s="259"/>
      <c r="D2336" s="259"/>
      <c r="E2336" s="259"/>
      <c r="F2336" s="270"/>
      <c r="G2336" s="259"/>
      <c r="H2336" s="259"/>
      <c r="I2336" s="259"/>
      <c r="J2336" s="259"/>
    </row>
    <row r="2337" spans="1:10">
      <c r="A2337" s="259"/>
      <c r="B2337" s="259"/>
      <c r="C2337" s="259"/>
      <c r="D2337" s="259"/>
      <c r="E2337" s="259"/>
      <c r="F2337" s="270"/>
      <c r="G2337" s="259"/>
      <c r="H2337" s="259"/>
      <c r="I2337" s="259"/>
      <c r="J2337" s="259"/>
    </row>
    <row r="2338" spans="1:10">
      <c r="A2338" s="259"/>
      <c r="B2338" s="259"/>
      <c r="C2338" s="259"/>
      <c r="D2338" s="259"/>
      <c r="E2338" s="259"/>
      <c r="F2338" s="270"/>
      <c r="G2338" s="259"/>
      <c r="H2338" s="259"/>
      <c r="I2338" s="259"/>
      <c r="J2338" s="259"/>
    </row>
    <row r="2339" spans="1:10">
      <c r="A2339" s="259"/>
      <c r="B2339" s="259"/>
      <c r="C2339" s="259"/>
      <c r="D2339" s="259"/>
      <c r="E2339" s="259"/>
      <c r="F2339" s="270"/>
      <c r="G2339" s="259"/>
      <c r="H2339" s="259"/>
      <c r="I2339" s="259"/>
      <c r="J2339" s="259"/>
    </row>
    <row r="2340" spans="1:10">
      <c r="A2340" s="259"/>
      <c r="B2340" s="259"/>
      <c r="C2340" s="259"/>
      <c r="D2340" s="259"/>
      <c r="E2340" s="259"/>
      <c r="F2340" s="270"/>
      <c r="G2340" s="259"/>
      <c r="H2340" s="259"/>
      <c r="I2340" s="259"/>
      <c r="J2340" s="259"/>
    </row>
    <row r="2341" spans="1:10">
      <c r="A2341" s="259"/>
      <c r="B2341" s="259"/>
      <c r="C2341" s="259"/>
      <c r="D2341" s="259"/>
      <c r="E2341" s="259"/>
      <c r="F2341" s="270"/>
      <c r="G2341" s="259"/>
      <c r="H2341" s="259"/>
      <c r="I2341" s="259"/>
      <c r="J2341" s="259"/>
    </row>
    <row r="2342" spans="1:10">
      <c r="A2342" s="259"/>
      <c r="B2342" s="259"/>
      <c r="C2342" s="259"/>
      <c r="D2342" s="259"/>
      <c r="E2342" s="259"/>
      <c r="F2342" s="270"/>
      <c r="G2342" s="259"/>
      <c r="H2342" s="259"/>
      <c r="I2342" s="259"/>
      <c r="J2342" s="259"/>
    </row>
    <row r="2343" spans="1:10">
      <c r="A2343" s="259"/>
      <c r="B2343" s="259"/>
      <c r="C2343" s="259"/>
      <c r="D2343" s="259"/>
      <c r="E2343" s="259"/>
      <c r="F2343" s="270"/>
      <c r="G2343" s="259"/>
      <c r="H2343" s="259"/>
      <c r="I2343" s="259"/>
      <c r="J2343" s="259"/>
    </row>
    <row r="2344" spans="1:10">
      <c r="A2344" s="259"/>
      <c r="B2344" s="259"/>
      <c r="C2344" s="259"/>
      <c r="D2344" s="259"/>
      <c r="E2344" s="259"/>
      <c r="F2344" s="270"/>
      <c r="G2344" s="259"/>
      <c r="H2344" s="259"/>
      <c r="I2344" s="259"/>
      <c r="J2344" s="259"/>
    </row>
    <row r="2345" spans="1:10">
      <c r="A2345" s="259"/>
      <c r="B2345" s="259"/>
      <c r="C2345" s="259"/>
      <c r="D2345" s="259"/>
      <c r="E2345" s="259"/>
      <c r="F2345" s="270"/>
      <c r="G2345" s="259"/>
      <c r="H2345" s="259"/>
      <c r="I2345" s="259"/>
      <c r="J2345" s="259"/>
    </row>
    <row r="2346" spans="1:10">
      <c r="A2346" s="259"/>
      <c r="B2346" s="259"/>
      <c r="C2346" s="259"/>
      <c r="D2346" s="259"/>
      <c r="E2346" s="259"/>
      <c r="F2346" s="270"/>
      <c r="G2346" s="259"/>
      <c r="H2346" s="259"/>
      <c r="I2346" s="259"/>
      <c r="J2346" s="259"/>
    </row>
    <row r="2347" spans="1:10">
      <c r="A2347" s="259"/>
      <c r="B2347" s="259"/>
      <c r="C2347" s="259"/>
      <c r="D2347" s="259"/>
      <c r="E2347" s="259"/>
      <c r="F2347" s="270"/>
      <c r="G2347" s="259"/>
      <c r="H2347" s="259"/>
      <c r="I2347" s="259"/>
      <c r="J2347" s="259"/>
    </row>
    <row r="2348" spans="1:10">
      <c r="A2348" s="259"/>
      <c r="B2348" s="259"/>
      <c r="C2348" s="259"/>
      <c r="D2348" s="259"/>
      <c r="E2348" s="259"/>
      <c r="F2348" s="270"/>
      <c r="G2348" s="259"/>
      <c r="H2348" s="259"/>
      <c r="I2348" s="259"/>
      <c r="J2348" s="259"/>
    </row>
    <row r="2349" spans="1:10">
      <c r="A2349" s="259"/>
      <c r="B2349" s="259"/>
      <c r="C2349" s="259"/>
      <c r="D2349" s="259"/>
      <c r="E2349" s="259"/>
      <c r="F2349" s="270"/>
      <c r="G2349" s="259"/>
      <c r="H2349" s="259"/>
      <c r="I2349" s="259"/>
      <c r="J2349" s="259"/>
    </row>
    <row r="2350" spans="1:10">
      <c r="A2350" s="259"/>
      <c r="B2350" s="259"/>
      <c r="C2350" s="259"/>
      <c r="D2350" s="259"/>
      <c r="E2350" s="259"/>
      <c r="F2350" s="270"/>
      <c r="G2350" s="259"/>
      <c r="H2350" s="259"/>
      <c r="I2350" s="259"/>
      <c r="J2350" s="259"/>
    </row>
    <row r="2351" spans="1:10">
      <c r="A2351" s="259"/>
      <c r="B2351" s="259"/>
      <c r="C2351" s="259"/>
      <c r="D2351" s="259"/>
      <c r="E2351" s="259"/>
      <c r="F2351" s="270"/>
      <c r="G2351" s="259"/>
      <c r="H2351" s="259"/>
      <c r="I2351" s="259"/>
      <c r="J2351" s="259"/>
    </row>
    <row r="2352" spans="1:10">
      <c r="A2352" s="259"/>
      <c r="B2352" s="259"/>
      <c r="C2352" s="259"/>
      <c r="D2352" s="259"/>
      <c r="E2352" s="259"/>
      <c r="F2352" s="270"/>
      <c r="G2352" s="259"/>
      <c r="H2352" s="259"/>
      <c r="I2352" s="259"/>
      <c r="J2352" s="259"/>
    </row>
    <row r="2353" spans="1:10">
      <c r="A2353" s="259"/>
      <c r="B2353" s="259"/>
      <c r="C2353" s="259"/>
      <c r="D2353" s="259"/>
      <c r="E2353" s="259"/>
      <c r="F2353" s="270"/>
      <c r="G2353" s="259"/>
      <c r="H2353" s="259"/>
      <c r="I2353" s="259"/>
      <c r="J2353" s="259"/>
    </row>
    <row r="2354" spans="1:10">
      <c r="A2354" s="259"/>
      <c r="B2354" s="259"/>
      <c r="C2354" s="259"/>
      <c r="D2354" s="259"/>
      <c r="E2354" s="259"/>
      <c r="F2354" s="270"/>
      <c r="G2354" s="259"/>
      <c r="H2354" s="259"/>
      <c r="I2354" s="259"/>
      <c r="J2354" s="259"/>
    </row>
    <row r="2355" spans="1:10">
      <c r="A2355" s="259"/>
      <c r="B2355" s="259"/>
      <c r="C2355" s="259"/>
      <c r="D2355" s="259"/>
      <c r="E2355" s="259"/>
      <c r="F2355" s="270"/>
      <c r="G2355" s="259"/>
      <c r="H2355" s="259"/>
      <c r="I2355" s="259"/>
      <c r="J2355" s="259"/>
    </row>
    <row r="2356" spans="1:10">
      <c r="A2356" s="259"/>
      <c r="B2356" s="259"/>
      <c r="C2356" s="259"/>
      <c r="D2356" s="259"/>
      <c r="E2356" s="259"/>
      <c r="F2356" s="270"/>
      <c r="G2356" s="259"/>
      <c r="H2356" s="259"/>
      <c r="I2356" s="259"/>
      <c r="J2356" s="259"/>
    </row>
    <row r="2357" spans="1:10">
      <c r="A2357" s="259"/>
      <c r="B2357" s="259"/>
      <c r="C2357" s="259"/>
      <c r="D2357" s="259"/>
      <c r="E2357" s="259"/>
      <c r="F2357" s="270"/>
      <c r="G2357" s="259"/>
      <c r="H2357" s="259"/>
      <c r="I2357" s="259"/>
      <c r="J2357" s="259"/>
    </row>
    <row r="2358" spans="1:10">
      <c r="A2358" s="259"/>
      <c r="B2358" s="259"/>
      <c r="C2358" s="259"/>
      <c r="D2358" s="259"/>
      <c r="E2358" s="259"/>
      <c r="F2358" s="270"/>
      <c r="G2358" s="259"/>
      <c r="H2358" s="259"/>
      <c r="I2358" s="259"/>
      <c r="J2358" s="259"/>
    </row>
    <row r="2359" spans="1:10">
      <c r="A2359" s="259"/>
      <c r="B2359" s="259"/>
      <c r="C2359" s="259"/>
      <c r="D2359" s="259"/>
      <c r="E2359" s="259"/>
      <c r="F2359" s="270"/>
      <c r="G2359" s="259"/>
      <c r="H2359" s="259"/>
      <c r="I2359" s="259"/>
      <c r="J2359" s="259"/>
    </row>
    <row r="2360" spans="1:10">
      <c r="A2360" s="259"/>
      <c r="B2360" s="259"/>
      <c r="C2360" s="259"/>
      <c r="D2360" s="259"/>
      <c r="E2360" s="259"/>
      <c r="F2360" s="270"/>
      <c r="G2360" s="259"/>
      <c r="H2360" s="259"/>
      <c r="I2360" s="259"/>
      <c r="J2360" s="259"/>
    </row>
    <row r="2361" spans="1:10">
      <c r="A2361" s="259"/>
      <c r="B2361" s="259"/>
      <c r="C2361" s="259"/>
      <c r="D2361" s="259"/>
      <c r="E2361" s="259"/>
      <c r="F2361" s="270"/>
      <c r="G2361" s="259"/>
      <c r="H2361" s="259"/>
      <c r="I2361" s="259"/>
      <c r="J2361" s="259"/>
    </row>
    <row r="2362" spans="1:10">
      <c r="A2362" s="259"/>
      <c r="B2362" s="259"/>
      <c r="C2362" s="259"/>
      <c r="D2362" s="259"/>
      <c r="E2362" s="259"/>
      <c r="F2362" s="270"/>
      <c r="G2362" s="259"/>
      <c r="H2362" s="259"/>
      <c r="I2362" s="259"/>
      <c r="J2362" s="259"/>
    </row>
    <row r="2363" spans="1:10">
      <c r="A2363" s="259"/>
      <c r="B2363" s="259"/>
      <c r="C2363" s="259"/>
      <c r="D2363" s="259"/>
      <c r="E2363" s="259"/>
      <c r="F2363" s="270"/>
      <c r="G2363" s="259"/>
      <c r="H2363" s="259"/>
      <c r="I2363" s="259"/>
      <c r="J2363" s="259"/>
    </row>
    <row r="2364" spans="1:10">
      <c r="A2364" s="259"/>
      <c r="B2364" s="259"/>
      <c r="C2364" s="259"/>
      <c r="D2364" s="259"/>
      <c r="E2364" s="259"/>
      <c r="F2364" s="270"/>
      <c r="G2364" s="259"/>
      <c r="H2364" s="259"/>
      <c r="I2364" s="259"/>
      <c r="J2364" s="259"/>
    </row>
    <row r="2365" spans="1:10">
      <c r="A2365" s="259"/>
      <c r="B2365" s="259"/>
      <c r="C2365" s="259"/>
      <c r="D2365" s="259"/>
      <c r="E2365" s="259"/>
      <c r="F2365" s="270"/>
      <c r="G2365" s="259"/>
      <c r="H2365" s="259"/>
      <c r="I2365" s="259"/>
      <c r="J2365" s="259"/>
    </row>
    <row r="2366" spans="1:10">
      <c r="A2366" s="259"/>
      <c r="B2366" s="259"/>
      <c r="C2366" s="259"/>
      <c r="D2366" s="259"/>
      <c r="E2366" s="259"/>
      <c r="F2366" s="270"/>
      <c r="G2366" s="259"/>
      <c r="H2366" s="259"/>
      <c r="I2366" s="259"/>
      <c r="J2366" s="259"/>
    </row>
    <row r="2367" spans="1:10">
      <c r="A2367" s="259"/>
      <c r="B2367" s="259"/>
      <c r="C2367" s="259"/>
      <c r="D2367" s="259"/>
      <c r="E2367" s="259"/>
      <c r="F2367" s="270"/>
      <c r="G2367" s="259"/>
      <c r="H2367" s="259"/>
      <c r="I2367" s="259"/>
      <c r="J2367" s="259"/>
    </row>
    <row r="2368" spans="1:10">
      <c r="A2368" s="259"/>
      <c r="B2368" s="259"/>
      <c r="C2368" s="259"/>
      <c r="D2368" s="259"/>
      <c r="E2368" s="259"/>
      <c r="F2368" s="270"/>
      <c r="G2368" s="259"/>
      <c r="H2368" s="259"/>
      <c r="I2368" s="259"/>
      <c r="J2368" s="259"/>
    </row>
    <row r="2369" spans="1:10">
      <c r="A2369" s="259"/>
      <c r="B2369" s="259"/>
      <c r="C2369" s="259"/>
      <c r="D2369" s="259"/>
      <c r="E2369" s="259"/>
      <c r="F2369" s="270"/>
      <c r="G2369" s="259"/>
      <c r="H2369" s="259"/>
      <c r="I2369" s="259"/>
      <c r="J2369" s="259"/>
    </row>
    <row r="2370" spans="1:10">
      <c r="A2370" s="259"/>
      <c r="B2370" s="259"/>
      <c r="C2370" s="259"/>
      <c r="D2370" s="259"/>
      <c r="E2370" s="259"/>
      <c r="F2370" s="270"/>
      <c r="G2370" s="259"/>
      <c r="H2370" s="259"/>
      <c r="I2370" s="259"/>
      <c r="J2370" s="259"/>
    </row>
    <row r="2371" spans="1:10">
      <c r="A2371" s="259"/>
      <c r="B2371" s="259"/>
      <c r="C2371" s="259"/>
      <c r="D2371" s="259"/>
      <c r="E2371" s="259"/>
      <c r="F2371" s="270"/>
      <c r="G2371" s="259"/>
      <c r="H2371" s="259"/>
      <c r="I2371" s="259"/>
      <c r="J2371" s="259"/>
    </row>
    <row r="2372" spans="1:10">
      <c r="A2372" s="259"/>
      <c r="B2372" s="259"/>
      <c r="C2372" s="259"/>
      <c r="D2372" s="259"/>
      <c r="E2372" s="259"/>
      <c r="F2372" s="270"/>
      <c r="G2372" s="259"/>
      <c r="H2372" s="259"/>
      <c r="I2372" s="259"/>
      <c r="J2372" s="259"/>
    </row>
    <row r="2373" spans="1:10">
      <c r="A2373" s="259"/>
      <c r="B2373" s="259"/>
      <c r="C2373" s="259"/>
      <c r="D2373" s="259"/>
      <c r="E2373" s="259"/>
      <c r="F2373" s="270"/>
      <c r="G2373" s="259"/>
      <c r="H2373" s="259"/>
      <c r="I2373" s="259"/>
      <c r="J2373" s="259"/>
    </row>
    <row r="2374" spans="1:10">
      <c r="A2374" s="259"/>
      <c r="B2374" s="259"/>
      <c r="C2374" s="259"/>
      <c r="D2374" s="259"/>
      <c r="E2374" s="259"/>
      <c r="F2374" s="270"/>
      <c r="G2374" s="259"/>
      <c r="H2374" s="259"/>
      <c r="I2374" s="259"/>
      <c r="J2374" s="259"/>
    </row>
    <row r="2375" spans="1:10">
      <c r="A2375" s="259"/>
      <c r="B2375" s="259"/>
      <c r="C2375" s="259"/>
      <c r="D2375" s="259"/>
      <c r="E2375" s="259"/>
      <c r="F2375" s="270"/>
      <c r="G2375" s="259"/>
      <c r="H2375" s="259"/>
      <c r="I2375" s="259"/>
      <c r="J2375" s="259"/>
    </row>
    <row r="2376" spans="1:10">
      <c r="A2376" s="259"/>
      <c r="B2376" s="259"/>
      <c r="C2376" s="259"/>
      <c r="D2376" s="259"/>
      <c r="E2376" s="259"/>
      <c r="F2376" s="270"/>
      <c r="G2376" s="259"/>
      <c r="H2376" s="259"/>
      <c r="I2376" s="259"/>
      <c r="J2376" s="259"/>
    </row>
    <row r="2377" spans="1:10">
      <c r="A2377" s="259"/>
      <c r="B2377" s="259"/>
      <c r="C2377" s="259"/>
      <c r="D2377" s="259"/>
      <c r="E2377" s="259"/>
      <c r="F2377" s="270"/>
      <c r="G2377" s="259"/>
      <c r="H2377" s="259"/>
      <c r="I2377" s="259"/>
      <c r="J2377" s="259"/>
    </row>
    <row r="2378" spans="1:10">
      <c r="A2378" s="259"/>
      <c r="B2378" s="259"/>
      <c r="C2378" s="259"/>
      <c r="D2378" s="259"/>
      <c r="E2378" s="259"/>
      <c r="F2378" s="270"/>
      <c r="G2378" s="259"/>
      <c r="H2378" s="259"/>
      <c r="I2378" s="259"/>
      <c r="J2378" s="259"/>
    </row>
    <row r="2379" spans="1:10">
      <c r="A2379" s="259"/>
      <c r="B2379" s="259"/>
      <c r="C2379" s="259"/>
      <c r="D2379" s="259"/>
      <c r="E2379" s="259"/>
      <c r="F2379" s="270"/>
      <c r="G2379" s="259"/>
      <c r="H2379" s="259"/>
      <c r="I2379" s="259"/>
      <c r="J2379" s="259"/>
    </row>
    <row r="2380" spans="1:10">
      <c r="A2380" s="259"/>
      <c r="B2380" s="259"/>
      <c r="C2380" s="259"/>
      <c r="D2380" s="259"/>
      <c r="E2380" s="259"/>
      <c r="F2380" s="270"/>
      <c r="G2380" s="259"/>
      <c r="H2380" s="259"/>
      <c r="I2380" s="259"/>
      <c r="J2380" s="259"/>
    </row>
    <row r="2381" spans="1:10">
      <c r="A2381" s="259"/>
      <c r="B2381" s="259"/>
      <c r="C2381" s="259"/>
      <c r="D2381" s="259"/>
      <c r="E2381" s="259"/>
      <c r="F2381" s="270"/>
      <c r="G2381" s="259"/>
      <c r="H2381" s="259"/>
      <c r="I2381" s="259"/>
      <c r="J2381" s="259"/>
    </row>
    <row r="2382" spans="1:10">
      <c r="A2382" s="259"/>
      <c r="B2382" s="259"/>
      <c r="C2382" s="259"/>
      <c r="D2382" s="259"/>
      <c r="E2382" s="259"/>
      <c r="F2382" s="270"/>
      <c r="G2382" s="259"/>
      <c r="H2382" s="259"/>
      <c r="I2382" s="259"/>
      <c r="J2382" s="259"/>
    </row>
    <row r="2383" spans="1:10">
      <c r="A2383" s="259"/>
      <c r="B2383" s="259"/>
      <c r="C2383" s="259"/>
      <c r="D2383" s="259"/>
      <c r="E2383" s="259"/>
      <c r="F2383" s="270"/>
      <c r="G2383" s="259"/>
      <c r="H2383" s="259"/>
      <c r="I2383" s="259"/>
      <c r="J2383" s="259"/>
    </row>
    <row r="2384" spans="1:10">
      <c r="A2384" s="259"/>
      <c r="B2384" s="259"/>
      <c r="C2384" s="259"/>
      <c r="D2384" s="259"/>
      <c r="E2384" s="259"/>
      <c r="F2384" s="270"/>
      <c r="G2384" s="259"/>
      <c r="H2384" s="259"/>
      <c r="I2384" s="259"/>
      <c r="J2384" s="259"/>
    </row>
    <row r="2385" spans="1:10">
      <c r="A2385" s="259"/>
      <c r="B2385" s="259"/>
      <c r="C2385" s="259"/>
      <c r="D2385" s="259"/>
      <c r="E2385" s="259"/>
      <c r="F2385" s="270"/>
      <c r="G2385" s="259"/>
      <c r="H2385" s="259"/>
      <c r="I2385" s="259"/>
      <c r="J2385" s="259"/>
    </row>
    <row r="2386" spans="1:10">
      <c r="A2386" s="259"/>
      <c r="B2386" s="259"/>
      <c r="C2386" s="259"/>
      <c r="D2386" s="259"/>
      <c r="E2386" s="259"/>
      <c r="F2386" s="270"/>
      <c r="G2386" s="259"/>
      <c r="H2386" s="259"/>
      <c r="I2386" s="259"/>
      <c r="J2386" s="259"/>
    </row>
    <row r="2387" spans="1:10">
      <c r="A2387" s="259"/>
      <c r="B2387" s="259"/>
      <c r="C2387" s="259"/>
      <c r="D2387" s="259"/>
      <c r="E2387" s="259"/>
      <c r="F2387" s="270"/>
      <c r="G2387" s="259"/>
      <c r="H2387" s="259"/>
      <c r="I2387" s="259"/>
      <c r="J2387" s="259"/>
    </row>
    <row r="2388" spans="1:10">
      <c r="A2388" s="259"/>
      <c r="B2388" s="259"/>
      <c r="C2388" s="259"/>
      <c r="D2388" s="259"/>
      <c r="E2388" s="259"/>
      <c r="F2388" s="270"/>
      <c r="G2388" s="259"/>
      <c r="H2388" s="259"/>
      <c r="I2388" s="259"/>
      <c r="J2388" s="259"/>
    </row>
    <row r="2389" spans="1:10">
      <c r="A2389" s="259"/>
      <c r="B2389" s="259"/>
      <c r="C2389" s="259"/>
      <c r="D2389" s="259"/>
      <c r="E2389" s="259"/>
      <c r="F2389" s="270"/>
      <c r="G2389" s="259"/>
      <c r="H2389" s="259"/>
      <c r="I2389" s="259"/>
      <c r="J2389" s="259"/>
    </row>
    <row r="2390" spans="1:10">
      <c r="A2390" s="259"/>
      <c r="B2390" s="259"/>
      <c r="C2390" s="259"/>
      <c r="D2390" s="259"/>
      <c r="E2390" s="259"/>
      <c r="F2390" s="270"/>
      <c r="G2390" s="259"/>
      <c r="H2390" s="259"/>
      <c r="I2390" s="259"/>
      <c r="J2390" s="259"/>
    </row>
    <row r="2391" spans="1:10">
      <c r="A2391" s="259"/>
      <c r="B2391" s="259"/>
      <c r="C2391" s="259"/>
      <c r="D2391" s="259"/>
      <c r="E2391" s="259"/>
      <c r="F2391" s="270"/>
      <c r="G2391" s="259"/>
      <c r="H2391" s="259"/>
      <c r="I2391" s="259"/>
      <c r="J2391" s="259"/>
    </row>
    <row r="2392" spans="1:10">
      <c r="A2392" s="259"/>
      <c r="B2392" s="259"/>
      <c r="C2392" s="259"/>
      <c r="D2392" s="259"/>
      <c r="E2392" s="259"/>
      <c r="F2392" s="270"/>
      <c r="G2392" s="259"/>
      <c r="H2392" s="259"/>
      <c r="I2392" s="259"/>
      <c r="J2392" s="259"/>
    </row>
    <row r="2393" spans="1:10">
      <c r="A2393" s="259"/>
      <c r="B2393" s="259"/>
      <c r="C2393" s="259"/>
      <c r="D2393" s="259"/>
      <c r="E2393" s="259"/>
      <c r="F2393" s="270"/>
      <c r="G2393" s="259"/>
      <c r="H2393" s="259"/>
      <c r="I2393" s="259"/>
      <c r="J2393" s="259"/>
    </row>
    <row r="2394" spans="1:10">
      <c r="A2394" s="259"/>
      <c r="B2394" s="259"/>
      <c r="C2394" s="259"/>
      <c r="D2394" s="259"/>
      <c r="E2394" s="259"/>
      <c r="F2394" s="270"/>
      <c r="G2394" s="259"/>
      <c r="H2394" s="259"/>
      <c r="I2394" s="259"/>
      <c r="J2394" s="259"/>
    </row>
    <row r="2395" spans="1:10">
      <c r="A2395" s="259"/>
      <c r="B2395" s="259"/>
      <c r="C2395" s="259"/>
      <c r="D2395" s="259"/>
      <c r="E2395" s="259"/>
      <c r="F2395" s="270"/>
      <c r="G2395" s="259"/>
      <c r="H2395" s="259"/>
      <c r="I2395" s="259"/>
      <c r="J2395" s="259"/>
    </row>
    <row r="2396" spans="1:10">
      <c r="A2396" s="259"/>
      <c r="B2396" s="259"/>
      <c r="C2396" s="259"/>
      <c r="D2396" s="259"/>
      <c r="E2396" s="259"/>
      <c r="F2396" s="270"/>
      <c r="G2396" s="259"/>
      <c r="H2396" s="259"/>
      <c r="I2396" s="259"/>
      <c r="J2396" s="259"/>
    </row>
    <row r="2397" spans="1:10">
      <c r="A2397" s="259"/>
      <c r="B2397" s="259"/>
      <c r="C2397" s="259"/>
      <c r="D2397" s="259"/>
      <c r="E2397" s="259"/>
      <c r="F2397" s="270"/>
      <c r="G2397" s="259"/>
      <c r="H2397" s="259"/>
      <c r="I2397" s="259"/>
      <c r="J2397" s="259"/>
    </row>
    <row r="2398" spans="1:10">
      <c r="A2398" s="259"/>
      <c r="B2398" s="259"/>
      <c r="C2398" s="259"/>
      <c r="D2398" s="259"/>
      <c r="E2398" s="259"/>
      <c r="F2398" s="270"/>
      <c r="G2398" s="259"/>
      <c r="H2398" s="259"/>
      <c r="I2398" s="259"/>
      <c r="J2398" s="259"/>
    </row>
    <row r="2399" spans="1:10">
      <c r="A2399" s="259"/>
      <c r="B2399" s="259"/>
      <c r="C2399" s="259"/>
      <c r="D2399" s="259"/>
      <c r="E2399" s="259"/>
      <c r="F2399" s="270"/>
      <c r="G2399" s="259"/>
      <c r="H2399" s="259"/>
      <c r="I2399" s="259"/>
      <c r="J2399" s="259"/>
    </row>
    <row r="2400" spans="1:10">
      <c r="A2400" s="259"/>
      <c r="B2400" s="259"/>
      <c r="C2400" s="259"/>
      <c r="D2400" s="259"/>
      <c r="E2400" s="259"/>
      <c r="F2400" s="270"/>
      <c r="G2400" s="259"/>
      <c r="H2400" s="259"/>
      <c r="I2400" s="259"/>
      <c r="J2400" s="259"/>
    </row>
    <row r="2401" spans="1:10">
      <c r="A2401" s="259"/>
      <c r="B2401" s="259"/>
      <c r="C2401" s="259"/>
      <c r="D2401" s="259"/>
      <c r="E2401" s="259"/>
      <c r="F2401" s="270"/>
      <c r="G2401" s="259"/>
      <c r="H2401" s="259"/>
      <c r="I2401" s="259"/>
      <c r="J2401" s="259"/>
    </row>
    <row r="2402" spans="1:10">
      <c r="A2402" s="259"/>
      <c r="B2402" s="259"/>
      <c r="C2402" s="259"/>
      <c r="D2402" s="259"/>
      <c r="E2402" s="259"/>
      <c r="F2402" s="270"/>
      <c r="G2402" s="259"/>
      <c r="H2402" s="259"/>
      <c r="I2402" s="259"/>
      <c r="J2402" s="259"/>
    </row>
    <row r="2403" spans="1:10">
      <c r="A2403" s="259"/>
      <c r="B2403" s="259"/>
      <c r="C2403" s="259"/>
      <c r="D2403" s="259"/>
      <c r="E2403" s="259"/>
      <c r="F2403" s="270"/>
      <c r="G2403" s="259"/>
      <c r="H2403" s="259"/>
      <c r="I2403" s="259"/>
      <c r="J2403" s="259"/>
    </row>
    <row r="2404" spans="1:10">
      <c r="A2404" s="259"/>
      <c r="B2404" s="259"/>
      <c r="C2404" s="259"/>
      <c r="D2404" s="259"/>
      <c r="E2404" s="259"/>
      <c r="F2404" s="270"/>
      <c r="G2404" s="259"/>
      <c r="H2404" s="259"/>
      <c r="I2404" s="259"/>
      <c r="J2404" s="259"/>
    </row>
    <row r="2405" spans="1:10">
      <c r="A2405" s="259"/>
      <c r="B2405" s="259"/>
      <c r="C2405" s="259"/>
      <c r="D2405" s="259"/>
      <c r="E2405" s="259"/>
      <c r="F2405" s="270"/>
      <c r="G2405" s="259"/>
      <c r="H2405" s="259"/>
      <c r="I2405" s="259"/>
      <c r="J2405" s="259"/>
    </row>
    <row r="2406" spans="1:10">
      <c r="A2406" s="259"/>
      <c r="B2406" s="259"/>
      <c r="C2406" s="259"/>
      <c r="D2406" s="259"/>
      <c r="E2406" s="259"/>
      <c r="F2406" s="270"/>
      <c r="G2406" s="259"/>
      <c r="H2406" s="259"/>
      <c r="I2406" s="259"/>
      <c r="J2406" s="259"/>
    </row>
    <row r="2407" spans="1:10">
      <c r="A2407" s="259"/>
      <c r="B2407" s="259"/>
      <c r="C2407" s="259"/>
      <c r="D2407" s="259"/>
      <c r="E2407" s="259"/>
      <c r="F2407" s="270"/>
      <c r="G2407" s="259"/>
      <c r="H2407" s="259"/>
      <c r="I2407" s="259"/>
      <c r="J2407" s="259"/>
    </row>
    <row r="2408" spans="1:10">
      <c r="A2408" s="259"/>
      <c r="B2408" s="259"/>
      <c r="C2408" s="259"/>
      <c r="D2408" s="259"/>
      <c r="E2408" s="259"/>
      <c r="F2408" s="270"/>
      <c r="G2408" s="259"/>
      <c r="H2408" s="259"/>
      <c r="I2408" s="259"/>
      <c r="J2408" s="259"/>
    </row>
    <row r="2409" spans="1:10">
      <c r="A2409" s="259"/>
      <c r="B2409" s="259"/>
      <c r="C2409" s="259"/>
      <c r="D2409" s="259"/>
      <c r="E2409" s="259"/>
      <c r="F2409" s="270"/>
      <c r="G2409" s="259"/>
      <c r="H2409" s="259"/>
      <c r="I2409" s="259"/>
      <c r="J2409" s="259"/>
    </row>
    <row r="2410" spans="1:10">
      <c r="A2410" s="259"/>
      <c r="B2410" s="259"/>
      <c r="C2410" s="259"/>
      <c r="D2410" s="259"/>
      <c r="E2410" s="259"/>
      <c r="F2410" s="270"/>
      <c r="G2410" s="259"/>
      <c r="H2410" s="259"/>
      <c r="I2410" s="259"/>
      <c r="J2410" s="259"/>
    </row>
    <row r="2411" spans="1:10">
      <c r="A2411" s="259"/>
      <c r="B2411" s="259"/>
      <c r="C2411" s="259"/>
      <c r="D2411" s="259"/>
      <c r="E2411" s="259"/>
      <c r="F2411" s="270"/>
      <c r="G2411" s="259"/>
      <c r="H2411" s="259"/>
      <c r="I2411" s="259"/>
      <c r="J2411" s="259"/>
    </row>
    <row r="2412" spans="1:10">
      <c r="A2412" s="259"/>
      <c r="B2412" s="259"/>
      <c r="C2412" s="259"/>
      <c r="D2412" s="259"/>
      <c r="E2412" s="259"/>
      <c r="F2412" s="270"/>
      <c r="G2412" s="259"/>
      <c r="H2412" s="259"/>
      <c r="I2412" s="259"/>
      <c r="J2412" s="259"/>
    </row>
    <row r="2413" spans="1:10">
      <c r="A2413" s="259"/>
      <c r="B2413" s="259"/>
      <c r="C2413" s="259"/>
      <c r="D2413" s="259"/>
      <c r="E2413" s="259"/>
      <c r="F2413" s="270"/>
      <c r="G2413" s="259"/>
      <c r="H2413" s="259"/>
      <c r="I2413" s="259"/>
      <c r="J2413" s="259"/>
    </row>
    <row r="2414" spans="1:10">
      <c r="A2414" s="259"/>
      <c r="B2414" s="259"/>
      <c r="C2414" s="259"/>
      <c r="D2414" s="259"/>
      <c r="E2414" s="259"/>
      <c r="F2414" s="270"/>
      <c r="G2414" s="259"/>
      <c r="H2414" s="259"/>
      <c r="I2414" s="259"/>
      <c r="J2414" s="259"/>
    </row>
    <row r="2415" spans="1:10">
      <c r="A2415" s="259"/>
      <c r="B2415" s="259"/>
      <c r="C2415" s="259"/>
      <c r="D2415" s="259"/>
      <c r="E2415" s="259"/>
      <c r="F2415" s="270"/>
      <c r="G2415" s="259"/>
      <c r="H2415" s="259"/>
      <c r="I2415" s="259"/>
      <c r="J2415" s="259"/>
    </row>
    <row r="2416" spans="1:10">
      <c r="A2416" s="259"/>
      <c r="B2416" s="259"/>
      <c r="C2416" s="259"/>
      <c r="D2416" s="259"/>
      <c r="E2416" s="259"/>
      <c r="F2416" s="270"/>
      <c r="G2416" s="259"/>
      <c r="H2416" s="259"/>
      <c r="I2416" s="259"/>
      <c r="J2416" s="259"/>
    </row>
    <row r="2417" spans="1:10">
      <c r="A2417" s="259"/>
      <c r="B2417" s="259"/>
      <c r="C2417" s="259"/>
      <c r="D2417" s="259"/>
      <c r="E2417" s="259"/>
      <c r="F2417" s="270"/>
      <c r="G2417" s="259"/>
      <c r="H2417" s="259"/>
      <c r="I2417" s="259"/>
      <c r="J2417" s="259"/>
    </row>
    <row r="2418" spans="1:10">
      <c r="A2418" s="259"/>
      <c r="B2418" s="259"/>
      <c r="C2418" s="259"/>
      <c r="D2418" s="259"/>
      <c r="E2418" s="259"/>
      <c r="F2418" s="270"/>
      <c r="G2418" s="259"/>
      <c r="H2418" s="259"/>
      <c r="I2418" s="259"/>
      <c r="J2418" s="259"/>
    </row>
    <row r="2419" spans="1:10">
      <c r="A2419" s="259"/>
      <c r="B2419" s="259"/>
      <c r="C2419" s="259"/>
      <c r="D2419" s="259"/>
      <c r="E2419" s="259"/>
      <c r="F2419" s="270"/>
      <c r="G2419" s="259"/>
      <c r="H2419" s="259"/>
      <c r="I2419" s="259"/>
      <c r="J2419" s="259"/>
    </row>
    <row r="2420" spans="1:10">
      <c r="A2420" s="259"/>
      <c r="B2420" s="259"/>
      <c r="C2420" s="259"/>
      <c r="D2420" s="259"/>
      <c r="E2420" s="259"/>
      <c r="F2420" s="270"/>
      <c r="G2420" s="259"/>
      <c r="H2420" s="259"/>
      <c r="I2420" s="259"/>
      <c r="J2420" s="259"/>
    </row>
    <row r="2421" spans="1:10">
      <c r="A2421" s="259"/>
      <c r="B2421" s="259"/>
      <c r="C2421" s="259"/>
      <c r="D2421" s="259"/>
      <c r="E2421" s="259"/>
      <c r="F2421" s="270"/>
      <c r="G2421" s="259"/>
      <c r="H2421" s="259"/>
      <c r="I2421" s="259"/>
      <c r="J2421" s="259"/>
    </row>
    <row r="2422" spans="1:10">
      <c r="A2422" s="259"/>
      <c r="B2422" s="259"/>
      <c r="C2422" s="259"/>
      <c r="D2422" s="259"/>
      <c r="E2422" s="259"/>
      <c r="F2422" s="270"/>
      <c r="G2422" s="259"/>
      <c r="H2422" s="259"/>
      <c r="I2422" s="259"/>
      <c r="J2422" s="259"/>
    </row>
    <row r="2423" spans="1:10">
      <c r="A2423" s="259"/>
      <c r="B2423" s="259"/>
      <c r="C2423" s="259"/>
      <c r="D2423" s="259"/>
      <c r="E2423" s="259"/>
      <c r="F2423" s="270"/>
      <c r="G2423" s="259"/>
      <c r="H2423" s="259"/>
      <c r="I2423" s="259"/>
      <c r="J2423" s="259"/>
    </row>
    <row r="2424" spans="1:10">
      <c r="A2424" s="259"/>
      <c r="B2424" s="259"/>
      <c r="C2424" s="259"/>
      <c r="D2424" s="259"/>
      <c r="E2424" s="259"/>
      <c r="F2424" s="270"/>
      <c r="G2424" s="259"/>
      <c r="H2424" s="259"/>
      <c r="I2424" s="259"/>
      <c r="J2424" s="259"/>
    </row>
    <row r="2425" spans="1:10">
      <c r="A2425" s="259"/>
      <c r="B2425" s="259"/>
      <c r="C2425" s="259"/>
      <c r="D2425" s="259"/>
      <c r="E2425" s="259"/>
      <c r="F2425" s="270"/>
      <c r="G2425" s="259"/>
      <c r="H2425" s="259"/>
      <c r="I2425" s="259"/>
      <c r="J2425" s="259"/>
    </row>
    <row r="2426" spans="1:10">
      <c r="A2426" s="259"/>
      <c r="B2426" s="259"/>
      <c r="C2426" s="259"/>
      <c r="D2426" s="259"/>
      <c r="E2426" s="259"/>
      <c r="F2426" s="270"/>
      <c r="G2426" s="259"/>
      <c r="H2426" s="259"/>
      <c r="I2426" s="259"/>
      <c r="J2426" s="259"/>
    </row>
    <row r="2427" spans="1:10">
      <c r="A2427" s="259"/>
      <c r="B2427" s="259"/>
      <c r="C2427" s="259"/>
      <c r="D2427" s="259"/>
      <c r="E2427" s="259"/>
      <c r="F2427" s="270"/>
      <c r="G2427" s="259"/>
      <c r="H2427" s="259"/>
      <c r="I2427" s="259"/>
      <c r="J2427" s="259"/>
    </row>
    <row r="2428" spans="1:10">
      <c r="A2428" s="259"/>
      <c r="B2428" s="259"/>
      <c r="C2428" s="259"/>
      <c r="D2428" s="259"/>
      <c r="E2428" s="259"/>
      <c r="F2428" s="270"/>
      <c r="G2428" s="259"/>
      <c r="H2428" s="259"/>
      <c r="I2428" s="259"/>
      <c r="J2428" s="259"/>
    </row>
    <row r="2429" spans="1:10">
      <c r="A2429" s="259"/>
      <c r="B2429" s="259"/>
      <c r="C2429" s="259"/>
      <c r="D2429" s="259"/>
      <c r="E2429" s="259"/>
      <c r="F2429" s="270"/>
      <c r="G2429" s="259"/>
      <c r="H2429" s="259"/>
      <c r="I2429" s="259"/>
      <c r="J2429" s="259"/>
    </row>
    <row r="2430" spans="1:10">
      <c r="A2430" s="259"/>
      <c r="B2430" s="259"/>
      <c r="C2430" s="259"/>
      <c r="D2430" s="259"/>
      <c r="E2430" s="259"/>
      <c r="F2430" s="270"/>
      <c r="G2430" s="259"/>
      <c r="H2430" s="259"/>
      <c r="I2430" s="259"/>
      <c r="J2430" s="259"/>
    </row>
    <row r="2431" spans="1:10">
      <c r="A2431" s="259"/>
      <c r="B2431" s="259"/>
      <c r="C2431" s="259"/>
      <c r="D2431" s="259"/>
      <c r="E2431" s="259"/>
      <c r="F2431" s="270"/>
      <c r="G2431" s="259"/>
      <c r="H2431" s="259"/>
      <c r="I2431" s="259"/>
      <c r="J2431" s="259"/>
    </row>
    <row r="2432" spans="1:10">
      <c r="A2432" s="259"/>
      <c r="B2432" s="259"/>
      <c r="C2432" s="259"/>
      <c r="D2432" s="259"/>
      <c r="E2432" s="259"/>
      <c r="F2432" s="270"/>
      <c r="G2432" s="259"/>
      <c r="H2432" s="259"/>
      <c r="I2432" s="259"/>
      <c r="J2432" s="259"/>
    </row>
    <row r="2433" spans="1:10">
      <c r="A2433" s="259"/>
      <c r="B2433" s="259"/>
      <c r="C2433" s="259"/>
      <c r="D2433" s="259"/>
      <c r="E2433" s="259"/>
      <c r="F2433" s="270"/>
      <c r="G2433" s="259"/>
      <c r="H2433" s="259"/>
      <c r="I2433" s="259"/>
      <c r="J2433" s="259"/>
    </row>
    <row r="2434" spans="1:10">
      <c r="A2434" s="259"/>
      <c r="B2434" s="259"/>
      <c r="C2434" s="259"/>
      <c r="D2434" s="259"/>
      <c r="E2434" s="259"/>
      <c r="F2434" s="270"/>
      <c r="G2434" s="259"/>
      <c r="H2434" s="259"/>
      <c r="I2434" s="259"/>
      <c r="J2434" s="259"/>
    </row>
    <row r="2435" spans="1:10">
      <c r="A2435" s="259"/>
      <c r="B2435" s="259"/>
      <c r="C2435" s="259"/>
      <c r="D2435" s="259"/>
      <c r="E2435" s="259"/>
      <c r="F2435" s="270"/>
      <c r="G2435" s="259"/>
      <c r="H2435" s="259"/>
      <c r="I2435" s="259"/>
      <c r="J2435" s="259"/>
    </row>
    <row r="2436" spans="1:10">
      <c r="A2436" s="259"/>
      <c r="B2436" s="259"/>
      <c r="C2436" s="259"/>
      <c r="D2436" s="259"/>
      <c r="E2436" s="259"/>
      <c r="F2436" s="270"/>
      <c r="G2436" s="259"/>
      <c r="H2436" s="259"/>
      <c r="I2436" s="259"/>
      <c r="J2436" s="259"/>
    </row>
    <row r="2437" spans="1:10">
      <c r="A2437" s="259"/>
      <c r="B2437" s="259"/>
      <c r="C2437" s="259"/>
      <c r="D2437" s="259"/>
      <c r="E2437" s="259"/>
      <c r="F2437" s="270"/>
      <c r="G2437" s="259"/>
      <c r="H2437" s="259"/>
      <c r="I2437" s="259"/>
      <c r="J2437" s="259"/>
    </row>
    <row r="2438" spans="1:10">
      <c r="A2438" s="259"/>
      <c r="B2438" s="259"/>
      <c r="C2438" s="259"/>
      <c r="D2438" s="259"/>
      <c r="E2438" s="259"/>
      <c r="F2438" s="270"/>
      <c r="G2438" s="259"/>
      <c r="H2438" s="259"/>
      <c r="I2438" s="259"/>
      <c r="J2438" s="259"/>
    </row>
    <row r="2439" spans="1:10">
      <c r="A2439" s="259"/>
      <c r="B2439" s="259"/>
      <c r="C2439" s="259"/>
      <c r="D2439" s="259"/>
      <c r="E2439" s="259"/>
      <c r="F2439" s="270"/>
      <c r="G2439" s="259"/>
      <c r="H2439" s="259"/>
      <c r="I2439" s="259"/>
      <c r="J2439" s="259"/>
    </row>
    <row r="2440" spans="1:10">
      <c r="A2440" s="259"/>
      <c r="B2440" s="259"/>
      <c r="C2440" s="259"/>
      <c r="D2440" s="259"/>
      <c r="E2440" s="259"/>
      <c r="F2440" s="270"/>
      <c r="G2440" s="259"/>
      <c r="H2440" s="259"/>
      <c r="I2440" s="259"/>
      <c r="J2440" s="259"/>
    </row>
    <row r="2441" spans="1:10">
      <c r="A2441" s="259"/>
      <c r="B2441" s="259"/>
      <c r="C2441" s="259"/>
      <c r="D2441" s="259"/>
      <c r="E2441" s="259"/>
      <c r="F2441" s="270"/>
      <c r="G2441" s="259"/>
      <c r="H2441" s="259"/>
      <c r="I2441" s="259"/>
      <c r="J2441" s="259"/>
    </row>
    <row r="2442" spans="1:10">
      <c r="A2442" s="259"/>
      <c r="B2442" s="259"/>
      <c r="C2442" s="259"/>
      <c r="D2442" s="259"/>
      <c r="E2442" s="259"/>
      <c r="F2442" s="270"/>
      <c r="G2442" s="259"/>
      <c r="H2442" s="259"/>
      <c r="I2442" s="259"/>
      <c r="J2442" s="259"/>
    </row>
    <row r="2443" spans="1:10">
      <c r="A2443" s="259"/>
      <c r="B2443" s="259"/>
      <c r="C2443" s="259"/>
      <c r="D2443" s="259"/>
      <c r="E2443" s="259"/>
      <c r="F2443" s="270"/>
      <c r="G2443" s="259"/>
      <c r="H2443" s="259"/>
      <c r="I2443" s="259"/>
      <c r="J2443" s="259"/>
    </row>
    <row r="2444" spans="1:10">
      <c r="A2444" s="259"/>
      <c r="B2444" s="259"/>
      <c r="C2444" s="259"/>
      <c r="D2444" s="259"/>
      <c r="E2444" s="259"/>
      <c r="F2444" s="270"/>
      <c r="G2444" s="259"/>
      <c r="H2444" s="259"/>
      <c r="I2444" s="259"/>
      <c r="J2444" s="259"/>
    </row>
    <row r="2445" spans="1:10">
      <c r="A2445" s="259"/>
      <c r="B2445" s="259"/>
      <c r="C2445" s="259"/>
      <c r="D2445" s="259"/>
      <c r="E2445" s="259"/>
      <c r="F2445" s="270"/>
      <c r="G2445" s="259"/>
      <c r="H2445" s="259"/>
      <c r="I2445" s="259"/>
      <c r="J2445" s="259"/>
    </row>
    <row r="2446" spans="1:10">
      <c r="A2446" s="259"/>
      <c r="B2446" s="259"/>
      <c r="C2446" s="259"/>
      <c r="D2446" s="259"/>
      <c r="E2446" s="259"/>
      <c r="F2446" s="270"/>
      <c r="G2446" s="259"/>
      <c r="H2446" s="259"/>
      <c r="I2446" s="259"/>
      <c r="J2446" s="259"/>
    </row>
    <row r="2447" spans="1:10">
      <c r="A2447" s="259"/>
      <c r="B2447" s="259"/>
      <c r="C2447" s="259"/>
      <c r="D2447" s="259"/>
      <c r="E2447" s="259"/>
      <c r="F2447" s="270"/>
      <c r="G2447" s="259"/>
      <c r="H2447" s="259"/>
      <c r="I2447" s="259"/>
      <c r="J2447" s="259"/>
    </row>
    <row r="2448" spans="1:10">
      <c r="A2448" s="259"/>
      <c r="B2448" s="259"/>
      <c r="C2448" s="259"/>
      <c r="D2448" s="259"/>
      <c r="E2448" s="259"/>
      <c r="F2448" s="270"/>
      <c r="G2448" s="259"/>
      <c r="H2448" s="259"/>
      <c r="I2448" s="259"/>
      <c r="J2448" s="259"/>
    </row>
    <row r="2449" spans="1:10">
      <c r="A2449" s="259"/>
      <c r="B2449" s="259"/>
      <c r="C2449" s="259"/>
      <c r="D2449" s="259"/>
      <c r="E2449" s="259"/>
      <c r="F2449" s="270"/>
      <c r="G2449" s="259"/>
      <c r="H2449" s="259"/>
      <c r="I2449" s="259"/>
      <c r="J2449" s="259"/>
    </row>
    <row r="2450" spans="1:10">
      <c r="A2450" s="259"/>
      <c r="B2450" s="259"/>
      <c r="C2450" s="259"/>
      <c r="D2450" s="259"/>
      <c r="E2450" s="259"/>
      <c r="F2450" s="270"/>
      <c r="G2450" s="259"/>
      <c r="H2450" s="259"/>
      <c r="I2450" s="259"/>
      <c r="J2450" s="259"/>
    </row>
    <row r="2451" spans="1:10">
      <c r="A2451" s="259"/>
      <c r="B2451" s="259"/>
      <c r="C2451" s="259"/>
      <c r="D2451" s="259"/>
      <c r="E2451" s="259"/>
      <c r="F2451" s="270"/>
      <c r="G2451" s="259"/>
      <c r="H2451" s="259"/>
      <c r="I2451" s="259"/>
      <c r="J2451" s="259"/>
    </row>
    <row r="2452" spans="1:10">
      <c r="A2452" s="259"/>
      <c r="B2452" s="259"/>
      <c r="C2452" s="259"/>
      <c r="D2452" s="259"/>
      <c r="E2452" s="259"/>
      <c r="F2452" s="270"/>
      <c r="G2452" s="259"/>
      <c r="H2452" s="259"/>
      <c r="I2452" s="259"/>
      <c r="J2452" s="259"/>
    </row>
    <row r="2453" spans="1:10">
      <c r="A2453" s="259"/>
      <c r="B2453" s="259"/>
      <c r="C2453" s="259"/>
      <c r="D2453" s="259"/>
      <c r="E2453" s="259"/>
      <c r="F2453" s="270"/>
      <c r="G2453" s="259"/>
      <c r="H2453" s="259"/>
      <c r="I2453" s="259"/>
      <c r="J2453" s="259"/>
    </row>
    <row r="2454" spans="1:10">
      <c r="A2454" s="259"/>
      <c r="B2454" s="259"/>
      <c r="C2454" s="259"/>
      <c r="D2454" s="259"/>
      <c r="E2454" s="259"/>
      <c r="F2454" s="270"/>
      <c r="G2454" s="259"/>
      <c r="H2454" s="259"/>
      <c r="I2454" s="259"/>
      <c r="J2454" s="259"/>
    </row>
    <row r="2455" spans="1:10">
      <c r="A2455" s="259"/>
      <c r="B2455" s="259"/>
      <c r="C2455" s="259"/>
      <c r="D2455" s="259"/>
      <c r="E2455" s="259"/>
      <c r="F2455" s="270"/>
      <c r="G2455" s="259"/>
      <c r="H2455" s="259"/>
      <c r="I2455" s="259"/>
      <c r="J2455" s="259"/>
    </row>
    <row r="2456" spans="1:10">
      <c r="A2456" s="259"/>
      <c r="B2456" s="259"/>
      <c r="C2456" s="259"/>
      <c r="D2456" s="259"/>
      <c r="E2456" s="259"/>
      <c r="F2456" s="270"/>
      <c r="G2456" s="259"/>
      <c r="H2456" s="259"/>
      <c r="I2456" s="259"/>
      <c r="J2456" s="259"/>
    </row>
    <row r="2457" spans="1:10">
      <c r="A2457" s="259"/>
      <c r="B2457" s="259"/>
      <c r="C2457" s="259"/>
      <c r="D2457" s="259"/>
      <c r="E2457" s="259"/>
      <c r="F2457" s="270"/>
      <c r="G2457" s="259"/>
      <c r="H2457" s="259"/>
      <c r="I2457" s="259"/>
      <c r="J2457" s="259"/>
    </row>
    <row r="2458" spans="1:10">
      <c r="A2458" s="259"/>
      <c r="B2458" s="259"/>
      <c r="C2458" s="259"/>
      <c r="D2458" s="259"/>
      <c r="E2458" s="259"/>
      <c r="F2458" s="270"/>
      <c r="G2458" s="259"/>
      <c r="H2458" s="259"/>
      <c r="I2458" s="259"/>
      <c r="J2458" s="259"/>
    </row>
    <row r="2459" spans="1:10">
      <c r="A2459" s="259"/>
      <c r="B2459" s="259"/>
      <c r="C2459" s="259"/>
      <c r="D2459" s="259"/>
      <c r="E2459" s="259"/>
      <c r="F2459" s="270"/>
      <c r="G2459" s="259"/>
      <c r="H2459" s="259"/>
      <c r="I2459" s="259"/>
      <c r="J2459" s="259"/>
    </row>
    <row r="2460" spans="1:10">
      <c r="A2460" s="259"/>
      <c r="B2460" s="259"/>
      <c r="C2460" s="259"/>
      <c r="D2460" s="259"/>
      <c r="E2460" s="259"/>
      <c r="F2460" s="270"/>
      <c r="G2460" s="259"/>
      <c r="H2460" s="259"/>
      <c r="I2460" s="259"/>
      <c r="J2460" s="259"/>
    </row>
    <row r="2461" spans="1:10">
      <c r="A2461" s="259"/>
      <c r="B2461" s="259"/>
      <c r="C2461" s="259"/>
      <c r="D2461" s="259"/>
      <c r="E2461" s="259"/>
      <c r="F2461" s="270"/>
      <c r="G2461" s="259"/>
      <c r="H2461" s="259"/>
      <c r="I2461" s="259"/>
      <c r="J2461" s="259"/>
    </row>
    <row r="2462" spans="1:10">
      <c r="A2462" s="259"/>
      <c r="B2462" s="259"/>
      <c r="C2462" s="259"/>
      <c r="D2462" s="259"/>
      <c r="E2462" s="259"/>
      <c r="F2462" s="270"/>
      <c r="G2462" s="259"/>
      <c r="H2462" s="259"/>
      <c r="I2462" s="259"/>
      <c r="J2462" s="259"/>
    </row>
    <row r="2463" spans="1:10">
      <c r="A2463" s="259"/>
      <c r="B2463" s="259"/>
      <c r="C2463" s="259"/>
      <c r="D2463" s="259"/>
      <c r="E2463" s="259"/>
      <c r="F2463" s="270"/>
      <c r="G2463" s="259"/>
      <c r="H2463" s="259"/>
      <c r="I2463" s="259"/>
      <c r="J2463" s="259"/>
    </row>
    <row r="2464" spans="1:10">
      <c r="A2464" s="259"/>
      <c r="B2464" s="259"/>
      <c r="C2464" s="259"/>
      <c r="D2464" s="259"/>
      <c r="E2464" s="259"/>
      <c r="F2464" s="270"/>
      <c r="G2464" s="259"/>
      <c r="H2464" s="259"/>
      <c r="I2464" s="259"/>
      <c r="J2464" s="259"/>
    </row>
    <row r="2465" spans="1:10">
      <c r="A2465" s="259"/>
      <c r="B2465" s="259"/>
      <c r="C2465" s="259"/>
      <c r="D2465" s="259"/>
      <c r="E2465" s="259"/>
      <c r="F2465" s="270"/>
      <c r="G2465" s="259"/>
      <c r="H2465" s="259"/>
      <c r="I2465" s="259"/>
      <c r="J2465" s="259"/>
    </row>
    <row r="2466" spans="1:10">
      <c r="A2466" s="259"/>
      <c r="B2466" s="259"/>
      <c r="C2466" s="259"/>
      <c r="D2466" s="259"/>
      <c r="E2466" s="259"/>
      <c r="F2466" s="270"/>
      <c r="G2466" s="259"/>
      <c r="H2466" s="259"/>
      <c r="I2466" s="259"/>
      <c r="J2466" s="259"/>
    </row>
    <row r="2467" spans="1:10">
      <c r="A2467" s="259"/>
      <c r="B2467" s="259"/>
      <c r="C2467" s="259"/>
      <c r="D2467" s="259"/>
      <c r="E2467" s="259"/>
      <c r="F2467" s="270"/>
      <c r="G2467" s="259"/>
      <c r="H2467" s="259"/>
      <c r="I2467" s="259"/>
      <c r="J2467" s="259"/>
    </row>
    <row r="2468" spans="1:10">
      <c r="A2468" s="259"/>
      <c r="B2468" s="259"/>
      <c r="C2468" s="259"/>
      <c r="D2468" s="259"/>
      <c r="E2468" s="259"/>
      <c r="F2468" s="270"/>
      <c r="G2468" s="259"/>
      <c r="H2468" s="259"/>
      <c r="I2468" s="259"/>
      <c r="J2468" s="259"/>
    </row>
    <row r="2469" spans="1:10">
      <c r="A2469" s="259"/>
      <c r="B2469" s="259"/>
      <c r="C2469" s="259"/>
      <c r="D2469" s="259"/>
      <c r="E2469" s="259"/>
      <c r="F2469" s="270"/>
      <c r="G2469" s="259"/>
      <c r="H2469" s="259"/>
      <c r="I2469" s="259"/>
      <c r="J2469" s="259"/>
    </row>
    <row r="2470" spans="1:10">
      <c r="A2470" s="259"/>
      <c r="B2470" s="259"/>
      <c r="C2470" s="259"/>
      <c r="D2470" s="259"/>
      <c r="E2470" s="259"/>
      <c r="F2470" s="270"/>
      <c r="G2470" s="259"/>
      <c r="H2470" s="259"/>
      <c r="I2470" s="259"/>
      <c r="J2470" s="259"/>
    </row>
    <row r="2471" spans="1:10">
      <c r="A2471" s="259"/>
      <c r="B2471" s="259"/>
      <c r="C2471" s="259"/>
      <c r="D2471" s="259"/>
      <c r="E2471" s="259"/>
      <c r="F2471" s="270"/>
      <c r="G2471" s="259"/>
      <c r="H2471" s="259"/>
      <c r="I2471" s="259"/>
      <c r="J2471" s="259"/>
    </row>
    <row r="2472" spans="1:10">
      <c r="A2472" s="259"/>
      <c r="B2472" s="259"/>
      <c r="C2472" s="259"/>
      <c r="D2472" s="259"/>
      <c r="E2472" s="259"/>
      <c r="F2472" s="270"/>
      <c r="G2472" s="259"/>
      <c r="H2472" s="259"/>
      <c r="I2472" s="259"/>
      <c r="J2472" s="259"/>
    </row>
    <row r="2473" spans="1:10">
      <c r="A2473" s="259"/>
      <c r="B2473" s="259"/>
      <c r="C2473" s="259"/>
      <c r="D2473" s="259"/>
      <c r="E2473" s="259"/>
      <c r="F2473" s="270"/>
      <c r="G2473" s="259"/>
      <c r="H2473" s="259"/>
      <c r="I2473" s="259"/>
      <c r="J2473" s="259"/>
    </row>
    <row r="2474" spans="1:10">
      <c r="A2474" s="259"/>
      <c r="B2474" s="259"/>
      <c r="C2474" s="259"/>
      <c r="D2474" s="259"/>
      <c r="E2474" s="259"/>
      <c r="F2474" s="270"/>
      <c r="G2474" s="259"/>
      <c r="H2474" s="259"/>
      <c r="I2474" s="259"/>
      <c r="J2474" s="259"/>
    </row>
    <row r="2475" spans="1:10">
      <c r="A2475" s="259"/>
      <c r="B2475" s="259"/>
      <c r="C2475" s="259"/>
      <c r="D2475" s="259"/>
      <c r="E2475" s="259"/>
      <c r="F2475" s="270"/>
      <c r="G2475" s="259"/>
      <c r="H2475" s="259"/>
      <c r="I2475" s="259"/>
      <c r="J2475" s="259"/>
    </row>
    <row r="2476" spans="1:10">
      <c r="A2476" s="259"/>
      <c r="B2476" s="259"/>
      <c r="C2476" s="259"/>
      <c r="D2476" s="259"/>
      <c r="E2476" s="259"/>
      <c r="F2476" s="270"/>
      <c r="G2476" s="259"/>
      <c r="H2476" s="259"/>
      <c r="I2476" s="259"/>
      <c r="J2476" s="259"/>
    </row>
    <row r="2477" spans="1:10">
      <c r="A2477" s="259"/>
      <c r="B2477" s="259"/>
      <c r="C2477" s="259"/>
      <c r="D2477" s="259"/>
      <c r="E2477" s="259"/>
      <c r="F2477" s="270"/>
      <c r="G2477" s="259"/>
      <c r="H2477" s="259"/>
      <c r="I2477" s="259"/>
      <c r="J2477" s="259"/>
    </row>
    <row r="2478" spans="1:10">
      <c r="A2478" s="259"/>
      <c r="B2478" s="259"/>
      <c r="C2478" s="259"/>
      <c r="D2478" s="259"/>
      <c r="E2478" s="259"/>
      <c r="F2478" s="270"/>
      <c r="G2478" s="259"/>
      <c r="H2478" s="259"/>
      <c r="I2478" s="259"/>
      <c r="J2478" s="259"/>
    </row>
    <row r="2479" spans="1:10">
      <c r="A2479" s="259"/>
      <c r="B2479" s="259"/>
      <c r="C2479" s="259"/>
      <c r="D2479" s="259"/>
      <c r="E2479" s="259"/>
      <c r="F2479" s="270"/>
      <c r="G2479" s="259"/>
      <c r="H2479" s="259"/>
      <c r="I2479" s="259"/>
      <c r="J2479" s="259"/>
    </row>
    <row r="2480" spans="1:10">
      <c r="A2480" s="259"/>
      <c r="B2480" s="259"/>
      <c r="C2480" s="259"/>
      <c r="D2480" s="259"/>
      <c r="E2480" s="259"/>
      <c r="F2480" s="270"/>
      <c r="G2480" s="259"/>
      <c r="H2480" s="259"/>
      <c r="I2480" s="259"/>
      <c r="J2480" s="259"/>
    </row>
    <row r="2481" spans="1:10">
      <c r="A2481" s="259"/>
      <c r="B2481" s="259"/>
      <c r="C2481" s="259"/>
      <c r="D2481" s="259"/>
      <c r="E2481" s="259"/>
      <c r="F2481" s="270"/>
      <c r="G2481" s="259"/>
      <c r="H2481" s="259"/>
      <c r="I2481" s="259"/>
      <c r="J2481" s="259"/>
    </row>
    <row r="2482" spans="1:10">
      <c r="A2482" s="259"/>
      <c r="B2482" s="259"/>
      <c r="C2482" s="259"/>
      <c r="D2482" s="259"/>
      <c r="E2482" s="259"/>
      <c r="F2482" s="270"/>
      <c r="G2482" s="259"/>
      <c r="H2482" s="259"/>
      <c r="I2482" s="259"/>
      <c r="J2482" s="259"/>
    </row>
    <row r="2483" spans="1:10">
      <c r="A2483" s="259"/>
      <c r="B2483" s="259"/>
      <c r="C2483" s="259"/>
      <c r="D2483" s="259"/>
      <c r="E2483" s="259"/>
      <c r="F2483" s="270"/>
      <c r="G2483" s="259"/>
      <c r="H2483" s="259"/>
      <c r="I2483" s="259"/>
      <c r="J2483" s="259"/>
    </row>
    <row r="2484" spans="1:10">
      <c r="A2484" s="259"/>
      <c r="B2484" s="259"/>
      <c r="C2484" s="259"/>
      <c r="D2484" s="259"/>
      <c r="E2484" s="259"/>
      <c r="F2484" s="270"/>
      <c r="G2484" s="259"/>
      <c r="H2484" s="259"/>
      <c r="I2484" s="259"/>
      <c r="J2484" s="259"/>
    </row>
    <row r="2485" spans="1:10">
      <c r="A2485" s="259"/>
      <c r="B2485" s="259"/>
      <c r="C2485" s="259"/>
      <c r="D2485" s="259"/>
      <c r="E2485" s="259"/>
      <c r="F2485" s="270"/>
      <c r="G2485" s="259"/>
      <c r="H2485" s="259"/>
      <c r="I2485" s="259"/>
      <c r="J2485" s="259"/>
    </row>
    <row r="2486" spans="1:10">
      <c r="A2486" s="259"/>
      <c r="B2486" s="259"/>
      <c r="C2486" s="259"/>
      <c r="D2486" s="259"/>
      <c r="E2486" s="259"/>
      <c r="F2486" s="270"/>
      <c r="G2486" s="259"/>
      <c r="H2486" s="259"/>
      <c r="I2486" s="259"/>
      <c r="J2486" s="259"/>
    </row>
    <row r="2487" spans="1:10">
      <c r="A2487" s="259"/>
      <c r="B2487" s="259"/>
      <c r="C2487" s="259"/>
      <c r="D2487" s="259"/>
      <c r="E2487" s="259"/>
      <c r="F2487" s="270"/>
      <c r="G2487" s="259"/>
      <c r="H2487" s="259"/>
      <c r="I2487" s="259"/>
      <c r="J2487" s="259"/>
    </row>
    <row r="2488" spans="1:10">
      <c r="A2488" s="259"/>
      <c r="B2488" s="259"/>
      <c r="C2488" s="259"/>
      <c r="D2488" s="259"/>
      <c r="E2488" s="259"/>
      <c r="F2488" s="270"/>
      <c r="G2488" s="259"/>
      <c r="H2488" s="259"/>
      <c r="I2488" s="259"/>
      <c r="J2488" s="259"/>
    </row>
    <row r="2489" spans="1:10">
      <c r="A2489" s="259"/>
      <c r="B2489" s="259"/>
      <c r="C2489" s="259"/>
      <c r="D2489" s="259"/>
      <c r="E2489" s="259"/>
      <c r="F2489" s="270"/>
      <c r="G2489" s="259"/>
      <c r="H2489" s="259"/>
      <c r="I2489" s="259"/>
      <c r="J2489" s="259"/>
    </row>
    <row r="2490" spans="1:10">
      <c r="A2490" s="259"/>
      <c r="B2490" s="259"/>
      <c r="C2490" s="259"/>
      <c r="D2490" s="259"/>
      <c r="E2490" s="259"/>
      <c r="F2490" s="270"/>
      <c r="G2490" s="259"/>
      <c r="H2490" s="259"/>
      <c r="I2490" s="259"/>
      <c r="J2490" s="259"/>
    </row>
    <row r="2491" spans="1:10">
      <c r="A2491" s="259"/>
      <c r="B2491" s="259"/>
      <c r="C2491" s="259"/>
      <c r="D2491" s="259"/>
      <c r="E2491" s="259"/>
      <c r="F2491" s="270"/>
      <c r="G2491" s="259"/>
      <c r="H2491" s="259"/>
      <c r="I2491" s="259"/>
      <c r="J2491" s="259"/>
    </row>
    <row r="2492" spans="1:10">
      <c r="A2492" s="259"/>
      <c r="B2492" s="259"/>
      <c r="C2492" s="259"/>
      <c r="D2492" s="259"/>
      <c r="E2492" s="259"/>
      <c r="F2492" s="270"/>
      <c r="G2492" s="259"/>
      <c r="H2492" s="259"/>
      <c r="I2492" s="259"/>
      <c r="J2492" s="259"/>
    </row>
    <row r="2493" spans="1:10">
      <c r="A2493" s="259"/>
      <c r="B2493" s="259"/>
      <c r="C2493" s="259"/>
      <c r="D2493" s="259"/>
      <c r="E2493" s="259"/>
      <c r="F2493" s="270"/>
      <c r="G2493" s="259"/>
      <c r="H2493" s="259"/>
      <c r="I2493" s="259"/>
      <c r="J2493" s="259"/>
    </row>
    <row r="2494" spans="1:10">
      <c r="A2494" s="259"/>
      <c r="B2494" s="259"/>
      <c r="C2494" s="259"/>
      <c r="D2494" s="259"/>
      <c r="E2494" s="259"/>
      <c r="F2494" s="270"/>
      <c r="G2494" s="259"/>
      <c r="H2494" s="259"/>
      <c r="I2494" s="259"/>
      <c r="J2494" s="259"/>
    </row>
    <row r="2495" spans="1:10">
      <c r="A2495" s="259"/>
      <c r="B2495" s="259"/>
      <c r="C2495" s="259"/>
      <c r="D2495" s="259"/>
      <c r="E2495" s="259"/>
      <c r="F2495" s="270"/>
      <c r="G2495" s="259"/>
      <c r="H2495" s="259"/>
      <c r="I2495" s="259"/>
      <c r="J2495" s="259"/>
    </row>
    <row r="2496" spans="1:10">
      <c r="A2496" s="259"/>
      <c r="B2496" s="259"/>
      <c r="C2496" s="259"/>
      <c r="D2496" s="259"/>
      <c r="E2496" s="259"/>
      <c r="F2496" s="270"/>
      <c r="G2496" s="259"/>
      <c r="H2496" s="259"/>
      <c r="I2496" s="259"/>
      <c r="J2496" s="259"/>
    </row>
    <row r="2497" spans="1:10">
      <c r="A2497" s="259"/>
      <c r="B2497" s="259"/>
      <c r="C2497" s="259"/>
      <c r="D2497" s="259"/>
      <c r="E2497" s="259"/>
      <c r="F2497" s="270"/>
      <c r="G2497" s="259"/>
      <c r="H2497" s="259"/>
      <c r="I2497" s="259"/>
      <c r="J2497" s="259"/>
    </row>
    <row r="2498" spans="1:10">
      <c r="A2498" s="259"/>
      <c r="B2498" s="259"/>
      <c r="C2498" s="259"/>
      <c r="D2498" s="259"/>
      <c r="E2498" s="259"/>
      <c r="F2498" s="270"/>
      <c r="G2498" s="259"/>
      <c r="H2498" s="259"/>
      <c r="I2498" s="259"/>
      <c r="J2498" s="259"/>
    </row>
    <row r="2499" spans="1:10">
      <c r="A2499" s="259"/>
      <c r="B2499" s="259"/>
      <c r="C2499" s="259"/>
      <c r="D2499" s="259"/>
      <c r="E2499" s="259"/>
      <c r="F2499" s="270"/>
      <c r="G2499" s="259"/>
      <c r="H2499" s="259"/>
      <c r="I2499" s="259"/>
      <c r="J2499" s="259"/>
    </row>
    <row r="2500" spans="1:10">
      <c r="A2500" s="259"/>
      <c r="B2500" s="259"/>
      <c r="C2500" s="259"/>
      <c r="D2500" s="259"/>
      <c r="E2500" s="259"/>
      <c r="F2500" s="270"/>
      <c r="G2500" s="259"/>
      <c r="H2500" s="259"/>
      <c r="I2500" s="259"/>
      <c r="J2500" s="259"/>
    </row>
    <row r="2501" spans="1:10">
      <c r="A2501" s="259"/>
      <c r="B2501" s="259"/>
      <c r="C2501" s="259"/>
      <c r="D2501" s="259"/>
      <c r="E2501" s="259"/>
      <c r="F2501" s="270"/>
      <c r="G2501" s="259"/>
      <c r="H2501" s="259"/>
      <c r="I2501" s="259"/>
      <c r="J2501" s="259"/>
    </row>
    <row r="2502" spans="1:10">
      <c r="A2502" s="259"/>
      <c r="B2502" s="259"/>
      <c r="C2502" s="259"/>
      <c r="D2502" s="259"/>
      <c r="E2502" s="259"/>
      <c r="F2502" s="270"/>
      <c r="G2502" s="259"/>
      <c r="H2502" s="259"/>
      <c r="I2502" s="259"/>
      <c r="J2502" s="259"/>
    </row>
    <row r="2503" spans="1:10">
      <c r="A2503" s="259"/>
      <c r="B2503" s="259"/>
      <c r="C2503" s="259"/>
      <c r="D2503" s="259"/>
      <c r="E2503" s="259"/>
      <c r="F2503" s="270"/>
      <c r="G2503" s="259"/>
      <c r="H2503" s="259"/>
      <c r="I2503" s="259"/>
      <c r="J2503" s="259"/>
    </row>
    <row r="2504" spans="1:10">
      <c r="A2504" s="259"/>
      <c r="B2504" s="259"/>
      <c r="C2504" s="259"/>
      <c r="D2504" s="259"/>
      <c r="E2504" s="259"/>
      <c r="F2504" s="270"/>
      <c r="G2504" s="259"/>
      <c r="H2504" s="259"/>
      <c r="I2504" s="259"/>
      <c r="J2504" s="259"/>
    </row>
    <row r="2505" spans="1:10">
      <c r="A2505" s="259"/>
      <c r="B2505" s="259"/>
      <c r="C2505" s="259"/>
      <c r="D2505" s="259"/>
      <c r="E2505" s="259"/>
      <c r="F2505" s="270"/>
      <c r="G2505" s="259"/>
      <c r="H2505" s="259"/>
      <c r="I2505" s="259"/>
      <c r="J2505" s="259"/>
    </row>
    <row r="2506" spans="1:10">
      <c r="A2506" s="259"/>
      <c r="B2506" s="259"/>
      <c r="C2506" s="259"/>
      <c r="D2506" s="259"/>
      <c r="E2506" s="259"/>
      <c r="F2506" s="270"/>
      <c r="G2506" s="259"/>
      <c r="H2506" s="259"/>
      <c r="I2506" s="259"/>
      <c r="J2506" s="259"/>
    </row>
    <row r="2507" spans="1:10">
      <c r="A2507" s="259"/>
      <c r="B2507" s="259"/>
      <c r="C2507" s="259"/>
      <c r="D2507" s="259"/>
      <c r="E2507" s="259"/>
      <c r="F2507" s="270"/>
      <c r="G2507" s="259"/>
      <c r="H2507" s="259"/>
      <c r="I2507" s="259"/>
      <c r="J2507" s="259"/>
    </row>
    <row r="2508" spans="1:10">
      <c r="A2508" s="259"/>
      <c r="B2508" s="259"/>
      <c r="C2508" s="259"/>
      <c r="D2508" s="259"/>
      <c r="E2508" s="259"/>
      <c r="F2508" s="270"/>
      <c r="G2508" s="259"/>
      <c r="H2508" s="259"/>
      <c r="I2508" s="259"/>
      <c r="J2508" s="259"/>
    </row>
    <row r="2509" spans="1:10">
      <c r="A2509" s="259"/>
      <c r="B2509" s="259"/>
      <c r="C2509" s="259"/>
      <c r="D2509" s="259"/>
      <c r="E2509" s="259"/>
      <c r="F2509" s="270"/>
      <c r="G2509" s="259"/>
      <c r="H2509" s="259"/>
      <c r="I2509" s="259"/>
      <c r="J2509" s="259"/>
    </row>
    <row r="2510" spans="1:10">
      <c r="A2510" s="259"/>
      <c r="B2510" s="259"/>
      <c r="C2510" s="259"/>
      <c r="D2510" s="259"/>
      <c r="E2510" s="259"/>
      <c r="F2510" s="270"/>
      <c r="G2510" s="259"/>
      <c r="H2510" s="259"/>
      <c r="I2510" s="259"/>
      <c r="J2510" s="259"/>
    </row>
    <row r="2511" spans="1:10">
      <c r="A2511" s="259"/>
      <c r="B2511" s="259"/>
      <c r="C2511" s="259"/>
      <c r="D2511" s="259"/>
      <c r="E2511" s="259"/>
      <c r="F2511" s="270"/>
      <c r="G2511" s="259"/>
      <c r="H2511" s="259"/>
      <c r="I2511" s="259"/>
      <c r="J2511" s="259"/>
    </row>
    <row r="2512" spans="1:10">
      <c r="A2512" s="259"/>
      <c r="B2512" s="259"/>
      <c r="C2512" s="259"/>
      <c r="D2512" s="259"/>
      <c r="E2512" s="259"/>
      <c r="F2512" s="270"/>
      <c r="G2512" s="259"/>
      <c r="H2512" s="259"/>
      <c r="I2512" s="259"/>
      <c r="J2512" s="259"/>
    </row>
    <row r="2513" spans="1:10">
      <c r="A2513" s="259"/>
      <c r="B2513" s="259"/>
      <c r="C2513" s="259"/>
      <c r="D2513" s="259"/>
      <c r="E2513" s="259"/>
      <c r="F2513" s="270"/>
      <c r="G2513" s="259"/>
      <c r="H2513" s="259"/>
      <c r="I2513" s="259"/>
      <c r="J2513" s="259"/>
    </row>
    <row r="2514" spans="1:10">
      <c r="A2514" s="259"/>
      <c r="B2514" s="259"/>
      <c r="C2514" s="259"/>
      <c r="D2514" s="259"/>
      <c r="E2514" s="259"/>
      <c r="F2514" s="270"/>
      <c r="G2514" s="259"/>
      <c r="H2514" s="259"/>
      <c r="I2514" s="259"/>
      <c r="J2514" s="259"/>
    </row>
    <row r="2515" spans="1:10">
      <c r="A2515" s="259"/>
      <c r="B2515" s="259"/>
      <c r="C2515" s="259"/>
      <c r="D2515" s="259"/>
      <c r="E2515" s="259"/>
      <c r="F2515" s="270"/>
      <c r="G2515" s="259"/>
      <c r="H2515" s="259"/>
      <c r="I2515" s="259"/>
      <c r="J2515" s="259"/>
    </row>
    <row r="2516" spans="1:10">
      <c r="A2516" s="259"/>
      <c r="B2516" s="259"/>
      <c r="C2516" s="259"/>
      <c r="D2516" s="259"/>
      <c r="E2516" s="259"/>
      <c r="F2516" s="270"/>
      <c r="G2516" s="259"/>
      <c r="H2516" s="259"/>
      <c r="I2516" s="259"/>
      <c r="J2516" s="259"/>
    </row>
    <row r="2517" spans="1:10">
      <c r="A2517" s="259"/>
      <c r="B2517" s="259"/>
      <c r="C2517" s="259"/>
      <c r="D2517" s="259"/>
      <c r="E2517" s="259"/>
      <c r="F2517" s="270"/>
      <c r="G2517" s="259"/>
      <c r="H2517" s="259"/>
      <c r="I2517" s="259"/>
      <c r="J2517" s="259"/>
    </row>
    <row r="2518" spans="1:10">
      <c r="A2518" s="259"/>
      <c r="B2518" s="259"/>
      <c r="C2518" s="259"/>
      <c r="D2518" s="259"/>
      <c r="E2518" s="259"/>
      <c r="F2518" s="270"/>
      <c r="G2518" s="259"/>
      <c r="H2518" s="259"/>
      <c r="I2518" s="259"/>
      <c r="J2518" s="259"/>
    </row>
    <row r="2519" spans="1:10">
      <c r="A2519" s="259"/>
      <c r="B2519" s="259"/>
      <c r="C2519" s="259"/>
      <c r="D2519" s="259"/>
      <c r="E2519" s="259"/>
      <c r="F2519" s="270"/>
      <c r="G2519" s="259"/>
      <c r="H2519" s="259"/>
      <c r="I2519" s="259"/>
      <c r="J2519" s="259"/>
    </row>
    <row r="2520" spans="1:10">
      <c r="A2520" s="259"/>
      <c r="B2520" s="259"/>
      <c r="C2520" s="259"/>
      <c r="D2520" s="259"/>
      <c r="E2520" s="259"/>
      <c r="F2520" s="270"/>
      <c r="G2520" s="259"/>
      <c r="H2520" s="259"/>
      <c r="I2520" s="259"/>
      <c r="J2520" s="259"/>
    </row>
    <row r="2521" spans="1:10">
      <c r="A2521" s="259"/>
      <c r="B2521" s="259"/>
      <c r="C2521" s="259"/>
      <c r="D2521" s="259"/>
      <c r="E2521" s="259"/>
      <c r="F2521" s="270"/>
      <c r="G2521" s="259"/>
      <c r="H2521" s="259"/>
      <c r="I2521" s="259"/>
      <c r="J2521" s="259"/>
    </row>
    <row r="2522" spans="1:10">
      <c r="A2522" s="259"/>
      <c r="B2522" s="259"/>
      <c r="C2522" s="259"/>
      <c r="D2522" s="259"/>
      <c r="E2522" s="259"/>
      <c r="F2522" s="270"/>
      <c r="G2522" s="259"/>
      <c r="H2522" s="259"/>
      <c r="I2522" s="259"/>
      <c r="J2522" s="259"/>
    </row>
    <row r="2523" spans="1:10">
      <c r="A2523" s="259"/>
      <c r="B2523" s="259"/>
      <c r="C2523" s="259"/>
      <c r="D2523" s="259"/>
      <c r="E2523" s="259"/>
      <c r="F2523" s="270"/>
      <c r="G2523" s="259"/>
      <c r="H2523" s="259"/>
      <c r="I2523" s="259"/>
      <c r="J2523" s="259"/>
    </row>
    <row r="2524" spans="1:10">
      <c r="A2524" s="259"/>
      <c r="B2524" s="259"/>
      <c r="C2524" s="259"/>
      <c r="D2524" s="259"/>
      <c r="E2524" s="259"/>
      <c r="F2524" s="270"/>
      <c r="G2524" s="259"/>
      <c r="H2524" s="259"/>
      <c r="I2524" s="259"/>
      <c r="J2524" s="259"/>
    </row>
    <row r="2525" spans="1:10">
      <c r="A2525" s="259"/>
      <c r="B2525" s="259"/>
      <c r="C2525" s="259"/>
      <c r="D2525" s="259"/>
      <c r="E2525" s="259"/>
      <c r="F2525" s="270"/>
      <c r="G2525" s="259"/>
      <c r="H2525" s="259"/>
      <c r="I2525" s="259"/>
      <c r="J2525" s="259"/>
    </row>
    <row r="2526" spans="1:10">
      <c r="A2526" s="259"/>
      <c r="B2526" s="259"/>
      <c r="C2526" s="259"/>
      <c r="D2526" s="259"/>
      <c r="E2526" s="259"/>
      <c r="F2526" s="270"/>
      <c r="G2526" s="259"/>
      <c r="H2526" s="259"/>
      <c r="I2526" s="259"/>
      <c r="J2526" s="259"/>
    </row>
    <row r="2527" spans="1:10">
      <c r="A2527" s="259"/>
      <c r="B2527" s="259"/>
      <c r="C2527" s="259"/>
      <c r="D2527" s="259"/>
      <c r="E2527" s="259"/>
      <c r="F2527" s="270"/>
      <c r="G2527" s="259"/>
      <c r="H2527" s="259"/>
      <c r="I2527" s="259"/>
      <c r="J2527" s="259"/>
    </row>
    <row r="2528" spans="1:10">
      <c r="A2528" s="259"/>
      <c r="B2528" s="259"/>
      <c r="C2528" s="259"/>
      <c r="D2528" s="259"/>
      <c r="E2528" s="259"/>
      <c r="F2528" s="270"/>
      <c r="G2528" s="259"/>
      <c r="H2528" s="259"/>
      <c r="I2528" s="259"/>
      <c r="J2528" s="259"/>
    </row>
    <row r="2529" spans="1:10">
      <c r="A2529" s="259"/>
      <c r="B2529" s="259"/>
      <c r="C2529" s="259"/>
      <c r="D2529" s="259"/>
      <c r="E2529" s="259"/>
      <c r="F2529" s="270"/>
      <c r="G2529" s="259"/>
      <c r="H2529" s="259"/>
      <c r="I2529" s="259"/>
      <c r="J2529" s="259"/>
    </row>
    <row r="2530" spans="1:10">
      <c r="A2530" s="259"/>
      <c r="B2530" s="259"/>
      <c r="C2530" s="259"/>
      <c r="D2530" s="259"/>
      <c r="E2530" s="259"/>
      <c r="F2530" s="270"/>
      <c r="G2530" s="259"/>
      <c r="H2530" s="259"/>
      <c r="I2530" s="259"/>
      <c r="J2530" s="259"/>
    </row>
    <row r="2531" spans="1:10">
      <c r="A2531" s="259"/>
      <c r="B2531" s="259"/>
      <c r="C2531" s="259"/>
      <c r="D2531" s="259"/>
      <c r="E2531" s="259"/>
      <c r="F2531" s="270"/>
      <c r="G2531" s="259"/>
      <c r="H2531" s="259"/>
      <c r="I2531" s="259"/>
      <c r="J2531" s="259"/>
    </row>
    <row r="2532" spans="1:10">
      <c r="A2532" s="259"/>
      <c r="B2532" s="259"/>
      <c r="C2532" s="259"/>
      <c r="D2532" s="259"/>
      <c r="E2532" s="259"/>
      <c r="F2532" s="270"/>
      <c r="G2532" s="259"/>
      <c r="H2532" s="259"/>
      <c r="I2532" s="259"/>
      <c r="J2532" s="259"/>
    </row>
    <row r="2533" spans="1:10">
      <c r="A2533" s="259"/>
      <c r="B2533" s="259"/>
      <c r="C2533" s="259"/>
      <c r="D2533" s="259"/>
      <c r="E2533" s="259"/>
      <c r="F2533" s="270"/>
      <c r="G2533" s="259"/>
      <c r="H2533" s="259"/>
      <c r="I2533" s="259"/>
      <c r="J2533" s="259"/>
    </row>
    <row r="2534" spans="1:10">
      <c r="A2534" s="259"/>
      <c r="B2534" s="259"/>
      <c r="C2534" s="259"/>
      <c r="D2534" s="259"/>
      <c r="E2534" s="259"/>
      <c r="F2534" s="270"/>
      <c r="G2534" s="259"/>
      <c r="H2534" s="259"/>
      <c r="I2534" s="259"/>
      <c r="J2534" s="259"/>
    </row>
    <row r="2535" spans="1:10">
      <c r="A2535" s="259"/>
      <c r="B2535" s="259"/>
      <c r="C2535" s="259"/>
      <c r="D2535" s="259"/>
      <c r="E2535" s="259"/>
      <c r="F2535" s="270"/>
      <c r="G2535" s="259"/>
      <c r="H2535" s="259"/>
      <c r="I2535" s="259"/>
      <c r="J2535" s="259"/>
    </row>
    <row r="2536" spans="1:10">
      <c r="A2536" s="259"/>
      <c r="B2536" s="259"/>
      <c r="C2536" s="259"/>
      <c r="D2536" s="259"/>
      <c r="E2536" s="259"/>
      <c r="F2536" s="270"/>
      <c r="G2536" s="259"/>
      <c r="H2536" s="259"/>
      <c r="I2536" s="259"/>
      <c r="J2536" s="259"/>
    </row>
    <row r="2537" spans="1:10">
      <c r="A2537" s="259"/>
      <c r="B2537" s="259"/>
      <c r="C2537" s="259"/>
      <c r="D2537" s="259"/>
      <c r="E2537" s="259"/>
      <c r="F2537" s="270"/>
      <c r="G2537" s="259"/>
      <c r="H2537" s="259"/>
      <c r="I2537" s="259"/>
      <c r="J2537" s="259"/>
    </row>
    <row r="2538" spans="1:10">
      <c r="A2538" s="259"/>
      <c r="B2538" s="259"/>
      <c r="C2538" s="259"/>
      <c r="D2538" s="259"/>
      <c r="E2538" s="259"/>
      <c r="F2538" s="270"/>
      <c r="G2538" s="259"/>
      <c r="H2538" s="259"/>
      <c r="I2538" s="259"/>
      <c r="J2538" s="259"/>
    </row>
    <row r="2539" spans="1:10">
      <c r="A2539" s="259"/>
      <c r="B2539" s="259"/>
      <c r="C2539" s="259"/>
      <c r="D2539" s="259"/>
      <c r="E2539" s="259"/>
      <c r="F2539" s="270"/>
      <c r="G2539" s="259"/>
      <c r="H2539" s="259"/>
      <c r="I2539" s="259"/>
      <c r="J2539" s="259"/>
    </row>
    <row r="2540" spans="1:10">
      <c r="A2540" s="259"/>
      <c r="B2540" s="259"/>
      <c r="C2540" s="259"/>
      <c r="D2540" s="259"/>
      <c r="E2540" s="259"/>
      <c r="F2540" s="270"/>
      <c r="G2540" s="259"/>
      <c r="H2540" s="259"/>
      <c r="I2540" s="259"/>
      <c r="J2540" s="259"/>
    </row>
    <row r="2541" spans="1:10">
      <c r="A2541" s="259"/>
      <c r="B2541" s="259"/>
      <c r="C2541" s="259"/>
      <c r="D2541" s="259"/>
      <c r="E2541" s="259"/>
      <c r="F2541" s="270"/>
      <c r="G2541" s="259"/>
      <c r="H2541" s="259"/>
      <c r="I2541" s="259"/>
      <c r="J2541" s="259"/>
    </row>
    <row r="2542" spans="1:10">
      <c r="A2542" s="259"/>
      <c r="B2542" s="259"/>
      <c r="C2542" s="259"/>
      <c r="D2542" s="259"/>
      <c r="E2542" s="259"/>
      <c r="F2542" s="270"/>
      <c r="G2542" s="259"/>
      <c r="H2542" s="259"/>
      <c r="I2542" s="259"/>
      <c r="J2542" s="259"/>
    </row>
    <row r="2543" spans="1:10">
      <c r="A2543" s="259"/>
      <c r="B2543" s="259"/>
      <c r="C2543" s="259"/>
      <c r="D2543" s="259"/>
      <c r="E2543" s="259"/>
      <c r="F2543" s="270"/>
      <c r="G2543" s="259"/>
      <c r="H2543" s="259"/>
      <c r="I2543" s="259"/>
      <c r="J2543" s="259"/>
    </row>
    <row r="2544" spans="1:10">
      <c r="A2544" s="259"/>
      <c r="B2544" s="259"/>
      <c r="C2544" s="259"/>
      <c r="D2544" s="259"/>
      <c r="E2544" s="259"/>
      <c r="F2544" s="270"/>
      <c r="G2544" s="259"/>
      <c r="H2544" s="259"/>
      <c r="I2544" s="259"/>
      <c r="J2544" s="259"/>
    </row>
    <row r="2545" spans="1:10">
      <c r="A2545" s="259"/>
      <c r="B2545" s="259"/>
      <c r="C2545" s="259"/>
      <c r="D2545" s="259"/>
      <c r="E2545" s="259"/>
      <c r="F2545" s="270"/>
      <c r="G2545" s="259"/>
      <c r="H2545" s="259"/>
      <c r="I2545" s="259"/>
      <c r="J2545" s="259"/>
    </row>
    <row r="2546" spans="1:10">
      <c r="A2546" s="259"/>
      <c r="B2546" s="259"/>
      <c r="C2546" s="259"/>
      <c r="D2546" s="259"/>
      <c r="E2546" s="259"/>
      <c r="F2546" s="270"/>
      <c r="G2546" s="259"/>
      <c r="H2546" s="259"/>
      <c r="I2546" s="259"/>
      <c r="J2546" s="259"/>
    </row>
    <row r="2547" spans="1:10">
      <c r="A2547" s="259"/>
      <c r="B2547" s="259"/>
      <c r="C2547" s="259"/>
      <c r="D2547" s="259"/>
      <c r="E2547" s="259"/>
      <c r="F2547" s="270"/>
      <c r="G2547" s="259"/>
      <c r="H2547" s="259"/>
      <c r="I2547" s="259"/>
      <c r="J2547" s="259"/>
    </row>
    <row r="2548" spans="1:10">
      <c r="A2548" s="259"/>
      <c r="B2548" s="259"/>
      <c r="C2548" s="259"/>
      <c r="D2548" s="259"/>
      <c r="E2548" s="259"/>
      <c r="F2548" s="270"/>
      <c r="G2548" s="259"/>
      <c r="H2548" s="259"/>
      <c r="I2548" s="259"/>
      <c r="J2548" s="259"/>
    </row>
    <row r="2549" spans="1:10">
      <c r="A2549" s="259"/>
      <c r="B2549" s="259"/>
      <c r="C2549" s="259"/>
      <c r="D2549" s="259"/>
      <c r="E2549" s="259"/>
      <c r="F2549" s="270"/>
      <c r="G2549" s="259"/>
      <c r="H2549" s="259"/>
      <c r="I2549" s="259"/>
      <c r="J2549" s="259"/>
    </row>
    <row r="2550" spans="1:10">
      <c r="A2550" s="259"/>
      <c r="B2550" s="259"/>
      <c r="C2550" s="259"/>
      <c r="D2550" s="259"/>
      <c r="E2550" s="259"/>
      <c r="F2550" s="270"/>
      <c r="G2550" s="259"/>
      <c r="H2550" s="259"/>
      <c r="I2550" s="259"/>
      <c r="J2550" s="259"/>
    </row>
    <row r="2551" spans="1:10">
      <c r="A2551" s="259"/>
      <c r="B2551" s="259"/>
      <c r="C2551" s="259"/>
      <c r="D2551" s="259"/>
      <c r="E2551" s="259"/>
      <c r="F2551" s="270"/>
      <c r="G2551" s="259"/>
      <c r="H2551" s="259"/>
      <c r="I2551" s="259"/>
      <c r="J2551" s="259"/>
    </row>
    <row r="2552" spans="1:10">
      <c r="A2552" s="259"/>
      <c r="B2552" s="259"/>
      <c r="C2552" s="259"/>
      <c r="D2552" s="259"/>
      <c r="E2552" s="259"/>
      <c r="F2552" s="270"/>
      <c r="G2552" s="259"/>
      <c r="H2552" s="259"/>
      <c r="I2552" s="259"/>
      <c r="J2552" s="259"/>
    </row>
    <row r="2553" spans="1:10">
      <c r="A2553" s="259"/>
      <c r="B2553" s="259"/>
      <c r="C2553" s="259"/>
      <c r="D2553" s="259"/>
      <c r="E2553" s="259"/>
      <c r="F2553" s="270"/>
      <c r="G2553" s="259"/>
      <c r="H2553" s="259"/>
      <c r="I2553" s="259"/>
      <c r="J2553" s="259"/>
    </row>
    <row r="2554" spans="1:10">
      <c r="A2554" s="259"/>
      <c r="B2554" s="259"/>
      <c r="C2554" s="259"/>
      <c r="D2554" s="259"/>
      <c r="E2554" s="259"/>
      <c r="F2554" s="270"/>
      <c r="G2554" s="259"/>
      <c r="H2554" s="259"/>
      <c r="I2554" s="259"/>
      <c r="J2554" s="259"/>
    </row>
    <row r="2555" spans="1:10">
      <c r="A2555" s="259"/>
      <c r="B2555" s="259"/>
      <c r="C2555" s="259"/>
      <c r="D2555" s="259"/>
      <c r="E2555" s="259"/>
      <c r="F2555" s="270"/>
      <c r="G2555" s="259"/>
      <c r="H2555" s="259"/>
      <c r="I2555" s="259"/>
      <c r="J2555" s="259"/>
    </row>
    <row r="2556" spans="1:10">
      <c r="A2556" s="259"/>
      <c r="B2556" s="259"/>
      <c r="C2556" s="259"/>
      <c r="D2556" s="259"/>
      <c r="E2556" s="259"/>
      <c r="F2556" s="270"/>
      <c r="G2556" s="259"/>
      <c r="H2556" s="259"/>
      <c r="I2556" s="259"/>
      <c r="J2556" s="259"/>
    </row>
    <row r="2557" spans="1:10">
      <c r="A2557" s="259"/>
      <c r="B2557" s="259"/>
      <c r="C2557" s="259"/>
      <c r="D2557" s="259"/>
      <c r="E2557" s="259"/>
      <c r="F2557" s="270"/>
      <c r="G2557" s="259"/>
      <c r="H2557" s="259"/>
      <c r="I2557" s="259"/>
      <c r="J2557" s="259"/>
    </row>
    <row r="2558" spans="1:10">
      <c r="A2558" s="259"/>
      <c r="B2558" s="259"/>
      <c r="C2558" s="259"/>
      <c r="D2558" s="259"/>
      <c r="E2558" s="259"/>
      <c r="F2558" s="270"/>
      <c r="G2558" s="259"/>
      <c r="H2558" s="259"/>
      <c r="I2558" s="259"/>
      <c r="J2558" s="259"/>
    </row>
    <row r="2559" spans="1:10">
      <c r="A2559" s="259"/>
      <c r="B2559" s="259"/>
      <c r="C2559" s="259"/>
      <c r="D2559" s="259"/>
      <c r="E2559" s="259"/>
      <c r="F2559" s="270"/>
      <c r="G2559" s="259"/>
      <c r="H2559" s="259"/>
      <c r="I2559" s="259"/>
      <c r="J2559" s="259"/>
    </row>
    <row r="2560" spans="1:10">
      <c r="A2560" s="259"/>
      <c r="B2560" s="259"/>
      <c r="C2560" s="259"/>
      <c r="D2560" s="259"/>
      <c r="E2560" s="259"/>
      <c r="F2560" s="270"/>
      <c r="G2560" s="259"/>
      <c r="H2560" s="259"/>
      <c r="I2560" s="259"/>
      <c r="J2560" s="259"/>
    </row>
    <row r="2561" spans="1:10">
      <c r="A2561" s="259"/>
      <c r="B2561" s="259"/>
      <c r="C2561" s="259"/>
      <c r="D2561" s="259"/>
      <c r="E2561" s="259"/>
      <c r="F2561" s="270"/>
      <c r="G2561" s="259"/>
      <c r="H2561" s="259"/>
      <c r="I2561" s="259"/>
      <c r="J2561" s="259"/>
    </row>
    <row r="2562" spans="1:10">
      <c r="A2562" s="259"/>
      <c r="B2562" s="259"/>
      <c r="C2562" s="259"/>
      <c r="D2562" s="259"/>
      <c r="E2562" s="259"/>
      <c r="F2562" s="270"/>
      <c r="G2562" s="259"/>
      <c r="H2562" s="259"/>
      <c r="I2562" s="259"/>
      <c r="J2562" s="259"/>
    </row>
    <row r="2563" spans="1:10">
      <c r="A2563" s="259"/>
      <c r="B2563" s="259"/>
      <c r="C2563" s="259"/>
      <c r="D2563" s="259"/>
      <c r="E2563" s="259"/>
      <c r="F2563" s="270"/>
      <c r="G2563" s="259"/>
      <c r="H2563" s="259"/>
      <c r="I2563" s="259"/>
      <c r="J2563" s="259"/>
    </row>
    <row r="2564" spans="1:10">
      <c r="A2564" s="259"/>
      <c r="B2564" s="259"/>
      <c r="C2564" s="259"/>
      <c r="D2564" s="259"/>
      <c r="E2564" s="259"/>
      <c r="F2564" s="270"/>
      <c r="G2564" s="259"/>
      <c r="H2564" s="259"/>
      <c r="I2564" s="259"/>
      <c r="J2564" s="259"/>
    </row>
    <row r="2565" spans="1:10">
      <c r="A2565" s="259"/>
      <c r="B2565" s="259"/>
      <c r="C2565" s="259"/>
      <c r="D2565" s="259"/>
      <c r="E2565" s="259"/>
      <c r="F2565" s="270"/>
      <c r="G2565" s="259"/>
      <c r="H2565" s="259"/>
      <c r="I2565" s="259"/>
      <c r="J2565" s="259"/>
    </row>
    <row r="2566" spans="1:10">
      <c r="A2566" s="259"/>
      <c r="B2566" s="259"/>
      <c r="C2566" s="259"/>
      <c r="D2566" s="259"/>
      <c r="E2566" s="259"/>
      <c r="F2566" s="270"/>
      <c r="G2566" s="259"/>
      <c r="H2566" s="259"/>
      <c r="I2566" s="259"/>
      <c r="J2566" s="259"/>
    </row>
    <row r="2567" spans="1:10">
      <c r="A2567" s="259"/>
      <c r="B2567" s="259"/>
      <c r="C2567" s="259"/>
      <c r="D2567" s="259"/>
      <c r="E2567" s="259"/>
      <c r="F2567" s="270"/>
      <c r="G2567" s="259"/>
      <c r="H2567" s="259"/>
      <c r="I2567" s="259"/>
      <c r="J2567" s="259"/>
    </row>
    <row r="2568" spans="1:10">
      <c r="A2568" s="259"/>
      <c r="B2568" s="259"/>
      <c r="C2568" s="259"/>
      <c r="D2568" s="259"/>
      <c r="E2568" s="259"/>
      <c r="F2568" s="270"/>
      <c r="G2568" s="259"/>
      <c r="H2568" s="259"/>
      <c r="I2568" s="259"/>
      <c r="J2568" s="259"/>
    </row>
    <row r="2569" spans="1:10">
      <c r="A2569" s="259"/>
      <c r="B2569" s="259"/>
      <c r="C2569" s="259"/>
      <c r="D2569" s="259"/>
      <c r="E2569" s="259"/>
      <c r="F2569" s="270"/>
      <c r="G2569" s="259"/>
      <c r="H2569" s="259"/>
      <c r="I2569" s="259"/>
      <c r="J2569" s="259"/>
    </row>
    <row r="2570" spans="1:10">
      <c r="A2570" s="259"/>
      <c r="B2570" s="259"/>
      <c r="C2570" s="259"/>
      <c r="D2570" s="259"/>
      <c r="E2570" s="259"/>
      <c r="F2570" s="270"/>
      <c r="G2570" s="259"/>
      <c r="H2570" s="259"/>
      <c r="I2570" s="259"/>
      <c r="J2570" s="259"/>
    </row>
    <row r="2571" spans="1:10">
      <c r="A2571" s="259"/>
      <c r="B2571" s="259"/>
      <c r="C2571" s="259"/>
      <c r="D2571" s="259"/>
      <c r="E2571" s="259"/>
      <c r="F2571" s="270"/>
      <c r="G2571" s="259"/>
      <c r="H2571" s="259"/>
      <c r="I2571" s="259"/>
      <c r="J2571" s="259"/>
    </row>
    <row r="2572" spans="1:10">
      <c r="A2572" s="259"/>
      <c r="B2572" s="259"/>
      <c r="C2572" s="259"/>
      <c r="D2572" s="259"/>
      <c r="E2572" s="259"/>
      <c r="F2572" s="270"/>
      <c r="G2572" s="259"/>
      <c r="H2572" s="259"/>
      <c r="I2572" s="259"/>
      <c r="J2572" s="259"/>
    </row>
    <row r="2573" spans="1:10">
      <c r="A2573" s="259"/>
      <c r="B2573" s="259"/>
      <c r="C2573" s="259"/>
      <c r="D2573" s="259"/>
      <c r="E2573" s="259"/>
      <c r="F2573" s="270"/>
      <c r="G2573" s="259"/>
      <c r="H2573" s="259"/>
      <c r="I2573" s="259"/>
      <c r="J2573" s="259"/>
    </row>
    <row r="2574" spans="1:10">
      <c r="A2574" s="259"/>
      <c r="B2574" s="259"/>
      <c r="C2574" s="259"/>
      <c r="D2574" s="259"/>
      <c r="E2574" s="259"/>
      <c r="F2574" s="270"/>
      <c r="G2574" s="259"/>
      <c r="H2574" s="259"/>
      <c r="I2574" s="259"/>
      <c r="J2574" s="259"/>
    </row>
    <row r="2575" spans="1:10">
      <c r="A2575" s="259"/>
      <c r="B2575" s="259"/>
      <c r="C2575" s="259"/>
      <c r="D2575" s="259"/>
      <c r="E2575" s="259"/>
      <c r="F2575" s="270"/>
      <c r="G2575" s="259"/>
      <c r="H2575" s="259"/>
      <c r="I2575" s="259"/>
      <c r="J2575" s="259"/>
    </row>
    <row r="2576" spans="1:10">
      <c r="A2576" s="259"/>
      <c r="B2576" s="259"/>
      <c r="C2576" s="259"/>
      <c r="D2576" s="259"/>
      <c r="E2576" s="259"/>
      <c r="F2576" s="270"/>
      <c r="G2576" s="259"/>
      <c r="H2576" s="259"/>
      <c r="I2576" s="259"/>
      <c r="J2576" s="259"/>
    </row>
    <row r="2577" spans="1:10">
      <c r="A2577" s="259"/>
      <c r="B2577" s="259"/>
      <c r="C2577" s="259"/>
      <c r="D2577" s="259"/>
      <c r="E2577" s="259"/>
      <c r="F2577" s="270"/>
      <c r="G2577" s="259"/>
      <c r="H2577" s="259"/>
      <c r="I2577" s="259"/>
      <c r="J2577" s="259"/>
    </row>
    <row r="2578" spans="1:10">
      <c r="A2578" s="259"/>
      <c r="B2578" s="259"/>
      <c r="C2578" s="259"/>
      <c r="D2578" s="259"/>
      <c r="E2578" s="259"/>
      <c r="F2578" s="270"/>
      <c r="G2578" s="259"/>
      <c r="H2578" s="259"/>
      <c r="I2578" s="259"/>
      <c r="J2578" s="259"/>
    </row>
    <row r="2579" spans="1:10">
      <c r="A2579" s="259"/>
      <c r="B2579" s="259"/>
      <c r="C2579" s="259"/>
      <c r="D2579" s="259"/>
      <c r="E2579" s="259"/>
      <c r="F2579" s="270"/>
      <c r="G2579" s="259"/>
      <c r="H2579" s="259"/>
      <c r="I2579" s="259"/>
      <c r="J2579" s="259"/>
    </row>
    <row r="2580" spans="1:10">
      <c r="A2580" s="259"/>
      <c r="B2580" s="259"/>
      <c r="C2580" s="259"/>
      <c r="D2580" s="259"/>
      <c r="E2580" s="259"/>
      <c r="F2580" s="270"/>
      <c r="G2580" s="259"/>
      <c r="H2580" s="259"/>
      <c r="I2580" s="259"/>
      <c r="J2580" s="259"/>
    </row>
    <row r="2581" spans="1:10">
      <c r="A2581" s="259"/>
      <c r="B2581" s="259"/>
      <c r="C2581" s="259"/>
      <c r="D2581" s="259"/>
      <c r="E2581" s="259"/>
      <c r="F2581" s="270"/>
      <c r="G2581" s="259"/>
      <c r="H2581" s="259"/>
      <c r="I2581" s="259"/>
      <c r="J2581" s="259"/>
    </row>
    <row r="2582" spans="1:10">
      <c r="A2582" s="259"/>
      <c r="B2582" s="259"/>
      <c r="C2582" s="259"/>
      <c r="D2582" s="259"/>
      <c r="E2582" s="259"/>
      <c r="F2582" s="270"/>
      <c r="G2582" s="259"/>
      <c r="H2582" s="259"/>
      <c r="I2582" s="259"/>
      <c r="J2582" s="259"/>
    </row>
    <row r="2583" spans="1:10">
      <c r="A2583" s="259"/>
      <c r="B2583" s="259"/>
      <c r="C2583" s="259"/>
      <c r="D2583" s="259"/>
      <c r="E2583" s="259"/>
      <c r="F2583" s="270"/>
      <c r="G2583" s="259"/>
      <c r="H2583" s="259"/>
      <c r="I2583" s="259"/>
      <c r="J2583" s="259"/>
    </row>
    <row r="2584" spans="1:10">
      <c r="A2584" s="259"/>
      <c r="B2584" s="259"/>
      <c r="C2584" s="259"/>
      <c r="D2584" s="259"/>
      <c r="E2584" s="259"/>
      <c r="F2584" s="270"/>
      <c r="G2584" s="259"/>
      <c r="H2584" s="259"/>
      <c r="I2584" s="259"/>
      <c r="J2584" s="259"/>
    </row>
    <row r="2585" spans="1:10">
      <c r="A2585" s="259"/>
      <c r="B2585" s="259"/>
      <c r="C2585" s="259"/>
      <c r="D2585" s="259"/>
      <c r="E2585" s="259"/>
      <c r="F2585" s="270"/>
      <c r="G2585" s="259"/>
      <c r="H2585" s="259"/>
      <c r="I2585" s="259"/>
      <c r="J2585" s="259"/>
    </row>
    <row r="2586" spans="1:10">
      <c r="A2586" s="259"/>
      <c r="B2586" s="259"/>
      <c r="C2586" s="259"/>
      <c r="D2586" s="259"/>
      <c r="E2586" s="259"/>
      <c r="F2586" s="270"/>
      <c r="G2586" s="259"/>
      <c r="H2586" s="259"/>
      <c r="I2586" s="259"/>
      <c r="J2586" s="259"/>
    </row>
    <row r="2587" spans="1:10">
      <c r="A2587" s="259"/>
      <c r="B2587" s="259"/>
      <c r="C2587" s="259"/>
      <c r="D2587" s="259"/>
      <c r="E2587" s="259"/>
      <c r="F2587" s="270"/>
      <c r="G2587" s="259"/>
      <c r="H2587" s="259"/>
      <c r="I2587" s="259"/>
      <c r="J2587" s="259"/>
    </row>
    <row r="2588" spans="1:10">
      <c r="A2588" s="259"/>
      <c r="B2588" s="259"/>
      <c r="C2588" s="259"/>
      <c r="D2588" s="259"/>
      <c r="E2588" s="259"/>
      <c r="F2588" s="270"/>
      <c r="G2588" s="259"/>
      <c r="H2588" s="259"/>
      <c r="I2588" s="259"/>
      <c r="J2588" s="259"/>
    </row>
    <row r="2589" spans="1:10">
      <c r="A2589" s="259"/>
      <c r="B2589" s="259"/>
      <c r="C2589" s="259"/>
      <c r="D2589" s="259"/>
      <c r="E2589" s="259"/>
      <c r="F2589" s="270"/>
      <c r="G2589" s="259"/>
      <c r="H2589" s="259"/>
      <c r="I2589" s="259"/>
      <c r="J2589" s="259"/>
    </row>
    <row r="2590" spans="1:10">
      <c r="A2590" s="259"/>
      <c r="B2590" s="259"/>
      <c r="C2590" s="259"/>
      <c r="D2590" s="259"/>
      <c r="E2590" s="259"/>
      <c r="F2590" s="270"/>
      <c r="G2590" s="259"/>
      <c r="H2590" s="259"/>
      <c r="I2590" s="259"/>
      <c r="J2590" s="259"/>
    </row>
    <row r="2591" spans="1:10">
      <c r="A2591" s="259"/>
      <c r="B2591" s="259"/>
      <c r="C2591" s="259"/>
      <c r="D2591" s="259"/>
      <c r="E2591" s="259"/>
      <c r="F2591" s="270"/>
      <c r="G2591" s="259"/>
      <c r="H2591" s="259"/>
      <c r="I2591" s="259"/>
      <c r="J2591" s="259"/>
    </row>
    <row r="2592" spans="1:10">
      <c r="A2592" s="259"/>
      <c r="B2592" s="259"/>
      <c r="C2592" s="259"/>
      <c r="D2592" s="259"/>
      <c r="E2592" s="259"/>
      <c r="F2592" s="270"/>
      <c r="G2592" s="259"/>
      <c r="H2592" s="259"/>
      <c r="I2592" s="259"/>
      <c r="J2592" s="259"/>
    </row>
    <row r="2593" spans="1:10">
      <c r="A2593" s="259"/>
      <c r="B2593" s="259"/>
      <c r="C2593" s="259"/>
      <c r="D2593" s="259"/>
      <c r="E2593" s="259"/>
      <c r="F2593" s="270"/>
      <c r="G2593" s="259"/>
      <c r="H2593" s="259"/>
      <c r="I2593" s="259"/>
      <c r="J2593" s="259"/>
    </row>
    <row r="2594" spans="1:10">
      <c r="A2594" s="259"/>
      <c r="B2594" s="259"/>
      <c r="C2594" s="259"/>
      <c r="D2594" s="259"/>
      <c r="E2594" s="259"/>
      <c r="F2594" s="270"/>
      <c r="G2594" s="259"/>
      <c r="H2594" s="259"/>
      <c r="I2594" s="259"/>
      <c r="J2594" s="259"/>
    </row>
    <row r="2595" spans="1:10">
      <c r="A2595" s="259"/>
      <c r="B2595" s="259"/>
      <c r="C2595" s="259"/>
      <c r="D2595" s="259"/>
      <c r="E2595" s="259"/>
      <c r="F2595" s="270"/>
      <c r="G2595" s="259"/>
      <c r="H2595" s="259"/>
      <c r="I2595" s="259"/>
      <c r="J2595" s="259"/>
    </row>
    <row r="2596" spans="1:10">
      <c r="A2596" s="259"/>
      <c r="B2596" s="259"/>
      <c r="C2596" s="259"/>
      <c r="D2596" s="259"/>
      <c r="E2596" s="259"/>
      <c r="F2596" s="270"/>
      <c r="G2596" s="259"/>
      <c r="H2596" s="259"/>
      <c r="I2596" s="259"/>
      <c r="J2596" s="259"/>
    </row>
    <row r="2597" spans="1:10">
      <c r="A2597" s="259"/>
      <c r="B2597" s="259"/>
      <c r="C2597" s="259"/>
      <c r="D2597" s="259"/>
      <c r="E2597" s="259"/>
      <c r="F2597" s="270"/>
      <c r="G2597" s="259"/>
      <c r="H2597" s="259"/>
      <c r="I2597" s="259"/>
      <c r="J2597" s="259"/>
    </row>
    <row r="2598" spans="1:10">
      <c r="A2598" s="259"/>
      <c r="B2598" s="259"/>
      <c r="C2598" s="259"/>
      <c r="D2598" s="259"/>
      <c r="E2598" s="259"/>
      <c r="F2598" s="270"/>
      <c r="G2598" s="259"/>
      <c r="H2598" s="259"/>
      <c r="I2598" s="259"/>
      <c r="J2598" s="259"/>
    </row>
    <row r="2599" spans="1:10">
      <c r="A2599" s="259"/>
      <c r="B2599" s="259"/>
      <c r="C2599" s="259"/>
      <c r="D2599" s="259"/>
      <c r="E2599" s="259"/>
      <c r="F2599" s="270"/>
      <c r="G2599" s="259"/>
      <c r="H2599" s="259"/>
      <c r="I2599" s="259"/>
      <c r="J2599" s="259"/>
    </row>
    <row r="2600" spans="1:10">
      <c r="A2600" s="259"/>
      <c r="B2600" s="259"/>
      <c r="C2600" s="259"/>
      <c r="D2600" s="259"/>
      <c r="E2600" s="259"/>
      <c r="F2600" s="270"/>
      <c r="G2600" s="259"/>
      <c r="H2600" s="259"/>
      <c r="I2600" s="259"/>
      <c r="J2600" s="259"/>
    </row>
    <row r="2601" spans="1:10">
      <c r="A2601" s="259"/>
      <c r="B2601" s="259"/>
      <c r="C2601" s="259"/>
      <c r="D2601" s="259"/>
      <c r="E2601" s="259"/>
      <c r="F2601" s="270"/>
      <c r="G2601" s="259"/>
      <c r="H2601" s="259"/>
      <c r="I2601" s="259"/>
      <c r="J2601" s="259"/>
    </row>
    <row r="2602" spans="1:10">
      <c r="A2602" s="259"/>
      <c r="B2602" s="259"/>
      <c r="C2602" s="259"/>
      <c r="D2602" s="259"/>
      <c r="E2602" s="259"/>
      <c r="F2602" s="270"/>
      <c r="G2602" s="259"/>
      <c r="H2602" s="259"/>
      <c r="I2602" s="259"/>
      <c r="J2602" s="259"/>
    </row>
    <row r="2603" spans="1:10">
      <c r="A2603" s="259"/>
      <c r="B2603" s="259"/>
      <c r="C2603" s="259"/>
      <c r="D2603" s="259"/>
      <c r="E2603" s="259"/>
      <c r="F2603" s="270"/>
      <c r="G2603" s="259"/>
      <c r="H2603" s="259"/>
      <c r="I2603" s="259"/>
      <c r="J2603" s="259"/>
    </row>
    <row r="2604" spans="1:10">
      <c r="A2604" s="259"/>
      <c r="B2604" s="259"/>
      <c r="C2604" s="259"/>
      <c r="D2604" s="259"/>
      <c r="E2604" s="259"/>
      <c r="F2604" s="270"/>
      <c r="G2604" s="259"/>
      <c r="H2604" s="259"/>
      <c r="I2604" s="259"/>
      <c r="J2604" s="259"/>
    </row>
    <row r="2605" spans="1:10">
      <c r="A2605" s="259"/>
      <c r="B2605" s="259"/>
      <c r="C2605" s="259"/>
      <c r="D2605" s="259"/>
      <c r="E2605" s="259"/>
      <c r="F2605" s="270"/>
      <c r="G2605" s="259"/>
      <c r="H2605" s="259"/>
      <c r="I2605" s="259"/>
      <c r="J2605" s="259"/>
    </row>
    <row r="2606" spans="1:10">
      <c r="A2606" s="259"/>
      <c r="B2606" s="259"/>
      <c r="C2606" s="259"/>
      <c r="D2606" s="259"/>
      <c r="E2606" s="259"/>
      <c r="F2606" s="270"/>
      <c r="G2606" s="259"/>
      <c r="H2606" s="259"/>
      <c r="I2606" s="259"/>
      <c r="J2606" s="259"/>
    </row>
    <row r="2607" spans="1:10">
      <c r="A2607" s="259"/>
      <c r="B2607" s="259"/>
      <c r="C2607" s="259"/>
      <c r="D2607" s="259"/>
      <c r="E2607" s="259"/>
      <c r="F2607" s="270"/>
      <c r="G2607" s="259"/>
      <c r="H2607" s="259"/>
      <c r="I2607" s="259"/>
      <c r="J2607" s="259"/>
    </row>
    <row r="2608" spans="1:10">
      <c r="A2608" s="259"/>
      <c r="B2608" s="259"/>
      <c r="C2608" s="259"/>
      <c r="D2608" s="259"/>
      <c r="E2608" s="259"/>
      <c r="F2608" s="270"/>
      <c r="G2608" s="259"/>
      <c r="H2608" s="259"/>
      <c r="I2608" s="259"/>
      <c r="J2608" s="259"/>
    </row>
    <row r="2609" spans="1:10">
      <c r="A2609" s="259"/>
      <c r="B2609" s="259"/>
      <c r="C2609" s="259"/>
      <c r="D2609" s="259"/>
      <c r="E2609" s="259"/>
      <c r="F2609" s="270"/>
      <c r="G2609" s="259"/>
      <c r="H2609" s="259"/>
      <c r="I2609" s="259"/>
      <c r="J2609" s="259"/>
    </row>
    <row r="2610" spans="1:10">
      <c r="A2610" s="259"/>
      <c r="B2610" s="259"/>
      <c r="C2610" s="259"/>
      <c r="D2610" s="259"/>
      <c r="E2610" s="259"/>
      <c r="F2610" s="270"/>
      <c r="G2610" s="259"/>
      <c r="H2610" s="259"/>
      <c r="I2610" s="259"/>
      <c r="J2610" s="259"/>
    </row>
    <row r="2611" spans="1:10">
      <c r="A2611" s="259"/>
      <c r="B2611" s="259"/>
      <c r="C2611" s="259"/>
      <c r="D2611" s="259"/>
      <c r="E2611" s="259"/>
      <c r="F2611" s="270"/>
      <c r="G2611" s="259"/>
      <c r="H2611" s="259"/>
      <c r="I2611" s="259"/>
      <c r="J2611" s="259"/>
    </row>
    <row r="2612" spans="1:10">
      <c r="A2612" s="259"/>
      <c r="B2612" s="259"/>
      <c r="C2612" s="259"/>
      <c r="D2612" s="259"/>
      <c r="E2612" s="259"/>
      <c r="F2612" s="270"/>
      <c r="G2612" s="259"/>
      <c r="H2612" s="259"/>
      <c r="I2612" s="259"/>
      <c r="J2612" s="259"/>
    </row>
    <row r="2613" spans="1:10">
      <c r="A2613" s="259"/>
      <c r="B2613" s="259"/>
      <c r="C2613" s="259"/>
      <c r="D2613" s="259"/>
      <c r="E2613" s="259"/>
      <c r="F2613" s="270"/>
      <c r="G2613" s="259"/>
      <c r="H2613" s="259"/>
      <c r="I2613" s="259"/>
      <c r="J2613" s="259"/>
    </row>
    <row r="2614" spans="1:10">
      <c r="A2614" s="259"/>
      <c r="B2614" s="259"/>
      <c r="C2614" s="259"/>
      <c r="D2614" s="259"/>
      <c r="E2614" s="259"/>
      <c r="F2614" s="270"/>
      <c r="G2614" s="259"/>
      <c r="H2614" s="259"/>
      <c r="I2614" s="259"/>
      <c r="J2614" s="259"/>
    </row>
    <row r="2615" spans="1:10">
      <c r="A2615" s="259"/>
      <c r="B2615" s="259"/>
      <c r="C2615" s="259"/>
      <c r="D2615" s="259"/>
      <c r="E2615" s="259"/>
      <c r="F2615" s="270"/>
      <c r="G2615" s="259"/>
      <c r="H2615" s="259"/>
      <c r="I2615" s="259"/>
      <c r="J2615" s="259"/>
    </row>
    <row r="2616" spans="1:10">
      <c r="A2616" s="259"/>
      <c r="B2616" s="259"/>
      <c r="C2616" s="259"/>
      <c r="D2616" s="259"/>
      <c r="E2616" s="259"/>
      <c r="F2616" s="270"/>
      <c r="G2616" s="259"/>
      <c r="H2616" s="259"/>
      <c r="I2616" s="259"/>
      <c r="J2616" s="259"/>
    </row>
    <row r="2617" spans="1:10">
      <c r="A2617" s="259"/>
      <c r="B2617" s="259"/>
      <c r="C2617" s="259"/>
      <c r="D2617" s="259"/>
      <c r="E2617" s="259"/>
      <c r="F2617" s="270"/>
      <c r="G2617" s="259"/>
      <c r="H2617" s="259"/>
      <c r="I2617" s="259"/>
      <c r="J2617" s="259"/>
    </row>
    <row r="2618" spans="1:10">
      <c r="A2618" s="259"/>
      <c r="B2618" s="259"/>
      <c r="C2618" s="259"/>
      <c r="D2618" s="259"/>
      <c r="E2618" s="259"/>
      <c r="F2618" s="270"/>
      <c r="G2618" s="259"/>
      <c r="H2618" s="259"/>
      <c r="I2618" s="259"/>
      <c r="J2618" s="259"/>
    </row>
    <row r="2619" spans="1:10">
      <c r="A2619" s="259"/>
      <c r="B2619" s="259"/>
      <c r="C2619" s="259"/>
      <c r="D2619" s="259"/>
      <c r="E2619" s="259"/>
      <c r="F2619" s="270"/>
      <c r="G2619" s="259"/>
      <c r="H2619" s="259"/>
      <c r="I2619" s="259"/>
      <c r="J2619" s="259"/>
    </row>
    <row r="2620" spans="1:10">
      <c r="A2620" s="259"/>
      <c r="B2620" s="259"/>
      <c r="C2620" s="259"/>
      <c r="D2620" s="259"/>
      <c r="E2620" s="259"/>
      <c r="F2620" s="270"/>
      <c r="G2620" s="259"/>
      <c r="H2620" s="259"/>
      <c r="I2620" s="259"/>
      <c r="J2620" s="259"/>
    </row>
    <row r="2621" spans="1:10">
      <c r="A2621" s="259"/>
      <c r="B2621" s="259"/>
      <c r="C2621" s="259"/>
      <c r="D2621" s="259"/>
      <c r="E2621" s="259"/>
      <c r="F2621" s="270"/>
      <c r="G2621" s="259"/>
      <c r="H2621" s="259"/>
      <c r="I2621" s="259"/>
      <c r="J2621" s="259"/>
    </row>
    <row r="2622" spans="1:10">
      <c r="A2622" s="259"/>
      <c r="B2622" s="259"/>
      <c r="C2622" s="259"/>
      <c r="D2622" s="259"/>
      <c r="E2622" s="259"/>
      <c r="F2622" s="270"/>
      <c r="G2622" s="259"/>
      <c r="H2622" s="259"/>
      <c r="I2622" s="259"/>
      <c r="J2622" s="259"/>
    </row>
    <row r="2623" spans="1:10">
      <c r="A2623" s="259"/>
      <c r="B2623" s="259"/>
      <c r="C2623" s="259"/>
      <c r="D2623" s="259"/>
      <c r="E2623" s="259"/>
      <c r="F2623" s="270"/>
      <c r="G2623" s="259"/>
      <c r="H2623" s="259"/>
      <c r="I2623" s="259"/>
      <c r="J2623" s="259"/>
    </row>
    <row r="2624" spans="1:10">
      <c r="A2624" s="259"/>
      <c r="B2624" s="259"/>
      <c r="C2624" s="259"/>
      <c r="D2624" s="259"/>
      <c r="E2624" s="259"/>
      <c r="F2624" s="270"/>
      <c r="G2624" s="259"/>
      <c r="H2624" s="259"/>
      <c r="I2624" s="259"/>
      <c r="J2624" s="259"/>
    </row>
    <row r="2625" spans="1:10">
      <c r="A2625" s="259"/>
      <c r="B2625" s="259"/>
      <c r="C2625" s="259"/>
      <c r="D2625" s="259"/>
      <c r="E2625" s="259"/>
      <c r="F2625" s="270"/>
      <c r="G2625" s="259"/>
      <c r="H2625" s="259"/>
      <c r="I2625" s="259"/>
      <c r="J2625" s="259"/>
    </row>
    <row r="2626" spans="1:10">
      <c r="A2626" s="259"/>
      <c r="B2626" s="259"/>
      <c r="C2626" s="259"/>
      <c r="D2626" s="259"/>
      <c r="E2626" s="259"/>
      <c r="F2626" s="270"/>
      <c r="G2626" s="259"/>
      <c r="H2626" s="259"/>
      <c r="I2626" s="259"/>
      <c r="J2626" s="259"/>
    </row>
    <row r="2627" spans="1:10">
      <c r="A2627" s="259"/>
      <c r="B2627" s="259"/>
      <c r="C2627" s="259"/>
      <c r="D2627" s="259"/>
      <c r="E2627" s="259"/>
      <c r="F2627" s="270"/>
      <c r="G2627" s="259"/>
      <c r="H2627" s="259"/>
      <c r="I2627" s="259"/>
      <c r="J2627" s="259"/>
    </row>
    <row r="2628" spans="1:10">
      <c r="A2628" s="259"/>
      <c r="B2628" s="259"/>
      <c r="C2628" s="259"/>
      <c r="D2628" s="259"/>
      <c r="E2628" s="259"/>
      <c r="F2628" s="270"/>
      <c r="G2628" s="259"/>
      <c r="H2628" s="259"/>
      <c r="I2628" s="259"/>
      <c r="J2628" s="259"/>
    </row>
    <row r="2629" spans="1:10">
      <c r="A2629" s="259"/>
      <c r="B2629" s="259"/>
      <c r="C2629" s="259"/>
      <c r="D2629" s="259"/>
      <c r="E2629" s="259"/>
      <c r="F2629" s="270"/>
      <c r="G2629" s="259"/>
      <c r="H2629" s="259"/>
      <c r="I2629" s="259"/>
      <c r="J2629" s="259"/>
    </row>
    <row r="2630" spans="1:10">
      <c r="A2630" s="259"/>
      <c r="B2630" s="259"/>
      <c r="C2630" s="259"/>
      <c r="D2630" s="259"/>
      <c r="E2630" s="259"/>
      <c r="F2630" s="270"/>
      <c r="G2630" s="259"/>
      <c r="H2630" s="259"/>
      <c r="I2630" s="259"/>
      <c r="J2630" s="259"/>
    </row>
    <row r="2631" spans="1:10">
      <c r="A2631" s="259"/>
      <c r="B2631" s="259"/>
      <c r="C2631" s="259"/>
      <c r="D2631" s="259"/>
      <c r="E2631" s="259"/>
      <c r="F2631" s="270"/>
      <c r="G2631" s="259"/>
      <c r="H2631" s="259"/>
      <c r="I2631" s="259"/>
      <c r="J2631" s="259"/>
    </row>
    <row r="2632" spans="1:10">
      <c r="A2632" s="259"/>
      <c r="B2632" s="259"/>
      <c r="C2632" s="259"/>
      <c r="D2632" s="259"/>
      <c r="E2632" s="259"/>
      <c r="F2632" s="270"/>
      <c r="G2632" s="259"/>
      <c r="H2632" s="259"/>
      <c r="I2632" s="259"/>
      <c r="J2632" s="259"/>
    </row>
    <row r="2633" spans="1:10">
      <c r="A2633" s="259"/>
      <c r="B2633" s="259"/>
      <c r="C2633" s="259"/>
      <c r="D2633" s="259"/>
      <c r="E2633" s="259"/>
      <c r="F2633" s="270"/>
      <c r="G2633" s="259"/>
      <c r="H2633" s="259"/>
      <c r="I2633" s="259"/>
      <c r="J2633" s="259"/>
    </row>
    <row r="2634" spans="1:10">
      <c r="A2634" s="259"/>
      <c r="B2634" s="259"/>
      <c r="C2634" s="259"/>
      <c r="D2634" s="259"/>
      <c r="E2634" s="259"/>
      <c r="F2634" s="270"/>
      <c r="G2634" s="259"/>
      <c r="H2634" s="259"/>
      <c r="I2634" s="259"/>
      <c r="J2634" s="259"/>
    </row>
    <row r="2635" spans="1:10">
      <c r="A2635" s="259"/>
      <c r="B2635" s="259"/>
      <c r="C2635" s="259"/>
      <c r="D2635" s="259"/>
      <c r="E2635" s="259"/>
      <c r="F2635" s="270"/>
      <c r="G2635" s="259"/>
      <c r="H2635" s="259"/>
      <c r="I2635" s="259"/>
      <c r="J2635" s="259"/>
    </row>
    <row r="2636" spans="1:10">
      <c r="A2636" s="259"/>
      <c r="B2636" s="259"/>
      <c r="C2636" s="259"/>
      <c r="D2636" s="259"/>
      <c r="E2636" s="259"/>
      <c r="F2636" s="270"/>
      <c r="G2636" s="259"/>
      <c r="H2636" s="259"/>
      <c r="I2636" s="259"/>
      <c r="J2636" s="259"/>
    </row>
    <row r="2637" spans="1:10">
      <c r="A2637" s="259"/>
      <c r="B2637" s="259"/>
      <c r="C2637" s="259"/>
      <c r="D2637" s="259"/>
      <c r="E2637" s="259"/>
      <c r="F2637" s="270"/>
      <c r="G2637" s="259"/>
      <c r="H2637" s="259"/>
      <c r="I2637" s="259"/>
      <c r="J2637" s="259"/>
    </row>
    <row r="2638" spans="1:10">
      <c r="A2638" s="259"/>
      <c r="B2638" s="259"/>
      <c r="C2638" s="259"/>
      <c r="D2638" s="259"/>
      <c r="E2638" s="259"/>
      <c r="F2638" s="270"/>
      <c r="G2638" s="259"/>
      <c r="H2638" s="259"/>
      <c r="I2638" s="259"/>
      <c r="J2638" s="259"/>
    </row>
    <row r="2639" spans="1:10">
      <c r="A2639" s="259"/>
      <c r="B2639" s="259"/>
      <c r="C2639" s="259"/>
      <c r="D2639" s="259"/>
      <c r="E2639" s="259"/>
      <c r="F2639" s="270"/>
      <c r="G2639" s="259"/>
      <c r="H2639" s="259"/>
      <c r="I2639" s="259"/>
      <c r="J2639" s="259"/>
    </row>
    <row r="2640" spans="1:10">
      <c r="A2640" s="259"/>
      <c r="B2640" s="259"/>
      <c r="C2640" s="259"/>
      <c r="D2640" s="259"/>
      <c r="E2640" s="259"/>
      <c r="F2640" s="270"/>
      <c r="G2640" s="259"/>
      <c r="H2640" s="259"/>
      <c r="I2640" s="259"/>
      <c r="J2640" s="259"/>
    </row>
    <row r="2641" spans="1:10">
      <c r="A2641" s="259"/>
      <c r="B2641" s="259"/>
      <c r="C2641" s="259"/>
      <c r="D2641" s="259"/>
      <c r="E2641" s="259"/>
      <c r="F2641" s="270"/>
      <c r="G2641" s="259"/>
      <c r="H2641" s="259"/>
      <c r="I2641" s="259"/>
      <c r="J2641" s="259"/>
    </row>
    <row r="2642" spans="1:10">
      <c r="A2642" s="259"/>
      <c r="B2642" s="259"/>
      <c r="C2642" s="259"/>
      <c r="D2642" s="259"/>
      <c r="E2642" s="259"/>
      <c r="F2642" s="270"/>
      <c r="G2642" s="259"/>
      <c r="H2642" s="259"/>
      <c r="I2642" s="259"/>
      <c r="J2642" s="259"/>
    </row>
    <row r="2643" spans="1:10">
      <c r="A2643" s="259"/>
      <c r="B2643" s="259"/>
      <c r="C2643" s="259"/>
      <c r="D2643" s="259"/>
      <c r="E2643" s="259"/>
      <c r="F2643" s="270"/>
      <c r="G2643" s="259"/>
      <c r="H2643" s="259"/>
      <c r="I2643" s="259"/>
      <c r="J2643" s="259"/>
    </row>
    <row r="2644" spans="1:10">
      <c r="A2644" s="259"/>
      <c r="B2644" s="259"/>
      <c r="C2644" s="259"/>
      <c r="D2644" s="259"/>
      <c r="E2644" s="259"/>
      <c r="F2644" s="270"/>
      <c r="G2644" s="259"/>
      <c r="H2644" s="259"/>
      <c r="I2644" s="259"/>
      <c r="J2644" s="259"/>
    </row>
    <row r="2645" spans="1:10">
      <c r="A2645" s="259"/>
      <c r="B2645" s="259"/>
      <c r="C2645" s="259"/>
      <c r="D2645" s="259"/>
      <c r="E2645" s="259"/>
      <c r="F2645" s="270"/>
      <c r="G2645" s="259"/>
      <c r="H2645" s="259"/>
      <c r="I2645" s="259"/>
      <c r="J2645" s="259"/>
    </row>
    <row r="2646" spans="1:10">
      <c r="A2646" s="259"/>
      <c r="B2646" s="259"/>
      <c r="C2646" s="259"/>
      <c r="D2646" s="259"/>
      <c r="E2646" s="259"/>
      <c r="F2646" s="270"/>
      <c r="G2646" s="259"/>
      <c r="H2646" s="259"/>
      <c r="I2646" s="259"/>
      <c r="J2646" s="259"/>
    </row>
    <row r="2647" spans="1:10">
      <c r="A2647" s="259"/>
      <c r="B2647" s="259"/>
      <c r="C2647" s="259"/>
      <c r="D2647" s="259"/>
      <c r="E2647" s="259"/>
      <c r="F2647" s="270"/>
      <c r="G2647" s="259"/>
      <c r="H2647" s="259"/>
      <c r="I2647" s="259"/>
      <c r="J2647" s="259"/>
    </row>
    <row r="2648" spans="1:10">
      <c r="A2648" s="259"/>
      <c r="B2648" s="259"/>
      <c r="C2648" s="259"/>
      <c r="D2648" s="259"/>
      <c r="E2648" s="259"/>
      <c r="F2648" s="270"/>
      <c r="G2648" s="259"/>
      <c r="H2648" s="259"/>
      <c r="I2648" s="259"/>
      <c r="J2648" s="259"/>
    </row>
    <row r="2649" spans="1:10">
      <c r="A2649" s="259"/>
      <c r="B2649" s="259"/>
      <c r="C2649" s="259"/>
      <c r="D2649" s="259"/>
      <c r="E2649" s="259"/>
      <c r="F2649" s="270"/>
      <c r="G2649" s="259"/>
      <c r="H2649" s="259"/>
      <c r="I2649" s="259"/>
      <c r="J2649" s="259"/>
    </row>
    <row r="2650" spans="1:10">
      <c r="A2650" s="259"/>
      <c r="B2650" s="259"/>
      <c r="C2650" s="259"/>
      <c r="D2650" s="259"/>
      <c r="E2650" s="259"/>
      <c r="F2650" s="270"/>
      <c r="G2650" s="259"/>
      <c r="H2650" s="259"/>
      <c r="I2650" s="259"/>
      <c r="J2650" s="259"/>
    </row>
    <row r="2651" spans="1:10">
      <c r="A2651" s="259"/>
      <c r="B2651" s="259"/>
      <c r="C2651" s="259"/>
      <c r="D2651" s="259"/>
      <c r="E2651" s="259"/>
      <c r="F2651" s="270"/>
      <c r="G2651" s="259"/>
      <c r="H2651" s="259"/>
      <c r="I2651" s="259"/>
      <c r="J2651" s="259"/>
    </row>
    <row r="2652" spans="1:10">
      <c r="A2652" s="259"/>
      <c r="B2652" s="259"/>
      <c r="C2652" s="259"/>
      <c r="D2652" s="259"/>
      <c r="E2652" s="259"/>
      <c r="F2652" s="270"/>
      <c r="G2652" s="259"/>
      <c r="H2652" s="259"/>
      <c r="I2652" s="259"/>
      <c r="J2652" s="259"/>
    </row>
    <row r="2653" spans="1:10">
      <c r="A2653" s="259"/>
      <c r="B2653" s="259"/>
      <c r="C2653" s="259"/>
      <c r="D2653" s="259"/>
      <c r="E2653" s="259"/>
      <c r="F2653" s="270"/>
      <c r="G2653" s="259"/>
      <c r="H2653" s="259"/>
      <c r="I2653" s="259"/>
      <c r="J2653" s="259"/>
    </row>
    <row r="2654" spans="1:10">
      <c r="A2654" s="259"/>
      <c r="B2654" s="259"/>
      <c r="C2654" s="259"/>
      <c r="D2654" s="259"/>
      <c r="E2654" s="259"/>
      <c r="F2654" s="270"/>
      <c r="G2654" s="259"/>
      <c r="H2654" s="259"/>
      <c r="I2654" s="259"/>
      <c r="J2654" s="259"/>
    </row>
    <row r="2655" spans="1:10">
      <c r="A2655" s="259"/>
      <c r="B2655" s="259"/>
      <c r="C2655" s="259"/>
      <c r="D2655" s="259"/>
      <c r="E2655" s="259"/>
      <c r="F2655" s="270"/>
      <c r="G2655" s="259"/>
      <c r="H2655" s="259"/>
      <c r="I2655" s="259"/>
      <c r="J2655" s="259"/>
    </row>
    <row r="2656" spans="1:10">
      <c r="A2656" s="259"/>
      <c r="B2656" s="259"/>
      <c r="C2656" s="259"/>
      <c r="D2656" s="259"/>
      <c r="E2656" s="259"/>
      <c r="F2656" s="270"/>
      <c r="G2656" s="259"/>
      <c r="H2656" s="259"/>
      <c r="I2656" s="259"/>
      <c r="J2656" s="259"/>
    </row>
    <row r="2657" spans="1:10">
      <c r="A2657" s="259"/>
      <c r="B2657" s="259"/>
      <c r="C2657" s="259"/>
      <c r="D2657" s="259"/>
      <c r="E2657" s="259"/>
      <c r="F2657" s="270"/>
      <c r="G2657" s="259"/>
      <c r="H2657" s="259"/>
      <c r="I2657" s="259"/>
      <c r="J2657" s="259"/>
    </row>
    <row r="2658" spans="1:10">
      <c r="A2658" s="259"/>
      <c r="B2658" s="259"/>
      <c r="C2658" s="259"/>
      <c r="D2658" s="259"/>
      <c r="E2658" s="259"/>
      <c r="F2658" s="270"/>
      <c r="G2658" s="259"/>
      <c r="H2658" s="259"/>
      <c r="I2658" s="259"/>
      <c r="J2658" s="259"/>
    </row>
    <row r="2659" spans="1:10">
      <c r="A2659" s="259"/>
      <c r="B2659" s="259"/>
      <c r="C2659" s="259"/>
      <c r="D2659" s="259"/>
      <c r="E2659" s="259"/>
      <c r="F2659" s="270"/>
      <c r="G2659" s="259"/>
      <c r="H2659" s="259"/>
      <c r="I2659" s="259"/>
      <c r="J2659" s="259"/>
    </row>
    <row r="2660" spans="1:10">
      <c r="A2660" s="259"/>
      <c r="B2660" s="259"/>
      <c r="C2660" s="259"/>
      <c r="D2660" s="259"/>
      <c r="E2660" s="259"/>
      <c r="F2660" s="270"/>
      <c r="G2660" s="259"/>
      <c r="H2660" s="259"/>
      <c r="I2660" s="259"/>
      <c r="J2660" s="259"/>
    </row>
    <row r="2661" spans="1:10">
      <c r="A2661" s="259"/>
      <c r="B2661" s="259"/>
      <c r="C2661" s="259"/>
      <c r="D2661" s="259"/>
      <c r="E2661" s="259"/>
      <c r="F2661" s="270"/>
      <c r="G2661" s="259"/>
      <c r="H2661" s="259"/>
      <c r="I2661" s="259"/>
      <c r="J2661" s="259"/>
    </row>
    <row r="2662" spans="1:10">
      <c r="A2662" s="259"/>
      <c r="B2662" s="259"/>
      <c r="C2662" s="259"/>
      <c r="D2662" s="259"/>
      <c r="E2662" s="259"/>
      <c r="F2662" s="270"/>
      <c r="G2662" s="259"/>
      <c r="H2662" s="259"/>
      <c r="I2662" s="259"/>
      <c r="J2662" s="259"/>
    </row>
    <row r="2663" spans="1:10">
      <c r="A2663" s="259"/>
      <c r="B2663" s="259"/>
      <c r="C2663" s="259"/>
      <c r="D2663" s="259"/>
      <c r="E2663" s="259"/>
      <c r="F2663" s="270"/>
      <c r="G2663" s="259"/>
      <c r="H2663" s="259"/>
      <c r="I2663" s="259"/>
      <c r="J2663" s="259"/>
    </row>
    <row r="2664" spans="1:10">
      <c r="A2664" s="259"/>
      <c r="B2664" s="259"/>
      <c r="C2664" s="259"/>
      <c r="D2664" s="259"/>
      <c r="E2664" s="259"/>
      <c r="F2664" s="270"/>
      <c r="G2664" s="259"/>
      <c r="H2664" s="259"/>
      <c r="I2664" s="259"/>
      <c r="J2664" s="259"/>
    </row>
    <row r="2665" spans="1:10">
      <c r="A2665" s="259"/>
      <c r="B2665" s="259"/>
      <c r="C2665" s="259"/>
      <c r="D2665" s="259"/>
      <c r="E2665" s="259"/>
      <c r="F2665" s="270"/>
      <c r="G2665" s="259"/>
      <c r="H2665" s="259"/>
      <c r="I2665" s="259"/>
      <c r="J2665" s="259"/>
    </row>
    <row r="2666" spans="1:10">
      <c r="A2666" s="259"/>
      <c r="B2666" s="259"/>
      <c r="C2666" s="259"/>
      <c r="D2666" s="259"/>
      <c r="E2666" s="259"/>
      <c r="F2666" s="270"/>
      <c r="G2666" s="259"/>
      <c r="H2666" s="259"/>
      <c r="I2666" s="259"/>
      <c r="J2666" s="259"/>
    </row>
    <row r="2667" spans="1:10">
      <c r="A2667" s="259"/>
      <c r="B2667" s="259"/>
      <c r="C2667" s="259"/>
      <c r="D2667" s="259"/>
      <c r="E2667" s="259"/>
      <c r="F2667" s="270"/>
      <c r="G2667" s="259"/>
      <c r="H2667" s="259"/>
      <c r="I2667" s="259"/>
      <c r="J2667" s="259"/>
    </row>
    <row r="2668" spans="1:10">
      <c r="A2668" s="259"/>
      <c r="B2668" s="259"/>
      <c r="C2668" s="259"/>
      <c r="D2668" s="259"/>
      <c r="E2668" s="259"/>
      <c r="F2668" s="270"/>
      <c r="G2668" s="259"/>
      <c r="H2668" s="259"/>
      <c r="I2668" s="259"/>
      <c r="J2668" s="259"/>
    </row>
    <row r="2669" spans="1:10">
      <c r="A2669" s="259"/>
      <c r="B2669" s="259"/>
      <c r="C2669" s="259"/>
      <c r="D2669" s="259"/>
      <c r="E2669" s="259"/>
      <c r="F2669" s="270"/>
      <c r="G2669" s="259"/>
      <c r="H2669" s="259"/>
      <c r="I2669" s="259"/>
      <c r="J2669" s="259"/>
    </row>
    <row r="2670" spans="1:10">
      <c r="A2670" s="259"/>
      <c r="B2670" s="259"/>
      <c r="C2670" s="259"/>
      <c r="D2670" s="259"/>
      <c r="E2670" s="259"/>
      <c r="F2670" s="270"/>
      <c r="G2670" s="259"/>
      <c r="H2670" s="259"/>
      <c r="I2670" s="259"/>
      <c r="J2670" s="259"/>
    </row>
    <row r="2671" spans="1:10">
      <c r="A2671" s="259"/>
      <c r="B2671" s="259"/>
      <c r="C2671" s="259"/>
      <c r="D2671" s="259"/>
      <c r="E2671" s="259"/>
      <c r="F2671" s="270"/>
      <c r="G2671" s="259"/>
      <c r="H2671" s="259"/>
      <c r="I2671" s="259"/>
      <c r="J2671" s="259"/>
    </row>
    <row r="2672" spans="1:10">
      <c r="A2672" s="259"/>
      <c r="B2672" s="259"/>
      <c r="C2672" s="259"/>
      <c r="D2672" s="259"/>
      <c r="E2672" s="259"/>
      <c r="F2672" s="270"/>
      <c r="G2672" s="259"/>
      <c r="H2672" s="259"/>
      <c r="I2672" s="259"/>
      <c r="J2672" s="259"/>
    </row>
    <row r="2673" spans="1:10">
      <c r="A2673" s="259"/>
      <c r="B2673" s="259"/>
      <c r="C2673" s="259"/>
      <c r="D2673" s="259"/>
      <c r="E2673" s="259"/>
      <c r="F2673" s="270"/>
      <c r="G2673" s="259"/>
      <c r="H2673" s="259"/>
      <c r="I2673" s="259"/>
      <c r="J2673" s="259"/>
    </row>
    <row r="2674" spans="1:10">
      <c r="A2674" s="259"/>
      <c r="B2674" s="259"/>
      <c r="C2674" s="259"/>
      <c r="D2674" s="259"/>
      <c r="E2674" s="259"/>
      <c r="F2674" s="270"/>
      <c r="G2674" s="259"/>
      <c r="H2674" s="259"/>
      <c r="I2674" s="259"/>
      <c r="J2674" s="259"/>
    </row>
    <row r="2675" spans="1:10">
      <c r="A2675" s="259"/>
      <c r="B2675" s="259"/>
      <c r="C2675" s="259"/>
      <c r="D2675" s="259"/>
      <c r="E2675" s="259"/>
      <c r="F2675" s="270"/>
      <c r="G2675" s="259"/>
      <c r="H2675" s="259"/>
      <c r="I2675" s="259"/>
      <c r="J2675" s="259"/>
    </row>
    <row r="2676" spans="1:10">
      <c r="A2676" s="259"/>
      <c r="B2676" s="259"/>
      <c r="C2676" s="259"/>
      <c r="D2676" s="259"/>
      <c r="E2676" s="259"/>
      <c r="F2676" s="270"/>
      <c r="G2676" s="259"/>
      <c r="H2676" s="259"/>
      <c r="I2676" s="259"/>
      <c r="J2676" s="259"/>
    </row>
    <row r="2677" spans="1:10">
      <c r="A2677" s="259"/>
      <c r="B2677" s="259"/>
      <c r="C2677" s="259"/>
      <c r="D2677" s="259"/>
      <c r="E2677" s="259"/>
      <c r="F2677" s="270"/>
      <c r="G2677" s="259"/>
      <c r="H2677" s="259"/>
      <c r="I2677" s="259"/>
      <c r="J2677" s="259"/>
    </row>
    <row r="2678" spans="1:10">
      <c r="A2678" s="259"/>
      <c r="B2678" s="259"/>
      <c r="C2678" s="259"/>
      <c r="D2678" s="259"/>
      <c r="E2678" s="259"/>
      <c r="F2678" s="270"/>
      <c r="G2678" s="259"/>
      <c r="H2678" s="259"/>
      <c r="I2678" s="259"/>
      <c r="J2678" s="259"/>
    </row>
    <row r="2679" spans="1:10">
      <c r="A2679" s="259"/>
      <c r="B2679" s="259"/>
      <c r="C2679" s="259"/>
      <c r="D2679" s="259"/>
      <c r="E2679" s="259"/>
      <c r="F2679" s="270"/>
      <c r="G2679" s="259"/>
      <c r="H2679" s="259"/>
      <c r="I2679" s="259"/>
      <c r="J2679" s="259"/>
    </row>
    <row r="2680" spans="1:10">
      <c r="A2680" s="259"/>
      <c r="B2680" s="259"/>
      <c r="C2680" s="259"/>
      <c r="D2680" s="259"/>
      <c r="E2680" s="259"/>
      <c r="F2680" s="270"/>
      <c r="G2680" s="259"/>
      <c r="H2680" s="259"/>
      <c r="I2680" s="259"/>
      <c r="J2680" s="259"/>
    </row>
    <row r="2681" spans="1:10">
      <c r="A2681" s="259"/>
      <c r="B2681" s="259"/>
      <c r="C2681" s="259"/>
      <c r="D2681" s="259"/>
      <c r="E2681" s="259"/>
      <c r="F2681" s="270"/>
      <c r="G2681" s="259"/>
      <c r="H2681" s="259"/>
      <c r="I2681" s="259"/>
      <c r="J2681" s="259"/>
    </row>
    <row r="2682" spans="1:10">
      <c r="A2682" s="259"/>
      <c r="B2682" s="259"/>
      <c r="C2682" s="259"/>
      <c r="D2682" s="259"/>
      <c r="E2682" s="259"/>
      <c r="F2682" s="270"/>
      <c r="G2682" s="259"/>
      <c r="H2682" s="259"/>
      <c r="I2682" s="259"/>
      <c r="J2682" s="259"/>
    </row>
    <row r="2683" spans="1:10">
      <c r="A2683" s="259"/>
      <c r="B2683" s="259"/>
      <c r="C2683" s="259"/>
      <c r="D2683" s="259"/>
      <c r="E2683" s="259"/>
      <c r="F2683" s="270"/>
      <c r="G2683" s="259"/>
      <c r="H2683" s="259"/>
      <c r="I2683" s="259"/>
      <c r="J2683" s="259"/>
    </row>
    <row r="2684" spans="1:10">
      <c r="A2684" s="259"/>
      <c r="B2684" s="259"/>
      <c r="C2684" s="259"/>
      <c r="D2684" s="259"/>
      <c r="E2684" s="259"/>
      <c r="F2684" s="270"/>
      <c r="G2684" s="259"/>
      <c r="H2684" s="259"/>
      <c r="I2684" s="259"/>
      <c r="J2684" s="259"/>
    </row>
    <row r="2685" spans="1:10">
      <c r="A2685" s="259"/>
      <c r="B2685" s="259"/>
      <c r="C2685" s="259"/>
      <c r="D2685" s="259"/>
      <c r="E2685" s="259"/>
      <c r="F2685" s="270"/>
      <c r="G2685" s="259"/>
      <c r="H2685" s="259"/>
      <c r="I2685" s="259"/>
      <c r="J2685" s="259"/>
    </row>
    <row r="2686" spans="1:10">
      <c r="A2686" s="259"/>
      <c r="B2686" s="259"/>
      <c r="C2686" s="259"/>
      <c r="D2686" s="259"/>
      <c r="E2686" s="259"/>
      <c r="F2686" s="270"/>
      <c r="G2686" s="259"/>
      <c r="H2686" s="259"/>
      <c r="I2686" s="259"/>
      <c r="J2686" s="259"/>
    </row>
    <row r="2687" spans="1:10">
      <c r="A2687" s="259"/>
      <c r="B2687" s="259"/>
      <c r="C2687" s="259"/>
      <c r="D2687" s="259"/>
      <c r="E2687" s="259"/>
      <c r="F2687" s="270"/>
      <c r="G2687" s="259"/>
      <c r="H2687" s="259"/>
      <c r="I2687" s="259"/>
      <c r="J2687" s="259"/>
    </row>
    <row r="2688" spans="1:10">
      <c r="A2688" s="259"/>
      <c r="B2688" s="259"/>
      <c r="C2688" s="259"/>
      <c r="D2688" s="259"/>
      <c r="E2688" s="259"/>
      <c r="F2688" s="270"/>
      <c r="G2688" s="259"/>
      <c r="H2688" s="259"/>
      <c r="I2688" s="259"/>
      <c r="J2688" s="259"/>
    </row>
    <row r="2689" spans="1:10">
      <c r="A2689" s="259"/>
      <c r="B2689" s="259"/>
      <c r="C2689" s="259"/>
      <c r="D2689" s="259"/>
      <c r="E2689" s="259"/>
      <c r="F2689" s="270"/>
      <c r="G2689" s="259"/>
      <c r="H2689" s="259"/>
      <c r="I2689" s="259"/>
      <c r="J2689" s="259"/>
    </row>
    <row r="2690" spans="1:10">
      <c r="A2690" s="259"/>
      <c r="B2690" s="259"/>
      <c r="C2690" s="259"/>
      <c r="D2690" s="259"/>
      <c r="E2690" s="259"/>
      <c r="F2690" s="270"/>
      <c r="G2690" s="259"/>
      <c r="H2690" s="259"/>
      <c r="I2690" s="259"/>
      <c r="J2690" s="259"/>
    </row>
    <row r="2691" spans="1:10">
      <c r="A2691" s="259"/>
      <c r="B2691" s="259"/>
      <c r="C2691" s="259"/>
      <c r="D2691" s="259"/>
      <c r="E2691" s="259"/>
      <c r="F2691" s="270"/>
      <c r="G2691" s="259"/>
      <c r="H2691" s="259"/>
      <c r="I2691" s="259"/>
      <c r="J2691" s="259"/>
    </row>
    <row r="2692" spans="1:10">
      <c r="A2692" s="259"/>
      <c r="B2692" s="259"/>
      <c r="C2692" s="259"/>
      <c r="D2692" s="259"/>
      <c r="E2692" s="259"/>
      <c r="F2692" s="270"/>
      <c r="G2692" s="259"/>
      <c r="H2692" s="259"/>
      <c r="I2692" s="259"/>
      <c r="J2692" s="259"/>
    </row>
    <row r="2693" spans="1:10">
      <c r="A2693" s="259"/>
      <c r="B2693" s="259"/>
      <c r="C2693" s="259"/>
      <c r="D2693" s="259"/>
      <c r="E2693" s="259"/>
      <c r="F2693" s="270"/>
      <c r="G2693" s="259"/>
      <c r="H2693" s="259"/>
      <c r="I2693" s="259"/>
      <c r="J2693" s="259"/>
    </row>
    <row r="2694" spans="1:10">
      <c r="A2694" s="259"/>
      <c r="B2694" s="259"/>
      <c r="C2694" s="259"/>
      <c r="D2694" s="259"/>
      <c r="E2694" s="259"/>
      <c r="F2694" s="270"/>
      <c r="G2694" s="259"/>
      <c r="H2694" s="259"/>
      <c r="I2694" s="259"/>
      <c r="J2694" s="259"/>
    </row>
    <row r="2695" spans="1:10">
      <c r="A2695" s="259"/>
      <c r="B2695" s="259"/>
      <c r="C2695" s="259"/>
      <c r="D2695" s="259"/>
      <c r="E2695" s="259"/>
      <c r="F2695" s="270"/>
      <c r="G2695" s="259"/>
      <c r="H2695" s="259"/>
      <c r="I2695" s="259"/>
      <c r="J2695" s="259"/>
    </row>
    <row r="2696" spans="1:10">
      <c r="A2696" s="259"/>
      <c r="B2696" s="259"/>
      <c r="C2696" s="259"/>
      <c r="D2696" s="259"/>
      <c r="E2696" s="259"/>
      <c r="F2696" s="270"/>
      <c r="G2696" s="259"/>
      <c r="H2696" s="259"/>
      <c r="I2696" s="259"/>
      <c r="J2696" s="259"/>
    </row>
    <row r="2697" spans="1:10">
      <c r="A2697" s="259"/>
      <c r="B2697" s="259"/>
      <c r="C2697" s="259"/>
      <c r="D2697" s="259"/>
      <c r="E2697" s="259"/>
      <c r="F2697" s="270"/>
      <c r="G2697" s="259"/>
      <c r="H2697" s="259"/>
      <c r="I2697" s="259"/>
      <c r="J2697" s="259"/>
    </row>
    <row r="2698" spans="1:10">
      <c r="A2698" s="259"/>
      <c r="B2698" s="259"/>
      <c r="C2698" s="259"/>
      <c r="D2698" s="259"/>
      <c r="E2698" s="259"/>
      <c r="F2698" s="270"/>
      <c r="G2698" s="259"/>
      <c r="H2698" s="259"/>
      <c r="I2698" s="259"/>
      <c r="J2698" s="259"/>
    </row>
    <row r="2699" spans="1:10">
      <c r="A2699" s="259"/>
      <c r="B2699" s="259"/>
      <c r="C2699" s="259"/>
      <c r="D2699" s="259"/>
      <c r="E2699" s="259"/>
      <c r="F2699" s="270"/>
      <c r="G2699" s="259"/>
      <c r="H2699" s="259"/>
      <c r="I2699" s="259"/>
      <c r="J2699" s="259"/>
    </row>
    <row r="2700" spans="1:10">
      <c r="A2700" s="259"/>
      <c r="B2700" s="259"/>
      <c r="C2700" s="259"/>
      <c r="D2700" s="259"/>
      <c r="E2700" s="259"/>
      <c r="F2700" s="270"/>
      <c r="G2700" s="259"/>
      <c r="H2700" s="259"/>
      <c r="I2700" s="259"/>
      <c r="J2700" s="259"/>
    </row>
    <row r="2701" spans="1:10">
      <c r="A2701" s="259"/>
      <c r="B2701" s="259"/>
      <c r="C2701" s="259"/>
      <c r="D2701" s="259"/>
      <c r="E2701" s="259"/>
      <c r="F2701" s="270"/>
      <c r="G2701" s="259"/>
      <c r="H2701" s="259"/>
      <c r="I2701" s="259"/>
      <c r="J2701" s="259"/>
    </row>
    <row r="2702" spans="1:10">
      <c r="A2702" s="259"/>
      <c r="B2702" s="259"/>
      <c r="C2702" s="259"/>
      <c r="D2702" s="259"/>
      <c r="E2702" s="259"/>
      <c r="F2702" s="270"/>
      <c r="G2702" s="259"/>
      <c r="H2702" s="259"/>
      <c r="I2702" s="259"/>
      <c r="J2702" s="259"/>
    </row>
    <row r="2703" spans="1:10">
      <c r="A2703" s="259"/>
      <c r="B2703" s="259"/>
      <c r="C2703" s="259"/>
      <c r="D2703" s="259"/>
      <c r="E2703" s="259"/>
      <c r="F2703" s="270"/>
      <c r="G2703" s="259"/>
      <c r="H2703" s="259"/>
      <c r="I2703" s="259"/>
      <c r="J2703" s="259"/>
    </row>
    <row r="2704" spans="1:10">
      <c r="A2704" s="259"/>
      <c r="B2704" s="259"/>
      <c r="C2704" s="259"/>
      <c r="D2704" s="259"/>
      <c r="E2704" s="259"/>
      <c r="F2704" s="270"/>
      <c r="G2704" s="259"/>
      <c r="H2704" s="259"/>
      <c r="I2704" s="259"/>
      <c r="J2704" s="259"/>
    </row>
    <row r="2705" spans="1:10">
      <c r="A2705" s="259"/>
      <c r="B2705" s="259"/>
      <c r="C2705" s="259"/>
      <c r="D2705" s="259"/>
      <c r="E2705" s="259"/>
      <c r="F2705" s="270"/>
      <c r="G2705" s="259"/>
      <c r="H2705" s="259"/>
      <c r="I2705" s="259"/>
      <c r="J2705" s="259"/>
    </row>
    <row r="2706" spans="1:10">
      <c r="A2706" s="259"/>
      <c r="B2706" s="259"/>
      <c r="C2706" s="259"/>
      <c r="D2706" s="259"/>
      <c r="E2706" s="259"/>
      <c r="F2706" s="270"/>
      <c r="G2706" s="259"/>
      <c r="H2706" s="259"/>
      <c r="I2706" s="259"/>
      <c r="J2706" s="259"/>
    </row>
    <row r="2707" spans="1:10">
      <c r="A2707" s="259"/>
      <c r="B2707" s="259"/>
      <c r="C2707" s="259"/>
      <c r="D2707" s="259"/>
      <c r="E2707" s="259"/>
      <c r="F2707" s="270"/>
      <c r="G2707" s="259"/>
      <c r="H2707" s="259"/>
      <c r="I2707" s="259"/>
      <c r="J2707" s="259"/>
    </row>
    <row r="2708" spans="1:10">
      <c r="A2708" s="259"/>
      <c r="B2708" s="259"/>
      <c r="C2708" s="259"/>
      <c r="D2708" s="259"/>
      <c r="E2708" s="259"/>
      <c r="F2708" s="270"/>
      <c r="G2708" s="259"/>
      <c r="H2708" s="259"/>
      <c r="I2708" s="259"/>
      <c r="J2708" s="259"/>
    </row>
    <row r="2709" spans="1:10">
      <c r="A2709" s="259"/>
      <c r="B2709" s="259"/>
      <c r="C2709" s="259"/>
      <c r="D2709" s="259"/>
      <c r="E2709" s="259"/>
      <c r="F2709" s="270"/>
      <c r="G2709" s="259"/>
      <c r="H2709" s="259"/>
      <c r="I2709" s="259"/>
      <c r="J2709" s="259"/>
    </row>
    <row r="2710" spans="1:10">
      <c r="A2710" s="259"/>
      <c r="B2710" s="259"/>
      <c r="C2710" s="259"/>
      <c r="D2710" s="259"/>
      <c r="E2710" s="259"/>
      <c r="F2710" s="270"/>
      <c r="G2710" s="259"/>
      <c r="H2710" s="259"/>
      <c r="I2710" s="259"/>
      <c r="J2710" s="259"/>
    </row>
    <row r="2711" spans="1:10">
      <c r="A2711" s="259"/>
      <c r="B2711" s="259"/>
      <c r="C2711" s="259"/>
      <c r="D2711" s="259"/>
      <c r="E2711" s="259"/>
      <c r="F2711" s="270"/>
      <c r="G2711" s="259"/>
      <c r="H2711" s="259"/>
      <c r="I2711" s="259"/>
      <c r="J2711" s="259"/>
    </row>
    <row r="2712" spans="1:10">
      <c r="A2712" s="259"/>
      <c r="B2712" s="259"/>
      <c r="C2712" s="259"/>
      <c r="D2712" s="259"/>
      <c r="E2712" s="259"/>
      <c r="F2712" s="270"/>
      <c r="G2712" s="259"/>
      <c r="H2712" s="259"/>
      <c r="I2712" s="259"/>
      <c r="J2712" s="259"/>
    </row>
    <row r="2713" spans="1:10">
      <c r="A2713" s="259"/>
      <c r="B2713" s="259"/>
      <c r="C2713" s="259"/>
      <c r="D2713" s="259"/>
      <c r="E2713" s="259"/>
      <c r="F2713" s="270"/>
      <c r="G2713" s="259"/>
      <c r="H2713" s="259"/>
      <c r="I2713" s="259"/>
      <c r="J2713" s="259"/>
    </row>
    <row r="2714" spans="1:10">
      <c r="A2714" s="259"/>
      <c r="B2714" s="259"/>
      <c r="C2714" s="259"/>
      <c r="D2714" s="259"/>
      <c r="E2714" s="259"/>
      <c r="F2714" s="270"/>
      <c r="G2714" s="259"/>
      <c r="H2714" s="259"/>
      <c r="I2714" s="259"/>
      <c r="J2714" s="259"/>
    </row>
    <row r="2715" spans="1:10">
      <c r="A2715" s="259"/>
      <c r="B2715" s="259"/>
      <c r="C2715" s="259"/>
      <c r="D2715" s="259"/>
      <c r="E2715" s="259"/>
      <c r="F2715" s="270"/>
      <c r="G2715" s="259"/>
      <c r="H2715" s="259"/>
      <c r="I2715" s="259"/>
      <c r="J2715" s="259"/>
    </row>
    <row r="2716" spans="1:10">
      <c r="A2716" s="259"/>
      <c r="B2716" s="259"/>
      <c r="C2716" s="259"/>
      <c r="D2716" s="259"/>
      <c r="E2716" s="259"/>
      <c r="F2716" s="270"/>
      <c r="G2716" s="259"/>
      <c r="H2716" s="259"/>
      <c r="I2716" s="259"/>
      <c r="J2716" s="259"/>
    </row>
    <row r="2717" spans="1:10">
      <c r="A2717" s="259"/>
      <c r="B2717" s="259"/>
      <c r="C2717" s="259"/>
      <c r="D2717" s="259"/>
      <c r="E2717" s="259"/>
      <c r="F2717" s="270"/>
      <c r="G2717" s="259"/>
      <c r="H2717" s="259"/>
      <c r="I2717" s="259"/>
      <c r="J2717" s="259"/>
    </row>
    <row r="2718" spans="1:10">
      <c r="A2718" s="259"/>
      <c r="B2718" s="259"/>
      <c r="C2718" s="259"/>
      <c r="D2718" s="259"/>
      <c r="E2718" s="259"/>
      <c r="F2718" s="270"/>
      <c r="G2718" s="259"/>
      <c r="H2718" s="259"/>
      <c r="I2718" s="259"/>
      <c r="J2718" s="259"/>
    </row>
    <row r="2719" spans="1:10">
      <c r="A2719" s="259"/>
      <c r="B2719" s="259"/>
      <c r="C2719" s="259"/>
      <c r="D2719" s="259"/>
      <c r="E2719" s="259"/>
      <c r="F2719" s="270"/>
      <c r="G2719" s="259"/>
      <c r="H2719" s="259"/>
      <c r="I2719" s="259"/>
      <c r="J2719" s="259"/>
    </row>
    <row r="2720" spans="1:10">
      <c r="A2720" s="259"/>
      <c r="B2720" s="259"/>
      <c r="C2720" s="259"/>
      <c r="D2720" s="259"/>
      <c r="E2720" s="259"/>
      <c r="F2720" s="270"/>
      <c r="G2720" s="259"/>
      <c r="H2720" s="259"/>
      <c r="I2720" s="259"/>
      <c r="J2720" s="259"/>
    </row>
    <row r="2721" spans="1:10">
      <c r="A2721" s="259"/>
      <c r="B2721" s="259"/>
      <c r="C2721" s="259"/>
      <c r="D2721" s="259"/>
      <c r="E2721" s="259"/>
      <c r="F2721" s="270"/>
      <c r="G2721" s="259"/>
      <c r="H2721" s="259"/>
      <c r="I2721" s="259"/>
      <c r="J2721" s="259"/>
    </row>
    <row r="2722" spans="1:10">
      <c r="A2722" s="259"/>
      <c r="B2722" s="259"/>
      <c r="C2722" s="259"/>
      <c r="D2722" s="259"/>
      <c r="E2722" s="259"/>
      <c r="F2722" s="270"/>
      <c r="G2722" s="259"/>
      <c r="H2722" s="259"/>
      <c r="I2722" s="259"/>
      <c r="J2722" s="259"/>
    </row>
    <row r="2723" spans="1:10">
      <c r="A2723" s="259"/>
      <c r="B2723" s="259"/>
      <c r="C2723" s="259"/>
      <c r="D2723" s="259"/>
      <c r="E2723" s="259"/>
      <c r="F2723" s="270"/>
      <c r="G2723" s="259"/>
      <c r="H2723" s="259"/>
      <c r="I2723" s="259"/>
      <c r="J2723" s="259"/>
    </row>
    <row r="2724" spans="1:10">
      <c r="A2724" s="259"/>
      <c r="B2724" s="259"/>
      <c r="C2724" s="259"/>
      <c r="D2724" s="259"/>
      <c r="E2724" s="259"/>
      <c r="F2724" s="270"/>
      <c r="G2724" s="259"/>
      <c r="H2724" s="259"/>
      <c r="I2724" s="259"/>
      <c r="J2724" s="259"/>
    </row>
    <row r="2725" spans="1:10">
      <c r="A2725" s="259"/>
      <c r="B2725" s="259"/>
      <c r="C2725" s="259"/>
      <c r="D2725" s="259"/>
      <c r="E2725" s="259"/>
      <c r="F2725" s="270"/>
      <c r="G2725" s="259"/>
      <c r="H2725" s="259"/>
      <c r="I2725" s="259"/>
      <c r="J2725" s="259"/>
    </row>
    <row r="2726" spans="1:10">
      <c r="A2726" s="259"/>
      <c r="B2726" s="259"/>
      <c r="C2726" s="259"/>
      <c r="D2726" s="259"/>
      <c r="E2726" s="259"/>
      <c r="F2726" s="270"/>
      <c r="G2726" s="259"/>
      <c r="H2726" s="259"/>
      <c r="I2726" s="259"/>
      <c r="J2726" s="259"/>
    </row>
    <row r="2727" spans="1:10">
      <c r="A2727" s="259"/>
      <c r="B2727" s="259"/>
      <c r="C2727" s="259"/>
      <c r="D2727" s="259"/>
      <c r="E2727" s="259"/>
      <c r="F2727" s="270"/>
      <c r="G2727" s="259"/>
      <c r="H2727" s="259"/>
      <c r="I2727" s="259"/>
      <c r="J2727" s="259"/>
    </row>
    <row r="2728" spans="1:10">
      <c r="A2728" s="259"/>
      <c r="B2728" s="259"/>
      <c r="C2728" s="259"/>
      <c r="D2728" s="259"/>
      <c r="E2728" s="259"/>
      <c r="F2728" s="270"/>
      <c r="G2728" s="259"/>
      <c r="H2728" s="259"/>
      <c r="I2728" s="259"/>
      <c r="J2728" s="259"/>
    </row>
    <row r="2729" spans="1:10">
      <c r="A2729" s="259"/>
      <c r="B2729" s="259"/>
      <c r="C2729" s="259"/>
      <c r="D2729" s="259"/>
      <c r="E2729" s="259"/>
      <c r="F2729" s="270"/>
      <c r="G2729" s="259"/>
      <c r="H2729" s="259"/>
      <c r="I2729" s="259"/>
      <c r="J2729" s="259"/>
    </row>
    <row r="2730" spans="1:10">
      <c r="A2730" s="259"/>
      <c r="B2730" s="259"/>
      <c r="C2730" s="259"/>
      <c r="D2730" s="259"/>
      <c r="E2730" s="259"/>
      <c r="F2730" s="270"/>
      <c r="G2730" s="259"/>
      <c r="H2730" s="259"/>
      <c r="I2730" s="259"/>
      <c r="J2730" s="259"/>
    </row>
    <row r="2731" spans="1:10">
      <c r="A2731" s="259"/>
      <c r="B2731" s="259"/>
      <c r="C2731" s="259"/>
      <c r="D2731" s="259"/>
      <c r="E2731" s="259"/>
      <c r="F2731" s="270"/>
      <c r="G2731" s="259"/>
      <c r="H2731" s="259"/>
      <c r="I2731" s="259"/>
      <c r="J2731" s="259"/>
    </row>
    <row r="2732" spans="1:10">
      <c r="A2732" s="259"/>
      <c r="B2732" s="259"/>
      <c r="C2732" s="259"/>
      <c r="D2732" s="259"/>
      <c r="E2732" s="259"/>
      <c r="F2732" s="270"/>
      <c r="G2732" s="259"/>
      <c r="H2732" s="259"/>
      <c r="I2732" s="259"/>
      <c r="J2732" s="259"/>
    </row>
    <row r="2733" spans="1:10">
      <c r="A2733" s="259"/>
      <c r="B2733" s="259"/>
      <c r="C2733" s="259"/>
      <c r="D2733" s="259"/>
      <c r="E2733" s="259"/>
      <c r="F2733" s="270"/>
      <c r="G2733" s="259"/>
      <c r="H2733" s="259"/>
      <c r="I2733" s="259"/>
      <c r="J2733" s="259"/>
    </row>
    <row r="2734" spans="1:10">
      <c r="A2734" s="259"/>
      <c r="B2734" s="259"/>
      <c r="C2734" s="259"/>
      <c r="D2734" s="259"/>
      <c r="E2734" s="259"/>
      <c r="F2734" s="270"/>
      <c r="G2734" s="259"/>
      <c r="H2734" s="259"/>
      <c r="I2734" s="259"/>
      <c r="J2734" s="259"/>
    </row>
    <row r="2735" spans="1:10">
      <c r="A2735" s="259"/>
      <c r="B2735" s="259"/>
      <c r="C2735" s="259"/>
      <c r="D2735" s="259"/>
      <c r="E2735" s="259"/>
      <c r="F2735" s="270"/>
      <c r="G2735" s="259"/>
      <c r="H2735" s="259"/>
      <c r="I2735" s="259"/>
      <c r="J2735" s="259"/>
    </row>
    <row r="2736" spans="1:10">
      <c r="A2736" s="259"/>
      <c r="B2736" s="259"/>
      <c r="C2736" s="259"/>
      <c r="D2736" s="259"/>
      <c r="E2736" s="259"/>
      <c r="F2736" s="270"/>
      <c r="G2736" s="259"/>
      <c r="H2736" s="259"/>
      <c r="I2736" s="259"/>
      <c r="J2736" s="259"/>
    </row>
    <row r="2737" spans="1:10">
      <c r="A2737" s="259"/>
      <c r="B2737" s="259"/>
      <c r="C2737" s="259"/>
      <c r="D2737" s="259"/>
      <c r="E2737" s="259"/>
      <c r="F2737" s="270"/>
      <c r="G2737" s="259"/>
      <c r="H2737" s="259"/>
      <c r="I2737" s="259"/>
      <c r="J2737" s="259"/>
    </row>
    <row r="2738" spans="1:10">
      <c r="A2738" s="259"/>
      <c r="B2738" s="259"/>
      <c r="C2738" s="259"/>
      <c r="D2738" s="259"/>
      <c r="E2738" s="259"/>
      <c r="F2738" s="270"/>
      <c r="G2738" s="259"/>
      <c r="H2738" s="259"/>
      <c r="I2738" s="259"/>
      <c r="J2738" s="259"/>
    </row>
    <row r="2739" spans="1:10">
      <c r="A2739" s="259"/>
      <c r="B2739" s="259"/>
      <c r="C2739" s="259"/>
      <c r="D2739" s="259"/>
      <c r="E2739" s="259"/>
      <c r="F2739" s="270"/>
      <c r="G2739" s="259"/>
      <c r="H2739" s="259"/>
      <c r="I2739" s="259"/>
      <c r="J2739" s="259"/>
    </row>
    <row r="2740" spans="1:10">
      <c r="A2740" s="259"/>
      <c r="B2740" s="259"/>
      <c r="C2740" s="259"/>
      <c r="D2740" s="259"/>
      <c r="E2740" s="259"/>
      <c r="F2740" s="270"/>
      <c r="G2740" s="259"/>
      <c r="H2740" s="259"/>
      <c r="I2740" s="259"/>
      <c r="J2740" s="259"/>
    </row>
    <row r="2741" spans="1:10">
      <c r="A2741" s="259"/>
      <c r="B2741" s="259"/>
      <c r="C2741" s="259"/>
      <c r="D2741" s="259"/>
      <c r="E2741" s="259"/>
      <c r="F2741" s="270"/>
      <c r="G2741" s="259"/>
      <c r="H2741" s="259"/>
      <c r="I2741" s="259"/>
      <c r="J2741" s="259"/>
    </row>
    <row r="2742" spans="1:10">
      <c r="A2742" s="259"/>
      <c r="B2742" s="259"/>
      <c r="C2742" s="259"/>
      <c r="D2742" s="259"/>
      <c r="E2742" s="259"/>
      <c r="F2742" s="270"/>
      <c r="G2742" s="259"/>
      <c r="H2742" s="259"/>
      <c r="I2742" s="259"/>
      <c r="J2742" s="259"/>
    </row>
    <row r="2743" spans="1:10">
      <c r="A2743" s="259"/>
      <c r="B2743" s="259"/>
      <c r="C2743" s="259"/>
      <c r="D2743" s="259"/>
      <c r="E2743" s="259"/>
      <c r="F2743" s="270"/>
      <c r="G2743" s="259"/>
      <c r="H2743" s="259"/>
      <c r="I2743" s="259"/>
      <c r="J2743" s="259"/>
    </row>
    <row r="2744" spans="1:10">
      <c r="A2744" s="259"/>
      <c r="B2744" s="259"/>
      <c r="C2744" s="259"/>
      <c r="D2744" s="259"/>
      <c r="E2744" s="259"/>
      <c r="F2744" s="270"/>
      <c r="G2744" s="259"/>
      <c r="H2744" s="259"/>
      <c r="I2744" s="259"/>
      <c r="J2744" s="259"/>
    </row>
    <row r="2745" spans="1:10">
      <c r="A2745" s="259"/>
      <c r="B2745" s="259"/>
      <c r="C2745" s="259"/>
      <c r="D2745" s="259"/>
      <c r="E2745" s="259"/>
      <c r="F2745" s="270"/>
      <c r="G2745" s="259"/>
      <c r="H2745" s="259"/>
      <c r="I2745" s="259"/>
      <c r="J2745" s="259"/>
    </row>
    <row r="2746" spans="1:10">
      <c r="A2746" s="259"/>
      <c r="B2746" s="259"/>
      <c r="C2746" s="259"/>
      <c r="D2746" s="259"/>
      <c r="E2746" s="259"/>
      <c r="F2746" s="270"/>
      <c r="G2746" s="259"/>
      <c r="H2746" s="259"/>
      <c r="I2746" s="259"/>
      <c r="J2746" s="259"/>
    </row>
    <row r="2747" spans="1:10">
      <c r="A2747" s="259"/>
      <c r="B2747" s="259"/>
      <c r="C2747" s="259"/>
      <c r="D2747" s="259"/>
      <c r="E2747" s="259"/>
      <c r="F2747" s="270"/>
      <c r="G2747" s="259"/>
      <c r="H2747" s="259"/>
      <c r="I2747" s="259"/>
      <c r="J2747" s="259"/>
    </row>
    <row r="2748" spans="1:10">
      <c r="A2748" s="259"/>
      <c r="B2748" s="259"/>
      <c r="C2748" s="259"/>
      <c r="D2748" s="259"/>
      <c r="E2748" s="259"/>
      <c r="F2748" s="270"/>
      <c r="G2748" s="259"/>
      <c r="H2748" s="259"/>
      <c r="I2748" s="259"/>
      <c r="J2748" s="259"/>
    </row>
    <row r="2749" spans="1:10">
      <c r="A2749" s="259"/>
      <c r="B2749" s="259"/>
      <c r="C2749" s="259"/>
      <c r="D2749" s="259"/>
      <c r="E2749" s="259"/>
      <c r="F2749" s="270"/>
      <c r="G2749" s="259"/>
      <c r="H2749" s="259"/>
      <c r="I2749" s="259"/>
      <c r="J2749" s="259"/>
    </row>
    <row r="2750" spans="1:10">
      <c r="A2750" s="259"/>
      <c r="B2750" s="259"/>
      <c r="C2750" s="259"/>
      <c r="D2750" s="259"/>
      <c r="E2750" s="259"/>
      <c r="F2750" s="270"/>
      <c r="G2750" s="259"/>
      <c r="H2750" s="259"/>
      <c r="I2750" s="259"/>
      <c r="J2750" s="259"/>
    </row>
    <row r="2751" spans="1:10">
      <c r="A2751" s="259"/>
      <c r="B2751" s="259"/>
      <c r="C2751" s="259"/>
      <c r="D2751" s="259"/>
      <c r="E2751" s="259"/>
      <c r="F2751" s="270"/>
      <c r="G2751" s="259"/>
      <c r="H2751" s="259"/>
      <c r="I2751" s="259"/>
      <c r="J2751" s="259"/>
    </row>
    <row r="2752" spans="1:10">
      <c r="A2752" s="259"/>
      <c r="B2752" s="259"/>
      <c r="C2752" s="259"/>
      <c r="D2752" s="259"/>
      <c r="E2752" s="259"/>
      <c r="F2752" s="270"/>
      <c r="G2752" s="259"/>
      <c r="H2752" s="259"/>
      <c r="I2752" s="259"/>
      <c r="J2752" s="259"/>
    </row>
    <row r="2753" spans="1:10">
      <c r="A2753" s="259"/>
      <c r="B2753" s="259"/>
      <c r="C2753" s="259"/>
      <c r="D2753" s="259"/>
      <c r="E2753" s="259"/>
      <c r="F2753" s="270"/>
      <c r="G2753" s="259"/>
      <c r="H2753" s="259"/>
      <c r="I2753" s="259"/>
      <c r="J2753" s="259"/>
    </row>
    <row r="2754" spans="1:10">
      <c r="A2754" s="259"/>
      <c r="B2754" s="259"/>
      <c r="C2754" s="259"/>
      <c r="D2754" s="259"/>
      <c r="E2754" s="259"/>
      <c r="F2754" s="270"/>
      <c r="G2754" s="259"/>
      <c r="H2754" s="259"/>
      <c r="I2754" s="259"/>
      <c r="J2754" s="259"/>
    </row>
    <row r="2755" spans="1:10">
      <c r="A2755" s="259"/>
      <c r="B2755" s="259"/>
      <c r="C2755" s="259"/>
      <c r="D2755" s="259"/>
      <c r="E2755" s="259"/>
      <c r="F2755" s="270"/>
      <c r="G2755" s="259"/>
      <c r="H2755" s="259"/>
      <c r="I2755" s="259"/>
      <c r="J2755" s="259"/>
    </row>
    <row r="2756" spans="1:10">
      <c r="A2756" s="259"/>
      <c r="B2756" s="259"/>
      <c r="C2756" s="259"/>
      <c r="D2756" s="259"/>
      <c r="E2756" s="259"/>
      <c r="F2756" s="270"/>
      <c r="G2756" s="259"/>
      <c r="H2756" s="259"/>
      <c r="I2756" s="259"/>
      <c r="J2756" s="259"/>
    </row>
    <row r="2757" spans="1:10">
      <c r="A2757" s="259"/>
      <c r="B2757" s="259"/>
      <c r="C2757" s="259"/>
      <c r="D2757" s="259"/>
      <c r="E2757" s="259"/>
      <c r="F2757" s="270"/>
      <c r="G2757" s="259"/>
      <c r="H2757" s="259"/>
      <c r="I2757" s="259"/>
      <c r="J2757" s="259"/>
    </row>
    <row r="2758" spans="1:10">
      <c r="A2758" s="259"/>
      <c r="B2758" s="259"/>
      <c r="C2758" s="259"/>
      <c r="D2758" s="259"/>
      <c r="E2758" s="259"/>
      <c r="F2758" s="270"/>
      <c r="G2758" s="259"/>
      <c r="H2758" s="259"/>
      <c r="I2758" s="259"/>
      <c r="J2758" s="259"/>
    </row>
    <row r="2759" spans="1:10">
      <c r="A2759" s="259"/>
      <c r="B2759" s="259"/>
      <c r="C2759" s="259"/>
      <c r="D2759" s="259"/>
      <c r="E2759" s="259"/>
      <c r="F2759" s="270"/>
      <c r="G2759" s="259"/>
      <c r="H2759" s="259"/>
      <c r="I2759" s="259"/>
      <c r="J2759" s="259"/>
    </row>
    <row r="2760" spans="1:10">
      <c r="A2760" s="259"/>
      <c r="B2760" s="259"/>
      <c r="C2760" s="259"/>
      <c r="D2760" s="259"/>
      <c r="E2760" s="259"/>
      <c r="F2760" s="270"/>
      <c r="G2760" s="259"/>
      <c r="H2760" s="259"/>
      <c r="I2760" s="259"/>
      <c r="J2760" s="259"/>
    </row>
    <row r="2761" spans="1:10">
      <c r="A2761" s="259"/>
      <c r="B2761" s="259"/>
      <c r="C2761" s="259"/>
      <c r="D2761" s="259"/>
      <c r="E2761" s="259"/>
      <c r="F2761" s="270"/>
      <c r="G2761" s="259"/>
      <c r="H2761" s="259"/>
      <c r="I2761" s="259"/>
      <c r="J2761" s="259"/>
    </row>
    <row r="2762" spans="1:10">
      <c r="A2762" s="259"/>
      <c r="B2762" s="259"/>
      <c r="C2762" s="259"/>
      <c r="D2762" s="259"/>
      <c r="E2762" s="259"/>
      <c r="F2762" s="270"/>
      <c r="G2762" s="259"/>
      <c r="H2762" s="259"/>
      <c r="I2762" s="259"/>
      <c r="J2762" s="259"/>
    </row>
    <row r="2763" spans="1:10">
      <c r="A2763" s="259"/>
      <c r="B2763" s="259"/>
      <c r="C2763" s="259"/>
      <c r="D2763" s="259"/>
      <c r="E2763" s="259"/>
      <c r="F2763" s="270"/>
      <c r="G2763" s="259"/>
      <c r="H2763" s="259"/>
      <c r="I2763" s="259"/>
      <c r="J2763" s="259"/>
    </row>
    <row r="2764" spans="1:10">
      <c r="A2764" s="259"/>
      <c r="B2764" s="259"/>
      <c r="C2764" s="259"/>
      <c r="D2764" s="259"/>
      <c r="E2764" s="259"/>
      <c r="F2764" s="270"/>
      <c r="G2764" s="259"/>
      <c r="H2764" s="259"/>
      <c r="I2764" s="259"/>
      <c r="J2764" s="259"/>
    </row>
    <row r="2765" spans="1:10">
      <c r="A2765" s="259"/>
      <c r="B2765" s="259"/>
      <c r="C2765" s="259"/>
      <c r="D2765" s="259"/>
      <c r="E2765" s="259"/>
      <c r="F2765" s="270"/>
      <c r="G2765" s="259"/>
      <c r="H2765" s="259"/>
      <c r="I2765" s="259"/>
      <c r="J2765" s="259"/>
    </row>
    <row r="2766" spans="1:10">
      <c r="A2766" s="259"/>
      <c r="B2766" s="259"/>
      <c r="C2766" s="259"/>
      <c r="D2766" s="259"/>
      <c r="E2766" s="259"/>
      <c r="F2766" s="270"/>
      <c r="G2766" s="259"/>
      <c r="H2766" s="259"/>
      <c r="I2766" s="259"/>
      <c r="J2766" s="259"/>
    </row>
    <row r="2767" spans="1:10">
      <c r="A2767" s="259"/>
      <c r="B2767" s="259"/>
      <c r="C2767" s="259"/>
      <c r="D2767" s="259"/>
      <c r="E2767" s="259"/>
      <c r="F2767" s="270"/>
      <c r="G2767" s="259"/>
      <c r="H2767" s="259"/>
      <c r="I2767" s="259"/>
      <c r="J2767" s="259"/>
    </row>
    <row r="2768" spans="1:10">
      <c r="A2768" s="259"/>
      <c r="B2768" s="259"/>
      <c r="C2768" s="259"/>
      <c r="D2768" s="259"/>
      <c r="E2768" s="259"/>
      <c r="F2768" s="270"/>
      <c r="G2768" s="259"/>
      <c r="H2768" s="259"/>
      <c r="I2768" s="259"/>
      <c r="J2768" s="259"/>
    </row>
    <row r="2769" spans="1:10">
      <c r="A2769" s="259"/>
      <c r="B2769" s="259"/>
      <c r="C2769" s="259"/>
      <c r="D2769" s="259"/>
      <c r="E2769" s="259"/>
      <c r="F2769" s="270"/>
      <c r="G2769" s="259"/>
      <c r="H2769" s="259"/>
      <c r="I2769" s="259"/>
      <c r="J2769" s="259"/>
    </row>
    <row r="2770" spans="1:10">
      <c r="A2770" s="259"/>
      <c r="B2770" s="259"/>
      <c r="C2770" s="259"/>
      <c r="D2770" s="259"/>
      <c r="E2770" s="259"/>
      <c r="F2770" s="270"/>
      <c r="G2770" s="259"/>
      <c r="H2770" s="259"/>
      <c r="I2770" s="259"/>
      <c r="J2770" s="259"/>
    </row>
    <row r="2771" spans="1:10">
      <c r="A2771" s="259"/>
      <c r="B2771" s="259"/>
      <c r="C2771" s="259"/>
      <c r="D2771" s="259"/>
      <c r="E2771" s="259"/>
      <c r="F2771" s="270"/>
      <c r="G2771" s="259"/>
      <c r="H2771" s="259"/>
      <c r="I2771" s="259"/>
      <c r="J2771" s="259"/>
    </row>
    <row r="2772" spans="1:10">
      <c r="A2772" s="259"/>
      <c r="B2772" s="259"/>
      <c r="C2772" s="259"/>
      <c r="D2772" s="259"/>
      <c r="E2772" s="259"/>
      <c r="F2772" s="270"/>
      <c r="G2772" s="259"/>
      <c r="H2772" s="259"/>
      <c r="I2772" s="259"/>
      <c r="J2772" s="259"/>
    </row>
    <row r="2773" spans="1:10">
      <c r="A2773" s="259"/>
      <c r="B2773" s="259"/>
      <c r="C2773" s="259"/>
      <c r="D2773" s="259"/>
      <c r="E2773" s="259"/>
      <c r="F2773" s="270"/>
      <c r="G2773" s="259"/>
      <c r="H2773" s="259"/>
      <c r="I2773" s="259"/>
      <c r="J2773" s="259"/>
    </row>
    <row r="2774" spans="1:10">
      <c r="A2774" s="259"/>
      <c r="B2774" s="259"/>
      <c r="C2774" s="259"/>
      <c r="D2774" s="259"/>
      <c r="E2774" s="259"/>
      <c r="F2774" s="270"/>
      <c r="G2774" s="259"/>
      <c r="H2774" s="259"/>
      <c r="I2774" s="259"/>
      <c r="J2774" s="259"/>
    </row>
    <row r="2775" spans="1:10">
      <c r="A2775" s="259"/>
      <c r="B2775" s="259"/>
      <c r="C2775" s="259"/>
      <c r="D2775" s="259"/>
      <c r="E2775" s="259"/>
      <c r="F2775" s="270"/>
      <c r="G2775" s="259"/>
      <c r="H2775" s="259"/>
      <c r="I2775" s="259"/>
      <c r="J2775" s="259"/>
    </row>
    <row r="2776" spans="1:10">
      <c r="A2776" s="259"/>
      <c r="B2776" s="259"/>
      <c r="C2776" s="259"/>
      <c r="D2776" s="259"/>
      <c r="E2776" s="259"/>
      <c r="F2776" s="270"/>
      <c r="G2776" s="259"/>
      <c r="H2776" s="259"/>
      <c r="I2776" s="259"/>
      <c r="J2776" s="259"/>
    </row>
    <row r="2777" spans="1:10">
      <c r="A2777" s="259"/>
      <c r="B2777" s="259"/>
      <c r="C2777" s="259"/>
      <c r="D2777" s="259"/>
      <c r="E2777" s="259"/>
      <c r="F2777" s="270"/>
      <c r="G2777" s="259"/>
      <c r="H2777" s="259"/>
      <c r="I2777" s="259"/>
      <c r="J2777" s="259"/>
    </row>
    <row r="2778" spans="1:10">
      <c r="A2778" s="259"/>
      <c r="B2778" s="259"/>
      <c r="C2778" s="259"/>
      <c r="D2778" s="259"/>
      <c r="E2778" s="259"/>
      <c r="F2778" s="270"/>
      <c r="G2778" s="259"/>
      <c r="H2778" s="259"/>
      <c r="I2778" s="259"/>
      <c r="J2778" s="259"/>
    </row>
    <row r="2779" spans="1:10">
      <c r="A2779" s="259"/>
      <c r="B2779" s="259"/>
      <c r="C2779" s="259"/>
      <c r="D2779" s="259"/>
      <c r="E2779" s="259"/>
      <c r="F2779" s="270"/>
      <c r="G2779" s="259"/>
      <c r="H2779" s="259"/>
      <c r="I2779" s="259"/>
      <c r="J2779" s="259"/>
    </row>
    <row r="2780" spans="1:10">
      <c r="A2780" s="259"/>
      <c r="B2780" s="259"/>
      <c r="C2780" s="259"/>
      <c r="D2780" s="259"/>
      <c r="E2780" s="259"/>
      <c r="F2780" s="270"/>
      <c r="G2780" s="259"/>
      <c r="H2780" s="259"/>
      <c r="I2780" s="259"/>
      <c r="J2780" s="259"/>
    </row>
    <row r="2781" spans="1:10">
      <c r="A2781" s="259"/>
      <c r="B2781" s="259"/>
      <c r="C2781" s="259"/>
      <c r="D2781" s="259"/>
      <c r="E2781" s="259"/>
      <c r="F2781" s="270"/>
      <c r="G2781" s="259"/>
      <c r="H2781" s="259"/>
      <c r="I2781" s="259"/>
      <c r="J2781" s="259"/>
    </row>
    <row r="2782" spans="1:10">
      <c r="A2782" s="259"/>
      <c r="B2782" s="259"/>
      <c r="C2782" s="259"/>
      <c r="D2782" s="259"/>
      <c r="E2782" s="259"/>
      <c r="F2782" s="270"/>
      <c r="G2782" s="259"/>
      <c r="H2782" s="259"/>
      <c r="I2782" s="259"/>
      <c r="J2782" s="259"/>
    </row>
    <row r="2783" spans="1:10">
      <c r="A2783" s="259"/>
      <c r="B2783" s="259"/>
      <c r="C2783" s="259"/>
      <c r="D2783" s="259"/>
      <c r="E2783" s="259"/>
      <c r="F2783" s="270"/>
      <c r="G2783" s="259"/>
      <c r="H2783" s="259"/>
      <c r="I2783" s="259"/>
      <c r="J2783" s="259"/>
    </row>
    <row r="2784" spans="1:10">
      <c r="A2784" s="259"/>
      <c r="B2784" s="259"/>
      <c r="C2784" s="259"/>
      <c r="D2784" s="259"/>
      <c r="E2784" s="259"/>
      <c r="F2784" s="270"/>
      <c r="G2784" s="259"/>
      <c r="H2784" s="259"/>
      <c r="I2784" s="259"/>
      <c r="J2784" s="259"/>
    </row>
    <row r="2785" spans="1:10">
      <c r="A2785" s="259"/>
      <c r="B2785" s="259"/>
      <c r="C2785" s="259"/>
      <c r="D2785" s="259"/>
      <c r="E2785" s="259"/>
      <c r="F2785" s="270"/>
      <c r="G2785" s="259"/>
      <c r="H2785" s="259"/>
      <c r="I2785" s="259"/>
      <c r="J2785" s="259"/>
    </row>
    <row r="2786" spans="1:10">
      <c r="A2786" s="259"/>
      <c r="B2786" s="259"/>
      <c r="C2786" s="259"/>
      <c r="D2786" s="259"/>
      <c r="E2786" s="259"/>
      <c r="F2786" s="270"/>
      <c r="G2786" s="259"/>
      <c r="H2786" s="259"/>
      <c r="I2786" s="259"/>
      <c r="J2786" s="259"/>
    </row>
    <row r="2787" spans="1:10">
      <c r="A2787" s="259"/>
      <c r="B2787" s="259"/>
      <c r="C2787" s="259"/>
      <c r="D2787" s="259"/>
      <c r="E2787" s="259"/>
      <c r="F2787" s="270"/>
      <c r="G2787" s="259"/>
      <c r="H2787" s="259"/>
      <c r="I2787" s="259"/>
      <c r="J2787" s="259"/>
    </row>
    <row r="2788" spans="1:10">
      <c r="A2788" s="259"/>
      <c r="B2788" s="259"/>
      <c r="C2788" s="259"/>
      <c r="D2788" s="259"/>
      <c r="E2788" s="259"/>
      <c r="F2788" s="270"/>
      <c r="G2788" s="259"/>
      <c r="H2788" s="259"/>
      <c r="I2788" s="259"/>
      <c r="J2788" s="259"/>
    </row>
    <row r="2789" spans="1:10">
      <c r="A2789" s="259"/>
      <c r="B2789" s="259"/>
      <c r="C2789" s="259"/>
      <c r="D2789" s="259"/>
      <c r="E2789" s="259"/>
      <c r="F2789" s="270"/>
      <c r="G2789" s="259"/>
      <c r="H2789" s="259"/>
      <c r="I2789" s="259"/>
      <c r="J2789" s="259"/>
    </row>
    <row r="2790" spans="1:10">
      <c r="A2790" s="259"/>
      <c r="B2790" s="259"/>
      <c r="C2790" s="259"/>
      <c r="D2790" s="259"/>
      <c r="E2790" s="259"/>
      <c r="F2790" s="270"/>
      <c r="G2790" s="259"/>
      <c r="H2790" s="259"/>
      <c r="I2790" s="259"/>
      <c r="J2790" s="259"/>
    </row>
    <row r="2791" spans="1:10">
      <c r="A2791" s="259"/>
      <c r="B2791" s="259"/>
      <c r="C2791" s="259"/>
      <c r="D2791" s="259"/>
      <c r="E2791" s="259"/>
      <c r="F2791" s="270"/>
      <c r="G2791" s="259"/>
      <c r="H2791" s="259"/>
      <c r="I2791" s="259"/>
      <c r="J2791" s="259"/>
    </row>
    <row r="2792" spans="1:10">
      <c r="A2792" s="259"/>
      <c r="B2792" s="259"/>
      <c r="C2792" s="259"/>
      <c r="D2792" s="259"/>
      <c r="E2792" s="259"/>
      <c r="F2792" s="270"/>
      <c r="G2792" s="259"/>
      <c r="H2792" s="259"/>
      <c r="I2792" s="259"/>
      <c r="J2792" s="259"/>
    </row>
    <row r="2793" spans="1:10">
      <c r="A2793" s="259"/>
      <c r="B2793" s="259"/>
      <c r="C2793" s="259"/>
      <c r="D2793" s="259"/>
      <c r="E2793" s="259"/>
      <c r="F2793" s="270"/>
      <c r="G2793" s="259"/>
      <c r="H2793" s="259"/>
      <c r="I2793" s="259"/>
      <c r="J2793" s="259"/>
    </row>
    <row r="2794" spans="1:10">
      <c r="A2794" s="259"/>
      <c r="B2794" s="259"/>
      <c r="C2794" s="259"/>
      <c r="D2794" s="259"/>
      <c r="E2794" s="259"/>
      <c r="F2794" s="270"/>
      <c r="G2794" s="259"/>
      <c r="H2794" s="259"/>
      <c r="I2794" s="259"/>
      <c r="J2794" s="259"/>
    </row>
    <row r="2795" spans="1:10">
      <c r="A2795" s="259"/>
      <c r="B2795" s="259"/>
      <c r="C2795" s="259"/>
      <c r="D2795" s="259"/>
      <c r="E2795" s="259"/>
      <c r="F2795" s="270"/>
      <c r="G2795" s="259"/>
      <c r="H2795" s="259"/>
      <c r="I2795" s="259"/>
      <c r="J2795" s="259"/>
    </row>
    <row r="2796" spans="1:10">
      <c r="A2796" s="259"/>
      <c r="B2796" s="259"/>
      <c r="C2796" s="259"/>
      <c r="D2796" s="259"/>
      <c r="E2796" s="259"/>
      <c r="F2796" s="270"/>
      <c r="G2796" s="259"/>
      <c r="H2796" s="259"/>
      <c r="I2796" s="259"/>
      <c r="J2796" s="259"/>
    </row>
    <row r="2797" spans="1:10">
      <c r="A2797" s="259"/>
      <c r="B2797" s="259"/>
      <c r="C2797" s="259"/>
      <c r="D2797" s="259"/>
      <c r="E2797" s="259"/>
      <c r="F2797" s="270"/>
      <c r="G2797" s="259"/>
      <c r="H2797" s="259"/>
      <c r="I2797" s="259"/>
      <c r="J2797" s="259"/>
    </row>
    <row r="2798" spans="1:10">
      <c r="A2798" s="259"/>
      <c r="B2798" s="259"/>
      <c r="C2798" s="259"/>
      <c r="D2798" s="259"/>
      <c r="E2798" s="259"/>
      <c r="F2798" s="270"/>
      <c r="G2798" s="259"/>
      <c r="H2798" s="259"/>
      <c r="I2798" s="259"/>
      <c r="J2798" s="259"/>
    </row>
    <row r="2799" spans="1:10">
      <c r="A2799" s="259"/>
      <c r="B2799" s="259"/>
      <c r="C2799" s="259"/>
      <c r="D2799" s="259"/>
      <c r="E2799" s="259"/>
      <c r="F2799" s="270"/>
      <c r="G2799" s="259"/>
      <c r="H2799" s="259"/>
      <c r="I2799" s="259"/>
      <c r="J2799" s="259"/>
    </row>
    <row r="2800" spans="1:10">
      <c r="A2800" s="259"/>
      <c r="B2800" s="259"/>
      <c r="C2800" s="259"/>
      <c r="D2800" s="259"/>
      <c r="E2800" s="259"/>
      <c r="F2800" s="270"/>
      <c r="G2800" s="259"/>
      <c r="H2800" s="259"/>
      <c r="I2800" s="259"/>
      <c r="J2800" s="259"/>
    </row>
    <row r="2801" spans="1:10">
      <c r="A2801" s="259"/>
      <c r="B2801" s="259"/>
      <c r="C2801" s="259"/>
      <c r="D2801" s="259"/>
      <c r="E2801" s="259"/>
      <c r="F2801" s="270"/>
      <c r="G2801" s="259"/>
      <c r="H2801" s="259"/>
      <c r="I2801" s="259"/>
      <c r="J2801" s="259"/>
    </row>
    <row r="2802" spans="1:10">
      <c r="A2802" s="259"/>
      <c r="B2802" s="259"/>
      <c r="C2802" s="259"/>
      <c r="D2802" s="259"/>
      <c r="E2802" s="259"/>
      <c r="F2802" s="270"/>
      <c r="G2802" s="259"/>
      <c r="H2802" s="259"/>
      <c r="I2802" s="259"/>
      <c r="J2802" s="259"/>
    </row>
    <row r="2803" spans="1:10">
      <c r="A2803" s="259"/>
      <c r="B2803" s="259"/>
      <c r="C2803" s="259"/>
      <c r="D2803" s="259"/>
      <c r="E2803" s="259"/>
      <c r="F2803" s="270"/>
      <c r="G2803" s="259"/>
      <c r="H2803" s="259"/>
      <c r="I2803" s="259"/>
      <c r="J2803" s="259"/>
    </row>
    <row r="2804" spans="1:10">
      <c r="A2804" s="259"/>
      <c r="B2804" s="259"/>
      <c r="C2804" s="259"/>
      <c r="D2804" s="259"/>
      <c r="E2804" s="259"/>
      <c r="F2804" s="270"/>
      <c r="G2804" s="259"/>
      <c r="H2804" s="259"/>
      <c r="I2804" s="259"/>
      <c r="J2804" s="259"/>
    </row>
    <row r="2805" spans="1:10">
      <c r="A2805" s="259"/>
      <c r="B2805" s="259"/>
      <c r="C2805" s="259"/>
      <c r="D2805" s="259"/>
      <c r="E2805" s="259"/>
      <c r="F2805" s="270"/>
      <c r="G2805" s="259"/>
      <c r="H2805" s="259"/>
      <c r="I2805" s="259"/>
      <c r="J2805" s="259"/>
    </row>
    <row r="2806" spans="1:10">
      <c r="A2806" s="259"/>
      <c r="B2806" s="259"/>
      <c r="C2806" s="259"/>
      <c r="D2806" s="259"/>
      <c r="E2806" s="259"/>
      <c r="F2806" s="270"/>
      <c r="G2806" s="259"/>
      <c r="H2806" s="259"/>
      <c r="I2806" s="259"/>
      <c r="J2806" s="259"/>
    </row>
    <row r="2807" spans="1:10">
      <c r="A2807" s="259"/>
      <c r="B2807" s="259"/>
      <c r="C2807" s="259"/>
      <c r="D2807" s="259"/>
      <c r="E2807" s="259"/>
      <c r="F2807" s="270"/>
      <c r="G2807" s="259"/>
      <c r="H2807" s="259"/>
      <c r="I2807" s="259"/>
      <c r="J2807" s="259"/>
    </row>
    <row r="2808" spans="1:10">
      <c r="A2808" s="259"/>
      <c r="B2808" s="259"/>
      <c r="C2808" s="259"/>
      <c r="D2808" s="259"/>
      <c r="E2808" s="259"/>
      <c r="F2808" s="270"/>
      <c r="G2808" s="259"/>
      <c r="H2808" s="259"/>
      <c r="I2808" s="259"/>
      <c r="J2808" s="259"/>
    </row>
    <row r="2809" spans="1:10">
      <c r="A2809" s="259"/>
      <c r="B2809" s="259"/>
      <c r="C2809" s="259"/>
      <c r="D2809" s="259"/>
      <c r="E2809" s="259"/>
      <c r="F2809" s="270"/>
      <c r="G2809" s="259"/>
      <c r="H2809" s="259"/>
      <c r="I2809" s="259"/>
      <c r="J2809" s="259"/>
    </row>
    <row r="2810" spans="1:10">
      <c r="A2810" s="259"/>
      <c r="B2810" s="259"/>
      <c r="C2810" s="259"/>
      <c r="D2810" s="259"/>
      <c r="E2810" s="259"/>
      <c r="F2810" s="270"/>
      <c r="G2810" s="259"/>
      <c r="H2810" s="259"/>
      <c r="I2810" s="259"/>
      <c r="J2810" s="259"/>
    </row>
    <row r="2811" spans="1:10">
      <c r="A2811" s="259"/>
      <c r="B2811" s="259"/>
      <c r="C2811" s="259"/>
      <c r="D2811" s="259"/>
      <c r="E2811" s="259"/>
      <c r="F2811" s="270"/>
      <c r="G2811" s="259"/>
      <c r="H2811" s="259"/>
      <c r="I2811" s="259"/>
      <c r="J2811" s="259"/>
    </row>
    <row r="2812" spans="1:10">
      <c r="A2812" s="259"/>
      <c r="B2812" s="259"/>
      <c r="C2812" s="259"/>
      <c r="D2812" s="259"/>
      <c r="E2812" s="259"/>
      <c r="F2812" s="270"/>
      <c r="G2812" s="259"/>
      <c r="H2812" s="259"/>
      <c r="I2812" s="259"/>
      <c r="J2812" s="259"/>
    </row>
    <row r="2813" spans="1:10">
      <c r="A2813" s="259"/>
      <c r="B2813" s="259"/>
      <c r="C2813" s="259"/>
      <c r="D2813" s="259"/>
      <c r="E2813" s="259"/>
      <c r="F2813" s="270"/>
      <c r="G2813" s="259"/>
      <c r="H2813" s="259"/>
      <c r="I2813" s="259"/>
      <c r="J2813" s="259"/>
    </row>
    <row r="2814" spans="1:10">
      <c r="A2814" s="259"/>
      <c r="B2814" s="259"/>
      <c r="C2814" s="259"/>
      <c r="D2814" s="259"/>
      <c r="E2814" s="259"/>
      <c r="F2814" s="270"/>
      <c r="G2814" s="259"/>
      <c r="H2814" s="259"/>
      <c r="I2814" s="259"/>
      <c r="J2814" s="259"/>
    </row>
    <row r="2815" spans="1:10">
      <c r="A2815" s="259"/>
      <c r="B2815" s="259"/>
      <c r="C2815" s="259"/>
      <c r="D2815" s="259"/>
      <c r="E2815" s="259"/>
      <c r="F2815" s="270"/>
      <c r="G2815" s="259"/>
      <c r="H2815" s="259"/>
      <c r="I2815" s="259"/>
      <c r="J2815" s="259"/>
    </row>
    <row r="2816" spans="1:10">
      <c r="A2816" s="259"/>
      <c r="B2816" s="259"/>
      <c r="C2816" s="259"/>
      <c r="D2816" s="259"/>
      <c r="E2816" s="259"/>
      <c r="F2816" s="270"/>
      <c r="G2816" s="259"/>
      <c r="H2816" s="259"/>
      <c r="I2816" s="259"/>
      <c r="J2816" s="259"/>
    </row>
    <row r="2817" spans="1:10">
      <c r="A2817" s="259"/>
      <c r="B2817" s="259"/>
      <c r="C2817" s="259"/>
      <c r="D2817" s="259"/>
      <c r="E2817" s="259"/>
      <c r="F2817" s="270"/>
      <c r="G2817" s="259"/>
      <c r="H2817" s="259"/>
      <c r="I2817" s="259"/>
      <c r="J2817" s="259"/>
    </row>
    <row r="2818" spans="1:10">
      <c r="A2818" s="259"/>
      <c r="B2818" s="259"/>
      <c r="C2818" s="259"/>
      <c r="D2818" s="259"/>
      <c r="E2818" s="259"/>
      <c r="F2818" s="270"/>
      <c r="G2818" s="259"/>
      <c r="H2818" s="259"/>
      <c r="I2818" s="259"/>
      <c r="J2818" s="259"/>
    </row>
    <row r="2819" spans="1:10">
      <c r="A2819" s="259"/>
      <c r="B2819" s="259"/>
      <c r="C2819" s="259"/>
      <c r="D2819" s="259"/>
      <c r="E2819" s="259"/>
      <c r="F2819" s="270"/>
      <c r="G2819" s="259"/>
      <c r="H2819" s="259"/>
      <c r="I2819" s="259"/>
      <c r="J2819" s="259"/>
    </row>
    <row r="2820" spans="1:10">
      <c r="A2820" s="259"/>
      <c r="B2820" s="259"/>
      <c r="C2820" s="259"/>
      <c r="D2820" s="259"/>
      <c r="E2820" s="259"/>
      <c r="F2820" s="270"/>
      <c r="G2820" s="259"/>
      <c r="H2820" s="259"/>
      <c r="I2820" s="259"/>
      <c r="J2820" s="259"/>
    </row>
    <row r="2821" spans="1:10">
      <c r="A2821" s="259"/>
      <c r="B2821" s="259"/>
      <c r="C2821" s="259"/>
      <c r="D2821" s="259"/>
      <c r="E2821" s="259"/>
      <c r="F2821" s="270"/>
      <c r="G2821" s="259"/>
      <c r="H2821" s="259"/>
      <c r="I2821" s="259"/>
      <c r="J2821" s="259"/>
    </row>
    <row r="2822" spans="1:10">
      <c r="A2822" s="259"/>
      <c r="B2822" s="259"/>
      <c r="C2822" s="259"/>
      <c r="D2822" s="259"/>
      <c r="E2822" s="259"/>
      <c r="F2822" s="270"/>
      <c r="G2822" s="259"/>
      <c r="H2822" s="259"/>
      <c r="I2822" s="259"/>
      <c r="J2822" s="259"/>
    </row>
    <row r="2823" spans="1:10">
      <c r="A2823" s="259"/>
      <c r="B2823" s="259"/>
      <c r="C2823" s="259"/>
      <c r="D2823" s="259"/>
      <c r="E2823" s="259"/>
      <c r="F2823" s="270"/>
      <c r="G2823" s="259"/>
      <c r="H2823" s="259"/>
      <c r="I2823" s="259"/>
      <c r="J2823" s="259"/>
    </row>
    <row r="2824" spans="1:10">
      <c r="A2824" s="259"/>
      <c r="B2824" s="259"/>
      <c r="C2824" s="259"/>
      <c r="D2824" s="259"/>
      <c r="E2824" s="259"/>
      <c r="F2824" s="270"/>
      <c r="G2824" s="259"/>
      <c r="H2824" s="259"/>
      <c r="I2824" s="259"/>
      <c r="J2824" s="259"/>
    </row>
    <row r="2825" spans="1:10">
      <c r="A2825" s="259"/>
      <c r="B2825" s="259"/>
      <c r="C2825" s="259"/>
      <c r="D2825" s="259"/>
      <c r="E2825" s="259"/>
      <c r="F2825" s="270"/>
      <c r="G2825" s="259"/>
      <c r="H2825" s="259"/>
      <c r="I2825" s="259"/>
      <c r="J2825" s="259"/>
    </row>
    <row r="2826" spans="1:10">
      <c r="A2826" s="259"/>
      <c r="B2826" s="259"/>
      <c r="C2826" s="259"/>
      <c r="D2826" s="259"/>
      <c r="E2826" s="259"/>
      <c r="F2826" s="270"/>
      <c r="G2826" s="259"/>
      <c r="H2826" s="259"/>
      <c r="I2826" s="259"/>
      <c r="J2826" s="259"/>
    </row>
    <row r="2827" spans="1:10">
      <c r="A2827" s="259"/>
      <c r="B2827" s="259"/>
      <c r="C2827" s="259"/>
      <c r="D2827" s="259"/>
      <c r="E2827" s="259"/>
      <c r="F2827" s="270"/>
      <c r="G2827" s="259"/>
      <c r="H2827" s="259"/>
      <c r="I2827" s="259"/>
      <c r="J2827" s="259"/>
    </row>
    <row r="2828" spans="1:10">
      <c r="A2828" s="259"/>
      <c r="B2828" s="259"/>
      <c r="C2828" s="259"/>
      <c r="D2828" s="259"/>
      <c r="E2828" s="259"/>
      <c r="F2828" s="270"/>
      <c r="G2828" s="259"/>
      <c r="H2828" s="259"/>
      <c r="I2828" s="259"/>
      <c r="J2828" s="259"/>
    </row>
    <row r="2829" spans="1:10">
      <c r="A2829" s="259"/>
      <c r="B2829" s="259"/>
      <c r="C2829" s="259"/>
      <c r="D2829" s="259"/>
      <c r="E2829" s="259"/>
      <c r="F2829" s="270"/>
      <c r="G2829" s="259"/>
      <c r="H2829" s="259"/>
      <c r="I2829" s="259"/>
      <c r="J2829" s="259"/>
    </row>
    <row r="2830" spans="1:10">
      <c r="A2830" s="259"/>
      <c r="B2830" s="259"/>
      <c r="C2830" s="259"/>
      <c r="D2830" s="259"/>
      <c r="E2830" s="259"/>
      <c r="F2830" s="270"/>
      <c r="G2830" s="259"/>
      <c r="H2830" s="259"/>
      <c r="I2830" s="259"/>
      <c r="J2830" s="259"/>
    </row>
    <row r="2831" spans="1:10">
      <c r="A2831" s="259"/>
      <c r="B2831" s="259"/>
      <c r="C2831" s="259"/>
      <c r="D2831" s="259"/>
      <c r="E2831" s="259"/>
      <c r="F2831" s="270"/>
      <c r="G2831" s="259"/>
      <c r="H2831" s="259"/>
      <c r="I2831" s="259"/>
      <c r="J2831" s="259"/>
    </row>
    <row r="2832" spans="1:10">
      <c r="A2832" s="259"/>
      <c r="B2832" s="259"/>
      <c r="C2832" s="259"/>
      <c r="D2832" s="259"/>
      <c r="E2832" s="259"/>
      <c r="F2832" s="270"/>
      <c r="G2832" s="259"/>
      <c r="H2832" s="259"/>
      <c r="I2832" s="259"/>
      <c r="J2832" s="259"/>
    </row>
    <row r="2833" spans="1:10">
      <c r="A2833" s="259"/>
      <c r="B2833" s="259"/>
      <c r="C2833" s="259"/>
      <c r="D2833" s="259"/>
      <c r="E2833" s="259"/>
      <c r="F2833" s="270"/>
      <c r="G2833" s="259"/>
      <c r="H2833" s="259"/>
      <c r="I2833" s="259"/>
      <c r="J2833" s="259"/>
    </row>
    <row r="2834" spans="1:10">
      <c r="A2834" s="259"/>
      <c r="B2834" s="259"/>
      <c r="C2834" s="259"/>
      <c r="D2834" s="259"/>
      <c r="E2834" s="259"/>
      <c r="F2834" s="270"/>
      <c r="G2834" s="259"/>
      <c r="H2834" s="259"/>
      <c r="I2834" s="259"/>
      <c r="J2834" s="259"/>
    </row>
    <row r="2835" spans="1:10">
      <c r="A2835" s="259"/>
      <c r="B2835" s="259"/>
      <c r="C2835" s="259"/>
      <c r="D2835" s="259"/>
      <c r="E2835" s="259"/>
      <c r="F2835" s="270"/>
      <c r="G2835" s="259"/>
      <c r="H2835" s="259"/>
      <c r="I2835" s="259"/>
      <c r="J2835" s="259"/>
    </row>
    <row r="2836" spans="1:10">
      <c r="A2836" s="259"/>
      <c r="B2836" s="259"/>
      <c r="C2836" s="259"/>
      <c r="D2836" s="259"/>
      <c r="E2836" s="259"/>
      <c r="F2836" s="270"/>
      <c r="G2836" s="259"/>
      <c r="H2836" s="259"/>
      <c r="I2836" s="259"/>
      <c r="J2836" s="259"/>
    </row>
    <row r="2837" spans="1:10">
      <c r="A2837" s="259"/>
      <c r="B2837" s="259"/>
      <c r="C2837" s="259"/>
      <c r="D2837" s="259"/>
      <c r="E2837" s="259"/>
      <c r="F2837" s="270"/>
      <c r="G2837" s="259"/>
      <c r="H2837" s="259"/>
      <c r="I2837" s="259"/>
      <c r="J2837" s="259"/>
    </row>
    <row r="2838" spans="1:10">
      <c r="A2838" s="259"/>
      <c r="B2838" s="259"/>
      <c r="C2838" s="259"/>
      <c r="D2838" s="259"/>
      <c r="E2838" s="259"/>
      <c r="F2838" s="270"/>
      <c r="G2838" s="259"/>
      <c r="H2838" s="259"/>
      <c r="I2838" s="259"/>
      <c r="J2838" s="259"/>
    </row>
    <row r="2839" spans="1:10">
      <c r="A2839" s="259"/>
      <c r="B2839" s="259"/>
      <c r="C2839" s="259"/>
      <c r="D2839" s="259"/>
      <c r="E2839" s="259"/>
      <c r="F2839" s="270"/>
      <c r="G2839" s="259"/>
      <c r="H2839" s="259"/>
      <c r="I2839" s="259"/>
      <c r="J2839" s="259"/>
    </row>
    <row r="2840" spans="1:10">
      <c r="A2840" s="259"/>
      <c r="B2840" s="259"/>
      <c r="C2840" s="259"/>
      <c r="D2840" s="259"/>
      <c r="E2840" s="259"/>
      <c r="F2840" s="270"/>
      <c r="G2840" s="259"/>
      <c r="H2840" s="259"/>
      <c r="I2840" s="259"/>
      <c r="J2840" s="259"/>
    </row>
    <row r="2841" spans="1:10">
      <c r="A2841" s="259"/>
      <c r="B2841" s="259"/>
      <c r="C2841" s="259"/>
      <c r="D2841" s="259"/>
      <c r="E2841" s="259"/>
      <c r="F2841" s="270"/>
      <c r="G2841" s="259"/>
      <c r="H2841" s="259"/>
      <c r="I2841" s="259"/>
      <c r="J2841" s="259"/>
    </row>
    <row r="2842" spans="1:10">
      <c r="A2842" s="259"/>
      <c r="B2842" s="259"/>
      <c r="C2842" s="259"/>
      <c r="D2842" s="259"/>
      <c r="E2842" s="259"/>
      <c r="F2842" s="270"/>
      <c r="G2842" s="259"/>
      <c r="H2842" s="259"/>
      <c r="I2842" s="259"/>
      <c r="J2842" s="259"/>
    </row>
    <row r="2843" spans="1:10">
      <c r="A2843" s="259"/>
      <c r="B2843" s="259"/>
      <c r="C2843" s="259"/>
      <c r="D2843" s="259"/>
      <c r="E2843" s="259"/>
      <c r="F2843" s="270"/>
      <c r="G2843" s="259"/>
      <c r="H2843" s="259"/>
      <c r="I2843" s="259"/>
      <c r="J2843" s="259"/>
    </row>
    <row r="2844" spans="1:10">
      <c r="A2844" s="259"/>
      <c r="B2844" s="259"/>
      <c r="C2844" s="259"/>
      <c r="D2844" s="259"/>
      <c r="E2844" s="259"/>
      <c r="F2844" s="270"/>
      <c r="G2844" s="259"/>
      <c r="H2844" s="259"/>
      <c r="I2844" s="259"/>
      <c r="J2844" s="259"/>
    </row>
    <row r="2845" spans="1:10">
      <c r="A2845" s="259"/>
      <c r="B2845" s="259"/>
      <c r="C2845" s="259"/>
      <c r="D2845" s="259"/>
      <c r="E2845" s="259"/>
      <c r="F2845" s="270"/>
      <c r="G2845" s="259"/>
      <c r="H2845" s="259"/>
      <c r="I2845" s="259"/>
      <c r="J2845" s="259"/>
    </row>
    <row r="2846" spans="1:10">
      <c r="A2846" s="259"/>
      <c r="B2846" s="259"/>
      <c r="C2846" s="259"/>
      <c r="D2846" s="259"/>
      <c r="E2846" s="259"/>
      <c r="F2846" s="270"/>
      <c r="G2846" s="259"/>
      <c r="H2846" s="259"/>
      <c r="I2846" s="259"/>
      <c r="J2846" s="259"/>
    </row>
    <row r="2847" spans="1:10">
      <c r="A2847" s="259"/>
      <c r="B2847" s="259"/>
      <c r="C2847" s="259"/>
      <c r="D2847" s="259"/>
      <c r="E2847" s="259"/>
      <c r="F2847" s="270"/>
      <c r="G2847" s="259"/>
      <c r="H2847" s="259"/>
      <c r="I2847" s="259"/>
      <c r="J2847" s="259"/>
    </row>
    <row r="2848" spans="1:10">
      <c r="A2848" s="259"/>
      <c r="B2848" s="259"/>
      <c r="C2848" s="259"/>
      <c r="D2848" s="259"/>
      <c r="E2848" s="259"/>
      <c r="F2848" s="270"/>
      <c r="G2848" s="259"/>
      <c r="H2848" s="259"/>
      <c r="I2848" s="259"/>
      <c r="J2848" s="259"/>
    </row>
    <row r="2849" spans="1:10">
      <c r="A2849" s="259"/>
      <c r="B2849" s="259"/>
      <c r="C2849" s="259"/>
      <c r="D2849" s="259"/>
      <c r="E2849" s="259"/>
      <c r="F2849" s="270"/>
      <c r="G2849" s="259"/>
      <c r="H2849" s="259"/>
      <c r="I2849" s="259"/>
      <c r="J2849" s="259"/>
    </row>
    <row r="2850" spans="1:10">
      <c r="A2850" s="259"/>
      <c r="B2850" s="259"/>
      <c r="C2850" s="259"/>
      <c r="D2850" s="259"/>
      <c r="E2850" s="259"/>
      <c r="F2850" s="270"/>
      <c r="G2850" s="259"/>
      <c r="H2850" s="259"/>
      <c r="I2850" s="259"/>
      <c r="J2850" s="259"/>
    </row>
    <row r="2851" spans="1:10">
      <c r="A2851" s="259"/>
      <c r="B2851" s="259"/>
      <c r="C2851" s="259"/>
      <c r="D2851" s="259"/>
      <c r="E2851" s="259"/>
      <c r="F2851" s="270"/>
      <c r="G2851" s="259"/>
      <c r="H2851" s="259"/>
      <c r="I2851" s="259"/>
      <c r="J2851" s="259"/>
    </row>
    <row r="2852" spans="1:10">
      <c r="A2852" s="259"/>
      <c r="B2852" s="259"/>
      <c r="C2852" s="259"/>
      <c r="D2852" s="259"/>
      <c r="E2852" s="259"/>
      <c r="F2852" s="270"/>
      <c r="G2852" s="259"/>
      <c r="H2852" s="259"/>
      <c r="I2852" s="259"/>
      <c r="J2852" s="259"/>
    </row>
    <row r="2853" spans="1:10">
      <c r="A2853" s="259"/>
      <c r="B2853" s="259"/>
      <c r="C2853" s="259"/>
      <c r="D2853" s="259"/>
      <c r="E2853" s="259"/>
      <c r="F2853" s="270"/>
      <c r="G2853" s="259"/>
      <c r="H2853" s="259"/>
      <c r="I2853" s="259"/>
      <c r="J2853" s="259"/>
    </row>
    <row r="2854" spans="1:10">
      <c r="A2854" s="259"/>
      <c r="B2854" s="259"/>
      <c r="C2854" s="259"/>
      <c r="D2854" s="259"/>
      <c r="E2854" s="259"/>
      <c r="F2854" s="270"/>
      <c r="G2854" s="259"/>
      <c r="H2854" s="259"/>
      <c r="I2854" s="259"/>
      <c r="J2854" s="259"/>
    </row>
    <row r="2855" spans="1:10">
      <c r="A2855" s="259"/>
      <c r="B2855" s="259"/>
      <c r="C2855" s="259"/>
      <c r="D2855" s="259"/>
      <c r="E2855" s="259"/>
      <c r="F2855" s="270"/>
      <c r="G2855" s="259"/>
      <c r="H2855" s="259"/>
      <c r="I2855" s="259"/>
      <c r="J2855" s="259"/>
    </row>
    <row r="2856" spans="1:10">
      <c r="A2856" s="259"/>
      <c r="B2856" s="259"/>
      <c r="C2856" s="259"/>
      <c r="D2856" s="259"/>
      <c r="E2856" s="259"/>
      <c r="F2856" s="270"/>
      <c r="G2856" s="259"/>
      <c r="H2856" s="259"/>
      <c r="I2856" s="259"/>
      <c r="J2856" s="259"/>
    </row>
    <row r="2857" spans="1:10">
      <c r="A2857" s="259"/>
      <c r="B2857" s="259"/>
      <c r="C2857" s="259"/>
      <c r="D2857" s="259"/>
      <c r="E2857" s="259"/>
      <c r="F2857" s="270"/>
      <c r="G2857" s="259"/>
      <c r="H2857" s="259"/>
      <c r="I2857" s="259"/>
      <c r="J2857" s="259"/>
    </row>
    <row r="2858" spans="1:10">
      <c r="A2858" s="259"/>
      <c r="B2858" s="259"/>
      <c r="C2858" s="259"/>
      <c r="D2858" s="259"/>
      <c r="E2858" s="259"/>
      <c r="F2858" s="270"/>
      <c r="G2858" s="259"/>
      <c r="H2858" s="259"/>
      <c r="I2858" s="259"/>
      <c r="J2858" s="259"/>
    </row>
    <row r="2859" spans="1:10">
      <c r="A2859" s="259"/>
      <c r="B2859" s="259"/>
      <c r="C2859" s="259"/>
      <c r="D2859" s="259"/>
      <c r="E2859" s="259"/>
      <c r="F2859" s="270"/>
      <c r="G2859" s="259"/>
      <c r="H2859" s="259"/>
      <c r="I2859" s="259"/>
      <c r="J2859" s="259"/>
    </row>
    <row r="2860" spans="1:10">
      <c r="A2860" s="259"/>
      <c r="B2860" s="259"/>
      <c r="C2860" s="259"/>
      <c r="D2860" s="259"/>
      <c r="E2860" s="259"/>
      <c r="F2860" s="270"/>
      <c r="G2860" s="259"/>
      <c r="H2860" s="259"/>
      <c r="I2860" s="259"/>
      <c r="J2860" s="259"/>
    </row>
    <row r="2861" spans="1:10">
      <c r="A2861" s="259"/>
      <c r="B2861" s="259"/>
      <c r="C2861" s="259"/>
      <c r="D2861" s="259"/>
      <c r="E2861" s="259"/>
      <c r="F2861" s="270"/>
      <c r="G2861" s="259"/>
      <c r="H2861" s="259"/>
      <c r="I2861" s="259"/>
      <c r="J2861" s="259"/>
    </row>
    <row r="2862" spans="1:10">
      <c r="A2862" s="259"/>
      <c r="B2862" s="259"/>
      <c r="C2862" s="259"/>
      <c r="D2862" s="259"/>
      <c r="E2862" s="259"/>
      <c r="F2862" s="270"/>
      <c r="G2862" s="259"/>
      <c r="H2862" s="259"/>
      <c r="I2862" s="259"/>
      <c r="J2862" s="259"/>
    </row>
    <row r="2863" spans="1:10">
      <c r="A2863" s="259"/>
      <c r="B2863" s="259"/>
      <c r="C2863" s="259"/>
      <c r="D2863" s="259"/>
      <c r="E2863" s="259"/>
      <c r="F2863" s="270"/>
      <c r="G2863" s="259"/>
      <c r="H2863" s="259"/>
      <c r="I2863" s="259"/>
      <c r="J2863" s="259"/>
    </row>
    <row r="2864" spans="1:10">
      <c r="A2864" s="259"/>
      <c r="B2864" s="259"/>
      <c r="C2864" s="259"/>
      <c r="D2864" s="259"/>
      <c r="E2864" s="259"/>
      <c r="F2864" s="270"/>
      <c r="G2864" s="259"/>
      <c r="H2864" s="259"/>
      <c r="I2864" s="259"/>
      <c r="J2864" s="259"/>
    </row>
    <row r="2865" spans="1:10">
      <c r="A2865" s="259"/>
      <c r="B2865" s="259"/>
      <c r="C2865" s="259"/>
      <c r="D2865" s="259"/>
      <c r="E2865" s="259"/>
      <c r="F2865" s="270"/>
      <c r="G2865" s="259"/>
      <c r="H2865" s="259"/>
      <c r="I2865" s="259"/>
      <c r="J2865" s="259"/>
    </row>
    <row r="2866" spans="1:10">
      <c r="A2866" s="259"/>
      <c r="B2866" s="259"/>
      <c r="C2866" s="259"/>
      <c r="D2866" s="259"/>
      <c r="E2866" s="259"/>
      <c r="F2866" s="270"/>
      <c r="G2866" s="259"/>
      <c r="H2866" s="259"/>
      <c r="I2866" s="259"/>
      <c r="J2866" s="259"/>
    </row>
    <row r="2867" spans="1:10">
      <c r="A2867" s="259"/>
      <c r="B2867" s="259"/>
      <c r="C2867" s="259"/>
      <c r="D2867" s="259"/>
      <c r="E2867" s="259"/>
      <c r="F2867" s="270"/>
      <c r="G2867" s="259"/>
      <c r="H2867" s="259"/>
      <c r="I2867" s="259"/>
      <c r="J2867" s="259"/>
    </row>
    <row r="2868" spans="1:10">
      <c r="A2868" s="259"/>
      <c r="B2868" s="259"/>
      <c r="C2868" s="259"/>
      <c r="D2868" s="259"/>
      <c r="E2868" s="259"/>
      <c r="F2868" s="270"/>
      <c r="G2868" s="259"/>
      <c r="H2868" s="259"/>
      <c r="I2868" s="259"/>
      <c r="J2868" s="259"/>
    </row>
    <row r="2869" spans="1:10">
      <c r="A2869" s="259"/>
      <c r="B2869" s="259"/>
      <c r="C2869" s="259"/>
      <c r="D2869" s="259"/>
      <c r="E2869" s="259"/>
      <c r="F2869" s="270"/>
      <c r="G2869" s="259"/>
      <c r="H2869" s="259"/>
      <c r="I2869" s="259"/>
      <c r="J2869" s="259"/>
    </row>
    <row r="2870" spans="1:10">
      <c r="A2870" s="259"/>
      <c r="B2870" s="259"/>
      <c r="C2870" s="259"/>
      <c r="D2870" s="259"/>
      <c r="E2870" s="259"/>
      <c r="F2870" s="270"/>
      <c r="G2870" s="259"/>
      <c r="H2870" s="259"/>
      <c r="I2870" s="259"/>
      <c r="J2870" s="259"/>
    </row>
    <row r="2871" spans="1:10">
      <c r="A2871" s="259"/>
      <c r="B2871" s="259"/>
      <c r="C2871" s="259"/>
      <c r="D2871" s="259"/>
      <c r="E2871" s="259"/>
      <c r="F2871" s="270"/>
      <c r="G2871" s="259"/>
      <c r="H2871" s="259"/>
      <c r="I2871" s="259"/>
      <c r="J2871" s="259"/>
    </row>
    <row r="2872" spans="1:10">
      <c r="A2872" s="259"/>
      <c r="B2872" s="259"/>
      <c r="C2872" s="259"/>
      <c r="D2872" s="259"/>
      <c r="E2872" s="259"/>
      <c r="F2872" s="270"/>
      <c r="G2872" s="259"/>
      <c r="H2872" s="259"/>
      <c r="I2872" s="259"/>
      <c r="J2872" s="259"/>
    </row>
    <row r="2873" spans="1:10">
      <c r="A2873" s="259"/>
      <c r="B2873" s="259"/>
      <c r="C2873" s="259"/>
      <c r="D2873" s="259"/>
      <c r="E2873" s="259"/>
      <c r="F2873" s="270"/>
      <c r="G2873" s="259"/>
      <c r="H2873" s="259"/>
      <c r="I2873" s="259"/>
      <c r="J2873" s="259"/>
    </row>
    <row r="2874" spans="1:10">
      <c r="A2874" s="259"/>
      <c r="B2874" s="259"/>
      <c r="C2874" s="259"/>
      <c r="D2874" s="259"/>
      <c r="E2874" s="259"/>
      <c r="F2874" s="270"/>
      <c r="G2874" s="259"/>
      <c r="H2874" s="259"/>
      <c r="I2874" s="259"/>
      <c r="J2874" s="259"/>
    </row>
    <row r="2875" spans="1:10">
      <c r="A2875" s="259"/>
      <c r="B2875" s="259"/>
      <c r="C2875" s="259"/>
      <c r="D2875" s="259"/>
      <c r="E2875" s="259"/>
      <c r="F2875" s="270"/>
      <c r="G2875" s="259"/>
      <c r="H2875" s="259"/>
      <c r="I2875" s="259"/>
      <c r="J2875" s="259"/>
    </row>
    <row r="2876" spans="1:10">
      <c r="A2876" s="259"/>
      <c r="B2876" s="259"/>
      <c r="C2876" s="259"/>
      <c r="D2876" s="259"/>
      <c r="E2876" s="259"/>
      <c r="F2876" s="270"/>
      <c r="G2876" s="259"/>
      <c r="H2876" s="259"/>
      <c r="I2876" s="259"/>
      <c r="J2876" s="259"/>
    </row>
    <row r="2877" spans="1:10">
      <c r="A2877" s="259"/>
      <c r="B2877" s="259"/>
      <c r="C2877" s="259"/>
      <c r="D2877" s="259"/>
      <c r="E2877" s="259"/>
      <c r="F2877" s="270"/>
      <c r="G2877" s="259"/>
      <c r="H2877" s="259"/>
      <c r="I2877" s="259"/>
      <c r="J2877" s="259"/>
    </row>
    <row r="2878" spans="1:10">
      <c r="A2878" s="259"/>
      <c r="B2878" s="259"/>
      <c r="C2878" s="259"/>
      <c r="D2878" s="259"/>
      <c r="E2878" s="259"/>
      <c r="F2878" s="270"/>
      <c r="G2878" s="259"/>
      <c r="H2878" s="259"/>
      <c r="I2878" s="259"/>
      <c r="J2878" s="259"/>
    </row>
    <row r="2879" spans="1:10">
      <c r="A2879" s="259"/>
      <c r="B2879" s="259"/>
      <c r="C2879" s="259"/>
      <c r="D2879" s="259"/>
      <c r="E2879" s="259"/>
      <c r="F2879" s="270"/>
      <c r="G2879" s="259"/>
      <c r="H2879" s="259"/>
      <c r="I2879" s="259"/>
      <c r="J2879" s="259"/>
    </row>
    <row r="2880" spans="1:10">
      <c r="A2880" s="259"/>
      <c r="B2880" s="259"/>
      <c r="C2880" s="259"/>
      <c r="D2880" s="259"/>
      <c r="E2880" s="259"/>
      <c r="F2880" s="270"/>
      <c r="G2880" s="259"/>
      <c r="H2880" s="259"/>
      <c r="I2880" s="259"/>
      <c r="J2880" s="259"/>
    </row>
    <row r="2881" spans="1:10">
      <c r="A2881" s="259"/>
      <c r="B2881" s="259"/>
      <c r="C2881" s="259"/>
      <c r="D2881" s="259"/>
      <c r="E2881" s="259"/>
      <c r="F2881" s="270"/>
      <c r="G2881" s="259"/>
      <c r="H2881" s="259"/>
      <c r="I2881" s="259"/>
      <c r="J2881" s="259"/>
    </row>
    <row r="2882" spans="1:10">
      <c r="A2882" s="259"/>
      <c r="B2882" s="259"/>
      <c r="C2882" s="259"/>
      <c r="D2882" s="259"/>
      <c r="E2882" s="259"/>
      <c r="F2882" s="270"/>
      <c r="G2882" s="259"/>
      <c r="H2882" s="259"/>
      <c r="I2882" s="259"/>
      <c r="J2882" s="259"/>
    </row>
    <row r="2883" spans="1:10">
      <c r="A2883" s="259"/>
      <c r="B2883" s="259"/>
      <c r="C2883" s="259"/>
      <c r="D2883" s="259"/>
      <c r="E2883" s="259"/>
      <c r="F2883" s="270"/>
      <c r="G2883" s="259"/>
      <c r="H2883" s="259"/>
      <c r="I2883" s="259"/>
      <c r="J2883" s="259"/>
    </row>
    <row r="2884" spans="1:10">
      <c r="A2884" s="259"/>
      <c r="B2884" s="259"/>
      <c r="C2884" s="259"/>
      <c r="D2884" s="259"/>
      <c r="E2884" s="259"/>
      <c r="F2884" s="270"/>
      <c r="G2884" s="259"/>
      <c r="H2884" s="259"/>
      <c r="I2884" s="259"/>
      <c r="J2884" s="259"/>
    </row>
    <row r="2885" spans="1:10">
      <c r="A2885" s="259"/>
      <c r="B2885" s="259"/>
      <c r="C2885" s="259"/>
      <c r="D2885" s="259"/>
      <c r="E2885" s="259"/>
      <c r="F2885" s="270"/>
      <c r="G2885" s="259"/>
      <c r="H2885" s="259"/>
      <c r="I2885" s="259"/>
      <c r="J2885" s="259"/>
    </row>
    <row r="2886" spans="1:10">
      <c r="A2886" s="259"/>
      <c r="B2886" s="259"/>
      <c r="C2886" s="259"/>
      <c r="D2886" s="259"/>
      <c r="E2886" s="259"/>
      <c r="F2886" s="270"/>
      <c r="G2886" s="259"/>
      <c r="H2886" s="259"/>
      <c r="I2886" s="259"/>
      <c r="J2886" s="259"/>
    </row>
    <row r="2887" spans="1:10">
      <c r="A2887" s="259"/>
      <c r="B2887" s="259"/>
      <c r="C2887" s="259"/>
      <c r="D2887" s="259"/>
      <c r="E2887" s="259"/>
      <c r="F2887" s="270"/>
      <c r="G2887" s="259"/>
      <c r="H2887" s="259"/>
      <c r="I2887" s="259"/>
      <c r="J2887" s="259"/>
    </row>
    <row r="2888" spans="1:10">
      <c r="A2888" s="259"/>
      <c r="B2888" s="259"/>
      <c r="C2888" s="259"/>
      <c r="D2888" s="259"/>
      <c r="E2888" s="259"/>
      <c r="F2888" s="270"/>
      <c r="G2888" s="259"/>
      <c r="H2888" s="259"/>
      <c r="I2888" s="259"/>
      <c r="J2888" s="259"/>
    </row>
    <row r="2889" spans="1:10">
      <c r="A2889" s="259"/>
      <c r="B2889" s="259"/>
      <c r="C2889" s="259"/>
      <c r="D2889" s="259"/>
      <c r="E2889" s="259"/>
      <c r="F2889" s="270"/>
      <c r="G2889" s="259"/>
      <c r="H2889" s="259"/>
      <c r="I2889" s="259"/>
      <c r="J2889" s="259"/>
    </row>
    <row r="2890" spans="1:10">
      <c r="A2890" s="259"/>
      <c r="B2890" s="259"/>
      <c r="C2890" s="259"/>
      <c r="D2890" s="259"/>
      <c r="E2890" s="259"/>
      <c r="F2890" s="270"/>
      <c r="G2890" s="259"/>
      <c r="H2890" s="259"/>
      <c r="I2890" s="259"/>
      <c r="J2890" s="259"/>
    </row>
    <row r="2891" spans="1:10">
      <c r="A2891" s="259"/>
      <c r="B2891" s="259"/>
      <c r="C2891" s="259"/>
      <c r="D2891" s="259"/>
      <c r="E2891" s="259"/>
      <c r="F2891" s="270"/>
      <c r="G2891" s="259"/>
      <c r="H2891" s="259"/>
      <c r="I2891" s="259"/>
      <c r="J2891" s="259"/>
    </row>
    <row r="2892" spans="1:10">
      <c r="A2892" s="259"/>
      <c r="B2892" s="259"/>
      <c r="C2892" s="259"/>
      <c r="D2892" s="259"/>
      <c r="E2892" s="259"/>
      <c r="F2892" s="270"/>
      <c r="G2892" s="259"/>
      <c r="H2892" s="259"/>
      <c r="I2892" s="259"/>
      <c r="J2892" s="259"/>
    </row>
    <row r="2893" spans="1:10">
      <c r="A2893" s="259"/>
      <c r="B2893" s="259"/>
      <c r="C2893" s="259"/>
      <c r="D2893" s="259"/>
      <c r="E2893" s="259"/>
      <c r="F2893" s="270"/>
      <c r="G2893" s="259"/>
      <c r="H2893" s="259"/>
      <c r="I2893" s="259"/>
      <c r="J2893" s="259"/>
    </row>
    <row r="2894" spans="1:10">
      <c r="A2894" s="259"/>
      <c r="B2894" s="259"/>
      <c r="C2894" s="259"/>
      <c r="D2894" s="259"/>
      <c r="E2894" s="259"/>
      <c r="F2894" s="270"/>
      <c r="G2894" s="259"/>
      <c r="H2894" s="259"/>
      <c r="I2894" s="259"/>
      <c r="J2894" s="259"/>
    </row>
    <row r="2895" spans="1:10">
      <c r="A2895" s="259"/>
      <c r="B2895" s="259"/>
      <c r="C2895" s="259"/>
      <c r="D2895" s="259"/>
      <c r="E2895" s="259"/>
      <c r="F2895" s="270"/>
      <c r="G2895" s="259"/>
      <c r="H2895" s="259"/>
      <c r="I2895" s="259"/>
      <c r="J2895" s="259"/>
    </row>
    <row r="2896" spans="1:10">
      <c r="A2896" s="259"/>
      <c r="B2896" s="259"/>
      <c r="C2896" s="259"/>
      <c r="D2896" s="259"/>
      <c r="E2896" s="259"/>
      <c r="F2896" s="270"/>
      <c r="G2896" s="259"/>
      <c r="H2896" s="259"/>
      <c r="I2896" s="259"/>
      <c r="J2896" s="259"/>
    </row>
    <row r="2897" spans="1:10">
      <c r="A2897" s="259"/>
      <c r="B2897" s="259"/>
      <c r="C2897" s="259"/>
      <c r="D2897" s="259"/>
      <c r="E2897" s="259"/>
      <c r="F2897" s="270"/>
      <c r="G2897" s="259"/>
      <c r="H2897" s="259"/>
      <c r="I2897" s="259"/>
      <c r="J2897" s="259"/>
    </row>
    <row r="2898" spans="1:10">
      <c r="A2898" s="259"/>
      <c r="B2898" s="259"/>
      <c r="C2898" s="259"/>
      <c r="D2898" s="259"/>
      <c r="E2898" s="259"/>
      <c r="F2898" s="270"/>
      <c r="G2898" s="259"/>
      <c r="H2898" s="259"/>
      <c r="I2898" s="259"/>
      <c r="J2898" s="259"/>
    </row>
    <row r="2899" spans="1:10">
      <c r="A2899" s="259"/>
      <c r="B2899" s="259"/>
      <c r="C2899" s="259"/>
      <c r="D2899" s="259"/>
      <c r="E2899" s="259"/>
      <c r="F2899" s="270"/>
      <c r="G2899" s="259"/>
      <c r="H2899" s="259"/>
      <c r="I2899" s="259"/>
      <c r="J2899" s="259"/>
    </row>
    <row r="2900" spans="1:10">
      <c r="A2900" s="259"/>
      <c r="B2900" s="259"/>
      <c r="C2900" s="259"/>
      <c r="D2900" s="259"/>
      <c r="E2900" s="259"/>
      <c r="F2900" s="270"/>
      <c r="G2900" s="259"/>
      <c r="H2900" s="259"/>
      <c r="I2900" s="259"/>
      <c r="J2900" s="259"/>
    </row>
    <row r="2901" spans="1:10">
      <c r="A2901" s="259"/>
      <c r="B2901" s="259"/>
      <c r="C2901" s="259"/>
      <c r="D2901" s="259"/>
      <c r="E2901" s="259"/>
      <c r="F2901" s="270"/>
      <c r="G2901" s="259"/>
      <c r="H2901" s="259"/>
      <c r="I2901" s="259"/>
      <c r="J2901" s="259"/>
    </row>
    <row r="2902" spans="1:10">
      <c r="A2902" s="259"/>
      <c r="B2902" s="259"/>
      <c r="C2902" s="259"/>
      <c r="D2902" s="259"/>
      <c r="E2902" s="259"/>
      <c r="F2902" s="270"/>
      <c r="G2902" s="259"/>
      <c r="H2902" s="259"/>
      <c r="I2902" s="259"/>
      <c r="J2902" s="259"/>
    </row>
    <row r="2903" spans="1:10">
      <c r="A2903" s="259"/>
      <c r="B2903" s="259"/>
      <c r="C2903" s="259"/>
      <c r="D2903" s="259"/>
      <c r="E2903" s="259"/>
      <c r="F2903" s="270"/>
      <c r="G2903" s="259"/>
      <c r="H2903" s="259"/>
      <c r="I2903" s="259"/>
      <c r="J2903" s="259"/>
    </row>
    <row r="2904" spans="1:10">
      <c r="A2904" s="259"/>
      <c r="B2904" s="259"/>
      <c r="C2904" s="259"/>
      <c r="D2904" s="259"/>
      <c r="E2904" s="259"/>
      <c r="F2904" s="270"/>
      <c r="G2904" s="259"/>
      <c r="H2904" s="259"/>
      <c r="I2904" s="259"/>
      <c r="J2904" s="259"/>
    </row>
    <row r="2905" spans="1:10">
      <c r="A2905" s="259"/>
      <c r="B2905" s="259"/>
      <c r="C2905" s="259"/>
      <c r="D2905" s="259"/>
      <c r="E2905" s="259"/>
      <c r="F2905" s="270"/>
      <c r="G2905" s="259"/>
      <c r="H2905" s="259"/>
      <c r="I2905" s="259"/>
      <c r="J2905" s="259"/>
    </row>
    <row r="2906" spans="1:10">
      <c r="A2906" s="259"/>
      <c r="B2906" s="259"/>
      <c r="C2906" s="259"/>
      <c r="D2906" s="259"/>
      <c r="E2906" s="259"/>
      <c r="F2906" s="270"/>
      <c r="G2906" s="259"/>
      <c r="H2906" s="259"/>
      <c r="I2906" s="259"/>
      <c r="J2906" s="259"/>
    </row>
    <row r="2907" spans="1:10">
      <c r="A2907" s="259"/>
      <c r="B2907" s="259"/>
      <c r="C2907" s="259"/>
      <c r="D2907" s="259"/>
      <c r="E2907" s="259"/>
      <c r="F2907" s="270"/>
      <c r="G2907" s="259"/>
      <c r="H2907" s="259"/>
      <c r="I2907" s="259"/>
      <c r="J2907" s="259"/>
    </row>
    <row r="2908" spans="1:10">
      <c r="A2908" s="259"/>
      <c r="B2908" s="259"/>
      <c r="C2908" s="259"/>
      <c r="D2908" s="259"/>
      <c r="E2908" s="259"/>
      <c r="F2908" s="270"/>
      <c r="G2908" s="259"/>
      <c r="H2908" s="259"/>
      <c r="I2908" s="259"/>
      <c r="J2908" s="259"/>
    </row>
    <row r="2909" spans="1:10">
      <c r="A2909" s="259"/>
      <c r="B2909" s="259"/>
      <c r="C2909" s="259"/>
      <c r="D2909" s="259"/>
      <c r="E2909" s="259"/>
      <c r="F2909" s="270"/>
      <c r="G2909" s="259"/>
      <c r="H2909" s="259"/>
      <c r="I2909" s="259"/>
      <c r="J2909" s="259"/>
    </row>
    <row r="2910" spans="1:10">
      <c r="A2910" s="259"/>
      <c r="B2910" s="259"/>
      <c r="C2910" s="259"/>
      <c r="D2910" s="259"/>
      <c r="E2910" s="259"/>
      <c r="F2910" s="270"/>
      <c r="G2910" s="259"/>
      <c r="H2910" s="259"/>
      <c r="I2910" s="259"/>
      <c r="J2910" s="259"/>
    </row>
    <row r="2911" spans="1:10">
      <c r="A2911" s="259"/>
      <c r="B2911" s="259"/>
      <c r="C2911" s="259"/>
      <c r="D2911" s="259"/>
      <c r="E2911" s="259"/>
      <c r="F2911" s="270"/>
      <c r="G2911" s="259"/>
      <c r="H2911" s="259"/>
      <c r="I2911" s="259"/>
      <c r="J2911" s="259"/>
    </row>
    <row r="2912" spans="1:10">
      <c r="A2912" s="259"/>
      <c r="B2912" s="259"/>
      <c r="C2912" s="259"/>
      <c r="D2912" s="259"/>
      <c r="E2912" s="259"/>
      <c r="F2912" s="270"/>
      <c r="G2912" s="259"/>
      <c r="H2912" s="259"/>
      <c r="I2912" s="259"/>
      <c r="J2912" s="259"/>
    </row>
    <row r="2913" spans="1:10">
      <c r="A2913" s="259"/>
      <c r="B2913" s="259"/>
      <c r="C2913" s="259"/>
      <c r="D2913" s="259"/>
      <c r="E2913" s="259"/>
      <c r="F2913" s="270"/>
      <c r="G2913" s="259"/>
      <c r="H2913" s="259"/>
      <c r="I2913" s="259"/>
      <c r="J2913" s="259"/>
    </row>
    <row r="2914" spans="1:10">
      <c r="A2914" s="259"/>
      <c r="B2914" s="259"/>
      <c r="C2914" s="259"/>
      <c r="D2914" s="259"/>
      <c r="E2914" s="259"/>
      <c r="F2914" s="270"/>
      <c r="G2914" s="259"/>
      <c r="H2914" s="259"/>
      <c r="I2914" s="259"/>
      <c r="J2914" s="259"/>
    </row>
    <row r="2915" spans="1:10">
      <c r="A2915" s="259"/>
      <c r="B2915" s="259"/>
      <c r="C2915" s="259"/>
      <c r="D2915" s="259"/>
      <c r="E2915" s="259"/>
      <c r="F2915" s="270"/>
      <c r="G2915" s="259"/>
      <c r="H2915" s="259"/>
      <c r="I2915" s="259"/>
      <c r="J2915" s="259"/>
    </row>
    <row r="2916" spans="1:10">
      <c r="A2916" s="259"/>
      <c r="B2916" s="259"/>
      <c r="C2916" s="259"/>
      <c r="D2916" s="259"/>
      <c r="E2916" s="259"/>
      <c r="F2916" s="270"/>
      <c r="G2916" s="259"/>
      <c r="H2916" s="259"/>
      <c r="I2916" s="259"/>
      <c r="J2916" s="259"/>
    </row>
    <row r="2917" spans="1:10">
      <c r="A2917" s="259"/>
      <c r="B2917" s="259"/>
      <c r="C2917" s="259"/>
      <c r="D2917" s="259"/>
      <c r="E2917" s="259"/>
      <c r="F2917" s="270"/>
      <c r="G2917" s="259"/>
      <c r="H2917" s="259"/>
      <c r="I2917" s="259"/>
      <c r="J2917" s="259"/>
    </row>
    <row r="2918" spans="1:10">
      <c r="A2918" s="259"/>
      <c r="B2918" s="259"/>
      <c r="C2918" s="259"/>
      <c r="D2918" s="259"/>
      <c r="E2918" s="259"/>
      <c r="F2918" s="270"/>
      <c r="G2918" s="259"/>
      <c r="H2918" s="259"/>
      <c r="I2918" s="259"/>
      <c r="J2918" s="259"/>
    </row>
    <row r="2919" spans="1:10">
      <c r="A2919" s="259"/>
      <c r="B2919" s="259"/>
      <c r="C2919" s="259"/>
      <c r="D2919" s="259"/>
      <c r="E2919" s="259"/>
      <c r="F2919" s="270"/>
      <c r="G2919" s="259"/>
      <c r="H2919" s="259"/>
      <c r="I2919" s="259"/>
      <c r="J2919" s="259"/>
    </row>
    <row r="2920" spans="1:10">
      <c r="A2920" s="259"/>
      <c r="B2920" s="259"/>
      <c r="C2920" s="259"/>
      <c r="D2920" s="259"/>
      <c r="E2920" s="259"/>
      <c r="F2920" s="270"/>
      <c r="G2920" s="259"/>
      <c r="H2920" s="259"/>
      <c r="I2920" s="259"/>
      <c r="J2920" s="259"/>
    </row>
    <row r="2921" spans="1:10">
      <c r="A2921" s="259"/>
      <c r="B2921" s="259"/>
      <c r="C2921" s="259"/>
      <c r="D2921" s="259"/>
      <c r="E2921" s="259"/>
      <c r="F2921" s="270"/>
      <c r="G2921" s="259"/>
      <c r="H2921" s="259"/>
      <c r="I2921" s="259"/>
      <c r="J2921" s="259"/>
    </row>
    <row r="2922" spans="1:10">
      <c r="A2922" s="259"/>
      <c r="B2922" s="259"/>
      <c r="C2922" s="259"/>
      <c r="D2922" s="259"/>
      <c r="E2922" s="259"/>
      <c r="F2922" s="270"/>
      <c r="G2922" s="259"/>
      <c r="H2922" s="259"/>
      <c r="I2922" s="259"/>
      <c r="J2922" s="259"/>
    </row>
    <row r="2923" spans="1:10">
      <c r="A2923" s="259"/>
      <c r="B2923" s="259"/>
      <c r="C2923" s="259"/>
      <c r="D2923" s="259"/>
      <c r="E2923" s="259"/>
      <c r="F2923" s="270"/>
      <c r="G2923" s="259"/>
      <c r="H2923" s="259"/>
      <c r="I2923" s="259"/>
      <c r="J2923" s="259"/>
    </row>
    <row r="2924" spans="1:10">
      <c r="A2924" s="259"/>
      <c r="B2924" s="259"/>
      <c r="C2924" s="259"/>
      <c r="D2924" s="259"/>
      <c r="E2924" s="259"/>
      <c r="F2924" s="270"/>
      <c r="G2924" s="259"/>
      <c r="H2924" s="259"/>
      <c r="I2924" s="259"/>
      <c r="J2924" s="259"/>
    </row>
    <row r="2925" spans="1:10">
      <c r="A2925" s="259"/>
      <c r="B2925" s="259"/>
      <c r="C2925" s="259"/>
      <c r="D2925" s="259"/>
      <c r="E2925" s="259"/>
      <c r="F2925" s="270"/>
      <c r="G2925" s="259"/>
      <c r="H2925" s="259"/>
      <c r="I2925" s="259"/>
      <c r="J2925" s="259"/>
    </row>
    <row r="2926" spans="1:10">
      <c r="A2926" s="259"/>
      <c r="B2926" s="259"/>
      <c r="C2926" s="259"/>
      <c r="D2926" s="259"/>
      <c r="E2926" s="259"/>
      <c r="F2926" s="270"/>
      <c r="G2926" s="259"/>
      <c r="H2926" s="259"/>
      <c r="I2926" s="259"/>
      <c r="J2926" s="259"/>
    </row>
    <row r="2927" spans="1:10">
      <c r="A2927" s="259"/>
      <c r="B2927" s="259"/>
      <c r="C2927" s="259"/>
      <c r="D2927" s="259"/>
      <c r="E2927" s="259"/>
      <c r="F2927" s="270"/>
      <c r="G2927" s="259"/>
      <c r="H2927" s="259"/>
      <c r="I2927" s="259"/>
      <c r="J2927" s="259"/>
    </row>
    <row r="2928" spans="1:10">
      <c r="A2928" s="259"/>
      <c r="B2928" s="259"/>
      <c r="C2928" s="259"/>
      <c r="D2928" s="259"/>
      <c r="E2928" s="259"/>
      <c r="F2928" s="270"/>
      <c r="G2928" s="259"/>
      <c r="H2928" s="259"/>
      <c r="I2928" s="259"/>
      <c r="J2928" s="259"/>
    </row>
    <row r="2929" spans="1:10">
      <c r="A2929" s="259"/>
      <c r="B2929" s="259"/>
      <c r="C2929" s="259"/>
      <c r="D2929" s="259"/>
      <c r="E2929" s="259"/>
      <c r="F2929" s="270"/>
      <c r="G2929" s="259"/>
      <c r="H2929" s="259"/>
      <c r="I2929" s="259"/>
      <c r="J2929" s="259"/>
    </row>
    <row r="2930" spans="1:10">
      <c r="A2930" s="259"/>
      <c r="B2930" s="259"/>
      <c r="C2930" s="259"/>
      <c r="D2930" s="259"/>
      <c r="E2930" s="259"/>
      <c r="F2930" s="270"/>
      <c r="G2930" s="259"/>
      <c r="H2930" s="259"/>
      <c r="I2930" s="259"/>
      <c r="J2930" s="259"/>
    </row>
    <row r="2931" spans="1:10">
      <c r="A2931" s="259"/>
      <c r="B2931" s="259"/>
      <c r="C2931" s="259"/>
      <c r="D2931" s="259"/>
      <c r="E2931" s="259"/>
      <c r="F2931" s="270"/>
      <c r="G2931" s="259"/>
      <c r="H2931" s="259"/>
      <c r="I2931" s="259"/>
      <c r="J2931" s="259"/>
    </row>
    <row r="2932" spans="1:10">
      <c r="A2932" s="259"/>
      <c r="B2932" s="259"/>
      <c r="C2932" s="259"/>
      <c r="D2932" s="259"/>
      <c r="E2932" s="259"/>
      <c r="F2932" s="270"/>
      <c r="G2932" s="259"/>
      <c r="H2932" s="259"/>
      <c r="I2932" s="259"/>
      <c r="J2932" s="259"/>
    </row>
    <row r="2933" spans="1:10">
      <c r="A2933" s="259"/>
      <c r="B2933" s="259"/>
      <c r="C2933" s="259"/>
      <c r="D2933" s="259"/>
      <c r="E2933" s="259"/>
      <c r="F2933" s="270"/>
      <c r="G2933" s="259"/>
      <c r="H2933" s="259"/>
      <c r="I2933" s="259"/>
      <c r="J2933" s="259"/>
    </row>
    <row r="2934" spans="1:10">
      <c r="A2934" s="259"/>
      <c r="B2934" s="259"/>
      <c r="C2934" s="259"/>
      <c r="D2934" s="259"/>
      <c r="E2934" s="259"/>
      <c r="F2934" s="270"/>
      <c r="G2934" s="259"/>
      <c r="H2934" s="259"/>
      <c r="I2934" s="259"/>
      <c r="J2934" s="259"/>
    </row>
    <row r="2935" spans="1:10">
      <c r="A2935" s="259"/>
      <c r="B2935" s="259"/>
      <c r="C2935" s="259"/>
      <c r="D2935" s="259"/>
      <c r="E2935" s="259"/>
      <c r="F2935" s="270"/>
      <c r="G2935" s="259"/>
      <c r="H2935" s="259"/>
      <c r="I2935" s="259"/>
      <c r="J2935" s="259"/>
    </row>
    <row r="2936" spans="1:10">
      <c r="A2936" s="259"/>
      <c r="B2936" s="259"/>
      <c r="C2936" s="259"/>
      <c r="D2936" s="259"/>
      <c r="E2936" s="259"/>
      <c r="F2936" s="270"/>
      <c r="G2936" s="259"/>
      <c r="H2936" s="259"/>
      <c r="I2936" s="259"/>
      <c r="J2936" s="259"/>
    </row>
    <row r="2937" spans="1:10">
      <c r="A2937" s="259"/>
      <c r="B2937" s="259"/>
      <c r="C2937" s="259"/>
      <c r="D2937" s="259"/>
      <c r="E2937" s="259"/>
      <c r="F2937" s="270"/>
      <c r="G2937" s="259"/>
      <c r="H2937" s="259"/>
      <c r="I2937" s="259"/>
      <c r="J2937" s="259"/>
    </row>
    <row r="2938" spans="1:10">
      <c r="A2938" s="259"/>
      <c r="B2938" s="259"/>
      <c r="C2938" s="259"/>
      <c r="D2938" s="259"/>
      <c r="E2938" s="259"/>
      <c r="F2938" s="270"/>
      <c r="G2938" s="259"/>
      <c r="H2938" s="259"/>
      <c r="I2938" s="259"/>
      <c r="J2938" s="259"/>
    </row>
    <row r="2939" spans="1:10">
      <c r="A2939" s="259"/>
      <c r="B2939" s="259"/>
      <c r="C2939" s="259"/>
      <c r="D2939" s="259"/>
      <c r="E2939" s="259"/>
      <c r="F2939" s="270"/>
      <c r="G2939" s="259"/>
      <c r="H2939" s="259"/>
      <c r="I2939" s="259"/>
      <c r="J2939" s="259"/>
    </row>
    <row r="2940" spans="1:10">
      <c r="A2940" s="259"/>
      <c r="B2940" s="259"/>
      <c r="C2940" s="259"/>
      <c r="D2940" s="259"/>
      <c r="E2940" s="259"/>
      <c r="F2940" s="270"/>
      <c r="G2940" s="259"/>
      <c r="H2940" s="259"/>
      <c r="I2940" s="259"/>
      <c r="J2940" s="259"/>
    </row>
    <row r="2941" spans="1:10">
      <c r="A2941" s="259"/>
      <c r="B2941" s="259"/>
      <c r="C2941" s="259"/>
      <c r="D2941" s="259"/>
      <c r="E2941" s="259"/>
      <c r="F2941" s="270"/>
      <c r="G2941" s="259"/>
      <c r="H2941" s="259"/>
      <c r="I2941" s="259"/>
      <c r="J2941" s="259"/>
    </row>
    <row r="2942" spans="1:10">
      <c r="A2942" s="259"/>
      <c r="B2942" s="259"/>
      <c r="C2942" s="259"/>
      <c r="D2942" s="259"/>
      <c r="E2942" s="259"/>
      <c r="F2942" s="270"/>
      <c r="G2942" s="259"/>
      <c r="H2942" s="259"/>
      <c r="I2942" s="259"/>
      <c r="J2942" s="259"/>
    </row>
    <row r="2943" spans="1:10">
      <c r="A2943" s="259"/>
      <c r="B2943" s="259"/>
      <c r="C2943" s="259"/>
      <c r="D2943" s="259"/>
      <c r="E2943" s="259"/>
      <c r="F2943" s="270"/>
      <c r="G2943" s="259"/>
      <c r="H2943" s="259"/>
      <c r="I2943" s="259"/>
      <c r="J2943" s="259"/>
    </row>
    <row r="2944" spans="1:10">
      <c r="A2944" s="259"/>
      <c r="B2944" s="259"/>
      <c r="C2944" s="259"/>
      <c r="D2944" s="259"/>
      <c r="E2944" s="259"/>
      <c r="F2944" s="270"/>
      <c r="G2944" s="259"/>
      <c r="H2944" s="259"/>
      <c r="I2944" s="259"/>
      <c r="J2944" s="259"/>
    </row>
    <row r="2945" spans="1:10">
      <c r="A2945" s="259"/>
      <c r="B2945" s="259"/>
      <c r="C2945" s="259"/>
      <c r="D2945" s="259"/>
      <c r="E2945" s="259"/>
      <c r="F2945" s="270"/>
      <c r="G2945" s="259"/>
      <c r="H2945" s="259"/>
      <c r="I2945" s="259"/>
      <c r="J2945" s="259"/>
    </row>
    <row r="2946" spans="1:10">
      <c r="A2946" s="259"/>
      <c r="B2946" s="259"/>
      <c r="C2946" s="259"/>
      <c r="D2946" s="259"/>
      <c r="E2946" s="259"/>
      <c r="F2946" s="270"/>
      <c r="G2946" s="259"/>
      <c r="H2946" s="259"/>
      <c r="I2946" s="259"/>
      <c r="J2946" s="259"/>
    </row>
    <row r="2947" spans="1:10">
      <c r="A2947" s="259"/>
      <c r="B2947" s="259"/>
      <c r="C2947" s="259"/>
      <c r="D2947" s="259"/>
      <c r="E2947" s="259"/>
      <c r="F2947" s="270"/>
      <c r="G2947" s="259"/>
      <c r="H2947" s="259"/>
      <c r="I2947" s="259"/>
      <c r="J2947" s="259"/>
    </row>
    <row r="2948" spans="1:10">
      <c r="A2948" s="259"/>
      <c r="B2948" s="259"/>
      <c r="C2948" s="259"/>
      <c r="D2948" s="259"/>
      <c r="E2948" s="259"/>
      <c r="F2948" s="270"/>
      <c r="G2948" s="259"/>
      <c r="H2948" s="259"/>
      <c r="I2948" s="259"/>
      <c r="J2948" s="259"/>
    </row>
    <row r="2949" spans="1:10">
      <c r="A2949" s="259"/>
      <c r="B2949" s="259"/>
      <c r="C2949" s="259"/>
      <c r="D2949" s="259"/>
      <c r="E2949" s="259"/>
      <c r="F2949" s="270"/>
      <c r="G2949" s="259"/>
      <c r="H2949" s="259"/>
      <c r="I2949" s="259"/>
      <c r="J2949" s="259"/>
    </row>
    <row r="2950" spans="1:10">
      <c r="A2950" s="259"/>
      <c r="B2950" s="259"/>
      <c r="C2950" s="259"/>
      <c r="D2950" s="259"/>
      <c r="E2950" s="259"/>
      <c r="F2950" s="270"/>
      <c r="G2950" s="259"/>
      <c r="H2950" s="259"/>
      <c r="I2950" s="259"/>
      <c r="J2950" s="259"/>
    </row>
    <row r="2951" spans="1:10">
      <c r="A2951" s="259"/>
      <c r="B2951" s="259"/>
      <c r="C2951" s="259"/>
      <c r="D2951" s="259"/>
      <c r="E2951" s="259"/>
      <c r="F2951" s="270"/>
      <c r="G2951" s="259"/>
      <c r="H2951" s="259"/>
      <c r="I2951" s="259"/>
      <c r="J2951" s="259"/>
    </row>
    <row r="2952" spans="1:10">
      <c r="A2952" s="259"/>
      <c r="B2952" s="259"/>
      <c r="C2952" s="259"/>
      <c r="D2952" s="259"/>
      <c r="E2952" s="259"/>
      <c r="F2952" s="270"/>
      <c r="G2952" s="259"/>
      <c r="H2952" s="259"/>
      <c r="I2952" s="259"/>
      <c r="J2952" s="259"/>
    </row>
    <row r="2953" spans="1:10">
      <c r="A2953" s="259"/>
      <c r="B2953" s="259"/>
      <c r="C2953" s="259"/>
      <c r="D2953" s="259"/>
      <c r="E2953" s="259"/>
      <c r="F2953" s="270"/>
      <c r="G2953" s="259"/>
      <c r="H2953" s="259"/>
      <c r="I2953" s="259"/>
      <c r="J2953" s="259"/>
    </row>
    <row r="2954" spans="1:10">
      <c r="A2954" s="259"/>
      <c r="B2954" s="259"/>
      <c r="C2954" s="259"/>
      <c r="D2954" s="259"/>
      <c r="E2954" s="259"/>
      <c r="F2954" s="270"/>
      <c r="G2954" s="259"/>
      <c r="H2954" s="259"/>
      <c r="I2954" s="259"/>
      <c r="J2954" s="259"/>
    </row>
    <row r="2955" spans="1:10">
      <c r="A2955" s="259"/>
      <c r="B2955" s="259"/>
      <c r="C2955" s="259"/>
      <c r="D2955" s="259"/>
      <c r="E2955" s="259"/>
      <c r="F2955" s="270"/>
      <c r="G2955" s="259"/>
      <c r="H2955" s="259"/>
      <c r="I2955" s="259"/>
      <c r="J2955" s="259"/>
    </row>
    <row r="2956" spans="1:10">
      <c r="A2956" s="259"/>
      <c r="B2956" s="259"/>
      <c r="C2956" s="259"/>
      <c r="D2956" s="259"/>
      <c r="E2956" s="259"/>
      <c r="F2956" s="270"/>
      <c r="G2956" s="259"/>
      <c r="H2956" s="259"/>
      <c r="I2956" s="259"/>
      <c r="J2956" s="259"/>
    </row>
    <row r="2957" spans="1:10">
      <c r="A2957" s="259"/>
      <c r="B2957" s="259"/>
      <c r="C2957" s="259"/>
      <c r="D2957" s="259"/>
      <c r="E2957" s="259"/>
      <c r="F2957" s="270"/>
      <c r="G2957" s="259"/>
      <c r="H2957" s="259"/>
      <c r="I2957" s="259"/>
      <c r="J2957" s="259"/>
    </row>
    <row r="2958" spans="1:10">
      <c r="A2958" s="259"/>
      <c r="B2958" s="259"/>
      <c r="C2958" s="259"/>
      <c r="D2958" s="259"/>
      <c r="E2958" s="259"/>
      <c r="F2958" s="270"/>
      <c r="G2958" s="259"/>
      <c r="H2958" s="259"/>
      <c r="I2958" s="259"/>
      <c r="J2958" s="259"/>
    </row>
    <row r="2959" spans="1:10">
      <c r="A2959" s="259"/>
      <c r="B2959" s="259"/>
      <c r="C2959" s="259"/>
      <c r="D2959" s="259"/>
      <c r="E2959" s="259"/>
      <c r="F2959" s="270"/>
      <c r="G2959" s="259"/>
      <c r="H2959" s="259"/>
      <c r="I2959" s="259"/>
      <c r="J2959" s="259"/>
    </row>
    <row r="2960" spans="1:10">
      <c r="A2960" s="259"/>
      <c r="B2960" s="259"/>
      <c r="C2960" s="259"/>
      <c r="D2960" s="259"/>
      <c r="E2960" s="259"/>
      <c r="F2960" s="270"/>
      <c r="G2960" s="259"/>
      <c r="H2960" s="259"/>
      <c r="I2960" s="259"/>
      <c r="J2960" s="259"/>
    </row>
    <row r="2961" spans="1:10">
      <c r="A2961" s="259"/>
      <c r="B2961" s="259"/>
      <c r="C2961" s="259"/>
      <c r="D2961" s="259"/>
      <c r="E2961" s="259"/>
      <c r="F2961" s="270"/>
      <c r="G2961" s="259"/>
      <c r="H2961" s="259"/>
      <c r="I2961" s="259"/>
      <c r="J2961" s="259"/>
    </row>
    <row r="2962" spans="1:10">
      <c r="A2962" s="259"/>
      <c r="B2962" s="259"/>
      <c r="C2962" s="259"/>
      <c r="D2962" s="259"/>
      <c r="E2962" s="259"/>
      <c r="F2962" s="270"/>
      <c r="G2962" s="259"/>
      <c r="H2962" s="259"/>
      <c r="I2962" s="259"/>
      <c r="J2962" s="259"/>
    </row>
    <row r="2963" spans="1:10">
      <c r="A2963" s="259"/>
      <c r="B2963" s="259"/>
      <c r="C2963" s="259"/>
      <c r="D2963" s="259"/>
      <c r="E2963" s="259"/>
      <c r="F2963" s="270"/>
      <c r="G2963" s="259"/>
      <c r="H2963" s="259"/>
      <c r="I2963" s="259"/>
      <c r="J2963" s="259"/>
    </row>
    <row r="2964" spans="1:10">
      <c r="A2964" s="259"/>
      <c r="B2964" s="259"/>
      <c r="C2964" s="259"/>
      <c r="D2964" s="259"/>
      <c r="E2964" s="259"/>
      <c r="F2964" s="270"/>
      <c r="G2964" s="259"/>
      <c r="H2964" s="259"/>
      <c r="I2964" s="259"/>
      <c r="J2964" s="259"/>
    </row>
    <row r="2965" spans="1:10">
      <c r="A2965" s="259"/>
      <c r="B2965" s="259"/>
      <c r="C2965" s="259"/>
      <c r="D2965" s="259"/>
      <c r="E2965" s="259"/>
      <c r="F2965" s="270"/>
      <c r="G2965" s="259"/>
      <c r="H2965" s="259"/>
      <c r="I2965" s="259"/>
      <c r="J2965" s="259"/>
    </row>
    <row r="2966" spans="1:10">
      <c r="A2966" s="259"/>
      <c r="B2966" s="259"/>
      <c r="C2966" s="259"/>
      <c r="D2966" s="259"/>
      <c r="E2966" s="259"/>
      <c r="F2966" s="270"/>
      <c r="G2966" s="259"/>
      <c r="H2966" s="259"/>
      <c r="I2966" s="259"/>
      <c r="J2966" s="259"/>
    </row>
    <row r="2967" spans="1:10">
      <c r="A2967" s="259"/>
      <c r="B2967" s="259"/>
      <c r="C2967" s="259"/>
      <c r="D2967" s="259"/>
      <c r="E2967" s="259"/>
      <c r="F2967" s="270"/>
      <c r="G2967" s="259"/>
      <c r="H2967" s="259"/>
      <c r="I2967" s="259"/>
      <c r="J2967" s="259"/>
    </row>
    <row r="2968" spans="1:10">
      <c r="A2968" s="259"/>
      <c r="B2968" s="259"/>
      <c r="C2968" s="259"/>
      <c r="D2968" s="259"/>
      <c r="E2968" s="259"/>
      <c r="F2968" s="270"/>
      <c r="G2968" s="259"/>
      <c r="H2968" s="259"/>
      <c r="I2968" s="259"/>
      <c r="J2968" s="259"/>
    </row>
    <row r="2969" spans="1:10">
      <c r="A2969" s="259"/>
      <c r="B2969" s="259"/>
      <c r="C2969" s="259"/>
      <c r="D2969" s="259"/>
      <c r="E2969" s="259"/>
      <c r="F2969" s="270"/>
      <c r="G2969" s="259"/>
      <c r="H2969" s="259"/>
      <c r="I2969" s="259"/>
      <c r="J2969" s="259"/>
    </row>
    <row r="2970" spans="1:10">
      <c r="A2970" s="259"/>
      <c r="B2970" s="259"/>
      <c r="C2970" s="259"/>
      <c r="D2970" s="259"/>
      <c r="E2970" s="259"/>
      <c r="F2970" s="270"/>
      <c r="G2970" s="259"/>
      <c r="H2970" s="259"/>
      <c r="I2970" s="259"/>
      <c r="J2970" s="259"/>
    </row>
    <row r="2971" spans="1:10">
      <c r="A2971" s="259"/>
      <c r="B2971" s="259"/>
      <c r="C2971" s="259"/>
      <c r="D2971" s="259"/>
      <c r="E2971" s="259"/>
      <c r="F2971" s="270"/>
      <c r="G2971" s="259"/>
      <c r="H2971" s="259"/>
      <c r="I2971" s="259"/>
      <c r="J2971" s="259"/>
    </row>
    <row r="2972" spans="1:10">
      <c r="A2972" s="259"/>
      <c r="B2972" s="259"/>
      <c r="C2972" s="259"/>
      <c r="D2972" s="259"/>
      <c r="E2972" s="259"/>
      <c r="F2972" s="270"/>
      <c r="G2972" s="259"/>
      <c r="H2972" s="259"/>
      <c r="I2972" s="259"/>
      <c r="J2972" s="259"/>
    </row>
    <row r="2973" spans="1:10">
      <c r="A2973" s="259"/>
      <c r="B2973" s="259"/>
      <c r="C2973" s="259"/>
      <c r="D2973" s="259"/>
      <c r="E2973" s="259"/>
      <c r="F2973" s="270"/>
      <c r="G2973" s="259"/>
      <c r="H2973" s="259"/>
      <c r="I2973" s="259"/>
      <c r="J2973" s="259"/>
    </row>
    <row r="2974" spans="1:10">
      <c r="A2974" s="259"/>
      <c r="B2974" s="259"/>
      <c r="C2974" s="259"/>
      <c r="D2974" s="259"/>
      <c r="E2974" s="259"/>
      <c r="F2974" s="270"/>
      <c r="G2974" s="259"/>
      <c r="H2974" s="259"/>
      <c r="I2974" s="259"/>
      <c r="J2974" s="259"/>
    </row>
    <row r="2975" spans="1:10">
      <c r="A2975" s="259"/>
      <c r="B2975" s="259"/>
      <c r="C2975" s="259"/>
      <c r="D2975" s="259"/>
      <c r="E2975" s="259"/>
      <c r="F2975" s="270"/>
      <c r="G2975" s="259"/>
      <c r="H2975" s="259"/>
      <c r="I2975" s="259"/>
      <c r="J2975" s="259"/>
    </row>
    <row r="2976" spans="1:10">
      <c r="A2976" s="259"/>
      <c r="B2976" s="259"/>
      <c r="C2976" s="259"/>
      <c r="D2976" s="259"/>
      <c r="E2976" s="259"/>
      <c r="F2976" s="270"/>
      <c r="G2976" s="259"/>
      <c r="H2976" s="259"/>
      <c r="I2976" s="259"/>
      <c r="J2976" s="259"/>
    </row>
    <row r="2977" spans="1:10">
      <c r="A2977" s="259"/>
      <c r="B2977" s="259"/>
      <c r="C2977" s="259"/>
      <c r="D2977" s="259"/>
      <c r="E2977" s="259"/>
      <c r="F2977" s="270"/>
      <c r="G2977" s="259"/>
      <c r="H2977" s="259"/>
      <c r="I2977" s="259"/>
      <c r="J2977" s="259"/>
    </row>
    <row r="2978" spans="1:10">
      <c r="A2978" s="259"/>
      <c r="B2978" s="259"/>
      <c r="C2978" s="259"/>
      <c r="D2978" s="259"/>
      <c r="E2978" s="259"/>
      <c r="F2978" s="270"/>
      <c r="G2978" s="259"/>
      <c r="H2978" s="259"/>
      <c r="I2978" s="259"/>
      <c r="J2978" s="259"/>
    </row>
    <row r="2979" spans="1:10">
      <c r="A2979" s="259"/>
      <c r="B2979" s="259"/>
      <c r="C2979" s="259"/>
      <c r="D2979" s="259"/>
      <c r="E2979" s="259"/>
      <c r="F2979" s="270"/>
      <c r="G2979" s="259"/>
      <c r="H2979" s="259"/>
      <c r="I2979" s="259"/>
      <c r="J2979" s="259"/>
    </row>
    <row r="2980" spans="1:10">
      <c r="A2980" s="259"/>
      <c r="B2980" s="259"/>
      <c r="C2980" s="259"/>
      <c r="D2980" s="259"/>
      <c r="E2980" s="259"/>
      <c r="F2980" s="270"/>
      <c r="G2980" s="259"/>
      <c r="H2980" s="259"/>
      <c r="I2980" s="259"/>
      <c r="J2980" s="259"/>
    </row>
    <row r="2981" spans="1:10">
      <c r="A2981" s="259"/>
      <c r="B2981" s="259"/>
      <c r="C2981" s="259"/>
      <c r="D2981" s="259"/>
      <c r="E2981" s="259"/>
      <c r="F2981" s="270"/>
      <c r="G2981" s="259"/>
      <c r="H2981" s="259"/>
      <c r="I2981" s="259"/>
      <c r="J2981" s="259"/>
    </row>
    <row r="2982" spans="1:10">
      <c r="A2982" s="259"/>
      <c r="B2982" s="259"/>
      <c r="C2982" s="259"/>
      <c r="D2982" s="259"/>
      <c r="E2982" s="259"/>
      <c r="F2982" s="270"/>
      <c r="G2982" s="259"/>
      <c r="H2982" s="259"/>
      <c r="I2982" s="259"/>
      <c r="J2982" s="259"/>
    </row>
    <row r="2983" spans="1:10">
      <c r="A2983" s="259"/>
      <c r="B2983" s="259"/>
      <c r="C2983" s="259"/>
      <c r="D2983" s="259"/>
      <c r="E2983" s="259"/>
      <c r="F2983" s="270"/>
      <c r="G2983" s="259"/>
      <c r="H2983" s="259"/>
      <c r="I2983" s="259"/>
      <c r="J2983" s="259"/>
    </row>
    <row r="2984" spans="1:10">
      <c r="A2984" s="259"/>
      <c r="B2984" s="259"/>
      <c r="C2984" s="259"/>
      <c r="D2984" s="259"/>
      <c r="E2984" s="259"/>
      <c r="F2984" s="270"/>
      <c r="G2984" s="259"/>
      <c r="H2984" s="259"/>
      <c r="I2984" s="259"/>
      <c r="J2984" s="259"/>
    </row>
    <row r="2985" spans="1:10">
      <c r="A2985" s="259"/>
      <c r="B2985" s="259"/>
      <c r="C2985" s="259"/>
      <c r="D2985" s="259"/>
      <c r="E2985" s="259"/>
      <c r="F2985" s="270"/>
      <c r="G2985" s="259"/>
      <c r="H2985" s="259"/>
      <c r="I2985" s="259"/>
      <c r="J2985" s="259"/>
    </row>
    <row r="2986" spans="1:10">
      <c r="A2986" s="259"/>
      <c r="B2986" s="259"/>
      <c r="C2986" s="259"/>
      <c r="D2986" s="259"/>
      <c r="E2986" s="259"/>
      <c r="F2986" s="270"/>
      <c r="G2986" s="259"/>
      <c r="H2986" s="259"/>
      <c r="I2986" s="259"/>
      <c r="J2986" s="259"/>
    </row>
    <row r="2987" spans="1:10">
      <c r="A2987" s="259"/>
      <c r="B2987" s="259"/>
      <c r="C2987" s="259"/>
      <c r="D2987" s="259"/>
      <c r="E2987" s="259"/>
      <c r="F2987" s="270"/>
      <c r="G2987" s="259"/>
      <c r="H2987" s="259"/>
      <c r="I2987" s="259"/>
      <c r="J2987" s="259"/>
    </row>
    <row r="2988" spans="1:10">
      <c r="A2988" s="259"/>
      <c r="B2988" s="259"/>
      <c r="C2988" s="259"/>
      <c r="D2988" s="259"/>
      <c r="E2988" s="259"/>
      <c r="F2988" s="270"/>
      <c r="G2988" s="259"/>
      <c r="H2988" s="259"/>
      <c r="I2988" s="259"/>
      <c r="J2988" s="259"/>
    </row>
    <row r="2989" spans="1:10">
      <c r="A2989" s="259"/>
      <c r="B2989" s="259"/>
      <c r="C2989" s="259"/>
      <c r="D2989" s="259"/>
      <c r="E2989" s="259"/>
      <c r="F2989" s="270"/>
      <c r="G2989" s="259"/>
      <c r="H2989" s="259"/>
      <c r="I2989" s="259"/>
      <c r="J2989" s="259"/>
    </row>
    <row r="2990" spans="1:10">
      <c r="A2990" s="259"/>
      <c r="B2990" s="259"/>
      <c r="C2990" s="259"/>
      <c r="D2990" s="259"/>
      <c r="E2990" s="259"/>
      <c r="F2990" s="270"/>
      <c r="G2990" s="259"/>
      <c r="H2990" s="259"/>
      <c r="I2990" s="259"/>
      <c r="J2990" s="259"/>
    </row>
    <row r="2991" spans="1:10">
      <c r="A2991" s="259"/>
      <c r="B2991" s="259"/>
      <c r="C2991" s="259"/>
      <c r="D2991" s="259"/>
      <c r="E2991" s="259"/>
      <c r="F2991" s="270"/>
      <c r="G2991" s="259"/>
      <c r="H2991" s="259"/>
      <c r="I2991" s="259"/>
      <c r="J2991" s="259"/>
    </row>
    <row r="2992" spans="1:10">
      <c r="A2992" s="259"/>
      <c r="B2992" s="259"/>
      <c r="C2992" s="259"/>
      <c r="D2992" s="259"/>
      <c r="E2992" s="259"/>
      <c r="F2992" s="270"/>
      <c r="G2992" s="259"/>
      <c r="H2992" s="259"/>
      <c r="I2992" s="259"/>
      <c r="J2992" s="259"/>
    </row>
    <row r="2993" spans="1:10">
      <c r="A2993" s="259"/>
      <c r="B2993" s="259"/>
      <c r="C2993" s="259"/>
      <c r="D2993" s="259"/>
      <c r="E2993" s="259"/>
      <c r="F2993" s="270"/>
      <c r="G2993" s="259"/>
      <c r="H2993" s="259"/>
      <c r="I2993" s="259"/>
      <c r="J2993" s="259"/>
    </row>
    <row r="2994" spans="1:10">
      <c r="A2994" s="259"/>
      <c r="B2994" s="259"/>
      <c r="C2994" s="259"/>
      <c r="D2994" s="259"/>
      <c r="E2994" s="259"/>
      <c r="F2994" s="270"/>
      <c r="G2994" s="259"/>
      <c r="H2994" s="259"/>
      <c r="I2994" s="259"/>
      <c r="J2994" s="259"/>
    </row>
    <row r="2995" spans="1:10">
      <c r="A2995" s="259"/>
      <c r="B2995" s="259"/>
      <c r="C2995" s="259"/>
      <c r="D2995" s="259"/>
      <c r="E2995" s="259"/>
      <c r="F2995" s="270"/>
      <c r="G2995" s="259"/>
      <c r="H2995" s="259"/>
      <c r="I2995" s="259"/>
      <c r="J2995" s="259"/>
    </row>
    <row r="2996" spans="1:10">
      <c r="A2996" s="259"/>
      <c r="B2996" s="259"/>
      <c r="C2996" s="259"/>
      <c r="D2996" s="259"/>
      <c r="E2996" s="259"/>
      <c r="F2996" s="270"/>
      <c r="G2996" s="259"/>
      <c r="H2996" s="259"/>
      <c r="I2996" s="259"/>
      <c r="J2996" s="259"/>
    </row>
    <row r="2997" spans="1:10">
      <c r="A2997" s="259"/>
      <c r="B2997" s="259"/>
      <c r="C2997" s="259"/>
      <c r="D2997" s="259"/>
      <c r="E2997" s="259"/>
      <c r="F2997" s="270"/>
      <c r="G2997" s="259"/>
      <c r="H2997" s="259"/>
      <c r="I2997" s="259"/>
      <c r="J2997" s="259"/>
    </row>
    <row r="2998" spans="1:10">
      <c r="A2998" s="259"/>
      <c r="B2998" s="259"/>
      <c r="C2998" s="259"/>
      <c r="D2998" s="259"/>
      <c r="E2998" s="259"/>
      <c r="F2998" s="270"/>
      <c r="G2998" s="259"/>
      <c r="H2998" s="259"/>
      <c r="I2998" s="259"/>
      <c r="J2998" s="259"/>
    </row>
    <row r="2999" spans="1:10">
      <c r="A2999" s="259"/>
      <c r="B2999" s="259"/>
      <c r="C2999" s="259"/>
      <c r="D2999" s="259"/>
      <c r="E2999" s="259"/>
      <c r="F2999" s="270"/>
      <c r="G2999" s="259"/>
      <c r="H2999" s="259"/>
      <c r="I2999" s="259"/>
      <c r="J2999" s="259"/>
    </row>
    <row r="3000" spans="1:10">
      <c r="A3000" s="259"/>
      <c r="B3000" s="259"/>
      <c r="C3000" s="259"/>
      <c r="D3000" s="259"/>
      <c r="E3000" s="259"/>
      <c r="F3000" s="270"/>
      <c r="G3000" s="259"/>
      <c r="H3000" s="259"/>
      <c r="I3000" s="259"/>
      <c r="J3000" s="259"/>
    </row>
    <row r="3001" spans="1:10">
      <c r="A3001" s="259"/>
      <c r="B3001" s="259"/>
      <c r="C3001" s="259"/>
      <c r="D3001" s="259"/>
      <c r="E3001" s="259"/>
      <c r="F3001" s="270"/>
      <c r="G3001" s="259"/>
      <c r="H3001" s="259"/>
      <c r="I3001" s="259"/>
      <c r="J3001" s="259"/>
    </row>
    <row r="3002" spans="1:10">
      <c r="A3002" s="259"/>
      <c r="B3002" s="259"/>
      <c r="C3002" s="259"/>
      <c r="D3002" s="259"/>
      <c r="E3002" s="259"/>
      <c r="F3002" s="270"/>
      <c r="G3002" s="259"/>
      <c r="H3002" s="259"/>
      <c r="I3002" s="259"/>
      <c r="J3002" s="259"/>
    </row>
    <row r="3003" spans="1:10">
      <c r="A3003" s="259"/>
      <c r="B3003" s="259"/>
      <c r="C3003" s="259"/>
      <c r="D3003" s="259"/>
      <c r="E3003" s="259"/>
      <c r="F3003" s="270"/>
      <c r="G3003" s="259"/>
      <c r="H3003" s="259"/>
      <c r="I3003" s="259"/>
      <c r="J3003" s="259"/>
    </row>
    <row r="3004" spans="1:10">
      <c r="A3004" s="259"/>
      <c r="B3004" s="259"/>
      <c r="C3004" s="259"/>
      <c r="D3004" s="259"/>
      <c r="E3004" s="259"/>
      <c r="F3004" s="270"/>
      <c r="G3004" s="259"/>
      <c r="H3004" s="259"/>
      <c r="I3004" s="259"/>
      <c r="J3004" s="259"/>
    </row>
    <row r="3005" spans="1:10">
      <c r="A3005" s="259"/>
      <c r="B3005" s="259"/>
      <c r="C3005" s="259"/>
      <c r="D3005" s="259"/>
      <c r="E3005" s="259"/>
      <c r="F3005" s="270"/>
      <c r="G3005" s="259"/>
      <c r="H3005" s="259"/>
      <c r="I3005" s="259"/>
      <c r="J3005" s="259"/>
    </row>
    <row r="3006" spans="1:10">
      <c r="A3006" s="259"/>
      <c r="B3006" s="259"/>
      <c r="C3006" s="259"/>
      <c r="D3006" s="259"/>
      <c r="E3006" s="259"/>
      <c r="F3006" s="270"/>
      <c r="G3006" s="259"/>
      <c r="H3006" s="259"/>
      <c r="I3006" s="259"/>
      <c r="J3006" s="259"/>
    </row>
    <row r="3007" spans="1:10">
      <c r="A3007" s="259"/>
      <c r="B3007" s="259"/>
      <c r="C3007" s="259"/>
      <c r="D3007" s="259"/>
      <c r="E3007" s="259"/>
      <c r="F3007" s="270"/>
      <c r="G3007" s="259"/>
      <c r="H3007" s="259"/>
      <c r="I3007" s="259"/>
      <c r="J3007" s="259"/>
    </row>
    <row r="3008" spans="1:10">
      <c r="A3008" s="259"/>
      <c r="B3008" s="259"/>
      <c r="C3008" s="259"/>
      <c r="D3008" s="259"/>
      <c r="E3008" s="259"/>
      <c r="F3008" s="270"/>
      <c r="G3008" s="259"/>
      <c r="H3008" s="259"/>
      <c r="I3008" s="259"/>
      <c r="J3008" s="259"/>
    </row>
    <row r="3009" spans="1:10">
      <c r="A3009" s="259"/>
      <c r="B3009" s="259"/>
      <c r="C3009" s="259"/>
      <c r="D3009" s="259"/>
      <c r="E3009" s="259"/>
      <c r="F3009" s="270"/>
      <c r="G3009" s="259"/>
      <c r="H3009" s="259"/>
      <c r="I3009" s="259"/>
      <c r="J3009" s="259"/>
    </row>
    <row r="3010" spans="1:10">
      <c r="A3010" s="259"/>
      <c r="B3010" s="259"/>
      <c r="C3010" s="259"/>
      <c r="D3010" s="259"/>
      <c r="E3010" s="259"/>
      <c r="F3010" s="270"/>
      <c r="G3010" s="259"/>
      <c r="H3010" s="259"/>
      <c r="I3010" s="259"/>
      <c r="J3010" s="259"/>
    </row>
    <row r="3011" spans="1:10">
      <c r="A3011" s="259"/>
      <c r="B3011" s="259"/>
      <c r="C3011" s="259"/>
      <c r="D3011" s="259"/>
      <c r="E3011" s="259"/>
      <c r="F3011" s="270"/>
      <c r="G3011" s="259"/>
      <c r="H3011" s="259"/>
      <c r="I3011" s="259"/>
      <c r="J3011" s="259"/>
    </row>
    <row r="3012" spans="1:10">
      <c r="A3012" s="259"/>
      <c r="B3012" s="259"/>
      <c r="C3012" s="259"/>
      <c r="D3012" s="259"/>
      <c r="E3012" s="259"/>
      <c r="F3012" s="270"/>
      <c r="G3012" s="259"/>
      <c r="H3012" s="259"/>
      <c r="I3012" s="259"/>
      <c r="J3012" s="259"/>
    </row>
    <row r="3013" spans="1:10">
      <c r="A3013" s="259"/>
      <c r="B3013" s="259"/>
      <c r="C3013" s="259"/>
      <c r="D3013" s="259"/>
      <c r="E3013" s="259"/>
      <c r="F3013" s="270"/>
      <c r="G3013" s="259"/>
      <c r="H3013" s="259"/>
      <c r="I3013" s="259"/>
      <c r="J3013" s="259"/>
    </row>
    <row r="3014" spans="1:10">
      <c r="A3014" s="259"/>
      <c r="B3014" s="259"/>
      <c r="C3014" s="259"/>
      <c r="D3014" s="259"/>
      <c r="E3014" s="259"/>
      <c r="F3014" s="270"/>
      <c r="G3014" s="259"/>
      <c r="H3014" s="259"/>
      <c r="I3014" s="259"/>
      <c r="J3014" s="259"/>
    </row>
    <row r="3015" spans="1:10">
      <c r="A3015" s="259"/>
      <c r="B3015" s="259"/>
      <c r="C3015" s="259"/>
      <c r="D3015" s="259"/>
      <c r="E3015" s="259"/>
      <c r="F3015" s="270"/>
      <c r="G3015" s="259"/>
      <c r="H3015" s="259"/>
      <c r="I3015" s="259"/>
      <c r="J3015" s="259"/>
    </row>
    <row r="3016" spans="1:10">
      <c r="A3016" s="259"/>
      <c r="B3016" s="259"/>
      <c r="C3016" s="259"/>
      <c r="D3016" s="259"/>
      <c r="E3016" s="259"/>
      <c r="F3016" s="270"/>
      <c r="G3016" s="259"/>
      <c r="H3016" s="259"/>
      <c r="I3016" s="259"/>
      <c r="J3016" s="259"/>
    </row>
    <row r="3017" spans="1:10">
      <c r="A3017" s="259"/>
      <c r="B3017" s="259"/>
      <c r="C3017" s="259"/>
      <c r="D3017" s="259"/>
      <c r="E3017" s="259"/>
      <c r="F3017" s="270"/>
      <c r="G3017" s="259"/>
      <c r="H3017" s="259"/>
      <c r="I3017" s="259"/>
      <c r="J3017" s="259"/>
    </row>
    <row r="3018" spans="1:10">
      <c r="A3018" s="259"/>
      <c r="B3018" s="259"/>
      <c r="C3018" s="259"/>
      <c r="D3018" s="259"/>
      <c r="E3018" s="259"/>
      <c r="F3018" s="270"/>
      <c r="G3018" s="259"/>
      <c r="H3018" s="259"/>
      <c r="I3018" s="259"/>
      <c r="J3018" s="259"/>
    </row>
    <row r="3019" spans="1:10">
      <c r="A3019" s="259"/>
      <c r="B3019" s="259"/>
      <c r="C3019" s="259"/>
      <c r="D3019" s="259"/>
      <c r="E3019" s="259"/>
      <c r="F3019" s="270"/>
      <c r="G3019" s="259"/>
      <c r="H3019" s="259"/>
      <c r="I3019" s="259"/>
      <c r="J3019" s="259"/>
    </row>
    <row r="3020" spans="1:10">
      <c r="A3020" s="259"/>
      <c r="B3020" s="259"/>
      <c r="C3020" s="259"/>
      <c r="D3020" s="259"/>
      <c r="E3020" s="259"/>
      <c r="F3020" s="270"/>
      <c r="G3020" s="259"/>
      <c r="H3020" s="259"/>
      <c r="I3020" s="259"/>
      <c r="J3020" s="259"/>
    </row>
    <row r="3021" spans="1:10">
      <c r="A3021" s="259"/>
      <c r="B3021" s="259"/>
      <c r="C3021" s="259"/>
      <c r="D3021" s="259"/>
      <c r="E3021" s="259"/>
      <c r="F3021" s="270"/>
      <c r="G3021" s="259"/>
      <c r="H3021" s="259"/>
      <c r="I3021" s="259"/>
      <c r="J3021" s="259"/>
    </row>
    <row r="3022" spans="1:10">
      <c r="A3022" s="259"/>
      <c r="B3022" s="259"/>
      <c r="C3022" s="259"/>
      <c r="D3022" s="259"/>
      <c r="E3022" s="259"/>
      <c r="F3022" s="270"/>
      <c r="G3022" s="259"/>
      <c r="H3022" s="259"/>
      <c r="I3022" s="259"/>
      <c r="J3022" s="259"/>
    </row>
    <row r="3023" spans="1:10">
      <c r="A3023" s="259"/>
      <c r="B3023" s="259"/>
      <c r="C3023" s="259"/>
      <c r="D3023" s="259"/>
      <c r="E3023" s="259"/>
      <c r="F3023" s="270"/>
      <c r="G3023" s="259"/>
      <c r="H3023" s="259"/>
      <c r="I3023" s="259"/>
      <c r="J3023" s="259"/>
    </row>
    <row r="3024" spans="1:10">
      <c r="A3024" s="259"/>
      <c r="B3024" s="259"/>
      <c r="C3024" s="259"/>
      <c r="D3024" s="259"/>
      <c r="E3024" s="259"/>
      <c r="F3024" s="270"/>
      <c r="G3024" s="259"/>
      <c r="H3024" s="259"/>
      <c r="I3024" s="259"/>
      <c r="J3024" s="259"/>
    </row>
    <row r="3025" spans="1:10">
      <c r="A3025" s="259"/>
      <c r="B3025" s="259"/>
      <c r="C3025" s="259"/>
      <c r="D3025" s="259"/>
      <c r="E3025" s="259"/>
      <c r="F3025" s="270"/>
      <c r="G3025" s="259"/>
      <c r="H3025" s="259"/>
      <c r="I3025" s="259"/>
      <c r="J3025" s="259"/>
    </row>
    <row r="3026" spans="1:10">
      <c r="A3026" s="259"/>
      <c r="B3026" s="259"/>
      <c r="C3026" s="259"/>
      <c r="D3026" s="259"/>
      <c r="E3026" s="259"/>
      <c r="F3026" s="270"/>
      <c r="G3026" s="259"/>
      <c r="H3026" s="259"/>
      <c r="I3026" s="259"/>
      <c r="J3026" s="259"/>
    </row>
    <row r="3027" spans="1:10">
      <c r="A3027" s="259"/>
      <c r="B3027" s="259"/>
      <c r="C3027" s="259"/>
      <c r="D3027" s="259"/>
      <c r="E3027" s="259"/>
      <c r="F3027" s="270"/>
      <c r="G3027" s="259"/>
      <c r="H3027" s="259"/>
      <c r="I3027" s="259"/>
      <c r="J3027" s="259"/>
    </row>
    <row r="3028" spans="1:10">
      <c r="A3028" s="259"/>
      <c r="B3028" s="259"/>
      <c r="C3028" s="259"/>
      <c r="D3028" s="259"/>
      <c r="E3028" s="259"/>
      <c r="F3028" s="270"/>
      <c r="G3028" s="259"/>
      <c r="H3028" s="259"/>
      <c r="I3028" s="259"/>
      <c r="J3028" s="259"/>
    </row>
    <row r="3029" spans="1:10">
      <c r="A3029" s="259"/>
      <c r="B3029" s="259"/>
      <c r="C3029" s="259"/>
      <c r="D3029" s="259"/>
      <c r="E3029" s="259"/>
      <c r="F3029" s="270"/>
      <c r="G3029" s="259"/>
      <c r="H3029" s="259"/>
      <c r="I3029" s="259"/>
      <c r="J3029" s="259"/>
    </row>
    <row r="3030" spans="1:10">
      <c r="A3030" s="259"/>
      <c r="B3030" s="259"/>
      <c r="C3030" s="259"/>
      <c r="D3030" s="259"/>
      <c r="E3030" s="259"/>
      <c r="F3030" s="270"/>
      <c r="G3030" s="259"/>
      <c r="H3030" s="259"/>
      <c r="I3030" s="259"/>
      <c r="J3030" s="259"/>
    </row>
    <row r="3031" spans="1:10">
      <c r="A3031" s="259"/>
      <c r="B3031" s="259"/>
      <c r="C3031" s="259"/>
      <c r="D3031" s="259"/>
      <c r="E3031" s="259"/>
      <c r="F3031" s="270"/>
      <c r="G3031" s="259"/>
      <c r="H3031" s="259"/>
      <c r="I3031" s="259"/>
      <c r="J3031" s="259"/>
    </row>
    <row r="3032" spans="1:10">
      <c r="A3032" s="259"/>
      <c r="B3032" s="259"/>
      <c r="C3032" s="259"/>
      <c r="D3032" s="259"/>
      <c r="E3032" s="259"/>
      <c r="F3032" s="270"/>
      <c r="G3032" s="259"/>
      <c r="H3032" s="259"/>
      <c r="I3032" s="259"/>
      <c r="J3032" s="259"/>
    </row>
    <row r="3033" spans="1:10">
      <c r="A3033" s="259"/>
      <c r="B3033" s="259"/>
      <c r="C3033" s="259"/>
      <c r="D3033" s="259"/>
      <c r="E3033" s="259"/>
      <c r="F3033" s="270"/>
      <c r="G3033" s="259"/>
      <c r="H3033" s="259"/>
      <c r="I3033" s="259"/>
      <c r="J3033" s="259"/>
    </row>
    <row r="3034" spans="1:10">
      <c r="A3034" s="259"/>
      <c r="B3034" s="259"/>
      <c r="C3034" s="259"/>
      <c r="D3034" s="259"/>
      <c r="E3034" s="259"/>
      <c r="F3034" s="270"/>
      <c r="G3034" s="259"/>
      <c r="H3034" s="259"/>
      <c r="I3034" s="259"/>
      <c r="J3034" s="259"/>
    </row>
    <row r="3035" spans="1:10">
      <c r="A3035" s="259"/>
      <c r="B3035" s="259"/>
      <c r="C3035" s="259"/>
      <c r="D3035" s="259"/>
      <c r="E3035" s="259"/>
      <c r="F3035" s="270"/>
      <c r="G3035" s="259"/>
      <c r="H3035" s="259"/>
      <c r="I3035" s="259"/>
      <c r="J3035" s="259"/>
    </row>
    <row r="3036" spans="1:10">
      <c r="A3036" s="259"/>
      <c r="B3036" s="259"/>
      <c r="C3036" s="259"/>
      <c r="D3036" s="259"/>
      <c r="E3036" s="259"/>
      <c r="F3036" s="270"/>
      <c r="G3036" s="259"/>
      <c r="H3036" s="259"/>
      <c r="I3036" s="259"/>
      <c r="J3036" s="259"/>
    </row>
    <row r="3037" spans="1:10">
      <c r="A3037" s="259"/>
      <c r="B3037" s="259"/>
      <c r="C3037" s="259"/>
      <c r="D3037" s="259"/>
      <c r="E3037" s="259"/>
      <c r="F3037" s="270"/>
      <c r="G3037" s="259"/>
      <c r="H3037" s="259"/>
      <c r="I3037" s="259"/>
      <c r="J3037" s="259"/>
    </row>
    <row r="3038" spans="1:10">
      <c r="A3038" s="259"/>
      <c r="B3038" s="259"/>
      <c r="C3038" s="259"/>
      <c r="D3038" s="259"/>
      <c r="E3038" s="259"/>
      <c r="F3038" s="270"/>
      <c r="G3038" s="259"/>
      <c r="H3038" s="259"/>
      <c r="I3038" s="259"/>
      <c r="J3038" s="259"/>
    </row>
    <row r="3039" spans="1:10">
      <c r="A3039" s="259"/>
      <c r="B3039" s="259"/>
      <c r="C3039" s="259"/>
      <c r="D3039" s="259"/>
      <c r="E3039" s="259"/>
      <c r="F3039" s="270"/>
      <c r="G3039" s="259"/>
      <c r="H3039" s="259"/>
      <c r="I3039" s="259"/>
      <c r="J3039" s="259"/>
    </row>
    <row r="3040" spans="1:10">
      <c r="A3040" s="259"/>
      <c r="B3040" s="259"/>
      <c r="C3040" s="259"/>
      <c r="D3040" s="259"/>
      <c r="E3040" s="259"/>
      <c r="F3040" s="270"/>
      <c r="G3040" s="259"/>
      <c r="H3040" s="259"/>
      <c r="I3040" s="259"/>
      <c r="J3040" s="259"/>
    </row>
    <row r="3041" spans="1:10">
      <c r="A3041" s="259"/>
      <c r="B3041" s="259"/>
      <c r="C3041" s="259"/>
      <c r="D3041" s="259"/>
      <c r="E3041" s="259"/>
      <c r="F3041" s="270"/>
      <c r="G3041" s="259"/>
      <c r="H3041" s="259"/>
      <c r="I3041" s="259"/>
      <c r="J3041" s="259"/>
    </row>
    <row r="3042" spans="1:10">
      <c r="A3042" s="259"/>
      <c r="B3042" s="259"/>
      <c r="C3042" s="259"/>
      <c r="D3042" s="259"/>
      <c r="E3042" s="259"/>
      <c r="F3042" s="270"/>
      <c r="G3042" s="259"/>
      <c r="H3042" s="259"/>
      <c r="I3042" s="259"/>
      <c r="J3042" s="259"/>
    </row>
    <row r="3043" spans="1:10">
      <c r="A3043" s="259"/>
      <c r="B3043" s="259"/>
      <c r="C3043" s="259"/>
      <c r="D3043" s="259"/>
      <c r="E3043" s="259"/>
      <c r="F3043" s="270"/>
      <c r="G3043" s="259"/>
      <c r="H3043" s="259"/>
      <c r="I3043" s="259"/>
      <c r="J3043" s="259"/>
    </row>
    <row r="3044" spans="1:10">
      <c r="A3044" s="259"/>
      <c r="B3044" s="259"/>
      <c r="C3044" s="259"/>
      <c r="D3044" s="259"/>
      <c r="E3044" s="259"/>
      <c r="F3044" s="270"/>
      <c r="G3044" s="259"/>
      <c r="H3044" s="259"/>
      <c r="I3044" s="259"/>
      <c r="J3044" s="259"/>
    </row>
    <row r="3045" spans="1:10">
      <c r="A3045" s="259"/>
      <c r="B3045" s="259"/>
      <c r="C3045" s="259"/>
      <c r="D3045" s="259"/>
      <c r="E3045" s="259"/>
      <c r="F3045" s="270"/>
      <c r="G3045" s="259"/>
      <c r="H3045" s="259"/>
      <c r="I3045" s="259"/>
      <c r="J3045" s="259"/>
    </row>
    <row r="3046" spans="1:10">
      <c r="A3046" s="259"/>
      <c r="B3046" s="259"/>
      <c r="C3046" s="259"/>
      <c r="D3046" s="259"/>
      <c r="E3046" s="259"/>
      <c r="F3046" s="270"/>
      <c r="G3046" s="259"/>
      <c r="H3046" s="259"/>
      <c r="I3046" s="259"/>
      <c r="J3046" s="259"/>
    </row>
    <row r="3047" spans="1:10">
      <c r="A3047" s="259"/>
      <c r="B3047" s="259"/>
      <c r="C3047" s="259"/>
      <c r="D3047" s="259"/>
      <c r="E3047" s="259"/>
      <c r="F3047" s="270"/>
      <c r="G3047" s="259"/>
      <c r="H3047" s="259"/>
      <c r="I3047" s="259"/>
      <c r="J3047" s="259"/>
    </row>
    <row r="3048" spans="1:10">
      <c r="A3048" s="259"/>
      <c r="B3048" s="259"/>
      <c r="C3048" s="259"/>
      <c r="D3048" s="259"/>
      <c r="E3048" s="259"/>
      <c r="F3048" s="270"/>
      <c r="G3048" s="259"/>
      <c r="H3048" s="259"/>
      <c r="I3048" s="259"/>
      <c r="J3048" s="259"/>
    </row>
    <row r="3049" spans="1:10">
      <c r="A3049" s="259"/>
      <c r="B3049" s="259"/>
      <c r="C3049" s="259"/>
      <c r="D3049" s="259"/>
      <c r="E3049" s="259"/>
      <c r="F3049" s="270"/>
      <c r="G3049" s="259"/>
      <c r="H3049" s="259"/>
      <c r="I3049" s="259"/>
      <c r="J3049" s="259"/>
    </row>
    <row r="3050" spans="1:10">
      <c r="A3050" s="259"/>
      <c r="B3050" s="259"/>
      <c r="C3050" s="259"/>
      <c r="D3050" s="259"/>
      <c r="E3050" s="259"/>
      <c r="F3050" s="270"/>
      <c r="G3050" s="259"/>
      <c r="H3050" s="259"/>
      <c r="I3050" s="259"/>
      <c r="J3050" s="259"/>
    </row>
    <row r="3051" spans="1:10">
      <c r="A3051" s="259"/>
      <c r="B3051" s="259"/>
      <c r="C3051" s="259"/>
      <c r="D3051" s="259"/>
      <c r="E3051" s="259"/>
      <c r="F3051" s="270"/>
      <c r="G3051" s="259"/>
      <c r="H3051" s="259"/>
      <c r="I3051" s="259"/>
      <c r="J3051" s="259"/>
    </row>
    <row r="3052" spans="1:10">
      <c r="A3052" s="259"/>
      <c r="B3052" s="259"/>
      <c r="C3052" s="259"/>
      <c r="D3052" s="259"/>
      <c r="E3052" s="259"/>
      <c r="F3052" s="270"/>
      <c r="G3052" s="259"/>
      <c r="H3052" s="259"/>
      <c r="I3052" s="259"/>
      <c r="J3052" s="259"/>
    </row>
    <row r="3053" spans="1:10">
      <c r="A3053" s="259"/>
      <c r="B3053" s="259"/>
      <c r="C3053" s="259"/>
      <c r="D3053" s="259"/>
      <c r="E3053" s="259"/>
      <c r="F3053" s="270"/>
      <c r="G3053" s="259"/>
      <c r="H3053" s="259"/>
      <c r="I3053" s="259"/>
      <c r="J3053" s="259"/>
    </row>
    <row r="3054" spans="1:10">
      <c r="A3054" s="259"/>
      <c r="B3054" s="259"/>
      <c r="C3054" s="259"/>
      <c r="D3054" s="259"/>
      <c r="E3054" s="259"/>
      <c r="F3054" s="270"/>
      <c r="G3054" s="259"/>
      <c r="H3054" s="259"/>
      <c r="I3054" s="259"/>
      <c r="J3054" s="259"/>
    </row>
    <row r="3055" spans="1:10">
      <c r="A3055" s="259"/>
      <c r="B3055" s="259"/>
      <c r="C3055" s="259"/>
      <c r="D3055" s="259"/>
      <c r="E3055" s="259"/>
      <c r="F3055" s="270"/>
      <c r="G3055" s="259"/>
      <c r="H3055" s="259"/>
      <c r="I3055" s="259"/>
      <c r="J3055" s="259"/>
    </row>
    <row r="3056" spans="1:10">
      <c r="A3056" s="259"/>
      <c r="B3056" s="259"/>
      <c r="C3056" s="259"/>
      <c r="D3056" s="259"/>
      <c r="E3056" s="259"/>
      <c r="F3056" s="270"/>
      <c r="G3056" s="259"/>
      <c r="H3056" s="259"/>
      <c r="I3056" s="259"/>
      <c r="J3056" s="259"/>
    </row>
    <row r="3057" spans="1:10">
      <c r="A3057" s="259"/>
      <c r="B3057" s="259"/>
      <c r="C3057" s="259"/>
      <c r="D3057" s="259"/>
      <c r="E3057" s="259"/>
      <c r="F3057" s="270"/>
      <c r="G3057" s="259"/>
      <c r="H3057" s="259"/>
      <c r="I3057" s="259"/>
      <c r="J3057" s="259"/>
    </row>
    <row r="3058" spans="1:10">
      <c r="A3058" s="259"/>
      <c r="B3058" s="259"/>
      <c r="C3058" s="259"/>
      <c r="D3058" s="259"/>
      <c r="E3058" s="259"/>
      <c r="F3058" s="270"/>
      <c r="G3058" s="259"/>
      <c r="H3058" s="259"/>
      <c r="I3058" s="259"/>
      <c r="J3058" s="259"/>
    </row>
    <row r="3059" spans="1:10">
      <c r="A3059" s="259"/>
      <c r="B3059" s="259"/>
      <c r="C3059" s="259"/>
      <c r="D3059" s="259"/>
      <c r="E3059" s="259"/>
      <c r="F3059" s="270"/>
      <c r="G3059" s="259"/>
      <c r="H3059" s="259"/>
      <c r="I3059" s="259"/>
      <c r="J3059" s="259"/>
    </row>
    <row r="3060" spans="1:10">
      <c r="A3060" s="259"/>
      <c r="B3060" s="259"/>
      <c r="C3060" s="259"/>
      <c r="D3060" s="259"/>
      <c r="E3060" s="259"/>
      <c r="F3060" s="270"/>
      <c r="G3060" s="259"/>
      <c r="H3060" s="259"/>
      <c r="I3060" s="259"/>
      <c r="J3060" s="259"/>
    </row>
    <row r="3061" spans="1:10">
      <c r="A3061" s="259"/>
      <c r="B3061" s="259"/>
      <c r="C3061" s="259"/>
      <c r="D3061" s="259"/>
      <c r="E3061" s="259"/>
      <c r="F3061" s="270"/>
      <c r="G3061" s="259"/>
      <c r="H3061" s="259"/>
      <c r="I3061" s="259"/>
      <c r="J3061" s="259"/>
    </row>
    <row r="3062" spans="1:10">
      <c r="A3062" s="259"/>
      <c r="B3062" s="259"/>
      <c r="C3062" s="259"/>
      <c r="D3062" s="259"/>
      <c r="E3062" s="259"/>
      <c r="F3062" s="270"/>
      <c r="G3062" s="259"/>
      <c r="H3062" s="259"/>
      <c r="I3062" s="259"/>
      <c r="J3062" s="259"/>
    </row>
    <row r="3063" spans="1:10">
      <c r="A3063" s="259"/>
      <c r="B3063" s="259"/>
      <c r="C3063" s="259"/>
      <c r="D3063" s="259"/>
      <c r="E3063" s="259"/>
      <c r="F3063" s="270"/>
      <c r="G3063" s="259"/>
      <c r="H3063" s="259"/>
      <c r="I3063" s="259"/>
      <c r="J3063" s="259"/>
    </row>
    <row r="3064" spans="1:10">
      <c r="A3064" s="259"/>
      <c r="B3064" s="259"/>
      <c r="C3064" s="259"/>
      <c r="D3064" s="259"/>
      <c r="E3064" s="259"/>
      <c r="F3064" s="270"/>
      <c r="G3064" s="259"/>
      <c r="H3064" s="259"/>
      <c r="I3064" s="259"/>
      <c r="J3064" s="259"/>
    </row>
    <row r="3065" spans="1:10">
      <c r="A3065" s="259"/>
      <c r="B3065" s="259"/>
      <c r="C3065" s="259"/>
      <c r="D3065" s="259"/>
      <c r="E3065" s="259"/>
      <c r="F3065" s="270"/>
      <c r="G3065" s="259"/>
      <c r="H3065" s="259"/>
      <c r="I3065" s="259"/>
      <c r="J3065" s="259"/>
    </row>
    <row r="3066" spans="1:10">
      <c r="A3066" s="259"/>
      <c r="B3066" s="259"/>
      <c r="C3066" s="259"/>
      <c r="D3066" s="259"/>
      <c r="E3066" s="259"/>
      <c r="F3066" s="270"/>
      <c r="G3066" s="259"/>
      <c r="H3066" s="259"/>
      <c r="I3066" s="259"/>
      <c r="J3066" s="259"/>
    </row>
    <row r="3067" spans="1:10">
      <c r="A3067" s="259"/>
      <c r="B3067" s="259"/>
      <c r="C3067" s="259"/>
      <c r="D3067" s="259"/>
      <c r="E3067" s="259"/>
      <c r="F3067" s="270"/>
      <c r="G3067" s="259"/>
      <c r="H3067" s="259"/>
      <c r="I3067" s="259"/>
      <c r="J3067" s="259"/>
    </row>
    <row r="3068" spans="1:10">
      <c r="A3068" s="259"/>
      <c r="B3068" s="259"/>
      <c r="C3068" s="259"/>
      <c r="D3068" s="259"/>
      <c r="E3068" s="259"/>
      <c r="F3068" s="270"/>
      <c r="G3068" s="259"/>
      <c r="H3068" s="259"/>
      <c r="I3068" s="259"/>
      <c r="J3068" s="259"/>
    </row>
    <row r="3069" spans="1:10">
      <c r="A3069" s="259"/>
      <c r="B3069" s="259"/>
      <c r="C3069" s="259"/>
      <c r="D3069" s="259"/>
      <c r="E3069" s="259"/>
      <c r="F3069" s="270"/>
      <c r="G3069" s="259"/>
      <c r="H3069" s="259"/>
      <c r="I3069" s="259"/>
      <c r="J3069" s="259"/>
    </row>
    <row r="3070" spans="1:10">
      <c r="A3070" s="259"/>
      <c r="B3070" s="259"/>
      <c r="C3070" s="259"/>
      <c r="D3070" s="259"/>
      <c r="E3070" s="259"/>
      <c r="F3070" s="270"/>
      <c r="G3070" s="259"/>
      <c r="H3070" s="259"/>
      <c r="I3070" s="259"/>
      <c r="J3070" s="259"/>
    </row>
    <row r="3071" spans="1:10">
      <c r="A3071" s="259"/>
      <c r="B3071" s="259"/>
      <c r="C3071" s="259"/>
      <c r="D3071" s="259"/>
      <c r="E3071" s="259"/>
      <c r="F3071" s="270"/>
      <c r="G3071" s="259"/>
      <c r="H3071" s="259"/>
      <c r="I3071" s="259"/>
      <c r="J3071" s="259"/>
    </row>
    <row r="3072" spans="1:10">
      <c r="A3072" s="259"/>
      <c r="B3072" s="259"/>
      <c r="C3072" s="259"/>
      <c r="D3072" s="259"/>
      <c r="E3072" s="259"/>
      <c r="F3072" s="270"/>
      <c r="G3072" s="259"/>
      <c r="H3072" s="259"/>
      <c r="I3072" s="259"/>
      <c r="J3072" s="259"/>
    </row>
    <row r="3073" spans="1:10">
      <c r="A3073" s="259"/>
      <c r="B3073" s="259"/>
      <c r="C3073" s="259"/>
      <c r="D3073" s="259"/>
      <c r="E3073" s="259"/>
      <c r="F3073" s="270"/>
      <c r="G3073" s="259"/>
      <c r="H3073" s="259"/>
      <c r="I3073" s="259"/>
      <c r="J3073" s="259"/>
    </row>
    <row r="3074" spans="1:10">
      <c r="A3074" s="259"/>
      <c r="B3074" s="259"/>
      <c r="C3074" s="259"/>
      <c r="D3074" s="259"/>
      <c r="E3074" s="259"/>
      <c r="F3074" s="270"/>
      <c r="G3074" s="259"/>
      <c r="H3074" s="259"/>
      <c r="I3074" s="259"/>
      <c r="J3074" s="259"/>
    </row>
    <row r="3075" spans="1:10">
      <c r="A3075" s="259"/>
      <c r="B3075" s="259"/>
      <c r="C3075" s="259"/>
      <c r="D3075" s="259"/>
      <c r="E3075" s="259"/>
      <c r="F3075" s="270"/>
      <c r="G3075" s="259"/>
      <c r="H3075" s="259"/>
      <c r="I3075" s="259"/>
      <c r="J3075" s="259"/>
    </row>
    <row r="3076" spans="1:10">
      <c r="A3076" s="259"/>
      <c r="B3076" s="259"/>
      <c r="C3076" s="259"/>
      <c r="D3076" s="259"/>
      <c r="E3076" s="259"/>
      <c r="F3076" s="270"/>
      <c r="G3076" s="259"/>
      <c r="H3076" s="259"/>
      <c r="I3076" s="259"/>
      <c r="J3076" s="259"/>
    </row>
    <row r="3077" spans="1:10">
      <c r="A3077" s="259"/>
      <c r="B3077" s="259"/>
      <c r="C3077" s="259"/>
      <c r="D3077" s="259"/>
      <c r="E3077" s="259"/>
      <c r="F3077" s="270"/>
      <c r="G3077" s="259"/>
      <c r="H3077" s="259"/>
      <c r="I3077" s="259"/>
      <c r="J3077" s="259"/>
    </row>
    <row r="3078" spans="1:10">
      <c r="A3078" s="259"/>
      <c r="B3078" s="259"/>
      <c r="C3078" s="259"/>
      <c r="D3078" s="259"/>
      <c r="E3078" s="259"/>
      <c r="F3078" s="270"/>
      <c r="G3078" s="259"/>
      <c r="H3078" s="259"/>
      <c r="I3078" s="259"/>
      <c r="J3078" s="259"/>
    </row>
    <row r="3079" spans="1:10">
      <c r="A3079" s="259"/>
      <c r="B3079" s="259"/>
      <c r="C3079" s="259"/>
      <c r="D3079" s="259"/>
      <c r="E3079" s="259"/>
      <c r="F3079" s="270"/>
      <c r="G3079" s="259"/>
      <c r="H3079" s="259"/>
      <c r="I3079" s="259"/>
      <c r="J3079" s="259"/>
    </row>
    <row r="3080" spans="1:10">
      <c r="A3080" s="259"/>
      <c r="B3080" s="259"/>
      <c r="C3080" s="259"/>
      <c r="D3080" s="259"/>
      <c r="E3080" s="259"/>
      <c r="F3080" s="270"/>
      <c r="G3080" s="259"/>
      <c r="H3080" s="259"/>
      <c r="I3080" s="259"/>
      <c r="J3080" s="259"/>
    </row>
    <row r="3081" spans="1:10">
      <c r="A3081" s="259"/>
      <c r="B3081" s="259"/>
      <c r="C3081" s="259"/>
      <c r="D3081" s="259"/>
      <c r="E3081" s="259"/>
      <c r="F3081" s="270"/>
      <c r="G3081" s="259"/>
      <c r="H3081" s="259"/>
      <c r="I3081" s="259"/>
      <c r="J3081" s="259"/>
    </row>
    <row r="3082" spans="1:10">
      <c r="A3082" s="259"/>
      <c r="B3082" s="259"/>
      <c r="C3082" s="259"/>
      <c r="D3082" s="259"/>
      <c r="E3082" s="259"/>
      <c r="F3082" s="270"/>
      <c r="G3082" s="259"/>
      <c r="H3082" s="259"/>
      <c r="I3082" s="259"/>
      <c r="J3082" s="259"/>
    </row>
    <row r="3083" spans="1:10">
      <c r="A3083" s="259"/>
      <c r="B3083" s="259"/>
      <c r="C3083" s="259"/>
      <c r="D3083" s="259"/>
      <c r="E3083" s="259"/>
      <c r="F3083" s="270"/>
      <c r="G3083" s="259"/>
      <c r="H3083" s="259"/>
      <c r="I3083" s="259"/>
      <c r="J3083" s="259"/>
    </row>
    <row r="3084" spans="1:10">
      <c r="A3084" s="259"/>
      <c r="B3084" s="259"/>
      <c r="C3084" s="259"/>
      <c r="D3084" s="259"/>
      <c r="E3084" s="259"/>
      <c r="F3084" s="270"/>
      <c r="G3084" s="259"/>
      <c r="H3084" s="259"/>
      <c r="I3084" s="259"/>
      <c r="J3084" s="259"/>
    </row>
    <row r="3085" spans="1:10">
      <c r="A3085" s="259"/>
      <c r="B3085" s="259"/>
      <c r="C3085" s="259"/>
      <c r="D3085" s="259"/>
      <c r="E3085" s="259"/>
      <c r="F3085" s="270"/>
      <c r="G3085" s="259"/>
      <c r="H3085" s="259"/>
      <c r="I3085" s="259"/>
      <c r="J3085" s="259"/>
    </row>
    <row r="3086" spans="1:10">
      <c r="A3086" s="259"/>
      <c r="B3086" s="259"/>
      <c r="C3086" s="259"/>
      <c r="D3086" s="259"/>
      <c r="E3086" s="259"/>
      <c r="F3086" s="270"/>
      <c r="G3086" s="259"/>
      <c r="H3086" s="259"/>
      <c r="I3086" s="259"/>
      <c r="J3086" s="259"/>
    </row>
    <row r="3087" spans="1:10">
      <c r="A3087" s="259"/>
      <c r="B3087" s="259"/>
      <c r="C3087" s="259"/>
      <c r="D3087" s="259"/>
      <c r="E3087" s="259"/>
      <c r="F3087" s="270"/>
      <c r="G3087" s="259"/>
      <c r="H3087" s="259"/>
      <c r="I3087" s="259"/>
      <c r="J3087" s="259"/>
    </row>
    <row r="3088" spans="1:10">
      <c r="A3088" s="259"/>
      <c r="B3088" s="259"/>
      <c r="C3088" s="259"/>
      <c r="D3088" s="259"/>
      <c r="E3088" s="259"/>
      <c r="F3088" s="270"/>
      <c r="G3088" s="259"/>
      <c r="H3088" s="259"/>
      <c r="I3088" s="259"/>
      <c r="J3088" s="259"/>
    </row>
    <row r="3089" spans="1:10">
      <c r="A3089" s="259"/>
      <c r="B3089" s="259"/>
      <c r="C3089" s="259"/>
      <c r="D3089" s="259"/>
      <c r="E3089" s="259"/>
      <c r="F3089" s="270"/>
      <c r="G3089" s="259"/>
      <c r="H3089" s="259"/>
      <c r="I3089" s="259"/>
      <c r="J3089" s="259"/>
    </row>
    <row r="3090" spans="1:10">
      <c r="A3090" s="259"/>
      <c r="B3090" s="259"/>
      <c r="C3090" s="259"/>
      <c r="D3090" s="259"/>
      <c r="E3090" s="259"/>
      <c r="F3090" s="270"/>
      <c r="G3090" s="259"/>
      <c r="H3090" s="259"/>
      <c r="I3090" s="259"/>
      <c r="J3090" s="259"/>
    </row>
    <row r="3091" spans="1:10">
      <c r="A3091" s="259"/>
      <c r="B3091" s="259"/>
      <c r="C3091" s="259"/>
      <c r="D3091" s="259"/>
      <c r="E3091" s="259"/>
      <c r="F3091" s="270"/>
      <c r="G3091" s="259"/>
      <c r="H3091" s="259"/>
      <c r="I3091" s="259"/>
      <c r="J3091" s="259"/>
    </row>
    <row r="3092" spans="1:10">
      <c r="A3092" s="259"/>
      <c r="B3092" s="259"/>
      <c r="C3092" s="259"/>
      <c r="D3092" s="259"/>
      <c r="E3092" s="259"/>
      <c r="F3092" s="270"/>
      <c r="G3092" s="259"/>
      <c r="H3092" s="259"/>
      <c r="I3092" s="259"/>
      <c r="J3092" s="259"/>
    </row>
    <row r="3093" spans="1:10">
      <c r="A3093" s="259"/>
      <c r="B3093" s="259"/>
      <c r="C3093" s="259"/>
      <c r="D3093" s="259"/>
      <c r="E3093" s="259"/>
      <c r="F3093" s="270"/>
      <c r="G3093" s="259"/>
      <c r="H3093" s="259"/>
      <c r="I3093" s="259"/>
      <c r="J3093" s="259"/>
    </row>
    <row r="3094" spans="1:10">
      <c r="A3094" s="259"/>
      <c r="B3094" s="259"/>
      <c r="C3094" s="259"/>
      <c r="D3094" s="259"/>
      <c r="E3094" s="259"/>
      <c r="F3094" s="270"/>
      <c r="G3094" s="259"/>
      <c r="H3094" s="259"/>
      <c r="I3094" s="259"/>
      <c r="J3094" s="259"/>
    </row>
    <row r="3095" spans="1:10">
      <c r="A3095" s="259"/>
      <c r="B3095" s="259"/>
      <c r="C3095" s="259"/>
      <c r="D3095" s="259"/>
      <c r="E3095" s="259"/>
      <c r="F3095" s="270"/>
      <c r="G3095" s="259"/>
      <c r="H3095" s="259"/>
      <c r="I3095" s="259"/>
      <c r="J3095" s="259"/>
    </row>
    <row r="3096" spans="1:10">
      <c r="A3096" s="259"/>
      <c r="B3096" s="259"/>
      <c r="C3096" s="259"/>
      <c r="D3096" s="259"/>
      <c r="E3096" s="259"/>
      <c r="F3096" s="270"/>
      <c r="G3096" s="259"/>
      <c r="H3096" s="259"/>
      <c r="I3096" s="259"/>
      <c r="J3096" s="259"/>
    </row>
    <row r="3097" spans="1:10">
      <c r="A3097" s="259"/>
      <c r="B3097" s="259"/>
      <c r="C3097" s="259"/>
      <c r="D3097" s="259"/>
      <c r="E3097" s="259"/>
      <c r="F3097" s="270"/>
      <c r="G3097" s="259"/>
      <c r="H3097" s="259"/>
      <c r="I3097" s="259"/>
      <c r="J3097" s="259"/>
    </row>
    <row r="3098" spans="1:10">
      <c r="A3098" s="259"/>
      <c r="B3098" s="259"/>
      <c r="C3098" s="259"/>
      <c r="D3098" s="259"/>
      <c r="E3098" s="259"/>
      <c r="F3098" s="270"/>
      <c r="G3098" s="259"/>
      <c r="H3098" s="259"/>
      <c r="I3098" s="259"/>
      <c r="J3098" s="259"/>
    </row>
    <row r="3099" spans="1:10">
      <c r="A3099" s="259"/>
      <c r="B3099" s="259"/>
      <c r="C3099" s="259"/>
      <c r="D3099" s="259"/>
      <c r="E3099" s="259"/>
      <c r="F3099" s="270"/>
      <c r="G3099" s="259"/>
      <c r="H3099" s="259"/>
      <c r="I3099" s="259"/>
      <c r="J3099" s="259"/>
    </row>
    <row r="3100" spans="1:10">
      <c r="A3100" s="259"/>
      <c r="B3100" s="259"/>
      <c r="C3100" s="259"/>
      <c r="D3100" s="259"/>
      <c r="E3100" s="259"/>
      <c r="F3100" s="270"/>
      <c r="G3100" s="259"/>
      <c r="H3100" s="259"/>
      <c r="I3100" s="259"/>
      <c r="J3100" s="259"/>
    </row>
    <row r="3101" spans="1:10">
      <c r="A3101" s="259"/>
      <c r="B3101" s="259"/>
      <c r="C3101" s="259"/>
      <c r="D3101" s="259"/>
      <c r="E3101" s="259"/>
      <c r="F3101" s="270"/>
      <c r="G3101" s="259"/>
      <c r="H3101" s="259"/>
      <c r="I3101" s="259"/>
      <c r="J3101" s="259"/>
    </row>
    <row r="3102" spans="1:10">
      <c r="A3102" s="259"/>
      <c r="B3102" s="259"/>
      <c r="C3102" s="259"/>
      <c r="D3102" s="259"/>
      <c r="E3102" s="259"/>
      <c r="F3102" s="270"/>
      <c r="G3102" s="259"/>
      <c r="H3102" s="259"/>
      <c r="I3102" s="259"/>
      <c r="J3102" s="259"/>
    </row>
    <row r="3103" spans="1:10">
      <c r="A3103" s="259"/>
      <c r="B3103" s="259"/>
      <c r="C3103" s="259"/>
      <c r="D3103" s="259"/>
      <c r="E3103" s="259"/>
      <c r="F3103" s="270"/>
      <c r="G3103" s="259"/>
      <c r="H3103" s="259"/>
      <c r="I3103" s="259"/>
      <c r="J3103" s="259"/>
    </row>
    <row r="3104" spans="1:10">
      <c r="A3104" s="259"/>
      <c r="B3104" s="259"/>
      <c r="C3104" s="259"/>
      <c r="D3104" s="259"/>
      <c r="E3104" s="259"/>
      <c r="F3104" s="270"/>
      <c r="G3104" s="259"/>
      <c r="H3104" s="259"/>
      <c r="I3104" s="259"/>
      <c r="J3104" s="259"/>
    </row>
    <row r="3105" spans="1:10">
      <c r="A3105" s="259"/>
      <c r="B3105" s="259"/>
      <c r="C3105" s="259"/>
      <c r="D3105" s="259"/>
      <c r="E3105" s="259"/>
      <c r="F3105" s="270"/>
      <c r="G3105" s="259"/>
      <c r="H3105" s="259"/>
      <c r="I3105" s="259"/>
      <c r="J3105" s="259"/>
    </row>
    <row r="3106" spans="1:10">
      <c r="A3106" s="259"/>
      <c r="B3106" s="259"/>
      <c r="C3106" s="259"/>
      <c r="D3106" s="259"/>
      <c r="E3106" s="259"/>
      <c r="F3106" s="270"/>
      <c r="G3106" s="259"/>
      <c r="H3106" s="259"/>
      <c r="I3106" s="259"/>
      <c r="J3106" s="259"/>
    </row>
    <row r="3107" spans="1:10">
      <c r="A3107" s="259"/>
      <c r="B3107" s="259"/>
      <c r="C3107" s="259"/>
      <c r="D3107" s="259"/>
      <c r="E3107" s="259"/>
      <c r="F3107" s="270"/>
      <c r="G3107" s="259"/>
      <c r="H3107" s="259"/>
      <c r="I3107" s="259"/>
      <c r="J3107" s="259"/>
    </row>
    <row r="3108" spans="1:10">
      <c r="A3108" s="259"/>
      <c r="B3108" s="259"/>
      <c r="C3108" s="259"/>
      <c r="D3108" s="259"/>
      <c r="E3108" s="259"/>
      <c r="F3108" s="270"/>
      <c r="G3108" s="259"/>
      <c r="H3108" s="259"/>
      <c r="I3108" s="259"/>
      <c r="J3108" s="259"/>
    </row>
    <row r="3109" spans="1:10">
      <c r="A3109" s="259"/>
      <c r="B3109" s="259"/>
      <c r="C3109" s="259"/>
      <c r="D3109" s="259"/>
      <c r="E3109" s="259"/>
      <c r="F3109" s="270"/>
      <c r="G3109" s="259"/>
      <c r="H3109" s="259"/>
      <c r="I3109" s="259"/>
      <c r="J3109" s="259"/>
    </row>
    <row r="3110" spans="1:10">
      <c r="A3110" s="259"/>
      <c r="B3110" s="259"/>
      <c r="C3110" s="259"/>
      <c r="D3110" s="259"/>
      <c r="E3110" s="259"/>
      <c r="F3110" s="270"/>
      <c r="G3110" s="259"/>
      <c r="H3110" s="259"/>
      <c r="I3110" s="259"/>
      <c r="J3110" s="259"/>
    </row>
    <row r="3111" spans="1:10">
      <c r="A3111" s="259"/>
      <c r="B3111" s="259"/>
      <c r="C3111" s="259"/>
      <c r="D3111" s="259"/>
      <c r="E3111" s="259"/>
      <c r="F3111" s="270"/>
      <c r="G3111" s="259"/>
      <c r="H3111" s="259"/>
      <c r="I3111" s="259"/>
      <c r="J3111" s="259"/>
    </row>
    <row r="3112" spans="1:10">
      <c r="A3112" s="259"/>
      <c r="B3112" s="259"/>
      <c r="C3112" s="259"/>
      <c r="D3112" s="259"/>
      <c r="E3112" s="259"/>
      <c r="F3112" s="270"/>
      <c r="G3112" s="259"/>
      <c r="H3112" s="259"/>
      <c r="I3112" s="259"/>
      <c r="J3112" s="259"/>
    </row>
    <row r="3113" spans="1:10">
      <c r="A3113" s="259"/>
      <c r="B3113" s="259"/>
      <c r="C3113" s="259"/>
      <c r="D3113" s="259"/>
      <c r="E3113" s="259"/>
      <c r="F3113" s="270"/>
      <c r="G3113" s="259"/>
      <c r="H3113" s="259"/>
      <c r="I3113" s="259"/>
      <c r="J3113" s="259"/>
    </row>
    <row r="3114" spans="1:10">
      <c r="A3114" s="259"/>
      <c r="B3114" s="259"/>
      <c r="C3114" s="259"/>
      <c r="D3114" s="259"/>
      <c r="E3114" s="259"/>
      <c r="F3114" s="270"/>
      <c r="G3114" s="259"/>
      <c r="H3114" s="259"/>
      <c r="I3114" s="259"/>
      <c r="J3114" s="259"/>
    </row>
    <row r="3115" spans="1:10">
      <c r="A3115" s="259"/>
      <c r="B3115" s="259"/>
      <c r="C3115" s="259"/>
      <c r="D3115" s="259"/>
      <c r="E3115" s="259"/>
      <c r="F3115" s="270"/>
      <c r="G3115" s="259"/>
      <c r="H3115" s="259"/>
      <c r="I3115" s="259"/>
      <c r="J3115" s="259"/>
    </row>
    <row r="3116" spans="1:10">
      <c r="A3116" s="259"/>
      <c r="B3116" s="259"/>
      <c r="C3116" s="259"/>
      <c r="D3116" s="259"/>
      <c r="E3116" s="259"/>
      <c r="F3116" s="270"/>
      <c r="G3116" s="259"/>
      <c r="H3116" s="259"/>
      <c r="I3116" s="259"/>
      <c r="J3116" s="259"/>
    </row>
    <row r="3117" spans="1:10">
      <c r="A3117" s="259"/>
      <c r="B3117" s="259"/>
      <c r="C3117" s="259"/>
      <c r="D3117" s="259"/>
      <c r="E3117" s="259"/>
      <c r="F3117" s="270"/>
      <c r="G3117" s="259"/>
      <c r="H3117" s="259"/>
      <c r="I3117" s="259"/>
      <c r="J3117" s="259"/>
    </row>
    <row r="3118" spans="1:10">
      <c r="A3118" s="259"/>
      <c r="B3118" s="259"/>
      <c r="C3118" s="259"/>
      <c r="D3118" s="259"/>
      <c r="E3118" s="259"/>
      <c r="F3118" s="270"/>
      <c r="G3118" s="259"/>
      <c r="H3118" s="259"/>
      <c r="I3118" s="259"/>
      <c r="J3118" s="259"/>
    </row>
    <row r="3119" spans="1:10">
      <c r="A3119" s="259"/>
      <c r="B3119" s="259"/>
      <c r="C3119" s="259"/>
      <c r="D3119" s="259"/>
      <c r="E3119" s="259"/>
      <c r="F3119" s="270"/>
      <c r="G3119" s="259"/>
      <c r="H3119" s="259"/>
      <c r="I3119" s="259"/>
      <c r="J3119" s="259"/>
    </row>
    <row r="3120" spans="1:10">
      <c r="A3120" s="259"/>
      <c r="B3120" s="259"/>
      <c r="C3120" s="259"/>
      <c r="D3120" s="259"/>
      <c r="E3120" s="259"/>
      <c r="F3120" s="270"/>
      <c r="G3120" s="259"/>
      <c r="H3120" s="259"/>
      <c r="I3120" s="259"/>
      <c r="J3120" s="259"/>
    </row>
    <row r="3121" spans="1:10">
      <c r="A3121" s="259"/>
      <c r="B3121" s="259"/>
      <c r="C3121" s="259"/>
      <c r="D3121" s="259"/>
      <c r="E3121" s="259"/>
      <c r="F3121" s="270"/>
      <c r="G3121" s="259"/>
      <c r="H3121" s="259"/>
      <c r="I3121" s="259"/>
      <c r="J3121" s="259"/>
    </row>
    <row r="3122" spans="1:10">
      <c r="A3122" s="259"/>
      <c r="B3122" s="259"/>
      <c r="C3122" s="259"/>
      <c r="D3122" s="259"/>
      <c r="E3122" s="259"/>
      <c r="F3122" s="270"/>
      <c r="G3122" s="259"/>
      <c r="H3122" s="259"/>
      <c r="I3122" s="259"/>
      <c r="J3122" s="259"/>
    </row>
    <row r="3123" spans="1:10">
      <c r="A3123" s="259"/>
      <c r="B3123" s="259"/>
      <c r="C3123" s="259"/>
      <c r="D3123" s="259"/>
      <c r="E3123" s="259"/>
      <c r="F3123" s="270"/>
      <c r="G3123" s="259"/>
      <c r="H3123" s="259"/>
      <c r="I3123" s="259"/>
      <c r="J3123" s="259"/>
    </row>
    <row r="3124" spans="1:10">
      <c r="A3124" s="259"/>
      <c r="B3124" s="259"/>
      <c r="C3124" s="259"/>
      <c r="D3124" s="259"/>
      <c r="E3124" s="259"/>
      <c r="F3124" s="270"/>
      <c r="G3124" s="259"/>
      <c r="H3124" s="259"/>
      <c r="I3124" s="259"/>
      <c r="J3124" s="259"/>
    </row>
    <row r="3125" spans="1:10">
      <c r="A3125" s="259"/>
      <c r="B3125" s="259"/>
      <c r="C3125" s="259"/>
      <c r="D3125" s="259"/>
      <c r="E3125" s="259"/>
      <c r="F3125" s="270"/>
      <c r="G3125" s="259"/>
      <c r="H3125" s="259"/>
      <c r="I3125" s="259"/>
      <c r="J3125" s="259"/>
    </row>
    <row r="3126" spans="1:10">
      <c r="A3126" s="259"/>
      <c r="B3126" s="259"/>
      <c r="C3126" s="259"/>
      <c r="D3126" s="259"/>
      <c r="E3126" s="259"/>
      <c r="F3126" s="270"/>
      <c r="G3126" s="259"/>
      <c r="H3126" s="259"/>
      <c r="I3126" s="259"/>
      <c r="J3126" s="259"/>
    </row>
    <row r="3127" spans="1:10">
      <c r="A3127" s="259"/>
      <c r="B3127" s="259"/>
      <c r="C3127" s="259"/>
      <c r="D3127" s="259"/>
      <c r="E3127" s="259"/>
      <c r="F3127" s="270"/>
      <c r="G3127" s="259"/>
      <c r="H3127" s="259"/>
      <c r="I3127" s="259"/>
      <c r="J3127" s="259"/>
    </row>
    <row r="3128" spans="1:10">
      <c r="A3128" s="259"/>
      <c r="B3128" s="259"/>
      <c r="C3128" s="259"/>
      <c r="D3128" s="259"/>
      <c r="E3128" s="259"/>
      <c r="F3128" s="270"/>
      <c r="G3128" s="259"/>
      <c r="H3128" s="259"/>
      <c r="I3128" s="259"/>
      <c r="J3128" s="259"/>
    </row>
    <row r="3129" spans="1:10">
      <c r="A3129" s="259"/>
      <c r="B3129" s="259"/>
      <c r="C3129" s="259"/>
      <c r="D3129" s="259"/>
      <c r="E3129" s="259"/>
      <c r="F3129" s="270"/>
      <c r="G3129" s="259"/>
      <c r="H3129" s="259"/>
      <c r="I3129" s="259"/>
      <c r="J3129" s="259"/>
    </row>
    <row r="3130" spans="1:10">
      <c r="A3130" s="259"/>
      <c r="B3130" s="259"/>
      <c r="C3130" s="259"/>
      <c r="D3130" s="259"/>
      <c r="E3130" s="259"/>
      <c r="F3130" s="270"/>
      <c r="G3130" s="259"/>
      <c r="H3130" s="259"/>
      <c r="I3130" s="259"/>
      <c r="J3130" s="259"/>
    </row>
    <row r="3131" spans="1:10">
      <c r="A3131" s="259"/>
      <c r="B3131" s="259"/>
      <c r="C3131" s="259"/>
      <c r="D3131" s="259"/>
      <c r="E3131" s="259"/>
      <c r="F3131" s="270"/>
      <c r="G3131" s="259"/>
      <c r="H3131" s="259"/>
      <c r="I3131" s="259"/>
      <c r="J3131" s="259"/>
    </row>
    <row r="3132" spans="1:10">
      <c r="A3132" s="259"/>
      <c r="B3132" s="259"/>
      <c r="C3132" s="259"/>
      <c r="D3132" s="259"/>
      <c r="E3132" s="259"/>
      <c r="F3132" s="270"/>
      <c r="G3132" s="259"/>
      <c r="H3132" s="259"/>
      <c r="I3132" s="259"/>
      <c r="J3132" s="259"/>
    </row>
    <row r="3133" spans="1:10">
      <c r="A3133" s="259"/>
      <c r="B3133" s="259"/>
      <c r="C3133" s="259"/>
      <c r="D3133" s="259"/>
      <c r="E3133" s="259"/>
      <c r="F3133" s="270"/>
      <c r="G3133" s="259"/>
      <c r="H3133" s="259"/>
      <c r="I3133" s="259"/>
      <c r="J3133" s="259"/>
    </row>
    <row r="3134" spans="1:10">
      <c r="A3134" s="259"/>
      <c r="B3134" s="259"/>
      <c r="C3134" s="259"/>
      <c r="D3134" s="259"/>
      <c r="E3134" s="259"/>
      <c r="F3134" s="270"/>
      <c r="G3134" s="259"/>
      <c r="H3134" s="259"/>
      <c r="I3134" s="259"/>
      <c r="J3134" s="259"/>
    </row>
    <row r="3135" spans="1:10">
      <c r="A3135" s="259"/>
      <c r="B3135" s="259"/>
      <c r="C3135" s="259"/>
      <c r="D3135" s="259"/>
      <c r="E3135" s="259"/>
      <c r="F3135" s="270"/>
      <c r="G3135" s="259"/>
      <c r="H3135" s="259"/>
      <c r="I3135" s="259"/>
      <c r="J3135" s="259"/>
    </row>
    <row r="3136" spans="1:10">
      <c r="A3136" s="259"/>
      <c r="B3136" s="259"/>
      <c r="C3136" s="259"/>
      <c r="D3136" s="259"/>
      <c r="E3136" s="259"/>
      <c r="F3136" s="270"/>
      <c r="G3136" s="259"/>
      <c r="H3136" s="259"/>
      <c r="I3136" s="259"/>
      <c r="J3136" s="259"/>
    </row>
    <row r="3137" spans="1:10">
      <c r="A3137" s="259"/>
      <c r="B3137" s="259"/>
      <c r="C3137" s="259"/>
      <c r="D3137" s="259"/>
      <c r="E3137" s="259"/>
      <c r="F3137" s="270"/>
      <c r="G3137" s="259"/>
      <c r="H3137" s="259"/>
      <c r="I3137" s="259"/>
      <c r="J3137" s="259"/>
    </row>
    <row r="3138" spans="1:10">
      <c r="A3138" s="259"/>
      <c r="B3138" s="259"/>
      <c r="C3138" s="259"/>
      <c r="D3138" s="259"/>
      <c r="E3138" s="259"/>
      <c r="F3138" s="270"/>
      <c r="G3138" s="259"/>
      <c r="H3138" s="259"/>
      <c r="I3138" s="259"/>
      <c r="J3138" s="259"/>
    </row>
    <row r="3139" spans="1:10">
      <c r="A3139" s="259"/>
      <c r="B3139" s="259"/>
      <c r="C3139" s="259"/>
      <c r="D3139" s="259"/>
      <c r="E3139" s="259"/>
      <c r="F3139" s="270"/>
      <c r="G3139" s="259"/>
      <c r="H3139" s="259"/>
      <c r="I3139" s="259"/>
      <c r="J3139" s="259"/>
    </row>
    <row r="3140" spans="1:10">
      <c r="A3140" s="259"/>
      <c r="B3140" s="259"/>
      <c r="C3140" s="259"/>
      <c r="D3140" s="259"/>
      <c r="E3140" s="259"/>
      <c r="F3140" s="270"/>
      <c r="G3140" s="259"/>
      <c r="H3140" s="259"/>
      <c r="I3140" s="259"/>
      <c r="J3140" s="259"/>
    </row>
    <row r="3141" spans="1:10">
      <c r="A3141" s="259"/>
      <c r="B3141" s="259"/>
      <c r="C3141" s="259"/>
      <c r="D3141" s="259"/>
      <c r="E3141" s="259"/>
      <c r="F3141" s="270"/>
      <c r="G3141" s="259"/>
      <c r="H3141" s="259"/>
      <c r="I3141" s="259"/>
      <c r="J3141" s="259"/>
    </row>
    <row r="3142" spans="1:10">
      <c r="A3142" s="259"/>
      <c r="B3142" s="259"/>
      <c r="C3142" s="259"/>
      <c r="D3142" s="259"/>
      <c r="E3142" s="259"/>
      <c r="F3142" s="270"/>
      <c r="G3142" s="259"/>
      <c r="H3142" s="259"/>
      <c r="I3142" s="259"/>
      <c r="J3142" s="259"/>
    </row>
    <row r="3143" spans="1:10">
      <c r="A3143" s="259"/>
      <c r="B3143" s="259"/>
      <c r="C3143" s="259"/>
      <c r="D3143" s="259"/>
      <c r="E3143" s="259"/>
      <c r="F3143" s="270"/>
      <c r="G3143" s="259"/>
      <c r="H3143" s="259"/>
      <c r="I3143" s="259"/>
      <c r="J3143" s="259"/>
    </row>
    <row r="3144" spans="1:10">
      <c r="A3144" s="259"/>
      <c r="B3144" s="259"/>
      <c r="C3144" s="259"/>
      <c r="D3144" s="259"/>
      <c r="E3144" s="259"/>
      <c r="F3144" s="270"/>
      <c r="G3144" s="259"/>
      <c r="H3144" s="259"/>
      <c r="I3144" s="259"/>
      <c r="J3144" s="259"/>
    </row>
    <row r="3145" spans="1:10">
      <c r="A3145" s="259"/>
      <c r="B3145" s="259"/>
      <c r="C3145" s="259"/>
      <c r="D3145" s="259"/>
      <c r="E3145" s="259"/>
      <c r="F3145" s="270"/>
      <c r="G3145" s="259"/>
      <c r="H3145" s="259"/>
      <c r="I3145" s="259"/>
      <c r="J3145" s="259"/>
    </row>
    <row r="3146" spans="1:10">
      <c r="A3146" s="259"/>
      <c r="B3146" s="259"/>
      <c r="C3146" s="259"/>
      <c r="D3146" s="259"/>
      <c r="E3146" s="259"/>
      <c r="F3146" s="270"/>
      <c r="G3146" s="259"/>
      <c r="H3146" s="259"/>
      <c r="I3146" s="259"/>
      <c r="J3146" s="259"/>
    </row>
    <row r="3147" spans="1:10">
      <c r="A3147" s="259"/>
      <c r="B3147" s="259"/>
      <c r="C3147" s="259"/>
      <c r="D3147" s="259"/>
      <c r="E3147" s="259"/>
      <c r="F3147" s="270"/>
      <c r="G3147" s="259"/>
      <c r="H3147" s="259"/>
      <c r="I3147" s="259"/>
      <c r="J3147" s="259"/>
    </row>
    <row r="3148" spans="1:10">
      <c r="A3148" s="259"/>
      <c r="B3148" s="259"/>
      <c r="C3148" s="259"/>
      <c r="D3148" s="259"/>
      <c r="E3148" s="259"/>
      <c r="F3148" s="270"/>
      <c r="G3148" s="259"/>
      <c r="H3148" s="259"/>
      <c r="I3148" s="259"/>
      <c r="J3148" s="259"/>
    </row>
    <row r="3149" spans="1:10">
      <c r="A3149" s="259"/>
      <c r="B3149" s="259"/>
      <c r="C3149" s="259"/>
      <c r="D3149" s="259"/>
      <c r="E3149" s="259"/>
      <c r="F3149" s="270"/>
      <c r="G3149" s="259"/>
      <c r="H3149" s="259"/>
      <c r="I3149" s="259"/>
      <c r="J3149" s="259"/>
    </row>
    <row r="3150" spans="1:10">
      <c r="A3150" s="259"/>
      <c r="B3150" s="259"/>
      <c r="C3150" s="259"/>
      <c r="D3150" s="259"/>
      <c r="E3150" s="259"/>
      <c r="F3150" s="270"/>
      <c r="G3150" s="259"/>
      <c r="H3150" s="259"/>
      <c r="I3150" s="259"/>
      <c r="J3150" s="259"/>
    </row>
    <row r="3151" spans="1:10">
      <c r="A3151" s="259"/>
      <c r="B3151" s="259"/>
      <c r="C3151" s="259"/>
      <c r="D3151" s="259"/>
      <c r="E3151" s="259"/>
      <c r="F3151" s="270"/>
      <c r="G3151" s="259"/>
      <c r="H3151" s="259"/>
      <c r="I3151" s="259"/>
      <c r="J3151" s="259"/>
    </row>
    <row r="3152" spans="1:10">
      <c r="A3152" s="259"/>
      <c r="B3152" s="259"/>
      <c r="C3152" s="259"/>
      <c r="D3152" s="259"/>
      <c r="E3152" s="259"/>
      <c r="F3152" s="270"/>
      <c r="G3152" s="259"/>
      <c r="H3152" s="259"/>
      <c r="I3152" s="259"/>
      <c r="J3152" s="259"/>
    </row>
    <row r="3153" spans="1:10">
      <c r="A3153" s="259"/>
      <c r="B3153" s="259"/>
      <c r="C3153" s="259"/>
      <c r="D3153" s="259"/>
      <c r="E3153" s="259"/>
      <c r="F3153" s="270"/>
      <c r="G3153" s="259"/>
      <c r="H3153" s="259"/>
      <c r="I3153" s="259"/>
      <c r="J3153" s="259"/>
    </row>
    <row r="3154" spans="1:10">
      <c r="A3154" s="259"/>
      <c r="B3154" s="259"/>
      <c r="C3154" s="259"/>
      <c r="D3154" s="259"/>
      <c r="E3154" s="259"/>
      <c r="F3154" s="270"/>
      <c r="G3154" s="259"/>
      <c r="H3154" s="259"/>
      <c r="I3154" s="259"/>
      <c r="J3154" s="259"/>
    </row>
    <row r="3155" spans="1:10">
      <c r="A3155" s="259"/>
      <c r="B3155" s="259"/>
      <c r="C3155" s="259"/>
      <c r="D3155" s="259"/>
      <c r="E3155" s="259"/>
      <c r="F3155" s="270"/>
      <c r="G3155" s="259"/>
      <c r="H3155" s="259"/>
      <c r="I3155" s="259"/>
      <c r="J3155" s="259"/>
    </row>
    <row r="3156" spans="1:10">
      <c r="A3156" s="259"/>
      <c r="B3156" s="259"/>
      <c r="C3156" s="259"/>
      <c r="D3156" s="259"/>
      <c r="E3156" s="259"/>
      <c r="F3156" s="270"/>
      <c r="G3156" s="259"/>
      <c r="H3156" s="259"/>
      <c r="I3156" s="259"/>
      <c r="J3156" s="259"/>
    </row>
    <row r="3157" spans="1:10">
      <c r="A3157" s="259"/>
      <c r="B3157" s="259"/>
      <c r="C3157" s="259"/>
      <c r="D3157" s="259"/>
      <c r="E3157" s="259"/>
      <c r="F3157" s="270"/>
      <c r="G3157" s="259"/>
      <c r="H3157" s="259"/>
      <c r="I3157" s="259"/>
      <c r="J3157" s="259"/>
    </row>
    <row r="3158" spans="1:10">
      <c r="A3158" s="259"/>
      <c r="B3158" s="259"/>
      <c r="C3158" s="259"/>
      <c r="D3158" s="259"/>
      <c r="E3158" s="259"/>
      <c r="F3158" s="270"/>
      <c r="G3158" s="259"/>
      <c r="H3158" s="259"/>
      <c r="I3158" s="259"/>
      <c r="J3158" s="259"/>
    </row>
    <row r="3159" spans="1:10">
      <c r="A3159" s="259"/>
      <c r="B3159" s="259"/>
      <c r="C3159" s="259"/>
      <c r="D3159" s="259"/>
      <c r="E3159" s="259"/>
      <c r="F3159" s="270"/>
      <c r="G3159" s="259"/>
      <c r="H3159" s="259"/>
      <c r="I3159" s="259"/>
      <c r="J3159" s="259"/>
    </row>
    <row r="3160" spans="1:10">
      <c r="A3160" s="259"/>
      <c r="B3160" s="259"/>
      <c r="C3160" s="259"/>
      <c r="D3160" s="259"/>
      <c r="E3160" s="259"/>
      <c r="F3160" s="270"/>
      <c r="G3160" s="259"/>
      <c r="H3160" s="259"/>
      <c r="I3160" s="259"/>
      <c r="J3160" s="259"/>
    </row>
    <row r="3161" spans="1:10">
      <c r="A3161" s="259"/>
      <c r="B3161" s="259"/>
      <c r="C3161" s="259"/>
      <c r="D3161" s="259"/>
      <c r="E3161" s="259"/>
      <c r="F3161" s="270"/>
      <c r="G3161" s="259"/>
      <c r="H3161" s="259"/>
      <c r="I3161" s="259"/>
      <c r="J3161" s="259"/>
    </row>
    <row r="3162" spans="1:10">
      <c r="A3162" s="259"/>
      <c r="B3162" s="259"/>
      <c r="C3162" s="259"/>
      <c r="D3162" s="259"/>
      <c r="E3162" s="259"/>
      <c r="F3162" s="270"/>
      <c r="G3162" s="259"/>
      <c r="H3162" s="259"/>
      <c r="I3162" s="259"/>
      <c r="J3162" s="259"/>
    </row>
    <row r="3163" spans="1:10">
      <c r="A3163" s="259"/>
      <c r="B3163" s="259"/>
      <c r="C3163" s="259"/>
      <c r="D3163" s="259"/>
      <c r="E3163" s="259"/>
      <c r="F3163" s="270"/>
      <c r="G3163" s="259"/>
      <c r="H3163" s="259"/>
      <c r="I3163" s="259"/>
      <c r="J3163" s="259"/>
    </row>
    <row r="3164" spans="1:10">
      <c r="A3164" s="259"/>
      <c r="B3164" s="259"/>
      <c r="C3164" s="259"/>
      <c r="D3164" s="259"/>
      <c r="E3164" s="259"/>
      <c r="F3164" s="270"/>
      <c r="G3164" s="259"/>
      <c r="H3164" s="259"/>
      <c r="I3164" s="259"/>
      <c r="J3164" s="259"/>
    </row>
    <row r="3165" spans="1:10">
      <c r="A3165" s="259"/>
      <c r="B3165" s="259"/>
      <c r="C3165" s="259"/>
      <c r="D3165" s="259"/>
      <c r="E3165" s="259"/>
      <c r="F3165" s="270"/>
      <c r="G3165" s="259"/>
      <c r="H3165" s="259"/>
      <c r="I3165" s="259"/>
      <c r="J3165" s="259"/>
    </row>
    <row r="3166" spans="1:10">
      <c r="A3166" s="259"/>
      <c r="B3166" s="259"/>
      <c r="C3166" s="259"/>
      <c r="D3166" s="259"/>
      <c r="E3166" s="259"/>
      <c r="F3166" s="270"/>
      <c r="G3166" s="259"/>
      <c r="H3166" s="259"/>
      <c r="I3166" s="259"/>
      <c r="J3166" s="259"/>
    </row>
    <row r="3167" spans="1:10">
      <c r="A3167" s="259"/>
      <c r="B3167" s="259"/>
      <c r="C3167" s="259"/>
      <c r="D3167" s="259"/>
      <c r="E3167" s="259"/>
      <c r="F3167" s="270"/>
      <c r="G3167" s="259"/>
      <c r="H3167" s="259"/>
      <c r="I3167" s="259"/>
      <c r="J3167" s="259"/>
    </row>
    <row r="3168" spans="1:10">
      <c r="A3168" s="259"/>
      <c r="B3168" s="259"/>
      <c r="C3168" s="259"/>
      <c r="D3168" s="259"/>
      <c r="E3168" s="259"/>
      <c r="F3168" s="270"/>
      <c r="G3168" s="259"/>
      <c r="H3168" s="259"/>
      <c r="I3168" s="259"/>
      <c r="J3168" s="259"/>
    </row>
    <row r="3169" spans="1:10">
      <c r="A3169" s="259"/>
      <c r="B3169" s="259"/>
      <c r="C3169" s="259"/>
      <c r="D3169" s="259"/>
      <c r="E3169" s="259"/>
      <c r="F3169" s="270"/>
      <c r="G3169" s="259"/>
      <c r="H3169" s="259"/>
      <c r="I3169" s="259"/>
      <c r="J3169" s="259"/>
    </row>
    <row r="3170" spans="1:10">
      <c r="A3170" s="259"/>
      <c r="B3170" s="259"/>
      <c r="C3170" s="259"/>
      <c r="D3170" s="259"/>
      <c r="E3170" s="259"/>
      <c r="F3170" s="270"/>
      <c r="G3170" s="259"/>
      <c r="H3170" s="259"/>
      <c r="I3170" s="259"/>
      <c r="J3170" s="259"/>
    </row>
    <row r="3171" spans="1:10">
      <c r="A3171" s="259"/>
      <c r="B3171" s="259"/>
      <c r="C3171" s="259"/>
      <c r="D3171" s="259"/>
      <c r="E3171" s="259"/>
      <c r="F3171" s="270"/>
      <c r="G3171" s="259"/>
      <c r="H3171" s="259"/>
      <c r="I3171" s="259"/>
      <c r="J3171" s="259"/>
    </row>
    <row r="3172" spans="1:10">
      <c r="A3172" s="259"/>
      <c r="B3172" s="259"/>
      <c r="C3172" s="259"/>
      <c r="D3172" s="259"/>
      <c r="E3172" s="259"/>
      <c r="F3172" s="270"/>
      <c r="G3172" s="259"/>
      <c r="H3172" s="259"/>
      <c r="I3172" s="259"/>
      <c r="J3172" s="259"/>
    </row>
    <row r="3173" spans="1:10">
      <c r="A3173" s="259"/>
      <c r="B3173" s="259"/>
      <c r="C3173" s="259"/>
      <c r="D3173" s="259"/>
      <c r="E3173" s="259"/>
      <c r="F3173" s="270"/>
      <c r="G3173" s="259"/>
      <c r="H3173" s="259"/>
      <c r="I3173" s="259"/>
      <c r="J3173" s="259"/>
    </row>
    <row r="3174" spans="1:10">
      <c r="A3174" s="259"/>
      <c r="B3174" s="259"/>
      <c r="C3174" s="259"/>
      <c r="D3174" s="259"/>
      <c r="E3174" s="259"/>
      <c r="F3174" s="270"/>
      <c r="G3174" s="259"/>
      <c r="H3174" s="259"/>
      <c r="I3174" s="259"/>
      <c r="J3174" s="259"/>
    </row>
    <row r="3175" spans="1:10">
      <c r="A3175" s="259"/>
      <c r="B3175" s="259"/>
      <c r="C3175" s="259"/>
      <c r="D3175" s="259"/>
      <c r="E3175" s="259"/>
      <c r="F3175" s="270"/>
      <c r="G3175" s="259"/>
      <c r="H3175" s="259"/>
      <c r="I3175" s="259"/>
      <c r="J3175" s="259"/>
    </row>
    <row r="3176" spans="1:10">
      <c r="A3176" s="259"/>
      <c r="B3176" s="259"/>
      <c r="C3176" s="259"/>
      <c r="D3176" s="259"/>
      <c r="E3176" s="259"/>
      <c r="F3176" s="270"/>
      <c r="G3176" s="259"/>
      <c r="H3176" s="259"/>
      <c r="I3176" s="259"/>
      <c r="J3176" s="259"/>
    </row>
    <row r="3177" spans="1:10">
      <c r="A3177" s="259"/>
      <c r="B3177" s="259"/>
      <c r="C3177" s="259"/>
      <c r="D3177" s="259"/>
      <c r="E3177" s="259"/>
      <c r="F3177" s="270"/>
      <c r="G3177" s="259"/>
      <c r="H3177" s="259"/>
      <c r="I3177" s="259"/>
      <c r="J3177" s="259"/>
    </row>
    <row r="3178" spans="1:10">
      <c r="A3178" s="259"/>
      <c r="B3178" s="259"/>
      <c r="C3178" s="259"/>
      <c r="D3178" s="259"/>
      <c r="E3178" s="259"/>
      <c r="F3178" s="270"/>
      <c r="G3178" s="259"/>
      <c r="H3178" s="259"/>
      <c r="I3178" s="259"/>
      <c r="J3178" s="259"/>
    </row>
    <row r="3179" spans="1:10">
      <c r="A3179" s="259"/>
      <c r="B3179" s="259"/>
      <c r="C3179" s="259"/>
      <c r="D3179" s="259"/>
      <c r="E3179" s="259"/>
      <c r="F3179" s="270"/>
      <c r="G3179" s="259"/>
      <c r="H3179" s="259"/>
      <c r="I3179" s="259"/>
      <c r="J3179" s="259"/>
    </row>
    <row r="3180" spans="1:10">
      <c r="A3180" s="259"/>
      <c r="B3180" s="259"/>
      <c r="C3180" s="259"/>
      <c r="D3180" s="259"/>
      <c r="E3180" s="259"/>
      <c r="F3180" s="270"/>
      <c r="G3180" s="259"/>
      <c r="H3180" s="259"/>
      <c r="I3180" s="259"/>
      <c r="J3180" s="259"/>
    </row>
    <row r="3181" spans="1:10">
      <c r="A3181" s="259"/>
      <c r="B3181" s="259"/>
      <c r="C3181" s="259"/>
      <c r="D3181" s="259"/>
      <c r="E3181" s="259"/>
      <c r="F3181" s="270"/>
      <c r="G3181" s="259"/>
      <c r="H3181" s="259"/>
      <c r="I3181" s="259"/>
      <c r="J3181" s="259"/>
    </row>
    <row r="3182" spans="1:10">
      <c r="A3182" s="259"/>
      <c r="B3182" s="259"/>
      <c r="C3182" s="259"/>
      <c r="D3182" s="259"/>
      <c r="E3182" s="259"/>
      <c r="F3182" s="270"/>
      <c r="G3182" s="259"/>
      <c r="H3182" s="259"/>
      <c r="I3182" s="259"/>
      <c r="J3182" s="259"/>
    </row>
    <row r="3183" spans="1:10">
      <c r="A3183" s="259"/>
      <c r="B3183" s="259"/>
      <c r="C3183" s="259"/>
      <c r="D3183" s="259"/>
      <c r="E3183" s="259"/>
      <c r="F3183" s="270"/>
      <c r="G3183" s="259"/>
      <c r="H3183" s="259"/>
      <c r="I3183" s="259"/>
      <c r="J3183" s="259"/>
    </row>
    <row r="3184" spans="1:10">
      <c r="A3184" s="259"/>
      <c r="B3184" s="259"/>
      <c r="C3184" s="259"/>
      <c r="D3184" s="259"/>
      <c r="E3184" s="259"/>
      <c r="F3184" s="270"/>
      <c r="G3184" s="259"/>
      <c r="H3184" s="259"/>
      <c r="I3184" s="259"/>
      <c r="J3184" s="259"/>
    </row>
    <row r="3185" spans="1:10">
      <c r="A3185" s="259"/>
      <c r="B3185" s="259"/>
      <c r="C3185" s="259"/>
      <c r="D3185" s="259"/>
      <c r="E3185" s="259"/>
      <c r="F3185" s="270"/>
      <c r="G3185" s="259"/>
      <c r="H3185" s="259"/>
      <c r="I3185" s="259"/>
      <c r="J3185" s="259"/>
    </row>
    <row r="3186" spans="1:10">
      <c r="A3186" s="259"/>
      <c r="B3186" s="259"/>
      <c r="C3186" s="259"/>
      <c r="D3186" s="259"/>
      <c r="E3186" s="259"/>
      <c r="F3186" s="270"/>
      <c r="G3186" s="259"/>
      <c r="H3186" s="259"/>
      <c r="I3186" s="259"/>
      <c r="J3186" s="259"/>
    </row>
    <row r="3187" spans="1:10">
      <c r="A3187" s="259"/>
      <c r="B3187" s="259"/>
      <c r="C3187" s="259"/>
      <c r="D3187" s="259"/>
      <c r="E3187" s="259"/>
      <c r="F3187" s="270"/>
      <c r="G3187" s="259"/>
      <c r="H3187" s="259"/>
      <c r="I3187" s="259"/>
      <c r="J3187" s="259"/>
    </row>
    <row r="3188" spans="1:10">
      <c r="A3188" s="259"/>
      <c r="B3188" s="259"/>
      <c r="C3188" s="259"/>
      <c r="D3188" s="259"/>
      <c r="E3188" s="259"/>
      <c r="F3188" s="270"/>
      <c r="G3188" s="259"/>
      <c r="H3188" s="259"/>
      <c r="I3188" s="259"/>
      <c r="J3188" s="259"/>
    </row>
    <row r="3189" spans="1:10">
      <c r="A3189" s="259"/>
      <c r="B3189" s="259"/>
      <c r="C3189" s="259"/>
      <c r="D3189" s="259"/>
      <c r="E3189" s="259"/>
      <c r="F3189" s="270"/>
      <c r="G3189" s="259"/>
      <c r="H3189" s="259"/>
      <c r="I3189" s="259"/>
      <c r="J3189" s="259"/>
    </row>
    <row r="3190" spans="1:10">
      <c r="A3190" s="259"/>
      <c r="B3190" s="259"/>
      <c r="C3190" s="259"/>
      <c r="D3190" s="259"/>
      <c r="E3190" s="259"/>
      <c r="F3190" s="270"/>
      <c r="G3190" s="259"/>
      <c r="H3190" s="259"/>
      <c r="I3190" s="259"/>
      <c r="J3190" s="259"/>
    </row>
    <row r="3191" spans="1:10">
      <c r="A3191" s="259"/>
      <c r="B3191" s="259"/>
      <c r="C3191" s="259"/>
      <c r="D3191" s="259"/>
      <c r="E3191" s="259"/>
      <c r="F3191" s="270"/>
      <c r="G3191" s="259"/>
      <c r="H3191" s="259"/>
      <c r="I3191" s="259"/>
      <c r="J3191" s="259"/>
    </row>
    <row r="3192" spans="1:10">
      <c r="A3192" s="259"/>
      <c r="B3192" s="259"/>
      <c r="C3192" s="259"/>
      <c r="D3192" s="259"/>
      <c r="E3192" s="259"/>
      <c r="F3192" s="270"/>
      <c r="G3192" s="259"/>
      <c r="H3192" s="259"/>
      <c r="I3192" s="259"/>
      <c r="J3192" s="259"/>
    </row>
    <row r="3193" spans="1:10">
      <c r="A3193" s="259"/>
      <c r="B3193" s="259"/>
      <c r="C3193" s="259"/>
      <c r="D3193" s="259"/>
      <c r="E3193" s="259"/>
      <c r="F3193" s="270"/>
      <c r="G3193" s="259"/>
      <c r="H3193" s="259"/>
      <c r="I3193" s="259"/>
      <c r="J3193" s="259"/>
    </row>
    <row r="3194" spans="1:10">
      <c r="A3194" s="259"/>
      <c r="B3194" s="259"/>
      <c r="C3194" s="259"/>
      <c r="D3194" s="259"/>
      <c r="E3194" s="259"/>
      <c r="F3194" s="270"/>
      <c r="G3194" s="259"/>
      <c r="H3194" s="259"/>
      <c r="I3194" s="259"/>
      <c r="J3194" s="259"/>
    </row>
    <row r="3195" spans="1:10">
      <c r="A3195" s="259"/>
      <c r="B3195" s="259"/>
      <c r="C3195" s="259"/>
      <c r="D3195" s="259"/>
      <c r="E3195" s="259"/>
      <c r="F3195" s="270"/>
      <c r="G3195" s="259"/>
      <c r="H3195" s="259"/>
      <c r="I3195" s="259"/>
      <c r="J3195" s="259"/>
    </row>
    <row r="3196" spans="1:10">
      <c r="A3196" s="259"/>
      <c r="B3196" s="259"/>
      <c r="C3196" s="259"/>
      <c r="D3196" s="259"/>
      <c r="E3196" s="259"/>
      <c r="F3196" s="270"/>
      <c r="G3196" s="259"/>
      <c r="H3196" s="259"/>
      <c r="I3196" s="259"/>
      <c r="J3196" s="259"/>
    </row>
    <row r="3197" spans="1:10">
      <c r="A3197" s="259"/>
      <c r="B3197" s="259"/>
      <c r="C3197" s="259"/>
      <c r="D3197" s="259"/>
      <c r="E3197" s="259"/>
      <c r="F3197" s="270"/>
      <c r="G3197" s="259"/>
      <c r="H3197" s="259"/>
      <c r="I3197" s="259"/>
      <c r="J3197" s="259"/>
    </row>
    <row r="3198" spans="1:10">
      <c r="A3198" s="259"/>
      <c r="B3198" s="259"/>
      <c r="C3198" s="259"/>
      <c r="D3198" s="259"/>
      <c r="E3198" s="259"/>
      <c r="F3198" s="270"/>
      <c r="G3198" s="259"/>
      <c r="H3198" s="259"/>
      <c r="I3198" s="259"/>
      <c r="J3198" s="259"/>
    </row>
    <row r="3199" spans="1:10">
      <c r="A3199" s="259"/>
      <c r="B3199" s="259"/>
      <c r="C3199" s="259"/>
      <c r="D3199" s="259"/>
      <c r="E3199" s="259"/>
      <c r="F3199" s="270"/>
      <c r="G3199" s="259"/>
      <c r="H3199" s="259"/>
      <c r="I3199" s="259"/>
      <c r="J3199" s="259"/>
    </row>
    <row r="3200" spans="1:10">
      <c r="A3200" s="259"/>
      <c r="B3200" s="259"/>
      <c r="C3200" s="259"/>
      <c r="D3200" s="259"/>
      <c r="E3200" s="259"/>
      <c r="F3200" s="270"/>
      <c r="G3200" s="259"/>
      <c r="H3200" s="259"/>
      <c r="I3200" s="259"/>
      <c r="J3200" s="259"/>
    </row>
    <row r="3201" spans="1:10">
      <c r="A3201" s="259"/>
      <c r="B3201" s="259"/>
      <c r="C3201" s="259"/>
      <c r="D3201" s="259"/>
      <c r="E3201" s="259"/>
      <c r="F3201" s="270"/>
      <c r="G3201" s="259"/>
      <c r="H3201" s="259"/>
      <c r="I3201" s="259"/>
      <c r="J3201" s="259"/>
    </row>
    <row r="3202" spans="1:10">
      <c r="A3202" s="259"/>
      <c r="B3202" s="259"/>
      <c r="C3202" s="259"/>
      <c r="D3202" s="259"/>
      <c r="E3202" s="259"/>
      <c r="F3202" s="270"/>
      <c r="G3202" s="259"/>
      <c r="H3202" s="259"/>
      <c r="I3202" s="259"/>
      <c r="J3202" s="259"/>
    </row>
    <row r="3203" spans="1:10">
      <c r="A3203" s="259"/>
      <c r="B3203" s="259"/>
      <c r="C3203" s="259"/>
      <c r="D3203" s="259"/>
      <c r="E3203" s="259"/>
      <c r="F3203" s="270"/>
      <c r="G3203" s="259"/>
      <c r="H3203" s="259"/>
      <c r="I3203" s="259"/>
      <c r="J3203" s="259"/>
    </row>
    <row r="3204" spans="1:10">
      <c r="A3204" s="259"/>
      <c r="B3204" s="259"/>
      <c r="C3204" s="259"/>
      <c r="D3204" s="259"/>
      <c r="E3204" s="259"/>
      <c r="F3204" s="270"/>
      <c r="G3204" s="259"/>
      <c r="H3204" s="259"/>
      <c r="I3204" s="259"/>
      <c r="J3204" s="259"/>
    </row>
    <row r="3205" spans="1:10">
      <c r="A3205" s="259"/>
      <c r="B3205" s="259"/>
      <c r="C3205" s="259"/>
      <c r="D3205" s="259"/>
      <c r="E3205" s="259"/>
      <c r="F3205" s="270"/>
      <c r="G3205" s="259"/>
      <c r="H3205" s="259"/>
      <c r="I3205" s="259"/>
      <c r="J3205" s="259"/>
    </row>
    <row r="3206" spans="1:10">
      <c r="A3206" s="259"/>
      <c r="B3206" s="259"/>
      <c r="C3206" s="259"/>
      <c r="D3206" s="259"/>
      <c r="E3206" s="259"/>
      <c r="F3206" s="270"/>
      <c r="G3206" s="259"/>
      <c r="H3206" s="259"/>
      <c r="I3206" s="259"/>
      <c r="J3206" s="259"/>
    </row>
    <row r="3207" spans="1:10">
      <c r="A3207" s="259"/>
      <c r="B3207" s="259"/>
      <c r="C3207" s="259"/>
      <c r="D3207" s="259"/>
      <c r="E3207" s="259"/>
      <c r="F3207" s="270"/>
      <c r="G3207" s="259"/>
      <c r="H3207" s="259"/>
      <c r="I3207" s="259"/>
      <c r="J3207" s="259"/>
    </row>
    <row r="3208" spans="1:10">
      <c r="A3208" s="259"/>
      <c r="B3208" s="259"/>
      <c r="C3208" s="259"/>
      <c r="D3208" s="259"/>
      <c r="E3208" s="259"/>
      <c r="F3208" s="270"/>
      <c r="G3208" s="259"/>
      <c r="H3208" s="259"/>
      <c r="I3208" s="259"/>
      <c r="J3208" s="259"/>
    </row>
    <row r="3209" spans="1:10">
      <c r="A3209" s="259"/>
      <c r="B3209" s="259"/>
      <c r="C3209" s="259"/>
      <c r="D3209" s="259"/>
      <c r="E3209" s="259"/>
      <c r="F3209" s="270"/>
      <c r="G3209" s="259"/>
      <c r="H3209" s="259"/>
      <c r="I3209" s="259"/>
      <c r="J3209" s="259"/>
    </row>
    <row r="3210" spans="1:10">
      <c r="A3210" s="259"/>
      <c r="B3210" s="259"/>
      <c r="C3210" s="259"/>
      <c r="D3210" s="259"/>
      <c r="E3210" s="259"/>
      <c r="F3210" s="270"/>
      <c r="G3210" s="259"/>
      <c r="H3210" s="259"/>
      <c r="I3210" s="259"/>
      <c r="J3210" s="259"/>
    </row>
    <row r="3211" spans="1:10">
      <c r="A3211" s="259"/>
      <c r="B3211" s="259"/>
      <c r="C3211" s="259"/>
      <c r="D3211" s="259"/>
      <c r="E3211" s="259"/>
      <c r="F3211" s="270"/>
      <c r="G3211" s="259"/>
      <c r="H3211" s="259"/>
      <c r="I3211" s="259"/>
      <c r="J3211" s="259"/>
    </row>
    <row r="3212" spans="1:10">
      <c r="A3212" s="259"/>
      <c r="B3212" s="259"/>
      <c r="C3212" s="259"/>
      <c r="D3212" s="259"/>
      <c r="E3212" s="259"/>
      <c r="F3212" s="270"/>
      <c r="G3212" s="259"/>
      <c r="H3212" s="259"/>
      <c r="I3212" s="259"/>
      <c r="J3212" s="259"/>
    </row>
    <row r="3213" spans="1:10">
      <c r="A3213" s="259"/>
      <c r="B3213" s="259"/>
      <c r="C3213" s="259"/>
      <c r="D3213" s="259"/>
      <c r="E3213" s="259"/>
      <c r="F3213" s="270"/>
      <c r="G3213" s="259"/>
      <c r="H3213" s="259"/>
      <c r="I3213" s="259"/>
      <c r="J3213" s="259"/>
    </row>
    <row r="3214" spans="1:10">
      <c r="A3214" s="259"/>
      <c r="B3214" s="259"/>
      <c r="C3214" s="259"/>
      <c r="D3214" s="259"/>
      <c r="E3214" s="259"/>
      <c r="F3214" s="270"/>
      <c r="G3214" s="259"/>
      <c r="H3214" s="259"/>
      <c r="I3214" s="259"/>
      <c r="J3214" s="259"/>
    </row>
    <row r="3215" spans="1:10">
      <c r="A3215" s="259"/>
      <c r="B3215" s="259"/>
      <c r="C3215" s="259"/>
      <c r="D3215" s="259"/>
      <c r="E3215" s="259"/>
      <c r="F3215" s="270"/>
      <c r="G3215" s="259"/>
      <c r="H3215" s="259"/>
      <c r="I3215" s="259"/>
      <c r="J3215" s="259"/>
    </row>
    <row r="3216" spans="1:10">
      <c r="A3216" s="259"/>
      <c r="B3216" s="259"/>
      <c r="C3216" s="259"/>
      <c r="D3216" s="259"/>
      <c r="E3216" s="259"/>
      <c r="F3216" s="270"/>
      <c r="G3216" s="259"/>
      <c r="H3216" s="259"/>
      <c r="I3216" s="259"/>
      <c r="J3216" s="259"/>
    </row>
    <row r="3217" spans="1:10">
      <c r="A3217" s="259"/>
      <c r="B3217" s="259"/>
      <c r="C3217" s="259"/>
      <c r="D3217" s="259"/>
      <c r="E3217" s="259"/>
      <c r="F3217" s="270"/>
      <c r="G3217" s="259"/>
      <c r="H3217" s="259"/>
      <c r="I3217" s="259"/>
      <c r="J3217" s="259"/>
    </row>
    <row r="3218" spans="1:10">
      <c r="A3218" s="259"/>
      <c r="B3218" s="259"/>
      <c r="C3218" s="259"/>
      <c r="D3218" s="259"/>
      <c r="E3218" s="259"/>
      <c r="F3218" s="270"/>
      <c r="G3218" s="259"/>
      <c r="H3218" s="259"/>
      <c r="I3218" s="259"/>
      <c r="J3218" s="259"/>
    </row>
    <row r="3219" spans="1:10">
      <c r="A3219" s="259"/>
      <c r="B3219" s="259"/>
      <c r="C3219" s="259"/>
      <c r="D3219" s="259"/>
      <c r="E3219" s="259"/>
      <c r="F3219" s="270"/>
      <c r="G3219" s="259"/>
      <c r="H3219" s="259"/>
      <c r="I3219" s="259"/>
      <c r="J3219" s="259"/>
    </row>
    <row r="3220" spans="1:10">
      <c r="A3220" s="259"/>
      <c r="B3220" s="259"/>
      <c r="C3220" s="259"/>
      <c r="D3220" s="259"/>
      <c r="E3220" s="259"/>
      <c r="F3220" s="270"/>
      <c r="G3220" s="259"/>
      <c r="H3220" s="259"/>
      <c r="I3220" s="259"/>
      <c r="J3220" s="259"/>
    </row>
    <row r="3221" spans="1:10">
      <c r="A3221" s="259"/>
      <c r="B3221" s="259"/>
      <c r="C3221" s="259"/>
      <c r="D3221" s="259"/>
      <c r="E3221" s="259"/>
      <c r="F3221" s="270"/>
      <c r="G3221" s="259"/>
      <c r="H3221" s="259"/>
      <c r="I3221" s="259"/>
      <c r="J3221" s="259"/>
    </row>
    <row r="3222" spans="1:10">
      <c r="A3222" s="259"/>
      <c r="B3222" s="259"/>
      <c r="C3222" s="259"/>
      <c r="D3222" s="259"/>
      <c r="E3222" s="259"/>
      <c r="F3222" s="270"/>
      <c r="G3222" s="259"/>
      <c r="H3222" s="259"/>
      <c r="I3222" s="259"/>
      <c r="J3222" s="259"/>
    </row>
    <row r="3223" spans="1:10">
      <c r="A3223" s="259"/>
      <c r="B3223" s="259"/>
      <c r="C3223" s="259"/>
      <c r="D3223" s="259"/>
      <c r="E3223" s="259"/>
      <c r="F3223" s="270"/>
      <c r="G3223" s="259"/>
      <c r="H3223" s="259"/>
      <c r="I3223" s="259"/>
      <c r="J3223" s="259"/>
    </row>
    <row r="3224" spans="1:10">
      <c r="A3224" s="259"/>
      <c r="B3224" s="259"/>
      <c r="C3224" s="259"/>
      <c r="D3224" s="259"/>
      <c r="E3224" s="259"/>
      <c r="F3224" s="270"/>
      <c r="G3224" s="259"/>
      <c r="H3224" s="259"/>
      <c r="I3224" s="259"/>
      <c r="J3224" s="259"/>
    </row>
    <row r="3225" spans="1:10">
      <c r="A3225" s="259"/>
      <c r="B3225" s="259"/>
      <c r="C3225" s="259"/>
      <c r="D3225" s="259"/>
      <c r="E3225" s="259"/>
      <c r="F3225" s="270"/>
      <c r="G3225" s="259"/>
      <c r="H3225" s="259"/>
      <c r="I3225" s="259"/>
      <c r="J3225" s="259"/>
    </row>
    <row r="3226" spans="1:10">
      <c r="A3226" s="259"/>
      <c r="B3226" s="259"/>
      <c r="C3226" s="259"/>
      <c r="D3226" s="259"/>
      <c r="E3226" s="259"/>
      <c r="F3226" s="270"/>
      <c r="G3226" s="259"/>
      <c r="H3226" s="259"/>
      <c r="I3226" s="259"/>
      <c r="J3226" s="259"/>
    </row>
    <row r="3227" spans="1:10">
      <c r="A3227" s="259"/>
      <c r="B3227" s="259"/>
      <c r="C3227" s="259"/>
      <c r="D3227" s="259"/>
      <c r="E3227" s="259"/>
      <c r="F3227" s="270"/>
      <c r="G3227" s="259"/>
      <c r="H3227" s="259"/>
      <c r="I3227" s="259"/>
      <c r="J3227" s="259"/>
    </row>
    <row r="3228" spans="1:10">
      <c r="A3228" s="259"/>
      <c r="B3228" s="259"/>
      <c r="C3228" s="259"/>
      <c r="D3228" s="259"/>
      <c r="E3228" s="259"/>
      <c r="F3228" s="270"/>
      <c r="G3228" s="259"/>
      <c r="H3228" s="259"/>
      <c r="I3228" s="259"/>
      <c r="J3228" s="259"/>
    </row>
    <row r="3229" spans="1:10">
      <c r="A3229" s="259"/>
      <c r="B3229" s="259"/>
      <c r="C3229" s="259"/>
      <c r="D3229" s="259"/>
      <c r="E3229" s="259"/>
      <c r="F3229" s="270"/>
      <c r="G3229" s="259"/>
      <c r="H3229" s="259"/>
      <c r="I3229" s="259"/>
      <c r="J3229" s="259"/>
    </row>
    <row r="3230" spans="1:10">
      <c r="A3230" s="259"/>
      <c r="B3230" s="259"/>
      <c r="C3230" s="259"/>
      <c r="D3230" s="259"/>
      <c r="E3230" s="259"/>
      <c r="F3230" s="270"/>
      <c r="G3230" s="259"/>
      <c r="H3230" s="259"/>
      <c r="I3230" s="259"/>
      <c r="J3230" s="259"/>
    </row>
    <row r="3231" spans="1:10">
      <c r="A3231" s="259"/>
      <c r="B3231" s="259"/>
      <c r="C3231" s="259"/>
      <c r="D3231" s="259"/>
      <c r="E3231" s="259"/>
      <c r="F3231" s="270"/>
      <c r="G3231" s="259"/>
      <c r="H3231" s="259"/>
      <c r="I3231" s="259"/>
      <c r="J3231" s="259"/>
    </row>
    <row r="3232" spans="1:10">
      <c r="A3232" s="259"/>
      <c r="B3232" s="259"/>
      <c r="C3232" s="259"/>
      <c r="D3232" s="259"/>
      <c r="E3232" s="259"/>
      <c r="F3232" s="270"/>
      <c r="G3232" s="259"/>
      <c r="H3232" s="259"/>
      <c r="I3232" s="259"/>
      <c r="J3232" s="259"/>
    </row>
    <row r="3233" spans="1:10">
      <c r="A3233" s="259"/>
      <c r="B3233" s="259"/>
      <c r="C3233" s="259"/>
      <c r="D3233" s="259"/>
      <c r="E3233" s="259"/>
      <c r="F3233" s="270"/>
      <c r="G3233" s="259"/>
      <c r="H3233" s="259"/>
      <c r="I3233" s="259"/>
      <c r="J3233" s="259"/>
    </row>
    <row r="3234" spans="1:10">
      <c r="A3234" s="259"/>
      <c r="B3234" s="259"/>
      <c r="C3234" s="259"/>
      <c r="D3234" s="259"/>
      <c r="E3234" s="259"/>
      <c r="F3234" s="270"/>
      <c r="G3234" s="259"/>
      <c r="H3234" s="259"/>
      <c r="I3234" s="259"/>
      <c r="J3234" s="259"/>
    </row>
    <row r="3235" spans="1:10">
      <c r="A3235" s="259"/>
      <c r="B3235" s="259"/>
      <c r="C3235" s="259"/>
      <c r="D3235" s="259"/>
      <c r="E3235" s="259"/>
      <c r="F3235" s="270"/>
      <c r="G3235" s="259"/>
      <c r="H3235" s="259"/>
      <c r="I3235" s="259"/>
      <c r="J3235" s="259"/>
    </row>
    <row r="3236" spans="1:10">
      <c r="A3236" s="259"/>
      <c r="B3236" s="259"/>
      <c r="C3236" s="259"/>
      <c r="D3236" s="259"/>
      <c r="E3236" s="259"/>
      <c r="F3236" s="270"/>
      <c r="G3236" s="259"/>
      <c r="H3236" s="259"/>
      <c r="I3236" s="259"/>
      <c r="J3236" s="259"/>
    </row>
    <row r="3237" spans="1:10">
      <c r="A3237" s="259"/>
      <c r="B3237" s="259"/>
      <c r="C3237" s="259"/>
      <c r="D3237" s="259"/>
      <c r="E3237" s="259"/>
      <c r="F3237" s="270"/>
      <c r="G3237" s="259"/>
      <c r="H3237" s="259"/>
      <c r="I3237" s="259"/>
      <c r="J3237" s="259"/>
    </row>
    <row r="3238" spans="1:10">
      <c r="A3238" s="259"/>
      <c r="B3238" s="259"/>
      <c r="C3238" s="259"/>
      <c r="D3238" s="259"/>
      <c r="E3238" s="259"/>
      <c r="F3238" s="270"/>
      <c r="G3238" s="259"/>
      <c r="H3238" s="259"/>
      <c r="I3238" s="259"/>
      <c r="J3238" s="259"/>
    </row>
    <row r="3239" spans="1:10">
      <c r="A3239" s="259"/>
      <c r="B3239" s="259"/>
      <c r="C3239" s="259"/>
      <c r="D3239" s="259"/>
      <c r="E3239" s="259"/>
      <c r="F3239" s="270"/>
      <c r="G3239" s="259"/>
      <c r="H3239" s="259"/>
      <c r="I3239" s="259"/>
      <c r="J3239" s="259"/>
    </row>
    <row r="3240" spans="1:10">
      <c r="A3240" s="259"/>
      <c r="B3240" s="259"/>
      <c r="C3240" s="259"/>
      <c r="D3240" s="259"/>
      <c r="E3240" s="259"/>
      <c r="F3240" s="270"/>
      <c r="G3240" s="259"/>
      <c r="H3240" s="259"/>
      <c r="I3240" s="259"/>
      <c r="J3240" s="259"/>
    </row>
    <row r="3241" spans="1:10">
      <c r="A3241" s="259"/>
      <c r="B3241" s="259"/>
      <c r="C3241" s="259"/>
      <c r="D3241" s="259"/>
      <c r="E3241" s="259"/>
      <c r="F3241" s="270"/>
      <c r="G3241" s="259"/>
      <c r="H3241" s="259"/>
      <c r="I3241" s="259"/>
      <c r="J3241" s="259"/>
    </row>
    <row r="3242" spans="1:10">
      <c r="A3242" s="259"/>
      <c r="B3242" s="259"/>
      <c r="C3242" s="259"/>
      <c r="D3242" s="259"/>
      <c r="E3242" s="259"/>
      <c r="F3242" s="270"/>
      <c r="G3242" s="259"/>
      <c r="H3242" s="259"/>
      <c r="I3242" s="259"/>
      <c r="J3242" s="259"/>
    </row>
    <row r="3243" spans="1:10">
      <c r="A3243" s="259"/>
      <c r="B3243" s="259"/>
      <c r="C3243" s="259"/>
      <c r="D3243" s="259"/>
      <c r="E3243" s="259"/>
      <c r="F3243" s="270"/>
      <c r="G3243" s="259"/>
      <c r="H3243" s="259"/>
      <c r="I3243" s="259"/>
      <c r="J3243" s="259"/>
    </row>
    <row r="3244" spans="1:10">
      <c r="A3244" s="259"/>
      <c r="B3244" s="259"/>
      <c r="C3244" s="259"/>
      <c r="D3244" s="259"/>
      <c r="E3244" s="259"/>
      <c r="F3244" s="270"/>
      <c r="G3244" s="259"/>
      <c r="H3244" s="259"/>
      <c r="I3244" s="259"/>
      <c r="J3244" s="259"/>
    </row>
    <row r="3245" spans="1:10">
      <c r="A3245" s="259"/>
      <c r="B3245" s="259"/>
      <c r="C3245" s="259"/>
      <c r="D3245" s="259"/>
      <c r="E3245" s="259"/>
      <c r="F3245" s="270"/>
      <c r="G3245" s="259"/>
      <c r="H3245" s="259"/>
      <c r="I3245" s="259"/>
      <c r="J3245" s="259"/>
    </row>
    <row r="3246" spans="1:10">
      <c r="A3246" s="259"/>
      <c r="B3246" s="259"/>
      <c r="C3246" s="259"/>
      <c r="D3246" s="259"/>
      <c r="E3246" s="259"/>
      <c r="F3246" s="270"/>
      <c r="G3246" s="259"/>
      <c r="H3246" s="259"/>
      <c r="I3246" s="259"/>
      <c r="J3246" s="259"/>
    </row>
    <row r="3247" spans="1:10">
      <c r="A3247" s="259"/>
      <c r="B3247" s="259"/>
      <c r="C3247" s="259"/>
      <c r="D3247" s="259"/>
      <c r="E3247" s="259"/>
      <c r="F3247" s="270"/>
      <c r="G3247" s="259"/>
      <c r="H3247" s="259"/>
      <c r="I3247" s="259"/>
      <c r="J3247" s="259"/>
    </row>
    <row r="3248" spans="1:10">
      <c r="A3248" s="259"/>
      <c r="B3248" s="259"/>
      <c r="C3248" s="259"/>
      <c r="D3248" s="259"/>
      <c r="E3248" s="259"/>
      <c r="F3248" s="270"/>
      <c r="G3248" s="259"/>
      <c r="H3248" s="259"/>
      <c r="I3248" s="259"/>
      <c r="J3248" s="259"/>
    </row>
    <row r="3249" spans="1:10">
      <c r="A3249" s="259"/>
      <c r="B3249" s="259"/>
      <c r="C3249" s="259"/>
      <c r="D3249" s="259"/>
      <c r="E3249" s="259"/>
      <c r="F3249" s="270"/>
      <c r="G3249" s="259"/>
      <c r="H3249" s="259"/>
      <c r="I3249" s="259"/>
      <c r="J3249" s="259"/>
    </row>
    <row r="3250" spans="1:10">
      <c r="A3250" s="259"/>
      <c r="B3250" s="259"/>
      <c r="C3250" s="259"/>
      <c r="D3250" s="259"/>
      <c r="E3250" s="259"/>
      <c r="F3250" s="270"/>
      <c r="G3250" s="259"/>
      <c r="H3250" s="259"/>
      <c r="I3250" s="259"/>
      <c r="J3250" s="259"/>
    </row>
    <row r="3251" spans="1:10">
      <c r="A3251" s="259"/>
      <c r="B3251" s="259"/>
      <c r="C3251" s="259"/>
      <c r="D3251" s="259"/>
      <c r="E3251" s="259"/>
      <c r="F3251" s="270"/>
      <c r="G3251" s="259"/>
      <c r="H3251" s="259"/>
      <c r="I3251" s="259"/>
      <c r="J3251" s="259"/>
    </row>
    <row r="3252" spans="1:10">
      <c r="A3252" s="259"/>
      <c r="B3252" s="259"/>
      <c r="C3252" s="259"/>
      <c r="D3252" s="259"/>
      <c r="E3252" s="259"/>
      <c r="F3252" s="270"/>
      <c r="G3252" s="259"/>
      <c r="H3252" s="259"/>
      <c r="I3252" s="259"/>
      <c r="J3252" s="259"/>
    </row>
    <row r="3253" spans="1:10">
      <c r="A3253" s="259"/>
      <c r="B3253" s="259"/>
      <c r="C3253" s="259"/>
      <c r="D3253" s="259"/>
      <c r="E3253" s="259"/>
      <c r="F3253" s="270"/>
      <c r="G3253" s="259"/>
      <c r="H3253" s="259"/>
      <c r="I3253" s="259"/>
      <c r="J3253" s="259"/>
    </row>
    <row r="3254" spans="1:10">
      <c r="A3254" s="259"/>
      <c r="B3254" s="259"/>
      <c r="C3254" s="259"/>
      <c r="D3254" s="259"/>
      <c r="E3254" s="259"/>
      <c r="F3254" s="270"/>
      <c r="G3254" s="259"/>
      <c r="H3254" s="259"/>
      <c r="I3254" s="259"/>
      <c r="J3254" s="259"/>
    </row>
    <row r="3255" spans="1:10">
      <c r="A3255" s="259"/>
      <c r="B3255" s="259"/>
      <c r="C3255" s="259"/>
      <c r="D3255" s="259"/>
      <c r="E3255" s="259"/>
      <c r="F3255" s="270"/>
      <c r="G3255" s="259"/>
      <c r="H3255" s="259"/>
      <c r="I3255" s="259"/>
      <c r="J3255" s="259"/>
    </row>
    <row r="3256" spans="1:10">
      <c r="A3256" s="259"/>
      <c r="B3256" s="259"/>
      <c r="C3256" s="259"/>
      <c r="D3256" s="259"/>
      <c r="E3256" s="259"/>
      <c r="F3256" s="270"/>
      <c r="G3256" s="259"/>
      <c r="H3256" s="259"/>
      <c r="I3256" s="259"/>
      <c r="J3256" s="259"/>
    </row>
    <row r="3257" spans="1:10">
      <c r="A3257" s="259"/>
      <c r="B3257" s="259"/>
      <c r="C3257" s="259"/>
      <c r="D3257" s="259"/>
      <c r="E3257" s="259"/>
      <c r="F3257" s="270"/>
      <c r="G3257" s="259"/>
      <c r="H3257" s="259"/>
      <c r="I3257" s="259"/>
      <c r="J3257" s="259"/>
    </row>
    <row r="3258" spans="1:10">
      <c r="A3258" s="259"/>
      <c r="B3258" s="259"/>
      <c r="C3258" s="259"/>
      <c r="D3258" s="259"/>
      <c r="E3258" s="259"/>
      <c r="F3258" s="270"/>
      <c r="G3258" s="259"/>
      <c r="H3258" s="259"/>
      <c r="I3258" s="259"/>
      <c r="J3258" s="259"/>
    </row>
    <row r="3259" spans="1:10">
      <c r="A3259" s="259"/>
      <c r="B3259" s="259"/>
      <c r="C3259" s="259"/>
      <c r="D3259" s="259"/>
      <c r="E3259" s="259"/>
      <c r="F3259" s="270"/>
      <c r="G3259" s="259"/>
      <c r="H3259" s="259"/>
      <c r="I3259" s="259"/>
      <c r="J3259" s="259"/>
    </row>
    <row r="3260" spans="1:10">
      <c r="A3260" s="259"/>
      <c r="B3260" s="259"/>
      <c r="C3260" s="259"/>
      <c r="D3260" s="259"/>
      <c r="E3260" s="259"/>
      <c r="F3260" s="270"/>
      <c r="G3260" s="259"/>
      <c r="H3260" s="259"/>
      <c r="I3260" s="259"/>
      <c r="J3260" s="259"/>
    </row>
    <row r="3261" spans="1:10">
      <c r="A3261" s="259"/>
      <c r="B3261" s="259"/>
      <c r="C3261" s="259"/>
      <c r="D3261" s="259"/>
      <c r="E3261" s="259"/>
      <c r="F3261" s="270"/>
      <c r="G3261" s="259"/>
      <c r="H3261" s="259"/>
      <c r="I3261" s="259"/>
      <c r="J3261" s="259"/>
    </row>
    <row r="3262" spans="1:10">
      <c r="A3262" s="259"/>
      <c r="B3262" s="259"/>
      <c r="C3262" s="259"/>
      <c r="D3262" s="259"/>
      <c r="E3262" s="259"/>
      <c r="F3262" s="270"/>
      <c r="G3262" s="259"/>
      <c r="H3262" s="259"/>
      <c r="I3262" s="259"/>
      <c r="J3262" s="259"/>
    </row>
    <row r="3263" spans="1:10">
      <c r="A3263" s="259"/>
      <c r="B3263" s="259"/>
      <c r="C3263" s="259"/>
      <c r="D3263" s="259"/>
      <c r="E3263" s="259"/>
      <c r="F3263" s="270"/>
      <c r="G3263" s="259"/>
      <c r="H3263" s="259"/>
      <c r="I3263" s="259"/>
      <c r="J3263" s="259"/>
    </row>
    <row r="3264" spans="1:10">
      <c r="A3264" s="259"/>
      <c r="B3264" s="259"/>
      <c r="C3264" s="259"/>
      <c r="D3264" s="259"/>
      <c r="E3264" s="259"/>
      <c r="F3264" s="270"/>
      <c r="G3264" s="259"/>
      <c r="H3264" s="259"/>
      <c r="I3264" s="259"/>
      <c r="J3264" s="259"/>
    </row>
    <row r="3265" spans="1:10">
      <c r="A3265" s="259"/>
      <c r="B3265" s="259"/>
      <c r="C3265" s="259"/>
      <c r="D3265" s="259"/>
      <c r="E3265" s="259"/>
      <c r="F3265" s="270"/>
      <c r="G3265" s="259"/>
      <c r="H3265" s="259"/>
      <c r="I3265" s="259"/>
      <c r="J3265" s="259"/>
    </row>
    <row r="3266" spans="1:10">
      <c r="A3266" s="259"/>
      <c r="B3266" s="259"/>
      <c r="C3266" s="259"/>
      <c r="D3266" s="259"/>
      <c r="E3266" s="259"/>
      <c r="F3266" s="270"/>
      <c r="G3266" s="259"/>
      <c r="H3266" s="259"/>
      <c r="I3266" s="259"/>
      <c r="J3266" s="259"/>
    </row>
    <row r="3267" spans="1:10">
      <c r="A3267" s="259"/>
      <c r="B3267" s="259"/>
      <c r="C3267" s="259"/>
      <c r="D3267" s="259"/>
      <c r="E3267" s="259"/>
      <c r="F3267" s="270"/>
      <c r="G3267" s="259"/>
      <c r="H3267" s="259"/>
      <c r="I3267" s="259"/>
      <c r="J3267" s="259"/>
    </row>
    <row r="3268" spans="1:10">
      <c r="A3268" s="259"/>
      <c r="B3268" s="259"/>
      <c r="C3268" s="259"/>
      <c r="D3268" s="259"/>
      <c r="E3268" s="259"/>
      <c r="F3268" s="270"/>
      <c r="G3268" s="259"/>
      <c r="H3268" s="259"/>
      <c r="I3268" s="259"/>
      <c r="J3268" s="259"/>
    </row>
    <row r="3269" spans="1:10">
      <c r="A3269" s="259"/>
      <c r="B3269" s="259"/>
      <c r="C3269" s="259"/>
      <c r="D3269" s="259"/>
      <c r="E3269" s="259"/>
      <c r="F3269" s="270"/>
      <c r="G3269" s="259"/>
      <c r="H3269" s="259"/>
      <c r="I3269" s="259"/>
      <c r="J3269" s="259"/>
    </row>
    <row r="3270" spans="1:10">
      <c r="A3270" s="259"/>
      <c r="B3270" s="259"/>
      <c r="C3270" s="259"/>
      <c r="D3270" s="259"/>
      <c r="E3270" s="259"/>
      <c r="F3270" s="270"/>
      <c r="G3270" s="259"/>
      <c r="H3270" s="259"/>
      <c r="I3270" s="259"/>
      <c r="J3270" s="259"/>
    </row>
    <row r="3271" spans="1:10">
      <c r="A3271" s="259"/>
      <c r="B3271" s="259"/>
      <c r="C3271" s="259"/>
      <c r="D3271" s="259"/>
      <c r="E3271" s="259"/>
      <c r="F3271" s="270"/>
      <c r="G3271" s="259"/>
      <c r="H3271" s="259"/>
      <c r="I3271" s="259"/>
      <c r="J3271" s="259"/>
    </row>
    <row r="3272" spans="1:10">
      <c r="A3272" s="259"/>
      <c r="B3272" s="259"/>
      <c r="C3272" s="259"/>
      <c r="D3272" s="259"/>
      <c r="E3272" s="259"/>
      <c r="F3272" s="270"/>
      <c r="G3272" s="259"/>
      <c r="H3272" s="259"/>
      <c r="I3272" s="259"/>
      <c r="J3272" s="259"/>
    </row>
    <row r="3273" spans="1:10">
      <c r="A3273" s="259"/>
      <c r="B3273" s="259"/>
      <c r="C3273" s="259"/>
      <c r="D3273" s="259"/>
      <c r="E3273" s="259"/>
      <c r="F3273" s="270"/>
      <c r="G3273" s="259"/>
      <c r="H3273" s="259"/>
      <c r="I3273" s="259"/>
      <c r="J3273" s="259"/>
    </row>
    <row r="3274" spans="1:10">
      <c r="A3274" s="259"/>
      <c r="B3274" s="259"/>
      <c r="C3274" s="259"/>
      <c r="D3274" s="259"/>
      <c r="E3274" s="259"/>
      <c r="F3274" s="270"/>
      <c r="G3274" s="259"/>
      <c r="H3274" s="259"/>
      <c r="I3274" s="259"/>
      <c r="J3274" s="259"/>
    </row>
    <row r="3275" spans="1:10">
      <c r="A3275" s="259"/>
      <c r="B3275" s="259"/>
      <c r="C3275" s="259"/>
      <c r="D3275" s="259"/>
      <c r="E3275" s="259"/>
      <c r="F3275" s="270"/>
      <c r="G3275" s="259"/>
      <c r="H3275" s="259"/>
      <c r="I3275" s="259"/>
      <c r="J3275" s="259"/>
    </row>
    <row r="3276" spans="1:10">
      <c r="A3276" s="259"/>
      <c r="B3276" s="259"/>
      <c r="C3276" s="259"/>
      <c r="D3276" s="259"/>
      <c r="E3276" s="259"/>
      <c r="F3276" s="270"/>
      <c r="G3276" s="259"/>
      <c r="H3276" s="259"/>
      <c r="I3276" s="259"/>
      <c r="J3276" s="259"/>
    </row>
    <row r="3277" spans="1:10">
      <c r="A3277" s="259"/>
      <c r="B3277" s="259"/>
      <c r="C3277" s="259"/>
      <c r="D3277" s="259"/>
      <c r="E3277" s="259"/>
      <c r="F3277" s="270"/>
      <c r="G3277" s="259"/>
      <c r="H3277" s="259"/>
      <c r="I3277" s="259"/>
      <c r="J3277" s="259"/>
    </row>
    <row r="3278" spans="1:10">
      <c r="A3278" s="259"/>
      <c r="B3278" s="259"/>
      <c r="C3278" s="259"/>
      <c r="D3278" s="259"/>
      <c r="E3278" s="259"/>
      <c r="F3278" s="270"/>
      <c r="G3278" s="259"/>
      <c r="H3278" s="259"/>
      <c r="I3278" s="259"/>
      <c r="J3278" s="259"/>
    </row>
    <row r="3279" spans="1:10">
      <c r="A3279" s="259"/>
      <c r="B3279" s="259"/>
      <c r="C3279" s="259"/>
      <c r="D3279" s="259"/>
      <c r="E3279" s="259"/>
      <c r="F3279" s="270"/>
      <c r="G3279" s="259"/>
      <c r="H3279" s="259"/>
      <c r="I3279" s="259"/>
      <c r="J3279" s="259"/>
    </row>
    <row r="3280" spans="1:10">
      <c r="A3280" s="259"/>
      <c r="B3280" s="259"/>
      <c r="C3280" s="259"/>
      <c r="D3280" s="259"/>
      <c r="E3280" s="259"/>
      <c r="F3280" s="270"/>
      <c r="G3280" s="259"/>
      <c r="H3280" s="259"/>
      <c r="I3280" s="259"/>
      <c r="J3280" s="259"/>
    </row>
    <row r="3281" spans="1:10">
      <c r="A3281" s="259"/>
      <c r="B3281" s="259"/>
      <c r="C3281" s="259"/>
      <c r="D3281" s="259"/>
      <c r="E3281" s="259"/>
      <c r="F3281" s="270"/>
      <c r="G3281" s="259"/>
      <c r="H3281" s="259"/>
      <c r="I3281" s="259"/>
      <c r="J3281" s="259"/>
    </row>
    <row r="3282" spans="1:10">
      <c r="A3282" s="259"/>
      <c r="B3282" s="259"/>
      <c r="C3282" s="259"/>
      <c r="D3282" s="259"/>
      <c r="E3282" s="259"/>
      <c r="F3282" s="270"/>
      <c r="G3282" s="259"/>
      <c r="H3282" s="259"/>
      <c r="I3282" s="259"/>
      <c r="J3282" s="259"/>
    </row>
    <row r="3283" spans="1:10">
      <c r="A3283" s="259"/>
      <c r="B3283" s="259"/>
      <c r="C3283" s="259"/>
      <c r="D3283" s="259"/>
      <c r="E3283" s="259"/>
      <c r="F3283" s="270"/>
      <c r="G3283" s="259"/>
      <c r="H3283" s="259"/>
      <c r="I3283" s="259"/>
      <c r="J3283" s="259"/>
    </row>
    <row r="3284" spans="1:10">
      <c r="A3284" s="259"/>
      <c r="B3284" s="259"/>
      <c r="C3284" s="259"/>
      <c r="D3284" s="259"/>
      <c r="E3284" s="259"/>
      <c r="F3284" s="270"/>
      <c r="G3284" s="259"/>
      <c r="H3284" s="259"/>
      <c r="I3284" s="259"/>
      <c r="J3284" s="259"/>
    </row>
    <row r="3285" spans="1:10">
      <c r="A3285" s="259"/>
      <c r="B3285" s="259"/>
      <c r="C3285" s="259"/>
      <c r="D3285" s="259"/>
      <c r="E3285" s="259"/>
      <c r="F3285" s="270"/>
      <c r="G3285" s="259"/>
      <c r="H3285" s="259"/>
      <c r="I3285" s="259"/>
      <c r="J3285" s="259"/>
    </row>
    <row r="3286" spans="1:10">
      <c r="A3286" s="259"/>
      <c r="B3286" s="259"/>
      <c r="C3286" s="259"/>
      <c r="D3286" s="259"/>
      <c r="E3286" s="259"/>
      <c r="F3286" s="270"/>
      <c r="G3286" s="259"/>
      <c r="H3286" s="259"/>
      <c r="I3286" s="259"/>
      <c r="J3286" s="259"/>
    </row>
    <row r="3287" spans="1:10">
      <c r="A3287" s="259"/>
      <c r="B3287" s="259"/>
      <c r="C3287" s="259"/>
      <c r="D3287" s="259"/>
      <c r="E3287" s="259"/>
      <c r="F3287" s="270"/>
      <c r="G3287" s="259"/>
      <c r="H3287" s="259"/>
      <c r="I3287" s="259"/>
      <c r="J3287" s="259"/>
    </row>
    <row r="3288" spans="1:10">
      <c r="A3288" s="259"/>
      <c r="B3288" s="259"/>
      <c r="C3288" s="259"/>
      <c r="D3288" s="259"/>
      <c r="E3288" s="259"/>
      <c r="F3288" s="270"/>
      <c r="G3288" s="259"/>
      <c r="H3288" s="259"/>
      <c r="I3288" s="259"/>
      <c r="J3288" s="259"/>
    </row>
    <row r="3289" spans="1:10">
      <c r="A3289" s="259"/>
      <c r="B3289" s="259"/>
      <c r="C3289" s="259"/>
      <c r="D3289" s="259"/>
      <c r="E3289" s="259"/>
      <c r="F3289" s="270"/>
      <c r="G3289" s="259"/>
      <c r="H3289" s="259"/>
      <c r="I3289" s="259"/>
      <c r="J3289" s="259"/>
    </row>
    <row r="3290" spans="1:10">
      <c r="A3290" s="259"/>
      <c r="B3290" s="259"/>
      <c r="C3290" s="259"/>
      <c r="D3290" s="259"/>
      <c r="E3290" s="259"/>
      <c r="F3290" s="270"/>
      <c r="G3290" s="259"/>
      <c r="H3290" s="259"/>
      <c r="I3290" s="259"/>
      <c r="J3290" s="259"/>
    </row>
    <row r="3291" spans="1:10">
      <c r="A3291" s="259"/>
      <c r="B3291" s="259"/>
      <c r="C3291" s="259"/>
      <c r="D3291" s="259"/>
      <c r="E3291" s="259"/>
      <c r="F3291" s="270"/>
      <c r="G3291" s="259"/>
      <c r="H3291" s="259"/>
      <c r="I3291" s="259"/>
      <c r="J3291" s="259"/>
    </row>
    <row r="3292" spans="1:10">
      <c r="A3292" s="259"/>
      <c r="B3292" s="259"/>
      <c r="C3292" s="259"/>
      <c r="D3292" s="259"/>
      <c r="E3292" s="259"/>
      <c r="F3292" s="270"/>
      <c r="G3292" s="259"/>
      <c r="H3292" s="259"/>
      <c r="I3292" s="259"/>
      <c r="J3292" s="259"/>
    </row>
    <row r="3293" spans="1:10">
      <c r="A3293" s="259"/>
      <c r="B3293" s="259"/>
      <c r="C3293" s="259"/>
      <c r="D3293" s="259"/>
      <c r="E3293" s="259"/>
      <c r="F3293" s="270"/>
      <c r="G3293" s="259"/>
      <c r="H3293" s="259"/>
      <c r="I3293" s="259"/>
      <c r="J3293" s="259"/>
    </row>
    <row r="3294" spans="1:10">
      <c r="A3294" s="259"/>
      <c r="B3294" s="259"/>
      <c r="C3294" s="259"/>
      <c r="D3294" s="259"/>
      <c r="E3294" s="259"/>
      <c r="F3294" s="270"/>
      <c r="G3294" s="259"/>
      <c r="H3294" s="259"/>
      <c r="I3294" s="259"/>
      <c r="J3294" s="259"/>
    </row>
    <row r="3295" spans="1:10">
      <c r="A3295" s="259"/>
      <c r="B3295" s="259"/>
      <c r="C3295" s="259"/>
      <c r="D3295" s="259"/>
      <c r="E3295" s="259"/>
      <c r="F3295" s="270"/>
      <c r="G3295" s="259"/>
      <c r="H3295" s="259"/>
      <c r="I3295" s="259"/>
      <c r="J3295" s="259"/>
    </row>
    <row r="3296" spans="1:10">
      <c r="A3296" s="259"/>
      <c r="B3296" s="259"/>
      <c r="C3296" s="259"/>
      <c r="D3296" s="259"/>
      <c r="E3296" s="259"/>
      <c r="F3296" s="270"/>
      <c r="G3296" s="259"/>
      <c r="H3296" s="259"/>
      <c r="I3296" s="259"/>
      <c r="J3296" s="259"/>
    </row>
    <row r="3297" spans="1:10">
      <c r="A3297" s="259"/>
      <c r="B3297" s="259"/>
      <c r="C3297" s="259"/>
      <c r="D3297" s="259"/>
      <c r="E3297" s="259"/>
      <c r="F3297" s="270"/>
      <c r="G3297" s="259"/>
      <c r="H3297" s="259"/>
      <c r="I3297" s="259"/>
      <c r="J3297" s="259"/>
    </row>
    <row r="3298" spans="1:10">
      <c r="A3298" s="259"/>
      <c r="B3298" s="259"/>
      <c r="C3298" s="259"/>
      <c r="D3298" s="259"/>
      <c r="E3298" s="259"/>
      <c r="F3298" s="270"/>
      <c r="G3298" s="259"/>
      <c r="H3298" s="259"/>
      <c r="I3298" s="259"/>
      <c r="J3298" s="259"/>
    </row>
    <row r="3299" spans="1:10">
      <c r="A3299" s="259"/>
      <c r="B3299" s="259"/>
      <c r="C3299" s="259"/>
      <c r="D3299" s="259"/>
      <c r="E3299" s="259"/>
      <c r="F3299" s="270"/>
      <c r="G3299" s="259"/>
      <c r="H3299" s="259"/>
      <c r="I3299" s="259"/>
      <c r="J3299" s="259"/>
    </row>
    <row r="3300" spans="1:10">
      <c r="A3300" s="259"/>
      <c r="B3300" s="259"/>
      <c r="C3300" s="259"/>
      <c r="D3300" s="259"/>
      <c r="E3300" s="259"/>
      <c r="F3300" s="270"/>
      <c r="G3300" s="259"/>
      <c r="H3300" s="259"/>
      <c r="I3300" s="259"/>
      <c r="J3300" s="259"/>
    </row>
    <row r="3301" spans="1:10">
      <c r="A3301" s="259"/>
      <c r="B3301" s="259"/>
      <c r="C3301" s="259"/>
      <c r="D3301" s="259"/>
      <c r="E3301" s="259"/>
      <c r="F3301" s="270"/>
      <c r="G3301" s="259"/>
      <c r="H3301" s="259"/>
      <c r="I3301" s="259"/>
      <c r="J3301" s="259"/>
    </row>
    <row r="3302" spans="1:10">
      <c r="A3302" s="259"/>
      <c r="B3302" s="259"/>
      <c r="C3302" s="259"/>
      <c r="D3302" s="259"/>
      <c r="E3302" s="259"/>
      <c r="F3302" s="270"/>
      <c r="G3302" s="259"/>
      <c r="H3302" s="259"/>
      <c r="I3302" s="259"/>
      <c r="J3302" s="259"/>
    </row>
    <row r="3303" spans="1:10">
      <c r="A3303" s="259"/>
      <c r="B3303" s="259"/>
      <c r="C3303" s="259"/>
      <c r="D3303" s="259"/>
      <c r="E3303" s="259"/>
      <c r="F3303" s="270"/>
      <c r="G3303" s="259"/>
      <c r="H3303" s="259"/>
      <c r="I3303" s="259"/>
      <c r="J3303" s="259"/>
    </row>
    <row r="3304" spans="1:10">
      <c r="A3304" s="259"/>
      <c r="B3304" s="259"/>
      <c r="C3304" s="259"/>
      <c r="D3304" s="259"/>
      <c r="E3304" s="259"/>
      <c r="F3304" s="270"/>
      <c r="G3304" s="259"/>
      <c r="H3304" s="259"/>
      <c r="I3304" s="259"/>
      <c r="J3304" s="259"/>
    </row>
    <row r="3305" spans="1:10">
      <c r="A3305" s="259"/>
      <c r="B3305" s="259"/>
      <c r="C3305" s="259"/>
      <c r="D3305" s="259"/>
      <c r="E3305" s="259"/>
      <c r="F3305" s="270"/>
      <c r="G3305" s="259"/>
      <c r="H3305" s="259"/>
      <c r="I3305" s="259"/>
      <c r="J3305" s="259"/>
    </row>
    <row r="3306" spans="1:10">
      <c r="A3306" s="259"/>
      <c r="B3306" s="259"/>
      <c r="C3306" s="259"/>
      <c r="D3306" s="259"/>
      <c r="E3306" s="259"/>
      <c r="F3306" s="270"/>
      <c r="G3306" s="259"/>
      <c r="H3306" s="259"/>
      <c r="I3306" s="259"/>
      <c r="J3306" s="259"/>
    </row>
    <row r="3307" spans="1:10">
      <c r="A3307" s="259"/>
      <c r="B3307" s="259"/>
      <c r="C3307" s="259"/>
      <c r="D3307" s="259"/>
      <c r="E3307" s="259"/>
      <c r="F3307" s="270"/>
      <c r="G3307" s="259"/>
      <c r="H3307" s="259"/>
      <c r="I3307" s="259"/>
      <c r="J3307" s="259"/>
    </row>
    <row r="3308" spans="1:10">
      <c r="A3308" s="259"/>
      <c r="B3308" s="259"/>
      <c r="C3308" s="259"/>
      <c r="D3308" s="259"/>
      <c r="E3308" s="259"/>
      <c r="F3308" s="270"/>
      <c r="G3308" s="259"/>
      <c r="H3308" s="259"/>
      <c r="I3308" s="259"/>
      <c r="J3308" s="259"/>
    </row>
    <row r="3309" spans="1:10">
      <c r="A3309" s="259"/>
      <c r="B3309" s="259"/>
      <c r="C3309" s="259"/>
      <c r="D3309" s="259"/>
      <c r="E3309" s="259"/>
      <c r="F3309" s="270"/>
      <c r="G3309" s="259"/>
      <c r="H3309" s="259"/>
      <c r="I3309" s="259"/>
      <c r="J3309" s="259"/>
    </row>
    <row r="3310" spans="1:10">
      <c r="A3310" s="259"/>
      <c r="B3310" s="259"/>
      <c r="C3310" s="259"/>
      <c r="D3310" s="259"/>
      <c r="E3310" s="259"/>
      <c r="F3310" s="270"/>
      <c r="G3310" s="259"/>
      <c r="H3310" s="259"/>
      <c r="I3310" s="259"/>
      <c r="J3310" s="259"/>
    </row>
    <row r="3311" spans="1:10">
      <c r="A3311" s="259"/>
      <c r="B3311" s="259"/>
      <c r="C3311" s="259"/>
      <c r="D3311" s="259"/>
      <c r="E3311" s="259"/>
      <c r="F3311" s="270"/>
      <c r="G3311" s="259"/>
      <c r="H3311" s="259"/>
      <c r="I3311" s="259"/>
      <c r="J3311" s="259"/>
    </row>
    <row r="3312" spans="1:10">
      <c r="A3312" s="259"/>
      <c r="B3312" s="259"/>
      <c r="C3312" s="259"/>
      <c r="D3312" s="259"/>
      <c r="E3312" s="259"/>
      <c r="F3312" s="270"/>
      <c r="G3312" s="259"/>
      <c r="H3312" s="259"/>
      <c r="I3312" s="259"/>
      <c r="J3312" s="259"/>
    </row>
    <row r="3313" spans="1:10">
      <c r="A3313" s="259"/>
      <c r="B3313" s="259"/>
      <c r="C3313" s="259"/>
      <c r="D3313" s="259"/>
      <c r="E3313" s="259"/>
      <c r="F3313" s="270"/>
      <c r="G3313" s="259"/>
      <c r="H3313" s="259"/>
      <c r="I3313" s="259"/>
      <c r="J3313" s="259"/>
    </row>
    <row r="3314" spans="1:10">
      <c r="A3314" s="259"/>
      <c r="B3314" s="259"/>
      <c r="C3314" s="259"/>
      <c r="D3314" s="259"/>
      <c r="E3314" s="259"/>
      <c r="F3314" s="270"/>
      <c r="G3314" s="259"/>
      <c r="H3314" s="259"/>
      <c r="I3314" s="259"/>
      <c r="J3314" s="259"/>
    </row>
    <row r="3315" spans="1:10">
      <c r="A3315" s="259"/>
      <c r="B3315" s="259"/>
      <c r="C3315" s="259"/>
      <c r="D3315" s="259"/>
      <c r="E3315" s="259"/>
      <c r="F3315" s="270"/>
      <c r="G3315" s="259"/>
      <c r="H3315" s="259"/>
      <c r="I3315" s="259"/>
      <c r="J3315" s="259"/>
    </row>
    <row r="3316" spans="1:10">
      <c r="A3316" s="259"/>
      <c r="B3316" s="259"/>
      <c r="C3316" s="259"/>
      <c r="D3316" s="259"/>
      <c r="E3316" s="259"/>
      <c r="F3316" s="270"/>
      <c r="G3316" s="259"/>
      <c r="H3316" s="259"/>
      <c r="I3316" s="259"/>
      <c r="J3316" s="259"/>
    </row>
    <row r="3317" spans="1:10">
      <c r="A3317" s="259"/>
      <c r="B3317" s="259"/>
      <c r="C3317" s="259"/>
      <c r="D3317" s="259"/>
      <c r="E3317" s="259"/>
      <c r="F3317" s="270"/>
      <c r="G3317" s="259"/>
      <c r="H3317" s="259"/>
      <c r="I3317" s="259"/>
      <c r="J3317" s="259"/>
    </row>
    <row r="3318" spans="1:10">
      <c r="A3318" s="259"/>
      <c r="B3318" s="259"/>
      <c r="C3318" s="259"/>
      <c r="D3318" s="259"/>
      <c r="E3318" s="259"/>
      <c r="F3318" s="270"/>
      <c r="G3318" s="259"/>
      <c r="H3318" s="259"/>
      <c r="I3318" s="259"/>
      <c r="J3318" s="259"/>
    </row>
    <row r="3319" spans="1:10">
      <c r="A3319" s="259"/>
      <c r="B3319" s="259"/>
      <c r="C3319" s="259"/>
      <c r="D3319" s="259"/>
      <c r="E3319" s="259"/>
      <c r="F3319" s="270"/>
      <c r="G3319" s="259"/>
      <c r="H3319" s="259"/>
      <c r="I3319" s="259"/>
      <c r="J3319" s="259"/>
    </row>
    <row r="3320" spans="1:10">
      <c r="A3320" s="259"/>
      <c r="B3320" s="259"/>
      <c r="C3320" s="259"/>
      <c r="D3320" s="259"/>
      <c r="E3320" s="259"/>
      <c r="F3320" s="270"/>
      <c r="G3320" s="259"/>
      <c r="H3320" s="259"/>
      <c r="I3320" s="259"/>
      <c r="J3320" s="259"/>
    </row>
    <row r="3321" spans="1:10">
      <c r="A3321" s="259"/>
      <c r="B3321" s="259"/>
      <c r="C3321" s="259"/>
      <c r="D3321" s="259"/>
      <c r="E3321" s="259"/>
      <c r="F3321" s="270"/>
      <c r="G3321" s="259"/>
      <c r="H3321" s="259"/>
      <c r="I3321" s="259"/>
      <c r="J3321" s="259"/>
    </row>
    <row r="3322" spans="1:10">
      <c r="A3322" s="259"/>
      <c r="B3322" s="259"/>
      <c r="C3322" s="259"/>
      <c r="D3322" s="259"/>
      <c r="E3322" s="259"/>
      <c r="F3322" s="270"/>
      <c r="G3322" s="259"/>
      <c r="H3322" s="259"/>
      <c r="I3322" s="259"/>
      <c r="J3322" s="259"/>
    </row>
    <row r="3323" spans="1:10">
      <c r="A3323" s="259"/>
      <c r="B3323" s="259"/>
      <c r="C3323" s="259"/>
      <c r="D3323" s="259"/>
      <c r="E3323" s="259"/>
      <c r="F3323" s="270"/>
      <c r="G3323" s="259"/>
      <c r="H3323" s="259"/>
      <c r="I3323" s="259"/>
      <c r="J3323" s="259"/>
    </row>
    <row r="3324" spans="1:10">
      <c r="A3324" s="259"/>
      <c r="B3324" s="259"/>
      <c r="C3324" s="259"/>
      <c r="D3324" s="259"/>
      <c r="E3324" s="259"/>
      <c r="F3324" s="270"/>
      <c r="G3324" s="259"/>
      <c r="H3324" s="259"/>
      <c r="I3324" s="259"/>
      <c r="J3324" s="259"/>
    </row>
    <row r="3325" spans="1:10">
      <c r="A3325" s="259"/>
      <c r="B3325" s="259"/>
      <c r="C3325" s="259"/>
      <c r="D3325" s="259"/>
      <c r="E3325" s="259"/>
      <c r="F3325" s="270"/>
      <c r="G3325" s="259"/>
      <c r="H3325" s="259"/>
      <c r="I3325" s="259"/>
      <c r="J3325" s="259"/>
    </row>
    <row r="3326" spans="1:10">
      <c r="A3326" s="259"/>
      <c r="B3326" s="259"/>
      <c r="C3326" s="259"/>
      <c r="D3326" s="259"/>
      <c r="E3326" s="259"/>
      <c r="F3326" s="270"/>
      <c r="G3326" s="259"/>
      <c r="H3326" s="259"/>
      <c r="I3326" s="259"/>
      <c r="J3326" s="259"/>
    </row>
    <row r="3327" spans="1:10">
      <c r="A3327" s="259"/>
      <c r="B3327" s="259"/>
      <c r="C3327" s="259"/>
      <c r="D3327" s="259"/>
      <c r="E3327" s="259"/>
      <c r="F3327" s="270"/>
      <c r="G3327" s="259"/>
      <c r="H3327" s="259"/>
      <c r="I3327" s="259"/>
      <c r="J3327" s="259"/>
    </row>
    <row r="3328" spans="1:10">
      <c r="A3328" s="259"/>
      <c r="B3328" s="259"/>
      <c r="C3328" s="259"/>
      <c r="D3328" s="259"/>
      <c r="E3328" s="259"/>
      <c r="F3328" s="270"/>
      <c r="G3328" s="259"/>
      <c r="H3328" s="259"/>
      <c r="I3328" s="259"/>
      <c r="J3328" s="259"/>
    </row>
    <row r="3329" spans="1:10">
      <c r="A3329" s="259"/>
      <c r="B3329" s="259"/>
      <c r="C3329" s="259"/>
      <c r="D3329" s="259"/>
      <c r="E3329" s="259"/>
      <c r="F3329" s="270"/>
      <c r="G3329" s="259"/>
      <c r="H3329" s="259"/>
      <c r="I3329" s="259"/>
      <c r="J3329" s="259"/>
    </row>
    <row r="3330" spans="1:10">
      <c r="A3330" s="259"/>
      <c r="B3330" s="259"/>
      <c r="C3330" s="259"/>
      <c r="D3330" s="259"/>
      <c r="E3330" s="259"/>
      <c r="F3330" s="270"/>
      <c r="G3330" s="259"/>
      <c r="H3330" s="259"/>
      <c r="I3330" s="259"/>
      <c r="J3330" s="259"/>
    </row>
    <row r="3331" spans="1:10">
      <c r="A3331" s="259"/>
      <c r="B3331" s="259"/>
      <c r="C3331" s="259"/>
      <c r="D3331" s="259"/>
      <c r="E3331" s="259"/>
      <c r="F3331" s="270"/>
      <c r="G3331" s="259"/>
      <c r="H3331" s="259"/>
      <c r="I3331" s="259"/>
      <c r="J3331" s="259"/>
    </row>
    <row r="3332" spans="1:10">
      <c r="A3332" s="259"/>
      <c r="B3332" s="259"/>
      <c r="C3332" s="259"/>
      <c r="D3332" s="259"/>
      <c r="E3332" s="259"/>
      <c r="F3332" s="270"/>
      <c r="G3332" s="259"/>
      <c r="H3332" s="259"/>
      <c r="I3332" s="259"/>
      <c r="J3332" s="259"/>
    </row>
    <row r="3333" spans="1:10">
      <c r="A3333" s="259"/>
      <c r="B3333" s="259"/>
      <c r="C3333" s="259"/>
      <c r="D3333" s="259"/>
      <c r="E3333" s="259"/>
      <c r="F3333" s="270"/>
      <c r="G3333" s="259"/>
      <c r="H3333" s="259"/>
      <c r="I3333" s="259"/>
      <c r="J3333" s="259"/>
    </row>
    <row r="3334" spans="1:10">
      <c r="A3334" s="259"/>
      <c r="B3334" s="259"/>
      <c r="C3334" s="259"/>
      <c r="D3334" s="259"/>
      <c r="E3334" s="259"/>
      <c r="F3334" s="270"/>
      <c r="G3334" s="259"/>
      <c r="H3334" s="259"/>
      <c r="I3334" s="259"/>
      <c r="J3334" s="259"/>
    </row>
    <row r="3335" spans="1:10">
      <c r="A3335" s="259"/>
      <c r="B3335" s="259"/>
      <c r="C3335" s="259"/>
      <c r="D3335" s="259"/>
      <c r="E3335" s="259"/>
      <c r="F3335" s="270"/>
      <c r="G3335" s="259"/>
      <c r="H3335" s="259"/>
      <c r="I3335" s="259"/>
      <c r="J3335" s="259"/>
    </row>
    <row r="3336" spans="1:10">
      <c r="A3336" s="259"/>
      <c r="B3336" s="259"/>
      <c r="C3336" s="259"/>
      <c r="D3336" s="259"/>
      <c r="E3336" s="259"/>
      <c r="F3336" s="270"/>
      <c r="G3336" s="259"/>
      <c r="H3336" s="259"/>
      <c r="I3336" s="259"/>
      <c r="J3336" s="259"/>
    </row>
    <row r="3337" spans="1:10">
      <c r="A3337" s="259"/>
      <c r="B3337" s="259"/>
      <c r="C3337" s="259"/>
      <c r="D3337" s="259"/>
      <c r="E3337" s="259"/>
      <c r="F3337" s="270"/>
      <c r="G3337" s="259"/>
      <c r="H3337" s="259"/>
      <c r="I3337" s="259"/>
      <c r="J3337" s="259"/>
    </row>
    <row r="3338" spans="1:10">
      <c r="A3338" s="259"/>
      <c r="B3338" s="259"/>
      <c r="C3338" s="259"/>
      <c r="D3338" s="259"/>
      <c r="E3338" s="259"/>
      <c r="F3338" s="270"/>
      <c r="G3338" s="259"/>
      <c r="H3338" s="259"/>
      <c r="I3338" s="259"/>
      <c r="J3338" s="259"/>
    </row>
    <row r="3339" spans="1:10">
      <c r="A3339" s="259"/>
      <c r="B3339" s="259"/>
      <c r="C3339" s="259"/>
      <c r="D3339" s="259"/>
      <c r="E3339" s="259"/>
      <c r="F3339" s="270"/>
      <c r="G3339" s="259"/>
      <c r="H3339" s="259"/>
      <c r="I3339" s="259"/>
      <c r="J3339" s="259"/>
    </row>
    <row r="3340" spans="1:10">
      <c r="A3340" s="259"/>
      <c r="B3340" s="259"/>
      <c r="C3340" s="259"/>
      <c r="D3340" s="259"/>
      <c r="E3340" s="259"/>
      <c r="F3340" s="270"/>
      <c r="G3340" s="259"/>
      <c r="H3340" s="259"/>
      <c r="I3340" s="259"/>
      <c r="J3340" s="259"/>
    </row>
    <row r="3341" spans="1:10">
      <c r="A3341" s="259"/>
      <c r="B3341" s="259"/>
      <c r="C3341" s="259"/>
      <c r="D3341" s="259"/>
      <c r="E3341" s="259"/>
      <c r="F3341" s="270"/>
      <c r="G3341" s="259"/>
      <c r="H3341" s="259"/>
      <c r="I3341" s="259"/>
      <c r="J3341" s="259"/>
    </row>
    <row r="3342" spans="1:10">
      <c r="A3342" s="259"/>
      <c r="B3342" s="259"/>
      <c r="C3342" s="259"/>
      <c r="D3342" s="259"/>
      <c r="E3342" s="259"/>
      <c r="F3342" s="270"/>
      <c r="G3342" s="259"/>
      <c r="H3342" s="259"/>
      <c r="I3342" s="259"/>
      <c r="J3342" s="259"/>
    </row>
    <row r="3343" spans="1:10">
      <c r="A3343" s="259"/>
      <c r="B3343" s="259"/>
      <c r="C3343" s="259"/>
      <c r="D3343" s="259"/>
      <c r="E3343" s="259"/>
      <c r="F3343" s="270"/>
      <c r="G3343" s="259"/>
      <c r="H3343" s="259"/>
      <c r="I3343" s="259"/>
      <c r="J3343" s="259"/>
    </row>
    <row r="3344" spans="1:10">
      <c r="A3344" s="259"/>
      <c r="B3344" s="259"/>
      <c r="C3344" s="259"/>
      <c r="D3344" s="259"/>
      <c r="E3344" s="259"/>
      <c r="F3344" s="270"/>
      <c r="G3344" s="259"/>
      <c r="H3344" s="259"/>
      <c r="I3344" s="259"/>
      <c r="J3344" s="259"/>
    </row>
    <row r="3345" spans="1:10">
      <c r="A3345" s="259"/>
      <c r="B3345" s="259"/>
      <c r="C3345" s="259"/>
      <c r="D3345" s="259"/>
      <c r="E3345" s="259"/>
      <c r="F3345" s="270"/>
      <c r="G3345" s="259"/>
      <c r="H3345" s="259"/>
      <c r="I3345" s="259"/>
      <c r="J3345" s="259"/>
    </row>
    <row r="3346" spans="1:10">
      <c r="A3346" s="259"/>
      <c r="B3346" s="259"/>
      <c r="C3346" s="259"/>
      <c r="D3346" s="259"/>
      <c r="E3346" s="259"/>
      <c r="F3346" s="270"/>
      <c r="G3346" s="259"/>
      <c r="H3346" s="259"/>
      <c r="I3346" s="259"/>
      <c r="J3346" s="259"/>
    </row>
    <row r="3347" spans="1:10">
      <c r="A3347" s="259"/>
      <c r="B3347" s="259"/>
      <c r="C3347" s="259"/>
      <c r="D3347" s="259"/>
      <c r="E3347" s="259"/>
      <c r="F3347" s="270"/>
      <c r="G3347" s="259"/>
      <c r="H3347" s="259"/>
      <c r="I3347" s="259"/>
      <c r="J3347" s="259"/>
    </row>
    <row r="3348" spans="1:10">
      <c r="A3348" s="259"/>
      <c r="B3348" s="259"/>
      <c r="C3348" s="259"/>
      <c r="D3348" s="259"/>
      <c r="E3348" s="259"/>
      <c r="F3348" s="270"/>
      <c r="G3348" s="259"/>
      <c r="H3348" s="259"/>
      <c r="I3348" s="259"/>
      <c r="J3348" s="259"/>
    </row>
    <row r="3349" spans="1:10">
      <c r="A3349" s="259"/>
      <c r="B3349" s="259"/>
      <c r="C3349" s="259"/>
      <c r="D3349" s="259"/>
      <c r="E3349" s="259"/>
      <c r="F3349" s="270"/>
      <c r="G3349" s="259"/>
      <c r="H3349" s="259"/>
      <c r="I3349" s="259"/>
      <c r="J3349" s="259"/>
    </row>
    <row r="3350" spans="1:10">
      <c r="A3350" s="259"/>
      <c r="B3350" s="259"/>
      <c r="C3350" s="259"/>
      <c r="D3350" s="259"/>
      <c r="E3350" s="259"/>
      <c r="F3350" s="270"/>
      <c r="G3350" s="259"/>
      <c r="H3350" s="259"/>
      <c r="I3350" s="259"/>
      <c r="J3350" s="259"/>
    </row>
    <row r="3351" spans="1:10">
      <c r="A3351" s="259"/>
      <c r="B3351" s="259"/>
      <c r="C3351" s="259"/>
      <c r="D3351" s="259"/>
      <c r="E3351" s="259"/>
      <c r="F3351" s="270"/>
      <c r="G3351" s="259"/>
      <c r="H3351" s="259"/>
      <c r="I3351" s="259"/>
      <c r="J3351" s="259"/>
    </row>
    <row r="3352" spans="1:10">
      <c r="A3352" s="259"/>
      <c r="B3352" s="259"/>
      <c r="C3352" s="259"/>
      <c r="D3352" s="259"/>
      <c r="E3352" s="259"/>
      <c r="F3352" s="270"/>
      <c r="G3352" s="259"/>
      <c r="H3352" s="259"/>
      <c r="I3352" s="259"/>
      <c r="J3352" s="259"/>
    </row>
    <row r="3353" spans="1:10">
      <c r="A3353" s="259"/>
      <c r="B3353" s="259"/>
      <c r="C3353" s="259"/>
      <c r="D3353" s="259"/>
      <c r="E3353" s="259"/>
      <c r="F3353" s="270"/>
      <c r="G3353" s="259"/>
      <c r="H3353" s="259"/>
      <c r="I3353" s="259"/>
      <c r="J3353" s="259"/>
    </row>
    <row r="3354" spans="1:10">
      <c r="A3354" s="259"/>
      <c r="B3354" s="259"/>
      <c r="C3354" s="259"/>
      <c r="D3354" s="259"/>
      <c r="E3354" s="259"/>
      <c r="F3354" s="270"/>
      <c r="G3354" s="259"/>
      <c r="H3354" s="259"/>
      <c r="I3354" s="259"/>
      <c r="J3354" s="259"/>
    </row>
    <row r="3355" spans="1:10">
      <c r="A3355" s="259"/>
      <c r="B3355" s="259"/>
      <c r="C3355" s="259"/>
      <c r="D3355" s="259"/>
      <c r="E3355" s="259"/>
      <c r="F3355" s="270"/>
      <c r="G3355" s="259"/>
      <c r="H3355" s="259"/>
      <c r="I3355" s="259"/>
      <c r="J3355" s="259"/>
    </row>
    <row r="3356" spans="1:10">
      <c r="A3356" s="259"/>
      <c r="B3356" s="259"/>
      <c r="C3356" s="259"/>
      <c r="D3356" s="259"/>
      <c r="E3356" s="259"/>
      <c r="F3356" s="270"/>
      <c r="G3356" s="259"/>
      <c r="H3356" s="259"/>
      <c r="I3356" s="259"/>
      <c r="J3356" s="259"/>
    </row>
    <row r="3357" spans="1:10">
      <c r="A3357" s="259"/>
      <c r="B3357" s="259"/>
      <c r="C3357" s="259"/>
      <c r="D3357" s="259"/>
      <c r="E3357" s="259"/>
      <c r="F3357" s="270"/>
      <c r="G3357" s="259"/>
      <c r="H3357" s="259"/>
      <c r="I3357" s="259"/>
      <c r="J3357" s="259"/>
    </row>
    <row r="3358" spans="1:10">
      <c r="A3358" s="259"/>
      <c r="B3358" s="259"/>
      <c r="C3358" s="259"/>
      <c r="D3358" s="259"/>
      <c r="E3358" s="259"/>
      <c r="F3358" s="270"/>
      <c r="G3358" s="259"/>
      <c r="H3358" s="259"/>
      <c r="I3358" s="259"/>
      <c r="J3358" s="259"/>
    </row>
    <row r="3359" spans="1:10">
      <c r="A3359" s="259"/>
      <c r="B3359" s="259"/>
      <c r="C3359" s="259"/>
      <c r="D3359" s="259"/>
      <c r="E3359" s="259"/>
      <c r="F3359" s="270"/>
      <c r="G3359" s="259"/>
      <c r="H3359" s="259"/>
      <c r="I3359" s="259"/>
      <c r="J3359" s="259"/>
    </row>
    <row r="3360" spans="1:10">
      <c r="A3360" s="259"/>
      <c r="B3360" s="259"/>
      <c r="C3360" s="259"/>
      <c r="D3360" s="259"/>
      <c r="E3360" s="259"/>
      <c r="F3360" s="270"/>
      <c r="G3360" s="259"/>
      <c r="H3360" s="259"/>
      <c r="I3360" s="259"/>
      <c r="J3360" s="259"/>
    </row>
    <row r="3361" spans="1:10">
      <c r="A3361" s="259"/>
      <c r="B3361" s="259"/>
      <c r="C3361" s="259"/>
      <c r="D3361" s="259"/>
      <c r="E3361" s="259"/>
      <c r="F3361" s="270"/>
      <c r="G3361" s="259"/>
      <c r="H3361" s="259"/>
      <c r="I3361" s="259"/>
      <c r="J3361" s="259"/>
    </row>
    <row r="3362" spans="1:10">
      <c r="A3362" s="259"/>
      <c r="B3362" s="259"/>
      <c r="C3362" s="259"/>
      <c r="D3362" s="259"/>
      <c r="E3362" s="259"/>
      <c r="F3362" s="270"/>
      <c r="G3362" s="259"/>
      <c r="H3362" s="259"/>
      <c r="I3362" s="259"/>
      <c r="J3362" s="259"/>
    </row>
    <row r="3363" spans="1:10">
      <c r="A3363" s="259"/>
      <c r="B3363" s="259"/>
      <c r="C3363" s="259"/>
      <c r="D3363" s="259"/>
      <c r="E3363" s="259"/>
      <c r="F3363" s="270"/>
      <c r="G3363" s="259"/>
      <c r="H3363" s="259"/>
      <c r="I3363" s="259"/>
      <c r="J3363" s="259"/>
    </row>
    <row r="3364" spans="1:10">
      <c r="A3364" s="259"/>
      <c r="B3364" s="259"/>
      <c r="C3364" s="259"/>
      <c r="D3364" s="259"/>
      <c r="E3364" s="259"/>
      <c r="F3364" s="270"/>
      <c r="G3364" s="259"/>
      <c r="H3364" s="259"/>
      <c r="I3364" s="259"/>
      <c r="J3364" s="259"/>
    </row>
    <row r="3365" spans="1:10">
      <c r="A3365" s="259"/>
      <c r="B3365" s="259"/>
      <c r="C3365" s="259"/>
      <c r="D3365" s="259"/>
      <c r="E3365" s="259"/>
      <c r="F3365" s="270"/>
      <c r="G3365" s="259"/>
      <c r="H3365" s="259"/>
      <c r="I3365" s="259"/>
      <c r="J3365" s="259"/>
    </row>
    <row r="3366" spans="1:10">
      <c r="A3366" s="259"/>
      <c r="B3366" s="259"/>
      <c r="C3366" s="259"/>
      <c r="D3366" s="259"/>
      <c r="E3366" s="259"/>
      <c r="F3366" s="270"/>
      <c r="G3366" s="259"/>
      <c r="H3366" s="259"/>
      <c r="I3366" s="259"/>
      <c r="J3366" s="259"/>
    </row>
    <row r="3367" spans="1:10">
      <c r="A3367" s="259"/>
      <c r="B3367" s="259"/>
      <c r="C3367" s="259"/>
      <c r="D3367" s="259"/>
      <c r="E3367" s="259"/>
      <c r="F3367" s="270"/>
      <c r="G3367" s="259"/>
      <c r="H3367" s="259"/>
      <c r="I3367" s="259"/>
      <c r="J3367" s="259"/>
    </row>
    <row r="3368" spans="1:10">
      <c r="A3368" s="259"/>
      <c r="B3368" s="259"/>
      <c r="C3368" s="259"/>
      <c r="D3368" s="259"/>
      <c r="E3368" s="259"/>
      <c r="F3368" s="270"/>
      <c r="G3368" s="259"/>
      <c r="H3368" s="259"/>
      <c r="I3368" s="259"/>
      <c r="J3368" s="259"/>
    </row>
    <row r="3369" spans="1:10">
      <c r="A3369" s="259"/>
      <c r="B3369" s="259"/>
      <c r="C3369" s="259"/>
      <c r="D3369" s="259"/>
      <c r="E3369" s="259"/>
      <c r="F3369" s="270"/>
      <c r="G3369" s="259"/>
      <c r="H3369" s="259"/>
      <c r="I3369" s="259"/>
      <c r="J3369" s="259"/>
    </row>
    <row r="3370" spans="1:10">
      <c r="A3370" s="259"/>
      <c r="B3370" s="259"/>
      <c r="C3370" s="259"/>
      <c r="D3370" s="259"/>
      <c r="E3370" s="259"/>
      <c r="F3370" s="270"/>
      <c r="G3370" s="259"/>
      <c r="H3370" s="259"/>
      <c r="I3370" s="259"/>
      <c r="J3370" s="259"/>
    </row>
    <row r="3371" spans="1:10">
      <c r="A3371" s="259"/>
      <c r="B3371" s="259"/>
      <c r="C3371" s="259"/>
      <c r="D3371" s="259"/>
      <c r="E3371" s="259"/>
      <c r="F3371" s="270"/>
      <c r="G3371" s="259"/>
      <c r="H3371" s="259"/>
      <c r="I3371" s="259"/>
      <c r="J3371" s="259"/>
    </row>
    <row r="3372" spans="1:10">
      <c r="A3372" s="259"/>
      <c r="B3372" s="259"/>
      <c r="C3372" s="259"/>
      <c r="D3372" s="259"/>
      <c r="E3372" s="259"/>
      <c r="F3372" s="270"/>
      <c r="G3372" s="259"/>
      <c r="H3372" s="259"/>
      <c r="I3372" s="259"/>
      <c r="J3372" s="259"/>
    </row>
    <row r="3373" spans="1:10">
      <c r="A3373" s="259"/>
      <c r="B3373" s="259"/>
      <c r="C3373" s="259"/>
      <c r="D3373" s="259"/>
      <c r="E3373" s="259"/>
      <c r="F3373" s="270"/>
      <c r="G3373" s="259"/>
      <c r="H3373" s="259"/>
      <c r="I3373" s="259"/>
      <c r="J3373" s="259"/>
    </row>
    <row r="3374" spans="1:10">
      <c r="A3374" s="259"/>
      <c r="B3374" s="259"/>
      <c r="C3374" s="259"/>
      <c r="D3374" s="259"/>
      <c r="E3374" s="259"/>
      <c r="F3374" s="270"/>
      <c r="G3374" s="259"/>
      <c r="H3374" s="259"/>
      <c r="I3374" s="259"/>
      <c r="J3374" s="259"/>
    </row>
    <row r="3375" spans="1:10">
      <c r="A3375" s="259"/>
      <c r="B3375" s="259"/>
      <c r="C3375" s="259"/>
      <c r="D3375" s="259"/>
      <c r="E3375" s="259"/>
      <c r="F3375" s="270"/>
      <c r="G3375" s="259"/>
      <c r="H3375" s="259"/>
      <c r="I3375" s="259"/>
      <c r="J3375" s="259"/>
    </row>
    <row r="3376" spans="1:10">
      <c r="A3376" s="259"/>
      <c r="B3376" s="259"/>
      <c r="C3376" s="259"/>
      <c r="D3376" s="259"/>
      <c r="E3376" s="259"/>
      <c r="F3376" s="270"/>
      <c r="G3376" s="259"/>
      <c r="H3376" s="259"/>
      <c r="I3376" s="259"/>
      <c r="J3376" s="259"/>
    </row>
    <row r="3377" spans="1:10">
      <c r="A3377" s="259"/>
      <c r="B3377" s="259"/>
      <c r="C3377" s="259"/>
      <c r="D3377" s="259"/>
      <c r="E3377" s="259"/>
      <c r="F3377" s="270"/>
      <c r="G3377" s="259"/>
      <c r="H3377" s="259"/>
      <c r="I3377" s="259"/>
      <c r="J3377" s="259"/>
    </row>
    <row r="3378" spans="1:10">
      <c r="A3378" s="259"/>
      <c r="B3378" s="259"/>
      <c r="C3378" s="259"/>
      <c r="D3378" s="259"/>
      <c r="E3378" s="259"/>
      <c r="F3378" s="270"/>
      <c r="G3378" s="259"/>
      <c r="H3378" s="259"/>
      <c r="I3378" s="259"/>
      <c r="J3378" s="259"/>
    </row>
    <row r="3379" spans="1:10">
      <c r="A3379" s="259"/>
      <c r="B3379" s="259"/>
      <c r="C3379" s="259"/>
      <c r="D3379" s="259"/>
      <c r="E3379" s="259"/>
      <c r="F3379" s="270"/>
      <c r="G3379" s="259"/>
      <c r="H3379" s="259"/>
      <c r="I3379" s="259"/>
      <c r="J3379" s="259"/>
    </row>
    <row r="3380" spans="1:10">
      <c r="A3380" s="259"/>
      <c r="B3380" s="259"/>
      <c r="C3380" s="259"/>
      <c r="D3380" s="259"/>
      <c r="E3380" s="259"/>
      <c r="F3380" s="270"/>
      <c r="G3380" s="259"/>
      <c r="H3380" s="259"/>
      <c r="I3380" s="259"/>
      <c r="J3380" s="259"/>
    </row>
    <row r="3381" spans="1:10">
      <c r="A3381" s="259"/>
      <c r="B3381" s="259"/>
      <c r="C3381" s="259"/>
      <c r="D3381" s="259"/>
      <c r="E3381" s="259"/>
      <c r="F3381" s="270"/>
      <c r="G3381" s="259"/>
      <c r="H3381" s="259"/>
      <c r="I3381" s="259"/>
      <c r="J3381" s="259"/>
    </row>
    <row r="3382" spans="1:10">
      <c r="A3382" s="259"/>
      <c r="B3382" s="259"/>
      <c r="C3382" s="259"/>
      <c r="D3382" s="259"/>
      <c r="E3382" s="259"/>
      <c r="F3382" s="270"/>
      <c r="G3382" s="259"/>
      <c r="H3382" s="259"/>
      <c r="I3382" s="259"/>
      <c r="J3382" s="259"/>
    </row>
    <row r="3383" spans="1:10">
      <c r="A3383" s="259"/>
      <c r="B3383" s="259"/>
      <c r="C3383" s="259"/>
      <c r="D3383" s="259"/>
      <c r="E3383" s="259"/>
      <c r="F3383" s="270"/>
      <c r="G3383" s="259"/>
      <c r="H3383" s="259"/>
      <c r="I3383" s="259"/>
      <c r="J3383" s="259"/>
    </row>
    <row r="3384" spans="1:10">
      <c r="A3384" s="259"/>
      <c r="B3384" s="259"/>
      <c r="C3384" s="259"/>
      <c r="D3384" s="259"/>
      <c r="E3384" s="259"/>
      <c r="F3384" s="270"/>
      <c r="G3384" s="259"/>
      <c r="H3384" s="259"/>
      <c r="I3384" s="259"/>
      <c r="J3384" s="259"/>
    </row>
    <row r="3385" spans="1:10">
      <c r="A3385" s="259"/>
      <c r="B3385" s="259"/>
      <c r="C3385" s="259"/>
      <c r="D3385" s="259"/>
      <c r="E3385" s="259"/>
      <c r="F3385" s="270"/>
      <c r="G3385" s="259"/>
      <c r="H3385" s="259"/>
      <c r="I3385" s="259"/>
      <c r="J3385" s="259"/>
    </row>
    <row r="3386" spans="1:10">
      <c r="A3386" s="259"/>
      <c r="B3386" s="259"/>
      <c r="C3386" s="259"/>
      <c r="D3386" s="259"/>
      <c r="E3386" s="259"/>
      <c r="F3386" s="270"/>
      <c r="G3386" s="259"/>
      <c r="H3386" s="259"/>
      <c r="I3386" s="259"/>
      <c r="J3386" s="259"/>
    </row>
    <row r="3387" spans="1:10">
      <c r="A3387" s="259"/>
      <c r="B3387" s="259"/>
      <c r="C3387" s="259"/>
      <c r="D3387" s="259"/>
      <c r="E3387" s="259"/>
      <c r="F3387" s="270"/>
      <c r="G3387" s="259"/>
      <c r="H3387" s="259"/>
      <c r="I3387" s="259"/>
      <c r="J3387" s="259"/>
    </row>
    <row r="3388" spans="1:10">
      <c r="A3388" s="259"/>
      <c r="B3388" s="259"/>
      <c r="C3388" s="259"/>
      <c r="D3388" s="259"/>
      <c r="E3388" s="259"/>
      <c r="F3388" s="270"/>
      <c r="G3388" s="259"/>
      <c r="H3388" s="259"/>
      <c r="I3388" s="259"/>
      <c r="J3388" s="259"/>
    </row>
    <row r="3389" spans="1:10">
      <c r="A3389" s="259"/>
      <c r="B3389" s="259"/>
      <c r="C3389" s="259"/>
      <c r="D3389" s="259"/>
      <c r="E3389" s="259"/>
      <c r="F3389" s="270"/>
      <c r="G3389" s="259"/>
      <c r="H3389" s="259"/>
      <c r="I3389" s="259"/>
      <c r="J3389" s="259"/>
    </row>
    <row r="3390" spans="1:10">
      <c r="A3390" s="259"/>
      <c r="B3390" s="259"/>
      <c r="C3390" s="259"/>
      <c r="D3390" s="259"/>
      <c r="E3390" s="259"/>
      <c r="F3390" s="270"/>
      <c r="G3390" s="259"/>
      <c r="H3390" s="259"/>
      <c r="I3390" s="259"/>
      <c r="J3390" s="259"/>
    </row>
    <row r="3391" spans="1:10">
      <c r="A3391" s="259"/>
      <c r="B3391" s="259"/>
      <c r="C3391" s="259"/>
      <c r="D3391" s="259"/>
      <c r="E3391" s="259"/>
      <c r="F3391" s="270"/>
      <c r="G3391" s="259"/>
      <c r="H3391" s="259"/>
      <c r="I3391" s="259"/>
      <c r="J3391" s="259"/>
    </row>
    <row r="3392" spans="1:10">
      <c r="A3392" s="259"/>
      <c r="B3392" s="259"/>
      <c r="C3392" s="259"/>
      <c r="D3392" s="259"/>
      <c r="E3392" s="259"/>
      <c r="F3392" s="270"/>
      <c r="G3392" s="259"/>
      <c r="H3392" s="259"/>
      <c r="I3392" s="259"/>
      <c r="J3392" s="259"/>
    </row>
    <row r="3393" spans="1:10">
      <c r="A3393" s="259"/>
      <c r="B3393" s="259"/>
      <c r="C3393" s="259"/>
      <c r="D3393" s="259"/>
      <c r="E3393" s="259"/>
      <c r="F3393" s="270"/>
      <c r="G3393" s="259"/>
      <c r="H3393" s="259"/>
      <c r="I3393" s="259"/>
      <c r="J3393" s="259"/>
    </row>
    <row r="3394" spans="1:10">
      <c r="A3394" s="259"/>
      <c r="B3394" s="259"/>
      <c r="C3394" s="259"/>
      <c r="D3394" s="259"/>
      <c r="E3394" s="259"/>
      <c r="F3394" s="270"/>
      <c r="G3394" s="259"/>
      <c r="H3394" s="259"/>
      <c r="I3394" s="259"/>
      <c r="J3394" s="259"/>
    </row>
    <row r="3395" spans="1:10">
      <c r="A3395" s="259"/>
      <c r="B3395" s="259"/>
      <c r="C3395" s="259"/>
      <c r="D3395" s="259"/>
      <c r="E3395" s="259"/>
      <c r="F3395" s="270"/>
      <c r="G3395" s="259"/>
      <c r="H3395" s="259"/>
      <c r="I3395" s="259"/>
      <c r="J3395" s="259"/>
    </row>
    <row r="3396" spans="1:10">
      <c r="A3396" s="259"/>
      <c r="B3396" s="259"/>
      <c r="C3396" s="259"/>
      <c r="D3396" s="259"/>
      <c r="E3396" s="259"/>
      <c r="F3396" s="270"/>
      <c r="G3396" s="259"/>
      <c r="H3396" s="259"/>
      <c r="I3396" s="259"/>
      <c r="J3396" s="259"/>
    </row>
    <row r="3397" spans="1:10">
      <c r="A3397" s="259"/>
      <c r="B3397" s="259"/>
      <c r="C3397" s="259"/>
      <c r="D3397" s="259"/>
      <c r="E3397" s="259"/>
      <c r="F3397" s="270"/>
      <c r="G3397" s="259"/>
      <c r="H3397" s="259"/>
      <c r="I3397" s="259"/>
      <c r="J3397" s="259"/>
    </row>
    <row r="3398" spans="1:10">
      <c r="A3398" s="259"/>
      <c r="B3398" s="259"/>
      <c r="C3398" s="259"/>
      <c r="D3398" s="259"/>
      <c r="E3398" s="259"/>
      <c r="F3398" s="270"/>
      <c r="G3398" s="259"/>
      <c r="H3398" s="259"/>
      <c r="I3398" s="259"/>
      <c r="J3398" s="259"/>
    </row>
    <row r="3399" spans="1:10">
      <c r="A3399" s="259"/>
      <c r="B3399" s="259"/>
      <c r="C3399" s="259"/>
      <c r="D3399" s="259"/>
      <c r="E3399" s="259"/>
      <c r="F3399" s="270"/>
      <c r="G3399" s="259"/>
      <c r="H3399" s="259"/>
      <c r="I3399" s="259"/>
      <c r="J3399" s="259"/>
    </row>
    <row r="3400" spans="1:10">
      <c r="A3400" s="259"/>
      <c r="B3400" s="259"/>
      <c r="C3400" s="259"/>
      <c r="D3400" s="259"/>
      <c r="E3400" s="259"/>
      <c r="F3400" s="270"/>
      <c r="G3400" s="259"/>
      <c r="H3400" s="259"/>
      <c r="I3400" s="259"/>
      <c r="J3400" s="259"/>
    </row>
    <row r="3401" spans="1:10">
      <c r="A3401" s="259"/>
      <c r="B3401" s="259"/>
      <c r="C3401" s="259"/>
      <c r="D3401" s="259"/>
      <c r="E3401" s="259"/>
      <c r="F3401" s="270"/>
      <c r="G3401" s="259"/>
      <c r="H3401" s="259"/>
      <c r="I3401" s="259"/>
      <c r="J3401" s="259"/>
    </row>
    <row r="3402" spans="1:10">
      <c r="A3402" s="259"/>
      <c r="B3402" s="259"/>
      <c r="C3402" s="259"/>
      <c r="D3402" s="259"/>
      <c r="E3402" s="259"/>
      <c r="F3402" s="270"/>
      <c r="G3402" s="259"/>
      <c r="H3402" s="259"/>
      <c r="I3402" s="259"/>
      <c r="J3402" s="259"/>
    </row>
    <row r="3403" spans="1:10">
      <c r="A3403" s="259"/>
      <c r="B3403" s="259"/>
      <c r="C3403" s="259"/>
      <c r="D3403" s="259"/>
      <c r="E3403" s="259"/>
      <c r="F3403" s="270"/>
      <c r="G3403" s="259"/>
      <c r="H3403" s="259"/>
      <c r="I3403" s="259"/>
      <c r="J3403" s="259"/>
    </row>
    <row r="3404" spans="1:10">
      <c r="A3404" s="259"/>
      <c r="B3404" s="259"/>
      <c r="C3404" s="259"/>
      <c r="D3404" s="259"/>
      <c r="E3404" s="259"/>
      <c r="F3404" s="270"/>
      <c r="G3404" s="259"/>
      <c r="H3404" s="259"/>
      <c r="I3404" s="259"/>
      <c r="J3404" s="259"/>
    </row>
    <row r="3405" spans="1:10">
      <c r="A3405" s="259"/>
      <c r="B3405" s="259"/>
      <c r="C3405" s="259"/>
      <c r="D3405" s="259"/>
      <c r="E3405" s="259"/>
      <c r="F3405" s="270"/>
      <c r="G3405" s="259"/>
      <c r="H3405" s="259"/>
      <c r="I3405" s="259"/>
      <c r="J3405" s="259"/>
    </row>
    <row r="3406" spans="1:10">
      <c r="A3406" s="259"/>
      <c r="B3406" s="259"/>
      <c r="C3406" s="259"/>
      <c r="D3406" s="259"/>
      <c r="E3406" s="259"/>
      <c r="F3406" s="270"/>
      <c r="G3406" s="259"/>
      <c r="H3406" s="259"/>
      <c r="I3406" s="259"/>
      <c r="J3406" s="259"/>
    </row>
    <row r="3407" spans="1:10">
      <c r="A3407" s="259"/>
      <c r="B3407" s="259"/>
      <c r="C3407" s="259"/>
      <c r="D3407" s="259"/>
      <c r="E3407" s="259"/>
      <c r="F3407" s="270"/>
      <c r="G3407" s="259"/>
      <c r="H3407" s="259"/>
      <c r="I3407" s="259"/>
      <c r="J3407" s="259"/>
    </row>
    <row r="3408" spans="1:10">
      <c r="A3408" s="259"/>
      <c r="B3408" s="259"/>
      <c r="C3408" s="259"/>
      <c r="D3408" s="259"/>
      <c r="E3408" s="259"/>
      <c r="F3408" s="270"/>
      <c r="G3408" s="259"/>
      <c r="H3408" s="259"/>
      <c r="I3408" s="259"/>
      <c r="J3408" s="259"/>
    </row>
    <row r="3409" spans="1:10">
      <c r="A3409" s="259"/>
      <c r="B3409" s="259"/>
      <c r="C3409" s="259"/>
      <c r="D3409" s="259"/>
      <c r="E3409" s="259"/>
      <c r="F3409" s="270"/>
      <c r="G3409" s="259"/>
      <c r="H3409" s="259"/>
      <c r="I3409" s="259"/>
      <c r="J3409" s="259"/>
    </row>
    <row r="3410" spans="1:10">
      <c r="A3410" s="259"/>
      <c r="B3410" s="259"/>
      <c r="C3410" s="259"/>
      <c r="D3410" s="259"/>
      <c r="E3410" s="259"/>
      <c r="F3410" s="270"/>
      <c r="G3410" s="259"/>
      <c r="H3410" s="259"/>
      <c r="I3410" s="259"/>
      <c r="J3410" s="259"/>
    </row>
    <row r="3411" spans="1:10">
      <c r="A3411" s="259"/>
      <c r="B3411" s="259"/>
      <c r="C3411" s="259"/>
      <c r="D3411" s="259"/>
      <c r="E3411" s="259"/>
      <c r="F3411" s="270"/>
      <c r="G3411" s="259"/>
      <c r="H3411" s="259"/>
      <c r="I3411" s="259"/>
      <c r="J3411" s="259"/>
    </row>
    <row r="3412" spans="1:10">
      <c r="A3412" s="259"/>
      <c r="B3412" s="259"/>
      <c r="C3412" s="259"/>
      <c r="D3412" s="259"/>
      <c r="E3412" s="259"/>
      <c r="F3412" s="270"/>
      <c r="G3412" s="259"/>
      <c r="H3412" s="259"/>
      <c r="I3412" s="259"/>
      <c r="J3412" s="259"/>
    </row>
    <row r="3413" spans="1:10">
      <c r="A3413" s="259"/>
      <c r="B3413" s="259"/>
      <c r="C3413" s="259"/>
      <c r="D3413" s="259"/>
      <c r="E3413" s="259"/>
      <c r="F3413" s="270"/>
      <c r="G3413" s="259"/>
      <c r="H3413" s="259"/>
      <c r="I3413" s="259"/>
      <c r="J3413" s="259"/>
    </row>
    <row r="3414" spans="1:10">
      <c r="A3414" s="259"/>
      <c r="B3414" s="259"/>
      <c r="C3414" s="259"/>
      <c r="D3414" s="259"/>
      <c r="E3414" s="259"/>
      <c r="F3414" s="270"/>
      <c r="G3414" s="259"/>
      <c r="H3414" s="259"/>
      <c r="I3414" s="259"/>
      <c r="J3414" s="259"/>
    </row>
    <row r="3415" spans="1:10">
      <c r="A3415" s="259"/>
      <c r="B3415" s="259"/>
      <c r="C3415" s="259"/>
      <c r="D3415" s="259"/>
      <c r="E3415" s="259"/>
      <c r="F3415" s="270"/>
      <c r="G3415" s="259"/>
      <c r="H3415" s="259"/>
      <c r="I3415" s="259"/>
      <c r="J3415" s="259"/>
    </row>
    <row r="3416" spans="1:10">
      <c r="A3416" s="259"/>
      <c r="B3416" s="259"/>
      <c r="C3416" s="259"/>
      <c r="D3416" s="259"/>
      <c r="E3416" s="259"/>
      <c r="F3416" s="270"/>
      <c r="G3416" s="259"/>
      <c r="H3416" s="259"/>
      <c r="I3416" s="259"/>
      <c r="J3416" s="259"/>
    </row>
    <row r="3417" spans="1:10">
      <c r="A3417" s="259"/>
      <c r="B3417" s="259"/>
      <c r="C3417" s="259"/>
      <c r="D3417" s="259"/>
      <c r="E3417" s="259"/>
      <c r="F3417" s="270"/>
      <c r="G3417" s="259"/>
      <c r="H3417" s="259"/>
      <c r="I3417" s="259"/>
      <c r="J3417" s="259"/>
    </row>
    <row r="3418" spans="1:10">
      <c r="A3418" s="259"/>
      <c r="B3418" s="259"/>
      <c r="C3418" s="259"/>
      <c r="D3418" s="259"/>
      <c r="E3418" s="259"/>
      <c r="F3418" s="270"/>
      <c r="G3418" s="259"/>
      <c r="H3418" s="259"/>
      <c r="I3418" s="259"/>
      <c r="J3418" s="259"/>
    </row>
    <row r="3419" spans="1:10">
      <c r="A3419" s="259"/>
      <c r="B3419" s="259"/>
      <c r="C3419" s="259"/>
      <c r="D3419" s="259"/>
      <c r="E3419" s="259"/>
      <c r="F3419" s="270"/>
      <c r="G3419" s="259"/>
      <c r="H3419" s="259"/>
      <c r="I3419" s="259"/>
      <c r="J3419" s="259"/>
    </row>
    <row r="3420" spans="1:10">
      <c r="A3420" s="259"/>
      <c r="B3420" s="259"/>
      <c r="C3420" s="259"/>
      <c r="D3420" s="259"/>
      <c r="E3420" s="259"/>
      <c r="F3420" s="270"/>
      <c r="G3420" s="259"/>
      <c r="H3420" s="259"/>
      <c r="I3420" s="259"/>
      <c r="J3420" s="259"/>
    </row>
    <row r="3421" spans="1:10">
      <c r="A3421" s="259"/>
      <c r="B3421" s="259"/>
      <c r="C3421" s="259"/>
      <c r="D3421" s="259"/>
      <c r="E3421" s="259"/>
      <c r="F3421" s="270"/>
      <c r="G3421" s="259"/>
      <c r="H3421" s="259"/>
      <c r="I3421" s="259"/>
      <c r="J3421" s="259"/>
    </row>
    <row r="3422" spans="1:10">
      <c r="A3422" s="259"/>
      <c r="B3422" s="259"/>
      <c r="C3422" s="259"/>
      <c r="D3422" s="259"/>
      <c r="E3422" s="259"/>
      <c r="F3422" s="270"/>
      <c r="G3422" s="259"/>
      <c r="H3422" s="259"/>
      <c r="I3422" s="259"/>
      <c r="J3422" s="259"/>
    </row>
    <row r="3423" spans="1:10">
      <c r="A3423" s="259"/>
      <c r="B3423" s="259"/>
      <c r="C3423" s="259"/>
      <c r="D3423" s="259"/>
      <c r="E3423" s="259"/>
      <c r="F3423" s="270"/>
      <c r="G3423" s="259"/>
      <c r="H3423" s="259"/>
      <c r="I3423" s="259"/>
      <c r="J3423" s="259"/>
    </row>
    <row r="3424" spans="1:10">
      <c r="A3424" s="259"/>
      <c r="B3424" s="259"/>
      <c r="C3424" s="259"/>
      <c r="D3424" s="259"/>
      <c r="E3424" s="259"/>
      <c r="F3424" s="270"/>
      <c r="G3424" s="259"/>
      <c r="H3424" s="259"/>
      <c r="I3424" s="259"/>
      <c r="J3424" s="259"/>
    </row>
    <row r="3425" spans="1:10">
      <c r="A3425" s="259"/>
      <c r="B3425" s="259"/>
      <c r="C3425" s="259"/>
      <c r="D3425" s="259"/>
      <c r="E3425" s="259"/>
      <c r="F3425" s="270"/>
      <c r="G3425" s="259"/>
      <c r="H3425" s="259"/>
      <c r="I3425" s="259"/>
      <c r="J3425" s="259"/>
    </row>
    <row r="3426" spans="1:10">
      <c r="A3426" s="259"/>
      <c r="B3426" s="259"/>
      <c r="C3426" s="259"/>
      <c r="D3426" s="259"/>
      <c r="E3426" s="259"/>
      <c r="F3426" s="270"/>
      <c r="G3426" s="259"/>
      <c r="H3426" s="259"/>
      <c r="I3426" s="259"/>
      <c r="J3426" s="259"/>
    </row>
    <row r="3427" spans="1:10">
      <c r="A3427" s="259"/>
      <c r="B3427" s="259"/>
      <c r="C3427" s="259"/>
      <c r="D3427" s="259"/>
      <c r="E3427" s="259"/>
      <c r="F3427" s="270"/>
      <c r="G3427" s="259"/>
      <c r="H3427" s="259"/>
      <c r="I3427" s="259"/>
      <c r="J3427" s="259"/>
    </row>
    <row r="3428" spans="1:10">
      <c r="A3428" s="259"/>
      <c r="B3428" s="259"/>
      <c r="C3428" s="259"/>
      <c r="D3428" s="259"/>
      <c r="E3428" s="259"/>
      <c r="F3428" s="270"/>
      <c r="G3428" s="259"/>
      <c r="H3428" s="259"/>
      <c r="I3428" s="259"/>
      <c r="J3428" s="259"/>
    </row>
    <row r="3429" spans="1:10">
      <c r="A3429" s="259"/>
      <c r="B3429" s="259"/>
      <c r="C3429" s="259"/>
      <c r="D3429" s="259"/>
      <c r="E3429" s="259"/>
      <c r="F3429" s="270"/>
      <c r="G3429" s="259"/>
      <c r="H3429" s="259"/>
      <c r="I3429" s="259"/>
      <c r="J3429" s="259"/>
    </row>
    <row r="3430" spans="1:10">
      <c r="A3430" s="259"/>
      <c r="B3430" s="259"/>
      <c r="C3430" s="259"/>
      <c r="D3430" s="259"/>
      <c r="E3430" s="259"/>
      <c r="F3430" s="270"/>
      <c r="G3430" s="259"/>
      <c r="H3430" s="259"/>
      <c r="I3430" s="259"/>
      <c r="J3430" s="259"/>
    </row>
    <row r="3431" spans="1:10">
      <c r="A3431" s="259"/>
      <c r="B3431" s="259"/>
      <c r="C3431" s="259"/>
      <c r="D3431" s="259"/>
      <c r="E3431" s="259"/>
      <c r="F3431" s="270"/>
      <c r="G3431" s="259"/>
      <c r="H3431" s="259"/>
      <c r="I3431" s="259"/>
      <c r="J3431" s="259"/>
    </row>
    <row r="3432" spans="1:10">
      <c r="A3432" s="259"/>
      <c r="B3432" s="259"/>
      <c r="C3432" s="259"/>
      <c r="D3432" s="259"/>
      <c r="E3432" s="259"/>
      <c r="F3432" s="270"/>
      <c r="G3432" s="259"/>
      <c r="H3432" s="259"/>
      <c r="I3432" s="259"/>
      <c r="J3432" s="259"/>
    </row>
    <row r="3433" spans="1:10">
      <c r="A3433" s="259"/>
      <c r="B3433" s="259"/>
      <c r="C3433" s="259"/>
      <c r="D3433" s="259"/>
      <c r="E3433" s="259"/>
      <c r="F3433" s="270"/>
      <c r="G3433" s="259"/>
      <c r="H3433" s="259"/>
      <c r="I3433" s="259"/>
      <c r="J3433" s="259"/>
    </row>
    <row r="3434" spans="1:10">
      <c r="A3434" s="259"/>
      <c r="B3434" s="259"/>
      <c r="C3434" s="259"/>
      <c r="D3434" s="259"/>
      <c r="E3434" s="259"/>
      <c r="F3434" s="270"/>
      <c r="G3434" s="259"/>
      <c r="H3434" s="259"/>
      <c r="I3434" s="259"/>
      <c r="J3434" s="259"/>
    </row>
    <row r="3435" spans="1:10">
      <c r="A3435" s="259"/>
      <c r="B3435" s="259"/>
      <c r="C3435" s="259"/>
      <c r="D3435" s="259"/>
      <c r="E3435" s="259"/>
      <c r="F3435" s="270"/>
      <c r="G3435" s="259"/>
      <c r="H3435" s="259"/>
      <c r="I3435" s="259"/>
      <c r="J3435" s="259"/>
    </row>
    <row r="3436" spans="1:10">
      <c r="A3436" s="259"/>
      <c r="B3436" s="259"/>
      <c r="C3436" s="259"/>
      <c r="D3436" s="259"/>
      <c r="E3436" s="259"/>
      <c r="F3436" s="270"/>
      <c r="G3436" s="259"/>
      <c r="H3436" s="259"/>
      <c r="I3436" s="259"/>
      <c r="J3436" s="259"/>
    </row>
    <row r="3437" spans="1:10">
      <c r="A3437" s="259"/>
      <c r="B3437" s="259"/>
      <c r="C3437" s="259"/>
      <c r="D3437" s="259"/>
      <c r="E3437" s="259"/>
      <c r="F3437" s="270"/>
      <c r="G3437" s="259"/>
      <c r="H3437" s="259"/>
      <c r="I3437" s="259"/>
      <c r="J3437" s="259"/>
    </row>
    <row r="3438" spans="1:10">
      <c r="A3438" s="259"/>
      <c r="B3438" s="259"/>
      <c r="C3438" s="259"/>
      <c r="D3438" s="259"/>
      <c r="E3438" s="259"/>
      <c r="F3438" s="270"/>
      <c r="G3438" s="259"/>
      <c r="H3438" s="259"/>
      <c r="I3438" s="259"/>
      <c r="J3438" s="259"/>
    </row>
    <row r="3439" spans="1:10">
      <c r="A3439" s="259"/>
      <c r="B3439" s="259"/>
      <c r="C3439" s="259"/>
      <c r="D3439" s="259"/>
      <c r="E3439" s="259"/>
      <c r="F3439" s="270"/>
      <c r="G3439" s="259"/>
      <c r="H3439" s="259"/>
      <c r="I3439" s="259"/>
      <c r="J3439" s="259"/>
    </row>
    <row r="3440" spans="1:10">
      <c r="A3440" s="259"/>
      <c r="B3440" s="259"/>
      <c r="C3440" s="259"/>
      <c r="D3440" s="259"/>
      <c r="E3440" s="259"/>
      <c r="F3440" s="270"/>
      <c r="G3440" s="259"/>
      <c r="H3440" s="259"/>
      <c r="I3440" s="259"/>
      <c r="J3440" s="259"/>
    </row>
    <row r="3441" spans="1:10">
      <c r="A3441" s="259"/>
      <c r="B3441" s="259"/>
      <c r="C3441" s="259"/>
      <c r="D3441" s="259"/>
      <c r="E3441" s="259"/>
      <c r="F3441" s="270"/>
      <c r="G3441" s="259"/>
      <c r="H3441" s="259"/>
      <c r="I3441" s="259"/>
      <c r="J3441" s="259"/>
    </row>
    <row r="3442" spans="1:10">
      <c r="A3442" s="259"/>
      <c r="B3442" s="259"/>
      <c r="C3442" s="259"/>
      <c r="D3442" s="259"/>
      <c r="E3442" s="259"/>
      <c r="F3442" s="270"/>
      <c r="G3442" s="259"/>
      <c r="H3442" s="259"/>
      <c r="I3442" s="259"/>
      <c r="J3442" s="259"/>
    </row>
    <row r="3443" spans="1:10">
      <c r="A3443" s="259"/>
      <c r="B3443" s="259"/>
      <c r="C3443" s="259"/>
      <c r="D3443" s="259"/>
      <c r="E3443" s="259"/>
      <c r="F3443" s="270"/>
      <c r="G3443" s="259"/>
      <c r="H3443" s="259"/>
      <c r="I3443" s="259"/>
      <c r="J3443" s="259"/>
    </row>
    <row r="3444" spans="1:10">
      <c r="A3444" s="259"/>
      <c r="B3444" s="259"/>
      <c r="C3444" s="259"/>
      <c r="D3444" s="259"/>
      <c r="E3444" s="259"/>
      <c r="F3444" s="270"/>
      <c r="G3444" s="259"/>
      <c r="H3444" s="259"/>
      <c r="I3444" s="259"/>
      <c r="J3444" s="259"/>
    </row>
    <row r="3445" spans="1:10">
      <c r="A3445" s="259"/>
      <c r="B3445" s="259"/>
      <c r="C3445" s="259"/>
      <c r="D3445" s="259"/>
      <c r="E3445" s="259"/>
      <c r="F3445" s="270"/>
      <c r="G3445" s="259"/>
      <c r="H3445" s="259"/>
      <c r="I3445" s="259"/>
      <c r="J3445" s="259"/>
    </row>
    <row r="3446" spans="1:10">
      <c r="A3446" s="259"/>
      <c r="B3446" s="259"/>
      <c r="C3446" s="259"/>
      <c r="D3446" s="259"/>
      <c r="E3446" s="259"/>
      <c r="F3446" s="270"/>
      <c r="G3446" s="259"/>
      <c r="H3446" s="259"/>
      <c r="I3446" s="259"/>
      <c r="J3446" s="259"/>
    </row>
    <row r="3447" spans="1:10">
      <c r="A3447" s="259"/>
      <c r="B3447" s="259"/>
      <c r="C3447" s="259"/>
      <c r="D3447" s="259"/>
      <c r="E3447" s="259"/>
      <c r="F3447" s="270"/>
      <c r="G3447" s="259"/>
      <c r="H3447" s="259"/>
      <c r="I3447" s="259"/>
      <c r="J3447" s="259"/>
    </row>
    <row r="3448" spans="1:10">
      <c r="A3448" s="259"/>
      <c r="B3448" s="259"/>
      <c r="C3448" s="259"/>
      <c r="D3448" s="259"/>
      <c r="E3448" s="259"/>
      <c r="F3448" s="270"/>
      <c r="G3448" s="259"/>
      <c r="H3448" s="259"/>
      <c r="I3448" s="259"/>
      <c r="J3448" s="259"/>
    </row>
    <row r="3449" spans="1:10">
      <c r="A3449" s="259"/>
      <c r="B3449" s="259"/>
      <c r="C3449" s="259"/>
      <c r="D3449" s="259"/>
      <c r="E3449" s="259"/>
      <c r="F3449" s="270"/>
      <c r="G3449" s="259"/>
      <c r="H3449" s="259"/>
      <c r="I3449" s="259"/>
      <c r="J3449" s="259"/>
    </row>
    <row r="3450" spans="1:10">
      <c r="A3450" s="259"/>
      <c r="B3450" s="259"/>
      <c r="C3450" s="259"/>
      <c r="D3450" s="259"/>
      <c r="E3450" s="259"/>
      <c r="F3450" s="270"/>
      <c r="G3450" s="259"/>
      <c r="H3450" s="259"/>
      <c r="I3450" s="259"/>
      <c r="J3450" s="259"/>
    </row>
    <row r="3451" spans="1:10">
      <c r="A3451" s="259"/>
      <c r="B3451" s="259"/>
      <c r="C3451" s="259"/>
      <c r="D3451" s="259"/>
      <c r="E3451" s="259"/>
      <c r="F3451" s="270"/>
      <c r="G3451" s="259"/>
      <c r="H3451" s="259"/>
      <c r="I3451" s="259"/>
      <c r="J3451" s="259"/>
    </row>
    <row r="3452" spans="1:10">
      <c r="A3452" s="259"/>
      <c r="B3452" s="259"/>
      <c r="C3452" s="259"/>
      <c r="D3452" s="259"/>
      <c r="E3452" s="259"/>
      <c r="F3452" s="270"/>
      <c r="G3452" s="259"/>
      <c r="H3452" s="259"/>
      <c r="I3452" s="259"/>
      <c r="J3452" s="259"/>
    </row>
    <row r="3453" spans="1:10">
      <c r="A3453" s="259"/>
      <c r="B3453" s="259"/>
      <c r="C3453" s="259"/>
      <c r="D3453" s="259"/>
      <c r="E3453" s="259"/>
      <c r="F3453" s="270"/>
      <c r="G3453" s="259"/>
      <c r="H3453" s="259"/>
      <c r="I3453" s="259"/>
      <c r="J3453" s="259"/>
    </row>
    <row r="3454" spans="1:10">
      <c r="A3454" s="259"/>
      <c r="B3454" s="259"/>
      <c r="C3454" s="259"/>
      <c r="D3454" s="259"/>
      <c r="E3454" s="259"/>
      <c r="F3454" s="270"/>
      <c r="G3454" s="259"/>
      <c r="H3454" s="259"/>
      <c r="I3454" s="259"/>
      <c r="J3454" s="259"/>
    </row>
    <row r="3455" spans="1:10">
      <c r="A3455" s="259"/>
      <c r="B3455" s="259"/>
      <c r="C3455" s="259"/>
      <c r="D3455" s="259"/>
      <c r="E3455" s="259"/>
      <c r="F3455" s="270"/>
      <c r="G3455" s="259"/>
      <c r="H3455" s="259"/>
      <c r="I3455" s="259"/>
      <c r="J3455" s="259"/>
    </row>
    <row r="3456" spans="1:10">
      <c r="A3456" s="259"/>
      <c r="B3456" s="259"/>
      <c r="C3456" s="259"/>
      <c r="D3456" s="259"/>
      <c r="E3456" s="259"/>
      <c r="F3456" s="270"/>
      <c r="G3456" s="259"/>
      <c r="H3456" s="259"/>
      <c r="I3456" s="259"/>
      <c r="J3456" s="259"/>
    </row>
    <row r="3457" spans="1:10">
      <c r="A3457" s="259"/>
      <c r="B3457" s="259"/>
      <c r="C3457" s="259"/>
      <c r="D3457" s="259"/>
      <c r="E3457" s="259"/>
      <c r="F3457" s="270"/>
      <c r="G3457" s="259"/>
      <c r="H3457" s="259"/>
      <c r="I3457" s="259"/>
      <c r="J3457" s="259"/>
    </row>
    <row r="3458" spans="1:10">
      <c r="A3458" s="259"/>
      <c r="B3458" s="259"/>
      <c r="C3458" s="259"/>
      <c r="D3458" s="259"/>
      <c r="E3458" s="259"/>
      <c r="F3458" s="270"/>
      <c r="G3458" s="259"/>
      <c r="H3458" s="259"/>
      <c r="I3458" s="259"/>
      <c r="J3458" s="259"/>
    </row>
    <row r="3459" spans="1:10">
      <c r="A3459" s="259"/>
      <c r="B3459" s="259"/>
      <c r="C3459" s="259"/>
      <c r="D3459" s="259"/>
      <c r="E3459" s="259"/>
      <c r="F3459" s="270"/>
      <c r="G3459" s="259"/>
      <c r="H3459" s="259"/>
      <c r="I3459" s="259"/>
      <c r="J3459" s="259"/>
    </row>
    <row r="3460" spans="1:10">
      <c r="A3460" s="259"/>
      <c r="B3460" s="259"/>
      <c r="C3460" s="259"/>
      <c r="D3460" s="259"/>
      <c r="E3460" s="259"/>
      <c r="F3460" s="270"/>
      <c r="G3460" s="259"/>
      <c r="H3460" s="259"/>
      <c r="I3460" s="259"/>
      <c r="J3460" s="259"/>
    </row>
    <row r="3461" spans="1:10">
      <c r="A3461" s="259"/>
      <c r="B3461" s="259"/>
      <c r="C3461" s="259"/>
      <c r="D3461" s="259"/>
      <c r="E3461" s="259"/>
      <c r="F3461" s="270"/>
      <c r="G3461" s="259"/>
      <c r="H3461" s="259"/>
      <c r="I3461" s="259"/>
      <c r="J3461" s="259"/>
    </row>
    <row r="3462" spans="1:10">
      <c r="A3462" s="259"/>
      <c r="B3462" s="259"/>
      <c r="C3462" s="259"/>
      <c r="D3462" s="259"/>
      <c r="E3462" s="259"/>
      <c r="F3462" s="270"/>
      <c r="G3462" s="259"/>
      <c r="H3462" s="259"/>
      <c r="I3462" s="259"/>
      <c r="J3462" s="259"/>
    </row>
    <row r="3463" spans="1:10">
      <c r="A3463" s="259"/>
      <c r="B3463" s="259"/>
      <c r="C3463" s="259"/>
      <c r="D3463" s="259"/>
      <c r="E3463" s="259"/>
      <c r="F3463" s="270"/>
      <c r="G3463" s="259"/>
      <c r="H3463" s="259"/>
      <c r="I3463" s="259"/>
      <c r="J3463" s="259"/>
    </row>
    <row r="3464" spans="1:10">
      <c r="A3464" s="259"/>
      <c r="B3464" s="259"/>
      <c r="C3464" s="259"/>
      <c r="D3464" s="259"/>
      <c r="E3464" s="259"/>
      <c r="F3464" s="270"/>
      <c r="G3464" s="259"/>
      <c r="H3464" s="259"/>
      <c r="I3464" s="259"/>
      <c r="J3464" s="259"/>
    </row>
    <row r="3465" spans="1:10">
      <c r="A3465" s="259"/>
      <c r="B3465" s="259"/>
      <c r="C3465" s="259"/>
      <c r="D3465" s="259"/>
      <c r="E3465" s="259"/>
      <c r="F3465" s="270"/>
      <c r="G3465" s="259"/>
      <c r="H3465" s="259"/>
      <c r="I3465" s="259"/>
      <c r="J3465" s="259"/>
    </row>
    <row r="3466" spans="1:10">
      <c r="A3466" s="259"/>
      <c r="B3466" s="259"/>
      <c r="C3466" s="259"/>
      <c r="D3466" s="259"/>
      <c r="E3466" s="259"/>
      <c r="F3466" s="270"/>
      <c r="G3466" s="259"/>
      <c r="H3466" s="259"/>
      <c r="I3466" s="259"/>
      <c r="J3466" s="259"/>
    </row>
    <row r="3467" spans="1:10">
      <c r="A3467" s="259"/>
      <c r="B3467" s="259"/>
      <c r="C3467" s="259"/>
      <c r="D3467" s="259"/>
      <c r="E3467" s="259"/>
      <c r="F3467" s="270"/>
      <c r="G3467" s="259"/>
      <c r="H3467" s="259"/>
      <c r="I3467" s="259"/>
      <c r="J3467" s="259"/>
    </row>
    <row r="3468" spans="1:10">
      <c r="A3468" s="259"/>
      <c r="B3468" s="259"/>
      <c r="C3468" s="259"/>
      <c r="D3468" s="259"/>
      <c r="E3468" s="259"/>
      <c r="F3468" s="270"/>
      <c r="G3468" s="259"/>
      <c r="H3468" s="259"/>
      <c r="I3468" s="259"/>
      <c r="J3468" s="259"/>
    </row>
    <row r="3469" spans="1:10">
      <c r="A3469" s="259"/>
      <c r="B3469" s="259"/>
      <c r="C3469" s="259"/>
      <c r="D3469" s="259"/>
      <c r="E3469" s="259"/>
      <c r="F3469" s="270"/>
      <c r="G3469" s="259"/>
      <c r="H3469" s="259"/>
      <c r="I3469" s="259"/>
      <c r="J3469" s="259"/>
    </row>
    <row r="3470" spans="1:10">
      <c r="A3470" s="259"/>
      <c r="B3470" s="259"/>
      <c r="C3470" s="259"/>
      <c r="D3470" s="259"/>
      <c r="E3470" s="259"/>
      <c r="F3470" s="270"/>
      <c r="G3470" s="259"/>
      <c r="H3470" s="259"/>
      <c r="I3470" s="259"/>
      <c r="J3470" s="259"/>
    </row>
    <row r="3471" spans="1:10">
      <c r="A3471" s="259"/>
      <c r="B3471" s="259"/>
      <c r="C3471" s="259"/>
      <c r="D3471" s="259"/>
      <c r="E3471" s="259"/>
      <c r="F3471" s="270"/>
      <c r="G3471" s="259"/>
      <c r="H3471" s="259"/>
      <c r="I3471" s="259"/>
      <c r="J3471" s="259"/>
    </row>
    <row r="3472" spans="1:10">
      <c r="A3472" s="259"/>
      <c r="B3472" s="259"/>
      <c r="C3472" s="259"/>
      <c r="D3472" s="259"/>
      <c r="E3472" s="259"/>
      <c r="F3472" s="270"/>
      <c r="G3472" s="259"/>
      <c r="H3472" s="259"/>
      <c r="I3472" s="259"/>
      <c r="J3472" s="259"/>
    </row>
    <row r="3473" spans="1:10">
      <c r="A3473" s="259"/>
      <c r="B3473" s="259"/>
      <c r="C3473" s="259"/>
      <c r="D3473" s="259"/>
      <c r="E3473" s="259"/>
      <c r="F3473" s="270"/>
      <c r="G3473" s="259"/>
      <c r="H3473" s="259"/>
      <c r="I3473" s="259"/>
      <c r="J3473" s="259"/>
    </row>
    <row r="3474" spans="1:10">
      <c r="A3474" s="259"/>
      <c r="B3474" s="259"/>
      <c r="C3474" s="259"/>
      <c r="D3474" s="259"/>
      <c r="E3474" s="259"/>
      <c r="F3474" s="270"/>
      <c r="G3474" s="259"/>
      <c r="H3474" s="259"/>
      <c r="I3474" s="259"/>
      <c r="J3474" s="259"/>
    </row>
    <row r="3475" spans="1:10">
      <c r="A3475" s="259"/>
      <c r="B3475" s="259"/>
      <c r="C3475" s="259"/>
      <c r="D3475" s="259"/>
      <c r="E3475" s="259"/>
      <c r="F3475" s="270"/>
      <c r="G3475" s="259"/>
      <c r="H3475" s="259"/>
      <c r="I3475" s="259"/>
      <c r="J3475" s="259"/>
    </row>
    <row r="3476" spans="1:10">
      <c r="A3476" s="259"/>
      <c r="B3476" s="259"/>
      <c r="C3476" s="259"/>
      <c r="D3476" s="259"/>
      <c r="E3476" s="259"/>
      <c r="F3476" s="270"/>
      <c r="G3476" s="259"/>
      <c r="H3476" s="259"/>
      <c r="I3476" s="259"/>
      <c r="J3476" s="259"/>
    </row>
    <row r="3477" spans="1:10">
      <c r="A3477" s="259"/>
      <c r="B3477" s="259"/>
      <c r="C3477" s="259"/>
      <c r="D3477" s="259"/>
      <c r="E3477" s="259"/>
      <c r="F3477" s="270"/>
      <c r="G3477" s="259"/>
      <c r="H3477" s="259"/>
      <c r="I3477" s="259"/>
      <c r="J3477" s="259"/>
    </row>
    <row r="3478" spans="1:10">
      <c r="A3478" s="259"/>
      <c r="B3478" s="259"/>
      <c r="C3478" s="259"/>
      <c r="D3478" s="259"/>
      <c r="E3478" s="259"/>
      <c r="F3478" s="270"/>
      <c r="G3478" s="259"/>
      <c r="H3478" s="259"/>
      <c r="I3478" s="259"/>
      <c r="J3478" s="259"/>
    </row>
    <row r="3479" spans="1:10">
      <c r="A3479" s="259"/>
      <c r="B3479" s="259"/>
      <c r="C3479" s="259"/>
      <c r="D3479" s="259"/>
      <c r="E3479" s="259"/>
      <c r="F3479" s="270"/>
      <c r="G3479" s="259"/>
      <c r="H3479" s="259"/>
      <c r="I3479" s="259"/>
      <c r="J3479" s="259"/>
    </row>
    <row r="3480" spans="1:10">
      <c r="A3480" s="259"/>
      <c r="B3480" s="259"/>
      <c r="C3480" s="259"/>
      <c r="D3480" s="259"/>
      <c r="E3480" s="259"/>
      <c r="F3480" s="270"/>
      <c r="G3480" s="259"/>
      <c r="H3480" s="259"/>
      <c r="I3480" s="259"/>
      <c r="J3480" s="259"/>
    </row>
    <row r="3481" spans="1:10">
      <c r="A3481" s="259"/>
      <c r="B3481" s="259"/>
      <c r="C3481" s="259"/>
      <c r="D3481" s="259"/>
      <c r="E3481" s="259"/>
      <c r="F3481" s="270"/>
      <c r="G3481" s="259"/>
      <c r="H3481" s="259"/>
      <c r="I3481" s="259"/>
      <c r="J3481" s="259"/>
    </row>
    <row r="3482" spans="1:10">
      <c r="A3482" s="259"/>
      <c r="B3482" s="259"/>
      <c r="C3482" s="259"/>
      <c r="D3482" s="259"/>
      <c r="E3482" s="259"/>
      <c r="F3482" s="270"/>
      <c r="G3482" s="259"/>
      <c r="H3482" s="259"/>
      <c r="I3482" s="259"/>
      <c r="J3482" s="259"/>
    </row>
    <row r="3483" spans="1:10">
      <c r="A3483" s="259"/>
      <c r="B3483" s="259"/>
      <c r="C3483" s="259"/>
      <c r="D3483" s="259"/>
      <c r="E3483" s="259"/>
      <c r="F3483" s="270"/>
      <c r="G3483" s="259"/>
      <c r="H3483" s="259"/>
      <c r="I3483" s="259"/>
      <c r="J3483" s="259"/>
    </row>
    <row r="3484" spans="1:10">
      <c r="A3484" s="259"/>
      <c r="B3484" s="259"/>
      <c r="C3484" s="259"/>
      <c r="D3484" s="259"/>
      <c r="E3484" s="259"/>
      <c r="F3484" s="270"/>
      <c r="G3484" s="259"/>
      <c r="H3484" s="259"/>
      <c r="I3484" s="259"/>
      <c r="J3484" s="259"/>
    </row>
    <row r="3485" spans="1:10">
      <c r="A3485" s="259"/>
      <c r="B3485" s="259"/>
      <c r="C3485" s="259"/>
      <c r="D3485" s="259"/>
      <c r="E3485" s="259"/>
      <c r="F3485" s="270"/>
      <c r="G3485" s="259"/>
      <c r="H3485" s="259"/>
      <c r="I3485" s="259"/>
      <c r="J3485" s="259"/>
    </row>
    <row r="3486" spans="1:10">
      <c r="A3486" s="259"/>
      <c r="B3486" s="259"/>
      <c r="C3486" s="259"/>
      <c r="D3486" s="259"/>
      <c r="E3486" s="259"/>
      <c r="F3486" s="270"/>
      <c r="G3486" s="259"/>
      <c r="H3486" s="259"/>
      <c r="I3486" s="259"/>
      <c r="J3486" s="259"/>
    </row>
    <row r="3487" spans="1:10">
      <c r="A3487" s="259"/>
      <c r="B3487" s="259"/>
      <c r="C3487" s="259"/>
      <c r="D3487" s="259"/>
      <c r="E3487" s="259"/>
      <c r="F3487" s="270"/>
      <c r="G3487" s="259"/>
      <c r="H3487" s="259"/>
      <c r="I3487" s="259"/>
      <c r="J3487" s="259"/>
    </row>
    <row r="3488" spans="1:10">
      <c r="A3488" s="259"/>
      <c r="B3488" s="259"/>
      <c r="C3488" s="259"/>
      <c r="D3488" s="259"/>
      <c r="E3488" s="259"/>
      <c r="F3488" s="270"/>
      <c r="G3488" s="259"/>
      <c r="H3488" s="259"/>
      <c r="I3488" s="259"/>
      <c r="J3488" s="259"/>
    </row>
    <row r="3489" spans="1:10">
      <c r="A3489" s="259"/>
      <c r="B3489" s="259"/>
      <c r="C3489" s="259"/>
      <c r="D3489" s="259"/>
      <c r="E3489" s="259"/>
      <c r="F3489" s="270"/>
      <c r="G3489" s="259"/>
      <c r="H3489" s="259"/>
      <c r="I3489" s="259"/>
      <c r="J3489" s="259"/>
    </row>
    <row r="3490" spans="1:10">
      <c r="A3490" s="259"/>
      <c r="B3490" s="259"/>
      <c r="C3490" s="259"/>
      <c r="D3490" s="259"/>
      <c r="E3490" s="259"/>
      <c r="F3490" s="270"/>
      <c r="G3490" s="259"/>
      <c r="H3490" s="259"/>
      <c r="I3490" s="259"/>
      <c r="J3490" s="259"/>
    </row>
    <row r="3491" spans="1:10">
      <c r="A3491" s="259"/>
      <c r="B3491" s="259"/>
      <c r="C3491" s="259"/>
      <c r="D3491" s="259"/>
      <c r="E3491" s="259"/>
      <c r="F3491" s="270"/>
      <c r="G3491" s="259"/>
      <c r="H3491" s="259"/>
      <c r="I3491" s="259"/>
      <c r="J3491" s="259"/>
    </row>
    <row r="3492" spans="1:10">
      <c r="A3492" s="259"/>
      <c r="B3492" s="259"/>
      <c r="C3492" s="259"/>
      <c r="D3492" s="259"/>
      <c r="E3492" s="259"/>
      <c r="F3492" s="270"/>
      <c r="G3492" s="259"/>
      <c r="H3492" s="259"/>
      <c r="I3492" s="259"/>
      <c r="J3492" s="259"/>
    </row>
    <row r="3493" spans="1:10">
      <c r="A3493" s="259"/>
      <c r="B3493" s="259"/>
      <c r="C3493" s="259"/>
      <c r="D3493" s="259"/>
      <c r="E3493" s="259"/>
      <c r="F3493" s="270"/>
      <c r="G3493" s="259"/>
      <c r="H3493" s="259"/>
      <c r="I3493" s="259"/>
      <c r="J3493" s="259"/>
    </row>
    <row r="3494" spans="1:10">
      <c r="A3494" s="259"/>
      <c r="B3494" s="259"/>
      <c r="C3494" s="259"/>
      <c r="D3494" s="259"/>
      <c r="E3494" s="259"/>
      <c r="F3494" s="270"/>
      <c r="G3494" s="259"/>
      <c r="H3494" s="259"/>
      <c r="I3494" s="259"/>
      <c r="J3494" s="259"/>
    </row>
    <row r="3495" spans="1:10">
      <c r="A3495" s="259"/>
      <c r="B3495" s="259"/>
      <c r="C3495" s="259"/>
      <c r="D3495" s="259"/>
      <c r="E3495" s="259"/>
      <c r="F3495" s="270"/>
      <c r="G3495" s="259"/>
      <c r="H3495" s="259"/>
      <c r="I3495" s="259"/>
      <c r="J3495" s="259"/>
    </row>
    <row r="3496" spans="1:10">
      <c r="A3496" s="259"/>
      <c r="B3496" s="259"/>
      <c r="C3496" s="259"/>
      <c r="D3496" s="259"/>
      <c r="E3496" s="259"/>
      <c r="F3496" s="270"/>
      <c r="G3496" s="259"/>
      <c r="H3496" s="259"/>
      <c r="I3496" s="259"/>
      <c r="J3496" s="259"/>
    </row>
    <row r="3497" spans="1:10">
      <c r="A3497" s="259"/>
      <c r="B3497" s="259"/>
      <c r="C3497" s="259"/>
      <c r="D3497" s="259"/>
      <c r="E3497" s="259"/>
      <c r="F3497" s="270"/>
      <c r="G3497" s="259"/>
      <c r="H3497" s="259"/>
      <c r="I3497" s="259"/>
      <c r="J3497" s="259"/>
    </row>
    <row r="3498" spans="1:10">
      <c r="A3498" s="259"/>
      <c r="B3498" s="259"/>
      <c r="C3498" s="259"/>
      <c r="D3498" s="259"/>
      <c r="E3498" s="259"/>
      <c r="F3498" s="270"/>
      <c r="G3498" s="259"/>
      <c r="H3498" s="259"/>
      <c r="I3498" s="259"/>
      <c r="J3498" s="259"/>
    </row>
    <row r="3499" spans="1:10">
      <c r="A3499" s="259"/>
      <c r="B3499" s="259"/>
      <c r="C3499" s="259"/>
      <c r="D3499" s="259"/>
      <c r="E3499" s="259"/>
      <c r="F3499" s="270"/>
      <c r="G3499" s="259"/>
      <c r="H3499" s="259"/>
      <c r="I3499" s="259"/>
      <c r="J3499" s="259"/>
    </row>
    <row r="3500" spans="1:10">
      <c r="A3500" s="259"/>
      <c r="B3500" s="259"/>
      <c r="C3500" s="259"/>
      <c r="D3500" s="259"/>
      <c r="E3500" s="259"/>
      <c r="F3500" s="270"/>
      <c r="G3500" s="259"/>
      <c r="H3500" s="259"/>
      <c r="I3500" s="259"/>
      <c r="J3500" s="259"/>
    </row>
    <row r="3501" spans="1:10">
      <c r="A3501" s="259"/>
      <c r="B3501" s="259"/>
      <c r="C3501" s="259"/>
      <c r="D3501" s="259"/>
      <c r="E3501" s="259"/>
      <c r="F3501" s="270"/>
      <c r="G3501" s="259"/>
      <c r="H3501" s="259"/>
      <c r="I3501" s="259"/>
      <c r="J3501" s="259"/>
    </row>
    <row r="3502" spans="1:10">
      <c r="A3502" s="259"/>
      <c r="B3502" s="259"/>
      <c r="C3502" s="259"/>
      <c r="D3502" s="259"/>
      <c r="E3502" s="259"/>
      <c r="F3502" s="270"/>
      <c r="G3502" s="259"/>
      <c r="H3502" s="259"/>
      <c r="I3502" s="259"/>
      <c r="J3502" s="259"/>
    </row>
    <row r="3503" spans="1:10">
      <c r="A3503" s="259"/>
      <c r="B3503" s="259"/>
      <c r="C3503" s="259"/>
      <c r="D3503" s="259"/>
      <c r="E3503" s="259"/>
      <c r="F3503" s="270"/>
      <c r="G3503" s="259"/>
      <c r="H3503" s="259"/>
      <c r="I3503" s="259"/>
      <c r="J3503" s="259"/>
    </row>
    <row r="3504" spans="1:10">
      <c r="A3504" s="259"/>
      <c r="B3504" s="259"/>
      <c r="C3504" s="259"/>
      <c r="D3504" s="259"/>
      <c r="E3504" s="259"/>
      <c r="F3504" s="270"/>
      <c r="G3504" s="259"/>
      <c r="H3504" s="259"/>
      <c r="I3504" s="259"/>
      <c r="J3504" s="259"/>
    </row>
    <row r="3505" spans="1:10">
      <c r="A3505" s="259"/>
      <c r="B3505" s="259"/>
      <c r="C3505" s="259"/>
      <c r="D3505" s="259"/>
      <c r="E3505" s="259"/>
      <c r="F3505" s="270"/>
      <c r="G3505" s="259"/>
      <c r="H3505" s="259"/>
      <c r="I3505" s="259"/>
      <c r="J3505" s="259"/>
    </row>
    <row r="3506" spans="1:10">
      <c r="A3506" s="259"/>
      <c r="B3506" s="259"/>
      <c r="C3506" s="259"/>
      <c r="D3506" s="259"/>
      <c r="E3506" s="259"/>
      <c r="F3506" s="270"/>
      <c r="G3506" s="259"/>
      <c r="H3506" s="259"/>
      <c r="I3506" s="259"/>
      <c r="J3506" s="259"/>
    </row>
    <row r="3507" spans="1:10">
      <c r="A3507" s="259"/>
      <c r="B3507" s="259"/>
      <c r="C3507" s="259"/>
      <c r="D3507" s="259"/>
      <c r="E3507" s="259"/>
      <c r="F3507" s="270"/>
      <c r="G3507" s="259"/>
      <c r="H3507" s="259"/>
      <c r="I3507" s="259"/>
      <c r="J3507" s="259"/>
    </row>
    <row r="3508" spans="1:10">
      <c r="A3508" s="259"/>
      <c r="B3508" s="259"/>
      <c r="C3508" s="259"/>
      <c r="D3508" s="259"/>
      <c r="E3508" s="259"/>
      <c r="F3508" s="270"/>
      <c r="G3508" s="259"/>
      <c r="H3508" s="259"/>
      <c r="I3508" s="259"/>
      <c r="J3508" s="259"/>
    </row>
    <row r="3509" spans="1:10">
      <c r="A3509" s="259"/>
      <c r="B3509" s="259"/>
      <c r="C3509" s="259"/>
      <c r="D3509" s="259"/>
      <c r="E3509" s="259"/>
      <c r="F3509" s="270"/>
      <c r="G3509" s="259"/>
      <c r="H3509" s="259"/>
      <c r="I3509" s="259"/>
      <c r="J3509" s="259"/>
    </row>
    <row r="3510" spans="1:10">
      <c r="A3510" s="259"/>
      <c r="B3510" s="259"/>
      <c r="C3510" s="259"/>
      <c r="D3510" s="259"/>
      <c r="E3510" s="259"/>
      <c r="F3510" s="270"/>
      <c r="G3510" s="259"/>
      <c r="H3510" s="259"/>
      <c r="I3510" s="259"/>
      <c r="J3510" s="259"/>
    </row>
    <row r="3511" spans="1:10">
      <c r="A3511" s="259"/>
      <c r="B3511" s="259"/>
      <c r="C3511" s="259"/>
      <c r="D3511" s="259"/>
      <c r="E3511" s="259"/>
      <c r="F3511" s="270"/>
      <c r="G3511" s="259"/>
      <c r="H3511" s="259"/>
      <c r="I3511" s="259"/>
      <c r="J3511" s="259"/>
    </row>
    <row r="3512" spans="1:10">
      <c r="A3512" s="259"/>
      <c r="B3512" s="259"/>
      <c r="C3512" s="259"/>
      <c r="D3512" s="259"/>
      <c r="E3512" s="259"/>
      <c r="F3512" s="270"/>
      <c r="G3512" s="259"/>
      <c r="H3512" s="259"/>
      <c r="I3512" s="259"/>
      <c r="J3512" s="259"/>
    </row>
    <row r="3513" spans="1:10">
      <c r="A3513" s="259"/>
      <c r="B3513" s="259"/>
      <c r="C3513" s="259"/>
      <c r="D3513" s="259"/>
      <c r="E3513" s="259"/>
      <c r="F3513" s="270"/>
      <c r="G3513" s="259"/>
      <c r="H3513" s="259"/>
      <c r="I3513" s="259"/>
      <c r="J3513" s="259"/>
    </row>
    <row r="3514" spans="1:10">
      <c r="A3514" s="259"/>
      <c r="B3514" s="259"/>
      <c r="C3514" s="259"/>
      <c r="D3514" s="259"/>
      <c r="E3514" s="259"/>
      <c r="F3514" s="270"/>
      <c r="G3514" s="259"/>
      <c r="H3514" s="259"/>
      <c r="I3514" s="259"/>
      <c r="J3514" s="259"/>
    </row>
    <row r="3515" spans="1:10">
      <c r="A3515" s="259"/>
      <c r="B3515" s="259"/>
      <c r="C3515" s="259"/>
      <c r="D3515" s="259"/>
      <c r="E3515" s="259"/>
      <c r="F3515" s="270"/>
      <c r="G3515" s="259"/>
      <c r="H3515" s="259"/>
      <c r="I3515" s="259"/>
      <c r="J3515" s="259"/>
    </row>
    <row r="3516" spans="1:10">
      <c r="A3516" s="259"/>
      <c r="B3516" s="259"/>
      <c r="C3516" s="259"/>
      <c r="D3516" s="259"/>
      <c r="E3516" s="259"/>
      <c r="F3516" s="270"/>
      <c r="G3516" s="259"/>
      <c r="H3516" s="259"/>
      <c r="I3516" s="259"/>
      <c r="J3516" s="259"/>
    </row>
    <row r="3517" spans="1:10">
      <c r="A3517" s="259"/>
      <c r="B3517" s="259"/>
      <c r="C3517" s="259"/>
      <c r="D3517" s="259"/>
      <c r="E3517" s="259"/>
      <c r="F3517" s="270"/>
      <c r="G3517" s="259"/>
      <c r="H3517" s="259"/>
      <c r="I3517" s="259"/>
      <c r="J3517" s="259"/>
    </row>
    <row r="3518" spans="1:10">
      <c r="A3518" s="259"/>
      <c r="B3518" s="259"/>
      <c r="C3518" s="259"/>
      <c r="D3518" s="259"/>
      <c r="E3518" s="259"/>
      <c r="F3518" s="270"/>
      <c r="G3518" s="259"/>
      <c r="H3518" s="259"/>
      <c r="I3518" s="259"/>
      <c r="J3518" s="259"/>
    </row>
    <row r="3519" spans="1:10">
      <c r="A3519" s="259"/>
      <c r="B3519" s="259"/>
      <c r="C3519" s="259"/>
      <c r="D3519" s="259"/>
      <c r="E3519" s="259"/>
      <c r="F3519" s="270"/>
      <c r="G3519" s="259"/>
      <c r="H3519" s="259"/>
      <c r="I3519" s="259"/>
      <c r="J3519" s="259"/>
    </row>
    <row r="3520" spans="1:10">
      <c r="A3520" s="259"/>
      <c r="B3520" s="259"/>
      <c r="C3520" s="259"/>
      <c r="D3520" s="259"/>
      <c r="E3520" s="259"/>
      <c r="F3520" s="270"/>
      <c r="G3520" s="259"/>
      <c r="H3520" s="259"/>
      <c r="I3520" s="259"/>
      <c r="J3520" s="259"/>
    </row>
    <row r="3521" spans="1:10">
      <c r="A3521" s="259"/>
      <c r="B3521" s="259"/>
      <c r="C3521" s="259"/>
      <c r="D3521" s="259"/>
      <c r="E3521" s="259"/>
      <c r="F3521" s="270"/>
      <c r="G3521" s="259"/>
      <c r="H3521" s="259"/>
      <c r="I3521" s="259"/>
      <c r="J3521" s="259"/>
    </row>
    <row r="3522" spans="1:10">
      <c r="A3522" s="259"/>
      <c r="B3522" s="259"/>
      <c r="C3522" s="259"/>
      <c r="D3522" s="259"/>
      <c r="E3522" s="259"/>
      <c r="F3522" s="270"/>
      <c r="G3522" s="259"/>
      <c r="H3522" s="259"/>
      <c r="I3522" s="259"/>
      <c r="J3522" s="259"/>
    </row>
    <row r="3523" spans="1:10">
      <c r="A3523" s="259"/>
      <c r="B3523" s="259"/>
      <c r="C3523" s="259"/>
      <c r="D3523" s="259"/>
      <c r="E3523" s="259"/>
      <c r="F3523" s="270"/>
      <c r="G3523" s="259"/>
      <c r="H3523" s="259"/>
      <c r="I3523" s="259"/>
      <c r="J3523" s="259"/>
    </row>
    <row r="3524" spans="1:10">
      <c r="A3524" s="259"/>
      <c r="B3524" s="259"/>
      <c r="C3524" s="259"/>
      <c r="D3524" s="259"/>
      <c r="E3524" s="259"/>
      <c r="F3524" s="270"/>
      <c r="G3524" s="259"/>
      <c r="H3524" s="259"/>
      <c r="I3524" s="259"/>
      <c r="J3524" s="259"/>
    </row>
    <row r="3525" spans="1:10">
      <c r="A3525" s="259"/>
      <c r="B3525" s="259"/>
      <c r="C3525" s="259"/>
      <c r="D3525" s="259"/>
      <c r="E3525" s="259"/>
      <c r="F3525" s="270"/>
      <c r="G3525" s="259"/>
      <c r="H3525" s="259"/>
      <c r="I3525" s="259"/>
      <c r="J3525" s="259"/>
    </row>
    <row r="3526" spans="1:10">
      <c r="A3526" s="259"/>
      <c r="B3526" s="259"/>
      <c r="C3526" s="259"/>
      <c r="D3526" s="259"/>
      <c r="E3526" s="259"/>
      <c r="F3526" s="270"/>
      <c r="G3526" s="259"/>
      <c r="H3526" s="259"/>
      <c r="I3526" s="259"/>
      <c r="J3526" s="259"/>
    </row>
    <row r="3527" spans="1:10">
      <c r="A3527" s="259"/>
      <c r="B3527" s="259"/>
      <c r="C3527" s="259"/>
      <c r="D3527" s="259"/>
      <c r="E3527" s="259"/>
      <c r="F3527" s="270"/>
      <c r="G3527" s="259"/>
      <c r="H3527" s="259"/>
      <c r="I3527" s="259"/>
      <c r="J3527" s="259"/>
    </row>
    <row r="3528" spans="1:10">
      <c r="A3528" s="259"/>
      <c r="B3528" s="259"/>
      <c r="C3528" s="259"/>
      <c r="D3528" s="259"/>
      <c r="E3528" s="259"/>
      <c r="F3528" s="270"/>
      <c r="G3528" s="259"/>
      <c r="H3528" s="259"/>
      <c r="I3528" s="259"/>
      <c r="J3528" s="259"/>
    </row>
    <row r="3529" spans="1:10">
      <c r="A3529" s="259"/>
      <c r="B3529" s="259"/>
      <c r="C3529" s="259"/>
      <c r="D3529" s="259"/>
      <c r="E3529" s="259"/>
      <c r="F3529" s="270"/>
      <c r="G3529" s="259"/>
      <c r="H3529" s="259"/>
      <c r="I3529" s="259"/>
      <c r="J3529" s="259"/>
    </row>
    <row r="3530" spans="1:10">
      <c r="A3530" s="259"/>
      <c r="B3530" s="259"/>
      <c r="C3530" s="259"/>
      <c r="D3530" s="259"/>
      <c r="E3530" s="259"/>
      <c r="F3530" s="270"/>
      <c r="G3530" s="259"/>
      <c r="H3530" s="259"/>
      <c r="I3530" s="259"/>
      <c r="J3530" s="259"/>
    </row>
    <row r="3531" spans="1:10">
      <c r="A3531" s="259"/>
      <c r="B3531" s="259"/>
      <c r="C3531" s="259"/>
      <c r="D3531" s="259"/>
      <c r="E3531" s="259"/>
      <c r="F3531" s="270"/>
      <c r="G3531" s="259"/>
      <c r="H3531" s="259"/>
      <c r="I3531" s="259"/>
      <c r="J3531" s="259"/>
    </row>
    <row r="3532" spans="1:10">
      <c r="A3532" s="259"/>
      <c r="B3532" s="259"/>
      <c r="C3532" s="259"/>
      <c r="D3532" s="259"/>
      <c r="E3532" s="259"/>
      <c r="F3532" s="270"/>
      <c r="G3532" s="259"/>
      <c r="H3532" s="259"/>
      <c r="I3532" s="259"/>
      <c r="J3532" s="259"/>
    </row>
    <row r="3533" spans="1:10">
      <c r="A3533" s="259"/>
      <c r="B3533" s="259"/>
      <c r="C3533" s="259"/>
      <c r="D3533" s="259"/>
      <c r="E3533" s="259"/>
      <c r="F3533" s="270"/>
      <c r="G3533" s="259"/>
      <c r="H3533" s="259"/>
      <c r="I3533" s="259"/>
      <c r="J3533" s="259"/>
    </row>
    <row r="3534" spans="1:10">
      <c r="A3534" s="259"/>
      <c r="B3534" s="259"/>
      <c r="C3534" s="259"/>
      <c r="D3534" s="259"/>
      <c r="E3534" s="259"/>
      <c r="F3534" s="270"/>
      <c r="G3534" s="259"/>
      <c r="H3534" s="259"/>
      <c r="I3534" s="259"/>
      <c r="J3534" s="259"/>
    </row>
    <row r="3535" spans="1:10">
      <c r="A3535" s="259"/>
      <c r="B3535" s="259"/>
      <c r="C3535" s="259"/>
      <c r="D3535" s="259"/>
      <c r="E3535" s="259"/>
      <c r="F3535" s="270"/>
      <c r="G3535" s="259"/>
      <c r="H3535" s="259"/>
      <c r="I3535" s="259"/>
      <c r="J3535" s="259"/>
    </row>
    <row r="3536" spans="1:10">
      <c r="A3536" s="259"/>
      <c r="B3536" s="259"/>
      <c r="C3536" s="259"/>
      <c r="D3536" s="259"/>
      <c r="E3536" s="259"/>
      <c r="F3536" s="270"/>
      <c r="G3536" s="259"/>
      <c r="H3536" s="259"/>
      <c r="I3536" s="259"/>
      <c r="J3536" s="259"/>
    </row>
    <row r="3537" spans="1:10">
      <c r="A3537" s="259"/>
      <c r="B3537" s="259"/>
      <c r="C3537" s="259"/>
      <c r="D3537" s="259"/>
      <c r="E3537" s="259"/>
      <c r="F3537" s="270"/>
      <c r="G3537" s="259"/>
      <c r="H3537" s="259"/>
      <c r="I3537" s="259"/>
      <c r="J3537" s="259"/>
    </row>
    <row r="3538" spans="1:10">
      <c r="A3538" s="259"/>
      <c r="B3538" s="259"/>
      <c r="C3538" s="259"/>
      <c r="D3538" s="259"/>
      <c r="E3538" s="259"/>
      <c r="F3538" s="270"/>
      <c r="G3538" s="259"/>
      <c r="H3538" s="259"/>
      <c r="I3538" s="259"/>
      <c r="J3538" s="259"/>
    </row>
    <row r="3539" spans="1:10">
      <c r="A3539" s="259"/>
      <c r="B3539" s="259"/>
      <c r="C3539" s="259"/>
      <c r="D3539" s="259"/>
      <c r="E3539" s="259"/>
      <c r="F3539" s="270"/>
      <c r="G3539" s="259"/>
      <c r="H3539" s="259"/>
      <c r="I3539" s="259"/>
      <c r="J3539" s="259"/>
    </row>
    <row r="3540" spans="1:10">
      <c r="A3540" s="259"/>
      <c r="B3540" s="259"/>
      <c r="C3540" s="259"/>
      <c r="D3540" s="259"/>
      <c r="E3540" s="259"/>
      <c r="F3540" s="270"/>
      <c r="G3540" s="259"/>
      <c r="H3540" s="259"/>
      <c r="I3540" s="259"/>
      <c r="J3540" s="259"/>
    </row>
    <row r="3541" spans="1:10">
      <c r="A3541" s="259"/>
      <c r="B3541" s="259"/>
      <c r="C3541" s="259"/>
      <c r="D3541" s="259"/>
      <c r="E3541" s="259"/>
      <c r="F3541" s="270"/>
      <c r="G3541" s="259"/>
      <c r="H3541" s="259"/>
      <c r="I3541" s="259"/>
      <c r="J3541" s="259"/>
    </row>
    <row r="3542" spans="1:10">
      <c r="A3542" s="259"/>
      <c r="B3542" s="259"/>
      <c r="C3542" s="259"/>
      <c r="D3542" s="259"/>
      <c r="E3542" s="259"/>
      <c r="F3542" s="270"/>
      <c r="G3542" s="259"/>
      <c r="H3542" s="259"/>
      <c r="I3542" s="259"/>
      <c r="J3542" s="259"/>
    </row>
    <row r="3543" spans="1:10">
      <c r="A3543" s="259"/>
      <c r="B3543" s="259"/>
      <c r="C3543" s="259"/>
      <c r="D3543" s="259"/>
      <c r="E3543" s="259"/>
      <c r="F3543" s="270"/>
      <c r="G3543" s="259"/>
      <c r="H3543" s="259"/>
      <c r="I3543" s="259"/>
      <c r="J3543" s="259"/>
    </row>
    <row r="3544" spans="1:10">
      <c r="A3544" s="259"/>
      <c r="B3544" s="259"/>
      <c r="C3544" s="259"/>
      <c r="D3544" s="259"/>
      <c r="E3544" s="259"/>
      <c r="F3544" s="270"/>
      <c r="G3544" s="259"/>
      <c r="H3544" s="259"/>
      <c r="I3544" s="259"/>
      <c r="J3544" s="259"/>
    </row>
    <row r="3545" spans="1:10">
      <c r="A3545" s="259"/>
      <c r="B3545" s="259"/>
      <c r="C3545" s="259"/>
      <c r="D3545" s="259"/>
      <c r="E3545" s="259"/>
      <c r="F3545" s="270"/>
      <c r="G3545" s="259"/>
      <c r="H3545" s="259"/>
      <c r="I3545" s="259"/>
      <c r="J3545" s="259"/>
    </row>
    <row r="3546" spans="1:10">
      <c r="A3546" s="259"/>
      <c r="B3546" s="259"/>
      <c r="C3546" s="259"/>
      <c r="D3546" s="259"/>
      <c r="E3546" s="259"/>
      <c r="F3546" s="270"/>
      <c r="G3546" s="259"/>
      <c r="H3546" s="259"/>
      <c r="I3546" s="259"/>
      <c r="J3546" s="259"/>
    </row>
    <row r="3547" spans="1:10">
      <c r="A3547" s="259"/>
      <c r="B3547" s="259"/>
      <c r="C3547" s="259"/>
      <c r="D3547" s="259"/>
      <c r="E3547" s="259"/>
      <c r="F3547" s="270"/>
      <c r="G3547" s="259"/>
      <c r="H3547" s="259"/>
      <c r="I3547" s="259"/>
      <c r="J3547" s="259"/>
    </row>
    <row r="3548" spans="1:10">
      <c r="A3548" s="259"/>
      <c r="B3548" s="259"/>
      <c r="C3548" s="259"/>
      <c r="D3548" s="259"/>
      <c r="E3548" s="259"/>
      <c r="F3548" s="270"/>
      <c r="G3548" s="259"/>
      <c r="H3548" s="259"/>
      <c r="I3548" s="259"/>
      <c r="J3548" s="259"/>
    </row>
    <row r="3549" spans="1:10">
      <c r="A3549" s="259"/>
      <c r="B3549" s="259"/>
      <c r="C3549" s="259"/>
      <c r="D3549" s="259"/>
      <c r="E3549" s="259"/>
      <c r="F3549" s="270"/>
      <c r="G3549" s="259"/>
      <c r="H3549" s="259"/>
      <c r="I3549" s="259"/>
      <c r="J3549" s="259"/>
    </row>
    <row r="3550" spans="1:10">
      <c r="A3550" s="259"/>
      <c r="B3550" s="259"/>
      <c r="C3550" s="259"/>
      <c r="D3550" s="259"/>
      <c r="E3550" s="259"/>
      <c r="F3550" s="270"/>
      <c r="G3550" s="259"/>
      <c r="H3550" s="259"/>
      <c r="I3550" s="259"/>
      <c r="J3550" s="259"/>
    </row>
    <row r="3551" spans="1:10">
      <c r="A3551" s="259"/>
      <c r="B3551" s="259"/>
      <c r="C3551" s="259"/>
      <c r="D3551" s="259"/>
      <c r="E3551" s="259"/>
      <c r="F3551" s="270"/>
      <c r="G3551" s="259"/>
      <c r="H3551" s="259"/>
      <c r="I3551" s="259"/>
      <c r="J3551" s="259"/>
    </row>
    <row r="3552" spans="1:10">
      <c r="A3552" s="259"/>
      <c r="B3552" s="259"/>
      <c r="C3552" s="259"/>
      <c r="D3552" s="259"/>
      <c r="E3552" s="259"/>
      <c r="F3552" s="270"/>
      <c r="G3552" s="259"/>
      <c r="H3552" s="259"/>
      <c r="I3552" s="259"/>
      <c r="J3552" s="259"/>
    </row>
    <row r="3553" spans="1:10">
      <c r="A3553" s="259"/>
      <c r="B3553" s="259"/>
      <c r="C3553" s="259"/>
      <c r="D3553" s="259"/>
      <c r="E3553" s="259"/>
      <c r="F3553" s="270"/>
      <c r="G3553" s="259"/>
      <c r="H3553" s="259"/>
      <c r="I3553" s="259"/>
      <c r="J3553" s="259"/>
    </row>
    <row r="3554" spans="1:10">
      <c r="A3554" s="259"/>
      <c r="B3554" s="259"/>
      <c r="C3554" s="259"/>
      <c r="D3554" s="259"/>
      <c r="E3554" s="259"/>
      <c r="F3554" s="270"/>
      <c r="G3554" s="259"/>
      <c r="H3554" s="259"/>
      <c r="I3554" s="259"/>
      <c r="J3554" s="259"/>
    </row>
    <row r="3555" spans="1:10">
      <c r="A3555" s="259"/>
      <c r="B3555" s="259"/>
      <c r="C3555" s="259"/>
      <c r="D3555" s="259"/>
      <c r="E3555" s="259"/>
      <c r="F3555" s="270"/>
      <c r="G3555" s="259"/>
      <c r="H3555" s="259"/>
      <c r="I3555" s="259"/>
      <c r="J3555" s="259"/>
    </row>
    <row r="3556" spans="1:10">
      <c r="A3556" s="259"/>
      <c r="B3556" s="259"/>
      <c r="C3556" s="259"/>
      <c r="D3556" s="259"/>
      <c r="E3556" s="259"/>
      <c r="F3556" s="270"/>
      <c r="G3556" s="259"/>
      <c r="H3556" s="259"/>
      <c r="I3556" s="259"/>
      <c r="J3556" s="259"/>
    </row>
    <row r="3557" spans="1:10">
      <c r="A3557" s="259"/>
      <c r="B3557" s="259"/>
      <c r="C3557" s="259"/>
      <c r="D3557" s="259"/>
      <c r="E3557" s="259"/>
      <c r="F3557" s="270"/>
      <c r="G3557" s="259"/>
      <c r="H3557" s="259"/>
      <c r="I3557" s="259"/>
      <c r="J3557" s="259"/>
    </row>
    <row r="3558" spans="1:10">
      <c r="A3558" s="259"/>
      <c r="B3558" s="259"/>
      <c r="C3558" s="259"/>
      <c r="D3558" s="259"/>
      <c r="E3558" s="259"/>
      <c r="F3558" s="270"/>
      <c r="G3558" s="259"/>
      <c r="H3558" s="259"/>
      <c r="I3558" s="259"/>
      <c r="J3558" s="259"/>
    </row>
    <row r="3559" spans="1:10">
      <c r="A3559" s="259"/>
      <c r="B3559" s="259"/>
      <c r="C3559" s="259"/>
      <c r="D3559" s="259"/>
      <c r="E3559" s="259"/>
      <c r="F3559" s="270"/>
      <c r="G3559" s="259"/>
      <c r="H3559" s="259"/>
      <c r="I3559" s="259"/>
      <c r="J3559" s="259"/>
    </row>
    <row r="3560" spans="1:10">
      <c r="A3560" s="259"/>
      <c r="B3560" s="259"/>
      <c r="C3560" s="259"/>
      <c r="D3560" s="259"/>
      <c r="E3560" s="259"/>
      <c r="F3560" s="270"/>
      <c r="G3560" s="259"/>
      <c r="H3560" s="259"/>
      <c r="I3560" s="259"/>
      <c r="J3560" s="259"/>
    </row>
    <row r="3561" spans="1:10">
      <c r="A3561" s="259"/>
      <c r="B3561" s="259"/>
      <c r="C3561" s="259"/>
      <c r="D3561" s="259"/>
      <c r="E3561" s="259"/>
      <c r="F3561" s="270"/>
      <c r="G3561" s="259"/>
      <c r="H3561" s="259"/>
      <c r="I3561" s="259"/>
      <c r="J3561" s="259"/>
    </row>
    <row r="3562" spans="1:10">
      <c r="A3562" s="259"/>
      <c r="B3562" s="259"/>
      <c r="C3562" s="259"/>
      <c r="D3562" s="259"/>
      <c r="E3562" s="259"/>
      <c r="F3562" s="270"/>
      <c r="G3562" s="259"/>
      <c r="H3562" s="259"/>
      <c r="I3562" s="259"/>
      <c r="J3562" s="259"/>
    </row>
    <row r="3563" spans="1:10">
      <c r="A3563" s="259"/>
      <c r="B3563" s="259"/>
      <c r="C3563" s="259"/>
      <c r="D3563" s="259"/>
      <c r="E3563" s="259"/>
      <c r="F3563" s="270"/>
      <c r="G3563" s="259"/>
      <c r="H3563" s="259"/>
      <c r="I3563" s="259"/>
      <c r="J3563" s="259"/>
    </row>
    <row r="3564" spans="1:10">
      <c r="A3564" s="259"/>
      <c r="B3564" s="259"/>
      <c r="C3564" s="259"/>
      <c r="D3564" s="259"/>
      <c r="E3564" s="259"/>
      <c r="F3564" s="270"/>
      <c r="G3564" s="259"/>
      <c r="H3564" s="259"/>
      <c r="I3564" s="259"/>
      <c r="J3564" s="259"/>
    </row>
    <row r="3565" spans="1:10">
      <c r="A3565" s="259"/>
      <c r="B3565" s="259"/>
      <c r="C3565" s="259"/>
      <c r="D3565" s="259"/>
      <c r="E3565" s="259"/>
      <c r="F3565" s="270"/>
      <c r="G3565" s="259"/>
      <c r="H3565" s="259"/>
      <c r="I3565" s="259"/>
      <c r="J3565" s="259"/>
    </row>
    <row r="3566" spans="1:10">
      <c r="A3566" s="259"/>
      <c r="B3566" s="259"/>
      <c r="C3566" s="259"/>
      <c r="D3566" s="259"/>
      <c r="E3566" s="259"/>
      <c r="F3566" s="270"/>
      <c r="G3566" s="259"/>
      <c r="H3566" s="259"/>
      <c r="I3566" s="259"/>
      <c r="J3566" s="259"/>
    </row>
    <row r="3567" spans="1:10">
      <c r="A3567" s="259"/>
      <c r="B3567" s="259"/>
      <c r="C3567" s="259"/>
      <c r="D3567" s="259"/>
      <c r="E3567" s="259"/>
      <c r="F3567" s="270"/>
      <c r="G3567" s="259"/>
      <c r="H3567" s="259"/>
      <c r="I3567" s="259"/>
      <c r="J3567" s="259"/>
    </row>
    <row r="3568" spans="1:10">
      <c r="A3568" s="259"/>
      <c r="B3568" s="259"/>
      <c r="C3568" s="259"/>
      <c r="D3568" s="259"/>
      <c r="E3568" s="259"/>
      <c r="F3568" s="270"/>
      <c r="G3568" s="259"/>
      <c r="H3568" s="259"/>
      <c r="I3568" s="259"/>
      <c r="J3568" s="259"/>
    </row>
    <row r="3569" spans="1:10">
      <c r="A3569" s="259"/>
      <c r="B3569" s="259"/>
      <c r="C3569" s="259"/>
      <c r="D3569" s="259"/>
      <c r="E3569" s="259"/>
      <c r="F3569" s="270"/>
      <c r="G3569" s="259"/>
      <c r="H3569" s="259"/>
      <c r="I3569" s="259"/>
      <c r="J3569" s="259"/>
    </row>
    <row r="3570" spans="1:10">
      <c r="A3570" s="259"/>
      <c r="B3570" s="259"/>
      <c r="C3570" s="259"/>
      <c r="D3570" s="259"/>
      <c r="E3570" s="259"/>
      <c r="F3570" s="270"/>
      <c r="G3570" s="259"/>
      <c r="H3570" s="259"/>
      <c r="I3570" s="259"/>
      <c r="J3570" s="259"/>
    </row>
    <row r="3571" spans="1:10">
      <c r="A3571" s="259"/>
      <c r="B3571" s="259"/>
      <c r="C3571" s="259"/>
      <c r="D3571" s="259"/>
      <c r="E3571" s="259"/>
      <c r="F3571" s="270"/>
      <c r="G3571" s="259"/>
      <c r="H3571" s="259"/>
      <c r="I3571" s="259"/>
      <c r="J3571" s="259"/>
    </row>
    <row r="3572" spans="1:10">
      <c r="A3572" s="259"/>
      <c r="B3572" s="259"/>
      <c r="C3572" s="259"/>
      <c r="D3572" s="259"/>
      <c r="E3572" s="259"/>
      <c r="F3572" s="270"/>
      <c r="G3572" s="259"/>
      <c r="H3572" s="259"/>
      <c r="I3572" s="259"/>
      <c r="J3572" s="259"/>
    </row>
    <row r="3573" spans="1:10">
      <c r="A3573" s="259"/>
      <c r="B3573" s="259"/>
      <c r="C3573" s="259"/>
      <c r="D3573" s="259"/>
      <c r="E3573" s="259"/>
      <c r="F3573" s="270"/>
      <c r="G3573" s="259"/>
      <c r="H3573" s="259"/>
      <c r="I3573" s="259"/>
      <c r="J3573" s="259"/>
    </row>
    <row r="3574" spans="1:10">
      <c r="A3574" s="259"/>
      <c r="B3574" s="259"/>
      <c r="C3574" s="259"/>
      <c r="D3574" s="259"/>
      <c r="E3574" s="259"/>
      <c r="F3574" s="270"/>
      <c r="G3574" s="259"/>
      <c r="H3574" s="259"/>
      <c r="I3574" s="259"/>
      <c r="J3574" s="259"/>
    </row>
    <row r="3575" spans="1:10">
      <c r="A3575" s="259"/>
      <c r="B3575" s="259"/>
      <c r="C3575" s="259"/>
      <c r="D3575" s="259"/>
      <c r="E3575" s="259"/>
      <c r="F3575" s="270"/>
      <c r="G3575" s="259"/>
      <c r="H3575" s="259"/>
      <c r="I3575" s="259"/>
      <c r="J3575" s="259"/>
    </row>
    <row r="3576" spans="1:10">
      <c r="A3576" s="259"/>
      <c r="B3576" s="259"/>
      <c r="C3576" s="259"/>
      <c r="D3576" s="259"/>
      <c r="E3576" s="259"/>
      <c r="F3576" s="270"/>
      <c r="G3576" s="259"/>
      <c r="H3576" s="259"/>
      <c r="I3576" s="259"/>
      <c r="J3576" s="259"/>
    </row>
    <row r="3577" spans="1:10">
      <c r="A3577" s="259"/>
      <c r="B3577" s="259"/>
      <c r="C3577" s="259"/>
      <c r="D3577" s="259"/>
      <c r="E3577" s="259"/>
      <c r="F3577" s="270"/>
      <c r="G3577" s="259"/>
      <c r="H3577" s="259"/>
      <c r="I3577" s="259"/>
      <c r="J3577" s="259"/>
    </row>
    <row r="3578" spans="1:10">
      <c r="A3578" s="259"/>
      <c r="B3578" s="259"/>
      <c r="C3578" s="259"/>
      <c r="D3578" s="259"/>
      <c r="E3578" s="259"/>
      <c r="F3578" s="270"/>
      <c r="G3578" s="259"/>
      <c r="H3578" s="259"/>
      <c r="I3578" s="259"/>
      <c r="J3578" s="259"/>
    </row>
    <row r="3579" spans="1:10">
      <c r="A3579" s="259"/>
      <c r="B3579" s="259"/>
      <c r="C3579" s="259"/>
      <c r="D3579" s="259"/>
      <c r="E3579" s="259"/>
      <c r="F3579" s="270"/>
      <c r="G3579" s="259"/>
      <c r="H3579" s="259"/>
      <c r="I3579" s="259"/>
      <c r="J3579" s="259"/>
    </row>
    <row r="3580" spans="1:10">
      <c r="A3580" s="259"/>
      <c r="B3580" s="259"/>
      <c r="C3580" s="259"/>
      <c r="D3580" s="259"/>
      <c r="E3580" s="259"/>
      <c r="F3580" s="270"/>
      <c r="G3580" s="259"/>
      <c r="H3580" s="259"/>
      <c r="I3580" s="259"/>
      <c r="J3580" s="259"/>
    </row>
    <row r="3581" spans="1:10">
      <c r="A3581" s="259"/>
      <c r="B3581" s="259"/>
      <c r="C3581" s="259"/>
      <c r="D3581" s="259"/>
      <c r="E3581" s="259"/>
      <c r="F3581" s="270"/>
      <c r="G3581" s="259"/>
      <c r="H3581" s="259"/>
      <c r="I3581" s="259"/>
      <c r="J3581" s="259"/>
    </row>
    <row r="3582" spans="1:10">
      <c r="A3582" s="259"/>
      <c r="B3582" s="259"/>
      <c r="C3582" s="259"/>
      <c r="D3582" s="259"/>
      <c r="E3582" s="259"/>
      <c r="F3582" s="270"/>
      <c r="G3582" s="259"/>
      <c r="H3582" s="259"/>
      <c r="I3582" s="259"/>
      <c r="J3582" s="259"/>
    </row>
    <row r="3583" spans="1:10">
      <c r="A3583" s="259"/>
      <c r="B3583" s="259"/>
      <c r="C3583" s="259"/>
      <c r="D3583" s="259"/>
      <c r="E3583" s="259"/>
      <c r="F3583" s="270"/>
      <c r="G3583" s="259"/>
      <c r="H3583" s="259"/>
      <c r="I3583" s="259"/>
      <c r="J3583" s="259"/>
    </row>
    <row r="3584" spans="1:10">
      <c r="A3584" s="259"/>
      <c r="B3584" s="259"/>
      <c r="C3584" s="259"/>
      <c r="D3584" s="259"/>
      <c r="E3584" s="259"/>
      <c r="F3584" s="270"/>
      <c r="G3584" s="259"/>
      <c r="H3584" s="259"/>
      <c r="I3584" s="259"/>
      <c r="J3584" s="259"/>
    </row>
    <row r="3585" spans="1:10">
      <c r="A3585" s="259"/>
      <c r="B3585" s="259"/>
      <c r="C3585" s="259"/>
      <c r="D3585" s="259"/>
      <c r="E3585" s="259"/>
      <c r="F3585" s="270"/>
      <c r="G3585" s="259"/>
      <c r="H3585" s="259"/>
      <c r="I3585" s="259"/>
      <c r="J3585" s="259"/>
    </row>
    <row r="3586" spans="1:10">
      <c r="A3586" s="259"/>
      <c r="B3586" s="259"/>
      <c r="C3586" s="259"/>
      <c r="D3586" s="259"/>
      <c r="E3586" s="259"/>
      <c r="F3586" s="270"/>
      <c r="G3586" s="259"/>
      <c r="H3586" s="259"/>
      <c r="I3586" s="259"/>
      <c r="J3586" s="259"/>
    </row>
    <row r="3587" spans="1:10">
      <c r="A3587" s="259"/>
      <c r="B3587" s="259"/>
      <c r="C3587" s="259"/>
      <c r="D3587" s="259"/>
      <c r="E3587" s="259"/>
      <c r="F3587" s="270"/>
      <c r="G3587" s="259"/>
      <c r="H3587" s="259"/>
      <c r="I3587" s="259"/>
      <c r="J3587" s="259"/>
    </row>
    <row r="3588" spans="1:10">
      <c r="A3588" s="259"/>
      <c r="B3588" s="259"/>
      <c r="C3588" s="259"/>
      <c r="D3588" s="259"/>
      <c r="E3588" s="259"/>
      <c r="F3588" s="270"/>
      <c r="G3588" s="259"/>
      <c r="H3588" s="259"/>
      <c r="I3588" s="259"/>
      <c r="J3588" s="259"/>
    </row>
    <row r="3589" spans="1:10">
      <c r="A3589" s="259"/>
      <c r="B3589" s="259"/>
      <c r="C3589" s="259"/>
      <c r="D3589" s="259"/>
      <c r="E3589" s="259"/>
      <c r="F3589" s="270"/>
      <c r="G3589" s="259"/>
      <c r="H3589" s="259"/>
      <c r="I3589" s="259"/>
      <c r="J3589" s="259"/>
    </row>
    <row r="3590" spans="1:10">
      <c r="A3590" s="259"/>
      <c r="B3590" s="259"/>
      <c r="C3590" s="259"/>
      <c r="D3590" s="259"/>
      <c r="E3590" s="259"/>
      <c r="F3590" s="270"/>
      <c r="G3590" s="259"/>
      <c r="H3590" s="259"/>
      <c r="I3590" s="259"/>
      <c r="J3590" s="259"/>
    </row>
    <row r="3591" spans="1:10">
      <c r="A3591" s="259"/>
      <c r="B3591" s="259"/>
      <c r="C3591" s="259"/>
      <c r="D3591" s="259"/>
      <c r="E3591" s="259"/>
      <c r="F3591" s="270"/>
      <c r="G3591" s="259"/>
      <c r="H3591" s="259"/>
      <c r="I3591" s="259"/>
      <c r="J3591" s="259"/>
    </row>
    <row r="3592" spans="1:10">
      <c r="A3592" s="259"/>
      <c r="B3592" s="259"/>
      <c r="C3592" s="259"/>
      <c r="D3592" s="259"/>
      <c r="E3592" s="259"/>
      <c r="F3592" s="270"/>
      <c r="G3592" s="259"/>
      <c r="H3592" s="259"/>
      <c r="I3592" s="259"/>
      <c r="J3592" s="259"/>
    </row>
    <row r="3593" spans="1:10">
      <c r="A3593" s="259"/>
      <c r="B3593" s="259"/>
      <c r="C3593" s="259"/>
      <c r="D3593" s="259"/>
      <c r="E3593" s="259"/>
      <c r="F3593" s="270"/>
      <c r="G3593" s="259"/>
      <c r="H3593" s="259"/>
      <c r="I3593" s="259"/>
      <c r="J3593" s="259"/>
    </row>
    <row r="3594" spans="1:10">
      <c r="A3594" s="259"/>
      <c r="B3594" s="259"/>
      <c r="C3594" s="259"/>
      <c r="D3594" s="259"/>
      <c r="E3594" s="259"/>
      <c r="F3594" s="270"/>
      <c r="G3594" s="259"/>
      <c r="H3594" s="259"/>
      <c r="I3594" s="259"/>
      <c r="J3594" s="259"/>
    </row>
    <row r="3595" spans="1:10">
      <c r="A3595" s="259"/>
      <c r="B3595" s="259"/>
      <c r="C3595" s="259"/>
      <c r="D3595" s="259"/>
      <c r="E3595" s="259"/>
      <c r="F3595" s="270"/>
      <c r="G3595" s="259"/>
      <c r="H3595" s="259"/>
      <c r="I3595" s="259"/>
      <c r="J3595" s="259"/>
    </row>
    <row r="3596" spans="1:10">
      <c r="A3596" s="259"/>
      <c r="B3596" s="259"/>
      <c r="C3596" s="259"/>
      <c r="D3596" s="259"/>
      <c r="E3596" s="259"/>
      <c r="F3596" s="270"/>
      <c r="G3596" s="259"/>
      <c r="H3596" s="259"/>
      <c r="I3596" s="259"/>
      <c r="J3596" s="259"/>
    </row>
    <row r="3597" spans="1:10">
      <c r="A3597" s="259"/>
      <c r="B3597" s="259"/>
      <c r="C3597" s="259"/>
      <c r="D3597" s="259"/>
      <c r="E3597" s="259"/>
      <c r="F3597" s="270"/>
      <c r="G3597" s="259"/>
      <c r="H3597" s="259"/>
      <c r="I3597" s="259"/>
      <c r="J3597" s="259"/>
    </row>
    <row r="3598" spans="1:10">
      <c r="A3598" s="259"/>
      <c r="B3598" s="259"/>
      <c r="C3598" s="259"/>
      <c r="D3598" s="259"/>
      <c r="E3598" s="259"/>
      <c r="F3598" s="270"/>
      <c r="G3598" s="259"/>
      <c r="H3598" s="259"/>
      <c r="I3598" s="259"/>
      <c r="J3598" s="259"/>
    </row>
    <row r="3599" spans="1:10">
      <c r="A3599" s="259"/>
      <c r="B3599" s="259"/>
      <c r="C3599" s="259"/>
      <c r="D3599" s="259"/>
      <c r="E3599" s="259"/>
      <c r="F3599" s="270"/>
      <c r="G3599" s="259"/>
      <c r="H3599" s="259"/>
      <c r="I3599" s="259"/>
      <c r="J3599" s="259"/>
    </row>
    <row r="3600" spans="1:10">
      <c r="A3600" s="259"/>
      <c r="B3600" s="259"/>
      <c r="C3600" s="259"/>
      <c r="D3600" s="259"/>
      <c r="E3600" s="259"/>
      <c r="F3600" s="270"/>
      <c r="G3600" s="259"/>
      <c r="H3600" s="259"/>
      <c r="I3600" s="259"/>
      <c r="J3600" s="259"/>
    </row>
    <row r="3601" spans="1:10">
      <c r="A3601" s="259"/>
      <c r="B3601" s="259"/>
      <c r="C3601" s="259"/>
      <c r="D3601" s="259"/>
      <c r="E3601" s="259"/>
      <c r="F3601" s="270"/>
      <c r="G3601" s="259"/>
      <c r="H3601" s="259"/>
      <c r="I3601" s="259"/>
      <c r="J3601" s="259"/>
    </row>
    <row r="3602" spans="1:10">
      <c r="A3602" s="259"/>
      <c r="B3602" s="259"/>
      <c r="C3602" s="259"/>
      <c r="D3602" s="259"/>
      <c r="E3602" s="259"/>
      <c r="F3602" s="270"/>
      <c r="G3602" s="259"/>
      <c r="H3602" s="259"/>
      <c r="I3602" s="259"/>
      <c r="J3602" s="259"/>
    </row>
    <row r="3603" spans="1:10">
      <c r="A3603" s="259"/>
      <c r="B3603" s="259"/>
      <c r="C3603" s="259"/>
      <c r="D3603" s="259"/>
      <c r="E3603" s="259"/>
      <c r="F3603" s="270"/>
      <c r="G3603" s="259"/>
      <c r="H3603" s="259"/>
      <c r="I3603" s="259"/>
      <c r="J3603" s="259"/>
    </row>
    <row r="3604" spans="1:10">
      <c r="A3604" s="259"/>
      <c r="B3604" s="259"/>
      <c r="C3604" s="259"/>
      <c r="D3604" s="259"/>
      <c r="E3604" s="259"/>
      <c r="F3604" s="270"/>
      <c r="G3604" s="259"/>
      <c r="H3604" s="259"/>
      <c r="I3604" s="259"/>
      <c r="J3604" s="259"/>
    </row>
    <row r="3605" spans="1:10">
      <c r="A3605" s="259"/>
      <c r="B3605" s="259"/>
      <c r="C3605" s="259"/>
      <c r="D3605" s="259"/>
      <c r="E3605" s="259"/>
      <c r="F3605" s="270"/>
      <c r="G3605" s="259"/>
      <c r="H3605" s="259"/>
      <c r="I3605" s="259"/>
      <c r="J3605" s="259"/>
    </row>
    <row r="3606" spans="1:10">
      <c r="A3606" s="259"/>
      <c r="B3606" s="259"/>
      <c r="C3606" s="259"/>
      <c r="D3606" s="259"/>
      <c r="E3606" s="259"/>
      <c r="F3606" s="270"/>
      <c r="G3606" s="259"/>
      <c r="H3606" s="259"/>
      <c r="I3606" s="259"/>
      <c r="J3606" s="259"/>
    </row>
    <row r="3607" spans="1:10">
      <c r="A3607" s="259"/>
      <c r="B3607" s="259"/>
      <c r="C3607" s="259"/>
      <c r="D3607" s="259"/>
      <c r="E3607" s="259"/>
      <c r="F3607" s="270"/>
      <c r="G3607" s="259"/>
      <c r="H3607" s="259"/>
      <c r="I3607" s="259"/>
      <c r="J3607" s="259"/>
    </row>
    <row r="3608" spans="1:10">
      <c r="A3608" s="259"/>
      <c r="B3608" s="259"/>
      <c r="C3608" s="259"/>
      <c r="D3608" s="259"/>
      <c r="E3608" s="259"/>
      <c r="F3608" s="270"/>
      <c r="G3608" s="259"/>
      <c r="H3608" s="259"/>
      <c r="I3608" s="259"/>
      <c r="J3608" s="259"/>
    </row>
    <row r="3609" spans="1:10">
      <c r="A3609" s="259"/>
      <c r="B3609" s="259"/>
      <c r="C3609" s="259"/>
      <c r="D3609" s="259"/>
      <c r="E3609" s="259"/>
      <c r="F3609" s="270"/>
      <c r="G3609" s="259"/>
      <c r="H3609" s="259"/>
      <c r="I3609" s="259"/>
      <c r="J3609" s="259"/>
    </row>
    <row r="3610" spans="1:10">
      <c r="A3610" s="259"/>
      <c r="B3610" s="259"/>
      <c r="C3610" s="259"/>
      <c r="D3610" s="259"/>
      <c r="E3610" s="259"/>
      <c r="F3610" s="270"/>
      <c r="G3610" s="259"/>
      <c r="H3610" s="259"/>
      <c r="I3610" s="259"/>
      <c r="J3610" s="259"/>
    </row>
    <row r="3611" spans="1:10">
      <c r="A3611" s="259"/>
      <c r="B3611" s="259"/>
      <c r="C3611" s="259"/>
      <c r="D3611" s="259"/>
      <c r="E3611" s="259"/>
      <c r="F3611" s="270"/>
      <c r="G3611" s="259"/>
      <c r="H3611" s="259"/>
      <c r="I3611" s="259"/>
      <c r="J3611" s="259"/>
    </row>
    <row r="3612" spans="1:10">
      <c r="A3612" s="259"/>
      <c r="B3612" s="259"/>
      <c r="C3612" s="259"/>
      <c r="D3612" s="259"/>
      <c r="E3612" s="259"/>
      <c r="F3612" s="270"/>
      <c r="G3612" s="259"/>
      <c r="H3612" s="259"/>
      <c r="I3612" s="259"/>
      <c r="J3612" s="259"/>
    </row>
    <row r="3613" spans="1:10">
      <c r="A3613" s="259"/>
      <c r="B3613" s="259"/>
      <c r="C3613" s="259"/>
      <c r="D3613" s="259"/>
      <c r="E3613" s="259"/>
      <c r="F3613" s="270"/>
      <c r="G3613" s="259"/>
      <c r="H3613" s="259"/>
      <c r="I3613" s="259"/>
      <c r="J3613" s="259"/>
    </row>
    <row r="3614" spans="1:10">
      <c r="A3614" s="259"/>
      <c r="B3614" s="259"/>
      <c r="C3614" s="259"/>
      <c r="D3614" s="259"/>
      <c r="E3614" s="259"/>
      <c r="F3614" s="270"/>
      <c r="G3614" s="259"/>
      <c r="H3614" s="259"/>
      <c r="I3614" s="259"/>
      <c r="J3614" s="259"/>
    </row>
    <row r="3615" spans="1:10">
      <c r="A3615" s="259"/>
      <c r="B3615" s="259"/>
      <c r="C3615" s="259"/>
      <c r="D3615" s="259"/>
      <c r="E3615" s="259"/>
      <c r="F3615" s="270"/>
      <c r="G3615" s="259"/>
      <c r="H3615" s="259"/>
      <c r="I3615" s="259"/>
      <c r="J3615" s="259"/>
    </row>
    <row r="3616" spans="1:10">
      <c r="A3616" s="259"/>
      <c r="B3616" s="259"/>
      <c r="C3616" s="259"/>
      <c r="D3616" s="259"/>
      <c r="E3616" s="259"/>
      <c r="F3616" s="270"/>
      <c r="G3616" s="259"/>
      <c r="H3616" s="259"/>
      <c r="I3616" s="259"/>
      <c r="J3616" s="259"/>
    </row>
    <row r="3617" spans="1:10">
      <c r="A3617" s="259"/>
      <c r="B3617" s="259"/>
      <c r="C3617" s="259"/>
      <c r="D3617" s="259"/>
      <c r="E3617" s="259"/>
      <c r="F3617" s="270"/>
      <c r="G3617" s="259"/>
      <c r="H3617" s="259"/>
      <c r="I3617" s="259"/>
      <c r="J3617" s="259"/>
    </row>
    <row r="3618" spans="1:10">
      <c r="A3618" s="259"/>
      <c r="B3618" s="259"/>
      <c r="C3618" s="259"/>
      <c r="D3618" s="259"/>
      <c r="E3618" s="259"/>
      <c r="F3618" s="270"/>
      <c r="G3618" s="259"/>
      <c r="H3618" s="259"/>
      <c r="I3618" s="259"/>
      <c r="J3618" s="259"/>
    </row>
    <row r="3619" spans="1:10">
      <c r="A3619" s="259"/>
      <c r="B3619" s="259"/>
      <c r="C3619" s="259"/>
      <c r="D3619" s="259"/>
      <c r="E3619" s="259"/>
      <c r="F3619" s="270"/>
      <c r="G3619" s="259"/>
      <c r="H3619" s="259"/>
      <c r="I3619" s="259"/>
      <c r="J3619" s="259"/>
    </row>
    <row r="3620" spans="1:10">
      <c r="A3620" s="259"/>
      <c r="B3620" s="259"/>
      <c r="C3620" s="259"/>
      <c r="D3620" s="259"/>
      <c r="E3620" s="259"/>
      <c r="F3620" s="270"/>
      <c r="G3620" s="259"/>
      <c r="H3620" s="259"/>
      <c r="I3620" s="259"/>
      <c r="J3620" s="259"/>
    </row>
    <row r="3621" spans="1:10">
      <c r="A3621" s="259"/>
      <c r="B3621" s="259"/>
      <c r="C3621" s="259"/>
      <c r="D3621" s="259"/>
      <c r="E3621" s="259"/>
      <c r="F3621" s="270"/>
      <c r="G3621" s="259"/>
      <c r="H3621" s="259"/>
      <c r="I3621" s="259"/>
      <c r="J3621" s="259"/>
    </row>
    <row r="3622" spans="1:10">
      <c r="A3622" s="259"/>
      <c r="B3622" s="259"/>
      <c r="C3622" s="259"/>
      <c r="D3622" s="259"/>
      <c r="E3622" s="259"/>
      <c r="F3622" s="270"/>
      <c r="G3622" s="259"/>
      <c r="H3622" s="259"/>
      <c r="I3622" s="259"/>
      <c r="J3622" s="259"/>
    </row>
    <row r="3623" spans="1:10">
      <c r="A3623" s="259"/>
      <c r="B3623" s="259"/>
      <c r="C3623" s="259"/>
      <c r="D3623" s="259"/>
      <c r="E3623" s="259"/>
      <c r="F3623" s="270"/>
      <c r="G3623" s="259"/>
      <c r="H3623" s="259"/>
      <c r="I3623" s="259"/>
      <c r="J3623" s="259"/>
    </row>
    <row r="3624" spans="1:10">
      <c r="A3624" s="259"/>
      <c r="B3624" s="259"/>
      <c r="C3624" s="259"/>
      <c r="D3624" s="259"/>
      <c r="E3624" s="259"/>
      <c r="F3624" s="270"/>
      <c r="G3624" s="259"/>
      <c r="H3624" s="259"/>
      <c r="I3624" s="259"/>
      <c r="J3624" s="259"/>
    </row>
    <row r="3625" spans="1:10">
      <c r="A3625" s="259"/>
      <c r="B3625" s="259"/>
      <c r="C3625" s="259"/>
      <c r="D3625" s="259"/>
      <c r="E3625" s="259"/>
      <c r="F3625" s="270"/>
      <c r="G3625" s="259"/>
      <c r="H3625" s="259"/>
      <c r="I3625" s="259"/>
      <c r="J3625" s="259"/>
    </row>
    <row r="3626" spans="1:10">
      <c r="A3626" s="259"/>
      <c r="B3626" s="259"/>
      <c r="C3626" s="259"/>
      <c r="D3626" s="259"/>
      <c r="E3626" s="259"/>
      <c r="F3626" s="270"/>
      <c r="G3626" s="259"/>
      <c r="H3626" s="259"/>
      <c r="I3626" s="259"/>
      <c r="J3626" s="259"/>
    </row>
    <row r="3627" spans="1:10">
      <c r="A3627" s="259"/>
      <c r="B3627" s="259"/>
      <c r="C3627" s="259"/>
      <c r="D3627" s="259"/>
      <c r="E3627" s="259"/>
      <c r="F3627" s="270"/>
      <c r="G3627" s="259"/>
      <c r="H3627" s="259"/>
      <c r="I3627" s="259"/>
      <c r="J3627" s="259"/>
    </row>
    <row r="3628" spans="1:10">
      <c r="A3628" s="259"/>
      <c r="B3628" s="259"/>
      <c r="C3628" s="259"/>
      <c r="D3628" s="259"/>
      <c r="E3628" s="259"/>
      <c r="F3628" s="270"/>
      <c r="G3628" s="259"/>
      <c r="H3628" s="259"/>
      <c r="I3628" s="259"/>
      <c r="J3628" s="259"/>
    </row>
    <row r="3629" spans="1:10">
      <c r="A3629" s="259"/>
      <c r="B3629" s="259"/>
      <c r="C3629" s="259"/>
      <c r="D3629" s="259"/>
      <c r="E3629" s="259"/>
      <c r="F3629" s="270"/>
      <c r="G3629" s="259"/>
      <c r="H3629" s="259"/>
      <c r="I3629" s="259"/>
      <c r="J3629" s="259"/>
    </row>
    <row r="3630" spans="1:10">
      <c r="A3630" s="259"/>
      <c r="B3630" s="259"/>
      <c r="C3630" s="259"/>
      <c r="D3630" s="259"/>
      <c r="E3630" s="259"/>
      <c r="F3630" s="270"/>
      <c r="G3630" s="259"/>
      <c r="H3630" s="259"/>
      <c r="I3630" s="259"/>
      <c r="J3630" s="259"/>
    </row>
    <row r="3631" spans="1:10">
      <c r="A3631" s="259"/>
      <c r="B3631" s="259"/>
      <c r="C3631" s="259"/>
      <c r="D3631" s="259"/>
      <c r="E3631" s="259"/>
      <c r="F3631" s="270"/>
      <c r="G3631" s="259"/>
      <c r="H3631" s="259"/>
      <c r="I3631" s="259"/>
      <c r="J3631" s="259"/>
    </row>
    <row r="3632" spans="1:10">
      <c r="A3632" s="259"/>
      <c r="B3632" s="259"/>
      <c r="C3632" s="259"/>
      <c r="D3632" s="259"/>
      <c r="E3632" s="259"/>
      <c r="F3632" s="270"/>
      <c r="G3632" s="259"/>
      <c r="H3632" s="259"/>
      <c r="I3632" s="259"/>
      <c r="J3632" s="259"/>
    </row>
    <row r="3633" spans="1:10">
      <c r="A3633" s="259"/>
      <c r="B3633" s="259"/>
      <c r="C3633" s="259"/>
      <c r="D3633" s="259"/>
      <c r="E3633" s="259"/>
      <c r="F3633" s="270"/>
      <c r="G3633" s="259"/>
      <c r="H3633" s="259"/>
      <c r="I3633" s="259"/>
      <c r="J3633" s="259"/>
    </row>
    <row r="3634" spans="1:10">
      <c r="A3634" s="259"/>
      <c r="B3634" s="259"/>
      <c r="C3634" s="259"/>
      <c r="D3634" s="259"/>
      <c r="E3634" s="259"/>
      <c r="F3634" s="270"/>
      <c r="G3634" s="259"/>
      <c r="H3634" s="259"/>
      <c r="I3634" s="259"/>
      <c r="J3634" s="259"/>
    </row>
    <row r="3635" spans="1:10">
      <c r="A3635" s="259"/>
      <c r="B3635" s="259"/>
      <c r="C3635" s="259"/>
      <c r="D3635" s="259"/>
      <c r="E3635" s="259"/>
      <c r="F3635" s="270"/>
      <c r="G3635" s="259"/>
      <c r="H3635" s="259"/>
      <c r="I3635" s="259"/>
      <c r="J3635" s="259"/>
    </row>
    <row r="3636" spans="1:10">
      <c r="A3636" s="259"/>
      <c r="B3636" s="259"/>
      <c r="C3636" s="259"/>
      <c r="D3636" s="259"/>
      <c r="E3636" s="259"/>
      <c r="F3636" s="270"/>
      <c r="G3636" s="259"/>
      <c r="H3636" s="259"/>
      <c r="I3636" s="259"/>
      <c r="J3636" s="259"/>
    </row>
    <row r="3637" spans="1:10">
      <c r="A3637" s="259"/>
      <c r="B3637" s="259"/>
      <c r="C3637" s="259"/>
      <c r="D3637" s="259"/>
      <c r="E3637" s="259"/>
      <c r="F3637" s="270"/>
      <c r="G3637" s="259"/>
      <c r="H3637" s="259"/>
      <c r="I3637" s="259"/>
      <c r="J3637" s="259"/>
    </row>
    <row r="3638" spans="1:10">
      <c r="A3638" s="259"/>
      <c r="B3638" s="259"/>
      <c r="C3638" s="259"/>
      <c r="D3638" s="259"/>
      <c r="E3638" s="259"/>
      <c r="F3638" s="270"/>
      <c r="G3638" s="259"/>
      <c r="H3638" s="259"/>
      <c r="I3638" s="259"/>
      <c r="J3638" s="259"/>
    </row>
    <row r="3639" spans="1:10">
      <c r="A3639" s="259"/>
      <c r="B3639" s="259"/>
      <c r="C3639" s="259"/>
      <c r="D3639" s="259"/>
      <c r="E3639" s="259"/>
      <c r="F3639" s="270"/>
      <c r="G3639" s="259"/>
      <c r="H3639" s="259"/>
      <c r="I3639" s="259"/>
      <c r="J3639" s="259"/>
    </row>
    <row r="3640" spans="1:10">
      <c r="A3640" s="259"/>
      <c r="B3640" s="259"/>
      <c r="C3640" s="259"/>
      <c r="D3640" s="259"/>
      <c r="E3640" s="259"/>
      <c r="F3640" s="270"/>
      <c r="G3640" s="259"/>
      <c r="H3640" s="259"/>
      <c r="I3640" s="259"/>
      <c r="J3640" s="259"/>
    </row>
    <row r="3641" spans="1:10">
      <c r="A3641" s="259"/>
      <c r="B3641" s="259"/>
      <c r="C3641" s="259"/>
      <c r="D3641" s="259"/>
      <c r="E3641" s="259"/>
      <c r="F3641" s="270"/>
      <c r="G3641" s="259"/>
      <c r="H3641" s="259"/>
      <c r="I3641" s="259"/>
      <c r="J3641" s="259"/>
    </row>
    <row r="3642" spans="1:10">
      <c r="A3642" s="259"/>
      <c r="B3642" s="259"/>
      <c r="C3642" s="259"/>
      <c r="D3642" s="259"/>
      <c r="E3642" s="259"/>
      <c r="F3642" s="270"/>
      <c r="G3642" s="259"/>
      <c r="H3642" s="259"/>
      <c r="I3642" s="259"/>
      <c r="J3642" s="259"/>
    </row>
    <row r="3643" spans="1:10">
      <c r="A3643" s="259"/>
      <c r="B3643" s="259"/>
      <c r="C3643" s="259"/>
      <c r="D3643" s="259"/>
      <c r="E3643" s="259"/>
      <c r="F3643" s="270"/>
      <c r="G3643" s="259"/>
      <c r="H3643" s="259"/>
      <c r="I3643" s="259"/>
      <c r="J3643" s="259"/>
    </row>
    <row r="3644" spans="1:10">
      <c r="A3644" s="259"/>
      <c r="B3644" s="259"/>
      <c r="C3644" s="259"/>
      <c r="D3644" s="259"/>
      <c r="E3644" s="259"/>
      <c r="F3644" s="270"/>
      <c r="G3644" s="259"/>
      <c r="H3644" s="259"/>
      <c r="I3644" s="259"/>
      <c r="J3644" s="259"/>
    </row>
    <row r="3645" spans="1:10">
      <c r="A3645" s="259"/>
      <c r="B3645" s="259"/>
      <c r="C3645" s="259"/>
      <c r="D3645" s="259"/>
      <c r="E3645" s="259"/>
      <c r="F3645" s="270"/>
      <c r="G3645" s="259"/>
      <c r="H3645" s="259"/>
      <c r="I3645" s="259"/>
      <c r="J3645" s="259"/>
    </row>
    <row r="3646" spans="1:10">
      <c r="A3646" s="259"/>
      <c r="B3646" s="259"/>
      <c r="C3646" s="259"/>
      <c r="D3646" s="259"/>
      <c r="E3646" s="259"/>
      <c r="F3646" s="270"/>
      <c r="G3646" s="259"/>
      <c r="H3646" s="259"/>
      <c r="I3646" s="259"/>
      <c r="J3646" s="259"/>
    </row>
    <row r="3647" spans="1:10">
      <c r="A3647" s="259"/>
      <c r="B3647" s="259"/>
      <c r="C3647" s="259"/>
      <c r="D3647" s="259"/>
      <c r="E3647" s="259"/>
      <c r="F3647" s="270"/>
      <c r="G3647" s="259"/>
      <c r="H3647" s="259"/>
      <c r="I3647" s="259"/>
      <c r="J3647" s="259"/>
    </row>
    <row r="3648" spans="1:10">
      <c r="A3648" s="259"/>
      <c r="B3648" s="259"/>
      <c r="C3648" s="259"/>
      <c r="D3648" s="259"/>
      <c r="E3648" s="259"/>
      <c r="F3648" s="270"/>
      <c r="G3648" s="259"/>
      <c r="H3648" s="259"/>
      <c r="I3648" s="259"/>
      <c r="J3648" s="259"/>
    </row>
    <row r="3649" spans="1:10">
      <c r="A3649" s="259"/>
      <c r="B3649" s="259"/>
      <c r="C3649" s="259"/>
      <c r="D3649" s="259"/>
      <c r="E3649" s="259"/>
      <c r="F3649" s="270"/>
      <c r="G3649" s="259"/>
      <c r="H3649" s="259"/>
      <c r="I3649" s="259"/>
      <c r="J3649" s="259"/>
    </row>
    <row r="3650" spans="1:10">
      <c r="A3650" s="259"/>
      <c r="B3650" s="259"/>
      <c r="C3650" s="259"/>
      <c r="D3650" s="259"/>
      <c r="E3650" s="259"/>
      <c r="F3650" s="270"/>
      <c r="G3650" s="259"/>
      <c r="H3650" s="259"/>
      <c r="I3650" s="259"/>
      <c r="J3650" s="259"/>
    </row>
    <row r="3651" spans="1:10">
      <c r="A3651" s="259"/>
      <c r="B3651" s="259"/>
      <c r="C3651" s="259"/>
      <c r="D3651" s="259"/>
      <c r="E3651" s="259"/>
      <c r="F3651" s="270"/>
      <c r="G3651" s="259"/>
      <c r="H3651" s="259"/>
      <c r="I3651" s="259"/>
      <c r="J3651" s="259"/>
    </row>
    <row r="3652" spans="1:10">
      <c r="A3652" s="259"/>
      <c r="B3652" s="259"/>
      <c r="C3652" s="259"/>
      <c r="D3652" s="259"/>
      <c r="E3652" s="259"/>
      <c r="F3652" s="270"/>
      <c r="G3652" s="259"/>
      <c r="H3652" s="259"/>
      <c r="I3652" s="259"/>
      <c r="J3652" s="259"/>
    </row>
    <row r="3653" spans="1:10">
      <c r="A3653" s="259"/>
      <c r="B3653" s="259"/>
      <c r="C3653" s="259"/>
      <c r="D3653" s="259"/>
      <c r="E3653" s="259"/>
      <c r="F3653" s="270"/>
      <c r="G3653" s="259"/>
      <c r="H3653" s="259"/>
      <c r="I3653" s="259"/>
      <c r="J3653" s="259"/>
    </row>
    <row r="3654" spans="1:10">
      <c r="A3654" s="259"/>
      <c r="B3654" s="259"/>
      <c r="C3654" s="259"/>
      <c r="D3654" s="259"/>
      <c r="E3654" s="259"/>
      <c r="F3654" s="270"/>
      <c r="G3654" s="259"/>
      <c r="H3654" s="259"/>
      <c r="I3654" s="259"/>
      <c r="J3654" s="259"/>
    </row>
    <row r="3655" spans="1:10">
      <c r="A3655" s="259"/>
      <c r="B3655" s="259"/>
      <c r="C3655" s="259"/>
      <c r="D3655" s="259"/>
      <c r="E3655" s="259"/>
      <c r="F3655" s="270"/>
      <c r="G3655" s="259"/>
      <c r="H3655" s="259"/>
      <c r="I3655" s="259"/>
      <c r="J3655" s="259"/>
    </row>
    <row r="3656" spans="1:10">
      <c r="A3656" s="259"/>
      <c r="B3656" s="259"/>
      <c r="C3656" s="259"/>
      <c r="D3656" s="259"/>
      <c r="E3656" s="259"/>
      <c r="F3656" s="270"/>
      <c r="G3656" s="259"/>
      <c r="H3656" s="259"/>
      <c r="I3656" s="259"/>
      <c r="J3656" s="259"/>
    </row>
    <row r="3657" spans="1:10">
      <c r="A3657" s="259"/>
      <c r="B3657" s="259"/>
      <c r="C3657" s="259"/>
      <c r="D3657" s="259"/>
      <c r="E3657" s="259"/>
      <c r="F3657" s="270"/>
      <c r="G3657" s="259"/>
      <c r="H3657" s="259"/>
      <c r="I3657" s="259"/>
      <c r="J3657" s="259"/>
    </row>
    <row r="3658" spans="1:10">
      <c r="A3658" s="259"/>
      <c r="B3658" s="259"/>
      <c r="C3658" s="259"/>
      <c r="D3658" s="259"/>
      <c r="E3658" s="259"/>
      <c r="F3658" s="270"/>
      <c r="G3658" s="259"/>
      <c r="H3658" s="259"/>
      <c r="I3658" s="259"/>
      <c r="J3658" s="259"/>
    </row>
    <row r="3659" spans="1:10">
      <c r="A3659" s="259"/>
      <c r="B3659" s="259"/>
      <c r="C3659" s="259"/>
      <c r="D3659" s="259"/>
      <c r="E3659" s="259"/>
      <c r="F3659" s="270"/>
      <c r="G3659" s="259"/>
      <c r="H3659" s="259"/>
      <c r="I3659" s="259"/>
      <c r="J3659" s="259"/>
    </row>
    <row r="3660" spans="1:10">
      <c r="A3660" s="259"/>
      <c r="B3660" s="259"/>
      <c r="C3660" s="259"/>
      <c r="D3660" s="259"/>
      <c r="E3660" s="259"/>
      <c r="F3660" s="270"/>
      <c r="G3660" s="259"/>
      <c r="H3660" s="259"/>
      <c r="I3660" s="259"/>
      <c r="J3660" s="259"/>
    </row>
    <row r="3661" spans="1:10">
      <c r="A3661" s="259"/>
      <c r="B3661" s="259"/>
      <c r="C3661" s="259"/>
      <c r="D3661" s="259"/>
      <c r="E3661" s="259"/>
      <c r="F3661" s="270"/>
      <c r="G3661" s="259"/>
      <c r="H3661" s="259"/>
      <c r="I3661" s="259"/>
      <c r="J3661" s="259"/>
    </row>
    <row r="3662" spans="1:10">
      <c r="A3662" s="259"/>
      <c r="B3662" s="259"/>
      <c r="C3662" s="259"/>
      <c r="D3662" s="259"/>
      <c r="E3662" s="259"/>
      <c r="F3662" s="270"/>
      <c r="G3662" s="259"/>
      <c r="H3662" s="259"/>
      <c r="I3662" s="259"/>
      <c r="J3662" s="259"/>
    </row>
    <row r="3663" spans="1:10">
      <c r="A3663" s="259"/>
      <c r="B3663" s="259"/>
      <c r="C3663" s="259"/>
      <c r="D3663" s="259"/>
      <c r="E3663" s="259"/>
      <c r="F3663" s="270"/>
      <c r="G3663" s="259"/>
      <c r="H3663" s="259"/>
      <c r="I3663" s="259"/>
      <c r="J3663" s="259"/>
    </row>
    <row r="3664" spans="1:10">
      <c r="A3664" s="259"/>
      <c r="B3664" s="259"/>
      <c r="C3664" s="259"/>
      <c r="D3664" s="259"/>
      <c r="E3664" s="259"/>
      <c r="F3664" s="270"/>
      <c r="G3664" s="259"/>
      <c r="H3664" s="259"/>
      <c r="I3664" s="259"/>
      <c r="J3664" s="259"/>
    </row>
    <row r="3665" spans="1:10">
      <c r="A3665" s="259"/>
      <c r="B3665" s="259"/>
      <c r="C3665" s="259"/>
      <c r="D3665" s="259"/>
      <c r="E3665" s="259"/>
      <c r="F3665" s="270"/>
      <c r="G3665" s="259"/>
      <c r="H3665" s="259"/>
      <c r="I3665" s="259"/>
      <c r="J3665" s="259"/>
    </row>
    <row r="3666" spans="1:10">
      <c r="A3666" s="259"/>
      <c r="B3666" s="259"/>
      <c r="C3666" s="259"/>
      <c r="D3666" s="259"/>
      <c r="E3666" s="259"/>
      <c r="F3666" s="270"/>
      <c r="G3666" s="259"/>
      <c r="H3666" s="259"/>
      <c r="I3666" s="259"/>
      <c r="J3666" s="259"/>
    </row>
    <row r="3667" spans="1:10">
      <c r="A3667" s="259"/>
      <c r="B3667" s="259"/>
      <c r="C3667" s="259"/>
      <c r="D3667" s="259"/>
      <c r="E3667" s="259"/>
      <c r="F3667" s="270"/>
      <c r="G3667" s="259"/>
      <c r="H3667" s="259"/>
      <c r="I3667" s="259"/>
      <c r="J3667" s="259"/>
    </row>
    <row r="3668" spans="1:10">
      <c r="A3668" s="259"/>
      <c r="B3668" s="259"/>
      <c r="C3668" s="259"/>
      <c r="D3668" s="259"/>
      <c r="E3668" s="259"/>
      <c r="F3668" s="270"/>
      <c r="G3668" s="259"/>
      <c r="H3668" s="259"/>
      <c r="I3668" s="259"/>
      <c r="J3668" s="259"/>
    </row>
    <row r="3669" spans="1:10">
      <c r="A3669" s="259"/>
      <c r="B3669" s="259"/>
      <c r="C3669" s="259"/>
      <c r="D3669" s="259"/>
      <c r="E3669" s="259"/>
      <c r="F3669" s="270"/>
      <c r="G3669" s="259"/>
      <c r="H3669" s="259"/>
      <c r="I3669" s="259"/>
      <c r="J3669" s="259"/>
    </row>
    <row r="3670" spans="1:10">
      <c r="A3670" s="259"/>
      <c r="B3670" s="259"/>
      <c r="C3670" s="259"/>
      <c r="D3670" s="259"/>
      <c r="E3670" s="259"/>
      <c r="F3670" s="270"/>
      <c r="G3670" s="259"/>
      <c r="H3670" s="259"/>
      <c r="I3670" s="259"/>
      <c r="J3670" s="259"/>
    </row>
    <row r="3671" spans="1:10">
      <c r="A3671" s="259"/>
      <c r="B3671" s="259"/>
      <c r="C3671" s="259"/>
      <c r="D3671" s="259"/>
      <c r="E3671" s="259"/>
      <c r="F3671" s="270"/>
      <c r="G3671" s="259"/>
      <c r="H3671" s="259"/>
      <c r="I3671" s="259"/>
      <c r="J3671" s="259"/>
    </row>
    <row r="3672" spans="1:10">
      <c r="A3672" s="259"/>
      <c r="B3672" s="259"/>
      <c r="C3672" s="259"/>
      <c r="D3672" s="259"/>
      <c r="E3672" s="259"/>
      <c r="F3672" s="270"/>
      <c r="G3672" s="259"/>
      <c r="H3672" s="259"/>
      <c r="I3672" s="259"/>
      <c r="J3672" s="259"/>
    </row>
    <row r="3673" spans="1:10">
      <c r="A3673" s="259"/>
      <c r="B3673" s="259"/>
      <c r="C3673" s="259"/>
      <c r="D3673" s="259"/>
      <c r="E3673" s="259"/>
      <c r="F3673" s="270"/>
      <c r="G3673" s="259"/>
      <c r="H3673" s="259"/>
      <c r="I3673" s="259"/>
      <c r="J3673" s="259"/>
    </row>
    <row r="3674" spans="1:10">
      <c r="A3674" s="259"/>
      <c r="B3674" s="259"/>
      <c r="C3674" s="259"/>
      <c r="D3674" s="259"/>
      <c r="E3674" s="259"/>
      <c r="F3674" s="270"/>
      <c r="G3674" s="259"/>
      <c r="H3674" s="259"/>
      <c r="I3674" s="259"/>
      <c r="J3674" s="259"/>
    </row>
    <row r="3675" spans="1:10">
      <c r="A3675" s="259"/>
      <c r="B3675" s="259"/>
      <c r="C3675" s="259"/>
      <c r="D3675" s="259"/>
      <c r="E3675" s="259"/>
      <c r="F3675" s="270"/>
      <c r="G3675" s="259"/>
      <c r="H3675" s="259"/>
      <c r="I3675" s="259"/>
      <c r="J3675" s="259"/>
    </row>
    <row r="3676" spans="1:10">
      <c r="A3676" s="259"/>
      <c r="B3676" s="259"/>
      <c r="C3676" s="259"/>
      <c r="D3676" s="259"/>
      <c r="E3676" s="259"/>
      <c r="F3676" s="270"/>
      <c r="G3676" s="259"/>
      <c r="H3676" s="259"/>
      <c r="I3676" s="259"/>
      <c r="J3676" s="259"/>
    </row>
    <row r="3677" spans="1:10">
      <c r="A3677" s="259"/>
      <c r="B3677" s="259"/>
      <c r="C3677" s="259"/>
      <c r="D3677" s="259"/>
      <c r="E3677" s="259"/>
      <c r="F3677" s="270"/>
      <c r="G3677" s="259"/>
      <c r="H3677" s="259"/>
      <c r="I3677" s="259"/>
      <c r="J3677" s="259"/>
    </row>
    <row r="3678" spans="1:10">
      <c r="A3678" s="259"/>
      <c r="B3678" s="259"/>
      <c r="C3678" s="259"/>
      <c r="D3678" s="259"/>
      <c r="E3678" s="259"/>
      <c r="F3678" s="270"/>
      <c r="G3678" s="259"/>
      <c r="H3678" s="259"/>
      <c r="I3678" s="259"/>
      <c r="J3678" s="259"/>
    </row>
    <row r="3679" spans="1:10">
      <c r="A3679" s="259"/>
      <c r="B3679" s="259"/>
      <c r="C3679" s="259"/>
      <c r="D3679" s="259"/>
      <c r="E3679" s="259"/>
      <c r="F3679" s="270"/>
      <c r="G3679" s="259"/>
      <c r="H3679" s="259"/>
      <c r="I3679" s="259"/>
      <c r="J3679" s="259"/>
    </row>
    <row r="3680" spans="1:10">
      <c r="A3680" s="259"/>
      <c r="B3680" s="259"/>
      <c r="C3680" s="259"/>
      <c r="D3680" s="259"/>
      <c r="E3680" s="259"/>
      <c r="F3680" s="270"/>
      <c r="G3680" s="259"/>
      <c r="H3680" s="259"/>
      <c r="I3680" s="259"/>
      <c r="J3680" s="259"/>
    </row>
    <row r="3681" spans="1:10">
      <c r="A3681" s="259"/>
      <c r="B3681" s="259"/>
      <c r="C3681" s="259"/>
      <c r="D3681" s="259"/>
      <c r="E3681" s="259"/>
      <c r="F3681" s="270"/>
      <c r="G3681" s="259"/>
      <c r="H3681" s="259"/>
      <c r="I3681" s="259"/>
      <c r="J3681" s="259"/>
    </row>
    <row r="3682" spans="1:10">
      <c r="A3682" s="259"/>
      <c r="B3682" s="259"/>
      <c r="C3682" s="259"/>
      <c r="D3682" s="259"/>
      <c r="E3682" s="259"/>
      <c r="F3682" s="270"/>
      <c r="G3682" s="259"/>
      <c r="H3682" s="259"/>
      <c r="I3682" s="259"/>
      <c r="J3682" s="259"/>
    </row>
    <row r="3683" spans="1:10">
      <c r="A3683" s="259"/>
      <c r="B3683" s="259"/>
      <c r="C3683" s="259"/>
      <c r="D3683" s="259"/>
      <c r="E3683" s="259"/>
      <c r="F3683" s="270"/>
      <c r="G3683" s="259"/>
      <c r="H3683" s="259"/>
      <c r="I3683" s="259"/>
      <c r="J3683" s="259"/>
    </row>
    <row r="3684" spans="1:10">
      <c r="A3684" s="259"/>
      <c r="B3684" s="259"/>
      <c r="C3684" s="259"/>
      <c r="D3684" s="259"/>
      <c r="E3684" s="259"/>
      <c r="F3684" s="270"/>
      <c r="G3684" s="259"/>
      <c r="H3684" s="259"/>
      <c r="I3684" s="259"/>
      <c r="J3684" s="259"/>
    </row>
    <row r="3685" spans="1:10">
      <c r="A3685" s="259"/>
      <c r="B3685" s="259"/>
      <c r="C3685" s="259"/>
      <c r="D3685" s="259"/>
      <c r="E3685" s="259"/>
      <c r="F3685" s="270"/>
      <c r="G3685" s="259"/>
      <c r="H3685" s="259"/>
      <c r="I3685" s="259"/>
      <c r="J3685" s="259"/>
    </row>
    <row r="3686" spans="1:10">
      <c r="A3686" s="259"/>
      <c r="B3686" s="259"/>
      <c r="C3686" s="259"/>
      <c r="D3686" s="259"/>
      <c r="E3686" s="259"/>
      <c r="F3686" s="270"/>
      <c r="G3686" s="259"/>
      <c r="H3686" s="259"/>
      <c r="I3686" s="259"/>
      <c r="J3686" s="259"/>
    </row>
    <row r="3687" spans="1:10">
      <c r="A3687" s="259"/>
      <c r="B3687" s="259"/>
      <c r="C3687" s="259"/>
      <c r="D3687" s="259"/>
      <c r="E3687" s="259"/>
      <c r="F3687" s="270"/>
      <c r="G3687" s="259"/>
      <c r="H3687" s="259"/>
      <c r="I3687" s="259"/>
      <c r="J3687" s="259"/>
    </row>
    <row r="3688" spans="1:10">
      <c r="A3688" s="259"/>
      <c r="B3688" s="259"/>
      <c r="C3688" s="259"/>
      <c r="D3688" s="259"/>
      <c r="E3688" s="259"/>
      <c r="F3688" s="270"/>
      <c r="G3688" s="259"/>
      <c r="H3688" s="259"/>
      <c r="I3688" s="259"/>
      <c r="J3688" s="259"/>
    </row>
    <row r="3689" spans="1:10">
      <c r="A3689" s="259"/>
      <c r="B3689" s="259"/>
      <c r="C3689" s="259"/>
      <c r="D3689" s="259"/>
      <c r="E3689" s="259"/>
      <c r="F3689" s="270"/>
      <c r="G3689" s="259"/>
      <c r="H3689" s="259"/>
      <c r="I3689" s="259"/>
      <c r="J3689" s="259"/>
    </row>
    <row r="3690" spans="1:10">
      <c r="A3690" s="259"/>
      <c r="B3690" s="259"/>
      <c r="C3690" s="259"/>
      <c r="D3690" s="259"/>
      <c r="E3690" s="259"/>
      <c r="F3690" s="270"/>
      <c r="G3690" s="259"/>
      <c r="H3690" s="259"/>
      <c r="I3690" s="259"/>
      <c r="J3690" s="259"/>
    </row>
    <row r="3691" spans="1:10">
      <c r="A3691" s="259"/>
      <c r="B3691" s="259"/>
      <c r="C3691" s="259"/>
      <c r="D3691" s="259"/>
      <c r="E3691" s="259"/>
      <c r="F3691" s="270"/>
      <c r="G3691" s="259"/>
      <c r="H3691" s="259"/>
      <c r="I3691" s="259"/>
      <c r="J3691" s="259"/>
    </row>
    <row r="3692" spans="1:10">
      <c r="A3692" s="259"/>
      <c r="B3692" s="259"/>
      <c r="C3692" s="259"/>
      <c r="D3692" s="259"/>
      <c r="E3692" s="259"/>
      <c r="F3692" s="270"/>
      <c r="G3692" s="259"/>
      <c r="H3692" s="259"/>
      <c r="I3692" s="259"/>
      <c r="J3692" s="259"/>
    </row>
    <row r="3693" spans="1:10">
      <c r="A3693" s="259"/>
      <c r="B3693" s="259"/>
      <c r="C3693" s="259"/>
      <c r="D3693" s="259"/>
      <c r="E3693" s="259"/>
      <c r="F3693" s="270"/>
      <c r="G3693" s="259"/>
      <c r="H3693" s="259"/>
      <c r="I3693" s="259"/>
      <c r="J3693" s="259"/>
    </row>
    <row r="3694" spans="1:10">
      <c r="A3694" s="259"/>
      <c r="B3694" s="259"/>
      <c r="C3694" s="259"/>
      <c r="D3694" s="259"/>
      <c r="E3694" s="259"/>
      <c r="F3694" s="270"/>
      <c r="G3694" s="259"/>
      <c r="H3694" s="259"/>
      <c r="I3694" s="259"/>
      <c r="J3694" s="259"/>
    </row>
    <row r="3695" spans="1:10">
      <c r="A3695" s="259"/>
      <c r="B3695" s="259"/>
      <c r="C3695" s="259"/>
      <c r="D3695" s="259"/>
      <c r="E3695" s="259"/>
      <c r="F3695" s="270"/>
      <c r="G3695" s="259"/>
      <c r="H3695" s="259"/>
      <c r="I3695" s="259"/>
      <c r="J3695" s="259"/>
    </row>
    <row r="3696" spans="1:10">
      <c r="A3696" s="259"/>
      <c r="B3696" s="259"/>
      <c r="C3696" s="259"/>
      <c r="D3696" s="259"/>
      <c r="E3696" s="259"/>
      <c r="F3696" s="270"/>
      <c r="G3696" s="259"/>
      <c r="H3696" s="259"/>
      <c r="I3696" s="259"/>
      <c r="J3696" s="259"/>
    </row>
    <row r="3697" spans="1:10">
      <c r="A3697" s="259"/>
      <c r="B3697" s="259"/>
      <c r="C3697" s="259"/>
      <c r="D3697" s="259"/>
      <c r="E3697" s="259"/>
      <c r="F3697" s="270"/>
      <c r="G3697" s="259"/>
      <c r="H3697" s="259"/>
      <c r="I3697" s="259"/>
      <c r="J3697" s="259"/>
    </row>
    <row r="3698" spans="1:10">
      <c r="A3698" s="259"/>
      <c r="B3698" s="259"/>
      <c r="C3698" s="259"/>
      <c r="D3698" s="259"/>
      <c r="E3698" s="259"/>
      <c r="F3698" s="270"/>
      <c r="G3698" s="259"/>
      <c r="H3698" s="259"/>
      <c r="I3698" s="259"/>
      <c r="J3698" s="259"/>
    </row>
    <row r="3699" spans="1:10">
      <c r="A3699" s="259"/>
      <c r="B3699" s="259"/>
      <c r="C3699" s="259"/>
      <c r="D3699" s="259"/>
      <c r="E3699" s="259"/>
      <c r="F3699" s="270"/>
      <c r="G3699" s="259"/>
      <c r="H3699" s="259"/>
      <c r="I3699" s="259"/>
      <c r="J3699" s="259"/>
    </row>
    <row r="3700" spans="1:10">
      <c r="A3700" s="259"/>
      <c r="B3700" s="259"/>
      <c r="C3700" s="259"/>
      <c r="D3700" s="259"/>
      <c r="E3700" s="259"/>
      <c r="F3700" s="270"/>
      <c r="G3700" s="259"/>
      <c r="H3700" s="259"/>
      <c r="I3700" s="259"/>
      <c r="J3700" s="259"/>
    </row>
    <row r="3701" spans="1:10">
      <c r="A3701" s="259"/>
      <c r="B3701" s="259"/>
      <c r="C3701" s="259"/>
      <c r="D3701" s="259"/>
      <c r="E3701" s="259"/>
      <c r="F3701" s="270"/>
      <c r="G3701" s="259"/>
      <c r="H3701" s="259"/>
      <c r="I3701" s="259"/>
      <c r="J3701" s="259"/>
    </row>
    <row r="3702" spans="1:10">
      <c r="A3702" s="259"/>
      <c r="B3702" s="259"/>
      <c r="C3702" s="259"/>
      <c r="D3702" s="259"/>
      <c r="E3702" s="259"/>
      <c r="F3702" s="270"/>
      <c r="G3702" s="259"/>
      <c r="H3702" s="259"/>
      <c r="I3702" s="259"/>
      <c r="J3702" s="259"/>
    </row>
    <row r="3703" spans="1:10">
      <c r="A3703" s="259"/>
      <c r="B3703" s="259"/>
      <c r="C3703" s="259"/>
      <c r="D3703" s="259"/>
      <c r="E3703" s="259"/>
      <c r="F3703" s="270"/>
      <c r="G3703" s="259"/>
      <c r="H3703" s="259"/>
      <c r="I3703" s="259"/>
      <c r="J3703" s="259"/>
    </row>
    <row r="3704" spans="1:10">
      <c r="A3704" s="259"/>
      <c r="B3704" s="259"/>
      <c r="C3704" s="259"/>
      <c r="D3704" s="259"/>
      <c r="E3704" s="259"/>
      <c r="F3704" s="270"/>
      <c r="G3704" s="259"/>
      <c r="H3704" s="259"/>
      <c r="I3704" s="259"/>
      <c r="J3704" s="259"/>
    </row>
    <row r="3705" spans="1:10">
      <c r="A3705" s="259"/>
      <c r="B3705" s="259"/>
      <c r="C3705" s="259"/>
      <c r="D3705" s="259"/>
      <c r="E3705" s="259"/>
      <c r="F3705" s="270"/>
      <c r="G3705" s="259"/>
      <c r="H3705" s="259"/>
      <c r="I3705" s="259"/>
      <c r="J3705" s="259"/>
    </row>
    <row r="3706" spans="1:10">
      <c r="A3706" s="259"/>
      <c r="B3706" s="259"/>
      <c r="C3706" s="259"/>
      <c r="D3706" s="259"/>
      <c r="E3706" s="259"/>
      <c r="F3706" s="270"/>
      <c r="G3706" s="259"/>
      <c r="H3706" s="259"/>
      <c r="I3706" s="259"/>
      <c r="J3706" s="259"/>
    </row>
    <row r="3707" spans="1:10">
      <c r="A3707" s="259"/>
      <c r="B3707" s="259"/>
      <c r="C3707" s="259"/>
      <c r="D3707" s="259"/>
      <c r="E3707" s="259"/>
      <c r="F3707" s="270"/>
      <c r="G3707" s="259"/>
      <c r="H3707" s="259"/>
      <c r="I3707" s="259"/>
      <c r="J3707" s="259"/>
    </row>
    <row r="3708" spans="1:10">
      <c r="A3708" s="259"/>
      <c r="B3708" s="259"/>
      <c r="C3708" s="259"/>
      <c r="D3708" s="259"/>
      <c r="E3708" s="259"/>
      <c r="F3708" s="270"/>
      <c r="G3708" s="259"/>
      <c r="H3708" s="259"/>
      <c r="I3708" s="259"/>
      <c r="J3708" s="259"/>
    </row>
    <row r="3709" spans="1:10">
      <c r="A3709" s="259"/>
      <c r="B3709" s="259"/>
      <c r="C3709" s="259"/>
      <c r="D3709" s="259"/>
      <c r="E3709" s="259"/>
      <c r="F3709" s="270"/>
      <c r="G3709" s="259"/>
      <c r="H3709" s="259"/>
      <c r="I3709" s="259"/>
      <c r="J3709" s="259"/>
    </row>
    <row r="3710" spans="1:10">
      <c r="A3710" s="259"/>
      <c r="B3710" s="259"/>
      <c r="C3710" s="259"/>
      <c r="D3710" s="259"/>
      <c r="E3710" s="259"/>
      <c r="F3710" s="270"/>
      <c r="G3710" s="259"/>
      <c r="H3710" s="259"/>
      <c r="I3710" s="259"/>
      <c r="J3710" s="259"/>
    </row>
    <row r="3711" spans="1:10">
      <c r="A3711" s="259"/>
      <c r="B3711" s="259"/>
      <c r="C3711" s="259"/>
      <c r="D3711" s="259"/>
      <c r="E3711" s="259"/>
      <c r="F3711" s="270"/>
      <c r="G3711" s="259"/>
      <c r="H3711" s="259"/>
      <c r="I3711" s="259"/>
      <c r="J3711" s="259"/>
    </row>
    <row r="3712" spans="1:10">
      <c r="A3712" s="259"/>
      <c r="B3712" s="259"/>
      <c r="C3712" s="259"/>
      <c r="D3712" s="259"/>
      <c r="E3712" s="259"/>
      <c r="F3712" s="270"/>
      <c r="G3712" s="259"/>
      <c r="H3712" s="259"/>
      <c r="I3712" s="259"/>
      <c r="J3712" s="259"/>
    </row>
    <row r="3713" spans="1:10">
      <c r="A3713" s="259"/>
      <c r="B3713" s="259"/>
      <c r="C3713" s="259"/>
      <c r="D3713" s="259"/>
      <c r="E3713" s="259"/>
      <c r="F3713" s="270"/>
      <c r="G3713" s="259"/>
      <c r="H3713" s="259"/>
      <c r="I3713" s="259"/>
      <c r="J3713" s="259"/>
    </row>
    <row r="3714" spans="1:10">
      <c r="A3714" s="259"/>
      <c r="B3714" s="259"/>
      <c r="C3714" s="259"/>
      <c r="D3714" s="259"/>
      <c r="E3714" s="259"/>
      <c r="F3714" s="270"/>
      <c r="G3714" s="259"/>
      <c r="H3714" s="259"/>
      <c r="I3714" s="259"/>
      <c r="J3714" s="259"/>
    </row>
    <row r="3715" spans="1:10">
      <c r="A3715" s="259"/>
      <c r="B3715" s="259"/>
      <c r="C3715" s="259"/>
      <c r="D3715" s="259"/>
      <c r="E3715" s="259"/>
      <c r="F3715" s="270"/>
      <c r="G3715" s="259"/>
      <c r="H3715" s="259"/>
      <c r="I3715" s="259"/>
      <c r="J3715" s="259"/>
    </row>
    <row r="3716" spans="1:10">
      <c r="A3716" s="259"/>
      <c r="B3716" s="259"/>
      <c r="C3716" s="259"/>
      <c r="D3716" s="259"/>
      <c r="E3716" s="259"/>
      <c r="F3716" s="270"/>
      <c r="G3716" s="259"/>
      <c r="H3716" s="259"/>
      <c r="I3716" s="259"/>
      <c r="J3716" s="259"/>
    </row>
    <row r="3717" spans="1:10">
      <c r="A3717" s="259"/>
      <c r="B3717" s="259"/>
      <c r="C3717" s="259"/>
      <c r="D3717" s="259"/>
      <c r="E3717" s="259"/>
      <c r="F3717" s="270"/>
      <c r="G3717" s="259"/>
      <c r="H3717" s="259"/>
      <c r="I3717" s="259"/>
      <c r="J3717" s="259"/>
    </row>
    <row r="3718" spans="1:10">
      <c r="A3718" s="259"/>
      <c r="B3718" s="259"/>
      <c r="C3718" s="259"/>
      <c r="D3718" s="259"/>
      <c r="E3718" s="259"/>
      <c r="F3718" s="270"/>
      <c r="G3718" s="259"/>
      <c r="H3718" s="259"/>
      <c r="I3718" s="259"/>
      <c r="J3718" s="259"/>
    </row>
    <row r="3719" spans="1:10">
      <c r="A3719" s="259"/>
      <c r="B3719" s="259"/>
      <c r="C3719" s="259"/>
      <c r="D3719" s="259"/>
      <c r="E3719" s="259"/>
      <c r="F3719" s="270"/>
      <c r="G3719" s="259"/>
      <c r="H3719" s="259"/>
      <c r="I3719" s="259"/>
      <c r="J3719" s="259"/>
    </row>
    <row r="3720" spans="1:10">
      <c r="A3720" s="259"/>
      <c r="B3720" s="259"/>
      <c r="C3720" s="259"/>
      <c r="D3720" s="259"/>
      <c r="E3720" s="259"/>
      <c r="F3720" s="270"/>
      <c r="G3720" s="259"/>
      <c r="H3720" s="259"/>
      <c r="I3720" s="259"/>
      <c r="J3720" s="259"/>
    </row>
    <row r="3721" spans="1:10">
      <c r="A3721" s="259"/>
      <c r="B3721" s="259"/>
      <c r="C3721" s="259"/>
      <c r="D3721" s="259"/>
      <c r="E3721" s="259"/>
      <c r="F3721" s="270"/>
      <c r="G3721" s="259"/>
      <c r="H3721" s="259"/>
      <c r="I3721" s="259"/>
      <c r="J3721" s="259"/>
    </row>
    <row r="3722" spans="1:10">
      <c r="A3722" s="259"/>
      <c r="B3722" s="259"/>
      <c r="C3722" s="259"/>
      <c r="D3722" s="259"/>
      <c r="E3722" s="259"/>
      <c r="F3722" s="270"/>
      <c r="G3722" s="259"/>
      <c r="H3722" s="259"/>
      <c r="I3722" s="259"/>
      <c r="J3722" s="259"/>
    </row>
    <row r="3723" spans="1:10">
      <c r="A3723" s="259"/>
      <c r="B3723" s="259"/>
      <c r="C3723" s="259"/>
      <c r="D3723" s="259"/>
      <c r="E3723" s="259"/>
      <c r="F3723" s="270"/>
      <c r="G3723" s="259"/>
      <c r="H3723" s="259"/>
      <c r="I3723" s="259"/>
      <c r="J3723" s="259"/>
    </row>
    <row r="3724" spans="1:10">
      <c r="A3724" s="259"/>
      <c r="B3724" s="259"/>
      <c r="C3724" s="259"/>
      <c r="D3724" s="259"/>
      <c r="E3724" s="259"/>
      <c r="F3724" s="270"/>
      <c r="G3724" s="259"/>
      <c r="H3724" s="259"/>
      <c r="I3724" s="259"/>
      <c r="J3724" s="259"/>
    </row>
    <row r="3725" spans="1:10">
      <c r="A3725" s="259"/>
      <c r="B3725" s="259"/>
      <c r="C3725" s="259"/>
      <c r="D3725" s="259"/>
      <c r="E3725" s="259"/>
      <c r="F3725" s="270"/>
      <c r="G3725" s="259"/>
      <c r="H3725" s="259"/>
      <c r="I3725" s="259"/>
      <c r="J3725" s="259"/>
    </row>
    <row r="3726" spans="1:10">
      <c r="A3726" s="259"/>
      <c r="B3726" s="259"/>
      <c r="C3726" s="259"/>
      <c r="D3726" s="259"/>
      <c r="E3726" s="259"/>
      <c r="F3726" s="270"/>
      <c r="G3726" s="259"/>
      <c r="H3726" s="259"/>
      <c r="I3726" s="259"/>
      <c r="J3726" s="259"/>
    </row>
    <row r="3727" spans="1:10">
      <c r="A3727" s="259"/>
      <c r="B3727" s="259"/>
      <c r="C3727" s="259"/>
      <c r="D3727" s="259"/>
      <c r="E3727" s="259"/>
      <c r="F3727" s="270"/>
      <c r="G3727" s="259"/>
      <c r="H3727" s="259"/>
      <c r="I3727" s="259"/>
      <c r="J3727" s="259"/>
    </row>
    <row r="3728" spans="1:10">
      <c r="A3728" s="259"/>
      <c r="B3728" s="259"/>
      <c r="C3728" s="259"/>
      <c r="D3728" s="259"/>
      <c r="E3728" s="259"/>
      <c r="F3728" s="270"/>
      <c r="G3728" s="259"/>
      <c r="H3728" s="259"/>
      <c r="I3728" s="259"/>
      <c r="J3728" s="259"/>
    </row>
    <row r="3729" spans="1:10">
      <c r="A3729" s="259"/>
      <c r="B3729" s="259"/>
      <c r="C3729" s="259"/>
      <c r="D3729" s="259"/>
      <c r="E3729" s="259"/>
      <c r="F3729" s="270"/>
      <c r="G3729" s="259"/>
      <c r="H3729" s="259"/>
      <c r="I3729" s="259"/>
      <c r="J3729" s="259"/>
    </row>
    <row r="3730" spans="1:10">
      <c r="A3730" s="259"/>
      <c r="B3730" s="259"/>
      <c r="C3730" s="259"/>
      <c r="D3730" s="259"/>
      <c r="E3730" s="259"/>
      <c r="F3730" s="270"/>
      <c r="G3730" s="259"/>
      <c r="H3730" s="259"/>
      <c r="I3730" s="259"/>
      <c r="J3730" s="259"/>
    </row>
    <row r="3731" spans="1:10">
      <c r="A3731" s="259"/>
      <c r="B3731" s="259"/>
      <c r="C3731" s="259"/>
      <c r="D3731" s="259"/>
      <c r="E3731" s="259"/>
      <c r="F3731" s="270"/>
      <c r="G3731" s="259"/>
      <c r="H3731" s="259"/>
      <c r="I3731" s="259"/>
      <c r="J3731" s="259"/>
    </row>
    <row r="3732" spans="1:10">
      <c r="A3732" s="259"/>
      <c r="B3732" s="259"/>
      <c r="C3732" s="259"/>
      <c r="D3732" s="259"/>
      <c r="E3732" s="259"/>
      <c r="F3732" s="270"/>
      <c r="G3732" s="259"/>
      <c r="H3732" s="259"/>
      <c r="I3732" s="259"/>
      <c r="J3732" s="259"/>
    </row>
    <row r="3733" spans="1:10">
      <c r="A3733" s="259"/>
      <c r="B3733" s="259"/>
      <c r="C3733" s="259"/>
      <c r="D3733" s="259"/>
      <c r="E3733" s="259"/>
      <c r="F3733" s="270"/>
      <c r="G3733" s="259"/>
      <c r="H3733" s="259"/>
      <c r="I3733" s="259"/>
      <c r="J3733" s="259"/>
    </row>
    <row r="3734" spans="1:10">
      <c r="A3734" s="259"/>
      <c r="B3734" s="259"/>
      <c r="C3734" s="259"/>
      <c r="D3734" s="259"/>
      <c r="E3734" s="259"/>
      <c r="F3734" s="270"/>
      <c r="G3734" s="259"/>
      <c r="H3734" s="259"/>
      <c r="I3734" s="259"/>
      <c r="J3734" s="259"/>
    </row>
    <row r="3735" spans="1:10">
      <c r="A3735" s="259"/>
      <c r="B3735" s="259"/>
      <c r="C3735" s="259"/>
      <c r="D3735" s="259"/>
      <c r="E3735" s="259"/>
      <c r="F3735" s="270"/>
      <c r="G3735" s="259"/>
      <c r="H3735" s="259"/>
      <c r="I3735" s="259"/>
      <c r="J3735" s="259"/>
    </row>
    <row r="3736" spans="1:10">
      <c r="A3736" s="259"/>
      <c r="B3736" s="259"/>
      <c r="C3736" s="259"/>
      <c r="D3736" s="259"/>
      <c r="E3736" s="259"/>
      <c r="F3736" s="270"/>
      <c r="G3736" s="259"/>
      <c r="H3736" s="259"/>
      <c r="I3736" s="259"/>
      <c r="J3736" s="259"/>
    </row>
    <row r="3737" spans="1:10">
      <c r="A3737" s="259"/>
      <c r="B3737" s="259"/>
      <c r="C3737" s="259"/>
      <c r="D3737" s="259"/>
      <c r="E3737" s="259"/>
      <c r="F3737" s="270"/>
      <c r="G3737" s="259"/>
      <c r="H3737" s="259"/>
      <c r="I3737" s="259"/>
      <c r="J3737" s="259"/>
    </row>
    <row r="3738" spans="1:10">
      <c r="A3738" s="259"/>
      <c r="B3738" s="259"/>
      <c r="C3738" s="259"/>
      <c r="D3738" s="259"/>
      <c r="E3738" s="259"/>
      <c r="F3738" s="270"/>
      <c r="G3738" s="259"/>
      <c r="H3738" s="259"/>
      <c r="I3738" s="259"/>
      <c r="J3738" s="259"/>
    </row>
    <row r="3739" spans="1:10">
      <c r="A3739" s="259"/>
      <c r="B3739" s="259"/>
      <c r="C3739" s="259"/>
      <c r="D3739" s="259"/>
      <c r="E3739" s="259"/>
      <c r="F3739" s="270"/>
      <c r="G3739" s="259"/>
      <c r="H3739" s="259"/>
      <c r="I3739" s="259"/>
      <c r="J3739" s="259"/>
    </row>
    <row r="3740" spans="1:10">
      <c r="A3740" s="259"/>
      <c r="B3740" s="259"/>
      <c r="C3740" s="259"/>
      <c r="D3740" s="259"/>
      <c r="E3740" s="259"/>
      <c r="F3740" s="270"/>
      <c r="G3740" s="259"/>
      <c r="H3740" s="259"/>
      <c r="I3740" s="259"/>
      <c r="J3740" s="259"/>
    </row>
    <row r="3741" spans="1:10">
      <c r="A3741" s="259"/>
      <c r="B3741" s="259"/>
      <c r="C3741" s="259"/>
      <c r="D3741" s="259"/>
      <c r="E3741" s="259"/>
      <c r="F3741" s="270"/>
      <c r="G3741" s="259"/>
      <c r="H3741" s="259"/>
      <c r="I3741" s="259"/>
      <c r="J3741" s="259"/>
    </row>
    <row r="3742" spans="1:10">
      <c r="A3742" s="259"/>
      <c r="B3742" s="259"/>
      <c r="C3742" s="259"/>
      <c r="D3742" s="259"/>
      <c r="E3742" s="259"/>
      <c r="F3742" s="270"/>
      <c r="G3742" s="259"/>
      <c r="H3742" s="259"/>
      <c r="I3742" s="259"/>
      <c r="J3742" s="259"/>
    </row>
    <row r="3743" spans="1:10">
      <c r="A3743" s="259"/>
      <c r="B3743" s="259"/>
      <c r="C3743" s="259"/>
      <c r="D3743" s="259"/>
      <c r="E3743" s="259"/>
      <c r="F3743" s="270"/>
      <c r="G3743" s="259"/>
      <c r="H3743" s="259"/>
      <c r="I3743" s="259"/>
      <c r="J3743" s="259"/>
    </row>
    <row r="3744" spans="1:10">
      <c r="A3744" s="259"/>
      <c r="B3744" s="259"/>
      <c r="C3744" s="259"/>
      <c r="D3744" s="259"/>
      <c r="E3744" s="259"/>
      <c r="F3744" s="270"/>
      <c r="G3744" s="259"/>
      <c r="H3744" s="259"/>
      <c r="I3744" s="259"/>
      <c r="J3744" s="259"/>
    </row>
    <row r="3745" spans="1:10">
      <c r="A3745" s="259"/>
      <c r="B3745" s="259"/>
      <c r="C3745" s="259"/>
      <c r="D3745" s="259"/>
      <c r="E3745" s="259"/>
      <c r="F3745" s="270"/>
      <c r="G3745" s="259"/>
      <c r="H3745" s="259"/>
      <c r="I3745" s="259"/>
      <c r="J3745" s="259"/>
    </row>
    <row r="3746" spans="1:10">
      <c r="A3746" s="259"/>
      <c r="B3746" s="259"/>
      <c r="C3746" s="259"/>
      <c r="D3746" s="259"/>
      <c r="E3746" s="259"/>
      <c r="F3746" s="270"/>
      <c r="G3746" s="259"/>
      <c r="H3746" s="259"/>
      <c r="I3746" s="259"/>
      <c r="J3746" s="259"/>
    </row>
    <row r="3747" spans="1:10">
      <c r="A3747" s="259"/>
      <c r="B3747" s="259"/>
      <c r="C3747" s="259"/>
      <c r="D3747" s="259"/>
      <c r="E3747" s="259"/>
      <c r="F3747" s="270"/>
      <c r="G3747" s="259"/>
      <c r="H3747" s="259"/>
      <c r="I3747" s="259"/>
      <c r="J3747" s="259"/>
    </row>
    <row r="3748" spans="1:10">
      <c r="A3748" s="259"/>
      <c r="B3748" s="259"/>
      <c r="C3748" s="259"/>
      <c r="D3748" s="259"/>
      <c r="E3748" s="259"/>
      <c r="F3748" s="270"/>
      <c r="G3748" s="259"/>
      <c r="H3748" s="259"/>
      <c r="I3748" s="259"/>
      <c r="J3748" s="259"/>
    </row>
    <row r="3749" spans="1:10">
      <c r="A3749" s="259"/>
      <c r="B3749" s="259"/>
      <c r="C3749" s="259"/>
      <c r="D3749" s="259"/>
      <c r="E3749" s="259"/>
      <c r="F3749" s="270"/>
      <c r="G3749" s="259"/>
      <c r="H3749" s="259"/>
      <c r="I3749" s="259"/>
      <c r="J3749" s="259"/>
    </row>
    <row r="3750" spans="1:10">
      <c r="A3750" s="259"/>
      <c r="B3750" s="259"/>
      <c r="C3750" s="259"/>
      <c r="D3750" s="259"/>
      <c r="E3750" s="259"/>
      <c r="F3750" s="270"/>
      <c r="G3750" s="259"/>
      <c r="H3750" s="259"/>
      <c r="I3750" s="259"/>
      <c r="J3750" s="259"/>
    </row>
    <row r="3751" spans="1:10">
      <c r="A3751" s="259"/>
      <c r="B3751" s="259"/>
      <c r="C3751" s="259"/>
      <c r="D3751" s="259"/>
      <c r="E3751" s="259"/>
      <c r="F3751" s="270"/>
      <c r="G3751" s="259"/>
      <c r="H3751" s="259"/>
      <c r="I3751" s="259"/>
      <c r="J3751" s="259"/>
    </row>
    <row r="3752" spans="1:10">
      <c r="A3752" s="259"/>
      <c r="B3752" s="259"/>
      <c r="C3752" s="259"/>
      <c r="D3752" s="259"/>
      <c r="E3752" s="259"/>
      <c r="F3752" s="270"/>
      <c r="G3752" s="259"/>
      <c r="H3752" s="259"/>
      <c r="I3752" s="259"/>
      <c r="J3752" s="259"/>
    </row>
    <row r="3753" spans="1:10">
      <c r="A3753" s="259"/>
      <c r="B3753" s="259"/>
      <c r="C3753" s="259"/>
      <c r="D3753" s="259"/>
      <c r="E3753" s="259"/>
      <c r="F3753" s="270"/>
      <c r="G3753" s="259"/>
      <c r="H3753" s="259"/>
      <c r="I3753" s="259"/>
      <c r="J3753" s="259"/>
    </row>
    <row r="3754" spans="1:10">
      <c r="A3754" s="259"/>
      <c r="B3754" s="259"/>
      <c r="C3754" s="259"/>
      <c r="D3754" s="259"/>
      <c r="E3754" s="259"/>
      <c r="F3754" s="270"/>
      <c r="G3754" s="259"/>
      <c r="H3754" s="259"/>
      <c r="I3754" s="259"/>
      <c r="J3754" s="259"/>
    </row>
    <row r="3755" spans="1:10">
      <c r="A3755" s="259"/>
      <c r="B3755" s="259"/>
      <c r="C3755" s="259"/>
      <c r="D3755" s="259"/>
      <c r="E3755" s="259"/>
      <c r="F3755" s="270"/>
      <c r="G3755" s="259"/>
      <c r="H3755" s="259"/>
      <c r="I3755" s="259"/>
      <c r="J3755" s="259"/>
    </row>
    <row r="3756" spans="1:10">
      <c r="A3756" s="259"/>
      <c r="B3756" s="259"/>
      <c r="C3756" s="259"/>
      <c r="D3756" s="259"/>
      <c r="E3756" s="259"/>
      <c r="F3756" s="270"/>
      <c r="G3756" s="259"/>
      <c r="H3756" s="259"/>
      <c r="I3756" s="259"/>
      <c r="J3756" s="259"/>
    </row>
    <row r="3757" spans="1:10">
      <c r="A3757" s="259"/>
      <c r="B3757" s="259"/>
      <c r="C3757" s="259"/>
      <c r="D3757" s="259"/>
      <c r="E3757" s="259"/>
      <c r="F3757" s="270"/>
      <c r="G3757" s="259"/>
      <c r="H3757" s="259"/>
      <c r="I3757" s="259"/>
      <c r="J3757" s="259"/>
    </row>
    <row r="3758" spans="1:10">
      <c r="A3758" s="259"/>
      <c r="B3758" s="259"/>
      <c r="C3758" s="259"/>
      <c r="D3758" s="259"/>
      <c r="E3758" s="259"/>
      <c r="F3758" s="270"/>
      <c r="G3758" s="259"/>
      <c r="H3758" s="259"/>
      <c r="I3758" s="259"/>
      <c r="J3758" s="259"/>
    </row>
    <row r="3759" spans="1:10">
      <c r="A3759" s="259"/>
      <c r="B3759" s="259"/>
      <c r="C3759" s="259"/>
      <c r="D3759" s="259"/>
      <c r="E3759" s="259"/>
      <c r="F3759" s="270"/>
      <c r="G3759" s="259"/>
      <c r="H3759" s="259"/>
      <c r="I3759" s="259"/>
      <c r="J3759" s="259"/>
    </row>
    <row r="3760" spans="1:10">
      <c r="A3760" s="259"/>
      <c r="B3760" s="259"/>
      <c r="C3760" s="259"/>
      <c r="D3760" s="259"/>
      <c r="E3760" s="259"/>
      <c r="F3760" s="270"/>
      <c r="G3760" s="259"/>
      <c r="H3760" s="259"/>
      <c r="I3760" s="259"/>
      <c r="J3760" s="259"/>
    </row>
    <row r="3761" spans="1:10">
      <c r="A3761" s="259"/>
      <c r="B3761" s="259"/>
      <c r="C3761" s="259"/>
      <c r="D3761" s="259"/>
      <c r="E3761" s="259"/>
      <c r="F3761" s="270"/>
      <c r="G3761" s="259"/>
      <c r="H3761" s="259"/>
      <c r="I3761" s="259"/>
      <c r="J3761" s="259"/>
    </row>
    <row r="3762" spans="1:10">
      <c r="A3762" s="259"/>
      <c r="B3762" s="259"/>
      <c r="C3762" s="259"/>
      <c r="D3762" s="259"/>
      <c r="E3762" s="259"/>
      <c r="F3762" s="270"/>
      <c r="G3762" s="259"/>
      <c r="H3762" s="259"/>
      <c r="I3762" s="259"/>
      <c r="J3762" s="259"/>
    </row>
    <row r="3763" spans="1:10">
      <c r="A3763" s="259"/>
      <c r="B3763" s="259"/>
      <c r="C3763" s="259"/>
      <c r="D3763" s="259"/>
      <c r="E3763" s="259"/>
      <c r="F3763" s="270"/>
      <c r="G3763" s="259"/>
      <c r="H3763" s="259"/>
      <c r="I3763" s="259"/>
      <c r="J3763" s="259"/>
    </row>
    <row r="3764" spans="1:10">
      <c r="A3764" s="259"/>
      <c r="B3764" s="259"/>
      <c r="C3764" s="259"/>
      <c r="D3764" s="259"/>
      <c r="E3764" s="259"/>
      <c r="F3764" s="270"/>
      <c r="G3764" s="259"/>
      <c r="H3764" s="259"/>
      <c r="I3764" s="259"/>
      <c r="J3764" s="259"/>
    </row>
    <row r="3765" spans="1:10">
      <c r="A3765" s="259"/>
      <c r="B3765" s="259"/>
      <c r="C3765" s="259"/>
      <c r="D3765" s="259"/>
      <c r="E3765" s="259"/>
      <c r="F3765" s="270"/>
      <c r="G3765" s="259"/>
      <c r="H3765" s="259"/>
      <c r="I3765" s="259"/>
      <c r="J3765" s="259"/>
    </row>
    <row r="3766" spans="1:10">
      <c r="A3766" s="259"/>
      <c r="B3766" s="259"/>
      <c r="C3766" s="259"/>
      <c r="D3766" s="259"/>
      <c r="E3766" s="259"/>
      <c r="F3766" s="270"/>
      <c r="G3766" s="259"/>
      <c r="H3766" s="259"/>
      <c r="I3766" s="259"/>
      <c r="J3766" s="259"/>
    </row>
    <row r="3767" spans="1:10">
      <c r="A3767" s="259"/>
      <c r="B3767" s="259"/>
      <c r="C3767" s="259"/>
      <c r="D3767" s="259"/>
      <c r="E3767" s="259"/>
      <c r="F3767" s="270"/>
      <c r="G3767" s="259"/>
      <c r="H3767" s="259"/>
      <c r="I3767" s="259"/>
      <c r="J3767" s="259"/>
    </row>
    <row r="3768" spans="1:10">
      <c r="A3768" s="259"/>
      <c r="B3768" s="259"/>
      <c r="C3768" s="259"/>
      <c r="D3768" s="259"/>
      <c r="E3768" s="259"/>
      <c r="F3768" s="270"/>
      <c r="G3768" s="259"/>
      <c r="H3768" s="259"/>
      <c r="I3768" s="259"/>
      <c r="J3768" s="259"/>
    </row>
    <row r="3769" spans="1:10">
      <c r="A3769" s="259"/>
      <c r="B3769" s="259"/>
      <c r="C3769" s="259"/>
      <c r="D3769" s="259"/>
      <c r="E3769" s="259"/>
      <c r="F3769" s="270"/>
      <c r="G3769" s="259"/>
      <c r="H3769" s="259"/>
      <c r="I3769" s="259"/>
      <c r="J3769" s="259"/>
    </row>
    <row r="3770" spans="1:10">
      <c r="A3770" s="259"/>
      <c r="B3770" s="259"/>
      <c r="C3770" s="259"/>
      <c r="D3770" s="259"/>
      <c r="E3770" s="259"/>
      <c r="F3770" s="270"/>
      <c r="G3770" s="259"/>
      <c r="H3770" s="259"/>
      <c r="I3770" s="259"/>
      <c r="J3770" s="259"/>
    </row>
    <row r="3771" spans="1:10">
      <c r="A3771" s="259"/>
      <c r="B3771" s="259"/>
      <c r="C3771" s="259"/>
      <c r="D3771" s="259"/>
      <c r="E3771" s="259"/>
      <c r="F3771" s="270"/>
      <c r="G3771" s="259"/>
      <c r="H3771" s="259"/>
      <c r="I3771" s="259"/>
      <c r="J3771" s="259"/>
    </row>
    <row r="3772" spans="1:10">
      <c r="A3772" s="259"/>
      <c r="B3772" s="259"/>
      <c r="C3772" s="259"/>
      <c r="D3772" s="259"/>
      <c r="E3772" s="259"/>
      <c r="F3772" s="270"/>
      <c r="G3772" s="259"/>
      <c r="H3772" s="259"/>
      <c r="I3772" s="259"/>
      <c r="J3772" s="259"/>
    </row>
    <row r="3773" spans="1:10">
      <c r="A3773" s="259"/>
      <c r="B3773" s="259"/>
      <c r="C3773" s="259"/>
      <c r="D3773" s="259"/>
      <c r="E3773" s="259"/>
      <c r="F3773" s="270"/>
      <c r="G3773" s="259"/>
      <c r="H3773" s="259"/>
      <c r="I3773" s="259"/>
      <c r="J3773" s="259"/>
    </row>
    <row r="3774" spans="1:10">
      <c r="A3774" s="259"/>
      <c r="B3774" s="259"/>
      <c r="C3774" s="259"/>
      <c r="D3774" s="259"/>
      <c r="E3774" s="259"/>
      <c r="F3774" s="270"/>
      <c r="G3774" s="259"/>
      <c r="H3774" s="259"/>
      <c r="I3774" s="259"/>
      <c r="J3774" s="259"/>
    </row>
    <row r="3775" spans="1:10">
      <c r="A3775" s="259"/>
      <c r="B3775" s="259"/>
      <c r="C3775" s="259"/>
      <c r="D3775" s="259"/>
      <c r="E3775" s="259"/>
      <c r="F3775" s="270"/>
      <c r="G3775" s="259"/>
      <c r="H3775" s="259"/>
      <c r="I3775" s="259"/>
      <c r="J3775" s="259"/>
    </row>
    <row r="3776" spans="1:10">
      <c r="A3776" s="259"/>
      <c r="B3776" s="259"/>
      <c r="C3776" s="259"/>
      <c r="D3776" s="259"/>
      <c r="E3776" s="259"/>
      <c r="F3776" s="270"/>
      <c r="G3776" s="259"/>
      <c r="H3776" s="259"/>
      <c r="I3776" s="259"/>
      <c r="J3776" s="259"/>
    </row>
    <row r="3777" spans="1:10">
      <c r="A3777" s="259"/>
      <c r="B3777" s="259"/>
      <c r="C3777" s="259"/>
      <c r="D3777" s="259"/>
      <c r="E3777" s="259"/>
      <c r="F3777" s="270"/>
      <c r="G3777" s="259"/>
      <c r="H3777" s="259"/>
      <c r="I3777" s="259"/>
      <c r="J3777" s="259"/>
    </row>
    <row r="3778" spans="1:10">
      <c r="A3778" s="259"/>
      <c r="B3778" s="259"/>
      <c r="C3778" s="259"/>
      <c r="D3778" s="259"/>
      <c r="E3778" s="259"/>
      <c r="F3778" s="270"/>
      <c r="G3778" s="259"/>
      <c r="H3778" s="259"/>
      <c r="I3778" s="259"/>
      <c r="J3778" s="259"/>
    </row>
    <row r="3779" spans="1:10">
      <c r="A3779" s="259"/>
      <c r="B3779" s="259"/>
      <c r="C3779" s="259"/>
      <c r="D3779" s="259"/>
      <c r="E3779" s="259"/>
      <c r="F3779" s="270"/>
      <c r="G3779" s="259"/>
      <c r="H3779" s="259"/>
      <c r="I3779" s="259"/>
      <c r="J3779" s="259"/>
    </row>
    <row r="3780" spans="1:10">
      <c r="A3780" s="259"/>
      <c r="B3780" s="259"/>
      <c r="C3780" s="259"/>
      <c r="D3780" s="259"/>
      <c r="E3780" s="259"/>
      <c r="F3780" s="270"/>
      <c r="G3780" s="259"/>
      <c r="H3780" s="259"/>
      <c r="I3780" s="259"/>
      <c r="J3780" s="259"/>
    </row>
    <row r="3781" spans="1:10">
      <c r="A3781" s="259"/>
      <c r="B3781" s="259"/>
      <c r="C3781" s="259"/>
      <c r="D3781" s="259"/>
      <c r="E3781" s="259"/>
      <c r="F3781" s="270"/>
      <c r="G3781" s="259"/>
      <c r="H3781" s="259"/>
      <c r="I3781" s="259"/>
      <c r="J3781" s="259"/>
    </row>
    <row r="3782" spans="1:10">
      <c r="A3782" s="259"/>
      <c r="B3782" s="259"/>
      <c r="C3782" s="259"/>
      <c r="D3782" s="259"/>
      <c r="E3782" s="259"/>
      <c r="F3782" s="270"/>
      <c r="G3782" s="259"/>
      <c r="H3782" s="259"/>
      <c r="I3782" s="259"/>
      <c r="J3782" s="259"/>
    </row>
    <row r="3783" spans="1:10">
      <c r="A3783" s="259"/>
      <c r="B3783" s="259"/>
      <c r="C3783" s="259"/>
      <c r="D3783" s="259"/>
      <c r="E3783" s="259"/>
      <c r="F3783" s="270"/>
      <c r="G3783" s="259"/>
      <c r="H3783" s="259"/>
      <c r="I3783" s="259"/>
      <c r="J3783" s="259"/>
    </row>
    <row r="3784" spans="1:10">
      <c r="A3784" s="259"/>
      <c r="B3784" s="259"/>
      <c r="C3784" s="259"/>
      <c r="D3784" s="259"/>
      <c r="E3784" s="259"/>
      <c r="F3784" s="270"/>
      <c r="G3784" s="259"/>
      <c r="H3784" s="259"/>
      <c r="I3784" s="259"/>
      <c r="J3784" s="259"/>
    </row>
    <row r="3785" spans="1:10">
      <c r="A3785" s="259"/>
      <c r="B3785" s="259"/>
      <c r="C3785" s="259"/>
      <c r="D3785" s="259"/>
      <c r="E3785" s="259"/>
      <c r="F3785" s="270"/>
      <c r="G3785" s="259"/>
      <c r="H3785" s="259"/>
      <c r="I3785" s="259"/>
      <c r="J3785" s="259"/>
    </row>
    <row r="3786" spans="1:10">
      <c r="A3786" s="259"/>
      <c r="B3786" s="259"/>
      <c r="C3786" s="259"/>
      <c r="D3786" s="259"/>
      <c r="E3786" s="259"/>
      <c r="F3786" s="270"/>
      <c r="G3786" s="259"/>
      <c r="H3786" s="259"/>
      <c r="I3786" s="259"/>
      <c r="J3786" s="259"/>
    </row>
    <row r="3787" spans="1:10">
      <c r="A3787" s="259"/>
      <c r="B3787" s="259"/>
      <c r="C3787" s="259"/>
      <c r="D3787" s="259"/>
      <c r="E3787" s="259"/>
      <c r="F3787" s="270"/>
      <c r="G3787" s="259"/>
      <c r="H3787" s="259"/>
      <c r="I3787" s="259"/>
      <c r="J3787" s="259"/>
    </row>
    <row r="3788" spans="1:10">
      <c r="A3788" s="259"/>
      <c r="B3788" s="259"/>
      <c r="C3788" s="259"/>
      <c r="D3788" s="259"/>
      <c r="E3788" s="259"/>
      <c r="F3788" s="270"/>
      <c r="G3788" s="259"/>
      <c r="H3788" s="259"/>
      <c r="I3788" s="259"/>
      <c r="J3788" s="259"/>
    </row>
    <row r="3789" spans="1:10">
      <c r="A3789" s="259"/>
      <c r="B3789" s="259"/>
      <c r="C3789" s="259"/>
      <c r="D3789" s="259"/>
      <c r="E3789" s="259"/>
      <c r="F3789" s="270"/>
      <c r="G3789" s="259"/>
      <c r="H3789" s="259"/>
      <c r="I3789" s="259"/>
      <c r="J3789" s="259"/>
    </row>
    <row r="3790" spans="1:10">
      <c r="A3790" s="259"/>
      <c r="B3790" s="259"/>
      <c r="C3790" s="259"/>
      <c r="D3790" s="259"/>
      <c r="E3790" s="259"/>
      <c r="F3790" s="270"/>
      <c r="G3790" s="259"/>
      <c r="H3790" s="259"/>
      <c r="I3790" s="259"/>
      <c r="J3790" s="259"/>
    </row>
    <row r="3791" spans="1:10">
      <c r="A3791" s="259"/>
      <c r="B3791" s="259"/>
      <c r="C3791" s="259"/>
      <c r="D3791" s="259"/>
      <c r="E3791" s="259"/>
      <c r="F3791" s="270"/>
      <c r="G3791" s="259"/>
      <c r="H3791" s="259"/>
      <c r="I3791" s="259"/>
      <c r="J3791" s="259"/>
    </row>
    <row r="3792" spans="1:10">
      <c r="A3792" s="259"/>
      <c r="B3792" s="259"/>
      <c r="C3792" s="259"/>
      <c r="D3792" s="259"/>
      <c r="E3792" s="259"/>
      <c r="F3792" s="270"/>
      <c r="G3792" s="259"/>
      <c r="H3792" s="259"/>
      <c r="I3792" s="259"/>
      <c r="J3792" s="259"/>
    </row>
    <row r="3793" spans="1:10">
      <c r="A3793" s="259"/>
      <c r="B3793" s="259"/>
      <c r="C3793" s="259"/>
      <c r="D3793" s="259"/>
      <c r="E3793" s="259"/>
      <c r="F3793" s="270"/>
      <c r="G3793" s="259"/>
      <c r="H3793" s="259"/>
      <c r="I3793" s="259"/>
      <c r="J3793" s="259"/>
    </row>
    <row r="3794" spans="1:10">
      <c r="A3794" s="259"/>
      <c r="B3794" s="259"/>
      <c r="C3794" s="259"/>
      <c r="D3794" s="259"/>
      <c r="E3794" s="259"/>
      <c r="F3794" s="270"/>
      <c r="G3794" s="259"/>
      <c r="H3794" s="259"/>
      <c r="I3794" s="259"/>
      <c r="J3794" s="259"/>
    </row>
    <row r="3795" spans="1:10">
      <c r="A3795" s="259"/>
      <c r="B3795" s="259"/>
      <c r="C3795" s="259"/>
      <c r="D3795" s="259"/>
      <c r="E3795" s="259"/>
      <c r="F3795" s="270"/>
      <c r="G3795" s="259"/>
      <c r="H3795" s="259"/>
      <c r="I3795" s="259"/>
      <c r="J3795" s="259"/>
    </row>
    <row r="3796" spans="1:10">
      <c r="A3796" s="259"/>
      <c r="B3796" s="259"/>
      <c r="C3796" s="259"/>
      <c r="D3796" s="259"/>
      <c r="E3796" s="259"/>
      <c r="F3796" s="270"/>
      <c r="G3796" s="259"/>
      <c r="H3796" s="259"/>
      <c r="I3796" s="259"/>
      <c r="J3796" s="259"/>
    </row>
    <row r="3797" spans="1:10">
      <c r="A3797" s="259"/>
      <c r="B3797" s="259"/>
      <c r="C3797" s="259"/>
      <c r="D3797" s="259"/>
      <c r="E3797" s="259"/>
      <c r="F3797" s="270"/>
      <c r="G3797" s="259"/>
      <c r="H3797" s="259"/>
      <c r="I3797" s="259"/>
      <c r="J3797" s="259"/>
    </row>
    <row r="3798" spans="1:10">
      <c r="A3798" s="259"/>
      <c r="B3798" s="259"/>
      <c r="C3798" s="259"/>
      <c r="D3798" s="259"/>
      <c r="E3798" s="259"/>
      <c r="F3798" s="270"/>
      <c r="G3798" s="259"/>
      <c r="H3798" s="259"/>
      <c r="I3798" s="259"/>
      <c r="J3798" s="259"/>
    </row>
    <row r="3799" spans="1:10">
      <c r="A3799" s="259"/>
      <c r="B3799" s="259"/>
      <c r="C3799" s="259"/>
      <c r="D3799" s="259"/>
      <c r="E3799" s="259"/>
      <c r="F3799" s="270"/>
      <c r="G3799" s="259"/>
      <c r="H3799" s="259"/>
      <c r="I3799" s="259"/>
      <c r="J3799" s="259"/>
    </row>
    <row r="3800" spans="1:10">
      <c r="A3800" s="259"/>
      <c r="B3800" s="259"/>
      <c r="C3800" s="259"/>
      <c r="D3800" s="259"/>
      <c r="E3800" s="259"/>
      <c r="F3800" s="270"/>
      <c r="G3800" s="259"/>
      <c r="H3800" s="259"/>
      <c r="I3800" s="259"/>
      <c r="J3800" s="259"/>
    </row>
    <row r="3801" spans="1:10">
      <c r="A3801" s="259"/>
      <c r="B3801" s="259"/>
      <c r="C3801" s="259"/>
      <c r="D3801" s="259"/>
      <c r="E3801" s="259"/>
      <c r="F3801" s="270"/>
      <c r="G3801" s="259"/>
      <c r="H3801" s="259"/>
      <c r="I3801" s="259"/>
      <c r="J3801" s="259"/>
    </row>
    <row r="3802" spans="1:10">
      <c r="A3802" s="259"/>
      <c r="B3802" s="259"/>
      <c r="C3802" s="259"/>
      <c r="D3802" s="259"/>
      <c r="E3802" s="259"/>
      <c r="F3802" s="270"/>
      <c r="G3802" s="259"/>
      <c r="H3802" s="259"/>
      <c r="I3802" s="259"/>
      <c r="J3802" s="259"/>
    </row>
    <row r="3803" spans="1:10">
      <c r="A3803" s="259"/>
      <c r="B3803" s="259"/>
      <c r="C3803" s="259"/>
      <c r="D3803" s="259"/>
      <c r="E3803" s="259"/>
      <c r="F3803" s="270"/>
      <c r="G3803" s="259"/>
      <c r="H3803" s="259"/>
      <c r="I3803" s="259"/>
      <c r="J3803" s="259"/>
    </row>
    <row r="3804" spans="1:10">
      <c r="A3804" s="259"/>
      <c r="B3804" s="259"/>
      <c r="C3804" s="259"/>
      <c r="D3804" s="259"/>
      <c r="E3804" s="259"/>
      <c r="F3804" s="270"/>
      <c r="G3804" s="259"/>
      <c r="H3804" s="259"/>
      <c r="I3804" s="259"/>
      <c r="J3804" s="259"/>
    </row>
    <row r="3805" spans="1:10">
      <c r="A3805" s="259"/>
      <c r="B3805" s="259"/>
      <c r="C3805" s="259"/>
      <c r="D3805" s="259"/>
      <c r="E3805" s="259"/>
      <c r="F3805" s="270"/>
      <c r="G3805" s="259"/>
      <c r="H3805" s="259"/>
      <c r="I3805" s="259"/>
      <c r="J3805" s="259"/>
    </row>
    <row r="3806" spans="1:10">
      <c r="A3806" s="259"/>
      <c r="B3806" s="259"/>
      <c r="C3806" s="259"/>
      <c r="D3806" s="259"/>
      <c r="E3806" s="259"/>
      <c r="F3806" s="270"/>
      <c r="G3806" s="259"/>
      <c r="H3806" s="259"/>
      <c r="I3806" s="259"/>
      <c r="J3806" s="259"/>
    </row>
    <row r="3807" spans="1:10">
      <c r="A3807" s="259"/>
      <c r="B3807" s="259"/>
      <c r="C3807" s="259"/>
      <c r="D3807" s="259"/>
      <c r="E3807" s="259"/>
      <c r="F3807" s="270"/>
      <c r="G3807" s="259"/>
      <c r="H3807" s="259"/>
      <c r="I3807" s="259"/>
      <c r="J3807" s="259"/>
    </row>
    <row r="3808" spans="1:10">
      <c r="A3808" s="259"/>
      <c r="B3808" s="259"/>
      <c r="C3808" s="259"/>
      <c r="D3808" s="259"/>
      <c r="E3808" s="259"/>
      <c r="F3808" s="270"/>
      <c r="G3808" s="259"/>
      <c r="H3808" s="259"/>
      <c r="I3808" s="259"/>
      <c r="J3808" s="259"/>
    </row>
    <row r="3809" spans="1:10">
      <c r="A3809" s="259"/>
      <c r="B3809" s="259"/>
      <c r="C3809" s="259"/>
      <c r="D3809" s="259"/>
      <c r="E3809" s="259"/>
      <c r="F3809" s="270"/>
      <c r="G3809" s="259"/>
      <c r="H3809" s="259"/>
      <c r="I3809" s="259"/>
      <c r="J3809" s="259"/>
    </row>
    <row r="3810" spans="1:10">
      <c r="A3810" s="259"/>
      <c r="B3810" s="259"/>
      <c r="C3810" s="259"/>
      <c r="D3810" s="259"/>
      <c r="E3810" s="259"/>
      <c r="F3810" s="270"/>
      <c r="G3810" s="259"/>
      <c r="H3810" s="259"/>
      <c r="I3810" s="259"/>
      <c r="J3810" s="259"/>
    </row>
    <row r="3811" spans="1:10">
      <c r="A3811" s="259"/>
      <c r="B3811" s="259"/>
      <c r="C3811" s="259"/>
      <c r="D3811" s="259"/>
      <c r="E3811" s="259"/>
      <c r="F3811" s="270"/>
      <c r="G3811" s="259"/>
      <c r="H3811" s="259"/>
      <c r="I3811" s="259"/>
      <c r="J3811" s="259"/>
    </row>
    <row r="3812" spans="1:10">
      <c r="A3812" s="259"/>
      <c r="B3812" s="259"/>
      <c r="C3812" s="259"/>
      <c r="D3812" s="259"/>
      <c r="E3812" s="259"/>
      <c r="F3812" s="270"/>
      <c r="G3812" s="259"/>
      <c r="H3812" s="259"/>
      <c r="I3812" s="259"/>
      <c r="J3812" s="259"/>
    </row>
    <row r="3813" spans="1:10">
      <c r="A3813" s="259"/>
      <c r="B3813" s="259"/>
      <c r="C3813" s="259"/>
      <c r="D3813" s="259"/>
      <c r="E3813" s="259"/>
      <c r="F3813" s="270"/>
      <c r="G3813" s="259"/>
      <c r="H3813" s="259"/>
      <c r="I3813" s="259"/>
      <c r="J3813" s="259"/>
    </row>
    <row r="3814" spans="1:10">
      <c r="A3814" s="259"/>
      <c r="B3814" s="259"/>
      <c r="C3814" s="259"/>
      <c r="D3814" s="259"/>
      <c r="E3814" s="259"/>
      <c r="F3814" s="270"/>
      <c r="G3814" s="259"/>
      <c r="H3814" s="259"/>
      <c r="I3814" s="259"/>
      <c r="J3814" s="259"/>
    </row>
    <row r="3815" spans="1:10">
      <c r="A3815" s="259"/>
      <c r="B3815" s="259"/>
      <c r="C3815" s="259"/>
      <c r="D3815" s="259"/>
      <c r="E3815" s="259"/>
      <c r="F3815" s="270"/>
      <c r="G3815" s="259"/>
      <c r="H3815" s="259"/>
      <c r="I3815" s="259"/>
      <c r="J3815" s="259"/>
    </row>
    <row r="3816" spans="1:10">
      <c r="A3816" s="259"/>
      <c r="B3816" s="259"/>
      <c r="C3816" s="259"/>
      <c r="D3816" s="259"/>
      <c r="E3816" s="259"/>
      <c r="F3816" s="270"/>
      <c r="G3816" s="259"/>
      <c r="H3816" s="259"/>
      <c r="I3816" s="259"/>
      <c r="J3816" s="259"/>
    </row>
    <row r="3817" spans="1:10">
      <c r="A3817" s="259"/>
      <c r="B3817" s="259"/>
      <c r="C3817" s="259"/>
      <c r="D3817" s="259"/>
      <c r="E3817" s="259"/>
      <c r="F3817" s="270"/>
      <c r="G3817" s="259"/>
      <c r="H3817" s="259"/>
      <c r="I3817" s="259"/>
      <c r="J3817" s="259"/>
    </row>
    <row r="3818" spans="1:10">
      <c r="A3818" s="259"/>
      <c r="B3818" s="259"/>
      <c r="C3818" s="259"/>
      <c r="D3818" s="259"/>
      <c r="E3818" s="259"/>
      <c r="F3818" s="270"/>
      <c r="G3818" s="259"/>
      <c r="H3818" s="259"/>
      <c r="I3818" s="259"/>
      <c r="J3818" s="259"/>
    </row>
    <row r="3819" spans="1:10">
      <c r="A3819" s="259"/>
      <c r="B3819" s="259"/>
      <c r="C3819" s="259"/>
      <c r="D3819" s="259"/>
      <c r="E3819" s="259"/>
      <c r="F3819" s="270"/>
      <c r="G3819" s="259"/>
      <c r="H3819" s="259"/>
      <c r="I3819" s="259"/>
      <c r="J3819" s="259"/>
    </row>
    <row r="3820" spans="1:10">
      <c r="A3820" s="259"/>
      <c r="B3820" s="259"/>
      <c r="C3820" s="259"/>
      <c r="D3820" s="259"/>
      <c r="E3820" s="259"/>
      <c r="F3820" s="270"/>
      <c r="G3820" s="259"/>
      <c r="H3820" s="259"/>
      <c r="I3820" s="259"/>
      <c r="J3820" s="259"/>
    </row>
    <row r="3821" spans="1:10">
      <c r="A3821" s="259"/>
      <c r="B3821" s="259"/>
      <c r="C3821" s="259"/>
      <c r="D3821" s="259"/>
      <c r="E3821" s="259"/>
      <c r="F3821" s="270"/>
      <c r="G3821" s="259"/>
      <c r="H3821" s="259"/>
      <c r="I3821" s="259"/>
      <c r="J3821" s="259"/>
    </row>
    <row r="3822" spans="1:10">
      <c r="A3822" s="259"/>
      <c r="B3822" s="259"/>
      <c r="C3822" s="259"/>
      <c r="D3822" s="259"/>
      <c r="E3822" s="259"/>
      <c r="F3822" s="270"/>
      <c r="G3822" s="259"/>
      <c r="H3822" s="259"/>
      <c r="I3822" s="259"/>
      <c r="J3822" s="259"/>
    </row>
    <row r="3823" spans="1:10">
      <c r="A3823" s="259"/>
      <c r="B3823" s="259"/>
      <c r="C3823" s="259"/>
      <c r="D3823" s="259"/>
      <c r="E3823" s="259"/>
      <c r="F3823" s="270"/>
      <c r="G3823" s="259"/>
      <c r="H3823" s="259"/>
      <c r="I3823" s="259"/>
      <c r="J3823" s="259"/>
    </row>
    <row r="3824" spans="1:10">
      <c r="A3824" s="259"/>
      <c r="B3824" s="259"/>
      <c r="C3824" s="259"/>
      <c r="D3824" s="259"/>
      <c r="E3824" s="259"/>
      <c r="F3824" s="270"/>
      <c r="G3824" s="259"/>
      <c r="H3824" s="259"/>
      <c r="I3824" s="259"/>
      <c r="J3824" s="259"/>
    </row>
    <row r="3825" spans="1:10">
      <c r="A3825" s="259"/>
      <c r="B3825" s="259"/>
      <c r="C3825" s="259"/>
      <c r="D3825" s="259"/>
      <c r="E3825" s="259"/>
      <c r="F3825" s="270"/>
      <c r="G3825" s="259"/>
      <c r="H3825" s="259"/>
      <c r="I3825" s="259"/>
      <c r="J3825" s="259"/>
    </row>
    <row r="3826" spans="1:10">
      <c r="A3826" s="259"/>
      <c r="B3826" s="259"/>
      <c r="C3826" s="259"/>
      <c r="D3826" s="259"/>
      <c r="E3826" s="259"/>
      <c r="F3826" s="270"/>
      <c r="G3826" s="259"/>
      <c r="H3826" s="259"/>
      <c r="I3826" s="259"/>
      <c r="J3826" s="259"/>
    </row>
    <row r="3827" spans="1:10">
      <c r="A3827" s="259"/>
      <c r="B3827" s="259"/>
      <c r="C3827" s="259"/>
      <c r="D3827" s="259"/>
      <c r="E3827" s="259"/>
      <c r="F3827" s="270"/>
      <c r="G3827" s="259"/>
      <c r="H3827" s="259"/>
      <c r="I3827" s="259"/>
      <c r="J3827" s="259"/>
    </row>
    <row r="3828" spans="1:10">
      <c r="A3828" s="259"/>
      <c r="B3828" s="259"/>
      <c r="C3828" s="259"/>
      <c r="D3828" s="259"/>
      <c r="E3828" s="259"/>
      <c r="F3828" s="270"/>
      <c r="G3828" s="259"/>
      <c r="H3828" s="259"/>
      <c r="I3828" s="259"/>
      <c r="J3828" s="259"/>
    </row>
    <row r="3829" spans="1:10">
      <c r="A3829" s="259"/>
      <c r="B3829" s="259"/>
      <c r="C3829" s="259"/>
      <c r="D3829" s="259"/>
      <c r="E3829" s="259"/>
      <c r="F3829" s="270"/>
      <c r="G3829" s="259"/>
      <c r="H3829" s="259"/>
      <c r="I3829" s="259"/>
      <c r="J3829" s="259"/>
    </row>
    <row r="3830" spans="1:10">
      <c r="A3830" s="259"/>
      <c r="B3830" s="259"/>
      <c r="C3830" s="259"/>
      <c r="D3830" s="259"/>
      <c r="E3830" s="259"/>
      <c r="F3830" s="270"/>
      <c r="G3830" s="259"/>
      <c r="H3830" s="259"/>
      <c r="I3830" s="259"/>
      <c r="J3830" s="259"/>
    </row>
    <row r="3831" spans="1:10">
      <c r="A3831" s="259"/>
      <c r="B3831" s="259"/>
      <c r="C3831" s="259"/>
      <c r="D3831" s="259"/>
      <c r="E3831" s="259"/>
      <c r="F3831" s="270"/>
      <c r="G3831" s="259"/>
      <c r="H3831" s="259"/>
      <c r="I3831" s="259"/>
      <c r="J3831" s="259"/>
    </row>
    <row r="3832" spans="1:10">
      <c r="A3832" s="259"/>
      <c r="B3832" s="259"/>
      <c r="C3832" s="259"/>
      <c r="D3832" s="259"/>
      <c r="E3832" s="259"/>
      <c r="F3832" s="270"/>
      <c r="G3832" s="259"/>
      <c r="H3832" s="259"/>
      <c r="I3832" s="259"/>
      <c r="J3832" s="259"/>
    </row>
    <row r="3833" spans="1:10">
      <c r="A3833" s="259"/>
      <c r="B3833" s="259"/>
      <c r="C3833" s="259"/>
      <c r="D3833" s="259"/>
      <c r="E3833" s="259"/>
      <c r="F3833" s="270"/>
      <c r="G3833" s="259"/>
      <c r="H3833" s="259"/>
      <c r="I3833" s="259"/>
      <c r="J3833" s="259"/>
    </row>
    <row r="3834" spans="1:10">
      <c r="A3834" s="259"/>
      <c r="B3834" s="259"/>
      <c r="C3834" s="259"/>
      <c r="D3834" s="259"/>
      <c r="E3834" s="259"/>
      <c r="F3834" s="270"/>
      <c r="G3834" s="259"/>
      <c r="H3834" s="259"/>
      <c r="I3834" s="259"/>
      <c r="J3834" s="259"/>
    </row>
    <row r="3835" spans="1:10">
      <c r="A3835" s="259"/>
      <c r="B3835" s="259"/>
      <c r="C3835" s="259"/>
      <c r="D3835" s="259"/>
      <c r="E3835" s="259"/>
      <c r="F3835" s="270"/>
      <c r="G3835" s="259"/>
      <c r="H3835" s="259"/>
      <c r="I3835" s="259"/>
      <c r="J3835" s="259"/>
    </row>
    <row r="3836" spans="1:10">
      <c r="A3836" s="259"/>
      <c r="B3836" s="259"/>
      <c r="C3836" s="259"/>
      <c r="D3836" s="259"/>
      <c r="E3836" s="259"/>
      <c r="F3836" s="270"/>
      <c r="G3836" s="259"/>
      <c r="H3836" s="259"/>
      <c r="I3836" s="259"/>
      <c r="J3836" s="259"/>
    </row>
    <row r="3837" spans="1:10">
      <c r="A3837" s="259"/>
      <c r="B3837" s="259"/>
      <c r="C3837" s="259"/>
      <c r="D3837" s="259"/>
      <c r="E3837" s="259"/>
      <c r="F3837" s="270"/>
      <c r="G3837" s="259"/>
      <c r="H3837" s="259"/>
      <c r="I3837" s="259"/>
      <c r="J3837" s="259"/>
    </row>
    <row r="3838" spans="1:10">
      <c r="A3838" s="259"/>
      <c r="B3838" s="259"/>
      <c r="C3838" s="259"/>
      <c r="D3838" s="259"/>
      <c r="E3838" s="259"/>
      <c r="F3838" s="270"/>
      <c r="G3838" s="259"/>
      <c r="H3838" s="259"/>
      <c r="I3838" s="259"/>
      <c r="J3838" s="259"/>
    </row>
    <row r="3839" spans="1:10">
      <c r="A3839" s="259"/>
      <c r="B3839" s="259"/>
      <c r="C3839" s="259"/>
      <c r="D3839" s="259"/>
      <c r="E3839" s="259"/>
      <c r="F3839" s="270"/>
      <c r="G3839" s="259"/>
      <c r="H3839" s="259"/>
      <c r="I3839" s="259"/>
      <c r="J3839" s="259"/>
    </row>
    <row r="3840" spans="1:10">
      <c r="A3840" s="259"/>
      <c r="B3840" s="259"/>
      <c r="C3840" s="259"/>
      <c r="D3840" s="259"/>
      <c r="E3840" s="259"/>
      <c r="F3840" s="270"/>
      <c r="G3840" s="259"/>
      <c r="H3840" s="259"/>
      <c r="I3840" s="259"/>
      <c r="J3840" s="259"/>
    </row>
    <row r="3841" spans="1:10">
      <c r="A3841" s="259"/>
      <c r="B3841" s="259"/>
      <c r="C3841" s="259"/>
      <c r="D3841" s="259"/>
      <c r="E3841" s="259"/>
      <c r="F3841" s="270"/>
      <c r="G3841" s="259"/>
      <c r="H3841" s="259"/>
      <c r="I3841" s="259"/>
      <c r="J3841" s="259"/>
    </row>
    <row r="3842" spans="1:10">
      <c r="A3842" s="259"/>
      <c r="B3842" s="259"/>
      <c r="C3842" s="259"/>
      <c r="D3842" s="259"/>
      <c r="E3842" s="259"/>
      <c r="F3842" s="270"/>
      <c r="G3842" s="259"/>
      <c r="H3842" s="259"/>
      <c r="I3842" s="259"/>
      <c r="J3842" s="259"/>
    </row>
    <row r="3843" spans="1:10">
      <c r="A3843" s="259"/>
      <c r="B3843" s="259"/>
      <c r="C3843" s="259"/>
      <c r="D3843" s="259"/>
      <c r="E3843" s="259"/>
      <c r="F3843" s="270"/>
      <c r="G3843" s="259"/>
      <c r="H3843" s="259"/>
      <c r="I3843" s="259"/>
      <c r="J3843" s="259"/>
    </row>
    <row r="3844" spans="1:10">
      <c r="A3844" s="259"/>
      <c r="B3844" s="259"/>
      <c r="C3844" s="259"/>
      <c r="D3844" s="259"/>
      <c r="E3844" s="259"/>
      <c r="F3844" s="270"/>
      <c r="G3844" s="259"/>
      <c r="H3844" s="259"/>
      <c r="I3844" s="259"/>
      <c r="J3844" s="259"/>
    </row>
    <row r="3845" spans="1:10">
      <c r="A3845" s="259"/>
      <c r="B3845" s="259"/>
      <c r="C3845" s="259"/>
      <c r="D3845" s="259"/>
      <c r="E3845" s="259"/>
      <c r="F3845" s="270"/>
      <c r="G3845" s="259"/>
      <c r="H3845" s="259"/>
      <c r="I3845" s="259"/>
      <c r="J3845" s="259"/>
    </row>
    <row r="3846" spans="1:10">
      <c r="A3846" s="259"/>
      <c r="B3846" s="259"/>
      <c r="C3846" s="259"/>
      <c r="D3846" s="259"/>
      <c r="E3846" s="259"/>
      <c r="F3846" s="270"/>
      <c r="G3846" s="259"/>
      <c r="H3846" s="259"/>
      <c r="I3846" s="259"/>
      <c r="J3846" s="259"/>
    </row>
    <row r="3847" spans="1:10">
      <c r="A3847" s="259"/>
      <c r="B3847" s="259"/>
      <c r="C3847" s="259"/>
      <c r="D3847" s="259"/>
      <c r="E3847" s="259"/>
      <c r="F3847" s="270"/>
      <c r="G3847" s="259"/>
      <c r="H3847" s="259"/>
      <c r="I3847" s="259"/>
      <c r="J3847" s="259"/>
    </row>
    <row r="3848" spans="1:10">
      <c r="A3848" s="259"/>
      <c r="B3848" s="259"/>
      <c r="C3848" s="259"/>
      <c r="D3848" s="259"/>
      <c r="E3848" s="259"/>
      <c r="F3848" s="270"/>
      <c r="G3848" s="259"/>
      <c r="H3848" s="259"/>
      <c r="I3848" s="259"/>
      <c r="J3848" s="259"/>
    </row>
    <row r="3849" spans="1:10">
      <c r="A3849" s="259"/>
      <c r="B3849" s="259"/>
      <c r="C3849" s="259"/>
      <c r="D3849" s="259"/>
      <c r="E3849" s="259"/>
      <c r="F3849" s="270"/>
      <c r="G3849" s="259"/>
      <c r="H3849" s="259"/>
      <c r="I3849" s="259"/>
      <c r="J3849" s="259"/>
    </row>
    <row r="3850" spans="1:10">
      <c r="A3850" s="259"/>
      <c r="B3850" s="259"/>
      <c r="C3850" s="259"/>
      <c r="D3850" s="259"/>
      <c r="E3850" s="259"/>
      <c r="F3850" s="270"/>
      <c r="G3850" s="259"/>
      <c r="H3850" s="259"/>
      <c r="I3850" s="259"/>
      <c r="J3850" s="259"/>
    </row>
    <row r="3851" spans="1:10">
      <c r="A3851" s="259"/>
      <c r="B3851" s="259"/>
      <c r="C3851" s="259"/>
      <c r="D3851" s="259"/>
      <c r="E3851" s="259"/>
      <c r="F3851" s="270"/>
      <c r="G3851" s="259"/>
      <c r="H3851" s="259"/>
      <c r="I3851" s="259"/>
      <c r="J3851" s="259"/>
    </row>
    <row r="3852" spans="1:10">
      <c r="A3852" s="259"/>
      <c r="B3852" s="259"/>
      <c r="C3852" s="259"/>
      <c r="D3852" s="259"/>
      <c r="E3852" s="259"/>
      <c r="F3852" s="270"/>
      <c r="G3852" s="259"/>
      <c r="H3852" s="259"/>
      <c r="I3852" s="259"/>
      <c r="J3852" s="259"/>
    </row>
    <row r="3853" spans="1:10">
      <c r="A3853" s="259"/>
      <c r="B3853" s="259"/>
      <c r="C3853" s="259"/>
      <c r="D3853" s="259"/>
      <c r="E3853" s="259"/>
      <c r="F3853" s="270"/>
      <c r="G3853" s="259"/>
      <c r="H3853" s="259"/>
      <c r="I3853" s="259"/>
      <c r="J3853" s="259"/>
    </row>
    <row r="3854" spans="1:10">
      <c r="A3854" s="259"/>
      <c r="B3854" s="259"/>
      <c r="C3854" s="259"/>
      <c r="D3854" s="259"/>
      <c r="E3854" s="259"/>
      <c r="F3854" s="270"/>
      <c r="G3854" s="259"/>
      <c r="H3854" s="259"/>
      <c r="I3854" s="259"/>
      <c r="J3854" s="259"/>
    </row>
    <row r="3855" spans="1:10">
      <c r="A3855" s="259"/>
      <c r="B3855" s="259"/>
      <c r="C3855" s="259"/>
      <c r="D3855" s="259"/>
      <c r="E3855" s="259"/>
      <c r="F3855" s="270"/>
      <c r="G3855" s="259"/>
      <c r="H3855" s="259"/>
      <c r="I3855" s="259"/>
      <c r="J3855" s="259"/>
    </row>
    <row r="3856" spans="1:10">
      <c r="A3856" s="259"/>
      <c r="B3856" s="259"/>
      <c r="C3856" s="259"/>
      <c r="D3856" s="259"/>
      <c r="E3856" s="259"/>
      <c r="F3856" s="270"/>
      <c r="G3856" s="259"/>
      <c r="H3856" s="259"/>
      <c r="I3856" s="259"/>
      <c r="J3856" s="259"/>
    </row>
    <row r="3857" spans="1:10">
      <c r="A3857" s="259"/>
      <c r="B3857" s="259"/>
      <c r="C3857" s="259"/>
      <c r="D3857" s="259"/>
      <c r="E3857" s="259"/>
      <c r="F3857" s="270"/>
      <c r="G3857" s="259"/>
      <c r="H3857" s="259"/>
      <c r="I3857" s="259"/>
      <c r="J3857" s="259"/>
    </row>
    <row r="3858" spans="1:10">
      <c r="A3858" s="259"/>
      <c r="B3858" s="259"/>
      <c r="C3858" s="259"/>
      <c r="D3858" s="259"/>
      <c r="E3858" s="259"/>
      <c r="F3858" s="270"/>
      <c r="G3858" s="259"/>
      <c r="H3858" s="259"/>
      <c r="I3858" s="259"/>
      <c r="J3858" s="259"/>
    </row>
    <row r="3859" spans="1:10">
      <c r="A3859" s="259"/>
      <c r="B3859" s="259"/>
      <c r="C3859" s="259"/>
      <c r="D3859" s="259"/>
      <c r="E3859" s="259"/>
      <c r="F3859" s="270"/>
      <c r="G3859" s="259"/>
      <c r="H3859" s="259"/>
      <c r="I3859" s="259"/>
      <c r="J3859" s="259"/>
    </row>
    <row r="3860" spans="1:10">
      <c r="A3860" s="259"/>
      <c r="B3860" s="259"/>
      <c r="C3860" s="259"/>
      <c r="D3860" s="259"/>
      <c r="E3860" s="259"/>
      <c r="F3860" s="270"/>
      <c r="G3860" s="259"/>
      <c r="H3860" s="259"/>
      <c r="I3860" s="259"/>
      <c r="J3860" s="259"/>
    </row>
    <row r="3861" spans="1:10">
      <c r="A3861" s="259"/>
      <c r="B3861" s="259"/>
      <c r="C3861" s="259"/>
      <c r="D3861" s="259"/>
      <c r="E3861" s="259"/>
      <c r="F3861" s="270"/>
      <c r="G3861" s="259"/>
      <c r="H3861" s="259"/>
      <c r="I3861" s="259"/>
      <c r="J3861" s="259"/>
    </row>
    <row r="3862" spans="1:10">
      <c r="A3862" s="259"/>
      <c r="B3862" s="259"/>
      <c r="C3862" s="259"/>
      <c r="D3862" s="259"/>
      <c r="E3862" s="259"/>
      <c r="F3862" s="270"/>
      <c r="G3862" s="259"/>
      <c r="H3862" s="259"/>
      <c r="I3862" s="259"/>
      <c r="J3862" s="259"/>
    </row>
    <row r="3863" spans="1:10">
      <c r="A3863" s="259"/>
      <c r="B3863" s="259"/>
      <c r="C3863" s="259"/>
      <c r="D3863" s="259"/>
      <c r="E3863" s="259"/>
      <c r="F3863" s="270"/>
      <c r="G3863" s="259"/>
      <c r="H3863" s="259"/>
      <c r="I3863" s="259"/>
      <c r="J3863" s="259"/>
    </row>
    <row r="3864" spans="1:10">
      <c r="A3864" s="259"/>
      <c r="B3864" s="259"/>
      <c r="C3864" s="259"/>
      <c r="D3864" s="259"/>
      <c r="E3864" s="259"/>
      <c r="F3864" s="270"/>
      <c r="G3864" s="259"/>
      <c r="H3864" s="259"/>
      <c r="I3864" s="259"/>
      <c r="J3864" s="259"/>
    </row>
    <row r="3865" spans="1:10">
      <c r="A3865" s="259"/>
      <c r="B3865" s="259"/>
      <c r="C3865" s="259"/>
      <c r="D3865" s="259"/>
      <c r="E3865" s="259"/>
      <c r="F3865" s="270"/>
      <c r="G3865" s="259"/>
      <c r="H3865" s="259"/>
      <c r="I3865" s="259"/>
      <c r="J3865" s="259"/>
    </row>
    <row r="3866" spans="1:10">
      <c r="A3866" s="259"/>
      <c r="B3866" s="259"/>
      <c r="C3866" s="259"/>
      <c r="D3866" s="259"/>
      <c r="E3866" s="259"/>
      <c r="F3866" s="270"/>
      <c r="G3866" s="259"/>
      <c r="H3866" s="259"/>
      <c r="I3866" s="259"/>
      <c r="J3866" s="259"/>
    </row>
    <row r="3867" spans="1:10">
      <c r="A3867" s="259"/>
      <c r="B3867" s="259"/>
      <c r="C3867" s="259"/>
      <c r="D3867" s="259"/>
      <c r="E3867" s="259"/>
      <c r="F3867" s="270"/>
      <c r="G3867" s="259"/>
      <c r="H3867" s="259"/>
      <c r="I3867" s="259"/>
      <c r="J3867" s="259"/>
    </row>
    <row r="3868" spans="1:10">
      <c r="A3868" s="259"/>
      <c r="B3868" s="259"/>
      <c r="C3868" s="259"/>
      <c r="D3868" s="259"/>
      <c r="E3868" s="259"/>
      <c r="F3868" s="270"/>
      <c r="G3868" s="259"/>
      <c r="H3868" s="259"/>
      <c r="I3868" s="259"/>
      <c r="J3868" s="259"/>
    </row>
    <row r="3869" spans="1:10">
      <c r="A3869" s="259"/>
      <c r="B3869" s="259"/>
      <c r="C3869" s="259"/>
      <c r="D3869" s="259"/>
      <c r="E3869" s="259"/>
      <c r="F3869" s="270"/>
      <c r="G3869" s="259"/>
      <c r="H3869" s="259"/>
      <c r="I3869" s="259"/>
      <c r="J3869" s="259"/>
    </row>
    <row r="3870" spans="1:10">
      <c r="A3870" s="259"/>
      <c r="B3870" s="259"/>
      <c r="C3870" s="259"/>
      <c r="D3870" s="259"/>
      <c r="E3870" s="259"/>
      <c r="F3870" s="270"/>
      <c r="G3870" s="259"/>
      <c r="H3870" s="259"/>
      <c r="I3870" s="259"/>
      <c r="J3870" s="259"/>
    </row>
    <row r="3871" spans="1:10">
      <c r="A3871" s="259"/>
      <c r="B3871" s="259"/>
      <c r="C3871" s="259"/>
      <c r="D3871" s="259"/>
      <c r="E3871" s="259"/>
      <c r="F3871" s="270"/>
      <c r="G3871" s="259"/>
      <c r="H3871" s="259"/>
      <c r="I3871" s="259"/>
      <c r="J3871" s="259"/>
    </row>
    <row r="3872" spans="1:10">
      <c r="A3872" s="259"/>
      <c r="B3872" s="259"/>
      <c r="C3872" s="259"/>
      <c r="D3872" s="259"/>
      <c r="E3872" s="259"/>
      <c r="F3872" s="270"/>
      <c r="G3872" s="259"/>
      <c r="H3872" s="259"/>
      <c r="I3872" s="259"/>
      <c r="J3872" s="259"/>
    </row>
    <row r="3873" spans="1:10">
      <c r="A3873" s="259"/>
      <c r="B3873" s="259"/>
      <c r="C3873" s="259"/>
      <c r="D3873" s="259"/>
      <c r="E3873" s="259"/>
      <c r="F3873" s="270"/>
      <c r="G3873" s="259"/>
      <c r="H3873" s="259"/>
      <c r="I3873" s="259"/>
      <c r="J3873" s="259"/>
    </row>
    <row r="3874" spans="1:10">
      <c r="A3874" s="259"/>
      <c r="B3874" s="259"/>
      <c r="C3874" s="259"/>
      <c r="D3874" s="259"/>
      <c r="E3874" s="259"/>
      <c r="F3874" s="270"/>
      <c r="G3874" s="259"/>
      <c r="H3874" s="259"/>
      <c r="I3874" s="259"/>
      <c r="J3874" s="259"/>
    </row>
    <row r="3875" spans="1:10">
      <c r="A3875" s="259"/>
      <c r="B3875" s="259"/>
      <c r="C3875" s="259"/>
      <c r="D3875" s="259"/>
      <c r="E3875" s="259"/>
      <c r="F3875" s="270"/>
      <c r="G3875" s="259"/>
      <c r="H3875" s="259"/>
      <c r="I3875" s="259"/>
      <c r="J3875" s="259"/>
    </row>
    <row r="3876" spans="1:10">
      <c r="A3876" s="259"/>
      <c r="B3876" s="259"/>
      <c r="C3876" s="259"/>
      <c r="D3876" s="259"/>
      <c r="E3876" s="259"/>
      <c r="F3876" s="270"/>
      <c r="G3876" s="259"/>
      <c r="H3876" s="259"/>
      <c r="I3876" s="259"/>
      <c r="J3876" s="259"/>
    </row>
    <row r="3877" spans="1:10">
      <c r="A3877" s="259"/>
      <c r="B3877" s="259"/>
      <c r="C3877" s="259"/>
      <c r="D3877" s="259"/>
      <c r="E3877" s="259"/>
      <c r="F3877" s="270"/>
      <c r="G3877" s="259"/>
      <c r="H3877" s="259"/>
      <c r="I3877" s="259"/>
      <c r="J3877" s="259"/>
    </row>
    <row r="3878" spans="1:10">
      <c r="A3878" s="259"/>
      <c r="B3878" s="259"/>
      <c r="C3878" s="259"/>
      <c r="D3878" s="259"/>
      <c r="E3878" s="259"/>
      <c r="F3878" s="270"/>
      <c r="G3878" s="259"/>
      <c r="H3878" s="259"/>
      <c r="I3878" s="259"/>
      <c r="J3878" s="259"/>
    </row>
    <row r="3879" spans="1:10">
      <c r="A3879" s="259"/>
      <c r="B3879" s="259"/>
      <c r="C3879" s="259"/>
      <c r="D3879" s="259"/>
      <c r="E3879" s="259"/>
      <c r="F3879" s="270"/>
      <c r="G3879" s="259"/>
      <c r="H3879" s="259"/>
      <c r="I3879" s="259"/>
      <c r="J3879" s="259"/>
    </row>
    <row r="3880" spans="1:10">
      <c r="A3880" s="259"/>
      <c r="B3880" s="259"/>
      <c r="C3880" s="259"/>
      <c r="D3880" s="259"/>
      <c r="E3880" s="259"/>
      <c r="F3880" s="270"/>
      <c r="G3880" s="259"/>
      <c r="H3880" s="259"/>
      <c r="I3880" s="259"/>
      <c r="J3880" s="259"/>
    </row>
    <row r="3881" spans="1:10">
      <c r="A3881" s="259"/>
      <c r="B3881" s="259"/>
      <c r="C3881" s="259"/>
      <c r="D3881" s="259"/>
      <c r="E3881" s="259"/>
      <c r="F3881" s="270"/>
      <c r="G3881" s="259"/>
      <c r="H3881" s="259"/>
      <c r="I3881" s="259"/>
      <c r="J3881" s="259"/>
    </row>
    <row r="3882" spans="1:10">
      <c r="A3882" s="259"/>
      <c r="B3882" s="259"/>
      <c r="C3882" s="259"/>
      <c r="D3882" s="259"/>
      <c r="E3882" s="259"/>
      <c r="F3882" s="270"/>
      <c r="G3882" s="259"/>
      <c r="H3882" s="259"/>
      <c r="I3882" s="259"/>
      <c r="J3882" s="259"/>
    </row>
    <row r="3883" spans="1:10">
      <c r="A3883" s="259"/>
      <c r="B3883" s="259"/>
      <c r="C3883" s="259"/>
      <c r="D3883" s="259"/>
      <c r="E3883" s="259"/>
      <c r="F3883" s="270"/>
      <c r="G3883" s="259"/>
      <c r="H3883" s="259"/>
      <c r="I3883" s="259"/>
      <c r="J3883" s="259"/>
    </row>
    <row r="3884" spans="1:10">
      <c r="A3884" s="259"/>
      <c r="B3884" s="259"/>
      <c r="C3884" s="259"/>
      <c r="D3884" s="259"/>
      <c r="E3884" s="259"/>
      <c r="F3884" s="270"/>
      <c r="G3884" s="259"/>
      <c r="H3884" s="259"/>
      <c r="I3884" s="259"/>
      <c r="J3884" s="259"/>
    </row>
    <row r="3885" spans="1:10">
      <c r="A3885" s="259"/>
      <c r="B3885" s="259"/>
      <c r="C3885" s="259"/>
      <c r="D3885" s="259"/>
      <c r="E3885" s="259"/>
      <c r="F3885" s="270"/>
      <c r="G3885" s="259"/>
      <c r="H3885" s="259"/>
      <c r="I3885" s="259"/>
      <c r="J3885" s="259"/>
    </row>
    <row r="3886" spans="1:10">
      <c r="A3886" s="259"/>
      <c r="B3886" s="259"/>
      <c r="C3886" s="259"/>
      <c r="D3886" s="259"/>
      <c r="E3886" s="259"/>
      <c r="F3886" s="270"/>
      <c r="G3886" s="259"/>
      <c r="H3886" s="259"/>
      <c r="I3886" s="259"/>
      <c r="J3886" s="259"/>
    </row>
    <row r="3887" spans="1:10">
      <c r="A3887" s="259"/>
      <c r="B3887" s="259"/>
      <c r="C3887" s="259"/>
      <c r="D3887" s="259"/>
      <c r="E3887" s="259"/>
      <c r="F3887" s="270"/>
      <c r="G3887" s="259"/>
      <c r="H3887" s="259"/>
      <c r="I3887" s="259"/>
      <c r="J3887" s="259"/>
    </row>
    <row r="3888" spans="1:10">
      <c r="A3888" s="259"/>
      <c r="B3888" s="259"/>
      <c r="C3888" s="259"/>
      <c r="D3888" s="259"/>
      <c r="E3888" s="259"/>
      <c r="F3888" s="270"/>
      <c r="G3888" s="259"/>
      <c r="H3888" s="259"/>
      <c r="I3888" s="259"/>
      <c r="J3888" s="259"/>
    </row>
    <row r="3889" spans="1:10">
      <c r="A3889" s="259"/>
      <c r="B3889" s="259"/>
      <c r="C3889" s="259"/>
      <c r="D3889" s="259"/>
      <c r="E3889" s="259"/>
      <c r="F3889" s="270"/>
      <c r="G3889" s="259"/>
      <c r="H3889" s="259"/>
      <c r="I3889" s="259"/>
      <c r="J3889" s="259"/>
    </row>
    <row r="3890" spans="1:10">
      <c r="A3890" s="259"/>
      <c r="B3890" s="259"/>
      <c r="C3890" s="259"/>
      <c r="D3890" s="259"/>
      <c r="E3890" s="259"/>
      <c r="F3890" s="270"/>
      <c r="G3890" s="259"/>
      <c r="H3890" s="259"/>
      <c r="I3890" s="259"/>
      <c r="J3890" s="259"/>
    </row>
    <row r="3891" spans="1:10">
      <c r="A3891" s="259"/>
      <c r="B3891" s="259"/>
      <c r="C3891" s="259"/>
      <c r="D3891" s="259"/>
      <c r="E3891" s="259"/>
      <c r="F3891" s="270"/>
      <c r="G3891" s="259"/>
      <c r="H3891" s="259"/>
      <c r="I3891" s="259"/>
      <c r="J3891" s="259"/>
    </row>
    <row r="3892" spans="1:10">
      <c r="A3892" s="259"/>
      <c r="B3892" s="259"/>
      <c r="C3892" s="259"/>
      <c r="D3892" s="259"/>
      <c r="E3892" s="259"/>
      <c r="F3892" s="270"/>
      <c r="G3892" s="259"/>
      <c r="H3892" s="259"/>
      <c r="I3892" s="259"/>
      <c r="J3892" s="259"/>
    </row>
    <row r="3893" spans="1:10">
      <c r="A3893" s="259"/>
      <c r="B3893" s="259"/>
      <c r="C3893" s="259"/>
      <c r="D3893" s="259"/>
      <c r="E3893" s="259"/>
      <c r="F3893" s="270"/>
      <c r="G3893" s="259"/>
      <c r="H3893" s="259"/>
      <c r="I3893" s="259"/>
      <c r="J3893" s="259"/>
    </row>
    <row r="3894" spans="1:10">
      <c r="A3894" s="259"/>
      <c r="B3894" s="259"/>
      <c r="C3894" s="259"/>
      <c r="D3894" s="259"/>
      <c r="E3894" s="259"/>
      <c r="F3894" s="270"/>
      <c r="G3894" s="259"/>
      <c r="H3894" s="259"/>
      <c r="I3894" s="259"/>
      <c r="J3894" s="259"/>
    </row>
    <row r="3895" spans="1:10">
      <c r="A3895" s="259"/>
      <c r="B3895" s="259"/>
      <c r="C3895" s="259"/>
      <c r="D3895" s="259"/>
      <c r="E3895" s="259"/>
      <c r="F3895" s="270"/>
      <c r="G3895" s="259"/>
      <c r="H3895" s="259"/>
      <c r="I3895" s="259"/>
      <c r="J3895" s="259"/>
    </row>
    <row r="3896" spans="1:10">
      <c r="A3896" s="259"/>
      <c r="B3896" s="259"/>
      <c r="C3896" s="259"/>
      <c r="D3896" s="259"/>
      <c r="E3896" s="259"/>
      <c r="F3896" s="270"/>
      <c r="G3896" s="259"/>
      <c r="H3896" s="259"/>
      <c r="I3896" s="259"/>
      <c r="J3896" s="259"/>
    </row>
    <row r="3897" spans="1:10">
      <c r="A3897" s="259"/>
      <c r="B3897" s="259"/>
      <c r="C3897" s="259"/>
      <c r="D3897" s="259"/>
      <c r="E3897" s="259"/>
      <c r="F3897" s="270"/>
      <c r="G3897" s="259"/>
      <c r="H3897" s="259"/>
      <c r="I3897" s="259"/>
      <c r="J3897" s="259"/>
    </row>
    <row r="3898" spans="1:10">
      <c r="A3898" s="259"/>
      <c r="B3898" s="259"/>
      <c r="C3898" s="259"/>
      <c r="D3898" s="259"/>
      <c r="E3898" s="259"/>
      <c r="F3898" s="270"/>
      <c r="G3898" s="259"/>
      <c r="H3898" s="259"/>
      <c r="I3898" s="259"/>
      <c r="J3898" s="259"/>
    </row>
    <row r="3899" spans="1:10">
      <c r="A3899" s="259"/>
      <c r="B3899" s="259"/>
      <c r="C3899" s="259"/>
      <c r="D3899" s="259"/>
      <c r="E3899" s="259"/>
      <c r="F3899" s="270"/>
      <c r="G3899" s="259"/>
      <c r="H3899" s="259"/>
      <c r="I3899" s="259"/>
      <c r="J3899" s="259"/>
    </row>
    <row r="3900" spans="1:10">
      <c r="A3900" s="259"/>
      <c r="B3900" s="259"/>
      <c r="C3900" s="259"/>
      <c r="D3900" s="259"/>
      <c r="E3900" s="259"/>
      <c r="F3900" s="270"/>
      <c r="G3900" s="259"/>
      <c r="H3900" s="259"/>
      <c r="I3900" s="259"/>
      <c r="J3900" s="259"/>
    </row>
    <row r="3901" spans="1:10">
      <c r="A3901" s="259"/>
      <c r="B3901" s="259"/>
      <c r="C3901" s="259"/>
      <c r="D3901" s="259"/>
      <c r="E3901" s="259"/>
      <c r="F3901" s="270"/>
      <c r="G3901" s="259"/>
      <c r="H3901" s="259"/>
      <c r="I3901" s="259"/>
      <c r="J3901" s="259"/>
    </row>
    <row r="3902" spans="1:10">
      <c r="A3902" s="259"/>
      <c r="B3902" s="259"/>
      <c r="C3902" s="259"/>
      <c r="D3902" s="259"/>
      <c r="E3902" s="259"/>
      <c r="F3902" s="270"/>
      <c r="G3902" s="259"/>
      <c r="H3902" s="259"/>
      <c r="I3902" s="259"/>
      <c r="J3902" s="259"/>
    </row>
    <row r="3903" spans="1:10">
      <c r="A3903" s="259"/>
      <c r="B3903" s="259"/>
      <c r="C3903" s="259"/>
      <c r="D3903" s="259"/>
      <c r="E3903" s="259"/>
      <c r="F3903" s="270"/>
      <c r="G3903" s="259"/>
      <c r="H3903" s="259"/>
      <c r="I3903" s="259"/>
      <c r="J3903" s="259"/>
    </row>
    <row r="3904" spans="1:10">
      <c r="A3904" s="259"/>
      <c r="B3904" s="259"/>
      <c r="C3904" s="259"/>
      <c r="D3904" s="259"/>
      <c r="E3904" s="259"/>
      <c r="F3904" s="270"/>
      <c r="G3904" s="259"/>
      <c r="H3904" s="259"/>
      <c r="I3904" s="259"/>
      <c r="J3904" s="259"/>
    </row>
    <row r="3905" spans="1:10">
      <c r="A3905" s="259"/>
      <c r="B3905" s="259"/>
      <c r="C3905" s="259"/>
      <c r="D3905" s="259"/>
      <c r="E3905" s="259"/>
      <c r="F3905" s="270"/>
      <c r="G3905" s="259"/>
      <c r="H3905" s="259"/>
      <c r="I3905" s="259"/>
      <c r="J3905" s="259"/>
    </row>
    <row r="3906" spans="1:10">
      <c r="A3906" s="259"/>
      <c r="B3906" s="259"/>
      <c r="C3906" s="259"/>
      <c r="D3906" s="259"/>
      <c r="E3906" s="259"/>
      <c r="F3906" s="270"/>
      <c r="G3906" s="259"/>
      <c r="H3906" s="259"/>
      <c r="I3906" s="259"/>
      <c r="J3906" s="259"/>
    </row>
    <row r="3907" spans="1:10">
      <c r="A3907" s="259"/>
      <c r="B3907" s="259"/>
      <c r="C3907" s="259"/>
      <c r="D3907" s="259"/>
      <c r="E3907" s="259"/>
      <c r="F3907" s="270"/>
      <c r="G3907" s="259"/>
      <c r="H3907" s="259"/>
      <c r="I3907" s="259"/>
      <c r="J3907" s="259"/>
    </row>
    <row r="3908" spans="1:10">
      <c r="A3908" s="259"/>
      <c r="B3908" s="259"/>
      <c r="C3908" s="259"/>
      <c r="D3908" s="259"/>
      <c r="E3908" s="259"/>
      <c r="F3908" s="270"/>
      <c r="G3908" s="259"/>
      <c r="H3908" s="259"/>
      <c r="I3908" s="259"/>
      <c r="J3908" s="259"/>
    </row>
    <row r="3909" spans="1:10">
      <c r="A3909" s="259"/>
      <c r="B3909" s="259"/>
      <c r="C3909" s="259"/>
      <c r="D3909" s="259"/>
      <c r="E3909" s="259"/>
      <c r="F3909" s="270"/>
      <c r="G3909" s="259"/>
      <c r="H3909" s="259"/>
      <c r="I3909" s="259"/>
      <c r="J3909" s="259"/>
    </row>
    <row r="3910" spans="1:10">
      <c r="A3910" s="259"/>
      <c r="B3910" s="259"/>
      <c r="C3910" s="259"/>
      <c r="D3910" s="259"/>
      <c r="E3910" s="259"/>
      <c r="F3910" s="270"/>
      <c r="G3910" s="259"/>
      <c r="H3910" s="259"/>
      <c r="I3910" s="259"/>
      <c r="J3910" s="259"/>
    </row>
    <row r="3911" spans="1:10">
      <c r="A3911" s="259"/>
      <c r="B3911" s="259"/>
      <c r="C3911" s="259"/>
      <c r="D3911" s="259"/>
      <c r="E3911" s="259"/>
      <c r="F3911" s="270"/>
      <c r="G3911" s="259"/>
      <c r="H3911" s="259"/>
      <c r="I3911" s="259"/>
      <c r="J3911" s="259"/>
    </row>
    <row r="3912" spans="1:10">
      <c r="A3912" s="259"/>
      <c r="B3912" s="259"/>
      <c r="C3912" s="259"/>
      <c r="D3912" s="259"/>
      <c r="E3912" s="259"/>
      <c r="F3912" s="270"/>
      <c r="G3912" s="259"/>
      <c r="H3912" s="259"/>
      <c r="I3912" s="259"/>
      <c r="J3912" s="259"/>
    </row>
    <row r="3913" spans="1:10">
      <c r="A3913" s="259"/>
      <c r="B3913" s="259"/>
      <c r="C3913" s="259"/>
      <c r="D3913" s="259"/>
      <c r="E3913" s="259"/>
      <c r="F3913" s="270"/>
      <c r="G3913" s="259"/>
      <c r="H3913" s="259"/>
      <c r="I3913" s="259"/>
      <c r="J3913" s="259"/>
    </row>
    <row r="3914" spans="1:10">
      <c r="A3914" s="259"/>
      <c r="B3914" s="259"/>
      <c r="C3914" s="259"/>
      <c r="D3914" s="259"/>
      <c r="E3914" s="259"/>
      <c r="F3914" s="270"/>
      <c r="G3914" s="259"/>
      <c r="H3914" s="259"/>
      <c r="I3914" s="259"/>
      <c r="J3914" s="259"/>
    </row>
    <row r="3915" spans="1:10">
      <c r="A3915" s="259"/>
      <c r="B3915" s="259"/>
      <c r="C3915" s="259"/>
      <c r="D3915" s="259"/>
      <c r="E3915" s="259"/>
      <c r="F3915" s="270"/>
      <c r="G3915" s="259"/>
      <c r="H3915" s="259"/>
      <c r="I3915" s="259"/>
      <c r="J3915" s="259"/>
    </row>
    <row r="3916" spans="1:10">
      <c r="A3916" s="259"/>
      <c r="B3916" s="259"/>
      <c r="C3916" s="259"/>
      <c r="D3916" s="259"/>
      <c r="E3916" s="259"/>
      <c r="F3916" s="270"/>
      <c r="G3916" s="259"/>
      <c r="H3916" s="259"/>
      <c r="I3916" s="259"/>
      <c r="J3916" s="259"/>
    </row>
    <row r="3917" spans="1:10">
      <c r="A3917" s="259"/>
      <c r="B3917" s="259"/>
      <c r="C3917" s="259"/>
      <c r="D3917" s="259"/>
      <c r="E3917" s="259"/>
      <c r="F3917" s="270"/>
      <c r="G3917" s="259"/>
      <c r="H3917" s="259"/>
      <c r="I3917" s="259"/>
      <c r="J3917" s="259"/>
    </row>
    <row r="3918" spans="1:10">
      <c r="A3918" s="259"/>
      <c r="B3918" s="259"/>
      <c r="C3918" s="259"/>
      <c r="D3918" s="259"/>
      <c r="E3918" s="259"/>
      <c r="F3918" s="270"/>
      <c r="G3918" s="259"/>
      <c r="H3918" s="259"/>
      <c r="I3918" s="259"/>
      <c r="J3918" s="259"/>
    </row>
    <row r="3919" spans="1:10">
      <c r="A3919" s="259"/>
      <c r="B3919" s="259"/>
      <c r="C3919" s="259"/>
      <c r="D3919" s="259"/>
      <c r="E3919" s="259"/>
      <c r="F3919" s="270"/>
      <c r="G3919" s="259"/>
      <c r="H3919" s="259"/>
      <c r="I3919" s="259"/>
      <c r="J3919" s="259"/>
    </row>
    <row r="3920" spans="1:10">
      <c r="A3920" s="259"/>
      <c r="B3920" s="259"/>
      <c r="C3920" s="259"/>
      <c r="D3920" s="259"/>
      <c r="E3920" s="259"/>
      <c r="F3920" s="270"/>
      <c r="G3920" s="259"/>
      <c r="H3920" s="259"/>
      <c r="I3920" s="259"/>
      <c r="J3920" s="259"/>
    </row>
    <row r="3921" spans="1:10">
      <c r="A3921" s="259"/>
      <c r="B3921" s="259"/>
      <c r="C3921" s="259"/>
      <c r="D3921" s="259"/>
      <c r="E3921" s="259"/>
      <c r="F3921" s="270"/>
      <c r="G3921" s="259"/>
      <c r="H3921" s="259"/>
      <c r="I3921" s="259"/>
      <c r="J3921" s="259"/>
    </row>
    <row r="3922" spans="1:10">
      <c r="A3922" s="259"/>
      <c r="B3922" s="259"/>
      <c r="C3922" s="259"/>
      <c r="D3922" s="259"/>
      <c r="E3922" s="259"/>
      <c r="F3922" s="270"/>
      <c r="G3922" s="259"/>
      <c r="H3922" s="259"/>
      <c r="I3922" s="259"/>
      <c r="J3922" s="259"/>
    </row>
    <row r="3923" spans="1:10">
      <c r="A3923" s="259"/>
      <c r="B3923" s="259"/>
      <c r="C3923" s="259"/>
      <c r="D3923" s="259"/>
      <c r="E3923" s="259"/>
      <c r="F3923" s="270"/>
      <c r="G3923" s="259"/>
      <c r="H3923" s="259"/>
      <c r="I3923" s="259"/>
      <c r="J3923" s="259"/>
    </row>
    <row r="3924" spans="1:10">
      <c r="A3924" s="259"/>
      <c r="B3924" s="259"/>
      <c r="C3924" s="259"/>
      <c r="D3924" s="259"/>
      <c r="E3924" s="259"/>
      <c r="F3924" s="270"/>
      <c r="G3924" s="259"/>
      <c r="H3924" s="259"/>
      <c r="I3924" s="259"/>
      <c r="J3924" s="259"/>
    </row>
    <row r="3925" spans="1:10">
      <c r="A3925" s="259"/>
      <c r="B3925" s="259"/>
      <c r="C3925" s="259"/>
      <c r="D3925" s="259"/>
      <c r="E3925" s="259"/>
      <c r="F3925" s="270"/>
      <c r="G3925" s="259"/>
      <c r="H3925" s="259"/>
      <c r="I3925" s="259"/>
      <c r="J3925" s="259"/>
    </row>
    <row r="3926" spans="1:10">
      <c r="A3926" s="259"/>
      <c r="B3926" s="259"/>
      <c r="C3926" s="259"/>
      <c r="D3926" s="259"/>
      <c r="E3926" s="259"/>
      <c r="F3926" s="270"/>
      <c r="G3926" s="259"/>
      <c r="H3926" s="259"/>
      <c r="I3926" s="259"/>
      <c r="J3926" s="259"/>
    </row>
    <row r="3927" spans="1:10">
      <c r="A3927" s="259"/>
      <c r="B3927" s="259"/>
      <c r="C3927" s="259"/>
      <c r="D3927" s="259"/>
      <c r="E3927" s="259"/>
      <c r="F3927" s="270"/>
      <c r="G3927" s="259"/>
      <c r="H3927" s="259"/>
      <c r="I3927" s="259"/>
      <c r="J3927" s="259"/>
    </row>
    <row r="3928" spans="1:10">
      <c r="A3928" s="259"/>
      <c r="B3928" s="259"/>
      <c r="C3928" s="259"/>
      <c r="D3928" s="259"/>
      <c r="E3928" s="259"/>
      <c r="F3928" s="270"/>
      <c r="G3928" s="259"/>
      <c r="H3928" s="259"/>
      <c r="I3928" s="259"/>
      <c r="J3928" s="259"/>
    </row>
    <row r="3929" spans="1:10">
      <c r="A3929" s="259"/>
      <c r="B3929" s="259"/>
      <c r="C3929" s="259"/>
      <c r="D3929" s="259"/>
      <c r="E3929" s="259"/>
      <c r="F3929" s="270"/>
      <c r="G3929" s="259"/>
      <c r="H3929" s="259"/>
      <c r="I3929" s="259"/>
      <c r="J3929" s="259"/>
    </row>
    <row r="3930" spans="1:10">
      <c r="A3930" s="259"/>
      <c r="B3930" s="259"/>
      <c r="C3930" s="259"/>
      <c r="D3930" s="259"/>
      <c r="E3930" s="259"/>
      <c r="F3930" s="270"/>
      <c r="G3930" s="259"/>
      <c r="H3930" s="259"/>
      <c r="I3930" s="259"/>
      <c r="J3930" s="259"/>
    </row>
    <row r="3931" spans="1:10">
      <c r="A3931" s="259"/>
      <c r="B3931" s="259"/>
      <c r="C3931" s="259"/>
      <c r="D3931" s="259"/>
      <c r="E3931" s="259"/>
      <c r="F3931" s="270"/>
      <c r="G3931" s="259"/>
      <c r="H3931" s="259"/>
      <c r="I3931" s="259"/>
      <c r="J3931" s="259"/>
    </row>
    <row r="3932" spans="1:10">
      <c r="A3932" s="259"/>
      <c r="B3932" s="259"/>
      <c r="C3932" s="259"/>
      <c r="D3932" s="259"/>
      <c r="E3932" s="259"/>
      <c r="F3932" s="270"/>
      <c r="G3932" s="259"/>
      <c r="H3932" s="259"/>
      <c r="I3932" s="259"/>
      <c r="J3932" s="259"/>
    </row>
    <row r="3933" spans="1:10">
      <c r="A3933" s="259"/>
      <c r="B3933" s="259"/>
      <c r="C3933" s="259"/>
      <c r="D3933" s="259"/>
      <c r="E3933" s="259"/>
      <c r="F3933" s="270"/>
      <c r="G3933" s="259"/>
      <c r="H3933" s="259"/>
      <c r="I3933" s="259"/>
      <c r="J3933" s="259"/>
    </row>
    <row r="3934" spans="1:10">
      <c r="A3934" s="259"/>
      <c r="B3934" s="259"/>
      <c r="C3934" s="259"/>
      <c r="D3934" s="259"/>
      <c r="E3934" s="259"/>
      <c r="F3934" s="270"/>
      <c r="G3934" s="259"/>
      <c r="H3934" s="259"/>
      <c r="I3934" s="259"/>
      <c r="J3934" s="259"/>
    </row>
    <row r="3935" spans="1:10">
      <c r="A3935" s="259"/>
      <c r="B3935" s="259"/>
      <c r="C3935" s="259"/>
      <c r="D3935" s="259"/>
      <c r="E3935" s="259"/>
      <c r="F3935" s="270"/>
      <c r="G3935" s="259"/>
      <c r="H3935" s="259"/>
      <c r="I3935" s="259"/>
      <c r="J3935" s="259"/>
    </row>
    <row r="3936" spans="1:10">
      <c r="A3936" s="259"/>
      <c r="B3936" s="259"/>
      <c r="C3936" s="259"/>
      <c r="D3936" s="259"/>
      <c r="E3936" s="259"/>
      <c r="F3936" s="270"/>
      <c r="G3936" s="259"/>
      <c r="H3936" s="259"/>
      <c r="I3936" s="259"/>
      <c r="J3936" s="259"/>
    </row>
    <row r="3937" spans="1:10">
      <c r="A3937" s="259"/>
      <c r="B3937" s="259"/>
      <c r="C3937" s="259"/>
      <c r="D3937" s="259"/>
      <c r="E3937" s="259"/>
      <c r="F3937" s="270"/>
      <c r="G3937" s="259"/>
      <c r="H3937" s="259"/>
      <c r="I3937" s="259"/>
      <c r="J3937" s="259"/>
    </row>
    <row r="3938" spans="1:10">
      <c r="A3938" s="259"/>
      <c r="B3938" s="259"/>
      <c r="C3938" s="259"/>
      <c r="D3938" s="259"/>
      <c r="E3938" s="259"/>
      <c r="F3938" s="270"/>
      <c r="G3938" s="259"/>
      <c r="H3938" s="259"/>
      <c r="I3938" s="259"/>
      <c r="J3938" s="259"/>
    </row>
    <row r="3939" spans="1:10">
      <c r="A3939" s="259"/>
      <c r="B3939" s="259"/>
      <c r="C3939" s="259"/>
      <c r="D3939" s="259"/>
      <c r="E3939" s="259"/>
      <c r="F3939" s="270"/>
      <c r="G3939" s="259"/>
      <c r="H3939" s="259"/>
      <c r="I3939" s="259"/>
      <c r="J3939" s="259"/>
    </row>
    <row r="3940" spans="1:10">
      <c r="A3940" s="259"/>
      <c r="B3940" s="259"/>
      <c r="C3940" s="259"/>
      <c r="D3940" s="259"/>
      <c r="E3940" s="259"/>
      <c r="F3940" s="270"/>
      <c r="G3940" s="259"/>
      <c r="H3940" s="259"/>
      <c r="I3940" s="259"/>
      <c r="J3940" s="259"/>
    </row>
    <row r="3941" spans="1:10">
      <c r="A3941" s="259"/>
      <c r="B3941" s="259"/>
      <c r="C3941" s="259"/>
      <c r="D3941" s="259"/>
      <c r="E3941" s="259"/>
      <c r="F3941" s="270"/>
      <c r="G3941" s="259"/>
      <c r="H3941" s="259"/>
      <c r="I3941" s="259"/>
      <c r="J3941" s="259"/>
    </row>
    <row r="3942" spans="1:10">
      <c r="A3942" s="259"/>
      <c r="B3942" s="259"/>
      <c r="C3942" s="259"/>
      <c r="D3942" s="259"/>
      <c r="E3942" s="259"/>
      <c r="F3942" s="270"/>
      <c r="G3942" s="259"/>
      <c r="H3942" s="259"/>
      <c r="I3942" s="259"/>
      <c r="J3942" s="259"/>
    </row>
    <row r="3943" spans="1:10">
      <c r="A3943" s="259"/>
      <c r="B3943" s="259"/>
      <c r="C3943" s="259"/>
      <c r="D3943" s="259"/>
      <c r="E3943" s="259"/>
      <c r="F3943" s="270"/>
      <c r="G3943" s="259"/>
      <c r="H3943" s="259"/>
      <c r="I3943" s="259"/>
      <c r="J3943" s="259"/>
    </row>
    <row r="3944" spans="1:10">
      <c r="A3944" s="259"/>
      <c r="B3944" s="259"/>
      <c r="C3944" s="259"/>
      <c r="D3944" s="259"/>
      <c r="E3944" s="259"/>
      <c r="F3944" s="270"/>
      <c r="G3944" s="259"/>
      <c r="H3944" s="259"/>
      <c r="I3944" s="259"/>
      <c r="J3944" s="259"/>
    </row>
    <row r="3945" spans="1:10">
      <c r="A3945" s="259"/>
      <c r="B3945" s="259"/>
      <c r="C3945" s="259"/>
      <c r="D3945" s="259"/>
      <c r="E3945" s="259"/>
      <c r="F3945" s="270"/>
      <c r="G3945" s="259"/>
      <c r="H3945" s="259"/>
      <c r="I3945" s="259"/>
      <c r="J3945" s="259"/>
    </row>
    <row r="3946" spans="1:10">
      <c r="A3946" s="259"/>
      <c r="B3946" s="259"/>
      <c r="C3946" s="259"/>
      <c r="D3946" s="259"/>
      <c r="E3946" s="259"/>
      <c r="F3946" s="270"/>
      <c r="G3946" s="259"/>
      <c r="H3946" s="259"/>
      <c r="I3946" s="259"/>
      <c r="J3946" s="259"/>
    </row>
    <row r="3947" spans="1:10">
      <c r="A3947" s="259"/>
      <c r="B3947" s="259"/>
      <c r="C3947" s="259"/>
      <c r="D3947" s="259"/>
      <c r="E3947" s="259"/>
      <c r="F3947" s="270"/>
      <c r="G3947" s="259"/>
      <c r="H3947" s="259"/>
      <c r="I3947" s="259"/>
      <c r="J3947" s="259"/>
    </row>
    <row r="3948" spans="1:10">
      <c r="A3948" s="259"/>
      <c r="B3948" s="259"/>
      <c r="C3948" s="259"/>
      <c r="D3948" s="259"/>
      <c r="E3948" s="259"/>
      <c r="F3948" s="270"/>
      <c r="G3948" s="259"/>
      <c r="H3948" s="259"/>
      <c r="I3948" s="259"/>
      <c r="J3948" s="259"/>
    </row>
    <row r="3949" spans="1:10">
      <c r="A3949" s="259"/>
      <c r="B3949" s="259"/>
      <c r="C3949" s="259"/>
      <c r="D3949" s="259"/>
      <c r="E3949" s="259"/>
      <c r="F3949" s="270"/>
      <c r="G3949" s="259"/>
      <c r="H3949" s="259"/>
      <c r="I3949" s="259"/>
      <c r="J3949" s="259"/>
    </row>
    <row r="3950" spans="1:10">
      <c r="A3950" s="259"/>
      <c r="B3950" s="259"/>
      <c r="C3950" s="259"/>
      <c r="D3950" s="259"/>
      <c r="E3950" s="259"/>
      <c r="F3950" s="270"/>
      <c r="G3950" s="259"/>
      <c r="H3950" s="259"/>
      <c r="I3950" s="259"/>
      <c r="J3950" s="259"/>
    </row>
    <row r="3951" spans="1:10">
      <c r="A3951" s="259"/>
      <c r="B3951" s="259"/>
      <c r="C3951" s="259"/>
      <c r="D3951" s="259"/>
      <c r="E3951" s="259"/>
      <c r="F3951" s="270"/>
      <c r="G3951" s="259"/>
      <c r="H3951" s="259"/>
      <c r="I3951" s="259"/>
      <c r="J3951" s="259"/>
    </row>
    <row r="3952" spans="1:10">
      <c r="A3952" s="259"/>
      <c r="B3952" s="259"/>
      <c r="C3952" s="259"/>
      <c r="D3952" s="259"/>
      <c r="E3952" s="259"/>
      <c r="F3952" s="270"/>
      <c r="G3952" s="259"/>
      <c r="H3952" s="259"/>
      <c r="I3952" s="259"/>
      <c r="J3952" s="259"/>
    </row>
    <row r="3953" spans="1:10">
      <c r="A3953" s="259"/>
      <c r="B3953" s="259"/>
      <c r="C3953" s="259"/>
      <c r="D3953" s="259"/>
      <c r="E3953" s="259"/>
      <c r="F3953" s="270"/>
      <c r="G3953" s="259"/>
      <c r="H3953" s="259"/>
      <c r="I3953" s="259"/>
      <c r="J3953" s="259"/>
    </row>
    <row r="3954" spans="1:10">
      <c r="A3954" s="259"/>
      <c r="B3954" s="259"/>
      <c r="C3954" s="259"/>
      <c r="D3954" s="259"/>
      <c r="E3954" s="259"/>
      <c r="F3954" s="270"/>
      <c r="G3954" s="259"/>
      <c r="H3954" s="259"/>
      <c r="I3954" s="259"/>
      <c r="J3954" s="259"/>
    </row>
    <row r="3955" spans="1:10">
      <c r="A3955" s="259"/>
      <c r="B3955" s="259"/>
      <c r="C3955" s="259"/>
      <c r="D3955" s="259"/>
      <c r="E3955" s="259"/>
      <c r="F3955" s="270"/>
      <c r="G3955" s="259"/>
      <c r="H3955" s="259"/>
      <c r="I3955" s="259"/>
      <c r="J3955" s="259"/>
    </row>
    <row r="3956" spans="1:10">
      <c r="A3956" s="259"/>
      <c r="B3956" s="259"/>
      <c r="C3956" s="259"/>
      <c r="D3956" s="259"/>
      <c r="E3956" s="259"/>
      <c r="F3956" s="270"/>
      <c r="G3956" s="259"/>
      <c r="H3956" s="259"/>
      <c r="I3956" s="259"/>
      <c r="J3956" s="259"/>
    </row>
    <row r="3957" spans="1:10">
      <c r="A3957" s="259"/>
      <c r="B3957" s="259"/>
      <c r="C3957" s="259"/>
      <c r="D3957" s="259"/>
      <c r="E3957" s="259"/>
      <c r="F3957" s="270"/>
      <c r="G3957" s="259"/>
      <c r="H3957" s="259"/>
      <c r="I3957" s="259"/>
      <c r="J3957" s="259"/>
    </row>
    <row r="3958" spans="1:10">
      <c r="A3958" s="259"/>
      <c r="B3958" s="259"/>
      <c r="C3958" s="259"/>
      <c r="D3958" s="259"/>
      <c r="E3958" s="259"/>
      <c r="F3958" s="270"/>
      <c r="G3958" s="259"/>
      <c r="H3958" s="259"/>
      <c r="I3958" s="259"/>
      <c r="J3958" s="259"/>
    </row>
    <row r="3959" spans="1:10">
      <c r="A3959" s="259"/>
      <c r="B3959" s="259"/>
      <c r="C3959" s="259"/>
      <c r="D3959" s="259"/>
      <c r="E3959" s="259"/>
      <c r="F3959" s="270"/>
      <c r="G3959" s="259"/>
      <c r="H3959" s="259"/>
      <c r="I3959" s="259"/>
      <c r="J3959" s="259"/>
    </row>
    <row r="3960" spans="1:10">
      <c r="A3960" s="259"/>
      <c r="B3960" s="259"/>
      <c r="C3960" s="259"/>
      <c r="D3960" s="259"/>
      <c r="E3960" s="259"/>
      <c r="F3960" s="270"/>
      <c r="G3960" s="259"/>
      <c r="H3960" s="259"/>
      <c r="I3960" s="259"/>
      <c r="J3960" s="259"/>
    </row>
    <row r="3961" spans="1:10">
      <c r="A3961" s="259"/>
      <c r="B3961" s="259"/>
      <c r="C3961" s="259"/>
      <c r="D3961" s="259"/>
      <c r="E3961" s="259"/>
      <c r="F3961" s="270"/>
      <c r="G3961" s="259"/>
      <c r="H3961" s="259"/>
      <c r="I3961" s="259"/>
      <c r="J3961" s="259"/>
    </row>
    <row r="3962" spans="1:10">
      <c r="A3962" s="259"/>
      <c r="B3962" s="259"/>
      <c r="C3962" s="259"/>
      <c r="D3962" s="259"/>
      <c r="E3962" s="259"/>
      <c r="F3962" s="270"/>
      <c r="G3962" s="259"/>
      <c r="H3962" s="259"/>
      <c r="I3962" s="259"/>
      <c r="J3962" s="259"/>
    </row>
    <row r="3963" spans="1:10">
      <c r="A3963" s="259"/>
      <c r="B3963" s="259"/>
      <c r="C3963" s="259"/>
      <c r="D3963" s="259"/>
      <c r="E3963" s="259"/>
      <c r="F3963" s="270"/>
      <c r="G3963" s="259"/>
      <c r="H3963" s="259"/>
      <c r="I3963" s="259"/>
      <c r="J3963" s="259"/>
    </row>
    <row r="3964" spans="1:10">
      <c r="A3964" s="259"/>
      <c r="B3964" s="259"/>
      <c r="C3964" s="259"/>
      <c r="D3964" s="259"/>
      <c r="E3964" s="259"/>
      <c r="F3964" s="270"/>
      <c r="G3964" s="259"/>
      <c r="H3964" s="259"/>
      <c r="I3964" s="259"/>
      <c r="J3964" s="259"/>
    </row>
    <row r="3965" spans="1:10">
      <c r="A3965" s="259"/>
      <c r="B3965" s="259"/>
      <c r="C3965" s="259"/>
      <c r="D3965" s="259"/>
      <c r="E3965" s="259"/>
      <c r="F3965" s="270"/>
      <c r="G3965" s="259"/>
      <c r="H3965" s="259"/>
      <c r="I3965" s="259"/>
      <c r="J3965" s="259"/>
    </row>
    <row r="3966" spans="1:10">
      <c r="A3966" s="259"/>
      <c r="B3966" s="259"/>
      <c r="C3966" s="259"/>
      <c r="D3966" s="259"/>
      <c r="E3966" s="259"/>
      <c r="F3966" s="270"/>
      <c r="G3966" s="259"/>
      <c r="H3966" s="259"/>
      <c r="I3966" s="259"/>
      <c r="J3966" s="259"/>
    </row>
    <row r="3967" spans="1:10">
      <c r="A3967" s="259"/>
      <c r="B3967" s="259"/>
      <c r="C3967" s="259"/>
      <c r="D3967" s="259"/>
      <c r="E3967" s="259"/>
      <c r="F3967" s="270"/>
      <c r="G3967" s="259"/>
      <c r="H3967" s="259"/>
      <c r="I3967" s="259"/>
      <c r="J3967" s="259"/>
    </row>
    <row r="3968" spans="1:10">
      <c r="A3968" s="259"/>
      <c r="B3968" s="259"/>
      <c r="C3968" s="259"/>
      <c r="D3968" s="259"/>
      <c r="E3968" s="259"/>
      <c r="F3968" s="270"/>
      <c r="G3968" s="259"/>
      <c r="H3968" s="259"/>
      <c r="I3968" s="259"/>
      <c r="J3968" s="259"/>
    </row>
    <row r="3969" spans="1:10">
      <c r="A3969" s="259"/>
      <c r="B3969" s="259"/>
      <c r="C3969" s="259"/>
      <c r="D3969" s="259"/>
      <c r="E3969" s="259"/>
      <c r="F3969" s="270"/>
      <c r="G3969" s="259"/>
      <c r="H3969" s="259"/>
      <c r="I3969" s="259"/>
      <c r="J3969" s="259"/>
    </row>
    <row r="3970" spans="1:10">
      <c r="A3970" s="259"/>
      <c r="B3970" s="259"/>
      <c r="C3970" s="259"/>
      <c r="D3970" s="259"/>
      <c r="E3970" s="259"/>
      <c r="F3970" s="270"/>
      <c r="G3970" s="259"/>
      <c r="H3970" s="259"/>
      <c r="I3970" s="259"/>
      <c r="J3970" s="259"/>
    </row>
    <row r="3971" spans="1:10">
      <c r="A3971" s="259"/>
      <c r="B3971" s="259"/>
      <c r="C3971" s="259"/>
      <c r="D3971" s="259"/>
      <c r="E3971" s="259"/>
      <c r="F3971" s="270"/>
      <c r="G3971" s="259"/>
      <c r="H3971" s="259"/>
      <c r="I3971" s="259"/>
      <c r="J3971" s="259"/>
    </row>
    <row r="3972" spans="1:10">
      <c r="A3972" s="259"/>
      <c r="B3972" s="259"/>
      <c r="C3972" s="259"/>
      <c r="D3972" s="259"/>
      <c r="E3972" s="259"/>
      <c r="F3972" s="270"/>
      <c r="G3972" s="259"/>
      <c r="H3972" s="259"/>
      <c r="I3972" s="259"/>
      <c r="J3972" s="259"/>
    </row>
    <row r="3973" spans="1:10">
      <c r="A3973" s="259"/>
      <c r="B3973" s="259"/>
      <c r="C3973" s="259"/>
      <c r="D3973" s="259"/>
      <c r="E3973" s="259"/>
      <c r="F3973" s="270"/>
      <c r="G3973" s="259"/>
      <c r="H3973" s="259"/>
      <c r="I3973" s="259"/>
      <c r="J3973" s="259"/>
    </row>
    <row r="3974" spans="1:10">
      <c r="A3974" s="259"/>
      <c r="B3974" s="259"/>
      <c r="C3974" s="259"/>
      <c r="D3974" s="259"/>
      <c r="E3974" s="259"/>
      <c r="F3974" s="270"/>
      <c r="G3974" s="259"/>
      <c r="H3974" s="259"/>
      <c r="I3974" s="259"/>
      <c r="J3974" s="259"/>
    </row>
    <row r="3975" spans="1:10">
      <c r="A3975" s="259"/>
      <c r="B3975" s="259"/>
      <c r="C3975" s="259"/>
      <c r="D3975" s="259"/>
      <c r="E3975" s="259"/>
      <c r="F3975" s="270"/>
      <c r="G3975" s="259"/>
      <c r="H3975" s="259"/>
      <c r="I3975" s="259"/>
      <c r="J3975" s="259"/>
    </row>
    <row r="3976" spans="1:10">
      <c r="A3976" s="259"/>
      <c r="B3976" s="259"/>
      <c r="C3976" s="259"/>
      <c r="D3976" s="259"/>
      <c r="E3976" s="259"/>
      <c r="F3976" s="270"/>
      <c r="G3976" s="259"/>
      <c r="H3976" s="259"/>
      <c r="I3976" s="259"/>
      <c r="J3976" s="259"/>
    </row>
    <row r="3977" spans="1:10">
      <c r="A3977" s="259"/>
      <c r="B3977" s="259"/>
      <c r="C3977" s="259"/>
      <c r="D3977" s="259"/>
      <c r="E3977" s="259"/>
      <c r="F3977" s="270"/>
      <c r="G3977" s="259"/>
      <c r="H3977" s="259"/>
      <c r="I3977" s="259"/>
      <c r="J3977" s="259"/>
    </row>
    <row r="3978" spans="1:10">
      <c r="A3978" s="259"/>
      <c r="B3978" s="259"/>
      <c r="C3978" s="259"/>
      <c r="D3978" s="259"/>
      <c r="E3978" s="259"/>
      <c r="F3978" s="270"/>
      <c r="G3978" s="259"/>
      <c r="H3978" s="259"/>
      <c r="I3978" s="259"/>
      <c r="J3978" s="259"/>
    </row>
    <row r="3979" spans="1:10">
      <c r="A3979" s="259"/>
      <c r="B3979" s="259"/>
      <c r="C3979" s="259"/>
      <c r="D3979" s="259"/>
      <c r="E3979" s="259"/>
      <c r="F3979" s="270"/>
      <c r="G3979" s="259"/>
      <c r="H3979" s="259"/>
      <c r="I3979" s="259"/>
      <c r="J3979" s="259"/>
    </row>
    <row r="3980" spans="1:10">
      <c r="A3980" s="259"/>
      <c r="B3980" s="259"/>
      <c r="C3980" s="259"/>
      <c r="D3980" s="259"/>
      <c r="E3980" s="259"/>
      <c r="F3980" s="270"/>
      <c r="G3980" s="259"/>
      <c r="H3980" s="259"/>
      <c r="I3980" s="259"/>
      <c r="J3980" s="259"/>
    </row>
    <row r="3981" spans="1:10">
      <c r="A3981" s="259"/>
      <c r="B3981" s="259"/>
      <c r="C3981" s="259"/>
      <c r="D3981" s="259"/>
      <c r="E3981" s="259"/>
      <c r="F3981" s="270"/>
      <c r="G3981" s="259"/>
      <c r="H3981" s="259"/>
      <c r="I3981" s="259"/>
      <c r="J3981" s="259"/>
    </row>
    <row r="3982" spans="1:10">
      <c r="A3982" s="259"/>
      <c r="B3982" s="259"/>
      <c r="C3982" s="259"/>
      <c r="D3982" s="259"/>
      <c r="E3982" s="259"/>
      <c r="F3982" s="270"/>
      <c r="G3982" s="259"/>
      <c r="H3982" s="259"/>
      <c r="I3982" s="259"/>
      <c r="J3982" s="259"/>
    </row>
    <row r="3983" spans="1:10">
      <c r="A3983" s="259"/>
      <c r="B3983" s="259"/>
      <c r="C3983" s="259"/>
      <c r="D3983" s="259"/>
      <c r="E3983" s="259"/>
      <c r="F3983" s="270"/>
      <c r="G3983" s="259"/>
      <c r="H3983" s="259"/>
      <c r="I3983" s="259"/>
      <c r="J3983" s="259"/>
    </row>
    <row r="3984" spans="1:10">
      <c r="A3984" s="259"/>
      <c r="B3984" s="259"/>
      <c r="C3984" s="259"/>
      <c r="D3984" s="259"/>
      <c r="E3984" s="259"/>
      <c r="F3984" s="270"/>
      <c r="G3984" s="259"/>
      <c r="H3984" s="259"/>
      <c r="I3984" s="259"/>
      <c r="J3984" s="259"/>
    </row>
    <row r="3985" spans="1:10">
      <c r="A3985" s="259"/>
      <c r="B3985" s="259"/>
      <c r="C3985" s="259"/>
      <c r="D3985" s="259"/>
      <c r="E3985" s="259"/>
      <c r="F3985" s="270"/>
      <c r="G3985" s="259"/>
      <c r="H3985" s="259"/>
      <c r="I3985" s="259"/>
      <c r="J3985" s="259"/>
    </row>
    <row r="3986" spans="1:10">
      <c r="A3986" s="259"/>
      <c r="B3986" s="259"/>
      <c r="C3986" s="259"/>
      <c r="D3986" s="259"/>
      <c r="E3986" s="259"/>
      <c r="F3986" s="270"/>
      <c r="G3986" s="259"/>
      <c r="H3986" s="259"/>
      <c r="I3986" s="259"/>
      <c r="J3986" s="259"/>
    </row>
    <row r="3987" spans="1:10">
      <c r="A3987" s="259"/>
      <c r="B3987" s="259"/>
      <c r="C3987" s="259"/>
      <c r="D3987" s="259"/>
      <c r="E3987" s="259"/>
      <c r="F3987" s="270"/>
      <c r="G3987" s="259"/>
      <c r="H3987" s="259"/>
      <c r="I3987" s="259"/>
      <c r="J3987" s="259"/>
    </row>
    <row r="3988" spans="1:10">
      <c r="A3988" s="259"/>
      <c r="B3988" s="259"/>
      <c r="C3988" s="259"/>
      <c r="D3988" s="259"/>
      <c r="E3988" s="259"/>
      <c r="F3988" s="270"/>
      <c r="G3988" s="259"/>
      <c r="H3988" s="259"/>
      <c r="I3988" s="259"/>
      <c r="J3988" s="259"/>
    </row>
    <row r="3989" spans="1:10">
      <c r="A3989" s="259"/>
      <c r="B3989" s="259"/>
      <c r="C3989" s="259"/>
      <c r="D3989" s="259"/>
      <c r="E3989" s="259"/>
      <c r="F3989" s="270"/>
      <c r="G3989" s="259"/>
      <c r="H3989" s="259"/>
      <c r="I3989" s="259"/>
      <c r="J3989" s="259"/>
    </row>
    <row r="3990" spans="1:10">
      <c r="A3990" s="259"/>
      <c r="B3990" s="259"/>
      <c r="C3990" s="259"/>
      <c r="D3990" s="259"/>
      <c r="E3990" s="259"/>
      <c r="F3990" s="270"/>
      <c r="G3990" s="259"/>
      <c r="H3990" s="259"/>
      <c r="I3990" s="259"/>
      <c r="J3990" s="259"/>
    </row>
    <row r="3991" spans="1:10">
      <c r="A3991" s="259"/>
      <c r="B3991" s="259"/>
      <c r="C3991" s="259"/>
      <c r="D3991" s="259"/>
      <c r="E3991" s="259"/>
      <c r="F3991" s="270"/>
      <c r="G3991" s="259"/>
      <c r="H3991" s="259"/>
      <c r="I3991" s="259"/>
      <c r="J3991" s="259"/>
    </row>
    <row r="3992" spans="1:10">
      <c r="A3992" s="259"/>
      <c r="B3992" s="259"/>
      <c r="C3992" s="259"/>
      <c r="D3992" s="259"/>
      <c r="E3992" s="259"/>
      <c r="F3992" s="270"/>
      <c r="G3992" s="259"/>
      <c r="H3992" s="259"/>
      <c r="I3992" s="259"/>
      <c r="J3992" s="259"/>
    </row>
    <row r="3993" spans="1:10">
      <c r="A3993" s="259"/>
      <c r="B3993" s="259"/>
      <c r="C3993" s="259"/>
      <c r="D3993" s="259"/>
      <c r="E3993" s="259"/>
      <c r="F3993" s="270"/>
      <c r="G3993" s="259"/>
      <c r="H3993" s="259"/>
      <c r="I3993" s="259"/>
      <c r="J3993" s="259"/>
    </row>
    <row r="3994" spans="1:10">
      <c r="A3994" s="259"/>
      <c r="B3994" s="259"/>
      <c r="C3994" s="259"/>
      <c r="D3994" s="259"/>
      <c r="E3994" s="259"/>
      <c r="F3994" s="270"/>
      <c r="G3994" s="259"/>
      <c r="H3994" s="259"/>
      <c r="I3994" s="259"/>
      <c r="J3994" s="259"/>
    </row>
    <row r="3995" spans="1:10">
      <c r="A3995" s="259"/>
      <c r="B3995" s="259"/>
      <c r="C3995" s="259"/>
      <c r="D3995" s="259"/>
      <c r="E3995" s="259"/>
      <c r="F3995" s="270"/>
      <c r="G3995" s="259"/>
      <c r="H3995" s="259"/>
      <c r="I3995" s="259"/>
      <c r="J3995" s="259"/>
    </row>
    <row r="3996" spans="1:10">
      <c r="A3996" s="259"/>
      <c r="B3996" s="259"/>
      <c r="C3996" s="259"/>
      <c r="D3996" s="259"/>
      <c r="E3996" s="259"/>
      <c r="F3996" s="270"/>
      <c r="G3996" s="259"/>
      <c r="H3996" s="259"/>
      <c r="I3996" s="259"/>
      <c r="J3996" s="259"/>
    </row>
    <row r="3997" spans="1:10">
      <c r="A3997" s="259"/>
      <c r="B3997" s="259"/>
      <c r="C3997" s="259"/>
      <c r="D3997" s="259"/>
      <c r="E3997" s="259"/>
      <c r="F3997" s="270"/>
      <c r="G3997" s="259"/>
      <c r="H3997" s="259"/>
      <c r="I3997" s="259"/>
      <c r="J3997" s="259"/>
    </row>
    <row r="3998" spans="1:10">
      <c r="A3998" s="259"/>
      <c r="B3998" s="259"/>
      <c r="C3998" s="259"/>
      <c r="D3998" s="259"/>
      <c r="E3998" s="259"/>
      <c r="F3998" s="270"/>
      <c r="G3998" s="259"/>
      <c r="H3998" s="259"/>
      <c r="I3998" s="259"/>
      <c r="J3998" s="259"/>
    </row>
    <row r="3999" spans="1:10">
      <c r="A3999" s="259"/>
      <c r="B3999" s="259"/>
      <c r="C3999" s="259"/>
      <c r="D3999" s="259"/>
      <c r="E3999" s="259"/>
      <c r="F3999" s="270"/>
      <c r="G3999" s="259"/>
      <c r="H3999" s="259"/>
      <c r="I3999" s="259"/>
      <c r="J3999" s="259"/>
    </row>
    <row r="4000" spans="1:10">
      <c r="A4000" s="259"/>
      <c r="B4000" s="259"/>
      <c r="C4000" s="259"/>
      <c r="D4000" s="259"/>
      <c r="E4000" s="259"/>
      <c r="F4000" s="270"/>
      <c r="G4000" s="259"/>
      <c r="H4000" s="259"/>
      <c r="I4000" s="259"/>
      <c r="J4000" s="259"/>
    </row>
    <row r="4001" spans="1:10">
      <c r="A4001" s="259"/>
      <c r="B4001" s="259"/>
      <c r="C4001" s="259"/>
      <c r="D4001" s="259"/>
      <c r="E4001" s="259"/>
      <c r="F4001" s="270"/>
      <c r="G4001" s="259"/>
      <c r="H4001" s="259"/>
      <c r="I4001" s="259"/>
      <c r="J4001" s="259"/>
    </row>
    <row r="4002" spans="1:10">
      <c r="A4002" s="259"/>
      <c r="B4002" s="259"/>
      <c r="C4002" s="259"/>
      <c r="D4002" s="259"/>
      <c r="E4002" s="259"/>
      <c r="F4002" s="270"/>
      <c r="G4002" s="259"/>
      <c r="H4002" s="259"/>
      <c r="I4002" s="259"/>
      <c r="J4002" s="259"/>
    </row>
    <row r="4003" spans="1:10">
      <c r="A4003" s="259"/>
      <c r="B4003" s="259"/>
      <c r="C4003" s="259"/>
      <c r="D4003" s="259"/>
      <c r="E4003" s="259"/>
      <c r="F4003" s="270"/>
      <c r="G4003" s="259"/>
      <c r="H4003" s="259"/>
      <c r="I4003" s="259"/>
      <c r="J4003" s="259"/>
    </row>
    <row r="4004" spans="1:10">
      <c r="A4004" s="259"/>
      <c r="B4004" s="259"/>
      <c r="C4004" s="259"/>
      <c r="D4004" s="259"/>
      <c r="E4004" s="259"/>
      <c r="F4004" s="270"/>
      <c r="G4004" s="259"/>
      <c r="H4004" s="259"/>
      <c r="I4004" s="259"/>
      <c r="J4004" s="259"/>
    </row>
    <row r="4005" spans="1:10">
      <c r="A4005" s="259"/>
      <c r="B4005" s="259"/>
      <c r="C4005" s="259"/>
      <c r="D4005" s="259"/>
      <c r="E4005" s="259"/>
      <c r="F4005" s="270"/>
      <c r="G4005" s="259"/>
      <c r="H4005" s="259"/>
      <c r="I4005" s="259"/>
      <c r="J4005" s="259"/>
    </row>
    <row r="4006" spans="1:10">
      <c r="A4006" s="259"/>
      <c r="B4006" s="259"/>
      <c r="C4006" s="259"/>
      <c r="D4006" s="259"/>
      <c r="E4006" s="259"/>
      <c r="F4006" s="270"/>
      <c r="G4006" s="259"/>
      <c r="H4006" s="259"/>
      <c r="I4006" s="259"/>
      <c r="J4006" s="259"/>
    </row>
    <row r="4007" spans="1:10">
      <c r="A4007" s="259"/>
      <c r="B4007" s="259"/>
      <c r="C4007" s="259"/>
      <c r="D4007" s="259"/>
      <c r="E4007" s="259"/>
      <c r="F4007" s="270"/>
      <c r="G4007" s="259"/>
      <c r="H4007" s="259"/>
      <c r="I4007" s="259"/>
      <c r="J4007" s="259"/>
    </row>
    <row r="4008" spans="1:10">
      <c r="A4008" s="259"/>
      <c r="B4008" s="259"/>
      <c r="C4008" s="259"/>
      <c r="D4008" s="259"/>
      <c r="E4008" s="259"/>
      <c r="F4008" s="270"/>
      <c r="G4008" s="259"/>
      <c r="H4008" s="259"/>
      <c r="I4008" s="259"/>
      <c r="J4008" s="259"/>
    </row>
    <row r="4009" spans="1:10">
      <c r="A4009" s="259"/>
      <c r="B4009" s="259"/>
      <c r="C4009" s="259"/>
      <c r="D4009" s="259"/>
      <c r="E4009" s="259"/>
      <c r="F4009" s="270"/>
      <c r="G4009" s="259"/>
      <c r="H4009" s="259"/>
      <c r="I4009" s="259"/>
      <c r="J4009" s="259"/>
    </row>
    <row r="4010" spans="1:10">
      <c r="A4010" s="259"/>
      <c r="B4010" s="259"/>
      <c r="C4010" s="259"/>
      <c r="D4010" s="259"/>
      <c r="E4010" s="259"/>
      <c r="F4010" s="270"/>
      <c r="G4010" s="259"/>
      <c r="H4010" s="259"/>
      <c r="I4010" s="259"/>
      <c r="J4010" s="259"/>
    </row>
    <row r="4011" spans="1:10">
      <c r="A4011" s="259"/>
      <c r="B4011" s="259"/>
      <c r="C4011" s="259"/>
      <c r="D4011" s="259"/>
      <c r="E4011" s="259"/>
      <c r="F4011" s="270"/>
      <c r="G4011" s="259"/>
      <c r="H4011" s="259"/>
      <c r="I4011" s="259"/>
      <c r="J4011" s="259"/>
    </row>
    <row r="4012" spans="1:10">
      <c r="A4012" s="259"/>
      <c r="B4012" s="259"/>
      <c r="C4012" s="259"/>
      <c r="D4012" s="259"/>
      <c r="E4012" s="259"/>
      <c r="F4012" s="270"/>
      <c r="G4012" s="259"/>
      <c r="H4012" s="259"/>
      <c r="I4012" s="259"/>
      <c r="J4012" s="259"/>
    </row>
    <row r="4013" spans="1:10">
      <c r="A4013" s="259"/>
      <c r="B4013" s="259"/>
      <c r="C4013" s="259"/>
      <c r="D4013" s="259"/>
      <c r="E4013" s="259"/>
      <c r="F4013" s="270"/>
      <c r="G4013" s="259"/>
      <c r="H4013" s="259"/>
      <c r="I4013" s="259"/>
      <c r="J4013" s="259"/>
    </row>
    <row r="4014" spans="1:10">
      <c r="A4014" s="259"/>
      <c r="B4014" s="259"/>
      <c r="C4014" s="259"/>
      <c r="D4014" s="259"/>
      <c r="E4014" s="259"/>
      <c r="F4014" s="270"/>
      <c r="G4014" s="259"/>
      <c r="H4014" s="259"/>
      <c r="I4014" s="259"/>
      <c r="J4014" s="259"/>
    </row>
    <row r="4015" spans="1:10">
      <c r="A4015" s="259"/>
      <c r="B4015" s="259"/>
      <c r="C4015" s="259"/>
      <c r="D4015" s="259"/>
      <c r="E4015" s="259"/>
      <c r="F4015" s="270"/>
      <c r="G4015" s="259"/>
      <c r="H4015" s="259"/>
      <c r="I4015" s="259"/>
      <c r="J4015" s="259"/>
    </row>
    <row r="4016" spans="1:10">
      <c r="A4016" s="259"/>
      <c r="B4016" s="259"/>
      <c r="C4016" s="259"/>
      <c r="D4016" s="259"/>
      <c r="E4016" s="259"/>
      <c r="F4016" s="270"/>
      <c r="G4016" s="259"/>
      <c r="H4016" s="259"/>
      <c r="I4016" s="259"/>
      <c r="J4016" s="259"/>
    </row>
    <row r="4017" spans="1:10">
      <c r="A4017" s="259"/>
      <c r="B4017" s="259"/>
      <c r="C4017" s="259"/>
      <c r="D4017" s="259"/>
      <c r="E4017" s="259"/>
      <c r="F4017" s="270"/>
      <c r="G4017" s="259"/>
      <c r="H4017" s="259"/>
      <c r="I4017" s="259"/>
      <c r="J4017" s="259"/>
    </row>
    <row r="4018" spans="1:10">
      <c r="A4018" s="259"/>
      <c r="B4018" s="259"/>
      <c r="C4018" s="259"/>
      <c r="D4018" s="259"/>
      <c r="E4018" s="259"/>
      <c r="F4018" s="270"/>
      <c r="G4018" s="259"/>
      <c r="H4018" s="259"/>
      <c r="I4018" s="259"/>
      <c r="J4018" s="259"/>
    </row>
    <row r="4019" spans="1:10">
      <c r="A4019" s="259"/>
      <c r="B4019" s="259"/>
      <c r="C4019" s="259"/>
      <c r="D4019" s="259"/>
      <c r="E4019" s="259"/>
      <c r="F4019" s="270"/>
      <c r="G4019" s="259"/>
      <c r="H4019" s="259"/>
      <c r="I4019" s="259"/>
      <c r="J4019" s="259"/>
    </row>
    <row r="4020" spans="1:10">
      <c r="A4020" s="259"/>
      <c r="B4020" s="259"/>
      <c r="C4020" s="259"/>
      <c r="D4020" s="259"/>
      <c r="E4020" s="259"/>
      <c r="F4020" s="270"/>
      <c r="G4020" s="259"/>
      <c r="H4020" s="259"/>
      <c r="I4020" s="259"/>
      <c r="J4020" s="259"/>
    </row>
    <row r="4021" spans="1:10">
      <c r="A4021" s="259"/>
      <c r="B4021" s="259"/>
      <c r="C4021" s="259"/>
      <c r="D4021" s="259"/>
      <c r="E4021" s="259"/>
      <c r="F4021" s="270"/>
      <c r="G4021" s="259"/>
      <c r="H4021" s="259"/>
      <c r="I4021" s="259"/>
      <c r="J4021" s="259"/>
    </row>
    <row r="4022" spans="1:10">
      <c r="A4022" s="259"/>
      <c r="B4022" s="259"/>
      <c r="C4022" s="259"/>
      <c r="D4022" s="259"/>
      <c r="E4022" s="259"/>
      <c r="F4022" s="270"/>
      <c r="G4022" s="259"/>
      <c r="H4022" s="259"/>
      <c r="I4022" s="259"/>
      <c r="J4022" s="259"/>
    </row>
    <row r="4023" spans="1:10">
      <c r="A4023" s="259"/>
      <c r="B4023" s="259"/>
      <c r="C4023" s="259"/>
      <c r="D4023" s="259"/>
      <c r="E4023" s="259"/>
      <c r="F4023" s="270"/>
      <c r="G4023" s="259"/>
      <c r="H4023" s="259"/>
      <c r="I4023" s="259"/>
      <c r="J4023" s="259"/>
    </row>
    <row r="4024" spans="1:10">
      <c r="A4024" s="259"/>
      <c r="B4024" s="259"/>
      <c r="C4024" s="259"/>
      <c r="D4024" s="259"/>
      <c r="E4024" s="259"/>
      <c r="F4024" s="270"/>
      <c r="G4024" s="259"/>
      <c r="H4024" s="259"/>
      <c r="I4024" s="259"/>
      <c r="J4024" s="259"/>
    </row>
    <row r="4025" spans="1:10">
      <c r="A4025" s="259"/>
      <c r="B4025" s="259"/>
      <c r="C4025" s="259"/>
      <c r="D4025" s="259"/>
      <c r="E4025" s="259"/>
      <c r="F4025" s="270"/>
      <c r="G4025" s="259"/>
      <c r="H4025" s="259"/>
      <c r="I4025" s="259"/>
      <c r="J4025" s="259"/>
    </row>
    <row r="4026" spans="1:10">
      <c r="A4026" s="259"/>
      <c r="B4026" s="259"/>
      <c r="C4026" s="259"/>
      <c r="D4026" s="259"/>
      <c r="E4026" s="259"/>
      <c r="F4026" s="270"/>
      <c r="G4026" s="259"/>
      <c r="H4026" s="259"/>
      <c r="I4026" s="259"/>
      <c r="J4026" s="259"/>
    </row>
    <row r="4027" spans="1:10">
      <c r="A4027" s="259"/>
      <c r="B4027" s="259"/>
      <c r="C4027" s="259"/>
      <c r="D4027" s="259"/>
      <c r="E4027" s="259"/>
      <c r="F4027" s="270"/>
      <c r="G4027" s="259"/>
      <c r="H4027" s="259"/>
      <c r="I4027" s="259"/>
      <c r="J4027" s="259"/>
    </row>
    <row r="4028" spans="1:10">
      <c r="A4028" s="259"/>
      <c r="B4028" s="259"/>
      <c r="C4028" s="259"/>
      <c r="D4028" s="259"/>
      <c r="E4028" s="259"/>
      <c r="F4028" s="270"/>
      <c r="G4028" s="259"/>
      <c r="H4028" s="259"/>
      <c r="I4028" s="259"/>
      <c r="J4028" s="259"/>
    </row>
    <row r="4029" spans="1:10">
      <c r="A4029" s="259"/>
      <c r="B4029" s="259"/>
      <c r="C4029" s="259"/>
      <c r="D4029" s="259"/>
      <c r="E4029" s="259"/>
      <c r="F4029" s="270"/>
      <c r="G4029" s="259"/>
      <c r="H4029" s="259"/>
      <c r="I4029" s="259"/>
      <c r="J4029" s="259"/>
    </row>
    <row r="4030" spans="1:10">
      <c r="A4030" s="259"/>
      <c r="B4030" s="259"/>
      <c r="C4030" s="259"/>
      <c r="D4030" s="259"/>
      <c r="E4030" s="259"/>
      <c r="F4030" s="270"/>
      <c r="G4030" s="259"/>
      <c r="H4030" s="259"/>
      <c r="I4030" s="259"/>
      <c r="J4030" s="259"/>
    </row>
    <row r="4031" spans="1:10">
      <c r="A4031" s="259"/>
      <c r="B4031" s="259"/>
      <c r="C4031" s="259"/>
      <c r="D4031" s="259"/>
      <c r="E4031" s="259"/>
      <c r="F4031" s="270"/>
      <c r="G4031" s="259"/>
      <c r="H4031" s="259"/>
      <c r="I4031" s="259"/>
      <c r="J4031" s="259"/>
    </row>
    <row r="4032" spans="1:10">
      <c r="A4032" s="259"/>
      <c r="B4032" s="259"/>
      <c r="C4032" s="259"/>
      <c r="D4032" s="259"/>
      <c r="E4032" s="259"/>
      <c r="F4032" s="270"/>
      <c r="G4032" s="259"/>
      <c r="H4032" s="259"/>
      <c r="I4032" s="259"/>
      <c r="J4032" s="259"/>
    </row>
    <row r="4033" spans="1:10">
      <c r="A4033" s="259"/>
      <c r="B4033" s="259"/>
      <c r="C4033" s="259"/>
      <c r="D4033" s="259"/>
      <c r="E4033" s="259"/>
      <c r="F4033" s="270"/>
      <c r="G4033" s="259"/>
      <c r="H4033" s="259"/>
      <c r="I4033" s="259"/>
      <c r="J4033" s="259"/>
    </row>
    <row r="4034" spans="1:10">
      <c r="A4034" s="259"/>
      <c r="B4034" s="259"/>
      <c r="C4034" s="259"/>
      <c r="D4034" s="259"/>
      <c r="E4034" s="259"/>
      <c r="F4034" s="270"/>
      <c r="G4034" s="259"/>
      <c r="H4034" s="259"/>
      <c r="I4034" s="259"/>
      <c r="J4034" s="259"/>
    </row>
    <row r="4035" spans="1:10">
      <c r="A4035" s="259"/>
      <c r="B4035" s="259"/>
      <c r="C4035" s="259"/>
      <c r="D4035" s="259"/>
      <c r="E4035" s="259"/>
      <c r="F4035" s="270"/>
      <c r="G4035" s="259"/>
      <c r="H4035" s="259"/>
      <c r="I4035" s="259"/>
      <c r="J4035" s="259"/>
    </row>
    <row r="4036" spans="1:10">
      <c r="A4036" s="259"/>
      <c r="B4036" s="259"/>
      <c r="C4036" s="259"/>
      <c r="D4036" s="259"/>
      <c r="E4036" s="259"/>
      <c r="F4036" s="270"/>
      <c r="G4036" s="259"/>
      <c r="H4036" s="259"/>
      <c r="I4036" s="259"/>
      <c r="J4036" s="259"/>
    </row>
    <row r="4037" spans="1:10">
      <c r="A4037" s="259"/>
      <c r="B4037" s="259"/>
      <c r="C4037" s="259"/>
      <c r="D4037" s="259"/>
      <c r="E4037" s="259"/>
      <c r="F4037" s="270"/>
      <c r="G4037" s="259"/>
      <c r="H4037" s="259"/>
      <c r="I4037" s="259"/>
      <c r="J4037" s="259"/>
    </row>
    <row r="4038" spans="1:10">
      <c r="A4038" s="259"/>
      <c r="B4038" s="259"/>
      <c r="C4038" s="259"/>
      <c r="D4038" s="259"/>
      <c r="E4038" s="259"/>
      <c r="F4038" s="270"/>
      <c r="G4038" s="259"/>
      <c r="H4038" s="259"/>
      <c r="I4038" s="259"/>
      <c r="J4038" s="259"/>
    </row>
    <row r="4039" spans="1:10">
      <c r="A4039" s="259"/>
      <c r="B4039" s="259"/>
      <c r="C4039" s="259"/>
      <c r="D4039" s="259"/>
      <c r="E4039" s="259"/>
      <c r="F4039" s="270"/>
      <c r="G4039" s="259"/>
      <c r="H4039" s="259"/>
      <c r="I4039" s="259"/>
      <c r="J4039" s="259"/>
    </row>
    <row r="4040" spans="1:10">
      <c r="A4040" s="259"/>
      <c r="B4040" s="259"/>
      <c r="C4040" s="259"/>
      <c r="D4040" s="259"/>
      <c r="E4040" s="259"/>
      <c r="F4040" s="270"/>
      <c r="G4040" s="259"/>
      <c r="H4040" s="259"/>
      <c r="I4040" s="259"/>
      <c r="J4040" s="259"/>
    </row>
    <row r="4041" spans="1:10">
      <c r="A4041" s="259"/>
      <c r="B4041" s="259"/>
      <c r="C4041" s="259"/>
      <c r="D4041" s="259"/>
      <c r="E4041" s="259"/>
      <c r="F4041" s="270"/>
      <c r="G4041" s="259"/>
      <c r="H4041" s="259"/>
      <c r="I4041" s="259"/>
      <c r="J4041" s="259"/>
    </row>
    <row r="4042" spans="1:10">
      <c r="A4042" s="259"/>
      <c r="B4042" s="259"/>
      <c r="C4042" s="259"/>
      <c r="D4042" s="259"/>
      <c r="E4042" s="259"/>
      <c r="F4042" s="270"/>
      <c r="G4042" s="259"/>
      <c r="H4042" s="259"/>
      <c r="I4042" s="259"/>
      <c r="J4042" s="259"/>
    </row>
    <row r="4043" spans="1:10">
      <c r="A4043" s="259"/>
      <c r="B4043" s="259"/>
      <c r="C4043" s="259"/>
      <c r="D4043" s="259"/>
      <c r="E4043" s="259"/>
      <c r="F4043" s="270"/>
      <c r="G4043" s="259"/>
      <c r="H4043" s="259"/>
      <c r="I4043" s="259"/>
      <c r="J4043" s="259"/>
    </row>
    <row r="4044" spans="1:10">
      <c r="A4044" s="259"/>
      <c r="B4044" s="259"/>
      <c r="C4044" s="259"/>
      <c r="D4044" s="259"/>
      <c r="E4044" s="259"/>
      <c r="F4044" s="270"/>
      <c r="G4044" s="259"/>
      <c r="H4044" s="259"/>
      <c r="I4044" s="259"/>
      <c r="J4044" s="259"/>
    </row>
    <row r="4045" spans="1:10">
      <c r="A4045" s="259"/>
      <c r="B4045" s="259"/>
      <c r="C4045" s="259"/>
      <c r="D4045" s="259"/>
      <c r="E4045" s="259"/>
      <c r="F4045" s="270"/>
      <c r="G4045" s="259"/>
      <c r="H4045" s="259"/>
      <c r="I4045" s="259"/>
      <c r="J4045" s="259"/>
    </row>
    <row r="4046" spans="1:10">
      <c r="A4046" s="259"/>
      <c r="B4046" s="259"/>
      <c r="C4046" s="259"/>
      <c r="D4046" s="259"/>
      <c r="E4046" s="259"/>
      <c r="F4046" s="270"/>
      <c r="G4046" s="259"/>
      <c r="H4046" s="259"/>
      <c r="I4046" s="259"/>
      <c r="J4046" s="259"/>
    </row>
    <row r="4047" spans="1:10">
      <c r="A4047" s="259"/>
      <c r="B4047" s="259"/>
      <c r="C4047" s="259"/>
      <c r="D4047" s="259"/>
      <c r="E4047" s="259"/>
      <c r="F4047" s="270"/>
      <c r="G4047" s="259"/>
      <c r="H4047" s="259"/>
      <c r="I4047" s="259"/>
      <c r="J4047" s="259"/>
    </row>
    <row r="4048" spans="1:10">
      <c r="A4048" s="259"/>
      <c r="B4048" s="259"/>
      <c r="C4048" s="259"/>
      <c r="D4048" s="259"/>
      <c r="E4048" s="259"/>
      <c r="F4048" s="270"/>
      <c r="G4048" s="259"/>
      <c r="H4048" s="259"/>
      <c r="I4048" s="259"/>
      <c r="J4048" s="259"/>
    </row>
    <row r="4049" spans="1:10">
      <c r="A4049" s="259"/>
      <c r="B4049" s="259"/>
      <c r="C4049" s="259"/>
      <c r="D4049" s="259"/>
      <c r="E4049" s="259"/>
      <c r="F4049" s="270"/>
      <c r="G4049" s="259"/>
      <c r="H4049" s="259"/>
      <c r="I4049" s="259"/>
      <c r="J4049" s="259"/>
    </row>
    <row r="4050" spans="1:10">
      <c r="A4050" s="259"/>
      <c r="B4050" s="259"/>
      <c r="C4050" s="259"/>
      <c r="D4050" s="259"/>
      <c r="E4050" s="259"/>
      <c r="F4050" s="270"/>
      <c r="G4050" s="259"/>
      <c r="H4050" s="259"/>
      <c r="I4050" s="259"/>
      <c r="J4050" s="259"/>
    </row>
    <row r="4051" spans="1:10">
      <c r="A4051" s="259"/>
      <c r="B4051" s="259"/>
      <c r="C4051" s="259"/>
      <c r="D4051" s="259"/>
      <c r="E4051" s="259"/>
      <c r="F4051" s="270"/>
      <c r="G4051" s="259"/>
      <c r="H4051" s="259"/>
      <c r="I4051" s="259"/>
      <c r="J4051" s="259"/>
    </row>
    <row r="4052" spans="1:10">
      <c r="A4052" s="259"/>
      <c r="B4052" s="259"/>
      <c r="C4052" s="259"/>
      <c r="D4052" s="259"/>
      <c r="E4052" s="259"/>
      <c r="F4052" s="270"/>
      <c r="G4052" s="259"/>
      <c r="H4052" s="259"/>
      <c r="I4052" s="259"/>
      <c r="J4052" s="259"/>
    </row>
    <row r="4053" spans="1:10">
      <c r="A4053" s="259"/>
      <c r="B4053" s="259"/>
      <c r="C4053" s="259"/>
      <c r="D4053" s="259"/>
      <c r="E4053" s="259"/>
      <c r="F4053" s="270"/>
      <c r="G4053" s="259"/>
      <c r="H4053" s="259"/>
      <c r="I4053" s="259"/>
      <c r="J4053" s="259"/>
    </row>
    <row r="4054" spans="1:10">
      <c r="A4054" s="259"/>
      <c r="B4054" s="259"/>
      <c r="C4054" s="259"/>
      <c r="D4054" s="259"/>
      <c r="E4054" s="259"/>
      <c r="F4054" s="270"/>
      <c r="G4054" s="259"/>
      <c r="H4054" s="259"/>
      <c r="I4054" s="259"/>
      <c r="J4054" s="259"/>
    </row>
    <row r="4055" spans="1:10">
      <c r="A4055" s="259"/>
      <c r="B4055" s="259"/>
      <c r="C4055" s="259"/>
      <c r="D4055" s="259"/>
      <c r="E4055" s="259"/>
      <c r="F4055" s="270"/>
      <c r="G4055" s="259"/>
      <c r="H4055" s="259"/>
      <c r="I4055" s="259"/>
      <c r="J4055" s="259"/>
    </row>
    <row r="4056" spans="1:10">
      <c r="A4056" s="259"/>
      <c r="B4056" s="259"/>
      <c r="C4056" s="259"/>
      <c r="D4056" s="259"/>
      <c r="E4056" s="259"/>
      <c r="F4056" s="270"/>
      <c r="G4056" s="259"/>
      <c r="H4056" s="259"/>
      <c r="I4056" s="259"/>
      <c r="J4056" s="259"/>
    </row>
    <row r="4057" spans="1:10">
      <c r="A4057" s="259"/>
      <c r="B4057" s="259"/>
      <c r="C4057" s="259"/>
      <c r="D4057" s="259"/>
      <c r="E4057" s="259"/>
      <c r="F4057" s="270"/>
      <c r="G4057" s="259"/>
      <c r="H4057" s="259"/>
      <c r="I4057" s="259"/>
      <c r="J4057" s="259"/>
    </row>
    <row r="4058" spans="1:10">
      <c r="A4058" s="259"/>
      <c r="B4058" s="259"/>
      <c r="C4058" s="259"/>
      <c r="D4058" s="259"/>
      <c r="E4058" s="259"/>
      <c r="F4058" s="270"/>
      <c r="G4058" s="259"/>
      <c r="H4058" s="259"/>
      <c r="I4058" s="259"/>
      <c r="J4058" s="259"/>
    </row>
    <row r="4059" spans="1:10">
      <c r="A4059" s="259"/>
      <c r="B4059" s="259"/>
      <c r="C4059" s="259"/>
      <c r="D4059" s="259"/>
      <c r="E4059" s="259"/>
      <c r="F4059" s="270"/>
      <c r="G4059" s="259"/>
      <c r="H4059" s="259"/>
      <c r="I4059" s="259"/>
      <c r="J4059" s="259"/>
    </row>
    <row r="4060" spans="1:10">
      <c r="A4060" s="259"/>
      <c r="B4060" s="259"/>
      <c r="C4060" s="259"/>
      <c r="D4060" s="259"/>
      <c r="E4060" s="259"/>
      <c r="F4060" s="270"/>
      <c r="G4060" s="259"/>
      <c r="H4060" s="259"/>
      <c r="I4060" s="259"/>
      <c r="J4060" s="259"/>
    </row>
    <row r="4061" spans="1:10">
      <c r="A4061" s="259"/>
      <c r="B4061" s="259"/>
      <c r="C4061" s="259"/>
      <c r="D4061" s="259"/>
      <c r="E4061" s="259"/>
      <c r="F4061" s="270"/>
      <c r="G4061" s="259"/>
      <c r="H4061" s="259"/>
      <c r="I4061" s="259"/>
      <c r="J4061" s="259"/>
    </row>
    <row r="4062" spans="1:10">
      <c r="A4062" s="259"/>
      <c r="B4062" s="259"/>
      <c r="C4062" s="259"/>
      <c r="D4062" s="259"/>
      <c r="E4062" s="259"/>
      <c r="F4062" s="270"/>
      <c r="G4062" s="259"/>
      <c r="H4062" s="259"/>
      <c r="I4062" s="259"/>
      <c r="J4062" s="259"/>
    </row>
    <row r="4063" spans="1:10">
      <c r="A4063" s="259"/>
      <c r="B4063" s="259"/>
      <c r="C4063" s="259"/>
      <c r="D4063" s="259"/>
      <c r="E4063" s="259"/>
      <c r="F4063" s="270"/>
      <c r="G4063" s="259"/>
      <c r="H4063" s="259"/>
      <c r="I4063" s="259"/>
      <c r="J4063" s="259"/>
    </row>
    <row r="4064" spans="1:10">
      <c r="A4064" s="259"/>
      <c r="B4064" s="259"/>
      <c r="C4064" s="259"/>
      <c r="D4064" s="259"/>
      <c r="E4064" s="259"/>
      <c r="F4064" s="270"/>
      <c r="G4064" s="259"/>
      <c r="H4064" s="259"/>
      <c r="I4064" s="259"/>
      <c r="J4064" s="259"/>
    </row>
    <row r="4065" spans="1:10">
      <c r="A4065" s="259"/>
      <c r="B4065" s="259"/>
      <c r="C4065" s="259"/>
      <c r="D4065" s="259"/>
      <c r="E4065" s="259"/>
      <c r="F4065" s="270"/>
      <c r="G4065" s="259"/>
      <c r="H4065" s="259"/>
      <c r="I4065" s="259"/>
      <c r="J4065" s="259"/>
    </row>
    <row r="4066" spans="1:10">
      <c r="A4066" s="259"/>
      <c r="B4066" s="259"/>
      <c r="C4066" s="259"/>
      <c r="D4066" s="259"/>
      <c r="E4066" s="259"/>
      <c r="F4066" s="270"/>
      <c r="G4066" s="259"/>
      <c r="H4066" s="259"/>
      <c r="I4066" s="259"/>
      <c r="J4066" s="259"/>
    </row>
    <row r="4067" spans="1:10">
      <c r="A4067" s="259"/>
      <c r="B4067" s="259"/>
      <c r="C4067" s="259"/>
      <c r="D4067" s="259"/>
      <c r="E4067" s="259"/>
      <c r="F4067" s="270"/>
      <c r="G4067" s="259"/>
      <c r="H4067" s="259"/>
      <c r="I4067" s="259"/>
      <c r="J4067" s="259"/>
    </row>
    <row r="4068" spans="1:10">
      <c r="A4068" s="259"/>
      <c r="B4068" s="259"/>
      <c r="C4068" s="259"/>
      <c r="D4068" s="259"/>
      <c r="E4068" s="259"/>
      <c r="F4068" s="270"/>
      <c r="G4068" s="259"/>
      <c r="H4068" s="259"/>
      <c r="I4068" s="259"/>
      <c r="J4068" s="259"/>
    </row>
    <row r="4069" spans="1:10">
      <c r="A4069" s="259"/>
      <c r="B4069" s="259"/>
      <c r="C4069" s="259"/>
      <c r="D4069" s="259"/>
      <c r="E4069" s="259"/>
      <c r="F4069" s="270"/>
      <c r="G4069" s="259"/>
      <c r="H4069" s="259"/>
      <c r="I4069" s="259"/>
      <c r="J4069" s="259"/>
    </row>
    <row r="4070" spans="1:10">
      <c r="A4070" s="259"/>
      <c r="B4070" s="259"/>
      <c r="C4070" s="259"/>
      <c r="D4070" s="259"/>
      <c r="E4070" s="259"/>
      <c r="F4070" s="270"/>
      <c r="G4070" s="259"/>
      <c r="H4070" s="259"/>
      <c r="I4070" s="259"/>
      <c r="J4070" s="259"/>
    </row>
    <row r="4071" spans="1:10">
      <c r="A4071" s="259"/>
      <c r="B4071" s="259"/>
      <c r="C4071" s="259"/>
      <c r="D4071" s="259"/>
      <c r="E4071" s="259"/>
      <c r="F4071" s="270"/>
      <c r="G4071" s="259"/>
      <c r="H4071" s="259"/>
      <c r="I4071" s="259"/>
      <c r="J4071" s="259"/>
    </row>
    <row r="4072" spans="1:10">
      <c r="A4072" s="259"/>
      <c r="B4072" s="259"/>
      <c r="C4072" s="259"/>
      <c r="D4072" s="259"/>
      <c r="E4072" s="259"/>
      <c r="F4072" s="270"/>
      <c r="G4072" s="259"/>
      <c r="H4072" s="259"/>
      <c r="I4072" s="259"/>
      <c r="J4072" s="259"/>
    </row>
    <row r="4073" spans="1:10">
      <c r="A4073" s="259"/>
      <c r="B4073" s="259"/>
      <c r="C4073" s="259"/>
      <c r="D4073" s="259"/>
      <c r="E4073" s="259"/>
      <c r="F4073" s="270"/>
      <c r="G4073" s="259"/>
      <c r="H4073" s="259"/>
      <c r="I4073" s="259"/>
      <c r="J4073" s="259"/>
    </row>
    <row r="4074" spans="1:10">
      <c r="A4074" s="259"/>
      <c r="B4074" s="259"/>
      <c r="C4074" s="259"/>
      <c r="D4074" s="259"/>
      <c r="E4074" s="259"/>
      <c r="F4074" s="270"/>
      <c r="G4074" s="259"/>
      <c r="H4074" s="259"/>
      <c r="I4074" s="259"/>
      <c r="J4074" s="259"/>
    </row>
    <row r="4075" spans="1:10">
      <c r="A4075" s="259"/>
      <c r="B4075" s="259"/>
      <c r="C4075" s="259"/>
      <c r="D4075" s="259"/>
      <c r="E4075" s="259"/>
      <c r="F4075" s="270"/>
      <c r="G4075" s="259"/>
      <c r="H4075" s="259"/>
      <c r="I4075" s="259"/>
      <c r="J4075" s="259"/>
    </row>
    <row r="4076" spans="1:10">
      <c r="A4076" s="259"/>
      <c r="B4076" s="259"/>
      <c r="C4076" s="259"/>
      <c r="D4076" s="259"/>
      <c r="E4076" s="259"/>
      <c r="F4076" s="270"/>
      <c r="G4076" s="259"/>
      <c r="H4076" s="259"/>
      <c r="I4076" s="259"/>
      <c r="J4076" s="259"/>
    </row>
    <row r="4077" spans="1:10">
      <c r="A4077" s="259"/>
      <c r="B4077" s="259"/>
      <c r="C4077" s="259"/>
      <c r="D4077" s="259"/>
      <c r="E4077" s="259"/>
      <c r="F4077" s="270"/>
      <c r="G4077" s="259"/>
      <c r="H4077" s="259"/>
      <c r="I4077" s="259"/>
      <c r="J4077" s="259"/>
    </row>
    <row r="4078" spans="1:10">
      <c r="A4078" s="259"/>
      <c r="B4078" s="259"/>
      <c r="C4078" s="259"/>
      <c r="D4078" s="259"/>
      <c r="E4078" s="259"/>
      <c r="F4078" s="270"/>
      <c r="G4078" s="259"/>
      <c r="H4078" s="259"/>
      <c r="I4078" s="259"/>
      <c r="J4078" s="259"/>
    </row>
    <row r="4079" spans="1:10">
      <c r="A4079" s="259"/>
      <c r="B4079" s="259"/>
      <c r="C4079" s="259"/>
      <c r="D4079" s="259"/>
      <c r="E4079" s="259"/>
      <c r="F4079" s="270"/>
      <c r="G4079" s="259"/>
      <c r="H4079" s="259"/>
      <c r="I4079" s="259"/>
      <c r="J4079" s="259"/>
    </row>
    <row r="4080" spans="1:10">
      <c r="A4080" s="259"/>
      <c r="B4080" s="259"/>
      <c r="C4080" s="259"/>
      <c r="D4080" s="259"/>
      <c r="E4080" s="259"/>
      <c r="F4080" s="270"/>
      <c r="G4080" s="259"/>
      <c r="H4080" s="259"/>
      <c r="I4080" s="259"/>
      <c r="J4080" s="259"/>
    </row>
    <row r="4081" spans="1:10">
      <c r="A4081" s="259"/>
      <c r="B4081" s="259"/>
      <c r="C4081" s="259"/>
      <c r="D4081" s="259"/>
      <c r="E4081" s="259"/>
      <c r="F4081" s="270"/>
      <c r="G4081" s="259"/>
      <c r="H4081" s="259"/>
      <c r="I4081" s="259"/>
      <c r="J4081" s="259"/>
    </row>
    <row r="4082" spans="1:10">
      <c r="A4082" s="259"/>
      <c r="B4082" s="259"/>
      <c r="C4082" s="259"/>
      <c r="D4082" s="259"/>
      <c r="E4082" s="259"/>
      <c r="F4082" s="270"/>
      <c r="G4082" s="259"/>
      <c r="H4082" s="259"/>
      <c r="I4082" s="259"/>
      <c r="J4082" s="259"/>
    </row>
    <row r="4083" spans="1:10">
      <c r="A4083" s="259"/>
      <c r="B4083" s="259"/>
      <c r="C4083" s="259"/>
      <c r="D4083" s="259"/>
      <c r="E4083" s="259"/>
      <c r="F4083" s="270"/>
      <c r="G4083" s="259"/>
      <c r="H4083" s="259"/>
      <c r="I4083" s="259"/>
      <c r="J4083" s="259"/>
    </row>
    <row r="4084" spans="1:10">
      <c r="A4084" s="259"/>
      <c r="B4084" s="259"/>
      <c r="C4084" s="259"/>
      <c r="D4084" s="259"/>
      <c r="E4084" s="259"/>
      <c r="F4084" s="270"/>
      <c r="G4084" s="259"/>
      <c r="H4084" s="259"/>
      <c r="I4084" s="259"/>
      <c r="J4084" s="259"/>
    </row>
    <row r="4085" spans="1:10">
      <c r="A4085" s="259"/>
      <c r="B4085" s="259"/>
      <c r="C4085" s="259"/>
      <c r="D4085" s="259"/>
      <c r="E4085" s="259"/>
      <c r="F4085" s="270"/>
      <c r="G4085" s="259"/>
      <c r="H4085" s="259"/>
      <c r="I4085" s="259"/>
      <c r="J4085" s="259"/>
    </row>
    <row r="4086" spans="1:10">
      <c r="A4086" s="259"/>
      <c r="B4086" s="259"/>
      <c r="C4086" s="259"/>
      <c r="D4086" s="259"/>
      <c r="E4086" s="259"/>
      <c r="F4086" s="270"/>
      <c r="G4086" s="259"/>
      <c r="H4086" s="259"/>
      <c r="I4086" s="259"/>
      <c r="J4086" s="259"/>
    </row>
    <row r="4087" spans="1:10">
      <c r="A4087" s="259"/>
      <c r="B4087" s="259"/>
      <c r="C4087" s="259"/>
      <c r="D4087" s="259"/>
      <c r="E4087" s="259"/>
      <c r="F4087" s="270"/>
      <c r="G4087" s="259"/>
      <c r="H4087" s="259"/>
      <c r="I4087" s="259"/>
      <c r="J4087" s="259"/>
    </row>
    <row r="4088" spans="1:10">
      <c r="A4088" s="259"/>
      <c r="B4088" s="259"/>
      <c r="C4088" s="259"/>
      <c r="D4088" s="259"/>
      <c r="E4088" s="259"/>
      <c r="F4088" s="270"/>
      <c r="G4088" s="259"/>
      <c r="H4088" s="259"/>
      <c r="I4088" s="259"/>
      <c r="J4088" s="259"/>
    </row>
    <row r="4089" spans="1:10">
      <c r="A4089" s="259"/>
      <c r="B4089" s="259"/>
      <c r="C4089" s="259"/>
      <c r="D4089" s="259"/>
      <c r="E4089" s="259"/>
      <c r="F4089" s="270"/>
      <c r="G4089" s="259"/>
      <c r="H4089" s="259"/>
      <c r="I4089" s="259"/>
      <c r="J4089" s="259"/>
    </row>
    <row r="4090" spans="1:10">
      <c r="A4090" s="259"/>
      <c r="B4090" s="259"/>
      <c r="C4090" s="259"/>
      <c r="D4090" s="259"/>
      <c r="E4090" s="259"/>
      <c r="F4090" s="270"/>
      <c r="G4090" s="259"/>
      <c r="H4090" s="259"/>
      <c r="I4090" s="259"/>
      <c r="J4090" s="259"/>
    </row>
    <row r="4091" spans="1:10">
      <c r="A4091" s="259"/>
      <c r="B4091" s="259"/>
      <c r="C4091" s="259"/>
      <c r="D4091" s="259"/>
      <c r="E4091" s="259"/>
      <c r="F4091" s="270"/>
      <c r="G4091" s="259"/>
      <c r="H4091" s="259"/>
      <c r="I4091" s="259"/>
      <c r="J4091" s="259"/>
    </row>
    <row r="4092" spans="1:10">
      <c r="A4092" s="259"/>
      <c r="B4092" s="259"/>
      <c r="C4092" s="259"/>
      <c r="D4092" s="259"/>
      <c r="E4092" s="259"/>
      <c r="F4092" s="270"/>
      <c r="G4092" s="259"/>
      <c r="H4092" s="259"/>
      <c r="I4092" s="259"/>
      <c r="J4092" s="259"/>
    </row>
    <row r="4093" spans="1:10">
      <c r="A4093" s="259"/>
      <c r="B4093" s="259"/>
      <c r="C4093" s="259"/>
      <c r="D4093" s="259"/>
      <c r="E4093" s="259"/>
      <c r="F4093" s="270"/>
      <c r="G4093" s="259"/>
      <c r="H4093" s="259"/>
      <c r="I4093" s="259"/>
      <c r="J4093" s="259"/>
    </row>
    <row r="4094" spans="1:10">
      <c r="A4094" s="259"/>
      <c r="B4094" s="259"/>
      <c r="C4094" s="259"/>
      <c r="D4094" s="259"/>
      <c r="E4094" s="259"/>
      <c r="F4094" s="270"/>
      <c r="G4094" s="259"/>
      <c r="H4094" s="259"/>
      <c r="I4094" s="259"/>
      <c r="J4094" s="259"/>
    </row>
    <row r="4095" spans="1:10">
      <c r="A4095" s="259"/>
      <c r="B4095" s="259"/>
      <c r="C4095" s="259"/>
      <c r="D4095" s="259"/>
      <c r="E4095" s="259"/>
      <c r="F4095" s="270"/>
      <c r="G4095" s="259"/>
      <c r="H4095" s="259"/>
      <c r="I4095" s="259"/>
      <c r="J4095" s="259"/>
    </row>
    <row r="4096" spans="1:10">
      <c r="A4096" s="259"/>
      <c r="B4096" s="259"/>
      <c r="C4096" s="259"/>
      <c r="D4096" s="259"/>
      <c r="E4096" s="259"/>
      <c r="F4096" s="270"/>
      <c r="G4096" s="259"/>
      <c r="H4096" s="259"/>
      <c r="I4096" s="259"/>
      <c r="J4096" s="259"/>
    </row>
    <row r="4097" spans="1:10">
      <c r="A4097" s="259"/>
      <c r="B4097" s="259"/>
      <c r="C4097" s="259"/>
      <c r="D4097" s="259"/>
      <c r="E4097" s="259"/>
      <c r="F4097" s="270"/>
      <c r="G4097" s="259"/>
      <c r="H4097" s="259"/>
      <c r="I4097" s="259"/>
      <c r="J4097" s="259"/>
    </row>
    <row r="4098" spans="1:10">
      <c r="A4098" s="259"/>
      <c r="B4098" s="259"/>
      <c r="C4098" s="259"/>
      <c r="D4098" s="259"/>
      <c r="E4098" s="259"/>
      <c r="F4098" s="270"/>
      <c r="G4098" s="259"/>
      <c r="H4098" s="259"/>
      <c r="I4098" s="259"/>
      <c r="J4098" s="259"/>
    </row>
    <row r="4099" spans="1:10">
      <c r="A4099" s="259"/>
      <c r="B4099" s="259"/>
      <c r="C4099" s="259"/>
      <c r="D4099" s="259"/>
      <c r="E4099" s="259"/>
      <c r="F4099" s="270"/>
      <c r="G4099" s="259"/>
      <c r="H4099" s="259"/>
      <c r="I4099" s="259"/>
      <c r="J4099" s="259"/>
    </row>
    <row r="4100" spans="1:10">
      <c r="A4100" s="259"/>
      <c r="B4100" s="259"/>
      <c r="C4100" s="259"/>
      <c r="D4100" s="259"/>
      <c r="E4100" s="259"/>
      <c r="F4100" s="270"/>
      <c r="G4100" s="259"/>
      <c r="H4100" s="259"/>
      <c r="I4100" s="259"/>
      <c r="J4100" s="259"/>
    </row>
    <row r="4101" spans="1:10">
      <c r="A4101" s="259"/>
      <c r="B4101" s="259"/>
      <c r="C4101" s="259"/>
      <c r="D4101" s="259"/>
      <c r="E4101" s="259"/>
      <c r="F4101" s="270"/>
      <c r="G4101" s="259"/>
      <c r="H4101" s="259"/>
      <c r="I4101" s="259"/>
      <c r="J4101" s="259"/>
    </row>
    <row r="4102" spans="1:10">
      <c r="A4102" s="259"/>
      <c r="B4102" s="259"/>
      <c r="C4102" s="259"/>
      <c r="D4102" s="259"/>
      <c r="E4102" s="259"/>
      <c r="F4102" s="270"/>
      <c r="G4102" s="259"/>
      <c r="H4102" s="259"/>
      <c r="I4102" s="259"/>
      <c r="J4102" s="259"/>
    </row>
    <row r="4103" spans="1:10">
      <c r="A4103" s="259"/>
      <c r="B4103" s="259"/>
      <c r="C4103" s="259"/>
      <c r="D4103" s="259"/>
      <c r="E4103" s="259"/>
      <c r="F4103" s="270"/>
      <c r="G4103" s="259"/>
      <c r="H4103" s="259"/>
      <c r="I4103" s="259"/>
      <c r="J4103" s="259"/>
    </row>
    <row r="4104" spans="1:10">
      <c r="A4104" s="259"/>
      <c r="B4104" s="259"/>
      <c r="C4104" s="259"/>
      <c r="D4104" s="259"/>
      <c r="E4104" s="259"/>
      <c r="F4104" s="270"/>
      <c r="G4104" s="259"/>
      <c r="H4104" s="259"/>
      <c r="I4104" s="259"/>
      <c r="J4104" s="259"/>
    </row>
    <row r="4105" spans="1:10">
      <c r="A4105" s="259"/>
      <c r="B4105" s="259"/>
      <c r="C4105" s="259"/>
      <c r="D4105" s="259"/>
      <c r="E4105" s="259"/>
      <c r="F4105" s="270"/>
      <c r="G4105" s="259"/>
      <c r="H4105" s="259"/>
      <c r="I4105" s="259"/>
      <c r="J4105" s="259"/>
    </row>
    <row r="4106" spans="1:10">
      <c r="A4106" s="259"/>
      <c r="B4106" s="259"/>
      <c r="C4106" s="259"/>
      <c r="D4106" s="259"/>
      <c r="E4106" s="259"/>
      <c r="F4106" s="270"/>
      <c r="G4106" s="259"/>
      <c r="H4106" s="259"/>
      <c r="I4106" s="259"/>
      <c r="J4106" s="259"/>
    </row>
    <row r="4107" spans="1:10">
      <c r="A4107" s="259"/>
      <c r="B4107" s="259"/>
      <c r="C4107" s="259"/>
      <c r="D4107" s="259"/>
      <c r="E4107" s="259"/>
      <c r="F4107" s="270"/>
      <c r="G4107" s="259"/>
      <c r="H4107" s="259"/>
      <c r="I4107" s="259"/>
      <c r="J4107" s="259"/>
    </row>
    <row r="4108" spans="1:10">
      <c r="A4108" s="259"/>
      <c r="B4108" s="259"/>
      <c r="C4108" s="259"/>
      <c r="D4108" s="259"/>
      <c r="E4108" s="259"/>
      <c r="F4108" s="270"/>
      <c r="G4108" s="259"/>
      <c r="H4108" s="259"/>
      <c r="I4108" s="259"/>
      <c r="J4108" s="259"/>
    </row>
    <row r="4109" spans="1:10">
      <c r="A4109" s="259"/>
      <c r="B4109" s="259"/>
      <c r="C4109" s="259"/>
      <c r="D4109" s="259"/>
      <c r="E4109" s="259"/>
      <c r="F4109" s="270"/>
      <c r="G4109" s="259"/>
      <c r="H4109" s="259"/>
      <c r="I4109" s="259"/>
      <c r="J4109" s="259"/>
    </row>
    <row r="4110" spans="1:10">
      <c r="A4110" s="259"/>
      <c r="B4110" s="259"/>
      <c r="C4110" s="259"/>
      <c r="D4110" s="259"/>
      <c r="E4110" s="259"/>
      <c r="F4110" s="270"/>
      <c r="G4110" s="259"/>
      <c r="H4110" s="259"/>
      <c r="I4110" s="259"/>
      <c r="J4110" s="259"/>
    </row>
    <row r="4111" spans="1:10">
      <c r="A4111" s="259"/>
      <c r="B4111" s="259"/>
      <c r="C4111" s="259"/>
      <c r="D4111" s="259"/>
      <c r="E4111" s="259"/>
      <c r="F4111" s="270"/>
      <c r="G4111" s="259"/>
      <c r="H4111" s="259"/>
      <c r="I4111" s="259"/>
      <c r="J4111" s="259"/>
    </row>
    <row r="4112" spans="1:10">
      <c r="A4112" s="259"/>
      <c r="B4112" s="259"/>
      <c r="C4112" s="259"/>
      <c r="D4112" s="259"/>
      <c r="E4112" s="259"/>
      <c r="F4112" s="270"/>
      <c r="G4112" s="259"/>
      <c r="H4112" s="259"/>
      <c r="I4112" s="259"/>
      <c r="J4112" s="259"/>
    </row>
    <row r="4113" spans="1:10">
      <c r="A4113" s="259"/>
      <c r="B4113" s="259"/>
      <c r="C4113" s="259"/>
      <c r="D4113" s="259"/>
      <c r="E4113" s="259"/>
      <c r="F4113" s="270"/>
      <c r="G4113" s="259"/>
      <c r="H4113" s="259"/>
      <c r="I4113" s="259"/>
      <c r="J4113" s="259"/>
    </row>
    <row r="4114" spans="1:10">
      <c r="A4114" s="259"/>
      <c r="B4114" s="259"/>
      <c r="C4114" s="259"/>
      <c r="D4114" s="259"/>
      <c r="E4114" s="259"/>
      <c r="F4114" s="270"/>
      <c r="G4114" s="259"/>
      <c r="H4114" s="259"/>
      <c r="I4114" s="259"/>
      <c r="J4114" s="259"/>
    </row>
    <row r="4115" spans="1:10">
      <c r="A4115" s="259"/>
      <c r="B4115" s="259"/>
      <c r="C4115" s="259"/>
      <c r="D4115" s="259"/>
      <c r="E4115" s="259"/>
      <c r="F4115" s="270"/>
      <c r="G4115" s="259"/>
      <c r="H4115" s="259"/>
      <c r="I4115" s="259"/>
      <c r="J4115" s="259"/>
    </row>
    <row r="4116" spans="1:10">
      <c r="A4116" s="259"/>
      <c r="B4116" s="259"/>
      <c r="C4116" s="259"/>
      <c r="D4116" s="259"/>
      <c r="E4116" s="259"/>
      <c r="F4116" s="270"/>
      <c r="G4116" s="259"/>
      <c r="H4116" s="259"/>
      <c r="I4116" s="259"/>
      <c r="J4116" s="259"/>
    </row>
    <row r="4117" spans="1:10">
      <c r="A4117" s="259"/>
      <c r="B4117" s="259"/>
      <c r="C4117" s="259"/>
      <c r="D4117" s="259"/>
      <c r="E4117" s="259"/>
      <c r="F4117" s="270"/>
      <c r="G4117" s="259"/>
      <c r="H4117" s="259"/>
      <c r="I4117" s="259"/>
      <c r="J4117" s="259"/>
    </row>
    <row r="4118" spans="1:10">
      <c r="A4118" s="259"/>
      <c r="B4118" s="259"/>
      <c r="C4118" s="259"/>
      <c r="D4118" s="259"/>
      <c r="E4118" s="259"/>
      <c r="F4118" s="270"/>
      <c r="G4118" s="259"/>
      <c r="H4118" s="259"/>
      <c r="I4118" s="259"/>
      <c r="J4118" s="259"/>
    </row>
    <row r="4119" spans="1:10">
      <c r="A4119" s="259"/>
      <c r="B4119" s="259"/>
      <c r="C4119" s="259"/>
      <c r="D4119" s="259"/>
      <c r="E4119" s="259"/>
      <c r="F4119" s="270"/>
      <c r="G4119" s="259"/>
      <c r="H4119" s="259"/>
      <c r="I4119" s="259"/>
      <c r="J4119" s="259"/>
    </row>
    <row r="4120" spans="1:10">
      <c r="A4120" s="259"/>
      <c r="B4120" s="259"/>
      <c r="C4120" s="259"/>
      <c r="D4120" s="259"/>
      <c r="E4120" s="259"/>
      <c r="F4120" s="270"/>
      <c r="G4120" s="259"/>
      <c r="H4120" s="259"/>
      <c r="I4120" s="259"/>
      <c r="J4120" s="259"/>
    </row>
    <row r="4121" spans="1:10">
      <c r="A4121" s="259"/>
      <c r="B4121" s="259"/>
      <c r="C4121" s="259"/>
      <c r="D4121" s="259"/>
      <c r="E4121" s="259"/>
      <c r="F4121" s="270"/>
      <c r="G4121" s="259"/>
      <c r="H4121" s="259"/>
      <c r="I4121" s="259"/>
      <c r="J4121" s="259"/>
    </row>
    <row r="4122" spans="1:10">
      <c r="A4122" s="259"/>
      <c r="B4122" s="259"/>
      <c r="C4122" s="259"/>
      <c r="D4122" s="259"/>
      <c r="E4122" s="259"/>
      <c r="F4122" s="270"/>
      <c r="G4122" s="259"/>
      <c r="H4122" s="259"/>
      <c r="I4122" s="259"/>
      <c r="J4122" s="259"/>
    </row>
    <row r="4123" spans="1:10">
      <c r="A4123" s="259"/>
      <c r="B4123" s="259"/>
      <c r="C4123" s="259"/>
      <c r="D4123" s="259"/>
      <c r="E4123" s="259"/>
      <c r="F4123" s="270"/>
      <c r="G4123" s="259"/>
      <c r="H4123" s="259"/>
      <c r="I4123" s="259"/>
      <c r="J4123" s="259"/>
    </row>
    <row r="4124" spans="1:10">
      <c r="A4124" s="259"/>
      <c r="B4124" s="259"/>
      <c r="C4124" s="259"/>
      <c r="D4124" s="259"/>
      <c r="E4124" s="259"/>
      <c r="F4124" s="270"/>
      <c r="G4124" s="259"/>
      <c r="H4124" s="259"/>
      <c r="I4124" s="259"/>
      <c r="J4124" s="259"/>
    </row>
    <row r="4125" spans="1:10">
      <c r="A4125" s="259"/>
      <c r="B4125" s="259"/>
      <c r="C4125" s="259"/>
      <c r="D4125" s="259"/>
      <c r="E4125" s="259"/>
      <c r="F4125" s="270"/>
      <c r="G4125" s="259"/>
      <c r="H4125" s="259"/>
      <c r="I4125" s="259"/>
      <c r="J4125" s="259"/>
    </row>
    <row r="4126" spans="1:10">
      <c r="A4126" s="259"/>
      <c r="B4126" s="259"/>
      <c r="C4126" s="259"/>
      <c r="D4126" s="259"/>
      <c r="E4126" s="259"/>
      <c r="F4126" s="270"/>
      <c r="G4126" s="259"/>
      <c r="H4126" s="259"/>
      <c r="I4126" s="259"/>
      <c r="J4126" s="259"/>
    </row>
    <row r="4127" spans="1:10">
      <c r="A4127" s="259"/>
      <c r="B4127" s="259"/>
      <c r="C4127" s="259"/>
      <c r="D4127" s="259"/>
      <c r="E4127" s="259"/>
      <c r="F4127" s="270"/>
      <c r="G4127" s="259"/>
      <c r="H4127" s="259"/>
      <c r="I4127" s="259"/>
      <c r="J4127" s="259"/>
    </row>
    <row r="4128" spans="1:10">
      <c r="A4128" s="259"/>
      <c r="B4128" s="259"/>
      <c r="C4128" s="259"/>
      <c r="D4128" s="259"/>
      <c r="E4128" s="259"/>
      <c r="F4128" s="270"/>
      <c r="G4128" s="259"/>
      <c r="H4128" s="259"/>
      <c r="I4128" s="259"/>
      <c r="J4128" s="259"/>
    </row>
    <row r="4129" spans="1:10">
      <c r="A4129" s="259"/>
      <c r="B4129" s="259"/>
      <c r="C4129" s="259"/>
      <c r="D4129" s="259"/>
      <c r="E4129" s="259"/>
      <c r="F4129" s="270"/>
      <c r="G4129" s="259"/>
      <c r="H4129" s="259"/>
      <c r="I4129" s="259"/>
      <c r="J4129" s="259"/>
    </row>
    <row r="4130" spans="1:10">
      <c r="A4130" s="259"/>
      <c r="B4130" s="259"/>
      <c r="C4130" s="259"/>
      <c r="D4130" s="259"/>
      <c r="E4130" s="259"/>
      <c r="F4130" s="270"/>
      <c r="G4130" s="259"/>
      <c r="H4130" s="259"/>
      <c r="I4130" s="259"/>
      <c r="J4130" s="259"/>
    </row>
    <row r="4131" spans="1:10">
      <c r="A4131" s="259"/>
      <c r="B4131" s="259"/>
      <c r="C4131" s="259"/>
      <c r="D4131" s="259"/>
      <c r="E4131" s="259"/>
      <c r="F4131" s="270"/>
      <c r="G4131" s="259"/>
      <c r="H4131" s="259"/>
      <c r="I4131" s="259"/>
      <c r="J4131" s="259"/>
    </row>
    <row r="4132" spans="1:10">
      <c r="A4132" s="259"/>
      <c r="B4132" s="259"/>
      <c r="C4132" s="259"/>
      <c r="D4132" s="259"/>
      <c r="E4132" s="259"/>
      <c r="F4132" s="270"/>
      <c r="G4132" s="259"/>
      <c r="H4132" s="259"/>
      <c r="I4132" s="259"/>
      <c r="J4132" s="259"/>
    </row>
    <row r="4133" spans="1:10">
      <c r="A4133" s="259"/>
      <c r="B4133" s="259"/>
      <c r="C4133" s="259"/>
      <c r="D4133" s="259"/>
      <c r="E4133" s="259"/>
      <c r="F4133" s="270"/>
      <c r="G4133" s="259"/>
      <c r="H4133" s="259"/>
      <c r="I4133" s="259"/>
      <c r="J4133" s="259"/>
    </row>
    <row r="4134" spans="1:10">
      <c r="A4134" s="259"/>
      <c r="B4134" s="259"/>
      <c r="C4134" s="259"/>
      <c r="D4134" s="259"/>
      <c r="E4134" s="259"/>
      <c r="F4134" s="270"/>
      <c r="G4134" s="259"/>
      <c r="H4134" s="259"/>
      <c r="I4134" s="259"/>
      <c r="J4134" s="259"/>
    </row>
    <row r="4135" spans="1:10">
      <c r="A4135" s="259"/>
      <c r="B4135" s="259"/>
      <c r="C4135" s="259"/>
      <c r="D4135" s="259"/>
      <c r="E4135" s="259"/>
      <c r="F4135" s="270"/>
      <c r="G4135" s="259"/>
      <c r="H4135" s="259"/>
      <c r="I4135" s="259"/>
      <c r="J4135" s="259"/>
    </row>
    <row r="4136" spans="1:10">
      <c r="A4136" s="259"/>
      <c r="B4136" s="259"/>
      <c r="C4136" s="259"/>
      <c r="D4136" s="259"/>
      <c r="E4136" s="259"/>
      <c r="F4136" s="270"/>
      <c r="G4136" s="259"/>
      <c r="H4136" s="259"/>
      <c r="I4136" s="259"/>
      <c r="J4136" s="259"/>
    </row>
    <row r="4137" spans="1:10">
      <c r="A4137" s="259"/>
      <c r="B4137" s="259"/>
      <c r="C4137" s="259"/>
      <c r="D4137" s="259"/>
      <c r="E4137" s="259"/>
      <c r="F4137" s="270"/>
      <c r="G4137" s="259"/>
      <c r="H4137" s="259"/>
      <c r="I4137" s="259"/>
      <c r="J4137" s="259"/>
    </row>
    <row r="4138" spans="1:10">
      <c r="A4138" s="259"/>
      <c r="B4138" s="259"/>
      <c r="C4138" s="259"/>
      <c r="D4138" s="259"/>
      <c r="E4138" s="259"/>
      <c r="F4138" s="270"/>
      <c r="G4138" s="259"/>
      <c r="H4138" s="259"/>
      <c r="I4138" s="259"/>
      <c r="J4138" s="259"/>
    </row>
    <row r="4139" spans="1:10">
      <c r="A4139" s="259"/>
      <c r="B4139" s="259"/>
      <c r="C4139" s="259"/>
      <c r="D4139" s="259"/>
      <c r="E4139" s="259"/>
      <c r="F4139" s="270"/>
      <c r="G4139" s="259"/>
      <c r="H4139" s="259"/>
      <c r="I4139" s="259"/>
      <c r="J4139" s="259"/>
    </row>
    <row r="4140" spans="1:10">
      <c r="A4140" s="259"/>
      <c r="B4140" s="259"/>
      <c r="C4140" s="259"/>
      <c r="D4140" s="259"/>
      <c r="E4140" s="259"/>
      <c r="F4140" s="270"/>
      <c r="G4140" s="259"/>
      <c r="H4140" s="259"/>
      <c r="I4140" s="259"/>
      <c r="J4140" s="259"/>
    </row>
    <row r="4141" spans="1:10">
      <c r="A4141" s="259"/>
      <c r="B4141" s="259"/>
      <c r="C4141" s="259"/>
      <c r="D4141" s="259"/>
      <c r="E4141" s="259"/>
      <c r="F4141" s="270"/>
      <c r="G4141" s="259"/>
      <c r="H4141" s="259"/>
      <c r="I4141" s="259"/>
      <c r="J4141" s="259"/>
    </row>
    <row r="4142" spans="1:10">
      <c r="A4142" s="259"/>
      <c r="B4142" s="259"/>
      <c r="C4142" s="259"/>
      <c r="D4142" s="259"/>
      <c r="E4142" s="259"/>
      <c r="F4142" s="270"/>
      <c r="G4142" s="259"/>
      <c r="H4142" s="259"/>
      <c r="I4142" s="259"/>
      <c r="J4142" s="259"/>
    </row>
    <row r="4143" spans="1:10">
      <c r="A4143" s="259"/>
      <c r="B4143" s="259"/>
      <c r="C4143" s="259"/>
      <c r="D4143" s="259"/>
      <c r="E4143" s="259"/>
      <c r="F4143" s="270"/>
      <c r="G4143" s="259"/>
      <c r="H4143" s="259"/>
      <c r="I4143" s="259"/>
      <c r="J4143" s="259"/>
    </row>
    <row r="4144" spans="1:10">
      <c r="A4144" s="259"/>
      <c r="B4144" s="259"/>
      <c r="C4144" s="259"/>
      <c r="D4144" s="259"/>
      <c r="E4144" s="259"/>
      <c r="F4144" s="270"/>
      <c r="G4144" s="259"/>
      <c r="H4144" s="259"/>
      <c r="I4144" s="259"/>
      <c r="J4144" s="259"/>
    </row>
    <row r="4145" spans="1:10">
      <c r="A4145" s="259"/>
      <c r="B4145" s="259"/>
      <c r="C4145" s="259"/>
      <c r="D4145" s="259"/>
      <c r="E4145" s="259"/>
      <c r="F4145" s="270"/>
      <c r="G4145" s="259"/>
      <c r="H4145" s="259"/>
      <c r="I4145" s="259"/>
      <c r="J4145" s="259"/>
    </row>
    <row r="4146" spans="1:10">
      <c r="A4146" s="259"/>
      <c r="B4146" s="259"/>
      <c r="C4146" s="259"/>
      <c r="D4146" s="259"/>
      <c r="E4146" s="259"/>
      <c r="F4146" s="270"/>
      <c r="G4146" s="259"/>
      <c r="H4146" s="259"/>
      <c r="I4146" s="259"/>
      <c r="J4146" s="259"/>
    </row>
    <row r="4147" spans="1:10">
      <c r="A4147" s="259"/>
      <c r="B4147" s="259"/>
      <c r="C4147" s="259"/>
      <c r="D4147" s="259"/>
      <c r="E4147" s="259"/>
      <c r="F4147" s="270"/>
      <c r="G4147" s="259"/>
      <c r="H4147" s="259"/>
      <c r="I4147" s="259"/>
      <c r="J4147" s="259"/>
    </row>
    <row r="4148" spans="1:10">
      <c r="A4148" s="259"/>
      <c r="B4148" s="259"/>
      <c r="C4148" s="259"/>
      <c r="D4148" s="259"/>
      <c r="E4148" s="259"/>
      <c r="F4148" s="270"/>
      <c r="G4148" s="259"/>
      <c r="H4148" s="259"/>
      <c r="I4148" s="259"/>
      <c r="J4148" s="259"/>
    </row>
    <row r="4149" spans="1:10">
      <c r="A4149" s="259"/>
      <c r="B4149" s="259"/>
      <c r="C4149" s="259"/>
      <c r="D4149" s="259"/>
      <c r="E4149" s="259"/>
      <c r="F4149" s="270"/>
      <c r="G4149" s="259"/>
      <c r="H4149" s="259"/>
      <c r="I4149" s="259"/>
      <c r="J4149" s="259"/>
    </row>
    <row r="4150" spans="1:10">
      <c r="A4150" s="259"/>
      <c r="B4150" s="259"/>
      <c r="C4150" s="259"/>
      <c r="D4150" s="259"/>
      <c r="E4150" s="259"/>
      <c r="F4150" s="270"/>
      <c r="G4150" s="259"/>
      <c r="H4150" s="259"/>
      <c r="I4150" s="259"/>
      <c r="J4150" s="259"/>
    </row>
    <row r="4151" spans="1:10">
      <c r="A4151" s="259"/>
      <c r="B4151" s="259"/>
      <c r="C4151" s="259"/>
      <c r="D4151" s="259"/>
      <c r="E4151" s="259"/>
      <c r="F4151" s="270"/>
      <c r="G4151" s="259"/>
      <c r="H4151" s="259"/>
      <c r="I4151" s="259"/>
      <c r="J4151" s="259"/>
    </row>
    <row r="4152" spans="1:10">
      <c r="A4152" s="259"/>
      <c r="B4152" s="259"/>
      <c r="C4152" s="259"/>
      <c r="D4152" s="259"/>
      <c r="E4152" s="259"/>
      <c r="F4152" s="270"/>
      <c r="G4152" s="259"/>
      <c r="H4152" s="259"/>
      <c r="I4152" s="259"/>
      <c r="J4152" s="259"/>
    </row>
    <row r="4153" spans="1:10">
      <c r="A4153" s="259"/>
      <c r="B4153" s="259"/>
      <c r="C4153" s="259"/>
      <c r="D4153" s="259"/>
      <c r="E4153" s="259"/>
      <c r="F4153" s="270"/>
      <c r="G4153" s="259"/>
      <c r="H4153" s="259"/>
      <c r="I4153" s="259"/>
      <c r="J4153" s="259"/>
    </row>
    <row r="4154" spans="1:10">
      <c r="A4154" s="259"/>
      <c r="B4154" s="259"/>
      <c r="C4154" s="259"/>
      <c r="D4154" s="259"/>
      <c r="E4154" s="259"/>
      <c r="F4154" s="270"/>
      <c r="G4154" s="259"/>
      <c r="H4154" s="259"/>
      <c r="I4154" s="259"/>
      <c r="J4154" s="259"/>
    </row>
    <row r="4155" spans="1:10">
      <c r="A4155" s="259"/>
      <c r="B4155" s="259"/>
      <c r="C4155" s="259"/>
      <c r="D4155" s="259"/>
      <c r="E4155" s="259"/>
      <c r="F4155" s="270"/>
      <c r="G4155" s="259"/>
      <c r="H4155" s="259"/>
      <c r="I4155" s="259"/>
      <c r="J4155" s="259"/>
    </row>
    <row r="4156" spans="1:10">
      <c r="A4156" s="259"/>
      <c r="B4156" s="259"/>
      <c r="C4156" s="259"/>
      <c r="D4156" s="259"/>
      <c r="E4156" s="259"/>
      <c r="F4156" s="270"/>
      <c r="G4156" s="259"/>
      <c r="H4156" s="259"/>
      <c r="I4156" s="259"/>
      <c r="J4156" s="259"/>
    </row>
    <row r="4157" spans="1:10">
      <c r="A4157" s="259"/>
      <c r="B4157" s="259"/>
      <c r="C4157" s="259"/>
      <c r="D4157" s="259"/>
      <c r="E4157" s="259"/>
      <c r="F4157" s="270"/>
      <c r="G4157" s="259"/>
      <c r="H4157" s="259"/>
      <c r="I4157" s="259"/>
      <c r="J4157" s="259"/>
    </row>
    <row r="4158" spans="1:10">
      <c r="A4158" s="259"/>
      <c r="B4158" s="259"/>
      <c r="C4158" s="259"/>
      <c r="D4158" s="259"/>
      <c r="E4158" s="259"/>
      <c r="F4158" s="270"/>
      <c r="G4158" s="259"/>
      <c r="H4158" s="259"/>
      <c r="I4158" s="259"/>
      <c r="J4158" s="259"/>
    </row>
    <row r="4159" spans="1:10">
      <c r="A4159" s="259"/>
      <c r="B4159" s="259"/>
      <c r="C4159" s="259"/>
      <c r="D4159" s="259"/>
      <c r="E4159" s="259"/>
      <c r="F4159" s="270"/>
      <c r="G4159" s="259"/>
      <c r="H4159" s="259"/>
      <c r="I4159" s="259"/>
      <c r="J4159" s="259"/>
    </row>
    <row r="4160" spans="1:10">
      <c r="A4160" s="259"/>
      <c r="B4160" s="259"/>
      <c r="C4160" s="259"/>
      <c r="D4160" s="259"/>
      <c r="E4160" s="259"/>
      <c r="F4160" s="270"/>
      <c r="G4160" s="259"/>
      <c r="H4160" s="259"/>
      <c r="I4160" s="259"/>
      <c r="J4160" s="259"/>
    </row>
    <row r="4161" spans="1:10">
      <c r="A4161" s="259"/>
      <c r="B4161" s="259"/>
      <c r="C4161" s="259"/>
      <c r="D4161" s="259"/>
      <c r="E4161" s="259"/>
      <c r="F4161" s="270"/>
      <c r="G4161" s="259"/>
      <c r="H4161" s="259"/>
      <c r="I4161" s="259"/>
      <c r="J4161" s="259"/>
    </row>
    <row r="4162" spans="1:10">
      <c r="A4162" s="259"/>
      <c r="B4162" s="259"/>
      <c r="C4162" s="259"/>
      <c r="D4162" s="259"/>
      <c r="E4162" s="259"/>
      <c r="F4162" s="270"/>
      <c r="G4162" s="259"/>
      <c r="H4162" s="259"/>
      <c r="I4162" s="259"/>
      <c r="J4162" s="259"/>
    </row>
    <row r="4163" spans="1:10">
      <c r="A4163" s="259"/>
      <c r="B4163" s="259"/>
      <c r="C4163" s="259"/>
      <c r="D4163" s="259"/>
      <c r="E4163" s="259"/>
      <c r="F4163" s="270"/>
      <c r="G4163" s="259"/>
      <c r="H4163" s="259"/>
      <c r="I4163" s="259"/>
      <c r="J4163" s="259"/>
    </row>
    <row r="4164" spans="1:10">
      <c r="A4164" s="259"/>
      <c r="B4164" s="259"/>
      <c r="C4164" s="259"/>
      <c r="D4164" s="259"/>
      <c r="E4164" s="259"/>
      <c r="F4164" s="270"/>
      <c r="G4164" s="259"/>
      <c r="H4164" s="259"/>
      <c r="I4164" s="259"/>
      <c r="J4164" s="259"/>
    </row>
    <row r="4165" spans="1:10">
      <c r="A4165" s="259"/>
      <c r="B4165" s="259"/>
      <c r="C4165" s="259"/>
      <c r="D4165" s="259"/>
      <c r="E4165" s="259"/>
      <c r="F4165" s="270"/>
      <c r="G4165" s="259"/>
      <c r="H4165" s="259"/>
      <c r="I4165" s="259"/>
      <c r="J4165" s="259"/>
    </row>
    <row r="4166" spans="1:10">
      <c r="A4166" s="259"/>
      <c r="B4166" s="259"/>
      <c r="C4166" s="259"/>
      <c r="D4166" s="259"/>
      <c r="E4166" s="259"/>
      <c r="F4166" s="270"/>
      <c r="G4166" s="259"/>
      <c r="H4166" s="259"/>
      <c r="I4166" s="259"/>
      <c r="J4166" s="259"/>
    </row>
    <row r="4167" spans="1:10">
      <c r="A4167" s="259"/>
      <c r="B4167" s="259"/>
      <c r="C4167" s="259"/>
      <c r="D4167" s="259"/>
      <c r="E4167" s="259"/>
      <c r="F4167" s="270"/>
      <c r="G4167" s="259"/>
      <c r="H4167" s="259"/>
      <c r="I4167" s="259"/>
      <c r="J4167" s="259"/>
    </row>
    <row r="4168" spans="1:10">
      <c r="A4168" s="259"/>
      <c r="B4168" s="259"/>
      <c r="C4168" s="259"/>
      <c r="D4168" s="259"/>
      <c r="E4168" s="259"/>
      <c r="F4168" s="270"/>
      <c r="G4168" s="259"/>
      <c r="H4168" s="259"/>
      <c r="I4168" s="259"/>
      <c r="J4168" s="259"/>
    </row>
    <row r="4169" spans="1:10">
      <c r="A4169" s="259"/>
      <c r="B4169" s="259"/>
      <c r="C4169" s="259"/>
      <c r="D4169" s="259"/>
      <c r="E4169" s="259"/>
      <c r="F4169" s="270"/>
      <c r="G4169" s="259"/>
      <c r="H4169" s="259"/>
      <c r="I4169" s="259"/>
      <c r="J4169" s="259"/>
    </row>
    <row r="4170" spans="1:10">
      <c r="A4170" s="259"/>
      <c r="B4170" s="259"/>
      <c r="C4170" s="259"/>
      <c r="D4170" s="259"/>
      <c r="E4170" s="259"/>
      <c r="F4170" s="270"/>
      <c r="G4170" s="259"/>
      <c r="H4170" s="259"/>
      <c r="I4170" s="259"/>
      <c r="J4170" s="259"/>
    </row>
    <row r="4171" spans="1:10">
      <c r="A4171" s="259"/>
      <c r="B4171" s="259"/>
      <c r="C4171" s="259"/>
      <c r="D4171" s="259"/>
      <c r="E4171" s="259"/>
      <c r="F4171" s="270"/>
      <c r="G4171" s="259"/>
      <c r="H4171" s="259"/>
      <c r="I4171" s="259"/>
      <c r="J4171" s="259"/>
    </row>
    <row r="4172" spans="1:10">
      <c r="A4172" s="259"/>
      <c r="B4172" s="259"/>
      <c r="C4172" s="259"/>
      <c r="D4172" s="259"/>
      <c r="E4172" s="259"/>
      <c r="F4172" s="270"/>
      <c r="G4172" s="259"/>
      <c r="H4172" s="259"/>
      <c r="I4172" s="259"/>
      <c r="J4172" s="259"/>
    </row>
    <row r="4173" spans="1:10">
      <c r="A4173" s="259"/>
      <c r="B4173" s="259"/>
      <c r="C4173" s="259"/>
      <c r="D4173" s="259"/>
      <c r="E4173" s="259"/>
      <c r="F4173" s="270"/>
      <c r="G4173" s="259"/>
      <c r="H4173" s="259"/>
      <c r="I4173" s="259"/>
      <c r="J4173" s="259"/>
    </row>
    <row r="4174" spans="1:10">
      <c r="A4174" s="259"/>
      <c r="B4174" s="259"/>
      <c r="C4174" s="259"/>
      <c r="D4174" s="259"/>
      <c r="E4174" s="259"/>
      <c r="F4174" s="270"/>
      <c r="G4174" s="259"/>
      <c r="H4174" s="259"/>
      <c r="I4174" s="259"/>
      <c r="J4174" s="259"/>
    </row>
    <row r="4175" spans="1:10">
      <c r="A4175" s="259"/>
      <c r="B4175" s="259"/>
      <c r="C4175" s="259"/>
      <c r="D4175" s="259"/>
      <c r="E4175" s="259"/>
      <c r="F4175" s="270"/>
      <c r="G4175" s="259"/>
      <c r="H4175" s="259"/>
      <c r="I4175" s="259"/>
      <c r="J4175" s="259"/>
    </row>
    <row r="4176" spans="1:10">
      <c r="A4176" s="259"/>
      <c r="B4176" s="259"/>
      <c r="C4176" s="259"/>
      <c r="D4176" s="259"/>
      <c r="E4176" s="259"/>
      <c r="F4176" s="270"/>
      <c r="G4176" s="259"/>
      <c r="H4176" s="259"/>
      <c r="I4176" s="259"/>
      <c r="J4176" s="259"/>
    </row>
    <row r="4177" spans="1:10">
      <c r="A4177" s="259"/>
      <c r="B4177" s="259"/>
      <c r="C4177" s="259"/>
      <c r="D4177" s="259"/>
      <c r="E4177" s="259"/>
      <c r="F4177" s="270"/>
      <c r="G4177" s="259"/>
      <c r="H4177" s="259"/>
      <c r="I4177" s="259"/>
      <c r="J4177" s="259"/>
    </row>
    <row r="4178" spans="1:10">
      <c r="A4178" s="259"/>
      <c r="B4178" s="259"/>
      <c r="C4178" s="259"/>
      <c r="D4178" s="259"/>
      <c r="E4178" s="259"/>
      <c r="F4178" s="270"/>
      <c r="G4178" s="259"/>
      <c r="H4178" s="259"/>
      <c r="I4178" s="259"/>
      <c r="J4178" s="259"/>
    </row>
    <row r="4179" spans="1:10">
      <c r="A4179" s="259"/>
      <c r="B4179" s="259"/>
      <c r="C4179" s="259"/>
      <c r="D4179" s="259"/>
      <c r="E4179" s="259"/>
      <c r="F4179" s="270"/>
      <c r="G4179" s="259"/>
      <c r="H4179" s="259"/>
      <c r="I4179" s="259"/>
      <c r="J4179" s="259"/>
    </row>
    <row r="4180" spans="1:10">
      <c r="A4180" s="259"/>
      <c r="B4180" s="259"/>
      <c r="C4180" s="259"/>
      <c r="D4180" s="259"/>
      <c r="E4180" s="259"/>
      <c r="F4180" s="270"/>
      <c r="G4180" s="259"/>
      <c r="H4180" s="259"/>
      <c r="I4180" s="259"/>
      <c r="J4180" s="259"/>
    </row>
    <row r="4181" spans="1:10">
      <c r="A4181" s="259"/>
      <c r="B4181" s="259"/>
      <c r="C4181" s="259"/>
      <c r="D4181" s="259"/>
      <c r="E4181" s="259"/>
      <c r="F4181" s="270"/>
      <c r="G4181" s="259"/>
      <c r="H4181" s="259"/>
      <c r="I4181" s="259"/>
      <c r="J4181" s="259"/>
    </row>
    <row r="4182" spans="1:10">
      <c r="A4182" s="259"/>
      <c r="B4182" s="259"/>
      <c r="C4182" s="259"/>
      <c r="D4182" s="259"/>
      <c r="E4182" s="259"/>
      <c r="F4182" s="270"/>
      <c r="G4182" s="259"/>
      <c r="H4182" s="259"/>
      <c r="I4182" s="259"/>
      <c r="J4182" s="259"/>
    </row>
    <row r="4183" spans="1:10">
      <c r="A4183" s="259"/>
      <c r="B4183" s="259"/>
      <c r="C4183" s="259"/>
      <c r="D4183" s="259"/>
      <c r="E4183" s="259"/>
      <c r="F4183" s="270"/>
      <c r="G4183" s="259"/>
      <c r="H4183" s="259"/>
      <c r="I4183" s="259"/>
      <c r="J4183" s="259"/>
    </row>
    <row r="4184" spans="1:10">
      <c r="A4184" s="259"/>
      <c r="B4184" s="259"/>
      <c r="C4184" s="259"/>
      <c r="D4184" s="259"/>
      <c r="E4184" s="259"/>
      <c r="F4184" s="270"/>
      <c r="G4184" s="259"/>
      <c r="H4184" s="259"/>
      <c r="I4184" s="259"/>
      <c r="J4184" s="259"/>
    </row>
    <row r="4185" spans="1:10">
      <c r="A4185" s="259"/>
      <c r="B4185" s="259"/>
      <c r="C4185" s="259"/>
      <c r="D4185" s="259"/>
      <c r="E4185" s="259"/>
      <c r="F4185" s="270"/>
      <c r="G4185" s="259"/>
      <c r="H4185" s="259"/>
      <c r="I4185" s="259"/>
      <c r="J4185" s="259"/>
    </row>
    <row r="4186" spans="1:10">
      <c r="A4186" s="259"/>
      <c r="B4186" s="259"/>
      <c r="C4186" s="259"/>
      <c r="D4186" s="259"/>
      <c r="E4186" s="259"/>
      <c r="F4186" s="270"/>
      <c r="G4186" s="259"/>
      <c r="H4186" s="259"/>
      <c r="I4186" s="259"/>
      <c r="J4186" s="259"/>
    </row>
    <row r="4187" spans="1:10">
      <c r="A4187" s="259"/>
      <c r="B4187" s="259"/>
      <c r="C4187" s="259"/>
      <c r="D4187" s="259"/>
      <c r="E4187" s="259"/>
      <c r="F4187" s="270"/>
      <c r="G4187" s="259"/>
      <c r="H4187" s="259"/>
      <c r="I4187" s="259"/>
      <c r="J4187" s="259"/>
    </row>
    <row r="4188" spans="1:10">
      <c r="A4188" s="259"/>
      <c r="B4188" s="259"/>
      <c r="C4188" s="259"/>
      <c r="D4188" s="259"/>
      <c r="E4188" s="259"/>
      <c r="F4188" s="270"/>
      <c r="G4188" s="259"/>
      <c r="H4188" s="259"/>
      <c r="I4188" s="259"/>
      <c r="J4188" s="259"/>
    </row>
    <row r="4189" spans="1:10">
      <c r="A4189" s="259"/>
      <c r="B4189" s="259"/>
      <c r="C4189" s="259"/>
      <c r="D4189" s="259"/>
      <c r="E4189" s="259"/>
      <c r="F4189" s="270"/>
      <c r="G4189" s="259"/>
      <c r="H4189" s="259"/>
      <c r="I4189" s="259"/>
      <c r="J4189" s="259"/>
    </row>
    <row r="4190" spans="1:10">
      <c r="A4190" s="259"/>
      <c r="B4190" s="259"/>
      <c r="C4190" s="259"/>
      <c r="D4190" s="259"/>
      <c r="E4190" s="259"/>
      <c r="F4190" s="270"/>
      <c r="G4190" s="259"/>
      <c r="H4190" s="259"/>
      <c r="I4190" s="259"/>
      <c r="J4190" s="259"/>
    </row>
    <row r="4191" spans="1:10">
      <c r="A4191" s="259"/>
      <c r="B4191" s="259"/>
      <c r="C4191" s="259"/>
      <c r="D4191" s="259"/>
      <c r="E4191" s="259"/>
      <c r="F4191" s="270"/>
      <c r="G4191" s="259"/>
      <c r="H4191" s="259"/>
      <c r="I4191" s="259"/>
      <c r="J4191" s="259"/>
    </row>
    <row r="4192" spans="1:10">
      <c r="A4192" s="259"/>
      <c r="B4192" s="259"/>
      <c r="C4192" s="259"/>
      <c r="D4192" s="259"/>
      <c r="E4192" s="259"/>
      <c r="F4192" s="270"/>
      <c r="G4192" s="259"/>
      <c r="H4192" s="259"/>
      <c r="I4192" s="259"/>
      <c r="J4192" s="259"/>
    </row>
    <row r="4193" spans="1:10">
      <c r="A4193" s="259"/>
      <c r="B4193" s="259"/>
      <c r="C4193" s="259"/>
      <c r="D4193" s="259"/>
      <c r="E4193" s="259"/>
      <c r="F4193" s="270"/>
      <c r="G4193" s="259"/>
      <c r="H4193" s="259"/>
      <c r="I4193" s="259"/>
      <c r="J4193" s="259"/>
    </row>
    <row r="4194" spans="1:10">
      <c r="A4194" s="259"/>
      <c r="B4194" s="259"/>
      <c r="C4194" s="259"/>
      <c r="D4194" s="259"/>
      <c r="E4194" s="259"/>
      <c r="F4194" s="270"/>
      <c r="G4194" s="259"/>
      <c r="H4194" s="259"/>
      <c r="I4194" s="259"/>
      <c r="J4194" s="259"/>
    </row>
    <row r="4195" spans="1:10">
      <c r="A4195" s="259"/>
      <c r="B4195" s="259"/>
      <c r="C4195" s="259"/>
      <c r="D4195" s="259"/>
      <c r="E4195" s="259"/>
      <c r="F4195" s="270"/>
      <c r="G4195" s="259"/>
      <c r="H4195" s="259"/>
      <c r="I4195" s="259"/>
      <c r="J4195" s="259"/>
    </row>
    <row r="4196" spans="1:10">
      <c r="A4196" s="259"/>
      <c r="B4196" s="259"/>
      <c r="C4196" s="259"/>
      <c r="D4196" s="259"/>
      <c r="E4196" s="259"/>
      <c r="F4196" s="270"/>
      <c r="G4196" s="259"/>
      <c r="H4196" s="259"/>
      <c r="I4196" s="259"/>
      <c r="J4196" s="259"/>
    </row>
    <row r="4197" spans="1:10">
      <c r="A4197" s="259"/>
      <c r="B4197" s="259"/>
      <c r="C4197" s="259"/>
      <c r="D4197" s="259"/>
      <c r="E4197" s="259"/>
      <c r="F4197" s="270"/>
      <c r="G4197" s="259"/>
      <c r="H4197" s="259"/>
      <c r="I4197" s="259"/>
      <c r="J4197" s="259"/>
    </row>
    <row r="4198" spans="1:10">
      <c r="A4198" s="259"/>
      <c r="B4198" s="259"/>
      <c r="C4198" s="259"/>
      <c r="D4198" s="259"/>
      <c r="E4198" s="259"/>
      <c r="F4198" s="270"/>
      <c r="G4198" s="259"/>
      <c r="H4198" s="259"/>
      <c r="I4198" s="259"/>
      <c r="J4198" s="259"/>
    </row>
    <row r="4199" spans="1:10">
      <c r="A4199" s="259"/>
      <c r="B4199" s="259"/>
      <c r="C4199" s="259"/>
      <c r="D4199" s="259"/>
      <c r="E4199" s="259"/>
      <c r="F4199" s="270"/>
      <c r="G4199" s="259"/>
      <c r="H4199" s="259"/>
      <c r="I4199" s="259"/>
      <c r="J4199" s="259"/>
    </row>
    <row r="4200" spans="1:10">
      <c r="A4200" s="259"/>
      <c r="B4200" s="259"/>
      <c r="C4200" s="259"/>
      <c r="D4200" s="259"/>
      <c r="E4200" s="259"/>
      <c r="F4200" s="270"/>
      <c r="G4200" s="259"/>
      <c r="H4200" s="259"/>
      <c r="I4200" s="259"/>
      <c r="J4200" s="259"/>
    </row>
    <row r="4201" spans="1:10">
      <c r="A4201" s="259"/>
      <c r="B4201" s="259"/>
      <c r="C4201" s="259"/>
      <c r="D4201" s="259"/>
      <c r="E4201" s="259"/>
      <c r="F4201" s="270"/>
      <c r="G4201" s="259"/>
      <c r="H4201" s="259"/>
      <c r="I4201" s="259"/>
      <c r="J4201" s="259"/>
    </row>
    <row r="4202" spans="1:10">
      <c r="A4202" s="259"/>
      <c r="B4202" s="259"/>
      <c r="C4202" s="259"/>
      <c r="D4202" s="259"/>
      <c r="E4202" s="259"/>
      <c r="F4202" s="270"/>
      <c r="G4202" s="259"/>
      <c r="H4202" s="259"/>
      <c r="I4202" s="259"/>
      <c r="J4202" s="259"/>
    </row>
    <row r="4203" spans="1:10">
      <c r="A4203" s="259"/>
      <c r="B4203" s="259"/>
      <c r="C4203" s="259"/>
      <c r="D4203" s="259"/>
      <c r="E4203" s="259"/>
      <c r="F4203" s="270"/>
      <c r="G4203" s="259"/>
      <c r="H4203" s="259"/>
      <c r="I4203" s="259"/>
      <c r="J4203" s="259"/>
    </row>
    <row r="4204" spans="1:10">
      <c r="A4204" s="259"/>
      <c r="B4204" s="259"/>
      <c r="C4204" s="259"/>
      <c r="D4204" s="259"/>
      <c r="E4204" s="259"/>
      <c r="F4204" s="270"/>
      <c r="G4204" s="259"/>
      <c r="H4204" s="259"/>
      <c r="I4204" s="259"/>
      <c r="J4204" s="259"/>
    </row>
    <row r="4205" spans="1:10">
      <c r="A4205" s="259"/>
      <c r="B4205" s="259"/>
      <c r="C4205" s="259"/>
      <c r="D4205" s="259"/>
      <c r="E4205" s="259"/>
      <c r="F4205" s="270"/>
      <c r="G4205" s="259"/>
      <c r="H4205" s="259"/>
      <c r="I4205" s="259"/>
      <c r="J4205" s="259"/>
    </row>
    <row r="4206" spans="1:10">
      <c r="A4206" s="259"/>
      <c r="B4206" s="259"/>
      <c r="C4206" s="259"/>
      <c r="D4206" s="259"/>
      <c r="E4206" s="259"/>
      <c r="F4206" s="270"/>
      <c r="G4206" s="259"/>
      <c r="H4206" s="259"/>
      <c r="I4206" s="259"/>
      <c r="J4206" s="259"/>
    </row>
    <row r="4207" spans="1:10">
      <c r="A4207" s="259"/>
      <c r="B4207" s="259"/>
      <c r="C4207" s="259"/>
      <c r="D4207" s="259"/>
      <c r="E4207" s="259"/>
      <c r="F4207" s="270"/>
      <c r="G4207" s="259"/>
      <c r="H4207" s="259"/>
      <c r="I4207" s="259"/>
      <c r="J4207" s="259"/>
    </row>
    <row r="4208" spans="1:10">
      <c r="A4208" s="259"/>
      <c r="B4208" s="259"/>
      <c r="C4208" s="259"/>
      <c r="D4208" s="259"/>
      <c r="E4208" s="259"/>
      <c r="F4208" s="270"/>
      <c r="G4208" s="259"/>
      <c r="H4208" s="259"/>
      <c r="I4208" s="259"/>
      <c r="J4208" s="259"/>
    </row>
    <row r="4209" spans="1:10">
      <c r="A4209" s="259"/>
      <c r="B4209" s="259"/>
      <c r="C4209" s="259"/>
      <c r="D4209" s="259"/>
      <c r="E4209" s="259"/>
      <c r="F4209" s="270"/>
      <c r="G4209" s="259"/>
      <c r="H4209" s="259"/>
      <c r="I4209" s="259"/>
      <c r="J4209" s="259"/>
    </row>
    <row r="4210" spans="1:10">
      <c r="A4210" s="259"/>
      <c r="B4210" s="259"/>
      <c r="C4210" s="259"/>
      <c r="D4210" s="259"/>
      <c r="E4210" s="259"/>
      <c r="F4210" s="270"/>
      <c r="G4210" s="259"/>
      <c r="H4210" s="259"/>
      <c r="I4210" s="259"/>
      <c r="J4210" s="259"/>
    </row>
    <row r="4211" spans="1:10">
      <c r="A4211" s="259"/>
      <c r="B4211" s="259"/>
      <c r="C4211" s="259"/>
      <c r="D4211" s="259"/>
      <c r="E4211" s="259"/>
      <c r="F4211" s="270"/>
      <c r="G4211" s="259"/>
      <c r="H4211" s="259"/>
      <c r="I4211" s="259"/>
      <c r="J4211" s="259"/>
    </row>
    <row r="4212" spans="1:10">
      <c r="A4212" s="259"/>
      <c r="B4212" s="259"/>
      <c r="C4212" s="259"/>
      <c r="D4212" s="259"/>
      <c r="E4212" s="259"/>
      <c r="F4212" s="270"/>
      <c r="G4212" s="259"/>
      <c r="H4212" s="259"/>
      <c r="I4212" s="259"/>
      <c r="J4212" s="259"/>
    </row>
    <row r="4213" spans="1:10">
      <c r="A4213" s="259"/>
      <c r="B4213" s="259"/>
      <c r="C4213" s="259"/>
      <c r="D4213" s="259"/>
      <c r="E4213" s="259"/>
      <c r="F4213" s="270"/>
      <c r="G4213" s="259"/>
      <c r="H4213" s="259"/>
      <c r="I4213" s="259"/>
      <c r="J4213" s="259"/>
    </row>
    <row r="4214" spans="1:10">
      <c r="A4214" s="259"/>
      <c r="B4214" s="259"/>
      <c r="C4214" s="259"/>
      <c r="D4214" s="259"/>
      <c r="E4214" s="259"/>
      <c r="F4214" s="270"/>
      <c r="G4214" s="259"/>
      <c r="H4214" s="259"/>
      <c r="I4214" s="259"/>
      <c r="J4214" s="259"/>
    </row>
    <row r="4215" spans="1:10">
      <c r="A4215" s="259"/>
      <c r="B4215" s="259"/>
      <c r="C4215" s="259"/>
      <c r="D4215" s="259"/>
      <c r="E4215" s="259"/>
      <c r="F4215" s="270"/>
      <c r="G4215" s="259"/>
      <c r="H4215" s="259"/>
      <c r="I4215" s="259"/>
      <c r="J4215" s="259"/>
    </row>
    <row r="4216" spans="1:10">
      <c r="A4216" s="259"/>
      <c r="B4216" s="259"/>
      <c r="C4216" s="259"/>
      <c r="D4216" s="259"/>
      <c r="E4216" s="259"/>
      <c r="F4216" s="270"/>
      <c r="G4216" s="259"/>
      <c r="H4216" s="259"/>
      <c r="I4216" s="259"/>
      <c r="J4216" s="259"/>
    </row>
    <row r="4217" spans="1:10">
      <c r="A4217" s="259"/>
      <c r="B4217" s="259"/>
      <c r="C4217" s="259"/>
      <c r="D4217" s="259"/>
      <c r="E4217" s="259"/>
      <c r="F4217" s="270"/>
      <c r="G4217" s="259"/>
      <c r="H4217" s="259"/>
      <c r="I4217" s="259"/>
      <c r="J4217" s="259"/>
    </row>
    <row r="4218" spans="1:10">
      <c r="A4218" s="259"/>
      <c r="B4218" s="259"/>
      <c r="C4218" s="259"/>
      <c r="D4218" s="259"/>
      <c r="E4218" s="259"/>
      <c r="F4218" s="270"/>
      <c r="G4218" s="259"/>
      <c r="H4218" s="259"/>
      <c r="I4218" s="259"/>
      <c r="J4218" s="259"/>
    </row>
    <row r="4219" spans="1:10">
      <c r="A4219" s="259"/>
      <c r="B4219" s="259"/>
      <c r="C4219" s="259"/>
      <c r="D4219" s="259"/>
      <c r="E4219" s="259"/>
      <c r="F4219" s="270"/>
      <c r="G4219" s="259"/>
      <c r="H4219" s="259"/>
      <c r="I4219" s="259"/>
      <c r="J4219" s="259"/>
    </row>
    <row r="4220" spans="1:10">
      <c r="A4220" s="259"/>
      <c r="B4220" s="259"/>
      <c r="C4220" s="259"/>
      <c r="D4220" s="259"/>
      <c r="E4220" s="259"/>
      <c r="F4220" s="270"/>
      <c r="G4220" s="259"/>
      <c r="H4220" s="259"/>
      <c r="I4220" s="259"/>
      <c r="J4220" s="259"/>
    </row>
    <row r="4221" spans="1:10">
      <c r="A4221" s="259"/>
      <c r="B4221" s="259"/>
      <c r="C4221" s="259"/>
      <c r="D4221" s="259"/>
      <c r="E4221" s="259"/>
      <c r="F4221" s="270"/>
      <c r="G4221" s="259"/>
      <c r="H4221" s="259"/>
      <c r="I4221" s="259"/>
      <c r="J4221" s="259"/>
    </row>
    <row r="4222" spans="1:10">
      <c r="A4222" s="259"/>
      <c r="B4222" s="259"/>
      <c r="C4222" s="259"/>
      <c r="D4222" s="259"/>
      <c r="E4222" s="259"/>
      <c r="F4222" s="270"/>
      <c r="G4222" s="259"/>
      <c r="H4222" s="259"/>
      <c r="I4222" s="259"/>
      <c r="J4222" s="259"/>
    </row>
    <row r="4223" spans="1:10">
      <c r="A4223" s="259"/>
      <c r="B4223" s="259"/>
      <c r="C4223" s="259"/>
      <c r="D4223" s="259"/>
      <c r="E4223" s="259"/>
      <c r="F4223" s="270"/>
      <c r="G4223" s="259"/>
      <c r="H4223" s="259"/>
      <c r="I4223" s="259"/>
      <c r="J4223" s="259"/>
    </row>
    <row r="4224" spans="1:10">
      <c r="A4224" s="259"/>
      <c r="B4224" s="259"/>
      <c r="C4224" s="259"/>
      <c r="D4224" s="259"/>
      <c r="E4224" s="259"/>
      <c r="F4224" s="270"/>
      <c r="G4224" s="259"/>
      <c r="H4224" s="259"/>
      <c r="I4224" s="259"/>
      <c r="J4224" s="259"/>
    </row>
    <row r="4225" spans="1:10">
      <c r="A4225" s="259"/>
      <c r="B4225" s="259"/>
      <c r="C4225" s="259"/>
      <c r="D4225" s="259"/>
      <c r="E4225" s="259"/>
      <c r="F4225" s="270"/>
      <c r="G4225" s="259"/>
      <c r="H4225" s="259"/>
      <c r="I4225" s="259"/>
      <c r="J4225" s="259"/>
    </row>
    <row r="4226" spans="1:10">
      <c r="A4226" s="259"/>
      <c r="B4226" s="259"/>
      <c r="C4226" s="259"/>
      <c r="D4226" s="259"/>
      <c r="E4226" s="259"/>
      <c r="F4226" s="270"/>
      <c r="G4226" s="259"/>
      <c r="H4226" s="259"/>
      <c r="I4226" s="259"/>
      <c r="J4226" s="259"/>
    </row>
    <row r="4227" spans="1:10">
      <c r="A4227" s="259"/>
      <c r="B4227" s="259"/>
      <c r="C4227" s="259"/>
      <c r="D4227" s="259"/>
      <c r="E4227" s="259"/>
      <c r="F4227" s="270"/>
      <c r="G4227" s="259"/>
      <c r="H4227" s="259"/>
      <c r="I4227" s="259"/>
      <c r="J4227" s="259"/>
    </row>
    <row r="4228" spans="1:10">
      <c r="A4228" s="259"/>
      <c r="B4228" s="259"/>
      <c r="C4228" s="259"/>
      <c r="D4228" s="259"/>
      <c r="E4228" s="259"/>
      <c r="F4228" s="270"/>
      <c r="G4228" s="259"/>
      <c r="H4228" s="259"/>
      <c r="I4228" s="259"/>
      <c r="J4228" s="259"/>
    </row>
    <row r="4229" spans="1:10">
      <c r="A4229" s="259"/>
      <c r="B4229" s="259"/>
      <c r="C4229" s="259"/>
      <c r="D4229" s="259"/>
      <c r="E4229" s="259"/>
      <c r="F4229" s="270"/>
      <c r="G4229" s="259"/>
      <c r="H4229" s="259"/>
      <c r="I4229" s="259"/>
      <c r="J4229" s="259"/>
    </row>
    <row r="4230" spans="1:10">
      <c r="A4230" s="259"/>
      <c r="B4230" s="259"/>
      <c r="C4230" s="259"/>
      <c r="D4230" s="259"/>
      <c r="E4230" s="259"/>
      <c r="F4230" s="270"/>
      <c r="G4230" s="259"/>
      <c r="H4230" s="259"/>
      <c r="I4230" s="259"/>
      <c r="J4230" s="259"/>
    </row>
    <row r="4231" spans="1:10">
      <c r="A4231" s="259"/>
      <c r="B4231" s="259"/>
      <c r="C4231" s="259"/>
      <c r="D4231" s="259"/>
      <c r="E4231" s="259"/>
      <c r="F4231" s="270"/>
      <c r="G4231" s="259"/>
      <c r="H4231" s="259"/>
      <c r="I4231" s="259"/>
      <c r="J4231" s="259"/>
    </row>
    <row r="4232" spans="1:10">
      <c r="A4232" s="259"/>
      <c r="B4232" s="259"/>
      <c r="C4232" s="259"/>
      <c r="D4232" s="259"/>
      <c r="E4232" s="259"/>
      <c r="F4232" s="270"/>
      <c r="G4232" s="259"/>
      <c r="H4232" s="259"/>
      <c r="I4232" s="259"/>
      <c r="J4232" s="259"/>
    </row>
    <row r="4233" spans="1:10">
      <c r="A4233" s="259"/>
      <c r="B4233" s="259"/>
      <c r="C4233" s="259"/>
      <c r="D4233" s="259"/>
      <c r="E4233" s="259"/>
      <c r="F4233" s="270"/>
      <c r="G4233" s="259"/>
      <c r="H4233" s="259"/>
      <c r="I4233" s="259"/>
      <c r="J4233" s="259"/>
    </row>
    <row r="4234" spans="1:10">
      <c r="A4234" s="259"/>
      <c r="B4234" s="259"/>
      <c r="C4234" s="259"/>
      <c r="D4234" s="259"/>
      <c r="E4234" s="259"/>
      <c r="F4234" s="270"/>
      <c r="G4234" s="259"/>
      <c r="H4234" s="259"/>
      <c r="I4234" s="259"/>
      <c r="J4234" s="259"/>
    </row>
    <row r="4235" spans="1:10">
      <c r="A4235" s="259"/>
      <c r="B4235" s="259"/>
      <c r="C4235" s="259"/>
      <c r="D4235" s="259"/>
      <c r="E4235" s="259"/>
      <c r="F4235" s="270"/>
      <c r="G4235" s="259"/>
      <c r="H4235" s="259"/>
      <c r="I4235" s="259"/>
      <c r="J4235" s="259"/>
    </row>
    <row r="4236" spans="1:10">
      <c r="A4236" s="259"/>
      <c r="B4236" s="259"/>
      <c r="C4236" s="259"/>
      <c r="D4236" s="259"/>
      <c r="E4236" s="259"/>
      <c r="F4236" s="270"/>
      <c r="G4236" s="259"/>
      <c r="H4236" s="259"/>
      <c r="I4236" s="259"/>
      <c r="J4236" s="259"/>
    </row>
    <row r="4237" spans="1:10">
      <c r="A4237" s="259"/>
      <c r="B4237" s="259"/>
      <c r="C4237" s="259"/>
      <c r="D4237" s="259"/>
      <c r="E4237" s="259"/>
      <c r="F4237" s="270"/>
      <c r="G4237" s="259"/>
      <c r="H4237" s="259"/>
      <c r="I4237" s="259"/>
      <c r="J4237" s="259"/>
    </row>
    <row r="4238" spans="1:10">
      <c r="A4238" s="259"/>
      <c r="B4238" s="259"/>
      <c r="C4238" s="259"/>
      <c r="D4238" s="259"/>
      <c r="E4238" s="259"/>
      <c r="F4238" s="270"/>
      <c r="G4238" s="259"/>
      <c r="H4238" s="259"/>
      <c r="I4238" s="259"/>
      <c r="J4238" s="259"/>
    </row>
    <row r="4239" spans="1:10">
      <c r="A4239" s="259"/>
      <c r="B4239" s="259"/>
      <c r="C4239" s="259"/>
      <c r="D4239" s="259"/>
      <c r="E4239" s="259"/>
      <c r="F4239" s="270"/>
      <c r="G4239" s="259"/>
      <c r="H4239" s="259"/>
      <c r="I4239" s="259"/>
      <c r="J4239" s="259"/>
    </row>
    <row r="4240" spans="1:10">
      <c r="A4240" s="259"/>
      <c r="B4240" s="259"/>
      <c r="C4240" s="259"/>
      <c r="D4240" s="259"/>
      <c r="E4240" s="259"/>
      <c r="F4240" s="270"/>
      <c r="G4240" s="259"/>
      <c r="H4240" s="259"/>
      <c r="I4240" s="259"/>
      <c r="J4240" s="259"/>
    </row>
    <row r="4241" spans="1:10">
      <c r="A4241" s="259"/>
      <c r="B4241" s="259"/>
      <c r="C4241" s="259"/>
      <c r="D4241" s="259"/>
      <c r="E4241" s="259"/>
      <c r="F4241" s="270"/>
      <c r="G4241" s="259"/>
      <c r="H4241" s="259"/>
      <c r="I4241" s="259"/>
      <c r="J4241" s="259"/>
    </row>
    <row r="4242" spans="1:10">
      <c r="A4242" s="259"/>
      <c r="B4242" s="259"/>
      <c r="C4242" s="259"/>
      <c r="D4242" s="259"/>
      <c r="E4242" s="259"/>
      <c r="F4242" s="270"/>
      <c r="G4242" s="259"/>
      <c r="H4242" s="259"/>
      <c r="I4242" s="259"/>
      <c r="J4242" s="259"/>
    </row>
    <row r="4243" spans="1:10">
      <c r="A4243" s="259"/>
      <c r="B4243" s="259"/>
      <c r="C4243" s="259"/>
      <c r="D4243" s="259"/>
      <c r="E4243" s="259"/>
      <c r="F4243" s="270"/>
      <c r="G4243" s="259"/>
      <c r="H4243" s="259"/>
      <c r="I4243" s="259"/>
      <c r="J4243" s="259"/>
    </row>
    <row r="4244" spans="1:10">
      <c r="A4244" s="259"/>
      <c r="B4244" s="259"/>
      <c r="C4244" s="259"/>
      <c r="D4244" s="259"/>
      <c r="E4244" s="259"/>
      <c r="F4244" s="270"/>
      <c r="G4244" s="259"/>
      <c r="H4244" s="259"/>
      <c r="I4244" s="259"/>
      <c r="J4244" s="259"/>
    </row>
    <row r="4245" spans="1:10">
      <c r="A4245" s="259"/>
      <c r="B4245" s="259"/>
      <c r="C4245" s="259"/>
      <c r="D4245" s="259"/>
      <c r="E4245" s="259"/>
      <c r="F4245" s="270"/>
      <c r="G4245" s="259"/>
      <c r="H4245" s="259"/>
      <c r="I4245" s="259"/>
      <c r="J4245" s="259"/>
    </row>
    <row r="4246" spans="1:10">
      <c r="A4246" s="259"/>
      <c r="B4246" s="259"/>
      <c r="C4246" s="259"/>
      <c r="D4246" s="259"/>
      <c r="E4246" s="259"/>
      <c r="F4246" s="270"/>
      <c r="G4246" s="259"/>
      <c r="H4246" s="259"/>
      <c r="I4246" s="259"/>
      <c r="J4246" s="259"/>
    </row>
    <row r="4247" spans="1:10">
      <c r="A4247" s="259"/>
      <c r="B4247" s="259"/>
      <c r="C4247" s="259"/>
      <c r="D4247" s="259"/>
      <c r="E4247" s="259"/>
      <c r="F4247" s="270"/>
      <c r="G4247" s="259"/>
      <c r="H4247" s="259"/>
      <c r="I4247" s="259"/>
      <c r="J4247" s="259"/>
    </row>
    <row r="4248" spans="1:10">
      <c r="A4248" s="259"/>
      <c r="B4248" s="259"/>
      <c r="C4248" s="259"/>
      <c r="D4248" s="259"/>
      <c r="E4248" s="259"/>
      <c r="F4248" s="270"/>
      <c r="G4248" s="259"/>
      <c r="H4248" s="259"/>
      <c r="I4248" s="259"/>
      <c r="J4248" s="259"/>
    </row>
    <row r="4249" spans="1:10">
      <c r="A4249" s="259"/>
      <c r="B4249" s="259"/>
      <c r="C4249" s="259"/>
      <c r="D4249" s="259"/>
      <c r="E4249" s="259"/>
      <c r="F4249" s="270"/>
      <c r="G4249" s="259"/>
      <c r="H4249" s="259"/>
      <c r="I4249" s="259"/>
      <c r="J4249" s="259"/>
    </row>
    <row r="4250" spans="1:10">
      <c r="A4250" s="259"/>
      <c r="B4250" s="259"/>
      <c r="C4250" s="259"/>
      <c r="D4250" s="259"/>
      <c r="E4250" s="259"/>
      <c r="F4250" s="270"/>
      <c r="G4250" s="259"/>
      <c r="H4250" s="259"/>
      <c r="I4250" s="259"/>
      <c r="J4250" s="259"/>
    </row>
    <row r="4251" spans="1:10">
      <c r="A4251" s="259"/>
      <c r="B4251" s="259"/>
      <c r="C4251" s="259"/>
      <c r="D4251" s="259"/>
      <c r="E4251" s="259"/>
      <c r="F4251" s="270"/>
      <c r="G4251" s="259"/>
      <c r="H4251" s="259"/>
      <c r="I4251" s="259"/>
      <c r="J4251" s="259"/>
    </row>
    <row r="4252" spans="1:10">
      <c r="A4252" s="259"/>
      <c r="B4252" s="259"/>
      <c r="C4252" s="259"/>
      <c r="D4252" s="259"/>
      <c r="E4252" s="259"/>
      <c r="F4252" s="270"/>
      <c r="G4252" s="259"/>
      <c r="H4252" s="259"/>
      <c r="I4252" s="259"/>
      <c r="J4252" s="259"/>
    </row>
    <row r="4253" spans="1:10">
      <c r="A4253" s="259"/>
      <c r="B4253" s="259"/>
      <c r="C4253" s="259"/>
      <c r="D4253" s="259"/>
      <c r="E4253" s="259"/>
      <c r="F4253" s="270"/>
      <c r="G4253" s="259"/>
      <c r="H4253" s="259"/>
      <c r="I4253" s="259"/>
      <c r="J4253" s="259"/>
    </row>
    <row r="4254" spans="1:10">
      <c r="A4254" s="259"/>
      <c r="B4254" s="259"/>
      <c r="C4254" s="259"/>
      <c r="D4254" s="259"/>
      <c r="E4254" s="259"/>
      <c r="F4254" s="270"/>
      <c r="G4254" s="259"/>
      <c r="H4254" s="259"/>
      <c r="I4254" s="259"/>
      <c r="J4254" s="259"/>
    </row>
    <row r="4255" spans="1:10">
      <c r="A4255" s="259"/>
      <c r="B4255" s="259"/>
      <c r="C4255" s="259"/>
      <c r="D4255" s="259"/>
      <c r="E4255" s="259"/>
      <c r="F4255" s="270"/>
      <c r="G4255" s="259"/>
      <c r="H4255" s="259"/>
      <c r="I4255" s="259"/>
      <c r="J4255" s="259"/>
    </row>
    <row r="4256" spans="1:10">
      <c r="A4256" s="259"/>
      <c r="B4256" s="259"/>
      <c r="C4256" s="259"/>
      <c r="D4256" s="259"/>
      <c r="E4256" s="259"/>
      <c r="F4256" s="270"/>
      <c r="G4256" s="259"/>
      <c r="H4256" s="259"/>
      <c r="I4256" s="259"/>
      <c r="J4256" s="259"/>
    </row>
    <row r="4257" spans="1:10">
      <c r="A4257" s="259"/>
      <c r="B4257" s="259"/>
      <c r="C4257" s="259"/>
      <c r="D4257" s="259"/>
      <c r="E4257" s="259"/>
      <c r="F4257" s="270"/>
      <c r="G4257" s="259"/>
      <c r="H4257" s="259"/>
      <c r="I4257" s="259"/>
      <c r="J4257" s="259"/>
    </row>
    <row r="4258" spans="1:10">
      <c r="A4258" s="259"/>
      <c r="B4258" s="259"/>
      <c r="C4258" s="259"/>
      <c r="D4258" s="259"/>
      <c r="E4258" s="259"/>
      <c r="F4258" s="270"/>
      <c r="G4258" s="259"/>
      <c r="H4258" s="259"/>
      <c r="I4258" s="259"/>
      <c r="J4258" s="259"/>
    </row>
    <row r="4259" spans="1:10">
      <c r="A4259" s="259"/>
      <c r="B4259" s="259"/>
      <c r="C4259" s="259"/>
      <c r="D4259" s="259"/>
      <c r="E4259" s="259"/>
      <c r="F4259" s="270"/>
      <c r="G4259" s="259"/>
      <c r="H4259" s="259"/>
      <c r="I4259" s="259"/>
      <c r="J4259" s="259"/>
    </row>
    <row r="4260" spans="1:10">
      <c r="A4260" s="259"/>
      <c r="B4260" s="259"/>
      <c r="C4260" s="259"/>
      <c r="D4260" s="259"/>
      <c r="E4260" s="259"/>
      <c r="F4260" s="270"/>
      <c r="G4260" s="259"/>
      <c r="H4260" s="259"/>
      <c r="I4260" s="259"/>
      <c r="J4260" s="259"/>
    </row>
    <row r="4261" spans="1:10">
      <c r="A4261" s="259"/>
      <c r="B4261" s="259"/>
      <c r="C4261" s="259"/>
      <c r="D4261" s="259"/>
      <c r="E4261" s="259"/>
      <c r="F4261" s="270"/>
      <c r="G4261" s="259"/>
      <c r="H4261" s="259"/>
      <c r="I4261" s="259"/>
      <c r="J4261" s="259"/>
    </row>
    <row r="4262" spans="1:10">
      <c r="A4262" s="259"/>
      <c r="B4262" s="259"/>
      <c r="C4262" s="259"/>
      <c r="D4262" s="259"/>
      <c r="E4262" s="259"/>
      <c r="F4262" s="270"/>
      <c r="G4262" s="259"/>
      <c r="H4262" s="259"/>
      <c r="I4262" s="259"/>
      <c r="J4262" s="259"/>
    </row>
    <row r="4263" spans="1:10">
      <c r="A4263" s="259"/>
      <c r="B4263" s="259"/>
      <c r="C4263" s="259"/>
      <c r="D4263" s="259"/>
      <c r="E4263" s="259"/>
      <c r="F4263" s="270"/>
      <c r="G4263" s="259"/>
      <c r="H4263" s="259"/>
      <c r="I4263" s="259"/>
      <c r="J4263" s="259"/>
    </row>
    <row r="4264" spans="1:10">
      <c r="A4264" s="259"/>
      <c r="B4264" s="259"/>
      <c r="C4264" s="259"/>
      <c r="D4264" s="259"/>
      <c r="E4264" s="259"/>
      <c r="F4264" s="270"/>
      <c r="G4264" s="259"/>
      <c r="H4264" s="259"/>
      <c r="I4264" s="259"/>
      <c r="J4264" s="259"/>
    </row>
    <row r="4265" spans="1:10">
      <c r="A4265" s="259"/>
      <c r="B4265" s="259"/>
      <c r="C4265" s="259"/>
      <c r="D4265" s="259"/>
      <c r="E4265" s="259"/>
      <c r="F4265" s="270"/>
      <c r="G4265" s="259"/>
      <c r="H4265" s="259"/>
      <c r="I4265" s="259"/>
      <c r="J4265" s="259"/>
    </row>
    <row r="4266" spans="1:10">
      <c r="A4266" s="259"/>
      <c r="B4266" s="259"/>
      <c r="C4266" s="259"/>
      <c r="D4266" s="259"/>
      <c r="E4266" s="259"/>
      <c r="F4266" s="270"/>
      <c r="G4266" s="259"/>
      <c r="H4266" s="259"/>
      <c r="I4266" s="259"/>
      <c r="J4266" s="259"/>
    </row>
    <row r="4267" spans="1:10">
      <c r="A4267" s="259"/>
      <c r="B4267" s="259"/>
      <c r="C4267" s="259"/>
      <c r="D4267" s="259"/>
      <c r="E4267" s="259"/>
      <c r="F4267" s="270"/>
      <c r="G4267" s="259"/>
      <c r="H4267" s="259"/>
      <c r="I4267" s="259"/>
      <c r="J4267" s="259"/>
    </row>
    <row r="4268" spans="1:10">
      <c r="A4268" s="259"/>
      <c r="B4268" s="259"/>
      <c r="C4268" s="259"/>
      <c r="D4268" s="259"/>
      <c r="E4268" s="259"/>
      <c r="F4268" s="270"/>
      <c r="G4268" s="259"/>
      <c r="H4268" s="259"/>
      <c r="I4268" s="259"/>
      <c r="J4268" s="259"/>
    </row>
    <row r="4269" spans="1:10">
      <c r="A4269" s="259"/>
      <c r="B4269" s="259"/>
      <c r="C4269" s="259"/>
      <c r="D4269" s="259"/>
      <c r="E4269" s="259"/>
      <c r="F4269" s="270"/>
      <c r="G4269" s="259"/>
      <c r="H4269" s="259"/>
      <c r="I4269" s="259"/>
      <c r="J4269" s="259"/>
    </row>
    <row r="4270" spans="1:10">
      <c r="A4270" s="259"/>
      <c r="B4270" s="259"/>
      <c r="C4270" s="259"/>
      <c r="D4270" s="259"/>
      <c r="E4270" s="259"/>
      <c r="F4270" s="270"/>
      <c r="G4270" s="259"/>
      <c r="H4270" s="259"/>
      <c r="I4270" s="259"/>
      <c r="J4270" s="259"/>
    </row>
    <row r="4271" spans="1:10">
      <c r="A4271" s="259"/>
      <c r="B4271" s="259"/>
      <c r="C4271" s="259"/>
      <c r="D4271" s="259"/>
      <c r="E4271" s="259"/>
      <c r="F4271" s="270"/>
      <c r="G4271" s="259"/>
      <c r="H4271" s="259"/>
      <c r="I4271" s="259"/>
      <c r="J4271" s="259"/>
    </row>
    <row r="4272" spans="1:10">
      <c r="A4272" s="259"/>
      <c r="B4272" s="259"/>
      <c r="C4272" s="259"/>
      <c r="D4272" s="259"/>
      <c r="E4272" s="259"/>
      <c r="F4272" s="270"/>
      <c r="G4272" s="259"/>
      <c r="H4272" s="259"/>
      <c r="I4272" s="259"/>
      <c r="J4272" s="259"/>
    </row>
    <row r="4273" spans="1:10">
      <c r="A4273" s="259"/>
      <c r="B4273" s="259"/>
      <c r="C4273" s="259"/>
      <c r="D4273" s="259"/>
      <c r="E4273" s="259"/>
      <c r="F4273" s="270"/>
      <c r="G4273" s="259"/>
      <c r="H4273" s="259"/>
      <c r="I4273" s="259"/>
      <c r="J4273" s="259"/>
    </row>
    <row r="4274" spans="1:10">
      <c r="A4274" s="259"/>
      <c r="B4274" s="259"/>
      <c r="C4274" s="259"/>
      <c r="D4274" s="259"/>
      <c r="E4274" s="259"/>
      <c r="F4274" s="270"/>
      <c r="G4274" s="259"/>
      <c r="H4274" s="259"/>
      <c r="I4274" s="259"/>
      <c r="J4274" s="259"/>
    </row>
    <row r="4275" spans="1:10">
      <c r="A4275" s="259"/>
      <c r="B4275" s="259"/>
      <c r="C4275" s="259"/>
      <c r="D4275" s="259"/>
      <c r="E4275" s="259"/>
      <c r="F4275" s="270"/>
      <c r="G4275" s="259"/>
      <c r="H4275" s="259"/>
      <c r="I4275" s="259"/>
      <c r="J4275" s="259"/>
    </row>
    <row r="4276" spans="1:10">
      <c r="A4276" s="259"/>
      <c r="B4276" s="259"/>
      <c r="C4276" s="259"/>
      <c r="D4276" s="259"/>
      <c r="E4276" s="259"/>
      <c r="F4276" s="270"/>
      <c r="G4276" s="259"/>
      <c r="H4276" s="259"/>
      <c r="I4276" s="259"/>
      <c r="J4276" s="259"/>
    </row>
    <row r="4277" spans="1:10">
      <c r="A4277" s="259"/>
      <c r="B4277" s="259"/>
      <c r="C4277" s="259"/>
      <c r="D4277" s="259"/>
      <c r="E4277" s="259"/>
      <c r="F4277" s="270"/>
      <c r="G4277" s="259"/>
      <c r="H4277" s="259"/>
      <c r="I4277" s="259"/>
      <c r="J4277" s="259"/>
    </row>
    <row r="4278" spans="1:10">
      <c r="A4278" s="259"/>
      <c r="B4278" s="259"/>
      <c r="C4278" s="259"/>
      <c r="D4278" s="259"/>
      <c r="E4278" s="259"/>
      <c r="F4278" s="270"/>
      <c r="G4278" s="259"/>
      <c r="H4278" s="259"/>
      <c r="I4278" s="259"/>
      <c r="J4278" s="259"/>
    </row>
    <row r="4279" spans="1:10">
      <c r="A4279" s="259"/>
      <c r="B4279" s="259"/>
      <c r="C4279" s="259"/>
      <c r="D4279" s="259"/>
      <c r="E4279" s="259"/>
      <c r="F4279" s="270"/>
      <c r="G4279" s="259"/>
      <c r="H4279" s="259"/>
      <c r="I4279" s="259"/>
      <c r="J4279" s="259"/>
    </row>
    <row r="4280" spans="1:10">
      <c r="A4280" s="259"/>
      <c r="B4280" s="259"/>
      <c r="C4280" s="259"/>
      <c r="D4280" s="259"/>
      <c r="E4280" s="259"/>
      <c r="F4280" s="270"/>
      <c r="G4280" s="259"/>
      <c r="H4280" s="259"/>
      <c r="I4280" s="259"/>
      <c r="J4280" s="259"/>
    </row>
    <row r="4281" spans="1:10">
      <c r="A4281" s="259"/>
      <c r="B4281" s="259"/>
      <c r="C4281" s="259"/>
      <c r="D4281" s="259"/>
      <c r="E4281" s="259"/>
      <c r="F4281" s="270"/>
      <c r="G4281" s="259"/>
      <c r="H4281" s="259"/>
      <c r="I4281" s="259"/>
      <c r="J4281" s="259"/>
    </row>
    <row r="4282" spans="1:10">
      <c r="A4282" s="259"/>
      <c r="B4282" s="259"/>
      <c r="C4282" s="259"/>
      <c r="D4282" s="259"/>
      <c r="E4282" s="259"/>
      <c r="F4282" s="270"/>
      <c r="G4282" s="259"/>
      <c r="H4282" s="259"/>
      <c r="I4282" s="259"/>
      <c r="J4282" s="259"/>
    </row>
    <row r="4283" spans="1:10">
      <c r="A4283" s="259"/>
      <c r="B4283" s="259"/>
      <c r="C4283" s="259"/>
      <c r="D4283" s="259"/>
      <c r="E4283" s="259"/>
      <c r="F4283" s="270"/>
      <c r="G4283" s="259"/>
      <c r="H4283" s="259"/>
      <c r="I4283" s="259"/>
      <c r="J4283" s="259"/>
    </row>
    <row r="4284" spans="1:10">
      <c r="A4284" s="259"/>
      <c r="B4284" s="259"/>
      <c r="C4284" s="259"/>
      <c r="D4284" s="259"/>
      <c r="E4284" s="259"/>
      <c r="F4284" s="270"/>
      <c r="G4284" s="259"/>
      <c r="H4284" s="259"/>
      <c r="I4284" s="259"/>
      <c r="J4284" s="259"/>
    </row>
    <row r="4285" spans="1:10">
      <c r="A4285" s="259"/>
      <c r="B4285" s="259"/>
      <c r="C4285" s="259"/>
      <c r="D4285" s="259"/>
      <c r="E4285" s="259"/>
      <c r="F4285" s="270"/>
      <c r="G4285" s="259"/>
      <c r="H4285" s="259"/>
      <c r="I4285" s="259"/>
      <c r="J4285" s="259"/>
    </row>
    <row r="4286" spans="1:10">
      <c r="A4286" s="259"/>
      <c r="B4286" s="259"/>
      <c r="C4286" s="259"/>
      <c r="D4286" s="259"/>
      <c r="E4286" s="259"/>
      <c r="F4286" s="270"/>
      <c r="G4286" s="259"/>
      <c r="H4286" s="259"/>
      <c r="I4286" s="259"/>
      <c r="J4286" s="259"/>
    </row>
    <row r="4287" spans="1:10">
      <c r="A4287" s="259"/>
      <c r="B4287" s="259"/>
      <c r="C4287" s="259"/>
      <c r="D4287" s="259"/>
      <c r="E4287" s="259"/>
      <c r="F4287" s="270"/>
      <c r="G4287" s="259"/>
      <c r="H4287" s="259"/>
      <c r="I4287" s="259"/>
      <c r="J4287" s="259"/>
    </row>
    <row r="4288" spans="1:10">
      <c r="A4288" s="259"/>
      <c r="B4288" s="259"/>
      <c r="C4288" s="259"/>
      <c r="D4288" s="259"/>
      <c r="E4288" s="259"/>
      <c r="F4288" s="270"/>
      <c r="G4288" s="259"/>
      <c r="H4288" s="259"/>
      <c r="I4288" s="259"/>
      <c r="J4288" s="259"/>
    </row>
    <row r="4289" spans="1:10">
      <c r="A4289" s="259"/>
      <c r="B4289" s="259"/>
      <c r="C4289" s="259"/>
      <c r="D4289" s="259"/>
      <c r="E4289" s="259"/>
      <c r="F4289" s="270"/>
      <c r="G4289" s="259"/>
      <c r="H4289" s="259"/>
      <c r="I4289" s="259"/>
      <c r="J4289" s="259"/>
    </row>
    <row r="4290" spans="1:10">
      <c r="A4290" s="259"/>
      <c r="B4290" s="259"/>
      <c r="C4290" s="259"/>
      <c r="D4290" s="259"/>
      <c r="E4290" s="259"/>
      <c r="F4290" s="270"/>
      <c r="G4290" s="259"/>
      <c r="H4290" s="259"/>
      <c r="I4290" s="259"/>
      <c r="J4290" s="259"/>
    </row>
    <row r="4291" spans="1:10">
      <c r="A4291" s="259"/>
      <c r="B4291" s="259"/>
      <c r="C4291" s="259"/>
      <c r="D4291" s="259"/>
      <c r="E4291" s="259"/>
      <c r="F4291" s="270"/>
      <c r="G4291" s="259"/>
      <c r="H4291" s="259"/>
      <c r="I4291" s="259"/>
      <c r="J4291" s="259"/>
    </row>
    <row r="4292" spans="1:10">
      <c r="A4292" s="259"/>
      <c r="B4292" s="259"/>
      <c r="C4292" s="259"/>
      <c r="D4292" s="259"/>
      <c r="E4292" s="259"/>
      <c r="F4292" s="270"/>
      <c r="G4292" s="259"/>
      <c r="H4292" s="259"/>
      <c r="I4292" s="259"/>
      <c r="J4292" s="259"/>
    </row>
    <row r="4293" spans="1:10">
      <c r="A4293" s="259"/>
      <c r="B4293" s="259"/>
      <c r="C4293" s="259"/>
      <c r="D4293" s="259"/>
      <c r="E4293" s="259"/>
      <c r="F4293" s="270"/>
      <c r="G4293" s="259"/>
      <c r="H4293" s="259"/>
      <c r="I4293" s="259"/>
      <c r="J4293" s="259"/>
    </row>
    <row r="4294" spans="1:10">
      <c r="A4294" s="259"/>
      <c r="B4294" s="259"/>
      <c r="C4294" s="259"/>
      <c r="D4294" s="259"/>
      <c r="E4294" s="259"/>
      <c r="F4294" s="270"/>
      <c r="G4294" s="259"/>
      <c r="H4294" s="259"/>
      <c r="I4294" s="259"/>
      <c r="J4294" s="259"/>
    </row>
    <row r="4295" spans="1:10">
      <c r="A4295" s="259"/>
      <c r="B4295" s="259"/>
      <c r="C4295" s="259"/>
      <c r="D4295" s="259"/>
      <c r="E4295" s="259"/>
      <c r="F4295" s="270"/>
      <c r="G4295" s="259"/>
      <c r="H4295" s="259"/>
      <c r="I4295" s="259"/>
      <c r="J4295" s="259"/>
    </row>
    <row r="4296" spans="1:10">
      <c r="A4296" s="259"/>
      <c r="B4296" s="259"/>
      <c r="C4296" s="259"/>
      <c r="D4296" s="259"/>
      <c r="E4296" s="259"/>
      <c r="F4296" s="270"/>
      <c r="G4296" s="259"/>
      <c r="H4296" s="259"/>
      <c r="I4296" s="259"/>
      <c r="J4296" s="259"/>
    </row>
    <row r="4297" spans="1:10">
      <c r="A4297" s="259"/>
      <c r="B4297" s="259"/>
      <c r="C4297" s="259"/>
      <c r="D4297" s="259"/>
      <c r="E4297" s="259"/>
      <c r="F4297" s="270"/>
      <c r="G4297" s="259"/>
      <c r="H4297" s="259"/>
      <c r="I4297" s="259"/>
      <c r="J4297" s="259"/>
    </row>
    <row r="4298" spans="1:10">
      <c r="A4298" s="259"/>
      <c r="B4298" s="259"/>
      <c r="C4298" s="259"/>
      <c r="D4298" s="259"/>
      <c r="E4298" s="259"/>
      <c r="F4298" s="270"/>
      <c r="G4298" s="259"/>
      <c r="H4298" s="259"/>
      <c r="I4298" s="259"/>
      <c r="J4298" s="259"/>
    </row>
    <row r="4299" spans="1:10">
      <c r="A4299" s="259"/>
      <c r="B4299" s="259"/>
      <c r="C4299" s="259"/>
      <c r="D4299" s="259"/>
      <c r="E4299" s="259"/>
      <c r="F4299" s="270"/>
      <c r="G4299" s="259"/>
      <c r="H4299" s="259"/>
      <c r="I4299" s="259"/>
      <c r="J4299" s="259"/>
    </row>
    <row r="4300" spans="1:10">
      <c r="A4300" s="259"/>
      <c r="B4300" s="259"/>
      <c r="C4300" s="259"/>
      <c r="D4300" s="259"/>
      <c r="E4300" s="259"/>
      <c r="F4300" s="270"/>
      <c r="G4300" s="259"/>
      <c r="H4300" s="259"/>
      <c r="I4300" s="259"/>
      <c r="J4300" s="259"/>
    </row>
    <row r="4301" spans="1:10">
      <c r="A4301" s="259"/>
      <c r="B4301" s="259"/>
      <c r="C4301" s="259"/>
      <c r="D4301" s="259"/>
      <c r="E4301" s="259"/>
      <c r="F4301" s="270"/>
      <c r="G4301" s="259"/>
      <c r="H4301" s="259"/>
      <c r="I4301" s="259"/>
      <c r="J4301" s="259"/>
    </row>
    <row r="4302" spans="1:10">
      <c r="A4302" s="259"/>
      <c r="B4302" s="259"/>
      <c r="C4302" s="259"/>
      <c r="D4302" s="259"/>
      <c r="E4302" s="259"/>
      <c r="F4302" s="270"/>
      <c r="G4302" s="259"/>
      <c r="H4302" s="259"/>
      <c r="I4302" s="259"/>
      <c r="J4302" s="259"/>
    </row>
    <row r="4303" spans="1:10">
      <c r="A4303" s="259"/>
      <c r="B4303" s="259"/>
      <c r="C4303" s="259"/>
      <c r="D4303" s="259"/>
      <c r="E4303" s="259"/>
      <c r="F4303" s="270"/>
      <c r="G4303" s="259"/>
      <c r="H4303" s="259"/>
      <c r="I4303" s="259"/>
      <c r="J4303" s="259"/>
    </row>
    <row r="4304" spans="1:10">
      <c r="A4304" s="259"/>
      <c r="B4304" s="259"/>
      <c r="C4304" s="259"/>
      <c r="D4304" s="259"/>
      <c r="E4304" s="259"/>
      <c r="F4304" s="270"/>
      <c r="G4304" s="259"/>
      <c r="H4304" s="259"/>
      <c r="I4304" s="259"/>
      <c r="J4304" s="259"/>
    </row>
    <row r="4305" spans="1:10">
      <c r="A4305" s="259"/>
      <c r="B4305" s="259"/>
      <c r="C4305" s="259"/>
      <c r="D4305" s="259"/>
      <c r="E4305" s="259"/>
      <c r="F4305" s="270"/>
      <c r="G4305" s="259"/>
      <c r="H4305" s="259"/>
      <c r="I4305" s="259"/>
      <c r="J4305" s="259"/>
    </row>
    <row r="4306" spans="1:10">
      <c r="A4306" s="259"/>
      <c r="B4306" s="259"/>
      <c r="C4306" s="259"/>
      <c r="D4306" s="259"/>
      <c r="E4306" s="259"/>
      <c r="F4306" s="270"/>
      <c r="G4306" s="259"/>
      <c r="H4306" s="259"/>
      <c r="I4306" s="259"/>
      <c r="J4306" s="259"/>
    </row>
    <row r="4307" spans="1:10">
      <c r="A4307" s="259"/>
      <c r="B4307" s="259"/>
      <c r="C4307" s="259"/>
      <c r="D4307" s="259"/>
      <c r="E4307" s="259"/>
      <c r="F4307" s="270"/>
      <c r="G4307" s="259"/>
      <c r="H4307" s="259"/>
      <c r="I4307" s="259"/>
      <c r="J4307" s="259"/>
    </row>
    <row r="4308" spans="1:10">
      <c r="A4308" s="259"/>
      <c r="B4308" s="259"/>
      <c r="C4308" s="259"/>
      <c r="D4308" s="259"/>
      <c r="E4308" s="259"/>
      <c r="F4308" s="270"/>
      <c r="G4308" s="259"/>
      <c r="H4308" s="259"/>
      <c r="I4308" s="259"/>
      <c r="J4308" s="259"/>
    </row>
    <row r="4309" spans="1:10">
      <c r="A4309" s="259"/>
      <c r="B4309" s="259"/>
      <c r="C4309" s="259"/>
      <c r="D4309" s="259"/>
      <c r="E4309" s="259"/>
      <c r="F4309" s="270"/>
      <c r="G4309" s="259"/>
      <c r="H4309" s="259"/>
      <c r="I4309" s="259"/>
      <c r="J4309" s="259"/>
    </row>
    <row r="4310" spans="1:10">
      <c r="A4310" s="259"/>
      <c r="B4310" s="259"/>
      <c r="C4310" s="259"/>
      <c r="D4310" s="259"/>
      <c r="E4310" s="259"/>
      <c r="F4310" s="270"/>
      <c r="G4310" s="259"/>
      <c r="H4310" s="259"/>
      <c r="I4310" s="259"/>
      <c r="J4310" s="259"/>
    </row>
    <row r="4311" spans="1:10">
      <c r="A4311" s="259"/>
      <c r="B4311" s="259"/>
      <c r="C4311" s="259"/>
      <c r="D4311" s="259"/>
      <c r="E4311" s="259"/>
      <c r="F4311" s="270"/>
      <c r="G4311" s="259"/>
      <c r="H4311" s="259"/>
      <c r="I4311" s="259"/>
      <c r="J4311" s="259"/>
    </row>
    <row r="4312" spans="1:10">
      <c r="A4312" s="259"/>
      <c r="B4312" s="259"/>
      <c r="C4312" s="259"/>
      <c r="D4312" s="259"/>
      <c r="E4312" s="259"/>
      <c r="F4312" s="270"/>
      <c r="G4312" s="259"/>
      <c r="H4312" s="259"/>
      <c r="I4312" s="259"/>
      <c r="J4312" s="259"/>
    </row>
    <row r="4313" spans="1:10">
      <c r="A4313" s="259"/>
      <c r="B4313" s="259"/>
      <c r="C4313" s="259"/>
      <c r="D4313" s="259"/>
      <c r="E4313" s="259"/>
      <c r="F4313" s="270"/>
      <c r="G4313" s="259"/>
      <c r="H4313" s="259"/>
      <c r="I4313" s="259"/>
      <c r="J4313" s="259"/>
    </row>
    <row r="4314" spans="1:10">
      <c r="A4314" s="259"/>
      <c r="B4314" s="259"/>
      <c r="C4314" s="259"/>
      <c r="D4314" s="259"/>
      <c r="E4314" s="259"/>
      <c r="F4314" s="270"/>
      <c r="G4314" s="259"/>
      <c r="H4314" s="259"/>
      <c r="I4314" s="259"/>
      <c r="J4314" s="259"/>
    </row>
    <row r="4315" spans="1:10">
      <c r="A4315" s="259"/>
      <c r="B4315" s="259"/>
      <c r="C4315" s="259"/>
      <c r="D4315" s="259"/>
      <c r="E4315" s="259"/>
      <c r="F4315" s="270"/>
      <c r="G4315" s="259"/>
      <c r="H4315" s="259"/>
      <c r="I4315" s="259"/>
      <c r="J4315" s="259"/>
    </row>
    <row r="4316" spans="1:10">
      <c r="A4316" s="259"/>
      <c r="B4316" s="259"/>
      <c r="C4316" s="259"/>
      <c r="D4316" s="259"/>
      <c r="E4316" s="259"/>
      <c r="F4316" s="270"/>
      <c r="G4316" s="259"/>
      <c r="H4316" s="259"/>
      <c r="I4316" s="259"/>
      <c r="J4316" s="259"/>
    </row>
    <row r="4317" spans="1:10">
      <c r="A4317" s="259"/>
      <c r="B4317" s="259"/>
      <c r="C4317" s="259"/>
      <c r="D4317" s="259"/>
      <c r="E4317" s="259"/>
      <c r="F4317" s="270"/>
      <c r="G4317" s="259"/>
      <c r="H4317" s="259"/>
      <c r="I4317" s="259"/>
      <c r="J4317" s="259"/>
    </row>
    <row r="4318" spans="1:10">
      <c r="A4318" s="259"/>
      <c r="B4318" s="259"/>
      <c r="C4318" s="259"/>
      <c r="D4318" s="259"/>
      <c r="E4318" s="259"/>
      <c r="F4318" s="270"/>
      <c r="G4318" s="259"/>
      <c r="H4318" s="259"/>
      <c r="I4318" s="259"/>
      <c r="J4318" s="259"/>
    </row>
    <row r="4319" spans="1:10">
      <c r="A4319" s="259"/>
      <c r="B4319" s="259"/>
      <c r="C4319" s="259"/>
      <c r="D4319" s="259"/>
      <c r="E4319" s="259"/>
      <c r="F4319" s="270"/>
      <c r="G4319" s="259"/>
      <c r="H4319" s="259"/>
      <c r="I4319" s="259"/>
      <c r="J4319" s="259"/>
    </row>
    <row r="4320" spans="1:10">
      <c r="A4320" s="259"/>
      <c r="B4320" s="259"/>
      <c r="C4320" s="259"/>
      <c r="D4320" s="259"/>
      <c r="E4320" s="259"/>
      <c r="F4320" s="270"/>
      <c r="G4320" s="259"/>
      <c r="H4320" s="259"/>
      <c r="I4320" s="259"/>
      <c r="J4320" s="259"/>
    </row>
    <row r="4321" spans="1:10">
      <c r="A4321" s="259"/>
      <c r="B4321" s="259"/>
      <c r="C4321" s="259"/>
      <c r="D4321" s="259"/>
      <c r="E4321" s="259"/>
      <c r="F4321" s="270"/>
      <c r="G4321" s="259"/>
      <c r="H4321" s="259"/>
      <c r="I4321" s="259"/>
      <c r="J4321" s="259"/>
    </row>
    <row r="4322" spans="1:10">
      <c r="A4322" s="259"/>
      <c r="B4322" s="259"/>
      <c r="C4322" s="259"/>
      <c r="D4322" s="259"/>
      <c r="E4322" s="259"/>
      <c r="F4322" s="270"/>
      <c r="G4322" s="259"/>
      <c r="H4322" s="259"/>
      <c r="I4322" s="259"/>
      <c r="J4322" s="259"/>
    </row>
    <row r="4323" spans="1:10">
      <c r="A4323" s="259"/>
      <c r="B4323" s="259"/>
      <c r="C4323" s="259"/>
      <c r="D4323" s="259"/>
      <c r="E4323" s="259"/>
      <c r="F4323" s="270"/>
      <c r="G4323" s="259"/>
      <c r="H4323" s="259"/>
      <c r="I4323" s="259"/>
      <c r="J4323" s="259"/>
    </row>
    <row r="4324" spans="1:10">
      <c r="A4324" s="259"/>
      <c r="B4324" s="259"/>
      <c r="C4324" s="259"/>
      <c r="D4324" s="259"/>
      <c r="E4324" s="259"/>
      <c r="F4324" s="270"/>
      <c r="G4324" s="259"/>
      <c r="H4324" s="259"/>
      <c r="I4324" s="259"/>
      <c r="J4324" s="259"/>
    </row>
    <row r="4325" spans="1:10">
      <c r="A4325" s="259"/>
      <c r="B4325" s="259"/>
      <c r="C4325" s="259"/>
      <c r="D4325" s="259"/>
      <c r="E4325" s="259"/>
      <c r="F4325" s="270"/>
      <c r="G4325" s="259"/>
      <c r="H4325" s="259"/>
      <c r="I4325" s="259"/>
      <c r="J4325" s="259"/>
    </row>
    <row r="4326" spans="1:10">
      <c r="A4326" s="259"/>
      <c r="B4326" s="259"/>
      <c r="C4326" s="259"/>
      <c r="D4326" s="259"/>
      <c r="E4326" s="259"/>
      <c r="F4326" s="270"/>
      <c r="G4326" s="259"/>
      <c r="H4326" s="259"/>
      <c r="I4326" s="259"/>
      <c r="J4326" s="259"/>
    </row>
    <row r="4327" spans="1:10">
      <c r="A4327" s="259"/>
      <c r="B4327" s="259"/>
      <c r="C4327" s="259"/>
      <c r="D4327" s="259"/>
      <c r="E4327" s="259"/>
      <c r="F4327" s="270"/>
      <c r="G4327" s="259"/>
      <c r="H4327" s="259"/>
      <c r="I4327" s="259"/>
      <c r="J4327" s="259"/>
    </row>
    <row r="4328" spans="1:10">
      <c r="A4328" s="259"/>
      <c r="B4328" s="259"/>
      <c r="C4328" s="259"/>
      <c r="D4328" s="259"/>
      <c r="E4328" s="259"/>
      <c r="F4328" s="270"/>
      <c r="G4328" s="259"/>
      <c r="H4328" s="259"/>
      <c r="I4328" s="259"/>
      <c r="J4328" s="259"/>
    </row>
    <row r="4329" spans="1:10">
      <c r="A4329" s="259"/>
      <c r="B4329" s="259"/>
      <c r="C4329" s="259"/>
      <c r="D4329" s="259"/>
      <c r="E4329" s="259"/>
      <c r="F4329" s="270"/>
      <c r="G4329" s="259"/>
      <c r="H4329" s="259"/>
      <c r="I4329" s="259"/>
      <c r="J4329" s="259"/>
    </row>
    <row r="4330" spans="1:10">
      <c r="A4330" s="259"/>
      <c r="B4330" s="259"/>
      <c r="C4330" s="259"/>
      <c r="D4330" s="259"/>
      <c r="E4330" s="259"/>
      <c r="F4330" s="270"/>
      <c r="G4330" s="259"/>
      <c r="H4330" s="259"/>
      <c r="I4330" s="259"/>
      <c r="J4330" s="259"/>
    </row>
    <row r="4331" spans="1:10">
      <c r="A4331" s="259"/>
      <c r="B4331" s="259"/>
      <c r="C4331" s="259"/>
      <c r="D4331" s="259"/>
      <c r="E4331" s="259"/>
      <c r="F4331" s="270"/>
      <c r="G4331" s="259"/>
      <c r="H4331" s="259"/>
      <c r="I4331" s="259"/>
      <c r="J4331" s="259"/>
    </row>
    <row r="4332" spans="1:10">
      <c r="A4332" s="259"/>
      <c r="B4332" s="259"/>
      <c r="C4332" s="259"/>
      <c r="D4332" s="259"/>
      <c r="E4332" s="259"/>
      <c r="F4332" s="270"/>
      <c r="G4332" s="259"/>
      <c r="H4332" s="259"/>
      <c r="I4332" s="259"/>
      <c r="J4332" s="259"/>
    </row>
    <row r="4333" spans="1:10">
      <c r="A4333" s="259"/>
      <c r="B4333" s="259"/>
      <c r="C4333" s="259"/>
      <c r="D4333" s="259"/>
      <c r="E4333" s="259"/>
      <c r="F4333" s="270"/>
      <c r="G4333" s="259"/>
      <c r="H4333" s="259"/>
      <c r="I4333" s="259"/>
      <c r="J4333" s="259"/>
    </row>
    <row r="4334" spans="1:10">
      <c r="A4334" s="259"/>
      <c r="B4334" s="259"/>
      <c r="C4334" s="259"/>
      <c r="D4334" s="259"/>
      <c r="E4334" s="259"/>
      <c r="F4334" s="270"/>
      <c r="G4334" s="259"/>
      <c r="H4334" s="259"/>
      <c r="I4334" s="259"/>
      <c r="J4334" s="259"/>
    </row>
    <row r="4335" spans="1:10">
      <c r="A4335" s="259"/>
      <c r="B4335" s="259"/>
      <c r="C4335" s="259"/>
      <c r="D4335" s="259"/>
      <c r="E4335" s="259"/>
      <c r="F4335" s="270"/>
      <c r="G4335" s="259"/>
      <c r="H4335" s="259"/>
      <c r="I4335" s="259"/>
      <c r="J4335" s="259"/>
    </row>
    <row r="4336" spans="1:10">
      <c r="A4336" s="259"/>
      <c r="B4336" s="259"/>
      <c r="C4336" s="259"/>
      <c r="D4336" s="259"/>
      <c r="E4336" s="259"/>
      <c r="F4336" s="270"/>
      <c r="G4336" s="259"/>
      <c r="H4336" s="259"/>
      <c r="I4336" s="259"/>
      <c r="J4336" s="259"/>
    </row>
    <row r="4337" spans="1:10">
      <c r="A4337" s="259"/>
      <c r="B4337" s="259"/>
      <c r="C4337" s="259"/>
      <c r="D4337" s="259"/>
      <c r="E4337" s="259"/>
      <c r="F4337" s="270"/>
      <c r="G4337" s="259"/>
      <c r="H4337" s="259"/>
      <c r="I4337" s="259"/>
      <c r="J4337" s="259"/>
    </row>
    <row r="4338" spans="1:10">
      <c r="A4338" s="259"/>
      <c r="B4338" s="259"/>
      <c r="C4338" s="259"/>
      <c r="D4338" s="259"/>
      <c r="E4338" s="259"/>
      <c r="F4338" s="270"/>
      <c r="G4338" s="259"/>
      <c r="H4338" s="259"/>
      <c r="I4338" s="259"/>
      <c r="J4338" s="259"/>
    </row>
    <row r="4339" spans="1:10">
      <c r="A4339" s="259"/>
      <c r="B4339" s="259"/>
      <c r="C4339" s="259"/>
      <c r="D4339" s="259"/>
      <c r="E4339" s="259"/>
      <c r="F4339" s="270"/>
      <c r="G4339" s="259"/>
      <c r="H4339" s="259"/>
      <c r="I4339" s="259"/>
      <c r="J4339" s="259"/>
    </row>
    <row r="4340" spans="1:10">
      <c r="A4340" s="259"/>
      <c r="B4340" s="259"/>
      <c r="C4340" s="259"/>
      <c r="D4340" s="259"/>
      <c r="E4340" s="259"/>
      <c r="F4340" s="270"/>
      <c r="G4340" s="259"/>
      <c r="H4340" s="259"/>
      <c r="I4340" s="259"/>
      <c r="J4340" s="259"/>
    </row>
    <row r="4341" spans="1:10">
      <c r="A4341" s="259"/>
      <c r="B4341" s="259"/>
      <c r="C4341" s="259"/>
      <c r="D4341" s="259"/>
      <c r="E4341" s="259"/>
      <c r="F4341" s="270"/>
      <c r="G4341" s="259"/>
      <c r="H4341" s="259"/>
      <c r="I4341" s="259"/>
      <c r="J4341" s="259"/>
    </row>
    <row r="4342" spans="1:10">
      <c r="A4342" s="259"/>
      <c r="B4342" s="259"/>
      <c r="C4342" s="259"/>
      <c r="D4342" s="259"/>
      <c r="E4342" s="259"/>
      <c r="F4342" s="270"/>
      <c r="G4342" s="259"/>
      <c r="H4342" s="259"/>
      <c r="I4342" s="259"/>
      <c r="J4342" s="259"/>
    </row>
    <row r="4343" spans="1:10">
      <c r="A4343" s="259"/>
      <c r="B4343" s="259"/>
      <c r="C4343" s="259"/>
      <c r="D4343" s="259"/>
      <c r="E4343" s="259"/>
      <c r="F4343" s="270"/>
      <c r="G4343" s="259"/>
      <c r="H4343" s="259"/>
      <c r="I4343" s="259"/>
      <c r="J4343" s="259"/>
    </row>
    <row r="4344" spans="1:10">
      <c r="A4344" s="259"/>
      <c r="B4344" s="259"/>
      <c r="C4344" s="259"/>
      <c r="D4344" s="259"/>
      <c r="E4344" s="259"/>
      <c r="F4344" s="270"/>
      <c r="G4344" s="259"/>
      <c r="H4344" s="259"/>
      <c r="I4344" s="259"/>
      <c r="J4344" s="259"/>
    </row>
    <row r="4345" spans="1:10">
      <c r="A4345" s="259"/>
      <c r="B4345" s="259"/>
      <c r="C4345" s="259"/>
      <c r="D4345" s="259"/>
      <c r="E4345" s="259"/>
      <c r="F4345" s="270"/>
      <c r="G4345" s="259"/>
      <c r="H4345" s="259"/>
      <c r="I4345" s="259"/>
      <c r="J4345" s="259"/>
    </row>
    <row r="4346" spans="1:10">
      <c r="A4346" s="259"/>
      <c r="B4346" s="259"/>
      <c r="C4346" s="259"/>
      <c r="D4346" s="259"/>
      <c r="E4346" s="259"/>
      <c r="F4346" s="270"/>
      <c r="G4346" s="259"/>
      <c r="H4346" s="259"/>
      <c r="I4346" s="259"/>
      <c r="J4346" s="259"/>
    </row>
    <row r="4347" spans="1:10">
      <c r="A4347" s="259"/>
      <c r="B4347" s="259"/>
      <c r="C4347" s="259"/>
      <c r="D4347" s="259"/>
      <c r="E4347" s="259"/>
      <c r="F4347" s="270"/>
      <c r="G4347" s="259"/>
      <c r="H4347" s="259"/>
      <c r="I4347" s="259"/>
      <c r="J4347" s="259"/>
    </row>
    <row r="4348" spans="1:10">
      <c r="A4348" s="259"/>
      <c r="B4348" s="259"/>
      <c r="C4348" s="259"/>
      <c r="D4348" s="259"/>
      <c r="E4348" s="259"/>
      <c r="F4348" s="270"/>
      <c r="G4348" s="259"/>
      <c r="H4348" s="259"/>
      <c r="I4348" s="259"/>
      <c r="J4348" s="259"/>
    </row>
    <row r="4349" spans="1:10">
      <c r="A4349" s="259"/>
      <c r="B4349" s="259"/>
      <c r="C4349" s="259"/>
      <c r="D4349" s="259"/>
      <c r="E4349" s="259"/>
      <c r="F4349" s="270"/>
      <c r="G4349" s="259"/>
      <c r="H4349" s="259"/>
      <c r="I4349" s="259"/>
      <c r="J4349" s="259"/>
    </row>
    <row r="4350" spans="1:10">
      <c r="A4350" s="259"/>
      <c r="B4350" s="259"/>
      <c r="C4350" s="259"/>
      <c r="D4350" s="259"/>
      <c r="E4350" s="259"/>
      <c r="F4350" s="270"/>
      <c r="G4350" s="259"/>
      <c r="H4350" s="259"/>
      <c r="I4350" s="259"/>
      <c r="J4350" s="259"/>
    </row>
    <row r="4351" spans="1:10">
      <c r="A4351" s="259"/>
      <c r="B4351" s="259"/>
      <c r="C4351" s="259"/>
      <c r="D4351" s="259"/>
      <c r="E4351" s="259"/>
      <c r="F4351" s="270"/>
      <c r="G4351" s="259"/>
      <c r="H4351" s="259"/>
      <c r="I4351" s="259"/>
      <c r="J4351" s="259"/>
    </row>
    <row r="4352" spans="1:10">
      <c r="A4352" s="259"/>
      <c r="B4352" s="259"/>
      <c r="C4352" s="259"/>
      <c r="D4352" s="259"/>
      <c r="E4352" s="259"/>
      <c r="F4352" s="270"/>
      <c r="G4352" s="259"/>
      <c r="H4352" s="259"/>
      <c r="I4352" s="259"/>
      <c r="J4352" s="259"/>
    </row>
    <row r="4353" spans="1:10">
      <c r="A4353" s="259"/>
      <c r="B4353" s="259"/>
      <c r="C4353" s="259"/>
      <c r="D4353" s="259"/>
      <c r="E4353" s="259"/>
      <c r="F4353" s="270"/>
      <c r="G4353" s="259"/>
      <c r="H4353" s="259"/>
      <c r="I4353" s="259"/>
      <c r="J4353" s="259"/>
    </row>
    <row r="4354" spans="1:10">
      <c r="A4354" s="259"/>
      <c r="B4354" s="259"/>
      <c r="C4354" s="259"/>
      <c r="D4354" s="259"/>
      <c r="E4354" s="259"/>
      <c r="F4354" s="270"/>
      <c r="G4354" s="259"/>
      <c r="H4354" s="259"/>
      <c r="I4354" s="259"/>
      <c r="J4354" s="259"/>
    </row>
    <row r="4355" spans="1:10">
      <c r="A4355" s="259"/>
      <c r="B4355" s="259"/>
      <c r="C4355" s="259"/>
      <c r="D4355" s="259"/>
      <c r="E4355" s="259"/>
      <c r="F4355" s="270"/>
      <c r="G4355" s="259"/>
      <c r="H4355" s="259"/>
      <c r="I4355" s="259"/>
      <c r="J4355" s="259"/>
    </row>
    <row r="4356" spans="1:10">
      <c r="A4356" s="259"/>
      <c r="B4356" s="259"/>
      <c r="C4356" s="259"/>
      <c r="D4356" s="259"/>
      <c r="E4356" s="259"/>
      <c r="F4356" s="270"/>
      <c r="G4356" s="259"/>
      <c r="H4356" s="259"/>
      <c r="I4356" s="259"/>
      <c r="J4356" s="259"/>
    </row>
    <row r="4357" spans="1:10">
      <c r="A4357" s="259"/>
      <c r="B4357" s="259"/>
      <c r="C4357" s="259"/>
      <c r="D4357" s="259"/>
      <c r="E4357" s="259"/>
      <c r="F4357" s="270"/>
      <c r="G4357" s="259"/>
      <c r="H4357" s="259"/>
      <c r="I4357" s="259"/>
      <c r="J4357" s="259"/>
    </row>
    <row r="4358" spans="1:10">
      <c r="A4358" s="259"/>
      <c r="B4358" s="259"/>
      <c r="C4358" s="259"/>
      <c r="D4358" s="259"/>
      <c r="E4358" s="259"/>
      <c r="F4358" s="270"/>
      <c r="G4358" s="259"/>
      <c r="H4358" s="259"/>
      <c r="I4358" s="259"/>
      <c r="J4358" s="259"/>
    </row>
    <row r="4359" spans="1:10">
      <c r="A4359" s="259"/>
      <c r="B4359" s="259"/>
      <c r="C4359" s="259"/>
      <c r="D4359" s="259"/>
      <c r="E4359" s="259"/>
      <c r="F4359" s="270"/>
      <c r="G4359" s="259"/>
      <c r="H4359" s="259"/>
      <c r="I4359" s="259"/>
      <c r="J4359" s="259"/>
    </row>
    <row r="4360" spans="1:10">
      <c r="A4360" s="259"/>
      <c r="B4360" s="259"/>
      <c r="C4360" s="259"/>
      <c r="D4360" s="259"/>
      <c r="E4360" s="259"/>
      <c r="F4360" s="270"/>
      <c r="G4360" s="259"/>
      <c r="H4360" s="259"/>
      <c r="I4360" s="259"/>
      <c r="J4360" s="259"/>
    </row>
    <row r="4361" spans="1:10">
      <c r="A4361" s="259"/>
      <c r="B4361" s="259"/>
      <c r="C4361" s="259"/>
      <c r="D4361" s="259"/>
      <c r="E4361" s="259"/>
      <c r="F4361" s="270"/>
      <c r="G4361" s="259"/>
      <c r="H4361" s="259"/>
      <c r="I4361" s="259"/>
      <c r="J4361" s="259"/>
    </row>
    <row r="4362" spans="1:10">
      <c r="A4362" s="259"/>
      <c r="B4362" s="259"/>
      <c r="C4362" s="259"/>
      <c r="D4362" s="259"/>
      <c r="E4362" s="259"/>
      <c r="F4362" s="270"/>
      <c r="G4362" s="259"/>
      <c r="H4362" s="259"/>
      <c r="I4362" s="259"/>
      <c r="J4362" s="259"/>
    </row>
    <row r="4363" spans="1:10">
      <c r="A4363" s="259"/>
      <c r="B4363" s="259"/>
      <c r="C4363" s="259"/>
      <c r="D4363" s="259"/>
      <c r="E4363" s="259"/>
      <c r="F4363" s="270"/>
      <c r="G4363" s="259"/>
      <c r="H4363" s="259"/>
      <c r="I4363" s="259"/>
      <c r="J4363" s="259"/>
    </row>
    <row r="4364" spans="1:10">
      <c r="A4364" s="259"/>
      <c r="B4364" s="259"/>
      <c r="C4364" s="259"/>
      <c r="D4364" s="259"/>
      <c r="E4364" s="259"/>
      <c r="F4364" s="270"/>
      <c r="G4364" s="259"/>
      <c r="H4364" s="259"/>
      <c r="I4364" s="259"/>
      <c r="J4364" s="259"/>
    </row>
    <row r="4365" spans="1:10">
      <c r="A4365" s="259"/>
      <c r="B4365" s="259"/>
      <c r="C4365" s="259"/>
      <c r="D4365" s="259"/>
      <c r="E4365" s="259"/>
      <c r="F4365" s="270"/>
      <c r="G4365" s="259"/>
      <c r="H4365" s="259"/>
      <c r="I4365" s="259"/>
      <c r="J4365" s="259"/>
    </row>
    <row r="4366" spans="1:10">
      <c r="A4366" s="259"/>
      <c r="B4366" s="259"/>
      <c r="C4366" s="259"/>
      <c r="D4366" s="259"/>
      <c r="E4366" s="259"/>
      <c r="F4366" s="270"/>
      <c r="G4366" s="259"/>
      <c r="H4366" s="259"/>
      <c r="I4366" s="259"/>
      <c r="J4366" s="259"/>
    </row>
    <row r="4367" spans="1:10">
      <c r="A4367" s="259"/>
      <c r="B4367" s="259"/>
      <c r="C4367" s="259"/>
      <c r="D4367" s="259"/>
      <c r="E4367" s="259"/>
      <c r="F4367" s="270"/>
      <c r="G4367" s="259"/>
      <c r="H4367" s="259"/>
      <c r="I4367" s="259"/>
      <c r="J4367" s="259"/>
    </row>
    <row r="4368" spans="1:10">
      <c r="A4368" s="259"/>
      <c r="B4368" s="259"/>
      <c r="C4368" s="259"/>
      <c r="D4368" s="259"/>
      <c r="E4368" s="259"/>
      <c r="F4368" s="270"/>
      <c r="G4368" s="259"/>
      <c r="H4368" s="259"/>
      <c r="I4368" s="259"/>
      <c r="J4368" s="259"/>
    </row>
    <row r="4369" spans="1:10">
      <c r="A4369" s="259"/>
      <c r="B4369" s="259"/>
      <c r="C4369" s="259"/>
      <c r="D4369" s="259"/>
      <c r="E4369" s="259"/>
      <c r="F4369" s="270"/>
      <c r="G4369" s="259"/>
      <c r="H4369" s="259"/>
      <c r="I4369" s="259"/>
      <c r="J4369" s="259"/>
    </row>
    <row r="4370" spans="1:10">
      <c r="A4370" s="259"/>
      <c r="B4370" s="259"/>
      <c r="C4370" s="259"/>
      <c r="D4370" s="259"/>
      <c r="E4370" s="259"/>
      <c r="F4370" s="270"/>
      <c r="G4370" s="259"/>
      <c r="H4370" s="259"/>
      <c r="I4370" s="259"/>
      <c r="J4370" s="259"/>
    </row>
    <row r="4371" spans="1:10">
      <c r="A4371" s="259"/>
      <c r="B4371" s="259"/>
      <c r="C4371" s="259"/>
      <c r="D4371" s="259"/>
      <c r="E4371" s="259"/>
      <c r="F4371" s="270"/>
      <c r="G4371" s="259"/>
      <c r="H4371" s="259"/>
      <c r="I4371" s="259"/>
      <c r="J4371" s="259"/>
    </row>
    <row r="4372" spans="1:10">
      <c r="A4372" s="259"/>
      <c r="B4372" s="259"/>
      <c r="C4372" s="259"/>
      <c r="D4372" s="259"/>
      <c r="E4372" s="259"/>
      <c r="F4372" s="270"/>
      <c r="G4372" s="259"/>
      <c r="H4372" s="259"/>
      <c r="I4372" s="259"/>
      <c r="J4372" s="259"/>
    </row>
    <row r="4373" spans="1:10">
      <c r="A4373" s="259"/>
      <c r="B4373" s="259"/>
      <c r="C4373" s="259"/>
      <c r="D4373" s="259"/>
      <c r="E4373" s="259"/>
      <c r="F4373" s="270"/>
      <c r="G4373" s="259"/>
      <c r="H4373" s="259"/>
      <c r="I4373" s="259"/>
      <c r="J4373" s="259"/>
    </row>
    <row r="4374" spans="1:10">
      <c r="A4374" s="259"/>
      <c r="B4374" s="259"/>
      <c r="C4374" s="259"/>
      <c r="D4374" s="259"/>
      <c r="E4374" s="259"/>
      <c r="F4374" s="270"/>
      <c r="G4374" s="259"/>
      <c r="H4374" s="259"/>
      <c r="I4374" s="259"/>
      <c r="J4374" s="259"/>
    </row>
    <row r="4375" spans="1:10">
      <c r="A4375" s="259"/>
      <c r="B4375" s="259"/>
      <c r="C4375" s="259"/>
      <c r="D4375" s="259"/>
      <c r="E4375" s="259"/>
      <c r="F4375" s="270"/>
      <c r="G4375" s="259"/>
      <c r="H4375" s="259"/>
      <c r="I4375" s="259"/>
      <c r="J4375" s="259"/>
    </row>
    <row r="4376" spans="1:10">
      <c r="A4376" s="259"/>
      <c r="B4376" s="259"/>
      <c r="C4376" s="259"/>
      <c r="D4376" s="259"/>
      <c r="E4376" s="259"/>
      <c r="F4376" s="270"/>
      <c r="G4376" s="259"/>
      <c r="H4376" s="259"/>
      <c r="I4376" s="259"/>
      <c r="J4376" s="259"/>
    </row>
    <row r="4377" spans="1:10">
      <c r="A4377" s="259"/>
      <c r="B4377" s="259"/>
      <c r="C4377" s="259"/>
      <c r="D4377" s="259"/>
      <c r="E4377" s="259"/>
      <c r="F4377" s="270"/>
      <c r="G4377" s="259"/>
      <c r="H4377" s="259"/>
      <c r="I4377" s="259"/>
      <c r="J4377" s="259"/>
    </row>
    <row r="4378" spans="1:10">
      <c r="A4378" s="259"/>
      <c r="B4378" s="259"/>
      <c r="C4378" s="259"/>
      <c r="D4378" s="259"/>
      <c r="E4378" s="259"/>
      <c r="F4378" s="270"/>
      <c r="G4378" s="259"/>
      <c r="H4378" s="259"/>
      <c r="I4378" s="259"/>
      <c r="J4378" s="259"/>
    </row>
    <row r="4379" spans="1:10">
      <c r="A4379" s="259"/>
      <c r="B4379" s="259"/>
      <c r="C4379" s="259"/>
      <c r="D4379" s="259"/>
      <c r="E4379" s="259"/>
      <c r="F4379" s="270"/>
      <c r="G4379" s="259"/>
      <c r="H4379" s="259"/>
      <c r="I4379" s="259"/>
      <c r="J4379" s="259"/>
    </row>
    <row r="4380" spans="1:10">
      <c r="A4380" s="259"/>
      <c r="B4380" s="259"/>
      <c r="C4380" s="259"/>
      <c r="D4380" s="259"/>
      <c r="E4380" s="259"/>
      <c r="F4380" s="270"/>
      <c r="G4380" s="259"/>
      <c r="H4380" s="259"/>
      <c r="I4380" s="259"/>
      <c r="J4380" s="259"/>
    </row>
    <row r="4381" spans="1:10">
      <c r="A4381" s="259"/>
      <c r="B4381" s="259"/>
      <c r="C4381" s="259"/>
      <c r="D4381" s="259"/>
      <c r="E4381" s="259"/>
      <c r="F4381" s="270"/>
      <c r="G4381" s="259"/>
      <c r="H4381" s="259"/>
      <c r="I4381" s="259"/>
      <c r="J4381" s="259"/>
    </row>
    <row r="4382" spans="1:10">
      <c r="A4382" s="259"/>
      <c r="B4382" s="259"/>
      <c r="C4382" s="259"/>
      <c r="D4382" s="259"/>
      <c r="E4382" s="259"/>
      <c r="F4382" s="270"/>
      <c r="G4382" s="259"/>
      <c r="H4382" s="259"/>
      <c r="I4382" s="259"/>
      <c r="J4382" s="259"/>
    </row>
    <row r="4383" spans="1:10">
      <c r="A4383" s="259"/>
      <c r="B4383" s="259"/>
      <c r="C4383" s="259"/>
      <c r="D4383" s="259"/>
      <c r="E4383" s="259"/>
      <c r="F4383" s="270"/>
      <c r="G4383" s="259"/>
      <c r="H4383" s="259"/>
      <c r="I4383" s="259"/>
      <c r="J4383" s="259"/>
    </row>
    <row r="4384" spans="1:10">
      <c r="A4384" s="259"/>
      <c r="B4384" s="259"/>
      <c r="C4384" s="259"/>
      <c r="D4384" s="259"/>
      <c r="E4384" s="259"/>
      <c r="F4384" s="270"/>
      <c r="G4384" s="259"/>
      <c r="H4384" s="259"/>
      <c r="I4384" s="259"/>
      <c r="J4384" s="259"/>
    </row>
    <row r="4385" spans="1:10">
      <c r="A4385" s="259"/>
      <c r="B4385" s="259"/>
      <c r="C4385" s="259"/>
      <c r="D4385" s="259"/>
      <c r="E4385" s="259"/>
      <c r="F4385" s="270"/>
      <c r="G4385" s="259"/>
      <c r="H4385" s="259"/>
      <c r="I4385" s="259"/>
      <c r="J4385" s="259"/>
    </row>
    <row r="4386" spans="1:10">
      <c r="A4386" s="259"/>
      <c r="B4386" s="259"/>
      <c r="C4386" s="259"/>
      <c r="D4386" s="259"/>
      <c r="E4386" s="259"/>
      <c r="F4386" s="270"/>
      <c r="G4386" s="259"/>
      <c r="H4386" s="259"/>
      <c r="I4386" s="259"/>
      <c r="J4386" s="259"/>
    </row>
    <row r="4387" spans="1:10">
      <c r="A4387" s="259"/>
      <c r="B4387" s="259"/>
      <c r="C4387" s="259"/>
      <c r="D4387" s="259"/>
      <c r="E4387" s="259"/>
      <c r="F4387" s="270"/>
      <c r="G4387" s="259"/>
      <c r="H4387" s="259"/>
      <c r="I4387" s="259"/>
      <c r="J4387" s="259"/>
    </row>
    <row r="4388" spans="1:10">
      <c r="A4388" s="259"/>
      <c r="B4388" s="259"/>
      <c r="C4388" s="259"/>
      <c r="D4388" s="259"/>
      <c r="E4388" s="259"/>
      <c r="F4388" s="270"/>
      <c r="G4388" s="259"/>
      <c r="H4388" s="259"/>
      <c r="I4388" s="259"/>
      <c r="J4388" s="259"/>
    </row>
    <row r="4389" spans="1:10">
      <c r="A4389" s="259"/>
      <c r="B4389" s="259"/>
      <c r="C4389" s="259"/>
      <c r="D4389" s="259"/>
      <c r="E4389" s="259"/>
      <c r="F4389" s="270"/>
      <c r="G4389" s="259"/>
      <c r="H4389" s="259"/>
      <c r="I4389" s="259"/>
      <c r="J4389" s="259"/>
    </row>
    <row r="4390" spans="1:10">
      <c r="A4390" s="259"/>
      <c r="B4390" s="259"/>
      <c r="C4390" s="259"/>
      <c r="D4390" s="259"/>
      <c r="E4390" s="259"/>
      <c r="F4390" s="270"/>
      <c r="G4390" s="259"/>
      <c r="H4390" s="259"/>
      <c r="I4390" s="259"/>
      <c r="J4390" s="259"/>
    </row>
    <row r="4391" spans="1:10">
      <c r="A4391" s="259"/>
      <c r="B4391" s="259"/>
      <c r="C4391" s="259"/>
      <c r="D4391" s="259"/>
      <c r="E4391" s="259"/>
      <c r="F4391" s="270"/>
      <c r="G4391" s="259"/>
      <c r="H4391" s="259"/>
      <c r="I4391" s="259"/>
      <c r="J4391" s="259"/>
    </row>
    <row r="4392" spans="1:10">
      <c r="A4392" s="259"/>
      <c r="B4392" s="259"/>
      <c r="C4392" s="259"/>
      <c r="D4392" s="259"/>
      <c r="E4392" s="259"/>
      <c r="F4392" s="270"/>
      <c r="G4392" s="259"/>
      <c r="H4392" s="259"/>
      <c r="I4392" s="259"/>
      <c r="J4392" s="259"/>
    </row>
    <row r="4393" spans="1:10">
      <c r="A4393" s="259"/>
      <c r="B4393" s="259"/>
      <c r="C4393" s="259"/>
      <c r="D4393" s="259"/>
      <c r="E4393" s="259"/>
      <c r="F4393" s="270"/>
      <c r="G4393" s="259"/>
      <c r="H4393" s="259"/>
      <c r="I4393" s="259"/>
      <c r="J4393" s="259"/>
    </row>
    <row r="4394" spans="1:10">
      <c r="A4394" s="259"/>
      <c r="B4394" s="259"/>
      <c r="C4394" s="259"/>
      <c r="D4394" s="259"/>
      <c r="E4394" s="259"/>
      <c r="F4394" s="270"/>
      <c r="G4394" s="259"/>
      <c r="H4394" s="259"/>
      <c r="I4394" s="259"/>
      <c r="J4394" s="259"/>
    </row>
    <row r="4395" spans="1:10">
      <c r="A4395" s="259"/>
      <c r="B4395" s="259"/>
      <c r="C4395" s="259"/>
      <c r="D4395" s="259"/>
      <c r="E4395" s="259"/>
      <c r="F4395" s="270"/>
      <c r="G4395" s="259"/>
      <c r="H4395" s="259"/>
      <c r="I4395" s="259"/>
      <c r="J4395" s="259"/>
    </row>
    <row r="4396" spans="1:10">
      <c r="A4396" s="259"/>
      <c r="B4396" s="259"/>
      <c r="C4396" s="259"/>
      <c r="D4396" s="259"/>
      <c r="E4396" s="259"/>
      <c r="F4396" s="270"/>
      <c r="G4396" s="259"/>
      <c r="H4396" s="259"/>
      <c r="I4396" s="259"/>
      <c r="J4396" s="259"/>
    </row>
    <row r="4397" spans="1:10">
      <c r="A4397" s="259"/>
      <c r="B4397" s="259"/>
      <c r="C4397" s="259"/>
      <c r="D4397" s="259"/>
      <c r="E4397" s="259"/>
      <c r="F4397" s="270"/>
      <c r="G4397" s="259"/>
      <c r="H4397" s="259"/>
      <c r="I4397" s="259"/>
      <c r="J4397" s="259"/>
    </row>
    <row r="4398" spans="1:10">
      <c r="A4398" s="259"/>
      <c r="B4398" s="259"/>
      <c r="C4398" s="259"/>
      <c r="D4398" s="259"/>
      <c r="E4398" s="259"/>
      <c r="F4398" s="270"/>
      <c r="G4398" s="259"/>
      <c r="H4398" s="259"/>
      <c r="I4398" s="259"/>
      <c r="J4398" s="259"/>
    </row>
    <row r="4399" spans="1:10">
      <c r="A4399" s="259"/>
      <c r="B4399" s="259"/>
      <c r="C4399" s="259"/>
      <c r="D4399" s="259"/>
      <c r="E4399" s="259"/>
      <c r="F4399" s="270"/>
      <c r="G4399" s="259"/>
      <c r="H4399" s="259"/>
      <c r="I4399" s="259"/>
      <c r="J4399" s="259"/>
    </row>
    <row r="4400" spans="1:10">
      <c r="A4400" s="259"/>
      <c r="B4400" s="259"/>
      <c r="C4400" s="259"/>
      <c r="D4400" s="259"/>
      <c r="E4400" s="259"/>
      <c r="F4400" s="270"/>
      <c r="G4400" s="259"/>
      <c r="H4400" s="259"/>
      <c r="I4400" s="259"/>
      <c r="J4400" s="259"/>
    </row>
    <row r="4401" spans="1:10">
      <c r="A4401" s="259"/>
      <c r="B4401" s="259"/>
      <c r="C4401" s="259"/>
      <c r="D4401" s="259"/>
      <c r="E4401" s="259"/>
      <c r="F4401" s="270"/>
      <c r="G4401" s="259"/>
      <c r="H4401" s="259"/>
      <c r="I4401" s="259"/>
      <c r="J4401" s="259"/>
    </row>
    <row r="4402" spans="1:10">
      <c r="A4402" s="259"/>
      <c r="B4402" s="259"/>
      <c r="C4402" s="259"/>
      <c r="D4402" s="259"/>
      <c r="E4402" s="259"/>
      <c r="F4402" s="270"/>
      <c r="G4402" s="259"/>
      <c r="H4402" s="259"/>
      <c r="I4402" s="259"/>
      <c r="J4402" s="259"/>
    </row>
    <row r="4403" spans="1:10">
      <c r="A4403" s="259"/>
      <c r="B4403" s="259"/>
      <c r="C4403" s="259"/>
      <c r="D4403" s="259"/>
      <c r="E4403" s="259"/>
      <c r="F4403" s="270"/>
      <c r="G4403" s="259"/>
      <c r="H4403" s="259"/>
      <c r="I4403" s="259"/>
      <c r="J4403" s="259"/>
    </row>
    <row r="4404" spans="1:10">
      <c r="A4404" s="259"/>
      <c r="B4404" s="259"/>
      <c r="C4404" s="259"/>
      <c r="D4404" s="259"/>
      <c r="E4404" s="259"/>
      <c r="F4404" s="270"/>
      <c r="G4404" s="259"/>
      <c r="H4404" s="259"/>
      <c r="I4404" s="259"/>
      <c r="J4404" s="259"/>
    </row>
    <row r="4405" spans="1:10">
      <c r="A4405" s="259"/>
      <c r="B4405" s="259"/>
      <c r="C4405" s="259"/>
      <c r="D4405" s="259"/>
      <c r="E4405" s="259"/>
      <c r="F4405" s="270"/>
      <c r="G4405" s="259"/>
      <c r="H4405" s="259"/>
      <c r="I4405" s="259"/>
      <c r="J4405" s="259"/>
    </row>
    <row r="4406" spans="1:10">
      <c r="A4406" s="259"/>
      <c r="B4406" s="259"/>
      <c r="C4406" s="259"/>
      <c r="D4406" s="259"/>
      <c r="E4406" s="259"/>
      <c r="F4406" s="270"/>
      <c r="G4406" s="259"/>
      <c r="H4406" s="259"/>
      <c r="I4406" s="259"/>
      <c r="J4406" s="259"/>
    </row>
    <row r="4407" spans="1:10">
      <c r="A4407" s="259"/>
      <c r="B4407" s="259"/>
      <c r="C4407" s="259"/>
      <c r="D4407" s="259"/>
      <c r="E4407" s="259"/>
      <c r="F4407" s="270"/>
      <c r="G4407" s="259"/>
      <c r="H4407" s="259"/>
      <c r="I4407" s="259"/>
      <c r="J4407" s="259"/>
    </row>
    <row r="4408" spans="1:10">
      <c r="A4408" s="259"/>
      <c r="B4408" s="259"/>
      <c r="C4408" s="259"/>
      <c r="D4408" s="259"/>
      <c r="E4408" s="259"/>
      <c r="F4408" s="270"/>
      <c r="G4408" s="259"/>
      <c r="H4408" s="259"/>
      <c r="I4408" s="259"/>
      <c r="J4408" s="259"/>
    </row>
    <row r="4409" spans="1:10">
      <c r="A4409" s="259"/>
      <c r="B4409" s="259"/>
      <c r="C4409" s="259"/>
      <c r="D4409" s="259"/>
      <c r="E4409" s="259"/>
      <c r="F4409" s="270"/>
      <c r="G4409" s="259"/>
      <c r="H4409" s="259"/>
      <c r="I4409" s="259"/>
      <c r="J4409" s="259"/>
    </row>
    <row r="4410" spans="1:10">
      <c r="A4410" s="259"/>
      <c r="B4410" s="259"/>
      <c r="C4410" s="259"/>
      <c r="D4410" s="259"/>
      <c r="E4410" s="259"/>
      <c r="F4410" s="270"/>
      <c r="G4410" s="259"/>
      <c r="H4410" s="259"/>
      <c r="I4410" s="259"/>
      <c r="J4410" s="259"/>
    </row>
    <row r="4411" spans="1:10">
      <c r="A4411" s="259"/>
      <c r="B4411" s="259"/>
      <c r="C4411" s="259"/>
      <c r="D4411" s="259"/>
      <c r="E4411" s="259"/>
      <c r="F4411" s="270"/>
      <c r="G4411" s="259"/>
      <c r="H4411" s="259"/>
      <c r="I4411" s="259"/>
      <c r="J4411" s="259"/>
    </row>
    <row r="4412" spans="1:10">
      <c r="A4412" s="259"/>
      <c r="B4412" s="259"/>
      <c r="C4412" s="259"/>
      <c r="D4412" s="259"/>
      <c r="E4412" s="259"/>
      <c r="F4412" s="270"/>
      <c r="G4412" s="259"/>
      <c r="H4412" s="259"/>
      <c r="I4412" s="259"/>
      <c r="J4412" s="259"/>
    </row>
    <row r="4413" spans="1:10">
      <c r="A4413" s="259"/>
      <c r="B4413" s="259"/>
      <c r="C4413" s="259"/>
      <c r="D4413" s="259"/>
      <c r="E4413" s="259"/>
      <c r="F4413" s="270"/>
      <c r="G4413" s="259"/>
      <c r="H4413" s="259"/>
      <c r="I4413" s="259"/>
      <c r="J4413" s="259"/>
    </row>
    <row r="4414" spans="1:10">
      <c r="A4414" s="259"/>
      <c r="B4414" s="259"/>
      <c r="C4414" s="259"/>
      <c r="D4414" s="259"/>
      <c r="E4414" s="259"/>
      <c r="F4414" s="270"/>
      <c r="G4414" s="259"/>
      <c r="H4414" s="259"/>
      <c r="I4414" s="259"/>
      <c r="J4414" s="259"/>
    </row>
    <row r="4415" spans="1:10">
      <c r="A4415" s="259"/>
      <c r="B4415" s="259"/>
      <c r="C4415" s="259"/>
      <c r="D4415" s="259"/>
      <c r="E4415" s="259"/>
      <c r="F4415" s="270"/>
      <c r="G4415" s="259"/>
      <c r="H4415" s="259"/>
      <c r="I4415" s="259"/>
      <c r="J4415" s="259"/>
    </row>
    <row r="4416" spans="1:10">
      <c r="A4416" s="259"/>
      <c r="B4416" s="259"/>
      <c r="C4416" s="259"/>
      <c r="D4416" s="259"/>
      <c r="E4416" s="259"/>
      <c r="F4416" s="270"/>
      <c r="G4416" s="259"/>
      <c r="H4416" s="259"/>
      <c r="I4416" s="259"/>
      <c r="J4416" s="259"/>
    </row>
    <row r="4417" spans="1:10">
      <c r="A4417" s="259"/>
      <c r="B4417" s="259"/>
      <c r="C4417" s="259"/>
      <c r="D4417" s="259"/>
      <c r="E4417" s="259"/>
      <c r="F4417" s="270"/>
      <c r="G4417" s="259"/>
      <c r="H4417" s="259"/>
      <c r="I4417" s="259"/>
      <c r="J4417" s="259"/>
    </row>
    <row r="4418" spans="1:10">
      <c r="A4418" s="259"/>
      <c r="B4418" s="259"/>
      <c r="C4418" s="259"/>
      <c r="D4418" s="259"/>
      <c r="E4418" s="259"/>
      <c r="F4418" s="270"/>
      <c r="G4418" s="259"/>
      <c r="H4418" s="259"/>
      <c r="I4418" s="259"/>
      <c r="J4418" s="259"/>
    </row>
    <row r="4419" spans="1:10">
      <c r="A4419" s="259"/>
      <c r="B4419" s="259"/>
      <c r="C4419" s="259"/>
      <c r="D4419" s="259"/>
      <c r="E4419" s="259"/>
      <c r="F4419" s="270"/>
      <c r="G4419" s="259"/>
      <c r="H4419" s="259"/>
      <c r="I4419" s="259"/>
      <c r="J4419" s="259"/>
    </row>
    <row r="4420" spans="1:10">
      <c r="A4420" s="259"/>
      <c r="B4420" s="259"/>
      <c r="C4420" s="259"/>
      <c r="D4420" s="259"/>
      <c r="E4420" s="259"/>
      <c r="F4420" s="270"/>
      <c r="G4420" s="259"/>
      <c r="H4420" s="259"/>
      <c r="I4420" s="259"/>
      <c r="J4420" s="259"/>
    </row>
    <row r="4421" spans="1:10">
      <c r="A4421" s="259"/>
      <c r="B4421" s="259"/>
      <c r="C4421" s="259"/>
      <c r="D4421" s="259"/>
      <c r="E4421" s="259"/>
      <c r="F4421" s="270"/>
      <c r="G4421" s="259"/>
      <c r="H4421" s="259"/>
      <c r="I4421" s="259"/>
      <c r="J4421" s="259"/>
    </row>
    <row r="4422" spans="1:10">
      <c r="A4422" s="259"/>
      <c r="B4422" s="259"/>
      <c r="C4422" s="259"/>
      <c r="D4422" s="259"/>
      <c r="E4422" s="259"/>
      <c r="F4422" s="270"/>
      <c r="G4422" s="259"/>
      <c r="H4422" s="259"/>
      <c r="I4422" s="259"/>
      <c r="J4422" s="259"/>
    </row>
    <row r="4423" spans="1:10">
      <c r="A4423" s="259"/>
      <c r="B4423" s="259"/>
      <c r="C4423" s="259"/>
      <c r="D4423" s="259"/>
      <c r="E4423" s="259"/>
      <c r="F4423" s="270"/>
      <c r="G4423" s="259"/>
      <c r="H4423" s="259"/>
      <c r="I4423" s="259"/>
      <c r="J4423" s="259"/>
    </row>
    <row r="4424" spans="1:10">
      <c r="A4424" s="259"/>
      <c r="B4424" s="259"/>
      <c r="C4424" s="259"/>
      <c r="D4424" s="259"/>
      <c r="E4424" s="259"/>
      <c r="F4424" s="270"/>
      <c r="G4424" s="259"/>
      <c r="H4424" s="259"/>
      <c r="I4424" s="259"/>
      <c r="J4424" s="259"/>
    </row>
    <row r="4425" spans="1:10">
      <c r="A4425" s="259"/>
      <c r="B4425" s="259"/>
      <c r="C4425" s="259"/>
      <c r="D4425" s="259"/>
      <c r="E4425" s="259"/>
      <c r="F4425" s="270"/>
      <c r="G4425" s="259"/>
      <c r="H4425" s="259"/>
      <c r="I4425" s="259"/>
      <c r="J4425" s="259"/>
    </row>
    <row r="4426" spans="1:10">
      <c r="A4426" s="259"/>
      <c r="B4426" s="259"/>
      <c r="C4426" s="259"/>
      <c r="D4426" s="259"/>
      <c r="E4426" s="259"/>
      <c r="F4426" s="270"/>
      <c r="G4426" s="259"/>
      <c r="H4426" s="259"/>
      <c r="I4426" s="259"/>
      <c r="J4426" s="259"/>
    </row>
    <row r="4427" spans="1:10">
      <c r="A4427" s="259"/>
      <c r="B4427" s="259"/>
      <c r="C4427" s="259"/>
      <c r="D4427" s="259"/>
      <c r="E4427" s="259"/>
      <c r="F4427" s="270"/>
      <c r="G4427" s="259"/>
      <c r="H4427" s="259"/>
      <c r="I4427" s="259"/>
      <c r="J4427" s="259"/>
    </row>
    <row r="4428" spans="1:10">
      <c r="A4428" s="259"/>
      <c r="B4428" s="259"/>
      <c r="C4428" s="259"/>
      <c r="D4428" s="259"/>
      <c r="E4428" s="259"/>
      <c r="F4428" s="270"/>
      <c r="G4428" s="259"/>
      <c r="H4428" s="259"/>
      <c r="I4428" s="259"/>
      <c r="J4428" s="259"/>
    </row>
    <row r="4429" spans="1:10">
      <c r="A4429" s="259"/>
      <c r="B4429" s="259"/>
      <c r="C4429" s="259"/>
      <c r="D4429" s="259"/>
      <c r="E4429" s="259"/>
      <c r="F4429" s="270"/>
      <c r="G4429" s="259"/>
      <c r="H4429" s="259"/>
      <c r="I4429" s="259"/>
      <c r="J4429" s="259"/>
    </row>
    <row r="4430" spans="1:10">
      <c r="A4430" s="259"/>
      <c r="B4430" s="259"/>
      <c r="C4430" s="259"/>
      <c r="D4430" s="259"/>
      <c r="E4430" s="259"/>
      <c r="F4430" s="270"/>
      <c r="G4430" s="259"/>
      <c r="H4430" s="259"/>
      <c r="I4430" s="259"/>
      <c r="J4430" s="259"/>
    </row>
    <row r="4431" spans="1:10">
      <c r="A4431" s="259"/>
      <c r="B4431" s="259"/>
      <c r="C4431" s="259"/>
      <c r="D4431" s="259"/>
      <c r="E4431" s="259"/>
      <c r="F4431" s="270"/>
      <c r="G4431" s="259"/>
      <c r="H4431" s="259"/>
      <c r="I4431" s="259"/>
      <c r="J4431" s="259"/>
    </row>
    <row r="4432" spans="1:10">
      <c r="A4432" s="259"/>
      <c r="B4432" s="259"/>
      <c r="C4432" s="259"/>
      <c r="D4432" s="259"/>
      <c r="E4432" s="259"/>
      <c r="F4432" s="270"/>
      <c r="G4432" s="259"/>
      <c r="H4432" s="259"/>
      <c r="I4432" s="259"/>
      <c r="J4432" s="259"/>
    </row>
    <row r="4433" spans="1:10">
      <c r="A4433" s="259"/>
      <c r="B4433" s="259"/>
      <c r="C4433" s="259"/>
      <c r="D4433" s="259"/>
      <c r="E4433" s="259"/>
      <c r="F4433" s="270"/>
      <c r="G4433" s="259"/>
      <c r="H4433" s="259"/>
      <c r="I4433" s="259"/>
      <c r="J4433" s="259"/>
    </row>
    <row r="4434" spans="1:10">
      <c r="A4434" s="259"/>
      <c r="B4434" s="259"/>
      <c r="C4434" s="259"/>
      <c r="D4434" s="259"/>
      <c r="E4434" s="259"/>
      <c r="F4434" s="270"/>
      <c r="G4434" s="259"/>
      <c r="H4434" s="259"/>
      <c r="I4434" s="259"/>
      <c r="J4434" s="259"/>
    </row>
    <row r="4435" spans="1:10">
      <c r="A4435" s="259"/>
      <c r="B4435" s="259"/>
      <c r="C4435" s="259"/>
      <c r="D4435" s="259"/>
      <c r="E4435" s="259"/>
      <c r="F4435" s="270"/>
      <c r="G4435" s="259"/>
      <c r="H4435" s="259"/>
      <c r="I4435" s="259"/>
      <c r="J4435" s="259"/>
    </row>
    <row r="4436" spans="1:10">
      <c r="A4436" s="259"/>
      <c r="B4436" s="259"/>
      <c r="C4436" s="259"/>
      <c r="D4436" s="259"/>
      <c r="E4436" s="259"/>
      <c r="F4436" s="270"/>
      <c r="G4436" s="259"/>
      <c r="H4436" s="259"/>
      <c r="I4436" s="259"/>
      <c r="J4436" s="259"/>
    </row>
    <row r="4437" spans="1:10">
      <c r="A4437" s="259"/>
      <c r="B4437" s="259"/>
      <c r="C4437" s="259"/>
      <c r="D4437" s="259"/>
      <c r="E4437" s="259"/>
      <c r="F4437" s="270"/>
      <c r="G4437" s="259"/>
      <c r="H4437" s="259"/>
      <c r="I4437" s="259"/>
      <c r="J4437" s="259"/>
    </row>
    <row r="4438" spans="1:10">
      <c r="A4438" s="259"/>
      <c r="B4438" s="259"/>
      <c r="C4438" s="259"/>
      <c r="D4438" s="259"/>
      <c r="E4438" s="259"/>
      <c r="F4438" s="270"/>
      <c r="G4438" s="259"/>
      <c r="H4438" s="259"/>
      <c r="I4438" s="259"/>
      <c r="J4438" s="259"/>
    </row>
    <row r="4439" spans="1:10">
      <c r="A4439" s="259"/>
      <c r="B4439" s="259"/>
      <c r="C4439" s="259"/>
      <c r="D4439" s="259"/>
      <c r="E4439" s="259"/>
      <c r="F4439" s="270"/>
      <c r="G4439" s="259"/>
      <c r="H4439" s="259"/>
      <c r="I4439" s="259"/>
      <c r="J4439" s="259"/>
    </row>
    <row r="4440" spans="1:10">
      <c r="A4440" s="259"/>
      <c r="B4440" s="259"/>
      <c r="C4440" s="259"/>
      <c r="D4440" s="259"/>
      <c r="E4440" s="259"/>
      <c r="F4440" s="270"/>
      <c r="G4440" s="259"/>
      <c r="H4440" s="259"/>
      <c r="I4440" s="259"/>
      <c r="J4440" s="259"/>
    </row>
    <row r="4441" spans="1:10">
      <c r="A4441" s="259"/>
      <c r="B4441" s="259"/>
      <c r="C4441" s="259"/>
      <c r="D4441" s="259"/>
      <c r="E4441" s="259"/>
      <c r="F4441" s="270"/>
      <c r="G4441" s="259"/>
      <c r="H4441" s="259"/>
      <c r="I4441" s="259"/>
      <c r="J4441" s="259"/>
    </row>
    <row r="4442" spans="1:10">
      <c r="A4442" s="259"/>
      <c r="B4442" s="259"/>
      <c r="C4442" s="259"/>
      <c r="D4442" s="259"/>
      <c r="E4442" s="259"/>
      <c r="F4442" s="270"/>
      <c r="G4442" s="259"/>
      <c r="H4442" s="259"/>
      <c r="I4442" s="259"/>
      <c r="J4442" s="259"/>
    </row>
    <row r="4443" spans="1:10">
      <c r="A4443" s="259"/>
      <c r="B4443" s="259"/>
      <c r="C4443" s="259"/>
      <c r="D4443" s="259"/>
      <c r="E4443" s="259"/>
      <c r="F4443" s="270"/>
      <c r="G4443" s="259"/>
      <c r="H4443" s="259"/>
      <c r="I4443" s="259"/>
      <c r="J4443" s="259"/>
    </row>
    <row r="4444" spans="1:10">
      <c r="A4444" s="259"/>
      <c r="B4444" s="259"/>
      <c r="C4444" s="259"/>
      <c r="D4444" s="259"/>
      <c r="E4444" s="259"/>
      <c r="F4444" s="270"/>
      <c r="G4444" s="259"/>
      <c r="H4444" s="259"/>
      <c r="I4444" s="259"/>
      <c r="J4444" s="259"/>
    </row>
    <row r="4445" spans="1:10">
      <c r="A4445" s="259"/>
      <c r="B4445" s="259"/>
      <c r="C4445" s="259"/>
      <c r="D4445" s="259"/>
      <c r="E4445" s="259"/>
      <c r="F4445" s="270"/>
      <c r="G4445" s="259"/>
      <c r="H4445" s="259"/>
      <c r="I4445" s="259"/>
      <c r="J4445" s="259"/>
    </row>
    <row r="4446" spans="1:10">
      <c r="A4446" s="259"/>
      <c r="B4446" s="259"/>
      <c r="C4446" s="259"/>
      <c r="D4446" s="259"/>
      <c r="E4446" s="259"/>
      <c r="F4446" s="270"/>
      <c r="G4446" s="259"/>
      <c r="H4446" s="259"/>
      <c r="I4446" s="259"/>
      <c r="J4446" s="259"/>
    </row>
    <row r="4447" spans="1:10">
      <c r="A4447" s="259"/>
      <c r="B4447" s="259"/>
      <c r="C4447" s="259"/>
      <c r="D4447" s="259"/>
      <c r="E4447" s="259"/>
      <c r="F4447" s="270"/>
      <c r="G4447" s="259"/>
      <c r="H4447" s="259"/>
      <c r="I4447" s="259"/>
      <c r="J4447" s="259"/>
    </row>
    <row r="4448" spans="1:10">
      <c r="A4448" s="259"/>
      <c r="B4448" s="259"/>
      <c r="C4448" s="259"/>
      <c r="D4448" s="259"/>
      <c r="E4448" s="259"/>
      <c r="F4448" s="270"/>
      <c r="G4448" s="259"/>
      <c r="H4448" s="259"/>
      <c r="I4448" s="259"/>
      <c r="J4448" s="259"/>
    </row>
    <row r="4449" spans="1:10">
      <c r="A4449" s="259"/>
      <c r="B4449" s="259"/>
      <c r="C4449" s="259"/>
      <c r="D4449" s="259"/>
      <c r="E4449" s="259"/>
      <c r="F4449" s="270"/>
      <c r="G4449" s="259"/>
      <c r="H4449" s="259"/>
      <c r="I4449" s="259"/>
      <c r="J4449" s="259"/>
    </row>
    <row r="4450" spans="1:10">
      <c r="A4450" s="259"/>
      <c r="B4450" s="259"/>
      <c r="C4450" s="259"/>
      <c r="D4450" s="259"/>
      <c r="E4450" s="259"/>
      <c r="F4450" s="270"/>
      <c r="G4450" s="259"/>
      <c r="H4450" s="259"/>
      <c r="I4450" s="259"/>
      <c r="J4450" s="259"/>
    </row>
    <row r="4451" spans="1:10">
      <c r="A4451" s="259"/>
      <c r="B4451" s="259"/>
      <c r="C4451" s="259"/>
      <c r="D4451" s="259"/>
      <c r="E4451" s="259"/>
      <c r="F4451" s="270"/>
      <c r="G4451" s="259"/>
      <c r="H4451" s="259"/>
      <c r="I4451" s="259"/>
      <c r="J4451" s="259"/>
    </row>
    <row r="4452" spans="1:10">
      <c r="A4452" s="259"/>
      <c r="B4452" s="259"/>
      <c r="C4452" s="259"/>
      <c r="D4452" s="259"/>
      <c r="E4452" s="259"/>
      <c r="F4452" s="270"/>
      <c r="G4452" s="259"/>
      <c r="H4452" s="259"/>
      <c r="I4452" s="259"/>
      <c r="J4452" s="259"/>
    </row>
    <row r="4453" spans="1:10">
      <c r="A4453" s="259"/>
      <c r="B4453" s="259"/>
      <c r="C4453" s="259"/>
      <c r="D4453" s="259"/>
      <c r="E4453" s="259"/>
      <c r="F4453" s="270"/>
      <c r="G4453" s="259"/>
      <c r="H4453" s="259"/>
      <c r="I4453" s="259"/>
      <c r="J4453" s="259"/>
    </row>
    <row r="4454" spans="1:10">
      <c r="A4454" s="259"/>
      <c r="B4454" s="259"/>
      <c r="C4454" s="259"/>
      <c r="D4454" s="259"/>
      <c r="E4454" s="259"/>
      <c r="F4454" s="270"/>
      <c r="G4454" s="259"/>
      <c r="H4454" s="259"/>
      <c r="I4454" s="259"/>
      <c r="J4454" s="259"/>
    </row>
    <row r="4455" spans="1:10">
      <c r="A4455" s="259"/>
      <c r="B4455" s="259"/>
      <c r="C4455" s="259"/>
      <c r="D4455" s="259"/>
      <c r="E4455" s="259"/>
      <c r="F4455" s="270"/>
      <c r="G4455" s="259"/>
      <c r="H4455" s="259"/>
      <c r="I4455" s="259"/>
      <c r="J4455" s="259"/>
    </row>
    <row r="4456" spans="1:10">
      <c r="A4456" s="259"/>
      <c r="B4456" s="259"/>
      <c r="C4456" s="259"/>
      <c r="D4456" s="259"/>
      <c r="E4456" s="259"/>
      <c r="F4456" s="270"/>
      <c r="G4456" s="259"/>
      <c r="H4456" s="259"/>
      <c r="I4456" s="259"/>
      <c r="J4456" s="259"/>
    </row>
    <row r="4457" spans="1:10">
      <c r="A4457" s="259"/>
      <c r="B4457" s="259"/>
      <c r="C4457" s="259"/>
      <c r="D4457" s="259"/>
      <c r="E4457" s="259"/>
      <c r="F4457" s="270"/>
      <c r="G4457" s="259"/>
      <c r="H4457" s="259"/>
      <c r="I4457" s="259"/>
      <c r="J4457" s="259"/>
    </row>
    <row r="4458" spans="1:10">
      <c r="A4458" s="259"/>
      <c r="B4458" s="259"/>
      <c r="C4458" s="259"/>
      <c r="D4458" s="259"/>
      <c r="E4458" s="259"/>
      <c r="F4458" s="270"/>
      <c r="G4458" s="259"/>
      <c r="H4458" s="259"/>
      <c r="I4458" s="259"/>
      <c r="J4458" s="259"/>
    </row>
    <row r="4459" spans="1:10">
      <c r="A4459" s="259"/>
      <c r="B4459" s="259"/>
      <c r="C4459" s="259"/>
      <c r="D4459" s="259"/>
      <c r="E4459" s="259"/>
      <c r="F4459" s="270"/>
      <c r="G4459" s="259"/>
      <c r="H4459" s="259"/>
      <c r="I4459" s="259"/>
      <c r="J4459" s="259"/>
    </row>
    <row r="4460" spans="1:10">
      <c r="A4460" s="259"/>
      <c r="B4460" s="259"/>
      <c r="C4460" s="259"/>
      <c r="D4460" s="259"/>
      <c r="E4460" s="259"/>
      <c r="F4460" s="270"/>
      <c r="G4460" s="259"/>
      <c r="H4460" s="259"/>
      <c r="I4460" s="259"/>
      <c r="J4460" s="259"/>
    </row>
    <row r="4461" spans="1:10">
      <c r="A4461" s="259"/>
      <c r="B4461" s="259"/>
      <c r="C4461" s="259"/>
      <c r="D4461" s="259"/>
      <c r="E4461" s="259"/>
      <c r="F4461" s="270"/>
      <c r="G4461" s="259"/>
      <c r="H4461" s="259"/>
      <c r="I4461" s="259"/>
      <c r="J4461" s="259"/>
    </row>
    <row r="4462" spans="1:10">
      <c r="A4462" s="259"/>
      <c r="B4462" s="259"/>
      <c r="C4462" s="259"/>
      <c r="D4462" s="259"/>
      <c r="E4462" s="259"/>
      <c r="F4462" s="270"/>
      <c r="G4462" s="259"/>
      <c r="H4462" s="259"/>
      <c r="I4462" s="259"/>
      <c r="J4462" s="259"/>
    </row>
    <row r="4463" spans="1:10">
      <c r="A4463" s="259"/>
      <c r="B4463" s="259"/>
      <c r="C4463" s="259"/>
      <c r="D4463" s="259"/>
      <c r="E4463" s="259"/>
      <c r="F4463" s="270"/>
      <c r="G4463" s="259"/>
      <c r="H4463" s="259"/>
      <c r="I4463" s="259"/>
      <c r="J4463" s="259"/>
    </row>
    <row r="4464" spans="1:10">
      <c r="A4464" s="259"/>
      <c r="B4464" s="259"/>
      <c r="C4464" s="259"/>
      <c r="D4464" s="259"/>
      <c r="E4464" s="259"/>
      <c r="F4464" s="270"/>
      <c r="G4464" s="259"/>
      <c r="H4464" s="259"/>
      <c r="I4464" s="259"/>
      <c r="J4464" s="259"/>
    </row>
    <row r="4465" spans="1:10">
      <c r="A4465" s="259"/>
      <c r="B4465" s="259"/>
      <c r="C4465" s="259"/>
      <c r="D4465" s="259"/>
      <c r="E4465" s="259"/>
      <c r="F4465" s="270"/>
      <c r="G4465" s="259"/>
      <c r="H4465" s="259"/>
      <c r="I4465" s="259"/>
      <c r="J4465" s="259"/>
    </row>
    <row r="4466" spans="1:10">
      <c r="A4466" s="259"/>
      <c r="B4466" s="259"/>
      <c r="C4466" s="259"/>
      <c r="D4466" s="259"/>
      <c r="E4466" s="259"/>
      <c r="F4466" s="270"/>
      <c r="G4466" s="259"/>
      <c r="H4466" s="259"/>
      <c r="I4466" s="259"/>
      <c r="J4466" s="259"/>
    </row>
    <row r="4467" spans="1:10">
      <c r="A4467" s="259"/>
      <c r="B4467" s="259"/>
      <c r="C4467" s="259"/>
      <c r="D4467" s="259"/>
      <c r="E4467" s="259"/>
      <c r="F4467" s="270"/>
      <c r="G4467" s="259"/>
      <c r="H4467" s="259"/>
      <c r="I4467" s="259"/>
      <c r="J4467" s="259"/>
    </row>
    <row r="4468" spans="1:10">
      <c r="A4468" s="259"/>
      <c r="B4468" s="259"/>
      <c r="C4468" s="259"/>
      <c r="D4468" s="259"/>
      <c r="E4468" s="259"/>
      <c r="F4468" s="270"/>
      <c r="G4468" s="259"/>
      <c r="H4468" s="259"/>
      <c r="I4468" s="259"/>
      <c r="J4468" s="259"/>
    </row>
    <row r="4469" spans="1:10">
      <c r="A4469" s="259"/>
      <c r="B4469" s="259"/>
      <c r="C4469" s="259"/>
      <c r="D4469" s="259"/>
      <c r="E4469" s="259"/>
      <c r="F4469" s="270"/>
      <c r="G4469" s="259"/>
      <c r="H4469" s="259"/>
      <c r="I4469" s="259"/>
      <c r="J4469" s="259"/>
    </row>
    <row r="4470" spans="1:10">
      <c r="A4470" s="259"/>
      <c r="B4470" s="259"/>
      <c r="C4470" s="259"/>
      <c r="D4470" s="259"/>
      <c r="E4470" s="259"/>
      <c r="F4470" s="270"/>
      <c r="G4470" s="259"/>
      <c r="H4470" s="259"/>
      <c r="I4470" s="259"/>
      <c r="J4470" s="259"/>
    </row>
    <row r="4471" spans="1:10">
      <c r="A4471" s="259"/>
      <c r="B4471" s="259"/>
      <c r="C4471" s="259"/>
      <c r="D4471" s="259"/>
      <c r="E4471" s="259"/>
      <c r="F4471" s="270"/>
      <c r="G4471" s="259"/>
      <c r="H4471" s="259"/>
      <c r="I4471" s="259"/>
      <c r="J4471" s="259"/>
    </row>
    <row r="4472" spans="1:10">
      <c r="A4472" s="259"/>
      <c r="B4472" s="259"/>
      <c r="C4472" s="259"/>
      <c r="D4472" s="259"/>
      <c r="E4472" s="259"/>
      <c r="F4472" s="270"/>
      <c r="G4472" s="259"/>
      <c r="H4472" s="259"/>
      <c r="I4472" s="259"/>
      <c r="J4472" s="259"/>
    </row>
    <row r="4473" spans="1:10">
      <c r="A4473" s="259"/>
      <c r="B4473" s="259"/>
      <c r="C4473" s="259"/>
      <c r="D4473" s="259"/>
      <c r="E4473" s="259"/>
      <c r="F4473" s="270"/>
      <c r="G4473" s="259"/>
      <c r="H4473" s="259"/>
      <c r="I4473" s="259"/>
      <c r="J4473" s="259"/>
    </row>
    <row r="4474" spans="1:10">
      <c r="A4474" s="259"/>
      <c r="B4474" s="259"/>
      <c r="C4474" s="259"/>
      <c r="D4474" s="259"/>
      <c r="E4474" s="259"/>
      <c r="F4474" s="270"/>
      <c r="G4474" s="259"/>
      <c r="H4474" s="259"/>
      <c r="I4474" s="259"/>
      <c r="J4474" s="259"/>
    </row>
    <row r="4475" spans="1:10">
      <c r="A4475" s="259"/>
      <c r="B4475" s="259"/>
      <c r="C4475" s="259"/>
      <c r="D4475" s="259"/>
      <c r="E4475" s="259"/>
      <c r="F4475" s="270"/>
      <c r="G4475" s="259"/>
      <c r="H4475" s="259"/>
      <c r="I4475" s="259"/>
      <c r="J4475" s="259"/>
    </row>
    <row r="4476" spans="1:10">
      <c r="A4476" s="259"/>
      <c r="B4476" s="259"/>
      <c r="C4476" s="259"/>
      <c r="D4476" s="259"/>
      <c r="E4476" s="259"/>
      <c r="F4476" s="270"/>
      <c r="G4476" s="259"/>
      <c r="H4476" s="259"/>
      <c r="I4476" s="259"/>
      <c r="J4476" s="259"/>
    </row>
    <row r="4477" spans="1:10">
      <c r="A4477" s="259"/>
      <c r="B4477" s="259"/>
      <c r="C4477" s="259"/>
      <c r="D4477" s="259"/>
      <c r="E4477" s="259"/>
      <c r="F4477" s="270"/>
      <c r="G4477" s="259"/>
      <c r="H4477" s="259"/>
      <c r="I4477" s="259"/>
      <c r="J4477" s="259"/>
    </row>
    <row r="4478" spans="1:10">
      <c r="A4478" s="259"/>
      <c r="B4478" s="259"/>
      <c r="C4478" s="259"/>
      <c r="D4478" s="259"/>
      <c r="E4478" s="259"/>
      <c r="F4478" s="270"/>
      <c r="G4478" s="259"/>
      <c r="H4478" s="259"/>
      <c r="I4478" s="259"/>
      <c r="J4478" s="259"/>
    </row>
    <row r="4479" spans="1:10">
      <c r="A4479" s="259"/>
      <c r="B4479" s="259"/>
      <c r="C4479" s="259"/>
      <c r="D4479" s="259"/>
      <c r="E4479" s="259"/>
      <c r="F4479" s="270"/>
      <c r="G4479" s="259"/>
      <c r="H4479" s="259"/>
      <c r="I4479" s="259"/>
      <c r="J4479" s="259"/>
    </row>
    <row r="4480" spans="1:10">
      <c r="A4480" s="259"/>
      <c r="B4480" s="259"/>
      <c r="C4480" s="259"/>
      <c r="D4480" s="259"/>
      <c r="E4480" s="259"/>
      <c r="F4480" s="270"/>
      <c r="G4480" s="259"/>
      <c r="H4480" s="259"/>
      <c r="I4480" s="259"/>
      <c r="J4480" s="259"/>
    </row>
    <row r="4481" spans="1:10">
      <c r="A4481" s="259"/>
      <c r="B4481" s="259"/>
      <c r="C4481" s="259"/>
      <c r="D4481" s="259"/>
      <c r="E4481" s="259"/>
      <c r="F4481" s="270"/>
      <c r="G4481" s="259"/>
      <c r="H4481" s="259"/>
      <c r="I4481" s="259"/>
      <c r="J4481" s="259"/>
    </row>
    <row r="4482" spans="1:10">
      <c r="A4482" s="259"/>
      <c r="B4482" s="259"/>
      <c r="C4482" s="259"/>
      <c r="D4482" s="259"/>
      <c r="E4482" s="259"/>
      <c r="F4482" s="270"/>
      <c r="G4482" s="259"/>
      <c r="H4482" s="259"/>
      <c r="I4482" s="259"/>
      <c r="J4482" s="259"/>
    </row>
    <row r="4483" spans="1:10">
      <c r="A4483" s="259"/>
      <c r="B4483" s="259"/>
      <c r="C4483" s="259"/>
      <c r="D4483" s="259"/>
      <c r="E4483" s="259"/>
      <c r="F4483" s="270"/>
      <c r="G4483" s="259"/>
      <c r="H4483" s="259"/>
      <c r="I4483" s="259"/>
      <c r="J4483" s="259"/>
    </row>
    <row r="4484" spans="1:10">
      <c r="A4484" s="259"/>
      <c r="B4484" s="259"/>
      <c r="C4484" s="259"/>
      <c r="D4484" s="259"/>
      <c r="E4484" s="259"/>
      <c r="F4484" s="270"/>
      <c r="G4484" s="259"/>
      <c r="H4484" s="259"/>
      <c r="I4484" s="259"/>
      <c r="J4484" s="259"/>
    </row>
    <row r="4485" spans="1:10">
      <c r="A4485" s="259"/>
      <c r="B4485" s="259"/>
      <c r="C4485" s="259"/>
      <c r="D4485" s="259"/>
      <c r="E4485" s="259"/>
      <c r="F4485" s="270"/>
      <c r="G4485" s="259"/>
      <c r="H4485" s="259"/>
      <c r="I4485" s="259"/>
      <c r="J4485" s="259"/>
    </row>
    <row r="4486" spans="1:10">
      <c r="A4486" s="259"/>
      <c r="B4486" s="259"/>
      <c r="C4486" s="259"/>
      <c r="D4486" s="259"/>
      <c r="E4486" s="259"/>
      <c r="F4486" s="270"/>
      <c r="G4486" s="259"/>
      <c r="H4486" s="259"/>
      <c r="I4486" s="259"/>
      <c r="J4486" s="259"/>
    </row>
    <row r="4487" spans="1:10">
      <c r="A4487" s="259"/>
      <c r="B4487" s="259"/>
      <c r="C4487" s="259"/>
      <c r="D4487" s="259"/>
      <c r="E4487" s="259"/>
      <c r="F4487" s="270"/>
      <c r="G4487" s="259"/>
      <c r="H4487" s="259"/>
      <c r="I4487" s="259"/>
      <c r="J4487" s="259"/>
    </row>
    <row r="4488" spans="1:10">
      <c r="A4488" s="259"/>
      <c r="B4488" s="259"/>
      <c r="C4488" s="259"/>
      <c r="D4488" s="259"/>
      <c r="E4488" s="259"/>
      <c r="F4488" s="270"/>
      <c r="G4488" s="259"/>
      <c r="H4488" s="259"/>
      <c r="I4488" s="259"/>
      <c r="J4488" s="259"/>
    </row>
    <row r="4489" spans="1:10">
      <c r="A4489" s="259"/>
      <c r="B4489" s="259"/>
      <c r="C4489" s="259"/>
      <c r="D4489" s="259"/>
      <c r="E4489" s="259"/>
      <c r="F4489" s="270"/>
      <c r="G4489" s="259"/>
      <c r="H4489" s="259"/>
      <c r="I4489" s="259"/>
      <c r="J4489" s="259"/>
    </row>
    <row r="4490" spans="1:10">
      <c r="A4490" s="259"/>
      <c r="B4490" s="259"/>
      <c r="C4490" s="259"/>
      <c r="D4490" s="259"/>
      <c r="E4490" s="259"/>
      <c r="F4490" s="270"/>
      <c r="G4490" s="259"/>
      <c r="H4490" s="259"/>
      <c r="I4490" s="259"/>
      <c r="J4490" s="259"/>
    </row>
    <row r="4491" spans="1:10">
      <c r="A4491" s="259"/>
      <c r="B4491" s="259"/>
      <c r="C4491" s="259"/>
      <c r="D4491" s="259"/>
      <c r="E4491" s="259"/>
      <c r="F4491" s="270"/>
      <c r="G4491" s="259"/>
      <c r="H4491" s="259"/>
      <c r="I4491" s="259"/>
      <c r="J4491" s="259"/>
    </row>
    <row r="4492" spans="1:10">
      <c r="A4492" s="259"/>
      <c r="B4492" s="259"/>
      <c r="C4492" s="259"/>
      <c r="D4492" s="259"/>
      <c r="E4492" s="259"/>
      <c r="F4492" s="270"/>
      <c r="G4492" s="259"/>
      <c r="H4492" s="259"/>
      <c r="I4492" s="259"/>
      <c r="J4492" s="259"/>
    </row>
    <row r="4493" spans="1:10">
      <c r="A4493" s="259"/>
      <c r="B4493" s="259"/>
      <c r="C4493" s="259"/>
      <c r="D4493" s="259"/>
      <c r="E4493" s="259"/>
      <c r="F4493" s="270"/>
      <c r="G4493" s="259"/>
      <c r="H4493" s="259"/>
      <c r="I4493" s="259"/>
      <c r="J4493" s="259"/>
    </row>
    <row r="4494" spans="1:10">
      <c r="A4494" s="259"/>
      <c r="B4494" s="259"/>
      <c r="C4494" s="259"/>
      <c r="D4494" s="259"/>
      <c r="E4494" s="259"/>
      <c r="F4494" s="270"/>
      <c r="G4494" s="259"/>
      <c r="H4494" s="259"/>
      <c r="I4494" s="259"/>
      <c r="J4494" s="259"/>
    </row>
    <row r="4495" spans="1:10">
      <c r="A4495" s="259"/>
      <c r="B4495" s="259"/>
      <c r="C4495" s="259"/>
      <c r="D4495" s="259"/>
      <c r="E4495" s="259"/>
      <c r="F4495" s="270"/>
      <c r="G4495" s="259"/>
      <c r="H4495" s="259"/>
      <c r="I4495" s="259"/>
      <c r="J4495" s="259"/>
    </row>
    <row r="4496" spans="1:10">
      <c r="A4496" s="259"/>
      <c r="B4496" s="259"/>
      <c r="C4496" s="259"/>
      <c r="D4496" s="259"/>
      <c r="E4496" s="259"/>
      <c r="F4496" s="270"/>
      <c r="G4496" s="259"/>
      <c r="H4496" s="259"/>
      <c r="I4496" s="259"/>
      <c r="J4496" s="259"/>
    </row>
    <row r="4497" spans="1:10">
      <c r="A4497" s="259"/>
      <c r="B4497" s="259"/>
      <c r="C4497" s="259"/>
      <c r="D4497" s="259"/>
      <c r="E4497" s="259"/>
      <c r="F4497" s="270"/>
      <c r="G4497" s="259"/>
      <c r="H4497" s="259"/>
      <c r="I4497" s="259"/>
      <c r="J4497" s="259"/>
    </row>
    <row r="4498" spans="1:10">
      <c r="A4498" s="259"/>
      <c r="B4498" s="259"/>
      <c r="C4498" s="259"/>
      <c r="D4498" s="259"/>
      <c r="E4498" s="259"/>
      <c r="F4498" s="270"/>
      <c r="G4498" s="259"/>
      <c r="H4498" s="259"/>
      <c r="I4498" s="259"/>
      <c r="J4498" s="259"/>
    </row>
    <row r="4499" spans="1:10">
      <c r="A4499" s="259"/>
      <c r="B4499" s="259"/>
      <c r="C4499" s="259"/>
      <c r="D4499" s="259"/>
      <c r="E4499" s="259"/>
      <c r="F4499" s="270"/>
      <c r="G4499" s="259"/>
      <c r="H4499" s="259"/>
      <c r="I4499" s="259"/>
      <c r="J4499" s="259"/>
    </row>
    <row r="4500" spans="1:10">
      <c r="A4500" s="259"/>
      <c r="B4500" s="259"/>
      <c r="C4500" s="259"/>
      <c r="D4500" s="259"/>
      <c r="E4500" s="259"/>
      <c r="F4500" s="270"/>
      <c r="G4500" s="259"/>
      <c r="H4500" s="259"/>
      <c r="I4500" s="259"/>
      <c r="J4500" s="259"/>
    </row>
    <row r="4501" spans="1:10">
      <c r="A4501" s="259"/>
      <c r="B4501" s="259"/>
      <c r="C4501" s="259"/>
      <c r="D4501" s="259"/>
      <c r="E4501" s="259"/>
      <c r="F4501" s="270"/>
      <c r="G4501" s="259"/>
      <c r="H4501" s="259"/>
      <c r="I4501" s="259"/>
      <c r="J4501" s="259"/>
    </row>
    <row r="4502" spans="1:10">
      <c r="A4502" s="259"/>
      <c r="B4502" s="259"/>
      <c r="C4502" s="259"/>
      <c r="D4502" s="259"/>
      <c r="E4502" s="259"/>
      <c r="F4502" s="270"/>
      <c r="G4502" s="259"/>
      <c r="H4502" s="259"/>
      <c r="I4502" s="259"/>
      <c r="J4502" s="259"/>
    </row>
    <row r="4503" spans="1:10">
      <c r="A4503" s="259"/>
      <c r="B4503" s="259"/>
      <c r="C4503" s="259"/>
      <c r="D4503" s="259"/>
      <c r="E4503" s="259"/>
      <c r="F4503" s="270"/>
      <c r="G4503" s="259"/>
      <c r="H4503" s="259"/>
      <c r="I4503" s="259"/>
      <c r="J4503" s="259"/>
    </row>
    <row r="4504" spans="1:10">
      <c r="A4504" s="259"/>
      <c r="B4504" s="259"/>
      <c r="C4504" s="259"/>
      <c r="D4504" s="259"/>
      <c r="E4504" s="259"/>
      <c r="F4504" s="270"/>
      <c r="G4504" s="259"/>
      <c r="H4504" s="259"/>
      <c r="I4504" s="259"/>
      <c r="J4504" s="259"/>
    </row>
    <row r="4505" spans="1:10">
      <c r="A4505" s="259"/>
      <c r="B4505" s="259"/>
      <c r="C4505" s="259"/>
      <c r="D4505" s="259"/>
      <c r="E4505" s="259"/>
      <c r="F4505" s="270"/>
      <c r="G4505" s="259"/>
      <c r="H4505" s="259"/>
      <c r="I4505" s="259"/>
      <c r="J4505" s="259"/>
    </row>
    <row r="4506" spans="1:10">
      <c r="A4506" s="259"/>
      <c r="B4506" s="259"/>
      <c r="C4506" s="259"/>
      <c r="D4506" s="259"/>
      <c r="E4506" s="259"/>
      <c r="F4506" s="270"/>
      <c r="G4506" s="259"/>
      <c r="H4506" s="259"/>
      <c r="I4506" s="259"/>
      <c r="J4506" s="259"/>
    </row>
    <row r="4507" spans="1:10">
      <c r="A4507" s="259"/>
      <c r="B4507" s="259"/>
      <c r="C4507" s="259"/>
      <c r="D4507" s="259"/>
      <c r="E4507" s="259"/>
      <c r="F4507" s="270"/>
      <c r="G4507" s="259"/>
      <c r="H4507" s="259"/>
      <c r="I4507" s="259"/>
      <c r="J4507" s="259"/>
    </row>
    <row r="4508" spans="1:10">
      <c r="A4508" s="259"/>
      <c r="B4508" s="259"/>
      <c r="C4508" s="259"/>
      <c r="D4508" s="259"/>
      <c r="E4508" s="259"/>
      <c r="F4508" s="270"/>
      <c r="G4508" s="259"/>
      <c r="H4508" s="259"/>
      <c r="I4508" s="259"/>
      <c r="J4508" s="259"/>
    </row>
    <row r="4509" spans="1:10">
      <c r="A4509" s="259"/>
      <c r="B4509" s="259"/>
      <c r="C4509" s="259"/>
      <c r="D4509" s="259"/>
      <c r="E4509" s="259"/>
      <c r="F4509" s="270"/>
      <c r="G4509" s="259"/>
      <c r="H4509" s="259"/>
      <c r="I4509" s="259"/>
      <c r="J4509" s="259"/>
    </row>
    <row r="4510" spans="1:10">
      <c r="A4510" s="259"/>
      <c r="B4510" s="259"/>
      <c r="C4510" s="259"/>
      <c r="D4510" s="259"/>
      <c r="E4510" s="259"/>
      <c r="F4510" s="270"/>
      <c r="G4510" s="259"/>
      <c r="H4510" s="259"/>
      <c r="I4510" s="259"/>
      <c r="J4510" s="259"/>
    </row>
    <row r="4511" spans="1:10">
      <c r="A4511" s="259"/>
      <c r="B4511" s="259"/>
      <c r="C4511" s="259"/>
      <c r="D4511" s="259"/>
      <c r="E4511" s="259"/>
      <c r="F4511" s="270"/>
      <c r="G4511" s="259"/>
      <c r="H4511" s="259"/>
      <c r="I4511" s="259"/>
      <c r="J4511" s="259"/>
    </row>
    <row r="4512" spans="1:10">
      <c r="A4512" s="259"/>
      <c r="B4512" s="259"/>
      <c r="C4512" s="259"/>
      <c r="D4512" s="259"/>
      <c r="E4512" s="259"/>
      <c r="F4512" s="270"/>
      <c r="G4512" s="259"/>
      <c r="H4512" s="259"/>
      <c r="I4512" s="259"/>
      <c r="J4512" s="259"/>
    </row>
    <row r="4513" spans="1:10">
      <c r="A4513" s="259"/>
      <c r="B4513" s="259"/>
      <c r="C4513" s="259"/>
      <c r="D4513" s="259"/>
      <c r="E4513" s="259"/>
      <c r="F4513" s="270"/>
      <c r="G4513" s="259"/>
      <c r="H4513" s="259"/>
      <c r="I4513" s="259"/>
      <c r="J4513" s="259"/>
    </row>
    <row r="4514" spans="1:10">
      <c r="A4514" s="259"/>
      <c r="B4514" s="259"/>
      <c r="C4514" s="259"/>
      <c r="D4514" s="259"/>
      <c r="E4514" s="259"/>
      <c r="F4514" s="270"/>
      <c r="G4514" s="259"/>
      <c r="H4514" s="259"/>
      <c r="I4514" s="259"/>
      <c r="J4514" s="259"/>
    </row>
    <row r="4515" spans="1:10">
      <c r="A4515" s="259"/>
      <c r="B4515" s="259"/>
      <c r="C4515" s="259"/>
      <c r="D4515" s="259"/>
      <c r="E4515" s="259"/>
      <c r="F4515" s="270"/>
      <c r="G4515" s="259"/>
      <c r="H4515" s="259"/>
      <c r="I4515" s="259"/>
      <c r="J4515" s="259"/>
    </row>
    <row r="4516" spans="1:10">
      <c r="A4516" s="259"/>
      <c r="B4516" s="259"/>
      <c r="C4516" s="259"/>
      <c r="D4516" s="259"/>
      <c r="E4516" s="259"/>
      <c r="F4516" s="270"/>
      <c r="G4516" s="259"/>
      <c r="H4516" s="259"/>
      <c r="I4516" s="259"/>
      <c r="J4516" s="259"/>
    </row>
    <row r="4517" spans="1:10">
      <c r="A4517" s="259"/>
      <c r="B4517" s="259"/>
      <c r="C4517" s="259"/>
      <c r="D4517" s="259"/>
      <c r="E4517" s="259"/>
      <c r="F4517" s="270"/>
      <c r="G4517" s="259"/>
      <c r="H4517" s="259"/>
      <c r="I4517" s="259"/>
      <c r="J4517" s="259"/>
    </row>
    <row r="4518" spans="1:10">
      <c r="A4518" s="259"/>
      <c r="B4518" s="259"/>
      <c r="C4518" s="259"/>
      <c r="D4518" s="259"/>
      <c r="E4518" s="259"/>
      <c r="F4518" s="270"/>
      <c r="G4518" s="259"/>
      <c r="H4518" s="259"/>
      <c r="I4518" s="259"/>
      <c r="J4518" s="259"/>
    </row>
    <row r="4519" spans="1:10">
      <c r="A4519" s="259"/>
      <c r="B4519" s="259"/>
      <c r="C4519" s="259"/>
      <c r="D4519" s="259"/>
      <c r="E4519" s="259"/>
      <c r="F4519" s="270"/>
      <c r="G4519" s="259"/>
      <c r="H4519" s="259"/>
      <c r="I4519" s="259"/>
      <c r="J4519" s="259"/>
    </row>
    <row r="4520" spans="1:10">
      <c r="A4520" s="259"/>
      <c r="B4520" s="259"/>
      <c r="C4520" s="259"/>
      <c r="D4520" s="259"/>
      <c r="E4520" s="259"/>
      <c r="F4520" s="270"/>
      <c r="G4520" s="259"/>
      <c r="H4520" s="259"/>
      <c r="I4520" s="259"/>
      <c r="J4520" s="259"/>
    </row>
    <row r="4521" spans="1:10">
      <c r="A4521" s="259"/>
      <c r="B4521" s="259"/>
      <c r="C4521" s="259"/>
      <c r="D4521" s="259"/>
      <c r="E4521" s="259"/>
      <c r="F4521" s="270"/>
      <c r="G4521" s="259"/>
      <c r="H4521" s="259"/>
      <c r="I4521" s="259"/>
      <c r="J4521" s="259"/>
    </row>
    <row r="4522" spans="1:10">
      <c r="A4522" s="259"/>
      <c r="B4522" s="259"/>
      <c r="C4522" s="259"/>
      <c r="D4522" s="259"/>
      <c r="E4522" s="259"/>
      <c r="F4522" s="270"/>
      <c r="G4522" s="259"/>
      <c r="H4522" s="259"/>
      <c r="I4522" s="259"/>
      <c r="J4522" s="259"/>
    </row>
    <row r="4523" spans="1:10">
      <c r="A4523" s="259"/>
      <c r="B4523" s="259"/>
      <c r="C4523" s="259"/>
      <c r="D4523" s="259"/>
      <c r="E4523" s="259"/>
      <c r="F4523" s="270"/>
      <c r="G4523" s="259"/>
      <c r="H4523" s="259"/>
      <c r="I4523" s="259"/>
      <c r="J4523" s="259"/>
    </row>
    <row r="4524" spans="1:10">
      <c r="A4524" s="259"/>
      <c r="B4524" s="259"/>
      <c r="C4524" s="259"/>
      <c r="D4524" s="259"/>
      <c r="E4524" s="259"/>
      <c r="F4524" s="270"/>
      <c r="G4524" s="259"/>
      <c r="H4524" s="259"/>
      <c r="I4524" s="259"/>
      <c r="J4524" s="259"/>
    </row>
    <row r="4525" spans="1:10">
      <c r="A4525" s="259"/>
      <c r="B4525" s="259"/>
      <c r="C4525" s="259"/>
      <c r="D4525" s="259"/>
      <c r="E4525" s="259"/>
      <c r="F4525" s="270"/>
      <c r="G4525" s="259"/>
      <c r="H4525" s="259"/>
      <c r="I4525" s="259"/>
      <c r="J4525" s="259"/>
    </row>
    <row r="4526" spans="1:10">
      <c r="A4526" s="259"/>
      <c r="B4526" s="259"/>
      <c r="C4526" s="259"/>
      <c r="D4526" s="259"/>
      <c r="E4526" s="259"/>
      <c r="F4526" s="270"/>
      <c r="G4526" s="259"/>
      <c r="H4526" s="259"/>
      <c r="I4526" s="259"/>
      <c r="J4526" s="259"/>
    </row>
    <row r="4527" spans="1:10">
      <c r="A4527" s="259"/>
      <c r="B4527" s="259"/>
      <c r="C4527" s="259"/>
      <c r="D4527" s="259"/>
      <c r="E4527" s="259"/>
      <c r="F4527" s="270"/>
      <c r="G4527" s="259"/>
      <c r="H4527" s="259"/>
      <c r="I4527" s="259"/>
      <c r="J4527" s="259"/>
    </row>
    <row r="4528" spans="1:10">
      <c r="A4528" s="259"/>
      <c r="B4528" s="259"/>
      <c r="C4528" s="259"/>
      <c r="D4528" s="259"/>
      <c r="E4528" s="259"/>
      <c r="F4528" s="270"/>
      <c r="G4528" s="259"/>
      <c r="H4528" s="259"/>
      <c r="I4528" s="259"/>
      <c r="J4528" s="259"/>
    </row>
    <row r="4529" spans="1:10">
      <c r="A4529" s="259"/>
      <c r="B4529" s="259"/>
      <c r="C4529" s="259"/>
      <c r="D4529" s="259"/>
      <c r="E4529" s="259"/>
      <c r="F4529" s="270"/>
      <c r="G4529" s="259"/>
      <c r="H4529" s="259"/>
      <c r="I4529" s="259"/>
      <c r="J4529" s="259"/>
    </row>
    <row r="4530" spans="1:10">
      <c r="A4530" s="259"/>
      <c r="B4530" s="259"/>
      <c r="C4530" s="259"/>
      <c r="D4530" s="259"/>
      <c r="E4530" s="259"/>
      <c r="F4530" s="270"/>
      <c r="G4530" s="259"/>
      <c r="H4530" s="259"/>
      <c r="I4530" s="259"/>
      <c r="J4530" s="259"/>
    </row>
    <row r="4531" spans="1:10">
      <c r="A4531" s="259"/>
      <c r="B4531" s="259"/>
      <c r="C4531" s="259"/>
      <c r="D4531" s="259"/>
      <c r="E4531" s="259"/>
      <c r="F4531" s="270"/>
      <c r="G4531" s="259"/>
      <c r="H4531" s="259"/>
      <c r="I4531" s="259"/>
      <c r="J4531" s="259"/>
    </row>
    <row r="4532" spans="1:10">
      <c r="A4532" s="259"/>
      <c r="B4532" s="259"/>
      <c r="C4532" s="259"/>
      <c r="D4532" s="259"/>
      <c r="E4532" s="259"/>
      <c r="F4532" s="270"/>
      <c r="G4532" s="259"/>
      <c r="H4532" s="259"/>
      <c r="I4532" s="259"/>
      <c r="J4532" s="259"/>
    </row>
    <row r="4533" spans="1:10">
      <c r="A4533" s="259"/>
      <c r="B4533" s="259"/>
      <c r="C4533" s="259"/>
      <c r="D4533" s="259"/>
      <c r="E4533" s="259"/>
      <c r="F4533" s="270"/>
      <c r="G4533" s="259"/>
      <c r="H4533" s="259"/>
      <c r="I4533" s="259"/>
      <c r="J4533" s="259"/>
    </row>
    <row r="4534" spans="1:10">
      <c r="A4534" s="259"/>
      <c r="B4534" s="259"/>
      <c r="C4534" s="259"/>
      <c r="D4534" s="259"/>
      <c r="E4534" s="259"/>
      <c r="F4534" s="270"/>
      <c r="G4534" s="259"/>
      <c r="H4534" s="259"/>
      <c r="I4534" s="259"/>
      <c r="J4534" s="259"/>
    </row>
    <row r="4535" spans="1:10">
      <c r="A4535" s="259"/>
      <c r="B4535" s="259"/>
      <c r="C4535" s="259"/>
      <c r="D4535" s="259"/>
      <c r="E4535" s="259"/>
      <c r="F4535" s="270"/>
      <c r="G4535" s="259"/>
      <c r="H4535" s="259"/>
      <c r="I4535" s="259"/>
      <c r="J4535" s="259"/>
    </row>
    <row r="4536" spans="1:10">
      <c r="A4536" s="259"/>
      <c r="B4536" s="259"/>
      <c r="C4536" s="259"/>
      <c r="D4536" s="259"/>
      <c r="E4536" s="259"/>
      <c r="F4536" s="270"/>
      <c r="G4536" s="259"/>
      <c r="H4536" s="259"/>
      <c r="I4536" s="259"/>
      <c r="J4536" s="259"/>
    </row>
    <row r="4537" spans="1:10">
      <c r="A4537" s="259"/>
      <c r="B4537" s="259"/>
      <c r="C4537" s="259"/>
      <c r="D4537" s="259"/>
      <c r="E4537" s="259"/>
      <c r="F4537" s="270"/>
      <c r="G4537" s="259"/>
      <c r="H4537" s="259"/>
      <c r="I4537" s="259"/>
      <c r="J4537" s="259"/>
    </row>
    <row r="4538" spans="1:10">
      <c r="A4538" s="259"/>
      <c r="B4538" s="259"/>
      <c r="C4538" s="259"/>
      <c r="D4538" s="259"/>
      <c r="E4538" s="259"/>
      <c r="F4538" s="270"/>
      <c r="G4538" s="259"/>
      <c r="H4538" s="259"/>
      <c r="I4538" s="259"/>
      <c r="J4538" s="259"/>
    </row>
    <row r="4539" spans="1:10">
      <c r="A4539" s="259"/>
      <c r="B4539" s="259"/>
      <c r="C4539" s="259"/>
      <c r="D4539" s="259"/>
      <c r="E4539" s="259"/>
      <c r="F4539" s="270"/>
      <c r="G4539" s="259"/>
      <c r="H4539" s="259"/>
      <c r="I4539" s="259"/>
      <c r="J4539" s="259"/>
    </row>
    <row r="4540" spans="1:10">
      <c r="A4540" s="259"/>
      <c r="B4540" s="259"/>
      <c r="C4540" s="259"/>
      <c r="D4540" s="259"/>
      <c r="E4540" s="259"/>
      <c r="F4540" s="270"/>
      <c r="G4540" s="259"/>
      <c r="H4540" s="259"/>
      <c r="I4540" s="259"/>
      <c r="J4540" s="259"/>
    </row>
    <row r="4541" spans="1:10">
      <c r="A4541" s="259"/>
      <c r="B4541" s="259"/>
      <c r="C4541" s="259"/>
      <c r="D4541" s="259"/>
      <c r="E4541" s="259"/>
      <c r="F4541" s="270"/>
      <c r="G4541" s="259"/>
      <c r="H4541" s="259"/>
      <c r="I4541" s="259"/>
      <c r="J4541" s="259"/>
    </row>
    <row r="4542" spans="1:10">
      <c r="A4542" s="259"/>
      <c r="B4542" s="259"/>
      <c r="C4542" s="259"/>
      <c r="D4542" s="259"/>
      <c r="E4542" s="259"/>
      <c r="F4542" s="270"/>
      <c r="G4542" s="259"/>
      <c r="H4542" s="259"/>
      <c r="I4542" s="259"/>
      <c r="J4542" s="259"/>
    </row>
    <row r="4543" spans="1:10">
      <c r="A4543" s="259"/>
      <c r="B4543" s="259"/>
      <c r="C4543" s="259"/>
      <c r="D4543" s="259"/>
      <c r="E4543" s="259"/>
      <c r="F4543" s="270"/>
      <c r="G4543" s="259"/>
      <c r="H4543" s="259"/>
      <c r="I4543" s="259"/>
      <c r="J4543" s="259"/>
    </row>
    <row r="4544" spans="1:10">
      <c r="A4544" s="259"/>
      <c r="B4544" s="259"/>
      <c r="C4544" s="259"/>
      <c r="D4544" s="259"/>
      <c r="E4544" s="259"/>
      <c r="F4544" s="270"/>
      <c r="G4544" s="259"/>
      <c r="H4544" s="259"/>
      <c r="I4544" s="259"/>
      <c r="J4544" s="259"/>
    </row>
    <row r="4545" spans="1:10">
      <c r="A4545" s="259"/>
      <c r="B4545" s="259"/>
      <c r="C4545" s="259"/>
      <c r="D4545" s="259"/>
      <c r="E4545" s="259"/>
      <c r="F4545" s="270"/>
      <c r="G4545" s="259"/>
      <c r="H4545" s="259"/>
      <c r="I4545" s="259"/>
      <c r="J4545" s="259"/>
    </row>
    <row r="4546" spans="1:10">
      <c r="A4546" s="259"/>
      <c r="B4546" s="259"/>
      <c r="C4546" s="259"/>
      <c r="D4546" s="259"/>
      <c r="E4546" s="259"/>
      <c r="F4546" s="270"/>
      <c r="G4546" s="259"/>
      <c r="H4546" s="259"/>
      <c r="I4546" s="259"/>
      <c r="J4546" s="259"/>
    </row>
    <row r="4547" spans="1:10">
      <c r="A4547" s="259"/>
      <c r="B4547" s="259"/>
      <c r="C4547" s="259"/>
      <c r="D4547" s="259"/>
      <c r="E4547" s="259"/>
      <c r="F4547" s="270"/>
      <c r="G4547" s="259"/>
      <c r="H4547" s="259"/>
      <c r="I4547" s="259"/>
      <c r="J4547" s="259"/>
    </row>
    <row r="4548" spans="1:10">
      <c r="A4548" s="259"/>
      <c r="B4548" s="259"/>
      <c r="C4548" s="259"/>
      <c r="D4548" s="259"/>
      <c r="E4548" s="259"/>
      <c r="F4548" s="270"/>
      <c r="G4548" s="259"/>
      <c r="H4548" s="259"/>
      <c r="I4548" s="259"/>
      <c r="J4548" s="259"/>
    </row>
    <row r="4549" spans="1:10">
      <c r="A4549" s="259"/>
      <c r="B4549" s="259"/>
      <c r="C4549" s="259"/>
      <c r="D4549" s="259"/>
      <c r="E4549" s="259"/>
      <c r="F4549" s="270"/>
      <c r="G4549" s="259"/>
      <c r="H4549" s="259"/>
      <c r="I4549" s="259"/>
      <c r="J4549" s="259"/>
    </row>
    <row r="4550" spans="1:10">
      <c r="A4550" s="259"/>
      <c r="B4550" s="259"/>
      <c r="C4550" s="259"/>
      <c r="D4550" s="259"/>
      <c r="E4550" s="259"/>
      <c r="F4550" s="270"/>
      <c r="G4550" s="259"/>
      <c r="H4550" s="259"/>
      <c r="I4550" s="259"/>
      <c r="J4550" s="259"/>
    </row>
    <row r="4551" spans="1:10">
      <c r="A4551" s="259"/>
      <c r="B4551" s="259"/>
      <c r="C4551" s="259"/>
      <c r="D4551" s="259"/>
      <c r="E4551" s="259"/>
      <c r="F4551" s="270"/>
      <c r="G4551" s="259"/>
      <c r="H4551" s="259"/>
      <c r="I4551" s="259"/>
      <c r="J4551" s="259"/>
    </row>
    <row r="4552" spans="1:10">
      <c r="A4552" s="259"/>
      <c r="B4552" s="259"/>
      <c r="C4552" s="259"/>
      <c r="D4552" s="259"/>
      <c r="E4552" s="259"/>
      <c r="F4552" s="270"/>
      <c r="G4552" s="259"/>
      <c r="H4552" s="259"/>
      <c r="I4552" s="259"/>
      <c r="J4552" s="259"/>
    </row>
    <row r="4553" spans="1:10">
      <c r="A4553" s="259"/>
      <c r="B4553" s="259"/>
      <c r="C4553" s="259"/>
      <c r="D4553" s="259"/>
      <c r="E4553" s="259"/>
      <c r="F4553" s="270"/>
      <c r="G4553" s="259"/>
      <c r="H4553" s="259"/>
      <c r="I4553" s="259"/>
      <c r="J4553" s="259"/>
    </row>
    <row r="4554" spans="1:10">
      <c r="A4554" s="259"/>
      <c r="B4554" s="259"/>
      <c r="C4554" s="259"/>
      <c r="D4554" s="259"/>
      <c r="E4554" s="259"/>
      <c r="F4554" s="270"/>
      <c r="G4554" s="259"/>
      <c r="H4554" s="259"/>
      <c r="I4554" s="259"/>
      <c r="J4554" s="259"/>
    </row>
    <row r="4555" spans="1:10">
      <c r="A4555" s="259"/>
      <c r="B4555" s="259"/>
      <c r="C4555" s="259"/>
      <c r="D4555" s="259"/>
      <c r="E4555" s="259"/>
      <c r="F4555" s="270"/>
      <c r="G4555" s="259"/>
      <c r="H4555" s="259"/>
      <c r="I4555" s="259"/>
      <c r="J4555" s="259"/>
    </row>
    <row r="4556" spans="1:10">
      <c r="A4556" s="259"/>
      <c r="B4556" s="259"/>
      <c r="C4556" s="259"/>
      <c r="D4556" s="259"/>
      <c r="E4556" s="259"/>
      <c r="F4556" s="270"/>
      <c r="G4556" s="259"/>
      <c r="H4556" s="259"/>
      <c r="I4556" s="259"/>
      <c r="J4556" s="259"/>
    </row>
    <row r="4557" spans="1:10">
      <c r="A4557" s="259"/>
      <c r="B4557" s="259"/>
      <c r="C4557" s="259"/>
      <c r="D4557" s="259"/>
      <c r="E4557" s="259"/>
      <c r="F4557" s="270"/>
      <c r="G4557" s="259"/>
      <c r="H4557" s="259"/>
      <c r="I4557" s="259"/>
      <c r="J4557" s="259"/>
    </row>
    <row r="4558" spans="1:10">
      <c r="A4558" s="259"/>
      <c r="B4558" s="259"/>
      <c r="C4558" s="259"/>
      <c r="D4558" s="259"/>
      <c r="E4558" s="259"/>
      <c r="F4558" s="270"/>
      <c r="G4558" s="259"/>
      <c r="H4558" s="259"/>
      <c r="I4558" s="259"/>
      <c r="J4558" s="259"/>
    </row>
    <row r="4559" spans="1:10">
      <c r="A4559" s="259"/>
      <c r="B4559" s="259"/>
      <c r="C4559" s="259"/>
      <c r="D4559" s="259"/>
      <c r="E4559" s="259"/>
      <c r="F4559" s="270"/>
      <c r="G4559" s="259"/>
      <c r="H4559" s="259"/>
      <c r="I4559" s="259"/>
      <c r="J4559" s="259"/>
    </row>
    <row r="4560" spans="1:10">
      <c r="A4560" s="259"/>
      <c r="B4560" s="259"/>
      <c r="C4560" s="259"/>
      <c r="D4560" s="259"/>
      <c r="E4560" s="259"/>
      <c r="F4560" s="270"/>
      <c r="G4560" s="259"/>
      <c r="H4560" s="259"/>
      <c r="I4560" s="259"/>
      <c r="J4560" s="259"/>
    </row>
    <row r="4561" spans="1:10">
      <c r="A4561" s="259"/>
      <c r="B4561" s="259"/>
      <c r="C4561" s="259"/>
      <c r="D4561" s="259"/>
      <c r="E4561" s="259"/>
      <c r="F4561" s="270"/>
      <c r="G4561" s="259"/>
      <c r="H4561" s="259"/>
      <c r="I4561" s="259"/>
      <c r="J4561" s="259"/>
    </row>
    <row r="4562" spans="1:10">
      <c r="A4562" s="259"/>
      <c r="B4562" s="259"/>
      <c r="C4562" s="259"/>
      <c r="D4562" s="259"/>
      <c r="E4562" s="259"/>
      <c r="F4562" s="270"/>
      <c r="G4562" s="259"/>
      <c r="H4562" s="259"/>
      <c r="I4562" s="259"/>
      <c r="J4562" s="259"/>
    </row>
    <row r="4563" spans="1:10">
      <c r="A4563" s="259"/>
      <c r="B4563" s="259"/>
      <c r="C4563" s="259"/>
      <c r="D4563" s="259"/>
      <c r="E4563" s="259"/>
      <c r="F4563" s="270"/>
      <c r="G4563" s="259"/>
      <c r="H4563" s="259"/>
      <c r="I4563" s="259"/>
      <c r="J4563" s="259"/>
    </row>
    <row r="4564" spans="1:10">
      <c r="A4564" s="259"/>
      <c r="B4564" s="259"/>
      <c r="C4564" s="259"/>
      <c r="D4564" s="259"/>
      <c r="E4564" s="259"/>
      <c r="F4564" s="270"/>
      <c r="G4564" s="259"/>
      <c r="H4564" s="259"/>
      <c r="I4564" s="259"/>
      <c r="J4564" s="259"/>
    </row>
    <row r="4565" spans="1:10">
      <c r="A4565" s="259"/>
      <c r="B4565" s="259"/>
      <c r="C4565" s="259"/>
      <c r="D4565" s="259"/>
      <c r="E4565" s="259"/>
      <c r="F4565" s="270"/>
      <c r="G4565" s="259"/>
      <c r="H4565" s="259"/>
      <c r="I4565" s="259"/>
      <c r="J4565" s="259"/>
    </row>
    <row r="4566" spans="1:10">
      <c r="A4566" s="259"/>
      <c r="B4566" s="259"/>
      <c r="C4566" s="259"/>
      <c r="D4566" s="259"/>
      <c r="E4566" s="259"/>
      <c r="F4566" s="270"/>
      <c r="G4566" s="259"/>
      <c r="H4566" s="259"/>
      <c r="I4566" s="259"/>
      <c r="J4566" s="259"/>
    </row>
    <row r="4567" spans="1:10">
      <c r="A4567" s="259"/>
      <c r="B4567" s="259"/>
      <c r="C4567" s="259"/>
      <c r="D4567" s="259"/>
      <c r="E4567" s="259"/>
      <c r="F4567" s="270"/>
      <c r="G4567" s="259"/>
      <c r="H4567" s="259"/>
      <c r="I4567" s="259"/>
      <c r="J4567" s="259"/>
    </row>
    <row r="4568" spans="1:10">
      <c r="A4568" s="259"/>
      <c r="B4568" s="259"/>
      <c r="C4568" s="259"/>
      <c r="D4568" s="259"/>
      <c r="E4568" s="259"/>
      <c r="F4568" s="270"/>
      <c r="G4568" s="259"/>
      <c r="H4568" s="259"/>
      <c r="I4568" s="259"/>
      <c r="J4568" s="259"/>
    </row>
    <row r="4569" spans="1:10">
      <c r="A4569" s="259"/>
      <c r="B4569" s="259"/>
      <c r="C4569" s="259"/>
      <c r="D4569" s="259"/>
      <c r="E4569" s="259"/>
      <c r="F4569" s="270"/>
      <c r="G4569" s="259"/>
      <c r="H4569" s="259"/>
      <c r="I4569" s="259"/>
      <c r="J4569" s="259"/>
    </row>
    <row r="4570" spans="1:10">
      <c r="A4570" s="259"/>
      <c r="B4570" s="259"/>
      <c r="C4570" s="259"/>
      <c r="D4570" s="259"/>
      <c r="E4570" s="259"/>
      <c r="F4570" s="270"/>
      <c r="G4570" s="259"/>
      <c r="H4570" s="259"/>
      <c r="I4570" s="259"/>
      <c r="J4570" s="259"/>
    </row>
    <row r="4571" spans="1:10">
      <c r="A4571" s="259"/>
      <c r="B4571" s="259"/>
      <c r="C4571" s="259"/>
      <c r="D4571" s="259"/>
      <c r="E4571" s="259"/>
      <c r="F4571" s="270"/>
      <c r="G4571" s="259"/>
      <c r="H4571" s="259"/>
      <c r="I4571" s="259"/>
      <c r="J4571" s="259"/>
    </row>
    <row r="4572" spans="1:10">
      <c r="A4572" s="259"/>
      <c r="B4572" s="259"/>
      <c r="C4572" s="259"/>
      <c r="D4572" s="259"/>
      <c r="E4572" s="259"/>
      <c r="F4572" s="270"/>
      <c r="G4572" s="259"/>
      <c r="H4572" s="259"/>
      <c r="I4572" s="259"/>
      <c r="J4572" s="259"/>
    </row>
    <row r="4573" spans="1:10">
      <c r="A4573" s="259"/>
      <c r="B4573" s="259"/>
      <c r="C4573" s="259"/>
      <c r="D4573" s="259"/>
      <c r="E4573" s="259"/>
      <c r="F4573" s="270"/>
      <c r="G4573" s="259"/>
      <c r="H4573" s="259"/>
      <c r="I4573" s="259"/>
      <c r="J4573" s="259"/>
    </row>
    <row r="4574" spans="1:10">
      <c r="A4574" s="259"/>
      <c r="B4574" s="259"/>
      <c r="C4574" s="259"/>
      <c r="D4574" s="259"/>
      <c r="E4574" s="259"/>
      <c r="F4574" s="270"/>
      <c r="G4574" s="259"/>
      <c r="H4574" s="259"/>
      <c r="I4574" s="259"/>
      <c r="J4574" s="259"/>
    </row>
    <row r="4575" spans="1:10">
      <c r="A4575" s="259"/>
      <c r="B4575" s="259"/>
      <c r="C4575" s="259"/>
      <c r="D4575" s="259"/>
      <c r="E4575" s="259"/>
      <c r="F4575" s="270"/>
      <c r="G4575" s="259"/>
      <c r="H4575" s="259"/>
      <c r="I4575" s="259"/>
      <c r="J4575" s="259"/>
    </row>
    <row r="4576" spans="1:10">
      <c r="A4576" s="259"/>
      <c r="B4576" s="259"/>
      <c r="C4576" s="259"/>
      <c r="D4576" s="259"/>
      <c r="E4576" s="259"/>
      <c r="F4576" s="270"/>
      <c r="G4576" s="259"/>
      <c r="H4576" s="259"/>
      <c r="I4576" s="259"/>
      <c r="J4576" s="259"/>
    </row>
    <row r="4577" spans="1:10">
      <c r="A4577" s="259"/>
      <c r="B4577" s="259"/>
      <c r="C4577" s="259"/>
      <c r="D4577" s="259"/>
      <c r="E4577" s="259"/>
      <c r="F4577" s="270"/>
      <c r="G4577" s="259"/>
      <c r="H4577" s="259"/>
      <c r="I4577" s="259"/>
      <c r="J4577" s="259"/>
    </row>
    <row r="4578" spans="1:10">
      <c r="A4578" s="259"/>
      <c r="B4578" s="259"/>
      <c r="C4578" s="259"/>
      <c r="D4578" s="259"/>
      <c r="E4578" s="259"/>
      <c r="F4578" s="270"/>
      <c r="G4578" s="259"/>
      <c r="H4578" s="259"/>
      <c r="I4578" s="259"/>
      <c r="J4578" s="259"/>
    </row>
    <row r="4579" spans="1:10">
      <c r="A4579" s="259"/>
      <c r="B4579" s="259"/>
      <c r="C4579" s="259"/>
      <c r="D4579" s="259"/>
      <c r="E4579" s="259"/>
      <c r="F4579" s="270"/>
      <c r="G4579" s="259"/>
      <c r="H4579" s="259"/>
      <c r="I4579" s="259"/>
      <c r="J4579" s="259"/>
    </row>
    <row r="4580" spans="1:10">
      <c r="A4580" s="259"/>
      <c r="B4580" s="259"/>
      <c r="C4580" s="259"/>
      <c r="D4580" s="259"/>
      <c r="E4580" s="259"/>
      <c r="F4580" s="270"/>
      <c r="G4580" s="259"/>
      <c r="H4580" s="259"/>
      <c r="I4580" s="259"/>
      <c r="J4580" s="259"/>
    </row>
    <row r="4581" spans="1:10">
      <c r="A4581" s="259"/>
      <c r="B4581" s="259"/>
      <c r="C4581" s="259"/>
      <c r="D4581" s="259"/>
      <c r="E4581" s="259"/>
      <c r="F4581" s="270"/>
      <c r="G4581" s="259"/>
      <c r="H4581" s="259"/>
      <c r="I4581" s="259"/>
      <c r="J4581" s="259"/>
    </row>
    <row r="4582" spans="1:10">
      <c r="A4582" s="259"/>
      <c r="B4582" s="259"/>
      <c r="C4582" s="259"/>
      <c r="D4582" s="259"/>
      <c r="E4582" s="259"/>
      <c r="F4582" s="270"/>
      <c r="G4582" s="259"/>
      <c r="H4582" s="259"/>
      <c r="I4582" s="259"/>
      <c r="J4582" s="259"/>
    </row>
    <row r="4583" spans="1:10">
      <c r="A4583" s="259"/>
      <c r="B4583" s="259"/>
      <c r="C4583" s="259"/>
      <c r="D4583" s="259"/>
      <c r="E4583" s="259"/>
      <c r="F4583" s="270"/>
      <c r="G4583" s="259"/>
      <c r="H4583" s="259"/>
      <c r="I4583" s="259"/>
      <c r="J4583" s="259"/>
    </row>
    <row r="4584" spans="1:10">
      <c r="A4584" s="259"/>
      <c r="B4584" s="259"/>
      <c r="C4584" s="259"/>
      <c r="D4584" s="259"/>
      <c r="E4584" s="259"/>
      <c r="F4584" s="270"/>
      <c r="G4584" s="259"/>
      <c r="H4584" s="259"/>
      <c r="I4584" s="259"/>
      <c r="J4584" s="259"/>
    </row>
    <row r="4585" spans="1:10">
      <c r="A4585" s="259"/>
      <c r="B4585" s="259"/>
      <c r="C4585" s="259"/>
      <c r="D4585" s="259"/>
      <c r="E4585" s="259"/>
      <c r="F4585" s="270"/>
      <c r="G4585" s="259"/>
      <c r="H4585" s="259"/>
      <c r="I4585" s="259"/>
      <c r="J4585" s="259"/>
    </row>
    <row r="4586" spans="1:10">
      <c r="A4586" s="259"/>
      <c r="B4586" s="259"/>
      <c r="C4586" s="259"/>
      <c r="D4586" s="259"/>
      <c r="E4586" s="259"/>
      <c r="F4586" s="270"/>
      <c r="G4586" s="259"/>
      <c r="H4586" s="259"/>
      <c r="I4586" s="259"/>
      <c r="J4586" s="259"/>
    </row>
    <row r="4587" spans="1:10">
      <c r="A4587" s="259"/>
      <c r="B4587" s="259"/>
      <c r="C4587" s="259"/>
      <c r="D4587" s="259"/>
      <c r="E4587" s="259"/>
      <c r="F4587" s="270"/>
      <c r="G4587" s="259"/>
      <c r="H4587" s="259"/>
      <c r="I4587" s="259"/>
      <c r="J4587" s="259"/>
    </row>
    <row r="4588" spans="1:10">
      <c r="A4588" s="259"/>
      <c r="B4588" s="259"/>
      <c r="C4588" s="259"/>
      <c r="D4588" s="259"/>
      <c r="E4588" s="259"/>
      <c r="F4588" s="270"/>
      <c r="G4588" s="259"/>
      <c r="H4588" s="259"/>
      <c r="I4588" s="259"/>
      <c r="J4588" s="259"/>
    </row>
    <row r="4589" spans="1:10">
      <c r="A4589" s="259"/>
      <c r="B4589" s="259"/>
      <c r="C4589" s="259"/>
      <c r="D4589" s="259"/>
      <c r="E4589" s="259"/>
      <c r="F4589" s="270"/>
      <c r="G4589" s="259"/>
      <c r="H4589" s="259"/>
      <c r="I4589" s="259"/>
      <c r="J4589" s="259"/>
    </row>
    <row r="4590" spans="1:10">
      <c r="A4590" s="259"/>
      <c r="B4590" s="259"/>
      <c r="C4590" s="259"/>
      <c r="D4590" s="259"/>
      <c r="E4590" s="259"/>
      <c r="F4590" s="270"/>
      <c r="G4590" s="259"/>
      <c r="H4590" s="259"/>
      <c r="I4590" s="259"/>
      <c r="J4590" s="259"/>
    </row>
    <row r="4591" spans="1:10">
      <c r="A4591" s="259"/>
      <c r="B4591" s="259"/>
      <c r="C4591" s="259"/>
      <c r="D4591" s="259"/>
      <c r="E4591" s="259"/>
      <c r="F4591" s="270"/>
      <c r="G4591" s="259"/>
      <c r="H4591" s="259"/>
      <c r="I4591" s="259"/>
      <c r="J4591" s="259"/>
    </row>
    <row r="4592" spans="1:10">
      <c r="A4592" s="259"/>
      <c r="B4592" s="259"/>
      <c r="C4592" s="259"/>
      <c r="D4592" s="259"/>
      <c r="E4592" s="259"/>
      <c r="F4592" s="270"/>
      <c r="G4592" s="259"/>
      <c r="H4592" s="259"/>
      <c r="I4592" s="259"/>
      <c r="J4592" s="259"/>
    </row>
    <row r="4593" spans="1:10">
      <c r="A4593" s="259"/>
      <c r="B4593" s="259"/>
      <c r="C4593" s="259"/>
      <c r="D4593" s="259"/>
      <c r="E4593" s="259"/>
      <c r="F4593" s="270"/>
      <c r="G4593" s="259"/>
      <c r="H4593" s="259"/>
      <c r="I4593" s="259"/>
      <c r="J4593" s="259"/>
    </row>
    <row r="4594" spans="1:10">
      <c r="A4594" s="259"/>
      <c r="B4594" s="259"/>
      <c r="C4594" s="259"/>
      <c r="D4594" s="259"/>
      <c r="E4594" s="259"/>
      <c r="F4594" s="270"/>
      <c r="G4594" s="259"/>
      <c r="H4594" s="259"/>
      <c r="I4594" s="259"/>
      <c r="J4594" s="259"/>
    </row>
    <row r="4595" spans="1:10">
      <c r="A4595" s="259"/>
      <c r="B4595" s="259"/>
      <c r="C4595" s="259"/>
      <c r="D4595" s="259"/>
      <c r="E4595" s="259"/>
      <c r="F4595" s="270"/>
      <c r="G4595" s="259"/>
      <c r="H4595" s="259"/>
      <c r="I4595" s="259"/>
      <c r="J4595" s="259"/>
    </row>
    <row r="4596" spans="1:10">
      <c r="A4596" s="259"/>
      <c r="B4596" s="259"/>
      <c r="C4596" s="259"/>
      <c r="D4596" s="259"/>
      <c r="E4596" s="259"/>
      <c r="F4596" s="270"/>
      <c r="G4596" s="259"/>
      <c r="H4596" s="259"/>
      <c r="I4596" s="259"/>
      <c r="J4596" s="259"/>
    </row>
    <row r="4597" spans="1:10">
      <c r="A4597" s="259"/>
      <c r="B4597" s="259"/>
      <c r="C4597" s="259"/>
      <c r="D4597" s="259"/>
      <c r="E4597" s="259"/>
      <c r="F4597" s="270"/>
      <c r="G4597" s="259"/>
      <c r="H4597" s="259"/>
      <c r="I4597" s="259"/>
      <c r="J4597" s="259"/>
    </row>
    <row r="4598" spans="1:10">
      <c r="A4598" s="259"/>
      <c r="B4598" s="259"/>
      <c r="C4598" s="259"/>
      <c r="D4598" s="259"/>
      <c r="E4598" s="259"/>
      <c r="F4598" s="270"/>
      <c r="G4598" s="259"/>
      <c r="H4598" s="259"/>
      <c r="I4598" s="259"/>
      <c r="J4598" s="259"/>
    </row>
    <row r="4599" spans="1:10">
      <c r="A4599" s="259"/>
      <c r="B4599" s="259"/>
      <c r="C4599" s="259"/>
      <c r="D4599" s="259"/>
      <c r="E4599" s="259"/>
      <c r="F4599" s="270"/>
      <c r="G4599" s="259"/>
      <c r="H4599" s="259"/>
      <c r="I4599" s="259"/>
      <c r="J4599" s="259"/>
    </row>
    <row r="4600" spans="1:10">
      <c r="A4600" s="259"/>
      <c r="B4600" s="259"/>
      <c r="C4600" s="259"/>
      <c r="D4600" s="259"/>
      <c r="E4600" s="259"/>
      <c r="F4600" s="270"/>
      <c r="G4600" s="259"/>
      <c r="H4600" s="259"/>
      <c r="I4600" s="259"/>
      <c r="J4600" s="259"/>
    </row>
    <row r="4601" spans="1:10">
      <c r="A4601" s="259"/>
      <c r="B4601" s="259"/>
      <c r="C4601" s="259"/>
      <c r="D4601" s="259"/>
      <c r="E4601" s="259"/>
      <c r="F4601" s="270"/>
      <c r="G4601" s="259"/>
      <c r="H4601" s="259"/>
      <c r="I4601" s="259"/>
      <c r="J4601" s="259"/>
    </row>
    <row r="4602" spans="1:10">
      <c r="A4602" s="259"/>
      <c r="B4602" s="259"/>
      <c r="C4602" s="259"/>
      <c r="D4602" s="259"/>
      <c r="E4602" s="259"/>
      <c r="F4602" s="270"/>
      <c r="G4602" s="259"/>
      <c r="H4602" s="259"/>
      <c r="I4602" s="259"/>
      <c r="J4602" s="259"/>
    </row>
    <row r="4603" spans="1:10">
      <c r="A4603" s="259"/>
      <c r="B4603" s="259"/>
      <c r="C4603" s="259"/>
      <c r="D4603" s="259"/>
      <c r="E4603" s="259"/>
      <c r="F4603" s="270"/>
      <c r="G4603" s="259"/>
      <c r="H4603" s="259"/>
      <c r="I4603" s="259"/>
      <c r="J4603" s="259"/>
    </row>
    <row r="4604" spans="1:10">
      <c r="A4604" s="259"/>
      <c r="B4604" s="259"/>
      <c r="C4604" s="259"/>
      <c r="D4604" s="259"/>
      <c r="E4604" s="259"/>
      <c r="F4604" s="270"/>
      <c r="G4604" s="259"/>
      <c r="H4604" s="259"/>
      <c r="I4604" s="259"/>
      <c r="J4604" s="259"/>
    </row>
    <row r="4605" spans="1:10">
      <c r="A4605" s="259"/>
      <c r="B4605" s="259"/>
      <c r="C4605" s="259"/>
      <c r="D4605" s="259"/>
      <c r="E4605" s="259"/>
      <c r="F4605" s="270"/>
      <c r="G4605" s="259"/>
      <c r="H4605" s="259"/>
      <c r="I4605" s="259"/>
      <c r="J4605" s="259"/>
    </row>
    <row r="4606" spans="1:10">
      <c r="A4606" s="259"/>
      <c r="B4606" s="259"/>
      <c r="C4606" s="259"/>
      <c r="D4606" s="259"/>
      <c r="E4606" s="259"/>
      <c r="F4606" s="270"/>
      <c r="G4606" s="259"/>
      <c r="H4606" s="259"/>
      <c r="I4606" s="259"/>
      <c r="J4606" s="259"/>
    </row>
    <row r="4607" spans="1:10">
      <c r="A4607" s="259"/>
      <c r="B4607" s="259"/>
      <c r="C4607" s="259"/>
      <c r="D4607" s="259"/>
      <c r="E4607" s="259"/>
      <c r="F4607" s="270"/>
      <c r="G4607" s="259"/>
      <c r="H4607" s="259"/>
      <c r="I4607" s="259"/>
      <c r="J4607" s="259"/>
    </row>
    <row r="4608" spans="1:10">
      <c r="A4608" s="259"/>
      <c r="B4608" s="259"/>
      <c r="C4608" s="259"/>
      <c r="D4608" s="259"/>
      <c r="E4608" s="259"/>
      <c r="F4608" s="270"/>
      <c r="G4608" s="259"/>
      <c r="H4608" s="259"/>
      <c r="I4608" s="259"/>
      <c r="J4608" s="259"/>
    </row>
    <row r="4609" spans="1:10">
      <c r="A4609" s="259"/>
      <c r="B4609" s="259"/>
      <c r="C4609" s="259"/>
      <c r="D4609" s="259"/>
      <c r="E4609" s="259"/>
      <c r="F4609" s="270"/>
      <c r="G4609" s="259"/>
      <c r="H4609" s="259"/>
      <c r="I4609" s="259"/>
      <c r="J4609" s="259"/>
    </row>
    <row r="4610" spans="1:10">
      <c r="A4610" s="259"/>
      <c r="B4610" s="259"/>
      <c r="C4610" s="259"/>
      <c r="D4610" s="259"/>
      <c r="E4610" s="259"/>
      <c r="F4610" s="270"/>
      <c r="G4610" s="259"/>
      <c r="H4610" s="259"/>
      <c r="I4610" s="259"/>
      <c r="J4610" s="259"/>
    </row>
    <row r="4611" spans="1:10">
      <c r="A4611" s="259"/>
      <c r="B4611" s="259"/>
      <c r="C4611" s="259"/>
      <c r="D4611" s="259"/>
      <c r="E4611" s="259"/>
      <c r="F4611" s="270"/>
      <c r="G4611" s="259"/>
      <c r="H4611" s="259"/>
      <c r="I4611" s="259"/>
      <c r="J4611" s="259"/>
    </row>
    <row r="4612" spans="1:10">
      <c r="A4612" s="259"/>
      <c r="B4612" s="259"/>
      <c r="C4612" s="259"/>
      <c r="D4612" s="259"/>
      <c r="E4612" s="259"/>
      <c r="F4612" s="270"/>
      <c r="G4612" s="259"/>
      <c r="H4612" s="259"/>
      <c r="I4612" s="259"/>
      <c r="J4612" s="259"/>
    </row>
    <row r="4613" spans="1:10">
      <c r="A4613" s="259"/>
      <c r="B4613" s="259"/>
      <c r="C4613" s="259"/>
      <c r="D4613" s="259"/>
      <c r="E4613" s="259"/>
      <c r="F4613" s="270"/>
      <c r="G4613" s="259"/>
      <c r="H4613" s="259"/>
      <c r="I4613" s="259"/>
      <c r="J4613" s="259"/>
    </row>
    <row r="4614" spans="1:10">
      <c r="A4614" s="259"/>
      <c r="B4614" s="259"/>
      <c r="C4614" s="259"/>
      <c r="D4614" s="259"/>
      <c r="E4614" s="259"/>
      <c r="F4614" s="270"/>
      <c r="G4614" s="259"/>
      <c r="H4614" s="259"/>
      <c r="I4614" s="259"/>
      <c r="J4614" s="259"/>
    </row>
    <row r="4615" spans="1:10">
      <c r="A4615" s="259"/>
      <c r="B4615" s="259"/>
      <c r="C4615" s="259"/>
      <c r="D4615" s="259"/>
      <c r="E4615" s="259"/>
      <c r="F4615" s="270"/>
      <c r="G4615" s="259"/>
      <c r="H4615" s="259"/>
      <c r="I4615" s="259"/>
      <c r="J4615" s="259"/>
    </row>
    <row r="4616" spans="1:10">
      <c r="A4616" s="259"/>
      <c r="B4616" s="259"/>
      <c r="C4616" s="259"/>
      <c r="D4616" s="259"/>
      <c r="E4616" s="259"/>
      <c r="F4616" s="270"/>
      <c r="G4616" s="259"/>
      <c r="H4616" s="259"/>
      <c r="I4616" s="259"/>
      <c r="J4616" s="259"/>
    </row>
    <row r="4617" spans="1:10">
      <c r="A4617" s="259"/>
      <c r="B4617" s="259"/>
      <c r="C4617" s="259"/>
      <c r="D4617" s="259"/>
      <c r="E4617" s="259"/>
      <c r="F4617" s="270"/>
      <c r="G4617" s="259"/>
      <c r="H4617" s="259"/>
      <c r="I4617" s="259"/>
      <c r="J4617" s="259"/>
    </row>
    <row r="4618" spans="1:10">
      <c r="A4618" s="259"/>
      <c r="B4618" s="259"/>
      <c r="C4618" s="259"/>
      <c r="D4618" s="259"/>
      <c r="E4618" s="259"/>
      <c r="F4618" s="270"/>
      <c r="G4618" s="259"/>
      <c r="H4618" s="259"/>
      <c r="I4618" s="259"/>
      <c r="J4618" s="259"/>
    </row>
    <row r="4619" spans="1:10">
      <c r="A4619" s="259"/>
      <c r="B4619" s="259"/>
      <c r="C4619" s="259"/>
      <c r="D4619" s="259"/>
      <c r="E4619" s="259"/>
      <c r="F4619" s="270"/>
      <c r="G4619" s="259"/>
      <c r="H4619" s="259"/>
      <c r="I4619" s="259"/>
      <c r="J4619" s="259"/>
    </row>
    <row r="4620" spans="1:10">
      <c r="A4620" s="259"/>
      <c r="B4620" s="259"/>
      <c r="C4620" s="259"/>
      <c r="D4620" s="259"/>
      <c r="E4620" s="259"/>
      <c r="F4620" s="270"/>
      <c r="G4620" s="259"/>
      <c r="H4620" s="259"/>
      <c r="I4620" s="259"/>
      <c r="J4620" s="259"/>
    </row>
    <row r="4621" spans="1:10">
      <c r="A4621" s="259"/>
      <c r="B4621" s="259"/>
      <c r="C4621" s="259"/>
      <c r="D4621" s="259"/>
      <c r="E4621" s="259"/>
      <c r="F4621" s="270"/>
      <c r="G4621" s="259"/>
      <c r="H4621" s="259"/>
      <c r="I4621" s="259"/>
      <c r="J4621" s="259"/>
    </row>
    <row r="4622" spans="1:10">
      <c r="A4622" s="259"/>
      <c r="B4622" s="259"/>
      <c r="C4622" s="259"/>
      <c r="D4622" s="259"/>
      <c r="E4622" s="259"/>
      <c r="F4622" s="270"/>
      <c r="G4622" s="259"/>
      <c r="H4622" s="259"/>
      <c r="I4622" s="259"/>
      <c r="J4622" s="259"/>
    </row>
    <row r="4623" spans="1:10">
      <c r="A4623" s="259"/>
      <c r="B4623" s="259"/>
      <c r="C4623" s="259"/>
      <c r="D4623" s="259"/>
      <c r="E4623" s="259"/>
      <c r="F4623" s="270"/>
      <c r="G4623" s="259"/>
      <c r="H4623" s="259"/>
      <c r="I4623" s="259"/>
      <c r="J4623" s="259"/>
    </row>
    <row r="4624" spans="1:10">
      <c r="A4624" s="259"/>
      <c r="B4624" s="259"/>
      <c r="C4624" s="259"/>
      <c r="D4624" s="259"/>
      <c r="E4624" s="259"/>
      <c r="F4624" s="270"/>
      <c r="G4624" s="259"/>
      <c r="H4624" s="259"/>
      <c r="I4624" s="259"/>
      <c r="J4624" s="259"/>
    </row>
    <row r="4625" spans="1:10">
      <c r="A4625" s="259"/>
      <c r="B4625" s="259"/>
      <c r="C4625" s="259"/>
      <c r="D4625" s="259"/>
      <c r="E4625" s="259"/>
      <c r="F4625" s="270"/>
      <c r="G4625" s="259"/>
      <c r="H4625" s="259"/>
      <c r="I4625" s="259"/>
      <c r="J4625" s="259"/>
    </row>
    <row r="4626" spans="1:10">
      <c r="A4626" s="259"/>
      <c r="B4626" s="259"/>
      <c r="C4626" s="259"/>
      <c r="D4626" s="259"/>
      <c r="E4626" s="259"/>
      <c r="F4626" s="270"/>
      <c r="G4626" s="259"/>
      <c r="H4626" s="259"/>
      <c r="I4626" s="259"/>
      <c r="J4626" s="259"/>
    </row>
    <row r="4627" spans="1:10">
      <c r="A4627" s="259"/>
      <c r="B4627" s="259"/>
      <c r="C4627" s="259"/>
      <c r="D4627" s="259"/>
      <c r="E4627" s="259"/>
      <c r="F4627" s="270"/>
      <c r="G4627" s="259"/>
      <c r="H4627" s="259"/>
      <c r="I4627" s="259"/>
      <c r="J4627" s="259"/>
    </row>
    <row r="4628" spans="1:10">
      <c r="A4628" s="259"/>
      <c r="B4628" s="259"/>
      <c r="C4628" s="259"/>
      <c r="D4628" s="259"/>
      <c r="E4628" s="259"/>
      <c r="F4628" s="270"/>
      <c r="G4628" s="259"/>
      <c r="H4628" s="259"/>
      <c r="I4628" s="259"/>
      <c r="J4628" s="259"/>
    </row>
    <row r="4629" spans="1:10">
      <c r="A4629" s="259"/>
      <c r="B4629" s="259"/>
      <c r="C4629" s="259"/>
      <c r="D4629" s="259"/>
      <c r="E4629" s="259"/>
      <c r="F4629" s="270"/>
      <c r="G4629" s="259"/>
      <c r="H4629" s="259"/>
      <c r="I4629" s="259"/>
      <c r="J4629" s="259"/>
    </row>
    <row r="4630" spans="1:10">
      <c r="A4630" s="259"/>
      <c r="B4630" s="259"/>
      <c r="C4630" s="259"/>
      <c r="D4630" s="259"/>
      <c r="E4630" s="259"/>
      <c r="F4630" s="270"/>
      <c r="G4630" s="259"/>
      <c r="H4630" s="259"/>
      <c r="I4630" s="259"/>
      <c r="J4630" s="259"/>
    </row>
    <row r="4631" spans="1:10">
      <c r="A4631" s="259"/>
      <c r="B4631" s="259"/>
      <c r="C4631" s="259"/>
      <c r="D4631" s="259"/>
      <c r="E4631" s="259"/>
      <c r="F4631" s="270"/>
      <c r="G4631" s="259"/>
      <c r="H4631" s="259"/>
      <c r="I4631" s="259"/>
      <c r="J4631" s="259"/>
    </row>
    <row r="4632" spans="1:10">
      <c r="A4632" s="259"/>
      <c r="B4632" s="259"/>
      <c r="C4632" s="259"/>
      <c r="D4632" s="259"/>
      <c r="E4632" s="259"/>
      <c r="F4632" s="270"/>
      <c r="G4632" s="259"/>
      <c r="H4632" s="259"/>
      <c r="I4632" s="259"/>
      <c r="J4632" s="259"/>
    </row>
    <row r="4633" spans="1:10">
      <c r="A4633" s="259"/>
      <c r="B4633" s="259"/>
      <c r="C4633" s="259"/>
      <c r="D4633" s="259"/>
      <c r="E4633" s="259"/>
      <c r="F4633" s="270"/>
      <c r="G4633" s="259"/>
      <c r="H4633" s="259"/>
      <c r="I4633" s="259"/>
      <c r="J4633" s="259"/>
    </row>
    <row r="4634" spans="1:10">
      <c r="A4634" s="259"/>
      <c r="B4634" s="259"/>
      <c r="C4634" s="259"/>
      <c r="D4634" s="259"/>
      <c r="E4634" s="259"/>
      <c r="F4634" s="270"/>
      <c r="G4634" s="259"/>
      <c r="H4634" s="259"/>
      <c r="I4634" s="259"/>
      <c r="J4634" s="259"/>
    </row>
    <row r="4635" spans="1:10">
      <c r="A4635" s="259"/>
      <c r="B4635" s="259"/>
      <c r="C4635" s="259"/>
      <c r="D4635" s="259"/>
      <c r="E4635" s="259"/>
      <c r="F4635" s="270"/>
      <c r="G4635" s="259"/>
      <c r="H4635" s="259"/>
      <c r="I4635" s="259"/>
      <c r="J4635" s="259"/>
    </row>
    <row r="4636" spans="1:10">
      <c r="A4636" s="259"/>
      <c r="B4636" s="259"/>
      <c r="C4636" s="259"/>
      <c r="D4636" s="259"/>
      <c r="E4636" s="259"/>
      <c r="F4636" s="270"/>
      <c r="G4636" s="259"/>
      <c r="H4636" s="259"/>
      <c r="I4636" s="259"/>
      <c r="J4636" s="259"/>
    </row>
    <row r="4637" spans="1:10">
      <c r="A4637" s="259"/>
      <c r="B4637" s="259"/>
      <c r="C4637" s="259"/>
      <c r="D4637" s="259"/>
      <c r="E4637" s="259"/>
      <c r="F4637" s="270"/>
      <c r="G4637" s="259"/>
      <c r="H4637" s="259"/>
      <c r="I4637" s="259"/>
      <c r="J4637" s="259"/>
    </row>
    <row r="4638" spans="1:10">
      <c r="A4638" s="259"/>
      <c r="B4638" s="259"/>
      <c r="C4638" s="259"/>
      <c r="D4638" s="259"/>
      <c r="E4638" s="259"/>
      <c r="F4638" s="270"/>
      <c r="G4638" s="259"/>
      <c r="H4638" s="259"/>
      <c r="I4638" s="259"/>
      <c r="J4638" s="259"/>
    </row>
    <row r="4639" spans="1:10">
      <c r="A4639" s="259"/>
      <c r="B4639" s="259"/>
      <c r="C4639" s="259"/>
      <c r="D4639" s="259"/>
      <c r="E4639" s="259"/>
      <c r="F4639" s="270"/>
      <c r="G4639" s="259"/>
      <c r="H4639" s="259"/>
      <c r="I4639" s="259"/>
      <c r="J4639" s="259"/>
    </row>
    <row r="4640" spans="1:10">
      <c r="A4640" s="259"/>
      <c r="B4640" s="259"/>
      <c r="C4640" s="259"/>
      <c r="D4640" s="259"/>
      <c r="E4640" s="259"/>
      <c r="F4640" s="270"/>
      <c r="G4640" s="259"/>
      <c r="H4640" s="259"/>
      <c r="I4640" s="259"/>
      <c r="J4640" s="259"/>
    </row>
    <row r="4641" spans="1:10">
      <c r="A4641" s="259"/>
      <c r="B4641" s="259"/>
      <c r="C4641" s="259"/>
      <c r="D4641" s="259"/>
      <c r="E4641" s="259"/>
      <c r="F4641" s="270"/>
      <c r="G4641" s="259"/>
      <c r="H4641" s="259"/>
      <c r="I4641" s="259"/>
      <c r="J4641" s="259"/>
    </row>
    <row r="4642" spans="1:10">
      <c r="A4642" s="259"/>
      <c r="B4642" s="259"/>
      <c r="C4642" s="259"/>
      <c r="D4642" s="259"/>
      <c r="E4642" s="259"/>
      <c r="F4642" s="270"/>
      <c r="G4642" s="259"/>
      <c r="H4642" s="259"/>
      <c r="I4642" s="259"/>
      <c r="J4642" s="259"/>
    </row>
    <row r="4643" spans="1:10">
      <c r="A4643" s="259"/>
      <c r="B4643" s="259"/>
      <c r="C4643" s="259"/>
      <c r="D4643" s="259"/>
      <c r="E4643" s="259"/>
      <c r="F4643" s="270"/>
      <c r="G4643" s="259"/>
      <c r="H4643" s="259"/>
      <c r="I4643" s="259"/>
      <c r="J4643" s="259"/>
    </row>
    <row r="4644" spans="1:10">
      <c r="A4644" s="259"/>
      <c r="B4644" s="259"/>
      <c r="C4644" s="259"/>
      <c r="D4644" s="259"/>
      <c r="E4644" s="259"/>
      <c r="F4644" s="270"/>
      <c r="G4644" s="259"/>
      <c r="H4644" s="259"/>
      <c r="I4644" s="259"/>
      <c r="J4644" s="259"/>
    </row>
    <row r="4645" spans="1:10">
      <c r="A4645" s="259"/>
      <c r="B4645" s="259"/>
      <c r="C4645" s="259"/>
      <c r="D4645" s="259"/>
      <c r="E4645" s="259"/>
      <c r="F4645" s="270"/>
      <c r="G4645" s="259"/>
      <c r="H4645" s="259"/>
      <c r="I4645" s="259"/>
      <c r="J4645" s="259"/>
    </row>
    <row r="4646" spans="1:10">
      <c r="A4646" s="259"/>
      <c r="B4646" s="259"/>
      <c r="C4646" s="259"/>
      <c r="D4646" s="259"/>
      <c r="E4646" s="259"/>
      <c r="F4646" s="270"/>
      <c r="G4646" s="259"/>
      <c r="H4646" s="259"/>
      <c r="I4646" s="259"/>
      <c r="J4646" s="259"/>
    </row>
    <row r="4647" spans="1:10">
      <c r="A4647" s="259"/>
      <c r="B4647" s="259"/>
      <c r="C4647" s="259"/>
      <c r="D4647" s="259"/>
      <c r="E4647" s="259"/>
      <c r="F4647" s="270"/>
      <c r="G4647" s="259"/>
      <c r="H4647" s="259"/>
      <c r="I4647" s="259"/>
      <c r="J4647" s="259"/>
    </row>
    <row r="4648" spans="1:10">
      <c r="A4648" s="259"/>
      <c r="B4648" s="259"/>
      <c r="C4648" s="259"/>
      <c r="D4648" s="259"/>
      <c r="E4648" s="259"/>
      <c r="F4648" s="270"/>
      <c r="G4648" s="259"/>
      <c r="H4648" s="259"/>
      <c r="I4648" s="259"/>
      <c r="J4648" s="259"/>
    </row>
    <row r="4649" spans="1:10">
      <c r="A4649" s="259"/>
      <c r="B4649" s="259"/>
      <c r="C4649" s="259"/>
      <c r="D4649" s="259"/>
      <c r="E4649" s="259"/>
      <c r="F4649" s="270"/>
      <c r="G4649" s="259"/>
      <c r="H4649" s="259"/>
      <c r="I4649" s="259"/>
      <c r="J4649" s="259"/>
    </row>
    <row r="4650" spans="1:10">
      <c r="A4650" s="259"/>
      <c r="B4650" s="259"/>
      <c r="C4650" s="259"/>
      <c r="D4650" s="259"/>
      <c r="E4650" s="259"/>
      <c r="F4650" s="270"/>
      <c r="G4650" s="259"/>
      <c r="H4650" s="259"/>
      <c r="I4650" s="259"/>
      <c r="J4650" s="259"/>
    </row>
    <row r="4651" spans="1:10">
      <c r="A4651" s="259"/>
      <c r="B4651" s="259"/>
      <c r="C4651" s="259"/>
      <c r="D4651" s="259"/>
      <c r="E4651" s="259"/>
      <c r="F4651" s="270"/>
      <c r="G4651" s="259"/>
      <c r="H4651" s="259"/>
      <c r="I4651" s="259"/>
      <c r="J4651" s="259"/>
    </row>
    <row r="4652" spans="1:10">
      <c r="A4652" s="259"/>
      <c r="B4652" s="259"/>
      <c r="C4652" s="259"/>
      <c r="D4652" s="259"/>
      <c r="E4652" s="259"/>
      <c r="F4652" s="270"/>
      <c r="G4652" s="259"/>
      <c r="H4652" s="259"/>
      <c r="I4652" s="259"/>
      <c r="J4652" s="259"/>
    </row>
    <row r="4653" spans="1:10">
      <c r="A4653" s="259"/>
      <c r="B4653" s="259"/>
      <c r="C4653" s="259"/>
      <c r="D4653" s="259"/>
      <c r="E4653" s="259"/>
      <c r="F4653" s="270"/>
      <c r="G4653" s="259"/>
      <c r="H4653" s="259"/>
      <c r="I4653" s="259"/>
      <c r="J4653" s="259"/>
    </row>
    <row r="4654" spans="1:10">
      <c r="A4654" s="259"/>
      <c r="B4654" s="259"/>
      <c r="C4654" s="259"/>
      <c r="D4654" s="259"/>
      <c r="E4654" s="259"/>
      <c r="F4654" s="270"/>
      <c r="G4654" s="259"/>
      <c r="H4654" s="259"/>
      <c r="I4654" s="259"/>
      <c r="J4654" s="259"/>
    </row>
    <row r="4655" spans="1:10">
      <c r="A4655" s="259"/>
      <c r="B4655" s="259"/>
      <c r="C4655" s="259"/>
      <c r="D4655" s="259"/>
      <c r="E4655" s="259"/>
      <c r="F4655" s="270"/>
      <c r="G4655" s="259"/>
      <c r="H4655" s="259"/>
      <c r="I4655" s="259"/>
      <c r="J4655" s="259"/>
    </row>
    <row r="4656" spans="1:10">
      <c r="A4656" s="259"/>
      <c r="B4656" s="259"/>
      <c r="C4656" s="259"/>
      <c r="D4656" s="259"/>
      <c r="E4656" s="259"/>
      <c r="F4656" s="270"/>
      <c r="G4656" s="259"/>
      <c r="H4656" s="259"/>
      <c r="I4656" s="259"/>
      <c r="J4656" s="259"/>
    </row>
    <row r="4657" spans="1:10">
      <c r="A4657" s="259"/>
      <c r="B4657" s="259"/>
      <c r="C4657" s="259"/>
      <c r="D4657" s="259"/>
      <c r="E4657" s="259"/>
      <c r="F4657" s="270"/>
      <c r="G4657" s="259"/>
      <c r="H4657" s="259"/>
      <c r="I4657" s="259"/>
      <c r="J4657" s="259"/>
    </row>
    <row r="4658" spans="1:10">
      <c r="A4658" s="259"/>
      <c r="B4658" s="259"/>
      <c r="C4658" s="259"/>
      <c r="D4658" s="259"/>
      <c r="E4658" s="259"/>
      <c r="F4658" s="270"/>
      <c r="G4658" s="259"/>
      <c r="H4658" s="259"/>
      <c r="I4658" s="259"/>
      <c r="J4658" s="259"/>
    </row>
    <row r="4659" spans="1:10">
      <c r="A4659" s="259"/>
      <c r="B4659" s="259"/>
      <c r="C4659" s="259"/>
      <c r="D4659" s="259"/>
      <c r="E4659" s="259"/>
      <c r="F4659" s="270"/>
      <c r="G4659" s="259"/>
      <c r="H4659" s="259"/>
      <c r="I4659" s="259"/>
      <c r="J4659" s="259"/>
    </row>
    <row r="4660" spans="1:10">
      <c r="A4660" s="259"/>
      <c r="B4660" s="259"/>
      <c r="C4660" s="259"/>
      <c r="D4660" s="259"/>
      <c r="E4660" s="259"/>
      <c r="F4660" s="270"/>
      <c r="G4660" s="259"/>
      <c r="H4660" s="259"/>
      <c r="I4660" s="259"/>
      <c r="J4660" s="259"/>
    </row>
    <row r="4661" spans="1:10">
      <c r="A4661" s="259"/>
      <c r="B4661" s="259"/>
      <c r="C4661" s="259"/>
      <c r="D4661" s="259"/>
      <c r="E4661" s="259"/>
      <c r="F4661" s="270"/>
      <c r="G4661" s="259"/>
      <c r="H4661" s="259"/>
      <c r="I4661" s="259"/>
      <c r="J4661" s="259"/>
    </row>
    <row r="4662" spans="1:10">
      <c r="A4662" s="259"/>
      <c r="B4662" s="259"/>
      <c r="C4662" s="259"/>
      <c r="D4662" s="259"/>
      <c r="E4662" s="259"/>
      <c r="F4662" s="270"/>
      <c r="G4662" s="259"/>
      <c r="H4662" s="259"/>
      <c r="I4662" s="259"/>
      <c r="J4662" s="259"/>
    </row>
    <row r="4663" spans="1:10">
      <c r="A4663" s="259"/>
      <c r="B4663" s="259"/>
      <c r="C4663" s="259"/>
      <c r="D4663" s="259"/>
      <c r="E4663" s="259"/>
      <c r="F4663" s="270"/>
      <c r="G4663" s="259"/>
      <c r="H4663" s="259"/>
      <c r="I4663" s="259"/>
      <c r="J4663" s="259"/>
    </row>
    <row r="4664" spans="1:10">
      <c r="A4664" s="259"/>
      <c r="B4664" s="259"/>
      <c r="C4664" s="259"/>
      <c r="D4664" s="259"/>
      <c r="E4664" s="259"/>
      <c r="F4664" s="270"/>
      <c r="G4664" s="259"/>
      <c r="H4664" s="259"/>
      <c r="I4664" s="259"/>
      <c r="J4664" s="259"/>
    </row>
    <row r="4665" spans="1:10">
      <c r="A4665" s="259"/>
      <c r="B4665" s="259"/>
      <c r="C4665" s="259"/>
      <c r="D4665" s="259"/>
      <c r="E4665" s="259"/>
      <c r="F4665" s="270"/>
      <c r="G4665" s="259"/>
      <c r="H4665" s="259"/>
      <c r="I4665" s="259"/>
      <c r="J4665" s="259"/>
    </row>
    <row r="4666" spans="1:10">
      <c r="A4666" s="259"/>
      <c r="B4666" s="259"/>
      <c r="C4666" s="259"/>
      <c r="D4666" s="259"/>
      <c r="E4666" s="259"/>
      <c r="F4666" s="270"/>
      <c r="G4666" s="259"/>
      <c r="H4666" s="259"/>
      <c r="I4666" s="259"/>
      <c r="J4666" s="259"/>
    </row>
    <row r="4667" spans="1:10">
      <c r="A4667" s="259"/>
      <c r="B4667" s="259"/>
      <c r="C4667" s="259"/>
      <c r="D4667" s="259"/>
      <c r="E4667" s="259"/>
      <c r="F4667" s="270"/>
      <c r="G4667" s="259"/>
      <c r="H4667" s="259"/>
      <c r="I4667" s="259"/>
      <c r="J4667" s="259"/>
    </row>
    <row r="4668" spans="1:10">
      <c r="A4668" s="259"/>
      <c r="B4668" s="259"/>
      <c r="C4668" s="259"/>
      <c r="D4668" s="259"/>
      <c r="E4668" s="259"/>
      <c r="F4668" s="270"/>
      <c r="G4668" s="259"/>
      <c r="H4668" s="259"/>
      <c r="I4668" s="259"/>
      <c r="J4668" s="259"/>
    </row>
    <row r="4669" spans="1:10">
      <c r="A4669" s="259"/>
      <c r="B4669" s="259"/>
      <c r="C4669" s="259"/>
      <c r="D4669" s="259"/>
      <c r="E4669" s="259"/>
      <c r="F4669" s="270"/>
      <c r="G4669" s="259"/>
      <c r="H4669" s="259"/>
      <c r="I4669" s="259"/>
      <c r="J4669" s="259"/>
    </row>
    <row r="4670" spans="1:10">
      <c r="A4670" s="259"/>
      <c r="B4670" s="259"/>
      <c r="C4670" s="259"/>
      <c r="D4670" s="259"/>
      <c r="E4670" s="259"/>
      <c r="F4670" s="270"/>
      <c r="G4670" s="259"/>
      <c r="H4670" s="259"/>
      <c r="I4670" s="259"/>
      <c r="J4670" s="259"/>
    </row>
    <row r="4671" spans="1:10">
      <c r="A4671" s="259"/>
      <c r="B4671" s="259"/>
      <c r="C4671" s="259"/>
      <c r="D4671" s="259"/>
      <c r="E4671" s="259"/>
      <c r="F4671" s="270"/>
      <c r="G4671" s="259"/>
      <c r="H4671" s="259"/>
      <c r="I4671" s="259"/>
      <c r="J4671" s="259"/>
    </row>
    <row r="4672" spans="1:10">
      <c r="A4672" s="259"/>
      <c r="B4672" s="259"/>
      <c r="C4672" s="259"/>
      <c r="D4672" s="259"/>
      <c r="E4672" s="259"/>
      <c r="F4672" s="270"/>
      <c r="G4672" s="259"/>
      <c r="H4672" s="259"/>
      <c r="I4672" s="259"/>
      <c r="J4672" s="259"/>
    </row>
    <row r="4673" spans="1:10">
      <c r="A4673" s="259"/>
      <c r="B4673" s="259"/>
      <c r="C4673" s="259"/>
      <c r="D4673" s="259"/>
      <c r="E4673" s="259"/>
      <c r="F4673" s="270"/>
      <c r="G4673" s="259"/>
      <c r="H4673" s="259"/>
      <c r="I4673" s="259"/>
      <c r="J4673" s="259"/>
    </row>
    <row r="4674" spans="1:10">
      <c r="A4674" s="259"/>
      <c r="B4674" s="259"/>
      <c r="C4674" s="259"/>
      <c r="D4674" s="259"/>
      <c r="E4674" s="259"/>
      <c r="F4674" s="270"/>
      <c r="G4674" s="259"/>
      <c r="H4674" s="259"/>
      <c r="I4674" s="259"/>
      <c r="J4674" s="259"/>
    </row>
    <row r="4675" spans="1:10">
      <c r="A4675" s="259"/>
      <c r="B4675" s="259"/>
      <c r="C4675" s="259"/>
      <c r="D4675" s="259"/>
      <c r="E4675" s="259"/>
      <c r="F4675" s="270"/>
      <c r="G4675" s="259"/>
      <c r="H4675" s="259"/>
      <c r="I4675" s="259"/>
      <c r="J4675" s="259"/>
    </row>
    <row r="4676" spans="1:10">
      <c r="A4676" s="259"/>
      <c r="B4676" s="259"/>
      <c r="C4676" s="259"/>
      <c r="D4676" s="259"/>
      <c r="E4676" s="259"/>
      <c r="F4676" s="270"/>
      <c r="G4676" s="259"/>
      <c r="H4676" s="259"/>
      <c r="I4676" s="259"/>
      <c r="J4676" s="259"/>
    </row>
    <row r="4677" spans="1:10">
      <c r="A4677" s="259"/>
      <c r="B4677" s="259"/>
      <c r="C4677" s="259"/>
      <c r="D4677" s="259"/>
      <c r="E4677" s="259"/>
      <c r="F4677" s="270"/>
      <c r="G4677" s="259"/>
      <c r="H4677" s="259"/>
      <c r="I4677" s="259"/>
      <c r="J4677" s="259"/>
    </row>
    <row r="4678" spans="1:10">
      <c r="A4678" s="259"/>
      <c r="B4678" s="259"/>
      <c r="C4678" s="259"/>
      <c r="D4678" s="259"/>
      <c r="E4678" s="259"/>
      <c r="F4678" s="270"/>
      <c r="G4678" s="259"/>
      <c r="H4678" s="259"/>
      <c r="I4678" s="259"/>
      <c r="J4678" s="259"/>
    </row>
    <row r="4679" spans="1:10">
      <c r="A4679" s="259"/>
      <c r="B4679" s="259"/>
      <c r="C4679" s="259"/>
      <c r="D4679" s="259"/>
      <c r="E4679" s="259"/>
      <c r="F4679" s="270"/>
      <c r="G4679" s="259"/>
      <c r="H4679" s="259"/>
      <c r="I4679" s="259"/>
      <c r="J4679" s="259"/>
    </row>
    <row r="4680" spans="1:10">
      <c r="A4680" s="259"/>
      <c r="B4680" s="259"/>
      <c r="C4680" s="259"/>
      <c r="D4680" s="259"/>
      <c r="E4680" s="259"/>
      <c r="F4680" s="270"/>
      <c r="G4680" s="259"/>
      <c r="H4680" s="259"/>
      <c r="I4680" s="259"/>
      <c r="J4680" s="259"/>
    </row>
    <row r="4681" spans="1:10">
      <c r="A4681" s="259"/>
      <c r="B4681" s="259"/>
      <c r="C4681" s="259"/>
      <c r="D4681" s="259"/>
      <c r="E4681" s="259"/>
      <c r="F4681" s="270"/>
      <c r="G4681" s="259"/>
      <c r="H4681" s="259"/>
      <c r="I4681" s="259"/>
      <c r="J4681" s="259"/>
    </row>
    <row r="4682" spans="1:10">
      <c r="A4682" s="259"/>
      <c r="B4682" s="259"/>
      <c r="C4682" s="259"/>
      <c r="D4682" s="259"/>
      <c r="E4682" s="259"/>
      <c r="F4682" s="270"/>
      <c r="G4682" s="259"/>
      <c r="H4682" s="259"/>
      <c r="I4682" s="259"/>
      <c r="J4682" s="259"/>
    </row>
    <row r="4683" spans="1:10">
      <c r="A4683" s="259"/>
      <c r="B4683" s="259"/>
      <c r="C4683" s="259"/>
      <c r="D4683" s="259"/>
      <c r="E4683" s="259"/>
      <c r="F4683" s="270"/>
      <c r="G4683" s="259"/>
      <c r="H4683" s="259"/>
      <c r="I4683" s="259"/>
      <c r="J4683" s="259"/>
    </row>
    <row r="4684" spans="1:10">
      <c r="A4684" s="259"/>
      <c r="B4684" s="259"/>
      <c r="C4684" s="259"/>
      <c r="D4684" s="259"/>
      <c r="E4684" s="259"/>
      <c r="F4684" s="270"/>
      <c r="G4684" s="259"/>
      <c r="H4684" s="259"/>
      <c r="I4684" s="259"/>
      <c r="J4684" s="259"/>
    </row>
    <row r="4685" spans="1:10">
      <c r="A4685" s="259"/>
      <c r="B4685" s="259"/>
      <c r="C4685" s="259"/>
      <c r="D4685" s="259"/>
      <c r="E4685" s="259"/>
      <c r="F4685" s="270"/>
      <c r="G4685" s="259"/>
      <c r="H4685" s="259"/>
      <c r="I4685" s="259"/>
      <c r="J4685" s="259"/>
    </row>
    <row r="4686" spans="1:10">
      <c r="A4686" s="259"/>
      <c r="B4686" s="259"/>
      <c r="C4686" s="259"/>
      <c r="D4686" s="259"/>
      <c r="E4686" s="259"/>
      <c r="F4686" s="270"/>
      <c r="G4686" s="259"/>
      <c r="H4686" s="259"/>
      <c r="I4686" s="259"/>
      <c r="J4686" s="259"/>
    </row>
    <row r="4687" spans="1:10">
      <c r="A4687" s="259"/>
      <c r="B4687" s="259"/>
      <c r="C4687" s="259"/>
      <c r="D4687" s="259"/>
      <c r="E4687" s="259"/>
      <c r="F4687" s="270"/>
      <c r="G4687" s="259"/>
      <c r="H4687" s="259"/>
      <c r="I4687" s="259"/>
      <c r="J4687" s="259"/>
    </row>
    <row r="4688" spans="1:10">
      <c r="A4688" s="259"/>
      <c r="B4688" s="259"/>
      <c r="C4688" s="259"/>
      <c r="D4688" s="259"/>
      <c r="E4688" s="259"/>
      <c r="F4688" s="270"/>
      <c r="G4688" s="259"/>
      <c r="H4688" s="259"/>
      <c r="I4688" s="259"/>
      <c r="J4688" s="259"/>
    </row>
    <row r="4689" spans="1:10">
      <c r="A4689" s="259"/>
      <c r="B4689" s="259"/>
      <c r="C4689" s="259"/>
      <c r="D4689" s="259"/>
      <c r="E4689" s="259"/>
      <c r="F4689" s="270"/>
      <c r="G4689" s="259"/>
      <c r="H4689" s="259"/>
      <c r="I4689" s="259"/>
      <c r="J4689" s="259"/>
    </row>
    <row r="4690" spans="1:10">
      <c r="A4690" s="259"/>
      <c r="B4690" s="259"/>
      <c r="C4690" s="259"/>
      <c r="D4690" s="259"/>
      <c r="E4690" s="259"/>
      <c r="F4690" s="270"/>
      <c r="G4690" s="259"/>
      <c r="H4690" s="259"/>
      <c r="I4690" s="259"/>
      <c r="J4690" s="259"/>
    </row>
    <row r="4691" spans="1:10">
      <c r="A4691" s="259"/>
      <c r="B4691" s="259"/>
      <c r="C4691" s="259"/>
      <c r="D4691" s="259"/>
      <c r="E4691" s="259"/>
      <c r="F4691" s="270"/>
      <c r="G4691" s="259"/>
      <c r="H4691" s="259"/>
      <c r="I4691" s="259"/>
      <c r="J4691" s="259"/>
    </row>
    <row r="4692" spans="1:10">
      <c r="A4692" s="259"/>
      <c r="B4692" s="259"/>
      <c r="C4692" s="259"/>
      <c r="D4692" s="259"/>
      <c r="E4692" s="259"/>
      <c r="F4692" s="270"/>
      <c r="G4692" s="259"/>
      <c r="H4692" s="259"/>
      <c r="I4692" s="259"/>
      <c r="J4692" s="259"/>
    </row>
    <row r="4693" spans="1:10">
      <c r="A4693" s="259"/>
      <c r="B4693" s="259"/>
      <c r="C4693" s="259"/>
      <c r="D4693" s="259"/>
      <c r="E4693" s="259"/>
      <c r="F4693" s="270"/>
      <c r="G4693" s="259"/>
      <c r="H4693" s="259"/>
      <c r="I4693" s="259"/>
      <c r="J4693" s="259"/>
    </row>
    <row r="4694" spans="1:10">
      <c r="A4694" s="259"/>
      <c r="B4694" s="259"/>
      <c r="C4694" s="259"/>
      <c r="D4694" s="259"/>
      <c r="E4694" s="259"/>
      <c r="F4694" s="270"/>
      <c r="G4694" s="259"/>
      <c r="H4694" s="259"/>
      <c r="I4694" s="259"/>
      <c r="J4694" s="259"/>
    </row>
    <row r="4695" spans="1:10">
      <c r="A4695" s="259"/>
      <c r="B4695" s="259"/>
      <c r="C4695" s="259"/>
      <c r="D4695" s="259"/>
      <c r="E4695" s="259"/>
      <c r="F4695" s="270"/>
      <c r="G4695" s="259"/>
      <c r="H4695" s="259"/>
      <c r="I4695" s="259"/>
      <c r="J4695" s="259"/>
    </row>
    <row r="4696" spans="1:10">
      <c r="A4696" s="259"/>
      <c r="B4696" s="259"/>
      <c r="C4696" s="259"/>
      <c r="D4696" s="259"/>
      <c r="E4696" s="259"/>
      <c r="F4696" s="270"/>
      <c r="G4696" s="259"/>
      <c r="H4696" s="259"/>
      <c r="I4696" s="259"/>
      <c r="J4696" s="259"/>
    </row>
    <row r="4697" spans="1:10">
      <c r="A4697" s="259"/>
      <c r="B4697" s="259"/>
      <c r="C4697" s="259"/>
      <c r="D4697" s="259"/>
      <c r="E4697" s="259"/>
      <c r="F4697" s="270"/>
      <c r="G4697" s="259"/>
      <c r="H4697" s="259"/>
      <c r="I4697" s="259"/>
      <c r="J4697" s="259"/>
    </row>
    <row r="4698" spans="1:10">
      <c r="A4698" s="259"/>
      <c r="B4698" s="259"/>
      <c r="C4698" s="259"/>
      <c r="D4698" s="259"/>
      <c r="E4698" s="259"/>
      <c r="F4698" s="270"/>
      <c r="G4698" s="259"/>
      <c r="H4698" s="259"/>
      <c r="I4698" s="259"/>
      <c r="J4698" s="259"/>
    </row>
    <row r="4699" spans="1:10">
      <c r="A4699" s="259"/>
      <c r="B4699" s="259"/>
      <c r="C4699" s="259"/>
      <c r="D4699" s="259"/>
      <c r="E4699" s="259"/>
      <c r="F4699" s="270"/>
      <c r="G4699" s="259"/>
      <c r="H4699" s="259"/>
      <c r="I4699" s="259"/>
      <c r="J4699" s="259"/>
    </row>
    <row r="4700" spans="1:10">
      <c r="A4700" s="259"/>
      <c r="B4700" s="259"/>
      <c r="C4700" s="259"/>
      <c r="D4700" s="259"/>
      <c r="E4700" s="259"/>
      <c r="F4700" s="270"/>
      <c r="G4700" s="259"/>
      <c r="H4700" s="259"/>
      <c r="I4700" s="259"/>
      <c r="J4700" s="259"/>
    </row>
    <row r="4701" spans="1:10">
      <c r="A4701" s="259"/>
      <c r="B4701" s="259"/>
      <c r="C4701" s="259"/>
      <c r="D4701" s="259"/>
      <c r="E4701" s="259"/>
      <c r="F4701" s="270"/>
      <c r="G4701" s="259"/>
      <c r="H4701" s="259"/>
      <c r="I4701" s="259"/>
      <c r="J4701" s="259"/>
    </row>
    <row r="4702" spans="1:10">
      <c r="A4702" s="259"/>
      <c r="B4702" s="259"/>
      <c r="C4702" s="259"/>
      <c r="D4702" s="259"/>
      <c r="E4702" s="259"/>
      <c r="F4702" s="270"/>
      <c r="G4702" s="259"/>
      <c r="H4702" s="259"/>
      <c r="I4702" s="259"/>
      <c r="J4702" s="259"/>
    </row>
    <row r="4703" spans="1:10">
      <c r="A4703" s="259"/>
      <c r="B4703" s="259"/>
      <c r="C4703" s="259"/>
      <c r="D4703" s="259"/>
      <c r="E4703" s="259"/>
      <c r="F4703" s="270"/>
      <c r="G4703" s="259"/>
      <c r="H4703" s="259"/>
      <c r="I4703" s="259"/>
      <c r="J4703" s="259"/>
    </row>
    <row r="4704" spans="1:10">
      <c r="A4704" s="259"/>
      <c r="B4704" s="259"/>
      <c r="C4704" s="259"/>
      <c r="D4704" s="259"/>
      <c r="E4704" s="259"/>
      <c r="F4704" s="270"/>
      <c r="G4704" s="259"/>
      <c r="H4704" s="259"/>
      <c r="I4704" s="259"/>
      <c r="J4704" s="259"/>
    </row>
    <row r="4705" spans="1:10">
      <c r="A4705" s="259"/>
      <c r="B4705" s="259"/>
      <c r="C4705" s="259"/>
      <c r="D4705" s="259"/>
      <c r="E4705" s="259"/>
      <c r="F4705" s="270"/>
      <c r="G4705" s="259"/>
      <c r="H4705" s="259"/>
      <c r="I4705" s="259"/>
      <c r="J4705" s="259"/>
    </row>
    <row r="4706" spans="1:10">
      <c r="A4706" s="259"/>
      <c r="B4706" s="259"/>
      <c r="C4706" s="259"/>
      <c r="D4706" s="259"/>
      <c r="E4706" s="259"/>
      <c r="F4706" s="270"/>
      <c r="G4706" s="259"/>
      <c r="H4706" s="259"/>
      <c r="I4706" s="259"/>
      <c r="J4706" s="259"/>
    </row>
    <row r="4707" spans="1:10">
      <c r="A4707" s="259"/>
      <c r="B4707" s="259"/>
      <c r="C4707" s="259"/>
      <c r="D4707" s="259"/>
      <c r="E4707" s="259"/>
      <c r="F4707" s="270"/>
      <c r="G4707" s="259"/>
      <c r="H4707" s="259"/>
      <c r="I4707" s="259"/>
      <c r="J4707" s="259"/>
    </row>
    <row r="4708" spans="1:10">
      <c r="A4708" s="259"/>
      <c r="B4708" s="259"/>
      <c r="C4708" s="259"/>
      <c r="D4708" s="259"/>
      <c r="E4708" s="259"/>
      <c r="F4708" s="270"/>
      <c r="G4708" s="259"/>
      <c r="H4708" s="259"/>
      <c r="I4708" s="259"/>
      <c r="J4708" s="259"/>
    </row>
    <row r="4709" spans="1:10">
      <c r="A4709" s="259"/>
      <c r="B4709" s="259"/>
      <c r="C4709" s="259"/>
      <c r="D4709" s="259"/>
      <c r="E4709" s="259"/>
      <c r="F4709" s="270"/>
      <c r="G4709" s="259"/>
      <c r="H4709" s="259"/>
      <c r="I4709" s="259"/>
      <c r="J4709" s="259"/>
    </row>
    <row r="4710" spans="1:10">
      <c r="A4710" s="259"/>
      <c r="B4710" s="259"/>
      <c r="C4710" s="259"/>
      <c r="D4710" s="259"/>
      <c r="E4710" s="259"/>
      <c r="F4710" s="270"/>
      <c r="G4710" s="259"/>
      <c r="H4710" s="259"/>
      <c r="I4710" s="259"/>
      <c r="J4710" s="259"/>
    </row>
    <row r="4711" spans="1:10">
      <c r="A4711" s="259"/>
      <c r="B4711" s="259"/>
      <c r="C4711" s="259"/>
      <c r="D4711" s="259"/>
      <c r="E4711" s="259"/>
      <c r="F4711" s="270"/>
      <c r="G4711" s="259"/>
      <c r="H4711" s="259"/>
      <c r="I4711" s="259"/>
      <c r="J4711" s="259"/>
    </row>
    <row r="4712" spans="1:10">
      <c r="A4712" s="259"/>
      <c r="B4712" s="259"/>
      <c r="C4712" s="259"/>
      <c r="D4712" s="259"/>
      <c r="E4712" s="259"/>
      <c r="F4712" s="270"/>
      <c r="G4712" s="259"/>
      <c r="H4712" s="259"/>
      <c r="I4712" s="259"/>
      <c r="J4712" s="259"/>
    </row>
    <row r="4713" spans="1:10">
      <c r="A4713" s="259"/>
      <c r="B4713" s="259"/>
      <c r="C4713" s="259"/>
      <c r="D4713" s="259"/>
      <c r="E4713" s="259"/>
      <c r="F4713" s="270"/>
      <c r="G4713" s="259"/>
      <c r="H4713" s="259"/>
      <c r="I4713" s="259"/>
      <c r="J4713" s="259"/>
    </row>
    <row r="4714" spans="1:10">
      <c r="A4714" s="259"/>
      <c r="B4714" s="259"/>
      <c r="C4714" s="259"/>
      <c r="D4714" s="259"/>
      <c r="E4714" s="259"/>
      <c r="F4714" s="270"/>
      <c r="G4714" s="259"/>
      <c r="H4714" s="259"/>
      <c r="I4714" s="259"/>
      <c r="J4714" s="259"/>
    </row>
    <row r="4715" spans="1:10">
      <c r="A4715" s="259"/>
      <c r="B4715" s="259"/>
      <c r="C4715" s="259"/>
      <c r="D4715" s="259"/>
      <c r="E4715" s="259"/>
      <c r="F4715" s="270"/>
      <c r="G4715" s="259"/>
      <c r="H4715" s="259"/>
      <c r="I4715" s="259"/>
      <c r="J4715" s="259"/>
    </row>
    <row r="4716" spans="1:10">
      <c r="A4716" s="259"/>
      <c r="B4716" s="259"/>
      <c r="C4716" s="259"/>
      <c r="D4716" s="259"/>
      <c r="E4716" s="259"/>
      <c r="F4716" s="270"/>
      <c r="G4716" s="259"/>
      <c r="H4716" s="259"/>
      <c r="I4716" s="259"/>
      <c r="J4716" s="259"/>
    </row>
    <row r="4717" spans="1:10">
      <c r="A4717" s="259"/>
      <c r="B4717" s="259"/>
      <c r="C4717" s="259"/>
      <c r="D4717" s="259"/>
      <c r="E4717" s="259"/>
      <c r="F4717" s="270"/>
      <c r="G4717" s="259"/>
      <c r="H4717" s="259"/>
      <c r="I4717" s="259"/>
      <c r="J4717" s="259"/>
    </row>
    <row r="4718" spans="1:10">
      <c r="A4718" s="259"/>
      <c r="B4718" s="259"/>
      <c r="C4718" s="259"/>
      <c r="D4718" s="259"/>
      <c r="E4718" s="259"/>
      <c r="F4718" s="270"/>
      <c r="G4718" s="259"/>
      <c r="H4718" s="259"/>
      <c r="I4718" s="259"/>
      <c r="J4718" s="259"/>
    </row>
    <row r="4719" spans="1:10">
      <c r="A4719" s="259"/>
      <c r="B4719" s="259"/>
      <c r="C4719" s="259"/>
      <c r="D4719" s="259"/>
      <c r="E4719" s="259"/>
      <c r="F4719" s="270"/>
      <c r="G4719" s="259"/>
      <c r="H4719" s="259"/>
      <c r="I4719" s="259"/>
      <c r="J4719" s="259"/>
    </row>
    <row r="4720" spans="1:10">
      <c r="A4720" s="259"/>
      <c r="B4720" s="259"/>
      <c r="C4720" s="259"/>
      <c r="D4720" s="259"/>
      <c r="E4720" s="259"/>
      <c r="F4720" s="270"/>
      <c r="G4720" s="259"/>
      <c r="H4720" s="259"/>
      <c r="I4720" s="259"/>
      <c r="J4720" s="259"/>
    </row>
    <row r="4721" spans="1:10">
      <c r="A4721" s="259"/>
      <c r="B4721" s="259"/>
      <c r="C4721" s="259"/>
      <c r="D4721" s="259"/>
      <c r="E4721" s="259"/>
      <c r="F4721" s="270"/>
      <c r="G4721" s="259"/>
      <c r="H4721" s="259"/>
      <c r="I4721" s="259"/>
      <c r="J4721" s="259"/>
    </row>
    <row r="4722" spans="1:10">
      <c r="A4722" s="259"/>
      <c r="B4722" s="259"/>
      <c r="C4722" s="259"/>
      <c r="D4722" s="259"/>
      <c r="E4722" s="259"/>
      <c r="F4722" s="270"/>
      <c r="G4722" s="259"/>
      <c r="H4722" s="259"/>
      <c r="I4722" s="259"/>
      <c r="J4722" s="259"/>
    </row>
    <row r="4723" spans="1:10">
      <c r="A4723" s="259"/>
      <c r="B4723" s="259"/>
      <c r="C4723" s="259"/>
      <c r="D4723" s="259"/>
      <c r="E4723" s="259"/>
      <c r="F4723" s="270"/>
      <c r="G4723" s="259"/>
      <c r="H4723" s="259"/>
      <c r="I4723" s="259"/>
      <c r="J4723" s="259"/>
    </row>
    <row r="4724" spans="1:10">
      <c r="A4724" s="259"/>
      <c r="B4724" s="259"/>
      <c r="C4724" s="259"/>
      <c r="D4724" s="259"/>
      <c r="E4724" s="259"/>
      <c r="F4724" s="270"/>
      <c r="G4724" s="259"/>
      <c r="H4724" s="259"/>
      <c r="I4724" s="259"/>
      <c r="J4724" s="259"/>
    </row>
    <row r="4725" spans="1:10">
      <c r="A4725" s="259"/>
      <c r="B4725" s="259"/>
      <c r="C4725" s="259"/>
      <c r="D4725" s="259"/>
      <c r="E4725" s="259"/>
      <c r="F4725" s="270"/>
      <c r="G4725" s="259"/>
      <c r="H4725" s="259"/>
      <c r="I4725" s="259"/>
      <c r="J4725" s="259"/>
    </row>
    <row r="4726" spans="1:10">
      <c r="A4726" s="259"/>
      <c r="B4726" s="259"/>
      <c r="C4726" s="259"/>
      <c r="D4726" s="259"/>
      <c r="E4726" s="259"/>
      <c r="F4726" s="270"/>
      <c r="G4726" s="259"/>
      <c r="H4726" s="259"/>
      <c r="I4726" s="259"/>
      <c r="J4726" s="259"/>
    </row>
    <row r="4727" spans="1:10">
      <c r="A4727" s="259"/>
      <c r="B4727" s="259"/>
      <c r="C4727" s="259"/>
      <c r="D4727" s="259"/>
      <c r="E4727" s="259"/>
      <c r="F4727" s="270"/>
      <c r="G4727" s="259"/>
      <c r="H4727" s="259"/>
      <c r="I4727" s="259"/>
      <c r="J4727" s="259"/>
    </row>
    <row r="4728" spans="1:10">
      <c r="A4728" s="259"/>
      <c r="B4728" s="259"/>
      <c r="C4728" s="259"/>
      <c r="D4728" s="259"/>
      <c r="E4728" s="259"/>
      <c r="F4728" s="270"/>
      <c r="G4728" s="259"/>
      <c r="H4728" s="259"/>
      <c r="I4728" s="259"/>
      <c r="J4728" s="259"/>
    </row>
    <row r="4729" spans="1:10">
      <c r="A4729" s="259"/>
      <c r="B4729" s="259"/>
      <c r="C4729" s="259"/>
      <c r="D4729" s="259"/>
      <c r="E4729" s="259"/>
      <c r="F4729" s="270"/>
      <c r="G4729" s="259"/>
      <c r="H4729" s="259"/>
      <c r="I4729" s="259"/>
      <c r="J4729" s="259"/>
    </row>
    <row r="4730" spans="1:10">
      <c r="A4730" s="259"/>
      <c r="B4730" s="259"/>
      <c r="C4730" s="259"/>
      <c r="D4730" s="259"/>
      <c r="E4730" s="259"/>
      <c r="F4730" s="270"/>
      <c r="G4730" s="259"/>
      <c r="H4730" s="259"/>
      <c r="I4730" s="259"/>
      <c r="J4730" s="259"/>
    </row>
    <row r="4731" spans="1:10">
      <c r="A4731" s="259"/>
      <c r="B4731" s="259"/>
      <c r="C4731" s="259"/>
      <c r="D4731" s="259"/>
      <c r="E4731" s="259"/>
      <c r="F4731" s="270"/>
      <c r="G4731" s="259"/>
      <c r="H4731" s="259"/>
      <c r="I4731" s="259"/>
      <c r="J4731" s="259"/>
    </row>
    <row r="4732" spans="1:10">
      <c r="A4732" s="259"/>
      <c r="B4732" s="259"/>
      <c r="C4732" s="259"/>
      <c r="D4732" s="259"/>
      <c r="E4732" s="259"/>
      <c r="F4732" s="270"/>
      <c r="G4732" s="259"/>
      <c r="H4732" s="259"/>
      <c r="I4732" s="259"/>
      <c r="J4732" s="259"/>
    </row>
    <row r="4733" spans="1:10">
      <c r="A4733" s="259"/>
      <c r="B4733" s="259"/>
      <c r="C4733" s="259"/>
      <c r="D4733" s="259"/>
      <c r="E4733" s="259"/>
      <c r="F4733" s="270"/>
      <c r="G4733" s="259"/>
      <c r="H4733" s="259"/>
      <c r="I4733" s="259"/>
      <c r="J4733" s="259"/>
    </row>
    <row r="4734" spans="1:10">
      <c r="A4734" s="259"/>
      <c r="B4734" s="259"/>
      <c r="C4734" s="259"/>
      <c r="D4734" s="259"/>
      <c r="E4734" s="259"/>
      <c r="F4734" s="270"/>
      <c r="G4734" s="259"/>
      <c r="H4734" s="259"/>
      <c r="I4734" s="259"/>
      <c r="J4734" s="259"/>
    </row>
    <row r="4735" spans="1:10">
      <c r="A4735" s="259"/>
      <c r="B4735" s="259"/>
      <c r="C4735" s="259"/>
      <c r="D4735" s="259"/>
      <c r="E4735" s="259"/>
      <c r="F4735" s="270"/>
      <c r="G4735" s="259"/>
      <c r="H4735" s="259"/>
      <c r="I4735" s="259"/>
      <c r="J4735" s="259"/>
    </row>
    <row r="4736" spans="1:10">
      <c r="A4736" s="259"/>
      <c r="B4736" s="259"/>
      <c r="C4736" s="259"/>
      <c r="D4736" s="259"/>
      <c r="E4736" s="259"/>
      <c r="F4736" s="270"/>
      <c r="G4736" s="259"/>
      <c r="H4736" s="259"/>
      <c r="I4736" s="259"/>
      <c r="J4736" s="259"/>
    </row>
    <row r="4737" spans="1:10">
      <c r="A4737" s="259"/>
      <c r="B4737" s="259"/>
      <c r="C4737" s="259"/>
      <c r="D4737" s="259"/>
      <c r="E4737" s="259"/>
      <c r="F4737" s="270"/>
      <c r="G4737" s="259"/>
      <c r="H4737" s="259"/>
      <c r="I4737" s="259"/>
      <c r="J4737" s="259"/>
    </row>
    <row r="4738" spans="1:10">
      <c r="A4738" s="259"/>
      <c r="B4738" s="259"/>
      <c r="C4738" s="259"/>
      <c r="D4738" s="259"/>
      <c r="E4738" s="259"/>
      <c r="F4738" s="270"/>
      <c r="G4738" s="259"/>
      <c r="H4738" s="259"/>
      <c r="I4738" s="259"/>
      <c r="J4738" s="259"/>
    </row>
    <row r="4739" spans="1:10">
      <c r="A4739" s="259"/>
      <c r="B4739" s="259"/>
      <c r="C4739" s="259"/>
      <c r="D4739" s="259"/>
      <c r="E4739" s="259"/>
      <c r="F4739" s="270"/>
      <c r="G4739" s="259"/>
      <c r="H4739" s="259"/>
      <c r="I4739" s="259"/>
      <c r="J4739" s="259"/>
    </row>
    <row r="4740" spans="1:10">
      <c r="A4740" s="259"/>
      <c r="B4740" s="259"/>
      <c r="C4740" s="259"/>
      <c r="D4740" s="259"/>
      <c r="E4740" s="259"/>
      <c r="F4740" s="270"/>
      <c r="G4740" s="259"/>
      <c r="H4740" s="259"/>
      <c r="I4740" s="259"/>
      <c r="J4740" s="259"/>
    </row>
    <row r="4741" spans="1:10">
      <c r="A4741" s="259"/>
      <c r="B4741" s="259"/>
      <c r="C4741" s="259"/>
      <c r="D4741" s="259"/>
      <c r="E4741" s="259"/>
      <c r="F4741" s="270"/>
      <c r="G4741" s="259"/>
      <c r="H4741" s="259"/>
      <c r="I4741" s="259"/>
      <c r="J4741" s="259"/>
    </row>
    <row r="4742" spans="1:10">
      <c r="A4742" s="259"/>
      <c r="B4742" s="259"/>
      <c r="C4742" s="259"/>
      <c r="D4742" s="259"/>
      <c r="E4742" s="259"/>
      <c r="F4742" s="270"/>
      <c r="G4742" s="259"/>
      <c r="H4742" s="259"/>
      <c r="I4742" s="259"/>
      <c r="J4742" s="259"/>
    </row>
    <row r="4743" spans="1:10">
      <c r="A4743" s="259"/>
      <c r="B4743" s="259"/>
      <c r="C4743" s="259"/>
      <c r="D4743" s="259"/>
      <c r="E4743" s="259"/>
      <c r="F4743" s="270"/>
      <c r="G4743" s="259"/>
      <c r="H4743" s="259"/>
      <c r="I4743" s="259"/>
      <c r="J4743" s="259"/>
    </row>
    <row r="4744" spans="1:10">
      <c r="A4744" s="259"/>
      <c r="B4744" s="259"/>
      <c r="C4744" s="259"/>
      <c r="D4744" s="259"/>
      <c r="E4744" s="259"/>
      <c r="F4744" s="270"/>
      <c r="G4744" s="259"/>
      <c r="H4744" s="259"/>
      <c r="I4744" s="259"/>
      <c r="J4744" s="259"/>
    </row>
    <row r="4745" spans="1:10">
      <c r="A4745" s="259"/>
      <c r="B4745" s="259"/>
      <c r="C4745" s="259"/>
      <c r="D4745" s="259"/>
      <c r="E4745" s="259"/>
      <c r="F4745" s="270"/>
      <c r="G4745" s="259"/>
      <c r="H4745" s="259"/>
      <c r="I4745" s="259"/>
      <c r="J4745" s="259"/>
    </row>
    <row r="4746" spans="1:10">
      <c r="A4746" s="259"/>
      <c r="B4746" s="259"/>
      <c r="C4746" s="259"/>
      <c r="D4746" s="259"/>
      <c r="E4746" s="259"/>
      <c r="F4746" s="270"/>
      <c r="G4746" s="259"/>
      <c r="H4746" s="259"/>
      <c r="I4746" s="259"/>
      <c r="J4746" s="259"/>
    </row>
    <row r="4747" spans="1:10">
      <c r="A4747" s="259"/>
      <c r="B4747" s="259"/>
      <c r="C4747" s="259"/>
      <c r="D4747" s="259"/>
      <c r="E4747" s="259"/>
      <c r="F4747" s="270"/>
      <c r="G4747" s="259"/>
      <c r="H4747" s="259"/>
      <c r="I4747" s="259"/>
      <c r="J4747" s="259"/>
    </row>
    <row r="4748" spans="1:10">
      <c r="A4748" s="259"/>
      <c r="B4748" s="259"/>
      <c r="C4748" s="259"/>
      <c r="D4748" s="259"/>
      <c r="E4748" s="259"/>
      <c r="F4748" s="270"/>
      <c r="G4748" s="259"/>
      <c r="H4748" s="259"/>
      <c r="I4748" s="259"/>
      <c r="J4748" s="259"/>
    </row>
    <row r="4749" spans="1:10">
      <c r="A4749" s="259"/>
      <c r="B4749" s="259"/>
      <c r="C4749" s="259"/>
      <c r="D4749" s="259"/>
      <c r="E4749" s="259"/>
      <c r="F4749" s="270"/>
      <c r="G4749" s="259"/>
      <c r="H4749" s="259"/>
      <c r="I4749" s="259"/>
      <c r="J4749" s="259"/>
    </row>
    <row r="4750" spans="1:10">
      <c r="A4750" s="259"/>
      <c r="B4750" s="259"/>
      <c r="C4750" s="259"/>
      <c r="D4750" s="259"/>
      <c r="E4750" s="259"/>
      <c r="F4750" s="270"/>
      <c r="G4750" s="259"/>
      <c r="H4750" s="259"/>
      <c r="I4750" s="259"/>
      <c r="J4750" s="259"/>
    </row>
    <row r="4751" spans="1:10">
      <c r="A4751" s="259"/>
      <c r="B4751" s="259"/>
      <c r="C4751" s="259"/>
      <c r="D4751" s="259"/>
      <c r="E4751" s="259"/>
      <c r="F4751" s="270"/>
      <c r="G4751" s="259"/>
      <c r="H4751" s="259"/>
      <c r="I4751" s="259"/>
      <c r="J4751" s="259"/>
    </row>
    <row r="4752" spans="1:10">
      <c r="A4752" s="259"/>
      <c r="B4752" s="259"/>
      <c r="C4752" s="259"/>
      <c r="D4752" s="259"/>
      <c r="E4752" s="259"/>
      <c r="F4752" s="270"/>
      <c r="G4752" s="259"/>
      <c r="H4752" s="259"/>
      <c r="I4752" s="259"/>
      <c r="J4752" s="259"/>
    </row>
    <row r="4753" spans="1:10">
      <c r="A4753" s="259"/>
      <c r="B4753" s="259"/>
      <c r="C4753" s="259"/>
      <c r="D4753" s="259"/>
      <c r="E4753" s="259"/>
      <c r="F4753" s="270"/>
      <c r="G4753" s="259"/>
      <c r="H4753" s="259"/>
      <c r="I4753" s="259"/>
      <c r="J4753" s="259"/>
    </row>
    <row r="4754" spans="1:10">
      <c r="A4754" s="259"/>
      <c r="B4754" s="259"/>
      <c r="C4754" s="259"/>
      <c r="D4754" s="259"/>
      <c r="E4754" s="259"/>
      <c r="F4754" s="270"/>
      <c r="G4754" s="259"/>
      <c r="H4754" s="259"/>
      <c r="I4754" s="259"/>
      <c r="J4754" s="259"/>
    </row>
    <row r="4755" spans="1:10">
      <c r="A4755" s="259"/>
      <c r="B4755" s="259"/>
      <c r="C4755" s="259"/>
      <c r="D4755" s="259"/>
      <c r="E4755" s="259"/>
      <c r="F4755" s="270"/>
      <c r="G4755" s="259"/>
      <c r="H4755" s="259"/>
      <c r="I4755" s="259"/>
      <c r="J4755" s="259"/>
    </row>
    <row r="4756" spans="1:10">
      <c r="A4756" s="259"/>
      <c r="B4756" s="259"/>
      <c r="C4756" s="259"/>
      <c r="D4756" s="259"/>
      <c r="E4756" s="259"/>
      <c r="F4756" s="270"/>
      <c r="G4756" s="259"/>
      <c r="H4756" s="259"/>
      <c r="I4756" s="259"/>
      <c r="J4756" s="259"/>
    </row>
    <row r="4757" spans="1:10">
      <c r="A4757" s="259"/>
      <c r="B4757" s="259"/>
      <c r="C4757" s="259"/>
      <c r="D4757" s="259"/>
      <c r="E4757" s="259"/>
      <c r="F4757" s="270"/>
      <c r="G4757" s="259"/>
      <c r="H4757" s="259"/>
      <c r="I4757" s="259"/>
      <c r="J4757" s="259"/>
    </row>
    <row r="4758" spans="1:10">
      <c r="A4758" s="259"/>
      <c r="B4758" s="259"/>
      <c r="C4758" s="259"/>
      <c r="D4758" s="259"/>
      <c r="E4758" s="259"/>
      <c r="F4758" s="270"/>
      <c r="G4758" s="259"/>
      <c r="H4758" s="259"/>
      <c r="I4758" s="259"/>
      <c r="J4758" s="259"/>
    </row>
    <row r="4759" spans="1:10">
      <c r="A4759" s="259"/>
      <c r="B4759" s="259"/>
      <c r="C4759" s="259"/>
      <c r="D4759" s="259"/>
      <c r="E4759" s="259"/>
      <c r="F4759" s="270"/>
      <c r="G4759" s="259"/>
      <c r="H4759" s="259"/>
      <c r="I4759" s="259"/>
      <c r="J4759" s="259"/>
    </row>
    <row r="4760" spans="1:10">
      <c r="A4760" s="259"/>
      <c r="B4760" s="259"/>
      <c r="C4760" s="259"/>
      <c r="D4760" s="259"/>
      <c r="E4760" s="259"/>
      <c r="F4760" s="270"/>
      <c r="G4760" s="259"/>
      <c r="H4760" s="259"/>
      <c r="I4760" s="259"/>
      <c r="J4760" s="259"/>
    </row>
    <row r="4761" spans="1:10">
      <c r="A4761" s="259"/>
      <c r="B4761" s="259"/>
      <c r="C4761" s="259"/>
      <c r="D4761" s="259"/>
      <c r="E4761" s="259"/>
      <c r="F4761" s="270"/>
      <c r="G4761" s="259"/>
      <c r="H4761" s="259"/>
      <c r="I4761" s="259"/>
      <c r="J4761" s="259"/>
    </row>
    <row r="4762" spans="1:10">
      <c r="A4762" s="259"/>
      <c r="B4762" s="259"/>
      <c r="C4762" s="259"/>
      <c r="D4762" s="259"/>
      <c r="E4762" s="259"/>
      <c r="F4762" s="270"/>
      <c r="G4762" s="259"/>
      <c r="H4762" s="259"/>
      <c r="I4762" s="259"/>
      <c r="J4762" s="259"/>
    </row>
    <row r="4763" spans="1:10">
      <c r="A4763" s="259"/>
      <c r="B4763" s="259"/>
      <c r="C4763" s="259"/>
      <c r="D4763" s="259"/>
      <c r="E4763" s="259"/>
      <c r="F4763" s="270"/>
      <c r="G4763" s="259"/>
      <c r="H4763" s="259"/>
      <c r="I4763" s="259"/>
      <c r="J4763" s="259"/>
    </row>
    <row r="4764" spans="1:10">
      <c r="A4764" s="259"/>
      <c r="B4764" s="259"/>
      <c r="C4764" s="259"/>
      <c r="D4764" s="259"/>
      <c r="E4764" s="259"/>
      <c r="F4764" s="270"/>
      <c r="G4764" s="259"/>
      <c r="H4764" s="259"/>
      <c r="I4764" s="259"/>
      <c r="J4764" s="259"/>
    </row>
    <row r="4765" spans="1:10">
      <c r="A4765" s="259"/>
      <c r="B4765" s="259"/>
      <c r="C4765" s="259"/>
      <c r="D4765" s="259"/>
      <c r="E4765" s="259"/>
      <c r="F4765" s="270"/>
      <c r="G4765" s="259"/>
      <c r="H4765" s="259"/>
      <c r="I4765" s="259"/>
      <c r="J4765" s="259"/>
    </row>
    <row r="4766" spans="1:10">
      <c r="A4766" s="259"/>
      <c r="B4766" s="259"/>
      <c r="C4766" s="259"/>
      <c r="D4766" s="259"/>
      <c r="E4766" s="259"/>
      <c r="F4766" s="270"/>
      <c r="G4766" s="259"/>
      <c r="H4766" s="259"/>
      <c r="I4766" s="259"/>
      <c r="J4766" s="259"/>
    </row>
    <row r="4767" spans="1:10">
      <c r="A4767" s="259"/>
      <c r="B4767" s="259"/>
      <c r="C4767" s="259"/>
      <c r="D4767" s="259"/>
      <c r="E4767" s="259"/>
      <c r="F4767" s="270"/>
      <c r="G4767" s="259"/>
      <c r="H4767" s="259"/>
      <c r="I4767" s="259"/>
      <c r="J4767" s="259"/>
    </row>
    <row r="4768" spans="1:10">
      <c r="A4768" s="259"/>
      <c r="B4768" s="259"/>
      <c r="C4768" s="259"/>
      <c r="D4768" s="259"/>
      <c r="E4768" s="259"/>
      <c r="F4768" s="270"/>
      <c r="G4768" s="259"/>
      <c r="H4768" s="259"/>
      <c r="I4768" s="259"/>
      <c r="J4768" s="259"/>
    </row>
    <row r="4769" spans="1:10">
      <c r="A4769" s="259"/>
      <c r="B4769" s="259"/>
      <c r="C4769" s="259"/>
      <c r="D4769" s="259"/>
      <c r="E4769" s="259"/>
      <c r="F4769" s="270"/>
      <c r="G4769" s="259"/>
      <c r="H4769" s="259"/>
      <c r="I4769" s="259"/>
      <c r="J4769" s="259"/>
    </row>
    <row r="4770" spans="1:10">
      <c r="A4770" s="259"/>
      <c r="B4770" s="259"/>
      <c r="C4770" s="259"/>
      <c r="D4770" s="259"/>
      <c r="E4770" s="259"/>
      <c r="F4770" s="270"/>
      <c r="G4770" s="259"/>
      <c r="H4770" s="259"/>
      <c r="I4770" s="259"/>
      <c r="J4770" s="259"/>
    </row>
    <row r="4771" spans="1:10">
      <c r="A4771" s="259"/>
      <c r="B4771" s="259"/>
      <c r="C4771" s="259"/>
      <c r="D4771" s="259"/>
      <c r="E4771" s="259"/>
      <c r="F4771" s="270"/>
      <c r="G4771" s="259"/>
      <c r="H4771" s="259"/>
      <c r="I4771" s="259"/>
      <c r="J4771" s="259"/>
    </row>
    <row r="4772" spans="1:10">
      <c r="A4772" s="259"/>
      <c r="B4772" s="259"/>
      <c r="C4772" s="259"/>
      <c r="D4772" s="259"/>
      <c r="E4772" s="259"/>
      <c r="F4772" s="270"/>
      <c r="G4772" s="259"/>
      <c r="H4772" s="259"/>
      <c r="I4772" s="259"/>
      <c r="J4772" s="259"/>
    </row>
    <row r="4773" spans="1:10">
      <c r="A4773" s="259"/>
      <c r="B4773" s="259"/>
      <c r="C4773" s="259"/>
      <c r="D4773" s="259"/>
      <c r="E4773" s="259"/>
      <c r="F4773" s="270"/>
      <c r="G4773" s="259"/>
      <c r="H4773" s="259"/>
      <c r="I4773" s="259"/>
      <c r="J4773" s="259"/>
    </row>
    <row r="4774" spans="1:10">
      <c r="A4774" s="259"/>
      <c r="B4774" s="259"/>
      <c r="C4774" s="259"/>
      <c r="D4774" s="259"/>
      <c r="E4774" s="259"/>
      <c r="F4774" s="270"/>
      <c r="G4774" s="259"/>
      <c r="H4774" s="259"/>
      <c r="I4774" s="259"/>
      <c r="J4774" s="259"/>
    </row>
    <row r="4775" spans="1:10">
      <c r="A4775" s="259"/>
      <c r="B4775" s="259"/>
      <c r="C4775" s="259"/>
      <c r="D4775" s="259"/>
      <c r="E4775" s="259"/>
      <c r="F4775" s="270"/>
      <c r="G4775" s="259"/>
      <c r="H4775" s="259"/>
      <c r="I4775" s="259"/>
      <c r="J4775" s="259"/>
    </row>
    <row r="4776" spans="1:10">
      <c r="A4776" s="259"/>
      <c r="B4776" s="259"/>
      <c r="C4776" s="259"/>
      <c r="D4776" s="259"/>
      <c r="E4776" s="259"/>
      <c r="F4776" s="270"/>
      <c r="G4776" s="259"/>
      <c r="H4776" s="259"/>
      <c r="I4776" s="259"/>
      <c r="J4776" s="259"/>
    </row>
    <row r="4777" spans="1:10">
      <c r="A4777" s="259"/>
      <c r="B4777" s="259"/>
      <c r="C4777" s="259"/>
      <c r="D4777" s="259"/>
      <c r="E4777" s="259"/>
      <c r="F4777" s="270"/>
      <c r="G4777" s="259"/>
      <c r="H4777" s="259"/>
      <c r="I4777" s="259"/>
      <c r="J4777" s="259"/>
    </row>
    <row r="4778" spans="1:10">
      <c r="A4778" s="259"/>
      <c r="B4778" s="259"/>
      <c r="C4778" s="259"/>
      <c r="D4778" s="259"/>
      <c r="E4778" s="259"/>
      <c r="F4778" s="270"/>
      <c r="G4778" s="259"/>
      <c r="H4778" s="259"/>
      <c r="I4778" s="259"/>
      <c r="J4778" s="259"/>
    </row>
    <row r="4779" spans="1:10">
      <c r="A4779" s="259"/>
      <c r="B4779" s="259"/>
      <c r="C4779" s="259"/>
      <c r="D4779" s="259"/>
      <c r="E4779" s="259"/>
      <c r="F4779" s="270"/>
      <c r="G4779" s="259"/>
      <c r="H4779" s="259"/>
      <c r="I4779" s="259"/>
      <c r="J4779" s="259"/>
    </row>
    <row r="4780" spans="1:10">
      <c r="A4780" s="259"/>
      <c r="B4780" s="259"/>
      <c r="C4780" s="259"/>
      <c r="D4780" s="259"/>
      <c r="E4780" s="259"/>
      <c r="F4780" s="270"/>
      <c r="G4780" s="259"/>
      <c r="H4780" s="259"/>
      <c r="I4780" s="259"/>
      <c r="J4780" s="259"/>
    </row>
    <row r="4781" spans="1:10">
      <c r="A4781" s="259"/>
      <c r="B4781" s="259"/>
      <c r="C4781" s="259"/>
      <c r="D4781" s="259"/>
      <c r="E4781" s="259"/>
      <c r="F4781" s="270"/>
      <c r="G4781" s="259"/>
      <c r="H4781" s="259"/>
      <c r="I4781" s="259"/>
      <c r="J4781" s="259"/>
    </row>
    <row r="4782" spans="1:10">
      <c r="A4782" s="259"/>
      <c r="B4782" s="259"/>
      <c r="C4782" s="259"/>
      <c r="D4782" s="259"/>
      <c r="E4782" s="259"/>
      <c r="F4782" s="270"/>
      <c r="G4782" s="259"/>
      <c r="H4782" s="259"/>
      <c r="I4782" s="259"/>
      <c r="J4782" s="259"/>
    </row>
    <row r="4783" spans="1:10">
      <c r="A4783" s="259"/>
      <c r="B4783" s="259"/>
      <c r="C4783" s="259"/>
      <c r="D4783" s="259"/>
      <c r="E4783" s="259"/>
      <c r="F4783" s="270"/>
      <c r="G4783" s="259"/>
      <c r="H4783" s="259"/>
      <c r="I4783" s="259"/>
      <c r="J4783" s="259"/>
    </row>
    <row r="4784" spans="1:10">
      <c r="A4784" s="259"/>
      <c r="B4784" s="259"/>
      <c r="C4784" s="259"/>
      <c r="D4784" s="259"/>
      <c r="E4784" s="259"/>
      <c r="F4784" s="270"/>
      <c r="G4784" s="259"/>
      <c r="H4784" s="259"/>
      <c r="I4784" s="259"/>
      <c r="J4784" s="259"/>
    </row>
    <row r="4785" spans="1:10">
      <c r="A4785" s="259"/>
      <c r="B4785" s="259"/>
      <c r="C4785" s="259"/>
      <c r="D4785" s="259"/>
      <c r="E4785" s="259"/>
      <c r="F4785" s="270"/>
      <c r="G4785" s="259"/>
      <c r="H4785" s="259"/>
      <c r="I4785" s="259"/>
      <c r="J4785" s="259"/>
    </row>
    <row r="4786" spans="1:10">
      <c r="A4786" s="259"/>
      <c r="B4786" s="259"/>
      <c r="C4786" s="259"/>
      <c r="D4786" s="259"/>
      <c r="E4786" s="259"/>
      <c r="F4786" s="270"/>
      <c r="G4786" s="259"/>
      <c r="H4786" s="259"/>
      <c r="I4786" s="259"/>
      <c r="J4786" s="259"/>
    </row>
    <row r="4787" spans="1:10">
      <c r="A4787" s="259"/>
      <c r="B4787" s="259"/>
      <c r="C4787" s="259"/>
      <c r="D4787" s="259"/>
      <c r="E4787" s="259"/>
      <c r="F4787" s="270"/>
      <c r="G4787" s="259"/>
      <c r="H4787" s="259"/>
      <c r="I4787" s="259"/>
      <c r="J4787" s="259"/>
    </row>
    <row r="4788" spans="1:10">
      <c r="A4788" s="259"/>
      <c r="B4788" s="259"/>
      <c r="C4788" s="259"/>
      <c r="D4788" s="259"/>
      <c r="E4788" s="259"/>
      <c r="F4788" s="270"/>
      <c r="G4788" s="259"/>
      <c r="H4788" s="259"/>
      <c r="I4788" s="259"/>
      <c r="J4788" s="259"/>
    </row>
    <row r="4789" spans="1:10">
      <c r="A4789" s="259"/>
      <c r="B4789" s="259"/>
      <c r="C4789" s="259"/>
      <c r="D4789" s="259"/>
      <c r="E4789" s="259"/>
      <c r="F4789" s="270"/>
      <c r="G4789" s="259"/>
      <c r="H4789" s="259"/>
      <c r="I4789" s="259"/>
      <c r="J4789" s="259"/>
    </row>
    <row r="4790" spans="1:10">
      <c r="A4790" s="259"/>
      <c r="B4790" s="259"/>
      <c r="C4790" s="259"/>
      <c r="D4790" s="259"/>
      <c r="E4790" s="259"/>
      <c r="F4790" s="270"/>
      <c r="G4790" s="259"/>
      <c r="H4790" s="259"/>
      <c r="I4790" s="259"/>
      <c r="J4790" s="259"/>
    </row>
    <row r="4791" spans="1:10">
      <c r="A4791" s="259"/>
      <c r="B4791" s="259"/>
      <c r="C4791" s="259"/>
      <c r="D4791" s="259"/>
      <c r="E4791" s="259"/>
      <c r="F4791" s="270"/>
      <c r="G4791" s="259"/>
      <c r="H4791" s="259"/>
      <c r="I4791" s="259"/>
      <c r="J4791" s="259"/>
    </row>
    <row r="4792" spans="1:10">
      <c r="A4792" s="259"/>
      <c r="B4792" s="259"/>
      <c r="C4792" s="259"/>
      <c r="D4792" s="259"/>
      <c r="E4792" s="259"/>
      <c r="F4792" s="270"/>
      <c r="G4792" s="259"/>
      <c r="H4792" s="259"/>
      <c r="I4792" s="259"/>
      <c r="J4792" s="259"/>
    </row>
    <row r="4793" spans="1:10">
      <c r="A4793" s="259"/>
      <c r="B4793" s="259"/>
      <c r="C4793" s="259"/>
      <c r="D4793" s="259"/>
      <c r="E4793" s="259"/>
      <c r="F4793" s="270"/>
      <c r="G4793" s="259"/>
      <c r="H4793" s="259"/>
      <c r="I4793" s="259"/>
      <c r="J4793" s="259"/>
    </row>
    <row r="4794" spans="1:10">
      <c r="A4794" s="259"/>
      <c r="B4794" s="259"/>
      <c r="C4794" s="259"/>
      <c r="D4794" s="259"/>
      <c r="E4794" s="259"/>
      <c r="F4794" s="270"/>
      <c r="G4794" s="259"/>
      <c r="H4794" s="259"/>
      <c r="I4794" s="259"/>
      <c r="J4794" s="259"/>
    </row>
    <row r="4795" spans="1:10">
      <c r="A4795" s="259"/>
      <c r="B4795" s="259"/>
      <c r="C4795" s="259"/>
      <c r="D4795" s="259"/>
      <c r="E4795" s="259"/>
      <c r="F4795" s="270"/>
      <c r="G4795" s="259"/>
      <c r="H4795" s="259"/>
      <c r="I4795" s="259"/>
      <c r="J4795" s="259"/>
    </row>
    <row r="4796" spans="1:10">
      <c r="A4796" s="259"/>
      <c r="B4796" s="259"/>
      <c r="C4796" s="259"/>
      <c r="D4796" s="259"/>
      <c r="E4796" s="259"/>
      <c r="F4796" s="270"/>
      <c r="G4796" s="259"/>
      <c r="H4796" s="259"/>
      <c r="I4796" s="259"/>
      <c r="J4796" s="259"/>
    </row>
    <row r="4797" spans="1:10">
      <c r="A4797" s="259"/>
      <c r="B4797" s="259"/>
      <c r="C4797" s="259"/>
      <c r="D4797" s="259"/>
      <c r="E4797" s="259"/>
      <c r="F4797" s="270"/>
      <c r="G4797" s="259"/>
      <c r="H4797" s="259"/>
      <c r="I4797" s="259"/>
      <c r="J4797" s="259"/>
    </row>
    <row r="4798" spans="1:10">
      <c r="A4798" s="259"/>
      <c r="B4798" s="259"/>
      <c r="C4798" s="259"/>
      <c r="D4798" s="259"/>
      <c r="E4798" s="259"/>
      <c r="F4798" s="270"/>
      <c r="G4798" s="259"/>
      <c r="H4798" s="259"/>
      <c r="I4798" s="259"/>
      <c r="J4798" s="259"/>
    </row>
    <row r="4799" spans="1:10">
      <c r="A4799" s="259"/>
      <c r="B4799" s="259"/>
      <c r="C4799" s="259"/>
      <c r="D4799" s="259"/>
      <c r="E4799" s="259"/>
      <c r="F4799" s="270"/>
      <c r="G4799" s="259"/>
      <c r="H4799" s="259"/>
      <c r="I4799" s="259"/>
      <c r="J4799" s="259"/>
    </row>
    <row r="4800" spans="1:10">
      <c r="A4800" s="259"/>
      <c r="B4800" s="259"/>
      <c r="C4800" s="259"/>
      <c r="D4800" s="259"/>
      <c r="E4800" s="259"/>
      <c r="F4800" s="270"/>
      <c r="G4800" s="259"/>
      <c r="H4800" s="259"/>
      <c r="I4800" s="259"/>
      <c r="J4800" s="259"/>
    </row>
    <row r="4801" spans="1:10">
      <c r="A4801" s="259"/>
      <c r="B4801" s="259"/>
      <c r="C4801" s="259"/>
      <c r="D4801" s="259"/>
      <c r="E4801" s="259"/>
      <c r="F4801" s="270"/>
      <c r="G4801" s="259"/>
      <c r="H4801" s="259"/>
      <c r="I4801" s="259"/>
      <c r="J4801" s="259"/>
    </row>
    <row r="4802" spans="1:10">
      <c r="A4802" s="259"/>
      <c r="B4802" s="259"/>
      <c r="C4802" s="259"/>
      <c r="D4802" s="259"/>
      <c r="E4802" s="259"/>
      <c r="F4802" s="270"/>
      <c r="G4802" s="259"/>
      <c r="H4802" s="259"/>
      <c r="I4802" s="259"/>
      <c r="J4802" s="259"/>
    </row>
    <row r="4803" spans="1:10">
      <c r="A4803" s="259"/>
      <c r="B4803" s="259"/>
      <c r="C4803" s="259"/>
      <c r="D4803" s="259"/>
      <c r="E4803" s="259"/>
      <c r="F4803" s="270"/>
      <c r="G4803" s="259"/>
      <c r="H4803" s="259"/>
      <c r="I4803" s="259"/>
      <c r="J4803" s="259"/>
    </row>
    <row r="4804" spans="1:10">
      <c r="A4804" s="259"/>
      <c r="B4804" s="259"/>
      <c r="C4804" s="259"/>
      <c r="D4804" s="259"/>
      <c r="E4804" s="259"/>
      <c r="F4804" s="270"/>
      <c r="G4804" s="259"/>
      <c r="H4804" s="259"/>
      <c r="I4804" s="259"/>
      <c r="J4804" s="259"/>
    </row>
    <row r="4805" spans="1:10">
      <c r="A4805" s="259"/>
      <c r="B4805" s="259"/>
      <c r="C4805" s="259"/>
      <c r="D4805" s="259"/>
      <c r="E4805" s="259"/>
      <c r="F4805" s="270"/>
      <c r="G4805" s="259"/>
      <c r="H4805" s="259"/>
      <c r="I4805" s="259"/>
      <c r="J4805" s="259"/>
    </row>
    <row r="4806" spans="1:10">
      <c r="A4806" s="259"/>
      <c r="B4806" s="259"/>
      <c r="C4806" s="259"/>
      <c r="D4806" s="259"/>
      <c r="E4806" s="259"/>
      <c r="F4806" s="270"/>
      <c r="G4806" s="259"/>
      <c r="H4806" s="259"/>
      <c r="I4806" s="259"/>
      <c r="J4806" s="259"/>
    </row>
    <row r="4807" spans="1:10">
      <c r="A4807" s="259"/>
      <c r="B4807" s="259"/>
      <c r="C4807" s="259"/>
      <c r="D4807" s="259"/>
      <c r="E4807" s="259"/>
      <c r="F4807" s="270"/>
      <c r="G4807" s="259"/>
      <c r="H4807" s="259"/>
      <c r="I4807" s="259"/>
      <c r="J4807" s="259"/>
    </row>
    <row r="4808" spans="1:10">
      <c r="A4808" s="259"/>
      <c r="B4808" s="259"/>
      <c r="C4808" s="259"/>
      <c r="D4808" s="259"/>
      <c r="E4808" s="259"/>
      <c r="F4808" s="270"/>
      <c r="G4808" s="259"/>
      <c r="H4808" s="259"/>
      <c r="I4808" s="259"/>
      <c r="J4808" s="259"/>
    </row>
    <row r="4809" spans="1:10">
      <c r="A4809" s="259"/>
      <c r="B4809" s="259"/>
      <c r="C4809" s="259"/>
      <c r="D4809" s="259"/>
      <c r="E4809" s="259"/>
      <c r="F4809" s="270"/>
      <c r="G4809" s="259"/>
      <c r="H4809" s="259"/>
      <c r="I4809" s="259"/>
      <c r="J4809" s="259"/>
    </row>
    <row r="4810" spans="1:10">
      <c r="A4810" s="259"/>
      <c r="B4810" s="259"/>
      <c r="C4810" s="259"/>
      <c r="D4810" s="259"/>
      <c r="E4810" s="259"/>
      <c r="F4810" s="270"/>
      <c r="G4810" s="259"/>
      <c r="H4810" s="259"/>
      <c r="I4810" s="259"/>
      <c r="J4810" s="259"/>
    </row>
    <row r="4811" spans="1:10">
      <c r="A4811" s="259"/>
      <c r="B4811" s="259"/>
      <c r="C4811" s="259"/>
      <c r="D4811" s="259"/>
      <c r="E4811" s="259"/>
      <c r="F4811" s="270"/>
      <c r="G4811" s="259"/>
      <c r="H4811" s="259"/>
      <c r="I4811" s="259"/>
      <c r="J4811" s="259"/>
    </row>
    <row r="4812" spans="1:10">
      <c r="A4812" s="259"/>
      <c r="B4812" s="259"/>
      <c r="C4812" s="259"/>
      <c r="D4812" s="259"/>
      <c r="E4812" s="259"/>
      <c r="F4812" s="270"/>
      <c r="G4812" s="259"/>
      <c r="H4812" s="259"/>
      <c r="I4812" s="259"/>
      <c r="J4812" s="259"/>
    </row>
    <row r="4813" spans="1:10">
      <c r="A4813" s="259"/>
      <c r="B4813" s="259"/>
      <c r="C4813" s="259"/>
      <c r="D4813" s="259"/>
      <c r="E4813" s="259"/>
      <c r="F4813" s="270"/>
      <c r="G4813" s="259"/>
      <c r="H4813" s="259"/>
      <c r="I4813" s="259"/>
      <c r="J4813" s="259"/>
    </row>
    <row r="4814" spans="1:10">
      <c r="A4814" s="259"/>
      <c r="B4814" s="259"/>
      <c r="C4814" s="259"/>
      <c r="D4814" s="259"/>
      <c r="E4814" s="259"/>
      <c r="F4814" s="270"/>
      <c r="G4814" s="259"/>
      <c r="H4814" s="259"/>
      <c r="I4814" s="259"/>
      <c r="J4814" s="259"/>
    </row>
    <row r="4815" spans="1:10">
      <c r="A4815" s="259"/>
      <c r="B4815" s="259"/>
      <c r="C4815" s="259"/>
      <c r="D4815" s="259"/>
      <c r="E4815" s="259"/>
      <c r="F4815" s="270"/>
      <c r="G4815" s="259"/>
      <c r="H4815" s="259"/>
      <c r="I4815" s="259"/>
      <c r="J4815" s="259"/>
    </row>
    <row r="4816" spans="1:10">
      <c r="A4816" s="259"/>
      <c r="B4816" s="259"/>
      <c r="C4816" s="259"/>
      <c r="D4816" s="259"/>
      <c r="E4816" s="259"/>
      <c r="F4816" s="270"/>
      <c r="G4816" s="259"/>
      <c r="H4816" s="259"/>
      <c r="I4816" s="259"/>
      <c r="J4816" s="259"/>
    </row>
    <row r="4817" spans="1:10">
      <c r="A4817" s="259"/>
      <c r="B4817" s="259"/>
      <c r="C4817" s="259"/>
      <c r="D4817" s="259"/>
      <c r="E4817" s="259"/>
      <c r="F4817" s="270"/>
      <c r="G4817" s="259"/>
      <c r="H4817" s="259"/>
      <c r="I4817" s="259"/>
      <c r="J4817" s="259"/>
    </row>
    <row r="4818" spans="1:10">
      <c r="A4818" s="259"/>
      <c r="B4818" s="259"/>
      <c r="C4818" s="259"/>
      <c r="D4818" s="259"/>
      <c r="E4818" s="259"/>
      <c r="F4818" s="270"/>
      <c r="G4818" s="259"/>
      <c r="H4818" s="259"/>
      <c r="I4818" s="259"/>
      <c r="J4818" s="259"/>
    </row>
    <row r="4819" spans="1:10">
      <c r="A4819" s="259"/>
      <c r="B4819" s="259"/>
      <c r="C4819" s="259"/>
      <c r="D4819" s="259"/>
      <c r="E4819" s="259"/>
      <c r="F4819" s="270"/>
      <c r="G4819" s="259"/>
      <c r="H4819" s="259"/>
      <c r="I4819" s="259"/>
      <c r="J4819" s="259"/>
    </row>
    <row r="4820" spans="1:10">
      <c r="A4820" s="259"/>
      <c r="B4820" s="259"/>
      <c r="C4820" s="259"/>
      <c r="D4820" s="259"/>
      <c r="E4820" s="259"/>
      <c r="F4820" s="270"/>
      <c r="G4820" s="259"/>
      <c r="H4820" s="259"/>
      <c r="I4820" s="259"/>
      <c r="J4820" s="259"/>
    </row>
    <row r="4821" spans="1:10">
      <c r="A4821" s="259"/>
      <c r="B4821" s="259"/>
      <c r="C4821" s="259"/>
      <c r="D4821" s="259"/>
      <c r="E4821" s="259"/>
      <c r="F4821" s="270"/>
      <c r="G4821" s="259"/>
      <c r="H4821" s="259"/>
      <c r="I4821" s="259"/>
      <c r="J4821" s="259"/>
    </row>
    <row r="4822" spans="1:10">
      <c r="A4822" s="259"/>
      <c r="B4822" s="259"/>
      <c r="C4822" s="259"/>
      <c r="D4822" s="259"/>
      <c r="E4822" s="259"/>
      <c r="F4822" s="270"/>
      <c r="G4822" s="259"/>
      <c r="H4822" s="259"/>
      <c r="I4822" s="259"/>
      <c r="J4822" s="259"/>
    </row>
    <row r="4823" spans="1:10">
      <c r="A4823" s="259"/>
      <c r="B4823" s="259"/>
      <c r="C4823" s="259"/>
      <c r="D4823" s="259"/>
      <c r="E4823" s="259"/>
      <c r="F4823" s="270"/>
      <c r="G4823" s="259"/>
      <c r="H4823" s="259"/>
      <c r="I4823" s="259"/>
      <c r="J4823" s="259"/>
    </row>
    <row r="4824" spans="1:10">
      <c r="A4824" s="259"/>
      <c r="B4824" s="259"/>
      <c r="C4824" s="259"/>
      <c r="D4824" s="259"/>
      <c r="E4824" s="259"/>
      <c r="F4824" s="270"/>
      <c r="G4824" s="259"/>
      <c r="H4824" s="259"/>
      <c r="I4824" s="259"/>
      <c r="J4824" s="259"/>
    </row>
    <row r="4825" spans="1:10">
      <c r="A4825" s="259"/>
      <c r="B4825" s="259"/>
      <c r="C4825" s="259"/>
      <c r="D4825" s="259"/>
      <c r="E4825" s="259"/>
      <c r="F4825" s="270"/>
      <c r="G4825" s="259"/>
      <c r="H4825" s="259"/>
      <c r="I4825" s="259"/>
      <c r="J4825" s="259"/>
    </row>
    <row r="4826" spans="1:10">
      <c r="A4826" s="259"/>
      <c r="B4826" s="259"/>
      <c r="C4826" s="259"/>
      <c r="D4826" s="259"/>
      <c r="E4826" s="259"/>
      <c r="F4826" s="270"/>
      <c r="G4826" s="259"/>
      <c r="H4826" s="259"/>
      <c r="I4826" s="259"/>
      <c r="J4826" s="259"/>
    </row>
    <row r="4827" spans="1:10">
      <c r="A4827" s="259"/>
      <c r="B4827" s="259"/>
      <c r="C4827" s="259"/>
      <c r="D4827" s="259"/>
      <c r="E4827" s="259"/>
      <c r="F4827" s="270"/>
      <c r="G4827" s="259"/>
      <c r="H4827" s="259"/>
      <c r="I4827" s="259"/>
      <c r="J4827" s="259"/>
    </row>
    <row r="4828" spans="1:10">
      <c r="A4828" s="259"/>
      <c r="B4828" s="259"/>
      <c r="C4828" s="259"/>
      <c r="D4828" s="259"/>
      <c r="E4828" s="259"/>
      <c r="F4828" s="270"/>
      <c r="G4828" s="259"/>
      <c r="H4828" s="259"/>
      <c r="I4828" s="259"/>
      <c r="J4828" s="259"/>
    </row>
    <row r="4829" spans="1:10">
      <c r="A4829" s="259"/>
      <c r="B4829" s="259"/>
      <c r="C4829" s="259"/>
      <c r="D4829" s="259"/>
      <c r="E4829" s="259"/>
      <c r="F4829" s="270"/>
      <c r="G4829" s="259"/>
      <c r="H4829" s="259"/>
      <c r="I4829" s="259"/>
      <c r="J4829" s="259"/>
    </row>
    <row r="4830" spans="1:10">
      <c r="A4830" s="259"/>
      <c r="B4830" s="259"/>
      <c r="C4830" s="259"/>
      <c r="D4830" s="259"/>
      <c r="E4830" s="259"/>
      <c r="F4830" s="270"/>
      <c r="G4830" s="259"/>
      <c r="H4830" s="259"/>
      <c r="I4830" s="259"/>
      <c r="J4830" s="259"/>
    </row>
    <row r="4831" spans="1:10">
      <c r="A4831" s="259"/>
      <c r="B4831" s="259"/>
      <c r="C4831" s="259"/>
      <c r="D4831" s="259"/>
      <c r="E4831" s="259"/>
      <c r="F4831" s="270"/>
      <c r="G4831" s="259"/>
      <c r="H4831" s="259"/>
      <c r="I4831" s="259"/>
      <c r="J4831" s="259"/>
    </row>
    <row r="4832" spans="1:10">
      <c r="A4832" s="259"/>
      <c r="B4832" s="259"/>
      <c r="C4832" s="259"/>
      <c r="D4832" s="259"/>
      <c r="E4832" s="259"/>
      <c r="F4832" s="270"/>
      <c r="G4832" s="259"/>
      <c r="H4832" s="259"/>
      <c r="I4832" s="259"/>
      <c r="J4832" s="259"/>
    </row>
    <row r="4833" spans="1:10">
      <c r="A4833" s="259"/>
      <c r="B4833" s="259"/>
      <c r="C4833" s="259"/>
      <c r="D4833" s="259"/>
      <c r="E4833" s="259"/>
      <c r="F4833" s="270"/>
      <c r="G4833" s="259"/>
      <c r="H4833" s="259"/>
      <c r="I4833" s="259"/>
      <c r="J4833" s="259"/>
    </row>
    <row r="4834" spans="1:10">
      <c r="A4834" s="259"/>
      <c r="B4834" s="259"/>
      <c r="C4834" s="259"/>
      <c r="D4834" s="259"/>
      <c r="E4834" s="259"/>
      <c r="F4834" s="270"/>
      <c r="G4834" s="259"/>
      <c r="H4834" s="259"/>
      <c r="I4834" s="259"/>
      <c r="J4834" s="259"/>
    </row>
    <row r="4835" spans="1:10">
      <c r="A4835" s="259"/>
      <c r="B4835" s="259"/>
      <c r="C4835" s="259"/>
      <c r="D4835" s="259"/>
      <c r="E4835" s="259"/>
      <c r="F4835" s="270"/>
      <c r="G4835" s="259"/>
      <c r="H4835" s="259"/>
      <c r="I4835" s="259"/>
      <c r="J4835" s="259"/>
    </row>
    <row r="4836" spans="1:10">
      <c r="A4836" s="259"/>
      <c r="B4836" s="259"/>
      <c r="C4836" s="259"/>
      <c r="D4836" s="259"/>
      <c r="E4836" s="259"/>
      <c r="F4836" s="270"/>
      <c r="G4836" s="259"/>
      <c r="H4836" s="259"/>
      <c r="I4836" s="259"/>
      <c r="J4836" s="259"/>
    </row>
    <row r="4837" spans="1:10">
      <c r="A4837" s="259"/>
      <c r="B4837" s="259"/>
      <c r="C4837" s="259"/>
      <c r="D4837" s="259"/>
      <c r="E4837" s="259"/>
      <c r="F4837" s="270"/>
      <c r="G4837" s="259"/>
      <c r="H4837" s="259"/>
      <c r="I4837" s="259"/>
      <c r="J4837" s="259"/>
    </row>
    <row r="4838" spans="1:10">
      <c r="A4838" s="259"/>
      <c r="B4838" s="259"/>
      <c r="C4838" s="259"/>
      <c r="D4838" s="259"/>
      <c r="E4838" s="259"/>
      <c r="F4838" s="270"/>
      <c r="G4838" s="259"/>
      <c r="H4838" s="259"/>
      <c r="I4838" s="259"/>
      <c r="J4838" s="259"/>
    </row>
    <row r="4839" spans="1:10">
      <c r="A4839" s="259"/>
      <c r="B4839" s="259"/>
      <c r="C4839" s="259"/>
      <c r="D4839" s="259"/>
      <c r="E4839" s="259"/>
      <c r="F4839" s="270"/>
      <c r="G4839" s="259"/>
      <c r="H4839" s="259"/>
      <c r="I4839" s="259"/>
      <c r="J4839" s="259"/>
    </row>
    <row r="4840" spans="1:10">
      <c r="A4840" s="259"/>
      <c r="B4840" s="259"/>
      <c r="C4840" s="259"/>
      <c r="D4840" s="259"/>
      <c r="E4840" s="259"/>
      <c r="F4840" s="270"/>
      <c r="G4840" s="259"/>
      <c r="H4840" s="259"/>
      <c r="I4840" s="259"/>
      <c r="J4840" s="259"/>
    </row>
    <row r="4841" spans="1:10">
      <c r="A4841" s="259"/>
      <c r="B4841" s="259"/>
      <c r="C4841" s="259"/>
      <c r="D4841" s="259"/>
      <c r="E4841" s="259"/>
      <c r="F4841" s="270"/>
      <c r="G4841" s="259"/>
      <c r="H4841" s="259"/>
      <c r="I4841" s="259"/>
      <c r="J4841" s="259"/>
    </row>
    <row r="4842" spans="1:10">
      <c r="A4842" s="259"/>
      <c r="B4842" s="259"/>
      <c r="C4842" s="259"/>
      <c r="D4842" s="259"/>
      <c r="E4842" s="259"/>
      <c r="F4842" s="270"/>
      <c r="G4842" s="259"/>
      <c r="H4842" s="259"/>
      <c r="I4842" s="259"/>
      <c r="J4842" s="259"/>
    </row>
    <row r="4843" spans="1:10">
      <c r="A4843" s="259"/>
      <c r="B4843" s="259"/>
      <c r="C4843" s="259"/>
      <c r="D4843" s="259"/>
      <c r="E4843" s="259"/>
      <c r="F4843" s="270"/>
      <c r="G4843" s="259"/>
      <c r="H4843" s="259"/>
      <c r="I4843" s="259"/>
      <c r="J4843" s="259"/>
    </row>
    <row r="4844" spans="1:10">
      <c r="A4844" s="259"/>
      <c r="B4844" s="259"/>
      <c r="C4844" s="259"/>
      <c r="D4844" s="259"/>
      <c r="E4844" s="259"/>
      <c r="F4844" s="270"/>
      <c r="G4844" s="259"/>
      <c r="H4844" s="259"/>
      <c r="I4844" s="259"/>
      <c r="J4844" s="259"/>
    </row>
    <row r="4845" spans="1:10">
      <c r="A4845" s="259"/>
      <c r="B4845" s="259"/>
      <c r="C4845" s="259"/>
      <c r="D4845" s="259"/>
      <c r="E4845" s="259"/>
      <c r="F4845" s="270"/>
      <c r="G4845" s="259"/>
      <c r="H4845" s="259"/>
      <c r="I4845" s="259"/>
      <c r="J4845" s="259"/>
    </row>
    <row r="4846" spans="1:10">
      <c r="A4846" s="259"/>
      <c r="B4846" s="259"/>
      <c r="C4846" s="259"/>
      <c r="D4846" s="259"/>
      <c r="E4846" s="259"/>
      <c r="F4846" s="270"/>
      <c r="G4846" s="259"/>
      <c r="H4846" s="259"/>
      <c r="I4846" s="259"/>
      <c r="J4846" s="259"/>
    </row>
    <row r="4847" spans="1:10">
      <c r="A4847" s="259"/>
      <c r="B4847" s="259"/>
      <c r="C4847" s="259"/>
      <c r="D4847" s="259"/>
      <c r="E4847" s="259"/>
      <c r="F4847" s="270"/>
      <c r="G4847" s="259"/>
      <c r="H4847" s="259"/>
      <c r="I4847" s="259"/>
      <c r="J4847" s="259"/>
    </row>
    <row r="4848" spans="1:10">
      <c r="A4848" s="259"/>
      <c r="B4848" s="259"/>
      <c r="C4848" s="259"/>
      <c r="D4848" s="259"/>
      <c r="E4848" s="259"/>
      <c r="F4848" s="270"/>
      <c r="G4848" s="259"/>
      <c r="H4848" s="259"/>
      <c r="I4848" s="259"/>
      <c r="J4848" s="259"/>
    </row>
    <row r="4849" spans="1:10">
      <c r="A4849" s="259"/>
      <c r="B4849" s="259"/>
      <c r="C4849" s="259"/>
      <c r="D4849" s="259"/>
      <c r="E4849" s="259"/>
      <c r="F4849" s="270"/>
      <c r="G4849" s="259"/>
      <c r="H4849" s="259"/>
      <c r="I4849" s="259"/>
      <c r="J4849" s="259"/>
    </row>
    <row r="4850" spans="1:10">
      <c r="A4850" s="259"/>
      <c r="B4850" s="259"/>
      <c r="C4850" s="259"/>
      <c r="D4850" s="259"/>
      <c r="E4850" s="259"/>
      <c r="F4850" s="270"/>
      <c r="G4850" s="259"/>
      <c r="H4850" s="259"/>
      <c r="I4850" s="259"/>
      <c r="J4850" s="259"/>
    </row>
    <row r="4851" spans="1:10">
      <c r="A4851" s="259"/>
      <c r="B4851" s="259"/>
      <c r="C4851" s="259"/>
      <c r="D4851" s="259"/>
      <c r="E4851" s="259"/>
      <c r="F4851" s="270"/>
      <c r="G4851" s="259"/>
      <c r="H4851" s="259"/>
      <c r="I4851" s="259"/>
      <c r="J4851" s="259"/>
    </row>
    <row r="4852" spans="1:10">
      <c r="A4852" s="259"/>
      <c r="B4852" s="259"/>
      <c r="C4852" s="259"/>
      <c r="D4852" s="259"/>
      <c r="E4852" s="259"/>
      <c r="F4852" s="270"/>
      <c r="G4852" s="259"/>
      <c r="H4852" s="259"/>
      <c r="I4852" s="259"/>
      <c r="J4852" s="259"/>
    </row>
    <row r="4853" spans="1:10">
      <c r="A4853" s="259"/>
      <c r="B4853" s="259"/>
      <c r="C4853" s="259"/>
      <c r="D4853" s="259"/>
      <c r="E4853" s="259"/>
      <c r="F4853" s="270"/>
      <c r="G4853" s="259"/>
      <c r="H4853" s="259"/>
      <c r="I4853" s="259"/>
      <c r="J4853" s="259"/>
    </row>
    <row r="4854" spans="1:10">
      <c r="A4854" s="259"/>
      <c r="B4854" s="259"/>
      <c r="C4854" s="259"/>
      <c r="D4854" s="259"/>
      <c r="E4854" s="259"/>
      <c r="F4854" s="270"/>
      <c r="G4854" s="259"/>
      <c r="H4854" s="259"/>
      <c r="I4854" s="259"/>
      <c r="J4854" s="259"/>
    </row>
    <row r="4855" spans="1:10">
      <c r="A4855" s="259"/>
      <c r="B4855" s="259"/>
      <c r="C4855" s="259"/>
      <c r="D4855" s="259"/>
      <c r="E4855" s="259"/>
      <c r="F4855" s="270"/>
      <c r="G4855" s="259"/>
      <c r="H4855" s="259"/>
      <c r="I4855" s="259"/>
      <c r="J4855" s="259"/>
    </row>
    <row r="4856" spans="1:10">
      <c r="A4856" s="259"/>
      <c r="B4856" s="259"/>
      <c r="C4856" s="259"/>
      <c r="D4856" s="259"/>
      <c r="E4856" s="259"/>
      <c r="F4856" s="270"/>
      <c r="G4856" s="259"/>
      <c r="H4856" s="259"/>
      <c r="I4856" s="259"/>
      <c r="J4856" s="259"/>
    </row>
    <row r="4857" spans="1:10">
      <c r="A4857" s="259"/>
      <c r="B4857" s="259"/>
      <c r="C4857" s="259"/>
      <c r="D4857" s="259"/>
      <c r="E4857" s="259"/>
      <c r="F4857" s="270"/>
      <c r="G4857" s="259"/>
      <c r="H4857" s="259"/>
      <c r="I4857" s="259"/>
      <c r="J4857" s="259"/>
    </row>
    <row r="4858" spans="1:10">
      <c r="A4858" s="259"/>
      <c r="B4858" s="259"/>
      <c r="C4858" s="259"/>
      <c r="D4858" s="259"/>
      <c r="E4858" s="259"/>
      <c r="F4858" s="270"/>
      <c r="G4858" s="259"/>
      <c r="H4858" s="259"/>
      <c r="I4858" s="259"/>
      <c r="J4858" s="259"/>
    </row>
    <row r="4859" spans="1:10">
      <c r="A4859" s="259"/>
      <c r="B4859" s="259"/>
      <c r="C4859" s="259"/>
      <c r="D4859" s="259"/>
      <c r="E4859" s="259"/>
      <c r="F4859" s="270"/>
      <c r="G4859" s="259"/>
      <c r="H4859" s="259"/>
      <c r="I4859" s="259"/>
      <c r="J4859" s="259"/>
    </row>
    <row r="4860" spans="1:10">
      <c r="A4860" s="259"/>
      <c r="B4860" s="259"/>
      <c r="C4860" s="259"/>
      <c r="D4860" s="259"/>
      <c r="E4860" s="259"/>
      <c r="F4860" s="270"/>
      <c r="G4860" s="259"/>
      <c r="H4860" s="259"/>
      <c r="I4860" s="259"/>
      <c r="J4860" s="259"/>
    </row>
    <row r="4861" spans="1:10">
      <c r="A4861" s="259"/>
      <c r="B4861" s="259"/>
      <c r="C4861" s="259"/>
      <c r="D4861" s="259"/>
      <c r="E4861" s="259"/>
      <c r="F4861" s="270"/>
      <c r="G4861" s="259"/>
      <c r="H4861" s="259"/>
      <c r="I4861" s="259"/>
      <c r="J4861" s="259"/>
    </row>
    <row r="4862" spans="1:10">
      <c r="A4862" s="259"/>
      <c r="B4862" s="259"/>
      <c r="C4862" s="259"/>
      <c r="D4862" s="259"/>
      <c r="E4862" s="259"/>
      <c r="F4862" s="270"/>
      <c r="G4862" s="259"/>
      <c r="H4862" s="259"/>
      <c r="I4862" s="259"/>
      <c r="J4862" s="259"/>
    </row>
    <row r="4863" spans="1:10">
      <c r="A4863" s="259"/>
      <c r="B4863" s="259"/>
      <c r="C4863" s="259"/>
      <c r="D4863" s="259"/>
      <c r="E4863" s="259"/>
      <c r="F4863" s="270"/>
      <c r="G4863" s="259"/>
      <c r="H4863" s="259"/>
      <c r="I4863" s="259"/>
      <c r="J4863" s="259"/>
    </row>
    <row r="4864" spans="1:10">
      <c r="A4864" s="259"/>
      <c r="B4864" s="259"/>
      <c r="C4864" s="259"/>
      <c r="D4864" s="259"/>
      <c r="E4864" s="259"/>
      <c r="F4864" s="270"/>
      <c r="G4864" s="259"/>
      <c r="H4864" s="259"/>
      <c r="I4864" s="259"/>
      <c r="J4864" s="259"/>
    </row>
    <row r="4865" spans="1:10">
      <c r="A4865" s="259"/>
      <c r="B4865" s="259"/>
      <c r="C4865" s="259"/>
      <c r="D4865" s="259"/>
      <c r="E4865" s="259"/>
      <c r="F4865" s="270"/>
      <c r="G4865" s="259"/>
      <c r="H4865" s="259"/>
      <c r="I4865" s="259"/>
      <c r="J4865" s="259"/>
    </row>
    <row r="4866" spans="1:10">
      <c r="A4866" s="259"/>
      <c r="B4866" s="259"/>
      <c r="C4866" s="259"/>
      <c r="D4866" s="259"/>
      <c r="E4866" s="259"/>
      <c r="F4866" s="270"/>
      <c r="G4866" s="259"/>
      <c r="H4866" s="259"/>
      <c r="I4866" s="259"/>
      <c r="J4866" s="259"/>
    </row>
    <row r="4867" spans="1:10">
      <c r="A4867" s="259"/>
      <c r="B4867" s="259"/>
      <c r="C4867" s="259"/>
      <c r="D4867" s="259"/>
      <c r="E4867" s="259"/>
      <c r="F4867" s="270"/>
      <c r="G4867" s="259"/>
      <c r="H4867" s="259"/>
      <c r="I4867" s="259"/>
      <c r="J4867" s="259"/>
    </row>
    <row r="4868" spans="1:10">
      <c r="A4868" s="259"/>
      <c r="B4868" s="259"/>
      <c r="C4868" s="259"/>
      <c r="D4868" s="259"/>
      <c r="E4868" s="259"/>
      <c r="F4868" s="270"/>
      <c r="G4868" s="259"/>
      <c r="H4868" s="259"/>
      <c r="I4868" s="259"/>
      <c r="J4868" s="259"/>
    </row>
    <row r="4869" spans="1:10">
      <c r="A4869" s="259"/>
      <c r="B4869" s="259"/>
      <c r="C4869" s="259"/>
      <c r="D4869" s="259"/>
      <c r="E4869" s="259"/>
      <c r="F4869" s="270"/>
      <c r="G4869" s="259"/>
      <c r="H4869" s="259"/>
      <c r="I4869" s="259"/>
      <c r="J4869" s="259"/>
    </row>
    <row r="4870" spans="1:10">
      <c r="A4870" s="259"/>
      <c r="B4870" s="259"/>
      <c r="C4870" s="259"/>
      <c r="D4870" s="259"/>
      <c r="E4870" s="259"/>
      <c r="F4870" s="270"/>
      <c r="G4870" s="259"/>
      <c r="H4870" s="259"/>
      <c r="I4870" s="259"/>
      <c r="J4870" s="259"/>
    </row>
    <row r="4871" spans="1:10">
      <c r="A4871" s="259"/>
      <c r="B4871" s="259"/>
      <c r="C4871" s="259"/>
      <c r="D4871" s="259"/>
      <c r="E4871" s="259"/>
      <c r="F4871" s="270"/>
      <c r="G4871" s="259"/>
      <c r="H4871" s="259"/>
      <c r="I4871" s="259"/>
      <c r="J4871" s="259"/>
    </row>
    <row r="4872" spans="1:10">
      <c r="A4872" s="259"/>
      <c r="B4872" s="259"/>
      <c r="C4872" s="259"/>
      <c r="D4872" s="259"/>
      <c r="E4872" s="259"/>
      <c r="F4872" s="270"/>
      <c r="G4872" s="259"/>
      <c r="H4872" s="259"/>
      <c r="I4872" s="259"/>
      <c r="J4872" s="259"/>
    </row>
    <row r="4873" spans="1:10">
      <c r="A4873" s="259"/>
      <c r="B4873" s="259"/>
      <c r="C4873" s="259"/>
      <c r="D4873" s="259"/>
      <c r="E4873" s="259"/>
      <c r="F4873" s="270"/>
      <c r="G4873" s="259"/>
      <c r="H4873" s="259"/>
      <c r="I4873" s="259"/>
      <c r="J4873" s="259"/>
    </row>
    <row r="4874" spans="1:10">
      <c r="A4874" s="259"/>
      <c r="B4874" s="259"/>
      <c r="C4874" s="259"/>
      <c r="D4874" s="259"/>
      <c r="E4874" s="259"/>
      <c r="F4874" s="270"/>
      <c r="G4874" s="259"/>
      <c r="H4874" s="259"/>
      <c r="I4874" s="259"/>
      <c r="J4874" s="259"/>
    </row>
    <row r="4875" spans="1:10">
      <c r="A4875" s="259"/>
      <c r="B4875" s="259"/>
      <c r="C4875" s="259"/>
      <c r="D4875" s="259"/>
      <c r="E4875" s="259"/>
      <c r="F4875" s="270"/>
      <c r="G4875" s="259"/>
      <c r="H4875" s="259"/>
      <c r="I4875" s="259"/>
      <c r="J4875" s="259"/>
    </row>
    <row r="4876" spans="1:10">
      <c r="A4876" s="259"/>
      <c r="B4876" s="259"/>
      <c r="C4876" s="259"/>
      <c r="D4876" s="259"/>
      <c r="E4876" s="259"/>
      <c r="F4876" s="270"/>
      <c r="G4876" s="259"/>
      <c r="H4876" s="259"/>
      <c r="I4876" s="259"/>
      <c r="J4876" s="259"/>
    </row>
    <row r="4877" spans="1:10">
      <c r="A4877" s="259"/>
      <c r="B4877" s="259"/>
      <c r="C4877" s="259"/>
      <c r="D4877" s="259"/>
      <c r="E4877" s="259"/>
      <c r="F4877" s="270"/>
      <c r="G4877" s="259"/>
      <c r="H4877" s="259"/>
      <c r="I4877" s="259"/>
      <c r="J4877" s="259"/>
    </row>
    <row r="4878" spans="1:10">
      <c r="A4878" s="259"/>
      <c r="B4878" s="259"/>
      <c r="C4878" s="259"/>
      <c r="D4878" s="259"/>
      <c r="E4878" s="259"/>
      <c r="F4878" s="270"/>
      <c r="G4878" s="259"/>
      <c r="H4878" s="259"/>
      <c r="I4878" s="259"/>
      <c r="J4878" s="259"/>
    </row>
    <row r="4879" spans="1:10">
      <c r="A4879" s="259"/>
      <c r="B4879" s="259"/>
      <c r="C4879" s="259"/>
      <c r="D4879" s="259"/>
      <c r="E4879" s="259"/>
      <c r="F4879" s="270"/>
      <c r="G4879" s="259"/>
      <c r="H4879" s="259"/>
      <c r="I4879" s="259"/>
      <c r="J4879" s="259"/>
    </row>
    <row r="4880" spans="1:10">
      <c r="A4880" s="259"/>
      <c r="B4880" s="259"/>
      <c r="C4880" s="259"/>
      <c r="D4880" s="259"/>
      <c r="E4880" s="259"/>
      <c r="F4880" s="270"/>
      <c r="G4880" s="259"/>
      <c r="H4880" s="259"/>
      <c r="I4880" s="259"/>
      <c r="J4880" s="259"/>
    </row>
    <row r="4881" spans="1:10">
      <c r="A4881" s="259"/>
      <c r="B4881" s="259"/>
      <c r="C4881" s="259"/>
      <c r="D4881" s="259"/>
      <c r="E4881" s="259"/>
      <c r="F4881" s="270"/>
      <c r="G4881" s="259"/>
      <c r="H4881" s="259"/>
      <c r="I4881" s="259"/>
      <c r="J4881" s="259"/>
    </row>
    <row r="4882" spans="1:10">
      <c r="A4882" s="259"/>
      <c r="B4882" s="259"/>
      <c r="C4882" s="259"/>
      <c r="D4882" s="259"/>
      <c r="E4882" s="259"/>
      <c r="F4882" s="270"/>
      <c r="G4882" s="259"/>
      <c r="H4882" s="259"/>
      <c r="I4882" s="259"/>
      <c r="J4882" s="259"/>
    </row>
    <row r="4883" spans="1:10">
      <c r="A4883" s="259"/>
      <c r="B4883" s="259"/>
      <c r="C4883" s="259"/>
      <c r="D4883" s="259"/>
      <c r="E4883" s="259"/>
      <c r="F4883" s="270"/>
      <c r="G4883" s="259"/>
      <c r="H4883" s="259"/>
      <c r="I4883" s="259"/>
      <c r="J4883" s="259"/>
    </row>
    <row r="4884" spans="1:10">
      <c r="A4884" s="259"/>
      <c r="B4884" s="259"/>
      <c r="C4884" s="259"/>
      <c r="D4884" s="259"/>
      <c r="E4884" s="259"/>
      <c r="F4884" s="270"/>
      <c r="G4884" s="259"/>
      <c r="H4884" s="259"/>
      <c r="I4884" s="259"/>
      <c r="J4884" s="259"/>
    </row>
    <row r="4885" spans="1:10">
      <c r="A4885" s="259"/>
      <c r="B4885" s="259"/>
      <c r="C4885" s="259"/>
      <c r="D4885" s="259"/>
      <c r="E4885" s="259"/>
      <c r="F4885" s="270"/>
      <c r="G4885" s="259"/>
      <c r="H4885" s="259"/>
      <c r="I4885" s="259"/>
      <c r="J4885" s="259"/>
    </row>
    <row r="4886" spans="1:10">
      <c r="A4886" s="259"/>
      <c r="B4886" s="259"/>
      <c r="C4886" s="259"/>
      <c r="D4886" s="259"/>
      <c r="E4886" s="259"/>
      <c r="F4886" s="270"/>
      <c r="G4886" s="259"/>
      <c r="H4886" s="259"/>
      <c r="I4886" s="259"/>
      <c r="J4886" s="259"/>
    </row>
    <row r="4887" spans="1:10">
      <c r="A4887" s="259"/>
      <c r="B4887" s="259"/>
      <c r="C4887" s="259"/>
      <c r="D4887" s="259"/>
      <c r="E4887" s="259"/>
      <c r="F4887" s="270"/>
      <c r="G4887" s="259"/>
      <c r="H4887" s="259"/>
      <c r="I4887" s="259"/>
      <c r="J4887" s="259"/>
    </row>
    <row r="4888" spans="1:10">
      <c r="A4888" s="259"/>
      <c r="B4888" s="259"/>
      <c r="C4888" s="259"/>
      <c r="D4888" s="259"/>
      <c r="E4888" s="259"/>
      <c r="F4888" s="270"/>
      <c r="G4888" s="259"/>
      <c r="H4888" s="259"/>
      <c r="I4888" s="259"/>
      <c r="J4888" s="259"/>
    </row>
    <row r="4889" spans="1:10">
      <c r="A4889" s="259"/>
      <c r="B4889" s="259"/>
      <c r="C4889" s="259"/>
      <c r="D4889" s="259"/>
      <c r="E4889" s="259"/>
      <c r="F4889" s="270"/>
      <c r="G4889" s="259"/>
      <c r="H4889" s="259"/>
      <c r="I4889" s="259"/>
      <c r="J4889" s="259"/>
    </row>
    <row r="4890" spans="1:10">
      <c r="A4890" s="259"/>
      <c r="B4890" s="259"/>
      <c r="C4890" s="259"/>
      <c r="D4890" s="259"/>
      <c r="E4890" s="259"/>
      <c r="F4890" s="270"/>
      <c r="G4890" s="259"/>
      <c r="H4890" s="259"/>
      <c r="I4890" s="259"/>
      <c r="J4890" s="259"/>
    </row>
    <row r="4891" spans="1:10">
      <c r="A4891" s="259"/>
      <c r="B4891" s="259"/>
      <c r="C4891" s="259"/>
      <c r="D4891" s="259"/>
      <c r="E4891" s="259"/>
      <c r="F4891" s="270"/>
      <c r="G4891" s="259"/>
      <c r="H4891" s="259"/>
      <c r="I4891" s="259"/>
      <c r="J4891" s="259"/>
    </row>
    <row r="4892" spans="1:10">
      <c r="A4892" s="259"/>
      <c r="B4892" s="259"/>
      <c r="C4892" s="259"/>
      <c r="D4892" s="259"/>
      <c r="E4892" s="259"/>
      <c r="F4892" s="270"/>
      <c r="G4892" s="259"/>
      <c r="H4892" s="259"/>
      <c r="I4892" s="259"/>
      <c r="J4892" s="259"/>
    </row>
    <row r="4893" spans="1:10">
      <c r="A4893" s="259"/>
      <c r="B4893" s="259"/>
      <c r="C4893" s="259"/>
      <c r="D4893" s="259"/>
      <c r="E4893" s="259"/>
      <c r="F4893" s="270"/>
      <c r="G4893" s="259"/>
      <c r="H4893" s="259"/>
      <c r="I4893" s="259"/>
      <c r="J4893" s="259"/>
    </row>
    <row r="4894" spans="1:10">
      <c r="A4894" s="259"/>
      <c r="B4894" s="259"/>
      <c r="C4894" s="259"/>
      <c r="D4894" s="259"/>
      <c r="E4894" s="259"/>
      <c r="F4894" s="270"/>
      <c r="G4894" s="259"/>
      <c r="H4894" s="259"/>
      <c r="I4894" s="259"/>
      <c r="J4894" s="259"/>
    </row>
    <row r="4895" spans="1:10">
      <c r="A4895" s="259"/>
      <c r="B4895" s="259"/>
      <c r="C4895" s="259"/>
      <c r="D4895" s="259"/>
      <c r="E4895" s="259"/>
      <c r="F4895" s="270"/>
      <c r="G4895" s="259"/>
      <c r="H4895" s="259"/>
      <c r="I4895" s="259"/>
      <c r="J4895" s="259"/>
    </row>
    <row r="4896" spans="1:10">
      <c r="A4896" s="259"/>
      <c r="B4896" s="259"/>
      <c r="C4896" s="259"/>
      <c r="D4896" s="259"/>
      <c r="E4896" s="259"/>
      <c r="F4896" s="270"/>
      <c r="G4896" s="259"/>
      <c r="H4896" s="259"/>
      <c r="I4896" s="259"/>
      <c r="J4896" s="259"/>
    </row>
    <row r="4897" spans="1:10">
      <c r="A4897" s="259"/>
      <c r="B4897" s="259"/>
      <c r="C4897" s="259"/>
      <c r="D4897" s="259"/>
      <c r="E4897" s="259"/>
      <c r="F4897" s="270"/>
      <c r="G4897" s="259"/>
      <c r="H4897" s="259"/>
      <c r="I4897" s="259"/>
      <c r="J4897" s="259"/>
    </row>
    <row r="4898" spans="1:10">
      <c r="A4898" s="259"/>
      <c r="B4898" s="259"/>
      <c r="C4898" s="259"/>
      <c r="D4898" s="259"/>
      <c r="E4898" s="259"/>
      <c r="F4898" s="270"/>
      <c r="G4898" s="259"/>
      <c r="H4898" s="259"/>
      <c r="I4898" s="259"/>
      <c r="J4898" s="259"/>
    </row>
    <row r="4899" spans="1:10">
      <c r="A4899" s="259"/>
      <c r="B4899" s="259"/>
      <c r="C4899" s="259"/>
      <c r="D4899" s="259"/>
      <c r="E4899" s="259"/>
      <c r="F4899" s="270"/>
      <c r="G4899" s="259"/>
      <c r="H4899" s="259"/>
      <c r="I4899" s="259"/>
      <c r="J4899" s="259"/>
    </row>
    <row r="4900" spans="1:10">
      <c r="A4900" s="259"/>
      <c r="B4900" s="259"/>
      <c r="C4900" s="259"/>
      <c r="D4900" s="259"/>
      <c r="E4900" s="259"/>
      <c r="F4900" s="270"/>
      <c r="G4900" s="259"/>
      <c r="H4900" s="259"/>
      <c r="I4900" s="259"/>
      <c r="J4900" s="259"/>
    </row>
    <row r="4901" spans="1:10">
      <c r="A4901" s="259"/>
      <c r="B4901" s="259"/>
      <c r="C4901" s="259"/>
      <c r="D4901" s="259"/>
      <c r="E4901" s="259"/>
      <c r="F4901" s="270"/>
      <c r="G4901" s="259"/>
      <c r="H4901" s="259"/>
      <c r="I4901" s="259"/>
      <c r="J4901" s="259"/>
    </row>
    <row r="4902" spans="1:10">
      <c r="A4902" s="259"/>
      <c r="B4902" s="259"/>
      <c r="C4902" s="259"/>
      <c r="D4902" s="259"/>
      <c r="E4902" s="259"/>
      <c r="F4902" s="270"/>
      <c r="G4902" s="259"/>
      <c r="H4902" s="259"/>
      <c r="I4902" s="259"/>
      <c r="J4902" s="259"/>
    </row>
    <row r="4903" spans="1:10">
      <c r="A4903" s="259"/>
      <c r="B4903" s="259"/>
      <c r="C4903" s="259"/>
      <c r="D4903" s="259"/>
      <c r="E4903" s="259"/>
      <c r="F4903" s="270"/>
      <c r="G4903" s="259"/>
      <c r="H4903" s="259"/>
      <c r="I4903" s="259"/>
      <c r="J4903" s="259"/>
    </row>
    <row r="4904" spans="1:10">
      <c r="A4904" s="259"/>
      <c r="B4904" s="259"/>
      <c r="C4904" s="259"/>
      <c r="D4904" s="259"/>
      <c r="E4904" s="259"/>
      <c r="F4904" s="270"/>
      <c r="G4904" s="259"/>
      <c r="H4904" s="259"/>
      <c r="I4904" s="259"/>
      <c r="J4904" s="259"/>
    </row>
    <row r="4905" spans="1:10">
      <c r="A4905" s="259"/>
      <c r="B4905" s="259"/>
      <c r="C4905" s="259"/>
      <c r="D4905" s="259"/>
      <c r="E4905" s="259"/>
      <c r="F4905" s="270"/>
      <c r="G4905" s="259"/>
      <c r="H4905" s="259"/>
      <c r="I4905" s="259"/>
      <c r="J4905" s="259"/>
    </row>
    <row r="4906" spans="1:10">
      <c r="A4906" s="259"/>
      <c r="B4906" s="259"/>
      <c r="C4906" s="259"/>
      <c r="D4906" s="259"/>
      <c r="E4906" s="259"/>
      <c r="F4906" s="270"/>
      <c r="G4906" s="259"/>
      <c r="H4906" s="259"/>
      <c r="I4906" s="259"/>
      <c r="J4906" s="259"/>
    </row>
    <row r="4907" spans="1:10">
      <c r="A4907" s="259"/>
      <c r="B4907" s="259"/>
      <c r="C4907" s="259"/>
      <c r="D4907" s="259"/>
      <c r="E4907" s="259"/>
      <c r="F4907" s="270"/>
      <c r="G4907" s="259"/>
      <c r="H4907" s="259"/>
      <c r="I4907" s="259"/>
      <c r="J4907" s="259"/>
    </row>
    <row r="4908" spans="1:10">
      <c r="A4908" s="259"/>
      <c r="B4908" s="259"/>
      <c r="C4908" s="259"/>
      <c r="D4908" s="259"/>
      <c r="E4908" s="259"/>
      <c r="F4908" s="270"/>
      <c r="G4908" s="259"/>
      <c r="H4908" s="259"/>
      <c r="I4908" s="259"/>
      <c r="J4908" s="259"/>
    </row>
    <row r="4909" spans="1:10">
      <c r="A4909" s="259"/>
      <c r="B4909" s="259"/>
      <c r="C4909" s="259"/>
      <c r="D4909" s="259"/>
      <c r="E4909" s="259"/>
      <c r="F4909" s="270"/>
      <c r="G4909" s="259"/>
      <c r="H4909" s="259"/>
      <c r="I4909" s="259"/>
      <c r="J4909" s="259"/>
    </row>
    <row r="4910" spans="1:10">
      <c r="A4910" s="259"/>
      <c r="B4910" s="259"/>
      <c r="C4910" s="259"/>
      <c r="D4910" s="259"/>
      <c r="E4910" s="259"/>
      <c r="F4910" s="270"/>
      <c r="G4910" s="259"/>
      <c r="H4910" s="259"/>
      <c r="I4910" s="259"/>
      <c r="J4910" s="259"/>
    </row>
    <row r="4911" spans="1:10">
      <c r="A4911" s="259"/>
      <c r="B4911" s="259"/>
      <c r="C4911" s="259"/>
      <c r="D4911" s="259"/>
      <c r="E4911" s="259"/>
      <c r="F4911" s="270"/>
      <c r="G4911" s="259"/>
      <c r="H4911" s="259"/>
      <c r="I4911" s="259"/>
      <c r="J4911" s="259"/>
    </row>
    <row r="4912" spans="1:10">
      <c r="A4912" s="259"/>
      <c r="B4912" s="259"/>
      <c r="C4912" s="259"/>
      <c r="D4912" s="259"/>
      <c r="E4912" s="259"/>
      <c r="F4912" s="270"/>
      <c r="G4912" s="259"/>
      <c r="H4912" s="259"/>
      <c r="I4912" s="259"/>
      <c r="J4912" s="259"/>
    </row>
    <row r="4913" spans="1:10">
      <c r="A4913" s="259"/>
      <c r="B4913" s="259"/>
      <c r="C4913" s="259"/>
      <c r="D4913" s="259"/>
      <c r="E4913" s="259"/>
      <c r="F4913" s="270"/>
      <c r="G4913" s="259"/>
      <c r="H4913" s="259"/>
      <c r="I4913" s="259"/>
      <c r="J4913" s="259"/>
    </row>
    <row r="4914" spans="1:10">
      <c r="A4914" s="259"/>
      <c r="B4914" s="259"/>
      <c r="C4914" s="259"/>
      <c r="D4914" s="259"/>
      <c r="E4914" s="259"/>
      <c r="F4914" s="270"/>
      <c r="G4914" s="259"/>
      <c r="H4914" s="259"/>
      <c r="I4914" s="259"/>
      <c r="J4914" s="259"/>
    </row>
    <row r="4915" spans="1:10">
      <c r="A4915" s="259"/>
      <c r="B4915" s="259"/>
      <c r="C4915" s="259"/>
      <c r="D4915" s="259"/>
      <c r="E4915" s="259"/>
      <c r="F4915" s="270"/>
      <c r="G4915" s="259"/>
      <c r="H4915" s="259"/>
      <c r="I4915" s="259"/>
      <c r="J4915" s="259"/>
    </row>
    <row r="4916" spans="1:10">
      <c r="A4916" s="259"/>
      <c r="B4916" s="259"/>
      <c r="C4916" s="259"/>
      <c r="D4916" s="259"/>
      <c r="E4916" s="259"/>
      <c r="F4916" s="270"/>
      <c r="G4916" s="259"/>
      <c r="H4916" s="259"/>
      <c r="I4916" s="259"/>
      <c r="J4916" s="259"/>
    </row>
    <row r="4917" spans="1:10">
      <c r="A4917" s="259"/>
      <c r="B4917" s="259"/>
      <c r="C4917" s="259"/>
      <c r="D4917" s="259"/>
      <c r="E4917" s="259"/>
      <c r="F4917" s="270"/>
      <c r="G4917" s="259"/>
      <c r="H4917" s="259"/>
      <c r="I4917" s="259"/>
      <c r="J4917" s="259"/>
    </row>
    <row r="4918" spans="1:10">
      <c r="A4918" s="259"/>
      <c r="B4918" s="259"/>
      <c r="C4918" s="259"/>
      <c r="D4918" s="259"/>
      <c r="E4918" s="259"/>
      <c r="F4918" s="270"/>
      <c r="G4918" s="259"/>
      <c r="H4918" s="259"/>
      <c r="I4918" s="259"/>
      <c r="J4918" s="259"/>
    </row>
    <row r="4919" spans="1:10">
      <c r="A4919" s="259"/>
      <c r="B4919" s="259"/>
      <c r="C4919" s="259"/>
      <c r="D4919" s="259"/>
      <c r="E4919" s="259"/>
      <c r="F4919" s="270"/>
      <c r="G4919" s="259"/>
      <c r="H4919" s="259"/>
      <c r="I4919" s="259"/>
      <c r="J4919" s="259"/>
    </row>
    <row r="4920" spans="1:10">
      <c r="A4920" s="259"/>
      <c r="B4920" s="259"/>
      <c r="C4920" s="259"/>
      <c r="D4920" s="259"/>
      <c r="E4920" s="259"/>
      <c r="F4920" s="270"/>
      <c r="G4920" s="259"/>
      <c r="H4920" s="259"/>
      <c r="I4920" s="259"/>
      <c r="J4920" s="259"/>
    </row>
    <row r="4921" spans="1:10">
      <c r="A4921" s="259"/>
      <c r="B4921" s="259"/>
      <c r="C4921" s="259"/>
      <c r="D4921" s="259"/>
      <c r="E4921" s="259"/>
      <c r="F4921" s="270"/>
      <c r="G4921" s="259"/>
      <c r="H4921" s="259"/>
      <c r="I4921" s="259"/>
      <c r="J4921" s="259"/>
    </row>
    <row r="4922" spans="1:10">
      <c r="A4922" s="259"/>
      <c r="B4922" s="259"/>
      <c r="C4922" s="259"/>
      <c r="D4922" s="259"/>
      <c r="E4922" s="259"/>
      <c r="F4922" s="270"/>
      <c r="G4922" s="259"/>
      <c r="H4922" s="259"/>
      <c r="I4922" s="259"/>
      <c r="J4922" s="259"/>
    </row>
    <row r="4923" spans="1:10">
      <c r="A4923" s="259"/>
      <c r="B4923" s="259"/>
      <c r="C4923" s="259"/>
      <c r="D4923" s="259"/>
      <c r="E4923" s="259"/>
      <c r="F4923" s="270"/>
      <c r="G4923" s="259"/>
      <c r="H4923" s="259"/>
      <c r="I4923" s="259"/>
      <c r="J4923" s="259"/>
    </row>
    <row r="4924" spans="1:10">
      <c r="A4924" s="259"/>
      <c r="B4924" s="259"/>
      <c r="C4924" s="259"/>
      <c r="D4924" s="259"/>
      <c r="E4924" s="259"/>
      <c r="F4924" s="270"/>
      <c r="G4924" s="259"/>
      <c r="H4924" s="259"/>
      <c r="I4924" s="259"/>
      <c r="J4924" s="259"/>
    </row>
    <row r="4925" spans="1:10">
      <c r="A4925" s="259"/>
      <c r="B4925" s="259"/>
      <c r="C4925" s="259"/>
      <c r="D4925" s="259"/>
      <c r="E4925" s="259"/>
      <c r="F4925" s="270"/>
      <c r="G4925" s="259"/>
      <c r="H4925" s="259"/>
      <c r="I4925" s="259"/>
      <c r="J4925" s="259"/>
    </row>
    <row r="4926" spans="1:10">
      <c r="A4926" s="259"/>
      <c r="B4926" s="259"/>
      <c r="C4926" s="259"/>
      <c r="D4926" s="259"/>
      <c r="E4926" s="259"/>
      <c r="F4926" s="270"/>
      <c r="G4926" s="259"/>
      <c r="H4926" s="259"/>
      <c r="I4926" s="259"/>
      <c r="J4926" s="259"/>
    </row>
    <row r="4927" spans="1:10">
      <c r="A4927" s="259"/>
      <c r="B4927" s="259"/>
      <c r="C4927" s="259"/>
      <c r="D4927" s="259"/>
      <c r="E4927" s="259"/>
      <c r="F4927" s="270"/>
      <c r="G4927" s="259"/>
      <c r="H4927" s="259"/>
      <c r="I4927" s="259"/>
      <c r="J4927" s="259"/>
    </row>
    <row r="4928" spans="1:10">
      <c r="A4928" s="259"/>
      <c r="B4928" s="259"/>
      <c r="C4928" s="259"/>
      <c r="D4928" s="259"/>
      <c r="E4928" s="259"/>
      <c r="F4928" s="270"/>
      <c r="G4928" s="259"/>
      <c r="H4928" s="259"/>
      <c r="I4928" s="259"/>
      <c r="J4928" s="259"/>
    </row>
    <row r="4929" spans="1:10">
      <c r="A4929" s="259"/>
      <c r="B4929" s="259"/>
      <c r="C4929" s="259"/>
      <c r="D4929" s="259"/>
      <c r="E4929" s="259"/>
      <c r="F4929" s="270"/>
      <c r="G4929" s="259"/>
      <c r="H4929" s="259"/>
      <c r="I4929" s="259"/>
      <c r="J4929" s="259"/>
    </row>
    <row r="4930" spans="1:10">
      <c r="A4930" s="259"/>
      <c r="B4930" s="259"/>
      <c r="C4930" s="259"/>
      <c r="D4930" s="259"/>
      <c r="E4930" s="259"/>
      <c r="F4930" s="270"/>
      <c r="G4930" s="259"/>
      <c r="H4930" s="259"/>
      <c r="I4930" s="259"/>
      <c r="J4930" s="259"/>
    </row>
    <row r="4931" spans="1:10">
      <c r="A4931" s="259"/>
      <c r="B4931" s="259"/>
      <c r="C4931" s="259"/>
      <c r="D4931" s="259"/>
      <c r="E4931" s="259"/>
      <c r="F4931" s="270"/>
      <c r="G4931" s="259"/>
      <c r="H4931" s="259"/>
      <c r="I4931" s="259"/>
      <c r="J4931" s="259"/>
    </row>
    <row r="4932" spans="1:10">
      <c r="A4932" s="259"/>
      <c r="B4932" s="259"/>
      <c r="C4932" s="259"/>
      <c r="D4932" s="259"/>
      <c r="E4932" s="259"/>
      <c r="F4932" s="270"/>
      <c r="G4932" s="259"/>
      <c r="H4932" s="259"/>
      <c r="I4932" s="259"/>
      <c r="J4932" s="259"/>
    </row>
    <row r="4933" spans="1:10">
      <c r="A4933" s="259"/>
      <c r="B4933" s="259"/>
      <c r="C4933" s="259"/>
      <c r="D4933" s="259"/>
      <c r="E4933" s="259"/>
      <c r="F4933" s="270"/>
      <c r="G4933" s="259"/>
      <c r="H4933" s="259"/>
      <c r="I4933" s="259"/>
      <c r="J4933" s="259"/>
    </row>
    <row r="4934" spans="1:10">
      <c r="A4934" s="259"/>
      <c r="B4934" s="259"/>
      <c r="C4934" s="259"/>
      <c r="D4934" s="259"/>
      <c r="E4934" s="259"/>
      <c r="F4934" s="270"/>
      <c r="G4934" s="259"/>
      <c r="H4934" s="259"/>
      <c r="I4934" s="259"/>
      <c r="J4934" s="259"/>
    </row>
    <row r="4935" spans="1:10">
      <c r="A4935" s="259"/>
      <c r="B4935" s="259"/>
      <c r="C4935" s="259"/>
      <c r="D4935" s="259"/>
      <c r="E4935" s="259"/>
      <c r="F4935" s="270"/>
      <c r="G4935" s="259"/>
      <c r="H4935" s="259"/>
      <c r="I4935" s="259"/>
      <c r="J4935" s="259"/>
    </row>
    <row r="4936" spans="1:10">
      <c r="A4936" s="259"/>
      <c r="B4936" s="259"/>
      <c r="C4936" s="259"/>
      <c r="D4936" s="259"/>
      <c r="E4936" s="259"/>
      <c r="F4936" s="270"/>
      <c r="G4936" s="259"/>
      <c r="H4936" s="259"/>
      <c r="I4936" s="259"/>
      <c r="J4936" s="259"/>
    </row>
    <row r="4937" spans="1:10">
      <c r="A4937" s="259"/>
      <c r="B4937" s="259"/>
      <c r="C4937" s="259"/>
      <c r="D4937" s="259"/>
      <c r="E4937" s="259"/>
      <c r="F4937" s="270"/>
      <c r="G4937" s="259"/>
      <c r="H4937" s="259"/>
      <c r="I4937" s="259"/>
      <c r="J4937" s="259"/>
    </row>
    <row r="4938" spans="1:10">
      <c r="A4938" s="259"/>
      <c r="B4938" s="259"/>
      <c r="C4938" s="259"/>
      <c r="D4938" s="259"/>
      <c r="E4938" s="259"/>
      <c r="F4938" s="270"/>
      <c r="G4938" s="259"/>
      <c r="H4938" s="259"/>
      <c r="I4938" s="259"/>
      <c r="J4938" s="259"/>
    </row>
    <row r="4939" spans="1:10">
      <c r="A4939" s="259"/>
      <c r="B4939" s="259"/>
      <c r="C4939" s="259"/>
      <c r="D4939" s="259"/>
      <c r="E4939" s="259"/>
      <c r="F4939" s="270"/>
      <c r="G4939" s="259"/>
      <c r="H4939" s="259"/>
      <c r="I4939" s="259"/>
      <c r="J4939" s="259"/>
    </row>
    <row r="4940" spans="1:10">
      <c r="A4940" s="259"/>
      <c r="B4940" s="259"/>
      <c r="C4940" s="259"/>
      <c r="D4940" s="259"/>
      <c r="E4940" s="259"/>
      <c r="F4940" s="270"/>
      <c r="G4940" s="259"/>
      <c r="H4940" s="259"/>
      <c r="I4940" s="259"/>
      <c r="J4940" s="259"/>
    </row>
    <row r="4941" spans="1:10">
      <c r="A4941" s="259"/>
      <c r="B4941" s="259"/>
      <c r="C4941" s="259"/>
      <c r="D4941" s="259"/>
      <c r="E4941" s="259"/>
      <c r="F4941" s="270"/>
      <c r="G4941" s="259"/>
      <c r="H4941" s="259"/>
      <c r="I4941" s="259"/>
      <c r="J4941" s="259"/>
    </row>
    <row r="4942" spans="1:10">
      <c r="A4942" s="259"/>
      <c r="B4942" s="259"/>
      <c r="C4942" s="259"/>
      <c r="D4942" s="259"/>
      <c r="E4942" s="259"/>
      <c r="F4942" s="270"/>
      <c r="G4942" s="259"/>
      <c r="H4942" s="259"/>
      <c r="I4942" s="259"/>
      <c r="J4942" s="259"/>
    </row>
    <row r="4943" spans="1:10">
      <c r="A4943" s="259"/>
      <c r="B4943" s="259"/>
      <c r="C4943" s="259"/>
      <c r="D4943" s="259"/>
      <c r="E4943" s="259"/>
      <c r="F4943" s="270"/>
      <c r="G4943" s="259"/>
      <c r="H4943" s="259"/>
      <c r="I4943" s="259"/>
      <c r="J4943" s="259"/>
    </row>
    <row r="4944" spans="1:10">
      <c r="A4944" s="259"/>
      <c r="B4944" s="259"/>
      <c r="C4944" s="259"/>
      <c r="D4944" s="259"/>
      <c r="E4944" s="259"/>
      <c r="F4944" s="270"/>
      <c r="G4944" s="259"/>
      <c r="H4944" s="259"/>
      <c r="I4944" s="259"/>
      <c r="J4944" s="259"/>
    </row>
    <row r="4945" spans="1:10">
      <c r="A4945" s="259"/>
      <c r="B4945" s="259"/>
      <c r="C4945" s="259"/>
      <c r="D4945" s="259"/>
      <c r="E4945" s="259"/>
      <c r="F4945" s="270"/>
      <c r="G4945" s="259"/>
      <c r="H4945" s="259"/>
      <c r="I4945" s="259"/>
      <c r="J4945" s="259"/>
    </row>
    <row r="4946" spans="1:10">
      <c r="A4946" s="259"/>
      <c r="B4946" s="259"/>
      <c r="C4946" s="259"/>
      <c r="D4946" s="259"/>
      <c r="E4946" s="259"/>
      <c r="F4946" s="270"/>
      <c r="G4946" s="259"/>
      <c r="H4946" s="259"/>
      <c r="I4946" s="259"/>
      <c r="J4946" s="259"/>
    </row>
    <row r="4947" spans="1:10">
      <c r="A4947" s="259"/>
      <c r="B4947" s="259"/>
      <c r="C4947" s="259"/>
      <c r="D4947" s="259"/>
      <c r="E4947" s="259"/>
      <c r="F4947" s="270"/>
      <c r="G4947" s="259"/>
      <c r="H4947" s="259"/>
      <c r="I4947" s="259"/>
      <c r="J4947" s="259"/>
    </row>
    <row r="4948" spans="1:10">
      <c r="A4948" s="259"/>
      <c r="B4948" s="259"/>
      <c r="C4948" s="259"/>
      <c r="D4948" s="259"/>
      <c r="E4948" s="259"/>
      <c r="F4948" s="270"/>
      <c r="G4948" s="259"/>
      <c r="H4948" s="259"/>
      <c r="I4948" s="259"/>
      <c r="J4948" s="259"/>
    </row>
    <row r="4949" spans="1:10">
      <c r="A4949" s="259"/>
      <c r="B4949" s="259"/>
      <c r="C4949" s="259"/>
      <c r="D4949" s="259"/>
      <c r="E4949" s="259"/>
      <c r="F4949" s="270"/>
      <c r="G4949" s="259"/>
      <c r="H4949" s="259"/>
      <c r="I4949" s="259"/>
      <c r="J4949" s="259"/>
    </row>
    <row r="4950" spans="1:10">
      <c r="A4950" s="259"/>
      <c r="B4950" s="259"/>
      <c r="C4950" s="259"/>
      <c r="D4950" s="259"/>
      <c r="E4950" s="259"/>
      <c r="F4950" s="270"/>
      <c r="G4950" s="259"/>
      <c r="H4950" s="259"/>
      <c r="I4950" s="259"/>
      <c r="J4950" s="259"/>
    </row>
    <row r="4951" spans="1:10">
      <c r="A4951" s="259"/>
      <c r="B4951" s="259"/>
      <c r="C4951" s="259"/>
      <c r="D4951" s="259"/>
      <c r="E4951" s="259"/>
      <c r="F4951" s="270"/>
      <c r="G4951" s="259"/>
      <c r="H4951" s="259"/>
      <c r="I4951" s="259"/>
      <c r="J4951" s="259"/>
    </row>
    <row r="4952" spans="1:10">
      <c r="A4952" s="259"/>
      <c r="B4952" s="259"/>
      <c r="C4952" s="259"/>
      <c r="D4952" s="259"/>
      <c r="E4952" s="259"/>
      <c r="F4952" s="270"/>
      <c r="G4952" s="259"/>
      <c r="H4952" s="259"/>
      <c r="I4952" s="259"/>
      <c r="J4952" s="259"/>
    </row>
    <row r="4953" spans="1:10">
      <c r="A4953" s="259"/>
      <c r="B4953" s="259"/>
      <c r="C4953" s="259"/>
      <c r="D4953" s="259"/>
      <c r="E4953" s="259"/>
      <c r="F4953" s="270"/>
      <c r="G4953" s="259"/>
      <c r="H4953" s="259"/>
      <c r="I4953" s="259"/>
      <c r="J4953" s="259"/>
    </row>
    <row r="4954" spans="1:10">
      <c r="A4954" s="259"/>
      <c r="B4954" s="259"/>
      <c r="C4954" s="259"/>
      <c r="D4954" s="259"/>
      <c r="E4954" s="259"/>
      <c r="F4954" s="270"/>
      <c r="G4954" s="259"/>
      <c r="H4954" s="259"/>
      <c r="I4954" s="259"/>
      <c r="J4954" s="259"/>
    </row>
    <row r="4955" spans="1:10">
      <c r="A4955" s="259"/>
      <c r="B4955" s="259"/>
      <c r="C4955" s="259"/>
      <c r="D4955" s="259"/>
      <c r="E4955" s="259"/>
      <c r="F4955" s="270"/>
      <c r="G4955" s="259"/>
      <c r="H4955" s="259"/>
      <c r="I4955" s="259"/>
      <c r="J4955" s="259"/>
    </row>
    <row r="4956" spans="1:10">
      <c r="A4956" s="259"/>
      <c r="B4956" s="259"/>
      <c r="C4956" s="259"/>
      <c r="D4956" s="259"/>
      <c r="E4956" s="259"/>
      <c r="F4956" s="270"/>
      <c r="G4956" s="259"/>
      <c r="H4956" s="259"/>
      <c r="I4956" s="259"/>
      <c r="J4956" s="259"/>
    </row>
    <row r="4957" spans="1:10">
      <c r="A4957" s="259"/>
      <c r="B4957" s="259"/>
      <c r="C4957" s="259"/>
      <c r="D4957" s="259"/>
      <c r="E4957" s="259"/>
      <c r="F4957" s="270"/>
      <c r="G4957" s="259"/>
      <c r="H4957" s="259"/>
      <c r="I4957" s="259"/>
      <c r="J4957" s="259"/>
    </row>
    <row r="4958" spans="1:10">
      <c r="A4958" s="259"/>
      <c r="B4958" s="259"/>
      <c r="C4958" s="259"/>
      <c r="D4958" s="259"/>
      <c r="E4958" s="259"/>
      <c r="F4958" s="270"/>
      <c r="G4958" s="259"/>
      <c r="H4958" s="259"/>
      <c r="I4958" s="259"/>
      <c r="J4958" s="259"/>
    </row>
    <row r="4959" spans="1:10">
      <c r="A4959" s="259"/>
      <c r="B4959" s="259"/>
      <c r="C4959" s="259"/>
      <c r="D4959" s="259"/>
      <c r="E4959" s="259"/>
      <c r="F4959" s="270"/>
      <c r="G4959" s="259"/>
      <c r="H4959" s="259"/>
      <c r="I4959" s="259"/>
      <c r="J4959" s="259"/>
    </row>
    <row r="4960" spans="1:10">
      <c r="A4960" s="259"/>
      <c r="B4960" s="259"/>
      <c r="C4960" s="259"/>
      <c r="D4960" s="259"/>
      <c r="E4960" s="259"/>
      <c r="F4960" s="270"/>
      <c r="G4960" s="259"/>
      <c r="H4960" s="259"/>
      <c r="I4960" s="259"/>
      <c r="J4960" s="259"/>
    </row>
    <row r="4961" spans="1:10">
      <c r="A4961" s="259"/>
      <c r="B4961" s="259"/>
      <c r="C4961" s="259"/>
      <c r="D4961" s="259"/>
      <c r="E4961" s="259"/>
      <c r="F4961" s="270"/>
      <c r="G4961" s="259"/>
      <c r="H4961" s="259"/>
      <c r="I4961" s="259"/>
      <c r="J4961" s="259"/>
    </row>
    <row r="4962" spans="1:10">
      <c r="A4962" s="259"/>
      <c r="B4962" s="259"/>
      <c r="C4962" s="259"/>
      <c r="D4962" s="259"/>
      <c r="E4962" s="259"/>
      <c r="F4962" s="270"/>
      <c r="G4962" s="259"/>
      <c r="H4962" s="259"/>
      <c r="I4962" s="259"/>
      <c r="J4962" s="259"/>
    </row>
    <row r="4963" spans="1:10">
      <c r="A4963" s="259"/>
      <c r="B4963" s="259"/>
      <c r="C4963" s="259"/>
      <c r="D4963" s="259"/>
      <c r="E4963" s="259"/>
      <c r="F4963" s="270"/>
      <c r="G4963" s="259"/>
      <c r="H4963" s="259"/>
      <c r="I4963" s="259"/>
      <c r="J4963" s="259"/>
    </row>
    <row r="4964" spans="1:10">
      <c r="A4964" s="259"/>
      <c r="B4964" s="259"/>
      <c r="C4964" s="259"/>
      <c r="D4964" s="259"/>
      <c r="E4964" s="259"/>
      <c r="F4964" s="270"/>
      <c r="G4964" s="259"/>
      <c r="H4964" s="259"/>
      <c r="I4964" s="259"/>
      <c r="J4964" s="259"/>
    </row>
    <row r="4965" spans="1:10">
      <c r="A4965" s="259"/>
      <c r="B4965" s="259"/>
      <c r="C4965" s="259"/>
      <c r="D4965" s="259"/>
      <c r="E4965" s="259"/>
      <c r="F4965" s="270"/>
      <c r="G4965" s="259"/>
      <c r="H4965" s="259"/>
      <c r="I4965" s="259"/>
      <c r="J4965" s="259"/>
    </row>
    <row r="4966" spans="1:10">
      <c r="A4966" s="259"/>
      <c r="B4966" s="259"/>
      <c r="C4966" s="259"/>
      <c r="D4966" s="259"/>
      <c r="E4966" s="259"/>
      <c r="F4966" s="270"/>
      <c r="G4966" s="259"/>
      <c r="H4966" s="259"/>
      <c r="I4966" s="259"/>
      <c r="J4966" s="259"/>
    </row>
    <row r="4967" spans="1:10">
      <c r="A4967" s="259"/>
      <c r="B4967" s="259"/>
      <c r="C4967" s="259"/>
      <c r="D4967" s="259"/>
      <c r="E4967" s="259"/>
      <c r="F4967" s="270"/>
      <c r="G4967" s="259"/>
      <c r="H4967" s="259"/>
      <c r="I4967" s="259"/>
      <c r="J4967" s="259"/>
    </row>
    <row r="4968" spans="1:10">
      <c r="A4968" s="259"/>
      <c r="B4968" s="259"/>
      <c r="C4968" s="259"/>
      <c r="D4968" s="259"/>
      <c r="E4968" s="259"/>
      <c r="F4968" s="270"/>
      <c r="G4968" s="259"/>
      <c r="H4968" s="259"/>
      <c r="I4968" s="259"/>
      <c r="J4968" s="259"/>
    </row>
    <row r="4969" spans="1:10">
      <c r="A4969" s="259"/>
      <c r="B4969" s="259"/>
      <c r="C4969" s="259"/>
      <c r="D4969" s="259"/>
      <c r="E4969" s="259"/>
      <c r="F4969" s="270"/>
      <c r="G4969" s="259"/>
      <c r="H4969" s="259"/>
      <c r="I4969" s="259"/>
      <c r="J4969" s="259"/>
    </row>
    <row r="4970" spans="1:10">
      <c r="A4970" s="259"/>
      <c r="B4970" s="259"/>
      <c r="C4970" s="259"/>
      <c r="D4970" s="259"/>
      <c r="E4970" s="259"/>
      <c r="F4970" s="270"/>
      <c r="G4970" s="259"/>
      <c r="H4970" s="259"/>
      <c r="I4970" s="259"/>
      <c r="J4970" s="259"/>
    </row>
    <row r="4971" spans="1:10">
      <c r="A4971" s="259"/>
      <c r="B4971" s="259"/>
      <c r="C4971" s="259"/>
      <c r="D4971" s="259"/>
      <c r="E4971" s="259"/>
      <c r="F4971" s="270"/>
      <c r="G4971" s="259"/>
      <c r="H4971" s="259"/>
      <c r="I4971" s="259"/>
      <c r="J4971" s="259"/>
    </row>
    <row r="4972" spans="1:10">
      <c r="A4972" s="259"/>
      <c r="B4972" s="259"/>
      <c r="C4972" s="259"/>
      <c r="D4972" s="259"/>
      <c r="E4972" s="259"/>
      <c r="F4972" s="270"/>
      <c r="G4972" s="259"/>
      <c r="H4972" s="259"/>
      <c r="I4972" s="259"/>
      <c r="J4972" s="259"/>
    </row>
    <row r="4973" spans="1:10">
      <c r="A4973" s="259"/>
      <c r="B4973" s="259"/>
      <c r="C4973" s="259"/>
      <c r="D4973" s="259"/>
      <c r="E4973" s="259"/>
      <c r="F4973" s="270"/>
      <c r="G4973" s="259"/>
      <c r="H4973" s="259"/>
      <c r="I4973" s="259"/>
      <c r="J4973" s="259"/>
    </row>
    <row r="4974" spans="1:10">
      <c r="A4974" s="259"/>
      <c r="B4974" s="259"/>
      <c r="C4974" s="259"/>
      <c r="D4974" s="259"/>
      <c r="E4974" s="259"/>
      <c r="F4974" s="270"/>
      <c r="G4974" s="259"/>
      <c r="H4974" s="259"/>
      <c r="I4974" s="259"/>
      <c r="J4974" s="259"/>
    </row>
    <row r="4975" spans="1:10">
      <c r="A4975" s="259"/>
      <c r="B4975" s="259"/>
      <c r="C4975" s="259"/>
      <c r="D4975" s="259"/>
      <c r="E4975" s="259"/>
      <c r="F4975" s="270"/>
      <c r="G4975" s="259"/>
      <c r="H4975" s="259"/>
      <c r="I4975" s="259"/>
      <c r="J4975" s="259"/>
    </row>
    <row r="4976" spans="1:10">
      <c r="A4976" s="259"/>
      <c r="B4976" s="259"/>
      <c r="C4976" s="259"/>
      <c r="D4976" s="259"/>
      <c r="E4976" s="259"/>
      <c r="F4976" s="270"/>
      <c r="G4976" s="259"/>
      <c r="H4976" s="259"/>
      <c r="I4976" s="259"/>
      <c r="J4976" s="259"/>
    </row>
    <row r="4977" spans="1:10">
      <c r="A4977" s="259"/>
      <c r="B4977" s="259"/>
      <c r="C4977" s="259"/>
      <c r="D4977" s="259"/>
      <c r="E4977" s="259"/>
      <c r="F4977" s="270"/>
      <c r="G4977" s="259"/>
      <c r="H4977" s="259"/>
      <c r="I4977" s="259"/>
      <c r="J4977" s="259"/>
    </row>
    <row r="4978" spans="1:10">
      <c r="A4978" s="259"/>
      <c r="B4978" s="259"/>
      <c r="C4978" s="259"/>
      <c r="D4978" s="259"/>
      <c r="E4978" s="259"/>
      <c r="F4978" s="270"/>
      <c r="G4978" s="259"/>
      <c r="H4978" s="259"/>
      <c r="I4978" s="259"/>
      <c r="J4978" s="259"/>
    </row>
    <row r="4979" spans="1:10">
      <c r="A4979" s="259"/>
      <c r="B4979" s="259"/>
      <c r="C4979" s="259"/>
      <c r="D4979" s="259"/>
      <c r="E4979" s="259"/>
      <c r="F4979" s="270"/>
      <c r="G4979" s="259"/>
      <c r="H4979" s="259"/>
      <c r="I4979" s="259"/>
      <c r="J4979" s="259"/>
    </row>
    <row r="4980" spans="1:10">
      <c r="A4980" s="259"/>
      <c r="B4980" s="259"/>
      <c r="C4980" s="259"/>
      <c r="D4980" s="259"/>
      <c r="E4980" s="259"/>
      <c r="F4980" s="270"/>
      <c r="G4980" s="259"/>
      <c r="H4980" s="259"/>
      <c r="I4980" s="259"/>
      <c r="J4980" s="259"/>
    </row>
    <row r="4981" spans="1:10">
      <c r="A4981" s="259"/>
      <c r="B4981" s="259"/>
      <c r="C4981" s="259"/>
      <c r="D4981" s="259"/>
      <c r="E4981" s="259"/>
      <c r="F4981" s="270"/>
      <c r="G4981" s="259"/>
      <c r="H4981" s="259"/>
      <c r="I4981" s="259"/>
      <c r="J4981" s="259"/>
    </row>
    <row r="4982" spans="1:10">
      <c r="A4982" s="259"/>
      <c r="B4982" s="259"/>
      <c r="C4982" s="259"/>
      <c r="D4982" s="259"/>
      <c r="E4982" s="259"/>
      <c r="F4982" s="270"/>
      <c r="G4982" s="259"/>
      <c r="H4982" s="259"/>
      <c r="I4982" s="259"/>
      <c r="J4982" s="259"/>
    </row>
    <row r="4983" spans="1:10">
      <c r="A4983" s="259"/>
      <c r="B4983" s="259"/>
      <c r="C4983" s="259"/>
      <c r="D4983" s="259"/>
      <c r="E4983" s="259"/>
      <c r="F4983" s="270"/>
      <c r="G4983" s="259"/>
      <c r="H4983" s="259"/>
      <c r="I4983" s="259"/>
      <c r="J4983" s="259"/>
    </row>
    <row r="4984" spans="1:10">
      <c r="A4984" s="259"/>
      <c r="B4984" s="259"/>
      <c r="C4984" s="259"/>
      <c r="D4984" s="259"/>
      <c r="E4984" s="259"/>
      <c r="F4984" s="270"/>
      <c r="G4984" s="259"/>
      <c r="H4984" s="259"/>
      <c r="I4984" s="259"/>
      <c r="J4984" s="259"/>
    </row>
    <row r="4985" spans="1:10">
      <c r="A4985" s="259"/>
      <c r="B4985" s="259"/>
      <c r="C4985" s="259"/>
      <c r="D4985" s="259"/>
      <c r="E4985" s="259"/>
      <c r="F4985" s="270"/>
      <c r="G4985" s="259"/>
      <c r="H4985" s="259"/>
      <c r="I4985" s="259"/>
      <c r="J4985" s="259"/>
    </row>
    <row r="4986" spans="1:10">
      <c r="A4986" s="259"/>
      <c r="B4986" s="259"/>
      <c r="C4986" s="259"/>
      <c r="D4986" s="259"/>
      <c r="E4986" s="259"/>
      <c r="F4986" s="270"/>
      <c r="G4986" s="259"/>
      <c r="H4986" s="259"/>
      <c r="I4986" s="259"/>
      <c r="J4986" s="259"/>
    </row>
    <row r="4987" spans="1:10">
      <c r="A4987" s="259"/>
      <c r="B4987" s="259"/>
      <c r="C4987" s="259"/>
      <c r="D4987" s="259"/>
      <c r="E4987" s="259"/>
      <c r="F4987" s="270"/>
      <c r="G4987" s="259"/>
      <c r="H4987" s="259"/>
      <c r="I4987" s="259"/>
      <c r="J4987" s="259"/>
    </row>
    <row r="4988" spans="1:10">
      <c r="A4988" s="259"/>
      <c r="B4988" s="259"/>
      <c r="C4988" s="259"/>
      <c r="D4988" s="259"/>
      <c r="E4988" s="259"/>
      <c r="F4988" s="270"/>
      <c r="G4988" s="259"/>
      <c r="H4988" s="259"/>
      <c r="I4988" s="259"/>
      <c r="J4988" s="259"/>
    </row>
    <row r="4989" spans="1:10">
      <c r="A4989" s="259"/>
      <c r="B4989" s="259"/>
      <c r="C4989" s="259"/>
      <c r="D4989" s="259"/>
      <c r="E4989" s="259"/>
      <c r="F4989" s="270"/>
      <c r="G4989" s="259"/>
      <c r="H4989" s="259"/>
      <c r="I4989" s="259"/>
      <c r="J4989" s="259"/>
    </row>
    <row r="4990" spans="1:10">
      <c r="A4990" s="259"/>
      <c r="B4990" s="259"/>
      <c r="C4990" s="259"/>
      <c r="D4990" s="259"/>
      <c r="E4990" s="259"/>
      <c r="F4990" s="270"/>
      <c r="G4990" s="259"/>
      <c r="H4990" s="259"/>
      <c r="I4990" s="259"/>
      <c r="J4990" s="259"/>
    </row>
    <row r="4991" spans="1:10">
      <c r="A4991" s="259"/>
      <c r="B4991" s="259"/>
      <c r="C4991" s="259"/>
      <c r="D4991" s="259"/>
      <c r="E4991" s="259"/>
      <c r="F4991" s="270"/>
      <c r="G4991" s="259"/>
      <c r="H4991" s="259"/>
      <c r="I4991" s="259"/>
      <c r="J4991" s="259"/>
    </row>
    <row r="4992" spans="1:10">
      <c r="A4992" s="259"/>
      <c r="B4992" s="259"/>
      <c r="C4992" s="259"/>
      <c r="D4992" s="259"/>
      <c r="E4992" s="259"/>
      <c r="F4992" s="270"/>
      <c r="G4992" s="259"/>
      <c r="H4992" s="259"/>
      <c r="I4992" s="259"/>
      <c r="J4992" s="259"/>
    </row>
    <row r="4993" spans="1:10">
      <c r="A4993" s="259"/>
      <c r="B4993" s="259"/>
      <c r="C4993" s="259"/>
      <c r="D4993" s="259"/>
      <c r="E4993" s="259"/>
      <c r="F4993" s="270"/>
      <c r="G4993" s="259"/>
      <c r="H4993" s="259"/>
      <c r="I4993" s="259"/>
      <c r="J4993" s="259"/>
    </row>
    <row r="4994" spans="1:10">
      <c r="A4994" s="259"/>
      <c r="B4994" s="259"/>
      <c r="C4994" s="259"/>
      <c r="D4994" s="259"/>
      <c r="E4994" s="259"/>
      <c r="F4994" s="270"/>
      <c r="G4994" s="259"/>
      <c r="H4994" s="259"/>
      <c r="I4994" s="259"/>
      <c r="J4994" s="259"/>
    </row>
    <row r="4995" spans="1:10">
      <c r="A4995" s="259"/>
      <c r="B4995" s="259"/>
      <c r="C4995" s="259"/>
      <c r="D4995" s="259"/>
      <c r="E4995" s="259"/>
      <c r="F4995" s="270"/>
      <c r="G4995" s="259"/>
      <c r="H4995" s="259"/>
      <c r="I4995" s="259"/>
      <c r="J4995" s="259"/>
    </row>
    <row r="4996" spans="1:10">
      <c r="A4996" s="259"/>
      <c r="B4996" s="259"/>
      <c r="C4996" s="259"/>
      <c r="D4996" s="259"/>
      <c r="E4996" s="259"/>
      <c r="F4996" s="270"/>
      <c r="G4996" s="259"/>
      <c r="H4996" s="259"/>
      <c r="I4996" s="259"/>
      <c r="J4996" s="259"/>
    </row>
    <row r="4997" spans="1:10">
      <c r="A4997" s="259"/>
      <c r="B4997" s="259"/>
      <c r="C4997" s="259"/>
      <c r="D4997" s="259"/>
      <c r="E4997" s="259"/>
      <c r="F4997" s="270"/>
      <c r="G4997" s="259"/>
      <c r="H4997" s="259"/>
      <c r="I4997" s="259"/>
      <c r="J4997" s="259"/>
    </row>
    <row r="4998" spans="1:10">
      <c r="A4998" s="259"/>
      <c r="B4998" s="259"/>
      <c r="C4998" s="259"/>
      <c r="D4998" s="259"/>
      <c r="E4998" s="259"/>
      <c r="F4998" s="270"/>
      <c r="G4998" s="259"/>
      <c r="H4998" s="259"/>
      <c r="I4998" s="259"/>
      <c r="J4998" s="259"/>
    </row>
    <row r="4999" spans="1:10">
      <c r="A4999" s="259"/>
      <c r="B4999" s="259"/>
      <c r="C4999" s="259"/>
      <c r="D4999" s="259"/>
      <c r="E4999" s="259"/>
      <c r="F4999" s="270"/>
      <c r="G4999" s="259"/>
      <c r="H4999" s="259"/>
      <c r="I4999" s="259"/>
      <c r="J4999" s="259"/>
    </row>
    <row r="5000" spans="1:10">
      <c r="A5000" s="259"/>
      <c r="B5000" s="259"/>
      <c r="C5000" s="259"/>
      <c r="D5000" s="259"/>
      <c r="E5000" s="259"/>
      <c r="F5000" s="270"/>
      <c r="G5000" s="259"/>
      <c r="H5000" s="259"/>
      <c r="I5000" s="259"/>
      <c r="J5000" s="259"/>
    </row>
    <row r="5001" spans="1:10">
      <c r="A5001" s="259"/>
      <c r="B5001" s="259"/>
      <c r="C5001" s="259"/>
      <c r="D5001" s="259"/>
      <c r="E5001" s="259"/>
      <c r="F5001" s="270"/>
      <c r="G5001" s="259"/>
      <c r="H5001" s="259"/>
      <c r="I5001" s="259"/>
      <c r="J5001" s="259"/>
    </row>
    <row r="5002" spans="1:10">
      <c r="A5002" s="259"/>
      <c r="B5002" s="259"/>
      <c r="C5002" s="259"/>
      <c r="D5002" s="259"/>
      <c r="E5002" s="259"/>
      <c r="F5002" s="270"/>
      <c r="G5002" s="259"/>
      <c r="H5002" s="259"/>
      <c r="I5002" s="259"/>
      <c r="J5002" s="259"/>
    </row>
    <row r="5003" spans="1:10">
      <c r="A5003" s="259"/>
      <c r="B5003" s="259"/>
      <c r="C5003" s="259"/>
      <c r="D5003" s="259"/>
      <c r="E5003" s="259"/>
      <c r="F5003" s="270"/>
      <c r="G5003" s="259"/>
      <c r="H5003" s="259"/>
      <c r="I5003" s="259"/>
      <c r="J5003" s="259"/>
    </row>
    <row r="5004" spans="1:10">
      <c r="A5004" s="259"/>
      <c r="B5004" s="259"/>
      <c r="C5004" s="259"/>
      <c r="D5004" s="259"/>
      <c r="E5004" s="259"/>
      <c r="F5004" s="270"/>
      <c r="G5004" s="259"/>
      <c r="H5004" s="259"/>
      <c r="I5004" s="259"/>
      <c r="J5004" s="259"/>
    </row>
    <row r="5005" spans="1:10">
      <c r="A5005" s="259"/>
      <c r="B5005" s="259"/>
      <c r="C5005" s="259"/>
      <c r="D5005" s="259"/>
      <c r="E5005" s="259"/>
      <c r="F5005" s="270"/>
      <c r="G5005" s="259"/>
      <c r="H5005" s="259"/>
      <c r="I5005" s="259"/>
      <c r="J5005" s="259"/>
    </row>
    <row r="5006" spans="1:10">
      <c r="A5006" s="259"/>
      <c r="B5006" s="259"/>
      <c r="C5006" s="259"/>
      <c r="D5006" s="259"/>
      <c r="E5006" s="259"/>
      <c r="F5006" s="270"/>
      <c r="G5006" s="259"/>
      <c r="H5006" s="259"/>
      <c r="I5006" s="259"/>
      <c r="J5006" s="259"/>
    </row>
    <row r="5007" spans="1:10">
      <c r="A5007" s="259"/>
      <c r="B5007" s="259"/>
      <c r="C5007" s="259"/>
      <c r="D5007" s="259"/>
      <c r="E5007" s="259"/>
      <c r="F5007" s="270"/>
      <c r="G5007" s="259"/>
      <c r="H5007" s="259"/>
      <c r="I5007" s="259"/>
      <c r="J5007" s="259"/>
    </row>
    <row r="5008" spans="1:10">
      <c r="A5008" s="259"/>
      <c r="B5008" s="259"/>
      <c r="C5008" s="259"/>
      <c r="D5008" s="259"/>
      <c r="E5008" s="259"/>
      <c r="F5008" s="270"/>
      <c r="G5008" s="259"/>
      <c r="H5008" s="259"/>
      <c r="I5008" s="259"/>
      <c r="J5008" s="259"/>
    </row>
    <row r="5009" spans="1:10">
      <c r="A5009" s="259"/>
      <c r="B5009" s="259"/>
      <c r="C5009" s="259"/>
      <c r="D5009" s="259"/>
      <c r="E5009" s="259"/>
      <c r="F5009" s="270"/>
      <c r="G5009" s="259"/>
      <c r="H5009" s="259"/>
      <c r="I5009" s="259"/>
      <c r="J5009" s="259"/>
    </row>
    <row r="5010" spans="1:10">
      <c r="A5010" s="259"/>
      <c r="B5010" s="259"/>
      <c r="C5010" s="259"/>
      <c r="D5010" s="259"/>
      <c r="E5010" s="259"/>
      <c r="F5010" s="270"/>
      <c r="G5010" s="259"/>
      <c r="H5010" s="259"/>
      <c r="I5010" s="259"/>
      <c r="J5010" s="259"/>
    </row>
    <row r="5011" spans="1:10">
      <c r="A5011" s="259"/>
      <c r="B5011" s="259"/>
      <c r="C5011" s="259"/>
      <c r="D5011" s="259"/>
      <c r="E5011" s="259"/>
      <c r="F5011" s="270"/>
      <c r="G5011" s="259"/>
      <c r="H5011" s="259"/>
      <c r="I5011" s="259"/>
      <c r="J5011" s="259"/>
    </row>
    <row r="5012" spans="1:10">
      <c r="A5012" s="259"/>
      <c r="B5012" s="259"/>
      <c r="C5012" s="259"/>
      <c r="D5012" s="259"/>
      <c r="E5012" s="259"/>
      <c r="F5012" s="270"/>
      <c r="G5012" s="259"/>
      <c r="H5012" s="259"/>
      <c r="I5012" s="259"/>
      <c r="J5012" s="259"/>
    </row>
    <row r="5013" spans="1:10">
      <c r="A5013" s="259"/>
      <c r="B5013" s="259"/>
      <c r="C5013" s="259"/>
      <c r="D5013" s="259"/>
      <c r="E5013" s="259"/>
      <c r="F5013" s="270"/>
      <c r="G5013" s="259"/>
      <c r="H5013" s="259"/>
      <c r="I5013" s="259"/>
      <c r="J5013" s="259"/>
    </row>
    <row r="5014" spans="1:10">
      <c r="A5014" s="259"/>
      <c r="B5014" s="259"/>
      <c r="C5014" s="259"/>
      <c r="D5014" s="259"/>
      <c r="E5014" s="259"/>
      <c r="F5014" s="270"/>
      <c r="G5014" s="259"/>
      <c r="H5014" s="259"/>
      <c r="I5014" s="259"/>
      <c r="J5014" s="259"/>
    </row>
    <row r="5015" spans="1:10">
      <c r="A5015" s="259"/>
      <c r="B5015" s="259"/>
      <c r="C5015" s="259"/>
      <c r="D5015" s="259"/>
      <c r="E5015" s="259"/>
      <c r="F5015" s="270"/>
      <c r="G5015" s="259"/>
      <c r="H5015" s="259"/>
      <c r="I5015" s="259"/>
      <c r="J5015" s="259"/>
    </row>
    <row r="5016" spans="1:10">
      <c r="A5016" s="259"/>
      <c r="B5016" s="259"/>
      <c r="C5016" s="259"/>
      <c r="D5016" s="259"/>
      <c r="E5016" s="259"/>
      <c r="F5016" s="270"/>
      <c r="G5016" s="259"/>
      <c r="H5016" s="259"/>
      <c r="I5016" s="259"/>
      <c r="J5016" s="259"/>
    </row>
    <row r="5017" spans="1:10">
      <c r="A5017" s="259"/>
      <c r="B5017" s="259"/>
      <c r="C5017" s="259"/>
      <c r="D5017" s="259"/>
      <c r="E5017" s="259"/>
      <c r="F5017" s="270"/>
      <c r="G5017" s="259"/>
      <c r="H5017" s="259"/>
      <c r="I5017" s="259"/>
      <c r="J5017" s="259"/>
    </row>
    <row r="5018" spans="1:10">
      <c r="A5018" s="259"/>
      <c r="B5018" s="259"/>
      <c r="C5018" s="259"/>
      <c r="D5018" s="259"/>
      <c r="E5018" s="259"/>
      <c r="F5018" s="270"/>
      <c r="G5018" s="259"/>
      <c r="H5018" s="259"/>
      <c r="I5018" s="259"/>
      <c r="J5018" s="259"/>
    </row>
    <row r="5019" spans="1:10">
      <c r="A5019" s="259"/>
      <c r="B5019" s="259"/>
      <c r="C5019" s="259"/>
      <c r="D5019" s="259"/>
      <c r="E5019" s="259"/>
      <c r="F5019" s="270"/>
      <c r="G5019" s="259"/>
      <c r="H5019" s="259"/>
      <c r="I5019" s="259"/>
      <c r="J5019" s="259"/>
    </row>
    <row r="5020" spans="1:10">
      <c r="A5020" s="259"/>
      <c r="B5020" s="259"/>
      <c r="C5020" s="259"/>
      <c r="D5020" s="259"/>
      <c r="E5020" s="259"/>
      <c r="F5020" s="270"/>
      <c r="G5020" s="259"/>
      <c r="H5020" s="259"/>
      <c r="I5020" s="259"/>
      <c r="J5020" s="259"/>
    </row>
    <row r="5021" spans="1:10">
      <c r="A5021" s="259"/>
      <c r="B5021" s="259"/>
      <c r="C5021" s="259"/>
      <c r="D5021" s="259"/>
      <c r="E5021" s="259"/>
      <c r="F5021" s="270"/>
      <c r="G5021" s="259"/>
      <c r="H5021" s="259"/>
      <c r="I5021" s="259"/>
      <c r="J5021" s="259"/>
    </row>
    <row r="5022" spans="1:10">
      <c r="A5022" s="259"/>
      <c r="B5022" s="259"/>
      <c r="C5022" s="259"/>
      <c r="D5022" s="259"/>
      <c r="E5022" s="259"/>
      <c r="F5022" s="270"/>
      <c r="G5022" s="259"/>
      <c r="H5022" s="259"/>
      <c r="I5022" s="259"/>
      <c r="J5022" s="259"/>
    </row>
    <row r="5023" spans="1:10">
      <c r="A5023" s="259"/>
      <c r="B5023" s="259"/>
      <c r="C5023" s="259"/>
      <c r="D5023" s="259"/>
      <c r="E5023" s="259"/>
      <c r="F5023" s="270"/>
      <c r="G5023" s="259"/>
      <c r="H5023" s="259"/>
      <c r="I5023" s="259"/>
      <c r="J5023" s="259"/>
    </row>
    <row r="5024" spans="1:10">
      <c r="A5024" s="259"/>
      <c r="B5024" s="259"/>
      <c r="C5024" s="259"/>
      <c r="D5024" s="259"/>
      <c r="E5024" s="259"/>
      <c r="F5024" s="270"/>
      <c r="G5024" s="259"/>
      <c r="H5024" s="259"/>
      <c r="I5024" s="259"/>
      <c r="J5024" s="259"/>
    </row>
    <row r="5025" spans="1:10">
      <c r="A5025" s="259"/>
      <c r="B5025" s="259"/>
      <c r="C5025" s="259"/>
      <c r="D5025" s="259"/>
      <c r="E5025" s="259"/>
      <c r="F5025" s="270"/>
      <c r="G5025" s="259"/>
      <c r="H5025" s="259"/>
      <c r="I5025" s="259"/>
      <c r="J5025" s="259"/>
    </row>
    <row r="5026" spans="1:10">
      <c r="A5026" s="259"/>
      <c r="B5026" s="259"/>
      <c r="C5026" s="259"/>
      <c r="D5026" s="259"/>
      <c r="E5026" s="259"/>
      <c r="F5026" s="270"/>
      <c r="G5026" s="259"/>
      <c r="H5026" s="259"/>
      <c r="I5026" s="259"/>
      <c r="J5026" s="259"/>
    </row>
    <row r="5027" spans="1:10">
      <c r="A5027" s="259"/>
      <c r="B5027" s="259"/>
      <c r="C5027" s="259"/>
      <c r="D5027" s="259"/>
      <c r="E5027" s="259"/>
      <c r="F5027" s="270"/>
      <c r="G5027" s="259"/>
      <c r="H5027" s="259"/>
      <c r="I5027" s="259"/>
      <c r="J5027" s="259"/>
    </row>
    <row r="5028" spans="1:10">
      <c r="A5028" s="259"/>
      <c r="B5028" s="259"/>
      <c r="C5028" s="259"/>
      <c r="D5028" s="259"/>
      <c r="E5028" s="259"/>
      <c r="F5028" s="270"/>
      <c r="G5028" s="259"/>
      <c r="H5028" s="259"/>
      <c r="I5028" s="259"/>
      <c r="J5028" s="259"/>
    </row>
    <row r="5029" spans="1:10">
      <c r="A5029" s="259"/>
      <c r="B5029" s="259"/>
      <c r="C5029" s="259"/>
      <c r="D5029" s="259"/>
      <c r="E5029" s="259"/>
      <c r="F5029" s="270"/>
      <c r="G5029" s="259"/>
      <c r="H5029" s="259"/>
      <c r="I5029" s="259"/>
      <c r="J5029" s="259"/>
    </row>
    <row r="5030" spans="1:10">
      <c r="A5030" s="259"/>
      <c r="B5030" s="259"/>
      <c r="C5030" s="259"/>
      <c r="D5030" s="259"/>
      <c r="E5030" s="259"/>
      <c r="F5030" s="270"/>
      <c r="G5030" s="259"/>
      <c r="H5030" s="259"/>
      <c r="I5030" s="259"/>
      <c r="J5030" s="259"/>
    </row>
    <row r="5031" spans="1:10">
      <c r="A5031" s="259"/>
      <c r="B5031" s="259"/>
      <c r="C5031" s="259"/>
      <c r="D5031" s="259"/>
      <c r="E5031" s="259"/>
      <c r="F5031" s="270"/>
      <c r="G5031" s="259"/>
      <c r="H5031" s="259"/>
      <c r="I5031" s="259"/>
      <c r="J5031" s="259"/>
    </row>
    <row r="5032" spans="1:10">
      <c r="A5032" s="259"/>
      <c r="B5032" s="259"/>
      <c r="C5032" s="259"/>
      <c r="D5032" s="259"/>
      <c r="E5032" s="259"/>
      <c r="F5032" s="270"/>
      <c r="G5032" s="259"/>
      <c r="H5032" s="259"/>
      <c r="I5032" s="259"/>
      <c r="J5032" s="259"/>
    </row>
    <row r="5033" spans="1:10">
      <c r="A5033" s="259"/>
      <c r="B5033" s="259"/>
      <c r="C5033" s="259"/>
      <c r="D5033" s="259"/>
      <c r="E5033" s="259"/>
      <c r="F5033" s="270"/>
      <c r="G5033" s="259"/>
      <c r="H5033" s="259"/>
      <c r="I5033" s="259"/>
      <c r="J5033" s="259"/>
    </row>
    <row r="5034" spans="1:10">
      <c r="A5034" s="259"/>
      <c r="B5034" s="259"/>
      <c r="C5034" s="259"/>
      <c r="D5034" s="259"/>
      <c r="E5034" s="259"/>
      <c r="F5034" s="270"/>
      <c r="G5034" s="259"/>
      <c r="H5034" s="259"/>
      <c r="I5034" s="259"/>
      <c r="J5034" s="259"/>
    </row>
    <row r="5035" spans="1:10">
      <c r="A5035" s="259"/>
      <c r="B5035" s="259"/>
      <c r="C5035" s="259"/>
      <c r="D5035" s="259"/>
      <c r="E5035" s="259"/>
      <c r="F5035" s="270"/>
      <c r="G5035" s="259"/>
      <c r="H5035" s="259"/>
      <c r="I5035" s="259"/>
      <c r="J5035" s="259"/>
    </row>
    <row r="5036" spans="1:10">
      <c r="A5036" s="259"/>
      <c r="B5036" s="259"/>
      <c r="C5036" s="259"/>
      <c r="D5036" s="259"/>
      <c r="E5036" s="259"/>
      <c r="F5036" s="270"/>
      <c r="G5036" s="259"/>
      <c r="H5036" s="259"/>
      <c r="I5036" s="259"/>
      <c r="J5036" s="259"/>
    </row>
    <row r="5037" spans="1:10">
      <c r="A5037" s="259"/>
      <c r="B5037" s="259"/>
      <c r="C5037" s="259"/>
      <c r="D5037" s="259"/>
      <c r="E5037" s="259"/>
      <c r="F5037" s="270"/>
      <c r="G5037" s="259"/>
      <c r="H5037" s="259"/>
      <c r="I5037" s="259"/>
      <c r="J5037" s="259"/>
    </row>
    <row r="5038" spans="1:10">
      <c r="A5038" s="259"/>
      <c r="B5038" s="259"/>
      <c r="C5038" s="259"/>
      <c r="D5038" s="259"/>
      <c r="E5038" s="259"/>
      <c r="F5038" s="270"/>
      <c r="G5038" s="259"/>
      <c r="H5038" s="259"/>
      <c r="I5038" s="259"/>
      <c r="J5038" s="259"/>
    </row>
    <row r="5039" spans="1:10">
      <c r="A5039" s="259"/>
      <c r="B5039" s="259"/>
      <c r="C5039" s="259"/>
      <c r="D5039" s="259"/>
      <c r="E5039" s="259"/>
      <c r="F5039" s="270"/>
      <c r="G5039" s="259"/>
      <c r="H5039" s="259"/>
      <c r="I5039" s="259"/>
      <c r="J5039" s="259"/>
    </row>
    <row r="5040" spans="1:10">
      <c r="A5040" s="259"/>
      <c r="B5040" s="259"/>
      <c r="C5040" s="259"/>
      <c r="D5040" s="259"/>
      <c r="E5040" s="259"/>
      <c r="F5040" s="270"/>
      <c r="G5040" s="259"/>
      <c r="H5040" s="259"/>
      <c r="I5040" s="259"/>
      <c r="J5040" s="259"/>
    </row>
    <row r="5041" spans="1:10">
      <c r="A5041" s="259"/>
      <c r="B5041" s="259"/>
      <c r="C5041" s="259"/>
      <c r="D5041" s="259"/>
      <c r="E5041" s="259"/>
      <c r="F5041" s="270"/>
      <c r="G5041" s="259"/>
      <c r="H5041" s="259"/>
      <c r="I5041" s="259"/>
      <c r="J5041" s="259"/>
    </row>
    <row r="5042" spans="1:10">
      <c r="A5042" s="259"/>
      <c r="B5042" s="259"/>
      <c r="C5042" s="259"/>
      <c r="D5042" s="259"/>
      <c r="E5042" s="259"/>
      <c r="F5042" s="270"/>
      <c r="G5042" s="259"/>
      <c r="H5042" s="259"/>
      <c r="I5042" s="259"/>
      <c r="J5042" s="259"/>
    </row>
    <row r="5043" spans="1:10">
      <c r="A5043" s="259"/>
      <c r="B5043" s="259"/>
      <c r="C5043" s="259"/>
      <c r="D5043" s="259"/>
      <c r="E5043" s="259"/>
      <c r="F5043" s="270"/>
      <c r="G5043" s="259"/>
      <c r="H5043" s="259"/>
      <c r="I5043" s="259"/>
      <c r="J5043" s="259"/>
    </row>
    <row r="5044" spans="1:10">
      <c r="A5044" s="259"/>
      <c r="B5044" s="259"/>
      <c r="C5044" s="259"/>
      <c r="D5044" s="259"/>
      <c r="E5044" s="259"/>
      <c r="F5044" s="270"/>
      <c r="G5044" s="259"/>
      <c r="H5044" s="259"/>
      <c r="I5044" s="259"/>
      <c r="J5044" s="259"/>
    </row>
    <row r="5045" spans="1:10">
      <c r="A5045" s="259"/>
      <c r="B5045" s="259"/>
      <c r="C5045" s="259"/>
      <c r="D5045" s="259"/>
      <c r="E5045" s="259"/>
      <c r="F5045" s="270"/>
      <c r="G5045" s="259"/>
      <c r="H5045" s="259"/>
      <c r="I5045" s="259"/>
      <c r="J5045" s="259"/>
    </row>
    <row r="5046" spans="1:10">
      <c r="A5046" s="259"/>
      <c r="B5046" s="259"/>
      <c r="C5046" s="259"/>
      <c r="D5046" s="259"/>
      <c r="E5046" s="259"/>
      <c r="F5046" s="270"/>
      <c r="G5046" s="259"/>
      <c r="H5046" s="259"/>
      <c r="I5046" s="259"/>
      <c r="J5046" s="259"/>
    </row>
    <row r="5047" spans="1:10">
      <c r="A5047" s="259"/>
      <c r="B5047" s="259"/>
      <c r="C5047" s="259"/>
      <c r="D5047" s="259"/>
      <c r="E5047" s="259"/>
      <c r="F5047" s="270"/>
      <c r="G5047" s="259"/>
      <c r="H5047" s="259"/>
      <c r="I5047" s="259"/>
      <c r="J5047" s="259"/>
    </row>
    <row r="5048" spans="1:10">
      <c r="A5048" s="259"/>
      <c r="B5048" s="259"/>
      <c r="C5048" s="259"/>
      <c r="D5048" s="259"/>
      <c r="E5048" s="259"/>
      <c r="F5048" s="270"/>
      <c r="G5048" s="259"/>
      <c r="H5048" s="259"/>
      <c r="I5048" s="259"/>
      <c r="J5048" s="259"/>
    </row>
    <row r="5049" spans="1:10">
      <c r="A5049" s="259"/>
      <c r="B5049" s="259"/>
      <c r="C5049" s="259"/>
      <c r="D5049" s="259"/>
      <c r="E5049" s="259"/>
      <c r="F5049" s="270"/>
      <c r="G5049" s="259"/>
      <c r="H5049" s="259"/>
      <c r="I5049" s="259"/>
      <c r="J5049" s="259"/>
    </row>
    <row r="5050" spans="1:10">
      <c r="A5050" s="259"/>
      <c r="B5050" s="259"/>
      <c r="C5050" s="259"/>
      <c r="D5050" s="259"/>
      <c r="E5050" s="259"/>
      <c r="F5050" s="270"/>
      <c r="G5050" s="259"/>
      <c r="H5050" s="259"/>
      <c r="I5050" s="259"/>
      <c r="J5050" s="259"/>
    </row>
    <row r="5051" spans="1:10">
      <c r="A5051" s="259"/>
      <c r="B5051" s="259"/>
      <c r="C5051" s="259"/>
      <c r="D5051" s="259"/>
      <c r="E5051" s="259"/>
      <c r="F5051" s="270"/>
      <c r="G5051" s="259"/>
      <c r="H5051" s="259"/>
      <c r="I5051" s="259"/>
      <c r="J5051" s="259"/>
    </row>
    <row r="5052" spans="1:10">
      <c r="A5052" s="259"/>
      <c r="B5052" s="259"/>
      <c r="C5052" s="259"/>
      <c r="D5052" s="259"/>
      <c r="E5052" s="259"/>
      <c r="F5052" s="270"/>
      <c r="G5052" s="259"/>
      <c r="H5052" s="259"/>
      <c r="I5052" s="259"/>
      <c r="J5052" s="259"/>
    </row>
    <row r="5053" spans="1:10">
      <c r="A5053" s="259"/>
      <c r="B5053" s="259"/>
      <c r="C5053" s="259"/>
      <c r="D5053" s="259"/>
      <c r="E5053" s="259"/>
      <c r="F5053" s="270"/>
      <c r="G5053" s="259"/>
      <c r="H5053" s="259"/>
      <c r="I5053" s="259"/>
      <c r="J5053" s="259"/>
    </row>
    <row r="5054" spans="1:10">
      <c r="A5054" s="259"/>
      <c r="B5054" s="259"/>
      <c r="C5054" s="259"/>
      <c r="D5054" s="259"/>
      <c r="E5054" s="259"/>
      <c r="F5054" s="270"/>
      <c r="G5054" s="259"/>
      <c r="H5054" s="259"/>
      <c r="I5054" s="259"/>
      <c r="J5054" s="259"/>
    </row>
    <row r="5055" spans="1:10">
      <c r="A5055" s="259"/>
      <c r="B5055" s="259"/>
      <c r="C5055" s="259"/>
      <c r="D5055" s="259"/>
      <c r="E5055" s="259"/>
      <c r="F5055" s="270"/>
      <c r="G5055" s="259"/>
      <c r="H5055" s="259"/>
      <c r="I5055" s="259"/>
      <c r="J5055" s="259"/>
    </row>
    <row r="5056" spans="1:10">
      <c r="A5056" s="259"/>
      <c r="B5056" s="259"/>
      <c r="C5056" s="259"/>
      <c r="D5056" s="259"/>
      <c r="E5056" s="259"/>
      <c r="F5056" s="270"/>
      <c r="G5056" s="259"/>
      <c r="H5056" s="259"/>
      <c r="I5056" s="259"/>
      <c r="J5056" s="259"/>
    </row>
    <row r="5057" spans="1:10">
      <c r="A5057" s="259"/>
      <c r="B5057" s="259"/>
      <c r="C5057" s="259"/>
      <c r="D5057" s="259"/>
      <c r="E5057" s="259"/>
      <c r="F5057" s="270"/>
      <c r="G5057" s="259"/>
      <c r="H5057" s="259"/>
      <c r="I5057" s="259"/>
      <c r="J5057" s="259"/>
    </row>
    <row r="5058" spans="1:10">
      <c r="A5058" s="259"/>
      <c r="B5058" s="259"/>
      <c r="C5058" s="259"/>
      <c r="D5058" s="259"/>
      <c r="E5058" s="259"/>
      <c r="F5058" s="270"/>
      <c r="G5058" s="259"/>
      <c r="H5058" s="259"/>
      <c r="I5058" s="259"/>
      <c r="J5058" s="259"/>
    </row>
    <row r="5059" spans="1:10">
      <c r="A5059" s="259"/>
      <c r="B5059" s="259"/>
      <c r="C5059" s="259"/>
      <c r="D5059" s="259"/>
      <c r="E5059" s="259"/>
      <c r="F5059" s="270"/>
      <c r="G5059" s="259"/>
      <c r="H5059" s="259"/>
      <c r="I5059" s="259"/>
      <c r="J5059" s="259"/>
    </row>
    <row r="5060" spans="1:10">
      <c r="A5060" s="259"/>
      <c r="B5060" s="259"/>
      <c r="C5060" s="259"/>
      <c r="D5060" s="259"/>
      <c r="E5060" s="259"/>
      <c r="F5060" s="270"/>
      <c r="G5060" s="259"/>
      <c r="H5060" s="259"/>
      <c r="I5060" s="259"/>
      <c r="J5060" s="259"/>
    </row>
    <row r="5061" spans="1:10">
      <c r="A5061" s="259"/>
      <c r="B5061" s="259"/>
      <c r="C5061" s="259"/>
      <c r="D5061" s="259"/>
      <c r="E5061" s="259"/>
      <c r="F5061" s="270"/>
      <c r="G5061" s="259"/>
      <c r="H5061" s="259"/>
      <c r="I5061" s="259"/>
      <c r="J5061" s="259"/>
    </row>
    <row r="5062" spans="1:10">
      <c r="A5062" s="259"/>
      <c r="B5062" s="259"/>
      <c r="C5062" s="259"/>
      <c r="D5062" s="259"/>
      <c r="E5062" s="259"/>
      <c r="F5062" s="270"/>
      <c r="G5062" s="259"/>
      <c r="H5062" s="259"/>
      <c r="I5062" s="259"/>
      <c r="J5062" s="259"/>
    </row>
    <row r="5063" spans="1:10">
      <c r="A5063" s="259"/>
      <c r="B5063" s="259"/>
      <c r="C5063" s="259"/>
      <c r="D5063" s="259"/>
      <c r="E5063" s="259"/>
      <c r="F5063" s="270"/>
      <c r="G5063" s="259"/>
      <c r="H5063" s="259"/>
      <c r="I5063" s="259"/>
      <c r="J5063" s="259"/>
    </row>
    <row r="5064" spans="1:10">
      <c r="A5064" s="259"/>
      <c r="B5064" s="259"/>
      <c r="C5064" s="259"/>
      <c r="D5064" s="259"/>
      <c r="E5064" s="259"/>
      <c r="F5064" s="270"/>
      <c r="G5064" s="259"/>
      <c r="H5064" s="259"/>
      <c r="I5064" s="259"/>
      <c r="J5064" s="259"/>
    </row>
    <row r="5065" spans="1:10">
      <c r="A5065" s="259"/>
      <c r="B5065" s="259"/>
      <c r="C5065" s="259"/>
      <c r="D5065" s="259"/>
      <c r="E5065" s="259"/>
      <c r="F5065" s="270"/>
      <c r="G5065" s="259"/>
      <c r="H5065" s="259"/>
      <c r="I5065" s="259"/>
      <c r="J5065" s="259"/>
    </row>
    <row r="5066" spans="1:10">
      <c r="A5066" s="259"/>
      <c r="B5066" s="259"/>
      <c r="C5066" s="259"/>
      <c r="D5066" s="259"/>
      <c r="E5066" s="259"/>
      <c r="F5066" s="270"/>
      <c r="G5066" s="259"/>
      <c r="H5066" s="259"/>
      <c r="I5066" s="259"/>
      <c r="J5066" s="259"/>
    </row>
    <row r="5067" spans="1:10">
      <c r="A5067" s="259"/>
      <c r="B5067" s="259"/>
      <c r="C5067" s="259"/>
      <c r="D5067" s="259"/>
      <c r="E5067" s="259"/>
      <c r="F5067" s="270"/>
      <c r="G5067" s="259"/>
      <c r="H5067" s="259"/>
      <c r="I5067" s="259"/>
      <c r="J5067" s="259"/>
    </row>
    <row r="5068" spans="1:10">
      <c r="A5068" s="259"/>
      <c r="B5068" s="259"/>
      <c r="C5068" s="259"/>
      <c r="D5068" s="259"/>
      <c r="E5068" s="259"/>
      <c r="F5068" s="270"/>
      <c r="G5068" s="259"/>
      <c r="H5068" s="259"/>
      <c r="I5068" s="259"/>
      <c r="J5068" s="259"/>
    </row>
    <row r="5069" spans="1:10">
      <c r="A5069" s="259"/>
      <c r="B5069" s="259"/>
      <c r="C5069" s="259"/>
      <c r="D5069" s="259"/>
      <c r="E5069" s="259"/>
      <c r="F5069" s="270"/>
      <c r="G5069" s="259"/>
      <c r="H5069" s="259"/>
      <c r="I5069" s="259"/>
      <c r="J5069" s="259"/>
    </row>
    <row r="5070" spans="1:10">
      <c r="A5070" s="259"/>
      <c r="B5070" s="259"/>
      <c r="C5070" s="259"/>
      <c r="D5070" s="259"/>
      <c r="E5070" s="259"/>
      <c r="F5070" s="270"/>
      <c r="G5070" s="259"/>
      <c r="H5070" s="259"/>
      <c r="I5070" s="259"/>
      <c r="J5070" s="259"/>
    </row>
    <row r="5071" spans="1:10">
      <c r="A5071" s="259"/>
      <c r="B5071" s="259"/>
      <c r="C5071" s="259"/>
      <c r="D5071" s="259"/>
      <c r="E5071" s="259"/>
      <c r="F5071" s="270"/>
      <c r="G5071" s="259"/>
      <c r="H5071" s="259"/>
      <c r="I5071" s="259"/>
      <c r="J5071" s="259"/>
    </row>
    <row r="5072" spans="1:10">
      <c r="A5072" s="259"/>
      <c r="B5072" s="259"/>
      <c r="C5072" s="259"/>
      <c r="D5072" s="259"/>
      <c r="E5072" s="259"/>
      <c r="F5072" s="270"/>
      <c r="G5072" s="259"/>
      <c r="H5072" s="259"/>
      <c r="I5072" s="259"/>
      <c r="J5072" s="259"/>
    </row>
    <row r="5073" spans="1:10">
      <c r="A5073" s="259"/>
      <c r="B5073" s="259"/>
      <c r="C5073" s="259"/>
      <c r="D5073" s="259"/>
      <c r="E5073" s="259"/>
      <c r="F5073" s="270"/>
      <c r="G5073" s="259"/>
      <c r="H5073" s="259"/>
      <c r="I5073" s="259"/>
      <c r="J5073" s="259"/>
    </row>
    <row r="5074" spans="1:10">
      <c r="A5074" s="259"/>
      <c r="B5074" s="259"/>
      <c r="C5074" s="259"/>
      <c r="D5074" s="259"/>
      <c r="E5074" s="259"/>
      <c r="F5074" s="270"/>
      <c r="G5074" s="259"/>
      <c r="H5074" s="259"/>
      <c r="I5074" s="259"/>
      <c r="J5074" s="259"/>
    </row>
    <row r="5075" spans="1:10">
      <c r="A5075" s="259"/>
      <c r="B5075" s="259"/>
      <c r="C5075" s="259"/>
      <c r="D5075" s="259"/>
      <c r="E5075" s="259"/>
      <c r="F5075" s="270"/>
      <c r="G5075" s="259"/>
      <c r="H5075" s="259"/>
      <c r="I5075" s="259"/>
      <c r="J5075" s="259"/>
    </row>
    <row r="5076" spans="1:10">
      <c r="A5076" s="259"/>
      <c r="B5076" s="259"/>
      <c r="C5076" s="259"/>
      <c r="D5076" s="259"/>
      <c r="E5076" s="259"/>
      <c r="F5076" s="270"/>
      <c r="G5076" s="259"/>
      <c r="H5076" s="259"/>
      <c r="I5076" s="259"/>
      <c r="J5076" s="259"/>
    </row>
    <row r="5077" spans="1:10">
      <c r="A5077" s="259"/>
      <c r="B5077" s="259"/>
      <c r="C5077" s="259"/>
      <c r="D5077" s="259"/>
      <c r="E5077" s="259"/>
      <c r="F5077" s="270"/>
      <c r="G5077" s="259"/>
      <c r="H5077" s="259"/>
      <c r="I5077" s="259"/>
      <c r="J5077" s="259"/>
    </row>
    <row r="5078" spans="1:10">
      <c r="A5078" s="259"/>
      <c r="B5078" s="259"/>
      <c r="C5078" s="259"/>
      <c r="D5078" s="259"/>
      <c r="E5078" s="259"/>
      <c r="F5078" s="270"/>
      <c r="G5078" s="259"/>
      <c r="H5078" s="259"/>
      <c r="I5078" s="259"/>
      <c r="J5078" s="259"/>
    </row>
    <row r="5079" spans="1:10">
      <c r="A5079" s="259"/>
      <c r="B5079" s="259"/>
      <c r="C5079" s="259"/>
      <c r="D5079" s="259"/>
      <c r="E5079" s="259"/>
      <c r="F5079" s="270"/>
      <c r="G5079" s="259"/>
      <c r="H5079" s="259"/>
      <c r="I5079" s="259"/>
      <c r="J5079" s="259"/>
    </row>
    <row r="5080" spans="1:10">
      <c r="A5080" s="259"/>
      <c r="B5080" s="259"/>
      <c r="C5080" s="259"/>
      <c r="D5080" s="259"/>
      <c r="E5080" s="259"/>
      <c r="F5080" s="270"/>
      <c r="G5080" s="259"/>
      <c r="H5080" s="259"/>
      <c r="I5080" s="259"/>
      <c r="J5080" s="259"/>
    </row>
    <row r="5081" spans="1:10">
      <c r="A5081" s="259"/>
      <c r="B5081" s="259"/>
      <c r="C5081" s="259"/>
      <c r="D5081" s="259"/>
      <c r="E5081" s="259"/>
      <c r="F5081" s="270"/>
      <c r="G5081" s="259"/>
      <c r="H5081" s="259"/>
      <c r="I5081" s="259"/>
      <c r="J5081" s="259"/>
    </row>
    <row r="5082" spans="1:10">
      <c r="A5082" s="259"/>
      <c r="B5082" s="259"/>
      <c r="C5082" s="259"/>
      <c r="D5082" s="259"/>
      <c r="E5082" s="259"/>
      <c r="F5082" s="270"/>
      <c r="G5082" s="259"/>
      <c r="H5082" s="259"/>
      <c r="I5082" s="259"/>
      <c r="J5082" s="259"/>
    </row>
    <row r="5083" spans="1:10">
      <c r="A5083" s="259"/>
      <c r="B5083" s="259"/>
      <c r="C5083" s="259"/>
      <c r="D5083" s="259"/>
      <c r="E5083" s="259"/>
      <c r="F5083" s="270"/>
      <c r="G5083" s="259"/>
      <c r="H5083" s="259"/>
      <c r="I5083" s="259"/>
      <c r="J5083" s="259"/>
    </row>
    <row r="5084" spans="1:10">
      <c r="A5084" s="259"/>
      <c r="B5084" s="259"/>
      <c r="C5084" s="259"/>
      <c r="D5084" s="259"/>
      <c r="E5084" s="259"/>
      <c r="F5084" s="270"/>
      <c r="G5084" s="259"/>
      <c r="H5084" s="259"/>
      <c r="I5084" s="259"/>
      <c r="J5084" s="259"/>
    </row>
    <row r="5085" spans="1:10">
      <c r="A5085" s="259"/>
      <c r="B5085" s="259"/>
      <c r="C5085" s="259"/>
      <c r="D5085" s="259"/>
      <c r="E5085" s="259"/>
      <c r="F5085" s="270"/>
      <c r="G5085" s="259"/>
      <c r="H5085" s="259"/>
      <c r="I5085" s="259"/>
      <c r="J5085" s="259"/>
    </row>
    <row r="5086" spans="1:10">
      <c r="A5086" s="259"/>
      <c r="B5086" s="259"/>
      <c r="C5086" s="259"/>
      <c r="D5086" s="259"/>
      <c r="E5086" s="259"/>
      <c r="F5086" s="270"/>
      <c r="G5086" s="259"/>
      <c r="H5086" s="259"/>
      <c r="I5086" s="259"/>
      <c r="J5086" s="259"/>
    </row>
    <row r="5087" spans="1:10">
      <c r="A5087" s="259"/>
      <c r="B5087" s="259"/>
      <c r="C5087" s="259"/>
      <c r="D5087" s="259"/>
      <c r="E5087" s="259"/>
      <c r="F5087" s="270"/>
      <c r="G5087" s="259"/>
      <c r="H5087" s="259"/>
      <c r="I5087" s="259"/>
      <c r="J5087" s="259"/>
    </row>
    <row r="5088" spans="1:10">
      <c r="A5088" s="259"/>
      <c r="B5088" s="259"/>
      <c r="C5088" s="259"/>
      <c r="D5088" s="259"/>
      <c r="E5088" s="259"/>
      <c r="F5088" s="270"/>
      <c r="G5088" s="259"/>
      <c r="H5088" s="259"/>
      <c r="I5088" s="259"/>
      <c r="J5088" s="259"/>
    </row>
    <row r="5089" spans="1:10">
      <c r="A5089" s="259"/>
      <c r="B5089" s="259"/>
      <c r="C5089" s="259"/>
      <c r="D5089" s="259"/>
      <c r="E5089" s="259"/>
      <c r="F5089" s="270"/>
      <c r="G5089" s="259"/>
      <c r="H5089" s="259"/>
      <c r="I5089" s="259"/>
      <c r="J5089" s="259"/>
    </row>
    <row r="5090" spans="1:10">
      <c r="A5090" s="259"/>
      <c r="B5090" s="259"/>
      <c r="C5090" s="259"/>
      <c r="D5090" s="259"/>
      <c r="E5090" s="259"/>
      <c r="F5090" s="270"/>
      <c r="G5090" s="259"/>
      <c r="H5090" s="259"/>
      <c r="I5090" s="259"/>
      <c r="J5090" s="259"/>
    </row>
    <row r="5091" spans="1:10">
      <c r="A5091" s="259"/>
      <c r="B5091" s="259"/>
      <c r="C5091" s="259"/>
      <c r="D5091" s="259"/>
      <c r="E5091" s="259"/>
      <c r="F5091" s="270"/>
      <c r="G5091" s="259"/>
      <c r="H5091" s="259"/>
      <c r="I5091" s="259"/>
      <c r="J5091" s="259"/>
    </row>
    <row r="5092" spans="1:10">
      <c r="A5092" s="259"/>
      <c r="B5092" s="259"/>
      <c r="C5092" s="259"/>
      <c r="D5092" s="259"/>
      <c r="E5092" s="259"/>
      <c r="F5092" s="270"/>
      <c r="G5092" s="259"/>
      <c r="H5092" s="259"/>
      <c r="I5092" s="259"/>
      <c r="J5092" s="259"/>
    </row>
    <row r="5093" spans="1:10">
      <c r="A5093" s="259"/>
      <c r="B5093" s="259"/>
      <c r="C5093" s="259"/>
      <c r="D5093" s="259"/>
      <c r="E5093" s="259"/>
      <c r="F5093" s="270"/>
      <c r="G5093" s="259"/>
      <c r="H5093" s="259"/>
      <c r="I5093" s="259"/>
      <c r="J5093" s="259"/>
    </row>
    <row r="5094" spans="1:10">
      <c r="A5094" s="259"/>
      <c r="B5094" s="259"/>
      <c r="C5094" s="259"/>
      <c r="D5094" s="259"/>
      <c r="E5094" s="259"/>
      <c r="F5094" s="270"/>
      <c r="G5094" s="259"/>
      <c r="H5094" s="259"/>
      <c r="I5094" s="259"/>
      <c r="J5094" s="259"/>
    </row>
    <row r="5095" spans="1:10">
      <c r="A5095" s="259"/>
      <c r="B5095" s="259"/>
      <c r="C5095" s="259"/>
      <c r="D5095" s="259"/>
      <c r="E5095" s="259"/>
      <c r="F5095" s="270"/>
      <c r="G5095" s="259"/>
      <c r="H5095" s="259"/>
      <c r="I5095" s="259"/>
      <c r="J5095" s="259"/>
    </row>
    <row r="5096" spans="1:10">
      <c r="A5096" s="259"/>
      <c r="B5096" s="259"/>
      <c r="C5096" s="259"/>
      <c r="D5096" s="259"/>
      <c r="E5096" s="259"/>
      <c r="F5096" s="270"/>
      <c r="G5096" s="259"/>
      <c r="H5096" s="259"/>
      <c r="I5096" s="259"/>
      <c r="J5096" s="259"/>
    </row>
    <row r="5097" spans="1:10">
      <c r="A5097" s="259"/>
      <c r="B5097" s="259"/>
      <c r="C5097" s="259"/>
      <c r="D5097" s="259"/>
      <c r="E5097" s="259"/>
      <c r="F5097" s="270"/>
      <c r="G5097" s="259"/>
      <c r="H5097" s="259"/>
      <c r="I5097" s="259"/>
      <c r="J5097" s="259"/>
    </row>
    <row r="5098" spans="1:10">
      <c r="A5098" s="259"/>
      <c r="B5098" s="259"/>
      <c r="C5098" s="259"/>
      <c r="D5098" s="259"/>
      <c r="E5098" s="259"/>
      <c r="F5098" s="270"/>
      <c r="G5098" s="259"/>
      <c r="H5098" s="259"/>
      <c r="I5098" s="259"/>
      <c r="J5098" s="259"/>
    </row>
    <row r="5099" spans="1:10">
      <c r="A5099" s="259"/>
      <c r="B5099" s="259"/>
      <c r="C5099" s="259"/>
      <c r="D5099" s="259"/>
      <c r="E5099" s="259"/>
      <c r="F5099" s="270"/>
      <c r="G5099" s="259"/>
      <c r="H5099" s="259"/>
      <c r="I5099" s="259"/>
      <c r="J5099" s="259"/>
    </row>
    <row r="5100" spans="1:10">
      <c r="A5100" s="259"/>
      <c r="B5100" s="259"/>
      <c r="C5100" s="259"/>
      <c r="D5100" s="259"/>
      <c r="E5100" s="259"/>
      <c r="F5100" s="270"/>
      <c r="G5100" s="259"/>
      <c r="H5100" s="259"/>
      <c r="I5100" s="259"/>
      <c r="J5100" s="259"/>
    </row>
    <row r="5101" spans="1:10">
      <c r="A5101" s="259"/>
      <c r="B5101" s="259"/>
      <c r="C5101" s="259"/>
      <c r="D5101" s="259"/>
      <c r="E5101" s="259"/>
      <c r="F5101" s="270"/>
      <c r="G5101" s="259"/>
      <c r="H5101" s="259"/>
      <c r="I5101" s="259"/>
      <c r="J5101" s="259"/>
    </row>
    <row r="5102" spans="1:10">
      <c r="A5102" s="259"/>
      <c r="B5102" s="259"/>
      <c r="C5102" s="259"/>
      <c r="D5102" s="259"/>
      <c r="E5102" s="259"/>
      <c r="F5102" s="270"/>
      <c r="G5102" s="259"/>
      <c r="H5102" s="259"/>
      <c r="I5102" s="259"/>
      <c r="J5102" s="259"/>
    </row>
    <row r="5103" spans="1:10">
      <c r="A5103" s="259"/>
      <c r="B5103" s="259"/>
      <c r="C5103" s="259"/>
      <c r="D5103" s="259"/>
      <c r="E5103" s="259"/>
      <c r="F5103" s="270"/>
      <c r="G5103" s="259"/>
      <c r="H5103" s="259"/>
      <c r="I5103" s="259"/>
      <c r="J5103" s="259"/>
    </row>
    <row r="5104" spans="1:10">
      <c r="A5104" s="259"/>
      <c r="B5104" s="259"/>
      <c r="C5104" s="259"/>
      <c r="D5104" s="259"/>
      <c r="E5104" s="259"/>
      <c r="F5104" s="270"/>
      <c r="G5104" s="259"/>
      <c r="H5104" s="259"/>
      <c r="I5104" s="259"/>
      <c r="J5104" s="259"/>
    </row>
    <row r="5105" spans="1:10">
      <c r="A5105" s="259"/>
      <c r="B5105" s="259"/>
      <c r="C5105" s="259"/>
      <c r="D5105" s="259"/>
      <c r="E5105" s="259"/>
      <c r="F5105" s="270"/>
      <c r="G5105" s="259"/>
      <c r="H5105" s="259"/>
      <c r="I5105" s="259"/>
      <c r="J5105" s="259"/>
    </row>
    <row r="5106" spans="1:10">
      <c r="A5106" s="259"/>
      <c r="B5106" s="259"/>
      <c r="C5106" s="259"/>
      <c r="D5106" s="259"/>
      <c r="E5106" s="259"/>
      <c r="F5106" s="270"/>
      <c r="G5106" s="259"/>
      <c r="H5106" s="259"/>
      <c r="I5106" s="259"/>
      <c r="J5106" s="259"/>
    </row>
    <row r="5107" spans="1:10">
      <c r="A5107" s="259"/>
      <c r="B5107" s="259"/>
      <c r="C5107" s="259"/>
      <c r="D5107" s="259"/>
      <c r="E5107" s="259"/>
      <c r="F5107" s="270"/>
      <c r="G5107" s="259"/>
      <c r="H5107" s="259"/>
      <c r="I5107" s="259"/>
      <c r="J5107" s="259"/>
    </row>
    <row r="5108" spans="1:10">
      <c r="A5108" s="259"/>
      <c r="B5108" s="259"/>
      <c r="C5108" s="259"/>
      <c r="D5108" s="259"/>
      <c r="E5108" s="259"/>
      <c r="F5108" s="270"/>
      <c r="G5108" s="259"/>
      <c r="H5108" s="259"/>
      <c r="I5108" s="259"/>
      <c r="J5108" s="259"/>
    </row>
    <row r="5109" spans="1:10">
      <c r="A5109" s="259"/>
      <c r="B5109" s="259"/>
      <c r="C5109" s="259"/>
      <c r="D5109" s="259"/>
      <c r="E5109" s="259"/>
      <c r="F5109" s="270"/>
      <c r="G5109" s="259"/>
      <c r="H5109" s="259"/>
      <c r="I5109" s="259"/>
      <c r="J5109" s="259"/>
    </row>
    <row r="5110" spans="1:10">
      <c r="A5110" s="259"/>
      <c r="B5110" s="259"/>
      <c r="C5110" s="259"/>
      <c r="D5110" s="259"/>
      <c r="E5110" s="259"/>
      <c r="F5110" s="270"/>
      <c r="G5110" s="259"/>
      <c r="H5110" s="259"/>
      <c r="I5110" s="259"/>
      <c r="J5110" s="259"/>
    </row>
    <row r="5111" spans="1:10">
      <c r="A5111" s="259"/>
      <c r="B5111" s="259"/>
      <c r="C5111" s="259"/>
      <c r="D5111" s="259"/>
      <c r="E5111" s="259"/>
      <c r="F5111" s="270"/>
      <c r="G5111" s="259"/>
      <c r="H5111" s="259"/>
      <c r="I5111" s="259"/>
      <c r="J5111" s="259"/>
    </row>
    <row r="5112" spans="1:10">
      <c r="A5112" s="259"/>
      <c r="B5112" s="259"/>
      <c r="C5112" s="259"/>
      <c r="D5112" s="259"/>
      <c r="E5112" s="259"/>
      <c r="F5112" s="270"/>
      <c r="G5112" s="259"/>
      <c r="H5112" s="259"/>
      <c r="I5112" s="259"/>
      <c r="J5112" s="259"/>
    </row>
    <row r="5113" spans="1:10">
      <c r="A5113" s="259"/>
      <c r="B5113" s="259"/>
      <c r="C5113" s="259"/>
      <c r="D5113" s="259"/>
      <c r="E5113" s="259"/>
      <c r="F5113" s="270"/>
      <c r="G5113" s="259"/>
      <c r="H5113" s="259"/>
      <c r="I5113" s="259"/>
      <c r="J5113" s="259"/>
    </row>
    <row r="5114" spans="1:10">
      <c r="A5114" s="259"/>
      <c r="B5114" s="259"/>
      <c r="C5114" s="259"/>
      <c r="D5114" s="259"/>
      <c r="E5114" s="259"/>
      <c r="F5114" s="270"/>
      <c r="G5114" s="259"/>
      <c r="H5114" s="259"/>
      <c r="I5114" s="259"/>
      <c r="J5114" s="259"/>
    </row>
    <row r="5115" spans="1:10">
      <c r="A5115" s="259"/>
      <c r="B5115" s="259"/>
      <c r="C5115" s="259"/>
      <c r="D5115" s="259"/>
      <c r="E5115" s="259"/>
      <c r="F5115" s="270"/>
      <c r="G5115" s="259"/>
      <c r="H5115" s="259"/>
      <c r="I5115" s="259"/>
      <c r="J5115" s="259"/>
    </row>
    <row r="5116" spans="1:10">
      <c r="A5116" s="259"/>
      <c r="B5116" s="259"/>
      <c r="C5116" s="259"/>
      <c r="D5116" s="259"/>
      <c r="E5116" s="259"/>
      <c r="F5116" s="270"/>
      <c r="G5116" s="259"/>
      <c r="H5116" s="259"/>
      <c r="I5116" s="259"/>
      <c r="J5116" s="259"/>
    </row>
    <row r="5117" spans="1:10">
      <c r="A5117" s="259"/>
      <c r="B5117" s="259"/>
      <c r="C5117" s="259"/>
      <c r="D5117" s="259"/>
      <c r="E5117" s="259"/>
      <c r="F5117" s="270"/>
      <c r="G5117" s="259"/>
      <c r="H5117" s="259"/>
      <c r="I5117" s="259"/>
      <c r="J5117" s="259"/>
    </row>
    <row r="5118" spans="1:10">
      <c r="A5118" s="259"/>
      <c r="B5118" s="259"/>
      <c r="C5118" s="259"/>
      <c r="D5118" s="259"/>
      <c r="E5118" s="259"/>
      <c r="F5118" s="270"/>
      <c r="G5118" s="259"/>
      <c r="H5118" s="259"/>
      <c r="I5118" s="259"/>
      <c r="J5118" s="259"/>
    </row>
    <row r="5119" spans="1:10">
      <c r="A5119" s="259"/>
      <c r="B5119" s="259"/>
      <c r="C5119" s="259"/>
      <c r="D5119" s="259"/>
      <c r="E5119" s="259"/>
      <c r="F5119" s="270"/>
      <c r="G5119" s="259"/>
      <c r="H5119" s="259"/>
      <c r="I5119" s="259"/>
      <c r="J5119" s="259"/>
    </row>
    <row r="5120" spans="1:10">
      <c r="A5120" s="259"/>
      <c r="B5120" s="259"/>
      <c r="C5120" s="259"/>
      <c r="D5120" s="259"/>
      <c r="E5120" s="259"/>
      <c r="F5120" s="270"/>
      <c r="G5120" s="259"/>
      <c r="H5120" s="259"/>
      <c r="I5120" s="259"/>
      <c r="J5120" s="259"/>
    </row>
    <row r="5121" spans="1:10">
      <c r="A5121" s="259"/>
      <c r="B5121" s="259"/>
      <c r="C5121" s="259"/>
      <c r="D5121" s="259"/>
      <c r="E5121" s="259"/>
      <c r="F5121" s="270"/>
      <c r="G5121" s="259"/>
      <c r="H5121" s="259"/>
      <c r="I5121" s="259"/>
      <c r="J5121" s="259"/>
    </row>
    <row r="5122" spans="1:10">
      <c r="A5122" s="259"/>
      <c r="B5122" s="259"/>
      <c r="C5122" s="259"/>
      <c r="D5122" s="259"/>
      <c r="E5122" s="259"/>
      <c r="F5122" s="270"/>
      <c r="G5122" s="259"/>
      <c r="H5122" s="259"/>
      <c r="I5122" s="259"/>
      <c r="J5122" s="259"/>
    </row>
    <row r="5123" spans="1:10">
      <c r="A5123" s="259"/>
      <c r="B5123" s="259"/>
      <c r="C5123" s="259"/>
      <c r="D5123" s="259"/>
      <c r="E5123" s="259"/>
      <c r="F5123" s="270"/>
      <c r="G5123" s="259"/>
      <c r="H5123" s="259"/>
      <c r="I5123" s="259"/>
      <c r="J5123" s="259"/>
    </row>
    <row r="5124" spans="1:10">
      <c r="A5124" s="259"/>
      <c r="B5124" s="259"/>
      <c r="C5124" s="259"/>
      <c r="D5124" s="259"/>
      <c r="E5124" s="259"/>
      <c r="F5124" s="270"/>
      <c r="G5124" s="259"/>
      <c r="H5124" s="259"/>
      <c r="I5124" s="259"/>
      <c r="J5124" s="259"/>
    </row>
    <row r="5125" spans="1:10">
      <c r="A5125" s="259"/>
      <c r="B5125" s="259"/>
      <c r="C5125" s="259"/>
      <c r="D5125" s="259"/>
      <c r="E5125" s="259"/>
      <c r="F5125" s="270"/>
      <c r="G5125" s="259"/>
      <c r="H5125" s="259"/>
      <c r="I5125" s="259"/>
      <c r="J5125" s="259"/>
    </row>
    <row r="5126" spans="1:10">
      <c r="A5126" s="259"/>
      <c r="B5126" s="259"/>
      <c r="C5126" s="259"/>
      <c r="D5126" s="259"/>
      <c r="E5126" s="259"/>
      <c r="F5126" s="270"/>
      <c r="G5126" s="259"/>
      <c r="H5126" s="259"/>
      <c r="I5126" s="259"/>
      <c r="J5126" s="259"/>
    </row>
    <row r="5127" spans="1:10">
      <c r="A5127" s="259"/>
      <c r="B5127" s="259"/>
      <c r="C5127" s="259"/>
      <c r="D5127" s="259"/>
      <c r="E5127" s="259"/>
      <c r="F5127" s="270"/>
      <c r="G5127" s="259"/>
      <c r="H5127" s="259"/>
      <c r="I5127" s="259"/>
      <c r="J5127" s="259"/>
    </row>
    <row r="5128" spans="1:10">
      <c r="A5128" s="259"/>
      <c r="B5128" s="259"/>
      <c r="C5128" s="259"/>
      <c r="D5128" s="259"/>
      <c r="E5128" s="259"/>
      <c r="F5128" s="270"/>
      <c r="G5128" s="259"/>
      <c r="H5128" s="259"/>
      <c r="I5128" s="259"/>
      <c r="J5128" s="259"/>
    </row>
    <row r="5129" spans="1:10">
      <c r="A5129" s="259"/>
      <c r="B5129" s="259"/>
      <c r="C5129" s="259"/>
      <c r="D5129" s="259"/>
      <c r="E5129" s="259"/>
      <c r="F5129" s="270"/>
      <c r="G5129" s="259"/>
      <c r="H5129" s="259"/>
      <c r="I5129" s="259"/>
      <c r="J5129" s="259"/>
    </row>
    <row r="5130" spans="1:10">
      <c r="A5130" s="259"/>
      <c r="B5130" s="259"/>
      <c r="C5130" s="259"/>
      <c r="D5130" s="259"/>
      <c r="E5130" s="259"/>
      <c r="F5130" s="270"/>
      <c r="G5130" s="259"/>
      <c r="H5130" s="259"/>
      <c r="I5130" s="259"/>
      <c r="J5130" s="259"/>
    </row>
    <row r="5131" spans="1:10">
      <c r="A5131" s="259"/>
      <c r="B5131" s="259"/>
      <c r="C5131" s="259"/>
      <c r="D5131" s="259"/>
      <c r="E5131" s="259"/>
      <c r="F5131" s="270"/>
      <c r="G5131" s="259"/>
      <c r="H5131" s="259"/>
      <c r="I5131" s="259"/>
      <c r="J5131" s="259"/>
    </row>
    <row r="5132" spans="1:10">
      <c r="A5132" s="259"/>
      <c r="B5132" s="259"/>
      <c r="C5132" s="259"/>
      <c r="D5132" s="259"/>
      <c r="E5132" s="259"/>
      <c r="F5132" s="270"/>
      <c r="G5132" s="259"/>
      <c r="H5132" s="259"/>
      <c r="I5132" s="259"/>
      <c r="J5132" s="259"/>
    </row>
    <row r="5133" spans="1:10">
      <c r="A5133" s="259"/>
      <c r="B5133" s="259"/>
      <c r="C5133" s="259"/>
      <c r="D5133" s="259"/>
      <c r="E5133" s="259"/>
      <c r="F5133" s="270"/>
      <c r="G5133" s="259"/>
      <c r="H5133" s="259"/>
      <c r="I5133" s="259"/>
      <c r="J5133" s="259"/>
    </row>
    <row r="5134" spans="1:10">
      <c r="A5134" s="259"/>
      <c r="B5134" s="259"/>
      <c r="C5134" s="259"/>
      <c r="D5134" s="259"/>
      <c r="E5134" s="259"/>
      <c r="F5134" s="270"/>
      <c r="G5134" s="259"/>
      <c r="H5134" s="259"/>
      <c r="I5134" s="259"/>
      <c r="J5134" s="259"/>
    </row>
    <row r="5135" spans="1:10">
      <c r="A5135" s="259"/>
      <c r="B5135" s="259"/>
      <c r="C5135" s="259"/>
      <c r="D5135" s="259"/>
      <c r="E5135" s="259"/>
      <c r="F5135" s="270"/>
      <c r="G5135" s="259"/>
      <c r="H5135" s="259"/>
      <c r="I5135" s="259"/>
      <c r="J5135" s="259"/>
    </row>
    <row r="5136" spans="1:10">
      <c r="A5136" s="259"/>
      <c r="B5136" s="259"/>
      <c r="C5136" s="259"/>
      <c r="D5136" s="259"/>
      <c r="E5136" s="259"/>
      <c r="F5136" s="270"/>
      <c r="G5136" s="259"/>
      <c r="H5136" s="259"/>
      <c r="I5136" s="259"/>
      <c r="J5136" s="259"/>
    </row>
    <row r="5137" spans="1:10">
      <c r="A5137" s="259"/>
      <c r="B5137" s="259"/>
      <c r="C5137" s="259"/>
      <c r="D5137" s="259"/>
      <c r="E5137" s="259"/>
      <c r="F5137" s="270"/>
      <c r="G5137" s="259"/>
      <c r="H5137" s="259"/>
      <c r="I5137" s="259"/>
      <c r="J5137" s="259"/>
    </row>
    <row r="5138" spans="1:10">
      <c r="A5138" s="259"/>
      <c r="B5138" s="259"/>
      <c r="C5138" s="259"/>
      <c r="D5138" s="259"/>
      <c r="E5138" s="259"/>
      <c r="F5138" s="270"/>
      <c r="G5138" s="259"/>
      <c r="H5138" s="259"/>
      <c r="I5138" s="259"/>
      <c r="J5138" s="259"/>
    </row>
    <row r="5139" spans="1:10">
      <c r="A5139" s="259"/>
      <c r="B5139" s="259"/>
      <c r="C5139" s="259"/>
      <c r="D5139" s="259"/>
      <c r="E5139" s="259"/>
      <c r="F5139" s="270"/>
      <c r="G5139" s="259"/>
      <c r="H5139" s="259"/>
      <c r="I5139" s="259"/>
      <c r="J5139" s="259"/>
    </row>
    <row r="5140" spans="1:10">
      <c r="A5140" s="259"/>
      <c r="B5140" s="259"/>
      <c r="C5140" s="259"/>
      <c r="D5140" s="259"/>
      <c r="E5140" s="259"/>
      <c r="F5140" s="270"/>
      <c r="G5140" s="259"/>
      <c r="H5140" s="259"/>
      <c r="I5140" s="259"/>
      <c r="J5140" s="259"/>
    </row>
    <row r="5141" spans="1:10">
      <c r="A5141" s="259"/>
      <c r="B5141" s="259"/>
      <c r="C5141" s="259"/>
      <c r="D5141" s="259"/>
      <c r="E5141" s="259"/>
      <c r="F5141" s="270"/>
      <c r="G5141" s="259"/>
      <c r="H5141" s="259"/>
      <c r="I5141" s="259"/>
      <c r="J5141" s="259"/>
    </row>
    <row r="5142" spans="1:10">
      <c r="A5142" s="259"/>
      <c r="B5142" s="259"/>
      <c r="C5142" s="259"/>
      <c r="D5142" s="259"/>
      <c r="E5142" s="259"/>
      <c r="F5142" s="270"/>
      <c r="G5142" s="259"/>
      <c r="H5142" s="259"/>
      <c r="I5142" s="259"/>
      <c r="J5142" s="259"/>
    </row>
    <row r="5143" spans="1:10">
      <c r="A5143" s="259"/>
      <c r="B5143" s="259"/>
      <c r="C5143" s="259"/>
      <c r="D5143" s="259"/>
      <c r="E5143" s="259"/>
      <c r="F5143" s="270"/>
      <c r="G5143" s="259"/>
      <c r="H5143" s="259"/>
      <c r="I5143" s="259"/>
      <c r="J5143" s="259"/>
    </row>
    <row r="5144" spans="1:10">
      <c r="A5144" s="259"/>
      <c r="B5144" s="259"/>
      <c r="C5144" s="259"/>
      <c r="D5144" s="259"/>
      <c r="E5144" s="259"/>
      <c r="F5144" s="270"/>
      <c r="G5144" s="259"/>
      <c r="H5144" s="259"/>
      <c r="I5144" s="259"/>
      <c r="J5144" s="259"/>
    </row>
    <row r="5145" spans="1:10">
      <c r="A5145" s="259"/>
      <c r="B5145" s="259"/>
      <c r="C5145" s="259"/>
      <c r="D5145" s="259"/>
      <c r="E5145" s="259"/>
      <c r="F5145" s="270"/>
      <c r="G5145" s="259"/>
      <c r="H5145" s="259"/>
      <c r="I5145" s="259"/>
      <c r="J5145" s="259"/>
    </row>
    <row r="5146" spans="1:10">
      <c r="A5146" s="259"/>
      <c r="B5146" s="259"/>
      <c r="C5146" s="259"/>
      <c r="D5146" s="259"/>
      <c r="E5146" s="259"/>
      <c r="F5146" s="270"/>
      <c r="G5146" s="259"/>
      <c r="H5146" s="259"/>
      <c r="I5146" s="259"/>
      <c r="J5146" s="259"/>
    </row>
    <row r="5147" spans="1:10">
      <c r="A5147" s="259"/>
      <c r="B5147" s="259"/>
      <c r="C5147" s="259"/>
      <c r="D5147" s="259"/>
      <c r="E5147" s="259"/>
      <c r="F5147" s="270"/>
      <c r="G5147" s="259"/>
      <c r="H5147" s="259"/>
      <c r="I5147" s="259"/>
      <c r="J5147" s="259"/>
    </row>
    <row r="5148" spans="1:10">
      <c r="A5148" s="259"/>
      <c r="B5148" s="259"/>
      <c r="C5148" s="259"/>
      <c r="D5148" s="259"/>
      <c r="E5148" s="259"/>
      <c r="F5148" s="270"/>
      <c r="G5148" s="259"/>
      <c r="H5148" s="259"/>
      <c r="I5148" s="259"/>
      <c r="J5148" s="259"/>
    </row>
    <row r="5149" spans="1:10">
      <c r="A5149" s="259"/>
      <c r="B5149" s="259"/>
      <c r="C5149" s="259"/>
      <c r="D5149" s="259"/>
      <c r="E5149" s="259"/>
      <c r="F5149" s="270"/>
      <c r="G5149" s="259"/>
      <c r="H5149" s="259"/>
      <c r="I5149" s="259"/>
      <c r="J5149" s="259"/>
    </row>
    <row r="5150" spans="1:10">
      <c r="A5150" s="259"/>
      <c r="B5150" s="259"/>
      <c r="C5150" s="259"/>
      <c r="D5150" s="259"/>
      <c r="E5150" s="259"/>
      <c r="F5150" s="270"/>
      <c r="G5150" s="259"/>
      <c r="H5150" s="259"/>
      <c r="I5150" s="259"/>
      <c r="J5150" s="259"/>
    </row>
    <row r="5151" spans="1:10">
      <c r="A5151" s="259"/>
      <c r="B5151" s="259"/>
      <c r="C5151" s="259"/>
      <c r="D5151" s="259"/>
      <c r="E5151" s="259"/>
      <c r="F5151" s="270"/>
      <c r="G5151" s="259"/>
      <c r="H5151" s="259"/>
      <c r="I5151" s="259"/>
      <c r="J5151" s="259"/>
    </row>
    <row r="5152" spans="1:10">
      <c r="A5152" s="259"/>
      <c r="B5152" s="259"/>
      <c r="C5152" s="259"/>
      <c r="D5152" s="259"/>
      <c r="E5152" s="259"/>
      <c r="F5152" s="270"/>
      <c r="G5152" s="259"/>
      <c r="H5152" s="259"/>
      <c r="I5152" s="259"/>
      <c r="J5152" s="259"/>
    </row>
    <row r="5153" spans="1:10">
      <c r="A5153" s="259"/>
      <c r="B5153" s="259"/>
      <c r="C5153" s="259"/>
      <c r="D5153" s="259"/>
      <c r="E5153" s="259"/>
      <c r="F5153" s="270"/>
      <c r="G5153" s="259"/>
      <c r="H5153" s="259"/>
      <c r="I5153" s="259"/>
      <c r="J5153" s="259"/>
    </row>
    <row r="5154" spans="1:10">
      <c r="A5154" s="259"/>
      <c r="B5154" s="259"/>
      <c r="C5154" s="259"/>
      <c r="D5154" s="259"/>
      <c r="E5154" s="259"/>
      <c r="F5154" s="270"/>
      <c r="G5154" s="259"/>
      <c r="H5154" s="259"/>
      <c r="I5154" s="259"/>
      <c r="J5154" s="259"/>
    </row>
    <row r="5155" spans="1:10">
      <c r="A5155" s="259"/>
      <c r="B5155" s="259"/>
      <c r="C5155" s="259"/>
      <c r="D5155" s="259"/>
      <c r="E5155" s="259"/>
      <c r="F5155" s="270"/>
      <c r="G5155" s="259"/>
      <c r="H5155" s="259"/>
      <c r="I5155" s="259"/>
      <c r="J5155" s="259"/>
    </row>
    <row r="5156" spans="1:10">
      <c r="A5156" s="259"/>
      <c r="B5156" s="259"/>
      <c r="C5156" s="259"/>
      <c r="D5156" s="259"/>
      <c r="E5156" s="259"/>
      <c r="F5156" s="270"/>
      <c r="G5156" s="259"/>
      <c r="H5156" s="259"/>
      <c r="I5156" s="259"/>
      <c r="J5156" s="259"/>
    </row>
    <row r="5157" spans="1:10">
      <c r="A5157" s="259"/>
      <c r="B5157" s="259"/>
      <c r="C5157" s="259"/>
      <c r="D5157" s="259"/>
      <c r="E5157" s="259"/>
      <c r="F5157" s="270"/>
      <c r="G5157" s="259"/>
      <c r="H5157" s="259"/>
      <c r="I5157" s="259"/>
      <c r="J5157" s="259"/>
    </row>
    <row r="5158" spans="1:10">
      <c r="A5158" s="259"/>
      <c r="B5158" s="259"/>
      <c r="C5158" s="259"/>
      <c r="D5158" s="259"/>
      <c r="E5158" s="259"/>
      <c r="F5158" s="270"/>
      <c r="G5158" s="259"/>
      <c r="H5158" s="259"/>
      <c r="I5158" s="259"/>
      <c r="J5158" s="259"/>
    </row>
    <row r="5159" spans="1:10">
      <c r="A5159" s="259"/>
      <c r="B5159" s="259"/>
      <c r="C5159" s="259"/>
      <c r="D5159" s="259"/>
      <c r="E5159" s="259"/>
      <c r="F5159" s="270"/>
      <c r="G5159" s="259"/>
      <c r="H5159" s="259"/>
      <c r="I5159" s="259"/>
      <c r="J5159" s="259"/>
    </row>
    <row r="5160" spans="1:10">
      <c r="A5160" s="259"/>
      <c r="B5160" s="259"/>
      <c r="C5160" s="259"/>
      <c r="D5160" s="259"/>
      <c r="E5160" s="259"/>
      <c r="F5160" s="270"/>
      <c r="G5160" s="259"/>
      <c r="H5160" s="259"/>
      <c r="I5160" s="259"/>
      <c r="J5160" s="259"/>
    </row>
    <row r="5161" spans="1:10">
      <c r="A5161" s="259"/>
      <c r="B5161" s="259"/>
      <c r="C5161" s="259"/>
      <c r="D5161" s="259"/>
      <c r="E5161" s="259"/>
      <c r="F5161" s="270"/>
      <c r="G5161" s="259"/>
      <c r="H5161" s="259"/>
      <c r="I5161" s="259"/>
      <c r="J5161" s="259"/>
    </row>
    <row r="5162" spans="1:10">
      <c r="A5162" s="259"/>
      <c r="B5162" s="259"/>
      <c r="C5162" s="259"/>
      <c r="D5162" s="259"/>
      <c r="E5162" s="259"/>
      <c r="F5162" s="270"/>
      <c r="G5162" s="259"/>
      <c r="H5162" s="259"/>
      <c r="I5162" s="259"/>
      <c r="J5162" s="259"/>
    </row>
    <row r="5163" spans="1:10">
      <c r="A5163" s="259"/>
      <c r="B5163" s="259"/>
      <c r="C5163" s="259"/>
      <c r="D5163" s="259"/>
      <c r="E5163" s="259"/>
      <c r="F5163" s="270"/>
      <c r="G5163" s="259"/>
      <c r="H5163" s="259"/>
      <c r="I5163" s="259"/>
      <c r="J5163" s="259"/>
    </row>
    <row r="5164" spans="1:10">
      <c r="A5164" s="259"/>
      <c r="B5164" s="259"/>
      <c r="C5164" s="259"/>
      <c r="D5164" s="259"/>
      <c r="E5164" s="259"/>
      <c r="F5164" s="270"/>
      <c r="G5164" s="259"/>
      <c r="H5164" s="259"/>
      <c r="I5164" s="259"/>
      <c r="J5164" s="259"/>
    </row>
    <row r="5165" spans="1:10">
      <c r="A5165" s="259"/>
      <c r="B5165" s="259"/>
      <c r="C5165" s="259"/>
      <c r="D5165" s="259"/>
      <c r="E5165" s="259"/>
      <c r="F5165" s="270"/>
      <c r="G5165" s="259"/>
      <c r="H5165" s="259"/>
      <c r="I5165" s="259"/>
      <c r="J5165" s="259"/>
    </row>
    <row r="5166" spans="1:10">
      <c r="A5166" s="259"/>
      <c r="B5166" s="259"/>
      <c r="C5166" s="259"/>
      <c r="D5166" s="259"/>
      <c r="E5166" s="259"/>
      <c r="F5166" s="270"/>
      <c r="G5166" s="259"/>
      <c r="H5166" s="259"/>
      <c r="I5166" s="259"/>
      <c r="J5166" s="259"/>
    </row>
    <row r="5167" spans="1:10">
      <c r="A5167" s="259"/>
      <c r="B5167" s="259"/>
      <c r="C5167" s="259"/>
      <c r="D5167" s="259"/>
      <c r="E5167" s="259"/>
      <c r="F5167" s="270"/>
      <c r="G5167" s="259"/>
      <c r="H5167" s="259"/>
      <c r="I5167" s="259"/>
      <c r="J5167" s="259"/>
    </row>
    <row r="5168" spans="1:10">
      <c r="A5168" s="259"/>
      <c r="B5168" s="259"/>
      <c r="C5168" s="259"/>
      <c r="D5168" s="259"/>
      <c r="E5168" s="259"/>
      <c r="F5168" s="270"/>
      <c r="G5168" s="259"/>
      <c r="H5168" s="259"/>
      <c r="I5168" s="259"/>
      <c r="J5168" s="259"/>
    </row>
    <row r="5169" spans="1:10">
      <c r="A5169" s="259"/>
      <c r="B5169" s="259"/>
      <c r="C5169" s="259"/>
      <c r="D5169" s="259"/>
      <c r="E5169" s="259"/>
      <c r="F5169" s="270"/>
      <c r="G5169" s="259"/>
      <c r="H5169" s="259"/>
      <c r="I5169" s="259"/>
      <c r="J5169" s="259"/>
    </row>
    <row r="5170" spans="1:10">
      <c r="A5170" s="259"/>
      <c r="B5170" s="259"/>
      <c r="C5170" s="259"/>
      <c r="D5170" s="259"/>
      <c r="E5170" s="259"/>
      <c r="F5170" s="270"/>
      <c r="G5170" s="259"/>
      <c r="H5170" s="259"/>
      <c r="I5170" s="259"/>
      <c r="J5170" s="259"/>
    </row>
    <row r="5171" spans="1:10">
      <c r="A5171" s="259"/>
      <c r="B5171" s="259"/>
      <c r="C5171" s="259"/>
      <c r="D5171" s="259"/>
      <c r="E5171" s="259"/>
      <c r="F5171" s="270"/>
      <c r="G5171" s="259"/>
      <c r="H5171" s="259"/>
      <c r="I5171" s="259"/>
      <c r="J5171" s="259"/>
    </row>
    <row r="5172" spans="1:10">
      <c r="A5172" s="259"/>
      <c r="B5172" s="259"/>
      <c r="C5172" s="259"/>
      <c r="D5172" s="259"/>
      <c r="E5172" s="259"/>
      <c r="F5172" s="270"/>
      <c r="G5172" s="259"/>
      <c r="H5172" s="259"/>
      <c r="I5172" s="259"/>
      <c r="J5172" s="259"/>
    </row>
    <row r="5173" spans="1:10">
      <c r="A5173" s="259"/>
      <c r="B5173" s="259"/>
      <c r="C5173" s="259"/>
      <c r="D5173" s="259"/>
      <c r="E5173" s="259"/>
      <c r="F5173" s="270"/>
      <c r="G5173" s="259"/>
      <c r="H5173" s="259"/>
      <c r="I5173" s="259"/>
      <c r="J5173" s="259"/>
    </row>
    <row r="5174" spans="1:10">
      <c r="A5174" s="259"/>
      <c r="B5174" s="259"/>
      <c r="C5174" s="259"/>
      <c r="D5174" s="259"/>
      <c r="E5174" s="259"/>
      <c r="F5174" s="270"/>
      <c r="G5174" s="259"/>
      <c r="H5174" s="259"/>
      <c r="I5174" s="259"/>
      <c r="J5174" s="259"/>
    </row>
    <row r="5175" spans="1:10">
      <c r="A5175" s="259"/>
      <c r="B5175" s="259"/>
      <c r="C5175" s="259"/>
      <c r="D5175" s="259"/>
      <c r="E5175" s="259"/>
      <c r="F5175" s="270"/>
      <c r="G5175" s="259"/>
      <c r="H5175" s="259"/>
      <c r="I5175" s="259"/>
      <c r="J5175" s="259"/>
    </row>
    <row r="5176" spans="1:10">
      <c r="A5176" s="259"/>
      <c r="B5176" s="259"/>
      <c r="C5176" s="259"/>
      <c r="D5176" s="259"/>
      <c r="E5176" s="259"/>
      <c r="F5176" s="270"/>
      <c r="G5176" s="259"/>
      <c r="H5176" s="259"/>
      <c r="I5176" s="259"/>
      <c r="J5176" s="259"/>
    </row>
    <row r="5177" spans="1:10">
      <c r="A5177" s="259"/>
      <c r="B5177" s="259"/>
      <c r="C5177" s="259"/>
      <c r="D5177" s="259"/>
      <c r="E5177" s="259"/>
      <c r="F5177" s="270"/>
      <c r="G5177" s="259"/>
      <c r="H5177" s="259"/>
      <c r="I5177" s="259"/>
      <c r="J5177" s="259"/>
    </row>
    <row r="5178" spans="1:10">
      <c r="A5178" s="259"/>
      <c r="B5178" s="259"/>
      <c r="C5178" s="259"/>
      <c r="D5178" s="259"/>
      <c r="E5178" s="259"/>
      <c r="F5178" s="270"/>
      <c r="G5178" s="259"/>
      <c r="H5178" s="259"/>
      <c r="I5178" s="259"/>
      <c r="J5178" s="259"/>
    </row>
    <row r="5179" spans="1:10">
      <c r="A5179" s="259"/>
      <c r="B5179" s="259"/>
      <c r="C5179" s="259"/>
      <c r="D5179" s="259"/>
      <c r="E5179" s="259"/>
      <c r="F5179" s="270"/>
      <c r="G5179" s="259"/>
      <c r="H5179" s="259"/>
      <c r="I5179" s="259"/>
      <c r="J5179" s="259"/>
    </row>
    <row r="5180" spans="1:10">
      <c r="A5180" s="259"/>
      <c r="B5180" s="259"/>
      <c r="C5180" s="259"/>
      <c r="D5180" s="259"/>
      <c r="E5180" s="259"/>
      <c r="F5180" s="270"/>
      <c r="G5180" s="259"/>
      <c r="H5180" s="259"/>
      <c r="I5180" s="259"/>
      <c r="J5180" s="259"/>
    </row>
    <row r="5181" spans="1:10">
      <c r="A5181" s="259"/>
      <c r="B5181" s="259"/>
      <c r="C5181" s="259"/>
      <c r="D5181" s="259"/>
      <c r="E5181" s="259"/>
      <c r="F5181" s="270"/>
      <c r="G5181" s="259"/>
      <c r="H5181" s="259"/>
      <c r="I5181" s="259"/>
      <c r="J5181" s="259"/>
    </row>
    <row r="5182" spans="1:10">
      <c r="A5182" s="259"/>
      <c r="B5182" s="259"/>
      <c r="C5182" s="259"/>
      <c r="D5182" s="259"/>
      <c r="E5182" s="259"/>
      <c r="F5182" s="270"/>
      <c r="G5182" s="259"/>
      <c r="H5182" s="259"/>
      <c r="I5182" s="259"/>
      <c r="J5182" s="259"/>
    </row>
    <row r="5183" spans="1:10">
      <c r="A5183" s="259"/>
      <c r="B5183" s="259"/>
      <c r="C5183" s="259"/>
      <c r="D5183" s="259"/>
      <c r="E5183" s="259"/>
      <c r="F5183" s="270"/>
      <c r="G5183" s="259"/>
      <c r="H5183" s="259"/>
      <c r="I5183" s="259"/>
      <c r="J5183" s="259"/>
    </row>
    <row r="5184" spans="1:10">
      <c r="A5184" s="259"/>
      <c r="B5184" s="259"/>
      <c r="C5184" s="259"/>
      <c r="D5184" s="259"/>
      <c r="E5184" s="259"/>
      <c r="F5184" s="270"/>
      <c r="G5184" s="259"/>
      <c r="H5184" s="259"/>
      <c r="I5184" s="259"/>
      <c r="J5184" s="259"/>
    </row>
    <row r="5185" spans="1:10">
      <c r="A5185" s="259"/>
      <c r="B5185" s="259"/>
      <c r="C5185" s="259"/>
      <c r="D5185" s="259"/>
      <c r="E5185" s="259"/>
      <c r="F5185" s="270"/>
      <c r="G5185" s="259"/>
      <c r="H5185" s="259"/>
      <c r="I5185" s="259"/>
      <c r="J5185" s="259"/>
    </row>
    <row r="5186" spans="1:10">
      <c r="A5186" s="259"/>
      <c r="B5186" s="259"/>
      <c r="C5186" s="259"/>
      <c r="D5186" s="259"/>
      <c r="E5186" s="259"/>
      <c r="F5186" s="270"/>
      <c r="G5186" s="259"/>
      <c r="H5186" s="259"/>
      <c r="I5186" s="259"/>
      <c r="J5186" s="259"/>
    </row>
    <row r="5187" spans="1:10">
      <c r="A5187" s="259"/>
      <c r="B5187" s="259"/>
      <c r="C5187" s="259"/>
      <c r="D5187" s="259"/>
      <c r="E5187" s="259"/>
      <c r="F5187" s="270"/>
      <c r="G5187" s="259"/>
      <c r="H5187" s="259"/>
      <c r="I5187" s="259"/>
      <c r="J5187" s="259"/>
    </row>
    <row r="5188" spans="1:10">
      <c r="A5188" s="259"/>
      <c r="B5188" s="259"/>
      <c r="C5188" s="259"/>
      <c r="D5188" s="259"/>
      <c r="E5188" s="259"/>
      <c r="F5188" s="270"/>
      <c r="G5188" s="259"/>
      <c r="H5188" s="259"/>
      <c r="I5188" s="259"/>
      <c r="J5188" s="259"/>
    </row>
    <row r="5189" spans="1:10">
      <c r="A5189" s="259"/>
      <c r="B5189" s="259"/>
      <c r="C5189" s="259"/>
      <c r="D5189" s="259"/>
      <c r="E5189" s="259"/>
      <c r="F5189" s="270"/>
      <c r="G5189" s="259"/>
      <c r="H5189" s="259"/>
      <c r="I5189" s="259"/>
      <c r="J5189" s="259"/>
    </row>
    <row r="5190" spans="1:10">
      <c r="A5190" s="259"/>
      <c r="B5190" s="259"/>
      <c r="C5190" s="259"/>
      <c r="D5190" s="259"/>
      <c r="E5190" s="259"/>
      <c r="F5190" s="270"/>
      <c r="G5190" s="259"/>
      <c r="H5190" s="259"/>
      <c r="I5190" s="259"/>
      <c r="J5190" s="259"/>
    </row>
    <row r="5191" spans="1:10">
      <c r="A5191" s="259"/>
      <c r="B5191" s="259"/>
      <c r="C5191" s="259"/>
      <c r="D5191" s="259"/>
      <c r="E5191" s="259"/>
      <c r="F5191" s="270"/>
      <c r="G5191" s="259"/>
      <c r="H5191" s="259"/>
      <c r="I5191" s="259"/>
      <c r="J5191" s="259"/>
    </row>
    <row r="5192" spans="1:10">
      <c r="A5192" s="259"/>
      <c r="B5192" s="259"/>
      <c r="C5192" s="259"/>
      <c r="D5192" s="259"/>
      <c r="E5192" s="259"/>
      <c r="F5192" s="270"/>
      <c r="G5192" s="259"/>
      <c r="H5192" s="259"/>
      <c r="I5192" s="259"/>
      <c r="J5192" s="259"/>
    </row>
    <row r="5193" spans="1:10">
      <c r="A5193" s="259"/>
      <c r="B5193" s="259"/>
      <c r="C5193" s="259"/>
      <c r="D5193" s="259"/>
      <c r="E5193" s="259"/>
      <c r="F5193" s="270"/>
      <c r="G5193" s="259"/>
      <c r="H5193" s="259"/>
      <c r="I5193" s="259"/>
      <c r="J5193" s="259"/>
    </row>
    <row r="5194" spans="1:10">
      <c r="A5194" s="259"/>
      <c r="B5194" s="259"/>
      <c r="C5194" s="259"/>
      <c r="D5194" s="259"/>
      <c r="E5194" s="259"/>
      <c r="F5194" s="270"/>
      <c r="G5194" s="259"/>
      <c r="H5194" s="259"/>
      <c r="I5194" s="259"/>
      <c r="J5194" s="259"/>
    </row>
    <row r="5195" spans="1:10">
      <c r="A5195" s="259"/>
      <c r="B5195" s="259"/>
      <c r="C5195" s="259"/>
      <c r="D5195" s="259"/>
      <c r="E5195" s="259"/>
      <c r="F5195" s="270"/>
      <c r="G5195" s="259"/>
      <c r="H5195" s="259"/>
      <c r="I5195" s="259"/>
      <c r="J5195" s="259"/>
    </row>
    <row r="5196" spans="1:10">
      <c r="A5196" s="259"/>
      <c r="B5196" s="259"/>
      <c r="C5196" s="259"/>
      <c r="D5196" s="259"/>
      <c r="E5196" s="259"/>
      <c r="F5196" s="270"/>
      <c r="G5196" s="259"/>
      <c r="H5196" s="259"/>
      <c r="I5196" s="259"/>
      <c r="J5196" s="259"/>
    </row>
    <row r="5197" spans="1:10">
      <c r="A5197" s="259"/>
      <c r="B5197" s="259"/>
      <c r="C5197" s="259"/>
      <c r="D5197" s="259"/>
      <c r="E5197" s="259"/>
      <c r="F5197" s="270"/>
      <c r="G5197" s="259"/>
      <c r="H5197" s="259"/>
      <c r="I5197" s="259"/>
      <c r="J5197" s="259"/>
    </row>
    <row r="5198" spans="1:10">
      <c r="A5198" s="259"/>
      <c r="B5198" s="259"/>
      <c r="C5198" s="259"/>
      <c r="D5198" s="259"/>
      <c r="E5198" s="259"/>
      <c r="F5198" s="270"/>
      <c r="G5198" s="259"/>
      <c r="H5198" s="259"/>
      <c r="I5198" s="259"/>
      <c r="J5198" s="259"/>
    </row>
    <row r="5199" spans="1:10">
      <c r="A5199" s="259"/>
      <c r="B5199" s="259"/>
      <c r="C5199" s="259"/>
      <c r="D5199" s="259"/>
      <c r="E5199" s="259"/>
      <c r="F5199" s="270"/>
      <c r="G5199" s="259"/>
      <c r="H5199" s="259"/>
      <c r="I5199" s="259"/>
      <c r="J5199" s="259"/>
    </row>
    <row r="5200" spans="1:10">
      <c r="A5200" s="259"/>
      <c r="B5200" s="259"/>
      <c r="C5200" s="259"/>
      <c r="D5200" s="259"/>
      <c r="E5200" s="259"/>
      <c r="F5200" s="270"/>
      <c r="G5200" s="259"/>
      <c r="H5200" s="259"/>
      <c r="I5200" s="259"/>
      <c r="J5200" s="259"/>
    </row>
    <row r="5201" spans="1:10">
      <c r="A5201" s="259"/>
      <c r="B5201" s="259"/>
      <c r="C5201" s="259"/>
      <c r="D5201" s="259"/>
      <c r="E5201" s="259"/>
      <c r="F5201" s="270"/>
      <c r="G5201" s="259"/>
      <c r="H5201" s="259"/>
      <c r="I5201" s="259"/>
      <c r="J5201" s="259"/>
    </row>
    <row r="5202" spans="1:10">
      <c r="A5202" s="259"/>
      <c r="B5202" s="259"/>
      <c r="C5202" s="259"/>
      <c r="D5202" s="259"/>
      <c r="E5202" s="259"/>
      <c r="F5202" s="270"/>
      <c r="G5202" s="259"/>
      <c r="H5202" s="259"/>
      <c r="I5202" s="259"/>
      <c r="J5202" s="259"/>
    </row>
    <row r="5203" spans="1:10">
      <c r="A5203" s="259"/>
      <c r="B5203" s="259"/>
      <c r="C5203" s="259"/>
      <c r="D5203" s="259"/>
      <c r="E5203" s="259"/>
      <c r="F5203" s="270"/>
      <c r="G5203" s="259"/>
      <c r="H5203" s="259"/>
      <c r="I5203" s="259"/>
      <c r="J5203" s="259"/>
    </row>
    <row r="5204" spans="1:10">
      <c r="A5204" s="259"/>
      <c r="B5204" s="259"/>
      <c r="C5204" s="259"/>
      <c r="D5204" s="259"/>
      <c r="E5204" s="259"/>
      <c r="F5204" s="270"/>
      <c r="G5204" s="259"/>
      <c r="H5204" s="259"/>
      <c r="I5204" s="259"/>
      <c r="J5204" s="259"/>
    </row>
    <row r="5205" spans="1:10">
      <c r="A5205" s="259"/>
      <c r="B5205" s="259"/>
      <c r="C5205" s="259"/>
      <c r="D5205" s="259"/>
      <c r="E5205" s="259"/>
      <c r="F5205" s="270"/>
      <c r="G5205" s="259"/>
      <c r="H5205" s="259"/>
      <c r="I5205" s="259"/>
      <c r="J5205" s="259"/>
    </row>
    <row r="5206" spans="1:10">
      <c r="A5206" s="259"/>
      <c r="B5206" s="259"/>
      <c r="C5206" s="259"/>
      <c r="D5206" s="259"/>
      <c r="E5206" s="259"/>
      <c r="F5206" s="270"/>
      <c r="G5206" s="259"/>
      <c r="H5206" s="259"/>
      <c r="I5206" s="259"/>
      <c r="J5206" s="259"/>
    </row>
    <row r="5207" spans="1:10">
      <c r="A5207" s="259"/>
      <c r="B5207" s="259"/>
      <c r="C5207" s="259"/>
      <c r="D5207" s="259"/>
      <c r="E5207" s="259"/>
      <c r="F5207" s="270"/>
      <c r="G5207" s="259"/>
      <c r="H5207" s="259"/>
      <c r="I5207" s="259"/>
      <c r="J5207" s="259"/>
    </row>
    <row r="5208" spans="1:10">
      <c r="A5208" s="259"/>
      <c r="B5208" s="259"/>
      <c r="C5208" s="259"/>
      <c r="D5208" s="259"/>
      <c r="E5208" s="259"/>
      <c r="F5208" s="270"/>
      <c r="G5208" s="259"/>
      <c r="H5208" s="259"/>
      <c r="I5208" s="259"/>
      <c r="J5208" s="259"/>
    </row>
    <row r="5209" spans="1:10">
      <c r="A5209" s="259"/>
      <c r="B5209" s="259"/>
      <c r="C5209" s="259"/>
      <c r="D5209" s="259"/>
      <c r="E5209" s="259"/>
      <c r="F5209" s="270"/>
      <c r="G5209" s="259"/>
      <c r="H5209" s="259"/>
      <c r="I5209" s="259"/>
      <c r="J5209" s="259"/>
    </row>
    <row r="5210" spans="1:10">
      <c r="A5210" s="259"/>
      <c r="B5210" s="259"/>
      <c r="C5210" s="259"/>
      <c r="D5210" s="259"/>
      <c r="E5210" s="259"/>
      <c r="F5210" s="270"/>
      <c r="G5210" s="259"/>
      <c r="H5210" s="259"/>
      <c r="I5210" s="259"/>
      <c r="J5210" s="259"/>
    </row>
    <row r="5211" spans="1:10">
      <c r="A5211" s="259"/>
      <c r="B5211" s="259"/>
      <c r="C5211" s="259"/>
      <c r="D5211" s="259"/>
      <c r="E5211" s="259"/>
      <c r="F5211" s="270"/>
      <c r="G5211" s="259"/>
      <c r="H5211" s="259"/>
      <c r="I5211" s="259"/>
      <c r="J5211" s="259"/>
    </row>
    <row r="5212" spans="1:10">
      <c r="A5212" s="259"/>
      <c r="B5212" s="259"/>
      <c r="C5212" s="259"/>
      <c r="D5212" s="259"/>
      <c r="E5212" s="259"/>
      <c r="F5212" s="270"/>
      <c r="G5212" s="259"/>
      <c r="H5212" s="259"/>
      <c r="I5212" s="259"/>
      <c r="J5212" s="259"/>
    </row>
    <row r="5213" spans="1:10">
      <c r="A5213" s="259"/>
      <c r="B5213" s="259"/>
      <c r="C5213" s="259"/>
      <c r="D5213" s="259"/>
      <c r="E5213" s="259"/>
      <c r="F5213" s="270"/>
      <c r="G5213" s="259"/>
      <c r="H5213" s="259"/>
      <c r="I5213" s="259"/>
      <c r="J5213" s="259"/>
    </row>
    <row r="5214" spans="1:10">
      <c r="A5214" s="259"/>
      <c r="B5214" s="259"/>
      <c r="C5214" s="259"/>
      <c r="D5214" s="259"/>
      <c r="E5214" s="259"/>
      <c r="F5214" s="270"/>
      <c r="G5214" s="259"/>
      <c r="H5214" s="259"/>
      <c r="I5214" s="259"/>
      <c r="J5214" s="259"/>
    </row>
    <row r="5215" spans="1:10">
      <c r="A5215" s="259"/>
      <c r="B5215" s="259"/>
      <c r="C5215" s="259"/>
      <c r="D5215" s="259"/>
      <c r="E5215" s="259"/>
      <c r="F5215" s="270"/>
      <c r="G5215" s="259"/>
      <c r="H5215" s="259"/>
      <c r="I5215" s="259"/>
      <c r="J5215" s="259"/>
    </row>
    <row r="5216" spans="1:10">
      <c r="A5216" s="259"/>
      <c r="B5216" s="259"/>
      <c r="C5216" s="259"/>
      <c r="D5216" s="259"/>
      <c r="E5216" s="259"/>
      <c r="F5216" s="270"/>
      <c r="G5216" s="259"/>
      <c r="H5216" s="259"/>
      <c r="I5216" s="259"/>
      <c r="J5216" s="259"/>
    </row>
    <row r="5217" spans="1:10">
      <c r="A5217" s="259"/>
      <c r="B5217" s="259"/>
      <c r="C5217" s="259"/>
      <c r="D5217" s="259"/>
      <c r="E5217" s="259"/>
      <c r="F5217" s="270"/>
      <c r="G5217" s="259"/>
      <c r="H5217" s="259"/>
      <c r="I5217" s="259"/>
      <c r="J5217" s="259"/>
    </row>
    <row r="5218" spans="1:10">
      <c r="A5218" s="259"/>
      <c r="B5218" s="259"/>
      <c r="C5218" s="259"/>
      <c r="D5218" s="259"/>
      <c r="E5218" s="259"/>
      <c r="F5218" s="270"/>
      <c r="G5218" s="259"/>
      <c r="H5218" s="259"/>
      <c r="I5218" s="259"/>
      <c r="J5218" s="259"/>
    </row>
    <row r="5219" spans="1:10">
      <c r="A5219" s="259"/>
      <c r="B5219" s="259"/>
      <c r="C5219" s="259"/>
      <c r="D5219" s="259"/>
      <c r="E5219" s="259"/>
      <c r="F5219" s="270"/>
      <c r="G5219" s="259"/>
      <c r="H5219" s="259"/>
      <c r="I5219" s="259"/>
      <c r="J5219" s="259"/>
    </row>
    <row r="5220" spans="1:10">
      <c r="A5220" s="259"/>
      <c r="B5220" s="259"/>
      <c r="C5220" s="259"/>
      <c r="D5220" s="259"/>
      <c r="E5220" s="259"/>
      <c r="F5220" s="270"/>
      <c r="G5220" s="259"/>
      <c r="H5220" s="259"/>
      <c r="I5220" s="259"/>
      <c r="J5220" s="259"/>
    </row>
    <row r="5221" spans="1:10">
      <c r="A5221" s="259"/>
      <c r="B5221" s="259"/>
      <c r="C5221" s="259"/>
      <c r="D5221" s="259"/>
      <c r="E5221" s="259"/>
      <c r="F5221" s="270"/>
      <c r="G5221" s="259"/>
      <c r="H5221" s="259"/>
      <c r="I5221" s="259"/>
      <c r="J5221" s="259"/>
    </row>
    <row r="5222" spans="1:10">
      <c r="A5222" s="259"/>
      <c r="B5222" s="259"/>
      <c r="C5222" s="259"/>
      <c r="D5222" s="259"/>
      <c r="E5222" s="259"/>
      <c r="F5222" s="270"/>
      <c r="G5222" s="259"/>
      <c r="H5222" s="259"/>
      <c r="I5222" s="259"/>
      <c r="J5222" s="259"/>
    </row>
    <row r="5223" spans="1:10">
      <c r="A5223" s="259"/>
      <c r="B5223" s="259"/>
      <c r="C5223" s="259"/>
      <c r="D5223" s="259"/>
      <c r="E5223" s="259"/>
      <c r="F5223" s="270"/>
      <c r="G5223" s="259"/>
      <c r="H5223" s="259"/>
      <c r="I5223" s="259"/>
      <c r="J5223" s="259"/>
    </row>
    <row r="5224" spans="1:10">
      <c r="A5224" s="259"/>
      <c r="B5224" s="259"/>
      <c r="C5224" s="259"/>
      <c r="D5224" s="259"/>
      <c r="E5224" s="259"/>
      <c r="F5224" s="270"/>
      <c r="G5224" s="259"/>
      <c r="H5224" s="259"/>
      <c r="I5224" s="259"/>
      <c r="J5224" s="259"/>
    </row>
    <row r="5225" spans="1:10">
      <c r="A5225" s="259"/>
      <c r="B5225" s="259"/>
      <c r="C5225" s="259"/>
      <c r="D5225" s="259"/>
      <c r="E5225" s="259"/>
      <c r="F5225" s="270"/>
      <c r="G5225" s="259"/>
      <c r="H5225" s="259"/>
      <c r="I5225" s="259"/>
      <c r="J5225" s="259"/>
    </row>
    <row r="5226" spans="1:10">
      <c r="A5226" s="259"/>
      <c r="B5226" s="259"/>
      <c r="C5226" s="259"/>
      <c r="D5226" s="259"/>
      <c r="E5226" s="259"/>
      <c r="F5226" s="270"/>
      <c r="G5226" s="259"/>
      <c r="H5226" s="259"/>
      <c r="I5226" s="259"/>
      <c r="J5226" s="259"/>
    </row>
    <row r="5227" spans="1:10">
      <c r="A5227" s="259"/>
      <c r="B5227" s="259"/>
      <c r="C5227" s="259"/>
      <c r="D5227" s="259"/>
      <c r="E5227" s="259"/>
      <c r="F5227" s="270"/>
      <c r="G5227" s="259"/>
      <c r="H5227" s="259"/>
      <c r="I5227" s="259"/>
      <c r="J5227" s="259"/>
    </row>
    <row r="5228" spans="1:10">
      <c r="A5228" s="259"/>
      <c r="B5228" s="259"/>
      <c r="C5228" s="259"/>
      <c r="D5228" s="259"/>
      <c r="E5228" s="259"/>
      <c r="F5228" s="270"/>
      <c r="G5228" s="259"/>
      <c r="H5228" s="259"/>
      <c r="I5228" s="259"/>
      <c r="J5228" s="259"/>
    </row>
    <row r="5229" spans="1:10">
      <c r="A5229" s="259"/>
      <c r="B5229" s="259"/>
      <c r="C5229" s="259"/>
      <c r="D5229" s="259"/>
      <c r="E5229" s="259"/>
      <c r="F5229" s="270"/>
      <c r="G5229" s="259"/>
      <c r="H5229" s="259"/>
      <c r="I5229" s="259"/>
      <c r="J5229" s="259"/>
    </row>
    <row r="5230" spans="1:10">
      <c r="A5230" s="259"/>
      <c r="B5230" s="259"/>
      <c r="C5230" s="259"/>
      <c r="D5230" s="259"/>
      <c r="E5230" s="259"/>
      <c r="F5230" s="270"/>
      <c r="G5230" s="259"/>
      <c r="H5230" s="259"/>
      <c r="I5230" s="259"/>
      <c r="J5230" s="259"/>
    </row>
    <row r="5231" spans="1:10">
      <c r="A5231" s="259"/>
      <c r="B5231" s="259"/>
      <c r="C5231" s="259"/>
      <c r="D5231" s="259"/>
      <c r="E5231" s="259"/>
      <c r="F5231" s="270"/>
      <c r="G5231" s="259"/>
      <c r="H5231" s="259"/>
      <c r="I5231" s="259"/>
      <c r="J5231" s="259"/>
    </row>
    <row r="5232" spans="1:10">
      <c r="A5232" s="259"/>
      <c r="B5232" s="259"/>
      <c r="C5232" s="259"/>
      <c r="D5232" s="259"/>
      <c r="E5232" s="259"/>
      <c r="F5232" s="270"/>
      <c r="G5232" s="259"/>
      <c r="H5232" s="259"/>
      <c r="I5232" s="259"/>
      <c r="J5232" s="259"/>
    </row>
    <row r="5233" spans="1:10">
      <c r="A5233" s="259"/>
      <c r="B5233" s="259"/>
      <c r="C5233" s="259"/>
      <c r="D5233" s="259"/>
      <c r="E5233" s="259"/>
      <c r="F5233" s="270"/>
      <c r="G5233" s="259"/>
      <c r="H5233" s="259"/>
      <c r="I5233" s="259"/>
      <c r="J5233" s="259"/>
    </row>
    <row r="5234" spans="1:10">
      <c r="A5234" s="259"/>
      <c r="B5234" s="259"/>
      <c r="C5234" s="259"/>
      <c r="D5234" s="259"/>
      <c r="E5234" s="259"/>
      <c r="F5234" s="270"/>
      <c r="G5234" s="259"/>
      <c r="H5234" s="259"/>
      <c r="I5234" s="259"/>
      <c r="J5234" s="259"/>
    </row>
    <row r="5235" spans="1:10">
      <c r="A5235" s="259"/>
      <c r="B5235" s="259"/>
      <c r="C5235" s="259"/>
      <c r="D5235" s="259"/>
      <c r="E5235" s="259"/>
      <c r="F5235" s="270"/>
      <c r="G5235" s="259"/>
      <c r="H5235" s="259"/>
      <c r="I5235" s="259"/>
      <c r="J5235" s="259"/>
    </row>
    <row r="5236" spans="1:10">
      <c r="A5236" s="259"/>
      <c r="B5236" s="259"/>
      <c r="C5236" s="259"/>
      <c r="D5236" s="259"/>
      <c r="E5236" s="259"/>
      <c r="F5236" s="270"/>
      <c r="G5236" s="259"/>
      <c r="H5236" s="259"/>
      <c r="I5236" s="259"/>
      <c r="J5236" s="259"/>
    </row>
    <row r="5237" spans="1:10">
      <c r="A5237" s="259"/>
      <c r="B5237" s="259"/>
      <c r="C5237" s="259"/>
      <c r="D5237" s="259"/>
      <c r="E5237" s="259"/>
      <c r="F5237" s="270"/>
      <c r="G5237" s="259"/>
      <c r="H5237" s="259"/>
      <c r="I5237" s="259"/>
      <c r="J5237" s="259"/>
    </row>
    <row r="5238" spans="1:10">
      <c r="A5238" s="259"/>
      <c r="B5238" s="259"/>
      <c r="C5238" s="259"/>
      <c r="D5238" s="259"/>
      <c r="E5238" s="259"/>
      <c r="F5238" s="270"/>
      <c r="G5238" s="259"/>
      <c r="H5238" s="259"/>
      <c r="I5238" s="259"/>
      <c r="J5238" s="259"/>
    </row>
    <row r="5239" spans="1:10">
      <c r="A5239" s="259"/>
      <c r="B5239" s="259"/>
      <c r="C5239" s="259"/>
      <c r="D5239" s="259"/>
      <c r="E5239" s="259"/>
      <c r="F5239" s="270"/>
      <c r="G5239" s="259"/>
      <c r="H5239" s="259"/>
      <c r="I5239" s="259"/>
      <c r="J5239" s="259"/>
    </row>
    <row r="5240" spans="1:10">
      <c r="A5240" s="259"/>
      <c r="B5240" s="259"/>
      <c r="C5240" s="259"/>
      <c r="D5240" s="259"/>
      <c r="E5240" s="259"/>
      <c r="F5240" s="270"/>
      <c r="G5240" s="259"/>
      <c r="H5240" s="259"/>
      <c r="I5240" s="259"/>
      <c r="J5240" s="259"/>
    </row>
    <row r="5241" spans="1:10">
      <c r="A5241" s="259"/>
      <c r="B5241" s="259"/>
      <c r="C5241" s="259"/>
      <c r="D5241" s="259"/>
      <c r="E5241" s="259"/>
      <c r="F5241" s="270"/>
      <c r="G5241" s="259"/>
      <c r="H5241" s="259"/>
      <c r="I5241" s="259"/>
      <c r="J5241" s="259"/>
    </row>
    <row r="5242" spans="1:10">
      <c r="A5242" s="259"/>
      <c r="B5242" s="259"/>
      <c r="C5242" s="259"/>
      <c r="D5242" s="259"/>
      <c r="E5242" s="259"/>
      <c r="F5242" s="270"/>
      <c r="G5242" s="259"/>
      <c r="H5242" s="259"/>
      <c r="I5242" s="259"/>
      <c r="J5242" s="259"/>
    </row>
    <row r="5243" spans="1:10">
      <c r="A5243" s="259"/>
      <c r="B5243" s="259"/>
      <c r="C5243" s="259"/>
      <c r="D5243" s="259"/>
      <c r="E5243" s="259"/>
      <c r="F5243" s="270"/>
      <c r="G5243" s="259"/>
      <c r="H5243" s="259"/>
      <c r="I5243" s="259"/>
      <c r="J5243" s="259"/>
    </row>
    <row r="5244" spans="1:10">
      <c r="A5244" s="259"/>
      <c r="B5244" s="259"/>
      <c r="C5244" s="259"/>
      <c r="D5244" s="259"/>
      <c r="E5244" s="259"/>
      <c r="F5244" s="270"/>
      <c r="G5244" s="259"/>
      <c r="H5244" s="259"/>
      <c r="I5244" s="259"/>
      <c r="J5244" s="259"/>
    </row>
    <row r="5245" spans="1:10">
      <c r="A5245" s="259"/>
      <c r="B5245" s="259"/>
      <c r="C5245" s="259"/>
      <c r="D5245" s="259"/>
      <c r="E5245" s="259"/>
      <c r="F5245" s="270"/>
      <c r="G5245" s="259"/>
      <c r="H5245" s="259"/>
      <c r="I5245" s="259"/>
      <c r="J5245" s="259"/>
    </row>
    <row r="5246" spans="1:10">
      <c r="A5246" s="259"/>
      <c r="B5246" s="259"/>
      <c r="C5246" s="259"/>
      <c r="D5246" s="259"/>
      <c r="E5246" s="259"/>
      <c r="F5246" s="270"/>
      <c r="G5246" s="259"/>
      <c r="H5246" s="259"/>
      <c r="I5246" s="259"/>
      <c r="J5246" s="259"/>
    </row>
    <row r="5247" spans="1:10">
      <c r="A5247" s="259"/>
      <c r="B5247" s="259"/>
      <c r="C5247" s="259"/>
      <c r="D5247" s="259"/>
      <c r="E5247" s="259"/>
      <c r="F5247" s="270"/>
      <c r="G5247" s="259"/>
      <c r="H5247" s="259"/>
      <c r="I5247" s="259"/>
      <c r="J5247" s="259"/>
    </row>
    <row r="5248" spans="1:10">
      <c r="A5248" s="259"/>
      <c r="B5248" s="259"/>
      <c r="C5248" s="259"/>
      <c r="D5248" s="259"/>
      <c r="E5248" s="259"/>
      <c r="F5248" s="270"/>
      <c r="G5248" s="259"/>
      <c r="H5248" s="259"/>
      <c r="I5248" s="259"/>
      <c r="J5248" s="259"/>
    </row>
    <row r="5249" spans="1:10">
      <c r="A5249" s="259"/>
      <c r="B5249" s="259"/>
      <c r="C5249" s="259"/>
      <c r="D5249" s="259"/>
      <c r="E5249" s="259"/>
      <c r="F5249" s="270"/>
      <c r="G5249" s="259"/>
      <c r="H5249" s="259"/>
      <c r="I5249" s="259"/>
      <c r="J5249" s="259"/>
    </row>
    <row r="5250" spans="1:10">
      <c r="A5250" s="259"/>
      <c r="B5250" s="259"/>
      <c r="C5250" s="259"/>
      <c r="D5250" s="259"/>
      <c r="E5250" s="259"/>
      <c r="F5250" s="270"/>
      <c r="G5250" s="259"/>
      <c r="H5250" s="259"/>
      <c r="I5250" s="259"/>
      <c r="J5250" s="259"/>
    </row>
    <row r="5251" spans="1:10">
      <c r="A5251" s="259"/>
      <c r="B5251" s="259"/>
      <c r="C5251" s="259"/>
      <c r="D5251" s="259"/>
      <c r="E5251" s="259"/>
      <c r="F5251" s="270"/>
      <c r="G5251" s="259"/>
      <c r="H5251" s="259"/>
      <c r="I5251" s="259"/>
      <c r="J5251" s="259"/>
    </row>
    <row r="5252" spans="1:10">
      <c r="A5252" s="259"/>
      <c r="B5252" s="259"/>
      <c r="C5252" s="259"/>
      <c r="D5252" s="259"/>
      <c r="E5252" s="259"/>
      <c r="F5252" s="270"/>
      <c r="G5252" s="259"/>
      <c r="H5252" s="259"/>
      <c r="I5252" s="259"/>
      <c r="J5252" s="259"/>
    </row>
    <row r="5253" spans="1:10">
      <c r="A5253" s="259"/>
      <c r="B5253" s="259"/>
      <c r="C5253" s="259"/>
      <c r="D5253" s="259"/>
      <c r="E5253" s="259"/>
      <c r="F5253" s="270"/>
      <c r="G5253" s="259"/>
      <c r="H5253" s="259"/>
      <c r="I5253" s="259"/>
      <c r="J5253" s="259"/>
    </row>
    <row r="5254" spans="1:10">
      <c r="A5254" s="259"/>
      <c r="B5254" s="259"/>
      <c r="C5254" s="259"/>
      <c r="D5254" s="259"/>
      <c r="E5254" s="259"/>
      <c r="F5254" s="270"/>
      <c r="G5254" s="259"/>
      <c r="H5254" s="259"/>
      <c r="I5254" s="259"/>
      <c r="J5254" s="259"/>
    </row>
    <row r="5255" spans="1:10">
      <c r="A5255" s="259"/>
      <c r="B5255" s="259"/>
      <c r="C5255" s="259"/>
      <c r="D5255" s="259"/>
      <c r="E5255" s="259"/>
      <c r="F5255" s="270"/>
      <c r="G5255" s="259"/>
      <c r="H5255" s="259"/>
      <c r="I5255" s="259"/>
      <c r="J5255" s="259"/>
    </row>
    <row r="5256" spans="1:10">
      <c r="A5256" s="259"/>
      <c r="B5256" s="259"/>
      <c r="C5256" s="259"/>
      <c r="D5256" s="259"/>
      <c r="E5256" s="259"/>
      <c r="F5256" s="270"/>
      <c r="G5256" s="259"/>
      <c r="H5256" s="259"/>
      <c r="I5256" s="259"/>
      <c r="J5256" s="259"/>
    </row>
    <row r="5257" spans="1:10">
      <c r="A5257" s="259"/>
      <c r="B5257" s="259"/>
      <c r="C5257" s="259"/>
      <c r="D5257" s="259"/>
      <c r="E5257" s="259"/>
      <c r="F5257" s="270"/>
      <c r="G5257" s="259"/>
      <c r="H5257" s="259"/>
      <c r="I5257" s="259"/>
      <c r="J5257" s="259"/>
    </row>
    <row r="5258" spans="1:10">
      <c r="A5258" s="259"/>
      <c r="B5258" s="259"/>
      <c r="C5258" s="259"/>
      <c r="D5258" s="259"/>
      <c r="E5258" s="259"/>
      <c r="F5258" s="270"/>
      <c r="G5258" s="259"/>
      <c r="H5258" s="259"/>
      <c r="I5258" s="259"/>
      <c r="J5258" s="259"/>
    </row>
    <row r="5259" spans="1:10">
      <c r="A5259" s="259"/>
      <c r="B5259" s="259"/>
      <c r="C5259" s="259"/>
      <c r="D5259" s="259"/>
      <c r="E5259" s="259"/>
      <c r="F5259" s="270"/>
      <c r="G5259" s="259"/>
      <c r="H5259" s="259"/>
      <c r="I5259" s="259"/>
      <c r="J5259" s="259"/>
    </row>
    <row r="5260" spans="1:10">
      <c r="A5260" s="259"/>
      <c r="B5260" s="259"/>
      <c r="C5260" s="259"/>
      <c r="D5260" s="259"/>
      <c r="E5260" s="259"/>
      <c r="F5260" s="270"/>
      <c r="G5260" s="259"/>
      <c r="H5260" s="259"/>
      <c r="I5260" s="259"/>
      <c r="J5260" s="259"/>
    </row>
    <row r="5261" spans="1:10">
      <c r="A5261" s="259"/>
      <c r="B5261" s="259"/>
      <c r="C5261" s="259"/>
      <c r="D5261" s="259"/>
      <c r="E5261" s="259"/>
      <c r="F5261" s="270"/>
      <c r="G5261" s="259"/>
      <c r="H5261" s="259"/>
      <c r="I5261" s="259"/>
      <c r="J5261" s="259"/>
    </row>
    <row r="5262" spans="1:10">
      <c r="A5262" s="259"/>
      <c r="B5262" s="259"/>
      <c r="C5262" s="259"/>
      <c r="D5262" s="259"/>
      <c r="E5262" s="259"/>
      <c r="F5262" s="270"/>
      <c r="G5262" s="259"/>
      <c r="H5262" s="259"/>
      <c r="I5262" s="259"/>
      <c r="J5262" s="259"/>
    </row>
    <row r="5263" spans="1:10">
      <c r="A5263" s="259"/>
      <c r="B5263" s="259"/>
      <c r="C5263" s="259"/>
      <c r="D5263" s="259"/>
      <c r="E5263" s="259"/>
      <c r="F5263" s="270"/>
      <c r="G5263" s="259"/>
      <c r="H5263" s="259"/>
      <c r="I5263" s="259"/>
      <c r="J5263" s="259"/>
    </row>
    <row r="5264" spans="1:10">
      <c r="A5264" s="259"/>
      <c r="B5264" s="259"/>
      <c r="C5264" s="259"/>
      <c r="D5264" s="259"/>
      <c r="E5264" s="259"/>
      <c r="F5264" s="270"/>
      <c r="G5264" s="259"/>
      <c r="H5264" s="259"/>
      <c r="I5264" s="259"/>
      <c r="J5264" s="259"/>
    </row>
    <row r="5265" spans="1:10">
      <c r="A5265" s="259"/>
      <c r="B5265" s="259"/>
      <c r="C5265" s="259"/>
      <c r="D5265" s="259"/>
      <c r="E5265" s="259"/>
      <c r="F5265" s="270"/>
      <c r="G5265" s="259"/>
      <c r="H5265" s="259"/>
      <c r="I5265" s="259"/>
      <c r="J5265" s="259"/>
    </row>
    <row r="5266" spans="1:10">
      <c r="A5266" s="259"/>
      <c r="B5266" s="259"/>
      <c r="C5266" s="259"/>
      <c r="D5266" s="259"/>
      <c r="E5266" s="259"/>
      <c r="F5266" s="270"/>
      <c r="G5266" s="259"/>
      <c r="H5266" s="259"/>
      <c r="I5266" s="259"/>
      <c r="J5266" s="259"/>
    </row>
    <row r="5267" spans="1:10">
      <c r="A5267" s="259"/>
      <c r="B5267" s="259"/>
      <c r="C5267" s="259"/>
      <c r="D5267" s="259"/>
      <c r="E5267" s="259"/>
      <c r="F5267" s="270"/>
      <c r="G5267" s="259"/>
      <c r="H5267" s="259"/>
      <c r="I5267" s="259"/>
      <c r="J5267" s="259"/>
    </row>
    <row r="5268" spans="1:10">
      <c r="A5268" s="259"/>
      <c r="B5268" s="259"/>
      <c r="C5268" s="259"/>
      <c r="D5268" s="259"/>
      <c r="E5268" s="259"/>
      <c r="F5268" s="270"/>
      <c r="G5268" s="259"/>
      <c r="H5268" s="259"/>
      <c r="I5268" s="259"/>
      <c r="J5268" s="259"/>
    </row>
    <row r="5269" spans="1:10">
      <c r="A5269" s="259"/>
      <c r="B5269" s="259"/>
      <c r="C5269" s="259"/>
      <c r="D5269" s="259"/>
      <c r="E5269" s="259"/>
      <c r="F5269" s="270"/>
      <c r="G5269" s="259"/>
      <c r="H5269" s="259"/>
      <c r="I5269" s="259"/>
      <c r="J5269" s="259"/>
    </row>
    <row r="5270" spans="1:10">
      <c r="A5270" s="259"/>
      <c r="B5270" s="259"/>
      <c r="C5270" s="259"/>
      <c r="D5270" s="259"/>
      <c r="E5270" s="259"/>
      <c r="F5270" s="270"/>
      <c r="G5270" s="259"/>
      <c r="H5270" s="259"/>
      <c r="I5270" s="259"/>
      <c r="J5270" s="259"/>
    </row>
    <row r="5271" spans="1:10">
      <c r="A5271" s="259"/>
      <c r="B5271" s="259"/>
      <c r="C5271" s="259"/>
      <c r="D5271" s="259"/>
      <c r="E5271" s="259"/>
      <c r="F5271" s="270"/>
      <c r="G5271" s="259"/>
      <c r="H5271" s="259"/>
      <c r="I5271" s="259"/>
      <c r="J5271" s="259"/>
    </row>
    <row r="5272" spans="1:10">
      <c r="A5272" s="259"/>
      <c r="B5272" s="259"/>
      <c r="C5272" s="259"/>
      <c r="D5272" s="259"/>
      <c r="E5272" s="259"/>
      <c r="F5272" s="270"/>
      <c r="G5272" s="259"/>
      <c r="H5272" s="259"/>
      <c r="I5272" s="259"/>
      <c r="J5272" s="259"/>
    </row>
    <row r="5273" spans="1:10">
      <c r="A5273" s="259"/>
      <c r="B5273" s="259"/>
      <c r="C5273" s="259"/>
      <c r="D5273" s="259"/>
      <c r="E5273" s="259"/>
      <c r="F5273" s="270"/>
      <c r="G5273" s="259"/>
      <c r="H5273" s="259"/>
      <c r="I5273" s="259"/>
      <c r="J5273" s="259"/>
    </row>
    <row r="5274" spans="1:10">
      <c r="A5274" s="259"/>
      <c r="B5274" s="259"/>
      <c r="C5274" s="259"/>
      <c r="D5274" s="259"/>
      <c r="E5274" s="259"/>
      <c r="F5274" s="270"/>
      <c r="G5274" s="259"/>
      <c r="H5274" s="259"/>
      <c r="I5274" s="259"/>
      <c r="J5274" s="259"/>
    </row>
    <row r="5275" spans="1:10">
      <c r="A5275" s="259"/>
      <c r="B5275" s="259"/>
      <c r="C5275" s="259"/>
      <c r="D5275" s="259"/>
      <c r="E5275" s="259"/>
      <c r="F5275" s="270"/>
      <c r="G5275" s="259"/>
      <c r="H5275" s="259"/>
      <c r="I5275" s="259"/>
      <c r="J5275" s="259"/>
    </row>
    <row r="5276" spans="1:10">
      <c r="A5276" s="259"/>
      <c r="B5276" s="259"/>
      <c r="C5276" s="259"/>
      <c r="D5276" s="259"/>
      <c r="E5276" s="259"/>
      <c r="F5276" s="270"/>
      <c r="G5276" s="259"/>
      <c r="H5276" s="259"/>
      <c r="I5276" s="259"/>
      <c r="J5276" s="259"/>
    </row>
    <row r="5277" spans="1:10">
      <c r="A5277" s="259"/>
      <c r="B5277" s="259"/>
      <c r="C5277" s="259"/>
      <c r="D5277" s="259"/>
      <c r="E5277" s="259"/>
      <c r="F5277" s="270"/>
      <c r="G5277" s="259"/>
      <c r="H5277" s="259"/>
      <c r="I5277" s="259"/>
      <c r="J5277" s="259"/>
    </row>
    <row r="5278" spans="1:10">
      <c r="A5278" s="259"/>
      <c r="B5278" s="259"/>
      <c r="C5278" s="259"/>
      <c r="D5278" s="259"/>
      <c r="E5278" s="259"/>
      <c r="F5278" s="270"/>
      <c r="G5278" s="259"/>
      <c r="H5278" s="259"/>
      <c r="I5278" s="259"/>
      <c r="J5278" s="259"/>
    </row>
    <row r="5279" spans="1:10">
      <c r="A5279" s="259"/>
      <c r="B5279" s="259"/>
      <c r="C5279" s="259"/>
      <c r="D5279" s="259"/>
      <c r="E5279" s="259"/>
      <c r="F5279" s="270"/>
      <c r="G5279" s="259"/>
      <c r="H5279" s="259"/>
      <c r="I5279" s="259"/>
      <c r="J5279" s="259"/>
    </row>
    <row r="5280" spans="1:10">
      <c r="A5280" s="259"/>
      <c r="B5280" s="259"/>
      <c r="C5280" s="259"/>
      <c r="D5280" s="259"/>
      <c r="E5280" s="259"/>
      <c r="F5280" s="270"/>
      <c r="G5280" s="259"/>
      <c r="H5280" s="259"/>
      <c r="I5280" s="259"/>
      <c r="J5280" s="259"/>
    </row>
    <row r="5281" spans="1:10">
      <c r="A5281" s="259"/>
      <c r="B5281" s="259"/>
      <c r="C5281" s="259"/>
      <c r="D5281" s="259"/>
      <c r="E5281" s="259"/>
      <c r="F5281" s="270"/>
      <c r="G5281" s="259"/>
      <c r="H5281" s="259"/>
      <c r="I5281" s="259"/>
      <c r="J5281" s="259"/>
    </row>
    <row r="5282" spans="1:10">
      <c r="A5282" s="259"/>
      <c r="B5282" s="259"/>
      <c r="C5282" s="259"/>
      <c r="D5282" s="259"/>
      <c r="E5282" s="259"/>
      <c r="F5282" s="270"/>
      <c r="G5282" s="259"/>
      <c r="H5282" s="259"/>
      <c r="I5282" s="259"/>
      <c r="J5282" s="259"/>
    </row>
    <row r="5283" spans="1:10">
      <c r="A5283" s="259"/>
      <c r="B5283" s="259"/>
      <c r="C5283" s="259"/>
      <c r="D5283" s="259"/>
      <c r="E5283" s="259"/>
      <c r="F5283" s="270"/>
      <c r="G5283" s="259"/>
      <c r="H5283" s="259"/>
      <c r="I5283" s="259"/>
      <c r="J5283" s="259"/>
    </row>
    <row r="5284" spans="1:10">
      <c r="A5284" s="259"/>
      <c r="B5284" s="259"/>
      <c r="C5284" s="259"/>
      <c r="D5284" s="259"/>
      <c r="E5284" s="259"/>
      <c r="F5284" s="270"/>
      <c r="G5284" s="259"/>
      <c r="H5284" s="259"/>
      <c r="I5284" s="259"/>
      <c r="J5284" s="259"/>
    </row>
    <row r="5285" spans="1:10">
      <c r="A5285" s="259"/>
      <c r="B5285" s="259"/>
      <c r="C5285" s="259"/>
      <c r="D5285" s="259"/>
      <c r="E5285" s="259"/>
      <c r="F5285" s="270"/>
      <c r="G5285" s="259"/>
      <c r="H5285" s="259"/>
      <c r="I5285" s="259"/>
      <c r="J5285" s="259"/>
    </row>
    <row r="5286" spans="1:10">
      <c r="A5286" s="259"/>
      <c r="B5286" s="259"/>
      <c r="C5286" s="259"/>
      <c r="D5286" s="259"/>
      <c r="E5286" s="259"/>
      <c r="F5286" s="270"/>
      <c r="G5286" s="259"/>
      <c r="H5286" s="259"/>
      <c r="I5286" s="259"/>
      <c r="J5286" s="259"/>
    </row>
    <row r="5287" spans="1:10">
      <c r="A5287" s="259"/>
      <c r="B5287" s="259"/>
      <c r="C5287" s="259"/>
      <c r="D5287" s="259"/>
      <c r="E5287" s="259"/>
      <c r="F5287" s="270"/>
      <c r="G5287" s="259"/>
      <c r="H5287" s="259"/>
      <c r="I5287" s="259"/>
      <c r="J5287" s="259"/>
    </row>
    <row r="5288" spans="1:10">
      <c r="A5288" s="259"/>
      <c r="B5288" s="259"/>
      <c r="C5288" s="259"/>
      <c r="D5288" s="259"/>
      <c r="E5288" s="259"/>
      <c r="F5288" s="270"/>
      <c r="G5288" s="259"/>
      <c r="H5288" s="259"/>
      <c r="I5288" s="259"/>
      <c r="J5288" s="259"/>
    </row>
    <row r="5289" spans="1:10">
      <c r="A5289" s="259"/>
      <c r="B5289" s="259"/>
      <c r="C5289" s="259"/>
      <c r="D5289" s="259"/>
      <c r="E5289" s="259"/>
      <c r="F5289" s="270"/>
      <c r="G5289" s="259"/>
      <c r="H5289" s="259"/>
      <c r="I5289" s="259"/>
      <c r="J5289" s="259"/>
    </row>
    <row r="5290" spans="1:10">
      <c r="A5290" s="259"/>
      <c r="B5290" s="259"/>
      <c r="C5290" s="259"/>
      <c r="D5290" s="259"/>
      <c r="E5290" s="259"/>
      <c r="F5290" s="270"/>
      <c r="G5290" s="259"/>
      <c r="H5290" s="259"/>
      <c r="I5290" s="259"/>
      <c r="J5290" s="259"/>
    </row>
    <row r="5291" spans="1:10">
      <c r="A5291" s="259"/>
      <c r="B5291" s="259"/>
      <c r="C5291" s="259"/>
      <c r="D5291" s="259"/>
      <c r="E5291" s="259"/>
      <c r="F5291" s="270"/>
      <c r="G5291" s="259"/>
      <c r="H5291" s="259"/>
      <c r="I5291" s="259"/>
      <c r="J5291" s="259"/>
    </row>
    <row r="5292" spans="1:10">
      <c r="A5292" s="259"/>
      <c r="B5292" s="259"/>
      <c r="C5292" s="259"/>
      <c r="D5292" s="259"/>
      <c r="E5292" s="259"/>
      <c r="F5292" s="270"/>
      <c r="G5292" s="259"/>
      <c r="H5292" s="259"/>
      <c r="I5292" s="259"/>
      <c r="J5292" s="259"/>
    </row>
    <row r="5293" spans="1:10">
      <c r="A5293" s="259"/>
      <c r="B5293" s="259"/>
      <c r="C5293" s="259"/>
      <c r="D5293" s="259"/>
      <c r="E5293" s="259"/>
      <c r="F5293" s="270"/>
      <c r="G5293" s="259"/>
      <c r="H5293" s="259"/>
      <c r="I5293" s="259"/>
      <c r="J5293" s="259"/>
    </row>
    <row r="5294" spans="1:10">
      <c r="A5294" s="259"/>
      <c r="B5294" s="259"/>
      <c r="C5294" s="259"/>
      <c r="D5294" s="259"/>
      <c r="E5294" s="259"/>
      <c r="F5294" s="270"/>
      <c r="G5294" s="259"/>
      <c r="H5294" s="259"/>
      <c r="I5294" s="259"/>
      <c r="J5294" s="259"/>
    </row>
    <row r="5295" spans="1:10">
      <c r="A5295" s="259"/>
      <c r="B5295" s="259"/>
      <c r="C5295" s="259"/>
      <c r="D5295" s="259"/>
      <c r="E5295" s="259"/>
      <c r="F5295" s="270"/>
      <c r="G5295" s="259"/>
      <c r="H5295" s="259"/>
      <c r="I5295" s="259"/>
      <c r="J5295" s="259"/>
    </row>
    <row r="5296" spans="1:10">
      <c r="A5296" s="259"/>
      <c r="B5296" s="259"/>
      <c r="C5296" s="259"/>
      <c r="D5296" s="259"/>
      <c r="E5296" s="259"/>
      <c r="F5296" s="270"/>
      <c r="G5296" s="259"/>
      <c r="H5296" s="259"/>
      <c r="I5296" s="259"/>
      <c r="J5296" s="259"/>
    </row>
    <row r="5297" spans="1:10">
      <c r="A5297" s="259"/>
      <c r="B5297" s="259"/>
      <c r="C5297" s="259"/>
      <c r="D5297" s="259"/>
      <c r="E5297" s="259"/>
      <c r="F5297" s="270"/>
      <c r="G5297" s="259"/>
      <c r="H5297" s="259"/>
      <c r="I5297" s="259"/>
      <c r="J5297" s="259"/>
    </row>
    <row r="5298" spans="1:10">
      <c r="A5298" s="259"/>
      <c r="B5298" s="259"/>
      <c r="C5298" s="259"/>
      <c r="D5298" s="259"/>
      <c r="E5298" s="259"/>
      <c r="F5298" s="270"/>
      <c r="G5298" s="259"/>
      <c r="H5298" s="259"/>
      <c r="I5298" s="259"/>
      <c r="J5298" s="259"/>
    </row>
    <row r="5299" spans="1:10">
      <c r="A5299" s="259"/>
      <c r="B5299" s="259"/>
      <c r="C5299" s="259"/>
      <c r="D5299" s="259"/>
      <c r="E5299" s="259"/>
      <c r="F5299" s="270"/>
      <c r="G5299" s="259"/>
      <c r="H5299" s="259"/>
      <c r="I5299" s="259"/>
      <c r="J5299" s="259"/>
    </row>
    <row r="5300" spans="1:10">
      <c r="A5300" s="259"/>
      <c r="B5300" s="259"/>
      <c r="C5300" s="259"/>
      <c r="D5300" s="259"/>
      <c r="E5300" s="259"/>
      <c r="F5300" s="270"/>
      <c r="G5300" s="259"/>
      <c r="H5300" s="259"/>
      <c r="I5300" s="259"/>
      <c r="J5300" s="259"/>
    </row>
    <row r="5301" spans="1:10">
      <c r="A5301" s="259"/>
      <c r="B5301" s="259"/>
      <c r="C5301" s="259"/>
      <c r="D5301" s="259"/>
      <c r="E5301" s="259"/>
      <c r="F5301" s="270"/>
      <c r="G5301" s="259"/>
      <c r="H5301" s="259"/>
      <c r="I5301" s="259"/>
      <c r="J5301" s="259"/>
    </row>
    <row r="5302" spans="1:10">
      <c r="A5302" s="259"/>
      <c r="B5302" s="259"/>
      <c r="C5302" s="259"/>
      <c r="D5302" s="259"/>
      <c r="E5302" s="259"/>
      <c r="F5302" s="270"/>
      <c r="G5302" s="259"/>
      <c r="H5302" s="259"/>
      <c r="I5302" s="259"/>
      <c r="J5302" s="259"/>
    </row>
    <row r="5303" spans="1:10">
      <c r="A5303" s="259"/>
      <c r="B5303" s="259"/>
      <c r="C5303" s="259"/>
      <c r="D5303" s="259"/>
      <c r="E5303" s="259"/>
      <c r="F5303" s="270"/>
      <c r="G5303" s="259"/>
      <c r="H5303" s="259"/>
      <c r="I5303" s="259"/>
      <c r="J5303" s="259"/>
    </row>
    <row r="5304" spans="1:10">
      <c r="A5304" s="259"/>
      <c r="B5304" s="259"/>
      <c r="C5304" s="259"/>
      <c r="D5304" s="259"/>
      <c r="E5304" s="259"/>
      <c r="F5304" s="270"/>
      <c r="G5304" s="259"/>
      <c r="H5304" s="259"/>
      <c r="I5304" s="259"/>
      <c r="J5304" s="259"/>
    </row>
    <row r="5305" spans="1:10">
      <c r="A5305" s="259"/>
      <c r="B5305" s="259"/>
      <c r="C5305" s="259"/>
      <c r="D5305" s="259"/>
      <c r="E5305" s="259"/>
      <c r="F5305" s="270"/>
      <c r="G5305" s="259"/>
      <c r="H5305" s="259"/>
      <c r="I5305" s="259"/>
      <c r="J5305" s="259"/>
    </row>
    <row r="5306" spans="1:10">
      <c r="A5306" s="259"/>
      <c r="B5306" s="259"/>
      <c r="C5306" s="259"/>
      <c r="D5306" s="259"/>
      <c r="E5306" s="259"/>
      <c r="F5306" s="270"/>
      <c r="G5306" s="259"/>
      <c r="H5306" s="259"/>
      <c r="I5306" s="259"/>
      <c r="J5306" s="259"/>
    </row>
    <row r="5307" spans="1:10">
      <c r="A5307" s="259"/>
      <c r="B5307" s="259"/>
      <c r="C5307" s="259"/>
      <c r="D5307" s="259"/>
      <c r="E5307" s="259"/>
      <c r="F5307" s="270"/>
      <c r="G5307" s="259"/>
      <c r="H5307" s="259"/>
      <c r="I5307" s="259"/>
      <c r="J5307" s="259"/>
    </row>
    <row r="5308" spans="1:10">
      <c r="A5308" s="259"/>
      <c r="B5308" s="259"/>
      <c r="C5308" s="259"/>
      <c r="D5308" s="259"/>
      <c r="E5308" s="259"/>
      <c r="F5308" s="270"/>
      <c r="G5308" s="259"/>
      <c r="H5308" s="259"/>
      <c r="I5308" s="259"/>
      <c r="J5308" s="259"/>
    </row>
    <row r="5309" spans="1:10">
      <c r="A5309" s="259"/>
      <c r="B5309" s="259"/>
      <c r="C5309" s="259"/>
      <c r="D5309" s="259"/>
      <c r="E5309" s="259"/>
      <c r="F5309" s="270"/>
      <c r="G5309" s="259"/>
      <c r="H5309" s="259"/>
      <c r="I5309" s="259"/>
      <c r="J5309" s="259"/>
    </row>
    <row r="5310" spans="1:10">
      <c r="A5310" s="259"/>
      <c r="B5310" s="259"/>
      <c r="C5310" s="259"/>
      <c r="D5310" s="259"/>
      <c r="E5310" s="259"/>
      <c r="F5310" s="270"/>
      <c r="G5310" s="259"/>
      <c r="H5310" s="259"/>
      <c r="I5310" s="259"/>
      <c r="J5310" s="259"/>
    </row>
    <row r="5311" spans="1:10">
      <c r="A5311" s="259"/>
      <c r="B5311" s="259"/>
      <c r="C5311" s="259"/>
      <c r="D5311" s="259"/>
      <c r="E5311" s="259"/>
      <c r="F5311" s="270"/>
      <c r="G5311" s="259"/>
      <c r="H5311" s="259"/>
      <c r="I5311" s="259"/>
      <c r="J5311" s="259"/>
    </row>
    <row r="5312" spans="1:10">
      <c r="A5312" s="259"/>
      <c r="B5312" s="259"/>
      <c r="C5312" s="259"/>
      <c r="D5312" s="259"/>
      <c r="E5312" s="259"/>
      <c r="F5312" s="270"/>
      <c r="G5312" s="259"/>
      <c r="H5312" s="259"/>
      <c r="I5312" s="259"/>
      <c r="J5312" s="259"/>
    </row>
    <row r="5313" spans="1:10">
      <c r="A5313" s="259"/>
      <c r="B5313" s="259"/>
      <c r="C5313" s="259"/>
      <c r="D5313" s="259"/>
      <c r="E5313" s="259"/>
      <c r="F5313" s="270"/>
      <c r="G5313" s="259"/>
      <c r="H5313" s="259"/>
      <c r="I5313" s="259"/>
      <c r="J5313" s="259"/>
    </row>
    <row r="5314" spans="1:10">
      <c r="A5314" s="259"/>
      <c r="B5314" s="259"/>
      <c r="C5314" s="259"/>
      <c r="D5314" s="259"/>
      <c r="E5314" s="259"/>
      <c r="F5314" s="270"/>
      <c r="G5314" s="259"/>
      <c r="H5314" s="259"/>
      <c r="I5314" s="259"/>
      <c r="J5314" s="259"/>
    </row>
    <row r="5315" spans="1:10">
      <c r="A5315" s="259"/>
      <c r="B5315" s="259"/>
      <c r="C5315" s="259"/>
      <c r="D5315" s="259"/>
      <c r="E5315" s="259"/>
      <c r="F5315" s="270"/>
      <c r="G5315" s="259"/>
      <c r="H5315" s="259"/>
      <c r="I5315" s="259"/>
      <c r="J5315" s="259"/>
    </row>
    <row r="5316" spans="1:10">
      <c r="A5316" s="259"/>
      <c r="B5316" s="259"/>
      <c r="C5316" s="259"/>
      <c r="D5316" s="259"/>
      <c r="E5316" s="259"/>
      <c r="F5316" s="270"/>
      <c r="G5316" s="259"/>
      <c r="H5316" s="259"/>
      <c r="I5316" s="259"/>
      <c r="J5316" s="259"/>
    </row>
    <row r="5317" spans="1:10">
      <c r="A5317" s="259"/>
      <c r="B5317" s="259"/>
      <c r="C5317" s="259"/>
      <c r="D5317" s="259"/>
      <c r="E5317" s="259"/>
      <c r="F5317" s="270"/>
      <c r="G5317" s="259"/>
      <c r="H5317" s="259"/>
      <c r="I5317" s="259"/>
      <c r="J5317" s="259"/>
    </row>
    <row r="5318" spans="1:10">
      <c r="A5318" s="259"/>
      <c r="B5318" s="259"/>
      <c r="C5318" s="259"/>
      <c r="D5318" s="259"/>
      <c r="E5318" s="259"/>
      <c r="F5318" s="270"/>
      <c r="G5318" s="259"/>
      <c r="H5318" s="259"/>
      <c r="I5318" s="259"/>
      <c r="J5318" s="259"/>
    </row>
    <row r="5319" spans="1:10">
      <c r="A5319" s="259"/>
      <c r="B5319" s="259"/>
      <c r="C5319" s="259"/>
      <c r="D5319" s="259"/>
      <c r="E5319" s="259"/>
      <c r="F5319" s="270"/>
      <c r="G5319" s="259"/>
      <c r="H5319" s="259"/>
      <c r="I5319" s="259"/>
      <c r="J5319" s="259"/>
    </row>
    <row r="5320" spans="1:10">
      <c r="A5320" s="259"/>
      <c r="B5320" s="259"/>
      <c r="C5320" s="259"/>
      <c r="D5320" s="259"/>
      <c r="E5320" s="259"/>
      <c r="F5320" s="270"/>
      <c r="G5320" s="259"/>
      <c r="H5320" s="259"/>
      <c r="I5320" s="259"/>
      <c r="J5320" s="259"/>
    </row>
    <row r="5321" spans="1:10">
      <c r="A5321" s="259"/>
      <c r="B5321" s="259"/>
      <c r="C5321" s="259"/>
      <c r="D5321" s="259"/>
      <c r="E5321" s="259"/>
      <c r="F5321" s="270"/>
      <c r="G5321" s="259"/>
      <c r="H5321" s="259"/>
      <c r="I5321" s="259"/>
      <c r="J5321" s="259"/>
    </row>
    <row r="5322" spans="1:10">
      <c r="A5322" s="259"/>
      <c r="B5322" s="259"/>
      <c r="C5322" s="259"/>
      <c r="D5322" s="259"/>
      <c r="E5322" s="259"/>
      <c r="F5322" s="270"/>
      <c r="G5322" s="259"/>
      <c r="H5322" s="259"/>
      <c r="I5322" s="259"/>
      <c r="J5322" s="259"/>
    </row>
    <row r="5323" spans="1:10">
      <c r="A5323" s="259"/>
      <c r="B5323" s="259"/>
      <c r="C5323" s="259"/>
      <c r="D5323" s="259"/>
      <c r="E5323" s="259"/>
      <c r="F5323" s="270"/>
      <c r="G5323" s="259"/>
      <c r="H5323" s="259"/>
      <c r="I5323" s="259"/>
      <c r="J5323" s="259"/>
    </row>
    <row r="5324" spans="1:10">
      <c r="A5324" s="259"/>
      <c r="B5324" s="259"/>
      <c r="C5324" s="259"/>
      <c r="D5324" s="259"/>
      <c r="E5324" s="259"/>
      <c r="F5324" s="270"/>
      <c r="G5324" s="259"/>
      <c r="H5324" s="259"/>
      <c r="I5324" s="259"/>
      <c r="J5324" s="259"/>
    </row>
    <row r="5325" spans="1:10">
      <c r="A5325" s="259"/>
      <c r="B5325" s="259"/>
      <c r="C5325" s="259"/>
      <c r="D5325" s="259"/>
      <c r="E5325" s="259"/>
      <c r="F5325" s="270"/>
      <c r="G5325" s="259"/>
      <c r="H5325" s="259"/>
      <c r="I5325" s="259"/>
      <c r="J5325" s="259"/>
    </row>
    <row r="5326" spans="1:10">
      <c r="A5326" s="259"/>
      <c r="B5326" s="259"/>
      <c r="C5326" s="259"/>
      <c r="D5326" s="259"/>
      <c r="E5326" s="259"/>
      <c r="F5326" s="270"/>
      <c r="G5326" s="259"/>
      <c r="H5326" s="259"/>
      <c r="I5326" s="259"/>
      <c r="J5326" s="259"/>
    </row>
    <row r="5327" spans="1:10">
      <c r="A5327" s="259"/>
      <c r="B5327" s="259"/>
      <c r="C5327" s="259"/>
      <c r="D5327" s="259"/>
      <c r="E5327" s="259"/>
      <c r="F5327" s="270"/>
      <c r="G5327" s="259"/>
      <c r="H5327" s="259"/>
      <c r="I5327" s="259"/>
      <c r="J5327" s="259"/>
    </row>
    <row r="5328" spans="1:10">
      <c r="A5328" s="259"/>
      <c r="B5328" s="259"/>
      <c r="C5328" s="259"/>
      <c r="D5328" s="259"/>
      <c r="E5328" s="259"/>
      <c r="F5328" s="270"/>
      <c r="G5328" s="259"/>
      <c r="H5328" s="259"/>
      <c r="I5328" s="259"/>
      <c r="J5328" s="259"/>
    </row>
    <row r="5329" spans="1:10">
      <c r="A5329" s="259"/>
      <c r="B5329" s="259"/>
      <c r="C5329" s="259"/>
      <c r="D5329" s="259"/>
      <c r="E5329" s="259"/>
      <c r="F5329" s="270"/>
      <c r="G5329" s="259"/>
      <c r="H5329" s="259"/>
      <c r="I5329" s="259"/>
      <c r="J5329" s="259"/>
    </row>
    <row r="5330" spans="1:10">
      <c r="A5330" s="259"/>
      <c r="B5330" s="259"/>
      <c r="C5330" s="259"/>
      <c r="D5330" s="259"/>
      <c r="E5330" s="259"/>
      <c r="F5330" s="270"/>
      <c r="G5330" s="259"/>
      <c r="H5330" s="259"/>
      <c r="I5330" s="259"/>
      <c r="J5330" s="259"/>
    </row>
    <row r="5331" spans="1:10">
      <c r="A5331" s="259"/>
      <c r="B5331" s="259"/>
      <c r="C5331" s="259"/>
      <c r="D5331" s="259"/>
      <c r="E5331" s="259"/>
      <c r="F5331" s="270"/>
      <c r="G5331" s="259"/>
      <c r="H5331" s="259"/>
      <c r="I5331" s="259"/>
      <c r="J5331" s="259"/>
    </row>
    <row r="5332" spans="1:10">
      <c r="A5332" s="259"/>
      <c r="B5332" s="259"/>
      <c r="C5332" s="259"/>
      <c r="D5332" s="259"/>
      <c r="E5332" s="259"/>
      <c r="F5332" s="270"/>
      <c r="G5332" s="259"/>
      <c r="H5332" s="259"/>
      <c r="I5332" s="259"/>
      <c r="J5332" s="259"/>
    </row>
    <row r="5333" spans="1:10">
      <c r="A5333" s="259"/>
      <c r="B5333" s="259"/>
      <c r="C5333" s="259"/>
      <c r="D5333" s="259"/>
      <c r="E5333" s="259"/>
      <c r="F5333" s="270"/>
      <c r="G5333" s="259"/>
      <c r="H5333" s="259"/>
      <c r="I5333" s="259"/>
      <c r="J5333" s="259"/>
    </row>
    <row r="5334" spans="1:10">
      <c r="A5334" s="259"/>
      <c r="B5334" s="259"/>
      <c r="C5334" s="259"/>
      <c r="D5334" s="259"/>
      <c r="E5334" s="259"/>
      <c r="F5334" s="270"/>
      <c r="G5334" s="259"/>
      <c r="H5334" s="259"/>
      <c r="I5334" s="259"/>
      <c r="J5334" s="259"/>
    </row>
    <row r="5335" spans="1:10">
      <c r="A5335" s="259"/>
      <c r="B5335" s="259"/>
      <c r="C5335" s="259"/>
      <c r="D5335" s="259"/>
      <c r="E5335" s="259"/>
      <c r="F5335" s="270"/>
      <c r="G5335" s="259"/>
      <c r="H5335" s="259"/>
      <c r="I5335" s="259"/>
      <c r="J5335" s="259"/>
    </row>
    <row r="5336" spans="1:10">
      <c r="A5336" s="259"/>
      <c r="B5336" s="259"/>
      <c r="C5336" s="259"/>
      <c r="D5336" s="259"/>
      <c r="E5336" s="259"/>
      <c r="F5336" s="270"/>
      <c r="G5336" s="259"/>
      <c r="H5336" s="259"/>
      <c r="I5336" s="259"/>
      <c r="J5336" s="259"/>
    </row>
    <row r="5337" spans="1:10">
      <c r="A5337" s="259"/>
      <c r="B5337" s="259"/>
      <c r="C5337" s="259"/>
      <c r="D5337" s="259"/>
      <c r="E5337" s="259"/>
      <c r="F5337" s="270"/>
      <c r="G5337" s="259"/>
      <c r="H5337" s="259"/>
      <c r="I5337" s="259"/>
      <c r="J5337" s="259"/>
    </row>
    <row r="5338" spans="1:10">
      <c r="A5338" s="259"/>
      <c r="B5338" s="259"/>
      <c r="C5338" s="259"/>
      <c r="D5338" s="259"/>
      <c r="E5338" s="259"/>
      <c r="F5338" s="270"/>
      <c r="G5338" s="259"/>
      <c r="H5338" s="259"/>
      <c r="I5338" s="259"/>
      <c r="J5338" s="259"/>
    </row>
    <row r="5339" spans="1:10">
      <c r="A5339" s="259"/>
      <c r="B5339" s="259"/>
      <c r="C5339" s="259"/>
      <c r="D5339" s="259"/>
      <c r="E5339" s="259"/>
      <c r="F5339" s="270"/>
      <c r="G5339" s="259"/>
      <c r="H5339" s="259"/>
      <c r="I5339" s="259"/>
      <c r="J5339" s="259"/>
    </row>
    <row r="5340" spans="1:10">
      <c r="A5340" s="259"/>
      <c r="B5340" s="259"/>
      <c r="C5340" s="259"/>
      <c r="D5340" s="259"/>
      <c r="E5340" s="259"/>
      <c r="F5340" s="270"/>
      <c r="G5340" s="259"/>
      <c r="H5340" s="259"/>
      <c r="I5340" s="259"/>
      <c r="J5340" s="259"/>
    </row>
    <row r="5341" spans="1:10">
      <c r="A5341" s="259"/>
      <c r="B5341" s="259"/>
      <c r="C5341" s="259"/>
      <c r="D5341" s="259"/>
      <c r="E5341" s="259"/>
      <c r="F5341" s="270"/>
      <c r="G5341" s="259"/>
      <c r="H5341" s="259"/>
      <c r="I5341" s="259"/>
      <c r="J5341" s="259"/>
    </row>
    <row r="5342" spans="1:10">
      <c r="A5342" s="259"/>
      <c r="B5342" s="259"/>
      <c r="C5342" s="259"/>
      <c r="D5342" s="259"/>
      <c r="E5342" s="259"/>
      <c r="F5342" s="270"/>
      <c r="G5342" s="259"/>
      <c r="H5342" s="259"/>
      <c r="I5342" s="259"/>
      <c r="J5342" s="259"/>
    </row>
    <row r="5343" spans="1:10">
      <c r="A5343" s="259"/>
      <c r="B5343" s="259"/>
      <c r="C5343" s="259"/>
      <c r="D5343" s="259"/>
      <c r="E5343" s="259"/>
      <c r="F5343" s="270"/>
      <c r="G5343" s="259"/>
      <c r="H5343" s="259"/>
      <c r="I5343" s="259"/>
      <c r="J5343" s="259"/>
    </row>
    <row r="5344" spans="1:10">
      <c r="A5344" s="259"/>
      <c r="B5344" s="259"/>
      <c r="C5344" s="259"/>
      <c r="D5344" s="259"/>
      <c r="E5344" s="259"/>
      <c r="F5344" s="270"/>
      <c r="G5344" s="259"/>
      <c r="H5344" s="259"/>
      <c r="I5344" s="259"/>
      <c r="J5344" s="259"/>
    </row>
    <row r="5345" spans="1:10">
      <c r="A5345" s="259"/>
      <c r="B5345" s="259"/>
      <c r="C5345" s="259"/>
      <c r="D5345" s="259"/>
      <c r="E5345" s="259"/>
      <c r="F5345" s="270"/>
      <c r="G5345" s="259"/>
      <c r="H5345" s="259"/>
      <c r="I5345" s="259"/>
      <c r="J5345" s="259"/>
    </row>
    <row r="5346" spans="1:10">
      <c r="A5346" s="259"/>
      <c r="B5346" s="259"/>
      <c r="C5346" s="259"/>
      <c r="D5346" s="259"/>
      <c r="E5346" s="259"/>
      <c r="F5346" s="270"/>
      <c r="G5346" s="259"/>
      <c r="H5346" s="259"/>
      <c r="I5346" s="259"/>
      <c r="J5346" s="259"/>
    </row>
    <row r="5347" spans="1:10">
      <c r="A5347" s="259"/>
      <c r="B5347" s="259"/>
      <c r="C5347" s="259"/>
      <c r="D5347" s="259"/>
      <c r="E5347" s="259"/>
      <c r="F5347" s="270"/>
      <c r="G5347" s="259"/>
      <c r="H5347" s="259"/>
      <c r="I5347" s="259"/>
      <c r="J5347" s="259"/>
    </row>
    <row r="5348" spans="1:10">
      <c r="A5348" s="259"/>
      <c r="B5348" s="259"/>
      <c r="C5348" s="259"/>
      <c r="D5348" s="259"/>
      <c r="E5348" s="259"/>
      <c r="F5348" s="270"/>
      <c r="G5348" s="259"/>
      <c r="H5348" s="259"/>
      <c r="I5348" s="259"/>
      <c r="J5348" s="259"/>
    </row>
    <row r="5349" spans="1:10">
      <c r="A5349" s="259"/>
      <c r="B5349" s="259"/>
      <c r="C5349" s="259"/>
      <c r="D5349" s="259"/>
      <c r="E5349" s="259"/>
      <c r="F5349" s="270"/>
      <c r="G5349" s="259"/>
      <c r="H5349" s="259"/>
      <c r="I5349" s="259"/>
      <c r="J5349" s="259"/>
    </row>
    <row r="5350" spans="1:10">
      <c r="A5350" s="259"/>
      <c r="B5350" s="259"/>
      <c r="C5350" s="259"/>
      <c r="D5350" s="259"/>
      <c r="E5350" s="259"/>
      <c r="F5350" s="270"/>
      <c r="G5350" s="259"/>
      <c r="H5350" s="259"/>
      <c r="I5350" s="259"/>
      <c r="J5350" s="259"/>
    </row>
    <row r="5351" spans="1:10">
      <c r="A5351" s="259"/>
      <c r="B5351" s="259"/>
      <c r="C5351" s="259"/>
      <c r="D5351" s="259"/>
      <c r="E5351" s="259"/>
      <c r="F5351" s="270"/>
      <c r="G5351" s="259"/>
      <c r="H5351" s="259"/>
      <c r="I5351" s="259"/>
      <c r="J5351" s="259"/>
    </row>
    <row r="5352" spans="1:10">
      <c r="A5352" s="259"/>
      <c r="B5352" s="259"/>
      <c r="C5352" s="259"/>
      <c r="D5352" s="259"/>
      <c r="E5352" s="259"/>
      <c r="F5352" s="270"/>
      <c r="G5352" s="259"/>
      <c r="H5352" s="259"/>
      <c r="I5352" s="259"/>
      <c r="J5352" s="259"/>
    </row>
    <row r="5353" spans="1:10">
      <c r="A5353" s="259"/>
      <c r="B5353" s="259"/>
      <c r="C5353" s="259"/>
      <c r="D5353" s="259"/>
      <c r="E5353" s="259"/>
      <c r="F5353" s="270"/>
      <c r="G5353" s="259"/>
      <c r="H5353" s="259"/>
      <c r="I5353" s="259"/>
      <c r="J5353" s="259"/>
    </row>
    <row r="5354" spans="1:10">
      <c r="A5354" s="259"/>
      <c r="B5354" s="259"/>
      <c r="C5354" s="259"/>
      <c r="D5354" s="259"/>
      <c r="E5354" s="259"/>
      <c r="F5354" s="270"/>
      <c r="G5354" s="259"/>
      <c r="H5354" s="259"/>
      <c r="I5354" s="259"/>
      <c r="J5354" s="259"/>
    </row>
    <row r="5355" spans="1:10">
      <c r="A5355" s="259"/>
      <c r="B5355" s="259"/>
      <c r="C5355" s="259"/>
      <c r="D5355" s="259"/>
      <c r="E5355" s="259"/>
      <c r="F5355" s="270"/>
      <c r="G5355" s="259"/>
      <c r="H5355" s="259"/>
      <c r="I5355" s="259"/>
      <c r="J5355" s="259"/>
    </row>
    <row r="5356" spans="1:10">
      <c r="A5356" s="259"/>
      <c r="B5356" s="259"/>
      <c r="C5356" s="259"/>
      <c r="D5356" s="259"/>
      <c r="E5356" s="259"/>
      <c r="F5356" s="270"/>
      <c r="G5356" s="259"/>
      <c r="H5356" s="259"/>
      <c r="I5356" s="259"/>
      <c r="J5356" s="259"/>
    </row>
    <row r="5357" spans="1:10">
      <c r="A5357" s="259"/>
      <c r="B5357" s="259"/>
      <c r="C5357" s="259"/>
      <c r="D5357" s="259"/>
      <c r="E5357" s="259"/>
      <c r="F5357" s="270"/>
      <c r="G5357" s="259"/>
      <c r="H5357" s="259"/>
      <c r="I5357" s="259"/>
      <c r="J5357" s="259"/>
    </row>
    <row r="5358" spans="1:10">
      <c r="A5358" s="259"/>
      <c r="B5358" s="259"/>
      <c r="C5358" s="259"/>
      <c r="D5358" s="259"/>
      <c r="E5358" s="259"/>
      <c r="F5358" s="270"/>
      <c r="G5358" s="259"/>
      <c r="H5358" s="259"/>
      <c r="I5358" s="259"/>
      <c r="J5358" s="259"/>
    </row>
    <row r="5359" spans="1:10">
      <c r="A5359" s="259"/>
      <c r="B5359" s="259"/>
      <c r="C5359" s="259"/>
      <c r="D5359" s="259"/>
      <c r="E5359" s="259"/>
      <c r="F5359" s="270"/>
      <c r="G5359" s="259"/>
      <c r="H5359" s="259"/>
      <c r="I5359" s="259"/>
      <c r="J5359" s="259"/>
    </row>
    <row r="5360" spans="1:10">
      <c r="A5360" s="259"/>
      <c r="B5360" s="259"/>
      <c r="C5360" s="259"/>
      <c r="D5360" s="259"/>
      <c r="E5360" s="259"/>
      <c r="F5360" s="270"/>
      <c r="G5360" s="259"/>
      <c r="H5360" s="259"/>
      <c r="I5360" s="259"/>
      <c r="J5360" s="259"/>
    </row>
    <row r="5361" spans="1:10">
      <c r="A5361" s="259"/>
      <c r="B5361" s="259"/>
      <c r="C5361" s="259"/>
      <c r="D5361" s="259"/>
      <c r="E5361" s="259"/>
      <c r="F5361" s="270"/>
      <c r="G5361" s="259"/>
      <c r="H5361" s="259"/>
      <c r="I5361" s="259"/>
      <c r="J5361" s="259"/>
    </row>
    <row r="5362" spans="1:10">
      <c r="A5362" s="259"/>
      <c r="B5362" s="259"/>
      <c r="C5362" s="259"/>
      <c r="D5362" s="259"/>
      <c r="E5362" s="259"/>
      <c r="F5362" s="270"/>
      <c r="G5362" s="259"/>
      <c r="H5362" s="259"/>
      <c r="I5362" s="259"/>
      <c r="J5362" s="259"/>
    </row>
    <row r="5363" spans="1:10">
      <c r="A5363" s="259"/>
      <c r="B5363" s="259"/>
      <c r="C5363" s="259"/>
      <c r="D5363" s="259"/>
      <c r="E5363" s="259"/>
      <c r="F5363" s="270"/>
      <c r="G5363" s="259"/>
      <c r="H5363" s="259"/>
      <c r="I5363" s="259"/>
      <c r="J5363" s="259"/>
    </row>
    <row r="5364" spans="1:10">
      <c r="A5364" s="259"/>
      <c r="B5364" s="259"/>
      <c r="C5364" s="259"/>
      <c r="D5364" s="259"/>
      <c r="E5364" s="259"/>
      <c r="F5364" s="270"/>
      <c r="G5364" s="259"/>
      <c r="H5364" s="259"/>
      <c r="I5364" s="259"/>
      <c r="J5364" s="259"/>
    </row>
    <row r="5365" spans="1:10">
      <c r="A5365" s="259"/>
      <c r="B5365" s="259"/>
      <c r="C5365" s="259"/>
      <c r="D5365" s="259"/>
      <c r="E5365" s="259"/>
      <c r="F5365" s="270"/>
      <c r="G5365" s="259"/>
      <c r="H5365" s="259"/>
      <c r="I5365" s="259"/>
      <c r="J5365" s="259"/>
    </row>
    <row r="5366" spans="1:10">
      <c r="A5366" s="259"/>
      <c r="B5366" s="259"/>
      <c r="C5366" s="259"/>
      <c r="D5366" s="259"/>
      <c r="E5366" s="259"/>
      <c r="F5366" s="270"/>
      <c r="G5366" s="259"/>
      <c r="H5366" s="259"/>
      <c r="I5366" s="259"/>
      <c r="J5366" s="259"/>
    </row>
    <row r="5367" spans="1:10">
      <c r="A5367" s="259"/>
      <c r="B5367" s="259"/>
      <c r="C5367" s="259"/>
      <c r="D5367" s="259"/>
      <c r="E5367" s="259"/>
      <c r="F5367" s="270"/>
      <c r="G5367" s="259"/>
      <c r="H5367" s="259"/>
      <c r="I5367" s="259"/>
      <c r="J5367" s="259"/>
    </row>
    <row r="5368" spans="1:10">
      <c r="A5368" s="259"/>
      <c r="B5368" s="259"/>
      <c r="C5368" s="259"/>
      <c r="D5368" s="259"/>
      <c r="E5368" s="259"/>
      <c r="F5368" s="270"/>
      <c r="G5368" s="259"/>
      <c r="H5368" s="259"/>
      <c r="I5368" s="259"/>
      <c r="J5368" s="259"/>
    </row>
    <row r="5369" spans="1:10">
      <c r="A5369" s="259"/>
      <c r="B5369" s="259"/>
      <c r="C5369" s="259"/>
      <c r="D5369" s="259"/>
      <c r="E5369" s="259"/>
      <c r="F5369" s="270"/>
      <c r="G5369" s="259"/>
      <c r="H5369" s="259"/>
      <c r="I5369" s="259"/>
      <c r="J5369" s="259"/>
    </row>
    <row r="5370" spans="1:10">
      <c r="A5370" s="259"/>
      <c r="B5370" s="259"/>
      <c r="C5370" s="259"/>
      <c r="D5370" s="259"/>
      <c r="E5370" s="259"/>
      <c r="F5370" s="270"/>
      <c r="G5370" s="259"/>
      <c r="H5370" s="259"/>
      <c r="I5370" s="259"/>
      <c r="J5370" s="259"/>
    </row>
    <row r="5371" spans="1:10">
      <c r="A5371" s="259"/>
      <c r="B5371" s="259"/>
      <c r="C5371" s="259"/>
      <c r="D5371" s="259"/>
      <c r="E5371" s="259"/>
      <c r="F5371" s="270"/>
      <c r="G5371" s="259"/>
      <c r="H5371" s="259"/>
      <c r="I5371" s="259"/>
      <c r="J5371" s="259"/>
    </row>
    <row r="5372" spans="1:10">
      <c r="A5372" s="259"/>
      <c r="B5372" s="259"/>
      <c r="C5372" s="259"/>
      <c r="D5372" s="259"/>
      <c r="E5372" s="259"/>
      <c r="F5372" s="270"/>
      <c r="G5372" s="259"/>
      <c r="H5372" s="259"/>
      <c r="I5372" s="259"/>
      <c r="J5372" s="259"/>
    </row>
    <row r="5373" spans="1:10">
      <c r="A5373" s="259"/>
      <c r="B5373" s="259"/>
      <c r="C5373" s="259"/>
      <c r="D5373" s="259"/>
      <c r="E5373" s="259"/>
      <c r="F5373" s="270"/>
      <c r="G5373" s="259"/>
      <c r="H5373" s="259"/>
      <c r="I5373" s="259"/>
      <c r="J5373" s="259"/>
    </row>
    <row r="5374" spans="1:10">
      <c r="A5374" s="259"/>
      <c r="B5374" s="259"/>
      <c r="C5374" s="259"/>
      <c r="D5374" s="259"/>
      <c r="E5374" s="259"/>
      <c r="F5374" s="270"/>
      <c r="G5374" s="259"/>
      <c r="H5374" s="259"/>
      <c r="I5374" s="259"/>
      <c r="J5374" s="259"/>
    </row>
    <row r="5375" spans="1:10">
      <c r="A5375" s="259"/>
      <c r="B5375" s="259"/>
      <c r="C5375" s="259"/>
      <c r="D5375" s="259"/>
      <c r="E5375" s="259"/>
      <c r="F5375" s="270"/>
      <c r="G5375" s="259"/>
      <c r="H5375" s="259"/>
      <c r="I5375" s="259"/>
      <c r="J5375" s="259"/>
    </row>
    <row r="5376" spans="1:10">
      <c r="A5376" s="259"/>
      <c r="B5376" s="259"/>
      <c r="C5376" s="259"/>
      <c r="D5376" s="259"/>
      <c r="E5376" s="259"/>
      <c r="F5376" s="270"/>
      <c r="G5376" s="259"/>
      <c r="H5376" s="259"/>
      <c r="I5376" s="259"/>
      <c r="J5376" s="259"/>
    </row>
    <row r="5377" spans="1:10">
      <c r="A5377" s="259"/>
      <c r="B5377" s="259"/>
      <c r="C5377" s="259"/>
      <c r="D5377" s="259"/>
      <c r="E5377" s="259"/>
      <c r="F5377" s="270"/>
      <c r="G5377" s="259"/>
      <c r="H5377" s="259"/>
      <c r="I5377" s="259"/>
      <c r="J5377" s="259"/>
    </row>
    <row r="5378" spans="1:10">
      <c r="A5378" s="259"/>
      <c r="B5378" s="259"/>
      <c r="C5378" s="259"/>
      <c r="D5378" s="259"/>
      <c r="E5378" s="259"/>
      <c r="F5378" s="270"/>
      <c r="G5378" s="259"/>
      <c r="H5378" s="259"/>
      <c r="I5378" s="259"/>
      <c r="J5378" s="259"/>
    </row>
    <row r="5379" spans="1:10">
      <c r="A5379" s="259"/>
      <c r="B5379" s="259"/>
      <c r="C5379" s="259"/>
      <c r="D5379" s="259"/>
      <c r="E5379" s="259"/>
      <c r="F5379" s="270"/>
      <c r="G5379" s="259"/>
      <c r="H5379" s="259"/>
      <c r="I5379" s="259"/>
      <c r="J5379" s="259"/>
    </row>
    <row r="5380" spans="1:10">
      <c r="A5380" s="259"/>
      <c r="B5380" s="259"/>
      <c r="C5380" s="259"/>
      <c r="D5380" s="259"/>
      <c r="E5380" s="259"/>
      <c r="F5380" s="270"/>
      <c r="G5380" s="259"/>
      <c r="H5380" s="259"/>
      <c r="I5380" s="259"/>
      <c r="J5380" s="259"/>
    </row>
    <row r="5381" spans="1:10">
      <c r="A5381" s="259"/>
      <c r="B5381" s="259"/>
      <c r="C5381" s="259"/>
      <c r="D5381" s="259"/>
      <c r="E5381" s="259"/>
      <c r="F5381" s="270"/>
      <c r="G5381" s="259"/>
      <c r="H5381" s="259"/>
      <c r="I5381" s="259"/>
      <c r="J5381" s="259"/>
    </row>
    <row r="5382" spans="1:10">
      <c r="A5382" s="259"/>
      <c r="B5382" s="259"/>
      <c r="C5382" s="259"/>
      <c r="D5382" s="259"/>
      <c r="E5382" s="259"/>
      <c r="F5382" s="270"/>
      <c r="G5382" s="259"/>
      <c r="H5382" s="259"/>
      <c r="I5382" s="259"/>
      <c r="J5382" s="259"/>
    </row>
    <row r="5383" spans="1:10">
      <c r="A5383" s="259"/>
      <c r="B5383" s="259"/>
      <c r="C5383" s="259"/>
      <c r="D5383" s="259"/>
      <c r="E5383" s="259"/>
      <c r="F5383" s="270"/>
      <c r="G5383" s="259"/>
      <c r="H5383" s="259"/>
      <c r="I5383" s="259"/>
      <c r="J5383" s="259"/>
    </row>
    <row r="5384" spans="1:10">
      <c r="A5384" s="259"/>
      <c r="B5384" s="259"/>
      <c r="C5384" s="259"/>
      <c r="D5384" s="259"/>
      <c r="E5384" s="259"/>
      <c r="F5384" s="270"/>
      <c r="G5384" s="259"/>
      <c r="H5384" s="259"/>
      <c r="I5384" s="259"/>
      <c r="J5384" s="259"/>
    </row>
    <row r="5385" spans="1:10">
      <c r="A5385" s="259"/>
      <c r="B5385" s="259"/>
      <c r="C5385" s="259"/>
      <c r="D5385" s="259"/>
      <c r="E5385" s="259"/>
      <c r="F5385" s="270"/>
      <c r="G5385" s="259"/>
      <c r="H5385" s="259"/>
      <c r="I5385" s="259"/>
      <c r="J5385" s="259"/>
    </row>
    <row r="5386" spans="1:10">
      <c r="A5386" s="259"/>
      <c r="B5386" s="259"/>
      <c r="C5386" s="259"/>
      <c r="D5386" s="259"/>
      <c r="E5386" s="259"/>
      <c r="F5386" s="270"/>
      <c r="G5386" s="259"/>
      <c r="H5386" s="259"/>
      <c r="I5386" s="259"/>
      <c r="J5386" s="259"/>
    </row>
    <row r="5387" spans="1:10">
      <c r="A5387" s="259"/>
      <c r="B5387" s="259"/>
      <c r="C5387" s="259"/>
      <c r="D5387" s="259"/>
      <c r="E5387" s="259"/>
      <c r="F5387" s="270"/>
      <c r="G5387" s="259"/>
      <c r="H5387" s="259"/>
      <c r="I5387" s="259"/>
      <c r="J5387" s="259"/>
    </row>
    <row r="5388" spans="1:10">
      <c r="A5388" s="259"/>
      <c r="B5388" s="259"/>
      <c r="C5388" s="259"/>
      <c r="D5388" s="259"/>
      <c r="E5388" s="259"/>
      <c r="F5388" s="270"/>
      <c r="G5388" s="259"/>
      <c r="H5388" s="259"/>
      <c r="I5388" s="259"/>
      <c r="J5388" s="259"/>
    </row>
    <row r="5389" spans="1:10">
      <c r="A5389" s="259"/>
      <c r="B5389" s="259"/>
      <c r="C5389" s="259"/>
      <c r="D5389" s="259"/>
      <c r="E5389" s="259"/>
      <c r="F5389" s="270"/>
      <c r="G5389" s="259"/>
      <c r="H5389" s="259"/>
      <c r="I5389" s="259"/>
      <c r="J5389" s="259"/>
    </row>
    <row r="5390" spans="1:10">
      <c r="A5390" s="259"/>
      <c r="B5390" s="259"/>
      <c r="C5390" s="259"/>
      <c r="D5390" s="259"/>
      <c r="E5390" s="259"/>
      <c r="F5390" s="270"/>
      <c r="G5390" s="259"/>
      <c r="H5390" s="259"/>
      <c r="I5390" s="259"/>
      <c r="J5390" s="259"/>
    </row>
    <row r="5391" spans="1:10">
      <c r="A5391" s="259"/>
      <c r="B5391" s="259"/>
      <c r="C5391" s="259"/>
      <c r="D5391" s="259"/>
      <c r="E5391" s="259"/>
      <c r="F5391" s="270"/>
      <c r="G5391" s="259"/>
      <c r="H5391" s="259"/>
      <c r="I5391" s="259"/>
      <c r="J5391" s="259"/>
    </row>
    <row r="5392" spans="1:10">
      <c r="A5392" s="259"/>
      <c r="B5392" s="259"/>
      <c r="C5392" s="259"/>
      <c r="D5392" s="259"/>
      <c r="E5392" s="259"/>
      <c r="F5392" s="270"/>
      <c r="G5392" s="259"/>
      <c r="H5392" s="259"/>
      <c r="I5392" s="259"/>
      <c r="J5392" s="259"/>
    </row>
    <row r="5393" spans="1:10">
      <c r="A5393" s="259"/>
      <c r="B5393" s="259"/>
      <c r="C5393" s="259"/>
      <c r="D5393" s="259"/>
      <c r="E5393" s="259"/>
      <c r="F5393" s="270"/>
      <c r="G5393" s="259"/>
      <c r="H5393" s="259"/>
      <c r="I5393" s="259"/>
      <c r="J5393" s="259"/>
    </row>
    <row r="5394" spans="1:10">
      <c r="A5394" s="259"/>
      <c r="B5394" s="259"/>
      <c r="C5394" s="259"/>
      <c r="D5394" s="259"/>
      <c r="E5394" s="259"/>
      <c r="F5394" s="270"/>
      <c r="G5394" s="259"/>
      <c r="H5394" s="259"/>
      <c r="I5394" s="259"/>
      <c r="J5394" s="259"/>
    </row>
    <row r="5395" spans="1:10">
      <c r="A5395" s="259"/>
      <c r="B5395" s="259"/>
      <c r="C5395" s="259"/>
      <c r="D5395" s="259"/>
      <c r="E5395" s="259"/>
      <c r="F5395" s="270"/>
      <c r="G5395" s="259"/>
      <c r="H5395" s="259"/>
      <c r="I5395" s="259"/>
      <c r="J5395" s="259"/>
    </row>
    <row r="5396" spans="1:10">
      <c r="A5396" s="259"/>
      <c r="B5396" s="259"/>
      <c r="C5396" s="259"/>
      <c r="D5396" s="259"/>
      <c r="E5396" s="259"/>
      <c r="F5396" s="270"/>
      <c r="G5396" s="259"/>
      <c r="H5396" s="259"/>
      <c r="I5396" s="259"/>
      <c r="J5396" s="259"/>
    </row>
    <row r="5397" spans="1:10">
      <c r="A5397" s="259"/>
      <c r="B5397" s="259"/>
      <c r="C5397" s="259"/>
      <c r="D5397" s="259"/>
      <c r="E5397" s="259"/>
      <c r="F5397" s="270"/>
      <c r="G5397" s="259"/>
      <c r="H5397" s="259"/>
      <c r="I5397" s="259"/>
      <c r="J5397" s="259"/>
    </row>
    <row r="5398" spans="1:10">
      <c r="A5398" s="259"/>
      <c r="B5398" s="259"/>
      <c r="C5398" s="259"/>
      <c r="D5398" s="259"/>
      <c r="E5398" s="259"/>
      <c r="F5398" s="270"/>
      <c r="G5398" s="259"/>
      <c r="H5398" s="259"/>
      <c r="I5398" s="259"/>
      <c r="J5398" s="259"/>
    </row>
    <row r="5399" spans="1:10">
      <c r="A5399" s="259"/>
      <c r="B5399" s="259"/>
      <c r="C5399" s="259"/>
      <c r="D5399" s="259"/>
      <c r="E5399" s="259"/>
      <c r="F5399" s="270"/>
      <c r="G5399" s="259"/>
      <c r="H5399" s="259"/>
      <c r="I5399" s="259"/>
      <c r="J5399" s="259"/>
    </row>
    <row r="5400" spans="1:10">
      <c r="A5400" s="259"/>
      <c r="B5400" s="259"/>
      <c r="C5400" s="259"/>
      <c r="D5400" s="259"/>
      <c r="E5400" s="259"/>
      <c r="F5400" s="270"/>
      <c r="G5400" s="259"/>
      <c r="H5400" s="259"/>
      <c r="I5400" s="259"/>
      <c r="J5400" s="259"/>
    </row>
    <row r="5401" spans="1:10">
      <c r="A5401" s="259"/>
      <c r="B5401" s="259"/>
      <c r="C5401" s="259"/>
      <c r="D5401" s="259"/>
      <c r="E5401" s="259"/>
      <c r="F5401" s="270"/>
      <c r="G5401" s="259"/>
      <c r="H5401" s="259"/>
      <c r="I5401" s="259"/>
      <c r="J5401" s="259"/>
    </row>
    <row r="5402" spans="1:10">
      <c r="A5402" s="259"/>
      <c r="B5402" s="259"/>
      <c r="C5402" s="259"/>
      <c r="D5402" s="259"/>
      <c r="E5402" s="259"/>
      <c r="F5402" s="270"/>
      <c r="G5402" s="259"/>
      <c r="H5402" s="259"/>
      <c r="I5402" s="259"/>
      <c r="J5402" s="259"/>
    </row>
    <row r="5403" spans="1:10">
      <c r="A5403" s="259"/>
      <c r="B5403" s="259"/>
      <c r="C5403" s="259"/>
      <c r="D5403" s="259"/>
      <c r="E5403" s="259"/>
      <c r="F5403" s="270"/>
      <c r="G5403" s="259"/>
      <c r="H5403" s="259"/>
      <c r="I5403" s="259"/>
      <c r="J5403" s="259"/>
    </row>
    <row r="5404" spans="1:10">
      <c r="A5404" s="259"/>
      <c r="B5404" s="259"/>
      <c r="C5404" s="259"/>
      <c r="D5404" s="259"/>
      <c r="E5404" s="259"/>
      <c r="F5404" s="270"/>
      <c r="G5404" s="259"/>
      <c r="H5404" s="259"/>
      <c r="I5404" s="259"/>
      <c r="J5404" s="259"/>
    </row>
    <row r="5405" spans="1:10">
      <c r="A5405" s="259"/>
      <c r="B5405" s="259"/>
      <c r="C5405" s="259"/>
      <c r="D5405" s="259"/>
      <c r="E5405" s="259"/>
      <c r="F5405" s="270"/>
      <c r="G5405" s="259"/>
      <c r="H5405" s="259"/>
      <c r="I5405" s="259"/>
      <c r="J5405" s="259"/>
    </row>
    <row r="5406" spans="1:10">
      <c r="A5406" s="259"/>
      <c r="B5406" s="259"/>
      <c r="C5406" s="259"/>
      <c r="D5406" s="259"/>
      <c r="E5406" s="259"/>
      <c r="F5406" s="270"/>
      <c r="G5406" s="259"/>
      <c r="H5406" s="259"/>
      <c r="I5406" s="259"/>
      <c r="J5406" s="259"/>
    </row>
    <row r="5407" spans="1:10">
      <c r="A5407" s="259"/>
      <c r="B5407" s="259"/>
      <c r="C5407" s="259"/>
      <c r="D5407" s="259"/>
      <c r="E5407" s="259"/>
      <c r="F5407" s="270"/>
      <c r="G5407" s="259"/>
      <c r="H5407" s="259"/>
      <c r="I5407" s="259"/>
      <c r="J5407" s="259"/>
    </row>
    <row r="5408" spans="1:10">
      <c r="A5408" s="259"/>
      <c r="B5408" s="259"/>
      <c r="C5408" s="259"/>
      <c r="D5408" s="259"/>
      <c r="E5408" s="259"/>
      <c r="F5408" s="270"/>
      <c r="G5408" s="259"/>
      <c r="H5408" s="259"/>
      <c r="I5408" s="259"/>
      <c r="J5408" s="259"/>
    </row>
    <row r="5409" spans="1:10">
      <c r="A5409" s="259"/>
      <c r="B5409" s="259"/>
      <c r="C5409" s="259"/>
      <c r="D5409" s="259"/>
      <c r="E5409" s="259"/>
      <c r="F5409" s="270"/>
      <c r="G5409" s="259"/>
      <c r="H5409" s="259"/>
      <c r="I5409" s="259"/>
      <c r="J5409" s="259"/>
    </row>
    <row r="5410" spans="1:10">
      <c r="A5410" s="259"/>
      <c r="B5410" s="259"/>
      <c r="C5410" s="259"/>
      <c r="D5410" s="259"/>
      <c r="E5410" s="259"/>
      <c r="F5410" s="270"/>
      <c r="G5410" s="259"/>
      <c r="H5410" s="259"/>
      <c r="I5410" s="259"/>
      <c r="J5410" s="259"/>
    </row>
    <row r="5411" spans="1:10">
      <c r="A5411" s="259"/>
      <c r="B5411" s="259"/>
      <c r="C5411" s="259"/>
      <c r="D5411" s="259"/>
      <c r="E5411" s="259"/>
      <c r="F5411" s="270"/>
      <c r="G5411" s="259"/>
      <c r="H5411" s="259"/>
      <c r="I5411" s="259"/>
      <c r="J5411" s="259"/>
    </row>
    <row r="5412" spans="1:10">
      <c r="A5412" s="259"/>
      <c r="B5412" s="259"/>
      <c r="C5412" s="259"/>
      <c r="D5412" s="259"/>
      <c r="E5412" s="259"/>
      <c r="F5412" s="270"/>
      <c r="G5412" s="259"/>
      <c r="H5412" s="259"/>
      <c r="I5412" s="259"/>
      <c r="J5412" s="259"/>
    </row>
    <row r="5413" spans="1:10">
      <c r="A5413" s="259"/>
      <c r="B5413" s="259"/>
      <c r="C5413" s="259"/>
      <c r="D5413" s="259"/>
      <c r="E5413" s="259"/>
      <c r="F5413" s="270"/>
      <c r="G5413" s="259"/>
      <c r="H5413" s="259"/>
      <c r="I5413" s="259"/>
      <c r="J5413" s="259"/>
    </row>
    <row r="5414" spans="1:10">
      <c r="A5414" s="259"/>
      <c r="B5414" s="259"/>
      <c r="C5414" s="259"/>
      <c r="D5414" s="259"/>
      <c r="E5414" s="259"/>
      <c r="F5414" s="270"/>
      <c r="G5414" s="259"/>
      <c r="H5414" s="259"/>
      <c r="I5414" s="259"/>
      <c r="J5414" s="259"/>
    </row>
    <row r="5415" spans="1:10">
      <c r="A5415" s="259"/>
      <c r="B5415" s="259"/>
      <c r="C5415" s="259"/>
      <c r="D5415" s="259"/>
      <c r="E5415" s="259"/>
      <c r="F5415" s="270"/>
      <c r="G5415" s="259"/>
      <c r="H5415" s="259"/>
      <c r="I5415" s="259"/>
      <c r="J5415" s="259"/>
    </row>
    <row r="5416" spans="1:10">
      <c r="A5416" s="259"/>
      <c r="B5416" s="259"/>
      <c r="C5416" s="259"/>
      <c r="D5416" s="259"/>
      <c r="E5416" s="259"/>
      <c r="F5416" s="270"/>
      <c r="G5416" s="259"/>
      <c r="H5416" s="259"/>
      <c r="I5416" s="259"/>
      <c r="J5416" s="259"/>
    </row>
    <row r="5417" spans="1:10">
      <c r="A5417" s="259"/>
      <c r="B5417" s="259"/>
      <c r="C5417" s="259"/>
      <c r="D5417" s="259"/>
      <c r="E5417" s="259"/>
      <c r="F5417" s="270"/>
      <c r="G5417" s="259"/>
      <c r="H5417" s="259"/>
      <c r="I5417" s="259"/>
      <c r="J5417" s="259"/>
    </row>
    <row r="5418" spans="1:10">
      <c r="A5418" s="259"/>
      <c r="B5418" s="259"/>
      <c r="C5418" s="259"/>
      <c r="D5418" s="259"/>
      <c r="E5418" s="259"/>
      <c r="F5418" s="270"/>
      <c r="G5418" s="259"/>
      <c r="H5418" s="259"/>
      <c r="I5418" s="259"/>
      <c r="J5418" s="259"/>
    </row>
    <row r="5419" spans="1:10">
      <c r="A5419" s="259"/>
      <c r="B5419" s="259"/>
      <c r="C5419" s="259"/>
      <c r="D5419" s="259"/>
      <c r="E5419" s="259"/>
      <c r="F5419" s="270"/>
      <c r="G5419" s="259"/>
      <c r="H5419" s="259"/>
      <c r="I5419" s="259"/>
      <c r="J5419" s="259"/>
    </row>
    <row r="5420" spans="1:10">
      <c r="A5420" s="259"/>
      <c r="B5420" s="259"/>
      <c r="C5420" s="259"/>
      <c r="D5420" s="259"/>
      <c r="E5420" s="259"/>
      <c r="F5420" s="270"/>
      <c r="G5420" s="259"/>
      <c r="H5420" s="259"/>
      <c r="I5420" s="259"/>
      <c r="J5420" s="259"/>
    </row>
    <row r="5421" spans="1:10">
      <c r="A5421" s="259"/>
      <c r="B5421" s="259"/>
      <c r="C5421" s="259"/>
      <c r="D5421" s="259"/>
      <c r="E5421" s="259"/>
      <c r="F5421" s="270"/>
      <c r="G5421" s="259"/>
      <c r="H5421" s="259"/>
      <c r="I5421" s="259"/>
      <c r="J5421" s="259"/>
    </row>
    <row r="5422" spans="1:10">
      <c r="A5422" s="259"/>
      <c r="B5422" s="259"/>
      <c r="C5422" s="259"/>
      <c r="D5422" s="259"/>
      <c r="E5422" s="259"/>
      <c r="F5422" s="270"/>
      <c r="G5422" s="259"/>
      <c r="H5422" s="259"/>
      <c r="I5422" s="259"/>
      <c r="J5422" s="259"/>
    </row>
    <row r="5423" spans="1:10">
      <c r="A5423" s="259"/>
      <c r="B5423" s="259"/>
      <c r="C5423" s="259"/>
      <c r="D5423" s="259"/>
      <c r="E5423" s="259"/>
      <c r="F5423" s="270"/>
      <c r="G5423" s="259"/>
      <c r="H5423" s="259"/>
      <c r="I5423" s="259"/>
      <c r="J5423" s="259"/>
    </row>
    <row r="5424" spans="1:10">
      <c r="A5424" s="259"/>
      <c r="B5424" s="259"/>
      <c r="C5424" s="259"/>
      <c r="D5424" s="259"/>
      <c r="E5424" s="259"/>
      <c r="F5424" s="270"/>
      <c r="G5424" s="259"/>
      <c r="H5424" s="259"/>
      <c r="I5424" s="259"/>
      <c r="J5424" s="259"/>
    </row>
    <row r="5425" spans="1:10">
      <c r="A5425" s="259"/>
      <c r="B5425" s="259"/>
      <c r="C5425" s="259"/>
      <c r="D5425" s="259"/>
      <c r="E5425" s="259"/>
      <c r="F5425" s="270"/>
      <c r="G5425" s="259"/>
      <c r="H5425" s="259"/>
      <c r="I5425" s="259"/>
      <c r="J5425" s="259"/>
    </row>
    <row r="5426" spans="1:10">
      <c r="A5426" s="259"/>
      <c r="B5426" s="259"/>
      <c r="C5426" s="259"/>
      <c r="D5426" s="259"/>
      <c r="E5426" s="259"/>
      <c r="F5426" s="270"/>
      <c r="G5426" s="259"/>
      <c r="H5426" s="259"/>
      <c r="I5426" s="259"/>
      <c r="J5426" s="259"/>
    </row>
    <row r="5427" spans="1:10">
      <c r="A5427" s="259"/>
      <c r="B5427" s="259"/>
      <c r="C5427" s="259"/>
      <c r="D5427" s="259"/>
      <c r="E5427" s="259"/>
      <c r="F5427" s="270"/>
      <c r="G5427" s="259"/>
      <c r="H5427" s="259"/>
      <c r="I5427" s="259"/>
      <c r="J5427" s="259"/>
    </row>
    <row r="5428" spans="1:10">
      <c r="A5428" s="259"/>
      <c r="B5428" s="259"/>
      <c r="C5428" s="259"/>
      <c r="D5428" s="259"/>
      <c r="E5428" s="259"/>
      <c r="F5428" s="270"/>
      <c r="G5428" s="259"/>
      <c r="H5428" s="259"/>
      <c r="I5428" s="259"/>
      <c r="J5428" s="259"/>
    </row>
    <row r="5429" spans="1:10">
      <c r="A5429" s="259"/>
      <c r="B5429" s="259"/>
      <c r="C5429" s="259"/>
      <c r="D5429" s="259"/>
      <c r="E5429" s="259"/>
      <c r="F5429" s="270"/>
      <c r="G5429" s="259"/>
      <c r="H5429" s="259"/>
      <c r="I5429" s="259"/>
      <c r="J5429" s="259"/>
    </row>
    <row r="5430" spans="1:10">
      <c r="A5430" s="259"/>
      <c r="B5430" s="259"/>
      <c r="C5430" s="259"/>
      <c r="D5430" s="259"/>
      <c r="E5430" s="259"/>
      <c r="F5430" s="270"/>
      <c r="G5430" s="259"/>
      <c r="H5430" s="259"/>
      <c r="I5430" s="259"/>
      <c r="J5430" s="259"/>
    </row>
    <row r="5431" spans="1:10">
      <c r="A5431" s="259"/>
      <c r="B5431" s="259"/>
      <c r="C5431" s="259"/>
      <c r="D5431" s="259"/>
      <c r="E5431" s="259"/>
      <c r="F5431" s="270"/>
      <c r="G5431" s="259"/>
      <c r="H5431" s="259"/>
      <c r="I5431" s="259"/>
      <c r="J5431" s="259"/>
    </row>
    <row r="5432" spans="1:10">
      <c r="A5432" s="259"/>
      <c r="B5432" s="259"/>
      <c r="C5432" s="259"/>
      <c r="D5432" s="259"/>
      <c r="E5432" s="259"/>
      <c r="F5432" s="270"/>
      <c r="G5432" s="259"/>
      <c r="H5432" s="259"/>
      <c r="I5432" s="259"/>
      <c r="J5432" s="259"/>
    </row>
    <row r="5433" spans="1:10">
      <c r="A5433" s="259"/>
      <c r="B5433" s="259"/>
      <c r="C5433" s="259"/>
      <c r="D5433" s="259"/>
      <c r="E5433" s="259"/>
      <c r="F5433" s="270"/>
      <c r="G5433" s="259"/>
      <c r="H5433" s="259"/>
      <c r="I5433" s="259"/>
      <c r="J5433" s="259"/>
    </row>
    <row r="5434" spans="1:10">
      <c r="A5434" s="259"/>
      <c r="B5434" s="259"/>
      <c r="C5434" s="259"/>
      <c r="D5434" s="259"/>
      <c r="E5434" s="259"/>
      <c r="F5434" s="270"/>
      <c r="G5434" s="259"/>
      <c r="H5434" s="259"/>
      <c r="I5434" s="259"/>
      <c r="J5434" s="259"/>
    </row>
    <row r="5435" spans="1:10">
      <c r="A5435" s="259"/>
      <c r="B5435" s="259"/>
      <c r="C5435" s="259"/>
      <c r="D5435" s="259"/>
      <c r="E5435" s="259"/>
      <c r="F5435" s="270"/>
      <c r="G5435" s="259"/>
      <c r="H5435" s="259"/>
      <c r="I5435" s="259"/>
      <c r="J5435" s="259"/>
    </row>
    <row r="5436" spans="1:10">
      <c r="A5436" s="259"/>
      <c r="B5436" s="259"/>
      <c r="C5436" s="259"/>
      <c r="D5436" s="259"/>
      <c r="E5436" s="259"/>
      <c r="F5436" s="270"/>
      <c r="G5436" s="259"/>
      <c r="H5436" s="259"/>
      <c r="I5436" s="259"/>
      <c r="J5436" s="259"/>
    </row>
    <row r="5437" spans="1:10">
      <c r="A5437" s="259"/>
      <c r="B5437" s="259"/>
      <c r="C5437" s="259"/>
      <c r="D5437" s="259"/>
      <c r="E5437" s="259"/>
      <c r="F5437" s="270"/>
      <c r="G5437" s="259"/>
      <c r="H5437" s="259"/>
      <c r="I5437" s="259"/>
      <c r="J5437" s="259"/>
    </row>
    <row r="5438" spans="1:10">
      <c r="A5438" s="259"/>
      <c r="B5438" s="259"/>
      <c r="C5438" s="259"/>
      <c r="D5438" s="259"/>
      <c r="E5438" s="259"/>
      <c r="F5438" s="270"/>
      <c r="G5438" s="259"/>
      <c r="H5438" s="259"/>
      <c r="I5438" s="259"/>
      <c r="J5438" s="259"/>
    </row>
    <row r="5439" spans="1:10">
      <c r="A5439" s="259"/>
      <c r="B5439" s="259"/>
      <c r="C5439" s="259"/>
      <c r="D5439" s="259"/>
      <c r="E5439" s="259"/>
      <c r="F5439" s="270"/>
      <c r="G5439" s="259"/>
      <c r="H5439" s="259"/>
      <c r="I5439" s="259"/>
      <c r="J5439" s="259"/>
    </row>
    <row r="5440" spans="1:10">
      <c r="A5440" s="259"/>
      <c r="B5440" s="259"/>
      <c r="C5440" s="259"/>
      <c r="D5440" s="259"/>
      <c r="E5440" s="259"/>
      <c r="F5440" s="270"/>
      <c r="G5440" s="259"/>
      <c r="H5440" s="259"/>
      <c r="I5440" s="259"/>
      <c r="J5440" s="259"/>
    </row>
    <row r="5441" spans="1:10">
      <c r="A5441" s="259"/>
      <c r="B5441" s="259"/>
      <c r="C5441" s="259"/>
      <c r="D5441" s="259"/>
      <c r="E5441" s="259"/>
      <c r="F5441" s="270"/>
      <c r="G5441" s="259"/>
      <c r="H5441" s="259"/>
      <c r="I5441" s="259"/>
      <c r="J5441" s="259"/>
    </row>
    <row r="5442" spans="1:10">
      <c r="A5442" s="259"/>
      <c r="B5442" s="259"/>
      <c r="C5442" s="259"/>
      <c r="D5442" s="259"/>
      <c r="E5442" s="259"/>
      <c r="F5442" s="270"/>
      <c r="G5442" s="259"/>
      <c r="H5442" s="259"/>
      <c r="I5442" s="259"/>
      <c r="J5442" s="259"/>
    </row>
    <row r="5443" spans="1:10">
      <c r="A5443" s="259"/>
      <c r="B5443" s="259"/>
      <c r="C5443" s="259"/>
      <c r="D5443" s="259"/>
      <c r="E5443" s="259"/>
      <c r="F5443" s="270"/>
      <c r="G5443" s="259"/>
      <c r="H5443" s="259"/>
      <c r="I5443" s="259"/>
      <c r="J5443" s="259"/>
    </row>
    <row r="5444" spans="1:10">
      <c r="A5444" s="259"/>
      <c r="B5444" s="259"/>
      <c r="C5444" s="259"/>
      <c r="D5444" s="259"/>
      <c r="E5444" s="259"/>
      <c r="F5444" s="270"/>
      <c r="G5444" s="259"/>
      <c r="H5444" s="259"/>
      <c r="I5444" s="259"/>
      <c r="J5444" s="259"/>
    </row>
    <row r="5445" spans="1:10">
      <c r="A5445" s="259"/>
      <c r="B5445" s="259"/>
      <c r="C5445" s="259"/>
      <c r="D5445" s="259"/>
      <c r="E5445" s="259"/>
      <c r="F5445" s="270"/>
      <c r="G5445" s="259"/>
      <c r="H5445" s="259"/>
      <c r="I5445" s="259"/>
      <c r="J5445" s="259"/>
    </row>
    <row r="5446" spans="1:10">
      <c r="A5446" s="259"/>
      <c r="B5446" s="259"/>
      <c r="C5446" s="259"/>
      <c r="D5446" s="259"/>
      <c r="E5446" s="259"/>
      <c r="F5446" s="270"/>
      <c r="G5446" s="259"/>
      <c r="H5446" s="259"/>
      <c r="I5446" s="259"/>
      <c r="J5446" s="259"/>
    </row>
    <row r="5447" spans="1:10">
      <c r="A5447" s="259"/>
      <c r="B5447" s="259"/>
      <c r="C5447" s="259"/>
      <c r="D5447" s="259"/>
      <c r="E5447" s="259"/>
      <c r="F5447" s="270"/>
      <c r="G5447" s="259"/>
      <c r="H5447" s="259"/>
      <c r="I5447" s="259"/>
      <c r="J5447" s="259"/>
    </row>
    <row r="5448" spans="1:10">
      <c r="A5448" s="259"/>
      <c r="B5448" s="259"/>
      <c r="C5448" s="259"/>
      <c r="D5448" s="259"/>
      <c r="E5448" s="259"/>
      <c r="F5448" s="270"/>
      <c r="G5448" s="259"/>
      <c r="H5448" s="259"/>
      <c r="I5448" s="259"/>
      <c r="J5448" s="259"/>
    </row>
    <row r="5449" spans="1:10">
      <c r="A5449" s="259"/>
      <c r="B5449" s="259"/>
      <c r="C5449" s="259"/>
      <c r="D5449" s="259"/>
      <c r="E5449" s="259"/>
      <c r="F5449" s="270"/>
      <c r="G5449" s="259"/>
      <c r="H5449" s="259"/>
      <c r="I5449" s="259"/>
      <c r="J5449" s="259"/>
    </row>
    <row r="5450" spans="1:10">
      <c r="A5450" s="259"/>
      <c r="B5450" s="259"/>
      <c r="C5450" s="259"/>
      <c r="D5450" s="259"/>
      <c r="E5450" s="259"/>
      <c r="F5450" s="270"/>
      <c r="G5450" s="259"/>
      <c r="H5450" s="259"/>
      <c r="I5450" s="259"/>
      <c r="J5450" s="259"/>
    </row>
    <row r="5451" spans="1:10">
      <c r="A5451" s="259"/>
      <c r="B5451" s="259"/>
      <c r="C5451" s="259"/>
      <c r="D5451" s="259"/>
      <c r="E5451" s="259"/>
      <c r="F5451" s="270"/>
      <c r="G5451" s="259"/>
      <c r="H5451" s="259"/>
      <c r="I5451" s="259"/>
      <c r="J5451" s="259"/>
    </row>
    <row r="5452" spans="1:10">
      <c r="A5452" s="259"/>
      <c r="B5452" s="259"/>
      <c r="C5452" s="259"/>
      <c r="D5452" s="259"/>
      <c r="E5452" s="259"/>
      <c r="F5452" s="270"/>
      <c r="G5452" s="259"/>
      <c r="H5452" s="259"/>
      <c r="I5452" s="259"/>
      <c r="J5452" s="259"/>
    </row>
    <row r="5453" spans="1:10">
      <c r="A5453" s="259"/>
      <c r="B5453" s="259"/>
      <c r="C5453" s="259"/>
      <c r="D5453" s="259"/>
      <c r="E5453" s="259"/>
      <c r="F5453" s="270"/>
      <c r="G5453" s="259"/>
      <c r="H5453" s="259"/>
      <c r="I5453" s="259"/>
      <c r="J5453" s="259"/>
    </row>
    <row r="5454" spans="1:10">
      <c r="A5454" s="259"/>
      <c r="B5454" s="259"/>
      <c r="C5454" s="259"/>
      <c r="D5454" s="259"/>
      <c r="E5454" s="259"/>
      <c r="F5454" s="270"/>
      <c r="G5454" s="259"/>
      <c r="H5454" s="259"/>
      <c r="I5454" s="259"/>
      <c r="J5454" s="259"/>
    </row>
    <row r="5455" spans="1:10">
      <c r="A5455" s="259"/>
      <c r="B5455" s="259"/>
      <c r="C5455" s="259"/>
      <c r="D5455" s="259"/>
      <c r="E5455" s="259"/>
      <c r="F5455" s="270"/>
      <c r="G5455" s="259"/>
      <c r="H5455" s="259"/>
      <c r="I5455" s="259"/>
      <c r="J5455" s="259"/>
    </row>
    <row r="5456" spans="1:10">
      <c r="A5456" s="259"/>
      <c r="B5456" s="259"/>
      <c r="C5456" s="259"/>
      <c r="D5456" s="259"/>
      <c r="E5456" s="259"/>
      <c r="F5456" s="270"/>
      <c r="G5456" s="259"/>
      <c r="H5456" s="259"/>
      <c r="I5456" s="259"/>
      <c r="J5456" s="259"/>
    </row>
    <row r="5457" spans="1:10">
      <c r="A5457" s="259"/>
      <c r="B5457" s="259"/>
      <c r="C5457" s="259"/>
      <c r="D5457" s="259"/>
      <c r="E5457" s="259"/>
      <c r="F5457" s="270"/>
      <c r="G5457" s="259"/>
      <c r="H5457" s="259"/>
      <c r="I5457" s="259"/>
      <c r="J5457" s="259"/>
    </row>
    <row r="5458" spans="1:10">
      <c r="A5458" s="259"/>
      <c r="B5458" s="259"/>
      <c r="C5458" s="259"/>
      <c r="D5458" s="259"/>
      <c r="E5458" s="259"/>
      <c r="F5458" s="270"/>
      <c r="G5458" s="259"/>
      <c r="H5458" s="259"/>
      <c r="I5458" s="259"/>
      <c r="J5458" s="259"/>
    </row>
    <row r="5459" spans="1:10">
      <c r="A5459" s="259"/>
      <c r="B5459" s="259"/>
      <c r="C5459" s="259"/>
      <c r="D5459" s="259"/>
      <c r="E5459" s="259"/>
      <c r="F5459" s="270"/>
      <c r="G5459" s="259"/>
      <c r="H5459" s="259"/>
      <c r="I5459" s="259"/>
      <c r="J5459" s="259"/>
    </row>
    <row r="5460" spans="1:10">
      <c r="A5460" s="259"/>
      <c r="B5460" s="259"/>
      <c r="C5460" s="259"/>
      <c r="D5460" s="259"/>
      <c r="E5460" s="259"/>
      <c r="F5460" s="270"/>
      <c r="G5460" s="259"/>
      <c r="H5460" s="259"/>
      <c r="I5460" s="259"/>
      <c r="J5460" s="259"/>
    </row>
    <row r="5461" spans="1:10">
      <c r="A5461" s="259"/>
      <c r="B5461" s="259"/>
      <c r="C5461" s="259"/>
      <c r="D5461" s="259"/>
      <c r="E5461" s="259"/>
      <c r="F5461" s="270"/>
      <c r="G5461" s="259"/>
      <c r="H5461" s="259"/>
      <c r="I5461" s="259"/>
      <c r="J5461" s="259"/>
    </row>
    <row r="5462" spans="1:10">
      <c r="A5462" s="259"/>
      <c r="B5462" s="259"/>
      <c r="C5462" s="259"/>
      <c r="D5462" s="259"/>
      <c r="E5462" s="259"/>
      <c r="F5462" s="270"/>
      <c r="G5462" s="259"/>
      <c r="H5462" s="259"/>
      <c r="I5462" s="259"/>
      <c r="J5462" s="259"/>
    </row>
    <row r="5463" spans="1:10">
      <c r="A5463" s="259"/>
      <c r="B5463" s="259"/>
      <c r="C5463" s="259"/>
      <c r="D5463" s="259"/>
      <c r="E5463" s="259"/>
      <c r="F5463" s="270"/>
      <c r="G5463" s="259"/>
      <c r="H5463" s="259"/>
      <c r="I5463" s="259"/>
      <c r="J5463" s="259"/>
    </row>
    <row r="5464" spans="1:10">
      <c r="A5464" s="259"/>
      <c r="B5464" s="259"/>
      <c r="C5464" s="259"/>
      <c r="D5464" s="259"/>
      <c r="E5464" s="259"/>
      <c r="F5464" s="270"/>
      <c r="G5464" s="259"/>
      <c r="H5464" s="259"/>
      <c r="I5464" s="259"/>
      <c r="J5464" s="259"/>
    </row>
    <row r="5465" spans="1:10">
      <c r="A5465" s="259"/>
      <c r="B5465" s="259"/>
      <c r="C5465" s="259"/>
      <c r="D5465" s="259"/>
      <c r="E5465" s="259"/>
      <c r="F5465" s="270"/>
      <c r="G5465" s="259"/>
      <c r="H5465" s="259"/>
      <c r="I5465" s="259"/>
      <c r="J5465" s="259"/>
    </row>
    <row r="5466" spans="1:10">
      <c r="A5466" s="259"/>
      <c r="B5466" s="259"/>
      <c r="C5466" s="259"/>
      <c r="D5466" s="259"/>
      <c r="E5466" s="259"/>
      <c r="F5466" s="270"/>
      <c r="G5466" s="259"/>
      <c r="H5466" s="259"/>
      <c r="I5466" s="259"/>
      <c r="J5466" s="259"/>
    </row>
    <row r="5467" spans="1:10">
      <c r="A5467" s="259"/>
      <c r="B5467" s="259"/>
      <c r="C5467" s="259"/>
      <c r="D5467" s="259"/>
      <c r="E5467" s="259"/>
      <c r="F5467" s="270"/>
      <c r="G5467" s="259"/>
      <c r="H5467" s="259"/>
      <c r="I5467" s="259"/>
      <c r="J5467" s="259"/>
    </row>
    <row r="5468" spans="1:10">
      <c r="A5468" s="259"/>
      <c r="B5468" s="259"/>
      <c r="C5468" s="259"/>
      <c r="D5468" s="259"/>
      <c r="E5468" s="259"/>
      <c r="F5468" s="270"/>
      <c r="G5468" s="259"/>
      <c r="H5468" s="259"/>
      <c r="I5468" s="259"/>
      <c r="J5468" s="259"/>
    </row>
    <row r="5469" spans="1:10">
      <c r="A5469" s="259"/>
      <c r="B5469" s="259"/>
      <c r="C5469" s="259"/>
      <c r="D5469" s="259"/>
      <c r="E5469" s="259"/>
      <c r="F5469" s="270"/>
      <c r="G5469" s="259"/>
      <c r="H5469" s="259"/>
      <c r="I5469" s="259"/>
      <c r="J5469" s="259"/>
    </row>
    <row r="5470" spans="1:10">
      <c r="A5470" s="259"/>
      <c r="B5470" s="259"/>
      <c r="C5470" s="259"/>
      <c r="D5470" s="259"/>
      <c r="E5470" s="259"/>
      <c r="F5470" s="270"/>
      <c r="G5470" s="259"/>
      <c r="H5470" s="259"/>
      <c r="I5470" s="259"/>
      <c r="J5470" s="259"/>
    </row>
    <row r="5471" spans="1:10">
      <c r="A5471" s="259"/>
      <c r="B5471" s="259"/>
      <c r="C5471" s="259"/>
      <c r="D5471" s="259"/>
      <c r="E5471" s="259"/>
      <c r="F5471" s="270"/>
      <c r="G5471" s="259"/>
      <c r="H5471" s="259"/>
      <c r="I5471" s="259"/>
      <c r="J5471" s="259"/>
    </row>
    <row r="5472" spans="1:10">
      <c r="A5472" s="259"/>
      <c r="B5472" s="259"/>
      <c r="C5472" s="259"/>
      <c r="D5472" s="259"/>
      <c r="E5472" s="259"/>
      <c r="F5472" s="270"/>
      <c r="G5472" s="259"/>
      <c r="H5472" s="259"/>
      <c r="I5472" s="259"/>
      <c r="J5472" s="259"/>
    </row>
    <row r="5473" spans="1:10">
      <c r="A5473" s="259"/>
      <c r="B5473" s="259"/>
      <c r="C5473" s="259"/>
      <c r="D5473" s="259"/>
      <c r="E5473" s="259"/>
      <c r="F5473" s="270"/>
      <c r="G5473" s="259"/>
      <c r="H5473" s="259"/>
      <c r="I5473" s="259"/>
      <c r="J5473" s="259"/>
    </row>
    <row r="5474" spans="1:10">
      <c r="A5474" s="259"/>
      <c r="B5474" s="259"/>
      <c r="C5474" s="259"/>
      <c r="D5474" s="259"/>
      <c r="E5474" s="259"/>
      <c r="F5474" s="270"/>
      <c r="G5474" s="259"/>
      <c r="H5474" s="259"/>
      <c r="I5474" s="259"/>
      <c r="J5474" s="259"/>
    </row>
    <row r="5475" spans="1:10">
      <c r="A5475" s="259"/>
      <c r="B5475" s="259"/>
      <c r="C5475" s="259"/>
      <c r="D5475" s="259"/>
      <c r="E5475" s="259"/>
      <c r="F5475" s="270"/>
      <c r="G5475" s="259"/>
      <c r="H5475" s="259"/>
      <c r="I5475" s="259"/>
      <c r="J5475" s="259"/>
    </row>
    <row r="5476" spans="1:10">
      <c r="A5476" s="259"/>
      <c r="B5476" s="259"/>
      <c r="C5476" s="259"/>
      <c r="D5476" s="259"/>
      <c r="E5476" s="259"/>
      <c r="F5476" s="270"/>
      <c r="G5476" s="259"/>
      <c r="H5476" s="259"/>
      <c r="I5476" s="259"/>
      <c r="J5476" s="259"/>
    </row>
    <row r="5477" spans="1:10">
      <c r="A5477" s="259"/>
      <c r="B5477" s="259"/>
      <c r="C5477" s="259"/>
      <c r="D5477" s="259"/>
      <c r="E5477" s="259"/>
      <c r="F5477" s="270"/>
      <c r="G5477" s="259"/>
      <c r="H5477" s="259"/>
      <c r="I5477" s="259"/>
      <c r="J5477" s="259"/>
    </row>
    <row r="5478" spans="1:10">
      <c r="A5478" s="259"/>
      <c r="B5478" s="259"/>
      <c r="C5478" s="259"/>
      <c r="D5478" s="259"/>
      <c r="E5478" s="259"/>
      <c r="F5478" s="270"/>
      <c r="G5478" s="259"/>
      <c r="H5478" s="259"/>
      <c r="I5478" s="259"/>
      <c r="J5478" s="259"/>
    </row>
    <row r="5479" spans="1:10">
      <c r="A5479" s="259"/>
      <c r="B5479" s="259"/>
      <c r="C5479" s="259"/>
      <c r="D5479" s="259"/>
      <c r="E5479" s="259"/>
      <c r="F5479" s="270"/>
      <c r="G5479" s="259"/>
      <c r="H5479" s="259"/>
      <c r="I5479" s="259"/>
      <c r="J5479" s="259"/>
    </row>
    <row r="5480" spans="1:10">
      <c r="A5480" s="259"/>
      <c r="B5480" s="259"/>
      <c r="C5480" s="259"/>
      <c r="D5480" s="259"/>
      <c r="E5480" s="259"/>
      <c r="F5480" s="270"/>
      <c r="G5480" s="259"/>
      <c r="H5480" s="259"/>
      <c r="I5480" s="259"/>
      <c r="J5480" s="259"/>
    </row>
    <row r="5481" spans="1:10">
      <c r="A5481" s="259"/>
      <c r="B5481" s="259"/>
      <c r="C5481" s="259"/>
      <c r="D5481" s="259"/>
      <c r="E5481" s="259"/>
      <c r="F5481" s="270"/>
      <c r="G5481" s="259"/>
      <c r="H5481" s="259"/>
      <c r="I5481" s="259"/>
      <c r="J5481" s="259"/>
    </row>
    <row r="5482" spans="1:10">
      <c r="A5482" s="259"/>
      <c r="B5482" s="259"/>
      <c r="C5482" s="259"/>
      <c r="D5482" s="259"/>
      <c r="E5482" s="259"/>
      <c r="F5482" s="270"/>
      <c r="G5482" s="259"/>
      <c r="H5482" s="259"/>
      <c r="I5482" s="259"/>
      <c r="J5482" s="259"/>
    </row>
    <row r="5483" spans="1:10">
      <c r="A5483" s="259"/>
      <c r="B5483" s="259"/>
      <c r="C5483" s="259"/>
      <c r="D5483" s="259"/>
      <c r="E5483" s="259"/>
      <c r="F5483" s="270"/>
      <c r="G5483" s="259"/>
      <c r="H5483" s="259"/>
      <c r="I5483" s="259"/>
      <c r="J5483" s="259"/>
    </row>
    <row r="5484" spans="1:10">
      <c r="A5484" s="259"/>
      <c r="B5484" s="259"/>
      <c r="C5484" s="259"/>
      <c r="D5484" s="259"/>
      <c r="E5484" s="259"/>
      <c r="F5484" s="270"/>
      <c r="G5484" s="259"/>
      <c r="H5484" s="259"/>
      <c r="I5484" s="259"/>
      <c r="J5484" s="259"/>
    </row>
    <row r="5485" spans="1:10">
      <c r="A5485" s="259"/>
      <c r="B5485" s="259"/>
      <c r="C5485" s="259"/>
      <c r="D5485" s="259"/>
      <c r="E5485" s="259"/>
      <c r="F5485" s="270"/>
      <c r="G5485" s="259"/>
      <c r="H5485" s="259"/>
      <c r="I5485" s="259"/>
      <c r="J5485" s="259"/>
    </row>
    <row r="5486" spans="1:10">
      <c r="A5486" s="259"/>
      <c r="B5486" s="259"/>
      <c r="C5486" s="259"/>
      <c r="D5486" s="259"/>
      <c r="E5486" s="259"/>
      <c r="F5486" s="270"/>
      <c r="G5486" s="259"/>
      <c r="H5486" s="259"/>
      <c r="I5486" s="259"/>
      <c r="J5486" s="259"/>
    </row>
    <row r="5487" spans="1:10">
      <c r="A5487" s="259"/>
      <c r="B5487" s="259"/>
      <c r="C5487" s="259"/>
      <c r="D5487" s="259"/>
      <c r="E5487" s="259"/>
      <c r="F5487" s="270"/>
      <c r="G5487" s="259"/>
      <c r="H5487" s="259"/>
      <c r="I5487" s="259"/>
      <c r="J5487" s="259"/>
    </row>
    <row r="5488" spans="1:10">
      <c r="A5488" s="259"/>
      <c r="B5488" s="259"/>
      <c r="C5488" s="259"/>
      <c r="D5488" s="259"/>
      <c r="E5488" s="259"/>
      <c r="F5488" s="270"/>
      <c r="G5488" s="259"/>
      <c r="H5488" s="259"/>
      <c r="I5488" s="259"/>
      <c r="J5488" s="259"/>
    </row>
    <row r="5489" spans="1:10">
      <c r="A5489" s="259"/>
      <c r="B5489" s="259"/>
      <c r="C5489" s="259"/>
      <c r="D5489" s="259"/>
      <c r="E5489" s="259"/>
      <c r="F5489" s="270"/>
      <c r="G5489" s="259"/>
      <c r="H5489" s="259"/>
      <c r="I5489" s="259"/>
      <c r="J5489" s="259"/>
    </row>
    <row r="5490" spans="1:10">
      <c r="A5490" s="259"/>
      <c r="B5490" s="259"/>
      <c r="C5490" s="259"/>
      <c r="D5490" s="259"/>
      <c r="E5490" s="259"/>
      <c r="F5490" s="270"/>
      <c r="G5490" s="259"/>
      <c r="H5490" s="259"/>
      <c r="I5490" s="259"/>
      <c r="J5490" s="259"/>
    </row>
    <row r="5491" spans="1:10">
      <c r="A5491" s="259"/>
      <c r="B5491" s="259"/>
      <c r="C5491" s="259"/>
      <c r="D5491" s="259"/>
      <c r="E5491" s="259"/>
      <c r="F5491" s="270"/>
      <c r="G5491" s="259"/>
      <c r="H5491" s="259"/>
      <c r="I5491" s="259"/>
      <c r="J5491" s="259"/>
    </row>
    <row r="5492" spans="1:10">
      <c r="A5492" s="259"/>
      <c r="B5492" s="259"/>
      <c r="C5492" s="259"/>
      <c r="D5492" s="259"/>
      <c r="E5492" s="259"/>
      <c r="F5492" s="270"/>
      <c r="G5492" s="259"/>
      <c r="H5492" s="259"/>
      <c r="I5492" s="259"/>
      <c r="J5492" s="259"/>
    </row>
    <row r="5493" spans="1:10">
      <c r="A5493" s="259"/>
      <c r="B5493" s="259"/>
      <c r="C5493" s="259"/>
      <c r="D5493" s="259"/>
      <c r="E5493" s="259"/>
      <c r="F5493" s="270"/>
      <c r="G5493" s="259"/>
      <c r="H5493" s="259"/>
      <c r="I5493" s="259"/>
      <c r="J5493" s="259"/>
    </row>
    <row r="5494" spans="1:10">
      <c r="A5494" s="259"/>
      <c r="B5494" s="259"/>
      <c r="C5494" s="259"/>
      <c r="D5494" s="259"/>
      <c r="E5494" s="259"/>
      <c r="F5494" s="270"/>
      <c r="G5494" s="259"/>
      <c r="H5494" s="259"/>
      <c r="I5494" s="259"/>
      <c r="J5494" s="259"/>
    </row>
    <row r="5495" spans="1:10">
      <c r="A5495" s="259"/>
      <c r="B5495" s="259"/>
      <c r="C5495" s="259"/>
      <c r="D5495" s="259"/>
      <c r="E5495" s="259"/>
      <c r="F5495" s="270"/>
      <c r="G5495" s="259"/>
      <c r="H5495" s="259"/>
      <c r="I5495" s="259"/>
      <c r="J5495" s="259"/>
    </row>
    <row r="5496" spans="1:10">
      <c r="A5496" s="259"/>
      <c r="B5496" s="259"/>
      <c r="C5496" s="259"/>
      <c r="D5496" s="259"/>
      <c r="E5496" s="259"/>
      <c r="F5496" s="270"/>
      <c r="G5496" s="259"/>
      <c r="H5496" s="259"/>
      <c r="I5496" s="259"/>
      <c r="J5496" s="259"/>
    </row>
    <row r="5497" spans="1:10">
      <c r="A5497" s="259"/>
      <c r="B5497" s="259"/>
      <c r="C5497" s="259"/>
      <c r="D5497" s="259"/>
      <c r="E5497" s="259"/>
      <c r="F5497" s="270"/>
      <c r="G5497" s="259"/>
      <c r="H5497" s="259"/>
      <c r="I5497" s="259"/>
      <c r="J5497" s="259"/>
    </row>
    <row r="5498" spans="1:10">
      <c r="A5498" s="259"/>
      <c r="B5498" s="259"/>
      <c r="C5498" s="259"/>
      <c r="D5498" s="259"/>
      <c r="E5498" s="259"/>
      <c r="F5498" s="270"/>
      <c r="G5498" s="259"/>
      <c r="H5498" s="259"/>
      <c r="I5498" s="259"/>
      <c r="J5498" s="259"/>
    </row>
    <row r="5499" spans="1:10">
      <c r="A5499" s="259"/>
      <c r="B5499" s="259"/>
      <c r="C5499" s="259"/>
      <c r="D5499" s="259"/>
      <c r="E5499" s="259"/>
      <c r="F5499" s="270"/>
      <c r="G5499" s="259"/>
      <c r="H5499" s="259"/>
      <c r="I5499" s="259"/>
      <c r="J5499" s="259"/>
    </row>
    <row r="5500" spans="1:10">
      <c r="A5500" s="259"/>
      <c r="B5500" s="259"/>
      <c r="C5500" s="259"/>
      <c r="D5500" s="259"/>
      <c r="E5500" s="259"/>
      <c r="F5500" s="270"/>
      <c r="G5500" s="259"/>
      <c r="H5500" s="259"/>
      <c r="I5500" s="259"/>
      <c r="J5500" s="259"/>
    </row>
    <row r="5501" spans="1:10">
      <c r="A5501" s="259"/>
      <c r="B5501" s="259"/>
      <c r="C5501" s="259"/>
      <c r="D5501" s="259"/>
      <c r="E5501" s="259"/>
      <c r="F5501" s="270"/>
      <c r="G5501" s="259"/>
      <c r="H5501" s="259"/>
      <c r="I5501" s="259"/>
      <c r="J5501" s="259"/>
    </row>
    <row r="5502" spans="1:10">
      <c r="A5502" s="259"/>
      <c r="B5502" s="259"/>
      <c r="C5502" s="259"/>
      <c r="D5502" s="259"/>
      <c r="E5502" s="259"/>
      <c r="F5502" s="270"/>
      <c r="G5502" s="259"/>
      <c r="H5502" s="259"/>
      <c r="I5502" s="259"/>
      <c r="J5502" s="259"/>
    </row>
    <row r="5503" spans="1:10">
      <c r="A5503" s="259"/>
      <c r="B5503" s="259"/>
      <c r="C5503" s="259"/>
      <c r="D5503" s="259"/>
      <c r="E5503" s="259"/>
      <c r="F5503" s="270"/>
      <c r="G5503" s="259"/>
      <c r="H5503" s="259"/>
      <c r="I5503" s="259"/>
      <c r="J5503" s="259"/>
    </row>
    <row r="5504" spans="1:10">
      <c r="A5504" s="259"/>
      <c r="B5504" s="259"/>
      <c r="C5504" s="259"/>
      <c r="D5504" s="259"/>
      <c r="E5504" s="259"/>
      <c r="F5504" s="270"/>
      <c r="G5504" s="259"/>
      <c r="H5504" s="259"/>
      <c r="I5504" s="259"/>
      <c r="J5504" s="259"/>
    </row>
    <row r="5505" spans="1:10">
      <c r="A5505" s="259"/>
      <c r="B5505" s="259"/>
      <c r="C5505" s="259"/>
      <c r="D5505" s="259"/>
      <c r="E5505" s="259"/>
      <c r="F5505" s="270"/>
      <c r="G5505" s="259"/>
      <c r="H5505" s="259"/>
      <c r="I5505" s="259"/>
      <c r="J5505" s="259"/>
    </row>
    <row r="5506" spans="1:10">
      <c r="A5506" s="259"/>
      <c r="B5506" s="259"/>
      <c r="C5506" s="259"/>
      <c r="D5506" s="259"/>
      <c r="E5506" s="259"/>
      <c r="F5506" s="270"/>
      <c r="G5506" s="259"/>
      <c r="H5506" s="259"/>
      <c r="I5506" s="259"/>
      <c r="J5506" s="259"/>
    </row>
    <row r="5507" spans="1:10">
      <c r="A5507" s="259"/>
      <c r="B5507" s="259"/>
      <c r="C5507" s="259"/>
      <c r="D5507" s="259"/>
      <c r="E5507" s="259"/>
      <c r="F5507" s="270"/>
      <c r="G5507" s="259"/>
      <c r="H5507" s="259"/>
      <c r="I5507" s="259"/>
      <c r="J5507" s="259"/>
    </row>
    <row r="5508" spans="1:10">
      <c r="A5508" s="259"/>
      <c r="B5508" s="259"/>
      <c r="C5508" s="259"/>
      <c r="D5508" s="259"/>
      <c r="E5508" s="259"/>
      <c r="F5508" s="270"/>
      <c r="G5508" s="259"/>
      <c r="H5508" s="259"/>
      <c r="I5508" s="259"/>
      <c r="J5508" s="259"/>
    </row>
    <row r="5509" spans="1:10">
      <c r="A5509" s="259"/>
      <c r="B5509" s="259"/>
      <c r="C5509" s="259"/>
      <c r="D5509" s="259"/>
      <c r="E5509" s="259"/>
      <c r="F5509" s="270"/>
      <c r="G5509" s="259"/>
      <c r="H5509" s="259"/>
      <c r="I5509" s="259"/>
      <c r="J5509" s="259"/>
    </row>
    <row r="5510" spans="1:10">
      <c r="A5510" s="259"/>
      <c r="B5510" s="259"/>
      <c r="C5510" s="259"/>
      <c r="D5510" s="259"/>
      <c r="E5510" s="259"/>
      <c r="F5510" s="270"/>
      <c r="G5510" s="259"/>
      <c r="H5510" s="259"/>
      <c r="I5510" s="259"/>
      <c r="J5510" s="259"/>
    </row>
    <row r="5511" spans="1:10">
      <c r="A5511" s="259"/>
      <c r="B5511" s="259"/>
      <c r="C5511" s="259"/>
      <c r="D5511" s="259"/>
      <c r="E5511" s="259"/>
      <c r="F5511" s="270"/>
      <c r="G5511" s="259"/>
      <c r="H5511" s="259"/>
      <c r="I5511" s="259"/>
      <c r="J5511" s="259"/>
    </row>
    <row r="5512" spans="1:10">
      <c r="A5512" s="259"/>
      <c r="B5512" s="259"/>
      <c r="C5512" s="259"/>
      <c r="D5512" s="259"/>
      <c r="E5512" s="259"/>
      <c r="F5512" s="270"/>
      <c r="G5512" s="259"/>
      <c r="H5512" s="259"/>
      <c r="I5512" s="259"/>
      <c r="J5512" s="259"/>
    </row>
    <row r="5513" spans="1:10">
      <c r="A5513" s="259"/>
      <c r="B5513" s="259"/>
      <c r="C5513" s="259"/>
      <c r="D5513" s="259"/>
      <c r="E5513" s="259"/>
      <c r="F5513" s="270"/>
      <c r="G5513" s="259"/>
      <c r="H5513" s="259"/>
      <c r="I5513" s="259"/>
      <c r="J5513" s="259"/>
    </row>
    <row r="5514" spans="1:10">
      <c r="A5514" s="259"/>
      <c r="B5514" s="259"/>
      <c r="C5514" s="259"/>
      <c r="D5514" s="259"/>
      <c r="E5514" s="259"/>
      <c r="F5514" s="270"/>
      <c r="G5514" s="259"/>
      <c r="H5514" s="259"/>
      <c r="I5514" s="259"/>
      <c r="J5514" s="259"/>
    </row>
    <row r="5515" spans="1:10">
      <c r="A5515" s="259"/>
      <c r="B5515" s="259"/>
      <c r="C5515" s="259"/>
      <c r="D5515" s="259"/>
      <c r="E5515" s="259"/>
      <c r="F5515" s="270"/>
      <c r="G5515" s="259"/>
      <c r="H5515" s="259"/>
      <c r="I5515" s="259"/>
      <c r="J5515" s="259"/>
    </row>
    <row r="5516" spans="1:10">
      <c r="A5516" s="259"/>
      <c r="B5516" s="259"/>
      <c r="C5516" s="259"/>
      <c r="D5516" s="259"/>
      <c r="E5516" s="259"/>
      <c r="F5516" s="270"/>
      <c r="G5516" s="259"/>
      <c r="H5516" s="259"/>
      <c r="I5516" s="259"/>
      <c r="J5516" s="259"/>
    </row>
    <row r="5517" spans="1:10">
      <c r="A5517" s="259"/>
      <c r="B5517" s="259"/>
      <c r="C5517" s="259"/>
      <c r="D5517" s="259"/>
      <c r="E5517" s="259"/>
      <c r="F5517" s="270"/>
      <c r="G5517" s="259"/>
      <c r="H5517" s="259"/>
      <c r="I5517" s="259"/>
      <c r="J5517" s="259"/>
    </row>
    <row r="5518" spans="1:10">
      <c r="A5518" s="259"/>
      <c r="B5518" s="259"/>
      <c r="C5518" s="259"/>
      <c r="D5518" s="259"/>
      <c r="E5518" s="259"/>
      <c r="F5518" s="270"/>
      <c r="G5518" s="259"/>
      <c r="H5518" s="259"/>
      <c r="I5518" s="259"/>
      <c r="J5518" s="259"/>
    </row>
    <row r="5519" spans="1:10">
      <c r="A5519" s="259"/>
      <c r="B5519" s="259"/>
      <c r="C5519" s="259"/>
      <c r="D5519" s="259"/>
      <c r="E5519" s="259"/>
      <c r="F5519" s="270"/>
      <c r="G5519" s="259"/>
      <c r="H5519" s="259"/>
      <c r="I5519" s="259"/>
      <c r="J5519" s="259"/>
    </row>
    <row r="5520" spans="1:10">
      <c r="A5520" s="259"/>
      <c r="B5520" s="259"/>
      <c r="C5520" s="259"/>
      <c r="D5520" s="259"/>
      <c r="E5520" s="259"/>
      <c r="F5520" s="270"/>
      <c r="G5520" s="259"/>
      <c r="H5520" s="259"/>
      <c r="I5520" s="259"/>
      <c r="J5520" s="259"/>
    </row>
    <row r="5521" spans="1:10">
      <c r="A5521" s="259"/>
      <c r="B5521" s="259"/>
      <c r="C5521" s="259"/>
      <c r="D5521" s="259"/>
      <c r="E5521" s="259"/>
      <c r="F5521" s="270"/>
      <c r="G5521" s="259"/>
      <c r="H5521" s="259"/>
      <c r="I5521" s="259"/>
      <c r="J5521" s="259"/>
    </row>
    <row r="5522" spans="1:10">
      <c r="A5522" s="259"/>
      <c r="B5522" s="259"/>
      <c r="C5522" s="259"/>
      <c r="D5522" s="259"/>
      <c r="E5522" s="259"/>
      <c r="F5522" s="270"/>
      <c r="G5522" s="259"/>
      <c r="H5522" s="259"/>
      <c r="I5522" s="259"/>
      <c r="J5522" s="259"/>
    </row>
    <row r="5523" spans="1:10">
      <c r="A5523" s="259"/>
      <c r="B5523" s="259"/>
      <c r="C5523" s="259"/>
      <c r="D5523" s="259"/>
      <c r="E5523" s="259"/>
      <c r="F5523" s="270"/>
      <c r="G5523" s="259"/>
      <c r="H5523" s="259"/>
      <c r="I5523" s="259"/>
      <c r="J5523" s="259"/>
    </row>
    <row r="5524" spans="1:10">
      <c r="A5524" s="259"/>
      <c r="B5524" s="259"/>
      <c r="C5524" s="259"/>
      <c r="D5524" s="259"/>
      <c r="E5524" s="259"/>
      <c r="F5524" s="270"/>
      <c r="G5524" s="259"/>
      <c r="H5524" s="259"/>
      <c r="I5524" s="259"/>
      <c r="J5524" s="259"/>
    </row>
    <row r="5525" spans="1:10">
      <c r="A5525" s="259"/>
      <c r="B5525" s="259"/>
      <c r="C5525" s="259"/>
      <c r="D5525" s="259"/>
      <c r="E5525" s="259"/>
      <c r="F5525" s="270"/>
      <c r="G5525" s="259"/>
      <c r="H5525" s="259"/>
      <c r="I5525" s="259"/>
      <c r="J5525" s="259"/>
    </row>
    <row r="5526" spans="1:10">
      <c r="A5526" s="259"/>
      <c r="B5526" s="259"/>
      <c r="C5526" s="259"/>
      <c r="D5526" s="259"/>
      <c r="E5526" s="259"/>
      <c r="F5526" s="270"/>
      <c r="G5526" s="259"/>
      <c r="H5526" s="259"/>
      <c r="I5526" s="259"/>
      <c r="J5526" s="259"/>
    </row>
    <row r="5527" spans="1:10">
      <c r="A5527" s="259"/>
      <c r="B5527" s="259"/>
      <c r="C5527" s="259"/>
      <c r="D5527" s="259"/>
      <c r="E5527" s="259"/>
      <c r="F5527" s="270"/>
      <c r="G5527" s="259"/>
      <c r="H5527" s="259"/>
      <c r="I5527" s="259"/>
      <c r="J5527" s="259"/>
    </row>
    <row r="5528" spans="1:10">
      <c r="A5528" s="259"/>
      <c r="B5528" s="259"/>
      <c r="C5528" s="259"/>
      <c r="D5528" s="259"/>
      <c r="E5528" s="259"/>
      <c r="F5528" s="270"/>
      <c r="G5528" s="259"/>
      <c r="H5528" s="259"/>
      <c r="I5528" s="259"/>
      <c r="J5528" s="259"/>
    </row>
    <row r="5529" spans="1:10">
      <c r="A5529" s="259"/>
      <c r="B5529" s="259"/>
      <c r="C5529" s="259"/>
      <c r="D5529" s="259"/>
      <c r="E5529" s="259"/>
      <c r="F5529" s="270"/>
      <c r="G5529" s="259"/>
      <c r="H5529" s="259"/>
      <c r="I5529" s="259"/>
      <c r="J5529" s="259"/>
    </row>
    <row r="5530" spans="1:10">
      <c r="A5530" s="259"/>
      <c r="B5530" s="259"/>
      <c r="C5530" s="259"/>
      <c r="D5530" s="259"/>
      <c r="E5530" s="259"/>
      <c r="F5530" s="270"/>
      <c r="G5530" s="259"/>
      <c r="H5530" s="259"/>
      <c r="I5530" s="259"/>
      <c r="J5530" s="259"/>
    </row>
    <row r="5531" spans="1:10">
      <c r="A5531" s="259"/>
      <c r="B5531" s="259"/>
      <c r="C5531" s="259"/>
      <c r="D5531" s="259"/>
      <c r="E5531" s="259"/>
      <c r="F5531" s="270"/>
      <c r="G5531" s="259"/>
      <c r="H5531" s="259"/>
      <c r="I5531" s="259"/>
      <c r="J5531" s="259"/>
    </row>
    <row r="5532" spans="1:10">
      <c r="A5532" s="259"/>
      <c r="B5532" s="259"/>
      <c r="C5532" s="259"/>
      <c r="D5532" s="259"/>
      <c r="E5532" s="259"/>
      <c r="F5532" s="270"/>
      <c r="G5532" s="259"/>
      <c r="H5532" s="259"/>
      <c r="I5532" s="259"/>
      <c r="J5532" s="259"/>
    </row>
    <row r="5533" spans="1:10">
      <c r="A5533" s="259"/>
      <c r="B5533" s="259"/>
      <c r="C5533" s="259"/>
      <c r="D5533" s="259"/>
      <c r="E5533" s="259"/>
      <c r="F5533" s="270"/>
      <c r="G5533" s="259"/>
      <c r="H5533" s="259"/>
      <c r="I5533" s="259"/>
      <c r="J5533" s="259"/>
    </row>
    <row r="5534" spans="1:10">
      <c r="A5534" s="259"/>
      <c r="B5534" s="259"/>
      <c r="C5534" s="259"/>
      <c r="D5534" s="259"/>
      <c r="E5534" s="259"/>
      <c r="F5534" s="270"/>
      <c r="G5534" s="259"/>
      <c r="H5534" s="259"/>
      <c r="I5534" s="259"/>
      <c r="J5534" s="259"/>
    </row>
    <row r="5535" spans="1:10">
      <c r="A5535" s="259"/>
      <c r="B5535" s="259"/>
      <c r="C5535" s="259"/>
      <c r="D5535" s="259"/>
      <c r="E5535" s="259"/>
      <c r="F5535" s="270"/>
      <c r="G5535" s="259"/>
      <c r="H5535" s="259"/>
      <c r="I5535" s="259"/>
      <c r="J5535" s="259"/>
    </row>
    <row r="5536" spans="1:10">
      <c r="A5536" s="259"/>
      <c r="B5536" s="259"/>
      <c r="C5536" s="259"/>
      <c r="D5536" s="259"/>
      <c r="E5536" s="259"/>
      <c r="F5536" s="270"/>
      <c r="G5536" s="259"/>
      <c r="H5536" s="259"/>
      <c r="I5536" s="259"/>
      <c r="J5536" s="259"/>
    </row>
    <row r="5537" spans="1:10">
      <c r="A5537" s="259"/>
      <c r="B5537" s="259"/>
      <c r="C5537" s="259"/>
      <c r="D5537" s="259"/>
      <c r="E5537" s="259"/>
      <c r="F5537" s="270"/>
      <c r="G5537" s="259"/>
      <c r="H5537" s="259"/>
      <c r="I5537" s="259"/>
      <c r="J5537" s="259"/>
    </row>
    <row r="5538" spans="1:10">
      <c r="A5538" s="259"/>
      <c r="B5538" s="259"/>
      <c r="C5538" s="259"/>
      <c r="D5538" s="259"/>
      <c r="E5538" s="259"/>
      <c r="F5538" s="270"/>
      <c r="G5538" s="259"/>
      <c r="H5538" s="259"/>
      <c r="I5538" s="259"/>
      <c r="J5538" s="259"/>
    </row>
    <row r="5539" spans="1:10">
      <c r="A5539" s="259"/>
      <c r="B5539" s="259"/>
      <c r="C5539" s="259"/>
      <c r="D5539" s="259"/>
      <c r="E5539" s="259"/>
      <c r="F5539" s="270"/>
      <c r="G5539" s="259"/>
      <c r="H5539" s="259"/>
      <c r="I5539" s="259"/>
      <c r="J5539" s="259"/>
    </row>
    <row r="5540" spans="1:10">
      <c r="A5540" s="259"/>
      <c r="B5540" s="259"/>
      <c r="C5540" s="259"/>
      <c r="D5540" s="259"/>
      <c r="E5540" s="259"/>
      <c r="F5540" s="270"/>
      <c r="G5540" s="259"/>
      <c r="H5540" s="259"/>
      <c r="I5540" s="259"/>
      <c r="J5540" s="259"/>
    </row>
    <row r="5541" spans="1:10">
      <c r="A5541" s="259"/>
      <c r="B5541" s="259"/>
      <c r="C5541" s="259"/>
      <c r="D5541" s="259"/>
      <c r="E5541" s="259"/>
      <c r="F5541" s="270"/>
      <c r="G5541" s="259"/>
      <c r="H5541" s="259"/>
      <c r="I5541" s="259"/>
      <c r="J5541" s="259"/>
    </row>
    <row r="5542" spans="1:10">
      <c r="A5542" s="259"/>
      <c r="B5542" s="259"/>
      <c r="C5542" s="259"/>
      <c r="D5542" s="259"/>
      <c r="E5542" s="259"/>
      <c r="F5542" s="270"/>
      <c r="G5542" s="259"/>
      <c r="H5542" s="259"/>
      <c r="I5542" s="259"/>
      <c r="J5542" s="259"/>
    </row>
    <row r="5543" spans="1:10">
      <c r="A5543" s="259"/>
      <c r="B5543" s="259"/>
      <c r="C5543" s="259"/>
      <c r="D5543" s="259"/>
      <c r="E5543" s="259"/>
      <c r="F5543" s="270"/>
      <c r="G5543" s="259"/>
      <c r="H5543" s="259"/>
      <c r="I5543" s="259"/>
      <c r="J5543" s="259"/>
    </row>
    <row r="5544" spans="1:10">
      <c r="A5544" s="259"/>
      <c r="B5544" s="259"/>
      <c r="C5544" s="259"/>
      <c r="D5544" s="259"/>
      <c r="E5544" s="259"/>
      <c r="F5544" s="270"/>
      <c r="G5544" s="259"/>
      <c r="H5544" s="259"/>
      <c r="I5544" s="259"/>
      <c r="J5544" s="259"/>
    </row>
    <row r="5545" spans="1:10">
      <c r="A5545" s="259"/>
      <c r="B5545" s="259"/>
      <c r="C5545" s="259"/>
      <c r="D5545" s="259"/>
      <c r="E5545" s="259"/>
      <c r="F5545" s="270"/>
      <c r="G5545" s="259"/>
      <c r="H5545" s="259"/>
      <c r="I5545" s="259"/>
      <c r="J5545" s="259"/>
    </row>
    <row r="5546" spans="1:10">
      <c r="A5546" s="259"/>
      <c r="B5546" s="259"/>
      <c r="C5546" s="259"/>
      <c r="D5546" s="259"/>
      <c r="E5546" s="259"/>
      <c r="F5546" s="270"/>
      <c r="G5546" s="259"/>
      <c r="H5546" s="259"/>
      <c r="I5546" s="259"/>
      <c r="J5546" s="259"/>
    </row>
    <row r="5547" spans="1:10">
      <c r="A5547" s="259"/>
      <c r="B5547" s="259"/>
      <c r="C5547" s="259"/>
      <c r="D5547" s="259"/>
      <c r="E5547" s="259"/>
      <c r="F5547" s="270"/>
      <c r="G5547" s="259"/>
      <c r="H5547" s="259"/>
      <c r="I5547" s="259"/>
      <c r="J5547" s="259"/>
    </row>
    <row r="5548" spans="1:10">
      <c r="A5548" s="259"/>
      <c r="B5548" s="259"/>
      <c r="C5548" s="259"/>
      <c r="D5548" s="259"/>
      <c r="E5548" s="259"/>
      <c r="F5548" s="270"/>
      <c r="G5548" s="259"/>
      <c r="H5548" s="259"/>
      <c r="I5548" s="259"/>
      <c r="J5548" s="259"/>
    </row>
    <row r="5549" spans="1:10">
      <c r="A5549" s="259"/>
      <c r="B5549" s="259"/>
      <c r="C5549" s="259"/>
      <c r="D5549" s="259"/>
      <c r="E5549" s="259"/>
      <c r="F5549" s="270"/>
      <c r="G5549" s="259"/>
      <c r="H5549" s="259"/>
      <c r="I5549" s="259"/>
      <c r="J5549" s="259"/>
    </row>
    <row r="5550" spans="1:10">
      <c r="A5550" s="259"/>
      <c r="B5550" s="259"/>
      <c r="C5550" s="259"/>
      <c r="D5550" s="259"/>
      <c r="E5550" s="259"/>
      <c r="F5550" s="270"/>
      <c r="G5550" s="259"/>
      <c r="H5550" s="259"/>
      <c r="I5550" s="259"/>
      <c r="J5550" s="259"/>
    </row>
    <row r="5551" spans="1:10">
      <c r="A5551" s="259"/>
      <c r="B5551" s="259"/>
      <c r="C5551" s="259"/>
      <c r="D5551" s="259"/>
      <c r="E5551" s="259"/>
      <c r="F5551" s="270"/>
      <c r="G5551" s="259"/>
      <c r="H5551" s="259"/>
      <c r="I5551" s="259"/>
      <c r="J5551" s="259"/>
    </row>
    <row r="5552" spans="1:10">
      <c r="A5552" s="259"/>
      <c r="B5552" s="259"/>
      <c r="C5552" s="259"/>
      <c r="D5552" s="259"/>
      <c r="E5552" s="259"/>
      <c r="F5552" s="270"/>
      <c r="G5552" s="259"/>
      <c r="H5552" s="259"/>
      <c r="I5552" s="259"/>
      <c r="J5552" s="259"/>
    </row>
    <row r="5553" spans="1:10">
      <c r="A5553" s="259"/>
      <c r="B5553" s="259"/>
      <c r="C5553" s="259"/>
      <c r="D5553" s="259"/>
      <c r="E5553" s="259"/>
      <c r="F5553" s="270"/>
      <c r="G5553" s="259"/>
      <c r="H5553" s="259"/>
      <c r="I5553" s="259"/>
      <c r="J5553" s="259"/>
    </row>
    <row r="5554" spans="1:10">
      <c r="A5554" s="259"/>
      <c r="B5554" s="259"/>
      <c r="C5554" s="259"/>
      <c r="D5554" s="259"/>
      <c r="E5554" s="259"/>
      <c r="F5554" s="270"/>
      <c r="G5554" s="259"/>
      <c r="H5554" s="259"/>
      <c r="I5554" s="259"/>
      <c r="J5554" s="259"/>
    </row>
    <row r="5555" spans="1:10">
      <c r="A5555" s="259"/>
      <c r="B5555" s="259"/>
      <c r="C5555" s="259"/>
      <c r="D5555" s="259"/>
      <c r="E5555" s="259"/>
      <c r="F5555" s="270"/>
      <c r="G5555" s="259"/>
      <c r="H5555" s="259"/>
      <c r="I5555" s="259"/>
      <c r="J5555" s="259"/>
    </row>
    <row r="5556" spans="1:10">
      <c r="A5556" s="259"/>
      <c r="B5556" s="259"/>
      <c r="C5556" s="259"/>
      <c r="D5556" s="259"/>
      <c r="E5556" s="259"/>
      <c r="F5556" s="270"/>
      <c r="G5556" s="259"/>
      <c r="H5556" s="259"/>
      <c r="I5556" s="259"/>
      <c r="J5556" s="259"/>
    </row>
    <row r="5557" spans="1:10">
      <c r="A5557" s="259"/>
      <c r="B5557" s="259"/>
      <c r="C5557" s="259"/>
      <c r="D5557" s="259"/>
      <c r="E5557" s="259"/>
      <c r="F5557" s="270"/>
      <c r="G5557" s="259"/>
      <c r="H5557" s="259"/>
      <c r="I5557" s="259"/>
      <c r="J5557" s="259"/>
    </row>
    <row r="5558" spans="1:10">
      <c r="A5558" s="259"/>
      <c r="B5558" s="259"/>
      <c r="C5558" s="259"/>
      <c r="D5558" s="259"/>
      <c r="E5558" s="259"/>
      <c r="F5558" s="270"/>
      <c r="G5558" s="259"/>
      <c r="H5558" s="259"/>
      <c r="I5558" s="259"/>
      <c r="J5558" s="259"/>
    </row>
    <row r="5559" spans="1:10">
      <c r="A5559" s="259"/>
      <c r="B5559" s="259"/>
      <c r="C5559" s="259"/>
      <c r="D5559" s="259"/>
      <c r="E5559" s="259"/>
      <c r="F5559" s="270"/>
      <c r="G5559" s="259"/>
      <c r="H5559" s="259"/>
      <c r="I5559" s="259"/>
      <c r="J5559" s="259"/>
    </row>
    <row r="5560" spans="1:10">
      <c r="A5560" s="259"/>
      <c r="B5560" s="259"/>
      <c r="C5560" s="259"/>
      <c r="D5560" s="259"/>
      <c r="E5560" s="259"/>
      <c r="F5560" s="270"/>
      <c r="G5560" s="259"/>
      <c r="H5560" s="259"/>
      <c r="I5560" s="259"/>
      <c r="J5560" s="259"/>
    </row>
    <row r="5561" spans="1:10">
      <c r="A5561" s="259"/>
      <c r="B5561" s="259"/>
      <c r="C5561" s="259"/>
      <c r="D5561" s="259"/>
      <c r="E5561" s="259"/>
      <c r="F5561" s="270"/>
      <c r="G5561" s="259"/>
      <c r="H5561" s="259"/>
      <c r="I5561" s="259"/>
      <c r="J5561" s="259"/>
    </row>
    <row r="5562" spans="1:10">
      <c r="A5562" s="259"/>
      <c r="B5562" s="259"/>
      <c r="C5562" s="259"/>
      <c r="D5562" s="259"/>
      <c r="E5562" s="259"/>
      <c r="F5562" s="270"/>
      <c r="G5562" s="259"/>
      <c r="H5562" s="259"/>
      <c r="I5562" s="259"/>
      <c r="J5562" s="259"/>
    </row>
    <row r="5563" spans="1:10">
      <c r="A5563" s="259"/>
      <c r="B5563" s="259"/>
      <c r="C5563" s="259"/>
      <c r="D5563" s="259"/>
      <c r="E5563" s="259"/>
      <c r="F5563" s="270"/>
      <c r="G5563" s="259"/>
      <c r="H5563" s="259"/>
      <c r="I5563" s="259"/>
      <c r="J5563" s="259"/>
    </row>
    <row r="5564" spans="1:10">
      <c r="A5564" s="259"/>
      <c r="B5564" s="259"/>
      <c r="C5564" s="259"/>
      <c r="D5564" s="259"/>
      <c r="E5564" s="259"/>
      <c r="F5564" s="270"/>
      <c r="G5564" s="259"/>
      <c r="H5564" s="259"/>
      <c r="I5564" s="259"/>
      <c r="J5564" s="259"/>
    </row>
    <row r="5565" spans="1:10">
      <c r="A5565" s="259"/>
      <c r="B5565" s="259"/>
      <c r="C5565" s="259"/>
      <c r="D5565" s="259"/>
      <c r="E5565" s="259"/>
      <c r="F5565" s="270"/>
      <c r="G5565" s="259"/>
      <c r="H5565" s="259"/>
      <c r="I5565" s="259"/>
      <c r="J5565" s="259"/>
    </row>
    <row r="5566" spans="1:10">
      <c r="A5566" s="259"/>
      <c r="B5566" s="259"/>
      <c r="C5566" s="259"/>
      <c r="D5566" s="259"/>
      <c r="E5566" s="259"/>
      <c r="F5566" s="270"/>
      <c r="G5566" s="259"/>
      <c r="H5566" s="259"/>
      <c r="I5566" s="259"/>
      <c r="J5566" s="259"/>
    </row>
    <row r="5567" spans="1:10">
      <c r="A5567" s="259"/>
      <c r="B5567" s="259"/>
      <c r="C5567" s="259"/>
      <c r="D5567" s="259"/>
      <c r="E5567" s="259"/>
      <c r="F5567" s="270"/>
      <c r="G5567" s="259"/>
      <c r="H5567" s="259"/>
      <c r="I5567" s="259"/>
      <c r="J5567" s="259"/>
    </row>
    <row r="5568" spans="1:10">
      <c r="A5568" s="259"/>
      <c r="B5568" s="259"/>
      <c r="C5568" s="259"/>
      <c r="D5568" s="259"/>
      <c r="E5568" s="259"/>
      <c r="F5568" s="270"/>
      <c r="G5568" s="259"/>
      <c r="H5568" s="259"/>
      <c r="I5568" s="259"/>
      <c r="J5568" s="259"/>
    </row>
    <row r="5569" spans="1:10">
      <c r="A5569" s="259"/>
      <c r="B5569" s="259"/>
      <c r="C5569" s="259"/>
      <c r="D5569" s="259"/>
      <c r="E5569" s="259"/>
      <c r="F5569" s="270"/>
      <c r="G5569" s="259"/>
      <c r="H5569" s="259"/>
      <c r="I5569" s="259"/>
      <c r="J5569" s="259"/>
    </row>
    <row r="5570" spans="1:10">
      <c r="A5570" s="259"/>
      <c r="B5570" s="259"/>
      <c r="C5570" s="259"/>
      <c r="D5570" s="259"/>
      <c r="E5570" s="259"/>
      <c r="F5570" s="270"/>
      <c r="G5570" s="259"/>
      <c r="H5570" s="259"/>
      <c r="I5570" s="259"/>
      <c r="J5570" s="259"/>
    </row>
    <row r="5571" spans="1:10">
      <c r="A5571" s="259"/>
      <c r="B5571" s="259"/>
      <c r="C5571" s="259"/>
      <c r="D5571" s="259"/>
      <c r="E5571" s="259"/>
      <c r="F5571" s="270"/>
      <c r="G5571" s="259"/>
      <c r="H5571" s="259"/>
      <c r="I5571" s="259"/>
      <c r="J5571" s="259"/>
    </row>
    <row r="5572" spans="1:10">
      <c r="A5572" s="259"/>
      <c r="B5572" s="259"/>
      <c r="C5572" s="259"/>
      <c r="D5572" s="259"/>
      <c r="E5572" s="259"/>
      <c r="F5572" s="270"/>
      <c r="G5572" s="259"/>
      <c r="H5572" s="259"/>
      <c r="I5572" s="259"/>
      <c r="J5572" s="259"/>
    </row>
    <row r="5573" spans="1:10">
      <c r="A5573" s="259"/>
      <c r="B5573" s="259"/>
      <c r="C5573" s="259"/>
      <c r="D5573" s="259"/>
      <c r="E5573" s="259"/>
      <c r="F5573" s="270"/>
      <c r="G5573" s="259"/>
      <c r="H5573" s="259"/>
      <c r="I5573" s="259"/>
      <c r="J5573" s="259"/>
    </row>
    <row r="5574" spans="1:10">
      <c r="A5574" s="259"/>
      <c r="B5574" s="259"/>
      <c r="C5574" s="259"/>
      <c r="D5574" s="259"/>
      <c r="E5574" s="259"/>
      <c r="F5574" s="270"/>
      <c r="G5574" s="259"/>
      <c r="H5574" s="259"/>
      <c r="I5574" s="259"/>
      <c r="J5574" s="259"/>
    </row>
    <row r="5575" spans="1:10">
      <c r="A5575" s="259"/>
      <c r="B5575" s="259"/>
      <c r="C5575" s="259"/>
      <c r="D5575" s="259"/>
      <c r="E5575" s="259"/>
      <c r="F5575" s="270"/>
      <c r="G5575" s="259"/>
      <c r="H5575" s="259"/>
      <c r="I5575" s="259"/>
      <c r="J5575" s="259"/>
    </row>
    <row r="5576" spans="1:10">
      <c r="A5576" s="259"/>
      <c r="B5576" s="259"/>
      <c r="C5576" s="259"/>
      <c r="D5576" s="259"/>
      <c r="E5576" s="259"/>
      <c r="F5576" s="270"/>
      <c r="G5576" s="259"/>
      <c r="H5576" s="259"/>
      <c r="I5576" s="259"/>
      <c r="J5576" s="259"/>
    </row>
    <row r="5577" spans="1:10">
      <c r="A5577" s="259"/>
      <c r="B5577" s="259"/>
      <c r="C5577" s="259"/>
      <c r="D5577" s="259"/>
      <c r="E5577" s="259"/>
      <c r="F5577" s="270"/>
      <c r="G5577" s="259"/>
      <c r="H5577" s="259"/>
      <c r="I5577" s="259"/>
      <c r="J5577" s="259"/>
    </row>
    <row r="5578" spans="1:10">
      <c r="A5578" s="259"/>
      <c r="B5578" s="259"/>
      <c r="C5578" s="259"/>
      <c r="D5578" s="259"/>
      <c r="E5578" s="259"/>
      <c r="F5578" s="270"/>
      <c r="G5578" s="259"/>
      <c r="H5578" s="259"/>
      <c r="I5578" s="259"/>
      <c r="J5578" s="259"/>
    </row>
    <row r="5579" spans="1:10">
      <c r="A5579" s="259"/>
      <c r="B5579" s="259"/>
      <c r="C5579" s="259"/>
      <c r="D5579" s="259"/>
      <c r="E5579" s="259"/>
      <c r="F5579" s="270"/>
      <c r="G5579" s="259"/>
      <c r="H5579" s="259"/>
      <c r="I5579" s="259"/>
      <c r="J5579" s="259"/>
    </row>
    <row r="5580" spans="1:10">
      <c r="A5580" s="259"/>
      <c r="B5580" s="259"/>
      <c r="C5580" s="259"/>
      <c r="D5580" s="259"/>
      <c r="E5580" s="259"/>
      <c r="F5580" s="270"/>
      <c r="G5580" s="259"/>
      <c r="H5580" s="259"/>
      <c r="I5580" s="259"/>
      <c r="J5580" s="259"/>
    </row>
    <row r="5581" spans="1:10">
      <c r="A5581" s="259"/>
      <c r="B5581" s="259"/>
      <c r="C5581" s="259"/>
      <c r="D5581" s="259"/>
      <c r="E5581" s="259"/>
      <c r="F5581" s="270"/>
      <c r="G5581" s="259"/>
      <c r="H5581" s="259"/>
      <c r="I5581" s="259"/>
      <c r="J5581" s="259"/>
    </row>
    <row r="5582" spans="1:10">
      <c r="A5582" s="259"/>
      <c r="B5582" s="259"/>
      <c r="C5582" s="259"/>
      <c r="D5582" s="259"/>
      <c r="E5582" s="259"/>
      <c r="F5582" s="270"/>
      <c r="G5582" s="259"/>
      <c r="H5582" s="259"/>
      <c r="I5582" s="259"/>
      <c r="J5582" s="259"/>
    </row>
    <row r="5583" spans="1:10">
      <c r="A5583" s="259"/>
      <c r="B5583" s="259"/>
      <c r="C5583" s="259"/>
      <c r="D5583" s="259"/>
      <c r="E5583" s="259"/>
      <c r="F5583" s="270"/>
      <c r="G5583" s="259"/>
      <c r="H5583" s="259"/>
      <c r="I5583" s="259"/>
      <c r="J5583" s="259"/>
    </row>
    <row r="5584" spans="1:10">
      <c r="A5584" s="259"/>
      <c r="B5584" s="259"/>
      <c r="C5584" s="259"/>
      <c r="D5584" s="259"/>
      <c r="E5584" s="259"/>
      <c r="F5584" s="270"/>
      <c r="G5584" s="259"/>
      <c r="H5584" s="259"/>
      <c r="I5584" s="259"/>
      <c r="J5584" s="259"/>
    </row>
    <row r="5585" spans="1:10">
      <c r="A5585" s="259"/>
      <c r="B5585" s="259"/>
      <c r="C5585" s="259"/>
      <c r="D5585" s="259"/>
      <c r="E5585" s="259"/>
      <c r="F5585" s="270"/>
      <c r="G5585" s="259"/>
      <c r="H5585" s="259"/>
      <c r="I5585" s="259"/>
      <c r="J5585" s="259"/>
    </row>
    <row r="5586" spans="1:10">
      <c r="A5586" s="259"/>
      <c r="B5586" s="259"/>
      <c r="C5586" s="259"/>
      <c r="D5586" s="259"/>
      <c r="E5586" s="259"/>
      <c r="F5586" s="270"/>
      <c r="G5586" s="259"/>
      <c r="H5586" s="259"/>
      <c r="I5586" s="259"/>
      <c r="J5586" s="259"/>
    </row>
    <row r="5587" spans="1:10">
      <c r="A5587" s="259"/>
      <c r="B5587" s="259"/>
      <c r="C5587" s="259"/>
      <c r="D5587" s="259"/>
      <c r="E5587" s="259"/>
      <c r="F5587" s="270"/>
      <c r="G5587" s="259"/>
      <c r="H5587" s="259"/>
      <c r="I5587" s="259"/>
      <c r="J5587" s="259"/>
    </row>
    <row r="5588" spans="1:10">
      <c r="A5588" s="259"/>
      <c r="B5588" s="259"/>
      <c r="C5588" s="259"/>
      <c r="D5588" s="259"/>
      <c r="E5588" s="259"/>
      <c r="F5588" s="270"/>
      <c r="G5588" s="259"/>
      <c r="H5588" s="259"/>
      <c r="I5588" s="259"/>
      <c r="J5588" s="259"/>
    </row>
    <row r="5589" spans="1:10">
      <c r="A5589" s="259"/>
      <c r="B5589" s="259"/>
      <c r="C5589" s="259"/>
      <c r="D5589" s="259"/>
      <c r="E5589" s="259"/>
      <c r="F5589" s="270"/>
      <c r="G5589" s="259"/>
      <c r="H5589" s="259"/>
      <c r="I5589" s="259"/>
      <c r="J5589" s="259"/>
    </row>
    <row r="5590" spans="1:10">
      <c r="A5590" s="259"/>
      <c r="B5590" s="259"/>
      <c r="C5590" s="259"/>
      <c r="D5590" s="259"/>
      <c r="E5590" s="259"/>
      <c r="F5590" s="270"/>
      <c r="G5590" s="259"/>
      <c r="H5590" s="259"/>
      <c r="I5590" s="259"/>
      <c r="J5590" s="259"/>
    </row>
    <row r="5591" spans="1:10">
      <c r="A5591" s="259"/>
      <c r="B5591" s="259"/>
      <c r="C5591" s="259"/>
      <c r="D5591" s="259"/>
      <c r="E5591" s="259"/>
      <c r="F5591" s="270"/>
      <c r="G5591" s="259"/>
      <c r="H5591" s="259"/>
      <c r="I5591" s="259"/>
      <c r="J5591" s="259"/>
    </row>
    <row r="5592" spans="1:10">
      <c r="A5592" s="259"/>
      <c r="B5592" s="259"/>
      <c r="C5592" s="259"/>
      <c r="D5592" s="259"/>
      <c r="E5592" s="259"/>
      <c r="F5592" s="270"/>
      <c r="G5592" s="259"/>
      <c r="H5592" s="259"/>
      <c r="I5592" s="259"/>
      <c r="J5592" s="259"/>
    </row>
    <row r="5593" spans="1:10">
      <c r="A5593" s="259"/>
      <c r="B5593" s="259"/>
      <c r="C5593" s="259"/>
      <c r="D5593" s="259"/>
      <c r="E5593" s="259"/>
      <c r="F5593" s="270"/>
      <c r="G5593" s="259"/>
      <c r="H5593" s="259"/>
      <c r="I5593" s="259"/>
      <c r="J5593" s="259"/>
    </row>
    <row r="5594" spans="1:10">
      <c r="A5594" s="259"/>
      <c r="B5594" s="259"/>
      <c r="C5594" s="259"/>
      <c r="D5594" s="259"/>
      <c r="E5594" s="259"/>
      <c r="F5594" s="270"/>
      <c r="G5594" s="259"/>
      <c r="H5594" s="259"/>
      <c r="I5594" s="259"/>
      <c r="J5594" s="259"/>
    </row>
    <row r="5595" spans="1:10">
      <c r="A5595" s="259"/>
      <c r="B5595" s="259"/>
      <c r="C5595" s="259"/>
      <c r="D5595" s="259"/>
      <c r="E5595" s="259"/>
      <c r="F5595" s="270"/>
      <c r="G5595" s="259"/>
      <c r="H5595" s="259"/>
      <c r="I5595" s="259"/>
      <c r="J5595" s="259"/>
    </row>
    <row r="5596" spans="1:10">
      <c r="A5596" s="259"/>
      <c r="B5596" s="259"/>
      <c r="C5596" s="259"/>
      <c r="D5596" s="259"/>
      <c r="E5596" s="259"/>
      <c r="F5596" s="270"/>
      <c r="G5596" s="259"/>
      <c r="H5596" s="259"/>
      <c r="I5596" s="259"/>
      <c r="J5596" s="259"/>
    </row>
    <row r="5597" spans="1:10">
      <c r="A5597" s="259"/>
      <c r="B5597" s="259"/>
      <c r="C5597" s="259"/>
      <c r="D5597" s="259"/>
      <c r="E5597" s="259"/>
      <c r="F5597" s="270"/>
      <c r="G5597" s="259"/>
      <c r="H5597" s="259"/>
      <c r="I5597" s="259"/>
      <c r="J5597" s="259"/>
    </row>
    <row r="5598" spans="1:10">
      <c r="A5598" s="259"/>
      <c r="B5598" s="259"/>
      <c r="C5598" s="259"/>
      <c r="D5598" s="259"/>
      <c r="E5598" s="259"/>
      <c r="F5598" s="270"/>
      <c r="G5598" s="259"/>
      <c r="H5598" s="259"/>
      <c r="I5598" s="259"/>
      <c r="J5598" s="259"/>
    </row>
    <row r="5599" spans="1:10">
      <c r="A5599" s="259"/>
      <c r="B5599" s="259"/>
      <c r="C5599" s="259"/>
      <c r="D5599" s="259"/>
      <c r="E5599" s="259"/>
      <c r="F5599" s="270"/>
      <c r="G5599" s="259"/>
      <c r="H5599" s="259"/>
      <c r="I5599" s="259"/>
      <c r="J5599" s="259"/>
    </row>
    <row r="5600" spans="1:10">
      <c r="A5600" s="259"/>
      <c r="B5600" s="259"/>
      <c r="C5600" s="259"/>
      <c r="D5600" s="259"/>
      <c r="E5600" s="259"/>
      <c r="F5600" s="270"/>
      <c r="G5600" s="259"/>
      <c r="H5600" s="259"/>
      <c r="I5600" s="259"/>
      <c r="J5600" s="259"/>
    </row>
    <row r="5601" spans="1:10">
      <c r="A5601" s="259"/>
      <c r="B5601" s="259"/>
      <c r="C5601" s="259"/>
      <c r="D5601" s="259"/>
      <c r="E5601" s="259"/>
      <c r="F5601" s="270"/>
      <c r="G5601" s="259"/>
      <c r="H5601" s="259"/>
      <c r="I5601" s="259"/>
      <c r="J5601" s="259"/>
    </row>
    <row r="5602" spans="1:10">
      <c r="A5602" s="259"/>
      <c r="B5602" s="259"/>
      <c r="C5602" s="259"/>
      <c r="D5602" s="259"/>
      <c r="E5602" s="259"/>
      <c r="F5602" s="270"/>
      <c r="G5602" s="259"/>
      <c r="H5602" s="259"/>
      <c r="I5602" s="259"/>
      <c r="J5602" s="259"/>
    </row>
    <row r="5603" spans="1:10">
      <c r="A5603" s="259"/>
      <c r="B5603" s="259"/>
      <c r="C5603" s="259"/>
      <c r="D5603" s="259"/>
      <c r="E5603" s="259"/>
      <c r="F5603" s="270"/>
      <c r="G5603" s="259"/>
      <c r="H5603" s="259"/>
      <c r="I5603" s="259"/>
      <c r="J5603" s="259"/>
    </row>
    <row r="5604" spans="1:10">
      <c r="A5604" s="259"/>
      <c r="B5604" s="259"/>
      <c r="C5604" s="259"/>
      <c r="D5604" s="259"/>
      <c r="E5604" s="259"/>
      <c r="F5604" s="270"/>
      <c r="G5604" s="259"/>
      <c r="H5604" s="259"/>
      <c r="I5604" s="259"/>
      <c r="J5604" s="259"/>
    </row>
    <row r="5605" spans="1:10">
      <c r="A5605" s="259"/>
      <c r="B5605" s="259"/>
      <c r="C5605" s="259"/>
      <c r="D5605" s="259"/>
      <c r="E5605" s="259"/>
      <c r="F5605" s="270"/>
      <c r="G5605" s="259"/>
      <c r="H5605" s="259"/>
      <c r="I5605" s="259"/>
      <c r="J5605" s="259"/>
    </row>
    <row r="5606" spans="1:10">
      <c r="A5606" s="259"/>
      <c r="B5606" s="259"/>
      <c r="C5606" s="259"/>
      <c r="D5606" s="259"/>
      <c r="E5606" s="259"/>
      <c r="F5606" s="270"/>
      <c r="G5606" s="259"/>
      <c r="H5606" s="259"/>
      <c r="I5606" s="259"/>
      <c r="J5606" s="259"/>
    </row>
    <row r="5607" spans="1:10">
      <c r="A5607" s="259"/>
      <c r="B5607" s="259"/>
      <c r="C5607" s="259"/>
      <c r="D5607" s="259"/>
      <c r="E5607" s="259"/>
      <c r="F5607" s="270"/>
      <c r="G5607" s="259"/>
      <c r="H5607" s="259"/>
      <c r="I5607" s="259"/>
      <c r="J5607" s="259"/>
    </row>
    <row r="5608" spans="1:10">
      <c r="A5608" s="259"/>
      <c r="B5608" s="259"/>
      <c r="C5608" s="259"/>
      <c r="D5608" s="259"/>
      <c r="E5608" s="259"/>
      <c r="F5608" s="270"/>
      <c r="G5608" s="259"/>
      <c r="H5608" s="259"/>
      <c r="I5608" s="259"/>
      <c r="J5608" s="259"/>
    </row>
    <row r="5609" spans="1:10">
      <c r="A5609" s="259"/>
      <c r="B5609" s="259"/>
      <c r="C5609" s="259"/>
      <c r="D5609" s="259"/>
      <c r="E5609" s="259"/>
      <c r="F5609" s="270"/>
      <c r="G5609" s="259"/>
      <c r="H5609" s="259"/>
      <c r="I5609" s="259"/>
      <c r="J5609" s="259"/>
    </row>
    <row r="5610" spans="1:10">
      <c r="A5610" s="259"/>
      <c r="B5610" s="259"/>
      <c r="C5610" s="259"/>
      <c r="D5610" s="259"/>
      <c r="E5610" s="259"/>
      <c r="F5610" s="270"/>
      <c r="G5610" s="259"/>
      <c r="H5610" s="259"/>
      <c r="I5610" s="259"/>
      <c r="J5610" s="259"/>
    </row>
    <row r="5611" spans="1:10">
      <c r="A5611" s="259"/>
      <c r="B5611" s="259"/>
      <c r="C5611" s="259"/>
      <c r="D5611" s="259"/>
      <c r="E5611" s="259"/>
      <c r="F5611" s="270"/>
      <c r="G5611" s="259"/>
      <c r="H5611" s="259"/>
      <c r="I5611" s="259"/>
      <c r="J5611" s="259"/>
    </row>
    <row r="5612" spans="1:10">
      <c r="A5612" s="259"/>
      <c r="B5612" s="259"/>
      <c r="C5612" s="259"/>
      <c r="D5612" s="259"/>
      <c r="E5612" s="259"/>
      <c r="F5612" s="270"/>
      <c r="G5612" s="259"/>
      <c r="H5612" s="259"/>
      <c r="I5612" s="259"/>
      <c r="J5612" s="259"/>
    </row>
    <row r="5613" spans="1:10">
      <c r="A5613" s="259"/>
      <c r="B5613" s="259"/>
      <c r="C5613" s="259"/>
      <c r="D5613" s="259"/>
      <c r="E5613" s="259"/>
      <c r="F5613" s="270"/>
      <c r="G5613" s="259"/>
      <c r="H5613" s="259"/>
      <c r="I5613" s="259"/>
      <c r="J5613" s="259"/>
    </row>
    <row r="5614" spans="1:10">
      <c r="A5614" s="259"/>
      <c r="B5614" s="259"/>
      <c r="C5614" s="259"/>
      <c r="D5614" s="259"/>
      <c r="E5614" s="259"/>
      <c r="F5614" s="270"/>
      <c r="G5614" s="259"/>
      <c r="H5614" s="259"/>
      <c r="I5614" s="259"/>
      <c r="J5614" s="259"/>
    </row>
    <row r="5615" spans="1:10">
      <c r="A5615" s="259"/>
      <c r="B5615" s="259"/>
      <c r="C5615" s="259"/>
      <c r="D5615" s="259"/>
      <c r="E5615" s="259"/>
      <c r="F5615" s="270"/>
      <c r="G5615" s="259"/>
      <c r="H5615" s="259"/>
      <c r="I5615" s="259"/>
      <c r="J5615" s="259"/>
    </row>
    <row r="5616" spans="1:10">
      <c r="A5616" s="259"/>
      <c r="B5616" s="259"/>
      <c r="C5616" s="259"/>
      <c r="D5616" s="259"/>
      <c r="E5616" s="259"/>
      <c r="F5616" s="270"/>
      <c r="G5616" s="259"/>
      <c r="H5616" s="259"/>
      <c r="I5616" s="259"/>
      <c r="J5616" s="259"/>
    </row>
    <row r="5617" spans="1:10">
      <c r="A5617" s="259"/>
      <c r="B5617" s="259"/>
      <c r="C5617" s="259"/>
      <c r="D5617" s="259"/>
      <c r="E5617" s="259"/>
      <c r="F5617" s="270"/>
      <c r="G5617" s="259"/>
      <c r="H5617" s="259"/>
      <c r="I5617" s="259"/>
      <c r="J5617" s="259"/>
    </row>
    <row r="5618" spans="1:10">
      <c r="A5618" s="259"/>
      <c r="B5618" s="259"/>
      <c r="C5618" s="259"/>
      <c r="D5618" s="259"/>
      <c r="E5618" s="259"/>
      <c r="F5618" s="270"/>
      <c r="G5618" s="259"/>
      <c r="H5618" s="259"/>
      <c r="I5618" s="259"/>
      <c r="J5618" s="259"/>
    </row>
    <row r="5619" spans="1:10">
      <c r="A5619" s="259"/>
      <c r="B5619" s="259"/>
      <c r="C5619" s="259"/>
      <c r="D5619" s="259"/>
      <c r="E5619" s="259"/>
      <c r="F5619" s="270"/>
      <c r="G5619" s="259"/>
      <c r="H5619" s="259"/>
      <c r="I5619" s="259"/>
      <c r="J5619" s="259"/>
    </row>
    <row r="5620" spans="1:10">
      <c r="A5620" s="259"/>
      <c r="B5620" s="259"/>
      <c r="C5620" s="259"/>
      <c r="D5620" s="259"/>
      <c r="E5620" s="259"/>
      <c r="F5620" s="270"/>
      <c r="G5620" s="259"/>
      <c r="H5620" s="259"/>
      <c r="I5620" s="259"/>
      <c r="J5620" s="259"/>
    </row>
    <row r="5621" spans="1:10">
      <c r="A5621" s="259"/>
      <c r="B5621" s="259"/>
      <c r="C5621" s="259"/>
      <c r="D5621" s="259"/>
      <c r="E5621" s="259"/>
      <c r="F5621" s="270"/>
      <c r="G5621" s="259"/>
      <c r="H5621" s="259"/>
      <c r="I5621" s="259"/>
      <c r="J5621" s="259"/>
    </row>
    <row r="5622" spans="1:10">
      <c r="A5622" s="259"/>
      <c r="B5622" s="259"/>
      <c r="C5622" s="259"/>
      <c r="D5622" s="259"/>
      <c r="E5622" s="259"/>
      <c r="F5622" s="270"/>
      <c r="G5622" s="259"/>
      <c r="H5622" s="259"/>
      <c r="I5622" s="259"/>
      <c r="J5622" s="259"/>
    </row>
    <row r="5623" spans="1:10">
      <c r="A5623" s="259"/>
      <c r="B5623" s="259"/>
      <c r="C5623" s="259"/>
      <c r="D5623" s="259"/>
      <c r="E5623" s="259"/>
      <c r="F5623" s="270"/>
      <c r="G5623" s="259"/>
      <c r="H5623" s="259"/>
      <c r="I5623" s="259"/>
      <c r="J5623" s="259"/>
    </row>
    <row r="5624" spans="1:10">
      <c r="A5624" s="259"/>
      <c r="B5624" s="259"/>
      <c r="C5624" s="259"/>
      <c r="D5624" s="259"/>
      <c r="E5624" s="259"/>
      <c r="F5624" s="270"/>
      <c r="G5624" s="259"/>
      <c r="H5624" s="259"/>
      <c r="I5624" s="259"/>
      <c r="J5624" s="259"/>
    </row>
    <row r="5625" spans="1:10">
      <c r="A5625" s="259"/>
      <c r="B5625" s="259"/>
      <c r="C5625" s="259"/>
      <c r="D5625" s="259"/>
      <c r="E5625" s="259"/>
      <c r="F5625" s="270"/>
      <c r="G5625" s="259"/>
      <c r="H5625" s="259"/>
      <c r="I5625" s="259"/>
      <c r="J5625" s="259"/>
    </row>
    <row r="5626" spans="1:10">
      <c r="A5626" s="259"/>
      <c r="B5626" s="259"/>
      <c r="C5626" s="259"/>
      <c r="D5626" s="259"/>
      <c r="E5626" s="259"/>
      <c r="F5626" s="270"/>
      <c r="G5626" s="259"/>
      <c r="H5626" s="259"/>
      <c r="I5626" s="259"/>
      <c r="J5626" s="259"/>
    </row>
    <row r="5627" spans="1:10">
      <c r="A5627" s="259"/>
      <c r="B5627" s="259"/>
      <c r="C5627" s="259"/>
      <c r="D5627" s="259"/>
      <c r="E5627" s="259"/>
      <c r="F5627" s="270"/>
      <c r="G5627" s="259"/>
      <c r="H5627" s="259"/>
      <c r="I5627" s="259"/>
      <c r="J5627" s="259"/>
    </row>
    <row r="5628" spans="1:10">
      <c r="A5628" s="259"/>
      <c r="B5628" s="259"/>
      <c r="C5628" s="259"/>
      <c r="D5628" s="259"/>
      <c r="E5628" s="259"/>
      <c r="F5628" s="270"/>
      <c r="G5628" s="259"/>
      <c r="H5628" s="259"/>
      <c r="I5628" s="259"/>
      <c r="J5628" s="259"/>
    </row>
    <row r="5629" spans="1:10">
      <c r="A5629" s="259"/>
      <c r="B5629" s="259"/>
      <c r="C5629" s="259"/>
      <c r="D5629" s="259"/>
      <c r="E5629" s="259"/>
      <c r="F5629" s="270"/>
      <c r="G5629" s="259"/>
      <c r="H5629" s="259"/>
      <c r="I5629" s="259"/>
      <c r="J5629" s="259"/>
    </row>
    <row r="5630" spans="1:10">
      <c r="A5630" s="259"/>
      <c r="B5630" s="259"/>
      <c r="C5630" s="259"/>
      <c r="D5630" s="259"/>
      <c r="E5630" s="259"/>
      <c r="F5630" s="270"/>
      <c r="G5630" s="259"/>
      <c r="H5630" s="259"/>
      <c r="I5630" s="259"/>
      <c r="J5630" s="259"/>
    </row>
    <row r="5631" spans="1:10">
      <c r="A5631" s="259"/>
      <c r="B5631" s="259"/>
      <c r="C5631" s="259"/>
      <c r="D5631" s="259"/>
      <c r="E5631" s="259"/>
      <c r="F5631" s="270"/>
      <c r="G5631" s="259"/>
      <c r="H5631" s="259"/>
      <c r="I5631" s="259"/>
      <c r="J5631" s="259"/>
    </row>
    <row r="5632" spans="1:10">
      <c r="A5632" s="259"/>
      <c r="B5632" s="259"/>
      <c r="C5632" s="259"/>
      <c r="D5632" s="259"/>
      <c r="E5632" s="259"/>
      <c r="F5632" s="270"/>
      <c r="G5632" s="259"/>
      <c r="H5632" s="259"/>
      <c r="I5632" s="259"/>
      <c r="J5632" s="259"/>
    </row>
    <row r="5633" spans="1:10">
      <c r="A5633" s="259"/>
      <c r="B5633" s="259"/>
      <c r="C5633" s="259"/>
      <c r="D5633" s="259"/>
      <c r="E5633" s="259"/>
      <c r="F5633" s="270"/>
      <c r="G5633" s="259"/>
      <c r="H5633" s="259"/>
      <c r="I5633" s="259"/>
      <c r="J5633" s="259"/>
    </row>
    <row r="5634" spans="1:10">
      <c r="A5634" s="259"/>
      <c r="B5634" s="259"/>
      <c r="C5634" s="259"/>
      <c r="D5634" s="259"/>
      <c r="E5634" s="259"/>
      <c r="F5634" s="270"/>
      <c r="G5634" s="259"/>
      <c r="H5634" s="259"/>
      <c r="I5634" s="259"/>
      <c r="J5634" s="259"/>
    </row>
    <row r="5635" spans="1:10">
      <c r="A5635" s="259"/>
      <c r="B5635" s="259"/>
      <c r="C5635" s="259"/>
      <c r="D5635" s="259"/>
      <c r="E5635" s="259"/>
      <c r="F5635" s="270"/>
      <c r="G5635" s="259"/>
      <c r="H5635" s="259"/>
      <c r="I5635" s="259"/>
      <c r="J5635" s="259"/>
    </row>
    <row r="5636" spans="1:10">
      <c r="A5636" s="259"/>
      <c r="B5636" s="259"/>
      <c r="C5636" s="259"/>
      <c r="D5636" s="259"/>
      <c r="E5636" s="259"/>
      <c r="F5636" s="270"/>
      <c r="G5636" s="259"/>
      <c r="H5636" s="259"/>
      <c r="I5636" s="259"/>
      <c r="J5636" s="259"/>
    </row>
    <row r="5637" spans="1:10">
      <c r="A5637" s="259"/>
      <c r="B5637" s="259"/>
      <c r="C5637" s="259"/>
      <c r="D5637" s="259"/>
      <c r="E5637" s="259"/>
      <c r="F5637" s="270"/>
      <c r="G5637" s="259"/>
      <c r="H5637" s="259"/>
      <c r="I5637" s="259"/>
      <c r="J5637" s="259"/>
    </row>
    <row r="5638" spans="1:10">
      <c r="A5638" s="259"/>
      <c r="B5638" s="259"/>
      <c r="C5638" s="259"/>
      <c r="D5638" s="259"/>
      <c r="E5638" s="259"/>
      <c r="F5638" s="270"/>
      <c r="G5638" s="259"/>
      <c r="H5638" s="259"/>
      <c r="I5638" s="259"/>
      <c r="J5638" s="259"/>
    </row>
    <row r="5639" spans="1:10">
      <c r="A5639" s="259"/>
      <c r="B5639" s="259"/>
      <c r="C5639" s="259"/>
      <c r="D5639" s="259"/>
      <c r="E5639" s="259"/>
      <c r="F5639" s="270"/>
      <c r="G5639" s="259"/>
      <c r="H5639" s="259"/>
      <c r="I5639" s="259"/>
      <c r="J5639" s="259"/>
    </row>
    <row r="5640" spans="1:10">
      <c r="A5640" s="259"/>
      <c r="B5640" s="259"/>
      <c r="C5640" s="259"/>
      <c r="D5640" s="259"/>
      <c r="E5640" s="259"/>
      <c r="F5640" s="270"/>
      <c r="G5640" s="259"/>
      <c r="H5640" s="259"/>
      <c r="I5640" s="259"/>
      <c r="J5640" s="259"/>
    </row>
    <row r="5641" spans="1:10">
      <c r="A5641" s="259"/>
      <c r="B5641" s="259"/>
      <c r="C5641" s="259"/>
      <c r="D5641" s="259"/>
      <c r="E5641" s="259"/>
      <c r="F5641" s="270"/>
      <c r="G5641" s="259"/>
      <c r="H5641" s="259"/>
      <c r="I5641" s="259"/>
      <c r="J5641" s="259"/>
    </row>
    <row r="5642" spans="1:10">
      <c r="A5642" s="259"/>
      <c r="B5642" s="259"/>
      <c r="C5642" s="259"/>
      <c r="D5642" s="259"/>
      <c r="E5642" s="259"/>
      <c r="F5642" s="270"/>
      <c r="G5642" s="259"/>
      <c r="H5642" s="259"/>
      <c r="I5642" s="259"/>
      <c r="J5642" s="259"/>
    </row>
    <row r="5643" spans="1:10">
      <c r="A5643" s="259"/>
      <c r="B5643" s="259"/>
      <c r="C5643" s="259"/>
      <c r="D5643" s="259"/>
      <c r="E5643" s="259"/>
      <c r="F5643" s="270"/>
      <c r="G5643" s="259"/>
      <c r="H5643" s="259"/>
      <c r="I5643" s="259"/>
      <c r="J5643" s="259"/>
    </row>
    <row r="5644" spans="1:10">
      <c r="A5644" s="259"/>
      <c r="B5644" s="259"/>
      <c r="C5644" s="259"/>
      <c r="D5644" s="259"/>
      <c r="E5644" s="259"/>
      <c r="F5644" s="270"/>
      <c r="G5644" s="259"/>
      <c r="H5644" s="259"/>
      <c r="I5644" s="259"/>
      <c r="J5644" s="259"/>
    </row>
    <row r="5645" spans="1:10">
      <c r="A5645" s="259"/>
      <c r="B5645" s="259"/>
      <c r="C5645" s="259"/>
      <c r="D5645" s="259"/>
      <c r="E5645" s="259"/>
      <c r="F5645" s="270"/>
      <c r="G5645" s="259"/>
      <c r="H5645" s="259"/>
      <c r="I5645" s="259"/>
      <c r="J5645" s="259"/>
    </row>
    <row r="5646" spans="1:10">
      <c r="A5646" s="259"/>
      <c r="B5646" s="259"/>
      <c r="C5646" s="259"/>
      <c r="D5646" s="259"/>
      <c r="E5646" s="259"/>
      <c r="F5646" s="270"/>
      <c r="G5646" s="259"/>
      <c r="H5646" s="259"/>
      <c r="I5646" s="259"/>
      <c r="J5646" s="259"/>
    </row>
    <row r="5647" spans="1:10">
      <c r="A5647" s="259"/>
      <c r="B5647" s="259"/>
      <c r="C5647" s="259"/>
      <c r="D5647" s="259"/>
      <c r="E5647" s="259"/>
      <c r="F5647" s="270"/>
      <c r="G5647" s="259"/>
      <c r="H5647" s="259"/>
      <c r="I5647" s="259"/>
      <c r="J5647" s="259"/>
    </row>
    <row r="5648" spans="1:10">
      <c r="A5648" s="259"/>
      <c r="B5648" s="259"/>
      <c r="C5648" s="259"/>
      <c r="D5648" s="259"/>
      <c r="E5648" s="259"/>
      <c r="F5648" s="270"/>
      <c r="G5648" s="259"/>
      <c r="H5648" s="259"/>
      <c r="I5648" s="259"/>
      <c r="J5648" s="259"/>
    </row>
    <row r="5649" spans="1:10">
      <c r="A5649" s="259"/>
      <c r="B5649" s="259"/>
      <c r="C5649" s="259"/>
      <c r="D5649" s="259"/>
      <c r="E5649" s="259"/>
      <c r="F5649" s="270"/>
      <c r="G5649" s="259"/>
      <c r="H5649" s="259"/>
      <c r="I5649" s="259"/>
      <c r="J5649" s="259"/>
    </row>
    <row r="5650" spans="1:10">
      <c r="A5650" s="259"/>
      <c r="B5650" s="259"/>
      <c r="C5650" s="259"/>
      <c r="D5650" s="259"/>
      <c r="E5650" s="259"/>
      <c r="F5650" s="270"/>
      <c r="G5650" s="259"/>
      <c r="H5650" s="259"/>
      <c r="I5650" s="259"/>
      <c r="J5650" s="259"/>
    </row>
    <row r="5651" spans="1:10">
      <c r="A5651" s="259"/>
      <c r="B5651" s="259"/>
      <c r="C5651" s="259"/>
      <c r="D5651" s="259"/>
      <c r="E5651" s="259"/>
      <c r="F5651" s="270"/>
      <c r="G5651" s="259"/>
      <c r="H5651" s="259"/>
      <c r="I5651" s="259"/>
      <c r="J5651" s="259"/>
    </row>
    <row r="5652" spans="1:10">
      <c r="A5652" s="259"/>
      <c r="B5652" s="259"/>
      <c r="C5652" s="259"/>
      <c r="D5652" s="259"/>
      <c r="E5652" s="259"/>
      <c r="F5652" s="270"/>
      <c r="G5652" s="259"/>
      <c r="H5652" s="259"/>
      <c r="I5652" s="259"/>
      <c r="J5652" s="259"/>
    </row>
    <row r="5653" spans="1:10">
      <c r="A5653" s="259"/>
      <c r="B5653" s="259"/>
      <c r="C5653" s="259"/>
      <c r="D5653" s="259"/>
      <c r="E5653" s="259"/>
      <c r="F5653" s="270"/>
      <c r="G5653" s="259"/>
      <c r="H5653" s="259"/>
      <c r="I5653" s="259"/>
      <c r="J5653" s="259"/>
    </row>
    <row r="5654" spans="1:10">
      <c r="A5654" s="259"/>
      <c r="B5654" s="259"/>
      <c r="C5654" s="259"/>
      <c r="D5654" s="259"/>
      <c r="E5654" s="259"/>
      <c r="F5654" s="270"/>
      <c r="G5654" s="259"/>
      <c r="H5654" s="259"/>
      <c r="I5654" s="259"/>
      <c r="J5654" s="259"/>
    </row>
    <row r="5655" spans="1:10">
      <c r="A5655" s="259"/>
      <c r="B5655" s="259"/>
      <c r="C5655" s="259"/>
      <c r="D5655" s="259"/>
      <c r="E5655" s="259"/>
      <c r="F5655" s="270"/>
      <c r="G5655" s="259"/>
      <c r="H5655" s="259"/>
      <c r="I5655" s="259"/>
      <c r="J5655" s="259"/>
    </row>
    <row r="5656" spans="1:10">
      <c r="A5656" s="259"/>
      <c r="B5656" s="259"/>
      <c r="C5656" s="259"/>
      <c r="D5656" s="259"/>
      <c r="E5656" s="259"/>
      <c r="F5656" s="270"/>
      <c r="G5656" s="259"/>
      <c r="H5656" s="259"/>
      <c r="I5656" s="259"/>
      <c r="J5656" s="259"/>
    </row>
    <row r="5657" spans="1:10">
      <c r="A5657" s="259"/>
      <c r="B5657" s="259"/>
      <c r="C5657" s="259"/>
      <c r="D5657" s="259"/>
      <c r="E5657" s="259"/>
      <c r="F5657" s="270"/>
      <c r="G5657" s="259"/>
      <c r="H5657" s="259"/>
      <c r="I5657" s="259"/>
      <c r="J5657" s="259"/>
    </row>
    <row r="5658" spans="1:10">
      <c r="A5658" s="259"/>
      <c r="B5658" s="259"/>
      <c r="C5658" s="259"/>
      <c r="D5658" s="259"/>
      <c r="E5658" s="259"/>
      <c r="F5658" s="270"/>
      <c r="G5658" s="259"/>
      <c r="H5658" s="259"/>
      <c r="I5658" s="259"/>
      <c r="J5658" s="259"/>
    </row>
    <row r="5659" spans="1:10">
      <c r="A5659" s="259"/>
      <c r="B5659" s="259"/>
      <c r="C5659" s="259"/>
      <c r="D5659" s="259"/>
      <c r="E5659" s="259"/>
      <c r="F5659" s="270"/>
      <c r="G5659" s="259"/>
      <c r="H5659" s="259"/>
      <c r="I5659" s="259"/>
      <c r="J5659" s="259"/>
    </row>
    <row r="5660" spans="1:10">
      <c r="A5660" s="259"/>
      <c r="B5660" s="259"/>
      <c r="C5660" s="259"/>
      <c r="D5660" s="259"/>
      <c r="E5660" s="259"/>
      <c r="F5660" s="270"/>
      <c r="G5660" s="259"/>
      <c r="H5660" s="259"/>
      <c r="I5660" s="259"/>
      <c r="J5660" s="259"/>
    </row>
    <row r="5661" spans="1:10">
      <c r="A5661" s="259"/>
      <c r="B5661" s="259"/>
      <c r="C5661" s="259"/>
      <c r="D5661" s="259"/>
      <c r="E5661" s="259"/>
      <c r="F5661" s="270"/>
      <c r="G5661" s="259"/>
      <c r="H5661" s="259"/>
      <c r="I5661" s="259"/>
      <c r="J5661" s="259"/>
    </row>
    <row r="5662" spans="1:10">
      <c r="A5662" s="259"/>
      <c r="B5662" s="259"/>
      <c r="C5662" s="259"/>
      <c r="D5662" s="259"/>
      <c r="E5662" s="259"/>
      <c r="F5662" s="270"/>
      <c r="G5662" s="259"/>
      <c r="H5662" s="259"/>
      <c r="I5662" s="259"/>
      <c r="J5662" s="259"/>
    </row>
    <row r="5663" spans="1:10">
      <c r="A5663" s="259"/>
      <c r="B5663" s="259"/>
      <c r="C5663" s="259"/>
      <c r="D5663" s="259"/>
      <c r="E5663" s="259"/>
      <c r="F5663" s="270"/>
      <c r="G5663" s="259"/>
      <c r="H5663" s="259"/>
      <c r="I5663" s="259"/>
      <c r="J5663" s="259"/>
    </row>
    <row r="5664" spans="1:10">
      <c r="A5664" s="259"/>
      <c r="B5664" s="259"/>
      <c r="C5664" s="259"/>
      <c r="D5664" s="259"/>
      <c r="E5664" s="259"/>
      <c r="F5664" s="270"/>
      <c r="G5664" s="259"/>
      <c r="H5664" s="259"/>
      <c r="I5664" s="259"/>
      <c r="J5664" s="259"/>
    </row>
    <row r="5665" spans="1:10">
      <c r="A5665" s="259"/>
      <c r="B5665" s="259"/>
      <c r="C5665" s="259"/>
      <c r="D5665" s="259"/>
      <c r="E5665" s="259"/>
      <c r="F5665" s="270"/>
      <c r="G5665" s="259"/>
      <c r="H5665" s="259"/>
      <c r="I5665" s="259"/>
      <c r="J5665" s="259"/>
    </row>
    <row r="5666" spans="1:10">
      <c r="A5666" s="259"/>
      <c r="B5666" s="259"/>
      <c r="C5666" s="259"/>
      <c r="D5666" s="259"/>
      <c r="E5666" s="259"/>
      <c r="F5666" s="270"/>
      <c r="G5666" s="259"/>
      <c r="H5666" s="259"/>
      <c r="I5666" s="259"/>
      <c r="J5666" s="259"/>
    </row>
    <row r="5667" spans="1:10">
      <c r="A5667" s="259"/>
      <c r="B5667" s="259"/>
      <c r="C5667" s="259"/>
      <c r="D5667" s="259"/>
      <c r="E5667" s="259"/>
      <c r="F5667" s="270"/>
      <c r="G5667" s="259"/>
      <c r="H5667" s="259"/>
      <c r="I5667" s="259"/>
      <c r="J5667" s="259"/>
    </row>
    <row r="5668" spans="1:10">
      <c r="A5668" s="259"/>
      <c r="B5668" s="259"/>
      <c r="C5668" s="259"/>
      <c r="D5668" s="259"/>
      <c r="E5668" s="259"/>
      <c r="F5668" s="270"/>
      <c r="G5668" s="259"/>
      <c r="H5668" s="259"/>
      <c r="I5668" s="259"/>
      <c r="J5668" s="259"/>
    </row>
    <row r="5669" spans="1:10">
      <c r="A5669" s="259"/>
      <c r="B5669" s="259"/>
      <c r="C5669" s="259"/>
      <c r="D5669" s="259"/>
      <c r="E5669" s="259"/>
      <c r="F5669" s="270"/>
      <c r="G5669" s="259"/>
      <c r="H5669" s="259"/>
      <c r="I5669" s="259"/>
      <c r="J5669" s="259"/>
    </row>
    <row r="5670" spans="1:10">
      <c r="A5670" s="259"/>
      <c r="B5670" s="259"/>
      <c r="C5670" s="259"/>
      <c r="D5670" s="259"/>
      <c r="E5670" s="259"/>
      <c r="F5670" s="270"/>
      <c r="G5670" s="259"/>
      <c r="H5670" s="259"/>
      <c r="I5670" s="259"/>
      <c r="J5670" s="259"/>
    </row>
    <row r="5671" spans="1:10">
      <c r="A5671" s="259"/>
      <c r="B5671" s="259"/>
      <c r="C5671" s="259"/>
      <c r="D5671" s="259"/>
      <c r="E5671" s="259"/>
      <c r="F5671" s="270"/>
      <c r="G5671" s="259"/>
      <c r="H5671" s="259"/>
      <c r="I5671" s="259"/>
      <c r="J5671" s="259"/>
    </row>
    <row r="5672" spans="1:10">
      <c r="A5672" s="259"/>
      <c r="B5672" s="259"/>
      <c r="C5672" s="259"/>
      <c r="D5672" s="259"/>
      <c r="E5672" s="259"/>
      <c r="F5672" s="270"/>
      <c r="G5672" s="259"/>
      <c r="H5672" s="259"/>
      <c r="I5672" s="259"/>
      <c r="J5672" s="259"/>
    </row>
    <row r="5673" spans="1:10">
      <c r="A5673" s="259"/>
      <c r="B5673" s="259"/>
      <c r="C5673" s="259"/>
      <c r="D5673" s="259"/>
      <c r="E5673" s="259"/>
      <c r="F5673" s="270"/>
      <c r="G5673" s="259"/>
      <c r="H5673" s="259"/>
      <c r="I5673" s="259"/>
      <c r="J5673" s="259"/>
    </row>
    <row r="5674" spans="1:10">
      <c r="A5674" s="259"/>
      <c r="B5674" s="259"/>
      <c r="C5674" s="259"/>
      <c r="D5674" s="259"/>
      <c r="E5674" s="259"/>
      <c r="F5674" s="270"/>
      <c r="G5674" s="259"/>
      <c r="H5674" s="259"/>
      <c r="I5674" s="259"/>
      <c r="J5674" s="259"/>
    </row>
    <row r="5675" spans="1:10">
      <c r="A5675" s="259"/>
      <c r="B5675" s="259"/>
      <c r="C5675" s="259"/>
      <c r="D5675" s="259"/>
      <c r="E5675" s="259"/>
      <c r="F5675" s="270"/>
      <c r="G5675" s="259"/>
      <c r="H5675" s="259"/>
      <c r="I5675" s="259"/>
      <c r="J5675" s="259"/>
    </row>
    <row r="5676" spans="1:10">
      <c r="A5676" s="259"/>
      <c r="B5676" s="259"/>
      <c r="C5676" s="259"/>
      <c r="D5676" s="259"/>
      <c r="E5676" s="259"/>
      <c r="F5676" s="270"/>
      <c r="G5676" s="259"/>
      <c r="H5676" s="259"/>
      <c r="I5676" s="259"/>
      <c r="J5676" s="259"/>
    </row>
    <row r="5677" spans="1:10">
      <c r="A5677" s="259"/>
      <c r="B5677" s="259"/>
      <c r="C5677" s="259"/>
      <c r="D5677" s="259"/>
      <c r="E5677" s="259"/>
      <c r="F5677" s="270"/>
      <c r="G5677" s="259"/>
      <c r="H5677" s="259"/>
      <c r="I5677" s="259"/>
      <c r="J5677" s="259"/>
    </row>
    <row r="5678" spans="1:10">
      <c r="A5678" s="259"/>
      <c r="B5678" s="259"/>
      <c r="C5678" s="259"/>
      <c r="D5678" s="259"/>
      <c r="E5678" s="259"/>
      <c r="F5678" s="270"/>
      <c r="G5678" s="259"/>
      <c r="H5678" s="259"/>
      <c r="I5678" s="259"/>
      <c r="J5678" s="259"/>
    </row>
    <row r="5679" spans="1:10">
      <c r="A5679" s="259"/>
      <c r="B5679" s="259"/>
      <c r="C5679" s="259"/>
      <c r="D5679" s="259"/>
      <c r="E5679" s="259"/>
      <c r="F5679" s="270"/>
      <c r="G5679" s="259"/>
      <c r="H5679" s="259"/>
      <c r="I5679" s="259"/>
      <c r="J5679" s="259"/>
    </row>
    <row r="5680" spans="1:10">
      <c r="A5680" s="259"/>
      <c r="B5680" s="259"/>
      <c r="C5680" s="259"/>
      <c r="D5680" s="259"/>
      <c r="E5680" s="259"/>
      <c r="F5680" s="270"/>
      <c r="G5680" s="259"/>
      <c r="H5680" s="259"/>
      <c r="I5680" s="259"/>
      <c r="J5680" s="259"/>
    </row>
    <row r="5681" spans="1:10">
      <c r="A5681" s="259"/>
      <c r="B5681" s="259"/>
      <c r="C5681" s="259"/>
      <c r="D5681" s="259"/>
      <c r="E5681" s="259"/>
      <c r="F5681" s="270"/>
      <c r="G5681" s="259"/>
      <c r="H5681" s="259"/>
      <c r="I5681" s="259"/>
      <c r="J5681" s="259"/>
    </row>
    <row r="5682" spans="1:10">
      <c r="A5682" s="259"/>
      <c r="B5682" s="259"/>
      <c r="C5682" s="259"/>
      <c r="D5682" s="259"/>
      <c r="E5682" s="259"/>
      <c r="F5682" s="270"/>
      <c r="G5682" s="259"/>
      <c r="H5682" s="259"/>
      <c r="I5682" s="259"/>
      <c r="J5682" s="259"/>
    </row>
    <row r="5683" spans="1:10">
      <c r="A5683" s="259"/>
      <c r="B5683" s="259"/>
      <c r="C5683" s="259"/>
      <c r="D5683" s="259"/>
      <c r="E5683" s="259"/>
      <c r="F5683" s="270"/>
      <c r="G5683" s="259"/>
      <c r="H5683" s="259"/>
      <c r="I5683" s="259"/>
      <c r="J5683" s="259"/>
    </row>
    <row r="5684" spans="1:10">
      <c r="A5684" s="259"/>
      <c r="B5684" s="259"/>
      <c r="C5684" s="259"/>
      <c r="D5684" s="259"/>
      <c r="E5684" s="259"/>
      <c r="F5684" s="270"/>
      <c r="G5684" s="259"/>
      <c r="H5684" s="259"/>
      <c r="I5684" s="259"/>
      <c r="J5684" s="259"/>
    </row>
    <row r="5685" spans="1:10">
      <c r="A5685" s="259"/>
      <c r="B5685" s="259"/>
      <c r="C5685" s="259"/>
      <c r="D5685" s="259"/>
      <c r="E5685" s="259"/>
      <c r="F5685" s="270"/>
      <c r="G5685" s="259"/>
      <c r="H5685" s="259"/>
      <c r="I5685" s="259"/>
      <c r="J5685" s="259"/>
    </row>
    <row r="5686" spans="1:10">
      <c r="A5686" s="259"/>
      <c r="B5686" s="259"/>
      <c r="C5686" s="259"/>
      <c r="D5686" s="259"/>
      <c r="E5686" s="259"/>
      <c r="F5686" s="270"/>
      <c r="G5686" s="259"/>
      <c r="H5686" s="259"/>
      <c r="I5686" s="259"/>
      <c r="J5686" s="259"/>
    </row>
    <row r="5687" spans="1:10">
      <c r="A5687" s="259"/>
      <c r="B5687" s="259"/>
      <c r="C5687" s="259"/>
      <c r="D5687" s="259"/>
      <c r="E5687" s="259"/>
      <c r="F5687" s="270"/>
      <c r="G5687" s="259"/>
      <c r="H5687" s="259"/>
      <c r="I5687" s="259"/>
      <c r="J5687" s="259"/>
    </row>
    <row r="5688" spans="1:10">
      <c r="A5688" s="259"/>
      <c r="B5688" s="259"/>
      <c r="C5688" s="259"/>
      <c r="D5688" s="259"/>
      <c r="E5688" s="259"/>
      <c r="F5688" s="270"/>
      <c r="G5688" s="259"/>
      <c r="H5688" s="259"/>
      <c r="I5688" s="259"/>
      <c r="J5688" s="259"/>
    </row>
    <row r="5689" spans="1:10">
      <c r="A5689" s="259"/>
      <c r="B5689" s="259"/>
      <c r="C5689" s="259"/>
      <c r="D5689" s="259"/>
      <c r="E5689" s="259"/>
      <c r="F5689" s="270"/>
      <c r="G5689" s="259"/>
      <c r="H5689" s="259"/>
      <c r="I5689" s="259"/>
      <c r="J5689" s="259"/>
    </row>
    <row r="5690" spans="1:10">
      <c r="A5690" s="259"/>
      <c r="B5690" s="259"/>
      <c r="C5690" s="259"/>
      <c r="D5690" s="259"/>
      <c r="E5690" s="259"/>
      <c r="F5690" s="270"/>
      <c r="G5690" s="259"/>
      <c r="H5690" s="259"/>
      <c r="I5690" s="259"/>
      <c r="J5690" s="259"/>
    </row>
    <row r="5691" spans="1:10">
      <c r="A5691" s="259"/>
      <c r="B5691" s="259"/>
      <c r="C5691" s="259"/>
      <c r="D5691" s="259"/>
      <c r="E5691" s="259"/>
      <c r="F5691" s="270"/>
      <c r="G5691" s="259"/>
      <c r="H5691" s="259"/>
      <c r="I5691" s="259"/>
      <c r="J5691" s="259"/>
    </row>
    <row r="5692" spans="1:10">
      <c r="A5692" s="259"/>
      <c r="B5692" s="259"/>
      <c r="C5692" s="259"/>
      <c r="D5692" s="259"/>
      <c r="E5692" s="259"/>
      <c r="F5692" s="270"/>
      <c r="G5692" s="259"/>
      <c r="H5692" s="259"/>
      <c r="I5692" s="259"/>
      <c r="J5692" s="259"/>
    </row>
    <row r="5693" spans="1:10">
      <c r="A5693" s="259"/>
      <c r="B5693" s="259"/>
      <c r="C5693" s="259"/>
      <c r="D5693" s="259"/>
      <c r="E5693" s="259"/>
      <c r="F5693" s="270"/>
      <c r="G5693" s="259"/>
      <c r="H5693" s="259"/>
      <c r="I5693" s="259"/>
      <c r="J5693" s="259"/>
    </row>
    <row r="5694" spans="1:10">
      <c r="A5694" s="259"/>
      <c r="B5694" s="259"/>
      <c r="C5694" s="259"/>
      <c r="D5694" s="259"/>
      <c r="E5694" s="259"/>
      <c r="F5694" s="270"/>
      <c r="G5694" s="259"/>
      <c r="H5694" s="259"/>
      <c r="I5694" s="259"/>
      <c r="J5694" s="259"/>
    </row>
    <row r="5695" spans="1:10">
      <c r="A5695" s="259"/>
      <c r="B5695" s="259"/>
      <c r="C5695" s="259"/>
      <c r="D5695" s="259"/>
      <c r="E5695" s="259"/>
      <c r="F5695" s="270"/>
      <c r="G5695" s="259"/>
      <c r="H5695" s="259"/>
      <c r="I5695" s="259"/>
      <c r="J5695" s="259"/>
    </row>
    <row r="5696" spans="1:10">
      <c r="A5696" s="259"/>
      <c r="B5696" s="259"/>
      <c r="C5696" s="259"/>
      <c r="D5696" s="259"/>
      <c r="E5696" s="259"/>
      <c r="F5696" s="270"/>
      <c r="G5696" s="259"/>
      <c r="H5696" s="259"/>
      <c r="I5696" s="259"/>
      <c r="J5696" s="259"/>
    </row>
    <row r="5697" spans="1:10">
      <c r="A5697" s="259"/>
      <c r="B5697" s="259"/>
      <c r="C5697" s="259"/>
      <c r="D5697" s="259"/>
      <c r="E5697" s="259"/>
      <c r="F5697" s="270"/>
      <c r="G5697" s="259"/>
      <c r="H5697" s="259"/>
      <c r="I5697" s="259"/>
      <c r="J5697" s="259"/>
    </row>
    <row r="5698" spans="1:10">
      <c r="A5698" s="259"/>
      <c r="B5698" s="259"/>
      <c r="C5698" s="259"/>
      <c r="D5698" s="259"/>
      <c r="E5698" s="259"/>
      <c r="F5698" s="270"/>
      <c r="G5698" s="259"/>
      <c r="H5698" s="259"/>
      <c r="I5698" s="259"/>
      <c r="J5698" s="259"/>
    </row>
    <row r="5699" spans="1:10">
      <c r="A5699" s="259"/>
      <c r="B5699" s="259"/>
      <c r="C5699" s="259"/>
      <c r="D5699" s="259"/>
      <c r="E5699" s="259"/>
      <c r="F5699" s="270"/>
      <c r="G5699" s="259"/>
      <c r="H5699" s="259"/>
      <c r="I5699" s="259"/>
      <c r="J5699" s="259"/>
    </row>
    <row r="5700" spans="1:10">
      <c r="A5700" s="259"/>
      <c r="B5700" s="259"/>
      <c r="C5700" s="259"/>
      <c r="D5700" s="259"/>
      <c r="E5700" s="259"/>
      <c r="F5700" s="270"/>
      <c r="G5700" s="259"/>
      <c r="H5700" s="259"/>
      <c r="I5700" s="259"/>
      <c r="J5700" s="259"/>
    </row>
    <row r="5701" spans="1:10">
      <c r="A5701" s="259"/>
      <c r="B5701" s="259"/>
      <c r="C5701" s="259"/>
      <c r="D5701" s="259"/>
      <c r="E5701" s="259"/>
      <c r="F5701" s="270"/>
      <c r="G5701" s="259"/>
      <c r="H5701" s="259"/>
      <c r="I5701" s="259"/>
      <c r="J5701" s="259"/>
    </row>
    <row r="5702" spans="1:10">
      <c r="A5702" s="259"/>
      <c r="B5702" s="259"/>
      <c r="C5702" s="259"/>
      <c r="D5702" s="259"/>
      <c r="E5702" s="259"/>
      <c r="F5702" s="270"/>
      <c r="G5702" s="259"/>
      <c r="H5702" s="259"/>
      <c r="I5702" s="259"/>
      <c r="J5702" s="259"/>
    </row>
    <row r="5703" spans="1:10">
      <c r="A5703" s="259"/>
      <c r="B5703" s="259"/>
      <c r="C5703" s="259"/>
      <c r="D5703" s="259"/>
      <c r="E5703" s="259"/>
      <c r="F5703" s="270"/>
      <c r="G5703" s="259"/>
      <c r="H5703" s="259"/>
      <c r="I5703" s="259"/>
      <c r="J5703" s="259"/>
    </row>
    <row r="5704" spans="1:10">
      <c r="A5704" s="259"/>
      <c r="B5704" s="259"/>
      <c r="C5704" s="259"/>
      <c r="D5704" s="259"/>
      <c r="E5704" s="259"/>
      <c r="F5704" s="270"/>
      <c r="G5704" s="259"/>
      <c r="H5704" s="259"/>
      <c r="I5704" s="259"/>
      <c r="J5704" s="259"/>
    </row>
    <row r="5705" spans="1:10">
      <c r="A5705" s="259"/>
      <c r="B5705" s="259"/>
      <c r="C5705" s="259"/>
      <c r="D5705" s="259"/>
      <c r="E5705" s="259"/>
      <c r="F5705" s="270"/>
      <c r="G5705" s="259"/>
      <c r="H5705" s="259"/>
      <c r="I5705" s="259"/>
      <c r="J5705" s="259"/>
    </row>
    <row r="5706" spans="1:10">
      <c r="A5706" s="259"/>
      <c r="B5706" s="259"/>
      <c r="C5706" s="259"/>
      <c r="D5706" s="259"/>
      <c r="E5706" s="259"/>
      <c r="F5706" s="270"/>
      <c r="G5706" s="259"/>
      <c r="H5706" s="259"/>
      <c r="I5706" s="259"/>
      <c r="J5706" s="259"/>
    </row>
    <row r="5707" spans="1:10">
      <c r="A5707" s="259"/>
      <c r="B5707" s="259"/>
      <c r="C5707" s="259"/>
      <c r="D5707" s="259"/>
      <c r="E5707" s="259"/>
      <c r="F5707" s="270"/>
      <c r="G5707" s="259"/>
      <c r="H5707" s="259"/>
      <c r="I5707" s="259"/>
      <c r="J5707" s="259"/>
    </row>
    <row r="5708" spans="1:10">
      <c r="A5708" s="259"/>
      <c r="B5708" s="259"/>
      <c r="C5708" s="259"/>
      <c r="D5708" s="259"/>
      <c r="E5708" s="259"/>
      <c r="F5708" s="270"/>
      <c r="G5708" s="259"/>
      <c r="H5708" s="259"/>
      <c r="I5708" s="259"/>
      <c r="J5708" s="259"/>
    </row>
    <row r="5709" spans="1:10">
      <c r="A5709" s="259"/>
      <c r="B5709" s="259"/>
      <c r="C5709" s="259"/>
      <c r="D5709" s="259"/>
      <c r="E5709" s="259"/>
      <c r="F5709" s="270"/>
      <c r="G5709" s="259"/>
      <c r="H5709" s="259"/>
      <c r="I5709" s="259"/>
      <c r="J5709" s="259"/>
    </row>
    <row r="5710" spans="1:10">
      <c r="A5710" s="259"/>
      <c r="B5710" s="259"/>
      <c r="C5710" s="259"/>
      <c r="D5710" s="259"/>
      <c r="E5710" s="259"/>
      <c r="F5710" s="270"/>
      <c r="G5710" s="259"/>
      <c r="H5710" s="259"/>
      <c r="I5710" s="259"/>
      <c r="J5710" s="259"/>
    </row>
    <row r="5711" spans="1:10">
      <c r="A5711" s="259"/>
      <c r="B5711" s="259"/>
      <c r="C5711" s="259"/>
      <c r="D5711" s="259"/>
      <c r="E5711" s="259"/>
      <c r="F5711" s="270"/>
      <c r="G5711" s="259"/>
      <c r="H5711" s="259"/>
      <c r="I5711" s="259"/>
      <c r="J5711" s="259"/>
    </row>
    <row r="5712" spans="1:10">
      <c r="A5712" s="259"/>
      <c r="B5712" s="259"/>
      <c r="C5712" s="259"/>
      <c r="D5712" s="259"/>
      <c r="E5712" s="259"/>
      <c r="F5712" s="270"/>
      <c r="G5712" s="259"/>
      <c r="H5712" s="259"/>
      <c r="I5712" s="259"/>
      <c r="J5712" s="259"/>
    </row>
    <row r="5713" spans="1:10">
      <c r="A5713" s="259"/>
      <c r="B5713" s="259"/>
      <c r="C5713" s="259"/>
      <c r="D5713" s="259"/>
      <c r="E5713" s="259"/>
      <c r="F5713" s="270"/>
      <c r="G5713" s="259"/>
      <c r="H5713" s="259"/>
      <c r="I5713" s="259"/>
      <c r="J5713" s="259"/>
    </row>
    <row r="5714" spans="1:10">
      <c r="A5714" s="259"/>
      <c r="B5714" s="259"/>
      <c r="C5714" s="259"/>
      <c r="D5714" s="259"/>
      <c r="E5714" s="259"/>
      <c r="F5714" s="270"/>
      <c r="G5714" s="259"/>
      <c r="H5714" s="259"/>
      <c r="I5714" s="259"/>
      <c r="J5714" s="259"/>
    </row>
    <row r="5715" spans="1:10">
      <c r="A5715" s="259"/>
      <c r="B5715" s="259"/>
      <c r="C5715" s="259"/>
      <c r="D5715" s="259"/>
      <c r="E5715" s="259"/>
      <c r="F5715" s="270"/>
      <c r="G5715" s="259"/>
      <c r="H5715" s="259"/>
      <c r="I5715" s="259"/>
      <c r="J5715" s="259"/>
    </row>
    <row r="5716" spans="1:10">
      <c r="A5716" s="259"/>
      <c r="B5716" s="259"/>
      <c r="C5716" s="259"/>
      <c r="D5716" s="259"/>
      <c r="E5716" s="259"/>
      <c r="F5716" s="270"/>
      <c r="G5716" s="259"/>
      <c r="H5716" s="259"/>
      <c r="I5716" s="259"/>
      <c r="J5716" s="259"/>
    </row>
    <row r="5717" spans="1:10">
      <c r="A5717" s="259"/>
      <c r="B5717" s="259"/>
      <c r="C5717" s="259"/>
      <c r="D5717" s="259"/>
      <c r="E5717" s="259"/>
      <c r="F5717" s="270"/>
      <c r="G5717" s="259"/>
      <c r="H5717" s="259"/>
      <c r="I5717" s="259"/>
      <c r="J5717" s="259"/>
    </row>
    <row r="5718" spans="1:10">
      <c r="A5718" s="259"/>
      <c r="B5718" s="259"/>
      <c r="C5718" s="259"/>
      <c r="D5718" s="259"/>
      <c r="E5718" s="259"/>
      <c r="F5718" s="270"/>
      <c r="G5718" s="259"/>
      <c r="H5718" s="259"/>
      <c r="I5718" s="259"/>
      <c r="J5718" s="259"/>
    </row>
    <row r="5719" spans="1:10">
      <c r="A5719" s="259"/>
      <c r="B5719" s="259"/>
      <c r="C5719" s="259"/>
      <c r="D5719" s="259"/>
      <c r="E5719" s="259"/>
      <c r="F5719" s="270"/>
      <c r="G5719" s="259"/>
      <c r="H5719" s="259"/>
      <c r="I5719" s="259"/>
      <c r="J5719" s="259"/>
    </row>
    <row r="5720" spans="1:10">
      <c r="A5720" s="259"/>
      <c r="B5720" s="259"/>
      <c r="C5720" s="259"/>
      <c r="D5720" s="259"/>
      <c r="E5720" s="259"/>
      <c r="F5720" s="270"/>
      <c r="G5720" s="259"/>
      <c r="H5720" s="259"/>
      <c r="I5720" s="259"/>
      <c r="J5720" s="259"/>
    </row>
    <row r="5721" spans="1:10">
      <c r="A5721" s="259"/>
      <c r="B5721" s="259"/>
      <c r="C5721" s="259"/>
      <c r="D5721" s="259"/>
      <c r="E5721" s="259"/>
      <c r="F5721" s="270"/>
      <c r="G5721" s="259"/>
      <c r="H5721" s="259"/>
      <c r="I5721" s="259"/>
      <c r="J5721" s="259"/>
    </row>
    <row r="5722" spans="1:10">
      <c r="A5722" s="259"/>
      <c r="B5722" s="259"/>
      <c r="C5722" s="259"/>
      <c r="D5722" s="259"/>
      <c r="E5722" s="259"/>
      <c r="F5722" s="270"/>
      <c r="G5722" s="259"/>
      <c r="H5722" s="259"/>
      <c r="I5722" s="259"/>
      <c r="J5722" s="259"/>
    </row>
    <row r="5723" spans="1:10">
      <c r="A5723" s="259"/>
      <c r="B5723" s="259"/>
      <c r="C5723" s="259"/>
      <c r="D5723" s="259"/>
      <c r="E5723" s="259"/>
      <c r="F5723" s="270"/>
      <c r="G5723" s="259"/>
      <c r="H5723" s="259"/>
      <c r="I5723" s="259"/>
      <c r="J5723" s="259"/>
    </row>
    <row r="5724" spans="1:10">
      <c r="A5724" s="259"/>
      <c r="B5724" s="259"/>
      <c r="C5724" s="259"/>
      <c r="D5724" s="259"/>
      <c r="E5724" s="259"/>
      <c r="F5724" s="270"/>
      <c r="G5724" s="259"/>
      <c r="H5724" s="259"/>
      <c r="I5724" s="259"/>
      <c r="J5724" s="259"/>
    </row>
    <row r="5725" spans="1:10">
      <c r="A5725" s="259"/>
      <c r="B5725" s="259"/>
      <c r="C5725" s="259"/>
      <c r="D5725" s="259"/>
      <c r="E5725" s="259"/>
      <c r="F5725" s="270"/>
      <c r="G5725" s="259"/>
      <c r="H5725" s="259"/>
      <c r="I5725" s="259"/>
      <c r="J5725" s="259"/>
    </row>
    <row r="5726" spans="1:10">
      <c r="A5726" s="259"/>
      <c r="B5726" s="259"/>
      <c r="C5726" s="259"/>
      <c r="D5726" s="259"/>
      <c r="E5726" s="259"/>
      <c r="F5726" s="270"/>
      <c r="G5726" s="259"/>
      <c r="H5726" s="259"/>
      <c r="I5726" s="259"/>
      <c r="J5726" s="259"/>
    </row>
    <row r="5727" spans="1:10">
      <c r="A5727" s="259"/>
      <c r="B5727" s="259"/>
      <c r="C5727" s="259"/>
      <c r="D5727" s="259"/>
      <c r="E5727" s="259"/>
      <c r="F5727" s="270"/>
      <c r="G5727" s="259"/>
      <c r="H5727" s="259"/>
      <c r="I5727" s="259"/>
      <c r="J5727" s="259"/>
    </row>
    <row r="5728" spans="1:10">
      <c r="A5728" s="259"/>
      <c r="B5728" s="259"/>
      <c r="C5728" s="259"/>
      <c r="D5728" s="259"/>
      <c r="E5728" s="259"/>
      <c r="F5728" s="270"/>
      <c r="G5728" s="259"/>
      <c r="H5728" s="259"/>
      <c r="I5728" s="259"/>
      <c r="J5728" s="259"/>
    </row>
    <row r="5729" spans="1:10">
      <c r="A5729" s="259"/>
      <c r="B5729" s="259"/>
      <c r="C5729" s="259"/>
      <c r="D5729" s="259"/>
      <c r="E5729" s="259"/>
      <c r="F5729" s="270"/>
      <c r="G5729" s="259"/>
      <c r="H5729" s="259"/>
      <c r="I5729" s="259"/>
      <c r="J5729" s="259"/>
    </row>
    <row r="5730" spans="1:10">
      <c r="A5730" s="259"/>
      <c r="B5730" s="259"/>
      <c r="C5730" s="259"/>
      <c r="D5730" s="259"/>
      <c r="E5730" s="259"/>
      <c r="F5730" s="270"/>
      <c r="G5730" s="259"/>
      <c r="H5730" s="259"/>
      <c r="I5730" s="259"/>
      <c r="J5730" s="259"/>
    </row>
    <row r="5731" spans="1:10">
      <c r="A5731" s="259"/>
      <c r="B5731" s="259"/>
      <c r="C5731" s="259"/>
      <c r="D5731" s="259"/>
      <c r="E5731" s="259"/>
      <c r="F5731" s="270"/>
      <c r="G5731" s="259"/>
      <c r="H5731" s="259"/>
      <c r="I5731" s="259"/>
      <c r="J5731" s="259"/>
    </row>
    <row r="5732" spans="1:10">
      <c r="A5732" s="259"/>
      <c r="B5732" s="259"/>
      <c r="C5732" s="259"/>
      <c r="D5732" s="259"/>
      <c r="E5732" s="259"/>
      <c r="F5732" s="270"/>
      <c r="G5732" s="259"/>
      <c r="H5732" s="259"/>
      <c r="I5732" s="259"/>
      <c r="J5732" s="259"/>
    </row>
    <row r="5733" spans="1:10">
      <c r="A5733" s="259"/>
      <c r="B5733" s="259"/>
      <c r="C5733" s="259"/>
      <c r="D5733" s="259"/>
      <c r="E5733" s="259"/>
      <c r="F5733" s="270"/>
      <c r="G5733" s="259"/>
      <c r="H5733" s="259"/>
      <c r="I5733" s="259"/>
      <c r="J5733" s="259"/>
    </row>
    <row r="5734" spans="1:10">
      <c r="A5734" s="259"/>
      <c r="B5734" s="259"/>
      <c r="C5734" s="259"/>
      <c r="D5734" s="259"/>
      <c r="E5734" s="259"/>
      <c r="F5734" s="270"/>
      <c r="G5734" s="259"/>
      <c r="H5734" s="259"/>
      <c r="I5734" s="259"/>
      <c r="J5734" s="259"/>
    </row>
    <row r="5735" spans="1:10">
      <c r="A5735" s="259"/>
      <c r="B5735" s="259"/>
      <c r="C5735" s="259"/>
      <c r="D5735" s="259"/>
      <c r="E5735" s="259"/>
      <c r="F5735" s="270"/>
      <c r="G5735" s="259"/>
      <c r="H5735" s="259"/>
      <c r="I5735" s="259"/>
      <c r="J5735" s="259"/>
    </row>
    <row r="5736" spans="1:10">
      <c r="A5736" s="259"/>
      <c r="B5736" s="259"/>
      <c r="C5736" s="259"/>
      <c r="D5736" s="259"/>
      <c r="E5736" s="259"/>
      <c r="F5736" s="270"/>
      <c r="G5736" s="259"/>
      <c r="H5736" s="259"/>
      <c r="I5736" s="259"/>
      <c r="J5736" s="259"/>
    </row>
    <row r="5737" spans="1:10">
      <c r="A5737" s="259"/>
      <c r="B5737" s="259"/>
      <c r="C5737" s="259"/>
      <c r="D5737" s="259"/>
      <c r="E5737" s="259"/>
      <c r="F5737" s="270"/>
      <c r="G5737" s="259"/>
      <c r="H5737" s="259"/>
      <c r="I5737" s="259"/>
      <c r="J5737" s="259"/>
    </row>
    <row r="5738" spans="1:10">
      <c r="A5738" s="259"/>
      <c r="B5738" s="259"/>
      <c r="C5738" s="259"/>
      <c r="D5738" s="259"/>
      <c r="E5738" s="259"/>
      <c r="F5738" s="270"/>
      <c r="G5738" s="259"/>
      <c r="H5738" s="259"/>
      <c r="I5738" s="259"/>
      <c r="J5738" s="259"/>
    </row>
    <row r="5739" spans="1:10">
      <c r="A5739" s="259"/>
      <c r="B5739" s="259"/>
      <c r="C5739" s="259"/>
      <c r="D5739" s="259"/>
      <c r="E5739" s="259"/>
      <c r="F5739" s="270"/>
      <c r="G5739" s="259"/>
      <c r="H5739" s="259"/>
      <c r="I5739" s="259"/>
      <c r="J5739" s="259"/>
    </row>
    <row r="5740" spans="1:10">
      <c r="A5740" s="259"/>
      <c r="B5740" s="259"/>
      <c r="C5740" s="259"/>
      <c r="D5740" s="259"/>
      <c r="E5740" s="259"/>
      <c r="F5740" s="270"/>
      <c r="G5740" s="259"/>
      <c r="H5740" s="259"/>
      <c r="I5740" s="259"/>
      <c r="J5740" s="259"/>
    </row>
    <row r="5741" spans="1:10">
      <c r="A5741" s="259"/>
      <c r="B5741" s="259"/>
      <c r="C5741" s="259"/>
      <c r="D5741" s="259"/>
      <c r="E5741" s="259"/>
      <c r="F5741" s="270"/>
      <c r="G5741" s="259"/>
      <c r="H5741" s="259"/>
      <c r="I5741" s="259"/>
      <c r="J5741" s="259"/>
    </row>
    <row r="5742" spans="1:10">
      <c r="A5742" s="259"/>
      <c r="B5742" s="259"/>
      <c r="C5742" s="259"/>
      <c r="D5742" s="259"/>
      <c r="E5742" s="259"/>
      <c r="F5742" s="270"/>
      <c r="G5742" s="259"/>
      <c r="H5742" s="259"/>
      <c r="I5742" s="259"/>
      <c r="J5742" s="259"/>
    </row>
    <row r="5743" spans="1:10">
      <c r="A5743" s="259"/>
      <c r="B5743" s="259"/>
      <c r="C5743" s="259"/>
      <c r="D5743" s="259"/>
      <c r="E5743" s="259"/>
      <c r="F5743" s="270"/>
      <c r="G5743" s="259"/>
      <c r="H5743" s="259"/>
      <c r="I5743" s="259"/>
      <c r="J5743" s="259"/>
    </row>
    <row r="5744" spans="1:10">
      <c r="A5744" s="259"/>
      <c r="B5744" s="259"/>
      <c r="C5744" s="259"/>
      <c r="D5744" s="259"/>
      <c r="E5744" s="259"/>
      <c r="F5744" s="270"/>
      <c r="G5744" s="259"/>
      <c r="H5744" s="259"/>
      <c r="I5744" s="259"/>
      <c r="J5744" s="259"/>
    </row>
    <row r="5745" spans="1:10">
      <c r="A5745" s="259"/>
      <c r="B5745" s="259"/>
      <c r="C5745" s="259"/>
      <c r="D5745" s="259"/>
      <c r="E5745" s="259"/>
      <c r="F5745" s="270"/>
      <c r="G5745" s="259"/>
      <c r="H5745" s="259"/>
      <c r="I5745" s="259"/>
      <c r="J5745" s="259"/>
    </row>
    <row r="5746" spans="1:10">
      <c r="A5746" s="259"/>
      <c r="B5746" s="259"/>
      <c r="C5746" s="259"/>
      <c r="D5746" s="259"/>
      <c r="E5746" s="259"/>
      <c r="F5746" s="270"/>
      <c r="G5746" s="259"/>
      <c r="H5746" s="259"/>
      <c r="I5746" s="259"/>
      <c r="J5746" s="259"/>
    </row>
    <row r="5747" spans="1:10">
      <c r="A5747" s="259"/>
      <c r="B5747" s="259"/>
      <c r="C5747" s="259"/>
      <c r="D5747" s="259"/>
      <c r="E5747" s="259"/>
      <c r="F5747" s="270"/>
      <c r="G5747" s="259"/>
      <c r="H5747" s="259"/>
      <c r="I5747" s="259"/>
      <c r="J5747" s="259"/>
    </row>
    <row r="5748" spans="1:10">
      <c r="A5748" s="259"/>
      <c r="B5748" s="259"/>
      <c r="C5748" s="259"/>
      <c r="D5748" s="259"/>
      <c r="E5748" s="259"/>
      <c r="F5748" s="270"/>
      <c r="G5748" s="259"/>
      <c r="H5748" s="259"/>
      <c r="I5748" s="259"/>
      <c r="J5748" s="259"/>
    </row>
    <row r="5749" spans="1:10">
      <c r="A5749" s="259"/>
      <c r="B5749" s="259"/>
      <c r="C5749" s="259"/>
      <c r="D5749" s="259"/>
      <c r="E5749" s="259"/>
      <c r="F5749" s="270"/>
      <c r="G5749" s="259"/>
      <c r="H5749" s="259"/>
      <c r="I5749" s="259"/>
      <c r="J5749" s="259"/>
    </row>
    <row r="5750" spans="1:10">
      <c r="A5750" s="259"/>
      <c r="B5750" s="259"/>
      <c r="C5750" s="259"/>
      <c r="D5750" s="259"/>
      <c r="E5750" s="259"/>
      <c r="F5750" s="270"/>
      <c r="G5750" s="259"/>
      <c r="H5750" s="259"/>
      <c r="I5750" s="259"/>
      <c r="J5750" s="259"/>
    </row>
    <row r="5751" spans="1:10">
      <c r="A5751" s="259"/>
      <c r="B5751" s="259"/>
      <c r="C5751" s="259"/>
      <c r="D5751" s="259"/>
      <c r="E5751" s="259"/>
      <c r="F5751" s="270"/>
      <c r="G5751" s="259"/>
      <c r="H5751" s="259"/>
      <c r="I5751" s="259"/>
      <c r="J5751" s="259"/>
    </row>
    <row r="5752" spans="1:10">
      <c r="A5752" s="259"/>
      <c r="B5752" s="259"/>
      <c r="C5752" s="259"/>
      <c r="D5752" s="259"/>
      <c r="E5752" s="259"/>
      <c r="F5752" s="270"/>
      <c r="G5752" s="259"/>
      <c r="H5752" s="259"/>
      <c r="I5752" s="259"/>
      <c r="J5752" s="259"/>
    </row>
    <row r="5753" spans="1:10">
      <c r="A5753" s="259"/>
      <c r="B5753" s="259"/>
      <c r="C5753" s="259"/>
      <c r="D5753" s="259"/>
      <c r="E5753" s="259"/>
      <c r="F5753" s="270"/>
      <c r="G5753" s="259"/>
      <c r="H5753" s="259"/>
      <c r="I5753" s="259"/>
      <c r="J5753" s="259"/>
    </row>
    <row r="5754" spans="1:10">
      <c r="A5754" s="259"/>
      <c r="B5754" s="259"/>
      <c r="C5754" s="259"/>
      <c r="D5754" s="259"/>
      <c r="E5754" s="259"/>
      <c r="F5754" s="270"/>
      <c r="G5754" s="259"/>
      <c r="H5754" s="259"/>
      <c r="I5754" s="259"/>
      <c r="J5754" s="259"/>
    </row>
    <row r="5755" spans="1:10">
      <c r="A5755" s="259"/>
      <c r="B5755" s="259"/>
      <c r="C5755" s="259"/>
      <c r="D5755" s="259"/>
      <c r="E5755" s="259"/>
      <c r="F5755" s="270"/>
      <c r="G5755" s="259"/>
      <c r="H5755" s="259"/>
      <c r="I5755" s="259"/>
      <c r="J5755" s="259"/>
    </row>
    <row r="5756" spans="1:10">
      <c r="A5756" s="259"/>
      <c r="B5756" s="259"/>
      <c r="C5756" s="259"/>
      <c r="D5756" s="259"/>
      <c r="E5756" s="259"/>
      <c r="F5756" s="270"/>
      <c r="G5756" s="259"/>
      <c r="H5756" s="259"/>
      <c r="I5756" s="259"/>
      <c r="J5756" s="259"/>
    </row>
    <row r="5757" spans="1:10">
      <c r="A5757" s="259"/>
      <c r="B5757" s="259"/>
      <c r="C5757" s="259"/>
      <c r="D5757" s="259"/>
      <c r="E5757" s="259"/>
      <c r="F5757" s="270"/>
      <c r="G5757" s="259"/>
      <c r="H5757" s="259"/>
      <c r="I5757" s="259"/>
      <c r="J5757" s="259"/>
    </row>
    <row r="5758" spans="1:10">
      <c r="A5758" s="259"/>
      <c r="B5758" s="259"/>
      <c r="C5758" s="259"/>
      <c r="D5758" s="259"/>
      <c r="E5758" s="259"/>
      <c r="F5758" s="270"/>
      <c r="G5758" s="259"/>
      <c r="H5758" s="259"/>
      <c r="I5758" s="259"/>
      <c r="J5758" s="259"/>
    </row>
    <row r="5759" spans="1:10">
      <c r="A5759" s="259"/>
      <c r="B5759" s="259"/>
      <c r="C5759" s="259"/>
      <c r="D5759" s="259"/>
      <c r="E5759" s="259"/>
      <c r="F5759" s="270"/>
      <c r="G5759" s="259"/>
      <c r="H5759" s="259"/>
      <c r="I5759" s="259"/>
      <c r="J5759" s="259"/>
    </row>
    <row r="5760" spans="1:10">
      <c r="A5760" s="259"/>
      <c r="B5760" s="259"/>
      <c r="C5760" s="259"/>
      <c r="D5760" s="259"/>
      <c r="E5760" s="259"/>
      <c r="F5760" s="270"/>
      <c r="G5760" s="259"/>
      <c r="H5760" s="259"/>
      <c r="I5760" s="259"/>
      <c r="J5760" s="259"/>
    </row>
    <row r="5761" spans="1:10">
      <c r="A5761" s="259"/>
      <c r="B5761" s="259"/>
      <c r="C5761" s="259"/>
      <c r="D5761" s="259"/>
      <c r="E5761" s="259"/>
      <c r="F5761" s="270"/>
      <c r="G5761" s="259"/>
      <c r="H5761" s="259"/>
      <c r="I5761" s="259"/>
      <c r="J5761" s="259"/>
    </row>
    <row r="5762" spans="1:10">
      <c r="A5762" s="259"/>
      <c r="B5762" s="259"/>
      <c r="C5762" s="259"/>
      <c r="D5762" s="259"/>
      <c r="E5762" s="259"/>
      <c r="F5762" s="270"/>
      <c r="G5762" s="259"/>
      <c r="H5762" s="259"/>
      <c r="I5762" s="259"/>
      <c r="J5762" s="259"/>
    </row>
    <row r="5763" spans="1:10">
      <c r="A5763" s="259"/>
      <c r="B5763" s="259"/>
      <c r="C5763" s="259"/>
      <c r="D5763" s="259"/>
      <c r="E5763" s="259"/>
      <c r="F5763" s="270"/>
      <c r="G5763" s="259"/>
      <c r="H5763" s="259"/>
      <c r="I5763" s="259"/>
      <c r="J5763" s="259"/>
    </row>
    <row r="5764" spans="1:10">
      <c r="A5764" s="259"/>
      <c r="B5764" s="259"/>
      <c r="C5764" s="259"/>
      <c r="D5764" s="259"/>
      <c r="E5764" s="259"/>
      <c r="F5764" s="270"/>
      <c r="G5764" s="259"/>
      <c r="H5764" s="259"/>
      <c r="I5764" s="259"/>
      <c r="J5764" s="259"/>
    </row>
    <row r="5765" spans="1:10">
      <c r="A5765" s="259"/>
      <c r="B5765" s="259"/>
      <c r="C5765" s="259"/>
      <c r="D5765" s="259"/>
      <c r="E5765" s="259"/>
      <c r="F5765" s="270"/>
      <c r="G5765" s="259"/>
      <c r="H5765" s="259"/>
      <c r="I5765" s="259"/>
      <c r="J5765" s="259"/>
    </row>
    <row r="5766" spans="1:10">
      <c r="A5766" s="259"/>
      <c r="B5766" s="259"/>
      <c r="C5766" s="259"/>
      <c r="D5766" s="259"/>
      <c r="E5766" s="259"/>
      <c r="F5766" s="270"/>
      <c r="G5766" s="259"/>
      <c r="H5766" s="259"/>
      <c r="I5766" s="259"/>
      <c r="J5766" s="259"/>
    </row>
    <row r="5767" spans="1:10">
      <c r="A5767" s="259"/>
      <c r="B5767" s="259"/>
      <c r="C5767" s="259"/>
      <c r="D5767" s="259"/>
      <c r="E5767" s="259"/>
      <c r="F5767" s="270"/>
      <c r="G5767" s="259"/>
      <c r="H5767" s="259"/>
      <c r="I5767" s="259"/>
      <c r="J5767" s="259"/>
    </row>
    <row r="5768" spans="1:10">
      <c r="A5768" s="259"/>
      <c r="B5768" s="259"/>
      <c r="C5768" s="259"/>
      <c r="D5768" s="259"/>
      <c r="E5768" s="259"/>
      <c r="F5768" s="270"/>
      <c r="G5768" s="259"/>
      <c r="H5768" s="259"/>
      <c r="I5768" s="259"/>
      <c r="J5768" s="259"/>
    </row>
    <row r="5769" spans="1:10">
      <c r="A5769" s="259"/>
      <c r="B5769" s="259"/>
      <c r="C5769" s="259"/>
      <c r="D5769" s="259"/>
      <c r="E5769" s="259"/>
      <c r="F5769" s="270"/>
      <c r="G5769" s="259"/>
      <c r="H5769" s="259"/>
      <c r="I5769" s="259"/>
      <c r="J5769" s="259"/>
    </row>
    <row r="5770" spans="1:10">
      <c r="A5770" s="259"/>
      <c r="B5770" s="259"/>
      <c r="C5770" s="259"/>
      <c r="D5770" s="259"/>
      <c r="E5770" s="259"/>
      <c r="F5770" s="270"/>
      <c r="G5770" s="259"/>
      <c r="H5770" s="259"/>
      <c r="I5770" s="259"/>
      <c r="J5770" s="259"/>
    </row>
    <row r="5771" spans="1:10">
      <c r="A5771" s="259"/>
      <c r="B5771" s="259"/>
      <c r="C5771" s="259"/>
      <c r="D5771" s="259"/>
      <c r="E5771" s="259"/>
      <c r="F5771" s="270"/>
      <c r="G5771" s="259"/>
      <c r="H5771" s="259"/>
      <c r="I5771" s="259"/>
      <c r="J5771" s="259"/>
    </row>
    <row r="5772" spans="1:10">
      <c r="A5772" s="259"/>
      <c r="B5772" s="259"/>
      <c r="C5772" s="259"/>
      <c r="D5772" s="259"/>
      <c r="E5772" s="259"/>
      <c r="F5772" s="270"/>
      <c r="G5772" s="259"/>
      <c r="H5772" s="259"/>
      <c r="I5772" s="259"/>
      <c r="J5772" s="259"/>
    </row>
    <row r="5773" spans="1:10">
      <c r="A5773" s="259"/>
      <c r="B5773" s="259"/>
      <c r="C5773" s="259"/>
      <c r="D5773" s="259"/>
      <c r="E5773" s="259"/>
      <c r="F5773" s="270"/>
      <c r="G5773" s="259"/>
      <c r="H5773" s="259"/>
      <c r="I5773" s="259"/>
      <c r="J5773" s="259"/>
    </row>
    <row r="5774" spans="1:10">
      <c r="A5774" s="259"/>
      <c r="B5774" s="259"/>
      <c r="C5774" s="259"/>
      <c r="D5774" s="259"/>
      <c r="E5774" s="259"/>
      <c r="F5774" s="270"/>
      <c r="G5774" s="259"/>
      <c r="H5774" s="259"/>
      <c r="I5774" s="259"/>
      <c r="J5774" s="259"/>
    </row>
    <row r="5775" spans="1:10">
      <c r="A5775" s="259"/>
      <c r="B5775" s="259"/>
      <c r="C5775" s="259"/>
      <c r="D5775" s="259"/>
      <c r="E5775" s="259"/>
      <c r="F5775" s="270"/>
      <c r="G5775" s="259"/>
      <c r="H5775" s="259"/>
      <c r="I5775" s="259"/>
      <c r="J5775" s="259"/>
    </row>
    <row r="5776" spans="1:10">
      <c r="A5776" s="259"/>
      <c r="B5776" s="259"/>
      <c r="C5776" s="259"/>
      <c r="D5776" s="259"/>
      <c r="E5776" s="259"/>
      <c r="F5776" s="270"/>
      <c r="G5776" s="259"/>
      <c r="H5776" s="259"/>
      <c r="I5776" s="259"/>
      <c r="J5776" s="259"/>
    </row>
    <row r="5777" spans="1:10">
      <c r="A5777" s="259"/>
      <c r="B5777" s="259"/>
      <c r="C5777" s="259"/>
      <c r="D5777" s="259"/>
      <c r="E5777" s="259"/>
      <c r="F5777" s="270"/>
      <c r="G5777" s="259"/>
      <c r="H5777" s="259"/>
      <c r="I5777" s="259"/>
      <c r="J5777" s="259"/>
    </row>
    <row r="5778" spans="1:10">
      <c r="A5778" s="259"/>
      <c r="B5778" s="259"/>
      <c r="C5778" s="259"/>
      <c r="D5778" s="259"/>
      <c r="E5778" s="259"/>
      <c r="F5778" s="270"/>
      <c r="G5778" s="259"/>
      <c r="H5778" s="259"/>
      <c r="I5778" s="259"/>
      <c r="J5778" s="259"/>
    </row>
    <row r="5779" spans="1:10">
      <c r="A5779" s="259"/>
      <c r="B5779" s="259"/>
      <c r="C5779" s="259"/>
      <c r="D5779" s="259"/>
      <c r="E5779" s="259"/>
      <c r="F5779" s="270"/>
      <c r="G5779" s="259"/>
      <c r="H5779" s="259"/>
      <c r="I5779" s="259"/>
      <c r="J5779" s="259"/>
    </row>
    <row r="5780" spans="1:10">
      <c r="A5780" s="259"/>
      <c r="B5780" s="259"/>
      <c r="C5780" s="259"/>
      <c r="D5780" s="259"/>
      <c r="E5780" s="259"/>
      <c r="F5780" s="270"/>
      <c r="G5780" s="259"/>
      <c r="H5780" s="259"/>
      <c r="I5780" s="259"/>
      <c r="J5780" s="259"/>
    </row>
    <row r="5781" spans="1:10">
      <c r="A5781" s="259"/>
      <c r="B5781" s="259"/>
      <c r="C5781" s="259"/>
      <c r="D5781" s="259"/>
      <c r="E5781" s="259"/>
      <c r="F5781" s="270"/>
      <c r="G5781" s="259"/>
      <c r="H5781" s="259"/>
      <c r="I5781" s="259"/>
      <c r="J5781" s="259"/>
    </row>
    <row r="5782" spans="1:10">
      <c r="A5782" s="259"/>
      <c r="B5782" s="259"/>
      <c r="C5782" s="259"/>
      <c r="D5782" s="259"/>
      <c r="E5782" s="259"/>
      <c r="F5782" s="270"/>
      <c r="G5782" s="259"/>
      <c r="H5782" s="259"/>
      <c r="I5782" s="259"/>
      <c r="J5782" s="259"/>
    </row>
    <row r="5783" spans="1:10">
      <c r="A5783" s="259"/>
      <c r="B5783" s="259"/>
      <c r="C5783" s="259"/>
      <c r="D5783" s="259"/>
      <c r="E5783" s="259"/>
      <c r="F5783" s="270"/>
      <c r="G5783" s="259"/>
      <c r="H5783" s="259"/>
      <c r="I5783" s="259"/>
      <c r="J5783" s="259"/>
    </row>
    <row r="5784" spans="1:10">
      <c r="A5784" s="259"/>
      <c r="B5784" s="259"/>
      <c r="C5784" s="259"/>
      <c r="D5784" s="259"/>
      <c r="E5784" s="259"/>
      <c r="F5784" s="270"/>
      <c r="G5784" s="259"/>
      <c r="H5784" s="259"/>
      <c r="I5784" s="259"/>
      <c r="J5784" s="259"/>
    </row>
    <row r="5785" spans="1:10">
      <c r="A5785" s="259"/>
      <c r="B5785" s="259"/>
      <c r="C5785" s="259"/>
      <c r="D5785" s="259"/>
      <c r="E5785" s="259"/>
      <c r="F5785" s="270"/>
      <c r="G5785" s="259"/>
      <c r="H5785" s="259"/>
      <c r="I5785" s="259"/>
      <c r="J5785" s="259"/>
    </row>
    <row r="5786" spans="1:10">
      <c r="A5786" s="259"/>
      <c r="B5786" s="259"/>
      <c r="C5786" s="259"/>
      <c r="D5786" s="259"/>
      <c r="E5786" s="259"/>
      <c r="F5786" s="270"/>
      <c r="G5786" s="259"/>
      <c r="H5786" s="259"/>
      <c r="I5786" s="259"/>
      <c r="J5786" s="259"/>
    </row>
    <row r="5787" spans="1:10">
      <c r="A5787" s="259"/>
      <c r="B5787" s="259"/>
      <c r="C5787" s="259"/>
      <c r="D5787" s="259"/>
      <c r="E5787" s="259"/>
      <c r="F5787" s="270"/>
      <c r="G5787" s="259"/>
      <c r="H5787" s="259"/>
      <c r="I5787" s="259"/>
      <c r="J5787" s="259"/>
    </row>
    <row r="5788" spans="1:10">
      <c r="A5788" s="259"/>
      <c r="B5788" s="259"/>
      <c r="C5788" s="259"/>
      <c r="D5788" s="259"/>
      <c r="E5788" s="259"/>
      <c r="F5788" s="270"/>
      <c r="G5788" s="259"/>
      <c r="H5788" s="259"/>
      <c r="I5788" s="259"/>
      <c r="J5788" s="259"/>
    </row>
    <row r="5789" spans="1:10">
      <c r="A5789" s="259"/>
      <c r="B5789" s="259"/>
      <c r="C5789" s="259"/>
      <c r="D5789" s="259"/>
      <c r="E5789" s="259"/>
      <c r="F5789" s="270"/>
      <c r="G5789" s="259"/>
      <c r="H5789" s="259"/>
      <c r="I5789" s="259"/>
      <c r="J5789" s="259"/>
    </row>
    <row r="5790" spans="1:10">
      <c r="A5790" s="259"/>
      <c r="B5790" s="259"/>
      <c r="C5790" s="259"/>
      <c r="D5790" s="259"/>
      <c r="E5790" s="259"/>
      <c r="F5790" s="270"/>
      <c r="G5790" s="259"/>
      <c r="H5790" s="259"/>
      <c r="I5790" s="259"/>
      <c r="J5790" s="259"/>
    </row>
    <row r="5791" spans="1:10">
      <c r="A5791" s="259"/>
      <c r="B5791" s="259"/>
      <c r="C5791" s="259"/>
      <c r="D5791" s="259"/>
      <c r="E5791" s="259"/>
      <c r="F5791" s="270"/>
      <c r="G5791" s="259"/>
      <c r="H5791" s="259"/>
      <c r="I5791" s="259"/>
      <c r="J5791" s="259"/>
    </row>
    <row r="5792" spans="1:10">
      <c r="A5792" s="259"/>
      <c r="B5792" s="259"/>
      <c r="C5792" s="259"/>
      <c r="D5792" s="259"/>
      <c r="E5792" s="259"/>
      <c r="F5792" s="270"/>
      <c r="G5792" s="259"/>
      <c r="H5792" s="259"/>
      <c r="I5792" s="259"/>
      <c r="J5792" s="259"/>
    </row>
    <row r="5793" spans="1:10">
      <c r="A5793" s="259"/>
      <c r="B5793" s="259"/>
      <c r="C5793" s="259"/>
      <c r="D5793" s="259"/>
      <c r="E5793" s="259"/>
      <c r="F5793" s="270"/>
      <c r="G5793" s="259"/>
      <c r="H5793" s="259"/>
      <c r="I5793" s="259"/>
      <c r="J5793" s="259"/>
    </row>
    <row r="5794" spans="1:10">
      <c r="A5794" s="259"/>
      <c r="B5794" s="259"/>
      <c r="C5794" s="259"/>
      <c r="D5794" s="259"/>
      <c r="E5794" s="259"/>
      <c r="F5794" s="270"/>
      <c r="G5794" s="259"/>
      <c r="H5794" s="259"/>
      <c r="I5794" s="259"/>
      <c r="J5794" s="259"/>
    </row>
    <row r="5795" spans="1:10">
      <c r="A5795" s="259"/>
      <c r="B5795" s="259"/>
      <c r="C5795" s="259"/>
      <c r="D5795" s="259"/>
      <c r="E5795" s="259"/>
      <c r="F5795" s="270"/>
      <c r="G5795" s="259"/>
      <c r="H5795" s="259"/>
      <c r="I5795" s="259"/>
      <c r="J5795" s="259"/>
    </row>
    <row r="5796" spans="1:10">
      <c r="A5796" s="259"/>
      <c r="B5796" s="259"/>
      <c r="C5796" s="259"/>
      <c r="D5796" s="259"/>
      <c r="E5796" s="259"/>
      <c r="F5796" s="270"/>
      <c r="G5796" s="259"/>
      <c r="H5796" s="259"/>
      <c r="I5796" s="259"/>
      <c r="J5796" s="259"/>
    </row>
    <row r="5797" spans="1:10">
      <c r="A5797" s="259"/>
      <c r="B5797" s="259"/>
      <c r="C5797" s="259"/>
      <c r="D5797" s="259"/>
      <c r="E5797" s="259"/>
      <c r="F5797" s="270"/>
      <c r="G5797" s="259"/>
      <c r="H5797" s="259"/>
      <c r="I5797" s="259"/>
      <c r="J5797" s="259"/>
    </row>
    <row r="5798" spans="1:10">
      <c r="A5798" s="259"/>
      <c r="B5798" s="259"/>
      <c r="C5798" s="259"/>
      <c r="D5798" s="259"/>
      <c r="E5798" s="259"/>
      <c r="F5798" s="270"/>
      <c r="G5798" s="259"/>
      <c r="H5798" s="259"/>
      <c r="I5798" s="259"/>
      <c r="J5798" s="259"/>
    </row>
    <row r="5799" spans="1:10">
      <c r="A5799" s="259"/>
      <c r="B5799" s="259"/>
      <c r="C5799" s="259"/>
      <c r="D5799" s="259"/>
      <c r="E5799" s="259"/>
      <c r="F5799" s="270"/>
      <c r="G5799" s="259"/>
      <c r="H5799" s="259"/>
      <c r="I5799" s="259"/>
      <c r="J5799" s="259"/>
    </row>
    <row r="5800" spans="1:10">
      <c r="A5800" s="259"/>
      <c r="B5800" s="259"/>
      <c r="C5800" s="259"/>
      <c r="D5800" s="259"/>
      <c r="E5800" s="259"/>
      <c r="F5800" s="270"/>
      <c r="G5800" s="259"/>
      <c r="H5800" s="259"/>
      <c r="I5800" s="259"/>
      <c r="J5800" s="259"/>
    </row>
    <row r="5801" spans="1:10">
      <c r="A5801" s="259"/>
      <c r="B5801" s="259"/>
      <c r="C5801" s="259"/>
      <c r="D5801" s="259"/>
      <c r="E5801" s="259"/>
      <c r="F5801" s="270"/>
      <c r="G5801" s="259"/>
      <c r="H5801" s="259"/>
      <c r="I5801" s="259"/>
      <c r="J5801" s="259"/>
    </row>
    <row r="5802" spans="1:10">
      <c r="A5802" s="259"/>
      <c r="B5802" s="259"/>
      <c r="C5802" s="259"/>
      <c r="D5802" s="259"/>
      <c r="E5802" s="259"/>
      <c r="F5802" s="270"/>
      <c r="G5802" s="259"/>
      <c r="H5802" s="259"/>
      <c r="I5802" s="259"/>
      <c r="J5802" s="259"/>
    </row>
    <row r="5803" spans="1:10">
      <c r="A5803" s="259"/>
      <c r="B5803" s="259"/>
      <c r="C5803" s="259"/>
      <c r="D5803" s="259"/>
      <c r="E5803" s="259"/>
      <c r="F5803" s="270"/>
      <c r="G5803" s="259"/>
      <c r="H5803" s="259"/>
      <c r="I5803" s="259"/>
      <c r="J5803" s="259"/>
    </row>
    <row r="5804" spans="1:10">
      <c r="A5804" s="259"/>
      <c r="B5804" s="259"/>
      <c r="C5804" s="259"/>
      <c r="D5804" s="259"/>
      <c r="E5804" s="259"/>
      <c r="F5804" s="270"/>
      <c r="G5804" s="259"/>
      <c r="H5804" s="259"/>
      <c r="I5804" s="259"/>
      <c r="J5804" s="259"/>
    </row>
    <row r="5805" spans="1:10">
      <c r="A5805" s="259"/>
      <c r="B5805" s="259"/>
      <c r="C5805" s="259"/>
      <c r="D5805" s="259"/>
      <c r="E5805" s="259"/>
      <c r="F5805" s="270"/>
      <c r="G5805" s="259"/>
      <c r="H5805" s="259"/>
      <c r="I5805" s="259"/>
      <c r="J5805" s="259"/>
    </row>
    <row r="5806" spans="1:10">
      <c r="A5806" s="259"/>
      <c r="B5806" s="259"/>
      <c r="C5806" s="259"/>
      <c r="D5806" s="259"/>
      <c r="E5806" s="259"/>
      <c r="F5806" s="270"/>
      <c r="G5806" s="259"/>
      <c r="H5806" s="259"/>
      <c r="I5806" s="259"/>
      <c r="J5806" s="259"/>
    </row>
    <row r="5807" spans="1:10">
      <c r="A5807" s="259"/>
      <c r="B5807" s="259"/>
      <c r="C5807" s="259"/>
      <c r="D5807" s="259"/>
      <c r="E5807" s="259"/>
      <c r="F5807" s="270"/>
      <c r="G5807" s="259"/>
      <c r="H5807" s="259"/>
      <c r="I5807" s="259"/>
      <c r="J5807" s="259"/>
    </row>
    <row r="5808" spans="1:10">
      <c r="A5808" s="259"/>
      <c r="B5808" s="259"/>
      <c r="C5808" s="259"/>
      <c r="D5808" s="259"/>
      <c r="E5808" s="259"/>
      <c r="F5808" s="270"/>
      <c r="G5808" s="259"/>
      <c r="H5808" s="259"/>
      <c r="I5808" s="259"/>
      <c r="J5808" s="259"/>
    </row>
    <row r="5809" spans="1:10">
      <c r="A5809" s="259"/>
      <c r="B5809" s="259"/>
      <c r="C5809" s="259"/>
      <c r="D5809" s="259"/>
      <c r="E5809" s="259"/>
      <c r="F5809" s="270"/>
      <c r="G5809" s="259"/>
      <c r="H5809" s="259"/>
      <c r="I5809" s="259"/>
      <c r="J5809" s="259"/>
    </row>
    <row r="5810" spans="1:10">
      <c r="A5810" s="259"/>
      <c r="B5810" s="259"/>
      <c r="C5810" s="259"/>
      <c r="D5810" s="259"/>
      <c r="E5810" s="259"/>
      <c r="F5810" s="270"/>
      <c r="G5810" s="259"/>
      <c r="H5810" s="259"/>
      <c r="I5810" s="259"/>
      <c r="J5810" s="259"/>
    </row>
    <row r="5811" spans="1:10">
      <c r="A5811" s="259"/>
      <c r="B5811" s="259"/>
      <c r="C5811" s="259"/>
      <c r="D5811" s="259"/>
      <c r="E5811" s="259"/>
      <c r="F5811" s="270"/>
      <c r="G5811" s="259"/>
      <c r="H5811" s="259"/>
      <c r="I5811" s="259"/>
      <c r="J5811" s="259"/>
    </row>
    <row r="5812" spans="1:10">
      <c r="A5812" s="259"/>
      <c r="B5812" s="259"/>
      <c r="C5812" s="259"/>
      <c r="D5812" s="259"/>
      <c r="E5812" s="259"/>
      <c r="F5812" s="270"/>
      <c r="G5812" s="259"/>
      <c r="H5812" s="259"/>
      <c r="I5812" s="259"/>
      <c r="J5812" s="259"/>
    </row>
    <row r="5813" spans="1:10">
      <c r="A5813" s="259"/>
      <c r="B5813" s="259"/>
      <c r="C5813" s="259"/>
      <c r="D5813" s="259"/>
      <c r="E5813" s="259"/>
      <c r="F5813" s="270"/>
      <c r="G5813" s="259"/>
      <c r="H5813" s="259"/>
      <c r="I5813" s="259"/>
      <c r="J5813" s="259"/>
    </row>
    <row r="5814" spans="1:10">
      <c r="A5814" s="259"/>
      <c r="B5814" s="259"/>
      <c r="C5814" s="259"/>
      <c r="D5814" s="259"/>
      <c r="E5814" s="259"/>
      <c r="F5814" s="270"/>
      <c r="G5814" s="259"/>
      <c r="H5814" s="259"/>
      <c r="I5814" s="259"/>
      <c r="J5814" s="259"/>
    </row>
    <row r="5815" spans="1:10">
      <c r="A5815" s="259"/>
      <c r="B5815" s="259"/>
      <c r="C5815" s="259"/>
      <c r="D5815" s="259"/>
      <c r="E5815" s="259"/>
      <c r="F5815" s="270"/>
      <c r="G5815" s="259"/>
      <c r="H5815" s="259"/>
      <c r="I5815" s="259"/>
      <c r="J5815" s="259"/>
    </row>
    <row r="5816" spans="1:10">
      <c r="A5816" s="259"/>
      <c r="B5816" s="259"/>
      <c r="C5816" s="259"/>
      <c r="D5816" s="259"/>
      <c r="E5816" s="259"/>
      <c r="F5816" s="270"/>
      <c r="G5816" s="259"/>
      <c r="H5816" s="259"/>
      <c r="I5816" s="259"/>
      <c r="J5816" s="259"/>
    </row>
    <row r="5817" spans="1:10">
      <c r="A5817" s="259"/>
      <c r="B5817" s="259"/>
      <c r="C5817" s="259"/>
      <c r="D5817" s="259"/>
      <c r="E5817" s="259"/>
      <c r="F5817" s="270"/>
      <c r="G5817" s="259"/>
      <c r="H5817" s="259"/>
      <c r="I5817" s="259"/>
      <c r="J5817" s="259"/>
    </row>
    <row r="5818" spans="1:10">
      <c r="A5818" s="259"/>
      <c r="B5818" s="259"/>
      <c r="C5818" s="259"/>
      <c r="D5818" s="259"/>
      <c r="E5818" s="259"/>
      <c r="F5818" s="270"/>
      <c r="G5818" s="259"/>
      <c r="H5818" s="259"/>
      <c r="I5818" s="259"/>
      <c r="J5818" s="259"/>
    </row>
    <row r="5819" spans="1:10">
      <c r="A5819" s="259"/>
      <c r="B5819" s="259"/>
      <c r="C5819" s="259"/>
      <c r="D5819" s="259"/>
      <c r="E5819" s="259"/>
      <c r="F5819" s="270"/>
      <c r="G5819" s="259"/>
      <c r="H5819" s="259"/>
      <c r="I5819" s="259"/>
      <c r="J5819" s="259"/>
    </row>
    <row r="5820" spans="1:10">
      <c r="A5820" s="259"/>
      <c r="B5820" s="259"/>
      <c r="C5820" s="259"/>
      <c r="D5820" s="259"/>
      <c r="E5820" s="259"/>
      <c r="F5820" s="270"/>
      <c r="G5820" s="259"/>
      <c r="H5820" s="259"/>
      <c r="I5820" s="259"/>
      <c r="J5820" s="259"/>
    </row>
    <row r="5821" spans="1:10">
      <c r="A5821" s="259"/>
      <c r="B5821" s="259"/>
      <c r="C5821" s="259"/>
      <c r="D5821" s="259"/>
      <c r="E5821" s="259"/>
      <c r="F5821" s="270"/>
      <c r="G5821" s="259"/>
      <c r="H5821" s="259"/>
      <c r="I5821" s="259"/>
      <c r="J5821" s="259"/>
    </row>
    <row r="5822" spans="1:10">
      <c r="A5822" s="259"/>
      <c r="B5822" s="259"/>
      <c r="C5822" s="259"/>
      <c r="D5822" s="259"/>
      <c r="E5822" s="259"/>
      <c r="F5822" s="270"/>
      <c r="G5822" s="259"/>
      <c r="H5822" s="259"/>
      <c r="I5822" s="259"/>
      <c r="J5822" s="259"/>
    </row>
    <row r="5823" spans="1:10">
      <c r="A5823" s="259"/>
      <c r="B5823" s="259"/>
      <c r="C5823" s="259"/>
      <c r="D5823" s="259"/>
      <c r="E5823" s="259"/>
      <c r="F5823" s="270"/>
      <c r="G5823" s="259"/>
      <c r="H5823" s="259"/>
      <c r="I5823" s="259"/>
      <c r="J5823" s="259"/>
    </row>
    <row r="5824" spans="1:10">
      <c r="A5824" s="259"/>
      <c r="B5824" s="259"/>
      <c r="C5824" s="259"/>
      <c r="D5824" s="259"/>
      <c r="E5824" s="259"/>
      <c r="F5824" s="270"/>
      <c r="G5824" s="259"/>
      <c r="H5824" s="259"/>
      <c r="I5824" s="259"/>
      <c r="J5824" s="259"/>
    </row>
    <row r="5825" spans="1:10">
      <c r="A5825" s="259"/>
      <c r="B5825" s="259"/>
      <c r="C5825" s="259"/>
      <c r="D5825" s="259"/>
      <c r="E5825" s="259"/>
      <c r="F5825" s="270"/>
      <c r="G5825" s="259"/>
      <c r="H5825" s="259"/>
      <c r="I5825" s="259"/>
      <c r="J5825" s="259"/>
    </row>
    <row r="5826" spans="1:10">
      <c r="A5826" s="259"/>
      <c r="B5826" s="259"/>
      <c r="C5826" s="259"/>
      <c r="D5826" s="259"/>
      <c r="E5826" s="259"/>
      <c r="F5826" s="270"/>
      <c r="G5826" s="259"/>
      <c r="H5826" s="259"/>
      <c r="I5826" s="259"/>
      <c r="J5826" s="259"/>
    </row>
    <row r="5827" spans="1:10">
      <c r="A5827" s="259"/>
      <c r="B5827" s="259"/>
      <c r="C5827" s="259"/>
      <c r="D5827" s="259"/>
      <c r="E5827" s="259"/>
      <c r="F5827" s="270"/>
      <c r="G5827" s="259"/>
      <c r="H5827" s="259"/>
      <c r="I5827" s="259"/>
      <c r="J5827" s="259"/>
    </row>
    <row r="5828" spans="1:10">
      <c r="A5828" s="259"/>
      <c r="B5828" s="259"/>
      <c r="C5828" s="259"/>
      <c r="D5828" s="259"/>
      <c r="E5828" s="259"/>
      <c r="F5828" s="270"/>
      <c r="G5828" s="259"/>
      <c r="H5828" s="259"/>
      <c r="I5828" s="259"/>
      <c r="J5828" s="259"/>
    </row>
    <row r="5829" spans="1:10">
      <c r="A5829" s="259"/>
      <c r="B5829" s="259"/>
      <c r="C5829" s="259"/>
      <c r="D5829" s="259"/>
      <c r="E5829" s="259"/>
      <c r="F5829" s="270"/>
      <c r="G5829" s="259"/>
      <c r="H5829" s="259"/>
      <c r="I5829" s="259"/>
      <c r="J5829" s="259"/>
    </row>
    <row r="5830" spans="1:10">
      <c r="A5830" s="259"/>
      <c r="B5830" s="259"/>
      <c r="C5830" s="259"/>
      <c r="D5830" s="259"/>
      <c r="E5830" s="259"/>
      <c r="F5830" s="270"/>
      <c r="G5830" s="259"/>
      <c r="H5830" s="259"/>
      <c r="I5830" s="259"/>
      <c r="J5830" s="259"/>
    </row>
    <row r="5831" spans="1:10">
      <c r="A5831" s="259"/>
      <c r="B5831" s="259"/>
      <c r="C5831" s="259"/>
      <c r="D5831" s="259"/>
      <c r="E5831" s="259"/>
      <c r="F5831" s="270"/>
      <c r="G5831" s="259"/>
      <c r="H5831" s="259"/>
      <c r="I5831" s="259"/>
      <c r="J5831" s="259"/>
    </row>
    <row r="5832" spans="1:10">
      <c r="A5832" s="259"/>
      <c r="B5832" s="259"/>
      <c r="C5832" s="259"/>
      <c r="D5832" s="259"/>
      <c r="E5832" s="259"/>
      <c r="F5832" s="270"/>
      <c r="G5832" s="259"/>
      <c r="H5832" s="259"/>
      <c r="I5832" s="259"/>
      <c r="J5832" s="259"/>
    </row>
    <row r="5833" spans="1:10">
      <c r="A5833" s="259"/>
      <c r="B5833" s="259"/>
      <c r="C5833" s="259"/>
      <c r="D5833" s="259"/>
      <c r="E5833" s="259"/>
      <c r="F5833" s="270"/>
      <c r="G5833" s="259"/>
      <c r="H5833" s="259"/>
      <c r="I5833" s="259"/>
      <c r="J5833" s="259"/>
    </row>
    <row r="5834" spans="1:10">
      <c r="A5834" s="259"/>
      <c r="B5834" s="259"/>
      <c r="C5834" s="259"/>
      <c r="D5834" s="259"/>
      <c r="E5834" s="259"/>
      <c r="F5834" s="270"/>
      <c r="G5834" s="259"/>
      <c r="H5834" s="259"/>
      <c r="I5834" s="259"/>
      <c r="J5834" s="259"/>
    </row>
    <row r="5835" spans="1:10">
      <c r="A5835" s="259"/>
      <c r="B5835" s="259"/>
      <c r="C5835" s="259"/>
      <c r="D5835" s="259"/>
      <c r="E5835" s="259"/>
      <c r="F5835" s="270"/>
      <c r="G5835" s="259"/>
      <c r="H5835" s="259"/>
      <c r="I5835" s="259"/>
      <c r="J5835" s="259"/>
    </row>
    <row r="5836" spans="1:10">
      <c r="A5836" s="259"/>
      <c r="B5836" s="259"/>
      <c r="C5836" s="259"/>
      <c r="D5836" s="259"/>
      <c r="E5836" s="259"/>
      <c r="F5836" s="270"/>
      <c r="G5836" s="259"/>
      <c r="H5836" s="259"/>
      <c r="I5836" s="259"/>
      <c r="J5836" s="259"/>
    </row>
    <row r="5837" spans="1:10">
      <c r="A5837" s="259"/>
      <c r="B5837" s="259"/>
      <c r="C5837" s="259"/>
      <c r="D5837" s="259"/>
      <c r="E5837" s="259"/>
      <c r="F5837" s="270"/>
      <c r="G5837" s="259"/>
      <c r="H5837" s="259"/>
      <c r="I5837" s="259"/>
      <c r="J5837" s="259"/>
    </row>
    <row r="5838" spans="1:10">
      <c r="A5838" s="259"/>
      <c r="B5838" s="259"/>
      <c r="C5838" s="259"/>
      <c r="D5838" s="259"/>
      <c r="E5838" s="259"/>
      <c r="F5838" s="270"/>
      <c r="G5838" s="259"/>
      <c r="H5838" s="259"/>
      <c r="I5838" s="259"/>
      <c r="J5838" s="259"/>
    </row>
    <row r="5839" spans="1:10">
      <c r="A5839" s="259"/>
      <c r="B5839" s="259"/>
      <c r="C5839" s="259"/>
      <c r="D5839" s="259"/>
      <c r="E5839" s="259"/>
      <c r="F5839" s="270"/>
      <c r="G5839" s="259"/>
      <c r="H5839" s="259"/>
      <c r="I5839" s="259"/>
      <c r="J5839" s="259"/>
    </row>
    <row r="5840" spans="1:10">
      <c r="A5840" s="259"/>
      <c r="B5840" s="259"/>
      <c r="C5840" s="259"/>
      <c r="D5840" s="259"/>
      <c r="E5840" s="259"/>
      <c r="F5840" s="270"/>
      <c r="G5840" s="259"/>
      <c r="H5840" s="259"/>
      <c r="I5840" s="259"/>
      <c r="J5840" s="259"/>
    </row>
    <row r="5841" spans="1:10">
      <c r="A5841" s="259"/>
      <c r="B5841" s="259"/>
      <c r="C5841" s="259"/>
      <c r="D5841" s="259"/>
      <c r="E5841" s="259"/>
      <c r="F5841" s="270"/>
      <c r="G5841" s="259"/>
      <c r="H5841" s="259"/>
      <c r="I5841" s="259"/>
      <c r="J5841" s="259"/>
    </row>
    <row r="5842" spans="1:10">
      <c r="A5842" s="259"/>
      <c r="B5842" s="259"/>
      <c r="C5842" s="259"/>
      <c r="D5842" s="259"/>
      <c r="E5842" s="259"/>
      <c r="F5842" s="270"/>
      <c r="G5842" s="259"/>
      <c r="H5842" s="259"/>
      <c r="I5842" s="259"/>
      <c r="J5842" s="259"/>
    </row>
    <row r="5843" spans="1:10">
      <c r="A5843" s="259"/>
      <c r="B5843" s="259"/>
      <c r="C5843" s="259"/>
      <c r="D5843" s="259"/>
      <c r="E5843" s="259"/>
      <c r="F5843" s="270"/>
      <c r="G5843" s="259"/>
      <c r="H5843" s="259"/>
      <c r="I5843" s="259"/>
      <c r="J5843" s="259"/>
    </row>
    <row r="5844" spans="1:10">
      <c r="A5844" s="259"/>
      <c r="B5844" s="259"/>
      <c r="C5844" s="259"/>
      <c r="D5844" s="259"/>
      <c r="E5844" s="259"/>
      <c r="F5844" s="270"/>
      <c r="G5844" s="259"/>
      <c r="H5844" s="259"/>
      <c r="I5844" s="259"/>
      <c r="J5844" s="259"/>
    </row>
    <row r="5845" spans="1:10">
      <c r="A5845" s="259"/>
      <c r="B5845" s="259"/>
      <c r="C5845" s="259"/>
      <c r="D5845" s="259"/>
      <c r="E5845" s="259"/>
      <c r="F5845" s="270"/>
      <c r="G5845" s="259"/>
      <c r="H5845" s="259"/>
      <c r="I5845" s="259"/>
      <c r="J5845" s="259"/>
    </row>
    <row r="5846" spans="1:10">
      <c r="A5846" s="259"/>
      <c r="B5846" s="259"/>
      <c r="C5846" s="259"/>
      <c r="D5846" s="259"/>
      <c r="E5846" s="259"/>
      <c r="F5846" s="270"/>
      <c r="G5846" s="259"/>
      <c r="H5846" s="259"/>
      <c r="I5846" s="259"/>
      <c r="J5846" s="259"/>
    </row>
    <row r="5847" spans="1:10">
      <c r="A5847" s="259"/>
      <c r="B5847" s="259"/>
      <c r="C5847" s="259"/>
      <c r="D5847" s="259"/>
      <c r="E5847" s="259"/>
      <c r="F5847" s="270"/>
      <c r="G5847" s="259"/>
      <c r="H5847" s="259"/>
      <c r="I5847" s="259"/>
      <c r="J5847" s="259"/>
    </row>
    <row r="5848" spans="1:10">
      <c r="A5848" s="259"/>
      <c r="B5848" s="259"/>
      <c r="C5848" s="259"/>
      <c r="D5848" s="259"/>
      <c r="E5848" s="259"/>
      <c r="F5848" s="270"/>
      <c r="G5848" s="259"/>
      <c r="H5848" s="259"/>
      <c r="I5848" s="259"/>
      <c r="J5848" s="259"/>
    </row>
    <row r="5849" spans="1:10">
      <c r="A5849" s="259"/>
      <c r="B5849" s="259"/>
      <c r="C5849" s="259"/>
      <c r="D5849" s="259"/>
      <c r="E5849" s="259"/>
      <c r="F5849" s="270"/>
      <c r="G5849" s="259"/>
      <c r="H5849" s="259"/>
      <c r="I5849" s="259"/>
      <c r="J5849" s="259"/>
    </row>
    <row r="5850" spans="1:10">
      <c r="A5850" s="259"/>
      <c r="B5850" s="259"/>
      <c r="C5850" s="259"/>
      <c r="D5850" s="259"/>
      <c r="E5850" s="259"/>
      <c r="F5850" s="270"/>
      <c r="G5850" s="259"/>
      <c r="H5850" s="259"/>
      <c r="I5850" s="259"/>
      <c r="J5850" s="259"/>
    </row>
    <row r="5851" spans="1:10">
      <c r="A5851" s="259"/>
      <c r="B5851" s="259"/>
      <c r="C5851" s="259"/>
      <c r="D5851" s="259"/>
      <c r="E5851" s="259"/>
      <c r="F5851" s="270"/>
      <c r="G5851" s="259"/>
      <c r="H5851" s="259"/>
      <c r="I5851" s="259"/>
      <c r="J5851" s="259"/>
    </row>
    <row r="5852" spans="1:10">
      <c r="A5852" s="259"/>
      <c r="B5852" s="259"/>
      <c r="C5852" s="259"/>
      <c r="D5852" s="259"/>
      <c r="E5852" s="259"/>
      <c r="F5852" s="270"/>
      <c r="G5852" s="259"/>
      <c r="H5852" s="259"/>
      <c r="I5852" s="259"/>
      <c r="J5852" s="259"/>
    </row>
    <row r="5853" spans="1:10">
      <c r="A5853" s="259"/>
      <c r="B5853" s="259"/>
      <c r="C5853" s="259"/>
      <c r="D5853" s="259"/>
      <c r="E5853" s="259"/>
      <c r="F5853" s="270"/>
      <c r="G5853" s="259"/>
      <c r="H5853" s="259"/>
      <c r="I5853" s="259"/>
      <c r="J5853" s="259"/>
    </row>
    <row r="5854" spans="1:10">
      <c r="A5854" s="259"/>
      <c r="B5854" s="259"/>
      <c r="C5854" s="259"/>
      <c r="D5854" s="259"/>
      <c r="E5854" s="259"/>
      <c r="F5854" s="270"/>
      <c r="G5854" s="259"/>
      <c r="H5854" s="259"/>
      <c r="I5854" s="259"/>
      <c r="J5854" s="259"/>
    </row>
    <row r="5855" spans="1:10">
      <c r="A5855" s="259"/>
      <c r="B5855" s="259"/>
      <c r="C5855" s="259"/>
      <c r="D5855" s="259"/>
      <c r="E5855" s="259"/>
      <c r="F5855" s="270"/>
      <c r="G5855" s="259"/>
      <c r="H5855" s="259"/>
      <c r="I5855" s="259"/>
      <c r="J5855" s="259"/>
    </row>
    <row r="5856" spans="1:10">
      <c r="A5856" s="259"/>
      <c r="B5856" s="259"/>
      <c r="C5856" s="259"/>
      <c r="D5856" s="259"/>
      <c r="E5856" s="259"/>
      <c r="F5856" s="270"/>
      <c r="G5856" s="259"/>
      <c r="H5856" s="259"/>
      <c r="I5856" s="259"/>
      <c r="J5856" s="259"/>
    </row>
    <row r="5857" spans="1:10">
      <c r="A5857" s="259"/>
      <c r="B5857" s="259"/>
      <c r="C5857" s="259"/>
      <c r="D5857" s="259"/>
      <c r="E5857" s="259"/>
      <c r="F5857" s="270"/>
      <c r="G5857" s="259"/>
      <c r="H5857" s="259"/>
      <c r="I5857" s="259"/>
      <c r="J5857" s="259"/>
    </row>
    <row r="5858" spans="1:10">
      <c r="A5858" s="259"/>
      <c r="B5858" s="259"/>
      <c r="C5858" s="259"/>
      <c r="D5858" s="259"/>
      <c r="E5858" s="259"/>
      <c r="F5858" s="270"/>
      <c r="G5858" s="259"/>
      <c r="H5858" s="259"/>
      <c r="I5858" s="259"/>
      <c r="J5858" s="259"/>
    </row>
    <row r="5859" spans="1:10">
      <c r="A5859" s="259"/>
      <c r="B5859" s="259"/>
      <c r="C5859" s="259"/>
      <c r="D5859" s="259"/>
      <c r="E5859" s="259"/>
      <c r="F5859" s="270"/>
      <c r="G5859" s="259"/>
      <c r="H5859" s="259"/>
      <c r="I5859" s="259"/>
      <c r="J5859" s="259"/>
    </row>
    <row r="5860" spans="1:10">
      <c r="A5860" s="259"/>
      <c r="B5860" s="259"/>
      <c r="C5860" s="259"/>
      <c r="D5860" s="259"/>
      <c r="E5860" s="259"/>
      <c r="F5860" s="270"/>
      <c r="G5860" s="259"/>
      <c r="H5860" s="259"/>
      <c r="I5860" s="259"/>
      <c r="J5860" s="259"/>
    </row>
    <row r="5861" spans="1:10">
      <c r="A5861" s="259"/>
      <c r="B5861" s="259"/>
      <c r="C5861" s="259"/>
      <c r="D5861" s="259"/>
      <c r="E5861" s="259"/>
      <c r="F5861" s="270"/>
      <c r="G5861" s="259"/>
      <c r="H5861" s="259"/>
      <c r="I5861" s="259"/>
      <c r="J5861" s="259"/>
    </row>
    <row r="5862" spans="1:10">
      <c r="A5862" s="259"/>
      <c r="B5862" s="259"/>
      <c r="C5862" s="259"/>
      <c r="D5862" s="259"/>
      <c r="E5862" s="259"/>
      <c r="F5862" s="270"/>
      <c r="G5862" s="259"/>
      <c r="H5862" s="259"/>
      <c r="I5862" s="259"/>
      <c r="J5862" s="259"/>
    </row>
    <row r="5863" spans="1:10">
      <c r="A5863" s="259"/>
      <c r="B5863" s="259"/>
      <c r="C5863" s="259"/>
      <c r="D5863" s="259"/>
      <c r="E5863" s="259"/>
      <c r="F5863" s="270"/>
      <c r="G5863" s="259"/>
      <c r="H5863" s="259"/>
      <c r="I5863" s="259"/>
      <c r="J5863" s="259"/>
    </row>
    <row r="5864" spans="1:10">
      <c r="A5864" s="259"/>
      <c r="B5864" s="259"/>
      <c r="C5864" s="259"/>
      <c r="D5864" s="259"/>
      <c r="E5864" s="259"/>
      <c r="F5864" s="270"/>
      <c r="G5864" s="259"/>
      <c r="H5864" s="259"/>
      <c r="I5864" s="259"/>
      <c r="J5864" s="259"/>
    </row>
    <row r="5865" spans="1:10">
      <c r="A5865" s="259"/>
      <c r="B5865" s="259"/>
      <c r="C5865" s="259"/>
      <c r="D5865" s="259"/>
      <c r="E5865" s="259"/>
      <c r="F5865" s="270"/>
      <c r="G5865" s="259"/>
      <c r="H5865" s="259"/>
      <c r="I5865" s="259"/>
      <c r="J5865" s="259"/>
    </row>
    <row r="5866" spans="1:10">
      <c r="A5866" s="259"/>
      <c r="B5866" s="259"/>
      <c r="C5866" s="259"/>
      <c r="D5866" s="259"/>
      <c r="E5866" s="259"/>
      <c r="F5866" s="270"/>
      <c r="G5866" s="259"/>
      <c r="H5866" s="259"/>
      <c r="I5866" s="259"/>
      <c r="J5866" s="259"/>
    </row>
    <row r="5867" spans="1:10">
      <c r="A5867" s="259"/>
      <c r="B5867" s="259"/>
      <c r="C5867" s="259"/>
      <c r="D5867" s="259"/>
      <c r="E5867" s="259"/>
      <c r="F5867" s="270"/>
      <c r="G5867" s="259"/>
      <c r="H5867" s="259"/>
      <c r="I5867" s="259"/>
      <c r="J5867" s="259"/>
    </row>
    <row r="5868" spans="1:10">
      <c r="A5868" s="259"/>
      <c r="B5868" s="259"/>
      <c r="C5868" s="259"/>
      <c r="D5868" s="259"/>
      <c r="E5868" s="259"/>
      <c r="F5868" s="270"/>
      <c r="G5868" s="259"/>
      <c r="H5868" s="259"/>
      <c r="I5868" s="259"/>
      <c r="J5868" s="259"/>
    </row>
    <row r="5869" spans="1:10">
      <c r="A5869" s="259"/>
      <c r="B5869" s="259"/>
      <c r="C5869" s="259"/>
      <c r="D5869" s="259"/>
      <c r="E5869" s="259"/>
      <c r="F5869" s="270"/>
      <c r="G5869" s="259"/>
      <c r="H5869" s="259"/>
      <c r="I5869" s="259"/>
      <c r="J5869" s="259"/>
    </row>
    <row r="5870" spans="1:10">
      <c r="A5870" s="259"/>
      <c r="B5870" s="259"/>
      <c r="C5870" s="259"/>
      <c r="D5870" s="259"/>
      <c r="E5870" s="259"/>
      <c r="F5870" s="270"/>
      <c r="G5870" s="259"/>
      <c r="H5870" s="259"/>
      <c r="I5870" s="259"/>
      <c r="J5870" s="259"/>
    </row>
    <row r="5871" spans="1:10">
      <c r="A5871" s="259"/>
      <c r="B5871" s="259"/>
      <c r="C5871" s="259"/>
      <c r="D5871" s="259"/>
      <c r="E5871" s="259"/>
      <c r="F5871" s="270"/>
      <c r="G5871" s="259"/>
      <c r="H5871" s="259"/>
      <c r="I5871" s="259"/>
      <c r="J5871" s="259"/>
    </row>
    <row r="5872" spans="1:10">
      <c r="A5872" s="259"/>
      <c r="B5872" s="259"/>
      <c r="C5872" s="259"/>
      <c r="D5872" s="259"/>
      <c r="E5872" s="259"/>
      <c r="F5872" s="270"/>
      <c r="G5872" s="259"/>
      <c r="H5872" s="259"/>
      <c r="I5872" s="259"/>
      <c r="J5872" s="259"/>
    </row>
    <row r="5873" spans="1:10">
      <c r="A5873" s="259"/>
      <c r="B5873" s="259"/>
      <c r="C5873" s="259"/>
      <c r="D5873" s="259"/>
      <c r="E5873" s="259"/>
      <c r="F5873" s="270"/>
      <c r="G5873" s="259"/>
      <c r="H5873" s="259"/>
      <c r="I5873" s="259"/>
      <c r="J5873" s="259"/>
    </row>
    <row r="5874" spans="1:10">
      <c r="A5874" s="259"/>
      <c r="B5874" s="259"/>
      <c r="C5874" s="259"/>
      <c r="D5874" s="259"/>
      <c r="E5874" s="259"/>
      <c r="F5874" s="270"/>
      <c r="G5874" s="259"/>
      <c r="H5874" s="259"/>
      <c r="I5874" s="259"/>
      <c r="J5874" s="259"/>
    </row>
    <row r="5875" spans="1:10">
      <c r="A5875" s="259"/>
      <c r="B5875" s="259"/>
      <c r="C5875" s="259"/>
      <c r="D5875" s="259"/>
      <c r="E5875" s="259"/>
      <c r="F5875" s="270"/>
      <c r="G5875" s="259"/>
      <c r="H5875" s="259"/>
      <c r="I5875" s="259"/>
      <c r="J5875" s="259"/>
    </row>
    <row r="5876" spans="1:10">
      <c r="A5876" s="259"/>
      <c r="B5876" s="259"/>
      <c r="C5876" s="259"/>
      <c r="D5876" s="259"/>
      <c r="E5876" s="259"/>
      <c r="F5876" s="270"/>
      <c r="G5876" s="259"/>
      <c r="H5876" s="259"/>
      <c r="I5876" s="259"/>
      <c r="J5876" s="259"/>
    </row>
    <row r="5877" spans="1:10">
      <c r="A5877" s="259"/>
      <c r="B5877" s="259"/>
      <c r="C5877" s="259"/>
      <c r="D5877" s="259"/>
      <c r="E5877" s="259"/>
      <c r="F5877" s="270"/>
      <c r="G5877" s="259"/>
      <c r="H5877" s="259"/>
      <c r="I5877" s="259"/>
      <c r="J5877" s="259"/>
    </row>
    <row r="5878" spans="1:10">
      <c r="A5878" s="259"/>
      <c r="B5878" s="259"/>
      <c r="C5878" s="259"/>
      <c r="D5878" s="259"/>
      <c r="E5878" s="259"/>
      <c r="F5878" s="270"/>
      <c r="G5878" s="259"/>
      <c r="H5878" s="259"/>
      <c r="I5878" s="259"/>
      <c r="J5878" s="259"/>
    </row>
    <row r="5879" spans="1:10">
      <c r="A5879" s="259"/>
      <c r="B5879" s="259"/>
      <c r="C5879" s="259"/>
      <c r="D5879" s="259"/>
      <c r="E5879" s="259"/>
      <c r="F5879" s="270"/>
      <c r="G5879" s="259"/>
      <c r="H5879" s="259"/>
      <c r="I5879" s="259"/>
      <c r="J5879" s="259"/>
    </row>
    <row r="5880" spans="1:10">
      <c r="A5880" s="259"/>
      <c r="B5880" s="259"/>
      <c r="C5880" s="259"/>
      <c r="D5880" s="259"/>
      <c r="E5880" s="259"/>
      <c r="F5880" s="270"/>
      <c r="G5880" s="259"/>
      <c r="H5880" s="259"/>
      <c r="I5880" s="259"/>
      <c r="J5880" s="259"/>
    </row>
    <row r="5881" spans="1:10">
      <c r="A5881" s="259"/>
      <c r="B5881" s="259"/>
      <c r="C5881" s="259"/>
      <c r="D5881" s="259"/>
      <c r="E5881" s="259"/>
      <c r="F5881" s="270"/>
      <c r="G5881" s="259"/>
      <c r="H5881" s="259"/>
      <c r="I5881" s="259"/>
      <c r="J5881" s="259"/>
    </row>
    <row r="5882" spans="1:10">
      <c r="A5882" s="259"/>
      <c r="B5882" s="259"/>
      <c r="C5882" s="259"/>
      <c r="D5882" s="259"/>
      <c r="E5882" s="259"/>
      <c r="F5882" s="270"/>
      <c r="G5882" s="259"/>
      <c r="H5882" s="259"/>
      <c r="I5882" s="259"/>
      <c r="J5882" s="259"/>
    </row>
    <row r="5883" spans="1:10">
      <c r="A5883" s="259"/>
      <c r="B5883" s="259"/>
      <c r="C5883" s="259"/>
      <c r="D5883" s="259"/>
      <c r="E5883" s="259"/>
      <c r="F5883" s="270"/>
      <c r="G5883" s="259"/>
      <c r="H5883" s="259"/>
      <c r="I5883" s="259"/>
      <c r="J5883" s="259"/>
    </row>
    <row r="5884" spans="1:10">
      <c r="A5884" s="259"/>
      <c r="B5884" s="259"/>
      <c r="C5884" s="259"/>
      <c r="D5884" s="259"/>
      <c r="E5884" s="259"/>
      <c r="F5884" s="270"/>
      <c r="G5884" s="259"/>
      <c r="H5884" s="259"/>
      <c r="I5884" s="259"/>
      <c r="J5884" s="259"/>
    </row>
    <row r="5885" spans="1:10">
      <c r="A5885" s="259"/>
      <c r="B5885" s="259"/>
      <c r="C5885" s="259"/>
      <c r="D5885" s="259"/>
      <c r="E5885" s="259"/>
      <c r="F5885" s="270"/>
      <c r="G5885" s="259"/>
      <c r="H5885" s="259"/>
      <c r="I5885" s="259"/>
      <c r="J5885" s="259"/>
    </row>
    <row r="5886" spans="1:10">
      <c r="A5886" s="259"/>
      <c r="B5886" s="259"/>
      <c r="C5886" s="259"/>
      <c r="D5886" s="259"/>
      <c r="E5886" s="259"/>
      <c r="F5886" s="270"/>
      <c r="G5886" s="259"/>
      <c r="H5886" s="259"/>
      <c r="I5886" s="259"/>
      <c r="J5886" s="259"/>
    </row>
    <row r="5887" spans="1:10">
      <c r="A5887" s="259"/>
      <c r="B5887" s="259"/>
      <c r="C5887" s="259"/>
      <c r="D5887" s="259"/>
      <c r="E5887" s="259"/>
      <c r="F5887" s="270"/>
      <c r="G5887" s="259"/>
      <c r="H5887" s="259"/>
      <c r="I5887" s="259"/>
      <c r="J5887" s="259"/>
    </row>
    <row r="5888" spans="1:10">
      <c r="A5888" s="259"/>
      <c r="B5888" s="259"/>
      <c r="C5888" s="259"/>
      <c r="D5888" s="259"/>
      <c r="E5888" s="259"/>
      <c r="F5888" s="270"/>
      <c r="G5888" s="259"/>
      <c r="H5888" s="259"/>
      <c r="I5888" s="259"/>
      <c r="J5888" s="259"/>
    </row>
    <row r="5889" spans="1:10">
      <c r="A5889" s="259"/>
      <c r="B5889" s="259"/>
      <c r="C5889" s="259"/>
      <c r="D5889" s="259"/>
      <c r="E5889" s="259"/>
      <c r="F5889" s="270"/>
      <c r="G5889" s="259"/>
      <c r="H5889" s="259"/>
      <c r="I5889" s="259"/>
      <c r="J5889" s="259"/>
    </row>
    <row r="5890" spans="1:10">
      <c r="A5890" s="259"/>
      <c r="B5890" s="259"/>
      <c r="C5890" s="259"/>
      <c r="D5890" s="259"/>
      <c r="E5890" s="259"/>
      <c r="F5890" s="270"/>
      <c r="G5890" s="259"/>
      <c r="H5890" s="259"/>
      <c r="I5890" s="259"/>
      <c r="J5890" s="259"/>
    </row>
    <row r="5891" spans="1:10">
      <c r="A5891" s="259"/>
      <c r="B5891" s="259"/>
      <c r="C5891" s="259"/>
      <c r="D5891" s="259"/>
      <c r="E5891" s="259"/>
      <c r="F5891" s="270"/>
      <c r="G5891" s="259"/>
      <c r="H5891" s="259"/>
      <c r="I5891" s="259"/>
      <c r="J5891" s="259"/>
    </row>
    <row r="5892" spans="1:10">
      <c r="A5892" s="259"/>
      <c r="B5892" s="259"/>
      <c r="C5892" s="259"/>
      <c r="D5892" s="259"/>
      <c r="E5892" s="259"/>
      <c r="F5892" s="270"/>
      <c r="G5892" s="259"/>
      <c r="H5892" s="259"/>
      <c r="I5892" s="259"/>
      <c r="J5892" s="259"/>
    </row>
    <row r="5893" spans="1:10">
      <c r="A5893" s="259"/>
      <c r="B5893" s="259"/>
      <c r="C5893" s="259"/>
      <c r="D5893" s="259"/>
      <c r="E5893" s="259"/>
      <c r="F5893" s="270"/>
      <c r="G5893" s="259"/>
      <c r="H5893" s="259"/>
      <c r="I5893" s="259"/>
      <c r="J5893" s="259"/>
    </row>
    <row r="5894" spans="1:10">
      <c r="A5894" s="259"/>
      <c r="B5894" s="259"/>
      <c r="C5894" s="259"/>
      <c r="D5894" s="259"/>
      <c r="E5894" s="259"/>
      <c r="F5894" s="270"/>
      <c r="G5894" s="259"/>
      <c r="H5894" s="259"/>
      <c r="I5894" s="259"/>
      <c r="J5894" s="259"/>
    </row>
    <row r="5895" spans="1:10">
      <c r="A5895" s="259"/>
      <c r="B5895" s="259"/>
      <c r="C5895" s="259"/>
      <c r="D5895" s="259"/>
      <c r="E5895" s="259"/>
      <c r="F5895" s="270"/>
      <c r="G5895" s="259"/>
      <c r="H5895" s="259"/>
      <c r="I5895" s="259"/>
      <c r="J5895" s="259"/>
    </row>
    <row r="5896" spans="1:10">
      <c r="A5896" s="259"/>
      <c r="B5896" s="259"/>
      <c r="C5896" s="259"/>
      <c r="D5896" s="259"/>
      <c r="E5896" s="259"/>
      <c r="F5896" s="270"/>
      <c r="G5896" s="259"/>
      <c r="H5896" s="259"/>
      <c r="I5896" s="259"/>
      <c r="J5896" s="259"/>
    </row>
    <row r="5897" spans="1:10">
      <c r="A5897" s="259"/>
      <c r="B5897" s="259"/>
      <c r="C5897" s="259"/>
      <c r="D5897" s="259"/>
      <c r="E5897" s="259"/>
      <c r="F5897" s="270"/>
      <c r="G5897" s="259"/>
      <c r="H5897" s="259"/>
      <c r="I5897" s="259"/>
      <c r="J5897" s="259"/>
    </row>
    <row r="5898" spans="1:10">
      <c r="A5898" s="259"/>
      <c r="B5898" s="259"/>
      <c r="C5898" s="259"/>
      <c r="D5898" s="259"/>
      <c r="E5898" s="259"/>
      <c r="F5898" s="270"/>
      <c r="G5898" s="259"/>
      <c r="H5898" s="259"/>
      <c r="I5898" s="259"/>
      <c r="J5898" s="259"/>
    </row>
    <row r="5899" spans="1:10">
      <c r="A5899" s="259"/>
      <c r="B5899" s="259"/>
      <c r="C5899" s="259"/>
      <c r="D5899" s="259"/>
      <c r="E5899" s="259"/>
      <c r="F5899" s="270"/>
      <c r="G5899" s="259"/>
      <c r="H5899" s="259"/>
      <c r="I5899" s="259"/>
      <c r="J5899" s="259"/>
    </row>
    <row r="5900" spans="1:10">
      <c r="A5900" s="259"/>
      <c r="B5900" s="259"/>
      <c r="C5900" s="259"/>
      <c r="D5900" s="259"/>
      <c r="E5900" s="259"/>
      <c r="F5900" s="270"/>
      <c r="G5900" s="259"/>
      <c r="H5900" s="259"/>
      <c r="I5900" s="259"/>
      <c r="J5900" s="259"/>
    </row>
    <row r="5901" spans="1:10">
      <c r="A5901" s="259"/>
      <c r="B5901" s="259"/>
      <c r="C5901" s="259"/>
      <c r="D5901" s="259"/>
      <c r="E5901" s="259"/>
      <c r="F5901" s="270"/>
      <c r="G5901" s="259"/>
      <c r="H5901" s="259"/>
      <c r="I5901" s="259"/>
      <c r="J5901" s="259"/>
    </row>
    <row r="5902" spans="1:10">
      <c r="A5902" s="259"/>
      <c r="B5902" s="259"/>
      <c r="C5902" s="259"/>
      <c r="D5902" s="259"/>
      <c r="E5902" s="259"/>
      <c r="F5902" s="270"/>
      <c r="G5902" s="259"/>
      <c r="H5902" s="259"/>
      <c r="I5902" s="259"/>
      <c r="J5902" s="259"/>
    </row>
    <row r="5903" spans="1:10">
      <c r="A5903" s="259"/>
      <c r="B5903" s="259"/>
      <c r="C5903" s="259"/>
      <c r="D5903" s="259"/>
      <c r="E5903" s="259"/>
      <c r="F5903" s="270"/>
      <c r="G5903" s="259"/>
      <c r="H5903" s="259"/>
      <c r="I5903" s="259"/>
      <c r="J5903" s="259"/>
    </row>
    <row r="5904" spans="1:10">
      <c r="A5904" s="259"/>
      <c r="B5904" s="259"/>
      <c r="C5904" s="259"/>
      <c r="D5904" s="259"/>
      <c r="E5904" s="259"/>
      <c r="F5904" s="270"/>
      <c r="G5904" s="259"/>
      <c r="H5904" s="259"/>
      <c r="I5904" s="259"/>
      <c r="J5904" s="259"/>
    </row>
    <row r="5905" spans="1:10">
      <c r="A5905" s="259"/>
      <c r="B5905" s="259"/>
      <c r="C5905" s="259"/>
      <c r="D5905" s="259"/>
      <c r="E5905" s="259"/>
      <c r="F5905" s="270"/>
      <c r="G5905" s="259"/>
      <c r="H5905" s="259"/>
      <c r="I5905" s="259"/>
      <c r="J5905" s="259"/>
    </row>
    <row r="5906" spans="1:10">
      <c r="A5906" s="259"/>
      <c r="B5906" s="259"/>
      <c r="C5906" s="259"/>
      <c r="D5906" s="259"/>
      <c r="E5906" s="259"/>
      <c r="F5906" s="270"/>
      <c r="G5906" s="259"/>
      <c r="H5906" s="259"/>
      <c r="I5906" s="259"/>
      <c r="J5906" s="259"/>
    </row>
    <row r="5907" spans="1:10">
      <c r="A5907" s="259"/>
      <c r="B5907" s="259"/>
      <c r="C5907" s="259"/>
      <c r="D5907" s="259"/>
      <c r="E5907" s="259"/>
      <c r="F5907" s="270"/>
      <c r="G5907" s="259"/>
      <c r="H5907" s="259"/>
      <c r="I5907" s="259"/>
      <c r="J5907" s="259"/>
    </row>
    <row r="5908" spans="1:10">
      <c r="A5908" s="259"/>
      <c r="B5908" s="259"/>
      <c r="C5908" s="259"/>
      <c r="D5908" s="259"/>
      <c r="E5908" s="259"/>
      <c r="F5908" s="270"/>
      <c r="G5908" s="259"/>
      <c r="H5908" s="259"/>
      <c r="I5908" s="259"/>
      <c r="J5908" s="259"/>
    </row>
    <row r="5909" spans="1:10">
      <c r="A5909" s="259"/>
      <c r="B5909" s="259"/>
      <c r="C5909" s="259"/>
      <c r="D5909" s="259"/>
      <c r="E5909" s="259"/>
      <c r="F5909" s="270"/>
      <c r="G5909" s="259"/>
      <c r="H5909" s="259"/>
      <c r="I5909" s="259"/>
      <c r="J5909" s="259"/>
    </row>
    <row r="5910" spans="1:10">
      <c r="A5910" s="259"/>
      <c r="B5910" s="259"/>
      <c r="C5910" s="259"/>
      <c r="D5910" s="259"/>
      <c r="E5910" s="259"/>
      <c r="F5910" s="270"/>
      <c r="G5910" s="259"/>
      <c r="H5910" s="259"/>
      <c r="I5910" s="259"/>
      <c r="J5910" s="259"/>
    </row>
    <row r="5911" spans="1:10">
      <c r="A5911" s="259"/>
      <c r="B5911" s="259"/>
      <c r="C5911" s="259"/>
      <c r="D5911" s="259"/>
      <c r="E5911" s="259"/>
      <c r="F5911" s="270"/>
      <c r="G5911" s="259"/>
      <c r="H5911" s="259"/>
      <c r="I5911" s="259"/>
      <c r="J5911" s="259"/>
    </row>
    <row r="5912" spans="1:10">
      <c r="A5912" s="259"/>
      <c r="B5912" s="259"/>
      <c r="C5912" s="259"/>
      <c r="D5912" s="259"/>
      <c r="E5912" s="259"/>
      <c r="F5912" s="270"/>
      <c r="G5912" s="259"/>
      <c r="H5912" s="259"/>
      <c r="I5912" s="259"/>
      <c r="J5912" s="259"/>
    </row>
    <row r="5913" spans="1:10">
      <c r="A5913" s="259"/>
      <c r="B5913" s="259"/>
      <c r="C5913" s="259"/>
      <c r="D5913" s="259"/>
      <c r="E5913" s="259"/>
      <c r="F5913" s="270"/>
      <c r="G5913" s="259"/>
      <c r="H5913" s="259"/>
      <c r="I5913" s="259"/>
      <c r="J5913" s="259"/>
    </row>
    <row r="5914" spans="1:10">
      <c r="A5914" s="259"/>
      <c r="B5914" s="259"/>
      <c r="C5914" s="259"/>
      <c r="D5914" s="259"/>
      <c r="E5914" s="259"/>
      <c r="F5914" s="270"/>
      <c r="G5914" s="259"/>
      <c r="H5914" s="259"/>
      <c r="I5914" s="259"/>
      <c r="J5914" s="259"/>
    </row>
    <row r="5915" spans="1:10">
      <c r="A5915" s="259"/>
      <c r="B5915" s="259"/>
      <c r="C5915" s="259"/>
      <c r="D5915" s="259"/>
      <c r="E5915" s="259"/>
      <c r="F5915" s="270"/>
      <c r="G5915" s="259"/>
      <c r="H5915" s="259"/>
      <c r="I5915" s="259"/>
      <c r="J5915" s="259"/>
    </row>
    <row r="5916" spans="1:10">
      <c r="A5916" s="259"/>
      <c r="B5916" s="259"/>
      <c r="C5916" s="259"/>
      <c r="D5916" s="259"/>
      <c r="E5916" s="259"/>
      <c r="F5916" s="270"/>
      <c r="G5916" s="259"/>
      <c r="H5916" s="259"/>
      <c r="I5916" s="259"/>
      <c r="J5916" s="259"/>
    </row>
    <row r="5917" spans="1:10">
      <c r="A5917" s="259"/>
      <c r="B5917" s="259"/>
      <c r="C5917" s="259"/>
      <c r="D5917" s="259"/>
      <c r="E5917" s="259"/>
      <c r="F5917" s="270"/>
      <c r="G5917" s="259"/>
      <c r="H5917" s="259"/>
      <c r="I5917" s="259"/>
      <c r="J5917" s="259"/>
    </row>
    <row r="5918" spans="1:10">
      <c r="A5918" s="259"/>
      <c r="B5918" s="259"/>
      <c r="C5918" s="259"/>
      <c r="D5918" s="259"/>
      <c r="E5918" s="259"/>
      <c r="F5918" s="270"/>
      <c r="G5918" s="259"/>
      <c r="H5918" s="259"/>
      <c r="I5918" s="259"/>
      <c r="J5918" s="259"/>
    </row>
    <row r="5919" spans="1:10">
      <c r="A5919" s="259"/>
      <c r="B5919" s="259"/>
      <c r="C5919" s="259"/>
      <c r="D5919" s="259"/>
      <c r="E5919" s="259"/>
      <c r="F5919" s="270"/>
      <c r="G5919" s="259"/>
      <c r="H5919" s="259"/>
      <c r="I5919" s="259"/>
      <c r="J5919" s="259"/>
    </row>
    <row r="5920" spans="1:10">
      <c r="A5920" s="259"/>
      <c r="B5920" s="259"/>
      <c r="C5920" s="259"/>
      <c r="D5920" s="259"/>
      <c r="E5920" s="259"/>
      <c r="F5920" s="270"/>
      <c r="G5920" s="259"/>
      <c r="H5920" s="259"/>
      <c r="I5920" s="259"/>
      <c r="J5920" s="259"/>
    </row>
    <row r="5921" spans="1:10">
      <c r="A5921" s="259"/>
      <c r="B5921" s="259"/>
      <c r="C5921" s="259"/>
      <c r="D5921" s="259"/>
      <c r="E5921" s="259"/>
      <c r="F5921" s="270"/>
      <c r="G5921" s="259"/>
      <c r="H5921" s="259"/>
      <c r="I5921" s="259"/>
      <c r="J5921" s="259"/>
    </row>
    <row r="5922" spans="1:10">
      <c r="A5922" s="259"/>
      <c r="B5922" s="259"/>
      <c r="C5922" s="259"/>
      <c r="D5922" s="259"/>
      <c r="E5922" s="259"/>
      <c r="F5922" s="270"/>
      <c r="G5922" s="259"/>
      <c r="H5922" s="259"/>
      <c r="I5922" s="259"/>
      <c r="J5922" s="259"/>
    </row>
    <row r="5923" spans="1:10">
      <c r="A5923" s="259"/>
      <c r="B5923" s="259"/>
      <c r="C5923" s="259"/>
      <c r="D5923" s="259"/>
      <c r="E5923" s="259"/>
      <c r="F5923" s="270"/>
      <c r="G5923" s="259"/>
      <c r="H5923" s="259"/>
      <c r="I5923" s="259"/>
      <c r="J5923" s="259"/>
    </row>
    <row r="5924" spans="1:10">
      <c r="A5924" s="259"/>
      <c r="B5924" s="259"/>
      <c r="C5924" s="259"/>
      <c r="D5924" s="259"/>
      <c r="E5924" s="259"/>
      <c r="F5924" s="270"/>
      <c r="G5924" s="259"/>
      <c r="H5924" s="259"/>
      <c r="I5924" s="259"/>
      <c r="J5924" s="259"/>
    </row>
    <row r="5925" spans="1:10">
      <c r="A5925" s="259"/>
      <c r="B5925" s="259"/>
      <c r="C5925" s="259"/>
      <c r="D5925" s="259"/>
      <c r="E5925" s="259"/>
      <c r="F5925" s="270"/>
      <c r="G5925" s="259"/>
      <c r="H5925" s="259"/>
      <c r="I5925" s="259"/>
      <c r="J5925" s="259"/>
    </row>
    <row r="5926" spans="1:10">
      <c r="A5926" s="259"/>
      <c r="B5926" s="259"/>
      <c r="C5926" s="259"/>
      <c r="D5926" s="259"/>
      <c r="E5926" s="259"/>
      <c r="F5926" s="270"/>
      <c r="G5926" s="259"/>
      <c r="H5926" s="259"/>
      <c r="I5926" s="259"/>
      <c r="J5926" s="259"/>
    </row>
    <row r="5927" spans="1:10">
      <c r="A5927" s="259"/>
      <c r="B5927" s="259"/>
      <c r="C5927" s="259"/>
      <c r="D5927" s="259"/>
      <c r="E5927" s="259"/>
      <c r="F5927" s="270"/>
      <c r="G5927" s="259"/>
      <c r="H5927" s="259"/>
      <c r="I5927" s="259"/>
      <c r="J5927" s="259"/>
    </row>
    <row r="5928" spans="1:10">
      <c r="A5928" s="259"/>
      <c r="B5928" s="259"/>
      <c r="C5928" s="259"/>
      <c r="D5928" s="259"/>
      <c r="E5928" s="259"/>
      <c r="F5928" s="270"/>
      <c r="G5928" s="259"/>
      <c r="H5928" s="259"/>
      <c r="I5928" s="259"/>
      <c r="J5928" s="259"/>
    </row>
    <row r="5929" spans="1:10">
      <c r="A5929" s="259"/>
      <c r="B5929" s="259"/>
      <c r="C5929" s="259"/>
      <c r="D5929" s="259"/>
      <c r="E5929" s="259"/>
      <c r="F5929" s="270"/>
      <c r="G5929" s="259"/>
      <c r="H5929" s="259"/>
      <c r="I5929" s="259"/>
      <c r="J5929" s="259"/>
    </row>
    <row r="5930" spans="1:10">
      <c r="A5930" s="259"/>
      <c r="B5930" s="259"/>
      <c r="C5930" s="259"/>
      <c r="D5930" s="259"/>
      <c r="E5930" s="259"/>
      <c r="F5930" s="270"/>
      <c r="G5930" s="259"/>
      <c r="H5930" s="259"/>
      <c r="I5930" s="259"/>
      <c r="J5930" s="259"/>
    </row>
    <row r="5931" spans="1:10">
      <c r="A5931" s="259"/>
      <c r="B5931" s="259"/>
      <c r="C5931" s="259"/>
      <c r="D5931" s="259"/>
      <c r="E5931" s="259"/>
      <c r="F5931" s="270"/>
      <c r="G5931" s="259"/>
      <c r="H5931" s="259"/>
      <c r="I5931" s="259"/>
      <c r="J5931" s="259"/>
    </row>
    <row r="5932" spans="1:10">
      <c r="A5932" s="259"/>
      <c r="B5932" s="259"/>
      <c r="C5932" s="259"/>
      <c r="D5932" s="259"/>
      <c r="E5932" s="259"/>
      <c r="F5932" s="270"/>
      <c r="G5932" s="259"/>
      <c r="H5932" s="259"/>
      <c r="I5932" s="259"/>
      <c r="J5932" s="259"/>
    </row>
    <row r="5933" spans="1:10">
      <c r="A5933" s="259"/>
      <c r="B5933" s="259"/>
      <c r="C5933" s="259"/>
      <c r="D5933" s="259"/>
      <c r="E5933" s="259"/>
      <c r="F5933" s="270"/>
      <c r="G5933" s="259"/>
      <c r="H5933" s="259"/>
      <c r="I5933" s="259"/>
      <c r="J5933" s="259"/>
    </row>
    <row r="5934" spans="1:10">
      <c r="A5934" s="259"/>
      <c r="B5934" s="259"/>
      <c r="C5934" s="259"/>
      <c r="D5934" s="259"/>
      <c r="E5934" s="259"/>
      <c r="F5934" s="270"/>
      <c r="G5934" s="259"/>
      <c r="H5934" s="259"/>
      <c r="I5934" s="259"/>
      <c r="J5934" s="259"/>
    </row>
    <row r="5935" spans="1:10">
      <c r="A5935" s="259"/>
      <c r="B5935" s="259"/>
      <c r="C5935" s="259"/>
      <c r="D5935" s="259"/>
      <c r="E5935" s="259"/>
      <c r="F5935" s="270"/>
      <c r="G5935" s="259"/>
      <c r="H5935" s="259"/>
      <c r="I5935" s="259"/>
      <c r="J5935" s="259"/>
    </row>
    <row r="5936" spans="1:10">
      <c r="A5936" s="259"/>
      <c r="B5936" s="259"/>
      <c r="C5936" s="259"/>
      <c r="D5936" s="259"/>
      <c r="E5936" s="259"/>
      <c r="F5936" s="270"/>
      <c r="G5936" s="259"/>
      <c r="H5936" s="259"/>
      <c r="I5936" s="259"/>
      <c r="J5936" s="259"/>
    </row>
    <row r="5937" spans="1:10">
      <c r="A5937" s="259"/>
      <c r="B5937" s="259"/>
      <c r="C5937" s="259"/>
      <c r="D5937" s="259"/>
      <c r="E5937" s="259"/>
      <c r="F5937" s="270"/>
      <c r="G5937" s="259"/>
      <c r="H5937" s="259"/>
      <c r="I5937" s="259"/>
      <c r="J5937" s="259"/>
    </row>
    <row r="5938" spans="1:10">
      <c r="A5938" s="259"/>
      <c r="B5938" s="259"/>
      <c r="C5938" s="259"/>
      <c r="D5938" s="259"/>
      <c r="E5938" s="259"/>
      <c r="F5938" s="270"/>
      <c r="G5938" s="259"/>
      <c r="H5938" s="259"/>
      <c r="I5938" s="259"/>
      <c r="J5938" s="259"/>
    </row>
    <row r="5939" spans="1:10">
      <c r="A5939" s="259"/>
      <c r="B5939" s="259"/>
      <c r="C5939" s="259"/>
      <c r="D5939" s="259"/>
      <c r="E5939" s="259"/>
      <c r="F5939" s="270"/>
      <c r="G5939" s="259"/>
      <c r="H5939" s="259"/>
      <c r="I5939" s="259"/>
      <c r="J5939" s="259"/>
    </row>
    <row r="5940" spans="1:10">
      <c r="A5940" s="259"/>
      <c r="B5940" s="259"/>
      <c r="C5940" s="259"/>
      <c r="D5940" s="259"/>
      <c r="E5940" s="259"/>
      <c r="F5940" s="270"/>
      <c r="G5940" s="259"/>
      <c r="H5940" s="259"/>
      <c r="I5940" s="259"/>
      <c r="J5940" s="259"/>
    </row>
    <row r="5941" spans="1:10">
      <c r="A5941" s="259"/>
      <c r="B5941" s="259"/>
      <c r="C5941" s="259"/>
      <c r="D5941" s="259"/>
      <c r="E5941" s="259"/>
      <c r="F5941" s="270"/>
      <c r="G5941" s="259"/>
      <c r="H5941" s="259"/>
      <c r="I5941" s="259"/>
      <c r="J5941" s="259"/>
    </row>
    <row r="5942" spans="1:10">
      <c r="A5942" s="259"/>
      <c r="B5942" s="259"/>
      <c r="C5942" s="259"/>
      <c r="D5942" s="259"/>
      <c r="E5942" s="259"/>
      <c r="F5942" s="270"/>
      <c r="G5942" s="259"/>
      <c r="H5942" s="259"/>
      <c r="I5942" s="259"/>
      <c r="J5942" s="259"/>
    </row>
    <row r="5943" spans="1:10">
      <c r="A5943" s="259"/>
      <c r="B5943" s="259"/>
      <c r="C5943" s="259"/>
      <c r="D5943" s="259"/>
      <c r="E5943" s="259"/>
      <c r="F5943" s="270"/>
      <c r="G5943" s="259"/>
      <c r="H5943" s="259"/>
      <c r="I5943" s="259"/>
      <c r="J5943" s="259"/>
    </row>
    <row r="5944" spans="1:10">
      <c r="A5944" s="259"/>
      <c r="B5944" s="259"/>
      <c r="C5944" s="259"/>
      <c r="D5944" s="259"/>
      <c r="E5944" s="259"/>
      <c r="F5944" s="270"/>
      <c r="G5944" s="259"/>
      <c r="H5944" s="259"/>
      <c r="I5944" s="259"/>
      <c r="J5944" s="259"/>
    </row>
    <row r="5945" spans="1:10">
      <c r="A5945" s="259"/>
      <c r="B5945" s="259"/>
      <c r="C5945" s="259"/>
      <c r="D5945" s="259"/>
      <c r="E5945" s="259"/>
      <c r="F5945" s="270"/>
      <c r="G5945" s="259"/>
      <c r="H5945" s="259"/>
      <c r="I5945" s="259"/>
      <c r="J5945" s="259"/>
    </row>
    <row r="5946" spans="1:10">
      <c r="A5946" s="259"/>
      <c r="B5946" s="259"/>
      <c r="C5946" s="259"/>
      <c r="D5946" s="259"/>
      <c r="E5946" s="259"/>
      <c r="F5946" s="270"/>
      <c r="G5946" s="259"/>
      <c r="H5946" s="259"/>
      <c r="I5946" s="259"/>
      <c r="J5946" s="259"/>
    </row>
    <row r="5947" spans="1:10">
      <c r="A5947" s="259"/>
      <c r="B5947" s="259"/>
      <c r="C5947" s="259"/>
      <c r="D5947" s="259"/>
      <c r="E5947" s="259"/>
      <c r="F5947" s="270"/>
      <c r="G5947" s="259"/>
      <c r="H5947" s="259"/>
      <c r="I5947" s="259"/>
      <c r="J5947" s="259"/>
    </row>
    <row r="5948" spans="1:10">
      <c r="A5948" s="259"/>
      <c r="B5948" s="259"/>
      <c r="C5948" s="259"/>
      <c r="D5948" s="259"/>
      <c r="E5948" s="259"/>
      <c r="F5948" s="270"/>
      <c r="G5948" s="259"/>
      <c r="H5948" s="259"/>
      <c r="I5948" s="259"/>
      <c r="J5948" s="259"/>
    </row>
    <row r="5949" spans="1:10">
      <c r="A5949" s="259"/>
      <c r="B5949" s="259"/>
      <c r="C5949" s="259"/>
      <c r="D5949" s="259"/>
      <c r="E5949" s="259"/>
      <c r="F5949" s="270"/>
      <c r="G5949" s="259"/>
      <c r="H5949" s="259"/>
      <c r="I5949" s="259"/>
      <c r="J5949" s="259"/>
    </row>
    <row r="5950" spans="1:10">
      <c r="A5950" s="259"/>
      <c r="B5950" s="259"/>
      <c r="C5950" s="259"/>
      <c r="D5950" s="259"/>
      <c r="E5950" s="259"/>
      <c r="F5950" s="270"/>
      <c r="G5950" s="259"/>
      <c r="H5950" s="259"/>
      <c r="I5950" s="259"/>
      <c r="J5950" s="259"/>
    </row>
    <row r="5951" spans="1:10">
      <c r="A5951" s="259"/>
      <c r="B5951" s="259"/>
      <c r="C5951" s="259"/>
      <c r="D5951" s="259"/>
      <c r="E5951" s="259"/>
      <c r="F5951" s="270"/>
      <c r="G5951" s="259"/>
      <c r="H5951" s="259"/>
      <c r="I5951" s="259"/>
      <c r="J5951" s="259"/>
    </row>
    <row r="5952" spans="1:10">
      <c r="A5952" s="259"/>
      <c r="B5952" s="259"/>
      <c r="C5952" s="259"/>
      <c r="D5952" s="259"/>
      <c r="E5952" s="259"/>
      <c r="F5952" s="270"/>
      <c r="G5952" s="259"/>
      <c r="H5952" s="259"/>
      <c r="I5952" s="259"/>
      <c r="J5952" s="259"/>
    </row>
    <row r="5953" spans="1:10">
      <c r="A5953" s="259"/>
      <c r="B5953" s="259"/>
      <c r="C5953" s="259"/>
      <c r="D5953" s="259"/>
      <c r="E5953" s="259"/>
      <c r="F5953" s="270"/>
      <c r="G5953" s="259"/>
      <c r="H5953" s="259"/>
      <c r="I5953" s="259"/>
      <c r="J5953" s="259"/>
    </row>
    <row r="5954" spans="1:10">
      <c r="A5954" s="259"/>
      <c r="B5954" s="259"/>
      <c r="C5954" s="259"/>
      <c r="D5954" s="259"/>
      <c r="E5954" s="259"/>
      <c r="F5954" s="270"/>
      <c r="G5954" s="259"/>
      <c r="H5954" s="259"/>
      <c r="I5954" s="259"/>
      <c r="J5954" s="259"/>
    </row>
    <row r="5955" spans="1:10">
      <c r="A5955" s="259"/>
      <c r="B5955" s="259"/>
      <c r="C5955" s="259"/>
      <c r="D5955" s="259"/>
      <c r="E5955" s="259"/>
      <c r="F5955" s="270"/>
      <c r="G5955" s="259"/>
      <c r="H5955" s="259"/>
      <c r="I5955" s="259"/>
      <c r="J5955" s="259"/>
    </row>
    <row r="5956" spans="1:10">
      <c r="A5956" s="259"/>
      <c r="B5956" s="259"/>
      <c r="C5956" s="259"/>
      <c r="D5956" s="259"/>
      <c r="E5956" s="259"/>
      <c r="F5956" s="270"/>
      <c r="G5956" s="259"/>
      <c r="H5956" s="259"/>
      <c r="I5956" s="259"/>
      <c r="J5956" s="259"/>
    </row>
    <row r="5957" spans="1:10">
      <c r="A5957" s="259"/>
      <c r="B5957" s="259"/>
      <c r="C5957" s="259"/>
      <c r="D5957" s="259"/>
      <c r="E5957" s="259"/>
      <c r="F5957" s="270"/>
      <c r="G5957" s="259"/>
      <c r="H5957" s="259"/>
      <c r="I5957" s="259"/>
      <c r="J5957" s="259"/>
    </row>
    <row r="5958" spans="1:10">
      <c r="A5958" s="259"/>
      <c r="B5958" s="259"/>
      <c r="C5958" s="259"/>
      <c r="D5958" s="259"/>
      <c r="E5958" s="259"/>
      <c r="F5958" s="270"/>
      <c r="G5958" s="259"/>
      <c r="H5958" s="259"/>
      <c r="I5958" s="259"/>
      <c r="J5958" s="259"/>
    </row>
    <row r="5959" spans="1:10">
      <c r="A5959" s="259"/>
      <c r="B5959" s="259"/>
      <c r="C5959" s="259"/>
      <c r="D5959" s="259"/>
      <c r="E5959" s="259"/>
      <c r="F5959" s="270"/>
      <c r="G5959" s="259"/>
      <c r="H5959" s="259"/>
      <c r="I5959" s="259"/>
      <c r="J5959" s="259"/>
    </row>
    <row r="5960" spans="1:10">
      <c r="A5960" s="259"/>
      <c r="B5960" s="259"/>
      <c r="C5960" s="259"/>
      <c r="D5960" s="259"/>
      <c r="E5960" s="259"/>
      <c r="F5960" s="270"/>
      <c r="G5960" s="259"/>
      <c r="H5960" s="259"/>
      <c r="I5960" s="259"/>
      <c r="J5960" s="259"/>
    </row>
    <row r="5961" spans="1:10">
      <c r="A5961" s="259"/>
      <c r="B5961" s="259"/>
      <c r="C5961" s="259"/>
      <c r="D5961" s="259"/>
      <c r="E5961" s="259"/>
      <c r="F5961" s="270"/>
      <c r="G5961" s="259"/>
      <c r="H5961" s="259"/>
      <c r="I5961" s="259"/>
      <c r="J5961" s="259"/>
    </row>
    <row r="5962" spans="1:10">
      <c r="A5962" s="259"/>
      <c r="B5962" s="259"/>
      <c r="C5962" s="259"/>
      <c r="D5962" s="259"/>
      <c r="E5962" s="259"/>
      <c r="F5962" s="270"/>
      <c r="G5962" s="259"/>
      <c r="H5962" s="259"/>
      <c r="I5962" s="259"/>
      <c r="J5962" s="259"/>
    </row>
    <row r="5963" spans="1:10">
      <c r="A5963" s="259"/>
      <c r="B5963" s="259"/>
      <c r="C5963" s="259"/>
      <c r="D5963" s="259"/>
      <c r="E5963" s="259"/>
      <c r="F5963" s="270"/>
      <c r="G5963" s="259"/>
      <c r="H5963" s="259"/>
      <c r="I5963" s="259"/>
      <c r="J5963" s="259"/>
    </row>
    <row r="5964" spans="1:10">
      <c r="A5964" s="259"/>
      <c r="B5964" s="259"/>
      <c r="C5964" s="259"/>
      <c r="D5964" s="259"/>
      <c r="E5964" s="259"/>
      <c r="F5964" s="270"/>
      <c r="G5964" s="259"/>
      <c r="H5964" s="259"/>
      <c r="I5964" s="259"/>
      <c r="J5964" s="259"/>
    </row>
    <row r="5965" spans="1:10">
      <c r="A5965" s="259"/>
      <c r="B5965" s="259"/>
      <c r="C5965" s="259"/>
      <c r="D5965" s="259"/>
      <c r="E5965" s="259"/>
      <c r="F5965" s="270"/>
      <c r="G5965" s="259"/>
      <c r="H5965" s="259"/>
      <c r="I5965" s="259"/>
      <c r="J5965" s="259"/>
    </row>
    <row r="5966" spans="1:10">
      <c r="A5966" s="259"/>
      <c r="B5966" s="259"/>
      <c r="C5966" s="259"/>
      <c r="D5966" s="259"/>
      <c r="E5966" s="259"/>
      <c r="F5966" s="270"/>
      <c r="G5966" s="259"/>
      <c r="H5966" s="259"/>
      <c r="I5966" s="259"/>
      <c r="J5966" s="259"/>
    </row>
    <row r="5967" spans="1:10">
      <c r="A5967" s="259"/>
      <c r="B5967" s="259"/>
      <c r="C5967" s="259"/>
      <c r="D5967" s="259"/>
      <c r="E5967" s="259"/>
      <c r="F5967" s="270"/>
      <c r="G5967" s="259"/>
      <c r="H5967" s="259"/>
      <c r="I5967" s="259"/>
      <c r="J5967" s="259"/>
    </row>
    <row r="5968" spans="1:10">
      <c r="A5968" s="259"/>
      <c r="B5968" s="259"/>
      <c r="C5968" s="259"/>
      <c r="D5968" s="259"/>
      <c r="E5968" s="259"/>
      <c r="F5968" s="270"/>
      <c r="G5968" s="259"/>
      <c r="H5968" s="259"/>
      <c r="I5968" s="259"/>
      <c r="J5968" s="259"/>
    </row>
    <row r="5969" spans="1:10">
      <c r="A5969" s="259"/>
      <c r="B5969" s="259"/>
      <c r="C5969" s="259"/>
      <c r="D5969" s="259"/>
      <c r="E5969" s="259"/>
      <c r="F5969" s="270"/>
      <c r="G5969" s="259"/>
      <c r="H5969" s="259"/>
      <c r="I5969" s="259"/>
      <c r="J5969" s="259"/>
    </row>
    <row r="5970" spans="1:10">
      <c r="A5970" s="259"/>
      <c r="B5970" s="259"/>
      <c r="C5970" s="259"/>
      <c r="D5970" s="259"/>
      <c r="E5970" s="259"/>
      <c r="F5970" s="270"/>
      <c r="G5970" s="259"/>
      <c r="H5970" s="259"/>
      <c r="I5970" s="259"/>
      <c r="J5970" s="259"/>
    </row>
    <row r="5971" spans="1:10">
      <c r="A5971" s="259"/>
      <c r="B5971" s="259"/>
      <c r="C5971" s="259"/>
      <c r="D5971" s="259"/>
      <c r="E5971" s="259"/>
      <c r="F5971" s="270"/>
      <c r="G5971" s="259"/>
      <c r="H5971" s="259"/>
      <c r="I5971" s="259"/>
      <c r="J5971" s="259"/>
    </row>
    <row r="5972" spans="1:10">
      <c r="A5972" s="259"/>
      <c r="B5972" s="259"/>
      <c r="C5972" s="259"/>
      <c r="D5972" s="259"/>
      <c r="E5972" s="259"/>
      <c r="F5972" s="270"/>
      <c r="G5972" s="259"/>
      <c r="H5972" s="259"/>
      <c r="I5972" s="259"/>
      <c r="J5972" s="259"/>
    </row>
    <row r="5973" spans="1:10">
      <c r="A5973" s="259"/>
      <c r="B5973" s="259"/>
      <c r="C5973" s="259"/>
      <c r="D5973" s="259"/>
      <c r="E5973" s="259"/>
      <c r="F5973" s="270"/>
      <c r="G5973" s="259"/>
      <c r="H5973" s="259"/>
      <c r="I5973" s="259"/>
      <c r="J5973" s="259"/>
    </row>
    <row r="5974" spans="1:10">
      <c r="A5974" s="259"/>
      <c r="B5974" s="259"/>
      <c r="C5974" s="259"/>
      <c r="D5974" s="259"/>
      <c r="E5974" s="259"/>
      <c r="F5974" s="270"/>
      <c r="G5974" s="259"/>
      <c r="H5974" s="259"/>
      <c r="I5974" s="259"/>
      <c r="J5974" s="259"/>
    </row>
    <row r="5975" spans="1:10">
      <c r="A5975" s="259"/>
      <c r="B5975" s="259"/>
      <c r="C5975" s="259"/>
      <c r="D5975" s="259"/>
      <c r="E5975" s="259"/>
      <c r="F5975" s="270"/>
      <c r="G5975" s="259"/>
      <c r="H5975" s="259"/>
      <c r="I5975" s="259"/>
      <c r="J5975" s="259"/>
    </row>
    <row r="5976" spans="1:10">
      <c r="A5976" s="259"/>
      <c r="B5976" s="259"/>
      <c r="C5976" s="259"/>
      <c r="D5976" s="259"/>
      <c r="E5976" s="259"/>
      <c r="F5976" s="270"/>
      <c r="G5976" s="259"/>
      <c r="H5976" s="259"/>
      <c r="I5976" s="259"/>
      <c r="J5976" s="259"/>
    </row>
    <row r="5977" spans="1:10">
      <c r="A5977" s="259"/>
      <c r="B5977" s="259"/>
      <c r="C5977" s="259"/>
      <c r="D5977" s="259"/>
      <c r="E5977" s="259"/>
      <c r="F5977" s="270"/>
      <c r="G5977" s="259"/>
      <c r="H5977" s="259"/>
      <c r="I5977" s="259"/>
      <c r="J5977" s="259"/>
    </row>
    <row r="5978" spans="1:10">
      <c r="A5978" s="259"/>
      <c r="B5978" s="259"/>
      <c r="C5978" s="259"/>
      <c r="D5978" s="259"/>
      <c r="E5978" s="259"/>
      <c r="F5978" s="270"/>
      <c r="G5978" s="259"/>
      <c r="H5978" s="259"/>
      <c r="I5978" s="259"/>
      <c r="J5978" s="259"/>
    </row>
    <row r="5979" spans="1:10">
      <c r="A5979" s="259"/>
      <c r="B5979" s="259"/>
      <c r="C5979" s="259"/>
      <c r="D5979" s="259"/>
      <c r="E5979" s="259"/>
      <c r="F5979" s="270"/>
      <c r="G5979" s="259"/>
      <c r="H5979" s="259"/>
      <c r="I5979" s="259"/>
      <c r="J5979" s="259"/>
    </row>
    <row r="5980" spans="1:10">
      <c r="A5980" s="259"/>
      <c r="B5980" s="259"/>
      <c r="C5980" s="259"/>
      <c r="D5980" s="259"/>
      <c r="E5980" s="259"/>
      <c r="F5980" s="270"/>
      <c r="G5980" s="259"/>
      <c r="H5980" s="259"/>
      <c r="I5980" s="259"/>
      <c r="J5980" s="259"/>
    </row>
    <row r="5981" spans="1:10">
      <c r="A5981" s="259"/>
      <c r="B5981" s="259"/>
      <c r="C5981" s="259"/>
      <c r="D5981" s="259"/>
      <c r="E5981" s="259"/>
      <c r="F5981" s="270"/>
      <c r="G5981" s="259"/>
      <c r="H5981" s="259"/>
      <c r="I5981" s="259"/>
      <c r="J5981" s="259"/>
    </row>
    <row r="5982" spans="1:10">
      <c r="A5982" s="259"/>
      <c r="B5982" s="259"/>
      <c r="C5982" s="259"/>
      <c r="D5982" s="259"/>
      <c r="E5982" s="259"/>
      <c r="F5982" s="270"/>
      <c r="G5982" s="259"/>
      <c r="H5982" s="259"/>
      <c r="I5982" s="259"/>
      <c r="J5982" s="259"/>
    </row>
    <row r="5983" spans="1:10">
      <c r="A5983" s="259"/>
      <c r="B5983" s="259"/>
      <c r="C5983" s="259"/>
      <c r="D5983" s="259"/>
      <c r="E5983" s="259"/>
      <c r="F5983" s="270"/>
      <c r="G5983" s="259"/>
      <c r="H5983" s="259"/>
      <c r="I5983" s="259"/>
      <c r="J5983" s="259"/>
    </row>
    <row r="5984" spans="1:10">
      <c r="A5984" s="259"/>
      <c r="B5984" s="259"/>
      <c r="C5984" s="259"/>
      <c r="D5984" s="259"/>
      <c r="E5984" s="259"/>
      <c r="F5984" s="270"/>
      <c r="G5984" s="259"/>
      <c r="H5984" s="259"/>
      <c r="I5984" s="259"/>
      <c r="J5984" s="259"/>
    </row>
    <row r="5985" spans="1:10">
      <c r="A5985" s="259"/>
      <c r="B5985" s="259"/>
      <c r="C5985" s="259"/>
      <c r="D5985" s="259"/>
      <c r="E5985" s="259"/>
      <c r="F5985" s="270"/>
      <c r="G5985" s="259"/>
      <c r="H5985" s="259"/>
      <c r="I5985" s="259"/>
      <c r="J5985" s="259"/>
    </row>
    <row r="5986" spans="1:10">
      <c r="A5986" s="259"/>
      <c r="B5986" s="259"/>
      <c r="C5986" s="259"/>
      <c r="D5986" s="259"/>
      <c r="E5986" s="259"/>
      <c r="F5986" s="270"/>
      <c r="G5986" s="259"/>
      <c r="H5986" s="259"/>
      <c r="I5986" s="259"/>
      <c r="J5986" s="259"/>
    </row>
    <row r="5987" spans="1:10">
      <c r="A5987" s="259"/>
      <c r="B5987" s="259"/>
      <c r="C5987" s="259"/>
      <c r="D5987" s="259"/>
      <c r="E5987" s="259"/>
      <c r="F5987" s="270"/>
      <c r="G5987" s="259"/>
      <c r="H5987" s="259"/>
      <c r="I5987" s="259"/>
      <c r="J5987" s="259"/>
    </row>
    <row r="5988" spans="1:10">
      <c r="A5988" s="259"/>
      <c r="B5988" s="259"/>
      <c r="C5988" s="259"/>
      <c r="D5988" s="259"/>
      <c r="E5988" s="259"/>
      <c r="F5988" s="270"/>
      <c r="G5988" s="259"/>
      <c r="H5988" s="259"/>
      <c r="I5988" s="259"/>
      <c r="J5988" s="259"/>
    </row>
    <row r="5989" spans="1:10">
      <c r="A5989" s="259"/>
      <c r="B5989" s="259"/>
      <c r="C5989" s="259"/>
      <c r="D5989" s="259"/>
      <c r="E5989" s="259"/>
      <c r="F5989" s="270"/>
      <c r="G5989" s="259"/>
      <c r="H5989" s="259"/>
      <c r="I5989" s="259"/>
      <c r="J5989" s="259"/>
    </row>
    <row r="5990" spans="1:10">
      <c r="A5990" s="259"/>
      <c r="B5990" s="259"/>
      <c r="C5990" s="259"/>
      <c r="D5990" s="259"/>
      <c r="E5990" s="259"/>
      <c r="F5990" s="270"/>
      <c r="G5990" s="259"/>
      <c r="H5990" s="259"/>
      <c r="I5990" s="259"/>
      <c r="J5990" s="259"/>
    </row>
    <row r="5991" spans="1:10">
      <c r="A5991" s="259"/>
      <c r="B5991" s="259"/>
      <c r="C5991" s="259"/>
      <c r="D5991" s="259"/>
      <c r="E5991" s="259"/>
      <c r="F5991" s="270"/>
      <c r="G5991" s="259"/>
      <c r="H5991" s="259"/>
      <c r="I5991" s="259"/>
      <c r="J5991" s="259"/>
    </row>
    <row r="5992" spans="1:10">
      <c r="A5992" s="259"/>
      <c r="B5992" s="259"/>
      <c r="C5992" s="259"/>
      <c r="D5992" s="259"/>
      <c r="E5992" s="259"/>
      <c r="F5992" s="270"/>
      <c r="G5992" s="259"/>
      <c r="H5992" s="259"/>
      <c r="I5992" s="259"/>
      <c r="J5992" s="259"/>
    </row>
    <row r="5993" spans="1:10">
      <c r="A5993" s="259"/>
      <c r="B5993" s="259"/>
      <c r="C5993" s="259"/>
      <c r="D5993" s="259"/>
      <c r="E5993" s="259"/>
      <c r="F5993" s="270"/>
      <c r="G5993" s="259"/>
      <c r="H5993" s="259"/>
      <c r="I5993" s="259"/>
      <c r="J5993" s="259"/>
    </row>
    <row r="5994" spans="1:10">
      <c r="A5994" s="259"/>
      <c r="B5994" s="259"/>
      <c r="C5994" s="259"/>
      <c r="D5994" s="259"/>
      <c r="E5994" s="259"/>
      <c r="F5994" s="270"/>
      <c r="G5994" s="259"/>
      <c r="H5994" s="259"/>
      <c r="I5994" s="259"/>
      <c r="J5994" s="259"/>
    </row>
    <row r="5995" spans="1:10">
      <c r="A5995" s="259"/>
      <c r="B5995" s="259"/>
      <c r="C5995" s="259"/>
      <c r="D5995" s="259"/>
      <c r="E5995" s="259"/>
      <c r="F5995" s="270"/>
      <c r="G5995" s="259"/>
      <c r="H5995" s="259"/>
      <c r="I5995" s="259"/>
      <c r="J5995" s="259"/>
    </row>
    <row r="5996" spans="1:10">
      <c r="A5996" s="259"/>
      <c r="B5996" s="259"/>
      <c r="C5996" s="259"/>
      <c r="D5996" s="259"/>
      <c r="E5996" s="259"/>
      <c r="F5996" s="270"/>
      <c r="G5996" s="259"/>
      <c r="H5996" s="259"/>
      <c r="I5996" s="259"/>
      <c r="J5996" s="259"/>
    </row>
    <row r="5997" spans="1:10">
      <c r="A5997" s="259"/>
      <c r="B5997" s="259"/>
      <c r="C5997" s="259"/>
      <c r="D5997" s="259"/>
      <c r="E5997" s="259"/>
      <c r="F5997" s="270"/>
      <c r="G5997" s="259"/>
      <c r="H5997" s="259"/>
      <c r="I5997" s="259"/>
      <c r="J5997" s="259"/>
    </row>
    <row r="5998" spans="1:10">
      <c r="A5998" s="259"/>
      <c r="B5998" s="259"/>
      <c r="C5998" s="259"/>
      <c r="D5998" s="259"/>
      <c r="E5998" s="259"/>
      <c r="F5998" s="270"/>
      <c r="G5998" s="259"/>
      <c r="H5998" s="259"/>
      <c r="I5998" s="259"/>
      <c r="J5998" s="259"/>
    </row>
    <row r="5999" spans="1:10">
      <c r="A5999" s="259"/>
      <c r="B5999" s="259"/>
      <c r="C5999" s="259"/>
      <c r="D5999" s="259"/>
      <c r="E5999" s="259"/>
      <c r="F5999" s="270"/>
      <c r="G5999" s="259"/>
      <c r="H5999" s="259"/>
      <c r="I5999" s="259"/>
      <c r="J5999" s="259"/>
    </row>
    <row r="6000" spans="1:10">
      <c r="A6000" s="259"/>
      <c r="B6000" s="259"/>
      <c r="C6000" s="259"/>
      <c r="D6000" s="259"/>
      <c r="E6000" s="259"/>
      <c r="F6000" s="270"/>
      <c r="G6000" s="259"/>
      <c r="H6000" s="259"/>
      <c r="I6000" s="259"/>
      <c r="J6000" s="259"/>
    </row>
    <row r="6001" spans="1:10">
      <c r="A6001" s="259"/>
      <c r="B6001" s="259"/>
      <c r="C6001" s="259"/>
      <c r="D6001" s="259"/>
      <c r="E6001" s="259"/>
      <c r="F6001" s="270"/>
      <c r="G6001" s="259"/>
      <c r="H6001" s="259"/>
      <c r="I6001" s="259"/>
      <c r="J6001" s="259"/>
    </row>
    <row r="6002" spans="1:10">
      <c r="A6002" s="259"/>
      <c r="B6002" s="259"/>
      <c r="C6002" s="259"/>
      <c r="D6002" s="259"/>
      <c r="E6002" s="259"/>
      <c r="F6002" s="270"/>
      <c r="G6002" s="259"/>
      <c r="H6002" s="259"/>
      <c r="I6002" s="259"/>
      <c r="J6002" s="259"/>
    </row>
    <row r="6003" spans="1:10">
      <c r="A6003" s="259"/>
      <c r="B6003" s="259"/>
      <c r="C6003" s="259"/>
      <c r="D6003" s="259"/>
      <c r="E6003" s="259"/>
      <c r="F6003" s="270"/>
      <c r="G6003" s="259"/>
      <c r="H6003" s="259"/>
      <c r="I6003" s="259"/>
      <c r="J6003" s="259"/>
    </row>
    <row r="6004" spans="1:10">
      <c r="A6004" s="259"/>
      <c r="B6004" s="259"/>
      <c r="C6004" s="259"/>
      <c r="D6004" s="259"/>
      <c r="E6004" s="259"/>
      <c r="F6004" s="270"/>
      <c r="G6004" s="259"/>
      <c r="H6004" s="259"/>
      <c r="I6004" s="259"/>
      <c r="J6004" s="259"/>
    </row>
    <row r="6005" spans="1:10">
      <c r="A6005" s="259"/>
      <c r="B6005" s="259"/>
      <c r="C6005" s="259"/>
      <c r="D6005" s="259"/>
      <c r="E6005" s="259"/>
      <c r="F6005" s="270"/>
      <c r="G6005" s="259"/>
      <c r="H6005" s="259"/>
      <c r="I6005" s="259"/>
      <c r="J6005" s="259"/>
    </row>
    <row r="6006" spans="1:10">
      <c r="A6006" s="259"/>
      <c r="B6006" s="259"/>
      <c r="C6006" s="259"/>
      <c r="D6006" s="259"/>
      <c r="E6006" s="259"/>
      <c r="F6006" s="270"/>
      <c r="G6006" s="259"/>
      <c r="H6006" s="259"/>
      <c r="I6006" s="259"/>
      <c r="J6006" s="259"/>
    </row>
    <row r="6007" spans="1:10">
      <c r="A6007" s="259"/>
      <c r="B6007" s="259"/>
      <c r="C6007" s="259"/>
      <c r="D6007" s="259"/>
      <c r="E6007" s="259"/>
      <c r="F6007" s="270"/>
      <c r="G6007" s="259"/>
      <c r="H6007" s="259"/>
      <c r="I6007" s="259"/>
      <c r="J6007" s="259"/>
    </row>
    <row r="6008" spans="1:10">
      <c r="A6008" s="259"/>
      <c r="B6008" s="259"/>
      <c r="C6008" s="259"/>
      <c r="D6008" s="259"/>
      <c r="E6008" s="259"/>
      <c r="F6008" s="270"/>
      <c r="G6008" s="259"/>
      <c r="H6008" s="259"/>
      <c r="I6008" s="259"/>
      <c r="J6008" s="259"/>
    </row>
    <row r="6009" spans="1:10">
      <c r="A6009" s="259"/>
      <c r="B6009" s="259"/>
      <c r="C6009" s="259"/>
      <c r="D6009" s="259"/>
      <c r="E6009" s="259"/>
      <c r="F6009" s="270"/>
      <c r="G6009" s="259"/>
      <c r="H6009" s="259"/>
      <c r="I6009" s="259"/>
      <c r="J6009" s="259"/>
    </row>
    <row r="6010" spans="1:10">
      <c r="A6010" s="259"/>
      <c r="B6010" s="259"/>
      <c r="C6010" s="259"/>
      <c r="D6010" s="259"/>
      <c r="E6010" s="259"/>
      <c r="F6010" s="270"/>
      <c r="G6010" s="259"/>
      <c r="H6010" s="259"/>
      <c r="I6010" s="259"/>
      <c r="J6010" s="259"/>
    </row>
    <row r="6011" spans="1:10">
      <c r="A6011" s="259"/>
      <c r="B6011" s="259"/>
      <c r="C6011" s="259"/>
      <c r="D6011" s="259"/>
      <c r="E6011" s="259"/>
      <c r="F6011" s="270"/>
      <c r="G6011" s="259"/>
      <c r="H6011" s="259"/>
      <c r="I6011" s="259"/>
      <c r="J6011" s="259"/>
    </row>
    <row r="6012" spans="1:10">
      <c r="A6012" s="259"/>
      <c r="B6012" s="259"/>
      <c r="C6012" s="259"/>
      <c r="D6012" s="259"/>
      <c r="E6012" s="259"/>
      <c r="F6012" s="270"/>
      <c r="G6012" s="259"/>
      <c r="H6012" s="259"/>
      <c r="I6012" s="259"/>
      <c r="J6012" s="259"/>
    </row>
    <row r="6013" spans="1:10">
      <c r="A6013" s="259"/>
      <c r="B6013" s="259"/>
      <c r="C6013" s="259"/>
      <c r="D6013" s="259"/>
      <c r="E6013" s="259"/>
      <c r="F6013" s="270"/>
      <c r="G6013" s="259"/>
      <c r="H6013" s="259"/>
      <c r="I6013" s="259"/>
      <c r="J6013" s="259"/>
    </row>
    <row r="6014" spans="1:10">
      <c r="A6014" s="259"/>
      <c r="B6014" s="259"/>
      <c r="C6014" s="259"/>
      <c r="D6014" s="259"/>
      <c r="E6014" s="259"/>
      <c r="F6014" s="270"/>
      <c r="G6014" s="259"/>
      <c r="H6014" s="259"/>
      <c r="I6014" s="259"/>
      <c r="J6014" s="259"/>
    </row>
    <row r="6015" spans="1:10">
      <c r="A6015" s="259"/>
      <c r="B6015" s="259"/>
      <c r="C6015" s="259"/>
      <c r="D6015" s="259"/>
      <c r="E6015" s="259"/>
      <c r="F6015" s="270"/>
      <c r="G6015" s="259"/>
      <c r="H6015" s="259"/>
      <c r="I6015" s="259"/>
      <c r="J6015" s="259"/>
    </row>
    <row r="6016" spans="1:10">
      <c r="A6016" s="259"/>
      <c r="B6016" s="259"/>
      <c r="C6016" s="259"/>
      <c r="D6016" s="259"/>
      <c r="E6016" s="259"/>
      <c r="F6016" s="270"/>
      <c r="G6016" s="259"/>
      <c r="H6016" s="259"/>
      <c r="I6016" s="259"/>
      <c r="J6016" s="259"/>
    </row>
    <row r="6017" spans="1:10">
      <c r="A6017" s="259"/>
      <c r="B6017" s="259"/>
      <c r="C6017" s="259"/>
      <c r="D6017" s="259"/>
      <c r="E6017" s="259"/>
      <c r="F6017" s="270"/>
      <c r="G6017" s="259"/>
      <c r="H6017" s="259"/>
      <c r="I6017" s="259"/>
      <c r="J6017" s="259"/>
    </row>
    <row r="6018" spans="1:10">
      <c r="A6018" s="259"/>
      <c r="B6018" s="259"/>
      <c r="C6018" s="259"/>
      <c r="D6018" s="259"/>
      <c r="E6018" s="259"/>
      <c r="F6018" s="270"/>
      <c r="G6018" s="259"/>
      <c r="H6018" s="259"/>
      <c r="I6018" s="259"/>
      <c r="J6018" s="259"/>
    </row>
    <row r="6019" spans="1:10">
      <c r="A6019" s="259"/>
      <c r="B6019" s="259"/>
      <c r="C6019" s="259"/>
      <c r="D6019" s="259"/>
      <c r="E6019" s="259"/>
      <c r="F6019" s="270"/>
      <c r="G6019" s="259"/>
      <c r="H6019" s="259"/>
      <c r="I6019" s="259"/>
      <c r="J6019" s="259"/>
    </row>
    <row r="6020" spans="1:10">
      <c r="A6020" s="259"/>
      <c r="B6020" s="259"/>
      <c r="C6020" s="259"/>
      <c r="D6020" s="259"/>
      <c r="E6020" s="259"/>
      <c r="F6020" s="270"/>
      <c r="G6020" s="259"/>
      <c r="H6020" s="259"/>
      <c r="I6020" s="259"/>
      <c r="J6020" s="259"/>
    </row>
    <row r="6021" spans="1:10">
      <c r="A6021" s="259"/>
      <c r="B6021" s="259"/>
      <c r="C6021" s="259"/>
      <c r="D6021" s="259"/>
      <c r="E6021" s="259"/>
      <c r="F6021" s="270"/>
      <c r="G6021" s="259"/>
      <c r="H6021" s="259"/>
      <c r="I6021" s="259"/>
      <c r="J6021" s="259"/>
    </row>
    <row r="6022" spans="1:10">
      <c r="A6022" s="259"/>
      <c r="B6022" s="259"/>
      <c r="C6022" s="259"/>
      <c r="D6022" s="259"/>
      <c r="E6022" s="259"/>
      <c r="F6022" s="270"/>
      <c r="G6022" s="259"/>
      <c r="H6022" s="259"/>
      <c r="I6022" s="259"/>
      <c r="J6022" s="259"/>
    </row>
    <row r="6023" spans="1:10">
      <c r="A6023" s="259"/>
      <c r="B6023" s="259"/>
      <c r="C6023" s="259"/>
      <c r="D6023" s="259"/>
      <c r="E6023" s="259"/>
      <c r="F6023" s="270"/>
      <c r="G6023" s="259"/>
      <c r="H6023" s="259"/>
      <c r="I6023" s="259"/>
      <c r="J6023" s="259"/>
    </row>
    <row r="6024" spans="1:10">
      <c r="A6024" s="259"/>
      <c r="B6024" s="259"/>
      <c r="C6024" s="259"/>
      <c r="D6024" s="259"/>
      <c r="E6024" s="259"/>
      <c r="F6024" s="270"/>
      <c r="G6024" s="259"/>
      <c r="H6024" s="259"/>
      <c r="I6024" s="259"/>
      <c r="J6024" s="259"/>
    </row>
    <row r="6025" spans="1:10">
      <c r="A6025" s="259"/>
      <c r="B6025" s="259"/>
      <c r="C6025" s="259"/>
      <c r="D6025" s="259"/>
      <c r="E6025" s="259"/>
      <c r="F6025" s="270"/>
      <c r="G6025" s="259"/>
      <c r="H6025" s="259"/>
      <c r="I6025" s="259"/>
      <c r="J6025" s="259"/>
    </row>
    <row r="6026" spans="1:10">
      <c r="A6026" s="259"/>
      <c r="B6026" s="259"/>
      <c r="C6026" s="259"/>
      <c r="D6026" s="259"/>
      <c r="E6026" s="259"/>
      <c r="F6026" s="270"/>
      <c r="G6026" s="259"/>
      <c r="H6026" s="259"/>
      <c r="I6026" s="259"/>
      <c r="J6026" s="259"/>
    </row>
    <row r="6027" spans="1:10">
      <c r="A6027" s="259"/>
      <c r="B6027" s="259"/>
      <c r="C6027" s="259"/>
      <c r="D6027" s="259"/>
      <c r="E6027" s="259"/>
      <c r="F6027" s="270"/>
      <c r="G6027" s="259"/>
      <c r="H6027" s="259"/>
      <c r="I6027" s="259"/>
      <c r="J6027" s="259"/>
    </row>
    <row r="6028" spans="1:10">
      <c r="A6028" s="259"/>
      <c r="B6028" s="259"/>
      <c r="C6028" s="259"/>
      <c r="D6028" s="259"/>
      <c r="E6028" s="259"/>
      <c r="F6028" s="270"/>
      <c r="G6028" s="259"/>
      <c r="H6028" s="259"/>
      <c r="I6028" s="259"/>
      <c r="J6028" s="259"/>
    </row>
    <row r="6029" spans="1:10">
      <c r="A6029" s="259"/>
      <c r="B6029" s="259"/>
      <c r="C6029" s="259"/>
      <c r="D6029" s="259"/>
      <c r="E6029" s="259"/>
      <c r="F6029" s="270"/>
      <c r="G6029" s="259"/>
      <c r="H6029" s="259"/>
      <c r="I6029" s="259"/>
      <c r="J6029" s="259"/>
    </row>
    <row r="6030" spans="1:10">
      <c r="A6030" s="259"/>
      <c r="B6030" s="259"/>
      <c r="C6030" s="259"/>
      <c r="D6030" s="259"/>
      <c r="E6030" s="259"/>
      <c r="F6030" s="270"/>
      <c r="G6030" s="259"/>
      <c r="H6030" s="259"/>
      <c r="I6030" s="259"/>
      <c r="J6030" s="259"/>
    </row>
    <row r="6031" spans="1:10">
      <c r="A6031" s="259"/>
      <c r="B6031" s="259"/>
      <c r="C6031" s="259"/>
      <c r="D6031" s="259"/>
      <c r="E6031" s="259"/>
      <c r="F6031" s="270"/>
      <c r="G6031" s="259"/>
      <c r="H6031" s="259"/>
      <c r="I6031" s="259"/>
      <c r="J6031" s="259"/>
    </row>
    <row r="6032" spans="1:10">
      <c r="A6032" s="259"/>
      <c r="B6032" s="259"/>
      <c r="C6032" s="259"/>
      <c r="D6032" s="259"/>
      <c r="E6032" s="259"/>
      <c r="F6032" s="270"/>
      <c r="G6032" s="259"/>
      <c r="H6032" s="259"/>
      <c r="I6032" s="259"/>
      <c r="J6032" s="259"/>
    </row>
    <row r="6033" spans="1:10">
      <c r="A6033" s="259"/>
      <c r="B6033" s="259"/>
      <c r="C6033" s="259"/>
      <c r="D6033" s="259"/>
      <c r="E6033" s="259"/>
      <c r="F6033" s="270"/>
      <c r="G6033" s="259"/>
      <c r="H6033" s="259"/>
      <c r="I6033" s="259"/>
      <c r="J6033" s="259"/>
    </row>
    <row r="6034" spans="1:10">
      <c r="A6034" s="259"/>
      <c r="B6034" s="259"/>
      <c r="C6034" s="259"/>
      <c r="D6034" s="259"/>
      <c r="E6034" s="259"/>
      <c r="F6034" s="270"/>
      <c r="G6034" s="259"/>
      <c r="H6034" s="259"/>
      <c r="I6034" s="259"/>
      <c r="J6034" s="259"/>
    </row>
    <row r="6035" spans="1:10">
      <c r="A6035" s="259"/>
      <c r="B6035" s="259"/>
      <c r="C6035" s="259"/>
      <c r="D6035" s="259"/>
      <c r="E6035" s="259"/>
      <c r="F6035" s="270"/>
      <c r="G6035" s="259"/>
      <c r="H6035" s="259"/>
      <c r="I6035" s="259"/>
      <c r="J6035" s="259"/>
    </row>
    <row r="6036" spans="1:10">
      <c r="A6036" s="259"/>
      <c r="B6036" s="259"/>
      <c r="C6036" s="259"/>
      <c r="D6036" s="259"/>
      <c r="E6036" s="259"/>
      <c r="F6036" s="270"/>
      <c r="G6036" s="259"/>
      <c r="H6036" s="259"/>
      <c r="I6036" s="259"/>
      <c r="J6036" s="259"/>
    </row>
    <row r="6037" spans="1:10">
      <c r="A6037" s="259"/>
      <c r="B6037" s="259"/>
      <c r="C6037" s="259"/>
      <c r="D6037" s="259"/>
      <c r="E6037" s="259"/>
      <c r="F6037" s="270"/>
      <c r="G6037" s="259"/>
      <c r="H6037" s="259"/>
      <c r="I6037" s="259"/>
      <c r="J6037" s="259"/>
    </row>
    <row r="6038" spans="1:10">
      <c r="A6038" s="259"/>
      <c r="B6038" s="259"/>
      <c r="C6038" s="259"/>
      <c r="D6038" s="259"/>
      <c r="E6038" s="259"/>
      <c r="F6038" s="270"/>
      <c r="G6038" s="259"/>
      <c r="H6038" s="259"/>
      <c r="I6038" s="259"/>
      <c r="J6038" s="259"/>
    </row>
    <row r="6039" spans="1:10">
      <c r="A6039" s="259"/>
      <c r="B6039" s="259"/>
      <c r="C6039" s="259"/>
      <c r="D6039" s="259"/>
      <c r="E6039" s="259"/>
      <c r="F6039" s="270"/>
      <c r="G6039" s="259"/>
      <c r="H6039" s="259"/>
      <c r="I6039" s="259"/>
      <c r="J6039" s="259"/>
    </row>
    <row r="6040" spans="1:10">
      <c r="A6040" s="259"/>
      <c r="B6040" s="259"/>
      <c r="C6040" s="259"/>
      <c r="D6040" s="259"/>
      <c r="E6040" s="259"/>
      <c r="F6040" s="270"/>
      <c r="G6040" s="259"/>
      <c r="H6040" s="259"/>
      <c r="I6040" s="259"/>
      <c r="J6040" s="259"/>
    </row>
    <row r="6041" spans="1:10">
      <c r="A6041" s="259"/>
      <c r="B6041" s="259"/>
      <c r="C6041" s="259"/>
      <c r="D6041" s="259"/>
      <c r="E6041" s="259"/>
      <c r="F6041" s="270"/>
      <c r="G6041" s="259"/>
      <c r="H6041" s="259"/>
      <c r="I6041" s="259"/>
      <c r="J6041" s="259"/>
    </row>
    <row r="6042" spans="1:10">
      <c r="A6042" s="259"/>
      <c r="B6042" s="259"/>
      <c r="C6042" s="259"/>
      <c r="D6042" s="259"/>
      <c r="E6042" s="259"/>
      <c r="F6042" s="270"/>
      <c r="G6042" s="259"/>
      <c r="H6042" s="259"/>
      <c r="I6042" s="259"/>
      <c r="J6042" s="259"/>
    </row>
    <row r="6043" spans="1:10">
      <c r="A6043" s="259"/>
      <c r="B6043" s="259"/>
      <c r="C6043" s="259"/>
      <c r="D6043" s="259"/>
      <c r="E6043" s="259"/>
      <c r="F6043" s="270"/>
      <c r="G6043" s="259"/>
      <c r="H6043" s="259"/>
      <c r="I6043" s="259"/>
      <c r="J6043" s="259"/>
    </row>
    <row r="6044" spans="1:10">
      <c r="A6044" s="259"/>
      <c r="B6044" s="259"/>
      <c r="C6044" s="259"/>
      <c r="D6044" s="259"/>
      <c r="E6044" s="259"/>
      <c r="F6044" s="270"/>
      <c r="G6044" s="259"/>
      <c r="H6044" s="259"/>
      <c r="I6044" s="259"/>
      <c r="J6044" s="259"/>
    </row>
    <row r="6045" spans="1:10">
      <c r="A6045" s="259"/>
      <c r="B6045" s="259"/>
      <c r="C6045" s="259"/>
      <c r="D6045" s="259"/>
      <c r="E6045" s="259"/>
      <c r="F6045" s="270"/>
      <c r="G6045" s="259"/>
      <c r="H6045" s="259"/>
      <c r="I6045" s="259"/>
      <c r="J6045" s="259"/>
    </row>
    <row r="6046" spans="1:10">
      <c r="A6046" s="259"/>
      <c r="B6046" s="259"/>
      <c r="C6046" s="259"/>
      <c r="D6046" s="259"/>
      <c r="E6046" s="259"/>
      <c r="F6046" s="270"/>
      <c r="G6046" s="259"/>
      <c r="H6046" s="259"/>
      <c r="I6046" s="259"/>
      <c r="J6046" s="259"/>
    </row>
    <row r="6047" spans="1:10">
      <c r="A6047" s="259"/>
      <c r="B6047" s="259"/>
      <c r="C6047" s="259"/>
      <c r="D6047" s="259"/>
      <c r="E6047" s="259"/>
      <c r="F6047" s="270"/>
      <c r="G6047" s="259"/>
      <c r="H6047" s="259"/>
      <c r="I6047" s="259"/>
      <c r="J6047" s="259"/>
    </row>
    <row r="6048" spans="1:10">
      <c r="A6048" s="259"/>
      <c r="B6048" s="259"/>
      <c r="C6048" s="259"/>
      <c r="D6048" s="259"/>
      <c r="E6048" s="259"/>
      <c r="F6048" s="270"/>
      <c r="G6048" s="259"/>
      <c r="H6048" s="259"/>
      <c r="I6048" s="259"/>
      <c r="J6048" s="259"/>
    </row>
    <row r="6049" spans="1:10">
      <c r="A6049" s="259"/>
      <c r="B6049" s="259"/>
      <c r="C6049" s="259"/>
      <c r="D6049" s="259"/>
      <c r="E6049" s="259"/>
      <c r="F6049" s="270"/>
      <c r="G6049" s="259"/>
      <c r="H6049" s="259"/>
      <c r="I6049" s="259"/>
      <c r="J6049" s="259"/>
    </row>
    <row r="6050" spans="1:10">
      <c r="A6050" s="259"/>
      <c r="B6050" s="259"/>
      <c r="C6050" s="259"/>
      <c r="D6050" s="259"/>
      <c r="E6050" s="259"/>
      <c r="F6050" s="270"/>
      <c r="G6050" s="259"/>
      <c r="H6050" s="259"/>
      <c r="I6050" s="259"/>
      <c r="J6050" s="259"/>
    </row>
    <row r="6051" spans="1:10">
      <c r="A6051" s="259"/>
      <c r="B6051" s="259"/>
      <c r="C6051" s="259"/>
      <c r="D6051" s="259"/>
      <c r="E6051" s="259"/>
      <c r="F6051" s="270"/>
      <c r="G6051" s="259"/>
      <c r="H6051" s="259"/>
      <c r="I6051" s="259"/>
      <c r="J6051" s="259"/>
    </row>
    <row r="6052" spans="1:10">
      <c r="A6052" s="259"/>
      <c r="B6052" s="259"/>
      <c r="C6052" s="259"/>
      <c r="D6052" s="259"/>
      <c r="E6052" s="259"/>
      <c r="F6052" s="270"/>
      <c r="G6052" s="259"/>
      <c r="H6052" s="259"/>
      <c r="I6052" s="259"/>
      <c r="J6052" s="259"/>
    </row>
    <row r="6053" spans="1:10">
      <c r="A6053" s="259"/>
      <c r="B6053" s="259"/>
      <c r="C6053" s="259"/>
      <c r="D6053" s="259"/>
      <c r="E6053" s="259"/>
      <c r="F6053" s="270"/>
      <c r="G6053" s="259"/>
      <c r="H6053" s="259"/>
      <c r="I6053" s="259"/>
      <c r="J6053" s="259"/>
    </row>
    <row r="6054" spans="1:10">
      <c r="A6054" s="259"/>
      <c r="B6054" s="259"/>
      <c r="C6054" s="259"/>
      <c r="D6054" s="259"/>
      <c r="E6054" s="259"/>
      <c r="F6054" s="270"/>
      <c r="G6054" s="259"/>
      <c r="H6054" s="259"/>
      <c r="I6054" s="259"/>
      <c r="J6054" s="259"/>
    </row>
    <row r="6055" spans="1:10">
      <c r="A6055" s="259"/>
      <c r="B6055" s="259"/>
      <c r="C6055" s="259"/>
      <c r="D6055" s="259"/>
      <c r="E6055" s="259"/>
      <c r="F6055" s="270"/>
      <c r="G6055" s="259"/>
      <c r="H6055" s="259"/>
      <c r="I6055" s="259"/>
      <c r="J6055" s="259"/>
    </row>
    <row r="6056" spans="1:10">
      <c r="A6056" s="259"/>
      <c r="B6056" s="259"/>
      <c r="C6056" s="259"/>
      <c r="D6056" s="259"/>
      <c r="E6056" s="259"/>
      <c r="F6056" s="270"/>
      <c r="G6056" s="259"/>
      <c r="H6056" s="259"/>
      <c r="I6056" s="259"/>
      <c r="J6056" s="259"/>
    </row>
    <row r="6057" spans="1:10">
      <c r="A6057" s="259"/>
      <c r="B6057" s="259"/>
      <c r="C6057" s="259"/>
      <c r="D6057" s="259"/>
      <c r="E6057" s="259"/>
      <c r="F6057" s="270"/>
      <c r="G6057" s="259"/>
      <c r="H6057" s="259"/>
      <c r="I6057" s="259"/>
      <c r="J6057" s="259"/>
    </row>
    <row r="6058" spans="1:10">
      <c r="A6058" s="259"/>
      <c r="B6058" s="259"/>
      <c r="C6058" s="259"/>
      <c r="D6058" s="259"/>
      <c r="E6058" s="259"/>
      <c r="F6058" s="270"/>
      <c r="G6058" s="259"/>
      <c r="H6058" s="259"/>
      <c r="I6058" s="259"/>
      <c r="J6058" s="259"/>
    </row>
    <row r="6059" spans="1:10">
      <c r="A6059" s="259"/>
      <c r="B6059" s="259"/>
      <c r="C6059" s="259"/>
      <c r="D6059" s="259"/>
      <c r="E6059" s="259"/>
      <c r="F6059" s="270"/>
      <c r="G6059" s="259"/>
      <c r="H6059" s="259"/>
      <c r="I6059" s="259"/>
      <c r="J6059" s="259"/>
    </row>
    <row r="6060" spans="1:10">
      <c r="A6060" s="259"/>
      <c r="B6060" s="259"/>
      <c r="C6060" s="259"/>
      <c r="D6060" s="259"/>
      <c r="E6060" s="259"/>
      <c r="F6060" s="270"/>
      <c r="G6060" s="259"/>
      <c r="H6060" s="259"/>
      <c r="I6060" s="259"/>
      <c r="J6060" s="259"/>
    </row>
    <row r="6061" spans="1:10">
      <c r="A6061" s="259"/>
      <c r="B6061" s="259"/>
      <c r="C6061" s="259"/>
      <c r="D6061" s="259"/>
      <c r="E6061" s="259"/>
      <c r="F6061" s="270"/>
      <c r="G6061" s="259"/>
      <c r="H6061" s="259"/>
      <c r="I6061" s="259"/>
      <c r="J6061" s="259"/>
    </row>
    <row r="6062" spans="1:10">
      <c r="A6062" s="259"/>
      <c r="B6062" s="259"/>
      <c r="C6062" s="259"/>
      <c r="D6062" s="259"/>
      <c r="E6062" s="259"/>
      <c r="F6062" s="270"/>
      <c r="G6062" s="259"/>
      <c r="H6062" s="259"/>
      <c r="I6062" s="259"/>
      <c r="J6062" s="259"/>
    </row>
    <row r="6063" spans="1:10">
      <c r="A6063" s="259"/>
      <c r="B6063" s="259"/>
      <c r="C6063" s="259"/>
      <c r="D6063" s="259"/>
      <c r="E6063" s="259"/>
      <c r="F6063" s="270"/>
      <c r="G6063" s="259"/>
      <c r="H6063" s="259"/>
      <c r="I6063" s="259"/>
      <c r="J6063" s="259"/>
    </row>
    <row r="6064" spans="1:10">
      <c r="A6064" s="259"/>
      <c r="B6064" s="259"/>
      <c r="C6064" s="259"/>
      <c r="D6064" s="259"/>
      <c r="E6064" s="259"/>
      <c r="F6064" s="270"/>
      <c r="G6064" s="259"/>
      <c r="H6064" s="259"/>
      <c r="I6064" s="259"/>
      <c r="J6064" s="259"/>
    </row>
    <row r="6065" spans="1:10">
      <c r="A6065" s="259"/>
      <c r="B6065" s="259"/>
      <c r="C6065" s="259"/>
      <c r="D6065" s="259"/>
      <c r="E6065" s="259"/>
      <c r="F6065" s="270"/>
      <c r="G6065" s="259"/>
      <c r="H6065" s="259"/>
      <c r="I6065" s="259"/>
      <c r="J6065" s="259"/>
    </row>
    <row r="6066" spans="1:10">
      <c r="A6066" s="259"/>
      <c r="B6066" s="259"/>
      <c r="C6066" s="259"/>
      <c r="D6066" s="259"/>
      <c r="E6066" s="259"/>
      <c r="F6066" s="270"/>
      <c r="G6066" s="259"/>
      <c r="H6066" s="259"/>
      <c r="I6066" s="259"/>
      <c r="J6066" s="259"/>
    </row>
    <row r="6067" spans="1:10">
      <c r="A6067" s="259"/>
      <c r="B6067" s="259"/>
      <c r="C6067" s="259"/>
      <c r="D6067" s="259"/>
      <c r="E6067" s="259"/>
      <c r="F6067" s="270"/>
      <c r="G6067" s="259"/>
      <c r="H6067" s="259"/>
      <c r="I6067" s="259"/>
      <c r="J6067" s="259"/>
    </row>
    <row r="6068" spans="1:10">
      <c r="A6068" s="259"/>
      <c r="B6068" s="259"/>
      <c r="C6068" s="259"/>
      <c r="D6068" s="259"/>
      <c r="E6068" s="259"/>
      <c r="F6068" s="270"/>
      <c r="G6068" s="259"/>
      <c r="H6068" s="259"/>
      <c r="I6068" s="259"/>
      <c r="J6068" s="259"/>
    </row>
    <row r="6069" spans="1:10">
      <c r="A6069" s="259"/>
      <c r="B6069" s="259"/>
      <c r="C6069" s="259"/>
      <c r="D6069" s="259"/>
      <c r="E6069" s="259"/>
      <c r="F6069" s="270"/>
      <c r="G6069" s="259"/>
      <c r="H6069" s="259"/>
      <c r="I6069" s="259"/>
      <c r="J6069" s="259"/>
    </row>
    <row r="6070" spans="1:10">
      <c r="A6070" s="259"/>
      <c r="B6070" s="259"/>
      <c r="C6070" s="259"/>
      <c r="D6070" s="259"/>
      <c r="E6070" s="259"/>
      <c r="F6070" s="270"/>
      <c r="G6070" s="259"/>
      <c r="H6070" s="259"/>
      <c r="I6070" s="259"/>
      <c r="J6070" s="259"/>
    </row>
    <row r="6071" spans="1:10">
      <c r="A6071" s="259"/>
      <c r="B6071" s="259"/>
      <c r="C6071" s="259"/>
      <c r="D6071" s="259"/>
      <c r="E6071" s="259"/>
      <c r="F6071" s="270"/>
      <c r="G6071" s="259"/>
      <c r="H6071" s="259"/>
      <c r="I6071" s="259"/>
      <c r="J6071" s="259"/>
    </row>
    <row r="6072" spans="1:10">
      <c r="A6072" s="259"/>
      <c r="B6072" s="259"/>
      <c r="C6072" s="259"/>
      <c r="D6072" s="259"/>
      <c r="E6072" s="259"/>
      <c r="F6072" s="270"/>
      <c r="G6072" s="259"/>
      <c r="H6072" s="259"/>
      <c r="I6072" s="259"/>
      <c r="J6072" s="259"/>
    </row>
    <row r="6073" spans="1:10">
      <c r="A6073" s="259"/>
      <c r="B6073" s="259"/>
      <c r="C6073" s="259"/>
      <c r="D6073" s="259"/>
      <c r="E6073" s="259"/>
      <c r="F6073" s="270"/>
      <c r="G6073" s="259"/>
      <c r="H6073" s="259"/>
      <c r="I6073" s="259"/>
      <c r="J6073" s="259"/>
    </row>
    <row r="6074" spans="1:10">
      <c r="A6074" s="259"/>
      <c r="B6074" s="259"/>
      <c r="C6074" s="259"/>
      <c r="D6074" s="259"/>
      <c r="E6074" s="259"/>
      <c r="F6074" s="270"/>
      <c r="G6074" s="259"/>
      <c r="H6074" s="259"/>
      <c r="I6074" s="259"/>
      <c r="J6074" s="259"/>
    </row>
    <row r="6075" spans="1:10">
      <c r="A6075" s="259"/>
      <c r="B6075" s="259"/>
      <c r="C6075" s="259"/>
      <c r="D6075" s="259"/>
      <c r="E6075" s="259"/>
      <c r="F6075" s="270"/>
      <c r="G6075" s="259"/>
      <c r="H6075" s="259"/>
      <c r="I6075" s="259"/>
      <c r="J6075" s="259"/>
    </row>
    <row r="6076" spans="1:10">
      <c r="A6076" s="259"/>
      <c r="B6076" s="259"/>
      <c r="C6076" s="259"/>
      <c r="D6076" s="259"/>
      <c r="E6076" s="259"/>
      <c r="F6076" s="270"/>
      <c r="G6076" s="259"/>
      <c r="H6076" s="259"/>
      <c r="I6076" s="259"/>
      <c r="J6076" s="259"/>
    </row>
    <row r="6077" spans="1:10">
      <c r="A6077" s="259"/>
      <c r="B6077" s="259"/>
      <c r="C6077" s="259"/>
      <c r="D6077" s="259"/>
      <c r="E6077" s="259"/>
      <c r="F6077" s="270"/>
      <c r="G6077" s="259"/>
      <c r="H6077" s="259"/>
      <c r="I6077" s="259"/>
      <c r="J6077" s="259"/>
    </row>
    <row r="6078" spans="1:10">
      <c r="A6078" s="259"/>
      <c r="B6078" s="259"/>
      <c r="C6078" s="259"/>
      <c r="D6078" s="259"/>
      <c r="E6078" s="259"/>
      <c r="F6078" s="270"/>
      <c r="G6078" s="259"/>
      <c r="H6078" s="259"/>
      <c r="I6078" s="259"/>
      <c r="J6078" s="259"/>
    </row>
    <row r="6079" spans="1:10">
      <c r="A6079" s="259"/>
      <c r="B6079" s="259"/>
      <c r="C6079" s="259"/>
      <c r="D6079" s="259"/>
      <c r="E6079" s="259"/>
      <c r="F6079" s="270"/>
      <c r="G6079" s="259"/>
      <c r="H6079" s="259"/>
      <c r="I6079" s="259"/>
      <c r="J6079" s="259"/>
    </row>
    <row r="6080" spans="1:10">
      <c r="A6080" s="259"/>
      <c r="B6080" s="259"/>
      <c r="C6080" s="259"/>
      <c r="D6080" s="259"/>
      <c r="E6080" s="259"/>
      <c r="F6080" s="270"/>
      <c r="G6080" s="259"/>
      <c r="H6080" s="259"/>
      <c r="I6080" s="259"/>
      <c r="J6080" s="259"/>
    </row>
    <row r="6081" spans="1:10">
      <c r="A6081" s="259"/>
      <c r="B6081" s="259"/>
      <c r="C6081" s="259"/>
      <c r="D6081" s="259"/>
      <c r="E6081" s="259"/>
      <c r="F6081" s="270"/>
      <c r="G6081" s="259"/>
      <c r="H6081" s="259"/>
      <c r="I6081" s="259"/>
      <c r="J6081" s="259"/>
    </row>
    <row r="6082" spans="1:10">
      <c r="A6082" s="259"/>
      <c r="B6082" s="259"/>
      <c r="C6082" s="259"/>
      <c r="D6082" s="259"/>
      <c r="E6082" s="259"/>
      <c r="F6082" s="270"/>
      <c r="G6082" s="259"/>
      <c r="H6082" s="259"/>
      <c r="I6082" s="259"/>
      <c r="J6082" s="259"/>
    </row>
    <row r="6083" spans="1:10">
      <c r="A6083" s="259"/>
      <c r="B6083" s="259"/>
      <c r="C6083" s="259"/>
      <c r="D6083" s="259"/>
      <c r="E6083" s="259"/>
      <c r="F6083" s="270"/>
      <c r="G6083" s="259"/>
      <c r="H6083" s="259"/>
      <c r="I6083" s="259"/>
      <c r="J6083" s="259"/>
    </row>
    <row r="6084" spans="1:10">
      <c r="A6084" s="259"/>
      <c r="B6084" s="259"/>
      <c r="C6084" s="259"/>
      <c r="D6084" s="259"/>
      <c r="E6084" s="259"/>
      <c r="F6084" s="270"/>
      <c r="G6084" s="259"/>
      <c r="H6084" s="259"/>
      <c r="I6084" s="259"/>
      <c r="J6084" s="259"/>
    </row>
    <row r="6085" spans="1:10">
      <c r="A6085" s="259"/>
      <c r="B6085" s="259"/>
      <c r="C6085" s="259"/>
      <c r="D6085" s="259"/>
      <c r="E6085" s="259"/>
      <c r="F6085" s="270"/>
      <c r="G6085" s="259"/>
      <c r="H6085" s="259"/>
      <c r="I6085" s="259"/>
      <c r="J6085" s="259"/>
    </row>
    <row r="6086" spans="1:10">
      <c r="A6086" s="259"/>
      <c r="B6086" s="259"/>
      <c r="C6086" s="259"/>
      <c r="D6086" s="259"/>
      <c r="E6086" s="259"/>
      <c r="F6086" s="270"/>
      <c r="G6086" s="259"/>
      <c r="H6086" s="259"/>
      <c r="I6086" s="259"/>
      <c r="J6086" s="259"/>
    </row>
    <row r="6087" spans="1:10">
      <c r="A6087" s="259"/>
      <c r="B6087" s="259"/>
      <c r="C6087" s="259"/>
      <c r="D6087" s="259"/>
      <c r="E6087" s="259"/>
      <c r="F6087" s="270"/>
      <c r="G6087" s="259"/>
      <c r="H6087" s="259"/>
      <c r="I6087" s="259"/>
      <c r="J6087" s="259"/>
    </row>
    <row r="6088" spans="1:10">
      <c r="A6088" s="259"/>
      <c r="B6088" s="259"/>
      <c r="C6088" s="259"/>
      <c r="D6088" s="259"/>
      <c r="E6088" s="259"/>
      <c r="F6088" s="270"/>
      <c r="G6088" s="259"/>
      <c r="H6088" s="259"/>
      <c r="I6088" s="259"/>
      <c r="J6088" s="259"/>
    </row>
    <row r="6089" spans="1:10">
      <c r="A6089" s="259"/>
      <c r="B6089" s="259"/>
      <c r="C6089" s="259"/>
      <c r="D6089" s="259"/>
      <c r="E6089" s="259"/>
      <c r="F6089" s="270"/>
      <c r="G6089" s="259"/>
      <c r="H6089" s="259"/>
      <c r="I6089" s="259"/>
      <c r="J6089" s="259"/>
    </row>
    <row r="6090" spans="1:10">
      <c r="A6090" s="259"/>
      <c r="B6090" s="259"/>
      <c r="C6090" s="259"/>
      <c r="D6090" s="259"/>
      <c r="E6090" s="259"/>
      <c r="F6090" s="270"/>
      <c r="G6090" s="259"/>
      <c r="H6090" s="259"/>
      <c r="I6090" s="259"/>
      <c r="J6090" s="259"/>
    </row>
    <row r="6091" spans="1:10">
      <c r="A6091" s="259"/>
      <c r="B6091" s="259"/>
      <c r="C6091" s="259"/>
      <c r="D6091" s="259"/>
      <c r="E6091" s="259"/>
      <c r="F6091" s="270"/>
      <c r="G6091" s="259"/>
      <c r="H6091" s="259"/>
      <c r="I6091" s="259"/>
      <c r="J6091" s="259"/>
    </row>
    <row r="6092" spans="1:10">
      <c r="A6092" s="259"/>
      <c r="B6092" s="259"/>
      <c r="C6092" s="259"/>
      <c r="D6092" s="259"/>
      <c r="E6092" s="259"/>
      <c r="F6092" s="270"/>
      <c r="G6092" s="259"/>
      <c r="H6092" s="259"/>
      <c r="I6092" s="259"/>
      <c r="J6092" s="259"/>
    </row>
    <row r="6093" spans="1:10">
      <c r="A6093" s="259"/>
      <c r="B6093" s="259"/>
      <c r="C6093" s="259"/>
      <c r="D6093" s="259"/>
      <c r="E6093" s="259"/>
      <c r="F6093" s="270"/>
      <c r="G6093" s="259"/>
      <c r="H6093" s="259"/>
      <c r="I6093" s="259"/>
      <c r="J6093" s="259"/>
    </row>
    <row r="6094" spans="1:10">
      <c r="A6094" s="259"/>
      <c r="B6094" s="259"/>
      <c r="C6094" s="259"/>
      <c r="D6094" s="259"/>
      <c r="E6094" s="259"/>
      <c r="F6094" s="270"/>
      <c r="G6094" s="259"/>
      <c r="H6094" s="259"/>
      <c r="I6094" s="259"/>
      <c r="J6094" s="259"/>
    </row>
    <row r="6095" spans="1:10">
      <c r="A6095" s="259"/>
      <c r="B6095" s="259"/>
      <c r="C6095" s="259"/>
      <c r="D6095" s="259"/>
      <c r="E6095" s="259"/>
      <c r="F6095" s="270"/>
      <c r="G6095" s="259"/>
      <c r="H6095" s="259"/>
      <c r="I6095" s="259"/>
      <c r="J6095" s="259"/>
    </row>
    <row r="6096" spans="1:10">
      <c r="A6096" s="259"/>
      <c r="B6096" s="259"/>
      <c r="C6096" s="259"/>
      <c r="D6096" s="259"/>
      <c r="E6096" s="259"/>
      <c r="F6096" s="270"/>
      <c r="G6096" s="259"/>
      <c r="H6096" s="259"/>
      <c r="I6096" s="259"/>
      <c r="J6096" s="259"/>
    </row>
    <row r="6097" spans="1:10">
      <c r="A6097" s="259"/>
      <c r="B6097" s="259"/>
      <c r="C6097" s="259"/>
      <c r="D6097" s="259"/>
      <c r="E6097" s="259"/>
      <c r="F6097" s="270"/>
      <c r="G6097" s="259"/>
      <c r="H6097" s="259"/>
      <c r="I6097" s="259"/>
      <c r="J6097" s="259"/>
    </row>
    <row r="6098" spans="1:10">
      <c r="A6098" s="259"/>
      <c r="B6098" s="259"/>
      <c r="C6098" s="259"/>
      <c r="D6098" s="259"/>
      <c r="E6098" s="259"/>
      <c r="F6098" s="270"/>
      <c r="G6098" s="259"/>
      <c r="H6098" s="259"/>
      <c r="I6098" s="259"/>
      <c r="J6098" s="259"/>
    </row>
    <row r="6099" spans="1:10">
      <c r="A6099" s="259"/>
      <c r="B6099" s="259"/>
      <c r="C6099" s="259"/>
      <c r="D6099" s="259"/>
      <c r="E6099" s="259"/>
      <c r="F6099" s="270"/>
      <c r="G6099" s="259"/>
      <c r="H6099" s="259"/>
      <c r="I6099" s="259"/>
      <c r="J6099" s="259"/>
    </row>
    <row r="6100" spans="1:10">
      <c r="A6100" s="259"/>
      <c r="B6100" s="259"/>
      <c r="C6100" s="259"/>
      <c r="D6100" s="259"/>
      <c r="E6100" s="259"/>
      <c r="F6100" s="270"/>
      <c r="G6100" s="259"/>
      <c r="H6100" s="259"/>
      <c r="I6100" s="259"/>
      <c r="J6100" s="259"/>
    </row>
    <row r="6101" spans="1:10">
      <c r="A6101" s="259"/>
      <c r="B6101" s="259"/>
      <c r="C6101" s="259"/>
      <c r="D6101" s="259"/>
      <c r="E6101" s="259"/>
      <c r="F6101" s="270"/>
      <c r="G6101" s="259"/>
      <c r="H6101" s="259"/>
      <c r="I6101" s="259"/>
      <c r="J6101" s="259"/>
    </row>
    <row r="6102" spans="1:10">
      <c r="A6102" s="259"/>
      <c r="B6102" s="259"/>
      <c r="C6102" s="259"/>
      <c r="D6102" s="259"/>
      <c r="E6102" s="259"/>
      <c r="F6102" s="270"/>
      <c r="G6102" s="259"/>
      <c r="H6102" s="259"/>
      <c r="I6102" s="259"/>
      <c r="J6102" s="259"/>
    </row>
    <row r="6103" spans="1:10">
      <c r="A6103" s="259"/>
      <c r="B6103" s="259"/>
      <c r="C6103" s="259"/>
      <c r="D6103" s="259"/>
      <c r="E6103" s="259"/>
      <c r="F6103" s="270"/>
      <c r="G6103" s="259"/>
      <c r="H6103" s="259"/>
      <c r="I6103" s="259"/>
      <c r="J6103" s="259"/>
    </row>
    <row r="6104" spans="1:10">
      <c r="A6104" s="259"/>
      <c r="B6104" s="259"/>
      <c r="C6104" s="259"/>
      <c r="D6104" s="259"/>
      <c r="E6104" s="259"/>
      <c r="F6104" s="270"/>
      <c r="G6104" s="259"/>
      <c r="H6104" s="259"/>
      <c r="I6104" s="259"/>
      <c r="J6104" s="259"/>
    </row>
    <row r="6105" spans="1:10">
      <c r="A6105" s="259"/>
      <c r="B6105" s="259"/>
      <c r="C6105" s="259"/>
      <c r="D6105" s="259"/>
      <c r="E6105" s="259"/>
      <c r="F6105" s="270"/>
      <c r="G6105" s="259"/>
      <c r="H6105" s="259"/>
      <c r="I6105" s="259"/>
      <c r="J6105" s="259"/>
    </row>
    <row r="6106" spans="1:10">
      <c r="A6106" s="259"/>
      <c r="B6106" s="259"/>
      <c r="C6106" s="259"/>
      <c r="D6106" s="259"/>
      <c r="E6106" s="259"/>
      <c r="F6106" s="270"/>
      <c r="G6106" s="259"/>
      <c r="H6106" s="259"/>
      <c r="I6106" s="259"/>
      <c r="J6106" s="259"/>
    </row>
    <row r="6107" spans="1:10">
      <c r="A6107" s="259"/>
      <c r="B6107" s="259"/>
      <c r="C6107" s="259"/>
      <c r="D6107" s="259"/>
      <c r="E6107" s="259"/>
      <c r="F6107" s="270"/>
      <c r="G6107" s="259"/>
      <c r="H6107" s="259"/>
      <c r="I6107" s="259"/>
      <c r="J6107" s="259"/>
    </row>
    <row r="6108" spans="1:10">
      <c r="A6108" s="259"/>
      <c r="B6108" s="259"/>
      <c r="C6108" s="259"/>
      <c r="D6108" s="259"/>
      <c r="E6108" s="259"/>
      <c r="F6108" s="270"/>
      <c r="G6108" s="259"/>
      <c r="H6108" s="259"/>
      <c r="I6108" s="259"/>
      <c r="J6108" s="259"/>
    </row>
    <row r="6109" spans="1:10">
      <c r="A6109" s="259"/>
      <c r="B6109" s="259"/>
      <c r="C6109" s="259"/>
      <c r="D6109" s="259"/>
      <c r="E6109" s="259"/>
      <c r="F6109" s="270"/>
      <c r="G6109" s="259"/>
      <c r="H6109" s="259"/>
      <c r="I6109" s="259"/>
      <c r="J6109" s="259"/>
    </row>
    <row r="6110" spans="1:10">
      <c r="A6110" s="259"/>
      <c r="B6110" s="259"/>
      <c r="C6110" s="259"/>
      <c r="D6110" s="259"/>
      <c r="E6110" s="259"/>
      <c r="F6110" s="270"/>
      <c r="G6110" s="259"/>
      <c r="H6110" s="259"/>
      <c r="I6110" s="259"/>
      <c r="J6110" s="259"/>
    </row>
    <row r="6111" spans="1:10">
      <c r="A6111" s="259"/>
      <c r="B6111" s="259"/>
      <c r="C6111" s="259"/>
      <c r="D6111" s="259"/>
      <c r="E6111" s="259"/>
      <c r="F6111" s="270"/>
      <c r="G6111" s="259"/>
      <c r="H6111" s="259"/>
      <c r="I6111" s="259"/>
      <c r="J6111" s="259"/>
    </row>
    <row r="6112" spans="1:10">
      <c r="A6112" s="259"/>
      <c r="B6112" s="259"/>
      <c r="C6112" s="259"/>
      <c r="D6112" s="259"/>
      <c r="E6112" s="259"/>
      <c r="F6112" s="270"/>
      <c r="G6112" s="259"/>
      <c r="H6112" s="259"/>
      <c r="I6112" s="259"/>
      <c r="J6112" s="259"/>
    </row>
    <row r="6113" spans="1:10">
      <c r="A6113" s="259"/>
      <c r="B6113" s="259"/>
      <c r="C6113" s="259"/>
      <c r="D6113" s="259"/>
      <c r="E6113" s="259"/>
      <c r="F6113" s="270"/>
      <c r="G6113" s="259"/>
      <c r="H6113" s="259"/>
      <c r="I6113" s="259"/>
      <c r="J6113" s="259"/>
    </row>
    <row r="6114" spans="1:10">
      <c r="A6114" s="259"/>
      <c r="B6114" s="259"/>
      <c r="C6114" s="259"/>
      <c r="D6114" s="259"/>
      <c r="E6114" s="259"/>
      <c r="F6114" s="270"/>
      <c r="G6114" s="259"/>
      <c r="H6114" s="259"/>
      <c r="I6114" s="259"/>
      <c r="J6114" s="259"/>
    </row>
    <row r="6115" spans="1:10">
      <c r="A6115" s="259"/>
      <c r="B6115" s="259"/>
      <c r="C6115" s="259"/>
      <c r="D6115" s="259"/>
      <c r="E6115" s="259"/>
      <c r="F6115" s="270"/>
      <c r="G6115" s="259"/>
      <c r="H6115" s="259"/>
      <c r="I6115" s="259"/>
      <c r="J6115" s="259"/>
    </row>
    <row r="6116" spans="1:10">
      <c r="A6116" s="259"/>
      <c r="B6116" s="259"/>
      <c r="C6116" s="259"/>
      <c r="D6116" s="259"/>
      <c r="E6116" s="259"/>
      <c r="F6116" s="270"/>
      <c r="G6116" s="259"/>
      <c r="H6116" s="259"/>
      <c r="I6116" s="259"/>
      <c r="J6116" s="259"/>
    </row>
    <row r="6117" spans="1:10">
      <c r="A6117" s="259"/>
      <c r="B6117" s="259"/>
      <c r="C6117" s="259"/>
      <c r="D6117" s="259"/>
      <c r="E6117" s="259"/>
      <c r="F6117" s="270"/>
      <c r="G6117" s="259"/>
      <c r="H6117" s="259"/>
      <c r="I6117" s="259"/>
      <c r="J6117" s="259"/>
    </row>
    <row r="6118" spans="1:10">
      <c r="A6118" s="259"/>
      <c r="B6118" s="259"/>
      <c r="C6118" s="259"/>
      <c r="D6118" s="259"/>
      <c r="E6118" s="259"/>
      <c r="F6118" s="270"/>
      <c r="G6118" s="259"/>
      <c r="H6118" s="259"/>
      <c r="I6118" s="259"/>
      <c r="J6118" s="259"/>
    </row>
    <row r="6119" spans="1:10">
      <c r="A6119" s="259"/>
      <c r="B6119" s="259"/>
      <c r="C6119" s="259"/>
      <c r="D6119" s="259"/>
      <c r="E6119" s="259"/>
      <c r="F6119" s="270"/>
      <c r="G6119" s="259"/>
      <c r="H6119" s="259"/>
      <c r="I6119" s="259"/>
      <c r="J6119" s="259"/>
    </row>
    <row r="6120" spans="1:10">
      <c r="A6120" s="259"/>
      <c r="B6120" s="259"/>
      <c r="C6120" s="259"/>
      <c r="D6120" s="259"/>
      <c r="E6120" s="259"/>
      <c r="F6120" s="270"/>
      <c r="G6120" s="259"/>
      <c r="H6120" s="259"/>
      <c r="I6120" s="259"/>
      <c r="J6120" s="259"/>
    </row>
    <row r="6121" spans="1:10">
      <c r="A6121" s="259"/>
      <c r="B6121" s="259"/>
      <c r="C6121" s="259"/>
      <c r="D6121" s="259"/>
      <c r="E6121" s="259"/>
      <c r="F6121" s="270"/>
      <c r="G6121" s="259"/>
      <c r="H6121" s="259"/>
      <c r="I6121" s="259"/>
      <c r="J6121" s="259"/>
    </row>
    <row r="6122" spans="1:10">
      <c r="A6122" s="259"/>
      <c r="B6122" s="259"/>
      <c r="C6122" s="259"/>
      <c r="D6122" s="259"/>
      <c r="E6122" s="259"/>
      <c r="F6122" s="270"/>
      <c r="G6122" s="259"/>
      <c r="H6122" s="259"/>
      <c r="I6122" s="259"/>
      <c r="J6122" s="259"/>
    </row>
    <row r="6123" spans="1:10">
      <c r="A6123" s="259"/>
      <c r="B6123" s="259"/>
      <c r="C6123" s="259"/>
      <c r="D6123" s="259"/>
      <c r="E6123" s="259"/>
      <c r="F6123" s="270"/>
      <c r="G6123" s="259"/>
      <c r="H6123" s="259"/>
      <c r="I6123" s="259"/>
      <c r="J6123" s="259"/>
    </row>
    <row r="6124" spans="1:10">
      <c r="A6124" s="259"/>
      <c r="B6124" s="259"/>
      <c r="C6124" s="259"/>
      <c r="D6124" s="259"/>
      <c r="E6124" s="259"/>
      <c r="F6124" s="270"/>
      <c r="G6124" s="259"/>
      <c r="H6124" s="259"/>
      <c r="I6124" s="259"/>
      <c r="J6124" s="259"/>
    </row>
    <row r="6125" spans="1:10">
      <c r="A6125" s="259"/>
      <c r="B6125" s="259"/>
      <c r="C6125" s="259"/>
      <c r="D6125" s="259"/>
      <c r="E6125" s="259"/>
      <c r="F6125" s="270"/>
      <c r="G6125" s="259"/>
      <c r="H6125" s="259"/>
      <c r="I6125" s="259"/>
      <c r="J6125" s="259"/>
    </row>
    <row r="6126" spans="1:10">
      <c r="A6126" s="259"/>
      <c r="B6126" s="259"/>
      <c r="C6126" s="259"/>
      <c r="D6126" s="259"/>
      <c r="E6126" s="259"/>
      <c r="F6126" s="270"/>
      <c r="G6126" s="259"/>
      <c r="H6126" s="259"/>
      <c r="I6126" s="259"/>
      <c r="J6126" s="259"/>
    </row>
    <row r="6127" spans="1:10">
      <c r="A6127" s="259"/>
      <c r="B6127" s="259"/>
      <c r="C6127" s="259"/>
      <c r="D6127" s="259"/>
      <c r="E6127" s="259"/>
      <c r="F6127" s="270"/>
      <c r="G6127" s="259"/>
      <c r="H6127" s="259"/>
      <c r="I6127" s="259"/>
      <c r="J6127" s="259"/>
    </row>
    <row r="6128" spans="1:10">
      <c r="A6128" s="259"/>
      <c r="B6128" s="259"/>
      <c r="C6128" s="259"/>
      <c r="D6128" s="259"/>
      <c r="E6128" s="259"/>
      <c r="F6128" s="270"/>
      <c r="G6128" s="259"/>
      <c r="H6128" s="259"/>
      <c r="I6128" s="259"/>
      <c r="J6128" s="259"/>
    </row>
    <row r="6129" spans="1:10">
      <c r="A6129" s="259"/>
      <c r="B6129" s="259"/>
      <c r="C6129" s="259"/>
      <c r="D6129" s="259"/>
      <c r="E6129" s="259"/>
      <c r="F6129" s="270"/>
      <c r="G6129" s="259"/>
      <c r="H6129" s="259"/>
      <c r="I6129" s="259"/>
      <c r="J6129" s="259"/>
    </row>
    <row r="6130" spans="1:10">
      <c r="A6130" s="259"/>
      <c r="B6130" s="259"/>
      <c r="C6130" s="259"/>
      <c r="D6130" s="259"/>
      <c r="E6130" s="259"/>
      <c r="F6130" s="270"/>
      <c r="G6130" s="259"/>
      <c r="H6130" s="259"/>
      <c r="I6130" s="259"/>
      <c r="J6130" s="259"/>
    </row>
    <row r="6131" spans="1:10">
      <c r="A6131" s="259"/>
      <c r="B6131" s="259"/>
      <c r="C6131" s="259"/>
      <c r="D6131" s="259"/>
      <c r="E6131" s="259"/>
      <c r="F6131" s="270"/>
      <c r="G6131" s="259"/>
      <c r="H6131" s="259"/>
      <c r="I6131" s="259"/>
      <c r="J6131" s="259"/>
    </row>
    <row r="6132" spans="1:10">
      <c r="A6132" s="259"/>
      <c r="B6132" s="259"/>
      <c r="C6132" s="259"/>
      <c r="D6132" s="259"/>
      <c r="E6132" s="259"/>
      <c r="F6132" s="270"/>
      <c r="G6132" s="259"/>
      <c r="H6132" s="259"/>
      <c r="I6132" s="259"/>
      <c r="J6132" s="259"/>
    </row>
    <row r="6133" spans="1:10">
      <c r="A6133" s="259"/>
      <c r="B6133" s="259"/>
      <c r="C6133" s="259"/>
      <c r="D6133" s="259"/>
      <c r="E6133" s="259"/>
      <c r="F6133" s="270"/>
      <c r="G6133" s="259"/>
      <c r="H6133" s="259"/>
      <c r="I6133" s="259"/>
      <c r="J6133" s="259"/>
    </row>
    <row r="6134" spans="1:10">
      <c r="A6134" s="259"/>
      <c r="B6134" s="259"/>
      <c r="C6134" s="259"/>
      <c r="D6134" s="259"/>
      <c r="E6134" s="259"/>
      <c r="F6134" s="270"/>
      <c r="G6134" s="259"/>
      <c r="H6134" s="259"/>
      <c r="I6134" s="259"/>
      <c r="J6134" s="259"/>
    </row>
    <row r="6135" spans="1:10">
      <c r="A6135" s="259"/>
      <c r="B6135" s="259"/>
      <c r="C6135" s="259"/>
      <c r="D6135" s="259"/>
      <c r="E6135" s="259"/>
      <c r="F6135" s="270"/>
      <c r="G6135" s="259"/>
      <c r="H6135" s="259"/>
      <c r="I6135" s="259"/>
      <c r="J6135" s="259"/>
    </row>
    <row r="6136" spans="1:10">
      <c r="A6136" s="259"/>
      <c r="B6136" s="259"/>
      <c r="C6136" s="259"/>
      <c r="D6136" s="259"/>
      <c r="E6136" s="259"/>
      <c r="F6136" s="270"/>
      <c r="G6136" s="259"/>
      <c r="H6136" s="259"/>
      <c r="I6136" s="259"/>
      <c r="J6136" s="259"/>
    </row>
    <row r="6137" spans="1:10">
      <c r="A6137" s="259"/>
      <c r="B6137" s="259"/>
      <c r="C6137" s="259"/>
      <c r="D6137" s="259"/>
      <c r="E6137" s="259"/>
      <c r="F6137" s="270"/>
      <c r="G6137" s="259"/>
      <c r="H6137" s="259"/>
      <c r="I6137" s="259"/>
      <c r="J6137" s="259"/>
    </row>
    <row r="6138" spans="1:10">
      <c r="A6138" s="259"/>
      <c r="B6138" s="259"/>
      <c r="C6138" s="259"/>
      <c r="D6138" s="259"/>
      <c r="E6138" s="259"/>
      <c r="F6138" s="270"/>
      <c r="G6138" s="259"/>
      <c r="H6138" s="259"/>
      <c r="I6138" s="259"/>
      <c r="J6138" s="259"/>
    </row>
    <row r="6139" spans="1:10">
      <c r="A6139" s="259"/>
      <c r="B6139" s="259"/>
      <c r="C6139" s="259"/>
      <c r="D6139" s="259"/>
      <c r="E6139" s="259"/>
      <c r="F6139" s="270"/>
      <c r="G6139" s="259"/>
      <c r="H6139" s="259"/>
      <c r="I6139" s="259"/>
      <c r="J6139" s="259"/>
    </row>
    <row r="6140" spans="1:10">
      <c r="A6140" s="259"/>
      <c r="B6140" s="259"/>
      <c r="C6140" s="259"/>
      <c r="D6140" s="259"/>
      <c r="E6140" s="259"/>
      <c r="F6140" s="270"/>
      <c r="G6140" s="259"/>
      <c r="H6140" s="259"/>
      <c r="I6140" s="259"/>
      <c r="J6140" s="259"/>
    </row>
    <row r="6141" spans="1:10">
      <c r="A6141" s="259"/>
      <c r="B6141" s="259"/>
      <c r="C6141" s="259"/>
      <c r="D6141" s="259"/>
      <c r="E6141" s="259"/>
      <c r="F6141" s="270"/>
      <c r="G6141" s="259"/>
      <c r="H6141" s="259"/>
      <c r="I6141" s="259"/>
      <c r="J6141" s="259"/>
    </row>
    <row r="6142" spans="1:10">
      <c r="A6142" s="259"/>
      <c r="B6142" s="259"/>
      <c r="C6142" s="259"/>
      <c r="D6142" s="259"/>
      <c r="E6142" s="259"/>
      <c r="F6142" s="270"/>
      <c r="G6142" s="259"/>
      <c r="H6142" s="259"/>
      <c r="I6142" s="259"/>
      <c r="J6142" s="259"/>
    </row>
    <row r="6143" spans="1:10">
      <c r="A6143" s="259"/>
      <c r="B6143" s="259"/>
      <c r="C6143" s="259"/>
      <c r="D6143" s="259"/>
      <c r="E6143" s="259"/>
      <c r="F6143" s="270"/>
      <c r="G6143" s="259"/>
      <c r="H6143" s="259"/>
      <c r="I6143" s="259"/>
      <c r="J6143" s="259"/>
    </row>
    <row r="6144" spans="1:10">
      <c r="A6144" s="259"/>
      <c r="B6144" s="259"/>
      <c r="C6144" s="259"/>
      <c r="D6144" s="259"/>
      <c r="E6144" s="259"/>
      <c r="F6144" s="270"/>
      <c r="G6144" s="259"/>
      <c r="H6144" s="259"/>
      <c r="I6144" s="259"/>
      <c r="J6144" s="259"/>
    </row>
    <row r="6145" spans="1:10">
      <c r="A6145" s="259"/>
      <c r="B6145" s="259"/>
      <c r="C6145" s="259"/>
      <c r="D6145" s="259"/>
      <c r="E6145" s="259"/>
      <c r="F6145" s="270"/>
      <c r="G6145" s="259"/>
      <c r="H6145" s="259"/>
      <c r="I6145" s="259"/>
      <c r="J6145" s="259"/>
    </row>
    <row r="6146" spans="1:10">
      <c r="A6146" s="259"/>
      <c r="B6146" s="259"/>
      <c r="C6146" s="259"/>
      <c r="D6146" s="259"/>
      <c r="E6146" s="259"/>
      <c r="F6146" s="270"/>
      <c r="G6146" s="259"/>
      <c r="H6146" s="259"/>
      <c r="I6146" s="259"/>
      <c r="J6146" s="259"/>
    </row>
    <row r="6147" spans="1:10">
      <c r="A6147" s="259"/>
      <c r="B6147" s="259"/>
      <c r="C6147" s="259"/>
      <c r="D6147" s="259"/>
      <c r="E6147" s="259"/>
      <c r="F6147" s="270"/>
      <c r="G6147" s="259"/>
      <c r="H6147" s="259"/>
      <c r="I6147" s="259"/>
      <c r="J6147" s="259"/>
    </row>
    <row r="6148" spans="1:10">
      <c r="A6148" s="259"/>
      <c r="B6148" s="259"/>
      <c r="C6148" s="259"/>
      <c r="D6148" s="259"/>
      <c r="E6148" s="259"/>
      <c r="F6148" s="270"/>
      <c r="G6148" s="259"/>
      <c r="H6148" s="259"/>
      <c r="I6148" s="259"/>
      <c r="J6148" s="259"/>
    </row>
    <row r="6149" spans="1:10">
      <c r="A6149" s="259"/>
      <c r="B6149" s="259"/>
      <c r="C6149" s="259"/>
      <c r="D6149" s="259"/>
      <c r="E6149" s="259"/>
      <c r="F6149" s="270"/>
      <c r="G6149" s="259"/>
      <c r="H6149" s="259"/>
      <c r="I6149" s="259"/>
      <c r="J6149" s="259"/>
    </row>
    <row r="6150" spans="1:10">
      <c r="A6150" s="259"/>
      <c r="B6150" s="259"/>
      <c r="C6150" s="259"/>
      <c r="D6150" s="259"/>
      <c r="E6150" s="259"/>
      <c r="F6150" s="270"/>
      <c r="G6150" s="259"/>
      <c r="H6150" s="259"/>
      <c r="I6150" s="259"/>
      <c r="J6150" s="259"/>
    </row>
    <row r="6151" spans="1:10">
      <c r="A6151" s="259"/>
      <c r="B6151" s="259"/>
      <c r="C6151" s="259"/>
      <c r="D6151" s="259"/>
      <c r="E6151" s="259"/>
      <c r="F6151" s="270"/>
      <c r="G6151" s="259"/>
      <c r="H6151" s="259"/>
      <c r="I6151" s="259"/>
      <c r="J6151" s="259"/>
    </row>
    <row r="6152" spans="1:10">
      <c r="A6152" s="259"/>
      <c r="B6152" s="259"/>
      <c r="C6152" s="259"/>
      <c r="D6152" s="259"/>
      <c r="E6152" s="259"/>
      <c r="F6152" s="270"/>
      <c r="G6152" s="259"/>
      <c r="H6152" s="259"/>
      <c r="I6152" s="259"/>
      <c r="J6152" s="259"/>
    </row>
    <row r="6153" spans="1:10">
      <c r="A6153" s="259"/>
      <c r="B6153" s="259"/>
      <c r="C6153" s="259"/>
      <c r="D6153" s="259"/>
      <c r="E6153" s="259"/>
      <c r="F6153" s="270"/>
      <c r="G6153" s="259"/>
      <c r="H6153" s="259"/>
      <c r="I6153" s="259"/>
      <c r="J6153" s="259"/>
    </row>
    <row r="6154" spans="1:10">
      <c r="A6154" s="259"/>
      <c r="B6154" s="259"/>
      <c r="C6154" s="259"/>
      <c r="D6154" s="259"/>
      <c r="E6154" s="259"/>
      <c r="F6154" s="270"/>
      <c r="G6154" s="259"/>
      <c r="H6154" s="259"/>
      <c r="I6154" s="259"/>
      <c r="J6154" s="259"/>
    </row>
    <row r="6155" spans="1:10">
      <c r="A6155" s="259"/>
      <c r="B6155" s="259"/>
      <c r="C6155" s="259"/>
      <c r="D6155" s="259"/>
      <c r="E6155" s="259"/>
      <c r="F6155" s="270"/>
      <c r="G6155" s="259"/>
      <c r="H6155" s="259"/>
      <c r="I6155" s="259"/>
      <c r="J6155" s="259"/>
    </row>
    <row r="6156" spans="1:10">
      <c r="A6156" s="259"/>
      <c r="B6156" s="259"/>
      <c r="C6156" s="259"/>
      <c r="D6156" s="259"/>
      <c r="E6156" s="259"/>
      <c r="F6156" s="270"/>
      <c r="G6156" s="259"/>
      <c r="H6156" s="259"/>
      <c r="I6156" s="259"/>
      <c r="J6156" s="259"/>
    </row>
    <row r="6157" spans="1:10">
      <c r="A6157" s="259"/>
      <c r="B6157" s="259"/>
      <c r="C6157" s="259"/>
      <c r="D6157" s="259"/>
      <c r="E6157" s="259"/>
      <c r="F6157" s="270"/>
      <c r="G6157" s="259"/>
      <c r="H6157" s="259"/>
      <c r="I6157" s="259"/>
      <c r="J6157" s="259"/>
    </row>
    <row r="6158" spans="1:10">
      <c r="A6158" s="259"/>
      <c r="B6158" s="259"/>
      <c r="C6158" s="259"/>
      <c r="D6158" s="259"/>
      <c r="E6158" s="259"/>
      <c r="F6158" s="270"/>
      <c r="G6158" s="259"/>
      <c r="H6158" s="259"/>
      <c r="I6158" s="259"/>
      <c r="J6158" s="259"/>
    </row>
    <row r="6159" spans="1:10">
      <c r="A6159" s="259"/>
      <c r="B6159" s="259"/>
      <c r="C6159" s="259"/>
      <c r="D6159" s="259"/>
      <c r="E6159" s="259"/>
      <c r="F6159" s="270"/>
      <c r="G6159" s="259"/>
      <c r="H6159" s="259"/>
      <c r="I6159" s="259"/>
      <c r="J6159" s="259"/>
    </row>
    <row r="6160" spans="1:10">
      <c r="A6160" s="259"/>
      <c r="B6160" s="259"/>
      <c r="C6160" s="259"/>
      <c r="D6160" s="259"/>
      <c r="E6160" s="259"/>
      <c r="F6160" s="270"/>
      <c r="G6160" s="259"/>
      <c r="H6160" s="259"/>
      <c r="I6160" s="259"/>
      <c r="J6160" s="259"/>
    </row>
    <row r="6161" spans="1:10">
      <c r="A6161" s="259"/>
      <c r="B6161" s="259"/>
      <c r="C6161" s="259"/>
      <c r="D6161" s="259"/>
      <c r="E6161" s="259"/>
      <c r="F6161" s="270"/>
      <c r="G6161" s="259"/>
      <c r="H6161" s="259"/>
      <c r="I6161" s="259"/>
      <c r="J6161" s="259"/>
    </row>
    <row r="6162" spans="1:10">
      <c r="A6162" s="259"/>
      <c r="B6162" s="259"/>
      <c r="C6162" s="259"/>
      <c r="D6162" s="259"/>
      <c r="E6162" s="259"/>
      <c r="F6162" s="270"/>
      <c r="G6162" s="259"/>
      <c r="H6162" s="259"/>
      <c r="I6162" s="259"/>
      <c r="J6162" s="259"/>
    </row>
    <row r="6163" spans="1:10">
      <c r="A6163" s="259"/>
      <c r="B6163" s="259"/>
      <c r="C6163" s="259"/>
      <c r="D6163" s="259"/>
      <c r="E6163" s="259"/>
      <c r="F6163" s="270"/>
      <c r="G6163" s="259"/>
      <c r="H6163" s="259"/>
      <c r="I6163" s="259"/>
      <c r="J6163" s="259"/>
    </row>
    <row r="6164" spans="1:10">
      <c r="A6164" s="259"/>
      <c r="B6164" s="259"/>
      <c r="C6164" s="259"/>
      <c r="D6164" s="259"/>
      <c r="E6164" s="259"/>
      <c r="F6164" s="270"/>
      <c r="G6164" s="259"/>
      <c r="H6164" s="259"/>
      <c r="I6164" s="259"/>
      <c r="J6164" s="259"/>
    </row>
    <row r="6165" spans="1:10">
      <c r="A6165" s="259"/>
      <c r="B6165" s="259"/>
      <c r="C6165" s="259"/>
      <c r="D6165" s="259"/>
      <c r="E6165" s="259"/>
      <c r="F6165" s="270"/>
      <c r="G6165" s="259"/>
      <c r="H6165" s="259"/>
      <c r="I6165" s="259"/>
      <c r="J6165" s="259"/>
    </row>
    <row r="6166" spans="1:10">
      <c r="A6166" s="259"/>
      <c r="B6166" s="259"/>
      <c r="C6166" s="259"/>
      <c r="D6166" s="259"/>
      <c r="E6166" s="259"/>
      <c r="F6166" s="270"/>
      <c r="G6166" s="259"/>
      <c r="H6166" s="259"/>
      <c r="I6166" s="259"/>
      <c r="J6166" s="259"/>
    </row>
    <row r="6167" spans="1:10">
      <c r="A6167" s="259"/>
      <c r="B6167" s="259"/>
      <c r="C6167" s="259"/>
      <c r="D6167" s="259"/>
      <c r="E6167" s="259"/>
      <c r="F6167" s="270"/>
      <c r="G6167" s="259"/>
      <c r="H6167" s="259"/>
      <c r="I6167" s="259"/>
      <c r="J6167" s="259"/>
    </row>
    <row r="6168" spans="1:10">
      <c r="A6168" s="259"/>
      <c r="B6168" s="259"/>
      <c r="C6168" s="259"/>
      <c r="D6168" s="259"/>
      <c r="E6168" s="259"/>
      <c r="F6168" s="270"/>
      <c r="G6168" s="259"/>
      <c r="H6168" s="259"/>
      <c r="I6168" s="259"/>
      <c r="J6168" s="259"/>
    </row>
    <row r="6169" spans="1:10">
      <c r="A6169" s="259"/>
      <c r="B6169" s="259"/>
      <c r="C6169" s="259"/>
      <c r="D6169" s="259"/>
      <c r="E6169" s="259"/>
      <c r="F6169" s="270"/>
      <c r="G6169" s="259"/>
      <c r="H6169" s="259"/>
      <c r="I6169" s="259"/>
      <c r="J6169" s="259"/>
    </row>
    <row r="6170" spans="1:10">
      <c r="A6170" s="259"/>
      <c r="B6170" s="259"/>
      <c r="C6170" s="259"/>
      <c r="D6170" s="259"/>
      <c r="E6170" s="259"/>
      <c r="F6170" s="270"/>
      <c r="G6170" s="259"/>
      <c r="H6170" s="259"/>
      <c r="I6170" s="259"/>
      <c r="J6170" s="259"/>
    </row>
    <row r="6171" spans="1:10">
      <c r="A6171" s="259"/>
      <c r="B6171" s="259"/>
      <c r="C6171" s="259"/>
      <c r="D6171" s="259"/>
      <c r="E6171" s="259"/>
      <c r="F6171" s="270"/>
      <c r="G6171" s="259"/>
      <c r="H6171" s="259"/>
      <c r="I6171" s="259"/>
      <c r="J6171" s="259"/>
    </row>
    <row r="6172" spans="1:10">
      <c r="A6172" s="259"/>
      <c r="B6172" s="259"/>
      <c r="C6172" s="259"/>
      <c r="D6172" s="259"/>
      <c r="E6172" s="259"/>
      <c r="F6172" s="270"/>
      <c r="G6172" s="259"/>
      <c r="H6172" s="259"/>
      <c r="I6172" s="259"/>
      <c r="J6172" s="259"/>
    </row>
    <row r="6173" spans="1:10">
      <c r="A6173" s="259"/>
      <c r="B6173" s="259"/>
      <c r="C6173" s="259"/>
      <c r="D6173" s="259"/>
      <c r="E6173" s="259"/>
      <c r="F6173" s="270"/>
      <c r="G6173" s="259"/>
      <c r="H6173" s="259"/>
      <c r="I6173" s="259"/>
      <c r="J6173" s="259"/>
    </row>
    <row r="6174" spans="1:10">
      <c r="A6174" s="259"/>
      <c r="B6174" s="259"/>
      <c r="C6174" s="259"/>
      <c r="D6174" s="259"/>
      <c r="E6174" s="259"/>
      <c r="F6174" s="270"/>
      <c r="G6174" s="259"/>
      <c r="H6174" s="259"/>
      <c r="I6174" s="259"/>
      <c r="J6174" s="259"/>
    </row>
    <row r="6175" spans="1:10">
      <c r="A6175" s="259"/>
      <c r="B6175" s="259"/>
      <c r="C6175" s="259"/>
      <c r="D6175" s="259"/>
      <c r="E6175" s="259"/>
      <c r="F6175" s="270"/>
      <c r="G6175" s="259"/>
      <c r="H6175" s="259"/>
      <c r="I6175" s="259"/>
      <c r="J6175" s="259"/>
    </row>
    <row r="6176" spans="1:10">
      <c r="A6176" s="259"/>
      <c r="B6176" s="259"/>
      <c r="C6176" s="259"/>
      <c r="D6176" s="259"/>
      <c r="E6176" s="259"/>
      <c r="F6176" s="270"/>
      <c r="G6176" s="259"/>
      <c r="H6176" s="259"/>
      <c r="I6176" s="259"/>
      <c r="J6176" s="259"/>
    </row>
    <row r="6177" spans="1:10">
      <c r="A6177" s="259"/>
      <c r="B6177" s="259"/>
      <c r="C6177" s="259"/>
      <c r="D6177" s="259"/>
      <c r="E6177" s="259"/>
      <c r="F6177" s="270"/>
      <c r="G6177" s="259"/>
      <c r="H6177" s="259"/>
      <c r="I6177" s="259"/>
      <c r="J6177" s="259"/>
    </row>
    <row r="6178" spans="1:10">
      <c r="A6178" s="259"/>
      <c r="B6178" s="259"/>
      <c r="C6178" s="259"/>
      <c r="D6178" s="259"/>
      <c r="E6178" s="259"/>
      <c r="F6178" s="270"/>
      <c r="G6178" s="259"/>
      <c r="H6178" s="259"/>
      <c r="I6178" s="259"/>
      <c r="J6178" s="259"/>
    </row>
    <row r="6179" spans="1:10">
      <c r="A6179" s="259"/>
      <c r="B6179" s="259"/>
      <c r="C6179" s="259"/>
      <c r="D6179" s="259"/>
      <c r="E6179" s="259"/>
      <c r="F6179" s="270"/>
      <c r="G6179" s="259"/>
      <c r="H6179" s="259"/>
      <c r="I6179" s="259"/>
      <c r="J6179" s="259"/>
    </row>
    <row r="6180" spans="1:10">
      <c r="A6180" s="259"/>
      <c r="B6180" s="259"/>
      <c r="C6180" s="259"/>
      <c r="D6180" s="259"/>
      <c r="E6180" s="259"/>
      <c r="F6180" s="270"/>
      <c r="G6180" s="259"/>
      <c r="H6180" s="259"/>
      <c r="I6180" s="259"/>
      <c r="J6180" s="259"/>
    </row>
    <row r="6181" spans="1:10">
      <c r="A6181" s="259"/>
      <c r="B6181" s="259"/>
      <c r="C6181" s="259"/>
      <c r="D6181" s="259"/>
      <c r="E6181" s="259"/>
      <c r="F6181" s="270"/>
      <c r="G6181" s="259"/>
      <c r="H6181" s="259"/>
      <c r="I6181" s="259"/>
      <c r="J6181" s="259"/>
    </row>
    <row r="6182" spans="1:10">
      <c r="A6182" s="259"/>
      <c r="B6182" s="259"/>
      <c r="C6182" s="259"/>
      <c r="D6182" s="259"/>
      <c r="E6182" s="259"/>
      <c r="F6182" s="270"/>
      <c r="G6182" s="259"/>
      <c r="H6182" s="259"/>
      <c r="I6182" s="259"/>
      <c r="J6182" s="259"/>
    </row>
    <row r="6183" spans="1:10">
      <c r="A6183" s="259"/>
      <c r="B6183" s="259"/>
      <c r="C6183" s="259"/>
      <c r="D6183" s="259"/>
      <c r="E6183" s="259"/>
      <c r="F6183" s="270"/>
      <c r="G6183" s="259"/>
      <c r="H6183" s="259"/>
      <c r="I6183" s="259"/>
      <c r="J6183" s="259"/>
    </row>
    <row r="6184" spans="1:10">
      <c r="A6184" s="259"/>
      <c r="B6184" s="259"/>
      <c r="C6184" s="259"/>
      <c r="D6184" s="259"/>
      <c r="E6184" s="259"/>
      <c r="F6184" s="270"/>
      <c r="G6184" s="259"/>
      <c r="H6184" s="259"/>
      <c r="I6184" s="259"/>
      <c r="J6184" s="259"/>
    </row>
    <row r="6185" spans="1:10">
      <c r="A6185" s="259"/>
      <c r="B6185" s="259"/>
      <c r="C6185" s="259"/>
      <c r="D6185" s="259"/>
      <c r="E6185" s="259"/>
      <c r="F6185" s="270"/>
      <c r="G6185" s="259"/>
      <c r="H6185" s="259"/>
      <c r="I6185" s="259"/>
      <c r="J6185" s="259"/>
    </row>
    <row r="6186" spans="1:10">
      <c r="A6186" s="259"/>
      <c r="B6186" s="259"/>
      <c r="C6186" s="259"/>
      <c r="D6186" s="259"/>
      <c r="E6186" s="259"/>
      <c r="F6186" s="270"/>
      <c r="G6186" s="259"/>
      <c r="H6186" s="259"/>
      <c r="I6186" s="259"/>
      <c r="J6186" s="259"/>
    </row>
    <row r="6187" spans="1:10">
      <c r="A6187" s="259"/>
      <c r="B6187" s="259"/>
      <c r="C6187" s="259"/>
      <c r="D6187" s="259"/>
      <c r="E6187" s="259"/>
      <c r="F6187" s="270"/>
      <c r="G6187" s="259"/>
      <c r="H6187" s="259"/>
      <c r="I6187" s="259"/>
      <c r="J6187" s="259"/>
    </row>
    <row r="6188" spans="1:10">
      <c r="A6188" s="259"/>
      <c r="B6188" s="259"/>
      <c r="C6188" s="259"/>
      <c r="D6188" s="259"/>
      <c r="E6188" s="259"/>
      <c r="F6188" s="270"/>
      <c r="G6188" s="259"/>
      <c r="H6188" s="259"/>
      <c r="I6188" s="259"/>
      <c r="J6188" s="259"/>
    </row>
    <row r="6189" spans="1:10">
      <c r="A6189" s="259"/>
      <c r="B6189" s="259"/>
      <c r="C6189" s="259"/>
      <c r="D6189" s="259"/>
      <c r="E6189" s="259"/>
      <c r="F6189" s="270"/>
      <c r="G6189" s="259"/>
      <c r="H6189" s="259"/>
      <c r="I6189" s="259"/>
      <c r="J6189" s="259"/>
    </row>
    <row r="6190" spans="1:10">
      <c r="A6190" s="259"/>
      <c r="B6190" s="259"/>
      <c r="C6190" s="259"/>
      <c r="D6190" s="259"/>
      <c r="E6190" s="259"/>
      <c r="F6190" s="270"/>
      <c r="G6190" s="259"/>
      <c r="H6190" s="259"/>
      <c r="I6190" s="259"/>
      <c r="J6190" s="259"/>
    </row>
    <row r="6191" spans="1:10">
      <c r="A6191" s="259"/>
      <c r="B6191" s="259"/>
      <c r="C6191" s="259"/>
      <c r="D6191" s="259"/>
      <c r="E6191" s="259"/>
      <c r="F6191" s="270"/>
      <c r="G6191" s="259"/>
      <c r="H6191" s="259"/>
      <c r="I6191" s="259"/>
      <c r="J6191" s="259"/>
    </row>
    <row r="6192" spans="1:10">
      <c r="A6192" s="259"/>
      <c r="B6192" s="259"/>
      <c r="C6192" s="259"/>
      <c r="D6192" s="259"/>
      <c r="E6192" s="259"/>
      <c r="F6192" s="270"/>
      <c r="G6192" s="259"/>
      <c r="H6192" s="259"/>
      <c r="I6192" s="259"/>
      <c r="J6192" s="259"/>
    </row>
    <row r="6193" spans="1:10">
      <c r="A6193" s="259"/>
      <c r="B6193" s="259"/>
      <c r="C6193" s="259"/>
      <c r="D6193" s="259"/>
      <c r="E6193" s="259"/>
      <c r="F6193" s="270"/>
      <c r="G6193" s="259"/>
      <c r="H6193" s="259"/>
      <c r="I6193" s="259"/>
      <c r="J6193" s="259"/>
    </row>
    <row r="6194" spans="1:10">
      <c r="A6194" s="259"/>
      <c r="B6194" s="259"/>
      <c r="C6194" s="259"/>
      <c r="D6194" s="259"/>
      <c r="E6194" s="259"/>
      <c r="F6194" s="270"/>
      <c r="G6194" s="259"/>
      <c r="H6194" s="259"/>
      <c r="I6194" s="259"/>
      <c r="J6194" s="259"/>
    </row>
    <row r="6195" spans="1:10">
      <c r="A6195" s="259"/>
      <c r="B6195" s="259"/>
      <c r="C6195" s="259"/>
      <c r="D6195" s="259"/>
      <c r="E6195" s="259"/>
      <c r="F6195" s="270"/>
      <c r="G6195" s="259"/>
      <c r="H6195" s="259"/>
      <c r="I6195" s="259"/>
      <c r="J6195" s="259"/>
    </row>
    <row r="6196" spans="1:10">
      <c r="A6196" s="259"/>
      <c r="B6196" s="259"/>
      <c r="C6196" s="259"/>
      <c r="D6196" s="259"/>
      <c r="E6196" s="259"/>
      <c r="F6196" s="270"/>
      <c r="G6196" s="259"/>
      <c r="H6196" s="259"/>
      <c r="I6196" s="259"/>
      <c r="J6196" s="259"/>
    </row>
    <row r="6197" spans="1:10">
      <c r="A6197" s="259"/>
      <c r="B6197" s="259"/>
      <c r="C6197" s="259"/>
      <c r="D6197" s="259"/>
      <c r="E6197" s="259"/>
      <c r="F6197" s="270"/>
      <c r="G6197" s="259"/>
      <c r="H6197" s="259"/>
      <c r="I6197" s="259"/>
      <c r="J6197" s="259"/>
    </row>
    <row r="6198" spans="1:10">
      <c r="A6198" s="259"/>
      <c r="B6198" s="259"/>
      <c r="C6198" s="259"/>
      <c r="D6198" s="259"/>
      <c r="E6198" s="259"/>
      <c r="F6198" s="270"/>
      <c r="G6198" s="259"/>
      <c r="H6198" s="259"/>
      <c r="I6198" s="259"/>
      <c r="J6198" s="259"/>
    </row>
    <row r="6199" spans="1:10">
      <c r="A6199" s="259"/>
      <c r="B6199" s="259"/>
      <c r="C6199" s="259"/>
      <c r="D6199" s="259"/>
      <c r="E6199" s="259"/>
      <c r="F6199" s="270"/>
      <c r="G6199" s="259"/>
      <c r="H6199" s="259"/>
      <c r="I6199" s="259"/>
      <c r="J6199" s="259"/>
    </row>
    <row r="6200" spans="1:10">
      <c r="A6200" s="259"/>
      <c r="B6200" s="259"/>
      <c r="C6200" s="259"/>
      <c r="D6200" s="259"/>
      <c r="E6200" s="259"/>
      <c r="F6200" s="270"/>
      <c r="G6200" s="259"/>
      <c r="H6200" s="259"/>
      <c r="I6200" s="259"/>
      <c r="J6200" s="259"/>
    </row>
    <row r="6201" spans="1:10">
      <c r="A6201" s="259"/>
      <c r="B6201" s="259"/>
      <c r="C6201" s="259"/>
      <c r="D6201" s="259"/>
      <c r="E6201" s="259"/>
      <c r="F6201" s="270"/>
      <c r="G6201" s="259"/>
      <c r="H6201" s="259"/>
      <c r="I6201" s="259"/>
      <c r="J6201" s="259"/>
    </row>
    <row r="6202" spans="1:10">
      <c r="A6202" s="259"/>
      <c r="B6202" s="259"/>
      <c r="C6202" s="259"/>
      <c r="D6202" s="259"/>
      <c r="E6202" s="259"/>
      <c r="F6202" s="270"/>
      <c r="G6202" s="259"/>
      <c r="H6202" s="259"/>
      <c r="I6202" s="259"/>
      <c r="J6202" s="259"/>
    </row>
    <row r="6203" spans="1:10">
      <c r="A6203" s="259"/>
      <c r="B6203" s="259"/>
      <c r="C6203" s="259"/>
      <c r="D6203" s="259"/>
      <c r="E6203" s="259"/>
      <c r="F6203" s="270"/>
      <c r="G6203" s="259"/>
      <c r="H6203" s="259"/>
      <c r="I6203" s="259"/>
      <c r="J6203" s="259"/>
    </row>
    <row r="6204" spans="1:10">
      <c r="A6204" s="259"/>
      <c r="B6204" s="259"/>
      <c r="C6204" s="259"/>
      <c r="D6204" s="259"/>
      <c r="E6204" s="259"/>
      <c r="F6204" s="270"/>
      <c r="G6204" s="259"/>
      <c r="H6204" s="259"/>
      <c r="I6204" s="259"/>
      <c r="J6204" s="259"/>
    </row>
    <row r="6205" spans="1:10">
      <c r="A6205" s="259"/>
      <c r="B6205" s="259"/>
      <c r="C6205" s="259"/>
      <c r="D6205" s="259"/>
      <c r="E6205" s="259"/>
      <c r="F6205" s="270"/>
      <c r="G6205" s="259"/>
      <c r="H6205" s="259"/>
      <c r="I6205" s="259"/>
      <c r="J6205" s="259"/>
    </row>
    <row r="6206" spans="1:10">
      <c r="A6206" s="259"/>
      <c r="B6206" s="259"/>
      <c r="C6206" s="259"/>
      <c r="D6206" s="259"/>
      <c r="E6206" s="259"/>
      <c r="F6206" s="270"/>
      <c r="G6206" s="259"/>
      <c r="H6206" s="259"/>
      <c r="I6206" s="259"/>
      <c r="J6206" s="259"/>
    </row>
    <row r="6207" spans="1:10">
      <c r="A6207" s="259"/>
      <c r="B6207" s="259"/>
      <c r="C6207" s="259"/>
      <c r="D6207" s="259"/>
      <c r="E6207" s="259"/>
      <c r="F6207" s="270"/>
      <c r="G6207" s="259"/>
      <c r="H6207" s="259"/>
      <c r="I6207" s="259"/>
      <c r="J6207" s="259"/>
    </row>
    <row r="6208" spans="1:10">
      <c r="A6208" s="259"/>
      <c r="B6208" s="259"/>
      <c r="C6208" s="259"/>
      <c r="D6208" s="259"/>
      <c r="E6208" s="259"/>
      <c r="F6208" s="270"/>
      <c r="G6208" s="259"/>
      <c r="H6208" s="259"/>
      <c r="I6208" s="259"/>
      <c r="J6208" s="259"/>
    </row>
    <row r="6209" spans="1:10">
      <c r="A6209" s="259"/>
      <c r="B6209" s="259"/>
      <c r="C6209" s="259"/>
      <c r="D6209" s="259"/>
      <c r="E6209" s="259"/>
      <c r="F6209" s="270"/>
      <c r="G6209" s="259"/>
      <c r="H6209" s="259"/>
      <c r="I6209" s="259"/>
      <c r="J6209" s="259"/>
    </row>
    <row r="6210" spans="1:10">
      <c r="A6210" s="259"/>
      <c r="B6210" s="259"/>
      <c r="C6210" s="259"/>
      <c r="D6210" s="259"/>
      <c r="E6210" s="259"/>
      <c r="F6210" s="270"/>
      <c r="G6210" s="259"/>
      <c r="H6210" s="259"/>
      <c r="I6210" s="259"/>
      <c r="J6210" s="259"/>
    </row>
    <row r="6211" spans="1:10">
      <c r="A6211" s="259"/>
      <c r="B6211" s="259"/>
      <c r="C6211" s="259"/>
      <c r="D6211" s="259"/>
      <c r="E6211" s="259"/>
      <c r="F6211" s="270"/>
      <c r="G6211" s="259"/>
      <c r="H6211" s="259"/>
      <c r="I6211" s="259"/>
      <c r="J6211" s="259"/>
    </row>
    <row r="6212" spans="1:10">
      <c r="A6212" s="259"/>
      <c r="B6212" s="259"/>
      <c r="C6212" s="259"/>
      <c r="D6212" s="259"/>
      <c r="E6212" s="259"/>
      <c r="F6212" s="270"/>
      <c r="G6212" s="259"/>
      <c r="H6212" s="259"/>
      <c r="I6212" s="259"/>
      <c r="J6212" s="259"/>
    </row>
    <row r="6213" spans="1:10">
      <c r="A6213" s="259"/>
      <c r="B6213" s="259"/>
      <c r="C6213" s="259"/>
      <c r="D6213" s="259"/>
      <c r="E6213" s="259"/>
      <c r="F6213" s="270"/>
      <c r="G6213" s="259"/>
      <c r="H6213" s="259"/>
      <c r="I6213" s="259"/>
      <c r="J6213" s="259"/>
    </row>
    <row r="6214" spans="1:10">
      <c r="A6214" s="259"/>
      <c r="B6214" s="259"/>
      <c r="C6214" s="259"/>
      <c r="D6214" s="259"/>
      <c r="E6214" s="259"/>
      <c r="F6214" s="270"/>
      <c r="G6214" s="259"/>
      <c r="H6214" s="259"/>
      <c r="I6214" s="259"/>
      <c r="J6214" s="259"/>
    </row>
    <row r="6215" spans="1:10">
      <c r="A6215" s="259"/>
      <c r="B6215" s="259"/>
      <c r="C6215" s="259"/>
      <c r="D6215" s="259"/>
      <c r="E6215" s="259"/>
      <c r="F6215" s="270"/>
      <c r="G6215" s="259"/>
      <c r="H6215" s="259"/>
      <c r="I6215" s="259"/>
      <c r="J6215" s="259"/>
    </row>
    <row r="6216" spans="1:10">
      <c r="A6216" s="259"/>
      <c r="B6216" s="259"/>
      <c r="C6216" s="259"/>
      <c r="D6216" s="259"/>
      <c r="E6216" s="259"/>
      <c r="F6216" s="270"/>
      <c r="G6216" s="259"/>
      <c r="H6216" s="259"/>
      <c r="I6216" s="259"/>
      <c r="J6216" s="259"/>
    </row>
    <row r="6217" spans="1:10">
      <c r="A6217" s="259"/>
      <c r="B6217" s="259"/>
      <c r="C6217" s="259"/>
      <c r="D6217" s="259"/>
      <c r="E6217" s="259"/>
      <c r="F6217" s="270"/>
      <c r="G6217" s="259"/>
      <c r="H6217" s="259"/>
      <c r="I6217" s="259"/>
      <c r="J6217" s="259"/>
    </row>
    <row r="6218" spans="1:10">
      <c r="A6218" s="259"/>
      <c r="B6218" s="259"/>
      <c r="C6218" s="259"/>
      <c r="D6218" s="259"/>
      <c r="E6218" s="259"/>
      <c r="F6218" s="270"/>
      <c r="G6218" s="259"/>
      <c r="H6218" s="259"/>
      <c r="I6218" s="259"/>
      <c r="J6218" s="259"/>
    </row>
    <row r="6219" spans="1:10">
      <c r="A6219" s="259"/>
      <c r="B6219" s="259"/>
      <c r="C6219" s="259"/>
      <c r="D6219" s="259"/>
      <c r="E6219" s="259"/>
      <c r="F6219" s="270"/>
      <c r="G6219" s="259"/>
      <c r="H6219" s="259"/>
      <c r="I6219" s="259"/>
      <c r="J6219" s="259"/>
    </row>
    <row r="6220" spans="1:10">
      <c r="A6220" s="259"/>
      <c r="B6220" s="259"/>
      <c r="C6220" s="259"/>
      <c r="D6220" s="259"/>
      <c r="E6220" s="259"/>
      <c r="F6220" s="270"/>
      <c r="G6220" s="259"/>
      <c r="H6220" s="259"/>
      <c r="I6220" s="259"/>
      <c r="J6220" s="259"/>
    </row>
    <row r="6221" spans="1:10">
      <c r="A6221" s="259"/>
      <c r="B6221" s="259"/>
      <c r="C6221" s="259"/>
      <c r="D6221" s="259"/>
      <c r="E6221" s="259"/>
      <c r="F6221" s="270"/>
      <c r="G6221" s="259"/>
      <c r="H6221" s="259"/>
      <c r="I6221" s="259"/>
      <c r="J6221" s="259"/>
    </row>
    <row r="6222" spans="1:10">
      <c r="A6222" s="259"/>
      <c r="B6222" s="259"/>
      <c r="C6222" s="259"/>
      <c r="D6222" s="259"/>
      <c r="E6222" s="259"/>
      <c r="F6222" s="270"/>
      <c r="G6222" s="259"/>
      <c r="H6222" s="259"/>
      <c r="I6222" s="259"/>
      <c r="J6222" s="259"/>
    </row>
    <row r="6223" spans="1:10">
      <c r="A6223" s="259"/>
      <c r="B6223" s="259"/>
      <c r="C6223" s="259"/>
      <c r="D6223" s="259"/>
      <c r="E6223" s="259"/>
      <c r="F6223" s="270"/>
      <c r="G6223" s="259"/>
      <c r="H6223" s="259"/>
      <c r="I6223" s="259"/>
      <c r="J6223" s="259"/>
    </row>
    <row r="6224" spans="1:10">
      <c r="A6224" s="259"/>
      <c r="B6224" s="259"/>
      <c r="C6224" s="259"/>
      <c r="D6224" s="259"/>
      <c r="E6224" s="259"/>
      <c r="F6224" s="270"/>
      <c r="G6224" s="259"/>
      <c r="H6224" s="259"/>
      <c r="I6224" s="259"/>
      <c r="J6224" s="259"/>
    </row>
    <row r="6225" spans="1:10">
      <c r="A6225" s="259"/>
      <c r="B6225" s="259"/>
      <c r="C6225" s="259"/>
      <c r="D6225" s="259"/>
      <c r="E6225" s="259"/>
      <c r="F6225" s="270"/>
      <c r="G6225" s="259"/>
      <c r="H6225" s="259"/>
      <c r="I6225" s="259"/>
      <c r="J6225" s="259"/>
    </row>
    <row r="6226" spans="1:10">
      <c r="A6226" s="259"/>
      <c r="B6226" s="259"/>
      <c r="C6226" s="259"/>
      <c r="D6226" s="259"/>
      <c r="E6226" s="259"/>
      <c r="F6226" s="270"/>
      <c r="G6226" s="259"/>
      <c r="H6226" s="259"/>
      <c r="I6226" s="259"/>
      <c r="J6226" s="259"/>
    </row>
    <row r="6227" spans="1:10">
      <c r="A6227" s="259"/>
      <c r="B6227" s="259"/>
      <c r="C6227" s="259"/>
      <c r="D6227" s="259"/>
      <c r="E6227" s="259"/>
      <c r="F6227" s="270"/>
      <c r="G6227" s="259"/>
      <c r="H6227" s="259"/>
      <c r="I6227" s="259"/>
      <c r="J6227" s="259"/>
    </row>
    <row r="6228" spans="1:10">
      <c r="A6228" s="259"/>
      <c r="B6228" s="259"/>
      <c r="C6228" s="259"/>
      <c r="D6228" s="259"/>
      <c r="E6228" s="259"/>
      <c r="F6228" s="270"/>
      <c r="G6228" s="259"/>
      <c r="H6228" s="259"/>
      <c r="I6228" s="259"/>
      <c r="J6228" s="259"/>
    </row>
    <row r="6229" spans="1:10">
      <c r="A6229" s="259"/>
      <c r="B6229" s="259"/>
      <c r="C6229" s="259"/>
      <c r="D6229" s="259"/>
      <c r="E6229" s="259"/>
      <c r="F6229" s="270"/>
      <c r="G6229" s="259"/>
      <c r="H6229" s="259"/>
      <c r="I6229" s="259"/>
      <c r="J6229" s="259"/>
    </row>
    <row r="6230" spans="1:10">
      <c r="A6230" s="259"/>
      <c r="B6230" s="259"/>
      <c r="C6230" s="259"/>
      <c r="D6230" s="259"/>
      <c r="E6230" s="259"/>
      <c r="F6230" s="270"/>
      <c r="G6230" s="259"/>
      <c r="H6230" s="259"/>
      <c r="I6230" s="259"/>
      <c r="J6230" s="259"/>
    </row>
    <row r="6231" spans="1:10">
      <c r="A6231" s="259"/>
      <c r="B6231" s="259"/>
      <c r="C6231" s="259"/>
      <c r="D6231" s="259"/>
      <c r="E6231" s="259"/>
      <c r="F6231" s="270"/>
      <c r="G6231" s="259"/>
      <c r="H6231" s="259"/>
      <c r="I6231" s="259"/>
      <c r="J6231" s="259"/>
    </row>
    <row r="6232" spans="1:10">
      <c r="A6232" s="259"/>
      <c r="B6232" s="259"/>
      <c r="C6232" s="259"/>
      <c r="D6232" s="259"/>
      <c r="E6232" s="259"/>
      <c r="F6232" s="270"/>
      <c r="G6232" s="259"/>
      <c r="H6232" s="259"/>
      <c r="I6232" s="259"/>
      <c r="J6232" s="259"/>
    </row>
    <row r="6233" spans="1:10">
      <c r="A6233" s="259"/>
      <c r="B6233" s="259"/>
      <c r="C6233" s="259"/>
      <c r="D6233" s="259"/>
      <c r="E6233" s="259"/>
      <c r="F6233" s="270"/>
      <c r="G6233" s="259"/>
      <c r="H6233" s="259"/>
      <c r="I6233" s="259"/>
      <c r="J6233" s="259"/>
    </row>
    <row r="6234" spans="1:10">
      <c r="A6234" s="259"/>
      <c r="B6234" s="259"/>
      <c r="C6234" s="259"/>
      <c r="D6234" s="259"/>
      <c r="E6234" s="259"/>
      <c r="F6234" s="270"/>
      <c r="G6234" s="259"/>
      <c r="H6234" s="259"/>
      <c r="I6234" s="259"/>
      <c r="J6234" s="259"/>
    </row>
    <row r="6235" spans="1:10">
      <c r="A6235" s="259"/>
      <c r="B6235" s="259"/>
      <c r="C6235" s="259"/>
      <c r="D6235" s="259"/>
      <c r="E6235" s="259"/>
      <c r="F6235" s="270"/>
      <c r="G6235" s="259"/>
      <c r="H6235" s="259"/>
      <c r="I6235" s="259"/>
      <c r="J6235" s="259"/>
    </row>
    <row r="6236" spans="1:10">
      <c r="A6236" s="259"/>
      <c r="B6236" s="259"/>
      <c r="C6236" s="259"/>
      <c r="D6236" s="259"/>
      <c r="E6236" s="259"/>
      <c r="F6236" s="270"/>
      <c r="G6236" s="259"/>
      <c r="H6236" s="259"/>
      <c r="I6236" s="259"/>
      <c r="J6236" s="259"/>
    </row>
    <row r="6237" spans="1:10">
      <c r="A6237" s="259"/>
      <c r="B6237" s="259"/>
      <c r="C6237" s="259"/>
      <c r="D6237" s="259"/>
      <c r="E6237" s="259"/>
      <c r="F6237" s="270"/>
      <c r="G6237" s="259"/>
      <c r="H6237" s="259"/>
      <c r="I6237" s="259"/>
      <c r="J6237" s="259"/>
    </row>
    <row r="6238" spans="1:10">
      <c r="A6238" s="259"/>
      <c r="B6238" s="259"/>
      <c r="C6238" s="259"/>
      <c r="D6238" s="259"/>
      <c r="E6238" s="259"/>
      <c r="F6238" s="270"/>
      <c r="G6238" s="259"/>
      <c r="H6238" s="259"/>
      <c r="I6238" s="259"/>
      <c r="J6238" s="259"/>
    </row>
    <row r="6239" spans="1:10">
      <c r="A6239" s="259"/>
      <c r="B6239" s="259"/>
      <c r="C6239" s="259"/>
      <c r="D6239" s="259"/>
      <c r="E6239" s="259"/>
      <c r="F6239" s="270"/>
      <c r="G6239" s="259"/>
      <c r="H6239" s="259"/>
      <c r="I6239" s="259"/>
      <c r="J6239" s="259"/>
    </row>
    <row r="6240" spans="1:10">
      <c r="A6240" s="259"/>
      <c r="B6240" s="259"/>
      <c r="C6240" s="259"/>
      <c r="D6240" s="259"/>
      <c r="E6240" s="259"/>
      <c r="F6240" s="270"/>
      <c r="G6240" s="259"/>
      <c r="H6240" s="259"/>
      <c r="I6240" s="259"/>
      <c r="J6240" s="259"/>
    </row>
    <row r="6241" spans="1:10">
      <c r="A6241" s="259"/>
      <c r="B6241" s="259"/>
      <c r="C6241" s="259"/>
      <c r="D6241" s="259"/>
      <c r="E6241" s="259"/>
      <c r="F6241" s="270"/>
      <c r="G6241" s="259"/>
      <c r="H6241" s="259"/>
      <c r="I6241" s="259"/>
      <c r="J6241" s="259"/>
    </row>
    <row r="6242" spans="1:10">
      <c r="A6242" s="259"/>
      <c r="B6242" s="259"/>
      <c r="C6242" s="259"/>
      <c r="D6242" s="259"/>
      <c r="E6242" s="259"/>
      <c r="F6242" s="270"/>
      <c r="G6242" s="259"/>
      <c r="H6242" s="259"/>
      <c r="I6242" s="259"/>
      <c r="J6242" s="259"/>
    </row>
    <row r="6243" spans="1:10">
      <c r="A6243" s="259"/>
      <c r="B6243" s="259"/>
      <c r="C6243" s="259"/>
      <c r="D6243" s="259"/>
      <c r="E6243" s="259"/>
      <c r="F6243" s="270"/>
      <c r="G6243" s="259"/>
      <c r="H6243" s="259"/>
      <c r="I6243" s="259"/>
      <c r="J6243" s="259"/>
    </row>
    <row r="6244" spans="1:10">
      <c r="A6244" s="259"/>
      <c r="B6244" s="259"/>
      <c r="C6244" s="259"/>
      <c r="D6244" s="259"/>
      <c r="E6244" s="259"/>
      <c r="F6244" s="270"/>
      <c r="G6244" s="259"/>
      <c r="H6244" s="259"/>
      <c r="I6244" s="259"/>
      <c r="J6244" s="259"/>
    </row>
    <row r="6245" spans="1:10">
      <c r="A6245" s="259"/>
      <c r="B6245" s="259"/>
      <c r="C6245" s="259"/>
      <c r="D6245" s="259"/>
      <c r="E6245" s="259"/>
      <c r="F6245" s="270"/>
      <c r="G6245" s="259"/>
      <c r="H6245" s="259"/>
      <c r="I6245" s="259"/>
      <c r="J6245" s="259"/>
    </row>
    <row r="6246" spans="1:10">
      <c r="A6246" s="259"/>
      <c r="B6246" s="259"/>
      <c r="C6246" s="259"/>
      <c r="D6246" s="259"/>
      <c r="E6246" s="259"/>
      <c r="F6246" s="270"/>
      <c r="G6246" s="259"/>
      <c r="H6246" s="259"/>
      <c r="I6246" s="259"/>
      <c r="J6246" s="259"/>
    </row>
    <row r="6247" spans="1:10">
      <c r="A6247" s="259"/>
      <c r="B6247" s="259"/>
      <c r="C6247" s="259"/>
      <c r="D6247" s="259"/>
      <c r="E6247" s="259"/>
      <c r="F6247" s="270"/>
      <c r="G6247" s="259"/>
      <c r="H6247" s="259"/>
      <c r="I6247" s="259"/>
      <c r="J6247" s="259"/>
    </row>
    <row r="6248" spans="1:10">
      <c r="A6248" s="259"/>
      <c r="B6248" s="259"/>
      <c r="C6248" s="259"/>
      <c r="D6248" s="259"/>
      <c r="E6248" s="259"/>
      <c r="F6248" s="270"/>
      <c r="G6248" s="259"/>
      <c r="H6248" s="259"/>
      <c r="I6248" s="259"/>
      <c r="J6248" s="259"/>
    </row>
    <row r="6249" spans="1:10">
      <c r="A6249" s="259"/>
      <c r="B6249" s="259"/>
      <c r="C6249" s="259"/>
      <c r="D6249" s="259"/>
      <c r="E6249" s="259"/>
      <c r="F6249" s="270"/>
      <c r="G6249" s="259"/>
      <c r="H6249" s="259"/>
      <c r="I6249" s="259"/>
      <c r="J6249" s="259"/>
    </row>
    <row r="6250" spans="1:10">
      <c r="A6250" s="259"/>
      <c r="B6250" s="259"/>
      <c r="C6250" s="259"/>
      <c r="D6250" s="259"/>
      <c r="E6250" s="259"/>
      <c r="F6250" s="270"/>
      <c r="G6250" s="259"/>
      <c r="H6250" s="259"/>
      <c r="I6250" s="259"/>
      <c r="J6250" s="259"/>
    </row>
    <row r="6251" spans="1:10">
      <c r="A6251" s="259"/>
      <c r="B6251" s="259"/>
      <c r="C6251" s="259"/>
      <c r="D6251" s="259"/>
      <c r="E6251" s="259"/>
      <c r="F6251" s="270"/>
      <c r="G6251" s="259"/>
      <c r="H6251" s="259"/>
      <c r="I6251" s="259"/>
      <c r="J6251" s="259"/>
    </row>
    <row r="6252" spans="1:10">
      <c r="A6252" s="259"/>
      <c r="B6252" s="259"/>
      <c r="C6252" s="259"/>
      <c r="D6252" s="259"/>
      <c r="E6252" s="259"/>
      <c r="F6252" s="270"/>
      <c r="G6252" s="259"/>
      <c r="H6252" s="259"/>
      <c r="I6252" s="259"/>
      <c r="J6252" s="259"/>
    </row>
    <row r="6253" spans="1:10">
      <c r="A6253" s="259"/>
      <c r="B6253" s="259"/>
      <c r="C6253" s="259"/>
      <c r="D6253" s="259"/>
      <c r="E6253" s="259"/>
      <c r="F6253" s="270"/>
      <c r="G6253" s="259"/>
      <c r="H6253" s="259"/>
      <c r="I6253" s="259"/>
      <c r="J6253" s="259"/>
    </row>
    <row r="6254" spans="1:10">
      <c r="A6254" s="259"/>
      <c r="B6254" s="259"/>
      <c r="C6254" s="259"/>
      <c r="D6254" s="259"/>
      <c r="E6254" s="259"/>
      <c r="F6254" s="270"/>
      <c r="G6254" s="259"/>
      <c r="H6254" s="259"/>
      <c r="I6254" s="259"/>
      <c r="J6254" s="259"/>
    </row>
    <row r="6255" spans="1:10">
      <c r="A6255" s="259"/>
      <c r="B6255" s="259"/>
      <c r="C6255" s="259"/>
      <c r="D6255" s="259"/>
      <c r="E6255" s="259"/>
      <c r="F6255" s="270"/>
      <c r="G6255" s="259"/>
      <c r="H6255" s="259"/>
      <c r="I6255" s="259"/>
      <c r="J6255" s="259"/>
    </row>
    <row r="6256" spans="1:10">
      <c r="A6256" s="259"/>
      <c r="B6256" s="259"/>
      <c r="C6256" s="259"/>
      <c r="D6256" s="259"/>
      <c r="E6256" s="259"/>
      <c r="F6256" s="270"/>
      <c r="G6256" s="259"/>
      <c r="H6256" s="259"/>
      <c r="I6256" s="259"/>
      <c r="J6256" s="259"/>
    </row>
    <row r="6257" spans="1:10">
      <c r="A6257" s="259"/>
      <c r="B6257" s="259"/>
      <c r="C6257" s="259"/>
      <c r="D6257" s="259"/>
      <c r="E6257" s="259"/>
      <c r="F6257" s="270"/>
      <c r="G6257" s="259"/>
      <c r="H6257" s="259"/>
      <c r="I6257" s="259"/>
      <c r="J6257" s="259"/>
    </row>
    <row r="6258" spans="1:10">
      <c r="A6258" s="259"/>
      <c r="B6258" s="259"/>
      <c r="C6258" s="259"/>
      <c r="D6258" s="259"/>
      <c r="E6258" s="259"/>
      <c r="F6258" s="270"/>
      <c r="G6258" s="259"/>
      <c r="H6258" s="259"/>
      <c r="I6258" s="259"/>
      <c r="J6258" s="259"/>
    </row>
    <row r="6259" spans="1:10">
      <c r="A6259" s="259"/>
      <c r="B6259" s="259"/>
      <c r="C6259" s="259"/>
      <c r="D6259" s="259"/>
      <c r="E6259" s="259"/>
      <c r="F6259" s="270"/>
      <c r="G6259" s="259"/>
      <c r="H6259" s="259"/>
      <c r="I6259" s="259"/>
      <c r="J6259" s="259"/>
    </row>
    <row r="6260" spans="1:10">
      <c r="A6260" s="259"/>
      <c r="B6260" s="259"/>
      <c r="C6260" s="259"/>
      <c r="D6260" s="259"/>
      <c r="E6260" s="259"/>
      <c r="F6260" s="270"/>
      <c r="G6260" s="259"/>
      <c r="H6260" s="259"/>
      <c r="I6260" s="259"/>
      <c r="J6260" s="259"/>
    </row>
    <row r="6261" spans="1:10">
      <c r="A6261" s="259"/>
      <c r="B6261" s="259"/>
      <c r="C6261" s="259"/>
      <c r="D6261" s="259"/>
      <c r="E6261" s="259"/>
      <c r="F6261" s="270"/>
      <c r="G6261" s="259"/>
      <c r="H6261" s="259"/>
      <c r="I6261" s="259"/>
      <c r="J6261" s="259"/>
    </row>
    <row r="6262" spans="1:10">
      <c r="A6262" s="259"/>
      <c r="B6262" s="259"/>
      <c r="C6262" s="259"/>
      <c r="D6262" s="259"/>
      <c r="E6262" s="259"/>
      <c r="F6262" s="270"/>
      <c r="G6262" s="259"/>
      <c r="H6262" s="259"/>
      <c r="I6262" s="259"/>
      <c r="J6262" s="259"/>
    </row>
    <row r="6263" spans="1:10">
      <c r="A6263" s="259"/>
      <c r="B6263" s="259"/>
      <c r="C6263" s="259"/>
      <c r="D6263" s="259"/>
      <c r="E6263" s="259"/>
      <c r="F6263" s="270"/>
      <c r="G6263" s="259"/>
      <c r="H6263" s="259"/>
      <c r="I6263" s="259"/>
      <c r="J6263" s="259"/>
    </row>
    <row r="6264" spans="1:10">
      <c r="A6264" s="259"/>
      <c r="B6264" s="259"/>
      <c r="C6264" s="259"/>
      <c r="D6264" s="259"/>
      <c r="E6264" s="259"/>
      <c r="F6264" s="270"/>
      <c r="G6264" s="259"/>
      <c r="H6264" s="259"/>
      <c r="I6264" s="259"/>
      <c r="J6264" s="259"/>
    </row>
    <row r="6265" spans="1:10">
      <c r="A6265" s="259"/>
      <c r="B6265" s="259"/>
      <c r="C6265" s="259"/>
      <c r="D6265" s="259"/>
      <c r="E6265" s="259"/>
      <c r="F6265" s="270"/>
      <c r="G6265" s="259"/>
      <c r="H6265" s="259"/>
      <c r="I6265" s="259"/>
      <c r="J6265" s="259"/>
    </row>
    <row r="6266" spans="1:10">
      <c r="A6266" s="259"/>
      <c r="B6266" s="259"/>
      <c r="C6266" s="259"/>
      <c r="D6266" s="259"/>
      <c r="E6266" s="259"/>
      <c r="F6266" s="270"/>
      <c r="G6266" s="259"/>
      <c r="H6266" s="259"/>
      <c r="I6266" s="259"/>
      <c r="J6266" s="259"/>
    </row>
    <row r="6267" spans="1:10">
      <c r="A6267" s="259"/>
      <c r="B6267" s="259"/>
      <c r="C6267" s="259"/>
      <c r="D6267" s="259"/>
      <c r="E6267" s="259"/>
      <c r="F6267" s="270"/>
      <c r="G6267" s="259"/>
      <c r="H6267" s="259"/>
      <c r="I6267" s="259"/>
      <c r="J6267" s="259"/>
    </row>
    <row r="6268" spans="1:10">
      <c r="A6268" s="259"/>
      <c r="B6268" s="259"/>
      <c r="C6268" s="259"/>
      <c r="D6268" s="259"/>
      <c r="E6268" s="259"/>
      <c r="F6268" s="270"/>
      <c r="G6268" s="259"/>
      <c r="H6268" s="259"/>
      <c r="I6268" s="259"/>
      <c r="J6268" s="259"/>
    </row>
    <row r="6269" spans="1:10">
      <c r="A6269" s="259"/>
      <c r="B6269" s="259"/>
      <c r="C6269" s="259"/>
      <c r="D6269" s="259"/>
      <c r="E6269" s="259"/>
      <c r="F6269" s="270"/>
      <c r="G6269" s="259"/>
      <c r="H6269" s="259"/>
      <c r="I6269" s="259"/>
      <c r="J6269" s="259"/>
    </row>
    <row r="6270" spans="1:10">
      <c r="A6270" s="259"/>
      <c r="B6270" s="259"/>
      <c r="C6270" s="259"/>
      <c r="D6270" s="259"/>
      <c r="E6270" s="259"/>
      <c r="F6270" s="270"/>
      <c r="G6270" s="259"/>
      <c r="H6270" s="259"/>
      <c r="I6270" s="259"/>
      <c r="J6270" s="259"/>
    </row>
    <row r="6271" spans="1:10">
      <c r="A6271" s="259"/>
      <c r="B6271" s="259"/>
      <c r="C6271" s="259"/>
      <c r="D6271" s="259"/>
      <c r="E6271" s="259"/>
      <c r="F6271" s="270"/>
      <c r="G6271" s="259"/>
      <c r="H6271" s="259"/>
      <c r="I6271" s="259"/>
      <c r="J6271" s="259"/>
    </row>
    <row r="6272" spans="1:10">
      <c r="A6272" s="259"/>
      <c r="B6272" s="259"/>
      <c r="C6272" s="259"/>
      <c r="D6272" s="259"/>
      <c r="E6272" s="259"/>
      <c r="F6272" s="270"/>
      <c r="G6272" s="259"/>
      <c r="H6272" s="259"/>
      <c r="I6272" s="259"/>
      <c r="J6272" s="259"/>
    </row>
    <row r="6273" spans="1:10">
      <c r="A6273" s="259"/>
      <c r="B6273" s="259"/>
      <c r="C6273" s="259"/>
      <c r="D6273" s="259"/>
      <c r="E6273" s="259"/>
      <c r="F6273" s="270"/>
      <c r="G6273" s="259"/>
      <c r="H6273" s="259"/>
      <c r="I6273" s="259"/>
      <c r="J6273" s="259"/>
    </row>
    <row r="6274" spans="1:10">
      <c r="A6274" s="259"/>
      <c r="B6274" s="259"/>
      <c r="C6274" s="259"/>
      <c r="D6274" s="259"/>
      <c r="E6274" s="259"/>
      <c r="F6274" s="270"/>
      <c r="G6274" s="259"/>
      <c r="H6274" s="259"/>
      <c r="I6274" s="259"/>
      <c r="J6274" s="259"/>
    </row>
    <row r="6275" spans="1:10">
      <c r="A6275" s="259"/>
      <c r="B6275" s="259"/>
      <c r="C6275" s="259"/>
      <c r="D6275" s="259"/>
      <c r="E6275" s="259"/>
      <c r="F6275" s="270"/>
      <c r="G6275" s="259"/>
      <c r="H6275" s="259"/>
      <c r="I6275" s="259"/>
      <c r="J6275" s="259"/>
    </row>
    <row r="6276" spans="1:10">
      <c r="A6276" s="259"/>
      <c r="B6276" s="259"/>
      <c r="C6276" s="259"/>
      <c r="D6276" s="259"/>
      <c r="E6276" s="259"/>
      <c r="F6276" s="270"/>
      <c r="G6276" s="259"/>
      <c r="H6276" s="259"/>
      <c r="I6276" s="259"/>
      <c r="J6276" s="259"/>
    </row>
    <row r="6277" spans="1:10">
      <c r="A6277" s="259"/>
      <c r="B6277" s="259"/>
      <c r="C6277" s="259"/>
      <c r="D6277" s="259"/>
      <c r="E6277" s="259"/>
      <c r="F6277" s="270"/>
      <c r="G6277" s="259"/>
      <c r="H6277" s="259"/>
      <c r="I6277" s="259"/>
      <c r="J6277" s="259"/>
    </row>
    <row r="6278" spans="1:10">
      <c r="A6278" s="259"/>
      <c r="B6278" s="259"/>
      <c r="C6278" s="259"/>
      <c r="D6278" s="259"/>
      <c r="E6278" s="259"/>
      <c r="F6278" s="270"/>
      <c r="G6278" s="259"/>
      <c r="H6278" s="259"/>
      <c r="I6278" s="259"/>
      <c r="J6278" s="259"/>
    </row>
    <row r="6279" spans="1:10">
      <c r="A6279" s="259"/>
      <c r="B6279" s="259"/>
      <c r="C6279" s="259"/>
      <c r="D6279" s="259"/>
      <c r="E6279" s="259"/>
      <c r="F6279" s="270"/>
      <c r="G6279" s="259"/>
      <c r="H6279" s="259"/>
      <c r="I6279" s="259"/>
      <c r="J6279" s="259"/>
    </row>
    <row r="6280" spans="1:10">
      <c r="A6280" s="259"/>
      <c r="B6280" s="259"/>
      <c r="C6280" s="259"/>
      <c r="D6280" s="259"/>
      <c r="E6280" s="259"/>
      <c r="F6280" s="270"/>
      <c r="G6280" s="259"/>
      <c r="H6280" s="259"/>
      <c r="I6280" s="259"/>
      <c r="J6280" s="259"/>
    </row>
    <row r="6281" spans="1:10">
      <c r="A6281" s="259"/>
      <c r="B6281" s="259"/>
      <c r="C6281" s="259"/>
      <c r="D6281" s="259"/>
      <c r="E6281" s="259"/>
      <c r="F6281" s="270"/>
      <c r="G6281" s="259"/>
      <c r="H6281" s="259"/>
      <c r="I6281" s="259"/>
      <c r="J6281" s="259"/>
    </row>
    <row r="6282" spans="1:10">
      <c r="A6282" s="259"/>
      <c r="B6282" s="259"/>
      <c r="C6282" s="259"/>
      <c r="D6282" s="259"/>
      <c r="E6282" s="259"/>
      <c r="F6282" s="270"/>
      <c r="G6282" s="259"/>
      <c r="H6282" s="259"/>
      <c r="I6282" s="259"/>
      <c r="J6282" s="259"/>
    </row>
    <row r="6283" spans="1:10">
      <c r="A6283" s="259"/>
      <c r="B6283" s="259"/>
      <c r="C6283" s="259"/>
      <c r="D6283" s="259"/>
      <c r="E6283" s="259"/>
      <c r="F6283" s="270"/>
      <c r="G6283" s="259"/>
      <c r="H6283" s="259"/>
      <c r="I6283" s="259"/>
      <c r="J6283" s="259"/>
    </row>
    <row r="6284" spans="1:10">
      <c r="A6284" s="259"/>
      <c r="B6284" s="259"/>
      <c r="C6284" s="259"/>
      <c r="D6284" s="259"/>
      <c r="E6284" s="259"/>
      <c r="F6284" s="270"/>
      <c r="G6284" s="259"/>
      <c r="H6284" s="259"/>
      <c r="I6284" s="259"/>
      <c r="J6284" s="259"/>
    </row>
    <row r="6285" spans="1:10">
      <c r="A6285" s="259"/>
      <c r="B6285" s="259"/>
      <c r="C6285" s="259"/>
      <c r="D6285" s="259"/>
      <c r="E6285" s="259"/>
      <c r="F6285" s="270"/>
      <c r="G6285" s="259"/>
      <c r="H6285" s="259"/>
      <c r="I6285" s="259"/>
      <c r="J6285" s="259"/>
    </row>
    <row r="6286" spans="1:10">
      <c r="A6286" s="259"/>
      <c r="B6286" s="259"/>
      <c r="C6286" s="259"/>
      <c r="D6286" s="259"/>
      <c r="E6286" s="259"/>
      <c r="F6286" s="270"/>
      <c r="G6286" s="259"/>
      <c r="H6286" s="259"/>
      <c r="I6286" s="259"/>
      <c r="J6286" s="259"/>
    </row>
    <row r="6287" spans="1:10">
      <c r="A6287" s="259"/>
      <c r="B6287" s="259"/>
      <c r="C6287" s="259"/>
      <c r="D6287" s="259"/>
      <c r="E6287" s="259"/>
      <c r="F6287" s="270"/>
      <c r="G6287" s="259"/>
      <c r="H6287" s="259"/>
      <c r="I6287" s="259"/>
      <c r="J6287" s="259"/>
    </row>
    <row r="6288" spans="1:10">
      <c r="A6288" s="259"/>
      <c r="B6288" s="259"/>
      <c r="C6288" s="259"/>
      <c r="D6288" s="259"/>
      <c r="E6288" s="259"/>
      <c r="F6288" s="270"/>
      <c r="G6288" s="259"/>
      <c r="H6288" s="259"/>
      <c r="I6288" s="259"/>
      <c r="J6288" s="259"/>
    </row>
    <row r="6289" spans="1:10">
      <c r="A6289" s="259"/>
      <c r="B6289" s="259"/>
      <c r="C6289" s="259"/>
      <c r="D6289" s="259"/>
      <c r="E6289" s="259"/>
      <c r="F6289" s="270"/>
      <c r="G6289" s="259"/>
      <c r="H6289" s="259"/>
      <c r="I6289" s="259"/>
      <c r="J6289" s="259"/>
    </row>
    <row r="6290" spans="1:10">
      <c r="A6290" s="259"/>
      <c r="B6290" s="259"/>
      <c r="C6290" s="259"/>
      <c r="D6290" s="259"/>
      <c r="E6290" s="259"/>
      <c r="F6290" s="270"/>
      <c r="G6290" s="259"/>
      <c r="H6290" s="259"/>
      <c r="I6290" s="259"/>
      <c r="J6290" s="259"/>
    </row>
    <row r="6291" spans="1:10">
      <c r="A6291" s="259"/>
      <c r="B6291" s="259"/>
      <c r="C6291" s="259"/>
      <c r="D6291" s="259"/>
      <c r="E6291" s="259"/>
      <c r="F6291" s="270"/>
      <c r="G6291" s="259"/>
      <c r="H6291" s="259"/>
      <c r="I6291" s="259"/>
      <c r="J6291" s="259"/>
    </row>
    <row r="6292" spans="1:10">
      <c r="A6292" s="259"/>
      <c r="B6292" s="259"/>
      <c r="C6292" s="259"/>
      <c r="D6292" s="259"/>
      <c r="E6292" s="259"/>
      <c r="F6292" s="270"/>
      <c r="G6292" s="259"/>
      <c r="H6292" s="259"/>
      <c r="I6292" s="259"/>
      <c r="J6292" s="259"/>
    </row>
    <row r="6293" spans="1:10">
      <c r="A6293" s="259"/>
      <c r="B6293" s="259"/>
      <c r="C6293" s="259"/>
      <c r="D6293" s="259"/>
      <c r="E6293" s="259"/>
      <c r="F6293" s="270"/>
      <c r="G6293" s="259"/>
      <c r="H6293" s="259"/>
      <c r="I6293" s="259"/>
      <c r="J6293" s="259"/>
    </row>
    <row r="6294" spans="1:10">
      <c r="A6294" s="259"/>
      <c r="B6294" s="259"/>
      <c r="C6294" s="259"/>
      <c r="D6294" s="259"/>
      <c r="E6294" s="259"/>
      <c r="F6294" s="270"/>
      <c r="G6294" s="259"/>
      <c r="H6294" s="259"/>
      <c r="I6294" s="259"/>
      <c r="J6294" s="259"/>
    </row>
    <row r="6295" spans="1:10">
      <c r="A6295" s="259"/>
      <c r="B6295" s="259"/>
      <c r="C6295" s="259"/>
      <c r="D6295" s="259"/>
      <c r="E6295" s="259"/>
      <c r="F6295" s="270"/>
      <c r="G6295" s="259"/>
      <c r="H6295" s="259"/>
      <c r="I6295" s="259"/>
      <c r="J6295" s="259"/>
    </row>
    <row r="6296" spans="1:10">
      <c r="A6296" s="259"/>
      <c r="B6296" s="259"/>
      <c r="C6296" s="259"/>
      <c r="D6296" s="259"/>
      <c r="E6296" s="259"/>
      <c r="F6296" s="270"/>
      <c r="G6296" s="259"/>
      <c r="H6296" s="259"/>
      <c r="I6296" s="259"/>
      <c r="J6296" s="259"/>
    </row>
    <row r="6297" spans="1:10">
      <c r="A6297" s="259"/>
      <c r="B6297" s="259"/>
      <c r="C6297" s="259"/>
      <c r="D6297" s="259"/>
      <c r="E6297" s="259"/>
      <c r="F6297" s="270"/>
      <c r="G6297" s="259"/>
      <c r="H6297" s="259"/>
      <c r="I6297" s="259"/>
      <c r="J6297" s="259"/>
    </row>
    <row r="6298" spans="1:10">
      <c r="A6298" s="259"/>
      <c r="B6298" s="259"/>
      <c r="C6298" s="259"/>
      <c r="D6298" s="259"/>
      <c r="E6298" s="259"/>
      <c r="F6298" s="270"/>
      <c r="G6298" s="259"/>
      <c r="H6298" s="259"/>
      <c r="I6298" s="259"/>
      <c r="J6298" s="259"/>
    </row>
    <row r="6299" spans="1:10">
      <c r="A6299" s="259"/>
      <c r="B6299" s="259"/>
      <c r="C6299" s="259"/>
      <c r="D6299" s="259"/>
      <c r="E6299" s="259"/>
      <c r="F6299" s="270"/>
      <c r="G6299" s="259"/>
      <c r="H6299" s="259"/>
      <c r="I6299" s="259"/>
      <c r="J6299" s="259"/>
    </row>
    <row r="6300" spans="1:10">
      <c r="A6300" s="259"/>
      <c r="B6300" s="259"/>
      <c r="C6300" s="259"/>
      <c r="D6300" s="259"/>
      <c r="E6300" s="259"/>
      <c r="F6300" s="270"/>
      <c r="G6300" s="259"/>
      <c r="H6300" s="259"/>
      <c r="I6300" s="259"/>
      <c r="J6300" s="259"/>
    </row>
    <row r="6301" spans="1:10">
      <c r="A6301" s="259"/>
      <c r="B6301" s="259"/>
      <c r="C6301" s="259"/>
      <c r="D6301" s="259"/>
      <c r="E6301" s="259"/>
      <c r="F6301" s="270"/>
      <c r="G6301" s="259"/>
      <c r="H6301" s="259"/>
      <c r="I6301" s="259"/>
      <c r="J6301" s="259"/>
    </row>
    <row r="6302" spans="1:10">
      <c r="A6302" s="259"/>
      <c r="B6302" s="259"/>
      <c r="C6302" s="259"/>
      <c r="D6302" s="259"/>
      <c r="E6302" s="259"/>
      <c r="F6302" s="270"/>
      <c r="G6302" s="259"/>
      <c r="H6302" s="259"/>
      <c r="I6302" s="259"/>
      <c r="J6302" s="259"/>
    </row>
    <row r="6303" spans="1:10">
      <c r="A6303" s="259"/>
      <c r="B6303" s="259"/>
      <c r="C6303" s="259"/>
      <c r="D6303" s="259"/>
      <c r="E6303" s="259"/>
      <c r="F6303" s="270"/>
      <c r="G6303" s="259"/>
      <c r="H6303" s="259"/>
      <c r="I6303" s="259"/>
      <c r="J6303" s="259"/>
    </row>
    <row r="6304" spans="1:10">
      <c r="A6304" s="259"/>
      <c r="B6304" s="259"/>
      <c r="C6304" s="259"/>
      <c r="D6304" s="259"/>
      <c r="E6304" s="259"/>
      <c r="F6304" s="270"/>
      <c r="G6304" s="259"/>
      <c r="H6304" s="259"/>
      <c r="I6304" s="259"/>
      <c r="J6304" s="259"/>
    </row>
    <row r="6305" spans="1:10">
      <c r="A6305" s="259"/>
      <c r="B6305" s="259"/>
      <c r="C6305" s="259"/>
      <c r="D6305" s="259"/>
      <c r="E6305" s="259"/>
      <c r="F6305" s="270"/>
      <c r="G6305" s="259"/>
      <c r="H6305" s="259"/>
      <c r="I6305" s="259"/>
      <c r="J6305" s="259"/>
    </row>
    <row r="6306" spans="1:10">
      <c r="A6306" s="259"/>
      <c r="B6306" s="259"/>
      <c r="C6306" s="259"/>
      <c r="D6306" s="259"/>
      <c r="E6306" s="259"/>
      <c r="F6306" s="270"/>
      <c r="G6306" s="259"/>
      <c r="H6306" s="259"/>
      <c r="I6306" s="259"/>
      <c r="J6306" s="259"/>
    </row>
    <row r="6307" spans="1:10">
      <c r="A6307" s="259"/>
      <c r="B6307" s="259"/>
      <c r="C6307" s="259"/>
      <c r="D6307" s="259"/>
      <c r="E6307" s="259"/>
      <c r="F6307" s="270"/>
      <c r="G6307" s="259"/>
      <c r="H6307" s="259"/>
      <c r="I6307" s="259"/>
      <c r="J6307" s="259"/>
    </row>
    <row r="6308" spans="1:10">
      <c r="A6308" s="259"/>
      <c r="B6308" s="259"/>
      <c r="C6308" s="259"/>
      <c r="D6308" s="259"/>
      <c r="E6308" s="259"/>
      <c r="F6308" s="270"/>
      <c r="G6308" s="259"/>
      <c r="H6308" s="259"/>
      <c r="I6308" s="259"/>
      <c r="J6308" s="259"/>
    </row>
    <row r="6309" spans="1:10">
      <c r="A6309" s="259"/>
      <c r="B6309" s="259"/>
      <c r="C6309" s="259"/>
      <c r="D6309" s="259"/>
      <c r="E6309" s="259"/>
      <c r="F6309" s="270"/>
      <c r="G6309" s="259"/>
      <c r="H6309" s="259"/>
      <c r="I6309" s="259"/>
      <c r="J6309" s="259"/>
    </row>
    <row r="6310" spans="1:10">
      <c r="A6310" s="259"/>
      <c r="B6310" s="259"/>
      <c r="C6310" s="259"/>
      <c r="D6310" s="259"/>
      <c r="E6310" s="259"/>
      <c r="F6310" s="270"/>
      <c r="G6310" s="259"/>
      <c r="H6310" s="259"/>
      <c r="I6310" s="259"/>
      <c r="J6310" s="259"/>
    </row>
    <row r="6311" spans="1:10">
      <c r="A6311" s="259"/>
      <c r="B6311" s="259"/>
      <c r="C6311" s="259"/>
      <c r="D6311" s="259"/>
      <c r="E6311" s="259"/>
      <c r="F6311" s="270"/>
      <c r="G6311" s="259"/>
      <c r="H6311" s="259"/>
      <c r="I6311" s="259"/>
      <c r="J6311" s="259"/>
    </row>
    <row r="6312" spans="1:10">
      <c r="A6312" s="259"/>
      <c r="B6312" s="259"/>
      <c r="C6312" s="259"/>
      <c r="D6312" s="259"/>
      <c r="E6312" s="259"/>
      <c r="F6312" s="270"/>
      <c r="G6312" s="259"/>
      <c r="H6312" s="259"/>
      <c r="I6312" s="259"/>
      <c r="J6312" s="259"/>
    </row>
    <row r="6313" spans="1:10">
      <c r="A6313" s="259"/>
      <c r="B6313" s="259"/>
      <c r="C6313" s="259"/>
      <c r="D6313" s="259"/>
      <c r="E6313" s="259"/>
      <c r="F6313" s="270"/>
      <c r="G6313" s="259"/>
      <c r="H6313" s="259"/>
      <c r="I6313" s="259"/>
      <c r="J6313" s="259"/>
    </row>
    <row r="6314" spans="1:10">
      <c r="A6314" s="259"/>
      <c r="B6314" s="259"/>
      <c r="C6314" s="259"/>
      <c r="D6314" s="259"/>
      <c r="E6314" s="259"/>
      <c r="F6314" s="270"/>
      <c r="G6314" s="259"/>
      <c r="H6314" s="259"/>
      <c r="I6314" s="259"/>
      <c r="J6314" s="259"/>
    </row>
    <row r="6315" spans="1:10">
      <c r="A6315" s="259"/>
      <c r="B6315" s="259"/>
      <c r="C6315" s="259"/>
      <c r="D6315" s="259"/>
      <c r="E6315" s="259"/>
      <c r="F6315" s="270"/>
      <c r="G6315" s="259"/>
      <c r="H6315" s="259"/>
      <c r="I6315" s="259"/>
      <c r="J6315" s="259"/>
    </row>
    <row r="6316" spans="1:10">
      <c r="A6316" s="259"/>
      <c r="B6316" s="259"/>
      <c r="C6316" s="259"/>
      <c r="D6316" s="259"/>
      <c r="E6316" s="259"/>
      <c r="F6316" s="270"/>
      <c r="G6316" s="259"/>
      <c r="H6316" s="259"/>
      <c r="I6316" s="259"/>
      <c r="J6316" s="259"/>
    </row>
    <row r="6317" spans="1:10">
      <c r="A6317" s="259"/>
      <c r="B6317" s="259"/>
      <c r="C6317" s="259"/>
      <c r="D6317" s="259"/>
      <c r="E6317" s="259"/>
      <c r="F6317" s="270"/>
      <c r="G6317" s="259"/>
      <c r="H6317" s="259"/>
      <c r="I6317" s="259"/>
      <c r="J6317" s="259"/>
    </row>
    <row r="6318" spans="1:10">
      <c r="A6318" s="259"/>
      <c r="B6318" s="259"/>
      <c r="C6318" s="259"/>
      <c r="D6318" s="259"/>
      <c r="E6318" s="259"/>
      <c r="F6318" s="270"/>
      <c r="G6318" s="259"/>
      <c r="H6318" s="259"/>
      <c r="I6318" s="259"/>
      <c r="J6318" s="259"/>
    </row>
    <row r="6319" spans="1:10">
      <c r="A6319" s="259"/>
      <c r="B6319" s="259"/>
      <c r="C6319" s="259"/>
      <c r="D6319" s="259"/>
      <c r="E6319" s="259"/>
      <c r="F6319" s="270"/>
      <c r="G6319" s="259"/>
      <c r="H6319" s="259"/>
      <c r="I6319" s="259"/>
      <c r="J6319" s="259"/>
    </row>
    <row r="6320" spans="1:10">
      <c r="A6320" s="259"/>
      <c r="B6320" s="259"/>
      <c r="C6320" s="259"/>
      <c r="D6320" s="259"/>
      <c r="E6320" s="259"/>
      <c r="F6320" s="270"/>
      <c r="G6320" s="259"/>
      <c r="H6320" s="259"/>
      <c r="I6320" s="259"/>
      <c r="J6320" s="259"/>
    </row>
    <row r="6321" spans="1:10">
      <c r="A6321" s="259"/>
      <c r="B6321" s="259"/>
      <c r="C6321" s="259"/>
      <c r="D6321" s="259"/>
      <c r="E6321" s="259"/>
      <c r="F6321" s="270"/>
      <c r="G6321" s="259"/>
      <c r="H6321" s="259"/>
      <c r="I6321" s="259"/>
      <c r="J6321" s="259"/>
    </row>
    <row r="6322" spans="1:10">
      <c r="A6322" s="259"/>
      <c r="B6322" s="259"/>
      <c r="C6322" s="259"/>
      <c r="D6322" s="259"/>
      <c r="E6322" s="259"/>
      <c r="F6322" s="270"/>
      <c r="G6322" s="259"/>
      <c r="H6322" s="259"/>
      <c r="I6322" s="259"/>
      <c r="J6322" s="259"/>
    </row>
    <row r="6323" spans="1:10">
      <c r="A6323" s="259"/>
      <c r="B6323" s="259"/>
      <c r="C6323" s="259"/>
      <c r="D6323" s="259"/>
      <c r="E6323" s="259"/>
      <c r="F6323" s="270"/>
      <c r="G6323" s="259"/>
      <c r="H6323" s="259"/>
      <c r="I6323" s="259"/>
      <c r="J6323" s="259"/>
    </row>
    <row r="6324" spans="1:10">
      <c r="A6324" s="259"/>
      <c r="B6324" s="259"/>
      <c r="C6324" s="259"/>
      <c r="D6324" s="259"/>
      <c r="E6324" s="259"/>
      <c r="F6324" s="270"/>
      <c r="G6324" s="259"/>
      <c r="H6324" s="259"/>
      <c r="I6324" s="259"/>
      <c r="J6324" s="259"/>
    </row>
    <row r="6325" spans="1:10">
      <c r="A6325" s="259"/>
      <c r="B6325" s="259"/>
      <c r="C6325" s="259"/>
      <c r="D6325" s="259"/>
      <c r="E6325" s="259"/>
      <c r="F6325" s="270"/>
      <c r="G6325" s="259"/>
      <c r="H6325" s="259"/>
      <c r="I6325" s="259"/>
      <c r="J6325" s="259"/>
    </row>
    <row r="6326" spans="1:10">
      <c r="A6326" s="259"/>
      <c r="B6326" s="259"/>
      <c r="C6326" s="259"/>
      <c r="D6326" s="259"/>
      <c r="E6326" s="259"/>
      <c r="F6326" s="270"/>
      <c r="G6326" s="259"/>
      <c r="H6326" s="259"/>
      <c r="I6326" s="259"/>
      <c r="J6326" s="259"/>
    </row>
    <row r="6327" spans="1:10">
      <c r="A6327" s="259"/>
      <c r="B6327" s="259"/>
      <c r="C6327" s="259"/>
      <c r="D6327" s="259"/>
      <c r="E6327" s="259"/>
      <c r="F6327" s="270"/>
      <c r="G6327" s="259"/>
      <c r="H6327" s="259"/>
      <c r="I6327" s="259"/>
      <c r="J6327" s="259"/>
    </row>
    <row r="6328" spans="1:10">
      <c r="A6328" s="259"/>
      <c r="B6328" s="259"/>
      <c r="C6328" s="259"/>
      <c r="D6328" s="259"/>
      <c r="E6328" s="259"/>
      <c r="F6328" s="270"/>
      <c r="G6328" s="259"/>
      <c r="H6328" s="259"/>
      <c r="I6328" s="259"/>
      <c r="J6328" s="259"/>
    </row>
    <row r="6329" spans="1:10">
      <c r="A6329" s="259"/>
      <c r="B6329" s="259"/>
      <c r="C6329" s="259"/>
      <c r="D6329" s="259"/>
      <c r="E6329" s="259"/>
      <c r="F6329" s="270"/>
      <c r="G6329" s="259"/>
      <c r="H6329" s="259"/>
      <c r="I6329" s="259"/>
      <c r="J6329" s="259"/>
    </row>
    <row r="6330" spans="1:10">
      <c r="A6330" s="259"/>
      <c r="B6330" s="259"/>
      <c r="C6330" s="259"/>
      <c r="D6330" s="259"/>
      <c r="E6330" s="259"/>
      <c r="F6330" s="270"/>
      <c r="G6330" s="259"/>
      <c r="H6330" s="259"/>
      <c r="I6330" s="259"/>
      <c r="J6330" s="259"/>
    </row>
    <row r="6331" spans="1:10">
      <c r="A6331" s="259"/>
      <c r="B6331" s="259"/>
      <c r="C6331" s="259"/>
      <c r="D6331" s="259"/>
      <c r="E6331" s="259"/>
      <c r="F6331" s="270"/>
      <c r="G6331" s="259"/>
      <c r="H6331" s="259"/>
      <c r="I6331" s="259"/>
      <c r="J6331" s="259"/>
    </row>
    <row r="6332" spans="1:10">
      <c r="A6332" s="259"/>
      <c r="B6332" s="259"/>
      <c r="C6332" s="259"/>
      <c r="D6332" s="259"/>
      <c r="E6332" s="259"/>
      <c r="F6332" s="270"/>
      <c r="G6332" s="259"/>
      <c r="H6332" s="259"/>
      <c r="I6332" s="259"/>
      <c r="J6332" s="259"/>
    </row>
    <row r="6333" spans="1:10">
      <c r="A6333" s="259"/>
      <c r="B6333" s="259"/>
      <c r="C6333" s="259"/>
      <c r="D6333" s="259"/>
      <c r="E6333" s="259"/>
      <c r="F6333" s="270"/>
      <c r="G6333" s="259"/>
      <c r="H6333" s="259"/>
      <c r="I6333" s="259"/>
      <c r="J6333" s="259"/>
    </row>
    <row r="6334" spans="1:10">
      <c r="A6334" s="259"/>
      <c r="B6334" s="259"/>
      <c r="C6334" s="259"/>
      <c r="D6334" s="259"/>
      <c r="E6334" s="259"/>
      <c r="F6334" s="270"/>
      <c r="G6334" s="259"/>
      <c r="H6334" s="259"/>
      <c r="I6334" s="259"/>
      <c r="J6334" s="259"/>
    </row>
    <row r="6335" spans="1:10">
      <c r="A6335" s="259"/>
      <c r="B6335" s="259"/>
      <c r="C6335" s="259"/>
      <c r="D6335" s="259"/>
      <c r="E6335" s="259"/>
      <c r="F6335" s="270"/>
      <c r="G6335" s="259"/>
      <c r="H6335" s="259"/>
      <c r="I6335" s="259"/>
      <c r="J6335" s="259"/>
    </row>
    <row r="6336" spans="1:10">
      <c r="A6336" s="259"/>
      <c r="B6336" s="259"/>
      <c r="C6336" s="259"/>
      <c r="D6336" s="259"/>
      <c r="E6336" s="259"/>
      <c r="F6336" s="270"/>
      <c r="G6336" s="259"/>
      <c r="H6336" s="259"/>
      <c r="I6336" s="259"/>
      <c r="J6336" s="259"/>
    </row>
    <row r="6337" spans="1:10">
      <c r="A6337" s="259"/>
      <c r="B6337" s="259"/>
      <c r="C6337" s="259"/>
      <c r="D6337" s="259"/>
      <c r="E6337" s="259"/>
      <c r="F6337" s="270"/>
      <c r="G6337" s="259"/>
      <c r="H6337" s="259"/>
      <c r="I6337" s="259"/>
      <c r="J6337" s="259"/>
    </row>
    <row r="6338" spans="1:10">
      <c r="A6338" s="259"/>
      <c r="B6338" s="259"/>
      <c r="C6338" s="259"/>
      <c r="D6338" s="259"/>
      <c r="E6338" s="259"/>
      <c r="F6338" s="270"/>
      <c r="G6338" s="259"/>
      <c r="H6338" s="259"/>
      <c r="I6338" s="259"/>
      <c r="J6338" s="259"/>
    </row>
    <row r="6339" spans="1:10">
      <c r="A6339" s="259"/>
      <c r="B6339" s="259"/>
      <c r="C6339" s="259"/>
      <c r="D6339" s="259"/>
      <c r="E6339" s="259"/>
      <c r="F6339" s="270"/>
      <c r="G6339" s="259"/>
      <c r="H6339" s="259"/>
      <c r="I6339" s="259"/>
      <c r="J6339" s="259"/>
    </row>
    <row r="6340" spans="1:10">
      <c r="A6340" s="259"/>
      <c r="B6340" s="259"/>
      <c r="C6340" s="259"/>
      <c r="D6340" s="259"/>
      <c r="E6340" s="259"/>
      <c r="F6340" s="270"/>
      <c r="G6340" s="259"/>
      <c r="H6340" s="259"/>
      <c r="I6340" s="259"/>
      <c r="J6340" s="259"/>
    </row>
    <row r="6341" spans="1:10">
      <c r="A6341" s="259"/>
      <c r="B6341" s="259"/>
      <c r="C6341" s="259"/>
      <c r="D6341" s="259"/>
      <c r="E6341" s="259"/>
      <c r="F6341" s="270"/>
      <c r="G6341" s="259"/>
      <c r="H6341" s="259"/>
      <c r="I6341" s="259"/>
      <c r="J6341" s="259"/>
    </row>
    <row r="6342" spans="1:10">
      <c r="A6342" s="259"/>
      <c r="B6342" s="259"/>
      <c r="C6342" s="259"/>
      <c r="D6342" s="259"/>
      <c r="E6342" s="259"/>
      <c r="F6342" s="270"/>
      <c r="G6342" s="259"/>
      <c r="H6342" s="259"/>
      <c r="I6342" s="259"/>
      <c r="J6342" s="259"/>
    </row>
    <row r="6343" spans="1:10">
      <c r="A6343" s="259"/>
      <c r="B6343" s="259"/>
      <c r="C6343" s="259"/>
      <c r="D6343" s="259"/>
      <c r="E6343" s="259"/>
      <c r="F6343" s="270"/>
      <c r="G6343" s="259"/>
      <c r="H6343" s="259"/>
      <c r="I6343" s="259"/>
      <c r="J6343" s="259"/>
    </row>
    <row r="6344" spans="1:10">
      <c r="A6344" s="259"/>
      <c r="B6344" s="259"/>
      <c r="C6344" s="259"/>
      <c r="D6344" s="259"/>
      <c r="E6344" s="259"/>
      <c r="F6344" s="270"/>
      <c r="G6344" s="259"/>
      <c r="H6344" s="259"/>
      <c r="I6344" s="259"/>
      <c r="J6344" s="259"/>
    </row>
    <row r="6345" spans="1:10">
      <c r="A6345" s="259"/>
      <c r="B6345" s="259"/>
      <c r="C6345" s="259"/>
      <c r="D6345" s="259"/>
      <c r="E6345" s="259"/>
      <c r="F6345" s="270"/>
      <c r="G6345" s="259"/>
      <c r="H6345" s="259"/>
      <c r="I6345" s="259"/>
      <c r="J6345" s="259"/>
    </row>
    <row r="6346" spans="1:10">
      <c r="A6346" s="259"/>
      <c r="B6346" s="259"/>
      <c r="C6346" s="259"/>
      <c r="D6346" s="259"/>
      <c r="E6346" s="259"/>
      <c r="F6346" s="270"/>
      <c r="G6346" s="259"/>
      <c r="H6346" s="259"/>
      <c r="I6346" s="259"/>
      <c r="J6346" s="259"/>
    </row>
    <row r="6347" spans="1:10">
      <c r="A6347" s="259"/>
      <c r="B6347" s="259"/>
      <c r="C6347" s="259"/>
      <c r="D6347" s="259"/>
      <c r="E6347" s="259"/>
      <c r="F6347" s="270"/>
      <c r="G6347" s="259"/>
      <c r="H6347" s="259"/>
      <c r="I6347" s="259"/>
      <c r="J6347" s="259"/>
    </row>
    <row r="6348" spans="1:10">
      <c r="A6348" s="259"/>
      <c r="B6348" s="259"/>
      <c r="C6348" s="259"/>
      <c r="D6348" s="259"/>
      <c r="E6348" s="259"/>
      <c r="F6348" s="270"/>
      <c r="G6348" s="259"/>
      <c r="H6348" s="259"/>
      <c r="I6348" s="259"/>
      <c r="J6348" s="259"/>
    </row>
    <row r="6349" spans="1:10">
      <c r="A6349" s="259"/>
      <c r="B6349" s="259"/>
      <c r="C6349" s="259"/>
      <c r="D6349" s="259"/>
      <c r="E6349" s="259"/>
      <c r="F6349" s="270"/>
      <c r="G6349" s="259"/>
      <c r="H6349" s="259"/>
      <c r="I6349" s="259"/>
      <c r="J6349" s="259"/>
    </row>
    <row r="6350" spans="1:10">
      <c r="A6350" s="259"/>
      <c r="B6350" s="259"/>
      <c r="C6350" s="259"/>
      <c r="D6350" s="259"/>
      <c r="E6350" s="259"/>
      <c r="F6350" s="270"/>
      <c r="G6350" s="259"/>
      <c r="H6350" s="259"/>
      <c r="I6350" s="259"/>
      <c r="J6350" s="259"/>
    </row>
    <row r="6351" spans="1:10">
      <c r="A6351" s="259"/>
      <c r="B6351" s="259"/>
      <c r="C6351" s="259"/>
      <c r="D6351" s="259"/>
      <c r="E6351" s="259"/>
      <c r="F6351" s="270"/>
      <c r="G6351" s="259"/>
      <c r="H6351" s="259"/>
      <c r="I6351" s="259"/>
      <c r="J6351" s="259"/>
    </row>
    <row r="6352" spans="1:10">
      <c r="A6352" s="259"/>
      <c r="B6352" s="259"/>
      <c r="C6352" s="259"/>
      <c r="D6352" s="259"/>
      <c r="E6352" s="259"/>
      <c r="F6352" s="270"/>
      <c r="G6352" s="259"/>
      <c r="H6352" s="259"/>
      <c r="I6352" s="259"/>
      <c r="J6352" s="259"/>
    </row>
    <row r="6353" spans="1:10">
      <c r="A6353" s="259"/>
      <c r="B6353" s="259"/>
      <c r="C6353" s="259"/>
      <c r="D6353" s="259"/>
      <c r="E6353" s="259"/>
      <c r="F6353" s="270"/>
      <c r="G6353" s="259"/>
      <c r="H6353" s="259"/>
      <c r="I6353" s="259"/>
      <c r="J6353" s="259"/>
    </row>
    <row r="6354" spans="1:10">
      <c r="A6354" s="259"/>
      <c r="B6354" s="259"/>
      <c r="C6354" s="259"/>
      <c r="D6354" s="259"/>
      <c r="E6354" s="259"/>
      <c r="F6354" s="270"/>
      <c r="G6354" s="259"/>
      <c r="H6354" s="259"/>
      <c r="I6354" s="259"/>
      <c r="J6354" s="259"/>
    </row>
    <row r="6355" spans="1:10">
      <c r="A6355" s="259"/>
      <c r="B6355" s="259"/>
      <c r="C6355" s="259"/>
      <c r="D6355" s="259"/>
      <c r="E6355" s="259"/>
      <c r="F6355" s="270"/>
      <c r="G6355" s="259"/>
      <c r="H6355" s="259"/>
      <c r="I6355" s="259"/>
      <c r="J6355" s="259"/>
    </row>
    <row r="6356" spans="1:10">
      <c r="A6356" s="259"/>
      <c r="B6356" s="259"/>
      <c r="C6356" s="259"/>
      <c r="D6356" s="259"/>
      <c r="E6356" s="259"/>
      <c r="F6356" s="270"/>
      <c r="G6356" s="259"/>
      <c r="H6356" s="259"/>
      <c r="I6356" s="259"/>
      <c r="J6356" s="259"/>
    </row>
    <row r="6357" spans="1:10">
      <c r="A6357" s="259"/>
      <c r="B6357" s="259"/>
      <c r="C6357" s="259"/>
      <c r="D6357" s="259"/>
      <c r="E6357" s="259"/>
      <c r="F6357" s="270"/>
      <c r="G6357" s="259"/>
      <c r="H6357" s="259"/>
      <c r="I6357" s="259"/>
      <c r="J6357" s="259"/>
    </row>
    <row r="6358" spans="1:10">
      <c r="A6358" s="259"/>
      <c r="B6358" s="259"/>
      <c r="C6358" s="259"/>
      <c r="D6358" s="259"/>
      <c r="E6358" s="259"/>
      <c r="F6358" s="270"/>
      <c r="G6358" s="259"/>
      <c r="H6358" s="259"/>
      <c r="I6358" s="259"/>
      <c r="J6358" s="259"/>
    </row>
    <row r="6359" spans="1:10">
      <c r="A6359" s="259"/>
      <c r="B6359" s="259"/>
      <c r="C6359" s="259"/>
      <c r="D6359" s="259"/>
      <c r="E6359" s="259"/>
      <c r="F6359" s="270"/>
      <c r="G6359" s="259"/>
      <c r="H6359" s="259"/>
      <c r="I6359" s="259"/>
      <c r="J6359" s="259"/>
    </row>
    <row r="6360" spans="1:10">
      <c r="A6360" s="259"/>
      <c r="B6360" s="259"/>
      <c r="C6360" s="259"/>
      <c r="D6360" s="259"/>
      <c r="E6360" s="259"/>
      <c r="F6360" s="270"/>
      <c r="G6360" s="259"/>
      <c r="H6360" s="259"/>
      <c r="I6360" s="259"/>
      <c r="J6360" s="259"/>
    </row>
    <row r="6361" spans="1:10">
      <c r="A6361" s="259"/>
      <c r="B6361" s="259"/>
      <c r="C6361" s="259"/>
      <c r="D6361" s="259"/>
      <c r="E6361" s="259"/>
      <c r="F6361" s="270"/>
      <c r="G6361" s="259"/>
      <c r="H6361" s="259"/>
      <c r="I6361" s="259"/>
      <c r="J6361" s="259"/>
    </row>
    <row r="6362" spans="1:10">
      <c r="A6362" s="259"/>
      <c r="B6362" s="259"/>
      <c r="C6362" s="259"/>
      <c r="D6362" s="259"/>
      <c r="E6362" s="259"/>
      <c r="F6362" s="270"/>
      <c r="G6362" s="259"/>
      <c r="H6362" s="259"/>
      <c r="I6362" s="259"/>
      <c r="J6362" s="259"/>
    </row>
    <row r="6363" spans="1:10">
      <c r="A6363" s="259"/>
      <c r="B6363" s="259"/>
      <c r="C6363" s="259"/>
      <c r="D6363" s="259"/>
      <c r="E6363" s="259"/>
      <c r="F6363" s="270"/>
      <c r="G6363" s="259"/>
      <c r="H6363" s="259"/>
      <c r="I6363" s="259"/>
      <c r="J6363" s="259"/>
    </row>
    <row r="6364" spans="1:10">
      <c r="A6364" s="259"/>
      <c r="B6364" s="259"/>
      <c r="C6364" s="259"/>
      <c r="D6364" s="259"/>
      <c r="E6364" s="259"/>
      <c r="F6364" s="270"/>
      <c r="G6364" s="259"/>
      <c r="H6364" s="259"/>
      <c r="I6364" s="259"/>
      <c r="J6364" s="259"/>
    </row>
    <row r="6365" spans="1:10">
      <c r="A6365" s="259"/>
      <c r="B6365" s="259"/>
      <c r="C6365" s="259"/>
      <c r="D6365" s="259"/>
      <c r="E6365" s="259"/>
      <c r="F6365" s="270"/>
      <c r="G6365" s="259"/>
      <c r="H6365" s="259"/>
      <c r="I6365" s="259"/>
      <c r="J6365" s="259"/>
    </row>
    <row r="6366" spans="1:10">
      <c r="A6366" s="259"/>
      <c r="B6366" s="259"/>
      <c r="C6366" s="259"/>
      <c r="D6366" s="259"/>
      <c r="E6366" s="259"/>
      <c r="F6366" s="270"/>
      <c r="G6366" s="259"/>
      <c r="H6366" s="259"/>
      <c r="I6366" s="259"/>
      <c r="J6366" s="259"/>
    </row>
    <row r="6367" spans="1:10">
      <c r="A6367" s="259"/>
      <c r="B6367" s="259"/>
      <c r="C6367" s="259"/>
      <c r="D6367" s="259"/>
      <c r="E6367" s="259"/>
      <c r="F6367" s="270"/>
      <c r="G6367" s="259"/>
      <c r="H6367" s="259"/>
      <c r="I6367" s="259"/>
      <c r="J6367" s="259"/>
    </row>
    <row r="6368" spans="1:10">
      <c r="A6368" s="259"/>
      <c r="B6368" s="259"/>
      <c r="C6368" s="259"/>
      <c r="D6368" s="259"/>
      <c r="E6368" s="259"/>
      <c r="F6368" s="270"/>
      <c r="G6368" s="259"/>
      <c r="H6368" s="259"/>
      <c r="I6368" s="259"/>
      <c r="J6368" s="259"/>
    </row>
    <row r="6369" spans="1:10">
      <c r="A6369" s="259"/>
      <c r="B6369" s="259"/>
      <c r="C6369" s="259"/>
      <c r="D6369" s="259"/>
      <c r="E6369" s="259"/>
      <c r="F6369" s="270"/>
      <c r="G6369" s="259"/>
      <c r="H6369" s="259"/>
      <c r="I6369" s="259"/>
      <c r="J6369" s="259"/>
    </row>
    <row r="6370" spans="1:10">
      <c r="A6370" s="259"/>
      <c r="B6370" s="259"/>
      <c r="C6370" s="259"/>
      <c r="D6370" s="259"/>
      <c r="E6370" s="259"/>
      <c r="F6370" s="270"/>
      <c r="G6370" s="259"/>
      <c r="H6370" s="259"/>
      <c r="I6370" s="259"/>
      <c r="J6370" s="259"/>
    </row>
    <row r="6371" spans="1:10">
      <c r="A6371" s="259"/>
      <c r="B6371" s="259"/>
      <c r="C6371" s="259"/>
      <c r="D6371" s="259"/>
      <c r="E6371" s="259"/>
      <c r="F6371" s="270"/>
      <c r="G6371" s="259"/>
      <c r="H6371" s="259"/>
      <c r="I6371" s="259"/>
      <c r="J6371" s="259"/>
    </row>
    <row r="6372" spans="1:10">
      <c r="A6372" s="259"/>
      <c r="B6372" s="259"/>
      <c r="C6372" s="259"/>
      <c r="D6372" s="259"/>
      <c r="E6372" s="259"/>
      <c r="F6372" s="270"/>
      <c r="G6372" s="259"/>
      <c r="H6372" s="259"/>
      <c r="I6372" s="259"/>
      <c r="J6372" s="259"/>
    </row>
    <row r="6373" spans="1:10">
      <c r="A6373" s="259"/>
      <c r="B6373" s="259"/>
      <c r="C6373" s="259"/>
      <c r="D6373" s="259"/>
      <c r="E6373" s="259"/>
      <c r="F6373" s="270"/>
      <c r="G6373" s="259"/>
      <c r="H6373" s="259"/>
      <c r="I6373" s="259"/>
      <c r="J6373" s="259"/>
    </row>
    <row r="6374" spans="1:10">
      <c r="A6374" s="259"/>
      <c r="B6374" s="259"/>
      <c r="C6374" s="259"/>
      <c r="D6374" s="259"/>
      <c r="E6374" s="259"/>
      <c r="F6374" s="270"/>
      <c r="G6374" s="259"/>
      <c r="H6374" s="259"/>
      <c r="I6374" s="259"/>
      <c r="J6374" s="259"/>
    </row>
    <row r="6375" spans="1:10">
      <c r="A6375" s="259"/>
      <c r="B6375" s="259"/>
      <c r="C6375" s="259"/>
      <c r="D6375" s="259"/>
      <c r="E6375" s="259"/>
      <c r="F6375" s="270"/>
      <c r="G6375" s="259"/>
      <c r="H6375" s="259"/>
      <c r="I6375" s="259"/>
      <c r="J6375" s="259"/>
    </row>
    <row r="6376" spans="1:10">
      <c r="A6376" s="259"/>
      <c r="B6376" s="259"/>
      <c r="C6376" s="259"/>
      <c r="D6376" s="259"/>
      <c r="E6376" s="259"/>
      <c r="F6376" s="270"/>
      <c r="G6376" s="259"/>
      <c r="H6376" s="259"/>
      <c r="I6376" s="259"/>
      <c r="J6376" s="259"/>
    </row>
    <row r="6377" spans="1:10">
      <c r="A6377" s="259"/>
      <c r="B6377" s="259"/>
      <c r="C6377" s="259"/>
      <c r="D6377" s="259"/>
      <c r="E6377" s="259"/>
      <c r="F6377" s="270"/>
      <c r="G6377" s="259"/>
      <c r="H6377" s="259"/>
      <c r="I6377" s="259"/>
      <c r="J6377" s="259"/>
    </row>
    <row r="6378" spans="1:10">
      <c r="A6378" s="259"/>
      <c r="B6378" s="259"/>
      <c r="C6378" s="259"/>
      <c r="D6378" s="259"/>
      <c r="E6378" s="259"/>
      <c r="F6378" s="270"/>
      <c r="G6378" s="259"/>
      <c r="H6378" s="259"/>
      <c r="I6378" s="259"/>
      <c r="J6378" s="259"/>
    </row>
    <row r="6379" spans="1:10">
      <c r="A6379" s="259"/>
      <c r="B6379" s="259"/>
      <c r="C6379" s="259"/>
      <c r="D6379" s="259"/>
      <c r="E6379" s="259"/>
      <c r="F6379" s="270"/>
      <c r="G6379" s="259"/>
      <c r="H6379" s="259"/>
      <c r="I6379" s="259"/>
      <c r="J6379" s="259"/>
    </row>
    <row r="6380" spans="1:10">
      <c r="A6380" s="259"/>
      <c r="B6380" s="259"/>
      <c r="C6380" s="259"/>
      <c r="D6380" s="259"/>
      <c r="E6380" s="259"/>
      <c r="F6380" s="270"/>
      <c r="G6380" s="259"/>
      <c r="H6380" s="259"/>
      <c r="I6380" s="259"/>
      <c r="J6380" s="259"/>
    </row>
    <row r="6381" spans="1:10">
      <c r="A6381" s="259"/>
      <c r="B6381" s="259"/>
      <c r="C6381" s="259"/>
      <c r="D6381" s="259"/>
      <c r="E6381" s="259"/>
      <c r="F6381" s="270"/>
      <c r="G6381" s="259"/>
      <c r="H6381" s="259"/>
      <c r="I6381" s="259"/>
      <c r="J6381" s="259"/>
    </row>
    <row r="6382" spans="1:10">
      <c r="A6382" s="259"/>
      <c r="B6382" s="259"/>
      <c r="C6382" s="259"/>
      <c r="D6382" s="259"/>
      <c r="E6382" s="259"/>
      <c r="F6382" s="270"/>
      <c r="G6382" s="259"/>
      <c r="H6382" s="259"/>
      <c r="I6382" s="259"/>
      <c r="J6382" s="259"/>
    </row>
    <row r="6383" spans="1:10">
      <c r="A6383" s="259"/>
      <c r="B6383" s="259"/>
      <c r="C6383" s="259"/>
      <c r="D6383" s="259"/>
      <c r="E6383" s="259"/>
      <c r="F6383" s="270"/>
      <c r="G6383" s="259"/>
      <c r="H6383" s="259"/>
      <c r="I6383" s="259"/>
      <c r="J6383" s="259"/>
    </row>
    <row r="6384" spans="1:10">
      <c r="A6384" s="259"/>
      <c r="B6384" s="259"/>
      <c r="C6384" s="259"/>
      <c r="D6384" s="259"/>
      <c r="E6384" s="259"/>
      <c r="F6384" s="270"/>
      <c r="G6384" s="259"/>
      <c r="H6384" s="259"/>
      <c r="I6384" s="259"/>
      <c r="J6384" s="259"/>
    </row>
    <row r="6385" spans="1:10">
      <c r="A6385" s="259"/>
      <c r="B6385" s="259"/>
      <c r="C6385" s="259"/>
      <c r="D6385" s="259"/>
      <c r="E6385" s="259"/>
      <c r="F6385" s="270"/>
      <c r="G6385" s="259"/>
      <c r="H6385" s="259"/>
      <c r="I6385" s="259"/>
      <c r="J6385" s="259"/>
    </row>
    <row r="6386" spans="1:10">
      <c r="A6386" s="259"/>
      <c r="B6386" s="259"/>
      <c r="C6386" s="259"/>
      <c r="D6386" s="259"/>
      <c r="E6386" s="259"/>
      <c r="F6386" s="270"/>
      <c r="G6386" s="259"/>
      <c r="H6386" s="259"/>
      <c r="I6386" s="259"/>
      <c r="J6386" s="259"/>
    </row>
    <row r="6387" spans="1:10">
      <c r="A6387" s="259"/>
      <c r="B6387" s="259"/>
      <c r="C6387" s="259"/>
      <c r="D6387" s="259"/>
      <c r="E6387" s="259"/>
      <c r="F6387" s="270"/>
      <c r="G6387" s="259"/>
      <c r="H6387" s="259"/>
      <c r="I6387" s="259"/>
      <c r="J6387" s="259"/>
    </row>
    <row r="6388" spans="1:10">
      <c r="A6388" s="259"/>
      <c r="B6388" s="259"/>
      <c r="C6388" s="259"/>
      <c r="D6388" s="259"/>
      <c r="E6388" s="259"/>
      <c r="F6388" s="270"/>
      <c r="G6388" s="259"/>
      <c r="H6388" s="259"/>
      <c r="I6388" s="259"/>
      <c r="J6388" s="259"/>
    </row>
    <row r="6389" spans="1:10">
      <c r="A6389" s="259"/>
      <c r="B6389" s="259"/>
      <c r="C6389" s="259"/>
      <c r="D6389" s="259"/>
      <c r="E6389" s="259"/>
      <c r="F6389" s="270"/>
      <c r="G6389" s="259"/>
      <c r="H6389" s="259"/>
      <c r="I6389" s="259"/>
      <c r="J6389" s="259"/>
    </row>
    <row r="6390" spans="1:10">
      <c r="A6390" s="259"/>
      <c r="B6390" s="259"/>
      <c r="C6390" s="259"/>
      <c r="D6390" s="259"/>
      <c r="E6390" s="259"/>
      <c r="F6390" s="270"/>
      <c r="G6390" s="259"/>
      <c r="H6390" s="259"/>
      <c r="I6390" s="259"/>
      <c r="J6390" s="259"/>
    </row>
    <row r="6391" spans="1:10">
      <c r="A6391" s="259"/>
      <c r="B6391" s="259"/>
      <c r="C6391" s="259"/>
      <c r="D6391" s="259"/>
      <c r="E6391" s="259"/>
      <c r="F6391" s="270"/>
      <c r="G6391" s="259"/>
      <c r="H6391" s="259"/>
      <c r="I6391" s="259"/>
      <c r="J6391" s="259"/>
    </row>
    <row r="6392" spans="1:10">
      <c r="A6392" s="259"/>
      <c r="B6392" s="259"/>
      <c r="C6392" s="259"/>
      <c r="D6392" s="259"/>
      <c r="E6392" s="259"/>
      <c r="F6392" s="270"/>
      <c r="G6392" s="259"/>
      <c r="H6392" s="259"/>
      <c r="I6392" s="259"/>
      <c r="J6392" s="259"/>
    </row>
    <row r="6393" spans="1:10">
      <c r="A6393" s="259"/>
      <c r="B6393" s="259"/>
      <c r="C6393" s="259"/>
      <c r="D6393" s="259"/>
      <c r="E6393" s="259"/>
      <c r="F6393" s="270"/>
      <c r="G6393" s="259"/>
      <c r="H6393" s="259"/>
      <c r="I6393" s="259"/>
      <c r="J6393" s="259"/>
    </row>
    <row r="6394" spans="1:10">
      <c r="A6394" s="259"/>
      <c r="B6394" s="259"/>
      <c r="C6394" s="259"/>
      <c r="D6394" s="259"/>
      <c r="E6394" s="259"/>
      <c r="F6394" s="270"/>
      <c r="G6394" s="259"/>
      <c r="H6394" s="259"/>
      <c r="I6394" s="259"/>
      <c r="J6394" s="259"/>
    </row>
    <row r="6395" spans="1:10">
      <c r="A6395" s="259"/>
      <c r="B6395" s="259"/>
      <c r="C6395" s="259"/>
      <c r="D6395" s="259"/>
      <c r="E6395" s="259"/>
      <c r="F6395" s="270"/>
      <c r="G6395" s="259"/>
      <c r="H6395" s="259"/>
      <c r="I6395" s="259"/>
      <c r="J6395" s="259"/>
    </row>
    <row r="6396" spans="1:10">
      <c r="A6396" s="259"/>
      <c r="B6396" s="259"/>
      <c r="C6396" s="259"/>
      <c r="D6396" s="259"/>
      <c r="E6396" s="259"/>
      <c r="F6396" s="270"/>
      <c r="G6396" s="259"/>
      <c r="H6396" s="259"/>
      <c r="I6396" s="259"/>
      <c r="J6396" s="259"/>
    </row>
    <row r="6397" spans="1:10">
      <c r="A6397" s="259"/>
      <c r="B6397" s="259"/>
      <c r="C6397" s="259"/>
      <c r="D6397" s="259"/>
      <c r="E6397" s="259"/>
      <c r="F6397" s="270"/>
      <c r="G6397" s="259"/>
      <c r="H6397" s="259"/>
      <c r="I6397" s="259"/>
      <c r="J6397" s="259"/>
    </row>
    <row r="6398" spans="1:10">
      <c r="A6398" s="259"/>
      <c r="B6398" s="259"/>
      <c r="C6398" s="259"/>
      <c r="D6398" s="259"/>
      <c r="E6398" s="259"/>
      <c r="F6398" s="270"/>
      <c r="G6398" s="259"/>
      <c r="H6398" s="259"/>
      <c r="I6398" s="259"/>
      <c r="J6398" s="259"/>
    </row>
    <row r="6399" spans="1:10">
      <c r="A6399" s="259"/>
      <c r="B6399" s="259"/>
      <c r="C6399" s="259"/>
      <c r="D6399" s="259"/>
      <c r="E6399" s="259"/>
      <c r="F6399" s="270"/>
      <c r="G6399" s="259"/>
      <c r="H6399" s="259"/>
      <c r="I6399" s="259"/>
      <c r="J6399" s="259"/>
    </row>
    <row r="6400" spans="1:10">
      <c r="A6400" s="259"/>
      <c r="B6400" s="259"/>
      <c r="C6400" s="259"/>
      <c r="D6400" s="259"/>
      <c r="E6400" s="259"/>
      <c r="F6400" s="270"/>
      <c r="G6400" s="259"/>
      <c r="H6400" s="259"/>
      <c r="I6400" s="259"/>
      <c r="J6400" s="259"/>
    </row>
    <row r="6401" spans="1:10">
      <c r="A6401" s="259"/>
      <c r="B6401" s="259"/>
      <c r="C6401" s="259"/>
      <c r="D6401" s="259"/>
      <c r="E6401" s="259"/>
      <c r="F6401" s="270"/>
      <c r="G6401" s="259"/>
      <c r="H6401" s="259"/>
      <c r="I6401" s="259"/>
      <c r="J6401" s="259"/>
    </row>
    <row r="6402" spans="1:10">
      <c r="A6402" s="259"/>
      <c r="B6402" s="259"/>
      <c r="C6402" s="259"/>
      <c r="D6402" s="259"/>
      <c r="E6402" s="259"/>
      <c r="F6402" s="270"/>
      <c r="G6402" s="259"/>
      <c r="H6402" s="259"/>
      <c r="I6402" s="259"/>
      <c r="J6402" s="259"/>
    </row>
    <row r="6403" spans="1:10">
      <c r="A6403" s="259"/>
      <c r="B6403" s="259"/>
      <c r="C6403" s="259"/>
      <c r="D6403" s="259"/>
      <c r="E6403" s="259"/>
      <c r="F6403" s="270"/>
      <c r="G6403" s="259"/>
      <c r="H6403" s="259"/>
      <c r="I6403" s="259"/>
      <c r="J6403" s="259"/>
    </row>
    <row r="6404" spans="1:10">
      <c r="A6404" s="259"/>
      <c r="B6404" s="259"/>
      <c r="C6404" s="259"/>
      <c r="D6404" s="259"/>
      <c r="E6404" s="259"/>
      <c r="F6404" s="270"/>
      <c r="G6404" s="259"/>
      <c r="H6404" s="259"/>
      <c r="I6404" s="259"/>
      <c r="J6404" s="259"/>
    </row>
    <row r="6405" spans="1:10">
      <c r="A6405" s="259"/>
      <c r="B6405" s="259"/>
      <c r="C6405" s="259"/>
      <c r="D6405" s="259"/>
      <c r="E6405" s="259"/>
      <c r="F6405" s="270"/>
      <c r="G6405" s="259"/>
      <c r="H6405" s="259"/>
      <c r="I6405" s="259"/>
      <c r="J6405" s="259"/>
    </row>
    <row r="6406" spans="1:10">
      <c r="A6406" s="259"/>
      <c r="B6406" s="259"/>
      <c r="C6406" s="259"/>
      <c r="D6406" s="259"/>
      <c r="E6406" s="259"/>
      <c r="F6406" s="270"/>
      <c r="G6406" s="259"/>
      <c r="H6406" s="259"/>
      <c r="I6406" s="259"/>
      <c r="J6406" s="259"/>
    </row>
    <row r="6407" spans="1:10">
      <c r="A6407" s="259"/>
      <c r="B6407" s="259"/>
      <c r="C6407" s="259"/>
      <c r="D6407" s="259"/>
      <c r="E6407" s="259"/>
      <c r="F6407" s="270"/>
      <c r="G6407" s="259"/>
      <c r="H6407" s="259"/>
      <c r="I6407" s="259"/>
      <c r="J6407" s="259"/>
    </row>
    <row r="6408" spans="1:10">
      <c r="A6408" s="259"/>
      <c r="B6408" s="259"/>
      <c r="C6408" s="259"/>
      <c r="D6408" s="259"/>
      <c r="E6408" s="259"/>
      <c r="F6408" s="270"/>
      <c r="G6408" s="259"/>
      <c r="H6408" s="259"/>
      <c r="I6408" s="259"/>
      <c r="J6408" s="259"/>
    </row>
    <row r="6409" spans="1:10">
      <c r="A6409" s="259"/>
      <c r="B6409" s="259"/>
      <c r="C6409" s="259"/>
      <c r="D6409" s="259"/>
      <c r="E6409" s="259"/>
      <c r="F6409" s="270"/>
      <c r="G6409" s="259"/>
      <c r="H6409" s="259"/>
      <c r="I6409" s="259"/>
      <c r="J6409" s="259"/>
    </row>
    <row r="6410" spans="1:10">
      <c r="A6410" s="259"/>
      <c r="B6410" s="259"/>
      <c r="C6410" s="259"/>
      <c r="D6410" s="259"/>
      <c r="E6410" s="259"/>
      <c r="F6410" s="270"/>
      <c r="G6410" s="259"/>
      <c r="H6410" s="259"/>
      <c r="I6410" s="259"/>
      <c r="J6410" s="259"/>
    </row>
    <row r="6411" spans="1:10">
      <c r="A6411" s="259"/>
      <c r="B6411" s="259"/>
      <c r="C6411" s="259"/>
      <c r="D6411" s="259"/>
      <c r="E6411" s="259"/>
      <c r="F6411" s="270"/>
      <c r="G6411" s="259"/>
      <c r="H6411" s="259"/>
      <c r="I6411" s="259"/>
      <c r="J6411" s="259"/>
    </row>
    <row r="6412" spans="1:10">
      <c r="A6412" s="259"/>
      <c r="B6412" s="259"/>
      <c r="C6412" s="259"/>
      <c r="D6412" s="259"/>
      <c r="E6412" s="259"/>
      <c r="F6412" s="270"/>
      <c r="G6412" s="259"/>
      <c r="H6412" s="259"/>
      <c r="I6412" s="259"/>
      <c r="J6412" s="259"/>
    </row>
    <row r="6413" spans="1:10">
      <c r="A6413" s="259"/>
      <c r="B6413" s="259"/>
      <c r="C6413" s="259"/>
      <c r="D6413" s="259"/>
      <c r="E6413" s="259"/>
      <c r="F6413" s="270"/>
      <c r="G6413" s="259"/>
      <c r="H6413" s="259"/>
      <c r="I6413" s="259"/>
      <c r="J6413" s="259"/>
    </row>
    <row r="6414" spans="1:10">
      <c r="A6414" s="259"/>
      <c r="B6414" s="259"/>
      <c r="C6414" s="259"/>
      <c r="D6414" s="259"/>
      <c r="E6414" s="259"/>
      <c r="F6414" s="270"/>
      <c r="G6414" s="259"/>
      <c r="H6414" s="259"/>
      <c r="I6414" s="259"/>
      <c r="J6414" s="259"/>
    </row>
    <row r="6415" spans="1:10">
      <c r="A6415" s="259"/>
      <c r="B6415" s="259"/>
      <c r="C6415" s="259"/>
      <c r="D6415" s="259"/>
      <c r="E6415" s="259"/>
      <c r="F6415" s="270"/>
      <c r="G6415" s="259"/>
      <c r="H6415" s="259"/>
      <c r="I6415" s="259"/>
      <c r="J6415" s="259"/>
    </row>
    <row r="6416" spans="1:10">
      <c r="A6416" s="259"/>
      <c r="B6416" s="259"/>
      <c r="C6416" s="259"/>
      <c r="D6416" s="259"/>
      <c r="E6416" s="259"/>
      <c r="F6416" s="270"/>
      <c r="G6416" s="259"/>
      <c r="H6416" s="259"/>
      <c r="I6416" s="259"/>
      <c r="J6416" s="259"/>
    </row>
    <row r="6417" spans="1:10">
      <c r="A6417" s="259"/>
      <c r="B6417" s="259"/>
      <c r="C6417" s="259"/>
      <c r="D6417" s="259"/>
      <c r="E6417" s="259"/>
      <c r="F6417" s="270"/>
      <c r="G6417" s="259"/>
      <c r="H6417" s="259"/>
      <c r="I6417" s="259"/>
      <c r="J6417" s="259"/>
    </row>
    <row r="6418" spans="1:10">
      <c r="A6418" s="259"/>
      <c r="B6418" s="259"/>
      <c r="C6418" s="259"/>
      <c r="D6418" s="259"/>
      <c r="E6418" s="259"/>
      <c r="F6418" s="270"/>
      <c r="G6418" s="259"/>
      <c r="H6418" s="259"/>
      <c r="I6418" s="259"/>
      <c r="J6418" s="259"/>
    </row>
    <row r="6419" spans="1:10">
      <c r="A6419" s="259"/>
      <c r="B6419" s="259"/>
      <c r="C6419" s="259"/>
      <c r="D6419" s="259"/>
      <c r="E6419" s="259"/>
      <c r="F6419" s="270"/>
      <c r="G6419" s="259"/>
      <c r="H6419" s="259"/>
      <c r="I6419" s="259"/>
      <c r="J6419" s="259"/>
    </row>
    <row r="6420" spans="1:10">
      <c r="A6420" s="259"/>
      <c r="B6420" s="259"/>
      <c r="C6420" s="259"/>
      <c r="D6420" s="259"/>
      <c r="E6420" s="259"/>
      <c r="F6420" s="270"/>
      <c r="G6420" s="259"/>
      <c r="H6420" s="259"/>
      <c r="I6420" s="259"/>
      <c r="J6420" s="259"/>
    </row>
    <row r="6421" spans="1:10">
      <c r="A6421" s="259"/>
      <c r="B6421" s="259"/>
      <c r="C6421" s="259"/>
      <c r="D6421" s="259"/>
      <c r="E6421" s="259"/>
      <c r="F6421" s="270"/>
      <c r="G6421" s="259"/>
      <c r="H6421" s="259"/>
      <c r="I6421" s="259"/>
      <c r="J6421" s="259"/>
    </row>
    <row r="6422" spans="1:10">
      <c r="A6422" s="259"/>
      <c r="B6422" s="259"/>
      <c r="C6422" s="259"/>
      <c r="D6422" s="259"/>
      <c r="E6422" s="259"/>
      <c r="F6422" s="270"/>
      <c r="G6422" s="259"/>
      <c r="H6422" s="259"/>
      <c r="I6422" s="259"/>
      <c r="J6422" s="259"/>
    </row>
    <row r="6423" spans="1:10">
      <c r="A6423" s="259"/>
      <c r="B6423" s="259"/>
      <c r="C6423" s="259"/>
      <c r="D6423" s="259"/>
      <c r="E6423" s="259"/>
      <c r="F6423" s="270"/>
      <c r="G6423" s="259"/>
      <c r="H6423" s="259"/>
      <c r="I6423" s="259"/>
      <c r="J6423" s="259"/>
    </row>
    <row r="6424" spans="1:10">
      <c r="A6424" s="259"/>
      <c r="B6424" s="259"/>
      <c r="C6424" s="259"/>
      <c r="D6424" s="259"/>
      <c r="E6424" s="259"/>
      <c r="F6424" s="270"/>
      <c r="G6424" s="259"/>
      <c r="H6424" s="259"/>
      <c r="I6424" s="259"/>
      <c r="J6424" s="259"/>
    </row>
    <row r="6425" spans="1:10">
      <c r="A6425" s="259"/>
      <c r="B6425" s="259"/>
      <c r="C6425" s="259"/>
      <c r="D6425" s="259"/>
      <c r="E6425" s="259"/>
      <c r="F6425" s="270"/>
      <c r="G6425" s="259"/>
      <c r="H6425" s="259"/>
      <c r="I6425" s="259"/>
      <c r="J6425" s="259"/>
    </row>
    <row r="6426" spans="1:10">
      <c r="A6426" s="259"/>
      <c r="B6426" s="259"/>
      <c r="C6426" s="259"/>
      <c r="D6426" s="259"/>
      <c r="E6426" s="259"/>
      <c r="F6426" s="270"/>
      <c r="G6426" s="259"/>
      <c r="H6426" s="259"/>
      <c r="I6426" s="259"/>
      <c r="J6426" s="259"/>
    </row>
    <row r="6427" spans="1:10">
      <c r="A6427" s="259"/>
      <c r="B6427" s="259"/>
      <c r="C6427" s="259"/>
      <c r="D6427" s="259"/>
      <c r="E6427" s="259"/>
      <c r="F6427" s="270"/>
      <c r="G6427" s="259"/>
      <c r="H6427" s="259"/>
      <c r="I6427" s="259"/>
      <c r="J6427" s="259"/>
    </row>
    <row r="6428" spans="1:10">
      <c r="A6428" s="259"/>
      <c r="B6428" s="259"/>
      <c r="C6428" s="259"/>
      <c r="D6428" s="259"/>
      <c r="E6428" s="259"/>
      <c r="F6428" s="270"/>
      <c r="G6428" s="259"/>
      <c r="H6428" s="259"/>
      <c r="I6428" s="259"/>
      <c r="J6428" s="259"/>
    </row>
    <row r="6429" spans="1:10">
      <c r="A6429" s="259"/>
      <c r="B6429" s="259"/>
      <c r="C6429" s="259"/>
      <c r="D6429" s="259"/>
      <c r="E6429" s="259"/>
      <c r="F6429" s="270"/>
      <c r="G6429" s="259"/>
      <c r="H6429" s="259"/>
      <c r="I6429" s="259"/>
      <c r="J6429" s="259"/>
    </row>
    <row r="6430" spans="1:10">
      <c r="A6430" s="259"/>
      <c r="B6430" s="259"/>
      <c r="C6430" s="259"/>
      <c r="D6430" s="259"/>
      <c r="E6430" s="259"/>
      <c r="F6430" s="270"/>
      <c r="G6430" s="259"/>
      <c r="H6430" s="259"/>
      <c r="I6430" s="259"/>
      <c r="J6430" s="259"/>
    </row>
    <row r="6431" spans="1:10">
      <c r="A6431" s="259"/>
      <c r="B6431" s="259"/>
      <c r="C6431" s="259"/>
      <c r="D6431" s="259"/>
      <c r="E6431" s="259"/>
      <c r="F6431" s="270"/>
      <c r="G6431" s="259"/>
      <c r="H6431" s="259"/>
      <c r="I6431" s="259"/>
      <c r="J6431" s="259"/>
    </row>
    <row r="6432" spans="1:10">
      <c r="A6432" s="259"/>
      <c r="B6432" s="259"/>
      <c r="C6432" s="259"/>
      <c r="D6432" s="259"/>
      <c r="E6432" s="259"/>
      <c r="F6432" s="270"/>
      <c r="G6432" s="259"/>
      <c r="H6432" s="259"/>
      <c r="I6432" s="259"/>
      <c r="J6432" s="259"/>
    </row>
    <row r="6433" spans="1:10">
      <c r="A6433" s="259"/>
      <c r="B6433" s="259"/>
      <c r="C6433" s="259"/>
      <c r="D6433" s="259"/>
      <c r="E6433" s="259"/>
      <c r="F6433" s="270"/>
      <c r="G6433" s="259"/>
      <c r="H6433" s="259"/>
      <c r="I6433" s="259"/>
      <c r="J6433" s="259"/>
    </row>
    <row r="6434" spans="1:10">
      <c r="A6434" s="259"/>
      <c r="B6434" s="259"/>
      <c r="C6434" s="259"/>
      <c r="D6434" s="259"/>
      <c r="E6434" s="259"/>
      <c r="F6434" s="270"/>
      <c r="G6434" s="259"/>
      <c r="H6434" s="259"/>
      <c r="I6434" s="259"/>
      <c r="J6434" s="259"/>
    </row>
    <row r="6435" spans="1:10">
      <c r="A6435" s="259"/>
      <c r="B6435" s="259"/>
      <c r="C6435" s="259"/>
      <c r="D6435" s="259"/>
      <c r="E6435" s="259"/>
      <c r="F6435" s="270"/>
      <c r="G6435" s="259"/>
      <c r="H6435" s="259"/>
      <c r="I6435" s="259"/>
      <c r="J6435" s="259"/>
    </row>
    <row r="6436" spans="1:10">
      <c r="A6436" s="259"/>
      <c r="B6436" s="259"/>
      <c r="C6436" s="259"/>
      <c r="D6436" s="259"/>
      <c r="E6436" s="259"/>
      <c r="F6436" s="270"/>
      <c r="G6436" s="259"/>
      <c r="H6436" s="259"/>
      <c r="I6436" s="259"/>
      <c r="J6436" s="259"/>
    </row>
    <row r="6437" spans="1:10">
      <c r="A6437" s="259"/>
      <c r="B6437" s="259"/>
      <c r="C6437" s="259"/>
      <c r="D6437" s="259"/>
      <c r="E6437" s="259"/>
      <c r="F6437" s="270"/>
      <c r="G6437" s="259"/>
      <c r="H6437" s="259"/>
      <c r="I6437" s="259"/>
      <c r="J6437" s="259"/>
    </row>
    <row r="6438" spans="1:10">
      <c r="A6438" s="259"/>
      <c r="B6438" s="259"/>
      <c r="C6438" s="259"/>
      <c r="D6438" s="259"/>
      <c r="E6438" s="259"/>
      <c r="F6438" s="270"/>
      <c r="G6438" s="259"/>
      <c r="H6438" s="259"/>
      <c r="I6438" s="259"/>
      <c r="J6438" s="259"/>
    </row>
    <row r="6439" spans="1:10">
      <c r="A6439" s="259"/>
      <c r="B6439" s="259"/>
      <c r="C6439" s="259"/>
      <c r="D6439" s="259"/>
      <c r="E6439" s="259"/>
      <c r="F6439" s="270"/>
      <c r="G6439" s="259"/>
      <c r="H6439" s="259"/>
      <c r="I6439" s="259"/>
      <c r="J6439" s="259"/>
    </row>
    <row r="6440" spans="1:10">
      <c r="A6440" s="259"/>
      <c r="B6440" s="259"/>
      <c r="C6440" s="259"/>
      <c r="D6440" s="259"/>
      <c r="E6440" s="259"/>
      <c r="F6440" s="270"/>
      <c r="G6440" s="259"/>
      <c r="H6440" s="259"/>
      <c r="I6440" s="259"/>
      <c r="J6440" s="259"/>
    </row>
    <row r="6441" spans="1:10">
      <c r="A6441" s="259"/>
      <c r="B6441" s="259"/>
      <c r="C6441" s="259"/>
      <c r="D6441" s="259"/>
      <c r="E6441" s="259"/>
      <c r="F6441" s="270"/>
      <c r="G6441" s="259"/>
      <c r="H6441" s="259"/>
      <c r="I6441" s="259"/>
      <c r="J6441" s="259"/>
    </row>
    <row r="6442" spans="1:10">
      <c r="A6442" s="259"/>
      <c r="B6442" s="259"/>
      <c r="C6442" s="259"/>
      <c r="D6442" s="259"/>
      <c r="E6442" s="259"/>
      <c r="F6442" s="270"/>
      <c r="G6442" s="259"/>
      <c r="H6442" s="259"/>
      <c r="I6442" s="259"/>
      <c r="J6442" s="259"/>
    </row>
    <row r="6443" spans="1:10">
      <c r="A6443" s="259"/>
      <c r="B6443" s="259"/>
      <c r="C6443" s="259"/>
      <c r="D6443" s="259"/>
      <c r="E6443" s="259"/>
      <c r="F6443" s="270"/>
      <c r="G6443" s="259"/>
      <c r="H6443" s="259"/>
      <c r="I6443" s="259"/>
      <c r="J6443" s="259"/>
    </row>
    <row r="6444" spans="1:10">
      <c r="A6444" s="259"/>
      <c r="B6444" s="259"/>
      <c r="C6444" s="259"/>
      <c r="D6444" s="259"/>
      <c r="E6444" s="259"/>
      <c r="F6444" s="270"/>
      <c r="G6444" s="259"/>
      <c r="H6444" s="259"/>
      <c r="I6444" s="259"/>
      <c r="J6444" s="259"/>
    </row>
    <row r="6445" spans="1:10">
      <c r="A6445" s="259"/>
      <c r="B6445" s="259"/>
      <c r="C6445" s="259"/>
      <c r="D6445" s="259"/>
      <c r="E6445" s="259"/>
      <c r="F6445" s="270"/>
      <c r="G6445" s="259"/>
      <c r="H6445" s="259"/>
      <c r="I6445" s="259"/>
      <c r="J6445" s="259"/>
    </row>
    <row r="6446" spans="1:10">
      <c r="A6446" s="259"/>
      <c r="B6446" s="259"/>
      <c r="C6446" s="259"/>
      <c r="D6446" s="259"/>
      <c r="E6446" s="259"/>
      <c r="F6446" s="270"/>
      <c r="G6446" s="259"/>
      <c r="H6446" s="259"/>
      <c r="I6446" s="259"/>
      <c r="J6446" s="259"/>
    </row>
    <row r="6447" spans="1:10">
      <c r="A6447" s="259"/>
      <c r="B6447" s="259"/>
      <c r="C6447" s="259"/>
      <c r="D6447" s="259"/>
      <c r="E6447" s="259"/>
      <c r="F6447" s="270"/>
      <c r="G6447" s="259"/>
      <c r="H6447" s="259"/>
      <c r="I6447" s="259"/>
      <c r="J6447" s="259"/>
    </row>
    <row r="6448" spans="1:10">
      <c r="A6448" s="259"/>
      <c r="B6448" s="259"/>
      <c r="C6448" s="259"/>
      <c r="D6448" s="259"/>
      <c r="E6448" s="259"/>
      <c r="F6448" s="270"/>
      <c r="G6448" s="259"/>
      <c r="H6448" s="259"/>
      <c r="I6448" s="259"/>
      <c r="J6448" s="259"/>
    </row>
    <row r="6449" spans="1:10">
      <c r="A6449" s="259"/>
      <c r="B6449" s="259"/>
      <c r="C6449" s="259"/>
      <c r="D6449" s="259"/>
      <c r="E6449" s="259"/>
      <c r="F6449" s="270"/>
      <c r="G6449" s="259"/>
      <c r="H6449" s="259"/>
      <c r="I6449" s="259"/>
      <c r="J6449" s="259"/>
    </row>
    <row r="6450" spans="1:10">
      <c r="A6450" s="259"/>
      <c r="B6450" s="259"/>
      <c r="C6450" s="259"/>
      <c r="D6450" s="259"/>
      <c r="E6450" s="259"/>
      <c r="F6450" s="270"/>
      <c r="G6450" s="259"/>
      <c r="H6450" s="259"/>
      <c r="I6450" s="259"/>
      <c r="J6450" s="259"/>
    </row>
    <row r="6451" spans="1:10">
      <c r="A6451" s="259"/>
      <c r="B6451" s="259"/>
      <c r="C6451" s="259"/>
      <c r="D6451" s="259"/>
      <c r="E6451" s="259"/>
      <c r="F6451" s="270"/>
      <c r="G6451" s="259"/>
      <c r="H6451" s="259"/>
      <c r="I6451" s="259"/>
      <c r="J6451" s="259"/>
    </row>
    <row r="6452" spans="1:10">
      <c r="A6452" s="259"/>
      <c r="B6452" s="259"/>
      <c r="C6452" s="259"/>
      <c r="D6452" s="259"/>
      <c r="E6452" s="259"/>
      <c r="F6452" s="270"/>
      <c r="G6452" s="259"/>
      <c r="H6452" s="259"/>
      <c r="I6452" s="259"/>
      <c r="J6452" s="259"/>
    </row>
    <row r="6453" spans="1:10">
      <c r="A6453" s="259"/>
      <c r="B6453" s="259"/>
      <c r="C6453" s="259"/>
      <c r="D6453" s="259"/>
      <c r="E6453" s="259"/>
      <c r="F6453" s="270"/>
      <c r="G6453" s="259"/>
      <c r="H6453" s="259"/>
      <c r="I6453" s="259"/>
      <c r="J6453" s="259"/>
    </row>
    <row r="6454" spans="1:10">
      <c r="A6454" s="259"/>
      <c r="B6454" s="259"/>
      <c r="C6454" s="259"/>
      <c r="D6454" s="259"/>
      <c r="E6454" s="259"/>
      <c r="F6454" s="270"/>
      <c r="G6454" s="259"/>
      <c r="H6454" s="259"/>
      <c r="I6454" s="259"/>
      <c r="J6454" s="259"/>
    </row>
    <row r="6455" spans="1:10">
      <c r="A6455" s="259"/>
      <c r="B6455" s="259"/>
      <c r="C6455" s="259"/>
      <c r="D6455" s="259"/>
      <c r="E6455" s="259"/>
      <c r="F6455" s="270"/>
      <c r="G6455" s="259"/>
      <c r="H6455" s="259"/>
      <c r="I6455" s="259"/>
      <c r="J6455" s="259"/>
    </row>
    <row r="6456" spans="1:10">
      <c r="A6456" s="259"/>
      <c r="B6456" s="259"/>
      <c r="C6456" s="259"/>
      <c r="D6456" s="259"/>
      <c r="E6456" s="259"/>
      <c r="F6456" s="270"/>
      <c r="G6456" s="259"/>
      <c r="H6456" s="259"/>
      <c r="I6456" s="259"/>
      <c r="J6456" s="259"/>
    </row>
    <row r="6457" spans="1:10">
      <c r="A6457" s="259"/>
      <c r="B6457" s="259"/>
      <c r="C6457" s="259"/>
      <c r="D6457" s="259"/>
      <c r="E6457" s="259"/>
      <c r="F6457" s="270"/>
      <c r="G6457" s="259"/>
      <c r="H6457" s="259"/>
      <c r="I6457" s="259"/>
      <c r="J6457" s="259"/>
    </row>
    <row r="6458" spans="1:10">
      <c r="A6458" s="259"/>
      <c r="B6458" s="259"/>
      <c r="C6458" s="259"/>
      <c r="D6458" s="259"/>
      <c r="E6458" s="259"/>
      <c r="F6458" s="270"/>
      <c r="G6458" s="259"/>
      <c r="H6458" s="259"/>
      <c r="I6458" s="259"/>
      <c r="J6458" s="259"/>
    </row>
    <row r="6459" spans="1:10">
      <c r="A6459" s="259"/>
      <c r="B6459" s="259"/>
      <c r="C6459" s="259"/>
      <c r="D6459" s="259"/>
      <c r="E6459" s="259"/>
      <c r="F6459" s="270"/>
      <c r="G6459" s="259"/>
      <c r="H6459" s="259"/>
      <c r="I6459" s="259"/>
      <c r="J6459" s="259"/>
    </row>
    <row r="6460" spans="1:10">
      <c r="A6460" s="259"/>
      <c r="B6460" s="259"/>
      <c r="C6460" s="259"/>
      <c r="D6460" s="259"/>
      <c r="E6460" s="259"/>
      <c r="F6460" s="270"/>
      <c r="G6460" s="259"/>
      <c r="H6460" s="259"/>
      <c r="I6460" s="259"/>
      <c r="J6460" s="259"/>
    </row>
    <row r="6461" spans="1:10">
      <c r="A6461" s="259"/>
      <c r="B6461" s="259"/>
      <c r="C6461" s="259"/>
      <c r="D6461" s="259"/>
      <c r="E6461" s="259"/>
      <c r="F6461" s="270"/>
      <c r="G6461" s="259"/>
      <c r="H6461" s="259"/>
      <c r="I6461" s="259"/>
      <c r="J6461" s="259"/>
    </row>
    <row r="6462" spans="1:10">
      <c r="A6462" s="259"/>
      <c r="B6462" s="259"/>
      <c r="C6462" s="259"/>
      <c r="D6462" s="259"/>
      <c r="E6462" s="259"/>
      <c r="F6462" s="270"/>
      <c r="G6462" s="259"/>
      <c r="H6462" s="259"/>
      <c r="I6462" s="259"/>
      <c r="J6462" s="259"/>
    </row>
    <row r="6463" spans="1:10">
      <c r="A6463" s="259"/>
      <c r="B6463" s="259"/>
      <c r="C6463" s="259"/>
      <c r="D6463" s="259"/>
      <c r="E6463" s="259"/>
      <c r="F6463" s="270"/>
      <c r="G6463" s="259"/>
      <c r="H6463" s="259"/>
      <c r="I6463" s="259"/>
      <c r="J6463" s="259"/>
    </row>
    <row r="6464" spans="1:10">
      <c r="A6464" s="259"/>
      <c r="B6464" s="259"/>
      <c r="C6464" s="259"/>
      <c r="D6464" s="259"/>
      <c r="E6464" s="259"/>
      <c r="F6464" s="270"/>
      <c r="G6464" s="259"/>
      <c r="H6464" s="259"/>
      <c r="I6464" s="259"/>
      <c r="J6464" s="259"/>
    </row>
    <row r="6465" spans="1:10">
      <c r="A6465" s="259"/>
      <c r="B6465" s="259"/>
      <c r="C6465" s="259"/>
      <c r="D6465" s="259"/>
      <c r="E6465" s="259"/>
      <c r="F6465" s="270"/>
      <c r="G6465" s="259"/>
      <c r="H6465" s="259"/>
      <c r="I6465" s="259"/>
      <c r="J6465" s="259"/>
    </row>
    <row r="6466" spans="1:10">
      <c r="A6466" s="259"/>
      <c r="B6466" s="259"/>
      <c r="C6466" s="259"/>
      <c r="D6466" s="259"/>
      <c r="E6466" s="259"/>
      <c r="F6466" s="270"/>
      <c r="G6466" s="259"/>
      <c r="H6466" s="259"/>
      <c r="I6466" s="259"/>
      <c r="J6466" s="259"/>
    </row>
    <row r="6467" spans="1:10">
      <c r="A6467" s="259"/>
      <c r="B6467" s="259"/>
      <c r="C6467" s="259"/>
      <c r="D6467" s="259"/>
      <c r="E6467" s="259"/>
      <c r="F6467" s="270"/>
      <c r="G6467" s="259"/>
      <c r="H6467" s="259"/>
      <c r="I6467" s="259"/>
      <c r="J6467" s="259"/>
    </row>
    <row r="6468" spans="1:10">
      <c r="A6468" s="259"/>
      <c r="B6468" s="259"/>
      <c r="C6468" s="259"/>
      <c r="D6468" s="259"/>
      <c r="E6468" s="259"/>
      <c r="F6468" s="270"/>
      <c r="G6468" s="259"/>
      <c r="H6468" s="259"/>
      <c r="I6468" s="259"/>
      <c r="J6468" s="259"/>
    </row>
    <row r="6469" spans="1:10">
      <c r="A6469" s="259"/>
      <c r="B6469" s="259"/>
      <c r="C6469" s="259"/>
      <c r="D6469" s="259"/>
      <c r="E6469" s="259"/>
      <c r="F6469" s="270"/>
      <c r="G6469" s="259"/>
      <c r="H6469" s="259"/>
      <c r="I6469" s="259"/>
      <c r="J6469" s="259"/>
    </row>
    <row r="6470" spans="1:10">
      <c r="A6470" s="259"/>
      <c r="B6470" s="259"/>
      <c r="C6470" s="259"/>
      <c r="D6470" s="259"/>
      <c r="E6470" s="259"/>
      <c r="F6470" s="270"/>
      <c r="G6470" s="259"/>
      <c r="H6470" s="259"/>
      <c r="I6470" s="259"/>
      <c r="J6470" s="259"/>
    </row>
    <row r="6471" spans="1:10">
      <c r="A6471" s="259"/>
      <c r="B6471" s="259"/>
      <c r="C6471" s="259"/>
      <c r="D6471" s="259"/>
      <c r="E6471" s="259"/>
      <c r="F6471" s="270"/>
      <c r="G6471" s="259"/>
      <c r="H6471" s="259"/>
      <c r="I6471" s="259"/>
      <c r="J6471" s="259"/>
    </row>
    <row r="6472" spans="1:10">
      <c r="A6472" s="259"/>
      <c r="B6472" s="259"/>
      <c r="C6472" s="259"/>
      <c r="D6472" s="259"/>
      <c r="E6472" s="259"/>
      <c r="F6472" s="270"/>
      <c r="G6472" s="259"/>
      <c r="H6472" s="259"/>
      <c r="I6472" s="259"/>
      <c r="J6472" s="259"/>
    </row>
    <row r="6473" spans="1:10">
      <c r="A6473" s="259"/>
      <c r="B6473" s="259"/>
      <c r="C6473" s="259"/>
      <c r="D6473" s="259"/>
      <c r="E6473" s="259"/>
      <c r="F6473" s="270"/>
      <c r="G6473" s="259"/>
      <c r="H6473" s="259"/>
      <c r="I6473" s="259"/>
      <c r="J6473" s="259"/>
    </row>
    <row r="6474" spans="1:10">
      <c r="A6474" s="259"/>
      <c r="B6474" s="259"/>
      <c r="C6474" s="259"/>
      <c r="D6474" s="259"/>
      <c r="E6474" s="259"/>
      <c r="F6474" s="270"/>
      <c r="G6474" s="259"/>
      <c r="H6474" s="259"/>
      <c r="I6474" s="259"/>
      <c r="J6474" s="259"/>
    </row>
    <row r="6475" spans="1:10">
      <c r="A6475" s="259"/>
      <c r="B6475" s="259"/>
      <c r="C6475" s="259"/>
      <c r="D6475" s="259"/>
      <c r="E6475" s="259"/>
      <c r="F6475" s="270"/>
      <c r="G6475" s="259"/>
      <c r="H6475" s="259"/>
      <c r="I6475" s="259"/>
      <c r="J6475" s="259"/>
    </row>
    <row r="6476" spans="1:10">
      <c r="A6476" s="259"/>
      <c r="B6476" s="259"/>
      <c r="C6476" s="259"/>
      <c r="D6476" s="259"/>
      <c r="E6476" s="259"/>
      <c r="F6476" s="270"/>
      <c r="G6476" s="259"/>
      <c r="H6476" s="259"/>
      <c r="I6476" s="259"/>
      <c r="J6476" s="259"/>
    </row>
    <row r="6477" spans="1:10">
      <c r="A6477" s="259"/>
      <c r="B6477" s="259"/>
      <c r="C6477" s="259"/>
      <c r="D6477" s="259"/>
      <c r="E6477" s="259"/>
      <c r="F6477" s="270"/>
      <c r="G6477" s="259"/>
      <c r="H6477" s="259"/>
      <c r="I6477" s="259"/>
      <c r="J6477" s="259"/>
    </row>
    <row r="6478" spans="1:10">
      <c r="A6478" s="259"/>
      <c r="B6478" s="259"/>
      <c r="C6478" s="259"/>
      <c r="D6478" s="259"/>
      <c r="E6478" s="259"/>
      <c r="F6478" s="270"/>
      <c r="G6478" s="259"/>
      <c r="H6478" s="259"/>
      <c r="I6478" s="259"/>
      <c r="J6478" s="259"/>
    </row>
    <row r="6479" spans="1:10">
      <c r="A6479" s="259"/>
      <c r="B6479" s="259"/>
      <c r="C6479" s="259"/>
      <c r="D6479" s="259"/>
      <c r="E6479" s="259"/>
      <c r="F6479" s="270"/>
      <c r="G6479" s="259"/>
      <c r="H6479" s="259"/>
      <c r="I6479" s="259"/>
      <c r="J6479" s="259"/>
    </row>
    <row r="6480" spans="1:10">
      <c r="A6480" s="259"/>
      <c r="B6480" s="259"/>
      <c r="C6480" s="259"/>
      <c r="D6480" s="259"/>
      <c r="E6480" s="259"/>
      <c r="F6480" s="270"/>
      <c r="G6480" s="259"/>
      <c r="H6480" s="259"/>
      <c r="I6480" s="259"/>
      <c r="J6480" s="259"/>
    </row>
    <row r="6481" spans="1:10">
      <c r="A6481" s="259"/>
      <c r="B6481" s="259"/>
      <c r="C6481" s="259"/>
      <c r="D6481" s="259"/>
      <c r="E6481" s="259"/>
      <c r="F6481" s="270"/>
      <c r="G6481" s="259"/>
      <c r="H6481" s="259"/>
      <c r="I6481" s="259"/>
      <c r="J6481" s="259"/>
    </row>
    <row r="6482" spans="1:10">
      <c r="A6482" s="259"/>
      <c r="B6482" s="259"/>
      <c r="C6482" s="259"/>
      <c r="D6482" s="259"/>
      <c r="E6482" s="259"/>
      <c r="F6482" s="270"/>
      <c r="G6482" s="259"/>
      <c r="H6482" s="259"/>
      <c r="I6482" s="259"/>
      <c r="J6482" s="259"/>
    </row>
    <row r="6483" spans="1:10">
      <c r="A6483" s="259"/>
      <c r="B6483" s="259"/>
      <c r="C6483" s="259"/>
      <c r="D6483" s="259"/>
      <c r="E6483" s="259"/>
      <c r="F6483" s="270"/>
      <c r="G6483" s="259"/>
      <c r="H6483" s="259"/>
      <c r="I6483" s="259"/>
      <c r="J6483" s="259"/>
    </row>
    <row r="6484" spans="1:10">
      <c r="A6484" s="259"/>
      <c r="B6484" s="259"/>
      <c r="C6484" s="259"/>
      <c r="D6484" s="259"/>
      <c r="E6484" s="259"/>
      <c r="F6484" s="270"/>
      <c r="G6484" s="259"/>
      <c r="H6484" s="259"/>
      <c r="I6484" s="259"/>
      <c r="J6484" s="259"/>
    </row>
    <row r="6485" spans="1:10">
      <c r="A6485" s="259"/>
      <c r="B6485" s="259"/>
      <c r="C6485" s="259"/>
      <c r="D6485" s="259"/>
      <c r="E6485" s="259"/>
      <c r="F6485" s="270"/>
      <c r="G6485" s="259"/>
      <c r="H6485" s="259"/>
      <c r="I6485" s="259"/>
      <c r="J6485" s="259"/>
    </row>
    <row r="6486" spans="1:10">
      <c r="A6486" s="259"/>
      <c r="B6486" s="259"/>
      <c r="C6486" s="259"/>
      <c r="D6486" s="259"/>
      <c r="E6486" s="259"/>
      <c r="F6486" s="270"/>
      <c r="G6486" s="259"/>
      <c r="H6486" s="259"/>
      <c r="I6486" s="259"/>
      <c r="J6486" s="259"/>
    </row>
    <row r="6487" spans="1:10">
      <c r="A6487" s="259"/>
      <c r="B6487" s="259"/>
      <c r="C6487" s="259"/>
      <c r="D6487" s="259"/>
      <c r="E6487" s="259"/>
      <c r="F6487" s="270"/>
      <c r="G6487" s="259"/>
      <c r="H6487" s="259"/>
      <c r="I6487" s="259"/>
      <c r="J6487" s="259"/>
    </row>
    <row r="6488" spans="1:10">
      <c r="A6488" s="259"/>
      <c r="B6488" s="259"/>
      <c r="C6488" s="259"/>
      <c r="D6488" s="259"/>
      <c r="E6488" s="259"/>
      <c r="F6488" s="270"/>
      <c r="G6488" s="259"/>
      <c r="H6488" s="259"/>
      <c r="I6488" s="259"/>
      <c r="J6488" s="259"/>
    </row>
    <row r="6489" spans="1:10">
      <c r="A6489" s="259"/>
      <c r="B6489" s="259"/>
      <c r="C6489" s="259"/>
      <c r="D6489" s="259"/>
      <c r="E6489" s="259"/>
      <c r="F6489" s="270"/>
      <c r="G6489" s="259"/>
      <c r="H6489" s="259"/>
      <c r="I6489" s="259"/>
      <c r="J6489" s="259"/>
    </row>
    <row r="6490" spans="1:10">
      <c r="A6490" s="259"/>
      <c r="B6490" s="259"/>
      <c r="C6490" s="259"/>
      <c r="D6490" s="259"/>
      <c r="E6490" s="259"/>
      <c r="F6490" s="270"/>
      <c r="G6490" s="259"/>
      <c r="H6490" s="259"/>
      <c r="I6490" s="259"/>
      <c r="J6490" s="259"/>
    </row>
    <row r="6491" spans="1:10">
      <c r="A6491" s="259"/>
      <c r="B6491" s="259"/>
      <c r="C6491" s="259"/>
      <c r="D6491" s="259"/>
      <c r="E6491" s="259"/>
      <c r="F6491" s="270"/>
      <c r="G6491" s="259"/>
      <c r="H6491" s="259"/>
      <c r="I6491" s="259"/>
      <c r="J6491" s="259"/>
    </row>
    <row r="6492" spans="1:10">
      <c r="A6492" s="259"/>
      <c r="B6492" s="259"/>
      <c r="C6492" s="259"/>
      <c r="D6492" s="259"/>
      <c r="E6492" s="259"/>
      <c r="F6492" s="270"/>
      <c r="G6492" s="259"/>
      <c r="H6492" s="259"/>
      <c r="I6492" s="259"/>
      <c r="J6492" s="259"/>
    </row>
    <row r="6493" spans="1:10">
      <c r="A6493" s="259"/>
      <c r="B6493" s="259"/>
      <c r="C6493" s="259"/>
      <c r="D6493" s="259"/>
      <c r="E6493" s="259"/>
      <c r="F6493" s="270"/>
      <c r="G6493" s="259"/>
      <c r="H6493" s="259"/>
      <c r="I6493" s="259"/>
      <c r="J6493" s="259"/>
    </row>
    <row r="6494" spans="1:10">
      <c r="A6494" s="259"/>
      <c r="B6494" s="259"/>
      <c r="C6494" s="259"/>
      <c r="D6494" s="259"/>
      <c r="E6494" s="259"/>
      <c r="F6494" s="270"/>
      <c r="G6494" s="259"/>
      <c r="H6494" s="259"/>
      <c r="I6494" s="259"/>
      <c r="J6494" s="259"/>
    </row>
    <row r="6495" spans="1:10">
      <c r="A6495" s="259"/>
      <c r="B6495" s="259"/>
      <c r="C6495" s="259"/>
      <c r="D6495" s="259"/>
      <c r="E6495" s="259"/>
      <c r="F6495" s="270"/>
      <c r="G6495" s="259"/>
      <c r="H6495" s="259"/>
      <c r="I6495" s="259"/>
      <c r="J6495" s="259"/>
    </row>
    <row r="6496" spans="1:10">
      <c r="A6496" s="259"/>
      <c r="B6496" s="259"/>
      <c r="C6496" s="259"/>
      <c r="D6496" s="259"/>
      <c r="E6496" s="259"/>
      <c r="F6496" s="270"/>
      <c r="G6496" s="259"/>
      <c r="H6496" s="259"/>
      <c r="I6496" s="259"/>
      <c r="J6496" s="259"/>
    </row>
    <row r="6497" spans="1:10">
      <c r="A6497" s="259"/>
      <c r="B6497" s="259"/>
      <c r="C6497" s="259"/>
      <c r="D6497" s="259"/>
      <c r="E6497" s="259"/>
      <c r="F6497" s="270"/>
      <c r="G6497" s="259"/>
      <c r="H6497" s="259"/>
      <c r="I6497" s="259"/>
      <c r="J6497" s="259"/>
    </row>
    <row r="6498" spans="1:10">
      <c r="A6498" s="259"/>
      <c r="B6498" s="259"/>
      <c r="C6498" s="259"/>
      <c r="D6498" s="259"/>
      <c r="E6498" s="259"/>
      <c r="F6498" s="270"/>
      <c r="G6498" s="259"/>
      <c r="H6498" s="259"/>
      <c r="I6498" s="259"/>
      <c r="J6498" s="259"/>
    </row>
    <row r="6499" spans="1:10">
      <c r="A6499" s="259"/>
      <c r="B6499" s="259"/>
      <c r="C6499" s="259"/>
      <c r="D6499" s="259"/>
      <c r="E6499" s="259"/>
      <c r="F6499" s="270"/>
      <c r="G6499" s="259"/>
      <c r="H6499" s="259"/>
      <c r="I6499" s="259"/>
      <c r="J6499" s="259"/>
    </row>
    <row r="6500" spans="1:10">
      <c r="A6500" s="259"/>
      <c r="B6500" s="259"/>
      <c r="C6500" s="259"/>
      <c r="D6500" s="259"/>
      <c r="E6500" s="259"/>
      <c r="F6500" s="270"/>
      <c r="G6500" s="259"/>
      <c r="H6500" s="259"/>
      <c r="I6500" s="259"/>
      <c r="J6500" s="259"/>
    </row>
    <row r="6501" spans="1:10">
      <c r="A6501" s="259"/>
      <c r="B6501" s="259"/>
      <c r="C6501" s="259"/>
      <c r="D6501" s="259"/>
      <c r="E6501" s="259"/>
      <c r="F6501" s="270"/>
      <c r="G6501" s="259"/>
      <c r="H6501" s="259"/>
      <c r="I6501" s="259"/>
      <c r="J6501" s="259"/>
    </row>
    <row r="6502" spans="1:10">
      <c r="A6502" s="259"/>
      <c r="B6502" s="259"/>
      <c r="C6502" s="259"/>
      <c r="D6502" s="259"/>
      <c r="E6502" s="259"/>
      <c r="F6502" s="270"/>
      <c r="G6502" s="259"/>
      <c r="H6502" s="259"/>
      <c r="I6502" s="259"/>
      <c r="J6502" s="259"/>
    </row>
    <row r="6503" spans="1:10">
      <c r="A6503" s="259"/>
      <c r="B6503" s="259"/>
      <c r="C6503" s="259"/>
      <c r="D6503" s="259"/>
      <c r="E6503" s="259"/>
      <c r="F6503" s="270"/>
      <c r="G6503" s="259"/>
      <c r="H6503" s="259"/>
      <c r="I6503" s="259"/>
      <c r="J6503" s="259"/>
    </row>
    <row r="6504" spans="1:10">
      <c r="A6504" s="259"/>
      <c r="B6504" s="259"/>
      <c r="C6504" s="259"/>
      <c r="D6504" s="259"/>
      <c r="E6504" s="259"/>
      <c r="F6504" s="270"/>
      <c r="G6504" s="259"/>
      <c r="H6504" s="259"/>
      <c r="I6504" s="259"/>
      <c r="J6504" s="259"/>
    </row>
    <row r="6505" spans="1:10">
      <c r="A6505" s="259"/>
      <c r="B6505" s="259"/>
      <c r="C6505" s="259"/>
      <c r="D6505" s="259"/>
      <c r="E6505" s="259"/>
      <c r="F6505" s="270"/>
      <c r="G6505" s="259"/>
      <c r="H6505" s="259"/>
      <c r="I6505" s="259"/>
      <c r="J6505" s="259"/>
    </row>
    <row r="6506" spans="1:10">
      <c r="A6506" s="259"/>
      <c r="B6506" s="259"/>
      <c r="C6506" s="259"/>
      <c r="D6506" s="259"/>
      <c r="E6506" s="259"/>
      <c r="F6506" s="270"/>
      <c r="G6506" s="259"/>
      <c r="H6506" s="259"/>
      <c r="I6506" s="259"/>
      <c r="J6506" s="259"/>
    </row>
    <row r="6507" spans="1:10">
      <c r="A6507" s="259"/>
      <c r="B6507" s="259"/>
      <c r="C6507" s="259"/>
      <c r="D6507" s="259"/>
      <c r="E6507" s="259"/>
      <c r="F6507" s="270"/>
      <c r="G6507" s="259"/>
      <c r="H6507" s="259"/>
      <c r="I6507" s="259"/>
      <c r="J6507" s="259"/>
    </row>
    <row r="6508" spans="1:10">
      <c r="A6508" s="259"/>
      <c r="B6508" s="259"/>
      <c r="C6508" s="259"/>
      <c r="D6508" s="259"/>
      <c r="E6508" s="259"/>
      <c r="F6508" s="270"/>
      <c r="G6508" s="259"/>
      <c r="H6508" s="259"/>
      <c r="I6508" s="259"/>
      <c r="J6508" s="259"/>
    </row>
    <row r="6509" spans="1:10">
      <c r="A6509" s="259"/>
      <c r="B6509" s="259"/>
      <c r="C6509" s="259"/>
      <c r="D6509" s="259"/>
      <c r="E6509" s="259"/>
      <c r="F6509" s="270"/>
      <c r="G6509" s="259"/>
      <c r="H6509" s="259"/>
      <c r="I6509" s="259"/>
      <c r="J6509" s="259"/>
    </row>
    <row r="6510" spans="1:10">
      <c r="A6510" s="259"/>
      <c r="B6510" s="259"/>
      <c r="C6510" s="259"/>
      <c r="D6510" s="259"/>
      <c r="E6510" s="259"/>
      <c r="F6510" s="270"/>
      <c r="G6510" s="259"/>
      <c r="H6510" s="259"/>
      <c r="I6510" s="259"/>
      <c r="J6510" s="259"/>
    </row>
    <row r="6511" spans="1:10">
      <c r="A6511" s="259"/>
      <c r="B6511" s="259"/>
      <c r="C6511" s="259"/>
      <c r="D6511" s="259"/>
      <c r="E6511" s="259"/>
      <c r="F6511" s="270"/>
      <c r="G6511" s="259"/>
      <c r="H6511" s="259"/>
      <c r="I6511" s="259"/>
      <c r="J6511" s="259"/>
    </row>
    <row r="6512" spans="1:10">
      <c r="A6512" s="259"/>
      <c r="B6512" s="259"/>
      <c r="C6512" s="259"/>
      <c r="D6512" s="259"/>
      <c r="E6512" s="259"/>
      <c r="F6512" s="270"/>
      <c r="G6512" s="259"/>
      <c r="H6512" s="259"/>
      <c r="I6512" s="259"/>
      <c r="J6512" s="259"/>
    </row>
    <row r="6513" spans="1:10">
      <c r="A6513" s="259"/>
      <c r="B6513" s="259"/>
      <c r="C6513" s="259"/>
      <c r="D6513" s="259"/>
      <c r="E6513" s="259"/>
      <c r="F6513" s="270"/>
      <c r="G6513" s="259"/>
      <c r="H6513" s="259"/>
      <c r="I6513" s="259"/>
      <c r="J6513" s="259"/>
    </row>
    <row r="6514" spans="1:10">
      <c r="A6514" s="259"/>
      <c r="B6514" s="259"/>
      <c r="C6514" s="259"/>
      <c r="D6514" s="259"/>
      <c r="E6514" s="259"/>
      <c r="F6514" s="270"/>
      <c r="G6514" s="259"/>
      <c r="H6514" s="259"/>
      <c r="I6514" s="259"/>
      <c r="J6514" s="259"/>
    </row>
    <row r="6515" spans="1:10">
      <c r="A6515" s="259"/>
      <c r="B6515" s="259"/>
      <c r="C6515" s="259"/>
      <c r="D6515" s="259"/>
      <c r="E6515" s="259"/>
      <c r="F6515" s="270"/>
      <c r="G6515" s="259"/>
      <c r="H6515" s="259"/>
      <c r="I6515" s="259"/>
      <c r="J6515" s="259"/>
    </row>
    <row r="6516" spans="1:10">
      <c r="A6516" s="259"/>
      <c r="B6516" s="259"/>
      <c r="C6516" s="259"/>
      <c r="D6516" s="259"/>
      <c r="E6516" s="259"/>
      <c r="F6516" s="270"/>
      <c r="G6516" s="259"/>
      <c r="H6516" s="259"/>
      <c r="I6516" s="259"/>
      <c r="J6516" s="259"/>
    </row>
    <row r="6517" spans="1:10">
      <c r="A6517" s="259"/>
      <c r="B6517" s="259"/>
      <c r="C6517" s="259"/>
      <c r="D6517" s="259"/>
      <c r="E6517" s="259"/>
      <c r="F6517" s="270"/>
      <c r="G6517" s="259"/>
      <c r="H6517" s="259"/>
      <c r="I6517" s="259"/>
      <c r="J6517" s="259"/>
    </row>
    <row r="6518" spans="1:10">
      <c r="A6518" s="259"/>
      <c r="B6518" s="259"/>
      <c r="C6518" s="259"/>
      <c r="D6518" s="259"/>
      <c r="E6518" s="259"/>
      <c r="F6518" s="270"/>
      <c r="G6518" s="259"/>
      <c r="H6518" s="259"/>
      <c r="I6518" s="259"/>
      <c r="J6518" s="259"/>
    </row>
    <row r="6519" spans="1:10">
      <c r="A6519" s="259"/>
      <c r="B6519" s="259"/>
      <c r="C6519" s="259"/>
      <c r="D6519" s="259"/>
      <c r="E6519" s="259"/>
      <c r="F6519" s="270"/>
      <c r="G6519" s="259"/>
      <c r="H6519" s="259"/>
      <c r="I6519" s="259"/>
      <c r="J6519" s="259"/>
    </row>
    <row r="6520" spans="1:10">
      <c r="A6520" s="259"/>
      <c r="B6520" s="259"/>
      <c r="C6520" s="259"/>
      <c r="D6520" s="259"/>
      <c r="E6520" s="259"/>
      <c r="F6520" s="270"/>
      <c r="G6520" s="259"/>
      <c r="H6520" s="259"/>
      <c r="I6520" s="259"/>
      <c r="J6520" s="259"/>
    </row>
    <row r="6521" spans="1:10">
      <c r="A6521" s="259"/>
      <c r="B6521" s="259"/>
      <c r="C6521" s="259"/>
      <c r="D6521" s="259"/>
      <c r="E6521" s="259"/>
      <c r="F6521" s="270"/>
      <c r="G6521" s="259"/>
      <c r="H6521" s="259"/>
      <c r="I6521" s="259"/>
      <c r="J6521" s="259"/>
    </row>
    <row r="6522" spans="1:10">
      <c r="A6522" s="259"/>
      <c r="B6522" s="259"/>
      <c r="C6522" s="259"/>
      <c r="D6522" s="259"/>
      <c r="E6522" s="259"/>
      <c r="F6522" s="270"/>
      <c r="G6522" s="259"/>
      <c r="H6522" s="259"/>
      <c r="I6522" s="259"/>
      <c r="J6522" s="259"/>
    </row>
    <row r="6523" spans="1:10">
      <c r="A6523" s="259"/>
      <c r="B6523" s="259"/>
      <c r="C6523" s="259"/>
      <c r="D6523" s="259"/>
      <c r="E6523" s="259"/>
      <c r="F6523" s="270"/>
      <c r="G6523" s="259"/>
      <c r="H6523" s="259"/>
      <c r="I6523" s="259"/>
      <c r="J6523" s="259"/>
    </row>
    <row r="6524" spans="1:10">
      <c r="A6524" s="259"/>
      <c r="B6524" s="259"/>
      <c r="C6524" s="259"/>
      <c r="D6524" s="259"/>
      <c r="E6524" s="259"/>
      <c r="F6524" s="270"/>
      <c r="G6524" s="259"/>
      <c r="H6524" s="259"/>
      <c r="I6524" s="259"/>
      <c r="J6524" s="259"/>
    </row>
    <row r="6525" spans="1:10">
      <c r="A6525" s="259"/>
      <c r="B6525" s="259"/>
      <c r="C6525" s="259"/>
      <c r="D6525" s="259"/>
      <c r="E6525" s="259"/>
      <c r="F6525" s="270"/>
      <c r="G6525" s="259"/>
      <c r="H6525" s="259"/>
      <c r="I6525" s="259"/>
      <c r="J6525" s="259"/>
    </row>
    <row r="6526" spans="1:10">
      <c r="A6526" s="259"/>
      <c r="B6526" s="259"/>
      <c r="C6526" s="259"/>
      <c r="D6526" s="259"/>
      <c r="E6526" s="259"/>
      <c r="F6526" s="270"/>
      <c r="G6526" s="259"/>
      <c r="H6526" s="259"/>
      <c r="I6526" s="259"/>
      <c r="J6526" s="259"/>
    </row>
    <row r="6527" spans="1:10">
      <c r="A6527" s="259"/>
      <c r="B6527" s="259"/>
      <c r="C6527" s="259"/>
      <c r="D6527" s="259"/>
      <c r="E6527" s="259"/>
      <c r="F6527" s="270"/>
      <c r="G6527" s="259"/>
      <c r="H6527" s="259"/>
      <c r="I6527" s="259"/>
      <c r="J6527" s="259"/>
    </row>
    <row r="6528" spans="1:10">
      <c r="A6528" s="259"/>
      <c r="B6528" s="259"/>
      <c r="C6528" s="259"/>
      <c r="D6528" s="259"/>
      <c r="E6528" s="259"/>
      <c r="F6528" s="270"/>
      <c r="G6528" s="259"/>
      <c r="H6528" s="259"/>
      <c r="I6528" s="259"/>
      <c r="J6528" s="259"/>
    </row>
    <row r="6529" spans="1:10">
      <c r="A6529" s="259"/>
      <c r="B6529" s="259"/>
      <c r="C6529" s="259"/>
      <c r="D6529" s="259"/>
      <c r="E6529" s="259"/>
      <c r="F6529" s="270"/>
      <c r="G6529" s="259"/>
      <c r="H6529" s="259"/>
      <c r="I6529" s="259"/>
      <c r="J6529" s="259"/>
    </row>
    <row r="6530" spans="1:10">
      <c r="A6530" s="259"/>
      <c r="B6530" s="259"/>
      <c r="C6530" s="259"/>
      <c r="D6530" s="259"/>
      <c r="E6530" s="259"/>
      <c r="F6530" s="270"/>
      <c r="G6530" s="259"/>
      <c r="H6530" s="259"/>
      <c r="I6530" s="259"/>
      <c r="J6530" s="259"/>
    </row>
    <row r="6531" spans="1:10">
      <c r="A6531" s="259"/>
      <c r="B6531" s="259"/>
      <c r="C6531" s="259"/>
      <c r="D6531" s="259"/>
      <c r="E6531" s="259"/>
      <c r="F6531" s="270"/>
      <c r="G6531" s="259"/>
      <c r="H6531" s="259"/>
      <c r="I6531" s="259"/>
      <c r="J6531" s="259"/>
    </row>
    <row r="6532" spans="1:10">
      <c r="A6532" s="259"/>
      <c r="B6532" s="259"/>
      <c r="C6532" s="259"/>
      <c r="D6532" s="259"/>
      <c r="E6532" s="259"/>
      <c r="F6532" s="270"/>
      <c r="G6532" s="259"/>
      <c r="H6532" s="259"/>
      <c r="I6532" s="259"/>
      <c r="J6532" s="259"/>
    </row>
    <row r="6533" spans="1:10">
      <c r="A6533" s="259"/>
      <c r="B6533" s="259"/>
      <c r="C6533" s="259"/>
      <c r="D6533" s="259"/>
      <c r="E6533" s="259"/>
      <c r="F6533" s="270"/>
      <c r="G6533" s="259"/>
      <c r="H6533" s="259"/>
      <c r="I6533" s="259"/>
      <c r="J6533" s="259"/>
    </row>
    <row r="6534" spans="1:10">
      <c r="A6534" s="259"/>
      <c r="B6534" s="259"/>
      <c r="C6534" s="259"/>
      <c r="D6534" s="259"/>
      <c r="E6534" s="259"/>
      <c r="F6534" s="270"/>
      <c r="G6534" s="259"/>
      <c r="H6534" s="259"/>
      <c r="I6534" s="259"/>
      <c r="J6534" s="259"/>
    </row>
    <row r="6535" spans="1:10">
      <c r="A6535" s="259"/>
      <c r="B6535" s="259"/>
      <c r="C6535" s="259"/>
      <c r="D6535" s="259"/>
      <c r="E6535" s="259"/>
      <c r="F6535" s="270"/>
      <c r="G6535" s="259"/>
      <c r="H6535" s="259"/>
      <c r="I6535" s="259"/>
      <c r="J6535" s="259"/>
    </row>
    <row r="6536" spans="1:10">
      <c r="A6536" s="259"/>
      <c r="B6536" s="259"/>
      <c r="C6536" s="259"/>
      <c r="D6536" s="259"/>
      <c r="E6536" s="259"/>
      <c r="F6536" s="270"/>
      <c r="G6536" s="259"/>
      <c r="H6536" s="259"/>
      <c r="I6536" s="259"/>
      <c r="J6536" s="259"/>
    </row>
    <row r="6537" spans="1:10">
      <c r="A6537" s="259"/>
      <c r="B6537" s="259"/>
      <c r="C6537" s="259"/>
      <c r="D6537" s="259"/>
      <c r="E6537" s="259"/>
      <c r="F6537" s="270"/>
      <c r="G6537" s="259"/>
      <c r="H6537" s="259"/>
      <c r="I6537" s="259"/>
      <c r="J6537" s="259"/>
    </row>
    <row r="6538" spans="1:10">
      <c r="A6538" s="259"/>
      <c r="B6538" s="259"/>
      <c r="C6538" s="259"/>
      <c r="D6538" s="259"/>
      <c r="E6538" s="259"/>
      <c r="F6538" s="270"/>
      <c r="G6538" s="259"/>
      <c r="H6538" s="259"/>
      <c r="I6538" s="259"/>
      <c r="J6538" s="259"/>
    </row>
    <row r="6539" spans="1:10">
      <c r="A6539" s="259"/>
      <c r="B6539" s="259"/>
      <c r="C6539" s="259"/>
      <c r="D6539" s="259"/>
      <c r="E6539" s="259"/>
      <c r="F6539" s="270"/>
      <c r="G6539" s="259"/>
      <c r="H6539" s="259"/>
      <c r="I6539" s="259"/>
      <c r="J6539" s="259"/>
    </row>
    <row r="6540" spans="1:10">
      <c r="A6540" s="259"/>
      <c r="B6540" s="259"/>
      <c r="C6540" s="259"/>
      <c r="D6540" s="259"/>
      <c r="E6540" s="259"/>
      <c r="F6540" s="270"/>
      <c r="G6540" s="259"/>
      <c r="H6540" s="259"/>
      <c r="I6540" s="259"/>
      <c r="J6540" s="259"/>
    </row>
    <row r="6541" spans="1:10">
      <c r="A6541" s="259"/>
      <c r="B6541" s="259"/>
      <c r="C6541" s="259"/>
      <c r="D6541" s="259"/>
      <c r="E6541" s="259"/>
      <c r="F6541" s="270"/>
      <c r="G6541" s="259"/>
      <c r="H6541" s="259"/>
      <c r="I6541" s="259"/>
      <c r="J6541" s="259"/>
    </row>
    <row r="6542" spans="1:10">
      <c r="A6542" s="259"/>
      <c r="B6542" s="259"/>
      <c r="C6542" s="259"/>
      <c r="D6542" s="259"/>
      <c r="E6542" s="259"/>
      <c r="F6542" s="270"/>
      <c r="G6542" s="259"/>
      <c r="H6542" s="259"/>
      <c r="I6542" s="259"/>
      <c r="J6542" s="259"/>
    </row>
    <row r="6543" spans="1:10">
      <c r="A6543" s="259"/>
      <c r="B6543" s="259"/>
      <c r="C6543" s="259"/>
      <c r="D6543" s="259"/>
      <c r="E6543" s="259"/>
      <c r="F6543" s="270"/>
      <c r="G6543" s="259"/>
      <c r="H6543" s="259"/>
      <c r="I6543" s="259"/>
      <c r="J6543" s="259"/>
    </row>
    <row r="6544" spans="1:10">
      <c r="A6544" s="259"/>
      <c r="B6544" s="259"/>
      <c r="C6544" s="259"/>
      <c r="D6544" s="259"/>
      <c r="E6544" s="259"/>
      <c r="F6544" s="270"/>
      <c r="G6544" s="259"/>
      <c r="H6544" s="259"/>
      <c r="I6544" s="259"/>
      <c r="J6544" s="259"/>
    </row>
    <row r="6545" spans="1:10">
      <c r="A6545" s="259"/>
      <c r="B6545" s="259"/>
      <c r="C6545" s="259"/>
      <c r="D6545" s="259"/>
      <c r="E6545" s="259"/>
      <c r="F6545" s="270"/>
      <c r="G6545" s="259"/>
      <c r="H6545" s="259"/>
      <c r="I6545" s="259"/>
      <c r="J6545" s="259"/>
    </row>
    <row r="6546" spans="1:10">
      <c r="A6546" s="259"/>
      <c r="B6546" s="259"/>
      <c r="C6546" s="259"/>
      <c r="D6546" s="259"/>
      <c r="E6546" s="259"/>
      <c r="F6546" s="270"/>
      <c r="G6546" s="259"/>
      <c r="H6546" s="259"/>
      <c r="I6546" s="259"/>
      <c r="J6546" s="259"/>
    </row>
    <row r="6547" spans="1:10">
      <c r="A6547" s="259"/>
      <c r="B6547" s="259"/>
      <c r="C6547" s="259"/>
      <c r="D6547" s="259"/>
      <c r="E6547" s="259"/>
      <c r="F6547" s="270"/>
      <c r="G6547" s="259"/>
      <c r="H6547" s="259"/>
      <c r="I6547" s="259"/>
      <c r="J6547" s="259"/>
    </row>
    <row r="6548" spans="1:10">
      <c r="A6548" s="259"/>
      <c r="B6548" s="259"/>
      <c r="C6548" s="259"/>
      <c r="D6548" s="259"/>
      <c r="E6548" s="259"/>
      <c r="F6548" s="270"/>
      <c r="G6548" s="259"/>
      <c r="H6548" s="259"/>
      <c r="I6548" s="259"/>
      <c r="J6548" s="259"/>
    </row>
    <row r="6549" spans="1:10">
      <c r="A6549" s="259"/>
      <c r="B6549" s="259"/>
      <c r="C6549" s="259"/>
      <c r="D6549" s="259"/>
      <c r="E6549" s="259"/>
      <c r="F6549" s="270"/>
      <c r="G6549" s="259"/>
      <c r="H6549" s="259"/>
      <c r="I6549" s="259"/>
      <c r="J6549" s="259"/>
    </row>
    <row r="6550" spans="1:10">
      <c r="A6550" s="259"/>
      <c r="B6550" s="259"/>
      <c r="C6550" s="259"/>
      <c r="D6550" s="259"/>
      <c r="E6550" s="259"/>
      <c r="F6550" s="270"/>
      <c r="G6550" s="259"/>
      <c r="H6550" s="259"/>
      <c r="I6550" s="259"/>
      <c r="J6550" s="259"/>
    </row>
    <row r="6551" spans="1:10">
      <c r="A6551" s="259"/>
      <c r="B6551" s="259"/>
      <c r="C6551" s="259"/>
      <c r="D6551" s="259"/>
      <c r="E6551" s="259"/>
      <c r="F6551" s="270"/>
      <c r="G6551" s="259"/>
      <c r="H6551" s="259"/>
      <c r="I6551" s="259"/>
      <c r="J6551" s="259"/>
    </row>
  </sheetData>
  <mergeCells count="120">
    <mergeCell ref="B407:D407"/>
    <mergeCell ref="B408:D408"/>
    <mergeCell ref="B409:D409"/>
    <mergeCell ref="B377:D377"/>
    <mergeCell ref="B378:D378"/>
    <mergeCell ref="B387:J387"/>
    <mergeCell ref="B401:D401"/>
    <mergeCell ref="B402:D402"/>
    <mergeCell ref="B403:D403"/>
    <mergeCell ref="B404:D404"/>
    <mergeCell ref="B405:D405"/>
    <mergeCell ref="B406:D406"/>
    <mergeCell ref="B396:D396"/>
    <mergeCell ref="B397:D397"/>
    <mergeCell ref="B398:D398"/>
    <mergeCell ref="B399:D399"/>
    <mergeCell ref="B400:D400"/>
    <mergeCell ref="B390:D390"/>
    <mergeCell ref="B391:D391"/>
    <mergeCell ref="B392:D392"/>
    <mergeCell ref="B393:D393"/>
    <mergeCell ref="B394:D394"/>
    <mergeCell ref="B395:D395"/>
    <mergeCell ref="B384:D384"/>
    <mergeCell ref="M315:S316"/>
    <mergeCell ref="B322:D322"/>
    <mergeCell ref="A325:B325"/>
    <mergeCell ref="A327:B327"/>
    <mergeCell ref="A337:J337"/>
    <mergeCell ref="B338:J338"/>
    <mergeCell ref="B339:J339"/>
    <mergeCell ref="B353:D353"/>
    <mergeCell ref="B354:D354"/>
    <mergeCell ref="B352:D352"/>
    <mergeCell ref="B340:D340"/>
    <mergeCell ref="B341:D341"/>
    <mergeCell ref="B342:D342"/>
    <mergeCell ref="B343:D343"/>
    <mergeCell ref="B344:D344"/>
    <mergeCell ref="B345:D345"/>
    <mergeCell ref="AA170:AC170"/>
    <mergeCell ref="B178:D178"/>
    <mergeCell ref="A184:D184"/>
    <mergeCell ref="A189:A196"/>
    <mergeCell ref="A197:D197"/>
    <mergeCell ref="A202:A209"/>
    <mergeCell ref="A210:D210"/>
    <mergeCell ref="B211:D211"/>
    <mergeCell ref="A216:D216"/>
    <mergeCell ref="B385:D385"/>
    <mergeCell ref="B388:D388"/>
    <mergeCell ref="B389:D389"/>
    <mergeCell ref="B379:D379"/>
    <mergeCell ref="B380:D380"/>
    <mergeCell ref="B381:D381"/>
    <mergeCell ref="B382:D382"/>
    <mergeCell ref="B383:D383"/>
    <mergeCell ref="B371:D371"/>
    <mergeCell ref="B372:D372"/>
    <mergeCell ref="B373:D373"/>
    <mergeCell ref="B374:D374"/>
    <mergeCell ref="B375:D375"/>
    <mergeCell ref="B376:D376"/>
    <mergeCell ref="B365:D365"/>
    <mergeCell ref="B366:D366"/>
    <mergeCell ref="B367:D367"/>
    <mergeCell ref="B368:D368"/>
    <mergeCell ref="B369:D369"/>
    <mergeCell ref="B370:D370"/>
    <mergeCell ref="B359:D359"/>
    <mergeCell ref="B360:D360"/>
    <mergeCell ref="B361:D361"/>
    <mergeCell ref="B364:D364"/>
    <mergeCell ref="B355:D355"/>
    <mergeCell ref="B356:D356"/>
    <mergeCell ref="B357:D357"/>
    <mergeCell ref="B358:D358"/>
    <mergeCell ref="B363:J363"/>
    <mergeCell ref="B346:D346"/>
    <mergeCell ref="B347:D347"/>
    <mergeCell ref="B348:D348"/>
    <mergeCell ref="B349:D349"/>
    <mergeCell ref="B350:D350"/>
    <mergeCell ref="B351:D351"/>
    <mergeCell ref="B301:D301"/>
    <mergeCell ref="M306:N307"/>
    <mergeCell ref="B313:D313"/>
    <mergeCell ref="A221:A228"/>
    <mergeCell ref="A229:D229"/>
    <mergeCell ref="A234:A241"/>
    <mergeCell ref="U66:Y66"/>
    <mergeCell ref="U90:Y90"/>
    <mergeCell ref="U91:Y91"/>
    <mergeCell ref="U115:Y115"/>
    <mergeCell ref="A242:D242"/>
    <mergeCell ref="B243:D243"/>
    <mergeCell ref="B250:D250"/>
    <mergeCell ref="B255:D255"/>
    <mergeCell ref="B265:D265"/>
    <mergeCell ref="M270:T270"/>
    <mergeCell ref="M271:T271"/>
    <mergeCell ref="B272:D272"/>
    <mergeCell ref="B295:D295"/>
    <mergeCell ref="AA166:AH166"/>
    <mergeCell ref="A1:J1"/>
    <mergeCell ref="B3:D3"/>
    <mergeCell ref="B4:D4"/>
    <mergeCell ref="B5:D5"/>
    <mergeCell ref="B6:D6"/>
    <mergeCell ref="A8:J8"/>
    <mergeCell ref="U10:Y10"/>
    <mergeCell ref="Z115:AF115"/>
    <mergeCell ref="U116:Y116"/>
    <mergeCell ref="T153:V154"/>
    <mergeCell ref="N156:U156"/>
    <mergeCell ref="V156:Z156"/>
    <mergeCell ref="AA158:AH158"/>
    <mergeCell ref="AA161:AC161"/>
    <mergeCell ref="AA162:AH162"/>
    <mergeCell ref="AA165:AC165"/>
  </mergeCells>
  <dataValidations count="1">
    <dataValidation type="list" allowBlank="1" showInputMessage="1" promptTitle="College" prompt="Choose college for graduate student.  If tuition is not allowed by sponsor, choose Not Allowed." sqref="C118:C122 C146:C150 C139:C143 C132:C136 C125:C129">
      <formula1>$AA$175:$AA$197</formula1>
    </dataValidation>
  </dataValidations>
  <pageMargins left="1" right="0.5" top="0.5" bottom="0.5" header="0.5" footer="0.5"/>
  <pageSetup scale="10" fitToHeight="4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AV6551"/>
  <sheetViews>
    <sheetView zoomScaleNormal="100" workbookViewId="0">
      <selection sqref="A1:J1"/>
    </sheetView>
  </sheetViews>
  <sheetFormatPr defaultColWidth="9.1328125" defaultRowHeight="12.75"/>
  <cols>
    <col min="1" max="1" width="30.1328125" style="250" customWidth="1"/>
    <col min="2" max="2" width="24" style="250" customWidth="1"/>
    <col min="3" max="3" width="17.1328125" style="250" customWidth="1"/>
    <col min="4" max="4" width="15.59765625" style="250" customWidth="1"/>
    <col min="5" max="5" width="14.73046875" style="250" customWidth="1"/>
    <col min="6" max="6" width="14.73046875" style="558" customWidth="1"/>
    <col min="7" max="10" width="14.73046875" style="250" customWidth="1"/>
    <col min="11" max="11" width="10.265625" style="250" customWidth="1"/>
    <col min="12" max="12" width="5.265625" style="558" customWidth="1"/>
    <col min="13" max="13" width="15.73046875" style="250" customWidth="1"/>
    <col min="14" max="14" width="16.59765625" style="250" customWidth="1"/>
    <col min="15" max="26" width="10.73046875" style="250" customWidth="1"/>
    <col min="27" max="27" width="18" style="250" customWidth="1"/>
    <col min="28" max="34" width="10.73046875" style="250" customWidth="1"/>
    <col min="35" max="16384" width="9.1328125" style="250"/>
  </cols>
  <sheetData>
    <row r="1" spans="1:29" s="347" customFormat="1" ht="17.649999999999999">
      <c r="A1" s="658" t="s">
        <v>178</v>
      </c>
      <c r="B1" s="658"/>
      <c r="C1" s="658"/>
      <c r="D1" s="658"/>
      <c r="E1" s="658"/>
      <c r="F1" s="658"/>
      <c r="G1" s="658"/>
      <c r="H1" s="658"/>
      <c r="I1" s="658"/>
      <c r="J1" s="658"/>
      <c r="K1" s="344"/>
      <c r="L1" s="244" t="s">
        <v>203</v>
      </c>
      <c r="M1" s="346"/>
      <c r="N1" s="346"/>
      <c r="O1" s="346"/>
      <c r="P1" s="346"/>
      <c r="Q1" s="346"/>
      <c r="R1" s="345"/>
    </row>
    <row r="2" spans="1:29" s="347" customFormat="1" ht="15">
      <c r="A2" s="382"/>
      <c r="B2" s="382"/>
      <c r="C2" s="382"/>
      <c r="D2" s="382"/>
      <c r="E2" s="382"/>
      <c r="F2" s="382"/>
      <c r="G2" s="382"/>
      <c r="H2" s="382"/>
      <c r="I2" s="382"/>
      <c r="J2" s="382"/>
      <c r="K2" s="344"/>
      <c r="L2" s="382"/>
      <c r="M2" s="346"/>
      <c r="N2" s="346"/>
      <c r="O2" s="346"/>
      <c r="P2" s="346"/>
      <c r="Q2" s="346"/>
      <c r="R2" s="345"/>
    </row>
    <row r="3" spans="1:29" s="347" customFormat="1" ht="15">
      <c r="A3" s="344" t="s">
        <v>74</v>
      </c>
      <c r="B3" s="684">
        <f>'Cumulative Budget Request '!B3</f>
        <v>0</v>
      </c>
      <c r="C3" s="684"/>
      <c r="D3" s="684"/>
      <c r="K3" s="344"/>
      <c r="L3" s="382"/>
      <c r="M3" s="346"/>
      <c r="N3" s="346"/>
      <c r="O3" s="346"/>
      <c r="P3" s="346"/>
      <c r="Q3" s="346"/>
      <c r="R3" s="345"/>
    </row>
    <row r="4" spans="1:29" s="347" customFormat="1" ht="15">
      <c r="A4" s="348" t="s">
        <v>66</v>
      </c>
      <c r="B4" s="684">
        <f>'Cumulative Budget Request '!B4</f>
        <v>0</v>
      </c>
      <c r="C4" s="684"/>
      <c r="D4" s="684"/>
      <c r="K4" s="348"/>
      <c r="L4" s="245"/>
    </row>
    <row r="5" spans="1:29" s="347" customFormat="1" ht="15">
      <c r="A5" s="344" t="s">
        <v>80</v>
      </c>
      <c r="B5" s="684">
        <f>'Cumulative Budget Request '!B5</f>
        <v>0</v>
      </c>
      <c r="C5" s="684"/>
      <c r="D5" s="684"/>
      <c r="K5" s="348"/>
      <c r="L5" s="245"/>
    </row>
    <row r="6" spans="1:29" s="347" customFormat="1" ht="15">
      <c r="A6" s="344" t="s">
        <v>212</v>
      </c>
      <c r="B6" s="685"/>
      <c r="C6" s="685"/>
      <c r="D6" s="685"/>
      <c r="F6" s="345"/>
      <c r="K6" s="348"/>
      <c r="L6" s="245"/>
    </row>
    <row r="7" spans="1:29" s="347" customFormat="1" ht="15.4" thickBot="1">
      <c r="A7" s="344"/>
      <c r="B7" s="379"/>
      <c r="C7" s="379"/>
      <c r="D7" s="379"/>
      <c r="F7" s="345"/>
      <c r="K7" s="348"/>
      <c r="L7" s="245"/>
      <c r="N7" s="568"/>
      <c r="O7" s="569"/>
      <c r="P7" s="569"/>
      <c r="Q7" s="569"/>
      <c r="R7" s="380"/>
    </row>
    <row r="8" spans="1:29" ht="15" customHeight="1" thickBot="1">
      <c r="A8" s="659" t="s">
        <v>213</v>
      </c>
      <c r="B8" s="659"/>
      <c r="C8" s="659"/>
      <c r="D8" s="659"/>
      <c r="E8" s="659"/>
      <c r="F8" s="659"/>
      <c r="G8" s="659"/>
      <c r="H8" s="659"/>
      <c r="I8" s="659"/>
      <c r="J8" s="659"/>
      <c r="K8" s="343"/>
      <c r="L8" s="246"/>
      <c r="N8" s="295" t="s">
        <v>70</v>
      </c>
      <c r="O8" s="296"/>
      <c r="P8" s="297"/>
      <c r="Q8" s="492">
        <f>'Cumulative Budget Request '!Z5</f>
        <v>0.185</v>
      </c>
    </row>
    <row r="9" spans="1:29" ht="13.5" thickBot="1">
      <c r="J9" s="290"/>
      <c r="N9" s="298" t="s">
        <v>71</v>
      </c>
      <c r="O9" s="299"/>
      <c r="P9" s="299"/>
      <c r="Q9" s="493">
        <f>'Cumulative Budget Request '!Z6</f>
        <v>771</v>
      </c>
    </row>
    <row r="10" spans="1:29" ht="13.15">
      <c r="A10" s="251" t="s">
        <v>15</v>
      </c>
      <c r="C10" s="555"/>
      <c r="D10" s="555"/>
      <c r="E10" s="261"/>
      <c r="F10" s="261"/>
      <c r="G10" s="261"/>
      <c r="H10" s="261"/>
      <c r="I10" s="261"/>
      <c r="J10" s="303"/>
      <c r="M10" s="559" t="s">
        <v>109</v>
      </c>
      <c r="N10" s="550" t="s">
        <v>75</v>
      </c>
      <c r="O10" s="550"/>
      <c r="P10" s="550" t="s">
        <v>209</v>
      </c>
      <c r="Q10" s="550" t="s">
        <v>90</v>
      </c>
      <c r="R10" s="550" t="s">
        <v>17</v>
      </c>
      <c r="S10" s="550"/>
      <c r="U10" s="673" t="s">
        <v>95</v>
      </c>
      <c r="V10" s="673"/>
      <c r="W10" s="673"/>
      <c r="X10" s="673"/>
      <c r="Y10" s="673"/>
    </row>
    <row r="11" spans="1:29" ht="13.15">
      <c r="A11" s="251" t="s">
        <v>16</v>
      </c>
      <c r="C11" s="327"/>
      <c r="D11" s="327"/>
      <c r="E11" s="269" t="s">
        <v>2</v>
      </c>
      <c r="F11" s="269" t="s">
        <v>3</v>
      </c>
      <c r="G11" s="269" t="s">
        <v>4</v>
      </c>
      <c r="H11" s="269" t="s">
        <v>8</v>
      </c>
      <c r="I11" s="269" t="s">
        <v>9</v>
      </c>
      <c r="J11" s="304" t="s">
        <v>1</v>
      </c>
      <c r="M11" s="556" t="s">
        <v>108</v>
      </c>
      <c r="N11" s="306" t="s">
        <v>14</v>
      </c>
      <c r="O11" s="306" t="s">
        <v>209</v>
      </c>
      <c r="P11" s="306" t="s">
        <v>81</v>
      </c>
      <c r="Q11" s="306" t="s">
        <v>91</v>
      </c>
      <c r="R11" s="306" t="s">
        <v>93</v>
      </c>
      <c r="S11" s="306" t="s">
        <v>81</v>
      </c>
      <c r="T11" s="278"/>
      <c r="U11" s="578" t="s">
        <v>30</v>
      </c>
      <c r="V11" s="579" t="s">
        <v>31</v>
      </c>
      <c r="W11" s="579" t="s">
        <v>32</v>
      </c>
      <c r="X11" s="580" t="s">
        <v>33</v>
      </c>
      <c r="Y11" s="580" t="s">
        <v>34</v>
      </c>
    </row>
    <row r="12" spans="1:29" ht="13.15">
      <c r="A12" s="559" t="s">
        <v>59</v>
      </c>
      <c r="B12" s="559" t="s">
        <v>60</v>
      </c>
      <c r="C12" s="259"/>
      <c r="D12" s="270"/>
      <c r="E12" s="254"/>
      <c r="F12" s="254"/>
      <c r="G12" s="254"/>
      <c r="H12" s="254"/>
      <c r="I12" s="254"/>
      <c r="J12" s="305"/>
      <c r="M12" s="279"/>
      <c r="N12" s="496"/>
      <c r="O12" s="496"/>
      <c r="P12" s="496"/>
      <c r="Q12" s="497"/>
      <c r="R12" s="496"/>
      <c r="S12" s="497"/>
      <c r="T12" s="254"/>
      <c r="U12" s="578"/>
      <c r="V12" s="579"/>
      <c r="W12" s="579"/>
      <c r="X12" s="580"/>
      <c r="Y12" s="580"/>
      <c r="Z12" s="553"/>
      <c r="AA12" s="553"/>
      <c r="AB12" s="553"/>
      <c r="AC12" s="553"/>
    </row>
    <row r="13" spans="1:29">
      <c r="A13" s="570" t="e">
        <f>IF('Cumulative Budget Request '!#REF!='Split budget (D)'!$L$1,'Cumulative Budget Request '!A12,0)</f>
        <v>#REF!</v>
      </c>
      <c r="B13" s="571" t="e">
        <f>IF('Cumulative Budget Request '!#REF!='Split budget (D)'!$L$1,'Cumulative Budget Request '!B12,0)</f>
        <v>#REF!</v>
      </c>
      <c r="C13" s="259"/>
      <c r="D13" s="337" t="s">
        <v>112</v>
      </c>
      <c r="E13" s="338" t="e">
        <f>ROUND($R13*$S13,6)</f>
        <v>#REF!</v>
      </c>
      <c r="F13" s="338" t="e">
        <f>ROUND($R14*$S14,6)</f>
        <v>#REF!</v>
      </c>
      <c r="G13" s="338" t="e">
        <f>ROUND($R15*$S15,6)</f>
        <v>#REF!</v>
      </c>
      <c r="H13" s="338" t="e">
        <f>ROUND($R16*$S16,6)</f>
        <v>#REF!</v>
      </c>
      <c r="I13" s="338" t="e">
        <f>ROUND($R17*$S17,6)</f>
        <v>#REF!</v>
      </c>
      <c r="J13" s="305"/>
      <c r="M13" s="405" t="e">
        <f>IF('Cumulative Budget Request '!#REF!='Split budget (D)'!$L$1,'Cumulative Budget Request '!I12,0)</f>
        <v>#REF!</v>
      </c>
      <c r="N13" s="498" t="e">
        <f>ROUND(M13/12,2)</f>
        <v>#REF!</v>
      </c>
      <c r="O13" s="498" t="e">
        <f>IF('Cumulative Budget Request '!#REF!='Split budget (D)'!$L$1,'Cumulative Budget Request '!K12,0)</f>
        <v>#REF!</v>
      </c>
      <c r="P13" s="565" t="e">
        <f>IF('Cumulative Budget Request '!#REF!='Split budget (D)'!$L$1,'Cumulative Budget Request '!L12,0)</f>
        <v>#REF!</v>
      </c>
      <c r="Q13" s="565" t="e">
        <f>IF('Cumulative Budget Request '!#REF!='Split budget (D)'!$L$1,'Cumulative Budget Request '!M12,0)</f>
        <v>#REF!</v>
      </c>
      <c r="R13" s="495" t="e">
        <f>IF('Cumulative Budget Request '!#REF!='Split budget (D)'!$L$1,'Cumulative Budget Request '!N12,0)</f>
        <v>#REF!</v>
      </c>
      <c r="S13" s="565" t="e">
        <f>IF('Cumulative Budget Request '!#REF!='Split budget (D)'!$L$1,'Cumulative Budget Request '!O12,0)</f>
        <v>#REF!</v>
      </c>
      <c r="T13" s="254"/>
      <c r="U13" s="581">
        <f>IFERROR((E16+E17)/E15,0)</f>
        <v>0</v>
      </c>
      <c r="V13" s="581">
        <f t="shared" ref="V13:Y13" si="0">IFERROR((F16+F17)/F15,0)</f>
        <v>0</v>
      </c>
      <c r="W13" s="581">
        <f t="shared" si="0"/>
        <v>0</v>
      </c>
      <c r="X13" s="581">
        <f t="shared" si="0"/>
        <v>0</v>
      </c>
      <c r="Y13" s="581">
        <f t="shared" si="0"/>
        <v>0</v>
      </c>
      <c r="Z13" s="553"/>
      <c r="AA13" s="553"/>
      <c r="AB13" s="553"/>
      <c r="AC13" s="553"/>
    </row>
    <row r="14" spans="1:29">
      <c r="B14" s="558"/>
      <c r="C14" s="338"/>
      <c r="D14" s="318" t="s">
        <v>14</v>
      </c>
      <c r="E14" s="439" t="e">
        <f>ROUND((N13+O13)*E13*Q13,0)</f>
        <v>#REF!</v>
      </c>
      <c r="F14" s="439" t="e">
        <f>ROUND((N13+O13)*F13*Q13*Q14,0)</f>
        <v>#REF!</v>
      </c>
      <c r="G14" s="439" t="e">
        <f>ROUND((N13+O13)*G13*Q13*Q14*Q15,0)</f>
        <v>#REF!</v>
      </c>
      <c r="H14" s="439" t="e">
        <f>ROUND((N13+O13)*H13*Q13*Q14*Q15*Q16,0)</f>
        <v>#REF!</v>
      </c>
      <c r="I14" s="439" t="e">
        <f>ROUND((N13+O13)*I13*Q13*Q14*Q15*Q16*Q17,0)</f>
        <v>#REF!</v>
      </c>
      <c r="J14" s="441" t="e">
        <f>SUM(E14:I14)</f>
        <v>#REF!</v>
      </c>
      <c r="M14" s="499"/>
      <c r="N14" s="496"/>
      <c r="O14" s="496"/>
      <c r="P14" s="496"/>
      <c r="Q14" s="565" t="e">
        <f>IF('Cumulative Budget Request '!#REF!='Split budget (D)'!$L$1,'Cumulative Budget Request '!M13,0)</f>
        <v>#REF!</v>
      </c>
      <c r="R14" s="495" t="e">
        <f>IF('Cumulative Budget Request '!#REF!='Split budget (D)'!$L$1,'Cumulative Budget Request '!N13,0)</f>
        <v>#REF!</v>
      </c>
      <c r="S14" s="565" t="e">
        <f>IF('Cumulative Budget Request '!#REF!='Split budget (D)'!$L$1,'Cumulative Budget Request '!O13,0)</f>
        <v>#REF!</v>
      </c>
      <c r="T14" s="274"/>
      <c r="U14" s="582"/>
      <c r="V14" s="582"/>
      <c r="W14" s="582"/>
      <c r="X14" s="582"/>
      <c r="Y14" s="582"/>
    </row>
    <row r="15" spans="1:29">
      <c r="A15" s="264"/>
      <c r="B15" s="558"/>
      <c r="C15" s="338"/>
      <c r="D15" s="318" t="s">
        <v>29</v>
      </c>
      <c r="E15" s="438" t="e">
        <f>ROUND(E14*$Q$8,0)</f>
        <v>#REF!</v>
      </c>
      <c r="F15" s="438" t="e">
        <f>ROUND(F14*$Q$8,0)</f>
        <v>#REF!</v>
      </c>
      <c r="G15" s="438" t="e">
        <f>ROUND(G14*$Q$8,0)</f>
        <v>#REF!</v>
      </c>
      <c r="H15" s="438" t="e">
        <f>ROUND(H14*$Q$8,0)</f>
        <v>#REF!</v>
      </c>
      <c r="I15" s="438" t="e">
        <f>ROUND(I14*$Q$8,0)</f>
        <v>#REF!</v>
      </c>
      <c r="J15" s="441" t="e">
        <f>SUM(E15:I15)</f>
        <v>#REF!</v>
      </c>
      <c r="M15" s="499"/>
      <c r="N15" s="496"/>
      <c r="O15" s="496"/>
      <c r="P15" s="496"/>
      <c r="Q15" s="565" t="e">
        <f>IF('Cumulative Budget Request '!#REF!='Split budget (D)'!$L$1,'Cumulative Budget Request '!M14,0)</f>
        <v>#REF!</v>
      </c>
      <c r="R15" s="495" t="e">
        <f>IF('Cumulative Budget Request '!#REF!='Split budget (D)'!$L$1,'Cumulative Budget Request '!N14,0)</f>
        <v>#REF!</v>
      </c>
      <c r="S15" s="565" t="e">
        <f>IF('Cumulative Budget Request '!#REF!='Split budget (D)'!$L$1,'Cumulative Budget Request '!O14,0)</f>
        <v>#REF!</v>
      </c>
      <c r="T15" s="274"/>
      <c r="U15" s="581"/>
      <c r="V15" s="581"/>
      <c r="W15" s="581"/>
      <c r="X15" s="581"/>
      <c r="Y15" s="581"/>
    </row>
    <row r="16" spans="1:29" ht="15">
      <c r="A16" s="264"/>
      <c r="B16" s="558"/>
      <c r="C16" s="338"/>
      <c r="D16" s="318" t="s">
        <v>28</v>
      </c>
      <c r="E16" s="456" t="e">
        <f>ROUND($Q$9*E13,0)</f>
        <v>#REF!</v>
      </c>
      <c r="F16" s="456" t="e">
        <f>ROUND($Q$9*F13,0)</f>
        <v>#REF!</v>
      </c>
      <c r="G16" s="456" t="e">
        <f>ROUND($Q$9*G13,0)</f>
        <v>#REF!</v>
      </c>
      <c r="H16" s="456" t="e">
        <f>ROUND($Q$9*H13,0)</f>
        <v>#REF!</v>
      </c>
      <c r="I16" s="456" t="e">
        <f>ROUND($Q$9*I13,0)</f>
        <v>#REF!</v>
      </c>
      <c r="J16" s="457" t="e">
        <f>SUM(E16:I16)</f>
        <v>#REF!</v>
      </c>
      <c r="M16" s="499"/>
      <c r="N16" s="496"/>
      <c r="O16" s="496"/>
      <c r="P16" s="496"/>
      <c r="Q16" s="565" t="e">
        <f>IF('Cumulative Budget Request '!#REF!='Split budget (D)'!$L$1,'Cumulative Budget Request '!M15,0)</f>
        <v>#REF!</v>
      </c>
      <c r="R16" s="495" t="e">
        <f>IF('Cumulative Budget Request '!#REF!='Split budget (D)'!$L$1,'Cumulative Budget Request '!N15,0)</f>
        <v>#REF!</v>
      </c>
      <c r="S16" s="565" t="e">
        <f>IF('Cumulative Budget Request '!#REF!='Split budget (D)'!$L$1,'Cumulative Budget Request '!O15,0)</f>
        <v>#REF!</v>
      </c>
      <c r="T16" s="274"/>
      <c r="U16" s="581"/>
      <c r="V16" s="581"/>
      <c r="W16" s="581"/>
      <c r="X16" s="581"/>
      <c r="Y16" s="581"/>
    </row>
    <row r="17" spans="1:25">
      <c r="A17" s="264"/>
      <c r="B17" s="558"/>
      <c r="C17" s="338"/>
      <c r="D17" s="322" t="s">
        <v>157</v>
      </c>
      <c r="E17" s="458" t="e">
        <f>SUM(E15:E16)</f>
        <v>#REF!</v>
      </c>
      <c r="F17" s="458" t="e">
        <f t="shared" ref="F17:I17" si="1">SUM(F15:F16)</f>
        <v>#REF!</v>
      </c>
      <c r="G17" s="458" t="e">
        <f t="shared" si="1"/>
        <v>#REF!</v>
      </c>
      <c r="H17" s="458" t="e">
        <f t="shared" si="1"/>
        <v>#REF!</v>
      </c>
      <c r="I17" s="458" t="e">
        <f t="shared" si="1"/>
        <v>#REF!</v>
      </c>
      <c r="J17" s="459" t="e">
        <f>SUM(J15:J16)</f>
        <v>#REF!</v>
      </c>
      <c r="M17" s="499"/>
      <c r="N17" s="496"/>
      <c r="O17" s="496"/>
      <c r="P17" s="496"/>
      <c r="Q17" s="565" t="e">
        <f>IF('Cumulative Budget Request '!#REF!='Split budget (D)'!$L$1,'Cumulative Budget Request '!M16,0)</f>
        <v>#REF!</v>
      </c>
      <c r="R17" s="495" t="e">
        <f>IF('Cumulative Budget Request '!#REF!='Split budget (D)'!$L$1,'Cumulative Budget Request '!N16,0)</f>
        <v>#REF!</v>
      </c>
      <c r="S17" s="565" t="e">
        <f>IF('Cumulative Budget Request '!#REF!='Split budget (D)'!$L$1,'Cumulative Budget Request '!O16,0)</f>
        <v>#REF!</v>
      </c>
      <c r="T17" s="274"/>
      <c r="U17" s="581"/>
      <c r="V17" s="581"/>
      <c r="W17" s="581"/>
      <c r="X17" s="581"/>
      <c r="Y17" s="581"/>
    </row>
    <row r="18" spans="1:25">
      <c r="A18" s="264"/>
      <c r="B18" s="558"/>
      <c r="C18" s="338"/>
      <c r="D18" s="318"/>
      <c r="E18" s="268"/>
      <c r="F18" s="268"/>
      <c r="G18" s="268"/>
      <c r="H18" s="268"/>
      <c r="I18" s="268"/>
      <c r="J18" s="291"/>
      <c r="M18" s="499"/>
      <c r="N18" s="496"/>
      <c r="O18" s="496"/>
      <c r="P18" s="496"/>
      <c r="Q18" s="289"/>
      <c r="R18" s="496"/>
      <c r="S18" s="289"/>
      <c r="T18" s="274"/>
      <c r="U18" s="583"/>
      <c r="V18" s="584"/>
      <c r="W18" s="582"/>
      <c r="X18" s="582"/>
      <c r="Y18" s="582"/>
    </row>
    <row r="19" spans="1:25">
      <c r="A19" s="570" t="e">
        <f>IF('Cumulative Budget Request '!#REF!='Split budget (D)'!$L$1,'Cumulative Budget Request '!A18,0)</f>
        <v>#REF!</v>
      </c>
      <c r="B19" s="571" t="e">
        <f>IF('Cumulative Budget Request '!#REF!='Split budget (D)'!$L$1,'Cumulative Budget Request '!B18,0)</f>
        <v>#REF!</v>
      </c>
      <c r="C19" s="339"/>
      <c r="D19" s="337" t="s">
        <v>112</v>
      </c>
      <c r="E19" s="338" t="e">
        <f>ROUND($R19*$S19,6)</f>
        <v>#REF!</v>
      </c>
      <c r="F19" s="338" t="e">
        <f>ROUND($R20*$S20,6)</f>
        <v>#REF!</v>
      </c>
      <c r="G19" s="338" t="e">
        <f>ROUND($R21*$S21,6)</f>
        <v>#REF!</v>
      </c>
      <c r="H19" s="338" t="e">
        <f>ROUND($R22*$S22,6)</f>
        <v>#REF!</v>
      </c>
      <c r="I19" s="338" t="e">
        <f>ROUND($R23*$S23,6)</f>
        <v>#REF!</v>
      </c>
      <c r="J19" s="305"/>
      <c r="M19" s="405" t="e">
        <f>IF('Cumulative Budget Request '!#REF!='Split budget (D)'!$L$1,'Cumulative Budget Request '!I18,0)</f>
        <v>#REF!</v>
      </c>
      <c r="N19" s="498" t="e">
        <f>ROUND(M19/12,2)</f>
        <v>#REF!</v>
      </c>
      <c r="O19" s="498" t="e">
        <f>IF('Cumulative Budget Request '!#REF!='Split budget (D)'!$L$1,'Cumulative Budget Request '!K18,0)</f>
        <v>#REF!</v>
      </c>
      <c r="P19" s="565" t="e">
        <f>IF('Cumulative Budget Request '!#REF!='Split budget (D)'!$L$1,'Cumulative Budget Request '!L18,0)</f>
        <v>#REF!</v>
      </c>
      <c r="Q19" s="565" t="e">
        <f>IF('Cumulative Budget Request '!#REF!='Split budget (D)'!$L$1,'Cumulative Budget Request '!M18,0)</f>
        <v>#REF!</v>
      </c>
      <c r="R19" s="495" t="e">
        <f>IF('Cumulative Budget Request '!#REF!='Split budget (D)'!$L$1,'Cumulative Budget Request '!N18,0)</f>
        <v>#REF!</v>
      </c>
      <c r="S19" s="333" t="e">
        <f>IF('Cumulative Budget Request '!#REF!='Split budget (D)'!$L$1,'Cumulative Budget Request '!O18,0)</f>
        <v>#REF!</v>
      </c>
      <c r="T19" s="253"/>
      <c r="U19" s="581">
        <f>IFERROR((E22+E23)/E21,0)</f>
        <v>0</v>
      </c>
      <c r="V19" s="581">
        <f t="shared" ref="V19:Y19" si="2">IFERROR((F22+F23)/F21,0)</f>
        <v>0</v>
      </c>
      <c r="W19" s="581">
        <f t="shared" si="2"/>
        <v>0</v>
      </c>
      <c r="X19" s="581">
        <f t="shared" si="2"/>
        <v>0</v>
      </c>
      <c r="Y19" s="581">
        <f t="shared" si="2"/>
        <v>0</v>
      </c>
    </row>
    <row r="20" spans="1:25">
      <c r="A20" s="264"/>
      <c r="B20" s="558"/>
      <c r="C20" s="338"/>
      <c r="D20" s="318" t="s">
        <v>14</v>
      </c>
      <c r="E20" s="439" t="e">
        <f>ROUND((N19+O19)*E19*Q19,0)</f>
        <v>#REF!</v>
      </c>
      <c r="F20" s="439" t="e">
        <f>ROUND((N19+O19)*F19*Q19*Q20,0)</f>
        <v>#REF!</v>
      </c>
      <c r="G20" s="439" t="e">
        <f>ROUND((N19+O19)*G19*Q19*Q20*Q21,0)</f>
        <v>#REF!</v>
      </c>
      <c r="H20" s="439" t="e">
        <f>ROUND((N19+O19)*H19*Q19*Q20*Q21*Q22,0)</f>
        <v>#REF!</v>
      </c>
      <c r="I20" s="439" t="e">
        <f>ROUND((N19+O19)*I19*Q19*Q20*Q21*Q22*Q23,0)</f>
        <v>#REF!</v>
      </c>
      <c r="J20" s="441" t="e">
        <f>SUM(E20:I20)</f>
        <v>#REF!</v>
      </c>
      <c r="M20" s="499"/>
      <c r="N20" s="496"/>
      <c r="O20" s="496"/>
      <c r="P20" s="496"/>
      <c r="Q20" s="565" t="e">
        <f>IF('Cumulative Budget Request '!#REF!='Split budget (D)'!$L$1,'Cumulative Budget Request '!M19,0)</f>
        <v>#REF!</v>
      </c>
      <c r="R20" s="495" t="e">
        <f>IF('Cumulative Budget Request '!#REF!='Split budget (D)'!$L$1,'Cumulative Budget Request '!N19,0)</f>
        <v>#REF!</v>
      </c>
      <c r="S20" s="333" t="e">
        <f>IF('Cumulative Budget Request '!#REF!='Split budget (D)'!$L$1,'Cumulative Budget Request '!O19,0)</f>
        <v>#REF!</v>
      </c>
      <c r="T20" s="274"/>
      <c r="U20" s="582"/>
      <c r="V20" s="582"/>
      <c r="W20" s="582"/>
      <c r="X20" s="582"/>
      <c r="Y20" s="582"/>
    </row>
    <row r="21" spans="1:25" ht="15" customHeight="1">
      <c r="A21" s="264"/>
      <c r="B21" s="558"/>
      <c r="C21" s="338"/>
      <c r="D21" s="318" t="s">
        <v>29</v>
      </c>
      <c r="E21" s="438" t="e">
        <f>ROUND(E20*$Q$8,0)</f>
        <v>#REF!</v>
      </c>
      <c r="F21" s="438" t="e">
        <f>ROUND(F20*$Q$8,0)</f>
        <v>#REF!</v>
      </c>
      <c r="G21" s="438" t="e">
        <f>ROUND(G20*$Q$8,0)</f>
        <v>#REF!</v>
      </c>
      <c r="H21" s="438" t="e">
        <f>ROUND(H20*$Q$8,0)</f>
        <v>#REF!</v>
      </c>
      <c r="I21" s="438" t="e">
        <f>ROUND(I20*$Q$8,0)</f>
        <v>#REF!</v>
      </c>
      <c r="J21" s="441" t="e">
        <f>SUM(E21:I21)</f>
        <v>#REF!</v>
      </c>
      <c r="M21" s="499"/>
      <c r="N21" s="496"/>
      <c r="O21" s="496"/>
      <c r="P21" s="496"/>
      <c r="Q21" s="565" t="e">
        <f>IF('Cumulative Budget Request '!#REF!='Split budget (D)'!$L$1,'Cumulative Budget Request '!M20,0)</f>
        <v>#REF!</v>
      </c>
      <c r="R21" s="495" t="e">
        <f>IF('Cumulative Budget Request '!#REF!='Split budget (D)'!$L$1,'Cumulative Budget Request '!N20,0)</f>
        <v>#REF!</v>
      </c>
      <c r="S21" s="333" t="e">
        <f>IF('Cumulative Budget Request '!#REF!='Split budget (D)'!$L$1,'Cumulative Budget Request '!O20,0)</f>
        <v>#REF!</v>
      </c>
      <c r="T21" s="274"/>
      <c r="U21" s="581"/>
      <c r="V21" s="581"/>
      <c r="W21" s="581"/>
      <c r="X21" s="581"/>
      <c r="Y21" s="581"/>
    </row>
    <row r="22" spans="1:25" ht="13.5" customHeight="1">
      <c r="A22" s="264"/>
      <c r="B22" s="558"/>
      <c r="C22" s="338"/>
      <c r="D22" s="318" t="s">
        <v>28</v>
      </c>
      <c r="E22" s="456" t="e">
        <f>ROUND($Q$9*E19,0)</f>
        <v>#REF!</v>
      </c>
      <c r="F22" s="456" t="e">
        <f>ROUND($Q$9*F19,0)</f>
        <v>#REF!</v>
      </c>
      <c r="G22" s="456" t="e">
        <f>ROUND($Q$9*G19,0)</f>
        <v>#REF!</v>
      </c>
      <c r="H22" s="456" t="e">
        <f>ROUND($Q$9*H19,0)</f>
        <v>#REF!</v>
      </c>
      <c r="I22" s="456" t="e">
        <f>ROUND($Q$9*I19,0)</f>
        <v>#REF!</v>
      </c>
      <c r="J22" s="457" t="e">
        <f>SUM(E22:I22)</f>
        <v>#REF!</v>
      </c>
      <c r="M22" s="499"/>
      <c r="N22" s="496"/>
      <c r="O22" s="496"/>
      <c r="P22" s="496"/>
      <c r="Q22" s="565" t="e">
        <f>IF('Cumulative Budget Request '!#REF!='Split budget (D)'!$L$1,'Cumulative Budget Request '!M21,0)</f>
        <v>#REF!</v>
      </c>
      <c r="R22" s="495" t="e">
        <f>IF('Cumulative Budget Request '!#REF!='Split budget (D)'!$L$1,'Cumulative Budget Request '!N21,0)</f>
        <v>#REF!</v>
      </c>
      <c r="S22" s="333" t="e">
        <f>IF('Cumulative Budget Request '!#REF!='Split budget (D)'!$L$1,'Cumulative Budget Request '!O21,0)</f>
        <v>#REF!</v>
      </c>
      <c r="T22" s="274"/>
      <c r="U22" s="581"/>
      <c r="V22" s="581"/>
      <c r="W22" s="581"/>
      <c r="X22" s="581"/>
      <c r="Y22" s="581"/>
    </row>
    <row r="23" spans="1:25">
      <c r="A23" s="264"/>
      <c r="B23" s="558"/>
      <c r="C23" s="338"/>
      <c r="D23" s="322" t="s">
        <v>157</v>
      </c>
      <c r="E23" s="458" t="e">
        <f>SUM(E21:E22)</f>
        <v>#REF!</v>
      </c>
      <c r="F23" s="458" t="e">
        <f t="shared" ref="F23:I23" si="3">SUM(F21:F22)</f>
        <v>#REF!</v>
      </c>
      <c r="G23" s="458" t="e">
        <f t="shared" si="3"/>
        <v>#REF!</v>
      </c>
      <c r="H23" s="458" t="e">
        <f t="shared" si="3"/>
        <v>#REF!</v>
      </c>
      <c r="I23" s="458" t="e">
        <f t="shared" si="3"/>
        <v>#REF!</v>
      </c>
      <c r="J23" s="459" t="e">
        <f>SUM(J21:J22)</f>
        <v>#REF!</v>
      </c>
      <c r="M23" s="499"/>
      <c r="N23" s="496"/>
      <c r="O23" s="496"/>
      <c r="P23" s="496"/>
      <c r="Q23" s="565" t="e">
        <f>IF('Cumulative Budget Request '!#REF!='Split budget (D)'!$L$1,'Cumulative Budget Request '!M22,0)</f>
        <v>#REF!</v>
      </c>
      <c r="R23" s="495" t="e">
        <f>IF('Cumulative Budget Request '!#REF!='Split budget (D)'!$L$1,'Cumulative Budget Request '!N22,0)</f>
        <v>#REF!</v>
      </c>
      <c r="S23" s="333" t="e">
        <f>IF('Cumulative Budget Request '!#REF!='Split budget (D)'!$L$1,'Cumulative Budget Request '!O22,0)</f>
        <v>#REF!</v>
      </c>
      <c r="T23" s="274"/>
      <c r="U23" s="581"/>
      <c r="V23" s="581"/>
      <c r="W23" s="581"/>
      <c r="X23" s="581"/>
      <c r="Y23" s="581"/>
    </row>
    <row r="24" spans="1:25">
      <c r="A24" s="264"/>
      <c r="B24" s="558"/>
      <c r="C24" s="338"/>
      <c r="D24" s="318"/>
      <c r="E24" s="268"/>
      <c r="F24" s="268"/>
      <c r="G24" s="268"/>
      <c r="H24" s="268"/>
      <c r="I24" s="268"/>
      <c r="J24" s="291"/>
      <c r="M24" s="499"/>
      <c r="N24" s="496"/>
      <c r="O24" s="496"/>
      <c r="P24" s="496"/>
      <c r="Q24" s="289"/>
      <c r="R24" s="496"/>
      <c r="S24" s="289"/>
      <c r="T24" s="274"/>
      <c r="U24" s="583"/>
      <c r="V24" s="584"/>
      <c r="W24" s="582"/>
      <c r="X24" s="582"/>
      <c r="Y24" s="582"/>
    </row>
    <row r="25" spans="1:25">
      <c r="A25" s="570" t="e">
        <f>IF('Cumulative Budget Request '!#REF!='Split budget (D)'!$L$1,'Cumulative Budget Request '!A24,0)</f>
        <v>#REF!</v>
      </c>
      <c r="B25" s="571" t="e">
        <f>IF('Cumulative Budget Request '!#REF!='Split budget (D)'!$L$1,'Cumulative Budget Request '!B24,0)</f>
        <v>#REF!</v>
      </c>
      <c r="C25" s="339"/>
      <c r="D25" s="337" t="s">
        <v>112</v>
      </c>
      <c r="E25" s="338" t="e">
        <f>ROUND($R25*$S25,6)</f>
        <v>#REF!</v>
      </c>
      <c r="F25" s="338" t="e">
        <f>ROUND($R26*$S26,6)</f>
        <v>#REF!</v>
      </c>
      <c r="G25" s="338" t="e">
        <f>ROUND($R27*$S27,6)</f>
        <v>#REF!</v>
      </c>
      <c r="H25" s="338" t="e">
        <f>ROUND($R28*$S28,6)</f>
        <v>#REF!</v>
      </c>
      <c r="I25" s="338" t="e">
        <f>ROUND($R29*$S29,6)</f>
        <v>#REF!</v>
      </c>
      <c r="J25" s="305"/>
      <c r="M25" s="405" t="e">
        <f>IF('Cumulative Budget Request '!#REF!='Split budget (D)'!$L$1,'Cumulative Budget Request '!I24,0)</f>
        <v>#REF!</v>
      </c>
      <c r="N25" s="498" t="e">
        <f>ROUND(M25/12,2)</f>
        <v>#REF!</v>
      </c>
      <c r="O25" s="498" t="e">
        <f>IF('Cumulative Budget Request '!#REF!='Split budget (D)'!$L$1,'Cumulative Budget Request '!K24,0)</f>
        <v>#REF!</v>
      </c>
      <c r="P25" s="565" t="e">
        <f>IF('Cumulative Budget Request '!#REF!='Split budget (D)'!$L$1,'Cumulative Budget Request '!L24,0)</f>
        <v>#REF!</v>
      </c>
      <c r="Q25" s="565" t="e">
        <f>IF('Cumulative Budget Request '!#REF!='Split budget (D)'!$L$1,'Cumulative Budget Request '!M24,0)</f>
        <v>#REF!</v>
      </c>
      <c r="R25" s="495" t="e">
        <f>IF('Cumulative Budget Request '!#REF!='Split budget (D)'!$L$1,'Cumulative Budget Request '!N24,0)</f>
        <v>#REF!</v>
      </c>
      <c r="S25" s="333" t="e">
        <f>IF('Cumulative Budget Request '!#REF!='Split budget (D)'!$L$1,'Cumulative Budget Request '!O24,0)</f>
        <v>#REF!</v>
      </c>
      <c r="T25" s="253"/>
      <c r="U25" s="581">
        <f>IFERROR((E28+E29)/E27,0)</f>
        <v>0</v>
      </c>
      <c r="V25" s="581">
        <f t="shared" ref="V25:Y25" si="4">IFERROR((F28+F29)/F27,0)</f>
        <v>0</v>
      </c>
      <c r="W25" s="581">
        <f t="shared" si="4"/>
        <v>0</v>
      </c>
      <c r="X25" s="581">
        <f t="shared" si="4"/>
        <v>0</v>
      </c>
      <c r="Y25" s="581">
        <f t="shared" si="4"/>
        <v>0</v>
      </c>
    </row>
    <row r="26" spans="1:25">
      <c r="B26" s="558"/>
      <c r="C26" s="338"/>
      <c r="D26" s="318" t="s">
        <v>14</v>
      </c>
      <c r="E26" s="439" t="e">
        <f>ROUND((N25+O25)*E25*Q25,0)</f>
        <v>#REF!</v>
      </c>
      <c r="F26" s="439" t="e">
        <f>ROUND((N25+O25)*F25*Q25*Q26,0)</f>
        <v>#REF!</v>
      </c>
      <c r="G26" s="439" t="e">
        <f>ROUND((N25+O25)*G25*Q25*Q26*Q27,0)</f>
        <v>#REF!</v>
      </c>
      <c r="H26" s="439" t="e">
        <f>ROUND((N25+O25)*H25*Q25*Q26*Q27*Q28,0)</f>
        <v>#REF!</v>
      </c>
      <c r="I26" s="439" t="e">
        <f>ROUND((N25+O25)*I25*Q25*Q26*Q27*Q28*Q29,0)</f>
        <v>#REF!</v>
      </c>
      <c r="J26" s="441" t="e">
        <f>SUM(E26:I26)</f>
        <v>#REF!</v>
      </c>
      <c r="M26" s="499"/>
      <c r="N26" s="496"/>
      <c r="O26" s="496"/>
      <c r="P26" s="496"/>
      <c r="Q26" s="565" t="e">
        <f>IF('Cumulative Budget Request '!#REF!='Split budget (D)'!$L$1,'Cumulative Budget Request '!M25,0)</f>
        <v>#REF!</v>
      </c>
      <c r="R26" s="495" t="e">
        <f>IF('Cumulative Budget Request '!#REF!='Split budget (D)'!$L$1,'Cumulative Budget Request '!N25,0)</f>
        <v>#REF!</v>
      </c>
      <c r="S26" s="333" t="e">
        <f>IF('Cumulative Budget Request '!#REF!='Split budget (D)'!$L$1,'Cumulative Budget Request '!O25,0)</f>
        <v>#REF!</v>
      </c>
      <c r="T26" s="274"/>
      <c r="U26" s="582"/>
      <c r="V26" s="582"/>
      <c r="W26" s="582"/>
      <c r="X26" s="582"/>
      <c r="Y26" s="582"/>
    </row>
    <row r="27" spans="1:25">
      <c r="A27" s="264"/>
      <c r="B27" s="558"/>
      <c r="C27" s="338"/>
      <c r="D27" s="318" t="s">
        <v>29</v>
      </c>
      <c r="E27" s="438" t="e">
        <f>ROUND(E26*$Q$8,0)</f>
        <v>#REF!</v>
      </c>
      <c r="F27" s="438" t="e">
        <f>ROUND(F26*$Q$8,0)</f>
        <v>#REF!</v>
      </c>
      <c r="G27" s="438" t="e">
        <f>ROUND(G26*$Q$8,0)</f>
        <v>#REF!</v>
      </c>
      <c r="H27" s="438" t="e">
        <f>ROUND(H26*$Q$8,0)</f>
        <v>#REF!</v>
      </c>
      <c r="I27" s="438" t="e">
        <f>ROUND(I26*$Q$8,0)</f>
        <v>#REF!</v>
      </c>
      <c r="J27" s="441" t="e">
        <f>SUM(E27:I27)</f>
        <v>#REF!</v>
      </c>
      <c r="M27" s="499"/>
      <c r="N27" s="496"/>
      <c r="O27" s="496"/>
      <c r="P27" s="496"/>
      <c r="Q27" s="565" t="e">
        <f>IF('Cumulative Budget Request '!#REF!='Split budget (D)'!$L$1,'Cumulative Budget Request '!M26,0)</f>
        <v>#REF!</v>
      </c>
      <c r="R27" s="495" t="e">
        <f>IF('Cumulative Budget Request '!#REF!='Split budget (D)'!$L$1,'Cumulative Budget Request '!N26,0)</f>
        <v>#REF!</v>
      </c>
      <c r="S27" s="333" t="e">
        <f>IF('Cumulative Budget Request '!#REF!='Split budget (D)'!$L$1,'Cumulative Budget Request '!O26,0)</f>
        <v>#REF!</v>
      </c>
      <c r="T27" s="274"/>
      <c r="U27" s="581"/>
      <c r="V27" s="581"/>
      <c r="W27" s="581"/>
      <c r="X27" s="581"/>
      <c r="Y27" s="581"/>
    </row>
    <row r="28" spans="1:25" ht="15">
      <c r="A28" s="264"/>
      <c r="B28" s="558"/>
      <c r="C28" s="338"/>
      <c r="D28" s="318" t="s">
        <v>28</v>
      </c>
      <c r="E28" s="456" t="e">
        <f>ROUND($Q$9*E25,0)</f>
        <v>#REF!</v>
      </c>
      <c r="F28" s="456" t="e">
        <f>ROUND($Q$9*F25,0)</f>
        <v>#REF!</v>
      </c>
      <c r="G28" s="456" t="e">
        <f>ROUND($Q$9*G25,0)</f>
        <v>#REF!</v>
      </c>
      <c r="H28" s="456" t="e">
        <f>ROUND($Q$9*H25,0)</f>
        <v>#REF!</v>
      </c>
      <c r="I28" s="456" t="e">
        <f>ROUND($Q$9*I25,0)</f>
        <v>#REF!</v>
      </c>
      <c r="J28" s="457" t="e">
        <f>SUM(E28:I28)</f>
        <v>#REF!</v>
      </c>
      <c r="M28" s="499"/>
      <c r="N28" s="496"/>
      <c r="O28" s="496"/>
      <c r="P28" s="496"/>
      <c r="Q28" s="565" t="e">
        <f>IF('Cumulative Budget Request '!#REF!='Split budget (D)'!$L$1,'Cumulative Budget Request '!M27,0)</f>
        <v>#REF!</v>
      </c>
      <c r="R28" s="495" t="e">
        <f>IF('Cumulative Budget Request '!#REF!='Split budget (D)'!$L$1,'Cumulative Budget Request '!N27,0)</f>
        <v>#REF!</v>
      </c>
      <c r="S28" s="333" t="e">
        <f>IF('Cumulative Budget Request '!#REF!='Split budget (D)'!$L$1,'Cumulative Budget Request '!O27,0)</f>
        <v>#REF!</v>
      </c>
      <c r="T28" s="274"/>
      <c r="U28" s="581"/>
      <c r="V28" s="581"/>
      <c r="W28" s="581"/>
      <c r="X28" s="581"/>
      <c r="Y28" s="581"/>
    </row>
    <row r="29" spans="1:25">
      <c r="A29" s="264"/>
      <c r="B29" s="558"/>
      <c r="C29" s="338"/>
      <c r="D29" s="322" t="s">
        <v>157</v>
      </c>
      <c r="E29" s="458" t="e">
        <f>SUM(E27:E28)</f>
        <v>#REF!</v>
      </c>
      <c r="F29" s="458" t="e">
        <f t="shared" ref="F29:I29" si="5">SUM(F27:F28)</f>
        <v>#REF!</v>
      </c>
      <c r="G29" s="458" t="e">
        <f t="shared" si="5"/>
        <v>#REF!</v>
      </c>
      <c r="H29" s="458" t="e">
        <f t="shared" si="5"/>
        <v>#REF!</v>
      </c>
      <c r="I29" s="458" t="e">
        <f t="shared" si="5"/>
        <v>#REF!</v>
      </c>
      <c r="J29" s="459" t="e">
        <f>SUM(J27:J28)</f>
        <v>#REF!</v>
      </c>
      <c r="M29" s="499"/>
      <c r="N29" s="496"/>
      <c r="O29" s="496"/>
      <c r="P29" s="496"/>
      <c r="Q29" s="565" t="e">
        <f>IF('Cumulative Budget Request '!#REF!='Split budget (D)'!$L$1,'Cumulative Budget Request '!M28,0)</f>
        <v>#REF!</v>
      </c>
      <c r="R29" s="495" t="e">
        <f>IF('Cumulative Budget Request '!#REF!='Split budget (D)'!$L$1,'Cumulative Budget Request '!N28,0)</f>
        <v>#REF!</v>
      </c>
      <c r="S29" s="333" t="e">
        <f>IF('Cumulative Budget Request '!#REF!='Split budget (D)'!$L$1,'Cumulative Budget Request '!O28,0)</f>
        <v>#REF!</v>
      </c>
      <c r="T29" s="274"/>
      <c r="U29" s="581"/>
      <c r="V29" s="581"/>
      <c r="W29" s="581"/>
      <c r="X29" s="581"/>
      <c r="Y29" s="581"/>
    </row>
    <row r="30" spans="1:25">
      <c r="A30" s="264"/>
      <c r="B30" s="558"/>
      <c r="C30" s="338"/>
      <c r="D30" s="318"/>
      <c r="E30" s="268"/>
      <c r="F30" s="268"/>
      <c r="G30" s="268"/>
      <c r="H30" s="268"/>
      <c r="I30" s="268"/>
      <c r="J30" s="291"/>
      <c r="M30" s="499"/>
      <c r="N30" s="496"/>
      <c r="O30" s="496"/>
      <c r="P30" s="496"/>
      <c r="Q30" s="289"/>
      <c r="R30" s="496"/>
      <c r="S30" s="289"/>
      <c r="T30" s="274"/>
      <c r="U30" s="583"/>
      <c r="V30" s="584"/>
      <c r="W30" s="582"/>
      <c r="X30" s="582"/>
      <c r="Y30" s="582"/>
    </row>
    <row r="31" spans="1:25">
      <c r="A31" s="570" t="e">
        <f>IF('Cumulative Budget Request '!#REF!='Split budget (D)'!$L$1,'Cumulative Budget Request '!A30,0)</f>
        <v>#REF!</v>
      </c>
      <c r="B31" s="571" t="e">
        <f>IF('Cumulative Budget Request '!#REF!='Split budget (D)'!$L$1,'Cumulative Budget Request '!B30,0)</f>
        <v>#REF!</v>
      </c>
      <c r="C31" s="339"/>
      <c r="D31" s="337" t="s">
        <v>112</v>
      </c>
      <c r="E31" s="338" t="e">
        <f>ROUND($R31*$S31,6)</f>
        <v>#REF!</v>
      </c>
      <c r="F31" s="338" t="e">
        <f>ROUND($R32*$S32,6)</f>
        <v>#REF!</v>
      </c>
      <c r="G31" s="338" t="e">
        <f>ROUND($R33*$S33,6)</f>
        <v>#REF!</v>
      </c>
      <c r="H31" s="338" t="e">
        <f>ROUND($R34*$S34,6)</f>
        <v>#REF!</v>
      </c>
      <c r="I31" s="338" t="e">
        <f>ROUND($R35*$S35,6)</f>
        <v>#REF!</v>
      </c>
      <c r="J31" s="305"/>
      <c r="M31" s="405" t="e">
        <f>IF('Cumulative Budget Request '!#REF!='Split budget (D)'!$L$1,'Cumulative Budget Request '!I30,0)</f>
        <v>#REF!</v>
      </c>
      <c r="N31" s="498" t="e">
        <f>ROUND(M31/12,2)</f>
        <v>#REF!</v>
      </c>
      <c r="O31" s="498" t="e">
        <f>IF('Cumulative Budget Request '!#REF!='Split budget (D)'!$L$1,'Cumulative Budget Request '!K30,0)</f>
        <v>#REF!</v>
      </c>
      <c r="P31" s="565" t="e">
        <f>IF('Cumulative Budget Request '!#REF!='Split budget (D)'!$L$1,'Cumulative Budget Request '!L30,0)</f>
        <v>#REF!</v>
      </c>
      <c r="Q31" s="565" t="e">
        <f>IF('Cumulative Budget Request '!#REF!='Split budget (D)'!$L$1,'Cumulative Budget Request '!M30,0)</f>
        <v>#REF!</v>
      </c>
      <c r="R31" s="495" t="e">
        <f>IF('Cumulative Budget Request '!#REF!='Split budget (D)'!$L$1,'Cumulative Budget Request '!N30,0)</f>
        <v>#REF!</v>
      </c>
      <c r="S31" s="333" t="e">
        <f>IF('Cumulative Budget Request '!#REF!='Split budget (D)'!$L$1,'Cumulative Budget Request '!O30,0)</f>
        <v>#REF!</v>
      </c>
      <c r="T31" s="253"/>
      <c r="U31" s="581">
        <f>IFERROR((E34+E35)/E33,0)</f>
        <v>0</v>
      </c>
      <c r="V31" s="581">
        <f t="shared" ref="V31:Y31" si="6">IFERROR((F34+F35)/F33,0)</f>
        <v>0</v>
      </c>
      <c r="W31" s="581">
        <f t="shared" si="6"/>
        <v>0</v>
      </c>
      <c r="X31" s="581">
        <f t="shared" si="6"/>
        <v>0</v>
      </c>
      <c r="Y31" s="581">
        <f t="shared" si="6"/>
        <v>0</v>
      </c>
    </row>
    <row r="32" spans="1:25">
      <c r="A32" s="264"/>
      <c r="C32" s="338"/>
      <c r="D32" s="318" t="s">
        <v>14</v>
      </c>
      <c r="E32" s="439" t="e">
        <f>ROUND((N31+O31)*E31*Q31,0)</f>
        <v>#REF!</v>
      </c>
      <c r="F32" s="439" t="e">
        <f>ROUND((N31+O31)*F31*Q31*Q32,0)</f>
        <v>#REF!</v>
      </c>
      <c r="G32" s="439" t="e">
        <f>ROUND((N31+O31)*G31*Q31*Q32*Q33,0)</f>
        <v>#REF!</v>
      </c>
      <c r="H32" s="439" t="e">
        <f>ROUND((N31+O31)*H31*Q31*Q32*Q33*Q34,0)</f>
        <v>#REF!</v>
      </c>
      <c r="I32" s="439" t="e">
        <f>ROUND((N31+O31)*I31*Q31*Q32*Q33*Q34*Q35,0)</f>
        <v>#REF!</v>
      </c>
      <c r="J32" s="441" t="e">
        <f>SUM(E32:I32)</f>
        <v>#REF!</v>
      </c>
      <c r="M32" s="499"/>
      <c r="N32" s="496"/>
      <c r="O32" s="496"/>
      <c r="P32" s="496"/>
      <c r="Q32" s="565" t="e">
        <f>IF('Cumulative Budget Request '!#REF!='Split budget (D)'!$L$1,'Cumulative Budget Request '!M31,0)</f>
        <v>#REF!</v>
      </c>
      <c r="R32" s="495" t="e">
        <f>IF('Cumulative Budget Request '!#REF!='Split budget (D)'!$L$1,'Cumulative Budget Request '!N31,0)</f>
        <v>#REF!</v>
      </c>
      <c r="S32" s="333" t="e">
        <f>IF('Cumulative Budget Request '!#REF!='Split budget (D)'!$L$1,'Cumulative Budget Request '!O31,0)</f>
        <v>#REF!</v>
      </c>
      <c r="T32" s="274"/>
      <c r="U32" s="582"/>
      <c r="V32" s="582"/>
      <c r="W32" s="582"/>
      <c r="X32" s="582"/>
      <c r="Y32" s="582"/>
    </row>
    <row r="33" spans="1:25">
      <c r="A33" s="264"/>
      <c r="B33" s="558"/>
      <c r="C33" s="338"/>
      <c r="D33" s="318" t="s">
        <v>29</v>
      </c>
      <c r="E33" s="438" t="e">
        <f>ROUND(E32*$Q$8,0)</f>
        <v>#REF!</v>
      </c>
      <c r="F33" s="438" t="e">
        <f>ROUND(F32*$Q$8,0)</f>
        <v>#REF!</v>
      </c>
      <c r="G33" s="438" t="e">
        <f>ROUND(G32*$Q$8,0)</f>
        <v>#REF!</v>
      </c>
      <c r="H33" s="438" t="e">
        <f>ROUND(H32*$Q$8,0)</f>
        <v>#REF!</v>
      </c>
      <c r="I33" s="438" t="e">
        <f>ROUND(I32*$Q$8,0)</f>
        <v>#REF!</v>
      </c>
      <c r="J33" s="441" t="e">
        <f>SUM(E33:I33)</f>
        <v>#REF!</v>
      </c>
      <c r="M33" s="499"/>
      <c r="N33" s="496"/>
      <c r="O33" s="496"/>
      <c r="P33" s="496"/>
      <c r="Q33" s="565" t="e">
        <f>IF('Cumulative Budget Request '!#REF!='Split budget (D)'!$L$1,'Cumulative Budget Request '!M32,0)</f>
        <v>#REF!</v>
      </c>
      <c r="R33" s="495" t="e">
        <f>IF('Cumulative Budget Request '!#REF!='Split budget (D)'!$L$1,'Cumulative Budget Request '!N32,0)</f>
        <v>#REF!</v>
      </c>
      <c r="S33" s="333" t="e">
        <f>IF('Cumulative Budget Request '!#REF!='Split budget (D)'!$L$1,'Cumulative Budget Request '!O32,0)</f>
        <v>#REF!</v>
      </c>
      <c r="T33" s="274"/>
      <c r="U33" s="581"/>
      <c r="V33" s="581"/>
      <c r="W33" s="581"/>
      <c r="X33" s="581"/>
      <c r="Y33" s="581"/>
    </row>
    <row r="34" spans="1:25" ht="15">
      <c r="A34" s="264"/>
      <c r="B34" s="558"/>
      <c r="C34" s="338"/>
      <c r="D34" s="318" t="s">
        <v>28</v>
      </c>
      <c r="E34" s="456" t="e">
        <f>ROUND($Q$9*E31,0)</f>
        <v>#REF!</v>
      </c>
      <c r="F34" s="456" t="e">
        <f>ROUND($Q$9*F31,0)</f>
        <v>#REF!</v>
      </c>
      <c r="G34" s="456" t="e">
        <f>ROUND($Q$9*G31,0)</f>
        <v>#REF!</v>
      </c>
      <c r="H34" s="456" t="e">
        <f>ROUND($Q$9*H31,0)</f>
        <v>#REF!</v>
      </c>
      <c r="I34" s="456" t="e">
        <f>ROUND($Q$9*I31,0)</f>
        <v>#REF!</v>
      </c>
      <c r="J34" s="457" t="e">
        <f>SUM(E34:I34)</f>
        <v>#REF!</v>
      </c>
      <c r="M34" s="499"/>
      <c r="N34" s="496"/>
      <c r="O34" s="496"/>
      <c r="P34" s="496"/>
      <c r="Q34" s="565" t="e">
        <f>IF('Cumulative Budget Request '!#REF!='Split budget (D)'!$L$1,'Cumulative Budget Request '!M33,0)</f>
        <v>#REF!</v>
      </c>
      <c r="R34" s="495" t="e">
        <f>IF('Cumulative Budget Request '!#REF!='Split budget (D)'!$L$1,'Cumulative Budget Request '!N33,0)</f>
        <v>#REF!</v>
      </c>
      <c r="S34" s="333" t="e">
        <f>IF('Cumulative Budget Request '!#REF!='Split budget (D)'!$L$1,'Cumulative Budget Request '!O33,0)</f>
        <v>#REF!</v>
      </c>
      <c r="T34" s="274"/>
      <c r="U34" s="581"/>
      <c r="V34" s="581"/>
      <c r="W34" s="581"/>
      <c r="X34" s="581"/>
      <c r="Y34" s="581"/>
    </row>
    <row r="35" spans="1:25">
      <c r="A35" s="264"/>
      <c r="B35" s="558"/>
      <c r="C35" s="338"/>
      <c r="D35" s="322" t="s">
        <v>157</v>
      </c>
      <c r="E35" s="458" t="e">
        <f>SUM(E33:E34)</f>
        <v>#REF!</v>
      </c>
      <c r="F35" s="458" t="e">
        <f t="shared" ref="F35:I35" si="7">SUM(F33:F34)</f>
        <v>#REF!</v>
      </c>
      <c r="G35" s="458" t="e">
        <f t="shared" si="7"/>
        <v>#REF!</v>
      </c>
      <c r="H35" s="458" t="e">
        <f t="shared" si="7"/>
        <v>#REF!</v>
      </c>
      <c r="I35" s="458" t="e">
        <f t="shared" si="7"/>
        <v>#REF!</v>
      </c>
      <c r="J35" s="459" t="e">
        <f>SUM(J33:J34)</f>
        <v>#REF!</v>
      </c>
      <c r="M35" s="499"/>
      <c r="N35" s="496"/>
      <c r="O35" s="496"/>
      <c r="P35" s="496"/>
      <c r="Q35" s="565" t="e">
        <f>IF('Cumulative Budget Request '!#REF!='Split budget (D)'!$L$1,'Cumulative Budget Request '!M34,0)</f>
        <v>#REF!</v>
      </c>
      <c r="R35" s="495" t="e">
        <f>IF('Cumulative Budget Request '!#REF!='Split budget (D)'!$L$1,'Cumulative Budget Request '!N34,0)</f>
        <v>#REF!</v>
      </c>
      <c r="S35" s="333" t="e">
        <f>IF('Cumulative Budget Request '!#REF!='Split budget (D)'!$L$1,'Cumulative Budget Request '!O34,0)</f>
        <v>#REF!</v>
      </c>
      <c r="T35" s="274"/>
      <c r="U35" s="581"/>
      <c r="V35" s="581"/>
      <c r="W35" s="581"/>
      <c r="X35" s="581"/>
      <c r="Y35" s="581"/>
    </row>
    <row r="36" spans="1:25">
      <c r="A36" s="264"/>
      <c r="B36" s="558"/>
      <c r="C36" s="338"/>
      <c r="D36" s="318"/>
      <c r="E36" s="268"/>
      <c r="F36" s="268"/>
      <c r="G36" s="268"/>
      <c r="H36" s="268"/>
      <c r="I36" s="268"/>
      <c r="J36" s="291"/>
      <c r="M36" s="499"/>
      <c r="N36" s="496"/>
      <c r="O36" s="496"/>
      <c r="P36" s="496"/>
      <c r="Q36" s="289"/>
      <c r="R36" s="496"/>
      <c r="S36" s="289"/>
      <c r="T36" s="274"/>
      <c r="U36" s="583"/>
      <c r="V36" s="584"/>
      <c r="W36" s="582"/>
      <c r="X36" s="582"/>
      <c r="Y36" s="582"/>
    </row>
    <row r="37" spans="1:25">
      <c r="A37" s="570" t="e">
        <f>IF('Cumulative Budget Request '!#REF!='Split budget (D)'!$L$1,'Cumulative Budget Request '!A36,0)</f>
        <v>#REF!</v>
      </c>
      <c r="B37" s="571" t="e">
        <f>IF('Cumulative Budget Request '!#REF!='Split budget (D)'!$L$1,'Cumulative Budget Request '!B36,0)</f>
        <v>#REF!</v>
      </c>
      <c r="C37" s="339"/>
      <c r="D37" s="337" t="s">
        <v>112</v>
      </c>
      <c r="E37" s="338" t="e">
        <f>ROUND($R37*$S37,6)</f>
        <v>#REF!</v>
      </c>
      <c r="F37" s="338" t="e">
        <f>ROUND($R38*$S38,6)</f>
        <v>#REF!</v>
      </c>
      <c r="G37" s="338" t="e">
        <f>ROUND($R39*$S39,6)</f>
        <v>#REF!</v>
      </c>
      <c r="H37" s="338" t="e">
        <f>ROUND($R40*$S40,6)</f>
        <v>#REF!</v>
      </c>
      <c r="I37" s="338" t="e">
        <f>ROUND($R41*$S41,6)</f>
        <v>#REF!</v>
      </c>
      <c r="J37" s="305"/>
      <c r="M37" s="405" t="e">
        <f>IF('Cumulative Budget Request '!#REF!='Split budget (D)'!$L$1,'Cumulative Budget Request '!I36,0)</f>
        <v>#REF!</v>
      </c>
      <c r="N37" s="498" t="e">
        <f>ROUND(M37/12,2)</f>
        <v>#REF!</v>
      </c>
      <c r="O37" s="498" t="e">
        <f>IF('Cumulative Budget Request '!#REF!='Split budget (D)'!$L$1,'Cumulative Budget Request '!K36,0)</f>
        <v>#REF!</v>
      </c>
      <c r="P37" s="565" t="e">
        <f>IF('Cumulative Budget Request '!#REF!='Split budget (D)'!$L$1,'Cumulative Budget Request '!L36,0)</f>
        <v>#REF!</v>
      </c>
      <c r="Q37" s="565" t="e">
        <f>IF('Cumulative Budget Request '!#REF!='Split budget (D)'!$L$1,'Cumulative Budget Request '!M36,0)</f>
        <v>#REF!</v>
      </c>
      <c r="R37" s="495" t="e">
        <f>IF('Cumulative Budget Request '!#REF!='Split budget (D)'!$L$1,'Cumulative Budget Request '!N36,0)</f>
        <v>#REF!</v>
      </c>
      <c r="S37" s="333" t="e">
        <f>IF('Cumulative Budget Request '!#REF!='Split budget (D)'!$L$1,'Cumulative Budget Request '!O36,0)</f>
        <v>#REF!</v>
      </c>
      <c r="T37" s="253"/>
      <c r="U37" s="581">
        <f>IFERROR((E40+E41)/E39,0)</f>
        <v>0</v>
      </c>
      <c r="V37" s="581">
        <f t="shared" ref="V37:Y37" si="8">IFERROR((F40+F41)/F39,0)</f>
        <v>0</v>
      </c>
      <c r="W37" s="581">
        <f t="shared" si="8"/>
        <v>0</v>
      </c>
      <c r="X37" s="581">
        <f t="shared" si="8"/>
        <v>0</v>
      </c>
      <c r="Y37" s="581">
        <f t="shared" si="8"/>
        <v>0</v>
      </c>
    </row>
    <row r="38" spans="1:25">
      <c r="A38" s="264"/>
      <c r="C38" s="338"/>
      <c r="D38" s="318" t="s">
        <v>14</v>
      </c>
      <c r="E38" s="439" t="e">
        <f>ROUND((N37+O37)*E37*Q37,0)</f>
        <v>#REF!</v>
      </c>
      <c r="F38" s="439" t="e">
        <f>ROUND((N37+O37)*F37*Q37*Q38,0)</f>
        <v>#REF!</v>
      </c>
      <c r="G38" s="439" t="e">
        <f>ROUND((N37+O37)*G37*Q37*Q38*Q39,0)</f>
        <v>#REF!</v>
      </c>
      <c r="H38" s="439" t="e">
        <f>ROUND((N37+O37)*H37*Q37*Q38*Q39*Q40,0)</f>
        <v>#REF!</v>
      </c>
      <c r="I38" s="439" t="e">
        <f>ROUND((N37+O37)*I37*Q37*Q38*Q39*Q40*Q41,0)</f>
        <v>#REF!</v>
      </c>
      <c r="J38" s="441" t="e">
        <f>SUM(E38:I38)</f>
        <v>#REF!</v>
      </c>
      <c r="M38" s="499"/>
      <c r="N38" s="496"/>
      <c r="O38" s="496"/>
      <c r="P38" s="496"/>
      <c r="Q38" s="565" t="e">
        <f>IF('Cumulative Budget Request '!#REF!='Split budget (D)'!$L$1,'Cumulative Budget Request '!M37,0)</f>
        <v>#REF!</v>
      </c>
      <c r="R38" s="495" t="e">
        <f>IF('Cumulative Budget Request '!#REF!='Split budget (D)'!$L$1,'Cumulative Budget Request '!N37,0)</f>
        <v>#REF!</v>
      </c>
      <c r="S38" s="333" t="e">
        <f>IF('Cumulative Budget Request '!#REF!='Split budget (D)'!$L$1,'Cumulative Budget Request '!O37,0)</f>
        <v>#REF!</v>
      </c>
      <c r="T38" s="274"/>
      <c r="U38" s="582"/>
      <c r="V38" s="582"/>
      <c r="W38" s="582"/>
      <c r="X38" s="582"/>
      <c r="Y38" s="582"/>
    </row>
    <row r="39" spans="1:25">
      <c r="A39" s="264"/>
      <c r="B39" s="558"/>
      <c r="C39" s="338"/>
      <c r="D39" s="318" t="s">
        <v>29</v>
      </c>
      <c r="E39" s="438" t="e">
        <f>ROUND(E38*$Q$8,0)</f>
        <v>#REF!</v>
      </c>
      <c r="F39" s="438" t="e">
        <f>ROUND(F38*$Q$8,0)</f>
        <v>#REF!</v>
      </c>
      <c r="G39" s="438" t="e">
        <f>ROUND(G38*$Q$8,0)</f>
        <v>#REF!</v>
      </c>
      <c r="H39" s="438" t="e">
        <f>ROUND(H38*$Q$8,0)</f>
        <v>#REF!</v>
      </c>
      <c r="I39" s="438" t="e">
        <f>ROUND(I38*$Q$8,0)</f>
        <v>#REF!</v>
      </c>
      <c r="J39" s="441" t="e">
        <f>SUM(E39:I39)</f>
        <v>#REF!</v>
      </c>
      <c r="M39" s="499"/>
      <c r="N39" s="496"/>
      <c r="O39" s="496"/>
      <c r="P39" s="496"/>
      <c r="Q39" s="565" t="e">
        <f>IF('Cumulative Budget Request '!#REF!='Split budget (D)'!$L$1,'Cumulative Budget Request '!M38,0)</f>
        <v>#REF!</v>
      </c>
      <c r="R39" s="495" t="e">
        <f>IF('Cumulative Budget Request '!#REF!='Split budget (D)'!$L$1,'Cumulative Budget Request '!N38,0)</f>
        <v>#REF!</v>
      </c>
      <c r="S39" s="333" t="e">
        <f>IF('Cumulative Budget Request '!#REF!='Split budget (D)'!$L$1,'Cumulative Budget Request '!O38,0)</f>
        <v>#REF!</v>
      </c>
      <c r="T39" s="274"/>
      <c r="U39" s="581"/>
      <c r="V39" s="581"/>
      <c r="W39" s="581"/>
      <c r="X39" s="581"/>
      <c r="Y39" s="581"/>
    </row>
    <row r="40" spans="1:25" ht="15">
      <c r="A40" s="264"/>
      <c r="B40" s="558"/>
      <c r="C40" s="338"/>
      <c r="D40" s="318" t="s">
        <v>28</v>
      </c>
      <c r="E40" s="456" t="e">
        <f>ROUND($Q$9*E37,0)</f>
        <v>#REF!</v>
      </c>
      <c r="F40" s="456" t="e">
        <f>ROUND($Q$9*F37,0)</f>
        <v>#REF!</v>
      </c>
      <c r="G40" s="456" t="e">
        <f>ROUND($Q$9*G37,0)</f>
        <v>#REF!</v>
      </c>
      <c r="H40" s="456" t="e">
        <f>ROUND($Q$9*H37,0)</f>
        <v>#REF!</v>
      </c>
      <c r="I40" s="456" t="e">
        <f>ROUND($Q$9*I37,0)</f>
        <v>#REF!</v>
      </c>
      <c r="J40" s="457" t="e">
        <f>SUM(E40:I40)</f>
        <v>#REF!</v>
      </c>
      <c r="M40" s="499"/>
      <c r="N40" s="496"/>
      <c r="O40" s="496"/>
      <c r="P40" s="496"/>
      <c r="Q40" s="565" t="e">
        <f>IF('Cumulative Budget Request '!#REF!='Split budget (D)'!$L$1,'Cumulative Budget Request '!M39,0)</f>
        <v>#REF!</v>
      </c>
      <c r="R40" s="495" t="e">
        <f>IF('Cumulative Budget Request '!#REF!='Split budget (D)'!$L$1,'Cumulative Budget Request '!N39,0)</f>
        <v>#REF!</v>
      </c>
      <c r="S40" s="333" t="e">
        <f>IF('Cumulative Budget Request '!#REF!='Split budget (D)'!$L$1,'Cumulative Budget Request '!O39,0)</f>
        <v>#REF!</v>
      </c>
      <c r="T40" s="274"/>
      <c r="U40" s="581"/>
      <c r="V40" s="581"/>
      <c r="W40" s="581"/>
      <c r="X40" s="581"/>
      <c r="Y40" s="581"/>
    </row>
    <row r="41" spans="1:25">
      <c r="A41" s="264"/>
      <c r="B41" s="558"/>
      <c r="C41" s="338"/>
      <c r="D41" s="322" t="s">
        <v>157</v>
      </c>
      <c r="E41" s="458" t="e">
        <f>SUM(E39:E40)</f>
        <v>#REF!</v>
      </c>
      <c r="F41" s="458" t="e">
        <f t="shared" ref="F41:I41" si="9">SUM(F39:F40)</f>
        <v>#REF!</v>
      </c>
      <c r="G41" s="458" t="e">
        <f t="shared" si="9"/>
        <v>#REF!</v>
      </c>
      <c r="H41" s="458" t="e">
        <f t="shared" si="9"/>
        <v>#REF!</v>
      </c>
      <c r="I41" s="458" t="e">
        <f t="shared" si="9"/>
        <v>#REF!</v>
      </c>
      <c r="J41" s="459" t="e">
        <f>SUM(J39:J40)</f>
        <v>#REF!</v>
      </c>
      <c r="M41" s="499"/>
      <c r="N41" s="496"/>
      <c r="O41" s="496"/>
      <c r="P41" s="496"/>
      <c r="Q41" s="565" t="e">
        <f>IF('Cumulative Budget Request '!#REF!='Split budget (D)'!$L$1,'Cumulative Budget Request '!M40,0)</f>
        <v>#REF!</v>
      </c>
      <c r="R41" s="495" t="e">
        <f>IF('Cumulative Budget Request '!#REF!='Split budget (D)'!$L$1,'Cumulative Budget Request '!N40,0)</f>
        <v>#REF!</v>
      </c>
      <c r="S41" s="333" t="e">
        <f>IF('Cumulative Budget Request '!#REF!='Split budget (D)'!$L$1,'Cumulative Budget Request '!O40,0)</f>
        <v>#REF!</v>
      </c>
      <c r="T41" s="274"/>
      <c r="U41" s="581"/>
      <c r="V41" s="581"/>
      <c r="W41" s="581"/>
      <c r="X41" s="581"/>
      <c r="Y41" s="581"/>
    </row>
    <row r="42" spans="1:25">
      <c r="A42" s="264"/>
      <c r="B42" s="558"/>
      <c r="C42" s="338"/>
      <c r="D42" s="318"/>
      <c r="E42" s="268"/>
      <c r="F42" s="268"/>
      <c r="G42" s="268"/>
      <c r="H42" s="268"/>
      <c r="I42" s="268"/>
      <c r="J42" s="291"/>
      <c r="M42" s="499"/>
      <c r="N42" s="496"/>
      <c r="O42" s="496"/>
      <c r="P42" s="496"/>
      <c r="Q42" s="289"/>
      <c r="R42" s="496"/>
      <c r="S42" s="289"/>
      <c r="T42" s="274"/>
      <c r="U42" s="583"/>
      <c r="V42" s="584"/>
      <c r="W42" s="582"/>
      <c r="X42" s="582"/>
      <c r="Y42" s="582"/>
    </row>
    <row r="43" spans="1:25">
      <c r="A43" s="570" t="e">
        <f>IF('Cumulative Budget Request '!#REF!='Split budget (D)'!$L$1,'Cumulative Budget Request '!A42,0)</f>
        <v>#REF!</v>
      </c>
      <c r="B43" s="571" t="e">
        <f>IF('Cumulative Budget Request '!#REF!='Split budget (D)'!$L$1,'Cumulative Budget Request '!B42,0)</f>
        <v>#REF!</v>
      </c>
      <c r="C43" s="339"/>
      <c r="D43" s="337" t="s">
        <v>112</v>
      </c>
      <c r="E43" s="338" t="e">
        <f>ROUND($R43*$S43,6)</f>
        <v>#REF!</v>
      </c>
      <c r="F43" s="338" t="e">
        <f>ROUND($R44*$S44,6)</f>
        <v>#REF!</v>
      </c>
      <c r="G43" s="338" t="e">
        <f>ROUND($R45*$S45,6)</f>
        <v>#REF!</v>
      </c>
      <c r="H43" s="338" t="e">
        <f>ROUND($R46*$S46,6)</f>
        <v>#REF!</v>
      </c>
      <c r="I43" s="338" t="e">
        <f>ROUND($R47*$S47,6)</f>
        <v>#REF!</v>
      </c>
      <c r="J43" s="305"/>
      <c r="M43" s="405" t="e">
        <f>IF('Cumulative Budget Request '!#REF!='Split budget (D)'!$L$1,'Cumulative Budget Request '!I42,0)</f>
        <v>#REF!</v>
      </c>
      <c r="N43" s="498" t="e">
        <f>ROUND(M43/12,2)</f>
        <v>#REF!</v>
      </c>
      <c r="O43" s="498" t="e">
        <f>IF('Cumulative Budget Request '!#REF!='Split budget (D)'!$L$1,'Cumulative Budget Request '!K42,0)</f>
        <v>#REF!</v>
      </c>
      <c r="P43" s="565" t="e">
        <f>IF('Cumulative Budget Request '!#REF!='Split budget (D)'!$L$1,'Cumulative Budget Request '!L42,0)</f>
        <v>#REF!</v>
      </c>
      <c r="Q43" s="565" t="e">
        <f>IF('Cumulative Budget Request '!#REF!='Split budget (D)'!$L$1,'Cumulative Budget Request '!M42,0)</f>
        <v>#REF!</v>
      </c>
      <c r="R43" s="495" t="e">
        <f>IF('Cumulative Budget Request '!#REF!='Split budget (D)'!$L$1,'Cumulative Budget Request '!N42,0)</f>
        <v>#REF!</v>
      </c>
      <c r="S43" s="333" t="e">
        <f>IF('Cumulative Budget Request '!#REF!='Split budget (D)'!$L$1,'Cumulative Budget Request '!O42,0)</f>
        <v>#REF!</v>
      </c>
      <c r="T43" s="253"/>
      <c r="U43" s="581">
        <f>IFERROR((E46+E47)/E45,0)</f>
        <v>0</v>
      </c>
      <c r="V43" s="581">
        <f t="shared" ref="V43:Y43" si="10">IFERROR((F46+F47)/F45,0)</f>
        <v>0</v>
      </c>
      <c r="W43" s="581">
        <f t="shared" si="10"/>
        <v>0</v>
      </c>
      <c r="X43" s="581">
        <f t="shared" si="10"/>
        <v>0</v>
      </c>
      <c r="Y43" s="581">
        <f t="shared" si="10"/>
        <v>0</v>
      </c>
    </row>
    <row r="44" spans="1:25">
      <c r="A44" s="264"/>
      <c r="C44" s="338"/>
      <c r="D44" s="318" t="s">
        <v>14</v>
      </c>
      <c r="E44" s="439" t="e">
        <f>ROUND((N43+O43)*E43*Q43,0)</f>
        <v>#REF!</v>
      </c>
      <c r="F44" s="439" t="e">
        <f>ROUND((N43+O43)*F43*Q43*Q44,0)</f>
        <v>#REF!</v>
      </c>
      <c r="G44" s="439" t="e">
        <f>ROUND((N43+O43)*G43*Q43*Q44*Q45,0)</f>
        <v>#REF!</v>
      </c>
      <c r="H44" s="439" t="e">
        <f>ROUND((N43+O43)*H43*Q43*Q44*Q45*Q46,0)</f>
        <v>#REF!</v>
      </c>
      <c r="I44" s="439" t="e">
        <f>ROUND((N43+O43)*I43*Q43*Q44*Q45*Q46*Q47,0)</f>
        <v>#REF!</v>
      </c>
      <c r="J44" s="441" t="e">
        <f>SUM(E44:I44)</f>
        <v>#REF!</v>
      </c>
      <c r="M44" s="499"/>
      <c r="N44" s="496"/>
      <c r="O44" s="496"/>
      <c r="P44" s="496"/>
      <c r="Q44" s="565" t="e">
        <f>IF('Cumulative Budget Request '!#REF!='Split budget (D)'!$L$1,'Cumulative Budget Request '!M43,0)</f>
        <v>#REF!</v>
      </c>
      <c r="R44" s="495" t="e">
        <f>IF('Cumulative Budget Request '!#REF!='Split budget (D)'!$L$1,'Cumulative Budget Request '!N43,0)</f>
        <v>#REF!</v>
      </c>
      <c r="S44" s="333" t="e">
        <f>IF('Cumulative Budget Request '!#REF!='Split budget (D)'!$L$1,'Cumulative Budget Request '!O43,0)</f>
        <v>#REF!</v>
      </c>
      <c r="T44" s="274"/>
      <c r="U44" s="582"/>
      <c r="V44" s="582"/>
      <c r="W44" s="582"/>
      <c r="X44" s="582"/>
      <c r="Y44" s="582"/>
    </row>
    <row r="45" spans="1:25">
      <c r="A45" s="264"/>
      <c r="B45" s="558"/>
      <c r="C45" s="338"/>
      <c r="D45" s="318" t="s">
        <v>29</v>
      </c>
      <c r="E45" s="438" t="e">
        <f>ROUND(E44*$Q$8,0)</f>
        <v>#REF!</v>
      </c>
      <c r="F45" s="438" t="e">
        <f>ROUND(F44*$Q$8,0)</f>
        <v>#REF!</v>
      </c>
      <c r="G45" s="438" t="e">
        <f>ROUND(G44*$Q$8,0)</f>
        <v>#REF!</v>
      </c>
      <c r="H45" s="438" t="e">
        <f>ROUND(H44*$Q$8,0)</f>
        <v>#REF!</v>
      </c>
      <c r="I45" s="438" t="e">
        <f>ROUND(I44*$Q$8,0)</f>
        <v>#REF!</v>
      </c>
      <c r="J45" s="441" t="e">
        <f>SUM(E45:I45)</f>
        <v>#REF!</v>
      </c>
      <c r="M45" s="499"/>
      <c r="N45" s="496"/>
      <c r="O45" s="496"/>
      <c r="P45" s="496"/>
      <c r="Q45" s="565" t="e">
        <f>IF('Cumulative Budget Request '!#REF!='Split budget (D)'!$L$1,'Cumulative Budget Request '!M44,0)</f>
        <v>#REF!</v>
      </c>
      <c r="R45" s="495" t="e">
        <f>IF('Cumulative Budget Request '!#REF!='Split budget (D)'!$L$1,'Cumulative Budget Request '!N44,0)</f>
        <v>#REF!</v>
      </c>
      <c r="S45" s="333" t="e">
        <f>IF('Cumulative Budget Request '!#REF!='Split budget (D)'!$L$1,'Cumulative Budget Request '!O44,0)</f>
        <v>#REF!</v>
      </c>
      <c r="T45" s="274"/>
      <c r="U45" s="581"/>
      <c r="V45" s="581"/>
      <c r="W45" s="581"/>
      <c r="X45" s="581"/>
      <c r="Y45" s="581"/>
    </row>
    <row r="46" spans="1:25" ht="15">
      <c r="A46" s="264"/>
      <c r="B46" s="558"/>
      <c r="C46" s="338"/>
      <c r="D46" s="318" t="s">
        <v>28</v>
      </c>
      <c r="E46" s="456" t="e">
        <f>ROUND($Q$9*E43,0)</f>
        <v>#REF!</v>
      </c>
      <c r="F46" s="456" t="e">
        <f>ROUND($Q$9*F43,0)</f>
        <v>#REF!</v>
      </c>
      <c r="G46" s="456" t="e">
        <f>ROUND($Q$9*G43,0)</f>
        <v>#REF!</v>
      </c>
      <c r="H46" s="456" t="e">
        <f>ROUND($Q$9*H43,0)</f>
        <v>#REF!</v>
      </c>
      <c r="I46" s="456" t="e">
        <f>ROUND($Q$9*I43,0)</f>
        <v>#REF!</v>
      </c>
      <c r="J46" s="457" t="e">
        <f>SUM(E46:I46)</f>
        <v>#REF!</v>
      </c>
      <c r="M46" s="499"/>
      <c r="N46" s="496"/>
      <c r="O46" s="496"/>
      <c r="P46" s="496"/>
      <c r="Q46" s="565" t="e">
        <f>IF('Cumulative Budget Request '!#REF!='Split budget (D)'!$L$1,'Cumulative Budget Request '!M45,0)</f>
        <v>#REF!</v>
      </c>
      <c r="R46" s="495" t="e">
        <f>IF('Cumulative Budget Request '!#REF!='Split budget (D)'!$L$1,'Cumulative Budget Request '!N45,0)</f>
        <v>#REF!</v>
      </c>
      <c r="S46" s="333" t="e">
        <f>IF('Cumulative Budget Request '!#REF!='Split budget (D)'!$L$1,'Cumulative Budget Request '!O45,0)</f>
        <v>#REF!</v>
      </c>
      <c r="T46" s="274"/>
      <c r="U46" s="581"/>
      <c r="V46" s="581"/>
      <c r="W46" s="581"/>
      <c r="X46" s="581"/>
      <c r="Y46" s="581"/>
    </row>
    <row r="47" spans="1:25">
      <c r="A47" s="264"/>
      <c r="B47" s="558"/>
      <c r="C47" s="338"/>
      <c r="D47" s="322" t="s">
        <v>157</v>
      </c>
      <c r="E47" s="458" t="e">
        <f>SUM(E45:E46)</f>
        <v>#REF!</v>
      </c>
      <c r="F47" s="458" t="e">
        <f t="shared" ref="F47:I47" si="11">SUM(F45:F46)</f>
        <v>#REF!</v>
      </c>
      <c r="G47" s="458" t="e">
        <f t="shared" si="11"/>
        <v>#REF!</v>
      </c>
      <c r="H47" s="458" t="e">
        <f t="shared" si="11"/>
        <v>#REF!</v>
      </c>
      <c r="I47" s="458" t="e">
        <f t="shared" si="11"/>
        <v>#REF!</v>
      </c>
      <c r="J47" s="459" t="e">
        <f>SUM(J45:J46)</f>
        <v>#REF!</v>
      </c>
      <c r="M47" s="499"/>
      <c r="N47" s="496"/>
      <c r="O47" s="496"/>
      <c r="P47" s="496"/>
      <c r="Q47" s="565" t="e">
        <f>IF('Cumulative Budget Request '!#REF!='Split budget (D)'!$L$1,'Cumulative Budget Request '!M46,0)</f>
        <v>#REF!</v>
      </c>
      <c r="R47" s="495" t="e">
        <f>IF('Cumulative Budget Request '!#REF!='Split budget (D)'!$L$1,'Cumulative Budget Request '!N46,0)</f>
        <v>#REF!</v>
      </c>
      <c r="S47" s="333" t="e">
        <f>IF('Cumulative Budget Request '!#REF!='Split budget (D)'!$L$1,'Cumulative Budget Request '!O46,0)</f>
        <v>#REF!</v>
      </c>
      <c r="T47" s="274"/>
      <c r="U47" s="581"/>
      <c r="V47" s="581"/>
      <c r="W47" s="581"/>
      <c r="X47" s="581"/>
      <c r="Y47" s="581"/>
    </row>
    <row r="48" spans="1:25">
      <c r="A48" s="264"/>
      <c r="B48" s="558"/>
      <c r="C48" s="338"/>
      <c r="D48" s="318"/>
      <c r="E48" s="268"/>
      <c r="F48" s="268"/>
      <c r="G48" s="268"/>
      <c r="H48" s="268"/>
      <c r="I48" s="268"/>
      <c r="J48" s="291"/>
      <c r="M48" s="499"/>
      <c r="N48" s="496"/>
      <c r="O48" s="496"/>
      <c r="P48" s="496"/>
      <c r="Q48" s="289"/>
      <c r="R48" s="496"/>
      <c r="S48" s="289"/>
      <c r="T48" s="274"/>
      <c r="U48" s="583"/>
      <c r="V48" s="584"/>
      <c r="W48" s="582"/>
      <c r="X48" s="582"/>
      <c r="Y48" s="582"/>
    </row>
    <row r="49" spans="1:25">
      <c r="A49" s="570" t="e">
        <f>IF('Cumulative Budget Request '!#REF!='Split budget (D)'!$L$1,'Cumulative Budget Request '!A48,0)</f>
        <v>#REF!</v>
      </c>
      <c r="B49" s="571" t="e">
        <f>IF('Cumulative Budget Request '!#REF!='Split budget (D)'!$L$1,'Cumulative Budget Request '!B48,0)</f>
        <v>#REF!</v>
      </c>
      <c r="C49" s="339"/>
      <c r="D49" s="337" t="s">
        <v>112</v>
      </c>
      <c r="E49" s="338" t="e">
        <f>ROUND($R49*$S49,6)</f>
        <v>#REF!</v>
      </c>
      <c r="F49" s="338" t="e">
        <f>ROUND($R50*$S50,6)</f>
        <v>#REF!</v>
      </c>
      <c r="G49" s="338" t="e">
        <f>ROUND($R51*$S51,6)</f>
        <v>#REF!</v>
      </c>
      <c r="H49" s="338" t="e">
        <f>ROUND($R52*$S52,6)</f>
        <v>#REF!</v>
      </c>
      <c r="I49" s="338" t="e">
        <f>ROUND($R53*$S53,6)</f>
        <v>#REF!</v>
      </c>
      <c r="J49" s="305"/>
      <c r="M49" s="405" t="e">
        <f>IF('Cumulative Budget Request '!#REF!='Split budget (D)'!$L$1,'Cumulative Budget Request '!I48,0)</f>
        <v>#REF!</v>
      </c>
      <c r="N49" s="498" t="e">
        <f>ROUND(M49/12,2)</f>
        <v>#REF!</v>
      </c>
      <c r="O49" s="498" t="e">
        <f>IF('Cumulative Budget Request '!#REF!='Split budget (D)'!$L$1,'Cumulative Budget Request '!K48,0)</f>
        <v>#REF!</v>
      </c>
      <c r="P49" s="565" t="e">
        <f>IF('Cumulative Budget Request '!#REF!='Split budget (D)'!$L$1,'Cumulative Budget Request '!L48,0)</f>
        <v>#REF!</v>
      </c>
      <c r="Q49" s="565" t="e">
        <f>IF('Cumulative Budget Request '!#REF!='Split budget (D)'!$L$1,'Cumulative Budget Request '!M48,0)</f>
        <v>#REF!</v>
      </c>
      <c r="R49" s="495" t="e">
        <f>IF('Cumulative Budget Request '!#REF!='Split budget (D)'!$L$1,'Cumulative Budget Request '!N48,0)</f>
        <v>#REF!</v>
      </c>
      <c r="S49" s="333" t="e">
        <f>IF('Cumulative Budget Request '!#REF!='Split budget (D)'!$L$1,'Cumulative Budget Request '!O48,0)</f>
        <v>#REF!</v>
      </c>
      <c r="T49" s="253"/>
      <c r="U49" s="581">
        <f>IFERROR((E52+E53)/E51,0)</f>
        <v>0</v>
      </c>
      <c r="V49" s="581">
        <f t="shared" ref="V49:Y49" si="12">IFERROR((F52+F53)/F51,0)</f>
        <v>0</v>
      </c>
      <c r="W49" s="581">
        <f t="shared" si="12"/>
        <v>0</v>
      </c>
      <c r="X49" s="581">
        <f t="shared" si="12"/>
        <v>0</v>
      </c>
      <c r="Y49" s="581">
        <f t="shared" si="12"/>
        <v>0</v>
      </c>
    </row>
    <row r="50" spans="1:25">
      <c r="A50" s="264"/>
      <c r="C50" s="338"/>
      <c r="D50" s="318" t="s">
        <v>14</v>
      </c>
      <c r="E50" s="439" t="e">
        <f>ROUND((N49+O49)*E49*Q49,0)</f>
        <v>#REF!</v>
      </c>
      <c r="F50" s="439" t="e">
        <f>ROUND((N49+O49)*F49*Q49*Q50,0)</f>
        <v>#REF!</v>
      </c>
      <c r="G50" s="439" t="e">
        <f>ROUND((N49+O49)*G49*Q49*Q50*Q51,0)</f>
        <v>#REF!</v>
      </c>
      <c r="H50" s="439" t="e">
        <f>ROUND((N49+O49)*H49*Q49*Q50*Q51*Q52,0)</f>
        <v>#REF!</v>
      </c>
      <c r="I50" s="439" t="e">
        <f>ROUND((N49+O49)*I49*Q49*Q50*Q51*Q52*Q53,0)</f>
        <v>#REF!</v>
      </c>
      <c r="J50" s="441" t="e">
        <f>SUM(E50:I50)</f>
        <v>#REF!</v>
      </c>
      <c r="M50" s="499"/>
      <c r="N50" s="496"/>
      <c r="O50" s="496"/>
      <c r="P50" s="496"/>
      <c r="Q50" s="565" t="e">
        <f>IF('Cumulative Budget Request '!#REF!='Split budget (D)'!$L$1,'Cumulative Budget Request '!M49,0)</f>
        <v>#REF!</v>
      </c>
      <c r="R50" s="495" t="e">
        <f>IF('Cumulative Budget Request '!#REF!='Split budget (D)'!$L$1,'Cumulative Budget Request '!N49,0)</f>
        <v>#REF!</v>
      </c>
      <c r="S50" s="333" t="e">
        <f>IF('Cumulative Budget Request '!#REF!='Split budget (D)'!$L$1,'Cumulative Budget Request '!O49,0)</f>
        <v>#REF!</v>
      </c>
      <c r="T50" s="274"/>
      <c r="U50" s="582"/>
      <c r="V50" s="582"/>
      <c r="W50" s="582"/>
      <c r="X50" s="582"/>
      <c r="Y50" s="582"/>
    </row>
    <row r="51" spans="1:25">
      <c r="A51" s="264"/>
      <c r="B51" s="558"/>
      <c r="C51" s="338"/>
      <c r="D51" s="318" t="s">
        <v>29</v>
      </c>
      <c r="E51" s="438" t="e">
        <f>ROUND(E50*$Q$8,0)</f>
        <v>#REF!</v>
      </c>
      <c r="F51" s="438" t="e">
        <f>ROUND(F50*$Q$8,0)</f>
        <v>#REF!</v>
      </c>
      <c r="G51" s="438" t="e">
        <f>ROUND(G50*$Q$8,0)</f>
        <v>#REF!</v>
      </c>
      <c r="H51" s="438" t="e">
        <f>ROUND(H50*$Q$8,0)</f>
        <v>#REF!</v>
      </c>
      <c r="I51" s="438" t="e">
        <f>ROUND(I50*$Q$8,0)</f>
        <v>#REF!</v>
      </c>
      <c r="J51" s="441" t="e">
        <f>SUM(E51:I51)</f>
        <v>#REF!</v>
      </c>
      <c r="M51" s="499"/>
      <c r="N51" s="496"/>
      <c r="O51" s="496"/>
      <c r="P51" s="496"/>
      <c r="Q51" s="565" t="e">
        <f>IF('Cumulative Budget Request '!#REF!='Split budget (D)'!$L$1,'Cumulative Budget Request '!M50,0)</f>
        <v>#REF!</v>
      </c>
      <c r="R51" s="495" t="e">
        <f>IF('Cumulative Budget Request '!#REF!='Split budget (D)'!$L$1,'Cumulative Budget Request '!N50,0)</f>
        <v>#REF!</v>
      </c>
      <c r="S51" s="333" t="e">
        <f>IF('Cumulative Budget Request '!#REF!='Split budget (D)'!$L$1,'Cumulative Budget Request '!O50,0)</f>
        <v>#REF!</v>
      </c>
      <c r="T51" s="274"/>
      <c r="U51" s="581"/>
      <c r="V51" s="581"/>
      <c r="W51" s="581"/>
      <c r="X51" s="581"/>
      <c r="Y51" s="581"/>
    </row>
    <row r="52" spans="1:25" ht="15">
      <c r="A52" s="264"/>
      <c r="B52" s="558"/>
      <c r="C52" s="338"/>
      <c r="D52" s="318" t="s">
        <v>28</v>
      </c>
      <c r="E52" s="456" t="e">
        <f>ROUND($Q$9*E49,0)</f>
        <v>#REF!</v>
      </c>
      <c r="F52" s="456" t="e">
        <f>ROUND($Q$9*F49,0)</f>
        <v>#REF!</v>
      </c>
      <c r="G52" s="456" t="e">
        <f>ROUND($Q$9*G49,0)</f>
        <v>#REF!</v>
      </c>
      <c r="H52" s="456" t="e">
        <f>ROUND($Q$9*H49,0)</f>
        <v>#REF!</v>
      </c>
      <c r="I52" s="456" t="e">
        <f>ROUND($Q$9*I49,0)</f>
        <v>#REF!</v>
      </c>
      <c r="J52" s="457" t="e">
        <f>SUM(E52:I52)</f>
        <v>#REF!</v>
      </c>
      <c r="M52" s="499"/>
      <c r="N52" s="496"/>
      <c r="O52" s="496"/>
      <c r="P52" s="496"/>
      <c r="Q52" s="565" t="e">
        <f>IF('Cumulative Budget Request '!#REF!='Split budget (D)'!$L$1,'Cumulative Budget Request '!M51,0)</f>
        <v>#REF!</v>
      </c>
      <c r="R52" s="495" t="e">
        <f>IF('Cumulative Budget Request '!#REF!='Split budget (D)'!$L$1,'Cumulative Budget Request '!N51,0)</f>
        <v>#REF!</v>
      </c>
      <c r="S52" s="333" t="e">
        <f>IF('Cumulative Budget Request '!#REF!='Split budget (D)'!$L$1,'Cumulative Budget Request '!O51,0)</f>
        <v>#REF!</v>
      </c>
      <c r="T52" s="274"/>
      <c r="U52" s="581"/>
      <c r="V52" s="581"/>
      <c r="W52" s="581"/>
      <c r="X52" s="581"/>
      <c r="Y52" s="581"/>
    </row>
    <row r="53" spans="1:25">
      <c r="A53" s="264"/>
      <c r="B53" s="558"/>
      <c r="C53" s="338"/>
      <c r="D53" s="322" t="s">
        <v>157</v>
      </c>
      <c r="E53" s="458" t="e">
        <f>SUM(E51:E52)</f>
        <v>#REF!</v>
      </c>
      <c r="F53" s="458" t="e">
        <f t="shared" ref="F53:I53" si="13">SUM(F51:F52)</f>
        <v>#REF!</v>
      </c>
      <c r="G53" s="458" t="e">
        <f t="shared" si="13"/>
        <v>#REF!</v>
      </c>
      <c r="H53" s="458" t="e">
        <f t="shared" si="13"/>
        <v>#REF!</v>
      </c>
      <c r="I53" s="458" t="e">
        <f t="shared" si="13"/>
        <v>#REF!</v>
      </c>
      <c r="J53" s="459" t="e">
        <f>SUM(J51:J52)</f>
        <v>#REF!</v>
      </c>
      <c r="M53" s="499"/>
      <c r="N53" s="496"/>
      <c r="O53" s="496"/>
      <c r="P53" s="496"/>
      <c r="Q53" s="565" t="e">
        <f>IF('Cumulative Budget Request '!#REF!='Split budget (D)'!$L$1,'Cumulative Budget Request '!M52,0)</f>
        <v>#REF!</v>
      </c>
      <c r="R53" s="495" t="e">
        <f>IF('Cumulative Budget Request '!#REF!='Split budget (D)'!$L$1,'Cumulative Budget Request '!N52,0)</f>
        <v>#REF!</v>
      </c>
      <c r="S53" s="333" t="e">
        <f>IF('Cumulative Budget Request '!#REF!='Split budget (D)'!$L$1,'Cumulative Budget Request '!O52,0)</f>
        <v>#REF!</v>
      </c>
      <c r="T53" s="274"/>
      <c r="U53" s="581"/>
      <c r="V53" s="581"/>
      <c r="W53" s="581"/>
      <c r="X53" s="581"/>
      <c r="Y53" s="581"/>
    </row>
    <row r="54" spans="1:25">
      <c r="A54" s="264"/>
      <c r="B54" s="558"/>
      <c r="C54" s="338"/>
      <c r="D54" s="318"/>
      <c r="E54" s="268"/>
      <c r="F54" s="268"/>
      <c r="G54" s="268"/>
      <c r="H54" s="268"/>
      <c r="I54" s="268"/>
      <c r="J54" s="291"/>
      <c r="M54" s="499"/>
      <c r="N54" s="496"/>
      <c r="O54" s="496"/>
      <c r="P54" s="496"/>
      <c r="Q54" s="289"/>
      <c r="R54" s="496"/>
      <c r="S54" s="289"/>
      <c r="T54" s="274"/>
      <c r="U54" s="583"/>
      <c r="V54" s="584"/>
      <c r="W54" s="582"/>
      <c r="X54" s="582"/>
      <c r="Y54" s="582"/>
    </row>
    <row r="55" spans="1:25">
      <c r="A55" s="570" t="e">
        <f>IF('Cumulative Budget Request '!#REF!='Split budget (D)'!$L$1,'Cumulative Budget Request '!A54,0)</f>
        <v>#REF!</v>
      </c>
      <c r="B55" s="571" t="e">
        <f>IF('Cumulative Budget Request '!#REF!='Split budget (D)'!$L$1,'Cumulative Budget Request '!B54,0)</f>
        <v>#REF!</v>
      </c>
      <c r="C55" s="339"/>
      <c r="D55" s="337" t="s">
        <v>112</v>
      </c>
      <c r="E55" s="338" t="e">
        <f>ROUND($R55*$S55,6)</f>
        <v>#REF!</v>
      </c>
      <c r="F55" s="338" t="e">
        <f>ROUND($R56*$S56,6)</f>
        <v>#REF!</v>
      </c>
      <c r="G55" s="338" t="e">
        <f>ROUND($R57*$S57,6)</f>
        <v>#REF!</v>
      </c>
      <c r="H55" s="338" t="e">
        <f>ROUND($R58*$S58,6)</f>
        <v>#REF!</v>
      </c>
      <c r="I55" s="338" t="e">
        <f>ROUND($R59*$S59,6)</f>
        <v>#REF!</v>
      </c>
      <c r="J55" s="305"/>
      <c r="M55" s="405" t="e">
        <f>IF('Cumulative Budget Request '!#REF!='Split budget (D)'!$L$1,'Cumulative Budget Request '!I54,0)</f>
        <v>#REF!</v>
      </c>
      <c r="N55" s="498" t="e">
        <f>ROUND(M55/12,2)</f>
        <v>#REF!</v>
      </c>
      <c r="O55" s="498" t="e">
        <f>IF('Cumulative Budget Request '!#REF!='Split budget (D)'!$L$1,'Cumulative Budget Request '!K54,0)</f>
        <v>#REF!</v>
      </c>
      <c r="P55" s="565" t="e">
        <f>IF('Cumulative Budget Request '!#REF!='Split budget (D)'!$L$1,'Cumulative Budget Request '!L54,0)</f>
        <v>#REF!</v>
      </c>
      <c r="Q55" s="565" t="e">
        <f>IF('Cumulative Budget Request '!#REF!='Split budget (D)'!$L$1,'Cumulative Budget Request '!M54,0)</f>
        <v>#REF!</v>
      </c>
      <c r="R55" s="495" t="e">
        <f>IF('Cumulative Budget Request '!#REF!='Split budget (D)'!$L$1,'Cumulative Budget Request '!N54,0)</f>
        <v>#REF!</v>
      </c>
      <c r="S55" s="333" t="e">
        <f>IF('Cumulative Budget Request '!#REF!='Split budget (D)'!$L$1,'Cumulative Budget Request '!O54,0)</f>
        <v>#REF!</v>
      </c>
      <c r="T55" s="253"/>
      <c r="U55" s="581">
        <f>IFERROR((E58+E59)/E57,0)</f>
        <v>0</v>
      </c>
      <c r="V55" s="581">
        <f t="shared" ref="V55:Y55" si="14">IFERROR((F58+F59)/F57,0)</f>
        <v>0</v>
      </c>
      <c r="W55" s="581">
        <f t="shared" si="14"/>
        <v>0</v>
      </c>
      <c r="X55" s="581">
        <f t="shared" si="14"/>
        <v>0</v>
      </c>
      <c r="Y55" s="581">
        <f t="shared" si="14"/>
        <v>0</v>
      </c>
    </row>
    <row r="56" spans="1:25">
      <c r="A56" s="264"/>
      <c r="C56" s="338"/>
      <c r="D56" s="318" t="s">
        <v>14</v>
      </c>
      <c r="E56" s="439" t="e">
        <f>ROUND((N55+O55)*E55*Q55,0)</f>
        <v>#REF!</v>
      </c>
      <c r="F56" s="439" t="e">
        <f>ROUND((N55+O55)*F55*Q55*Q56,0)</f>
        <v>#REF!</v>
      </c>
      <c r="G56" s="439" t="e">
        <f>ROUND((N55+O55)*G55*Q55*Q56*Q57,0)</f>
        <v>#REF!</v>
      </c>
      <c r="H56" s="439" t="e">
        <f>ROUND((N55+O55)*H55*Q55*Q56*Q57*Q58,0)</f>
        <v>#REF!</v>
      </c>
      <c r="I56" s="439" t="e">
        <f>ROUND((N55+O55)*I55*Q55*Q56*Q57*Q58*Q59,0)</f>
        <v>#REF!</v>
      </c>
      <c r="J56" s="441" t="e">
        <f>SUM(E56:I56)</f>
        <v>#REF!</v>
      </c>
      <c r="M56" s="499"/>
      <c r="N56" s="496"/>
      <c r="O56" s="496"/>
      <c r="P56" s="496"/>
      <c r="Q56" s="565" t="e">
        <f>IF('Cumulative Budget Request '!#REF!='Split budget (D)'!$L$1,'Cumulative Budget Request '!M55,0)</f>
        <v>#REF!</v>
      </c>
      <c r="R56" s="495" t="e">
        <f>IF('Cumulative Budget Request '!#REF!='Split budget (D)'!$L$1,'Cumulative Budget Request '!N55,0)</f>
        <v>#REF!</v>
      </c>
      <c r="S56" s="333" t="e">
        <f>IF('Cumulative Budget Request '!#REF!='Split budget (D)'!$L$1,'Cumulative Budget Request '!O55,0)</f>
        <v>#REF!</v>
      </c>
      <c r="T56" s="274"/>
      <c r="U56" s="582"/>
      <c r="V56" s="582"/>
      <c r="W56" s="582"/>
      <c r="X56" s="582"/>
      <c r="Y56" s="582"/>
    </row>
    <row r="57" spans="1:25">
      <c r="A57" s="264"/>
      <c r="C57" s="338"/>
      <c r="D57" s="318" t="s">
        <v>29</v>
      </c>
      <c r="E57" s="438" t="e">
        <f>ROUND(E56*$Q$8,0)</f>
        <v>#REF!</v>
      </c>
      <c r="F57" s="438" t="e">
        <f>ROUND(F56*$Q$8,0)</f>
        <v>#REF!</v>
      </c>
      <c r="G57" s="438" t="e">
        <f>ROUND(G56*$Q$8,0)</f>
        <v>#REF!</v>
      </c>
      <c r="H57" s="438" t="e">
        <f>ROUND(H56*$Q$8,0)</f>
        <v>#REF!</v>
      </c>
      <c r="I57" s="438" t="e">
        <f>ROUND(I56*$Q$8,0)</f>
        <v>#REF!</v>
      </c>
      <c r="J57" s="441" t="e">
        <f>SUM(E57:I57)</f>
        <v>#REF!</v>
      </c>
      <c r="M57" s="499"/>
      <c r="N57" s="496"/>
      <c r="O57" s="496"/>
      <c r="P57" s="496"/>
      <c r="Q57" s="565" t="e">
        <f>IF('Cumulative Budget Request '!#REF!='Split budget (D)'!$L$1,'Cumulative Budget Request '!M56,0)</f>
        <v>#REF!</v>
      </c>
      <c r="R57" s="495" t="e">
        <f>IF('Cumulative Budget Request '!#REF!='Split budget (D)'!$L$1,'Cumulative Budget Request '!N56,0)</f>
        <v>#REF!</v>
      </c>
      <c r="S57" s="333" t="e">
        <f>IF('Cumulative Budget Request '!#REF!='Split budget (D)'!$L$1,'Cumulative Budget Request '!O56,0)</f>
        <v>#REF!</v>
      </c>
      <c r="T57" s="274"/>
      <c r="U57" s="581"/>
      <c r="V57" s="581"/>
      <c r="W57" s="581"/>
      <c r="X57" s="581"/>
      <c r="Y57" s="581"/>
    </row>
    <row r="58" spans="1:25" ht="15">
      <c r="A58" s="264"/>
      <c r="C58" s="338"/>
      <c r="D58" s="318" t="s">
        <v>28</v>
      </c>
      <c r="E58" s="456" t="e">
        <f>ROUND($Q$9*E55,0)</f>
        <v>#REF!</v>
      </c>
      <c r="F58" s="456" t="e">
        <f>ROUND($Q$9*F55,0)</f>
        <v>#REF!</v>
      </c>
      <c r="G58" s="456" t="e">
        <f>ROUND($Q$9*G55,0)</f>
        <v>#REF!</v>
      </c>
      <c r="H58" s="456" t="e">
        <f>ROUND($Q$9*H55,0)</f>
        <v>#REF!</v>
      </c>
      <c r="I58" s="456" t="e">
        <f>ROUND($Q$9*I55,0)</f>
        <v>#REF!</v>
      </c>
      <c r="J58" s="457" t="e">
        <f>SUM(E58:I58)</f>
        <v>#REF!</v>
      </c>
      <c r="M58" s="499"/>
      <c r="N58" s="496"/>
      <c r="O58" s="496"/>
      <c r="P58" s="496"/>
      <c r="Q58" s="565" t="e">
        <f>IF('Cumulative Budget Request '!#REF!='Split budget (D)'!$L$1,'Cumulative Budget Request '!M57,0)</f>
        <v>#REF!</v>
      </c>
      <c r="R58" s="495" t="e">
        <f>IF('Cumulative Budget Request '!#REF!='Split budget (D)'!$L$1,'Cumulative Budget Request '!N57,0)</f>
        <v>#REF!</v>
      </c>
      <c r="S58" s="333" t="e">
        <f>IF('Cumulative Budget Request '!#REF!='Split budget (D)'!$L$1,'Cumulative Budget Request '!O57,0)</f>
        <v>#REF!</v>
      </c>
      <c r="T58" s="274"/>
      <c r="U58" s="582"/>
      <c r="V58" s="582"/>
      <c r="W58" s="582"/>
      <c r="X58" s="582"/>
      <c r="Y58" s="582"/>
    </row>
    <row r="59" spans="1:25">
      <c r="A59" s="264"/>
      <c r="C59" s="338"/>
      <c r="D59" s="322" t="s">
        <v>157</v>
      </c>
      <c r="E59" s="458" t="e">
        <f>SUM(E57:E58)</f>
        <v>#REF!</v>
      </c>
      <c r="F59" s="458" t="e">
        <f t="shared" ref="F59:I59" si="15">SUM(F57:F58)</f>
        <v>#REF!</v>
      </c>
      <c r="G59" s="458" t="e">
        <f t="shared" si="15"/>
        <v>#REF!</v>
      </c>
      <c r="H59" s="458" t="e">
        <f t="shared" si="15"/>
        <v>#REF!</v>
      </c>
      <c r="I59" s="458" t="e">
        <f t="shared" si="15"/>
        <v>#REF!</v>
      </c>
      <c r="J59" s="459" t="e">
        <f>SUM(J57:J58)</f>
        <v>#REF!</v>
      </c>
      <c r="M59" s="499"/>
      <c r="N59" s="496"/>
      <c r="O59" s="496"/>
      <c r="P59" s="496"/>
      <c r="Q59" s="565" t="e">
        <f>IF('Cumulative Budget Request '!#REF!='Split budget (D)'!$L$1,'Cumulative Budget Request '!M58,0)</f>
        <v>#REF!</v>
      </c>
      <c r="R59" s="495" t="e">
        <f>IF('Cumulative Budget Request '!#REF!='Split budget (D)'!$L$1,'Cumulative Budget Request '!N58,0)</f>
        <v>#REF!</v>
      </c>
      <c r="S59" s="333" t="e">
        <f>IF('Cumulative Budget Request '!#REF!='Split budget (D)'!$L$1,'Cumulative Budget Request '!O58,0)</f>
        <v>#REF!</v>
      </c>
      <c r="T59" s="274"/>
      <c r="U59" s="581"/>
      <c r="V59" s="581"/>
      <c r="W59" s="581"/>
      <c r="X59" s="581"/>
      <c r="Y59" s="581"/>
    </row>
    <row r="60" spans="1:25">
      <c r="A60" s="264"/>
      <c r="C60" s="338"/>
      <c r="D60" s="318"/>
      <c r="E60" s="268"/>
      <c r="F60" s="268"/>
      <c r="G60" s="268"/>
      <c r="H60" s="268"/>
      <c r="I60" s="268"/>
      <c r="J60" s="291"/>
      <c r="M60" s="253"/>
      <c r="N60" s="253"/>
      <c r="O60" s="253"/>
      <c r="P60" s="253"/>
      <c r="Q60" s="253"/>
      <c r="R60" s="256"/>
      <c r="S60" s="558"/>
      <c r="T60" s="274"/>
      <c r="U60" s="280"/>
      <c r="V60" s="280"/>
      <c r="W60" s="280"/>
      <c r="X60" s="280"/>
      <c r="Y60" s="280"/>
    </row>
    <row r="61" spans="1:25" ht="3.75" customHeight="1">
      <c r="A61" s="264"/>
      <c r="C61" s="259"/>
      <c r="D61" s="294"/>
      <c r="E61" s="277"/>
      <c r="F61" s="277"/>
      <c r="G61" s="277"/>
      <c r="H61" s="277"/>
      <c r="I61" s="277"/>
      <c r="J61" s="333"/>
      <c r="S61" s="267"/>
    </row>
    <row r="62" spans="1:25" ht="13.15">
      <c r="A62" s="307" t="s">
        <v>18</v>
      </c>
      <c r="B62" s="308"/>
      <c r="C62" s="308"/>
      <c r="D62" s="309"/>
      <c r="E62" s="449" t="e">
        <f>SUMIF($D$12:$D$61,"*Salary",E12:E61)</f>
        <v>#REF!</v>
      </c>
      <c r="F62" s="449" t="e">
        <f t="shared" ref="F62:I62" si="16">SUMIF($D$12:$D$61,"*Salary",F12:F61)</f>
        <v>#REF!</v>
      </c>
      <c r="G62" s="449" t="e">
        <f t="shared" si="16"/>
        <v>#REF!</v>
      </c>
      <c r="H62" s="449" t="e">
        <f t="shared" si="16"/>
        <v>#REF!</v>
      </c>
      <c r="I62" s="449" t="e">
        <f t="shared" si="16"/>
        <v>#REF!</v>
      </c>
      <c r="J62" s="441" t="e">
        <f>SUM(E62:I62)</f>
        <v>#REF!</v>
      </c>
      <c r="S62" s="558"/>
    </row>
    <row r="63" spans="1:25" ht="15">
      <c r="A63" s="307" t="s">
        <v>19</v>
      </c>
      <c r="B63" s="308"/>
      <c r="C63" s="308"/>
      <c r="D63" s="309"/>
      <c r="E63" s="451" t="e">
        <f>SUMIF(D14:D61,"*Total Fringe",E14:E61)</f>
        <v>#REF!</v>
      </c>
      <c r="F63" s="451" t="e">
        <f>SUMIF($D$14:$D$61,"*Total Fringe",F14:F61)</f>
        <v>#REF!</v>
      </c>
      <c r="G63" s="451" t="e">
        <f t="shared" ref="G63:I63" si="17">SUMIF($D$14:$D$61,"*Total Fringe",G14:G61)</f>
        <v>#REF!</v>
      </c>
      <c r="H63" s="451" t="e">
        <f t="shared" si="17"/>
        <v>#REF!</v>
      </c>
      <c r="I63" s="451" t="e">
        <f t="shared" si="17"/>
        <v>#REF!</v>
      </c>
      <c r="J63" s="457" t="e">
        <f>SUM(E63:I63)</f>
        <v>#REF!</v>
      </c>
      <c r="S63" s="558"/>
    </row>
    <row r="64" spans="1:25" ht="13.15">
      <c r="A64" s="307" t="s">
        <v>20</v>
      </c>
      <c r="B64" s="308"/>
      <c r="C64" s="308"/>
      <c r="D64" s="309"/>
      <c r="E64" s="464" t="e">
        <f>SUM(E62:E63)</f>
        <v>#REF!</v>
      </c>
      <c r="F64" s="464" t="e">
        <f t="shared" ref="F64:I64" si="18">SUM(F62:F63)</f>
        <v>#REF!</v>
      </c>
      <c r="G64" s="464" t="e">
        <f t="shared" si="18"/>
        <v>#REF!</v>
      </c>
      <c r="H64" s="464" t="e">
        <f t="shared" si="18"/>
        <v>#REF!</v>
      </c>
      <c r="I64" s="464" t="e">
        <f t="shared" si="18"/>
        <v>#REF!</v>
      </c>
      <c r="J64" s="441" t="e">
        <f>SUM(E64:I64)</f>
        <v>#REF!</v>
      </c>
    </row>
    <row r="65" spans="1:25" ht="13.15">
      <c r="A65" s="272"/>
      <c r="B65" s="555"/>
      <c r="C65" s="555"/>
      <c r="D65" s="550"/>
      <c r="E65" s="261"/>
      <c r="F65" s="261"/>
      <c r="G65" s="261"/>
      <c r="H65" s="261"/>
      <c r="I65" s="261"/>
      <c r="J65" s="303"/>
    </row>
    <row r="66" spans="1:25" ht="13.15">
      <c r="A66" s="273" t="s">
        <v>21</v>
      </c>
      <c r="B66" s="327"/>
      <c r="C66" s="327"/>
      <c r="D66" s="306"/>
      <c r="J66" s="290"/>
      <c r="M66" s="314" t="s">
        <v>109</v>
      </c>
      <c r="N66" s="550" t="s">
        <v>75</v>
      </c>
      <c r="O66" s="550"/>
      <c r="P66" s="550" t="s">
        <v>209</v>
      </c>
      <c r="Q66" s="550" t="s">
        <v>90</v>
      </c>
      <c r="R66" s="550" t="s">
        <v>17</v>
      </c>
      <c r="S66" s="550"/>
      <c r="T66" s="550" t="s">
        <v>154</v>
      </c>
      <c r="U66" s="673" t="s">
        <v>95</v>
      </c>
      <c r="V66" s="673"/>
      <c r="W66" s="673"/>
      <c r="X66" s="673"/>
      <c r="Y66" s="673"/>
    </row>
    <row r="67" spans="1:25" ht="13.15">
      <c r="A67" s="559" t="s">
        <v>59</v>
      </c>
      <c r="B67" s="559" t="s">
        <v>60</v>
      </c>
      <c r="C67" s="259"/>
      <c r="D67" s="306"/>
      <c r="E67" s="269" t="str">
        <f>E11</f>
        <v>Year 1</v>
      </c>
      <c r="F67" s="269" t="str">
        <f>F11</f>
        <v>Year 2</v>
      </c>
      <c r="G67" s="269" t="str">
        <f>G11</f>
        <v>Year 3</v>
      </c>
      <c r="H67" s="269" t="str">
        <f>H11</f>
        <v>Year 4</v>
      </c>
      <c r="I67" s="269" t="str">
        <f>I11</f>
        <v>Year 5</v>
      </c>
      <c r="J67" s="304" t="s">
        <v>1</v>
      </c>
      <c r="M67" s="554" t="s">
        <v>108</v>
      </c>
      <c r="N67" s="306" t="s">
        <v>14</v>
      </c>
      <c r="O67" s="306" t="s">
        <v>209</v>
      </c>
      <c r="P67" s="306" t="s">
        <v>81</v>
      </c>
      <c r="Q67" s="306" t="s">
        <v>91</v>
      </c>
      <c r="R67" s="306" t="s">
        <v>93</v>
      </c>
      <c r="S67" s="306" t="s">
        <v>81</v>
      </c>
      <c r="T67" s="306" t="s">
        <v>155</v>
      </c>
      <c r="U67" s="578" t="s">
        <v>30</v>
      </c>
      <c r="V67" s="579" t="s">
        <v>31</v>
      </c>
      <c r="W67" s="579" t="s">
        <v>32</v>
      </c>
      <c r="X67" s="580" t="s">
        <v>33</v>
      </c>
      <c r="Y67" s="580" t="s">
        <v>34</v>
      </c>
    </row>
    <row r="68" spans="1:25" ht="13.15">
      <c r="A68" s="570" t="e">
        <f>IF('Cumulative Budget Request '!#REF!='Split budget (D)'!$L$1,'Cumulative Budget Request '!A67,0)</f>
        <v>#REF!</v>
      </c>
      <c r="B68" s="571" t="e">
        <f>IF('Cumulative Budget Request '!#REF!='Split budget (D)'!$L$1,'Cumulative Budget Request '!B67,0)</f>
        <v>#REF!</v>
      </c>
      <c r="C68" s="327"/>
      <c r="D68" s="337" t="s">
        <v>112</v>
      </c>
      <c r="E68" s="338" t="e">
        <f>ROUND($R68*$S68*T68,6)</f>
        <v>#REF!</v>
      </c>
      <c r="F68" s="338" t="e">
        <f>ROUND($R69*$S69*T69,6)</f>
        <v>#REF!</v>
      </c>
      <c r="G68" s="338" t="e">
        <f>ROUND($R70*$S70*T70,6)</f>
        <v>#REF!</v>
      </c>
      <c r="H68" s="338" t="e">
        <f>ROUND($R71*$S71*T71,6)</f>
        <v>#REF!</v>
      </c>
      <c r="I68" s="338" t="e">
        <f>ROUND($R72*$S72*T72,6)</f>
        <v>#REF!</v>
      </c>
      <c r="J68" s="304"/>
      <c r="M68" s="405" t="e">
        <f>IF('Cumulative Budget Request '!#REF!='Split budget (D)'!$L$1,'Cumulative Budget Request '!I67,0)</f>
        <v>#REF!</v>
      </c>
      <c r="N68" s="498" t="e">
        <f>ROUND(M68/12,2)</f>
        <v>#REF!</v>
      </c>
      <c r="O68" s="498" t="e">
        <f>IF('Cumulative Budget Request '!#REF!='Split budget (D)'!$L$1,'Cumulative Budget Request '!K67,0)</f>
        <v>#REF!</v>
      </c>
      <c r="P68" s="565" t="e">
        <f>IF('Cumulative Budget Request '!#REF!='Split budget (D)'!$L$1,'Cumulative Budget Request '!L67,0)</f>
        <v>#REF!</v>
      </c>
      <c r="Q68" s="237" t="e">
        <f>IF('Cumulative Budget Request '!#REF!='Split budget (D)'!$L$1,'Cumulative Budget Request '!M67,0)</f>
        <v>#REF!</v>
      </c>
      <c r="R68" s="495" t="e">
        <f>IF('Cumulative Budget Request '!#REF!='Split budget (D)'!$L$1,'Cumulative Budget Request '!N67,0)</f>
        <v>#REF!</v>
      </c>
      <c r="S68" s="333" t="e">
        <f>IF('Cumulative Budget Request '!#REF!='Split budget (D)'!$L$1,'Cumulative Budget Request '!O67,0)</f>
        <v>#REF!</v>
      </c>
      <c r="T68" s="237" t="e">
        <f>IF('Cumulative Budget Request '!#REF!='Split budget (D)'!$L$1,'Cumulative Budget Request '!P67,0)</f>
        <v>#REF!</v>
      </c>
      <c r="U68" s="581">
        <f>IFERROR((E71+E72)/E70,0)</f>
        <v>0</v>
      </c>
      <c r="V68" s="581">
        <f t="shared" ref="V68:Y68" si="19">IFERROR((F71+F72)/F70,0)</f>
        <v>0</v>
      </c>
      <c r="W68" s="581">
        <f t="shared" si="19"/>
        <v>0</v>
      </c>
      <c r="X68" s="581">
        <f t="shared" si="19"/>
        <v>0</v>
      </c>
      <c r="Y68" s="581">
        <f t="shared" si="19"/>
        <v>0</v>
      </c>
    </row>
    <row r="69" spans="1:25" ht="13.15">
      <c r="A69" s="273"/>
      <c r="B69" s="340"/>
      <c r="C69" s="327"/>
      <c r="D69" s="337" t="s">
        <v>158</v>
      </c>
      <c r="E69" s="294" t="e">
        <f>T68</f>
        <v>#REF!</v>
      </c>
      <c r="F69" s="294" t="e">
        <f>T69</f>
        <v>#REF!</v>
      </c>
      <c r="G69" s="294" t="e">
        <f>T70</f>
        <v>#REF!</v>
      </c>
      <c r="H69" s="294" t="e">
        <f>T71</f>
        <v>#REF!</v>
      </c>
      <c r="I69" s="294" t="e">
        <f>T72</f>
        <v>#REF!</v>
      </c>
      <c r="J69" s="304"/>
      <c r="M69" s="500"/>
      <c r="N69" s="498"/>
      <c r="O69" s="496"/>
      <c r="P69" s="496"/>
      <c r="Q69" s="237" t="e">
        <f>IF('Cumulative Budget Request '!#REF!='Split budget (D)'!$L$1,'Cumulative Budget Request '!M68,0)</f>
        <v>#REF!</v>
      </c>
      <c r="R69" s="495" t="e">
        <f>IF('Cumulative Budget Request '!#REF!='Split budget (D)'!$L$1,'Cumulative Budget Request '!N68,0)</f>
        <v>#REF!</v>
      </c>
      <c r="S69" s="333" t="e">
        <f>IF('Cumulative Budget Request '!#REF!='Split budget (D)'!$L$1,'Cumulative Budget Request '!O68,0)</f>
        <v>#REF!</v>
      </c>
      <c r="T69" s="237" t="e">
        <f>IF('Cumulative Budget Request '!#REF!='Split budget (D)'!$L$1,'Cumulative Budget Request '!P68,0)</f>
        <v>#REF!</v>
      </c>
      <c r="U69" s="581"/>
      <c r="V69" s="581"/>
      <c r="W69" s="581"/>
      <c r="X69" s="581"/>
      <c r="Y69" s="581"/>
    </row>
    <row r="70" spans="1:25">
      <c r="A70" s="264"/>
      <c r="C70" s="338"/>
      <c r="D70" s="318" t="s">
        <v>14</v>
      </c>
      <c r="E70" s="439" t="e">
        <f>ROUND((N68+O68)*E68*E69*Q68,0)</f>
        <v>#REF!</v>
      </c>
      <c r="F70" s="439" t="e">
        <f>ROUND((N68+O68)*F68*F69*Q68*Q69,0)</f>
        <v>#REF!</v>
      </c>
      <c r="G70" s="439" t="e">
        <f>ROUND((N68+O68)*G68*G69*Q68*Q69*Q70,0)</f>
        <v>#REF!</v>
      </c>
      <c r="H70" s="439" t="e">
        <f>ROUND((N68+O68)*H68*H69*Q68*Q69*Q70*Q71,0)</f>
        <v>#REF!</v>
      </c>
      <c r="I70" s="439" t="e">
        <f>ROUND((N68+O68)*I68*I69*Q68*Q69*Q70*Q71*Q72,0)</f>
        <v>#REF!</v>
      </c>
      <c r="J70" s="441" t="e">
        <f>SUM(E70:I70)</f>
        <v>#REF!</v>
      </c>
      <c r="M70" s="499"/>
      <c r="N70" s="496"/>
      <c r="O70" s="496"/>
      <c r="P70" s="496"/>
      <c r="Q70" s="237" t="e">
        <f>IF('Cumulative Budget Request '!#REF!='Split budget (D)'!$L$1,'Cumulative Budget Request '!M69,0)</f>
        <v>#REF!</v>
      </c>
      <c r="R70" s="495" t="e">
        <f>IF('Cumulative Budget Request '!#REF!='Split budget (D)'!$L$1,'Cumulative Budget Request '!N69,0)</f>
        <v>#REF!</v>
      </c>
      <c r="S70" s="333" t="e">
        <f>IF('Cumulative Budget Request '!#REF!='Split budget (D)'!$L$1,'Cumulative Budget Request '!O69,0)</f>
        <v>#REF!</v>
      </c>
      <c r="T70" s="237" t="e">
        <f>IF('Cumulative Budget Request '!#REF!='Split budget (D)'!$L$1,'Cumulative Budget Request '!P69,0)</f>
        <v>#REF!</v>
      </c>
      <c r="U70" s="582"/>
      <c r="V70" s="582"/>
      <c r="W70" s="582"/>
      <c r="X70" s="582"/>
      <c r="Y70" s="582"/>
    </row>
    <row r="71" spans="1:25">
      <c r="A71" s="264"/>
      <c r="B71" s="340"/>
      <c r="C71" s="338"/>
      <c r="D71" s="318" t="s">
        <v>29</v>
      </c>
      <c r="E71" s="438" t="e">
        <f>ROUND(E70*$Q$8,0)</f>
        <v>#REF!</v>
      </c>
      <c r="F71" s="438" t="e">
        <f>ROUND(F70*$Q$8,0)</f>
        <v>#REF!</v>
      </c>
      <c r="G71" s="438" t="e">
        <f>ROUND(G70*$Q$8,0)</f>
        <v>#REF!</v>
      </c>
      <c r="H71" s="438" t="e">
        <f>ROUND(H70*$Q$8,0)</f>
        <v>#REF!</v>
      </c>
      <c r="I71" s="438" t="e">
        <f>ROUND(I70*$Q$8,0)</f>
        <v>#REF!</v>
      </c>
      <c r="J71" s="441" t="e">
        <f>SUM(E71:I71)</f>
        <v>#REF!</v>
      </c>
      <c r="M71" s="499"/>
      <c r="N71" s="496"/>
      <c r="O71" s="496"/>
      <c r="P71" s="496"/>
      <c r="Q71" s="237" t="e">
        <f>IF('Cumulative Budget Request '!#REF!='Split budget (D)'!$L$1,'Cumulative Budget Request '!M70,0)</f>
        <v>#REF!</v>
      </c>
      <c r="R71" s="495" t="e">
        <f>IF('Cumulative Budget Request '!#REF!='Split budget (D)'!$L$1,'Cumulative Budget Request '!N70,0)</f>
        <v>#REF!</v>
      </c>
      <c r="S71" s="333" t="e">
        <f>IF('Cumulative Budget Request '!#REF!='Split budget (D)'!$L$1,'Cumulative Budget Request '!O70,0)</f>
        <v>#REF!</v>
      </c>
      <c r="T71" s="237" t="e">
        <f>IF('Cumulative Budget Request '!#REF!='Split budget (D)'!$L$1,'Cumulative Budget Request '!P70,0)</f>
        <v>#REF!</v>
      </c>
      <c r="U71" s="581"/>
      <c r="V71" s="581"/>
      <c r="W71" s="581"/>
      <c r="X71" s="581"/>
      <c r="Y71" s="581"/>
    </row>
    <row r="72" spans="1:25" ht="15">
      <c r="A72" s="264"/>
      <c r="B72" s="340"/>
      <c r="C72" s="338"/>
      <c r="D72" s="318" t="s">
        <v>28</v>
      </c>
      <c r="E72" s="456" t="e">
        <f>ROUND($Q$9*E68,0)</f>
        <v>#REF!</v>
      </c>
      <c r="F72" s="456" t="e">
        <f>ROUND($Q$9*F68,0)</f>
        <v>#REF!</v>
      </c>
      <c r="G72" s="456" t="e">
        <f>ROUND($Q$9*G68,0)</f>
        <v>#REF!</v>
      </c>
      <c r="H72" s="456" t="e">
        <f>ROUND($Q$9*H68,0)</f>
        <v>#REF!</v>
      </c>
      <c r="I72" s="456" t="e">
        <f>ROUND($Q$9*I68,0)</f>
        <v>#REF!</v>
      </c>
      <c r="J72" s="457" t="e">
        <f>SUM(E72:I72)</f>
        <v>#REF!</v>
      </c>
      <c r="M72" s="499"/>
      <c r="N72" s="496"/>
      <c r="O72" s="496"/>
      <c r="P72" s="496"/>
      <c r="Q72" s="237" t="e">
        <f>IF('Cumulative Budget Request '!#REF!='Split budget (D)'!$L$1,'Cumulative Budget Request '!M71,0)</f>
        <v>#REF!</v>
      </c>
      <c r="R72" s="495" t="e">
        <f>IF('Cumulative Budget Request '!#REF!='Split budget (D)'!$L$1,'Cumulative Budget Request '!N71,0)</f>
        <v>#REF!</v>
      </c>
      <c r="S72" s="333" t="e">
        <f>IF('Cumulative Budget Request '!#REF!='Split budget (D)'!$L$1,'Cumulative Budget Request '!O71,0)</f>
        <v>#REF!</v>
      </c>
      <c r="T72" s="237" t="e">
        <f>IF('Cumulative Budget Request '!#REF!='Split budget (D)'!$L$1,'Cumulative Budget Request '!P71,0)</f>
        <v>#REF!</v>
      </c>
      <c r="U72" s="581"/>
      <c r="V72" s="581"/>
      <c r="W72" s="581"/>
      <c r="X72" s="581"/>
      <c r="Y72" s="581"/>
    </row>
    <row r="73" spans="1:25">
      <c r="A73" s="264"/>
      <c r="B73" s="340"/>
      <c r="C73" s="338"/>
      <c r="D73" s="322" t="s">
        <v>157</v>
      </c>
      <c r="E73" s="458" t="e">
        <f>SUM(E71:E72)</f>
        <v>#REF!</v>
      </c>
      <c r="F73" s="458" t="e">
        <f t="shared" ref="F73:I73" si="20">SUM(F71:F72)</f>
        <v>#REF!</v>
      </c>
      <c r="G73" s="458" t="e">
        <f t="shared" si="20"/>
        <v>#REF!</v>
      </c>
      <c r="H73" s="458" t="e">
        <f t="shared" si="20"/>
        <v>#REF!</v>
      </c>
      <c r="I73" s="458" t="e">
        <f t="shared" si="20"/>
        <v>#REF!</v>
      </c>
      <c r="J73" s="459" t="e">
        <f>SUM(J71:J72)</f>
        <v>#REF!</v>
      </c>
      <c r="M73" s="499"/>
      <c r="N73" s="496"/>
      <c r="O73" s="496"/>
      <c r="P73" s="496"/>
      <c r="Q73" s="318"/>
      <c r="R73" s="501"/>
      <c r="S73" s="321"/>
      <c r="T73" s="502"/>
      <c r="U73" s="581"/>
      <c r="V73" s="581"/>
      <c r="W73" s="581"/>
      <c r="X73" s="581"/>
      <c r="Y73" s="581"/>
    </row>
    <row r="74" spans="1:25">
      <c r="A74" s="264"/>
      <c r="B74" s="340"/>
      <c r="C74" s="338"/>
      <c r="D74" s="318"/>
      <c r="E74" s="268"/>
      <c r="F74" s="268"/>
      <c r="G74" s="268"/>
      <c r="H74" s="268"/>
      <c r="I74" s="268"/>
      <c r="J74" s="291"/>
      <c r="M74" s="499"/>
      <c r="N74" s="496"/>
      <c r="O74" s="496"/>
      <c r="P74" s="496"/>
      <c r="Q74" s="337"/>
      <c r="R74" s="496"/>
      <c r="S74" s="337"/>
      <c r="T74" s="503"/>
      <c r="U74" s="583"/>
      <c r="V74" s="584"/>
      <c r="W74" s="582"/>
      <c r="X74" s="582"/>
      <c r="Y74" s="582"/>
    </row>
    <row r="75" spans="1:25" ht="13.15">
      <c r="A75" s="570" t="e">
        <f>IF('Cumulative Budget Request '!#REF!='Split budget (D)'!$L$1,'Cumulative Budget Request '!A74,0)</f>
        <v>#REF!</v>
      </c>
      <c r="B75" s="571" t="e">
        <f>IF('Cumulative Budget Request '!#REF!='Split budget (D)'!$L$1,'Cumulative Budget Request '!B74,0)</f>
        <v>#REF!</v>
      </c>
      <c r="C75" s="259"/>
      <c r="D75" s="337" t="s">
        <v>112</v>
      </c>
      <c r="E75" s="338" t="e">
        <f>ROUND($R75*$S75*T75,6)</f>
        <v>#REF!</v>
      </c>
      <c r="F75" s="338" t="e">
        <f>ROUND($R76*$S76*T76,6)</f>
        <v>#REF!</v>
      </c>
      <c r="G75" s="338" t="e">
        <f>ROUND($R77*$S77*T77,6)</f>
        <v>#REF!</v>
      </c>
      <c r="H75" s="338" t="e">
        <f>ROUND($R78*$S78*T78,6)</f>
        <v>#REF!</v>
      </c>
      <c r="I75" s="338" t="e">
        <f>ROUND($R79*$S79*T79,6)</f>
        <v>#REF!</v>
      </c>
      <c r="J75" s="304"/>
      <c r="M75" s="405" t="e">
        <f>IF('Cumulative Budget Request '!#REF!='Split budget (D)'!$L$1,'Cumulative Budget Request '!I74,0)</f>
        <v>#REF!</v>
      </c>
      <c r="N75" s="498" t="e">
        <f>ROUND(M75/12,2)</f>
        <v>#REF!</v>
      </c>
      <c r="O75" s="498" t="e">
        <f>IF('Cumulative Budget Request '!#REF!='Split budget (D)'!$L$1,'Cumulative Budget Request '!K74,0)</f>
        <v>#REF!</v>
      </c>
      <c r="P75" s="565" t="e">
        <f>IF('Cumulative Budget Request '!#REF!='Split budget (D)'!$L$1,'Cumulative Budget Request '!L74,0)</f>
        <v>#REF!</v>
      </c>
      <c r="Q75" s="237" t="e">
        <f>IF('Cumulative Budget Request '!#REF!='Split budget (D)'!$L$1,'Cumulative Budget Request '!M74,0)</f>
        <v>#REF!</v>
      </c>
      <c r="R75" s="495" t="e">
        <f>IF('Cumulative Budget Request '!#REF!='Split budget (D)'!$L$1,'Cumulative Budget Request '!N74,0)</f>
        <v>#REF!</v>
      </c>
      <c r="S75" s="333" t="e">
        <f>IF('Cumulative Budget Request '!#REF!='Split budget (D)'!$L$1,'Cumulative Budget Request '!O74,0)</f>
        <v>#REF!</v>
      </c>
      <c r="T75" s="237" t="e">
        <f>IF('Cumulative Budget Request '!#REF!='Split budget (D)'!$L$1,'Cumulative Budget Request '!P74,0)</f>
        <v>#REF!</v>
      </c>
      <c r="U75" s="581">
        <f>IFERROR((E78+E79)/E77,0)</f>
        <v>0</v>
      </c>
      <c r="V75" s="581">
        <f t="shared" ref="V75:Y75" si="21">IFERROR((F78+F79)/F77,0)</f>
        <v>0</v>
      </c>
      <c r="W75" s="581">
        <f t="shared" si="21"/>
        <v>0</v>
      </c>
      <c r="X75" s="581">
        <f t="shared" si="21"/>
        <v>0</v>
      </c>
      <c r="Y75" s="581">
        <f t="shared" si="21"/>
        <v>0</v>
      </c>
    </row>
    <row r="76" spans="1:25" ht="13.15">
      <c r="A76" s="252"/>
      <c r="B76" s="340"/>
      <c r="C76" s="259"/>
      <c r="D76" s="337" t="s">
        <v>158</v>
      </c>
      <c r="E76" s="294" t="e">
        <f>T75</f>
        <v>#REF!</v>
      </c>
      <c r="F76" s="294" t="e">
        <f>T76</f>
        <v>#REF!</v>
      </c>
      <c r="G76" s="294" t="e">
        <f>T77</f>
        <v>#REF!</v>
      </c>
      <c r="H76" s="294" t="e">
        <f>T78</f>
        <v>#REF!</v>
      </c>
      <c r="I76" s="294" t="e">
        <f>T79</f>
        <v>#REF!</v>
      </c>
      <c r="J76" s="426"/>
      <c r="M76" s="500"/>
      <c r="N76" s="498"/>
      <c r="O76" s="496"/>
      <c r="P76" s="496"/>
      <c r="Q76" s="237" t="e">
        <f>IF('Cumulative Budget Request '!#REF!='Split budget (D)'!$L$1,'Cumulative Budget Request '!M75,0)</f>
        <v>#REF!</v>
      </c>
      <c r="R76" s="495" t="e">
        <f>IF('Cumulative Budget Request '!#REF!='Split budget (D)'!$L$1,'Cumulative Budget Request '!N75,0)</f>
        <v>#REF!</v>
      </c>
      <c r="S76" s="333" t="e">
        <f>IF('Cumulative Budget Request '!#REF!='Split budget (D)'!$L$1,'Cumulative Budget Request '!O75,0)</f>
        <v>#REF!</v>
      </c>
      <c r="T76" s="237" t="e">
        <f>IF('Cumulative Budget Request '!#REF!='Split budget (D)'!$L$1,'Cumulative Budget Request '!P75,0)</f>
        <v>#REF!</v>
      </c>
      <c r="U76" s="581"/>
      <c r="V76" s="581"/>
      <c r="W76" s="581"/>
      <c r="X76" s="581"/>
      <c r="Y76" s="581"/>
    </row>
    <row r="77" spans="1:25">
      <c r="A77" s="264"/>
      <c r="C77" s="338"/>
      <c r="D77" s="318" t="s">
        <v>14</v>
      </c>
      <c r="E77" s="439" t="e">
        <f>ROUND((N75+O75)*E75*E76*Q75,0)</f>
        <v>#REF!</v>
      </c>
      <c r="F77" s="439" t="e">
        <f>ROUND((N75+O75)*F75*F76*Q75*Q76,0)</f>
        <v>#REF!</v>
      </c>
      <c r="G77" s="439" t="e">
        <f>ROUND((N75+O75)*G75*G76*Q75*Q76*Q77,0)</f>
        <v>#REF!</v>
      </c>
      <c r="H77" s="439" t="e">
        <f>ROUND((N75+O75)*H75*H76*Q75*Q76*Q77*Q78,0)</f>
        <v>#REF!</v>
      </c>
      <c r="I77" s="439" t="e">
        <f>ROUND((N75+O75)*I75*I76*Q75*Q76*Q77*Q78*Q79,0)</f>
        <v>#REF!</v>
      </c>
      <c r="J77" s="441" t="e">
        <f>SUM(E77:I77)</f>
        <v>#REF!</v>
      </c>
      <c r="M77" s="499"/>
      <c r="N77" s="496"/>
      <c r="O77" s="496"/>
      <c r="P77" s="496"/>
      <c r="Q77" s="237" t="e">
        <f>IF('Cumulative Budget Request '!#REF!='Split budget (D)'!$L$1,'Cumulative Budget Request '!M76,0)</f>
        <v>#REF!</v>
      </c>
      <c r="R77" s="495" t="e">
        <f>IF('Cumulative Budget Request '!#REF!='Split budget (D)'!$L$1,'Cumulative Budget Request '!N76,0)</f>
        <v>#REF!</v>
      </c>
      <c r="S77" s="333" t="e">
        <f>IF('Cumulative Budget Request '!#REF!='Split budget (D)'!$L$1,'Cumulative Budget Request '!O76,0)</f>
        <v>#REF!</v>
      </c>
      <c r="T77" s="237" t="e">
        <f>IF('Cumulative Budget Request '!#REF!='Split budget (D)'!$L$1,'Cumulative Budget Request '!P76,0)</f>
        <v>#REF!</v>
      </c>
      <c r="U77" s="582"/>
      <c r="V77" s="582"/>
      <c r="W77" s="582"/>
      <c r="X77" s="582"/>
      <c r="Y77" s="582"/>
    </row>
    <row r="78" spans="1:25">
      <c r="A78" s="264"/>
      <c r="B78" s="340"/>
      <c r="C78" s="338"/>
      <c r="D78" s="318" t="s">
        <v>29</v>
      </c>
      <c r="E78" s="438" t="e">
        <f>ROUND(E77*$Q$8,0)</f>
        <v>#REF!</v>
      </c>
      <c r="F78" s="438" t="e">
        <f>ROUND(F77*$Q$8,0)</f>
        <v>#REF!</v>
      </c>
      <c r="G78" s="438" t="e">
        <f>ROUND(G77*$Q$8,0)</f>
        <v>#REF!</v>
      </c>
      <c r="H78" s="438" t="e">
        <f>ROUND(H77*$Q$8,0)</f>
        <v>#REF!</v>
      </c>
      <c r="I78" s="438" t="e">
        <f>ROUND(I77*$Q$8,0)</f>
        <v>#REF!</v>
      </c>
      <c r="J78" s="441" t="e">
        <f>SUM(E78:I78)</f>
        <v>#REF!</v>
      </c>
      <c r="M78" s="499"/>
      <c r="N78" s="496"/>
      <c r="O78" s="496"/>
      <c r="P78" s="496"/>
      <c r="Q78" s="237" t="e">
        <f>IF('Cumulative Budget Request '!#REF!='Split budget (D)'!$L$1,'Cumulative Budget Request '!M77,0)</f>
        <v>#REF!</v>
      </c>
      <c r="R78" s="495" t="e">
        <f>IF('Cumulative Budget Request '!#REF!='Split budget (D)'!$L$1,'Cumulative Budget Request '!N77,0)</f>
        <v>#REF!</v>
      </c>
      <c r="S78" s="333" t="e">
        <f>IF('Cumulative Budget Request '!#REF!='Split budget (D)'!$L$1,'Cumulative Budget Request '!O77,0)</f>
        <v>#REF!</v>
      </c>
      <c r="T78" s="237" t="e">
        <f>IF('Cumulative Budget Request '!#REF!='Split budget (D)'!$L$1,'Cumulative Budget Request '!P77,0)</f>
        <v>#REF!</v>
      </c>
      <c r="U78" s="581"/>
      <c r="V78" s="581"/>
      <c r="W78" s="581"/>
      <c r="X78" s="581"/>
      <c r="Y78" s="581"/>
    </row>
    <row r="79" spans="1:25" ht="15">
      <c r="A79" s="264"/>
      <c r="B79" s="340"/>
      <c r="C79" s="338"/>
      <c r="D79" s="318" t="s">
        <v>28</v>
      </c>
      <c r="E79" s="456" t="e">
        <f>ROUND($Q$9*E75,0)</f>
        <v>#REF!</v>
      </c>
      <c r="F79" s="456" t="e">
        <f>ROUND($Q$9*F75,0)</f>
        <v>#REF!</v>
      </c>
      <c r="G79" s="456" t="e">
        <f>ROUND($Q$9*G75,0)</f>
        <v>#REF!</v>
      </c>
      <c r="H79" s="456" t="e">
        <f>ROUND($Q$9*H75,0)</f>
        <v>#REF!</v>
      </c>
      <c r="I79" s="456" t="e">
        <f>ROUND($Q$9*I75,0)</f>
        <v>#REF!</v>
      </c>
      <c r="J79" s="457" t="e">
        <f>SUM(E79:I79)</f>
        <v>#REF!</v>
      </c>
      <c r="M79" s="499"/>
      <c r="N79" s="496"/>
      <c r="O79" s="496"/>
      <c r="P79" s="496"/>
      <c r="Q79" s="237" t="e">
        <f>IF('Cumulative Budget Request '!#REF!='Split budget (D)'!$L$1,'Cumulative Budget Request '!M78,0)</f>
        <v>#REF!</v>
      </c>
      <c r="R79" s="495" t="e">
        <f>IF('Cumulative Budget Request '!#REF!='Split budget (D)'!$L$1,'Cumulative Budget Request '!N78,0)</f>
        <v>#REF!</v>
      </c>
      <c r="S79" s="333" t="e">
        <f>IF('Cumulative Budget Request '!#REF!='Split budget (D)'!$L$1,'Cumulative Budget Request '!O78,0)</f>
        <v>#REF!</v>
      </c>
      <c r="T79" s="237" t="e">
        <f>IF('Cumulative Budget Request '!#REF!='Split budget (D)'!$L$1,'Cumulative Budget Request '!P78,0)</f>
        <v>#REF!</v>
      </c>
      <c r="U79" s="581"/>
      <c r="V79" s="581"/>
      <c r="W79" s="581"/>
      <c r="X79" s="581"/>
      <c r="Y79" s="581"/>
    </row>
    <row r="80" spans="1:25">
      <c r="A80" s="264"/>
      <c r="B80" s="340"/>
      <c r="C80" s="338"/>
      <c r="D80" s="322" t="s">
        <v>157</v>
      </c>
      <c r="E80" s="458" t="e">
        <f>SUM(E78:E79)</f>
        <v>#REF!</v>
      </c>
      <c r="F80" s="458" t="e">
        <f t="shared" ref="F80:I80" si="22">SUM(F78:F79)</f>
        <v>#REF!</v>
      </c>
      <c r="G80" s="458" t="e">
        <f t="shared" si="22"/>
        <v>#REF!</v>
      </c>
      <c r="H80" s="458" t="e">
        <f t="shared" si="22"/>
        <v>#REF!</v>
      </c>
      <c r="I80" s="458" t="e">
        <f t="shared" si="22"/>
        <v>#REF!</v>
      </c>
      <c r="J80" s="459" t="e">
        <f>SUM(J78:J79)</f>
        <v>#REF!</v>
      </c>
      <c r="M80" s="499"/>
      <c r="N80" s="496"/>
      <c r="O80" s="496"/>
      <c r="P80" s="496"/>
      <c r="Q80" s="318"/>
      <c r="R80" s="501"/>
      <c r="S80" s="321"/>
      <c r="T80" s="502"/>
      <c r="U80" s="581"/>
      <c r="V80" s="581"/>
      <c r="W80" s="581"/>
      <c r="X80" s="581"/>
      <c r="Y80" s="581"/>
    </row>
    <row r="81" spans="1:25">
      <c r="A81" s="264"/>
      <c r="B81" s="340"/>
      <c r="C81" s="338"/>
      <c r="D81" s="318"/>
      <c r="E81" s="268"/>
      <c r="F81" s="268"/>
      <c r="G81" s="268"/>
      <c r="H81" s="268"/>
      <c r="I81" s="268"/>
      <c r="J81" s="291"/>
      <c r="M81" s="499"/>
      <c r="N81" s="496"/>
      <c r="O81" s="496"/>
      <c r="P81" s="496"/>
      <c r="Q81" s="337"/>
      <c r="R81" s="496"/>
      <c r="S81" s="337"/>
      <c r="T81" s="503"/>
      <c r="U81" s="583"/>
      <c r="V81" s="584"/>
      <c r="W81" s="582"/>
      <c r="X81" s="582"/>
      <c r="Y81" s="582"/>
    </row>
    <row r="82" spans="1:25" ht="13.15">
      <c r="A82" s="570" t="e">
        <f>IF('Cumulative Budget Request '!#REF!='Split budget (D)'!$L$1,'Cumulative Budget Request '!A81,0)</f>
        <v>#REF!</v>
      </c>
      <c r="B82" s="571" t="e">
        <f>IF('Cumulative Budget Request '!#REF!='Split budget (D)'!$L$1,'Cumulative Budget Request '!B81,0)</f>
        <v>#REF!</v>
      </c>
      <c r="C82" s="259"/>
      <c r="D82" s="337" t="s">
        <v>112</v>
      </c>
      <c r="E82" s="338" t="e">
        <f>ROUND($R82*$S82*T82,6)</f>
        <v>#REF!</v>
      </c>
      <c r="F82" s="338" t="e">
        <f>ROUND($R83*$S83*T83,6)</f>
        <v>#REF!</v>
      </c>
      <c r="G82" s="338" t="e">
        <f>ROUND($R84*$S84*T84,6)</f>
        <v>#REF!</v>
      </c>
      <c r="H82" s="338" t="e">
        <f>ROUND($R85*$S85*T85,6)</f>
        <v>#REF!</v>
      </c>
      <c r="I82" s="338" t="e">
        <f>ROUND($R86*$S86*T86,6)</f>
        <v>#REF!</v>
      </c>
      <c r="J82" s="304"/>
      <c r="M82" s="405" t="e">
        <f>IF('Cumulative Budget Request '!#REF!='Split budget (D)'!$L$1,'Cumulative Budget Request '!I81,0)</f>
        <v>#REF!</v>
      </c>
      <c r="N82" s="498" t="e">
        <f>ROUND(M82/12,2)</f>
        <v>#REF!</v>
      </c>
      <c r="O82" s="498" t="e">
        <f>IF('Cumulative Budget Request '!#REF!='Split budget (D)'!$L$1,'Cumulative Budget Request '!K81,0)</f>
        <v>#REF!</v>
      </c>
      <c r="P82" s="565" t="e">
        <f>IF('Cumulative Budget Request '!#REF!='Split budget (D)'!$L$1,'Cumulative Budget Request '!L81,0)</f>
        <v>#REF!</v>
      </c>
      <c r="Q82" s="237" t="e">
        <f>IF('Cumulative Budget Request '!#REF!='Split budget (D)'!$L$1,'Cumulative Budget Request '!M81,0)</f>
        <v>#REF!</v>
      </c>
      <c r="R82" s="495" t="e">
        <f>IF('Cumulative Budget Request '!#REF!='Split budget (D)'!$L$1,'Cumulative Budget Request '!N81,0)</f>
        <v>#REF!</v>
      </c>
      <c r="S82" s="333" t="e">
        <f>IF('Cumulative Budget Request '!#REF!='Split budget (D)'!$L$1,'Cumulative Budget Request '!O81,0)</f>
        <v>#REF!</v>
      </c>
      <c r="T82" s="237" t="e">
        <f>IF('Cumulative Budget Request '!#REF!='Split budget (D)'!$L$1,'Cumulative Budget Request '!P81,0)</f>
        <v>#REF!</v>
      </c>
      <c r="U82" s="581">
        <f>IFERROR((E85+E86)/E84,0)</f>
        <v>0</v>
      </c>
      <c r="V82" s="581">
        <f t="shared" ref="V82:Y82" si="23">IFERROR((F85+F86)/F84,0)</f>
        <v>0</v>
      </c>
      <c r="W82" s="581">
        <f t="shared" si="23"/>
        <v>0</v>
      </c>
      <c r="X82" s="581">
        <f t="shared" si="23"/>
        <v>0</v>
      </c>
      <c r="Y82" s="581">
        <f t="shared" si="23"/>
        <v>0</v>
      </c>
    </row>
    <row r="83" spans="1:25" ht="13.15">
      <c r="A83" s="252"/>
      <c r="B83" s="340"/>
      <c r="C83" s="259"/>
      <c r="D83" s="337" t="s">
        <v>158</v>
      </c>
      <c r="E83" s="294" t="e">
        <f>T82</f>
        <v>#REF!</v>
      </c>
      <c r="F83" s="294" t="e">
        <f>T83</f>
        <v>#REF!</v>
      </c>
      <c r="G83" s="294" t="e">
        <f>T84</f>
        <v>#REF!</v>
      </c>
      <c r="H83" s="294" t="e">
        <f>T85</f>
        <v>#REF!</v>
      </c>
      <c r="I83" s="294" t="e">
        <f>T86</f>
        <v>#REF!</v>
      </c>
      <c r="J83" s="304"/>
      <c r="M83" s="500"/>
      <c r="N83" s="498"/>
      <c r="O83" s="496"/>
      <c r="P83" s="496"/>
      <c r="Q83" s="237" t="e">
        <f>IF('Cumulative Budget Request '!#REF!='Split budget (D)'!$L$1,'Cumulative Budget Request '!M82,0)</f>
        <v>#REF!</v>
      </c>
      <c r="R83" s="495" t="e">
        <f>IF('Cumulative Budget Request '!#REF!='Split budget (D)'!$L$1,'Cumulative Budget Request '!N82,0)</f>
        <v>#REF!</v>
      </c>
      <c r="S83" s="333" t="e">
        <f>IF('Cumulative Budget Request '!#REF!='Split budget (D)'!$L$1,'Cumulative Budget Request '!O82,0)</f>
        <v>#REF!</v>
      </c>
      <c r="T83" s="237" t="e">
        <f>IF('Cumulative Budget Request '!#REF!='Split budget (D)'!$L$1,'Cumulative Budget Request '!P82,0)</f>
        <v>#REF!</v>
      </c>
      <c r="U83" s="581"/>
      <c r="V83" s="581"/>
      <c r="W83" s="581"/>
      <c r="X83" s="581"/>
      <c r="Y83" s="581"/>
    </row>
    <row r="84" spans="1:25">
      <c r="A84" s="264"/>
      <c r="C84" s="338"/>
      <c r="D84" s="318" t="s">
        <v>14</v>
      </c>
      <c r="E84" s="439" t="e">
        <f>ROUND((N82+O82)*E82*E83*Q82,0)</f>
        <v>#REF!</v>
      </c>
      <c r="F84" s="439" t="e">
        <f>ROUND((N82+O82)*F82*F83*Q82*Q83,0)</f>
        <v>#REF!</v>
      </c>
      <c r="G84" s="439" t="e">
        <f>ROUND((N82+O82)*G82*G83*Q82*Q83*Q84,0)</f>
        <v>#REF!</v>
      </c>
      <c r="H84" s="439" t="e">
        <f>ROUND((N82+O82)*H82*H83*Q82*Q83*Q84*Q85,0)</f>
        <v>#REF!</v>
      </c>
      <c r="I84" s="439" t="e">
        <f>ROUND((N82+O82)*I82*I83*Q82*Q83*Q84*Q85*Q86,0)</f>
        <v>#REF!</v>
      </c>
      <c r="J84" s="441" t="e">
        <f>SUM(E84:I84)</f>
        <v>#REF!</v>
      </c>
      <c r="M84" s="499"/>
      <c r="N84" s="496"/>
      <c r="O84" s="496"/>
      <c r="P84" s="496"/>
      <c r="Q84" s="237" t="e">
        <f>IF('Cumulative Budget Request '!#REF!='Split budget (D)'!$L$1,'Cumulative Budget Request '!M83,0)</f>
        <v>#REF!</v>
      </c>
      <c r="R84" s="495" t="e">
        <f>IF('Cumulative Budget Request '!#REF!='Split budget (D)'!$L$1,'Cumulative Budget Request '!N83,0)</f>
        <v>#REF!</v>
      </c>
      <c r="S84" s="333" t="e">
        <f>IF('Cumulative Budget Request '!#REF!='Split budget (D)'!$L$1,'Cumulative Budget Request '!O83,0)</f>
        <v>#REF!</v>
      </c>
      <c r="T84" s="237" t="e">
        <f>IF('Cumulative Budget Request '!#REF!='Split budget (D)'!$L$1,'Cumulative Budget Request '!P83,0)</f>
        <v>#REF!</v>
      </c>
      <c r="U84" s="582"/>
      <c r="V84" s="582"/>
      <c r="W84" s="582"/>
      <c r="X84" s="582"/>
      <c r="Y84" s="582"/>
    </row>
    <row r="85" spans="1:25">
      <c r="A85" s="264"/>
      <c r="B85" s="340"/>
      <c r="C85" s="338"/>
      <c r="D85" s="318" t="s">
        <v>29</v>
      </c>
      <c r="E85" s="438" t="e">
        <f>ROUND(E84*$Q$8,0)</f>
        <v>#REF!</v>
      </c>
      <c r="F85" s="438" t="e">
        <f>ROUND(F84*$Q$8,0)</f>
        <v>#REF!</v>
      </c>
      <c r="G85" s="438" t="e">
        <f>ROUND(G84*$Q$8,0)</f>
        <v>#REF!</v>
      </c>
      <c r="H85" s="438" t="e">
        <f>ROUND(H84*$Q$8,0)</f>
        <v>#REF!</v>
      </c>
      <c r="I85" s="438" t="e">
        <f>ROUND(I84*$Q$8,0)</f>
        <v>#REF!</v>
      </c>
      <c r="J85" s="441" t="e">
        <f>SUM(E85:I85)</f>
        <v>#REF!</v>
      </c>
      <c r="M85" s="499"/>
      <c r="N85" s="496"/>
      <c r="O85" s="496"/>
      <c r="P85" s="496"/>
      <c r="Q85" s="237" t="e">
        <f>IF('Cumulative Budget Request '!#REF!='Split budget (D)'!$L$1,'Cumulative Budget Request '!M84,0)</f>
        <v>#REF!</v>
      </c>
      <c r="R85" s="495" t="e">
        <f>IF('Cumulative Budget Request '!#REF!='Split budget (D)'!$L$1,'Cumulative Budget Request '!N84,0)</f>
        <v>#REF!</v>
      </c>
      <c r="S85" s="333" t="e">
        <f>IF('Cumulative Budget Request '!#REF!='Split budget (D)'!$L$1,'Cumulative Budget Request '!O84,0)</f>
        <v>#REF!</v>
      </c>
      <c r="T85" s="237" t="e">
        <f>IF('Cumulative Budget Request '!#REF!='Split budget (D)'!$L$1,'Cumulative Budget Request '!P84,0)</f>
        <v>#REF!</v>
      </c>
      <c r="U85" s="582"/>
      <c r="V85" s="582"/>
      <c r="W85" s="582"/>
      <c r="X85" s="582"/>
      <c r="Y85" s="582"/>
    </row>
    <row r="86" spans="1:25" ht="15">
      <c r="A86" s="264"/>
      <c r="B86" s="340"/>
      <c r="C86" s="338"/>
      <c r="D86" s="318" t="s">
        <v>28</v>
      </c>
      <c r="E86" s="456" t="e">
        <f>ROUND($Q$9*E82,0)</f>
        <v>#REF!</v>
      </c>
      <c r="F86" s="456" t="e">
        <f>ROUND($Q$9*F82,0)</f>
        <v>#REF!</v>
      </c>
      <c r="G86" s="456" t="e">
        <f>ROUND($Q$9*G82,0)</f>
        <v>#REF!</v>
      </c>
      <c r="H86" s="456" t="e">
        <f>ROUND($Q$9*H82,0)</f>
        <v>#REF!</v>
      </c>
      <c r="I86" s="456" t="e">
        <f>ROUND($Q$9*I82,0)</f>
        <v>#REF!</v>
      </c>
      <c r="J86" s="457" t="e">
        <f>SUM(E86:I86)</f>
        <v>#REF!</v>
      </c>
      <c r="M86" s="499"/>
      <c r="N86" s="496"/>
      <c r="O86" s="496"/>
      <c r="P86" s="496"/>
      <c r="Q86" s="237" t="e">
        <f>IF('Cumulative Budget Request '!#REF!='Split budget (D)'!$L$1,'Cumulative Budget Request '!M85,0)</f>
        <v>#REF!</v>
      </c>
      <c r="R86" s="495" t="e">
        <f>IF('Cumulative Budget Request '!#REF!='Split budget (D)'!$L$1,'Cumulative Budget Request '!N85,0)</f>
        <v>#REF!</v>
      </c>
      <c r="S86" s="333" t="e">
        <f>IF('Cumulative Budget Request '!#REF!='Split budget (D)'!$L$1,'Cumulative Budget Request '!O85,0)</f>
        <v>#REF!</v>
      </c>
      <c r="T86" s="237" t="e">
        <f>IF('Cumulative Budget Request '!#REF!='Split budget (D)'!$L$1,'Cumulative Budget Request '!P85,0)</f>
        <v>#REF!</v>
      </c>
      <c r="U86" s="581"/>
      <c r="V86" s="581"/>
      <c r="W86" s="581"/>
      <c r="X86" s="581"/>
      <c r="Y86" s="581"/>
    </row>
    <row r="87" spans="1:25">
      <c r="A87" s="264"/>
      <c r="B87" s="340"/>
      <c r="C87" s="338"/>
      <c r="D87" s="322" t="s">
        <v>157</v>
      </c>
      <c r="E87" s="458" t="e">
        <f>SUM(E85:E86)</f>
        <v>#REF!</v>
      </c>
      <c r="F87" s="458" t="e">
        <f t="shared" ref="F87:I87" si="24">SUM(F85:F86)</f>
        <v>#REF!</v>
      </c>
      <c r="G87" s="458" t="e">
        <f t="shared" si="24"/>
        <v>#REF!</v>
      </c>
      <c r="H87" s="458" t="e">
        <f t="shared" si="24"/>
        <v>#REF!</v>
      </c>
      <c r="I87" s="458" t="e">
        <f t="shared" si="24"/>
        <v>#REF!</v>
      </c>
      <c r="J87" s="459" t="e">
        <f>SUM(J85:J86)</f>
        <v>#REF!</v>
      </c>
      <c r="M87" s="271"/>
      <c r="N87" s="290"/>
      <c r="O87" s="290"/>
      <c r="P87" s="290"/>
      <c r="Q87" s="319"/>
      <c r="R87" s="319"/>
      <c r="S87" s="319"/>
      <c r="T87" s="281"/>
      <c r="U87" s="581"/>
      <c r="V87" s="581"/>
      <c r="W87" s="581"/>
      <c r="X87" s="581"/>
      <c r="Y87" s="581"/>
    </row>
    <row r="88" spans="1:25">
      <c r="A88" s="264"/>
      <c r="B88" s="340"/>
      <c r="C88" s="338"/>
      <c r="D88" s="318"/>
      <c r="E88" s="268"/>
      <c r="F88" s="268"/>
      <c r="G88" s="268"/>
      <c r="H88" s="268"/>
      <c r="I88" s="268"/>
      <c r="J88" s="281"/>
      <c r="M88" s="271"/>
      <c r="N88" s="329"/>
      <c r="O88" s="329"/>
      <c r="P88" s="329"/>
      <c r="Q88" s="319"/>
      <c r="R88" s="319"/>
      <c r="S88" s="319"/>
      <c r="T88" s="281"/>
      <c r="U88" s="581"/>
      <c r="V88" s="581"/>
      <c r="W88" s="581"/>
      <c r="X88" s="581"/>
      <c r="Y88" s="581"/>
    </row>
    <row r="89" spans="1:25" ht="13.15">
      <c r="A89" s="264"/>
      <c r="C89" s="320"/>
      <c r="D89" s="320" t="s">
        <v>88</v>
      </c>
      <c r="E89" s="427" t="e">
        <f>SUMIF($D$67:$D$88,"*Salary",E67:E88)</f>
        <v>#REF!</v>
      </c>
      <c r="F89" s="427" t="e">
        <f>SUMIF($D$67:$D$88,"*Salary",F67:F88)</f>
        <v>#REF!</v>
      </c>
      <c r="G89" s="427" t="e">
        <f>SUMIF($D$67:$D$88,"*Salary",G67:G88)</f>
        <v>#REF!</v>
      </c>
      <c r="H89" s="427" t="e">
        <f>SUMIF($D$67:$D$88,"*Salary",H67:H88)</f>
        <v>#REF!</v>
      </c>
      <c r="I89" s="427" t="e">
        <f>SUMIF($D$67:$D$88,"*Salary",I67:I88)</f>
        <v>#REF!</v>
      </c>
      <c r="J89" s="428" t="e">
        <f>SUM(E89:I89)</f>
        <v>#REF!</v>
      </c>
      <c r="M89" s="559"/>
      <c r="N89" s="550"/>
      <c r="O89" s="550"/>
      <c r="P89" s="550"/>
      <c r="Q89" s="550"/>
      <c r="R89" s="550"/>
      <c r="S89" s="550"/>
      <c r="T89" s="281"/>
      <c r="U89" s="581"/>
      <c r="V89" s="581"/>
      <c r="W89" s="581"/>
      <c r="X89" s="581"/>
      <c r="Y89" s="581"/>
    </row>
    <row r="90" spans="1:25" ht="13.15">
      <c r="A90" s="264"/>
      <c r="C90" s="320"/>
      <c r="D90" s="320" t="s">
        <v>89</v>
      </c>
      <c r="E90" s="429" t="e">
        <f>SUMIF($D$70:$D$88,"*Total Fringe",E70:E88)</f>
        <v>#REF!</v>
      </c>
      <c r="F90" s="429" t="e">
        <f t="shared" ref="F90:I90" si="25">SUMIF($D$70:$D$88,"*Total Fringe",F70:F88)</f>
        <v>#REF!</v>
      </c>
      <c r="G90" s="429" t="e">
        <f t="shared" si="25"/>
        <v>#REF!</v>
      </c>
      <c r="H90" s="429" t="e">
        <f t="shared" si="25"/>
        <v>#REF!</v>
      </c>
      <c r="I90" s="429" t="e">
        <f t="shared" si="25"/>
        <v>#REF!</v>
      </c>
      <c r="J90" s="430" t="e">
        <f>SUM(E90:I90)</f>
        <v>#REF!</v>
      </c>
      <c r="M90" s="559"/>
      <c r="N90" s="550"/>
      <c r="O90" s="550"/>
      <c r="P90" s="550"/>
      <c r="Q90" s="550"/>
      <c r="R90" s="550"/>
      <c r="S90" s="550"/>
      <c r="T90" s="550"/>
      <c r="U90" s="673"/>
      <c r="V90" s="673"/>
      <c r="W90" s="673"/>
      <c r="X90" s="673"/>
      <c r="Y90" s="673"/>
    </row>
    <row r="91" spans="1:25" ht="13.15">
      <c r="A91" s="264"/>
      <c r="C91" s="320"/>
      <c r="D91" s="432"/>
      <c r="E91" s="316"/>
      <c r="F91" s="316"/>
      <c r="G91" s="316"/>
      <c r="H91" s="316"/>
      <c r="I91" s="316"/>
      <c r="J91" s="317"/>
      <c r="M91" s="314" t="s">
        <v>109</v>
      </c>
      <c r="N91" s="550" t="s">
        <v>75</v>
      </c>
      <c r="O91" s="550"/>
      <c r="P91" s="550" t="s">
        <v>209</v>
      </c>
      <c r="Q91" s="550" t="s">
        <v>90</v>
      </c>
      <c r="R91" s="550" t="s">
        <v>17</v>
      </c>
      <c r="S91" s="550"/>
      <c r="T91" s="550" t="s">
        <v>154</v>
      </c>
      <c r="U91" s="673" t="s">
        <v>95</v>
      </c>
      <c r="V91" s="673"/>
      <c r="W91" s="673"/>
      <c r="X91" s="673"/>
      <c r="Y91" s="673"/>
    </row>
    <row r="92" spans="1:25" ht="13.15">
      <c r="A92" s="559" t="s">
        <v>59</v>
      </c>
      <c r="B92" s="559" t="s">
        <v>60</v>
      </c>
      <c r="C92" s="320"/>
      <c r="D92" s="432"/>
      <c r="E92" s="269" t="str">
        <f>E11</f>
        <v>Year 1</v>
      </c>
      <c r="F92" s="269" t="str">
        <f>F11</f>
        <v>Year 2</v>
      </c>
      <c r="G92" s="269" t="str">
        <f>G11</f>
        <v>Year 3</v>
      </c>
      <c r="H92" s="269" t="str">
        <f>H11</f>
        <v>Year 4</v>
      </c>
      <c r="I92" s="269" t="str">
        <f>I11</f>
        <v>Year 5</v>
      </c>
      <c r="J92" s="304" t="s">
        <v>1</v>
      </c>
      <c r="M92" s="554" t="s">
        <v>108</v>
      </c>
      <c r="N92" s="306" t="s">
        <v>14</v>
      </c>
      <c r="O92" s="306" t="s">
        <v>209</v>
      </c>
      <c r="P92" s="306" t="s">
        <v>81</v>
      </c>
      <c r="Q92" s="306" t="s">
        <v>91</v>
      </c>
      <c r="R92" s="306" t="s">
        <v>93</v>
      </c>
      <c r="S92" s="306" t="s">
        <v>81</v>
      </c>
      <c r="T92" s="306" t="s">
        <v>155</v>
      </c>
      <c r="U92" s="578" t="s">
        <v>30</v>
      </c>
      <c r="V92" s="579" t="s">
        <v>31</v>
      </c>
      <c r="W92" s="579" t="s">
        <v>32</v>
      </c>
      <c r="X92" s="580" t="s">
        <v>33</v>
      </c>
      <c r="Y92" s="580" t="s">
        <v>34</v>
      </c>
    </row>
    <row r="93" spans="1:25" ht="13.15">
      <c r="A93" s="570" t="e">
        <f>IF('Cumulative Budget Request '!#REF!='Split budget (D)'!$L$1,'Cumulative Budget Request '!A92,0)</f>
        <v>#REF!</v>
      </c>
      <c r="B93" s="571" t="e">
        <f>IF('Cumulative Budget Request '!#REF!='Split budget (D)'!$L$1,'Cumulative Budget Request '!B92,0)</f>
        <v>#REF!</v>
      </c>
      <c r="C93" s="259"/>
      <c r="D93" s="337" t="s">
        <v>112</v>
      </c>
      <c r="E93" s="338" t="e">
        <f>ROUND($R93*$S93*T93,6)</f>
        <v>#REF!</v>
      </c>
      <c r="F93" s="338" t="e">
        <f>ROUND($R94*$S94*T94,6)</f>
        <v>#REF!</v>
      </c>
      <c r="G93" s="338" t="e">
        <f>ROUND($R95*$S95*T95,6)</f>
        <v>#REF!</v>
      </c>
      <c r="H93" s="338" t="e">
        <f>ROUND($R96*$S96*T96,6)</f>
        <v>#REF!</v>
      </c>
      <c r="I93" s="338" t="e">
        <f>ROUND($R97*$S97*T97,6)</f>
        <v>#REF!</v>
      </c>
      <c r="J93" s="304"/>
      <c r="K93" s="267"/>
      <c r="L93" s="267"/>
      <c r="M93" s="405" t="e">
        <f>IF('Cumulative Budget Request '!#REF!='Split budget (D)'!$L$1,'Cumulative Budget Request '!I92,0)</f>
        <v>#REF!</v>
      </c>
      <c r="N93" s="498" t="e">
        <f>ROUND(M93/12,2)</f>
        <v>#REF!</v>
      </c>
      <c r="O93" s="498" t="e">
        <f>IF('Cumulative Budget Request '!#REF!='Split budget (D)'!$L$1,'Cumulative Budget Request '!K92,0)</f>
        <v>#REF!</v>
      </c>
      <c r="P93" s="565" t="e">
        <f>IF('Cumulative Budget Request '!#REF!='Split budget (D)'!$L$1,'Cumulative Budget Request '!L92,0)</f>
        <v>#REF!</v>
      </c>
      <c r="Q93" s="237" t="e">
        <f>IF('Cumulative Budget Request '!#REF!='Split budget (D)'!$L$1,'Cumulative Budget Request '!M92,0)</f>
        <v>#REF!</v>
      </c>
      <c r="R93" s="495" t="e">
        <f>IF('Cumulative Budget Request '!#REF!='Split budget (D)'!$L$1,'Cumulative Budget Request '!N92,0)</f>
        <v>#REF!</v>
      </c>
      <c r="S93" s="333" t="e">
        <f>IF('Cumulative Budget Request '!#REF!='Split budget (D)'!$L$1,'Cumulative Budget Request '!O92,0)</f>
        <v>#REF!</v>
      </c>
      <c r="T93" s="237" t="e">
        <f>IF('Cumulative Budget Request '!#REF!='Split budget (D)'!$L$1,'Cumulative Budget Request '!P92,0)</f>
        <v>#REF!</v>
      </c>
      <c r="U93" s="581">
        <f>IFERROR((E96+E97)/E95,0)</f>
        <v>0</v>
      </c>
      <c r="V93" s="581">
        <f t="shared" ref="V93:Y93" si="26">IFERROR((F96+F97)/F95,0)</f>
        <v>0</v>
      </c>
      <c r="W93" s="581">
        <f t="shared" si="26"/>
        <v>0</v>
      </c>
      <c r="X93" s="581">
        <f t="shared" si="26"/>
        <v>0</v>
      </c>
      <c r="Y93" s="581">
        <f t="shared" si="26"/>
        <v>0</v>
      </c>
    </row>
    <row r="94" spans="1:25" ht="13.15">
      <c r="A94" s="252"/>
      <c r="B94" s="340"/>
      <c r="C94" s="259"/>
      <c r="D94" s="337" t="s">
        <v>158</v>
      </c>
      <c r="E94" s="294" t="e">
        <f>T93</f>
        <v>#REF!</v>
      </c>
      <c r="F94" s="294" t="e">
        <f>T94</f>
        <v>#REF!</v>
      </c>
      <c r="G94" s="294" t="e">
        <f>T95</f>
        <v>#REF!</v>
      </c>
      <c r="H94" s="294" t="e">
        <f>T96</f>
        <v>#REF!</v>
      </c>
      <c r="I94" s="294" t="e">
        <f>T97</f>
        <v>#REF!</v>
      </c>
      <c r="J94" s="304"/>
      <c r="K94" s="267"/>
      <c r="L94" s="267"/>
      <c r="M94" s="500"/>
      <c r="N94" s="498"/>
      <c r="O94" s="496"/>
      <c r="P94" s="496"/>
      <c r="Q94" s="237" t="e">
        <f>IF('Cumulative Budget Request '!#REF!='Split budget (D)'!$L$1,'Cumulative Budget Request '!M93,0)</f>
        <v>#REF!</v>
      </c>
      <c r="R94" s="495" t="e">
        <f>IF('Cumulative Budget Request '!#REF!='Split budget (D)'!$L$1,'Cumulative Budget Request '!N93,0)</f>
        <v>#REF!</v>
      </c>
      <c r="S94" s="333" t="e">
        <f>IF('Cumulative Budget Request '!#REF!='Split budget (D)'!$L$1,'Cumulative Budget Request '!O93,0)</f>
        <v>#REF!</v>
      </c>
      <c r="T94" s="237" t="e">
        <f>IF('Cumulative Budget Request '!#REF!='Split budget (D)'!$L$1,'Cumulative Budget Request '!P93,0)</f>
        <v>#REF!</v>
      </c>
      <c r="U94" s="581"/>
      <c r="V94" s="581"/>
      <c r="W94" s="581"/>
      <c r="X94" s="581"/>
      <c r="Y94" s="581"/>
    </row>
    <row r="95" spans="1:25">
      <c r="A95" s="264"/>
      <c r="C95" s="338"/>
      <c r="D95" s="318" t="s">
        <v>14</v>
      </c>
      <c r="E95" s="439" t="e">
        <f>ROUND((N93+O93)*E93*E94*Q93,0)</f>
        <v>#REF!</v>
      </c>
      <c r="F95" s="439" t="e">
        <f>ROUND((N93+O93)*F93*F94*Q93*Q94,0)</f>
        <v>#REF!</v>
      </c>
      <c r="G95" s="439" t="e">
        <f>ROUND((N93+O93)*G93*G94*Q93*Q94*Q95,0)</f>
        <v>#REF!</v>
      </c>
      <c r="H95" s="439" t="e">
        <f>ROUND((N93+O93)*H93*H94*Q93*Q94*Q95*Q96,0)</f>
        <v>#REF!</v>
      </c>
      <c r="I95" s="439" t="e">
        <f>ROUND((N93+O93)*I93*I94*Q93*Q94*Q95*Q96*Q97,0)</f>
        <v>#REF!</v>
      </c>
      <c r="J95" s="441" t="e">
        <f>SUM(E95:I95)</f>
        <v>#REF!</v>
      </c>
      <c r="M95" s="499"/>
      <c r="N95" s="496"/>
      <c r="O95" s="496"/>
      <c r="P95" s="496"/>
      <c r="Q95" s="237" t="e">
        <f>IF('Cumulative Budget Request '!#REF!='Split budget (D)'!$L$1,'Cumulative Budget Request '!M94,0)</f>
        <v>#REF!</v>
      </c>
      <c r="R95" s="495" t="e">
        <f>IF('Cumulative Budget Request '!#REF!='Split budget (D)'!$L$1,'Cumulative Budget Request '!N94,0)</f>
        <v>#REF!</v>
      </c>
      <c r="S95" s="333" t="e">
        <f>IF('Cumulative Budget Request '!#REF!='Split budget (D)'!$L$1,'Cumulative Budget Request '!O94,0)</f>
        <v>#REF!</v>
      </c>
      <c r="T95" s="237" t="e">
        <f>IF('Cumulative Budget Request '!#REF!='Split budget (D)'!$L$1,'Cumulative Budget Request '!P94,0)</f>
        <v>#REF!</v>
      </c>
      <c r="U95" s="581"/>
      <c r="V95" s="581"/>
      <c r="W95" s="581"/>
      <c r="X95" s="581"/>
      <c r="Y95" s="581"/>
    </row>
    <row r="96" spans="1:25">
      <c r="A96" s="264"/>
      <c r="B96" s="328"/>
      <c r="C96" s="338"/>
      <c r="D96" s="318" t="s">
        <v>29</v>
      </c>
      <c r="E96" s="438" t="e">
        <f>ROUND(E95*$Q$8,0)</f>
        <v>#REF!</v>
      </c>
      <c r="F96" s="438" t="e">
        <f>ROUND(F95*$Q$8,0)</f>
        <v>#REF!</v>
      </c>
      <c r="G96" s="438" t="e">
        <f>ROUND(G95*$Q$8,0)</f>
        <v>#REF!</v>
      </c>
      <c r="H96" s="438" t="e">
        <f>ROUND(H95*$Q$8,0)</f>
        <v>#REF!</v>
      </c>
      <c r="I96" s="438" t="e">
        <f>ROUND(I95*$Q$8,0)</f>
        <v>#REF!</v>
      </c>
      <c r="J96" s="441" t="e">
        <f>SUM(E96:I96)</f>
        <v>#REF!</v>
      </c>
      <c r="M96" s="499"/>
      <c r="N96" s="496"/>
      <c r="O96" s="496"/>
      <c r="P96" s="496"/>
      <c r="Q96" s="237" t="e">
        <f>IF('Cumulative Budget Request '!#REF!='Split budget (D)'!$L$1,'Cumulative Budget Request '!M95,0)</f>
        <v>#REF!</v>
      </c>
      <c r="R96" s="495" t="e">
        <f>IF('Cumulative Budget Request '!#REF!='Split budget (D)'!$L$1,'Cumulative Budget Request '!N95,0)</f>
        <v>#REF!</v>
      </c>
      <c r="S96" s="333" t="e">
        <f>IF('Cumulative Budget Request '!#REF!='Split budget (D)'!$L$1,'Cumulative Budget Request '!O95,0)</f>
        <v>#REF!</v>
      </c>
      <c r="T96" s="237" t="e">
        <f>IF('Cumulative Budget Request '!#REF!='Split budget (D)'!$L$1,'Cumulative Budget Request '!P95,0)</f>
        <v>#REF!</v>
      </c>
      <c r="U96" s="581"/>
      <c r="V96" s="581"/>
      <c r="W96" s="581"/>
      <c r="X96" s="581"/>
      <c r="Y96" s="581"/>
    </row>
    <row r="97" spans="1:25" ht="15">
      <c r="A97" s="264"/>
      <c r="B97" s="328"/>
      <c r="C97" s="338"/>
      <c r="D97" s="318" t="s">
        <v>28</v>
      </c>
      <c r="E97" s="456" t="e">
        <f>ROUND($Q$9*E93,0)</f>
        <v>#REF!</v>
      </c>
      <c r="F97" s="456" t="e">
        <f>ROUND($Q$9*F93,0)</f>
        <v>#REF!</v>
      </c>
      <c r="G97" s="456" t="e">
        <f>ROUND($Q$9*G93,0)</f>
        <v>#REF!</v>
      </c>
      <c r="H97" s="456" t="e">
        <f>ROUND($Q$9*H93,0)</f>
        <v>#REF!</v>
      </c>
      <c r="I97" s="456" t="e">
        <f>ROUND($Q$9*I93,0)</f>
        <v>#REF!</v>
      </c>
      <c r="J97" s="457" t="e">
        <f>SUM(E97:I97)</f>
        <v>#REF!</v>
      </c>
      <c r="M97" s="499"/>
      <c r="N97" s="496"/>
      <c r="O97" s="496"/>
      <c r="P97" s="496"/>
      <c r="Q97" s="237" t="e">
        <f>IF('Cumulative Budget Request '!#REF!='Split budget (D)'!$L$1,'Cumulative Budget Request '!M96,0)</f>
        <v>#REF!</v>
      </c>
      <c r="R97" s="495" t="e">
        <f>IF('Cumulative Budget Request '!#REF!='Split budget (D)'!$L$1,'Cumulative Budget Request '!N96,0)</f>
        <v>#REF!</v>
      </c>
      <c r="S97" s="333" t="e">
        <f>IF('Cumulative Budget Request '!#REF!='Split budget (D)'!$L$1,'Cumulative Budget Request '!O96,0)</f>
        <v>#REF!</v>
      </c>
      <c r="T97" s="237" t="e">
        <f>IF('Cumulative Budget Request '!#REF!='Split budget (D)'!$L$1,'Cumulative Budget Request '!P96,0)</f>
        <v>#REF!</v>
      </c>
      <c r="U97" s="581"/>
      <c r="V97" s="581"/>
      <c r="W97" s="581"/>
      <c r="X97" s="581"/>
      <c r="Y97" s="581"/>
    </row>
    <row r="98" spans="1:25">
      <c r="A98" s="264"/>
      <c r="B98" s="328"/>
      <c r="C98" s="338"/>
      <c r="D98" s="322" t="s">
        <v>157</v>
      </c>
      <c r="E98" s="458" t="e">
        <f>SUM(E96:E97)</f>
        <v>#REF!</v>
      </c>
      <c r="F98" s="458" t="e">
        <f t="shared" ref="F98:I98" si="27">SUM(F96:F97)</f>
        <v>#REF!</v>
      </c>
      <c r="G98" s="458" t="e">
        <f t="shared" si="27"/>
        <v>#REF!</v>
      </c>
      <c r="H98" s="458" t="e">
        <f t="shared" si="27"/>
        <v>#REF!</v>
      </c>
      <c r="I98" s="458" t="e">
        <f t="shared" si="27"/>
        <v>#REF!</v>
      </c>
      <c r="J98" s="459" t="e">
        <f>SUM(J96:J97)</f>
        <v>#REF!</v>
      </c>
      <c r="M98" s="499"/>
      <c r="N98" s="496"/>
      <c r="O98" s="496"/>
      <c r="P98" s="496"/>
      <c r="Q98" s="318"/>
      <c r="R98" s="501"/>
      <c r="S98" s="321"/>
      <c r="T98" s="502"/>
      <c r="U98" s="583"/>
      <c r="V98" s="584"/>
      <c r="W98" s="582"/>
      <c r="X98" s="582"/>
      <c r="Y98" s="582"/>
    </row>
    <row r="99" spans="1:25">
      <c r="C99" s="338"/>
      <c r="D99" s="318"/>
      <c r="E99" s="268"/>
      <c r="F99" s="268"/>
      <c r="G99" s="268"/>
      <c r="H99" s="268"/>
      <c r="I99" s="268"/>
      <c r="J99" s="291"/>
      <c r="M99" s="499"/>
      <c r="N99" s="496"/>
      <c r="O99" s="496"/>
      <c r="P99" s="496"/>
      <c r="Q99" s="337"/>
      <c r="R99" s="496"/>
      <c r="S99" s="337"/>
      <c r="T99" s="503"/>
      <c r="U99" s="585"/>
      <c r="V99" s="585"/>
      <c r="W99" s="585"/>
      <c r="X99" s="585"/>
      <c r="Y99" s="585"/>
    </row>
    <row r="100" spans="1:25" ht="13.15">
      <c r="A100" s="570" t="e">
        <f>IF('Cumulative Budget Request '!#REF!='Split budget (D)'!$L$1,'Cumulative Budget Request '!A99,0)</f>
        <v>#REF!</v>
      </c>
      <c r="B100" s="571" t="e">
        <f>IF('Cumulative Budget Request '!#REF!='Split budget (D)'!$L$1,'Cumulative Budget Request '!B99,0)</f>
        <v>#REF!</v>
      </c>
      <c r="C100" s="259"/>
      <c r="D100" s="337" t="s">
        <v>112</v>
      </c>
      <c r="E100" s="338" t="e">
        <f>ROUND($R100*$S100*T100,6)</f>
        <v>#REF!</v>
      </c>
      <c r="F100" s="338" t="e">
        <f>ROUND($R101*$S101*T101,6)</f>
        <v>#REF!</v>
      </c>
      <c r="G100" s="338" t="e">
        <f>ROUND($R102*$S102*T102,6)</f>
        <v>#REF!</v>
      </c>
      <c r="H100" s="338" t="e">
        <f>ROUND($R103*$S103*T103,6)</f>
        <v>#REF!</v>
      </c>
      <c r="I100" s="338" t="e">
        <f>ROUND($R104*$S104*T104,6)</f>
        <v>#REF!</v>
      </c>
      <c r="J100" s="304"/>
      <c r="M100" s="405" t="e">
        <f>IF('Cumulative Budget Request '!#REF!='Split budget (D)'!$L$1,'Cumulative Budget Request '!I99,0)</f>
        <v>#REF!</v>
      </c>
      <c r="N100" s="498" t="e">
        <f>ROUND(M100/12,2)</f>
        <v>#REF!</v>
      </c>
      <c r="O100" s="498" t="e">
        <f>IF('Cumulative Budget Request '!#REF!='Split budget (D)'!$L$1,'Cumulative Budget Request '!K99,0)</f>
        <v>#REF!</v>
      </c>
      <c r="P100" s="565" t="e">
        <f>IF('Cumulative Budget Request '!#REF!='Split budget (D)'!$L$1,'Cumulative Budget Request '!L99,0)</f>
        <v>#REF!</v>
      </c>
      <c r="Q100" s="237" t="e">
        <f>IF('Cumulative Budget Request '!#REF!='Split budget (D)'!$L$1,'Cumulative Budget Request '!M99,0)</f>
        <v>#REF!</v>
      </c>
      <c r="R100" s="495" t="e">
        <f>IF('Cumulative Budget Request '!#REF!='Split budget (D)'!$L$1,'Cumulative Budget Request '!N99,0)</f>
        <v>#REF!</v>
      </c>
      <c r="S100" s="333" t="e">
        <f>IF('Cumulative Budget Request '!#REF!='Split budget (D)'!$L$1,'Cumulative Budget Request '!O99,0)</f>
        <v>#REF!</v>
      </c>
      <c r="T100" s="237" t="e">
        <f>IF('Cumulative Budget Request '!#REF!='Split budget (D)'!$L$1,'Cumulative Budget Request '!P99,0)</f>
        <v>#REF!</v>
      </c>
      <c r="U100" s="581">
        <f>IFERROR((E103+E104)/E102,0)</f>
        <v>0</v>
      </c>
      <c r="V100" s="581">
        <f t="shared" ref="V100:Y100" si="28">IFERROR((F103+F104)/F102,0)</f>
        <v>0</v>
      </c>
      <c r="W100" s="581">
        <f t="shared" si="28"/>
        <v>0</v>
      </c>
      <c r="X100" s="581">
        <f t="shared" si="28"/>
        <v>0</v>
      </c>
      <c r="Y100" s="581">
        <f t="shared" si="28"/>
        <v>0</v>
      </c>
    </row>
    <row r="101" spans="1:25" ht="13.15">
      <c r="A101" s="252"/>
      <c r="B101" s="340"/>
      <c r="C101" s="259"/>
      <c r="D101" s="337" t="s">
        <v>158</v>
      </c>
      <c r="E101" s="294" t="e">
        <f>T100</f>
        <v>#REF!</v>
      </c>
      <c r="F101" s="294" t="e">
        <f>T101</f>
        <v>#REF!</v>
      </c>
      <c r="G101" s="294" t="e">
        <f>T102</f>
        <v>#REF!</v>
      </c>
      <c r="H101" s="294" t="e">
        <f>T103</f>
        <v>#REF!</v>
      </c>
      <c r="I101" s="294" t="e">
        <f>T104</f>
        <v>#REF!</v>
      </c>
      <c r="J101" s="304"/>
      <c r="M101" s="500"/>
      <c r="N101" s="498"/>
      <c r="O101" s="496"/>
      <c r="P101" s="496"/>
      <c r="Q101" s="237" t="e">
        <f>IF('Cumulative Budget Request '!#REF!='Split budget (D)'!$L$1,'Cumulative Budget Request '!M100,0)</f>
        <v>#REF!</v>
      </c>
      <c r="R101" s="495" t="e">
        <f>IF('Cumulative Budget Request '!#REF!='Split budget (D)'!$L$1,'Cumulative Budget Request '!N100,0)</f>
        <v>#REF!</v>
      </c>
      <c r="S101" s="333" t="e">
        <f>IF('Cumulative Budget Request '!#REF!='Split budget (D)'!$L$1,'Cumulative Budget Request '!O100,0)</f>
        <v>#REF!</v>
      </c>
      <c r="T101" s="237" t="e">
        <f>IF('Cumulative Budget Request '!#REF!='Split budget (D)'!$L$1,'Cumulative Budget Request '!P100,0)</f>
        <v>#REF!</v>
      </c>
      <c r="U101" s="581"/>
      <c r="V101" s="581"/>
      <c r="W101" s="581"/>
      <c r="X101" s="581"/>
      <c r="Y101" s="581"/>
    </row>
    <row r="102" spans="1:25">
      <c r="A102" s="264"/>
      <c r="B102" s="328"/>
      <c r="C102" s="338"/>
      <c r="D102" s="318" t="s">
        <v>14</v>
      </c>
      <c r="E102" s="439" t="e">
        <f>ROUND((N100+O100)*E100*E101*Q100,0)</f>
        <v>#REF!</v>
      </c>
      <c r="F102" s="439" t="e">
        <f>ROUND((N100+O100)*F100*F101*Q100*Q101,0)</f>
        <v>#REF!</v>
      </c>
      <c r="G102" s="439" t="e">
        <f>ROUND((N100+O100)*G100*G101*Q100*Q101*Q102,0)</f>
        <v>#REF!</v>
      </c>
      <c r="H102" s="439" t="e">
        <f>ROUND((N100+O100)*H100*H101*Q100*Q101*Q102*Q103,0)</f>
        <v>#REF!</v>
      </c>
      <c r="I102" s="439" t="e">
        <f>ROUND((N100+O100)*I100*I101*Q100*Q101*Q102*Q103*Q104,0)</f>
        <v>#REF!</v>
      </c>
      <c r="J102" s="441" t="e">
        <f>SUM(E102:I102)</f>
        <v>#REF!</v>
      </c>
      <c r="M102" s="499"/>
      <c r="N102" s="496"/>
      <c r="O102" s="496"/>
      <c r="P102" s="496"/>
      <c r="Q102" s="237" t="e">
        <f>IF('Cumulative Budget Request '!#REF!='Split budget (D)'!$L$1,'Cumulative Budget Request '!M101,0)</f>
        <v>#REF!</v>
      </c>
      <c r="R102" s="495" t="e">
        <f>IF('Cumulative Budget Request '!#REF!='Split budget (D)'!$L$1,'Cumulative Budget Request '!N101,0)</f>
        <v>#REF!</v>
      </c>
      <c r="S102" s="333" t="e">
        <f>IF('Cumulative Budget Request '!#REF!='Split budget (D)'!$L$1,'Cumulative Budget Request '!O101,0)</f>
        <v>#REF!</v>
      </c>
      <c r="T102" s="237" t="e">
        <f>IF('Cumulative Budget Request '!#REF!='Split budget (D)'!$L$1,'Cumulative Budget Request '!P101,0)</f>
        <v>#REF!</v>
      </c>
      <c r="U102" s="581"/>
      <c r="V102" s="581"/>
      <c r="W102" s="581"/>
      <c r="X102" s="581"/>
      <c r="Y102" s="581"/>
    </row>
    <row r="103" spans="1:25">
      <c r="A103" s="264"/>
      <c r="B103" s="328"/>
      <c r="C103" s="338"/>
      <c r="D103" s="318" t="s">
        <v>29</v>
      </c>
      <c r="E103" s="438" t="e">
        <f>ROUND(E102*$Q$8,0)</f>
        <v>#REF!</v>
      </c>
      <c r="F103" s="438" t="e">
        <f>ROUND(F102*$Q$8,0)</f>
        <v>#REF!</v>
      </c>
      <c r="G103" s="438" t="e">
        <f>ROUND(G102*$Q$8,0)</f>
        <v>#REF!</v>
      </c>
      <c r="H103" s="438" t="e">
        <f>ROUND(H102*$Q$8,0)</f>
        <v>#REF!</v>
      </c>
      <c r="I103" s="438" t="e">
        <f>ROUND(I102*$Q$8,0)</f>
        <v>#REF!</v>
      </c>
      <c r="J103" s="441" t="e">
        <f>SUM(E103:I103)</f>
        <v>#REF!</v>
      </c>
      <c r="M103" s="499"/>
      <c r="N103" s="496"/>
      <c r="O103" s="496"/>
      <c r="P103" s="496"/>
      <c r="Q103" s="237" t="e">
        <f>IF('Cumulative Budget Request '!#REF!='Split budget (D)'!$L$1,'Cumulative Budget Request '!M102,0)</f>
        <v>#REF!</v>
      </c>
      <c r="R103" s="495" t="e">
        <f>IF('Cumulative Budget Request '!#REF!='Split budget (D)'!$L$1,'Cumulative Budget Request '!N102,0)</f>
        <v>#REF!</v>
      </c>
      <c r="S103" s="333" t="e">
        <f>IF('Cumulative Budget Request '!#REF!='Split budget (D)'!$L$1,'Cumulative Budget Request '!O102,0)</f>
        <v>#REF!</v>
      </c>
      <c r="T103" s="237" t="e">
        <f>IF('Cumulative Budget Request '!#REF!='Split budget (D)'!$L$1,'Cumulative Budget Request '!P102,0)</f>
        <v>#REF!</v>
      </c>
      <c r="U103" s="581"/>
      <c r="V103" s="581"/>
      <c r="W103" s="581"/>
      <c r="X103" s="581"/>
      <c r="Y103" s="581"/>
    </row>
    <row r="104" spans="1:25" ht="15">
      <c r="A104" s="264"/>
      <c r="B104" s="328"/>
      <c r="C104" s="338"/>
      <c r="D104" s="318" t="s">
        <v>28</v>
      </c>
      <c r="E104" s="456" t="e">
        <f>ROUND($Q$9*E100,0)</f>
        <v>#REF!</v>
      </c>
      <c r="F104" s="456" t="e">
        <f>ROUND($Q$9*F100,0)</f>
        <v>#REF!</v>
      </c>
      <c r="G104" s="456" t="e">
        <f>ROUND($Q$9*G100,0)</f>
        <v>#REF!</v>
      </c>
      <c r="H104" s="456" t="e">
        <f>ROUND($Q$9*H100,0)</f>
        <v>#REF!</v>
      </c>
      <c r="I104" s="456" t="e">
        <f>ROUND($Q$9*I100,0)</f>
        <v>#REF!</v>
      </c>
      <c r="J104" s="457" t="e">
        <f>SUM(E104:I104)</f>
        <v>#REF!</v>
      </c>
      <c r="M104" s="499"/>
      <c r="N104" s="496"/>
      <c r="O104" s="496"/>
      <c r="P104" s="496"/>
      <c r="Q104" s="237" t="e">
        <f>IF('Cumulative Budget Request '!#REF!='Split budget (D)'!$L$1,'Cumulative Budget Request '!M103,0)</f>
        <v>#REF!</v>
      </c>
      <c r="R104" s="495" t="e">
        <f>IF('Cumulative Budget Request '!#REF!='Split budget (D)'!$L$1,'Cumulative Budget Request '!N103,0)</f>
        <v>#REF!</v>
      </c>
      <c r="S104" s="333" t="e">
        <f>IF('Cumulative Budget Request '!#REF!='Split budget (D)'!$L$1,'Cumulative Budget Request '!O103,0)</f>
        <v>#REF!</v>
      </c>
      <c r="T104" s="237" t="e">
        <f>IF('Cumulative Budget Request '!#REF!='Split budget (D)'!$L$1,'Cumulative Budget Request '!P103,0)</f>
        <v>#REF!</v>
      </c>
      <c r="U104" s="581"/>
      <c r="V104" s="581"/>
      <c r="W104" s="581"/>
      <c r="X104" s="581"/>
      <c r="Y104" s="581"/>
    </row>
    <row r="105" spans="1:25">
      <c r="A105" s="264"/>
      <c r="B105" s="328"/>
      <c r="C105" s="338"/>
      <c r="D105" s="322" t="s">
        <v>157</v>
      </c>
      <c r="E105" s="458" t="e">
        <f>SUM(E103:E104)</f>
        <v>#REF!</v>
      </c>
      <c r="F105" s="458" t="e">
        <f t="shared" ref="F105:I105" si="29">SUM(F103:F104)</f>
        <v>#REF!</v>
      </c>
      <c r="G105" s="458" t="e">
        <f t="shared" si="29"/>
        <v>#REF!</v>
      </c>
      <c r="H105" s="458" t="e">
        <f t="shared" si="29"/>
        <v>#REF!</v>
      </c>
      <c r="I105" s="458" t="e">
        <f t="shared" si="29"/>
        <v>#REF!</v>
      </c>
      <c r="J105" s="459" t="e">
        <f>SUM(J103:J104)</f>
        <v>#REF!</v>
      </c>
      <c r="M105" s="499"/>
      <c r="N105" s="496"/>
      <c r="O105" s="496"/>
      <c r="P105" s="496"/>
      <c r="Q105" s="318"/>
      <c r="R105" s="501"/>
      <c r="S105" s="321"/>
      <c r="T105" s="502"/>
      <c r="U105" s="583"/>
      <c r="V105" s="584"/>
      <c r="W105" s="582"/>
      <c r="X105" s="582"/>
      <c r="Y105" s="582"/>
    </row>
    <row r="106" spans="1:25">
      <c r="A106" s="264"/>
      <c r="B106" s="328"/>
      <c r="C106" s="338"/>
      <c r="D106" s="318"/>
      <c r="E106" s="268"/>
      <c r="F106" s="268"/>
      <c r="G106" s="268"/>
      <c r="H106" s="268"/>
      <c r="I106" s="268"/>
      <c r="J106" s="291"/>
      <c r="M106" s="499"/>
      <c r="N106" s="496"/>
      <c r="O106" s="496"/>
      <c r="P106" s="496"/>
      <c r="Q106" s="337"/>
      <c r="R106" s="496"/>
      <c r="S106" s="337"/>
      <c r="T106" s="503"/>
      <c r="U106" s="585"/>
      <c r="V106" s="585"/>
      <c r="W106" s="585"/>
      <c r="X106" s="585"/>
      <c r="Y106" s="585"/>
    </row>
    <row r="107" spans="1:25" ht="13.15">
      <c r="A107" s="570" t="e">
        <f>IF('Cumulative Budget Request '!#REF!='Split budget (D)'!$L$1,'Cumulative Budget Request '!A106,0)</f>
        <v>#REF!</v>
      </c>
      <c r="B107" s="571" t="e">
        <f>IF('Cumulative Budget Request '!#REF!='Split budget (D)'!$L$1,'Cumulative Budget Request '!B106,0)</f>
        <v>#REF!</v>
      </c>
      <c r="C107" s="259"/>
      <c r="D107" s="337" t="s">
        <v>112</v>
      </c>
      <c r="E107" s="338" t="e">
        <f>ROUND($R107*$S107*T107,6)</f>
        <v>#REF!</v>
      </c>
      <c r="F107" s="338" t="e">
        <f>ROUND($R108*$S108*T108,6)</f>
        <v>#REF!</v>
      </c>
      <c r="G107" s="338" t="e">
        <f>ROUND($R109*$S109*T109,6)</f>
        <v>#REF!</v>
      </c>
      <c r="H107" s="338" t="e">
        <f>ROUND($R110*$S110*T110,6)</f>
        <v>#REF!</v>
      </c>
      <c r="I107" s="338" t="e">
        <f>ROUND($R111*$S111*T111,6)</f>
        <v>#REF!</v>
      </c>
      <c r="J107" s="304"/>
      <c r="M107" s="405" t="e">
        <f>IF('Cumulative Budget Request '!#REF!='Split budget (D)'!$L$1,'Cumulative Budget Request '!I106,0)</f>
        <v>#REF!</v>
      </c>
      <c r="N107" s="498" t="e">
        <f>ROUND(M107/12,2)</f>
        <v>#REF!</v>
      </c>
      <c r="O107" s="498" t="e">
        <f>IF('Cumulative Budget Request '!#REF!='Split budget (D)'!$L$1,'Cumulative Budget Request '!K106,0)</f>
        <v>#REF!</v>
      </c>
      <c r="P107" s="565" t="e">
        <f>IF('Cumulative Budget Request '!#REF!='Split budget (D)'!$L$1,'Cumulative Budget Request '!L106,0)</f>
        <v>#REF!</v>
      </c>
      <c r="Q107" s="237" t="e">
        <f>IF('Cumulative Budget Request '!#REF!='Split budget (D)'!$L$1,'Cumulative Budget Request '!M106,0)</f>
        <v>#REF!</v>
      </c>
      <c r="R107" s="495" t="e">
        <f>IF('Cumulative Budget Request '!#REF!='Split budget (D)'!$L$1,'Cumulative Budget Request '!N106,0)</f>
        <v>#REF!</v>
      </c>
      <c r="S107" s="333" t="e">
        <f>IF('Cumulative Budget Request '!#REF!='Split budget (D)'!$L$1,'Cumulative Budget Request '!O106,0)</f>
        <v>#REF!</v>
      </c>
      <c r="T107" s="237" t="e">
        <f>IF('Cumulative Budget Request '!#REF!='Split budget (D)'!$L$1,'Cumulative Budget Request '!P106,0)</f>
        <v>#REF!</v>
      </c>
      <c r="U107" s="581">
        <f>IFERROR((E110+E111)/E109,0)</f>
        <v>0</v>
      </c>
      <c r="V107" s="581">
        <f t="shared" ref="V107:Y107" si="30">IFERROR((F110+F111)/F109,0)</f>
        <v>0</v>
      </c>
      <c r="W107" s="581">
        <f t="shared" si="30"/>
        <v>0</v>
      </c>
      <c r="X107" s="581">
        <f t="shared" si="30"/>
        <v>0</v>
      </c>
      <c r="Y107" s="581">
        <f t="shared" si="30"/>
        <v>0</v>
      </c>
    </row>
    <row r="108" spans="1:25" ht="13.15">
      <c r="A108" s="252"/>
      <c r="B108" s="340"/>
      <c r="C108" s="259"/>
      <c r="D108" s="337" t="s">
        <v>158</v>
      </c>
      <c r="E108" s="294" t="e">
        <f>T107</f>
        <v>#REF!</v>
      </c>
      <c r="F108" s="294" t="e">
        <f>T108</f>
        <v>#REF!</v>
      </c>
      <c r="G108" s="294" t="e">
        <f>T109</f>
        <v>#REF!</v>
      </c>
      <c r="H108" s="294" t="e">
        <f>T110</f>
        <v>#REF!</v>
      </c>
      <c r="I108" s="294" t="e">
        <f>T111</f>
        <v>#REF!</v>
      </c>
      <c r="J108" s="304"/>
      <c r="M108" s="500"/>
      <c r="N108" s="498"/>
      <c r="O108" s="496"/>
      <c r="P108" s="496"/>
      <c r="Q108" s="237" t="e">
        <f>IF('Cumulative Budget Request '!#REF!='Split budget (D)'!$L$1,'Cumulative Budget Request '!M107,0)</f>
        <v>#REF!</v>
      </c>
      <c r="R108" s="495" t="e">
        <f>IF('Cumulative Budget Request '!#REF!='Split budget (D)'!$L$1,'Cumulative Budget Request '!N107,0)</f>
        <v>#REF!</v>
      </c>
      <c r="S108" s="333" t="e">
        <f>IF('Cumulative Budget Request '!#REF!='Split budget (D)'!$L$1,'Cumulative Budget Request '!O107,0)</f>
        <v>#REF!</v>
      </c>
      <c r="T108" s="237" t="e">
        <f>IF('Cumulative Budget Request '!#REF!='Split budget (D)'!$L$1,'Cumulative Budget Request '!P107,0)</f>
        <v>#REF!</v>
      </c>
      <c r="U108" s="581"/>
      <c r="V108" s="581"/>
      <c r="W108" s="581"/>
      <c r="X108" s="581"/>
      <c r="Y108" s="581"/>
    </row>
    <row r="109" spans="1:25">
      <c r="A109" s="264"/>
      <c r="B109" s="328"/>
      <c r="C109" s="338"/>
      <c r="D109" s="318" t="s">
        <v>14</v>
      </c>
      <c r="E109" s="439" t="e">
        <f>ROUND((N107+O107)*E107*E108*Q107,0)</f>
        <v>#REF!</v>
      </c>
      <c r="F109" s="439" t="e">
        <f>ROUND((N107+O107)*F107*F108*Q107*Q108,0)</f>
        <v>#REF!</v>
      </c>
      <c r="G109" s="439" t="e">
        <f>ROUND((N107+O107)*G107*G108*Q107*Q108*Q109,0)</f>
        <v>#REF!</v>
      </c>
      <c r="H109" s="439" t="e">
        <f>ROUND((N107+O107)*H107*H108*Q107*Q108*Q109*Q110,0)</f>
        <v>#REF!</v>
      </c>
      <c r="I109" s="439" t="e">
        <f>ROUND((N107+O107)*I107*I108*Q107*Q108*Q109*Q110*Q111,0)</f>
        <v>#REF!</v>
      </c>
      <c r="J109" s="441" t="e">
        <f>SUM(E109:I109)</f>
        <v>#REF!</v>
      </c>
      <c r="M109" s="499"/>
      <c r="N109" s="496"/>
      <c r="O109" s="496"/>
      <c r="P109" s="496"/>
      <c r="Q109" s="237" t="e">
        <f>IF('Cumulative Budget Request '!#REF!='Split budget (D)'!$L$1,'Cumulative Budget Request '!M108,0)</f>
        <v>#REF!</v>
      </c>
      <c r="R109" s="495" t="e">
        <f>IF('Cumulative Budget Request '!#REF!='Split budget (D)'!$L$1,'Cumulative Budget Request '!N108,0)</f>
        <v>#REF!</v>
      </c>
      <c r="S109" s="333" t="e">
        <f>IF('Cumulative Budget Request '!#REF!='Split budget (D)'!$L$1,'Cumulative Budget Request '!O108,0)</f>
        <v>#REF!</v>
      </c>
      <c r="T109" s="237" t="e">
        <f>IF('Cumulative Budget Request '!#REF!='Split budget (D)'!$L$1,'Cumulative Budget Request '!P108,0)</f>
        <v>#REF!</v>
      </c>
      <c r="U109" s="582"/>
      <c r="V109" s="582"/>
      <c r="W109" s="582"/>
      <c r="X109" s="582"/>
      <c r="Y109" s="582"/>
    </row>
    <row r="110" spans="1:25">
      <c r="A110" s="264"/>
      <c r="B110" s="328"/>
      <c r="C110" s="338"/>
      <c r="D110" s="318" t="s">
        <v>29</v>
      </c>
      <c r="E110" s="438" t="e">
        <f>ROUND(E109*$Q$8,0)</f>
        <v>#REF!</v>
      </c>
      <c r="F110" s="438" t="e">
        <f>ROUND(F109*$Q$8,0)</f>
        <v>#REF!</v>
      </c>
      <c r="G110" s="438" t="e">
        <f>ROUND(G109*$Q$8,0)</f>
        <v>#REF!</v>
      </c>
      <c r="H110" s="438" t="e">
        <f>ROUND(H109*$Q$8,0)</f>
        <v>#REF!</v>
      </c>
      <c r="I110" s="438" t="e">
        <f>ROUND(I109*$Q$8,0)</f>
        <v>#REF!</v>
      </c>
      <c r="J110" s="441" t="e">
        <f>SUM(E110:I110)</f>
        <v>#REF!</v>
      </c>
      <c r="M110" s="499"/>
      <c r="N110" s="496"/>
      <c r="O110" s="496"/>
      <c r="P110" s="496"/>
      <c r="Q110" s="237" t="e">
        <f>IF('Cumulative Budget Request '!#REF!='Split budget (D)'!$L$1,'Cumulative Budget Request '!M109,0)</f>
        <v>#REF!</v>
      </c>
      <c r="R110" s="495" t="e">
        <f>IF('Cumulative Budget Request '!#REF!='Split budget (D)'!$L$1,'Cumulative Budget Request '!N109,0)</f>
        <v>#REF!</v>
      </c>
      <c r="S110" s="333" t="e">
        <f>IF('Cumulative Budget Request '!#REF!='Split budget (D)'!$L$1,'Cumulative Budget Request '!O109,0)</f>
        <v>#REF!</v>
      </c>
      <c r="T110" s="237" t="e">
        <f>IF('Cumulative Budget Request '!#REF!='Split budget (D)'!$L$1,'Cumulative Budget Request '!P109,0)</f>
        <v>#REF!</v>
      </c>
      <c r="U110" s="582"/>
      <c r="V110" s="582"/>
      <c r="W110" s="582"/>
      <c r="X110" s="582"/>
      <c r="Y110" s="582"/>
    </row>
    <row r="111" spans="1:25" ht="15">
      <c r="A111" s="264"/>
      <c r="B111" s="328"/>
      <c r="C111" s="338"/>
      <c r="D111" s="318" t="s">
        <v>28</v>
      </c>
      <c r="E111" s="456" t="e">
        <f>ROUND($Q$9*E107,0)</f>
        <v>#REF!</v>
      </c>
      <c r="F111" s="456" t="e">
        <f>ROUND($Q$9*F107,0)</f>
        <v>#REF!</v>
      </c>
      <c r="G111" s="456" t="e">
        <f>ROUND($Q$9*G107,0)</f>
        <v>#REF!</v>
      </c>
      <c r="H111" s="456" t="e">
        <f>ROUND($Q$9*H107,0)</f>
        <v>#REF!</v>
      </c>
      <c r="I111" s="456" t="e">
        <f>ROUND($Q$9*I107,0)</f>
        <v>#REF!</v>
      </c>
      <c r="J111" s="457" t="e">
        <f>SUM(E111:I111)</f>
        <v>#REF!</v>
      </c>
      <c r="M111" s="499"/>
      <c r="N111" s="496"/>
      <c r="O111" s="496"/>
      <c r="P111" s="496"/>
      <c r="Q111" s="237" t="e">
        <f>IF('Cumulative Budget Request '!#REF!='Split budget (D)'!$L$1,'Cumulative Budget Request '!M110,0)</f>
        <v>#REF!</v>
      </c>
      <c r="R111" s="495" t="e">
        <f>IF('Cumulative Budget Request '!#REF!='Split budget (D)'!$L$1,'Cumulative Budget Request '!N110,0)</f>
        <v>#REF!</v>
      </c>
      <c r="S111" s="333" t="e">
        <f>IF('Cumulative Budget Request '!#REF!='Split budget (D)'!$L$1,'Cumulative Budget Request '!O110,0)</f>
        <v>#REF!</v>
      </c>
      <c r="T111" s="237" t="e">
        <f>IF('Cumulative Budget Request '!#REF!='Split budget (D)'!$L$1,'Cumulative Budget Request '!P110,0)</f>
        <v>#REF!</v>
      </c>
      <c r="U111" s="581"/>
      <c r="V111" s="581"/>
      <c r="W111" s="581"/>
      <c r="X111" s="581"/>
      <c r="Y111" s="581"/>
    </row>
    <row r="112" spans="1:25">
      <c r="A112" s="264"/>
      <c r="B112" s="328"/>
      <c r="C112" s="338"/>
      <c r="D112" s="322" t="s">
        <v>157</v>
      </c>
      <c r="E112" s="458" t="e">
        <f>SUM(E110:E111)</f>
        <v>#REF!</v>
      </c>
      <c r="F112" s="458" t="e">
        <f t="shared" ref="F112:I112" si="31">SUM(F110:F111)</f>
        <v>#REF!</v>
      </c>
      <c r="G112" s="458" t="e">
        <f t="shared" si="31"/>
        <v>#REF!</v>
      </c>
      <c r="H112" s="458" t="e">
        <f t="shared" si="31"/>
        <v>#REF!</v>
      </c>
      <c r="I112" s="458" t="e">
        <f t="shared" si="31"/>
        <v>#REF!</v>
      </c>
      <c r="J112" s="459" t="e">
        <f>SUM(J110:J111)</f>
        <v>#REF!</v>
      </c>
      <c r="M112" s="271"/>
      <c r="N112" s="290"/>
      <c r="O112" s="290"/>
      <c r="P112" s="290"/>
      <c r="Q112" s="350"/>
      <c r="R112" s="351"/>
      <c r="S112" s="321"/>
      <c r="T112" s="425"/>
      <c r="U112" s="581"/>
      <c r="V112" s="581"/>
      <c r="W112" s="581"/>
      <c r="X112" s="581"/>
      <c r="Y112" s="581"/>
    </row>
    <row r="113" spans="1:32">
      <c r="A113" s="264"/>
      <c r="B113" s="328"/>
      <c r="C113" s="338"/>
      <c r="D113" s="318"/>
      <c r="E113" s="268"/>
      <c r="F113" s="268"/>
      <c r="G113" s="268"/>
      <c r="H113" s="268"/>
      <c r="I113" s="268"/>
      <c r="J113" s="281"/>
      <c r="M113" s="271"/>
      <c r="N113" s="290"/>
      <c r="O113" s="290"/>
      <c r="P113" s="290"/>
      <c r="Q113" s="350"/>
      <c r="R113" s="351"/>
      <c r="S113" s="321"/>
      <c r="T113" s="281"/>
      <c r="U113" s="581"/>
      <c r="V113" s="581"/>
      <c r="W113" s="581"/>
      <c r="X113" s="581"/>
      <c r="Y113" s="581"/>
    </row>
    <row r="114" spans="1:32" ht="13.15" thickBot="1">
      <c r="A114" s="264"/>
      <c r="C114" s="320"/>
      <c r="D114" s="320" t="s">
        <v>86</v>
      </c>
      <c r="E114" s="460" t="e">
        <f>SUMIF($D$92:$D$113,"Salary",E92:E113)</f>
        <v>#REF!</v>
      </c>
      <c r="F114" s="460" t="e">
        <f t="shared" ref="F114:I114" si="32">SUMIF($D$92:$D$113,"Salary",F92:F113)</f>
        <v>#REF!</v>
      </c>
      <c r="G114" s="460" t="e">
        <f t="shared" si="32"/>
        <v>#REF!</v>
      </c>
      <c r="H114" s="460" t="e">
        <f t="shared" si="32"/>
        <v>#REF!</v>
      </c>
      <c r="I114" s="460" t="e">
        <f t="shared" si="32"/>
        <v>#REF!</v>
      </c>
      <c r="J114" s="461" t="e">
        <f>SUM(E114:I114)</f>
        <v>#REF!</v>
      </c>
      <c r="M114" s="271"/>
      <c r="N114" s="329"/>
      <c r="O114" s="329"/>
      <c r="P114" s="329"/>
      <c r="Q114" s="319"/>
      <c r="R114" s="319"/>
      <c r="S114" s="319"/>
      <c r="T114" s="281"/>
      <c r="U114" s="581"/>
      <c r="V114" s="581"/>
      <c r="W114" s="581"/>
      <c r="X114" s="581"/>
      <c r="Y114" s="581"/>
    </row>
    <row r="115" spans="1:32" ht="13.15">
      <c r="A115" s="264"/>
      <c r="C115" s="320"/>
      <c r="D115" s="320" t="s">
        <v>87</v>
      </c>
      <c r="E115" s="462" t="e">
        <f>SUMIF($D$92:$D$113,"*Total Fringe",E92:E113)</f>
        <v>#REF!</v>
      </c>
      <c r="F115" s="462" t="e">
        <f t="shared" ref="F115:I115" si="33">SUMIF($D$92:$D$113,"*Total Fringe",F92:F113)</f>
        <v>#REF!</v>
      </c>
      <c r="G115" s="462" t="e">
        <f t="shared" si="33"/>
        <v>#REF!</v>
      </c>
      <c r="H115" s="462" t="e">
        <f t="shared" si="33"/>
        <v>#REF!</v>
      </c>
      <c r="I115" s="462" t="e">
        <f t="shared" si="33"/>
        <v>#REF!</v>
      </c>
      <c r="J115" s="463" t="e">
        <f>SUM(E115:I115)</f>
        <v>#REF!</v>
      </c>
      <c r="M115" s="559"/>
      <c r="N115" s="550"/>
      <c r="O115" s="550"/>
      <c r="P115" s="550"/>
      <c r="Q115" s="550"/>
      <c r="R115" s="550"/>
      <c r="S115" s="550"/>
      <c r="T115" s="550"/>
      <c r="U115" s="673"/>
      <c r="V115" s="673"/>
      <c r="W115" s="673"/>
      <c r="X115" s="673"/>
      <c r="Y115" s="677"/>
      <c r="Z115" s="674" t="s">
        <v>64</v>
      </c>
      <c r="AA115" s="675"/>
      <c r="AB115" s="675"/>
      <c r="AC115" s="675"/>
      <c r="AD115" s="675"/>
      <c r="AE115" s="675"/>
      <c r="AF115" s="686"/>
    </row>
    <row r="116" spans="1:32" ht="13.15">
      <c r="A116" s="264"/>
      <c r="C116" s="320"/>
      <c r="D116" s="432"/>
      <c r="E116" s="429"/>
      <c r="F116" s="429"/>
      <c r="G116" s="429"/>
      <c r="H116" s="429"/>
      <c r="I116" s="429"/>
      <c r="J116" s="430"/>
      <c r="M116" s="314" t="s">
        <v>109</v>
      </c>
      <c r="N116" s="550" t="s">
        <v>75</v>
      </c>
      <c r="O116" s="550" t="s">
        <v>90</v>
      </c>
      <c r="P116" s="550" t="s">
        <v>17</v>
      </c>
      <c r="Q116" s="550"/>
      <c r="R116" s="550" t="s">
        <v>154</v>
      </c>
      <c r="S116" s="550"/>
      <c r="T116" s="550"/>
      <c r="U116" s="673" t="s">
        <v>95</v>
      </c>
      <c r="V116" s="673"/>
      <c r="W116" s="673"/>
      <c r="X116" s="673"/>
      <c r="Y116" s="677"/>
      <c r="Z116" s="431"/>
      <c r="AA116" s="304"/>
      <c r="AB116" s="304"/>
      <c r="AC116" s="304"/>
      <c r="AD116" s="304"/>
      <c r="AE116" s="304"/>
      <c r="AF116" s="415"/>
    </row>
    <row r="117" spans="1:32" ht="13.15">
      <c r="A117" s="559" t="s">
        <v>59</v>
      </c>
      <c r="B117" s="559" t="s">
        <v>60</v>
      </c>
      <c r="C117" s="416" t="s">
        <v>239</v>
      </c>
      <c r="D117" s="432"/>
      <c r="E117" s="269" t="str">
        <f>E11</f>
        <v>Year 1</v>
      </c>
      <c r="F117" s="269" t="str">
        <f>F11</f>
        <v>Year 2</v>
      </c>
      <c r="G117" s="269" t="str">
        <f>G11</f>
        <v>Year 3</v>
      </c>
      <c r="H117" s="269" t="str">
        <f>H11</f>
        <v>Year 4</v>
      </c>
      <c r="I117" s="269" t="str">
        <f>I11</f>
        <v>Year 5</v>
      </c>
      <c r="J117" s="304" t="s">
        <v>1</v>
      </c>
      <c r="M117" s="554" t="s">
        <v>108</v>
      </c>
      <c r="N117" s="306" t="s">
        <v>14</v>
      </c>
      <c r="O117" s="306" t="s">
        <v>91</v>
      </c>
      <c r="P117" s="306" t="s">
        <v>93</v>
      </c>
      <c r="Q117" s="306" t="s">
        <v>81</v>
      </c>
      <c r="R117" s="306" t="s">
        <v>155</v>
      </c>
      <c r="S117" s="306"/>
      <c r="T117" s="306"/>
      <c r="U117" s="578" t="s">
        <v>30</v>
      </c>
      <c r="V117" s="579" t="s">
        <v>31</v>
      </c>
      <c r="W117" s="579" t="s">
        <v>32</v>
      </c>
      <c r="X117" s="580" t="s">
        <v>33</v>
      </c>
      <c r="Y117" s="580" t="s">
        <v>34</v>
      </c>
      <c r="Z117" s="410"/>
      <c r="AA117" s="412" t="str">
        <f>E11</f>
        <v>Year 1</v>
      </c>
      <c r="AB117" s="412" t="str">
        <f>F11</f>
        <v>Year 2</v>
      </c>
      <c r="AC117" s="412" t="str">
        <f>G11</f>
        <v>Year 3</v>
      </c>
      <c r="AD117" s="412" t="str">
        <f>H11</f>
        <v>Year 4</v>
      </c>
      <c r="AE117" s="412" t="str">
        <f>I11</f>
        <v>Year 5</v>
      </c>
      <c r="AF117" s="415" t="s">
        <v>1</v>
      </c>
    </row>
    <row r="118" spans="1:32">
      <c r="A118" s="570" t="e">
        <f>IF('Cumulative Budget Request '!#REF!='Split budget (D)'!$L$1,'Cumulative Budget Request '!A117,0)</f>
        <v>#REF!</v>
      </c>
      <c r="B118" s="571" t="e">
        <f>IF('Cumulative Budget Request '!#REF!='Split budget (D)'!$L$1,'Cumulative Budget Request '!B117,0)</f>
        <v>#REF!</v>
      </c>
      <c r="C118" s="368" t="e">
        <f>IF('Cumulative Budget Request '!#REF!='Split budget (D)'!$L$1,'Cumulative Budget Request '!C117,0)</f>
        <v>#REF!</v>
      </c>
      <c r="D118" s="337" t="s">
        <v>112</v>
      </c>
      <c r="E118" s="338" t="e">
        <f>ROUND($P118*$Q118*R118,6)</f>
        <v>#REF!</v>
      </c>
      <c r="F118" s="338" t="e">
        <f>ROUND($P119*$Q119*R119,6)</f>
        <v>#REF!</v>
      </c>
      <c r="G118" s="338" t="e">
        <f>ROUND($P120*$Q120*R120,6)</f>
        <v>#REF!</v>
      </c>
      <c r="H118" s="338" t="e">
        <f>ROUND($P121*$Q121*R121,6)</f>
        <v>#REF!</v>
      </c>
      <c r="I118" s="338" t="e">
        <f>ROUND($P122*$Q122*R122,6)</f>
        <v>#REF!</v>
      </c>
      <c r="J118" s="291"/>
      <c r="K118" s="267"/>
      <c r="L118" s="267"/>
      <c r="M118" s="405" t="e">
        <f>IF('Cumulative Budget Request '!#REF!='Split budget (D)'!$L$1,'Cumulative Budget Request '!I117,0)</f>
        <v>#REF!</v>
      </c>
      <c r="N118" s="498" t="e">
        <f>ROUND(M118/12,2)</f>
        <v>#REF!</v>
      </c>
      <c r="O118" s="237" t="e">
        <f>IF('Cumulative Budget Request '!#REF!='Split budget (D)'!$L$1,'Cumulative Budget Request '!K117,0)</f>
        <v>#REF!</v>
      </c>
      <c r="P118" s="495" t="e">
        <f>IF('Cumulative Budget Request '!#REF!='Split budget (D)'!$L$1,'Cumulative Budget Request '!L117,0)</f>
        <v>#REF!</v>
      </c>
      <c r="Q118" s="333" t="e">
        <f>IF('Cumulative Budget Request '!#REF!='Split budget (D)'!$L$1,'Cumulative Budget Request '!M117,0)</f>
        <v>#REF!</v>
      </c>
      <c r="R118" s="237" t="e">
        <f>IF('Cumulative Budget Request '!#REF!='Split budget (D)'!$L$1,'Cumulative Budget Request '!N117,0)</f>
        <v>#REF!</v>
      </c>
      <c r="S118" s="321"/>
      <c r="T118" s="318"/>
      <c r="U118" s="581">
        <f>IFERROR((E121+E122)/E120,0)</f>
        <v>0</v>
      </c>
      <c r="V118" s="581">
        <f t="shared" ref="V118:Y118" si="34">IFERROR((F121+F122)/F120,0)</f>
        <v>0</v>
      </c>
      <c r="W118" s="581">
        <f t="shared" si="34"/>
        <v>0</v>
      </c>
      <c r="X118" s="581">
        <f t="shared" si="34"/>
        <v>0</v>
      </c>
      <c r="Y118" s="581">
        <f t="shared" si="34"/>
        <v>0</v>
      </c>
      <c r="Z118" s="413" t="e">
        <f>C118</f>
        <v>#REF!</v>
      </c>
      <c r="AA118" s="417" t="e">
        <f>ROUND(VLOOKUP($C118,$AA$175:AH199,4,FALSE)*E118,0)</f>
        <v>#REF!</v>
      </c>
      <c r="AB118" s="417" t="e">
        <f>ROUND(VLOOKUP($C119,$AA$175:AH199,5,FALSE)*F118,0)</f>
        <v>#REF!</v>
      </c>
      <c r="AC118" s="417" t="e">
        <f>ROUND(VLOOKUP($C120,$AA$175:AH199,6,FALSE)*G118,0)</f>
        <v>#REF!</v>
      </c>
      <c r="AD118" s="417" t="e">
        <f>ROUND(VLOOKUP($C121,$AA$175:AH199,7,FALSE)*H118,0)</f>
        <v>#REF!</v>
      </c>
      <c r="AE118" s="417" t="e">
        <f>ROUND(VLOOKUP($C122,$AA$175:AH199,8,FALSE)*I118,0)</f>
        <v>#REF!</v>
      </c>
      <c r="AF118" s="418" t="e">
        <f>SUM(AA118:AE118)</f>
        <v>#REF!</v>
      </c>
    </row>
    <row r="119" spans="1:32">
      <c r="A119" s="264"/>
      <c r="B119" s="340"/>
      <c r="C119" s="368" t="e">
        <f>IF('Cumulative Budget Request '!#REF!='Split budget (D)'!$L$1,'Cumulative Budget Request '!C118,0)</f>
        <v>#REF!</v>
      </c>
      <c r="D119" s="337" t="s">
        <v>158</v>
      </c>
      <c r="E119" s="294" t="e">
        <f>R118</f>
        <v>#REF!</v>
      </c>
      <c r="F119" s="294" t="e">
        <f>R119</f>
        <v>#REF!</v>
      </c>
      <c r="G119" s="294" t="e">
        <f>R120</f>
        <v>#REF!</v>
      </c>
      <c r="H119" s="294" t="e">
        <f>R121</f>
        <v>#REF!</v>
      </c>
      <c r="I119" s="294" t="e">
        <f>R122</f>
        <v>#REF!</v>
      </c>
      <c r="J119" s="291"/>
      <c r="K119" s="267"/>
      <c r="L119" s="267"/>
      <c r="M119" s="500"/>
      <c r="N119" s="498"/>
      <c r="O119" s="237" t="e">
        <f>IF('Cumulative Budget Request '!#REF!='Split budget (D)'!$L$1,'Cumulative Budget Request '!K118,0)</f>
        <v>#REF!</v>
      </c>
      <c r="P119" s="495" t="e">
        <f>IF('Cumulative Budget Request '!#REF!='Split budget (D)'!$L$1,'Cumulative Budget Request '!L118,0)</f>
        <v>#REF!</v>
      </c>
      <c r="Q119" s="333" t="e">
        <f>IF('Cumulative Budget Request '!#REF!='Split budget (D)'!$L$1,'Cumulative Budget Request '!M118,0)</f>
        <v>#REF!</v>
      </c>
      <c r="R119" s="237" t="e">
        <f>IF('Cumulative Budget Request '!#REF!='Split budget (D)'!$L$1,'Cumulative Budget Request '!N118,0)</f>
        <v>#REF!</v>
      </c>
      <c r="S119" s="321"/>
      <c r="T119" s="318"/>
      <c r="U119" s="581"/>
      <c r="V119" s="581"/>
      <c r="W119" s="581"/>
      <c r="X119" s="581"/>
      <c r="Y119" s="581"/>
      <c r="Z119" s="413"/>
      <c r="AA119" s="417"/>
      <c r="AB119" s="417"/>
      <c r="AC119" s="417"/>
      <c r="AD119" s="417"/>
      <c r="AE119" s="417"/>
      <c r="AF119" s="418"/>
    </row>
    <row r="120" spans="1:32">
      <c r="A120" s="264"/>
      <c r="C120" s="368" t="e">
        <f>IF('Cumulative Budget Request '!#REF!='Split budget (D)'!$L$1,'Cumulative Budget Request '!C119,0)</f>
        <v>#REF!</v>
      </c>
      <c r="D120" s="318" t="s">
        <v>14</v>
      </c>
      <c r="E120" s="439" t="e">
        <f>ROUND(N118*E118*O118,0)</f>
        <v>#REF!</v>
      </c>
      <c r="F120" s="439" t="e">
        <f>ROUND(N118*F118*O118*O119,0)</f>
        <v>#REF!</v>
      </c>
      <c r="G120" s="439" t="e">
        <f>ROUND(N118*G118*O118*O119*O120,0)</f>
        <v>#REF!</v>
      </c>
      <c r="H120" s="439" t="e">
        <f>ROUND(N118*H118*O118*O119*O120*O121,0)</f>
        <v>#REF!</v>
      </c>
      <c r="I120" s="439" t="e">
        <f>ROUND(N118*I118*O118*O119*O120*O121*O122,0)</f>
        <v>#REF!</v>
      </c>
      <c r="J120" s="441" t="e">
        <f>SUM(E120:I120)</f>
        <v>#REF!</v>
      </c>
      <c r="M120" s="499"/>
      <c r="N120" s="496"/>
      <c r="O120" s="237" t="e">
        <f>IF('Cumulative Budget Request '!#REF!='Split budget (D)'!$L$1,'Cumulative Budget Request '!K119,0)</f>
        <v>#REF!</v>
      </c>
      <c r="P120" s="495" t="e">
        <f>IF('Cumulative Budget Request '!#REF!='Split budget (D)'!$L$1,'Cumulative Budget Request '!L119,0)</f>
        <v>#REF!</v>
      </c>
      <c r="Q120" s="333" t="e">
        <f>IF('Cumulative Budget Request '!#REF!='Split budget (D)'!$L$1,'Cumulative Budget Request '!M119,0)</f>
        <v>#REF!</v>
      </c>
      <c r="R120" s="237" t="e">
        <f>IF('Cumulative Budget Request '!#REF!='Split budget (D)'!$L$1,'Cumulative Budget Request '!N119,0)</f>
        <v>#REF!</v>
      </c>
      <c r="S120" s="321"/>
      <c r="T120" s="318"/>
      <c r="U120" s="581"/>
      <c r="V120" s="581"/>
      <c r="W120" s="581"/>
      <c r="X120" s="581"/>
      <c r="Y120" s="581"/>
      <c r="Z120" s="315"/>
      <c r="AA120" s="417"/>
      <c r="AB120" s="417"/>
      <c r="AC120" s="417"/>
      <c r="AD120" s="417"/>
      <c r="AE120" s="417"/>
      <c r="AF120" s="418"/>
    </row>
    <row r="121" spans="1:32">
      <c r="A121" s="264"/>
      <c r="B121" s="328"/>
      <c r="C121" s="368" t="e">
        <f>IF('Cumulative Budget Request '!#REF!='Split budget (D)'!$L$1,'Cumulative Budget Request '!C120,0)</f>
        <v>#REF!</v>
      </c>
      <c r="D121" s="318" t="s">
        <v>29</v>
      </c>
      <c r="E121" s="438" t="e">
        <f>ROUND($E$120*$S$153,0)</f>
        <v>#REF!</v>
      </c>
      <c r="F121" s="438" t="e">
        <f>ROUND($F$120*$S$153,0)</f>
        <v>#REF!</v>
      </c>
      <c r="G121" s="438" t="e">
        <f>ROUND($G$120*$S$153,0)</f>
        <v>#REF!</v>
      </c>
      <c r="H121" s="438" t="e">
        <f>ROUND($H$120*$S$153,0)</f>
        <v>#REF!</v>
      </c>
      <c r="I121" s="438" t="e">
        <f>ROUND($I$120*$S$153,0)</f>
        <v>#REF!</v>
      </c>
      <c r="J121" s="441" t="e">
        <f>SUM(E121:I121)</f>
        <v>#REF!</v>
      </c>
      <c r="M121" s="499"/>
      <c r="N121" s="496"/>
      <c r="O121" s="237" t="e">
        <f>IF('Cumulative Budget Request '!#REF!='Split budget (D)'!$L$1,'Cumulative Budget Request '!K120,0)</f>
        <v>#REF!</v>
      </c>
      <c r="P121" s="495" t="e">
        <f>IF('Cumulative Budget Request '!#REF!='Split budget (D)'!$L$1,'Cumulative Budget Request '!L120,0)</f>
        <v>#REF!</v>
      </c>
      <c r="Q121" s="333" t="e">
        <f>IF('Cumulative Budget Request '!#REF!='Split budget (D)'!$L$1,'Cumulative Budget Request '!M120,0)</f>
        <v>#REF!</v>
      </c>
      <c r="R121" s="237" t="e">
        <f>IF('Cumulative Budget Request '!#REF!='Split budget (D)'!$L$1,'Cumulative Budget Request '!N120,0)</f>
        <v>#REF!</v>
      </c>
      <c r="S121" s="321"/>
      <c r="T121" s="318"/>
      <c r="U121" s="581"/>
      <c r="V121" s="581"/>
      <c r="W121" s="581"/>
      <c r="X121" s="581"/>
      <c r="Y121" s="581"/>
      <c r="Z121" s="315"/>
      <c r="AA121" s="417"/>
      <c r="AB121" s="417"/>
      <c r="AC121" s="417"/>
      <c r="AD121" s="417"/>
      <c r="AE121" s="417"/>
      <c r="AF121" s="418"/>
    </row>
    <row r="122" spans="1:32" ht="15">
      <c r="A122" s="264"/>
      <c r="B122" s="328"/>
      <c r="C122" s="368" t="e">
        <f>IF('Cumulative Budget Request '!#REF!='Split budget (D)'!$L$1,'Cumulative Budget Request '!C121,0)</f>
        <v>#REF!</v>
      </c>
      <c r="D122" s="318" t="s">
        <v>28</v>
      </c>
      <c r="E122" s="456" t="e">
        <f>ROUND($S$154*$E$118,0)</f>
        <v>#REF!</v>
      </c>
      <c r="F122" s="456" t="e">
        <f>ROUND($S$154*$F$118,0)</f>
        <v>#REF!</v>
      </c>
      <c r="G122" s="456" t="e">
        <f>ROUND($S$154*$G$118,0)</f>
        <v>#REF!</v>
      </c>
      <c r="H122" s="456" t="e">
        <f>ROUND($S$154*$H$118,0)</f>
        <v>#REF!</v>
      </c>
      <c r="I122" s="456" t="e">
        <f>ROUND($S$154*$I$118,0)</f>
        <v>#REF!</v>
      </c>
      <c r="J122" s="457" t="e">
        <f>SUM(E122:I122)</f>
        <v>#REF!</v>
      </c>
      <c r="M122" s="499"/>
      <c r="N122" s="496"/>
      <c r="O122" s="237" t="e">
        <f>IF('Cumulative Budget Request '!#REF!='Split budget (D)'!$L$1,'Cumulative Budget Request '!K121,0)</f>
        <v>#REF!</v>
      </c>
      <c r="P122" s="495" t="e">
        <f>IF('Cumulative Budget Request '!#REF!='Split budget (D)'!$L$1,'Cumulative Budget Request '!L121,0)</f>
        <v>#REF!</v>
      </c>
      <c r="Q122" s="333" t="e">
        <f>IF('Cumulative Budget Request '!#REF!='Split budget (D)'!$L$1,'Cumulative Budget Request '!M121,0)</f>
        <v>#REF!</v>
      </c>
      <c r="R122" s="237" t="e">
        <f>IF('Cumulative Budget Request '!#REF!='Split budget (D)'!$L$1,'Cumulative Budget Request '!N121,0)</f>
        <v>#REF!</v>
      </c>
      <c r="S122" s="321"/>
      <c r="T122" s="318"/>
      <c r="U122" s="581"/>
      <c r="V122" s="581"/>
      <c r="W122" s="581"/>
      <c r="X122" s="581"/>
      <c r="Y122" s="581"/>
      <c r="Z122" s="315"/>
      <c r="AA122" s="417"/>
      <c r="AB122" s="417"/>
      <c r="AC122" s="417"/>
      <c r="AD122" s="417"/>
      <c r="AE122" s="417"/>
      <c r="AF122" s="418"/>
    </row>
    <row r="123" spans="1:32">
      <c r="A123" s="264"/>
      <c r="B123" s="328"/>
      <c r="C123" s="338"/>
      <c r="D123" s="322" t="s">
        <v>157</v>
      </c>
      <c r="E123" s="458" t="e">
        <f>SUM(E121:E122)</f>
        <v>#REF!</v>
      </c>
      <c r="F123" s="458" t="e">
        <f t="shared" ref="F123:I123" si="35">SUM(F121:F122)</f>
        <v>#REF!</v>
      </c>
      <c r="G123" s="458" t="e">
        <f t="shared" si="35"/>
        <v>#REF!</v>
      </c>
      <c r="H123" s="458" t="e">
        <f t="shared" si="35"/>
        <v>#REF!</v>
      </c>
      <c r="I123" s="458" t="e">
        <f t="shared" si="35"/>
        <v>#REF!</v>
      </c>
      <c r="J123" s="459" t="e">
        <f>SUM(J121:J122)</f>
        <v>#REF!</v>
      </c>
      <c r="M123" s="499"/>
      <c r="N123" s="496"/>
      <c r="O123" s="318"/>
      <c r="P123" s="501"/>
      <c r="Q123" s="321"/>
      <c r="R123" s="502"/>
      <c r="S123" s="321"/>
      <c r="T123" s="502"/>
      <c r="U123" s="583"/>
      <c r="V123" s="584"/>
      <c r="W123" s="582"/>
      <c r="X123" s="582"/>
      <c r="Y123" s="582"/>
      <c r="Z123" s="315"/>
      <c r="AA123" s="417"/>
      <c r="AB123" s="417"/>
      <c r="AC123" s="417"/>
      <c r="AD123" s="417"/>
      <c r="AE123" s="417"/>
      <c r="AF123" s="418"/>
    </row>
    <row r="124" spans="1:32">
      <c r="A124" s="264"/>
      <c r="B124" s="328"/>
      <c r="C124" s="338"/>
      <c r="D124" s="318"/>
      <c r="E124" s="268"/>
      <c r="F124" s="268"/>
      <c r="G124" s="268"/>
      <c r="H124" s="268"/>
      <c r="I124" s="268"/>
      <c r="J124" s="291"/>
      <c r="M124" s="499"/>
      <c r="N124" s="496"/>
      <c r="O124" s="337"/>
      <c r="P124" s="496"/>
      <c r="Q124" s="337"/>
      <c r="R124" s="503"/>
      <c r="S124" s="337"/>
      <c r="T124" s="503"/>
      <c r="U124" s="585"/>
      <c r="V124" s="585"/>
      <c r="W124" s="585"/>
      <c r="X124" s="585"/>
      <c r="Y124" s="585"/>
      <c r="Z124" s="315"/>
      <c r="AA124" s="417"/>
      <c r="AB124" s="417"/>
      <c r="AC124" s="417"/>
      <c r="AD124" s="417"/>
      <c r="AE124" s="417"/>
      <c r="AF124" s="418"/>
    </row>
    <row r="125" spans="1:32">
      <c r="A125" s="570" t="e">
        <f>IF('Cumulative Budget Request '!#REF!='Split budget (D)'!$L$1,'Cumulative Budget Request '!A124,0)</f>
        <v>#REF!</v>
      </c>
      <c r="B125" s="571" t="e">
        <f>IF('Cumulative Budget Request '!#REF!='Split budget (D)'!$L$1,'Cumulative Budget Request '!B124,0)</f>
        <v>#REF!</v>
      </c>
      <c r="C125" s="368" t="e">
        <f>IF('Cumulative Budget Request '!#REF!='Split budget (D)'!$L$1,'Cumulative Budget Request '!C124,0)</f>
        <v>#REF!</v>
      </c>
      <c r="D125" s="337" t="s">
        <v>112</v>
      </c>
      <c r="E125" s="338" t="e">
        <f>ROUND($P125*$Q125*R125,6)</f>
        <v>#REF!</v>
      </c>
      <c r="F125" s="338" t="e">
        <f>ROUND($P126*$Q126*R126,6)</f>
        <v>#REF!</v>
      </c>
      <c r="G125" s="338" t="e">
        <f>ROUND($P127*$Q127*R127,6)</f>
        <v>#REF!</v>
      </c>
      <c r="H125" s="338" t="e">
        <f>ROUND($P128*$Q128*R128,6)</f>
        <v>#REF!</v>
      </c>
      <c r="I125" s="338" t="e">
        <f>ROUND($P129*$Q129*R129,6)</f>
        <v>#REF!</v>
      </c>
      <c r="J125" s="291"/>
      <c r="M125" s="405" t="e">
        <f>IF('Cumulative Budget Request '!#REF!='Split budget (D)'!$L$1,'Cumulative Budget Request '!I124,0)</f>
        <v>#REF!</v>
      </c>
      <c r="N125" s="498" t="e">
        <f>ROUND(M125/12,2)</f>
        <v>#REF!</v>
      </c>
      <c r="O125" s="237" t="e">
        <f>IF('Cumulative Budget Request '!#REF!='Split budget (D)'!$L$1,'Cumulative Budget Request '!K124,0)</f>
        <v>#REF!</v>
      </c>
      <c r="P125" s="495" t="e">
        <f>IF('Cumulative Budget Request '!#REF!='Split budget (D)'!$L$1,'Cumulative Budget Request '!L124,0)</f>
        <v>#REF!</v>
      </c>
      <c r="Q125" s="333" t="e">
        <f>IF('Cumulative Budget Request '!#REF!='Split budget (D)'!$L$1,'Cumulative Budget Request '!M124,0)</f>
        <v>#REF!</v>
      </c>
      <c r="R125" s="237" t="e">
        <f>IF('Cumulative Budget Request '!#REF!='Split budget (D)'!$L$1,'Cumulative Budget Request '!N124,0)</f>
        <v>#REF!</v>
      </c>
      <c r="S125" s="321"/>
      <c r="T125" s="318"/>
      <c r="U125" s="581">
        <f>IFERROR((E128+E129)/E127,0)</f>
        <v>0</v>
      </c>
      <c r="V125" s="581">
        <f t="shared" ref="V125:Y125" si="36">IFERROR((F128+F129)/F127,0)</f>
        <v>0</v>
      </c>
      <c r="W125" s="581">
        <f t="shared" si="36"/>
        <v>0</v>
      </c>
      <c r="X125" s="581">
        <f t="shared" si="36"/>
        <v>0</v>
      </c>
      <c r="Y125" s="581">
        <f t="shared" si="36"/>
        <v>0</v>
      </c>
      <c r="Z125" s="413" t="e">
        <f>C125</f>
        <v>#REF!</v>
      </c>
      <c r="AA125" s="417" t="e">
        <f>ROUND(VLOOKUP($C125,$AA$175:AH201,4,FALSE)*E125,0)</f>
        <v>#REF!</v>
      </c>
      <c r="AB125" s="417" t="e">
        <f>ROUND(VLOOKUP($C126,$AA$175:AH201,5,FALSE)*F125,0)</f>
        <v>#REF!</v>
      </c>
      <c r="AC125" s="417" t="e">
        <f>ROUND(VLOOKUP($C127,$AA$175:AH201,6,FALSE)*G125,0)</f>
        <v>#REF!</v>
      </c>
      <c r="AD125" s="417" t="e">
        <f>ROUND(VLOOKUP($C128,$AA$175:AH201,7,FALSE)*H125,0)</f>
        <v>#REF!</v>
      </c>
      <c r="AE125" s="417" t="e">
        <f>ROUND(VLOOKUP($C129,$AA$175:AH201,8,FALSE)*I125,0)</f>
        <v>#REF!</v>
      </c>
      <c r="AF125" s="418" t="e">
        <f>SUM(AA125:AE125)</f>
        <v>#REF!</v>
      </c>
    </row>
    <row r="126" spans="1:32">
      <c r="A126" s="252"/>
      <c r="B126" s="340"/>
      <c r="C126" s="368" t="e">
        <f>IF('Cumulative Budget Request '!#REF!='Split budget (D)'!$L$1,'Cumulative Budget Request '!C125,0)</f>
        <v>#REF!</v>
      </c>
      <c r="D126" s="337" t="s">
        <v>158</v>
      </c>
      <c r="E126" s="294" t="e">
        <f>R125</f>
        <v>#REF!</v>
      </c>
      <c r="F126" s="294" t="e">
        <f>R126</f>
        <v>#REF!</v>
      </c>
      <c r="G126" s="294" t="e">
        <f>R127</f>
        <v>#REF!</v>
      </c>
      <c r="H126" s="294" t="e">
        <f>R128</f>
        <v>#REF!</v>
      </c>
      <c r="I126" s="294" t="e">
        <f>R129</f>
        <v>#REF!</v>
      </c>
      <c r="J126" s="291"/>
      <c r="M126" s="500"/>
      <c r="N126" s="498"/>
      <c r="O126" s="237" t="e">
        <f>IF('Cumulative Budget Request '!#REF!='Split budget (D)'!$L$1,'Cumulative Budget Request '!K125,0)</f>
        <v>#REF!</v>
      </c>
      <c r="P126" s="495" t="e">
        <f>IF('Cumulative Budget Request '!#REF!='Split budget (D)'!$L$1,'Cumulative Budget Request '!L125,0)</f>
        <v>#REF!</v>
      </c>
      <c r="Q126" s="333" t="e">
        <f>IF('Cumulative Budget Request '!#REF!='Split budget (D)'!$L$1,'Cumulative Budget Request '!M125,0)</f>
        <v>#REF!</v>
      </c>
      <c r="R126" s="237" t="e">
        <f>IF('Cumulative Budget Request '!#REF!='Split budget (D)'!$L$1,'Cumulative Budget Request '!N125,0)</f>
        <v>#REF!</v>
      </c>
      <c r="S126" s="321"/>
      <c r="T126" s="318"/>
      <c r="U126" s="581"/>
      <c r="V126" s="581"/>
      <c r="W126" s="581"/>
      <c r="X126" s="581"/>
      <c r="Y126" s="581"/>
      <c r="Z126" s="413"/>
      <c r="AA126" s="417"/>
      <c r="AB126" s="417"/>
      <c r="AC126" s="417"/>
      <c r="AD126" s="417"/>
      <c r="AE126" s="417"/>
      <c r="AF126" s="418"/>
    </row>
    <row r="127" spans="1:32">
      <c r="A127" s="264"/>
      <c r="B127" s="328"/>
      <c r="C127" s="368" t="e">
        <f>IF('Cumulative Budget Request '!#REF!='Split budget (D)'!$L$1,'Cumulative Budget Request '!C126,0)</f>
        <v>#REF!</v>
      </c>
      <c r="D127" s="318" t="s">
        <v>14</v>
      </c>
      <c r="E127" s="439" t="e">
        <f>ROUND(N125*E125*O125,0)</f>
        <v>#REF!</v>
      </c>
      <c r="F127" s="439" t="e">
        <f>ROUND(N125*F125*O125*O126,0)</f>
        <v>#REF!</v>
      </c>
      <c r="G127" s="439" t="e">
        <f>ROUND(N125*G125*O125*O126*O127,0)</f>
        <v>#REF!</v>
      </c>
      <c r="H127" s="439" t="e">
        <f>ROUND(N125*H125*O125*O126*O127*O128,0)</f>
        <v>#REF!</v>
      </c>
      <c r="I127" s="439" t="e">
        <f>ROUND(N125*I125*O125*O126*O127*O128*O129,0)</f>
        <v>#REF!</v>
      </c>
      <c r="J127" s="441" t="e">
        <f>SUM(E127:I127)</f>
        <v>#REF!</v>
      </c>
      <c r="M127" s="499"/>
      <c r="N127" s="496"/>
      <c r="O127" s="237" t="e">
        <f>IF('Cumulative Budget Request '!#REF!='Split budget (D)'!$L$1,'Cumulative Budget Request '!K126,0)</f>
        <v>#REF!</v>
      </c>
      <c r="P127" s="495" t="e">
        <f>IF('Cumulative Budget Request '!#REF!='Split budget (D)'!$L$1,'Cumulative Budget Request '!L126,0)</f>
        <v>#REF!</v>
      </c>
      <c r="Q127" s="333" t="e">
        <f>IF('Cumulative Budget Request '!#REF!='Split budget (D)'!$L$1,'Cumulative Budget Request '!M126,0)</f>
        <v>#REF!</v>
      </c>
      <c r="R127" s="237" t="e">
        <f>IF('Cumulative Budget Request '!#REF!='Split budget (D)'!$L$1,'Cumulative Budget Request '!N126,0)</f>
        <v>#REF!</v>
      </c>
      <c r="S127" s="321"/>
      <c r="T127" s="318"/>
      <c r="U127" s="581"/>
      <c r="V127" s="581"/>
      <c r="W127" s="581"/>
      <c r="X127" s="581"/>
      <c r="Y127" s="581"/>
      <c r="Z127" s="315"/>
      <c r="AA127" s="417"/>
      <c r="AB127" s="417"/>
      <c r="AC127" s="417"/>
      <c r="AD127" s="417"/>
      <c r="AE127" s="417"/>
      <c r="AF127" s="418"/>
    </row>
    <row r="128" spans="1:32">
      <c r="A128" s="264"/>
      <c r="B128" s="328"/>
      <c r="C128" s="368" t="e">
        <f>IF('Cumulative Budget Request '!#REF!='Split budget (D)'!$L$1,'Cumulative Budget Request '!C127,0)</f>
        <v>#REF!</v>
      </c>
      <c r="D128" s="318" t="s">
        <v>29</v>
      </c>
      <c r="E128" s="438" t="e">
        <f>ROUND(E127*$S$153,0)</f>
        <v>#REF!</v>
      </c>
      <c r="F128" s="438" t="e">
        <f>ROUND(F127*$S$153,0)</f>
        <v>#REF!</v>
      </c>
      <c r="G128" s="438" t="e">
        <f>ROUND(G127*$S$153,0)</f>
        <v>#REF!</v>
      </c>
      <c r="H128" s="438" t="e">
        <f>ROUND(H127*$S$153,0)</f>
        <v>#REF!</v>
      </c>
      <c r="I128" s="438" t="e">
        <f>ROUND(I127*$S$153,0)</f>
        <v>#REF!</v>
      </c>
      <c r="J128" s="441" t="e">
        <f>SUM(E128:I128)</f>
        <v>#REF!</v>
      </c>
      <c r="M128" s="499"/>
      <c r="N128" s="496"/>
      <c r="O128" s="237" t="e">
        <f>IF('Cumulative Budget Request '!#REF!='Split budget (D)'!$L$1,'Cumulative Budget Request '!K127,0)</f>
        <v>#REF!</v>
      </c>
      <c r="P128" s="495" t="e">
        <f>IF('Cumulative Budget Request '!#REF!='Split budget (D)'!$L$1,'Cumulative Budget Request '!L127,0)</f>
        <v>#REF!</v>
      </c>
      <c r="Q128" s="333" t="e">
        <f>IF('Cumulative Budget Request '!#REF!='Split budget (D)'!$L$1,'Cumulative Budget Request '!M127,0)</f>
        <v>#REF!</v>
      </c>
      <c r="R128" s="237" t="e">
        <f>IF('Cumulative Budget Request '!#REF!='Split budget (D)'!$L$1,'Cumulative Budget Request '!N127,0)</f>
        <v>#REF!</v>
      </c>
      <c r="S128" s="321"/>
      <c r="T128" s="318"/>
      <c r="U128" s="581"/>
      <c r="V128" s="581"/>
      <c r="W128" s="581"/>
      <c r="X128" s="581"/>
      <c r="Y128" s="581"/>
      <c r="Z128" s="315"/>
      <c r="AA128" s="417"/>
      <c r="AB128" s="417"/>
      <c r="AC128" s="417"/>
      <c r="AD128" s="417"/>
      <c r="AE128" s="417"/>
      <c r="AF128" s="418"/>
    </row>
    <row r="129" spans="1:32" ht="15">
      <c r="A129" s="264"/>
      <c r="B129" s="328"/>
      <c r="C129" s="368" t="e">
        <f>IF('Cumulative Budget Request '!#REF!='Split budget (D)'!$L$1,'Cumulative Budget Request '!C128,0)</f>
        <v>#REF!</v>
      </c>
      <c r="D129" s="318" t="s">
        <v>28</v>
      </c>
      <c r="E129" s="456" t="e">
        <f>ROUND($S$154*E125,0)</f>
        <v>#REF!</v>
      </c>
      <c r="F129" s="456" t="e">
        <f>ROUND($S$154*F125,0)</f>
        <v>#REF!</v>
      </c>
      <c r="G129" s="456" t="e">
        <f>ROUND($S$154*G125,0)</f>
        <v>#REF!</v>
      </c>
      <c r="H129" s="456" t="e">
        <f>ROUND($S$154*H125,0)</f>
        <v>#REF!</v>
      </c>
      <c r="I129" s="456" t="e">
        <f>ROUND($S$154*I125,0)</f>
        <v>#REF!</v>
      </c>
      <c r="J129" s="457" t="e">
        <f>SUM(E129:I129)</f>
        <v>#REF!</v>
      </c>
      <c r="M129" s="499"/>
      <c r="N129" s="496"/>
      <c r="O129" s="237" t="e">
        <f>IF('Cumulative Budget Request '!#REF!='Split budget (D)'!$L$1,'Cumulative Budget Request '!K128,0)</f>
        <v>#REF!</v>
      </c>
      <c r="P129" s="495" t="e">
        <f>IF('Cumulative Budget Request '!#REF!='Split budget (D)'!$L$1,'Cumulative Budget Request '!L128,0)</f>
        <v>#REF!</v>
      </c>
      <c r="Q129" s="333" t="e">
        <f>IF('Cumulative Budget Request '!#REF!='Split budget (D)'!$L$1,'Cumulative Budget Request '!M128,0)</f>
        <v>#REF!</v>
      </c>
      <c r="R129" s="237" t="e">
        <f>IF('Cumulative Budget Request '!#REF!='Split budget (D)'!$L$1,'Cumulative Budget Request '!N128,0)</f>
        <v>#REF!</v>
      </c>
      <c r="S129" s="321"/>
      <c r="T129" s="318"/>
      <c r="U129" s="581"/>
      <c r="V129" s="581"/>
      <c r="W129" s="581"/>
      <c r="X129" s="581"/>
      <c r="Y129" s="581"/>
      <c r="Z129" s="315"/>
      <c r="AA129" s="417"/>
      <c r="AB129" s="417"/>
      <c r="AC129" s="417"/>
      <c r="AD129" s="417"/>
      <c r="AE129" s="417"/>
      <c r="AF129" s="418"/>
    </row>
    <row r="130" spans="1:32">
      <c r="A130" s="264"/>
      <c r="B130" s="328"/>
      <c r="C130" s="338"/>
      <c r="D130" s="322" t="s">
        <v>157</v>
      </c>
      <c r="E130" s="458" t="e">
        <f>SUM(E128:E129)</f>
        <v>#REF!</v>
      </c>
      <c r="F130" s="458" t="e">
        <f t="shared" ref="F130:I130" si="37">SUM(F128:F129)</f>
        <v>#REF!</v>
      </c>
      <c r="G130" s="458" t="e">
        <f t="shared" si="37"/>
        <v>#REF!</v>
      </c>
      <c r="H130" s="458" t="e">
        <f t="shared" si="37"/>
        <v>#REF!</v>
      </c>
      <c r="I130" s="458" t="e">
        <f t="shared" si="37"/>
        <v>#REF!</v>
      </c>
      <c r="J130" s="459" t="e">
        <f>SUM(J128:J129)</f>
        <v>#REF!</v>
      </c>
      <c r="M130" s="499"/>
      <c r="N130" s="496"/>
      <c r="O130" s="318"/>
      <c r="P130" s="501"/>
      <c r="Q130" s="321"/>
      <c r="R130" s="502"/>
      <c r="S130" s="321"/>
      <c r="T130" s="502"/>
      <c r="U130" s="583"/>
      <c r="V130" s="584"/>
      <c r="W130" s="582"/>
      <c r="X130" s="582"/>
      <c r="Y130" s="582"/>
      <c r="Z130" s="315"/>
      <c r="AA130" s="417"/>
      <c r="AB130" s="417"/>
      <c r="AC130" s="417"/>
      <c r="AD130" s="417"/>
      <c r="AE130" s="417"/>
      <c r="AF130" s="418"/>
    </row>
    <row r="131" spans="1:32">
      <c r="A131" s="264"/>
      <c r="B131" s="328"/>
      <c r="C131" s="338"/>
      <c r="D131" s="318"/>
      <c r="E131" s="268"/>
      <c r="F131" s="268"/>
      <c r="G131" s="268"/>
      <c r="H131" s="268"/>
      <c r="I131" s="268"/>
      <c r="J131" s="291"/>
      <c r="M131" s="499"/>
      <c r="N131" s="496"/>
      <c r="O131" s="337"/>
      <c r="P131" s="496"/>
      <c r="Q131" s="337"/>
      <c r="R131" s="503"/>
      <c r="S131" s="337"/>
      <c r="T131" s="503"/>
      <c r="U131" s="585"/>
      <c r="V131" s="585"/>
      <c r="W131" s="585"/>
      <c r="X131" s="585"/>
      <c r="Y131" s="585"/>
      <c r="Z131" s="315"/>
      <c r="AA131" s="417"/>
      <c r="AB131" s="417"/>
      <c r="AC131" s="417"/>
      <c r="AD131" s="417"/>
      <c r="AE131" s="417"/>
      <c r="AF131" s="418"/>
    </row>
    <row r="132" spans="1:32">
      <c r="A132" s="570" t="e">
        <f>IF('Cumulative Budget Request '!#REF!='Split budget (D)'!$L$1,'Cumulative Budget Request '!A131,0)</f>
        <v>#REF!</v>
      </c>
      <c r="B132" s="571" t="e">
        <f>IF('Cumulative Budget Request '!#REF!='Split budget (D)'!$L$1,'Cumulative Budget Request '!B131,0)</f>
        <v>#REF!</v>
      </c>
      <c r="C132" s="368" t="e">
        <f>IF('Cumulative Budget Request '!#REF!='Split budget (D)'!$L$1,'Cumulative Budget Request '!C131,0)</f>
        <v>#REF!</v>
      </c>
      <c r="D132" s="337" t="s">
        <v>112</v>
      </c>
      <c r="E132" s="338" t="e">
        <f>ROUND($P132*$Q132*R132,6)</f>
        <v>#REF!</v>
      </c>
      <c r="F132" s="338" t="e">
        <f>ROUND($P133*$Q133*R133,6)</f>
        <v>#REF!</v>
      </c>
      <c r="G132" s="338" t="e">
        <f>ROUND($P134*$Q134*R134,6)</f>
        <v>#REF!</v>
      </c>
      <c r="H132" s="338" t="e">
        <f>ROUND($P135*$Q135*R135,6)</f>
        <v>#REF!</v>
      </c>
      <c r="I132" s="338" t="e">
        <f>ROUND($P136*$Q136*R136,6)</f>
        <v>#REF!</v>
      </c>
      <c r="J132" s="291"/>
      <c r="M132" s="405" t="e">
        <f>IF('Cumulative Budget Request '!#REF!='Split budget (D)'!$L$1,'Cumulative Budget Request '!I131,0)</f>
        <v>#REF!</v>
      </c>
      <c r="N132" s="498" t="e">
        <f>ROUND(M132/12,2)</f>
        <v>#REF!</v>
      </c>
      <c r="O132" s="237" t="e">
        <f>IF('Cumulative Budget Request '!#REF!='Split budget (D)'!$L$1,'Cumulative Budget Request '!K131,0)</f>
        <v>#REF!</v>
      </c>
      <c r="P132" s="495" t="e">
        <f>IF('Cumulative Budget Request '!#REF!='Split budget (D)'!$L$1,'Cumulative Budget Request '!L131,0)</f>
        <v>#REF!</v>
      </c>
      <c r="Q132" s="333" t="e">
        <f>IF('Cumulative Budget Request '!#REF!='Split budget (D)'!$L$1,'Cumulative Budget Request '!M131,0)</f>
        <v>#REF!</v>
      </c>
      <c r="R132" s="237" t="e">
        <f>IF('Cumulative Budget Request '!#REF!='Split budget (D)'!$L$1,'Cumulative Budget Request '!N131,0)</f>
        <v>#REF!</v>
      </c>
      <c r="S132" s="321"/>
      <c r="T132" s="318"/>
      <c r="U132" s="581">
        <f>IFERROR((E135+E136)/E134,0)</f>
        <v>0</v>
      </c>
      <c r="V132" s="581">
        <f t="shared" ref="V132:Y132" si="38">IFERROR((F135+F136)/F134,0)</f>
        <v>0</v>
      </c>
      <c r="W132" s="581">
        <f t="shared" si="38"/>
        <v>0</v>
      </c>
      <c r="X132" s="581">
        <f t="shared" si="38"/>
        <v>0</v>
      </c>
      <c r="Y132" s="581">
        <f t="shared" si="38"/>
        <v>0</v>
      </c>
      <c r="Z132" s="413" t="e">
        <f>C132</f>
        <v>#REF!</v>
      </c>
      <c r="AA132" s="417" t="e">
        <f>ROUND(VLOOKUP($C132,$AA$175:AH201,4,FALSE)*E132,0)</f>
        <v>#REF!</v>
      </c>
      <c r="AB132" s="417" t="e">
        <f>ROUND(VLOOKUP($C133,$AA$175:AH201,5,FALSE)*F132,0)</f>
        <v>#REF!</v>
      </c>
      <c r="AC132" s="417" t="e">
        <f>ROUND(VLOOKUP($C134,$AA$175:AH201,6,FALSE)*G132,0)</f>
        <v>#REF!</v>
      </c>
      <c r="AD132" s="417" t="e">
        <f>ROUND(VLOOKUP($C135,$AA$175:AH201,7,FALSE)*H132,0)</f>
        <v>#REF!</v>
      </c>
      <c r="AE132" s="417" t="e">
        <f>ROUND(VLOOKUP($C136,$AA$175:AH201,8,FALSE)*I132,0)</f>
        <v>#REF!</v>
      </c>
      <c r="AF132" s="418" t="e">
        <f>SUM(AA132:AE132)</f>
        <v>#REF!</v>
      </c>
    </row>
    <row r="133" spans="1:32">
      <c r="A133" s="252"/>
      <c r="B133" s="340"/>
      <c r="C133" s="368" t="e">
        <f>IF('Cumulative Budget Request '!#REF!='Split budget (D)'!$L$1,'Cumulative Budget Request '!C132,0)</f>
        <v>#REF!</v>
      </c>
      <c r="D133" s="337" t="s">
        <v>158</v>
      </c>
      <c r="E133" s="294" t="e">
        <f>R132</f>
        <v>#REF!</v>
      </c>
      <c r="F133" s="294" t="e">
        <f>R133</f>
        <v>#REF!</v>
      </c>
      <c r="G133" s="294" t="e">
        <f>R134</f>
        <v>#REF!</v>
      </c>
      <c r="H133" s="294" t="e">
        <f>R135</f>
        <v>#REF!</v>
      </c>
      <c r="I133" s="294" t="e">
        <f>R136</f>
        <v>#REF!</v>
      </c>
      <c r="J133" s="291"/>
      <c r="M133" s="500"/>
      <c r="N133" s="498"/>
      <c r="O133" s="237" t="e">
        <f>IF('Cumulative Budget Request '!#REF!='Split budget (D)'!$L$1,'Cumulative Budget Request '!K132,0)</f>
        <v>#REF!</v>
      </c>
      <c r="P133" s="495" t="e">
        <f>IF('Cumulative Budget Request '!#REF!='Split budget (D)'!$L$1,'Cumulative Budget Request '!L132,0)</f>
        <v>#REF!</v>
      </c>
      <c r="Q133" s="333" t="e">
        <f>IF('Cumulative Budget Request '!#REF!='Split budget (D)'!$L$1,'Cumulative Budget Request '!M132,0)</f>
        <v>#REF!</v>
      </c>
      <c r="R133" s="237" t="e">
        <f>IF('Cumulative Budget Request '!#REF!='Split budget (D)'!$L$1,'Cumulative Budget Request '!N132,0)</f>
        <v>#REF!</v>
      </c>
      <c r="S133" s="321"/>
      <c r="T133" s="318"/>
      <c r="U133" s="581"/>
      <c r="V133" s="581"/>
      <c r="W133" s="581"/>
      <c r="X133" s="581"/>
      <c r="Y133" s="581"/>
      <c r="Z133" s="413"/>
      <c r="AA133" s="417"/>
      <c r="AB133" s="417"/>
      <c r="AC133" s="417"/>
      <c r="AD133" s="417"/>
      <c r="AE133" s="417"/>
      <c r="AF133" s="418"/>
    </row>
    <row r="134" spans="1:32">
      <c r="A134" s="264"/>
      <c r="B134" s="328"/>
      <c r="C134" s="368" t="e">
        <f>IF('Cumulative Budget Request '!#REF!='Split budget (D)'!$L$1,'Cumulative Budget Request '!C133,0)</f>
        <v>#REF!</v>
      </c>
      <c r="D134" s="318" t="s">
        <v>14</v>
      </c>
      <c r="E134" s="439" t="e">
        <f>ROUND(N132*E132*O132,0)</f>
        <v>#REF!</v>
      </c>
      <c r="F134" s="439" t="e">
        <f>ROUND(N132*F132*O132*O133,0)</f>
        <v>#REF!</v>
      </c>
      <c r="G134" s="439" t="e">
        <f>ROUND(N132*G132*O132*O133*O134,0)</f>
        <v>#REF!</v>
      </c>
      <c r="H134" s="439" t="e">
        <f>ROUND(N132*H132*O132*O133*O134*O135,0)</f>
        <v>#REF!</v>
      </c>
      <c r="I134" s="439" t="e">
        <f>ROUND(N132*I132*O132*O133*O134*O135*O136,0)</f>
        <v>#REF!</v>
      </c>
      <c r="J134" s="441" t="e">
        <f>SUM(E134:I134)</f>
        <v>#REF!</v>
      </c>
      <c r="M134" s="499"/>
      <c r="N134" s="496"/>
      <c r="O134" s="237" t="e">
        <f>IF('Cumulative Budget Request '!#REF!='Split budget (D)'!$L$1,'Cumulative Budget Request '!K133,0)</f>
        <v>#REF!</v>
      </c>
      <c r="P134" s="495" t="e">
        <f>IF('Cumulative Budget Request '!#REF!='Split budget (D)'!$L$1,'Cumulative Budget Request '!L133,0)</f>
        <v>#REF!</v>
      </c>
      <c r="Q134" s="333" t="e">
        <f>IF('Cumulative Budget Request '!#REF!='Split budget (D)'!$L$1,'Cumulative Budget Request '!M133,0)</f>
        <v>#REF!</v>
      </c>
      <c r="R134" s="237" t="e">
        <f>IF('Cumulative Budget Request '!#REF!='Split budget (D)'!$L$1,'Cumulative Budget Request '!N133,0)</f>
        <v>#REF!</v>
      </c>
      <c r="S134" s="321"/>
      <c r="T134" s="318"/>
      <c r="U134" s="581"/>
      <c r="V134" s="581"/>
      <c r="W134" s="581"/>
      <c r="X134" s="581"/>
      <c r="Y134" s="581"/>
      <c r="Z134" s="315"/>
      <c r="AA134" s="417"/>
      <c r="AB134" s="417"/>
      <c r="AC134" s="417"/>
      <c r="AD134" s="417"/>
      <c r="AE134" s="417"/>
      <c r="AF134" s="418"/>
    </row>
    <row r="135" spans="1:32">
      <c r="A135" s="264"/>
      <c r="B135" s="328"/>
      <c r="C135" s="368" t="e">
        <f>IF('Cumulative Budget Request '!#REF!='Split budget (D)'!$L$1,'Cumulative Budget Request '!C134,0)</f>
        <v>#REF!</v>
      </c>
      <c r="D135" s="318" t="s">
        <v>29</v>
      </c>
      <c r="E135" s="438" t="e">
        <f>ROUND(E134*$S$153,0)</f>
        <v>#REF!</v>
      </c>
      <c r="F135" s="438" t="e">
        <f>ROUND(F134*$S$153,0)</f>
        <v>#REF!</v>
      </c>
      <c r="G135" s="438" t="e">
        <f>ROUND(G134*$S$153,0)</f>
        <v>#REF!</v>
      </c>
      <c r="H135" s="438" t="e">
        <f>ROUND(H134*$S$153,0)</f>
        <v>#REF!</v>
      </c>
      <c r="I135" s="438" t="e">
        <f>ROUND(I134*$S$153,0)</f>
        <v>#REF!</v>
      </c>
      <c r="J135" s="441" t="e">
        <f>SUM(E135:I135)</f>
        <v>#REF!</v>
      </c>
      <c r="M135" s="499"/>
      <c r="N135" s="496"/>
      <c r="O135" s="237" t="e">
        <f>IF('Cumulative Budget Request '!#REF!='Split budget (D)'!$L$1,'Cumulative Budget Request '!K134,0)</f>
        <v>#REF!</v>
      </c>
      <c r="P135" s="495" t="e">
        <f>IF('Cumulative Budget Request '!#REF!='Split budget (D)'!$L$1,'Cumulative Budget Request '!L134,0)</f>
        <v>#REF!</v>
      </c>
      <c r="Q135" s="333" t="e">
        <f>IF('Cumulative Budget Request '!#REF!='Split budget (D)'!$L$1,'Cumulative Budget Request '!M134,0)</f>
        <v>#REF!</v>
      </c>
      <c r="R135" s="237" t="e">
        <f>IF('Cumulative Budget Request '!#REF!='Split budget (D)'!$L$1,'Cumulative Budget Request '!N134,0)</f>
        <v>#REF!</v>
      </c>
      <c r="S135" s="321"/>
      <c r="T135" s="318"/>
      <c r="U135" s="581"/>
      <c r="V135" s="581"/>
      <c r="W135" s="581"/>
      <c r="X135" s="581"/>
      <c r="Y135" s="581"/>
      <c r="Z135" s="315"/>
      <c r="AA135" s="417"/>
      <c r="AB135" s="417"/>
      <c r="AC135" s="417"/>
      <c r="AD135" s="417"/>
      <c r="AE135" s="417"/>
      <c r="AF135" s="418"/>
    </row>
    <row r="136" spans="1:32" ht="15">
      <c r="A136" s="264"/>
      <c r="B136" s="328"/>
      <c r="C136" s="368" t="e">
        <f>IF('Cumulative Budget Request '!#REF!='Split budget (D)'!$L$1,'Cumulative Budget Request '!C135,0)</f>
        <v>#REF!</v>
      </c>
      <c r="D136" s="318" t="s">
        <v>28</v>
      </c>
      <c r="E136" s="456" t="e">
        <f>ROUND($S$154*E132,0)</f>
        <v>#REF!</v>
      </c>
      <c r="F136" s="456" t="e">
        <f>ROUND($S$154*F132,0)</f>
        <v>#REF!</v>
      </c>
      <c r="G136" s="456" t="e">
        <f>ROUND($S$154*G132,0)</f>
        <v>#REF!</v>
      </c>
      <c r="H136" s="456" t="e">
        <f>ROUND($S$154*H132,0)</f>
        <v>#REF!</v>
      </c>
      <c r="I136" s="456" t="e">
        <f>ROUND($S$154*I132,0)</f>
        <v>#REF!</v>
      </c>
      <c r="J136" s="457" t="e">
        <f>SUM(E136:I136)</f>
        <v>#REF!</v>
      </c>
      <c r="M136" s="499"/>
      <c r="N136" s="496"/>
      <c r="O136" s="237" t="e">
        <f>IF('Cumulative Budget Request '!#REF!='Split budget (D)'!$L$1,'Cumulative Budget Request '!K135,0)</f>
        <v>#REF!</v>
      </c>
      <c r="P136" s="495" t="e">
        <f>IF('Cumulative Budget Request '!#REF!='Split budget (D)'!$L$1,'Cumulative Budget Request '!L135,0)</f>
        <v>#REF!</v>
      </c>
      <c r="Q136" s="333" t="e">
        <f>IF('Cumulative Budget Request '!#REF!='Split budget (D)'!$L$1,'Cumulative Budget Request '!M135,0)</f>
        <v>#REF!</v>
      </c>
      <c r="R136" s="237" t="e">
        <f>IF('Cumulative Budget Request '!#REF!='Split budget (D)'!$L$1,'Cumulative Budget Request '!N135,0)</f>
        <v>#REF!</v>
      </c>
      <c r="S136" s="321"/>
      <c r="T136" s="318"/>
      <c r="U136" s="581"/>
      <c r="V136" s="581"/>
      <c r="W136" s="581"/>
      <c r="X136" s="581"/>
      <c r="Y136" s="581"/>
      <c r="Z136" s="315"/>
      <c r="AA136" s="417"/>
      <c r="AB136" s="417"/>
      <c r="AC136" s="417"/>
      <c r="AD136" s="417"/>
      <c r="AE136" s="417"/>
      <c r="AF136" s="418"/>
    </row>
    <row r="137" spans="1:32">
      <c r="A137" s="264"/>
      <c r="B137" s="328"/>
      <c r="C137" s="338"/>
      <c r="D137" s="322" t="s">
        <v>157</v>
      </c>
      <c r="E137" s="458" t="e">
        <f>SUM(E135:E136)</f>
        <v>#REF!</v>
      </c>
      <c r="F137" s="458" t="e">
        <f t="shared" ref="F137:I137" si="39">SUM(F135:F136)</f>
        <v>#REF!</v>
      </c>
      <c r="G137" s="458" t="e">
        <f t="shared" si="39"/>
        <v>#REF!</v>
      </c>
      <c r="H137" s="458" t="e">
        <f t="shared" si="39"/>
        <v>#REF!</v>
      </c>
      <c r="I137" s="458" t="e">
        <f t="shared" si="39"/>
        <v>#REF!</v>
      </c>
      <c r="J137" s="459" t="e">
        <f>SUM(J135:J136)</f>
        <v>#REF!</v>
      </c>
      <c r="M137" s="499"/>
      <c r="N137" s="496"/>
      <c r="O137" s="318"/>
      <c r="P137" s="501"/>
      <c r="Q137" s="321"/>
      <c r="R137" s="502"/>
      <c r="S137" s="321"/>
      <c r="T137" s="502"/>
      <c r="U137" s="583"/>
      <c r="V137" s="584"/>
      <c r="W137" s="582"/>
      <c r="X137" s="582"/>
      <c r="Y137" s="582"/>
      <c r="Z137" s="315"/>
      <c r="AA137" s="417"/>
      <c r="AB137" s="417"/>
      <c r="AC137" s="417"/>
      <c r="AD137" s="417"/>
      <c r="AE137" s="417"/>
      <c r="AF137" s="418"/>
    </row>
    <row r="138" spans="1:32">
      <c r="A138" s="264"/>
      <c r="B138" s="328"/>
      <c r="C138" s="338"/>
      <c r="D138" s="318"/>
      <c r="E138" s="446"/>
      <c r="F138" s="446"/>
      <c r="G138" s="446"/>
      <c r="H138" s="446"/>
      <c r="I138" s="446"/>
      <c r="J138" s="444"/>
      <c r="M138" s="499"/>
      <c r="N138" s="496"/>
      <c r="O138" s="337"/>
      <c r="P138" s="496"/>
      <c r="Q138" s="337"/>
      <c r="R138" s="503"/>
      <c r="S138" s="337"/>
      <c r="T138" s="503"/>
      <c r="U138" s="585"/>
      <c r="V138" s="585"/>
      <c r="W138" s="585"/>
      <c r="X138" s="585"/>
      <c r="Y138" s="585"/>
      <c r="Z138" s="315"/>
      <c r="AA138" s="417"/>
      <c r="AB138" s="417"/>
      <c r="AC138" s="417"/>
      <c r="AD138" s="417"/>
      <c r="AE138" s="417"/>
      <c r="AF138" s="418"/>
    </row>
    <row r="139" spans="1:32">
      <c r="A139" s="570" t="e">
        <f>IF('Cumulative Budget Request '!#REF!='Split budget (D)'!$L$1,'Cumulative Budget Request '!A138,0)</f>
        <v>#REF!</v>
      </c>
      <c r="B139" s="571" t="e">
        <f>IF('Cumulative Budget Request '!#REF!='Split budget (D)'!$L$1,'Cumulative Budget Request '!B138,0)</f>
        <v>#REF!</v>
      </c>
      <c r="C139" s="368" t="e">
        <f>IF('Cumulative Budget Request '!#REF!='Split budget (D)'!$L$1,'Cumulative Budget Request '!C138,0)</f>
        <v>#REF!</v>
      </c>
      <c r="D139" s="337" t="s">
        <v>112</v>
      </c>
      <c r="E139" s="338" t="e">
        <f>ROUND($P139*$Q139*R139,6)</f>
        <v>#REF!</v>
      </c>
      <c r="F139" s="338" t="e">
        <f>ROUND($P140*$Q140*R140,6)</f>
        <v>#REF!</v>
      </c>
      <c r="G139" s="338" t="e">
        <f>ROUND($P141*$Q141*R141,6)</f>
        <v>#REF!</v>
      </c>
      <c r="H139" s="338" t="e">
        <f>ROUND($P142*$Q142*R142,6)</f>
        <v>#REF!</v>
      </c>
      <c r="I139" s="338" t="e">
        <f>ROUND($P143*$Q143*R143,6)</f>
        <v>#REF!</v>
      </c>
      <c r="J139" s="291"/>
      <c r="M139" s="405" t="e">
        <f>IF('Cumulative Budget Request '!#REF!='Split budget (D)'!$L$1,'Cumulative Budget Request '!I138,0)</f>
        <v>#REF!</v>
      </c>
      <c r="N139" s="498" t="e">
        <f>ROUND(M139/12,2)</f>
        <v>#REF!</v>
      </c>
      <c r="O139" s="237" t="e">
        <f>IF('Cumulative Budget Request '!#REF!='Split budget (D)'!$L$1,'Cumulative Budget Request '!K138,0)</f>
        <v>#REF!</v>
      </c>
      <c r="P139" s="495" t="e">
        <f>IF('Cumulative Budget Request '!#REF!='Split budget (D)'!$L$1,'Cumulative Budget Request '!L138,0)</f>
        <v>#REF!</v>
      </c>
      <c r="Q139" s="333" t="e">
        <f>IF('Cumulative Budget Request '!#REF!='Split budget (D)'!$L$1,'Cumulative Budget Request '!M138,0)</f>
        <v>#REF!</v>
      </c>
      <c r="R139" s="237" t="e">
        <f>IF('Cumulative Budget Request '!#REF!='Split budget (D)'!$L$1,'Cumulative Budget Request '!N138,0)</f>
        <v>#REF!</v>
      </c>
      <c r="S139" s="321"/>
      <c r="T139" s="318"/>
      <c r="U139" s="581">
        <f>IFERROR((E142+E143)/E141,0)</f>
        <v>0</v>
      </c>
      <c r="V139" s="581">
        <f t="shared" ref="V139:Y139" si="40">IFERROR((F142+F143)/F141,0)</f>
        <v>0</v>
      </c>
      <c r="W139" s="581">
        <f t="shared" si="40"/>
        <v>0</v>
      </c>
      <c r="X139" s="581">
        <f t="shared" si="40"/>
        <v>0</v>
      </c>
      <c r="Y139" s="581">
        <f t="shared" si="40"/>
        <v>0</v>
      </c>
      <c r="Z139" s="413" t="e">
        <f>C139</f>
        <v>#REF!</v>
      </c>
      <c r="AA139" s="417" t="e">
        <f>ROUND(VLOOKUP($C139,$AA$175:AH201,4,FALSE)*E139,0)</f>
        <v>#REF!</v>
      </c>
      <c r="AB139" s="417" t="e">
        <f>ROUND(VLOOKUP($C140,$AA$175:AH201,5,FALSE)*F139,0)</f>
        <v>#REF!</v>
      </c>
      <c r="AC139" s="417" t="e">
        <f>ROUND(VLOOKUP($C141,$AA$175:AH201,6,FALSE)*G139,0)</f>
        <v>#REF!</v>
      </c>
      <c r="AD139" s="417" t="e">
        <f>ROUND(VLOOKUP($C142,$AA$175:AH201,7,FALSE)*H139,0)</f>
        <v>#REF!</v>
      </c>
      <c r="AE139" s="417" t="e">
        <f>ROUND(VLOOKUP($C143,$AA$175:AH201,8,FALSE)*I139,0)</f>
        <v>#REF!</v>
      </c>
      <c r="AF139" s="418" t="e">
        <f>SUM(AA139:AE139)</f>
        <v>#REF!</v>
      </c>
    </row>
    <row r="140" spans="1:32">
      <c r="A140" s="252"/>
      <c r="B140" s="340"/>
      <c r="C140" s="368" t="e">
        <f>IF('Cumulative Budget Request '!#REF!='Split budget (D)'!$L$1,'Cumulative Budget Request '!C139,0)</f>
        <v>#REF!</v>
      </c>
      <c r="D140" s="337" t="s">
        <v>158</v>
      </c>
      <c r="E140" s="294" t="e">
        <f>R139</f>
        <v>#REF!</v>
      </c>
      <c r="F140" s="294" t="e">
        <f>R140</f>
        <v>#REF!</v>
      </c>
      <c r="G140" s="294" t="e">
        <f>R141</f>
        <v>#REF!</v>
      </c>
      <c r="H140" s="294" t="e">
        <f>R142</f>
        <v>#REF!</v>
      </c>
      <c r="I140" s="294" t="e">
        <f>R143</f>
        <v>#REF!</v>
      </c>
      <c r="J140" s="291"/>
      <c r="M140" s="500"/>
      <c r="N140" s="498"/>
      <c r="O140" s="237" t="e">
        <f>IF('Cumulative Budget Request '!#REF!='Split budget (D)'!$L$1,'Cumulative Budget Request '!K139,0)</f>
        <v>#REF!</v>
      </c>
      <c r="P140" s="495" t="e">
        <f>IF('Cumulative Budget Request '!#REF!='Split budget (D)'!$L$1,'Cumulative Budget Request '!L139,0)</f>
        <v>#REF!</v>
      </c>
      <c r="Q140" s="333" t="e">
        <f>IF('Cumulative Budget Request '!#REF!='Split budget (D)'!$L$1,'Cumulative Budget Request '!M139,0)</f>
        <v>#REF!</v>
      </c>
      <c r="R140" s="237" t="e">
        <f>IF('Cumulative Budget Request '!#REF!='Split budget (D)'!$L$1,'Cumulative Budget Request '!N139,0)</f>
        <v>#REF!</v>
      </c>
      <c r="S140" s="321"/>
      <c r="T140" s="318"/>
      <c r="U140" s="581"/>
      <c r="V140" s="581"/>
      <c r="W140" s="581"/>
      <c r="X140" s="581"/>
      <c r="Y140" s="581"/>
      <c r="Z140" s="413"/>
      <c r="AA140" s="417"/>
      <c r="AB140" s="417"/>
      <c r="AC140" s="417"/>
      <c r="AD140" s="417"/>
      <c r="AE140" s="417"/>
      <c r="AF140" s="418"/>
    </row>
    <row r="141" spans="1:32">
      <c r="A141" s="264"/>
      <c r="B141" s="328"/>
      <c r="C141" s="368" t="e">
        <f>IF('Cumulative Budget Request '!#REF!='Split budget (D)'!$L$1,'Cumulative Budget Request '!C140,0)</f>
        <v>#REF!</v>
      </c>
      <c r="D141" s="318" t="s">
        <v>14</v>
      </c>
      <c r="E141" s="439" t="e">
        <f>ROUND(N139*E139*O139,0)</f>
        <v>#REF!</v>
      </c>
      <c r="F141" s="439" t="e">
        <f>ROUND(N139*F139*O139*O140,0)</f>
        <v>#REF!</v>
      </c>
      <c r="G141" s="439" t="e">
        <f>ROUND(N139*G139*O139*O140*O141,0)</f>
        <v>#REF!</v>
      </c>
      <c r="H141" s="439" t="e">
        <f>ROUND(N139*H139*O139*O140*O141*O142,0)</f>
        <v>#REF!</v>
      </c>
      <c r="I141" s="439" t="e">
        <f>ROUND(N139*I139*O139*O140*O141*O142*O143,0)</f>
        <v>#REF!</v>
      </c>
      <c r="J141" s="441" t="e">
        <f>SUM(E141:I141)</f>
        <v>#REF!</v>
      </c>
      <c r="M141" s="499"/>
      <c r="N141" s="496"/>
      <c r="O141" s="237" t="e">
        <f>IF('Cumulative Budget Request '!#REF!='Split budget (D)'!$L$1,'Cumulative Budget Request '!K140,0)</f>
        <v>#REF!</v>
      </c>
      <c r="P141" s="495" t="e">
        <f>IF('Cumulative Budget Request '!#REF!='Split budget (D)'!$L$1,'Cumulative Budget Request '!L140,0)</f>
        <v>#REF!</v>
      </c>
      <c r="Q141" s="333" t="e">
        <f>IF('Cumulative Budget Request '!#REF!='Split budget (D)'!$L$1,'Cumulative Budget Request '!M140,0)</f>
        <v>#REF!</v>
      </c>
      <c r="R141" s="237" t="e">
        <f>IF('Cumulative Budget Request '!#REF!='Split budget (D)'!$L$1,'Cumulative Budget Request '!N140,0)</f>
        <v>#REF!</v>
      </c>
      <c r="S141" s="321"/>
      <c r="T141" s="318"/>
      <c r="U141" s="581"/>
      <c r="V141" s="581"/>
      <c r="W141" s="581"/>
      <c r="X141" s="581"/>
      <c r="Y141" s="581"/>
      <c r="Z141" s="315"/>
      <c r="AA141" s="417"/>
      <c r="AB141" s="417"/>
      <c r="AC141" s="417"/>
      <c r="AD141" s="417"/>
      <c r="AE141" s="417"/>
      <c r="AF141" s="418"/>
    </row>
    <row r="142" spans="1:32">
      <c r="A142" s="264"/>
      <c r="B142" s="328"/>
      <c r="C142" s="368" t="e">
        <f>IF('Cumulative Budget Request '!#REF!='Split budget (D)'!$L$1,'Cumulative Budget Request '!C141,0)</f>
        <v>#REF!</v>
      </c>
      <c r="D142" s="318" t="s">
        <v>29</v>
      </c>
      <c r="E142" s="438" t="e">
        <f>ROUND(E141*$S$153,0)</f>
        <v>#REF!</v>
      </c>
      <c r="F142" s="438" t="e">
        <f>ROUND(F141*$S$153,0)</f>
        <v>#REF!</v>
      </c>
      <c r="G142" s="438" t="e">
        <f>ROUND(G141*$S$153,0)</f>
        <v>#REF!</v>
      </c>
      <c r="H142" s="438" t="e">
        <f>ROUND(H141*$S$153,0)</f>
        <v>#REF!</v>
      </c>
      <c r="I142" s="438" t="e">
        <f>ROUND(I141*$S$153,0)</f>
        <v>#REF!</v>
      </c>
      <c r="J142" s="441" t="e">
        <f>SUM(E142:I142)</f>
        <v>#REF!</v>
      </c>
      <c r="M142" s="499"/>
      <c r="N142" s="496"/>
      <c r="O142" s="237" t="e">
        <f>IF('Cumulative Budget Request '!#REF!='Split budget (D)'!$L$1,'Cumulative Budget Request '!K141,0)</f>
        <v>#REF!</v>
      </c>
      <c r="P142" s="495" t="e">
        <f>IF('Cumulative Budget Request '!#REF!='Split budget (D)'!$L$1,'Cumulative Budget Request '!L141,0)</f>
        <v>#REF!</v>
      </c>
      <c r="Q142" s="333" t="e">
        <f>IF('Cumulative Budget Request '!#REF!='Split budget (D)'!$L$1,'Cumulative Budget Request '!M141,0)</f>
        <v>#REF!</v>
      </c>
      <c r="R142" s="237" t="e">
        <f>IF('Cumulative Budget Request '!#REF!='Split budget (D)'!$L$1,'Cumulative Budget Request '!N141,0)</f>
        <v>#REF!</v>
      </c>
      <c r="S142" s="321"/>
      <c r="T142" s="318"/>
      <c r="U142" s="581"/>
      <c r="V142" s="581"/>
      <c r="W142" s="581"/>
      <c r="X142" s="581"/>
      <c r="Y142" s="581"/>
      <c r="Z142" s="315"/>
      <c r="AA142" s="417"/>
      <c r="AB142" s="417"/>
      <c r="AC142" s="417"/>
      <c r="AD142" s="417"/>
      <c r="AE142" s="417"/>
      <c r="AF142" s="418"/>
    </row>
    <row r="143" spans="1:32" ht="15">
      <c r="A143" s="264"/>
      <c r="B143" s="328"/>
      <c r="C143" s="368" t="e">
        <f>IF('Cumulative Budget Request '!#REF!='Split budget (D)'!$L$1,'Cumulative Budget Request '!C142,0)</f>
        <v>#REF!</v>
      </c>
      <c r="D143" s="318" t="s">
        <v>28</v>
      </c>
      <c r="E143" s="456" t="e">
        <f>ROUND($S$154*E139,0)</f>
        <v>#REF!</v>
      </c>
      <c r="F143" s="456" t="e">
        <f>ROUND($S$154*F139,0)</f>
        <v>#REF!</v>
      </c>
      <c r="G143" s="456" t="e">
        <f>ROUND($S$154*G139,0)</f>
        <v>#REF!</v>
      </c>
      <c r="H143" s="456" t="e">
        <f>ROUND($S$154*H139,0)</f>
        <v>#REF!</v>
      </c>
      <c r="I143" s="456" t="e">
        <f>ROUND($S$154*I139,0)</f>
        <v>#REF!</v>
      </c>
      <c r="J143" s="457" t="e">
        <f>SUM(E143:I143)</f>
        <v>#REF!</v>
      </c>
      <c r="M143" s="499"/>
      <c r="N143" s="496"/>
      <c r="O143" s="237" t="e">
        <f>IF('Cumulative Budget Request '!#REF!='Split budget (D)'!$L$1,'Cumulative Budget Request '!K142,0)</f>
        <v>#REF!</v>
      </c>
      <c r="P143" s="495" t="e">
        <f>IF('Cumulative Budget Request '!#REF!='Split budget (D)'!$L$1,'Cumulative Budget Request '!L142,0)</f>
        <v>#REF!</v>
      </c>
      <c r="Q143" s="333" t="e">
        <f>IF('Cumulative Budget Request '!#REF!='Split budget (D)'!$L$1,'Cumulative Budget Request '!M142,0)</f>
        <v>#REF!</v>
      </c>
      <c r="R143" s="237" t="e">
        <f>IF('Cumulative Budget Request '!#REF!='Split budget (D)'!$L$1,'Cumulative Budget Request '!N142,0)</f>
        <v>#REF!</v>
      </c>
      <c r="S143" s="321"/>
      <c r="T143" s="318"/>
      <c r="U143" s="581"/>
      <c r="V143" s="581"/>
      <c r="W143" s="581"/>
      <c r="X143" s="581"/>
      <c r="Y143" s="581"/>
      <c r="Z143" s="315"/>
      <c r="AA143" s="417"/>
      <c r="AB143" s="417"/>
      <c r="AC143" s="417"/>
      <c r="AD143" s="417"/>
      <c r="AE143" s="417"/>
      <c r="AF143" s="418"/>
    </row>
    <row r="144" spans="1:32" ht="13.5" customHeight="1">
      <c r="A144" s="264"/>
      <c r="B144" s="328"/>
      <c r="C144" s="338"/>
      <c r="D144" s="322" t="s">
        <v>157</v>
      </c>
      <c r="E144" s="458" t="e">
        <f>SUM(E142:E143)</f>
        <v>#REF!</v>
      </c>
      <c r="F144" s="458" t="e">
        <f t="shared" ref="F144:I144" si="41">SUM(F142:F143)</f>
        <v>#REF!</v>
      </c>
      <c r="G144" s="458" t="e">
        <f t="shared" si="41"/>
        <v>#REF!</v>
      </c>
      <c r="H144" s="458" t="e">
        <f t="shared" si="41"/>
        <v>#REF!</v>
      </c>
      <c r="I144" s="458" t="e">
        <f t="shared" si="41"/>
        <v>#REF!</v>
      </c>
      <c r="J144" s="459" t="e">
        <f>SUM(J142:J143)</f>
        <v>#REF!</v>
      </c>
      <c r="M144" s="499"/>
      <c r="N144" s="496"/>
      <c r="O144" s="318"/>
      <c r="P144" s="501"/>
      <c r="Q144" s="321"/>
      <c r="R144" s="502"/>
      <c r="S144" s="321"/>
      <c r="T144" s="502"/>
      <c r="U144" s="583"/>
      <c r="V144" s="584"/>
      <c r="W144" s="582"/>
      <c r="X144" s="582"/>
      <c r="Y144" s="582"/>
      <c r="Z144" s="315"/>
      <c r="AA144" s="417"/>
      <c r="AB144" s="417"/>
      <c r="AC144" s="417"/>
      <c r="AD144" s="417"/>
      <c r="AE144" s="417"/>
      <c r="AF144" s="418"/>
    </row>
    <row r="145" spans="1:45">
      <c r="A145" s="264"/>
      <c r="B145" s="328"/>
      <c r="C145" s="338"/>
      <c r="D145" s="318"/>
      <c r="E145" s="268"/>
      <c r="F145" s="268"/>
      <c r="G145" s="268"/>
      <c r="H145" s="268"/>
      <c r="I145" s="268"/>
      <c r="J145" s="291"/>
      <c r="M145" s="499"/>
      <c r="N145" s="496"/>
      <c r="O145" s="337"/>
      <c r="P145" s="496"/>
      <c r="Q145" s="337"/>
      <c r="R145" s="503"/>
      <c r="S145" s="337"/>
      <c r="T145" s="503"/>
      <c r="U145" s="585"/>
      <c r="V145" s="585"/>
      <c r="W145" s="585"/>
      <c r="X145" s="585"/>
      <c r="Y145" s="585"/>
      <c r="Z145" s="315"/>
      <c r="AA145" s="417"/>
      <c r="AB145" s="417"/>
      <c r="AC145" s="417"/>
      <c r="AD145" s="417"/>
      <c r="AE145" s="417"/>
      <c r="AF145" s="418"/>
    </row>
    <row r="146" spans="1:45">
      <c r="A146" s="570" t="e">
        <f>IF('Cumulative Budget Request '!#REF!='Split budget (D)'!$L$1,'Cumulative Budget Request '!A145,0)</f>
        <v>#REF!</v>
      </c>
      <c r="B146" s="571" t="e">
        <f>IF('Cumulative Budget Request '!#REF!='Split budget (D)'!$L$1,'Cumulative Budget Request '!B145,0)</f>
        <v>#REF!</v>
      </c>
      <c r="C146" s="368" t="e">
        <f>IF('Cumulative Budget Request '!#REF!='Split budget (D)'!$L$1,'Cumulative Budget Request '!C145,0)</f>
        <v>#REF!</v>
      </c>
      <c r="D146" s="337" t="s">
        <v>112</v>
      </c>
      <c r="E146" s="338" t="e">
        <f>ROUND($P146*$Q146*R146,6)</f>
        <v>#REF!</v>
      </c>
      <c r="F146" s="338" t="e">
        <f>ROUND($P147*$Q147*R147,6)</f>
        <v>#REF!</v>
      </c>
      <c r="G146" s="338" t="e">
        <f>ROUND($P148*$Q148*R148,6)</f>
        <v>#REF!</v>
      </c>
      <c r="H146" s="338" t="e">
        <f>ROUND($P149*$Q149*R149,6)</f>
        <v>#REF!</v>
      </c>
      <c r="I146" s="338" t="e">
        <f>ROUND($P150*$Q150*R150,6)</f>
        <v>#REF!</v>
      </c>
      <c r="J146" s="291"/>
      <c r="M146" s="405" t="e">
        <f>IF('Cumulative Budget Request '!#REF!='Split budget (D)'!$L$1,'Cumulative Budget Request '!I145,0)</f>
        <v>#REF!</v>
      </c>
      <c r="N146" s="498" t="e">
        <f>ROUND(M146/12,2)</f>
        <v>#REF!</v>
      </c>
      <c r="O146" s="237" t="e">
        <f>IF('Cumulative Budget Request '!#REF!='Split budget (D)'!$L$1,'Cumulative Budget Request '!K145,0)</f>
        <v>#REF!</v>
      </c>
      <c r="P146" s="495" t="e">
        <f>IF('Cumulative Budget Request '!#REF!='Split budget (D)'!$L$1,'Cumulative Budget Request '!L145,0)</f>
        <v>#REF!</v>
      </c>
      <c r="Q146" s="333" t="e">
        <f>IF('Cumulative Budget Request '!#REF!='Split budget (D)'!$L$1,'Cumulative Budget Request '!M145,0)</f>
        <v>#REF!</v>
      </c>
      <c r="R146" s="237" t="e">
        <f>IF('Cumulative Budget Request '!#REF!='Split budget (D)'!$L$1,'Cumulative Budget Request '!N145,0)</f>
        <v>#REF!</v>
      </c>
      <c r="S146" s="321"/>
      <c r="T146" s="318"/>
      <c r="U146" s="581">
        <f>IFERROR((E149+E150)/E148,0)</f>
        <v>0</v>
      </c>
      <c r="V146" s="581">
        <f t="shared" ref="V146:Y146" si="42">IFERROR((F149+F150)/F148,0)</f>
        <v>0</v>
      </c>
      <c r="W146" s="581">
        <f t="shared" si="42"/>
        <v>0</v>
      </c>
      <c r="X146" s="581">
        <f t="shared" si="42"/>
        <v>0</v>
      </c>
      <c r="Y146" s="581">
        <f t="shared" si="42"/>
        <v>0</v>
      </c>
      <c r="Z146" s="413" t="e">
        <f>C146</f>
        <v>#REF!</v>
      </c>
      <c r="AA146" s="417" t="e">
        <f>ROUND(VLOOKUP($C146,$AA$175:AH201,4,FALSE)*E146,0)</f>
        <v>#REF!</v>
      </c>
      <c r="AB146" s="417" t="e">
        <f>ROUND(VLOOKUP($C147,$AA$175:AH201,5,FALSE)*F146,0)</f>
        <v>#REF!</v>
      </c>
      <c r="AC146" s="417" t="e">
        <f>ROUND(VLOOKUP($C148,$AA$175:AH201,6,FALSE)*G146,0)</f>
        <v>#REF!</v>
      </c>
      <c r="AD146" s="417" t="e">
        <f>ROUND(VLOOKUP($C149,$AA$175:AH201,7,FALSE)*H146,0)</f>
        <v>#REF!</v>
      </c>
      <c r="AE146" s="417" t="e">
        <f>ROUND(VLOOKUP($C150,$AA$175:AH201,8,FALSE)*I146,0)</f>
        <v>#REF!</v>
      </c>
      <c r="AF146" s="418" t="e">
        <f>SUM(AA146:AE146)</f>
        <v>#REF!</v>
      </c>
    </row>
    <row r="147" spans="1:45">
      <c r="A147" s="252"/>
      <c r="B147" s="340"/>
      <c r="C147" s="368" t="e">
        <f>IF('Cumulative Budget Request '!#REF!='Split budget (D)'!$L$1,'Cumulative Budget Request '!C146,0)</f>
        <v>#REF!</v>
      </c>
      <c r="D147" s="337" t="s">
        <v>158</v>
      </c>
      <c r="E147" s="294" t="e">
        <f>R146</f>
        <v>#REF!</v>
      </c>
      <c r="F147" s="294" t="e">
        <f>R147</f>
        <v>#REF!</v>
      </c>
      <c r="G147" s="294" t="e">
        <f>R148</f>
        <v>#REF!</v>
      </c>
      <c r="H147" s="294" t="e">
        <f>R149</f>
        <v>#REF!</v>
      </c>
      <c r="I147" s="294" t="e">
        <f>R150</f>
        <v>#REF!</v>
      </c>
      <c r="J147" s="291"/>
      <c r="M147" s="500"/>
      <c r="N147" s="498"/>
      <c r="O147" s="237" t="e">
        <f>IF('Cumulative Budget Request '!#REF!='Split budget (D)'!$L$1,'Cumulative Budget Request '!K146,0)</f>
        <v>#REF!</v>
      </c>
      <c r="P147" s="495" t="e">
        <f>IF('Cumulative Budget Request '!#REF!='Split budget (D)'!$L$1,'Cumulative Budget Request '!L146,0)</f>
        <v>#REF!</v>
      </c>
      <c r="Q147" s="333" t="e">
        <f>IF('Cumulative Budget Request '!#REF!='Split budget (D)'!$L$1,'Cumulative Budget Request '!M146,0)</f>
        <v>#REF!</v>
      </c>
      <c r="R147" s="237" t="e">
        <f>IF('Cumulative Budget Request '!#REF!='Split budget (D)'!$L$1,'Cumulative Budget Request '!N146,0)</f>
        <v>#REF!</v>
      </c>
      <c r="S147" s="321"/>
      <c r="T147" s="318"/>
      <c r="U147" s="581"/>
      <c r="V147" s="581"/>
      <c r="W147" s="581"/>
      <c r="X147" s="581"/>
      <c r="Y147" s="581"/>
      <c r="Z147" s="413"/>
      <c r="AA147" s="417"/>
      <c r="AB147" s="417"/>
      <c r="AC147" s="417"/>
      <c r="AD147" s="417"/>
      <c r="AE147" s="417"/>
      <c r="AF147" s="418"/>
    </row>
    <row r="148" spans="1:45">
      <c r="A148" s="264"/>
      <c r="B148" s="328"/>
      <c r="C148" s="368" t="e">
        <f>IF('Cumulative Budget Request '!#REF!='Split budget (D)'!$L$1,'Cumulative Budget Request '!C147,0)</f>
        <v>#REF!</v>
      </c>
      <c r="D148" s="318" t="s">
        <v>14</v>
      </c>
      <c r="E148" s="439" t="e">
        <f>ROUND(N146*E146*O146,0)</f>
        <v>#REF!</v>
      </c>
      <c r="F148" s="439" t="e">
        <f>ROUND(N146*F146*O146*O147,0)</f>
        <v>#REF!</v>
      </c>
      <c r="G148" s="439" t="e">
        <f>ROUND(N146*G146*O146*O147*O148,0)</f>
        <v>#REF!</v>
      </c>
      <c r="H148" s="439" t="e">
        <f>ROUND(N146*H146*O146*O147*O148*O149,0)</f>
        <v>#REF!</v>
      </c>
      <c r="I148" s="439" t="e">
        <f>ROUND(N146*I146*O146*O147*O148*O149*O150,0)</f>
        <v>#REF!</v>
      </c>
      <c r="J148" s="441" t="e">
        <f>SUM(E148:I148)</f>
        <v>#REF!</v>
      </c>
      <c r="M148" s="499"/>
      <c r="N148" s="496"/>
      <c r="O148" s="237" t="e">
        <f>IF('Cumulative Budget Request '!#REF!='Split budget (D)'!$L$1,'Cumulative Budget Request '!K147,0)</f>
        <v>#REF!</v>
      </c>
      <c r="P148" s="495" t="e">
        <f>IF('Cumulative Budget Request '!#REF!='Split budget (D)'!$L$1,'Cumulative Budget Request '!L147,0)</f>
        <v>#REF!</v>
      </c>
      <c r="Q148" s="333" t="e">
        <f>IF('Cumulative Budget Request '!#REF!='Split budget (D)'!$L$1,'Cumulative Budget Request '!M147,0)</f>
        <v>#REF!</v>
      </c>
      <c r="R148" s="237" t="e">
        <f>IF('Cumulative Budget Request '!#REF!='Split budget (D)'!$L$1,'Cumulative Budget Request '!N147,0)</f>
        <v>#REF!</v>
      </c>
      <c r="S148" s="321"/>
      <c r="T148" s="318"/>
      <c r="U148" s="582"/>
      <c r="V148" s="582"/>
      <c r="W148" s="582"/>
      <c r="X148" s="582"/>
      <c r="Y148" s="582"/>
      <c r="Z148" s="315"/>
      <c r="AA148" s="417"/>
      <c r="AB148" s="417"/>
      <c r="AC148" s="417"/>
      <c r="AD148" s="417"/>
      <c r="AE148" s="417"/>
      <c r="AF148" s="418"/>
    </row>
    <row r="149" spans="1:45">
      <c r="A149" s="264"/>
      <c r="B149" s="328"/>
      <c r="C149" s="368" t="e">
        <f>IF('Cumulative Budget Request '!#REF!='Split budget (D)'!$L$1,'Cumulative Budget Request '!C148,0)</f>
        <v>#REF!</v>
      </c>
      <c r="D149" s="318" t="s">
        <v>29</v>
      </c>
      <c r="E149" s="438" t="e">
        <f>ROUND(E148*$S$153,0)</f>
        <v>#REF!</v>
      </c>
      <c r="F149" s="438" t="e">
        <f>ROUND(F148*$S$153,0)</f>
        <v>#REF!</v>
      </c>
      <c r="G149" s="438" t="e">
        <f>ROUND(G148*$S$153,0)</f>
        <v>#REF!</v>
      </c>
      <c r="H149" s="438" t="e">
        <f>ROUND(H148*$S$153,0)</f>
        <v>#REF!</v>
      </c>
      <c r="I149" s="438" t="e">
        <f>ROUND(I148*$S$153,0)</f>
        <v>#REF!</v>
      </c>
      <c r="J149" s="441" t="e">
        <f>SUM(E149:I149)</f>
        <v>#REF!</v>
      </c>
      <c r="M149" s="499"/>
      <c r="N149" s="496"/>
      <c r="O149" s="237" t="e">
        <f>IF('Cumulative Budget Request '!#REF!='Split budget (D)'!$L$1,'Cumulative Budget Request '!K148,0)</f>
        <v>#REF!</v>
      </c>
      <c r="P149" s="495" t="e">
        <f>IF('Cumulative Budget Request '!#REF!='Split budget (D)'!$L$1,'Cumulative Budget Request '!L148,0)</f>
        <v>#REF!</v>
      </c>
      <c r="Q149" s="333" t="e">
        <f>IF('Cumulative Budget Request '!#REF!='Split budget (D)'!$L$1,'Cumulative Budget Request '!M148,0)</f>
        <v>#REF!</v>
      </c>
      <c r="R149" s="237" t="e">
        <f>IF('Cumulative Budget Request '!#REF!='Split budget (D)'!$L$1,'Cumulative Budget Request '!N148,0)</f>
        <v>#REF!</v>
      </c>
      <c r="S149" s="321"/>
      <c r="T149" s="318"/>
      <c r="U149" s="582"/>
      <c r="V149" s="582"/>
      <c r="W149" s="582"/>
      <c r="X149" s="582"/>
      <c r="Y149" s="582"/>
      <c r="Z149" s="315"/>
      <c r="AA149" s="417"/>
      <c r="AB149" s="417"/>
      <c r="AC149" s="417"/>
      <c r="AD149" s="417"/>
      <c r="AE149" s="417"/>
      <c r="AF149" s="418"/>
    </row>
    <row r="150" spans="1:45" ht="15">
      <c r="A150" s="264"/>
      <c r="B150" s="328"/>
      <c r="C150" s="368" t="e">
        <f>IF('Cumulative Budget Request '!#REF!='Split budget (D)'!$L$1,'Cumulative Budget Request '!C149,0)</f>
        <v>#REF!</v>
      </c>
      <c r="D150" s="318" t="s">
        <v>28</v>
      </c>
      <c r="E150" s="456" t="e">
        <f>ROUND($S$154*E146,0)</f>
        <v>#REF!</v>
      </c>
      <c r="F150" s="456" t="e">
        <f>ROUND($S$154*F146,0)</f>
        <v>#REF!</v>
      </c>
      <c r="G150" s="456" t="e">
        <f>ROUND($S$154*G146,0)</f>
        <v>#REF!</v>
      </c>
      <c r="H150" s="456" t="e">
        <f>ROUND($S$154*H146,0)</f>
        <v>#REF!</v>
      </c>
      <c r="I150" s="456" t="e">
        <f>ROUND($S$154*I146,0)</f>
        <v>#REF!</v>
      </c>
      <c r="J150" s="457" t="e">
        <f>SUM(E150:I150)</f>
        <v>#REF!</v>
      </c>
      <c r="M150" s="499"/>
      <c r="N150" s="496"/>
      <c r="O150" s="237" t="e">
        <f>IF('Cumulative Budget Request '!#REF!='Split budget (D)'!$L$1,'Cumulative Budget Request '!K149,0)</f>
        <v>#REF!</v>
      </c>
      <c r="P150" s="495" t="e">
        <f>IF('Cumulative Budget Request '!#REF!='Split budget (D)'!$L$1,'Cumulative Budget Request '!L149,0)</f>
        <v>#REF!</v>
      </c>
      <c r="Q150" s="333" t="e">
        <f>IF('Cumulative Budget Request '!#REF!='Split budget (D)'!$L$1,'Cumulative Budget Request '!M149,0)</f>
        <v>#REF!</v>
      </c>
      <c r="R150" s="237" t="e">
        <f>IF('Cumulative Budget Request '!#REF!='Split budget (D)'!$L$1,'Cumulative Budget Request '!N149,0)</f>
        <v>#REF!</v>
      </c>
      <c r="S150" s="321"/>
      <c r="T150" s="318"/>
      <c r="U150" s="581"/>
      <c r="V150" s="581"/>
      <c r="W150" s="581"/>
      <c r="X150" s="581"/>
      <c r="Y150" s="581"/>
      <c r="Z150" s="315"/>
      <c r="AA150" s="417"/>
      <c r="AB150" s="417"/>
      <c r="AC150" s="417"/>
      <c r="AD150" s="417"/>
      <c r="AE150" s="417"/>
      <c r="AF150" s="418"/>
    </row>
    <row r="151" spans="1:45">
      <c r="A151" s="264"/>
      <c r="B151" s="328"/>
      <c r="C151" s="338"/>
      <c r="D151" s="322" t="s">
        <v>157</v>
      </c>
      <c r="E151" s="458" t="e">
        <f>SUM(E149:E150)</f>
        <v>#REF!</v>
      </c>
      <c r="F151" s="458" t="e">
        <f t="shared" ref="F151:I151" si="43">SUM(F149:F150)</f>
        <v>#REF!</v>
      </c>
      <c r="G151" s="458" t="e">
        <f t="shared" si="43"/>
        <v>#REF!</v>
      </c>
      <c r="H151" s="458" t="e">
        <f t="shared" si="43"/>
        <v>#REF!</v>
      </c>
      <c r="I151" s="458" t="e">
        <f t="shared" si="43"/>
        <v>#REF!</v>
      </c>
      <c r="J151" s="459" t="e">
        <f>SUM(J149:J150)</f>
        <v>#REF!</v>
      </c>
      <c r="M151" s="271"/>
      <c r="N151" s="290"/>
      <c r="O151" s="290"/>
      <c r="P151" s="290"/>
      <c r="Q151" s="350"/>
      <c r="R151" s="351"/>
      <c r="S151" s="321"/>
      <c r="T151" s="425"/>
      <c r="U151" s="581"/>
      <c r="V151" s="581"/>
      <c r="W151" s="581"/>
      <c r="X151" s="581"/>
      <c r="Y151" s="581"/>
      <c r="Z151" s="414"/>
      <c r="AA151" s="419"/>
      <c r="AB151" s="419"/>
      <c r="AC151" s="419"/>
      <c r="AD151" s="419"/>
      <c r="AE151" s="419"/>
      <c r="AF151" s="420"/>
    </row>
    <row r="152" spans="1:45" ht="13.5" thickBot="1">
      <c r="A152" s="264"/>
      <c r="B152" s="328"/>
      <c r="C152" s="338"/>
      <c r="D152" s="318"/>
      <c r="E152" s="277"/>
      <c r="F152" s="277"/>
      <c r="G152" s="277"/>
      <c r="H152" s="277"/>
      <c r="I152" s="277"/>
      <c r="J152" s="333"/>
      <c r="M152" s="271"/>
      <c r="T152" s="274"/>
      <c r="U152" s="280"/>
      <c r="V152" s="280"/>
      <c r="W152" s="280"/>
      <c r="X152" s="280"/>
      <c r="Y152" s="280"/>
      <c r="Z152" s="411" t="s">
        <v>1</v>
      </c>
      <c r="AA152" s="421" t="e">
        <f>SUM(AA118:AA151)</f>
        <v>#REF!</v>
      </c>
      <c r="AB152" s="421" t="e">
        <f>SUM(AB118:AB151)</f>
        <v>#REF!</v>
      </c>
      <c r="AC152" s="421" t="e">
        <f t="shared" ref="AC152:AE152" si="44">SUM(AC118:AC151)</f>
        <v>#REF!</v>
      </c>
      <c r="AD152" s="421" t="e">
        <f t="shared" si="44"/>
        <v>#REF!</v>
      </c>
      <c r="AE152" s="421" t="e">
        <f t="shared" si="44"/>
        <v>#REF!</v>
      </c>
      <c r="AF152" s="422" t="e">
        <f>SUM(AA152:AE152)</f>
        <v>#REF!</v>
      </c>
    </row>
    <row r="153" spans="1:45" ht="13.5" customHeight="1" thickBot="1">
      <c r="A153" s="264"/>
      <c r="C153" s="320"/>
      <c r="D153" s="320" t="s">
        <v>84</v>
      </c>
      <c r="E153" s="460" t="e">
        <f>SUMIF($D$118:$D$152,"*Salary",E118:E152)</f>
        <v>#REF!</v>
      </c>
      <c r="F153" s="460" t="e">
        <f t="shared" ref="F153:I153" si="45">SUMIF($D$118:$D$152,"*Salary",F118:F152)</f>
        <v>#REF!</v>
      </c>
      <c r="G153" s="460" t="e">
        <f t="shared" si="45"/>
        <v>#REF!</v>
      </c>
      <c r="H153" s="460" t="e">
        <f t="shared" si="45"/>
        <v>#REF!</v>
      </c>
      <c r="I153" s="460" t="e">
        <f t="shared" si="45"/>
        <v>#REF!</v>
      </c>
      <c r="J153" s="461" t="e">
        <f>SUM(E153:I153)</f>
        <v>#REF!</v>
      </c>
      <c r="M153" s="271"/>
      <c r="N153" s="295" t="s">
        <v>148</v>
      </c>
      <c r="O153" s="562"/>
      <c r="P153" s="562"/>
      <c r="Q153" s="296"/>
      <c r="R153" s="297"/>
      <c r="S153" s="492">
        <f>'Cumulative Budget Request '!AE152</f>
        <v>0.11</v>
      </c>
      <c r="T153" s="687">
        <f>'Cumulative Budget Request '!P152</f>
        <v>0</v>
      </c>
      <c r="U153" s="688"/>
      <c r="V153" s="689"/>
    </row>
    <row r="154" spans="1:45" ht="13.5" thickBot="1">
      <c r="A154" s="264"/>
      <c r="C154" s="320"/>
      <c r="D154" s="320" t="s">
        <v>85</v>
      </c>
      <c r="E154" s="462" t="e">
        <f>SUMIF($D$118:$D$152,"*Total Fringe",E118:E152)</f>
        <v>#REF!</v>
      </c>
      <c r="F154" s="462" t="e">
        <f t="shared" ref="F154:I154" si="46">SUMIF($D$118:$D$152,"*Total Fringe",F118:F152)</f>
        <v>#REF!</v>
      </c>
      <c r="G154" s="462" t="e">
        <f t="shared" si="46"/>
        <v>#REF!</v>
      </c>
      <c r="H154" s="462" t="e">
        <f t="shared" si="46"/>
        <v>#REF!</v>
      </c>
      <c r="I154" s="462" t="e">
        <f t="shared" si="46"/>
        <v>#REF!</v>
      </c>
      <c r="J154" s="463" t="e">
        <f>SUM(E154:I154)</f>
        <v>#REF!</v>
      </c>
      <c r="M154" s="266"/>
      <c r="N154" s="465" t="s">
        <v>72</v>
      </c>
      <c r="O154" s="563"/>
      <c r="P154" s="563"/>
      <c r="Q154" s="466"/>
      <c r="R154" s="466"/>
      <c r="S154" s="504">
        <f>'Cumulative Budget Request '!AE153</f>
        <v>558</v>
      </c>
      <c r="T154" s="690"/>
      <c r="U154" s="691"/>
      <c r="V154" s="692"/>
    </row>
    <row r="155" spans="1:45" ht="13.5" thickBot="1">
      <c r="A155" s="264"/>
      <c r="C155" s="320"/>
      <c r="D155" s="432"/>
      <c r="E155" s="429"/>
      <c r="F155" s="429"/>
      <c r="G155" s="429"/>
      <c r="H155" s="429"/>
      <c r="I155" s="429"/>
      <c r="J155" s="430"/>
      <c r="M155" s="266"/>
      <c r="N155" s="475"/>
      <c r="O155" s="475"/>
      <c r="P155" s="475"/>
      <c r="Q155" s="476"/>
      <c r="R155" s="476"/>
      <c r="S155" s="477"/>
      <c r="T155" s="280"/>
      <c r="U155" s="280"/>
      <c r="V155" s="280"/>
    </row>
    <row r="156" spans="1:45" ht="13.5" thickBot="1">
      <c r="A156" s="252"/>
      <c r="B156" s="259"/>
      <c r="C156" s="327"/>
      <c r="D156" s="306"/>
      <c r="E156" s="269" t="str">
        <f>E11</f>
        <v>Year 1</v>
      </c>
      <c r="F156" s="269" t="str">
        <f>F11</f>
        <v>Year 2</v>
      </c>
      <c r="G156" s="269" t="str">
        <f>G11</f>
        <v>Year 3</v>
      </c>
      <c r="H156" s="269" t="str">
        <f>H11</f>
        <v>Year 4</v>
      </c>
      <c r="I156" s="269" t="str">
        <f>I11</f>
        <v>Year 5</v>
      </c>
      <c r="J156" s="304" t="s">
        <v>1</v>
      </c>
      <c r="N156" s="693" t="s">
        <v>163</v>
      </c>
      <c r="O156" s="694"/>
      <c r="P156" s="694"/>
      <c r="Q156" s="694"/>
      <c r="R156" s="694"/>
      <c r="S156" s="694"/>
      <c r="T156" s="694"/>
      <c r="U156" s="695"/>
      <c r="V156" s="673" t="s">
        <v>95</v>
      </c>
      <c r="W156" s="673"/>
      <c r="X156" s="673"/>
      <c r="Y156" s="673"/>
      <c r="Z156" s="673"/>
    </row>
    <row r="157" spans="1:45" ht="13.15">
      <c r="A157" s="572" t="e">
        <f>IF('Cumulative Budget Request '!#REF!='Split budget (D)'!$L$1,'Cumulative Budget Request '!A156,0)</f>
        <v>#REF!</v>
      </c>
      <c r="B157" s="557" t="str">
        <f>'Cumulative Budget Request '!B156</f>
        <v xml:space="preserve"> </v>
      </c>
      <c r="C157" s="327"/>
      <c r="D157" s="337" t="s">
        <v>158</v>
      </c>
      <c r="E157" s="294" t="e">
        <f>Q158</f>
        <v>#REF!</v>
      </c>
      <c r="F157" s="294" t="e">
        <f>R158</f>
        <v>#REF!</v>
      </c>
      <c r="G157" s="294" t="e">
        <f>S158</f>
        <v>#REF!</v>
      </c>
      <c r="H157" s="294" t="e">
        <f>T158</f>
        <v>#REF!</v>
      </c>
      <c r="I157" s="294" t="e">
        <f>U158</f>
        <v>#REF!</v>
      </c>
      <c r="J157" s="304"/>
      <c r="N157" s="467"/>
      <c r="O157" s="475"/>
      <c r="P157" s="475"/>
      <c r="Q157" s="468" t="s">
        <v>30</v>
      </c>
      <c r="R157" s="469" t="s">
        <v>31</v>
      </c>
      <c r="S157" s="469" t="s">
        <v>32</v>
      </c>
      <c r="T157" s="468" t="s">
        <v>33</v>
      </c>
      <c r="U157" s="470" t="s">
        <v>34</v>
      </c>
      <c r="V157" s="578" t="s">
        <v>30</v>
      </c>
      <c r="W157" s="579" t="s">
        <v>31</v>
      </c>
      <c r="X157" s="579" t="s">
        <v>32</v>
      </c>
      <c r="Y157" s="580" t="s">
        <v>33</v>
      </c>
      <c r="Z157" s="580" t="s">
        <v>34</v>
      </c>
    </row>
    <row r="158" spans="1:45" s="255" customFormat="1" ht="13.15">
      <c r="A158" s="264"/>
      <c r="C158" s="406"/>
      <c r="D158" s="404" t="s">
        <v>151</v>
      </c>
      <c r="E158" s="445" t="e">
        <f>IF('Cumulative Budget Request '!#REF!='Split budget (D)'!$L$1,'Cumulative Budget Request '!E157,0)</f>
        <v>#REF!</v>
      </c>
      <c r="F158" s="445" t="e">
        <f>IF('Cumulative Budget Request '!#REF!='Split budget (D)'!$L$1,'Cumulative Budget Request '!F157,0)</f>
        <v>#REF!</v>
      </c>
      <c r="G158" s="445" t="e">
        <f>IF('Cumulative Budget Request '!#REF!='Split budget (D)'!$L$1,'Cumulative Budget Request '!#REF!,0)</f>
        <v>#REF!</v>
      </c>
      <c r="H158" s="445" t="e">
        <f>IF('Cumulative Budget Request '!#REF!='Split budget (D)'!$L$1,'Cumulative Budget Request '!#REF!,0)</f>
        <v>#REF!</v>
      </c>
      <c r="I158" s="445" t="e">
        <f>IF('Cumulative Budget Request '!#REF!='Split budget (D)'!$L$1,'Cumulative Budget Request '!#REF!,0)</f>
        <v>#REF!</v>
      </c>
      <c r="J158" s="441" t="e">
        <f>SUM(E158:I158)</f>
        <v>#REF!</v>
      </c>
      <c r="L158" s="553"/>
      <c r="N158" s="431" t="s">
        <v>160</v>
      </c>
      <c r="O158" s="304"/>
      <c r="P158" s="304"/>
      <c r="Q158" s="494" t="e">
        <f>IF('Cumulative Budget Request '!#REF!='Split budget (D)'!$L$1,'Cumulative Budget Request '!M157,0)</f>
        <v>#REF!</v>
      </c>
      <c r="R158" s="494" t="e">
        <f>IF('Cumulative Budget Request '!#REF!='Split budget (D)'!$L$1,'Cumulative Budget Request '!N157,0)</f>
        <v>#REF!</v>
      </c>
      <c r="S158" s="494" t="e">
        <f>IF('Cumulative Budget Request '!#REF!='Split budget (D)'!$L$1,'Cumulative Budget Request '!O157,0)</f>
        <v>#REF!</v>
      </c>
      <c r="T158" s="494" t="e">
        <f>IF('Cumulative Budget Request '!#REF!='Split budget (D)'!$L$1,'Cumulative Budget Request '!P157,0)</f>
        <v>#REF!</v>
      </c>
      <c r="U158" s="573" t="e">
        <f>IF('Cumulative Budget Request '!#REF!='Split budget (D)'!$L$1,'Cumulative Budget Request '!Q157,0)</f>
        <v>#REF!</v>
      </c>
      <c r="V158" s="581">
        <f>IFERROR((F161+F162)/F160,0)</f>
        <v>0</v>
      </c>
      <c r="W158" s="581">
        <f t="shared" ref="W158:Z158" si="47">IFERROR((G161+G162)/G160,0)</f>
        <v>0</v>
      </c>
      <c r="X158" s="581">
        <f t="shared" si="47"/>
        <v>0</v>
      </c>
      <c r="Y158" s="581">
        <f t="shared" si="47"/>
        <v>0</v>
      </c>
      <c r="Z158" s="581">
        <f t="shared" si="47"/>
        <v>0</v>
      </c>
      <c r="AA158" s="696"/>
      <c r="AB158" s="696"/>
      <c r="AC158" s="696"/>
      <c r="AD158" s="696"/>
      <c r="AE158" s="696"/>
      <c r="AF158" s="696"/>
      <c r="AG158" s="696"/>
      <c r="AH158" s="696"/>
      <c r="AI158" s="250"/>
      <c r="AJ158" s="250"/>
      <c r="AK158" s="250"/>
      <c r="AL158" s="250"/>
      <c r="AM158" s="250"/>
      <c r="AN158" s="250"/>
      <c r="AO158" s="250"/>
      <c r="AP158" s="250"/>
      <c r="AQ158" s="250"/>
      <c r="AR158" s="250"/>
      <c r="AS158" s="250"/>
    </row>
    <row r="159" spans="1:45" s="255" customFormat="1" ht="13.15">
      <c r="A159" s="252"/>
      <c r="D159" s="292" t="s">
        <v>29</v>
      </c>
      <c r="E159" s="445" t="e">
        <f>IF('Cumulative Budget Request '!#REF!='Split budget (D)'!$L$1,'Cumulative Budget Request '!E158,0)</f>
        <v>#REF!</v>
      </c>
      <c r="F159" s="445" t="e">
        <f>IF('Cumulative Budget Request '!#REF!='Split budget (D)'!$L$1,'Cumulative Budget Request '!F158,0)</f>
        <v>#REF!</v>
      </c>
      <c r="G159" s="445" t="e">
        <f>IF('Cumulative Budget Request '!#REF!='Split budget (D)'!$L$1,'Cumulative Budget Request '!#REF!,0)</f>
        <v>#REF!</v>
      </c>
      <c r="H159" s="445" t="e">
        <f>IF('Cumulative Budget Request '!#REF!='Split budget (D)'!$L$1,'Cumulative Budget Request '!#REF!,0)</f>
        <v>#REF!</v>
      </c>
      <c r="I159" s="445" t="e">
        <f>IF('Cumulative Budget Request '!#REF!='Split budget (D)'!$L$1,'Cumulative Budget Request '!#REF!,0)</f>
        <v>#REF!</v>
      </c>
      <c r="J159" s="441" t="e">
        <f>SUM(E159:I159)</f>
        <v>#REF!</v>
      </c>
      <c r="L159" s="553"/>
      <c r="N159" s="431"/>
      <c r="O159" s="304"/>
      <c r="P159" s="304"/>
      <c r="Q159" s="304" t="s">
        <v>110</v>
      </c>
      <c r="R159" s="304" t="s">
        <v>82</v>
      </c>
      <c r="S159" s="304" t="s">
        <v>83</v>
      </c>
      <c r="T159" s="252"/>
      <c r="U159" s="357"/>
      <c r="V159" s="582"/>
      <c r="W159" s="582"/>
      <c r="X159" s="582"/>
      <c r="Y159" s="582"/>
      <c r="Z159" s="582"/>
      <c r="AA159" s="545"/>
      <c r="AB159" s="545"/>
      <c r="AC159" s="545"/>
      <c r="AD159" s="545"/>
      <c r="AE159" s="545"/>
      <c r="AF159" s="545"/>
      <c r="AG159" s="545"/>
      <c r="AH159" s="545"/>
      <c r="AI159" s="250"/>
      <c r="AJ159" s="250"/>
      <c r="AK159" s="250"/>
      <c r="AL159" s="250"/>
      <c r="AM159" s="250"/>
      <c r="AN159" s="250"/>
      <c r="AO159" s="250"/>
      <c r="AP159" s="250"/>
      <c r="AQ159" s="250"/>
      <c r="AR159" s="250"/>
      <c r="AS159" s="250"/>
    </row>
    <row r="160" spans="1:45" ht="13.15">
      <c r="A160" s="252"/>
      <c r="B160" s="259"/>
      <c r="C160" s="327"/>
      <c r="D160" s="306"/>
      <c r="E160" s="267"/>
      <c r="F160" s="267"/>
      <c r="G160" s="267"/>
      <c r="H160" s="267"/>
      <c r="I160" s="267"/>
      <c r="J160" s="291"/>
      <c r="N160" s="471"/>
      <c r="O160" s="564"/>
      <c r="P160" s="564"/>
      <c r="Q160" s="587" t="e">
        <f>IF('Cumulative Budget Request '!#REF!='Split budget (D)'!$L$1,'Cumulative Budget Request '!M159,0)</f>
        <v>#REF!</v>
      </c>
      <c r="R160" s="494" t="e">
        <f>IF('Cumulative Budget Request '!#REF!='Split budget (D)'!$L$1,'Cumulative Budget Request '!N159,0)</f>
        <v>#REF!</v>
      </c>
      <c r="S160" s="494" t="e">
        <f>IF('Cumulative Budget Request '!#REF!='Split budget (D)'!$L$1,'Cumulative Budget Request '!O159,0)</f>
        <v>#REF!</v>
      </c>
      <c r="T160" s="255"/>
      <c r="U160" s="472"/>
      <c r="V160" s="586"/>
      <c r="W160" s="586"/>
      <c r="X160" s="586"/>
      <c r="Y160" s="586"/>
      <c r="Z160" s="586"/>
      <c r="AA160" s="255"/>
      <c r="AB160" s="255"/>
      <c r="AC160" s="255"/>
      <c r="AD160" s="545"/>
      <c r="AE160" s="545"/>
      <c r="AF160" s="545"/>
      <c r="AG160" s="545"/>
      <c r="AH160" s="545"/>
      <c r="AI160" s="255"/>
      <c r="AJ160" s="255"/>
      <c r="AK160" s="255"/>
      <c r="AL160" s="255"/>
      <c r="AM160" s="255"/>
      <c r="AN160" s="255"/>
      <c r="AO160" s="255"/>
      <c r="AP160" s="255"/>
      <c r="AQ160" s="255"/>
      <c r="AR160" s="255"/>
      <c r="AS160" s="255"/>
    </row>
    <row r="161" spans="1:45" ht="13.15">
      <c r="A161" s="572" t="e">
        <f>IF('Cumulative Budget Request '!#REF!='Split budget (D)'!$L$1,'Cumulative Budget Request '!#REF!,0)</f>
        <v>#REF!</v>
      </c>
      <c r="B161" s="557" t="e">
        <f>'Cumulative Budget Request '!#REF!</f>
        <v>#REF!</v>
      </c>
      <c r="C161" s="327"/>
      <c r="D161" s="337" t="s">
        <v>158</v>
      </c>
      <c r="E161" s="294" t="e">
        <f>Q162</f>
        <v>#REF!</v>
      </c>
      <c r="F161" s="294" t="e">
        <f>R162</f>
        <v>#REF!</v>
      </c>
      <c r="G161" s="294" t="e">
        <f>S162</f>
        <v>#REF!</v>
      </c>
      <c r="H161" s="294" t="e">
        <f>T162</f>
        <v>#REF!</v>
      </c>
      <c r="I161" s="294" t="e">
        <f>U162</f>
        <v>#REF!</v>
      </c>
      <c r="J161" s="291"/>
      <c r="N161" s="354"/>
      <c r="O161" s="255"/>
      <c r="P161" s="255"/>
      <c r="Q161" s="545"/>
      <c r="R161" s="332"/>
      <c r="S161" s="332"/>
      <c r="T161" s="545"/>
      <c r="U161" s="355"/>
      <c r="V161" s="586"/>
      <c r="W161" s="586"/>
      <c r="X161" s="586"/>
      <c r="Y161" s="586"/>
      <c r="Z161" s="586"/>
      <c r="AA161" s="672"/>
      <c r="AB161" s="672"/>
      <c r="AC161" s="672"/>
      <c r="AD161" s="381"/>
      <c r="AE161" s="381"/>
      <c r="AF161" s="381"/>
      <c r="AG161" s="381"/>
      <c r="AH161" s="381"/>
      <c r="AI161" s="255"/>
      <c r="AJ161" s="255"/>
      <c r="AK161" s="255"/>
      <c r="AL161" s="255"/>
      <c r="AM161" s="255"/>
      <c r="AN161" s="255"/>
      <c r="AO161" s="255"/>
      <c r="AP161" s="255"/>
      <c r="AQ161" s="255"/>
      <c r="AR161" s="255"/>
      <c r="AS161" s="255"/>
    </row>
    <row r="162" spans="1:45" s="255" customFormat="1" ht="13.15">
      <c r="A162" s="264"/>
      <c r="C162" s="406"/>
      <c r="D162" s="404" t="s">
        <v>151</v>
      </c>
      <c r="E162" s="445" t="e">
        <f>IF('Cumulative Budget Request '!#REF!='Split budget (D)'!$L$1,'Cumulative Budget Request '!#REF!,0)</f>
        <v>#REF!</v>
      </c>
      <c r="F162" s="445" t="e">
        <f>IF('Cumulative Budget Request '!#REF!='Split budget (D)'!$L$1,'Cumulative Budget Request '!#REF!,0)</f>
        <v>#REF!</v>
      </c>
      <c r="G162" s="445" t="e">
        <f>IF('Cumulative Budget Request '!#REF!='Split budget (D)'!$L$1,'Cumulative Budget Request '!#REF!,0)</f>
        <v>#REF!</v>
      </c>
      <c r="H162" s="445" t="e">
        <f>IF('Cumulative Budget Request '!#REF!='Split budget (D)'!$L$1,'Cumulative Budget Request '!#REF!,0)</f>
        <v>#REF!</v>
      </c>
      <c r="I162" s="445" t="e">
        <f>IF('Cumulative Budget Request '!#REF!='Split budget (D)'!$L$1,'Cumulative Budget Request '!#REF!,0)</f>
        <v>#REF!</v>
      </c>
      <c r="J162" s="441" t="e">
        <f>SUM(E162:I162)</f>
        <v>#REF!</v>
      </c>
      <c r="L162" s="553"/>
      <c r="N162" s="431" t="s">
        <v>161</v>
      </c>
      <c r="O162" s="304"/>
      <c r="P162" s="304"/>
      <c r="Q162" s="494" t="e">
        <f>IF('Cumulative Budget Request '!#REF!='Split budget (D)'!$L$1,'Cumulative Budget Request '!#REF!,0)</f>
        <v>#REF!</v>
      </c>
      <c r="R162" s="494" t="e">
        <f>IF('Cumulative Budget Request '!#REF!='Split budget (D)'!$L$1,'Cumulative Budget Request '!#REF!,0)</f>
        <v>#REF!</v>
      </c>
      <c r="S162" s="494" t="e">
        <f>IF('Cumulative Budget Request '!#REF!='Split budget (D)'!$L$1,'Cumulative Budget Request '!#REF!,0)</f>
        <v>#REF!</v>
      </c>
      <c r="T162" s="494" t="e">
        <f>IF('Cumulative Budget Request '!#REF!='Split budget (D)'!$L$1,'Cumulative Budget Request '!#REF!,0)</f>
        <v>#REF!</v>
      </c>
      <c r="U162" s="573" t="e">
        <f>IF('Cumulative Budget Request '!#REF!='Split budget (D)'!$L$1,'Cumulative Budget Request '!#REF!,0)</f>
        <v>#REF!</v>
      </c>
      <c r="V162" s="581">
        <f>IFERROR((F165+F166)/F164,0)</f>
        <v>0</v>
      </c>
      <c r="W162" s="581">
        <f t="shared" ref="W162:Z162" si="48">IFERROR((G165+G166)/G164,0)</f>
        <v>0</v>
      </c>
      <c r="X162" s="581">
        <f t="shared" si="48"/>
        <v>0</v>
      </c>
      <c r="Y162" s="581">
        <f t="shared" si="48"/>
        <v>0</v>
      </c>
      <c r="Z162" s="581">
        <f t="shared" si="48"/>
        <v>0</v>
      </c>
      <c r="AA162" s="696"/>
      <c r="AB162" s="696"/>
      <c r="AC162" s="696"/>
      <c r="AD162" s="696"/>
      <c r="AE162" s="696"/>
      <c r="AF162" s="696"/>
      <c r="AG162" s="696"/>
      <c r="AH162" s="696"/>
      <c r="AI162" s="250"/>
      <c r="AJ162" s="250"/>
      <c r="AK162" s="250"/>
      <c r="AL162" s="250"/>
      <c r="AM162" s="250"/>
      <c r="AN162" s="250"/>
      <c r="AO162" s="250"/>
      <c r="AP162" s="250"/>
      <c r="AQ162" s="250"/>
      <c r="AR162" s="250"/>
      <c r="AS162" s="250"/>
    </row>
    <row r="163" spans="1:45" s="255" customFormat="1" ht="13.15">
      <c r="A163" s="252"/>
      <c r="D163" s="292" t="s">
        <v>29</v>
      </c>
      <c r="E163" s="445" t="e">
        <f>IF('Cumulative Budget Request '!#REF!='Split budget (D)'!$L$1,'Cumulative Budget Request '!#REF!,0)</f>
        <v>#REF!</v>
      </c>
      <c r="F163" s="445" t="e">
        <f>IF('Cumulative Budget Request '!#REF!='Split budget (D)'!$L$1,'Cumulative Budget Request '!#REF!,0)</f>
        <v>#REF!</v>
      </c>
      <c r="G163" s="445" t="e">
        <f>IF('Cumulative Budget Request '!#REF!='Split budget (D)'!$L$1,'Cumulative Budget Request '!#REF!,0)</f>
        <v>#REF!</v>
      </c>
      <c r="H163" s="445" t="e">
        <f>IF('Cumulative Budget Request '!#REF!='Split budget (D)'!$L$1,'Cumulative Budget Request '!#REF!,0)</f>
        <v>#REF!</v>
      </c>
      <c r="I163" s="445" t="e">
        <f>IF('Cumulative Budget Request '!#REF!='Split budget (D)'!$L$1,'Cumulative Budget Request '!#REF!,0)</f>
        <v>#REF!</v>
      </c>
      <c r="J163" s="441" t="e">
        <f>SUM(E163:I163)</f>
        <v>#REF!</v>
      </c>
      <c r="L163" s="553"/>
      <c r="N163" s="431"/>
      <c r="O163" s="304"/>
      <c r="P163" s="304"/>
      <c r="Q163" s="304" t="s">
        <v>110</v>
      </c>
      <c r="R163" s="304" t="s">
        <v>82</v>
      </c>
      <c r="S163" s="304" t="s">
        <v>83</v>
      </c>
      <c r="T163" s="252"/>
      <c r="U163" s="357"/>
      <c r="V163" s="582"/>
      <c r="W163" s="582"/>
      <c r="X163" s="582"/>
      <c r="Y163" s="582"/>
      <c r="Z163" s="582"/>
      <c r="AA163" s="545"/>
      <c r="AB163" s="545"/>
      <c r="AC163" s="545"/>
      <c r="AD163" s="545"/>
      <c r="AE163" s="545"/>
      <c r="AF163" s="545"/>
      <c r="AG163" s="545"/>
      <c r="AH163" s="545"/>
      <c r="AI163" s="250"/>
      <c r="AJ163" s="250"/>
      <c r="AK163" s="250"/>
      <c r="AL163" s="250"/>
      <c r="AM163" s="250"/>
      <c r="AN163" s="250"/>
      <c r="AO163" s="250"/>
      <c r="AP163" s="250"/>
      <c r="AQ163" s="250"/>
      <c r="AR163" s="250"/>
      <c r="AS163" s="250"/>
    </row>
    <row r="164" spans="1:45" ht="13.15">
      <c r="A164" s="252"/>
      <c r="B164" s="259"/>
      <c r="C164" s="327"/>
      <c r="D164" s="306"/>
      <c r="E164" s="267"/>
      <c r="F164" s="267"/>
      <c r="G164" s="267"/>
      <c r="H164" s="267"/>
      <c r="I164" s="267"/>
      <c r="J164" s="291"/>
      <c r="N164" s="471"/>
      <c r="O164" s="564"/>
      <c r="P164" s="564"/>
      <c r="Q164" s="587" t="e">
        <f>IF('Cumulative Budget Request '!#REF!='Split budget (D)'!$L$1,'Cumulative Budget Request '!#REF!,0)</f>
        <v>#REF!</v>
      </c>
      <c r="R164" s="494" t="e">
        <f>IF('Cumulative Budget Request '!#REF!='Split budget (D)'!$L$1,'Cumulative Budget Request '!#REF!,0)</f>
        <v>#REF!</v>
      </c>
      <c r="S164" s="494" t="e">
        <f>IF('Cumulative Budget Request '!#REF!='Split budget (D)'!$L$1,'Cumulative Budget Request '!#REF!,0)</f>
        <v>#REF!</v>
      </c>
      <c r="T164" s="255"/>
      <c r="U164" s="472"/>
      <c r="V164" s="586"/>
      <c r="W164" s="586"/>
      <c r="X164" s="586"/>
      <c r="Y164" s="586"/>
      <c r="Z164" s="586"/>
      <c r="AA164" s="255"/>
      <c r="AB164" s="255"/>
      <c r="AC164" s="255"/>
      <c r="AD164" s="545"/>
      <c r="AE164" s="545"/>
      <c r="AF164" s="545"/>
      <c r="AG164" s="545"/>
      <c r="AH164" s="545"/>
      <c r="AI164" s="255"/>
      <c r="AJ164" s="255"/>
      <c r="AK164" s="255"/>
      <c r="AL164" s="255"/>
      <c r="AM164" s="255"/>
      <c r="AN164" s="255"/>
      <c r="AO164" s="255"/>
      <c r="AP164" s="255"/>
      <c r="AQ164" s="255"/>
      <c r="AR164" s="255"/>
      <c r="AS164" s="255"/>
    </row>
    <row r="165" spans="1:45" ht="13.5" thickBot="1">
      <c r="A165" s="572" t="e">
        <f>IF('Cumulative Budget Request '!#REF!='Split budget (D)'!$L$1,'Cumulative Budget Request '!A160,0)</f>
        <v>#REF!</v>
      </c>
      <c r="B165" s="557" t="str">
        <f>'Cumulative Budget Request '!B160</f>
        <v xml:space="preserve"> </v>
      </c>
      <c r="C165" s="327"/>
      <c r="D165" s="337" t="s">
        <v>158</v>
      </c>
      <c r="E165" s="294" t="e">
        <f>Q166</f>
        <v>#REF!</v>
      </c>
      <c r="F165" s="294" t="e">
        <f>R166</f>
        <v>#REF!</v>
      </c>
      <c r="G165" s="294" t="e">
        <f>S166</f>
        <v>#REF!</v>
      </c>
      <c r="H165" s="294" t="e">
        <f>T166</f>
        <v>#REF!</v>
      </c>
      <c r="I165" s="294" t="e">
        <f>U166</f>
        <v>#REF!</v>
      </c>
      <c r="J165" s="291"/>
      <c r="N165" s="354"/>
      <c r="O165" s="255"/>
      <c r="P165" s="255"/>
      <c r="Q165" s="545"/>
      <c r="R165" s="332"/>
      <c r="S165" s="332"/>
      <c r="T165" s="545"/>
      <c r="U165" s="355"/>
      <c r="V165" s="586"/>
      <c r="W165" s="586"/>
      <c r="X165" s="586"/>
      <c r="Y165" s="586"/>
      <c r="Z165" s="586"/>
      <c r="AA165" s="672"/>
      <c r="AB165" s="672"/>
      <c r="AC165" s="672"/>
      <c r="AD165" s="381"/>
      <c r="AE165" s="381"/>
      <c r="AF165" s="381"/>
      <c r="AG165" s="381"/>
      <c r="AH165" s="381"/>
      <c r="AI165" s="255"/>
      <c r="AJ165" s="255"/>
      <c r="AK165" s="255"/>
      <c r="AL165" s="255"/>
      <c r="AM165" s="255"/>
      <c r="AN165" s="255"/>
      <c r="AO165" s="255"/>
      <c r="AP165" s="255"/>
      <c r="AQ165" s="255"/>
      <c r="AR165" s="255"/>
      <c r="AS165" s="255"/>
    </row>
    <row r="166" spans="1:45" s="255" customFormat="1" ht="13.15">
      <c r="C166" s="406"/>
      <c r="D166" s="404" t="s">
        <v>151</v>
      </c>
      <c r="E166" s="445" t="e">
        <f>IF('Cumulative Budget Request '!#REF!='Split budget (D)'!$L$1,'Cumulative Budget Request '!E161,0)</f>
        <v>#REF!</v>
      </c>
      <c r="F166" s="445" t="e">
        <f>IF('Cumulative Budget Request '!#REF!='Split budget (D)'!$L$1,'Cumulative Budget Request '!F161,0)</f>
        <v>#REF!</v>
      </c>
      <c r="G166" s="445" t="e">
        <f>IF('Cumulative Budget Request '!#REF!='Split budget (D)'!$L$1,'Cumulative Budget Request '!#REF!,0)</f>
        <v>#REF!</v>
      </c>
      <c r="H166" s="445" t="e">
        <f>IF('Cumulative Budget Request '!#REF!='Split budget (D)'!$L$1,'Cumulative Budget Request '!#REF!,0)</f>
        <v>#REF!</v>
      </c>
      <c r="I166" s="445" t="e">
        <f>IF('Cumulative Budget Request '!#REF!='Split budget (D)'!$L$1,'Cumulative Budget Request '!#REF!,0)</f>
        <v>#REF!</v>
      </c>
      <c r="J166" s="441" t="e">
        <f>SUM(E166:I166)</f>
        <v>#REF!</v>
      </c>
      <c r="L166" s="553"/>
      <c r="N166" s="431" t="s">
        <v>162</v>
      </c>
      <c r="O166" s="304"/>
      <c r="P166" s="304"/>
      <c r="Q166" s="494" t="e">
        <f>IF('Cumulative Budget Request '!#REF!='Split budget (D)'!$L$1,'Cumulative Budget Request '!M161,0)</f>
        <v>#REF!</v>
      </c>
      <c r="R166" s="494" t="e">
        <f>IF('Cumulative Budget Request '!#REF!='Split budget (D)'!$L$1,'Cumulative Budget Request '!N161,0)</f>
        <v>#REF!</v>
      </c>
      <c r="S166" s="494" t="e">
        <f>IF('Cumulative Budget Request '!#REF!='Split budget (D)'!$L$1,'Cumulative Budget Request '!O161,0)</f>
        <v>#REF!</v>
      </c>
      <c r="T166" s="494" t="e">
        <f>IF('Cumulative Budget Request '!#REF!='Split budget (D)'!$L$1,'Cumulative Budget Request '!P161,0)</f>
        <v>#REF!</v>
      </c>
      <c r="U166" s="573" t="e">
        <f>IF('Cumulative Budget Request '!#REF!='Split budget (D)'!$L$1,'Cumulative Budget Request '!Q161,0)</f>
        <v>#REF!</v>
      </c>
      <c r="V166" s="581">
        <f>IFERROR((F169+F170)/F168,0)</f>
        <v>0</v>
      </c>
      <c r="W166" s="581">
        <f t="shared" ref="W166:Z166" si="49">IFERROR((G169+G170)/G168,0)</f>
        <v>0</v>
      </c>
      <c r="X166" s="581">
        <f t="shared" si="49"/>
        <v>0</v>
      </c>
      <c r="Y166" s="581">
        <f t="shared" si="49"/>
        <v>0</v>
      </c>
      <c r="Z166" s="581">
        <f t="shared" si="49"/>
        <v>0</v>
      </c>
      <c r="AA166" s="669" t="s">
        <v>128</v>
      </c>
      <c r="AB166" s="670"/>
      <c r="AC166" s="670"/>
      <c r="AD166" s="670"/>
      <c r="AE166" s="670"/>
      <c r="AF166" s="670"/>
      <c r="AG166" s="670"/>
      <c r="AH166" s="671"/>
      <c r="AI166" s="250"/>
      <c r="AJ166" s="250"/>
      <c r="AK166" s="250"/>
      <c r="AL166" s="250"/>
      <c r="AM166" s="250"/>
      <c r="AN166" s="250"/>
      <c r="AO166" s="250"/>
      <c r="AP166" s="250"/>
      <c r="AQ166" s="250"/>
      <c r="AR166" s="250"/>
      <c r="AS166" s="250"/>
    </row>
    <row r="167" spans="1:45" s="255" customFormat="1" ht="13.15">
      <c r="A167" s="264"/>
      <c r="D167" s="292" t="s">
        <v>29</v>
      </c>
      <c r="E167" s="445" t="e">
        <f>IF('Cumulative Budget Request '!#REF!='Split budget (D)'!$L$1,'Cumulative Budget Request '!E162,0)</f>
        <v>#REF!</v>
      </c>
      <c r="F167" s="445" t="e">
        <f>IF('Cumulative Budget Request '!#REF!='Split budget (D)'!$L$1,'Cumulative Budget Request '!F162,0)</f>
        <v>#REF!</v>
      </c>
      <c r="G167" s="445" t="e">
        <f>IF('Cumulative Budget Request '!#REF!='Split budget (D)'!$L$1,'Cumulative Budget Request '!#REF!,0)</f>
        <v>#REF!</v>
      </c>
      <c r="H167" s="445" t="e">
        <f>IF('Cumulative Budget Request '!#REF!='Split budget (D)'!$L$1,'Cumulative Budget Request '!#REF!,0)</f>
        <v>#REF!</v>
      </c>
      <c r="I167" s="445" t="e">
        <f>IF('Cumulative Budget Request '!#REF!='Split budget (D)'!$L$1,'Cumulative Budget Request '!#REF!,0)</f>
        <v>#REF!</v>
      </c>
      <c r="J167" s="440" t="e">
        <f>SUM(E167:I167)</f>
        <v>#REF!</v>
      </c>
      <c r="L167" s="553"/>
      <c r="M167" s="254"/>
      <c r="N167" s="431"/>
      <c r="O167" s="304"/>
      <c r="P167" s="304"/>
      <c r="Q167" s="304" t="s">
        <v>110</v>
      </c>
      <c r="R167" s="304" t="s">
        <v>82</v>
      </c>
      <c r="S167" s="304" t="s">
        <v>83</v>
      </c>
      <c r="T167" s="252"/>
      <c r="U167" s="357"/>
      <c r="V167" s="582"/>
      <c r="W167" s="582"/>
      <c r="X167" s="582"/>
      <c r="Y167" s="582"/>
      <c r="Z167" s="582"/>
      <c r="AA167" s="433"/>
      <c r="AB167" s="314"/>
      <c r="AC167" s="314"/>
      <c r="AD167" s="314"/>
      <c r="AE167" s="314"/>
      <c r="AF167" s="314"/>
      <c r="AG167" s="314"/>
      <c r="AH167" s="434"/>
      <c r="AI167" s="250"/>
      <c r="AJ167" s="250"/>
      <c r="AK167" s="250"/>
      <c r="AL167" s="250"/>
      <c r="AM167" s="250"/>
      <c r="AN167" s="250"/>
      <c r="AO167" s="250"/>
      <c r="AP167" s="250"/>
      <c r="AQ167" s="250"/>
      <c r="AR167" s="250"/>
      <c r="AS167" s="250"/>
    </row>
    <row r="168" spans="1:45" s="255" customFormat="1" ht="13.15">
      <c r="A168" s="264"/>
      <c r="D168" s="292"/>
      <c r="E168" s="445"/>
      <c r="F168" s="445"/>
      <c r="G168" s="445"/>
      <c r="H168" s="445"/>
      <c r="I168" s="445"/>
      <c r="J168" s="440"/>
      <c r="L168" s="553"/>
      <c r="M168" s="254"/>
      <c r="N168" s="471"/>
      <c r="O168" s="564"/>
      <c r="P168" s="564"/>
      <c r="Q168" s="587" t="e">
        <f>IF('Cumulative Budget Request '!#REF!='Split budget (D)'!$L$1,'Cumulative Budget Request '!M163,0)</f>
        <v>#REF!</v>
      </c>
      <c r="R168" s="494" t="e">
        <f>IF('Cumulative Budget Request '!#REF!='Split budget (D)'!$L$1,'Cumulative Budget Request '!N163,0)</f>
        <v>#REF!</v>
      </c>
      <c r="S168" s="494" t="e">
        <f>IF('Cumulative Budget Request '!#REF!='Split budget (D)'!$L$1,'Cumulative Budget Request '!O163,0)</f>
        <v>#REF!</v>
      </c>
      <c r="U168" s="472"/>
      <c r="V168" s="582"/>
      <c r="W168" s="582"/>
      <c r="X168" s="582"/>
      <c r="Y168" s="582"/>
      <c r="Z168" s="582"/>
      <c r="AA168" s="433"/>
      <c r="AB168" s="314"/>
      <c r="AC168" s="314"/>
      <c r="AD168" s="314"/>
      <c r="AE168" s="314"/>
      <c r="AF168" s="314"/>
      <c r="AG168" s="314"/>
      <c r="AH168" s="434"/>
      <c r="AI168" s="250"/>
      <c r="AJ168" s="250"/>
      <c r="AK168" s="250"/>
      <c r="AL168" s="250"/>
      <c r="AM168" s="250"/>
      <c r="AN168" s="250"/>
      <c r="AO168" s="250"/>
      <c r="AP168" s="250"/>
      <c r="AQ168" s="250"/>
      <c r="AR168" s="250"/>
      <c r="AS168" s="250"/>
    </row>
    <row r="169" spans="1:45" s="255" customFormat="1" ht="13.5" thickBot="1">
      <c r="A169" s="264"/>
      <c r="C169" s="320"/>
      <c r="D169" s="320" t="s">
        <v>137</v>
      </c>
      <c r="E169" s="447" t="e">
        <f>SUMIF($D$156:$D$167,"*Wage",E156:E167)</f>
        <v>#REF!</v>
      </c>
      <c r="F169" s="447" t="e">
        <f t="shared" ref="F169:I169" si="50">SUMIF($D$156:$D$167,"*Wage",F156:F167)</f>
        <v>#REF!</v>
      </c>
      <c r="G169" s="447" t="e">
        <f t="shared" si="50"/>
        <v>#REF!</v>
      </c>
      <c r="H169" s="447" t="e">
        <f t="shared" si="50"/>
        <v>#REF!</v>
      </c>
      <c r="I169" s="447" t="e">
        <f t="shared" si="50"/>
        <v>#REF!</v>
      </c>
      <c r="J169" s="448" t="e">
        <f>SUM(E169:I169)</f>
        <v>#REF!</v>
      </c>
      <c r="L169" s="553"/>
      <c r="M169" s="254"/>
      <c r="N169" s="518"/>
      <c r="O169" s="520"/>
      <c r="P169" s="520"/>
      <c r="Q169" s="519"/>
      <c r="R169" s="521"/>
      <c r="S169" s="521"/>
      <c r="T169" s="473"/>
      <c r="U169" s="474"/>
      <c r="V169" s="586"/>
      <c r="W169" s="586"/>
      <c r="X169" s="586"/>
      <c r="Y169" s="586"/>
      <c r="Z169" s="586"/>
      <c r="AA169" s="354"/>
      <c r="AD169" s="545" t="s">
        <v>30</v>
      </c>
      <c r="AE169" s="545" t="s">
        <v>31</v>
      </c>
      <c r="AF169" s="545" t="s">
        <v>32</v>
      </c>
      <c r="AG169" s="545" t="s">
        <v>33</v>
      </c>
      <c r="AH169" s="355" t="s">
        <v>34</v>
      </c>
    </row>
    <row r="170" spans="1:45" s="255" customFormat="1" ht="13.15">
      <c r="A170" s="264"/>
      <c r="C170" s="320"/>
      <c r="D170" s="320" t="s">
        <v>138</v>
      </c>
      <c r="E170" s="438" t="e">
        <f>SUMIF($D$156:$D$167,"*Fringe",E156:E167)</f>
        <v>#REF!</v>
      </c>
      <c r="F170" s="438" t="e">
        <f t="shared" ref="F170:I170" si="51">SUMIF($D$156:$D$167,"*Fringe",F156:F167)</f>
        <v>#REF!</v>
      </c>
      <c r="G170" s="438" t="e">
        <f t="shared" si="51"/>
        <v>#REF!</v>
      </c>
      <c r="H170" s="438" t="e">
        <f t="shared" si="51"/>
        <v>#REF!</v>
      </c>
      <c r="I170" s="438" t="e">
        <f t="shared" si="51"/>
        <v>#REF!</v>
      </c>
      <c r="J170" s="441" t="e">
        <f>SUM(E170:I170)</f>
        <v>#REF!</v>
      </c>
      <c r="L170" s="553"/>
      <c r="M170" s="254"/>
      <c r="AA170" s="680" t="s">
        <v>127</v>
      </c>
      <c r="AB170" s="681"/>
      <c r="AC170" s="681"/>
      <c r="AD170" s="408">
        <v>1</v>
      </c>
      <c r="AE170" s="408">
        <v>1.05</v>
      </c>
      <c r="AF170" s="408">
        <v>1.05</v>
      </c>
      <c r="AG170" s="408">
        <v>1.05</v>
      </c>
      <c r="AH170" s="409">
        <v>1.05</v>
      </c>
    </row>
    <row r="171" spans="1:45" ht="3.75" customHeight="1" thickBot="1">
      <c r="A171" s="250" t="s">
        <v>7</v>
      </c>
      <c r="D171" s="270" t="s">
        <v>6</v>
      </c>
      <c r="E171" s="277"/>
      <c r="F171" s="277"/>
      <c r="G171" s="277"/>
      <c r="H171" s="277"/>
      <c r="I171" s="277"/>
      <c r="J171" s="333"/>
      <c r="M171" s="253"/>
      <c r="T171" s="255"/>
      <c r="U171" s="255"/>
      <c r="V171" s="255"/>
      <c r="W171" s="255"/>
      <c r="X171" s="255"/>
      <c r="Y171" s="255"/>
      <c r="Z171" s="255"/>
      <c r="AA171" s="548"/>
      <c r="AB171" s="549"/>
      <c r="AC171" s="549"/>
      <c r="AD171" s="381"/>
      <c r="AE171" s="381"/>
      <c r="AF171" s="381"/>
      <c r="AG171" s="381"/>
      <c r="AH171" s="407"/>
      <c r="AI171" s="255"/>
      <c r="AJ171" s="255"/>
      <c r="AK171" s="255"/>
      <c r="AL171" s="255"/>
      <c r="AM171" s="255"/>
      <c r="AN171" s="255"/>
      <c r="AO171" s="255"/>
      <c r="AP171" s="255"/>
      <c r="AQ171" s="255"/>
      <c r="AR171" s="255"/>
      <c r="AS171" s="255"/>
    </row>
    <row r="172" spans="1:45" ht="13.15">
      <c r="A172" s="310" t="s">
        <v>23</v>
      </c>
      <c r="B172" s="308"/>
      <c r="C172" s="308"/>
      <c r="D172" s="311"/>
      <c r="E172" s="449" t="e">
        <f>SUMIF($D$67:$D$170,"*Total Other Professional Salary",E67:E170)+SUMIF($D$67:$D$170,"*Total Post Doc Salary",E67:E170)+SUMIF($D$67:$D$170,"*Total Graduate Student Salary",E67:E170)+SUMIF($D$67:$D$170,"*Total Hourly Wages",E67:E170)</f>
        <v>#REF!</v>
      </c>
      <c r="F172" s="449" t="e">
        <f>SUMIF($D$67:$D$170,"*Total Other Professional Salary",F67:F170)+SUMIF($D$67:$D$170,"*Total Post Doc Salary",F67:F170)+SUMIF($D$67:$D$170,"*Total Graduate Student Salary",F67:F170)+SUMIF($D$67:$D$170,"*Total Hourly Wages",F67:F170)</f>
        <v>#REF!</v>
      </c>
      <c r="G172" s="449" t="e">
        <f>SUMIF($D$67:$D$170,"*Total Other Professional Salary",G67:G170)+SUMIF($D$67:$D$170,"*Total Post Doc Salary",G67:G170)+SUMIF($D$67:$D$170,"*Total Graduate Student Salary",G67:G170)+SUMIF($D$67:$D$170,"*Total Hourly Wages",G67:G170)</f>
        <v>#REF!</v>
      </c>
      <c r="H172" s="449" t="e">
        <f>SUMIF($D$67:$D$170,"*Total Other Professional Salary",H67:H170)+SUMIF($D$67:$D$170,"*Total Post Doc Salary",H67:H170)+SUMIF($D$67:$D$170,"*Total Graduate Student Salary",H67:H170)+SUMIF($D$67:$D$170,"*Total Hourly Wages",H67:H170)</f>
        <v>#REF!</v>
      </c>
      <c r="I172" s="449" t="e">
        <f>SUMIF($D$67:$D$170,"*Total Other Professional Salary",I67:I170)+SUMIF($D$67:$D$170,"*Total Post Doc Salary",I67:I170)+SUMIF($D$67:$D$170,"*Total Graduate Student Salary",I67:I170)+SUMIF($D$67:$D$170,"*Total Hourly Wages",I67:I170)</f>
        <v>#REF!</v>
      </c>
      <c r="J172" s="450" t="e">
        <f>SUM(J169,J153,J114,J89)</f>
        <v>#REF!</v>
      </c>
      <c r="M172" s="253"/>
      <c r="N172" s="295" t="s">
        <v>149</v>
      </c>
      <c r="O172" s="562"/>
      <c r="P172" s="562"/>
      <c r="Q172" s="296"/>
      <c r="R172" s="297"/>
      <c r="S172" s="492">
        <f>'Cumulative Budget Request '!AE167</f>
        <v>0.11</v>
      </c>
      <c r="T172" s="255"/>
      <c r="U172" s="255"/>
      <c r="V172" s="255"/>
      <c r="W172" s="255"/>
      <c r="X172" s="255"/>
      <c r="Y172" s="255"/>
      <c r="Z172" s="255"/>
      <c r="AA172" s="548"/>
      <c r="AB172" s="549"/>
      <c r="AC172" s="549"/>
      <c r="AD172" s="381"/>
      <c r="AE172" s="381"/>
      <c r="AF172" s="381"/>
      <c r="AG172" s="381"/>
      <c r="AH172" s="407"/>
      <c r="AI172" s="255"/>
      <c r="AJ172" s="255"/>
      <c r="AK172" s="255"/>
      <c r="AL172" s="255"/>
      <c r="AM172" s="255"/>
      <c r="AN172" s="255"/>
      <c r="AO172" s="255"/>
      <c r="AP172" s="255"/>
      <c r="AQ172" s="255"/>
      <c r="AR172" s="255"/>
      <c r="AS172" s="255"/>
    </row>
    <row r="173" spans="1:45" ht="15.4" thickBot="1">
      <c r="A173" s="310" t="s">
        <v>24</v>
      </c>
      <c r="B173" s="308"/>
      <c r="C173" s="308"/>
      <c r="D173" s="311"/>
      <c r="E173" s="451" t="e">
        <f>SUMIF($D$67:$D$170,"*Total Other Professional Fringe",E67:E170)+SUMIF($D$67:$D$170,"*Total Post Doc Fringe",E67:E170)++SUMIF($D$67:$D$170,"*Total Graduate Student Fringe",E67:E170)+SUMIF($D$67:$D$170,"*Total Fringe Benefits",E67:E170)</f>
        <v>#REF!</v>
      </c>
      <c r="F173" s="451" t="e">
        <f>SUMIF($D$67:$D$170,"*Total Other Professional Fringe",F67:F170)+SUMIF($D$67:$D$170,"*Total Post Doc Fringe",F67:F170)++SUMIF($D$67:$D$170,"*Total Graduate Student Fringe",F67:F170)+SUMIF($D$67:$D$170,"*Total Fringe Benefits",F67:F170)</f>
        <v>#REF!</v>
      </c>
      <c r="G173" s="451" t="e">
        <f>SUMIF($D$67:$D$170,"*Total Other Professional Fringe",G67:G170)+SUMIF($D$67:$D$170,"*Total Post Doc Fringe",G67:G170)++SUMIF($D$67:$D$170,"*Total Graduate Student Fringe",G67:G170)+SUMIF($D$67:$D$170,"*Total Fringe Benefits",G67:G170)</f>
        <v>#REF!</v>
      </c>
      <c r="H173" s="451" t="e">
        <f>SUMIF($D$67:$D$170,"*Total Other Professional Fringe",H67:H170)+SUMIF($D$67:$D$170,"*Total Post Doc Fringe",H67:H170)++SUMIF($D$67:$D$170,"*Total Graduate Student Fringe",H67:H170)+SUMIF($D$67:$D$170,"*Total Fringe Benefits",H67:H170)</f>
        <v>#REF!</v>
      </c>
      <c r="I173" s="451" t="e">
        <f>SUMIF($D$67:$D$170,"*Total Other Professional Fringe",I67:I170)+SUMIF($D$67:$D$170,"*Total Post Doc Fringe",I67:I170)++SUMIF($D$67:$D$170,"*Total Graduate Student Fringe",I67:I170)+SUMIF($D$67:$D$170,"*Total Fringe Benefits",I67:I170)</f>
        <v>#REF!</v>
      </c>
      <c r="J173" s="452" t="e">
        <f>SUM(J170,J154,J115,J90)</f>
        <v>#REF!</v>
      </c>
      <c r="M173" s="253"/>
      <c r="N173" s="300">
        <f>'Cumulative Budget Request '!J168</f>
        <v>0</v>
      </c>
      <c r="O173" s="301"/>
      <c r="P173" s="301"/>
      <c r="Q173" s="301"/>
      <c r="R173" s="301"/>
      <c r="S173" s="302"/>
      <c r="AA173" s="356"/>
      <c r="AB173" s="252"/>
      <c r="AC173" s="252"/>
      <c r="AD173" s="252"/>
      <c r="AE173" s="252"/>
      <c r="AF173" s="252"/>
      <c r="AG173" s="252"/>
      <c r="AH173" s="357"/>
    </row>
    <row r="174" spans="1:45" ht="13.15">
      <c r="A174" s="307" t="s">
        <v>25</v>
      </c>
      <c r="B174" s="308"/>
      <c r="C174" s="331"/>
      <c r="D174" s="331"/>
      <c r="E174" s="449" t="e">
        <f>SUM(E172:E173)</f>
        <v>#REF!</v>
      </c>
      <c r="F174" s="449" t="e">
        <f>SUM(F172:F173)</f>
        <v>#REF!</v>
      </c>
      <c r="G174" s="449" t="e">
        <f>SUM(G172:G173)</f>
        <v>#REF!</v>
      </c>
      <c r="H174" s="449" t="e">
        <f>SUM(H172:H173)</f>
        <v>#REF!</v>
      </c>
      <c r="I174" s="449" t="e">
        <f>SUM(I172:I173)</f>
        <v>#REF!</v>
      </c>
      <c r="J174" s="453" t="e">
        <f>SUM(E174:I174)</f>
        <v>#REF!</v>
      </c>
      <c r="M174" s="254"/>
      <c r="R174" s="254"/>
      <c r="S174" s="252"/>
      <c r="AA174" s="365" t="s">
        <v>76</v>
      </c>
      <c r="AB174" s="252"/>
      <c r="AC174" s="252"/>
      <c r="AD174" s="252"/>
      <c r="AE174" s="252"/>
      <c r="AF174" s="252"/>
      <c r="AG174" s="252"/>
      <c r="AH174" s="357"/>
      <c r="AI174" s="367"/>
    </row>
    <row r="175" spans="1:45" ht="14.25">
      <c r="A175" s="272"/>
      <c r="B175" s="257"/>
      <c r="D175" s="558"/>
      <c r="E175" s="268"/>
      <c r="F175" s="268"/>
      <c r="G175" s="268"/>
      <c r="H175" s="268"/>
      <c r="I175" s="274"/>
      <c r="J175" s="291"/>
      <c r="M175" s="254"/>
      <c r="N175" s="323"/>
      <c r="O175" s="323"/>
      <c r="P175" s="323"/>
      <c r="Q175" s="254"/>
      <c r="R175" s="252"/>
      <c r="S175" s="252"/>
      <c r="AA175" s="365" t="s">
        <v>152</v>
      </c>
      <c r="AB175" s="252">
        <v>0</v>
      </c>
      <c r="AC175" s="252">
        <v>0</v>
      </c>
      <c r="AD175" s="252">
        <v>0</v>
      </c>
      <c r="AE175" s="255">
        <v>0</v>
      </c>
      <c r="AF175" s="255">
        <v>0</v>
      </c>
      <c r="AG175" s="255">
        <v>0</v>
      </c>
      <c r="AH175" s="357">
        <v>0</v>
      </c>
      <c r="AI175" s="366"/>
    </row>
    <row r="176" spans="1:45" ht="13.15">
      <c r="A176" s="260" t="s">
        <v>26</v>
      </c>
      <c r="D176" s="558"/>
      <c r="E176" s="454" t="e">
        <f t="shared" ref="E176:I177" si="52">SUM(E62,E172)</f>
        <v>#REF!</v>
      </c>
      <c r="F176" s="454" t="e">
        <f t="shared" si="52"/>
        <v>#REF!</v>
      </c>
      <c r="G176" s="454" t="e">
        <f t="shared" si="52"/>
        <v>#REF!</v>
      </c>
      <c r="H176" s="454" t="e">
        <f t="shared" si="52"/>
        <v>#REF!</v>
      </c>
      <c r="I176" s="454" t="e">
        <f t="shared" si="52"/>
        <v>#REF!</v>
      </c>
      <c r="J176" s="455" t="e">
        <f>SUM(E176:I176)</f>
        <v>#REF!</v>
      </c>
      <c r="M176" s="254"/>
      <c r="N176" s="253"/>
      <c r="O176" s="253"/>
      <c r="P176" s="253"/>
      <c r="AA176" s="358" t="s">
        <v>117</v>
      </c>
      <c r="AB176" s="353" t="e">
        <f>#REF!*24</f>
        <v>#REF!</v>
      </c>
      <c r="AC176" s="352" t="e">
        <f>AB176/6</f>
        <v>#REF!</v>
      </c>
      <c r="AD176" s="362" t="e">
        <f>AC176*AD$170</f>
        <v>#REF!</v>
      </c>
      <c r="AE176" s="362" t="e">
        <f>AD176*AE$170</f>
        <v>#REF!</v>
      </c>
      <c r="AF176" s="362" t="e">
        <f>AE176*AF$170</f>
        <v>#REF!</v>
      </c>
      <c r="AG176" s="363" t="e">
        <f>AF176*AG$170</f>
        <v>#REF!</v>
      </c>
      <c r="AH176" s="364" t="e">
        <f>AG176*AH$170</f>
        <v>#REF!</v>
      </c>
      <c r="AI176" s="366"/>
      <c r="AJ176" s="257"/>
    </row>
    <row r="177" spans="1:36" ht="13.15">
      <c r="A177" s="251" t="s">
        <v>27</v>
      </c>
      <c r="D177" s="558"/>
      <c r="E177" s="454" t="e">
        <f t="shared" si="52"/>
        <v>#REF!</v>
      </c>
      <c r="F177" s="454" t="e">
        <f t="shared" si="52"/>
        <v>#REF!</v>
      </c>
      <c r="G177" s="454" t="e">
        <f t="shared" si="52"/>
        <v>#REF!</v>
      </c>
      <c r="H177" s="454" t="e">
        <f t="shared" si="52"/>
        <v>#REF!</v>
      </c>
      <c r="I177" s="454" t="e">
        <f t="shared" si="52"/>
        <v>#REF!</v>
      </c>
      <c r="J177" s="455" t="e">
        <f>SUM(E177:I177)</f>
        <v>#REF!</v>
      </c>
      <c r="M177" s="254"/>
      <c r="N177" s="253"/>
      <c r="O177" s="253"/>
      <c r="P177" s="253"/>
      <c r="AA177" s="359" t="s">
        <v>118</v>
      </c>
      <c r="AB177" s="353" t="e">
        <f>#REF!*24</f>
        <v>#REF!</v>
      </c>
      <c r="AC177" s="352" t="e">
        <f t="shared" ref="AC177:AC199" si="53">AB177/6</f>
        <v>#REF!</v>
      </c>
      <c r="AD177" s="362" t="e">
        <f t="shared" ref="AD177:AH191" si="54">AC177*AD$170</f>
        <v>#REF!</v>
      </c>
      <c r="AE177" s="362" t="e">
        <f t="shared" si="54"/>
        <v>#REF!</v>
      </c>
      <c r="AF177" s="362" t="e">
        <f t="shared" si="54"/>
        <v>#REF!</v>
      </c>
      <c r="AG177" s="363" t="e">
        <f t="shared" si="54"/>
        <v>#REF!</v>
      </c>
      <c r="AH177" s="364" t="e">
        <f t="shared" si="54"/>
        <v>#REF!</v>
      </c>
      <c r="AJ177" s="257"/>
    </row>
    <row r="178" spans="1:36" ht="13.15">
      <c r="A178" s="377"/>
      <c r="B178" s="660" t="s">
        <v>142</v>
      </c>
      <c r="C178" s="660"/>
      <c r="D178" s="660"/>
      <c r="E178" s="442" t="e">
        <f>SUM(E176:E177)</f>
        <v>#REF!</v>
      </c>
      <c r="F178" s="442" t="e">
        <f t="shared" ref="F178:I178" si="55">SUM(F176:F177)</f>
        <v>#REF!</v>
      </c>
      <c r="G178" s="442" t="e">
        <f t="shared" si="55"/>
        <v>#REF!</v>
      </c>
      <c r="H178" s="442" t="e">
        <f t="shared" si="55"/>
        <v>#REF!</v>
      </c>
      <c r="I178" s="442" t="e">
        <f t="shared" si="55"/>
        <v>#REF!</v>
      </c>
      <c r="J178" s="443" t="e">
        <f>SUM(E178:I178)</f>
        <v>#REF!</v>
      </c>
      <c r="M178" s="254"/>
      <c r="N178" s="253"/>
      <c r="O178" s="253"/>
      <c r="P178" s="253"/>
      <c r="AA178" s="359" t="s">
        <v>119</v>
      </c>
      <c r="AB178" s="353" t="e">
        <f>#REF!*24</f>
        <v>#REF!</v>
      </c>
      <c r="AC178" s="352" t="e">
        <f t="shared" si="53"/>
        <v>#REF!</v>
      </c>
      <c r="AD178" s="362" t="e">
        <f t="shared" si="54"/>
        <v>#REF!</v>
      </c>
      <c r="AE178" s="362" t="e">
        <f t="shared" si="54"/>
        <v>#REF!</v>
      </c>
      <c r="AF178" s="362" t="e">
        <f t="shared" si="54"/>
        <v>#REF!</v>
      </c>
      <c r="AG178" s="363" t="e">
        <f t="shared" si="54"/>
        <v>#REF!</v>
      </c>
      <c r="AH178" s="364" t="e">
        <f t="shared" si="54"/>
        <v>#REF!</v>
      </c>
    </row>
    <row r="179" spans="1:36" ht="13.15">
      <c r="A179" s="272"/>
      <c r="B179" s="257"/>
      <c r="G179" s="254"/>
      <c r="H179" s="254"/>
      <c r="I179" s="254"/>
      <c r="J179" s="305"/>
      <c r="K179" s="262"/>
      <c r="L179" s="262"/>
      <c r="M179" s="254"/>
      <c r="N179" s="253"/>
      <c r="O179" s="253"/>
      <c r="P179" s="253"/>
      <c r="Q179" s="254"/>
      <c r="R179" s="252"/>
      <c r="S179" s="252"/>
      <c r="AA179" s="359" t="s">
        <v>120</v>
      </c>
      <c r="AB179" s="353" t="e">
        <f>#REF!*24</f>
        <v>#REF!</v>
      </c>
      <c r="AC179" s="352" t="e">
        <f t="shared" si="53"/>
        <v>#REF!</v>
      </c>
      <c r="AD179" s="362" t="e">
        <f t="shared" si="54"/>
        <v>#REF!</v>
      </c>
      <c r="AE179" s="362" t="e">
        <f t="shared" si="54"/>
        <v>#REF!</v>
      </c>
      <c r="AF179" s="362" t="e">
        <f t="shared" si="54"/>
        <v>#REF!</v>
      </c>
      <c r="AG179" s="363" t="e">
        <f t="shared" si="54"/>
        <v>#REF!</v>
      </c>
      <c r="AH179" s="364" t="e">
        <f t="shared" si="54"/>
        <v>#REF!</v>
      </c>
    </row>
    <row r="180" spans="1:36" ht="13.15">
      <c r="A180" s="260" t="s">
        <v>0</v>
      </c>
      <c r="G180" s="254"/>
      <c r="H180" s="254"/>
      <c r="I180" s="254"/>
      <c r="J180" s="305"/>
      <c r="M180" s="254"/>
      <c r="N180" s="253"/>
      <c r="O180" s="253"/>
      <c r="P180" s="253"/>
      <c r="Q180" s="254"/>
      <c r="R180" s="252"/>
      <c r="S180" s="252"/>
      <c r="AA180" s="359" t="s">
        <v>200</v>
      </c>
      <c r="AB180" s="353" t="e">
        <f>#REF!*24</f>
        <v>#REF!</v>
      </c>
      <c r="AC180" s="352" t="e">
        <f t="shared" si="53"/>
        <v>#REF!</v>
      </c>
      <c r="AD180" s="362" t="e">
        <f t="shared" si="54"/>
        <v>#REF!</v>
      </c>
      <c r="AE180" s="362" t="e">
        <f t="shared" si="54"/>
        <v>#REF!</v>
      </c>
      <c r="AF180" s="362" t="e">
        <f t="shared" si="54"/>
        <v>#REF!</v>
      </c>
      <c r="AG180" s="363" t="e">
        <f t="shared" si="54"/>
        <v>#REF!</v>
      </c>
      <c r="AH180" s="364" t="e">
        <f t="shared" si="54"/>
        <v>#REF!</v>
      </c>
    </row>
    <row r="181" spans="1:36" ht="13.15">
      <c r="A181" s="288" t="s">
        <v>46</v>
      </c>
      <c r="G181" s="254"/>
      <c r="H181" s="254"/>
      <c r="I181" s="254"/>
      <c r="J181" s="305"/>
      <c r="K181" s="262"/>
      <c r="L181" s="262"/>
      <c r="M181" s="254"/>
      <c r="N181" s="252"/>
      <c r="O181" s="252"/>
      <c r="P181" s="252"/>
      <c r="Q181" s="252"/>
      <c r="AA181" s="359" t="s">
        <v>201</v>
      </c>
      <c r="AB181" s="353" t="e">
        <f>#REF!*24</f>
        <v>#REF!</v>
      </c>
      <c r="AC181" s="352" t="e">
        <f t="shared" si="53"/>
        <v>#REF!</v>
      </c>
      <c r="AD181" s="362" t="e">
        <f t="shared" si="54"/>
        <v>#REF!</v>
      </c>
      <c r="AE181" s="362" t="e">
        <f t="shared" si="54"/>
        <v>#REF!</v>
      </c>
      <c r="AF181" s="362" t="e">
        <f t="shared" si="54"/>
        <v>#REF!</v>
      </c>
      <c r="AG181" s="363" t="e">
        <f t="shared" si="54"/>
        <v>#REF!</v>
      </c>
      <c r="AH181" s="364" t="e">
        <f t="shared" si="54"/>
        <v>#REF!</v>
      </c>
    </row>
    <row r="182" spans="1:36" ht="13.15">
      <c r="B182" s="599" t="e">
        <f>IF('Cumulative Budget Request '!#REF!='Split budget (D)'!$L$1,'Cumulative Budget Request '!B177,0)</f>
        <v>#REF!</v>
      </c>
      <c r="D182" s="558"/>
      <c r="E182" s="445" t="e">
        <f>IF('Cumulative Budget Request '!#REF!='Split budget (D)'!$L$1,'Cumulative Budget Request '!E177,0)</f>
        <v>#REF!</v>
      </c>
      <c r="F182" s="445" t="e">
        <f>IF('Cumulative Budget Request '!#REF!='Split budget (D)'!$L$1,'Cumulative Budget Request '!F177,0)</f>
        <v>#REF!</v>
      </c>
      <c r="G182" s="445" t="e">
        <f>IF('Cumulative Budget Request '!#REF!='Split budget (D)'!$L$1,'Cumulative Budget Request '!#REF!,0)</f>
        <v>#REF!</v>
      </c>
      <c r="H182" s="445" t="e">
        <f>IF('Cumulative Budget Request '!#REF!='Split budget (D)'!$L$1,'Cumulative Budget Request '!#REF!,0)</f>
        <v>#REF!</v>
      </c>
      <c r="I182" s="445" t="e">
        <f>IF('Cumulative Budget Request '!#REF!='Split budget (D)'!$L$1,'Cumulative Budget Request '!#REF!,0)</f>
        <v>#REF!</v>
      </c>
      <c r="J182" s="441" t="e">
        <f>SUM(E182:I182)</f>
        <v>#REF!</v>
      </c>
      <c r="K182" s="253"/>
      <c r="L182" s="253"/>
      <c r="M182" s="254"/>
      <c r="N182" s="252"/>
      <c r="O182" s="252"/>
      <c r="P182" s="252"/>
      <c r="Q182" s="489"/>
      <c r="R182" s="489"/>
      <c r="S182" s="489"/>
      <c r="T182" s="490"/>
      <c r="AA182" s="359" t="s">
        <v>122</v>
      </c>
      <c r="AB182" s="353" t="e">
        <f>#REF!*24</f>
        <v>#REF!</v>
      </c>
      <c r="AC182" s="352" t="e">
        <f t="shared" si="53"/>
        <v>#REF!</v>
      </c>
      <c r="AD182" s="362" t="e">
        <f t="shared" si="54"/>
        <v>#REF!</v>
      </c>
      <c r="AE182" s="362" t="e">
        <f t="shared" si="54"/>
        <v>#REF!</v>
      </c>
      <c r="AF182" s="362" t="e">
        <f t="shared" si="54"/>
        <v>#REF!</v>
      </c>
      <c r="AG182" s="363" t="e">
        <f t="shared" si="54"/>
        <v>#REF!</v>
      </c>
      <c r="AH182" s="364" t="e">
        <f t="shared" si="54"/>
        <v>#REF!</v>
      </c>
    </row>
    <row r="183" spans="1:36" ht="13.15">
      <c r="B183" s="599" t="e">
        <f>IF('Cumulative Budget Request '!#REF!='Split budget (D)'!$L$1,'Cumulative Budget Request '!#REF!,0)</f>
        <v>#REF!</v>
      </c>
      <c r="D183" s="558"/>
      <c r="E183" s="445" t="e">
        <f>IF('Cumulative Budget Request '!#REF!='Split budget (D)'!$L$1,'Cumulative Budget Request '!#REF!,0)</f>
        <v>#REF!</v>
      </c>
      <c r="F183" s="445" t="e">
        <f>IF('Cumulative Budget Request '!#REF!='Split budget (D)'!$L$1,'Cumulative Budget Request '!#REF!,0)</f>
        <v>#REF!</v>
      </c>
      <c r="G183" s="445" t="e">
        <f>IF('Cumulative Budget Request '!#REF!='Split budget (D)'!$L$1,'Cumulative Budget Request '!#REF!,0)</f>
        <v>#REF!</v>
      </c>
      <c r="H183" s="445" t="e">
        <f>IF('Cumulative Budget Request '!#REF!='Split budget (D)'!$L$1,'Cumulative Budget Request '!#REF!,0)</f>
        <v>#REF!</v>
      </c>
      <c r="I183" s="445" t="e">
        <f>IF('Cumulative Budget Request '!#REF!='Split budget (D)'!$L$1,'Cumulative Budget Request '!#REF!,0)</f>
        <v>#REF!</v>
      </c>
      <c r="J183" s="441" t="e">
        <f>SUM(E183:I183)</f>
        <v>#REF!</v>
      </c>
      <c r="K183" s="253"/>
      <c r="L183" s="253"/>
      <c r="M183" s="254"/>
      <c r="N183" s="252"/>
      <c r="O183" s="252"/>
      <c r="P183" s="252"/>
      <c r="Q183" s="252"/>
      <c r="AA183" s="358" t="s">
        <v>123</v>
      </c>
      <c r="AB183" s="353" t="e">
        <f>#REF!*24</f>
        <v>#REF!</v>
      </c>
      <c r="AC183" s="352" t="e">
        <f t="shared" si="53"/>
        <v>#REF!</v>
      </c>
      <c r="AD183" s="362" t="e">
        <f t="shared" si="54"/>
        <v>#REF!</v>
      </c>
      <c r="AE183" s="362" t="e">
        <f t="shared" si="54"/>
        <v>#REF!</v>
      </c>
      <c r="AF183" s="362" t="e">
        <f t="shared" si="54"/>
        <v>#REF!</v>
      </c>
      <c r="AG183" s="363" t="e">
        <f t="shared" si="54"/>
        <v>#REF!</v>
      </c>
      <c r="AH183" s="364" t="e">
        <f t="shared" si="54"/>
        <v>#REF!</v>
      </c>
    </row>
    <row r="184" spans="1:36" ht="13.15">
      <c r="A184" s="700" t="s">
        <v>56</v>
      </c>
      <c r="B184" s="700"/>
      <c r="C184" s="700"/>
      <c r="D184" s="700"/>
      <c r="E184" s="478" t="e">
        <f>SUM(E182:E183)</f>
        <v>#REF!</v>
      </c>
      <c r="F184" s="478" t="e">
        <f t="shared" ref="F184:I184" si="56">SUM(F182:F183)</f>
        <v>#REF!</v>
      </c>
      <c r="G184" s="478" t="e">
        <f t="shared" si="56"/>
        <v>#REF!</v>
      </c>
      <c r="H184" s="478" t="e">
        <f t="shared" si="56"/>
        <v>#REF!</v>
      </c>
      <c r="I184" s="478" t="e">
        <f t="shared" si="56"/>
        <v>#REF!</v>
      </c>
      <c r="J184" s="479" t="e">
        <f>SUM(J182:J183)</f>
        <v>#REF!</v>
      </c>
      <c r="K184" s="253"/>
      <c r="L184" s="253"/>
      <c r="M184" s="253"/>
      <c r="N184" s="254"/>
      <c r="O184" s="254"/>
      <c r="P184" s="254"/>
      <c r="Q184" s="252"/>
      <c r="R184" s="252"/>
      <c r="AA184" s="360" t="s">
        <v>124</v>
      </c>
      <c r="AB184" s="353" t="e">
        <f>#REF!*24</f>
        <v>#REF!</v>
      </c>
      <c r="AC184" s="352" t="e">
        <f t="shared" si="53"/>
        <v>#REF!</v>
      </c>
      <c r="AD184" s="362" t="e">
        <f t="shared" si="54"/>
        <v>#REF!</v>
      </c>
      <c r="AE184" s="362" t="e">
        <f t="shared" si="54"/>
        <v>#REF!</v>
      </c>
      <c r="AF184" s="362" t="e">
        <f t="shared" si="54"/>
        <v>#REF!</v>
      </c>
      <c r="AG184" s="363" t="e">
        <f t="shared" si="54"/>
        <v>#REF!</v>
      </c>
      <c r="AH184" s="364" t="e">
        <f t="shared" si="54"/>
        <v>#REF!</v>
      </c>
    </row>
    <row r="185" spans="1:36" ht="13.15">
      <c r="E185" s="558"/>
      <c r="F185" s="254"/>
      <c r="G185" s="254"/>
      <c r="H185" s="254"/>
      <c r="I185" s="254"/>
      <c r="J185" s="305"/>
      <c r="K185" s="253"/>
      <c r="L185" s="253"/>
      <c r="M185" s="253"/>
      <c r="N185" s="254"/>
      <c r="O185" s="254"/>
      <c r="P185" s="254"/>
      <c r="Q185" s="252"/>
      <c r="R185" s="252"/>
      <c r="AA185" s="360" t="s">
        <v>125</v>
      </c>
      <c r="AB185" s="353" t="e">
        <f>#REF!*24</f>
        <v>#REF!</v>
      </c>
      <c r="AC185" s="352" t="e">
        <f t="shared" si="53"/>
        <v>#REF!</v>
      </c>
      <c r="AD185" s="362" t="e">
        <f t="shared" si="54"/>
        <v>#REF!</v>
      </c>
      <c r="AE185" s="362" t="e">
        <f t="shared" si="54"/>
        <v>#REF!</v>
      </c>
      <c r="AF185" s="362" t="e">
        <f t="shared" si="54"/>
        <v>#REF!</v>
      </c>
      <c r="AG185" s="363" t="e">
        <f t="shared" si="54"/>
        <v>#REF!</v>
      </c>
      <c r="AH185" s="364" t="e">
        <f t="shared" si="54"/>
        <v>#REF!</v>
      </c>
    </row>
    <row r="186" spans="1:36" ht="13.15">
      <c r="A186" s="251" t="s">
        <v>111</v>
      </c>
      <c r="B186" s="332"/>
      <c r="C186" s="282"/>
      <c r="D186" s="514" t="s">
        <v>166</v>
      </c>
      <c r="E186" s="385" t="e">
        <f>IF('Cumulative Budget Request '!#REF!='Split budget (D)'!$L$1,'Cumulative Budget Request '!#REF!,0)</f>
        <v>#REF!</v>
      </c>
      <c r="F186" s="385" t="e">
        <f>IF('Cumulative Budget Request '!#REF!='Split budget (D)'!$L$1,'Cumulative Budget Request '!#REF!,0)</f>
        <v>#REF!</v>
      </c>
      <c r="G186" s="385" t="e">
        <f>IF('Cumulative Budget Request '!#REF!='Split budget (D)'!$L$1,'Cumulative Budget Request '!#REF!,0)</f>
        <v>#REF!</v>
      </c>
      <c r="H186" s="385" t="e">
        <f>IF('Cumulative Budget Request '!#REF!='Split budget (D)'!$L$1,'Cumulative Budget Request '!#REF!,0)</f>
        <v>#REF!</v>
      </c>
      <c r="I186" s="385" t="e">
        <f>IF('Cumulative Budget Request '!#REF!='Split budget (D)'!$L$1,'Cumulative Budget Request '!#REF!,0)</f>
        <v>#REF!</v>
      </c>
      <c r="J186" s="334"/>
      <c r="K186" s="253"/>
      <c r="L186" s="253"/>
      <c r="M186" s="254"/>
      <c r="N186" s="252"/>
      <c r="O186" s="252"/>
      <c r="P186" s="252"/>
      <c r="Q186" s="252"/>
      <c r="AA186" s="360" t="s">
        <v>198</v>
      </c>
      <c r="AB186" s="353" t="e">
        <f>#REF!*24</f>
        <v>#REF!</v>
      </c>
      <c r="AC186" s="352" t="e">
        <f t="shared" si="53"/>
        <v>#REF!</v>
      </c>
      <c r="AD186" s="362" t="e">
        <f t="shared" si="54"/>
        <v>#REF!</v>
      </c>
      <c r="AE186" s="362" t="e">
        <f t="shared" si="54"/>
        <v>#REF!</v>
      </c>
      <c r="AF186" s="362" t="e">
        <f t="shared" si="54"/>
        <v>#REF!</v>
      </c>
      <c r="AG186" s="363" t="e">
        <f t="shared" si="54"/>
        <v>#REF!</v>
      </c>
      <c r="AH186" s="364" t="e">
        <f t="shared" si="54"/>
        <v>#REF!</v>
      </c>
    </row>
    <row r="187" spans="1:36" ht="13.15">
      <c r="D187" s="514" t="s">
        <v>223</v>
      </c>
      <c r="E187" s="385" t="e">
        <f>IF('Cumulative Budget Request '!#REF!='Split budget (D)'!$L$1,'Cumulative Budget Request '!#REF!,0)</f>
        <v>#REF!</v>
      </c>
      <c r="F187" s="385" t="e">
        <f>IF('Cumulative Budget Request '!#REF!='Split budget (D)'!$L$1,'Cumulative Budget Request '!#REF!,0)</f>
        <v>#REF!</v>
      </c>
      <c r="G187" s="385" t="e">
        <f>IF('Cumulative Budget Request '!#REF!='Split budget (D)'!$L$1,'Cumulative Budget Request '!#REF!,0)</f>
        <v>#REF!</v>
      </c>
      <c r="H187" s="385" t="e">
        <f>IF('Cumulative Budget Request '!#REF!='Split budget (D)'!$L$1,'Cumulative Budget Request '!#REF!,0)</f>
        <v>#REF!</v>
      </c>
      <c r="I187" s="385" t="e">
        <f>IF('Cumulative Budget Request '!#REF!='Split budget (D)'!$L$1,'Cumulative Budget Request '!#REF!,0)</f>
        <v>#REF!</v>
      </c>
      <c r="J187" s="334"/>
      <c r="K187" s="253"/>
      <c r="L187" s="253"/>
      <c r="M187" s="254"/>
      <c r="N187" s="252"/>
      <c r="O187" s="252"/>
      <c r="P187" s="252"/>
      <c r="Q187" s="252"/>
      <c r="AA187" s="360" t="s">
        <v>189</v>
      </c>
      <c r="AB187" s="353" t="e">
        <f>#REF!*24</f>
        <v>#REF!</v>
      </c>
      <c r="AC187" s="352" t="e">
        <f t="shared" si="53"/>
        <v>#REF!</v>
      </c>
      <c r="AD187" s="362" t="e">
        <f t="shared" si="54"/>
        <v>#REF!</v>
      </c>
      <c r="AE187" s="362" t="e">
        <f t="shared" si="54"/>
        <v>#REF!</v>
      </c>
      <c r="AF187" s="362" t="e">
        <f t="shared" si="54"/>
        <v>#REF!</v>
      </c>
      <c r="AG187" s="363" t="e">
        <f t="shared" si="54"/>
        <v>#REF!</v>
      </c>
      <c r="AH187" s="364" t="e">
        <f t="shared" si="54"/>
        <v>#REF!</v>
      </c>
    </row>
    <row r="188" spans="1:36" ht="13.15">
      <c r="A188" s="251" t="s">
        <v>143</v>
      </c>
      <c r="B188" s="332"/>
      <c r="C188" s="282"/>
      <c r="D188" s="513" t="s">
        <v>224</v>
      </c>
      <c r="E188" s="385" t="e">
        <f>IF('Cumulative Budget Request '!#REF!='Split budget (D)'!$L$1,'Cumulative Budget Request '!#REF!,0)</f>
        <v>#REF!</v>
      </c>
      <c r="F188" s="385" t="e">
        <f>IF('Cumulative Budget Request '!#REF!='Split budget (D)'!$L$1,'Cumulative Budget Request '!#REF!,0)</f>
        <v>#REF!</v>
      </c>
      <c r="G188" s="385" t="e">
        <f>IF('Cumulative Budget Request '!#REF!='Split budget (D)'!$L$1,'Cumulative Budget Request '!#REF!,0)</f>
        <v>#REF!</v>
      </c>
      <c r="H188" s="385" t="e">
        <f>IF('Cumulative Budget Request '!#REF!='Split budget (D)'!$L$1,'Cumulative Budget Request '!#REF!,0)</f>
        <v>#REF!</v>
      </c>
      <c r="I188" s="385" t="e">
        <f>IF('Cumulative Budget Request '!#REF!='Split budget (D)'!$L$1,'Cumulative Budget Request '!#REF!,0)</f>
        <v>#REF!</v>
      </c>
      <c r="J188" s="334"/>
      <c r="K188" s="253"/>
      <c r="L188" s="253"/>
      <c r="M188" s="254"/>
      <c r="N188" s="252"/>
      <c r="O188" s="252"/>
      <c r="P188" s="252"/>
      <c r="Q188" s="252"/>
      <c r="AA188" s="360" t="s">
        <v>190</v>
      </c>
      <c r="AB188" s="353" t="e">
        <f>#REF!*24</f>
        <v>#REF!</v>
      </c>
      <c r="AC188" s="352" t="e">
        <f t="shared" si="53"/>
        <v>#REF!</v>
      </c>
      <c r="AD188" s="362" t="e">
        <f t="shared" si="54"/>
        <v>#REF!</v>
      </c>
      <c r="AE188" s="362" t="e">
        <f t="shared" si="54"/>
        <v>#REF!</v>
      </c>
      <c r="AF188" s="362" t="e">
        <f t="shared" si="54"/>
        <v>#REF!</v>
      </c>
      <c r="AG188" s="363" t="e">
        <f t="shared" si="54"/>
        <v>#REF!</v>
      </c>
      <c r="AH188" s="364" t="e">
        <f t="shared" si="54"/>
        <v>#REF!</v>
      </c>
    </row>
    <row r="189" spans="1:36" ht="13.15">
      <c r="A189" s="698" t="e">
        <f>IF('Cumulative Budget Request '!#REF!='Split budget (D)'!$L$1,'Cumulative Budget Request '!#REF!,0)</f>
        <v>#REF!</v>
      </c>
      <c r="D189" s="514" t="s">
        <v>225</v>
      </c>
      <c r="E189" s="385" t="e">
        <f>IF('Cumulative Budget Request '!#REF!='Split budget (D)'!$L$1,'Cumulative Budget Request '!#REF!,0)</f>
        <v>#REF!</v>
      </c>
      <c r="F189" s="385" t="e">
        <f>IF('Cumulative Budget Request '!#REF!='Split budget (D)'!$L$1,'Cumulative Budget Request '!#REF!,0)</f>
        <v>#REF!</v>
      </c>
      <c r="G189" s="385" t="e">
        <f>IF('Cumulative Budget Request '!#REF!='Split budget (D)'!$L$1,'Cumulative Budget Request '!#REF!,0)</f>
        <v>#REF!</v>
      </c>
      <c r="H189" s="385" t="e">
        <f>IF('Cumulative Budget Request '!#REF!='Split budget (D)'!$L$1,'Cumulative Budget Request '!#REF!,0)</f>
        <v>#REF!</v>
      </c>
      <c r="I189" s="385" t="e">
        <f>IF('Cumulative Budget Request '!#REF!='Split budget (D)'!$L$1,'Cumulative Budget Request '!#REF!,0)</f>
        <v>#REF!</v>
      </c>
      <c r="J189" s="319"/>
      <c r="K189" s="253"/>
      <c r="L189" s="253"/>
      <c r="M189" s="254"/>
      <c r="N189" s="252"/>
      <c r="O189" s="252"/>
      <c r="P189" s="252"/>
      <c r="Q189" s="252"/>
      <c r="AA189" s="360" t="s">
        <v>191</v>
      </c>
      <c r="AB189" s="353" t="e">
        <f>#REF!*24</f>
        <v>#REF!</v>
      </c>
      <c r="AC189" s="352" t="e">
        <f t="shared" si="53"/>
        <v>#REF!</v>
      </c>
      <c r="AD189" s="362" t="e">
        <f t="shared" si="54"/>
        <v>#REF!</v>
      </c>
      <c r="AE189" s="362" t="e">
        <f t="shared" si="54"/>
        <v>#REF!</v>
      </c>
      <c r="AF189" s="362" t="e">
        <f t="shared" si="54"/>
        <v>#REF!</v>
      </c>
      <c r="AG189" s="363" t="e">
        <f t="shared" si="54"/>
        <v>#REF!</v>
      </c>
      <c r="AH189" s="364" t="e">
        <f t="shared" si="54"/>
        <v>#REF!</v>
      </c>
    </row>
    <row r="190" spans="1:36" ht="13.15">
      <c r="A190" s="698"/>
      <c r="B190" s="546" t="s">
        <v>39</v>
      </c>
      <c r="C190" s="546" t="s">
        <v>40</v>
      </c>
      <c r="D190" s="283"/>
      <c r="E190" s="435"/>
      <c r="F190" s="435"/>
      <c r="G190" s="435"/>
      <c r="H190" s="435"/>
      <c r="I190" s="435"/>
      <c r="J190" s="319"/>
      <c r="K190" s="253"/>
      <c r="L190" s="253"/>
      <c r="M190" s="254"/>
      <c r="N190" s="252"/>
      <c r="O190" s="252"/>
      <c r="P190" s="252"/>
      <c r="Q190" s="252"/>
      <c r="AA190" s="360" t="s">
        <v>192</v>
      </c>
      <c r="AB190" s="353" t="e">
        <f>#REF!*24</f>
        <v>#REF!</v>
      </c>
      <c r="AC190" s="352" t="e">
        <f t="shared" si="53"/>
        <v>#REF!</v>
      </c>
      <c r="AD190" s="362" t="e">
        <f t="shared" si="54"/>
        <v>#REF!</v>
      </c>
      <c r="AE190" s="362" t="e">
        <f t="shared" si="54"/>
        <v>#REF!</v>
      </c>
      <c r="AF190" s="362" t="e">
        <f t="shared" si="54"/>
        <v>#REF!</v>
      </c>
      <c r="AG190" s="363" t="e">
        <f t="shared" si="54"/>
        <v>#REF!</v>
      </c>
      <c r="AH190" s="364" t="e">
        <f t="shared" si="54"/>
        <v>#REF!</v>
      </c>
    </row>
    <row r="191" spans="1:36" ht="13.15">
      <c r="A191" s="699"/>
      <c r="B191" s="326" t="s">
        <v>41</v>
      </c>
      <c r="C191" s="384" t="e">
        <f>IF('Cumulative Budget Request '!#REF!='Split budget (D)'!$L$1,'Cumulative Budget Request '!#REF!,0)</f>
        <v>#REF!</v>
      </c>
      <c r="D191" s="283"/>
      <c r="E191" s="445" t="e">
        <f>IF('Cumulative Budget Request '!#REF!='Split budget (D)'!$L$1,'Cumulative Budget Request '!#REF!,0)</f>
        <v>#REF!</v>
      </c>
      <c r="F191" s="445" t="e">
        <f>IF('Cumulative Budget Request '!#REF!='Split budget (D)'!$L$1,'Cumulative Budget Request '!#REF!,0)</f>
        <v>#REF!</v>
      </c>
      <c r="G191" s="445" t="e">
        <f>IF('Cumulative Budget Request '!#REF!='Split budget (D)'!$L$1,'Cumulative Budget Request '!#REF!,0)</f>
        <v>#REF!</v>
      </c>
      <c r="H191" s="445" t="e">
        <f>IF('Cumulative Budget Request '!#REF!='Split budget (D)'!$L$1,'Cumulative Budget Request '!#REF!,0)</f>
        <v>#REF!</v>
      </c>
      <c r="I191" s="445" t="e">
        <f>IF('Cumulative Budget Request '!#REF!='Split budget (D)'!$L$1,'Cumulative Budget Request '!#REF!,0)</f>
        <v>#REF!</v>
      </c>
      <c r="J191" s="441" t="e">
        <f t="shared" ref="J191:J196" si="57">SUM(E191:I191)</f>
        <v>#REF!</v>
      </c>
      <c r="K191" s="253"/>
      <c r="L191" s="253"/>
      <c r="M191" s="254"/>
      <c r="N191" s="252"/>
      <c r="O191" s="252"/>
      <c r="P191" s="252"/>
      <c r="Q191" s="252"/>
      <c r="AA191" s="360" t="s">
        <v>193</v>
      </c>
      <c r="AB191" s="353" t="e">
        <f>#REF!*24</f>
        <v>#REF!</v>
      </c>
      <c r="AC191" s="352" t="e">
        <f t="shared" si="53"/>
        <v>#REF!</v>
      </c>
      <c r="AD191" s="362" t="e">
        <f t="shared" si="54"/>
        <v>#REF!</v>
      </c>
      <c r="AE191" s="362" t="e">
        <f t="shared" si="54"/>
        <v>#REF!</v>
      </c>
      <c r="AF191" s="362" t="e">
        <f t="shared" si="54"/>
        <v>#REF!</v>
      </c>
      <c r="AG191" s="363" t="e">
        <f t="shared" si="54"/>
        <v>#REF!</v>
      </c>
      <c r="AH191" s="364" t="e">
        <f t="shared" si="54"/>
        <v>#REF!</v>
      </c>
    </row>
    <row r="192" spans="1:36" ht="13.15">
      <c r="A192" s="699"/>
      <c r="B192" s="326" t="s">
        <v>42</v>
      </c>
      <c r="C192" s="384" t="e">
        <f>IF('Cumulative Budget Request '!#REF!='Split budget (D)'!$L$1,'Cumulative Budget Request '!#REF!,0)</f>
        <v>#REF!</v>
      </c>
      <c r="D192" s="283"/>
      <c r="E192" s="445" t="e">
        <f>IF('Cumulative Budget Request '!#REF!='Split budget (D)'!$L$1,'Cumulative Budget Request '!#REF!,0)</f>
        <v>#REF!</v>
      </c>
      <c r="F192" s="445" t="e">
        <f>IF('Cumulative Budget Request '!#REF!='Split budget (D)'!$L$1,'Cumulative Budget Request '!#REF!,0)</f>
        <v>#REF!</v>
      </c>
      <c r="G192" s="445" t="e">
        <f>IF('Cumulative Budget Request '!#REF!='Split budget (D)'!$L$1,'Cumulative Budget Request '!#REF!,0)</f>
        <v>#REF!</v>
      </c>
      <c r="H192" s="445" t="e">
        <f>IF('Cumulative Budget Request '!#REF!='Split budget (D)'!$L$1,'Cumulative Budget Request '!#REF!,0)</f>
        <v>#REF!</v>
      </c>
      <c r="I192" s="445" t="e">
        <f>IF('Cumulative Budget Request '!#REF!='Split budget (D)'!$L$1,'Cumulative Budget Request '!#REF!,0)</f>
        <v>#REF!</v>
      </c>
      <c r="J192" s="441" t="e">
        <f t="shared" si="57"/>
        <v>#REF!</v>
      </c>
      <c r="K192" s="253"/>
      <c r="L192" s="253"/>
      <c r="M192" s="254"/>
      <c r="N192" s="252"/>
      <c r="O192" s="252"/>
      <c r="P192" s="252"/>
      <c r="Q192" s="252"/>
      <c r="AA192" s="360" t="s">
        <v>194</v>
      </c>
      <c r="AB192" s="353" t="e">
        <f>#REF!*24</f>
        <v>#REF!</v>
      </c>
      <c r="AC192" s="352" t="e">
        <f t="shared" si="53"/>
        <v>#REF!</v>
      </c>
      <c r="AD192" s="362" t="e">
        <f t="shared" ref="AD192:AH199" si="58">AC192*AD$170</f>
        <v>#REF!</v>
      </c>
      <c r="AE192" s="362" t="e">
        <f t="shared" si="58"/>
        <v>#REF!</v>
      </c>
      <c r="AF192" s="362" t="e">
        <f t="shared" si="58"/>
        <v>#REF!</v>
      </c>
      <c r="AG192" s="363" t="e">
        <f t="shared" si="58"/>
        <v>#REF!</v>
      </c>
      <c r="AH192" s="364" t="e">
        <f t="shared" si="58"/>
        <v>#REF!</v>
      </c>
    </row>
    <row r="193" spans="1:34" ht="13.15">
      <c r="A193" s="699"/>
      <c r="B193" s="326" t="s">
        <v>164</v>
      </c>
      <c r="C193" s="384" t="e">
        <f>IF('Cumulative Budget Request '!#REF!='Split budget (D)'!$L$1,'Cumulative Budget Request '!#REF!,0)</f>
        <v>#REF!</v>
      </c>
      <c r="D193" s="283"/>
      <c r="E193" s="445" t="e">
        <f>IF('Cumulative Budget Request '!#REF!='Split budget (D)'!$L$1,'Cumulative Budget Request '!#REF!,0)</f>
        <v>#REF!</v>
      </c>
      <c r="F193" s="445" t="e">
        <f>IF('Cumulative Budget Request '!#REF!='Split budget (D)'!$L$1,'Cumulative Budget Request '!#REF!,0)</f>
        <v>#REF!</v>
      </c>
      <c r="G193" s="445" t="e">
        <f>IF('Cumulative Budget Request '!#REF!='Split budget (D)'!$L$1,'Cumulative Budget Request '!#REF!,0)</f>
        <v>#REF!</v>
      </c>
      <c r="H193" s="445" t="e">
        <f>IF('Cumulative Budget Request '!#REF!='Split budget (D)'!$L$1,'Cumulative Budget Request '!#REF!,0)</f>
        <v>#REF!</v>
      </c>
      <c r="I193" s="445" t="e">
        <f>IF('Cumulative Budget Request '!#REF!='Split budget (D)'!$L$1,'Cumulative Budget Request '!#REF!,0)</f>
        <v>#REF!</v>
      </c>
      <c r="J193" s="441" t="e">
        <f t="shared" si="57"/>
        <v>#REF!</v>
      </c>
      <c r="K193" s="253"/>
      <c r="L193" s="253"/>
      <c r="M193" s="254"/>
      <c r="N193" s="252"/>
      <c r="O193" s="252"/>
      <c r="P193" s="252"/>
      <c r="Q193" s="252"/>
      <c r="AA193" s="360" t="s">
        <v>195</v>
      </c>
      <c r="AB193" s="353" t="e">
        <f>#REF!*24</f>
        <v>#REF!</v>
      </c>
      <c r="AC193" s="352" t="e">
        <f t="shared" si="53"/>
        <v>#REF!</v>
      </c>
      <c r="AD193" s="362" t="e">
        <f t="shared" si="58"/>
        <v>#REF!</v>
      </c>
      <c r="AE193" s="362" t="e">
        <f t="shared" si="58"/>
        <v>#REF!</v>
      </c>
      <c r="AF193" s="362" t="e">
        <f t="shared" si="58"/>
        <v>#REF!</v>
      </c>
      <c r="AG193" s="363" t="e">
        <f t="shared" si="58"/>
        <v>#REF!</v>
      </c>
      <c r="AH193" s="364" t="e">
        <f t="shared" si="58"/>
        <v>#REF!</v>
      </c>
    </row>
    <row r="194" spans="1:34" ht="13.15">
      <c r="A194" s="699"/>
      <c r="B194" s="326" t="s">
        <v>43</v>
      </c>
      <c r="C194" s="384" t="e">
        <f>IF('Cumulative Budget Request '!#REF!='Split budget (D)'!$L$1,'Cumulative Budget Request '!#REF!,0)</f>
        <v>#REF!</v>
      </c>
      <c r="D194" s="283"/>
      <c r="E194" s="445" t="e">
        <f>IF('Cumulative Budget Request '!#REF!='Split budget (D)'!$L$1,'Cumulative Budget Request '!#REF!,0)</f>
        <v>#REF!</v>
      </c>
      <c r="F194" s="445" t="e">
        <f>IF('Cumulative Budget Request '!#REF!='Split budget (D)'!$L$1,'Cumulative Budget Request '!#REF!,0)</f>
        <v>#REF!</v>
      </c>
      <c r="G194" s="445" t="e">
        <f>IF('Cumulative Budget Request '!#REF!='Split budget (D)'!$L$1,'Cumulative Budget Request '!#REF!,0)</f>
        <v>#REF!</v>
      </c>
      <c r="H194" s="445" t="e">
        <f>IF('Cumulative Budget Request '!#REF!='Split budget (D)'!$L$1,'Cumulative Budget Request '!#REF!,0)</f>
        <v>#REF!</v>
      </c>
      <c r="I194" s="445" t="e">
        <f>IF('Cumulative Budget Request '!#REF!='Split budget (D)'!$L$1,'Cumulative Budget Request '!#REF!,0)</f>
        <v>#REF!</v>
      </c>
      <c r="J194" s="441" t="e">
        <f t="shared" si="57"/>
        <v>#REF!</v>
      </c>
      <c r="K194" s="253"/>
      <c r="L194" s="253"/>
      <c r="M194" s="254"/>
      <c r="N194" s="252"/>
      <c r="O194" s="252"/>
      <c r="P194" s="252"/>
      <c r="Q194" s="252"/>
      <c r="AA194" s="360" t="s">
        <v>126</v>
      </c>
      <c r="AB194" s="353" t="e">
        <f>#REF!*24</f>
        <v>#REF!</v>
      </c>
      <c r="AC194" s="352" t="e">
        <f t="shared" si="53"/>
        <v>#REF!</v>
      </c>
      <c r="AD194" s="362" t="e">
        <f t="shared" si="58"/>
        <v>#REF!</v>
      </c>
      <c r="AE194" s="362" t="e">
        <f t="shared" si="58"/>
        <v>#REF!</v>
      </c>
      <c r="AF194" s="362" t="e">
        <f t="shared" si="58"/>
        <v>#REF!</v>
      </c>
      <c r="AG194" s="363" t="e">
        <f t="shared" si="58"/>
        <v>#REF!</v>
      </c>
      <c r="AH194" s="364" t="e">
        <f t="shared" si="58"/>
        <v>#REF!</v>
      </c>
    </row>
    <row r="195" spans="1:34" ht="13.15">
      <c r="A195" s="699"/>
      <c r="B195" s="326" t="s">
        <v>44</v>
      </c>
      <c r="C195" s="384" t="e">
        <f>IF('Cumulative Budget Request '!#REF!='Split budget (D)'!$L$1,'Cumulative Budget Request '!#REF!,0)</f>
        <v>#REF!</v>
      </c>
      <c r="D195" s="283"/>
      <c r="E195" s="445" t="e">
        <f>IF('Cumulative Budget Request '!#REF!='Split budget (D)'!$L$1,'Cumulative Budget Request '!#REF!,0)</f>
        <v>#REF!</v>
      </c>
      <c r="F195" s="445" t="e">
        <f>IF('Cumulative Budget Request '!#REF!='Split budget (D)'!$L$1,'Cumulative Budget Request '!#REF!,0)</f>
        <v>#REF!</v>
      </c>
      <c r="G195" s="445" t="e">
        <f>IF('Cumulative Budget Request '!#REF!='Split budget (D)'!$L$1,'Cumulative Budget Request '!#REF!,0)</f>
        <v>#REF!</v>
      </c>
      <c r="H195" s="445" t="e">
        <f>IF('Cumulative Budget Request '!#REF!='Split budget (D)'!$L$1,'Cumulative Budget Request '!#REF!,0)</f>
        <v>#REF!</v>
      </c>
      <c r="I195" s="445" t="e">
        <f>IF('Cumulative Budget Request '!#REF!='Split budget (D)'!$L$1,'Cumulative Budget Request '!#REF!,0)</f>
        <v>#REF!</v>
      </c>
      <c r="J195" s="441" t="e">
        <f t="shared" si="57"/>
        <v>#REF!</v>
      </c>
      <c r="K195" s="253"/>
      <c r="L195" s="253"/>
      <c r="M195" s="254"/>
      <c r="N195" s="252"/>
      <c r="O195" s="252"/>
      <c r="P195" s="252"/>
      <c r="Q195" s="252"/>
      <c r="AA195" s="360" t="s">
        <v>196</v>
      </c>
      <c r="AB195" s="353" t="e">
        <f>#REF!*24</f>
        <v>#REF!</v>
      </c>
      <c r="AC195" s="352" t="e">
        <f t="shared" si="53"/>
        <v>#REF!</v>
      </c>
      <c r="AD195" s="362" t="e">
        <f t="shared" si="58"/>
        <v>#REF!</v>
      </c>
      <c r="AE195" s="362" t="e">
        <f t="shared" si="58"/>
        <v>#REF!</v>
      </c>
      <c r="AF195" s="362" t="e">
        <f t="shared" si="58"/>
        <v>#REF!</v>
      </c>
      <c r="AG195" s="363" t="e">
        <f t="shared" si="58"/>
        <v>#REF!</v>
      </c>
      <c r="AH195" s="364" t="e">
        <f t="shared" si="58"/>
        <v>#REF!</v>
      </c>
    </row>
    <row r="196" spans="1:34" ht="13.15">
      <c r="A196" s="699"/>
      <c r="B196" s="326" t="s">
        <v>45</v>
      </c>
      <c r="C196" s="384" t="e">
        <f>IF('Cumulative Budget Request '!#REF!='Split budget (D)'!$L$1,'Cumulative Budget Request '!#REF!,0)</f>
        <v>#REF!</v>
      </c>
      <c r="D196" s="283"/>
      <c r="E196" s="445" t="e">
        <f>IF('Cumulative Budget Request '!#REF!='Split budget (D)'!$L$1,'Cumulative Budget Request '!#REF!,0)</f>
        <v>#REF!</v>
      </c>
      <c r="F196" s="445" t="e">
        <f>IF('Cumulative Budget Request '!#REF!='Split budget (D)'!$L$1,'Cumulative Budget Request '!#REF!,0)</f>
        <v>#REF!</v>
      </c>
      <c r="G196" s="445" t="e">
        <f>IF('Cumulative Budget Request '!#REF!='Split budget (D)'!$L$1,'Cumulative Budget Request '!#REF!,0)</f>
        <v>#REF!</v>
      </c>
      <c r="H196" s="445" t="e">
        <f>IF('Cumulative Budget Request '!#REF!='Split budget (D)'!$L$1,'Cumulative Budget Request '!#REF!,0)</f>
        <v>#REF!</v>
      </c>
      <c r="I196" s="445" t="e">
        <f>IF('Cumulative Budget Request '!#REF!='Split budget (D)'!$L$1,'Cumulative Budget Request '!#REF!,0)</f>
        <v>#REF!</v>
      </c>
      <c r="J196" s="441" t="e">
        <f t="shared" si="57"/>
        <v>#REF!</v>
      </c>
      <c r="K196" s="253"/>
      <c r="L196" s="253"/>
      <c r="M196" s="254"/>
      <c r="N196" s="252"/>
      <c r="O196" s="252"/>
      <c r="P196" s="252"/>
      <c r="Q196" s="252"/>
      <c r="AA196" s="360" t="s">
        <v>197</v>
      </c>
      <c r="AB196" s="353" t="e">
        <f>#REF!*24</f>
        <v>#REF!</v>
      </c>
      <c r="AC196" s="352" t="e">
        <f t="shared" si="53"/>
        <v>#REF!</v>
      </c>
      <c r="AD196" s="362" t="e">
        <f t="shared" si="58"/>
        <v>#REF!</v>
      </c>
      <c r="AE196" s="362" t="e">
        <f t="shared" si="58"/>
        <v>#REF!</v>
      </c>
      <c r="AF196" s="362" t="e">
        <f t="shared" si="58"/>
        <v>#REF!</v>
      </c>
      <c r="AG196" s="363" t="e">
        <f t="shared" si="58"/>
        <v>#REF!</v>
      </c>
      <c r="AH196" s="364" t="e">
        <f t="shared" si="58"/>
        <v>#REF!</v>
      </c>
    </row>
    <row r="197" spans="1:34" ht="13.15">
      <c r="A197" s="700" t="s">
        <v>56</v>
      </c>
      <c r="B197" s="700"/>
      <c r="C197" s="700"/>
      <c r="D197" s="700"/>
      <c r="E197" s="478" t="e">
        <f>SUM(E191:E196)</f>
        <v>#REF!</v>
      </c>
      <c r="F197" s="478" t="e">
        <f t="shared" ref="F197:J197" si="59">SUM(F191:F196)</f>
        <v>#REF!</v>
      </c>
      <c r="G197" s="478" t="e">
        <f t="shared" si="59"/>
        <v>#REF!</v>
      </c>
      <c r="H197" s="478" t="e">
        <f t="shared" si="59"/>
        <v>#REF!</v>
      </c>
      <c r="I197" s="478" t="e">
        <f t="shared" si="59"/>
        <v>#REF!</v>
      </c>
      <c r="J197" s="479" t="e">
        <f t="shared" si="59"/>
        <v>#REF!</v>
      </c>
      <c r="K197" s="253"/>
      <c r="L197" s="253"/>
      <c r="M197" s="263"/>
      <c r="N197" s="252"/>
      <c r="O197" s="252"/>
      <c r="P197" s="252"/>
      <c r="Q197" s="252"/>
      <c r="R197" s="252"/>
      <c r="AA197" s="360" t="s">
        <v>199</v>
      </c>
      <c r="AB197" s="353" t="e">
        <f>#REF!*24</f>
        <v>#REF!</v>
      </c>
      <c r="AC197" s="352" t="e">
        <f t="shared" si="53"/>
        <v>#REF!</v>
      </c>
      <c r="AD197" s="362" t="e">
        <f t="shared" si="58"/>
        <v>#REF!</v>
      </c>
      <c r="AE197" s="362" t="e">
        <f t="shared" si="58"/>
        <v>#REF!</v>
      </c>
      <c r="AF197" s="362" t="e">
        <f t="shared" si="58"/>
        <v>#REF!</v>
      </c>
      <c r="AG197" s="363" t="e">
        <f t="shared" si="58"/>
        <v>#REF!</v>
      </c>
      <c r="AH197" s="364" t="e">
        <f t="shared" si="58"/>
        <v>#REF!</v>
      </c>
    </row>
    <row r="198" spans="1:34" ht="13.15">
      <c r="E198" s="558"/>
      <c r="F198" s="254"/>
      <c r="G198" s="254"/>
      <c r="H198" s="254"/>
      <c r="I198" s="254"/>
      <c r="J198" s="305"/>
      <c r="K198" s="253"/>
      <c r="L198" s="253"/>
      <c r="M198" s="253"/>
      <c r="N198" s="254"/>
      <c r="O198" s="254"/>
      <c r="P198" s="254"/>
      <c r="Q198" s="252"/>
      <c r="R198" s="252"/>
      <c r="AA198" s="360" t="s">
        <v>169</v>
      </c>
      <c r="AB198" s="353" t="e">
        <f>#REF!*24</f>
        <v>#REF!</v>
      </c>
      <c r="AC198" s="527" t="e">
        <f t="shared" si="53"/>
        <v>#REF!</v>
      </c>
      <c r="AD198" s="362" t="e">
        <f t="shared" si="58"/>
        <v>#REF!</v>
      </c>
      <c r="AE198" s="362" t="e">
        <f t="shared" si="58"/>
        <v>#REF!</v>
      </c>
      <c r="AF198" s="362" t="e">
        <f t="shared" si="58"/>
        <v>#REF!</v>
      </c>
      <c r="AG198" s="363" t="e">
        <f t="shared" si="58"/>
        <v>#REF!</v>
      </c>
      <c r="AH198" s="528" t="e">
        <f t="shared" si="58"/>
        <v>#REF!</v>
      </c>
    </row>
    <row r="199" spans="1:34" ht="13.5" thickBot="1">
      <c r="A199" s="251" t="s">
        <v>111</v>
      </c>
      <c r="B199" s="332"/>
      <c r="C199" s="282"/>
      <c r="D199" s="514" t="s">
        <v>166</v>
      </c>
      <c r="E199" s="385" t="e">
        <f>IF('Cumulative Budget Request '!#REF!='Split budget (D)'!$L$1,'Cumulative Budget Request '!#REF!,0)</f>
        <v>#REF!</v>
      </c>
      <c r="F199" s="385" t="e">
        <f>IF('Cumulative Budget Request '!#REF!='Split budget (D)'!$L$1,'Cumulative Budget Request '!#REF!,0)</f>
        <v>#REF!</v>
      </c>
      <c r="G199" s="385" t="e">
        <f>IF('Cumulative Budget Request '!#REF!='Split budget (D)'!$L$1,'Cumulative Budget Request '!#REF!,0)</f>
        <v>#REF!</v>
      </c>
      <c r="H199" s="385" t="e">
        <f>IF('Cumulative Budget Request '!#REF!='Split budget (D)'!$L$1,'Cumulative Budget Request '!#REF!,0)</f>
        <v>#REF!</v>
      </c>
      <c r="I199" s="385" t="e">
        <f>IF('Cumulative Budget Request '!#REF!='Split budget (D)'!$L$1,'Cumulative Budget Request '!#REF!,0)</f>
        <v>#REF!</v>
      </c>
      <c r="J199" s="334"/>
      <c r="K199" s="253"/>
      <c r="L199" s="253"/>
      <c r="M199" s="254"/>
      <c r="N199" s="252"/>
      <c r="O199" s="252"/>
      <c r="P199" s="252"/>
      <c r="Q199" s="252"/>
      <c r="AA199" s="522" t="s">
        <v>171</v>
      </c>
      <c r="AB199" s="361" t="e">
        <f>#REF!*24</f>
        <v>#REF!</v>
      </c>
      <c r="AC199" s="523" t="e">
        <f t="shared" si="53"/>
        <v>#REF!</v>
      </c>
      <c r="AD199" s="524" t="e">
        <f t="shared" si="58"/>
        <v>#REF!</v>
      </c>
      <c r="AE199" s="524" t="e">
        <f t="shared" si="58"/>
        <v>#REF!</v>
      </c>
      <c r="AF199" s="524" t="e">
        <f t="shared" si="58"/>
        <v>#REF!</v>
      </c>
      <c r="AG199" s="525" t="e">
        <f t="shared" si="58"/>
        <v>#REF!</v>
      </c>
      <c r="AH199" s="526" t="e">
        <f t="shared" si="58"/>
        <v>#REF!</v>
      </c>
    </row>
    <row r="200" spans="1:34" ht="13.15">
      <c r="D200" s="514" t="s">
        <v>223</v>
      </c>
      <c r="E200" s="385" t="e">
        <f>IF('Cumulative Budget Request '!#REF!='Split budget (D)'!$L$1,'Cumulative Budget Request '!#REF!,0)</f>
        <v>#REF!</v>
      </c>
      <c r="F200" s="385" t="e">
        <f>IF('Cumulative Budget Request '!#REF!='Split budget (D)'!$L$1,'Cumulative Budget Request '!#REF!,0)</f>
        <v>#REF!</v>
      </c>
      <c r="G200" s="385" t="e">
        <f>IF('Cumulative Budget Request '!#REF!='Split budget (D)'!$L$1,'Cumulative Budget Request '!#REF!,0)</f>
        <v>#REF!</v>
      </c>
      <c r="H200" s="385" t="e">
        <f>IF('Cumulative Budget Request '!#REF!='Split budget (D)'!$L$1,'Cumulative Budget Request '!#REF!,0)</f>
        <v>#REF!</v>
      </c>
      <c r="I200" s="385" t="e">
        <f>IF('Cumulative Budget Request '!#REF!='Split budget (D)'!$L$1,'Cumulative Budget Request '!#REF!,0)</f>
        <v>#REF!</v>
      </c>
      <c r="J200" s="334"/>
      <c r="K200" s="253"/>
      <c r="L200" s="253"/>
      <c r="M200" s="254"/>
      <c r="N200" s="252"/>
      <c r="O200" s="252"/>
      <c r="P200" s="252"/>
      <c r="Q200" s="252"/>
    </row>
    <row r="201" spans="1:34" ht="13.15">
      <c r="A201" s="251" t="s">
        <v>143</v>
      </c>
      <c r="B201" s="332"/>
      <c r="C201" s="282"/>
      <c r="D201" s="513" t="s">
        <v>224</v>
      </c>
      <c r="E201" s="385" t="e">
        <f>IF('Cumulative Budget Request '!#REF!='Split budget (D)'!$L$1,'Cumulative Budget Request '!#REF!,0)</f>
        <v>#REF!</v>
      </c>
      <c r="F201" s="385" t="e">
        <f>IF('Cumulative Budget Request '!#REF!='Split budget (D)'!$L$1,'Cumulative Budget Request '!#REF!,0)</f>
        <v>#REF!</v>
      </c>
      <c r="G201" s="385" t="e">
        <f>IF('Cumulative Budget Request '!#REF!='Split budget (D)'!$L$1,'Cumulative Budget Request '!#REF!,0)</f>
        <v>#REF!</v>
      </c>
      <c r="H201" s="385" t="e">
        <f>IF('Cumulative Budget Request '!#REF!='Split budget (D)'!$L$1,'Cumulative Budget Request '!#REF!,0)</f>
        <v>#REF!</v>
      </c>
      <c r="I201" s="385" t="e">
        <f>IF('Cumulative Budget Request '!#REF!='Split budget (D)'!$L$1,'Cumulative Budget Request '!#REF!,0)</f>
        <v>#REF!</v>
      </c>
      <c r="J201" s="334"/>
      <c r="K201" s="253"/>
      <c r="L201" s="253"/>
      <c r="M201" s="254"/>
      <c r="N201" s="252"/>
      <c r="O201" s="252"/>
      <c r="P201" s="252"/>
      <c r="Q201" s="252"/>
    </row>
    <row r="202" spans="1:34" ht="13.15">
      <c r="A202" s="698" t="e">
        <f>IF('Cumulative Budget Request '!#REF!='Split budget (D)'!$L$1,'Cumulative Budget Request '!#REF!,0)</f>
        <v>#REF!</v>
      </c>
      <c r="D202" s="514" t="s">
        <v>225</v>
      </c>
      <c r="E202" s="385" t="e">
        <f>IF('Cumulative Budget Request '!#REF!='Split budget (D)'!$L$1,'Cumulative Budget Request '!#REF!,0)</f>
        <v>#REF!</v>
      </c>
      <c r="F202" s="385" t="e">
        <f>IF('Cumulative Budget Request '!#REF!='Split budget (D)'!$L$1,'Cumulative Budget Request '!#REF!,0)</f>
        <v>#REF!</v>
      </c>
      <c r="G202" s="385" t="e">
        <f>IF('Cumulative Budget Request '!#REF!='Split budget (D)'!$L$1,'Cumulative Budget Request '!#REF!,0)</f>
        <v>#REF!</v>
      </c>
      <c r="H202" s="385" t="e">
        <f>IF('Cumulative Budget Request '!#REF!='Split budget (D)'!$L$1,'Cumulative Budget Request '!#REF!,0)</f>
        <v>#REF!</v>
      </c>
      <c r="I202" s="385" t="e">
        <f>IF('Cumulative Budget Request '!#REF!='Split budget (D)'!$L$1,'Cumulative Budget Request '!#REF!,0)</f>
        <v>#REF!</v>
      </c>
      <c r="J202" s="319"/>
      <c r="K202" s="253"/>
      <c r="L202" s="253"/>
      <c r="M202" s="254"/>
      <c r="N202" s="252"/>
      <c r="O202" s="252"/>
      <c r="P202" s="252"/>
      <c r="Q202" s="252"/>
    </row>
    <row r="203" spans="1:34" ht="13.15">
      <c r="A203" s="698"/>
      <c r="B203" s="546" t="s">
        <v>39</v>
      </c>
      <c r="C203" s="546" t="s">
        <v>40</v>
      </c>
      <c r="D203" s="283"/>
      <c r="E203" s="435"/>
      <c r="F203" s="435"/>
      <c r="G203" s="435"/>
      <c r="H203" s="435"/>
      <c r="I203" s="435"/>
      <c r="J203" s="319"/>
      <c r="K203" s="253"/>
      <c r="L203" s="253"/>
      <c r="M203" s="254"/>
      <c r="N203" s="252"/>
      <c r="O203" s="252"/>
      <c r="P203" s="252"/>
      <c r="Q203" s="252"/>
    </row>
    <row r="204" spans="1:34">
      <c r="A204" s="699"/>
      <c r="B204" s="326" t="s">
        <v>41</v>
      </c>
      <c r="C204" s="384" t="e">
        <f>IF('Cumulative Budget Request '!#REF!='Split budget (D)'!$L$1,'Cumulative Budget Request '!#REF!,0)</f>
        <v>#REF!</v>
      </c>
      <c r="D204" s="283"/>
      <c r="E204" s="445" t="e">
        <f>IF('Cumulative Budget Request '!#REF!='Split budget (D)'!$L$1,'Cumulative Budget Request '!#REF!,0)</f>
        <v>#REF!</v>
      </c>
      <c r="F204" s="445" t="e">
        <f>IF('Cumulative Budget Request '!#REF!='Split budget (D)'!$L$1,'Cumulative Budget Request '!#REF!,0)</f>
        <v>#REF!</v>
      </c>
      <c r="G204" s="445" t="e">
        <f>IF('Cumulative Budget Request '!#REF!='Split budget (D)'!$L$1,'Cumulative Budget Request '!#REF!,0)</f>
        <v>#REF!</v>
      </c>
      <c r="H204" s="445" t="e">
        <f>IF('Cumulative Budget Request '!#REF!='Split budget (D)'!$L$1,'Cumulative Budget Request '!#REF!,0)</f>
        <v>#REF!</v>
      </c>
      <c r="I204" s="445" t="e">
        <f>IF('Cumulative Budget Request '!#REF!='Split budget (D)'!$L$1,'Cumulative Budget Request '!#REF!,0)</f>
        <v>#REF!</v>
      </c>
      <c r="J204" s="441" t="e">
        <f t="shared" ref="J204:J209" si="60">SUM(E204:I204)</f>
        <v>#REF!</v>
      </c>
      <c r="K204" s="253"/>
      <c r="L204" s="253"/>
      <c r="M204" s="254"/>
      <c r="N204" s="252"/>
      <c r="O204" s="252"/>
      <c r="P204" s="252"/>
      <c r="Q204" s="252"/>
    </row>
    <row r="205" spans="1:34">
      <c r="A205" s="699"/>
      <c r="B205" s="326" t="s">
        <v>42</v>
      </c>
      <c r="C205" s="384" t="e">
        <f>IF('Cumulative Budget Request '!#REF!='Split budget (D)'!$L$1,'Cumulative Budget Request '!#REF!,0)</f>
        <v>#REF!</v>
      </c>
      <c r="D205" s="283"/>
      <c r="E205" s="445" t="e">
        <f>IF('Cumulative Budget Request '!#REF!='Split budget (D)'!$L$1,'Cumulative Budget Request '!#REF!,0)</f>
        <v>#REF!</v>
      </c>
      <c r="F205" s="445" t="e">
        <f>IF('Cumulative Budget Request '!#REF!='Split budget (D)'!$L$1,'Cumulative Budget Request '!#REF!,0)</f>
        <v>#REF!</v>
      </c>
      <c r="G205" s="445" t="e">
        <f>IF('Cumulative Budget Request '!#REF!='Split budget (D)'!$L$1,'Cumulative Budget Request '!#REF!,0)</f>
        <v>#REF!</v>
      </c>
      <c r="H205" s="445" t="e">
        <f>IF('Cumulative Budget Request '!#REF!='Split budget (D)'!$L$1,'Cumulative Budget Request '!#REF!,0)</f>
        <v>#REF!</v>
      </c>
      <c r="I205" s="445" t="e">
        <f>IF('Cumulative Budget Request '!#REF!='Split budget (D)'!$L$1,'Cumulative Budget Request '!#REF!,0)</f>
        <v>#REF!</v>
      </c>
      <c r="J205" s="441" t="e">
        <f t="shared" si="60"/>
        <v>#REF!</v>
      </c>
      <c r="K205" s="253"/>
      <c r="L205" s="253"/>
      <c r="M205" s="254"/>
      <c r="N205" s="252"/>
      <c r="O205" s="252"/>
      <c r="P205" s="252"/>
      <c r="Q205" s="252"/>
    </row>
    <row r="206" spans="1:34">
      <c r="A206" s="699"/>
      <c r="B206" s="326" t="s">
        <v>164</v>
      </c>
      <c r="C206" s="384" t="e">
        <f>IF('Cumulative Budget Request '!#REF!='Split budget (D)'!$L$1,'Cumulative Budget Request '!#REF!,0)</f>
        <v>#REF!</v>
      </c>
      <c r="D206" s="283"/>
      <c r="E206" s="445" t="e">
        <f>IF('Cumulative Budget Request '!#REF!='Split budget (D)'!$L$1,'Cumulative Budget Request '!#REF!,0)</f>
        <v>#REF!</v>
      </c>
      <c r="F206" s="445" t="e">
        <f>IF('Cumulative Budget Request '!#REF!='Split budget (D)'!$L$1,'Cumulative Budget Request '!#REF!,0)</f>
        <v>#REF!</v>
      </c>
      <c r="G206" s="445" t="e">
        <f>IF('Cumulative Budget Request '!#REF!='Split budget (D)'!$L$1,'Cumulative Budget Request '!#REF!,0)</f>
        <v>#REF!</v>
      </c>
      <c r="H206" s="445" t="e">
        <f>IF('Cumulative Budget Request '!#REF!='Split budget (D)'!$L$1,'Cumulative Budget Request '!#REF!,0)</f>
        <v>#REF!</v>
      </c>
      <c r="I206" s="445" t="e">
        <f>IF('Cumulative Budget Request '!#REF!='Split budget (D)'!$L$1,'Cumulative Budget Request '!#REF!,0)</f>
        <v>#REF!</v>
      </c>
      <c r="J206" s="441" t="e">
        <f t="shared" si="60"/>
        <v>#REF!</v>
      </c>
      <c r="K206" s="253"/>
      <c r="L206" s="253"/>
      <c r="M206" s="254"/>
      <c r="N206" s="252"/>
      <c r="O206" s="252"/>
      <c r="P206" s="252"/>
      <c r="Q206" s="252"/>
    </row>
    <row r="207" spans="1:34">
      <c r="A207" s="699"/>
      <c r="B207" s="326" t="s">
        <v>43</v>
      </c>
      <c r="C207" s="384" t="e">
        <f>IF('Cumulative Budget Request '!#REF!='Split budget (D)'!$L$1,'Cumulative Budget Request '!#REF!,0)</f>
        <v>#REF!</v>
      </c>
      <c r="D207" s="283"/>
      <c r="E207" s="445" t="e">
        <f>IF('Cumulative Budget Request '!#REF!='Split budget (D)'!$L$1,'Cumulative Budget Request '!#REF!,0)</f>
        <v>#REF!</v>
      </c>
      <c r="F207" s="445" t="e">
        <f>IF('Cumulative Budget Request '!#REF!='Split budget (D)'!$L$1,'Cumulative Budget Request '!#REF!,0)</f>
        <v>#REF!</v>
      </c>
      <c r="G207" s="445" t="e">
        <f>IF('Cumulative Budget Request '!#REF!='Split budget (D)'!$L$1,'Cumulative Budget Request '!#REF!,0)</f>
        <v>#REF!</v>
      </c>
      <c r="H207" s="445" t="e">
        <f>IF('Cumulative Budget Request '!#REF!='Split budget (D)'!$L$1,'Cumulative Budget Request '!#REF!,0)</f>
        <v>#REF!</v>
      </c>
      <c r="I207" s="445" t="e">
        <f>IF('Cumulative Budget Request '!#REF!='Split budget (D)'!$L$1,'Cumulative Budget Request '!#REF!,0)</f>
        <v>#REF!</v>
      </c>
      <c r="J207" s="441" t="e">
        <f t="shared" si="60"/>
        <v>#REF!</v>
      </c>
      <c r="K207" s="253"/>
      <c r="L207" s="253"/>
      <c r="M207" s="254"/>
      <c r="N207" s="252"/>
      <c r="O207" s="252"/>
      <c r="P207" s="252"/>
      <c r="Q207" s="252"/>
    </row>
    <row r="208" spans="1:34">
      <c r="A208" s="699"/>
      <c r="B208" s="326" t="s">
        <v>44</v>
      </c>
      <c r="C208" s="384" t="e">
        <f>IF('Cumulative Budget Request '!#REF!='Split budget (D)'!$L$1,'Cumulative Budget Request '!#REF!,0)</f>
        <v>#REF!</v>
      </c>
      <c r="D208" s="283"/>
      <c r="E208" s="445" t="e">
        <f>IF('Cumulative Budget Request '!#REF!='Split budget (D)'!$L$1,'Cumulative Budget Request '!#REF!,0)</f>
        <v>#REF!</v>
      </c>
      <c r="F208" s="445" t="e">
        <f>IF('Cumulative Budget Request '!#REF!='Split budget (D)'!$L$1,'Cumulative Budget Request '!#REF!,0)</f>
        <v>#REF!</v>
      </c>
      <c r="G208" s="445" t="e">
        <f>IF('Cumulative Budget Request '!#REF!='Split budget (D)'!$L$1,'Cumulative Budget Request '!#REF!,0)</f>
        <v>#REF!</v>
      </c>
      <c r="H208" s="445" t="e">
        <f>IF('Cumulative Budget Request '!#REF!='Split budget (D)'!$L$1,'Cumulative Budget Request '!#REF!,0)</f>
        <v>#REF!</v>
      </c>
      <c r="I208" s="445" t="e">
        <f>IF('Cumulative Budget Request '!#REF!='Split budget (D)'!$L$1,'Cumulative Budget Request '!#REF!,0)</f>
        <v>#REF!</v>
      </c>
      <c r="J208" s="441" t="e">
        <f t="shared" si="60"/>
        <v>#REF!</v>
      </c>
      <c r="K208" s="253"/>
      <c r="L208" s="253"/>
      <c r="M208" s="254"/>
      <c r="N208" s="252"/>
      <c r="O208" s="252"/>
      <c r="P208" s="252"/>
      <c r="Q208" s="252"/>
    </row>
    <row r="209" spans="1:19">
      <c r="A209" s="699"/>
      <c r="B209" s="326" t="s">
        <v>45</v>
      </c>
      <c r="C209" s="384" t="e">
        <f>IF('Cumulative Budget Request '!#REF!='Split budget (D)'!$L$1,'Cumulative Budget Request '!#REF!,0)</f>
        <v>#REF!</v>
      </c>
      <c r="D209" s="283"/>
      <c r="E209" s="445" t="e">
        <f>IF('Cumulative Budget Request '!#REF!='Split budget (D)'!$L$1,'Cumulative Budget Request '!#REF!,0)</f>
        <v>#REF!</v>
      </c>
      <c r="F209" s="445" t="e">
        <f>IF('Cumulative Budget Request '!#REF!='Split budget (D)'!$L$1,'Cumulative Budget Request '!#REF!,0)</f>
        <v>#REF!</v>
      </c>
      <c r="G209" s="445" t="e">
        <f>IF('Cumulative Budget Request '!#REF!='Split budget (D)'!$L$1,'Cumulative Budget Request '!#REF!,0)</f>
        <v>#REF!</v>
      </c>
      <c r="H209" s="445" t="e">
        <f>IF('Cumulative Budget Request '!#REF!='Split budget (D)'!$L$1,'Cumulative Budget Request '!#REF!,0)</f>
        <v>#REF!</v>
      </c>
      <c r="I209" s="445" t="e">
        <f>IF('Cumulative Budget Request '!#REF!='Split budget (D)'!$L$1,'Cumulative Budget Request '!#REF!,0)</f>
        <v>#REF!</v>
      </c>
      <c r="J209" s="441" t="e">
        <f t="shared" si="60"/>
        <v>#REF!</v>
      </c>
      <c r="K209" s="253"/>
      <c r="L209" s="253"/>
      <c r="M209" s="254"/>
      <c r="N209" s="252"/>
      <c r="O209" s="252"/>
      <c r="P209" s="252"/>
      <c r="Q209" s="252"/>
    </row>
    <row r="210" spans="1:19">
      <c r="A210" s="700" t="s">
        <v>56</v>
      </c>
      <c r="B210" s="700"/>
      <c r="C210" s="700"/>
      <c r="D210" s="700"/>
      <c r="E210" s="478" t="e">
        <f>SUM(E204:E209)</f>
        <v>#REF!</v>
      </c>
      <c r="F210" s="478" t="e">
        <f t="shared" ref="F210:J210" si="61">SUM(F204:F209)</f>
        <v>#REF!</v>
      </c>
      <c r="G210" s="478" t="e">
        <f t="shared" si="61"/>
        <v>#REF!</v>
      </c>
      <c r="H210" s="478" t="e">
        <f t="shared" si="61"/>
        <v>#REF!</v>
      </c>
      <c r="I210" s="478" t="e">
        <f t="shared" si="61"/>
        <v>#REF!</v>
      </c>
      <c r="J210" s="479" t="e">
        <f t="shared" si="61"/>
        <v>#REF!</v>
      </c>
      <c r="K210" s="253"/>
      <c r="L210" s="253"/>
      <c r="M210" s="263"/>
      <c r="N210" s="252"/>
      <c r="O210" s="252"/>
      <c r="P210" s="252"/>
      <c r="Q210" s="252"/>
      <c r="R210" s="252"/>
    </row>
    <row r="211" spans="1:19" ht="13.15">
      <c r="A211" s="335"/>
      <c r="B211" s="660" t="s">
        <v>50</v>
      </c>
      <c r="C211" s="660"/>
      <c r="D211" s="660"/>
      <c r="E211" s="482" t="e">
        <f ca="1">SUMIF($A$182:$D$210,"*Total Trip", E182:E210)</f>
        <v>#REF!</v>
      </c>
      <c r="F211" s="482" t="e">
        <f t="shared" ref="F211:I211" ca="1" si="62">SUMIF($A$182:$D$210,"*Total Trip", F182:F210)</f>
        <v>#REF!</v>
      </c>
      <c r="G211" s="482" t="e">
        <f t="shared" ca="1" si="62"/>
        <v>#REF!</v>
      </c>
      <c r="H211" s="482" t="e">
        <f t="shared" ca="1" si="62"/>
        <v>#REF!</v>
      </c>
      <c r="I211" s="482" t="e">
        <f t="shared" ca="1" si="62"/>
        <v>#REF!</v>
      </c>
      <c r="J211" s="483" t="e">
        <f ca="1">SUM(E211:I211)</f>
        <v>#REF!</v>
      </c>
      <c r="K211" s="253"/>
      <c r="L211" s="253"/>
      <c r="M211" s="254"/>
      <c r="N211" s="253"/>
      <c r="O211" s="253"/>
      <c r="P211" s="253"/>
      <c r="Q211" s="254"/>
      <c r="R211" s="252"/>
      <c r="S211" s="252"/>
    </row>
    <row r="212" spans="1:19">
      <c r="A212" s="284"/>
      <c r="B212" s="287"/>
      <c r="C212" s="287"/>
      <c r="D212" s="287"/>
      <c r="E212" s="287"/>
      <c r="F212" s="287"/>
      <c r="G212" s="286"/>
      <c r="H212" s="286"/>
      <c r="I212" s="286"/>
      <c r="J212" s="336"/>
      <c r="K212" s="286"/>
      <c r="L212" s="286"/>
      <c r="M212" s="254"/>
      <c r="N212" s="253"/>
      <c r="O212" s="253"/>
      <c r="P212" s="253"/>
      <c r="Q212" s="254"/>
      <c r="R212" s="252"/>
      <c r="S212" s="252"/>
    </row>
    <row r="213" spans="1:19">
      <c r="A213" s="288" t="s">
        <v>51</v>
      </c>
      <c r="G213" s="254"/>
      <c r="H213" s="254"/>
      <c r="I213" s="254"/>
      <c r="J213" s="305"/>
      <c r="K213" s="262"/>
      <c r="L213" s="262"/>
      <c r="M213" s="254"/>
      <c r="N213" s="252"/>
      <c r="O213" s="252"/>
      <c r="P213" s="252"/>
      <c r="Q213" s="252"/>
    </row>
    <row r="214" spans="1:19">
      <c r="B214" s="599" t="e">
        <f>IF('Cumulative Budget Request '!#REF!='Split budget (D)'!$L$1,'Cumulative Budget Request '!B181,0)</f>
        <v>#REF!</v>
      </c>
      <c r="D214" s="558"/>
      <c r="E214" s="445" t="e">
        <f>IF('Cumulative Budget Request '!#REF!='Split budget (D)'!$L$1,'Cumulative Budget Request '!E181,0)</f>
        <v>#REF!</v>
      </c>
      <c r="F214" s="445" t="e">
        <f>IF('Cumulative Budget Request '!#REF!='Split budget (D)'!$L$1,'Cumulative Budget Request '!F181,0)</f>
        <v>#REF!</v>
      </c>
      <c r="G214" s="445" t="e">
        <f>IF('Cumulative Budget Request '!#REF!='Split budget (D)'!$L$1,'Cumulative Budget Request '!#REF!,0)</f>
        <v>#REF!</v>
      </c>
      <c r="H214" s="445" t="e">
        <f>IF('Cumulative Budget Request '!#REF!='Split budget (D)'!$L$1,'Cumulative Budget Request '!#REF!,0)</f>
        <v>#REF!</v>
      </c>
      <c r="I214" s="445" t="e">
        <f>IF('Cumulative Budget Request '!#REF!='Split budget (D)'!$L$1,'Cumulative Budget Request '!#REF!,0)</f>
        <v>#REF!</v>
      </c>
      <c r="J214" s="329" t="e">
        <f>SUM(E214:I214)</f>
        <v>#REF!</v>
      </c>
      <c r="K214" s="253"/>
      <c r="L214" s="253"/>
      <c r="M214" s="254"/>
      <c r="N214" s="252"/>
      <c r="O214" s="252"/>
      <c r="P214" s="252"/>
      <c r="Q214" s="252"/>
    </row>
    <row r="215" spans="1:19">
      <c r="B215" s="599" t="e">
        <f>IF('Cumulative Budget Request '!#REF!='Split budget (D)'!$L$1,'Cumulative Budget Request '!#REF!,0)</f>
        <v>#REF!</v>
      </c>
      <c r="D215" s="558"/>
      <c r="E215" s="445" t="e">
        <f>IF('Cumulative Budget Request '!#REF!='Split budget (D)'!$L$1,'Cumulative Budget Request '!#REF!,0)</f>
        <v>#REF!</v>
      </c>
      <c r="F215" s="445" t="e">
        <f>IF('Cumulative Budget Request '!#REF!='Split budget (D)'!$L$1,'Cumulative Budget Request '!#REF!,0)</f>
        <v>#REF!</v>
      </c>
      <c r="G215" s="445" t="e">
        <f>IF('Cumulative Budget Request '!#REF!='Split budget (D)'!$L$1,'Cumulative Budget Request '!#REF!,0)</f>
        <v>#REF!</v>
      </c>
      <c r="H215" s="445" t="e">
        <f>IF('Cumulative Budget Request '!#REF!='Split budget (D)'!$L$1,'Cumulative Budget Request '!#REF!,0)</f>
        <v>#REF!</v>
      </c>
      <c r="I215" s="445" t="e">
        <f>IF('Cumulative Budget Request '!#REF!='Split budget (D)'!$L$1,'Cumulative Budget Request '!#REF!,0)</f>
        <v>#REF!</v>
      </c>
      <c r="J215" s="329" t="e">
        <f>SUM(E215:I215)</f>
        <v>#REF!</v>
      </c>
      <c r="K215" s="253"/>
      <c r="L215" s="253"/>
      <c r="M215" s="254"/>
      <c r="N215" s="252"/>
      <c r="O215" s="252"/>
      <c r="P215" s="252"/>
      <c r="Q215" s="252"/>
    </row>
    <row r="216" spans="1:19">
      <c r="A216" s="700" t="s">
        <v>56</v>
      </c>
      <c r="B216" s="700"/>
      <c r="C216" s="700"/>
      <c r="D216" s="700"/>
      <c r="E216" s="478" t="e">
        <f>SUM(E214:E215)</f>
        <v>#REF!</v>
      </c>
      <c r="F216" s="478" t="e">
        <f t="shared" ref="F216:I216" si="63">SUM(F214:F215)</f>
        <v>#REF!</v>
      </c>
      <c r="G216" s="478" t="e">
        <f t="shared" si="63"/>
        <v>#REF!</v>
      </c>
      <c r="H216" s="478" t="e">
        <f t="shared" si="63"/>
        <v>#REF!</v>
      </c>
      <c r="I216" s="478" t="e">
        <f t="shared" si="63"/>
        <v>#REF!</v>
      </c>
      <c r="J216" s="481" t="e">
        <f>SUM(J214:J215)</f>
        <v>#REF!</v>
      </c>
      <c r="K216" s="253"/>
      <c r="L216" s="253"/>
      <c r="M216" s="253"/>
      <c r="N216" s="254"/>
      <c r="O216" s="254"/>
      <c r="P216" s="254"/>
      <c r="Q216" s="252"/>
      <c r="R216" s="252"/>
    </row>
    <row r="217" spans="1:19">
      <c r="E217" s="558"/>
      <c r="F217" s="254"/>
      <c r="G217" s="254"/>
      <c r="H217" s="254"/>
      <c r="I217" s="254"/>
      <c r="J217" s="305"/>
      <c r="K217" s="253"/>
      <c r="L217" s="253"/>
      <c r="M217" s="253"/>
      <c r="N217" s="254"/>
      <c r="O217" s="254"/>
      <c r="P217" s="254"/>
      <c r="Q217" s="252"/>
      <c r="R217" s="252"/>
    </row>
    <row r="218" spans="1:19" ht="13.15">
      <c r="A218" s="251" t="s">
        <v>111</v>
      </c>
      <c r="B218" s="332"/>
      <c r="C218" s="282"/>
      <c r="D218" s="514" t="s">
        <v>166</v>
      </c>
      <c r="E218" s="385" t="e">
        <f>IF('Cumulative Budget Request '!#REF!='Split budget (D)'!$L$1,'Cumulative Budget Request '!#REF!,0)</f>
        <v>#REF!</v>
      </c>
      <c r="F218" s="385" t="e">
        <f>IF('Cumulative Budget Request '!#REF!='Split budget (D)'!$L$1,'Cumulative Budget Request '!#REF!,0)</f>
        <v>#REF!</v>
      </c>
      <c r="G218" s="385" t="e">
        <f>IF('Cumulative Budget Request '!#REF!='Split budget (D)'!$L$1,'Cumulative Budget Request '!#REF!,0)</f>
        <v>#REF!</v>
      </c>
      <c r="H218" s="385" t="e">
        <f>IF('Cumulative Budget Request '!#REF!='Split budget (D)'!$L$1,'Cumulative Budget Request '!#REF!,0)</f>
        <v>#REF!</v>
      </c>
      <c r="I218" s="385" t="e">
        <f>IF('Cumulative Budget Request '!#REF!='Split budget (D)'!$L$1,'Cumulative Budget Request '!#REF!,0)</f>
        <v>#REF!</v>
      </c>
      <c r="J218" s="334"/>
      <c r="K218" s="253"/>
      <c r="L218" s="253"/>
      <c r="M218" s="254"/>
      <c r="N218" s="252"/>
      <c r="O218" s="252"/>
      <c r="P218" s="252"/>
      <c r="Q218" s="252"/>
    </row>
    <row r="219" spans="1:19" ht="13.15">
      <c r="D219" s="514" t="s">
        <v>223</v>
      </c>
      <c r="E219" s="385" t="e">
        <f>IF('Cumulative Budget Request '!#REF!='Split budget (D)'!$L$1,'Cumulative Budget Request '!#REF!,0)</f>
        <v>#REF!</v>
      </c>
      <c r="F219" s="385" t="e">
        <f>IF('Cumulative Budget Request '!#REF!='Split budget (D)'!$L$1,'Cumulative Budget Request '!#REF!,0)</f>
        <v>#REF!</v>
      </c>
      <c r="G219" s="385" t="e">
        <f>IF('Cumulative Budget Request '!#REF!='Split budget (D)'!$L$1,'Cumulative Budget Request '!#REF!,0)</f>
        <v>#REF!</v>
      </c>
      <c r="H219" s="385" t="e">
        <f>IF('Cumulative Budget Request '!#REF!='Split budget (D)'!$L$1,'Cumulative Budget Request '!#REF!,0)</f>
        <v>#REF!</v>
      </c>
      <c r="I219" s="385" t="e">
        <f>IF('Cumulative Budget Request '!#REF!='Split budget (D)'!$L$1,'Cumulative Budget Request '!#REF!,0)</f>
        <v>#REF!</v>
      </c>
      <c r="J219" s="334"/>
      <c r="K219" s="253"/>
      <c r="L219" s="253"/>
      <c r="M219" s="254"/>
      <c r="N219" s="252"/>
      <c r="O219" s="252"/>
      <c r="P219" s="252"/>
      <c r="Q219" s="252"/>
    </row>
    <row r="220" spans="1:19" ht="13.15">
      <c r="A220" s="251" t="s">
        <v>143</v>
      </c>
      <c r="B220" s="332"/>
      <c r="C220" s="282"/>
      <c r="D220" s="513" t="s">
        <v>224</v>
      </c>
      <c r="E220" s="385" t="e">
        <f>IF('Cumulative Budget Request '!#REF!='Split budget (D)'!$L$1,'Cumulative Budget Request '!#REF!,0)</f>
        <v>#REF!</v>
      </c>
      <c r="F220" s="385" t="e">
        <f>IF('Cumulative Budget Request '!#REF!='Split budget (D)'!$L$1,'Cumulative Budget Request '!#REF!,0)</f>
        <v>#REF!</v>
      </c>
      <c r="G220" s="385" t="e">
        <f>IF('Cumulative Budget Request '!#REF!='Split budget (D)'!$L$1,'Cumulative Budget Request '!#REF!,0)</f>
        <v>#REF!</v>
      </c>
      <c r="H220" s="385" t="e">
        <f>IF('Cumulative Budget Request '!#REF!='Split budget (D)'!$L$1,'Cumulative Budget Request '!#REF!,0)</f>
        <v>#REF!</v>
      </c>
      <c r="I220" s="385" t="e">
        <f>IF('Cumulative Budget Request '!#REF!='Split budget (D)'!$L$1,'Cumulative Budget Request '!#REF!,0)</f>
        <v>#REF!</v>
      </c>
      <c r="J220" s="334"/>
      <c r="K220" s="253"/>
      <c r="L220" s="253"/>
      <c r="M220" s="254"/>
      <c r="N220" s="252"/>
      <c r="O220" s="252"/>
      <c r="P220" s="252"/>
      <c r="Q220" s="252"/>
    </row>
    <row r="221" spans="1:19" ht="13.15">
      <c r="A221" s="698" t="e">
        <f>IF('Cumulative Budget Request '!#REF!='Split budget (D)'!$L$1,'Cumulative Budget Request '!#REF!,0)</f>
        <v>#REF!</v>
      </c>
      <c r="D221" s="514" t="s">
        <v>225</v>
      </c>
      <c r="E221" s="385" t="e">
        <f>IF('Cumulative Budget Request '!#REF!='Split budget (D)'!$L$1,'Cumulative Budget Request '!#REF!,0)</f>
        <v>#REF!</v>
      </c>
      <c r="F221" s="385" t="e">
        <f>IF('Cumulative Budget Request '!#REF!='Split budget (D)'!$L$1,'Cumulative Budget Request '!#REF!,0)</f>
        <v>#REF!</v>
      </c>
      <c r="G221" s="385" t="e">
        <f>IF('Cumulative Budget Request '!#REF!='Split budget (D)'!$L$1,'Cumulative Budget Request '!#REF!,0)</f>
        <v>#REF!</v>
      </c>
      <c r="H221" s="385" t="e">
        <f>IF('Cumulative Budget Request '!#REF!='Split budget (D)'!$L$1,'Cumulative Budget Request '!#REF!,0)</f>
        <v>#REF!</v>
      </c>
      <c r="I221" s="385" t="e">
        <f>IF('Cumulative Budget Request '!#REF!='Split budget (D)'!$L$1,'Cumulative Budget Request '!#REF!,0)</f>
        <v>#REF!</v>
      </c>
      <c r="J221" s="319"/>
      <c r="K221" s="253"/>
      <c r="L221" s="253"/>
      <c r="M221" s="254"/>
      <c r="N221" s="252"/>
      <c r="O221" s="252"/>
      <c r="P221" s="252"/>
      <c r="Q221" s="252"/>
    </row>
    <row r="222" spans="1:19" ht="13.15">
      <c r="A222" s="698"/>
      <c r="B222" s="546" t="s">
        <v>39</v>
      </c>
      <c r="C222" s="546" t="s">
        <v>40</v>
      </c>
      <c r="D222" s="283"/>
      <c r="E222" s="435"/>
      <c r="F222" s="435"/>
      <c r="G222" s="435"/>
      <c r="H222" s="435"/>
      <c r="I222" s="435"/>
      <c r="J222" s="319"/>
      <c r="K222" s="253"/>
      <c r="L222" s="253"/>
      <c r="M222" s="254"/>
      <c r="N222" s="252"/>
      <c r="O222" s="252"/>
      <c r="P222" s="252"/>
      <c r="Q222" s="252"/>
    </row>
    <row r="223" spans="1:19">
      <c r="A223" s="699"/>
      <c r="B223" s="326" t="s">
        <v>41</v>
      </c>
      <c r="C223" s="384" t="e">
        <f>IF('Cumulative Budget Request '!#REF!='Split budget (D)'!$L$1,'Cumulative Budget Request '!#REF!,0)</f>
        <v>#REF!</v>
      </c>
      <c r="D223" s="283"/>
      <c r="E223" s="445" t="e">
        <f>IF('Cumulative Budget Request '!#REF!='Split budget (D)'!$L$1,'Cumulative Budget Request '!#REF!,0)</f>
        <v>#REF!</v>
      </c>
      <c r="F223" s="445" t="e">
        <f>IF('Cumulative Budget Request '!#REF!='Split budget (D)'!$L$1,'Cumulative Budget Request '!#REF!,0)</f>
        <v>#REF!</v>
      </c>
      <c r="G223" s="445" t="e">
        <f>IF('Cumulative Budget Request '!#REF!='Split budget (D)'!$L$1,'Cumulative Budget Request '!#REF!,0)</f>
        <v>#REF!</v>
      </c>
      <c r="H223" s="445" t="e">
        <f>IF('Cumulative Budget Request '!#REF!='Split budget (D)'!$L$1,'Cumulative Budget Request '!#REF!,0)</f>
        <v>#REF!</v>
      </c>
      <c r="I223" s="445" t="e">
        <f>IF('Cumulative Budget Request '!#REF!='Split budget (D)'!$L$1,'Cumulative Budget Request '!#REF!,0)</f>
        <v>#REF!</v>
      </c>
      <c r="J223" s="441" t="e">
        <f t="shared" ref="J223:J228" si="64">SUM(E223:I223)</f>
        <v>#REF!</v>
      </c>
      <c r="K223" s="253"/>
      <c r="L223" s="253"/>
      <c r="M223" s="254"/>
      <c r="N223" s="252"/>
      <c r="O223" s="252"/>
      <c r="P223" s="252"/>
      <c r="Q223" s="252"/>
    </row>
    <row r="224" spans="1:19">
      <c r="A224" s="699"/>
      <c r="B224" s="326" t="s">
        <v>42</v>
      </c>
      <c r="C224" s="384" t="e">
        <f>IF('Cumulative Budget Request '!#REF!='Split budget (D)'!$L$1,'Cumulative Budget Request '!#REF!,0)</f>
        <v>#REF!</v>
      </c>
      <c r="D224" s="283"/>
      <c r="E224" s="445" t="e">
        <f>IF('Cumulative Budget Request '!#REF!='Split budget (D)'!$L$1,'Cumulative Budget Request '!#REF!,0)</f>
        <v>#REF!</v>
      </c>
      <c r="F224" s="445" t="e">
        <f>IF('Cumulative Budget Request '!#REF!='Split budget (D)'!$L$1,'Cumulative Budget Request '!#REF!,0)</f>
        <v>#REF!</v>
      </c>
      <c r="G224" s="445" t="e">
        <f>IF('Cumulative Budget Request '!#REF!='Split budget (D)'!$L$1,'Cumulative Budget Request '!#REF!,0)</f>
        <v>#REF!</v>
      </c>
      <c r="H224" s="445" t="e">
        <f>IF('Cumulative Budget Request '!#REF!='Split budget (D)'!$L$1,'Cumulative Budget Request '!#REF!,0)</f>
        <v>#REF!</v>
      </c>
      <c r="I224" s="445" t="e">
        <f>IF('Cumulative Budget Request '!#REF!='Split budget (D)'!$L$1,'Cumulative Budget Request '!#REF!,0)</f>
        <v>#REF!</v>
      </c>
      <c r="J224" s="441" t="e">
        <f t="shared" si="64"/>
        <v>#REF!</v>
      </c>
      <c r="K224" s="253"/>
      <c r="L224" s="253"/>
      <c r="M224" s="254"/>
      <c r="N224" s="252"/>
      <c r="O224" s="252"/>
      <c r="P224" s="252"/>
      <c r="Q224" s="252"/>
    </row>
    <row r="225" spans="1:18">
      <c r="A225" s="699"/>
      <c r="B225" s="326" t="s">
        <v>164</v>
      </c>
      <c r="C225" s="384" t="e">
        <f>IF('Cumulative Budget Request '!#REF!='Split budget (D)'!$L$1,'Cumulative Budget Request '!#REF!,0)</f>
        <v>#REF!</v>
      </c>
      <c r="D225" s="283"/>
      <c r="E225" s="445" t="e">
        <f>IF('Cumulative Budget Request '!#REF!='Split budget (D)'!$L$1,'Cumulative Budget Request '!#REF!,0)</f>
        <v>#REF!</v>
      </c>
      <c r="F225" s="445" t="e">
        <f>IF('Cumulative Budget Request '!#REF!='Split budget (D)'!$L$1,'Cumulative Budget Request '!#REF!,0)</f>
        <v>#REF!</v>
      </c>
      <c r="G225" s="445" t="e">
        <f>IF('Cumulative Budget Request '!#REF!='Split budget (D)'!$L$1,'Cumulative Budget Request '!#REF!,0)</f>
        <v>#REF!</v>
      </c>
      <c r="H225" s="445" t="e">
        <f>IF('Cumulative Budget Request '!#REF!='Split budget (D)'!$L$1,'Cumulative Budget Request '!#REF!,0)</f>
        <v>#REF!</v>
      </c>
      <c r="I225" s="445" t="e">
        <f>IF('Cumulative Budget Request '!#REF!='Split budget (D)'!$L$1,'Cumulative Budget Request '!#REF!,0)</f>
        <v>#REF!</v>
      </c>
      <c r="J225" s="441" t="e">
        <f t="shared" si="64"/>
        <v>#REF!</v>
      </c>
      <c r="K225" s="253"/>
      <c r="L225" s="253"/>
      <c r="M225" s="254"/>
      <c r="N225" s="252"/>
      <c r="O225" s="252"/>
      <c r="P225" s="252"/>
      <c r="Q225" s="252"/>
    </row>
    <row r="226" spans="1:18">
      <c r="A226" s="699"/>
      <c r="B226" s="326" t="s">
        <v>43</v>
      </c>
      <c r="C226" s="384" t="e">
        <f>IF('Cumulative Budget Request '!#REF!='Split budget (D)'!$L$1,'Cumulative Budget Request '!#REF!,0)</f>
        <v>#REF!</v>
      </c>
      <c r="D226" s="283"/>
      <c r="E226" s="445" t="e">
        <f>IF('Cumulative Budget Request '!#REF!='Split budget (D)'!$L$1,'Cumulative Budget Request '!#REF!,0)</f>
        <v>#REF!</v>
      </c>
      <c r="F226" s="445" t="e">
        <f>IF('Cumulative Budget Request '!#REF!='Split budget (D)'!$L$1,'Cumulative Budget Request '!#REF!,0)</f>
        <v>#REF!</v>
      </c>
      <c r="G226" s="445" t="e">
        <f>IF('Cumulative Budget Request '!#REF!='Split budget (D)'!$L$1,'Cumulative Budget Request '!#REF!,0)</f>
        <v>#REF!</v>
      </c>
      <c r="H226" s="445" t="e">
        <f>IF('Cumulative Budget Request '!#REF!='Split budget (D)'!$L$1,'Cumulative Budget Request '!#REF!,0)</f>
        <v>#REF!</v>
      </c>
      <c r="I226" s="445" t="e">
        <f>IF('Cumulative Budget Request '!#REF!='Split budget (D)'!$L$1,'Cumulative Budget Request '!#REF!,0)</f>
        <v>#REF!</v>
      </c>
      <c r="J226" s="441" t="e">
        <f t="shared" si="64"/>
        <v>#REF!</v>
      </c>
      <c r="K226" s="253"/>
      <c r="L226" s="253"/>
      <c r="M226" s="254"/>
      <c r="N226" s="252"/>
      <c r="O226" s="252"/>
      <c r="P226" s="252"/>
      <c r="Q226" s="252"/>
    </row>
    <row r="227" spans="1:18">
      <c r="A227" s="699"/>
      <c r="B227" s="326" t="s">
        <v>44</v>
      </c>
      <c r="C227" s="384" t="e">
        <f>IF('Cumulative Budget Request '!#REF!='Split budget (D)'!$L$1,'Cumulative Budget Request '!#REF!,0)</f>
        <v>#REF!</v>
      </c>
      <c r="D227" s="283"/>
      <c r="E227" s="445" t="e">
        <f>IF('Cumulative Budget Request '!#REF!='Split budget (D)'!$L$1,'Cumulative Budget Request '!#REF!,0)</f>
        <v>#REF!</v>
      </c>
      <c r="F227" s="445" t="e">
        <f>IF('Cumulative Budget Request '!#REF!='Split budget (D)'!$L$1,'Cumulative Budget Request '!#REF!,0)</f>
        <v>#REF!</v>
      </c>
      <c r="G227" s="445" t="e">
        <f>IF('Cumulative Budget Request '!#REF!='Split budget (D)'!$L$1,'Cumulative Budget Request '!#REF!,0)</f>
        <v>#REF!</v>
      </c>
      <c r="H227" s="445" t="e">
        <f>IF('Cumulative Budget Request '!#REF!='Split budget (D)'!$L$1,'Cumulative Budget Request '!#REF!,0)</f>
        <v>#REF!</v>
      </c>
      <c r="I227" s="445" t="e">
        <f>IF('Cumulative Budget Request '!#REF!='Split budget (D)'!$L$1,'Cumulative Budget Request '!#REF!,0)</f>
        <v>#REF!</v>
      </c>
      <c r="J227" s="441" t="e">
        <f t="shared" si="64"/>
        <v>#REF!</v>
      </c>
      <c r="K227" s="253"/>
      <c r="L227" s="253"/>
      <c r="M227" s="254"/>
      <c r="N227" s="252"/>
      <c r="O227" s="252"/>
      <c r="P227" s="252"/>
      <c r="Q227" s="252"/>
    </row>
    <row r="228" spans="1:18">
      <c r="A228" s="699"/>
      <c r="B228" s="326" t="s">
        <v>45</v>
      </c>
      <c r="C228" s="384" t="e">
        <f>IF('Cumulative Budget Request '!#REF!='Split budget (D)'!$L$1,'Cumulative Budget Request '!#REF!,0)</f>
        <v>#REF!</v>
      </c>
      <c r="D228" s="283"/>
      <c r="E228" s="445" t="e">
        <f>IF('Cumulative Budget Request '!#REF!='Split budget (D)'!$L$1,'Cumulative Budget Request '!#REF!,0)</f>
        <v>#REF!</v>
      </c>
      <c r="F228" s="445" t="e">
        <f>IF('Cumulative Budget Request '!#REF!='Split budget (D)'!$L$1,'Cumulative Budget Request '!#REF!,0)</f>
        <v>#REF!</v>
      </c>
      <c r="G228" s="445" t="e">
        <f>IF('Cumulative Budget Request '!#REF!='Split budget (D)'!$L$1,'Cumulative Budget Request '!#REF!,0)</f>
        <v>#REF!</v>
      </c>
      <c r="H228" s="445" t="e">
        <f>IF('Cumulative Budget Request '!#REF!='Split budget (D)'!$L$1,'Cumulative Budget Request '!#REF!,0)</f>
        <v>#REF!</v>
      </c>
      <c r="I228" s="445" t="e">
        <f>IF('Cumulative Budget Request '!#REF!='Split budget (D)'!$L$1,'Cumulative Budget Request '!#REF!,0)</f>
        <v>#REF!</v>
      </c>
      <c r="J228" s="441" t="e">
        <f t="shared" si="64"/>
        <v>#REF!</v>
      </c>
      <c r="K228" s="253"/>
      <c r="L228" s="253"/>
      <c r="M228" s="254"/>
      <c r="N228" s="252"/>
      <c r="O228" s="252"/>
      <c r="P228" s="252"/>
      <c r="Q228" s="252"/>
    </row>
    <row r="229" spans="1:18">
      <c r="A229" s="700" t="s">
        <v>56</v>
      </c>
      <c r="B229" s="700"/>
      <c r="C229" s="700"/>
      <c r="D229" s="700"/>
      <c r="E229" s="478" t="e">
        <f>SUM(E223:E228)</f>
        <v>#REF!</v>
      </c>
      <c r="F229" s="478" t="e">
        <f t="shared" ref="F229:I229" si="65">SUM(F223:F228)</f>
        <v>#REF!</v>
      </c>
      <c r="G229" s="478" t="e">
        <f t="shared" si="65"/>
        <v>#REF!</v>
      </c>
      <c r="H229" s="478" t="e">
        <f t="shared" si="65"/>
        <v>#REF!</v>
      </c>
      <c r="I229" s="478" t="e">
        <f t="shared" si="65"/>
        <v>#REF!</v>
      </c>
      <c r="J229" s="479" t="e">
        <f t="shared" ref="J229" si="66">SUM(J223:J228)</f>
        <v>#REF!</v>
      </c>
      <c r="K229" s="253"/>
      <c r="L229" s="253"/>
      <c r="M229" s="263"/>
      <c r="N229" s="252"/>
      <c r="O229" s="252"/>
      <c r="P229" s="252"/>
      <c r="Q229" s="252"/>
      <c r="R229" s="252"/>
    </row>
    <row r="230" spans="1:18">
      <c r="E230" s="558"/>
      <c r="F230" s="254"/>
      <c r="G230" s="254"/>
      <c r="H230" s="254"/>
      <c r="I230" s="254"/>
      <c r="J230" s="305"/>
      <c r="K230" s="253"/>
      <c r="L230" s="253"/>
      <c r="M230" s="253"/>
      <c r="N230" s="254"/>
      <c r="O230" s="254"/>
      <c r="P230" s="254"/>
      <c r="Q230" s="252"/>
      <c r="R230" s="252"/>
    </row>
    <row r="231" spans="1:18" ht="13.15">
      <c r="A231" s="251" t="s">
        <v>111</v>
      </c>
      <c r="B231" s="332"/>
      <c r="C231" s="282"/>
      <c r="D231" s="514" t="s">
        <v>166</v>
      </c>
      <c r="E231" s="385" t="e">
        <f>IF('Cumulative Budget Request '!#REF!='Split budget (D)'!$L$1,'Cumulative Budget Request '!#REF!,0)</f>
        <v>#REF!</v>
      </c>
      <c r="F231" s="385" t="e">
        <f>IF('Cumulative Budget Request '!#REF!='Split budget (D)'!$L$1,'Cumulative Budget Request '!#REF!,0)</f>
        <v>#REF!</v>
      </c>
      <c r="G231" s="385" t="e">
        <f>IF('Cumulative Budget Request '!#REF!='Split budget (D)'!$L$1,'Cumulative Budget Request '!#REF!,0)</f>
        <v>#REF!</v>
      </c>
      <c r="H231" s="385" t="e">
        <f>IF('Cumulative Budget Request '!#REF!='Split budget (D)'!$L$1,'Cumulative Budget Request '!#REF!,0)</f>
        <v>#REF!</v>
      </c>
      <c r="I231" s="385" t="e">
        <f>IF('Cumulative Budget Request '!#REF!='Split budget (D)'!$L$1,'Cumulative Budget Request '!#REF!,0)</f>
        <v>#REF!</v>
      </c>
      <c r="J231" s="334"/>
      <c r="K231" s="253"/>
      <c r="L231" s="253"/>
      <c r="M231" s="254"/>
      <c r="N231" s="252"/>
      <c r="O231" s="252"/>
      <c r="P231" s="252"/>
      <c r="Q231" s="252"/>
    </row>
    <row r="232" spans="1:18" ht="13.15">
      <c r="D232" s="514" t="s">
        <v>223</v>
      </c>
      <c r="E232" s="385" t="e">
        <f>IF('Cumulative Budget Request '!#REF!='Split budget (D)'!$L$1,'Cumulative Budget Request '!#REF!,0)</f>
        <v>#REF!</v>
      </c>
      <c r="F232" s="385" t="e">
        <f>IF('Cumulative Budget Request '!#REF!='Split budget (D)'!$L$1,'Cumulative Budget Request '!#REF!,0)</f>
        <v>#REF!</v>
      </c>
      <c r="G232" s="385" t="e">
        <f>IF('Cumulative Budget Request '!#REF!='Split budget (D)'!$L$1,'Cumulative Budget Request '!#REF!,0)</f>
        <v>#REF!</v>
      </c>
      <c r="H232" s="385" t="e">
        <f>IF('Cumulative Budget Request '!#REF!='Split budget (D)'!$L$1,'Cumulative Budget Request '!#REF!,0)</f>
        <v>#REF!</v>
      </c>
      <c r="I232" s="385" t="e">
        <f>IF('Cumulative Budget Request '!#REF!='Split budget (D)'!$L$1,'Cumulative Budget Request '!#REF!,0)</f>
        <v>#REF!</v>
      </c>
      <c r="J232" s="334"/>
      <c r="K232" s="253"/>
      <c r="L232" s="253"/>
      <c r="M232" s="254"/>
      <c r="N232" s="252"/>
      <c r="O232" s="252"/>
      <c r="P232" s="252"/>
      <c r="Q232" s="252"/>
    </row>
    <row r="233" spans="1:18" ht="13.15">
      <c r="A233" s="251" t="s">
        <v>143</v>
      </c>
      <c r="B233" s="332"/>
      <c r="C233" s="282"/>
      <c r="D233" s="513" t="s">
        <v>224</v>
      </c>
      <c r="E233" s="385" t="e">
        <f>IF('Cumulative Budget Request '!#REF!='Split budget (D)'!$L$1,'Cumulative Budget Request '!#REF!,0)</f>
        <v>#REF!</v>
      </c>
      <c r="F233" s="385" t="e">
        <f>IF('Cumulative Budget Request '!#REF!='Split budget (D)'!$L$1,'Cumulative Budget Request '!#REF!,0)</f>
        <v>#REF!</v>
      </c>
      <c r="G233" s="385" t="e">
        <f>IF('Cumulative Budget Request '!#REF!='Split budget (D)'!$L$1,'Cumulative Budget Request '!#REF!,0)</f>
        <v>#REF!</v>
      </c>
      <c r="H233" s="385" t="e">
        <f>IF('Cumulative Budget Request '!#REF!='Split budget (D)'!$L$1,'Cumulative Budget Request '!#REF!,0)</f>
        <v>#REF!</v>
      </c>
      <c r="I233" s="385" t="e">
        <f>IF('Cumulative Budget Request '!#REF!='Split budget (D)'!$L$1,'Cumulative Budget Request '!#REF!,0)</f>
        <v>#REF!</v>
      </c>
      <c r="J233" s="334"/>
      <c r="K233" s="253"/>
      <c r="L233" s="253"/>
      <c r="M233" s="254"/>
      <c r="N233" s="252"/>
      <c r="O233" s="252"/>
      <c r="P233" s="252"/>
      <c r="Q233" s="252"/>
    </row>
    <row r="234" spans="1:18" ht="13.15">
      <c r="A234" s="698" t="e">
        <f>IF('Cumulative Budget Request '!#REF!='Split budget (D)'!$L$1,'Cumulative Budget Request '!#REF!,0)</f>
        <v>#REF!</v>
      </c>
      <c r="D234" s="514" t="s">
        <v>225</v>
      </c>
      <c r="E234" s="385" t="e">
        <f>IF('Cumulative Budget Request '!#REF!='Split budget (D)'!$L$1,'Cumulative Budget Request '!#REF!,0)</f>
        <v>#REF!</v>
      </c>
      <c r="F234" s="385" t="e">
        <f>IF('Cumulative Budget Request '!#REF!='Split budget (D)'!$L$1,'Cumulative Budget Request '!#REF!,0)</f>
        <v>#REF!</v>
      </c>
      <c r="G234" s="385" t="e">
        <f>IF('Cumulative Budget Request '!#REF!='Split budget (D)'!$L$1,'Cumulative Budget Request '!#REF!,0)</f>
        <v>#REF!</v>
      </c>
      <c r="H234" s="385" t="e">
        <f>IF('Cumulative Budget Request '!#REF!='Split budget (D)'!$L$1,'Cumulative Budget Request '!#REF!,0)</f>
        <v>#REF!</v>
      </c>
      <c r="I234" s="385" t="e">
        <f>IF('Cumulative Budget Request '!#REF!='Split budget (D)'!$L$1,'Cumulative Budget Request '!#REF!,0)</f>
        <v>#REF!</v>
      </c>
      <c r="J234" s="319"/>
      <c r="K234" s="253"/>
      <c r="L234" s="253"/>
      <c r="M234" s="254"/>
      <c r="N234" s="252"/>
      <c r="O234" s="252"/>
      <c r="P234" s="252"/>
      <c r="Q234" s="252"/>
    </row>
    <row r="235" spans="1:18" ht="13.15">
      <c r="A235" s="698"/>
      <c r="B235" s="546" t="s">
        <v>39</v>
      </c>
      <c r="C235" s="546" t="s">
        <v>40</v>
      </c>
      <c r="D235" s="283"/>
      <c r="E235" s="435"/>
      <c r="F235" s="435"/>
      <c r="G235" s="435"/>
      <c r="H235" s="435"/>
      <c r="I235" s="435"/>
      <c r="J235" s="319"/>
      <c r="K235" s="253"/>
      <c r="L235" s="253"/>
      <c r="M235" s="254"/>
      <c r="N235" s="252"/>
      <c r="O235" s="252"/>
      <c r="P235" s="252"/>
      <c r="Q235" s="252"/>
    </row>
    <row r="236" spans="1:18">
      <c r="A236" s="699"/>
      <c r="B236" s="326" t="s">
        <v>41</v>
      </c>
      <c r="C236" s="384" t="e">
        <f>IF('Cumulative Budget Request '!#REF!='Split budget (D)'!$L$1,'Cumulative Budget Request '!#REF!,0)</f>
        <v>#REF!</v>
      </c>
      <c r="D236" s="283"/>
      <c r="E236" s="445" t="e">
        <f>IF('Cumulative Budget Request '!#REF!='Split budget (D)'!$L$1,'Cumulative Budget Request '!#REF!,0)</f>
        <v>#REF!</v>
      </c>
      <c r="F236" s="445" t="e">
        <f>IF('Cumulative Budget Request '!#REF!='Split budget (D)'!$L$1,'Cumulative Budget Request '!#REF!,0)</f>
        <v>#REF!</v>
      </c>
      <c r="G236" s="445" t="e">
        <f>IF('Cumulative Budget Request '!#REF!='Split budget (D)'!$L$1,'Cumulative Budget Request '!#REF!,0)</f>
        <v>#REF!</v>
      </c>
      <c r="H236" s="445" t="e">
        <f>IF('Cumulative Budget Request '!#REF!='Split budget (D)'!$L$1,'Cumulative Budget Request '!#REF!,0)</f>
        <v>#REF!</v>
      </c>
      <c r="I236" s="445" t="e">
        <f>IF('Cumulative Budget Request '!#REF!='Split budget (D)'!$L$1,'Cumulative Budget Request '!#REF!,0)</f>
        <v>#REF!</v>
      </c>
      <c r="J236" s="441" t="e">
        <f t="shared" ref="J236:J241" si="67">SUM(E236:I236)</f>
        <v>#REF!</v>
      </c>
      <c r="K236" s="253"/>
      <c r="L236" s="253"/>
      <c r="M236" s="254"/>
      <c r="N236" s="252"/>
      <c r="O236" s="252"/>
      <c r="P236" s="252"/>
      <c r="Q236" s="252"/>
    </row>
    <row r="237" spans="1:18">
      <c r="A237" s="699"/>
      <c r="B237" s="326" t="s">
        <v>42</v>
      </c>
      <c r="C237" s="384" t="e">
        <f>IF('Cumulative Budget Request '!#REF!='Split budget (D)'!$L$1,'Cumulative Budget Request '!#REF!,0)</f>
        <v>#REF!</v>
      </c>
      <c r="D237" s="283"/>
      <c r="E237" s="445" t="e">
        <f>IF('Cumulative Budget Request '!#REF!='Split budget (D)'!$L$1,'Cumulative Budget Request '!#REF!,0)</f>
        <v>#REF!</v>
      </c>
      <c r="F237" s="445" t="e">
        <f>IF('Cumulative Budget Request '!#REF!='Split budget (D)'!$L$1,'Cumulative Budget Request '!#REF!,0)</f>
        <v>#REF!</v>
      </c>
      <c r="G237" s="445" t="e">
        <f>IF('Cumulative Budget Request '!#REF!='Split budget (D)'!$L$1,'Cumulative Budget Request '!#REF!,0)</f>
        <v>#REF!</v>
      </c>
      <c r="H237" s="445" t="e">
        <f>IF('Cumulative Budget Request '!#REF!='Split budget (D)'!$L$1,'Cumulative Budget Request '!#REF!,0)</f>
        <v>#REF!</v>
      </c>
      <c r="I237" s="445" t="e">
        <f>IF('Cumulative Budget Request '!#REF!='Split budget (D)'!$L$1,'Cumulative Budget Request '!#REF!,0)</f>
        <v>#REF!</v>
      </c>
      <c r="J237" s="441" t="e">
        <f t="shared" si="67"/>
        <v>#REF!</v>
      </c>
      <c r="K237" s="253"/>
      <c r="L237" s="253"/>
      <c r="M237" s="254"/>
      <c r="N237" s="252"/>
      <c r="O237" s="252"/>
      <c r="P237" s="252"/>
      <c r="Q237" s="252"/>
    </row>
    <row r="238" spans="1:18">
      <c r="A238" s="699"/>
      <c r="B238" s="326" t="s">
        <v>164</v>
      </c>
      <c r="C238" s="384" t="e">
        <f>IF('Cumulative Budget Request '!#REF!='Split budget (D)'!$L$1,'Cumulative Budget Request '!#REF!,0)</f>
        <v>#REF!</v>
      </c>
      <c r="D238" s="283"/>
      <c r="E238" s="445" t="e">
        <f>IF('Cumulative Budget Request '!#REF!='Split budget (D)'!$L$1,'Cumulative Budget Request '!#REF!,0)</f>
        <v>#REF!</v>
      </c>
      <c r="F238" s="445" t="e">
        <f>IF('Cumulative Budget Request '!#REF!='Split budget (D)'!$L$1,'Cumulative Budget Request '!#REF!,0)</f>
        <v>#REF!</v>
      </c>
      <c r="G238" s="445" t="e">
        <f>IF('Cumulative Budget Request '!#REF!='Split budget (D)'!$L$1,'Cumulative Budget Request '!#REF!,0)</f>
        <v>#REF!</v>
      </c>
      <c r="H238" s="445" t="e">
        <f>IF('Cumulative Budget Request '!#REF!='Split budget (D)'!$L$1,'Cumulative Budget Request '!#REF!,0)</f>
        <v>#REF!</v>
      </c>
      <c r="I238" s="445" t="e">
        <f>IF('Cumulative Budget Request '!#REF!='Split budget (D)'!$L$1,'Cumulative Budget Request '!#REF!,0)</f>
        <v>#REF!</v>
      </c>
      <c r="J238" s="441" t="e">
        <f t="shared" si="67"/>
        <v>#REF!</v>
      </c>
      <c r="K238" s="253"/>
      <c r="L238" s="253"/>
      <c r="M238" s="254"/>
      <c r="N238" s="252"/>
      <c r="O238" s="252"/>
      <c r="P238" s="252"/>
      <c r="Q238" s="252"/>
    </row>
    <row r="239" spans="1:18">
      <c r="A239" s="699"/>
      <c r="B239" s="326" t="s">
        <v>43</v>
      </c>
      <c r="C239" s="384" t="e">
        <f>IF('Cumulative Budget Request '!#REF!='Split budget (D)'!$L$1,'Cumulative Budget Request '!#REF!,0)</f>
        <v>#REF!</v>
      </c>
      <c r="D239" s="283"/>
      <c r="E239" s="445" t="e">
        <f>IF('Cumulative Budget Request '!#REF!='Split budget (D)'!$L$1,'Cumulative Budget Request '!#REF!,0)</f>
        <v>#REF!</v>
      </c>
      <c r="F239" s="445" t="e">
        <f>IF('Cumulative Budget Request '!#REF!='Split budget (D)'!$L$1,'Cumulative Budget Request '!#REF!,0)</f>
        <v>#REF!</v>
      </c>
      <c r="G239" s="445" t="e">
        <f>IF('Cumulative Budget Request '!#REF!='Split budget (D)'!$L$1,'Cumulative Budget Request '!#REF!,0)</f>
        <v>#REF!</v>
      </c>
      <c r="H239" s="445" t="e">
        <f>IF('Cumulative Budget Request '!#REF!='Split budget (D)'!$L$1,'Cumulative Budget Request '!#REF!,0)</f>
        <v>#REF!</v>
      </c>
      <c r="I239" s="445" t="e">
        <f>IF('Cumulative Budget Request '!#REF!='Split budget (D)'!$L$1,'Cumulative Budget Request '!#REF!,0)</f>
        <v>#REF!</v>
      </c>
      <c r="J239" s="441" t="e">
        <f t="shared" si="67"/>
        <v>#REF!</v>
      </c>
      <c r="K239" s="253"/>
      <c r="L239" s="253"/>
      <c r="M239" s="254"/>
      <c r="N239" s="252"/>
      <c r="O239" s="252"/>
      <c r="P239" s="252"/>
      <c r="Q239" s="252"/>
    </row>
    <row r="240" spans="1:18">
      <c r="A240" s="699"/>
      <c r="B240" s="326" t="s">
        <v>44</v>
      </c>
      <c r="C240" s="384" t="e">
        <f>IF('Cumulative Budget Request '!#REF!='Split budget (D)'!$L$1,'Cumulative Budget Request '!#REF!,0)</f>
        <v>#REF!</v>
      </c>
      <c r="D240" s="283"/>
      <c r="E240" s="445" t="e">
        <f>IF('Cumulative Budget Request '!#REF!='Split budget (D)'!$L$1,'Cumulative Budget Request '!#REF!,0)</f>
        <v>#REF!</v>
      </c>
      <c r="F240" s="445" t="e">
        <f>IF('Cumulative Budget Request '!#REF!='Split budget (D)'!$L$1,'Cumulative Budget Request '!#REF!,0)</f>
        <v>#REF!</v>
      </c>
      <c r="G240" s="445" t="e">
        <f>IF('Cumulative Budget Request '!#REF!='Split budget (D)'!$L$1,'Cumulative Budget Request '!#REF!,0)</f>
        <v>#REF!</v>
      </c>
      <c r="H240" s="445" t="e">
        <f>IF('Cumulative Budget Request '!#REF!='Split budget (D)'!$L$1,'Cumulative Budget Request '!#REF!,0)</f>
        <v>#REF!</v>
      </c>
      <c r="I240" s="445" t="e">
        <f>IF('Cumulative Budget Request '!#REF!='Split budget (D)'!$L$1,'Cumulative Budget Request '!#REF!,0)</f>
        <v>#REF!</v>
      </c>
      <c r="J240" s="441" t="e">
        <f t="shared" si="67"/>
        <v>#REF!</v>
      </c>
      <c r="K240" s="253"/>
      <c r="L240" s="253"/>
      <c r="M240" s="254"/>
      <c r="N240" s="252"/>
      <c r="O240" s="252"/>
      <c r="P240" s="252"/>
      <c r="Q240" s="252"/>
    </row>
    <row r="241" spans="1:19">
      <c r="A241" s="699"/>
      <c r="B241" s="326" t="s">
        <v>45</v>
      </c>
      <c r="C241" s="384" t="e">
        <f>IF('Cumulative Budget Request '!#REF!='Split budget (D)'!$L$1,'Cumulative Budget Request '!#REF!,0)</f>
        <v>#REF!</v>
      </c>
      <c r="D241" s="283"/>
      <c r="E241" s="445" t="e">
        <f>IF('Cumulative Budget Request '!#REF!='Split budget (D)'!$L$1,'Cumulative Budget Request '!#REF!,0)</f>
        <v>#REF!</v>
      </c>
      <c r="F241" s="445" t="e">
        <f>IF('Cumulative Budget Request '!#REF!='Split budget (D)'!$L$1,'Cumulative Budget Request '!#REF!,0)</f>
        <v>#REF!</v>
      </c>
      <c r="G241" s="445" t="e">
        <f>IF('Cumulative Budget Request '!#REF!='Split budget (D)'!$L$1,'Cumulative Budget Request '!#REF!,0)</f>
        <v>#REF!</v>
      </c>
      <c r="H241" s="445" t="e">
        <f>IF('Cumulative Budget Request '!#REF!='Split budget (D)'!$L$1,'Cumulative Budget Request '!#REF!,0)</f>
        <v>#REF!</v>
      </c>
      <c r="I241" s="445" t="e">
        <f>IF('Cumulative Budget Request '!#REF!='Split budget (D)'!$L$1,'Cumulative Budget Request '!#REF!,0)</f>
        <v>#REF!</v>
      </c>
      <c r="J241" s="441" t="e">
        <f t="shared" si="67"/>
        <v>#REF!</v>
      </c>
      <c r="K241" s="253"/>
      <c r="L241" s="253"/>
      <c r="M241" s="254"/>
      <c r="N241" s="252"/>
      <c r="O241" s="252"/>
      <c r="P241" s="252"/>
      <c r="Q241" s="252"/>
    </row>
    <row r="242" spans="1:19">
      <c r="A242" s="700" t="s">
        <v>56</v>
      </c>
      <c r="B242" s="700"/>
      <c r="C242" s="700"/>
      <c r="D242" s="700"/>
      <c r="E242" s="478" t="e">
        <f>SUM(E236:E241)</f>
        <v>#REF!</v>
      </c>
      <c r="F242" s="478" t="e">
        <f t="shared" ref="F242:J242" si="68">SUM(F236:F241)</f>
        <v>#REF!</v>
      </c>
      <c r="G242" s="478" t="e">
        <f t="shared" si="68"/>
        <v>#REF!</v>
      </c>
      <c r="H242" s="478" t="e">
        <f t="shared" si="68"/>
        <v>#REF!</v>
      </c>
      <c r="I242" s="478" t="e">
        <f t="shared" si="68"/>
        <v>#REF!</v>
      </c>
      <c r="J242" s="479" t="e">
        <f t="shared" si="68"/>
        <v>#REF!</v>
      </c>
      <c r="K242" s="253"/>
      <c r="L242" s="253"/>
      <c r="M242" s="263"/>
      <c r="N242" s="252"/>
      <c r="O242" s="252"/>
      <c r="P242" s="252"/>
      <c r="Q242" s="252"/>
      <c r="R242" s="252"/>
    </row>
    <row r="243" spans="1:19" ht="13.15">
      <c r="A243" s="335"/>
      <c r="B243" s="660" t="s">
        <v>57</v>
      </c>
      <c r="C243" s="660"/>
      <c r="D243" s="660"/>
      <c r="E243" s="442" t="e">
        <f ca="1">SUMIF($A$214:$D$242,"*Total Trip", E214:E242)</f>
        <v>#REF!</v>
      </c>
      <c r="F243" s="442" t="e">
        <f t="shared" ref="F243:I243" ca="1" si="69">SUMIF($A$214:$D$242,"*Total Trip", F214:F242)</f>
        <v>#REF!</v>
      </c>
      <c r="G243" s="442" t="e">
        <f t="shared" ca="1" si="69"/>
        <v>#REF!</v>
      </c>
      <c r="H243" s="442" t="e">
        <f t="shared" ca="1" si="69"/>
        <v>#REF!</v>
      </c>
      <c r="I243" s="442" t="e">
        <f t="shared" ca="1" si="69"/>
        <v>#REF!</v>
      </c>
      <c r="J243" s="443" t="e">
        <f ca="1">SUM(E243:I243)</f>
        <v>#REF!</v>
      </c>
      <c r="K243" s="253"/>
      <c r="L243" s="253"/>
      <c r="M243" s="254"/>
      <c r="N243" s="253"/>
      <c r="O243" s="253"/>
      <c r="P243" s="253"/>
      <c r="Q243" s="254"/>
      <c r="R243" s="252"/>
      <c r="S243" s="252"/>
    </row>
    <row r="244" spans="1:19">
      <c r="A244" s="284"/>
      <c r="B244" s="285"/>
      <c r="C244" s="285"/>
      <c r="D244" s="285"/>
      <c r="E244" s="285"/>
      <c r="F244" s="285"/>
      <c r="G244" s="286"/>
      <c r="H244" s="286"/>
      <c r="I244" s="286"/>
      <c r="J244" s="336"/>
      <c r="K244" s="286"/>
      <c r="L244" s="286"/>
      <c r="M244" s="252"/>
      <c r="N244" s="263"/>
      <c r="O244" s="263"/>
      <c r="P244" s="263"/>
      <c r="Q244" s="252"/>
      <c r="R244" s="252"/>
      <c r="S244" s="252"/>
    </row>
    <row r="245" spans="1:19">
      <c r="A245" s="288" t="s">
        <v>47</v>
      </c>
      <c r="J245" s="290"/>
      <c r="M245" s="252"/>
      <c r="N245" s="263"/>
      <c r="O245" s="263"/>
      <c r="P245" s="263"/>
      <c r="Q245" s="252"/>
      <c r="R245" s="252"/>
      <c r="S245" s="252"/>
    </row>
    <row r="246" spans="1:19">
      <c r="A246" s="8"/>
      <c r="B246" s="600" t="e">
        <f>IF('Cumulative Budget Request '!#REF!='Split budget (D)'!$L$1,'Cumulative Budget Request '!B185,0)</f>
        <v>#REF!</v>
      </c>
      <c r="C246" s="257"/>
      <c r="E246" s="249" t="e">
        <f>IF('Cumulative Budget Request '!#REF!='Split budget (D)'!$L$1,'Cumulative Budget Request '!E185,0)</f>
        <v>#REF!</v>
      </c>
      <c r="F246" s="249" t="e">
        <f>IF('Cumulative Budget Request '!#REF!='Split budget (D)'!$L$1,'Cumulative Budget Request '!F185,0)</f>
        <v>#REF!</v>
      </c>
      <c r="G246" s="249" t="e">
        <f>IF('Cumulative Budget Request '!#REF!='Split budget (D)'!$L$1,'Cumulative Budget Request '!#REF!,0)</f>
        <v>#REF!</v>
      </c>
      <c r="H246" s="249" t="e">
        <f>IF('Cumulative Budget Request '!#REF!='Split budget (D)'!$L$1,'Cumulative Budget Request '!#REF!,0)</f>
        <v>#REF!</v>
      </c>
      <c r="I246" s="249" t="e">
        <f>IF('Cumulative Budget Request '!#REF!='Split budget (D)'!$L$1,'Cumulative Budget Request '!#REF!,0)</f>
        <v>#REF!</v>
      </c>
      <c r="J246" s="441" t="e">
        <f>SUM(E246:I246)</f>
        <v>#REF!</v>
      </c>
      <c r="K246" s="252"/>
      <c r="L246" s="247"/>
      <c r="M246" s="252"/>
      <c r="N246" s="252"/>
      <c r="O246" s="252"/>
      <c r="P246" s="252"/>
      <c r="Q246" s="252"/>
    </row>
    <row r="247" spans="1:19">
      <c r="A247" s="8"/>
      <c r="B247" s="600" t="e">
        <f>IF('Cumulative Budget Request '!#REF!='Split budget (D)'!$L$1,'Cumulative Budget Request '!#REF!,0)</f>
        <v>#REF!</v>
      </c>
      <c r="C247" s="257"/>
      <c r="E247" s="249" t="e">
        <f>IF('Cumulative Budget Request '!#REF!='Split budget (D)'!$L$1,'Cumulative Budget Request '!#REF!,0)</f>
        <v>#REF!</v>
      </c>
      <c r="F247" s="249" t="e">
        <f>IF('Cumulative Budget Request '!#REF!='Split budget (D)'!$L$1,'Cumulative Budget Request '!#REF!,0)</f>
        <v>#REF!</v>
      </c>
      <c r="G247" s="249" t="e">
        <f>IF('Cumulative Budget Request '!#REF!='Split budget (D)'!$L$1,'Cumulative Budget Request '!#REF!,0)</f>
        <v>#REF!</v>
      </c>
      <c r="H247" s="249" t="e">
        <f>IF('Cumulative Budget Request '!#REF!='Split budget (D)'!$L$1,'Cumulative Budget Request '!#REF!,0)</f>
        <v>#REF!</v>
      </c>
      <c r="I247" s="249" t="e">
        <f>IF('Cumulative Budget Request '!#REF!='Split budget (D)'!$L$1,'Cumulative Budget Request '!#REF!,0)</f>
        <v>#REF!</v>
      </c>
      <c r="J247" s="441" t="e">
        <f t="shared" ref="J247:J248" si="70">SUM(E247:I247)</f>
        <v>#REF!</v>
      </c>
      <c r="K247" s="252"/>
      <c r="L247" s="247"/>
      <c r="M247" s="252"/>
      <c r="N247" s="252"/>
      <c r="O247" s="252"/>
      <c r="P247" s="252"/>
      <c r="Q247" s="252"/>
    </row>
    <row r="248" spans="1:19">
      <c r="A248" s="8"/>
      <c r="B248" s="600" t="e">
        <f>IF('Cumulative Budget Request '!#REF!='Split budget (D)'!$L$1,'Cumulative Budget Request '!#REF!,0)</f>
        <v>#REF!</v>
      </c>
      <c r="C248" s="257"/>
      <c r="E248" s="249" t="e">
        <f>IF('Cumulative Budget Request '!#REF!='Split budget (D)'!$L$1,'Cumulative Budget Request '!#REF!,0)</f>
        <v>#REF!</v>
      </c>
      <c r="F248" s="249" t="e">
        <f>IF('Cumulative Budget Request '!#REF!='Split budget (D)'!$L$1,'Cumulative Budget Request '!#REF!,0)</f>
        <v>#REF!</v>
      </c>
      <c r="G248" s="249" t="e">
        <f>IF('Cumulative Budget Request '!#REF!='Split budget (D)'!$L$1,'Cumulative Budget Request '!#REF!,0)</f>
        <v>#REF!</v>
      </c>
      <c r="H248" s="249" t="e">
        <f>IF('Cumulative Budget Request '!#REF!='Split budget (D)'!$L$1,'Cumulative Budget Request '!#REF!,0)</f>
        <v>#REF!</v>
      </c>
      <c r="I248" s="249" t="e">
        <f>IF('Cumulative Budget Request '!#REF!='Split budget (D)'!$L$1,'Cumulative Budget Request '!#REF!,0)</f>
        <v>#REF!</v>
      </c>
      <c r="J248" s="441" t="e">
        <f t="shared" si="70"/>
        <v>#REF!</v>
      </c>
      <c r="K248" s="252"/>
      <c r="L248" s="247"/>
      <c r="M248" s="252"/>
      <c r="N248" s="252"/>
      <c r="O248" s="252"/>
      <c r="P248" s="252"/>
      <c r="Q248" s="252"/>
    </row>
    <row r="249" spans="1:19">
      <c r="A249" s="8"/>
      <c r="B249" s="600" t="e">
        <f>IF('Cumulative Budget Request '!#REF!='Split budget (D)'!$L$1,'Cumulative Budget Request '!#REF!,0)</f>
        <v>#REF!</v>
      </c>
      <c r="C249" s="257"/>
      <c r="E249" s="249" t="e">
        <f>IF('Cumulative Budget Request '!#REF!='Split budget (D)'!$L$1,'Cumulative Budget Request '!#REF!,0)</f>
        <v>#REF!</v>
      </c>
      <c r="F249" s="249" t="e">
        <f>IF('Cumulative Budget Request '!#REF!='Split budget (D)'!$L$1,'Cumulative Budget Request '!#REF!,0)</f>
        <v>#REF!</v>
      </c>
      <c r="G249" s="249" t="e">
        <f>IF('Cumulative Budget Request '!#REF!='Split budget (D)'!$L$1,'Cumulative Budget Request '!#REF!,0)</f>
        <v>#REF!</v>
      </c>
      <c r="H249" s="249" t="e">
        <f>IF('Cumulative Budget Request '!#REF!='Split budget (D)'!$L$1,'Cumulative Budget Request '!#REF!,0)</f>
        <v>#REF!</v>
      </c>
      <c r="I249" s="249" t="e">
        <f>IF('Cumulative Budget Request '!#REF!='Split budget (D)'!$L$1,'Cumulative Budget Request '!#REF!,0)</f>
        <v>#REF!</v>
      </c>
      <c r="J249" s="441" t="e">
        <f>SUM(E249:I249)</f>
        <v>#REF!</v>
      </c>
      <c r="K249" s="252"/>
      <c r="L249" s="247"/>
      <c r="M249" s="252"/>
      <c r="N249" s="252"/>
      <c r="O249" s="252"/>
      <c r="P249" s="252"/>
      <c r="Q249" s="252"/>
    </row>
    <row r="250" spans="1:19" ht="13.15">
      <c r="A250" s="111"/>
      <c r="B250" s="660" t="s">
        <v>35</v>
      </c>
      <c r="C250" s="660"/>
      <c r="D250" s="660"/>
      <c r="E250" s="442" t="e">
        <f>SUM(E246:E249)</f>
        <v>#REF!</v>
      </c>
      <c r="F250" s="442" t="e">
        <f t="shared" ref="F250:J250" si="71">SUM(F246:F249)</f>
        <v>#REF!</v>
      </c>
      <c r="G250" s="442" t="e">
        <f t="shared" si="71"/>
        <v>#REF!</v>
      </c>
      <c r="H250" s="442" t="e">
        <f t="shared" si="71"/>
        <v>#REF!</v>
      </c>
      <c r="I250" s="442" t="e">
        <f t="shared" si="71"/>
        <v>#REF!</v>
      </c>
      <c r="J250" s="443" t="e">
        <f t="shared" si="71"/>
        <v>#REF!</v>
      </c>
      <c r="K250" s="252"/>
      <c r="L250" s="247"/>
      <c r="M250" s="252"/>
      <c r="N250" s="252"/>
      <c r="O250" s="252"/>
      <c r="P250" s="252"/>
      <c r="Q250" s="252"/>
    </row>
    <row r="251" spans="1:19">
      <c r="A251" s="8"/>
      <c r="G251" s="268"/>
      <c r="H251" s="268"/>
      <c r="I251" s="268"/>
      <c r="J251" s="281"/>
      <c r="K251" s="276"/>
      <c r="L251" s="267"/>
      <c r="M251" s="252"/>
      <c r="N251" s="263"/>
      <c r="O251" s="263"/>
      <c r="P251" s="263"/>
      <c r="Q251" s="252"/>
      <c r="R251" s="252"/>
      <c r="S251" s="252"/>
    </row>
    <row r="252" spans="1:19" ht="13.5" customHeight="1">
      <c r="A252" s="288" t="s">
        <v>173</v>
      </c>
      <c r="B252" s="257"/>
      <c r="J252" s="290"/>
      <c r="K252" s="252"/>
      <c r="L252" s="247"/>
      <c r="M252" s="252"/>
      <c r="N252" s="252"/>
      <c r="O252" s="252"/>
      <c r="P252" s="252"/>
      <c r="Q252" s="252"/>
    </row>
    <row r="253" spans="1:19" ht="13.5" customHeight="1">
      <c r="A253" s="288"/>
      <c r="B253" s="600" t="e">
        <f>IF('Cumulative Budget Request '!#REF!='Split budget (D)'!$L$1,'Cumulative Budget Request '!B189,0)</f>
        <v>#REF!</v>
      </c>
      <c r="C253" s="257"/>
      <c r="E253" s="249" t="e">
        <f>IF('Cumulative Budget Request '!#REF!='Split budget (D)'!$L$1,'Cumulative Budget Request '!E189,0)</f>
        <v>#REF!</v>
      </c>
      <c r="F253" s="249" t="e">
        <f>IF('Cumulative Budget Request '!#REF!='Split budget (D)'!$L$1,'Cumulative Budget Request '!F189,0)</f>
        <v>#REF!</v>
      </c>
      <c r="G253" s="249" t="e">
        <f>IF('Cumulative Budget Request '!#REF!='Split budget (D)'!$L$1,'Cumulative Budget Request '!#REF!,0)</f>
        <v>#REF!</v>
      </c>
      <c r="H253" s="249" t="e">
        <f>IF('Cumulative Budget Request '!#REF!='Split budget (D)'!$L$1,'Cumulative Budget Request '!#REF!,0)</f>
        <v>#REF!</v>
      </c>
      <c r="I253" s="249" t="e">
        <f>IF('Cumulative Budget Request '!#REF!='Split budget (D)'!$L$1,'Cumulative Budget Request '!#REF!,0)</f>
        <v>#REF!</v>
      </c>
      <c r="J253" s="441" t="e">
        <f>SUM(E253:I253)</f>
        <v>#REF!</v>
      </c>
      <c r="K253" s="252"/>
      <c r="L253" s="247"/>
      <c r="M253" s="252"/>
      <c r="N253" s="252"/>
      <c r="O253" s="252"/>
      <c r="P253" s="252"/>
      <c r="Q253" s="252"/>
    </row>
    <row r="254" spans="1:19" ht="13.5" customHeight="1">
      <c r="A254" s="288"/>
      <c r="B254" s="600" t="e">
        <f>IF('Cumulative Budget Request '!#REF!='Split budget (D)'!$L$1,'Cumulative Budget Request '!B190,0)</f>
        <v>#REF!</v>
      </c>
      <c r="C254" s="257"/>
      <c r="E254" s="249" t="e">
        <f>IF('Cumulative Budget Request '!#REF!='Split budget (D)'!$L$1,'Cumulative Budget Request '!E190,0)</f>
        <v>#REF!</v>
      </c>
      <c r="F254" s="249" t="e">
        <f>IF('Cumulative Budget Request '!#REF!='Split budget (D)'!$L$1,'Cumulative Budget Request '!F190,0)</f>
        <v>#REF!</v>
      </c>
      <c r="G254" s="249" t="e">
        <f>IF('Cumulative Budget Request '!#REF!='Split budget (D)'!$L$1,'Cumulative Budget Request '!#REF!,0)</f>
        <v>#REF!</v>
      </c>
      <c r="H254" s="249" t="e">
        <f>IF('Cumulative Budget Request '!#REF!='Split budget (D)'!$L$1,'Cumulative Budget Request '!#REF!,0)</f>
        <v>#REF!</v>
      </c>
      <c r="I254" s="249" t="e">
        <f>IF('Cumulative Budget Request '!#REF!='Split budget (D)'!$L$1,'Cumulative Budget Request '!#REF!,0)</f>
        <v>#REF!</v>
      </c>
      <c r="J254" s="441" t="e">
        <f>SUM(E254:I254)</f>
        <v>#REF!</v>
      </c>
      <c r="K254" s="252"/>
      <c r="L254" s="247"/>
      <c r="M254" s="252"/>
      <c r="N254" s="252"/>
      <c r="O254" s="252"/>
      <c r="P254" s="252"/>
      <c r="Q254" s="252"/>
    </row>
    <row r="255" spans="1:19" ht="13.15">
      <c r="A255" s="342"/>
      <c r="B255" s="660" t="s">
        <v>79</v>
      </c>
      <c r="C255" s="660"/>
      <c r="D255" s="660"/>
      <c r="E255" s="442" t="e">
        <f>SUM(E253:E254)</f>
        <v>#REF!</v>
      </c>
      <c r="F255" s="442" t="e">
        <f>SUM(F253:F254)</f>
        <v>#REF!</v>
      </c>
      <c r="G255" s="442" t="e">
        <f t="shared" ref="G255:I255" si="72">SUM(G253:G254)</f>
        <v>#REF!</v>
      </c>
      <c r="H255" s="442" t="e">
        <f t="shared" si="72"/>
        <v>#REF!</v>
      </c>
      <c r="I255" s="442" t="e">
        <f t="shared" si="72"/>
        <v>#REF!</v>
      </c>
      <c r="J255" s="443" t="e">
        <f>SUM(J253:J254)</f>
        <v>#REF!</v>
      </c>
      <c r="K255" s="252"/>
      <c r="L255" s="247"/>
      <c r="M255" s="252"/>
    </row>
    <row r="256" spans="1:19">
      <c r="A256" s="8"/>
      <c r="D256" s="558"/>
      <c r="E256" s="268"/>
      <c r="F256" s="268"/>
      <c r="G256" s="268"/>
      <c r="H256" s="268"/>
      <c r="I256" s="276"/>
      <c r="J256" s="291"/>
      <c r="K256" s="252"/>
      <c r="L256" s="247"/>
      <c r="M256" s="252"/>
      <c r="N256" s="252"/>
      <c r="O256" s="252"/>
      <c r="P256" s="252"/>
      <c r="Q256" s="252"/>
    </row>
    <row r="257" spans="1:41">
      <c r="A257" s="288" t="s">
        <v>48</v>
      </c>
      <c r="D257" s="558"/>
      <c r="E257" s="268"/>
      <c r="F257" s="268"/>
      <c r="G257" s="268"/>
      <c r="H257" s="268"/>
      <c r="I257" s="276"/>
      <c r="J257" s="291"/>
      <c r="K257" s="252"/>
      <c r="L257" s="247"/>
      <c r="M257" s="252"/>
      <c r="N257" s="263"/>
      <c r="O257" s="263"/>
      <c r="P257" s="263"/>
      <c r="Q257" s="252"/>
      <c r="R257" s="252"/>
      <c r="S257" s="252"/>
    </row>
    <row r="258" spans="1:41">
      <c r="B258" s="600" t="e">
        <f>IF('Cumulative Budget Request '!#REF!='Split budget (D)'!$L$1,'Cumulative Budget Request '!B194,0)</f>
        <v>#REF!</v>
      </c>
      <c r="C258" s="257"/>
      <c r="E258" s="249" t="e">
        <f>IF('Cumulative Budget Request '!#REF!='Split budget (D)'!$L$1,'Cumulative Budget Request '!E194,0)</f>
        <v>#REF!</v>
      </c>
      <c r="F258" s="249" t="e">
        <f>IF('Cumulative Budget Request '!#REF!='Split budget (D)'!$L$1,'Cumulative Budget Request '!F194,0)</f>
        <v>#REF!</v>
      </c>
      <c r="G258" s="249" t="e">
        <f>IF('Cumulative Budget Request '!#REF!='Split budget (D)'!$L$1,'Cumulative Budget Request '!#REF!,0)</f>
        <v>#REF!</v>
      </c>
      <c r="H258" s="249" t="e">
        <f>IF('Cumulative Budget Request '!#REF!='Split budget (D)'!$L$1,'Cumulative Budget Request '!#REF!,0)</f>
        <v>#REF!</v>
      </c>
      <c r="I258" s="249" t="e">
        <f>IF('Cumulative Budget Request '!#REF!='Split budget (D)'!$L$1,'Cumulative Budget Request '!#REF!,0)</f>
        <v>#REF!</v>
      </c>
      <c r="J258" s="441" t="e">
        <f t="shared" ref="J258:J264" si="73">SUM(E258:I258)</f>
        <v>#REF!</v>
      </c>
      <c r="K258" s="252"/>
      <c r="L258" s="247"/>
      <c r="M258" s="252"/>
      <c r="N258" s="252"/>
      <c r="O258" s="252"/>
      <c r="P258" s="252"/>
      <c r="Q258" s="252"/>
    </row>
    <row r="259" spans="1:41">
      <c r="B259" s="600" t="e">
        <f>IF('Cumulative Budget Request '!#REF!='Split budget (D)'!$L$1,'Cumulative Budget Request '!B195,0)</f>
        <v>#REF!</v>
      </c>
      <c r="C259" s="257"/>
      <c r="E259" s="249" t="e">
        <f>IF('Cumulative Budget Request '!#REF!='Split budget (D)'!$L$1,'Cumulative Budget Request '!E195,0)</f>
        <v>#REF!</v>
      </c>
      <c r="F259" s="249" t="e">
        <f>IF('Cumulative Budget Request '!#REF!='Split budget (D)'!$L$1,'Cumulative Budget Request '!F195,0)</f>
        <v>#REF!</v>
      </c>
      <c r="G259" s="249" t="e">
        <f>IF('Cumulative Budget Request '!#REF!='Split budget (D)'!$L$1,'Cumulative Budget Request '!#REF!,0)</f>
        <v>#REF!</v>
      </c>
      <c r="H259" s="249" t="e">
        <f>IF('Cumulative Budget Request '!#REF!='Split budget (D)'!$L$1,'Cumulative Budget Request '!#REF!,0)</f>
        <v>#REF!</v>
      </c>
      <c r="I259" s="249" t="e">
        <f>IF('Cumulative Budget Request '!#REF!='Split budget (D)'!$L$1,'Cumulative Budget Request '!#REF!,0)</f>
        <v>#REF!</v>
      </c>
      <c r="J259" s="441" t="e">
        <f t="shared" si="73"/>
        <v>#REF!</v>
      </c>
      <c r="K259" s="252"/>
      <c r="L259" s="247"/>
      <c r="M259" s="254"/>
      <c r="N259" s="252"/>
      <c r="O259" s="252"/>
      <c r="P259" s="252"/>
      <c r="Q259" s="252"/>
    </row>
    <row r="260" spans="1:41">
      <c r="B260" s="600" t="e">
        <f>IF('Cumulative Budget Request '!#REF!='Split budget (D)'!$L$1,'Cumulative Budget Request '!B196,0)</f>
        <v>#REF!</v>
      </c>
      <c r="C260" s="257"/>
      <c r="E260" s="249" t="e">
        <f>IF('Cumulative Budget Request '!#REF!='Split budget (D)'!$L$1,'Cumulative Budget Request '!E196,0)</f>
        <v>#REF!</v>
      </c>
      <c r="F260" s="249" t="e">
        <f>IF('Cumulative Budget Request '!#REF!='Split budget (D)'!$L$1,'Cumulative Budget Request '!F196,0)</f>
        <v>#REF!</v>
      </c>
      <c r="G260" s="249" t="e">
        <f>IF('Cumulative Budget Request '!#REF!='Split budget (D)'!$L$1,'Cumulative Budget Request '!#REF!,0)</f>
        <v>#REF!</v>
      </c>
      <c r="H260" s="249" t="e">
        <f>IF('Cumulative Budget Request '!#REF!='Split budget (D)'!$L$1,'Cumulative Budget Request '!#REF!,0)</f>
        <v>#REF!</v>
      </c>
      <c r="I260" s="249" t="e">
        <f>IF('Cumulative Budget Request '!#REF!='Split budget (D)'!$L$1,'Cumulative Budget Request '!#REF!,0)</f>
        <v>#REF!</v>
      </c>
      <c r="J260" s="441" t="e">
        <f t="shared" si="73"/>
        <v>#REF!</v>
      </c>
      <c r="K260" s="253"/>
      <c r="L260" s="253"/>
      <c r="M260" s="254"/>
      <c r="N260" s="252"/>
      <c r="O260" s="252"/>
      <c r="P260" s="252"/>
      <c r="Q260" s="252"/>
    </row>
    <row r="261" spans="1:41">
      <c r="B261" s="600" t="e">
        <f>IF('Cumulative Budget Request '!#REF!='Split budget (D)'!$L$1,'Cumulative Budget Request '!B197,0)</f>
        <v>#REF!</v>
      </c>
      <c r="C261" s="257"/>
      <c r="E261" s="249" t="e">
        <f>IF('Cumulative Budget Request '!#REF!='Split budget (D)'!$L$1,'Cumulative Budget Request '!E197,0)</f>
        <v>#REF!</v>
      </c>
      <c r="F261" s="249" t="e">
        <f>IF('Cumulative Budget Request '!#REF!='Split budget (D)'!$L$1,'Cumulative Budget Request '!F197,0)</f>
        <v>#REF!</v>
      </c>
      <c r="G261" s="249" t="e">
        <f>IF('Cumulative Budget Request '!#REF!='Split budget (D)'!$L$1,'Cumulative Budget Request '!#REF!,0)</f>
        <v>#REF!</v>
      </c>
      <c r="H261" s="249" t="e">
        <f>IF('Cumulative Budget Request '!#REF!='Split budget (D)'!$L$1,'Cumulative Budget Request '!#REF!,0)</f>
        <v>#REF!</v>
      </c>
      <c r="I261" s="249" t="e">
        <f>IF('Cumulative Budget Request '!#REF!='Split budget (D)'!$L$1,'Cumulative Budget Request '!#REF!,0)</f>
        <v>#REF!</v>
      </c>
      <c r="J261" s="441" t="e">
        <f t="shared" ref="J261" si="74">SUM(E261:I261)</f>
        <v>#REF!</v>
      </c>
      <c r="K261" s="253"/>
      <c r="L261" s="253"/>
      <c r="M261" s="254"/>
      <c r="N261" s="252"/>
      <c r="O261" s="252"/>
      <c r="P261" s="252"/>
      <c r="Q261" s="252"/>
    </row>
    <row r="262" spans="1:41">
      <c r="B262" s="600" t="e">
        <f>IF('Cumulative Budget Request '!#REF!='Split budget (D)'!$L$1,'Cumulative Budget Request '!B197,0)</f>
        <v>#REF!</v>
      </c>
      <c r="C262" s="257"/>
      <c r="E262" s="249" t="e">
        <f>IF('Cumulative Budget Request '!#REF!='Split budget (D)'!$L$1,'Cumulative Budget Request '!E197,0)</f>
        <v>#REF!</v>
      </c>
      <c r="F262" s="249" t="e">
        <f>IF('Cumulative Budget Request '!#REF!='Split budget (D)'!$L$1,'Cumulative Budget Request '!F197,0)</f>
        <v>#REF!</v>
      </c>
      <c r="G262" s="249" t="e">
        <f>IF('Cumulative Budget Request '!#REF!='Split budget (D)'!$L$1,'Cumulative Budget Request '!#REF!,0)</f>
        <v>#REF!</v>
      </c>
      <c r="H262" s="249" t="e">
        <f>IF('Cumulative Budget Request '!#REF!='Split budget (D)'!$L$1,'Cumulative Budget Request '!#REF!,0)</f>
        <v>#REF!</v>
      </c>
      <c r="I262" s="249" t="e">
        <f>IF('Cumulative Budget Request '!#REF!='Split budget (D)'!$L$1,'Cumulative Budget Request '!#REF!,0)</f>
        <v>#REF!</v>
      </c>
      <c r="J262" s="441" t="e">
        <f t="shared" si="73"/>
        <v>#REF!</v>
      </c>
      <c r="K262" s="253"/>
      <c r="L262" s="253"/>
      <c r="M262" s="254"/>
      <c r="N262" s="252"/>
      <c r="O262" s="252"/>
      <c r="P262" s="252"/>
      <c r="Q262" s="252"/>
    </row>
    <row r="263" spans="1:41">
      <c r="B263" s="600" t="e">
        <f>IF('Cumulative Budget Request '!#REF!='Split budget (D)'!$L$1,'Cumulative Budget Request '!B199,0)</f>
        <v>#REF!</v>
      </c>
      <c r="C263" s="257"/>
      <c r="E263" s="249" t="e">
        <f>IF('Cumulative Budget Request '!#REF!='Split budget (D)'!$L$1,'Cumulative Budget Request '!E199,0)</f>
        <v>#REF!</v>
      </c>
      <c r="F263" s="249" t="e">
        <f>IF('Cumulative Budget Request '!#REF!='Split budget (D)'!$L$1,'Cumulative Budget Request '!F199,0)</f>
        <v>#REF!</v>
      </c>
      <c r="G263" s="249" t="e">
        <f>IF('Cumulative Budget Request '!#REF!='Split budget (D)'!$L$1,'Cumulative Budget Request '!#REF!,0)</f>
        <v>#REF!</v>
      </c>
      <c r="H263" s="249" t="e">
        <f>IF('Cumulative Budget Request '!#REF!='Split budget (D)'!$L$1,'Cumulative Budget Request '!#REF!,0)</f>
        <v>#REF!</v>
      </c>
      <c r="I263" s="249" t="e">
        <f>IF('Cumulative Budget Request '!#REF!='Split budget (D)'!$L$1,'Cumulative Budget Request '!#REF!,0)</f>
        <v>#REF!</v>
      </c>
      <c r="J263" s="441" t="e">
        <f t="shared" si="73"/>
        <v>#REF!</v>
      </c>
      <c r="K263" s="253"/>
      <c r="L263" s="253"/>
      <c r="M263" s="254"/>
      <c r="N263" s="252"/>
      <c r="O263" s="252"/>
      <c r="P263" s="252"/>
      <c r="Q263" s="252"/>
    </row>
    <row r="264" spans="1:41">
      <c r="B264" s="600" t="e">
        <f>IF('Cumulative Budget Request '!#REF!='Split budget (D)'!$L$1,'Cumulative Budget Request '!B200,0)</f>
        <v>#REF!</v>
      </c>
      <c r="C264" s="257"/>
      <c r="E264" s="249" t="e">
        <f>IF('Cumulative Budget Request '!#REF!='Split budget (D)'!$L$1,'Cumulative Budget Request '!E200,0)</f>
        <v>#REF!</v>
      </c>
      <c r="F264" s="249" t="e">
        <f>IF('Cumulative Budget Request '!#REF!='Split budget (D)'!$L$1,'Cumulative Budget Request '!F200,0)</f>
        <v>#REF!</v>
      </c>
      <c r="G264" s="249" t="e">
        <f>IF('Cumulative Budget Request '!#REF!='Split budget (D)'!$L$1,'Cumulative Budget Request '!#REF!,0)</f>
        <v>#REF!</v>
      </c>
      <c r="H264" s="249" t="e">
        <f>IF('Cumulative Budget Request '!#REF!='Split budget (D)'!$L$1,'Cumulative Budget Request '!#REF!,0)</f>
        <v>#REF!</v>
      </c>
      <c r="I264" s="249" t="e">
        <f>IF('Cumulative Budget Request '!#REF!='Split budget (D)'!$L$1,'Cumulative Budget Request '!#REF!,0)</f>
        <v>#REF!</v>
      </c>
      <c r="J264" s="441" t="e">
        <f t="shared" si="73"/>
        <v>#REF!</v>
      </c>
      <c r="K264" s="253"/>
      <c r="L264" s="253"/>
      <c r="M264" s="254"/>
      <c r="N264" s="252"/>
      <c r="O264" s="252"/>
      <c r="P264" s="252"/>
      <c r="Q264" s="252"/>
    </row>
    <row r="265" spans="1:41" ht="13.15">
      <c r="A265" s="111"/>
      <c r="B265" s="662" t="s">
        <v>36</v>
      </c>
      <c r="C265" s="662"/>
      <c r="D265" s="662"/>
      <c r="E265" s="442" t="e">
        <f t="shared" ref="E265:J265" si="75">SUM(E258:E264)</f>
        <v>#REF!</v>
      </c>
      <c r="F265" s="442" t="e">
        <f t="shared" si="75"/>
        <v>#REF!</v>
      </c>
      <c r="G265" s="442" t="e">
        <f t="shared" si="75"/>
        <v>#REF!</v>
      </c>
      <c r="H265" s="442" t="e">
        <f t="shared" si="75"/>
        <v>#REF!</v>
      </c>
      <c r="I265" s="442" t="e">
        <f t="shared" si="75"/>
        <v>#REF!</v>
      </c>
      <c r="J265" s="443" t="e">
        <f t="shared" si="75"/>
        <v>#REF!</v>
      </c>
      <c r="K265" s="253"/>
      <c r="L265" s="253"/>
      <c r="M265" s="254"/>
      <c r="N265" s="252"/>
      <c r="O265" s="252"/>
      <c r="P265" s="252"/>
      <c r="Q265" s="252"/>
    </row>
    <row r="266" spans="1:41">
      <c r="A266" s="8"/>
      <c r="G266" s="268"/>
      <c r="H266" s="268"/>
      <c r="I266" s="268"/>
      <c r="J266" s="281"/>
      <c r="K266" s="276"/>
      <c r="L266" s="598"/>
      <c r="M266" s="254"/>
      <c r="N266" s="253"/>
      <c r="O266" s="253"/>
      <c r="P266" s="253"/>
      <c r="Q266" s="254"/>
      <c r="R266" s="252"/>
      <c r="S266" s="252"/>
    </row>
    <row r="267" spans="1:41" ht="13.15" thickBot="1">
      <c r="A267" s="288" t="s">
        <v>206</v>
      </c>
      <c r="J267" s="290"/>
      <c r="L267" s="270"/>
      <c r="M267" s="252"/>
      <c r="N267" s="263"/>
      <c r="O267" s="263"/>
      <c r="P267" s="263"/>
      <c r="Q267" s="252"/>
      <c r="R267" s="252"/>
      <c r="S267" s="252"/>
      <c r="AI267" s="255"/>
      <c r="AJ267" s="255"/>
      <c r="AK267" s="255"/>
      <c r="AL267" s="255"/>
      <c r="AM267" s="255"/>
      <c r="AN267" s="255"/>
      <c r="AO267" s="255"/>
    </row>
    <row r="268" spans="1:41" ht="13.9" thickTop="1" thickBot="1">
      <c r="A268" s="257"/>
      <c r="B268" s="600" t="e">
        <f>IF('Cumulative Budget Request '!#REF!='Split budget (D)'!$L$1,'Cumulative Budget Request '!#REF!,0)</f>
        <v>#REF!</v>
      </c>
      <c r="C268" s="257"/>
      <c r="E268" s="249" t="e">
        <f>IF('Cumulative Budget Request '!#REF!='Split budget (D)'!$L$1,'Cumulative Budget Request '!#REF!,0)</f>
        <v>#REF!</v>
      </c>
      <c r="F268" s="249" t="e">
        <f>IF('Cumulative Budget Request '!#REF!='Split budget (D)'!$L$1,'Cumulative Budget Request '!#REF!,0)</f>
        <v>#REF!</v>
      </c>
      <c r="G268" s="249" t="e">
        <f>IF('Cumulative Budget Request '!#REF!='Split budget (D)'!$L$1,'Cumulative Budget Request '!#REF!,0)</f>
        <v>#REF!</v>
      </c>
      <c r="H268" s="249" t="e">
        <f>IF('Cumulative Budget Request '!#REF!='Split budget (D)'!$L$1,'Cumulative Budget Request '!#REF!,0)</f>
        <v>#REF!</v>
      </c>
      <c r="I268" s="249" t="e">
        <f>IF('Cumulative Budget Request '!#REF!='Split budget (D)'!$L$1,'Cumulative Budget Request '!#REF!,0)</f>
        <v>#REF!</v>
      </c>
      <c r="J268" s="441" t="e">
        <f t="shared" ref="J268:J271" si="76">SUM(E268:I268)</f>
        <v>#REF!</v>
      </c>
      <c r="K268" s="252"/>
      <c r="L268" s="312"/>
      <c r="M268" s="595" t="s">
        <v>207</v>
      </c>
      <c r="N268" s="596"/>
      <c r="O268" s="596"/>
      <c r="P268" s="596"/>
      <c r="Q268" s="597"/>
      <c r="R268" s="259"/>
      <c r="S268" s="259"/>
    </row>
    <row r="269" spans="1:41" ht="13.5" thickTop="1">
      <c r="A269" s="257"/>
      <c r="B269" s="600" t="e">
        <f>IF('Cumulative Budget Request '!#REF!='Split budget (D)'!$L$1,'Cumulative Budget Request '!#REF!,0)</f>
        <v>#REF!</v>
      </c>
      <c r="C269" s="257"/>
      <c r="E269" s="249" t="e">
        <f>IF('Cumulative Budget Request '!#REF!='Split budget (D)'!$L$1,'Cumulative Budget Request '!#REF!,0)</f>
        <v>#REF!</v>
      </c>
      <c r="F269" s="249" t="e">
        <f>IF('Cumulative Budget Request '!#REF!='Split budget (D)'!$L$1,'Cumulative Budget Request '!#REF!,0)</f>
        <v>#REF!</v>
      </c>
      <c r="G269" s="249" t="e">
        <f>IF('Cumulative Budget Request '!#REF!='Split budget (D)'!$L$1,'Cumulative Budget Request '!#REF!,0)</f>
        <v>#REF!</v>
      </c>
      <c r="H269" s="249" t="e">
        <f>IF('Cumulative Budget Request '!#REF!='Split budget (D)'!$L$1,'Cumulative Budget Request '!#REF!,0)</f>
        <v>#REF!</v>
      </c>
      <c r="I269" s="249" t="e">
        <f>IF('Cumulative Budget Request '!#REF!='Split budget (D)'!$L$1,'Cumulative Budget Request '!#REF!,0)</f>
        <v>#REF!</v>
      </c>
      <c r="J269" s="441" t="e">
        <f t="shared" si="76"/>
        <v>#REF!</v>
      </c>
      <c r="K269" s="252"/>
      <c r="L269" s="312"/>
      <c r="M269" s="591" t="s">
        <v>214</v>
      </c>
      <c r="N269" s="592"/>
      <c r="O269" s="592"/>
      <c r="P269" s="593"/>
      <c r="Q269" s="594"/>
      <c r="R269" s="589"/>
      <c r="S269" s="589"/>
      <c r="T269" s="590"/>
      <c r="AI269" s="367"/>
    </row>
    <row r="270" spans="1:41" ht="13.15">
      <c r="A270" s="257"/>
      <c r="B270" s="600" t="e">
        <f>IF('Cumulative Budget Request '!#REF!='Split budget (D)'!$L$1,'Cumulative Budget Request '!#REF!,0)</f>
        <v>#REF!</v>
      </c>
      <c r="C270" s="257"/>
      <c r="E270" s="249" t="e">
        <f>IF('Cumulative Budget Request '!#REF!='Split budget (D)'!$L$1,'Cumulative Budget Request '!#REF!,0)</f>
        <v>#REF!</v>
      </c>
      <c r="F270" s="249" t="e">
        <f>IF('Cumulative Budget Request '!#REF!='Split budget (D)'!$L$1,'Cumulative Budget Request '!#REF!,0)</f>
        <v>#REF!</v>
      </c>
      <c r="G270" s="249" t="e">
        <f>IF('Cumulative Budget Request '!#REF!='Split budget (D)'!$L$1,'Cumulative Budget Request '!#REF!,0)</f>
        <v>#REF!</v>
      </c>
      <c r="H270" s="249" t="e">
        <f>IF('Cumulative Budget Request '!#REF!='Split budget (D)'!$L$1,'Cumulative Budget Request '!#REF!,0)</f>
        <v>#REF!</v>
      </c>
      <c r="I270" s="249" t="e">
        <f>IF('Cumulative Budget Request '!#REF!='Split budget (D)'!$L$1,'Cumulative Budget Request '!#REF!,0)</f>
        <v>#REF!</v>
      </c>
      <c r="J270" s="441" t="e">
        <f t="shared" si="76"/>
        <v>#REF!</v>
      </c>
      <c r="K270" s="252"/>
      <c r="L270" s="312"/>
      <c r="M270" s="701" t="s">
        <v>215</v>
      </c>
      <c r="N270" s="702"/>
      <c r="O270" s="702"/>
      <c r="P270" s="702"/>
      <c r="Q270" s="702"/>
      <c r="R270" s="702"/>
      <c r="S270" s="702"/>
      <c r="T270" s="703"/>
      <c r="AI270" s="366"/>
    </row>
    <row r="271" spans="1:41" ht="13.5" thickBot="1">
      <c r="A271" s="257"/>
      <c r="B271" s="600" t="e">
        <f>IF('Cumulative Budget Request '!#REF!='Split budget (D)'!$L$1,'Cumulative Budget Request '!#REF!,0)</f>
        <v>#REF!</v>
      </c>
      <c r="C271" s="257"/>
      <c r="E271" s="249" t="e">
        <f>IF('Cumulative Budget Request '!#REF!='Split budget (D)'!$L$1,'Cumulative Budget Request '!#REF!,0)</f>
        <v>#REF!</v>
      </c>
      <c r="F271" s="249" t="e">
        <f>IF('Cumulative Budget Request '!#REF!='Split budget (D)'!$L$1,'Cumulative Budget Request '!#REF!,0)</f>
        <v>#REF!</v>
      </c>
      <c r="G271" s="249" t="e">
        <f>IF('Cumulative Budget Request '!#REF!='Split budget (D)'!$L$1,'Cumulative Budget Request '!#REF!,0)</f>
        <v>#REF!</v>
      </c>
      <c r="H271" s="249" t="e">
        <f>IF('Cumulative Budget Request '!#REF!='Split budget (D)'!$L$1,'Cumulative Budget Request '!#REF!,0)</f>
        <v>#REF!</v>
      </c>
      <c r="I271" s="249" t="e">
        <f>IF('Cumulative Budget Request '!#REF!='Split budget (D)'!$L$1,'Cumulative Budget Request '!#REF!,0)</f>
        <v>#REF!</v>
      </c>
      <c r="J271" s="441" t="e">
        <f t="shared" si="76"/>
        <v>#REF!</v>
      </c>
      <c r="K271" s="252"/>
      <c r="L271" s="312"/>
      <c r="M271" s="704" t="s">
        <v>216</v>
      </c>
      <c r="N271" s="705"/>
      <c r="O271" s="705"/>
      <c r="P271" s="705"/>
      <c r="Q271" s="705"/>
      <c r="R271" s="705"/>
      <c r="S271" s="705"/>
      <c r="T271" s="706"/>
      <c r="AI271" s="366"/>
      <c r="AJ271" s="257"/>
    </row>
    <row r="272" spans="1:41" ht="13.15">
      <c r="A272" s="543"/>
      <c r="B272" s="660" t="s">
        <v>208</v>
      </c>
      <c r="C272" s="660"/>
      <c r="D272" s="660"/>
      <c r="E272" s="442" t="e">
        <f>SUM(E268:E271)</f>
        <v>#REF!</v>
      </c>
      <c r="F272" s="442" t="e">
        <f t="shared" ref="F272:J272" si="77">SUM(F268:F271)</f>
        <v>#REF!</v>
      </c>
      <c r="G272" s="442" t="e">
        <f t="shared" si="77"/>
        <v>#REF!</v>
      </c>
      <c r="H272" s="442" t="e">
        <f t="shared" si="77"/>
        <v>#REF!</v>
      </c>
      <c r="I272" s="442" t="e">
        <f t="shared" si="77"/>
        <v>#REF!</v>
      </c>
      <c r="J272" s="443" t="e">
        <f t="shared" si="77"/>
        <v>#REF!</v>
      </c>
      <c r="K272" s="252"/>
      <c r="L272" s="553"/>
      <c r="M272" s="252"/>
      <c r="N272" s="252"/>
      <c r="O272" s="252"/>
      <c r="P272" s="252"/>
      <c r="Q272" s="252"/>
      <c r="AJ272" s="257"/>
    </row>
    <row r="273" spans="1:34">
      <c r="A273" s="8"/>
      <c r="G273" s="268"/>
      <c r="H273" s="268"/>
      <c r="I273" s="268"/>
      <c r="J273" s="281"/>
      <c r="K273" s="276"/>
      <c r="L273" s="267"/>
      <c r="M273" s="254"/>
      <c r="N273" s="253"/>
      <c r="O273" s="253"/>
      <c r="P273" s="253"/>
      <c r="Q273" s="254"/>
      <c r="R273" s="252"/>
      <c r="S273" s="252"/>
    </row>
    <row r="274" spans="1:34" ht="13.15">
      <c r="A274" s="288" t="s">
        <v>129</v>
      </c>
      <c r="E274" s="268"/>
      <c r="F274" s="268"/>
      <c r="G274" s="268"/>
      <c r="H274" s="268"/>
      <c r="I274" s="276"/>
      <c r="J274" s="291"/>
      <c r="K274" s="253"/>
      <c r="L274" s="253"/>
      <c r="M274" s="369" t="s">
        <v>140</v>
      </c>
      <c r="N274" s="370"/>
      <c r="O274" s="370"/>
      <c r="P274" s="370"/>
      <c r="Q274" s="370"/>
      <c r="R274" s="371"/>
      <c r="S274" s="371"/>
      <c r="T274" s="371"/>
    </row>
    <row r="275" spans="1:34" ht="13.15">
      <c r="A275" s="257"/>
      <c r="B275" s="257" t="e">
        <f t="shared" ref="B275:B294" si="78">B341</f>
        <v>#REF!</v>
      </c>
      <c r="C275" s="257" t="str">
        <f>'Cumulative Budget Request '!C204</f>
        <v xml:space="preserve"> </v>
      </c>
      <c r="E275" s="249" t="e">
        <f>IF('Cumulative Budget Request '!#REF!='Split budget (D)'!$L$1,'Cumulative Budget Request '!E204,0)</f>
        <v>#REF!</v>
      </c>
      <c r="F275" s="249" t="e">
        <f>IF('Cumulative Budget Request '!#REF!='Split budget (D)'!$L$1,'Cumulative Budget Request '!F204,0)</f>
        <v>#REF!</v>
      </c>
      <c r="G275" s="249" t="e">
        <f>IF('Cumulative Budget Request '!#REF!='Split budget (D)'!$L$1,'Cumulative Budget Request '!#REF!,0)</f>
        <v>#REF!</v>
      </c>
      <c r="H275" s="249" t="e">
        <f>IF('Cumulative Budget Request '!#REF!='Split budget (D)'!$L$1,'Cumulative Budget Request '!#REF!,0)</f>
        <v>#REF!</v>
      </c>
      <c r="I275" s="249" t="e">
        <f>IF('Cumulative Budget Request '!#REF!='Split budget (D)'!$L$1,'Cumulative Budget Request '!#REF!,0)</f>
        <v>#REF!</v>
      </c>
      <c r="J275" s="441" t="e">
        <f>SUM(E275:I275)</f>
        <v>#REF!</v>
      </c>
      <c r="K275" s="253"/>
      <c r="L275" s="253"/>
      <c r="M275" s="372" t="s">
        <v>139</v>
      </c>
      <c r="N275" s="373"/>
      <c r="O275" s="373"/>
      <c r="P275" s="373"/>
      <c r="Q275" s="373"/>
      <c r="R275" s="374"/>
      <c r="S275" s="374"/>
      <c r="T275" s="374"/>
    </row>
    <row r="276" spans="1:34" ht="13.15">
      <c r="A276" s="257"/>
      <c r="B276" s="257" t="e">
        <f t="shared" si="78"/>
        <v>#REF!</v>
      </c>
      <c r="C276" s="257" t="str">
        <f>'Cumulative Budget Request '!C205</f>
        <v xml:space="preserve"> </v>
      </c>
      <c r="E276" s="249" t="e">
        <f>IF('Cumulative Budget Request '!#REF!='Split budget (D)'!$L$1,'Cumulative Budget Request '!E205,0)</f>
        <v>#REF!</v>
      </c>
      <c r="F276" s="249" t="e">
        <f>IF('Cumulative Budget Request '!#REF!='Split budget (D)'!$L$1,'Cumulative Budget Request '!F205,0)</f>
        <v>#REF!</v>
      </c>
      <c r="G276" s="249" t="e">
        <f>IF('Cumulative Budget Request '!#REF!='Split budget (D)'!$L$1,'Cumulative Budget Request '!#REF!,0)</f>
        <v>#REF!</v>
      </c>
      <c r="H276" s="249" t="e">
        <f>IF('Cumulative Budget Request '!#REF!='Split budget (D)'!$L$1,'Cumulative Budget Request '!#REF!,0)</f>
        <v>#REF!</v>
      </c>
      <c r="I276" s="249" t="e">
        <f>IF('Cumulative Budget Request '!#REF!='Split budget (D)'!$L$1,'Cumulative Budget Request '!#REF!,0)</f>
        <v>#REF!</v>
      </c>
      <c r="J276" s="441" t="e">
        <f t="shared" ref="J276:J277" si="79">SUM(E276:I276)</f>
        <v>#REF!</v>
      </c>
      <c r="K276" s="253"/>
      <c r="L276" s="253"/>
      <c r="M276" s="372" t="s">
        <v>134</v>
      </c>
      <c r="N276" s="373"/>
      <c r="O276" s="373"/>
      <c r="P276" s="373"/>
      <c r="Q276" s="373"/>
      <c r="R276" s="374"/>
      <c r="S276" s="374"/>
      <c r="T276" s="374"/>
      <c r="AA276" s="394"/>
      <c r="AB276" s="394"/>
      <c r="AC276" s="394"/>
      <c r="AD276" s="394"/>
      <c r="AE276" s="394"/>
      <c r="AF276" s="394"/>
      <c r="AG276" s="394"/>
      <c r="AH276" s="394"/>
    </row>
    <row r="277" spans="1:34">
      <c r="A277" s="257"/>
      <c r="B277" s="257" t="e">
        <f t="shared" si="78"/>
        <v>#REF!</v>
      </c>
      <c r="C277" s="257" t="str">
        <f>'Cumulative Budget Request '!C206</f>
        <v xml:space="preserve"> </v>
      </c>
      <c r="E277" s="249" t="e">
        <f>IF('Cumulative Budget Request '!#REF!='Split budget (D)'!$L$1,'Cumulative Budget Request '!E206,0)</f>
        <v>#REF!</v>
      </c>
      <c r="F277" s="249" t="e">
        <f>IF('Cumulative Budget Request '!#REF!='Split budget (D)'!$L$1,'Cumulative Budget Request '!F206,0)</f>
        <v>#REF!</v>
      </c>
      <c r="G277" s="249" t="e">
        <f>IF('Cumulative Budget Request '!#REF!='Split budget (D)'!$L$1,'Cumulative Budget Request '!#REF!,0)</f>
        <v>#REF!</v>
      </c>
      <c r="H277" s="249" t="e">
        <f>IF('Cumulative Budget Request '!#REF!='Split budget (D)'!$L$1,'Cumulative Budget Request '!#REF!,0)</f>
        <v>#REF!</v>
      </c>
      <c r="I277" s="249" t="e">
        <f>IF('Cumulative Budget Request '!#REF!='Split budget (D)'!$L$1,'Cumulative Budget Request '!#REF!,0)</f>
        <v>#REF!</v>
      </c>
      <c r="J277" s="441" t="e">
        <f t="shared" si="79"/>
        <v>#REF!</v>
      </c>
      <c r="K277" s="253"/>
      <c r="L277" s="253"/>
      <c r="M277" s="254"/>
      <c r="N277" s="252"/>
      <c r="O277" s="252"/>
      <c r="P277" s="252"/>
      <c r="Q277" s="252"/>
      <c r="AA277" s="282"/>
      <c r="AB277" s="282"/>
      <c r="AC277" s="282"/>
      <c r="AD277" s="282"/>
      <c r="AE277" s="282"/>
      <c r="AF277" s="282"/>
      <c r="AG277" s="282"/>
      <c r="AH277" s="282"/>
    </row>
    <row r="278" spans="1:34" hidden="1">
      <c r="A278" s="8"/>
      <c r="B278" s="257" t="e">
        <f t="shared" si="78"/>
        <v>#REF!</v>
      </c>
      <c r="C278" s="257" t="str">
        <f>'Cumulative Budget Request '!C207</f>
        <v xml:space="preserve"> </v>
      </c>
      <c r="E278" s="249" t="e">
        <f>IF('Cumulative Budget Request '!#REF!='Split budget (D)'!$L$1,'Cumulative Budget Request '!E207,0)</f>
        <v>#REF!</v>
      </c>
      <c r="F278" s="249" t="e">
        <f>IF('Cumulative Budget Request '!#REF!='Split budget (D)'!$L$1,'Cumulative Budget Request '!F207,0)</f>
        <v>#REF!</v>
      </c>
      <c r="G278" s="249" t="e">
        <f>IF('Cumulative Budget Request '!#REF!='Split budget (D)'!$L$1,'Cumulative Budget Request '!#REF!,0)</f>
        <v>#REF!</v>
      </c>
      <c r="H278" s="249" t="e">
        <f>IF('Cumulative Budget Request '!#REF!='Split budget (D)'!$L$1,'Cumulative Budget Request '!#REF!,0)</f>
        <v>#REF!</v>
      </c>
      <c r="I278" s="249" t="e">
        <f>IF('Cumulative Budget Request '!#REF!='Split budget (D)'!$L$1,'Cumulative Budget Request '!#REF!,0)</f>
        <v>#REF!</v>
      </c>
      <c r="J278" s="441" t="e">
        <f>SUM(E278:I278)</f>
        <v>#REF!</v>
      </c>
      <c r="K278" s="253"/>
      <c r="L278" s="253"/>
      <c r="M278" s="254"/>
      <c r="N278" s="254"/>
      <c r="O278" s="254"/>
      <c r="P278" s="254"/>
      <c r="AA278" s="394"/>
      <c r="AB278" s="394"/>
      <c r="AC278" s="394"/>
      <c r="AD278" s="394"/>
      <c r="AE278" s="394"/>
      <c r="AF278" s="394"/>
      <c r="AG278" s="394"/>
      <c r="AH278" s="394"/>
    </row>
    <row r="279" spans="1:34" hidden="1">
      <c r="A279" s="8"/>
      <c r="B279" s="257" t="e">
        <f t="shared" si="78"/>
        <v>#REF!</v>
      </c>
      <c r="C279" s="257" t="str">
        <f>'Cumulative Budget Request '!C208</f>
        <v xml:space="preserve"> </v>
      </c>
      <c r="E279" s="249" t="e">
        <f>IF('Cumulative Budget Request '!#REF!='Split budget (D)'!$L$1,'Cumulative Budget Request '!E208,0)</f>
        <v>#REF!</v>
      </c>
      <c r="F279" s="249" t="e">
        <f>IF('Cumulative Budget Request '!#REF!='Split budget (D)'!$L$1,'Cumulative Budget Request '!F208,0)</f>
        <v>#REF!</v>
      </c>
      <c r="G279" s="249" t="e">
        <f>IF('Cumulative Budget Request '!#REF!='Split budget (D)'!$L$1,'Cumulative Budget Request '!#REF!,0)</f>
        <v>#REF!</v>
      </c>
      <c r="H279" s="249" t="e">
        <f>IF('Cumulative Budget Request '!#REF!='Split budget (D)'!$L$1,'Cumulative Budget Request '!#REF!,0)</f>
        <v>#REF!</v>
      </c>
      <c r="I279" s="249" t="e">
        <f>IF('Cumulative Budget Request '!#REF!='Split budget (D)'!$L$1,'Cumulative Budget Request '!#REF!,0)</f>
        <v>#REF!</v>
      </c>
      <c r="J279" s="441" t="e">
        <f t="shared" ref="J279:J294" si="80">SUM(E279:I279)</f>
        <v>#REF!</v>
      </c>
      <c r="K279" s="253"/>
      <c r="L279" s="253"/>
      <c r="M279" s="254"/>
      <c r="N279" s="254"/>
      <c r="O279" s="254"/>
      <c r="P279" s="254"/>
    </row>
    <row r="280" spans="1:34" hidden="1">
      <c r="A280" s="8"/>
      <c r="B280" s="257" t="e">
        <f t="shared" si="78"/>
        <v>#REF!</v>
      </c>
      <c r="C280" s="257" t="str">
        <f>'Cumulative Budget Request '!C209</f>
        <v xml:space="preserve"> </v>
      </c>
      <c r="E280" s="249" t="e">
        <f>IF('Cumulative Budget Request '!#REF!='Split budget (D)'!$L$1,'Cumulative Budget Request '!E209,0)</f>
        <v>#REF!</v>
      </c>
      <c r="F280" s="249" t="e">
        <f>IF('Cumulative Budget Request '!#REF!='Split budget (D)'!$L$1,'Cumulative Budget Request '!F209,0)</f>
        <v>#REF!</v>
      </c>
      <c r="G280" s="249" t="e">
        <f>IF('Cumulative Budget Request '!#REF!='Split budget (D)'!$L$1,'Cumulative Budget Request '!#REF!,0)</f>
        <v>#REF!</v>
      </c>
      <c r="H280" s="249" t="e">
        <f>IF('Cumulative Budget Request '!#REF!='Split budget (D)'!$L$1,'Cumulative Budget Request '!#REF!,0)</f>
        <v>#REF!</v>
      </c>
      <c r="I280" s="249" t="e">
        <f>IF('Cumulative Budget Request '!#REF!='Split budget (D)'!$L$1,'Cumulative Budget Request '!#REF!,0)</f>
        <v>#REF!</v>
      </c>
      <c r="J280" s="441" t="e">
        <f t="shared" si="80"/>
        <v>#REF!</v>
      </c>
      <c r="K280" s="253"/>
      <c r="L280" s="253"/>
      <c r="M280" s="254"/>
      <c r="N280" s="254"/>
      <c r="O280" s="254"/>
      <c r="P280" s="254"/>
    </row>
    <row r="281" spans="1:34" hidden="1">
      <c r="A281" s="8"/>
      <c r="B281" s="257" t="e">
        <f t="shared" si="78"/>
        <v>#REF!</v>
      </c>
      <c r="C281" s="257" t="str">
        <f>'Cumulative Budget Request '!C210</f>
        <v xml:space="preserve"> </v>
      </c>
      <c r="E281" s="249" t="e">
        <f>IF('Cumulative Budget Request '!#REF!='Split budget (D)'!$L$1,'Cumulative Budget Request '!E210,0)</f>
        <v>#REF!</v>
      </c>
      <c r="F281" s="249" t="e">
        <f>IF('Cumulative Budget Request '!#REF!='Split budget (D)'!$L$1,'Cumulative Budget Request '!F210,0)</f>
        <v>#REF!</v>
      </c>
      <c r="G281" s="249" t="e">
        <f>IF('Cumulative Budget Request '!#REF!='Split budget (D)'!$L$1,'Cumulative Budget Request '!#REF!,0)</f>
        <v>#REF!</v>
      </c>
      <c r="H281" s="249" t="e">
        <f>IF('Cumulative Budget Request '!#REF!='Split budget (D)'!$L$1,'Cumulative Budget Request '!#REF!,0)</f>
        <v>#REF!</v>
      </c>
      <c r="I281" s="249" t="e">
        <f>IF('Cumulative Budget Request '!#REF!='Split budget (D)'!$L$1,'Cumulative Budget Request '!#REF!,0)</f>
        <v>#REF!</v>
      </c>
      <c r="J281" s="441" t="e">
        <f t="shared" si="80"/>
        <v>#REF!</v>
      </c>
      <c r="K281" s="253"/>
      <c r="L281" s="253"/>
      <c r="M281" s="254"/>
      <c r="N281" s="254"/>
      <c r="O281" s="254"/>
      <c r="P281" s="254"/>
    </row>
    <row r="282" spans="1:34" hidden="1">
      <c r="A282" s="8"/>
      <c r="B282" s="257" t="e">
        <f t="shared" si="78"/>
        <v>#REF!</v>
      </c>
      <c r="C282" s="257" t="str">
        <f>'Cumulative Budget Request '!C211</f>
        <v xml:space="preserve"> </v>
      </c>
      <c r="E282" s="249" t="e">
        <f>IF('Cumulative Budget Request '!#REF!='Split budget (D)'!$L$1,'Cumulative Budget Request '!E211,0)</f>
        <v>#REF!</v>
      </c>
      <c r="F282" s="249" t="e">
        <f>IF('Cumulative Budget Request '!#REF!='Split budget (D)'!$L$1,'Cumulative Budget Request '!F211,0)</f>
        <v>#REF!</v>
      </c>
      <c r="G282" s="249" t="e">
        <f>IF('Cumulative Budget Request '!#REF!='Split budget (D)'!$L$1,'Cumulative Budget Request '!#REF!,0)</f>
        <v>#REF!</v>
      </c>
      <c r="H282" s="249" t="e">
        <f>IF('Cumulative Budget Request '!#REF!='Split budget (D)'!$L$1,'Cumulative Budget Request '!#REF!,0)</f>
        <v>#REF!</v>
      </c>
      <c r="I282" s="249" t="e">
        <f>IF('Cumulative Budget Request '!#REF!='Split budget (D)'!$L$1,'Cumulative Budget Request '!#REF!,0)</f>
        <v>#REF!</v>
      </c>
      <c r="J282" s="441" t="e">
        <f t="shared" si="80"/>
        <v>#REF!</v>
      </c>
      <c r="K282" s="253"/>
      <c r="L282" s="253"/>
      <c r="M282" s="254"/>
      <c r="N282" s="254"/>
      <c r="O282" s="254"/>
      <c r="P282" s="254"/>
    </row>
    <row r="283" spans="1:34" hidden="1">
      <c r="A283" s="8"/>
      <c r="B283" s="257" t="e">
        <f t="shared" si="78"/>
        <v>#REF!</v>
      </c>
      <c r="C283" s="257" t="str">
        <f>'Cumulative Budget Request '!C212</f>
        <v xml:space="preserve"> </v>
      </c>
      <c r="E283" s="249" t="e">
        <f>IF('Cumulative Budget Request '!#REF!='Split budget (D)'!$L$1,'Cumulative Budget Request '!E212,0)</f>
        <v>#REF!</v>
      </c>
      <c r="F283" s="249" t="e">
        <f>IF('Cumulative Budget Request '!#REF!='Split budget (D)'!$L$1,'Cumulative Budget Request '!F212,0)</f>
        <v>#REF!</v>
      </c>
      <c r="G283" s="249" t="e">
        <f>IF('Cumulative Budget Request '!#REF!='Split budget (D)'!$L$1,'Cumulative Budget Request '!#REF!,0)</f>
        <v>#REF!</v>
      </c>
      <c r="H283" s="249" t="e">
        <f>IF('Cumulative Budget Request '!#REF!='Split budget (D)'!$L$1,'Cumulative Budget Request '!#REF!,0)</f>
        <v>#REF!</v>
      </c>
      <c r="I283" s="249" t="e">
        <f>IF('Cumulative Budget Request '!#REF!='Split budget (D)'!$L$1,'Cumulative Budget Request '!#REF!,0)</f>
        <v>#REF!</v>
      </c>
      <c r="J283" s="441" t="e">
        <f t="shared" si="80"/>
        <v>#REF!</v>
      </c>
      <c r="K283" s="253"/>
      <c r="L283" s="253"/>
      <c r="M283" s="254"/>
      <c r="N283" s="254"/>
      <c r="O283" s="254"/>
      <c r="P283" s="254"/>
      <c r="AA283" s="401"/>
      <c r="AB283" s="401"/>
      <c r="AC283" s="401"/>
      <c r="AD283" s="401"/>
      <c r="AE283" s="401"/>
      <c r="AF283" s="401"/>
      <c r="AG283" s="401"/>
      <c r="AH283" s="401"/>
    </row>
    <row r="284" spans="1:34" hidden="1">
      <c r="A284" s="8"/>
      <c r="B284" s="257" t="e">
        <f t="shared" si="78"/>
        <v>#REF!</v>
      </c>
      <c r="C284" s="257" t="str">
        <f>'Cumulative Budget Request '!C213</f>
        <v xml:space="preserve"> </v>
      </c>
      <c r="E284" s="249" t="e">
        <f>IF('Cumulative Budget Request '!#REF!='Split budget (D)'!$L$1,'Cumulative Budget Request '!E213,0)</f>
        <v>#REF!</v>
      </c>
      <c r="F284" s="249" t="e">
        <f>IF('Cumulative Budget Request '!#REF!='Split budget (D)'!$L$1,'Cumulative Budget Request '!F213,0)</f>
        <v>#REF!</v>
      </c>
      <c r="G284" s="249" t="e">
        <f>IF('Cumulative Budget Request '!#REF!='Split budget (D)'!$L$1,'Cumulative Budget Request '!#REF!,0)</f>
        <v>#REF!</v>
      </c>
      <c r="H284" s="249" t="e">
        <f>IF('Cumulative Budget Request '!#REF!='Split budget (D)'!$L$1,'Cumulative Budget Request '!#REF!,0)</f>
        <v>#REF!</v>
      </c>
      <c r="I284" s="249" t="e">
        <f>IF('Cumulative Budget Request '!#REF!='Split budget (D)'!$L$1,'Cumulative Budget Request '!#REF!,0)</f>
        <v>#REF!</v>
      </c>
      <c r="J284" s="441" t="e">
        <f t="shared" si="80"/>
        <v>#REF!</v>
      </c>
      <c r="K284" s="253"/>
      <c r="L284" s="253"/>
      <c r="M284" s="254"/>
      <c r="N284" s="254"/>
      <c r="O284" s="254"/>
      <c r="P284" s="254"/>
    </row>
    <row r="285" spans="1:34" hidden="1">
      <c r="A285" s="8"/>
      <c r="B285" s="257" t="e">
        <f t="shared" si="78"/>
        <v>#REF!</v>
      </c>
      <c r="C285" s="257" t="str">
        <f>'Cumulative Budget Request '!C214</f>
        <v xml:space="preserve"> </v>
      </c>
      <c r="E285" s="249" t="e">
        <f>IF('Cumulative Budget Request '!#REF!='Split budget (D)'!$L$1,'Cumulative Budget Request '!E214,0)</f>
        <v>#REF!</v>
      </c>
      <c r="F285" s="249" t="e">
        <f>IF('Cumulative Budget Request '!#REF!='Split budget (D)'!$L$1,'Cumulative Budget Request '!F214,0)</f>
        <v>#REF!</v>
      </c>
      <c r="G285" s="249" t="e">
        <f>IF('Cumulative Budget Request '!#REF!='Split budget (D)'!$L$1,'Cumulative Budget Request '!#REF!,0)</f>
        <v>#REF!</v>
      </c>
      <c r="H285" s="249" t="e">
        <f>IF('Cumulative Budget Request '!#REF!='Split budget (D)'!$L$1,'Cumulative Budget Request '!#REF!,0)</f>
        <v>#REF!</v>
      </c>
      <c r="I285" s="249" t="e">
        <f>IF('Cumulative Budget Request '!#REF!='Split budget (D)'!$L$1,'Cumulative Budget Request '!#REF!,0)</f>
        <v>#REF!</v>
      </c>
      <c r="J285" s="441" t="e">
        <f t="shared" si="80"/>
        <v>#REF!</v>
      </c>
      <c r="K285" s="253"/>
      <c r="L285" s="253"/>
      <c r="M285" s="254"/>
      <c r="N285" s="254"/>
      <c r="O285" s="254"/>
      <c r="P285" s="254"/>
      <c r="AA285" s="401"/>
      <c r="AB285" s="401"/>
      <c r="AC285" s="401"/>
      <c r="AD285" s="401"/>
      <c r="AE285" s="401"/>
      <c r="AF285" s="401"/>
      <c r="AG285" s="401"/>
      <c r="AH285" s="401"/>
    </row>
    <row r="286" spans="1:34" hidden="1">
      <c r="A286" s="8"/>
      <c r="B286" s="257" t="e">
        <f t="shared" si="78"/>
        <v>#REF!</v>
      </c>
      <c r="C286" s="257" t="str">
        <f>'Cumulative Budget Request '!C215</f>
        <v xml:space="preserve"> </v>
      </c>
      <c r="E286" s="249" t="e">
        <f>IF('Cumulative Budget Request '!#REF!='Split budget (D)'!$L$1,'Cumulative Budget Request '!E215,0)</f>
        <v>#REF!</v>
      </c>
      <c r="F286" s="249" t="e">
        <f>IF('Cumulative Budget Request '!#REF!='Split budget (D)'!$L$1,'Cumulative Budget Request '!F215,0)</f>
        <v>#REF!</v>
      </c>
      <c r="G286" s="249" t="e">
        <f>IF('Cumulative Budget Request '!#REF!='Split budget (D)'!$L$1,'Cumulative Budget Request '!#REF!,0)</f>
        <v>#REF!</v>
      </c>
      <c r="H286" s="249" t="e">
        <f>IF('Cumulative Budget Request '!#REF!='Split budget (D)'!$L$1,'Cumulative Budget Request '!#REF!,0)</f>
        <v>#REF!</v>
      </c>
      <c r="I286" s="249" t="e">
        <f>IF('Cumulative Budget Request '!#REF!='Split budget (D)'!$L$1,'Cumulative Budget Request '!#REF!,0)</f>
        <v>#REF!</v>
      </c>
      <c r="J286" s="441" t="e">
        <f t="shared" si="80"/>
        <v>#REF!</v>
      </c>
      <c r="K286" s="253"/>
      <c r="L286" s="253"/>
      <c r="M286" s="254"/>
      <c r="N286" s="254"/>
      <c r="O286" s="254"/>
      <c r="P286" s="254"/>
    </row>
    <row r="287" spans="1:34" hidden="1">
      <c r="A287" s="8"/>
      <c r="B287" s="257" t="e">
        <f t="shared" si="78"/>
        <v>#REF!</v>
      </c>
      <c r="C287" s="257" t="str">
        <f>'Cumulative Budget Request '!C216</f>
        <v xml:space="preserve"> </v>
      </c>
      <c r="E287" s="249" t="e">
        <f>IF('Cumulative Budget Request '!#REF!='Split budget (D)'!$L$1,'Cumulative Budget Request '!E216,0)</f>
        <v>#REF!</v>
      </c>
      <c r="F287" s="249" t="e">
        <f>IF('Cumulative Budget Request '!#REF!='Split budget (D)'!$L$1,'Cumulative Budget Request '!F216,0)</f>
        <v>#REF!</v>
      </c>
      <c r="G287" s="249" t="e">
        <f>IF('Cumulative Budget Request '!#REF!='Split budget (D)'!$L$1,'Cumulative Budget Request '!#REF!,0)</f>
        <v>#REF!</v>
      </c>
      <c r="H287" s="249" t="e">
        <f>IF('Cumulative Budget Request '!#REF!='Split budget (D)'!$L$1,'Cumulative Budget Request '!#REF!,0)</f>
        <v>#REF!</v>
      </c>
      <c r="I287" s="249" t="e">
        <f>IF('Cumulative Budget Request '!#REF!='Split budget (D)'!$L$1,'Cumulative Budget Request '!#REF!,0)</f>
        <v>#REF!</v>
      </c>
      <c r="J287" s="441" t="e">
        <f t="shared" si="80"/>
        <v>#REF!</v>
      </c>
      <c r="K287" s="253"/>
      <c r="L287" s="253"/>
      <c r="M287" s="254"/>
      <c r="N287" s="254"/>
      <c r="O287" s="254"/>
      <c r="P287" s="254"/>
      <c r="AA287" s="401"/>
      <c r="AB287" s="401"/>
      <c r="AC287" s="401"/>
      <c r="AD287" s="401"/>
      <c r="AE287" s="401"/>
      <c r="AF287" s="401"/>
      <c r="AG287" s="401"/>
      <c r="AH287" s="401"/>
    </row>
    <row r="288" spans="1:34" hidden="1">
      <c r="A288" s="8"/>
      <c r="B288" s="257" t="e">
        <f t="shared" si="78"/>
        <v>#REF!</v>
      </c>
      <c r="C288" s="257" t="str">
        <f>'Cumulative Budget Request '!C217</f>
        <v xml:space="preserve"> </v>
      </c>
      <c r="E288" s="249" t="e">
        <f>IF('Cumulative Budget Request '!#REF!='Split budget (D)'!$L$1,'Cumulative Budget Request '!E217,0)</f>
        <v>#REF!</v>
      </c>
      <c r="F288" s="249" t="e">
        <f>IF('Cumulative Budget Request '!#REF!='Split budget (D)'!$L$1,'Cumulative Budget Request '!F217,0)</f>
        <v>#REF!</v>
      </c>
      <c r="G288" s="249" t="e">
        <f>IF('Cumulative Budget Request '!#REF!='Split budget (D)'!$L$1,'Cumulative Budget Request '!#REF!,0)</f>
        <v>#REF!</v>
      </c>
      <c r="H288" s="249" t="e">
        <f>IF('Cumulative Budget Request '!#REF!='Split budget (D)'!$L$1,'Cumulative Budget Request '!#REF!,0)</f>
        <v>#REF!</v>
      </c>
      <c r="I288" s="249" t="e">
        <f>IF('Cumulative Budget Request '!#REF!='Split budget (D)'!$L$1,'Cumulative Budget Request '!#REF!,0)</f>
        <v>#REF!</v>
      </c>
      <c r="J288" s="441" t="e">
        <f t="shared" si="80"/>
        <v>#REF!</v>
      </c>
      <c r="K288" s="253"/>
      <c r="L288" s="253"/>
      <c r="M288" s="254"/>
      <c r="N288" s="254"/>
      <c r="O288" s="254"/>
      <c r="P288" s="254"/>
    </row>
    <row r="289" spans="1:34" hidden="1">
      <c r="A289" s="8"/>
      <c r="B289" s="257" t="e">
        <f t="shared" si="78"/>
        <v>#REF!</v>
      </c>
      <c r="C289" s="257" t="str">
        <f>'Cumulative Budget Request '!C218</f>
        <v xml:space="preserve"> </v>
      </c>
      <c r="E289" s="249" t="e">
        <f>IF('Cumulative Budget Request '!#REF!='Split budget (D)'!$L$1,'Cumulative Budget Request '!E218,0)</f>
        <v>#REF!</v>
      </c>
      <c r="F289" s="249" t="e">
        <f>IF('Cumulative Budget Request '!#REF!='Split budget (D)'!$L$1,'Cumulative Budget Request '!F218,0)</f>
        <v>#REF!</v>
      </c>
      <c r="G289" s="249" t="e">
        <f>IF('Cumulative Budget Request '!#REF!='Split budget (D)'!$L$1,'Cumulative Budget Request '!#REF!,0)</f>
        <v>#REF!</v>
      </c>
      <c r="H289" s="249" t="e">
        <f>IF('Cumulative Budget Request '!#REF!='Split budget (D)'!$L$1,'Cumulative Budget Request '!#REF!,0)</f>
        <v>#REF!</v>
      </c>
      <c r="I289" s="249" t="e">
        <f>IF('Cumulative Budget Request '!#REF!='Split budget (D)'!$L$1,'Cumulative Budget Request '!#REF!,0)</f>
        <v>#REF!</v>
      </c>
      <c r="J289" s="441" t="e">
        <f t="shared" si="80"/>
        <v>#REF!</v>
      </c>
      <c r="K289" s="253"/>
      <c r="L289" s="253"/>
      <c r="M289" s="254"/>
      <c r="N289" s="254"/>
      <c r="O289" s="254"/>
      <c r="P289" s="254"/>
    </row>
    <row r="290" spans="1:34" hidden="1">
      <c r="A290" s="8"/>
      <c r="B290" s="257" t="e">
        <f t="shared" si="78"/>
        <v>#REF!</v>
      </c>
      <c r="C290" s="257" t="str">
        <f>'Cumulative Budget Request '!C219</f>
        <v xml:space="preserve"> </v>
      </c>
      <c r="E290" s="249" t="e">
        <f>IF('Cumulative Budget Request '!#REF!='Split budget (D)'!$L$1,'Cumulative Budget Request '!E219,0)</f>
        <v>#REF!</v>
      </c>
      <c r="F290" s="249" t="e">
        <f>IF('Cumulative Budget Request '!#REF!='Split budget (D)'!$L$1,'Cumulative Budget Request '!F219,0)</f>
        <v>#REF!</v>
      </c>
      <c r="G290" s="249" t="e">
        <f>IF('Cumulative Budget Request '!#REF!='Split budget (D)'!$L$1,'Cumulative Budget Request '!#REF!,0)</f>
        <v>#REF!</v>
      </c>
      <c r="H290" s="249" t="e">
        <f>IF('Cumulative Budget Request '!#REF!='Split budget (D)'!$L$1,'Cumulative Budget Request '!#REF!,0)</f>
        <v>#REF!</v>
      </c>
      <c r="I290" s="249" t="e">
        <f>IF('Cumulative Budget Request '!#REF!='Split budget (D)'!$L$1,'Cumulative Budget Request '!#REF!,0)</f>
        <v>#REF!</v>
      </c>
      <c r="J290" s="441" t="e">
        <f t="shared" si="80"/>
        <v>#REF!</v>
      </c>
      <c r="K290" s="253"/>
      <c r="L290" s="253"/>
      <c r="M290" s="254"/>
      <c r="N290" s="254"/>
      <c r="O290" s="254"/>
      <c r="P290" s="254"/>
    </row>
    <row r="291" spans="1:34" hidden="1">
      <c r="A291" s="8"/>
      <c r="B291" s="257" t="e">
        <f t="shared" si="78"/>
        <v>#REF!</v>
      </c>
      <c r="C291" s="257" t="str">
        <f>'Cumulative Budget Request '!C220</f>
        <v xml:space="preserve"> </v>
      </c>
      <c r="E291" s="249" t="e">
        <f>IF('Cumulative Budget Request '!#REF!='Split budget (D)'!$L$1,'Cumulative Budget Request '!E220,0)</f>
        <v>#REF!</v>
      </c>
      <c r="F291" s="249" t="e">
        <f>IF('Cumulative Budget Request '!#REF!='Split budget (D)'!$L$1,'Cumulative Budget Request '!F220,0)</f>
        <v>#REF!</v>
      </c>
      <c r="G291" s="249" t="e">
        <f>IF('Cumulative Budget Request '!#REF!='Split budget (D)'!$L$1,'Cumulative Budget Request '!#REF!,0)</f>
        <v>#REF!</v>
      </c>
      <c r="H291" s="249" t="e">
        <f>IF('Cumulative Budget Request '!#REF!='Split budget (D)'!$L$1,'Cumulative Budget Request '!#REF!,0)</f>
        <v>#REF!</v>
      </c>
      <c r="I291" s="249" t="e">
        <f>IF('Cumulative Budget Request '!#REF!='Split budget (D)'!$L$1,'Cumulative Budget Request '!#REF!,0)</f>
        <v>#REF!</v>
      </c>
      <c r="J291" s="441" t="e">
        <f t="shared" si="80"/>
        <v>#REF!</v>
      </c>
      <c r="K291" s="253"/>
      <c r="L291" s="253"/>
      <c r="M291" s="254"/>
      <c r="N291" s="254"/>
      <c r="O291" s="254"/>
      <c r="P291" s="254"/>
    </row>
    <row r="292" spans="1:34" hidden="1">
      <c r="A292" s="8"/>
      <c r="B292" s="257" t="e">
        <f t="shared" si="78"/>
        <v>#REF!</v>
      </c>
      <c r="C292" s="257" t="str">
        <f>'Cumulative Budget Request '!C221</f>
        <v xml:space="preserve"> </v>
      </c>
      <c r="E292" s="249" t="e">
        <f>IF('Cumulative Budget Request '!#REF!='Split budget (D)'!$L$1,'Cumulative Budget Request '!E221,0)</f>
        <v>#REF!</v>
      </c>
      <c r="F292" s="249" t="e">
        <f>IF('Cumulative Budget Request '!#REF!='Split budget (D)'!$L$1,'Cumulative Budget Request '!F221,0)</f>
        <v>#REF!</v>
      </c>
      <c r="G292" s="249" t="e">
        <f>IF('Cumulative Budget Request '!#REF!='Split budget (D)'!$L$1,'Cumulative Budget Request '!#REF!,0)</f>
        <v>#REF!</v>
      </c>
      <c r="H292" s="249" t="e">
        <f>IF('Cumulative Budget Request '!#REF!='Split budget (D)'!$L$1,'Cumulative Budget Request '!#REF!,0)</f>
        <v>#REF!</v>
      </c>
      <c r="I292" s="249" t="e">
        <f>IF('Cumulative Budget Request '!#REF!='Split budget (D)'!$L$1,'Cumulative Budget Request '!#REF!,0)</f>
        <v>#REF!</v>
      </c>
      <c r="J292" s="441" t="e">
        <f t="shared" si="80"/>
        <v>#REF!</v>
      </c>
      <c r="K292" s="253"/>
      <c r="L292" s="253"/>
      <c r="M292" s="254"/>
      <c r="N292" s="254"/>
      <c r="O292" s="254"/>
      <c r="P292" s="254"/>
    </row>
    <row r="293" spans="1:34" hidden="1">
      <c r="A293" s="8"/>
      <c r="B293" s="257" t="e">
        <f t="shared" si="78"/>
        <v>#REF!</v>
      </c>
      <c r="C293" s="257" t="str">
        <f>'Cumulative Budget Request '!C222</f>
        <v xml:space="preserve"> </v>
      </c>
      <c r="E293" s="249" t="e">
        <f>IF('Cumulative Budget Request '!#REF!='Split budget (D)'!$L$1,'Cumulative Budget Request '!E222,0)</f>
        <v>#REF!</v>
      </c>
      <c r="F293" s="249" t="e">
        <f>IF('Cumulative Budget Request '!#REF!='Split budget (D)'!$L$1,'Cumulative Budget Request '!F222,0)</f>
        <v>#REF!</v>
      </c>
      <c r="G293" s="249" t="e">
        <f>IF('Cumulative Budget Request '!#REF!='Split budget (D)'!$L$1,'Cumulative Budget Request '!#REF!,0)</f>
        <v>#REF!</v>
      </c>
      <c r="H293" s="249" t="e">
        <f>IF('Cumulative Budget Request '!#REF!='Split budget (D)'!$L$1,'Cumulative Budget Request '!#REF!,0)</f>
        <v>#REF!</v>
      </c>
      <c r="I293" s="249" t="e">
        <f>IF('Cumulative Budget Request '!#REF!='Split budget (D)'!$L$1,'Cumulative Budget Request '!#REF!,0)</f>
        <v>#REF!</v>
      </c>
      <c r="J293" s="441" t="e">
        <f t="shared" si="80"/>
        <v>#REF!</v>
      </c>
      <c r="K293" s="253"/>
      <c r="L293" s="253"/>
      <c r="M293" s="254"/>
      <c r="N293" s="254"/>
      <c r="O293" s="254"/>
      <c r="P293" s="254"/>
    </row>
    <row r="294" spans="1:34" hidden="1">
      <c r="A294" s="8"/>
      <c r="B294" s="257" t="e">
        <f t="shared" si="78"/>
        <v>#REF!</v>
      </c>
      <c r="C294" s="257" t="str">
        <f>'Cumulative Budget Request '!C223</f>
        <v xml:space="preserve"> </v>
      </c>
      <c r="E294" s="249" t="e">
        <f>IF('Cumulative Budget Request '!#REF!='Split budget (D)'!$L$1,'Cumulative Budget Request '!E223,0)</f>
        <v>#REF!</v>
      </c>
      <c r="F294" s="249" t="e">
        <f>IF('Cumulative Budget Request '!#REF!='Split budget (D)'!$L$1,'Cumulative Budget Request '!F223,0)</f>
        <v>#REF!</v>
      </c>
      <c r="G294" s="249" t="e">
        <f>IF('Cumulative Budget Request '!#REF!='Split budget (D)'!$L$1,'Cumulative Budget Request '!#REF!,0)</f>
        <v>#REF!</v>
      </c>
      <c r="H294" s="249" t="e">
        <f>IF('Cumulative Budget Request '!#REF!='Split budget (D)'!$L$1,'Cumulative Budget Request '!#REF!,0)</f>
        <v>#REF!</v>
      </c>
      <c r="I294" s="249" t="e">
        <f>IF('Cumulative Budget Request '!#REF!='Split budget (D)'!$L$1,'Cumulative Budget Request '!#REF!,0)</f>
        <v>#REF!</v>
      </c>
      <c r="J294" s="441" t="e">
        <f t="shared" si="80"/>
        <v>#REF!</v>
      </c>
      <c r="K294" s="253"/>
      <c r="L294" s="253"/>
      <c r="M294" s="254"/>
      <c r="N294" s="254"/>
      <c r="O294" s="254"/>
      <c r="P294" s="254"/>
    </row>
    <row r="295" spans="1:34" ht="13.15">
      <c r="A295" s="111"/>
      <c r="B295" s="662" t="s">
        <v>130</v>
      </c>
      <c r="C295" s="662"/>
      <c r="D295" s="662"/>
      <c r="E295" s="442" t="e">
        <f t="shared" ref="E295:J295" si="81">SUM(E274:E294)</f>
        <v>#REF!</v>
      </c>
      <c r="F295" s="442" t="e">
        <f t="shared" si="81"/>
        <v>#REF!</v>
      </c>
      <c r="G295" s="442" t="e">
        <f t="shared" si="81"/>
        <v>#REF!</v>
      </c>
      <c r="H295" s="442" t="e">
        <f t="shared" si="81"/>
        <v>#REF!</v>
      </c>
      <c r="I295" s="442" t="e">
        <f t="shared" si="81"/>
        <v>#REF!</v>
      </c>
      <c r="J295" s="443" t="e">
        <f t="shared" si="81"/>
        <v>#REF!</v>
      </c>
      <c r="K295" s="253"/>
      <c r="L295" s="253"/>
      <c r="M295" s="254"/>
      <c r="N295" s="254"/>
      <c r="O295" s="254"/>
      <c r="P295" s="254"/>
    </row>
    <row r="296" spans="1:34">
      <c r="A296" s="8"/>
      <c r="B296" s="257"/>
      <c r="E296" s="268"/>
      <c r="F296" s="268"/>
      <c r="G296" s="268"/>
      <c r="H296" s="268"/>
      <c r="I296" s="274"/>
      <c r="J296" s="291"/>
      <c r="K296" s="253"/>
      <c r="L296" s="253"/>
      <c r="M296" s="254"/>
      <c r="N296" s="254"/>
      <c r="O296" s="254"/>
      <c r="P296" s="254"/>
    </row>
    <row r="297" spans="1:34">
      <c r="A297" s="288" t="s">
        <v>49</v>
      </c>
      <c r="G297" s="268"/>
      <c r="H297" s="268"/>
      <c r="I297" s="268"/>
      <c r="J297" s="281"/>
      <c r="K297" s="268"/>
      <c r="L297" s="268"/>
      <c r="M297" s="253"/>
      <c r="N297" s="253"/>
      <c r="O297" s="253"/>
      <c r="P297" s="253"/>
      <c r="Q297" s="253"/>
      <c r="R297" s="253"/>
      <c r="AA297" s="259"/>
      <c r="AB297" s="259"/>
      <c r="AC297" s="259"/>
    </row>
    <row r="298" spans="1:34">
      <c r="B298" s="600" t="e">
        <f>IF('Cumulative Budget Request '!#REF!='Split budget (D)'!$L$1,'Cumulative Budget Request '!B227,0)</f>
        <v>#REF!</v>
      </c>
      <c r="C298" s="257"/>
      <c r="E298" s="249" t="e">
        <f>IF('Cumulative Budget Request '!#REF!='Split budget (D)'!$L$1,'Cumulative Budget Request '!E227,0)</f>
        <v>#REF!</v>
      </c>
      <c r="F298" s="249" t="e">
        <f>IF('Cumulative Budget Request '!#REF!='Split budget (D)'!$L$1,'Cumulative Budget Request '!F227,0)</f>
        <v>#REF!</v>
      </c>
      <c r="G298" s="249" t="e">
        <f>IF('Cumulative Budget Request '!#REF!='Split budget (D)'!$L$1,'Cumulative Budget Request '!#REF!,0)</f>
        <v>#REF!</v>
      </c>
      <c r="H298" s="249" t="e">
        <f>IF('Cumulative Budget Request '!#REF!='Split budget (D)'!$L$1,'Cumulative Budget Request '!#REF!,0)</f>
        <v>#REF!</v>
      </c>
      <c r="I298" s="249" t="e">
        <f>IF('Cumulative Budget Request '!#REF!='Split budget (D)'!$L$1,'Cumulative Budget Request '!#REF!,0)</f>
        <v>#REF!</v>
      </c>
      <c r="J298" s="441" t="e">
        <f>SUM(E298:I298)</f>
        <v>#REF!</v>
      </c>
      <c r="K298" s="253"/>
      <c r="L298" s="253"/>
      <c r="M298" s="253"/>
      <c r="N298" s="253"/>
      <c r="O298" s="253"/>
      <c r="P298" s="253"/>
      <c r="AA298" s="259"/>
      <c r="AB298" s="259"/>
      <c r="AC298" s="259"/>
    </row>
    <row r="299" spans="1:34" ht="15">
      <c r="B299" s="600" t="e">
        <f>IF('Cumulative Budget Request '!#REF!='Split budget (D)'!$L$1,'Cumulative Budget Request '!B228,0)</f>
        <v>#REF!</v>
      </c>
      <c r="C299" s="257"/>
      <c r="E299" s="249" t="e">
        <f>IF('Cumulative Budget Request '!#REF!='Split budget (D)'!$L$1,'Cumulative Budget Request '!E228,0)</f>
        <v>#REF!</v>
      </c>
      <c r="F299" s="249" t="e">
        <f>IF('Cumulative Budget Request '!#REF!='Split budget (D)'!$L$1,'Cumulative Budget Request '!F228,0)</f>
        <v>#REF!</v>
      </c>
      <c r="G299" s="249" t="e">
        <f>IF('Cumulative Budget Request '!#REF!='Split budget (D)'!$L$1,'Cumulative Budget Request '!#REF!,0)</f>
        <v>#REF!</v>
      </c>
      <c r="H299" s="249" t="e">
        <f>IF('Cumulative Budget Request '!#REF!='Split budget (D)'!$L$1,'Cumulative Budget Request '!#REF!,0)</f>
        <v>#REF!</v>
      </c>
      <c r="I299" s="249" t="e">
        <f>IF('Cumulative Budget Request '!#REF!='Split budget (D)'!$L$1,'Cumulative Budget Request '!#REF!,0)</f>
        <v>#REF!</v>
      </c>
      <c r="J299" s="441" t="e">
        <f t="shared" ref="J299" si="82">SUM(E299:I299)</f>
        <v>#REF!</v>
      </c>
      <c r="K299" s="253"/>
      <c r="L299" s="253"/>
      <c r="M299" s="253"/>
      <c r="N299" s="253"/>
      <c r="O299" s="253"/>
      <c r="P299" s="253"/>
      <c r="AA299" s="347"/>
      <c r="AB299" s="347"/>
      <c r="AC299" s="347"/>
      <c r="AD299" s="347"/>
      <c r="AE299" s="347"/>
      <c r="AF299" s="347"/>
      <c r="AG299" s="347"/>
      <c r="AH299" s="347"/>
    </row>
    <row r="300" spans="1:34" ht="13.15">
      <c r="B300" s="600" t="e">
        <f>IF('Cumulative Budget Request '!#REF!='Split budget (D)'!$L$1,'Cumulative Budget Request '!B229,0)</f>
        <v>#REF!</v>
      </c>
      <c r="C300" s="257"/>
      <c r="E300" s="249" t="e">
        <f>IF('Cumulative Budget Request '!#REF!='Split budget (D)'!$L$1,'Cumulative Budget Request '!E229,0)</f>
        <v>#REF!</v>
      </c>
      <c r="F300" s="249" t="e">
        <f>IF('Cumulative Budget Request '!#REF!='Split budget (D)'!$L$1,'Cumulative Budget Request '!F229,0)</f>
        <v>#REF!</v>
      </c>
      <c r="G300" s="249" t="e">
        <f>IF('Cumulative Budget Request '!#REF!='Split budget (D)'!$L$1,'Cumulative Budget Request '!#REF!,0)</f>
        <v>#REF!</v>
      </c>
      <c r="H300" s="249" t="e">
        <f>IF('Cumulative Budget Request '!#REF!='Split budget (D)'!$L$1,'Cumulative Budget Request '!#REF!,0)</f>
        <v>#REF!</v>
      </c>
      <c r="I300" s="249" t="e">
        <f>IF('Cumulative Budget Request '!#REF!='Split budget (D)'!$L$1,'Cumulative Budget Request '!#REF!,0)</f>
        <v>#REF!</v>
      </c>
      <c r="J300" s="441" t="e">
        <f>SUM(E300:I300)</f>
        <v>#REF!</v>
      </c>
      <c r="K300" s="253"/>
      <c r="L300" s="253"/>
      <c r="M300" s="324"/>
      <c r="N300" s="324"/>
      <c r="O300" s="324"/>
      <c r="P300" s="324"/>
      <c r="Q300" s="324"/>
      <c r="R300" s="324"/>
    </row>
    <row r="301" spans="1:34" ht="12.75" customHeight="1">
      <c r="A301" s="349"/>
      <c r="B301" s="662" t="s">
        <v>67</v>
      </c>
      <c r="C301" s="662"/>
      <c r="D301" s="662"/>
      <c r="E301" s="442" t="e">
        <f t="shared" ref="E301:J301" si="83">SUM(E298:E300)</f>
        <v>#REF!</v>
      </c>
      <c r="F301" s="442" t="e">
        <f t="shared" si="83"/>
        <v>#REF!</v>
      </c>
      <c r="G301" s="442" t="e">
        <f t="shared" si="83"/>
        <v>#REF!</v>
      </c>
      <c r="H301" s="442" t="e">
        <f t="shared" si="83"/>
        <v>#REF!</v>
      </c>
      <c r="I301" s="442" t="e">
        <f t="shared" si="83"/>
        <v>#REF!</v>
      </c>
      <c r="J301" s="443" t="e">
        <f t="shared" si="83"/>
        <v>#REF!</v>
      </c>
      <c r="K301" s="253"/>
      <c r="L301" s="253"/>
      <c r="M301" s="324"/>
      <c r="N301" s="324"/>
      <c r="O301" s="324"/>
      <c r="P301" s="324"/>
      <c r="Q301" s="324"/>
      <c r="R301" s="324"/>
      <c r="S301" s="324"/>
    </row>
    <row r="302" spans="1:34">
      <c r="A302" s="284"/>
      <c r="B302" s="287"/>
      <c r="C302" s="287"/>
      <c r="D302" s="287"/>
      <c r="E302" s="287"/>
      <c r="F302" s="287"/>
      <c r="G302" s="286"/>
      <c r="H302" s="286"/>
      <c r="I302" s="286"/>
      <c r="J302" s="336"/>
      <c r="K302" s="286"/>
      <c r="L302" s="286"/>
      <c r="M302" s="252"/>
      <c r="N302" s="263"/>
      <c r="O302" s="263"/>
      <c r="P302" s="263"/>
      <c r="Q302" s="252"/>
      <c r="R302" s="252"/>
      <c r="S302" s="252"/>
    </row>
    <row r="303" spans="1:34" ht="13.9">
      <c r="A303" s="288" t="s">
        <v>73</v>
      </c>
      <c r="B303" s="259"/>
      <c r="C303" s="383"/>
      <c r="F303" s="250"/>
      <c r="J303" s="290"/>
      <c r="K303" s="252"/>
      <c r="L303" s="247"/>
      <c r="M303" s="325"/>
      <c r="N303" s="252"/>
      <c r="O303" s="252"/>
      <c r="P303" s="252"/>
      <c r="Q303" s="252"/>
    </row>
    <row r="304" spans="1:34">
      <c r="A304" s="600" t="e">
        <f>IF('Cumulative Budget Request '!#REF!='Split budget (D)'!$L$1,'Cumulative Budget Request '!A233,0)</f>
        <v>#REF!</v>
      </c>
      <c r="B304" s="257" t="str">
        <f>'Cumulative Budget Request '!B233</f>
        <v xml:space="preserve"> </v>
      </c>
      <c r="C304" s="257" t="str">
        <f>'Cumulative Budget Request '!C233</f>
        <v xml:space="preserve"> </v>
      </c>
      <c r="E304" s="249" t="e">
        <f>IF('Cumulative Budget Request '!#REF!='Split budget (D)'!$L$1,'Cumulative Budget Request '!E233,0)</f>
        <v>#REF!</v>
      </c>
      <c r="F304" s="249" t="e">
        <f>IF('Cumulative Budget Request '!#REF!='Split budget (D)'!$L$1,'Cumulative Budget Request '!F233,0)</f>
        <v>#REF!</v>
      </c>
      <c r="G304" s="249" t="e">
        <f>IF('Cumulative Budget Request '!#REF!='Split budget (D)'!$L$1,'Cumulative Budget Request '!#REF!,0)</f>
        <v>#REF!</v>
      </c>
      <c r="H304" s="249" t="e">
        <f>IF('Cumulative Budget Request '!#REF!='Split budget (D)'!$L$1,'Cumulative Budget Request '!#REF!,0)</f>
        <v>#REF!</v>
      </c>
      <c r="I304" s="249" t="e">
        <f>IF('Cumulative Budget Request '!#REF!='Split budget (D)'!$L$1,'Cumulative Budget Request '!#REF!,0)</f>
        <v>#REF!</v>
      </c>
      <c r="J304" s="441" t="e">
        <f>SUM(E304:I304)</f>
        <v>#REF!</v>
      </c>
      <c r="K304" s="252"/>
      <c r="L304" s="247"/>
      <c r="M304" s="325"/>
      <c r="N304" s="252"/>
      <c r="O304" s="252"/>
      <c r="P304" s="252"/>
      <c r="Q304" s="252"/>
    </row>
    <row r="305" spans="1:20">
      <c r="A305" s="600" t="e">
        <f>IF('Cumulative Budget Request '!#REF!='Split budget (D)'!$L$1,'Cumulative Budget Request '!A234,0)</f>
        <v>#REF!</v>
      </c>
      <c r="B305" s="257" t="str">
        <f>'Cumulative Budget Request '!B234</f>
        <v xml:space="preserve"> </v>
      </c>
      <c r="C305" s="257" t="str">
        <f>'Cumulative Budget Request '!C234</f>
        <v xml:space="preserve"> </v>
      </c>
      <c r="E305" s="249" t="e">
        <f>IF('Cumulative Budget Request '!#REF!='Split budget (D)'!$L$1,'Cumulative Budget Request '!E234,0)</f>
        <v>#REF!</v>
      </c>
      <c r="F305" s="249" t="e">
        <f>IF('Cumulative Budget Request '!#REF!='Split budget (D)'!$L$1,'Cumulative Budget Request '!F234,0)</f>
        <v>#REF!</v>
      </c>
      <c r="G305" s="249" t="e">
        <f>IF('Cumulative Budget Request '!#REF!='Split budget (D)'!$L$1,'Cumulative Budget Request '!#REF!,0)</f>
        <v>#REF!</v>
      </c>
      <c r="H305" s="249" t="e">
        <f>IF('Cumulative Budget Request '!#REF!='Split budget (D)'!$L$1,'Cumulative Budget Request '!#REF!,0)</f>
        <v>#REF!</v>
      </c>
      <c r="I305" s="249" t="e">
        <f>IF('Cumulative Budget Request '!#REF!='Split budget (D)'!$L$1,'Cumulative Budget Request '!#REF!,0)</f>
        <v>#REF!</v>
      </c>
      <c r="J305" s="441" t="e">
        <f>SUM(E305:I305)</f>
        <v>#REF!</v>
      </c>
      <c r="K305" s="252"/>
      <c r="L305" s="247"/>
      <c r="M305" s="325"/>
      <c r="N305" s="252"/>
      <c r="O305" s="252"/>
      <c r="P305" s="252"/>
      <c r="Q305" s="252"/>
    </row>
    <row r="306" spans="1:20" ht="15.75" customHeight="1">
      <c r="A306" s="600" t="e">
        <f>IF('Cumulative Budget Request '!#REF!='Split budget (D)'!$L$1,'Cumulative Budget Request '!A235,0)</f>
        <v>#REF!</v>
      </c>
      <c r="B306" s="257" t="str">
        <f>'Cumulative Budget Request '!B235</f>
        <v xml:space="preserve"> </v>
      </c>
      <c r="C306" s="257" t="str">
        <f>'Cumulative Budget Request '!C235</f>
        <v xml:space="preserve"> </v>
      </c>
      <c r="E306" s="249" t="e">
        <f>IF('Cumulative Budget Request '!#REF!='Split budget (D)'!$L$1,'Cumulative Budget Request '!E235,0)</f>
        <v>#REF!</v>
      </c>
      <c r="F306" s="249" t="e">
        <f>IF('Cumulative Budget Request '!#REF!='Split budget (D)'!$L$1,'Cumulative Budget Request '!F235,0)</f>
        <v>#REF!</v>
      </c>
      <c r="G306" s="249" t="e">
        <f>IF('Cumulative Budget Request '!#REF!='Split budget (D)'!$L$1,'Cumulative Budget Request '!#REF!,0)</f>
        <v>#REF!</v>
      </c>
      <c r="H306" s="249" t="e">
        <f>IF('Cumulative Budget Request '!#REF!='Split budget (D)'!$L$1,'Cumulative Budget Request '!#REF!,0)</f>
        <v>#REF!</v>
      </c>
      <c r="I306" s="249" t="e">
        <f>IF('Cumulative Budget Request '!#REF!='Split budget (D)'!$L$1,'Cumulative Budget Request '!#REF!,0)</f>
        <v>#REF!</v>
      </c>
      <c r="J306" s="441" t="e">
        <f>SUM(E306:I306)</f>
        <v>#REF!</v>
      </c>
      <c r="K306" s="252"/>
      <c r="L306" s="247"/>
      <c r="M306" s="697" t="s">
        <v>153</v>
      </c>
      <c r="N306" s="697"/>
      <c r="O306" s="547"/>
      <c r="P306" s="547"/>
      <c r="Q306" s="252"/>
    </row>
    <row r="307" spans="1:20" ht="13.15">
      <c r="A307" s="600" t="e">
        <f>IF('Cumulative Budget Request '!#REF!='Split budget (D)'!$L$1,'Cumulative Budget Request '!A236,0)</f>
        <v>#REF!</v>
      </c>
      <c r="B307" s="257" t="str">
        <f>'Cumulative Budget Request '!B236</f>
        <v xml:space="preserve"> </v>
      </c>
      <c r="C307" s="257" t="str">
        <f>'Cumulative Budget Request '!C236</f>
        <v xml:space="preserve"> </v>
      </c>
      <c r="E307" s="249" t="e">
        <f>IF('Cumulative Budget Request '!#REF!='Split budget (D)'!$L$1,'Cumulative Budget Request '!E236,0)</f>
        <v>#REF!</v>
      </c>
      <c r="F307" s="249" t="e">
        <f>IF('Cumulative Budget Request '!#REF!='Split budget (D)'!$L$1,'Cumulative Budget Request '!F236,0)</f>
        <v>#REF!</v>
      </c>
      <c r="G307" s="249" t="e">
        <f>IF('Cumulative Budget Request '!#REF!='Split budget (D)'!$L$1,'Cumulative Budget Request '!#REF!,0)</f>
        <v>#REF!</v>
      </c>
      <c r="H307" s="249" t="e">
        <f>IF('Cumulative Budget Request '!#REF!='Split budget (D)'!$L$1,'Cumulative Budget Request '!#REF!,0)</f>
        <v>#REF!</v>
      </c>
      <c r="I307" s="249" t="e">
        <f>IF('Cumulative Budget Request '!#REF!='Split budget (D)'!$L$1,'Cumulative Budget Request '!#REF!,0)</f>
        <v>#REF!</v>
      </c>
      <c r="J307" s="441" t="e">
        <f t="shared" ref="J307:J310" si="84">SUM(E307:I307)</f>
        <v>#REF!</v>
      </c>
      <c r="K307" s="252"/>
      <c r="L307" s="247"/>
      <c r="M307" s="697"/>
      <c r="N307" s="697"/>
      <c r="O307" s="547"/>
      <c r="P307" s="547"/>
      <c r="Q307" s="252"/>
    </row>
    <row r="308" spans="1:20">
      <c r="A308" s="600" t="e">
        <f>IF('Cumulative Budget Request '!#REF!='Split budget (D)'!$L$1,'Cumulative Budget Request '!A237,0)</f>
        <v>#REF!</v>
      </c>
      <c r="B308" s="257" t="str">
        <f>'Cumulative Budget Request '!B237</f>
        <v xml:space="preserve"> </v>
      </c>
      <c r="C308" s="257" t="str">
        <f>'Cumulative Budget Request '!C237</f>
        <v xml:space="preserve"> </v>
      </c>
      <c r="E308" s="249" t="e">
        <f>IF('Cumulative Budget Request '!#REF!='Split budget (D)'!$L$1,'Cumulative Budget Request '!E237,0)</f>
        <v>#REF!</v>
      </c>
      <c r="F308" s="249" t="e">
        <f>IF('Cumulative Budget Request '!#REF!='Split budget (D)'!$L$1,'Cumulative Budget Request '!F237,0)</f>
        <v>#REF!</v>
      </c>
      <c r="G308" s="249" t="e">
        <f>IF('Cumulative Budget Request '!#REF!='Split budget (D)'!$L$1,'Cumulative Budget Request '!#REF!,0)</f>
        <v>#REF!</v>
      </c>
      <c r="H308" s="249" t="e">
        <f>IF('Cumulative Budget Request '!#REF!='Split budget (D)'!$L$1,'Cumulative Budget Request '!#REF!,0)</f>
        <v>#REF!</v>
      </c>
      <c r="I308" s="249" t="e">
        <f>IF('Cumulative Budget Request '!#REF!='Split budget (D)'!$L$1,'Cumulative Budget Request '!#REF!,0)</f>
        <v>#REF!</v>
      </c>
      <c r="J308" s="441" t="e">
        <f t="shared" si="84"/>
        <v>#REF!</v>
      </c>
      <c r="K308" s="252"/>
      <c r="L308" s="247"/>
      <c r="M308" s="325"/>
      <c r="N308" s="252"/>
      <c r="O308" s="252"/>
      <c r="P308" s="252"/>
      <c r="Q308" s="252"/>
    </row>
    <row r="309" spans="1:20" hidden="1">
      <c r="A309" s="600" t="e">
        <f>IF('Cumulative Budget Request '!#REF!='Split budget (D)'!$L$1,'Cumulative Budget Request '!A238,0)</f>
        <v>#REF!</v>
      </c>
      <c r="B309" s="257" t="str">
        <f>'Cumulative Budget Request '!B238</f>
        <v xml:space="preserve"> </v>
      </c>
      <c r="C309" s="257" t="str">
        <f>'Cumulative Budget Request '!C238</f>
        <v xml:space="preserve"> </v>
      </c>
      <c r="E309" s="249" t="e">
        <f>IF('Cumulative Budget Request '!#REF!='Split budget (D)'!$L$1,'Cumulative Budget Request '!E238,0)</f>
        <v>#REF!</v>
      </c>
      <c r="F309" s="249" t="e">
        <f>IF('Cumulative Budget Request '!#REF!='Split budget (D)'!$L$1,'Cumulative Budget Request '!F238,0)</f>
        <v>#REF!</v>
      </c>
      <c r="G309" s="249" t="e">
        <f>IF('Cumulative Budget Request '!#REF!='Split budget (D)'!$L$1,'Cumulative Budget Request '!#REF!,0)</f>
        <v>#REF!</v>
      </c>
      <c r="H309" s="249" t="e">
        <f>IF('Cumulative Budget Request '!#REF!='Split budget (D)'!$L$1,'Cumulative Budget Request '!#REF!,0)</f>
        <v>#REF!</v>
      </c>
      <c r="I309" s="249" t="e">
        <f>IF('Cumulative Budget Request '!#REF!='Split budget (D)'!$L$1,'Cumulative Budget Request '!#REF!,0)</f>
        <v>#REF!</v>
      </c>
      <c r="J309" s="441" t="e">
        <f t="shared" si="84"/>
        <v>#REF!</v>
      </c>
      <c r="K309" s="252"/>
      <c r="L309" s="247"/>
      <c r="M309" s="325"/>
      <c r="N309" s="252"/>
      <c r="O309" s="252"/>
      <c r="P309" s="252"/>
      <c r="Q309" s="252"/>
    </row>
    <row r="310" spans="1:20" hidden="1">
      <c r="A310" s="600" t="e">
        <f>IF('Cumulative Budget Request '!#REF!='Split budget (D)'!$L$1,'Cumulative Budget Request '!A239,0)</f>
        <v>#REF!</v>
      </c>
      <c r="B310" s="257" t="str">
        <f>'Cumulative Budget Request '!B239</f>
        <v xml:space="preserve"> </v>
      </c>
      <c r="C310" s="257" t="str">
        <f>'Cumulative Budget Request '!C239</f>
        <v xml:space="preserve"> </v>
      </c>
      <c r="E310" s="249" t="e">
        <f>IF('Cumulative Budget Request '!#REF!='Split budget (D)'!$L$1,'Cumulative Budget Request '!E239,0)</f>
        <v>#REF!</v>
      </c>
      <c r="F310" s="249" t="e">
        <f>IF('Cumulative Budget Request '!#REF!='Split budget (D)'!$L$1,'Cumulative Budget Request '!F239,0)</f>
        <v>#REF!</v>
      </c>
      <c r="G310" s="249" t="e">
        <f>IF('Cumulative Budget Request '!#REF!='Split budget (D)'!$L$1,'Cumulative Budget Request '!#REF!,0)</f>
        <v>#REF!</v>
      </c>
      <c r="H310" s="249" t="e">
        <f>IF('Cumulative Budget Request '!#REF!='Split budget (D)'!$L$1,'Cumulative Budget Request '!#REF!,0)</f>
        <v>#REF!</v>
      </c>
      <c r="I310" s="249" t="e">
        <f>IF('Cumulative Budget Request '!#REF!='Split budget (D)'!$L$1,'Cumulative Budget Request '!#REF!,0)</f>
        <v>#REF!</v>
      </c>
      <c r="J310" s="441" t="e">
        <f t="shared" si="84"/>
        <v>#REF!</v>
      </c>
      <c r="K310" s="252"/>
      <c r="L310" s="247"/>
      <c r="M310" s="325"/>
      <c r="N310" s="252"/>
      <c r="O310" s="252"/>
      <c r="P310" s="252"/>
      <c r="Q310" s="252"/>
    </row>
    <row r="311" spans="1:20" hidden="1">
      <c r="A311" s="600" t="e">
        <f>IF('Cumulative Budget Request '!#REF!='Split budget (D)'!$L$1,'Cumulative Budget Request '!A240,0)</f>
        <v>#REF!</v>
      </c>
      <c r="B311" s="257" t="str">
        <f>'Cumulative Budget Request '!B240</f>
        <v xml:space="preserve"> </v>
      </c>
      <c r="C311" s="257" t="str">
        <f>'Cumulative Budget Request '!C240</f>
        <v xml:space="preserve"> </v>
      </c>
      <c r="E311" s="249" t="e">
        <f>IF('Cumulative Budget Request '!#REF!='Split budget (D)'!$L$1,'Cumulative Budget Request '!E240,0)</f>
        <v>#REF!</v>
      </c>
      <c r="F311" s="249" t="e">
        <f>IF('Cumulative Budget Request '!#REF!='Split budget (D)'!$L$1,'Cumulative Budget Request '!F240,0)</f>
        <v>#REF!</v>
      </c>
      <c r="G311" s="249" t="e">
        <f>IF('Cumulative Budget Request '!#REF!='Split budget (D)'!$L$1,'Cumulative Budget Request '!#REF!,0)</f>
        <v>#REF!</v>
      </c>
      <c r="H311" s="249" t="e">
        <f>IF('Cumulative Budget Request '!#REF!='Split budget (D)'!$L$1,'Cumulative Budget Request '!#REF!,0)</f>
        <v>#REF!</v>
      </c>
      <c r="I311" s="249" t="e">
        <f>IF('Cumulative Budget Request '!#REF!='Split budget (D)'!$L$1,'Cumulative Budget Request '!#REF!,0)</f>
        <v>#REF!</v>
      </c>
      <c r="J311" s="441" t="e">
        <f>SUM(E311:I311)</f>
        <v>#REF!</v>
      </c>
      <c r="K311" s="252"/>
      <c r="L311" s="247"/>
      <c r="M311" s="325"/>
      <c r="N311" s="252"/>
      <c r="O311" s="252"/>
      <c r="P311" s="252"/>
      <c r="Q311" s="252"/>
    </row>
    <row r="312" spans="1:20">
      <c r="B312" s="435"/>
      <c r="D312" s="436" t="s">
        <v>159</v>
      </c>
      <c r="E312" s="601" t="e">
        <f>IF('Cumulative Budget Request '!#REF!='Split budget (D)'!$L$1,'Cumulative Budget Request '!E241,0)</f>
        <v>#REF!</v>
      </c>
      <c r="F312" s="601" t="e">
        <f>IF('Cumulative Budget Request '!#REF!='Split budget (D)'!$L$1,'Cumulative Budget Request '!F241,0)</f>
        <v>#REF!</v>
      </c>
      <c r="G312" s="601" t="e">
        <f>IF('Cumulative Budget Request '!#REF!='Split budget (D)'!$L$1,'Cumulative Budget Request '!#REF!,0)</f>
        <v>#REF!</v>
      </c>
      <c r="H312" s="601" t="e">
        <f>IF('Cumulative Budget Request '!#REF!='Split budget (D)'!$L$1,'Cumulative Budget Request '!#REF!,0)</f>
        <v>#REF!</v>
      </c>
      <c r="I312" s="601" t="e">
        <f>IF('Cumulative Budget Request '!#REF!='Split budget (D)'!$L$1,'Cumulative Budget Request '!#REF!,0)</f>
        <v>#REF!</v>
      </c>
      <c r="J312" s="444"/>
      <c r="K312" s="252"/>
      <c r="L312" s="247"/>
      <c r="M312" s="252"/>
      <c r="N312" s="252"/>
      <c r="O312" s="252"/>
      <c r="P312" s="252"/>
      <c r="Q312" s="252"/>
    </row>
    <row r="313" spans="1:20" ht="13.15">
      <c r="A313" s="111"/>
      <c r="B313" s="660" t="s">
        <v>68</v>
      </c>
      <c r="C313" s="660"/>
      <c r="D313" s="660"/>
      <c r="E313" s="442" t="e">
        <f t="shared" ref="E313:J313" si="85">SUM(E304:E311)</f>
        <v>#REF!</v>
      </c>
      <c r="F313" s="442" t="e">
        <f t="shared" si="85"/>
        <v>#REF!</v>
      </c>
      <c r="G313" s="442" t="e">
        <f t="shared" si="85"/>
        <v>#REF!</v>
      </c>
      <c r="H313" s="442" t="e">
        <f t="shared" si="85"/>
        <v>#REF!</v>
      </c>
      <c r="I313" s="442" t="e">
        <f t="shared" si="85"/>
        <v>#REF!</v>
      </c>
      <c r="J313" s="443" t="e">
        <f t="shared" si="85"/>
        <v>#REF!</v>
      </c>
      <c r="K313" s="252"/>
      <c r="L313" s="247"/>
      <c r="M313" s="254"/>
      <c r="N313" s="252"/>
      <c r="O313" s="252"/>
      <c r="P313" s="252"/>
      <c r="Q313" s="252"/>
    </row>
    <row r="314" spans="1:20">
      <c r="A314" s="8"/>
      <c r="B314" s="257"/>
      <c r="E314" s="268"/>
      <c r="F314" s="268"/>
      <c r="G314" s="268"/>
      <c r="H314" s="268"/>
      <c r="I314" s="274"/>
      <c r="J314" s="291"/>
      <c r="K314" s="253"/>
      <c r="L314" s="253"/>
    </row>
    <row r="315" spans="1:20" ht="12.75" customHeight="1">
      <c r="A315" s="288" t="s">
        <v>237</v>
      </c>
      <c r="G315" s="268"/>
      <c r="H315" s="268"/>
      <c r="I315" s="268"/>
      <c r="J315" s="281"/>
      <c r="K315" s="268"/>
      <c r="L315" s="268"/>
      <c r="M315" s="720" t="s">
        <v>144</v>
      </c>
      <c r="N315" s="720"/>
      <c r="O315" s="720"/>
      <c r="P315" s="720"/>
      <c r="Q315" s="720"/>
      <c r="R315" s="720"/>
      <c r="S315" s="720"/>
    </row>
    <row r="316" spans="1:20" ht="13.15">
      <c r="A316" s="546" t="s">
        <v>59</v>
      </c>
      <c r="B316" s="546" t="s">
        <v>60</v>
      </c>
      <c r="C316" s="546" t="s">
        <v>76</v>
      </c>
      <c r="G316" s="268"/>
      <c r="H316" s="268"/>
      <c r="I316" s="268"/>
      <c r="J316" s="281"/>
      <c r="K316" s="268"/>
      <c r="L316" s="268"/>
      <c r="M316" s="720"/>
      <c r="N316" s="720"/>
      <c r="O316" s="720"/>
      <c r="P316" s="720"/>
      <c r="Q316" s="720"/>
      <c r="R316" s="720"/>
      <c r="S316" s="720"/>
    </row>
    <row r="317" spans="1:20" ht="13.15">
      <c r="A317" s="437" t="e">
        <f>A118</f>
        <v>#REF!</v>
      </c>
      <c r="B317" s="280" t="e">
        <f>B118</f>
        <v>#REF!</v>
      </c>
      <c r="C317" s="423" t="e">
        <f>C118</f>
        <v>#REF!</v>
      </c>
      <c r="E317" s="249" t="e">
        <f>IF('Cumulative Budget Request '!#REF!='Split budget (D)'!$L$1,'Cumulative Budget Request '!E246,0)</f>
        <v>#REF!</v>
      </c>
      <c r="F317" s="249" t="e">
        <f>IF('Cumulative Budget Request '!#REF!='Split budget (D)'!$L$1,'Cumulative Budget Request '!F246,0)</f>
        <v>#REF!</v>
      </c>
      <c r="G317" s="249" t="e">
        <f>IF('Cumulative Budget Request '!#REF!='Split budget (D)'!$L$1,'Cumulative Budget Request '!#REF!,0)</f>
        <v>#REF!</v>
      </c>
      <c r="H317" s="249" t="e">
        <f>IF('Cumulative Budget Request '!#REF!='Split budget (D)'!$L$1,'Cumulative Budget Request '!#REF!,0)</f>
        <v>#REF!</v>
      </c>
      <c r="I317" s="249" t="e">
        <f>IF('Cumulative Budget Request '!#REF!='Split budget (D)'!$L$1,'Cumulative Budget Request '!#REF!,0)</f>
        <v>#REF!</v>
      </c>
      <c r="J317" s="440" t="e">
        <f>SUM(E317:I317)</f>
        <v>#REF!</v>
      </c>
      <c r="K317" s="268"/>
      <c r="L317" s="268"/>
      <c r="M317" s="510" t="s">
        <v>165</v>
      </c>
      <c r="N317" s="511"/>
      <c r="O317" s="511"/>
      <c r="P317" s="511"/>
      <c r="Q317" s="511"/>
      <c r="R317" s="511"/>
      <c r="S317" s="376"/>
      <c r="T317" s="374"/>
    </row>
    <row r="318" spans="1:20">
      <c r="A318" s="437" t="e">
        <f>A125</f>
        <v>#REF!</v>
      </c>
      <c r="B318" s="280" t="e">
        <f>B125</f>
        <v>#REF!</v>
      </c>
      <c r="C318" s="423" t="e">
        <f>C125</f>
        <v>#REF!</v>
      </c>
      <c r="E318" s="249" t="e">
        <f>IF('Cumulative Budget Request '!#REF!='Split budget (D)'!$L$1,'Cumulative Budget Request '!E247,0)</f>
        <v>#REF!</v>
      </c>
      <c r="F318" s="249" t="e">
        <f>IF('Cumulative Budget Request '!#REF!='Split budget (D)'!$L$1,'Cumulative Budget Request '!F247,0)</f>
        <v>#REF!</v>
      </c>
      <c r="G318" s="249" t="e">
        <f>IF('Cumulative Budget Request '!#REF!='Split budget (D)'!$L$1,'Cumulative Budget Request '!#REF!,0)</f>
        <v>#REF!</v>
      </c>
      <c r="H318" s="249" t="e">
        <f>IF('Cumulative Budget Request '!#REF!='Split budget (D)'!$L$1,'Cumulative Budget Request '!#REF!,0)</f>
        <v>#REF!</v>
      </c>
      <c r="I318" s="249" t="e">
        <f>IF('Cumulative Budget Request '!#REF!='Split budget (D)'!$L$1,'Cumulative Budget Request '!#REF!,0)</f>
        <v>#REF!</v>
      </c>
      <c r="J318" s="440" t="e">
        <f>SUM(E318:I318)</f>
        <v>#REF!</v>
      </c>
      <c r="K318" s="268"/>
      <c r="L318" s="268"/>
      <c r="M318" s="253"/>
      <c r="N318" s="253"/>
      <c r="O318" s="253"/>
      <c r="P318" s="253"/>
      <c r="Q318" s="253"/>
      <c r="R318" s="253"/>
    </row>
    <row r="319" spans="1:20">
      <c r="A319" s="437" t="e">
        <f>A132</f>
        <v>#REF!</v>
      </c>
      <c r="B319" s="280" t="e">
        <f>B132</f>
        <v>#REF!</v>
      </c>
      <c r="C319" s="423" t="e">
        <f>C132</f>
        <v>#REF!</v>
      </c>
      <c r="E319" s="249" t="e">
        <f>IF('Cumulative Budget Request '!#REF!='Split budget (D)'!$L$1,'Cumulative Budget Request '!E248,0)</f>
        <v>#REF!</v>
      </c>
      <c r="F319" s="249" t="e">
        <f>IF('Cumulative Budget Request '!#REF!='Split budget (D)'!$L$1,'Cumulative Budget Request '!F248,0)</f>
        <v>#REF!</v>
      </c>
      <c r="G319" s="249" t="e">
        <f>IF('Cumulative Budget Request '!#REF!='Split budget (D)'!$L$1,'Cumulative Budget Request '!#REF!,0)</f>
        <v>#REF!</v>
      </c>
      <c r="H319" s="249" t="e">
        <f>IF('Cumulative Budget Request '!#REF!='Split budget (D)'!$L$1,'Cumulative Budget Request '!#REF!,0)</f>
        <v>#REF!</v>
      </c>
      <c r="I319" s="249" t="e">
        <f>IF('Cumulative Budget Request '!#REF!='Split budget (D)'!$L$1,'Cumulative Budget Request '!#REF!,0)</f>
        <v>#REF!</v>
      </c>
      <c r="J319" s="440" t="e">
        <f>SUM(E319:I319)</f>
        <v>#REF!</v>
      </c>
      <c r="K319" s="268"/>
      <c r="L319" s="268"/>
      <c r="M319" s="253"/>
      <c r="N319" s="253"/>
      <c r="O319" s="253"/>
      <c r="P319" s="253"/>
      <c r="Q319" s="253"/>
      <c r="R319" s="253"/>
    </row>
    <row r="320" spans="1:20">
      <c r="A320" s="437" t="e">
        <f>A139</f>
        <v>#REF!</v>
      </c>
      <c r="B320" s="280" t="e">
        <f>B139</f>
        <v>#REF!</v>
      </c>
      <c r="C320" s="423" t="e">
        <f>C139</f>
        <v>#REF!</v>
      </c>
      <c r="E320" s="249" t="e">
        <f>IF('Cumulative Budget Request '!#REF!='Split budget (D)'!$L$1,'Cumulative Budget Request '!E249,0)</f>
        <v>#REF!</v>
      </c>
      <c r="F320" s="249" t="e">
        <f>IF('Cumulative Budget Request '!#REF!='Split budget (D)'!$L$1,'Cumulative Budget Request '!F249,0)</f>
        <v>#REF!</v>
      </c>
      <c r="G320" s="249" t="e">
        <f>IF('Cumulative Budget Request '!#REF!='Split budget (D)'!$L$1,'Cumulative Budget Request '!#REF!,0)</f>
        <v>#REF!</v>
      </c>
      <c r="H320" s="249" t="e">
        <f>IF('Cumulative Budget Request '!#REF!='Split budget (D)'!$L$1,'Cumulative Budget Request '!#REF!,0)</f>
        <v>#REF!</v>
      </c>
      <c r="I320" s="249" t="e">
        <f>IF('Cumulative Budget Request '!#REF!='Split budget (D)'!$L$1,'Cumulative Budget Request '!#REF!,0)</f>
        <v>#REF!</v>
      </c>
      <c r="J320" s="440" t="e">
        <f>SUM(E320:I320)</f>
        <v>#REF!</v>
      </c>
      <c r="K320" s="268"/>
      <c r="L320" s="268"/>
      <c r="M320" s="253"/>
      <c r="N320" s="253"/>
      <c r="O320" s="253"/>
      <c r="P320" s="253"/>
      <c r="Q320" s="253"/>
      <c r="R320" s="253"/>
    </row>
    <row r="321" spans="1:45" ht="12.75" customHeight="1">
      <c r="A321" s="437" t="e">
        <f>A146</f>
        <v>#REF!</v>
      </c>
      <c r="B321" s="424" t="e">
        <f>B146</f>
        <v>#REF!</v>
      </c>
      <c r="C321" s="423" t="e">
        <f>C146</f>
        <v>#REF!</v>
      </c>
      <c r="E321" s="249" t="e">
        <f>IF('Cumulative Budget Request '!#REF!='Split budget (D)'!$L$1,'Cumulative Budget Request '!E250,0)</f>
        <v>#REF!</v>
      </c>
      <c r="F321" s="249" t="e">
        <f>IF('Cumulative Budget Request '!#REF!='Split budget (D)'!$L$1,'Cumulative Budget Request '!F250,0)</f>
        <v>#REF!</v>
      </c>
      <c r="G321" s="249" t="e">
        <f>IF('Cumulative Budget Request '!#REF!='Split budget (D)'!$L$1,'Cumulative Budget Request '!#REF!,0)</f>
        <v>#REF!</v>
      </c>
      <c r="H321" s="249" t="e">
        <f>IF('Cumulative Budget Request '!#REF!='Split budget (D)'!$L$1,'Cumulative Budget Request '!#REF!,0)</f>
        <v>#REF!</v>
      </c>
      <c r="I321" s="249" t="e">
        <f>IF('Cumulative Budget Request '!#REF!='Split budget (D)'!$L$1,'Cumulative Budget Request '!#REF!,0)</f>
        <v>#REF!</v>
      </c>
      <c r="J321" s="441" t="e">
        <f>SUM(E321:I321)</f>
        <v>#REF!</v>
      </c>
      <c r="K321" s="253"/>
      <c r="L321" s="253"/>
    </row>
    <row r="322" spans="1:45" ht="12.75" customHeight="1">
      <c r="A322" s="349"/>
      <c r="B322" s="662" t="s">
        <v>238</v>
      </c>
      <c r="C322" s="662"/>
      <c r="D322" s="662"/>
      <c r="E322" s="442" t="e">
        <f t="shared" ref="E322:J322" si="86">SUM(E317:E321)</f>
        <v>#REF!</v>
      </c>
      <c r="F322" s="442" t="e">
        <f t="shared" si="86"/>
        <v>#REF!</v>
      </c>
      <c r="G322" s="442" t="e">
        <f t="shared" si="86"/>
        <v>#REF!</v>
      </c>
      <c r="H322" s="442" t="e">
        <f t="shared" si="86"/>
        <v>#REF!</v>
      </c>
      <c r="I322" s="442" t="e">
        <f t="shared" si="86"/>
        <v>#REF!</v>
      </c>
      <c r="J322" s="443" t="e">
        <f t="shared" si="86"/>
        <v>#REF!</v>
      </c>
      <c r="K322" s="253"/>
      <c r="L322" s="253"/>
    </row>
    <row r="323" spans="1:45">
      <c r="A323" s="147"/>
      <c r="B323" s="282"/>
      <c r="C323" s="259"/>
      <c r="D323" s="259"/>
      <c r="E323" s="274"/>
      <c r="F323" s="274"/>
      <c r="G323" s="274"/>
      <c r="H323" s="274"/>
      <c r="I323" s="274"/>
      <c r="J323" s="291"/>
      <c r="K323" s="253"/>
      <c r="L323" s="253"/>
      <c r="M323" s="254"/>
      <c r="N323" s="254"/>
      <c r="O323" s="254"/>
      <c r="P323" s="254"/>
    </row>
    <row r="324" spans="1:45" ht="3.75" customHeight="1">
      <c r="A324" s="259"/>
      <c r="B324" s="259"/>
      <c r="C324" s="259"/>
      <c r="D324" s="259"/>
      <c r="E324" s="293"/>
      <c r="F324" s="293"/>
      <c r="G324" s="293"/>
      <c r="H324" s="293"/>
      <c r="I324" s="293"/>
      <c r="J324" s="333"/>
      <c r="K324" s="254"/>
      <c r="L324" s="254"/>
      <c r="M324" s="253"/>
      <c r="N324" s="253"/>
      <c r="O324" s="253"/>
      <c r="P324" s="253"/>
    </row>
    <row r="325" spans="1:45" s="394" customFormat="1" ht="20.100000000000001" customHeight="1">
      <c r="A325" s="661" t="s">
        <v>11</v>
      </c>
      <c r="B325" s="661"/>
      <c r="C325" s="391"/>
      <c r="D325" s="551"/>
      <c r="E325" s="488" t="e">
        <f ca="1">(SUM(E178:E272)+E361)-(SUMIF($A178:$D272,"*Total Trip",E178:E272)+SUMIF($B178:$D272,"*Total Domestic Travel",E178:E272)+SUMIF($B178:$D272,"*Total Foreign Travel",E178:E272)+SUMIF($B178:$D272,"*Total Supplies",E178:E272)+SUMIF($B178:$D272,"Total Publications",E178:E272)+SUMIF($B178:$D272,"*Total Other Costs",E178:E272)+SUMIF($B178:$D272,"*Total Modular Budget Calculation",E178:E272)+SUMIF($D178:$D272,"*# Trips/Yr",E178:E272)+SUMIF($D178:$D272,"*# Persons/Trip",E178:E272)+SUMIF($D178:$D272,"*# Days Per Diem/Trip",E178:E272)+SUMIF($D178:$D272,"*# Days Lodging/Trip",E178:E272)+SUMIF($D178:$D272,"*TOTAL NUMBER PARTICIPANTS PER YEAR",E178:E272))</f>
        <v>#REF!</v>
      </c>
      <c r="F325" s="488" t="e">
        <f t="shared" ref="F325:I325" ca="1" si="87">(SUM(F178:F272)+F361)-(SUMIF($A178:$D272,"*Total Trip",F178:F272)+SUMIF($B178:$D272,"*Total Domestic Travel",F178:F272)+SUMIF($B178:$D272,"*Total Foreign Travel",F178:F272)+SUMIF($B178:$D272,"*Total Supplies",F178:F272)+SUMIF($B178:$D272,"Total Publications",F178:F272)+SUMIF($B178:$D272,"*Total Other Costs",F178:F272)+SUMIF($B178:$D272,"*Total Modular Budget Calculation",F178:F272)+SUMIF($D178:$D272,"*# Trips/Yr",F178:F272)+SUMIF($D178:$D272,"*# Persons/Trip",F178:F272)+SUMIF($D178:$D272,"*# Days Per Diem/Trip",F178:F272)+SUMIF($D178:$D272,"*# Days Lodging/Trip",F178:F272)+SUMIF($D178:$D272,"*TOTAL NUMBER PARTICIPANTS PER YEAR",F178:F272))</f>
        <v>#REF!</v>
      </c>
      <c r="G325" s="488" t="e">
        <f t="shared" ca="1" si="87"/>
        <v>#REF!</v>
      </c>
      <c r="H325" s="488" t="e">
        <f t="shared" ca="1" si="87"/>
        <v>#REF!</v>
      </c>
      <c r="I325" s="488" t="e">
        <f t="shared" ca="1" si="87"/>
        <v>#REF!</v>
      </c>
      <c r="J325" s="485" t="e">
        <f ca="1">SUM(E325:I325)</f>
        <v>#REF!</v>
      </c>
      <c r="K325" s="392"/>
      <c r="L325" s="392"/>
      <c r="M325" s="393"/>
      <c r="N325" s="393"/>
      <c r="O325" s="393"/>
      <c r="P325" s="393"/>
      <c r="Q325" s="393"/>
      <c r="R325" s="393"/>
      <c r="S325" s="393"/>
      <c r="W325" s="250"/>
      <c r="X325" s="250"/>
      <c r="Y325" s="250"/>
      <c r="Z325" s="250"/>
      <c r="AA325" s="250"/>
      <c r="AB325" s="250"/>
      <c r="AC325" s="250"/>
      <c r="AD325" s="250"/>
      <c r="AE325" s="250"/>
      <c r="AF325" s="250"/>
      <c r="AG325" s="250"/>
      <c r="AH325" s="250"/>
      <c r="AI325" s="250"/>
      <c r="AJ325" s="250"/>
      <c r="AK325" s="250"/>
      <c r="AL325" s="250"/>
      <c r="AM325" s="250"/>
      <c r="AN325" s="250"/>
      <c r="AO325" s="250"/>
      <c r="AP325" s="250"/>
      <c r="AQ325" s="250"/>
      <c r="AR325" s="250"/>
      <c r="AS325" s="250"/>
    </row>
    <row r="326" spans="1:45" s="282" customFormat="1" ht="3.75" customHeight="1">
      <c r="J326" s="293"/>
      <c r="K326" s="293"/>
      <c r="L326" s="293"/>
      <c r="M326" s="312"/>
      <c r="N326" s="312"/>
      <c r="O326" s="312"/>
      <c r="P326" s="312"/>
      <c r="Q326" s="312"/>
      <c r="R326" s="312"/>
      <c r="W326" s="250"/>
      <c r="X326" s="250"/>
      <c r="Y326" s="250"/>
      <c r="Z326" s="250"/>
      <c r="AA326" s="250"/>
      <c r="AB326" s="250"/>
      <c r="AC326" s="250"/>
      <c r="AD326" s="250"/>
      <c r="AE326" s="250"/>
      <c r="AF326" s="250"/>
      <c r="AG326" s="250"/>
      <c r="AH326" s="250"/>
      <c r="AI326" s="250"/>
      <c r="AJ326" s="250"/>
      <c r="AK326" s="250"/>
      <c r="AL326" s="250"/>
      <c r="AM326" s="250"/>
      <c r="AN326" s="250"/>
      <c r="AO326" s="250"/>
      <c r="AP326" s="250"/>
      <c r="AQ326" s="250"/>
      <c r="AR326" s="250"/>
      <c r="AS326" s="250"/>
    </row>
    <row r="327" spans="1:45" s="394" customFormat="1" ht="20.100000000000001" customHeight="1">
      <c r="A327" s="661" t="s">
        <v>12</v>
      </c>
      <c r="B327" s="661"/>
      <c r="C327" s="395"/>
      <c r="D327" s="396"/>
      <c r="E327" s="484" t="e">
        <f ca="1">SUM(E273:E325)-(SUMIF($B266:$D325,"*Total SubRecipient Costs",E266:E325)+SUMIF($B266:$D325,"*Total Capital Equipment",E266:E325)+SUMIF($B266:$D325,"Total Tuition &amp; Fees",E266:E325)+SUMIF($B266:$D325,"*Total Participant Support Costs",E266:E325))-E312-E361</f>
        <v>#REF!</v>
      </c>
      <c r="F327" s="484" t="e">
        <f t="shared" ref="F327:I327" ca="1" si="88">SUM(F273:F325)-(SUMIF($B266:$D325,"*Total SubRecipient Costs",F266:F325)+SUMIF($B266:$D325,"*Total Capital Equipment",F266:F325)+SUMIF($B266:$D325,"Total Tuition &amp; Fees",F266:F325)+SUMIF($B266:$D325,"*Total Participant Support Costs",F266:F325))-F312-F361</f>
        <v>#REF!</v>
      </c>
      <c r="G327" s="484" t="e">
        <f t="shared" ca="1" si="88"/>
        <v>#REF!</v>
      </c>
      <c r="H327" s="484" t="e">
        <f t="shared" ca="1" si="88"/>
        <v>#REF!</v>
      </c>
      <c r="I327" s="484" t="e">
        <f t="shared" ca="1" si="88"/>
        <v>#REF!</v>
      </c>
      <c r="J327" s="485" t="e">
        <f ca="1">SUM(E327:I327)</f>
        <v>#REF!</v>
      </c>
      <c r="K327" s="397"/>
      <c r="L327" s="397"/>
      <c r="M327" s="398"/>
      <c r="N327" s="398"/>
      <c r="O327" s="398"/>
      <c r="P327" s="398"/>
      <c r="Q327" s="393"/>
      <c r="R327" s="393"/>
      <c r="S327" s="393"/>
      <c r="AA327" s="250"/>
      <c r="AB327" s="250"/>
      <c r="AC327" s="250"/>
      <c r="AD327" s="250"/>
      <c r="AE327" s="250"/>
      <c r="AF327" s="250"/>
      <c r="AG327" s="250"/>
      <c r="AH327" s="250"/>
    </row>
    <row r="328" spans="1:45" ht="3.75" customHeight="1">
      <c r="A328" s="259"/>
      <c r="B328" s="259"/>
      <c r="C328" s="259"/>
      <c r="D328" s="259"/>
      <c r="E328" s="259"/>
      <c r="F328" s="270"/>
      <c r="G328" s="387"/>
      <c r="H328" s="387"/>
      <c r="I328" s="387"/>
      <c r="J328" s="375"/>
      <c r="K328" s="276"/>
      <c r="L328" s="267"/>
      <c r="Q328" s="253"/>
      <c r="R328" s="253"/>
      <c r="W328" s="282"/>
      <c r="X328" s="282"/>
      <c r="Y328" s="282"/>
      <c r="Z328" s="282"/>
      <c r="AI328" s="282"/>
      <c r="AJ328" s="282"/>
      <c r="AK328" s="282"/>
      <c r="AL328" s="282"/>
      <c r="AM328" s="282"/>
      <c r="AN328" s="282"/>
      <c r="AO328" s="282"/>
      <c r="AP328" s="282"/>
      <c r="AQ328" s="282"/>
      <c r="AR328" s="282"/>
      <c r="AS328" s="282"/>
    </row>
    <row r="329" spans="1:45" ht="13.15">
      <c r="A329" s="258" t="s">
        <v>5</v>
      </c>
      <c r="B329" s="259"/>
      <c r="C329" s="555"/>
      <c r="D329" s="555" t="s">
        <v>141</v>
      </c>
      <c r="E329" s="606" t="e">
        <f>M331</f>
        <v>#REF!</v>
      </c>
      <c r="F329" s="606" t="e">
        <f>M333</f>
        <v>#REF!</v>
      </c>
      <c r="G329" s="606" t="e">
        <f>M334</f>
        <v>#REF!</v>
      </c>
      <c r="H329" s="606" t="e">
        <f>M335</f>
        <v>#REF!</v>
      </c>
      <c r="I329" s="606" t="e">
        <f>M336</f>
        <v>#REF!</v>
      </c>
      <c r="J329" s="291"/>
      <c r="K329" s="267"/>
      <c r="L329" s="267"/>
      <c r="W329" s="394"/>
      <c r="X329" s="394"/>
      <c r="Y329" s="394"/>
      <c r="Z329" s="394"/>
      <c r="AI329" s="394"/>
      <c r="AJ329" s="394"/>
      <c r="AK329" s="394"/>
      <c r="AL329" s="394"/>
      <c r="AM329" s="394"/>
      <c r="AN329" s="394"/>
      <c r="AO329" s="394"/>
      <c r="AP329" s="394"/>
      <c r="AQ329" s="394"/>
      <c r="AR329" s="394"/>
      <c r="AS329" s="394"/>
    </row>
    <row r="330" spans="1:45" ht="13.5" thickBot="1">
      <c r="A330" s="258"/>
      <c r="B330" s="259"/>
      <c r="C330" s="604"/>
      <c r="D330" s="604" t="s">
        <v>69</v>
      </c>
      <c r="E330" s="606" t="e">
        <f>O331</f>
        <v>#REF!</v>
      </c>
      <c r="F330" s="606" t="e">
        <f>O333</f>
        <v>#REF!</v>
      </c>
      <c r="G330" s="606" t="e">
        <f>O334</f>
        <v>#REF!</v>
      </c>
      <c r="H330" s="606" t="e">
        <f>O335</f>
        <v>#REF!</v>
      </c>
      <c r="I330" s="606" t="e">
        <f>O336</f>
        <v>#REF!</v>
      </c>
      <c r="J330" s="291"/>
      <c r="K330" s="267"/>
      <c r="L330" s="267"/>
      <c r="W330" s="394"/>
      <c r="X330" s="394"/>
      <c r="Y330" s="394"/>
      <c r="Z330" s="394"/>
      <c r="AI330" s="394"/>
      <c r="AJ330" s="394"/>
      <c r="AK330" s="394"/>
      <c r="AL330" s="394"/>
      <c r="AM330" s="394"/>
      <c r="AN330" s="394"/>
      <c r="AO330" s="394"/>
      <c r="AP330" s="394"/>
      <c r="AQ330" s="394"/>
      <c r="AR330" s="394"/>
      <c r="AS330" s="394"/>
    </row>
    <row r="331" spans="1:45" ht="15" customHeight="1" thickBot="1">
      <c r="A331" s="275"/>
      <c r="B331" s="259"/>
      <c r="C331" s="388"/>
      <c r="D331" s="389"/>
      <c r="E331" s="486" t="e">
        <f>IF(O331="MTDC",ROUND(E325*M331,0),IF(O331="TDC",ROUND(E327*M331,0),"ERROR"))</f>
        <v>#REF!</v>
      </c>
      <c r="F331" s="486" t="e">
        <f>IF(O333="MTDC",ROUND(F325*M333,0),IF(O333="TDC",ROUND(F327*M333,0),"ERROR"))</f>
        <v>#REF!</v>
      </c>
      <c r="G331" s="486" t="e">
        <f>IF(O334="MTDC",ROUND(G325*M334,0),IF(O334="TDC",ROUND(G327*M334,0),"ERROR"))</f>
        <v>#REF!</v>
      </c>
      <c r="H331" s="486" t="e">
        <f>IF(O335="MTDC",ROUND(H325*M335,0),IF(O335="TDC",ROUND(H327*M335,0),"ERROR"))</f>
        <v>#REF!</v>
      </c>
      <c r="I331" s="486" t="e">
        <f>IF(O336="MTDC",ROUND(I325*M336,0),IF(O336="TDC",ROUND(I327*M336,0),"ERROR"))</f>
        <v>#REF!</v>
      </c>
      <c r="J331" s="487" t="e">
        <f>SUM(E331:I331)</f>
        <v>#REF!</v>
      </c>
      <c r="K331" s="253"/>
      <c r="L331" s="253"/>
      <c r="M331" s="402" t="e">
        <f>'Cumulative Budget Request '!#REF!</f>
        <v>#REF!</v>
      </c>
      <c r="N331" s="557" t="s">
        <v>37</v>
      </c>
      <c r="O331" s="403" t="e">
        <f>'Cumulative Budget Request '!#REF!</f>
        <v>#REF!</v>
      </c>
      <c r="P331" s="605" t="s">
        <v>30</v>
      </c>
      <c r="R331" s="259"/>
      <c r="S331" s="259"/>
      <c r="T331" s="259"/>
      <c r="U331" s="259"/>
      <c r="V331" s="259"/>
    </row>
    <row r="332" spans="1:45" ht="3.75" customHeight="1" thickBot="1">
      <c r="A332" s="259"/>
      <c r="B332" s="259"/>
      <c r="C332" s="259"/>
      <c r="D332" s="259"/>
      <c r="E332" s="259"/>
      <c r="F332" s="259"/>
      <c r="G332" s="259"/>
      <c r="H332" s="259"/>
      <c r="I332" s="259"/>
      <c r="J332" s="333"/>
      <c r="K332" s="277"/>
      <c r="L332" s="277"/>
      <c r="M332" s="313"/>
      <c r="N332" s="253"/>
      <c r="O332" s="253"/>
      <c r="P332" s="253"/>
      <c r="Q332" s="253"/>
      <c r="R332" s="253"/>
    </row>
    <row r="333" spans="1:45" s="401" customFormat="1" ht="20.100000000000001" customHeight="1" thickBot="1">
      <c r="A333" s="391" t="s">
        <v>174</v>
      </c>
      <c r="B333" s="399"/>
      <c r="C333" s="399"/>
      <c r="D333" s="399"/>
      <c r="E333" s="484" t="e">
        <f ca="1">SUM(E327,E331)</f>
        <v>#REF!</v>
      </c>
      <c r="F333" s="484" t="e">
        <f t="shared" ref="F333:I333" ca="1" si="89">SUM(F327,F331)</f>
        <v>#REF!</v>
      </c>
      <c r="G333" s="484" t="e">
        <f t="shared" ca="1" si="89"/>
        <v>#REF!</v>
      </c>
      <c r="H333" s="484" t="e">
        <f t="shared" ca="1" si="89"/>
        <v>#REF!</v>
      </c>
      <c r="I333" s="484" t="e">
        <f t="shared" ca="1" si="89"/>
        <v>#REF!</v>
      </c>
      <c r="J333" s="485" t="e">
        <f ca="1">SUM(E333:I333)</f>
        <v>#REF!</v>
      </c>
      <c r="K333" s="400"/>
      <c r="L333" s="400"/>
      <c r="M333" s="402" t="e">
        <f>'Cumulative Budget Request '!#REF!</f>
        <v>#REF!</v>
      </c>
      <c r="N333" s="605" t="s">
        <v>37</v>
      </c>
      <c r="O333" s="403" t="e">
        <f>'Cumulative Budget Request '!#REF!</f>
        <v>#REF!</v>
      </c>
      <c r="P333" s="607" t="s">
        <v>31</v>
      </c>
      <c r="W333" s="259"/>
      <c r="X333" s="250"/>
      <c r="Y333" s="250"/>
      <c r="Z333" s="250"/>
      <c r="AA333" s="250"/>
      <c r="AB333" s="250"/>
      <c r="AC333" s="250"/>
      <c r="AD333" s="250"/>
      <c r="AE333" s="250"/>
      <c r="AF333" s="250"/>
      <c r="AG333" s="250"/>
      <c r="AH333" s="250"/>
      <c r="AI333" s="250"/>
      <c r="AJ333" s="250"/>
      <c r="AK333" s="250"/>
      <c r="AL333" s="250"/>
      <c r="AM333" s="250"/>
      <c r="AN333" s="250"/>
      <c r="AO333" s="250"/>
      <c r="AP333" s="250"/>
      <c r="AQ333" s="250"/>
      <c r="AR333" s="250"/>
      <c r="AS333" s="250"/>
    </row>
    <row r="334" spans="1:45" ht="13.5" thickBot="1">
      <c r="A334" s="390"/>
      <c r="B334" s="259"/>
      <c r="C334" s="259"/>
      <c r="D334" s="259"/>
      <c r="E334" s="259"/>
      <c r="F334" s="270"/>
      <c r="G334" s="259"/>
      <c r="H334" s="259"/>
      <c r="I334" s="259"/>
      <c r="J334" s="259"/>
      <c r="M334" s="402" t="e">
        <f>'Cumulative Budget Request '!#REF!</f>
        <v>#REF!</v>
      </c>
      <c r="N334" s="605" t="s">
        <v>37</v>
      </c>
      <c r="O334" s="403" t="e">
        <f>'Cumulative Budget Request '!#REF!</f>
        <v>#REF!</v>
      </c>
      <c r="P334" s="605" t="s">
        <v>32</v>
      </c>
    </row>
    <row r="335" spans="1:45" ht="13.5" thickBot="1">
      <c r="A335" s="390"/>
      <c r="B335" s="259"/>
      <c r="C335" s="259"/>
      <c r="D335" s="259"/>
      <c r="E335" s="259"/>
      <c r="F335" s="270"/>
      <c r="G335" s="259"/>
      <c r="H335" s="259"/>
      <c r="I335" s="259"/>
      <c r="J335" s="259"/>
      <c r="M335" s="402" t="e">
        <f>'Cumulative Budget Request '!#REF!</f>
        <v>#REF!</v>
      </c>
      <c r="N335" s="605" t="s">
        <v>37</v>
      </c>
      <c r="O335" s="403" t="e">
        <f>'Cumulative Budget Request '!#REF!</f>
        <v>#REF!</v>
      </c>
      <c r="P335" s="605" t="s">
        <v>33</v>
      </c>
    </row>
    <row r="336" spans="1:45" ht="13.5" thickBot="1">
      <c r="A336" s="259"/>
      <c r="B336" s="259"/>
      <c r="C336" s="259"/>
      <c r="D336" s="259"/>
      <c r="E336" s="387"/>
      <c r="F336" s="330"/>
      <c r="G336" s="387"/>
      <c r="H336" s="387"/>
      <c r="I336" s="387"/>
      <c r="J336" s="387"/>
      <c r="M336" s="402" t="e">
        <f>'Cumulative Budget Request '!#REF!</f>
        <v>#REF!</v>
      </c>
      <c r="N336" s="605" t="s">
        <v>37</v>
      </c>
      <c r="O336" s="403" t="e">
        <f>'Cumulative Budget Request '!#REF!</f>
        <v>#REF!</v>
      </c>
      <c r="P336" s="605" t="s">
        <v>34</v>
      </c>
    </row>
    <row r="337" spans="1:48" ht="15">
      <c r="A337" s="721" t="s">
        <v>150</v>
      </c>
      <c r="B337" s="721"/>
      <c r="C337" s="721"/>
      <c r="D337" s="721"/>
      <c r="E337" s="721"/>
      <c r="F337" s="721"/>
      <c r="G337" s="721"/>
      <c r="H337" s="721"/>
      <c r="I337" s="721"/>
      <c r="J337" s="721"/>
      <c r="L337" s="270"/>
    </row>
    <row r="338" spans="1:48" ht="15" customHeight="1" thickBot="1">
      <c r="B338" s="722" t="s">
        <v>156</v>
      </c>
      <c r="C338" s="722"/>
      <c r="D338" s="722"/>
      <c r="E338" s="722"/>
      <c r="F338" s="722"/>
      <c r="G338" s="722"/>
      <c r="H338" s="722"/>
      <c r="I338" s="722"/>
      <c r="J338" s="722"/>
      <c r="K338" s="507"/>
      <c r="L338" s="248"/>
      <c r="M338" s="507"/>
      <c r="N338" s="507"/>
      <c r="O338" s="507"/>
      <c r="P338" s="507"/>
      <c r="Q338" s="507"/>
      <c r="R338" s="507"/>
      <c r="S338" s="507"/>
      <c r="T338" s="507"/>
      <c r="U338" s="507"/>
      <c r="V338" s="259"/>
      <c r="W338" s="259"/>
      <c r="X338" s="259"/>
      <c r="Y338" s="259"/>
      <c r="Z338" s="259"/>
    </row>
    <row r="339" spans="1:48" ht="15">
      <c r="B339" s="709" t="s">
        <v>132</v>
      </c>
      <c r="C339" s="710"/>
      <c r="D339" s="710"/>
      <c r="E339" s="710"/>
      <c r="F339" s="710"/>
      <c r="G339" s="710"/>
      <c r="H339" s="710"/>
      <c r="I339" s="710"/>
      <c r="J339" s="711"/>
      <c r="M339" s="372" t="s">
        <v>134</v>
      </c>
      <c r="N339" s="373"/>
      <c r="O339" s="373"/>
      <c r="P339" s="373"/>
      <c r="Q339" s="373"/>
      <c r="R339" s="374"/>
      <c r="S339" s="374"/>
      <c r="T339" s="374"/>
      <c r="W339" s="545"/>
      <c r="Z339" s="347"/>
      <c r="AI339" s="347"/>
      <c r="AJ339" s="347"/>
      <c r="AK339" s="347"/>
      <c r="AL339" s="347"/>
      <c r="AM339" s="347"/>
      <c r="AN339" s="347"/>
      <c r="AO339" s="347"/>
      <c r="AP339" s="347"/>
      <c r="AQ339" s="347"/>
      <c r="AR339" s="347"/>
      <c r="AS339" s="347"/>
      <c r="AT339" s="347"/>
      <c r="AU339" s="347"/>
      <c r="AV339" s="347"/>
    </row>
    <row r="340" spans="1:48" ht="13.15">
      <c r="B340" s="718" t="s">
        <v>131</v>
      </c>
      <c r="C340" s="719"/>
      <c r="D340" s="719"/>
      <c r="E340" s="505" t="s">
        <v>30</v>
      </c>
      <c r="F340" s="505" t="s">
        <v>31</v>
      </c>
      <c r="G340" s="544" t="s">
        <v>32</v>
      </c>
      <c r="H340" s="544" t="s">
        <v>33</v>
      </c>
      <c r="I340" s="544" t="s">
        <v>34</v>
      </c>
      <c r="J340" s="506" t="s">
        <v>1</v>
      </c>
      <c r="W340" s="255"/>
    </row>
    <row r="341" spans="1:48" ht="13.15">
      <c r="B341" s="712" t="e">
        <f>IF('Cumulative Budget Request '!#REF!='Split budget (D)'!$L$1,'Cumulative Budget Request '!#REF!,0)</f>
        <v>#REF!</v>
      </c>
      <c r="C341" s="713"/>
      <c r="D341" s="713"/>
      <c r="E341" s="515" t="e">
        <f>IF('Cumulative Budget Request '!#REF!='Split budget (D)'!$L$1,'Cumulative Budget Request '!#REF!,0)</f>
        <v>#REF!</v>
      </c>
      <c r="F341" s="515" t="e">
        <f>IF('Cumulative Budget Request '!#REF!='Split budget (D)'!$L$1,'Cumulative Budget Request '!#REF!,0)</f>
        <v>#REF!</v>
      </c>
      <c r="G341" s="515" t="e">
        <f>IF('Cumulative Budget Request '!#REF!='Split budget (D)'!$L$1,'Cumulative Budget Request '!#REF!,0)</f>
        <v>#REF!</v>
      </c>
      <c r="H341" s="515" t="e">
        <f>IF('Cumulative Budget Request '!#REF!='Split budget (D)'!$L$1,'Cumulative Budget Request '!#REF!,0)</f>
        <v>#REF!</v>
      </c>
      <c r="I341" s="515" t="e">
        <f>IF('Cumulative Budget Request '!#REF!='Split budget (D)'!$L$1,'Cumulative Budget Request '!#REF!,0)</f>
        <v>#REF!</v>
      </c>
      <c r="J341" s="574" t="e">
        <f>SUM(E341:I341)</f>
        <v>#REF!</v>
      </c>
      <c r="W341" s="508"/>
    </row>
    <row r="342" spans="1:48" ht="13.15">
      <c r="B342" s="707" t="e">
        <f>IF('Cumulative Budget Request '!#REF!='Split budget (D)'!$L$1,'Cumulative Budget Request '!#REF!,0)</f>
        <v>#REF!</v>
      </c>
      <c r="C342" s="708"/>
      <c r="D342" s="708"/>
      <c r="E342" s="515" t="e">
        <f>IF('Cumulative Budget Request '!#REF!='Split budget (D)'!$L$1,'Cumulative Budget Request '!#REF!,0)</f>
        <v>#REF!</v>
      </c>
      <c r="F342" s="515" t="e">
        <f>IF('Cumulative Budget Request '!#REF!='Split budget (D)'!$L$1,'Cumulative Budget Request '!#REF!,0)</f>
        <v>#REF!</v>
      </c>
      <c r="G342" s="515" t="e">
        <f>IF('Cumulative Budget Request '!#REF!='Split budget (D)'!$L$1,'Cumulative Budget Request '!#REF!,0)</f>
        <v>#REF!</v>
      </c>
      <c r="H342" s="515" t="e">
        <f>IF('Cumulative Budget Request '!#REF!='Split budget (D)'!$L$1,'Cumulative Budget Request '!#REF!,0)</f>
        <v>#REF!</v>
      </c>
      <c r="I342" s="515" t="e">
        <f>IF('Cumulative Budget Request '!#REF!='Split budget (D)'!$L$1,'Cumulative Budget Request '!#REF!,0)</f>
        <v>#REF!</v>
      </c>
      <c r="J342" s="574" t="e">
        <f t="shared" ref="J342:J360" si="90">SUM(E342:I342)</f>
        <v>#REF!</v>
      </c>
      <c r="W342" s="508"/>
    </row>
    <row r="343" spans="1:48" ht="13.15">
      <c r="B343" s="707" t="e">
        <f>IF('Cumulative Budget Request '!#REF!='Split budget (D)'!$L$1,'Cumulative Budget Request '!#REF!,0)</f>
        <v>#REF!</v>
      </c>
      <c r="C343" s="708"/>
      <c r="D343" s="708"/>
      <c r="E343" s="515" t="e">
        <f>IF('Cumulative Budget Request '!#REF!='Split budget (D)'!$L$1,'Cumulative Budget Request '!#REF!,0)</f>
        <v>#REF!</v>
      </c>
      <c r="F343" s="515" t="e">
        <f>IF('Cumulative Budget Request '!#REF!='Split budget (D)'!$L$1,'Cumulative Budget Request '!#REF!,0)</f>
        <v>#REF!</v>
      </c>
      <c r="G343" s="515" t="e">
        <f>IF('Cumulative Budget Request '!#REF!='Split budget (D)'!$L$1,'Cumulative Budget Request '!#REF!,0)</f>
        <v>#REF!</v>
      </c>
      <c r="H343" s="515" t="e">
        <f>IF('Cumulative Budget Request '!#REF!='Split budget (D)'!$L$1,'Cumulative Budget Request '!#REF!,0)</f>
        <v>#REF!</v>
      </c>
      <c r="I343" s="515" t="e">
        <f>IF('Cumulative Budget Request '!#REF!='Split budget (D)'!$L$1,'Cumulative Budget Request '!#REF!,0)</f>
        <v>#REF!</v>
      </c>
      <c r="J343" s="574" t="e">
        <f t="shared" si="90"/>
        <v>#REF!</v>
      </c>
      <c r="W343" s="508"/>
    </row>
    <row r="344" spans="1:48" ht="13.15" hidden="1">
      <c r="B344" s="707" t="e">
        <f>IF('Cumulative Budget Request '!#REF!='Split budget (D)'!$L$1,'Cumulative Budget Request '!#REF!,0)</f>
        <v>#REF!</v>
      </c>
      <c r="C344" s="708"/>
      <c r="D344" s="708"/>
      <c r="E344" s="515" t="e">
        <f>IF('Cumulative Budget Request '!#REF!='Split budget (D)'!$L$1,'Cumulative Budget Request '!#REF!,0)</f>
        <v>#REF!</v>
      </c>
      <c r="F344" s="515" t="e">
        <f>IF('Cumulative Budget Request '!#REF!='Split budget (D)'!$L$1,'Cumulative Budget Request '!#REF!,0)</f>
        <v>#REF!</v>
      </c>
      <c r="G344" s="515" t="e">
        <f>IF('Cumulative Budget Request '!#REF!='Split budget (D)'!$L$1,'Cumulative Budget Request '!#REF!,0)</f>
        <v>#REF!</v>
      </c>
      <c r="H344" s="515" t="e">
        <f>IF('Cumulative Budget Request '!#REF!='Split budget (D)'!$L$1,'Cumulative Budget Request '!#REF!,0)</f>
        <v>#REF!</v>
      </c>
      <c r="I344" s="515" t="e">
        <f>IF('Cumulative Budget Request '!#REF!='Split budget (D)'!$L$1,'Cumulative Budget Request '!#REF!,0)</f>
        <v>#REF!</v>
      </c>
      <c r="J344" s="574" t="e">
        <f t="shared" si="90"/>
        <v>#REF!</v>
      </c>
      <c r="W344" s="508"/>
    </row>
    <row r="345" spans="1:48" ht="13.15" hidden="1">
      <c r="B345" s="707" t="e">
        <f>IF('Cumulative Budget Request '!#REF!='Split budget (D)'!$L$1,'Cumulative Budget Request '!#REF!,0)</f>
        <v>#REF!</v>
      </c>
      <c r="C345" s="708"/>
      <c r="D345" s="708"/>
      <c r="E345" s="515" t="e">
        <f>IF('Cumulative Budget Request '!#REF!='Split budget (D)'!$L$1,'Cumulative Budget Request '!#REF!,0)</f>
        <v>#REF!</v>
      </c>
      <c r="F345" s="515" t="e">
        <f>IF('Cumulative Budget Request '!#REF!='Split budget (D)'!$L$1,'Cumulative Budget Request '!#REF!,0)</f>
        <v>#REF!</v>
      </c>
      <c r="G345" s="515" t="e">
        <f>IF('Cumulative Budget Request '!#REF!='Split budget (D)'!$L$1,'Cumulative Budget Request '!#REF!,0)</f>
        <v>#REF!</v>
      </c>
      <c r="H345" s="515" t="e">
        <f>IF('Cumulative Budget Request '!#REF!='Split budget (D)'!$L$1,'Cumulative Budget Request '!#REF!,0)</f>
        <v>#REF!</v>
      </c>
      <c r="I345" s="515" t="e">
        <f>IF('Cumulative Budget Request '!#REF!='Split budget (D)'!$L$1,'Cumulative Budget Request '!#REF!,0)</f>
        <v>#REF!</v>
      </c>
      <c r="J345" s="574" t="e">
        <f t="shared" si="90"/>
        <v>#REF!</v>
      </c>
      <c r="W345" s="508"/>
    </row>
    <row r="346" spans="1:48" ht="13.15" hidden="1">
      <c r="B346" s="707" t="e">
        <f>IF('Cumulative Budget Request '!#REF!='Split budget (D)'!$L$1,'Cumulative Budget Request '!#REF!,0)</f>
        <v>#REF!</v>
      </c>
      <c r="C346" s="708"/>
      <c r="D346" s="708"/>
      <c r="E346" s="515" t="e">
        <f>IF('Cumulative Budget Request '!#REF!='Split budget (D)'!$L$1,'Cumulative Budget Request '!#REF!,0)</f>
        <v>#REF!</v>
      </c>
      <c r="F346" s="515" t="e">
        <f>IF('Cumulative Budget Request '!#REF!='Split budget (D)'!$L$1,'Cumulative Budget Request '!#REF!,0)</f>
        <v>#REF!</v>
      </c>
      <c r="G346" s="515" t="e">
        <f>IF('Cumulative Budget Request '!#REF!='Split budget (D)'!$L$1,'Cumulative Budget Request '!#REF!,0)</f>
        <v>#REF!</v>
      </c>
      <c r="H346" s="515" t="e">
        <f>IF('Cumulative Budget Request '!#REF!='Split budget (D)'!$L$1,'Cumulative Budget Request '!#REF!,0)</f>
        <v>#REF!</v>
      </c>
      <c r="I346" s="515" t="e">
        <f>IF('Cumulative Budget Request '!#REF!='Split budget (D)'!$L$1,'Cumulative Budget Request '!#REF!,0)</f>
        <v>#REF!</v>
      </c>
      <c r="J346" s="574" t="e">
        <f t="shared" si="90"/>
        <v>#REF!</v>
      </c>
      <c r="W346" s="508"/>
    </row>
    <row r="347" spans="1:48" ht="13.15" hidden="1">
      <c r="B347" s="707" t="e">
        <f>IF('Cumulative Budget Request '!#REF!='Split budget (D)'!$L$1,'Cumulative Budget Request '!#REF!,0)</f>
        <v>#REF!</v>
      </c>
      <c r="C347" s="708"/>
      <c r="D347" s="708"/>
      <c r="E347" s="515" t="e">
        <f>IF('Cumulative Budget Request '!#REF!='Split budget (D)'!$L$1,'Cumulative Budget Request '!#REF!,0)</f>
        <v>#REF!</v>
      </c>
      <c r="F347" s="515" t="e">
        <f>IF('Cumulative Budget Request '!#REF!='Split budget (D)'!$L$1,'Cumulative Budget Request '!#REF!,0)</f>
        <v>#REF!</v>
      </c>
      <c r="G347" s="515" t="e">
        <f>IF('Cumulative Budget Request '!#REF!='Split budget (D)'!$L$1,'Cumulative Budget Request '!#REF!,0)</f>
        <v>#REF!</v>
      </c>
      <c r="H347" s="515" t="e">
        <f>IF('Cumulative Budget Request '!#REF!='Split budget (D)'!$L$1,'Cumulative Budget Request '!#REF!,0)</f>
        <v>#REF!</v>
      </c>
      <c r="I347" s="515" t="e">
        <f>IF('Cumulative Budget Request '!#REF!='Split budget (D)'!$L$1,'Cumulative Budget Request '!#REF!,0)</f>
        <v>#REF!</v>
      </c>
      <c r="J347" s="574" t="e">
        <f t="shared" si="90"/>
        <v>#REF!</v>
      </c>
      <c r="W347" s="508"/>
    </row>
    <row r="348" spans="1:48" ht="13.15" hidden="1">
      <c r="B348" s="707" t="e">
        <f>IF('Cumulative Budget Request '!#REF!='Split budget (D)'!$L$1,'Cumulative Budget Request '!#REF!,0)</f>
        <v>#REF!</v>
      </c>
      <c r="C348" s="708"/>
      <c r="D348" s="708"/>
      <c r="E348" s="515" t="e">
        <f>IF('Cumulative Budget Request '!#REF!='Split budget (D)'!$L$1,'Cumulative Budget Request '!#REF!,0)</f>
        <v>#REF!</v>
      </c>
      <c r="F348" s="515" t="e">
        <f>IF('Cumulative Budget Request '!#REF!='Split budget (D)'!$L$1,'Cumulative Budget Request '!#REF!,0)</f>
        <v>#REF!</v>
      </c>
      <c r="G348" s="515" t="e">
        <f>IF('Cumulative Budget Request '!#REF!='Split budget (D)'!$L$1,'Cumulative Budget Request '!#REF!,0)</f>
        <v>#REF!</v>
      </c>
      <c r="H348" s="515" t="e">
        <f>IF('Cumulative Budget Request '!#REF!='Split budget (D)'!$L$1,'Cumulative Budget Request '!#REF!,0)</f>
        <v>#REF!</v>
      </c>
      <c r="I348" s="515" t="e">
        <f>IF('Cumulative Budget Request '!#REF!='Split budget (D)'!$L$1,'Cumulative Budget Request '!#REF!,0)</f>
        <v>#REF!</v>
      </c>
      <c r="J348" s="574" t="e">
        <f t="shared" si="90"/>
        <v>#REF!</v>
      </c>
      <c r="W348" s="508"/>
    </row>
    <row r="349" spans="1:48" ht="13.15" hidden="1">
      <c r="B349" s="707" t="e">
        <f>IF('Cumulative Budget Request '!#REF!='Split budget (D)'!$L$1,'Cumulative Budget Request '!#REF!,0)</f>
        <v>#REF!</v>
      </c>
      <c r="C349" s="708"/>
      <c r="D349" s="708"/>
      <c r="E349" s="515" t="e">
        <f>IF('Cumulative Budget Request '!#REF!='Split budget (D)'!$L$1,'Cumulative Budget Request '!#REF!,0)</f>
        <v>#REF!</v>
      </c>
      <c r="F349" s="515" t="e">
        <f>IF('Cumulative Budget Request '!#REF!='Split budget (D)'!$L$1,'Cumulative Budget Request '!#REF!,0)</f>
        <v>#REF!</v>
      </c>
      <c r="G349" s="515" t="e">
        <f>IF('Cumulative Budget Request '!#REF!='Split budget (D)'!$L$1,'Cumulative Budget Request '!#REF!,0)</f>
        <v>#REF!</v>
      </c>
      <c r="H349" s="515" t="e">
        <f>IF('Cumulative Budget Request '!#REF!='Split budget (D)'!$L$1,'Cumulative Budget Request '!#REF!,0)</f>
        <v>#REF!</v>
      </c>
      <c r="I349" s="515" t="e">
        <f>IF('Cumulative Budget Request '!#REF!='Split budget (D)'!$L$1,'Cumulative Budget Request '!#REF!,0)</f>
        <v>#REF!</v>
      </c>
      <c r="J349" s="574" t="e">
        <f t="shared" si="90"/>
        <v>#REF!</v>
      </c>
      <c r="W349" s="508"/>
    </row>
    <row r="350" spans="1:48" ht="13.15" hidden="1">
      <c r="B350" s="707" t="e">
        <f>IF('Cumulative Budget Request '!#REF!='Split budget (D)'!$L$1,'Cumulative Budget Request '!#REF!,0)</f>
        <v>#REF!</v>
      </c>
      <c r="C350" s="708"/>
      <c r="D350" s="708"/>
      <c r="E350" s="515" t="e">
        <f>IF('Cumulative Budget Request '!#REF!='Split budget (D)'!$L$1,'Cumulative Budget Request '!#REF!,0)</f>
        <v>#REF!</v>
      </c>
      <c r="F350" s="515" t="e">
        <f>IF('Cumulative Budget Request '!#REF!='Split budget (D)'!$L$1,'Cumulative Budget Request '!#REF!,0)</f>
        <v>#REF!</v>
      </c>
      <c r="G350" s="515" t="e">
        <f>IF('Cumulative Budget Request '!#REF!='Split budget (D)'!$L$1,'Cumulative Budget Request '!#REF!,0)</f>
        <v>#REF!</v>
      </c>
      <c r="H350" s="515" t="e">
        <f>IF('Cumulative Budget Request '!#REF!='Split budget (D)'!$L$1,'Cumulative Budget Request '!#REF!,0)</f>
        <v>#REF!</v>
      </c>
      <c r="I350" s="515" t="e">
        <f>IF('Cumulative Budget Request '!#REF!='Split budget (D)'!$L$1,'Cumulative Budget Request '!#REF!,0)</f>
        <v>#REF!</v>
      </c>
      <c r="J350" s="574" t="e">
        <f t="shared" si="90"/>
        <v>#REF!</v>
      </c>
      <c r="W350" s="508"/>
    </row>
    <row r="351" spans="1:48" ht="13.15" hidden="1">
      <c r="B351" s="707" t="e">
        <f>IF('Cumulative Budget Request '!#REF!='Split budget (D)'!$L$1,'Cumulative Budget Request '!#REF!,0)</f>
        <v>#REF!</v>
      </c>
      <c r="C351" s="708"/>
      <c r="D351" s="708"/>
      <c r="E351" s="515" t="e">
        <f>IF('Cumulative Budget Request '!#REF!='Split budget (D)'!$L$1,'Cumulative Budget Request '!#REF!,0)</f>
        <v>#REF!</v>
      </c>
      <c r="F351" s="515" t="e">
        <f>IF('Cumulative Budget Request '!#REF!='Split budget (D)'!$L$1,'Cumulative Budget Request '!#REF!,0)</f>
        <v>#REF!</v>
      </c>
      <c r="G351" s="515" t="e">
        <f>IF('Cumulative Budget Request '!#REF!='Split budget (D)'!$L$1,'Cumulative Budget Request '!#REF!,0)</f>
        <v>#REF!</v>
      </c>
      <c r="H351" s="515" t="e">
        <f>IF('Cumulative Budget Request '!#REF!='Split budget (D)'!$L$1,'Cumulative Budget Request '!#REF!,0)</f>
        <v>#REF!</v>
      </c>
      <c r="I351" s="515" t="e">
        <f>IF('Cumulative Budget Request '!#REF!='Split budget (D)'!$L$1,'Cumulative Budget Request '!#REF!,0)</f>
        <v>#REF!</v>
      </c>
      <c r="J351" s="574" t="e">
        <f t="shared" si="90"/>
        <v>#REF!</v>
      </c>
      <c r="W351" s="508"/>
    </row>
    <row r="352" spans="1:48" ht="13.15" hidden="1">
      <c r="B352" s="707" t="e">
        <f>IF('Cumulative Budget Request '!#REF!='Split budget (D)'!$L$1,'Cumulative Budget Request '!#REF!,0)</f>
        <v>#REF!</v>
      </c>
      <c r="C352" s="708"/>
      <c r="D352" s="708"/>
      <c r="E352" s="515" t="e">
        <f>IF('Cumulative Budget Request '!#REF!='Split budget (D)'!$L$1,'Cumulative Budget Request '!#REF!,0)</f>
        <v>#REF!</v>
      </c>
      <c r="F352" s="515" t="e">
        <f>IF('Cumulative Budget Request '!#REF!='Split budget (D)'!$L$1,'Cumulative Budget Request '!#REF!,0)</f>
        <v>#REF!</v>
      </c>
      <c r="G352" s="515" t="e">
        <f>IF('Cumulative Budget Request '!#REF!='Split budget (D)'!$L$1,'Cumulative Budget Request '!#REF!,0)</f>
        <v>#REF!</v>
      </c>
      <c r="H352" s="515" t="e">
        <f>IF('Cumulative Budget Request '!#REF!='Split budget (D)'!$L$1,'Cumulative Budget Request '!#REF!,0)</f>
        <v>#REF!</v>
      </c>
      <c r="I352" s="515" t="e">
        <f>IF('Cumulative Budget Request '!#REF!='Split budget (D)'!$L$1,'Cumulative Budget Request '!#REF!,0)</f>
        <v>#REF!</v>
      </c>
      <c r="J352" s="574" t="e">
        <f t="shared" si="90"/>
        <v>#REF!</v>
      </c>
      <c r="W352" s="508"/>
    </row>
    <row r="353" spans="2:35" ht="13.15" hidden="1">
      <c r="B353" s="707" t="e">
        <f>IF('Cumulative Budget Request '!#REF!='Split budget (D)'!$L$1,'Cumulative Budget Request '!#REF!,0)</f>
        <v>#REF!</v>
      </c>
      <c r="C353" s="708"/>
      <c r="D353" s="708"/>
      <c r="E353" s="515" t="e">
        <f>IF('Cumulative Budget Request '!#REF!='Split budget (D)'!$L$1,'Cumulative Budget Request '!#REF!,0)</f>
        <v>#REF!</v>
      </c>
      <c r="F353" s="515" t="e">
        <f>IF('Cumulative Budget Request '!#REF!='Split budget (D)'!$L$1,'Cumulative Budget Request '!#REF!,0)</f>
        <v>#REF!</v>
      </c>
      <c r="G353" s="515" t="e">
        <f>IF('Cumulative Budget Request '!#REF!='Split budget (D)'!$L$1,'Cumulative Budget Request '!#REF!,0)</f>
        <v>#REF!</v>
      </c>
      <c r="H353" s="515" t="e">
        <f>IF('Cumulative Budget Request '!#REF!='Split budget (D)'!$L$1,'Cumulative Budget Request '!#REF!,0)</f>
        <v>#REF!</v>
      </c>
      <c r="I353" s="515" t="e">
        <f>IF('Cumulative Budget Request '!#REF!='Split budget (D)'!$L$1,'Cumulative Budget Request '!#REF!,0)</f>
        <v>#REF!</v>
      </c>
      <c r="J353" s="574" t="e">
        <f t="shared" si="90"/>
        <v>#REF!</v>
      </c>
      <c r="W353" s="508"/>
    </row>
    <row r="354" spans="2:35" ht="13.15" hidden="1">
      <c r="B354" s="707" t="e">
        <f>IF('Cumulative Budget Request '!#REF!='Split budget (D)'!$L$1,'Cumulative Budget Request '!#REF!,0)</f>
        <v>#REF!</v>
      </c>
      <c r="C354" s="708"/>
      <c r="D354" s="708"/>
      <c r="E354" s="515" t="e">
        <f>IF('Cumulative Budget Request '!#REF!='Split budget (D)'!$L$1,'Cumulative Budget Request '!#REF!,0)</f>
        <v>#REF!</v>
      </c>
      <c r="F354" s="515" t="e">
        <f>IF('Cumulative Budget Request '!#REF!='Split budget (D)'!$L$1,'Cumulative Budget Request '!#REF!,0)</f>
        <v>#REF!</v>
      </c>
      <c r="G354" s="515" t="e">
        <f>IF('Cumulative Budget Request '!#REF!='Split budget (D)'!$L$1,'Cumulative Budget Request '!#REF!,0)</f>
        <v>#REF!</v>
      </c>
      <c r="H354" s="515" t="e">
        <f>IF('Cumulative Budget Request '!#REF!='Split budget (D)'!$L$1,'Cumulative Budget Request '!#REF!,0)</f>
        <v>#REF!</v>
      </c>
      <c r="I354" s="515" t="e">
        <f>IF('Cumulative Budget Request '!#REF!='Split budget (D)'!$L$1,'Cumulative Budget Request '!#REF!,0)</f>
        <v>#REF!</v>
      </c>
      <c r="J354" s="574" t="e">
        <f t="shared" si="90"/>
        <v>#REF!</v>
      </c>
      <c r="W354" s="508"/>
    </row>
    <row r="355" spans="2:35" ht="13.15" hidden="1">
      <c r="B355" s="707" t="e">
        <f>IF('Cumulative Budget Request '!#REF!='Split budget (D)'!$L$1,'Cumulative Budget Request '!#REF!,0)</f>
        <v>#REF!</v>
      </c>
      <c r="C355" s="708"/>
      <c r="D355" s="708"/>
      <c r="E355" s="515" t="e">
        <f>IF('Cumulative Budget Request '!#REF!='Split budget (D)'!$L$1,'Cumulative Budget Request '!#REF!,0)</f>
        <v>#REF!</v>
      </c>
      <c r="F355" s="515" t="e">
        <f>IF('Cumulative Budget Request '!#REF!='Split budget (D)'!$L$1,'Cumulative Budget Request '!#REF!,0)</f>
        <v>#REF!</v>
      </c>
      <c r="G355" s="515" t="e">
        <f>IF('Cumulative Budget Request '!#REF!='Split budget (D)'!$L$1,'Cumulative Budget Request '!#REF!,0)</f>
        <v>#REF!</v>
      </c>
      <c r="H355" s="515" t="e">
        <f>IF('Cumulative Budget Request '!#REF!='Split budget (D)'!$L$1,'Cumulative Budget Request '!#REF!,0)</f>
        <v>#REF!</v>
      </c>
      <c r="I355" s="515" t="e">
        <f>IF('Cumulative Budget Request '!#REF!='Split budget (D)'!$L$1,'Cumulative Budget Request '!#REF!,0)</f>
        <v>#REF!</v>
      </c>
      <c r="J355" s="574" t="e">
        <f t="shared" si="90"/>
        <v>#REF!</v>
      </c>
      <c r="W355" s="508"/>
    </row>
    <row r="356" spans="2:35" ht="13.15" hidden="1">
      <c r="B356" s="707" t="e">
        <f>IF('Cumulative Budget Request '!#REF!='Split budget (D)'!$L$1,'Cumulative Budget Request '!#REF!,0)</f>
        <v>#REF!</v>
      </c>
      <c r="C356" s="708"/>
      <c r="D356" s="708"/>
      <c r="E356" s="515" t="e">
        <f>IF('Cumulative Budget Request '!#REF!='Split budget (D)'!$L$1,'Cumulative Budget Request '!#REF!,0)</f>
        <v>#REF!</v>
      </c>
      <c r="F356" s="515" t="e">
        <f>IF('Cumulative Budget Request '!#REF!='Split budget (D)'!$L$1,'Cumulative Budget Request '!#REF!,0)</f>
        <v>#REF!</v>
      </c>
      <c r="G356" s="515" t="e">
        <f>IF('Cumulative Budget Request '!#REF!='Split budget (D)'!$L$1,'Cumulative Budget Request '!#REF!,0)</f>
        <v>#REF!</v>
      </c>
      <c r="H356" s="515" t="e">
        <f>IF('Cumulative Budget Request '!#REF!='Split budget (D)'!$L$1,'Cumulative Budget Request '!#REF!,0)</f>
        <v>#REF!</v>
      </c>
      <c r="I356" s="515" t="e">
        <f>IF('Cumulative Budget Request '!#REF!='Split budget (D)'!$L$1,'Cumulative Budget Request '!#REF!,0)</f>
        <v>#REF!</v>
      </c>
      <c r="J356" s="574" t="e">
        <f t="shared" si="90"/>
        <v>#REF!</v>
      </c>
      <c r="W356" s="508"/>
    </row>
    <row r="357" spans="2:35" ht="13.15" hidden="1">
      <c r="B357" s="707" t="e">
        <f>IF('Cumulative Budget Request '!#REF!='Split budget (D)'!$L$1,'Cumulative Budget Request '!#REF!,0)</f>
        <v>#REF!</v>
      </c>
      <c r="C357" s="708"/>
      <c r="D357" s="708"/>
      <c r="E357" s="515" t="e">
        <f>IF('Cumulative Budget Request '!#REF!='Split budget (D)'!$L$1,'Cumulative Budget Request '!#REF!,0)</f>
        <v>#REF!</v>
      </c>
      <c r="F357" s="515" t="e">
        <f>IF('Cumulative Budget Request '!#REF!='Split budget (D)'!$L$1,'Cumulative Budget Request '!#REF!,0)</f>
        <v>#REF!</v>
      </c>
      <c r="G357" s="515" t="e">
        <f>IF('Cumulative Budget Request '!#REF!='Split budget (D)'!$L$1,'Cumulative Budget Request '!#REF!,0)</f>
        <v>#REF!</v>
      </c>
      <c r="H357" s="515" t="e">
        <f>IF('Cumulative Budget Request '!#REF!='Split budget (D)'!$L$1,'Cumulative Budget Request '!#REF!,0)</f>
        <v>#REF!</v>
      </c>
      <c r="I357" s="515" t="e">
        <f>IF('Cumulative Budget Request '!#REF!='Split budget (D)'!$L$1,'Cumulative Budget Request '!#REF!,0)</f>
        <v>#REF!</v>
      </c>
      <c r="J357" s="574" t="e">
        <f t="shared" si="90"/>
        <v>#REF!</v>
      </c>
      <c r="W357" s="508"/>
    </row>
    <row r="358" spans="2:35" ht="13.15" hidden="1">
      <c r="B358" s="707" t="e">
        <f>IF('Cumulative Budget Request '!#REF!='Split budget (D)'!$L$1,'Cumulative Budget Request '!#REF!,0)</f>
        <v>#REF!</v>
      </c>
      <c r="C358" s="708"/>
      <c r="D358" s="708"/>
      <c r="E358" s="515" t="e">
        <f>IF('Cumulative Budget Request '!#REF!='Split budget (D)'!$L$1,'Cumulative Budget Request '!#REF!,0)</f>
        <v>#REF!</v>
      </c>
      <c r="F358" s="515" t="e">
        <f>IF('Cumulative Budget Request '!#REF!='Split budget (D)'!$L$1,'Cumulative Budget Request '!#REF!,0)</f>
        <v>#REF!</v>
      </c>
      <c r="G358" s="515" t="e">
        <f>IF('Cumulative Budget Request '!#REF!='Split budget (D)'!$L$1,'Cumulative Budget Request '!#REF!,0)</f>
        <v>#REF!</v>
      </c>
      <c r="H358" s="515" t="e">
        <f>IF('Cumulative Budget Request '!#REF!='Split budget (D)'!$L$1,'Cumulative Budget Request '!#REF!,0)</f>
        <v>#REF!</v>
      </c>
      <c r="I358" s="515" t="e">
        <f>IF('Cumulative Budget Request '!#REF!='Split budget (D)'!$L$1,'Cumulative Budget Request '!#REF!,0)</f>
        <v>#REF!</v>
      </c>
      <c r="J358" s="574" t="e">
        <f t="shared" si="90"/>
        <v>#REF!</v>
      </c>
      <c r="W358" s="508"/>
    </row>
    <row r="359" spans="2:35" ht="13.15" hidden="1">
      <c r="B359" s="707" t="e">
        <f>IF('Cumulative Budget Request '!#REF!='Split budget (D)'!$L$1,'Cumulative Budget Request '!#REF!,0)</f>
        <v>#REF!</v>
      </c>
      <c r="C359" s="708"/>
      <c r="D359" s="708"/>
      <c r="E359" s="515" t="e">
        <f>IF('Cumulative Budget Request '!#REF!='Split budget (D)'!$L$1,'Cumulative Budget Request '!#REF!,0)</f>
        <v>#REF!</v>
      </c>
      <c r="F359" s="515" t="e">
        <f>IF('Cumulative Budget Request '!#REF!='Split budget (D)'!$L$1,'Cumulative Budget Request '!#REF!,0)</f>
        <v>#REF!</v>
      </c>
      <c r="G359" s="515" t="e">
        <f>IF('Cumulative Budget Request '!#REF!='Split budget (D)'!$L$1,'Cumulative Budget Request '!#REF!,0)</f>
        <v>#REF!</v>
      </c>
      <c r="H359" s="515" t="e">
        <f>IF('Cumulative Budget Request '!#REF!='Split budget (D)'!$L$1,'Cumulative Budget Request '!#REF!,0)</f>
        <v>#REF!</v>
      </c>
      <c r="I359" s="515" t="e">
        <f>IF('Cumulative Budget Request '!#REF!='Split budget (D)'!$L$1,'Cumulative Budget Request '!#REF!,0)</f>
        <v>#REF!</v>
      </c>
      <c r="J359" s="574" t="e">
        <f t="shared" si="90"/>
        <v>#REF!</v>
      </c>
      <c r="W359" s="508"/>
    </row>
    <row r="360" spans="2:35" ht="16.5" hidden="1">
      <c r="B360" s="714" t="e">
        <f>IF('Cumulative Budget Request '!#REF!='Split budget (D)'!$L$1,'Cumulative Budget Request '!#REF!,0)</f>
        <v>#REF!</v>
      </c>
      <c r="C360" s="715"/>
      <c r="D360" s="715"/>
      <c r="E360" s="515" t="e">
        <f>IF('Cumulative Budget Request '!#REF!='Split budget (D)'!$L$1,'Cumulative Budget Request '!#REF!,0)</f>
        <v>#REF!</v>
      </c>
      <c r="F360" s="515" t="e">
        <f>IF('Cumulative Budget Request '!#REF!='Split budget (D)'!$L$1,'Cumulative Budget Request '!#REF!,0)</f>
        <v>#REF!</v>
      </c>
      <c r="G360" s="515" t="e">
        <f>IF('Cumulative Budget Request '!#REF!='Split budget (D)'!$L$1,'Cumulative Budget Request '!#REF!,0)</f>
        <v>#REF!</v>
      </c>
      <c r="H360" s="515" t="e">
        <f>IF('Cumulative Budget Request '!#REF!='Split budget (D)'!$L$1,'Cumulative Budget Request '!#REF!,0)</f>
        <v>#REF!</v>
      </c>
      <c r="I360" s="515" t="e">
        <f>IF('Cumulative Budget Request '!#REF!='Split budget (D)'!$L$1,'Cumulative Budget Request '!#REF!,0)</f>
        <v>#REF!</v>
      </c>
      <c r="J360" s="575" t="e">
        <f t="shared" si="90"/>
        <v>#REF!</v>
      </c>
      <c r="W360" s="509"/>
    </row>
    <row r="361" spans="2:35" ht="13.5" thickBot="1">
      <c r="B361" s="716" t="s">
        <v>1</v>
      </c>
      <c r="C361" s="717"/>
      <c r="D361" s="717"/>
      <c r="E361" s="577" t="e">
        <f>SUM(E341:E360)</f>
        <v>#REF!</v>
      </c>
      <c r="F361" s="577" t="e">
        <f t="shared" ref="F361:J361" si="91">SUM(F341:F360)</f>
        <v>#REF!</v>
      </c>
      <c r="G361" s="577" t="e">
        <f t="shared" si="91"/>
        <v>#REF!</v>
      </c>
      <c r="H361" s="577" t="e">
        <f t="shared" si="91"/>
        <v>#REF!</v>
      </c>
      <c r="I361" s="577" t="e">
        <f t="shared" si="91"/>
        <v>#REF!</v>
      </c>
      <c r="J361" s="576" t="e">
        <f t="shared" si="91"/>
        <v>#REF!</v>
      </c>
      <c r="V361" s="251"/>
      <c r="W361" s="508"/>
    </row>
    <row r="362" spans="2:35" ht="13.15" thickBot="1">
      <c r="D362" s="259"/>
      <c r="E362" s="259"/>
      <c r="F362" s="259"/>
      <c r="G362" s="259"/>
      <c r="H362" s="387"/>
      <c r="I362" s="330"/>
      <c r="J362" s="387"/>
      <c r="K362" s="387"/>
      <c r="L362" s="330"/>
      <c r="M362" s="387"/>
      <c r="N362" s="387"/>
      <c r="O362" s="387"/>
      <c r="P362" s="387"/>
      <c r="W362" s="259"/>
    </row>
    <row r="363" spans="2:35" ht="13.15">
      <c r="B363" s="709" t="s">
        <v>133</v>
      </c>
      <c r="C363" s="710"/>
      <c r="D363" s="710"/>
      <c r="E363" s="710"/>
      <c r="F363" s="710"/>
      <c r="G363" s="710"/>
      <c r="H363" s="710"/>
      <c r="I363" s="710"/>
      <c r="J363" s="711"/>
      <c r="K363" s="387"/>
      <c r="L363" s="330"/>
      <c r="M363" s="387"/>
      <c r="N363" s="387"/>
      <c r="O363" s="387"/>
      <c r="P363" s="387"/>
      <c r="W363" s="259"/>
      <c r="AI363" s="251"/>
    </row>
    <row r="364" spans="2:35" ht="13.15">
      <c r="B364" s="718" t="s">
        <v>131</v>
      </c>
      <c r="C364" s="719"/>
      <c r="D364" s="719"/>
      <c r="E364" s="505" t="s">
        <v>30</v>
      </c>
      <c r="F364" s="505" t="s">
        <v>31</v>
      </c>
      <c r="G364" s="544" t="s">
        <v>32</v>
      </c>
      <c r="H364" s="544" t="s">
        <v>33</v>
      </c>
      <c r="I364" s="544" t="s">
        <v>34</v>
      </c>
      <c r="J364" s="506" t="s">
        <v>1</v>
      </c>
      <c r="K364" s="387"/>
      <c r="L364" s="330"/>
      <c r="M364" s="387"/>
      <c r="N364" s="387"/>
      <c r="O364" s="387"/>
      <c r="P364" s="387"/>
      <c r="W364" s="259"/>
    </row>
    <row r="365" spans="2:35">
      <c r="B365" s="712" t="e">
        <f t="shared" ref="B365:B385" si="92">B341</f>
        <v>#REF!</v>
      </c>
      <c r="C365" s="713"/>
      <c r="D365" s="713"/>
      <c r="E365" s="515" t="e">
        <f>IF('Cumulative Budget Request '!#REF!='Split budget (D)'!$L$1,'Cumulative Budget Request '!#REF!,0)</f>
        <v>#REF!</v>
      </c>
      <c r="F365" s="515" t="e">
        <f>IF('Cumulative Budget Request '!#REF!='Split budget (D)'!$L$1,'Cumulative Budget Request '!#REF!,0)</f>
        <v>#REF!</v>
      </c>
      <c r="G365" s="515" t="e">
        <f>IF('Cumulative Budget Request '!#REF!='Split budget (D)'!$L$1,'Cumulative Budget Request '!#REF!,0)</f>
        <v>#REF!</v>
      </c>
      <c r="H365" s="515" t="e">
        <f>IF('Cumulative Budget Request '!#REF!='Split budget (D)'!$L$1,'Cumulative Budget Request '!#REF!,0)</f>
        <v>#REF!</v>
      </c>
      <c r="I365" s="515" t="e">
        <f>IF('Cumulative Budget Request '!#REF!='Split budget (D)'!$L$1,'Cumulative Budget Request '!#REF!,0)</f>
        <v>#REF!</v>
      </c>
      <c r="J365" s="574" t="e">
        <f t="shared" ref="J365:J384" si="93">SUM(E365:I365)</f>
        <v>#REF!</v>
      </c>
      <c r="K365" s="387"/>
      <c r="L365" s="330"/>
      <c r="M365" s="387"/>
      <c r="N365" s="387"/>
      <c r="O365" s="387"/>
      <c r="P365" s="387"/>
      <c r="W365" s="259"/>
    </row>
    <row r="366" spans="2:35">
      <c r="B366" s="707" t="e">
        <f t="shared" si="92"/>
        <v>#REF!</v>
      </c>
      <c r="C366" s="708"/>
      <c r="D366" s="708"/>
      <c r="E366" s="515" t="e">
        <f>IF('Cumulative Budget Request '!#REF!='Split budget (D)'!$L$1,'Cumulative Budget Request '!#REF!,0)</f>
        <v>#REF!</v>
      </c>
      <c r="F366" s="515" t="e">
        <f>IF('Cumulative Budget Request '!#REF!='Split budget (D)'!$L$1,'Cumulative Budget Request '!#REF!,0)</f>
        <v>#REF!</v>
      </c>
      <c r="G366" s="515" t="e">
        <f>IF('Cumulative Budget Request '!#REF!='Split budget (D)'!$L$1,'Cumulative Budget Request '!#REF!,0)</f>
        <v>#REF!</v>
      </c>
      <c r="H366" s="515" t="e">
        <f>IF('Cumulative Budget Request '!#REF!='Split budget (D)'!$L$1,'Cumulative Budget Request '!#REF!,0)</f>
        <v>#REF!</v>
      </c>
      <c r="I366" s="515" t="e">
        <f>IF('Cumulative Budget Request '!#REF!='Split budget (D)'!$L$1,'Cumulative Budget Request '!#REF!,0)</f>
        <v>#REF!</v>
      </c>
      <c r="J366" s="574" t="e">
        <f t="shared" si="93"/>
        <v>#REF!</v>
      </c>
      <c r="K366" s="387"/>
      <c r="L366" s="330"/>
      <c r="M366" s="387"/>
      <c r="N366" s="387"/>
      <c r="O366" s="387"/>
      <c r="P366" s="387"/>
    </row>
    <row r="367" spans="2:35">
      <c r="B367" s="707" t="e">
        <f t="shared" si="92"/>
        <v>#REF!</v>
      </c>
      <c r="C367" s="708"/>
      <c r="D367" s="708"/>
      <c r="E367" s="515" t="e">
        <f>IF('Cumulative Budget Request '!#REF!='Split budget (D)'!$L$1,'Cumulative Budget Request '!#REF!,0)</f>
        <v>#REF!</v>
      </c>
      <c r="F367" s="515" t="e">
        <f>IF('Cumulative Budget Request '!#REF!='Split budget (D)'!$L$1,'Cumulative Budget Request '!#REF!,0)</f>
        <v>#REF!</v>
      </c>
      <c r="G367" s="515" t="e">
        <f>IF('Cumulative Budget Request '!#REF!='Split budget (D)'!$L$1,'Cumulative Budget Request '!#REF!,0)</f>
        <v>#REF!</v>
      </c>
      <c r="H367" s="515" t="e">
        <f>IF('Cumulative Budget Request '!#REF!='Split budget (D)'!$L$1,'Cumulative Budget Request '!#REF!,0)</f>
        <v>#REF!</v>
      </c>
      <c r="I367" s="515" t="e">
        <f>IF('Cumulative Budget Request '!#REF!='Split budget (D)'!$L$1,'Cumulative Budget Request '!#REF!,0)</f>
        <v>#REF!</v>
      </c>
      <c r="J367" s="574" t="e">
        <f t="shared" si="93"/>
        <v>#REF!</v>
      </c>
      <c r="K367" s="387"/>
      <c r="L367" s="330"/>
      <c r="M367" s="387"/>
      <c r="N367" s="387"/>
      <c r="O367" s="387"/>
      <c r="P367" s="387"/>
    </row>
    <row r="368" spans="2:35" hidden="1">
      <c r="B368" s="707" t="e">
        <f t="shared" si="92"/>
        <v>#REF!</v>
      </c>
      <c r="C368" s="708"/>
      <c r="D368" s="708"/>
      <c r="E368" s="515" t="e">
        <f>IF('Cumulative Budget Request '!#REF!='Split budget (D)'!$L$1,'Cumulative Budget Request '!#REF!,0)</f>
        <v>#REF!</v>
      </c>
      <c r="F368" s="515" t="e">
        <f>IF('Cumulative Budget Request '!#REF!='Split budget (D)'!$L$1,'Cumulative Budget Request '!#REF!,0)</f>
        <v>#REF!</v>
      </c>
      <c r="G368" s="515" t="e">
        <f>IF('Cumulative Budget Request '!#REF!='Split budget (D)'!$L$1,'Cumulative Budget Request '!#REF!,0)</f>
        <v>#REF!</v>
      </c>
      <c r="H368" s="515" t="e">
        <f>IF('Cumulative Budget Request '!#REF!='Split budget (D)'!$L$1,'Cumulative Budget Request '!#REF!,0)</f>
        <v>#REF!</v>
      </c>
      <c r="I368" s="515" t="e">
        <f>IF('Cumulative Budget Request '!#REF!='Split budget (D)'!$L$1,'Cumulative Budget Request '!#REF!,0)</f>
        <v>#REF!</v>
      </c>
      <c r="J368" s="574" t="e">
        <f t="shared" si="93"/>
        <v>#REF!</v>
      </c>
      <c r="K368" s="387"/>
      <c r="L368" s="330"/>
      <c r="M368" s="387"/>
      <c r="N368" s="387"/>
      <c r="O368" s="387"/>
      <c r="P368" s="387"/>
    </row>
    <row r="369" spans="2:16" hidden="1">
      <c r="B369" s="707" t="e">
        <f t="shared" si="92"/>
        <v>#REF!</v>
      </c>
      <c r="C369" s="708"/>
      <c r="D369" s="708"/>
      <c r="E369" s="515" t="e">
        <f>IF('Cumulative Budget Request '!#REF!='Split budget (D)'!$L$1,'Cumulative Budget Request '!#REF!,0)</f>
        <v>#REF!</v>
      </c>
      <c r="F369" s="515" t="e">
        <f>IF('Cumulative Budget Request '!#REF!='Split budget (D)'!$L$1,'Cumulative Budget Request '!#REF!,0)</f>
        <v>#REF!</v>
      </c>
      <c r="G369" s="515" t="e">
        <f>IF('Cumulative Budget Request '!#REF!='Split budget (D)'!$L$1,'Cumulative Budget Request '!#REF!,0)</f>
        <v>#REF!</v>
      </c>
      <c r="H369" s="515" t="e">
        <f>IF('Cumulative Budget Request '!#REF!='Split budget (D)'!$L$1,'Cumulative Budget Request '!#REF!,0)</f>
        <v>#REF!</v>
      </c>
      <c r="I369" s="515" t="e">
        <f>IF('Cumulative Budget Request '!#REF!='Split budget (D)'!$L$1,'Cumulative Budget Request '!#REF!,0)</f>
        <v>#REF!</v>
      </c>
      <c r="J369" s="574" t="e">
        <f t="shared" si="93"/>
        <v>#REF!</v>
      </c>
      <c r="K369" s="387"/>
      <c r="L369" s="330"/>
      <c r="M369" s="387"/>
      <c r="N369" s="387"/>
      <c r="O369" s="387"/>
      <c r="P369" s="387"/>
    </row>
    <row r="370" spans="2:16" hidden="1">
      <c r="B370" s="707" t="e">
        <f t="shared" si="92"/>
        <v>#REF!</v>
      </c>
      <c r="C370" s="708"/>
      <c r="D370" s="708"/>
      <c r="E370" s="515" t="e">
        <f>IF('Cumulative Budget Request '!#REF!='Split budget (D)'!$L$1,'Cumulative Budget Request '!#REF!,0)</f>
        <v>#REF!</v>
      </c>
      <c r="F370" s="515" t="e">
        <f>IF('Cumulative Budget Request '!#REF!='Split budget (D)'!$L$1,'Cumulative Budget Request '!#REF!,0)</f>
        <v>#REF!</v>
      </c>
      <c r="G370" s="515" t="e">
        <f>IF('Cumulative Budget Request '!#REF!='Split budget (D)'!$L$1,'Cumulative Budget Request '!#REF!,0)</f>
        <v>#REF!</v>
      </c>
      <c r="H370" s="515" t="e">
        <f>IF('Cumulative Budget Request '!#REF!='Split budget (D)'!$L$1,'Cumulative Budget Request '!#REF!,0)</f>
        <v>#REF!</v>
      </c>
      <c r="I370" s="515" t="e">
        <f>IF('Cumulative Budget Request '!#REF!='Split budget (D)'!$L$1,'Cumulative Budget Request '!#REF!,0)</f>
        <v>#REF!</v>
      </c>
      <c r="J370" s="574" t="e">
        <f t="shared" si="93"/>
        <v>#REF!</v>
      </c>
      <c r="K370" s="387"/>
      <c r="L370" s="330"/>
      <c r="M370" s="387"/>
      <c r="N370" s="387"/>
      <c r="O370" s="387"/>
      <c r="P370" s="387"/>
    </row>
    <row r="371" spans="2:16" hidden="1">
      <c r="B371" s="707" t="e">
        <f t="shared" si="92"/>
        <v>#REF!</v>
      </c>
      <c r="C371" s="708"/>
      <c r="D371" s="708"/>
      <c r="E371" s="515" t="e">
        <f>IF('Cumulative Budget Request '!#REF!='Split budget (D)'!$L$1,'Cumulative Budget Request '!#REF!,0)</f>
        <v>#REF!</v>
      </c>
      <c r="F371" s="515" t="e">
        <f>IF('Cumulative Budget Request '!#REF!='Split budget (D)'!$L$1,'Cumulative Budget Request '!#REF!,0)</f>
        <v>#REF!</v>
      </c>
      <c r="G371" s="515" t="e">
        <f>IF('Cumulative Budget Request '!#REF!='Split budget (D)'!$L$1,'Cumulative Budget Request '!#REF!,0)</f>
        <v>#REF!</v>
      </c>
      <c r="H371" s="515" t="e">
        <f>IF('Cumulative Budget Request '!#REF!='Split budget (D)'!$L$1,'Cumulative Budget Request '!#REF!,0)</f>
        <v>#REF!</v>
      </c>
      <c r="I371" s="515" t="e">
        <f>IF('Cumulative Budget Request '!#REF!='Split budget (D)'!$L$1,'Cumulative Budget Request '!#REF!,0)</f>
        <v>#REF!</v>
      </c>
      <c r="J371" s="574" t="e">
        <f t="shared" si="93"/>
        <v>#REF!</v>
      </c>
      <c r="K371" s="387"/>
      <c r="L371" s="330"/>
      <c r="M371" s="387"/>
      <c r="N371" s="387"/>
      <c r="O371" s="387"/>
      <c r="P371" s="387"/>
    </row>
    <row r="372" spans="2:16" hidden="1">
      <c r="B372" s="707" t="e">
        <f t="shared" si="92"/>
        <v>#REF!</v>
      </c>
      <c r="C372" s="708"/>
      <c r="D372" s="708"/>
      <c r="E372" s="515" t="e">
        <f>IF('Cumulative Budget Request '!#REF!='Split budget (D)'!$L$1,'Cumulative Budget Request '!#REF!,0)</f>
        <v>#REF!</v>
      </c>
      <c r="F372" s="515" t="e">
        <f>IF('Cumulative Budget Request '!#REF!='Split budget (D)'!$L$1,'Cumulative Budget Request '!#REF!,0)</f>
        <v>#REF!</v>
      </c>
      <c r="G372" s="515" t="e">
        <f>IF('Cumulative Budget Request '!#REF!='Split budget (D)'!$L$1,'Cumulative Budget Request '!#REF!,0)</f>
        <v>#REF!</v>
      </c>
      <c r="H372" s="515" t="e">
        <f>IF('Cumulative Budget Request '!#REF!='Split budget (D)'!$L$1,'Cumulative Budget Request '!#REF!,0)</f>
        <v>#REF!</v>
      </c>
      <c r="I372" s="515" t="e">
        <f>IF('Cumulative Budget Request '!#REF!='Split budget (D)'!$L$1,'Cumulative Budget Request '!#REF!,0)</f>
        <v>#REF!</v>
      </c>
      <c r="J372" s="574" t="e">
        <f t="shared" si="93"/>
        <v>#REF!</v>
      </c>
      <c r="K372" s="387"/>
      <c r="L372" s="330"/>
      <c r="M372" s="387"/>
      <c r="N372" s="387"/>
      <c r="O372" s="387"/>
      <c r="P372" s="387"/>
    </row>
    <row r="373" spans="2:16" hidden="1">
      <c r="B373" s="707" t="e">
        <f t="shared" si="92"/>
        <v>#REF!</v>
      </c>
      <c r="C373" s="708"/>
      <c r="D373" s="708"/>
      <c r="E373" s="515" t="e">
        <f>IF('Cumulative Budget Request '!#REF!='Split budget (D)'!$L$1,'Cumulative Budget Request '!#REF!,0)</f>
        <v>#REF!</v>
      </c>
      <c r="F373" s="515" t="e">
        <f>IF('Cumulative Budget Request '!#REF!='Split budget (D)'!$L$1,'Cumulative Budget Request '!#REF!,0)</f>
        <v>#REF!</v>
      </c>
      <c r="G373" s="515" t="e">
        <f>IF('Cumulative Budget Request '!#REF!='Split budget (D)'!$L$1,'Cumulative Budget Request '!#REF!,0)</f>
        <v>#REF!</v>
      </c>
      <c r="H373" s="515" t="e">
        <f>IF('Cumulative Budget Request '!#REF!='Split budget (D)'!$L$1,'Cumulative Budget Request '!#REF!,0)</f>
        <v>#REF!</v>
      </c>
      <c r="I373" s="515" t="e">
        <f>IF('Cumulative Budget Request '!#REF!='Split budget (D)'!$L$1,'Cumulative Budget Request '!#REF!,0)</f>
        <v>#REF!</v>
      </c>
      <c r="J373" s="574" t="e">
        <f t="shared" si="93"/>
        <v>#REF!</v>
      </c>
      <c r="K373" s="387"/>
      <c r="L373" s="330"/>
      <c r="M373" s="387"/>
      <c r="N373" s="387"/>
      <c r="O373" s="387"/>
      <c r="P373" s="387"/>
    </row>
    <row r="374" spans="2:16" hidden="1">
      <c r="B374" s="707" t="e">
        <f t="shared" si="92"/>
        <v>#REF!</v>
      </c>
      <c r="C374" s="708"/>
      <c r="D374" s="708"/>
      <c r="E374" s="515" t="e">
        <f>IF('Cumulative Budget Request '!#REF!='Split budget (D)'!$L$1,'Cumulative Budget Request '!#REF!,0)</f>
        <v>#REF!</v>
      </c>
      <c r="F374" s="515" t="e">
        <f>IF('Cumulative Budget Request '!#REF!='Split budget (D)'!$L$1,'Cumulative Budget Request '!#REF!,0)</f>
        <v>#REF!</v>
      </c>
      <c r="G374" s="515" t="e">
        <f>IF('Cumulative Budget Request '!#REF!='Split budget (D)'!$L$1,'Cumulative Budget Request '!#REF!,0)</f>
        <v>#REF!</v>
      </c>
      <c r="H374" s="515" t="e">
        <f>IF('Cumulative Budget Request '!#REF!='Split budget (D)'!$L$1,'Cumulative Budget Request '!#REF!,0)</f>
        <v>#REF!</v>
      </c>
      <c r="I374" s="515" t="e">
        <f>IF('Cumulative Budget Request '!#REF!='Split budget (D)'!$L$1,'Cumulative Budget Request '!#REF!,0)</f>
        <v>#REF!</v>
      </c>
      <c r="J374" s="574" t="e">
        <f t="shared" si="93"/>
        <v>#REF!</v>
      </c>
      <c r="K374" s="387"/>
      <c r="L374" s="330"/>
      <c r="M374" s="387"/>
      <c r="N374" s="387"/>
      <c r="O374" s="387"/>
      <c r="P374" s="387"/>
    </row>
    <row r="375" spans="2:16" hidden="1">
      <c r="B375" s="707" t="e">
        <f t="shared" si="92"/>
        <v>#REF!</v>
      </c>
      <c r="C375" s="708"/>
      <c r="D375" s="708"/>
      <c r="E375" s="515" t="e">
        <f>IF('Cumulative Budget Request '!#REF!='Split budget (D)'!$L$1,'Cumulative Budget Request '!#REF!,0)</f>
        <v>#REF!</v>
      </c>
      <c r="F375" s="515" t="e">
        <f>IF('Cumulative Budget Request '!#REF!='Split budget (D)'!$L$1,'Cumulative Budget Request '!#REF!,0)</f>
        <v>#REF!</v>
      </c>
      <c r="G375" s="515" t="e">
        <f>IF('Cumulative Budget Request '!#REF!='Split budget (D)'!$L$1,'Cumulative Budget Request '!#REF!,0)</f>
        <v>#REF!</v>
      </c>
      <c r="H375" s="515" t="e">
        <f>IF('Cumulative Budget Request '!#REF!='Split budget (D)'!$L$1,'Cumulative Budget Request '!#REF!,0)</f>
        <v>#REF!</v>
      </c>
      <c r="I375" s="515" t="e">
        <f>IF('Cumulative Budget Request '!#REF!='Split budget (D)'!$L$1,'Cumulative Budget Request '!#REF!,0)</f>
        <v>#REF!</v>
      </c>
      <c r="J375" s="574" t="e">
        <f t="shared" si="93"/>
        <v>#REF!</v>
      </c>
      <c r="K375" s="387"/>
      <c r="L375" s="330"/>
      <c r="M375" s="387"/>
      <c r="N375" s="387"/>
      <c r="O375" s="387"/>
      <c r="P375" s="387"/>
    </row>
    <row r="376" spans="2:16" hidden="1">
      <c r="B376" s="707" t="e">
        <f t="shared" si="92"/>
        <v>#REF!</v>
      </c>
      <c r="C376" s="708"/>
      <c r="D376" s="708"/>
      <c r="E376" s="515" t="e">
        <f>IF('Cumulative Budget Request '!#REF!='Split budget (D)'!$L$1,'Cumulative Budget Request '!#REF!,0)</f>
        <v>#REF!</v>
      </c>
      <c r="F376" s="515" t="e">
        <f>IF('Cumulative Budget Request '!#REF!='Split budget (D)'!$L$1,'Cumulative Budget Request '!#REF!,0)</f>
        <v>#REF!</v>
      </c>
      <c r="G376" s="515" t="e">
        <f>IF('Cumulative Budget Request '!#REF!='Split budget (D)'!$L$1,'Cumulative Budget Request '!#REF!,0)</f>
        <v>#REF!</v>
      </c>
      <c r="H376" s="515" t="e">
        <f>IF('Cumulative Budget Request '!#REF!='Split budget (D)'!$L$1,'Cumulative Budget Request '!#REF!,0)</f>
        <v>#REF!</v>
      </c>
      <c r="I376" s="515" t="e">
        <f>IF('Cumulative Budget Request '!#REF!='Split budget (D)'!$L$1,'Cumulative Budget Request '!#REF!,0)</f>
        <v>#REF!</v>
      </c>
      <c r="J376" s="574" t="e">
        <f t="shared" si="93"/>
        <v>#REF!</v>
      </c>
      <c r="K376" s="387"/>
      <c r="L376" s="330"/>
      <c r="M376" s="387"/>
      <c r="N376" s="387"/>
      <c r="O376" s="387"/>
      <c r="P376" s="387"/>
    </row>
    <row r="377" spans="2:16" hidden="1">
      <c r="B377" s="707" t="e">
        <f t="shared" si="92"/>
        <v>#REF!</v>
      </c>
      <c r="C377" s="708"/>
      <c r="D377" s="708"/>
      <c r="E377" s="515" t="e">
        <f>IF('Cumulative Budget Request '!#REF!='Split budget (D)'!$L$1,'Cumulative Budget Request '!#REF!,0)</f>
        <v>#REF!</v>
      </c>
      <c r="F377" s="515" t="e">
        <f>IF('Cumulative Budget Request '!#REF!='Split budget (D)'!$L$1,'Cumulative Budget Request '!#REF!,0)</f>
        <v>#REF!</v>
      </c>
      <c r="G377" s="515" t="e">
        <f>IF('Cumulative Budget Request '!#REF!='Split budget (D)'!$L$1,'Cumulative Budget Request '!#REF!,0)</f>
        <v>#REF!</v>
      </c>
      <c r="H377" s="515" t="e">
        <f>IF('Cumulative Budget Request '!#REF!='Split budget (D)'!$L$1,'Cumulative Budget Request '!#REF!,0)</f>
        <v>#REF!</v>
      </c>
      <c r="I377" s="515" t="e">
        <f>IF('Cumulative Budget Request '!#REF!='Split budget (D)'!$L$1,'Cumulative Budget Request '!#REF!,0)</f>
        <v>#REF!</v>
      </c>
      <c r="J377" s="574" t="e">
        <f t="shared" si="93"/>
        <v>#REF!</v>
      </c>
      <c r="K377" s="387"/>
      <c r="L377" s="330"/>
      <c r="M377" s="387"/>
      <c r="N377" s="387"/>
      <c r="O377" s="387"/>
      <c r="P377" s="387"/>
    </row>
    <row r="378" spans="2:16" hidden="1">
      <c r="B378" s="707" t="e">
        <f t="shared" si="92"/>
        <v>#REF!</v>
      </c>
      <c r="C378" s="708"/>
      <c r="D378" s="708"/>
      <c r="E378" s="515" t="e">
        <f>IF('Cumulative Budget Request '!#REF!='Split budget (D)'!$L$1,'Cumulative Budget Request '!#REF!,0)</f>
        <v>#REF!</v>
      </c>
      <c r="F378" s="515" t="e">
        <f>IF('Cumulative Budget Request '!#REF!='Split budget (D)'!$L$1,'Cumulative Budget Request '!#REF!,0)</f>
        <v>#REF!</v>
      </c>
      <c r="G378" s="515" t="e">
        <f>IF('Cumulative Budget Request '!#REF!='Split budget (D)'!$L$1,'Cumulative Budget Request '!#REF!,0)</f>
        <v>#REF!</v>
      </c>
      <c r="H378" s="515" t="e">
        <f>IF('Cumulative Budget Request '!#REF!='Split budget (D)'!$L$1,'Cumulative Budget Request '!#REF!,0)</f>
        <v>#REF!</v>
      </c>
      <c r="I378" s="515" t="e">
        <f>IF('Cumulative Budget Request '!#REF!='Split budget (D)'!$L$1,'Cumulative Budget Request '!#REF!,0)</f>
        <v>#REF!</v>
      </c>
      <c r="J378" s="574" t="e">
        <f t="shared" si="93"/>
        <v>#REF!</v>
      </c>
      <c r="K378" s="387"/>
      <c r="L378" s="330"/>
      <c r="M378" s="387"/>
      <c r="N378" s="387"/>
      <c r="O378" s="387"/>
      <c r="P378" s="387"/>
    </row>
    <row r="379" spans="2:16" hidden="1">
      <c r="B379" s="707" t="e">
        <f t="shared" si="92"/>
        <v>#REF!</v>
      </c>
      <c r="C379" s="708"/>
      <c r="D379" s="708"/>
      <c r="E379" s="515" t="e">
        <f>IF('Cumulative Budget Request '!#REF!='Split budget (D)'!$L$1,'Cumulative Budget Request '!#REF!,0)</f>
        <v>#REF!</v>
      </c>
      <c r="F379" s="515" t="e">
        <f>IF('Cumulative Budget Request '!#REF!='Split budget (D)'!$L$1,'Cumulative Budget Request '!#REF!,0)</f>
        <v>#REF!</v>
      </c>
      <c r="G379" s="515" t="e">
        <f>IF('Cumulative Budget Request '!#REF!='Split budget (D)'!$L$1,'Cumulative Budget Request '!#REF!,0)</f>
        <v>#REF!</v>
      </c>
      <c r="H379" s="515" t="e">
        <f>IF('Cumulative Budget Request '!#REF!='Split budget (D)'!$L$1,'Cumulative Budget Request '!#REF!,0)</f>
        <v>#REF!</v>
      </c>
      <c r="I379" s="515" t="e">
        <f>IF('Cumulative Budget Request '!#REF!='Split budget (D)'!$L$1,'Cumulative Budget Request '!#REF!,0)</f>
        <v>#REF!</v>
      </c>
      <c r="J379" s="574" t="e">
        <f t="shared" si="93"/>
        <v>#REF!</v>
      </c>
      <c r="K379" s="387"/>
      <c r="L379" s="330"/>
      <c r="M379" s="387"/>
      <c r="N379" s="387"/>
      <c r="O379" s="387"/>
      <c r="P379" s="387"/>
    </row>
    <row r="380" spans="2:16" hidden="1">
      <c r="B380" s="707" t="e">
        <f t="shared" si="92"/>
        <v>#REF!</v>
      </c>
      <c r="C380" s="708"/>
      <c r="D380" s="708"/>
      <c r="E380" s="515" t="e">
        <f>IF('Cumulative Budget Request '!#REF!='Split budget (D)'!$L$1,'Cumulative Budget Request '!#REF!,0)</f>
        <v>#REF!</v>
      </c>
      <c r="F380" s="515" t="e">
        <f>IF('Cumulative Budget Request '!#REF!='Split budget (D)'!$L$1,'Cumulative Budget Request '!#REF!,0)</f>
        <v>#REF!</v>
      </c>
      <c r="G380" s="515" t="e">
        <f>IF('Cumulative Budget Request '!#REF!='Split budget (D)'!$L$1,'Cumulative Budget Request '!#REF!,0)</f>
        <v>#REF!</v>
      </c>
      <c r="H380" s="515" t="e">
        <f>IF('Cumulative Budget Request '!#REF!='Split budget (D)'!$L$1,'Cumulative Budget Request '!#REF!,0)</f>
        <v>#REF!</v>
      </c>
      <c r="I380" s="515" t="e">
        <f>IF('Cumulative Budget Request '!#REF!='Split budget (D)'!$L$1,'Cumulative Budget Request '!#REF!,0)</f>
        <v>#REF!</v>
      </c>
      <c r="J380" s="574" t="e">
        <f t="shared" si="93"/>
        <v>#REF!</v>
      </c>
      <c r="K380" s="387"/>
      <c r="L380" s="330"/>
      <c r="M380" s="387"/>
      <c r="N380" s="387"/>
      <c r="O380" s="387"/>
      <c r="P380" s="387"/>
    </row>
    <row r="381" spans="2:16" hidden="1">
      <c r="B381" s="707" t="e">
        <f t="shared" si="92"/>
        <v>#REF!</v>
      </c>
      <c r="C381" s="708"/>
      <c r="D381" s="708"/>
      <c r="E381" s="515" t="e">
        <f>IF('Cumulative Budget Request '!#REF!='Split budget (D)'!$L$1,'Cumulative Budget Request '!#REF!,0)</f>
        <v>#REF!</v>
      </c>
      <c r="F381" s="515" t="e">
        <f>IF('Cumulative Budget Request '!#REF!='Split budget (D)'!$L$1,'Cumulative Budget Request '!#REF!,0)</f>
        <v>#REF!</v>
      </c>
      <c r="G381" s="515" t="e">
        <f>IF('Cumulative Budget Request '!#REF!='Split budget (D)'!$L$1,'Cumulative Budget Request '!#REF!,0)</f>
        <v>#REF!</v>
      </c>
      <c r="H381" s="515" t="e">
        <f>IF('Cumulative Budget Request '!#REF!='Split budget (D)'!$L$1,'Cumulative Budget Request '!#REF!,0)</f>
        <v>#REF!</v>
      </c>
      <c r="I381" s="515" t="e">
        <f>IF('Cumulative Budget Request '!#REF!='Split budget (D)'!$L$1,'Cumulative Budget Request '!#REF!,0)</f>
        <v>#REF!</v>
      </c>
      <c r="J381" s="574" t="e">
        <f t="shared" si="93"/>
        <v>#REF!</v>
      </c>
      <c r="K381" s="387"/>
      <c r="L381" s="330"/>
      <c r="M381" s="387"/>
      <c r="N381" s="387"/>
      <c r="O381" s="387"/>
      <c r="P381" s="387"/>
    </row>
    <row r="382" spans="2:16" hidden="1">
      <c r="B382" s="707" t="e">
        <f t="shared" si="92"/>
        <v>#REF!</v>
      </c>
      <c r="C382" s="708"/>
      <c r="D382" s="708"/>
      <c r="E382" s="515" t="e">
        <f>IF('Cumulative Budget Request '!#REF!='Split budget (D)'!$L$1,'Cumulative Budget Request '!#REF!,0)</f>
        <v>#REF!</v>
      </c>
      <c r="F382" s="515" t="e">
        <f>IF('Cumulative Budget Request '!#REF!='Split budget (D)'!$L$1,'Cumulative Budget Request '!#REF!,0)</f>
        <v>#REF!</v>
      </c>
      <c r="G382" s="515" t="e">
        <f>IF('Cumulative Budget Request '!#REF!='Split budget (D)'!$L$1,'Cumulative Budget Request '!#REF!,0)</f>
        <v>#REF!</v>
      </c>
      <c r="H382" s="515" t="e">
        <f>IF('Cumulative Budget Request '!#REF!='Split budget (D)'!$L$1,'Cumulative Budget Request '!#REF!,0)</f>
        <v>#REF!</v>
      </c>
      <c r="I382" s="515" t="e">
        <f>IF('Cumulative Budget Request '!#REF!='Split budget (D)'!$L$1,'Cumulative Budget Request '!#REF!,0)</f>
        <v>#REF!</v>
      </c>
      <c r="J382" s="574" t="e">
        <f t="shared" si="93"/>
        <v>#REF!</v>
      </c>
      <c r="K382" s="387"/>
      <c r="L382" s="330"/>
      <c r="M382" s="387"/>
      <c r="N382" s="387"/>
      <c r="O382" s="387"/>
      <c r="P382" s="387"/>
    </row>
    <row r="383" spans="2:16" hidden="1">
      <c r="B383" s="707" t="e">
        <f t="shared" si="92"/>
        <v>#REF!</v>
      </c>
      <c r="C383" s="708"/>
      <c r="D383" s="708"/>
      <c r="E383" s="515" t="e">
        <f>IF('Cumulative Budget Request '!#REF!='Split budget (D)'!$L$1,'Cumulative Budget Request '!#REF!,0)</f>
        <v>#REF!</v>
      </c>
      <c r="F383" s="515" t="e">
        <f>IF('Cumulative Budget Request '!#REF!='Split budget (D)'!$L$1,'Cumulative Budget Request '!#REF!,0)</f>
        <v>#REF!</v>
      </c>
      <c r="G383" s="515" t="e">
        <f>IF('Cumulative Budget Request '!#REF!='Split budget (D)'!$L$1,'Cumulative Budget Request '!#REF!,0)</f>
        <v>#REF!</v>
      </c>
      <c r="H383" s="515" t="e">
        <f>IF('Cumulative Budget Request '!#REF!='Split budget (D)'!$L$1,'Cumulative Budget Request '!#REF!,0)</f>
        <v>#REF!</v>
      </c>
      <c r="I383" s="515" t="e">
        <f>IF('Cumulative Budget Request '!#REF!='Split budget (D)'!$L$1,'Cumulative Budget Request '!#REF!,0)</f>
        <v>#REF!</v>
      </c>
      <c r="J383" s="574" t="e">
        <f t="shared" si="93"/>
        <v>#REF!</v>
      </c>
      <c r="K383" s="387"/>
      <c r="L383" s="330"/>
      <c r="M383" s="387"/>
      <c r="N383" s="387"/>
      <c r="O383" s="387"/>
      <c r="P383" s="387"/>
    </row>
    <row r="384" spans="2:16" hidden="1">
      <c r="B384" s="714" t="e">
        <f t="shared" si="92"/>
        <v>#REF!</v>
      </c>
      <c r="C384" s="715"/>
      <c r="D384" s="715"/>
      <c r="E384" s="515" t="e">
        <f>IF('Cumulative Budget Request '!#REF!='Split budget (D)'!$L$1,'Cumulative Budget Request '!#REF!,0)</f>
        <v>#REF!</v>
      </c>
      <c r="F384" s="515" t="e">
        <f>IF('Cumulative Budget Request '!#REF!='Split budget (D)'!$L$1,'Cumulative Budget Request '!#REF!,0)</f>
        <v>#REF!</v>
      </c>
      <c r="G384" s="515" t="e">
        <f>IF('Cumulative Budget Request '!#REF!='Split budget (D)'!$L$1,'Cumulative Budget Request '!#REF!,0)</f>
        <v>#REF!</v>
      </c>
      <c r="H384" s="515" t="e">
        <f>IF('Cumulative Budget Request '!#REF!='Split budget (D)'!$L$1,'Cumulative Budget Request '!#REF!,0)</f>
        <v>#REF!</v>
      </c>
      <c r="I384" s="515" t="e">
        <f>IF('Cumulative Budget Request '!#REF!='Split budget (D)'!$L$1,'Cumulative Budget Request '!#REF!,0)</f>
        <v>#REF!</v>
      </c>
      <c r="J384" s="575" t="e">
        <f t="shared" si="93"/>
        <v>#REF!</v>
      </c>
      <c r="K384" s="387"/>
      <c r="L384" s="330"/>
      <c r="M384" s="387"/>
      <c r="N384" s="387"/>
      <c r="O384" s="387"/>
      <c r="P384" s="387"/>
    </row>
    <row r="385" spans="1:16" ht="13.5" thickBot="1">
      <c r="B385" s="716" t="str">
        <f t="shared" si="92"/>
        <v>TOTAL</v>
      </c>
      <c r="C385" s="717"/>
      <c r="D385" s="717"/>
      <c r="E385" s="577" t="e">
        <f>SUM(E365:E384)</f>
        <v>#REF!</v>
      </c>
      <c r="F385" s="577" t="e">
        <f t="shared" ref="F385:I385" si="94">SUM(F365:F384)</f>
        <v>#REF!</v>
      </c>
      <c r="G385" s="577" t="e">
        <f t="shared" si="94"/>
        <v>#REF!</v>
      </c>
      <c r="H385" s="577" t="e">
        <f t="shared" si="94"/>
        <v>#REF!</v>
      </c>
      <c r="I385" s="577" t="e">
        <f t="shared" si="94"/>
        <v>#REF!</v>
      </c>
      <c r="J385" s="576" t="e">
        <f>SUM(J365:J384)</f>
        <v>#REF!</v>
      </c>
      <c r="K385" s="387"/>
      <c r="L385" s="330"/>
      <c r="M385" s="387"/>
      <c r="N385" s="387"/>
      <c r="O385" s="387"/>
      <c r="P385" s="387"/>
    </row>
    <row r="386" spans="1:16" ht="13.15" thickBot="1">
      <c r="A386" s="259"/>
      <c r="B386" s="259"/>
      <c r="C386" s="259"/>
      <c r="D386" s="259"/>
      <c r="E386" s="387"/>
      <c r="F386" s="330"/>
      <c r="G386" s="387"/>
      <c r="H386" s="387"/>
      <c r="I386" s="387"/>
      <c r="J386" s="387"/>
    </row>
    <row r="387" spans="1:16" ht="12.95" customHeight="1">
      <c r="A387" s="259"/>
      <c r="B387" s="709" t="s">
        <v>130</v>
      </c>
      <c r="C387" s="710"/>
      <c r="D387" s="710"/>
      <c r="E387" s="710"/>
      <c r="F387" s="710"/>
      <c r="G387" s="710"/>
      <c r="H387" s="710"/>
      <c r="I387" s="710"/>
      <c r="J387" s="711"/>
    </row>
    <row r="388" spans="1:16" ht="13.15">
      <c r="A388" s="259"/>
      <c r="B388" s="718" t="s">
        <v>131</v>
      </c>
      <c r="C388" s="719"/>
      <c r="D388" s="719"/>
      <c r="E388" s="505" t="s">
        <v>30</v>
      </c>
      <c r="F388" s="505" t="s">
        <v>31</v>
      </c>
      <c r="G388" s="544" t="s">
        <v>32</v>
      </c>
      <c r="H388" s="544" t="s">
        <v>33</v>
      </c>
      <c r="I388" s="544" t="s">
        <v>34</v>
      </c>
      <c r="J388" s="506" t="s">
        <v>1</v>
      </c>
    </row>
    <row r="389" spans="1:16">
      <c r="A389" s="259"/>
      <c r="B389" s="712" t="e">
        <f t="shared" ref="B389:B409" si="95">B365</f>
        <v>#REF!</v>
      </c>
      <c r="C389" s="713"/>
      <c r="D389" s="713"/>
      <c r="E389" s="515" t="e">
        <f>IF('Cumulative Budget Request '!#REF!='Split budget (D)'!$L$1,'Cumulative Budget Request '!#REF!,0)</f>
        <v>#REF!</v>
      </c>
      <c r="F389" s="515" t="e">
        <f>IF('Cumulative Budget Request '!#REF!='Split budget (D)'!$L$1,'Cumulative Budget Request '!#REF!,0)</f>
        <v>#REF!</v>
      </c>
      <c r="G389" s="515" t="e">
        <f>IF('Cumulative Budget Request '!#REF!='Split budget (D)'!$L$1,'Cumulative Budget Request '!#REF!,0)</f>
        <v>#REF!</v>
      </c>
      <c r="H389" s="515" t="e">
        <f>IF('Cumulative Budget Request '!#REF!='Split budget (D)'!$L$1,'Cumulative Budget Request '!#REF!,0)</f>
        <v>#REF!</v>
      </c>
      <c r="I389" s="515" t="e">
        <f>IF('Cumulative Budget Request '!#REF!='Split budget (D)'!$L$1,'Cumulative Budget Request '!#REF!,0)</f>
        <v>#REF!</v>
      </c>
      <c r="J389" s="574" t="e">
        <f t="shared" ref="J389:J408" si="96">SUM(E389:I389)</f>
        <v>#REF!</v>
      </c>
    </row>
    <row r="390" spans="1:16">
      <c r="A390" s="259"/>
      <c r="B390" s="707" t="e">
        <f t="shared" si="95"/>
        <v>#REF!</v>
      </c>
      <c r="C390" s="708"/>
      <c r="D390" s="708"/>
      <c r="E390" s="515" t="e">
        <f>IF('Cumulative Budget Request '!#REF!='Split budget (D)'!$L$1,'Cumulative Budget Request '!#REF!,0)</f>
        <v>#REF!</v>
      </c>
      <c r="F390" s="515" t="e">
        <f>IF('Cumulative Budget Request '!#REF!='Split budget (D)'!$L$1,'Cumulative Budget Request '!#REF!,0)</f>
        <v>#REF!</v>
      </c>
      <c r="G390" s="515" t="e">
        <f>IF('Cumulative Budget Request '!#REF!='Split budget (D)'!$L$1,'Cumulative Budget Request '!#REF!,0)</f>
        <v>#REF!</v>
      </c>
      <c r="H390" s="515" t="e">
        <f>IF('Cumulative Budget Request '!#REF!='Split budget (D)'!$L$1,'Cumulative Budget Request '!#REF!,0)</f>
        <v>#REF!</v>
      </c>
      <c r="I390" s="515" t="e">
        <f>IF('Cumulative Budget Request '!#REF!='Split budget (D)'!$L$1,'Cumulative Budget Request '!#REF!,0)</f>
        <v>#REF!</v>
      </c>
      <c r="J390" s="574" t="e">
        <f t="shared" si="96"/>
        <v>#REF!</v>
      </c>
    </row>
    <row r="391" spans="1:16">
      <c r="A391" s="259"/>
      <c r="B391" s="707" t="e">
        <f t="shared" si="95"/>
        <v>#REF!</v>
      </c>
      <c r="C391" s="708"/>
      <c r="D391" s="708"/>
      <c r="E391" s="515" t="e">
        <f>IF('Cumulative Budget Request '!#REF!='Split budget (D)'!$L$1,'Cumulative Budget Request '!#REF!,0)</f>
        <v>#REF!</v>
      </c>
      <c r="F391" s="515" t="e">
        <f>IF('Cumulative Budget Request '!#REF!='Split budget (D)'!$L$1,'Cumulative Budget Request '!#REF!,0)</f>
        <v>#REF!</v>
      </c>
      <c r="G391" s="515" t="e">
        <f>IF('Cumulative Budget Request '!#REF!='Split budget (D)'!$L$1,'Cumulative Budget Request '!#REF!,0)</f>
        <v>#REF!</v>
      </c>
      <c r="H391" s="515" t="e">
        <f>IF('Cumulative Budget Request '!#REF!='Split budget (D)'!$L$1,'Cumulative Budget Request '!#REF!,0)</f>
        <v>#REF!</v>
      </c>
      <c r="I391" s="515" t="e">
        <f>IF('Cumulative Budget Request '!#REF!='Split budget (D)'!$L$1,'Cumulative Budget Request '!#REF!,0)</f>
        <v>#REF!</v>
      </c>
      <c r="J391" s="574" t="e">
        <f t="shared" si="96"/>
        <v>#REF!</v>
      </c>
    </row>
    <row r="392" spans="1:16" hidden="1">
      <c r="A392" s="259"/>
      <c r="B392" s="707" t="e">
        <f t="shared" si="95"/>
        <v>#REF!</v>
      </c>
      <c r="C392" s="708"/>
      <c r="D392" s="708"/>
      <c r="E392" s="515" t="e">
        <f>IF('Cumulative Budget Request '!#REF!='Split budget (D)'!$L$1,'Cumulative Budget Request '!#REF!,0)</f>
        <v>#REF!</v>
      </c>
      <c r="F392" s="515" t="e">
        <f>IF('Cumulative Budget Request '!#REF!='Split budget (D)'!$L$1,'Cumulative Budget Request '!#REF!,0)</f>
        <v>#REF!</v>
      </c>
      <c r="G392" s="515" t="e">
        <f>IF('Cumulative Budget Request '!#REF!='Split budget (D)'!$L$1,'Cumulative Budget Request '!#REF!,0)</f>
        <v>#REF!</v>
      </c>
      <c r="H392" s="515" t="e">
        <f>IF('Cumulative Budget Request '!#REF!='Split budget (D)'!$L$1,'Cumulative Budget Request '!#REF!,0)</f>
        <v>#REF!</v>
      </c>
      <c r="I392" s="515" t="e">
        <f>IF('Cumulative Budget Request '!#REF!='Split budget (D)'!$L$1,'Cumulative Budget Request '!#REF!,0)</f>
        <v>#REF!</v>
      </c>
      <c r="J392" s="574" t="e">
        <f t="shared" si="96"/>
        <v>#REF!</v>
      </c>
    </row>
    <row r="393" spans="1:16" hidden="1">
      <c r="A393" s="259"/>
      <c r="B393" s="707" t="e">
        <f t="shared" si="95"/>
        <v>#REF!</v>
      </c>
      <c r="C393" s="708"/>
      <c r="D393" s="708"/>
      <c r="E393" s="515" t="e">
        <f>IF('Cumulative Budget Request '!#REF!='Split budget (D)'!$L$1,'Cumulative Budget Request '!#REF!,0)</f>
        <v>#REF!</v>
      </c>
      <c r="F393" s="515" t="e">
        <f>IF('Cumulative Budget Request '!#REF!='Split budget (D)'!$L$1,'Cumulative Budget Request '!#REF!,0)</f>
        <v>#REF!</v>
      </c>
      <c r="G393" s="515" t="e">
        <f>IF('Cumulative Budget Request '!#REF!='Split budget (D)'!$L$1,'Cumulative Budget Request '!#REF!,0)</f>
        <v>#REF!</v>
      </c>
      <c r="H393" s="515" t="e">
        <f>IF('Cumulative Budget Request '!#REF!='Split budget (D)'!$L$1,'Cumulative Budget Request '!#REF!,0)</f>
        <v>#REF!</v>
      </c>
      <c r="I393" s="515" t="e">
        <f>IF('Cumulative Budget Request '!#REF!='Split budget (D)'!$L$1,'Cumulative Budget Request '!#REF!,0)</f>
        <v>#REF!</v>
      </c>
      <c r="J393" s="574" t="e">
        <f t="shared" si="96"/>
        <v>#REF!</v>
      </c>
    </row>
    <row r="394" spans="1:16" hidden="1">
      <c r="A394" s="259"/>
      <c r="B394" s="707" t="e">
        <f t="shared" si="95"/>
        <v>#REF!</v>
      </c>
      <c r="C394" s="708"/>
      <c r="D394" s="708"/>
      <c r="E394" s="515" t="e">
        <f>IF('Cumulative Budget Request '!#REF!='Split budget (D)'!$L$1,'Cumulative Budget Request '!#REF!,0)</f>
        <v>#REF!</v>
      </c>
      <c r="F394" s="515" t="e">
        <f>IF('Cumulative Budget Request '!#REF!='Split budget (D)'!$L$1,'Cumulative Budget Request '!#REF!,0)</f>
        <v>#REF!</v>
      </c>
      <c r="G394" s="515" t="e">
        <f>IF('Cumulative Budget Request '!#REF!='Split budget (D)'!$L$1,'Cumulative Budget Request '!#REF!,0)</f>
        <v>#REF!</v>
      </c>
      <c r="H394" s="515" t="e">
        <f>IF('Cumulative Budget Request '!#REF!='Split budget (D)'!$L$1,'Cumulative Budget Request '!#REF!,0)</f>
        <v>#REF!</v>
      </c>
      <c r="I394" s="515" t="e">
        <f>IF('Cumulative Budget Request '!#REF!='Split budget (D)'!$L$1,'Cumulative Budget Request '!#REF!,0)</f>
        <v>#REF!</v>
      </c>
      <c r="J394" s="574" t="e">
        <f t="shared" si="96"/>
        <v>#REF!</v>
      </c>
    </row>
    <row r="395" spans="1:16" hidden="1">
      <c r="A395" s="259"/>
      <c r="B395" s="707" t="e">
        <f t="shared" si="95"/>
        <v>#REF!</v>
      </c>
      <c r="C395" s="708"/>
      <c r="D395" s="708"/>
      <c r="E395" s="515" t="e">
        <f>IF('Cumulative Budget Request '!#REF!='Split budget (D)'!$L$1,'Cumulative Budget Request '!#REF!,0)</f>
        <v>#REF!</v>
      </c>
      <c r="F395" s="515" t="e">
        <f>IF('Cumulative Budget Request '!#REF!='Split budget (D)'!$L$1,'Cumulative Budget Request '!#REF!,0)</f>
        <v>#REF!</v>
      </c>
      <c r="G395" s="515" t="e">
        <f>IF('Cumulative Budget Request '!#REF!='Split budget (D)'!$L$1,'Cumulative Budget Request '!#REF!,0)</f>
        <v>#REF!</v>
      </c>
      <c r="H395" s="515" t="e">
        <f>IF('Cumulative Budget Request '!#REF!='Split budget (D)'!$L$1,'Cumulative Budget Request '!#REF!,0)</f>
        <v>#REF!</v>
      </c>
      <c r="I395" s="515" t="e">
        <f>IF('Cumulative Budget Request '!#REF!='Split budget (D)'!$L$1,'Cumulative Budget Request '!#REF!,0)</f>
        <v>#REF!</v>
      </c>
      <c r="J395" s="574" t="e">
        <f t="shared" si="96"/>
        <v>#REF!</v>
      </c>
    </row>
    <row r="396" spans="1:16" hidden="1">
      <c r="A396" s="259"/>
      <c r="B396" s="707" t="e">
        <f t="shared" si="95"/>
        <v>#REF!</v>
      </c>
      <c r="C396" s="708"/>
      <c r="D396" s="708"/>
      <c r="E396" s="515" t="e">
        <f>IF('Cumulative Budget Request '!#REF!='Split budget (D)'!$L$1,'Cumulative Budget Request '!#REF!,0)</f>
        <v>#REF!</v>
      </c>
      <c r="F396" s="515" t="e">
        <f>IF('Cumulative Budget Request '!#REF!='Split budget (D)'!$L$1,'Cumulative Budget Request '!#REF!,0)</f>
        <v>#REF!</v>
      </c>
      <c r="G396" s="515" t="e">
        <f>IF('Cumulative Budget Request '!#REF!='Split budget (D)'!$L$1,'Cumulative Budget Request '!#REF!,0)</f>
        <v>#REF!</v>
      </c>
      <c r="H396" s="515" t="e">
        <f>IF('Cumulative Budget Request '!#REF!='Split budget (D)'!$L$1,'Cumulative Budget Request '!#REF!,0)</f>
        <v>#REF!</v>
      </c>
      <c r="I396" s="515" t="e">
        <f>IF('Cumulative Budget Request '!#REF!='Split budget (D)'!$L$1,'Cumulative Budget Request '!#REF!,0)</f>
        <v>#REF!</v>
      </c>
      <c r="J396" s="574" t="e">
        <f t="shared" si="96"/>
        <v>#REF!</v>
      </c>
    </row>
    <row r="397" spans="1:16" hidden="1">
      <c r="A397" s="259"/>
      <c r="B397" s="707" t="e">
        <f t="shared" si="95"/>
        <v>#REF!</v>
      </c>
      <c r="C397" s="708"/>
      <c r="D397" s="708"/>
      <c r="E397" s="515" t="e">
        <f>IF('Cumulative Budget Request '!#REF!='Split budget (D)'!$L$1,'Cumulative Budget Request '!#REF!,0)</f>
        <v>#REF!</v>
      </c>
      <c r="F397" s="515" t="e">
        <f>IF('Cumulative Budget Request '!#REF!='Split budget (D)'!$L$1,'Cumulative Budget Request '!#REF!,0)</f>
        <v>#REF!</v>
      </c>
      <c r="G397" s="515" t="e">
        <f>IF('Cumulative Budget Request '!#REF!='Split budget (D)'!$L$1,'Cumulative Budget Request '!#REF!,0)</f>
        <v>#REF!</v>
      </c>
      <c r="H397" s="515" t="e">
        <f>IF('Cumulative Budget Request '!#REF!='Split budget (D)'!$L$1,'Cumulative Budget Request '!#REF!,0)</f>
        <v>#REF!</v>
      </c>
      <c r="I397" s="515" t="e">
        <f>IF('Cumulative Budget Request '!#REF!='Split budget (D)'!$L$1,'Cumulative Budget Request '!#REF!,0)</f>
        <v>#REF!</v>
      </c>
      <c r="J397" s="574" t="e">
        <f t="shared" si="96"/>
        <v>#REF!</v>
      </c>
    </row>
    <row r="398" spans="1:16" hidden="1">
      <c r="A398" s="259"/>
      <c r="B398" s="707" t="e">
        <f t="shared" si="95"/>
        <v>#REF!</v>
      </c>
      <c r="C398" s="708"/>
      <c r="D398" s="708"/>
      <c r="E398" s="515" t="e">
        <f>IF('Cumulative Budget Request '!#REF!='Split budget (D)'!$L$1,'Cumulative Budget Request '!#REF!,0)</f>
        <v>#REF!</v>
      </c>
      <c r="F398" s="515" t="e">
        <f>IF('Cumulative Budget Request '!#REF!='Split budget (D)'!$L$1,'Cumulative Budget Request '!#REF!,0)</f>
        <v>#REF!</v>
      </c>
      <c r="G398" s="515" t="e">
        <f>IF('Cumulative Budget Request '!#REF!='Split budget (D)'!$L$1,'Cumulative Budget Request '!#REF!,0)</f>
        <v>#REF!</v>
      </c>
      <c r="H398" s="515" t="e">
        <f>IF('Cumulative Budget Request '!#REF!='Split budget (D)'!$L$1,'Cumulative Budget Request '!#REF!,0)</f>
        <v>#REF!</v>
      </c>
      <c r="I398" s="515" t="e">
        <f>IF('Cumulative Budget Request '!#REF!='Split budget (D)'!$L$1,'Cumulative Budget Request '!#REF!,0)</f>
        <v>#REF!</v>
      </c>
      <c r="J398" s="574" t="e">
        <f t="shared" si="96"/>
        <v>#REF!</v>
      </c>
    </row>
    <row r="399" spans="1:16" hidden="1">
      <c r="A399" s="259"/>
      <c r="B399" s="707" t="e">
        <f t="shared" si="95"/>
        <v>#REF!</v>
      </c>
      <c r="C399" s="708"/>
      <c r="D399" s="708"/>
      <c r="E399" s="515" t="e">
        <f>IF('Cumulative Budget Request '!#REF!='Split budget (D)'!$L$1,'Cumulative Budget Request '!#REF!,0)</f>
        <v>#REF!</v>
      </c>
      <c r="F399" s="515" t="e">
        <f>IF('Cumulative Budget Request '!#REF!='Split budget (D)'!$L$1,'Cumulative Budget Request '!#REF!,0)</f>
        <v>#REF!</v>
      </c>
      <c r="G399" s="515" t="e">
        <f>IF('Cumulative Budget Request '!#REF!='Split budget (D)'!$L$1,'Cumulative Budget Request '!#REF!,0)</f>
        <v>#REF!</v>
      </c>
      <c r="H399" s="515" t="e">
        <f>IF('Cumulative Budget Request '!#REF!='Split budget (D)'!$L$1,'Cumulative Budget Request '!#REF!,0)</f>
        <v>#REF!</v>
      </c>
      <c r="I399" s="515" t="e">
        <f>IF('Cumulative Budget Request '!#REF!='Split budget (D)'!$L$1,'Cumulative Budget Request '!#REF!,0)</f>
        <v>#REF!</v>
      </c>
      <c r="J399" s="574" t="e">
        <f t="shared" si="96"/>
        <v>#REF!</v>
      </c>
    </row>
    <row r="400" spans="1:16" hidden="1">
      <c r="A400" s="259"/>
      <c r="B400" s="707" t="e">
        <f t="shared" si="95"/>
        <v>#REF!</v>
      </c>
      <c r="C400" s="708"/>
      <c r="D400" s="708"/>
      <c r="E400" s="515" t="e">
        <f>IF('Cumulative Budget Request '!#REF!='Split budget (D)'!$L$1,'Cumulative Budget Request '!#REF!,0)</f>
        <v>#REF!</v>
      </c>
      <c r="F400" s="515" t="e">
        <f>IF('Cumulative Budget Request '!#REF!='Split budget (D)'!$L$1,'Cumulative Budget Request '!#REF!,0)</f>
        <v>#REF!</v>
      </c>
      <c r="G400" s="515" t="e">
        <f>IF('Cumulative Budget Request '!#REF!='Split budget (D)'!$L$1,'Cumulative Budget Request '!#REF!,0)</f>
        <v>#REF!</v>
      </c>
      <c r="H400" s="515" t="e">
        <f>IF('Cumulative Budget Request '!#REF!='Split budget (D)'!$L$1,'Cumulative Budget Request '!#REF!,0)</f>
        <v>#REF!</v>
      </c>
      <c r="I400" s="515" t="e">
        <f>IF('Cumulative Budget Request '!#REF!='Split budget (D)'!$L$1,'Cumulative Budget Request '!#REF!,0)</f>
        <v>#REF!</v>
      </c>
      <c r="J400" s="574" t="e">
        <f t="shared" si="96"/>
        <v>#REF!</v>
      </c>
    </row>
    <row r="401" spans="1:10" hidden="1">
      <c r="A401" s="259"/>
      <c r="B401" s="707" t="e">
        <f t="shared" si="95"/>
        <v>#REF!</v>
      </c>
      <c r="C401" s="708"/>
      <c r="D401" s="708"/>
      <c r="E401" s="515" t="e">
        <f>IF('Cumulative Budget Request '!#REF!='Split budget (D)'!$L$1,'Cumulative Budget Request '!#REF!,0)</f>
        <v>#REF!</v>
      </c>
      <c r="F401" s="515" t="e">
        <f>IF('Cumulative Budget Request '!#REF!='Split budget (D)'!$L$1,'Cumulative Budget Request '!#REF!,0)</f>
        <v>#REF!</v>
      </c>
      <c r="G401" s="515" t="e">
        <f>IF('Cumulative Budget Request '!#REF!='Split budget (D)'!$L$1,'Cumulative Budget Request '!#REF!,0)</f>
        <v>#REF!</v>
      </c>
      <c r="H401" s="515" t="e">
        <f>IF('Cumulative Budget Request '!#REF!='Split budget (D)'!$L$1,'Cumulative Budget Request '!#REF!,0)</f>
        <v>#REF!</v>
      </c>
      <c r="I401" s="515" t="e">
        <f>IF('Cumulative Budget Request '!#REF!='Split budget (D)'!$L$1,'Cumulative Budget Request '!#REF!,0)</f>
        <v>#REF!</v>
      </c>
      <c r="J401" s="574" t="e">
        <f t="shared" si="96"/>
        <v>#REF!</v>
      </c>
    </row>
    <row r="402" spans="1:10" hidden="1">
      <c r="A402" s="259"/>
      <c r="B402" s="707" t="e">
        <f t="shared" si="95"/>
        <v>#REF!</v>
      </c>
      <c r="C402" s="708"/>
      <c r="D402" s="708"/>
      <c r="E402" s="515" t="e">
        <f>IF('Cumulative Budget Request '!#REF!='Split budget (D)'!$L$1,'Cumulative Budget Request '!#REF!,0)</f>
        <v>#REF!</v>
      </c>
      <c r="F402" s="515" t="e">
        <f>IF('Cumulative Budget Request '!#REF!='Split budget (D)'!$L$1,'Cumulative Budget Request '!#REF!,0)</f>
        <v>#REF!</v>
      </c>
      <c r="G402" s="515" t="e">
        <f>IF('Cumulative Budget Request '!#REF!='Split budget (D)'!$L$1,'Cumulative Budget Request '!#REF!,0)</f>
        <v>#REF!</v>
      </c>
      <c r="H402" s="515" t="e">
        <f>IF('Cumulative Budget Request '!#REF!='Split budget (D)'!$L$1,'Cumulative Budget Request '!#REF!,0)</f>
        <v>#REF!</v>
      </c>
      <c r="I402" s="515" t="e">
        <f>IF('Cumulative Budget Request '!#REF!='Split budget (D)'!$L$1,'Cumulative Budget Request '!#REF!,0)</f>
        <v>#REF!</v>
      </c>
      <c r="J402" s="574" t="e">
        <f t="shared" si="96"/>
        <v>#REF!</v>
      </c>
    </row>
    <row r="403" spans="1:10" hidden="1">
      <c r="A403" s="259"/>
      <c r="B403" s="707" t="e">
        <f t="shared" si="95"/>
        <v>#REF!</v>
      </c>
      <c r="C403" s="708"/>
      <c r="D403" s="708"/>
      <c r="E403" s="515" t="e">
        <f>IF('Cumulative Budget Request '!#REF!='Split budget (D)'!$L$1,'Cumulative Budget Request '!#REF!,0)</f>
        <v>#REF!</v>
      </c>
      <c r="F403" s="515" t="e">
        <f>IF('Cumulative Budget Request '!#REF!='Split budget (D)'!$L$1,'Cumulative Budget Request '!#REF!,0)</f>
        <v>#REF!</v>
      </c>
      <c r="G403" s="515" t="e">
        <f>IF('Cumulative Budget Request '!#REF!='Split budget (D)'!$L$1,'Cumulative Budget Request '!#REF!,0)</f>
        <v>#REF!</v>
      </c>
      <c r="H403" s="515" t="e">
        <f>IF('Cumulative Budget Request '!#REF!='Split budget (D)'!$L$1,'Cumulative Budget Request '!#REF!,0)</f>
        <v>#REF!</v>
      </c>
      <c r="I403" s="515" t="e">
        <f>IF('Cumulative Budget Request '!#REF!='Split budget (D)'!$L$1,'Cumulative Budget Request '!#REF!,0)</f>
        <v>#REF!</v>
      </c>
      <c r="J403" s="574" t="e">
        <f t="shared" si="96"/>
        <v>#REF!</v>
      </c>
    </row>
    <row r="404" spans="1:10" hidden="1">
      <c r="A404" s="259"/>
      <c r="B404" s="707" t="e">
        <f t="shared" si="95"/>
        <v>#REF!</v>
      </c>
      <c r="C404" s="708"/>
      <c r="D404" s="708"/>
      <c r="E404" s="515" t="e">
        <f>IF('Cumulative Budget Request '!#REF!='Split budget (D)'!$L$1,'Cumulative Budget Request '!#REF!,0)</f>
        <v>#REF!</v>
      </c>
      <c r="F404" s="515" t="e">
        <f>IF('Cumulative Budget Request '!#REF!='Split budget (D)'!$L$1,'Cumulative Budget Request '!#REF!,0)</f>
        <v>#REF!</v>
      </c>
      <c r="G404" s="515" t="e">
        <f>IF('Cumulative Budget Request '!#REF!='Split budget (D)'!$L$1,'Cumulative Budget Request '!#REF!,0)</f>
        <v>#REF!</v>
      </c>
      <c r="H404" s="515" t="e">
        <f>IF('Cumulative Budget Request '!#REF!='Split budget (D)'!$L$1,'Cumulative Budget Request '!#REF!,0)</f>
        <v>#REF!</v>
      </c>
      <c r="I404" s="515" t="e">
        <f>IF('Cumulative Budget Request '!#REF!='Split budget (D)'!$L$1,'Cumulative Budget Request '!#REF!,0)</f>
        <v>#REF!</v>
      </c>
      <c r="J404" s="574" t="e">
        <f t="shared" si="96"/>
        <v>#REF!</v>
      </c>
    </row>
    <row r="405" spans="1:10" hidden="1">
      <c r="A405" s="259"/>
      <c r="B405" s="707" t="e">
        <f t="shared" si="95"/>
        <v>#REF!</v>
      </c>
      <c r="C405" s="708"/>
      <c r="D405" s="708"/>
      <c r="E405" s="515" t="e">
        <f>IF('Cumulative Budget Request '!#REF!='Split budget (D)'!$L$1,'Cumulative Budget Request '!#REF!,0)</f>
        <v>#REF!</v>
      </c>
      <c r="F405" s="515" t="e">
        <f>IF('Cumulative Budget Request '!#REF!='Split budget (D)'!$L$1,'Cumulative Budget Request '!#REF!,0)</f>
        <v>#REF!</v>
      </c>
      <c r="G405" s="515" t="e">
        <f>IF('Cumulative Budget Request '!#REF!='Split budget (D)'!$L$1,'Cumulative Budget Request '!#REF!,0)</f>
        <v>#REF!</v>
      </c>
      <c r="H405" s="515" t="e">
        <f>IF('Cumulative Budget Request '!#REF!='Split budget (D)'!$L$1,'Cumulative Budget Request '!#REF!,0)</f>
        <v>#REF!</v>
      </c>
      <c r="I405" s="515" t="e">
        <f>IF('Cumulative Budget Request '!#REF!='Split budget (D)'!$L$1,'Cumulative Budget Request '!#REF!,0)</f>
        <v>#REF!</v>
      </c>
      <c r="J405" s="574" t="e">
        <f t="shared" si="96"/>
        <v>#REF!</v>
      </c>
    </row>
    <row r="406" spans="1:10" hidden="1">
      <c r="A406" s="259"/>
      <c r="B406" s="707" t="e">
        <f t="shared" si="95"/>
        <v>#REF!</v>
      </c>
      <c r="C406" s="708"/>
      <c r="D406" s="708"/>
      <c r="E406" s="515" t="e">
        <f>IF('Cumulative Budget Request '!#REF!='Split budget (D)'!$L$1,'Cumulative Budget Request '!#REF!,0)</f>
        <v>#REF!</v>
      </c>
      <c r="F406" s="515" t="e">
        <f>IF('Cumulative Budget Request '!#REF!='Split budget (D)'!$L$1,'Cumulative Budget Request '!#REF!,0)</f>
        <v>#REF!</v>
      </c>
      <c r="G406" s="515" t="e">
        <f>IF('Cumulative Budget Request '!#REF!='Split budget (D)'!$L$1,'Cumulative Budget Request '!#REF!,0)</f>
        <v>#REF!</v>
      </c>
      <c r="H406" s="515" t="e">
        <f>IF('Cumulative Budget Request '!#REF!='Split budget (D)'!$L$1,'Cumulative Budget Request '!#REF!,0)</f>
        <v>#REF!</v>
      </c>
      <c r="I406" s="515" t="e">
        <f>IF('Cumulative Budget Request '!#REF!='Split budget (D)'!$L$1,'Cumulative Budget Request '!#REF!,0)</f>
        <v>#REF!</v>
      </c>
      <c r="J406" s="574" t="e">
        <f t="shared" si="96"/>
        <v>#REF!</v>
      </c>
    </row>
    <row r="407" spans="1:10" hidden="1">
      <c r="A407" s="259"/>
      <c r="B407" s="707" t="e">
        <f t="shared" si="95"/>
        <v>#REF!</v>
      </c>
      <c r="C407" s="708"/>
      <c r="D407" s="708"/>
      <c r="E407" s="515" t="e">
        <f>IF('Cumulative Budget Request '!#REF!='Split budget (D)'!$L$1,'Cumulative Budget Request '!#REF!,0)</f>
        <v>#REF!</v>
      </c>
      <c r="F407" s="515" t="e">
        <f>IF('Cumulative Budget Request '!#REF!='Split budget (D)'!$L$1,'Cumulative Budget Request '!#REF!,0)</f>
        <v>#REF!</v>
      </c>
      <c r="G407" s="515" t="e">
        <f>IF('Cumulative Budget Request '!#REF!='Split budget (D)'!$L$1,'Cumulative Budget Request '!#REF!,0)</f>
        <v>#REF!</v>
      </c>
      <c r="H407" s="515" t="e">
        <f>IF('Cumulative Budget Request '!#REF!='Split budget (D)'!$L$1,'Cumulative Budget Request '!#REF!,0)</f>
        <v>#REF!</v>
      </c>
      <c r="I407" s="515" t="e">
        <f>IF('Cumulative Budget Request '!#REF!='Split budget (D)'!$L$1,'Cumulative Budget Request '!#REF!,0)</f>
        <v>#REF!</v>
      </c>
      <c r="J407" s="574" t="e">
        <f t="shared" si="96"/>
        <v>#REF!</v>
      </c>
    </row>
    <row r="408" spans="1:10" hidden="1">
      <c r="A408" s="259"/>
      <c r="B408" s="714" t="e">
        <f t="shared" si="95"/>
        <v>#REF!</v>
      </c>
      <c r="C408" s="715"/>
      <c r="D408" s="715"/>
      <c r="E408" s="515" t="e">
        <f>IF('Cumulative Budget Request '!#REF!='Split budget (D)'!$L$1,'Cumulative Budget Request '!#REF!,0)</f>
        <v>#REF!</v>
      </c>
      <c r="F408" s="515" t="e">
        <f>IF('Cumulative Budget Request '!#REF!='Split budget (D)'!$L$1,'Cumulative Budget Request '!#REF!,0)</f>
        <v>#REF!</v>
      </c>
      <c r="G408" s="515" t="e">
        <f>IF('Cumulative Budget Request '!#REF!='Split budget (D)'!$L$1,'Cumulative Budget Request '!#REF!,0)</f>
        <v>#REF!</v>
      </c>
      <c r="H408" s="515" t="e">
        <f>IF('Cumulative Budget Request '!#REF!='Split budget (D)'!$L$1,'Cumulative Budget Request '!#REF!,0)</f>
        <v>#REF!</v>
      </c>
      <c r="I408" s="515" t="e">
        <f>IF('Cumulative Budget Request '!#REF!='Split budget (D)'!$L$1,'Cumulative Budget Request '!#REF!,0)</f>
        <v>#REF!</v>
      </c>
      <c r="J408" s="575" t="e">
        <f t="shared" si="96"/>
        <v>#REF!</v>
      </c>
    </row>
    <row r="409" spans="1:10" ht="13.5" thickBot="1">
      <c r="A409" s="259"/>
      <c r="B409" s="716" t="str">
        <f t="shared" si="95"/>
        <v>TOTAL</v>
      </c>
      <c r="C409" s="717"/>
      <c r="D409" s="717"/>
      <c r="E409" s="577" t="e">
        <f>SUM(E389:E408)</f>
        <v>#REF!</v>
      </c>
      <c r="F409" s="577" t="e">
        <f t="shared" ref="F409:I409" si="97">SUM(F389:F408)</f>
        <v>#REF!</v>
      </c>
      <c r="G409" s="577" t="e">
        <f t="shared" si="97"/>
        <v>#REF!</v>
      </c>
      <c r="H409" s="577" t="e">
        <f t="shared" si="97"/>
        <v>#REF!</v>
      </c>
      <c r="I409" s="577" t="e">
        <f t="shared" si="97"/>
        <v>#REF!</v>
      </c>
      <c r="J409" s="576" t="e">
        <f>SUM(J389:J408)</f>
        <v>#REF!</v>
      </c>
    </row>
    <row r="410" spans="1:10">
      <c r="A410" s="259"/>
      <c r="B410" s="259"/>
      <c r="C410" s="259"/>
      <c r="D410" s="259"/>
      <c r="E410" s="387"/>
      <c r="F410" s="330"/>
      <c r="G410" s="387"/>
      <c r="H410" s="387"/>
      <c r="I410" s="387"/>
      <c r="J410" s="387"/>
    </row>
    <row r="411" spans="1:10">
      <c r="A411" s="259"/>
      <c r="B411" s="259"/>
      <c r="C411" s="259"/>
      <c r="D411" s="259"/>
      <c r="E411" s="387"/>
      <c r="F411" s="330"/>
      <c r="G411" s="387"/>
      <c r="H411" s="387"/>
      <c r="I411" s="387"/>
      <c r="J411" s="387"/>
    </row>
    <row r="412" spans="1:10">
      <c r="A412" s="259"/>
      <c r="B412" s="259"/>
      <c r="C412" s="259"/>
      <c r="D412" s="259"/>
      <c r="E412" s="387"/>
      <c r="F412" s="330"/>
      <c r="G412" s="387"/>
      <c r="H412" s="387"/>
      <c r="I412" s="387"/>
      <c r="J412" s="387"/>
    </row>
    <row r="413" spans="1:10">
      <c r="A413" s="259"/>
      <c r="B413" s="259"/>
      <c r="C413" s="259"/>
      <c r="D413" s="259"/>
      <c r="E413" s="387"/>
      <c r="F413" s="330"/>
      <c r="G413" s="387"/>
      <c r="H413" s="387"/>
      <c r="I413" s="387"/>
      <c r="J413" s="387"/>
    </row>
    <row r="414" spans="1:10">
      <c r="A414" s="259"/>
      <c r="B414" s="259"/>
      <c r="C414" s="259"/>
      <c r="D414" s="259"/>
      <c r="E414" s="387"/>
      <c r="F414" s="330"/>
      <c r="G414" s="387"/>
      <c r="H414" s="387"/>
      <c r="I414" s="387"/>
      <c r="J414" s="387"/>
    </row>
    <row r="415" spans="1:10">
      <c r="A415" s="259"/>
      <c r="B415" s="259"/>
      <c r="C415" s="259"/>
      <c r="D415" s="259"/>
      <c r="E415" s="387"/>
      <c r="F415" s="330"/>
      <c r="G415" s="387"/>
      <c r="H415" s="387"/>
      <c r="I415" s="387"/>
      <c r="J415" s="387"/>
    </row>
    <row r="416" spans="1:10">
      <c r="A416" s="259"/>
      <c r="B416" s="259"/>
      <c r="C416" s="259"/>
      <c r="D416" s="259"/>
      <c r="E416" s="387"/>
      <c r="F416" s="330"/>
      <c r="G416" s="387"/>
      <c r="H416" s="387"/>
      <c r="I416" s="387"/>
      <c r="J416" s="387"/>
    </row>
    <row r="417" spans="1:10">
      <c r="A417" s="259"/>
      <c r="B417" s="259"/>
      <c r="C417" s="259"/>
      <c r="D417" s="259"/>
      <c r="E417" s="387"/>
      <c r="F417" s="330"/>
      <c r="G417" s="387"/>
      <c r="H417" s="387"/>
      <c r="I417" s="387"/>
      <c r="J417" s="387"/>
    </row>
    <row r="418" spans="1:10">
      <c r="A418" s="259"/>
      <c r="B418" s="259"/>
      <c r="C418" s="259"/>
      <c r="D418" s="259"/>
      <c r="E418" s="387"/>
      <c r="F418" s="330"/>
      <c r="G418" s="387"/>
      <c r="H418" s="387"/>
      <c r="I418" s="387"/>
      <c r="J418" s="387"/>
    </row>
    <row r="419" spans="1:10">
      <c r="A419" s="259"/>
      <c r="B419" s="259"/>
      <c r="C419" s="259"/>
      <c r="D419" s="259"/>
      <c r="E419" s="387"/>
      <c r="F419" s="330"/>
      <c r="G419" s="387"/>
      <c r="H419" s="387"/>
      <c r="I419" s="387"/>
      <c r="J419" s="387"/>
    </row>
    <row r="420" spans="1:10">
      <c r="A420" s="259"/>
      <c r="B420" s="259"/>
      <c r="C420" s="259"/>
      <c r="D420" s="259"/>
      <c r="E420" s="387"/>
      <c r="F420" s="330"/>
      <c r="G420" s="387"/>
      <c r="H420" s="387"/>
      <c r="I420" s="387"/>
      <c r="J420" s="387"/>
    </row>
    <row r="421" spans="1:10">
      <c r="A421" s="259"/>
      <c r="B421" s="259"/>
      <c r="C421" s="259"/>
      <c r="D421" s="259"/>
      <c r="E421" s="387"/>
      <c r="F421" s="330"/>
      <c r="G421" s="387"/>
      <c r="H421" s="387"/>
      <c r="I421" s="387"/>
      <c r="J421" s="387"/>
    </row>
    <row r="422" spans="1:10">
      <c r="A422" s="259"/>
      <c r="B422" s="259"/>
      <c r="C422" s="259"/>
      <c r="D422" s="259"/>
      <c r="E422" s="387"/>
      <c r="F422" s="330"/>
      <c r="G422" s="387"/>
      <c r="H422" s="387"/>
      <c r="I422" s="387"/>
      <c r="J422" s="387"/>
    </row>
    <row r="423" spans="1:10">
      <c r="A423" s="259"/>
      <c r="B423" s="259"/>
      <c r="C423" s="259"/>
      <c r="D423" s="259"/>
      <c r="E423" s="387"/>
      <c r="F423" s="330"/>
      <c r="G423" s="387"/>
      <c r="H423" s="387"/>
      <c r="I423" s="387"/>
      <c r="J423" s="387"/>
    </row>
    <row r="424" spans="1:10">
      <c r="A424" s="259"/>
      <c r="B424" s="259"/>
      <c r="C424" s="259"/>
      <c r="D424" s="259"/>
      <c r="E424" s="387"/>
      <c r="F424" s="330"/>
      <c r="G424" s="387"/>
      <c r="H424" s="387"/>
      <c r="I424" s="387"/>
      <c r="J424" s="387"/>
    </row>
    <row r="425" spans="1:10">
      <c r="A425" s="259"/>
      <c r="B425" s="259"/>
      <c r="C425" s="259"/>
      <c r="D425" s="259"/>
      <c r="E425" s="387"/>
      <c r="F425" s="330"/>
      <c r="G425" s="387"/>
      <c r="H425" s="387"/>
      <c r="I425" s="387"/>
      <c r="J425" s="387"/>
    </row>
    <row r="426" spans="1:10">
      <c r="A426" s="259"/>
      <c r="B426" s="259"/>
      <c r="C426" s="259"/>
      <c r="D426" s="259"/>
      <c r="E426" s="387"/>
      <c r="F426" s="330"/>
      <c r="G426" s="387"/>
      <c r="H426" s="387"/>
      <c r="I426" s="387"/>
      <c r="J426" s="387"/>
    </row>
    <row r="427" spans="1:10">
      <c r="A427" s="259"/>
      <c r="B427" s="259"/>
      <c r="C427" s="259"/>
      <c r="D427" s="259"/>
      <c r="E427" s="387"/>
      <c r="F427" s="330"/>
      <c r="G427" s="387"/>
      <c r="H427" s="387"/>
      <c r="I427" s="387"/>
      <c r="J427" s="387"/>
    </row>
    <row r="428" spans="1:10">
      <c r="A428" s="259"/>
      <c r="B428" s="259"/>
      <c r="C428" s="259"/>
      <c r="D428" s="259"/>
      <c r="E428" s="387"/>
      <c r="F428" s="330"/>
      <c r="G428" s="387"/>
      <c r="H428" s="387"/>
      <c r="I428" s="387"/>
      <c r="J428" s="387"/>
    </row>
    <row r="429" spans="1:10">
      <c r="A429" s="259"/>
      <c r="B429" s="259"/>
      <c r="C429" s="259"/>
      <c r="D429" s="259"/>
      <c r="E429" s="387"/>
      <c r="F429" s="330"/>
      <c r="G429" s="387"/>
      <c r="H429" s="387"/>
      <c r="I429" s="387"/>
      <c r="J429" s="387"/>
    </row>
    <row r="430" spans="1:10">
      <c r="A430" s="259"/>
      <c r="B430" s="259"/>
      <c r="C430" s="259"/>
      <c r="D430" s="259"/>
      <c r="E430" s="387"/>
      <c r="F430" s="330"/>
      <c r="G430" s="387"/>
      <c r="H430" s="387"/>
      <c r="I430" s="387"/>
      <c r="J430" s="387"/>
    </row>
    <row r="431" spans="1:10">
      <c r="A431" s="259"/>
      <c r="B431" s="259"/>
      <c r="C431" s="259"/>
      <c r="D431" s="259"/>
      <c r="E431" s="387"/>
      <c r="F431" s="330"/>
      <c r="G431" s="387"/>
      <c r="H431" s="387"/>
      <c r="I431" s="387"/>
      <c r="J431" s="387"/>
    </row>
    <row r="432" spans="1:10">
      <c r="A432" s="259"/>
      <c r="B432" s="259"/>
      <c r="C432" s="259"/>
      <c r="D432" s="259"/>
      <c r="E432" s="387"/>
      <c r="F432" s="330"/>
      <c r="G432" s="387"/>
      <c r="H432" s="387"/>
      <c r="I432" s="387"/>
      <c r="J432" s="387"/>
    </row>
    <row r="433" spans="1:10">
      <c r="A433" s="259"/>
      <c r="B433" s="259"/>
      <c r="C433" s="259"/>
      <c r="D433" s="259"/>
      <c r="E433" s="387"/>
      <c r="F433" s="330"/>
      <c r="G433" s="387"/>
      <c r="H433" s="387"/>
      <c r="I433" s="387"/>
      <c r="J433" s="387"/>
    </row>
    <row r="434" spans="1:10">
      <c r="A434" s="259"/>
      <c r="B434" s="259"/>
      <c r="C434" s="259"/>
      <c r="D434" s="259"/>
      <c r="E434" s="387"/>
      <c r="F434" s="330"/>
      <c r="G434" s="387"/>
      <c r="H434" s="387"/>
      <c r="I434" s="387"/>
      <c r="J434" s="387"/>
    </row>
    <row r="435" spans="1:10">
      <c r="A435" s="259"/>
      <c r="B435" s="259"/>
      <c r="C435" s="259"/>
      <c r="D435" s="259"/>
      <c r="E435" s="387"/>
      <c r="F435" s="330"/>
      <c r="G435" s="387"/>
      <c r="H435" s="387"/>
      <c r="I435" s="387"/>
      <c r="J435" s="387"/>
    </row>
    <row r="436" spans="1:10">
      <c r="A436" s="259"/>
      <c r="B436" s="259"/>
      <c r="C436" s="259"/>
      <c r="D436" s="259"/>
      <c r="E436" s="387"/>
      <c r="F436" s="330"/>
      <c r="G436" s="387"/>
      <c r="H436" s="387"/>
      <c r="I436" s="387"/>
      <c r="J436" s="387"/>
    </row>
    <row r="437" spans="1:10">
      <c r="A437" s="259"/>
      <c r="B437" s="259"/>
      <c r="C437" s="259"/>
      <c r="D437" s="259"/>
      <c r="E437" s="387"/>
      <c r="F437" s="330"/>
      <c r="G437" s="387"/>
      <c r="H437" s="387"/>
      <c r="I437" s="387"/>
      <c r="J437" s="387"/>
    </row>
    <row r="438" spans="1:10">
      <c r="A438" s="259"/>
      <c r="B438" s="259"/>
      <c r="C438" s="259"/>
      <c r="D438" s="259"/>
      <c r="E438" s="387"/>
      <c r="F438" s="330"/>
      <c r="G438" s="387"/>
      <c r="H438" s="387"/>
      <c r="I438" s="387"/>
      <c r="J438" s="387"/>
    </row>
    <row r="439" spans="1:10">
      <c r="A439" s="259"/>
      <c r="B439" s="259"/>
      <c r="C439" s="259"/>
      <c r="D439" s="259"/>
      <c r="E439" s="387"/>
      <c r="F439" s="330"/>
      <c r="G439" s="387"/>
      <c r="H439" s="387"/>
      <c r="I439" s="387"/>
      <c r="J439" s="387"/>
    </row>
    <row r="440" spans="1:10">
      <c r="A440" s="259"/>
      <c r="B440" s="259"/>
      <c r="C440" s="259"/>
      <c r="D440" s="259"/>
      <c r="E440" s="387"/>
      <c r="F440" s="330"/>
      <c r="G440" s="387"/>
      <c r="H440" s="387"/>
      <c r="I440" s="387"/>
      <c r="J440" s="387"/>
    </row>
    <row r="441" spans="1:10">
      <c r="A441" s="259"/>
      <c r="B441" s="259"/>
      <c r="C441" s="259"/>
      <c r="D441" s="259"/>
      <c r="E441" s="387"/>
      <c r="F441" s="330"/>
      <c r="G441" s="387"/>
      <c r="H441" s="387"/>
      <c r="I441" s="387"/>
      <c r="J441" s="387"/>
    </row>
    <row r="442" spans="1:10">
      <c r="A442" s="259"/>
      <c r="B442" s="259"/>
      <c r="C442" s="259"/>
      <c r="D442" s="259"/>
      <c r="E442" s="387"/>
      <c r="F442" s="330"/>
      <c r="G442" s="387"/>
      <c r="H442" s="387"/>
      <c r="I442" s="387"/>
      <c r="J442" s="387"/>
    </row>
    <row r="443" spans="1:10">
      <c r="A443" s="259"/>
      <c r="B443" s="259"/>
      <c r="C443" s="259"/>
      <c r="D443" s="259"/>
      <c r="E443" s="387"/>
      <c r="F443" s="330"/>
      <c r="G443" s="387"/>
      <c r="H443" s="387"/>
      <c r="I443" s="387"/>
      <c r="J443" s="387"/>
    </row>
    <row r="444" spans="1:10">
      <c r="A444" s="259"/>
      <c r="B444" s="259"/>
      <c r="C444" s="259"/>
      <c r="D444" s="259"/>
      <c r="E444" s="387"/>
      <c r="F444" s="330"/>
      <c r="G444" s="387"/>
      <c r="H444" s="387"/>
      <c r="I444" s="387"/>
      <c r="J444" s="387"/>
    </row>
    <row r="445" spans="1:10">
      <c r="A445" s="259"/>
      <c r="B445" s="259"/>
      <c r="C445" s="259"/>
      <c r="D445" s="259"/>
      <c r="E445" s="387"/>
      <c r="F445" s="330"/>
      <c r="G445" s="387"/>
      <c r="H445" s="387"/>
      <c r="I445" s="387"/>
      <c r="J445" s="387"/>
    </row>
    <row r="446" spans="1:10">
      <c r="A446" s="259"/>
      <c r="B446" s="259"/>
      <c r="C446" s="259"/>
      <c r="D446" s="259"/>
      <c r="E446" s="387"/>
      <c r="F446" s="330"/>
      <c r="G446" s="387"/>
      <c r="H446" s="387"/>
      <c r="I446" s="387"/>
      <c r="J446" s="387"/>
    </row>
    <row r="447" spans="1:10">
      <c r="A447" s="259"/>
      <c r="B447" s="259"/>
      <c r="C447" s="259"/>
      <c r="D447" s="259"/>
      <c r="E447" s="387"/>
      <c r="F447" s="330"/>
      <c r="G447" s="387"/>
      <c r="H447" s="387"/>
      <c r="I447" s="387"/>
      <c r="J447" s="387"/>
    </row>
    <row r="448" spans="1:10">
      <c r="A448" s="259"/>
      <c r="B448" s="259"/>
      <c r="C448" s="259"/>
      <c r="D448" s="259"/>
      <c r="E448" s="387"/>
      <c r="F448" s="330"/>
      <c r="G448" s="387"/>
      <c r="H448" s="387"/>
      <c r="I448" s="387"/>
      <c r="J448" s="387"/>
    </row>
    <row r="449" spans="1:10">
      <c r="A449" s="259"/>
      <c r="B449" s="259"/>
      <c r="C449" s="259"/>
      <c r="D449" s="259"/>
      <c r="E449" s="387"/>
      <c r="F449" s="330"/>
      <c r="G449" s="387"/>
      <c r="H449" s="387"/>
      <c r="I449" s="387"/>
      <c r="J449" s="387"/>
    </row>
    <row r="450" spans="1:10">
      <c r="A450" s="259"/>
      <c r="B450" s="259"/>
      <c r="C450" s="259"/>
      <c r="D450" s="259"/>
      <c r="E450" s="387"/>
      <c r="F450" s="330"/>
      <c r="G450" s="387"/>
      <c r="H450" s="387"/>
      <c r="I450" s="387"/>
      <c r="J450" s="387"/>
    </row>
    <row r="451" spans="1:10">
      <c r="A451" s="259"/>
      <c r="B451" s="259"/>
      <c r="C451" s="259"/>
      <c r="D451" s="259"/>
      <c r="E451" s="387"/>
      <c r="F451" s="330"/>
      <c r="G451" s="387"/>
      <c r="H451" s="387"/>
      <c r="I451" s="387"/>
      <c r="J451" s="387"/>
    </row>
    <row r="452" spans="1:10">
      <c r="A452" s="259"/>
      <c r="B452" s="259"/>
      <c r="C452" s="259"/>
      <c r="D452" s="259"/>
      <c r="E452" s="387"/>
      <c r="F452" s="330"/>
      <c r="G452" s="387"/>
      <c r="H452" s="387"/>
      <c r="I452" s="387"/>
      <c r="J452" s="387"/>
    </row>
    <row r="453" spans="1:10">
      <c r="A453" s="259"/>
      <c r="B453" s="259"/>
      <c r="C453" s="259"/>
      <c r="D453" s="259"/>
      <c r="E453" s="387"/>
      <c r="F453" s="330"/>
      <c r="G453" s="387"/>
      <c r="H453" s="387"/>
      <c r="I453" s="387"/>
      <c r="J453" s="387"/>
    </row>
    <row r="454" spans="1:10">
      <c r="A454" s="259"/>
      <c r="B454" s="259"/>
      <c r="C454" s="259"/>
      <c r="D454" s="259"/>
      <c r="E454" s="387"/>
      <c r="F454" s="330"/>
      <c r="G454" s="387"/>
      <c r="H454" s="387"/>
      <c r="I454" s="387"/>
      <c r="J454" s="387"/>
    </row>
    <row r="455" spans="1:10">
      <c r="A455" s="259"/>
      <c r="B455" s="259"/>
      <c r="C455" s="259"/>
      <c r="D455" s="259"/>
      <c r="E455" s="387"/>
      <c r="F455" s="330"/>
      <c r="G455" s="387"/>
      <c r="H455" s="387"/>
      <c r="I455" s="387"/>
      <c r="J455" s="387"/>
    </row>
    <row r="456" spans="1:10">
      <c r="A456" s="259"/>
      <c r="B456" s="259"/>
      <c r="C456" s="259"/>
      <c r="D456" s="259"/>
      <c r="E456" s="387"/>
      <c r="F456" s="330"/>
      <c r="G456" s="387"/>
      <c r="H456" s="387"/>
      <c r="I456" s="387"/>
      <c r="J456" s="387"/>
    </row>
    <row r="457" spans="1:10">
      <c r="A457" s="259"/>
      <c r="B457" s="259"/>
      <c r="C457" s="259"/>
      <c r="D457" s="259"/>
      <c r="E457" s="387"/>
      <c r="F457" s="330"/>
      <c r="G457" s="387"/>
      <c r="H457" s="387"/>
      <c r="I457" s="387"/>
      <c r="J457" s="387"/>
    </row>
    <row r="458" spans="1:10">
      <c r="A458" s="259"/>
      <c r="B458" s="259"/>
      <c r="C458" s="259"/>
      <c r="D458" s="259"/>
      <c r="E458" s="387"/>
      <c r="F458" s="330"/>
      <c r="G458" s="387"/>
      <c r="H458" s="387"/>
      <c r="I458" s="387"/>
      <c r="J458" s="387"/>
    </row>
    <row r="459" spans="1:10">
      <c r="A459" s="259"/>
      <c r="B459" s="259"/>
      <c r="C459" s="259"/>
      <c r="D459" s="259"/>
      <c r="E459" s="387"/>
      <c r="F459" s="330"/>
      <c r="G459" s="387"/>
      <c r="H459" s="387"/>
      <c r="I459" s="387"/>
      <c r="J459" s="387"/>
    </row>
    <row r="460" spans="1:10">
      <c r="A460" s="259"/>
      <c r="B460" s="259"/>
      <c r="C460" s="259"/>
      <c r="D460" s="259"/>
      <c r="E460" s="387"/>
      <c r="F460" s="330"/>
      <c r="G460" s="387"/>
      <c r="H460" s="387"/>
      <c r="I460" s="387"/>
      <c r="J460" s="387"/>
    </row>
    <row r="461" spans="1:10">
      <c r="A461" s="259"/>
      <c r="B461" s="259"/>
      <c r="C461" s="259"/>
      <c r="D461" s="259"/>
      <c r="E461" s="387"/>
      <c r="F461" s="330"/>
      <c r="G461" s="387"/>
      <c r="H461" s="387"/>
      <c r="I461" s="387"/>
      <c r="J461" s="387"/>
    </row>
    <row r="462" spans="1:10">
      <c r="A462" s="259"/>
      <c r="B462" s="259"/>
      <c r="C462" s="259"/>
      <c r="D462" s="259"/>
      <c r="E462" s="387"/>
      <c r="F462" s="330"/>
      <c r="G462" s="387"/>
      <c r="H462" s="387"/>
      <c r="I462" s="387"/>
      <c r="J462" s="387"/>
    </row>
    <row r="463" spans="1:10">
      <c r="A463" s="259"/>
      <c r="B463" s="259"/>
      <c r="C463" s="259"/>
      <c r="D463" s="259"/>
      <c r="E463" s="387"/>
      <c r="F463" s="330"/>
      <c r="G463" s="387"/>
      <c r="H463" s="387"/>
      <c r="I463" s="387"/>
      <c r="J463" s="387"/>
    </row>
    <row r="464" spans="1:10">
      <c r="A464" s="259"/>
      <c r="B464" s="259"/>
      <c r="C464" s="259"/>
      <c r="D464" s="259"/>
      <c r="E464" s="387"/>
      <c r="F464" s="330"/>
      <c r="G464" s="387"/>
      <c r="H464" s="387"/>
      <c r="I464" s="387"/>
      <c r="J464" s="387"/>
    </row>
    <row r="465" spans="1:10">
      <c r="A465" s="259"/>
      <c r="B465" s="259"/>
      <c r="C465" s="259"/>
      <c r="D465" s="259"/>
      <c r="E465" s="387"/>
      <c r="F465" s="330"/>
      <c r="G465" s="387"/>
      <c r="H465" s="387"/>
      <c r="I465" s="387"/>
      <c r="J465" s="387"/>
    </row>
    <row r="466" spans="1:10">
      <c r="A466" s="259"/>
      <c r="B466" s="259"/>
      <c r="C466" s="259"/>
      <c r="D466" s="259"/>
      <c r="E466" s="387"/>
      <c r="F466" s="330"/>
      <c r="G466" s="387"/>
      <c r="H466" s="387"/>
      <c r="I466" s="387"/>
      <c r="J466" s="387"/>
    </row>
    <row r="467" spans="1:10">
      <c r="A467" s="259"/>
      <c r="B467" s="259"/>
      <c r="C467" s="259"/>
      <c r="D467" s="259"/>
      <c r="E467" s="387"/>
      <c r="F467" s="330"/>
      <c r="G467" s="387"/>
      <c r="H467" s="387"/>
      <c r="I467" s="387"/>
      <c r="J467" s="387"/>
    </row>
    <row r="468" spans="1:10">
      <c r="A468" s="259"/>
      <c r="B468" s="259"/>
      <c r="C468" s="259"/>
      <c r="D468" s="259"/>
      <c r="E468" s="387"/>
      <c r="F468" s="330"/>
      <c r="G468" s="387"/>
      <c r="H468" s="387"/>
      <c r="I468" s="387"/>
      <c r="J468" s="387"/>
    </row>
    <row r="469" spans="1:10">
      <c r="A469" s="259"/>
      <c r="B469" s="259"/>
      <c r="C469" s="259"/>
      <c r="D469" s="259"/>
      <c r="E469" s="387"/>
      <c r="F469" s="330"/>
      <c r="G469" s="387"/>
      <c r="H469" s="387"/>
      <c r="I469" s="387"/>
      <c r="J469" s="387"/>
    </row>
    <row r="470" spans="1:10">
      <c r="A470" s="259"/>
      <c r="B470" s="259"/>
      <c r="C470" s="259"/>
      <c r="D470" s="259"/>
      <c r="E470" s="387"/>
      <c r="F470" s="330"/>
      <c r="G470" s="387"/>
      <c r="H470" s="387"/>
      <c r="I470" s="387"/>
      <c r="J470" s="387"/>
    </row>
    <row r="471" spans="1:10">
      <c r="A471" s="259"/>
      <c r="B471" s="259"/>
      <c r="C471" s="259"/>
      <c r="D471" s="259"/>
      <c r="E471" s="387"/>
      <c r="F471" s="330"/>
      <c r="G471" s="387"/>
      <c r="H471" s="387"/>
      <c r="I471" s="387"/>
      <c r="J471" s="387"/>
    </row>
    <row r="472" spans="1:10">
      <c r="A472" s="259"/>
      <c r="B472" s="259"/>
      <c r="C472" s="259"/>
      <c r="D472" s="259"/>
      <c r="E472" s="387"/>
      <c r="F472" s="330"/>
      <c r="G472" s="387"/>
      <c r="H472" s="387"/>
      <c r="I472" s="387"/>
      <c r="J472" s="387"/>
    </row>
    <row r="473" spans="1:10">
      <c r="A473" s="259"/>
      <c r="B473" s="259"/>
      <c r="C473" s="259"/>
      <c r="D473" s="259"/>
      <c r="E473" s="387"/>
      <c r="F473" s="330"/>
      <c r="G473" s="387"/>
      <c r="H473" s="387"/>
      <c r="I473" s="387"/>
      <c r="J473" s="387"/>
    </row>
    <row r="474" spans="1:10">
      <c r="A474" s="259"/>
      <c r="B474" s="259"/>
      <c r="C474" s="259"/>
      <c r="D474" s="259"/>
      <c r="E474" s="387"/>
      <c r="F474" s="330"/>
      <c r="G474" s="387"/>
      <c r="H474" s="387"/>
      <c r="I474" s="387"/>
      <c r="J474" s="387"/>
    </row>
    <row r="475" spans="1:10">
      <c r="A475" s="259"/>
      <c r="B475" s="259"/>
      <c r="C475" s="259"/>
      <c r="D475" s="259"/>
      <c r="E475" s="387"/>
      <c r="F475" s="330"/>
      <c r="G475" s="387"/>
      <c r="H475" s="387"/>
      <c r="I475" s="387"/>
      <c r="J475" s="387"/>
    </row>
    <row r="476" spans="1:10">
      <c r="A476" s="259"/>
      <c r="B476" s="259"/>
      <c r="C476" s="259"/>
      <c r="D476" s="259"/>
      <c r="E476" s="387"/>
      <c r="F476" s="330"/>
      <c r="G476" s="387"/>
      <c r="H476" s="387"/>
      <c r="I476" s="387"/>
      <c r="J476" s="387"/>
    </row>
    <row r="477" spans="1:10">
      <c r="A477" s="259"/>
      <c r="B477" s="259"/>
      <c r="C477" s="259"/>
      <c r="D477" s="259"/>
      <c r="E477" s="387"/>
      <c r="F477" s="330"/>
      <c r="G477" s="387"/>
      <c r="H477" s="387"/>
      <c r="I477" s="387"/>
      <c r="J477" s="387"/>
    </row>
    <row r="478" spans="1:10">
      <c r="A478" s="259"/>
      <c r="B478" s="259"/>
      <c r="C478" s="259"/>
      <c r="D478" s="259"/>
      <c r="E478" s="387"/>
      <c r="F478" s="330"/>
      <c r="G478" s="387"/>
      <c r="H478" s="387"/>
      <c r="I478" s="387"/>
      <c r="J478" s="387"/>
    </row>
    <row r="479" spans="1:10">
      <c r="A479" s="259"/>
      <c r="B479" s="259"/>
      <c r="C479" s="259"/>
      <c r="D479" s="259"/>
      <c r="E479" s="387"/>
      <c r="F479" s="330"/>
      <c r="G479" s="387"/>
      <c r="H479" s="387"/>
      <c r="I479" s="387"/>
      <c r="J479" s="387"/>
    </row>
    <row r="480" spans="1:10">
      <c r="A480" s="259"/>
      <c r="B480" s="259"/>
      <c r="C480" s="259"/>
      <c r="D480" s="259"/>
      <c r="E480" s="387"/>
      <c r="F480" s="330"/>
      <c r="G480" s="387"/>
      <c r="H480" s="387"/>
      <c r="I480" s="387"/>
      <c r="J480" s="387"/>
    </row>
    <row r="481" spans="1:10">
      <c r="A481" s="259"/>
      <c r="B481" s="259"/>
      <c r="C481" s="259"/>
      <c r="D481" s="259"/>
      <c r="E481" s="387"/>
      <c r="F481" s="330"/>
      <c r="G481" s="387"/>
      <c r="H481" s="387"/>
      <c r="I481" s="387"/>
      <c r="J481" s="387"/>
    </row>
    <row r="482" spans="1:10">
      <c r="A482" s="259"/>
      <c r="B482" s="259"/>
      <c r="C482" s="259"/>
      <c r="D482" s="259"/>
      <c r="E482" s="387"/>
      <c r="F482" s="330"/>
      <c r="G482" s="387"/>
      <c r="H482" s="387"/>
      <c r="I482" s="387"/>
      <c r="J482" s="387"/>
    </row>
    <row r="483" spans="1:10">
      <c r="A483" s="259"/>
      <c r="B483" s="259"/>
      <c r="C483" s="259"/>
      <c r="D483" s="259"/>
      <c r="E483" s="387"/>
      <c r="F483" s="330"/>
      <c r="G483" s="387"/>
      <c r="H483" s="387"/>
      <c r="I483" s="387"/>
      <c r="J483" s="387"/>
    </row>
    <row r="484" spans="1:10">
      <c r="A484" s="259"/>
      <c r="B484" s="259"/>
      <c r="C484" s="259"/>
      <c r="D484" s="259"/>
      <c r="E484" s="387"/>
      <c r="F484" s="330"/>
      <c r="G484" s="387"/>
      <c r="H484" s="387"/>
      <c r="I484" s="387"/>
      <c r="J484" s="387"/>
    </row>
    <row r="485" spans="1:10">
      <c r="A485" s="259"/>
      <c r="B485" s="259"/>
      <c r="C485" s="259"/>
      <c r="D485" s="259"/>
      <c r="E485" s="387"/>
      <c r="F485" s="330"/>
      <c r="G485" s="387"/>
      <c r="H485" s="387"/>
      <c r="I485" s="387"/>
      <c r="J485" s="387"/>
    </row>
    <row r="486" spans="1:10">
      <c r="A486" s="259"/>
      <c r="B486" s="259"/>
      <c r="C486" s="259"/>
      <c r="D486" s="259"/>
      <c r="E486" s="387"/>
      <c r="F486" s="330"/>
      <c r="G486" s="387"/>
      <c r="H486" s="387"/>
      <c r="I486" s="387"/>
      <c r="J486" s="387"/>
    </row>
    <row r="487" spans="1:10">
      <c r="A487" s="259"/>
      <c r="B487" s="259"/>
      <c r="C487" s="259"/>
      <c r="D487" s="259"/>
      <c r="E487" s="387"/>
      <c r="F487" s="330"/>
      <c r="G487" s="387"/>
      <c r="H487" s="387"/>
      <c r="I487" s="387"/>
      <c r="J487" s="387"/>
    </row>
    <row r="488" spans="1:10">
      <c r="A488" s="259"/>
      <c r="B488" s="259"/>
      <c r="C488" s="259"/>
      <c r="D488" s="259"/>
      <c r="E488" s="387"/>
      <c r="F488" s="330"/>
      <c r="G488" s="387"/>
      <c r="H488" s="387"/>
      <c r="I488" s="387"/>
      <c r="J488" s="387"/>
    </row>
    <row r="489" spans="1:10">
      <c r="A489" s="259"/>
      <c r="B489" s="259"/>
      <c r="C489" s="259"/>
      <c r="D489" s="259"/>
      <c r="E489" s="387"/>
      <c r="F489" s="330"/>
      <c r="G489" s="387"/>
      <c r="H489" s="387"/>
      <c r="I489" s="387"/>
      <c r="J489" s="387"/>
    </row>
    <row r="490" spans="1:10">
      <c r="A490" s="259"/>
      <c r="B490" s="259"/>
      <c r="C490" s="259"/>
      <c r="D490" s="259"/>
      <c r="E490" s="387"/>
      <c r="F490" s="330"/>
      <c r="G490" s="387"/>
      <c r="H490" s="387"/>
      <c r="I490" s="387"/>
      <c r="J490" s="387"/>
    </row>
    <row r="491" spans="1:10">
      <c r="A491" s="259"/>
      <c r="B491" s="259"/>
      <c r="C491" s="259"/>
      <c r="D491" s="259"/>
      <c r="E491" s="387"/>
      <c r="F491" s="330"/>
      <c r="G491" s="387"/>
      <c r="H491" s="387"/>
      <c r="I491" s="387"/>
      <c r="J491" s="387"/>
    </row>
    <row r="492" spans="1:10">
      <c r="A492" s="259"/>
      <c r="B492" s="259"/>
      <c r="C492" s="259"/>
      <c r="D492" s="259"/>
      <c r="E492" s="387"/>
      <c r="F492" s="330"/>
      <c r="G492" s="387"/>
      <c r="H492" s="387"/>
      <c r="I492" s="387"/>
      <c r="J492" s="387"/>
    </row>
    <row r="493" spans="1:10">
      <c r="A493" s="259"/>
      <c r="B493" s="259"/>
      <c r="C493" s="259"/>
      <c r="D493" s="259"/>
      <c r="E493" s="387"/>
      <c r="F493" s="330"/>
      <c r="G493" s="387"/>
      <c r="H493" s="387"/>
      <c r="I493" s="387"/>
      <c r="J493" s="387"/>
    </row>
    <row r="494" spans="1:10">
      <c r="A494" s="259"/>
      <c r="B494" s="259"/>
      <c r="C494" s="259"/>
      <c r="D494" s="259"/>
      <c r="E494" s="387"/>
      <c r="F494" s="330"/>
      <c r="G494" s="387"/>
      <c r="H494" s="387"/>
      <c r="I494" s="387"/>
      <c r="J494" s="387"/>
    </row>
    <row r="495" spans="1:10">
      <c r="A495" s="259"/>
      <c r="B495" s="259"/>
      <c r="C495" s="259"/>
      <c r="D495" s="259"/>
      <c r="E495" s="387"/>
      <c r="F495" s="330"/>
      <c r="G495" s="387"/>
      <c r="H495" s="387"/>
      <c r="I495" s="387"/>
      <c r="J495" s="387"/>
    </row>
    <row r="496" spans="1:10">
      <c r="A496" s="259"/>
      <c r="B496" s="259"/>
      <c r="C496" s="259"/>
      <c r="D496" s="259"/>
      <c r="E496" s="387"/>
      <c r="F496" s="330"/>
      <c r="G496" s="387"/>
      <c r="H496" s="387"/>
      <c r="I496" s="387"/>
      <c r="J496" s="387"/>
    </row>
    <row r="497" spans="1:10">
      <c r="A497" s="259"/>
      <c r="B497" s="259"/>
      <c r="C497" s="259"/>
      <c r="D497" s="259"/>
      <c r="E497" s="387"/>
      <c r="F497" s="330"/>
      <c r="G497" s="387"/>
      <c r="H497" s="387"/>
      <c r="I497" s="387"/>
      <c r="J497" s="387"/>
    </row>
    <row r="498" spans="1:10">
      <c r="A498" s="259"/>
      <c r="B498" s="259"/>
      <c r="C498" s="259"/>
      <c r="D498" s="259"/>
      <c r="E498" s="387"/>
      <c r="F498" s="330"/>
      <c r="G498" s="387"/>
      <c r="H498" s="387"/>
      <c r="I498" s="387"/>
      <c r="J498" s="387"/>
    </row>
    <row r="499" spans="1:10">
      <c r="A499" s="259"/>
      <c r="B499" s="259"/>
      <c r="C499" s="259"/>
      <c r="D499" s="259"/>
      <c r="E499" s="387"/>
      <c r="F499" s="330"/>
      <c r="G499" s="387"/>
      <c r="H499" s="387"/>
      <c r="I499" s="387"/>
      <c r="J499" s="387"/>
    </row>
    <row r="500" spans="1:10">
      <c r="A500" s="259"/>
      <c r="B500" s="259"/>
      <c r="C500" s="259"/>
      <c r="D500" s="259"/>
      <c r="E500" s="387"/>
      <c r="F500" s="330"/>
      <c r="G500" s="387"/>
      <c r="H500" s="387"/>
      <c r="I500" s="387"/>
      <c r="J500" s="387"/>
    </row>
    <row r="501" spans="1:10">
      <c r="A501" s="259"/>
      <c r="B501" s="259"/>
      <c r="C501" s="259"/>
      <c r="D501" s="259"/>
      <c r="E501" s="387"/>
      <c r="F501" s="330"/>
      <c r="G501" s="387"/>
      <c r="H501" s="387"/>
      <c r="I501" s="387"/>
      <c r="J501" s="387"/>
    </row>
    <row r="502" spans="1:10">
      <c r="A502" s="259"/>
      <c r="B502" s="259"/>
      <c r="C502" s="259"/>
      <c r="D502" s="259"/>
      <c r="E502" s="387"/>
      <c r="F502" s="330"/>
      <c r="G502" s="387"/>
      <c r="H502" s="387"/>
      <c r="I502" s="387"/>
      <c r="J502" s="387"/>
    </row>
    <row r="503" spans="1:10">
      <c r="A503" s="259"/>
      <c r="B503" s="259"/>
      <c r="C503" s="259"/>
      <c r="D503" s="259"/>
      <c r="E503" s="387"/>
      <c r="F503" s="330"/>
      <c r="G503" s="387"/>
      <c r="H503" s="387"/>
      <c r="I503" s="387"/>
      <c r="J503" s="387"/>
    </row>
    <row r="504" spans="1:10">
      <c r="A504" s="259"/>
      <c r="B504" s="259"/>
      <c r="C504" s="259"/>
      <c r="D504" s="259"/>
      <c r="E504" s="387"/>
      <c r="F504" s="330"/>
      <c r="G504" s="387"/>
      <c r="H504" s="387"/>
      <c r="I504" s="387"/>
      <c r="J504" s="387"/>
    </row>
    <row r="505" spans="1:10">
      <c r="A505" s="259"/>
      <c r="B505" s="259"/>
      <c r="C505" s="259"/>
      <c r="D505" s="259"/>
      <c r="E505" s="387"/>
      <c r="F505" s="330"/>
      <c r="G505" s="387"/>
      <c r="H505" s="387"/>
      <c r="I505" s="387"/>
      <c r="J505" s="387"/>
    </row>
    <row r="506" spans="1:10">
      <c r="A506" s="259"/>
      <c r="B506" s="259"/>
      <c r="C506" s="259"/>
      <c r="D506" s="259"/>
      <c r="E506" s="387"/>
      <c r="F506" s="330"/>
      <c r="G506" s="387"/>
      <c r="H506" s="387"/>
      <c r="I506" s="387"/>
      <c r="J506" s="387"/>
    </row>
    <row r="507" spans="1:10">
      <c r="A507" s="259"/>
      <c r="B507" s="259"/>
      <c r="C507" s="259"/>
      <c r="D507" s="259"/>
      <c r="E507" s="387"/>
      <c r="F507" s="330"/>
      <c r="G507" s="387"/>
      <c r="H507" s="387"/>
      <c r="I507" s="387"/>
      <c r="J507" s="387"/>
    </row>
    <row r="508" spans="1:10">
      <c r="A508" s="259"/>
      <c r="B508" s="259"/>
      <c r="C508" s="259"/>
      <c r="D508" s="259"/>
      <c r="E508" s="387"/>
      <c r="F508" s="330"/>
      <c r="G508" s="387"/>
      <c r="H508" s="387"/>
      <c r="I508" s="387"/>
      <c r="J508" s="387"/>
    </row>
    <row r="509" spans="1:10">
      <c r="A509" s="259"/>
      <c r="B509" s="259"/>
      <c r="C509" s="259"/>
      <c r="D509" s="259"/>
      <c r="E509" s="387"/>
      <c r="F509" s="330"/>
      <c r="G509" s="387"/>
      <c r="H509" s="387"/>
      <c r="I509" s="387"/>
      <c r="J509" s="387"/>
    </row>
    <row r="510" spans="1:10">
      <c r="A510" s="259"/>
      <c r="B510" s="259"/>
      <c r="C510" s="259"/>
      <c r="D510" s="259"/>
      <c r="E510" s="387"/>
      <c r="F510" s="330"/>
      <c r="G510" s="387"/>
      <c r="H510" s="387"/>
      <c r="I510" s="387"/>
      <c r="J510" s="387"/>
    </row>
    <row r="511" spans="1:10">
      <c r="A511" s="259"/>
      <c r="B511" s="259"/>
      <c r="C511" s="259"/>
      <c r="D511" s="259"/>
      <c r="E511" s="387"/>
      <c r="F511" s="330"/>
      <c r="G511" s="387"/>
      <c r="H511" s="387"/>
      <c r="I511" s="387"/>
      <c r="J511" s="387"/>
    </row>
    <row r="512" spans="1:10">
      <c r="A512" s="259"/>
      <c r="B512" s="259"/>
      <c r="C512" s="259"/>
      <c r="D512" s="259"/>
      <c r="E512" s="387"/>
      <c r="F512" s="330"/>
      <c r="G512" s="387"/>
      <c r="H512" s="387"/>
      <c r="I512" s="387"/>
      <c r="J512" s="387"/>
    </row>
    <row r="513" spans="1:10">
      <c r="A513" s="259"/>
      <c r="B513" s="259"/>
      <c r="C513" s="259"/>
      <c r="D513" s="259"/>
      <c r="E513" s="387"/>
      <c r="F513" s="330"/>
      <c r="G513" s="387"/>
      <c r="H513" s="387"/>
      <c r="I513" s="387"/>
      <c r="J513" s="387"/>
    </row>
    <row r="514" spans="1:10">
      <c r="A514" s="259"/>
      <c r="B514" s="259"/>
      <c r="C514" s="259"/>
      <c r="D514" s="259"/>
      <c r="E514" s="387"/>
      <c r="F514" s="330"/>
      <c r="G514" s="387"/>
      <c r="H514" s="387"/>
      <c r="I514" s="387"/>
      <c r="J514" s="387"/>
    </row>
    <row r="515" spans="1:10">
      <c r="A515" s="259"/>
      <c r="B515" s="259"/>
      <c r="C515" s="259"/>
      <c r="D515" s="259"/>
      <c r="E515" s="387"/>
      <c r="F515" s="330"/>
      <c r="G515" s="387"/>
      <c r="H515" s="387"/>
      <c r="I515" s="387"/>
      <c r="J515" s="387"/>
    </row>
    <row r="516" spans="1:10">
      <c r="A516" s="259"/>
      <c r="B516" s="259"/>
      <c r="C516" s="259"/>
      <c r="D516" s="259"/>
      <c r="E516" s="387"/>
      <c r="F516" s="330"/>
      <c r="G516" s="387"/>
      <c r="H516" s="387"/>
      <c r="I516" s="387"/>
      <c r="J516" s="387"/>
    </row>
    <row r="517" spans="1:10">
      <c r="A517" s="259"/>
      <c r="B517" s="259"/>
      <c r="C517" s="259"/>
      <c r="D517" s="259"/>
      <c r="E517" s="387"/>
      <c r="F517" s="330"/>
      <c r="G517" s="387"/>
      <c r="H517" s="387"/>
      <c r="I517" s="387"/>
      <c r="J517" s="387"/>
    </row>
    <row r="518" spans="1:10">
      <c r="A518" s="259"/>
      <c r="B518" s="259"/>
      <c r="C518" s="259"/>
      <c r="D518" s="259"/>
      <c r="E518" s="387"/>
      <c r="F518" s="330"/>
      <c r="G518" s="387"/>
      <c r="H518" s="387"/>
      <c r="I518" s="387"/>
      <c r="J518" s="387"/>
    </row>
    <row r="519" spans="1:10">
      <c r="A519" s="259"/>
      <c r="B519" s="259"/>
      <c r="C519" s="259"/>
      <c r="D519" s="259"/>
      <c r="E519" s="387"/>
      <c r="F519" s="330"/>
      <c r="G519" s="387"/>
      <c r="H519" s="387"/>
      <c r="I519" s="387"/>
      <c r="J519" s="387"/>
    </row>
    <row r="520" spans="1:10">
      <c r="A520" s="259"/>
      <c r="B520" s="259"/>
      <c r="C520" s="259"/>
      <c r="D520" s="259"/>
      <c r="E520" s="387"/>
      <c r="F520" s="330"/>
      <c r="G520" s="387"/>
      <c r="H520" s="387"/>
      <c r="I520" s="387"/>
      <c r="J520" s="387"/>
    </row>
    <row r="521" spans="1:10">
      <c r="A521" s="259"/>
      <c r="B521" s="259"/>
      <c r="C521" s="259"/>
      <c r="D521" s="259"/>
      <c r="E521" s="387"/>
      <c r="F521" s="330"/>
      <c r="G521" s="387"/>
      <c r="H521" s="387"/>
      <c r="I521" s="387"/>
      <c r="J521" s="387"/>
    </row>
    <row r="522" spans="1:10">
      <c r="A522" s="259"/>
      <c r="B522" s="259"/>
      <c r="C522" s="259"/>
      <c r="D522" s="259"/>
      <c r="E522" s="387"/>
      <c r="F522" s="330"/>
      <c r="G522" s="387"/>
      <c r="H522" s="387"/>
      <c r="I522" s="387"/>
      <c r="J522" s="387"/>
    </row>
    <row r="523" spans="1:10">
      <c r="A523" s="259"/>
      <c r="B523" s="259"/>
      <c r="C523" s="259"/>
      <c r="D523" s="259"/>
      <c r="E523" s="387"/>
      <c r="F523" s="330"/>
      <c r="G523" s="387"/>
      <c r="H523" s="387"/>
      <c r="I523" s="387"/>
      <c r="J523" s="387"/>
    </row>
    <row r="524" spans="1:10">
      <c r="A524" s="259"/>
      <c r="B524" s="259"/>
      <c r="C524" s="259"/>
      <c r="D524" s="259"/>
      <c r="E524" s="387"/>
      <c r="F524" s="330"/>
      <c r="G524" s="387"/>
      <c r="H524" s="387"/>
      <c r="I524" s="387"/>
      <c r="J524" s="387"/>
    </row>
    <row r="525" spans="1:10">
      <c r="A525" s="259"/>
      <c r="B525" s="259"/>
      <c r="C525" s="259"/>
      <c r="D525" s="259"/>
      <c r="E525" s="387"/>
      <c r="F525" s="330"/>
      <c r="G525" s="387"/>
      <c r="H525" s="387"/>
      <c r="I525" s="387"/>
      <c r="J525" s="387"/>
    </row>
    <row r="526" spans="1:10">
      <c r="A526" s="259"/>
      <c r="B526" s="259"/>
      <c r="C526" s="259"/>
      <c r="D526" s="259"/>
      <c r="E526" s="387"/>
      <c r="F526" s="330"/>
      <c r="G526" s="387"/>
      <c r="H526" s="387"/>
      <c r="I526" s="387"/>
      <c r="J526" s="387"/>
    </row>
    <row r="527" spans="1:10">
      <c r="A527" s="259"/>
      <c r="B527" s="259"/>
      <c r="C527" s="259"/>
      <c r="D527" s="259"/>
      <c r="E527" s="387"/>
      <c r="F527" s="330"/>
      <c r="G527" s="387"/>
      <c r="H527" s="387"/>
      <c r="I527" s="387"/>
      <c r="J527" s="387"/>
    </row>
    <row r="528" spans="1:10">
      <c r="A528" s="259"/>
      <c r="B528" s="259"/>
      <c r="C528" s="259"/>
      <c r="D528" s="259"/>
      <c r="E528" s="387"/>
      <c r="F528" s="330"/>
      <c r="G528" s="387"/>
      <c r="H528" s="387"/>
      <c r="I528" s="387"/>
      <c r="J528" s="387"/>
    </row>
    <row r="529" spans="1:10">
      <c r="A529" s="259"/>
      <c r="B529" s="259"/>
      <c r="C529" s="259"/>
      <c r="D529" s="259"/>
      <c r="E529" s="387"/>
      <c r="F529" s="330"/>
      <c r="G529" s="387"/>
      <c r="H529" s="387"/>
      <c r="I529" s="387"/>
      <c r="J529" s="387"/>
    </row>
    <row r="530" spans="1:10">
      <c r="A530" s="259"/>
      <c r="B530" s="259"/>
      <c r="C530" s="259"/>
      <c r="D530" s="259"/>
      <c r="E530" s="387"/>
      <c r="F530" s="330"/>
      <c r="G530" s="387"/>
      <c r="H530" s="387"/>
      <c r="I530" s="387"/>
      <c r="J530" s="387"/>
    </row>
    <row r="531" spans="1:10">
      <c r="A531" s="259"/>
      <c r="B531" s="259"/>
      <c r="C531" s="259"/>
      <c r="D531" s="259"/>
      <c r="E531" s="387"/>
      <c r="F531" s="330"/>
      <c r="G531" s="387"/>
      <c r="H531" s="387"/>
      <c r="I531" s="387"/>
      <c r="J531" s="387"/>
    </row>
    <row r="532" spans="1:10">
      <c r="A532" s="259"/>
      <c r="B532" s="259"/>
      <c r="C532" s="259"/>
      <c r="D532" s="259"/>
      <c r="E532" s="387"/>
      <c r="F532" s="330"/>
      <c r="G532" s="387"/>
      <c r="H532" s="387"/>
      <c r="I532" s="387"/>
      <c r="J532" s="387"/>
    </row>
    <row r="533" spans="1:10">
      <c r="A533" s="259"/>
      <c r="B533" s="259"/>
      <c r="C533" s="259"/>
      <c r="D533" s="259"/>
      <c r="E533" s="387"/>
      <c r="F533" s="330"/>
      <c r="G533" s="387"/>
      <c r="H533" s="387"/>
      <c r="I533" s="387"/>
      <c r="J533" s="387"/>
    </row>
    <row r="534" spans="1:10">
      <c r="A534" s="259"/>
      <c r="B534" s="259"/>
      <c r="C534" s="259"/>
      <c r="D534" s="259"/>
      <c r="E534" s="387"/>
      <c r="F534" s="330"/>
      <c r="G534" s="387"/>
      <c r="H534" s="387"/>
      <c r="I534" s="387"/>
      <c r="J534" s="387"/>
    </row>
    <row r="535" spans="1:10">
      <c r="A535" s="259"/>
      <c r="B535" s="259"/>
      <c r="C535" s="259"/>
      <c r="D535" s="259"/>
      <c r="E535" s="387"/>
      <c r="F535" s="330"/>
      <c r="G535" s="387"/>
      <c r="H535" s="387"/>
      <c r="I535" s="387"/>
      <c r="J535" s="387"/>
    </row>
    <row r="536" spans="1:10">
      <c r="A536" s="259"/>
      <c r="B536" s="259"/>
      <c r="C536" s="259"/>
      <c r="D536" s="259"/>
      <c r="E536" s="387"/>
      <c r="F536" s="330"/>
      <c r="G536" s="387"/>
      <c r="H536" s="387"/>
      <c r="I536" s="387"/>
      <c r="J536" s="387"/>
    </row>
    <row r="537" spans="1:10">
      <c r="A537" s="259"/>
      <c r="B537" s="259"/>
      <c r="C537" s="259"/>
      <c r="D537" s="259"/>
      <c r="E537" s="387"/>
      <c r="F537" s="330"/>
      <c r="G537" s="387"/>
      <c r="H537" s="387"/>
      <c r="I537" s="387"/>
      <c r="J537" s="387"/>
    </row>
    <row r="538" spans="1:10">
      <c r="A538" s="259"/>
      <c r="B538" s="259"/>
      <c r="C538" s="259"/>
      <c r="D538" s="259"/>
      <c r="E538" s="387"/>
      <c r="F538" s="330"/>
      <c r="G538" s="387"/>
      <c r="H538" s="387"/>
      <c r="I538" s="387"/>
      <c r="J538" s="387"/>
    </row>
    <row r="539" spans="1:10">
      <c r="A539" s="259"/>
      <c r="B539" s="259"/>
      <c r="C539" s="259"/>
      <c r="D539" s="259"/>
      <c r="E539" s="387"/>
      <c r="F539" s="330"/>
      <c r="G539" s="387"/>
      <c r="H539" s="387"/>
      <c r="I539" s="387"/>
      <c r="J539" s="387"/>
    </row>
    <row r="540" spans="1:10">
      <c r="A540" s="259"/>
      <c r="B540" s="259"/>
      <c r="C540" s="259"/>
      <c r="D540" s="259"/>
      <c r="E540" s="387"/>
      <c r="F540" s="330"/>
      <c r="G540" s="387"/>
      <c r="H540" s="387"/>
      <c r="I540" s="387"/>
      <c r="J540" s="387"/>
    </row>
    <row r="541" spans="1:10">
      <c r="A541" s="259"/>
      <c r="B541" s="259"/>
      <c r="C541" s="259"/>
      <c r="D541" s="259"/>
      <c r="E541" s="387"/>
      <c r="F541" s="330"/>
      <c r="G541" s="387"/>
      <c r="H541" s="387"/>
      <c r="I541" s="387"/>
      <c r="J541" s="387"/>
    </row>
    <row r="542" spans="1:10">
      <c r="A542" s="259"/>
      <c r="B542" s="259"/>
      <c r="C542" s="259"/>
      <c r="D542" s="259"/>
      <c r="E542" s="387"/>
      <c r="F542" s="330"/>
      <c r="G542" s="387"/>
      <c r="H542" s="387"/>
      <c r="I542" s="387"/>
      <c r="J542" s="387"/>
    </row>
    <row r="543" spans="1:10">
      <c r="A543" s="259"/>
      <c r="B543" s="259"/>
      <c r="C543" s="259"/>
      <c r="D543" s="259"/>
      <c r="E543" s="387"/>
      <c r="F543" s="330"/>
      <c r="G543" s="387"/>
      <c r="H543" s="387"/>
      <c r="I543" s="387"/>
      <c r="J543" s="387"/>
    </row>
    <row r="544" spans="1:10">
      <c r="A544" s="259"/>
      <c r="B544" s="259"/>
      <c r="C544" s="259"/>
      <c r="D544" s="259"/>
      <c r="E544" s="387"/>
      <c r="F544" s="330"/>
      <c r="G544" s="387"/>
      <c r="H544" s="387"/>
      <c r="I544" s="387"/>
      <c r="J544" s="387"/>
    </row>
    <row r="545" spans="1:10">
      <c r="A545" s="259"/>
      <c r="B545" s="259"/>
      <c r="C545" s="259"/>
      <c r="D545" s="259"/>
      <c r="E545" s="387"/>
      <c r="F545" s="330"/>
      <c r="G545" s="387"/>
      <c r="H545" s="387"/>
      <c r="I545" s="387"/>
      <c r="J545" s="387"/>
    </row>
    <row r="546" spans="1:10">
      <c r="A546" s="259"/>
      <c r="B546" s="259"/>
      <c r="C546" s="259"/>
      <c r="D546" s="259"/>
      <c r="E546" s="387"/>
      <c r="F546" s="330"/>
      <c r="G546" s="387"/>
      <c r="H546" s="387"/>
      <c r="I546" s="387"/>
      <c r="J546" s="387"/>
    </row>
    <row r="547" spans="1:10">
      <c r="A547" s="259"/>
      <c r="B547" s="259"/>
      <c r="C547" s="259"/>
      <c r="D547" s="259"/>
      <c r="E547" s="387"/>
      <c r="F547" s="330"/>
      <c r="G547" s="387"/>
      <c r="H547" s="387"/>
      <c r="I547" s="387"/>
      <c r="J547" s="387"/>
    </row>
    <row r="548" spans="1:10">
      <c r="A548" s="259"/>
      <c r="B548" s="259"/>
      <c r="C548" s="259"/>
      <c r="D548" s="259"/>
      <c r="E548" s="387"/>
      <c r="F548" s="330"/>
      <c r="G548" s="387"/>
      <c r="H548" s="387"/>
      <c r="I548" s="387"/>
      <c r="J548" s="387"/>
    </row>
    <row r="549" spans="1:10">
      <c r="A549" s="259"/>
      <c r="B549" s="259"/>
      <c r="C549" s="259"/>
      <c r="D549" s="259"/>
      <c r="E549" s="387"/>
      <c r="F549" s="330"/>
      <c r="G549" s="387"/>
      <c r="H549" s="387"/>
      <c r="I549" s="387"/>
      <c r="J549" s="387"/>
    </row>
    <row r="550" spans="1:10">
      <c r="A550" s="259"/>
      <c r="B550" s="259"/>
      <c r="C550" s="259"/>
      <c r="D550" s="259"/>
      <c r="E550" s="387"/>
      <c r="F550" s="330"/>
      <c r="G550" s="387"/>
      <c r="H550" s="387"/>
      <c r="I550" s="387"/>
      <c r="J550" s="387"/>
    </row>
    <row r="551" spans="1:10">
      <c r="A551" s="259"/>
      <c r="B551" s="259"/>
      <c r="C551" s="259"/>
      <c r="D551" s="259"/>
      <c r="E551" s="387"/>
      <c r="F551" s="330"/>
      <c r="G551" s="387"/>
      <c r="H551" s="387"/>
      <c r="I551" s="387"/>
      <c r="J551" s="387"/>
    </row>
    <row r="552" spans="1:10">
      <c r="A552" s="259"/>
      <c r="B552" s="259"/>
      <c r="C552" s="259"/>
      <c r="D552" s="259"/>
      <c r="E552" s="387"/>
      <c r="F552" s="330"/>
      <c r="G552" s="387"/>
      <c r="H552" s="387"/>
      <c r="I552" s="387"/>
      <c r="J552" s="387"/>
    </row>
    <row r="553" spans="1:10">
      <c r="A553" s="259"/>
      <c r="B553" s="259"/>
      <c r="C553" s="259"/>
      <c r="D553" s="259"/>
      <c r="E553" s="387"/>
      <c r="F553" s="330"/>
      <c r="G553" s="387"/>
      <c r="H553" s="387"/>
      <c r="I553" s="387"/>
      <c r="J553" s="387"/>
    </row>
    <row r="554" spans="1:10">
      <c r="A554" s="259"/>
      <c r="B554" s="259"/>
      <c r="C554" s="259"/>
      <c r="D554" s="259"/>
      <c r="E554" s="387"/>
      <c r="F554" s="330"/>
      <c r="G554" s="387"/>
      <c r="H554" s="387"/>
      <c r="I554" s="387"/>
      <c r="J554" s="387"/>
    </row>
    <row r="555" spans="1:10">
      <c r="A555" s="259"/>
      <c r="B555" s="259"/>
      <c r="C555" s="259"/>
      <c r="D555" s="259"/>
      <c r="E555" s="387"/>
      <c r="F555" s="330"/>
      <c r="G555" s="387"/>
      <c r="H555" s="387"/>
      <c r="I555" s="387"/>
      <c r="J555" s="387"/>
    </row>
    <row r="556" spans="1:10">
      <c r="A556" s="259"/>
      <c r="B556" s="259"/>
      <c r="C556" s="259"/>
      <c r="D556" s="259"/>
      <c r="E556" s="387"/>
      <c r="F556" s="330"/>
      <c r="G556" s="387"/>
      <c r="H556" s="387"/>
      <c r="I556" s="387"/>
      <c r="J556" s="387"/>
    </row>
    <row r="557" spans="1:10">
      <c r="A557" s="259"/>
      <c r="B557" s="259"/>
      <c r="C557" s="259"/>
      <c r="D557" s="259"/>
      <c r="E557" s="387"/>
      <c r="F557" s="330"/>
      <c r="G557" s="387"/>
      <c r="H557" s="387"/>
      <c r="I557" s="387"/>
      <c r="J557" s="387"/>
    </row>
    <row r="558" spans="1:10">
      <c r="A558" s="259"/>
      <c r="B558" s="259"/>
      <c r="C558" s="259"/>
      <c r="D558" s="259"/>
      <c r="E558" s="387"/>
      <c r="F558" s="330"/>
      <c r="G558" s="387"/>
      <c r="H558" s="387"/>
      <c r="I558" s="387"/>
      <c r="J558" s="387"/>
    </row>
    <row r="559" spans="1:10">
      <c r="A559" s="259"/>
      <c r="B559" s="259"/>
      <c r="C559" s="259"/>
      <c r="D559" s="259"/>
      <c r="E559" s="387"/>
      <c r="F559" s="330"/>
      <c r="G559" s="387"/>
      <c r="H559" s="387"/>
      <c r="I559" s="387"/>
      <c r="J559" s="387"/>
    </row>
    <row r="560" spans="1:10">
      <c r="A560" s="259"/>
      <c r="B560" s="259"/>
      <c r="C560" s="259"/>
      <c r="D560" s="259"/>
      <c r="E560" s="387"/>
      <c r="F560" s="330"/>
      <c r="G560" s="387"/>
      <c r="H560" s="387"/>
      <c r="I560" s="387"/>
      <c r="J560" s="387"/>
    </row>
    <row r="561" spans="1:10">
      <c r="A561" s="259"/>
      <c r="B561" s="259"/>
      <c r="C561" s="259"/>
      <c r="D561" s="259"/>
      <c r="E561" s="387"/>
      <c r="F561" s="330"/>
      <c r="G561" s="387"/>
      <c r="H561" s="387"/>
      <c r="I561" s="387"/>
      <c r="J561" s="387"/>
    </row>
    <row r="562" spans="1:10">
      <c r="A562" s="259"/>
      <c r="B562" s="259"/>
      <c r="C562" s="259"/>
      <c r="D562" s="259"/>
      <c r="E562" s="387"/>
      <c r="F562" s="330"/>
      <c r="G562" s="387"/>
      <c r="H562" s="387"/>
      <c r="I562" s="387"/>
      <c r="J562" s="387"/>
    </row>
    <row r="563" spans="1:10">
      <c r="A563" s="259"/>
      <c r="B563" s="259"/>
      <c r="C563" s="259"/>
      <c r="D563" s="259"/>
      <c r="E563" s="387"/>
      <c r="F563" s="330"/>
      <c r="G563" s="387"/>
      <c r="H563" s="387"/>
      <c r="I563" s="387"/>
      <c r="J563" s="387"/>
    </row>
    <row r="564" spans="1:10">
      <c r="A564" s="259"/>
      <c r="B564" s="259"/>
      <c r="C564" s="259"/>
      <c r="D564" s="259"/>
      <c r="E564" s="387"/>
      <c r="F564" s="330"/>
      <c r="G564" s="387"/>
      <c r="H564" s="387"/>
      <c r="I564" s="387"/>
      <c r="J564" s="387"/>
    </row>
    <row r="565" spans="1:10">
      <c r="A565" s="259"/>
      <c r="B565" s="259"/>
      <c r="C565" s="259"/>
      <c r="D565" s="259"/>
      <c r="E565" s="387"/>
      <c r="F565" s="330"/>
      <c r="G565" s="387"/>
      <c r="H565" s="387"/>
      <c r="I565" s="387"/>
      <c r="J565" s="387"/>
    </row>
    <row r="566" spans="1:10">
      <c r="A566" s="259"/>
      <c r="B566" s="259"/>
      <c r="C566" s="259"/>
      <c r="D566" s="259"/>
      <c r="E566" s="387"/>
      <c r="F566" s="330"/>
      <c r="G566" s="387"/>
      <c r="H566" s="387"/>
      <c r="I566" s="387"/>
      <c r="J566" s="387"/>
    </row>
    <row r="567" spans="1:10">
      <c r="A567" s="259"/>
      <c r="B567" s="259"/>
      <c r="C567" s="259"/>
      <c r="D567" s="259"/>
      <c r="E567" s="387"/>
      <c r="F567" s="330"/>
      <c r="G567" s="387"/>
      <c r="H567" s="387"/>
      <c r="I567" s="387"/>
      <c r="J567" s="387"/>
    </row>
    <row r="568" spans="1:10">
      <c r="A568" s="259"/>
      <c r="B568" s="259"/>
      <c r="C568" s="259"/>
      <c r="D568" s="259"/>
      <c r="E568" s="387"/>
      <c r="F568" s="330"/>
      <c r="G568" s="387"/>
      <c r="H568" s="387"/>
      <c r="I568" s="387"/>
      <c r="J568" s="387"/>
    </row>
    <row r="569" spans="1:10">
      <c r="A569" s="259"/>
      <c r="B569" s="259"/>
      <c r="C569" s="259"/>
      <c r="D569" s="259"/>
      <c r="E569" s="387"/>
      <c r="F569" s="330"/>
      <c r="G569" s="387"/>
      <c r="H569" s="387"/>
      <c r="I569" s="387"/>
      <c r="J569" s="387"/>
    </row>
    <row r="570" spans="1:10">
      <c r="A570" s="259"/>
      <c r="B570" s="259"/>
      <c r="C570" s="259"/>
      <c r="D570" s="259"/>
      <c r="E570" s="387"/>
      <c r="F570" s="330"/>
      <c r="G570" s="387"/>
      <c r="H570" s="387"/>
      <c r="I570" s="387"/>
      <c r="J570" s="387"/>
    </row>
    <row r="571" spans="1:10">
      <c r="A571" s="259"/>
      <c r="B571" s="259"/>
      <c r="C571" s="259"/>
      <c r="D571" s="259"/>
      <c r="E571" s="387"/>
      <c r="F571" s="330"/>
      <c r="G571" s="387"/>
      <c r="H571" s="387"/>
      <c r="I571" s="387"/>
      <c r="J571" s="387"/>
    </row>
    <row r="572" spans="1:10">
      <c r="A572" s="259"/>
      <c r="B572" s="259"/>
      <c r="C572" s="259"/>
      <c r="D572" s="259"/>
      <c r="E572" s="387"/>
      <c r="F572" s="330"/>
      <c r="G572" s="387"/>
      <c r="H572" s="387"/>
      <c r="I572" s="387"/>
      <c r="J572" s="387"/>
    </row>
    <row r="573" spans="1:10">
      <c r="A573" s="259"/>
      <c r="B573" s="259"/>
      <c r="C573" s="259"/>
      <c r="D573" s="259"/>
      <c r="E573" s="387"/>
      <c r="F573" s="330"/>
      <c r="G573" s="387"/>
      <c r="H573" s="387"/>
      <c r="I573" s="387"/>
      <c r="J573" s="387"/>
    </row>
    <row r="574" spans="1:10">
      <c r="A574" s="259"/>
      <c r="B574" s="259"/>
      <c r="C574" s="259"/>
      <c r="D574" s="259"/>
      <c r="E574" s="387"/>
      <c r="F574" s="330"/>
      <c r="G574" s="387"/>
      <c r="H574" s="387"/>
      <c r="I574" s="387"/>
      <c r="J574" s="387"/>
    </row>
    <row r="575" spans="1:10">
      <c r="A575" s="259"/>
      <c r="B575" s="259"/>
      <c r="C575" s="259"/>
      <c r="D575" s="259"/>
      <c r="E575" s="387"/>
      <c r="F575" s="330"/>
      <c r="G575" s="387"/>
      <c r="H575" s="387"/>
      <c r="I575" s="387"/>
      <c r="J575" s="387"/>
    </row>
    <row r="576" spans="1:10">
      <c r="A576" s="259"/>
      <c r="B576" s="259"/>
      <c r="C576" s="259"/>
      <c r="D576" s="259"/>
      <c r="E576" s="387"/>
      <c r="F576" s="330"/>
      <c r="G576" s="387"/>
      <c r="H576" s="387"/>
      <c r="I576" s="387"/>
      <c r="J576" s="387"/>
    </row>
    <row r="577" spans="1:10">
      <c r="A577" s="259"/>
      <c r="B577" s="259"/>
      <c r="C577" s="259"/>
      <c r="D577" s="259"/>
      <c r="E577" s="387"/>
      <c r="F577" s="330"/>
      <c r="G577" s="387"/>
      <c r="H577" s="387"/>
      <c r="I577" s="387"/>
      <c r="J577" s="387"/>
    </row>
    <row r="578" spans="1:10">
      <c r="A578" s="259"/>
      <c r="B578" s="259"/>
      <c r="C578" s="259"/>
      <c r="D578" s="259"/>
      <c r="E578" s="387"/>
      <c r="F578" s="330"/>
      <c r="G578" s="387"/>
      <c r="H578" s="387"/>
      <c r="I578" s="387"/>
      <c r="J578" s="387"/>
    </row>
    <row r="579" spans="1:10">
      <c r="A579" s="259"/>
      <c r="B579" s="259"/>
      <c r="C579" s="259"/>
      <c r="D579" s="259"/>
      <c r="E579" s="387"/>
      <c r="F579" s="330"/>
      <c r="G579" s="387"/>
      <c r="H579" s="387"/>
      <c r="I579" s="387"/>
      <c r="J579" s="387"/>
    </row>
    <row r="580" spans="1:10">
      <c r="A580" s="259"/>
      <c r="B580" s="259"/>
      <c r="C580" s="259"/>
      <c r="D580" s="259"/>
      <c r="E580" s="387"/>
      <c r="F580" s="330"/>
      <c r="G580" s="387"/>
      <c r="H580" s="387"/>
      <c r="I580" s="387"/>
      <c r="J580" s="387"/>
    </row>
    <row r="581" spans="1:10">
      <c r="A581" s="259"/>
      <c r="B581" s="259"/>
      <c r="C581" s="259"/>
      <c r="D581" s="259"/>
      <c r="E581" s="387"/>
      <c r="F581" s="330"/>
      <c r="G581" s="387"/>
      <c r="H581" s="387"/>
      <c r="I581" s="387"/>
      <c r="J581" s="387"/>
    </row>
    <row r="582" spans="1:10">
      <c r="A582" s="259"/>
      <c r="B582" s="259"/>
      <c r="C582" s="259"/>
      <c r="D582" s="259"/>
      <c r="E582" s="387"/>
      <c r="F582" s="330"/>
      <c r="G582" s="387"/>
      <c r="H582" s="387"/>
      <c r="I582" s="387"/>
      <c r="J582" s="387"/>
    </row>
    <row r="583" spans="1:10">
      <c r="A583" s="259"/>
      <c r="B583" s="259"/>
      <c r="C583" s="259"/>
      <c r="D583" s="259"/>
      <c r="E583" s="387"/>
      <c r="F583" s="330"/>
      <c r="G583" s="387"/>
      <c r="H583" s="387"/>
      <c r="I583" s="387"/>
      <c r="J583" s="387"/>
    </row>
    <row r="584" spans="1:10">
      <c r="A584" s="259"/>
      <c r="B584" s="259"/>
      <c r="C584" s="259"/>
      <c r="D584" s="259"/>
      <c r="E584" s="387"/>
      <c r="F584" s="330"/>
      <c r="G584" s="387"/>
      <c r="H584" s="387"/>
      <c r="I584" s="387"/>
      <c r="J584" s="387"/>
    </row>
    <row r="585" spans="1:10">
      <c r="A585" s="259"/>
      <c r="B585" s="259"/>
      <c r="C585" s="259"/>
      <c r="D585" s="259"/>
      <c r="E585" s="387"/>
      <c r="F585" s="330"/>
      <c r="G585" s="387"/>
      <c r="H585" s="387"/>
      <c r="I585" s="387"/>
      <c r="J585" s="387"/>
    </row>
    <row r="586" spans="1:10">
      <c r="A586" s="259"/>
      <c r="B586" s="259"/>
      <c r="C586" s="259"/>
      <c r="D586" s="259"/>
      <c r="E586" s="387"/>
      <c r="F586" s="330"/>
      <c r="G586" s="387"/>
      <c r="H586" s="387"/>
      <c r="I586" s="387"/>
      <c r="J586" s="387"/>
    </row>
    <row r="587" spans="1:10">
      <c r="A587" s="259"/>
      <c r="B587" s="259"/>
      <c r="C587" s="259"/>
      <c r="D587" s="259"/>
      <c r="E587" s="387"/>
      <c r="F587" s="330"/>
      <c r="G587" s="387"/>
      <c r="H587" s="387"/>
      <c r="I587" s="387"/>
      <c r="J587" s="387"/>
    </row>
    <row r="588" spans="1:10">
      <c r="A588" s="259"/>
      <c r="B588" s="259"/>
      <c r="C588" s="259"/>
      <c r="D588" s="259"/>
      <c r="E588" s="387"/>
      <c r="F588" s="330"/>
      <c r="G588" s="387"/>
      <c r="H588" s="387"/>
      <c r="I588" s="387"/>
      <c r="J588" s="387"/>
    </row>
    <row r="589" spans="1:10">
      <c r="A589" s="259"/>
      <c r="B589" s="259"/>
      <c r="C589" s="259"/>
      <c r="D589" s="259"/>
      <c r="E589" s="387"/>
      <c r="F589" s="330"/>
      <c r="G589" s="387"/>
      <c r="H589" s="387"/>
      <c r="I589" s="387"/>
      <c r="J589" s="387"/>
    </row>
    <row r="590" spans="1:10">
      <c r="A590" s="259"/>
      <c r="B590" s="259"/>
      <c r="C590" s="259"/>
      <c r="D590" s="259"/>
      <c r="E590" s="387"/>
      <c r="F590" s="330"/>
      <c r="G590" s="387"/>
      <c r="H590" s="387"/>
      <c r="I590" s="387"/>
      <c r="J590" s="387"/>
    </row>
    <row r="591" spans="1:10">
      <c r="A591" s="259"/>
      <c r="B591" s="259"/>
      <c r="C591" s="259"/>
      <c r="D591" s="259"/>
      <c r="E591" s="387"/>
      <c r="F591" s="330"/>
      <c r="G591" s="387"/>
      <c r="H591" s="387"/>
      <c r="I591" s="387"/>
      <c r="J591" s="387"/>
    </row>
    <row r="592" spans="1:10">
      <c r="A592" s="259"/>
      <c r="B592" s="259"/>
      <c r="C592" s="259"/>
      <c r="D592" s="259"/>
      <c r="E592" s="387"/>
      <c r="F592" s="330"/>
      <c r="G592" s="387"/>
      <c r="H592" s="387"/>
      <c r="I592" s="387"/>
      <c r="J592" s="387"/>
    </row>
    <row r="593" spans="1:10">
      <c r="A593" s="259"/>
      <c r="B593" s="259"/>
      <c r="C593" s="259"/>
      <c r="D593" s="259"/>
      <c r="E593" s="387"/>
      <c r="F593" s="330"/>
      <c r="G593" s="387"/>
      <c r="H593" s="387"/>
      <c r="I593" s="387"/>
      <c r="J593" s="387"/>
    </row>
    <row r="594" spans="1:10">
      <c r="A594" s="259"/>
      <c r="B594" s="259"/>
      <c r="C594" s="259"/>
      <c r="D594" s="259"/>
      <c r="E594" s="387"/>
      <c r="F594" s="330"/>
      <c r="G594" s="387"/>
      <c r="H594" s="387"/>
      <c r="I594" s="387"/>
      <c r="J594" s="387"/>
    </row>
    <row r="595" spans="1:10">
      <c r="A595" s="259"/>
      <c r="B595" s="259"/>
      <c r="C595" s="259"/>
      <c r="D595" s="259"/>
      <c r="E595" s="387"/>
      <c r="F595" s="330"/>
      <c r="G595" s="387"/>
      <c r="H595" s="387"/>
      <c r="I595" s="387"/>
      <c r="J595" s="387"/>
    </row>
    <row r="596" spans="1:10">
      <c r="A596" s="259"/>
      <c r="B596" s="259"/>
      <c r="C596" s="259"/>
      <c r="D596" s="259"/>
      <c r="E596" s="387"/>
      <c r="F596" s="330"/>
      <c r="G596" s="387"/>
      <c r="H596" s="387"/>
      <c r="I596" s="387"/>
      <c r="J596" s="387"/>
    </row>
    <row r="597" spans="1:10">
      <c r="A597" s="259"/>
      <c r="B597" s="259"/>
      <c r="C597" s="259"/>
      <c r="D597" s="259"/>
      <c r="E597" s="387"/>
      <c r="F597" s="330"/>
      <c r="G597" s="387"/>
      <c r="H597" s="387"/>
      <c r="I597" s="387"/>
      <c r="J597" s="387"/>
    </row>
    <row r="598" spans="1:10">
      <c r="A598" s="259"/>
      <c r="B598" s="259"/>
      <c r="C598" s="259"/>
      <c r="D598" s="259"/>
      <c r="E598" s="387"/>
      <c r="F598" s="330"/>
      <c r="G598" s="387"/>
      <c r="H598" s="387"/>
      <c r="I598" s="387"/>
      <c r="J598" s="387"/>
    </row>
    <row r="599" spans="1:10">
      <c r="A599" s="259"/>
      <c r="B599" s="259"/>
      <c r="C599" s="259"/>
      <c r="D599" s="259"/>
      <c r="E599" s="387"/>
      <c r="F599" s="330"/>
      <c r="G599" s="387"/>
      <c r="H599" s="387"/>
      <c r="I599" s="387"/>
      <c r="J599" s="387"/>
    </row>
    <row r="600" spans="1:10">
      <c r="A600" s="259"/>
      <c r="B600" s="259"/>
      <c r="C600" s="259"/>
      <c r="D600" s="259"/>
      <c r="E600" s="387"/>
      <c r="F600" s="330"/>
      <c r="G600" s="387"/>
      <c r="H600" s="387"/>
      <c r="I600" s="387"/>
      <c r="J600" s="387"/>
    </row>
    <row r="601" spans="1:10">
      <c r="A601" s="259"/>
      <c r="B601" s="259"/>
      <c r="C601" s="259"/>
      <c r="D601" s="259"/>
      <c r="E601" s="387"/>
      <c r="F601" s="330"/>
      <c r="G601" s="387"/>
      <c r="H601" s="387"/>
      <c r="I601" s="387"/>
      <c r="J601" s="387"/>
    </row>
    <row r="602" spans="1:10">
      <c r="A602" s="259"/>
      <c r="B602" s="259"/>
      <c r="C602" s="259"/>
      <c r="D602" s="259"/>
      <c r="E602" s="387"/>
      <c r="F602" s="330"/>
      <c r="G602" s="387"/>
      <c r="H602" s="387"/>
      <c r="I602" s="387"/>
      <c r="J602" s="387"/>
    </row>
    <row r="603" spans="1:10">
      <c r="A603" s="259"/>
      <c r="B603" s="259"/>
      <c r="C603" s="259"/>
      <c r="D603" s="259"/>
      <c r="E603" s="387"/>
      <c r="F603" s="330"/>
      <c r="G603" s="387"/>
      <c r="H603" s="387"/>
      <c r="I603" s="387"/>
      <c r="J603" s="387"/>
    </row>
    <row r="604" spans="1:10">
      <c r="A604" s="259"/>
      <c r="B604" s="259"/>
      <c r="C604" s="259"/>
      <c r="D604" s="259"/>
      <c r="E604" s="387"/>
      <c r="F604" s="330"/>
      <c r="G604" s="387"/>
      <c r="H604" s="387"/>
      <c r="I604" s="387"/>
      <c r="J604" s="387"/>
    </row>
    <row r="605" spans="1:10">
      <c r="A605" s="259"/>
      <c r="B605" s="259"/>
      <c r="C605" s="259"/>
      <c r="D605" s="259"/>
      <c r="E605" s="387"/>
      <c r="F605" s="330"/>
      <c r="G605" s="387"/>
      <c r="H605" s="387"/>
      <c r="I605" s="387"/>
      <c r="J605" s="387"/>
    </row>
    <row r="606" spans="1:10">
      <c r="A606" s="259"/>
      <c r="B606" s="259"/>
      <c r="C606" s="259"/>
      <c r="D606" s="259"/>
      <c r="E606" s="387"/>
      <c r="F606" s="330"/>
      <c r="G606" s="387"/>
      <c r="H606" s="387"/>
      <c r="I606" s="387"/>
      <c r="J606" s="387"/>
    </row>
    <row r="607" spans="1:10">
      <c r="A607" s="259"/>
      <c r="B607" s="259"/>
      <c r="C607" s="259"/>
      <c r="D607" s="259"/>
      <c r="E607" s="387"/>
      <c r="F607" s="330"/>
      <c r="G607" s="387"/>
      <c r="H607" s="387"/>
      <c r="I607" s="387"/>
      <c r="J607" s="387"/>
    </row>
    <row r="608" spans="1:10">
      <c r="A608" s="259"/>
      <c r="B608" s="259"/>
      <c r="C608" s="259"/>
      <c r="D608" s="259"/>
      <c r="E608" s="387"/>
      <c r="F608" s="330"/>
      <c r="G608" s="387"/>
      <c r="H608" s="387"/>
      <c r="I608" s="387"/>
      <c r="J608" s="387"/>
    </row>
    <row r="609" spans="1:10">
      <c r="A609" s="259"/>
      <c r="B609" s="259"/>
      <c r="C609" s="259"/>
      <c r="D609" s="259"/>
      <c r="E609" s="387"/>
      <c r="F609" s="330"/>
      <c r="G609" s="387"/>
      <c r="H609" s="387"/>
      <c r="I609" s="387"/>
      <c r="J609" s="387"/>
    </row>
    <row r="610" spans="1:10">
      <c r="A610" s="259"/>
      <c r="B610" s="259"/>
      <c r="C610" s="259"/>
      <c r="D610" s="259"/>
      <c r="E610" s="387"/>
      <c r="F610" s="330"/>
      <c r="G610" s="387"/>
      <c r="H610" s="387"/>
      <c r="I610" s="387"/>
      <c r="J610" s="387"/>
    </row>
    <row r="611" spans="1:10">
      <c r="A611" s="259"/>
      <c r="B611" s="259"/>
      <c r="C611" s="259"/>
      <c r="D611" s="259"/>
      <c r="E611" s="387"/>
      <c r="F611" s="330"/>
      <c r="G611" s="387"/>
      <c r="H611" s="387"/>
      <c r="I611" s="387"/>
      <c r="J611" s="387"/>
    </row>
    <row r="612" spans="1:10">
      <c r="A612" s="259"/>
      <c r="B612" s="259"/>
      <c r="C612" s="259"/>
      <c r="D612" s="259"/>
      <c r="E612" s="387"/>
      <c r="F612" s="330"/>
      <c r="G612" s="387"/>
      <c r="H612" s="387"/>
      <c r="I612" s="387"/>
      <c r="J612" s="387"/>
    </row>
    <row r="613" spans="1:10">
      <c r="A613" s="259"/>
      <c r="B613" s="259"/>
      <c r="C613" s="259"/>
      <c r="D613" s="259"/>
      <c r="E613" s="387"/>
      <c r="F613" s="330"/>
      <c r="G613" s="387"/>
      <c r="H613" s="387"/>
      <c r="I613" s="387"/>
      <c r="J613" s="387"/>
    </row>
    <row r="614" spans="1:10">
      <c r="A614" s="259"/>
      <c r="B614" s="259"/>
      <c r="C614" s="259"/>
      <c r="D614" s="259"/>
      <c r="E614" s="387"/>
      <c r="F614" s="330"/>
      <c r="G614" s="387"/>
      <c r="H614" s="387"/>
      <c r="I614" s="387"/>
      <c r="J614" s="387"/>
    </row>
    <row r="615" spans="1:10">
      <c r="A615" s="259"/>
      <c r="B615" s="259"/>
      <c r="C615" s="259"/>
      <c r="D615" s="259"/>
      <c r="E615" s="387"/>
      <c r="F615" s="330"/>
      <c r="G615" s="387"/>
      <c r="H615" s="387"/>
      <c r="I615" s="387"/>
      <c r="J615" s="387"/>
    </row>
    <row r="616" spans="1:10">
      <c r="A616" s="259"/>
      <c r="B616" s="259"/>
      <c r="C616" s="259"/>
      <c r="D616" s="259"/>
      <c r="E616" s="387"/>
      <c r="F616" s="330"/>
      <c r="G616" s="387"/>
      <c r="H616" s="387"/>
      <c r="I616" s="387"/>
      <c r="J616" s="387"/>
    </row>
    <row r="617" spans="1:10">
      <c r="A617" s="259"/>
      <c r="B617" s="259"/>
      <c r="C617" s="259"/>
      <c r="D617" s="259"/>
      <c r="E617" s="387"/>
      <c r="F617" s="330"/>
      <c r="G617" s="387"/>
      <c r="H617" s="387"/>
      <c r="I617" s="387"/>
      <c r="J617" s="387"/>
    </row>
    <row r="618" spans="1:10">
      <c r="A618" s="259"/>
      <c r="B618" s="259"/>
      <c r="C618" s="259"/>
      <c r="D618" s="259"/>
      <c r="E618" s="387"/>
      <c r="F618" s="330"/>
      <c r="G618" s="387"/>
      <c r="H618" s="387"/>
      <c r="I618" s="387"/>
      <c r="J618" s="387"/>
    </row>
    <row r="619" spans="1:10">
      <c r="A619" s="259"/>
      <c r="B619" s="259"/>
      <c r="C619" s="259"/>
      <c r="D619" s="259"/>
      <c r="E619" s="387"/>
      <c r="F619" s="330"/>
      <c r="G619" s="387"/>
      <c r="H619" s="387"/>
      <c r="I619" s="387"/>
      <c r="J619" s="387"/>
    </row>
    <row r="620" spans="1:10">
      <c r="A620" s="259"/>
      <c r="B620" s="259"/>
      <c r="C620" s="259"/>
      <c r="D620" s="259"/>
      <c r="E620" s="387"/>
      <c r="F620" s="330"/>
      <c r="G620" s="387"/>
      <c r="H620" s="387"/>
      <c r="I620" s="387"/>
      <c r="J620" s="387"/>
    </row>
    <row r="621" spans="1:10">
      <c r="A621" s="259"/>
      <c r="B621" s="259"/>
      <c r="C621" s="259"/>
      <c r="D621" s="259"/>
      <c r="E621" s="387"/>
      <c r="F621" s="330"/>
      <c r="G621" s="387"/>
      <c r="H621" s="387"/>
      <c r="I621" s="387"/>
      <c r="J621" s="387"/>
    </row>
    <row r="622" spans="1:10">
      <c r="A622" s="259"/>
      <c r="B622" s="259"/>
      <c r="C622" s="259"/>
      <c r="D622" s="259"/>
      <c r="E622" s="387"/>
      <c r="F622" s="330"/>
      <c r="G622" s="387"/>
      <c r="H622" s="387"/>
      <c r="I622" s="387"/>
      <c r="J622" s="387"/>
    </row>
    <row r="623" spans="1:10">
      <c r="A623" s="259"/>
      <c r="B623" s="259"/>
      <c r="C623" s="259"/>
      <c r="D623" s="259"/>
      <c r="E623" s="387"/>
      <c r="F623" s="330"/>
      <c r="G623" s="387"/>
      <c r="H623" s="387"/>
      <c r="I623" s="387"/>
      <c r="J623" s="387"/>
    </row>
    <row r="624" spans="1:10">
      <c r="A624" s="259"/>
      <c r="B624" s="259"/>
      <c r="C624" s="259"/>
      <c r="D624" s="259"/>
      <c r="E624" s="387"/>
      <c r="F624" s="330"/>
      <c r="G624" s="387"/>
      <c r="H624" s="387"/>
      <c r="I624" s="387"/>
      <c r="J624" s="387"/>
    </row>
    <row r="625" spans="1:10">
      <c r="A625" s="259"/>
      <c r="B625" s="259"/>
      <c r="C625" s="259"/>
      <c r="D625" s="259"/>
      <c r="E625" s="387"/>
      <c r="F625" s="330"/>
      <c r="G625" s="387"/>
      <c r="H625" s="387"/>
      <c r="I625" s="387"/>
      <c r="J625" s="387"/>
    </row>
    <row r="626" spans="1:10">
      <c r="A626" s="259"/>
      <c r="B626" s="259"/>
      <c r="C626" s="259"/>
      <c r="D626" s="259"/>
      <c r="E626" s="387"/>
      <c r="F626" s="330"/>
      <c r="G626" s="387"/>
      <c r="H626" s="387"/>
      <c r="I626" s="387"/>
      <c r="J626" s="387"/>
    </row>
    <row r="627" spans="1:10">
      <c r="A627" s="259"/>
      <c r="B627" s="259"/>
      <c r="C627" s="259"/>
      <c r="D627" s="259"/>
      <c r="E627" s="387"/>
      <c r="F627" s="330"/>
      <c r="G627" s="387"/>
      <c r="H627" s="387"/>
      <c r="I627" s="387"/>
      <c r="J627" s="387"/>
    </row>
    <row r="628" spans="1:10">
      <c r="A628" s="259"/>
      <c r="B628" s="259"/>
      <c r="C628" s="259"/>
      <c r="D628" s="259"/>
      <c r="E628" s="387"/>
      <c r="F628" s="330"/>
      <c r="G628" s="387"/>
      <c r="H628" s="387"/>
      <c r="I628" s="387"/>
      <c r="J628" s="387"/>
    </row>
    <row r="629" spans="1:10">
      <c r="A629" s="259"/>
      <c r="B629" s="259"/>
      <c r="C629" s="259"/>
      <c r="D629" s="259"/>
      <c r="E629" s="387"/>
      <c r="F629" s="330"/>
      <c r="G629" s="387"/>
      <c r="H629" s="387"/>
      <c r="I629" s="387"/>
      <c r="J629" s="387"/>
    </row>
    <row r="630" spans="1:10">
      <c r="A630" s="259"/>
      <c r="B630" s="259"/>
      <c r="C630" s="259"/>
      <c r="D630" s="259"/>
      <c r="E630" s="387"/>
      <c r="F630" s="330"/>
      <c r="G630" s="387"/>
      <c r="H630" s="387"/>
      <c r="I630" s="387"/>
      <c r="J630" s="387"/>
    </row>
    <row r="631" spans="1:10">
      <c r="A631" s="259"/>
      <c r="B631" s="259"/>
      <c r="C631" s="259"/>
      <c r="D631" s="259"/>
      <c r="E631" s="387"/>
      <c r="F631" s="330"/>
      <c r="G631" s="387"/>
      <c r="H631" s="387"/>
      <c r="I631" s="387"/>
      <c r="J631" s="387"/>
    </row>
    <row r="632" spans="1:10">
      <c r="A632" s="259"/>
      <c r="B632" s="259"/>
      <c r="C632" s="259"/>
      <c r="D632" s="259"/>
      <c r="E632" s="387"/>
      <c r="F632" s="330"/>
      <c r="G632" s="387"/>
      <c r="H632" s="387"/>
      <c r="I632" s="387"/>
      <c r="J632" s="387"/>
    </row>
    <row r="633" spans="1:10">
      <c r="A633" s="259"/>
      <c r="B633" s="259"/>
      <c r="C633" s="259"/>
      <c r="D633" s="259"/>
      <c r="E633" s="387"/>
      <c r="F633" s="330"/>
      <c r="G633" s="387"/>
      <c r="H633" s="387"/>
      <c r="I633" s="387"/>
      <c r="J633" s="387"/>
    </row>
    <row r="634" spans="1:10">
      <c r="A634" s="259"/>
      <c r="B634" s="259"/>
      <c r="C634" s="259"/>
      <c r="D634" s="259"/>
      <c r="E634" s="387"/>
      <c r="F634" s="330"/>
      <c r="G634" s="387"/>
      <c r="H634" s="387"/>
      <c r="I634" s="387"/>
      <c r="J634" s="387"/>
    </row>
    <row r="635" spans="1:10">
      <c r="A635" s="259"/>
      <c r="B635" s="259"/>
      <c r="C635" s="259"/>
      <c r="D635" s="259"/>
      <c r="E635" s="387"/>
      <c r="F635" s="330"/>
      <c r="G635" s="387"/>
      <c r="H635" s="387"/>
      <c r="I635" s="387"/>
      <c r="J635" s="387"/>
    </row>
    <row r="636" spans="1:10">
      <c r="A636" s="259"/>
      <c r="B636" s="259"/>
      <c r="C636" s="259"/>
      <c r="D636" s="259"/>
      <c r="E636" s="387"/>
      <c r="F636" s="330"/>
      <c r="G636" s="387"/>
      <c r="H636" s="387"/>
      <c r="I636" s="387"/>
      <c r="J636" s="387"/>
    </row>
    <row r="637" spans="1:10">
      <c r="A637" s="259"/>
      <c r="B637" s="259"/>
      <c r="C637" s="259"/>
      <c r="D637" s="259"/>
      <c r="E637" s="387"/>
      <c r="F637" s="330"/>
      <c r="G637" s="387"/>
      <c r="H637" s="387"/>
      <c r="I637" s="387"/>
      <c r="J637" s="387"/>
    </row>
    <row r="638" spans="1:10">
      <c r="A638" s="259"/>
      <c r="B638" s="259"/>
      <c r="C638" s="259"/>
      <c r="D638" s="259"/>
      <c r="E638" s="387"/>
      <c r="F638" s="330"/>
      <c r="G638" s="387"/>
      <c r="H638" s="387"/>
      <c r="I638" s="387"/>
      <c r="J638" s="387"/>
    </row>
    <row r="639" spans="1:10">
      <c r="A639" s="259"/>
      <c r="B639" s="259"/>
      <c r="C639" s="259"/>
      <c r="D639" s="259"/>
      <c r="E639" s="387"/>
      <c r="F639" s="330"/>
      <c r="G639" s="387"/>
      <c r="H639" s="387"/>
      <c r="I639" s="387"/>
      <c r="J639" s="387"/>
    </row>
    <row r="640" spans="1:10">
      <c r="A640" s="259"/>
      <c r="B640" s="259"/>
      <c r="C640" s="259"/>
      <c r="D640" s="259"/>
      <c r="E640" s="387"/>
      <c r="F640" s="330"/>
      <c r="G640" s="387"/>
      <c r="H640" s="387"/>
      <c r="I640" s="387"/>
      <c r="J640" s="387"/>
    </row>
    <row r="641" spans="1:10">
      <c r="A641" s="259"/>
      <c r="B641" s="259"/>
      <c r="C641" s="259"/>
      <c r="D641" s="259"/>
      <c r="E641" s="387"/>
      <c r="F641" s="330"/>
      <c r="G641" s="387"/>
      <c r="H641" s="387"/>
      <c r="I641" s="387"/>
      <c r="J641" s="387"/>
    </row>
    <row r="642" spans="1:10">
      <c r="A642" s="259"/>
      <c r="B642" s="259"/>
      <c r="C642" s="259"/>
      <c r="D642" s="259"/>
      <c r="E642" s="387"/>
      <c r="F642" s="330"/>
      <c r="G642" s="387"/>
      <c r="H642" s="387"/>
      <c r="I642" s="387"/>
      <c r="J642" s="387"/>
    </row>
    <row r="643" spans="1:10">
      <c r="A643" s="259"/>
      <c r="B643" s="259"/>
      <c r="C643" s="259"/>
      <c r="D643" s="259"/>
      <c r="E643" s="387"/>
      <c r="F643" s="330"/>
      <c r="G643" s="387"/>
      <c r="H643" s="387"/>
      <c r="I643" s="387"/>
      <c r="J643" s="387"/>
    </row>
    <row r="644" spans="1:10">
      <c r="A644" s="259"/>
      <c r="B644" s="259"/>
      <c r="C644" s="259"/>
      <c r="D644" s="259"/>
      <c r="E644" s="387"/>
      <c r="F644" s="330"/>
      <c r="G644" s="387"/>
      <c r="H644" s="387"/>
      <c r="I644" s="387"/>
      <c r="J644" s="387"/>
    </row>
    <row r="645" spans="1:10">
      <c r="A645" s="259"/>
      <c r="B645" s="259"/>
      <c r="C645" s="259"/>
      <c r="D645" s="259"/>
      <c r="E645" s="387"/>
      <c r="F645" s="330"/>
      <c r="G645" s="387"/>
      <c r="H645" s="387"/>
      <c r="I645" s="387"/>
      <c r="J645" s="387"/>
    </row>
    <row r="646" spans="1:10">
      <c r="A646" s="259"/>
      <c r="B646" s="259"/>
      <c r="C646" s="259"/>
      <c r="D646" s="259"/>
      <c r="E646" s="387"/>
      <c r="F646" s="330"/>
      <c r="G646" s="387"/>
      <c r="H646" s="387"/>
      <c r="I646" s="387"/>
      <c r="J646" s="387"/>
    </row>
    <row r="647" spans="1:10">
      <c r="A647" s="259"/>
      <c r="B647" s="259"/>
      <c r="C647" s="259"/>
      <c r="D647" s="259"/>
      <c r="E647" s="387"/>
      <c r="F647" s="330"/>
      <c r="G647" s="387"/>
      <c r="H647" s="387"/>
      <c r="I647" s="387"/>
      <c r="J647" s="387"/>
    </row>
    <row r="648" spans="1:10">
      <c r="A648" s="259"/>
      <c r="B648" s="259"/>
      <c r="C648" s="259"/>
      <c r="D648" s="259"/>
      <c r="E648" s="387"/>
      <c r="F648" s="330"/>
      <c r="G648" s="387"/>
      <c r="H648" s="387"/>
      <c r="I648" s="387"/>
      <c r="J648" s="387"/>
    </row>
    <row r="649" spans="1:10">
      <c r="A649" s="259"/>
      <c r="B649" s="259"/>
      <c r="C649" s="259"/>
      <c r="D649" s="259"/>
      <c r="E649" s="387"/>
      <c r="F649" s="330"/>
      <c r="G649" s="387"/>
      <c r="H649" s="387"/>
      <c r="I649" s="387"/>
      <c r="J649" s="387"/>
    </row>
    <row r="650" spans="1:10">
      <c r="A650" s="259"/>
      <c r="B650" s="259"/>
      <c r="C650" s="259"/>
      <c r="D650" s="259"/>
      <c r="E650" s="387"/>
      <c r="F650" s="330"/>
      <c r="G650" s="387"/>
      <c r="H650" s="387"/>
      <c r="I650" s="387"/>
      <c r="J650" s="387"/>
    </row>
    <row r="651" spans="1:10">
      <c r="A651" s="259"/>
      <c r="B651" s="259"/>
      <c r="C651" s="259"/>
      <c r="D651" s="259"/>
      <c r="E651" s="387"/>
      <c r="F651" s="330"/>
      <c r="G651" s="387"/>
      <c r="H651" s="387"/>
      <c r="I651" s="387"/>
      <c r="J651" s="387"/>
    </row>
    <row r="652" spans="1:10">
      <c r="A652" s="259"/>
      <c r="B652" s="259"/>
      <c r="C652" s="259"/>
      <c r="D652" s="259"/>
      <c r="E652" s="387"/>
      <c r="F652" s="330"/>
      <c r="G652" s="387"/>
      <c r="H652" s="387"/>
      <c r="I652" s="387"/>
      <c r="J652" s="387"/>
    </row>
    <row r="653" spans="1:10">
      <c r="A653" s="259"/>
      <c r="B653" s="259"/>
      <c r="C653" s="259"/>
      <c r="D653" s="259"/>
      <c r="E653" s="387"/>
      <c r="F653" s="330"/>
      <c r="G653" s="387"/>
      <c r="H653" s="387"/>
      <c r="I653" s="387"/>
      <c r="J653" s="387"/>
    </row>
    <row r="654" spans="1:10">
      <c r="A654" s="259"/>
      <c r="B654" s="259"/>
      <c r="C654" s="259"/>
      <c r="D654" s="259"/>
      <c r="E654" s="387"/>
      <c r="F654" s="330"/>
      <c r="G654" s="387"/>
      <c r="H654" s="387"/>
      <c r="I654" s="387"/>
      <c r="J654" s="387"/>
    </row>
    <row r="655" spans="1:10">
      <c r="A655" s="259"/>
      <c r="B655" s="259"/>
      <c r="C655" s="259"/>
      <c r="D655" s="259"/>
      <c r="E655" s="387"/>
      <c r="F655" s="330"/>
      <c r="G655" s="387"/>
      <c r="H655" s="387"/>
      <c r="I655" s="387"/>
      <c r="J655" s="387"/>
    </row>
    <row r="656" spans="1:10">
      <c r="A656" s="259"/>
      <c r="B656" s="259"/>
      <c r="C656" s="259"/>
      <c r="D656" s="259"/>
      <c r="E656" s="387"/>
      <c r="F656" s="330"/>
      <c r="G656" s="387"/>
      <c r="H656" s="387"/>
      <c r="I656" s="387"/>
      <c r="J656" s="387"/>
    </row>
    <row r="657" spans="1:10">
      <c r="A657" s="259"/>
      <c r="B657" s="259"/>
      <c r="C657" s="259"/>
      <c r="D657" s="259"/>
      <c r="E657" s="387"/>
      <c r="F657" s="330"/>
      <c r="G657" s="387"/>
      <c r="H657" s="387"/>
      <c r="I657" s="387"/>
      <c r="J657" s="387"/>
    </row>
    <row r="658" spans="1:10">
      <c r="A658" s="259"/>
      <c r="B658" s="259"/>
      <c r="C658" s="259"/>
      <c r="D658" s="259"/>
      <c r="E658" s="387"/>
      <c r="F658" s="330"/>
      <c r="G658" s="387"/>
      <c r="H658" s="387"/>
      <c r="I658" s="387"/>
      <c r="J658" s="387"/>
    </row>
    <row r="659" spans="1:10">
      <c r="A659" s="259"/>
      <c r="B659" s="259"/>
      <c r="C659" s="259"/>
      <c r="D659" s="259"/>
      <c r="E659" s="387"/>
      <c r="F659" s="330"/>
      <c r="G659" s="387"/>
      <c r="H659" s="387"/>
      <c r="I659" s="387"/>
      <c r="J659" s="387"/>
    </row>
    <row r="660" spans="1:10">
      <c r="A660" s="259"/>
      <c r="B660" s="259"/>
      <c r="C660" s="259"/>
      <c r="D660" s="259"/>
      <c r="E660" s="387"/>
      <c r="F660" s="330"/>
      <c r="G660" s="387"/>
      <c r="H660" s="387"/>
      <c r="I660" s="387"/>
      <c r="J660" s="387"/>
    </row>
    <row r="661" spans="1:10">
      <c r="A661" s="259"/>
      <c r="B661" s="259"/>
      <c r="C661" s="259"/>
      <c r="D661" s="259"/>
      <c r="E661" s="387"/>
      <c r="F661" s="330"/>
      <c r="G661" s="387"/>
      <c r="H661" s="387"/>
      <c r="I661" s="387"/>
      <c r="J661" s="387"/>
    </row>
    <row r="662" spans="1:10">
      <c r="A662" s="259"/>
      <c r="B662" s="259"/>
      <c r="C662" s="259"/>
      <c r="D662" s="259"/>
      <c r="E662" s="387"/>
      <c r="F662" s="330"/>
      <c r="G662" s="387"/>
      <c r="H662" s="387"/>
      <c r="I662" s="387"/>
      <c r="J662" s="387"/>
    </row>
    <row r="663" spans="1:10">
      <c r="A663" s="259"/>
      <c r="B663" s="259"/>
      <c r="C663" s="259"/>
      <c r="D663" s="259"/>
      <c r="E663" s="387"/>
      <c r="F663" s="330"/>
      <c r="G663" s="387"/>
      <c r="H663" s="387"/>
      <c r="I663" s="387"/>
      <c r="J663" s="387"/>
    </row>
    <row r="664" spans="1:10">
      <c r="A664" s="259"/>
      <c r="B664" s="259"/>
      <c r="C664" s="259"/>
      <c r="D664" s="259"/>
      <c r="E664" s="387"/>
      <c r="F664" s="330"/>
      <c r="G664" s="387"/>
      <c r="H664" s="387"/>
      <c r="I664" s="387"/>
      <c r="J664" s="387"/>
    </row>
    <row r="665" spans="1:10">
      <c r="A665" s="259"/>
      <c r="B665" s="259"/>
      <c r="C665" s="259"/>
      <c r="D665" s="259"/>
      <c r="E665" s="387"/>
      <c r="F665" s="330"/>
      <c r="G665" s="387"/>
      <c r="H665" s="387"/>
      <c r="I665" s="387"/>
      <c r="J665" s="387"/>
    </row>
    <row r="666" spans="1:10">
      <c r="A666" s="259"/>
      <c r="B666" s="259"/>
      <c r="C666" s="259"/>
      <c r="D666" s="259"/>
      <c r="E666" s="387"/>
      <c r="F666" s="330"/>
      <c r="G666" s="387"/>
      <c r="H666" s="387"/>
      <c r="I666" s="387"/>
      <c r="J666" s="387"/>
    </row>
    <row r="667" spans="1:10">
      <c r="A667" s="259"/>
      <c r="B667" s="259"/>
      <c r="C667" s="259"/>
      <c r="D667" s="259"/>
      <c r="E667" s="387"/>
      <c r="F667" s="330"/>
      <c r="G667" s="387"/>
      <c r="H667" s="387"/>
      <c r="I667" s="387"/>
      <c r="J667" s="387"/>
    </row>
    <row r="668" spans="1:10">
      <c r="A668" s="259"/>
      <c r="B668" s="259"/>
      <c r="C668" s="259"/>
      <c r="D668" s="259"/>
      <c r="E668" s="387"/>
      <c r="F668" s="330"/>
      <c r="G668" s="387"/>
      <c r="H668" s="387"/>
      <c r="I668" s="387"/>
      <c r="J668" s="387"/>
    </row>
    <row r="669" spans="1:10">
      <c r="A669" s="259"/>
      <c r="B669" s="259"/>
      <c r="C669" s="259"/>
      <c r="D669" s="259"/>
      <c r="E669" s="387"/>
      <c r="F669" s="330"/>
      <c r="G669" s="387"/>
      <c r="H669" s="387"/>
      <c r="I669" s="387"/>
      <c r="J669" s="387"/>
    </row>
    <row r="670" spans="1:10">
      <c r="A670" s="259"/>
      <c r="B670" s="259"/>
      <c r="C670" s="259"/>
      <c r="D670" s="259"/>
      <c r="E670" s="387"/>
      <c r="F670" s="330"/>
      <c r="G670" s="387"/>
      <c r="H670" s="387"/>
      <c r="I670" s="387"/>
      <c r="J670" s="387"/>
    </row>
    <row r="671" spans="1:10">
      <c r="A671" s="259"/>
      <c r="B671" s="259"/>
      <c r="C671" s="259"/>
      <c r="D671" s="259"/>
      <c r="E671" s="387"/>
      <c r="F671" s="330"/>
      <c r="G671" s="387"/>
      <c r="H671" s="387"/>
      <c r="I671" s="387"/>
      <c r="J671" s="387"/>
    </row>
    <row r="672" spans="1:10">
      <c r="A672" s="259"/>
      <c r="B672" s="259"/>
      <c r="C672" s="259"/>
      <c r="D672" s="259"/>
      <c r="E672" s="387"/>
      <c r="F672" s="330"/>
      <c r="G672" s="387"/>
      <c r="H672" s="387"/>
      <c r="I672" s="387"/>
      <c r="J672" s="387"/>
    </row>
    <row r="673" spans="1:10">
      <c r="A673" s="259"/>
      <c r="B673" s="259"/>
      <c r="C673" s="259"/>
      <c r="D673" s="259"/>
      <c r="E673" s="387"/>
      <c r="F673" s="330"/>
      <c r="G673" s="387"/>
      <c r="H673" s="387"/>
      <c r="I673" s="387"/>
      <c r="J673" s="387"/>
    </row>
    <row r="674" spans="1:10">
      <c r="A674" s="259"/>
      <c r="B674" s="259"/>
      <c r="C674" s="259"/>
      <c r="D674" s="259"/>
      <c r="E674" s="387"/>
      <c r="F674" s="330"/>
      <c r="G674" s="387"/>
      <c r="H674" s="387"/>
      <c r="I674" s="387"/>
      <c r="J674" s="387"/>
    </row>
    <row r="675" spans="1:10">
      <c r="A675" s="259"/>
      <c r="B675" s="259"/>
      <c r="C675" s="259"/>
      <c r="D675" s="259"/>
      <c r="E675" s="387"/>
      <c r="F675" s="330"/>
      <c r="G675" s="387"/>
      <c r="H675" s="387"/>
      <c r="I675" s="387"/>
      <c r="J675" s="387"/>
    </row>
    <row r="676" spans="1:10">
      <c r="A676" s="259"/>
      <c r="B676" s="259"/>
      <c r="C676" s="259"/>
      <c r="D676" s="259"/>
      <c r="E676" s="387"/>
      <c r="F676" s="330"/>
      <c r="G676" s="387"/>
      <c r="H676" s="387"/>
      <c r="I676" s="387"/>
      <c r="J676" s="387"/>
    </row>
    <row r="677" spans="1:10">
      <c r="A677" s="259"/>
      <c r="B677" s="259"/>
      <c r="C677" s="259"/>
      <c r="D677" s="259"/>
      <c r="E677" s="387"/>
      <c r="F677" s="330"/>
      <c r="G677" s="387"/>
      <c r="H677" s="387"/>
      <c r="I677" s="387"/>
      <c r="J677" s="387"/>
    </row>
    <row r="678" spans="1:10">
      <c r="A678" s="259"/>
      <c r="B678" s="259"/>
      <c r="C678" s="259"/>
      <c r="D678" s="259"/>
      <c r="E678" s="387"/>
      <c r="F678" s="330"/>
      <c r="G678" s="387"/>
      <c r="H678" s="387"/>
      <c r="I678" s="387"/>
      <c r="J678" s="387"/>
    </row>
    <row r="679" spans="1:10">
      <c r="A679" s="259"/>
      <c r="B679" s="259"/>
      <c r="C679" s="259"/>
      <c r="D679" s="259"/>
      <c r="E679" s="387"/>
      <c r="F679" s="330"/>
      <c r="G679" s="387"/>
      <c r="H679" s="387"/>
      <c r="I679" s="387"/>
      <c r="J679" s="387"/>
    </row>
    <row r="680" spans="1:10">
      <c r="A680" s="259"/>
      <c r="B680" s="259"/>
      <c r="C680" s="259"/>
      <c r="D680" s="259"/>
      <c r="E680" s="387"/>
      <c r="F680" s="330"/>
      <c r="G680" s="387"/>
      <c r="H680" s="387"/>
      <c r="I680" s="387"/>
      <c r="J680" s="387"/>
    </row>
    <row r="681" spans="1:10">
      <c r="A681" s="259"/>
      <c r="B681" s="259"/>
      <c r="C681" s="259"/>
      <c r="D681" s="259"/>
      <c r="E681" s="387"/>
      <c r="F681" s="330"/>
      <c r="G681" s="387"/>
      <c r="H681" s="387"/>
      <c r="I681" s="387"/>
      <c r="J681" s="387"/>
    </row>
    <row r="682" spans="1:10">
      <c r="A682" s="259"/>
      <c r="B682" s="259"/>
      <c r="C682" s="259"/>
      <c r="D682" s="259"/>
      <c r="E682" s="387"/>
      <c r="F682" s="330"/>
      <c r="G682" s="387"/>
      <c r="H682" s="387"/>
      <c r="I682" s="387"/>
      <c r="J682" s="387"/>
    </row>
    <row r="683" spans="1:10">
      <c r="A683" s="259"/>
      <c r="B683" s="259"/>
      <c r="C683" s="259"/>
      <c r="D683" s="259"/>
      <c r="E683" s="387"/>
      <c r="F683" s="330"/>
      <c r="G683" s="387"/>
      <c r="H683" s="387"/>
      <c r="I683" s="387"/>
      <c r="J683" s="387"/>
    </row>
    <row r="684" spans="1:10">
      <c r="A684" s="259"/>
      <c r="B684" s="259"/>
      <c r="C684" s="259"/>
      <c r="D684" s="259"/>
      <c r="E684" s="387"/>
      <c r="F684" s="330"/>
      <c r="G684" s="387"/>
      <c r="H684" s="387"/>
      <c r="I684" s="387"/>
      <c r="J684" s="387"/>
    </row>
    <row r="685" spans="1:10">
      <c r="A685" s="259"/>
      <c r="B685" s="259"/>
      <c r="C685" s="259"/>
      <c r="D685" s="259"/>
      <c r="E685" s="387"/>
      <c r="F685" s="330"/>
      <c r="G685" s="387"/>
      <c r="H685" s="387"/>
      <c r="I685" s="387"/>
      <c r="J685" s="387"/>
    </row>
    <row r="686" spans="1:10">
      <c r="A686" s="259"/>
      <c r="B686" s="259"/>
      <c r="C686" s="259"/>
      <c r="D686" s="259"/>
      <c r="E686" s="387"/>
      <c r="F686" s="330"/>
      <c r="G686" s="387"/>
      <c r="H686" s="387"/>
      <c r="I686" s="387"/>
      <c r="J686" s="387"/>
    </row>
    <row r="687" spans="1:10">
      <c r="A687" s="259"/>
      <c r="B687" s="259"/>
      <c r="C687" s="259"/>
      <c r="D687" s="259"/>
      <c r="E687" s="387"/>
      <c r="F687" s="330"/>
      <c r="G687" s="387"/>
      <c r="H687" s="387"/>
      <c r="I687" s="387"/>
      <c r="J687" s="387"/>
    </row>
    <row r="688" spans="1:10">
      <c r="A688" s="259"/>
      <c r="B688" s="259"/>
      <c r="C688" s="259"/>
      <c r="D688" s="259"/>
      <c r="E688" s="387"/>
      <c r="F688" s="330"/>
      <c r="G688" s="387"/>
      <c r="H688" s="387"/>
      <c r="I688" s="387"/>
      <c r="J688" s="387"/>
    </row>
    <row r="689" spans="1:10">
      <c r="A689" s="259"/>
      <c r="B689" s="259"/>
      <c r="C689" s="259"/>
      <c r="D689" s="259"/>
      <c r="E689" s="387"/>
      <c r="F689" s="330"/>
      <c r="G689" s="387"/>
      <c r="H689" s="387"/>
      <c r="I689" s="387"/>
      <c r="J689" s="387"/>
    </row>
    <row r="690" spans="1:10">
      <c r="A690" s="259"/>
      <c r="B690" s="259"/>
      <c r="C690" s="259"/>
      <c r="D690" s="259"/>
      <c r="E690" s="387"/>
      <c r="F690" s="330"/>
      <c r="G690" s="387"/>
      <c r="H690" s="387"/>
      <c r="I690" s="387"/>
      <c r="J690" s="387"/>
    </row>
    <row r="691" spans="1:10">
      <c r="A691" s="259"/>
      <c r="B691" s="259"/>
      <c r="C691" s="259"/>
      <c r="D691" s="259"/>
      <c r="E691" s="387"/>
      <c r="F691" s="330"/>
      <c r="G691" s="387"/>
      <c r="H691" s="387"/>
      <c r="I691" s="387"/>
      <c r="J691" s="387"/>
    </row>
    <row r="692" spans="1:10">
      <c r="A692" s="259"/>
      <c r="B692" s="259"/>
      <c r="C692" s="259"/>
      <c r="D692" s="259"/>
      <c r="E692" s="387"/>
      <c r="F692" s="330"/>
      <c r="G692" s="387"/>
      <c r="H692" s="387"/>
      <c r="I692" s="387"/>
      <c r="J692" s="387"/>
    </row>
    <row r="693" spans="1:10">
      <c r="A693" s="259"/>
      <c r="B693" s="259"/>
      <c r="C693" s="259"/>
      <c r="D693" s="259"/>
      <c r="E693" s="387"/>
      <c r="F693" s="330"/>
      <c r="G693" s="387"/>
      <c r="H693" s="387"/>
      <c r="I693" s="387"/>
      <c r="J693" s="387"/>
    </row>
    <row r="694" spans="1:10">
      <c r="A694" s="259"/>
      <c r="B694" s="259"/>
      <c r="C694" s="259"/>
      <c r="D694" s="259"/>
      <c r="E694" s="387"/>
      <c r="F694" s="330"/>
      <c r="G694" s="387"/>
      <c r="H694" s="387"/>
      <c r="I694" s="387"/>
      <c r="J694" s="387"/>
    </row>
    <row r="695" spans="1:10">
      <c r="A695" s="259"/>
      <c r="B695" s="259"/>
      <c r="C695" s="259"/>
      <c r="D695" s="259"/>
      <c r="E695" s="387"/>
      <c r="F695" s="330"/>
      <c r="G695" s="387"/>
      <c r="H695" s="387"/>
      <c r="I695" s="387"/>
      <c r="J695" s="387"/>
    </row>
    <row r="696" spans="1:10">
      <c r="A696" s="259"/>
      <c r="B696" s="259"/>
      <c r="C696" s="259"/>
      <c r="D696" s="259"/>
      <c r="E696" s="387"/>
      <c r="F696" s="330"/>
      <c r="G696" s="387"/>
      <c r="H696" s="387"/>
      <c r="I696" s="387"/>
      <c r="J696" s="387"/>
    </row>
    <row r="697" spans="1:10">
      <c r="A697" s="259"/>
      <c r="B697" s="259"/>
      <c r="C697" s="259"/>
      <c r="D697" s="259"/>
      <c r="E697" s="387"/>
      <c r="F697" s="330"/>
      <c r="G697" s="387"/>
      <c r="H697" s="387"/>
      <c r="I697" s="387"/>
      <c r="J697" s="387"/>
    </row>
    <row r="698" spans="1:10">
      <c r="A698" s="259"/>
      <c r="B698" s="259"/>
      <c r="C698" s="259"/>
      <c r="D698" s="259"/>
      <c r="E698" s="387"/>
      <c r="F698" s="330"/>
      <c r="G698" s="387"/>
      <c r="H698" s="387"/>
      <c r="I698" s="387"/>
      <c r="J698" s="387"/>
    </row>
    <row r="699" spans="1:10">
      <c r="A699" s="259"/>
      <c r="B699" s="259"/>
      <c r="C699" s="259"/>
      <c r="D699" s="259"/>
      <c r="E699" s="387"/>
      <c r="F699" s="330"/>
      <c r="G699" s="387"/>
      <c r="H699" s="387"/>
      <c r="I699" s="387"/>
      <c r="J699" s="387"/>
    </row>
    <row r="700" spans="1:10">
      <c r="A700" s="259"/>
      <c r="B700" s="259"/>
      <c r="C700" s="259"/>
      <c r="D700" s="259"/>
      <c r="E700" s="387"/>
      <c r="F700" s="330"/>
      <c r="G700" s="387"/>
      <c r="H700" s="387"/>
      <c r="I700" s="387"/>
      <c r="J700" s="387"/>
    </row>
    <row r="701" spans="1:10">
      <c r="A701" s="259"/>
      <c r="B701" s="259"/>
      <c r="C701" s="259"/>
      <c r="D701" s="259"/>
      <c r="E701" s="387"/>
      <c r="F701" s="330"/>
      <c r="G701" s="387"/>
      <c r="H701" s="387"/>
      <c r="I701" s="387"/>
      <c r="J701" s="387"/>
    </row>
    <row r="702" spans="1:10">
      <c r="A702" s="259"/>
      <c r="B702" s="259"/>
      <c r="C702" s="259"/>
      <c r="D702" s="259"/>
      <c r="E702" s="387"/>
      <c r="F702" s="330"/>
      <c r="G702" s="387"/>
      <c r="H702" s="387"/>
      <c r="I702" s="387"/>
      <c r="J702" s="387"/>
    </row>
    <row r="703" spans="1:10">
      <c r="A703" s="259"/>
      <c r="B703" s="259"/>
      <c r="C703" s="259"/>
      <c r="D703" s="259"/>
      <c r="E703" s="387"/>
      <c r="F703" s="330"/>
      <c r="G703" s="387"/>
      <c r="H703" s="387"/>
      <c r="I703" s="387"/>
      <c r="J703" s="387"/>
    </row>
    <row r="704" spans="1:10">
      <c r="A704" s="259"/>
      <c r="B704" s="259"/>
      <c r="C704" s="259"/>
      <c r="D704" s="259"/>
      <c r="E704" s="387"/>
      <c r="F704" s="330"/>
      <c r="G704" s="387"/>
      <c r="H704" s="387"/>
      <c r="I704" s="387"/>
      <c r="J704" s="387"/>
    </row>
    <row r="705" spans="1:10">
      <c r="A705" s="259"/>
      <c r="B705" s="259"/>
      <c r="C705" s="259"/>
      <c r="D705" s="259"/>
      <c r="E705" s="387"/>
      <c r="F705" s="330"/>
      <c r="G705" s="387"/>
      <c r="H705" s="387"/>
      <c r="I705" s="387"/>
      <c r="J705" s="387"/>
    </row>
    <row r="706" spans="1:10">
      <c r="A706" s="259"/>
      <c r="B706" s="259"/>
      <c r="C706" s="259"/>
      <c r="D706" s="259"/>
      <c r="E706" s="387"/>
      <c r="F706" s="330"/>
      <c r="G706" s="387"/>
      <c r="H706" s="387"/>
      <c r="I706" s="387"/>
      <c r="J706" s="387"/>
    </row>
    <row r="707" spans="1:10">
      <c r="A707" s="259"/>
      <c r="B707" s="259"/>
      <c r="C707" s="259"/>
      <c r="D707" s="259"/>
      <c r="E707" s="387"/>
      <c r="F707" s="330"/>
      <c r="G707" s="387"/>
      <c r="H707" s="387"/>
      <c r="I707" s="387"/>
      <c r="J707" s="387"/>
    </row>
    <row r="708" spans="1:10">
      <c r="A708" s="259"/>
      <c r="B708" s="259"/>
      <c r="C708" s="259"/>
      <c r="D708" s="259"/>
      <c r="E708" s="387"/>
      <c r="F708" s="330"/>
      <c r="G708" s="387"/>
      <c r="H708" s="387"/>
      <c r="I708" s="387"/>
      <c r="J708" s="387"/>
    </row>
    <row r="709" spans="1:10">
      <c r="A709" s="259"/>
      <c r="B709" s="259"/>
      <c r="C709" s="259"/>
      <c r="D709" s="259"/>
      <c r="E709" s="387"/>
      <c r="F709" s="330"/>
      <c r="G709" s="387"/>
      <c r="H709" s="387"/>
      <c r="I709" s="387"/>
      <c r="J709" s="387"/>
    </row>
    <row r="710" spans="1:10">
      <c r="A710" s="259"/>
      <c r="B710" s="259"/>
      <c r="C710" s="259"/>
      <c r="D710" s="259"/>
      <c r="E710" s="387"/>
      <c r="F710" s="330"/>
      <c r="G710" s="387"/>
      <c r="H710" s="387"/>
      <c r="I710" s="387"/>
      <c r="J710" s="387"/>
    </row>
    <row r="711" spans="1:10">
      <c r="A711" s="259"/>
      <c r="B711" s="259"/>
      <c r="C711" s="259"/>
      <c r="D711" s="259"/>
      <c r="E711" s="387"/>
      <c r="F711" s="330"/>
      <c r="G711" s="387"/>
      <c r="H711" s="387"/>
      <c r="I711" s="387"/>
      <c r="J711" s="387"/>
    </row>
    <row r="712" spans="1:10">
      <c r="A712" s="259"/>
      <c r="B712" s="259"/>
      <c r="C712" s="259"/>
      <c r="D712" s="259"/>
      <c r="E712" s="387"/>
      <c r="F712" s="330"/>
      <c r="G712" s="387"/>
      <c r="H712" s="387"/>
      <c r="I712" s="387"/>
      <c r="J712" s="387"/>
    </row>
    <row r="713" spans="1:10">
      <c r="A713" s="259"/>
      <c r="B713" s="259"/>
      <c r="C713" s="259"/>
      <c r="D713" s="259"/>
      <c r="E713" s="387"/>
      <c r="F713" s="330"/>
      <c r="G713" s="387"/>
      <c r="H713" s="387"/>
      <c r="I713" s="387"/>
      <c r="J713" s="387"/>
    </row>
    <row r="714" spans="1:10">
      <c r="A714" s="259"/>
      <c r="B714" s="259"/>
      <c r="C714" s="259"/>
      <c r="D714" s="259"/>
      <c r="E714" s="387"/>
      <c r="F714" s="330"/>
      <c r="G714" s="387"/>
      <c r="H714" s="387"/>
      <c r="I714" s="387"/>
      <c r="J714" s="387"/>
    </row>
    <row r="715" spans="1:10">
      <c r="A715" s="259"/>
      <c r="B715" s="259"/>
      <c r="C715" s="259"/>
      <c r="D715" s="259"/>
      <c r="E715" s="387"/>
      <c r="F715" s="330"/>
      <c r="G715" s="387"/>
      <c r="H715" s="387"/>
      <c r="I715" s="387"/>
      <c r="J715" s="387"/>
    </row>
    <row r="716" spans="1:10">
      <c r="A716" s="259"/>
      <c r="B716" s="259"/>
      <c r="C716" s="259"/>
      <c r="D716" s="259"/>
      <c r="E716" s="387"/>
      <c r="F716" s="330"/>
      <c r="G716" s="387"/>
      <c r="H716" s="387"/>
      <c r="I716" s="387"/>
      <c r="J716" s="387"/>
    </row>
    <row r="717" spans="1:10">
      <c r="A717" s="259"/>
      <c r="B717" s="259"/>
      <c r="C717" s="259"/>
      <c r="D717" s="259"/>
      <c r="E717" s="387"/>
      <c r="F717" s="330"/>
      <c r="G717" s="387"/>
      <c r="H717" s="387"/>
      <c r="I717" s="387"/>
      <c r="J717" s="387"/>
    </row>
    <row r="718" spans="1:10">
      <c r="A718" s="259"/>
      <c r="B718" s="259"/>
      <c r="C718" s="259"/>
      <c r="D718" s="259"/>
      <c r="E718" s="387"/>
      <c r="F718" s="330"/>
      <c r="G718" s="387"/>
      <c r="H718" s="387"/>
      <c r="I718" s="387"/>
      <c r="J718" s="387"/>
    </row>
    <row r="719" spans="1:10">
      <c r="A719" s="259"/>
      <c r="B719" s="259"/>
      <c r="C719" s="259"/>
      <c r="D719" s="259"/>
      <c r="E719" s="387"/>
      <c r="F719" s="330"/>
      <c r="G719" s="387"/>
      <c r="H719" s="387"/>
      <c r="I719" s="387"/>
      <c r="J719" s="387"/>
    </row>
    <row r="720" spans="1:10">
      <c r="A720" s="259"/>
      <c r="B720" s="259"/>
      <c r="C720" s="259"/>
      <c r="D720" s="259"/>
      <c r="E720" s="387"/>
      <c r="F720" s="330"/>
      <c r="G720" s="387"/>
      <c r="H720" s="387"/>
      <c r="I720" s="387"/>
      <c r="J720" s="387"/>
    </row>
    <row r="721" spans="1:10">
      <c r="A721" s="259"/>
      <c r="B721" s="259"/>
      <c r="C721" s="259"/>
      <c r="D721" s="259"/>
      <c r="E721" s="387"/>
      <c r="F721" s="330"/>
      <c r="G721" s="387"/>
      <c r="H721" s="387"/>
      <c r="I721" s="387"/>
      <c r="J721" s="387"/>
    </row>
    <row r="722" spans="1:10">
      <c r="A722" s="259"/>
      <c r="B722" s="259"/>
      <c r="C722" s="259"/>
      <c r="D722" s="259"/>
      <c r="E722" s="387"/>
      <c r="F722" s="330"/>
      <c r="G722" s="387"/>
      <c r="H722" s="387"/>
      <c r="I722" s="387"/>
      <c r="J722" s="387"/>
    </row>
    <row r="723" spans="1:10">
      <c r="A723" s="259"/>
      <c r="B723" s="259"/>
      <c r="C723" s="259"/>
      <c r="D723" s="259"/>
      <c r="E723" s="387"/>
      <c r="F723" s="330"/>
      <c r="G723" s="387"/>
      <c r="H723" s="387"/>
      <c r="I723" s="387"/>
      <c r="J723" s="387"/>
    </row>
    <row r="724" spans="1:10">
      <c r="A724" s="259"/>
      <c r="B724" s="259"/>
      <c r="C724" s="259"/>
      <c r="D724" s="259"/>
      <c r="E724" s="387"/>
      <c r="F724" s="330"/>
      <c r="G724" s="387"/>
      <c r="H724" s="387"/>
      <c r="I724" s="387"/>
      <c r="J724" s="387"/>
    </row>
    <row r="725" spans="1:10">
      <c r="A725" s="259"/>
      <c r="B725" s="259"/>
      <c r="C725" s="259"/>
      <c r="D725" s="259"/>
      <c r="E725" s="387"/>
      <c r="F725" s="330"/>
      <c r="G725" s="387"/>
      <c r="H725" s="387"/>
      <c r="I725" s="387"/>
      <c r="J725" s="387"/>
    </row>
    <row r="726" spans="1:10">
      <c r="A726" s="259"/>
      <c r="B726" s="259"/>
      <c r="C726" s="259"/>
      <c r="D726" s="259"/>
      <c r="E726" s="387"/>
      <c r="F726" s="330"/>
      <c r="G726" s="387"/>
      <c r="H726" s="387"/>
      <c r="I726" s="387"/>
      <c r="J726" s="387"/>
    </row>
    <row r="727" spans="1:10">
      <c r="A727" s="259"/>
      <c r="B727" s="259"/>
      <c r="C727" s="259"/>
      <c r="D727" s="259"/>
      <c r="E727" s="387"/>
      <c r="F727" s="330"/>
      <c r="G727" s="387"/>
      <c r="H727" s="387"/>
      <c r="I727" s="387"/>
      <c r="J727" s="387"/>
    </row>
    <row r="728" spans="1:10">
      <c r="A728" s="259"/>
      <c r="B728" s="259"/>
      <c r="C728" s="259"/>
      <c r="D728" s="259"/>
      <c r="E728" s="387"/>
      <c r="F728" s="330"/>
      <c r="G728" s="387"/>
      <c r="H728" s="387"/>
      <c r="I728" s="387"/>
      <c r="J728" s="387"/>
    </row>
    <row r="729" spans="1:10">
      <c r="A729" s="259"/>
      <c r="B729" s="259"/>
      <c r="C729" s="259"/>
      <c r="D729" s="259"/>
      <c r="E729" s="387"/>
      <c r="F729" s="330"/>
      <c r="G729" s="387"/>
      <c r="H729" s="387"/>
      <c r="I729" s="387"/>
      <c r="J729" s="387"/>
    </row>
    <row r="730" spans="1:10">
      <c r="A730" s="259"/>
      <c r="B730" s="259"/>
      <c r="C730" s="259"/>
      <c r="D730" s="259"/>
      <c r="E730" s="387"/>
      <c r="F730" s="330"/>
      <c r="G730" s="387"/>
      <c r="H730" s="387"/>
      <c r="I730" s="387"/>
      <c r="J730" s="387"/>
    </row>
    <row r="731" spans="1:10">
      <c r="A731" s="259"/>
      <c r="B731" s="259"/>
      <c r="C731" s="259"/>
      <c r="D731" s="259"/>
      <c r="E731" s="387"/>
      <c r="F731" s="330"/>
      <c r="G731" s="387"/>
      <c r="H731" s="387"/>
      <c r="I731" s="387"/>
      <c r="J731" s="387"/>
    </row>
    <row r="732" spans="1:10">
      <c r="A732" s="259"/>
      <c r="B732" s="259"/>
      <c r="C732" s="259"/>
      <c r="D732" s="259"/>
      <c r="E732" s="387"/>
      <c r="F732" s="330"/>
      <c r="G732" s="387"/>
      <c r="H732" s="387"/>
      <c r="I732" s="387"/>
      <c r="J732" s="387"/>
    </row>
    <row r="733" spans="1:10">
      <c r="A733" s="259"/>
      <c r="B733" s="259"/>
      <c r="C733" s="259"/>
      <c r="D733" s="259"/>
      <c r="E733" s="387"/>
      <c r="F733" s="330"/>
      <c r="G733" s="387"/>
      <c r="H733" s="387"/>
      <c r="I733" s="387"/>
      <c r="J733" s="387"/>
    </row>
    <row r="734" spans="1:10">
      <c r="A734" s="259"/>
      <c r="B734" s="259"/>
      <c r="C734" s="259"/>
      <c r="D734" s="259"/>
      <c r="E734" s="387"/>
      <c r="F734" s="330"/>
      <c r="G734" s="387"/>
      <c r="H734" s="387"/>
      <c r="I734" s="387"/>
      <c r="J734" s="387"/>
    </row>
    <row r="735" spans="1:10">
      <c r="A735" s="259"/>
      <c r="B735" s="259"/>
      <c r="C735" s="259"/>
      <c r="D735" s="259"/>
      <c r="E735" s="387"/>
      <c r="F735" s="330"/>
      <c r="G735" s="387"/>
      <c r="H735" s="387"/>
      <c r="I735" s="387"/>
      <c r="J735" s="387"/>
    </row>
    <row r="736" spans="1:10">
      <c r="A736" s="259"/>
      <c r="B736" s="259"/>
      <c r="C736" s="259"/>
      <c r="D736" s="259"/>
      <c r="E736" s="387"/>
      <c r="F736" s="330"/>
      <c r="G736" s="387"/>
      <c r="H736" s="387"/>
      <c r="I736" s="387"/>
      <c r="J736" s="387"/>
    </row>
    <row r="737" spans="1:10">
      <c r="A737" s="259"/>
      <c r="B737" s="259"/>
      <c r="C737" s="259"/>
      <c r="D737" s="259"/>
      <c r="E737" s="387"/>
      <c r="F737" s="330"/>
      <c r="G737" s="387"/>
      <c r="H737" s="387"/>
      <c r="I737" s="387"/>
      <c r="J737" s="387"/>
    </row>
    <row r="738" spans="1:10">
      <c r="A738" s="259"/>
      <c r="B738" s="259"/>
      <c r="C738" s="259"/>
      <c r="D738" s="259"/>
      <c r="E738" s="387"/>
      <c r="F738" s="330"/>
      <c r="G738" s="387"/>
      <c r="H738" s="387"/>
      <c r="I738" s="387"/>
      <c r="J738" s="387"/>
    </row>
    <row r="739" spans="1:10">
      <c r="A739" s="259"/>
      <c r="B739" s="259"/>
      <c r="C739" s="259"/>
      <c r="D739" s="259"/>
      <c r="E739" s="387"/>
      <c r="F739" s="330"/>
      <c r="G739" s="387"/>
      <c r="H739" s="387"/>
      <c r="I739" s="387"/>
      <c r="J739" s="387"/>
    </row>
    <row r="740" spans="1:10">
      <c r="A740" s="259"/>
      <c r="B740" s="259"/>
      <c r="C740" s="259"/>
      <c r="D740" s="259"/>
      <c r="E740" s="387"/>
      <c r="F740" s="330"/>
      <c r="G740" s="387"/>
      <c r="H740" s="387"/>
      <c r="I740" s="387"/>
      <c r="J740" s="387"/>
    </row>
    <row r="741" spans="1:10">
      <c r="A741" s="259"/>
      <c r="B741" s="259"/>
      <c r="C741" s="259"/>
      <c r="D741" s="259"/>
      <c r="E741" s="387"/>
      <c r="F741" s="330"/>
      <c r="G741" s="387"/>
      <c r="H741" s="387"/>
      <c r="I741" s="387"/>
      <c r="J741" s="387"/>
    </row>
    <row r="742" spans="1:10">
      <c r="A742" s="259"/>
      <c r="B742" s="259"/>
      <c r="C742" s="259"/>
      <c r="D742" s="259"/>
      <c r="E742" s="387"/>
      <c r="F742" s="330"/>
      <c r="G742" s="387"/>
      <c r="H742" s="387"/>
      <c r="I742" s="387"/>
      <c r="J742" s="387"/>
    </row>
    <row r="743" spans="1:10">
      <c r="A743" s="259"/>
      <c r="B743" s="259"/>
      <c r="C743" s="259"/>
      <c r="D743" s="259"/>
      <c r="E743" s="387"/>
      <c r="F743" s="330"/>
      <c r="G743" s="387"/>
      <c r="H743" s="387"/>
      <c r="I743" s="387"/>
      <c r="J743" s="387"/>
    </row>
    <row r="744" spans="1:10">
      <c r="A744" s="259"/>
      <c r="B744" s="259"/>
      <c r="C744" s="259"/>
      <c r="D744" s="259"/>
      <c r="E744" s="387"/>
      <c r="F744" s="330"/>
      <c r="G744" s="387"/>
      <c r="H744" s="387"/>
      <c r="I744" s="387"/>
      <c r="J744" s="387"/>
    </row>
    <row r="745" spans="1:10">
      <c r="A745" s="259"/>
      <c r="B745" s="259"/>
      <c r="C745" s="259"/>
      <c r="D745" s="259"/>
      <c r="E745" s="387"/>
      <c r="F745" s="330"/>
      <c r="G745" s="387"/>
      <c r="H745" s="387"/>
      <c r="I745" s="387"/>
      <c r="J745" s="387"/>
    </row>
    <row r="746" spans="1:10">
      <c r="A746" s="259"/>
      <c r="B746" s="259"/>
      <c r="C746" s="259"/>
      <c r="D746" s="259"/>
      <c r="E746" s="387"/>
      <c r="F746" s="330"/>
      <c r="G746" s="387"/>
      <c r="H746" s="387"/>
      <c r="I746" s="387"/>
      <c r="J746" s="387"/>
    </row>
    <row r="747" spans="1:10">
      <c r="A747" s="259"/>
      <c r="B747" s="259"/>
      <c r="C747" s="259"/>
      <c r="D747" s="259"/>
      <c r="E747" s="387"/>
      <c r="F747" s="330"/>
      <c r="G747" s="387"/>
      <c r="H747" s="387"/>
      <c r="I747" s="387"/>
      <c r="J747" s="387"/>
    </row>
    <row r="748" spans="1:10">
      <c r="A748" s="259"/>
      <c r="B748" s="259"/>
      <c r="C748" s="259"/>
      <c r="D748" s="259"/>
      <c r="E748" s="387"/>
      <c r="F748" s="330"/>
      <c r="G748" s="387"/>
      <c r="H748" s="387"/>
      <c r="I748" s="387"/>
      <c r="J748" s="387"/>
    </row>
    <row r="749" spans="1:10">
      <c r="A749" s="259"/>
      <c r="B749" s="259"/>
      <c r="C749" s="259"/>
      <c r="D749" s="259"/>
      <c r="E749" s="387"/>
      <c r="F749" s="330"/>
      <c r="G749" s="387"/>
      <c r="H749" s="387"/>
      <c r="I749" s="387"/>
      <c r="J749" s="387"/>
    </row>
    <row r="750" spans="1:10">
      <c r="A750" s="259"/>
      <c r="B750" s="259"/>
      <c r="C750" s="259"/>
      <c r="D750" s="259"/>
      <c r="E750" s="387"/>
      <c r="F750" s="330"/>
      <c r="G750" s="387"/>
      <c r="H750" s="387"/>
      <c r="I750" s="387"/>
      <c r="J750" s="387"/>
    </row>
    <row r="751" spans="1:10">
      <c r="A751" s="259"/>
      <c r="B751" s="259"/>
      <c r="C751" s="259"/>
      <c r="D751" s="259"/>
      <c r="E751" s="387"/>
      <c r="F751" s="330"/>
      <c r="G751" s="387"/>
      <c r="H751" s="387"/>
      <c r="I751" s="387"/>
      <c r="J751" s="387"/>
    </row>
    <row r="752" spans="1:10">
      <c r="A752" s="259"/>
      <c r="B752" s="259"/>
      <c r="C752" s="259"/>
      <c r="D752" s="259"/>
      <c r="E752" s="259"/>
      <c r="F752" s="270"/>
      <c r="G752" s="259"/>
      <c r="H752" s="259"/>
      <c r="I752" s="259"/>
      <c r="J752" s="259"/>
    </row>
    <row r="753" spans="1:10">
      <c r="A753" s="259"/>
      <c r="B753" s="259"/>
      <c r="C753" s="259"/>
      <c r="D753" s="259"/>
      <c r="E753" s="259"/>
      <c r="F753" s="270"/>
      <c r="G753" s="259"/>
      <c r="H753" s="259"/>
      <c r="I753" s="259"/>
      <c r="J753" s="259"/>
    </row>
    <row r="754" spans="1:10">
      <c r="A754" s="259"/>
      <c r="B754" s="259"/>
      <c r="C754" s="259"/>
      <c r="D754" s="259"/>
      <c r="E754" s="259"/>
      <c r="F754" s="270"/>
      <c r="G754" s="259"/>
      <c r="H754" s="259"/>
      <c r="I754" s="259"/>
      <c r="J754" s="259"/>
    </row>
    <row r="755" spans="1:10">
      <c r="A755" s="259"/>
      <c r="B755" s="259"/>
      <c r="C755" s="259"/>
      <c r="D755" s="259"/>
      <c r="E755" s="259"/>
      <c r="F755" s="270"/>
      <c r="G755" s="259"/>
      <c r="H755" s="259"/>
      <c r="I755" s="259"/>
      <c r="J755" s="259"/>
    </row>
    <row r="756" spans="1:10">
      <c r="A756" s="259"/>
      <c r="B756" s="259"/>
      <c r="C756" s="259"/>
      <c r="D756" s="259"/>
      <c r="E756" s="259"/>
      <c r="F756" s="270"/>
      <c r="G756" s="259"/>
      <c r="H756" s="259"/>
      <c r="I756" s="259"/>
      <c r="J756" s="259"/>
    </row>
    <row r="757" spans="1:10">
      <c r="A757" s="259"/>
      <c r="B757" s="259"/>
      <c r="C757" s="259"/>
      <c r="D757" s="259"/>
      <c r="E757" s="259"/>
      <c r="F757" s="270"/>
      <c r="G757" s="259"/>
      <c r="H757" s="259"/>
      <c r="I757" s="259"/>
      <c r="J757" s="259"/>
    </row>
    <row r="758" spans="1:10">
      <c r="A758" s="259"/>
      <c r="B758" s="259"/>
      <c r="C758" s="259"/>
      <c r="D758" s="259"/>
      <c r="E758" s="259"/>
      <c r="F758" s="270"/>
      <c r="G758" s="259"/>
      <c r="H758" s="259"/>
      <c r="I758" s="259"/>
      <c r="J758" s="259"/>
    </row>
    <row r="759" spans="1:10">
      <c r="A759" s="259"/>
      <c r="B759" s="259"/>
      <c r="C759" s="259"/>
      <c r="D759" s="259"/>
      <c r="E759" s="259"/>
      <c r="F759" s="270"/>
      <c r="G759" s="259"/>
      <c r="H759" s="259"/>
      <c r="I759" s="259"/>
      <c r="J759" s="259"/>
    </row>
    <row r="760" spans="1:10">
      <c r="A760" s="259"/>
      <c r="B760" s="259"/>
      <c r="C760" s="259"/>
      <c r="D760" s="259"/>
      <c r="E760" s="259"/>
      <c r="F760" s="270"/>
      <c r="G760" s="259"/>
      <c r="H760" s="259"/>
      <c r="I760" s="259"/>
      <c r="J760" s="259"/>
    </row>
    <row r="761" spans="1:10">
      <c r="A761" s="259"/>
      <c r="B761" s="259"/>
      <c r="C761" s="259"/>
      <c r="D761" s="259"/>
      <c r="E761" s="259"/>
      <c r="F761" s="270"/>
      <c r="G761" s="259"/>
      <c r="H761" s="259"/>
      <c r="I761" s="259"/>
      <c r="J761" s="259"/>
    </row>
    <row r="762" spans="1:10">
      <c r="A762" s="259"/>
      <c r="B762" s="259"/>
      <c r="C762" s="259"/>
      <c r="D762" s="259"/>
      <c r="E762" s="259"/>
      <c r="F762" s="270"/>
      <c r="G762" s="259"/>
      <c r="H762" s="259"/>
      <c r="I762" s="259"/>
      <c r="J762" s="259"/>
    </row>
    <row r="763" spans="1:10">
      <c r="A763" s="259"/>
      <c r="B763" s="259"/>
      <c r="C763" s="259"/>
      <c r="D763" s="259"/>
      <c r="E763" s="259"/>
      <c r="F763" s="270"/>
      <c r="G763" s="259"/>
      <c r="H763" s="259"/>
      <c r="I763" s="259"/>
      <c r="J763" s="259"/>
    </row>
    <row r="764" spans="1:10">
      <c r="A764" s="259"/>
      <c r="B764" s="259"/>
      <c r="C764" s="259"/>
      <c r="D764" s="259"/>
      <c r="E764" s="259"/>
      <c r="F764" s="270"/>
      <c r="G764" s="259"/>
      <c r="H764" s="259"/>
      <c r="I764" s="259"/>
      <c r="J764" s="259"/>
    </row>
    <row r="765" spans="1:10">
      <c r="A765" s="259"/>
      <c r="B765" s="259"/>
      <c r="C765" s="259"/>
      <c r="D765" s="259"/>
      <c r="E765" s="259"/>
      <c r="F765" s="270"/>
      <c r="G765" s="259"/>
      <c r="H765" s="259"/>
      <c r="I765" s="259"/>
      <c r="J765" s="259"/>
    </row>
    <row r="766" spans="1:10">
      <c r="A766" s="259"/>
      <c r="B766" s="259"/>
      <c r="C766" s="259"/>
      <c r="D766" s="259"/>
      <c r="E766" s="259"/>
      <c r="F766" s="270"/>
      <c r="G766" s="259"/>
      <c r="H766" s="259"/>
      <c r="I766" s="259"/>
      <c r="J766" s="259"/>
    </row>
    <row r="767" spans="1:10">
      <c r="A767" s="259"/>
      <c r="B767" s="259"/>
      <c r="C767" s="259"/>
      <c r="D767" s="259"/>
      <c r="E767" s="259"/>
      <c r="F767" s="270"/>
      <c r="G767" s="259"/>
      <c r="H767" s="259"/>
      <c r="I767" s="259"/>
      <c r="J767" s="259"/>
    </row>
    <row r="768" spans="1:10">
      <c r="A768" s="259"/>
      <c r="B768" s="259"/>
      <c r="C768" s="259"/>
      <c r="D768" s="259"/>
      <c r="E768" s="259"/>
      <c r="F768" s="270"/>
      <c r="G768" s="259"/>
      <c r="H768" s="259"/>
      <c r="I768" s="259"/>
      <c r="J768" s="259"/>
    </row>
    <row r="769" spans="1:10">
      <c r="A769" s="259"/>
      <c r="B769" s="259"/>
      <c r="C769" s="259"/>
      <c r="D769" s="259"/>
      <c r="E769" s="259"/>
      <c r="F769" s="270"/>
      <c r="G769" s="259"/>
      <c r="H769" s="259"/>
      <c r="I769" s="259"/>
      <c r="J769" s="259"/>
    </row>
    <row r="770" spans="1:10">
      <c r="A770" s="259"/>
      <c r="B770" s="259"/>
      <c r="C770" s="259"/>
      <c r="D770" s="259"/>
      <c r="E770" s="259"/>
      <c r="F770" s="270"/>
      <c r="G770" s="259"/>
      <c r="H770" s="259"/>
      <c r="I770" s="259"/>
      <c r="J770" s="259"/>
    </row>
    <row r="771" spans="1:10">
      <c r="A771" s="259"/>
      <c r="B771" s="259"/>
      <c r="C771" s="259"/>
      <c r="D771" s="259"/>
      <c r="E771" s="259"/>
      <c r="F771" s="270"/>
      <c r="G771" s="259"/>
      <c r="H771" s="259"/>
      <c r="I771" s="259"/>
      <c r="J771" s="259"/>
    </row>
    <row r="772" spans="1:10">
      <c r="A772" s="259"/>
      <c r="B772" s="259"/>
      <c r="C772" s="259"/>
      <c r="D772" s="259"/>
      <c r="E772" s="259"/>
      <c r="F772" s="270"/>
      <c r="G772" s="259"/>
      <c r="H772" s="259"/>
      <c r="I772" s="259"/>
      <c r="J772" s="259"/>
    </row>
    <row r="773" spans="1:10">
      <c r="A773" s="259"/>
      <c r="B773" s="259"/>
      <c r="C773" s="259"/>
      <c r="D773" s="259"/>
      <c r="E773" s="259"/>
      <c r="F773" s="270"/>
      <c r="G773" s="259"/>
      <c r="H773" s="259"/>
      <c r="I773" s="259"/>
      <c r="J773" s="259"/>
    </row>
    <row r="774" spans="1:10">
      <c r="A774" s="259"/>
      <c r="B774" s="259"/>
      <c r="C774" s="259"/>
      <c r="D774" s="259"/>
      <c r="E774" s="259"/>
      <c r="F774" s="270"/>
      <c r="G774" s="259"/>
      <c r="H774" s="259"/>
      <c r="I774" s="259"/>
      <c r="J774" s="259"/>
    </row>
    <row r="775" spans="1:10">
      <c r="A775" s="259"/>
      <c r="B775" s="259"/>
      <c r="C775" s="259"/>
      <c r="D775" s="259"/>
      <c r="E775" s="259"/>
      <c r="F775" s="270"/>
      <c r="G775" s="259"/>
      <c r="H775" s="259"/>
      <c r="I775" s="259"/>
      <c r="J775" s="259"/>
    </row>
    <row r="776" spans="1:10">
      <c r="A776" s="259"/>
      <c r="B776" s="259"/>
      <c r="C776" s="259"/>
      <c r="D776" s="259"/>
      <c r="E776" s="259"/>
      <c r="F776" s="270"/>
      <c r="G776" s="259"/>
      <c r="H776" s="259"/>
      <c r="I776" s="259"/>
      <c r="J776" s="259"/>
    </row>
    <row r="777" spans="1:10">
      <c r="A777" s="259"/>
      <c r="B777" s="259"/>
      <c r="C777" s="259"/>
      <c r="D777" s="259"/>
      <c r="E777" s="259"/>
      <c r="F777" s="270"/>
      <c r="G777" s="259"/>
      <c r="H777" s="259"/>
      <c r="I777" s="259"/>
      <c r="J777" s="259"/>
    </row>
    <row r="778" spans="1:10">
      <c r="A778" s="259"/>
      <c r="B778" s="259"/>
      <c r="C778" s="259"/>
      <c r="D778" s="259"/>
      <c r="E778" s="259"/>
      <c r="F778" s="270"/>
      <c r="G778" s="259"/>
      <c r="H778" s="259"/>
      <c r="I778" s="259"/>
      <c r="J778" s="259"/>
    </row>
    <row r="779" spans="1:10">
      <c r="A779" s="259"/>
      <c r="B779" s="259"/>
      <c r="C779" s="259"/>
      <c r="D779" s="259"/>
      <c r="E779" s="259"/>
      <c r="F779" s="270"/>
      <c r="G779" s="259"/>
      <c r="H779" s="259"/>
      <c r="I779" s="259"/>
      <c r="J779" s="259"/>
    </row>
    <row r="780" spans="1:10">
      <c r="A780" s="259"/>
      <c r="B780" s="259"/>
      <c r="C780" s="259"/>
      <c r="D780" s="259"/>
      <c r="E780" s="259"/>
      <c r="F780" s="270"/>
      <c r="G780" s="259"/>
      <c r="H780" s="259"/>
      <c r="I780" s="259"/>
      <c r="J780" s="259"/>
    </row>
    <row r="781" spans="1:10">
      <c r="A781" s="259"/>
      <c r="B781" s="259"/>
      <c r="C781" s="259"/>
      <c r="D781" s="259"/>
      <c r="E781" s="259"/>
      <c r="F781" s="270"/>
      <c r="G781" s="259"/>
      <c r="H781" s="259"/>
      <c r="I781" s="259"/>
      <c r="J781" s="259"/>
    </row>
    <row r="782" spans="1:10">
      <c r="A782" s="259"/>
      <c r="B782" s="259"/>
      <c r="C782" s="259"/>
      <c r="D782" s="259"/>
      <c r="E782" s="259"/>
      <c r="F782" s="270"/>
      <c r="G782" s="259"/>
      <c r="H782" s="259"/>
      <c r="I782" s="259"/>
      <c r="J782" s="259"/>
    </row>
    <row r="783" spans="1:10">
      <c r="A783" s="259"/>
      <c r="B783" s="259"/>
      <c r="C783" s="259"/>
      <c r="D783" s="259"/>
      <c r="E783" s="259"/>
      <c r="F783" s="270"/>
      <c r="G783" s="259"/>
      <c r="H783" s="259"/>
      <c r="I783" s="259"/>
      <c r="J783" s="259"/>
    </row>
    <row r="784" spans="1:10">
      <c r="A784" s="259"/>
      <c r="B784" s="259"/>
      <c r="C784" s="259"/>
      <c r="D784" s="259"/>
      <c r="E784" s="259"/>
      <c r="F784" s="270"/>
      <c r="G784" s="259"/>
      <c r="H784" s="259"/>
      <c r="I784" s="259"/>
      <c r="J784" s="259"/>
    </row>
    <row r="785" spans="1:10">
      <c r="A785" s="259"/>
      <c r="B785" s="259"/>
      <c r="C785" s="259"/>
      <c r="D785" s="259"/>
      <c r="E785" s="259"/>
      <c r="F785" s="270"/>
      <c r="G785" s="259"/>
      <c r="H785" s="259"/>
      <c r="I785" s="259"/>
      <c r="J785" s="259"/>
    </row>
    <row r="786" spans="1:10">
      <c r="A786" s="259"/>
      <c r="B786" s="259"/>
      <c r="C786" s="259"/>
      <c r="D786" s="259"/>
      <c r="E786" s="259"/>
      <c r="F786" s="270"/>
      <c r="G786" s="259"/>
      <c r="H786" s="259"/>
      <c r="I786" s="259"/>
      <c r="J786" s="259"/>
    </row>
    <row r="787" spans="1:10">
      <c r="A787" s="259"/>
      <c r="B787" s="259"/>
      <c r="C787" s="259"/>
      <c r="D787" s="259"/>
      <c r="E787" s="259"/>
      <c r="F787" s="270"/>
      <c r="G787" s="259"/>
      <c r="H787" s="259"/>
      <c r="I787" s="259"/>
      <c r="J787" s="259"/>
    </row>
    <row r="788" spans="1:10">
      <c r="A788" s="259"/>
      <c r="B788" s="259"/>
      <c r="C788" s="259"/>
      <c r="D788" s="259"/>
      <c r="E788" s="259"/>
      <c r="F788" s="270"/>
      <c r="G788" s="259"/>
      <c r="H788" s="259"/>
      <c r="I788" s="259"/>
      <c r="J788" s="259"/>
    </row>
    <row r="789" spans="1:10">
      <c r="A789" s="259"/>
      <c r="B789" s="259"/>
      <c r="C789" s="259"/>
      <c r="D789" s="259"/>
      <c r="E789" s="259"/>
      <c r="F789" s="270"/>
      <c r="G789" s="259"/>
      <c r="H789" s="259"/>
      <c r="I789" s="259"/>
      <c r="J789" s="259"/>
    </row>
    <row r="790" spans="1:10">
      <c r="A790" s="259"/>
      <c r="B790" s="259"/>
      <c r="C790" s="259"/>
      <c r="D790" s="259"/>
      <c r="E790" s="259"/>
      <c r="F790" s="270"/>
      <c r="G790" s="259"/>
      <c r="H790" s="259"/>
      <c r="I790" s="259"/>
      <c r="J790" s="259"/>
    </row>
    <row r="791" spans="1:10">
      <c r="A791" s="259"/>
      <c r="B791" s="259"/>
      <c r="C791" s="259"/>
      <c r="D791" s="259"/>
      <c r="E791" s="259"/>
      <c r="F791" s="270"/>
      <c r="G791" s="259"/>
      <c r="H791" s="259"/>
      <c r="I791" s="259"/>
      <c r="J791" s="259"/>
    </row>
    <row r="792" spans="1:10">
      <c r="A792" s="259"/>
      <c r="B792" s="259"/>
      <c r="C792" s="259"/>
      <c r="D792" s="259"/>
      <c r="E792" s="259"/>
      <c r="F792" s="270"/>
      <c r="G792" s="259"/>
      <c r="H792" s="259"/>
      <c r="I792" s="259"/>
      <c r="J792" s="259"/>
    </row>
    <row r="793" spans="1:10">
      <c r="A793" s="259"/>
      <c r="B793" s="259"/>
      <c r="C793" s="259"/>
      <c r="D793" s="259"/>
      <c r="E793" s="259"/>
      <c r="F793" s="270"/>
      <c r="G793" s="259"/>
      <c r="H793" s="259"/>
      <c r="I793" s="259"/>
      <c r="J793" s="259"/>
    </row>
    <row r="794" spans="1:10">
      <c r="A794" s="259"/>
      <c r="B794" s="259"/>
      <c r="C794" s="259"/>
      <c r="D794" s="259"/>
      <c r="E794" s="259"/>
      <c r="F794" s="270"/>
      <c r="G794" s="259"/>
      <c r="H794" s="259"/>
      <c r="I794" s="259"/>
      <c r="J794" s="259"/>
    </row>
    <row r="795" spans="1:10">
      <c r="A795" s="259"/>
      <c r="B795" s="259"/>
      <c r="C795" s="259"/>
      <c r="D795" s="259"/>
      <c r="E795" s="259"/>
      <c r="F795" s="270"/>
      <c r="G795" s="259"/>
      <c r="H795" s="259"/>
      <c r="I795" s="259"/>
      <c r="J795" s="259"/>
    </row>
    <row r="796" spans="1:10">
      <c r="A796" s="259"/>
      <c r="B796" s="259"/>
      <c r="C796" s="259"/>
      <c r="D796" s="259"/>
      <c r="E796" s="259"/>
      <c r="F796" s="270"/>
      <c r="G796" s="259"/>
      <c r="H796" s="259"/>
      <c r="I796" s="259"/>
      <c r="J796" s="259"/>
    </row>
    <row r="797" spans="1:10">
      <c r="A797" s="259"/>
      <c r="B797" s="259"/>
      <c r="C797" s="259"/>
      <c r="D797" s="259"/>
      <c r="E797" s="259"/>
      <c r="F797" s="270"/>
      <c r="G797" s="259"/>
      <c r="H797" s="259"/>
      <c r="I797" s="259"/>
      <c r="J797" s="259"/>
    </row>
    <row r="798" spans="1:10">
      <c r="A798" s="259"/>
      <c r="B798" s="259"/>
      <c r="C798" s="259"/>
      <c r="D798" s="259"/>
      <c r="E798" s="259"/>
      <c r="F798" s="270"/>
      <c r="G798" s="259"/>
      <c r="H798" s="259"/>
      <c r="I798" s="259"/>
      <c r="J798" s="259"/>
    </row>
    <row r="799" spans="1:10">
      <c r="A799" s="259"/>
      <c r="B799" s="259"/>
      <c r="C799" s="259"/>
      <c r="D799" s="259"/>
      <c r="E799" s="259"/>
      <c r="F799" s="270"/>
      <c r="G799" s="259"/>
      <c r="H799" s="259"/>
      <c r="I799" s="259"/>
      <c r="J799" s="259"/>
    </row>
    <row r="800" spans="1:10">
      <c r="A800" s="259"/>
      <c r="B800" s="259"/>
      <c r="C800" s="259"/>
      <c r="D800" s="259"/>
      <c r="E800" s="259"/>
      <c r="F800" s="270"/>
      <c r="G800" s="259"/>
      <c r="H800" s="259"/>
      <c r="I800" s="259"/>
      <c r="J800" s="259"/>
    </row>
    <row r="801" spans="1:10">
      <c r="A801" s="259"/>
      <c r="B801" s="259"/>
      <c r="C801" s="259"/>
      <c r="D801" s="259"/>
      <c r="E801" s="259"/>
      <c r="F801" s="270"/>
      <c r="G801" s="259"/>
      <c r="H801" s="259"/>
      <c r="I801" s="259"/>
      <c r="J801" s="259"/>
    </row>
    <row r="802" spans="1:10">
      <c r="A802" s="259"/>
      <c r="B802" s="259"/>
      <c r="C802" s="259"/>
      <c r="D802" s="259"/>
      <c r="E802" s="259"/>
      <c r="F802" s="270"/>
      <c r="G802" s="259"/>
      <c r="H802" s="259"/>
      <c r="I802" s="259"/>
      <c r="J802" s="259"/>
    </row>
    <row r="803" spans="1:10">
      <c r="A803" s="259"/>
      <c r="B803" s="259"/>
      <c r="C803" s="259"/>
      <c r="D803" s="259"/>
      <c r="E803" s="259"/>
      <c r="F803" s="270"/>
      <c r="G803" s="259"/>
      <c r="H803" s="259"/>
      <c r="I803" s="259"/>
      <c r="J803" s="259"/>
    </row>
    <row r="804" spans="1:10">
      <c r="A804" s="259"/>
      <c r="B804" s="259"/>
      <c r="C804" s="259"/>
      <c r="D804" s="259"/>
      <c r="E804" s="259"/>
      <c r="F804" s="270"/>
      <c r="G804" s="259"/>
      <c r="H804" s="259"/>
      <c r="I804" s="259"/>
      <c r="J804" s="259"/>
    </row>
    <row r="805" spans="1:10">
      <c r="A805" s="259"/>
      <c r="B805" s="259"/>
      <c r="C805" s="259"/>
      <c r="D805" s="259"/>
      <c r="E805" s="259"/>
      <c r="F805" s="270"/>
      <c r="G805" s="259"/>
      <c r="H805" s="259"/>
      <c r="I805" s="259"/>
      <c r="J805" s="259"/>
    </row>
    <row r="806" spans="1:10">
      <c r="A806" s="259"/>
      <c r="B806" s="259"/>
      <c r="C806" s="259"/>
      <c r="D806" s="259"/>
      <c r="E806" s="259"/>
      <c r="F806" s="270"/>
      <c r="G806" s="259"/>
      <c r="H806" s="259"/>
      <c r="I806" s="259"/>
      <c r="J806" s="259"/>
    </row>
    <row r="807" spans="1:10">
      <c r="A807" s="259"/>
      <c r="B807" s="259"/>
      <c r="C807" s="259"/>
      <c r="D807" s="259"/>
      <c r="E807" s="259"/>
      <c r="F807" s="270"/>
      <c r="G807" s="259"/>
      <c r="H807" s="259"/>
      <c r="I807" s="259"/>
      <c r="J807" s="259"/>
    </row>
    <row r="808" spans="1:10">
      <c r="A808" s="259"/>
      <c r="B808" s="259"/>
      <c r="C808" s="259"/>
      <c r="D808" s="259"/>
      <c r="E808" s="259"/>
      <c r="F808" s="270"/>
      <c r="G808" s="259"/>
      <c r="H808" s="259"/>
      <c r="I808" s="259"/>
      <c r="J808" s="259"/>
    </row>
    <row r="809" spans="1:10">
      <c r="A809" s="259"/>
      <c r="B809" s="259"/>
      <c r="C809" s="259"/>
      <c r="D809" s="259"/>
      <c r="E809" s="259"/>
      <c r="F809" s="270"/>
      <c r="G809" s="259"/>
      <c r="H809" s="259"/>
      <c r="I809" s="259"/>
      <c r="J809" s="259"/>
    </row>
    <row r="810" spans="1:10">
      <c r="A810" s="259"/>
      <c r="B810" s="259"/>
      <c r="C810" s="259"/>
      <c r="D810" s="259"/>
      <c r="E810" s="259"/>
      <c r="F810" s="270"/>
      <c r="G810" s="259"/>
      <c r="H810" s="259"/>
      <c r="I810" s="259"/>
      <c r="J810" s="259"/>
    </row>
    <row r="811" spans="1:10">
      <c r="A811" s="259"/>
      <c r="B811" s="259"/>
      <c r="C811" s="259"/>
      <c r="D811" s="259"/>
      <c r="E811" s="259"/>
      <c r="F811" s="270"/>
      <c r="G811" s="259"/>
      <c r="H811" s="259"/>
      <c r="I811" s="259"/>
      <c r="J811" s="259"/>
    </row>
    <row r="812" spans="1:10">
      <c r="A812" s="259"/>
      <c r="B812" s="259"/>
      <c r="C812" s="259"/>
      <c r="D812" s="259"/>
      <c r="E812" s="259"/>
      <c r="F812" s="270"/>
      <c r="G812" s="259"/>
      <c r="H812" s="259"/>
      <c r="I812" s="259"/>
      <c r="J812" s="259"/>
    </row>
    <row r="813" spans="1:10">
      <c r="A813" s="259"/>
      <c r="B813" s="259"/>
      <c r="C813" s="259"/>
      <c r="D813" s="259"/>
      <c r="E813" s="259"/>
      <c r="F813" s="270"/>
      <c r="G813" s="259"/>
      <c r="H813" s="259"/>
      <c r="I813" s="259"/>
      <c r="J813" s="259"/>
    </row>
    <row r="814" spans="1:10">
      <c r="A814" s="259"/>
      <c r="B814" s="259"/>
      <c r="C814" s="259"/>
      <c r="D814" s="259"/>
      <c r="E814" s="259"/>
      <c r="F814" s="270"/>
      <c r="G814" s="259"/>
      <c r="H814" s="259"/>
      <c r="I814" s="259"/>
      <c r="J814" s="259"/>
    </row>
    <row r="815" spans="1:10">
      <c r="A815" s="259"/>
      <c r="B815" s="259"/>
      <c r="C815" s="259"/>
      <c r="D815" s="259"/>
      <c r="E815" s="259"/>
      <c r="F815" s="270"/>
      <c r="G815" s="259"/>
      <c r="H815" s="259"/>
      <c r="I815" s="259"/>
      <c r="J815" s="259"/>
    </row>
    <row r="816" spans="1:10">
      <c r="A816" s="259"/>
      <c r="B816" s="259"/>
      <c r="C816" s="259"/>
      <c r="D816" s="259"/>
      <c r="E816" s="259"/>
      <c r="F816" s="270"/>
      <c r="G816" s="259"/>
      <c r="H816" s="259"/>
      <c r="I816" s="259"/>
      <c r="J816" s="259"/>
    </row>
    <row r="817" spans="1:10">
      <c r="A817" s="259"/>
      <c r="B817" s="259"/>
      <c r="C817" s="259"/>
      <c r="D817" s="259"/>
      <c r="E817" s="259"/>
      <c r="F817" s="270"/>
      <c r="G817" s="259"/>
      <c r="H817" s="259"/>
      <c r="I817" s="259"/>
      <c r="J817" s="259"/>
    </row>
    <row r="818" spans="1:10">
      <c r="A818" s="259"/>
      <c r="B818" s="259"/>
      <c r="C818" s="259"/>
      <c r="D818" s="259"/>
      <c r="E818" s="259"/>
      <c r="F818" s="270"/>
      <c r="G818" s="259"/>
      <c r="H818" s="259"/>
      <c r="I818" s="259"/>
      <c r="J818" s="259"/>
    </row>
    <row r="819" spans="1:10">
      <c r="A819" s="259"/>
      <c r="B819" s="259"/>
      <c r="C819" s="259"/>
      <c r="D819" s="259"/>
      <c r="E819" s="259"/>
      <c r="F819" s="270"/>
      <c r="G819" s="259"/>
      <c r="H819" s="259"/>
      <c r="I819" s="259"/>
      <c r="J819" s="259"/>
    </row>
    <row r="820" spans="1:10">
      <c r="A820" s="259"/>
      <c r="B820" s="259"/>
      <c r="C820" s="259"/>
      <c r="D820" s="259"/>
      <c r="E820" s="259"/>
      <c r="F820" s="270"/>
      <c r="G820" s="259"/>
      <c r="H820" s="259"/>
      <c r="I820" s="259"/>
      <c r="J820" s="259"/>
    </row>
    <row r="821" spans="1:10">
      <c r="A821" s="259"/>
      <c r="B821" s="259"/>
      <c r="C821" s="259"/>
      <c r="D821" s="259"/>
      <c r="E821" s="259"/>
      <c r="F821" s="270"/>
      <c r="G821" s="259"/>
      <c r="H821" s="259"/>
      <c r="I821" s="259"/>
      <c r="J821" s="259"/>
    </row>
    <row r="822" spans="1:10">
      <c r="A822" s="259"/>
      <c r="B822" s="259"/>
      <c r="C822" s="259"/>
      <c r="D822" s="259"/>
      <c r="E822" s="259"/>
      <c r="F822" s="270"/>
      <c r="G822" s="259"/>
      <c r="H822" s="259"/>
      <c r="I822" s="259"/>
      <c r="J822" s="259"/>
    </row>
    <row r="823" spans="1:10">
      <c r="A823" s="259"/>
      <c r="B823" s="259"/>
      <c r="C823" s="259"/>
      <c r="D823" s="259"/>
      <c r="E823" s="259"/>
      <c r="F823" s="270"/>
      <c r="G823" s="259"/>
      <c r="H823" s="259"/>
      <c r="I823" s="259"/>
      <c r="J823" s="259"/>
    </row>
    <row r="824" spans="1:10">
      <c r="A824" s="259"/>
      <c r="B824" s="259"/>
      <c r="C824" s="259"/>
      <c r="D824" s="259"/>
      <c r="E824" s="259"/>
      <c r="F824" s="270"/>
      <c r="G824" s="259"/>
      <c r="H824" s="259"/>
      <c r="I824" s="259"/>
      <c r="J824" s="259"/>
    </row>
    <row r="825" spans="1:10">
      <c r="A825" s="259"/>
      <c r="B825" s="259"/>
      <c r="C825" s="259"/>
      <c r="D825" s="259"/>
      <c r="E825" s="259"/>
      <c r="F825" s="270"/>
      <c r="G825" s="259"/>
      <c r="H825" s="259"/>
      <c r="I825" s="259"/>
      <c r="J825" s="259"/>
    </row>
    <row r="826" spans="1:10">
      <c r="A826" s="259"/>
      <c r="B826" s="259"/>
      <c r="C826" s="259"/>
      <c r="D826" s="259"/>
      <c r="E826" s="259"/>
      <c r="F826" s="270"/>
      <c r="G826" s="259"/>
      <c r="H826" s="259"/>
      <c r="I826" s="259"/>
      <c r="J826" s="259"/>
    </row>
    <row r="827" spans="1:10">
      <c r="A827" s="259"/>
      <c r="B827" s="259"/>
      <c r="C827" s="259"/>
      <c r="D827" s="259"/>
      <c r="E827" s="259"/>
      <c r="F827" s="270"/>
      <c r="G827" s="259"/>
      <c r="H827" s="259"/>
      <c r="I827" s="259"/>
      <c r="J827" s="259"/>
    </row>
    <row r="828" spans="1:10">
      <c r="A828" s="259"/>
      <c r="B828" s="259"/>
      <c r="C828" s="259"/>
      <c r="D828" s="259"/>
      <c r="E828" s="259"/>
      <c r="F828" s="270"/>
      <c r="G828" s="259"/>
      <c r="H828" s="259"/>
      <c r="I828" s="259"/>
      <c r="J828" s="259"/>
    </row>
    <row r="829" spans="1:10">
      <c r="A829" s="259"/>
      <c r="B829" s="259"/>
      <c r="C829" s="259"/>
      <c r="D829" s="259"/>
      <c r="E829" s="259"/>
      <c r="F829" s="270"/>
      <c r="G829" s="259"/>
      <c r="H829" s="259"/>
      <c r="I829" s="259"/>
      <c r="J829" s="259"/>
    </row>
    <row r="830" spans="1:10">
      <c r="A830" s="259"/>
      <c r="B830" s="259"/>
      <c r="C830" s="259"/>
      <c r="D830" s="259"/>
      <c r="E830" s="259"/>
      <c r="F830" s="270"/>
      <c r="G830" s="259"/>
      <c r="H830" s="259"/>
      <c r="I830" s="259"/>
      <c r="J830" s="259"/>
    </row>
    <row r="831" spans="1:10">
      <c r="A831" s="259"/>
      <c r="B831" s="259"/>
      <c r="C831" s="259"/>
      <c r="D831" s="259"/>
      <c r="E831" s="259"/>
      <c r="F831" s="270"/>
      <c r="G831" s="259"/>
      <c r="H831" s="259"/>
      <c r="I831" s="259"/>
      <c r="J831" s="259"/>
    </row>
    <row r="832" spans="1:10">
      <c r="A832" s="259"/>
      <c r="B832" s="259"/>
      <c r="C832" s="259"/>
      <c r="D832" s="259"/>
      <c r="E832" s="259"/>
      <c r="F832" s="270"/>
      <c r="G832" s="259"/>
      <c r="H832" s="259"/>
      <c r="I832" s="259"/>
      <c r="J832" s="259"/>
    </row>
    <row r="833" spans="1:10">
      <c r="A833" s="259"/>
      <c r="B833" s="259"/>
      <c r="C833" s="259"/>
      <c r="D833" s="259"/>
      <c r="E833" s="259"/>
      <c r="F833" s="270"/>
      <c r="G833" s="259"/>
      <c r="H833" s="259"/>
      <c r="I833" s="259"/>
      <c r="J833" s="259"/>
    </row>
    <row r="834" spans="1:10">
      <c r="A834" s="259"/>
      <c r="B834" s="259"/>
      <c r="C834" s="259"/>
      <c r="D834" s="259"/>
      <c r="E834" s="259"/>
      <c r="F834" s="270"/>
      <c r="G834" s="259"/>
      <c r="H834" s="259"/>
      <c r="I834" s="259"/>
      <c r="J834" s="259"/>
    </row>
    <row r="835" spans="1:10">
      <c r="A835" s="259"/>
      <c r="B835" s="259"/>
      <c r="C835" s="259"/>
      <c r="D835" s="259"/>
      <c r="E835" s="259"/>
      <c r="F835" s="270"/>
      <c r="G835" s="259"/>
      <c r="H835" s="259"/>
      <c r="I835" s="259"/>
      <c r="J835" s="259"/>
    </row>
    <row r="836" spans="1:10">
      <c r="A836" s="259"/>
      <c r="B836" s="259"/>
      <c r="C836" s="259"/>
      <c r="D836" s="259"/>
      <c r="E836" s="259"/>
      <c r="F836" s="270"/>
      <c r="G836" s="259"/>
      <c r="H836" s="259"/>
      <c r="I836" s="259"/>
      <c r="J836" s="259"/>
    </row>
    <row r="837" spans="1:10">
      <c r="A837" s="259"/>
      <c r="B837" s="259"/>
      <c r="C837" s="259"/>
      <c r="D837" s="259"/>
      <c r="E837" s="259"/>
      <c r="F837" s="270"/>
      <c r="G837" s="259"/>
      <c r="H837" s="259"/>
      <c r="I837" s="259"/>
      <c r="J837" s="259"/>
    </row>
    <row r="838" spans="1:10">
      <c r="A838" s="259"/>
      <c r="B838" s="259"/>
      <c r="C838" s="259"/>
      <c r="D838" s="259"/>
      <c r="E838" s="259"/>
      <c r="F838" s="270"/>
      <c r="G838" s="259"/>
      <c r="H838" s="259"/>
      <c r="I838" s="259"/>
      <c r="J838" s="259"/>
    </row>
    <row r="839" spans="1:10">
      <c r="A839" s="259"/>
      <c r="B839" s="259"/>
      <c r="C839" s="259"/>
      <c r="D839" s="259"/>
      <c r="E839" s="259"/>
      <c r="F839" s="270"/>
      <c r="G839" s="259"/>
      <c r="H839" s="259"/>
      <c r="I839" s="259"/>
      <c r="J839" s="259"/>
    </row>
    <row r="840" spans="1:10">
      <c r="A840" s="259"/>
      <c r="B840" s="259"/>
      <c r="C840" s="259"/>
      <c r="D840" s="259"/>
      <c r="E840" s="259"/>
      <c r="F840" s="270"/>
      <c r="G840" s="259"/>
      <c r="H840" s="259"/>
      <c r="I840" s="259"/>
      <c r="J840" s="259"/>
    </row>
    <row r="841" spans="1:10">
      <c r="A841" s="259"/>
      <c r="B841" s="259"/>
      <c r="C841" s="259"/>
      <c r="D841" s="259"/>
      <c r="E841" s="259"/>
      <c r="F841" s="270"/>
      <c r="G841" s="259"/>
      <c r="H841" s="259"/>
      <c r="I841" s="259"/>
      <c r="J841" s="259"/>
    </row>
    <row r="842" spans="1:10">
      <c r="A842" s="259"/>
      <c r="B842" s="259"/>
      <c r="C842" s="259"/>
      <c r="D842" s="259"/>
      <c r="E842" s="259"/>
      <c r="F842" s="270"/>
      <c r="G842" s="259"/>
      <c r="H842" s="259"/>
      <c r="I842" s="259"/>
      <c r="J842" s="259"/>
    </row>
    <row r="843" spans="1:10">
      <c r="A843" s="259"/>
      <c r="B843" s="259"/>
      <c r="C843" s="259"/>
      <c r="D843" s="259"/>
      <c r="E843" s="259"/>
      <c r="F843" s="270"/>
      <c r="G843" s="259"/>
      <c r="H843" s="259"/>
      <c r="I843" s="259"/>
      <c r="J843" s="259"/>
    </row>
    <row r="844" spans="1:10">
      <c r="A844" s="259"/>
      <c r="B844" s="259"/>
      <c r="C844" s="259"/>
      <c r="D844" s="259"/>
      <c r="E844" s="259"/>
      <c r="F844" s="270"/>
      <c r="G844" s="259"/>
      <c r="H844" s="259"/>
      <c r="I844" s="259"/>
      <c r="J844" s="259"/>
    </row>
    <row r="845" spans="1:10">
      <c r="A845" s="259"/>
      <c r="B845" s="259"/>
      <c r="C845" s="259"/>
      <c r="D845" s="259"/>
      <c r="E845" s="259"/>
      <c r="F845" s="270"/>
      <c r="G845" s="259"/>
      <c r="H845" s="259"/>
      <c r="I845" s="259"/>
      <c r="J845" s="259"/>
    </row>
    <row r="846" spans="1:10">
      <c r="A846" s="259"/>
      <c r="B846" s="259"/>
      <c r="C846" s="259"/>
      <c r="D846" s="259"/>
      <c r="E846" s="259"/>
      <c r="F846" s="270"/>
      <c r="G846" s="259"/>
      <c r="H846" s="259"/>
      <c r="I846" s="259"/>
      <c r="J846" s="259"/>
    </row>
    <row r="847" spans="1:10">
      <c r="A847" s="259"/>
      <c r="B847" s="259"/>
      <c r="C847" s="259"/>
      <c r="D847" s="259"/>
      <c r="E847" s="259"/>
      <c r="F847" s="270"/>
      <c r="G847" s="259"/>
      <c r="H847" s="259"/>
      <c r="I847" s="259"/>
      <c r="J847" s="259"/>
    </row>
    <row r="848" spans="1:10">
      <c r="A848" s="259"/>
      <c r="B848" s="259"/>
      <c r="C848" s="259"/>
      <c r="D848" s="259"/>
      <c r="E848" s="259"/>
      <c r="F848" s="270"/>
      <c r="G848" s="259"/>
      <c r="H848" s="259"/>
      <c r="I848" s="259"/>
      <c r="J848" s="259"/>
    </row>
    <row r="849" spans="1:10">
      <c r="A849" s="259"/>
      <c r="B849" s="259"/>
      <c r="C849" s="259"/>
      <c r="D849" s="259"/>
      <c r="E849" s="259"/>
      <c r="F849" s="270"/>
      <c r="G849" s="259"/>
      <c r="H849" s="259"/>
      <c r="I849" s="259"/>
      <c r="J849" s="259"/>
    </row>
    <row r="850" spans="1:10">
      <c r="A850" s="259"/>
      <c r="B850" s="259"/>
      <c r="C850" s="259"/>
      <c r="D850" s="259"/>
      <c r="E850" s="259"/>
      <c r="F850" s="270"/>
      <c r="G850" s="259"/>
      <c r="H850" s="259"/>
      <c r="I850" s="259"/>
      <c r="J850" s="259"/>
    </row>
    <row r="851" spans="1:10">
      <c r="A851" s="259"/>
      <c r="B851" s="259"/>
      <c r="C851" s="259"/>
      <c r="D851" s="259"/>
      <c r="E851" s="259"/>
      <c r="F851" s="270"/>
      <c r="G851" s="259"/>
      <c r="H851" s="259"/>
      <c r="I851" s="259"/>
      <c r="J851" s="259"/>
    </row>
    <row r="852" spans="1:10">
      <c r="A852" s="259"/>
      <c r="B852" s="259"/>
      <c r="C852" s="259"/>
      <c r="D852" s="259"/>
      <c r="E852" s="259"/>
      <c r="F852" s="270"/>
      <c r="G852" s="259"/>
      <c r="H852" s="259"/>
      <c r="I852" s="259"/>
      <c r="J852" s="259"/>
    </row>
    <row r="853" spans="1:10">
      <c r="A853" s="259"/>
      <c r="B853" s="259"/>
      <c r="C853" s="259"/>
      <c r="D853" s="259"/>
      <c r="E853" s="259"/>
      <c r="F853" s="270"/>
      <c r="G853" s="259"/>
      <c r="H853" s="259"/>
      <c r="I853" s="259"/>
      <c r="J853" s="259"/>
    </row>
    <row r="854" spans="1:10">
      <c r="A854" s="259"/>
      <c r="B854" s="259"/>
      <c r="C854" s="259"/>
      <c r="D854" s="259"/>
      <c r="E854" s="259"/>
      <c r="F854" s="270"/>
      <c r="G854" s="259"/>
      <c r="H854" s="259"/>
      <c r="I854" s="259"/>
      <c r="J854" s="259"/>
    </row>
    <row r="855" spans="1:10">
      <c r="A855" s="259"/>
      <c r="B855" s="259"/>
      <c r="C855" s="259"/>
      <c r="D855" s="259"/>
      <c r="E855" s="259"/>
      <c r="F855" s="270"/>
      <c r="G855" s="259"/>
      <c r="H855" s="259"/>
      <c r="I855" s="259"/>
      <c r="J855" s="259"/>
    </row>
    <row r="856" spans="1:10">
      <c r="A856" s="259"/>
      <c r="B856" s="259"/>
      <c r="C856" s="259"/>
      <c r="D856" s="259"/>
      <c r="E856" s="259"/>
      <c r="F856" s="270"/>
      <c r="G856" s="259"/>
      <c r="H856" s="259"/>
      <c r="I856" s="259"/>
      <c r="J856" s="259"/>
    </row>
    <row r="857" spans="1:10">
      <c r="A857" s="259"/>
      <c r="B857" s="259"/>
      <c r="C857" s="259"/>
      <c r="D857" s="259"/>
      <c r="E857" s="259"/>
      <c r="F857" s="270"/>
      <c r="G857" s="259"/>
      <c r="H857" s="259"/>
      <c r="I857" s="259"/>
      <c r="J857" s="259"/>
    </row>
    <row r="858" spans="1:10">
      <c r="A858" s="259"/>
      <c r="B858" s="259"/>
      <c r="C858" s="259"/>
      <c r="D858" s="259"/>
      <c r="E858" s="259"/>
      <c r="F858" s="270"/>
      <c r="G858" s="259"/>
      <c r="H858" s="259"/>
      <c r="I858" s="259"/>
      <c r="J858" s="259"/>
    </row>
    <row r="859" spans="1:10">
      <c r="A859" s="259"/>
      <c r="B859" s="259"/>
      <c r="C859" s="259"/>
      <c r="D859" s="259"/>
      <c r="E859" s="259"/>
      <c r="F859" s="270"/>
      <c r="G859" s="259"/>
      <c r="H859" s="259"/>
      <c r="I859" s="259"/>
      <c r="J859" s="259"/>
    </row>
    <row r="860" spans="1:10">
      <c r="A860" s="259"/>
      <c r="B860" s="259"/>
      <c r="C860" s="259"/>
      <c r="D860" s="259"/>
      <c r="E860" s="259"/>
      <c r="F860" s="270"/>
      <c r="G860" s="259"/>
      <c r="H860" s="259"/>
      <c r="I860" s="259"/>
      <c r="J860" s="259"/>
    </row>
    <row r="861" spans="1:10">
      <c r="A861" s="259"/>
      <c r="B861" s="259"/>
      <c r="C861" s="259"/>
      <c r="D861" s="259"/>
      <c r="E861" s="259"/>
      <c r="F861" s="270"/>
      <c r="G861" s="259"/>
      <c r="H861" s="259"/>
      <c r="I861" s="259"/>
      <c r="J861" s="259"/>
    </row>
    <row r="862" spans="1:10">
      <c r="A862" s="259"/>
      <c r="B862" s="259"/>
      <c r="C862" s="259"/>
      <c r="D862" s="259"/>
      <c r="E862" s="259"/>
      <c r="F862" s="270"/>
      <c r="G862" s="259"/>
      <c r="H862" s="259"/>
      <c r="I862" s="259"/>
      <c r="J862" s="259"/>
    </row>
    <row r="863" spans="1:10">
      <c r="A863" s="259"/>
      <c r="B863" s="259"/>
      <c r="C863" s="259"/>
      <c r="D863" s="259"/>
      <c r="E863" s="259"/>
      <c r="F863" s="270"/>
      <c r="G863" s="259"/>
      <c r="H863" s="259"/>
      <c r="I863" s="259"/>
      <c r="J863" s="259"/>
    </row>
    <row r="864" spans="1:10">
      <c r="A864" s="259"/>
      <c r="B864" s="259"/>
      <c r="C864" s="259"/>
      <c r="D864" s="259"/>
      <c r="E864" s="259"/>
      <c r="F864" s="270"/>
      <c r="G864" s="259"/>
      <c r="H864" s="259"/>
      <c r="I864" s="259"/>
      <c r="J864" s="259"/>
    </row>
    <row r="865" spans="1:10">
      <c r="A865" s="259"/>
      <c r="B865" s="259"/>
      <c r="C865" s="259"/>
      <c r="D865" s="259"/>
      <c r="E865" s="259"/>
      <c r="F865" s="270"/>
      <c r="G865" s="259"/>
      <c r="H865" s="259"/>
      <c r="I865" s="259"/>
      <c r="J865" s="259"/>
    </row>
    <row r="866" spans="1:10">
      <c r="A866" s="259"/>
      <c r="B866" s="259"/>
      <c r="C866" s="259"/>
      <c r="D866" s="259"/>
      <c r="E866" s="259"/>
      <c r="F866" s="270"/>
      <c r="G866" s="259"/>
      <c r="H866" s="259"/>
      <c r="I866" s="259"/>
      <c r="J866" s="259"/>
    </row>
    <row r="867" spans="1:10">
      <c r="A867" s="259"/>
      <c r="B867" s="259"/>
      <c r="C867" s="259"/>
      <c r="D867" s="259"/>
      <c r="E867" s="259"/>
      <c r="F867" s="270"/>
      <c r="G867" s="259"/>
      <c r="H867" s="259"/>
      <c r="I867" s="259"/>
      <c r="J867" s="259"/>
    </row>
    <row r="868" spans="1:10">
      <c r="A868" s="259"/>
      <c r="B868" s="259"/>
      <c r="C868" s="259"/>
      <c r="D868" s="259"/>
      <c r="E868" s="259"/>
      <c r="F868" s="270"/>
      <c r="G868" s="259"/>
      <c r="H868" s="259"/>
      <c r="I868" s="259"/>
      <c r="J868" s="259"/>
    </row>
    <row r="869" spans="1:10">
      <c r="A869" s="259"/>
      <c r="B869" s="259"/>
      <c r="C869" s="259"/>
      <c r="D869" s="259"/>
      <c r="E869" s="259"/>
      <c r="F869" s="270"/>
      <c r="G869" s="259"/>
      <c r="H869" s="259"/>
      <c r="I869" s="259"/>
      <c r="J869" s="259"/>
    </row>
    <row r="870" spans="1:10">
      <c r="A870" s="259"/>
      <c r="B870" s="259"/>
      <c r="C870" s="259"/>
      <c r="D870" s="259"/>
      <c r="E870" s="259"/>
      <c r="F870" s="270"/>
      <c r="G870" s="259"/>
      <c r="H870" s="259"/>
      <c r="I870" s="259"/>
      <c r="J870" s="259"/>
    </row>
    <row r="871" spans="1:10">
      <c r="A871" s="259"/>
      <c r="B871" s="259"/>
      <c r="C871" s="259"/>
      <c r="D871" s="259"/>
      <c r="E871" s="259"/>
      <c r="F871" s="270"/>
      <c r="G871" s="259"/>
      <c r="H871" s="259"/>
      <c r="I871" s="259"/>
      <c r="J871" s="259"/>
    </row>
    <row r="872" spans="1:10">
      <c r="A872" s="259"/>
      <c r="B872" s="259"/>
      <c r="C872" s="259"/>
      <c r="D872" s="259"/>
      <c r="E872" s="259"/>
      <c r="F872" s="270"/>
      <c r="G872" s="259"/>
      <c r="H872" s="259"/>
      <c r="I872" s="259"/>
      <c r="J872" s="259"/>
    </row>
    <row r="873" spans="1:10">
      <c r="A873" s="259"/>
      <c r="B873" s="259"/>
      <c r="C873" s="259"/>
      <c r="D873" s="259"/>
      <c r="E873" s="259"/>
      <c r="F873" s="270"/>
      <c r="G873" s="259"/>
      <c r="H873" s="259"/>
      <c r="I873" s="259"/>
      <c r="J873" s="259"/>
    </row>
    <row r="874" spans="1:10">
      <c r="A874" s="259"/>
      <c r="B874" s="259"/>
      <c r="C874" s="259"/>
      <c r="D874" s="259"/>
      <c r="E874" s="259"/>
      <c r="F874" s="270"/>
      <c r="G874" s="259"/>
      <c r="H874" s="259"/>
      <c r="I874" s="259"/>
      <c r="J874" s="259"/>
    </row>
    <row r="875" spans="1:10">
      <c r="A875" s="259"/>
      <c r="B875" s="259"/>
      <c r="C875" s="259"/>
      <c r="D875" s="259"/>
      <c r="E875" s="259"/>
      <c r="F875" s="270"/>
      <c r="G875" s="259"/>
      <c r="H875" s="259"/>
      <c r="I875" s="259"/>
      <c r="J875" s="259"/>
    </row>
    <row r="876" spans="1:10">
      <c r="A876" s="259"/>
      <c r="B876" s="259"/>
      <c r="C876" s="259"/>
      <c r="D876" s="259"/>
      <c r="E876" s="259"/>
      <c r="F876" s="270"/>
      <c r="G876" s="259"/>
      <c r="H876" s="259"/>
      <c r="I876" s="259"/>
      <c r="J876" s="259"/>
    </row>
    <row r="877" spans="1:10">
      <c r="A877" s="259"/>
      <c r="B877" s="259"/>
      <c r="C877" s="259"/>
      <c r="D877" s="259"/>
      <c r="E877" s="259"/>
      <c r="F877" s="270"/>
      <c r="G877" s="259"/>
      <c r="H877" s="259"/>
      <c r="I877" s="259"/>
      <c r="J877" s="259"/>
    </row>
    <row r="878" spans="1:10">
      <c r="A878" s="259"/>
      <c r="B878" s="259"/>
      <c r="C878" s="259"/>
      <c r="D878" s="259"/>
      <c r="E878" s="259"/>
      <c r="F878" s="270"/>
      <c r="G878" s="259"/>
      <c r="H878" s="259"/>
      <c r="I878" s="259"/>
      <c r="J878" s="259"/>
    </row>
    <row r="879" spans="1:10">
      <c r="A879" s="259"/>
      <c r="B879" s="259"/>
      <c r="C879" s="259"/>
      <c r="D879" s="259"/>
      <c r="E879" s="259"/>
      <c r="F879" s="270"/>
      <c r="G879" s="259"/>
      <c r="H879" s="259"/>
      <c r="I879" s="259"/>
      <c r="J879" s="259"/>
    </row>
    <row r="880" spans="1:10">
      <c r="A880" s="259"/>
      <c r="B880" s="259"/>
      <c r="C880" s="259"/>
      <c r="D880" s="259"/>
      <c r="E880" s="259"/>
      <c r="F880" s="270"/>
      <c r="G880" s="259"/>
      <c r="H880" s="259"/>
      <c r="I880" s="259"/>
      <c r="J880" s="259"/>
    </row>
    <row r="881" spans="1:10">
      <c r="A881" s="259"/>
      <c r="B881" s="259"/>
      <c r="C881" s="259"/>
      <c r="D881" s="259"/>
      <c r="E881" s="259"/>
      <c r="F881" s="270"/>
      <c r="G881" s="259"/>
      <c r="H881" s="259"/>
      <c r="I881" s="259"/>
      <c r="J881" s="259"/>
    </row>
    <row r="882" spans="1:10">
      <c r="A882" s="259"/>
      <c r="B882" s="259"/>
      <c r="C882" s="259"/>
      <c r="D882" s="259"/>
      <c r="E882" s="259"/>
      <c r="F882" s="270"/>
      <c r="G882" s="259"/>
      <c r="H882" s="259"/>
      <c r="I882" s="259"/>
      <c r="J882" s="259"/>
    </row>
    <row r="883" spans="1:10">
      <c r="A883" s="259"/>
      <c r="B883" s="259"/>
      <c r="C883" s="259"/>
      <c r="D883" s="259"/>
      <c r="E883" s="259"/>
      <c r="F883" s="270"/>
      <c r="G883" s="259"/>
      <c r="H883" s="259"/>
      <c r="I883" s="259"/>
      <c r="J883" s="259"/>
    </row>
    <row r="884" spans="1:10">
      <c r="A884" s="259"/>
      <c r="B884" s="259"/>
      <c r="C884" s="259"/>
      <c r="D884" s="259"/>
      <c r="E884" s="259"/>
      <c r="F884" s="270"/>
      <c r="G884" s="259"/>
      <c r="H884" s="259"/>
      <c r="I884" s="259"/>
      <c r="J884" s="259"/>
    </row>
    <row r="885" spans="1:10">
      <c r="A885" s="259"/>
      <c r="B885" s="259"/>
      <c r="C885" s="259"/>
      <c r="D885" s="259"/>
      <c r="E885" s="259"/>
      <c r="F885" s="270"/>
      <c r="G885" s="259"/>
      <c r="H885" s="259"/>
      <c r="I885" s="259"/>
      <c r="J885" s="259"/>
    </row>
    <row r="886" spans="1:10">
      <c r="A886" s="259"/>
      <c r="B886" s="259"/>
      <c r="C886" s="259"/>
      <c r="D886" s="259"/>
      <c r="E886" s="259"/>
      <c r="F886" s="270"/>
      <c r="G886" s="259"/>
      <c r="H886" s="259"/>
      <c r="I886" s="259"/>
      <c r="J886" s="259"/>
    </row>
    <row r="887" spans="1:10">
      <c r="A887" s="259"/>
      <c r="B887" s="259"/>
      <c r="C887" s="259"/>
      <c r="D887" s="259"/>
      <c r="E887" s="259"/>
      <c r="F887" s="270"/>
      <c r="G887" s="259"/>
      <c r="H887" s="259"/>
      <c r="I887" s="259"/>
      <c r="J887" s="259"/>
    </row>
    <row r="888" spans="1:10">
      <c r="A888" s="259"/>
      <c r="B888" s="259"/>
      <c r="C888" s="259"/>
      <c r="D888" s="259"/>
      <c r="E888" s="259"/>
      <c r="F888" s="270"/>
      <c r="G888" s="259"/>
      <c r="H888" s="259"/>
      <c r="I888" s="259"/>
      <c r="J888" s="259"/>
    </row>
    <row r="889" spans="1:10">
      <c r="A889" s="259"/>
      <c r="B889" s="259"/>
      <c r="C889" s="259"/>
      <c r="D889" s="259"/>
      <c r="E889" s="259"/>
      <c r="F889" s="270"/>
      <c r="G889" s="259"/>
      <c r="H889" s="259"/>
      <c r="I889" s="259"/>
      <c r="J889" s="259"/>
    </row>
    <row r="890" spans="1:10">
      <c r="A890" s="259"/>
      <c r="B890" s="259"/>
      <c r="C890" s="259"/>
      <c r="D890" s="259"/>
      <c r="E890" s="259"/>
      <c r="F890" s="270"/>
      <c r="G890" s="259"/>
      <c r="H890" s="259"/>
      <c r="I890" s="259"/>
      <c r="J890" s="259"/>
    </row>
    <row r="891" spans="1:10">
      <c r="A891" s="259"/>
      <c r="B891" s="259"/>
      <c r="C891" s="259"/>
      <c r="D891" s="259"/>
      <c r="E891" s="259"/>
      <c r="F891" s="270"/>
      <c r="G891" s="259"/>
      <c r="H891" s="259"/>
      <c r="I891" s="259"/>
      <c r="J891" s="259"/>
    </row>
    <row r="892" spans="1:10">
      <c r="A892" s="259"/>
      <c r="B892" s="259"/>
      <c r="C892" s="259"/>
      <c r="D892" s="259"/>
      <c r="E892" s="259"/>
      <c r="F892" s="270"/>
      <c r="G892" s="259"/>
      <c r="H892" s="259"/>
      <c r="I892" s="259"/>
      <c r="J892" s="259"/>
    </row>
    <row r="893" spans="1:10">
      <c r="A893" s="259"/>
      <c r="B893" s="259"/>
      <c r="C893" s="259"/>
      <c r="D893" s="259"/>
      <c r="E893" s="259"/>
      <c r="F893" s="270"/>
      <c r="G893" s="259"/>
      <c r="H893" s="259"/>
      <c r="I893" s="259"/>
      <c r="J893" s="259"/>
    </row>
    <row r="894" spans="1:10">
      <c r="A894" s="259"/>
      <c r="B894" s="259"/>
      <c r="C894" s="259"/>
      <c r="D894" s="259"/>
      <c r="E894" s="259"/>
      <c r="F894" s="270"/>
      <c r="G894" s="259"/>
      <c r="H894" s="259"/>
      <c r="I894" s="259"/>
      <c r="J894" s="259"/>
    </row>
    <row r="895" spans="1:10">
      <c r="A895" s="259"/>
      <c r="B895" s="259"/>
      <c r="C895" s="259"/>
      <c r="D895" s="259"/>
      <c r="E895" s="259"/>
      <c r="F895" s="270"/>
      <c r="G895" s="259"/>
      <c r="H895" s="259"/>
      <c r="I895" s="259"/>
      <c r="J895" s="259"/>
    </row>
    <row r="896" spans="1:10">
      <c r="A896" s="259"/>
      <c r="B896" s="259"/>
      <c r="C896" s="259"/>
      <c r="D896" s="259"/>
      <c r="E896" s="259"/>
      <c r="F896" s="270"/>
      <c r="G896" s="259"/>
      <c r="H896" s="259"/>
      <c r="I896" s="259"/>
      <c r="J896" s="259"/>
    </row>
    <row r="897" spans="1:10">
      <c r="A897" s="259"/>
      <c r="B897" s="259"/>
      <c r="C897" s="259"/>
      <c r="D897" s="259"/>
      <c r="E897" s="259"/>
      <c r="F897" s="270"/>
      <c r="G897" s="259"/>
      <c r="H897" s="259"/>
      <c r="I897" s="259"/>
      <c r="J897" s="259"/>
    </row>
    <row r="898" spans="1:10">
      <c r="A898" s="259"/>
      <c r="B898" s="259"/>
      <c r="C898" s="259"/>
      <c r="D898" s="259"/>
      <c r="E898" s="259"/>
      <c r="F898" s="270"/>
      <c r="G898" s="259"/>
      <c r="H898" s="259"/>
      <c r="I898" s="259"/>
      <c r="J898" s="259"/>
    </row>
    <row r="899" spans="1:10">
      <c r="A899" s="259"/>
      <c r="B899" s="259"/>
      <c r="C899" s="259"/>
      <c r="D899" s="259"/>
      <c r="E899" s="259"/>
      <c r="F899" s="270"/>
      <c r="G899" s="259"/>
      <c r="H899" s="259"/>
      <c r="I899" s="259"/>
      <c r="J899" s="259"/>
    </row>
    <row r="900" spans="1:10">
      <c r="A900" s="259"/>
      <c r="B900" s="259"/>
      <c r="C900" s="259"/>
      <c r="D900" s="259"/>
      <c r="E900" s="259"/>
      <c r="F900" s="270"/>
      <c r="G900" s="259"/>
      <c r="H900" s="259"/>
      <c r="I900" s="259"/>
      <c r="J900" s="259"/>
    </row>
    <row r="901" spans="1:10">
      <c r="A901" s="259"/>
      <c r="B901" s="259"/>
      <c r="C901" s="259"/>
      <c r="D901" s="259"/>
      <c r="E901" s="259"/>
      <c r="F901" s="270"/>
      <c r="G901" s="259"/>
      <c r="H901" s="259"/>
      <c r="I901" s="259"/>
      <c r="J901" s="259"/>
    </row>
    <row r="902" spans="1:10">
      <c r="A902" s="259"/>
      <c r="B902" s="259"/>
      <c r="C902" s="259"/>
      <c r="D902" s="259"/>
      <c r="E902" s="259"/>
      <c r="F902" s="270"/>
      <c r="G902" s="259"/>
      <c r="H902" s="259"/>
      <c r="I902" s="259"/>
      <c r="J902" s="259"/>
    </row>
    <row r="903" spans="1:10">
      <c r="A903" s="259"/>
      <c r="B903" s="259"/>
      <c r="C903" s="259"/>
      <c r="D903" s="259"/>
      <c r="E903" s="259"/>
      <c r="F903" s="270"/>
      <c r="G903" s="259"/>
      <c r="H903" s="259"/>
      <c r="I903" s="259"/>
      <c r="J903" s="259"/>
    </row>
    <row r="904" spans="1:10">
      <c r="A904" s="259"/>
      <c r="B904" s="259"/>
      <c r="C904" s="259"/>
      <c r="D904" s="259"/>
      <c r="E904" s="259"/>
      <c r="F904" s="270"/>
      <c r="G904" s="259"/>
      <c r="H904" s="259"/>
      <c r="I904" s="259"/>
      <c r="J904" s="259"/>
    </row>
    <row r="905" spans="1:10">
      <c r="A905" s="259"/>
      <c r="B905" s="259"/>
      <c r="C905" s="259"/>
      <c r="D905" s="259"/>
      <c r="E905" s="259"/>
      <c r="F905" s="270"/>
      <c r="G905" s="259"/>
      <c r="H905" s="259"/>
      <c r="I905" s="259"/>
      <c r="J905" s="259"/>
    </row>
    <row r="906" spans="1:10">
      <c r="A906" s="259"/>
      <c r="B906" s="259"/>
      <c r="C906" s="259"/>
      <c r="D906" s="259"/>
      <c r="E906" s="259"/>
      <c r="F906" s="270"/>
      <c r="G906" s="259"/>
      <c r="H906" s="259"/>
      <c r="I906" s="259"/>
      <c r="J906" s="259"/>
    </row>
    <row r="907" spans="1:10">
      <c r="A907" s="259"/>
      <c r="B907" s="259"/>
      <c r="C907" s="259"/>
      <c r="D907" s="259"/>
      <c r="E907" s="259"/>
      <c r="F907" s="270"/>
      <c r="G907" s="259"/>
      <c r="H907" s="259"/>
      <c r="I907" s="259"/>
      <c r="J907" s="259"/>
    </row>
    <row r="908" spans="1:10">
      <c r="A908" s="259"/>
      <c r="B908" s="259"/>
      <c r="C908" s="259"/>
      <c r="D908" s="259"/>
      <c r="E908" s="259"/>
      <c r="F908" s="270"/>
      <c r="G908" s="259"/>
      <c r="H908" s="259"/>
      <c r="I908" s="259"/>
      <c r="J908" s="259"/>
    </row>
    <row r="909" spans="1:10">
      <c r="A909" s="259"/>
      <c r="B909" s="259"/>
      <c r="C909" s="259"/>
      <c r="D909" s="259"/>
      <c r="E909" s="259"/>
      <c r="F909" s="270"/>
      <c r="G909" s="259"/>
      <c r="H909" s="259"/>
      <c r="I909" s="259"/>
      <c r="J909" s="259"/>
    </row>
    <row r="910" spans="1:10">
      <c r="A910" s="259"/>
      <c r="B910" s="259"/>
      <c r="C910" s="259"/>
      <c r="D910" s="259"/>
      <c r="E910" s="259"/>
      <c r="F910" s="270"/>
      <c r="G910" s="259"/>
      <c r="H910" s="259"/>
      <c r="I910" s="259"/>
      <c r="J910" s="259"/>
    </row>
    <row r="911" spans="1:10">
      <c r="A911" s="259"/>
      <c r="B911" s="259"/>
      <c r="C911" s="259"/>
      <c r="D911" s="259"/>
      <c r="E911" s="259"/>
      <c r="F911" s="270"/>
      <c r="G911" s="259"/>
      <c r="H911" s="259"/>
      <c r="I911" s="259"/>
      <c r="J911" s="259"/>
    </row>
    <row r="912" spans="1:10">
      <c r="A912" s="259"/>
      <c r="B912" s="259"/>
      <c r="C912" s="259"/>
      <c r="D912" s="259"/>
      <c r="E912" s="259"/>
      <c r="F912" s="270"/>
      <c r="G912" s="259"/>
      <c r="H912" s="259"/>
      <c r="I912" s="259"/>
      <c r="J912" s="259"/>
    </row>
    <row r="913" spans="1:10">
      <c r="A913" s="259"/>
      <c r="B913" s="259"/>
      <c r="C913" s="259"/>
      <c r="D913" s="259"/>
      <c r="E913" s="259"/>
      <c r="F913" s="270"/>
      <c r="G913" s="259"/>
      <c r="H913" s="259"/>
      <c r="I913" s="259"/>
      <c r="J913" s="259"/>
    </row>
    <row r="914" spans="1:10">
      <c r="A914" s="259"/>
      <c r="B914" s="259"/>
      <c r="C914" s="259"/>
      <c r="D914" s="259"/>
      <c r="E914" s="259"/>
      <c r="F914" s="270"/>
      <c r="G914" s="259"/>
      <c r="H914" s="259"/>
      <c r="I914" s="259"/>
      <c r="J914" s="259"/>
    </row>
    <row r="915" spans="1:10">
      <c r="A915" s="259"/>
      <c r="B915" s="259"/>
      <c r="C915" s="259"/>
      <c r="D915" s="259"/>
      <c r="E915" s="259"/>
      <c r="F915" s="270"/>
      <c r="G915" s="259"/>
      <c r="H915" s="259"/>
      <c r="I915" s="259"/>
      <c r="J915" s="259"/>
    </row>
    <row r="916" spans="1:10">
      <c r="A916" s="259"/>
      <c r="B916" s="259"/>
      <c r="C916" s="259"/>
      <c r="D916" s="259"/>
      <c r="E916" s="259"/>
      <c r="F916" s="270"/>
      <c r="G916" s="259"/>
      <c r="H916" s="259"/>
      <c r="I916" s="259"/>
      <c r="J916" s="259"/>
    </row>
    <row r="917" spans="1:10">
      <c r="A917" s="259"/>
      <c r="B917" s="259"/>
      <c r="C917" s="259"/>
      <c r="D917" s="259"/>
      <c r="E917" s="259"/>
      <c r="F917" s="270"/>
      <c r="G917" s="259"/>
      <c r="H917" s="259"/>
      <c r="I917" s="259"/>
      <c r="J917" s="259"/>
    </row>
    <row r="918" spans="1:10">
      <c r="A918" s="259"/>
      <c r="B918" s="259"/>
      <c r="C918" s="259"/>
      <c r="D918" s="259"/>
      <c r="E918" s="259"/>
      <c r="F918" s="270"/>
      <c r="G918" s="259"/>
      <c r="H918" s="259"/>
      <c r="I918" s="259"/>
      <c r="J918" s="259"/>
    </row>
    <row r="919" spans="1:10">
      <c r="A919" s="259"/>
      <c r="B919" s="259"/>
      <c r="C919" s="259"/>
      <c r="D919" s="259"/>
      <c r="E919" s="259"/>
      <c r="F919" s="270"/>
      <c r="G919" s="259"/>
      <c r="H919" s="259"/>
      <c r="I919" s="259"/>
      <c r="J919" s="259"/>
    </row>
    <row r="920" spans="1:10">
      <c r="A920" s="259"/>
      <c r="B920" s="259"/>
      <c r="C920" s="259"/>
      <c r="D920" s="259"/>
      <c r="E920" s="259"/>
      <c r="F920" s="270"/>
      <c r="G920" s="259"/>
      <c r="H920" s="259"/>
      <c r="I920" s="259"/>
      <c r="J920" s="259"/>
    </row>
    <row r="921" spans="1:10">
      <c r="A921" s="259"/>
      <c r="B921" s="259"/>
      <c r="C921" s="259"/>
      <c r="D921" s="259"/>
      <c r="E921" s="259"/>
      <c r="F921" s="270"/>
      <c r="G921" s="259"/>
      <c r="H921" s="259"/>
      <c r="I921" s="259"/>
      <c r="J921" s="259"/>
    </row>
    <row r="922" spans="1:10">
      <c r="A922" s="259"/>
      <c r="B922" s="259"/>
      <c r="C922" s="259"/>
      <c r="D922" s="259"/>
      <c r="E922" s="259"/>
      <c r="F922" s="270"/>
      <c r="G922" s="259"/>
      <c r="H922" s="259"/>
      <c r="I922" s="259"/>
      <c r="J922" s="259"/>
    </row>
    <row r="923" spans="1:10">
      <c r="A923" s="259"/>
      <c r="B923" s="259"/>
      <c r="C923" s="259"/>
      <c r="D923" s="259"/>
      <c r="E923" s="259"/>
      <c r="F923" s="270"/>
      <c r="G923" s="259"/>
      <c r="H923" s="259"/>
      <c r="I923" s="259"/>
      <c r="J923" s="259"/>
    </row>
    <row r="924" spans="1:10">
      <c r="A924" s="259"/>
      <c r="B924" s="259"/>
      <c r="C924" s="259"/>
      <c r="D924" s="259"/>
      <c r="E924" s="259"/>
      <c r="F924" s="270"/>
      <c r="G924" s="259"/>
      <c r="H924" s="259"/>
      <c r="I924" s="259"/>
      <c r="J924" s="259"/>
    </row>
    <row r="925" spans="1:10">
      <c r="A925" s="259"/>
      <c r="B925" s="259"/>
      <c r="C925" s="259"/>
      <c r="D925" s="259"/>
      <c r="E925" s="259"/>
      <c r="F925" s="270"/>
      <c r="G925" s="259"/>
      <c r="H925" s="259"/>
      <c r="I925" s="259"/>
      <c r="J925" s="259"/>
    </row>
    <row r="926" spans="1:10">
      <c r="A926" s="259"/>
      <c r="B926" s="259"/>
      <c r="C926" s="259"/>
      <c r="D926" s="259"/>
      <c r="E926" s="259"/>
      <c r="F926" s="270"/>
      <c r="G926" s="259"/>
      <c r="H926" s="259"/>
      <c r="I926" s="259"/>
      <c r="J926" s="259"/>
    </row>
    <row r="927" spans="1:10">
      <c r="A927" s="259"/>
      <c r="B927" s="259"/>
      <c r="C927" s="259"/>
      <c r="D927" s="259"/>
      <c r="E927" s="259"/>
      <c r="F927" s="270"/>
      <c r="G927" s="259"/>
      <c r="H927" s="259"/>
      <c r="I927" s="259"/>
      <c r="J927" s="259"/>
    </row>
    <row r="928" spans="1:10">
      <c r="A928" s="259"/>
      <c r="B928" s="259"/>
      <c r="C928" s="259"/>
      <c r="D928" s="259"/>
      <c r="E928" s="259"/>
      <c r="F928" s="270"/>
      <c r="G928" s="259"/>
      <c r="H928" s="259"/>
      <c r="I928" s="259"/>
      <c r="J928" s="259"/>
    </row>
    <row r="929" spans="1:10">
      <c r="A929" s="259"/>
      <c r="B929" s="259"/>
      <c r="C929" s="259"/>
      <c r="D929" s="259"/>
      <c r="E929" s="259"/>
      <c r="F929" s="270"/>
      <c r="G929" s="259"/>
      <c r="H929" s="259"/>
      <c r="I929" s="259"/>
      <c r="J929" s="259"/>
    </row>
    <row r="930" spans="1:10">
      <c r="A930" s="259"/>
      <c r="B930" s="259"/>
      <c r="C930" s="259"/>
      <c r="D930" s="259"/>
      <c r="E930" s="259"/>
      <c r="F930" s="270"/>
      <c r="G930" s="259"/>
      <c r="H930" s="259"/>
      <c r="I930" s="259"/>
      <c r="J930" s="259"/>
    </row>
    <row r="931" spans="1:10">
      <c r="A931" s="259"/>
      <c r="B931" s="259"/>
      <c r="C931" s="259"/>
      <c r="D931" s="259"/>
      <c r="E931" s="259"/>
      <c r="F931" s="270"/>
      <c r="G931" s="259"/>
      <c r="H931" s="259"/>
      <c r="I931" s="259"/>
      <c r="J931" s="259"/>
    </row>
    <row r="932" spans="1:10">
      <c r="A932" s="259"/>
      <c r="B932" s="259"/>
      <c r="C932" s="259"/>
      <c r="D932" s="259"/>
      <c r="E932" s="259"/>
      <c r="F932" s="270"/>
      <c r="G932" s="259"/>
      <c r="H932" s="259"/>
      <c r="I932" s="259"/>
      <c r="J932" s="259"/>
    </row>
    <row r="933" spans="1:10">
      <c r="A933" s="259"/>
      <c r="B933" s="259"/>
      <c r="C933" s="259"/>
      <c r="D933" s="259"/>
      <c r="E933" s="259"/>
      <c r="F933" s="270"/>
      <c r="G933" s="259"/>
      <c r="H933" s="259"/>
      <c r="I933" s="259"/>
      <c r="J933" s="259"/>
    </row>
    <row r="934" spans="1:10">
      <c r="A934" s="259"/>
      <c r="B934" s="259"/>
      <c r="C934" s="259"/>
      <c r="D934" s="259"/>
      <c r="E934" s="259"/>
      <c r="F934" s="270"/>
      <c r="G934" s="259"/>
      <c r="H934" s="259"/>
      <c r="I934" s="259"/>
      <c r="J934" s="259"/>
    </row>
    <row r="935" spans="1:10">
      <c r="A935" s="259"/>
      <c r="B935" s="259"/>
      <c r="C935" s="259"/>
      <c r="D935" s="259"/>
      <c r="E935" s="259"/>
      <c r="F935" s="270"/>
      <c r="G935" s="259"/>
      <c r="H935" s="259"/>
      <c r="I935" s="259"/>
      <c r="J935" s="259"/>
    </row>
    <row r="936" spans="1:10">
      <c r="A936" s="259"/>
      <c r="B936" s="259"/>
      <c r="C936" s="259"/>
      <c r="D936" s="259"/>
      <c r="E936" s="259"/>
      <c r="F936" s="270"/>
      <c r="G936" s="259"/>
      <c r="H936" s="259"/>
      <c r="I936" s="259"/>
      <c r="J936" s="259"/>
    </row>
    <row r="937" spans="1:10">
      <c r="A937" s="259"/>
      <c r="B937" s="259"/>
      <c r="C937" s="259"/>
      <c r="D937" s="259"/>
      <c r="E937" s="259"/>
      <c r="F937" s="270"/>
      <c r="G937" s="259"/>
      <c r="H937" s="259"/>
      <c r="I937" s="259"/>
      <c r="J937" s="259"/>
    </row>
    <row r="938" spans="1:10">
      <c r="A938" s="259"/>
      <c r="B938" s="259"/>
      <c r="C938" s="259"/>
      <c r="D938" s="259"/>
      <c r="E938" s="259"/>
      <c r="F938" s="270"/>
      <c r="G938" s="259"/>
      <c r="H938" s="259"/>
      <c r="I938" s="259"/>
      <c r="J938" s="259"/>
    </row>
    <row r="939" spans="1:10">
      <c r="A939" s="259"/>
      <c r="B939" s="259"/>
      <c r="C939" s="259"/>
      <c r="D939" s="259"/>
      <c r="E939" s="259"/>
      <c r="F939" s="270"/>
      <c r="G939" s="259"/>
      <c r="H939" s="259"/>
      <c r="I939" s="259"/>
      <c r="J939" s="259"/>
    </row>
    <row r="940" spans="1:10">
      <c r="A940" s="259"/>
      <c r="B940" s="259"/>
      <c r="C940" s="259"/>
      <c r="D940" s="259"/>
      <c r="E940" s="259"/>
      <c r="F940" s="270"/>
      <c r="G940" s="259"/>
      <c r="H940" s="259"/>
      <c r="I940" s="259"/>
      <c r="J940" s="259"/>
    </row>
    <row r="941" spans="1:10">
      <c r="A941" s="259"/>
      <c r="B941" s="259"/>
      <c r="C941" s="259"/>
      <c r="D941" s="259"/>
      <c r="E941" s="259"/>
      <c r="F941" s="270"/>
      <c r="G941" s="259"/>
      <c r="H941" s="259"/>
      <c r="I941" s="259"/>
      <c r="J941" s="259"/>
    </row>
    <row r="942" spans="1:10">
      <c r="A942" s="259"/>
      <c r="B942" s="259"/>
      <c r="C942" s="259"/>
      <c r="D942" s="259"/>
      <c r="E942" s="259"/>
      <c r="F942" s="270"/>
      <c r="G942" s="259"/>
      <c r="H942" s="259"/>
      <c r="I942" s="259"/>
      <c r="J942" s="259"/>
    </row>
    <row r="943" spans="1:10">
      <c r="A943" s="259"/>
      <c r="B943" s="259"/>
      <c r="C943" s="259"/>
      <c r="D943" s="259"/>
      <c r="E943" s="259"/>
      <c r="F943" s="270"/>
      <c r="G943" s="259"/>
      <c r="H943" s="259"/>
      <c r="I943" s="259"/>
      <c r="J943" s="259"/>
    </row>
    <row r="944" spans="1:10">
      <c r="A944" s="259"/>
      <c r="B944" s="259"/>
      <c r="C944" s="259"/>
      <c r="D944" s="259"/>
      <c r="E944" s="259"/>
      <c r="F944" s="270"/>
      <c r="G944" s="259"/>
      <c r="H944" s="259"/>
      <c r="I944" s="259"/>
      <c r="J944" s="259"/>
    </row>
    <row r="945" spans="1:10">
      <c r="A945" s="259"/>
      <c r="B945" s="259"/>
      <c r="C945" s="259"/>
      <c r="D945" s="259"/>
      <c r="E945" s="259"/>
      <c r="F945" s="270"/>
      <c r="G945" s="259"/>
      <c r="H945" s="259"/>
      <c r="I945" s="259"/>
      <c r="J945" s="259"/>
    </row>
    <row r="946" spans="1:10">
      <c r="A946" s="259"/>
      <c r="B946" s="259"/>
      <c r="C946" s="259"/>
      <c r="D946" s="259"/>
      <c r="E946" s="259"/>
      <c r="F946" s="270"/>
      <c r="G946" s="259"/>
      <c r="H946" s="259"/>
      <c r="I946" s="259"/>
      <c r="J946" s="259"/>
    </row>
    <row r="947" spans="1:10">
      <c r="A947" s="259"/>
      <c r="B947" s="259"/>
      <c r="C947" s="259"/>
      <c r="D947" s="259"/>
      <c r="E947" s="259"/>
      <c r="F947" s="270"/>
      <c r="G947" s="259"/>
      <c r="H947" s="259"/>
      <c r="I947" s="259"/>
      <c r="J947" s="259"/>
    </row>
    <row r="948" spans="1:10">
      <c r="A948" s="259"/>
      <c r="B948" s="259"/>
      <c r="C948" s="259"/>
      <c r="D948" s="259"/>
      <c r="E948" s="259"/>
      <c r="F948" s="270"/>
      <c r="G948" s="259"/>
      <c r="H948" s="259"/>
      <c r="I948" s="259"/>
      <c r="J948" s="259"/>
    </row>
    <row r="949" spans="1:10">
      <c r="A949" s="259"/>
      <c r="B949" s="259"/>
      <c r="C949" s="259"/>
      <c r="D949" s="259"/>
      <c r="E949" s="259"/>
      <c r="F949" s="270"/>
      <c r="G949" s="259"/>
      <c r="H949" s="259"/>
      <c r="I949" s="259"/>
      <c r="J949" s="259"/>
    </row>
    <row r="950" spans="1:10">
      <c r="A950" s="259"/>
      <c r="B950" s="259"/>
      <c r="C950" s="259"/>
      <c r="D950" s="259"/>
      <c r="E950" s="259"/>
      <c r="F950" s="270"/>
      <c r="G950" s="259"/>
      <c r="H950" s="259"/>
      <c r="I950" s="259"/>
      <c r="J950" s="259"/>
    </row>
    <row r="951" spans="1:10">
      <c r="A951" s="259"/>
      <c r="B951" s="259"/>
      <c r="C951" s="259"/>
      <c r="D951" s="259"/>
      <c r="E951" s="259"/>
      <c r="F951" s="270"/>
      <c r="G951" s="259"/>
      <c r="H951" s="259"/>
      <c r="I951" s="259"/>
      <c r="J951" s="259"/>
    </row>
    <row r="952" spans="1:10">
      <c r="A952" s="259"/>
      <c r="B952" s="259"/>
      <c r="C952" s="259"/>
      <c r="D952" s="259"/>
      <c r="E952" s="259"/>
      <c r="F952" s="270"/>
      <c r="G952" s="259"/>
      <c r="H952" s="259"/>
      <c r="I952" s="259"/>
      <c r="J952" s="259"/>
    </row>
    <row r="953" spans="1:10">
      <c r="A953" s="259"/>
      <c r="B953" s="259"/>
      <c r="C953" s="259"/>
      <c r="D953" s="259"/>
      <c r="E953" s="259"/>
      <c r="F953" s="270"/>
      <c r="G953" s="259"/>
      <c r="H953" s="259"/>
      <c r="I953" s="259"/>
      <c r="J953" s="259"/>
    </row>
    <row r="954" spans="1:10">
      <c r="A954" s="259"/>
      <c r="B954" s="259"/>
      <c r="C954" s="259"/>
      <c r="D954" s="259"/>
      <c r="E954" s="259"/>
      <c r="F954" s="270"/>
      <c r="G954" s="259"/>
      <c r="H954" s="259"/>
      <c r="I954" s="259"/>
      <c r="J954" s="259"/>
    </row>
    <row r="955" spans="1:10">
      <c r="A955" s="259"/>
      <c r="B955" s="259"/>
      <c r="C955" s="259"/>
      <c r="D955" s="259"/>
      <c r="E955" s="259"/>
      <c r="F955" s="270"/>
      <c r="G955" s="259"/>
      <c r="H955" s="259"/>
      <c r="I955" s="259"/>
      <c r="J955" s="259"/>
    </row>
    <row r="956" spans="1:10">
      <c r="A956" s="259"/>
      <c r="B956" s="259"/>
      <c r="C956" s="259"/>
      <c r="D956" s="259"/>
      <c r="E956" s="259"/>
      <c r="F956" s="270"/>
      <c r="G956" s="259"/>
      <c r="H956" s="259"/>
      <c r="I956" s="259"/>
      <c r="J956" s="259"/>
    </row>
    <row r="957" spans="1:10">
      <c r="A957" s="259"/>
      <c r="B957" s="259"/>
      <c r="C957" s="259"/>
      <c r="D957" s="259"/>
      <c r="E957" s="259"/>
      <c r="F957" s="270"/>
      <c r="G957" s="259"/>
      <c r="H957" s="259"/>
      <c r="I957" s="259"/>
      <c r="J957" s="259"/>
    </row>
    <row r="958" spans="1:10">
      <c r="A958" s="259"/>
      <c r="B958" s="259"/>
      <c r="C958" s="259"/>
      <c r="D958" s="259"/>
      <c r="E958" s="259"/>
      <c r="F958" s="270"/>
      <c r="G958" s="259"/>
      <c r="H958" s="259"/>
      <c r="I958" s="259"/>
      <c r="J958" s="259"/>
    </row>
    <row r="959" spans="1:10">
      <c r="A959" s="259"/>
      <c r="B959" s="259"/>
      <c r="C959" s="259"/>
      <c r="D959" s="259"/>
      <c r="E959" s="259"/>
      <c r="F959" s="270"/>
      <c r="G959" s="259"/>
      <c r="H959" s="259"/>
      <c r="I959" s="259"/>
      <c r="J959" s="259"/>
    </row>
    <row r="960" spans="1:10">
      <c r="A960" s="259"/>
      <c r="B960" s="259"/>
      <c r="C960" s="259"/>
      <c r="D960" s="259"/>
      <c r="E960" s="259"/>
      <c r="F960" s="270"/>
      <c r="G960" s="259"/>
      <c r="H960" s="259"/>
      <c r="I960" s="259"/>
      <c r="J960" s="259"/>
    </row>
    <row r="961" spans="1:10">
      <c r="A961" s="259"/>
      <c r="B961" s="259"/>
      <c r="C961" s="259"/>
      <c r="D961" s="259"/>
      <c r="E961" s="259"/>
      <c r="F961" s="270"/>
      <c r="G961" s="259"/>
      <c r="H961" s="259"/>
      <c r="I961" s="259"/>
      <c r="J961" s="259"/>
    </row>
    <row r="962" spans="1:10">
      <c r="A962" s="259"/>
      <c r="B962" s="259"/>
      <c r="C962" s="259"/>
      <c r="D962" s="259"/>
      <c r="E962" s="259"/>
      <c r="F962" s="270"/>
      <c r="G962" s="259"/>
      <c r="H962" s="259"/>
      <c r="I962" s="259"/>
      <c r="J962" s="259"/>
    </row>
    <row r="963" spans="1:10">
      <c r="A963" s="259"/>
      <c r="B963" s="259"/>
      <c r="C963" s="259"/>
      <c r="D963" s="259"/>
      <c r="E963" s="259"/>
      <c r="F963" s="270"/>
      <c r="G963" s="259"/>
      <c r="H963" s="259"/>
      <c r="I963" s="259"/>
      <c r="J963" s="259"/>
    </row>
    <row r="964" spans="1:10">
      <c r="A964" s="259"/>
      <c r="B964" s="259"/>
      <c r="C964" s="259"/>
      <c r="D964" s="259"/>
      <c r="E964" s="259"/>
      <c r="F964" s="270"/>
      <c r="G964" s="259"/>
      <c r="H964" s="259"/>
      <c r="I964" s="259"/>
      <c r="J964" s="259"/>
    </row>
    <row r="965" spans="1:10">
      <c r="A965" s="259"/>
      <c r="B965" s="259"/>
      <c r="C965" s="259"/>
      <c r="D965" s="259"/>
      <c r="E965" s="259"/>
      <c r="F965" s="270"/>
      <c r="G965" s="259"/>
      <c r="H965" s="259"/>
      <c r="I965" s="259"/>
      <c r="J965" s="259"/>
    </row>
    <row r="966" spans="1:10">
      <c r="A966" s="259"/>
      <c r="B966" s="259"/>
      <c r="C966" s="259"/>
      <c r="D966" s="259"/>
      <c r="E966" s="259"/>
      <c r="F966" s="270"/>
      <c r="G966" s="259"/>
      <c r="H966" s="259"/>
      <c r="I966" s="259"/>
      <c r="J966" s="259"/>
    </row>
    <row r="967" spans="1:10">
      <c r="A967" s="259"/>
      <c r="B967" s="259"/>
      <c r="C967" s="259"/>
      <c r="D967" s="259"/>
      <c r="E967" s="259"/>
      <c r="F967" s="270"/>
      <c r="G967" s="259"/>
      <c r="H967" s="259"/>
      <c r="I967" s="259"/>
      <c r="J967" s="259"/>
    </row>
    <row r="968" spans="1:10">
      <c r="A968" s="259"/>
      <c r="B968" s="259"/>
      <c r="C968" s="259"/>
      <c r="D968" s="259"/>
      <c r="E968" s="259"/>
      <c r="F968" s="270"/>
      <c r="G968" s="259"/>
      <c r="H968" s="259"/>
      <c r="I968" s="259"/>
      <c r="J968" s="259"/>
    </row>
    <row r="969" spans="1:10">
      <c r="A969" s="259"/>
      <c r="B969" s="259"/>
      <c r="C969" s="259"/>
      <c r="D969" s="259"/>
      <c r="E969" s="259"/>
      <c r="F969" s="270"/>
      <c r="G969" s="259"/>
      <c r="H969" s="259"/>
      <c r="I969" s="259"/>
      <c r="J969" s="259"/>
    </row>
    <row r="970" spans="1:10">
      <c r="A970" s="259"/>
      <c r="B970" s="259"/>
      <c r="C970" s="259"/>
      <c r="D970" s="259"/>
      <c r="E970" s="259"/>
      <c r="F970" s="270"/>
      <c r="G970" s="259"/>
      <c r="H970" s="259"/>
      <c r="I970" s="259"/>
      <c r="J970" s="259"/>
    </row>
    <row r="971" spans="1:10">
      <c r="A971" s="259"/>
      <c r="B971" s="259"/>
      <c r="C971" s="259"/>
      <c r="D971" s="259"/>
      <c r="E971" s="259"/>
      <c r="F971" s="270"/>
      <c r="G971" s="259"/>
      <c r="H971" s="259"/>
      <c r="I971" s="259"/>
      <c r="J971" s="259"/>
    </row>
    <row r="972" spans="1:10">
      <c r="A972" s="259"/>
      <c r="B972" s="259"/>
      <c r="C972" s="259"/>
      <c r="D972" s="259"/>
      <c r="E972" s="259"/>
      <c r="F972" s="270"/>
      <c r="G972" s="259"/>
      <c r="H972" s="259"/>
      <c r="I972" s="259"/>
      <c r="J972" s="259"/>
    </row>
    <row r="973" spans="1:10">
      <c r="A973" s="259"/>
      <c r="B973" s="259"/>
      <c r="C973" s="259"/>
      <c r="D973" s="259"/>
      <c r="E973" s="259"/>
      <c r="F973" s="270"/>
      <c r="G973" s="259"/>
      <c r="H973" s="259"/>
      <c r="I973" s="259"/>
      <c r="J973" s="259"/>
    </row>
    <row r="974" spans="1:10">
      <c r="A974" s="259"/>
      <c r="B974" s="259"/>
      <c r="C974" s="259"/>
      <c r="D974" s="259"/>
      <c r="E974" s="259"/>
      <c r="F974" s="270"/>
      <c r="G974" s="259"/>
      <c r="H974" s="259"/>
      <c r="I974" s="259"/>
      <c r="J974" s="259"/>
    </row>
    <row r="975" spans="1:10">
      <c r="A975" s="259"/>
      <c r="B975" s="259"/>
      <c r="C975" s="259"/>
      <c r="D975" s="259"/>
      <c r="E975" s="259"/>
      <c r="F975" s="270"/>
      <c r="G975" s="259"/>
      <c r="H975" s="259"/>
      <c r="I975" s="259"/>
      <c r="J975" s="259"/>
    </row>
    <row r="976" spans="1:10">
      <c r="A976" s="259"/>
      <c r="B976" s="259"/>
      <c r="C976" s="259"/>
      <c r="D976" s="259"/>
      <c r="E976" s="259"/>
      <c r="F976" s="270"/>
      <c r="G976" s="259"/>
      <c r="H976" s="259"/>
      <c r="I976" s="259"/>
      <c r="J976" s="259"/>
    </row>
    <row r="977" spans="1:10">
      <c r="A977" s="259"/>
      <c r="B977" s="259"/>
      <c r="C977" s="259"/>
      <c r="D977" s="259"/>
      <c r="E977" s="259"/>
      <c r="F977" s="270"/>
      <c r="G977" s="259"/>
      <c r="H977" s="259"/>
      <c r="I977" s="259"/>
      <c r="J977" s="259"/>
    </row>
    <row r="978" spans="1:10">
      <c r="A978" s="259"/>
      <c r="B978" s="259"/>
      <c r="C978" s="259"/>
      <c r="D978" s="259"/>
      <c r="E978" s="259"/>
      <c r="F978" s="270"/>
      <c r="G978" s="259"/>
      <c r="H978" s="259"/>
      <c r="I978" s="259"/>
      <c r="J978" s="259"/>
    </row>
    <row r="979" spans="1:10">
      <c r="A979" s="259"/>
      <c r="B979" s="259"/>
      <c r="C979" s="259"/>
      <c r="D979" s="259"/>
      <c r="E979" s="259"/>
      <c r="F979" s="270"/>
      <c r="G979" s="259"/>
      <c r="H979" s="259"/>
      <c r="I979" s="259"/>
      <c r="J979" s="259"/>
    </row>
    <row r="980" spans="1:10">
      <c r="A980" s="259"/>
      <c r="B980" s="259"/>
      <c r="C980" s="259"/>
      <c r="D980" s="259"/>
      <c r="E980" s="259"/>
      <c r="F980" s="270"/>
      <c r="G980" s="259"/>
      <c r="H980" s="259"/>
      <c r="I980" s="259"/>
      <c r="J980" s="259"/>
    </row>
    <row r="981" spans="1:10">
      <c r="A981" s="259"/>
      <c r="B981" s="259"/>
      <c r="C981" s="259"/>
      <c r="D981" s="259"/>
      <c r="E981" s="259"/>
      <c r="F981" s="270"/>
      <c r="G981" s="259"/>
      <c r="H981" s="259"/>
      <c r="I981" s="259"/>
      <c r="J981" s="259"/>
    </row>
    <row r="982" spans="1:10">
      <c r="A982" s="259"/>
      <c r="B982" s="259"/>
      <c r="C982" s="259"/>
      <c r="D982" s="259"/>
      <c r="E982" s="259"/>
      <c r="F982" s="270"/>
      <c r="G982" s="259"/>
      <c r="H982" s="259"/>
      <c r="I982" s="259"/>
      <c r="J982" s="259"/>
    </row>
    <row r="983" spans="1:10">
      <c r="A983" s="259"/>
      <c r="B983" s="259"/>
      <c r="C983" s="259"/>
      <c r="D983" s="259"/>
      <c r="E983" s="259"/>
      <c r="F983" s="270"/>
      <c r="G983" s="259"/>
      <c r="H983" s="259"/>
      <c r="I983" s="259"/>
      <c r="J983" s="259"/>
    </row>
    <row r="984" spans="1:10">
      <c r="A984" s="259"/>
      <c r="B984" s="259"/>
      <c r="C984" s="259"/>
      <c r="D984" s="259"/>
      <c r="E984" s="259"/>
      <c r="F984" s="270"/>
      <c r="G984" s="259"/>
      <c r="H984" s="259"/>
      <c r="I984" s="259"/>
      <c r="J984" s="259"/>
    </row>
    <row r="985" spans="1:10">
      <c r="A985" s="259"/>
      <c r="B985" s="259"/>
      <c r="C985" s="259"/>
      <c r="D985" s="259"/>
      <c r="E985" s="259"/>
      <c r="F985" s="270"/>
      <c r="G985" s="259"/>
      <c r="H985" s="259"/>
      <c r="I985" s="259"/>
      <c r="J985" s="259"/>
    </row>
    <row r="986" spans="1:10">
      <c r="A986" s="259"/>
      <c r="B986" s="259"/>
      <c r="C986" s="259"/>
      <c r="D986" s="259"/>
      <c r="E986" s="259"/>
      <c r="F986" s="270"/>
      <c r="G986" s="259"/>
      <c r="H986" s="259"/>
      <c r="I986" s="259"/>
      <c r="J986" s="259"/>
    </row>
    <row r="987" spans="1:10">
      <c r="A987" s="259"/>
      <c r="B987" s="259"/>
      <c r="C987" s="259"/>
      <c r="D987" s="259"/>
      <c r="E987" s="259"/>
      <c r="F987" s="270"/>
      <c r="G987" s="259"/>
      <c r="H987" s="259"/>
      <c r="I987" s="259"/>
      <c r="J987" s="259"/>
    </row>
    <row r="988" spans="1:10">
      <c r="A988" s="259"/>
      <c r="B988" s="259"/>
      <c r="C988" s="259"/>
      <c r="D988" s="259"/>
      <c r="E988" s="259"/>
      <c r="F988" s="270"/>
      <c r="G988" s="259"/>
      <c r="H988" s="259"/>
      <c r="I988" s="259"/>
      <c r="J988" s="259"/>
    </row>
    <row r="989" spans="1:10">
      <c r="A989" s="259"/>
      <c r="B989" s="259"/>
      <c r="C989" s="259"/>
      <c r="D989" s="259"/>
      <c r="E989" s="259"/>
      <c r="F989" s="270"/>
      <c r="G989" s="259"/>
      <c r="H989" s="259"/>
      <c r="I989" s="259"/>
      <c r="J989" s="259"/>
    </row>
    <row r="990" spans="1:10">
      <c r="A990" s="259"/>
      <c r="B990" s="259"/>
      <c r="C990" s="259"/>
      <c r="D990" s="259"/>
      <c r="E990" s="259"/>
      <c r="F990" s="270"/>
      <c r="G990" s="259"/>
      <c r="H990" s="259"/>
      <c r="I990" s="259"/>
      <c r="J990" s="259"/>
    </row>
    <row r="991" spans="1:10">
      <c r="A991" s="259"/>
      <c r="B991" s="259"/>
      <c r="C991" s="259"/>
      <c r="D991" s="259"/>
      <c r="E991" s="259"/>
      <c r="F991" s="270"/>
      <c r="G991" s="259"/>
      <c r="H991" s="259"/>
      <c r="I991" s="259"/>
      <c r="J991" s="259"/>
    </row>
    <row r="992" spans="1:10">
      <c r="A992" s="259"/>
      <c r="B992" s="259"/>
      <c r="C992" s="259"/>
      <c r="D992" s="259"/>
      <c r="E992" s="259"/>
      <c r="F992" s="270"/>
      <c r="G992" s="259"/>
      <c r="H992" s="259"/>
      <c r="I992" s="259"/>
      <c r="J992" s="259"/>
    </row>
    <row r="993" spans="1:10">
      <c r="A993" s="259"/>
      <c r="B993" s="259"/>
      <c r="C993" s="259"/>
      <c r="D993" s="259"/>
      <c r="E993" s="259"/>
      <c r="F993" s="270"/>
      <c r="G993" s="259"/>
      <c r="H993" s="259"/>
      <c r="I993" s="259"/>
      <c r="J993" s="259"/>
    </row>
    <row r="994" spans="1:10">
      <c r="A994" s="259"/>
      <c r="B994" s="259"/>
      <c r="C994" s="259"/>
      <c r="D994" s="259"/>
      <c r="E994" s="259"/>
      <c r="F994" s="270"/>
      <c r="G994" s="259"/>
      <c r="H994" s="259"/>
      <c r="I994" s="259"/>
      <c r="J994" s="259"/>
    </row>
    <row r="995" spans="1:10">
      <c r="A995" s="259"/>
      <c r="B995" s="259"/>
      <c r="C995" s="259"/>
      <c r="D995" s="259"/>
      <c r="E995" s="259"/>
      <c r="F995" s="270"/>
      <c r="G995" s="259"/>
      <c r="H995" s="259"/>
      <c r="I995" s="259"/>
      <c r="J995" s="259"/>
    </row>
    <row r="996" spans="1:10">
      <c r="A996" s="259"/>
      <c r="B996" s="259"/>
      <c r="C996" s="259"/>
      <c r="D996" s="259"/>
      <c r="E996" s="259"/>
      <c r="F996" s="270"/>
      <c r="G996" s="259"/>
      <c r="H996" s="259"/>
      <c r="I996" s="259"/>
      <c r="J996" s="259"/>
    </row>
    <row r="997" spans="1:10">
      <c r="A997" s="259"/>
      <c r="B997" s="259"/>
      <c r="C997" s="259"/>
      <c r="D997" s="259"/>
      <c r="E997" s="259"/>
      <c r="F997" s="270"/>
      <c r="G997" s="259"/>
      <c r="H997" s="259"/>
      <c r="I997" s="259"/>
      <c r="J997" s="259"/>
    </row>
    <row r="998" spans="1:10">
      <c r="A998" s="259"/>
      <c r="B998" s="259"/>
      <c r="C998" s="259"/>
      <c r="D998" s="259"/>
      <c r="E998" s="259"/>
      <c r="F998" s="270"/>
      <c r="G998" s="259"/>
      <c r="H998" s="259"/>
      <c r="I998" s="259"/>
      <c r="J998" s="259"/>
    </row>
    <row r="999" spans="1:10">
      <c r="A999" s="259"/>
      <c r="B999" s="259"/>
      <c r="C999" s="259"/>
      <c r="D999" s="259"/>
      <c r="E999" s="259"/>
      <c r="F999" s="270"/>
      <c r="G999" s="259"/>
      <c r="H999" s="259"/>
      <c r="I999" s="259"/>
      <c r="J999" s="259"/>
    </row>
    <row r="1000" spans="1:10">
      <c r="A1000" s="259"/>
      <c r="B1000" s="259"/>
      <c r="C1000" s="259"/>
      <c r="D1000" s="259"/>
      <c r="E1000" s="259"/>
      <c r="F1000" s="270"/>
      <c r="G1000" s="259"/>
      <c r="H1000" s="259"/>
      <c r="I1000" s="259"/>
      <c r="J1000" s="259"/>
    </row>
    <row r="1001" spans="1:10">
      <c r="A1001" s="259"/>
      <c r="B1001" s="259"/>
      <c r="C1001" s="259"/>
      <c r="D1001" s="259"/>
      <c r="E1001" s="259"/>
      <c r="F1001" s="270"/>
      <c r="G1001" s="259"/>
      <c r="H1001" s="259"/>
      <c r="I1001" s="259"/>
      <c r="J1001" s="259"/>
    </row>
    <row r="1002" spans="1:10">
      <c r="A1002" s="259"/>
      <c r="B1002" s="259"/>
      <c r="C1002" s="259"/>
      <c r="D1002" s="259"/>
      <c r="E1002" s="259"/>
      <c r="F1002" s="270"/>
      <c r="G1002" s="259"/>
      <c r="H1002" s="259"/>
      <c r="I1002" s="259"/>
      <c r="J1002" s="259"/>
    </row>
    <row r="1003" spans="1:10">
      <c r="A1003" s="259"/>
      <c r="B1003" s="259"/>
      <c r="C1003" s="259"/>
      <c r="D1003" s="259"/>
      <c r="E1003" s="259"/>
      <c r="F1003" s="270"/>
      <c r="G1003" s="259"/>
      <c r="H1003" s="259"/>
      <c r="I1003" s="259"/>
      <c r="J1003" s="259"/>
    </row>
    <row r="1004" spans="1:10">
      <c r="A1004" s="259"/>
      <c r="B1004" s="259"/>
      <c r="C1004" s="259"/>
      <c r="D1004" s="259"/>
      <c r="E1004" s="259"/>
      <c r="F1004" s="270"/>
      <c r="G1004" s="259"/>
      <c r="H1004" s="259"/>
      <c r="I1004" s="259"/>
      <c r="J1004" s="259"/>
    </row>
    <row r="1005" spans="1:10">
      <c r="A1005" s="259"/>
      <c r="B1005" s="259"/>
      <c r="C1005" s="259"/>
      <c r="D1005" s="259"/>
      <c r="E1005" s="259"/>
      <c r="F1005" s="270"/>
      <c r="G1005" s="259"/>
      <c r="H1005" s="259"/>
      <c r="I1005" s="259"/>
      <c r="J1005" s="259"/>
    </row>
    <row r="1006" spans="1:10">
      <c r="A1006" s="259"/>
      <c r="B1006" s="259"/>
      <c r="C1006" s="259"/>
      <c r="D1006" s="259"/>
      <c r="E1006" s="259"/>
      <c r="F1006" s="270"/>
      <c r="G1006" s="259"/>
      <c r="H1006" s="259"/>
      <c r="I1006" s="259"/>
      <c r="J1006" s="259"/>
    </row>
    <row r="1007" spans="1:10">
      <c r="A1007" s="259"/>
      <c r="B1007" s="259"/>
      <c r="C1007" s="259"/>
      <c r="D1007" s="259"/>
      <c r="E1007" s="259"/>
      <c r="F1007" s="270"/>
      <c r="G1007" s="259"/>
      <c r="H1007" s="259"/>
      <c r="I1007" s="259"/>
      <c r="J1007" s="259"/>
    </row>
    <row r="1008" spans="1:10">
      <c r="A1008" s="259"/>
      <c r="B1008" s="259"/>
      <c r="C1008" s="259"/>
      <c r="D1008" s="259"/>
      <c r="E1008" s="259"/>
      <c r="F1008" s="270"/>
      <c r="G1008" s="259"/>
      <c r="H1008" s="259"/>
      <c r="I1008" s="259"/>
      <c r="J1008" s="259"/>
    </row>
    <row r="1009" spans="1:10">
      <c r="A1009" s="259"/>
      <c r="B1009" s="259"/>
      <c r="C1009" s="259"/>
      <c r="D1009" s="259"/>
      <c r="E1009" s="259"/>
      <c r="F1009" s="270"/>
      <c r="G1009" s="259"/>
      <c r="H1009" s="259"/>
      <c r="I1009" s="259"/>
      <c r="J1009" s="259"/>
    </row>
    <row r="1010" spans="1:10">
      <c r="A1010" s="259"/>
      <c r="B1010" s="259"/>
      <c r="C1010" s="259"/>
      <c r="D1010" s="259"/>
      <c r="E1010" s="259"/>
      <c r="F1010" s="270"/>
      <c r="G1010" s="259"/>
      <c r="H1010" s="259"/>
      <c r="I1010" s="259"/>
      <c r="J1010" s="259"/>
    </row>
    <row r="1011" spans="1:10">
      <c r="A1011" s="259"/>
      <c r="B1011" s="259"/>
      <c r="C1011" s="259"/>
      <c r="D1011" s="259"/>
      <c r="E1011" s="259"/>
      <c r="F1011" s="270"/>
      <c r="G1011" s="259"/>
      <c r="H1011" s="259"/>
      <c r="I1011" s="259"/>
      <c r="J1011" s="259"/>
    </row>
    <row r="1012" spans="1:10">
      <c r="A1012" s="259"/>
      <c r="B1012" s="259"/>
      <c r="C1012" s="259"/>
      <c r="D1012" s="259"/>
      <c r="E1012" s="259"/>
      <c r="F1012" s="270"/>
      <c r="G1012" s="259"/>
      <c r="H1012" s="259"/>
      <c r="I1012" s="259"/>
      <c r="J1012" s="259"/>
    </row>
    <row r="1013" spans="1:10">
      <c r="A1013" s="259"/>
      <c r="B1013" s="259"/>
      <c r="C1013" s="259"/>
      <c r="D1013" s="259"/>
      <c r="E1013" s="259"/>
      <c r="F1013" s="270"/>
      <c r="G1013" s="259"/>
      <c r="H1013" s="259"/>
      <c r="I1013" s="259"/>
      <c r="J1013" s="259"/>
    </row>
    <row r="1014" spans="1:10">
      <c r="A1014" s="259"/>
      <c r="B1014" s="259"/>
      <c r="C1014" s="259"/>
      <c r="D1014" s="259"/>
      <c r="E1014" s="259"/>
      <c r="F1014" s="270"/>
      <c r="G1014" s="259"/>
      <c r="H1014" s="259"/>
      <c r="I1014" s="259"/>
      <c r="J1014" s="259"/>
    </row>
    <row r="1015" spans="1:10">
      <c r="A1015" s="259"/>
      <c r="B1015" s="259"/>
      <c r="C1015" s="259"/>
      <c r="D1015" s="259"/>
      <c r="E1015" s="259"/>
      <c r="F1015" s="270"/>
      <c r="G1015" s="259"/>
      <c r="H1015" s="259"/>
      <c r="I1015" s="259"/>
      <c r="J1015" s="259"/>
    </row>
    <row r="1016" spans="1:10">
      <c r="A1016" s="259"/>
      <c r="B1016" s="259"/>
      <c r="C1016" s="259"/>
      <c r="D1016" s="259"/>
      <c r="E1016" s="259"/>
      <c r="F1016" s="270"/>
      <c r="G1016" s="259"/>
      <c r="H1016" s="259"/>
      <c r="I1016" s="259"/>
      <c r="J1016" s="259"/>
    </row>
    <row r="1017" spans="1:10">
      <c r="A1017" s="259"/>
      <c r="B1017" s="259"/>
      <c r="C1017" s="259"/>
      <c r="D1017" s="259"/>
      <c r="E1017" s="259"/>
      <c r="F1017" s="270"/>
      <c r="G1017" s="259"/>
      <c r="H1017" s="259"/>
      <c r="I1017" s="259"/>
      <c r="J1017" s="259"/>
    </row>
    <row r="1018" spans="1:10">
      <c r="A1018" s="259"/>
      <c r="B1018" s="259"/>
      <c r="C1018" s="259"/>
      <c r="D1018" s="259"/>
      <c r="E1018" s="259"/>
      <c r="F1018" s="270"/>
      <c r="G1018" s="259"/>
      <c r="H1018" s="259"/>
      <c r="I1018" s="259"/>
      <c r="J1018" s="259"/>
    </row>
    <row r="1019" spans="1:10">
      <c r="A1019" s="259"/>
      <c r="B1019" s="259"/>
      <c r="C1019" s="259"/>
      <c r="D1019" s="259"/>
      <c r="E1019" s="259"/>
      <c r="F1019" s="270"/>
      <c r="G1019" s="259"/>
      <c r="H1019" s="259"/>
      <c r="I1019" s="259"/>
      <c r="J1019" s="259"/>
    </row>
    <row r="1020" spans="1:10">
      <c r="A1020" s="259"/>
      <c r="B1020" s="259"/>
      <c r="C1020" s="259"/>
      <c r="D1020" s="259"/>
      <c r="E1020" s="259"/>
      <c r="F1020" s="270"/>
      <c r="G1020" s="259"/>
      <c r="H1020" s="259"/>
      <c r="I1020" s="259"/>
      <c r="J1020" s="259"/>
    </row>
    <row r="1021" spans="1:10">
      <c r="A1021" s="259"/>
      <c r="B1021" s="259"/>
      <c r="C1021" s="259"/>
      <c r="D1021" s="259"/>
      <c r="E1021" s="259"/>
      <c r="F1021" s="270"/>
      <c r="G1021" s="259"/>
      <c r="H1021" s="259"/>
      <c r="I1021" s="259"/>
      <c r="J1021" s="259"/>
    </row>
    <row r="1022" spans="1:10">
      <c r="A1022" s="259"/>
      <c r="B1022" s="259"/>
      <c r="C1022" s="259"/>
      <c r="D1022" s="259"/>
      <c r="E1022" s="259"/>
      <c r="F1022" s="270"/>
      <c r="G1022" s="259"/>
      <c r="H1022" s="259"/>
      <c r="I1022" s="259"/>
      <c r="J1022" s="259"/>
    </row>
    <row r="1023" spans="1:10">
      <c r="A1023" s="259"/>
      <c r="B1023" s="259"/>
      <c r="C1023" s="259"/>
      <c r="D1023" s="259"/>
      <c r="E1023" s="259"/>
      <c r="F1023" s="270"/>
      <c r="G1023" s="259"/>
      <c r="H1023" s="259"/>
      <c r="I1023" s="259"/>
      <c r="J1023" s="259"/>
    </row>
    <row r="1024" spans="1:10">
      <c r="A1024" s="259"/>
      <c r="B1024" s="259"/>
      <c r="C1024" s="259"/>
      <c r="D1024" s="259"/>
      <c r="E1024" s="259"/>
      <c r="F1024" s="270"/>
      <c r="G1024" s="259"/>
      <c r="H1024" s="259"/>
      <c r="I1024" s="259"/>
      <c r="J1024" s="259"/>
    </row>
    <row r="1025" spans="1:10">
      <c r="A1025" s="259"/>
      <c r="B1025" s="259"/>
      <c r="C1025" s="259"/>
      <c r="D1025" s="259"/>
      <c r="E1025" s="259"/>
      <c r="F1025" s="270"/>
      <c r="G1025" s="259"/>
      <c r="H1025" s="259"/>
      <c r="I1025" s="259"/>
      <c r="J1025" s="259"/>
    </row>
    <row r="1026" spans="1:10">
      <c r="A1026" s="259"/>
      <c r="B1026" s="259"/>
      <c r="C1026" s="259"/>
      <c r="D1026" s="259"/>
      <c r="E1026" s="259"/>
      <c r="F1026" s="270"/>
      <c r="G1026" s="259"/>
      <c r="H1026" s="259"/>
      <c r="I1026" s="259"/>
      <c r="J1026" s="259"/>
    </row>
    <row r="1027" spans="1:10">
      <c r="A1027" s="259"/>
      <c r="B1027" s="259"/>
      <c r="C1027" s="259"/>
      <c r="D1027" s="259"/>
      <c r="E1027" s="259"/>
      <c r="F1027" s="270"/>
      <c r="G1027" s="259"/>
      <c r="H1027" s="259"/>
      <c r="I1027" s="259"/>
      <c r="J1027" s="259"/>
    </row>
    <row r="1028" spans="1:10">
      <c r="A1028" s="259"/>
      <c r="B1028" s="259"/>
      <c r="C1028" s="259"/>
      <c r="D1028" s="259"/>
      <c r="E1028" s="259"/>
      <c r="F1028" s="270"/>
      <c r="G1028" s="259"/>
      <c r="H1028" s="259"/>
      <c r="I1028" s="259"/>
      <c r="J1028" s="259"/>
    </row>
    <row r="1029" spans="1:10">
      <c r="A1029" s="259"/>
      <c r="B1029" s="259"/>
      <c r="C1029" s="259"/>
      <c r="D1029" s="259"/>
      <c r="E1029" s="259"/>
      <c r="F1029" s="270"/>
      <c r="G1029" s="259"/>
      <c r="H1029" s="259"/>
      <c r="I1029" s="259"/>
      <c r="J1029" s="259"/>
    </row>
    <row r="1030" spans="1:10">
      <c r="A1030" s="259"/>
      <c r="B1030" s="259"/>
      <c r="C1030" s="259"/>
      <c r="D1030" s="259"/>
      <c r="E1030" s="259"/>
      <c r="F1030" s="270"/>
      <c r="G1030" s="259"/>
      <c r="H1030" s="259"/>
      <c r="I1030" s="259"/>
      <c r="J1030" s="259"/>
    </row>
    <row r="1031" spans="1:10">
      <c r="A1031" s="259"/>
      <c r="B1031" s="259"/>
      <c r="C1031" s="259"/>
      <c r="D1031" s="259"/>
      <c r="E1031" s="259"/>
      <c r="F1031" s="270"/>
      <c r="G1031" s="259"/>
      <c r="H1031" s="259"/>
      <c r="I1031" s="259"/>
      <c r="J1031" s="259"/>
    </row>
    <row r="1032" spans="1:10">
      <c r="A1032" s="259"/>
      <c r="B1032" s="259"/>
      <c r="C1032" s="259"/>
      <c r="D1032" s="259"/>
      <c r="E1032" s="259"/>
      <c r="F1032" s="270"/>
      <c r="G1032" s="259"/>
      <c r="H1032" s="259"/>
      <c r="I1032" s="259"/>
      <c r="J1032" s="259"/>
    </row>
    <row r="1033" spans="1:10">
      <c r="A1033" s="259"/>
      <c r="B1033" s="259"/>
      <c r="C1033" s="259"/>
      <c r="D1033" s="259"/>
      <c r="E1033" s="259"/>
      <c r="F1033" s="270"/>
      <c r="G1033" s="259"/>
      <c r="H1033" s="259"/>
      <c r="I1033" s="259"/>
      <c r="J1033" s="259"/>
    </row>
    <row r="1034" spans="1:10">
      <c r="A1034" s="259"/>
      <c r="B1034" s="259"/>
      <c r="C1034" s="259"/>
      <c r="D1034" s="259"/>
      <c r="E1034" s="259"/>
      <c r="F1034" s="270"/>
      <c r="G1034" s="259"/>
      <c r="H1034" s="259"/>
      <c r="I1034" s="259"/>
      <c r="J1034" s="259"/>
    </row>
    <row r="1035" spans="1:10">
      <c r="A1035" s="259"/>
      <c r="B1035" s="259"/>
      <c r="C1035" s="259"/>
      <c r="D1035" s="259"/>
      <c r="E1035" s="259"/>
      <c r="F1035" s="270"/>
      <c r="G1035" s="259"/>
      <c r="H1035" s="259"/>
      <c r="I1035" s="259"/>
      <c r="J1035" s="259"/>
    </row>
    <row r="1036" spans="1:10">
      <c r="A1036" s="259"/>
      <c r="B1036" s="259"/>
      <c r="C1036" s="259"/>
      <c r="D1036" s="259"/>
      <c r="E1036" s="259"/>
      <c r="F1036" s="270"/>
      <c r="G1036" s="259"/>
      <c r="H1036" s="259"/>
      <c r="I1036" s="259"/>
      <c r="J1036" s="259"/>
    </row>
    <row r="1037" spans="1:10">
      <c r="A1037" s="259"/>
      <c r="B1037" s="259"/>
      <c r="C1037" s="259"/>
      <c r="D1037" s="259"/>
      <c r="E1037" s="259"/>
      <c r="F1037" s="270"/>
      <c r="G1037" s="259"/>
      <c r="H1037" s="259"/>
      <c r="I1037" s="259"/>
      <c r="J1037" s="259"/>
    </row>
    <row r="1038" spans="1:10">
      <c r="A1038" s="259"/>
      <c r="B1038" s="259"/>
      <c r="C1038" s="259"/>
      <c r="D1038" s="259"/>
      <c r="E1038" s="259"/>
      <c r="F1038" s="270"/>
      <c r="G1038" s="259"/>
      <c r="H1038" s="259"/>
      <c r="I1038" s="259"/>
      <c r="J1038" s="259"/>
    </row>
    <row r="1039" spans="1:10">
      <c r="A1039" s="259"/>
      <c r="B1039" s="259"/>
      <c r="C1039" s="259"/>
      <c r="D1039" s="259"/>
      <c r="E1039" s="259"/>
      <c r="F1039" s="270"/>
      <c r="G1039" s="259"/>
      <c r="H1039" s="259"/>
      <c r="I1039" s="259"/>
      <c r="J1039" s="259"/>
    </row>
    <row r="1040" spans="1:10">
      <c r="A1040" s="259"/>
      <c r="B1040" s="259"/>
      <c r="C1040" s="259"/>
      <c r="D1040" s="259"/>
      <c r="E1040" s="259"/>
      <c r="F1040" s="270"/>
      <c r="G1040" s="259"/>
      <c r="H1040" s="259"/>
      <c r="I1040" s="259"/>
      <c r="J1040" s="259"/>
    </row>
    <row r="1041" spans="1:10">
      <c r="A1041" s="259"/>
      <c r="B1041" s="259"/>
      <c r="C1041" s="259"/>
      <c r="D1041" s="259"/>
      <c r="E1041" s="259"/>
      <c r="F1041" s="270"/>
      <c r="G1041" s="259"/>
      <c r="H1041" s="259"/>
      <c r="I1041" s="259"/>
      <c r="J1041" s="259"/>
    </row>
    <row r="1042" spans="1:10">
      <c r="A1042" s="259"/>
      <c r="B1042" s="259"/>
      <c r="C1042" s="259"/>
      <c r="D1042" s="259"/>
      <c r="E1042" s="259"/>
      <c r="F1042" s="270"/>
      <c r="G1042" s="259"/>
      <c r="H1042" s="259"/>
      <c r="I1042" s="259"/>
      <c r="J1042" s="259"/>
    </row>
    <row r="1043" spans="1:10">
      <c r="A1043" s="259"/>
      <c r="B1043" s="259"/>
      <c r="C1043" s="259"/>
      <c r="D1043" s="259"/>
      <c r="E1043" s="259"/>
      <c r="F1043" s="270"/>
      <c r="G1043" s="259"/>
      <c r="H1043" s="259"/>
      <c r="I1043" s="259"/>
      <c r="J1043" s="259"/>
    </row>
    <row r="1044" spans="1:10">
      <c r="A1044" s="259"/>
      <c r="B1044" s="259"/>
      <c r="C1044" s="259"/>
      <c r="D1044" s="259"/>
      <c r="E1044" s="259"/>
      <c r="F1044" s="270"/>
      <c r="G1044" s="259"/>
      <c r="H1044" s="259"/>
      <c r="I1044" s="259"/>
      <c r="J1044" s="259"/>
    </row>
    <row r="1045" spans="1:10">
      <c r="A1045" s="259"/>
      <c r="B1045" s="259"/>
      <c r="C1045" s="259"/>
      <c r="D1045" s="259"/>
      <c r="E1045" s="259"/>
      <c r="F1045" s="270"/>
      <c r="G1045" s="259"/>
      <c r="H1045" s="259"/>
      <c r="I1045" s="259"/>
      <c r="J1045" s="259"/>
    </row>
    <row r="1046" spans="1:10">
      <c r="A1046" s="259"/>
      <c r="B1046" s="259"/>
      <c r="C1046" s="259"/>
      <c r="D1046" s="259"/>
      <c r="E1046" s="259"/>
      <c r="F1046" s="270"/>
      <c r="G1046" s="259"/>
      <c r="H1046" s="259"/>
      <c r="I1046" s="259"/>
      <c r="J1046" s="259"/>
    </row>
    <row r="1047" spans="1:10">
      <c r="A1047" s="259"/>
      <c r="B1047" s="259"/>
      <c r="C1047" s="259"/>
      <c r="D1047" s="259"/>
      <c r="E1047" s="259"/>
      <c r="F1047" s="270"/>
      <c r="G1047" s="259"/>
      <c r="H1047" s="259"/>
      <c r="I1047" s="259"/>
      <c r="J1047" s="259"/>
    </row>
    <row r="1048" spans="1:10">
      <c r="A1048" s="259"/>
      <c r="B1048" s="259"/>
      <c r="C1048" s="259"/>
      <c r="D1048" s="259"/>
      <c r="E1048" s="259"/>
      <c r="F1048" s="270"/>
      <c r="G1048" s="259"/>
      <c r="H1048" s="259"/>
      <c r="I1048" s="259"/>
      <c r="J1048" s="259"/>
    </row>
    <row r="1049" spans="1:10">
      <c r="A1049" s="259"/>
      <c r="B1049" s="259"/>
      <c r="C1049" s="259"/>
      <c r="D1049" s="259"/>
      <c r="E1049" s="259"/>
      <c r="F1049" s="270"/>
      <c r="G1049" s="259"/>
      <c r="H1049" s="259"/>
      <c r="I1049" s="259"/>
      <c r="J1049" s="259"/>
    </row>
    <row r="1050" spans="1:10">
      <c r="A1050" s="259"/>
      <c r="B1050" s="259"/>
      <c r="C1050" s="259"/>
      <c r="D1050" s="259"/>
      <c r="E1050" s="259"/>
      <c r="F1050" s="270"/>
      <c r="G1050" s="259"/>
      <c r="H1050" s="259"/>
      <c r="I1050" s="259"/>
      <c r="J1050" s="259"/>
    </row>
    <row r="1051" spans="1:10">
      <c r="A1051" s="259"/>
      <c r="B1051" s="259"/>
      <c r="C1051" s="259"/>
      <c r="D1051" s="259"/>
      <c r="E1051" s="259"/>
      <c r="F1051" s="270"/>
      <c r="G1051" s="259"/>
      <c r="H1051" s="259"/>
      <c r="I1051" s="259"/>
      <c r="J1051" s="259"/>
    </row>
    <row r="1052" spans="1:10">
      <c r="A1052" s="259"/>
      <c r="B1052" s="259"/>
      <c r="C1052" s="259"/>
      <c r="D1052" s="259"/>
      <c r="E1052" s="259"/>
      <c r="F1052" s="270"/>
      <c r="G1052" s="259"/>
      <c r="H1052" s="259"/>
      <c r="I1052" s="259"/>
      <c r="J1052" s="259"/>
    </row>
    <row r="1053" spans="1:10">
      <c r="A1053" s="259"/>
      <c r="B1053" s="259"/>
      <c r="C1053" s="259"/>
      <c r="D1053" s="259"/>
      <c r="E1053" s="259"/>
      <c r="F1053" s="270"/>
      <c r="G1053" s="259"/>
      <c r="H1053" s="259"/>
      <c r="I1053" s="259"/>
      <c r="J1053" s="259"/>
    </row>
    <row r="1054" spans="1:10">
      <c r="A1054" s="259"/>
      <c r="B1054" s="259"/>
      <c r="C1054" s="259"/>
      <c r="D1054" s="259"/>
      <c r="E1054" s="259"/>
      <c r="F1054" s="270"/>
      <c r="G1054" s="259"/>
      <c r="H1054" s="259"/>
      <c r="I1054" s="259"/>
      <c r="J1054" s="259"/>
    </row>
    <row r="1055" spans="1:10">
      <c r="A1055" s="259"/>
      <c r="B1055" s="259"/>
      <c r="C1055" s="259"/>
      <c r="D1055" s="259"/>
      <c r="E1055" s="259"/>
      <c r="F1055" s="270"/>
      <c r="G1055" s="259"/>
      <c r="H1055" s="259"/>
      <c r="I1055" s="259"/>
      <c r="J1055" s="259"/>
    </row>
    <row r="1056" spans="1:10">
      <c r="A1056" s="259"/>
      <c r="B1056" s="259"/>
      <c r="C1056" s="259"/>
      <c r="D1056" s="259"/>
      <c r="E1056" s="259"/>
      <c r="F1056" s="270"/>
      <c r="G1056" s="259"/>
      <c r="H1056" s="259"/>
      <c r="I1056" s="259"/>
      <c r="J1056" s="259"/>
    </row>
    <row r="1057" spans="1:10">
      <c r="A1057" s="259"/>
      <c r="B1057" s="259"/>
      <c r="C1057" s="259"/>
      <c r="D1057" s="259"/>
      <c r="E1057" s="259"/>
      <c r="F1057" s="270"/>
      <c r="G1057" s="259"/>
      <c r="H1057" s="259"/>
      <c r="I1057" s="259"/>
      <c r="J1057" s="259"/>
    </row>
    <row r="1058" spans="1:10">
      <c r="A1058" s="259"/>
      <c r="B1058" s="259"/>
      <c r="C1058" s="259"/>
      <c r="D1058" s="259"/>
      <c r="E1058" s="259"/>
      <c r="F1058" s="270"/>
      <c r="G1058" s="259"/>
      <c r="H1058" s="259"/>
      <c r="I1058" s="259"/>
      <c r="J1058" s="259"/>
    </row>
    <row r="1059" spans="1:10">
      <c r="A1059" s="259"/>
      <c r="B1059" s="259"/>
      <c r="C1059" s="259"/>
      <c r="D1059" s="259"/>
      <c r="E1059" s="259"/>
      <c r="F1059" s="270"/>
      <c r="G1059" s="259"/>
      <c r="H1059" s="259"/>
      <c r="I1059" s="259"/>
      <c r="J1059" s="259"/>
    </row>
    <row r="1060" spans="1:10">
      <c r="A1060" s="259"/>
      <c r="B1060" s="259"/>
      <c r="C1060" s="259"/>
      <c r="D1060" s="259"/>
      <c r="E1060" s="259"/>
      <c r="F1060" s="270"/>
      <c r="G1060" s="259"/>
      <c r="H1060" s="259"/>
      <c r="I1060" s="259"/>
      <c r="J1060" s="259"/>
    </row>
    <row r="1061" spans="1:10">
      <c r="A1061" s="259"/>
      <c r="B1061" s="259"/>
      <c r="C1061" s="259"/>
      <c r="D1061" s="259"/>
      <c r="E1061" s="259"/>
      <c r="F1061" s="270"/>
      <c r="G1061" s="259"/>
      <c r="H1061" s="259"/>
      <c r="I1061" s="259"/>
      <c r="J1061" s="259"/>
    </row>
    <row r="1062" spans="1:10">
      <c r="A1062" s="259"/>
      <c r="B1062" s="259"/>
      <c r="C1062" s="259"/>
      <c r="D1062" s="259"/>
      <c r="E1062" s="259"/>
      <c r="F1062" s="270"/>
      <c r="G1062" s="259"/>
      <c r="H1062" s="259"/>
      <c r="I1062" s="259"/>
      <c r="J1062" s="259"/>
    </row>
    <row r="1063" spans="1:10">
      <c r="A1063" s="259"/>
      <c r="B1063" s="259"/>
      <c r="C1063" s="259"/>
      <c r="D1063" s="259"/>
      <c r="E1063" s="259"/>
      <c r="F1063" s="270"/>
      <c r="G1063" s="259"/>
      <c r="H1063" s="259"/>
      <c r="I1063" s="259"/>
      <c r="J1063" s="259"/>
    </row>
    <row r="1064" spans="1:10">
      <c r="A1064" s="259"/>
      <c r="B1064" s="259"/>
      <c r="C1064" s="259"/>
      <c r="D1064" s="259"/>
      <c r="E1064" s="259"/>
      <c r="F1064" s="270"/>
      <c r="G1064" s="259"/>
      <c r="H1064" s="259"/>
      <c r="I1064" s="259"/>
      <c r="J1064" s="259"/>
    </row>
    <row r="1065" spans="1:10">
      <c r="A1065" s="259"/>
      <c r="B1065" s="259"/>
      <c r="C1065" s="259"/>
      <c r="D1065" s="259"/>
      <c r="E1065" s="259"/>
      <c r="F1065" s="270"/>
      <c r="G1065" s="259"/>
      <c r="H1065" s="259"/>
      <c r="I1065" s="259"/>
      <c r="J1065" s="259"/>
    </row>
    <row r="1066" spans="1:10">
      <c r="A1066" s="259"/>
      <c r="B1066" s="259"/>
      <c r="C1066" s="259"/>
      <c r="D1066" s="259"/>
      <c r="E1066" s="259"/>
      <c r="F1066" s="270"/>
      <c r="G1066" s="259"/>
      <c r="H1066" s="259"/>
      <c r="I1066" s="259"/>
      <c r="J1066" s="259"/>
    </row>
    <row r="1067" spans="1:10">
      <c r="A1067" s="259"/>
      <c r="B1067" s="259"/>
      <c r="C1067" s="259"/>
      <c r="D1067" s="259"/>
      <c r="E1067" s="259"/>
      <c r="F1067" s="270"/>
      <c r="G1067" s="259"/>
      <c r="H1067" s="259"/>
      <c r="I1067" s="259"/>
      <c r="J1067" s="259"/>
    </row>
    <row r="1068" spans="1:10">
      <c r="A1068" s="259"/>
      <c r="B1068" s="259"/>
      <c r="C1068" s="259"/>
      <c r="D1068" s="259"/>
      <c r="E1068" s="259"/>
      <c r="F1068" s="270"/>
      <c r="G1068" s="259"/>
      <c r="H1068" s="259"/>
      <c r="I1068" s="259"/>
      <c r="J1068" s="259"/>
    </row>
    <row r="1069" spans="1:10">
      <c r="A1069" s="259"/>
      <c r="B1069" s="259"/>
      <c r="C1069" s="259"/>
      <c r="D1069" s="259"/>
      <c r="E1069" s="259"/>
      <c r="F1069" s="270"/>
      <c r="G1069" s="259"/>
      <c r="H1069" s="259"/>
      <c r="I1069" s="259"/>
      <c r="J1069" s="259"/>
    </row>
    <row r="1070" spans="1:10">
      <c r="A1070" s="259"/>
      <c r="B1070" s="259"/>
      <c r="C1070" s="259"/>
      <c r="D1070" s="259"/>
      <c r="E1070" s="259"/>
      <c r="F1070" s="270"/>
      <c r="G1070" s="259"/>
      <c r="H1070" s="259"/>
      <c r="I1070" s="259"/>
      <c r="J1070" s="259"/>
    </row>
    <row r="1071" spans="1:10">
      <c r="A1071" s="259"/>
      <c r="B1071" s="259"/>
      <c r="C1071" s="259"/>
      <c r="D1071" s="259"/>
      <c r="E1071" s="259"/>
      <c r="F1071" s="270"/>
      <c r="G1071" s="259"/>
      <c r="H1071" s="259"/>
      <c r="I1071" s="259"/>
      <c r="J1071" s="259"/>
    </row>
    <row r="1072" spans="1:10">
      <c r="A1072" s="259"/>
      <c r="B1072" s="259"/>
      <c r="C1072" s="259"/>
      <c r="D1072" s="259"/>
      <c r="E1072" s="259"/>
      <c r="F1072" s="270"/>
      <c r="G1072" s="259"/>
      <c r="H1072" s="259"/>
      <c r="I1072" s="259"/>
      <c r="J1072" s="259"/>
    </row>
    <row r="1073" spans="1:10">
      <c r="A1073" s="259"/>
      <c r="B1073" s="259"/>
      <c r="C1073" s="259"/>
      <c r="D1073" s="259"/>
      <c r="E1073" s="259"/>
      <c r="F1073" s="270"/>
      <c r="G1073" s="259"/>
      <c r="H1073" s="259"/>
      <c r="I1073" s="259"/>
      <c r="J1073" s="259"/>
    </row>
    <row r="1074" spans="1:10">
      <c r="A1074" s="259"/>
      <c r="B1074" s="259"/>
      <c r="C1074" s="259"/>
      <c r="D1074" s="259"/>
      <c r="E1074" s="259"/>
      <c r="F1074" s="270"/>
      <c r="G1074" s="259"/>
      <c r="H1074" s="259"/>
      <c r="I1074" s="259"/>
      <c r="J1074" s="259"/>
    </row>
    <row r="1075" spans="1:10">
      <c r="A1075" s="259"/>
      <c r="B1075" s="259"/>
      <c r="C1075" s="259"/>
      <c r="D1075" s="259"/>
      <c r="E1075" s="259"/>
      <c r="F1075" s="270"/>
      <c r="G1075" s="259"/>
      <c r="H1075" s="259"/>
      <c r="I1075" s="259"/>
      <c r="J1075" s="259"/>
    </row>
    <row r="1076" spans="1:10">
      <c r="A1076" s="259"/>
      <c r="B1076" s="259"/>
      <c r="C1076" s="259"/>
      <c r="D1076" s="259"/>
      <c r="E1076" s="259"/>
      <c r="F1076" s="270"/>
      <c r="G1076" s="259"/>
      <c r="H1076" s="259"/>
      <c r="I1076" s="259"/>
      <c r="J1076" s="259"/>
    </row>
    <row r="1077" spans="1:10">
      <c r="A1077" s="259"/>
      <c r="B1077" s="259"/>
      <c r="C1077" s="259"/>
      <c r="D1077" s="259"/>
      <c r="E1077" s="259"/>
      <c r="F1077" s="270"/>
      <c r="G1077" s="259"/>
      <c r="H1077" s="259"/>
      <c r="I1077" s="259"/>
      <c r="J1077" s="259"/>
    </row>
    <row r="1078" spans="1:10">
      <c r="A1078" s="259"/>
      <c r="B1078" s="259"/>
      <c r="C1078" s="259"/>
      <c r="D1078" s="259"/>
      <c r="E1078" s="259"/>
      <c r="F1078" s="270"/>
      <c r="G1078" s="259"/>
      <c r="H1078" s="259"/>
      <c r="I1078" s="259"/>
      <c r="J1078" s="259"/>
    </row>
    <row r="1079" spans="1:10">
      <c r="A1079" s="259"/>
      <c r="B1079" s="259"/>
      <c r="C1079" s="259"/>
      <c r="D1079" s="259"/>
      <c r="E1079" s="259"/>
      <c r="F1079" s="270"/>
      <c r="G1079" s="259"/>
      <c r="H1079" s="259"/>
      <c r="I1079" s="259"/>
      <c r="J1079" s="259"/>
    </row>
    <row r="1080" spans="1:10">
      <c r="A1080" s="259"/>
      <c r="B1080" s="259"/>
      <c r="C1080" s="259"/>
      <c r="D1080" s="259"/>
      <c r="E1080" s="259"/>
      <c r="F1080" s="270"/>
      <c r="G1080" s="259"/>
      <c r="H1080" s="259"/>
      <c r="I1080" s="259"/>
      <c r="J1080" s="259"/>
    </row>
    <row r="1081" spans="1:10">
      <c r="A1081" s="259"/>
      <c r="B1081" s="259"/>
      <c r="C1081" s="259"/>
      <c r="D1081" s="259"/>
      <c r="E1081" s="259"/>
      <c r="F1081" s="270"/>
      <c r="G1081" s="259"/>
      <c r="H1081" s="259"/>
      <c r="I1081" s="259"/>
      <c r="J1081" s="259"/>
    </row>
    <row r="1082" spans="1:10">
      <c r="A1082" s="259"/>
      <c r="B1082" s="259"/>
      <c r="C1082" s="259"/>
      <c r="D1082" s="259"/>
      <c r="E1082" s="259"/>
      <c r="F1082" s="270"/>
      <c r="G1082" s="259"/>
      <c r="H1082" s="259"/>
      <c r="I1082" s="259"/>
      <c r="J1082" s="259"/>
    </row>
    <row r="1083" spans="1:10">
      <c r="A1083" s="259"/>
      <c r="B1083" s="259"/>
      <c r="C1083" s="259"/>
      <c r="D1083" s="259"/>
      <c r="E1083" s="259"/>
      <c r="F1083" s="270"/>
      <c r="G1083" s="259"/>
      <c r="H1083" s="259"/>
      <c r="I1083" s="259"/>
      <c r="J1083" s="259"/>
    </row>
    <row r="1084" spans="1:10">
      <c r="A1084" s="259"/>
      <c r="B1084" s="259"/>
      <c r="C1084" s="259"/>
      <c r="D1084" s="259"/>
      <c r="E1084" s="259"/>
      <c r="F1084" s="270"/>
      <c r="G1084" s="259"/>
      <c r="H1084" s="259"/>
      <c r="I1084" s="259"/>
      <c r="J1084" s="259"/>
    </row>
    <row r="1085" spans="1:10">
      <c r="A1085" s="259"/>
      <c r="B1085" s="259"/>
      <c r="C1085" s="259"/>
      <c r="D1085" s="259"/>
      <c r="E1085" s="259"/>
      <c r="F1085" s="270"/>
      <c r="G1085" s="259"/>
      <c r="H1085" s="259"/>
      <c r="I1085" s="259"/>
      <c r="J1085" s="259"/>
    </row>
    <row r="1086" spans="1:10">
      <c r="A1086" s="259"/>
      <c r="B1086" s="259"/>
      <c r="C1086" s="259"/>
      <c r="D1086" s="259"/>
      <c r="E1086" s="259"/>
      <c r="F1086" s="270"/>
      <c r="G1086" s="259"/>
      <c r="H1086" s="259"/>
      <c r="I1086" s="259"/>
      <c r="J1086" s="259"/>
    </row>
    <row r="1087" spans="1:10">
      <c r="A1087" s="259"/>
      <c r="B1087" s="259"/>
      <c r="C1087" s="259"/>
      <c r="D1087" s="259"/>
      <c r="E1087" s="259"/>
      <c r="F1087" s="270"/>
      <c r="G1087" s="259"/>
      <c r="H1087" s="259"/>
      <c r="I1087" s="259"/>
      <c r="J1087" s="259"/>
    </row>
    <row r="1088" spans="1:10">
      <c r="A1088" s="259"/>
      <c r="B1088" s="259"/>
      <c r="C1088" s="259"/>
      <c r="D1088" s="259"/>
      <c r="E1088" s="259"/>
      <c r="F1088" s="270"/>
      <c r="G1088" s="259"/>
      <c r="H1088" s="259"/>
      <c r="I1088" s="259"/>
      <c r="J1088" s="259"/>
    </row>
    <row r="1089" spans="1:10">
      <c r="A1089" s="259"/>
      <c r="B1089" s="259"/>
      <c r="C1089" s="259"/>
      <c r="D1089" s="259"/>
      <c r="E1089" s="259"/>
      <c r="F1089" s="270"/>
      <c r="G1089" s="259"/>
      <c r="H1089" s="259"/>
      <c r="I1089" s="259"/>
      <c r="J1089" s="259"/>
    </row>
    <row r="1090" spans="1:10">
      <c r="A1090" s="259"/>
      <c r="B1090" s="259"/>
      <c r="C1090" s="259"/>
      <c r="D1090" s="259"/>
      <c r="E1090" s="259"/>
      <c r="F1090" s="270"/>
      <c r="G1090" s="259"/>
      <c r="H1090" s="259"/>
      <c r="I1090" s="259"/>
      <c r="J1090" s="259"/>
    </row>
    <row r="1091" spans="1:10">
      <c r="A1091" s="259"/>
      <c r="B1091" s="259"/>
      <c r="C1091" s="259"/>
      <c r="D1091" s="259"/>
      <c r="E1091" s="259"/>
      <c r="F1091" s="270"/>
      <c r="G1091" s="259"/>
      <c r="H1091" s="259"/>
      <c r="I1091" s="259"/>
      <c r="J1091" s="259"/>
    </row>
    <row r="1092" spans="1:10">
      <c r="A1092" s="259"/>
      <c r="B1092" s="259"/>
      <c r="C1092" s="259"/>
      <c r="D1092" s="259"/>
      <c r="E1092" s="259"/>
      <c r="F1092" s="270"/>
      <c r="G1092" s="259"/>
      <c r="H1092" s="259"/>
      <c r="I1092" s="259"/>
      <c r="J1092" s="259"/>
    </row>
    <row r="1093" spans="1:10">
      <c r="A1093" s="259"/>
      <c r="B1093" s="259"/>
      <c r="C1093" s="259"/>
      <c r="D1093" s="259"/>
      <c r="E1093" s="259"/>
      <c r="F1093" s="270"/>
      <c r="G1093" s="259"/>
      <c r="H1093" s="259"/>
      <c r="I1093" s="259"/>
      <c r="J1093" s="259"/>
    </row>
    <row r="1094" spans="1:10">
      <c r="A1094" s="259"/>
      <c r="B1094" s="259"/>
      <c r="C1094" s="259"/>
      <c r="D1094" s="259"/>
      <c r="E1094" s="259"/>
      <c r="F1094" s="270"/>
      <c r="G1094" s="259"/>
      <c r="H1094" s="259"/>
      <c r="I1094" s="259"/>
      <c r="J1094" s="259"/>
    </row>
    <row r="1095" spans="1:10">
      <c r="A1095" s="259"/>
      <c r="B1095" s="259"/>
      <c r="C1095" s="259"/>
      <c r="D1095" s="259"/>
      <c r="E1095" s="259"/>
      <c r="F1095" s="270"/>
      <c r="G1095" s="259"/>
      <c r="H1095" s="259"/>
      <c r="I1095" s="259"/>
      <c r="J1095" s="259"/>
    </row>
    <row r="1096" spans="1:10">
      <c r="A1096" s="259"/>
      <c r="B1096" s="259"/>
      <c r="C1096" s="259"/>
      <c r="D1096" s="259"/>
      <c r="E1096" s="259"/>
      <c r="F1096" s="270"/>
      <c r="G1096" s="259"/>
      <c r="H1096" s="259"/>
      <c r="I1096" s="259"/>
      <c r="J1096" s="259"/>
    </row>
    <row r="1097" spans="1:10">
      <c r="A1097" s="259"/>
      <c r="B1097" s="259"/>
      <c r="C1097" s="259"/>
      <c r="D1097" s="259"/>
      <c r="E1097" s="259"/>
      <c r="F1097" s="270"/>
      <c r="G1097" s="259"/>
      <c r="H1097" s="259"/>
      <c r="I1097" s="259"/>
      <c r="J1097" s="259"/>
    </row>
    <row r="1098" spans="1:10">
      <c r="A1098" s="259"/>
      <c r="B1098" s="259"/>
      <c r="C1098" s="259"/>
      <c r="D1098" s="259"/>
      <c r="E1098" s="259"/>
      <c r="F1098" s="270"/>
      <c r="G1098" s="259"/>
      <c r="H1098" s="259"/>
      <c r="I1098" s="259"/>
      <c r="J1098" s="259"/>
    </row>
    <row r="1099" spans="1:10">
      <c r="A1099" s="259"/>
      <c r="B1099" s="259"/>
      <c r="C1099" s="259"/>
      <c r="D1099" s="259"/>
      <c r="E1099" s="259"/>
      <c r="F1099" s="270"/>
      <c r="G1099" s="259"/>
      <c r="H1099" s="259"/>
      <c r="I1099" s="259"/>
      <c r="J1099" s="259"/>
    </row>
    <row r="1100" spans="1:10">
      <c r="A1100" s="259"/>
      <c r="B1100" s="259"/>
      <c r="C1100" s="259"/>
      <c r="D1100" s="259"/>
      <c r="E1100" s="259"/>
      <c r="F1100" s="270"/>
      <c r="G1100" s="259"/>
      <c r="H1100" s="259"/>
      <c r="I1100" s="259"/>
      <c r="J1100" s="259"/>
    </row>
    <row r="1101" spans="1:10">
      <c r="A1101" s="259"/>
      <c r="B1101" s="259"/>
      <c r="C1101" s="259"/>
      <c r="D1101" s="259"/>
      <c r="E1101" s="259"/>
      <c r="F1101" s="270"/>
      <c r="G1101" s="259"/>
      <c r="H1101" s="259"/>
      <c r="I1101" s="259"/>
      <c r="J1101" s="259"/>
    </row>
    <row r="1102" spans="1:10">
      <c r="A1102" s="259"/>
      <c r="B1102" s="259"/>
      <c r="C1102" s="259"/>
      <c r="D1102" s="259"/>
      <c r="E1102" s="259"/>
      <c r="F1102" s="270"/>
      <c r="G1102" s="259"/>
      <c r="H1102" s="259"/>
      <c r="I1102" s="259"/>
      <c r="J1102" s="259"/>
    </row>
    <row r="1103" spans="1:10">
      <c r="A1103" s="259"/>
      <c r="B1103" s="259"/>
      <c r="C1103" s="259"/>
      <c r="D1103" s="259"/>
      <c r="E1103" s="259"/>
      <c r="F1103" s="270"/>
      <c r="G1103" s="259"/>
      <c r="H1103" s="259"/>
      <c r="I1103" s="259"/>
      <c r="J1103" s="259"/>
    </row>
    <row r="1104" spans="1:10">
      <c r="A1104" s="259"/>
      <c r="B1104" s="259"/>
      <c r="C1104" s="259"/>
      <c r="D1104" s="259"/>
      <c r="E1104" s="259"/>
      <c r="F1104" s="270"/>
      <c r="G1104" s="259"/>
      <c r="H1104" s="259"/>
      <c r="I1104" s="259"/>
      <c r="J1104" s="259"/>
    </row>
    <row r="1105" spans="1:10">
      <c r="A1105" s="259"/>
      <c r="B1105" s="259"/>
      <c r="C1105" s="259"/>
      <c r="D1105" s="259"/>
      <c r="E1105" s="259"/>
      <c r="F1105" s="270"/>
      <c r="G1105" s="259"/>
      <c r="H1105" s="259"/>
      <c r="I1105" s="259"/>
      <c r="J1105" s="259"/>
    </row>
    <row r="1106" spans="1:10">
      <c r="A1106" s="259"/>
      <c r="B1106" s="259"/>
      <c r="C1106" s="259"/>
      <c r="D1106" s="259"/>
      <c r="E1106" s="259"/>
      <c r="F1106" s="270"/>
      <c r="G1106" s="259"/>
      <c r="H1106" s="259"/>
      <c r="I1106" s="259"/>
      <c r="J1106" s="259"/>
    </row>
    <row r="1107" spans="1:10">
      <c r="A1107" s="259"/>
      <c r="B1107" s="259"/>
      <c r="C1107" s="259"/>
      <c r="D1107" s="259"/>
      <c r="E1107" s="259"/>
      <c r="F1107" s="270"/>
      <c r="G1107" s="259"/>
      <c r="H1107" s="259"/>
      <c r="I1107" s="259"/>
      <c r="J1107" s="259"/>
    </row>
    <row r="1108" spans="1:10">
      <c r="A1108" s="259"/>
      <c r="B1108" s="259"/>
      <c r="C1108" s="259"/>
      <c r="D1108" s="259"/>
      <c r="E1108" s="259"/>
      <c r="F1108" s="270"/>
      <c r="G1108" s="259"/>
      <c r="H1108" s="259"/>
      <c r="I1108" s="259"/>
      <c r="J1108" s="259"/>
    </row>
    <row r="1109" spans="1:10">
      <c r="A1109" s="259"/>
      <c r="B1109" s="259"/>
      <c r="C1109" s="259"/>
      <c r="D1109" s="259"/>
      <c r="E1109" s="259"/>
      <c r="F1109" s="270"/>
      <c r="G1109" s="259"/>
      <c r="H1109" s="259"/>
      <c r="I1109" s="259"/>
      <c r="J1109" s="259"/>
    </row>
    <row r="1110" spans="1:10">
      <c r="A1110" s="259"/>
      <c r="B1110" s="259"/>
      <c r="C1110" s="259"/>
      <c r="D1110" s="259"/>
      <c r="E1110" s="259"/>
      <c r="F1110" s="270"/>
      <c r="G1110" s="259"/>
      <c r="H1110" s="259"/>
      <c r="I1110" s="259"/>
      <c r="J1110" s="259"/>
    </row>
    <row r="1111" spans="1:10">
      <c r="A1111" s="259"/>
      <c r="B1111" s="259"/>
      <c r="C1111" s="259"/>
      <c r="D1111" s="259"/>
      <c r="E1111" s="259"/>
      <c r="F1111" s="270"/>
      <c r="G1111" s="259"/>
      <c r="H1111" s="259"/>
      <c r="I1111" s="259"/>
      <c r="J1111" s="259"/>
    </row>
    <row r="1112" spans="1:10">
      <c r="A1112" s="259"/>
      <c r="B1112" s="259"/>
      <c r="C1112" s="259"/>
      <c r="D1112" s="259"/>
      <c r="E1112" s="259"/>
      <c r="F1112" s="270"/>
      <c r="G1112" s="259"/>
      <c r="H1112" s="259"/>
      <c r="I1112" s="259"/>
      <c r="J1112" s="259"/>
    </row>
    <row r="1113" spans="1:10">
      <c r="A1113" s="259"/>
      <c r="B1113" s="259"/>
      <c r="C1113" s="259"/>
      <c r="D1113" s="259"/>
      <c r="E1113" s="259"/>
      <c r="F1113" s="270"/>
      <c r="G1113" s="259"/>
      <c r="H1113" s="259"/>
      <c r="I1113" s="259"/>
      <c r="J1113" s="259"/>
    </row>
    <row r="1114" spans="1:10">
      <c r="A1114" s="259"/>
      <c r="B1114" s="259"/>
      <c r="C1114" s="259"/>
      <c r="D1114" s="259"/>
      <c r="E1114" s="259"/>
      <c r="F1114" s="270"/>
      <c r="G1114" s="259"/>
      <c r="H1114" s="259"/>
      <c r="I1114" s="259"/>
      <c r="J1114" s="259"/>
    </row>
    <row r="1115" spans="1:10">
      <c r="A1115" s="259"/>
      <c r="B1115" s="259"/>
      <c r="C1115" s="259"/>
      <c r="D1115" s="259"/>
      <c r="E1115" s="259"/>
      <c r="F1115" s="270"/>
      <c r="G1115" s="259"/>
      <c r="H1115" s="259"/>
      <c r="I1115" s="259"/>
      <c r="J1115" s="259"/>
    </row>
    <row r="1116" spans="1:10">
      <c r="A1116" s="259"/>
      <c r="B1116" s="259"/>
      <c r="C1116" s="259"/>
      <c r="D1116" s="259"/>
      <c r="E1116" s="259"/>
      <c r="F1116" s="270"/>
      <c r="G1116" s="259"/>
      <c r="H1116" s="259"/>
      <c r="I1116" s="259"/>
      <c r="J1116" s="259"/>
    </row>
    <row r="1117" spans="1:10">
      <c r="A1117" s="259"/>
      <c r="B1117" s="259"/>
      <c r="C1117" s="259"/>
      <c r="D1117" s="259"/>
      <c r="E1117" s="259"/>
      <c r="F1117" s="270"/>
      <c r="G1117" s="259"/>
      <c r="H1117" s="259"/>
      <c r="I1117" s="259"/>
      <c r="J1117" s="259"/>
    </row>
    <row r="1118" spans="1:10">
      <c r="A1118" s="259"/>
      <c r="B1118" s="259"/>
      <c r="C1118" s="259"/>
      <c r="D1118" s="259"/>
      <c r="E1118" s="259"/>
      <c r="F1118" s="270"/>
      <c r="G1118" s="259"/>
      <c r="H1118" s="259"/>
      <c r="I1118" s="259"/>
      <c r="J1118" s="259"/>
    </row>
    <row r="1119" spans="1:10">
      <c r="A1119" s="259"/>
      <c r="B1119" s="259"/>
      <c r="C1119" s="259"/>
      <c r="D1119" s="259"/>
      <c r="E1119" s="259"/>
      <c r="F1119" s="270"/>
      <c r="G1119" s="259"/>
      <c r="H1119" s="259"/>
      <c r="I1119" s="259"/>
      <c r="J1119" s="259"/>
    </row>
    <row r="1120" spans="1:10">
      <c r="A1120" s="259"/>
      <c r="B1120" s="259"/>
      <c r="C1120" s="259"/>
      <c r="D1120" s="259"/>
      <c r="E1120" s="259"/>
      <c r="F1120" s="270"/>
      <c r="G1120" s="259"/>
      <c r="H1120" s="259"/>
      <c r="I1120" s="259"/>
      <c r="J1120" s="259"/>
    </row>
    <row r="1121" spans="1:10">
      <c r="A1121" s="259"/>
      <c r="B1121" s="259"/>
      <c r="C1121" s="259"/>
      <c r="D1121" s="259"/>
      <c r="E1121" s="259"/>
      <c r="F1121" s="270"/>
      <c r="G1121" s="259"/>
      <c r="H1121" s="259"/>
      <c r="I1121" s="259"/>
      <c r="J1121" s="259"/>
    </row>
    <row r="1122" spans="1:10">
      <c r="A1122" s="259"/>
      <c r="B1122" s="259"/>
      <c r="C1122" s="259"/>
      <c r="D1122" s="259"/>
      <c r="E1122" s="259"/>
      <c r="F1122" s="270"/>
      <c r="G1122" s="259"/>
      <c r="H1122" s="259"/>
      <c r="I1122" s="259"/>
      <c r="J1122" s="259"/>
    </row>
    <row r="1123" spans="1:10">
      <c r="A1123" s="259"/>
      <c r="B1123" s="259"/>
      <c r="C1123" s="259"/>
      <c r="D1123" s="259"/>
      <c r="E1123" s="259"/>
      <c r="F1123" s="270"/>
      <c r="G1123" s="259"/>
      <c r="H1123" s="259"/>
      <c r="I1123" s="259"/>
      <c r="J1123" s="259"/>
    </row>
    <row r="1124" spans="1:10">
      <c r="A1124" s="259"/>
      <c r="B1124" s="259"/>
      <c r="C1124" s="259"/>
      <c r="D1124" s="259"/>
      <c r="E1124" s="259"/>
      <c r="F1124" s="270"/>
      <c r="G1124" s="259"/>
      <c r="H1124" s="259"/>
      <c r="I1124" s="259"/>
      <c r="J1124" s="259"/>
    </row>
    <row r="1125" spans="1:10">
      <c r="A1125" s="259"/>
      <c r="B1125" s="259"/>
      <c r="C1125" s="259"/>
      <c r="D1125" s="259"/>
      <c r="E1125" s="259"/>
      <c r="F1125" s="270"/>
      <c r="G1125" s="259"/>
      <c r="H1125" s="259"/>
      <c r="I1125" s="259"/>
      <c r="J1125" s="259"/>
    </row>
    <row r="1126" spans="1:10">
      <c r="A1126" s="259"/>
      <c r="B1126" s="259"/>
      <c r="C1126" s="259"/>
      <c r="D1126" s="259"/>
      <c r="E1126" s="259"/>
      <c r="F1126" s="270"/>
      <c r="G1126" s="259"/>
      <c r="H1126" s="259"/>
      <c r="I1126" s="259"/>
      <c r="J1126" s="259"/>
    </row>
    <row r="1127" spans="1:10">
      <c r="A1127" s="259"/>
      <c r="B1127" s="259"/>
      <c r="C1127" s="259"/>
      <c r="D1127" s="259"/>
      <c r="E1127" s="259"/>
      <c r="F1127" s="270"/>
      <c r="G1127" s="259"/>
      <c r="H1127" s="259"/>
      <c r="I1127" s="259"/>
      <c r="J1127" s="259"/>
    </row>
    <row r="1128" spans="1:10">
      <c r="A1128" s="259"/>
      <c r="B1128" s="259"/>
      <c r="C1128" s="259"/>
      <c r="D1128" s="259"/>
      <c r="E1128" s="259"/>
      <c r="F1128" s="270"/>
      <c r="G1128" s="259"/>
      <c r="H1128" s="259"/>
      <c r="I1128" s="259"/>
      <c r="J1128" s="259"/>
    </row>
    <row r="1129" spans="1:10">
      <c r="A1129" s="259"/>
      <c r="B1129" s="259"/>
      <c r="C1129" s="259"/>
      <c r="D1129" s="259"/>
      <c r="E1129" s="259"/>
      <c r="F1129" s="270"/>
      <c r="G1129" s="259"/>
      <c r="H1129" s="259"/>
      <c r="I1129" s="259"/>
      <c r="J1129" s="259"/>
    </row>
    <row r="1130" spans="1:10">
      <c r="A1130" s="259"/>
      <c r="B1130" s="259"/>
      <c r="C1130" s="259"/>
      <c r="D1130" s="259"/>
      <c r="E1130" s="259"/>
      <c r="F1130" s="270"/>
      <c r="G1130" s="259"/>
      <c r="H1130" s="259"/>
      <c r="I1130" s="259"/>
      <c r="J1130" s="259"/>
    </row>
    <row r="1131" spans="1:10">
      <c r="A1131" s="259"/>
      <c r="B1131" s="259"/>
      <c r="C1131" s="259"/>
      <c r="D1131" s="259"/>
      <c r="E1131" s="259"/>
      <c r="F1131" s="270"/>
      <c r="G1131" s="259"/>
      <c r="H1131" s="259"/>
      <c r="I1131" s="259"/>
      <c r="J1131" s="259"/>
    </row>
    <row r="1132" spans="1:10">
      <c r="A1132" s="259"/>
      <c r="B1132" s="259"/>
      <c r="C1132" s="259"/>
      <c r="D1132" s="259"/>
      <c r="E1132" s="259"/>
      <c r="F1132" s="270"/>
      <c r="G1132" s="259"/>
      <c r="H1132" s="259"/>
      <c r="I1132" s="259"/>
      <c r="J1132" s="259"/>
    </row>
    <row r="1133" spans="1:10">
      <c r="A1133" s="259"/>
      <c r="B1133" s="259"/>
      <c r="C1133" s="259"/>
      <c r="D1133" s="259"/>
      <c r="E1133" s="259"/>
      <c r="F1133" s="270"/>
      <c r="G1133" s="259"/>
      <c r="H1133" s="259"/>
      <c r="I1133" s="259"/>
      <c r="J1133" s="259"/>
    </row>
    <row r="1134" spans="1:10">
      <c r="A1134" s="259"/>
      <c r="B1134" s="259"/>
      <c r="C1134" s="259"/>
      <c r="D1134" s="259"/>
      <c r="E1134" s="259"/>
      <c r="F1134" s="270"/>
      <c r="G1134" s="259"/>
      <c r="H1134" s="259"/>
      <c r="I1134" s="259"/>
      <c r="J1134" s="259"/>
    </row>
    <row r="1135" spans="1:10">
      <c r="A1135" s="259"/>
      <c r="B1135" s="259"/>
      <c r="C1135" s="259"/>
      <c r="D1135" s="259"/>
      <c r="E1135" s="259"/>
      <c r="F1135" s="270"/>
      <c r="G1135" s="259"/>
      <c r="H1135" s="259"/>
      <c r="I1135" s="259"/>
      <c r="J1135" s="259"/>
    </row>
    <row r="1136" spans="1:10">
      <c r="A1136" s="259"/>
      <c r="B1136" s="259"/>
      <c r="C1136" s="259"/>
      <c r="D1136" s="259"/>
      <c r="E1136" s="259"/>
      <c r="F1136" s="270"/>
      <c r="G1136" s="259"/>
      <c r="H1136" s="259"/>
      <c r="I1136" s="259"/>
      <c r="J1136" s="259"/>
    </row>
    <row r="1137" spans="1:10">
      <c r="A1137" s="259"/>
      <c r="B1137" s="259"/>
      <c r="C1137" s="259"/>
      <c r="D1137" s="259"/>
      <c r="E1137" s="259"/>
      <c r="F1137" s="270"/>
      <c r="G1137" s="259"/>
      <c r="H1137" s="259"/>
      <c r="I1137" s="259"/>
      <c r="J1137" s="259"/>
    </row>
    <row r="1138" spans="1:10">
      <c r="A1138" s="259"/>
      <c r="B1138" s="259"/>
      <c r="C1138" s="259"/>
      <c r="D1138" s="259"/>
      <c r="E1138" s="259"/>
      <c r="F1138" s="270"/>
      <c r="G1138" s="259"/>
      <c r="H1138" s="259"/>
      <c r="I1138" s="259"/>
      <c r="J1138" s="259"/>
    </row>
    <row r="1139" spans="1:10">
      <c r="A1139" s="259"/>
      <c r="B1139" s="259"/>
      <c r="C1139" s="259"/>
      <c r="D1139" s="259"/>
      <c r="E1139" s="259"/>
      <c r="F1139" s="270"/>
      <c r="G1139" s="259"/>
      <c r="H1139" s="259"/>
      <c r="I1139" s="259"/>
      <c r="J1139" s="259"/>
    </row>
    <row r="1140" spans="1:10">
      <c r="A1140" s="259"/>
      <c r="B1140" s="259"/>
      <c r="C1140" s="259"/>
      <c r="D1140" s="259"/>
      <c r="E1140" s="259"/>
      <c r="F1140" s="270"/>
      <c r="G1140" s="259"/>
      <c r="H1140" s="259"/>
      <c r="I1140" s="259"/>
      <c r="J1140" s="259"/>
    </row>
    <row r="1141" spans="1:10">
      <c r="A1141" s="259"/>
      <c r="B1141" s="259"/>
      <c r="C1141" s="259"/>
      <c r="D1141" s="259"/>
      <c r="E1141" s="259"/>
      <c r="F1141" s="270"/>
      <c r="G1141" s="259"/>
      <c r="H1141" s="259"/>
      <c r="I1141" s="259"/>
      <c r="J1141" s="259"/>
    </row>
    <row r="1142" spans="1:10">
      <c r="A1142" s="259"/>
      <c r="B1142" s="259"/>
      <c r="C1142" s="259"/>
      <c r="D1142" s="259"/>
      <c r="E1142" s="259"/>
      <c r="F1142" s="270"/>
      <c r="G1142" s="259"/>
      <c r="H1142" s="259"/>
      <c r="I1142" s="259"/>
      <c r="J1142" s="259"/>
    </row>
    <row r="1143" spans="1:10">
      <c r="A1143" s="259"/>
      <c r="B1143" s="259"/>
      <c r="C1143" s="259"/>
      <c r="D1143" s="259"/>
      <c r="E1143" s="259"/>
      <c r="F1143" s="270"/>
      <c r="G1143" s="259"/>
      <c r="H1143" s="259"/>
      <c r="I1143" s="259"/>
      <c r="J1143" s="259"/>
    </row>
    <row r="1144" spans="1:10">
      <c r="A1144" s="259"/>
      <c r="B1144" s="259"/>
      <c r="C1144" s="259"/>
      <c r="D1144" s="259"/>
      <c r="E1144" s="259"/>
      <c r="F1144" s="270"/>
      <c r="G1144" s="259"/>
      <c r="H1144" s="259"/>
      <c r="I1144" s="259"/>
      <c r="J1144" s="259"/>
    </row>
    <row r="1145" spans="1:10">
      <c r="A1145" s="259"/>
      <c r="B1145" s="259"/>
      <c r="C1145" s="259"/>
      <c r="D1145" s="259"/>
      <c r="E1145" s="259"/>
      <c r="F1145" s="270"/>
      <c r="G1145" s="259"/>
      <c r="H1145" s="259"/>
      <c r="I1145" s="259"/>
      <c r="J1145" s="259"/>
    </row>
    <row r="1146" spans="1:10">
      <c r="A1146" s="259"/>
      <c r="B1146" s="259"/>
      <c r="C1146" s="259"/>
      <c r="D1146" s="259"/>
      <c r="E1146" s="259"/>
      <c r="F1146" s="270"/>
      <c r="G1146" s="259"/>
      <c r="H1146" s="259"/>
      <c r="I1146" s="259"/>
      <c r="J1146" s="259"/>
    </row>
    <row r="1147" spans="1:10">
      <c r="A1147" s="259"/>
      <c r="B1147" s="259"/>
      <c r="C1147" s="259"/>
      <c r="D1147" s="259"/>
      <c r="E1147" s="259"/>
      <c r="F1147" s="270"/>
      <c r="G1147" s="259"/>
      <c r="H1147" s="259"/>
      <c r="I1147" s="259"/>
      <c r="J1147" s="259"/>
    </row>
    <row r="1148" spans="1:10">
      <c r="A1148" s="259"/>
      <c r="B1148" s="259"/>
      <c r="C1148" s="259"/>
      <c r="D1148" s="259"/>
      <c r="E1148" s="259"/>
      <c r="F1148" s="270"/>
      <c r="G1148" s="259"/>
      <c r="H1148" s="259"/>
      <c r="I1148" s="259"/>
      <c r="J1148" s="259"/>
    </row>
    <row r="1149" spans="1:10">
      <c r="A1149" s="259"/>
      <c r="B1149" s="259"/>
      <c r="C1149" s="259"/>
      <c r="D1149" s="259"/>
      <c r="E1149" s="259"/>
      <c r="F1149" s="270"/>
      <c r="G1149" s="259"/>
      <c r="H1149" s="259"/>
      <c r="I1149" s="259"/>
      <c r="J1149" s="259"/>
    </row>
    <row r="1150" spans="1:10">
      <c r="A1150" s="259"/>
      <c r="B1150" s="259"/>
      <c r="C1150" s="259"/>
      <c r="D1150" s="259"/>
      <c r="E1150" s="259"/>
      <c r="F1150" s="270"/>
      <c r="G1150" s="259"/>
      <c r="H1150" s="259"/>
      <c r="I1150" s="259"/>
      <c r="J1150" s="259"/>
    </row>
    <row r="1151" spans="1:10">
      <c r="A1151" s="259"/>
      <c r="B1151" s="259"/>
      <c r="C1151" s="259"/>
      <c r="D1151" s="259"/>
      <c r="E1151" s="259"/>
      <c r="F1151" s="270"/>
      <c r="G1151" s="259"/>
      <c r="H1151" s="259"/>
      <c r="I1151" s="259"/>
      <c r="J1151" s="259"/>
    </row>
    <row r="1152" spans="1:10">
      <c r="A1152" s="259"/>
      <c r="B1152" s="259"/>
      <c r="C1152" s="259"/>
      <c r="D1152" s="259"/>
      <c r="E1152" s="259"/>
      <c r="F1152" s="270"/>
      <c r="G1152" s="259"/>
      <c r="H1152" s="259"/>
      <c r="I1152" s="259"/>
      <c r="J1152" s="259"/>
    </row>
    <row r="1153" spans="1:10">
      <c r="A1153" s="259"/>
      <c r="B1153" s="259"/>
      <c r="C1153" s="259"/>
      <c r="D1153" s="259"/>
      <c r="E1153" s="259"/>
      <c r="F1153" s="270"/>
      <c r="G1153" s="259"/>
      <c r="H1153" s="259"/>
      <c r="I1153" s="259"/>
      <c r="J1153" s="259"/>
    </row>
    <row r="1154" spans="1:10">
      <c r="A1154" s="259"/>
      <c r="B1154" s="259"/>
      <c r="C1154" s="259"/>
      <c r="D1154" s="259"/>
      <c r="E1154" s="259"/>
      <c r="F1154" s="270"/>
      <c r="G1154" s="259"/>
      <c r="H1154" s="259"/>
      <c r="I1154" s="259"/>
      <c r="J1154" s="259"/>
    </row>
    <row r="1155" spans="1:10">
      <c r="A1155" s="259"/>
      <c r="B1155" s="259"/>
      <c r="C1155" s="259"/>
      <c r="D1155" s="259"/>
      <c r="E1155" s="259"/>
      <c r="F1155" s="270"/>
      <c r="G1155" s="259"/>
      <c r="H1155" s="259"/>
      <c r="I1155" s="259"/>
      <c r="J1155" s="259"/>
    </row>
    <row r="1156" spans="1:10">
      <c r="A1156" s="259"/>
      <c r="B1156" s="259"/>
      <c r="C1156" s="259"/>
      <c r="D1156" s="259"/>
      <c r="E1156" s="259"/>
      <c r="F1156" s="270"/>
      <c r="G1156" s="259"/>
      <c r="H1156" s="259"/>
      <c r="I1156" s="259"/>
      <c r="J1156" s="259"/>
    </row>
    <row r="1157" spans="1:10">
      <c r="A1157" s="259"/>
      <c r="B1157" s="259"/>
      <c r="C1157" s="259"/>
      <c r="D1157" s="259"/>
      <c r="E1157" s="259"/>
      <c r="F1157" s="270"/>
      <c r="G1157" s="259"/>
      <c r="H1157" s="259"/>
      <c r="I1157" s="259"/>
      <c r="J1157" s="259"/>
    </row>
    <row r="1158" spans="1:10">
      <c r="A1158" s="259"/>
      <c r="B1158" s="259"/>
      <c r="C1158" s="259"/>
      <c r="D1158" s="259"/>
      <c r="E1158" s="259"/>
      <c r="F1158" s="270"/>
      <c r="G1158" s="259"/>
      <c r="H1158" s="259"/>
      <c r="I1158" s="259"/>
      <c r="J1158" s="259"/>
    </row>
    <row r="1159" spans="1:10">
      <c r="A1159" s="259"/>
      <c r="B1159" s="259"/>
      <c r="C1159" s="259"/>
      <c r="D1159" s="259"/>
      <c r="E1159" s="259"/>
      <c r="F1159" s="270"/>
      <c r="G1159" s="259"/>
      <c r="H1159" s="259"/>
      <c r="I1159" s="259"/>
      <c r="J1159" s="259"/>
    </row>
    <row r="1160" spans="1:10">
      <c r="A1160" s="259"/>
      <c r="B1160" s="259"/>
      <c r="C1160" s="259"/>
      <c r="D1160" s="259"/>
      <c r="E1160" s="259"/>
      <c r="F1160" s="270"/>
      <c r="G1160" s="259"/>
      <c r="H1160" s="259"/>
      <c r="I1160" s="259"/>
      <c r="J1160" s="259"/>
    </row>
    <row r="1161" spans="1:10">
      <c r="A1161" s="259"/>
      <c r="B1161" s="259"/>
      <c r="C1161" s="259"/>
      <c r="D1161" s="259"/>
      <c r="E1161" s="259"/>
      <c r="F1161" s="270"/>
      <c r="G1161" s="259"/>
      <c r="H1161" s="259"/>
      <c r="I1161" s="259"/>
      <c r="J1161" s="259"/>
    </row>
    <row r="1162" spans="1:10">
      <c r="A1162" s="259"/>
      <c r="B1162" s="259"/>
      <c r="C1162" s="259"/>
      <c r="D1162" s="259"/>
      <c r="E1162" s="259"/>
      <c r="F1162" s="270"/>
      <c r="G1162" s="259"/>
      <c r="H1162" s="259"/>
      <c r="I1162" s="259"/>
      <c r="J1162" s="259"/>
    </row>
    <row r="1163" spans="1:10">
      <c r="A1163" s="259"/>
      <c r="B1163" s="259"/>
      <c r="C1163" s="259"/>
      <c r="D1163" s="259"/>
      <c r="E1163" s="259"/>
      <c r="F1163" s="270"/>
      <c r="G1163" s="259"/>
      <c r="H1163" s="259"/>
      <c r="I1163" s="259"/>
      <c r="J1163" s="259"/>
    </row>
    <row r="1164" spans="1:10">
      <c r="A1164" s="259"/>
      <c r="B1164" s="259"/>
      <c r="C1164" s="259"/>
      <c r="D1164" s="259"/>
      <c r="E1164" s="259"/>
      <c r="F1164" s="270"/>
      <c r="G1164" s="259"/>
      <c r="H1164" s="259"/>
      <c r="I1164" s="259"/>
      <c r="J1164" s="259"/>
    </row>
    <row r="1165" spans="1:10">
      <c r="A1165" s="259"/>
      <c r="B1165" s="259"/>
      <c r="C1165" s="259"/>
      <c r="D1165" s="259"/>
      <c r="E1165" s="259"/>
      <c r="F1165" s="270"/>
      <c r="G1165" s="259"/>
      <c r="H1165" s="259"/>
      <c r="I1165" s="259"/>
      <c r="J1165" s="259"/>
    </row>
    <row r="1166" spans="1:10">
      <c r="A1166" s="259"/>
      <c r="B1166" s="259"/>
      <c r="C1166" s="259"/>
      <c r="D1166" s="259"/>
      <c r="E1166" s="259"/>
      <c r="F1166" s="270"/>
      <c r="G1166" s="259"/>
      <c r="H1166" s="259"/>
      <c r="I1166" s="259"/>
      <c r="J1166" s="259"/>
    </row>
    <row r="1167" spans="1:10">
      <c r="A1167" s="259"/>
      <c r="B1167" s="259"/>
      <c r="C1167" s="259"/>
      <c r="D1167" s="259"/>
      <c r="E1167" s="259"/>
      <c r="F1167" s="270"/>
      <c r="G1167" s="259"/>
      <c r="H1167" s="259"/>
      <c r="I1167" s="259"/>
      <c r="J1167" s="259"/>
    </row>
    <row r="1168" spans="1:10">
      <c r="A1168" s="259"/>
      <c r="B1168" s="259"/>
      <c r="C1168" s="259"/>
      <c r="D1168" s="259"/>
      <c r="E1168" s="259"/>
      <c r="F1168" s="270"/>
      <c r="G1168" s="259"/>
      <c r="H1168" s="259"/>
      <c r="I1168" s="259"/>
      <c r="J1168" s="259"/>
    </row>
    <row r="1169" spans="1:10">
      <c r="A1169" s="259"/>
      <c r="B1169" s="259"/>
      <c r="C1169" s="259"/>
      <c r="D1169" s="259"/>
      <c r="E1169" s="259"/>
      <c r="F1169" s="270"/>
      <c r="G1169" s="259"/>
      <c r="H1169" s="259"/>
      <c r="I1169" s="259"/>
      <c r="J1169" s="259"/>
    </row>
    <row r="1170" spans="1:10">
      <c r="A1170" s="259"/>
      <c r="B1170" s="259"/>
      <c r="C1170" s="259"/>
      <c r="D1170" s="259"/>
      <c r="E1170" s="259"/>
      <c r="F1170" s="270"/>
      <c r="G1170" s="259"/>
      <c r="H1170" s="259"/>
      <c r="I1170" s="259"/>
      <c r="J1170" s="259"/>
    </row>
    <row r="1171" spans="1:10">
      <c r="A1171" s="259"/>
      <c r="B1171" s="259"/>
      <c r="C1171" s="259"/>
      <c r="D1171" s="259"/>
      <c r="E1171" s="259"/>
      <c r="F1171" s="270"/>
      <c r="G1171" s="259"/>
      <c r="H1171" s="259"/>
      <c r="I1171" s="259"/>
      <c r="J1171" s="259"/>
    </row>
    <row r="1172" spans="1:10">
      <c r="A1172" s="259"/>
      <c r="B1172" s="259"/>
      <c r="C1172" s="259"/>
      <c r="D1172" s="259"/>
      <c r="E1172" s="259"/>
      <c r="F1172" s="270"/>
      <c r="G1172" s="259"/>
      <c r="H1172" s="259"/>
      <c r="I1172" s="259"/>
      <c r="J1172" s="259"/>
    </row>
    <row r="1173" spans="1:10">
      <c r="A1173" s="259"/>
      <c r="B1173" s="259"/>
      <c r="C1173" s="259"/>
      <c r="D1173" s="259"/>
      <c r="E1173" s="259"/>
      <c r="F1173" s="270"/>
      <c r="G1173" s="259"/>
      <c r="H1173" s="259"/>
      <c r="I1173" s="259"/>
      <c r="J1173" s="259"/>
    </row>
    <row r="1174" spans="1:10">
      <c r="A1174" s="259"/>
      <c r="B1174" s="259"/>
      <c r="C1174" s="259"/>
      <c r="D1174" s="259"/>
      <c r="E1174" s="259"/>
      <c r="F1174" s="270"/>
      <c r="G1174" s="259"/>
      <c r="H1174" s="259"/>
      <c r="I1174" s="259"/>
      <c r="J1174" s="259"/>
    </row>
    <row r="1175" spans="1:10">
      <c r="A1175" s="259"/>
      <c r="B1175" s="259"/>
      <c r="C1175" s="259"/>
      <c r="D1175" s="259"/>
      <c r="E1175" s="259"/>
      <c r="F1175" s="270"/>
      <c r="G1175" s="259"/>
      <c r="H1175" s="259"/>
      <c r="I1175" s="259"/>
      <c r="J1175" s="259"/>
    </row>
    <row r="1176" spans="1:10">
      <c r="A1176" s="259"/>
      <c r="B1176" s="259"/>
      <c r="C1176" s="259"/>
      <c r="D1176" s="259"/>
      <c r="E1176" s="259"/>
      <c r="F1176" s="270"/>
      <c r="G1176" s="259"/>
      <c r="H1176" s="259"/>
      <c r="I1176" s="259"/>
      <c r="J1176" s="259"/>
    </row>
    <row r="1177" spans="1:10">
      <c r="A1177" s="259"/>
      <c r="B1177" s="259"/>
      <c r="C1177" s="259"/>
      <c r="D1177" s="259"/>
      <c r="E1177" s="259"/>
      <c r="F1177" s="270"/>
      <c r="G1177" s="259"/>
      <c r="H1177" s="259"/>
      <c r="I1177" s="259"/>
      <c r="J1177" s="259"/>
    </row>
    <row r="1178" spans="1:10">
      <c r="A1178" s="259"/>
      <c r="B1178" s="259"/>
      <c r="C1178" s="259"/>
      <c r="D1178" s="259"/>
      <c r="E1178" s="259"/>
      <c r="F1178" s="270"/>
      <c r="G1178" s="259"/>
      <c r="H1178" s="259"/>
      <c r="I1178" s="259"/>
      <c r="J1178" s="259"/>
    </row>
    <row r="1179" spans="1:10">
      <c r="A1179" s="259"/>
      <c r="B1179" s="259"/>
      <c r="C1179" s="259"/>
      <c r="D1179" s="259"/>
      <c r="E1179" s="259"/>
      <c r="F1179" s="270"/>
      <c r="G1179" s="259"/>
      <c r="H1179" s="259"/>
      <c r="I1179" s="259"/>
      <c r="J1179" s="259"/>
    </row>
    <row r="1180" spans="1:10">
      <c r="A1180" s="259"/>
      <c r="B1180" s="259"/>
      <c r="C1180" s="259"/>
      <c r="D1180" s="259"/>
      <c r="E1180" s="259"/>
      <c r="F1180" s="270"/>
      <c r="G1180" s="259"/>
      <c r="H1180" s="259"/>
      <c r="I1180" s="259"/>
      <c r="J1180" s="259"/>
    </row>
    <row r="1181" spans="1:10">
      <c r="A1181" s="259"/>
      <c r="B1181" s="259"/>
      <c r="C1181" s="259"/>
      <c r="D1181" s="259"/>
      <c r="E1181" s="259"/>
      <c r="F1181" s="270"/>
      <c r="G1181" s="259"/>
      <c r="H1181" s="259"/>
      <c r="I1181" s="259"/>
      <c r="J1181" s="259"/>
    </row>
    <row r="1182" spans="1:10">
      <c r="A1182" s="259"/>
      <c r="B1182" s="259"/>
      <c r="C1182" s="259"/>
      <c r="D1182" s="259"/>
      <c r="E1182" s="259"/>
      <c r="F1182" s="270"/>
      <c r="G1182" s="259"/>
      <c r="H1182" s="259"/>
      <c r="I1182" s="259"/>
      <c r="J1182" s="259"/>
    </row>
    <row r="1183" spans="1:10">
      <c r="A1183" s="259"/>
      <c r="B1183" s="259"/>
      <c r="C1183" s="259"/>
      <c r="D1183" s="259"/>
      <c r="E1183" s="259"/>
      <c r="F1183" s="270"/>
      <c r="G1183" s="259"/>
      <c r="H1183" s="259"/>
      <c r="I1183" s="259"/>
      <c r="J1183" s="259"/>
    </row>
    <row r="1184" spans="1:10">
      <c r="A1184" s="259"/>
      <c r="B1184" s="259"/>
      <c r="C1184" s="259"/>
      <c r="D1184" s="259"/>
      <c r="E1184" s="259"/>
      <c r="F1184" s="270"/>
      <c r="G1184" s="259"/>
      <c r="H1184" s="259"/>
      <c r="I1184" s="259"/>
      <c r="J1184" s="259"/>
    </row>
    <row r="1185" spans="1:10">
      <c r="A1185" s="259"/>
      <c r="B1185" s="259"/>
      <c r="C1185" s="259"/>
      <c r="D1185" s="259"/>
      <c r="E1185" s="259"/>
      <c r="F1185" s="270"/>
      <c r="G1185" s="259"/>
      <c r="H1185" s="259"/>
      <c r="I1185" s="259"/>
      <c r="J1185" s="259"/>
    </row>
    <row r="1186" spans="1:10">
      <c r="A1186" s="259"/>
      <c r="B1186" s="259"/>
      <c r="C1186" s="259"/>
      <c r="D1186" s="259"/>
      <c r="E1186" s="259"/>
      <c r="F1186" s="270"/>
      <c r="G1186" s="259"/>
      <c r="H1186" s="259"/>
      <c r="I1186" s="259"/>
      <c r="J1186" s="259"/>
    </row>
    <row r="1187" spans="1:10">
      <c r="A1187" s="259"/>
      <c r="B1187" s="259"/>
      <c r="C1187" s="259"/>
      <c r="D1187" s="259"/>
      <c r="E1187" s="259"/>
      <c r="F1187" s="270"/>
      <c r="G1187" s="259"/>
      <c r="H1187" s="259"/>
      <c r="I1187" s="259"/>
      <c r="J1187" s="259"/>
    </row>
    <row r="1188" spans="1:10">
      <c r="A1188" s="259"/>
      <c r="B1188" s="259"/>
      <c r="C1188" s="259"/>
      <c r="D1188" s="259"/>
      <c r="E1188" s="259"/>
      <c r="F1188" s="270"/>
      <c r="G1188" s="259"/>
      <c r="H1188" s="259"/>
      <c r="I1188" s="259"/>
      <c r="J1188" s="259"/>
    </row>
    <row r="1189" spans="1:10">
      <c r="A1189" s="259"/>
      <c r="B1189" s="259"/>
      <c r="C1189" s="259"/>
      <c r="D1189" s="259"/>
      <c r="E1189" s="259"/>
      <c r="F1189" s="270"/>
      <c r="G1189" s="259"/>
      <c r="H1189" s="259"/>
      <c r="I1189" s="259"/>
      <c r="J1189" s="259"/>
    </row>
    <row r="1190" spans="1:10">
      <c r="A1190" s="259"/>
      <c r="B1190" s="259"/>
      <c r="C1190" s="259"/>
      <c r="D1190" s="259"/>
      <c r="E1190" s="259"/>
      <c r="F1190" s="270"/>
      <c r="G1190" s="259"/>
      <c r="H1190" s="259"/>
      <c r="I1190" s="259"/>
      <c r="J1190" s="259"/>
    </row>
    <row r="1191" spans="1:10">
      <c r="A1191" s="259"/>
      <c r="B1191" s="259"/>
      <c r="C1191" s="259"/>
      <c r="D1191" s="259"/>
      <c r="E1191" s="259"/>
      <c r="F1191" s="270"/>
      <c r="G1191" s="259"/>
      <c r="H1191" s="259"/>
      <c r="I1191" s="259"/>
      <c r="J1191" s="259"/>
    </row>
    <row r="1192" spans="1:10">
      <c r="A1192" s="259"/>
      <c r="B1192" s="259"/>
      <c r="C1192" s="259"/>
      <c r="D1192" s="259"/>
      <c r="E1192" s="259"/>
      <c r="F1192" s="270"/>
      <c r="G1192" s="259"/>
      <c r="H1192" s="259"/>
      <c r="I1192" s="259"/>
      <c r="J1192" s="259"/>
    </row>
    <row r="1193" spans="1:10">
      <c r="A1193" s="259"/>
      <c r="B1193" s="259"/>
      <c r="C1193" s="259"/>
      <c r="D1193" s="259"/>
      <c r="E1193" s="259"/>
      <c r="F1193" s="270"/>
      <c r="G1193" s="259"/>
      <c r="H1193" s="259"/>
      <c r="I1193" s="259"/>
      <c r="J1193" s="259"/>
    </row>
    <row r="1194" spans="1:10">
      <c r="A1194" s="259"/>
      <c r="B1194" s="259"/>
      <c r="C1194" s="259"/>
      <c r="D1194" s="259"/>
      <c r="E1194" s="259"/>
      <c r="F1194" s="270"/>
      <c r="G1194" s="259"/>
      <c r="H1194" s="259"/>
      <c r="I1194" s="259"/>
      <c r="J1194" s="259"/>
    </row>
    <row r="1195" spans="1:10">
      <c r="A1195" s="259"/>
      <c r="B1195" s="259"/>
      <c r="C1195" s="259"/>
      <c r="D1195" s="259"/>
      <c r="E1195" s="259"/>
      <c r="F1195" s="270"/>
      <c r="G1195" s="259"/>
      <c r="H1195" s="259"/>
      <c r="I1195" s="259"/>
      <c r="J1195" s="259"/>
    </row>
    <row r="1196" spans="1:10">
      <c r="A1196" s="259"/>
      <c r="B1196" s="259"/>
      <c r="C1196" s="259"/>
      <c r="D1196" s="259"/>
      <c r="E1196" s="259"/>
      <c r="F1196" s="270"/>
      <c r="G1196" s="259"/>
      <c r="H1196" s="259"/>
      <c r="I1196" s="259"/>
      <c r="J1196" s="259"/>
    </row>
    <row r="1197" spans="1:10">
      <c r="A1197" s="259"/>
      <c r="B1197" s="259"/>
      <c r="C1197" s="259"/>
      <c r="D1197" s="259"/>
      <c r="E1197" s="259"/>
      <c r="F1197" s="270"/>
      <c r="G1197" s="259"/>
      <c r="H1197" s="259"/>
      <c r="I1197" s="259"/>
      <c r="J1197" s="259"/>
    </row>
    <row r="1198" spans="1:10">
      <c r="A1198" s="259"/>
      <c r="B1198" s="259"/>
      <c r="C1198" s="259"/>
      <c r="D1198" s="259"/>
      <c r="E1198" s="259"/>
      <c r="F1198" s="270"/>
      <c r="G1198" s="259"/>
      <c r="H1198" s="259"/>
      <c r="I1198" s="259"/>
      <c r="J1198" s="259"/>
    </row>
    <row r="1199" spans="1:10">
      <c r="A1199" s="259"/>
      <c r="B1199" s="259"/>
      <c r="C1199" s="259"/>
      <c r="D1199" s="259"/>
      <c r="E1199" s="259"/>
      <c r="F1199" s="270"/>
      <c r="G1199" s="259"/>
      <c r="H1199" s="259"/>
      <c r="I1199" s="259"/>
      <c r="J1199" s="259"/>
    </row>
    <row r="1200" spans="1:10">
      <c r="A1200" s="259"/>
      <c r="B1200" s="259"/>
      <c r="C1200" s="259"/>
      <c r="D1200" s="259"/>
      <c r="E1200" s="259"/>
      <c r="F1200" s="270"/>
      <c r="G1200" s="259"/>
      <c r="H1200" s="259"/>
      <c r="I1200" s="259"/>
      <c r="J1200" s="259"/>
    </row>
    <row r="1201" spans="1:10">
      <c r="A1201" s="259"/>
      <c r="B1201" s="259"/>
      <c r="C1201" s="259"/>
      <c r="D1201" s="259"/>
      <c r="E1201" s="259"/>
      <c r="F1201" s="270"/>
      <c r="G1201" s="259"/>
      <c r="H1201" s="259"/>
      <c r="I1201" s="259"/>
      <c r="J1201" s="259"/>
    </row>
    <row r="1202" spans="1:10">
      <c r="A1202" s="259"/>
      <c r="B1202" s="259"/>
      <c r="C1202" s="259"/>
      <c r="D1202" s="259"/>
      <c r="E1202" s="259"/>
      <c r="F1202" s="270"/>
      <c r="G1202" s="259"/>
      <c r="H1202" s="259"/>
      <c r="I1202" s="259"/>
      <c r="J1202" s="259"/>
    </row>
    <row r="1203" spans="1:10">
      <c r="A1203" s="259"/>
      <c r="B1203" s="259"/>
      <c r="C1203" s="259"/>
      <c r="D1203" s="259"/>
      <c r="E1203" s="259"/>
      <c r="F1203" s="270"/>
      <c r="G1203" s="259"/>
      <c r="H1203" s="259"/>
      <c r="I1203" s="259"/>
      <c r="J1203" s="259"/>
    </row>
    <row r="1204" spans="1:10">
      <c r="A1204" s="259"/>
      <c r="B1204" s="259"/>
      <c r="C1204" s="259"/>
      <c r="D1204" s="259"/>
      <c r="E1204" s="259"/>
      <c r="F1204" s="270"/>
      <c r="G1204" s="259"/>
      <c r="H1204" s="259"/>
      <c r="I1204" s="259"/>
      <c r="J1204" s="259"/>
    </row>
    <row r="1205" spans="1:10">
      <c r="A1205" s="259"/>
      <c r="B1205" s="259"/>
      <c r="C1205" s="259"/>
      <c r="D1205" s="259"/>
      <c r="E1205" s="259"/>
      <c r="F1205" s="270"/>
      <c r="G1205" s="259"/>
      <c r="H1205" s="259"/>
      <c r="I1205" s="259"/>
      <c r="J1205" s="259"/>
    </row>
    <row r="1206" spans="1:10">
      <c r="A1206" s="259"/>
      <c r="B1206" s="259"/>
      <c r="C1206" s="259"/>
      <c r="D1206" s="259"/>
      <c r="E1206" s="259"/>
      <c r="F1206" s="270"/>
      <c r="G1206" s="259"/>
      <c r="H1206" s="259"/>
      <c r="I1206" s="259"/>
      <c r="J1206" s="259"/>
    </row>
    <row r="1207" spans="1:10">
      <c r="A1207" s="259"/>
      <c r="B1207" s="259"/>
      <c r="C1207" s="259"/>
      <c r="D1207" s="259"/>
      <c r="E1207" s="259"/>
      <c r="F1207" s="270"/>
      <c r="G1207" s="259"/>
      <c r="H1207" s="259"/>
      <c r="I1207" s="259"/>
      <c r="J1207" s="259"/>
    </row>
    <row r="1208" spans="1:10">
      <c r="A1208" s="259"/>
      <c r="B1208" s="259"/>
      <c r="C1208" s="259"/>
      <c r="D1208" s="259"/>
      <c r="E1208" s="259"/>
      <c r="F1208" s="270"/>
      <c r="G1208" s="259"/>
      <c r="H1208" s="259"/>
      <c r="I1208" s="259"/>
      <c r="J1208" s="259"/>
    </row>
    <row r="1209" spans="1:10">
      <c r="A1209" s="259"/>
      <c r="B1209" s="259"/>
      <c r="C1209" s="259"/>
      <c r="D1209" s="259"/>
      <c r="E1209" s="259"/>
      <c r="F1209" s="270"/>
      <c r="G1209" s="259"/>
      <c r="H1209" s="259"/>
      <c r="I1209" s="259"/>
      <c r="J1209" s="259"/>
    </row>
    <row r="1210" spans="1:10">
      <c r="A1210" s="259"/>
      <c r="B1210" s="259"/>
      <c r="C1210" s="259"/>
      <c r="D1210" s="259"/>
      <c r="E1210" s="259"/>
      <c r="F1210" s="270"/>
      <c r="G1210" s="259"/>
      <c r="H1210" s="259"/>
      <c r="I1210" s="259"/>
      <c r="J1210" s="259"/>
    </row>
    <row r="1211" spans="1:10">
      <c r="A1211" s="259"/>
      <c r="B1211" s="259"/>
      <c r="C1211" s="259"/>
      <c r="D1211" s="259"/>
      <c r="E1211" s="259"/>
      <c r="F1211" s="270"/>
      <c r="G1211" s="259"/>
      <c r="H1211" s="259"/>
      <c r="I1211" s="259"/>
      <c r="J1211" s="259"/>
    </row>
    <row r="1212" spans="1:10">
      <c r="A1212" s="259"/>
      <c r="B1212" s="259"/>
      <c r="C1212" s="259"/>
      <c r="D1212" s="259"/>
      <c r="E1212" s="259"/>
      <c r="F1212" s="270"/>
      <c r="G1212" s="259"/>
      <c r="H1212" s="259"/>
      <c r="I1212" s="259"/>
      <c r="J1212" s="259"/>
    </row>
    <row r="1213" spans="1:10">
      <c r="A1213" s="259"/>
      <c r="B1213" s="259"/>
      <c r="C1213" s="259"/>
      <c r="D1213" s="259"/>
      <c r="E1213" s="259"/>
      <c r="F1213" s="270"/>
      <c r="G1213" s="259"/>
      <c r="H1213" s="259"/>
      <c r="I1213" s="259"/>
      <c r="J1213" s="259"/>
    </row>
    <row r="1214" spans="1:10">
      <c r="A1214" s="259"/>
      <c r="B1214" s="259"/>
      <c r="C1214" s="259"/>
      <c r="D1214" s="259"/>
      <c r="E1214" s="259"/>
      <c r="F1214" s="270"/>
      <c r="G1214" s="259"/>
      <c r="H1214" s="259"/>
      <c r="I1214" s="259"/>
      <c r="J1214" s="259"/>
    </row>
    <row r="1215" spans="1:10">
      <c r="A1215" s="259"/>
      <c r="B1215" s="259"/>
      <c r="C1215" s="259"/>
      <c r="D1215" s="259"/>
      <c r="E1215" s="259"/>
      <c r="F1215" s="270"/>
      <c r="G1215" s="259"/>
      <c r="H1215" s="259"/>
      <c r="I1215" s="259"/>
      <c r="J1215" s="259"/>
    </row>
    <row r="1216" spans="1:10">
      <c r="A1216" s="259"/>
      <c r="B1216" s="259"/>
      <c r="C1216" s="259"/>
      <c r="D1216" s="259"/>
      <c r="E1216" s="259"/>
      <c r="F1216" s="270"/>
      <c r="G1216" s="259"/>
      <c r="H1216" s="259"/>
      <c r="I1216" s="259"/>
      <c r="J1216" s="259"/>
    </row>
    <row r="1217" spans="1:10">
      <c r="A1217" s="259"/>
      <c r="B1217" s="259"/>
      <c r="C1217" s="259"/>
      <c r="D1217" s="259"/>
      <c r="E1217" s="259"/>
      <c r="F1217" s="270"/>
      <c r="G1217" s="259"/>
      <c r="H1217" s="259"/>
      <c r="I1217" s="259"/>
      <c r="J1217" s="259"/>
    </row>
    <row r="1218" spans="1:10">
      <c r="A1218" s="259"/>
      <c r="B1218" s="259"/>
      <c r="C1218" s="259"/>
      <c r="D1218" s="259"/>
      <c r="E1218" s="259"/>
      <c r="F1218" s="270"/>
      <c r="G1218" s="259"/>
      <c r="H1218" s="259"/>
      <c r="I1218" s="259"/>
      <c r="J1218" s="259"/>
    </row>
    <row r="1219" spans="1:10">
      <c r="A1219" s="259"/>
      <c r="B1219" s="259"/>
      <c r="C1219" s="259"/>
      <c r="D1219" s="259"/>
      <c r="E1219" s="259"/>
      <c r="F1219" s="270"/>
      <c r="G1219" s="259"/>
      <c r="H1219" s="259"/>
      <c r="I1219" s="259"/>
      <c r="J1219" s="259"/>
    </row>
    <row r="1220" spans="1:10">
      <c r="A1220" s="259"/>
      <c r="B1220" s="259"/>
      <c r="C1220" s="259"/>
      <c r="D1220" s="259"/>
      <c r="E1220" s="259"/>
      <c r="F1220" s="270"/>
      <c r="G1220" s="259"/>
      <c r="H1220" s="259"/>
      <c r="I1220" s="259"/>
      <c r="J1220" s="259"/>
    </row>
    <row r="1221" spans="1:10">
      <c r="A1221" s="259"/>
      <c r="B1221" s="259"/>
      <c r="C1221" s="259"/>
      <c r="D1221" s="259"/>
      <c r="E1221" s="259"/>
      <c r="F1221" s="270"/>
      <c r="G1221" s="259"/>
      <c r="H1221" s="259"/>
      <c r="I1221" s="259"/>
      <c r="J1221" s="259"/>
    </row>
    <row r="1222" spans="1:10">
      <c r="A1222" s="259"/>
      <c r="B1222" s="259"/>
      <c r="C1222" s="259"/>
      <c r="D1222" s="259"/>
      <c r="E1222" s="259"/>
      <c r="F1222" s="270"/>
      <c r="G1222" s="259"/>
      <c r="H1222" s="259"/>
      <c r="I1222" s="259"/>
      <c r="J1222" s="259"/>
    </row>
    <row r="1223" spans="1:10">
      <c r="A1223" s="259"/>
      <c r="B1223" s="259"/>
      <c r="C1223" s="259"/>
      <c r="D1223" s="259"/>
      <c r="E1223" s="259"/>
      <c r="F1223" s="270"/>
      <c r="G1223" s="259"/>
      <c r="H1223" s="259"/>
      <c r="I1223" s="259"/>
      <c r="J1223" s="259"/>
    </row>
    <row r="1224" spans="1:10">
      <c r="A1224" s="259"/>
      <c r="B1224" s="259"/>
      <c r="C1224" s="259"/>
      <c r="D1224" s="259"/>
      <c r="E1224" s="259"/>
      <c r="F1224" s="270"/>
      <c r="G1224" s="259"/>
      <c r="H1224" s="259"/>
      <c r="I1224" s="259"/>
      <c r="J1224" s="259"/>
    </row>
    <row r="1225" spans="1:10">
      <c r="A1225" s="259"/>
      <c r="B1225" s="259"/>
      <c r="C1225" s="259"/>
      <c r="D1225" s="259"/>
      <c r="E1225" s="259"/>
      <c r="F1225" s="270"/>
      <c r="G1225" s="259"/>
      <c r="H1225" s="259"/>
      <c r="I1225" s="259"/>
      <c r="J1225" s="259"/>
    </row>
    <row r="1226" spans="1:10">
      <c r="A1226" s="259"/>
      <c r="B1226" s="259"/>
      <c r="C1226" s="259"/>
      <c r="D1226" s="259"/>
      <c r="E1226" s="259"/>
      <c r="F1226" s="270"/>
      <c r="G1226" s="259"/>
      <c r="H1226" s="259"/>
      <c r="I1226" s="259"/>
      <c r="J1226" s="259"/>
    </row>
    <row r="1227" spans="1:10">
      <c r="A1227" s="259"/>
      <c r="B1227" s="259"/>
      <c r="C1227" s="259"/>
      <c r="D1227" s="259"/>
      <c r="E1227" s="259"/>
      <c r="F1227" s="270"/>
      <c r="G1227" s="259"/>
      <c r="H1227" s="259"/>
      <c r="I1227" s="259"/>
      <c r="J1227" s="259"/>
    </row>
    <row r="1228" spans="1:10">
      <c r="A1228" s="259"/>
      <c r="B1228" s="259"/>
      <c r="C1228" s="259"/>
      <c r="D1228" s="259"/>
      <c r="E1228" s="259"/>
      <c r="F1228" s="270"/>
      <c r="G1228" s="259"/>
      <c r="H1228" s="259"/>
      <c r="I1228" s="259"/>
      <c r="J1228" s="259"/>
    </row>
    <row r="1229" spans="1:10">
      <c r="A1229" s="259"/>
      <c r="B1229" s="259"/>
      <c r="C1229" s="259"/>
      <c r="D1229" s="259"/>
      <c r="E1229" s="259"/>
      <c r="F1229" s="270"/>
      <c r="G1229" s="259"/>
      <c r="H1229" s="259"/>
      <c r="I1229" s="259"/>
      <c r="J1229" s="259"/>
    </row>
    <row r="1230" spans="1:10">
      <c r="A1230" s="259"/>
      <c r="B1230" s="259"/>
      <c r="C1230" s="259"/>
      <c r="D1230" s="259"/>
      <c r="E1230" s="259"/>
      <c r="F1230" s="270"/>
      <c r="G1230" s="259"/>
      <c r="H1230" s="259"/>
      <c r="I1230" s="259"/>
      <c r="J1230" s="259"/>
    </row>
    <row r="1231" spans="1:10">
      <c r="A1231" s="259"/>
      <c r="B1231" s="259"/>
      <c r="C1231" s="259"/>
      <c r="D1231" s="259"/>
      <c r="E1231" s="259"/>
      <c r="F1231" s="270"/>
      <c r="G1231" s="259"/>
      <c r="H1231" s="259"/>
      <c r="I1231" s="259"/>
      <c r="J1231" s="259"/>
    </row>
    <row r="1232" spans="1:10">
      <c r="A1232" s="259"/>
      <c r="B1232" s="259"/>
      <c r="C1232" s="259"/>
      <c r="D1232" s="259"/>
      <c r="E1232" s="259"/>
      <c r="F1232" s="270"/>
      <c r="G1232" s="259"/>
      <c r="H1232" s="259"/>
      <c r="I1232" s="259"/>
      <c r="J1232" s="259"/>
    </row>
    <row r="1233" spans="1:10">
      <c r="A1233" s="259"/>
      <c r="B1233" s="259"/>
      <c r="C1233" s="259"/>
      <c r="D1233" s="259"/>
      <c r="E1233" s="259"/>
      <c r="F1233" s="270"/>
      <c r="G1233" s="259"/>
      <c r="H1233" s="259"/>
      <c r="I1233" s="259"/>
      <c r="J1233" s="259"/>
    </row>
    <row r="1234" spans="1:10">
      <c r="A1234" s="259"/>
      <c r="B1234" s="259"/>
      <c r="C1234" s="259"/>
      <c r="D1234" s="259"/>
      <c r="E1234" s="259"/>
      <c r="F1234" s="270"/>
      <c r="G1234" s="259"/>
      <c r="H1234" s="259"/>
      <c r="I1234" s="259"/>
      <c r="J1234" s="259"/>
    </row>
    <row r="1235" spans="1:10">
      <c r="A1235" s="259"/>
      <c r="B1235" s="259"/>
      <c r="C1235" s="259"/>
      <c r="D1235" s="259"/>
      <c r="E1235" s="259"/>
      <c r="F1235" s="270"/>
      <c r="G1235" s="259"/>
      <c r="H1235" s="259"/>
      <c r="I1235" s="259"/>
      <c r="J1235" s="259"/>
    </row>
    <row r="1236" spans="1:10">
      <c r="A1236" s="259"/>
      <c r="B1236" s="259"/>
      <c r="C1236" s="259"/>
      <c r="D1236" s="259"/>
      <c r="E1236" s="259"/>
      <c r="F1236" s="270"/>
      <c r="G1236" s="259"/>
      <c r="H1236" s="259"/>
      <c r="I1236" s="259"/>
      <c r="J1236" s="259"/>
    </row>
    <row r="1237" spans="1:10">
      <c r="A1237" s="259"/>
      <c r="B1237" s="259"/>
      <c r="C1237" s="259"/>
      <c r="D1237" s="259"/>
      <c r="E1237" s="259"/>
      <c r="F1237" s="270"/>
      <c r="G1237" s="259"/>
      <c r="H1237" s="259"/>
      <c r="I1237" s="259"/>
      <c r="J1237" s="259"/>
    </row>
    <row r="1238" spans="1:10">
      <c r="A1238" s="259"/>
      <c r="B1238" s="259"/>
      <c r="C1238" s="259"/>
      <c r="D1238" s="259"/>
      <c r="E1238" s="259"/>
      <c r="F1238" s="270"/>
      <c r="G1238" s="259"/>
      <c r="H1238" s="259"/>
      <c r="I1238" s="259"/>
      <c r="J1238" s="259"/>
    </row>
    <row r="1239" spans="1:10">
      <c r="A1239" s="259"/>
      <c r="B1239" s="259"/>
      <c r="C1239" s="259"/>
      <c r="D1239" s="259"/>
      <c r="E1239" s="259"/>
      <c r="F1239" s="270"/>
      <c r="G1239" s="259"/>
      <c r="H1239" s="259"/>
      <c r="I1239" s="259"/>
      <c r="J1239" s="259"/>
    </row>
    <row r="1240" spans="1:10">
      <c r="A1240" s="259"/>
      <c r="B1240" s="259"/>
      <c r="C1240" s="259"/>
      <c r="D1240" s="259"/>
      <c r="E1240" s="259"/>
      <c r="F1240" s="270"/>
      <c r="G1240" s="259"/>
      <c r="H1240" s="259"/>
      <c r="I1240" s="259"/>
      <c r="J1240" s="259"/>
    </row>
    <row r="1241" spans="1:10">
      <c r="A1241" s="259"/>
      <c r="B1241" s="259"/>
      <c r="C1241" s="259"/>
      <c r="D1241" s="259"/>
      <c r="E1241" s="259"/>
      <c r="F1241" s="270"/>
      <c r="G1241" s="259"/>
      <c r="H1241" s="259"/>
      <c r="I1241" s="259"/>
      <c r="J1241" s="259"/>
    </row>
    <row r="1242" spans="1:10">
      <c r="A1242" s="259"/>
      <c r="B1242" s="259"/>
      <c r="C1242" s="259"/>
      <c r="D1242" s="259"/>
      <c r="E1242" s="259"/>
      <c r="F1242" s="270"/>
      <c r="G1242" s="259"/>
      <c r="H1242" s="259"/>
      <c r="I1242" s="259"/>
      <c r="J1242" s="259"/>
    </row>
    <row r="1243" spans="1:10">
      <c r="A1243" s="259"/>
      <c r="B1243" s="259"/>
      <c r="C1243" s="259"/>
      <c r="D1243" s="259"/>
      <c r="E1243" s="259"/>
      <c r="F1243" s="270"/>
      <c r="G1243" s="259"/>
      <c r="H1243" s="259"/>
      <c r="I1243" s="259"/>
      <c r="J1243" s="259"/>
    </row>
    <row r="1244" spans="1:10">
      <c r="A1244" s="259"/>
      <c r="B1244" s="259"/>
      <c r="C1244" s="259"/>
      <c r="D1244" s="259"/>
      <c r="E1244" s="259"/>
      <c r="F1244" s="270"/>
      <c r="G1244" s="259"/>
      <c r="H1244" s="259"/>
      <c r="I1244" s="259"/>
      <c r="J1244" s="259"/>
    </row>
    <row r="1245" spans="1:10">
      <c r="A1245" s="259"/>
      <c r="B1245" s="259"/>
      <c r="C1245" s="259"/>
      <c r="D1245" s="259"/>
      <c r="E1245" s="259"/>
      <c r="F1245" s="270"/>
      <c r="G1245" s="259"/>
      <c r="H1245" s="259"/>
      <c r="I1245" s="259"/>
      <c r="J1245" s="259"/>
    </row>
    <row r="1246" spans="1:10">
      <c r="A1246" s="259"/>
      <c r="B1246" s="259"/>
      <c r="C1246" s="259"/>
      <c r="D1246" s="259"/>
      <c r="E1246" s="259"/>
      <c r="F1246" s="270"/>
      <c r="G1246" s="259"/>
      <c r="H1246" s="259"/>
      <c r="I1246" s="259"/>
      <c r="J1246" s="259"/>
    </row>
    <row r="1247" spans="1:10">
      <c r="A1247" s="259"/>
      <c r="B1247" s="259"/>
      <c r="C1247" s="259"/>
      <c r="D1247" s="259"/>
      <c r="E1247" s="259"/>
      <c r="F1247" s="270"/>
      <c r="G1247" s="259"/>
      <c r="H1247" s="259"/>
      <c r="I1247" s="259"/>
      <c r="J1247" s="259"/>
    </row>
    <row r="1248" spans="1:10">
      <c r="A1248" s="259"/>
      <c r="B1248" s="259"/>
      <c r="C1248" s="259"/>
      <c r="D1248" s="259"/>
      <c r="E1248" s="259"/>
      <c r="F1248" s="270"/>
      <c r="G1248" s="259"/>
      <c r="H1248" s="259"/>
      <c r="I1248" s="259"/>
      <c r="J1248" s="259"/>
    </row>
    <row r="1249" spans="1:10">
      <c r="A1249" s="259"/>
      <c r="B1249" s="259"/>
      <c r="C1249" s="259"/>
      <c r="D1249" s="259"/>
      <c r="E1249" s="259"/>
      <c r="F1249" s="270"/>
      <c r="G1249" s="259"/>
      <c r="H1249" s="259"/>
      <c r="I1249" s="259"/>
      <c r="J1249" s="259"/>
    </row>
    <row r="1250" spans="1:10">
      <c r="A1250" s="259"/>
      <c r="B1250" s="259"/>
      <c r="C1250" s="259"/>
      <c r="D1250" s="259"/>
      <c r="E1250" s="259"/>
      <c r="F1250" s="270"/>
      <c r="G1250" s="259"/>
      <c r="H1250" s="259"/>
      <c r="I1250" s="259"/>
      <c r="J1250" s="259"/>
    </row>
    <row r="1251" spans="1:10">
      <c r="A1251" s="259"/>
      <c r="B1251" s="259"/>
      <c r="C1251" s="259"/>
      <c r="D1251" s="259"/>
      <c r="E1251" s="259"/>
      <c r="F1251" s="270"/>
      <c r="G1251" s="259"/>
      <c r="H1251" s="259"/>
      <c r="I1251" s="259"/>
      <c r="J1251" s="259"/>
    </row>
    <row r="1252" spans="1:10">
      <c r="A1252" s="259"/>
      <c r="B1252" s="259"/>
      <c r="C1252" s="259"/>
      <c r="D1252" s="259"/>
      <c r="E1252" s="259"/>
      <c r="F1252" s="270"/>
      <c r="G1252" s="259"/>
      <c r="H1252" s="259"/>
      <c r="I1252" s="259"/>
      <c r="J1252" s="259"/>
    </row>
    <row r="1253" spans="1:10">
      <c r="A1253" s="259"/>
      <c r="B1253" s="259"/>
      <c r="C1253" s="259"/>
      <c r="D1253" s="259"/>
      <c r="E1253" s="259"/>
      <c r="F1253" s="270"/>
      <c r="G1253" s="259"/>
      <c r="H1253" s="259"/>
      <c r="I1253" s="259"/>
      <c r="J1253" s="259"/>
    </row>
    <row r="1254" spans="1:10">
      <c r="A1254" s="259"/>
      <c r="B1254" s="259"/>
      <c r="C1254" s="259"/>
      <c r="D1254" s="259"/>
      <c r="E1254" s="259"/>
      <c r="F1254" s="270"/>
      <c r="G1254" s="259"/>
      <c r="H1254" s="259"/>
      <c r="I1254" s="259"/>
      <c r="J1254" s="259"/>
    </row>
    <row r="1255" spans="1:10">
      <c r="A1255" s="259"/>
      <c r="B1255" s="259"/>
      <c r="C1255" s="259"/>
      <c r="D1255" s="259"/>
      <c r="E1255" s="259"/>
      <c r="F1255" s="270"/>
      <c r="G1255" s="259"/>
      <c r="H1255" s="259"/>
      <c r="I1255" s="259"/>
      <c r="J1255" s="259"/>
    </row>
    <row r="1256" spans="1:10">
      <c r="A1256" s="259"/>
      <c r="B1256" s="259"/>
      <c r="C1256" s="259"/>
      <c r="D1256" s="259"/>
      <c r="E1256" s="259"/>
      <c r="F1256" s="270"/>
      <c r="G1256" s="259"/>
      <c r="H1256" s="259"/>
      <c r="I1256" s="259"/>
      <c r="J1256" s="259"/>
    </row>
    <row r="1257" spans="1:10">
      <c r="A1257" s="259"/>
      <c r="B1257" s="259"/>
      <c r="C1257" s="259"/>
      <c r="D1257" s="259"/>
      <c r="E1257" s="259"/>
      <c r="F1257" s="270"/>
      <c r="G1257" s="259"/>
      <c r="H1257" s="259"/>
      <c r="I1257" s="259"/>
      <c r="J1257" s="259"/>
    </row>
    <row r="1258" spans="1:10">
      <c r="A1258" s="259"/>
      <c r="B1258" s="259"/>
      <c r="C1258" s="259"/>
      <c r="D1258" s="259"/>
      <c r="E1258" s="259"/>
      <c r="F1258" s="270"/>
      <c r="G1258" s="259"/>
      <c r="H1258" s="259"/>
      <c r="I1258" s="259"/>
      <c r="J1258" s="259"/>
    </row>
    <row r="1259" spans="1:10">
      <c r="A1259" s="259"/>
      <c r="B1259" s="259"/>
      <c r="C1259" s="259"/>
      <c r="D1259" s="259"/>
      <c r="E1259" s="259"/>
      <c r="F1259" s="270"/>
      <c r="G1259" s="259"/>
      <c r="H1259" s="259"/>
      <c r="I1259" s="259"/>
      <c r="J1259" s="259"/>
    </row>
    <row r="1260" spans="1:10">
      <c r="A1260" s="259"/>
      <c r="B1260" s="259"/>
      <c r="C1260" s="259"/>
      <c r="D1260" s="259"/>
      <c r="E1260" s="259"/>
      <c r="F1260" s="270"/>
      <c r="G1260" s="259"/>
      <c r="H1260" s="259"/>
      <c r="I1260" s="259"/>
      <c r="J1260" s="259"/>
    </row>
    <row r="1261" spans="1:10">
      <c r="A1261" s="259"/>
      <c r="B1261" s="259"/>
      <c r="C1261" s="259"/>
      <c r="D1261" s="259"/>
      <c r="E1261" s="259"/>
      <c r="F1261" s="270"/>
      <c r="G1261" s="259"/>
      <c r="H1261" s="259"/>
      <c r="I1261" s="259"/>
      <c r="J1261" s="259"/>
    </row>
    <row r="1262" spans="1:10">
      <c r="A1262" s="259"/>
      <c r="B1262" s="259"/>
      <c r="C1262" s="259"/>
      <c r="D1262" s="259"/>
      <c r="E1262" s="259"/>
      <c r="F1262" s="270"/>
      <c r="G1262" s="259"/>
      <c r="H1262" s="259"/>
      <c r="I1262" s="259"/>
      <c r="J1262" s="259"/>
    </row>
    <row r="1263" spans="1:10">
      <c r="A1263" s="259"/>
      <c r="B1263" s="259"/>
      <c r="C1263" s="259"/>
      <c r="D1263" s="259"/>
      <c r="E1263" s="259"/>
      <c r="F1263" s="270"/>
      <c r="G1263" s="259"/>
      <c r="H1263" s="259"/>
      <c r="I1263" s="259"/>
      <c r="J1263" s="259"/>
    </row>
    <row r="1264" spans="1:10">
      <c r="A1264" s="259"/>
      <c r="B1264" s="259"/>
      <c r="C1264" s="259"/>
      <c r="D1264" s="259"/>
      <c r="E1264" s="259"/>
      <c r="F1264" s="270"/>
      <c r="G1264" s="259"/>
      <c r="H1264" s="259"/>
      <c r="I1264" s="259"/>
      <c r="J1264" s="259"/>
    </row>
    <row r="1265" spans="1:10">
      <c r="A1265" s="259"/>
      <c r="B1265" s="259"/>
      <c r="C1265" s="259"/>
      <c r="D1265" s="259"/>
      <c r="E1265" s="259"/>
      <c r="F1265" s="270"/>
      <c r="G1265" s="259"/>
      <c r="H1265" s="259"/>
      <c r="I1265" s="259"/>
      <c r="J1265" s="259"/>
    </row>
    <row r="1266" spans="1:10">
      <c r="A1266" s="259"/>
      <c r="B1266" s="259"/>
      <c r="C1266" s="259"/>
      <c r="D1266" s="259"/>
      <c r="E1266" s="259"/>
      <c r="F1266" s="270"/>
      <c r="G1266" s="259"/>
      <c r="H1266" s="259"/>
      <c r="I1266" s="259"/>
      <c r="J1266" s="259"/>
    </row>
    <row r="1267" spans="1:10">
      <c r="A1267" s="259"/>
      <c r="B1267" s="259"/>
      <c r="C1267" s="259"/>
      <c r="D1267" s="259"/>
      <c r="E1267" s="259"/>
      <c r="F1267" s="270"/>
      <c r="G1267" s="259"/>
      <c r="H1267" s="259"/>
      <c r="I1267" s="259"/>
      <c r="J1267" s="259"/>
    </row>
    <row r="1268" spans="1:10">
      <c r="A1268" s="259"/>
      <c r="B1268" s="259"/>
      <c r="C1268" s="259"/>
      <c r="D1268" s="259"/>
      <c r="E1268" s="259"/>
      <c r="F1268" s="270"/>
      <c r="G1268" s="259"/>
      <c r="H1268" s="259"/>
      <c r="I1268" s="259"/>
      <c r="J1268" s="259"/>
    </row>
    <row r="1269" spans="1:10">
      <c r="A1269" s="259"/>
      <c r="B1269" s="259"/>
      <c r="C1269" s="259"/>
      <c r="D1269" s="259"/>
      <c r="E1269" s="259"/>
      <c r="F1269" s="270"/>
      <c r="G1269" s="259"/>
      <c r="H1269" s="259"/>
      <c r="I1269" s="259"/>
      <c r="J1269" s="259"/>
    </row>
    <row r="1270" spans="1:10">
      <c r="A1270" s="259"/>
      <c r="B1270" s="259"/>
      <c r="C1270" s="259"/>
      <c r="D1270" s="259"/>
      <c r="E1270" s="259"/>
      <c r="F1270" s="270"/>
      <c r="G1270" s="259"/>
      <c r="H1270" s="259"/>
      <c r="I1270" s="259"/>
      <c r="J1270" s="259"/>
    </row>
    <row r="1271" spans="1:10">
      <c r="A1271" s="259"/>
      <c r="B1271" s="259"/>
      <c r="C1271" s="259"/>
      <c r="D1271" s="259"/>
      <c r="E1271" s="259"/>
      <c r="F1271" s="270"/>
      <c r="G1271" s="259"/>
      <c r="H1271" s="259"/>
      <c r="I1271" s="259"/>
      <c r="J1271" s="259"/>
    </row>
    <row r="1272" spans="1:10">
      <c r="A1272" s="259"/>
      <c r="B1272" s="259"/>
      <c r="C1272" s="259"/>
      <c r="D1272" s="259"/>
      <c r="E1272" s="259"/>
      <c r="F1272" s="270"/>
      <c r="G1272" s="259"/>
      <c r="H1272" s="259"/>
      <c r="I1272" s="259"/>
      <c r="J1272" s="259"/>
    </row>
    <row r="1273" spans="1:10">
      <c r="A1273" s="259"/>
      <c r="B1273" s="259"/>
      <c r="C1273" s="259"/>
      <c r="D1273" s="259"/>
      <c r="E1273" s="259"/>
      <c r="F1273" s="270"/>
      <c r="G1273" s="259"/>
      <c r="H1273" s="259"/>
      <c r="I1273" s="259"/>
      <c r="J1273" s="259"/>
    </row>
    <row r="1274" spans="1:10">
      <c r="A1274" s="259"/>
      <c r="B1274" s="259"/>
      <c r="C1274" s="259"/>
      <c r="D1274" s="259"/>
      <c r="E1274" s="259"/>
      <c r="F1274" s="270"/>
      <c r="G1274" s="259"/>
      <c r="H1274" s="259"/>
      <c r="I1274" s="259"/>
      <c r="J1274" s="259"/>
    </row>
    <row r="1275" spans="1:10">
      <c r="A1275" s="259"/>
      <c r="B1275" s="259"/>
      <c r="C1275" s="259"/>
      <c r="D1275" s="259"/>
      <c r="E1275" s="259"/>
      <c r="F1275" s="270"/>
      <c r="G1275" s="259"/>
      <c r="H1275" s="259"/>
      <c r="I1275" s="259"/>
      <c r="J1275" s="259"/>
    </row>
    <row r="1276" spans="1:10">
      <c r="A1276" s="259"/>
      <c r="B1276" s="259"/>
      <c r="C1276" s="259"/>
      <c r="D1276" s="259"/>
      <c r="E1276" s="259"/>
      <c r="F1276" s="270"/>
      <c r="G1276" s="259"/>
      <c r="H1276" s="259"/>
      <c r="I1276" s="259"/>
      <c r="J1276" s="259"/>
    </row>
    <row r="1277" spans="1:10">
      <c r="A1277" s="259"/>
      <c r="B1277" s="259"/>
      <c r="C1277" s="259"/>
      <c r="D1277" s="259"/>
      <c r="E1277" s="259"/>
      <c r="F1277" s="270"/>
      <c r="G1277" s="259"/>
      <c r="H1277" s="259"/>
      <c r="I1277" s="259"/>
      <c r="J1277" s="259"/>
    </row>
    <row r="1278" spans="1:10">
      <c r="A1278" s="259"/>
      <c r="B1278" s="259"/>
      <c r="C1278" s="259"/>
      <c r="D1278" s="259"/>
      <c r="E1278" s="259"/>
      <c r="F1278" s="270"/>
      <c r="G1278" s="259"/>
      <c r="H1278" s="259"/>
      <c r="I1278" s="259"/>
      <c r="J1278" s="259"/>
    </row>
    <row r="1279" spans="1:10">
      <c r="A1279" s="259"/>
      <c r="B1279" s="259"/>
      <c r="C1279" s="259"/>
      <c r="D1279" s="259"/>
      <c r="E1279" s="259"/>
      <c r="F1279" s="270"/>
      <c r="G1279" s="259"/>
      <c r="H1279" s="259"/>
      <c r="I1279" s="259"/>
      <c r="J1279" s="259"/>
    </row>
    <row r="1280" spans="1:10">
      <c r="A1280" s="259"/>
      <c r="B1280" s="259"/>
      <c r="C1280" s="259"/>
      <c r="D1280" s="259"/>
      <c r="E1280" s="259"/>
      <c r="F1280" s="270"/>
      <c r="G1280" s="259"/>
      <c r="H1280" s="259"/>
      <c r="I1280" s="259"/>
      <c r="J1280" s="259"/>
    </row>
    <row r="1281" spans="1:10">
      <c r="A1281" s="259"/>
      <c r="B1281" s="259"/>
      <c r="C1281" s="259"/>
      <c r="D1281" s="259"/>
      <c r="E1281" s="259"/>
      <c r="F1281" s="270"/>
      <c r="G1281" s="259"/>
      <c r="H1281" s="259"/>
      <c r="I1281" s="259"/>
      <c r="J1281" s="259"/>
    </row>
    <row r="1282" spans="1:10">
      <c r="A1282" s="259"/>
      <c r="B1282" s="259"/>
      <c r="C1282" s="259"/>
      <c r="D1282" s="259"/>
      <c r="E1282" s="259"/>
      <c r="F1282" s="270"/>
      <c r="G1282" s="259"/>
      <c r="H1282" s="259"/>
      <c r="I1282" s="259"/>
      <c r="J1282" s="259"/>
    </row>
    <row r="1283" spans="1:10">
      <c r="A1283" s="259"/>
      <c r="B1283" s="259"/>
      <c r="C1283" s="259"/>
      <c r="D1283" s="259"/>
      <c r="E1283" s="259"/>
      <c r="F1283" s="270"/>
      <c r="G1283" s="259"/>
      <c r="H1283" s="259"/>
      <c r="I1283" s="259"/>
      <c r="J1283" s="259"/>
    </row>
    <row r="1284" spans="1:10">
      <c r="A1284" s="259"/>
      <c r="B1284" s="259"/>
      <c r="C1284" s="259"/>
      <c r="D1284" s="259"/>
      <c r="E1284" s="259"/>
      <c r="F1284" s="270"/>
      <c r="G1284" s="259"/>
      <c r="H1284" s="259"/>
      <c r="I1284" s="259"/>
      <c r="J1284" s="259"/>
    </row>
    <row r="1285" spans="1:10">
      <c r="A1285" s="259"/>
      <c r="B1285" s="259"/>
      <c r="C1285" s="259"/>
      <c r="D1285" s="259"/>
      <c r="E1285" s="259"/>
      <c r="F1285" s="270"/>
      <c r="G1285" s="259"/>
      <c r="H1285" s="259"/>
      <c r="I1285" s="259"/>
      <c r="J1285" s="259"/>
    </row>
    <row r="1286" spans="1:10">
      <c r="A1286" s="259"/>
      <c r="B1286" s="259"/>
      <c r="C1286" s="259"/>
      <c r="D1286" s="259"/>
      <c r="E1286" s="259"/>
      <c r="F1286" s="270"/>
      <c r="G1286" s="259"/>
      <c r="H1286" s="259"/>
      <c r="I1286" s="259"/>
      <c r="J1286" s="259"/>
    </row>
    <row r="1287" spans="1:10">
      <c r="A1287" s="259"/>
      <c r="B1287" s="259"/>
      <c r="C1287" s="259"/>
      <c r="D1287" s="259"/>
      <c r="E1287" s="259"/>
      <c r="F1287" s="270"/>
      <c r="G1287" s="259"/>
      <c r="H1287" s="259"/>
      <c r="I1287" s="259"/>
      <c r="J1287" s="259"/>
    </row>
    <row r="1288" spans="1:10">
      <c r="A1288" s="259"/>
      <c r="B1288" s="259"/>
      <c r="C1288" s="259"/>
      <c r="D1288" s="259"/>
      <c r="E1288" s="259"/>
      <c r="F1288" s="270"/>
      <c r="G1288" s="259"/>
      <c r="H1288" s="259"/>
      <c r="I1288" s="259"/>
      <c r="J1288" s="259"/>
    </row>
    <row r="1289" spans="1:10">
      <c r="A1289" s="259"/>
      <c r="B1289" s="259"/>
      <c r="C1289" s="259"/>
      <c r="D1289" s="259"/>
      <c r="E1289" s="259"/>
      <c r="F1289" s="270"/>
      <c r="G1289" s="259"/>
      <c r="H1289" s="259"/>
      <c r="I1289" s="259"/>
      <c r="J1289" s="259"/>
    </row>
    <row r="1290" spans="1:10">
      <c r="A1290" s="259"/>
      <c r="B1290" s="259"/>
      <c r="C1290" s="259"/>
      <c r="D1290" s="259"/>
      <c r="E1290" s="259"/>
      <c r="F1290" s="270"/>
      <c r="G1290" s="259"/>
      <c r="H1290" s="259"/>
      <c r="I1290" s="259"/>
      <c r="J1290" s="259"/>
    </row>
    <row r="1291" spans="1:10">
      <c r="A1291" s="259"/>
      <c r="B1291" s="259"/>
      <c r="C1291" s="259"/>
      <c r="D1291" s="259"/>
      <c r="E1291" s="259"/>
      <c r="F1291" s="270"/>
      <c r="G1291" s="259"/>
      <c r="H1291" s="259"/>
      <c r="I1291" s="259"/>
      <c r="J1291" s="259"/>
    </row>
    <row r="1292" spans="1:10">
      <c r="A1292" s="259"/>
      <c r="B1292" s="259"/>
      <c r="C1292" s="259"/>
      <c r="D1292" s="259"/>
      <c r="E1292" s="259"/>
      <c r="F1292" s="270"/>
      <c r="G1292" s="259"/>
      <c r="H1292" s="259"/>
      <c r="I1292" s="259"/>
      <c r="J1292" s="259"/>
    </row>
    <row r="1293" spans="1:10">
      <c r="A1293" s="259"/>
      <c r="B1293" s="259"/>
      <c r="C1293" s="259"/>
      <c r="D1293" s="259"/>
      <c r="E1293" s="259"/>
      <c r="F1293" s="270"/>
      <c r="G1293" s="259"/>
      <c r="H1293" s="259"/>
      <c r="I1293" s="259"/>
      <c r="J1293" s="259"/>
    </row>
    <row r="1294" spans="1:10">
      <c r="A1294" s="259"/>
      <c r="B1294" s="259"/>
      <c r="C1294" s="259"/>
      <c r="D1294" s="259"/>
      <c r="E1294" s="259"/>
      <c r="F1294" s="270"/>
      <c r="G1294" s="259"/>
      <c r="H1294" s="259"/>
      <c r="I1294" s="259"/>
      <c r="J1294" s="259"/>
    </row>
    <row r="1295" spans="1:10">
      <c r="A1295" s="259"/>
      <c r="B1295" s="259"/>
      <c r="C1295" s="259"/>
      <c r="D1295" s="259"/>
      <c r="E1295" s="259"/>
      <c r="F1295" s="270"/>
      <c r="G1295" s="259"/>
      <c r="H1295" s="259"/>
      <c r="I1295" s="259"/>
      <c r="J1295" s="259"/>
    </row>
    <row r="1296" spans="1:10">
      <c r="A1296" s="259"/>
      <c r="B1296" s="259"/>
      <c r="C1296" s="259"/>
      <c r="D1296" s="259"/>
      <c r="E1296" s="259"/>
      <c r="F1296" s="270"/>
      <c r="G1296" s="259"/>
      <c r="H1296" s="259"/>
      <c r="I1296" s="259"/>
      <c r="J1296" s="259"/>
    </row>
    <row r="1297" spans="1:10">
      <c r="A1297" s="259"/>
      <c r="B1297" s="259"/>
      <c r="C1297" s="259"/>
      <c r="D1297" s="259"/>
      <c r="E1297" s="259"/>
      <c r="F1297" s="270"/>
      <c r="G1297" s="259"/>
      <c r="H1297" s="259"/>
      <c r="I1297" s="259"/>
      <c r="J1297" s="259"/>
    </row>
    <row r="1298" spans="1:10">
      <c r="A1298" s="259"/>
      <c r="B1298" s="259"/>
      <c r="C1298" s="259"/>
      <c r="D1298" s="259"/>
      <c r="E1298" s="259"/>
      <c r="F1298" s="270"/>
      <c r="G1298" s="259"/>
      <c r="H1298" s="259"/>
      <c r="I1298" s="259"/>
      <c r="J1298" s="259"/>
    </row>
    <row r="1299" spans="1:10">
      <c r="A1299" s="259"/>
      <c r="B1299" s="259"/>
      <c r="C1299" s="259"/>
      <c r="D1299" s="259"/>
      <c r="E1299" s="259"/>
      <c r="F1299" s="270"/>
      <c r="G1299" s="259"/>
      <c r="H1299" s="259"/>
      <c r="I1299" s="259"/>
      <c r="J1299" s="259"/>
    </row>
    <row r="1300" spans="1:10">
      <c r="A1300" s="259"/>
      <c r="B1300" s="259"/>
      <c r="C1300" s="259"/>
      <c r="D1300" s="259"/>
      <c r="E1300" s="259"/>
      <c r="F1300" s="270"/>
      <c r="G1300" s="259"/>
      <c r="H1300" s="259"/>
      <c r="I1300" s="259"/>
      <c r="J1300" s="259"/>
    </row>
    <row r="1301" spans="1:10">
      <c r="A1301" s="259"/>
      <c r="B1301" s="259"/>
      <c r="C1301" s="259"/>
      <c r="D1301" s="259"/>
      <c r="E1301" s="259"/>
      <c r="F1301" s="270"/>
      <c r="G1301" s="259"/>
      <c r="H1301" s="259"/>
      <c r="I1301" s="259"/>
      <c r="J1301" s="259"/>
    </row>
    <row r="1302" spans="1:10">
      <c r="A1302" s="259"/>
      <c r="B1302" s="259"/>
      <c r="C1302" s="259"/>
      <c r="D1302" s="259"/>
      <c r="E1302" s="259"/>
      <c r="F1302" s="270"/>
      <c r="G1302" s="259"/>
      <c r="H1302" s="259"/>
      <c r="I1302" s="259"/>
      <c r="J1302" s="259"/>
    </row>
    <row r="1303" spans="1:10">
      <c r="A1303" s="259"/>
      <c r="B1303" s="259"/>
      <c r="C1303" s="259"/>
      <c r="D1303" s="259"/>
      <c r="E1303" s="259"/>
      <c r="F1303" s="270"/>
      <c r="G1303" s="259"/>
      <c r="H1303" s="259"/>
      <c r="I1303" s="259"/>
      <c r="J1303" s="259"/>
    </row>
    <row r="1304" spans="1:10">
      <c r="A1304" s="259"/>
      <c r="B1304" s="259"/>
      <c r="C1304" s="259"/>
      <c r="D1304" s="259"/>
      <c r="E1304" s="259"/>
      <c r="F1304" s="270"/>
      <c r="G1304" s="259"/>
      <c r="H1304" s="259"/>
      <c r="I1304" s="259"/>
      <c r="J1304" s="259"/>
    </row>
    <row r="1305" spans="1:10">
      <c r="A1305" s="259"/>
      <c r="B1305" s="259"/>
      <c r="C1305" s="259"/>
      <c r="D1305" s="259"/>
      <c r="E1305" s="259"/>
      <c r="F1305" s="270"/>
      <c r="G1305" s="259"/>
      <c r="H1305" s="259"/>
      <c r="I1305" s="259"/>
      <c r="J1305" s="259"/>
    </row>
    <row r="1306" spans="1:10">
      <c r="A1306" s="259"/>
      <c r="B1306" s="259"/>
      <c r="C1306" s="259"/>
      <c r="D1306" s="259"/>
      <c r="E1306" s="259"/>
      <c r="F1306" s="270"/>
      <c r="G1306" s="259"/>
      <c r="H1306" s="259"/>
      <c r="I1306" s="259"/>
      <c r="J1306" s="259"/>
    </row>
    <row r="1307" spans="1:10">
      <c r="A1307" s="259"/>
      <c r="B1307" s="259"/>
      <c r="C1307" s="259"/>
      <c r="D1307" s="259"/>
      <c r="E1307" s="259"/>
      <c r="F1307" s="270"/>
      <c r="G1307" s="259"/>
      <c r="H1307" s="259"/>
      <c r="I1307" s="259"/>
      <c r="J1307" s="259"/>
    </row>
    <row r="1308" spans="1:10">
      <c r="A1308" s="259"/>
      <c r="B1308" s="259"/>
      <c r="C1308" s="259"/>
      <c r="D1308" s="259"/>
      <c r="E1308" s="259"/>
      <c r="F1308" s="270"/>
      <c r="G1308" s="259"/>
      <c r="H1308" s="259"/>
      <c r="I1308" s="259"/>
      <c r="J1308" s="259"/>
    </row>
    <row r="1309" spans="1:10">
      <c r="A1309" s="259"/>
      <c r="B1309" s="259"/>
      <c r="C1309" s="259"/>
      <c r="D1309" s="259"/>
      <c r="E1309" s="259"/>
      <c r="F1309" s="270"/>
      <c r="G1309" s="259"/>
      <c r="H1309" s="259"/>
      <c r="I1309" s="259"/>
      <c r="J1309" s="259"/>
    </row>
    <row r="1310" spans="1:10">
      <c r="A1310" s="259"/>
      <c r="B1310" s="259"/>
      <c r="C1310" s="259"/>
      <c r="D1310" s="259"/>
      <c r="E1310" s="259"/>
      <c r="F1310" s="270"/>
      <c r="G1310" s="259"/>
      <c r="H1310" s="259"/>
      <c r="I1310" s="259"/>
      <c r="J1310" s="259"/>
    </row>
    <row r="1311" spans="1:10">
      <c r="A1311" s="259"/>
      <c r="B1311" s="259"/>
      <c r="C1311" s="259"/>
      <c r="D1311" s="259"/>
      <c r="E1311" s="259"/>
      <c r="F1311" s="270"/>
      <c r="G1311" s="259"/>
      <c r="H1311" s="259"/>
      <c r="I1311" s="259"/>
      <c r="J1311" s="259"/>
    </row>
    <row r="1312" spans="1:10">
      <c r="A1312" s="259"/>
      <c r="B1312" s="259"/>
      <c r="C1312" s="259"/>
      <c r="D1312" s="259"/>
      <c r="E1312" s="259"/>
      <c r="F1312" s="270"/>
      <c r="G1312" s="259"/>
      <c r="H1312" s="259"/>
      <c r="I1312" s="259"/>
      <c r="J1312" s="259"/>
    </row>
    <row r="1313" spans="1:10">
      <c r="A1313" s="259"/>
      <c r="B1313" s="259"/>
      <c r="C1313" s="259"/>
      <c r="D1313" s="259"/>
      <c r="E1313" s="259"/>
      <c r="F1313" s="270"/>
      <c r="G1313" s="259"/>
      <c r="H1313" s="259"/>
      <c r="I1313" s="259"/>
      <c r="J1313" s="259"/>
    </row>
    <row r="1314" spans="1:10">
      <c r="A1314" s="259"/>
      <c r="B1314" s="259"/>
      <c r="C1314" s="259"/>
      <c r="D1314" s="259"/>
      <c r="E1314" s="259"/>
      <c r="F1314" s="270"/>
      <c r="G1314" s="259"/>
      <c r="H1314" s="259"/>
      <c r="I1314" s="259"/>
      <c r="J1314" s="259"/>
    </row>
    <row r="1315" spans="1:10">
      <c r="A1315" s="259"/>
      <c r="B1315" s="259"/>
      <c r="C1315" s="259"/>
      <c r="D1315" s="259"/>
      <c r="E1315" s="259"/>
      <c r="F1315" s="270"/>
      <c r="G1315" s="259"/>
      <c r="H1315" s="259"/>
      <c r="I1315" s="259"/>
      <c r="J1315" s="259"/>
    </row>
    <row r="1316" spans="1:10">
      <c r="A1316" s="259"/>
      <c r="B1316" s="259"/>
      <c r="C1316" s="259"/>
      <c r="D1316" s="259"/>
      <c r="E1316" s="259"/>
      <c r="F1316" s="270"/>
      <c r="G1316" s="259"/>
      <c r="H1316" s="259"/>
      <c r="I1316" s="259"/>
      <c r="J1316" s="259"/>
    </row>
    <row r="1317" spans="1:10">
      <c r="A1317" s="259"/>
      <c r="B1317" s="259"/>
      <c r="C1317" s="259"/>
      <c r="D1317" s="259"/>
      <c r="E1317" s="259"/>
      <c r="F1317" s="270"/>
      <c r="G1317" s="259"/>
      <c r="H1317" s="259"/>
      <c r="I1317" s="259"/>
      <c r="J1317" s="259"/>
    </row>
    <row r="1318" spans="1:10">
      <c r="A1318" s="259"/>
      <c r="B1318" s="259"/>
      <c r="C1318" s="259"/>
      <c r="D1318" s="259"/>
      <c r="E1318" s="259"/>
      <c r="F1318" s="270"/>
      <c r="G1318" s="259"/>
      <c r="H1318" s="259"/>
      <c r="I1318" s="259"/>
      <c r="J1318" s="259"/>
    </row>
    <row r="1319" spans="1:10">
      <c r="A1319" s="259"/>
      <c r="B1319" s="259"/>
      <c r="C1319" s="259"/>
      <c r="D1319" s="259"/>
      <c r="E1319" s="259"/>
      <c r="F1319" s="270"/>
      <c r="G1319" s="259"/>
      <c r="H1319" s="259"/>
      <c r="I1319" s="259"/>
      <c r="J1319" s="259"/>
    </row>
    <row r="1320" spans="1:10">
      <c r="A1320" s="259"/>
      <c r="B1320" s="259"/>
      <c r="C1320" s="259"/>
      <c r="D1320" s="259"/>
      <c r="E1320" s="259"/>
      <c r="F1320" s="270"/>
      <c r="G1320" s="259"/>
      <c r="H1320" s="259"/>
      <c r="I1320" s="259"/>
      <c r="J1320" s="259"/>
    </row>
    <row r="1321" spans="1:10">
      <c r="A1321" s="259"/>
      <c r="B1321" s="259"/>
      <c r="C1321" s="259"/>
      <c r="D1321" s="259"/>
      <c r="E1321" s="259"/>
      <c r="F1321" s="270"/>
      <c r="G1321" s="259"/>
      <c r="H1321" s="259"/>
      <c r="I1321" s="259"/>
      <c r="J1321" s="259"/>
    </row>
    <row r="1322" spans="1:10">
      <c r="A1322" s="259"/>
      <c r="B1322" s="259"/>
      <c r="C1322" s="259"/>
      <c r="D1322" s="259"/>
      <c r="E1322" s="259"/>
      <c r="F1322" s="270"/>
      <c r="G1322" s="259"/>
      <c r="H1322" s="259"/>
      <c r="I1322" s="259"/>
      <c r="J1322" s="259"/>
    </row>
    <row r="1323" spans="1:10">
      <c r="A1323" s="259"/>
      <c r="B1323" s="259"/>
      <c r="C1323" s="259"/>
      <c r="D1323" s="259"/>
      <c r="E1323" s="259"/>
      <c r="F1323" s="270"/>
      <c r="G1323" s="259"/>
      <c r="H1323" s="259"/>
      <c r="I1323" s="259"/>
      <c r="J1323" s="259"/>
    </row>
    <row r="1324" spans="1:10">
      <c r="A1324" s="259"/>
      <c r="B1324" s="259"/>
      <c r="C1324" s="259"/>
      <c r="D1324" s="259"/>
      <c r="E1324" s="259"/>
      <c r="F1324" s="270"/>
      <c r="G1324" s="259"/>
      <c r="H1324" s="259"/>
      <c r="I1324" s="259"/>
      <c r="J1324" s="259"/>
    </row>
    <row r="1325" spans="1:10">
      <c r="A1325" s="259"/>
      <c r="B1325" s="259"/>
      <c r="C1325" s="259"/>
      <c r="D1325" s="259"/>
      <c r="E1325" s="259"/>
      <c r="F1325" s="270"/>
      <c r="G1325" s="259"/>
      <c r="H1325" s="259"/>
      <c r="I1325" s="259"/>
      <c r="J1325" s="259"/>
    </row>
    <row r="1326" spans="1:10">
      <c r="A1326" s="259"/>
      <c r="B1326" s="259"/>
      <c r="C1326" s="259"/>
      <c r="D1326" s="259"/>
      <c r="E1326" s="259"/>
      <c r="F1326" s="270"/>
      <c r="G1326" s="259"/>
      <c r="H1326" s="259"/>
      <c r="I1326" s="259"/>
      <c r="J1326" s="259"/>
    </row>
    <row r="1327" spans="1:10">
      <c r="A1327" s="259"/>
      <c r="B1327" s="259"/>
      <c r="C1327" s="259"/>
      <c r="D1327" s="259"/>
      <c r="E1327" s="259"/>
      <c r="F1327" s="270"/>
      <c r="G1327" s="259"/>
      <c r="H1327" s="259"/>
      <c r="I1327" s="259"/>
      <c r="J1327" s="259"/>
    </row>
    <row r="1328" spans="1:10">
      <c r="A1328" s="259"/>
      <c r="B1328" s="259"/>
      <c r="C1328" s="259"/>
      <c r="D1328" s="259"/>
      <c r="E1328" s="259"/>
      <c r="F1328" s="270"/>
      <c r="G1328" s="259"/>
      <c r="H1328" s="259"/>
      <c r="I1328" s="259"/>
      <c r="J1328" s="259"/>
    </row>
    <row r="1329" spans="1:10">
      <c r="A1329" s="259"/>
      <c r="B1329" s="259"/>
      <c r="C1329" s="259"/>
      <c r="D1329" s="259"/>
      <c r="E1329" s="259"/>
      <c r="F1329" s="270"/>
      <c r="G1329" s="259"/>
      <c r="H1329" s="259"/>
      <c r="I1329" s="259"/>
      <c r="J1329" s="259"/>
    </row>
    <row r="1330" spans="1:10">
      <c r="A1330" s="259"/>
      <c r="B1330" s="259"/>
      <c r="C1330" s="259"/>
      <c r="D1330" s="259"/>
      <c r="E1330" s="259"/>
      <c r="F1330" s="270"/>
      <c r="G1330" s="259"/>
      <c r="H1330" s="259"/>
      <c r="I1330" s="259"/>
      <c r="J1330" s="259"/>
    </row>
    <row r="1331" spans="1:10">
      <c r="A1331" s="259"/>
      <c r="B1331" s="259"/>
      <c r="C1331" s="259"/>
      <c r="D1331" s="259"/>
      <c r="E1331" s="259"/>
      <c r="F1331" s="270"/>
      <c r="G1331" s="259"/>
      <c r="H1331" s="259"/>
      <c r="I1331" s="259"/>
      <c r="J1331" s="259"/>
    </row>
    <row r="1332" spans="1:10">
      <c r="A1332" s="259"/>
      <c r="B1332" s="259"/>
      <c r="C1332" s="259"/>
      <c r="D1332" s="259"/>
      <c r="E1332" s="259"/>
      <c r="F1332" s="270"/>
      <c r="G1332" s="259"/>
      <c r="H1332" s="259"/>
      <c r="I1332" s="259"/>
      <c r="J1332" s="259"/>
    </row>
    <row r="1333" spans="1:10">
      <c r="A1333" s="259"/>
      <c r="B1333" s="259"/>
      <c r="C1333" s="259"/>
      <c r="D1333" s="259"/>
      <c r="E1333" s="259"/>
      <c r="F1333" s="270"/>
      <c r="G1333" s="259"/>
      <c r="H1333" s="259"/>
      <c r="I1333" s="259"/>
      <c r="J1333" s="259"/>
    </row>
    <row r="1334" spans="1:10">
      <c r="A1334" s="259"/>
      <c r="B1334" s="259"/>
      <c r="C1334" s="259"/>
      <c r="D1334" s="259"/>
      <c r="E1334" s="259"/>
      <c r="F1334" s="270"/>
      <c r="G1334" s="259"/>
      <c r="H1334" s="259"/>
      <c r="I1334" s="259"/>
      <c r="J1334" s="259"/>
    </row>
    <row r="1335" spans="1:10">
      <c r="A1335" s="259"/>
      <c r="B1335" s="259"/>
      <c r="C1335" s="259"/>
      <c r="D1335" s="259"/>
      <c r="E1335" s="259"/>
      <c r="F1335" s="270"/>
      <c r="G1335" s="259"/>
      <c r="H1335" s="259"/>
      <c r="I1335" s="259"/>
      <c r="J1335" s="259"/>
    </row>
    <row r="1336" spans="1:10">
      <c r="A1336" s="259"/>
      <c r="B1336" s="259"/>
      <c r="C1336" s="259"/>
      <c r="D1336" s="259"/>
      <c r="E1336" s="259"/>
      <c r="F1336" s="270"/>
      <c r="G1336" s="259"/>
      <c r="H1336" s="259"/>
      <c r="I1336" s="259"/>
      <c r="J1336" s="259"/>
    </row>
    <row r="1337" spans="1:10">
      <c r="A1337" s="259"/>
      <c r="B1337" s="259"/>
      <c r="C1337" s="259"/>
      <c r="D1337" s="259"/>
      <c r="E1337" s="259"/>
      <c r="F1337" s="270"/>
      <c r="G1337" s="259"/>
      <c r="H1337" s="259"/>
      <c r="I1337" s="259"/>
      <c r="J1337" s="259"/>
    </row>
    <row r="1338" spans="1:10">
      <c r="A1338" s="259"/>
      <c r="B1338" s="259"/>
      <c r="C1338" s="259"/>
      <c r="D1338" s="259"/>
      <c r="E1338" s="259"/>
      <c r="F1338" s="270"/>
      <c r="G1338" s="259"/>
      <c r="H1338" s="259"/>
      <c r="I1338" s="259"/>
      <c r="J1338" s="259"/>
    </row>
    <row r="1339" spans="1:10">
      <c r="A1339" s="259"/>
      <c r="B1339" s="259"/>
      <c r="C1339" s="259"/>
      <c r="D1339" s="259"/>
      <c r="E1339" s="259"/>
      <c r="F1339" s="270"/>
      <c r="G1339" s="259"/>
      <c r="H1339" s="259"/>
      <c r="I1339" s="259"/>
      <c r="J1339" s="259"/>
    </row>
    <row r="1340" spans="1:10">
      <c r="A1340" s="259"/>
      <c r="B1340" s="259"/>
      <c r="C1340" s="259"/>
      <c r="D1340" s="259"/>
      <c r="E1340" s="259"/>
      <c r="F1340" s="270"/>
      <c r="G1340" s="259"/>
      <c r="H1340" s="259"/>
      <c r="I1340" s="259"/>
      <c r="J1340" s="259"/>
    </row>
    <row r="1341" spans="1:10">
      <c r="A1341" s="259"/>
      <c r="B1341" s="259"/>
      <c r="C1341" s="259"/>
      <c r="D1341" s="259"/>
      <c r="E1341" s="259"/>
      <c r="F1341" s="270"/>
      <c r="G1341" s="259"/>
      <c r="H1341" s="259"/>
      <c r="I1341" s="259"/>
      <c r="J1341" s="259"/>
    </row>
    <row r="1342" spans="1:10">
      <c r="A1342" s="259"/>
      <c r="B1342" s="259"/>
      <c r="C1342" s="259"/>
      <c r="D1342" s="259"/>
      <c r="E1342" s="259"/>
      <c r="F1342" s="270"/>
      <c r="G1342" s="259"/>
      <c r="H1342" s="259"/>
      <c r="I1342" s="259"/>
      <c r="J1342" s="259"/>
    </row>
    <row r="1343" spans="1:10">
      <c r="A1343" s="259"/>
      <c r="B1343" s="259"/>
      <c r="C1343" s="259"/>
      <c r="D1343" s="259"/>
      <c r="E1343" s="259"/>
      <c r="F1343" s="270"/>
      <c r="G1343" s="259"/>
      <c r="H1343" s="259"/>
      <c r="I1343" s="259"/>
      <c r="J1343" s="259"/>
    </row>
    <row r="1344" spans="1:10">
      <c r="A1344" s="259"/>
      <c r="B1344" s="259"/>
      <c r="C1344" s="259"/>
      <c r="D1344" s="259"/>
      <c r="E1344" s="259"/>
      <c r="F1344" s="270"/>
      <c r="G1344" s="259"/>
      <c r="H1344" s="259"/>
      <c r="I1344" s="259"/>
      <c r="J1344" s="259"/>
    </row>
    <row r="1345" spans="1:10">
      <c r="A1345" s="259"/>
      <c r="B1345" s="259"/>
      <c r="C1345" s="259"/>
      <c r="D1345" s="259"/>
      <c r="E1345" s="259"/>
      <c r="F1345" s="270"/>
      <c r="G1345" s="259"/>
      <c r="H1345" s="259"/>
      <c r="I1345" s="259"/>
      <c r="J1345" s="259"/>
    </row>
    <row r="1346" spans="1:10">
      <c r="A1346" s="259"/>
      <c r="B1346" s="259"/>
      <c r="C1346" s="259"/>
      <c r="D1346" s="259"/>
      <c r="E1346" s="259"/>
      <c r="F1346" s="270"/>
      <c r="G1346" s="259"/>
      <c r="H1346" s="259"/>
      <c r="I1346" s="259"/>
      <c r="J1346" s="259"/>
    </row>
    <row r="1347" spans="1:10">
      <c r="A1347" s="259"/>
      <c r="B1347" s="259"/>
      <c r="C1347" s="259"/>
      <c r="D1347" s="259"/>
      <c r="E1347" s="259"/>
      <c r="F1347" s="270"/>
      <c r="G1347" s="259"/>
      <c r="H1347" s="259"/>
      <c r="I1347" s="259"/>
      <c r="J1347" s="259"/>
    </row>
    <row r="1348" spans="1:10">
      <c r="A1348" s="259"/>
      <c r="B1348" s="259"/>
      <c r="C1348" s="259"/>
      <c r="D1348" s="259"/>
      <c r="E1348" s="259"/>
      <c r="F1348" s="270"/>
      <c r="G1348" s="259"/>
      <c r="H1348" s="259"/>
      <c r="I1348" s="259"/>
      <c r="J1348" s="259"/>
    </row>
    <row r="1349" spans="1:10">
      <c r="A1349" s="259"/>
      <c r="B1349" s="259"/>
      <c r="C1349" s="259"/>
      <c r="D1349" s="259"/>
      <c r="E1349" s="259"/>
      <c r="F1349" s="270"/>
      <c r="G1349" s="259"/>
      <c r="H1349" s="259"/>
      <c r="I1349" s="259"/>
      <c r="J1349" s="259"/>
    </row>
    <row r="1350" spans="1:10">
      <c r="A1350" s="259"/>
      <c r="B1350" s="259"/>
      <c r="C1350" s="259"/>
      <c r="D1350" s="259"/>
      <c r="E1350" s="259"/>
      <c r="F1350" s="270"/>
      <c r="G1350" s="259"/>
      <c r="H1350" s="259"/>
      <c r="I1350" s="259"/>
      <c r="J1350" s="259"/>
    </row>
    <row r="1351" spans="1:10">
      <c r="A1351" s="259"/>
      <c r="B1351" s="259"/>
      <c r="C1351" s="259"/>
      <c r="D1351" s="259"/>
      <c r="E1351" s="259"/>
      <c r="F1351" s="270"/>
      <c r="G1351" s="259"/>
      <c r="H1351" s="259"/>
      <c r="I1351" s="259"/>
      <c r="J1351" s="259"/>
    </row>
    <row r="1352" spans="1:10">
      <c r="A1352" s="259"/>
      <c r="B1352" s="259"/>
      <c r="C1352" s="259"/>
      <c r="D1352" s="259"/>
      <c r="E1352" s="259"/>
      <c r="F1352" s="270"/>
      <c r="G1352" s="259"/>
      <c r="H1352" s="259"/>
      <c r="I1352" s="259"/>
      <c r="J1352" s="259"/>
    </row>
    <row r="1353" spans="1:10">
      <c r="A1353" s="259"/>
      <c r="B1353" s="259"/>
      <c r="C1353" s="259"/>
      <c r="D1353" s="259"/>
      <c r="E1353" s="259"/>
      <c r="F1353" s="270"/>
      <c r="G1353" s="259"/>
      <c r="H1353" s="259"/>
      <c r="I1353" s="259"/>
      <c r="J1353" s="259"/>
    </row>
    <row r="1354" spans="1:10">
      <c r="A1354" s="259"/>
      <c r="B1354" s="259"/>
      <c r="C1354" s="259"/>
      <c r="D1354" s="259"/>
      <c r="E1354" s="259"/>
      <c r="F1354" s="270"/>
      <c r="G1354" s="259"/>
      <c r="H1354" s="259"/>
      <c r="I1354" s="259"/>
      <c r="J1354" s="259"/>
    </row>
    <row r="1355" spans="1:10">
      <c r="A1355" s="259"/>
      <c r="B1355" s="259"/>
      <c r="C1355" s="259"/>
      <c r="D1355" s="259"/>
      <c r="E1355" s="259"/>
      <c r="F1355" s="270"/>
      <c r="G1355" s="259"/>
      <c r="H1355" s="259"/>
      <c r="I1355" s="259"/>
      <c r="J1355" s="259"/>
    </row>
    <row r="1356" spans="1:10">
      <c r="A1356" s="259"/>
      <c r="B1356" s="259"/>
      <c r="C1356" s="259"/>
      <c r="D1356" s="259"/>
      <c r="E1356" s="259"/>
      <c r="F1356" s="270"/>
      <c r="G1356" s="259"/>
      <c r="H1356" s="259"/>
      <c r="I1356" s="259"/>
      <c r="J1356" s="259"/>
    </row>
    <row r="1357" spans="1:10">
      <c r="A1357" s="259"/>
      <c r="B1357" s="259"/>
      <c r="C1357" s="259"/>
      <c r="D1357" s="259"/>
      <c r="E1357" s="259"/>
      <c r="F1357" s="270"/>
      <c r="G1357" s="259"/>
      <c r="H1357" s="259"/>
      <c r="I1357" s="259"/>
      <c r="J1357" s="259"/>
    </row>
    <row r="1358" spans="1:10">
      <c r="A1358" s="259"/>
      <c r="B1358" s="259"/>
      <c r="C1358" s="259"/>
      <c r="D1358" s="259"/>
      <c r="E1358" s="259"/>
      <c r="F1358" s="270"/>
      <c r="G1358" s="259"/>
      <c r="H1358" s="259"/>
      <c r="I1358" s="259"/>
      <c r="J1358" s="259"/>
    </row>
    <row r="1359" spans="1:10">
      <c r="A1359" s="259"/>
      <c r="B1359" s="259"/>
      <c r="C1359" s="259"/>
      <c r="D1359" s="259"/>
      <c r="E1359" s="259"/>
      <c r="F1359" s="270"/>
      <c r="G1359" s="259"/>
      <c r="H1359" s="259"/>
      <c r="I1359" s="259"/>
      <c r="J1359" s="259"/>
    </row>
    <row r="1360" spans="1:10">
      <c r="A1360" s="259"/>
      <c r="B1360" s="259"/>
      <c r="C1360" s="259"/>
      <c r="D1360" s="259"/>
      <c r="E1360" s="259"/>
      <c r="F1360" s="270"/>
      <c r="G1360" s="259"/>
      <c r="H1360" s="259"/>
      <c r="I1360" s="259"/>
      <c r="J1360" s="259"/>
    </row>
    <row r="1361" spans="1:10">
      <c r="A1361" s="259"/>
      <c r="B1361" s="259"/>
      <c r="C1361" s="259"/>
      <c r="D1361" s="259"/>
      <c r="E1361" s="259"/>
      <c r="F1361" s="270"/>
      <c r="G1361" s="259"/>
      <c r="H1361" s="259"/>
      <c r="I1361" s="259"/>
      <c r="J1361" s="259"/>
    </row>
    <row r="1362" spans="1:10">
      <c r="A1362" s="259"/>
      <c r="B1362" s="259"/>
      <c r="C1362" s="259"/>
      <c r="D1362" s="259"/>
      <c r="E1362" s="259"/>
      <c r="F1362" s="270"/>
      <c r="G1362" s="259"/>
      <c r="H1362" s="259"/>
      <c r="I1362" s="259"/>
      <c r="J1362" s="259"/>
    </row>
    <row r="1363" spans="1:10">
      <c r="A1363" s="259"/>
      <c r="B1363" s="259"/>
      <c r="C1363" s="259"/>
      <c r="D1363" s="259"/>
      <c r="E1363" s="259"/>
      <c r="F1363" s="270"/>
      <c r="G1363" s="259"/>
      <c r="H1363" s="259"/>
      <c r="I1363" s="259"/>
      <c r="J1363" s="259"/>
    </row>
    <row r="1364" spans="1:10">
      <c r="A1364" s="259"/>
      <c r="B1364" s="259"/>
      <c r="C1364" s="259"/>
      <c r="D1364" s="259"/>
      <c r="E1364" s="259"/>
      <c r="F1364" s="270"/>
      <c r="G1364" s="259"/>
      <c r="H1364" s="259"/>
      <c r="I1364" s="259"/>
      <c r="J1364" s="259"/>
    </row>
    <row r="1365" spans="1:10">
      <c r="A1365" s="259"/>
      <c r="B1365" s="259"/>
      <c r="C1365" s="259"/>
      <c r="D1365" s="259"/>
      <c r="E1365" s="259"/>
      <c r="F1365" s="270"/>
      <c r="G1365" s="259"/>
      <c r="H1365" s="259"/>
      <c r="I1365" s="259"/>
      <c r="J1365" s="259"/>
    </row>
    <row r="1366" spans="1:10">
      <c r="A1366" s="259"/>
      <c r="B1366" s="259"/>
      <c r="C1366" s="259"/>
      <c r="D1366" s="259"/>
      <c r="E1366" s="259"/>
      <c r="F1366" s="270"/>
      <c r="G1366" s="259"/>
      <c r="H1366" s="259"/>
      <c r="I1366" s="259"/>
      <c r="J1366" s="259"/>
    </row>
    <row r="1367" spans="1:10">
      <c r="A1367" s="259"/>
      <c r="B1367" s="259"/>
      <c r="C1367" s="259"/>
      <c r="D1367" s="259"/>
      <c r="E1367" s="259"/>
      <c r="F1367" s="270"/>
      <c r="G1367" s="259"/>
      <c r="H1367" s="259"/>
      <c r="I1367" s="259"/>
      <c r="J1367" s="259"/>
    </row>
    <row r="1368" spans="1:10">
      <c r="A1368" s="259"/>
      <c r="B1368" s="259"/>
      <c r="C1368" s="259"/>
      <c r="D1368" s="259"/>
      <c r="E1368" s="259"/>
      <c r="F1368" s="270"/>
      <c r="G1368" s="259"/>
      <c r="H1368" s="259"/>
      <c r="I1368" s="259"/>
      <c r="J1368" s="259"/>
    </row>
    <row r="1369" spans="1:10">
      <c r="A1369" s="259"/>
      <c r="B1369" s="259"/>
      <c r="C1369" s="259"/>
      <c r="D1369" s="259"/>
      <c r="E1369" s="259"/>
      <c r="F1369" s="270"/>
      <c r="G1369" s="259"/>
      <c r="H1369" s="259"/>
      <c r="I1369" s="259"/>
      <c r="J1369" s="259"/>
    </row>
    <row r="1370" spans="1:10">
      <c r="A1370" s="259"/>
      <c r="B1370" s="259"/>
      <c r="C1370" s="259"/>
      <c r="D1370" s="259"/>
      <c r="E1370" s="259"/>
      <c r="F1370" s="270"/>
      <c r="G1370" s="259"/>
      <c r="H1370" s="259"/>
      <c r="I1370" s="259"/>
      <c r="J1370" s="259"/>
    </row>
    <row r="1371" spans="1:10">
      <c r="A1371" s="259"/>
      <c r="B1371" s="259"/>
      <c r="C1371" s="259"/>
      <c r="D1371" s="259"/>
      <c r="E1371" s="259"/>
      <c r="F1371" s="270"/>
      <c r="G1371" s="259"/>
      <c r="H1371" s="259"/>
      <c r="I1371" s="259"/>
      <c r="J1371" s="259"/>
    </row>
    <row r="1372" spans="1:10">
      <c r="A1372" s="259"/>
      <c r="B1372" s="259"/>
      <c r="C1372" s="259"/>
      <c r="D1372" s="259"/>
      <c r="E1372" s="259"/>
      <c r="F1372" s="270"/>
      <c r="G1372" s="259"/>
      <c r="H1372" s="259"/>
      <c r="I1372" s="259"/>
      <c r="J1372" s="259"/>
    </row>
    <row r="1373" spans="1:10">
      <c r="A1373" s="259"/>
      <c r="B1373" s="259"/>
      <c r="C1373" s="259"/>
      <c r="D1373" s="259"/>
      <c r="E1373" s="259"/>
      <c r="F1373" s="270"/>
      <c r="G1373" s="259"/>
      <c r="H1373" s="259"/>
      <c r="I1373" s="259"/>
      <c r="J1373" s="259"/>
    </row>
    <row r="1374" spans="1:10">
      <c r="A1374" s="259"/>
      <c r="B1374" s="259"/>
      <c r="C1374" s="259"/>
      <c r="D1374" s="259"/>
      <c r="E1374" s="259"/>
      <c r="F1374" s="270"/>
      <c r="G1374" s="259"/>
      <c r="H1374" s="259"/>
      <c r="I1374" s="259"/>
      <c r="J1374" s="259"/>
    </row>
    <row r="1375" spans="1:10">
      <c r="A1375" s="259"/>
      <c r="B1375" s="259"/>
      <c r="C1375" s="259"/>
      <c r="D1375" s="259"/>
      <c r="E1375" s="259"/>
      <c r="F1375" s="270"/>
      <c r="G1375" s="259"/>
      <c r="H1375" s="259"/>
      <c r="I1375" s="259"/>
      <c r="J1375" s="259"/>
    </row>
    <row r="1376" spans="1:10">
      <c r="A1376" s="259"/>
      <c r="B1376" s="259"/>
      <c r="C1376" s="259"/>
      <c r="D1376" s="259"/>
      <c r="E1376" s="259"/>
      <c r="F1376" s="270"/>
      <c r="G1376" s="259"/>
      <c r="H1376" s="259"/>
      <c r="I1376" s="259"/>
      <c r="J1376" s="259"/>
    </row>
    <row r="1377" spans="1:10">
      <c r="A1377" s="259"/>
      <c r="B1377" s="259"/>
      <c r="C1377" s="259"/>
      <c r="D1377" s="259"/>
      <c r="E1377" s="259"/>
      <c r="F1377" s="270"/>
      <c r="G1377" s="259"/>
      <c r="H1377" s="259"/>
      <c r="I1377" s="259"/>
      <c r="J1377" s="259"/>
    </row>
    <row r="1378" spans="1:10">
      <c r="A1378" s="259"/>
      <c r="B1378" s="259"/>
      <c r="C1378" s="259"/>
      <c r="D1378" s="259"/>
      <c r="E1378" s="259"/>
      <c r="F1378" s="270"/>
      <c r="G1378" s="259"/>
      <c r="H1378" s="259"/>
      <c r="I1378" s="259"/>
      <c r="J1378" s="259"/>
    </row>
    <row r="1379" spans="1:10">
      <c r="A1379" s="259"/>
      <c r="B1379" s="259"/>
      <c r="C1379" s="259"/>
      <c r="D1379" s="259"/>
      <c r="E1379" s="259"/>
      <c r="F1379" s="270"/>
      <c r="G1379" s="259"/>
      <c r="H1379" s="259"/>
      <c r="I1379" s="259"/>
      <c r="J1379" s="259"/>
    </row>
    <row r="1380" spans="1:10">
      <c r="A1380" s="259"/>
      <c r="B1380" s="259"/>
      <c r="C1380" s="259"/>
      <c r="D1380" s="259"/>
      <c r="E1380" s="259"/>
      <c r="F1380" s="270"/>
      <c r="G1380" s="259"/>
      <c r="H1380" s="259"/>
      <c r="I1380" s="259"/>
      <c r="J1380" s="259"/>
    </row>
    <row r="1381" spans="1:10">
      <c r="A1381" s="259"/>
      <c r="B1381" s="259"/>
      <c r="C1381" s="259"/>
      <c r="D1381" s="259"/>
      <c r="E1381" s="259"/>
      <c r="F1381" s="270"/>
      <c r="G1381" s="259"/>
      <c r="H1381" s="259"/>
      <c r="I1381" s="259"/>
      <c r="J1381" s="259"/>
    </row>
    <row r="1382" spans="1:10">
      <c r="A1382" s="259"/>
      <c r="B1382" s="259"/>
      <c r="C1382" s="259"/>
      <c r="D1382" s="259"/>
      <c r="E1382" s="259"/>
      <c r="F1382" s="270"/>
      <c r="G1382" s="259"/>
      <c r="H1382" s="259"/>
      <c r="I1382" s="259"/>
      <c r="J1382" s="259"/>
    </row>
    <row r="1383" spans="1:10">
      <c r="A1383" s="259"/>
      <c r="B1383" s="259"/>
      <c r="C1383" s="259"/>
      <c r="D1383" s="259"/>
      <c r="E1383" s="259"/>
      <c r="F1383" s="270"/>
      <c r="G1383" s="259"/>
      <c r="H1383" s="259"/>
      <c r="I1383" s="259"/>
      <c r="J1383" s="259"/>
    </row>
    <row r="1384" spans="1:10">
      <c r="A1384" s="259"/>
      <c r="B1384" s="259"/>
      <c r="C1384" s="259"/>
      <c r="D1384" s="259"/>
      <c r="E1384" s="259"/>
      <c r="F1384" s="270"/>
      <c r="G1384" s="259"/>
      <c r="H1384" s="259"/>
      <c r="I1384" s="259"/>
      <c r="J1384" s="259"/>
    </row>
    <row r="1385" spans="1:10">
      <c r="A1385" s="259"/>
      <c r="B1385" s="259"/>
      <c r="C1385" s="259"/>
      <c r="D1385" s="259"/>
      <c r="E1385" s="259"/>
      <c r="F1385" s="270"/>
      <c r="G1385" s="259"/>
      <c r="H1385" s="259"/>
      <c r="I1385" s="259"/>
      <c r="J1385" s="259"/>
    </row>
    <row r="1386" spans="1:10">
      <c r="A1386" s="259"/>
      <c r="B1386" s="259"/>
      <c r="C1386" s="259"/>
      <c r="D1386" s="259"/>
      <c r="E1386" s="259"/>
      <c r="F1386" s="270"/>
      <c r="G1386" s="259"/>
      <c r="H1386" s="259"/>
      <c r="I1386" s="259"/>
      <c r="J1386" s="259"/>
    </row>
    <row r="1387" spans="1:10">
      <c r="A1387" s="259"/>
      <c r="B1387" s="259"/>
      <c r="C1387" s="259"/>
      <c r="D1387" s="259"/>
      <c r="E1387" s="259"/>
      <c r="F1387" s="270"/>
      <c r="G1387" s="259"/>
      <c r="H1387" s="259"/>
      <c r="I1387" s="259"/>
      <c r="J1387" s="259"/>
    </row>
    <row r="1388" spans="1:10">
      <c r="A1388" s="259"/>
      <c r="B1388" s="259"/>
      <c r="C1388" s="259"/>
      <c r="D1388" s="259"/>
      <c r="E1388" s="259"/>
      <c r="F1388" s="270"/>
      <c r="G1388" s="259"/>
      <c r="H1388" s="259"/>
      <c r="I1388" s="259"/>
      <c r="J1388" s="259"/>
    </row>
    <row r="1389" spans="1:10">
      <c r="A1389" s="259"/>
      <c r="B1389" s="259"/>
      <c r="C1389" s="259"/>
      <c r="D1389" s="259"/>
      <c r="E1389" s="259"/>
      <c r="F1389" s="270"/>
      <c r="G1389" s="259"/>
      <c r="H1389" s="259"/>
      <c r="I1389" s="259"/>
      <c r="J1389" s="259"/>
    </row>
    <row r="1390" spans="1:10">
      <c r="A1390" s="259"/>
      <c r="B1390" s="259"/>
      <c r="C1390" s="259"/>
      <c r="D1390" s="259"/>
      <c r="E1390" s="259"/>
      <c r="F1390" s="270"/>
      <c r="G1390" s="259"/>
      <c r="H1390" s="259"/>
      <c r="I1390" s="259"/>
      <c r="J1390" s="259"/>
    </row>
    <row r="1391" spans="1:10">
      <c r="A1391" s="259"/>
      <c r="B1391" s="259"/>
      <c r="C1391" s="259"/>
      <c r="D1391" s="259"/>
      <c r="E1391" s="259"/>
      <c r="F1391" s="270"/>
      <c r="G1391" s="259"/>
      <c r="H1391" s="259"/>
      <c r="I1391" s="259"/>
      <c r="J1391" s="259"/>
    </row>
    <row r="1392" spans="1:10">
      <c r="A1392" s="259"/>
      <c r="B1392" s="259"/>
      <c r="C1392" s="259"/>
      <c r="D1392" s="259"/>
      <c r="E1392" s="259"/>
      <c r="F1392" s="270"/>
      <c r="G1392" s="259"/>
      <c r="H1392" s="259"/>
      <c r="I1392" s="259"/>
      <c r="J1392" s="259"/>
    </row>
    <row r="1393" spans="1:10">
      <c r="A1393" s="259"/>
      <c r="B1393" s="259"/>
      <c r="C1393" s="259"/>
      <c r="D1393" s="259"/>
      <c r="E1393" s="259"/>
      <c r="F1393" s="270"/>
      <c r="G1393" s="259"/>
      <c r="H1393" s="259"/>
      <c r="I1393" s="259"/>
      <c r="J1393" s="259"/>
    </row>
    <row r="1394" spans="1:10">
      <c r="A1394" s="259"/>
      <c r="B1394" s="259"/>
      <c r="C1394" s="259"/>
      <c r="D1394" s="259"/>
      <c r="E1394" s="259"/>
      <c r="F1394" s="270"/>
      <c r="G1394" s="259"/>
      <c r="H1394" s="259"/>
      <c r="I1394" s="259"/>
      <c r="J1394" s="259"/>
    </row>
    <row r="1395" spans="1:10">
      <c r="A1395" s="259"/>
      <c r="B1395" s="259"/>
      <c r="C1395" s="259"/>
      <c r="D1395" s="259"/>
      <c r="E1395" s="259"/>
      <c r="F1395" s="270"/>
      <c r="G1395" s="259"/>
      <c r="H1395" s="259"/>
      <c r="I1395" s="259"/>
      <c r="J1395" s="259"/>
    </row>
    <row r="1396" spans="1:10">
      <c r="A1396" s="259"/>
      <c r="B1396" s="259"/>
      <c r="C1396" s="259"/>
      <c r="D1396" s="259"/>
      <c r="E1396" s="259"/>
      <c r="F1396" s="270"/>
      <c r="G1396" s="259"/>
      <c r="H1396" s="259"/>
      <c r="I1396" s="259"/>
      <c r="J1396" s="259"/>
    </row>
    <row r="1397" spans="1:10">
      <c r="A1397" s="259"/>
      <c r="B1397" s="259"/>
      <c r="C1397" s="259"/>
      <c r="D1397" s="259"/>
      <c r="E1397" s="259"/>
      <c r="F1397" s="270"/>
      <c r="G1397" s="259"/>
      <c r="H1397" s="259"/>
      <c r="I1397" s="259"/>
      <c r="J1397" s="259"/>
    </row>
    <row r="1398" spans="1:10">
      <c r="A1398" s="259"/>
      <c r="B1398" s="259"/>
      <c r="C1398" s="259"/>
      <c r="D1398" s="259"/>
      <c r="E1398" s="259"/>
      <c r="F1398" s="270"/>
      <c r="G1398" s="259"/>
      <c r="H1398" s="259"/>
      <c r="I1398" s="259"/>
      <c r="J1398" s="259"/>
    </row>
    <row r="1399" spans="1:10">
      <c r="A1399" s="259"/>
      <c r="B1399" s="259"/>
      <c r="C1399" s="259"/>
      <c r="D1399" s="259"/>
      <c r="E1399" s="259"/>
      <c r="F1399" s="270"/>
      <c r="G1399" s="259"/>
      <c r="H1399" s="259"/>
      <c r="I1399" s="259"/>
      <c r="J1399" s="259"/>
    </row>
    <row r="1400" spans="1:10">
      <c r="A1400" s="259"/>
      <c r="B1400" s="259"/>
      <c r="C1400" s="259"/>
      <c r="D1400" s="259"/>
      <c r="E1400" s="259"/>
      <c r="F1400" s="270"/>
      <c r="G1400" s="259"/>
      <c r="H1400" s="259"/>
      <c r="I1400" s="259"/>
      <c r="J1400" s="259"/>
    </row>
    <row r="1401" spans="1:10">
      <c r="A1401" s="259"/>
      <c r="B1401" s="259"/>
      <c r="C1401" s="259"/>
      <c r="D1401" s="259"/>
      <c r="E1401" s="259"/>
      <c r="F1401" s="270"/>
      <c r="G1401" s="259"/>
      <c r="H1401" s="259"/>
      <c r="I1401" s="259"/>
      <c r="J1401" s="259"/>
    </row>
    <row r="1402" spans="1:10">
      <c r="A1402" s="259"/>
      <c r="B1402" s="259"/>
      <c r="C1402" s="259"/>
      <c r="D1402" s="259"/>
      <c r="E1402" s="259"/>
      <c r="F1402" s="270"/>
      <c r="G1402" s="259"/>
      <c r="H1402" s="259"/>
      <c r="I1402" s="259"/>
      <c r="J1402" s="259"/>
    </row>
    <row r="1403" spans="1:10">
      <c r="A1403" s="259"/>
      <c r="B1403" s="259"/>
      <c r="C1403" s="259"/>
      <c r="D1403" s="259"/>
      <c r="E1403" s="259"/>
      <c r="F1403" s="270"/>
      <c r="G1403" s="259"/>
      <c r="H1403" s="259"/>
      <c r="I1403" s="259"/>
      <c r="J1403" s="259"/>
    </row>
    <row r="1404" spans="1:10">
      <c r="A1404" s="259"/>
      <c r="B1404" s="259"/>
      <c r="C1404" s="259"/>
      <c r="D1404" s="259"/>
      <c r="E1404" s="259"/>
      <c r="F1404" s="270"/>
      <c r="G1404" s="259"/>
      <c r="H1404" s="259"/>
      <c r="I1404" s="259"/>
      <c r="J1404" s="259"/>
    </row>
    <row r="1405" spans="1:10">
      <c r="A1405" s="259"/>
      <c r="B1405" s="259"/>
      <c r="C1405" s="259"/>
      <c r="D1405" s="259"/>
      <c r="E1405" s="259"/>
      <c r="F1405" s="270"/>
      <c r="G1405" s="259"/>
      <c r="H1405" s="259"/>
      <c r="I1405" s="259"/>
      <c r="J1405" s="259"/>
    </row>
    <row r="1406" spans="1:10">
      <c r="A1406" s="259"/>
      <c r="B1406" s="259"/>
      <c r="C1406" s="259"/>
      <c r="D1406" s="259"/>
      <c r="E1406" s="259"/>
      <c r="F1406" s="270"/>
      <c r="G1406" s="259"/>
      <c r="H1406" s="259"/>
      <c r="I1406" s="259"/>
      <c r="J1406" s="259"/>
    </row>
    <row r="1407" spans="1:10">
      <c r="A1407" s="259"/>
      <c r="B1407" s="259"/>
      <c r="C1407" s="259"/>
      <c r="D1407" s="259"/>
      <c r="E1407" s="259"/>
      <c r="F1407" s="270"/>
      <c r="G1407" s="259"/>
      <c r="H1407" s="259"/>
      <c r="I1407" s="259"/>
      <c r="J1407" s="259"/>
    </row>
    <row r="1408" spans="1:10">
      <c r="A1408" s="259"/>
      <c r="B1408" s="259"/>
      <c r="C1408" s="259"/>
      <c r="D1408" s="259"/>
      <c r="E1408" s="259"/>
      <c r="F1408" s="270"/>
      <c r="G1408" s="259"/>
      <c r="H1408" s="259"/>
      <c r="I1408" s="259"/>
      <c r="J1408" s="259"/>
    </row>
    <row r="1409" spans="1:10">
      <c r="A1409" s="259"/>
      <c r="B1409" s="259"/>
      <c r="C1409" s="259"/>
      <c r="D1409" s="259"/>
      <c r="E1409" s="259"/>
      <c r="F1409" s="270"/>
      <c r="G1409" s="259"/>
      <c r="H1409" s="259"/>
      <c r="I1409" s="259"/>
      <c r="J1409" s="259"/>
    </row>
    <row r="1410" spans="1:10">
      <c r="A1410" s="259"/>
      <c r="B1410" s="259"/>
      <c r="C1410" s="259"/>
      <c r="D1410" s="259"/>
      <c r="E1410" s="259"/>
      <c r="F1410" s="270"/>
      <c r="G1410" s="259"/>
      <c r="H1410" s="259"/>
      <c r="I1410" s="259"/>
      <c r="J1410" s="259"/>
    </row>
    <row r="1411" spans="1:10">
      <c r="A1411" s="259"/>
      <c r="B1411" s="259"/>
      <c r="C1411" s="259"/>
      <c r="D1411" s="259"/>
      <c r="E1411" s="259"/>
      <c r="F1411" s="270"/>
      <c r="G1411" s="259"/>
      <c r="H1411" s="259"/>
      <c r="I1411" s="259"/>
      <c r="J1411" s="259"/>
    </row>
    <row r="1412" spans="1:10">
      <c r="A1412" s="259"/>
      <c r="B1412" s="259"/>
      <c r="C1412" s="259"/>
      <c r="D1412" s="259"/>
      <c r="E1412" s="259"/>
      <c r="F1412" s="270"/>
      <c r="G1412" s="259"/>
      <c r="H1412" s="259"/>
      <c r="I1412" s="259"/>
      <c r="J1412" s="259"/>
    </row>
    <row r="1413" spans="1:10">
      <c r="A1413" s="259"/>
      <c r="B1413" s="259"/>
      <c r="C1413" s="259"/>
      <c r="D1413" s="259"/>
      <c r="E1413" s="259"/>
      <c r="F1413" s="270"/>
      <c r="G1413" s="259"/>
      <c r="H1413" s="259"/>
      <c r="I1413" s="259"/>
      <c r="J1413" s="259"/>
    </row>
    <row r="1414" spans="1:10">
      <c r="A1414" s="259"/>
      <c r="B1414" s="259"/>
      <c r="C1414" s="259"/>
      <c r="D1414" s="259"/>
      <c r="E1414" s="259"/>
      <c r="F1414" s="270"/>
      <c r="G1414" s="259"/>
      <c r="H1414" s="259"/>
      <c r="I1414" s="259"/>
      <c r="J1414" s="259"/>
    </row>
    <row r="1415" spans="1:10">
      <c r="A1415" s="259"/>
      <c r="B1415" s="259"/>
      <c r="C1415" s="259"/>
      <c r="D1415" s="259"/>
      <c r="E1415" s="259"/>
      <c r="F1415" s="270"/>
      <c r="G1415" s="259"/>
      <c r="H1415" s="259"/>
      <c r="I1415" s="259"/>
      <c r="J1415" s="259"/>
    </row>
    <row r="1416" spans="1:10">
      <c r="A1416" s="259"/>
      <c r="B1416" s="259"/>
      <c r="C1416" s="259"/>
      <c r="D1416" s="259"/>
      <c r="E1416" s="259"/>
      <c r="F1416" s="270"/>
      <c r="G1416" s="259"/>
      <c r="H1416" s="259"/>
      <c r="I1416" s="259"/>
      <c r="J1416" s="259"/>
    </row>
    <row r="1417" spans="1:10">
      <c r="A1417" s="259"/>
      <c r="B1417" s="259"/>
      <c r="C1417" s="259"/>
      <c r="D1417" s="259"/>
      <c r="E1417" s="259"/>
      <c r="F1417" s="270"/>
      <c r="G1417" s="259"/>
      <c r="H1417" s="259"/>
      <c r="I1417" s="259"/>
      <c r="J1417" s="259"/>
    </row>
    <row r="1418" spans="1:10">
      <c r="A1418" s="259"/>
      <c r="B1418" s="259"/>
      <c r="C1418" s="259"/>
      <c r="D1418" s="259"/>
      <c r="E1418" s="259"/>
      <c r="F1418" s="270"/>
      <c r="G1418" s="259"/>
      <c r="H1418" s="259"/>
      <c r="I1418" s="259"/>
      <c r="J1418" s="259"/>
    </row>
    <row r="1419" spans="1:10">
      <c r="A1419" s="259"/>
      <c r="B1419" s="259"/>
      <c r="C1419" s="259"/>
      <c r="D1419" s="259"/>
      <c r="E1419" s="259"/>
      <c r="F1419" s="270"/>
      <c r="G1419" s="259"/>
      <c r="H1419" s="259"/>
      <c r="I1419" s="259"/>
      <c r="J1419" s="259"/>
    </row>
    <row r="1420" spans="1:10">
      <c r="A1420" s="259"/>
      <c r="B1420" s="259"/>
      <c r="C1420" s="259"/>
      <c r="D1420" s="259"/>
      <c r="E1420" s="259"/>
      <c r="F1420" s="270"/>
      <c r="G1420" s="259"/>
      <c r="H1420" s="259"/>
      <c r="I1420" s="259"/>
      <c r="J1420" s="259"/>
    </row>
    <row r="1421" spans="1:10">
      <c r="A1421" s="259"/>
      <c r="B1421" s="259"/>
      <c r="C1421" s="259"/>
      <c r="D1421" s="259"/>
      <c r="E1421" s="259"/>
      <c r="F1421" s="270"/>
      <c r="G1421" s="259"/>
      <c r="H1421" s="259"/>
      <c r="I1421" s="259"/>
      <c r="J1421" s="259"/>
    </row>
    <row r="1422" spans="1:10">
      <c r="A1422" s="259"/>
      <c r="B1422" s="259"/>
      <c r="C1422" s="259"/>
      <c r="D1422" s="259"/>
      <c r="E1422" s="259"/>
      <c r="F1422" s="270"/>
      <c r="G1422" s="259"/>
      <c r="H1422" s="259"/>
      <c r="I1422" s="259"/>
      <c r="J1422" s="259"/>
    </row>
    <row r="1423" spans="1:10">
      <c r="A1423" s="259"/>
      <c r="B1423" s="259"/>
      <c r="C1423" s="259"/>
      <c r="D1423" s="259"/>
      <c r="E1423" s="259"/>
      <c r="F1423" s="270"/>
      <c r="G1423" s="259"/>
      <c r="H1423" s="259"/>
      <c r="I1423" s="259"/>
      <c r="J1423" s="259"/>
    </row>
    <row r="1424" spans="1:10">
      <c r="A1424" s="259"/>
      <c r="B1424" s="259"/>
      <c r="C1424" s="259"/>
      <c r="D1424" s="259"/>
      <c r="E1424" s="259"/>
      <c r="F1424" s="270"/>
      <c r="G1424" s="259"/>
      <c r="H1424" s="259"/>
      <c r="I1424" s="259"/>
      <c r="J1424" s="259"/>
    </row>
    <row r="1425" spans="1:10">
      <c r="A1425" s="259"/>
      <c r="B1425" s="259"/>
      <c r="C1425" s="259"/>
      <c r="D1425" s="259"/>
      <c r="E1425" s="259"/>
      <c r="F1425" s="270"/>
      <c r="G1425" s="259"/>
      <c r="H1425" s="259"/>
      <c r="I1425" s="259"/>
      <c r="J1425" s="259"/>
    </row>
    <row r="1426" spans="1:10">
      <c r="A1426" s="259"/>
      <c r="B1426" s="259"/>
      <c r="C1426" s="259"/>
      <c r="D1426" s="259"/>
      <c r="E1426" s="259"/>
      <c r="F1426" s="270"/>
      <c r="G1426" s="259"/>
      <c r="H1426" s="259"/>
      <c r="I1426" s="259"/>
      <c r="J1426" s="259"/>
    </row>
    <row r="1427" spans="1:10">
      <c r="A1427" s="259"/>
      <c r="B1427" s="259"/>
      <c r="C1427" s="259"/>
      <c r="D1427" s="259"/>
      <c r="E1427" s="259"/>
      <c r="F1427" s="270"/>
      <c r="G1427" s="259"/>
      <c r="H1427" s="259"/>
      <c r="I1427" s="259"/>
      <c r="J1427" s="259"/>
    </row>
    <row r="1428" spans="1:10">
      <c r="A1428" s="259"/>
      <c r="B1428" s="259"/>
      <c r="C1428" s="259"/>
      <c r="D1428" s="259"/>
      <c r="E1428" s="259"/>
      <c r="F1428" s="270"/>
      <c r="G1428" s="259"/>
      <c r="H1428" s="259"/>
      <c r="I1428" s="259"/>
      <c r="J1428" s="259"/>
    </row>
    <row r="1429" spans="1:10">
      <c r="A1429" s="259"/>
      <c r="B1429" s="259"/>
      <c r="C1429" s="259"/>
      <c r="D1429" s="259"/>
      <c r="E1429" s="259"/>
      <c r="F1429" s="270"/>
      <c r="G1429" s="259"/>
      <c r="H1429" s="259"/>
      <c r="I1429" s="259"/>
      <c r="J1429" s="259"/>
    </row>
    <row r="1430" spans="1:10">
      <c r="A1430" s="259"/>
      <c r="B1430" s="259"/>
      <c r="C1430" s="259"/>
      <c r="D1430" s="259"/>
      <c r="E1430" s="259"/>
      <c r="F1430" s="270"/>
      <c r="G1430" s="259"/>
      <c r="H1430" s="259"/>
      <c r="I1430" s="259"/>
      <c r="J1430" s="259"/>
    </row>
    <row r="1431" spans="1:10">
      <c r="A1431" s="259"/>
      <c r="B1431" s="259"/>
      <c r="C1431" s="259"/>
      <c r="D1431" s="259"/>
      <c r="E1431" s="259"/>
      <c r="F1431" s="270"/>
      <c r="G1431" s="259"/>
      <c r="H1431" s="259"/>
      <c r="I1431" s="259"/>
      <c r="J1431" s="259"/>
    </row>
    <row r="1432" spans="1:10">
      <c r="A1432" s="259"/>
      <c r="B1432" s="259"/>
      <c r="C1432" s="259"/>
      <c r="D1432" s="259"/>
      <c r="E1432" s="259"/>
      <c r="F1432" s="270"/>
      <c r="G1432" s="259"/>
      <c r="H1432" s="259"/>
      <c r="I1432" s="259"/>
      <c r="J1432" s="259"/>
    </row>
    <row r="1433" spans="1:10">
      <c r="A1433" s="259"/>
      <c r="B1433" s="259"/>
      <c r="C1433" s="259"/>
      <c r="D1433" s="259"/>
      <c r="E1433" s="259"/>
      <c r="F1433" s="270"/>
      <c r="G1433" s="259"/>
      <c r="H1433" s="259"/>
      <c r="I1433" s="259"/>
      <c r="J1433" s="259"/>
    </row>
    <row r="1434" spans="1:10">
      <c r="A1434" s="259"/>
      <c r="B1434" s="259"/>
      <c r="C1434" s="259"/>
      <c r="D1434" s="259"/>
      <c r="E1434" s="259"/>
      <c r="F1434" s="270"/>
      <c r="G1434" s="259"/>
      <c r="H1434" s="259"/>
      <c r="I1434" s="259"/>
      <c r="J1434" s="259"/>
    </row>
    <row r="1435" spans="1:10">
      <c r="A1435" s="259"/>
      <c r="B1435" s="259"/>
      <c r="C1435" s="259"/>
      <c r="D1435" s="259"/>
      <c r="E1435" s="259"/>
      <c r="F1435" s="270"/>
      <c r="G1435" s="259"/>
      <c r="H1435" s="259"/>
      <c r="I1435" s="259"/>
      <c r="J1435" s="259"/>
    </row>
    <row r="1436" spans="1:10">
      <c r="A1436" s="259"/>
      <c r="B1436" s="259"/>
      <c r="C1436" s="259"/>
      <c r="D1436" s="259"/>
      <c r="E1436" s="259"/>
      <c r="F1436" s="270"/>
      <c r="G1436" s="259"/>
      <c r="H1436" s="259"/>
      <c r="I1436" s="259"/>
      <c r="J1436" s="259"/>
    </row>
    <row r="1437" spans="1:10">
      <c r="A1437" s="259"/>
      <c r="B1437" s="259"/>
      <c r="C1437" s="259"/>
      <c r="D1437" s="259"/>
      <c r="E1437" s="259"/>
      <c r="F1437" s="270"/>
      <c r="G1437" s="259"/>
      <c r="H1437" s="259"/>
      <c r="I1437" s="259"/>
      <c r="J1437" s="259"/>
    </row>
    <row r="1438" spans="1:10">
      <c r="A1438" s="259"/>
      <c r="B1438" s="259"/>
      <c r="C1438" s="259"/>
      <c r="D1438" s="259"/>
      <c r="E1438" s="259"/>
      <c r="F1438" s="270"/>
      <c r="G1438" s="259"/>
      <c r="H1438" s="259"/>
      <c r="I1438" s="259"/>
      <c r="J1438" s="259"/>
    </row>
    <row r="1439" spans="1:10">
      <c r="A1439" s="259"/>
      <c r="B1439" s="259"/>
      <c r="C1439" s="259"/>
      <c r="D1439" s="259"/>
      <c r="E1439" s="259"/>
      <c r="F1439" s="270"/>
      <c r="G1439" s="259"/>
      <c r="H1439" s="259"/>
      <c r="I1439" s="259"/>
      <c r="J1439" s="259"/>
    </row>
    <row r="1440" spans="1:10">
      <c r="A1440" s="259"/>
      <c r="B1440" s="259"/>
      <c r="C1440" s="259"/>
      <c r="D1440" s="259"/>
      <c r="E1440" s="259"/>
      <c r="F1440" s="270"/>
      <c r="G1440" s="259"/>
      <c r="H1440" s="259"/>
      <c r="I1440" s="259"/>
      <c r="J1440" s="259"/>
    </row>
    <row r="1441" spans="1:10">
      <c r="A1441" s="259"/>
      <c r="B1441" s="259"/>
      <c r="C1441" s="259"/>
      <c r="D1441" s="259"/>
      <c r="E1441" s="259"/>
      <c r="F1441" s="270"/>
      <c r="G1441" s="259"/>
      <c r="H1441" s="259"/>
      <c r="I1441" s="259"/>
      <c r="J1441" s="259"/>
    </row>
    <row r="1442" spans="1:10">
      <c r="A1442" s="259"/>
      <c r="B1442" s="259"/>
      <c r="C1442" s="259"/>
      <c r="D1442" s="259"/>
      <c r="E1442" s="259"/>
      <c r="F1442" s="270"/>
      <c r="G1442" s="259"/>
      <c r="H1442" s="259"/>
      <c r="I1442" s="259"/>
      <c r="J1442" s="259"/>
    </row>
    <row r="1443" spans="1:10">
      <c r="A1443" s="259"/>
      <c r="B1443" s="259"/>
      <c r="C1443" s="259"/>
      <c r="D1443" s="259"/>
      <c r="E1443" s="259"/>
      <c r="F1443" s="270"/>
      <c r="G1443" s="259"/>
      <c r="H1443" s="259"/>
      <c r="I1443" s="259"/>
      <c r="J1443" s="259"/>
    </row>
    <row r="1444" spans="1:10">
      <c r="A1444" s="259"/>
      <c r="B1444" s="259"/>
      <c r="C1444" s="259"/>
      <c r="D1444" s="259"/>
      <c r="E1444" s="259"/>
      <c r="F1444" s="270"/>
      <c r="G1444" s="259"/>
      <c r="H1444" s="259"/>
      <c r="I1444" s="259"/>
      <c r="J1444" s="259"/>
    </row>
    <row r="1445" spans="1:10">
      <c r="A1445" s="259"/>
      <c r="B1445" s="259"/>
      <c r="C1445" s="259"/>
      <c r="D1445" s="259"/>
      <c r="E1445" s="259"/>
      <c r="F1445" s="270"/>
      <c r="G1445" s="259"/>
      <c r="H1445" s="259"/>
      <c r="I1445" s="259"/>
      <c r="J1445" s="259"/>
    </row>
    <row r="1446" spans="1:10">
      <c r="A1446" s="259"/>
      <c r="B1446" s="259"/>
      <c r="C1446" s="259"/>
      <c r="D1446" s="259"/>
      <c r="E1446" s="259"/>
      <c r="F1446" s="270"/>
      <c r="G1446" s="259"/>
      <c r="H1446" s="259"/>
      <c r="I1446" s="259"/>
      <c r="J1446" s="259"/>
    </row>
    <row r="1447" spans="1:10">
      <c r="A1447" s="259"/>
      <c r="B1447" s="259"/>
      <c r="C1447" s="259"/>
      <c r="D1447" s="259"/>
      <c r="E1447" s="259"/>
      <c r="F1447" s="270"/>
      <c r="G1447" s="259"/>
      <c r="H1447" s="259"/>
      <c r="I1447" s="259"/>
      <c r="J1447" s="259"/>
    </row>
    <row r="1448" spans="1:10">
      <c r="A1448" s="259"/>
      <c r="B1448" s="259"/>
      <c r="C1448" s="259"/>
      <c r="D1448" s="259"/>
      <c r="E1448" s="259"/>
      <c r="F1448" s="270"/>
      <c r="G1448" s="259"/>
      <c r="H1448" s="259"/>
      <c r="I1448" s="259"/>
      <c r="J1448" s="259"/>
    </row>
    <row r="1449" spans="1:10">
      <c r="A1449" s="259"/>
      <c r="B1449" s="259"/>
      <c r="C1449" s="259"/>
      <c r="D1449" s="259"/>
      <c r="E1449" s="259"/>
      <c r="F1449" s="270"/>
      <c r="G1449" s="259"/>
      <c r="H1449" s="259"/>
      <c r="I1449" s="259"/>
      <c r="J1449" s="259"/>
    </row>
    <row r="1450" spans="1:10">
      <c r="A1450" s="259"/>
      <c r="B1450" s="259"/>
      <c r="C1450" s="259"/>
      <c r="D1450" s="259"/>
      <c r="E1450" s="259"/>
      <c r="F1450" s="270"/>
      <c r="G1450" s="259"/>
      <c r="H1450" s="259"/>
      <c r="I1450" s="259"/>
      <c r="J1450" s="259"/>
    </row>
    <row r="1451" spans="1:10">
      <c r="A1451" s="259"/>
      <c r="B1451" s="259"/>
      <c r="C1451" s="259"/>
      <c r="D1451" s="259"/>
      <c r="E1451" s="259"/>
      <c r="F1451" s="270"/>
      <c r="G1451" s="259"/>
      <c r="H1451" s="259"/>
      <c r="I1451" s="259"/>
      <c r="J1451" s="259"/>
    </row>
    <row r="1452" spans="1:10">
      <c r="A1452" s="259"/>
      <c r="B1452" s="259"/>
      <c r="C1452" s="259"/>
      <c r="D1452" s="259"/>
      <c r="E1452" s="259"/>
      <c r="F1452" s="270"/>
      <c r="G1452" s="259"/>
      <c r="H1452" s="259"/>
      <c r="I1452" s="259"/>
      <c r="J1452" s="259"/>
    </row>
    <row r="1453" spans="1:10">
      <c r="A1453" s="259"/>
      <c r="B1453" s="259"/>
      <c r="C1453" s="259"/>
      <c r="D1453" s="259"/>
      <c r="E1453" s="259"/>
      <c r="F1453" s="270"/>
      <c r="G1453" s="259"/>
      <c r="H1453" s="259"/>
      <c r="I1453" s="259"/>
      <c r="J1453" s="259"/>
    </row>
    <row r="1454" spans="1:10">
      <c r="A1454" s="259"/>
      <c r="B1454" s="259"/>
      <c r="C1454" s="259"/>
      <c r="D1454" s="259"/>
      <c r="E1454" s="259"/>
      <c r="F1454" s="270"/>
      <c r="G1454" s="259"/>
      <c r="H1454" s="259"/>
      <c r="I1454" s="259"/>
      <c r="J1454" s="259"/>
    </row>
    <row r="1455" spans="1:10">
      <c r="A1455" s="259"/>
      <c r="B1455" s="259"/>
      <c r="C1455" s="259"/>
      <c r="D1455" s="259"/>
      <c r="E1455" s="259"/>
      <c r="F1455" s="270"/>
      <c r="G1455" s="259"/>
      <c r="H1455" s="259"/>
      <c r="I1455" s="259"/>
      <c r="J1455" s="259"/>
    </row>
    <row r="1456" spans="1:10">
      <c r="A1456" s="259"/>
      <c r="B1456" s="259"/>
      <c r="C1456" s="259"/>
      <c r="D1456" s="259"/>
      <c r="E1456" s="259"/>
      <c r="F1456" s="270"/>
      <c r="G1456" s="259"/>
      <c r="H1456" s="259"/>
      <c r="I1456" s="259"/>
      <c r="J1456" s="259"/>
    </row>
    <row r="1457" spans="1:10">
      <c r="A1457" s="259"/>
      <c r="B1457" s="259"/>
      <c r="C1457" s="259"/>
      <c r="D1457" s="259"/>
      <c r="E1457" s="259"/>
      <c r="F1457" s="270"/>
      <c r="G1457" s="259"/>
      <c r="H1457" s="259"/>
      <c r="I1457" s="259"/>
      <c r="J1457" s="259"/>
    </row>
    <row r="1458" spans="1:10">
      <c r="A1458" s="259"/>
      <c r="B1458" s="259"/>
      <c r="C1458" s="259"/>
      <c r="D1458" s="259"/>
      <c r="E1458" s="259"/>
      <c r="F1458" s="270"/>
      <c r="G1458" s="259"/>
      <c r="H1458" s="259"/>
      <c r="I1458" s="259"/>
      <c r="J1458" s="259"/>
    </row>
    <row r="1459" spans="1:10">
      <c r="A1459" s="259"/>
      <c r="B1459" s="259"/>
      <c r="C1459" s="259"/>
      <c r="D1459" s="259"/>
      <c r="E1459" s="259"/>
      <c r="F1459" s="270"/>
      <c r="G1459" s="259"/>
      <c r="H1459" s="259"/>
      <c r="I1459" s="259"/>
      <c r="J1459" s="259"/>
    </row>
    <row r="1460" spans="1:10">
      <c r="A1460" s="259"/>
      <c r="B1460" s="259"/>
      <c r="C1460" s="259"/>
      <c r="D1460" s="259"/>
      <c r="E1460" s="259"/>
      <c r="F1460" s="270"/>
      <c r="G1460" s="259"/>
      <c r="H1460" s="259"/>
      <c r="I1460" s="259"/>
      <c r="J1460" s="259"/>
    </row>
    <row r="1461" spans="1:10">
      <c r="A1461" s="259"/>
      <c r="B1461" s="259"/>
      <c r="C1461" s="259"/>
      <c r="D1461" s="259"/>
      <c r="E1461" s="259"/>
      <c r="F1461" s="270"/>
      <c r="G1461" s="259"/>
      <c r="H1461" s="259"/>
      <c r="I1461" s="259"/>
      <c r="J1461" s="259"/>
    </row>
    <row r="1462" spans="1:10">
      <c r="A1462" s="259"/>
      <c r="B1462" s="259"/>
      <c r="C1462" s="259"/>
      <c r="D1462" s="259"/>
      <c r="E1462" s="259"/>
      <c r="F1462" s="270"/>
      <c r="G1462" s="259"/>
      <c r="H1462" s="259"/>
      <c r="I1462" s="259"/>
      <c r="J1462" s="259"/>
    </row>
    <row r="1463" spans="1:10">
      <c r="A1463" s="259"/>
      <c r="B1463" s="259"/>
      <c r="C1463" s="259"/>
      <c r="D1463" s="259"/>
      <c r="E1463" s="259"/>
      <c r="F1463" s="270"/>
      <c r="G1463" s="259"/>
      <c r="H1463" s="259"/>
      <c r="I1463" s="259"/>
      <c r="J1463" s="259"/>
    </row>
    <row r="1464" spans="1:10">
      <c r="A1464" s="259"/>
      <c r="B1464" s="259"/>
      <c r="C1464" s="259"/>
      <c r="D1464" s="259"/>
      <c r="E1464" s="259"/>
      <c r="F1464" s="270"/>
      <c r="G1464" s="259"/>
      <c r="H1464" s="259"/>
      <c r="I1464" s="259"/>
      <c r="J1464" s="259"/>
    </row>
    <row r="1465" spans="1:10">
      <c r="A1465" s="259"/>
      <c r="B1465" s="259"/>
      <c r="C1465" s="259"/>
      <c r="D1465" s="259"/>
      <c r="E1465" s="259"/>
      <c r="F1465" s="270"/>
      <c r="G1465" s="259"/>
      <c r="H1465" s="259"/>
      <c r="I1465" s="259"/>
      <c r="J1465" s="259"/>
    </row>
    <row r="1466" spans="1:10">
      <c r="A1466" s="259"/>
      <c r="B1466" s="259"/>
      <c r="C1466" s="259"/>
      <c r="D1466" s="259"/>
      <c r="E1466" s="259"/>
      <c r="F1466" s="270"/>
      <c r="G1466" s="259"/>
      <c r="H1466" s="259"/>
      <c r="I1466" s="259"/>
      <c r="J1466" s="259"/>
    </row>
    <row r="1467" spans="1:10">
      <c r="A1467" s="259"/>
      <c r="B1467" s="259"/>
      <c r="C1467" s="259"/>
      <c r="D1467" s="259"/>
      <c r="E1467" s="259"/>
      <c r="F1467" s="270"/>
      <c r="G1467" s="259"/>
      <c r="H1467" s="259"/>
      <c r="I1467" s="259"/>
      <c r="J1467" s="259"/>
    </row>
    <row r="1468" spans="1:10">
      <c r="A1468" s="259"/>
      <c r="B1468" s="259"/>
      <c r="C1468" s="259"/>
      <c r="D1468" s="259"/>
      <c r="E1468" s="259"/>
      <c r="F1468" s="270"/>
      <c r="G1468" s="259"/>
      <c r="H1468" s="259"/>
      <c r="I1468" s="259"/>
      <c r="J1468" s="259"/>
    </row>
    <row r="1469" spans="1:10">
      <c r="A1469" s="259"/>
      <c r="B1469" s="259"/>
      <c r="C1469" s="259"/>
      <c r="D1469" s="259"/>
      <c r="E1469" s="259"/>
      <c r="F1469" s="270"/>
      <c r="G1469" s="259"/>
      <c r="H1469" s="259"/>
      <c r="I1469" s="259"/>
      <c r="J1469" s="259"/>
    </row>
    <row r="1470" spans="1:10">
      <c r="A1470" s="259"/>
      <c r="B1470" s="259"/>
      <c r="C1470" s="259"/>
      <c r="D1470" s="259"/>
      <c r="E1470" s="259"/>
      <c r="F1470" s="270"/>
      <c r="G1470" s="259"/>
      <c r="H1470" s="259"/>
      <c r="I1470" s="259"/>
      <c r="J1470" s="259"/>
    </row>
    <row r="1471" spans="1:10">
      <c r="A1471" s="259"/>
      <c r="B1471" s="259"/>
      <c r="C1471" s="259"/>
      <c r="D1471" s="259"/>
      <c r="E1471" s="259"/>
      <c r="F1471" s="270"/>
      <c r="G1471" s="259"/>
      <c r="H1471" s="259"/>
      <c r="I1471" s="259"/>
      <c r="J1471" s="259"/>
    </row>
    <row r="1472" spans="1:10">
      <c r="A1472" s="259"/>
      <c r="B1472" s="259"/>
      <c r="C1472" s="259"/>
      <c r="D1472" s="259"/>
      <c r="E1472" s="259"/>
      <c r="F1472" s="270"/>
      <c r="G1472" s="259"/>
      <c r="H1472" s="259"/>
      <c r="I1472" s="259"/>
      <c r="J1472" s="259"/>
    </row>
    <row r="1473" spans="1:10">
      <c r="A1473" s="259"/>
      <c r="B1473" s="259"/>
      <c r="C1473" s="259"/>
      <c r="D1473" s="259"/>
      <c r="E1473" s="259"/>
      <c r="F1473" s="270"/>
      <c r="G1473" s="259"/>
      <c r="H1473" s="259"/>
      <c r="I1473" s="259"/>
      <c r="J1473" s="259"/>
    </row>
    <row r="1474" spans="1:10">
      <c r="A1474" s="259"/>
      <c r="B1474" s="259"/>
      <c r="C1474" s="259"/>
      <c r="D1474" s="259"/>
      <c r="E1474" s="259"/>
      <c r="F1474" s="270"/>
      <c r="G1474" s="259"/>
      <c r="H1474" s="259"/>
      <c r="I1474" s="259"/>
      <c r="J1474" s="259"/>
    </row>
    <row r="1475" spans="1:10">
      <c r="A1475" s="259"/>
      <c r="B1475" s="259"/>
      <c r="C1475" s="259"/>
      <c r="D1475" s="259"/>
      <c r="E1475" s="259"/>
      <c r="F1475" s="270"/>
      <c r="G1475" s="259"/>
      <c r="H1475" s="259"/>
      <c r="I1475" s="259"/>
      <c r="J1475" s="259"/>
    </row>
    <row r="1476" spans="1:10">
      <c r="A1476" s="259"/>
      <c r="B1476" s="259"/>
      <c r="C1476" s="259"/>
      <c r="D1476" s="259"/>
      <c r="E1476" s="259"/>
      <c r="F1476" s="270"/>
      <c r="G1476" s="259"/>
      <c r="H1476" s="259"/>
      <c r="I1476" s="259"/>
      <c r="J1476" s="259"/>
    </row>
    <row r="1477" spans="1:10">
      <c r="A1477" s="259"/>
      <c r="B1477" s="259"/>
      <c r="C1477" s="259"/>
      <c r="D1477" s="259"/>
      <c r="E1477" s="259"/>
      <c r="F1477" s="270"/>
      <c r="G1477" s="259"/>
      <c r="H1477" s="259"/>
      <c r="I1477" s="259"/>
      <c r="J1477" s="259"/>
    </row>
    <row r="1478" spans="1:10">
      <c r="A1478" s="259"/>
      <c r="B1478" s="259"/>
      <c r="C1478" s="259"/>
      <c r="D1478" s="259"/>
      <c r="E1478" s="259"/>
      <c r="F1478" s="270"/>
      <c r="G1478" s="259"/>
      <c r="H1478" s="259"/>
      <c r="I1478" s="259"/>
      <c r="J1478" s="259"/>
    </row>
    <row r="1479" spans="1:10">
      <c r="A1479" s="259"/>
      <c r="B1479" s="259"/>
      <c r="C1479" s="259"/>
      <c r="D1479" s="259"/>
      <c r="E1479" s="259"/>
      <c r="F1479" s="270"/>
      <c r="G1479" s="259"/>
      <c r="H1479" s="259"/>
      <c r="I1479" s="259"/>
      <c r="J1479" s="259"/>
    </row>
    <row r="1480" spans="1:10">
      <c r="A1480" s="259"/>
      <c r="B1480" s="259"/>
      <c r="C1480" s="259"/>
      <c r="D1480" s="259"/>
      <c r="E1480" s="259"/>
      <c r="F1480" s="270"/>
      <c r="G1480" s="259"/>
      <c r="H1480" s="259"/>
      <c r="I1480" s="259"/>
      <c r="J1480" s="259"/>
    </row>
    <row r="1481" spans="1:10">
      <c r="A1481" s="259"/>
      <c r="B1481" s="259"/>
      <c r="C1481" s="259"/>
      <c r="D1481" s="259"/>
      <c r="E1481" s="259"/>
      <c r="F1481" s="270"/>
      <c r="G1481" s="259"/>
      <c r="H1481" s="259"/>
      <c r="I1481" s="259"/>
      <c r="J1481" s="259"/>
    </row>
    <row r="1482" spans="1:10">
      <c r="A1482" s="259"/>
      <c r="B1482" s="259"/>
      <c r="C1482" s="259"/>
      <c r="D1482" s="259"/>
      <c r="E1482" s="259"/>
      <c r="F1482" s="270"/>
      <c r="G1482" s="259"/>
      <c r="H1482" s="259"/>
      <c r="I1482" s="259"/>
      <c r="J1482" s="259"/>
    </row>
    <row r="1483" spans="1:10">
      <c r="A1483" s="259"/>
      <c r="B1483" s="259"/>
      <c r="C1483" s="259"/>
      <c r="D1483" s="259"/>
      <c r="E1483" s="259"/>
      <c r="F1483" s="270"/>
      <c r="G1483" s="259"/>
      <c r="H1483" s="259"/>
      <c r="I1483" s="259"/>
      <c r="J1483" s="259"/>
    </row>
    <row r="1484" spans="1:10">
      <c r="A1484" s="259"/>
      <c r="B1484" s="259"/>
      <c r="C1484" s="259"/>
      <c r="D1484" s="259"/>
      <c r="E1484" s="259"/>
      <c r="F1484" s="270"/>
      <c r="G1484" s="259"/>
      <c r="H1484" s="259"/>
      <c r="I1484" s="259"/>
      <c r="J1484" s="259"/>
    </row>
    <row r="1485" spans="1:10">
      <c r="A1485" s="259"/>
      <c r="B1485" s="259"/>
      <c r="C1485" s="259"/>
      <c r="D1485" s="259"/>
      <c r="E1485" s="259"/>
      <c r="F1485" s="270"/>
      <c r="G1485" s="259"/>
      <c r="H1485" s="259"/>
      <c r="I1485" s="259"/>
      <c r="J1485" s="259"/>
    </row>
    <row r="1486" spans="1:10">
      <c r="A1486" s="259"/>
      <c r="B1486" s="259"/>
      <c r="C1486" s="259"/>
      <c r="D1486" s="259"/>
      <c r="E1486" s="259"/>
      <c r="F1486" s="270"/>
      <c r="G1486" s="259"/>
      <c r="H1486" s="259"/>
      <c r="I1486" s="259"/>
      <c r="J1486" s="259"/>
    </row>
    <row r="1487" spans="1:10">
      <c r="A1487" s="259"/>
      <c r="B1487" s="259"/>
      <c r="C1487" s="259"/>
      <c r="D1487" s="259"/>
      <c r="E1487" s="259"/>
      <c r="F1487" s="270"/>
      <c r="G1487" s="259"/>
      <c r="H1487" s="259"/>
      <c r="I1487" s="259"/>
      <c r="J1487" s="259"/>
    </row>
    <row r="1488" spans="1:10">
      <c r="A1488" s="259"/>
      <c r="B1488" s="259"/>
      <c r="C1488" s="259"/>
      <c r="D1488" s="259"/>
      <c r="E1488" s="259"/>
      <c r="F1488" s="270"/>
      <c r="G1488" s="259"/>
      <c r="H1488" s="259"/>
      <c r="I1488" s="259"/>
      <c r="J1488" s="259"/>
    </row>
    <row r="1489" spans="1:10">
      <c r="A1489" s="259"/>
      <c r="B1489" s="259"/>
      <c r="C1489" s="259"/>
      <c r="D1489" s="259"/>
      <c r="E1489" s="259"/>
      <c r="F1489" s="270"/>
      <c r="G1489" s="259"/>
      <c r="H1489" s="259"/>
      <c r="I1489" s="259"/>
      <c r="J1489" s="259"/>
    </row>
    <row r="1490" spans="1:10">
      <c r="A1490" s="259"/>
      <c r="B1490" s="259"/>
      <c r="C1490" s="259"/>
      <c r="D1490" s="259"/>
      <c r="E1490" s="259"/>
      <c r="F1490" s="270"/>
      <c r="G1490" s="259"/>
      <c r="H1490" s="259"/>
      <c r="I1490" s="259"/>
      <c r="J1490" s="259"/>
    </row>
    <row r="1491" spans="1:10">
      <c r="A1491" s="259"/>
      <c r="B1491" s="259"/>
      <c r="C1491" s="259"/>
      <c r="D1491" s="259"/>
      <c r="E1491" s="259"/>
      <c r="F1491" s="270"/>
      <c r="G1491" s="259"/>
      <c r="H1491" s="259"/>
      <c r="I1491" s="259"/>
      <c r="J1491" s="259"/>
    </row>
    <row r="1492" spans="1:10">
      <c r="A1492" s="259"/>
      <c r="B1492" s="259"/>
      <c r="C1492" s="259"/>
      <c r="D1492" s="259"/>
      <c r="E1492" s="259"/>
      <c r="F1492" s="270"/>
      <c r="G1492" s="259"/>
      <c r="H1492" s="259"/>
      <c r="I1492" s="259"/>
      <c r="J1492" s="259"/>
    </row>
    <row r="1493" spans="1:10">
      <c r="A1493" s="259"/>
      <c r="B1493" s="259"/>
      <c r="C1493" s="259"/>
      <c r="D1493" s="259"/>
      <c r="E1493" s="259"/>
      <c r="F1493" s="270"/>
      <c r="G1493" s="259"/>
      <c r="H1493" s="259"/>
      <c r="I1493" s="259"/>
      <c r="J1493" s="259"/>
    </row>
    <row r="1494" spans="1:10">
      <c r="A1494" s="259"/>
      <c r="B1494" s="259"/>
      <c r="C1494" s="259"/>
      <c r="D1494" s="259"/>
      <c r="E1494" s="259"/>
      <c r="F1494" s="270"/>
      <c r="G1494" s="259"/>
      <c r="H1494" s="259"/>
      <c r="I1494" s="259"/>
      <c r="J1494" s="259"/>
    </row>
    <row r="1495" spans="1:10">
      <c r="A1495" s="259"/>
      <c r="B1495" s="259"/>
      <c r="C1495" s="259"/>
      <c r="D1495" s="259"/>
      <c r="E1495" s="259"/>
      <c r="F1495" s="270"/>
      <c r="G1495" s="259"/>
      <c r="H1495" s="259"/>
      <c r="I1495" s="259"/>
      <c r="J1495" s="259"/>
    </row>
    <row r="1496" spans="1:10">
      <c r="A1496" s="259"/>
      <c r="B1496" s="259"/>
      <c r="C1496" s="259"/>
      <c r="D1496" s="259"/>
      <c r="E1496" s="259"/>
      <c r="F1496" s="270"/>
      <c r="G1496" s="259"/>
      <c r="H1496" s="259"/>
      <c r="I1496" s="259"/>
      <c r="J1496" s="259"/>
    </row>
    <row r="1497" spans="1:10">
      <c r="A1497" s="259"/>
      <c r="B1497" s="259"/>
      <c r="C1497" s="259"/>
      <c r="D1497" s="259"/>
      <c r="E1497" s="259"/>
      <c r="F1497" s="270"/>
      <c r="G1497" s="259"/>
      <c r="H1497" s="259"/>
      <c r="I1497" s="259"/>
      <c r="J1497" s="259"/>
    </row>
    <row r="1498" spans="1:10">
      <c r="A1498" s="259"/>
      <c r="B1498" s="259"/>
      <c r="C1498" s="259"/>
      <c r="D1498" s="259"/>
      <c r="E1498" s="259"/>
      <c r="F1498" s="270"/>
      <c r="G1498" s="259"/>
      <c r="H1498" s="259"/>
      <c r="I1498" s="259"/>
      <c r="J1498" s="259"/>
    </row>
    <row r="1499" spans="1:10">
      <c r="A1499" s="259"/>
      <c r="B1499" s="259"/>
      <c r="C1499" s="259"/>
      <c r="D1499" s="259"/>
      <c r="E1499" s="259"/>
      <c r="F1499" s="270"/>
      <c r="G1499" s="259"/>
      <c r="H1499" s="259"/>
      <c r="I1499" s="259"/>
      <c r="J1499" s="259"/>
    </row>
    <row r="1500" spans="1:10">
      <c r="A1500" s="259"/>
      <c r="B1500" s="259"/>
      <c r="C1500" s="259"/>
      <c r="D1500" s="259"/>
      <c r="E1500" s="259"/>
      <c r="F1500" s="270"/>
      <c r="G1500" s="259"/>
      <c r="H1500" s="259"/>
      <c r="I1500" s="259"/>
      <c r="J1500" s="259"/>
    </row>
    <row r="1501" spans="1:10">
      <c r="A1501" s="259"/>
      <c r="B1501" s="259"/>
      <c r="C1501" s="259"/>
      <c r="D1501" s="259"/>
      <c r="E1501" s="259"/>
      <c r="F1501" s="270"/>
      <c r="G1501" s="259"/>
      <c r="H1501" s="259"/>
      <c r="I1501" s="259"/>
      <c r="J1501" s="259"/>
    </row>
    <row r="1502" spans="1:10">
      <c r="A1502" s="259"/>
      <c r="B1502" s="259"/>
      <c r="C1502" s="259"/>
      <c r="D1502" s="259"/>
      <c r="E1502" s="259"/>
      <c r="F1502" s="270"/>
      <c r="G1502" s="259"/>
      <c r="H1502" s="259"/>
      <c r="I1502" s="259"/>
      <c r="J1502" s="259"/>
    </row>
    <row r="1503" spans="1:10">
      <c r="A1503" s="259"/>
      <c r="B1503" s="259"/>
      <c r="C1503" s="259"/>
      <c r="D1503" s="259"/>
      <c r="E1503" s="259"/>
      <c r="F1503" s="270"/>
      <c r="G1503" s="259"/>
      <c r="H1503" s="259"/>
      <c r="I1503" s="259"/>
      <c r="J1503" s="259"/>
    </row>
    <row r="1504" spans="1:10">
      <c r="A1504" s="259"/>
      <c r="B1504" s="259"/>
      <c r="C1504" s="259"/>
      <c r="D1504" s="259"/>
      <c r="E1504" s="259"/>
      <c r="F1504" s="270"/>
      <c r="G1504" s="259"/>
      <c r="H1504" s="259"/>
      <c r="I1504" s="259"/>
      <c r="J1504" s="259"/>
    </row>
    <row r="1505" spans="1:10">
      <c r="A1505" s="259"/>
      <c r="B1505" s="259"/>
      <c r="C1505" s="259"/>
      <c r="D1505" s="259"/>
      <c r="E1505" s="259"/>
      <c r="F1505" s="270"/>
      <c r="G1505" s="259"/>
      <c r="H1505" s="259"/>
      <c r="I1505" s="259"/>
      <c r="J1505" s="259"/>
    </row>
    <row r="1506" spans="1:10">
      <c r="A1506" s="259"/>
      <c r="B1506" s="259"/>
      <c r="C1506" s="259"/>
      <c r="D1506" s="259"/>
      <c r="E1506" s="259"/>
      <c r="F1506" s="270"/>
      <c r="G1506" s="259"/>
      <c r="H1506" s="259"/>
      <c r="I1506" s="259"/>
      <c r="J1506" s="259"/>
    </row>
    <row r="1507" spans="1:10">
      <c r="A1507" s="259"/>
      <c r="B1507" s="259"/>
      <c r="C1507" s="259"/>
      <c r="D1507" s="259"/>
      <c r="E1507" s="259"/>
      <c r="F1507" s="270"/>
      <c r="G1507" s="259"/>
      <c r="H1507" s="259"/>
      <c r="I1507" s="259"/>
      <c r="J1507" s="259"/>
    </row>
    <row r="1508" spans="1:10">
      <c r="A1508" s="259"/>
      <c r="B1508" s="259"/>
      <c r="C1508" s="259"/>
      <c r="D1508" s="259"/>
      <c r="E1508" s="259"/>
      <c r="F1508" s="270"/>
      <c r="G1508" s="259"/>
      <c r="H1508" s="259"/>
      <c r="I1508" s="259"/>
      <c r="J1508" s="259"/>
    </row>
    <row r="1509" spans="1:10">
      <c r="A1509" s="259"/>
      <c r="B1509" s="259"/>
      <c r="C1509" s="259"/>
      <c r="D1509" s="259"/>
      <c r="E1509" s="259"/>
      <c r="F1509" s="270"/>
      <c r="G1509" s="259"/>
      <c r="H1509" s="259"/>
      <c r="I1509" s="259"/>
      <c r="J1509" s="259"/>
    </row>
    <row r="1510" spans="1:10">
      <c r="A1510" s="259"/>
      <c r="B1510" s="259"/>
      <c r="C1510" s="259"/>
      <c r="D1510" s="259"/>
      <c r="E1510" s="259"/>
      <c r="F1510" s="270"/>
      <c r="G1510" s="259"/>
      <c r="H1510" s="259"/>
      <c r="I1510" s="259"/>
      <c r="J1510" s="259"/>
    </row>
    <row r="1511" spans="1:10">
      <c r="A1511" s="259"/>
      <c r="B1511" s="259"/>
      <c r="C1511" s="259"/>
      <c r="D1511" s="259"/>
      <c r="E1511" s="259"/>
      <c r="F1511" s="270"/>
      <c r="G1511" s="259"/>
      <c r="H1511" s="259"/>
      <c r="I1511" s="259"/>
      <c r="J1511" s="259"/>
    </row>
    <row r="1512" spans="1:10">
      <c r="A1512" s="259"/>
      <c r="B1512" s="259"/>
      <c r="C1512" s="259"/>
      <c r="D1512" s="259"/>
      <c r="E1512" s="259"/>
      <c r="F1512" s="270"/>
      <c r="G1512" s="259"/>
      <c r="H1512" s="259"/>
      <c r="I1512" s="259"/>
      <c r="J1512" s="259"/>
    </row>
    <row r="1513" spans="1:10">
      <c r="A1513" s="259"/>
      <c r="B1513" s="259"/>
      <c r="C1513" s="259"/>
      <c r="D1513" s="259"/>
      <c r="E1513" s="259"/>
      <c r="F1513" s="270"/>
      <c r="G1513" s="259"/>
      <c r="H1513" s="259"/>
      <c r="I1513" s="259"/>
      <c r="J1513" s="259"/>
    </row>
    <row r="1514" spans="1:10">
      <c r="A1514" s="259"/>
      <c r="B1514" s="259"/>
      <c r="C1514" s="259"/>
      <c r="D1514" s="259"/>
      <c r="E1514" s="259"/>
      <c r="F1514" s="270"/>
      <c r="G1514" s="259"/>
      <c r="H1514" s="259"/>
      <c r="I1514" s="259"/>
      <c r="J1514" s="259"/>
    </row>
    <row r="1515" spans="1:10">
      <c r="A1515" s="259"/>
      <c r="B1515" s="259"/>
      <c r="C1515" s="259"/>
      <c r="D1515" s="259"/>
      <c r="E1515" s="259"/>
      <c r="F1515" s="270"/>
      <c r="G1515" s="259"/>
      <c r="H1515" s="259"/>
      <c r="I1515" s="259"/>
      <c r="J1515" s="259"/>
    </row>
    <row r="1516" spans="1:10">
      <c r="A1516" s="259"/>
      <c r="B1516" s="259"/>
      <c r="C1516" s="259"/>
      <c r="D1516" s="259"/>
      <c r="E1516" s="259"/>
      <c r="F1516" s="270"/>
      <c r="G1516" s="259"/>
      <c r="H1516" s="259"/>
      <c r="I1516" s="259"/>
      <c r="J1516" s="259"/>
    </row>
    <row r="1517" spans="1:10">
      <c r="A1517" s="259"/>
      <c r="B1517" s="259"/>
      <c r="C1517" s="259"/>
      <c r="D1517" s="259"/>
      <c r="E1517" s="259"/>
      <c r="F1517" s="270"/>
      <c r="G1517" s="259"/>
      <c r="H1517" s="259"/>
      <c r="I1517" s="259"/>
      <c r="J1517" s="259"/>
    </row>
    <row r="1518" spans="1:10">
      <c r="A1518" s="259"/>
      <c r="B1518" s="259"/>
      <c r="C1518" s="259"/>
      <c r="D1518" s="259"/>
      <c r="E1518" s="259"/>
      <c r="F1518" s="270"/>
      <c r="G1518" s="259"/>
      <c r="H1518" s="259"/>
      <c r="I1518" s="259"/>
      <c r="J1518" s="259"/>
    </row>
    <row r="1519" spans="1:10">
      <c r="A1519" s="259"/>
      <c r="B1519" s="259"/>
      <c r="C1519" s="259"/>
      <c r="D1519" s="259"/>
      <c r="E1519" s="259"/>
      <c r="F1519" s="270"/>
      <c r="G1519" s="259"/>
      <c r="H1519" s="259"/>
      <c r="I1519" s="259"/>
      <c r="J1519" s="259"/>
    </row>
    <row r="1520" spans="1:10">
      <c r="A1520" s="259"/>
      <c r="B1520" s="259"/>
      <c r="C1520" s="259"/>
      <c r="D1520" s="259"/>
      <c r="E1520" s="259"/>
      <c r="F1520" s="270"/>
      <c r="G1520" s="259"/>
      <c r="H1520" s="259"/>
      <c r="I1520" s="259"/>
      <c r="J1520" s="259"/>
    </row>
    <row r="1521" spans="1:10">
      <c r="A1521" s="259"/>
      <c r="B1521" s="259"/>
      <c r="C1521" s="259"/>
      <c r="D1521" s="259"/>
      <c r="E1521" s="259"/>
      <c r="F1521" s="270"/>
      <c r="G1521" s="259"/>
      <c r="H1521" s="259"/>
      <c r="I1521" s="259"/>
      <c r="J1521" s="259"/>
    </row>
    <row r="1522" spans="1:10">
      <c r="A1522" s="259"/>
      <c r="B1522" s="259"/>
      <c r="C1522" s="259"/>
      <c r="D1522" s="259"/>
      <c r="E1522" s="259"/>
      <c r="F1522" s="270"/>
      <c r="G1522" s="259"/>
      <c r="H1522" s="259"/>
      <c r="I1522" s="259"/>
      <c r="J1522" s="259"/>
    </row>
    <row r="1523" spans="1:10">
      <c r="A1523" s="259"/>
      <c r="B1523" s="259"/>
      <c r="C1523" s="259"/>
      <c r="D1523" s="259"/>
      <c r="E1523" s="259"/>
      <c r="F1523" s="270"/>
      <c r="G1523" s="259"/>
      <c r="H1523" s="259"/>
      <c r="I1523" s="259"/>
      <c r="J1523" s="259"/>
    </row>
    <row r="1524" spans="1:10">
      <c r="A1524" s="259"/>
      <c r="B1524" s="259"/>
      <c r="C1524" s="259"/>
      <c r="D1524" s="259"/>
      <c r="E1524" s="259"/>
      <c r="F1524" s="270"/>
      <c r="G1524" s="259"/>
      <c r="H1524" s="259"/>
      <c r="I1524" s="259"/>
      <c r="J1524" s="259"/>
    </row>
    <row r="1525" spans="1:10">
      <c r="A1525" s="259"/>
      <c r="B1525" s="259"/>
      <c r="C1525" s="259"/>
      <c r="D1525" s="259"/>
      <c r="E1525" s="259"/>
      <c r="F1525" s="270"/>
      <c r="G1525" s="259"/>
      <c r="H1525" s="259"/>
      <c r="I1525" s="259"/>
      <c r="J1525" s="259"/>
    </row>
    <row r="1526" spans="1:10">
      <c r="A1526" s="259"/>
      <c r="B1526" s="259"/>
      <c r="C1526" s="259"/>
      <c r="D1526" s="259"/>
      <c r="E1526" s="259"/>
      <c r="F1526" s="270"/>
      <c r="G1526" s="259"/>
      <c r="H1526" s="259"/>
      <c r="I1526" s="259"/>
      <c r="J1526" s="259"/>
    </row>
    <row r="1527" spans="1:10">
      <c r="A1527" s="259"/>
      <c r="B1527" s="259"/>
      <c r="C1527" s="259"/>
      <c r="D1527" s="259"/>
      <c r="E1527" s="259"/>
      <c r="F1527" s="270"/>
      <c r="G1527" s="259"/>
      <c r="H1527" s="259"/>
      <c r="I1527" s="259"/>
      <c r="J1527" s="259"/>
    </row>
    <row r="1528" spans="1:10">
      <c r="A1528" s="259"/>
      <c r="B1528" s="259"/>
      <c r="C1528" s="259"/>
      <c r="D1528" s="259"/>
      <c r="E1528" s="259"/>
      <c r="F1528" s="270"/>
      <c r="G1528" s="259"/>
      <c r="H1528" s="259"/>
      <c r="I1528" s="259"/>
      <c r="J1528" s="259"/>
    </row>
    <row r="1529" spans="1:10">
      <c r="A1529" s="259"/>
      <c r="B1529" s="259"/>
      <c r="C1529" s="259"/>
      <c r="D1529" s="259"/>
      <c r="E1529" s="259"/>
      <c r="F1529" s="270"/>
      <c r="G1529" s="259"/>
      <c r="H1529" s="259"/>
      <c r="I1529" s="259"/>
      <c r="J1529" s="259"/>
    </row>
    <row r="1530" spans="1:10">
      <c r="A1530" s="259"/>
      <c r="B1530" s="259"/>
      <c r="C1530" s="259"/>
      <c r="D1530" s="259"/>
      <c r="E1530" s="259"/>
      <c r="F1530" s="270"/>
      <c r="G1530" s="259"/>
      <c r="H1530" s="259"/>
      <c r="I1530" s="259"/>
      <c r="J1530" s="259"/>
    </row>
    <row r="1531" spans="1:10">
      <c r="A1531" s="259"/>
      <c r="B1531" s="259"/>
      <c r="C1531" s="259"/>
      <c r="D1531" s="259"/>
      <c r="E1531" s="259"/>
      <c r="F1531" s="270"/>
      <c r="G1531" s="259"/>
      <c r="H1531" s="259"/>
      <c r="I1531" s="259"/>
      <c r="J1531" s="259"/>
    </row>
    <row r="1532" spans="1:10">
      <c r="A1532" s="259"/>
      <c r="B1532" s="259"/>
      <c r="C1532" s="259"/>
      <c r="D1532" s="259"/>
      <c r="E1532" s="259"/>
      <c r="F1532" s="270"/>
      <c r="G1532" s="259"/>
      <c r="H1532" s="259"/>
      <c r="I1532" s="259"/>
      <c r="J1532" s="259"/>
    </row>
    <row r="1533" spans="1:10">
      <c r="A1533" s="259"/>
      <c r="B1533" s="259"/>
      <c r="C1533" s="259"/>
      <c r="D1533" s="259"/>
      <c r="E1533" s="259"/>
      <c r="F1533" s="270"/>
      <c r="G1533" s="259"/>
      <c r="H1533" s="259"/>
      <c r="I1533" s="259"/>
      <c r="J1533" s="259"/>
    </row>
    <row r="1534" spans="1:10">
      <c r="A1534" s="259"/>
      <c r="B1534" s="259"/>
      <c r="C1534" s="259"/>
      <c r="D1534" s="259"/>
      <c r="E1534" s="259"/>
      <c r="F1534" s="270"/>
      <c r="G1534" s="259"/>
      <c r="H1534" s="259"/>
      <c r="I1534" s="259"/>
      <c r="J1534" s="259"/>
    </row>
    <row r="1535" spans="1:10">
      <c r="A1535" s="259"/>
      <c r="B1535" s="259"/>
      <c r="C1535" s="259"/>
      <c r="D1535" s="259"/>
      <c r="E1535" s="259"/>
      <c r="F1535" s="270"/>
      <c r="G1535" s="259"/>
      <c r="H1535" s="259"/>
      <c r="I1535" s="259"/>
      <c r="J1535" s="259"/>
    </row>
    <row r="1536" spans="1:10">
      <c r="A1536" s="259"/>
      <c r="B1536" s="259"/>
      <c r="C1536" s="259"/>
      <c r="D1536" s="259"/>
      <c r="E1536" s="259"/>
      <c r="F1536" s="270"/>
      <c r="G1536" s="259"/>
      <c r="H1536" s="259"/>
      <c r="I1536" s="259"/>
      <c r="J1536" s="259"/>
    </row>
    <row r="1537" spans="1:10">
      <c r="A1537" s="259"/>
      <c r="B1537" s="259"/>
      <c r="C1537" s="259"/>
      <c r="D1537" s="259"/>
      <c r="E1537" s="259"/>
      <c r="F1537" s="270"/>
      <c r="G1537" s="259"/>
      <c r="H1537" s="259"/>
      <c r="I1537" s="259"/>
      <c r="J1537" s="259"/>
    </row>
    <row r="1538" spans="1:10">
      <c r="A1538" s="259"/>
      <c r="B1538" s="259"/>
      <c r="C1538" s="259"/>
      <c r="D1538" s="259"/>
      <c r="E1538" s="259"/>
      <c r="F1538" s="270"/>
      <c r="G1538" s="259"/>
      <c r="H1538" s="259"/>
      <c r="I1538" s="259"/>
      <c r="J1538" s="259"/>
    </row>
    <row r="1539" spans="1:10">
      <c r="A1539" s="259"/>
      <c r="B1539" s="259"/>
      <c r="C1539" s="259"/>
      <c r="D1539" s="259"/>
      <c r="E1539" s="259"/>
      <c r="F1539" s="270"/>
      <c r="G1539" s="259"/>
      <c r="H1539" s="259"/>
      <c r="I1539" s="259"/>
      <c r="J1539" s="259"/>
    </row>
    <row r="1540" spans="1:10">
      <c r="A1540" s="259"/>
      <c r="B1540" s="259"/>
      <c r="C1540" s="259"/>
      <c r="D1540" s="259"/>
      <c r="E1540" s="259"/>
      <c r="F1540" s="270"/>
      <c r="G1540" s="259"/>
      <c r="H1540" s="259"/>
      <c r="I1540" s="259"/>
      <c r="J1540" s="259"/>
    </row>
    <row r="1541" spans="1:10">
      <c r="A1541" s="259"/>
      <c r="B1541" s="259"/>
      <c r="C1541" s="259"/>
      <c r="D1541" s="259"/>
      <c r="E1541" s="259"/>
      <c r="F1541" s="270"/>
      <c r="G1541" s="259"/>
      <c r="H1541" s="259"/>
      <c r="I1541" s="259"/>
      <c r="J1541" s="259"/>
    </row>
    <row r="1542" spans="1:10">
      <c r="A1542" s="259"/>
      <c r="B1542" s="259"/>
      <c r="C1542" s="259"/>
      <c r="D1542" s="259"/>
      <c r="E1542" s="259"/>
      <c r="F1542" s="270"/>
      <c r="G1542" s="259"/>
      <c r="H1542" s="259"/>
      <c r="I1542" s="259"/>
      <c r="J1542" s="259"/>
    </row>
    <row r="1543" spans="1:10">
      <c r="A1543" s="259"/>
      <c r="B1543" s="259"/>
      <c r="C1543" s="259"/>
      <c r="D1543" s="259"/>
      <c r="E1543" s="259"/>
      <c r="F1543" s="270"/>
      <c r="G1543" s="259"/>
      <c r="H1543" s="259"/>
      <c r="I1543" s="259"/>
      <c r="J1543" s="259"/>
    </row>
    <row r="1544" spans="1:10">
      <c r="A1544" s="259"/>
      <c r="B1544" s="259"/>
      <c r="C1544" s="259"/>
      <c r="D1544" s="259"/>
      <c r="E1544" s="259"/>
      <c r="F1544" s="270"/>
      <c r="G1544" s="259"/>
      <c r="H1544" s="259"/>
      <c r="I1544" s="259"/>
      <c r="J1544" s="259"/>
    </row>
    <row r="1545" spans="1:10">
      <c r="A1545" s="259"/>
      <c r="B1545" s="259"/>
      <c r="C1545" s="259"/>
      <c r="D1545" s="259"/>
      <c r="E1545" s="259"/>
      <c r="F1545" s="270"/>
      <c r="G1545" s="259"/>
      <c r="H1545" s="259"/>
      <c r="I1545" s="259"/>
      <c r="J1545" s="259"/>
    </row>
    <row r="1546" spans="1:10">
      <c r="A1546" s="259"/>
      <c r="B1546" s="259"/>
      <c r="C1546" s="259"/>
      <c r="D1546" s="259"/>
      <c r="E1546" s="259"/>
      <c r="F1546" s="270"/>
      <c r="G1546" s="259"/>
      <c r="H1546" s="259"/>
      <c r="I1546" s="259"/>
      <c r="J1546" s="259"/>
    </row>
    <row r="1547" spans="1:10">
      <c r="A1547" s="259"/>
      <c r="B1547" s="259"/>
      <c r="C1547" s="259"/>
      <c r="D1547" s="259"/>
      <c r="E1547" s="259"/>
      <c r="F1547" s="270"/>
      <c r="G1547" s="259"/>
      <c r="H1547" s="259"/>
      <c r="I1547" s="259"/>
      <c r="J1547" s="259"/>
    </row>
    <row r="1548" spans="1:10">
      <c r="A1548" s="259"/>
      <c r="B1548" s="259"/>
      <c r="C1548" s="259"/>
      <c r="D1548" s="259"/>
      <c r="E1548" s="259"/>
      <c r="F1548" s="270"/>
      <c r="G1548" s="259"/>
      <c r="H1548" s="259"/>
      <c r="I1548" s="259"/>
      <c r="J1548" s="259"/>
    </row>
    <row r="1549" spans="1:10">
      <c r="A1549" s="259"/>
      <c r="B1549" s="259"/>
      <c r="C1549" s="259"/>
      <c r="D1549" s="259"/>
      <c r="E1549" s="259"/>
      <c r="F1549" s="270"/>
      <c r="G1549" s="259"/>
      <c r="H1549" s="259"/>
      <c r="I1549" s="259"/>
      <c r="J1549" s="259"/>
    </row>
    <row r="1550" spans="1:10">
      <c r="A1550" s="259"/>
      <c r="B1550" s="259"/>
      <c r="C1550" s="259"/>
      <c r="D1550" s="259"/>
      <c r="E1550" s="259"/>
      <c r="F1550" s="270"/>
      <c r="G1550" s="259"/>
      <c r="H1550" s="259"/>
      <c r="I1550" s="259"/>
      <c r="J1550" s="259"/>
    </row>
    <row r="1551" spans="1:10">
      <c r="A1551" s="259"/>
      <c r="B1551" s="259"/>
      <c r="C1551" s="259"/>
      <c r="D1551" s="259"/>
      <c r="E1551" s="259"/>
      <c r="F1551" s="270"/>
      <c r="G1551" s="259"/>
      <c r="H1551" s="259"/>
      <c r="I1551" s="259"/>
      <c r="J1551" s="259"/>
    </row>
    <row r="1552" spans="1:10">
      <c r="A1552" s="259"/>
      <c r="B1552" s="259"/>
      <c r="C1552" s="259"/>
      <c r="D1552" s="259"/>
      <c r="E1552" s="259"/>
      <c r="F1552" s="270"/>
      <c r="G1552" s="259"/>
      <c r="H1552" s="259"/>
      <c r="I1552" s="259"/>
      <c r="J1552" s="259"/>
    </row>
    <row r="1553" spans="1:10">
      <c r="A1553" s="259"/>
      <c r="B1553" s="259"/>
      <c r="C1553" s="259"/>
      <c r="D1553" s="259"/>
      <c r="E1553" s="259"/>
      <c r="F1553" s="270"/>
      <c r="G1553" s="259"/>
      <c r="H1553" s="259"/>
      <c r="I1553" s="259"/>
      <c r="J1553" s="259"/>
    </row>
    <row r="1554" spans="1:10">
      <c r="A1554" s="259"/>
      <c r="B1554" s="259"/>
      <c r="C1554" s="259"/>
      <c r="D1554" s="259"/>
      <c r="E1554" s="259"/>
      <c r="F1554" s="270"/>
      <c r="G1554" s="259"/>
      <c r="H1554" s="259"/>
      <c r="I1554" s="259"/>
      <c r="J1554" s="259"/>
    </row>
    <row r="1555" spans="1:10">
      <c r="A1555" s="259"/>
      <c r="B1555" s="259"/>
      <c r="C1555" s="259"/>
      <c r="D1555" s="259"/>
      <c r="E1555" s="259"/>
      <c r="F1555" s="270"/>
      <c r="G1555" s="259"/>
      <c r="H1555" s="259"/>
      <c r="I1555" s="259"/>
      <c r="J1555" s="259"/>
    </row>
    <row r="1556" spans="1:10">
      <c r="A1556" s="259"/>
      <c r="B1556" s="259"/>
      <c r="C1556" s="259"/>
      <c r="D1556" s="259"/>
      <c r="E1556" s="259"/>
      <c r="F1556" s="270"/>
      <c r="G1556" s="259"/>
      <c r="H1556" s="259"/>
      <c r="I1556" s="259"/>
      <c r="J1556" s="259"/>
    </row>
    <row r="1557" spans="1:10">
      <c r="A1557" s="259"/>
      <c r="B1557" s="259"/>
      <c r="C1557" s="259"/>
      <c r="D1557" s="259"/>
      <c r="E1557" s="259"/>
      <c r="F1557" s="270"/>
      <c r="G1557" s="259"/>
      <c r="H1557" s="259"/>
      <c r="I1557" s="259"/>
      <c r="J1557" s="259"/>
    </row>
    <row r="1558" spans="1:10">
      <c r="A1558" s="259"/>
      <c r="B1558" s="259"/>
      <c r="C1558" s="259"/>
      <c r="D1558" s="259"/>
      <c r="E1558" s="259"/>
      <c r="F1558" s="270"/>
      <c r="G1558" s="259"/>
      <c r="H1558" s="259"/>
      <c r="I1558" s="259"/>
      <c r="J1558" s="259"/>
    </row>
    <row r="1559" spans="1:10">
      <c r="A1559" s="259"/>
      <c r="B1559" s="259"/>
      <c r="C1559" s="259"/>
      <c r="D1559" s="259"/>
      <c r="E1559" s="259"/>
      <c r="F1559" s="270"/>
      <c r="G1559" s="259"/>
      <c r="H1559" s="259"/>
      <c r="I1559" s="259"/>
      <c r="J1559" s="259"/>
    </row>
    <row r="1560" spans="1:10">
      <c r="A1560" s="259"/>
      <c r="B1560" s="259"/>
      <c r="C1560" s="259"/>
      <c r="D1560" s="259"/>
      <c r="E1560" s="259"/>
      <c r="F1560" s="270"/>
      <c r="G1560" s="259"/>
      <c r="H1560" s="259"/>
      <c r="I1560" s="259"/>
      <c r="J1560" s="259"/>
    </row>
    <row r="1561" spans="1:10">
      <c r="A1561" s="259"/>
      <c r="B1561" s="259"/>
      <c r="C1561" s="259"/>
      <c r="D1561" s="259"/>
      <c r="E1561" s="259"/>
      <c r="F1561" s="270"/>
      <c r="G1561" s="259"/>
      <c r="H1561" s="259"/>
      <c r="I1561" s="259"/>
      <c r="J1561" s="259"/>
    </row>
    <row r="1562" spans="1:10">
      <c r="A1562" s="259"/>
      <c r="B1562" s="259"/>
      <c r="C1562" s="259"/>
      <c r="D1562" s="259"/>
      <c r="E1562" s="259"/>
      <c r="F1562" s="270"/>
      <c r="G1562" s="259"/>
      <c r="H1562" s="259"/>
      <c r="I1562" s="259"/>
      <c r="J1562" s="259"/>
    </row>
    <row r="1563" spans="1:10">
      <c r="A1563" s="259"/>
      <c r="B1563" s="259"/>
      <c r="C1563" s="259"/>
      <c r="D1563" s="259"/>
      <c r="E1563" s="259"/>
      <c r="F1563" s="270"/>
      <c r="G1563" s="259"/>
      <c r="H1563" s="259"/>
      <c r="I1563" s="259"/>
      <c r="J1563" s="259"/>
    </row>
    <row r="1564" spans="1:10">
      <c r="A1564" s="259"/>
      <c r="B1564" s="259"/>
      <c r="C1564" s="259"/>
      <c r="D1564" s="259"/>
      <c r="E1564" s="259"/>
      <c r="F1564" s="270"/>
      <c r="G1564" s="259"/>
      <c r="H1564" s="259"/>
      <c r="I1564" s="259"/>
      <c r="J1564" s="259"/>
    </row>
    <row r="1565" spans="1:10">
      <c r="A1565" s="259"/>
      <c r="B1565" s="259"/>
      <c r="C1565" s="259"/>
      <c r="D1565" s="259"/>
      <c r="E1565" s="259"/>
      <c r="F1565" s="270"/>
      <c r="G1565" s="259"/>
      <c r="H1565" s="259"/>
      <c r="I1565" s="259"/>
      <c r="J1565" s="259"/>
    </row>
    <row r="1566" spans="1:10">
      <c r="A1566" s="259"/>
      <c r="B1566" s="259"/>
      <c r="C1566" s="259"/>
      <c r="D1566" s="259"/>
      <c r="E1566" s="259"/>
      <c r="F1566" s="270"/>
      <c r="G1566" s="259"/>
      <c r="H1566" s="259"/>
      <c r="I1566" s="259"/>
      <c r="J1566" s="259"/>
    </row>
    <row r="1567" spans="1:10">
      <c r="A1567" s="259"/>
      <c r="B1567" s="259"/>
      <c r="C1567" s="259"/>
      <c r="D1567" s="259"/>
      <c r="E1567" s="259"/>
      <c r="F1567" s="270"/>
      <c r="G1567" s="259"/>
      <c r="H1567" s="259"/>
      <c r="I1567" s="259"/>
      <c r="J1567" s="259"/>
    </row>
    <row r="1568" spans="1:10">
      <c r="A1568" s="259"/>
      <c r="B1568" s="259"/>
      <c r="C1568" s="259"/>
      <c r="D1568" s="259"/>
      <c r="E1568" s="259"/>
      <c r="F1568" s="270"/>
      <c r="G1568" s="259"/>
      <c r="H1568" s="259"/>
      <c r="I1568" s="259"/>
      <c r="J1568" s="259"/>
    </row>
    <row r="1569" spans="1:10">
      <c r="A1569" s="259"/>
      <c r="B1569" s="259"/>
      <c r="C1569" s="259"/>
      <c r="D1569" s="259"/>
      <c r="E1569" s="259"/>
      <c r="F1569" s="270"/>
      <c r="G1569" s="259"/>
      <c r="H1569" s="259"/>
      <c r="I1569" s="259"/>
      <c r="J1569" s="259"/>
    </row>
    <row r="1570" spans="1:10">
      <c r="A1570" s="259"/>
      <c r="B1570" s="259"/>
      <c r="C1570" s="259"/>
      <c r="D1570" s="259"/>
      <c r="E1570" s="259"/>
      <c r="F1570" s="270"/>
      <c r="G1570" s="259"/>
      <c r="H1570" s="259"/>
      <c r="I1570" s="259"/>
      <c r="J1570" s="259"/>
    </row>
    <row r="1571" spans="1:10">
      <c r="A1571" s="259"/>
      <c r="B1571" s="259"/>
      <c r="C1571" s="259"/>
      <c r="D1571" s="259"/>
      <c r="E1571" s="259"/>
      <c r="F1571" s="270"/>
      <c r="G1571" s="259"/>
      <c r="H1571" s="259"/>
      <c r="I1571" s="259"/>
      <c r="J1571" s="259"/>
    </row>
    <row r="1572" spans="1:10">
      <c r="A1572" s="259"/>
      <c r="B1572" s="259"/>
      <c r="C1572" s="259"/>
      <c r="D1572" s="259"/>
      <c r="E1572" s="259"/>
      <c r="F1572" s="270"/>
      <c r="G1572" s="259"/>
      <c r="H1572" s="259"/>
      <c r="I1572" s="259"/>
      <c r="J1572" s="259"/>
    </row>
    <row r="1573" spans="1:10">
      <c r="A1573" s="259"/>
      <c r="B1573" s="259"/>
      <c r="C1573" s="259"/>
      <c r="D1573" s="259"/>
      <c r="E1573" s="259"/>
      <c r="F1573" s="270"/>
      <c r="G1573" s="259"/>
      <c r="H1573" s="259"/>
      <c r="I1573" s="259"/>
      <c r="J1573" s="259"/>
    </row>
    <row r="1574" spans="1:10">
      <c r="A1574" s="259"/>
      <c r="B1574" s="259"/>
      <c r="C1574" s="259"/>
      <c r="D1574" s="259"/>
      <c r="E1574" s="259"/>
      <c r="F1574" s="270"/>
      <c r="G1574" s="259"/>
      <c r="H1574" s="259"/>
      <c r="I1574" s="259"/>
      <c r="J1574" s="259"/>
    </row>
    <row r="1575" spans="1:10">
      <c r="A1575" s="259"/>
      <c r="B1575" s="259"/>
      <c r="C1575" s="259"/>
      <c r="D1575" s="259"/>
      <c r="E1575" s="259"/>
      <c r="F1575" s="270"/>
      <c r="G1575" s="259"/>
      <c r="H1575" s="259"/>
      <c r="I1575" s="259"/>
      <c r="J1575" s="259"/>
    </row>
    <row r="1576" spans="1:10">
      <c r="A1576" s="259"/>
      <c r="B1576" s="259"/>
      <c r="C1576" s="259"/>
      <c r="D1576" s="259"/>
      <c r="E1576" s="259"/>
      <c r="F1576" s="270"/>
      <c r="G1576" s="259"/>
      <c r="H1576" s="259"/>
      <c r="I1576" s="259"/>
      <c r="J1576" s="259"/>
    </row>
    <row r="1577" spans="1:10">
      <c r="A1577" s="259"/>
      <c r="B1577" s="259"/>
      <c r="C1577" s="259"/>
      <c r="D1577" s="259"/>
      <c r="E1577" s="259"/>
      <c r="F1577" s="270"/>
      <c r="G1577" s="259"/>
      <c r="H1577" s="259"/>
      <c r="I1577" s="259"/>
      <c r="J1577" s="259"/>
    </row>
    <row r="1578" spans="1:10">
      <c r="A1578" s="259"/>
      <c r="B1578" s="259"/>
      <c r="C1578" s="259"/>
      <c r="D1578" s="259"/>
      <c r="E1578" s="259"/>
      <c r="F1578" s="270"/>
      <c r="G1578" s="259"/>
      <c r="H1578" s="259"/>
      <c r="I1578" s="259"/>
      <c r="J1578" s="259"/>
    </row>
    <row r="1579" spans="1:10">
      <c r="A1579" s="259"/>
      <c r="B1579" s="259"/>
      <c r="C1579" s="259"/>
      <c r="D1579" s="259"/>
      <c r="E1579" s="259"/>
      <c r="F1579" s="270"/>
      <c r="G1579" s="259"/>
      <c r="H1579" s="259"/>
      <c r="I1579" s="259"/>
      <c r="J1579" s="259"/>
    </row>
    <row r="1580" spans="1:10">
      <c r="A1580" s="259"/>
      <c r="B1580" s="259"/>
      <c r="C1580" s="259"/>
      <c r="D1580" s="259"/>
      <c r="E1580" s="259"/>
      <c r="F1580" s="270"/>
      <c r="G1580" s="259"/>
      <c r="H1580" s="259"/>
      <c r="I1580" s="259"/>
      <c r="J1580" s="259"/>
    </row>
    <row r="1581" spans="1:10">
      <c r="A1581" s="259"/>
      <c r="B1581" s="259"/>
      <c r="C1581" s="259"/>
      <c r="D1581" s="259"/>
      <c r="E1581" s="259"/>
      <c r="F1581" s="270"/>
      <c r="G1581" s="259"/>
      <c r="H1581" s="259"/>
      <c r="I1581" s="259"/>
      <c r="J1581" s="259"/>
    </row>
    <row r="1582" spans="1:10">
      <c r="A1582" s="259"/>
      <c r="B1582" s="259"/>
      <c r="C1582" s="259"/>
      <c r="D1582" s="259"/>
      <c r="E1582" s="259"/>
      <c r="F1582" s="270"/>
      <c r="G1582" s="259"/>
      <c r="H1582" s="259"/>
      <c r="I1582" s="259"/>
      <c r="J1582" s="259"/>
    </row>
    <row r="1583" spans="1:10">
      <c r="A1583" s="259"/>
      <c r="B1583" s="259"/>
      <c r="C1583" s="259"/>
      <c r="D1583" s="259"/>
      <c r="E1583" s="259"/>
      <c r="F1583" s="270"/>
      <c r="G1583" s="259"/>
      <c r="H1583" s="259"/>
      <c r="I1583" s="259"/>
      <c r="J1583" s="259"/>
    </row>
    <row r="1584" spans="1:10">
      <c r="A1584" s="259"/>
      <c r="B1584" s="259"/>
      <c r="C1584" s="259"/>
      <c r="D1584" s="259"/>
      <c r="E1584" s="259"/>
      <c r="F1584" s="270"/>
      <c r="G1584" s="259"/>
      <c r="H1584" s="259"/>
      <c r="I1584" s="259"/>
      <c r="J1584" s="259"/>
    </row>
    <row r="1585" spans="1:10">
      <c r="A1585" s="259"/>
      <c r="B1585" s="259"/>
      <c r="C1585" s="259"/>
      <c r="D1585" s="259"/>
      <c r="E1585" s="259"/>
      <c r="F1585" s="270"/>
      <c r="G1585" s="259"/>
      <c r="H1585" s="259"/>
      <c r="I1585" s="259"/>
      <c r="J1585" s="259"/>
    </row>
    <row r="1586" spans="1:10">
      <c r="A1586" s="259"/>
      <c r="B1586" s="259"/>
      <c r="C1586" s="259"/>
      <c r="D1586" s="259"/>
      <c r="E1586" s="259"/>
      <c r="F1586" s="270"/>
      <c r="G1586" s="259"/>
      <c r="H1586" s="259"/>
      <c r="I1586" s="259"/>
      <c r="J1586" s="259"/>
    </row>
    <row r="1587" spans="1:10">
      <c r="A1587" s="259"/>
      <c r="B1587" s="259"/>
      <c r="C1587" s="259"/>
      <c r="D1587" s="259"/>
      <c r="E1587" s="259"/>
      <c r="F1587" s="270"/>
      <c r="G1587" s="259"/>
      <c r="H1587" s="259"/>
      <c r="I1587" s="259"/>
      <c r="J1587" s="259"/>
    </row>
    <row r="1588" spans="1:10">
      <c r="A1588" s="259"/>
      <c r="B1588" s="259"/>
      <c r="C1588" s="259"/>
      <c r="D1588" s="259"/>
      <c r="E1588" s="259"/>
      <c r="F1588" s="270"/>
      <c r="G1588" s="259"/>
      <c r="H1588" s="259"/>
      <c r="I1588" s="259"/>
      <c r="J1588" s="259"/>
    </row>
    <row r="1589" spans="1:10">
      <c r="A1589" s="259"/>
      <c r="B1589" s="259"/>
      <c r="C1589" s="259"/>
      <c r="D1589" s="259"/>
      <c r="E1589" s="259"/>
      <c r="F1589" s="270"/>
      <c r="G1589" s="259"/>
      <c r="H1589" s="259"/>
      <c r="I1589" s="259"/>
      <c r="J1589" s="259"/>
    </row>
    <row r="1590" spans="1:10">
      <c r="A1590" s="259"/>
      <c r="B1590" s="259"/>
      <c r="C1590" s="259"/>
      <c r="D1590" s="259"/>
      <c r="E1590" s="259"/>
      <c r="F1590" s="270"/>
      <c r="G1590" s="259"/>
      <c r="H1590" s="259"/>
      <c r="I1590" s="259"/>
      <c r="J1590" s="259"/>
    </row>
    <row r="1591" spans="1:10">
      <c r="A1591" s="259"/>
      <c r="B1591" s="259"/>
      <c r="C1591" s="259"/>
      <c r="D1591" s="259"/>
      <c r="E1591" s="259"/>
      <c r="F1591" s="270"/>
      <c r="G1591" s="259"/>
      <c r="H1591" s="259"/>
      <c r="I1591" s="259"/>
      <c r="J1591" s="259"/>
    </row>
    <row r="1592" spans="1:10">
      <c r="A1592" s="259"/>
      <c r="B1592" s="259"/>
      <c r="C1592" s="259"/>
      <c r="D1592" s="259"/>
      <c r="E1592" s="259"/>
      <c r="F1592" s="270"/>
      <c r="G1592" s="259"/>
      <c r="H1592" s="259"/>
      <c r="I1592" s="259"/>
      <c r="J1592" s="259"/>
    </row>
    <row r="1593" spans="1:10">
      <c r="A1593" s="259"/>
      <c r="B1593" s="259"/>
      <c r="C1593" s="259"/>
      <c r="D1593" s="259"/>
      <c r="E1593" s="259"/>
      <c r="F1593" s="270"/>
      <c r="G1593" s="259"/>
      <c r="H1593" s="259"/>
      <c r="I1593" s="259"/>
      <c r="J1593" s="259"/>
    </row>
    <row r="1594" spans="1:10">
      <c r="A1594" s="259"/>
      <c r="B1594" s="259"/>
      <c r="C1594" s="259"/>
      <c r="D1594" s="259"/>
      <c r="E1594" s="259"/>
      <c r="F1594" s="270"/>
      <c r="G1594" s="259"/>
      <c r="H1594" s="259"/>
      <c r="I1594" s="259"/>
      <c r="J1594" s="259"/>
    </row>
    <row r="1595" spans="1:10">
      <c r="A1595" s="259"/>
      <c r="B1595" s="259"/>
      <c r="C1595" s="259"/>
      <c r="D1595" s="259"/>
      <c r="E1595" s="259"/>
      <c r="F1595" s="270"/>
      <c r="G1595" s="259"/>
      <c r="H1595" s="259"/>
      <c r="I1595" s="259"/>
      <c r="J1595" s="259"/>
    </row>
    <row r="1596" spans="1:10">
      <c r="A1596" s="259"/>
      <c r="B1596" s="259"/>
      <c r="C1596" s="259"/>
      <c r="D1596" s="259"/>
      <c r="E1596" s="259"/>
      <c r="F1596" s="270"/>
      <c r="G1596" s="259"/>
      <c r="H1596" s="259"/>
      <c r="I1596" s="259"/>
      <c r="J1596" s="259"/>
    </row>
    <row r="1597" spans="1:10">
      <c r="A1597" s="259"/>
      <c r="B1597" s="259"/>
      <c r="C1597" s="259"/>
      <c r="D1597" s="259"/>
      <c r="E1597" s="259"/>
      <c r="F1597" s="270"/>
      <c r="G1597" s="259"/>
      <c r="H1597" s="259"/>
      <c r="I1597" s="259"/>
      <c r="J1597" s="259"/>
    </row>
    <row r="1598" spans="1:10">
      <c r="A1598" s="259"/>
      <c r="B1598" s="259"/>
      <c r="C1598" s="259"/>
      <c r="D1598" s="259"/>
      <c r="E1598" s="259"/>
      <c r="F1598" s="270"/>
      <c r="G1598" s="259"/>
      <c r="H1598" s="259"/>
      <c r="I1598" s="259"/>
      <c r="J1598" s="259"/>
    </row>
    <row r="1599" spans="1:10">
      <c r="A1599" s="259"/>
      <c r="B1599" s="259"/>
      <c r="C1599" s="259"/>
      <c r="D1599" s="259"/>
      <c r="E1599" s="259"/>
      <c r="F1599" s="270"/>
      <c r="G1599" s="259"/>
      <c r="H1599" s="259"/>
      <c r="I1599" s="259"/>
      <c r="J1599" s="259"/>
    </row>
    <row r="1600" spans="1:10">
      <c r="A1600" s="259"/>
      <c r="B1600" s="259"/>
      <c r="C1600" s="259"/>
      <c r="D1600" s="259"/>
      <c r="E1600" s="259"/>
      <c r="F1600" s="270"/>
      <c r="G1600" s="259"/>
      <c r="H1600" s="259"/>
      <c r="I1600" s="259"/>
      <c r="J1600" s="259"/>
    </row>
    <row r="1601" spans="1:10">
      <c r="A1601" s="259"/>
      <c r="B1601" s="259"/>
      <c r="C1601" s="259"/>
      <c r="D1601" s="259"/>
      <c r="E1601" s="259"/>
      <c r="F1601" s="270"/>
      <c r="G1601" s="259"/>
      <c r="H1601" s="259"/>
      <c r="I1601" s="259"/>
      <c r="J1601" s="259"/>
    </row>
    <row r="1602" spans="1:10">
      <c r="A1602" s="259"/>
      <c r="B1602" s="259"/>
      <c r="C1602" s="259"/>
      <c r="D1602" s="259"/>
      <c r="E1602" s="259"/>
      <c r="F1602" s="270"/>
      <c r="G1602" s="259"/>
      <c r="H1602" s="259"/>
      <c r="I1602" s="259"/>
      <c r="J1602" s="259"/>
    </row>
    <row r="1603" spans="1:10">
      <c r="A1603" s="259"/>
      <c r="B1603" s="259"/>
      <c r="C1603" s="259"/>
      <c r="D1603" s="259"/>
      <c r="E1603" s="259"/>
      <c r="F1603" s="270"/>
      <c r="G1603" s="259"/>
      <c r="H1603" s="259"/>
      <c r="I1603" s="259"/>
      <c r="J1603" s="259"/>
    </row>
    <row r="1604" spans="1:10">
      <c r="A1604" s="259"/>
      <c r="B1604" s="259"/>
      <c r="C1604" s="259"/>
      <c r="D1604" s="259"/>
      <c r="E1604" s="259"/>
      <c r="F1604" s="270"/>
      <c r="G1604" s="259"/>
      <c r="H1604" s="259"/>
      <c r="I1604" s="259"/>
      <c r="J1604" s="259"/>
    </row>
    <row r="1605" spans="1:10">
      <c r="A1605" s="259"/>
      <c r="B1605" s="259"/>
      <c r="C1605" s="259"/>
      <c r="D1605" s="259"/>
      <c r="E1605" s="259"/>
      <c r="F1605" s="270"/>
      <c r="G1605" s="259"/>
      <c r="H1605" s="259"/>
      <c r="I1605" s="259"/>
      <c r="J1605" s="259"/>
    </row>
    <row r="1606" spans="1:10">
      <c r="A1606" s="259"/>
      <c r="B1606" s="259"/>
      <c r="C1606" s="259"/>
      <c r="D1606" s="259"/>
      <c r="E1606" s="259"/>
      <c r="F1606" s="270"/>
      <c r="G1606" s="259"/>
      <c r="H1606" s="259"/>
      <c r="I1606" s="259"/>
      <c r="J1606" s="259"/>
    </row>
    <row r="1607" spans="1:10">
      <c r="A1607" s="259"/>
      <c r="B1607" s="259"/>
      <c r="C1607" s="259"/>
      <c r="D1607" s="259"/>
      <c r="E1607" s="259"/>
      <c r="F1607" s="270"/>
      <c r="G1607" s="259"/>
      <c r="H1607" s="259"/>
      <c r="I1607" s="259"/>
      <c r="J1607" s="259"/>
    </row>
    <row r="1608" spans="1:10">
      <c r="A1608" s="259"/>
      <c r="B1608" s="259"/>
      <c r="C1608" s="259"/>
      <c r="D1608" s="259"/>
      <c r="E1608" s="259"/>
      <c r="F1608" s="270"/>
      <c r="G1608" s="259"/>
      <c r="H1608" s="259"/>
      <c r="I1608" s="259"/>
      <c r="J1608" s="259"/>
    </row>
    <row r="1609" spans="1:10">
      <c r="A1609" s="259"/>
      <c r="B1609" s="259"/>
      <c r="C1609" s="259"/>
      <c r="D1609" s="259"/>
      <c r="E1609" s="259"/>
      <c r="F1609" s="270"/>
      <c r="G1609" s="259"/>
      <c r="H1609" s="259"/>
      <c r="I1609" s="259"/>
      <c r="J1609" s="259"/>
    </row>
    <row r="1610" spans="1:10">
      <c r="A1610" s="259"/>
      <c r="B1610" s="259"/>
      <c r="C1610" s="259"/>
      <c r="D1610" s="259"/>
      <c r="E1610" s="259"/>
      <c r="F1610" s="270"/>
      <c r="G1610" s="259"/>
      <c r="H1610" s="259"/>
      <c r="I1610" s="259"/>
      <c r="J1610" s="259"/>
    </row>
    <row r="1611" spans="1:10">
      <c r="A1611" s="259"/>
      <c r="B1611" s="259"/>
      <c r="C1611" s="259"/>
      <c r="D1611" s="259"/>
      <c r="E1611" s="259"/>
      <c r="F1611" s="270"/>
      <c r="G1611" s="259"/>
      <c r="H1611" s="259"/>
      <c r="I1611" s="259"/>
      <c r="J1611" s="259"/>
    </row>
    <row r="1612" spans="1:10">
      <c r="A1612" s="259"/>
      <c r="B1612" s="259"/>
      <c r="C1612" s="259"/>
      <c r="D1612" s="259"/>
      <c r="E1612" s="259"/>
      <c r="F1612" s="270"/>
      <c r="G1612" s="259"/>
      <c r="H1612" s="259"/>
      <c r="I1612" s="259"/>
      <c r="J1612" s="259"/>
    </row>
    <row r="1613" spans="1:10">
      <c r="A1613" s="259"/>
      <c r="B1613" s="259"/>
      <c r="C1613" s="259"/>
      <c r="D1613" s="259"/>
      <c r="E1613" s="259"/>
      <c r="F1613" s="270"/>
      <c r="G1613" s="259"/>
      <c r="H1613" s="259"/>
      <c r="I1613" s="259"/>
      <c r="J1613" s="259"/>
    </row>
    <row r="1614" spans="1:10">
      <c r="A1614" s="259"/>
      <c r="B1614" s="259"/>
      <c r="C1614" s="259"/>
      <c r="D1614" s="259"/>
      <c r="E1614" s="259"/>
      <c r="F1614" s="270"/>
      <c r="G1614" s="259"/>
      <c r="H1614" s="259"/>
      <c r="I1614" s="259"/>
      <c r="J1614" s="259"/>
    </row>
    <row r="1615" spans="1:10">
      <c r="A1615" s="259"/>
      <c r="B1615" s="259"/>
      <c r="C1615" s="259"/>
      <c r="D1615" s="259"/>
      <c r="E1615" s="259"/>
      <c r="F1615" s="270"/>
      <c r="G1615" s="259"/>
      <c r="H1615" s="259"/>
      <c r="I1615" s="259"/>
      <c r="J1615" s="259"/>
    </row>
    <row r="1616" spans="1:10">
      <c r="A1616" s="259"/>
      <c r="B1616" s="259"/>
      <c r="C1616" s="259"/>
      <c r="D1616" s="259"/>
      <c r="E1616" s="259"/>
      <c r="F1616" s="270"/>
      <c r="G1616" s="259"/>
      <c r="H1616" s="259"/>
      <c r="I1616" s="259"/>
      <c r="J1616" s="259"/>
    </row>
    <row r="1617" spans="1:10">
      <c r="A1617" s="259"/>
      <c r="B1617" s="259"/>
      <c r="C1617" s="259"/>
      <c r="D1617" s="259"/>
      <c r="E1617" s="259"/>
      <c r="F1617" s="270"/>
      <c r="G1617" s="259"/>
      <c r="H1617" s="259"/>
      <c r="I1617" s="259"/>
      <c r="J1617" s="259"/>
    </row>
    <row r="1618" spans="1:10">
      <c r="A1618" s="259"/>
      <c r="B1618" s="259"/>
      <c r="C1618" s="259"/>
      <c r="D1618" s="259"/>
      <c r="E1618" s="259"/>
      <c r="F1618" s="270"/>
      <c r="G1618" s="259"/>
      <c r="H1618" s="259"/>
      <c r="I1618" s="259"/>
      <c r="J1618" s="259"/>
    </row>
    <row r="1619" spans="1:10">
      <c r="A1619" s="259"/>
      <c r="B1619" s="259"/>
      <c r="C1619" s="259"/>
      <c r="D1619" s="259"/>
      <c r="E1619" s="259"/>
      <c r="F1619" s="270"/>
      <c r="G1619" s="259"/>
      <c r="H1619" s="259"/>
      <c r="I1619" s="259"/>
      <c r="J1619" s="259"/>
    </row>
    <row r="1620" spans="1:10">
      <c r="A1620" s="259"/>
      <c r="B1620" s="259"/>
      <c r="C1620" s="259"/>
      <c r="D1620" s="259"/>
      <c r="E1620" s="259"/>
      <c r="F1620" s="270"/>
      <c r="G1620" s="259"/>
      <c r="H1620" s="259"/>
      <c r="I1620" s="259"/>
      <c r="J1620" s="259"/>
    </row>
    <row r="1621" spans="1:10">
      <c r="A1621" s="259"/>
      <c r="B1621" s="259"/>
      <c r="C1621" s="259"/>
      <c r="D1621" s="259"/>
      <c r="E1621" s="259"/>
      <c r="F1621" s="270"/>
      <c r="G1621" s="259"/>
      <c r="H1621" s="259"/>
      <c r="I1621" s="259"/>
      <c r="J1621" s="259"/>
    </row>
    <row r="1622" spans="1:10">
      <c r="A1622" s="259"/>
      <c r="B1622" s="259"/>
      <c r="C1622" s="259"/>
      <c r="D1622" s="259"/>
      <c r="E1622" s="259"/>
      <c r="F1622" s="270"/>
      <c r="G1622" s="259"/>
      <c r="H1622" s="259"/>
      <c r="I1622" s="259"/>
      <c r="J1622" s="259"/>
    </row>
    <row r="1623" spans="1:10">
      <c r="A1623" s="259"/>
      <c r="B1623" s="259"/>
      <c r="C1623" s="259"/>
      <c r="D1623" s="259"/>
      <c r="E1623" s="259"/>
      <c r="F1623" s="270"/>
      <c r="G1623" s="259"/>
      <c r="H1623" s="259"/>
      <c r="I1623" s="259"/>
      <c r="J1623" s="259"/>
    </row>
    <row r="1624" spans="1:10">
      <c r="A1624" s="259"/>
      <c r="B1624" s="259"/>
      <c r="C1624" s="259"/>
      <c r="D1624" s="259"/>
      <c r="E1624" s="259"/>
      <c r="F1624" s="270"/>
      <c r="G1624" s="259"/>
      <c r="H1624" s="259"/>
      <c r="I1624" s="259"/>
      <c r="J1624" s="259"/>
    </row>
    <row r="1625" spans="1:10">
      <c r="A1625" s="259"/>
      <c r="B1625" s="259"/>
      <c r="C1625" s="259"/>
      <c r="D1625" s="259"/>
      <c r="E1625" s="259"/>
      <c r="F1625" s="270"/>
      <c r="G1625" s="259"/>
      <c r="H1625" s="259"/>
      <c r="I1625" s="259"/>
      <c r="J1625" s="259"/>
    </row>
    <row r="1626" spans="1:10">
      <c r="A1626" s="259"/>
      <c r="B1626" s="259"/>
      <c r="C1626" s="259"/>
      <c r="D1626" s="259"/>
      <c r="E1626" s="259"/>
      <c r="F1626" s="270"/>
      <c r="G1626" s="259"/>
      <c r="H1626" s="259"/>
      <c r="I1626" s="259"/>
      <c r="J1626" s="259"/>
    </row>
    <row r="1627" spans="1:10">
      <c r="A1627" s="259"/>
      <c r="B1627" s="259"/>
      <c r="C1627" s="259"/>
      <c r="D1627" s="259"/>
      <c r="E1627" s="259"/>
      <c r="F1627" s="270"/>
      <c r="G1627" s="259"/>
      <c r="H1627" s="259"/>
      <c r="I1627" s="259"/>
      <c r="J1627" s="259"/>
    </row>
    <row r="1628" spans="1:10">
      <c r="A1628" s="259"/>
      <c r="B1628" s="259"/>
      <c r="C1628" s="259"/>
      <c r="D1628" s="259"/>
      <c r="E1628" s="259"/>
      <c r="F1628" s="270"/>
      <c r="G1628" s="259"/>
      <c r="H1628" s="259"/>
      <c r="I1628" s="259"/>
      <c r="J1628" s="259"/>
    </row>
    <row r="1629" spans="1:10">
      <c r="A1629" s="259"/>
      <c r="B1629" s="259"/>
      <c r="C1629" s="259"/>
      <c r="D1629" s="259"/>
      <c r="E1629" s="259"/>
      <c r="F1629" s="270"/>
      <c r="G1629" s="259"/>
      <c r="H1629" s="259"/>
      <c r="I1629" s="259"/>
      <c r="J1629" s="259"/>
    </row>
    <row r="1630" spans="1:10">
      <c r="A1630" s="259"/>
      <c r="B1630" s="259"/>
      <c r="C1630" s="259"/>
      <c r="D1630" s="259"/>
      <c r="E1630" s="259"/>
      <c r="F1630" s="270"/>
      <c r="G1630" s="259"/>
      <c r="H1630" s="259"/>
      <c r="I1630" s="259"/>
      <c r="J1630" s="259"/>
    </row>
    <row r="1631" spans="1:10">
      <c r="A1631" s="259"/>
      <c r="B1631" s="259"/>
      <c r="C1631" s="259"/>
      <c r="D1631" s="259"/>
      <c r="E1631" s="259"/>
      <c r="F1631" s="270"/>
      <c r="G1631" s="259"/>
      <c r="H1631" s="259"/>
      <c r="I1631" s="259"/>
      <c r="J1631" s="259"/>
    </row>
    <row r="1632" spans="1:10">
      <c r="A1632" s="259"/>
      <c r="B1632" s="259"/>
      <c r="C1632" s="259"/>
      <c r="D1632" s="259"/>
      <c r="E1632" s="259"/>
      <c r="F1632" s="270"/>
      <c r="G1632" s="259"/>
      <c r="H1632" s="259"/>
      <c r="I1632" s="259"/>
      <c r="J1632" s="259"/>
    </row>
    <row r="1633" spans="1:10">
      <c r="A1633" s="259"/>
      <c r="B1633" s="259"/>
      <c r="C1633" s="259"/>
      <c r="D1633" s="259"/>
      <c r="E1633" s="259"/>
      <c r="F1633" s="270"/>
      <c r="G1633" s="259"/>
      <c r="H1633" s="259"/>
      <c r="I1633" s="259"/>
      <c r="J1633" s="259"/>
    </row>
    <row r="1634" spans="1:10">
      <c r="A1634" s="259"/>
      <c r="B1634" s="259"/>
      <c r="C1634" s="259"/>
      <c r="D1634" s="259"/>
      <c r="E1634" s="259"/>
      <c r="F1634" s="270"/>
      <c r="G1634" s="259"/>
      <c r="H1634" s="259"/>
      <c r="I1634" s="259"/>
      <c r="J1634" s="259"/>
    </row>
    <row r="1635" spans="1:10">
      <c r="A1635" s="259"/>
      <c r="B1635" s="259"/>
      <c r="C1635" s="259"/>
      <c r="D1635" s="259"/>
      <c r="E1635" s="259"/>
      <c r="F1635" s="270"/>
      <c r="G1635" s="259"/>
      <c r="H1635" s="259"/>
      <c r="I1635" s="259"/>
      <c r="J1635" s="259"/>
    </row>
    <row r="1636" spans="1:10">
      <c r="A1636" s="259"/>
      <c r="B1636" s="259"/>
      <c r="C1636" s="259"/>
      <c r="D1636" s="259"/>
      <c r="E1636" s="259"/>
      <c r="F1636" s="270"/>
      <c r="G1636" s="259"/>
      <c r="H1636" s="259"/>
      <c r="I1636" s="259"/>
      <c r="J1636" s="259"/>
    </row>
    <row r="1637" spans="1:10">
      <c r="A1637" s="259"/>
      <c r="B1637" s="259"/>
      <c r="C1637" s="259"/>
      <c r="D1637" s="259"/>
      <c r="E1637" s="259"/>
      <c r="F1637" s="270"/>
      <c r="G1637" s="259"/>
      <c r="H1637" s="259"/>
      <c r="I1637" s="259"/>
      <c r="J1637" s="259"/>
    </row>
    <row r="1638" spans="1:10">
      <c r="A1638" s="259"/>
      <c r="B1638" s="259"/>
      <c r="C1638" s="259"/>
      <c r="D1638" s="259"/>
      <c r="E1638" s="259"/>
      <c r="F1638" s="270"/>
      <c r="G1638" s="259"/>
      <c r="H1638" s="259"/>
      <c r="I1638" s="259"/>
      <c r="J1638" s="259"/>
    </row>
    <row r="1639" spans="1:10">
      <c r="A1639" s="259"/>
      <c r="B1639" s="259"/>
      <c r="C1639" s="259"/>
      <c r="D1639" s="259"/>
      <c r="E1639" s="259"/>
      <c r="F1639" s="270"/>
      <c r="G1639" s="259"/>
      <c r="H1639" s="259"/>
      <c r="I1639" s="259"/>
      <c r="J1639" s="259"/>
    </row>
    <row r="1640" spans="1:10">
      <c r="A1640" s="259"/>
      <c r="B1640" s="259"/>
      <c r="C1640" s="259"/>
      <c r="D1640" s="259"/>
      <c r="E1640" s="259"/>
      <c r="F1640" s="270"/>
      <c r="G1640" s="259"/>
      <c r="H1640" s="259"/>
      <c r="I1640" s="259"/>
      <c r="J1640" s="259"/>
    </row>
    <row r="1641" spans="1:10">
      <c r="A1641" s="259"/>
      <c r="B1641" s="259"/>
      <c r="C1641" s="259"/>
      <c r="D1641" s="259"/>
      <c r="E1641" s="259"/>
      <c r="F1641" s="270"/>
      <c r="G1641" s="259"/>
      <c r="H1641" s="259"/>
      <c r="I1641" s="259"/>
      <c r="J1641" s="259"/>
    </row>
    <row r="1642" spans="1:10">
      <c r="A1642" s="259"/>
      <c r="B1642" s="259"/>
      <c r="C1642" s="259"/>
      <c r="D1642" s="259"/>
      <c r="E1642" s="259"/>
      <c r="F1642" s="270"/>
      <c r="G1642" s="259"/>
      <c r="H1642" s="259"/>
      <c r="I1642" s="259"/>
      <c r="J1642" s="259"/>
    </row>
    <row r="1643" spans="1:10">
      <c r="A1643" s="259"/>
      <c r="B1643" s="259"/>
      <c r="C1643" s="259"/>
      <c r="D1643" s="259"/>
      <c r="E1643" s="259"/>
      <c r="F1643" s="270"/>
      <c r="G1643" s="259"/>
      <c r="H1643" s="259"/>
      <c r="I1643" s="259"/>
      <c r="J1643" s="259"/>
    </row>
    <row r="1644" spans="1:10">
      <c r="A1644" s="259"/>
      <c r="B1644" s="259"/>
      <c r="C1644" s="259"/>
      <c r="D1644" s="259"/>
      <c r="E1644" s="259"/>
      <c r="F1644" s="270"/>
      <c r="G1644" s="259"/>
      <c r="H1644" s="259"/>
      <c r="I1644" s="259"/>
      <c r="J1644" s="259"/>
    </row>
    <row r="1645" spans="1:10">
      <c r="A1645" s="259"/>
      <c r="B1645" s="259"/>
      <c r="C1645" s="259"/>
      <c r="D1645" s="259"/>
      <c r="E1645" s="259"/>
      <c r="F1645" s="270"/>
      <c r="G1645" s="259"/>
      <c r="H1645" s="259"/>
      <c r="I1645" s="259"/>
      <c r="J1645" s="259"/>
    </row>
    <row r="1646" spans="1:10">
      <c r="A1646" s="259"/>
      <c r="B1646" s="259"/>
      <c r="C1646" s="259"/>
      <c r="D1646" s="259"/>
      <c r="E1646" s="259"/>
      <c r="F1646" s="270"/>
      <c r="G1646" s="259"/>
      <c r="H1646" s="259"/>
      <c r="I1646" s="259"/>
      <c r="J1646" s="259"/>
    </row>
    <row r="1647" spans="1:10">
      <c r="A1647" s="259"/>
      <c r="B1647" s="259"/>
      <c r="C1647" s="259"/>
      <c r="D1647" s="259"/>
      <c r="E1647" s="259"/>
      <c r="F1647" s="270"/>
      <c r="G1647" s="259"/>
      <c r="H1647" s="259"/>
      <c r="I1647" s="259"/>
      <c r="J1647" s="259"/>
    </row>
    <row r="1648" spans="1:10">
      <c r="A1648" s="259"/>
      <c r="B1648" s="259"/>
      <c r="C1648" s="259"/>
      <c r="D1648" s="259"/>
      <c r="E1648" s="259"/>
      <c r="F1648" s="270"/>
      <c r="G1648" s="259"/>
      <c r="H1648" s="259"/>
      <c r="I1648" s="259"/>
      <c r="J1648" s="259"/>
    </row>
    <row r="1649" spans="1:10">
      <c r="A1649" s="259"/>
      <c r="B1649" s="259"/>
      <c r="C1649" s="259"/>
      <c r="D1649" s="259"/>
      <c r="E1649" s="259"/>
      <c r="F1649" s="270"/>
      <c r="G1649" s="259"/>
      <c r="H1649" s="259"/>
      <c r="I1649" s="259"/>
      <c r="J1649" s="259"/>
    </row>
    <row r="1650" spans="1:10">
      <c r="A1650" s="259"/>
      <c r="B1650" s="259"/>
      <c r="C1650" s="259"/>
      <c r="D1650" s="259"/>
      <c r="E1650" s="259"/>
      <c r="F1650" s="270"/>
      <c r="G1650" s="259"/>
      <c r="H1650" s="259"/>
      <c r="I1650" s="259"/>
      <c r="J1650" s="259"/>
    </row>
    <row r="1651" spans="1:10">
      <c r="A1651" s="259"/>
      <c r="B1651" s="259"/>
      <c r="C1651" s="259"/>
      <c r="D1651" s="259"/>
      <c r="E1651" s="259"/>
      <c r="F1651" s="270"/>
      <c r="G1651" s="259"/>
      <c r="H1651" s="259"/>
      <c r="I1651" s="259"/>
      <c r="J1651" s="259"/>
    </row>
    <row r="1652" spans="1:10">
      <c r="A1652" s="259"/>
      <c r="B1652" s="259"/>
      <c r="C1652" s="259"/>
      <c r="D1652" s="259"/>
      <c r="E1652" s="259"/>
      <c r="F1652" s="270"/>
      <c r="G1652" s="259"/>
      <c r="H1652" s="259"/>
      <c r="I1652" s="259"/>
      <c r="J1652" s="259"/>
    </row>
    <row r="1653" spans="1:10">
      <c r="A1653" s="259"/>
      <c r="B1653" s="259"/>
      <c r="C1653" s="259"/>
      <c r="D1653" s="259"/>
      <c r="E1653" s="259"/>
      <c r="F1653" s="270"/>
      <c r="G1653" s="259"/>
      <c r="H1653" s="259"/>
      <c r="I1653" s="259"/>
      <c r="J1653" s="259"/>
    </row>
    <row r="1654" spans="1:10">
      <c r="A1654" s="259"/>
      <c r="B1654" s="259"/>
      <c r="C1654" s="259"/>
      <c r="D1654" s="259"/>
      <c r="E1654" s="259"/>
      <c r="F1654" s="270"/>
      <c r="G1654" s="259"/>
      <c r="H1654" s="259"/>
      <c r="I1654" s="259"/>
      <c r="J1654" s="259"/>
    </row>
    <row r="1655" spans="1:10">
      <c r="A1655" s="259"/>
      <c r="B1655" s="259"/>
      <c r="C1655" s="259"/>
      <c r="D1655" s="259"/>
      <c r="E1655" s="259"/>
      <c r="F1655" s="270"/>
      <c r="G1655" s="259"/>
      <c r="H1655" s="259"/>
      <c r="I1655" s="259"/>
      <c r="J1655" s="259"/>
    </row>
    <row r="1656" spans="1:10">
      <c r="A1656" s="259"/>
      <c r="B1656" s="259"/>
      <c r="C1656" s="259"/>
      <c r="D1656" s="259"/>
      <c r="E1656" s="259"/>
      <c r="F1656" s="270"/>
      <c r="G1656" s="259"/>
      <c r="H1656" s="259"/>
      <c r="I1656" s="259"/>
      <c r="J1656" s="259"/>
    </row>
    <row r="1657" spans="1:10">
      <c r="A1657" s="259"/>
      <c r="B1657" s="259"/>
      <c r="C1657" s="259"/>
      <c r="D1657" s="259"/>
      <c r="E1657" s="259"/>
      <c r="F1657" s="270"/>
      <c r="G1657" s="259"/>
      <c r="H1657" s="259"/>
      <c r="I1657" s="259"/>
      <c r="J1657" s="259"/>
    </row>
    <row r="1658" spans="1:10">
      <c r="A1658" s="259"/>
      <c r="B1658" s="259"/>
      <c r="C1658" s="259"/>
      <c r="D1658" s="259"/>
      <c r="E1658" s="259"/>
      <c r="F1658" s="270"/>
      <c r="G1658" s="259"/>
      <c r="H1658" s="259"/>
      <c r="I1658" s="259"/>
      <c r="J1658" s="259"/>
    </row>
    <row r="1659" spans="1:10">
      <c r="A1659" s="259"/>
      <c r="B1659" s="259"/>
      <c r="C1659" s="259"/>
      <c r="D1659" s="259"/>
      <c r="E1659" s="259"/>
      <c r="F1659" s="270"/>
      <c r="G1659" s="259"/>
      <c r="H1659" s="259"/>
      <c r="I1659" s="259"/>
      <c r="J1659" s="259"/>
    </row>
    <row r="1660" spans="1:10">
      <c r="A1660" s="259"/>
      <c r="B1660" s="259"/>
      <c r="C1660" s="259"/>
      <c r="D1660" s="259"/>
      <c r="E1660" s="259"/>
      <c r="F1660" s="270"/>
      <c r="G1660" s="259"/>
      <c r="H1660" s="259"/>
      <c r="I1660" s="259"/>
      <c r="J1660" s="259"/>
    </row>
    <row r="1661" spans="1:10">
      <c r="A1661" s="259"/>
      <c r="B1661" s="259"/>
      <c r="C1661" s="259"/>
      <c r="D1661" s="259"/>
      <c r="E1661" s="259"/>
      <c r="F1661" s="270"/>
      <c r="G1661" s="259"/>
      <c r="H1661" s="259"/>
      <c r="I1661" s="259"/>
      <c r="J1661" s="259"/>
    </row>
    <row r="1662" spans="1:10">
      <c r="A1662" s="259"/>
      <c r="B1662" s="259"/>
      <c r="C1662" s="259"/>
      <c r="D1662" s="259"/>
      <c r="E1662" s="259"/>
      <c r="F1662" s="270"/>
      <c r="G1662" s="259"/>
      <c r="H1662" s="259"/>
      <c r="I1662" s="259"/>
      <c r="J1662" s="259"/>
    </row>
    <row r="1663" spans="1:10">
      <c r="A1663" s="259"/>
      <c r="B1663" s="259"/>
      <c r="C1663" s="259"/>
      <c r="D1663" s="259"/>
      <c r="E1663" s="259"/>
      <c r="F1663" s="270"/>
      <c r="G1663" s="259"/>
      <c r="H1663" s="259"/>
      <c r="I1663" s="259"/>
      <c r="J1663" s="259"/>
    </row>
    <row r="1664" spans="1:10">
      <c r="A1664" s="259"/>
      <c r="B1664" s="259"/>
      <c r="C1664" s="259"/>
      <c r="D1664" s="259"/>
      <c r="E1664" s="259"/>
      <c r="F1664" s="270"/>
      <c r="G1664" s="259"/>
      <c r="H1664" s="259"/>
      <c r="I1664" s="259"/>
      <c r="J1664" s="259"/>
    </row>
    <row r="1665" spans="1:10">
      <c r="A1665" s="259"/>
      <c r="B1665" s="259"/>
      <c r="C1665" s="259"/>
      <c r="D1665" s="259"/>
      <c r="E1665" s="259"/>
      <c r="F1665" s="270"/>
      <c r="G1665" s="259"/>
      <c r="H1665" s="259"/>
      <c r="I1665" s="259"/>
      <c r="J1665" s="259"/>
    </row>
    <row r="1666" spans="1:10">
      <c r="A1666" s="259"/>
      <c r="B1666" s="259"/>
      <c r="C1666" s="259"/>
      <c r="D1666" s="259"/>
      <c r="E1666" s="259"/>
      <c r="F1666" s="270"/>
      <c r="G1666" s="259"/>
      <c r="H1666" s="259"/>
      <c r="I1666" s="259"/>
      <c r="J1666" s="259"/>
    </row>
    <row r="1667" spans="1:10">
      <c r="A1667" s="259"/>
      <c r="B1667" s="259"/>
      <c r="C1667" s="259"/>
      <c r="D1667" s="259"/>
      <c r="E1667" s="259"/>
      <c r="F1667" s="270"/>
      <c r="G1667" s="259"/>
      <c r="H1667" s="259"/>
      <c r="I1667" s="259"/>
      <c r="J1667" s="259"/>
    </row>
    <row r="1668" spans="1:10">
      <c r="A1668" s="259"/>
      <c r="B1668" s="259"/>
      <c r="C1668" s="259"/>
      <c r="D1668" s="259"/>
      <c r="E1668" s="259"/>
      <c r="F1668" s="270"/>
      <c r="G1668" s="259"/>
      <c r="H1668" s="259"/>
      <c r="I1668" s="259"/>
      <c r="J1668" s="259"/>
    </row>
    <row r="1669" spans="1:10">
      <c r="A1669" s="259"/>
      <c r="B1669" s="259"/>
      <c r="C1669" s="259"/>
      <c r="D1669" s="259"/>
      <c r="E1669" s="259"/>
      <c r="F1669" s="270"/>
      <c r="G1669" s="259"/>
      <c r="H1669" s="259"/>
      <c r="I1669" s="259"/>
      <c r="J1669" s="259"/>
    </row>
    <row r="1670" spans="1:10">
      <c r="A1670" s="259"/>
      <c r="B1670" s="259"/>
      <c r="C1670" s="259"/>
      <c r="D1670" s="259"/>
      <c r="E1670" s="259"/>
      <c r="F1670" s="270"/>
      <c r="G1670" s="259"/>
      <c r="H1670" s="259"/>
      <c r="I1670" s="259"/>
      <c r="J1670" s="259"/>
    </row>
    <row r="1671" spans="1:10">
      <c r="A1671" s="259"/>
      <c r="B1671" s="259"/>
      <c r="C1671" s="259"/>
      <c r="D1671" s="259"/>
      <c r="E1671" s="259"/>
      <c r="F1671" s="270"/>
      <c r="G1671" s="259"/>
      <c r="H1671" s="259"/>
      <c r="I1671" s="259"/>
      <c r="J1671" s="259"/>
    </row>
    <row r="1672" spans="1:10">
      <c r="A1672" s="259"/>
      <c r="B1672" s="259"/>
      <c r="C1672" s="259"/>
      <c r="D1672" s="259"/>
      <c r="E1672" s="259"/>
      <c r="F1672" s="270"/>
      <c r="G1672" s="259"/>
      <c r="H1672" s="259"/>
      <c r="I1672" s="259"/>
      <c r="J1672" s="259"/>
    </row>
    <row r="1673" spans="1:10">
      <c r="A1673" s="259"/>
      <c r="B1673" s="259"/>
      <c r="C1673" s="259"/>
      <c r="D1673" s="259"/>
      <c r="E1673" s="259"/>
      <c r="F1673" s="270"/>
      <c r="G1673" s="259"/>
      <c r="H1673" s="259"/>
      <c r="I1673" s="259"/>
      <c r="J1673" s="259"/>
    </row>
    <row r="1674" spans="1:10">
      <c r="A1674" s="259"/>
      <c r="B1674" s="259"/>
      <c r="C1674" s="259"/>
      <c r="D1674" s="259"/>
      <c r="E1674" s="259"/>
      <c r="F1674" s="270"/>
      <c r="G1674" s="259"/>
      <c r="H1674" s="259"/>
      <c r="I1674" s="259"/>
      <c r="J1674" s="259"/>
    </row>
    <row r="1675" spans="1:10">
      <c r="A1675" s="259"/>
      <c r="B1675" s="259"/>
      <c r="C1675" s="259"/>
      <c r="D1675" s="259"/>
      <c r="E1675" s="259"/>
      <c r="F1675" s="270"/>
      <c r="G1675" s="259"/>
      <c r="H1675" s="259"/>
      <c r="I1675" s="259"/>
      <c r="J1675" s="259"/>
    </row>
    <row r="1676" spans="1:10">
      <c r="A1676" s="259"/>
      <c r="B1676" s="259"/>
      <c r="C1676" s="259"/>
      <c r="D1676" s="259"/>
      <c r="E1676" s="259"/>
      <c r="F1676" s="270"/>
      <c r="G1676" s="259"/>
      <c r="H1676" s="259"/>
      <c r="I1676" s="259"/>
      <c r="J1676" s="259"/>
    </row>
    <row r="1677" spans="1:10">
      <c r="A1677" s="259"/>
      <c r="B1677" s="259"/>
      <c r="C1677" s="259"/>
      <c r="D1677" s="259"/>
      <c r="E1677" s="259"/>
      <c r="F1677" s="270"/>
      <c r="G1677" s="259"/>
      <c r="H1677" s="259"/>
      <c r="I1677" s="259"/>
      <c r="J1677" s="259"/>
    </row>
    <row r="1678" spans="1:10">
      <c r="A1678" s="259"/>
      <c r="B1678" s="259"/>
      <c r="C1678" s="259"/>
      <c r="D1678" s="259"/>
      <c r="E1678" s="259"/>
      <c r="F1678" s="270"/>
      <c r="G1678" s="259"/>
      <c r="H1678" s="259"/>
      <c r="I1678" s="259"/>
      <c r="J1678" s="259"/>
    </row>
    <row r="1679" spans="1:10">
      <c r="A1679" s="259"/>
      <c r="B1679" s="259"/>
      <c r="C1679" s="259"/>
      <c r="D1679" s="259"/>
      <c r="E1679" s="259"/>
      <c r="F1679" s="270"/>
      <c r="G1679" s="259"/>
      <c r="H1679" s="259"/>
      <c r="I1679" s="259"/>
      <c r="J1679" s="259"/>
    </row>
    <row r="1680" spans="1:10">
      <c r="A1680" s="259"/>
      <c r="B1680" s="259"/>
      <c r="C1680" s="259"/>
      <c r="D1680" s="259"/>
      <c r="E1680" s="259"/>
      <c r="F1680" s="270"/>
      <c r="G1680" s="259"/>
      <c r="H1680" s="259"/>
      <c r="I1680" s="259"/>
      <c r="J1680" s="259"/>
    </row>
    <row r="1681" spans="1:10">
      <c r="A1681" s="259"/>
      <c r="B1681" s="259"/>
      <c r="C1681" s="259"/>
      <c r="D1681" s="259"/>
      <c r="E1681" s="259"/>
      <c r="F1681" s="270"/>
      <c r="G1681" s="259"/>
      <c r="H1681" s="259"/>
      <c r="I1681" s="259"/>
      <c r="J1681" s="259"/>
    </row>
    <row r="1682" spans="1:10">
      <c r="A1682" s="259"/>
      <c r="B1682" s="259"/>
      <c r="C1682" s="259"/>
      <c r="D1682" s="259"/>
      <c r="E1682" s="259"/>
      <c r="F1682" s="270"/>
      <c r="G1682" s="259"/>
      <c r="H1682" s="259"/>
      <c r="I1682" s="259"/>
      <c r="J1682" s="259"/>
    </row>
    <row r="1683" spans="1:10">
      <c r="A1683" s="259"/>
      <c r="B1683" s="259"/>
      <c r="C1683" s="259"/>
      <c r="D1683" s="259"/>
      <c r="E1683" s="259"/>
      <c r="F1683" s="270"/>
      <c r="G1683" s="259"/>
      <c r="H1683" s="259"/>
      <c r="I1683" s="259"/>
      <c r="J1683" s="259"/>
    </row>
    <row r="1684" spans="1:10">
      <c r="A1684" s="259"/>
      <c r="B1684" s="259"/>
      <c r="C1684" s="259"/>
      <c r="D1684" s="259"/>
      <c r="E1684" s="259"/>
      <c r="F1684" s="270"/>
      <c r="G1684" s="259"/>
      <c r="H1684" s="259"/>
      <c r="I1684" s="259"/>
      <c r="J1684" s="259"/>
    </row>
    <row r="1685" spans="1:10">
      <c r="A1685" s="259"/>
      <c r="B1685" s="259"/>
      <c r="C1685" s="259"/>
      <c r="D1685" s="259"/>
      <c r="E1685" s="259"/>
      <c r="F1685" s="270"/>
      <c r="G1685" s="259"/>
      <c r="H1685" s="259"/>
      <c r="I1685" s="259"/>
      <c r="J1685" s="259"/>
    </row>
    <row r="1686" spans="1:10">
      <c r="A1686" s="259"/>
      <c r="B1686" s="259"/>
      <c r="C1686" s="259"/>
      <c r="D1686" s="259"/>
      <c r="E1686" s="259"/>
      <c r="F1686" s="270"/>
      <c r="G1686" s="259"/>
      <c r="H1686" s="259"/>
      <c r="I1686" s="259"/>
      <c r="J1686" s="259"/>
    </row>
    <row r="1687" spans="1:10">
      <c r="A1687" s="259"/>
      <c r="B1687" s="259"/>
      <c r="C1687" s="259"/>
      <c r="D1687" s="259"/>
      <c r="E1687" s="259"/>
      <c r="F1687" s="270"/>
      <c r="G1687" s="259"/>
      <c r="H1687" s="259"/>
      <c r="I1687" s="259"/>
      <c r="J1687" s="259"/>
    </row>
    <row r="1688" spans="1:10">
      <c r="A1688" s="259"/>
      <c r="B1688" s="259"/>
      <c r="C1688" s="259"/>
      <c r="D1688" s="259"/>
      <c r="E1688" s="259"/>
      <c r="F1688" s="270"/>
      <c r="G1688" s="259"/>
      <c r="H1688" s="259"/>
      <c r="I1688" s="259"/>
      <c r="J1688" s="259"/>
    </row>
    <row r="1689" spans="1:10">
      <c r="A1689" s="259"/>
      <c r="B1689" s="259"/>
      <c r="C1689" s="259"/>
      <c r="D1689" s="259"/>
      <c r="E1689" s="259"/>
      <c r="F1689" s="270"/>
      <c r="G1689" s="259"/>
      <c r="H1689" s="259"/>
      <c r="I1689" s="259"/>
      <c r="J1689" s="259"/>
    </row>
    <row r="1690" spans="1:10">
      <c r="A1690" s="259"/>
      <c r="B1690" s="259"/>
      <c r="C1690" s="259"/>
      <c r="D1690" s="259"/>
      <c r="E1690" s="259"/>
      <c r="F1690" s="270"/>
      <c r="G1690" s="259"/>
      <c r="H1690" s="259"/>
      <c r="I1690" s="259"/>
      <c r="J1690" s="259"/>
    </row>
    <row r="1691" spans="1:10">
      <c r="A1691" s="259"/>
      <c r="B1691" s="259"/>
      <c r="C1691" s="259"/>
      <c r="D1691" s="259"/>
      <c r="E1691" s="259"/>
      <c r="F1691" s="270"/>
      <c r="G1691" s="259"/>
      <c r="H1691" s="259"/>
      <c r="I1691" s="259"/>
      <c r="J1691" s="259"/>
    </row>
    <row r="1692" spans="1:10">
      <c r="A1692" s="259"/>
      <c r="B1692" s="259"/>
      <c r="C1692" s="259"/>
      <c r="D1692" s="259"/>
      <c r="E1692" s="259"/>
      <c r="F1692" s="270"/>
      <c r="G1692" s="259"/>
      <c r="H1692" s="259"/>
      <c r="I1692" s="259"/>
      <c r="J1692" s="259"/>
    </row>
    <row r="1693" spans="1:10">
      <c r="A1693" s="259"/>
      <c r="B1693" s="259"/>
      <c r="C1693" s="259"/>
      <c r="D1693" s="259"/>
      <c r="E1693" s="259"/>
      <c r="F1693" s="270"/>
      <c r="G1693" s="259"/>
      <c r="H1693" s="259"/>
      <c r="I1693" s="259"/>
      <c r="J1693" s="259"/>
    </row>
    <row r="1694" spans="1:10">
      <c r="A1694" s="259"/>
      <c r="B1694" s="259"/>
      <c r="C1694" s="259"/>
      <c r="D1694" s="259"/>
      <c r="E1694" s="259"/>
      <c r="F1694" s="270"/>
      <c r="G1694" s="259"/>
      <c r="H1694" s="259"/>
      <c r="I1694" s="259"/>
      <c r="J1694" s="259"/>
    </row>
    <row r="1695" spans="1:10">
      <c r="A1695" s="259"/>
      <c r="B1695" s="259"/>
      <c r="C1695" s="259"/>
      <c r="D1695" s="259"/>
      <c r="E1695" s="259"/>
      <c r="F1695" s="270"/>
      <c r="G1695" s="259"/>
      <c r="H1695" s="259"/>
      <c r="I1695" s="259"/>
      <c r="J1695" s="259"/>
    </row>
    <row r="1696" spans="1:10">
      <c r="A1696" s="259"/>
      <c r="B1696" s="259"/>
      <c r="C1696" s="259"/>
      <c r="D1696" s="259"/>
      <c r="E1696" s="259"/>
      <c r="F1696" s="270"/>
      <c r="G1696" s="259"/>
      <c r="H1696" s="259"/>
      <c r="I1696" s="259"/>
      <c r="J1696" s="259"/>
    </row>
    <row r="1697" spans="1:10">
      <c r="A1697" s="259"/>
      <c r="B1697" s="259"/>
      <c r="C1697" s="259"/>
      <c r="D1697" s="259"/>
      <c r="E1697" s="259"/>
      <c r="F1697" s="270"/>
      <c r="G1697" s="259"/>
      <c r="H1697" s="259"/>
      <c r="I1697" s="259"/>
      <c r="J1697" s="259"/>
    </row>
    <row r="1698" spans="1:10">
      <c r="A1698" s="259"/>
      <c r="B1698" s="259"/>
      <c r="C1698" s="259"/>
      <c r="D1698" s="259"/>
      <c r="E1698" s="259"/>
      <c r="F1698" s="270"/>
      <c r="G1698" s="259"/>
      <c r="H1698" s="259"/>
      <c r="I1698" s="259"/>
      <c r="J1698" s="259"/>
    </row>
    <row r="1699" spans="1:10">
      <c r="A1699" s="259"/>
      <c r="B1699" s="259"/>
      <c r="C1699" s="259"/>
      <c r="D1699" s="259"/>
      <c r="E1699" s="259"/>
      <c r="F1699" s="270"/>
      <c r="G1699" s="259"/>
      <c r="H1699" s="259"/>
      <c r="I1699" s="259"/>
      <c r="J1699" s="259"/>
    </row>
    <row r="1700" spans="1:10">
      <c r="A1700" s="259"/>
      <c r="B1700" s="259"/>
      <c r="C1700" s="259"/>
      <c r="D1700" s="259"/>
      <c r="E1700" s="259"/>
      <c r="F1700" s="270"/>
      <c r="G1700" s="259"/>
      <c r="H1700" s="259"/>
      <c r="I1700" s="259"/>
      <c r="J1700" s="259"/>
    </row>
    <row r="1701" spans="1:10">
      <c r="A1701" s="259"/>
      <c r="B1701" s="259"/>
      <c r="C1701" s="259"/>
      <c r="D1701" s="259"/>
      <c r="E1701" s="259"/>
      <c r="F1701" s="270"/>
      <c r="G1701" s="259"/>
      <c r="H1701" s="259"/>
      <c r="I1701" s="259"/>
      <c r="J1701" s="259"/>
    </row>
    <row r="1702" spans="1:10">
      <c r="A1702" s="259"/>
      <c r="B1702" s="259"/>
      <c r="C1702" s="259"/>
      <c r="D1702" s="259"/>
      <c r="E1702" s="259"/>
      <c r="F1702" s="270"/>
      <c r="G1702" s="259"/>
      <c r="H1702" s="259"/>
      <c r="I1702" s="259"/>
      <c r="J1702" s="259"/>
    </row>
    <row r="1703" spans="1:10">
      <c r="A1703" s="259"/>
      <c r="B1703" s="259"/>
      <c r="C1703" s="259"/>
      <c r="D1703" s="259"/>
      <c r="E1703" s="259"/>
      <c r="F1703" s="270"/>
      <c r="G1703" s="259"/>
      <c r="H1703" s="259"/>
      <c r="I1703" s="259"/>
      <c r="J1703" s="259"/>
    </row>
    <row r="1704" spans="1:10">
      <c r="A1704" s="259"/>
      <c r="B1704" s="259"/>
      <c r="C1704" s="259"/>
      <c r="D1704" s="259"/>
      <c r="E1704" s="259"/>
      <c r="F1704" s="270"/>
      <c r="G1704" s="259"/>
      <c r="H1704" s="259"/>
      <c r="I1704" s="259"/>
      <c r="J1704" s="259"/>
    </row>
    <row r="1705" spans="1:10">
      <c r="A1705" s="259"/>
      <c r="B1705" s="259"/>
      <c r="C1705" s="259"/>
      <c r="D1705" s="259"/>
      <c r="E1705" s="259"/>
      <c r="F1705" s="270"/>
      <c r="G1705" s="259"/>
      <c r="H1705" s="259"/>
      <c r="I1705" s="259"/>
      <c r="J1705" s="259"/>
    </row>
    <row r="1706" spans="1:10">
      <c r="A1706" s="259"/>
      <c r="B1706" s="259"/>
      <c r="C1706" s="259"/>
      <c r="D1706" s="259"/>
      <c r="E1706" s="259"/>
      <c r="F1706" s="270"/>
      <c r="G1706" s="259"/>
      <c r="H1706" s="259"/>
      <c r="I1706" s="259"/>
      <c r="J1706" s="259"/>
    </row>
    <row r="1707" spans="1:10">
      <c r="A1707" s="259"/>
      <c r="B1707" s="259"/>
      <c r="C1707" s="259"/>
      <c r="D1707" s="259"/>
      <c r="E1707" s="259"/>
      <c r="F1707" s="270"/>
      <c r="G1707" s="259"/>
      <c r="H1707" s="259"/>
      <c r="I1707" s="259"/>
      <c r="J1707" s="259"/>
    </row>
    <row r="1708" spans="1:10">
      <c r="A1708" s="259"/>
      <c r="B1708" s="259"/>
      <c r="C1708" s="259"/>
      <c r="D1708" s="259"/>
      <c r="E1708" s="259"/>
      <c r="F1708" s="270"/>
      <c r="G1708" s="259"/>
      <c r="H1708" s="259"/>
      <c r="I1708" s="259"/>
      <c r="J1708" s="259"/>
    </row>
    <row r="1709" spans="1:10">
      <c r="A1709" s="259"/>
      <c r="B1709" s="259"/>
      <c r="C1709" s="259"/>
      <c r="D1709" s="259"/>
      <c r="E1709" s="259"/>
      <c r="F1709" s="270"/>
      <c r="G1709" s="259"/>
      <c r="H1709" s="259"/>
      <c r="I1709" s="259"/>
      <c r="J1709" s="259"/>
    </row>
    <row r="1710" spans="1:10">
      <c r="A1710" s="259"/>
      <c r="B1710" s="259"/>
      <c r="C1710" s="259"/>
      <c r="D1710" s="259"/>
      <c r="E1710" s="259"/>
      <c r="F1710" s="270"/>
      <c r="G1710" s="259"/>
      <c r="H1710" s="259"/>
      <c r="I1710" s="259"/>
      <c r="J1710" s="259"/>
    </row>
    <row r="1711" spans="1:10">
      <c r="A1711" s="259"/>
      <c r="B1711" s="259"/>
      <c r="C1711" s="259"/>
      <c r="D1711" s="259"/>
      <c r="E1711" s="259"/>
      <c r="F1711" s="270"/>
      <c r="G1711" s="259"/>
      <c r="H1711" s="259"/>
      <c r="I1711" s="259"/>
      <c r="J1711" s="259"/>
    </row>
    <row r="1712" spans="1:10">
      <c r="A1712" s="259"/>
      <c r="B1712" s="259"/>
      <c r="C1712" s="259"/>
      <c r="D1712" s="259"/>
      <c r="E1712" s="259"/>
      <c r="F1712" s="270"/>
      <c r="G1712" s="259"/>
      <c r="H1712" s="259"/>
      <c r="I1712" s="259"/>
      <c r="J1712" s="259"/>
    </row>
    <row r="1713" spans="1:10">
      <c r="A1713" s="259"/>
      <c r="B1713" s="259"/>
      <c r="C1713" s="259"/>
      <c r="D1713" s="259"/>
      <c r="E1713" s="259"/>
      <c r="F1713" s="270"/>
      <c r="G1713" s="259"/>
      <c r="H1713" s="259"/>
      <c r="I1713" s="259"/>
      <c r="J1713" s="259"/>
    </row>
    <row r="1714" spans="1:10">
      <c r="A1714" s="259"/>
      <c r="B1714" s="259"/>
      <c r="C1714" s="259"/>
      <c r="D1714" s="259"/>
      <c r="E1714" s="259"/>
      <c r="F1714" s="270"/>
      <c r="G1714" s="259"/>
      <c r="H1714" s="259"/>
      <c r="I1714" s="259"/>
      <c r="J1714" s="259"/>
    </row>
    <row r="1715" spans="1:10">
      <c r="A1715" s="259"/>
      <c r="B1715" s="259"/>
      <c r="C1715" s="259"/>
      <c r="D1715" s="259"/>
      <c r="E1715" s="259"/>
      <c r="F1715" s="270"/>
      <c r="G1715" s="259"/>
      <c r="H1715" s="259"/>
      <c r="I1715" s="259"/>
      <c r="J1715" s="259"/>
    </row>
    <row r="1716" spans="1:10">
      <c r="A1716" s="259"/>
      <c r="B1716" s="259"/>
      <c r="C1716" s="259"/>
      <c r="D1716" s="259"/>
      <c r="E1716" s="259"/>
      <c r="F1716" s="270"/>
      <c r="G1716" s="259"/>
      <c r="H1716" s="259"/>
      <c r="I1716" s="259"/>
      <c r="J1716" s="259"/>
    </row>
    <row r="1717" spans="1:10">
      <c r="A1717" s="259"/>
      <c r="B1717" s="259"/>
      <c r="C1717" s="259"/>
      <c r="D1717" s="259"/>
      <c r="E1717" s="259"/>
      <c r="F1717" s="270"/>
      <c r="G1717" s="259"/>
      <c r="H1717" s="259"/>
      <c r="I1717" s="259"/>
      <c r="J1717" s="259"/>
    </row>
    <row r="1718" spans="1:10">
      <c r="A1718" s="259"/>
      <c r="B1718" s="259"/>
      <c r="C1718" s="259"/>
      <c r="D1718" s="259"/>
      <c r="E1718" s="259"/>
      <c r="F1718" s="270"/>
      <c r="G1718" s="259"/>
      <c r="H1718" s="259"/>
      <c r="I1718" s="259"/>
      <c r="J1718" s="259"/>
    </row>
    <row r="1719" spans="1:10">
      <c r="A1719" s="259"/>
      <c r="B1719" s="259"/>
      <c r="C1719" s="259"/>
      <c r="D1719" s="259"/>
      <c r="E1719" s="259"/>
      <c r="F1719" s="270"/>
      <c r="G1719" s="259"/>
      <c r="H1719" s="259"/>
      <c r="I1719" s="259"/>
      <c r="J1719" s="259"/>
    </row>
    <row r="1720" spans="1:10">
      <c r="A1720" s="259"/>
      <c r="B1720" s="259"/>
      <c r="C1720" s="259"/>
      <c r="D1720" s="259"/>
      <c r="E1720" s="259"/>
      <c r="F1720" s="270"/>
      <c r="G1720" s="259"/>
      <c r="H1720" s="259"/>
      <c r="I1720" s="259"/>
      <c r="J1720" s="259"/>
    </row>
    <row r="1721" spans="1:10">
      <c r="A1721" s="259"/>
      <c r="B1721" s="259"/>
      <c r="C1721" s="259"/>
      <c r="D1721" s="259"/>
      <c r="E1721" s="259"/>
      <c r="F1721" s="270"/>
      <c r="G1721" s="259"/>
      <c r="H1721" s="259"/>
      <c r="I1721" s="259"/>
      <c r="J1721" s="259"/>
    </row>
    <row r="1722" spans="1:10">
      <c r="A1722" s="259"/>
      <c r="B1722" s="259"/>
      <c r="C1722" s="259"/>
      <c r="D1722" s="259"/>
      <c r="E1722" s="259"/>
      <c r="F1722" s="270"/>
      <c r="G1722" s="259"/>
      <c r="H1722" s="259"/>
      <c r="I1722" s="259"/>
      <c r="J1722" s="259"/>
    </row>
    <row r="1723" spans="1:10">
      <c r="A1723" s="259"/>
      <c r="B1723" s="259"/>
      <c r="C1723" s="259"/>
      <c r="D1723" s="259"/>
      <c r="E1723" s="259"/>
      <c r="F1723" s="270"/>
      <c r="G1723" s="259"/>
      <c r="H1723" s="259"/>
      <c r="I1723" s="259"/>
      <c r="J1723" s="259"/>
    </row>
    <row r="1724" spans="1:10">
      <c r="A1724" s="259"/>
      <c r="B1724" s="259"/>
      <c r="C1724" s="259"/>
      <c r="D1724" s="259"/>
      <c r="E1724" s="259"/>
      <c r="F1724" s="270"/>
      <c r="G1724" s="259"/>
      <c r="H1724" s="259"/>
      <c r="I1724" s="259"/>
      <c r="J1724" s="259"/>
    </row>
    <row r="1725" spans="1:10">
      <c r="A1725" s="259"/>
      <c r="B1725" s="259"/>
      <c r="C1725" s="259"/>
      <c r="D1725" s="259"/>
      <c r="E1725" s="259"/>
      <c r="F1725" s="270"/>
      <c r="G1725" s="259"/>
      <c r="H1725" s="259"/>
      <c r="I1725" s="259"/>
      <c r="J1725" s="259"/>
    </row>
    <row r="1726" spans="1:10">
      <c r="A1726" s="259"/>
      <c r="B1726" s="259"/>
      <c r="C1726" s="259"/>
      <c r="D1726" s="259"/>
      <c r="E1726" s="259"/>
      <c r="F1726" s="270"/>
      <c r="G1726" s="259"/>
      <c r="H1726" s="259"/>
      <c r="I1726" s="259"/>
      <c r="J1726" s="259"/>
    </row>
    <row r="1727" spans="1:10">
      <c r="A1727" s="259"/>
      <c r="B1727" s="259"/>
      <c r="C1727" s="259"/>
      <c r="D1727" s="259"/>
      <c r="E1727" s="259"/>
      <c r="F1727" s="270"/>
      <c r="G1727" s="259"/>
      <c r="H1727" s="259"/>
      <c r="I1727" s="259"/>
      <c r="J1727" s="259"/>
    </row>
    <row r="1728" spans="1:10">
      <c r="A1728" s="259"/>
      <c r="B1728" s="259"/>
      <c r="C1728" s="259"/>
      <c r="D1728" s="259"/>
      <c r="E1728" s="259"/>
      <c r="F1728" s="270"/>
      <c r="G1728" s="259"/>
      <c r="H1728" s="259"/>
      <c r="I1728" s="259"/>
      <c r="J1728" s="259"/>
    </row>
    <row r="1729" spans="1:10">
      <c r="A1729" s="259"/>
      <c r="B1729" s="259"/>
      <c r="C1729" s="259"/>
      <c r="D1729" s="259"/>
      <c r="E1729" s="259"/>
      <c r="F1729" s="270"/>
      <c r="G1729" s="259"/>
      <c r="H1729" s="259"/>
      <c r="I1729" s="259"/>
      <c r="J1729" s="259"/>
    </row>
    <row r="1730" spans="1:10">
      <c r="A1730" s="259"/>
      <c r="B1730" s="259"/>
      <c r="C1730" s="259"/>
      <c r="D1730" s="259"/>
      <c r="E1730" s="259"/>
      <c r="F1730" s="270"/>
      <c r="G1730" s="259"/>
      <c r="H1730" s="259"/>
      <c r="I1730" s="259"/>
      <c r="J1730" s="259"/>
    </row>
    <row r="1731" spans="1:10">
      <c r="A1731" s="259"/>
      <c r="B1731" s="259"/>
      <c r="C1731" s="259"/>
      <c r="D1731" s="259"/>
      <c r="E1731" s="259"/>
      <c r="F1731" s="270"/>
      <c r="G1731" s="259"/>
      <c r="H1731" s="259"/>
      <c r="I1731" s="259"/>
      <c r="J1731" s="259"/>
    </row>
    <row r="1732" spans="1:10">
      <c r="A1732" s="259"/>
      <c r="B1732" s="259"/>
      <c r="C1732" s="259"/>
      <c r="D1732" s="259"/>
      <c r="E1732" s="259"/>
      <c r="F1732" s="270"/>
      <c r="G1732" s="259"/>
      <c r="H1732" s="259"/>
      <c r="I1732" s="259"/>
      <c r="J1732" s="259"/>
    </row>
    <row r="1733" spans="1:10">
      <c r="A1733" s="259"/>
      <c r="B1733" s="259"/>
      <c r="C1733" s="259"/>
      <c r="D1733" s="259"/>
      <c r="E1733" s="259"/>
      <c r="F1733" s="270"/>
      <c r="G1733" s="259"/>
      <c r="H1733" s="259"/>
      <c r="I1733" s="259"/>
      <c r="J1733" s="259"/>
    </row>
    <row r="1734" spans="1:10">
      <c r="A1734" s="259"/>
      <c r="B1734" s="259"/>
      <c r="C1734" s="259"/>
      <c r="D1734" s="259"/>
      <c r="E1734" s="259"/>
      <c r="F1734" s="270"/>
      <c r="G1734" s="259"/>
      <c r="H1734" s="259"/>
      <c r="I1734" s="259"/>
      <c r="J1734" s="259"/>
    </row>
    <row r="1735" spans="1:10">
      <c r="A1735" s="259"/>
      <c r="B1735" s="259"/>
      <c r="C1735" s="259"/>
      <c r="D1735" s="259"/>
      <c r="E1735" s="259"/>
      <c r="F1735" s="270"/>
      <c r="G1735" s="259"/>
      <c r="H1735" s="259"/>
      <c r="I1735" s="259"/>
      <c r="J1735" s="259"/>
    </row>
    <row r="1736" spans="1:10">
      <c r="A1736" s="259"/>
      <c r="B1736" s="259"/>
      <c r="C1736" s="259"/>
      <c r="D1736" s="259"/>
      <c r="E1736" s="259"/>
      <c r="F1736" s="270"/>
      <c r="G1736" s="259"/>
      <c r="H1736" s="259"/>
      <c r="I1736" s="259"/>
      <c r="J1736" s="259"/>
    </row>
    <row r="1737" spans="1:10">
      <c r="A1737" s="259"/>
      <c r="B1737" s="259"/>
      <c r="C1737" s="259"/>
      <c r="D1737" s="259"/>
      <c r="E1737" s="259"/>
      <c r="F1737" s="270"/>
      <c r="G1737" s="259"/>
      <c r="H1737" s="259"/>
      <c r="I1737" s="259"/>
      <c r="J1737" s="259"/>
    </row>
    <row r="1738" spans="1:10">
      <c r="A1738" s="259"/>
      <c r="B1738" s="259"/>
      <c r="C1738" s="259"/>
      <c r="D1738" s="259"/>
      <c r="E1738" s="259"/>
      <c r="F1738" s="270"/>
      <c r="G1738" s="259"/>
      <c r="H1738" s="259"/>
      <c r="I1738" s="259"/>
      <c r="J1738" s="259"/>
    </row>
    <row r="1739" spans="1:10">
      <c r="A1739" s="259"/>
      <c r="B1739" s="259"/>
      <c r="C1739" s="259"/>
      <c r="D1739" s="259"/>
      <c r="E1739" s="259"/>
      <c r="F1739" s="270"/>
      <c r="G1739" s="259"/>
      <c r="H1739" s="259"/>
      <c r="I1739" s="259"/>
      <c r="J1739" s="259"/>
    </row>
    <row r="1740" spans="1:10">
      <c r="A1740" s="259"/>
      <c r="B1740" s="259"/>
      <c r="C1740" s="259"/>
      <c r="D1740" s="259"/>
      <c r="E1740" s="259"/>
      <c r="F1740" s="270"/>
      <c r="G1740" s="259"/>
      <c r="H1740" s="259"/>
      <c r="I1740" s="259"/>
      <c r="J1740" s="259"/>
    </row>
    <row r="1741" spans="1:10">
      <c r="A1741" s="259"/>
      <c r="B1741" s="259"/>
      <c r="C1741" s="259"/>
      <c r="D1741" s="259"/>
      <c r="E1741" s="259"/>
      <c r="F1741" s="270"/>
      <c r="G1741" s="259"/>
      <c r="H1741" s="259"/>
      <c r="I1741" s="259"/>
      <c r="J1741" s="259"/>
    </row>
    <row r="1742" spans="1:10">
      <c r="A1742" s="259"/>
      <c r="B1742" s="259"/>
      <c r="C1742" s="259"/>
      <c r="D1742" s="259"/>
      <c r="E1742" s="259"/>
      <c r="F1742" s="270"/>
      <c r="G1742" s="259"/>
      <c r="H1742" s="259"/>
      <c r="I1742" s="259"/>
      <c r="J1742" s="259"/>
    </row>
    <row r="1743" spans="1:10">
      <c r="A1743" s="259"/>
      <c r="B1743" s="259"/>
      <c r="C1743" s="259"/>
      <c r="D1743" s="259"/>
      <c r="E1743" s="259"/>
      <c r="F1743" s="270"/>
      <c r="G1743" s="259"/>
      <c r="H1743" s="259"/>
      <c r="I1743" s="259"/>
      <c r="J1743" s="259"/>
    </row>
    <row r="1744" spans="1:10">
      <c r="A1744" s="259"/>
      <c r="B1744" s="259"/>
      <c r="C1744" s="259"/>
      <c r="D1744" s="259"/>
      <c r="E1744" s="259"/>
      <c r="F1744" s="270"/>
      <c r="G1744" s="259"/>
      <c r="H1744" s="259"/>
      <c r="I1744" s="259"/>
      <c r="J1744" s="259"/>
    </row>
    <row r="1745" spans="1:10">
      <c r="A1745" s="259"/>
      <c r="B1745" s="259"/>
      <c r="C1745" s="259"/>
      <c r="D1745" s="259"/>
      <c r="E1745" s="259"/>
      <c r="F1745" s="270"/>
      <c r="G1745" s="259"/>
      <c r="H1745" s="259"/>
      <c r="I1745" s="259"/>
      <c r="J1745" s="259"/>
    </row>
    <row r="1746" spans="1:10">
      <c r="A1746" s="259"/>
      <c r="B1746" s="259"/>
      <c r="C1746" s="259"/>
      <c r="D1746" s="259"/>
      <c r="E1746" s="259"/>
      <c r="F1746" s="270"/>
      <c r="G1746" s="259"/>
      <c r="H1746" s="259"/>
      <c r="I1746" s="259"/>
      <c r="J1746" s="259"/>
    </row>
    <row r="1747" spans="1:10">
      <c r="A1747" s="259"/>
      <c r="B1747" s="259"/>
      <c r="C1747" s="259"/>
      <c r="D1747" s="259"/>
      <c r="E1747" s="259"/>
      <c r="F1747" s="270"/>
      <c r="G1747" s="259"/>
      <c r="H1747" s="259"/>
      <c r="I1747" s="259"/>
      <c r="J1747" s="259"/>
    </row>
    <row r="1748" spans="1:10">
      <c r="A1748" s="259"/>
      <c r="B1748" s="259"/>
      <c r="C1748" s="259"/>
      <c r="D1748" s="259"/>
      <c r="E1748" s="259"/>
      <c r="F1748" s="270"/>
      <c r="G1748" s="259"/>
      <c r="H1748" s="259"/>
      <c r="I1748" s="259"/>
      <c r="J1748" s="259"/>
    </row>
    <row r="1749" spans="1:10">
      <c r="A1749" s="259"/>
      <c r="B1749" s="259"/>
      <c r="C1749" s="259"/>
      <c r="D1749" s="259"/>
      <c r="E1749" s="259"/>
      <c r="F1749" s="270"/>
      <c r="G1749" s="259"/>
      <c r="H1749" s="259"/>
      <c r="I1749" s="259"/>
      <c r="J1749" s="259"/>
    </row>
    <row r="1750" spans="1:10">
      <c r="A1750" s="259"/>
      <c r="B1750" s="259"/>
      <c r="C1750" s="259"/>
      <c r="D1750" s="259"/>
      <c r="E1750" s="259"/>
      <c r="F1750" s="270"/>
      <c r="G1750" s="259"/>
      <c r="H1750" s="259"/>
      <c r="I1750" s="259"/>
      <c r="J1750" s="259"/>
    </row>
    <row r="1751" spans="1:10">
      <c r="A1751" s="259"/>
      <c r="B1751" s="259"/>
      <c r="C1751" s="259"/>
      <c r="D1751" s="259"/>
      <c r="E1751" s="259"/>
      <c r="F1751" s="270"/>
      <c r="G1751" s="259"/>
      <c r="H1751" s="259"/>
      <c r="I1751" s="259"/>
      <c r="J1751" s="259"/>
    </row>
    <row r="1752" spans="1:10">
      <c r="A1752" s="259"/>
      <c r="B1752" s="259"/>
      <c r="C1752" s="259"/>
      <c r="D1752" s="259"/>
      <c r="E1752" s="259"/>
      <c r="F1752" s="270"/>
      <c r="G1752" s="259"/>
      <c r="H1752" s="259"/>
      <c r="I1752" s="259"/>
      <c r="J1752" s="259"/>
    </row>
    <row r="1753" spans="1:10">
      <c r="A1753" s="259"/>
      <c r="B1753" s="259"/>
      <c r="C1753" s="259"/>
      <c r="D1753" s="259"/>
      <c r="E1753" s="259"/>
      <c r="F1753" s="270"/>
      <c r="G1753" s="259"/>
      <c r="H1753" s="259"/>
      <c r="I1753" s="259"/>
      <c r="J1753" s="259"/>
    </row>
    <row r="1754" spans="1:10">
      <c r="A1754" s="259"/>
      <c r="B1754" s="259"/>
      <c r="C1754" s="259"/>
      <c r="D1754" s="259"/>
      <c r="E1754" s="259"/>
      <c r="F1754" s="270"/>
      <c r="G1754" s="259"/>
      <c r="H1754" s="259"/>
      <c r="I1754" s="259"/>
      <c r="J1754" s="259"/>
    </row>
    <row r="1755" spans="1:10">
      <c r="A1755" s="259"/>
      <c r="B1755" s="259"/>
      <c r="C1755" s="259"/>
      <c r="D1755" s="259"/>
      <c r="E1755" s="259"/>
      <c r="F1755" s="270"/>
      <c r="G1755" s="259"/>
      <c r="H1755" s="259"/>
      <c r="I1755" s="259"/>
      <c r="J1755" s="259"/>
    </row>
    <row r="1756" spans="1:10">
      <c r="A1756" s="259"/>
      <c r="B1756" s="259"/>
      <c r="C1756" s="259"/>
      <c r="D1756" s="259"/>
      <c r="E1756" s="259"/>
      <c r="F1756" s="270"/>
      <c r="G1756" s="259"/>
      <c r="H1756" s="259"/>
      <c r="I1756" s="259"/>
      <c r="J1756" s="259"/>
    </row>
    <row r="1757" spans="1:10">
      <c r="A1757" s="259"/>
      <c r="B1757" s="259"/>
      <c r="C1757" s="259"/>
      <c r="D1757" s="259"/>
      <c r="E1757" s="259"/>
      <c r="F1757" s="270"/>
      <c r="G1757" s="259"/>
      <c r="H1757" s="259"/>
      <c r="I1757" s="259"/>
      <c r="J1757" s="259"/>
    </row>
    <row r="1758" spans="1:10">
      <c r="A1758" s="259"/>
      <c r="B1758" s="259"/>
      <c r="C1758" s="259"/>
      <c r="D1758" s="259"/>
      <c r="E1758" s="259"/>
      <c r="F1758" s="270"/>
      <c r="G1758" s="259"/>
      <c r="H1758" s="259"/>
      <c r="I1758" s="259"/>
      <c r="J1758" s="259"/>
    </row>
    <row r="1759" spans="1:10">
      <c r="A1759" s="259"/>
      <c r="B1759" s="259"/>
      <c r="C1759" s="259"/>
      <c r="D1759" s="259"/>
      <c r="E1759" s="259"/>
      <c r="F1759" s="270"/>
      <c r="G1759" s="259"/>
      <c r="H1759" s="259"/>
      <c r="I1759" s="259"/>
      <c r="J1759" s="259"/>
    </row>
    <row r="1760" spans="1:10">
      <c r="A1760" s="259"/>
      <c r="B1760" s="259"/>
      <c r="C1760" s="259"/>
      <c r="D1760" s="259"/>
      <c r="E1760" s="259"/>
      <c r="F1760" s="270"/>
      <c r="G1760" s="259"/>
      <c r="H1760" s="259"/>
      <c r="I1760" s="259"/>
      <c r="J1760" s="259"/>
    </row>
    <row r="1761" spans="1:10">
      <c r="A1761" s="259"/>
      <c r="B1761" s="259"/>
      <c r="C1761" s="259"/>
      <c r="D1761" s="259"/>
      <c r="E1761" s="259"/>
      <c r="F1761" s="270"/>
      <c r="G1761" s="259"/>
      <c r="H1761" s="259"/>
      <c r="I1761" s="259"/>
      <c r="J1761" s="259"/>
    </row>
    <row r="1762" spans="1:10">
      <c r="A1762" s="259"/>
      <c r="B1762" s="259"/>
      <c r="C1762" s="259"/>
      <c r="D1762" s="259"/>
      <c r="E1762" s="259"/>
      <c r="F1762" s="270"/>
      <c r="G1762" s="259"/>
      <c r="H1762" s="259"/>
      <c r="I1762" s="259"/>
      <c r="J1762" s="259"/>
    </row>
    <row r="1763" spans="1:10">
      <c r="A1763" s="259"/>
      <c r="B1763" s="259"/>
      <c r="C1763" s="259"/>
      <c r="D1763" s="259"/>
      <c r="E1763" s="259"/>
      <c r="F1763" s="270"/>
      <c r="G1763" s="259"/>
      <c r="H1763" s="259"/>
      <c r="I1763" s="259"/>
      <c r="J1763" s="259"/>
    </row>
    <row r="1764" spans="1:10">
      <c r="A1764" s="259"/>
      <c r="B1764" s="259"/>
      <c r="C1764" s="259"/>
      <c r="D1764" s="259"/>
      <c r="E1764" s="259"/>
      <c r="F1764" s="270"/>
      <c r="G1764" s="259"/>
      <c r="H1764" s="259"/>
      <c r="I1764" s="259"/>
      <c r="J1764" s="259"/>
    </row>
    <row r="1765" spans="1:10">
      <c r="A1765" s="259"/>
      <c r="B1765" s="259"/>
      <c r="C1765" s="259"/>
      <c r="D1765" s="259"/>
      <c r="E1765" s="259"/>
      <c r="F1765" s="270"/>
      <c r="G1765" s="259"/>
      <c r="H1765" s="259"/>
      <c r="I1765" s="259"/>
      <c r="J1765" s="259"/>
    </row>
    <row r="1766" spans="1:10">
      <c r="A1766" s="259"/>
      <c r="B1766" s="259"/>
      <c r="C1766" s="259"/>
      <c r="D1766" s="259"/>
      <c r="E1766" s="259"/>
      <c r="F1766" s="270"/>
      <c r="G1766" s="259"/>
      <c r="H1766" s="259"/>
      <c r="I1766" s="259"/>
      <c r="J1766" s="259"/>
    </row>
    <row r="1767" spans="1:10">
      <c r="A1767" s="259"/>
      <c r="B1767" s="259"/>
      <c r="C1767" s="259"/>
      <c r="D1767" s="259"/>
      <c r="E1767" s="259"/>
      <c r="F1767" s="270"/>
      <c r="G1767" s="259"/>
      <c r="H1767" s="259"/>
      <c r="I1767" s="259"/>
      <c r="J1767" s="259"/>
    </row>
    <row r="1768" spans="1:10">
      <c r="A1768" s="259"/>
      <c r="B1768" s="259"/>
      <c r="C1768" s="259"/>
      <c r="D1768" s="259"/>
      <c r="E1768" s="259"/>
      <c r="F1768" s="270"/>
      <c r="G1768" s="259"/>
      <c r="H1768" s="259"/>
      <c r="I1768" s="259"/>
      <c r="J1768" s="259"/>
    </row>
    <row r="1769" spans="1:10">
      <c r="A1769" s="259"/>
      <c r="B1769" s="259"/>
      <c r="C1769" s="259"/>
      <c r="D1769" s="259"/>
      <c r="E1769" s="259"/>
      <c r="F1769" s="270"/>
      <c r="G1769" s="259"/>
      <c r="H1769" s="259"/>
      <c r="I1769" s="259"/>
      <c r="J1769" s="259"/>
    </row>
    <row r="1770" spans="1:10">
      <c r="A1770" s="259"/>
      <c r="B1770" s="259"/>
      <c r="C1770" s="259"/>
      <c r="D1770" s="259"/>
      <c r="E1770" s="259"/>
      <c r="F1770" s="270"/>
      <c r="G1770" s="259"/>
      <c r="H1770" s="259"/>
      <c r="I1770" s="259"/>
      <c r="J1770" s="259"/>
    </row>
    <row r="1771" spans="1:10">
      <c r="A1771" s="259"/>
      <c r="B1771" s="259"/>
      <c r="C1771" s="259"/>
      <c r="D1771" s="259"/>
      <c r="E1771" s="259"/>
      <c r="F1771" s="270"/>
      <c r="G1771" s="259"/>
      <c r="H1771" s="259"/>
      <c r="I1771" s="259"/>
      <c r="J1771" s="259"/>
    </row>
    <row r="1772" spans="1:10">
      <c r="A1772" s="259"/>
      <c r="B1772" s="259"/>
      <c r="C1772" s="259"/>
      <c r="D1772" s="259"/>
      <c r="E1772" s="259"/>
      <c r="F1772" s="270"/>
      <c r="G1772" s="259"/>
      <c r="H1772" s="259"/>
      <c r="I1772" s="259"/>
      <c r="J1772" s="259"/>
    </row>
    <row r="1773" spans="1:10">
      <c r="A1773" s="259"/>
      <c r="B1773" s="259"/>
      <c r="C1773" s="259"/>
      <c r="D1773" s="259"/>
      <c r="E1773" s="259"/>
      <c r="F1773" s="270"/>
      <c r="G1773" s="259"/>
      <c r="H1773" s="259"/>
      <c r="I1773" s="259"/>
      <c r="J1773" s="259"/>
    </row>
    <row r="1774" spans="1:10">
      <c r="A1774" s="259"/>
      <c r="B1774" s="259"/>
      <c r="C1774" s="259"/>
      <c r="D1774" s="259"/>
      <c r="E1774" s="259"/>
      <c r="F1774" s="270"/>
      <c r="G1774" s="259"/>
      <c r="H1774" s="259"/>
      <c r="I1774" s="259"/>
      <c r="J1774" s="259"/>
    </row>
    <row r="1775" spans="1:10">
      <c r="A1775" s="259"/>
      <c r="B1775" s="259"/>
      <c r="C1775" s="259"/>
      <c r="D1775" s="259"/>
      <c r="E1775" s="259"/>
      <c r="F1775" s="270"/>
      <c r="G1775" s="259"/>
      <c r="H1775" s="259"/>
      <c r="I1775" s="259"/>
      <c r="J1775" s="259"/>
    </row>
    <row r="1776" spans="1:10">
      <c r="A1776" s="259"/>
      <c r="B1776" s="259"/>
      <c r="C1776" s="259"/>
      <c r="D1776" s="259"/>
      <c r="E1776" s="259"/>
      <c r="F1776" s="270"/>
      <c r="G1776" s="259"/>
      <c r="H1776" s="259"/>
      <c r="I1776" s="259"/>
      <c r="J1776" s="259"/>
    </row>
    <row r="1777" spans="1:10">
      <c r="A1777" s="259"/>
      <c r="B1777" s="259"/>
      <c r="C1777" s="259"/>
      <c r="D1777" s="259"/>
      <c r="E1777" s="259"/>
      <c r="F1777" s="270"/>
      <c r="G1777" s="259"/>
      <c r="H1777" s="259"/>
      <c r="I1777" s="259"/>
      <c r="J1777" s="259"/>
    </row>
    <row r="1778" spans="1:10">
      <c r="A1778" s="259"/>
      <c r="B1778" s="259"/>
      <c r="C1778" s="259"/>
      <c r="D1778" s="259"/>
      <c r="E1778" s="259"/>
      <c r="F1778" s="270"/>
      <c r="G1778" s="259"/>
      <c r="H1778" s="259"/>
      <c r="I1778" s="259"/>
      <c r="J1778" s="259"/>
    </row>
    <row r="1779" spans="1:10">
      <c r="A1779" s="259"/>
      <c r="B1779" s="259"/>
      <c r="C1779" s="259"/>
      <c r="D1779" s="259"/>
      <c r="E1779" s="259"/>
      <c r="F1779" s="270"/>
      <c r="G1779" s="259"/>
      <c r="H1779" s="259"/>
      <c r="I1779" s="259"/>
      <c r="J1779" s="259"/>
    </row>
    <row r="1780" spans="1:10">
      <c r="A1780" s="259"/>
      <c r="B1780" s="259"/>
      <c r="C1780" s="259"/>
      <c r="D1780" s="259"/>
      <c r="E1780" s="259"/>
      <c r="F1780" s="270"/>
      <c r="G1780" s="259"/>
      <c r="H1780" s="259"/>
      <c r="I1780" s="259"/>
      <c r="J1780" s="259"/>
    </row>
    <row r="1781" spans="1:10">
      <c r="A1781" s="259"/>
      <c r="B1781" s="259"/>
      <c r="C1781" s="259"/>
      <c r="D1781" s="259"/>
      <c r="E1781" s="259"/>
      <c r="F1781" s="270"/>
      <c r="G1781" s="259"/>
      <c r="H1781" s="259"/>
      <c r="I1781" s="259"/>
      <c r="J1781" s="259"/>
    </row>
    <row r="1782" spans="1:10">
      <c r="A1782" s="259"/>
      <c r="B1782" s="259"/>
      <c r="C1782" s="259"/>
      <c r="D1782" s="259"/>
      <c r="E1782" s="259"/>
      <c r="F1782" s="270"/>
      <c r="G1782" s="259"/>
      <c r="H1782" s="259"/>
      <c r="I1782" s="259"/>
      <c r="J1782" s="259"/>
    </row>
    <row r="1783" spans="1:10">
      <c r="A1783" s="259"/>
      <c r="B1783" s="259"/>
      <c r="C1783" s="259"/>
      <c r="D1783" s="259"/>
      <c r="E1783" s="259"/>
      <c r="F1783" s="270"/>
      <c r="G1783" s="259"/>
      <c r="H1783" s="259"/>
      <c r="I1783" s="259"/>
      <c r="J1783" s="259"/>
    </row>
    <row r="1784" spans="1:10">
      <c r="A1784" s="259"/>
      <c r="B1784" s="259"/>
      <c r="C1784" s="259"/>
      <c r="D1784" s="259"/>
      <c r="E1784" s="259"/>
      <c r="F1784" s="270"/>
      <c r="G1784" s="259"/>
      <c r="H1784" s="259"/>
      <c r="I1784" s="259"/>
      <c r="J1784" s="259"/>
    </row>
    <row r="1785" spans="1:10">
      <c r="A1785" s="259"/>
      <c r="B1785" s="259"/>
      <c r="C1785" s="259"/>
      <c r="D1785" s="259"/>
      <c r="E1785" s="259"/>
      <c r="F1785" s="270"/>
      <c r="G1785" s="259"/>
      <c r="H1785" s="259"/>
      <c r="I1785" s="259"/>
      <c r="J1785" s="259"/>
    </row>
    <row r="1786" spans="1:10">
      <c r="A1786" s="259"/>
      <c r="B1786" s="259"/>
      <c r="C1786" s="259"/>
      <c r="D1786" s="259"/>
      <c r="E1786" s="259"/>
      <c r="F1786" s="270"/>
      <c r="G1786" s="259"/>
      <c r="H1786" s="259"/>
      <c r="I1786" s="259"/>
      <c r="J1786" s="259"/>
    </row>
    <row r="1787" spans="1:10">
      <c r="A1787" s="259"/>
      <c r="B1787" s="259"/>
      <c r="C1787" s="259"/>
      <c r="D1787" s="259"/>
      <c r="E1787" s="259"/>
      <c r="F1787" s="270"/>
      <c r="G1787" s="259"/>
      <c r="H1787" s="259"/>
      <c r="I1787" s="259"/>
      <c r="J1787" s="259"/>
    </row>
    <row r="1788" spans="1:10">
      <c r="A1788" s="259"/>
      <c r="B1788" s="259"/>
      <c r="C1788" s="259"/>
      <c r="D1788" s="259"/>
      <c r="E1788" s="259"/>
      <c r="F1788" s="270"/>
      <c r="G1788" s="259"/>
      <c r="H1788" s="259"/>
      <c r="I1788" s="259"/>
      <c r="J1788" s="259"/>
    </row>
    <row r="1789" spans="1:10">
      <c r="A1789" s="259"/>
      <c r="B1789" s="259"/>
      <c r="C1789" s="259"/>
      <c r="D1789" s="259"/>
      <c r="E1789" s="259"/>
      <c r="F1789" s="270"/>
      <c r="G1789" s="259"/>
      <c r="H1789" s="259"/>
      <c r="I1789" s="259"/>
      <c r="J1789" s="259"/>
    </row>
    <row r="1790" spans="1:10">
      <c r="A1790" s="259"/>
      <c r="B1790" s="259"/>
      <c r="C1790" s="259"/>
      <c r="D1790" s="259"/>
      <c r="E1790" s="259"/>
      <c r="F1790" s="270"/>
      <c r="G1790" s="259"/>
      <c r="H1790" s="259"/>
      <c r="I1790" s="259"/>
      <c r="J1790" s="259"/>
    </row>
    <row r="1791" spans="1:10">
      <c r="A1791" s="259"/>
      <c r="B1791" s="259"/>
      <c r="C1791" s="259"/>
      <c r="D1791" s="259"/>
      <c r="E1791" s="259"/>
      <c r="F1791" s="270"/>
      <c r="G1791" s="259"/>
      <c r="H1791" s="259"/>
      <c r="I1791" s="259"/>
      <c r="J1791" s="259"/>
    </row>
    <row r="1792" spans="1:10">
      <c r="A1792" s="259"/>
      <c r="B1792" s="259"/>
      <c r="C1792" s="259"/>
      <c r="D1792" s="259"/>
      <c r="E1792" s="259"/>
      <c r="F1792" s="270"/>
      <c r="G1792" s="259"/>
      <c r="H1792" s="259"/>
      <c r="I1792" s="259"/>
      <c r="J1792" s="259"/>
    </row>
    <row r="1793" spans="1:10">
      <c r="A1793" s="259"/>
      <c r="B1793" s="259"/>
      <c r="C1793" s="259"/>
      <c r="D1793" s="259"/>
      <c r="E1793" s="259"/>
      <c r="F1793" s="270"/>
      <c r="G1793" s="259"/>
      <c r="H1793" s="259"/>
      <c r="I1793" s="259"/>
      <c r="J1793" s="259"/>
    </row>
    <row r="1794" spans="1:10">
      <c r="A1794" s="259"/>
      <c r="B1794" s="259"/>
      <c r="C1794" s="259"/>
      <c r="D1794" s="259"/>
      <c r="E1794" s="259"/>
      <c r="F1794" s="270"/>
      <c r="G1794" s="259"/>
      <c r="H1794" s="259"/>
      <c r="I1794" s="259"/>
      <c r="J1794" s="259"/>
    </row>
    <row r="1795" spans="1:10">
      <c r="A1795" s="259"/>
      <c r="B1795" s="259"/>
      <c r="C1795" s="259"/>
      <c r="D1795" s="259"/>
      <c r="E1795" s="259"/>
      <c r="F1795" s="270"/>
      <c r="G1795" s="259"/>
      <c r="H1795" s="259"/>
      <c r="I1795" s="259"/>
      <c r="J1795" s="259"/>
    </row>
    <row r="1796" spans="1:10">
      <c r="A1796" s="259"/>
      <c r="B1796" s="259"/>
      <c r="C1796" s="259"/>
      <c r="D1796" s="259"/>
      <c r="E1796" s="259"/>
      <c r="F1796" s="270"/>
      <c r="G1796" s="259"/>
      <c r="H1796" s="259"/>
      <c r="I1796" s="259"/>
      <c r="J1796" s="259"/>
    </row>
    <row r="1797" spans="1:10">
      <c r="A1797" s="259"/>
      <c r="B1797" s="259"/>
      <c r="C1797" s="259"/>
      <c r="D1797" s="259"/>
      <c r="E1797" s="259"/>
      <c r="F1797" s="270"/>
      <c r="G1797" s="259"/>
      <c r="H1797" s="259"/>
      <c r="I1797" s="259"/>
      <c r="J1797" s="259"/>
    </row>
    <row r="1798" spans="1:10">
      <c r="A1798" s="259"/>
      <c r="B1798" s="259"/>
      <c r="C1798" s="259"/>
      <c r="D1798" s="259"/>
      <c r="E1798" s="259"/>
      <c r="F1798" s="270"/>
      <c r="G1798" s="259"/>
      <c r="H1798" s="259"/>
      <c r="I1798" s="259"/>
      <c r="J1798" s="259"/>
    </row>
    <row r="1799" spans="1:10">
      <c r="A1799" s="259"/>
      <c r="B1799" s="259"/>
      <c r="C1799" s="259"/>
      <c r="D1799" s="259"/>
      <c r="E1799" s="259"/>
      <c r="F1799" s="270"/>
      <c r="G1799" s="259"/>
      <c r="H1799" s="259"/>
      <c r="I1799" s="259"/>
      <c r="J1799" s="259"/>
    </row>
    <row r="1800" spans="1:10">
      <c r="A1800" s="259"/>
      <c r="B1800" s="259"/>
      <c r="C1800" s="259"/>
      <c r="D1800" s="259"/>
      <c r="E1800" s="259"/>
      <c r="F1800" s="270"/>
      <c r="G1800" s="259"/>
      <c r="H1800" s="259"/>
      <c r="I1800" s="259"/>
      <c r="J1800" s="259"/>
    </row>
    <row r="1801" spans="1:10">
      <c r="A1801" s="259"/>
      <c r="B1801" s="259"/>
      <c r="C1801" s="259"/>
      <c r="D1801" s="259"/>
      <c r="E1801" s="259"/>
      <c r="F1801" s="270"/>
      <c r="G1801" s="259"/>
      <c r="H1801" s="259"/>
      <c r="I1801" s="259"/>
      <c r="J1801" s="259"/>
    </row>
    <row r="1802" spans="1:10">
      <c r="A1802" s="259"/>
      <c r="B1802" s="259"/>
      <c r="C1802" s="259"/>
      <c r="D1802" s="259"/>
      <c r="E1802" s="259"/>
      <c r="F1802" s="270"/>
      <c r="G1802" s="259"/>
      <c r="H1802" s="259"/>
      <c r="I1802" s="259"/>
      <c r="J1802" s="259"/>
    </row>
    <row r="1803" spans="1:10">
      <c r="A1803" s="259"/>
      <c r="B1803" s="259"/>
      <c r="C1803" s="259"/>
      <c r="D1803" s="259"/>
      <c r="E1803" s="259"/>
      <c r="F1803" s="270"/>
      <c r="G1803" s="259"/>
      <c r="H1803" s="259"/>
      <c r="I1803" s="259"/>
      <c r="J1803" s="259"/>
    </row>
    <row r="1804" spans="1:10">
      <c r="A1804" s="259"/>
      <c r="B1804" s="259"/>
      <c r="C1804" s="259"/>
      <c r="D1804" s="259"/>
      <c r="E1804" s="259"/>
      <c r="F1804" s="270"/>
      <c r="G1804" s="259"/>
      <c r="H1804" s="259"/>
      <c r="I1804" s="259"/>
      <c r="J1804" s="259"/>
    </row>
    <row r="1805" spans="1:10">
      <c r="A1805" s="259"/>
      <c r="B1805" s="259"/>
      <c r="C1805" s="259"/>
      <c r="D1805" s="259"/>
      <c r="E1805" s="259"/>
      <c r="F1805" s="270"/>
      <c r="G1805" s="259"/>
      <c r="H1805" s="259"/>
      <c r="I1805" s="259"/>
      <c r="J1805" s="259"/>
    </row>
    <row r="1806" spans="1:10">
      <c r="A1806" s="259"/>
      <c r="B1806" s="259"/>
      <c r="C1806" s="259"/>
      <c r="D1806" s="259"/>
      <c r="E1806" s="259"/>
      <c r="F1806" s="270"/>
      <c r="G1806" s="259"/>
      <c r="H1806" s="259"/>
      <c r="I1806" s="259"/>
      <c r="J1806" s="259"/>
    </row>
    <row r="1807" spans="1:10">
      <c r="A1807" s="259"/>
      <c r="B1807" s="259"/>
      <c r="C1807" s="259"/>
      <c r="D1807" s="259"/>
      <c r="E1807" s="259"/>
      <c r="F1807" s="270"/>
      <c r="G1807" s="259"/>
      <c r="H1807" s="259"/>
      <c r="I1807" s="259"/>
      <c r="J1807" s="259"/>
    </row>
    <row r="1808" spans="1:10">
      <c r="A1808" s="259"/>
      <c r="B1808" s="259"/>
      <c r="C1808" s="259"/>
      <c r="D1808" s="259"/>
      <c r="E1808" s="259"/>
      <c r="F1808" s="270"/>
      <c r="G1808" s="259"/>
      <c r="H1808" s="259"/>
      <c r="I1808" s="259"/>
      <c r="J1808" s="259"/>
    </row>
    <row r="1809" spans="1:10">
      <c r="A1809" s="259"/>
      <c r="B1809" s="259"/>
      <c r="C1809" s="259"/>
      <c r="D1809" s="259"/>
      <c r="E1809" s="259"/>
      <c r="F1809" s="270"/>
      <c r="G1809" s="259"/>
      <c r="H1809" s="259"/>
      <c r="I1809" s="259"/>
      <c r="J1809" s="259"/>
    </row>
    <row r="1810" spans="1:10">
      <c r="A1810" s="259"/>
      <c r="B1810" s="259"/>
      <c r="C1810" s="259"/>
      <c r="D1810" s="259"/>
      <c r="E1810" s="259"/>
      <c r="F1810" s="270"/>
      <c r="G1810" s="259"/>
      <c r="H1810" s="259"/>
      <c r="I1810" s="259"/>
      <c r="J1810" s="259"/>
    </row>
    <row r="1811" spans="1:10">
      <c r="A1811" s="259"/>
      <c r="B1811" s="259"/>
      <c r="C1811" s="259"/>
      <c r="D1811" s="259"/>
      <c r="E1811" s="259"/>
      <c r="F1811" s="270"/>
      <c r="G1811" s="259"/>
      <c r="H1811" s="259"/>
      <c r="I1811" s="259"/>
      <c r="J1811" s="259"/>
    </row>
    <row r="1812" spans="1:10">
      <c r="A1812" s="259"/>
      <c r="B1812" s="259"/>
      <c r="C1812" s="259"/>
      <c r="D1812" s="259"/>
      <c r="E1812" s="259"/>
      <c r="F1812" s="270"/>
      <c r="G1812" s="259"/>
      <c r="H1812" s="259"/>
      <c r="I1812" s="259"/>
      <c r="J1812" s="259"/>
    </row>
    <row r="1813" spans="1:10">
      <c r="A1813" s="259"/>
      <c r="B1813" s="259"/>
      <c r="C1813" s="259"/>
      <c r="D1813" s="259"/>
      <c r="E1813" s="259"/>
      <c r="F1813" s="270"/>
      <c r="G1813" s="259"/>
      <c r="H1813" s="259"/>
      <c r="I1813" s="259"/>
      <c r="J1813" s="259"/>
    </row>
    <row r="1814" spans="1:10">
      <c r="A1814" s="259"/>
      <c r="B1814" s="259"/>
      <c r="C1814" s="259"/>
      <c r="D1814" s="259"/>
      <c r="E1814" s="259"/>
      <c r="F1814" s="270"/>
      <c r="G1814" s="259"/>
      <c r="H1814" s="259"/>
      <c r="I1814" s="259"/>
      <c r="J1814" s="259"/>
    </row>
    <row r="1815" spans="1:10">
      <c r="A1815" s="259"/>
      <c r="B1815" s="259"/>
      <c r="C1815" s="259"/>
      <c r="D1815" s="259"/>
      <c r="E1815" s="259"/>
      <c r="F1815" s="270"/>
      <c r="G1815" s="259"/>
      <c r="H1815" s="259"/>
      <c r="I1815" s="259"/>
      <c r="J1815" s="259"/>
    </row>
    <row r="1816" spans="1:10">
      <c r="A1816" s="259"/>
      <c r="B1816" s="259"/>
      <c r="C1816" s="259"/>
      <c r="D1816" s="259"/>
      <c r="E1816" s="259"/>
      <c r="F1816" s="270"/>
      <c r="G1816" s="259"/>
      <c r="H1816" s="259"/>
      <c r="I1816" s="259"/>
      <c r="J1816" s="259"/>
    </row>
    <row r="1817" spans="1:10">
      <c r="A1817" s="259"/>
      <c r="B1817" s="259"/>
      <c r="C1817" s="259"/>
      <c r="D1817" s="259"/>
      <c r="E1817" s="259"/>
      <c r="F1817" s="270"/>
      <c r="G1817" s="259"/>
      <c r="H1817" s="259"/>
      <c r="I1817" s="259"/>
      <c r="J1817" s="259"/>
    </row>
    <row r="1818" spans="1:10">
      <c r="A1818" s="259"/>
      <c r="B1818" s="259"/>
      <c r="C1818" s="259"/>
      <c r="D1818" s="259"/>
      <c r="E1818" s="259"/>
      <c r="F1818" s="270"/>
      <c r="G1818" s="259"/>
      <c r="H1818" s="259"/>
      <c r="I1818" s="259"/>
      <c r="J1818" s="259"/>
    </row>
    <row r="1819" spans="1:10">
      <c r="A1819" s="259"/>
      <c r="B1819" s="259"/>
      <c r="C1819" s="259"/>
      <c r="D1819" s="259"/>
      <c r="E1819" s="259"/>
      <c r="F1819" s="270"/>
      <c r="G1819" s="259"/>
      <c r="H1819" s="259"/>
      <c r="I1819" s="259"/>
      <c r="J1819" s="259"/>
    </row>
    <row r="1820" spans="1:10">
      <c r="A1820" s="259"/>
      <c r="B1820" s="259"/>
      <c r="C1820" s="259"/>
      <c r="D1820" s="259"/>
      <c r="E1820" s="259"/>
      <c r="F1820" s="270"/>
      <c r="G1820" s="259"/>
      <c r="H1820" s="259"/>
      <c r="I1820" s="259"/>
      <c r="J1820" s="259"/>
    </row>
    <row r="1821" spans="1:10">
      <c r="A1821" s="259"/>
      <c r="B1821" s="259"/>
      <c r="C1821" s="259"/>
      <c r="D1821" s="259"/>
      <c r="E1821" s="259"/>
      <c r="F1821" s="270"/>
      <c r="G1821" s="259"/>
      <c r="H1821" s="259"/>
      <c r="I1821" s="259"/>
      <c r="J1821" s="259"/>
    </row>
    <row r="1822" spans="1:10">
      <c r="A1822" s="259"/>
      <c r="B1822" s="259"/>
      <c r="C1822" s="259"/>
      <c r="D1822" s="259"/>
      <c r="E1822" s="259"/>
      <c r="F1822" s="270"/>
      <c r="G1822" s="259"/>
      <c r="H1822" s="259"/>
      <c r="I1822" s="259"/>
      <c r="J1822" s="259"/>
    </row>
    <row r="1823" spans="1:10">
      <c r="A1823" s="259"/>
      <c r="B1823" s="259"/>
      <c r="C1823" s="259"/>
      <c r="D1823" s="259"/>
      <c r="E1823" s="259"/>
      <c r="F1823" s="270"/>
      <c r="G1823" s="259"/>
      <c r="H1823" s="259"/>
      <c r="I1823" s="259"/>
      <c r="J1823" s="259"/>
    </row>
    <row r="1824" spans="1:10">
      <c r="A1824" s="259"/>
      <c r="B1824" s="259"/>
      <c r="C1824" s="259"/>
      <c r="D1824" s="259"/>
      <c r="E1824" s="259"/>
      <c r="F1824" s="270"/>
      <c r="G1824" s="259"/>
      <c r="H1824" s="259"/>
      <c r="I1824" s="259"/>
      <c r="J1824" s="259"/>
    </row>
    <row r="1825" spans="1:10">
      <c r="A1825" s="259"/>
      <c r="B1825" s="259"/>
      <c r="C1825" s="259"/>
      <c r="D1825" s="259"/>
      <c r="E1825" s="259"/>
      <c r="F1825" s="270"/>
      <c r="G1825" s="259"/>
      <c r="H1825" s="259"/>
      <c r="I1825" s="259"/>
      <c r="J1825" s="259"/>
    </row>
    <row r="1826" spans="1:10">
      <c r="A1826" s="259"/>
      <c r="B1826" s="259"/>
      <c r="C1826" s="259"/>
      <c r="D1826" s="259"/>
      <c r="E1826" s="259"/>
      <c r="F1826" s="270"/>
      <c r="G1826" s="259"/>
      <c r="H1826" s="259"/>
      <c r="I1826" s="259"/>
      <c r="J1826" s="259"/>
    </row>
    <row r="1827" spans="1:10">
      <c r="A1827" s="259"/>
      <c r="B1827" s="259"/>
      <c r="C1827" s="259"/>
      <c r="D1827" s="259"/>
      <c r="E1827" s="259"/>
      <c r="F1827" s="270"/>
      <c r="G1827" s="259"/>
      <c r="H1827" s="259"/>
      <c r="I1827" s="259"/>
      <c r="J1827" s="259"/>
    </row>
    <row r="1828" spans="1:10">
      <c r="A1828" s="259"/>
      <c r="B1828" s="259"/>
      <c r="C1828" s="259"/>
      <c r="D1828" s="259"/>
      <c r="E1828" s="259"/>
      <c r="F1828" s="270"/>
      <c r="G1828" s="259"/>
      <c r="H1828" s="259"/>
      <c r="I1828" s="259"/>
      <c r="J1828" s="259"/>
    </row>
    <row r="1829" spans="1:10">
      <c r="A1829" s="259"/>
      <c r="B1829" s="259"/>
      <c r="C1829" s="259"/>
      <c r="D1829" s="259"/>
      <c r="E1829" s="259"/>
      <c r="F1829" s="270"/>
      <c r="G1829" s="259"/>
      <c r="H1829" s="259"/>
      <c r="I1829" s="259"/>
      <c r="J1829" s="259"/>
    </row>
    <row r="1830" spans="1:10">
      <c r="A1830" s="259"/>
      <c r="B1830" s="259"/>
      <c r="C1830" s="259"/>
      <c r="D1830" s="259"/>
      <c r="E1830" s="259"/>
      <c r="F1830" s="270"/>
      <c r="G1830" s="259"/>
      <c r="H1830" s="259"/>
      <c r="I1830" s="259"/>
      <c r="J1830" s="259"/>
    </row>
    <row r="1831" spans="1:10">
      <c r="A1831" s="259"/>
      <c r="B1831" s="259"/>
      <c r="C1831" s="259"/>
      <c r="D1831" s="259"/>
      <c r="E1831" s="259"/>
      <c r="F1831" s="270"/>
      <c r="G1831" s="259"/>
      <c r="H1831" s="259"/>
      <c r="I1831" s="259"/>
      <c r="J1831" s="259"/>
    </row>
    <row r="1832" spans="1:10">
      <c r="A1832" s="259"/>
      <c r="B1832" s="259"/>
      <c r="C1832" s="259"/>
      <c r="D1832" s="259"/>
      <c r="E1832" s="259"/>
      <c r="F1832" s="270"/>
      <c r="G1832" s="259"/>
      <c r="H1832" s="259"/>
      <c r="I1832" s="259"/>
      <c r="J1832" s="259"/>
    </row>
    <row r="1833" spans="1:10">
      <c r="A1833" s="259"/>
      <c r="B1833" s="259"/>
      <c r="C1833" s="259"/>
      <c r="D1833" s="259"/>
      <c r="E1833" s="259"/>
      <c r="F1833" s="270"/>
      <c r="G1833" s="259"/>
      <c r="H1833" s="259"/>
      <c r="I1833" s="259"/>
      <c r="J1833" s="259"/>
    </row>
    <row r="1834" spans="1:10">
      <c r="A1834" s="259"/>
      <c r="B1834" s="259"/>
      <c r="C1834" s="259"/>
      <c r="D1834" s="259"/>
      <c r="E1834" s="259"/>
      <c r="F1834" s="270"/>
      <c r="G1834" s="259"/>
      <c r="H1834" s="259"/>
      <c r="I1834" s="259"/>
      <c r="J1834" s="259"/>
    </row>
    <row r="1835" spans="1:10">
      <c r="A1835" s="259"/>
      <c r="B1835" s="259"/>
      <c r="C1835" s="259"/>
      <c r="D1835" s="259"/>
      <c r="E1835" s="259"/>
      <c r="F1835" s="270"/>
      <c r="G1835" s="259"/>
      <c r="H1835" s="259"/>
      <c r="I1835" s="259"/>
      <c r="J1835" s="259"/>
    </row>
    <row r="1836" spans="1:10">
      <c r="A1836" s="259"/>
      <c r="B1836" s="259"/>
      <c r="C1836" s="259"/>
      <c r="D1836" s="259"/>
      <c r="E1836" s="259"/>
      <c r="F1836" s="270"/>
      <c r="G1836" s="259"/>
      <c r="H1836" s="259"/>
      <c r="I1836" s="259"/>
      <c r="J1836" s="259"/>
    </row>
    <row r="1837" spans="1:10">
      <c r="A1837" s="259"/>
      <c r="B1837" s="259"/>
      <c r="C1837" s="259"/>
      <c r="D1837" s="259"/>
      <c r="E1837" s="259"/>
      <c r="F1837" s="270"/>
      <c r="G1837" s="259"/>
      <c r="H1837" s="259"/>
      <c r="I1837" s="259"/>
      <c r="J1837" s="259"/>
    </row>
    <row r="1838" spans="1:10">
      <c r="A1838" s="259"/>
      <c r="B1838" s="259"/>
      <c r="C1838" s="259"/>
      <c r="D1838" s="259"/>
      <c r="E1838" s="259"/>
      <c r="F1838" s="270"/>
      <c r="G1838" s="259"/>
      <c r="H1838" s="259"/>
      <c r="I1838" s="259"/>
      <c r="J1838" s="259"/>
    </row>
    <row r="1839" spans="1:10">
      <c r="A1839" s="259"/>
      <c r="B1839" s="259"/>
      <c r="C1839" s="259"/>
      <c r="D1839" s="259"/>
      <c r="E1839" s="259"/>
      <c r="F1839" s="270"/>
      <c r="G1839" s="259"/>
      <c r="H1839" s="259"/>
      <c r="I1839" s="259"/>
      <c r="J1839" s="259"/>
    </row>
    <row r="1840" spans="1:10">
      <c r="A1840" s="259"/>
      <c r="B1840" s="259"/>
      <c r="C1840" s="259"/>
      <c r="D1840" s="259"/>
      <c r="E1840" s="259"/>
      <c r="F1840" s="270"/>
      <c r="G1840" s="259"/>
      <c r="H1840" s="259"/>
      <c r="I1840" s="259"/>
      <c r="J1840" s="259"/>
    </row>
    <row r="1841" spans="1:10">
      <c r="A1841" s="259"/>
      <c r="B1841" s="259"/>
      <c r="C1841" s="259"/>
      <c r="D1841" s="259"/>
      <c r="E1841" s="259"/>
      <c r="F1841" s="270"/>
      <c r="G1841" s="259"/>
      <c r="H1841" s="259"/>
      <c r="I1841" s="259"/>
      <c r="J1841" s="259"/>
    </row>
    <row r="1842" spans="1:10">
      <c r="A1842" s="259"/>
      <c r="B1842" s="259"/>
      <c r="C1842" s="259"/>
      <c r="D1842" s="259"/>
      <c r="E1842" s="259"/>
      <c r="F1842" s="270"/>
      <c r="G1842" s="259"/>
      <c r="H1842" s="259"/>
      <c r="I1842" s="259"/>
      <c r="J1842" s="259"/>
    </row>
    <row r="1843" spans="1:10">
      <c r="A1843" s="259"/>
      <c r="B1843" s="259"/>
      <c r="C1843" s="259"/>
      <c r="D1843" s="259"/>
      <c r="E1843" s="259"/>
      <c r="F1843" s="270"/>
      <c r="G1843" s="259"/>
      <c r="H1843" s="259"/>
      <c r="I1843" s="259"/>
      <c r="J1843" s="259"/>
    </row>
    <row r="1844" spans="1:10">
      <c r="A1844" s="259"/>
      <c r="B1844" s="259"/>
      <c r="C1844" s="259"/>
      <c r="D1844" s="259"/>
      <c r="E1844" s="259"/>
      <c r="F1844" s="270"/>
      <c r="G1844" s="259"/>
      <c r="H1844" s="259"/>
      <c r="I1844" s="259"/>
      <c r="J1844" s="259"/>
    </row>
    <row r="1845" spans="1:10">
      <c r="A1845" s="259"/>
      <c r="B1845" s="259"/>
      <c r="C1845" s="259"/>
      <c r="D1845" s="259"/>
      <c r="E1845" s="259"/>
      <c r="F1845" s="270"/>
      <c r="G1845" s="259"/>
      <c r="H1845" s="259"/>
      <c r="I1845" s="259"/>
      <c r="J1845" s="259"/>
    </row>
    <row r="1846" spans="1:10">
      <c r="A1846" s="259"/>
      <c r="B1846" s="259"/>
      <c r="C1846" s="259"/>
      <c r="D1846" s="259"/>
      <c r="E1846" s="259"/>
      <c r="F1846" s="270"/>
      <c r="G1846" s="259"/>
      <c r="H1846" s="259"/>
      <c r="I1846" s="259"/>
      <c r="J1846" s="259"/>
    </row>
    <row r="1847" spans="1:10">
      <c r="A1847" s="259"/>
      <c r="B1847" s="259"/>
      <c r="C1847" s="259"/>
      <c r="D1847" s="259"/>
      <c r="E1847" s="259"/>
      <c r="F1847" s="270"/>
      <c r="G1847" s="259"/>
      <c r="H1847" s="259"/>
      <c r="I1847" s="259"/>
      <c r="J1847" s="259"/>
    </row>
    <row r="1848" spans="1:10">
      <c r="A1848" s="259"/>
      <c r="B1848" s="259"/>
      <c r="C1848" s="259"/>
      <c r="D1848" s="259"/>
      <c r="E1848" s="259"/>
      <c r="F1848" s="270"/>
      <c r="G1848" s="259"/>
      <c r="H1848" s="259"/>
      <c r="I1848" s="259"/>
      <c r="J1848" s="259"/>
    </row>
    <row r="1849" spans="1:10">
      <c r="A1849" s="259"/>
      <c r="B1849" s="259"/>
      <c r="C1849" s="259"/>
      <c r="D1849" s="259"/>
      <c r="E1849" s="259"/>
      <c r="F1849" s="270"/>
      <c r="G1849" s="259"/>
      <c r="H1849" s="259"/>
      <c r="I1849" s="259"/>
      <c r="J1849" s="259"/>
    </row>
    <row r="1850" spans="1:10">
      <c r="A1850" s="259"/>
      <c r="B1850" s="259"/>
      <c r="C1850" s="259"/>
      <c r="D1850" s="259"/>
      <c r="E1850" s="259"/>
      <c r="F1850" s="270"/>
      <c r="G1850" s="259"/>
      <c r="H1850" s="259"/>
      <c r="I1850" s="259"/>
      <c r="J1850" s="259"/>
    </row>
    <row r="1851" spans="1:10">
      <c r="A1851" s="259"/>
      <c r="B1851" s="259"/>
      <c r="C1851" s="259"/>
      <c r="D1851" s="259"/>
      <c r="E1851" s="259"/>
      <c r="F1851" s="270"/>
      <c r="G1851" s="259"/>
      <c r="H1851" s="259"/>
      <c r="I1851" s="259"/>
      <c r="J1851" s="259"/>
    </row>
    <row r="1852" spans="1:10">
      <c r="A1852" s="259"/>
      <c r="B1852" s="259"/>
      <c r="C1852" s="259"/>
      <c r="D1852" s="259"/>
      <c r="E1852" s="259"/>
      <c r="F1852" s="270"/>
      <c r="G1852" s="259"/>
      <c r="H1852" s="259"/>
      <c r="I1852" s="259"/>
      <c r="J1852" s="259"/>
    </row>
    <row r="1853" spans="1:10">
      <c r="A1853" s="259"/>
      <c r="B1853" s="259"/>
      <c r="C1853" s="259"/>
      <c r="D1853" s="259"/>
      <c r="E1853" s="259"/>
      <c r="F1853" s="270"/>
      <c r="G1853" s="259"/>
      <c r="H1853" s="259"/>
      <c r="I1853" s="259"/>
      <c r="J1853" s="259"/>
    </row>
    <row r="1854" spans="1:10">
      <c r="A1854" s="259"/>
      <c r="B1854" s="259"/>
      <c r="C1854" s="259"/>
      <c r="D1854" s="259"/>
      <c r="E1854" s="259"/>
      <c r="F1854" s="270"/>
      <c r="G1854" s="259"/>
      <c r="H1854" s="259"/>
      <c r="I1854" s="259"/>
      <c r="J1854" s="259"/>
    </row>
    <row r="1855" spans="1:10">
      <c r="A1855" s="259"/>
      <c r="B1855" s="259"/>
      <c r="C1855" s="259"/>
      <c r="D1855" s="259"/>
      <c r="E1855" s="259"/>
      <c r="F1855" s="270"/>
      <c r="G1855" s="259"/>
      <c r="H1855" s="259"/>
      <c r="I1855" s="259"/>
      <c r="J1855" s="259"/>
    </row>
    <row r="1856" spans="1:10">
      <c r="A1856" s="259"/>
      <c r="B1856" s="259"/>
      <c r="C1856" s="259"/>
      <c r="D1856" s="259"/>
      <c r="E1856" s="259"/>
      <c r="F1856" s="270"/>
      <c r="G1856" s="259"/>
      <c r="H1856" s="259"/>
      <c r="I1856" s="259"/>
      <c r="J1856" s="259"/>
    </row>
    <row r="1857" spans="1:10">
      <c r="A1857" s="259"/>
      <c r="B1857" s="259"/>
      <c r="C1857" s="259"/>
      <c r="D1857" s="259"/>
      <c r="E1857" s="259"/>
      <c r="F1857" s="270"/>
      <c r="G1857" s="259"/>
      <c r="H1857" s="259"/>
      <c r="I1857" s="259"/>
      <c r="J1857" s="259"/>
    </row>
    <row r="1858" spans="1:10">
      <c r="A1858" s="259"/>
      <c r="B1858" s="259"/>
      <c r="C1858" s="259"/>
      <c r="D1858" s="259"/>
      <c r="E1858" s="259"/>
      <c r="F1858" s="270"/>
      <c r="G1858" s="259"/>
      <c r="H1858" s="259"/>
      <c r="I1858" s="259"/>
      <c r="J1858" s="259"/>
    </row>
    <row r="1859" spans="1:10">
      <c r="A1859" s="259"/>
      <c r="B1859" s="259"/>
      <c r="C1859" s="259"/>
      <c r="D1859" s="259"/>
      <c r="E1859" s="259"/>
      <c r="F1859" s="270"/>
      <c r="G1859" s="259"/>
      <c r="H1859" s="259"/>
      <c r="I1859" s="259"/>
      <c r="J1859" s="259"/>
    </row>
    <row r="1860" spans="1:10">
      <c r="A1860" s="259"/>
      <c r="B1860" s="259"/>
      <c r="C1860" s="259"/>
      <c r="D1860" s="259"/>
      <c r="E1860" s="259"/>
      <c r="F1860" s="270"/>
      <c r="G1860" s="259"/>
      <c r="H1860" s="259"/>
      <c r="I1860" s="259"/>
      <c r="J1860" s="259"/>
    </row>
    <row r="1861" spans="1:10">
      <c r="A1861" s="259"/>
      <c r="B1861" s="259"/>
      <c r="C1861" s="259"/>
      <c r="D1861" s="259"/>
      <c r="E1861" s="259"/>
      <c r="F1861" s="270"/>
      <c r="G1861" s="259"/>
      <c r="H1861" s="259"/>
      <c r="I1861" s="259"/>
      <c r="J1861" s="259"/>
    </row>
    <row r="1862" spans="1:10">
      <c r="A1862" s="259"/>
      <c r="B1862" s="259"/>
      <c r="C1862" s="259"/>
      <c r="D1862" s="259"/>
      <c r="E1862" s="259"/>
      <c r="F1862" s="270"/>
      <c r="G1862" s="259"/>
      <c r="H1862" s="259"/>
      <c r="I1862" s="259"/>
      <c r="J1862" s="259"/>
    </row>
    <row r="1863" spans="1:10">
      <c r="A1863" s="259"/>
      <c r="B1863" s="259"/>
      <c r="C1863" s="259"/>
      <c r="D1863" s="259"/>
      <c r="E1863" s="259"/>
      <c r="F1863" s="270"/>
      <c r="G1863" s="259"/>
      <c r="H1863" s="259"/>
      <c r="I1863" s="259"/>
      <c r="J1863" s="259"/>
    </row>
    <row r="1864" spans="1:10">
      <c r="A1864" s="259"/>
      <c r="B1864" s="259"/>
      <c r="C1864" s="259"/>
      <c r="D1864" s="259"/>
      <c r="E1864" s="259"/>
      <c r="F1864" s="270"/>
      <c r="G1864" s="259"/>
      <c r="H1864" s="259"/>
      <c r="I1864" s="259"/>
      <c r="J1864" s="259"/>
    </row>
    <row r="1865" spans="1:10">
      <c r="A1865" s="259"/>
      <c r="B1865" s="259"/>
      <c r="C1865" s="259"/>
      <c r="D1865" s="259"/>
      <c r="E1865" s="259"/>
      <c r="F1865" s="270"/>
      <c r="G1865" s="259"/>
      <c r="H1865" s="259"/>
      <c r="I1865" s="259"/>
      <c r="J1865" s="259"/>
    </row>
    <row r="1866" spans="1:10">
      <c r="A1866" s="259"/>
      <c r="B1866" s="259"/>
      <c r="C1866" s="259"/>
      <c r="D1866" s="259"/>
      <c r="E1866" s="259"/>
      <c r="F1866" s="270"/>
      <c r="G1866" s="259"/>
      <c r="H1866" s="259"/>
      <c r="I1866" s="259"/>
      <c r="J1866" s="259"/>
    </row>
    <row r="1867" spans="1:10">
      <c r="A1867" s="259"/>
      <c r="B1867" s="259"/>
      <c r="C1867" s="259"/>
      <c r="D1867" s="259"/>
      <c r="E1867" s="259"/>
      <c r="F1867" s="270"/>
      <c r="G1867" s="259"/>
      <c r="H1867" s="259"/>
      <c r="I1867" s="259"/>
      <c r="J1867" s="259"/>
    </row>
    <row r="1868" spans="1:10">
      <c r="A1868" s="259"/>
      <c r="B1868" s="259"/>
      <c r="C1868" s="259"/>
      <c r="D1868" s="259"/>
      <c r="E1868" s="259"/>
      <c r="F1868" s="270"/>
      <c r="G1868" s="259"/>
      <c r="H1868" s="259"/>
      <c r="I1868" s="259"/>
      <c r="J1868" s="259"/>
    </row>
    <row r="1869" spans="1:10">
      <c r="A1869" s="259"/>
      <c r="B1869" s="259"/>
      <c r="C1869" s="259"/>
      <c r="D1869" s="259"/>
      <c r="E1869" s="259"/>
      <c r="F1869" s="270"/>
      <c r="G1869" s="259"/>
      <c r="H1869" s="259"/>
      <c r="I1869" s="259"/>
      <c r="J1869" s="259"/>
    </row>
    <row r="1870" spans="1:10">
      <c r="A1870" s="259"/>
      <c r="B1870" s="259"/>
      <c r="C1870" s="259"/>
      <c r="D1870" s="259"/>
      <c r="E1870" s="259"/>
      <c r="F1870" s="270"/>
      <c r="G1870" s="259"/>
      <c r="H1870" s="259"/>
      <c r="I1870" s="259"/>
      <c r="J1870" s="259"/>
    </row>
    <row r="1871" spans="1:10">
      <c r="A1871" s="259"/>
      <c r="B1871" s="259"/>
      <c r="C1871" s="259"/>
      <c r="D1871" s="259"/>
      <c r="E1871" s="259"/>
      <c r="F1871" s="270"/>
      <c r="G1871" s="259"/>
      <c r="H1871" s="259"/>
      <c r="I1871" s="259"/>
      <c r="J1871" s="259"/>
    </row>
    <row r="1872" spans="1:10">
      <c r="A1872" s="259"/>
      <c r="B1872" s="259"/>
      <c r="C1872" s="259"/>
      <c r="D1872" s="259"/>
      <c r="E1872" s="259"/>
      <c r="F1872" s="270"/>
      <c r="G1872" s="259"/>
      <c r="H1872" s="259"/>
      <c r="I1872" s="259"/>
      <c r="J1872" s="259"/>
    </row>
    <row r="1873" spans="1:10">
      <c r="A1873" s="259"/>
      <c r="B1873" s="259"/>
      <c r="C1873" s="259"/>
      <c r="D1873" s="259"/>
      <c r="E1873" s="259"/>
      <c r="F1873" s="270"/>
      <c r="G1873" s="259"/>
      <c r="H1873" s="259"/>
      <c r="I1873" s="259"/>
      <c r="J1873" s="259"/>
    </row>
    <row r="1874" spans="1:10">
      <c r="A1874" s="259"/>
      <c r="B1874" s="259"/>
      <c r="C1874" s="259"/>
      <c r="D1874" s="259"/>
      <c r="E1874" s="259"/>
      <c r="F1874" s="270"/>
      <c r="G1874" s="259"/>
      <c r="H1874" s="259"/>
      <c r="I1874" s="259"/>
      <c r="J1874" s="259"/>
    </row>
    <row r="1875" spans="1:10">
      <c r="A1875" s="259"/>
      <c r="B1875" s="259"/>
      <c r="C1875" s="259"/>
      <c r="D1875" s="259"/>
      <c r="E1875" s="259"/>
      <c r="F1875" s="270"/>
      <c r="G1875" s="259"/>
      <c r="H1875" s="259"/>
      <c r="I1875" s="259"/>
      <c r="J1875" s="259"/>
    </row>
    <row r="1876" spans="1:10">
      <c r="A1876" s="259"/>
      <c r="B1876" s="259"/>
      <c r="C1876" s="259"/>
      <c r="D1876" s="259"/>
      <c r="E1876" s="259"/>
      <c r="F1876" s="270"/>
      <c r="G1876" s="259"/>
      <c r="H1876" s="259"/>
      <c r="I1876" s="259"/>
      <c r="J1876" s="259"/>
    </row>
    <row r="1877" spans="1:10">
      <c r="A1877" s="259"/>
      <c r="B1877" s="259"/>
      <c r="C1877" s="259"/>
      <c r="D1877" s="259"/>
      <c r="E1877" s="259"/>
      <c r="F1877" s="270"/>
      <c r="G1877" s="259"/>
      <c r="H1877" s="259"/>
      <c r="I1877" s="259"/>
      <c r="J1877" s="259"/>
    </row>
    <row r="1878" spans="1:10">
      <c r="A1878" s="259"/>
      <c r="B1878" s="259"/>
      <c r="C1878" s="259"/>
      <c r="D1878" s="259"/>
      <c r="E1878" s="259"/>
      <c r="F1878" s="270"/>
      <c r="G1878" s="259"/>
      <c r="H1878" s="259"/>
      <c r="I1878" s="259"/>
      <c r="J1878" s="259"/>
    </row>
    <row r="1879" spans="1:10">
      <c r="A1879" s="259"/>
      <c r="B1879" s="259"/>
      <c r="C1879" s="259"/>
      <c r="D1879" s="259"/>
      <c r="E1879" s="259"/>
      <c r="F1879" s="270"/>
      <c r="G1879" s="259"/>
      <c r="H1879" s="259"/>
      <c r="I1879" s="259"/>
      <c r="J1879" s="259"/>
    </row>
    <row r="1880" spans="1:10">
      <c r="A1880" s="259"/>
      <c r="B1880" s="259"/>
      <c r="C1880" s="259"/>
      <c r="D1880" s="259"/>
      <c r="E1880" s="259"/>
      <c r="F1880" s="270"/>
      <c r="G1880" s="259"/>
      <c r="H1880" s="259"/>
      <c r="I1880" s="259"/>
      <c r="J1880" s="259"/>
    </row>
    <row r="1881" spans="1:10">
      <c r="A1881" s="259"/>
      <c r="B1881" s="259"/>
      <c r="C1881" s="259"/>
      <c r="D1881" s="259"/>
      <c r="E1881" s="259"/>
      <c r="F1881" s="270"/>
      <c r="G1881" s="259"/>
      <c r="H1881" s="259"/>
      <c r="I1881" s="259"/>
      <c r="J1881" s="259"/>
    </row>
    <row r="1882" spans="1:10">
      <c r="A1882" s="259"/>
      <c r="B1882" s="259"/>
      <c r="C1882" s="259"/>
      <c r="D1882" s="259"/>
      <c r="E1882" s="259"/>
      <c r="F1882" s="270"/>
      <c r="G1882" s="259"/>
      <c r="H1882" s="259"/>
      <c r="I1882" s="259"/>
      <c r="J1882" s="259"/>
    </row>
    <row r="1883" spans="1:10">
      <c r="A1883" s="259"/>
      <c r="B1883" s="259"/>
      <c r="C1883" s="259"/>
      <c r="D1883" s="259"/>
      <c r="E1883" s="259"/>
      <c r="F1883" s="270"/>
      <c r="G1883" s="259"/>
      <c r="H1883" s="259"/>
      <c r="I1883" s="259"/>
      <c r="J1883" s="259"/>
    </row>
    <row r="1884" spans="1:10">
      <c r="A1884" s="259"/>
      <c r="B1884" s="259"/>
      <c r="C1884" s="259"/>
      <c r="D1884" s="259"/>
      <c r="E1884" s="259"/>
      <c r="F1884" s="270"/>
      <c r="G1884" s="259"/>
      <c r="H1884" s="259"/>
      <c r="I1884" s="259"/>
      <c r="J1884" s="259"/>
    </row>
    <row r="1885" spans="1:10">
      <c r="A1885" s="259"/>
      <c r="B1885" s="259"/>
      <c r="C1885" s="259"/>
      <c r="D1885" s="259"/>
      <c r="E1885" s="259"/>
      <c r="F1885" s="270"/>
      <c r="G1885" s="259"/>
      <c r="H1885" s="259"/>
      <c r="I1885" s="259"/>
      <c r="J1885" s="259"/>
    </row>
    <row r="1886" spans="1:10">
      <c r="A1886" s="259"/>
      <c r="B1886" s="259"/>
      <c r="C1886" s="259"/>
      <c r="D1886" s="259"/>
      <c r="E1886" s="259"/>
      <c r="F1886" s="270"/>
      <c r="G1886" s="259"/>
      <c r="H1886" s="259"/>
      <c r="I1886" s="259"/>
      <c r="J1886" s="259"/>
    </row>
    <row r="1887" spans="1:10">
      <c r="A1887" s="259"/>
      <c r="B1887" s="259"/>
      <c r="C1887" s="259"/>
      <c r="D1887" s="259"/>
      <c r="E1887" s="259"/>
      <c r="F1887" s="270"/>
      <c r="G1887" s="259"/>
      <c r="H1887" s="259"/>
      <c r="I1887" s="259"/>
      <c r="J1887" s="259"/>
    </row>
    <row r="1888" spans="1:10">
      <c r="A1888" s="259"/>
      <c r="B1888" s="259"/>
      <c r="C1888" s="259"/>
      <c r="D1888" s="259"/>
      <c r="E1888" s="259"/>
      <c r="F1888" s="270"/>
      <c r="G1888" s="259"/>
      <c r="H1888" s="259"/>
      <c r="I1888" s="259"/>
      <c r="J1888" s="259"/>
    </row>
    <row r="1889" spans="1:10">
      <c r="A1889" s="259"/>
      <c r="B1889" s="259"/>
      <c r="C1889" s="259"/>
      <c r="D1889" s="259"/>
      <c r="E1889" s="259"/>
      <c r="F1889" s="270"/>
      <c r="G1889" s="259"/>
      <c r="H1889" s="259"/>
      <c r="I1889" s="259"/>
      <c r="J1889" s="259"/>
    </row>
    <row r="1890" spans="1:10">
      <c r="A1890" s="259"/>
      <c r="B1890" s="259"/>
      <c r="C1890" s="259"/>
      <c r="D1890" s="259"/>
      <c r="E1890" s="259"/>
      <c r="F1890" s="270"/>
      <c r="G1890" s="259"/>
      <c r="H1890" s="259"/>
      <c r="I1890" s="259"/>
      <c r="J1890" s="259"/>
    </row>
    <row r="1891" spans="1:10">
      <c r="A1891" s="259"/>
      <c r="B1891" s="259"/>
      <c r="C1891" s="259"/>
      <c r="D1891" s="259"/>
      <c r="E1891" s="259"/>
      <c r="F1891" s="270"/>
      <c r="G1891" s="259"/>
      <c r="H1891" s="259"/>
      <c r="I1891" s="259"/>
      <c r="J1891" s="259"/>
    </row>
    <row r="1892" spans="1:10">
      <c r="A1892" s="259"/>
      <c r="B1892" s="259"/>
      <c r="C1892" s="259"/>
      <c r="D1892" s="259"/>
      <c r="E1892" s="259"/>
      <c r="F1892" s="270"/>
      <c r="G1892" s="259"/>
      <c r="H1892" s="259"/>
      <c r="I1892" s="259"/>
      <c r="J1892" s="259"/>
    </row>
    <row r="1893" spans="1:10">
      <c r="A1893" s="259"/>
      <c r="B1893" s="259"/>
      <c r="C1893" s="259"/>
      <c r="D1893" s="259"/>
      <c r="E1893" s="259"/>
      <c r="F1893" s="270"/>
      <c r="G1893" s="259"/>
      <c r="H1893" s="259"/>
      <c r="I1893" s="259"/>
      <c r="J1893" s="259"/>
    </row>
    <row r="1894" spans="1:10">
      <c r="A1894" s="259"/>
      <c r="B1894" s="259"/>
      <c r="C1894" s="259"/>
      <c r="D1894" s="259"/>
      <c r="E1894" s="259"/>
      <c r="F1894" s="270"/>
      <c r="G1894" s="259"/>
      <c r="H1894" s="259"/>
      <c r="I1894" s="259"/>
      <c r="J1894" s="259"/>
    </row>
    <row r="1895" spans="1:10">
      <c r="A1895" s="259"/>
      <c r="B1895" s="259"/>
      <c r="C1895" s="259"/>
      <c r="D1895" s="259"/>
      <c r="E1895" s="259"/>
      <c r="F1895" s="270"/>
      <c r="G1895" s="259"/>
      <c r="H1895" s="259"/>
      <c r="I1895" s="259"/>
      <c r="J1895" s="259"/>
    </row>
    <row r="1896" spans="1:10">
      <c r="A1896" s="259"/>
      <c r="B1896" s="259"/>
      <c r="C1896" s="259"/>
      <c r="D1896" s="259"/>
      <c r="E1896" s="259"/>
      <c r="F1896" s="270"/>
      <c r="G1896" s="259"/>
      <c r="H1896" s="259"/>
      <c r="I1896" s="259"/>
      <c r="J1896" s="259"/>
    </row>
    <row r="1897" spans="1:10">
      <c r="A1897" s="259"/>
      <c r="B1897" s="259"/>
      <c r="C1897" s="259"/>
      <c r="D1897" s="259"/>
      <c r="E1897" s="259"/>
      <c r="F1897" s="270"/>
      <c r="G1897" s="259"/>
      <c r="H1897" s="259"/>
      <c r="I1897" s="259"/>
      <c r="J1897" s="259"/>
    </row>
    <row r="1898" spans="1:10">
      <c r="A1898" s="259"/>
      <c r="B1898" s="259"/>
      <c r="C1898" s="259"/>
      <c r="D1898" s="259"/>
      <c r="E1898" s="259"/>
      <c r="F1898" s="270"/>
      <c r="G1898" s="259"/>
      <c r="H1898" s="259"/>
      <c r="I1898" s="259"/>
      <c r="J1898" s="259"/>
    </row>
    <row r="1899" spans="1:10">
      <c r="A1899" s="259"/>
      <c r="B1899" s="259"/>
      <c r="C1899" s="259"/>
      <c r="D1899" s="259"/>
      <c r="E1899" s="259"/>
      <c r="F1899" s="270"/>
      <c r="G1899" s="259"/>
      <c r="H1899" s="259"/>
      <c r="I1899" s="259"/>
      <c r="J1899" s="259"/>
    </row>
    <row r="1900" spans="1:10">
      <c r="A1900" s="259"/>
      <c r="B1900" s="259"/>
      <c r="C1900" s="259"/>
      <c r="D1900" s="259"/>
      <c r="E1900" s="259"/>
      <c r="F1900" s="270"/>
      <c r="G1900" s="259"/>
      <c r="H1900" s="259"/>
      <c r="I1900" s="259"/>
      <c r="J1900" s="259"/>
    </row>
    <row r="1901" spans="1:10">
      <c r="A1901" s="259"/>
      <c r="B1901" s="259"/>
      <c r="C1901" s="259"/>
      <c r="D1901" s="259"/>
      <c r="E1901" s="259"/>
      <c r="F1901" s="270"/>
      <c r="G1901" s="259"/>
      <c r="H1901" s="259"/>
      <c r="I1901" s="259"/>
      <c r="J1901" s="259"/>
    </row>
    <row r="1902" spans="1:10">
      <c r="A1902" s="259"/>
      <c r="B1902" s="259"/>
      <c r="C1902" s="259"/>
      <c r="D1902" s="259"/>
      <c r="E1902" s="259"/>
      <c r="F1902" s="270"/>
      <c r="G1902" s="259"/>
      <c r="H1902" s="259"/>
      <c r="I1902" s="259"/>
      <c r="J1902" s="259"/>
    </row>
    <row r="1903" spans="1:10">
      <c r="A1903" s="259"/>
      <c r="B1903" s="259"/>
      <c r="C1903" s="259"/>
      <c r="D1903" s="259"/>
      <c r="E1903" s="259"/>
      <c r="F1903" s="270"/>
      <c r="G1903" s="259"/>
      <c r="H1903" s="259"/>
      <c r="I1903" s="259"/>
      <c r="J1903" s="259"/>
    </row>
    <row r="1904" spans="1:10">
      <c r="A1904" s="259"/>
      <c r="B1904" s="259"/>
      <c r="C1904" s="259"/>
      <c r="D1904" s="259"/>
      <c r="E1904" s="259"/>
      <c r="F1904" s="270"/>
      <c r="G1904" s="259"/>
      <c r="H1904" s="259"/>
      <c r="I1904" s="259"/>
      <c r="J1904" s="259"/>
    </row>
    <row r="1905" spans="1:10">
      <c r="A1905" s="259"/>
      <c r="B1905" s="259"/>
      <c r="C1905" s="259"/>
      <c r="D1905" s="259"/>
      <c r="E1905" s="259"/>
      <c r="F1905" s="270"/>
      <c r="G1905" s="259"/>
      <c r="H1905" s="259"/>
      <c r="I1905" s="259"/>
      <c r="J1905" s="259"/>
    </row>
    <row r="1906" spans="1:10">
      <c r="A1906" s="259"/>
      <c r="B1906" s="259"/>
      <c r="C1906" s="259"/>
      <c r="D1906" s="259"/>
      <c r="E1906" s="259"/>
      <c r="F1906" s="270"/>
      <c r="G1906" s="259"/>
      <c r="H1906" s="259"/>
      <c r="I1906" s="259"/>
      <c r="J1906" s="259"/>
    </row>
    <row r="1907" spans="1:10">
      <c r="A1907" s="259"/>
      <c r="B1907" s="259"/>
      <c r="C1907" s="259"/>
      <c r="D1907" s="259"/>
      <c r="E1907" s="259"/>
      <c r="F1907" s="270"/>
      <c r="G1907" s="259"/>
      <c r="H1907" s="259"/>
      <c r="I1907" s="259"/>
      <c r="J1907" s="259"/>
    </row>
    <row r="1908" spans="1:10">
      <c r="A1908" s="259"/>
      <c r="B1908" s="259"/>
      <c r="C1908" s="259"/>
      <c r="D1908" s="259"/>
      <c r="E1908" s="259"/>
      <c r="F1908" s="270"/>
      <c r="G1908" s="259"/>
      <c r="H1908" s="259"/>
      <c r="I1908" s="259"/>
      <c r="J1908" s="259"/>
    </row>
    <row r="1909" spans="1:10">
      <c r="A1909" s="259"/>
      <c r="B1909" s="259"/>
      <c r="C1909" s="259"/>
      <c r="D1909" s="259"/>
      <c r="E1909" s="259"/>
      <c r="F1909" s="270"/>
      <c r="G1909" s="259"/>
      <c r="H1909" s="259"/>
      <c r="I1909" s="259"/>
      <c r="J1909" s="259"/>
    </row>
    <row r="1910" spans="1:10">
      <c r="A1910" s="259"/>
      <c r="B1910" s="259"/>
      <c r="C1910" s="259"/>
      <c r="D1910" s="259"/>
      <c r="E1910" s="259"/>
      <c r="F1910" s="270"/>
      <c r="G1910" s="259"/>
      <c r="H1910" s="259"/>
      <c r="I1910" s="259"/>
      <c r="J1910" s="259"/>
    </row>
    <row r="1911" spans="1:10">
      <c r="A1911" s="259"/>
      <c r="B1911" s="259"/>
      <c r="C1911" s="259"/>
      <c r="D1911" s="259"/>
      <c r="E1911" s="259"/>
      <c r="F1911" s="270"/>
      <c r="G1911" s="259"/>
      <c r="H1911" s="259"/>
      <c r="I1911" s="259"/>
      <c r="J1911" s="259"/>
    </row>
    <row r="1912" spans="1:10">
      <c r="A1912" s="259"/>
      <c r="B1912" s="259"/>
      <c r="C1912" s="259"/>
      <c r="D1912" s="259"/>
      <c r="E1912" s="259"/>
      <c r="F1912" s="270"/>
      <c r="G1912" s="259"/>
      <c r="H1912" s="259"/>
      <c r="I1912" s="259"/>
      <c r="J1912" s="259"/>
    </row>
    <row r="1913" spans="1:10">
      <c r="A1913" s="259"/>
      <c r="B1913" s="259"/>
      <c r="C1913" s="259"/>
      <c r="D1913" s="259"/>
      <c r="E1913" s="259"/>
      <c r="F1913" s="270"/>
      <c r="G1913" s="259"/>
      <c r="H1913" s="259"/>
      <c r="I1913" s="259"/>
      <c r="J1913" s="259"/>
    </row>
    <row r="1914" spans="1:10">
      <c r="A1914" s="259"/>
      <c r="B1914" s="259"/>
      <c r="C1914" s="259"/>
      <c r="D1914" s="259"/>
      <c r="E1914" s="259"/>
      <c r="F1914" s="270"/>
      <c r="G1914" s="259"/>
      <c r="H1914" s="259"/>
      <c r="I1914" s="259"/>
      <c r="J1914" s="259"/>
    </row>
    <row r="1915" spans="1:10">
      <c r="A1915" s="259"/>
      <c r="B1915" s="259"/>
      <c r="C1915" s="259"/>
      <c r="D1915" s="259"/>
      <c r="E1915" s="259"/>
      <c r="F1915" s="270"/>
      <c r="G1915" s="259"/>
      <c r="H1915" s="259"/>
      <c r="I1915" s="259"/>
      <c r="J1915" s="259"/>
    </row>
    <row r="1916" spans="1:10">
      <c r="A1916" s="259"/>
      <c r="B1916" s="259"/>
      <c r="C1916" s="259"/>
      <c r="D1916" s="259"/>
      <c r="E1916" s="259"/>
      <c r="F1916" s="270"/>
      <c r="G1916" s="259"/>
      <c r="H1916" s="259"/>
      <c r="I1916" s="259"/>
      <c r="J1916" s="259"/>
    </row>
    <row r="1917" spans="1:10">
      <c r="A1917" s="259"/>
      <c r="B1917" s="259"/>
      <c r="C1917" s="259"/>
      <c r="D1917" s="259"/>
      <c r="E1917" s="259"/>
      <c r="F1917" s="270"/>
      <c r="G1917" s="259"/>
      <c r="H1917" s="259"/>
      <c r="I1917" s="259"/>
      <c r="J1917" s="259"/>
    </row>
    <row r="1918" spans="1:10">
      <c r="A1918" s="259"/>
      <c r="B1918" s="259"/>
      <c r="C1918" s="259"/>
      <c r="D1918" s="259"/>
      <c r="E1918" s="259"/>
      <c r="F1918" s="270"/>
      <c r="G1918" s="259"/>
      <c r="H1918" s="259"/>
      <c r="I1918" s="259"/>
      <c r="J1918" s="259"/>
    </row>
    <row r="1919" spans="1:10">
      <c r="A1919" s="259"/>
      <c r="B1919" s="259"/>
      <c r="C1919" s="259"/>
      <c r="D1919" s="259"/>
      <c r="E1919" s="259"/>
      <c r="F1919" s="270"/>
      <c r="G1919" s="259"/>
      <c r="H1919" s="259"/>
      <c r="I1919" s="259"/>
      <c r="J1919" s="259"/>
    </row>
    <row r="1920" spans="1:10">
      <c r="A1920" s="259"/>
      <c r="B1920" s="259"/>
      <c r="C1920" s="259"/>
      <c r="D1920" s="259"/>
      <c r="E1920" s="259"/>
      <c r="F1920" s="270"/>
      <c r="G1920" s="259"/>
      <c r="H1920" s="259"/>
      <c r="I1920" s="259"/>
      <c r="J1920" s="259"/>
    </row>
    <row r="1921" spans="1:10">
      <c r="A1921" s="259"/>
      <c r="B1921" s="259"/>
      <c r="C1921" s="259"/>
      <c r="D1921" s="259"/>
      <c r="E1921" s="259"/>
      <c r="F1921" s="270"/>
      <c r="G1921" s="259"/>
      <c r="H1921" s="259"/>
      <c r="I1921" s="259"/>
      <c r="J1921" s="259"/>
    </row>
    <row r="1922" spans="1:10">
      <c r="A1922" s="259"/>
      <c r="B1922" s="259"/>
      <c r="C1922" s="259"/>
      <c r="D1922" s="259"/>
      <c r="E1922" s="259"/>
      <c r="F1922" s="270"/>
      <c r="G1922" s="259"/>
      <c r="H1922" s="259"/>
      <c r="I1922" s="259"/>
      <c r="J1922" s="259"/>
    </row>
    <row r="1923" spans="1:10">
      <c r="A1923" s="259"/>
      <c r="B1923" s="259"/>
      <c r="C1923" s="259"/>
      <c r="D1923" s="259"/>
      <c r="E1923" s="259"/>
      <c r="F1923" s="270"/>
      <c r="G1923" s="259"/>
      <c r="H1923" s="259"/>
      <c r="I1923" s="259"/>
      <c r="J1923" s="259"/>
    </row>
    <row r="1924" spans="1:10">
      <c r="A1924" s="259"/>
      <c r="B1924" s="259"/>
      <c r="C1924" s="259"/>
      <c r="D1924" s="259"/>
      <c r="E1924" s="259"/>
      <c r="F1924" s="270"/>
      <c r="G1924" s="259"/>
      <c r="H1924" s="259"/>
      <c r="I1924" s="259"/>
      <c r="J1924" s="259"/>
    </row>
    <row r="1925" spans="1:10">
      <c r="A1925" s="259"/>
      <c r="B1925" s="259"/>
      <c r="C1925" s="259"/>
      <c r="D1925" s="259"/>
      <c r="E1925" s="259"/>
      <c r="F1925" s="270"/>
      <c r="G1925" s="259"/>
      <c r="H1925" s="259"/>
      <c r="I1925" s="259"/>
      <c r="J1925" s="259"/>
    </row>
    <row r="1926" spans="1:10">
      <c r="A1926" s="259"/>
      <c r="B1926" s="259"/>
      <c r="C1926" s="259"/>
      <c r="D1926" s="259"/>
      <c r="E1926" s="259"/>
      <c r="F1926" s="270"/>
      <c r="G1926" s="259"/>
      <c r="H1926" s="259"/>
      <c r="I1926" s="259"/>
      <c r="J1926" s="259"/>
    </row>
    <row r="1927" spans="1:10">
      <c r="A1927" s="259"/>
      <c r="B1927" s="259"/>
      <c r="C1927" s="259"/>
      <c r="D1927" s="259"/>
      <c r="E1927" s="259"/>
      <c r="F1927" s="270"/>
      <c r="G1927" s="259"/>
      <c r="H1927" s="259"/>
      <c r="I1927" s="259"/>
      <c r="J1927" s="259"/>
    </row>
    <row r="1928" spans="1:10">
      <c r="A1928" s="259"/>
      <c r="B1928" s="259"/>
      <c r="C1928" s="259"/>
      <c r="D1928" s="259"/>
      <c r="E1928" s="259"/>
      <c r="F1928" s="270"/>
      <c r="G1928" s="259"/>
      <c r="H1928" s="259"/>
      <c r="I1928" s="259"/>
      <c r="J1928" s="259"/>
    </row>
    <row r="1929" spans="1:10">
      <c r="A1929" s="259"/>
      <c r="B1929" s="259"/>
      <c r="C1929" s="259"/>
      <c r="D1929" s="259"/>
      <c r="E1929" s="259"/>
      <c r="F1929" s="270"/>
      <c r="G1929" s="259"/>
      <c r="H1929" s="259"/>
      <c r="I1929" s="259"/>
      <c r="J1929" s="259"/>
    </row>
    <row r="1930" spans="1:10">
      <c r="A1930" s="259"/>
      <c r="B1930" s="259"/>
      <c r="C1930" s="259"/>
      <c r="D1930" s="259"/>
      <c r="E1930" s="259"/>
      <c r="F1930" s="270"/>
      <c r="G1930" s="259"/>
      <c r="H1930" s="259"/>
      <c r="I1930" s="259"/>
      <c r="J1930" s="259"/>
    </row>
    <row r="1931" spans="1:10">
      <c r="A1931" s="259"/>
      <c r="B1931" s="259"/>
      <c r="C1931" s="259"/>
      <c r="D1931" s="259"/>
      <c r="E1931" s="259"/>
      <c r="F1931" s="270"/>
      <c r="G1931" s="259"/>
      <c r="H1931" s="259"/>
      <c r="I1931" s="259"/>
      <c r="J1931" s="259"/>
    </row>
    <row r="1932" spans="1:10">
      <c r="A1932" s="259"/>
      <c r="B1932" s="259"/>
      <c r="C1932" s="259"/>
      <c r="D1932" s="259"/>
      <c r="E1932" s="259"/>
      <c r="F1932" s="270"/>
      <c r="G1932" s="259"/>
      <c r="H1932" s="259"/>
      <c r="I1932" s="259"/>
      <c r="J1932" s="259"/>
    </row>
    <row r="1933" spans="1:10">
      <c r="A1933" s="259"/>
      <c r="B1933" s="259"/>
      <c r="C1933" s="259"/>
      <c r="D1933" s="259"/>
      <c r="E1933" s="259"/>
      <c r="F1933" s="270"/>
      <c r="G1933" s="259"/>
      <c r="H1933" s="259"/>
      <c r="I1933" s="259"/>
      <c r="J1933" s="259"/>
    </row>
    <row r="1934" spans="1:10">
      <c r="A1934" s="259"/>
      <c r="B1934" s="259"/>
      <c r="C1934" s="259"/>
      <c r="D1934" s="259"/>
      <c r="E1934" s="259"/>
      <c r="F1934" s="270"/>
      <c r="G1934" s="259"/>
      <c r="H1934" s="259"/>
      <c r="I1934" s="259"/>
      <c r="J1934" s="259"/>
    </row>
    <row r="1935" spans="1:10">
      <c r="A1935" s="259"/>
      <c r="B1935" s="259"/>
      <c r="C1935" s="259"/>
      <c r="D1935" s="259"/>
      <c r="E1935" s="259"/>
      <c r="F1935" s="270"/>
      <c r="G1935" s="259"/>
      <c r="H1935" s="259"/>
      <c r="I1935" s="259"/>
      <c r="J1935" s="259"/>
    </row>
    <row r="1936" spans="1:10">
      <c r="A1936" s="259"/>
      <c r="B1936" s="259"/>
      <c r="C1936" s="259"/>
      <c r="D1936" s="259"/>
      <c r="E1936" s="259"/>
      <c r="F1936" s="270"/>
      <c r="G1936" s="259"/>
      <c r="H1936" s="259"/>
      <c r="I1936" s="259"/>
      <c r="J1936" s="259"/>
    </row>
    <row r="1937" spans="1:10">
      <c r="A1937" s="259"/>
      <c r="B1937" s="259"/>
      <c r="C1937" s="259"/>
      <c r="D1937" s="259"/>
      <c r="E1937" s="259"/>
      <c r="F1937" s="270"/>
      <c r="G1937" s="259"/>
      <c r="H1937" s="259"/>
      <c r="I1937" s="259"/>
      <c r="J1937" s="259"/>
    </row>
    <row r="1938" spans="1:10">
      <c r="A1938" s="259"/>
      <c r="B1938" s="259"/>
      <c r="C1938" s="259"/>
      <c r="D1938" s="259"/>
      <c r="E1938" s="259"/>
      <c r="F1938" s="270"/>
      <c r="G1938" s="259"/>
      <c r="H1938" s="259"/>
      <c r="I1938" s="259"/>
      <c r="J1938" s="259"/>
    </row>
    <row r="1939" spans="1:10">
      <c r="A1939" s="259"/>
      <c r="B1939" s="259"/>
      <c r="C1939" s="259"/>
      <c r="D1939" s="259"/>
      <c r="E1939" s="259"/>
      <c r="F1939" s="270"/>
      <c r="G1939" s="259"/>
      <c r="H1939" s="259"/>
      <c r="I1939" s="259"/>
      <c r="J1939" s="259"/>
    </row>
    <row r="1940" spans="1:10">
      <c r="A1940" s="259"/>
      <c r="B1940" s="259"/>
      <c r="C1940" s="259"/>
      <c r="D1940" s="259"/>
      <c r="E1940" s="259"/>
      <c r="F1940" s="270"/>
      <c r="G1940" s="259"/>
      <c r="H1940" s="259"/>
      <c r="I1940" s="259"/>
      <c r="J1940" s="259"/>
    </row>
    <row r="1941" spans="1:10">
      <c r="A1941" s="259"/>
      <c r="B1941" s="259"/>
      <c r="C1941" s="259"/>
      <c r="D1941" s="259"/>
      <c r="E1941" s="259"/>
      <c r="F1941" s="270"/>
      <c r="G1941" s="259"/>
      <c r="H1941" s="259"/>
      <c r="I1941" s="259"/>
      <c r="J1941" s="259"/>
    </row>
    <row r="1942" spans="1:10">
      <c r="A1942" s="259"/>
      <c r="B1942" s="259"/>
      <c r="C1942" s="259"/>
      <c r="D1942" s="259"/>
      <c r="E1942" s="259"/>
      <c r="F1942" s="270"/>
      <c r="G1942" s="259"/>
      <c r="H1942" s="259"/>
      <c r="I1942" s="259"/>
      <c r="J1942" s="259"/>
    </row>
    <row r="1943" spans="1:10">
      <c r="A1943" s="259"/>
      <c r="B1943" s="259"/>
      <c r="C1943" s="259"/>
      <c r="D1943" s="259"/>
      <c r="E1943" s="259"/>
      <c r="F1943" s="270"/>
      <c r="G1943" s="259"/>
      <c r="H1943" s="259"/>
      <c r="I1943" s="259"/>
      <c r="J1943" s="259"/>
    </row>
    <row r="1944" spans="1:10">
      <c r="A1944" s="259"/>
      <c r="B1944" s="259"/>
      <c r="C1944" s="259"/>
      <c r="D1944" s="259"/>
      <c r="E1944" s="259"/>
      <c r="F1944" s="270"/>
      <c r="G1944" s="259"/>
      <c r="H1944" s="259"/>
      <c r="I1944" s="259"/>
      <c r="J1944" s="259"/>
    </row>
    <row r="1945" spans="1:10">
      <c r="A1945" s="259"/>
      <c r="B1945" s="259"/>
      <c r="C1945" s="259"/>
      <c r="D1945" s="259"/>
      <c r="E1945" s="259"/>
      <c r="F1945" s="270"/>
      <c r="G1945" s="259"/>
      <c r="H1945" s="259"/>
      <c r="I1945" s="259"/>
      <c r="J1945" s="259"/>
    </row>
    <row r="1946" spans="1:10">
      <c r="A1946" s="259"/>
      <c r="B1946" s="259"/>
      <c r="C1946" s="259"/>
      <c r="D1946" s="259"/>
      <c r="E1946" s="259"/>
      <c r="F1946" s="270"/>
      <c r="G1946" s="259"/>
      <c r="H1946" s="259"/>
      <c r="I1946" s="259"/>
      <c r="J1946" s="259"/>
    </row>
    <row r="1947" spans="1:10">
      <c r="A1947" s="259"/>
      <c r="B1947" s="259"/>
      <c r="C1947" s="259"/>
      <c r="D1947" s="259"/>
      <c r="E1947" s="259"/>
      <c r="F1947" s="270"/>
      <c r="G1947" s="259"/>
      <c r="H1947" s="259"/>
      <c r="I1947" s="259"/>
      <c r="J1947" s="259"/>
    </row>
    <row r="1948" spans="1:10">
      <c r="A1948" s="259"/>
      <c r="B1948" s="259"/>
      <c r="C1948" s="259"/>
      <c r="D1948" s="259"/>
      <c r="E1948" s="259"/>
      <c r="F1948" s="270"/>
      <c r="G1948" s="259"/>
      <c r="H1948" s="259"/>
      <c r="I1948" s="259"/>
      <c r="J1948" s="259"/>
    </row>
    <row r="1949" spans="1:10">
      <c r="A1949" s="259"/>
      <c r="B1949" s="259"/>
      <c r="C1949" s="259"/>
      <c r="D1949" s="259"/>
      <c r="E1949" s="259"/>
      <c r="F1949" s="270"/>
      <c r="G1949" s="259"/>
      <c r="H1949" s="259"/>
      <c r="I1949" s="259"/>
      <c r="J1949" s="259"/>
    </row>
    <row r="1950" spans="1:10">
      <c r="A1950" s="259"/>
      <c r="B1950" s="259"/>
      <c r="C1950" s="259"/>
      <c r="D1950" s="259"/>
      <c r="E1950" s="259"/>
      <c r="F1950" s="270"/>
      <c r="G1950" s="259"/>
      <c r="H1950" s="259"/>
      <c r="I1950" s="259"/>
      <c r="J1950" s="259"/>
    </row>
    <row r="1951" spans="1:10">
      <c r="A1951" s="259"/>
      <c r="B1951" s="259"/>
      <c r="C1951" s="259"/>
      <c r="D1951" s="259"/>
      <c r="E1951" s="259"/>
      <c r="F1951" s="270"/>
      <c r="G1951" s="259"/>
      <c r="H1951" s="259"/>
      <c r="I1951" s="259"/>
      <c r="J1951" s="259"/>
    </row>
    <row r="1952" spans="1:10">
      <c r="A1952" s="259"/>
      <c r="B1952" s="259"/>
      <c r="C1952" s="259"/>
      <c r="D1952" s="259"/>
      <c r="E1952" s="259"/>
      <c r="F1952" s="270"/>
      <c r="G1952" s="259"/>
      <c r="H1952" s="259"/>
      <c r="I1952" s="259"/>
      <c r="J1952" s="259"/>
    </row>
    <row r="1953" spans="1:10">
      <c r="A1953" s="259"/>
      <c r="B1953" s="259"/>
      <c r="C1953" s="259"/>
      <c r="D1953" s="259"/>
      <c r="E1953" s="259"/>
      <c r="F1953" s="270"/>
      <c r="G1953" s="259"/>
      <c r="H1953" s="259"/>
      <c r="I1953" s="259"/>
      <c r="J1953" s="259"/>
    </row>
    <row r="1954" spans="1:10">
      <c r="A1954" s="259"/>
      <c r="B1954" s="259"/>
      <c r="C1954" s="259"/>
      <c r="D1954" s="259"/>
      <c r="E1954" s="259"/>
      <c r="F1954" s="270"/>
      <c r="G1954" s="259"/>
      <c r="H1954" s="259"/>
      <c r="I1954" s="259"/>
      <c r="J1954" s="259"/>
    </row>
    <row r="1955" spans="1:10">
      <c r="A1955" s="259"/>
      <c r="B1955" s="259"/>
      <c r="C1955" s="259"/>
      <c r="D1955" s="259"/>
      <c r="E1955" s="259"/>
      <c r="F1955" s="270"/>
      <c r="G1955" s="259"/>
      <c r="H1955" s="259"/>
      <c r="I1955" s="259"/>
      <c r="J1955" s="259"/>
    </row>
    <row r="1956" spans="1:10">
      <c r="A1956" s="259"/>
      <c r="B1956" s="259"/>
      <c r="C1956" s="259"/>
      <c r="D1956" s="259"/>
      <c r="E1956" s="259"/>
      <c r="F1956" s="270"/>
      <c r="G1956" s="259"/>
      <c r="H1956" s="259"/>
      <c r="I1956" s="259"/>
      <c r="J1956" s="259"/>
    </row>
    <row r="1957" spans="1:10">
      <c r="A1957" s="259"/>
      <c r="B1957" s="259"/>
      <c r="C1957" s="259"/>
      <c r="D1957" s="259"/>
      <c r="E1957" s="259"/>
      <c r="F1957" s="270"/>
      <c r="G1957" s="259"/>
      <c r="H1957" s="259"/>
      <c r="I1957" s="259"/>
      <c r="J1957" s="259"/>
    </row>
    <row r="1958" spans="1:10">
      <c r="A1958" s="259"/>
      <c r="B1958" s="259"/>
      <c r="C1958" s="259"/>
      <c r="D1958" s="259"/>
      <c r="E1958" s="259"/>
      <c r="F1958" s="270"/>
      <c r="G1958" s="259"/>
      <c r="H1958" s="259"/>
      <c r="I1958" s="259"/>
      <c r="J1958" s="259"/>
    </row>
    <row r="1959" spans="1:10">
      <c r="A1959" s="259"/>
      <c r="B1959" s="259"/>
      <c r="C1959" s="259"/>
      <c r="D1959" s="259"/>
      <c r="E1959" s="259"/>
      <c r="F1959" s="270"/>
      <c r="G1959" s="259"/>
      <c r="H1959" s="259"/>
      <c r="I1959" s="259"/>
      <c r="J1959" s="259"/>
    </row>
    <row r="1960" spans="1:10">
      <c r="A1960" s="259"/>
      <c r="B1960" s="259"/>
      <c r="C1960" s="259"/>
      <c r="D1960" s="259"/>
      <c r="E1960" s="259"/>
      <c r="F1960" s="270"/>
      <c r="G1960" s="259"/>
      <c r="H1960" s="259"/>
      <c r="I1960" s="259"/>
      <c r="J1960" s="259"/>
    </row>
    <row r="1961" spans="1:10">
      <c r="A1961" s="259"/>
      <c r="B1961" s="259"/>
      <c r="C1961" s="259"/>
      <c r="D1961" s="259"/>
      <c r="E1961" s="259"/>
      <c r="F1961" s="270"/>
      <c r="G1961" s="259"/>
      <c r="H1961" s="259"/>
      <c r="I1961" s="259"/>
      <c r="J1961" s="259"/>
    </row>
    <row r="1962" spans="1:10">
      <c r="A1962" s="259"/>
      <c r="B1962" s="259"/>
      <c r="C1962" s="259"/>
      <c r="D1962" s="259"/>
      <c r="E1962" s="259"/>
      <c r="F1962" s="270"/>
      <c r="G1962" s="259"/>
      <c r="H1962" s="259"/>
      <c r="I1962" s="259"/>
      <c r="J1962" s="259"/>
    </row>
    <row r="1963" spans="1:10">
      <c r="A1963" s="259"/>
      <c r="B1963" s="259"/>
      <c r="C1963" s="259"/>
      <c r="D1963" s="259"/>
      <c r="E1963" s="259"/>
      <c r="F1963" s="270"/>
      <c r="G1963" s="259"/>
      <c r="H1963" s="259"/>
      <c r="I1963" s="259"/>
      <c r="J1963" s="259"/>
    </row>
    <row r="1964" spans="1:10">
      <c r="A1964" s="259"/>
      <c r="B1964" s="259"/>
      <c r="C1964" s="259"/>
      <c r="D1964" s="259"/>
      <c r="E1964" s="259"/>
      <c r="F1964" s="270"/>
      <c r="G1964" s="259"/>
      <c r="H1964" s="259"/>
      <c r="I1964" s="259"/>
      <c r="J1964" s="259"/>
    </row>
    <row r="1965" spans="1:10">
      <c r="A1965" s="259"/>
      <c r="B1965" s="259"/>
      <c r="C1965" s="259"/>
      <c r="D1965" s="259"/>
      <c r="E1965" s="259"/>
      <c r="F1965" s="270"/>
      <c r="G1965" s="259"/>
      <c r="H1965" s="259"/>
      <c r="I1965" s="259"/>
      <c r="J1965" s="259"/>
    </row>
    <row r="1966" spans="1:10">
      <c r="A1966" s="259"/>
      <c r="B1966" s="259"/>
      <c r="C1966" s="259"/>
      <c r="D1966" s="259"/>
      <c r="E1966" s="259"/>
      <c r="F1966" s="270"/>
      <c r="G1966" s="259"/>
      <c r="H1966" s="259"/>
      <c r="I1966" s="259"/>
      <c r="J1966" s="259"/>
    </row>
    <row r="1967" spans="1:10">
      <c r="A1967" s="259"/>
      <c r="B1967" s="259"/>
      <c r="C1967" s="259"/>
      <c r="D1967" s="259"/>
      <c r="E1967" s="259"/>
      <c r="F1967" s="270"/>
      <c r="G1967" s="259"/>
      <c r="H1967" s="259"/>
      <c r="I1967" s="259"/>
      <c r="J1967" s="259"/>
    </row>
    <row r="1968" spans="1:10">
      <c r="A1968" s="259"/>
      <c r="B1968" s="259"/>
      <c r="C1968" s="259"/>
      <c r="D1968" s="259"/>
      <c r="E1968" s="259"/>
      <c r="F1968" s="270"/>
      <c r="G1968" s="259"/>
      <c r="H1968" s="259"/>
      <c r="I1968" s="259"/>
      <c r="J1968" s="259"/>
    </row>
    <row r="1969" spans="1:10">
      <c r="A1969" s="259"/>
      <c r="B1969" s="259"/>
      <c r="C1969" s="259"/>
      <c r="D1969" s="259"/>
      <c r="E1969" s="259"/>
      <c r="F1969" s="270"/>
      <c r="G1969" s="259"/>
      <c r="H1969" s="259"/>
      <c r="I1969" s="259"/>
      <c r="J1969" s="259"/>
    </row>
    <row r="1970" spans="1:10">
      <c r="A1970" s="259"/>
      <c r="B1970" s="259"/>
      <c r="C1970" s="259"/>
      <c r="D1970" s="259"/>
      <c r="E1970" s="259"/>
      <c r="F1970" s="270"/>
      <c r="G1970" s="259"/>
      <c r="H1970" s="259"/>
      <c r="I1970" s="259"/>
      <c r="J1970" s="259"/>
    </row>
    <row r="1971" spans="1:10">
      <c r="A1971" s="259"/>
      <c r="B1971" s="259"/>
      <c r="C1971" s="259"/>
      <c r="D1971" s="259"/>
      <c r="E1971" s="259"/>
      <c r="F1971" s="270"/>
      <c r="G1971" s="259"/>
      <c r="H1971" s="259"/>
      <c r="I1971" s="259"/>
      <c r="J1971" s="259"/>
    </row>
    <row r="1972" spans="1:10">
      <c r="A1972" s="259"/>
      <c r="B1972" s="259"/>
      <c r="C1972" s="259"/>
      <c r="D1972" s="259"/>
      <c r="E1972" s="259"/>
      <c r="F1972" s="270"/>
      <c r="G1972" s="259"/>
      <c r="H1972" s="259"/>
      <c r="I1972" s="259"/>
      <c r="J1972" s="259"/>
    </row>
    <row r="1973" spans="1:10">
      <c r="A1973" s="259"/>
      <c r="B1973" s="259"/>
      <c r="C1973" s="259"/>
      <c r="D1973" s="259"/>
      <c r="E1973" s="259"/>
      <c r="F1973" s="270"/>
      <c r="G1973" s="259"/>
      <c r="H1973" s="259"/>
      <c r="I1973" s="259"/>
      <c r="J1973" s="259"/>
    </row>
    <row r="1974" spans="1:10">
      <c r="A1974" s="259"/>
      <c r="B1974" s="259"/>
      <c r="C1974" s="259"/>
      <c r="D1974" s="259"/>
      <c r="E1974" s="259"/>
      <c r="F1974" s="270"/>
      <c r="G1974" s="259"/>
      <c r="H1974" s="259"/>
      <c r="I1974" s="259"/>
      <c r="J1974" s="259"/>
    </row>
    <row r="1975" spans="1:10">
      <c r="A1975" s="259"/>
      <c r="B1975" s="259"/>
      <c r="C1975" s="259"/>
      <c r="D1975" s="259"/>
      <c r="E1975" s="259"/>
      <c r="F1975" s="270"/>
      <c r="G1975" s="259"/>
      <c r="H1975" s="259"/>
      <c r="I1975" s="259"/>
      <c r="J1975" s="259"/>
    </row>
    <row r="1976" spans="1:10">
      <c r="A1976" s="259"/>
      <c r="B1976" s="259"/>
      <c r="C1976" s="259"/>
      <c r="D1976" s="259"/>
      <c r="E1976" s="259"/>
      <c r="F1976" s="270"/>
      <c r="G1976" s="259"/>
      <c r="H1976" s="259"/>
      <c r="I1976" s="259"/>
      <c r="J1976" s="259"/>
    </row>
    <row r="1977" spans="1:10">
      <c r="A1977" s="259"/>
      <c r="B1977" s="259"/>
      <c r="C1977" s="259"/>
      <c r="D1977" s="259"/>
      <c r="E1977" s="259"/>
      <c r="F1977" s="270"/>
      <c r="G1977" s="259"/>
      <c r="H1977" s="259"/>
      <c r="I1977" s="259"/>
      <c r="J1977" s="259"/>
    </row>
    <row r="1978" spans="1:10">
      <c r="A1978" s="259"/>
      <c r="B1978" s="259"/>
      <c r="C1978" s="259"/>
      <c r="D1978" s="259"/>
      <c r="E1978" s="259"/>
      <c r="F1978" s="270"/>
      <c r="G1978" s="259"/>
      <c r="H1978" s="259"/>
      <c r="I1978" s="259"/>
      <c r="J1978" s="259"/>
    </row>
    <row r="1979" spans="1:10">
      <c r="A1979" s="259"/>
      <c r="B1979" s="259"/>
      <c r="C1979" s="259"/>
      <c r="D1979" s="259"/>
      <c r="E1979" s="259"/>
      <c r="F1979" s="270"/>
      <c r="G1979" s="259"/>
      <c r="H1979" s="259"/>
      <c r="I1979" s="259"/>
      <c r="J1979" s="259"/>
    </row>
    <row r="1980" spans="1:10">
      <c r="A1980" s="259"/>
      <c r="B1980" s="259"/>
      <c r="C1980" s="259"/>
      <c r="D1980" s="259"/>
      <c r="E1980" s="259"/>
      <c r="F1980" s="270"/>
      <c r="G1980" s="259"/>
      <c r="H1980" s="259"/>
      <c r="I1980" s="259"/>
      <c r="J1980" s="259"/>
    </row>
    <row r="1981" spans="1:10">
      <c r="A1981" s="259"/>
      <c r="B1981" s="259"/>
      <c r="C1981" s="259"/>
      <c r="D1981" s="259"/>
      <c r="E1981" s="259"/>
      <c r="F1981" s="270"/>
      <c r="G1981" s="259"/>
      <c r="H1981" s="259"/>
      <c r="I1981" s="259"/>
      <c r="J1981" s="259"/>
    </row>
    <row r="1982" spans="1:10">
      <c r="A1982" s="259"/>
      <c r="B1982" s="259"/>
      <c r="C1982" s="259"/>
      <c r="D1982" s="259"/>
      <c r="E1982" s="259"/>
      <c r="F1982" s="270"/>
      <c r="G1982" s="259"/>
      <c r="H1982" s="259"/>
      <c r="I1982" s="259"/>
      <c r="J1982" s="259"/>
    </row>
    <row r="1983" spans="1:10">
      <c r="A1983" s="259"/>
      <c r="B1983" s="259"/>
      <c r="C1983" s="259"/>
      <c r="D1983" s="259"/>
      <c r="E1983" s="259"/>
      <c r="F1983" s="270"/>
      <c r="G1983" s="259"/>
      <c r="H1983" s="259"/>
      <c r="I1983" s="259"/>
      <c r="J1983" s="259"/>
    </row>
    <row r="1984" spans="1:10">
      <c r="A1984" s="259"/>
      <c r="B1984" s="259"/>
      <c r="C1984" s="259"/>
      <c r="D1984" s="259"/>
      <c r="E1984" s="259"/>
      <c r="F1984" s="270"/>
      <c r="G1984" s="259"/>
      <c r="H1984" s="259"/>
      <c r="I1984" s="259"/>
      <c r="J1984" s="259"/>
    </row>
    <row r="1985" spans="1:10">
      <c r="A1985" s="259"/>
      <c r="B1985" s="259"/>
      <c r="C1985" s="259"/>
      <c r="D1985" s="259"/>
      <c r="E1985" s="259"/>
      <c r="F1985" s="270"/>
      <c r="G1985" s="259"/>
      <c r="H1985" s="259"/>
      <c r="I1985" s="259"/>
      <c r="J1985" s="259"/>
    </row>
    <row r="1986" spans="1:10">
      <c r="A1986" s="259"/>
      <c r="B1986" s="259"/>
      <c r="C1986" s="259"/>
      <c r="D1986" s="259"/>
      <c r="E1986" s="259"/>
      <c r="F1986" s="270"/>
      <c r="G1986" s="259"/>
      <c r="H1986" s="259"/>
      <c r="I1986" s="259"/>
      <c r="J1986" s="259"/>
    </row>
    <row r="1987" spans="1:10">
      <c r="A1987" s="259"/>
      <c r="B1987" s="259"/>
      <c r="C1987" s="259"/>
      <c r="D1987" s="259"/>
      <c r="E1987" s="259"/>
      <c r="F1987" s="270"/>
      <c r="G1987" s="259"/>
      <c r="H1987" s="259"/>
      <c r="I1987" s="259"/>
      <c r="J1987" s="259"/>
    </row>
    <row r="1988" spans="1:10">
      <c r="A1988" s="259"/>
      <c r="B1988" s="259"/>
      <c r="C1988" s="259"/>
      <c r="D1988" s="259"/>
      <c r="E1988" s="259"/>
      <c r="F1988" s="270"/>
      <c r="G1988" s="259"/>
      <c r="H1988" s="259"/>
      <c r="I1988" s="259"/>
      <c r="J1988" s="259"/>
    </row>
    <row r="1989" spans="1:10">
      <c r="A1989" s="259"/>
      <c r="B1989" s="259"/>
      <c r="C1989" s="259"/>
      <c r="D1989" s="259"/>
      <c r="E1989" s="259"/>
      <c r="F1989" s="270"/>
      <c r="G1989" s="259"/>
      <c r="H1989" s="259"/>
      <c r="I1989" s="259"/>
      <c r="J1989" s="259"/>
    </row>
    <row r="1990" spans="1:10">
      <c r="A1990" s="259"/>
      <c r="B1990" s="259"/>
      <c r="C1990" s="259"/>
      <c r="D1990" s="259"/>
      <c r="E1990" s="259"/>
      <c r="F1990" s="270"/>
      <c r="G1990" s="259"/>
      <c r="H1990" s="259"/>
      <c r="I1990" s="259"/>
      <c r="J1990" s="259"/>
    </row>
    <row r="1991" spans="1:10">
      <c r="A1991" s="259"/>
      <c r="B1991" s="259"/>
      <c r="C1991" s="259"/>
      <c r="D1991" s="259"/>
      <c r="E1991" s="259"/>
      <c r="F1991" s="270"/>
      <c r="G1991" s="259"/>
      <c r="H1991" s="259"/>
      <c r="I1991" s="259"/>
      <c r="J1991" s="259"/>
    </row>
    <row r="1992" spans="1:10">
      <c r="A1992" s="259"/>
      <c r="B1992" s="259"/>
      <c r="C1992" s="259"/>
      <c r="D1992" s="259"/>
      <c r="E1992" s="259"/>
      <c r="F1992" s="270"/>
      <c r="G1992" s="259"/>
      <c r="H1992" s="259"/>
      <c r="I1992" s="259"/>
      <c r="J1992" s="259"/>
    </row>
    <row r="1993" spans="1:10">
      <c r="A1993" s="259"/>
      <c r="B1993" s="259"/>
      <c r="C1993" s="259"/>
      <c r="D1993" s="259"/>
      <c r="E1993" s="259"/>
      <c r="F1993" s="270"/>
      <c r="G1993" s="259"/>
      <c r="H1993" s="259"/>
      <c r="I1993" s="259"/>
      <c r="J1993" s="259"/>
    </row>
    <row r="1994" spans="1:10">
      <c r="A1994" s="259"/>
      <c r="B1994" s="259"/>
      <c r="C1994" s="259"/>
      <c r="D1994" s="259"/>
      <c r="E1994" s="259"/>
      <c r="F1994" s="270"/>
      <c r="G1994" s="259"/>
      <c r="H1994" s="259"/>
      <c r="I1994" s="259"/>
      <c r="J1994" s="259"/>
    </row>
    <row r="1995" spans="1:10">
      <c r="A1995" s="259"/>
      <c r="B1995" s="259"/>
      <c r="C1995" s="259"/>
      <c r="D1995" s="259"/>
      <c r="E1995" s="259"/>
      <c r="F1995" s="270"/>
      <c r="G1995" s="259"/>
      <c r="H1995" s="259"/>
      <c r="I1995" s="259"/>
      <c r="J1995" s="259"/>
    </row>
    <row r="1996" spans="1:10">
      <c r="A1996" s="259"/>
      <c r="B1996" s="259"/>
      <c r="C1996" s="259"/>
      <c r="D1996" s="259"/>
      <c r="E1996" s="259"/>
      <c r="F1996" s="270"/>
      <c r="G1996" s="259"/>
      <c r="H1996" s="259"/>
      <c r="I1996" s="259"/>
      <c r="J1996" s="259"/>
    </row>
    <row r="1997" spans="1:10">
      <c r="A1997" s="259"/>
      <c r="B1997" s="259"/>
      <c r="C1997" s="259"/>
      <c r="D1997" s="259"/>
      <c r="E1997" s="259"/>
      <c r="F1997" s="270"/>
      <c r="G1997" s="259"/>
      <c r="H1997" s="259"/>
      <c r="I1997" s="259"/>
      <c r="J1997" s="259"/>
    </row>
    <row r="1998" spans="1:10">
      <c r="A1998" s="259"/>
      <c r="B1998" s="259"/>
      <c r="C1998" s="259"/>
      <c r="D1998" s="259"/>
      <c r="E1998" s="259"/>
      <c r="F1998" s="270"/>
      <c r="G1998" s="259"/>
      <c r="H1998" s="259"/>
      <c r="I1998" s="259"/>
      <c r="J1998" s="259"/>
    </row>
    <row r="1999" spans="1:10">
      <c r="A1999" s="259"/>
      <c r="B1999" s="259"/>
      <c r="C1999" s="259"/>
      <c r="D1999" s="259"/>
      <c r="E1999" s="259"/>
      <c r="F1999" s="270"/>
      <c r="G1999" s="259"/>
      <c r="H1999" s="259"/>
      <c r="I1999" s="259"/>
      <c r="J1999" s="259"/>
    </row>
    <row r="2000" spans="1:10">
      <c r="A2000" s="259"/>
      <c r="B2000" s="259"/>
      <c r="C2000" s="259"/>
      <c r="D2000" s="259"/>
      <c r="E2000" s="259"/>
      <c r="F2000" s="270"/>
      <c r="G2000" s="259"/>
      <c r="H2000" s="259"/>
      <c r="I2000" s="259"/>
      <c r="J2000" s="259"/>
    </row>
    <row r="2001" spans="1:10">
      <c r="A2001" s="259"/>
      <c r="B2001" s="259"/>
      <c r="C2001" s="259"/>
      <c r="D2001" s="259"/>
      <c r="E2001" s="259"/>
      <c r="F2001" s="270"/>
      <c r="G2001" s="259"/>
      <c r="H2001" s="259"/>
      <c r="I2001" s="259"/>
      <c r="J2001" s="259"/>
    </row>
    <row r="2002" spans="1:10">
      <c r="A2002" s="259"/>
      <c r="B2002" s="259"/>
      <c r="C2002" s="259"/>
      <c r="D2002" s="259"/>
      <c r="E2002" s="259"/>
      <c r="F2002" s="270"/>
      <c r="G2002" s="259"/>
      <c r="H2002" s="259"/>
      <c r="I2002" s="259"/>
      <c r="J2002" s="259"/>
    </row>
    <row r="2003" spans="1:10">
      <c r="A2003" s="259"/>
      <c r="B2003" s="259"/>
      <c r="C2003" s="259"/>
      <c r="D2003" s="259"/>
      <c r="E2003" s="259"/>
      <c r="F2003" s="270"/>
      <c r="G2003" s="259"/>
      <c r="H2003" s="259"/>
      <c r="I2003" s="259"/>
      <c r="J2003" s="259"/>
    </row>
    <row r="2004" spans="1:10">
      <c r="A2004" s="259"/>
      <c r="B2004" s="259"/>
      <c r="C2004" s="259"/>
      <c r="D2004" s="259"/>
      <c r="E2004" s="259"/>
      <c r="F2004" s="270"/>
      <c r="G2004" s="259"/>
      <c r="H2004" s="259"/>
      <c r="I2004" s="259"/>
      <c r="J2004" s="259"/>
    </row>
    <row r="2005" spans="1:10">
      <c r="A2005" s="259"/>
      <c r="B2005" s="259"/>
      <c r="C2005" s="259"/>
      <c r="D2005" s="259"/>
      <c r="E2005" s="259"/>
      <c r="F2005" s="270"/>
      <c r="G2005" s="259"/>
      <c r="H2005" s="259"/>
      <c r="I2005" s="259"/>
      <c r="J2005" s="259"/>
    </row>
    <row r="2006" spans="1:10">
      <c r="A2006" s="259"/>
      <c r="B2006" s="259"/>
      <c r="C2006" s="259"/>
      <c r="D2006" s="259"/>
      <c r="E2006" s="259"/>
      <c r="F2006" s="270"/>
      <c r="G2006" s="259"/>
      <c r="H2006" s="259"/>
      <c r="I2006" s="259"/>
      <c r="J2006" s="259"/>
    </row>
    <row r="2007" spans="1:10">
      <c r="A2007" s="259"/>
      <c r="B2007" s="259"/>
      <c r="C2007" s="259"/>
      <c r="D2007" s="259"/>
      <c r="E2007" s="259"/>
      <c r="F2007" s="270"/>
      <c r="G2007" s="259"/>
      <c r="H2007" s="259"/>
      <c r="I2007" s="259"/>
      <c r="J2007" s="259"/>
    </row>
    <row r="2008" spans="1:10">
      <c r="A2008" s="259"/>
      <c r="B2008" s="259"/>
      <c r="C2008" s="259"/>
      <c r="D2008" s="259"/>
      <c r="E2008" s="259"/>
      <c r="F2008" s="270"/>
      <c r="G2008" s="259"/>
      <c r="H2008" s="259"/>
      <c r="I2008" s="259"/>
      <c r="J2008" s="259"/>
    </row>
    <row r="2009" spans="1:10">
      <c r="A2009" s="259"/>
      <c r="B2009" s="259"/>
      <c r="C2009" s="259"/>
      <c r="D2009" s="259"/>
      <c r="E2009" s="259"/>
      <c r="F2009" s="270"/>
      <c r="G2009" s="259"/>
      <c r="H2009" s="259"/>
      <c r="I2009" s="259"/>
      <c r="J2009" s="259"/>
    </row>
    <row r="2010" spans="1:10">
      <c r="A2010" s="259"/>
      <c r="B2010" s="259"/>
      <c r="C2010" s="259"/>
      <c r="D2010" s="259"/>
      <c r="E2010" s="259"/>
      <c r="F2010" s="270"/>
      <c r="G2010" s="259"/>
      <c r="H2010" s="259"/>
      <c r="I2010" s="259"/>
      <c r="J2010" s="259"/>
    </row>
    <row r="2011" spans="1:10">
      <c r="A2011" s="259"/>
      <c r="B2011" s="259"/>
      <c r="C2011" s="259"/>
      <c r="D2011" s="259"/>
      <c r="E2011" s="259"/>
      <c r="F2011" s="270"/>
      <c r="G2011" s="259"/>
      <c r="H2011" s="259"/>
      <c r="I2011" s="259"/>
      <c r="J2011" s="259"/>
    </row>
    <row r="2012" spans="1:10">
      <c r="A2012" s="259"/>
      <c r="B2012" s="259"/>
      <c r="C2012" s="259"/>
      <c r="D2012" s="259"/>
      <c r="E2012" s="259"/>
      <c r="F2012" s="270"/>
      <c r="G2012" s="259"/>
      <c r="H2012" s="259"/>
      <c r="I2012" s="259"/>
      <c r="J2012" s="259"/>
    </row>
    <row r="2013" spans="1:10">
      <c r="A2013" s="259"/>
      <c r="B2013" s="259"/>
      <c r="C2013" s="259"/>
      <c r="D2013" s="259"/>
      <c r="E2013" s="259"/>
      <c r="F2013" s="270"/>
      <c r="G2013" s="259"/>
      <c r="H2013" s="259"/>
      <c r="I2013" s="259"/>
      <c r="J2013" s="259"/>
    </row>
    <row r="2014" spans="1:10">
      <c r="A2014" s="259"/>
      <c r="B2014" s="259"/>
      <c r="C2014" s="259"/>
      <c r="D2014" s="259"/>
      <c r="E2014" s="259"/>
      <c r="F2014" s="270"/>
      <c r="G2014" s="259"/>
      <c r="H2014" s="259"/>
      <c r="I2014" s="259"/>
      <c r="J2014" s="259"/>
    </row>
    <row r="2015" spans="1:10">
      <c r="A2015" s="259"/>
      <c r="B2015" s="259"/>
      <c r="C2015" s="259"/>
      <c r="D2015" s="259"/>
      <c r="E2015" s="259"/>
      <c r="F2015" s="270"/>
      <c r="G2015" s="259"/>
      <c r="H2015" s="259"/>
      <c r="I2015" s="259"/>
      <c r="J2015" s="259"/>
    </row>
    <row r="2016" spans="1:10">
      <c r="A2016" s="259"/>
      <c r="B2016" s="259"/>
      <c r="C2016" s="259"/>
      <c r="D2016" s="259"/>
      <c r="E2016" s="259"/>
      <c r="F2016" s="270"/>
      <c r="G2016" s="259"/>
      <c r="H2016" s="259"/>
      <c r="I2016" s="259"/>
      <c r="J2016" s="259"/>
    </row>
    <row r="2017" spans="1:10">
      <c r="A2017" s="259"/>
      <c r="B2017" s="259"/>
      <c r="C2017" s="259"/>
      <c r="D2017" s="259"/>
      <c r="E2017" s="259"/>
      <c r="F2017" s="270"/>
      <c r="G2017" s="259"/>
      <c r="H2017" s="259"/>
      <c r="I2017" s="259"/>
      <c r="J2017" s="259"/>
    </row>
    <row r="2018" spans="1:10">
      <c r="A2018" s="259"/>
      <c r="B2018" s="259"/>
      <c r="C2018" s="259"/>
      <c r="D2018" s="259"/>
      <c r="E2018" s="259"/>
      <c r="F2018" s="270"/>
      <c r="G2018" s="259"/>
      <c r="H2018" s="259"/>
      <c r="I2018" s="259"/>
      <c r="J2018" s="259"/>
    </row>
    <row r="2019" spans="1:10">
      <c r="A2019" s="259"/>
      <c r="B2019" s="259"/>
      <c r="C2019" s="259"/>
      <c r="D2019" s="259"/>
      <c r="E2019" s="259"/>
      <c r="F2019" s="270"/>
      <c r="G2019" s="259"/>
      <c r="H2019" s="259"/>
      <c r="I2019" s="259"/>
      <c r="J2019" s="259"/>
    </row>
    <row r="2020" spans="1:10">
      <c r="A2020" s="259"/>
      <c r="B2020" s="259"/>
      <c r="C2020" s="259"/>
      <c r="D2020" s="259"/>
      <c r="E2020" s="259"/>
      <c r="F2020" s="270"/>
      <c r="G2020" s="259"/>
      <c r="H2020" s="259"/>
      <c r="I2020" s="259"/>
      <c r="J2020" s="259"/>
    </row>
    <row r="2021" spans="1:10">
      <c r="A2021" s="259"/>
      <c r="B2021" s="259"/>
      <c r="C2021" s="259"/>
      <c r="D2021" s="259"/>
      <c r="E2021" s="259"/>
      <c r="F2021" s="270"/>
      <c r="G2021" s="259"/>
      <c r="H2021" s="259"/>
      <c r="I2021" s="259"/>
      <c r="J2021" s="259"/>
    </row>
    <row r="2022" spans="1:10">
      <c r="A2022" s="259"/>
      <c r="B2022" s="259"/>
      <c r="C2022" s="259"/>
      <c r="D2022" s="259"/>
      <c r="E2022" s="259"/>
      <c r="F2022" s="270"/>
      <c r="G2022" s="259"/>
      <c r="H2022" s="259"/>
      <c r="I2022" s="259"/>
      <c r="J2022" s="259"/>
    </row>
    <row r="2023" spans="1:10">
      <c r="A2023" s="259"/>
      <c r="B2023" s="259"/>
      <c r="C2023" s="259"/>
      <c r="D2023" s="259"/>
      <c r="E2023" s="259"/>
      <c r="F2023" s="270"/>
      <c r="G2023" s="259"/>
      <c r="H2023" s="259"/>
      <c r="I2023" s="259"/>
      <c r="J2023" s="259"/>
    </row>
    <row r="2024" spans="1:10">
      <c r="A2024" s="259"/>
      <c r="B2024" s="259"/>
      <c r="C2024" s="259"/>
      <c r="D2024" s="259"/>
      <c r="E2024" s="259"/>
      <c r="F2024" s="270"/>
      <c r="G2024" s="259"/>
      <c r="H2024" s="259"/>
      <c r="I2024" s="259"/>
      <c r="J2024" s="259"/>
    </row>
    <row r="2025" spans="1:10">
      <c r="A2025" s="259"/>
      <c r="B2025" s="259"/>
      <c r="C2025" s="259"/>
      <c r="D2025" s="259"/>
      <c r="E2025" s="259"/>
      <c r="F2025" s="270"/>
      <c r="G2025" s="259"/>
      <c r="H2025" s="259"/>
      <c r="I2025" s="259"/>
      <c r="J2025" s="259"/>
    </row>
    <row r="2026" spans="1:10">
      <c r="A2026" s="259"/>
      <c r="B2026" s="259"/>
      <c r="C2026" s="259"/>
      <c r="D2026" s="259"/>
      <c r="E2026" s="259"/>
      <c r="F2026" s="270"/>
      <c r="G2026" s="259"/>
      <c r="H2026" s="259"/>
      <c r="I2026" s="259"/>
      <c r="J2026" s="259"/>
    </row>
    <row r="2027" spans="1:10">
      <c r="A2027" s="259"/>
      <c r="B2027" s="259"/>
      <c r="C2027" s="259"/>
      <c r="D2027" s="259"/>
      <c r="E2027" s="259"/>
      <c r="F2027" s="270"/>
      <c r="G2027" s="259"/>
      <c r="H2027" s="259"/>
      <c r="I2027" s="259"/>
      <c r="J2027" s="259"/>
    </row>
    <row r="2028" spans="1:10">
      <c r="A2028" s="259"/>
      <c r="B2028" s="259"/>
      <c r="C2028" s="259"/>
      <c r="D2028" s="259"/>
      <c r="E2028" s="259"/>
      <c r="F2028" s="270"/>
      <c r="G2028" s="259"/>
      <c r="H2028" s="259"/>
      <c r="I2028" s="259"/>
      <c r="J2028" s="259"/>
    </row>
    <row r="2029" spans="1:10">
      <c r="A2029" s="259"/>
      <c r="B2029" s="259"/>
      <c r="C2029" s="259"/>
      <c r="D2029" s="259"/>
      <c r="E2029" s="259"/>
      <c r="F2029" s="270"/>
      <c r="G2029" s="259"/>
      <c r="H2029" s="259"/>
      <c r="I2029" s="259"/>
      <c r="J2029" s="259"/>
    </row>
    <row r="2030" spans="1:10">
      <c r="A2030" s="259"/>
      <c r="B2030" s="259"/>
      <c r="C2030" s="259"/>
      <c r="D2030" s="259"/>
      <c r="E2030" s="259"/>
      <c r="F2030" s="270"/>
      <c r="G2030" s="259"/>
      <c r="H2030" s="259"/>
      <c r="I2030" s="259"/>
      <c r="J2030" s="259"/>
    </row>
    <row r="2031" spans="1:10">
      <c r="A2031" s="259"/>
      <c r="B2031" s="259"/>
      <c r="C2031" s="259"/>
      <c r="D2031" s="259"/>
      <c r="E2031" s="259"/>
      <c r="F2031" s="270"/>
      <c r="G2031" s="259"/>
      <c r="H2031" s="259"/>
      <c r="I2031" s="259"/>
      <c r="J2031" s="259"/>
    </row>
    <row r="2032" spans="1:10">
      <c r="A2032" s="259"/>
      <c r="B2032" s="259"/>
      <c r="C2032" s="259"/>
      <c r="D2032" s="259"/>
      <c r="E2032" s="259"/>
      <c r="F2032" s="270"/>
      <c r="G2032" s="259"/>
      <c r="H2032" s="259"/>
      <c r="I2032" s="259"/>
      <c r="J2032" s="259"/>
    </row>
    <row r="2033" spans="1:10">
      <c r="A2033" s="259"/>
      <c r="B2033" s="259"/>
      <c r="C2033" s="259"/>
      <c r="D2033" s="259"/>
      <c r="E2033" s="259"/>
      <c r="F2033" s="270"/>
      <c r="G2033" s="259"/>
      <c r="H2033" s="259"/>
      <c r="I2033" s="259"/>
      <c r="J2033" s="259"/>
    </row>
    <row r="2034" spans="1:10">
      <c r="A2034" s="259"/>
      <c r="B2034" s="259"/>
      <c r="C2034" s="259"/>
      <c r="D2034" s="259"/>
      <c r="E2034" s="259"/>
      <c r="F2034" s="270"/>
      <c r="G2034" s="259"/>
      <c r="H2034" s="259"/>
      <c r="I2034" s="259"/>
      <c r="J2034" s="259"/>
    </row>
    <row r="2035" spans="1:10">
      <c r="A2035" s="259"/>
      <c r="B2035" s="259"/>
      <c r="C2035" s="259"/>
      <c r="D2035" s="259"/>
      <c r="E2035" s="259"/>
      <c r="F2035" s="270"/>
      <c r="G2035" s="259"/>
      <c r="H2035" s="259"/>
      <c r="I2035" s="259"/>
      <c r="J2035" s="259"/>
    </row>
    <row r="2036" spans="1:10">
      <c r="A2036" s="259"/>
      <c r="B2036" s="259"/>
      <c r="C2036" s="259"/>
      <c r="D2036" s="259"/>
      <c r="E2036" s="259"/>
      <c r="F2036" s="270"/>
      <c r="G2036" s="259"/>
      <c r="H2036" s="259"/>
      <c r="I2036" s="259"/>
      <c r="J2036" s="259"/>
    </row>
    <row r="2037" spans="1:10">
      <c r="A2037" s="259"/>
      <c r="B2037" s="259"/>
      <c r="C2037" s="259"/>
      <c r="D2037" s="259"/>
      <c r="E2037" s="259"/>
      <c r="F2037" s="270"/>
      <c r="G2037" s="259"/>
      <c r="H2037" s="259"/>
      <c r="I2037" s="259"/>
      <c r="J2037" s="259"/>
    </row>
    <row r="2038" spans="1:10">
      <c r="A2038" s="259"/>
      <c r="B2038" s="259"/>
      <c r="C2038" s="259"/>
      <c r="D2038" s="259"/>
      <c r="E2038" s="259"/>
      <c r="F2038" s="270"/>
      <c r="G2038" s="259"/>
      <c r="H2038" s="259"/>
      <c r="I2038" s="259"/>
      <c r="J2038" s="259"/>
    </row>
    <row r="2039" spans="1:10">
      <c r="A2039" s="259"/>
      <c r="B2039" s="259"/>
      <c r="C2039" s="259"/>
      <c r="D2039" s="259"/>
      <c r="E2039" s="259"/>
      <c r="F2039" s="270"/>
      <c r="G2039" s="259"/>
      <c r="H2039" s="259"/>
      <c r="I2039" s="259"/>
      <c r="J2039" s="259"/>
    </row>
    <row r="2040" spans="1:10">
      <c r="A2040" s="259"/>
      <c r="B2040" s="259"/>
      <c r="C2040" s="259"/>
      <c r="D2040" s="259"/>
      <c r="E2040" s="259"/>
      <c r="F2040" s="270"/>
      <c r="G2040" s="259"/>
      <c r="H2040" s="259"/>
      <c r="I2040" s="259"/>
      <c r="J2040" s="259"/>
    </row>
    <row r="2041" spans="1:10">
      <c r="A2041" s="259"/>
      <c r="B2041" s="259"/>
      <c r="C2041" s="259"/>
      <c r="D2041" s="259"/>
      <c r="E2041" s="259"/>
      <c r="F2041" s="270"/>
      <c r="G2041" s="259"/>
      <c r="H2041" s="259"/>
      <c r="I2041" s="259"/>
      <c r="J2041" s="259"/>
    </row>
    <row r="2042" spans="1:10">
      <c r="A2042" s="259"/>
      <c r="B2042" s="259"/>
      <c r="C2042" s="259"/>
      <c r="D2042" s="259"/>
      <c r="E2042" s="259"/>
      <c r="F2042" s="270"/>
      <c r="G2042" s="259"/>
      <c r="H2042" s="259"/>
      <c r="I2042" s="259"/>
      <c r="J2042" s="259"/>
    </row>
    <row r="2043" spans="1:10">
      <c r="A2043" s="259"/>
      <c r="B2043" s="259"/>
      <c r="C2043" s="259"/>
      <c r="D2043" s="259"/>
      <c r="E2043" s="259"/>
      <c r="F2043" s="270"/>
      <c r="G2043" s="259"/>
      <c r="H2043" s="259"/>
      <c r="I2043" s="259"/>
      <c r="J2043" s="259"/>
    </row>
    <row r="2044" spans="1:10">
      <c r="A2044" s="259"/>
      <c r="B2044" s="259"/>
      <c r="C2044" s="259"/>
      <c r="D2044" s="259"/>
      <c r="E2044" s="259"/>
      <c r="F2044" s="270"/>
      <c r="G2044" s="259"/>
      <c r="H2044" s="259"/>
      <c r="I2044" s="259"/>
      <c r="J2044" s="259"/>
    </row>
    <row r="2045" spans="1:10">
      <c r="A2045" s="259"/>
      <c r="B2045" s="259"/>
      <c r="C2045" s="259"/>
      <c r="D2045" s="259"/>
      <c r="E2045" s="259"/>
      <c r="F2045" s="270"/>
      <c r="G2045" s="259"/>
      <c r="H2045" s="259"/>
      <c r="I2045" s="259"/>
      <c r="J2045" s="259"/>
    </row>
    <row r="2046" spans="1:10">
      <c r="A2046" s="259"/>
      <c r="B2046" s="259"/>
      <c r="C2046" s="259"/>
      <c r="D2046" s="259"/>
      <c r="E2046" s="259"/>
      <c r="F2046" s="270"/>
      <c r="G2046" s="259"/>
      <c r="H2046" s="259"/>
      <c r="I2046" s="259"/>
      <c r="J2046" s="259"/>
    </row>
    <row r="2047" spans="1:10">
      <c r="A2047" s="259"/>
      <c r="B2047" s="259"/>
      <c r="C2047" s="259"/>
      <c r="D2047" s="259"/>
      <c r="E2047" s="259"/>
      <c r="F2047" s="270"/>
      <c r="G2047" s="259"/>
      <c r="H2047" s="259"/>
      <c r="I2047" s="259"/>
      <c r="J2047" s="259"/>
    </row>
    <row r="2048" spans="1:10">
      <c r="A2048" s="259"/>
      <c r="B2048" s="259"/>
      <c r="C2048" s="259"/>
      <c r="D2048" s="259"/>
      <c r="E2048" s="259"/>
      <c r="F2048" s="270"/>
      <c r="G2048" s="259"/>
      <c r="H2048" s="259"/>
      <c r="I2048" s="259"/>
      <c r="J2048" s="259"/>
    </row>
    <row r="2049" spans="1:10">
      <c r="A2049" s="259"/>
      <c r="B2049" s="259"/>
      <c r="C2049" s="259"/>
      <c r="D2049" s="259"/>
      <c r="E2049" s="259"/>
      <c r="F2049" s="270"/>
      <c r="G2049" s="259"/>
      <c r="H2049" s="259"/>
      <c r="I2049" s="259"/>
      <c r="J2049" s="259"/>
    </row>
    <row r="2050" spans="1:10">
      <c r="A2050" s="259"/>
      <c r="B2050" s="259"/>
      <c r="C2050" s="259"/>
      <c r="D2050" s="259"/>
      <c r="E2050" s="259"/>
      <c r="F2050" s="270"/>
      <c r="G2050" s="259"/>
      <c r="H2050" s="259"/>
      <c r="I2050" s="259"/>
      <c r="J2050" s="259"/>
    </row>
    <row r="2051" spans="1:10">
      <c r="A2051" s="259"/>
      <c r="B2051" s="259"/>
      <c r="C2051" s="259"/>
      <c r="D2051" s="259"/>
      <c r="E2051" s="259"/>
      <c r="F2051" s="270"/>
      <c r="G2051" s="259"/>
      <c r="H2051" s="259"/>
      <c r="I2051" s="259"/>
      <c r="J2051" s="259"/>
    </row>
    <row r="2052" spans="1:10">
      <c r="A2052" s="259"/>
      <c r="B2052" s="259"/>
      <c r="C2052" s="259"/>
      <c r="D2052" s="259"/>
      <c r="E2052" s="259"/>
      <c r="F2052" s="270"/>
      <c r="G2052" s="259"/>
      <c r="H2052" s="259"/>
      <c r="I2052" s="259"/>
      <c r="J2052" s="259"/>
    </row>
    <row r="2053" spans="1:10">
      <c r="A2053" s="259"/>
      <c r="B2053" s="259"/>
      <c r="C2053" s="259"/>
      <c r="D2053" s="259"/>
      <c r="E2053" s="259"/>
      <c r="F2053" s="270"/>
      <c r="G2053" s="259"/>
      <c r="H2053" s="259"/>
      <c r="I2053" s="259"/>
      <c r="J2053" s="259"/>
    </row>
    <row r="2054" spans="1:10">
      <c r="A2054" s="259"/>
      <c r="B2054" s="259"/>
      <c r="C2054" s="259"/>
      <c r="D2054" s="259"/>
      <c r="E2054" s="259"/>
      <c r="F2054" s="270"/>
      <c r="G2054" s="259"/>
      <c r="H2054" s="259"/>
      <c r="I2054" s="259"/>
      <c r="J2054" s="259"/>
    </row>
    <row r="2055" spans="1:10">
      <c r="A2055" s="259"/>
      <c r="B2055" s="259"/>
      <c r="C2055" s="259"/>
      <c r="D2055" s="259"/>
      <c r="E2055" s="259"/>
      <c r="F2055" s="270"/>
      <c r="G2055" s="259"/>
      <c r="H2055" s="259"/>
      <c r="I2055" s="259"/>
      <c r="J2055" s="259"/>
    </row>
    <row r="2056" spans="1:10">
      <c r="A2056" s="259"/>
      <c r="B2056" s="259"/>
      <c r="C2056" s="259"/>
      <c r="D2056" s="259"/>
      <c r="E2056" s="259"/>
      <c r="F2056" s="270"/>
      <c r="G2056" s="259"/>
      <c r="H2056" s="259"/>
      <c r="I2056" s="259"/>
      <c r="J2056" s="259"/>
    </row>
    <row r="2057" spans="1:10">
      <c r="A2057" s="259"/>
      <c r="B2057" s="259"/>
      <c r="C2057" s="259"/>
      <c r="D2057" s="259"/>
      <c r="E2057" s="259"/>
      <c r="F2057" s="270"/>
      <c r="G2057" s="259"/>
      <c r="H2057" s="259"/>
      <c r="I2057" s="259"/>
      <c r="J2057" s="259"/>
    </row>
    <row r="2058" spans="1:10">
      <c r="A2058" s="259"/>
      <c r="B2058" s="259"/>
      <c r="C2058" s="259"/>
      <c r="D2058" s="259"/>
      <c r="E2058" s="259"/>
      <c r="F2058" s="270"/>
      <c r="G2058" s="259"/>
      <c r="H2058" s="259"/>
      <c r="I2058" s="259"/>
      <c r="J2058" s="259"/>
    </row>
    <row r="2059" spans="1:10">
      <c r="A2059" s="259"/>
      <c r="B2059" s="259"/>
      <c r="C2059" s="259"/>
      <c r="D2059" s="259"/>
      <c r="E2059" s="259"/>
      <c r="F2059" s="270"/>
      <c r="G2059" s="259"/>
      <c r="H2059" s="259"/>
      <c r="I2059" s="259"/>
      <c r="J2059" s="259"/>
    </row>
    <row r="2060" spans="1:10">
      <c r="A2060" s="259"/>
      <c r="B2060" s="259"/>
      <c r="C2060" s="259"/>
      <c r="D2060" s="259"/>
      <c r="E2060" s="259"/>
      <c r="F2060" s="270"/>
      <c r="G2060" s="259"/>
      <c r="H2060" s="259"/>
      <c r="I2060" s="259"/>
      <c r="J2060" s="259"/>
    </row>
    <row r="2061" spans="1:10">
      <c r="A2061" s="259"/>
      <c r="B2061" s="259"/>
      <c r="C2061" s="259"/>
      <c r="D2061" s="259"/>
      <c r="E2061" s="259"/>
      <c r="F2061" s="270"/>
      <c r="G2061" s="259"/>
      <c r="H2061" s="259"/>
      <c r="I2061" s="259"/>
      <c r="J2061" s="259"/>
    </row>
    <row r="2062" spans="1:10">
      <c r="A2062" s="259"/>
      <c r="B2062" s="259"/>
      <c r="C2062" s="259"/>
      <c r="D2062" s="259"/>
      <c r="E2062" s="259"/>
      <c r="F2062" s="270"/>
      <c r="G2062" s="259"/>
      <c r="H2062" s="259"/>
      <c r="I2062" s="259"/>
      <c r="J2062" s="259"/>
    </row>
    <row r="2063" spans="1:10">
      <c r="A2063" s="259"/>
      <c r="B2063" s="259"/>
      <c r="C2063" s="259"/>
      <c r="D2063" s="259"/>
      <c r="E2063" s="259"/>
      <c r="F2063" s="270"/>
      <c r="G2063" s="259"/>
      <c r="H2063" s="259"/>
      <c r="I2063" s="259"/>
      <c r="J2063" s="259"/>
    </row>
    <row r="2064" spans="1:10">
      <c r="A2064" s="259"/>
      <c r="B2064" s="259"/>
      <c r="C2064" s="259"/>
      <c r="D2064" s="259"/>
      <c r="E2064" s="259"/>
      <c r="F2064" s="270"/>
      <c r="G2064" s="259"/>
      <c r="H2064" s="259"/>
      <c r="I2064" s="259"/>
      <c r="J2064" s="259"/>
    </row>
    <row r="2065" spans="1:10">
      <c r="A2065" s="259"/>
      <c r="B2065" s="259"/>
      <c r="C2065" s="259"/>
      <c r="D2065" s="259"/>
      <c r="E2065" s="259"/>
      <c r="F2065" s="270"/>
      <c r="G2065" s="259"/>
      <c r="H2065" s="259"/>
      <c r="I2065" s="259"/>
      <c r="J2065" s="259"/>
    </row>
    <row r="2066" spans="1:10">
      <c r="A2066" s="259"/>
      <c r="B2066" s="259"/>
      <c r="C2066" s="259"/>
      <c r="D2066" s="259"/>
      <c r="E2066" s="259"/>
      <c r="F2066" s="270"/>
      <c r="G2066" s="259"/>
      <c r="H2066" s="259"/>
      <c r="I2066" s="259"/>
      <c r="J2066" s="259"/>
    </row>
    <row r="2067" spans="1:10">
      <c r="A2067" s="259"/>
      <c r="B2067" s="259"/>
      <c r="C2067" s="259"/>
      <c r="D2067" s="259"/>
      <c r="E2067" s="259"/>
      <c r="F2067" s="270"/>
      <c r="G2067" s="259"/>
      <c r="H2067" s="259"/>
      <c r="I2067" s="259"/>
      <c r="J2067" s="259"/>
    </row>
    <row r="2068" spans="1:10">
      <c r="A2068" s="259"/>
      <c r="B2068" s="259"/>
      <c r="C2068" s="259"/>
      <c r="D2068" s="259"/>
      <c r="E2068" s="259"/>
      <c r="F2068" s="270"/>
      <c r="G2068" s="259"/>
      <c r="H2068" s="259"/>
      <c r="I2068" s="259"/>
      <c r="J2068" s="259"/>
    </row>
    <row r="2069" spans="1:10">
      <c r="A2069" s="259"/>
      <c r="B2069" s="259"/>
      <c r="C2069" s="259"/>
      <c r="D2069" s="259"/>
      <c r="E2069" s="259"/>
      <c r="F2069" s="270"/>
      <c r="G2069" s="259"/>
      <c r="H2069" s="259"/>
      <c r="I2069" s="259"/>
      <c r="J2069" s="259"/>
    </row>
    <row r="2070" spans="1:10">
      <c r="A2070" s="259"/>
      <c r="B2070" s="259"/>
      <c r="C2070" s="259"/>
      <c r="D2070" s="259"/>
      <c r="E2070" s="259"/>
      <c r="F2070" s="270"/>
      <c r="G2070" s="259"/>
      <c r="H2070" s="259"/>
      <c r="I2070" s="259"/>
      <c r="J2070" s="259"/>
    </row>
    <row r="2071" spans="1:10">
      <c r="A2071" s="259"/>
      <c r="B2071" s="259"/>
      <c r="C2071" s="259"/>
      <c r="D2071" s="259"/>
      <c r="E2071" s="259"/>
      <c r="F2071" s="270"/>
      <c r="G2071" s="259"/>
      <c r="H2071" s="259"/>
      <c r="I2071" s="259"/>
      <c r="J2071" s="259"/>
    </row>
    <row r="2072" spans="1:10">
      <c r="A2072" s="259"/>
      <c r="B2072" s="259"/>
      <c r="C2072" s="259"/>
      <c r="D2072" s="259"/>
      <c r="E2072" s="259"/>
      <c r="F2072" s="270"/>
      <c r="G2072" s="259"/>
      <c r="H2072" s="259"/>
      <c r="I2072" s="259"/>
      <c r="J2072" s="259"/>
    </row>
    <row r="2073" spans="1:10">
      <c r="A2073" s="259"/>
      <c r="B2073" s="259"/>
      <c r="C2073" s="259"/>
      <c r="D2073" s="259"/>
      <c r="E2073" s="259"/>
      <c r="F2073" s="270"/>
      <c r="G2073" s="259"/>
      <c r="H2073" s="259"/>
      <c r="I2073" s="259"/>
      <c r="J2073" s="259"/>
    </row>
    <row r="2074" spans="1:10">
      <c r="A2074" s="259"/>
      <c r="B2074" s="259"/>
      <c r="C2074" s="259"/>
      <c r="D2074" s="259"/>
      <c r="E2074" s="259"/>
      <c r="F2074" s="270"/>
      <c r="G2074" s="259"/>
      <c r="H2074" s="259"/>
      <c r="I2074" s="259"/>
      <c r="J2074" s="259"/>
    </row>
    <row r="2075" spans="1:10">
      <c r="A2075" s="259"/>
      <c r="B2075" s="259"/>
      <c r="C2075" s="259"/>
      <c r="D2075" s="259"/>
      <c r="E2075" s="259"/>
      <c r="F2075" s="270"/>
      <c r="G2075" s="259"/>
      <c r="H2075" s="259"/>
      <c r="I2075" s="259"/>
      <c r="J2075" s="259"/>
    </row>
    <row r="2076" spans="1:10">
      <c r="A2076" s="259"/>
      <c r="B2076" s="259"/>
      <c r="C2076" s="259"/>
      <c r="D2076" s="259"/>
      <c r="E2076" s="259"/>
      <c r="F2076" s="270"/>
      <c r="G2076" s="259"/>
      <c r="H2076" s="259"/>
      <c r="I2076" s="259"/>
      <c r="J2076" s="259"/>
    </row>
    <row r="2077" spans="1:10">
      <c r="A2077" s="259"/>
      <c r="B2077" s="259"/>
      <c r="C2077" s="259"/>
      <c r="D2077" s="259"/>
      <c r="E2077" s="259"/>
      <c r="F2077" s="270"/>
      <c r="G2077" s="259"/>
      <c r="H2077" s="259"/>
      <c r="I2077" s="259"/>
      <c r="J2077" s="259"/>
    </row>
    <row r="2078" spans="1:10">
      <c r="A2078" s="259"/>
      <c r="B2078" s="259"/>
      <c r="C2078" s="259"/>
      <c r="D2078" s="259"/>
      <c r="E2078" s="259"/>
      <c r="F2078" s="270"/>
      <c r="G2078" s="259"/>
      <c r="H2078" s="259"/>
      <c r="I2078" s="259"/>
      <c r="J2078" s="259"/>
    </row>
    <row r="2079" spans="1:10">
      <c r="A2079" s="259"/>
      <c r="B2079" s="259"/>
      <c r="C2079" s="259"/>
      <c r="D2079" s="259"/>
      <c r="E2079" s="259"/>
      <c r="F2079" s="270"/>
      <c r="G2079" s="259"/>
      <c r="H2079" s="259"/>
      <c r="I2079" s="259"/>
      <c r="J2079" s="259"/>
    </row>
    <row r="2080" spans="1:10">
      <c r="A2080" s="259"/>
      <c r="B2080" s="259"/>
      <c r="C2080" s="259"/>
      <c r="D2080" s="259"/>
      <c r="E2080" s="259"/>
      <c r="F2080" s="270"/>
      <c r="G2080" s="259"/>
      <c r="H2080" s="259"/>
      <c r="I2080" s="259"/>
      <c r="J2080" s="259"/>
    </row>
    <row r="2081" spans="1:10">
      <c r="A2081" s="259"/>
      <c r="B2081" s="259"/>
      <c r="C2081" s="259"/>
      <c r="D2081" s="259"/>
      <c r="E2081" s="259"/>
      <c r="F2081" s="270"/>
      <c r="G2081" s="259"/>
      <c r="H2081" s="259"/>
      <c r="I2081" s="259"/>
      <c r="J2081" s="259"/>
    </row>
    <row r="2082" spans="1:10">
      <c r="A2082" s="259"/>
      <c r="B2082" s="259"/>
      <c r="C2082" s="259"/>
      <c r="D2082" s="259"/>
      <c r="E2082" s="259"/>
      <c r="F2082" s="270"/>
      <c r="G2082" s="259"/>
      <c r="H2082" s="259"/>
      <c r="I2082" s="259"/>
      <c r="J2082" s="259"/>
    </row>
    <row r="2083" spans="1:10">
      <c r="A2083" s="259"/>
      <c r="B2083" s="259"/>
      <c r="C2083" s="259"/>
      <c r="D2083" s="259"/>
      <c r="E2083" s="259"/>
      <c r="F2083" s="270"/>
      <c r="G2083" s="259"/>
      <c r="H2083" s="259"/>
      <c r="I2083" s="259"/>
      <c r="J2083" s="259"/>
    </row>
    <row r="2084" spans="1:10">
      <c r="A2084" s="259"/>
      <c r="B2084" s="259"/>
      <c r="C2084" s="259"/>
      <c r="D2084" s="259"/>
      <c r="E2084" s="259"/>
      <c r="F2084" s="270"/>
      <c r="G2084" s="259"/>
      <c r="H2084" s="259"/>
      <c r="I2084" s="259"/>
      <c r="J2084" s="259"/>
    </row>
    <row r="2085" spans="1:10">
      <c r="A2085" s="259"/>
      <c r="B2085" s="259"/>
      <c r="C2085" s="259"/>
      <c r="D2085" s="259"/>
      <c r="E2085" s="259"/>
      <c r="F2085" s="270"/>
      <c r="G2085" s="259"/>
      <c r="H2085" s="259"/>
      <c r="I2085" s="259"/>
      <c r="J2085" s="259"/>
    </row>
    <row r="2086" spans="1:10">
      <c r="A2086" s="259"/>
      <c r="B2086" s="259"/>
      <c r="C2086" s="259"/>
      <c r="D2086" s="259"/>
      <c r="E2086" s="259"/>
      <c r="F2086" s="270"/>
      <c r="G2086" s="259"/>
      <c r="H2086" s="259"/>
      <c r="I2086" s="259"/>
      <c r="J2086" s="259"/>
    </row>
    <row r="2087" spans="1:10">
      <c r="A2087" s="259"/>
      <c r="B2087" s="259"/>
      <c r="C2087" s="259"/>
      <c r="D2087" s="259"/>
      <c r="E2087" s="259"/>
      <c r="F2087" s="270"/>
      <c r="G2087" s="259"/>
      <c r="H2087" s="259"/>
      <c r="I2087" s="259"/>
      <c r="J2087" s="259"/>
    </row>
    <row r="2088" spans="1:10">
      <c r="A2088" s="259"/>
      <c r="B2088" s="259"/>
      <c r="C2088" s="259"/>
      <c r="D2088" s="259"/>
      <c r="E2088" s="259"/>
      <c r="F2088" s="270"/>
      <c r="G2088" s="259"/>
      <c r="H2088" s="259"/>
      <c r="I2088" s="259"/>
      <c r="J2088" s="259"/>
    </row>
    <row r="2089" spans="1:10">
      <c r="A2089" s="259"/>
      <c r="B2089" s="259"/>
      <c r="C2089" s="259"/>
      <c r="D2089" s="259"/>
      <c r="E2089" s="259"/>
      <c r="F2089" s="270"/>
      <c r="G2089" s="259"/>
      <c r="H2089" s="259"/>
      <c r="I2089" s="259"/>
      <c r="J2089" s="259"/>
    </row>
    <row r="2090" spans="1:10">
      <c r="A2090" s="259"/>
      <c r="B2090" s="259"/>
      <c r="C2090" s="259"/>
      <c r="D2090" s="259"/>
      <c r="E2090" s="259"/>
      <c r="F2090" s="270"/>
      <c r="G2090" s="259"/>
      <c r="H2090" s="259"/>
      <c r="I2090" s="259"/>
      <c r="J2090" s="259"/>
    </row>
    <row r="2091" spans="1:10">
      <c r="A2091" s="259"/>
      <c r="B2091" s="259"/>
      <c r="C2091" s="259"/>
      <c r="D2091" s="259"/>
      <c r="E2091" s="259"/>
      <c r="F2091" s="270"/>
      <c r="G2091" s="259"/>
      <c r="H2091" s="259"/>
      <c r="I2091" s="259"/>
      <c r="J2091" s="259"/>
    </row>
    <row r="2092" spans="1:10">
      <c r="A2092" s="259"/>
      <c r="B2092" s="259"/>
      <c r="C2092" s="259"/>
      <c r="D2092" s="259"/>
      <c r="E2092" s="259"/>
      <c r="F2092" s="270"/>
      <c r="G2092" s="259"/>
      <c r="H2092" s="259"/>
      <c r="I2092" s="259"/>
      <c r="J2092" s="259"/>
    </row>
    <row r="2093" spans="1:10">
      <c r="A2093" s="259"/>
      <c r="B2093" s="259"/>
      <c r="C2093" s="259"/>
      <c r="D2093" s="259"/>
      <c r="E2093" s="259"/>
      <c r="F2093" s="270"/>
      <c r="G2093" s="259"/>
      <c r="H2093" s="259"/>
      <c r="I2093" s="259"/>
      <c r="J2093" s="259"/>
    </row>
    <row r="2094" spans="1:10">
      <c r="A2094" s="259"/>
      <c r="B2094" s="259"/>
      <c r="C2094" s="259"/>
      <c r="D2094" s="259"/>
      <c r="E2094" s="259"/>
      <c r="F2094" s="270"/>
      <c r="G2094" s="259"/>
      <c r="H2094" s="259"/>
      <c r="I2094" s="259"/>
      <c r="J2094" s="259"/>
    </row>
    <row r="2095" spans="1:10">
      <c r="A2095" s="259"/>
      <c r="B2095" s="259"/>
      <c r="C2095" s="259"/>
      <c r="D2095" s="259"/>
      <c r="E2095" s="259"/>
      <c r="F2095" s="270"/>
      <c r="G2095" s="259"/>
      <c r="H2095" s="259"/>
      <c r="I2095" s="259"/>
      <c r="J2095" s="259"/>
    </row>
    <row r="2096" spans="1:10">
      <c r="A2096" s="259"/>
      <c r="B2096" s="259"/>
      <c r="C2096" s="259"/>
      <c r="D2096" s="259"/>
      <c r="E2096" s="259"/>
      <c r="F2096" s="270"/>
      <c r="G2096" s="259"/>
      <c r="H2096" s="259"/>
      <c r="I2096" s="259"/>
      <c r="J2096" s="259"/>
    </row>
    <row r="2097" spans="1:10">
      <c r="A2097" s="259"/>
      <c r="B2097" s="259"/>
      <c r="C2097" s="259"/>
      <c r="D2097" s="259"/>
      <c r="E2097" s="259"/>
      <c r="F2097" s="270"/>
      <c r="G2097" s="259"/>
      <c r="H2097" s="259"/>
      <c r="I2097" s="259"/>
      <c r="J2097" s="259"/>
    </row>
    <row r="2098" spans="1:10">
      <c r="A2098" s="259"/>
      <c r="B2098" s="259"/>
      <c r="C2098" s="259"/>
      <c r="D2098" s="259"/>
      <c r="E2098" s="259"/>
      <c r="F2098" s="270"/>
      <c r="G2098" s="259"/>
      <c r="H2098" s="259"/>
      <c r="I2098" s="259"/>
      <c r="J2098" s="259"/>
    </row>
    <row r="2099" spans="1:10">
      <c r="A2099" s="259"/>
      <c r="B2099" s="259"/>
      <c r="C2099" s="259"/>
      <c r="D2099" s="259"/>
      <c r="E2099" s="259"/>
      <c r="F2099" s="270"/>
      <c r="G2099" s="259"/>
      <c r="H2099" s="259"/>
      <c r="I2099" s="259"/>
      <c r="J2099" s="259"/>
    </row>
    <row r="2100" spans="1:10">
      <c r="A2100" s="259"/>
      <c r="B2100" s="259"/>
      <c r="C2100" s="259"/>
      <c r="D2100" s="259"/>
      <c r="E2100" s="259"/>
      <c r="F2100" s="270"/>
      <c r="G2100" s="259"/>
      <c r="H2100" s="259"/>
      <c r="I2100" s="259"/>
      <c r="J2100" s="259"/>
    </row>
    <row r="2101" spans="1:10">
      <c r="A2101" s="259"/>
      <c r="B2101" s="259"/>
      <c r="C2101" s="259"/>
      <c r="D2101" s="259"/>
      <c r="E2101" s="259"/>
      <c r="F2101" s="270"/>
      <c r="G2101" s="259"/>
      <c r="H2101" s="259"/>
      <c r="I2101" s="259"/>
      <c r="J2101" s="259"/>
    </row>
    <row r="2102" spans="1:10">
      <c r="A2102" s="259"/>
      <c r="B2102" s="259"/>
      <c r="C2102" s="259"/>
      <c r="D2102" s="259"/>
      <c r="E2102" s="259"/>
      <c r="F2102" s="270"/>
      <c r="G2102" s="259"/>
      <c r="H2102" s="259"/>
      <c r="I2102" s="259"/>
      <c r="J2102" s="259"/>
    </row>
    <row r="2103" spans="1:10">
      <c r="A2103" s="259"/>
      <c r="B2103" s="259"/>
      <c r="C2103" s="259"/>
      <c r="D2103" s="259"/>
      <c r="E2103" s="259"/>
      <c r="F2103" s="270"/>
      <c r="G2103" s="259"/>
      <c r="H2103" s="259"/>
      <c r="I2103" s="259"/>
      <c r="J2103" s="259"/>
    </row>
    <row r="2104" spans="1:10">
      <c r="A2104" s="259"/>
      <c r="B2104" s="259"/>
      <c r="C2104" s="259"/>
      <c r="D2104" s="259"/>
      <c r="E2104" s="259"/>
      <c r="F2104" s="270"/>
      <c r="G2104" s="259"/>
      <c r="H2104" s="259"/>
      <c r="I2104" s="259"/>
      <c r="J2104" s="259"/>
    </row>
    <row r="2105" spans="1:10">
      <c r="A2105" s="259"/>
      <c r="B2105" s="259"/>
      <c r="C2105" s="259"/>
      <c r="D2105" s="259"/>
      <c r="E2105" s="259"/>
      <c r="F2105" s="270"/>
      <c r="G2105" s="259"/>
      <c r="H2105" s="259"/>
      <c r="I2105" s="259"/>
      <c r="J2105" s="259"/>
    </row>
    <row r="2106" spans="1:10">
      <c r="A2106" s="259"/>
      <c r="B2106" s="259"/>
      <c r="C2106" s="259"/>
      <c r="D2106" s="259"/>
      <c r="E2106" s="259"/>
      <c r="F2106" s="270"/>
      <c r="G2106" s="259"/>
      <c r="H2106" s="259"/>
      <c r="I2106" s="259"/>
      <c r="J2106" s="259"/>
    </row>
    <row r="2107" spans="1:10">
      <c r="A2107" s="259"/>
      <c r="B2107" s="259"/>
      <c r="C2107" s="259"/>
      <c r="D2107" s="259"/>
      <c r="E2107" s="259"/>
      <c r="F2107" s="270"/>
      <c r="G2107" s="259"/>
      <c r="H2107" s="259"/>
      <c r="I2107" s="259"/>
      <c r="J2107" s="259"/>
    </row>
    <row r="2108" spans="1:10">
      <c r="A2108" s="259"/>
      <c r="B2108" s="259"/>
      <c r="C2108" s="259"/>
      <c r="D2108" s="259"/>
      <c r="E2108" s="259"/>
      <c r="F2108" s="270"/>
      <c r="G2108" s="259"/>
      <c r="H2108" s="259"/>
      <c r="I2108" s="259"/>
      <c r="J2108" s="259"/>
    </row>
    <row r="2109" spans="1:10">
      <c r="A2109" s="259"/>
      <c r="B2109" s="259"/>
      <c r="C2109" s="259"/>
      <c r="D2109" s="259"/>
      <c r="E2109" s="259"/>
      <c r="F2109" s="270"/>
      <c r="G2109" s="259"/>
      <c r="H2109" s="259"/>
      <c r="I2109" s="259"/>
      <c r="J2109" s="259"/>
    </row>
    <row r="2110" spans="1:10">
      <c r="A2110" s="259"/>
      <c r="B2110" s="259"/>
      <c r="C2110" s="259"/>
      <c r="D2110" s="259"/>
      <c r="E2110" s="259"/>
      <c r="F2110" s="270"/>
      <c r="G2110" s="259"/>
      <c r="H2110" s="259"/>
      <c r="I2110" s="259"/>
      <c r="J2110" s="259"/>
    </row>
    <row r="2111" spans="1:10">
      <c r="A2111" s="259"/>
      <c r="B2111" s="259"/>
      <c r="C2111" s="259"/>
      <c r="D2111" s="259"/>
      <c r="E2111" s="259"/>
      <c r="F2111" s="270"/>
      <c r="G2111" s="259"/>
      <c r="H2111" s="259"/>
      <c r="I2111" s="259"/>
      <c r="J2111" s="259"/>
    </row>
    <row r="2112" spans="1:10">
      <c r="A2112" s="259"/>
      <c r="B2112" s="259"/>
      <c r="C2112" s="259"/>
      <c r="D2112" s="259"/>
      <c r="E2112" s="259"/>
      <c r="F2112" s="270"/>
      <c r="G2112" s="259"/>
      <c r="H2112" s="259"/>
      <c r="I2112" s="259"/>
      <c r="J2112" s="259"/>
    </row>
    <row r="2113" spans="1:10">
      <c r="A2113" s="259"/>
      <c r="B2113" s="259"/>
      <c r="C2113" s="259"/>
      <c r="D2113" s="259"/>
      <c r="E2113" s="259"/>
      <c r="F2113" s="270"/>
      <c r="G2113" s="259"/>
      <c r="H2113" s="259"/>
      <c r="I2113" s="259"/>
      <c r="J2113" s="259"/>
    </row>
    <row r="2114" spans="1:10">
      <c r="A2114" s="259"/>
      <c r="B2114" s="259"/>
      <c r="C2114" s="259"/>
      <c r="D2114" s="259"/>
      <c r="E2114" s="259"/>
      <c r="F2114" s="270"/>
      <c r="G2114" s="259"/>
      <c r="H2114" s="259"/>
      <c r="I2114" s="259"/>
      <c r="J2114" s="259"/>
    </row>
    <row r="2115" spans="1:10">
      <c r="A2115" s="259"/>
      <c r="B2115" s="259"/>
      <c r="C2115" s="259"/>
      <c r="D2115" s="259"/>
      <c r="E2115" s="259"/>
      <c r="F2115" s="270"/>
      <c r="G2115" s="259"/>
      <c r="H2115" s="259"/>
      <c r="I2115" s="259"/>
      <c r="J2115" s="259"/>
    </row>
    <row r="2116" spans="1:10">
      <c r="A2116" s="259"/>
      <c r="B2116" s="259"/>
      <c r="C2116" s="259"/>
      <c r="D2116" s="259"/>
      <c r="E2116" s="259"/>
      <c r="F2116" s="270"/>
      <c r="G2116" s="259"/>
      <c r="H2116" s="259"/>
      <c r="I2116" s="259"/>
      <c r="J2116" s="259"/>
    </row>
    <row r="2117" spans="1:10">
      <c r="A2117" s="259"/>
      <c r="B2117" s="259"/>
      <c r="C2117" s="259"/>
      <c r="D2117" s="259"/>
      <c r="E2117" s="259"/>
      <c r="F2117" s="270"/>
      <c r="G2117" s="259"/>
      <c r="H2117" s="259"/>
      <c r="I2117" s="259"/>
      <c r="J2117" s="259"/>
    </row>
    <row r="2118" spans="1:10">
      <c r="A2118" s="259"/>
      <c r="B2118" s="259"/>
      <c r="C2118" s="259"/>
      <c r="D2118" s="259"/>
      <c r="E2118" s="259"/>
      <c r="F2118" s="270"/>
      <c r="G2118" s="259"/>
      <c r="H2118" s="259"/>
      <c r="I2118" s="259"/>
      <c r="J2118" s="259"/>
    </row>
    <row r="2119" spans="1:10">
      <c r="A2119" s="259"/>
      <c r="B2119" s="259"/>
      <c r="C2119" s="259"/>
      <c r="D2119" s="259"/>
      <c r="E2119" s="259"/>
      <c r="F2119" s="270"/>
      <c r="G2119" s="259"/>
      <c r="H2119" s="259"/>
      <c r="I2119" s="259"/>
      <c r="J2119" s="259"/>
    </row>
    <row r="2120" spans="1:10">
      <c r="A2120" s="259"/>
      <c r="B2120" s="259"/>
      <c r="C2120" s="259"/>
      <c r="D2120" s="259"/>
      <c r="E2120" s="259"/>
      <c r="F2120" s="270"/>
      <c r="G2120" s="259"/>
      <c r="H2120" s="259"/>
      <c r="I2120" s="259"/>
      <c r="J2120" s="259"/>
    </row>
    <row r="2121" spans="1:10">
      <c r="A2121" s="259"/>
      <c r="B2121" s="259"/>
      <c r="C2121" s="259"/>
      <c r="D2121" s="259"/>
      <c r="E2121" s="259"/>
      <c r="F2121" s="270"/>
      <c r="G2121" s="259"/>
      <c r="H2121" s="259"/>
      <c r="I2121" s="259"/>
      <c r="J2121" s="259"/>
    </row>
    <row r="2122" spans="1:10">
      <c r="A2122" s="259"/>
      <c r="B2122" s="259"/>
      <c r="C2122" s="259"/>
      <c r="D2122" s="259"/>
      <c r="E2122" s="259"/>
      <c r="F2122" s="270"/>
      <c r="G2122" s="259"/>
      <c r="H2122" s="259"/>
      <c r="I2122" s="259"/>
      <c r="J2122" s="259"/>
    </row>
    <row r="2123" spans="1:10">
      <c r="A2123" s="259"/>
      <c r="B2123" s="259"/>
      <c r="C2123" s="259"/>
      <c r="D2123" s="259"/>
      <c r="E2123" s="259"/>
      <c r="F2123" s="270"/>
      <c r="G2123" s="259"/>
      <c r="H2123" s="259"/>
      <c r="I2123" s="259"/>
      <c r="J2123" s="259"/>
    </row>
    <row r="2124" spans="1:10">
      <c r="A2124" s="259"/>
      <c r="B2124" s="259"/>
      <c r="C2124" s="259"/>
      <c r="D2124" s="259"/>
      <c r="E2124" s="259"/>
      <c r="F2124" s="270"/>
      <c r="G2124" s="259"/>
      <c r="H2124" s="259"/>
      <c r="I2124" s="259"/>
      <c r="J2124" s="259"/>
    </row>
    <row r="2125" spans="1:10">
      <c r="A2125" s="259"/>
      <c r="B2125" s="259"/>
      <c r="C2125" s="259"/>
      <c r="D2125" s="259"/>
      <c r="E2125" s="259"/>
      <c r="F2125" s="270"/>
      <c r="G2125" s="259"/>
      <c r="H2125" s="259"/>
      <c r="I2125" s="259"/>
      <c r="J2125" s="259"/>
    </row>
    <row r="2126" spans="1:10">
      <c r="A2126" s="259"/>
      <c r="B2126" s="259"/>
      <c r="C2126" s="259"/>
      <c r="D2126" s="259"/>
      <c r="E2126" s="259"/>
      <c r="F2126" s="270"/>
      <c r="G2126" s="259"/>
      <c r="H2126" s="259"/>
      <c r="I2126" s="259"/>
      <c r="J2126" s="259"/>
    </row>
    <row r="2127" spans="1:10">
      <c r="A2127" s="259"/>
      <c r="B2127" s="259"/>
      <c r="C2127" s="259"/>
      <c r="D2127" s="259"/>
      <c r="E2127" s="259"/>
      <c r="F2127" s="270"/>
      <c r="G2127" s="259"/>
      <c r="H2127" s="259"/>
      <c r="I2127" s="259"/>
      <c r="J2127" s="259"/>
    </row>
    <row r="2128" spans="1:10">
      <c r="A2128" s="259"/>
      <c r="B2128" s="259"/>
      <c r="C2128" s="259"/>
      <c r="D2128" s="259"/>
      <c r="E2128" s="259"/>
      <c r="F2128" s="270"/>
      <c r="G2128" s="259"/>
      <c r="H2128" s="259"/>
      <c r="I2128" s="259"/>
      <c r="J2128" s="259"/>
    </row>
    <row r="2129" spans="1:10">
      <c r="A2129" s="259"/>
      <c r="B2129" s="259"/>
      <c r="C2129" s="259"/>
      <c r="D2129" s="259"/>
      <c r="E2129" s="259"/>
      <c r="F2129" s="270"/>
      <c r="G2129" s="259"/>
      <c r="H2129" s="259"/>
      <c r="I2129" s="259"/>
      <c r="J2129" s="259"/>
    </row>
    <row r="2130" spans="1:10">
      <c r="A2130" s="259"/>
      <c r="B2130" s="259"/>
      <c r="C2130" s="259"/>
      <c r="D2130" s="259"/>
      <c r="E2130" s="259"/>
      <c r="F2130" s="270"/>
      <c r="G2130" s="259"/>
      <c r="H2130" s="259"/>
      <c r="I2130" s="259"/>
      <c r="J2130" s="259"/>
    </row>
    <row r="2131" spans="1:10">
      <c r="A2131" s="259"/>
      <c r="B2131" s="259"/>
      <c r="C2131" s="259"/>
      <c r="D2131" s="259"/>
      <c r="E2131" s="259"/>
      <c r="F2131" s="270"/>
      <c r="G2131" s="259"/>
      <c r="H2131" s="259"/>
      <c r="I2131" s="259"/>
      <c r="J2131" s="259"/>
    </row>
    <row r="2132" spans="1:10">
      <c r="A2132" s="259"/>
      <c r="B2132" s="259"/>
      <c r="C2132" s="259"/>
      <c r="D2132" s="259"/>
      <c r="E2132" s="259"/>
      <c r="F2132" s="270"/>
      <c r="G2132" s="259"/>
      <c r="H2132" s="259"/>
      <c r="I2132" s="259"/>
      <c r="J2132" s="259"/>
    </row>
    <row r="2133" spans="1:10">
      <c r="A2133" s="259"/>
      <c r="B2133" s="259"/>
      <c r="C2133" s="259"/>
      <c r="D2133" s="259"/>
      <c r="E2133" s="259"/>
      <c r="F2133" s="270"/>
      <c r="G2133" s="259"/>
      <c r="H2133" s="259"/>
      <c r="I2133" s="259"/>
      <c r="J2133" s="259"/>
    </row>
    <row r="2134" spans="1:10">
      <c r="A2134" s="259"/>
      <c r="B2134" s="259"/>
      <c r="C2134" s="259"/>
      <c r="D2134" s="259"/>
      <c r="E2134" s="259"/>
      <c r="F2134" s="270"/>
      <c r="G2134" s="259"/>
      <c r="H2134" s="259"/>
      <c r="I2134" s="259"/>
      <c r="J2134" s="259"/>
    </row>
    <row r="2135" spans="1:10">
      <c r="A2135" s="259"/>
      <c r="B2135" s="259"/>
      <c r="C2135" s="259"/>
      <c r="D2135" s="259"/>
      <c r="E2135" s="259"/>
      <c r="F2135" s="270"/>
      <c r="G2135" s="259"/>
      <c r="H2135" s="259"/>
      <c r="I2135" s="259"/>
      <c r="J2135" s="259"/>
    </row>
    <row r="2136" spans="1:10">
      <c r="A2136" s="259"/>
      <c r="B2136" s="259"/>
      <c r="C2136" s="259"/>
      <c r="D2136" s="259"/>
      <c r="E2136" s="259"/>
      <c r="F2136" s="270"/>
      <c r="G2136" s="259"/>
      <c r="H2136" s="259"/>
      <c r="I2136" s="259"/>
      <c r="J2136" s="259"/>
    </row>
    <row r="2137" spans="1:10">
      <c r="A2137" s="259"/>
      <c r="B2137" s="259"/>
      <c r="C2137" s="259"/>
      <c r="D2137" s="259"/>
      <c r="E2137" s="259"/>
      <c r="F2137" s="270"/>
      <c r="G2137" s="259"/>
      <c r="H2137" s="259"/>
      <c r="I2137" s="259"/>
      <c r="J2137" s="259"/>
    </row>
    <row r="2138" spans="1:10">
      <c r="A2138" s="259"/>
      <c r="B2138" s="259"/>
      <c r="C2138" s="259"/>
      <c r="D2138" s="259"/>
      <c r="E2138" s="259"/>
      <c r="F2138" s="270"/>
      <c r="G2138" s="259"/>
      <c r="H2138" s="259"/>
      <c r="I2138" s="259"/>
      <c r="J2138" s="259"/>
    </row>
    <row r="2139" spans="1:10">
      <c r="A2139" s="259"/>
      <c r="B2139" s="259"/>
      <c r="C2139" s="259"/>
      <c r="D2139" s="259"/>
      <c r="E2139" s="259"/>
      <c r="F2139" s="270"/>
      <c r="G2139" s="259"/>
      <c r="H2139" s="259"/>
      <c r="I2139" s="259"/>
      <c r="J2139" s="259"/>
    </row>
    <row r="2140" spans="1:10">
      <c r="A2140" s="259"/>
      <c r="B2140" s="259"/>
      <c r="C2140" s="259"/>
      <c r="D2140" s="259"/>
      <c r="E2140" s="259"/>
      <c r="F2140" s="270"/>
      <c r="G2140" s="259"/>
      <c r="H2140" s="259"/>
      <c r="I2140" s="259"/>
      <c r="J2140" s="259"/>
    </row>
    <row r="2141" spans="1:10">
      <c r="A2141" s="259"/>
      <c r="B2141" s="259"/>
      <c r="C2141" s="259"/>
      <c r="D2141" s="259"/>
      <c r="E2141" s="259"/>
      <c r="F2141" s="270"/>
      <c r="G2141" s="259"/>
      <c r="H2141" s="259"/>
      <c r="I2141" s="259"/>
      <c r="J2141" s="259"/>
    </row>
    <row r="2142" spans="1:10">
      <c r="A2142" s="259"/>
      <c r="B2142" s="259"/>
      <c r="C2142" s="259"/>
      <c r="D2142" s="259"/>
      <c r="E2142" s="259"/>
      <c r="F2142" s="270"/>
      <c r="G2142" s="259"/>
      <c r="H2142" s="259"/>
      <c r="I2142" s="259"/>
      <c r="J2142" s="259"/>
    </row>
    <row r="2143" spans="1:10">
      <c r="A2143" s="259"/>
      <c r="B2143" s="259"/>
      <c r="C2143" s="259"/>
      <c r="D2143" s="259"/>
      <c r="E2143" s="259"/>
      <c r="F2143" s="270"/>
      <c r="G2143" s="259"/>
      <c r="H2143" s="259"/>
      <c r="I2143" s="259"/>
      <c r="J2143" s="259"/>
    </row>
    <row r="2144" spans="1:10">
      <c r="A2144" s="259"/>
      <c r="B2144" s="259"/>
      <c r="C2144" s="259"/>
      <c r="D2144" s="259"/>
      <c r="E2144" s="259"/>
      <c r="F2144" s="270"/>
      <c r="G2144" s="259"/>
      <c r="H2144" s="259"/>
      <c r="I2144" s="259"/>
      <c r="J2144" s="259"/>
    </row>
    <row r="2145" spans="1:10">
      <c r="A2145" s="259"/>
      <c r="B2145" s="259"/>
      <c r="C2145" s="259"/>
      <c r="D2145" s="259"/>
      <c r="E2145" s="259"/>
      <c r="F2145" s="270"/>
      <c r="G2145" s="259"/>
      <c r="H2145" s="259"/>
      <c r="I2145" s="259"/>
      <c r="J2145" s="259"/>
    </row>
    <row r="2146" spans="1:10">
      <c r="A2146" s="259"/>
      <c r="B2146" s="259"/>
      <c r="C2146" s="259"/>
      <c r="D2146" s="259"/>
      <c r="E2146" s="259"/>
      <c r="F2146" s="270"/>
      <c r="G2146" s="259"/>
      <c r="H2146" s="259"/>
      <c r="I2146" s="259"/>
      <c r="J2146" s="259"/>
    </row>
    <row r="2147" spans="1:10">
      <c r="A2147" s="259"/>
      <c r="B2147" s="259"/>
      <c r="C2147" s="259"/>
      <c r="D2147" s="259"/>
      <c r="E2147" s="259"/>
      <c r="F2147" s="270"/>
      <c r="G2147" s="259"/>
      <c r="H2147" s="259"/>
      <c r="I2147" s="259"/>
      <c r="J2147" s="259"/>
    </row>
    <row r="2148" spans="1:10">
      <c r="A2148" s="259"/>
      <c r="B2148" s="259"/>
      <c r="C2148" s="259"/>
      <c r="D2148" s="259"/>
      <c r="E2148" s="259"/>
      <c r="F2148" s="270"/>
      <c r="G2148" s="259"/>
      <c r="H2148" s="259"/>
      <c r="I2148" s="259"/>
      <c r="J2148" s="259"/>
    </row>
    <row r="2149" spans="1:10">
      <c r="A2149" s="259"/>
      <c r="B2149" s="259"/>
      <c r="C2149" s="259"/>
      <c r="D2149" s="259"/>
      <c r="E2149" s="259"/>
      <c r="F2149" s="270"/>
      <c r="G2149" s="259"/>
      <c r="H2149" s="259"/>
      <c r="I2149" s="259"/>
      <c r="J2149" s="259"/>
    </row>
    <row r="2150" spans="1:10">
      <c r="A2150" s="259"/>
      <c r="B2150" s="259"/>
      <c r="C2150" s="259"/>
      <c r="D2150" s="259"/>
      <c r="E2150" s="259"/>
      <c r="F2150" s="270"/>
      <c r="G2150" s="259"/>
      <c r="H2150" s="259"/>
      <c r="I2150" s="259"/>
      <c r="J2150" s="259"/>
    </row>
    <row r="2151" spans="1:10">
      <c r="A2151" s="259"/>
      <c r="B2151" s="259"/>
      <c r="C2151" s="259"/>
      <c r="D2151" s="259"/>
      <c r="E2151" s="259"/>
      <c r="F2151" s="270"/>
      <c r="G2151" s="259"/>
      <c r="H2151" s="259"/>
      <c r="I2151" s="259"/>
      <c r="J2151" s="259"/>
    </row>
    <row r="2152" spans="1:10">
      <c r="A2152" s="259"/>
      <c r="B2152" s="259"/>
      <c r="C2152" s="259"/>
      <c r="D2152" s="259"/>
      <c r="E2152" s="259"/>
      <c r="F2152" s="270"/>
      <c r="G2152" s="259"/>
      <c r="H2152" s="259"/>
      <c r="I2152" s="259"/>
      <c r="J2152" s="259"/>
    </row>
    <row r="2153" spans="1:10">
      <c r="A2153" s="259"/>
      <c r="B2153" s="259"/>
      <c r="C2153" s="259"/>
      <c r="D2153" s="259"/>
      <c r="E2153" s="259"/>
      <c r="F2153" s="270"/>
      <c r="G2153" s="259"/>
      <c r="H2153" s="259"/>
      <c r="I2153" s="259"/>
      <c r="J2153" s="259"/>
    </row>
    <row r="2154" spans="1:10">
      <c r="A2154" s="259"/>
      <c r="B2154" s="259"/>
      <c r="C2154" s="259"/>
      <c r="D2154" s="259"/>
      <c r="E2154" s="259"/>
      <c r="F2154" s="270"/>
      <c r="G2154" s="259"/>
      <c r="H2154" s="259"/>
      <c r="I2154" s="259"/>
      <c r="J2154" s="259"/>
    </row>
    <row r="2155" spans="1:10">
      <c r="A2155" s="259"/>
      <c r="B2155" s="259"/>
      <c r="C2155" s="259"/>
      <c r="D2155" s="259"/>
      <c r="E2155" s="259"/>
      <c r="F2155" s="270"/>
      <c r="G2155" s="259"/>
      <c r="H2155" s="259"/>
      <c r="I2155" s="259"/>
      <c r="J2155" s="259"/>
    </row>
    <row r="2156" spans="1:10">
      <c r="A2156" s="259"/>
      <c r="B2156" s="259"/>
      <c r="C2156" s="259"/>
      <c r="D2156" s="259"/>
      <c r="E2156" s="259"/>
      <c r="F2156" s="270"/>
      <c r="G2156" s="259"/>
      <c r="H2156" s="259"/>
      <c r="I2156" s="259"/>
      <c r="J2156" s="259"/>
    </row>
    <row r="2157" spans="1:10">
      <c r="A2157" s="259"/>
      <c r="B2157" s="259"/>
      <c r="C2157" s="259"/>
      <c r="D2157" s="259"/>
      <c r="E2157" s="259"/>
      <c r="F2157" s="270"/>
      <c r="G2157" s="259"/>
      <c r="H2157" s="259"/>
      <c r="I2157" s="259"/>
      <c r="J2157" s="259"/>
    </row>
    <row r="2158" spans="1:10">
      <c r="A2158" s="259"/>
      <c r="B2158" s="259"/>
      <c r="C2158" s="259"/>
      <c r="D2158" s="259"/>
      <c r="E2158" s="259"/>
      <c r="F2158" s="270"/>
      <c r="G2158" s="259"/>
      <c r="H2158" s="259"/>
      <c r="I2158" s="259"/>
      <c r="J2158" s="259"/>
    </row>
    <row r="2159" spans="1:10">
      <c r="A2159" s="259"/>
      <c r="B2159" s="259"/>
      <c r="C2159" s="259"/>
      <c r="D2159" s="259"/>
      <c r="E2159" s="259"/>
      <c r="F2159" s="270"/>
      <c r="G2159" s="259"/>
      <c r="H2159" s="259"/>
      <c r="I2159" s="259"/>
      <c r="J2159" s="259"/>
    </row>
    <row r="2160" spans="1:10">
      <c r="A2160" s="259"/>
      <c r="B2160" s="259"/>
      <c r="C2160" s="259"/>
      <c r="D2160" s="259"/>
      <c r="E2160" s="259"/>
      <c r="F2160" s="270"/>
      <c r="G2160" s="259"/>
      <c r="H2160" s="259"/>
      <c r="I2160" s="259"/>
      <c r="J2160" s="259"/>
    </row>
    <row r="2161" spans="1:10">
      <c r="A2161" s="259"/>
      <c r="B2161" s="259"/>
      <c r="C2161" s="259"/>
      <c r="D2161" s="259"/>
      <c r="E2161" s="259"/>
      <c r="F2161" s="270"/>
      <c r="G2161" s="259"/>
      <c r="H2161" s="259"/>
      <c r="I2161" s="259"/>
      <c r="J2161" s="259"/>
    </row>
    <row r="2162" spans="1:10">
      <c r="A2162" s="259"/>
      <c r="B2162" s="259"/>
      <c r="C2162" s="259"/>
      <c r="D2162" s="259"/>
      <c r="E2162" s="259"/>
      <c r="F2162" s="270"/>
      <c r="G2162" s="259"/>
      <c r="H2162" s="259"/>
      <c r="I2162" s="259"/>
      <c r="J2162" s="259"/>
    </row>
    <row r="2163" spans="1:10">
      <c r="A2163" s="259"/>
      <c r="B2163" s="259"/>
      <c r="C2163" s="259"/>
      <c r="D2163" s="259"/>
      <c r="E2163" s="259"/>
      <c r="F2163" s="270"/>
      <c r="G2163" s="259"/>
      <c r="H2163" s="259"/>
      <c r="I2163" s="259"/>
      <c r="J2163" s="259"/>
    </row>
    <row r="2164" spans="1:10">
      <c r="A2164" s="259"/>
      <c r="B2164" s="259"/>
      <c r="C2164" s="259"/>
      <c r="D2164" s="259"/>
      <c r="E2164" s="259"/>
      <c r="F2164" s="270"/>
      <c r="G2164" s="259"/>
      <c r="H2164" s="259"/>
      <c r="I2164" s="259"/>
      <c r="J2164" s="259"/>
    </row>
    <row r="2165" spans="1:10">
      <c r="A2165" s="259"/>
      <c r="B2165" s="259"/>
      <c r="C2165" s="259"/>
      <c r="D2165" s="259"/>
      <c r="E2165" s="259"/>
      <c r="F2165" s="270"/>
      <c r="G2165" s="259"/>
      <c r="H2165" s="259"/>
      <c r="I2165" s="259"/>
      <c r="J2165" s="259"/>
    </row>
    <row r="2166" spans="1:10">
      <c r="A2166" s="259"/>
      <c r="B2166" s="259"/>
      <c r="C2166" s="259"/>
      <c r="D2166" s="259"/>
      <c r="E2166" s="259"/>
      <c r="F2166" s="270"/>
      <c r="G2166" s="259"/>
      <c r="H2166" s="259"/>
      <c r="I2166" s="259"/>
      <c r="J2166" s="259"/>
    </row>
    <row r="2167" spans="1:10">
      <c r="A2167" s="259"/>
      <c r="B2167" s="259"/>
      <c r="C2167" s="259"/>
      <c r="D2167" s="259"/>
      <c r="E2167" s="259"/>
      <c r="F2167" s="270"/>
      <c r="G2167" s="259"/>
      <c r="H2167" s="259"/>
      <c r="I2167" s="259"/>
      <c r="J2167" s="259"/>
    </row>
    <row r="2168" spans="1:10">
      <c r="A2168" s="259"/>
      <c r="B2168" s="259"/>
      <c r="C2168" s="259"/>
      <c r="D2168" s="259"/>
      <c r="E2168" s="259"/>
      <c r="F2168" s="270"/>
      <c r="G2168" s="259"/>
      <c r="H2168" s="259"/>
      <c r="I2168" s="259"/>
      <c r="J2168" s="259"/>
    </row>
    <row r="2169" spans="1:10">
      <c r="A2169" s="259"/>
      <c r="B2169" s="259"/>
      <c r="C2169" s="259"/>
      <c r="D2169" s="259"/>
      <c r="E2169" s="259"/>
      <c r="F2169" s="270"/>
      <c r="G2169" s="259"/>
      <c r="H2169" s="259"/>
      <c r="I2169" s="259"/>
      <c r="J2169" s="259"/>
    </row>
    <row r="2170" spans="1:10">
      <c r="A2170" s="259"/>
      <c r="B2170" s="259"/>
      <c r="C2170" s="259"/>
      <c r="D2170" s="259"/>
      <c r="E2170" s="259"/>
      <c r="F2170" s="270"/>
      <c r="G2170" s="259"/>
      <c r="H2170" s="259"/>
      <c r="I2170" s="259"/>
      <c r="J2170" s="259"/>
    </row>
    <row r="2171" spans="1:10">
      <c r="A2171" s="259"/>
      <c r="B2171" s="259"/>
      <c r="C2171" s="259"/>
      <c r="D2171" s="259"/>
      <c r="E2171" s="259"/>
      <c r="F2171" s="270"/>
      <c r="G2171" s="259"/>
      <c r="H2171" s="259"/>
      <c r="I2171" s="259"/>
      <c r="J2171" s="259"/>
    </row>
    <row r="2172" spans="1:10">
      <c r="A2172" s="259"/>
      <c r="B2172" s="259"/>
      <c r="C2172" s="259"/>
      <c r="D2172" s="259"/>
      <c r="E2172" s="259"/>
      <c r="F2172" s="270"/>
      <c r="G2172" s="259"/>
      <c r="H2172" s="259"/>
      <c r="I2172" s="259"/>
      <c r="J2172" s="259"/>
    </row>
    <row r="2173" spans="1:10">
      <c r="A2173" s="259"/>
      <c r="B2173" s="259"/>
      <c r="C2173" s="259"/>
      <c r="D2173" s="259"/>
      <c r="E2173" s="259"/>
      <c r="F2173" s="270"/>
      <c r="G2173" s="259"/>
      <c r="H2173" s="259"/>
      <c r="I2173" s="259"/>
      <c r="J2173" s="259"/>
    </row>
    <row r="2174" spans="1:10">
      <c r="A2174" s="259"/>
      <c r="B2174" s="259"/>
      <c r="C2174" s="259"/>
      <c r="D2174" s="259"/>
      <c r="E2174" s="259"/>
      <c r="F2174" s="270"/>
      <c r="G2174" s="259"/>
      <c r="H2174" s="259"/>
      <c r="I2174" s="259"/>
      <c r="J2174" s="259"/>
    </row>
    <row r="2175" spans="1:10">
      <c r="A2175" s="259"/>
      <c r="B2175" s="259"/>
      <c r="C2175" s="259"/>
      <c r="D2175" s="259"/>
      <c r="E2175" s="259"/>
      <c r="F2175" s="270"/>
      <c r="G2175" s="259"/>
      <c r="H2175" s="259"/>
      <c r="I2175" s="259"/>
      <c r="J2175" s="259"/>
    </row>
    <row r="2176" spans="1:10">
      <c r="A2176" s="259"/>
      <c r="B2176" s="259"/>
      <c r="C2176" s="259"/>
      <c r="D2176" s="259"/>
      <c r="E2176" s="259"/>
      <c r="F2176" s="270"/>
      <c r="G2176" s="259"/>
      <c r="H2176" s="259"/>
      <c r="I2176" s="259"/>
      <c r="J2176" s="259"/>
    </row>
    <row r="2177" spans="1:10">
      <c r="A2177" s="259"/>
      <c r="B2177" s="259"/>
      <c r="C2177" s="259"/>
      <c r="D2177" s="259"/>
      <c r="E2177" s="259"/>
      <c r="F2177" s="270"/>
      <c r="G2177" s="259"/>
      <c r="H2177" s="259"/>
      <c r="I2177" s="259"/>
      <c r="J2177" s="259"/>
    </row>
    <row r="2178" spans="1:10">
      <c r="A2178" s="259"/>
      <c r="B2178" s="259"/>
      <c r="C2178" s="259"/>
      <c r="D2178" s="259"/>
      <c r="E2178" s="259"/>
      <c r="F2178" s="270"/>
      <c r="G2178" s="259"/>
      <c r="H2178" s="259"/>
      <c r="I2178" s="259"/>
      <c r="J2178" s="259"/>
    </row>
    <row r="2179" spans="1:10">
      <c r="A2179" s="259"/>
      <c r="B2179" s="259"/>
      <c r="C2179" s="259"/>
      <c r="D2179" s="259"/>
      <c r="E2179" s="259"/>
      <c r="F2179" s="270"/>
      <c r="G2179" s="259"/>
      <c r="H2179" s="259"/>
      <c r="I2179" s="259"/>
      <c r="J2179" s="259"/>
    </row>
    <row r="2180" spans="1:10">
      <c r="A2180" s="259"/>
      <c r="B2180" s="259"/>
      <c r="C2180" s="259"/>
      <c r="D2180" s="259"/>
      <c r="E2180" s="259"/>
      <c r="F2180" s="270"/>
      <c r="G2180" s="259"/>
      <c r="H2180" s="259"/>
      <c r="I2180" s="259"/>
      <c r="J2180" s="259"/>
    </row>
    <row r="2181" spans="1:10">
      <c r="A2181" s="259"/>
      <c r="B2181" s="259"/>
      <c r="C2181" s="259"/>
      <c r="D2181" s="259"/>
      <c r="E2181" s="259"/>
      <c r="F2181" s="270"/>
      <c r="G2181" s="259"/>
      <c r="H2181" s="259"/>
      <c r="I2181" s="259"/>
      <c r="J2181" s="259"/>
    </row>
    <row r="2182" spans="1:10">
      <c r="A2182" s="259"/>
      <c r="B2182" s="259"/>
      <c r="C2182" s="259"/>
      <c r="D2182" s="259"/>
      <c r="E2182" s="259"/>
      <c r="F2182" s="270"/>
      <c r="G2182" s="259"/>
      <c r="H2182" s="259"/>
      <c r="I2182" s="259"/>
      <c r="J2182" s="259"/>
    </row>
    <row r="2183" spans="1:10">
      <c r="A2183" s="259"/>
      <c r="B2183" s="259"/>
      <c r="C2183" s="259"/>
      <c r="D2183" s="259"/>
      <c r="E2183" s="259"/>
      <c r="F2183" s="270"/>
      <c r="G2183" s="259"/>
      <c r="H2183" s="259"/>
      <c r="I2183" s="259"/>
      <c r="J2183" s="259"/>
    </row>
    <row r="2184" spans="1:10">
      <c r="A2184" s="259"/>
      <c r="B2184" s="259"/>
      <c r="C2184" s="259"/>
      <c r="D2184" s="259"/>
      <c r="E2184" s="259"/>
      <c r="F2184" s="270"/>
      <c r="G2184" s="259"/>
      <c r="H2184" s="259"/>
      <c r="I2184" s="259"/>
      <c r="J2184" s="259"/>
    </row>
    <row r="2185" spans="1:10">
      <c r="A2185" s="259"/>
      <c r="B2185" s="259"/>
      <c r="C2185" s="259"/>
      <c r="D2185" s="259"/>
      <c r="E2185" s="259"/>
      <c r="F2185" s="270"/>
      <c r="G2185" s="259"/>
      <c r="H2185" s="259"/>
      <c r="I2185" s="259"/>
      <c r="J2185" s="259"/>
    </row>
    <row r="2186" spans="1:10">
      <c r="A2186" s="259"/>
      <c r="B2186" s="259"/>
      <c r="C2186" s="259"/>
      <c r="D2186" s="259"/>
      <c r="E2186" s="259"/>
      <c r="F2186" s="270"/>
      <c r="G2186" s="259"/>
      <c r="H2186" s="259"/>
      <c r="I2186" s="259"/>
      <c r="J2186" s="259"/>
    </row>
    <row r="2187" spans="1:10">
      <c r="A2187" s="259"/>
      <c r="B2187" s="259"/>
      <c r="C2187" s="259"/>
      <c r="D2187" s="259"/>
      <c r="E2187" s="259"/>
      <c r="F2187" s="270"/>
      <c r="G2187" s="259"/>
      <c r="H2187" s="259"/>
      <c r="I2187" s="259"/>
      <c r="J2187" s="259"/>
    </row>
    <row r="2188" spans="1:10">
      <c r="A2188" s="259"/>
      <c r="B2188" s="259"/>
      <c r="C2188" s="259"/>
      <c r="D2188" s="259"/>
      <c r="E2188" s="259"/>
      <c r="F2188" s="270"/>
      <c r="G2188" s="259"/>
      <c r="H2188" s="259"/>
      <c r="I2188" s="259"/>
      <c r="J2188" s="259"/>
    </row>
    <row r="2189" spans="1:10">
      <c r="A2189" s="259"/>
      <c r="B2189" s="259"/>
      <c r="C2189" s="259"/>
      <c r="D2189" s="259"/>
      <c r="E2189" s="259"/>
      <c r="F2189" s="270"/>
      <c r="G2189" s="259"/>
      <c r="H2189" s="259"/>
      <c r="I2189" s="259"/>
      <c r="J2189" s="259"/>
    </row>
    <row r="2190" spans="1:10">
      <c r="A2190" s="259"/>
      <c r="B2190" s="259"/>
      <c r="C2190" s="259"/>
      <c r="D2190" s="259"/>
      <c r="E2190" s="259"/>
      <c r="F2190" s="270"/>
      <c r="G2190" s="259"/>
      <c r="H2190" s="259"/>
      <c r="I2190" s="259"/>
      <c r="J2190" s="259"/>
    </row>
    <row r="2191" spans="1:10">
      <c r="A2191" s="259"/>
      <c r="B2191" s="259"/>
      <c r="C2191" s="259"/>
      <c r="D2191" s="259"/>
      <c r="E2191" s="259"/>
      <c r="F2191" s="270"/>
      <c r="G2191" s="259"/>
      <c r="H2191" s="259"/>
      <c r="I2191" s="259"/>
      <c r="J2191" s="259"/>
    </row>
    <row r="2192" spans="1:10">
      <c r="A2192" s="259"/>
      <c r="B2192" s="259"/>
      <c r="C2192" s="259"/>
      <c r="D2192" s="259"/>
      <c r="E2192" s="259"/>
      <c r="F2192" s="270"/>
      <c r="G2192" s="259"/>
      <c r="H2192" s="259"/>
      <c r="I2192" s="259"/>
      <c r="J2192" s="259"/>
    </row>
    <row r="2193" spans="1:10">
      <c r="A2193" s="259"/>
      <c r="B2193" s="259"/>
      <c r="C2193" s="259"/>
      <c r="D2193" s="259"/>
      <c r="E2193" s="259"/>
      <c r="F2193" s="270"/>
      <c r="G2193" s="259"/>
      <c r="H2193" s="259"/>
      <c r="I2193" s="259"/>
      <c r="J2193" s="259"/>
    </row>
    <row r="2194" spans="1:10">
      <c r="A2194" s="259"/>
      <c r="B2194" s="259"/>
      <c r="C2194" s="259"/>
      <c r="D2194" s="259"/>
      <c r="E2194" s="259"/>
      <c r="F2194" s="270"/>
      <c r="G2194" s="259"/>
      <c r="H2194" s="259"/>
      <c r="I2194" s="259"/>
      <c r="J2194" s="259"/>
    </row>
    <row r="2195" spans="1:10">
      <c r="A2195" s="259"/>
      <c r="B2195" s="259"/>
      <c r="C2195" s="259"/>
      <c r="D2195" s="259"/>
      <c r="E2195" s="259"/>
      <c r="F2195" s="270"/>
      <c r="G2195" s="259"/>
      <c r="H2195" s="259"/>
      <c r="I2195" s="259"/>
      <c r="J2195" s="259"/>
    </row>
    <row r="2196" spans="1:10">
      <c r="A2196" s="259"/>
      <c r="B2196" s="259"/>
      <c r="C2196" s="259"/>
      <c r="D2196" s="259"/>
      <c r="E2196" s="259"/>
      <c r="F2196" s="270"/>
      <c r="G2196" s="259"/>
      <c r="H2196" s="259"/>
      <c r="I2196" s="259"/>
      <c r="J2196" s="259"/>
    </row>
    <row r="2197" spans="1:10">
      <c r="A2197" s="259"/>
      <c r="B2197" s="259"/>
      <c r="C2197" s="259"/>
      <c r="D2197" s="259"/>
      <c r="E2197" s="259"/>
      <c r="F2197" s="270"/>
      <c r="G2197" s="259"/>
      <c r="H2197" s="259"/>
      <c r="I2197" s="259"/>
      <c r="J2197" s="259"/>
    </row>
    <row r="2198" spans="1:10">
      <c r="A2198" s="259"/>
      <c r="B2198" s="259"/>
      <c r="C2198" s="259"/>
      <c r="D2198" s="259"/>
      <c r="E2198" s="259"/>
      <c r="F2198" s="270"/>
      <c r="G2198" s="259"/>
      <c r="H2198" s="259"/>
      <c r="I2198" s="259"/>
      <c r="J2198" s="259"/>
    </row>
    <row r="2199" spans="1:10">
      <c r="A2199" s="259"/>
      <c r="B2199" s="259"/>
      <c r="C2199" s="259"/>
      <c r="D2199" s="259"/>
      <c r="E2199" s="259"/>
      <c r="F2199" s="270"/>
      <c r="G2199" s="259"/>
      <c r="H2199" s="259"/>
      <c r="I2199" s="259"/>
      <c r="J2199" s="259"/>
    </row>
    <row r="2200" spans="1:10">
      <c r="A2200" s="259"/>
      <c r="B2200" s="259"/>
      <c r="C2200" s="259"/>
      <c r="D2200" s="259"/>
      <c r="E2200" s="259"/>
      <c r="F2200" s="270"/>
      <c r="G2200" s="259"/>
      <c r="H2200" s="259"/>
      <c r="I2200" s="259"/>
      <c r="J2200" s="259"/>
    </row>
    <row r="2201" spans="1:10">
      <c r="A2201" s="259"/>
      <c r="B2201" s="259"/>
      <c r="C2201" s="259"/>
      <c r="D2201" s="259"/>
      <c r="E2201" s="259"/>
      <c r="F2201" s="270"/>
      <c r="G2201" s="259"/>
      <c r="H2201" s="259"/>
      <c r="I2201" s="259"/>
      <c r="J2201" s="259"/>
    </row>
    <row r="2202" spans="1:10">
      <c r="A2202" s="259"/>
      <c r="B2202" s="259"/>
      <c r="C2202" s="259"/>
      <c r="D2202" s="259"/>
      <c r="E2202" s="259"/>
      <c r="F2202" s="270"/>
      <c r="G2202" s="259"/>
      <c r="H2202" s="259"/>
      <c r="I2202" s="259"/>
      <c r="J2202" s="259"/>
    </row>
    <row r="2203" spans="1:10">
      <c r="A2203" s="259"/>
      <c r="B2203" s="259"/>
      <c r="C2203" s="259"/>
      <c r="D2203" s="259"/>
      <c r="E2203" s="259"/>
      <c r="F2203" s="270"/>
      <c r="G2203" s="259"/>
      <c r="H2203" s="259"/>
      <c r="I2203" s="259"/>
      <c r="J2203" s="259"/>
    </row>
    <row r="2204" spans="1:10">
      <c r="A2204" s="259"/>
      <c r="B2204" s="259"/>
      <c r="C2204" s="259"/>
      <c r="D2204" s="259"/>
      <c r="E2204" s="259"/>
      <c r="F2204" s="270"/>
      <c r="G2204" s="259"/>
      <c r="H2204" s="259"/>
      <c r="I2204" s="259"/>
      <c r="J2204" s="259"/>
    </row>
    <row r="2205" spans="1:10">
      <c r="A2205" s="259"/>
      <c r="B2205" s="259"/>
      <c r="C2205" s="259"/>
      <c r="D2205" s="259"/>
      <c r="E2205" s="259"/>
      <c r="F2205" s="270"/>
      <c r="G2205" s="259"/>
      <c r="H2205" s="259"/>
      <c r="I2205" s="259"/>
      <c r="J2205" s="259"/>
    </row>
    <row r="2206" spans="1:10">
      <c r="A2206" s="259"/>
      <c r="B2206" s="259"/>
      <c r="C2206" s="259"/>
      <c r="D2206" s="259"/>
      <c r="E2206" s="259"/>
      <c r="F2206" s="270"/>
      <c r="G2206" s="259"/>
      <c r="H2206" s="259"/>
      <c r="I2206" s="259"/>
      <c r="J2206" s="259"/>
    </row>
    <row r="2207" spans="1:10">
      <c r="A2207" s="259"/>
      <c r="B2207" s="259"/>
      <c r="C2207" s="259"/>
      <c r="D2207" s="259"/>
      <c r="E2207" s="259"/>
      <c r="F2207" s="270"/>
      <c r="G2207" s="259"/>
      <c r="H2207" s="259"/>
      <c r="I2207" s="259"/>
      <c r="J2207" s="259"/>
    </row>
    <row r="2208" spans="1:10">
      <c r="A2208" s="259"/>
      <c r="B2208" s="259"/>
      <c r="C2208" s="259"/>
      <c r="D2208" s="259"/>
      <c r="E2208" s="259"/>
      <c r="F2208" s="270"/>
      <c r="G2208" s="259"/>
      <c r="H2208" s="259"/>
      <c r="I2208" s="259"/>
      <c r="J2208" s="259"/>
    </row>
    <row r="2209" spans="1:10">
      <c r="A2209" s="259"/>
      <c r="B2209" s="259"/>
      <c r="C2209" s="259"/>
      <c r="D2209" s="259"/>
      <c r="E2209" s="259"/>
      <c r="F2209" s="270"/>
      <c r="G2209" s="259"/>
      <c r="H2209" s="259"/>
      <c r="I2209" s="259"/>
      <c r="J2209" s="259"/>
    </row>
    <row r="2210" spans="1:10">
      <c r="A2210" s="259"/>
      <c r="B2210" s="259"/>
      <c r="C2210" s="259"/>
      <c r="D2210" s="259"/>
      <c r="E2210" s="259"/>
      <c r="F2210" s="270"/>
      <c r="G2210" s="259"/>
      <c r="H2210" s="259"/>
      <c r="I2210" s="259"/>
      <c r="J2210" s="259"/>
    </row>
    <row r="2211" spans="1:10">
      <c r="A2211" s="259"/>
      <c r="B2211" s="259"/>
      <c r="C2211" s="259"/>
      <c r="D2211" s="259"/>
      <c r="E2211" s="259"/>
      <c r="F2211" s="270"/>
      <c r="G2211" s="259"/>
      <c r="H2211" s="259"/>
      <c r="I2211" s="259"/>
      <c r="J2211" s="259"/>
    </row>
    <row r="2212" spans="1:10">
      <c r="A2212" s="259"/>
      <c r="B2212" s="259"/>
      <c r="C2212" s="259"/>
      <c r="D2212" s="259"/>
      <c r="E2212" s="259"/>
      <c r="F2212" s="270"/>
      <c r="G2212" s="259"/>
      <c r="H2212" s="259"/>
      <c r="I2212" s="259"/>
      <c r="J2212" s="259"/>
    </row>
    <row r="2213" spans="1:10">
      <c r="A2213" s="259"/>
      <c r="B2213" s="259"/>
      <c r="C2213" s="259"/>
      <c r="D2213" s="259"/>
      <c r="E2213" s="259"/>
      <c r="F2213" s="270"/>
      <c r="G2213" s="259"/>
      <c r="H2213" s="259"/>
      <c r="I2213" s="259"/>
      <c r="J2213" s="259"/>
    </row>
    <row r="2214" spans="1:10">
      <c r="A2214" s="259"/>
      <c r="B2214" s="259"/>
      <c r="C2214" s="259"/>
      <c r="D2214" s="259"/>
      <c r="E2214" s="259"/>
      <c r="F2214" s="270"/>
      <c r="G2214" s="259"/>
      <c r="H2214" s="259"/>
      <c r="I2214" s="259"/>
      <c r="J2214" s="259"/>
    </row>
    <row r="2215" spans="1:10">
      <c r="A2215" s="259"/>
      <c r="B2215" s="259"/>
      <c r="C2215" s="259"/>
      <c r="D2215" s="259"/>
      <c r="E2215" s="259"/>
      <c r="F2215" s="270"/>
      <c r="G2215" s="259"/>
      <c r="H2215" s="259"/>
      <c r="I2215" s="259"/>
      <c r="J2215" s="259"/>
    </row>
    <row r="2216" spans="1:10">
      <c r="A2216" s="259"/>
      <c r="B2216" s="259"/>
      <c r="C2216" s="259"/>
      <c r="D2216" s="259"/>
      <c r="E2216" s="259"/>
      <c r="F2216" s="270"/>
      <c r="G2216" s="259"/>
      <c r="H2216" s="259"/>
      <c r="I2216" s="259"/>
      <c r="J2216" s="259"/>
    </row>
    <row r="2217" spans="1:10">
      <c r="A2217" s="259"/>
      <c r="B2217" s="259"/>
      <c r="C2217" s="259"/>
      <c r="D2217" s="259"/>
      <c r="E2217" s="259"/>
      <c r="F2217" s="270"/>
      <c r="G2217" s="259"/>
      <c r="H2217" s="259"/>
      <c r="I2217" s="259"/>
      <c r="J2217" s="259"/>
    </row>
    <row r="2218" spans="1:10">
      <c r="A2218" s="259"/>
      <c r="B2218" s="259"/>
      <c r="C2218" s="259"/>
      <c r="D2218" s="259"/>
      <c r="E2218" s="259"/>
      <c r="F2218" s="270"/>
      <c r="G2218" s="259"/>
      <c r="H2218" s="259"/>
      <c r="I2218" s="259"/>
      <c r="J2218" s="259"/>
    </row>
    <row r="2219" spans="1:10">
      <c r="A2219" s="259"/>
      <c r="B2219" s="259"/>
      <c r="C2219" s="259"/>
      <c r="D2219" s="259"/>
      <c r="E2219" s="259"/>
      <c r="F2219" s="270"/>
      <c r="G2219" s="259"/>
      <c r="H2219" s="259"/>
      <c r="I2219" s="259"/>
      <c r="J2219" s="259"/>
    </row>
    <row r="2220" spans="1:10">
      <c r="A2220" s="259"/>
      <c r="B2220" s="259"/>
      <c r="C2220" s="259"/>
      <c r="D2220" s="259"/>
      <c r="E2220" s="259"/>
      <c r="F2220" s="270"/>
      <c r="G2220" s="259"/>
      <c r="H2220" s="259"/>
      <c r="I2220" s="259"/>
      <c r="J2220" s="259"/>
    </row>
    <row r="2221" spans="1:10">
      <c r="A2221" s="259"/>
      <c r="B2221" s="259"/>
      <c r="C2221" s="259"/>
      <c r="D2221" s="259"/>
      <c r="E2221" s="259"/>
      <c r="F2221" s="270"/>
      <c r="G2221" s="259"/>
      <c r="H2221" s="259"/>
      <c r="I2221" s="259"/>
      <c r="J2221" s="259"/>
    </row>
    <row r="2222" spans="1:10">
      <c r="A2222" s="259"/>
      <c r="B2222" s="259"/>
      <c r="C2222" s="259"/>
      <c r="D2222" s="259"/>
      <c r="E2222" s="259"/>
      <c r="F2222" s="270"/>
      <c r="G2222" s="259"/>
      <c r="H2222" s="259"/>
      <c r="I2222" s="259"/>
      <c r="J2222" s="259"/>
    </row>
    <row r="2223" spans="1:10">
      <c r="A2223" s="259"/>
      <c r="B2223" s="259"/>
      <c r="C2223" s="259"/>
      <c r="D2223" s="259"/>
      <c r="E2223" s="259"/>
      <c r="F2223" s="270"/>
      <c r="G2223" s="259"/>
      <c r="H2223" s="259"/>
      <c r="I2223" s="259"/>
      <c r="J2223" s="259"/>
    </row>
    <row r="2224" spans="1:10">
      <c r="A2224" s="259"/>
      <c r="B2224" s="259"/>
      <c r="C2224" s="259"/>
      <c r="D2224" s="259"/>
      <c r="E2224" s="259"/>
      <c r="F2224" s="270"/>
      <c r="G2224" s="259"/>
      <c r="H2224" s="259"/>
      <c r="I2224" s="259"/>
      <c r="J2224" s="259"/>
    </row>
    <row r="2225" spans="1:10">
      <c r="A2225" s="259"/>
      <c r="B2225" s="259"/>
      <c r="C2225" s="259"/>
      <c r="D2225" s="259"/>
      <c r="E2225" s="259"/>
      <c r="F2225" s="270"/>
      <c r="G2225" s="259"/>
      <c r="H2225" s="259"/>
      <c r="I2225" s="259"/>
      <c r="J2225" s="259"/>
    </row>
    <row r="2226" spans="1:10">
      <c r="A2226" s="259"/>
      <c r="B2226" s="259"/>
      <c r="C2226" s="259"/>
      <c r="D2226" s="259"/>
      <c r="E2226" s="259"/>
      <c r="F2226" s="270"/>
      <c r="G2226" s="259"/>
      <c r="H2226" s="259"/>
      <c r="I2226" s="259"/>
      <c r="J2226" s="259"/>
    </row>
    <row r="2227" spans="1:10">
      <c r="A2227" s="259"/>
      <c r="B2227" s="259"/>
      <c r="C2227" s="259"/>
      <c r="D2227" s="259"/>
      <c r="E2227" s="259"/>
      <c r="F2227" s="270"/>
      <c r="G2227" s="259"/>
      <c r="H2227" s="259"/>
      <c r="I2227" s="259"/>
      <c r="J2227" s="259"/>
    </row>
    <row r="2228" spans="1:10">
      <c r="A2228" s="259"/>
      <c r="B2228" s="259"/>
      <c r="C2228" s="259"/>
      <c r="D2228" s="259"/>
      <c r="E2228" s="259"/>
      <c r="F2228" s="270"/>
      <c r="G2228" s="259"/>
      <c r="H2228" s="259"/>
      <c r="I2228" s="259"/>
      <c r="J2228" s="259"/>
    </row>
    <row r="2229" spans="1:10">
      <c r="A2229" s="259"/>
      <c r="B2229" s="259"/>
      <c r="C2229" s="259"/>
      <c r="D2229" s="259"/>
      <c r="E2229" s="259"/>
      <c r="F2229" s="270"/>
      <c r="G2229" s="259"/>
      <c r="H2229" s="259"/>
      <c r="I2229" s="259"/>
      <c r="J2229" s="259"/>
    </row>
    <row r="2230" spans="1:10">
      <c r="A2230" s="259"/>
      <c r="B2230" s="259"/>
      <c r="C2230" s="259"/>
      <c r="D2230" s="259"/>
      <c r="E2230" s="259"/>
      <c r="F2230" s="270"/>
      <c r="G2230" s="259"/>
      <c r="H2230" s="259"/>
      <c r="I2230" s="259"/>
      <c r="J2230" s="259"/>
    </row>
    <row r="2231" spans="1:10">
      <c r="A2231" s="259"/>
      <c r="B2231" s="259"/>
      <c r="C2231" s="259"/>
      <c r="D2231" s="259"/>
      <c r="E2231" s="259"/>
      <c r="F2231" s="270"/>
      <c r="G2231" s="259"/>
      <c r="H2231" s="259"/>
      <c r="I2231" s="259"/>
      <c r="J2231" s="259"/>
    </row>
    <row r="2232" spans="1:10">
      <c r="A2232" s="259"/>
      <c r="B2232" s="259"/>
      <c r="C2232" s="259"/>
      <c r="D2232" s="259"/>
      <c r="E2232" s="259"/>
      <c r="F2232" s="270"/>
      <c r="G2232" s="259"/>
      <c r="H2232" s="259"/>
      <c r="I2232" s="259"/>
      <c r="J2232" s="259"/>
    </row>
    <row r="2233" spans="1:10">
      <c r="A2233" s="259"/>
      <c r="B2233" s="259"/>
      <c r="C2233" s="259"/>
      <c r="D2233" s="259"/>
      <c r="E2233" s="259"/>
      <c r="F2233" s="270"/>
      <c r="G2233" s="259"/>
      <c r="H2233" s="259"/>
      <c r="I2233" s="259"/>
      <c r="J2233" s="259"/>
    </row>
    <row r="2234" spans="1:10">
      <c r="A2234" s="259"/>
      <c r="B2234" s="259"/>
      <c r="C2234" s="259"/>
      <c r="D2234" s="259"/>
      <c r="E2234" s="259"/>
      <c r="F2234" s="270"/>
      <c r="G2234" s="259"/>
      <c r="H2234" s="259"/>
      <c r="I2234" s="259"/>
      <c r="J2234" s="259"/>
    </row>
    <row r="2235" spans="1:10">
      <c r="A2235" s="259"/>
      <c r="B2235" s="259"/>
      <c r="C2235" s="259"/>
      <c r="D2235" s="259"/>
      <c r="E2235" s="259"/>
      <c r="F2235" s="270"/>
      <c r="G2235" s="259"/>
      <c r="H2235" s="259"/>
      <c r="I2235" s="259"/>
      <c r="J2235" s="259"/>
    </row>
    <row r="2236" spans="1:10">
      <c r="A2236" s="259"/>
      <c r="B2236" s="259"/>
      <c r="C2236" s="259"/>
      <c r="D2236" s="259"/>
      <c r="E2236" s="259"/>
      <c r="F2236" s="270"/>
      <c r="G2236" s="259"/>
      <c r="H2236" s="259"/>
      <c r="I2236" s="259"/>
      <c r="J2236" s="259"/>
    </row>
    <row r="2237" spans="1:10">
      <c r="A2237" s="259"/>
      <c r="B2237" s="259"/>
      <c r="C2237" s="259"/>
      <c r="D2237" s="259"/>
      <c r="E2237" s="259"/>
      <c r="F2237" s="270"/>
      <c r="G2237" s="259"/>
      <c r="H2237" s="259"/>
      <c r="I2237" s="259"/>
      <c r="J2237" s="259"/>
    </row>
    <row r="2238" spans="1:10">
      <c r="A2238" s="259"/>
      <c r="B2238" s="259"/>
      <c r="C2238" s="259"/>
      <c r="D2238" s="259"/>
      <c r="E2238" s="259"/>
      <c r="F2238" s="270"/>
      <c r="G2238" s="259"/>
      <c r="H2238" s="259"/>
      <c r="I2238" s="259"/>
      <c r="J2238" s="259"/>
    </row>
    <row r="2239" spans="1:10">
      <c r="A2239" s="259"/>
      <c r="B2239" s="259"/>
      <c r="C2239" s="259"/>
      <c r="D2239" s="259"/>
      <c r="E2239" s="259"/>
      <c r="F2239" s="270"/>
      <c r="G2239" s="259"/>
      <c r="H2239" s="259"/>
      <c r="I2239" s="259"/>
      <c r="J2239" s="259"/>
    </row>
    <row r="2240" spans="1:10">
      <c r="A2240" s="259"/>
      <c r="B2240" s="259"/>
      <c r="C2240" s="259"/>
      <c r="D2240" s="259"/>
      <c r="E2240" s="259"/>
      <c r="F2240" s="270"/>
      <c r="G2240" s="259"/>
      <c r="H2240" s="259"/>
      <c r="I2240" s="259"/>
      <c r="J2240" s="259"/>
    </row>
    <row r="2241" spans="1:10">
      <c r="A2241" s="259"/>
      <c r="B2241" s="259"/>
      <c r="C2241" s="259"/>
      <c r="D2241" s="259"/>
      <c r="E2241" s="259"/>
      <c r="F2241" s="270"/>
      <c r="G2241" s="259"/>
      <c r="H2241" s="259"/>
      <c r="I2241" s="259"/>
      <c r="J2241" s="259"/>
    </row>
    <row r="2242" spans="1:10">
      <c r="A2242" s="259"/>
      <c r="B2242" s="259"/>
      <c r="C2242" s="259"/>
      <c r="D2242" s="259"/>
      <c r="E2242" s="259"/>
      <c r="F2242" s="270"/>
      <c r="G2242" s="259"/>
      <c r="H2242" s="259"/>
      <c r="I2242" s="259"/>
      <c r="J2242" s="259"/>
    </row>
    <row r="2243" spans="1:10">
      <c r="A2243" s="259"/>
      <c r="B2243" s="259"/>
      <c r="C2243" s="259"/>
      <c r="D2243" s="259"/>
      <c r="E2243" s="259"/>
      <c r="F2243" s="270"/>
      <c r="G2243" s="259"/>
      <c r="H2243" s="259"/>
      <c r="I2243" s="259"/>
      <c r="J2243" s="259"/>
    </row>
    <row r="2244" spans="1:10">
      <c r="A2244" s="259"/>
      <c r="B2244" s="259"/>
      <c r="C2244" s="259"/>
      <c r="D2244" s="259"/>
      <c r="E2244" s="259"/>
      <c r="F2244" s="270"/>
      <c r="G2244" s="259"/>
      <c r="H2244" s="259"/>
      <c r="I2244" s="259"/>
      <c r="J2244" s="259"/>
    </row>
    <row r="2245" spans="1:10">
      <c r="A2245" s="259"/>
      <c r="B2245" s="259"/>
      <c r="C2245" s="259"/>
      <c r="D2245" s="259"/>
      <c r="E2245" s="259"/>
      <c r="F2245" s="270"/>
      <c r="G2245" s="259"/>
      <c r="H2245" s="259"/>
      <c r="I2245" s="259"/>
      <c r="J2245" s="259"/>
    </row>
    <row r="2246" spans="1:10">
      <c r="A2246" s="259"/>
      <c r="B2246" s="259"/>
      <c r="C2246" s="259"/>
      <c r="D2246" s="259"/>
      <c r="E2246" s="259"/>
      <c r="F2246" s="270"/>
      <c r="G2246" s="259"/>
      <c r="H2246" s="259"/>
      <c r="I2246" s="259"/>
      <c r="J2246" s="259"/>
    </row>
    <row r="2247" spans="1:10">
      <c r="A2247" s="259"/>
      <c r="B2247" s="259"/>
      <c r="C2247" s="259"/>
      <c r="D2247" s="259"/>
      <c r="E2247" s="259"/>
      <c r="F2247" s="270"/>
      <c r="G2247" s="259"/>
      <c r="H2247" s="259"/>
      <c r="I2247" s="259"/>
      <c r="J2247" s="259"/>
    </row>
    <row r="2248" spans="1:10">
      <c r="A2248" s="259"/>
      <c r="B2248" s="259"/>
      <c r="C2248" s="259"/>
      <c r="D2248" s="259"/>
      <c r="E2248" s="259"/>
      <c r="F2248" s="270"/>
      <c r="G2248" s="259"/>
      <c r="H2248" s="259"/>
      <c r="I2248" s="259"/>
      <c r="J2248" s="259"/>
    </row>
    <row r="2249" spans="1:10">
      <c r="A2249" s="259"/>
      <c r="B2249" s="259"/>
      <c r="C2249" s="259"/>
      <c r="D2249" s="259"/>
      <c r="E2249" s="259"/>
      <c r="F2249" s="270"/>
      <c r="G2249" s="259"/>
      <c r="H2249" s="259"/>
      <c r="I2249" s="259"/>
      <c r="J2249" s="259"/>
    </row>
    <row r="2250" spans="1:10">
      <c r="A2250" s="259"/>
      <c r="B2250" s="259"/>
      <c r="C2250" s="259"/>
      <c r="D2250" s="259"/>
      <c r="E2250" s="259"/>
      <c r="F2250" s="270"/>
      <c r="G2250" s="259"/>
      <c r="H2250" s="259"/>
      <c r="I2250" s="259"/>
      <c r="J2250" s="259"/>
    </row>
    <row r="2251" spans="1:10">
      <c r="A2251" s="259"/>
      <c r="B2251" s="259"/>
      <c r="C2251" s="259"/>
      <c r="D2251" s="259"/>
      <c r="E2251" s="259"/>
      <c r="F2251" s="270"/>
      <c r="G2251" s="259"/>
      <c r="H2251" s="259"/>
      <c r="I2251" s="259"/>
      <c r="J2251" s="259"/>
    </row>
    <row r="2252" spans="1:10">
      <c r="A2252" s="259"/>
      <c r="B2252" s="259"/>
      <c r="C2252" s="259"/>
      <c r="D2252" s="259"/>
      <c r="E2252" s="259"/>
      <c r="F2252" s="270"/>
      <c r="G2252" s="259"/>
      <c r="H2252" s="259"/>
      <c r="I2252" s="259"/>
      <c r="J2252" s="259"/>
    </row>
    <row r="2253" spans="1:10">
      <c r="A2253" s="259"/>
      <c r="B2253" s="259"/>
      <c r="C2253" s="259"/>
      <c r="D2253" s="259"/>
      <c r="E2253" s="259"/>
      <c r="F2253" s="270"/>
      <c r="G2253" s="259"/>
      <c r="H2253" s="259"/>
      <c r="I2253" s="259"/>
      <c r="J2253" s="259"/>
    </row>
    <row r="2254" spans="1:10">
      <c r="A2254" s="259"/>
      <c r="B2254" s="259"/>
      <c r="C2254" s="259"/>
      <c r="D2254" s="259"/>
      <c r="E2254" s="259"/>
      <c r="F2254" s="270"/>
      <c r="G2254" s="259"/>
      <c r="H2254" s="259"/>
      <c r="I2254" s="259"/>
      <c r="J2254" s="259"/>
    </row>
    <row r="2255" spans="1:10">
      <c r="A2255" s="259"/>
      <c r="B2255" s="259"/>
      <c r="C2255" s="259"/>
      <c r="D2255" s="259"/>
      <c r="E2255" s="259"/>
      <c r="F2255" s="270"/>
      <c r="G2255" s="259"/>
      <c r="H2255" s="259"/>
      <c r="I2255" s="259"/>
      <c r="J2255" s="259"/>
    </row>
    <row r="2256" spans="1:10">
      <c r="A2256" s="259"/>
      <c r="B2256" s="259"/>
      <c r="C2256" s="259"/>
      <c r="D2256" s="259"/>
      <c r="E2256" s="259"/>
      <c r="F2256" s="270"/>
      <c r="G2256" s="259"/>
      <c r="H2256" s="259"/>
      <c r="I2256" s="259"/>
      <c r="J2256" s="259"/>
    </row>
    <row r="2257" spans="1:10">
      <c r="A2257" s="259"/>
      <c r="B2257" s="259"/>
      <c r="C2257" s="259"/>
      <c r="D2257" s="259"/>
      <c r="E2257" s="259"/>
      <c r="F2257" s="270"/>
      <c r="G2257" s="259"/>
      <c r="H2257" s="259"/>
      <c r="I2257" s="259"/>
      <c r="J2257" s="259"/>
    </row>
    <row r="2258" spans="1:10">
      <c r="A2258" s="259"/>
      <c r="B2258" s="259"/>
      <c r="C2258" s="259"/>
      <c r="D2258" s="259"/>
      <c r="E2258" s="259"/>
      <c r="F2258" s="270"/>
      <c r="G2258" s="259"/>
      <c r="H2258" s="259"/>
      <c r="I2258" s="259"/>
      <c r="J2258" s="259"/>
    </row>
    <row r="2259" spans="1:10">
      <c r="A2259" s="259"/>
      <c r="B2259" s="259"/>
      <c r="C2259" s="259"/>
      <c r="D2259" s="259"/>
      <c r="E2259" s="259"/>
      <c r="F2259" s="270"/>
      <c r="G2259" s="259"/>
      <c r="H2259" s="259"/>
      <c r="I2259" s="259"/>
      <c r="J2259" s="259"/>
    </row>
    <row r="2260" spans="1:10">
      <c r="A2260" s="259"/>
      <c r="B2260" s="259"/>
      <c r="C2260" s="259"/>
      <c r="D2260" s="259"/>
      <c r="E2260" s="259"/>
      <c r="F2260" s="270"/>
      <c r="G2260" s="259"/>
      <c r="H2260" s="259"/>
      <c r="I2260" s="259"/>
      <c r="J2260" s="259"/>
    </row>
    <row r="2261" spans="1:10">
      <c r="A2261" s="259"/>
      <c r="B2261" s="259"/>
      <c r="C2261" s="259"/>
      <c r="D2261" s="259"/>
      <c r="E2261" s="259"/>
      <c r="F2261" s="270"/>
      <c r="G2261" s="259"/>
      <c r="H2261" s="259"/>
      <c r="I2261" s="259"/>
      <c r="J2261" s="259"/>
    </row>
    <row r="2262" spans="1:10">
      <c r="A2262" s="259"/>
      <c r="B2262" s="259"/>
      <c r="C2262" s="259"/>
      <c r="D2262" s="259"/>
      <c r="E2262" s="259"/>
      <c r="F2262" s="270"/>
      <c r="G2262" s="259"/>
      <c r="H2262" s="259"/>
      <c r="I2262" s="259"/>
      <c r="J2262" s="259"/>
    </row>
    <row r="2263" spans="1:10">
      <c r="A2263" s="259"/>
      <c r="B2263" s="259"/>
      <c r="C2263" s="259"/>
      <c r="D2263" s="259"/>
      <c r="E2263" s="259"/>
      <c r="F2263" s="270"/>
      <c r="G2263" s="259"/>
      <c r="H2263" s="259"/>
      <c r="I2263" s="259"/>
      <c r="J2263" s="259"/>
    </row>
    <row r="2264" spans="1:10">
      <c r="A2264" s="259"/>
      <c r="B2264" s="259"/>
      <c r="C2264" s="259"/>
      <c r="D2264" s="259"/>
      <c r="E2264" s="259"/>
      <c r="F2264" s="270"/>
      <c r="G2264" s="259"/>
      <c r="H2264" s="259"/>
      <c r="I2264" s="259"/>
      <c r="J2264" s="259"/>
    </row>
    <row r="2265" spans="1:10">
      <c r="A2265" s="259"/>
      <c r="B2265" s="259"/>
      <c r="C2265" s="259"/>
      <c r="D2265" s="259"/>
      <c r="E2265" s="259"/>
      <c r="F2265" s="270"/>
      <c r="G2265" s="259"/>
      <c r="H2265" s="259"/>
      <c r="I2265" s="259"/>
      <c r="J2265" s="259"/>
    </row>
    <row r="2266" spans="1:10">
      <c r="A2266" s="259"/>
      <c r="B2266" s="259"/>
      <c r="C2266" s="259"/>
      <c r="D2266" s="259"/>
      <c r="E2266" s="259"/>
      <c r="F2266" s="270"/>
      <c r="G2266" s="259"/>
      <c r="H2266" s="259"/>
      <c r="I2266" s="259"/>
      <c r="J2266" s="259"/>
    </row>
    <row r="2267" spans="1:10">
      <c r="A2267" s="259"/>
      <c r="B2267" s="259"/>
      <c r="C2267" s="259"/>
      <c r="D2267" s="259"/>
      <c r="E2267" s="259"/>
      <c r="F2267" s="270"/>
      <c r="G2267" s="259"/>
      <c r="H2267" s="259"/>
      <c r="I2267" s="259"/>
      <c r="J2267" s="259"/>
    </row>
    <row r="2268" spans="1:10">
      <c r="A2268" s="259"/>
      <c r="B2268" s="259"/>
      <c r="C2268" s="259"/>
      <c r="D2268" s="259"/>
      <c r="E2268" s="259"/>
      <c r="F2268" s="270"/>
      <c r="G2268" s="259"/>
      <c r="H2268" s="259"/>
      <c r="I2268" s="259"/>
      <c r="J2268" s="259"/>
    </row>
    <row r="2269" spans="1:10">
      <c r="A2269" s="259"/>
      <c r="B2269" s="259"/>
      <c r="C2269" s="259"/>
      <c r="D2269" s="259"/>
      <c r="E2269" s="259"/>
      <c r="F2269" s="270"/>
      <c r="G2269" s="259"/>
      <c r="H2269" s="259"/>
      <c r="I2269" s="259"/>
      <c r="J2269" s="259"/>
    </row>
    <row r="2270" spans="1:10">
      <c r="A2270" s="259"/>
      <c r="B2270" s="259"/>
      <c r="C2270" s="259"/>
      <c r="D2270" s="259"/>
      <c r="E2270" s="259"/>
      <c r="F2270" s="270"/>
      <c r="G2270" s="259"/>
      <c r="H2270" s="259"/>
      <c r="I2270" s="259"/>
      <c r="J2270" s="259"/>
    </row>
    <row r="2271" spans="1:10">
      <c r="A2271" s="259"/>
      <c r="B2271" s="259"/>
      <c r="C2271" s="259"/>
      <c r="D2271" s="259"/>
      <c r="E2271" s="259"/>
      <c r="F2271" s="270"/>
      <c r="G2271" s="259"/>
      <c r="H2271" s="259"/>
      <c r="I2271" s="259"/>
      <c r="J2271" s="259"/>
    </row>
    <row r="2272" spans="1:10">
      <c r="A2272" s="259"/>
      <c r="B2272" s="259"/>
      <c r="C2272" s="259"/>
      <c r="D2272" s="259"/>
      <c r="E2272" s="259"/>
      <c r="F2272" s="270"/>
      <c r="G2272" s="259"/>
      <c r="H2272" s="259"/>
      <c r="I2272" s="259"/>
      <c r="J2272" s="259"/>
    </row>
    <row r="2273" spans="1:10">
      <c r="A2273" s="259"/>
      <c r="B2273" s="259"/>
      <c r="C2273" s="259"/>
      <c r="D2273" s="259"/>
      <c r="E2273" s="259"/>
      <c r="F2273" s="270"/>
      <c r="G2273" s="259"/>
      <c r="H2273" s="259"/>
      <c r="I2273" s="259"/>
      <c r="J2273" s="259"/>
    </row>
    <row r="2274" spans="1:10">
      <c r="A2274" s="259"/>
      <c r="B2274" s="259"/>
      <c r="C2274" s="259"/>
      <c r="D2274" s="259"/>
      <c r="E2274" s="259"/>
      <c r="F2274" s="270"/>
      <c r="G2274" s="259"/>
      <c r="H2274" s="259"/>
      <c r="I2274" s="259"/>
      <c r="J2274" s="259"/>
    </row>
    <row r="2275" spans="1:10">
      <c r="A2275" s="259"/>
      <c r="B2275" s="259"/>
      <c r="C2275" s="259"/>
      <c r="D2275" s="259"/>
      <c r="E2275" s="259"/>
      <c r="F2275" s="270"/>
      <c r="G2275" s="259"/>
      <c r="H2275" s="259"/>
      <c r="I2275" s="259"/>
      <c r="J2275" s="259"/>
    </row>
    <row r="2276" spans="1:10">
      <c r="A2276" s="259"/>
      <c r="B2276" s="259"/>
      <c r="C2276" s="259"/>
      <c r="D2276" s="259"/>
      <c r="E2276" s="259"/>
      <c r="F2276" s="270"/>
      <c r="G2276" s="259"/>
      <c r="H2276" s="259"/>
      <c r="I2276" s="259"/>
      <c r="J2276" s="259"/>
    </row>
    <row r="2277" spans="1:10">
      <c r="A2277" s="259"/>
      <c r="B2277" s="259"/>
      <c r="C2277" s="259"/>
      <c r="D2277" s="259"/>
      <c r="E2277" s="259"/>
      <c r="F2277" s="270"/>
      <c r="G2277" s="259"/>
      <c r="H2277" s="259"/>
      <c r="I2277" s="259"/>
      <c r="J2277" s="259"/>
    </row>
    <row r="2278" spans="1:10">
      <c r="A2278" s="259"/>
      <c r="B2278" s="259"/>
      <c r="C2278" s="259"/>
      <c r="D2278" s="259"/>
      <c r="E2278" s="259"/>
      <c r="F2278" s="270"/>
      <c r="G2278" s="259"/>
      <c r="H2278" s="259"/>
      <c r="I2278" s="259"/>
      <c r="J2278" s="259"/>
    </row>
    <row r="2279" spans="1:10">
      <c r="A2279" s="259"/>
      <c r="B2279" s="259"/>
      <c r="C2279" s="259"/>
      <c r="D2279" s="259"/>
      <c r="E2279" s="259"/>
      <c r="F2279" s="270"/>
      <c r="G2279" s="259"/>
      <c r="H2279" s="259"/>
      <c r="I2279" s="259"/>
      <c r="J2279" s="259"/>
    </row>
    <row r="2280" spans="1:10">
      <c r="A2280" s="259"/>
      <c r="B2280" s="259"/>
      <c r="C2280" s="259"/>
      <c r="D2280" s="259"/>
      <c r="E2280" s="259"/>
      <c r="F2280" s="270"/>
      <c r="G2280" s="259"/>
      <c r="H2280" s="259"/>
      <c r="I2280" s="259"/>
      <c r="J2280" s="259"/>
    </row>
    <row r="2281" spans="1:10">
      <c r="A2281" s="259"/>
      <c r="B2281" s="259"/>
      <c r="C2281" s="259"/>
      <c r="D2281" s="259"/>
      <c r="E2281" s="259"/>
      <c r="F2281" s="270"/>
      <c r="G2281" s="259"/>
      <c r="H2281" s="259"/>
      <c r="I2281" s="259"/>
      <c r="J2281" s="259"/>
    </row>
    <row r="2282" spans="1:10">
      <c r="A2282" s="259"/>
      <c r="B2282" s="259"/>
      <c r="C2282" s="259"/>
      <c r="D2282" s="259"/>
      <c r="E2282" s="259"/>
      <c r="F2282" s="270"/>
      <c r="G2282" s="259"/>
      <c r="H2282" s="259"/>
      <c r="I2282" s="259"/>
      <c r="J2282" s="259"/>
    </row>
    <row r="2283" spans="1:10">
      <c r="A2283" s="259"/>
      <c r="B2283" s="259"/>
      <c r="C2283" s="259"/>
      <c r="D2283" s="259"/>
      <c r="E2283" s="259"/>
      <c r="F2283" s="270"/>
      <c r="G2283" s="259"/>
      <c r="H2283" s="259"/>
      <c r="I2283" s="259"/>
      <c r="J2283" s="259"/>
    </row>
    <row r="2284" spans="1:10">
      <c r="A2284" s="259"/>
      <c r="B2284" s="259"/>
      <c r="C2284" s="259"/>
      <c r="D2284" s="259"/>
      <c r="E2284" s="259"/>
      <c r="F2284" s="270"/>
      <c r="G2284" s="259"/>
      <c r="H2284" s="259"/>
      <c r="I2284" s="259"/>
      <c r="J2284" s="259"/>
    </row>
    <row r="2285" spans="1:10">
      <c r="A2285" s="259"/>
      <c r="B2285" s="259"/>
      <c r="C2285" s="259"/>
      <c r="D2285" s="259"/>
      <c r="E2285" s="259"/>
      <c r="F2285" s="270"/>
      <c r="G2285" s="259"/>
      <c r="H2285" s="259"/>
      <c r="I2285" s="259"/>
      <c r="J2285" s="259"/>
    </row>
    <row r="2286" spans="1:10">
      <c r="A2286" s="259"/>
      <c r="B2286" s="259"/>
      <c r="C2286" s="259"/>
      <c r="D2286" s="259"/>
      <c r="E2286" s="259"/>
      <c r="F2286" s="270"/>
      <c r="G2286" s="259"/>
      <c r="H2286" s="259"/>
      <c r="I2286" s="259"/>
      <c r="J2286" s="259"/>
    </row>
    <row r="2287" spans="1:10">
      <c r="A2287" s="259"/>
      <c r="B2287" s="259"/>
      <c r="C2287" s="259"/>
      <c r="D2287" s="259"/>
      <c r="E2287" s="259"/>
      <c r="F2287" s="270"/>
      <c r="G2287" s="259"/>
      <c r="H2287" s="259"/>
      <c r="I2287" s="259"/>
      <c r="J2287" s="259"/>
    </row>
    <row r="2288" spans="1:10">
      <c r="A2288" s="259"/>
      <c r="B2288" s="259"/>
      <c r="C2288" s="259"/>
      <c r="D2288" s="259"/>
      <c r="E2288" s="259"/>
      <c r="F2288" s="270"/>
      <c r="G2288" s="259"/>
      <c r="H2288" s="259"/>
      <c r="I2288" s="259"/>
      <c r="J2288" s="259"/>
    </row>
    <row r="2289" spans="1:10">
      <c r="A2289" s="259"/>
      <c r="B2289" s="259"/>
      <c r="C2289" s="259"/>
      <c r="D2289" s="259"/>
      <c r="E2289" s="259"/>
      <c r="F2289" s="270"/>
      <c r="G2289" s="259"/>
      <c r="H2289" s="259"/>
      <c r="I2289" s="259"/>
      <c r="J2289" s="259"/>
    </row>
    <row r="2290" spans="1:10">
      <c r="A2290" s="259"/>
      <c r="B2290" s="259"/>
      <c r="C2290" s="259"/>
      <c r="D2290" s="259"/>
      <c r="E2290" s="259"/>
      <c r="F2290" s="270"/>
      <c r="G2290" s="259"/>
      <c r="H2290" s="259"/>
      <c r="I2290" s="259"/>
      <c r="J2290" s="259"/>
    </row>
    <row r="2291" spans="1:10">
      <c r="A2291" s="259"/>
      <c r="B2291" s="259"/>
      <c r="C2291" s="259"/>
      <c r="D2291" s="259"/>
      <c r="E2291" s="259"/>
      <c r="F2291" s="270"/>
      <c r="G2291" s="259"/>
      <c r="H2291" s="259"/>
      <c r="I2291" s="259"/>
      <c r="J2291" s="259"/>
    </row>
    <row r="2292" spans="1:10">
      <c r="A2292" s="259"/>
      <c r="B2292" s="259"/>
      <c r="C2292" s="259"/>
      <c r="D2292" s="259"/>
      <c r="E2292" s="259"/>
      <c r="F2292" s="270"/>
      <c r="G2292" s="259"/>
      <c r="H2292" s="259"/>
      <c r="I2292" s="259"/>
      <c r="J2292" s="259"/>
    </row>
    <row r="2293" spans="1:10">
      <c r="A2293" s="259"/>
      <c r="B2293" s="259"/>
      <c r="C2293" s="259"/>
      <c r="D2293" s="259"/>
      <c r="E2293" s="259"/>
      <c r="F2293" s="270"/>
      <c r="G2293" s="259"/>
      <c r="H2293" s="259"/>
      <c r="I2293" s="259"/>
      <c r="J2293" s="259"/>
    </row>
    <row r="2294" spans="1:10">
      <c r="A2294" s="259"/>
      <c r="B2294" s="259"/>
      <c r="C2294" s="259"/>
      <c r="D2294" s="259"/>
      <c r="E2294" s="259"/>
      <c r="F2294" s="270"/>
      <c r="G2294" s="259"/>
      <c r="H2294" s="259"/>
      <c r="I2294" s="259"/>
      <c r="J2294" s="259"/>
    </row>
    <row r="2295" spans="1:10">
      <c r="A2295" s="259"/>
      <c r="B2295" s="259"/>
      <c r="C2295" s="259"/>
      <c r="D2295" s="259"/>
      <c r="E2295" s="259"/>
      <c r="F2295" s="270"/>
      <c r="G2295" s="259"/>
      <c r="H2295" s="259"/>
      <c r="I2295" s="259"/>
      <c r="J2295" s="259"/>
    </row>
    <row r="2296" spans="1:10">
      <c r="A2296" s="259"/>
      <c r="B2296" s="259"/>
      <c r="C2296" s="259"/>
      <c r="D2296" s="259"/>
      <c r="E2296" s="259"/>
      <c r="F2296" s="270"/>
      <c r="G2296" s="259"/>
      <c r="H2296" s="259"/>
      <c r="I2296" s="259"/>
      <c r="J2296" s="259"/>
    </row>
    <row r="2297" spans="1:10">
      <c r="A2297" s="259"/>
      <c r="B2297" s="259"/>
      <c r="C2297" s="259"/>
      <c r="D2297" s="259"/>
      <c r="E2297" s="259"/>
      <c r="F2297" s="270"/>
      <c r="G2297" s="259"/>
      <c r="H2297" s="259"/>
      <c r="I2297" s="259"/>
      <c r="J2297" s="259"/>
    </row>
    <row r="2298" spans="1:10">
      <c r="A2298" s="259"/>
      <c r="B2298" s="259"/>
      <c r="C2298" s="259"/>
      <c r="D2298" s="259"/>
      <c r="E2298" s="259"/>
      <c r="F2298" s="270"/>
      <c r="G2298" s="259"/>
      <c r="H2298" s="259"/>
      <c r="I2298" s="259"/>
      <c r="J2298" s="259"/>
    </row>
    <row r="2299" spans="1:10">
      <c r="A2299" s="259"/>
      <c r="B2299" s="259"/>
      <c r="C2299" s="259"/>
      <c r="D2299" s="259"/>
      <c r="E2299" s="259"/>
      <c r="F2299" s="270"/>
      <c r="G2299" s="259"/>
      <c r="H2299" s="259"/>
      <c r="I2299" s="259"/>
      <c r="J2299" s="259"/>
    </row>
    <row r="2300" spans="1:10">
      <c r="A2300" s="259"/>
      <c r="B2300" s="259"/>
      <c r="C2300" s="259"/>
      <c r="D2300" s="259"/>
      <c r="E2300" s="259"/>
      <c r="F2300" s="270"/>
      <c r="G2300" s="259"/>
      <c r="H2300" s="259"/>
      <c r="I2300" s="259"/>
      <c r="J2300" s="259"/>
    </row>
    <row r="2301" spans="1:10">
      <c r="A2301" s="259"/>
      <c r="B2301" s="259"/>
      <c r="C2301" s="259"/>
      <c r="D2301" s="259"/>
      <c r="E2301" s="259"/>
      <c r="F2301" s="270"/>
      <c r="G2301" s="259"/>
      <c r="H2301" s="259"/>
      <c r="I2301" s="259"/>
      <c r="J2301" s="259"/>
    </row>
    <row r="2302" spans="1:10">
      <c r="A2302" s="259"/>
      <c r="B2302" s="259"/>
      <c r="C2302" s="259"/>
      <c r="D2302" s="259"/>
      <c r="E2302" s="259"/>
      <c r="F2302" s="270"/>
      <c r="G2302" s="259"/>
      <c r="H2302" s="259"/>
      <c r="I2302" s="259"/>
      <c r="J2302" s="259"/>
    </row>
    <row r="2303" spans="1:10">
      <c r="A2303" s="259"/>
      <c r="B2303" s="259"/>
      <c r="C2303" s="259"/>
      <c r="D2303" s="259"/>
      <c r="E2303" s="259"/>
      <c r="F2303" s="270"/>
      <c r="G2303" s="259"/>
      <c r="H2303" s="259"/>
      <c r="I2303" s="259"/>
      <c r="J2303" s="259"/>
    </row>
    <row r="2304" spans="1:10">
      <c r="A2304" s="259"/>
      <c r="B2304" s="259"/>
      <c r="C2304" s="259"/>
      <c r="D2304" s="259"/>
      <c r="E2304" s="259"/>
      <c r="F2304" s="270"/>
      <c r="G2304" s="259"/>
      <c r="H2304" s="259"/>
      <c r="I2304" s="259"/>
      <c r="J2304" s="259"/>
    </row>
    <row r="2305" spans="1:10">
      <c r="A2305" s="259"/>
      <c r="B2305" s="259"/>
      <c r="C2305" s="259"/>
      <c r="D2305" s="259"/>
      <c r="E2305" s="259"/>
      <c r="F2305" s="270"/>
      <c r="G2305" s="259"/>
      <c r="H2305" s="259"/>
      <c r="I2305" s="259"/>
      <c r="J2305" s="259"/>
    </row>
    <row r="2306" spans="1:10">
      <c r="A2306" s="259"/>
      <c r="B2306" s="259"/>
      <c r="C2306" s="259"/>
      <c r="D2306" s="259"/>
      <c r="E2306" s="259"/>
      <c r="F2306" s="270"/>
      <c r="G2306" s="259"/>
      <c r="H2306" s="259"/>
      <c r="I2306" s="259"/>
      <c r="J2306" s="259"/>
    </row>
    <row r="2307" spans="1:10">
      <c r="A2307" s="259"/>
      <c r="B2307" s="259"/>
      <c r="C2307" s="259"/>
      <c r="D2307" s="259"/>
      <c r="E2307" s="259"/>
      <c r="F2307" s="270"/>
      <c r="G2307" s="259"/>
      <c r="H2307" s="259"/>
      <c r="I2307" s="259"/>
      <c r="J2307" s="259"/>
    </row>
    <row r="2308" spans="1:10">
      <c r="A2308" s="259"/>
      <c r="B2308" s="259"/>
      <c r="C2308" s="259"/>
      <c r="D2308" s="259"/>
      <c r="E2308" s="259"/>
      <c r="F2308" s="270"/>
      <c r="G2308" s="259"/>
      <c r="H2308" s="259"/>
      <c r="I2308" s="259"/>
      <c r="J2308" s="259"/>
    </row>
    <row r="2309" spans="1:10">
      <c r="A2309" s="259"/>
      <c r="B2309" s="259"/>
      <c r="C2309" s="259"/>
      <c r="D2309" s="259"/>
      <c r="E2309" s="259"/>
      <c r="F2309" s="270"/>
      <c r="G2309" s="259"/>
      <c r="H2309" s="259"/>
      <c r="I2309" s="259"/>
      <c r="J2309" s="259"/>
    </row>
    <row r="2310" spans="1:10">
      <c r="A2310" s="259"/>
      <c r="B2310" s="259"/>
      <c r="C2310" s="259"/>
      <c r="D2310" s="259"/>
      <c r="E2310" s="259"/>
      <c r="F2310" s="270"/>
      <c r="G2310" s="259"/>
      <c r="H2310" s="259"/>
      <c r="I2310" s="259"/>
      <c r="J2310" s="259"/>
    </row>
    <row r="2311" spans="1:10">
      <c r="A2311" s="259"/>
      <c r="B2311" s="259"/>
      <c r="C2311" s="259"/>
      <c r="D2311" s="259"/>
      <c r="E2311" s="259"/>
      <c r="F2311" s="270"/>
      <c r="G2311" s="259"/>
      <c r="H2311" s="259"/>
      <c r="I2311" s="259"/>
      <c r="J2311" s="259"/>
    </row>
    <row r="2312" spans="1:10">
      <c r="A2312" s="259"/>
      <c r="B2312" s="259"/>
      <c r="C2312" s="259"/>
      <c r="D2312" s="259"/>
      <c r="E2312" s="259"/>
      <c r="F2312" s="270"/>
      <c r="G2312" s="259"/>
      <c r="H2312" s="259"/>
      <c r="I2312" s="259"/>
      <c r="J2312" s="259"/>
    </row>
    <row r="2313" spans="1:10">
      <c r="A2313" s="259"/>
      <c r="B2313" s="259"/>
      <c r="C2313" s="259"/>
      <c r="D2313" s="259"/>
      <c r="E2313" s="259"/>
      <c r="F2313" s="270"/>
      <c r="G2313" s="259"/>
      <c r="H2313" s="259"/>
      <c r="I2313" s="259"/>
      <c r="J2313" s="259"/>
    </row>
    <row r="2314" spans="1:10">
      <c r="A2314" s="259"/>
      <c r="B2314" s="259"/>
      <c r="C2314" s="259"/>
      <c r="D2314" s="259"/>
      <c r="E2314" s="259"/>
      <c r="F2314" s="270"/>
      <c r="G2314" s="259"/>
      <c r="H2314" s="259"/>
      <c r="I2314" s="259"/>
      <c r="J2314" s="259"/>
    </row>
    <row r="2315" spans="1:10">
      <c r="A2315" s="259"/>
      <c r="B2315" s="259"/>
      <c r="C2315" s="259"/>
      <c r="D2315" s="259"/>
      <c r="E2315" s="259"/>
      <c r="F2315" s="270"/>
      <c r="G2315" s="259"/>
      <c r="H2315" s="259"/>
      <c r="I2315" s="259"/>
      <c r="J2315" s="259"/>
    </row>
    <row r="2316" spans="1:10">
      <c r="A2316" s="259"/>
      <c r="B2316" s="259"/>
      <c r="C2316" s="259"/>
      <c r="D2316" s="259"/>
      <c r="E2316" s="259"/>
      <c r="F2316" s="270"/>
      <c r="G2316" s="259"/>
      <c r="H2316" s="259"/>
      <c r="I2316" s="259"/>
      <c r="J2316" s="259"/>
    </row>
    <row r="2317" spans="1:10">
      <c r="A2317" s="259"/>
      <c r="B2317" s="259"/>
      <c r="C2317" s="259"/>
      <c r="D2317" s="259"/>
      <c r="E2317" s="259"/>
      <c r="F2317" s="270"/>
      <c r="G2317" s="259"/>
      <c r="H2317" s="259"/>
      <c r="I2317" s="259"/>
      <c r="J2317" s="259"/>
    </row>
    <row r="2318" spans="1:10">
      <c r="A2318" s="259"/>
      <c r="B2318" s="259"/>
      <c r="C2318" s="259"/>
      <c r="D2318" s="259"/>
      <c r="E2318" s="259"/>
      <c r="F2318" s="270"/>
      <c r="G2318" s="259"/>
      <c r="H2318" s="259"/>
      <c r="I2318" s="259"/>
      <c r="J2318" s="259"/>
    </row>
    <row r="2319" spans="1:10">
      <c r="A2319" s="259"/>
      <c r="B2319" s="259"/>
      <c r="C2319" s="259"/>
      <c r="D2319" s="259"/>
      <c r="E2319" s="259"/>
      <c r="F2319" s="270"/>
      <c r="G2319" s="259"/>
      <c r="H2319" s="259"/>
      <c r="I2319" s="259"/>
      <c r="J2319" s="259"/>
    </row>
    <row r="2320" spans="1:10">
      <c r="A2320" s="259"/>
      <c r="B2320" s="259"/>
      <c r="C2320" s="259"/>
      <c r="D2320" s="259"/>
      <c r="E2320" s="259"/>
      <c r="F2320" s="270"/>
      <c r="G2320" s="259"/>
      <c r="H2320" s="259"/>
      <c r="I2320" s="259"/>
      <c r="J2320" s="259"/>
    </row>
    <row r="2321" spans="1:10">
      <c r="A2321" s="259"/>
      <c r="B2321" s="259"/>
      <c r="C2321" s="259"/>
      <c r="D2321" s="259"/>
      <c r="E2321" s="259"/>
      <c r="F2321" s="270"/>
      <c r="G2321" s="259"/>
      <c r="H2321" s="259"/>
      <c r="I2321" s="259"/>
      <c r="J2321" s="259"/>
    </row>
    <row r="2322" spans="1:10">
      <c r="A2322" s="259"/>
      <c r="B2322" s="259"/>
      <c r="C2322" s="259"/>
      <c r="D2322" s="259"/>
      <c r="E2322" s="259"/>
      <c r="F2322" s="270"/>
      <c r="G2322" s="259"/>
      <c r="H2322" s="259"/>
      <c r="I2322" s="259"/>
      <c r="J2322" s="259"/>
    </row>
    <row r="2323" spans="1:10">
      <c r="A2323" s="259"/>
      <c r="B2323" s="259"/>
      <c r="C2323" s="259"/>
      <c r="D2323" s="259"/>
      <c r="E2323" s="259"/>
      <c r="F2323" s="270"/>
      <c r="G2323" s="259"/>
      <c r="H2323" s="259"/>
      <c r="I2323" s="259"/>
      <c r="J2323" s="259"/>
    </row>
    <row r="2324" spans="1:10">
      <c r="A2324" s="259"/>
      <c r="B2324" s="259"/>
      <c r="C2324" s="259"/>
      <c r="D2324" s="259"/>
      <c r="E2324" s="259"/>
      <c r="F2324" s="270"/>
      <c r="G2324" s="259"/>
      <c r="H2324" s="259"/>
      <c r="I2324" s="259"/>
      <c r="J2324" s="259"/>
    </row>
    <row r="2325" spans="1:10">
      <c r="A2325" s="259"/>
      <c r="B2325" s="259"/>
      <c r="C2325" s="259"/>
      <c r="D2325" s="259"/>
      <c r="E2325" s="259"/>
      <c r="F2325" s="270"/>
      <c r="G2325" s="259"/>
      <c r="H2325" s="259"/>
      <c r="I2325" s="259"/>
      <c r="J2325" s="259"/>
    </row>
    <row r="2326" spans="1:10">
      <c r="A2326" s="259"/>
      <c r="B2326" s="259"/>
      <c r="C2326" s="259"/>
      <c r="D2326" s="259"/>
      <c r="E2326" s="259"/>
      <c r="F2326" s="270"/>
      <c r="G2326" s="259"/>
      <c r="H2326" s="259"/>
      <c r="I2326" s="259"/>
      <c r="J2326" s="259"/>
    </row>
    <row r="2327" spans="1:10">
      <c r="A2327" s="259"/>
      <c r="B2327" s="259"/>
      <c r="C2327" s="259"/>
      <c r="D2327" s="259"/>
      <c r="E2327" s="259"/>
      <c r="F2327" s="270"/>
      <c r="G2327" s="259"/>
      <c r="H2327" s="259"/>
      <c r="I2327" s="259"/>
      <c r="J2327" s="259"/>
    </row>
    <row r="2328" spans="1:10">
      <c r="A2328" s="259"/>
      <c r="B2328" s="259"/>
      <c r="C2328" s="259"/>
      <c r="D2328" s="259"/>
      <c r="E2328" s="259"/>
      <c r="F2328" s="270"/>
      <c r="G2328" s="259"/>
      <c r="H2328" s="259"/>
      <c r="I2328" s="259"/>
      <c r="J2328" s="259"/>
    </row>
    <row r="2329" spans="1:10">
      <c r="A2329" s="259"/>
      <c r="B2329" s="259"/>
      <c r="C2329" s="259"/>
      <c r="D2329" s="259"/>
      <c r="E2329" s="259"/>
      <c r="F2329" s="270"/>
      <c r="G2329" s="259"/>
      <c r="H2329" s="259"/>
      <c r="I2329" s="259"/>
      <c r="J2329" s="259"/>
    </row>
    <row r="2330" spans="1:10">
      <c r="A2330" s="259"/>
      <c r="B2330" s="259"/>
      <c r="C2330" s="259"/>
      <c r="D2330" s="259"/>
      <c r="E2330" s="259"/>
      <c r="F2330" s="270"/>
      <c r="G2330" s="259"/>
      <c r="H2330" s="259"/>
      <c r="I2330" s="259"/>
      <c r="J2330" s="259"/>
    </row>
    <row r="2331" spans="1:10">
      <c r="A2331" s="259"/>
      <c r="B2331" s="259"/>
      <c r="C2331" s="259"/>
      <c r="D2331" s="259"/>
      <c r="E2331" s="259"/>
      <c r="F2331" s="270"/>
      <c r="G2331" s="259"/>
      <c r="H2331" s="259"/>
      <c r="I2331" s="259"/>
      <c r="J2331" s="259"/>
    </row>
    <row r="2332" spans="1:10">
      <c r="A2332" s="259"/>
      <c r="B2332" s="259"/>
      <c r="C2332" s="259"/>
      <c r="D2332" s="259"/>
      <c r="E2332" s="259"/>
      <c r="F2332" s="270"/>
      <c r="G2332" s="259"/>
      <c r="H2332" s="259"/>
      <c r="I2332" s="259"/>
      <c r="J2332" s="259"/>
    </row>
    <row r="2333" spans="1:10">
      <c r="A2333" s="259"/>
      <c r="B2333" s="259"/>
      <c r="C2333" s="259"/>
      <c r="D2333" s="259"/>
      <c r="E2333" s="259"/>
      <c r="F2333" s="270"/>
      <c r="G2333" s="259"/>
      <c r="H2333" s="259"/>
      <c r="I2333" s="259"/>
      <c r="J2333" s="259"/>
    </row>
    <row r="2334" spans="1:10">
      <c r="A2334" s="259"/>
      <c r="B2334" s="259"/>
      <c r="C2334" s="259"/>
      <c r="D2334" s="259"/>
      <c r="E2334" s="259"/>
      <c r="F2334" s="270"/>
      <c r="G2334" s="259"/>
      <c r="H2334" s="259"/>
      <c r="I2334" s="259"/>
      <c r="J2334" s="259"/>
    </row>
    <row r="2335" spans="1:10">
      <c r="A2335" s="259"/>
      <c r="B2335" s="259"/>
      <c r="C2335" s="259"/>
      <c r="D2335" s="259"/>
      <c r="E2335" s="259"/>
      <c r="F2335" s="270"/>
      <c r="G2335" s="259"/>
      <c r="H2335" s="259"/>
      <c r="I2335" s="259"/>
      <c r="J2335" s="259"/>
    </row>
    <row r="2336" spans="1:10">
      <c r="A2336" s="259"/>
      <c r="B2336" s="259"/>
      <c r="C2336" s="259"/>
      <c r="D2336" s="259"/>
      <c r="E2336" s="259"/>
      <c r="F2336" s="270"/>
      <c r="G2336" s="259"/>
      <c r="H2336" s="259"/>
      <c r="I2336" s="259"/>
      <c r="J2336" s="259"/>
    </row>
    <row r="2337" spans="1:10">
      <c r="A2337" s="259"/>
      <c r="B2337" s="259"/>
      <c r="C2337" s="259"/>
      <c r="D2337" s="259"/>
      <c r="E2337" s="259"/>
      <c r="F2337" s="270"/>
      <c r="G2337" s="259"/>
      <c r="H2337" s="259"/>
      <c r="I2337" s="259"/>
      <c r="J2337" s="259"/>
    </row>
    <row r="2338" spans="1:10">
      <c r="A2338" s="259"/>
      <c r="B2338" s="259"/>
      <c r="C2338" s="259"/>
      <c r="D2338" s="259"/>
      <c r="E2338" s="259"/>
      <c r="F2338" s="270"/>
      <c r="G2338" s="259"/>
      <c r="H2338" s="259"/>
      <c r="I2338" s="259"/>
      <c r="J2338" s="259"/>
    </row>
    <row r="2339" spans="1:10">
      <c r="A2339" s="259"/>
      <c r="B2339" s="259"/>
      <c r="C2339" s="259"/>
      <c r="D2339" s="259"/>
      <c r="E2339" s="259"/>
      <c r="F2339" s="270"/>
      <c r="G2339" s="259"/>
      <c r="H2339" s="259"/>
      <c r="I2339" s="259"/>
      <c r="J2339" s="259"/>
    </row>
    <row r="2340" spans="1:10">
      <c r="A2340" s="259"/>
      <c r="B2340" s="259"/>
      <c r="C2340" s="259"/>
      <c r="D2340" s="259"/>
      <c r="E2340" s="259"/>
      <c r="F2340" s="270"/>
      <c r="G2340" s="259"/>
      <c r="H2340" s="259"/>
      <c r="I2340" s="259"/>
      <c r="J2340" s="259"/>
    </row>
    <row r="2341" spans="1:10">
      <c r="A2341" s="259"/>
      <c r="B2341" s="259"/>
      <c r="C2341" s="259"/>
      <c r="D2341" s="259"/>
      <c r="E2341" s="259"/>
      <c r="F2341" s="270"/>
      <c r="G2341" s="259"/>
      <c r="H2341" s="259"/>
      <c r="I2341" s="259"/>
      <c r="J2341" s="259"/>
    </row>
    <row r="2342" spans="1:10">
      <c r="A2342" s="259"/>
      <c r="B2342" s="259"/>
      <c r="C2342" s="259"/>
      <c r="D2342" s="259"/>
      <c r="E2342" s="259"/>
      <c r="F2342" s="270"/>
      <c r="G2342" s="259"/>
      <c r="H2342" s="259"/>
      <c r="I2342" s="259"/>
      <c r="J2342" s="259"/>
    </row>
    <row r="2343" spans="1:10">
      <c r="A2343" s="259"/>
      <c r="B2343" s="259"/>
      <c r="C2343" s="259"/>
      <c r="D2343" s="259"/>
      <c r="E2343" s="259"/>
      <c r="F2343" s="270"/>
      <c r="G2343" s="259"/>
      <c r="H2343" s="259"/>
      <c r="I2343" s="259"/>
      <c r="J2343" s="259"/>
    </row>
    <row r="2344" spans="1:10">
      <c r="A2344" s="259"/>
      <c r="B2344" s="259"/>
      <c r="C2344" s="259"/>
      <c r="D2344" s="259"/>
      <c r="E2344" s="259"/>
      <c r="F2344" s="270"/>
      <c r="G2344" s="259"/>
      <c r="H2344" s="259"/>
      <c r="I2344" s="259"/>
      <c r="J2344" s="259"/>
    </row>
    <row r="2345" spans="1:10">
      <c r="A2345" s="259"/>
      <c r="B2345" s="259"/>
      <c r="C2345" s="259"/>
      <c r="D2345" s="259"/>
      <c r="E2345" s="259"/>
      <c r="F2345" s="270"/>
      <c r="G2345" s="259"/>
      <c r="H2345" s="259"/>
      <c r="I2345" s="259"/>
      <c r="J2345" s="259"/>
    </row>
    <row r="2346" spans="1:10">
      <c r="A2346" s="259"/>
      <c r="B2346" s="259"/>
      <c r="C2346" s="259"/>
      <c r="D2346" s="259"/>
      <c r="E2346" s="259"/>
      <c r="F2346" s="270"/>
      <c r="G2346" s="259"/>
      <c r="H2346" s="259"/>
      <c r="I2346" s="259"/>
      <c r="J2346" s="259"/>
    </row>
    <row r="2347" spans="1:10">
      <c r="A2347" s="259"/>
      <c r="B2347" s="259"/>
      <c r="C2347" s="259"/>
      <c r="D2347" s="259"/>
      <c r="E2347" s="259"/>
      <c r="F2347" s="270"/>
      <c r="G2347" s="259"/>
      <c r="H2347" s="259"/>
      <c r="I2347" s="259"/>
      <c r="J2347" s="259"/>
    </row>
    <row r="2348" spans="1:10">
      <c r="A2348" s="259"/>
      <c r="B2348" s="259"/>
      <c r="C2348" s="259"/>
      <c r="D2348" s="259"/>
      <c r="E2348" s="259"/>
      <c r="F2348" s="270"/>
      <c r="G2348" s="259"/>
      <c r="H2348" s="259"/>
      <c r="I2348" s="259"/>
      <c r="J2348" s="259"/>
    </row>
    <row r="2349" spans="1:10">
      <c r="A2349" s="259"/>
      <c r="B2349" s="259"/>
      <c r="C2349" s="259"/>
      <c r="D2349" s="259"/>
      <c r="E2349" s="259"/>
      <c r="F2349" s="270"/>
      <c r="G2349" s="259"/>
      <c r="H2349" s="259"/>
      <c r="I2349" s="259"/>
      <c r="J2349" s="259"/>
    </row>
    <row r="2350" spans="1:10">
      <c r="A2350" s="259"/>
      <c r="B2350" s="259"/>
      <c r="C2350" s="259"/>
      <c r="D2350" s="259"/>
      <c r="E2350" s="259"/>
      <c r="F2350" s="270"/>
      <c r="G2350" s="259"/>
      <c r="H2350" s="259"/>
      <c r="I2350" s="259"/>
      <c r="J2350" s="259"/>
    </row>
    <row r="2351" spans="1:10">
      <c r="A2351" s="259"/>
      <c r="B2351" s="259"/>
      <c r="C2351" s="259"/>
      <c r="D2351" s="259"/>
      <c r="E2351" s="259"/>
      <c r="F2351" s="270"/>
      <c r="G2351" s="259"/>
      <c r="H2351" s="259"/>
      <c r="I2351" s="259"/>
      <c r="J2351" s="259"/>
    </row>
    <row r="2352" spans="1:10">
      <c r="A2352" s="259"/>
      <c r="B2352" s="259"/>
      <c r="C2352" s="259"/>
      <c r="D2352" s="259"/>
      <c r="E2352" s="259"/>
      <c r="F2352" s="270"/>
      <c r="G2352" s="259"/>
      <c r="H2352" s="259"/>
      <c r="I2352" s="259"/>
      <c r="J2352" s="259"/>
    </row>
    <row r="2353" spans="1:10">
      <c r="A2353" s="259"/>
      <c r="B2353" s="259"/>
      <c r="C2353" s="259"/>
      <c r="D2353" s="259"/>
      <c r="E2353" s="259"/>
      <c r="F2353" s="270"/>
      <c r="G2353" s="259"/>
      <c r="H2353" s="259"/>
      <c r="I2353" s="259"/>
      <c r="J2353" s="259"/>
    </row>
    <row r="2354" spans="1:10">
      <c r="A2354" s="259"/>
      <c r="B2354" s="259"/>
      <c r="C2354" s="259"/>
      <c r="D2354" s="259"/>
      <c r="E2354" s="259"/>
      <c r="F2354" s="270"/>
      <c r="G2354" s="259"/>
      <c r="H2354" s="259"/>
      <c r="I2354" s="259"/>
      <c r="J2354" s="259"/>
    </row>
    <row r="2355" spans="1:10">
      <c r="A2355" s="259"/>
      <c r="B2355" s="259"/>
      <c r="C2355" s="259"/>
      <c r="D2355" s="259"/>
      <c r="E2355" s="259"/>
      <c r="F2355" s="270"/>
      <c r="G2355" s="259"/>
      <c r="H2355" s="259"/>
      <c r="I2355" s="259"/>
      <c r="J2355" s="259"/>
    </row>
    <row r="2356" spans="1:10">
      <c r="A2356" s="259"/>
      <c r="B2356" s="259"/>
      <c r="C2356" s="259"/>
      <c r="D2356" s="259"/>
      <c r="E2356" s="259"/>
      <c r="F2356" s="270"/>
      <c r="G2356" s="259"/>
      <c r="H2356" s="259"/>
      <c r="I2356" s="259"/>
      <c r="J2356" s="259"/>
    </row>
    <row r="2357" spans="1:10">
      <c r="A2357" s="259"/>
      <c r="B2357" s="259"/>
      <c r="C2357" s="259"/>
      <c r="D2357" s="259"/>
      <c r="E2357" s="259"/>
      <c r="F2357" s="270"/>
      <c r="G2357" s="259"/>
      <c r="H2357" s="259"/>
      <c r="I2357" s="259"/>
      <c r="J2357" s="259"/>
    </row>
    <row r="2358" spans="1:10">
      <c r="A2358" s="259"/>
      <c r="B2358" s="259"/>
      <c r="C2358" s="259"/>
      <c r="D2358" s="259"/>
      <c r="E2358" s="259"/>
      <c r="F2358" s="270"/>
      <c r="G2358" s="259"/>
      <c r="H2358" s="259"/>
      <c r="I2358" s="259"/>
      <c r="J2358" s="259"/>
    </row>
    <row r="2359" spans="1:10">
      <c r="A2359" s="259"/>
      <c r="B2359" s="259"/>
      <c r="C2359" s="259"/>
      <c r="D2359" s="259"/>
      <c r="E2359" s="259"/>
      <c r="F2359" s="270"/>
      <c r="G2359" s="259"/>
      <c r="H2359" s="259"/>
      <c r="I2359" s="259"/>
      <c r="J2359" s="259"/>
    </row>
    <row r="2360" spans="1:10">
      <c r="A2360" s="259"/>
      <c r="B2360" s="259"/>
      <c r="C2360" s="259"/>
      <c r="D2360" s="259"/>
      <c r="E2360" s="259"/>
      <c r="F2360" s="270"/>
      <c r="G2360" s="259"/>
      <c r="H2360" s="259"/>
      <c r="I2360" s="259"/>
      <c r="J2360" s="259"/>
    </row>
    <row r="2361" spans="1:10">
      <c r="A2361" s="259"/>
      <c r="B2361" s="259"/>
      <c r="C2361" s="259"/>
      <c r="D2361" s="259"/>
      <c r="E2361" s="259"/>
      <c r="F2361" s="270"/>
      <c r="G2361" s="259"/>
      <c r="H2361" s="259"/>
      <c r="I2361" s="259"/>
      <c r="J2361" s="259"/>
    </row>
    <row r="2362" spans="1:10">
      <c r="A2362" s="259"/>
      <c r="B2362" s="259"/>
      <c r="C2362" s="259"/>
      <c r="D2362" s="259"/>
      <c r="E2362" s="259"/>
      <c r="F2362" s="270"/>
      <c r="G2362" s="259"/>
      <c r="H2362" s="259"/>
      <c r="I2362" s="259"/>
      <c r="J2362" s="259"/>
    </row>
    <row r="2363" spans="1:10">
      <c r="A2363" s="259"/>
      <c r="B2363" s="259"/>
      <c r="C2363" s="259"/>
      <c r="D2363" s="259"/>
      <c r="E2363" s="259"/>
      <c r="F2363" s="270"/>
      <c r="G2363" s="259"/>
      <c r="H2363" s="259"/>
      <c r="I2363" s="259"/>
      <c r="J2363" s="259"/>
    </row>
    <row r="2364" spans="1:10">
      <c r="A2364" s="259"/>
      <c r="B2364" s="259"/>
      <c r="C2364" s="259"/>
      <c r="D2364" s="259"/>
      <c r="E2364" s="259"/>
      <c r="F2364" s="270"/>
      <c r="G2364" s="259"/>
      <c r="H2364" s="259"/>
      <c r="I2364" s="259"/>
      <c r="J2364" s="259"/>
    </row>
    <row r="2365" spans="1:10">
      <c r="A2365" s="259"/>
      <c r="B2365" s="259"/>
      <c r="C2365" s="259"/>
      <c r="D2365" s="259"/>
      <c r="E2365" s="259"/>
      <c r="F2365" s="270"/>
      <c r="G2365" s="259"/>
      <c r="H2365" s="259"/>
      <c r="I2365" s="259"/>
      <c r="J2365" s="259"/>
    </row>
    <row r="2366" spans="1:10">
      <c r="A2366" s="259"/>
      <c r="B2366" s="259"/>
      <c r="C2366" s="259"/>
      <c r="D2366" s="259"/>
      <c r="E2366" s="259"/>
      <c r="F2366" s="270"/>
      <c r="G2366" s="259"/>
      <c r="H2366" s="259"/>
      <c r="I2366" s="259"/>
      <c r="J2366" s="259"/>
    </row>
    <row r="2367" spans="1:10">
      <c r="A2367" s="259"/>
      <c r="B2367" s="259"/>
      <c r="C2367" s="259"/>
      <c r="D2367" s="259"/>
      <c r="E2367" s="259"/>
      <c r="F2367" s="270"/>
      <c r="G2367" s="259"/>
      <c r="H2367" s="259"/>
      <c r="I2367" s="259"/>
      <c r="J2367" s="259"/>
    </row>
    <row r="2368" spans="1:10">
      <c r="A2368" s="259"/>
      <c r="B2368" s="259"/>
      <c r="C2368" s="259"/>
      <c r="D2368" s="259"/>
      <c r="E2368" s="259"/>
      <c r="F2368" s="270"/>
      <c r="G2368" s="259"/>
      <c r="H2368" s="259"/>
      <c r="I2368" s="259"/>
      <c r="J2368" s="259"/>
    </row>
    <row r="2369" spans="1:10">
      <c r="A2369" s="259"/>
      <c r="B2369" s="259"/>
      <c r="C2369" s="259"/>
      <c r="D2369" s="259"/>
      <c r="E2369" s="259"/>
      <c r="F2369" s="270"/>
      <c r="G2369" s="259"/>
      <c r="H2369" s="259"/>
      <c r="I2369" s="259"/>
      <c r="J2369" s="259"/>
    </row>
    <row r="2370" spans="1:10">
      <c r="A2370" s="259"/>
      <c r="B2370" s="259"/>
      <c r="C2370" s="259"/>
      <c r="D2370" s="259"/>
      <c r="E2370" s="259"/>
      <c r="F2370" s="270"/>
      <c r="G2370" s="259"/>
      <c r="H2370" s="259"/>
      <c r="I2370" s="259"/>
      <c r="J2370" s="259"/>
    </row>
    <row r="2371" spans="1:10">
      <c r="A2371" s="259"/>
      <c r="B2371" s="259"/>
      <c r="C2371" s="259"/>
      <c r="D2371" s="259"/>
      <c r="E2371" s="259"/>
      <c r="F2371" s="270"/>
      <c r="G2371" s="259"/>
      <c r="H2371" s="259"/>
      <c r="I2371" s="259"/>
      <c r="J2371" s="259"/>
    </row>
    <row r="2372" spans="1:10">
      <c r="A2372" s="259"/>
      <c r="B2372" s="259"/>
      <c r="C2372" s="259"/>
      <c r="D2372" s="259"/>
      <c r="E2372" s="259"/>
      <c r="F2372" s="270"/>
      <c r="G2372" s="259"/>
      <c r="H2372" s="259"/>
      <c r="I2372" s="259"/>
      <c r="J2372" s="259"/>
    </row>
    <row r="2373" spans="1:10">
      <c r="A2373" s="259"/>
      <c r="B2373" s="259"/>
      <c r="C2373" s="259"/>
      <c r="D2373" s="259"/>
      <c r="E2373" s="259"/>
      <c r="F2373" s="270"/>
      <c r="G2373" s="259"/>
      <c r="H2373" s="259"/>
      <c r="I2373" s="259"/>
      <c r="J2373" s="259"/>
    </row>
    <row r="2374" spans="1:10">
      <c r="A2374" s="259"/>
      <c r="B2374" s="259"/>
      <c r="C2374" s="259"/>
      <c r="D2374" s="259"/>
      <c r="E2374" s="259"/>
      <c r="F2374" s="270"/>
      <c r="G2374" s="259"/>
      <c r="H2374" s="259"/>
      <c r="I2374" s="259"/>
      <c r="J2374" s="259"/>
    </row>
    <row r="2375" spans="1:10">
      <c r="A2375" s="259"/>
      <c r="B2375" s="259"/>
      <c r="C2375" s="259"/>
      <c r="D2375" s="259"/>
      <c r="E2375" s="259"/>
      <c r="F2375" s="270"/>
      <c r="G2375" s="259"/>
      <c r="H2375" s="259"/>
      <c r="I2375" s="259"/>
      <c r="J2375" s="259"/>
    </row>
    <row r="2376" spans="1:10">
      <c r="A2376" s="259"/>
      <c r="B2376" s="259"/>
      <c r="C2376" s="259"/>
      <c r="D2376" s="259"/>
      <c r="E2376" s="259"/>
      <c r="F2376" s="270"/>
      <c r="G2376" s="259"/>
      <c r="H2376" s="259"/>
      <c r="I2376" s="259"/>
      <c r="J2376" s="259"/>
    </row>
    <row r="2377" spans="1:10">
      <c r="A2377" s="259"/>
      <c r="B2377" s="259"/>
      <c r="C2377" s="259"/>
      <c r="D2377" s="259"/>
      <c r="E2377" s="259"/>
      <c r="F2377" s="270"/>
      <c r="G2377" s="259"/>
      <c r="H2377" s="259"/>
      <c r="I2377" s="259"/>
      <c r="J2377" s="259"/>
    </row>
    <row r="2378" spans="1:10">
      <c r="A2378" s="259"/>
      <c r="B2378" s="259"/>
      <c r="C2378" s="259"/>
      <c r="D2378" s="259"/>
      <c r="E2378" s="259"/>
      <c r="F2378" s="270"/>
      <c r="G2378" s="259"/>
      <c r="H2378" s="259"/>
      <c r="I2378" s="259"/>
      <c r="J2378" s="259"/>
    </row>
    <row r="2379" spans="1:10">
      <c r="A2379" s="259"/>
      <c r="B2379" s="259"/>
      <c r="C2379" s="259"/>
      <c r="D2379" s="259"/>
      <c r="E2379" s="259"/>
      <c r="F2379" s="270"/>
      <c r="G2379" s="259"/>
      <c r="H2379" s="259"/>
      <c r="I2379" s="259"/>
      <c r="J2379" s="259"/>
    </row>
    <row r="2380" spans="1:10">
      <c r="A2380" s="259"/>
      <c r="B2380" s="259"/>
      <c r="C2380" s="259"/>
      <c r="D2380" s="259"/>
      <c r="E2380" s="259"/>
      <c r="F2380" s="270"/>
      <c r="G2380" s="259"/>
      <c r="H2380" s="259"/>
      <c r="I2380" s="259"/>
      <c r="J2380" s="259"/>
    </row>
    <row r="2381" spans="1:10">
      <c r="A2381" s="259"/>
      <c r="B2381" s="259"/>
      <c r="C2381" s="259"/>
      <c r="D2381" s="259"/>
      <c r="E2381" s="259"/>
      <c r="F2381" s="270"/>
      <c r="G2381" s="259"/>
      <c r="H2381" s="259"/>
      <c r="I2381" s="259"/>
      <c r="J2381" s="259"/>
    </row>
    <row r="2382" spans="1:10">
      <c r="A2382" s="259"/>
      <c r="B2382" s="259"/>
      <c r="C2382" s="259"/>
      <c r="D2382" s="259"/>
      <c r="E2382" s="259"/>
      <c r="F2382" s="270"/>
      <c r="G2382" s="259"/>
      <c r="H2382" s="259"/>
      <c r="I2382" s="259"/>
      <c r="J2382" s="259"/>
    </row>
    <row r="2383" spans="1:10">
      <c r="A2383" s="259"/>
      <c r="B2383" s="259"/>
      <c r="C2383" s="259"/>
      <c r="D2383" s="259"/>
      <c r="E2383" s="259"/>
      <c r="F2383" s="270"/>
      <c r="G2383" s="259"/>
      <c r="H2383" s="259"/>
      <c r="I2383" s="259"/>
      <c r="J2383" s="259"/>
    </row>
    <row r="2384" spans="1:10">
      <c r="A2384" s="259"/>
      <c r="B2384" s="259"/>
      <c r="C2384" s="259"/>
      <c r="D2384" s="259"/>
      <c r="E2384" s="259"/>
      <c r="F2384" s="270"/>
      <c r="G2384" s="259"/>
      <c r="H2384" s="259"/>
      <c r="I2384" s="259"/>
      <c r="J2384" s="259"/>
    </row>
    <row r="2385" spans="1:10">
      <c r="A2385" s="259"/>
      <c r="B2385" s="259"/>
      <c r="C2385" s="259"/>
      <c r="D2385" s="259"/>
      <c r="E2385" s="259"/>
      <c r="F2385" s="270"/>
      <c r="G2385" s="259"/>
      <c r="H2385" s="259"/>
      <c r="I2385" s="259"/>
      <c r="J2385" s="259"/>
    </row>
    <row r="2386" spans="1:10">
      <c r="A2386" s="259"/>
      <c r="B2386" s="259"/>
      <c r="C2386" s="259"/>
      <c r="D2386" s="259"/>
      <c r="E2386" s="259"/>
      <c r="F2386" s="270"/>
      <c r="G2386" s="259"/>
      <c r="H2386" s="259"/>
      <c r="I2386" s="259"/>
      <c r="J2386" s="259"/>
    </row>
    <row r="2387" spans="1:10">
      <c r="A2387" s="259"/>
      <c r="B2387" s="259"/>
      <c r="C2387" s="259"/>
      <c r="D2387" s="259"/>
      <c r="E2387" s="259"/>
      <c r="F2387" s="270"/>
      <c r="G2387" s="259"/>
      <c r="H2387" s="259"/>
      <c r="I2387" s="259"/>
      <c r="J2387" s="259"/>
    </row>
    <row r="2388" spans="1:10">
      <c r="A2388" s="259"/>
      <c r="B2388" s="259"/>
      <c r="C2388" s="259"/>
      <c r="D2388" s="259"/>
      <c r="E2388" s="259"/>
      <c r="F2388" s="270"/>
      <c r="G2388" s="259"/>
      <c r="H2388" s="259"/>
      <c r="I2388" s="259"/>
      <c r="J2388" s="259"/>
    </row>
    <row r="2389" spans="1:10">
      <c r="A2389" s="259"/>
      <c r="B2389" s="259"/>
      <c r="C2389" s="259"/>
      <c r="D2389" s="259"/>
      <c r="E2389" s="259"/>
      <c r="F2389" s="270"/>
      <c r="G2389" s="259"/>
      <c r="H2389" s="259"/>
      <c r="I2389" s="259"/>
      <c r="J2389" s="259"/>
    </row>
    <row r="2390" spans="1:10">
      <c r="A2390" s="259"/>
      <c r="B2390" s="259"/>
      <c r="C2390" s="259"/>
      <c r="D2390" s="259"/>
      <c r="E2390" s="259"/>
      <c r="F2390" s="270"/>
      <c r="G2390" s="259"/>
      <c r="H2390" s="259"/>
      <c r="I2390" s="259"/>
      <c r="J2390" s="259"/>
    </row>
    <row r="2391" spans="1:10">
      <c r="A2391" s="259"/>
      <c r="B2391" s="259"/>
      <c r="C2391" s="259"/>
      <c r="D2391" s="259"/>
      <c r="E2391" s="259"/>
      <c r="F2391" s="270"/>
      <c r="G2391" s="259"/>
      <c r="H2391" s="259"/>
      <c r="I2391" s="259"/>
      <c r="J2391" s="259"/>
    </row>
    <row r="2392" spans="1:10">
      <c r="A2392" s="259"/>
      <c r="B2392" s="259"/>
      <c r="C2392" s="259"/>
      <c r="D2392" s="259"/>
      <c r="E2392" s="259"/>
      <c r="F2392" s="270"/>
      <c r="G2392" s="259"/>
      <c r="H2392" s="259"/>
      <c r="I2392" s="259"/>
      <c r="J2392" s="259"/>
    </row>
    <row r="2393" spans="1:10">
      <c r="A2393" s="259"/>
      <c r="B2393" s="259"/>
      <c r="C2393" s="259"/>
      <c r="D2393" s="259"/>
      <c r="E2393" s="259"/>
      <c r="F2393" s="270"/>
      <c r="G2393" s="259"/>
      <c r="H2393" s="259"/>
      <c r="I2393" s="259"/>
      <c r="J2393" s="259"/>
    </row>
    <row r="2394" spans="1:10">
      <c r="A2394" s="259"/>
      <c r="B2394" s="259"/>
      <c r="C2394" s="259"/>
      <c r="D2394" s="259"/>
      <c r="E2394" s="259"/>
      <c r="F2394" s="270"/>
      <c r="G2394" s="259"/>
      <c r="H2394" s="259"/>
      <c r="I2394" s="259"/>
      <c r="J2394" s="259"/>
    </row>
    <row r="2395" spans="1:10">
      <c r="A2395" s="259"/>
      <c r="B2395" s="259"/>
      <c r="C2395" s="259"/>
      <c r="D2395" s="259"/>
      <c r="E2395" s="259"/>
      <c r="F2395" s="270"/>
      <c r="G2395" s="259"/>
      <c r="H2395" s="259"/>
      <c r="I2395" s="259"/>
      <c r="J2395" s="259"/>
    </row>
    <row r="2396" spans="1:10">
      <c r="A2396" s="259"/>
      <c r="B2396" s="259"/>
      <c r="C2396" s="259"/>
      <c r="D2396" s="259"/>
      <c r="E2396" s="259"/>
      <c r="F2396" s="270"/>
      <c r="G2396" s="259"/>
      <c r="H2396" s="259"/>
      <c r="I2396" s="259"/>
      <c r="J2396" s="259"/>
    </row>
    <row r="2397" spans="1:10">
      <c r="A2397" s="259"/>
      <c r="B2397" s="259"/>
      <c r="C2397" s="259"/>
      <c r="D2397" s="259"/>
      <c r="E2397" s="259"/>
      <c r="F2397" s="270"/>
      <c r="G2397" s="259"/>
      <c r="H2397" s="259"/>
      <c r="I2397" s="259"/>
      <c r="J2397" s="259"/>
    </row>
    <row r="2398" spans="1:10">
      <c r="A2398" s="259"/>
      <c r="B2398" s="259"/>
      <c r="C2398" s="259"/>
      <c r="D2398" s="259"/>
      <c r="E2398" s="259"/>
      <c r="F2398" s="270"/>
      <c r="G2398" s="259"/>
      <c r="H2398" s="259"/>
      <c r="I2398" s="259"/>
      <c r="J2398" s="259"/>
    </row>
    <row r="2399" spans="1:10">
      <c r="A2399" s="259"/>
      <c r="B2399" s="259"/>
      <c r="C2399" s="259"/>
      <c r="D2399" s="259"/>
      <c r="E2399" s="259"/>
      <c r="F2399" s="270"/>
      <c r="G2399" s="259"/>
      <c r="H2399" s="259"/>
      <c r="I2399" s="259"/>
      <c r="J2399" s="259"/>
    </row>
    <row r="2400" spans="1:10">
      <c r="A2400" s="259"/>
      <c r="B2400" s="259"/>
      <c r="C2400" s="259"/>
      <c r="D2400" s="259"/>
      <c r="E2400" s="259"/>
      <c r="F2400" s="270"/>
      <c r="G2400" s="259"/>
      <c r="H2400" s="259"/>
      <c r="I2400" s="259"/>
      <c r="J2400" s="259"/>
    </row>
    <row r="2401" spans="1:10">
      <c r="A2401" s="259"/>
      <c r="B2401" s="259"/>
      <c r="C2401" s="259"/>
      <c r="D2401" s="259"/>
      <c r="E2401" s="259"/>
      <c r="F2401" s="270"/>
      <c r="G2401" s="259"/>
      <c r="H2401" s="259"/>
      <c r="I2401" s="259"/>
      <c r="J2401" s="259"/>
    </row>
    <row r="2402" spans="1:10">
      <c r="A2402" s="259"/>
      <c r="B2402" s="259"/>
      <c r="C2402" s="259"/>
      <c r="D2402" s="259"/>
      <c r="E2402" s="259"/>
      <c r="F2402" s="270"/>
      <c r="G2402" s="259"/>
      <c r="H2402" s="259"/>
      <c r="I2402" s="259"/>
      <c r="J2402" s="259"/>
    </row>
    <row r="2403" spans="1:10">
      <c r="A2403" s="259"/>
      <c r="B2403" s="259"/>
      <c r="C2403" s="259"/>
      <c r="D2403" s="259"/>
      <c r="E2403" s="259"/>
      <c r="F2403" s="270"/>
      <c r="G2403" s="259"/>
      <c r="H2403" s="259"/>
      <c r="I2403" s="259"/>
      <c r="J2403" s="259"/>
    </row>
    <row r="2404" spans="1:10">
      <c r="A2404" s="259"/>
      <c r="B2404" s="259"/>
      <c r="C2404" s="259"/>
      <c r="D2404" s="259"/>
      <c r="E2404" s="259"/>
      <c r="F2404" s="270"/>
      <c r="G2404" s="259"/>
      <c r="H2404" s="259"/>
      <c r="I2404" s="259"/>
      <c r="J2404" s="259"/>
    </row>
    <row r="2405" spans="1:10">
      <c r="A2405" s="259"/>
      <c r="B2405" s="259"/>
      <c r="C2405" s="259"/>
      <c r="D2405" s="259"/>
      <c r="E2405" s="259"/>
      <c r="F2405" s="270"/>
      <c r="G2405" s="259"/>
      <c r="H2405" s="259"/>
      <c r="I2405" s="259"/>
      <c r="J2405" s="259"/>
    </row>
    <row r="2406" spans="1:10">
      <c r="A2406" s="259"/>
      <c r="B2406" s="259"/>
      <c r="C2406" s="259"/>
      <c r="D2406" s="259"/>
      <c r="E2406" s="259"/>
      <c r="F2406" s="270"/>
      <c r="G2406" s="259"/>
      <c r="H2406" s="259"/>
      <c r="I2406" s="259"/>
      <c r="J2406" s="259"/>
    </row>
    <row r="2407" spans="1:10">
      <c r="A2407" s="259"/>
      <c r="B2407" s="259"/>
      <c r="C2407" s="259"/>
      <c r="D2407" s="259"/>
      <c r="E2407" s="259"/>
      <c r="F2407" s="270"/>
      <c r="G2407" s="259"/>
      <c r="H2407" s="259"/>
      <c r="I2407" s="259"/>
      <c r="J2407" s="259"/>
    </row>
    <row r="2408" spans="1:10">
      <c r="A2408" s="259"/>
      <c r="B2408" s="259"/>
      <c r="C2408" s="259"/>
      <c r="D2408" s="259"/>
      <c r="E2408" s="259"/>
      <c r="F2408" s="270"/>
      <c r="G2408" s="259"/>
      <c r="H2408" s="259"/>
      <c r="I2408" s="259"/>
      <c r="J2408" s="259"/>
    </row>
    <row r="2409" spans="1:10">
      <c r="A2409" s="259"/>
      <c r="B2409" s="259"/>
      <c r="C2409" s="259"/>
      <c r="D2409" s="259"/>
      <c r="E2409" s="259"/>
      <c r="F2409" s="270"/>
      <c r="G2409" s="259"/>
      <c r="H2409" s="259"/>
      <c r="I2409" s="259"/>
      <c r="J2409" s="259"/>
    </row>
    <row r="2410" spans="1:10">
      <c r="A2410" s="259"/>
      <c r="B2410" s="259"/>
      <c r="C2410" s="259"/>
      <c r="D2410" s="259"/>
      <c r="E2410" s="259"/>
      <c r="F2410" s="270"/>
      <c r="G2410" s="259"/>
      <c r="H2410" s="259"/>
      <c r="I2410" s="259"/>
      <c r="J2410" s="259"/>
    </row>
    <row r="2411" spans="1:10">
      <c r="A2411" s="259"/>
      <c r="B2411" s="259"/>
      <c r="C2411" s="259"/>
      <c r="D2411" s="259"/>
      <c r="E2411" s="259"/>
      <c r="F2411" s="270"/>
      <c r="G2411" s="259"/>
      <c r="H2411" s="259"/>
      <c r="I2411" s="259"/>
      <c r="J2411" s="259"/>
    </row>
    <row r="2412" spans="1:10">
      <c r="A2412" s="259"/>
      <c r="B2412" s="259"/>
      <c r="C2412" s="259"/>
      <c r="D2412" s="259"/>
      <c r="E2412" s="259"/>
      <c r="F2412" s="270"/>
      <c r="G2412" s="259"/>
      <c r="H2412" s="259"/>
      <c r="I2412" s="259"/>
      <c r="J2412" s="259"/>
    </row>
    <row r="2413" spans="1:10">
      <c r="A2413" s="259"/>
      <c r="B2413" s="259"/>
      <c r="C2413" s="259"/>
      <c r="D2413" s="259"/>
      <c r="E2413" s="259"/>
      <c r="F2413" s="270"/>
      <c r="G2413" s="259"/>
      <c r="H2413" s="259"/>
      <c r="I2413" s="259"/>
      <c r="J2413" s="259"/>
    </row>
    <row r="2414" spans="1:10">
      <c r="A2414" s="259"/>
      <c r="B2414" s="259"/>
      <c r="C2414" s="259"/>
      <c r="D2414" s="259"/>
      <c r="E2414" s="259"/>
      <c r="F2414" s="270"/>
      <c r="G2414" s="259"/>
      <c r="H2414" s="259"/>
      <c r="I2414" s="259"/>
      <c r="J2414" s="259"/>
    </row>
    <row r="2415" spans="1:10">
      <c r="A2415" s="259"/>
      <c r="B2415" s="259"/>
      <c r="C2415" s="259"/>
      <c r="D2415" s="259"/>
      <c r="E2415" s="259"/>
      <c r="F2415" s="270"/>
      <c r="G2415" s="259"/>
      <c r="H2415" s="259"/>
      <c r="I2415" s="259"/>
      <c r="J2415" s="259"/>
    </row>
    <row r="2416" spans="1:10">
      <c r="A2416" s="259"/>
      <c r="B2416" s="259"/>
      <c r="C2416" s="259"/>
      <c r="D2416" s="259"/>
      <c r="E2416" s="259"/>
      <c r="F2416" s="270"/>
      <c r="G2416" s="259"/>
      <c r="H2416" s="259"/>
      <c r="I2416" s="259"/>
      <c r="J2416" s="259"/>
    </row>
    <row r="2417" spans="1:10">
      <c r="A2417" s="259"/>
      <c r="B2417" s="259"/>
      <c r="C2417" s="259"/>
      <c r="D2417" s="259"/>
      <c r="E2417" s="259"/>
      <c r="F2417" s="270"/>
      <c r="G2417" s="259"/>
      <c r="H2417" s="259"/>
      <c r="I2417" s="259"/>
      <c r="J2417" s="259"/>
    </row>
    <row r="2418" spans="1:10">
      <c r="A2418" s="259"/>
      <c r="B2418" s="259"/>
      <c r="C2418" s="259"/>
      <c r="D2418" s="259"/>
      <c r="E2418" s="259"/>
      <c r="F2418" s="270"/>
      <c r="G2418" s="259"/>
      <c r="H2418" s="259"/>
      <c r="I2418" s="259"/>
      <c r="J2418" s="259"/>
    </row>
    <row r="2419" spans="1:10">
      <c r="A2419" s="259"/>
      <c r="B2419" s="259"/>
      <c r="C2419" s="259"/>
      <c r="D2419" s="259"/>
      <c r="E2419" s="259"/>
      <c r="F2419" s="270"/>
      <c r="G2419" s="259"/>
      <c r="H2419" s="259"/>
      <c r="I2419" s="259"/>
      <c r="J2419" s="259"/>
    </row>
    <row r="2420" spans="1:10">
      <c r="A2420" s="259"/>
      <c r="B2420" s="259"/>
      <c r="C2420" s="259"/>
      <c r="D2420" s="259"/>
      <c r="E2420" s="259"/>
      <c r="F2420" s="270"/>
      <c r="G2420" s="259"/>
      <c r="H2420" s="259"/>
      <c r="I2420" s="259"/>
      <c r="J2420" s="259"/>
    </row>
    <row r="2421" spans="1:10">
      <c r="A2421" s="259"/>
      <c r="B2421" s="259"/>
      <c r="C2421" s="259"/>
      <c r="D2421" s="259"/>
      <c r="E2421" s="259"/>
      <c r="F2421" s="270"/>
      <c r="G2421" s="259"/>
      <c r="H2421" s="259"/>
      <c r="I2421" s="259"/>
      <c r="J2421" s="259"/>
    </row>
    <row r="2422" spans="1:10">
      <c r="A2422" s="259"/>
      <c r="B2422" s="259"/>
      <c r="C2422" s="259"/>
      <c r="D2422" s="259"/>
      <c r="E2422" s="259"/>
      <c r="F2422" s="270"/>
      <c r="G2422" s="259"/>
      <c r="H2422" s="259"/>
      <c r="I2422" s="259"/>
      <c r="J2422" s="259"/>
    </row>
    <row r="2423" spans="1:10">
      <c r="A2423" s="259"/>
      <c r="B2423" s="259"/>
      <c r="C2423" s="259"/>
      <c r="D2423" s="259"/>
      <c r="E2423" s="259"/>
      <c r="F2423" s="270"/>
      <c r="G2423" s="259"/>
      <c r="H2423" s="259"/>
      <c r="I2423" s="259"/>
      <c r="J2423" s="259"/>
    </row>
    <row r="2424" spans="1:10">
      <c r="A2424" s="259"/>
      <c r="B2424" s="259"/>
      <c r="C2424" s="259"/>
      <c r="D2424" s="259"/>
      <c r="E2424" s="259"/>
      <c r="F2424" s="270"/>
      <c r="G2424" s="259"/>
      <c r="H2424" s="259"/>
      <c r="I2424" s="259"/>
      <c r="J2424" s="259"/>
    </row>
    <row r="2425" spans="1:10">
      <c r="A2425" s="259"/>
      <c r="B2425" s="259"/>
      <c r="C2425" s="259"/>
      <c r="D2425" s="259"/>
      <c r="E2425" s="259"/>
      <c r="F2425" s="270"/>
      <c r="G2425" s="259"/>
      <c r="H2425" s="259"/>
      <c r="I2425" s="259"/>
      <c r="J2425" s="259"/>
    </row>
    <row r="2426" spans="1:10">
      <c r="A2426" s="259"/>
      <c r="B2426" s="259"/>
      <c r="C2426" s="259"/>
      <c r="D2426" s="259"/>
      <c r="E2426" s="259"/>
      <c r="F2426" s="270"/>
      <c r="G2426" s="259"/>
      <c r="H2426" s="259"/>
      <c r="I2426" s="259"/>
      <c r="J2426" s="259"/>
    </row>
    <row r="2427" spans="1:10">
      <c r="A2427" s="259"/>
      <c r="B2427" s="259"/>
      <c r="C2427" s="259"/>
      <c r="D2427" s="259"/>
      <c r="E2427" s="259"/>
      <c r="F2427" s="270"/>
      <c r="G2427" s="259"/>
      <c r="H2427" s="259"/>
      <c r="I2427" s="259"/>
      <c r="J2427" s="259"/>
    </row>
    <row r="2428" spans="1:10">
      <c r="A2428" s="259"/>
      <c r="B2428" s="259"/>
      <c r="C2428" s="259"/>
      <c r="D2428" s="259"/>
      <c r="E2428" s="259"/>
      <c r="F2428" s="270"/>
      <c r="G2428" s="259"/>
      <c r="H2428" s="259"/>
      <c r="I2428" s="259"/>
      <c r="J2428" s="259"/>
    </row>
    <row r="2429" spans="1:10">
      <c r="A2429" s="259"/>
      <c r="B2429" s="259"/>
      <c r="C2429" s="259"/>
      <c r="D2429" s="259"/>
      <c r="E2429" s="259"/>
      <c r="F2429" s="270"/>
      <c r="G2429" s="259"/>
      <c r="H2429" s="259"/>
      <c r="I2429" s="259"/>
      <c r="J2429" s="259"/>
    </row>
    <row r="2430" spans="1:10">
      <c r="A2430" s="259"/>
      <c r="B2430" s="259"/>
      <c r="C2430" s="259"/>
      <c r="D2430" s="259"/>
      <c r="E2430" s="259"/>
      <c r="F2430" s="270"/>
      <c r="G2430" s="259"/>
      <c r="H2430" s="259"/>
      <c r="I2430" s="259"/>
      <c r="J2430" s="259"/>
    </row>
    <row r="2431" spans="1:10">
      <c r="A2431" s="259"/>
      <c r="B2431" s="259"/>
      <c r="C2431" s="259"/>
      <c r="D2431" s="259"/>
      <c r="E2431" s="259"/>
      <c r="F2431" s="270"/>
      <c r="G2431" s="259"/>
      <c r="H2431" s="259"/>
      <c r="I2431" s="259"/>
      <c r="J2431" s="259"/>
    </row>
    <row r="2432" spans="1:10">
      <c r="A2432" s="259"/>
      <c r="B2432" s="259"/>
      <c r="C2432" s="259"/>
      <c r="D2432" s="259"/>
      <c r="E2432" s="259"/>
      <c r="F2432" s="270"/>
      <c r="G2432" s="259"/>
      <c r="H2432" s="259"/>
      <c r="I2432" s="259"/>
      <c r="J2432" s="259"/>
    </row>
    <row r="2433" spans="1:10">
      <c r="A2433" s="259"/>
      <c r="B2433" s="259"/>
      <c r="C2433" s="259"/>
      <c r="D2433" s="259"/>
      <c r="E2433" s="259"/>
      <c r="F2433" s="270"/>
      <c r="G2433" s="259"/>
      <c r="H2433" s="259"/>
      <c r="I2433" s="259"/>
      <c r="J2433" s="259"/>
    </row>
    <row r="2434" spans="1:10">
      <c r="A2434" s="259"/>
      <c r="B2434" s="259"/>
      <c r="C2434" s="259"/>
      <c r="D2434" s="259"/>
      <c r="E2434" s="259"/>
      <c r="F2434" s="270"/>
      <c r="G2434" s="259"/>
      <c r="H2434" s="259"/>
      <c r="I2434" s="259"/>
      <c r="J2434" s="259"/>
    </row>
    <row r="2435" spans="1:10">
      <c r="A2435" s="259"/>
      <c r="B2435" s="259"/>
      <c r="C2435" s="259"/>
      <c r="D2435" s="259"/>
      <c r="E2435" s="259"/>
      <c r="F2435" s="270"/>
      <c r="G2435" s="259"/>
      <c r="H2435" s="259"/>
      <c r="I2435" s="259"/>
      <c r="J2435" s="259"/>
    </row>
    <row r="2436" spans="1:10">
      <c r="A2436" s="259"/>
      <c r="B2436" s="259"/>
      <c r="C2436" s="259"/>
      <c r="D2436" s="259"/>
      <c r="E2436" s="259"/>
      <c r="F2436" s="270"/>
      <c r="G2436" s="259"/>
      <c r="H2436" s="259"/>
      <c r="I2436" s="259"/>
      <c r="J2436" s="259"/>
    </row>
    <row r="2437" spans="1:10">
      <c r="A2437" s="259"/>
      <c r="B2437" s="259"/>
      <c r="C2437" s="259"/>
      <c r="D2437" s="259"/>
      <c r="E2437" s="259"/>
      <c r="F2437" s="270"/>
      <c r="G2437" s="259"/>
      <c r="H2437" s="259"/>
      <c r="I2437" s="259"/>
      <c r="J2437" s="259"/>
    </row>
    <row r="2438" spans="1:10">
      <c r="A2438" s="259"/>
      <c r="B2438" s="259"/>
      <c r="C2438" s="259"/>
      <c r="D2438" s="259"/>
      <c r="E2438" s="259"/>
      <c r="F2438" s="270"/>
      <c r="G2438" s="259"/>
      <c r="H2438" s="259"/>
      <c r="I2438" s="259"/>
      <c r="J2438" s="259"/>
    </row>
    <row r="2439" spans="1:10">
      <c r="A2439" s="259"/>
      <c r="B2439" s="259"/>
      <c r="C2439" s="259"/>
      <c r="D2439" s="259"/>
      <c r="E2439" s="259"/>
      <c r="F2439" s="270"/>
      <c r="G2439" s="259"/>
      <c r="H2439" s="259"/>
      <c r="I2439" s="259"/>
      <c r="J2439" s="259"/>
    </row>
    <row r="2440" spans="1:10">
      <c r="A2440" s="259"/>
      <c r="B2440" s="259"/>
      <c r="C2440" s="259"/>
      <c r="D2440" s="259"/>
      <c r="E2440" s="259"/>
      <c r="F2440" s="270"/>
      <c r="G2440" s="259"/>
      <c r="H2440" s="259"/>
      <c r="I2440" s="259"/>
      <c r="J2440" s="259"/>
    </row>
    <row r="2441" spans="1:10">
      <c r="A2441" s="259"/>
      <c r="B2441" s="259"/>
      <c r="C2441" s="259"/>
      <c r="D2441" s="259"/>
      <c r="E2441" s="259"/>
      <c r="F2441" s="270"/>
      <c r="G2441" s="259"/>
      <c r="H2441" s="259"/>
      <c r="I2441" s="259"/>
      <c r="J2441" s="259"/>
    </row>
    <row r="2442" spans="1:10">
      <c r="A2442" s="259"/>
      <c r="B2442" s="259"/>
      <c r="C2442" s="259"/>
      <c r="D2442" s="259"/>
      <c r="E2442" s="259"/>
      <c r="F2442" s="270"/>
      <c r="G2442" s="259"/>
      <c r="H2442" s="259"/>
      <c r="I2442" s="259"/>
      <c r="J2442" s="259"/>
    </row>
    <row r="2443" spans="1:10">
      <c r="A2443" s="259"/>
      <c r="B2443" s="259"/>
      <c r="C2443" s="259"/>
      <c r="D2443" s="259"/>
      <c r="E2443" s="259"/>
      <c r="F2443" s="270"/>
      <c r="G2443" s="259"/>
      <c r="H2443" s="259"/>
      <c r="I2443" s="259"/>
      <c r="J2443" s="259"/>
    </row>
    <row r="2444" spans="1:10">
      <c r="A2444" s="259"/>
      <c r="B2444" s="259"/>
      <c r="C2444" s="259"/>
      <c r="D2444" s="259"/>
      <c r="E2444" s="259"/>
      <c r="F2444" s="270"/>
      <c r="G2444" s="259"/>
      <c r="H2444" s="259"/>
      <c r="I2444" s="259"/>
      <c r="J2444" s="259"/>
    </row>
    <row r="2445" spans="1:10">
      <c r="A2445" s="259"/>
      <c r="B2445" s="259"/>
      <c r="C2445" s="259"/>
      <c r="D2445" s="259"/>
      <c r="E2445" s="259"/>
      <c r="F2445" s="270"/>
      <c r="G2445" s="259"/>
      <c r="H2445" s="259"/>
      <c r="I2445" s="259"/>
      <c r="J2445" s="259"/>
    </row>
    <row r="2446" spans="1:10">
      <c r="A2446" s="259"/>
      <c r="B2446" s="259"/>
      <c r="C2446" s="259"/>
      <c r="D2446" s="259"/>
      <c r="E2446" s="259"/>
      <c r="F2446" s="270"/>
      <c r="G2446" s="259"/>
      <c r="H2446" s="259"/>
      <c r="I2446" s="259"/>
      <c r="J2446" s="259"/>
    </row>
    <row r="2447" spans="1:10">
      <c r="A2447" s="259"/>
      <c r="B2447" s="259"/>
      <c r="C2447" s="259"/>
      <c r="D2447" s="259"/>
      <c r="E2447" s="259"/>
      <c r="F2447" s="270"/>
      <c r="G2447" s="259"/>
      <c r="H2447" s="259"/>
      <c r="I2447" s="259"/>
      <c r="J2447" s="259"/>
    </row>
    <row r="2448" spans="1:10">
      <c r="A2448" s="259"/>
      <c r="B2448" s="259"/>
      <c r="C2448" s="259"/>
      <c r="D2448" s="259"/>
      <c r="E2448" s="259"/>
      <c r="F2448" s="270"/>
      <c r="G2448" s="259"/>
      <c r="H2448" s="259"/>
      <c r="I2448" s="259"/>
      <c r="J2448" s="259"/>
    </row>
    <row r="2449" spans="1:10">
      <c r="A2449" s="259"/>
      <c r="B2449" s="259"/>
      <c r="C2449" s="259"/>
      <c r="D2449" s="259"/>
      <c r="E2449" s="259"/>
      <c r="F2449" s="270"/>
      <c r="G2449" s="259"/>
      <c r="H2449" s="259"/>
      <c r="I2449" s="259"/>
      <c r="J2449" s="259"/>
    </row>
    <row r="2450" spans="1:10">
      <c r="A2450" s="259"/>
      <c r="B2450" s="259"/>
      <c r="C2450" s="259"/>
      <c r="D2450" s="259"/>
      <c r="E2450" s="259"/>
      <c r="F2450" s="270"/>
      <c r="G2450" s="259"/>
      <c r="H2450" s="259"/>
      <c r="I2450" s="259"/>
      <c r="J2450" s="259"/>
    </row>
    <row r="2451" spans="1:10">
      <c r="A2451" s="259"/>
      <c r="B2451" s="259"/>
      <c r="C2451" s="259"/>
      <c r="D2451" s="259"/>
      <c r="E2451" s="259"/>
      <c r="F2451" s="270"/>
      <c r="G2451" s="259"/>
      <c r="H2451" s="259"/>
      <c r="I2451" s="259"/>
      <c r="J2451" s="259"/>
    </row>
    <row r="2452" spans="1:10">
      <c r="A2452" s="259"/>
      <c r="B2452" s="259"/>
      <c r="C2452" s="259"/>
      <c r="D2452" s="259"/>
      <c r="E2452" s="259"/>
      <c r="F2452" s="270"/>
      <c r="G2452" s="259"/>
      <c r="H2452" s="259"/>
      <c r="I2452" s="259"/>
      <c r="J2452" s="259"/>
    </row>
    <row r="2453" spans="1:10">
      <c r="A2453" s="259"/>
      <c r="B2453" s="259"/>
      <c r="C2453" s="259"/>
      <c r="D2453" s="259"/>
      <c r="E2453" s="259"/>
      <c r="F2453" s="270"/>
      <c r="G2453" s="259"/>
      <c r="H2453" s="259"/>
      <c r="I2453" s="259"/>
      <c r="J2453" s="259"/>
    </row>
    <row r="2454" spans="1:10">
      <c r="A2454" s="259"/>
      <c r="B2454" s="259"/>
      <c r="C2454" s="259"/>
      <c r="D2454" s="259"/>
      <c r="E2454" s="259"/>
      <c r="F2454" s="270"/>
      <c r="G2454" s="259"/>
      <c r="H2454" s="259"/>
      <c r="I2454" s="259"/>
      <c r="J2454" s="259"/>
    </row>
    <row r="2455" spans="1:10">
      <c r="A2455" s="259"/>
      <c r="B2455" s="259"/>
      <c r="C2455" s="259"/>
      <c r="D2455" s="259"/>
      <c r="E2455" s="259"/>
      <c r="F2455" s="270"/>
      <c r="G2455" s="259"/>
      <c r="H2455" s="259"/>
      <c r="I2455" s="259"/>
      <c r="J2455" s="259"/>
    </row>
    <row r="2456" spans="1:10">
      <c r="A2456" s="259"/>
      <c r="B2456" s="259"/>
      <c r="C2456" s="259"/>
      <c r="D2456" s="259"/>
      <c r="E2456" s="259"/>
      <c r="F2456" s="270"/>
      <c r="G2456" s="259"/>
      <c r="H2456" s="259"/>
      <c r="I2456" s="259"/>
      <c r="J2456" s="259"/>
    </row>
    <row r="2457" spans="1:10">
      <c r="A2457" s="259"/>
      <c r="B2457" s="259"/>
      <c r="C2457" s="259"/>
      <c r="D2457" s="259"/>
      <c r="E2457" s="259"/>
      <c r="F2457" s="270"/>
      <c r="G2457" s="259"/>
      <c r="H2457" s="259"/>
      <c r="I2457" s="259"/>
      <c r="J2457" s="259"/>
    </row>
    <row r="2458" spans="1:10">
      <c r="A2458" s="259"/>
      <c r="B2458" s="259"/>
      <c r="C2458" s="259"/>
      <c r="D2458" s="259"/>
      <c r="E2458" s="259"/>
      <c r="F2458" s="270"/>
      <c r="G2458" s="259"/>
      <c r="H2458" s="259"/>
      <c r="I2458" s="259"/>
      <c r="J2458" s="259"/>
    </row>
    <row r="2459" spans="1:10">
      <c r="A2459" s="259"/>
      <c r="B2459" s="259"/>
      <c r="C2459" s="259"/>
      <c r="D2459" s="259"/>
      <c r="E2459" s="259"/>
      <c r="F2459" s="270"/>
      <c r="G2459" s="259"/>
      <c r="H2459" s="259"/>
      <c r="I2459" s="259"/>
      <c r="J2459" s="259"/>
    </row>
    <row r="2460" spans="1:10">
      <c r="A2460" s="259"/>
      <c r="B2460" s="259"/>
      <c r="C2460" s="259"/>
      <c r="D2460" s="259"/>
      <c r="E2460" s="259"/>
      <c r="F2460" s="270"/>
      <c r="G2460" s="259"/>
      <c r="H2460" s="259"/>
      <c r="I2460" s="259"/>
      <c r="J2460" s="259"/>
    </row>
    <row r="2461" spans="1:10">
      <c r="A2461" s="259"/>
      <c r="B2461" s="259"/>
      <c r="C2461" s="259"/>
      <c r="D2461" s="259"/>
      <c r="E2461" s="259"/>
      <c r="F2461" s="270"/>
      <c r="G2461" s="259"/>
      <c r="H2461" s="259"/>
      <c r="I2461" s="259"/>
      <c r="J2461" s="259"/>
    </row>
    <row r="2462" spans="1:10">
      <c r="A2462" s="259"/>
      <c r="B2462" s="259"/>
      <c r="C2462" s="259"/>
      <c r="D2462" s="259"/>
      <c r="E2462" s="259"/>
      <c r="F2462" s="270"/>
      <c r="G2462" s="259"/>
      <c r="H2462" s="259"/>
      <c r="I2462" s="259"/>
      <c r="J2462" s="259"/>
    </row>
    <row r="2463" spans="1:10">
      <c r="A2463" s="259"/>
      <c r="B2463" s="259"/>
      <c r="C2463" s="259"/>
      <c r="D2463" s="259"/>
      <c r="E2463" s="259"/>
      <c r="F2463" s="270"/>
      <c r="G2463" s="259"/>
      <c r="H2463" s="259"/>
      <c r="I2463" s="259"/>
      <c r="J2463" s="259"/>
    </row>
    <row r="2464" spans="1:10">
      <c r="A2464" s="259"/>
      <c r="B2464" s="259"/>
      <c r="C2464" s="259"/>
      <c r="D2464" s="259"/>
      <c r="E2464" s="259"/>
      <c r="F2464" s="270"/>
      <c r="G2464" s="259"/>
      <c r="H2464" s="259"/>
      <c r="I2464" s="259"/>
      <c r="J2464" s="259"/>
    </row>
    <row r="2465" spans="1:10">
      <c r="A2465" s="259"/>
      <c r="B2465" s="259"/>
      <c r="C2465" s="259"/>
      <c r="D2465" s="259"/>
      <c r="E2465" s="259"/>
      <c r="F2465" s="270"/>
      <c r="G2465" s="259"/>
      <c r="H2465" s="259"/>
      <c r="I2465" s="259"/>
      <c r="J2465" s="259"/>
    </row>
    <row r="2466" spans="1:10">
      <c r="A2466" s="259"/>
      <c r="B2466" s="259"/>
      <c r="C2466" s="259"/>
      <c r="D2466" s="259"/>
      <c r="E2466" s="259"/>
      <c r="F2466" s="270"/>
      <c r="G2466" s="259"/>
      <c r="H2466" s="259"/>
      <c r="I2466" s="259"/>
      <c r="J2466" s="259"/>
    </row>
    <row r="2467" spans="1:10">
      <c r="A2467" s="259"/>
      <c r="B2467" s="259"/>
      <c r="C2467" s="259"/>
      <c r="D2467" s="259"/>
      <c r="E2467" s="259"/>
      <c r="F2467" s="270"/>
      <c r="G2467" s="259"/>
      <c r="H2467" s="259"/>
      <c r="I2467" s="259"/>
      <c r="J2467" s="259"/>
    </row>
    <row r="2468" spans="1:10">
      <c r="A2468" s="259"/>
      <c r="B2468" s="259"/>
      <c r="C2468" s="259"/>
      <c r="D2468" s="259"/>
      <c r="E2468" s="259"/>
      <c r="F2468" s="270"/>
      <c r="G2468" s="259"/>
      <c r="H2468" s="259"/>
      <c r="I2468" s="259"/>
      <c r="J2468" s="259"/>
    </row>
    <row r="2469" spans="1:10">
      <c r="A2469" s="259"/>
      <c r="B2469" s="259"/>
      <c r="C2469" s="259"/>
      <c r="D2469" s="259"/>
      <c r="E2469" s="259"/>
      <c r="F2469" s="270"/>
      <c r="G2469" s="259"/>
      <c r="H2469" s="259"/>
      <c r="I2469" s="259"/>
      <c r="J2469" s="259"/>
    </row>
    <row r="2470" spans="1:10">
      <c r="A2470" s="259"/>
      <c r="B2470" s="259"/>
      <c r="C2470" s="259"/>
      <c r="D2470" s="259"/>
      <c r="E2470" s="259"/>
      <c r="F2470" s="270"/>
      <c r="G2470" s="259"/>
      <c r="H2470" s="259"/>
      <c r="I2470" s="259"/>
      <c r="J2470" s="259"/>
    </row>
    <row r="2471" spans="1:10">
      <c r="A2471" s="259"/>
      <c r="B2471" s="259"/>
      <c r="C2471" s="259"/>
      <c r="D2471" s="259"/>
      <c r="E2471" s="259"/>
      <c r="F2471" s="270"/>
      <c r="G2471" s="259"/>
      <c r="H2471" s="259"/>
      <c r="I2471" s="259"/>
      <c r="J2471" s="259"/>
    </row>
    <row r="2472" spans="1:10">
      <c r="A2472" s="259"/>
      <c r="B2472" s="259"/>
      <c r="C2472" s="259"/>
      <c r="D2472" s="259"/>
      <c r="E2472" s="259"/>
      <c r="F2472" s="270"/>
      <c r="G2472" s="259"/>
      <c r="H2472" s="259"/>
      <c r="I2472" s="259"/>
      <c r="J2472" s="259"/>
    </row>
    <row r="2473" spans="1:10">
      <c r="A2473" s="259"/>
      <c r="B2473" s="259"/>
      <c r="C2473" s="259"/>
      <c r="D2473" s="259"/>
      <c r="E2473" s="259"/>
      <c r="F2473" s="270"/>
      <c r="G2473" s="259"/>
      <c r="H2473" s="259"/>
      <c r="I2473" s="259"/>
      <c r="J2473" s="259"/>
    </row>
    <row r="2474" spans="1:10">
      <c r="A2474" s="259"/>
      <c r="B2474" s="259"/>
      <c r="C2474" s="259"/>
      <c r="D2474" s="259"/>
      <c r="E2474" s="259"/>
      <c r="F2474" s="270"/>
      <c r="G2474" s="259"/>
      <c r="H2474" s="259"/>
      <c r="I2474" s="259"/>
      <c r="J2474" s="259"/>
    </row>
    <row r="2475" spans="1:10">
      <c r="A2475" s="259"/>
      <c r="B2475" s="259"/>
      <c r="C2475" s="259"/>
      <c r="D2475" s="259"/>
      <c r="E2475" s="259"/>
      <c r="F2475" s="270"/>
      <c r="G2475" s="259"/>
      <c r="H2475" s="259"/>
      <c r="I2475" s="259"/>
      <c r="J2475" s="259"/>
    </row>
    <row r="2476" spans="1:10">
      <c r="A2476" s="259"/>
      <c r="B2476" s="259"/>
      <c r="C2476" s="259"/>
      <c r="D2476" s="259"/>
      <c r="E2476" s="259"/>
      <c r="F2476" s="270"/>
      <c r="G2476" s="259"/>
      <c r="H2476" s="259"/>
      <c r="I2476" s="259"/>
      <c r="J2476" s="259"/>
    </row>
    <row r="2477" spans="1:10">
      <c r="A2477" s="259"/>
      <c r="B2477" s="259"/>
      <c r="C2477" s="259"/>
      <c r="D2477" s="259"/>
      <c r="E2477" s="259"/>
      <c r="F2477" s="270"/>
      <c r="G2477" s="259"/>
      <c r="H2477" s="259"/>
      <c r="I2477" s="259"/>
      <c r="J2477" s="259"/>
    </row>
    <row r="2478" spans="1:10">
      <c r="A2478" s="259"/>
      <c r="B2478" s="259"/>
      <c r="C2478" s="259"/>
      <c r="D2478" s="259"/>
      <c r="E2478" s="259"/>
      <c r="F2478" s="270"/>
      <c r="G2478" s="259"/>
      <c r="H2478" s="259"/>
      <c r="I2478" s="259"/>
      <c r="J2478" s="259"/>
    </row>
    <row r="2479" spans="1:10">
      <c r="A2479" s="259"/>
      <c r="B2479" s="259"/>
      <c r="C2479" s="259"/>
      <c r="D2479" s="259"/>
      <c r="E2479" s="259"/>
      <c r="F2479" s="270"/>
      <c r="G2479" s="259"/>
      <c r="H2479" s="259"/>
      <c r="I2479" s="259"/>
      <c r="J2479" s="259"/>
    </row>
    <row r="2480" spans="1:10">
      <c r="A2480" s="259"/>
      <c r="B2480" s="259"/>
      <c r="C2480" s="259"/>
      <c r="D2480" s="259"/>
      <c r="E2480" s="259"/>
      <c r="F2480" s="270"/>
      <c r="G2480" s="259"/>
      <c r="H2480" s="259"/>
      <c r="I2480" s="259"/>
      <c r="J2480" s="259"/>
    </row>
    <row r="2481" spans="1:10">
      <c r="A2481" s="259"/>
      <c r="B2481" s="259"/>
      <c r="C2481" s="259"/>
      <c r="D2481" s="259"/>
      <c r="E2481" s="259"/>
      <c r="F2481" s="270"/>
      <c r="G2481" s="259"/>
      <c r="H2481" s="259"/>
      <c r="I2481" s="259"/>
      <c r="J2481" s="259"/>
    </row>
    <row r="2482" spans="1:10">
      <c r="A2482" s="259"/>
      <c r="B2482" s="259"/>
      <c r="C2482" s="259"/>
      <c r="D2482" s="259"/>
      <c r="E2482" s="259"/>
      <c r="F2482" s="270"/>
      <c r="G2482" s="259"/>
      <c r="H2482" s="259"/>
      <c r="I2482" s="259"/>
      <c r="J2482" s="259"/>
    </row>
    <row r="2483" spans="1:10">
      <c r="A2483" s="259"/>
      <c r="B2483" s="259"/>
      <c r="C2483" s="259"/>
      <c r="D2483" s="259"/>
      <c r="E2483" s="259"/>
      <c r="F2483" s="270"/>
      <c r="G2483" s="259"/>
      <c r="H2483" s="259"/>
      <c r="I2483" s="259"/>
      <c r="J2483" s="259"/>
    </row>
    <row r="2484" spans="1:10">
      <c r="A2484" s="259"/>
      <c r="B2484" s="259"/>
      <c r="C2484" s="259"/>
      <c r="D2484" s="259"/>
      <c r="E2484" s="259"/>
      <c r="F2484" s="270"/>
      <c r="G2484" s="259"/>
      <c r="H2484" s="259"/>
      <c r="I2484" s="259"/>
      <c r="J2484" s="259"/>
    </row>
    <row r="2485" spans="1:10">
      <c r="A2485" s="259"/>
      <c r="B2485" s="259"/>
      <c r="C2485" s="259"/>
      <c r="D2485" s="259"/>
      <c r="E2485" s="259"/>
      <c r="F2485" s="270"/>
      <c r="G2485" s="259"/>
      <c r="H2485" s="259"/>
      <c r="I2485" s="259"/>
      <c r="J2485" s="259"/>
    </row>
    <row r="2486" spans="1:10">
      <c r="A2486" s="259"/>
      <c r="B2486" s="259"/>
      <c r="C2486" s="259"/>
      <c r="D2486" s="259"/>
      <c r="E2486" s="259"/>
      <c r="F2486" s="270"/>
      <c r="G2486" s="259"/>
      <c r="H2486" s="259"/>
      <c r="I2486" s="259"/>
      <c r="J2486" s="259"/>
    </row>
    <row r="2487" spans="1:10">
      <c r="A2487" s="259"/>
      <c r="B2487" s="259"/>
      <c r="C2487" s="259"/>
      <c r="D2487" s="259"/>
      <c r="E2487" s="259"/>
      <c r="F2487" s="270"/>
      <c r="G2487" s="259"/>
      <c r="H2487" s="259"/>
      <c r="I2487" s="259"/>
      <c r="J2487" s="259"/>
    </row>
    <row r="2488" spans="1:10">
      <c r="A2488" s="259"/>
      <c r="B2488" s="259"/>
      <c r="C2488" s="259"/>
      <c r="D2488" s="259"/>
      <c r="E2488" s="259"/>
      <c r="F2488" s="270"/>
      <c r="G2488" s="259"/>
      <c r="H2488" s="259"/>
      <c r="I2488" s="259"/>
      <c r="J2488" s="259"/>
    </row>
    <row r="2489" spans="1:10">
      <c r="A2489" s="259"/>
      <c r="B2489" s="259"/>
      <c r="C2489" s="259"/>
      <c r="D2489" s="259"/>
      <c r="E2489" s="259"/>
      <c r="F2489" s="270"/>
      <c r="G2489" s="259"/>
      <c r="H2489" s="259"/>
      <c r="I2489" s="259"/>
      <c r="J2489" s="259"/>
    </row>
    <row r="2490" spans="1:10">
      <c r="A2490" s="259"/>
      <c r="B2490" s="259"/>
      <c r="C2490" s="259"/>
      <c r="D2490" s="259"/>
      <c r="E2490" s="259"/>
      <c r="F2490" s="270"/>
      <c r="G2490" s="259"/>
      <c r="H2490" s="259"/>
      <c r="I2490" s="259"/>
      <c r="J2490" s="259"/>
    </row>
    <row r="2491" spans="1:10">
      <c r="A2491" s="259"/>
      <c r="B2491" s="259"/>
      <c r="C2491" s="259"/>
      <c r="D2491" s="259"/>
      <c r="E2491" s="259"/>
      <c r="F2491" s="270"/>
      <c r="G2491" s="259"/>
      <c r="H2491" s="259"/>
      <c r="I2491" s="259"/>
      <c r="J2491" s="259"/>
    </row>
    <row r="2492" spans="1:10">
      <c r="A2492" s="259"/>
      <c r="B2492" s="259"/>
      <c r="C2492" s="259"/>
      <c r="D2492" s="259"/>
      <c r="E2492" s="259"/>
      <c r="F2492" s="270"/>
      <c r="G2492" s="259"/>
      <c r="H2492" s="259"/>
      <c r="I2492" s="259"/>
      <c r="J2492" s="259"/>
    </row>
    <row r="2493" spans="1:10">
      <c r="A2493" s="259"/>
      <c r="B2493" s="259"/>
      <c r="C2493" s="259"/>
      <c r="D2493" s="259"/>
      <c r="E2493" s="259"/>
      <c r="F2493" s="270"/>
      <c r="G2493" s="259"/>
      <c r="H2493" s="259"/>
      <c r="I2493" s="259"/>
      <c r="J2493" s="259"/>
    </row>
    <row r="2494" spans="1:10">
      <c r="A2494" s="259"/>
      <c r="B2494" s="259"/>
      <c r="C2494" s="259"/>
      <c r="D2494" s="259"/>
      <c r="E2494" s="259"/>
      <c r="F2494" s="270"/>
      <c r="G2494" s="259"/>
      <c r="H2494" s="259"/>
      <c r="I2494" s="259"/>
      <c r="J2494" s="259"/>
    </row>
    <row r="2495" spans="1:10">
      <c r="A2495" s="259"/>
      <c r="B2495" s="259"/>
      <c r="C2495" s="259"/>
      <c r="D2495" s="259"/>
      <c r="E2495" s="259"/>
      <c r="F2495" s="270"/>
      <c r="G2495" s="259"/>
      <c r="H2495" s="259"/>
      <c r="I2495" s="259"/>
      <c r="J2495" s="259"/>
    </row>
    <row r="2496" spans="1:10">
      <c r="A2496" s="259"/>
      <c r="B2496" s="259"/>
      <c r="C2496" s="259"/>
      <c r="D2496" s="259"/>
      <c r="E2496" s="259"/>
      <c r="F2496" s="270"/>
      <c r="G2496" s="259"/>
      <c r="H2496" s="259"/>
      <c r="I2496" s="259"/>
      <c r="J2496" s="259"/>
    </row>
    <row r="2497" spans="1:10">
      <c r="A2497" s="259"/>
      <c r="B2497" s="259"/>
      <c r="C2497" s="259"/>
      <c r="D2497" s="259"/>
      <c r="E2497" s="259"/>
      <c r="F2497" s="270"/>
      <c r="G2497" s="259"/>
      <c r="H2497" s="259"/>
      <c r="I2497" s="259"/>
      <c r="J2497" s="259"/>
    </row>
    <row r="2498" spans="1:10">
      <c r="A2498" s="259"/>
      <c r="B2498" s="259"/>
      <c r="C2498" s="259"/>
      <c r="D2498" s="259"/>
      <c r="E2498" s="259"/>
      <c r="F2498" s="270"/>
      <c r="G2498" s="259"/>
      <c r="H2498" s="259"/>
      <c r="I2498" s="259"/>
      <c r="J2498" s="259"/>
    </row>
    <row r="2499" spans="1:10">
      <c r="A2499" s="259"/>
      <c r="B2499" s="259"/>
      <c r="C2499" s="259"/>
      <c r="D2499" s="259"/>
      <c r="E2499" s="259"/>
      <c r="F2499" s="270"/>
      <c r="G2499" s="259"/>
      <c r="H2499" s="259"/>
      <c r="I2499" s="259"/>
      <c r="J2499" s="259"/>
    </row>
    <row r="2500" spans="1:10">
      <c r="A2500" s="259"/>
      <c r="B2500" s="259"/>
      <c r="C2500" s="259"/>
      <c r="D2500" s="259"/>
      <c r="E2500" s="259"/>
      <c r="F2500" s="270"/>
      <c r="G2500" s="259"/>
      <c r="H2500" s="259"/>
      <c r="I2500" s="259"/>
      <c r="J2500" s="259"/>
    </row>
    <row r="2501" spans="1:10">
      <c r="A2501" s="259"/>
      <c r="B2501" s="259"/>
      <c r="C2501" s="259"/>
      <c r="D2501" s="259"/>
      <c r="E2501" s="259"/>
      <c r="F2501" s="270"/>
      <c r="G2501" s="259"/>
      <c r="H2501" s="259"/>
      <c r="I2501" s="259"/>
      <c r="J2501" s="259"/>
    </row>
    <row r="2502" spans="1:10">
      <c r="A2502" s="259"/>
      <c r="B2502" s="259"/>
      <c r="C2502" s="259"/>
      <c r="D2502" s="259"/>
      <c r="E2502" s="259"/>
      <c r="F2502" s="270"/>
      <c r="G2502" s="259"/>
      <c r="H2502" s="259"/>
      <c r="I2502" s="259"/>
      <c r="J2502" s="259"/>
    </row>
    <row r="2503" spans="1:10">
      <c r="A2503" s="259"/>
      <c r="B2503" s="259"/>
      <c r="C2503" s="259"/>
      <c r="D2503" s="259"/>
      <c r="E2503" s="259"/>
      <c r="F2503" s="270"/>
      <c r="G2503" s="259"/>
      <c r="H2503" s="259"/>
      <c r="I2503" s="259"/>
      <c r="J2503" s="259"/>
    </row>
    <row r="2504" spans="1:10">
      <c r="A2504" s="259"/>
      <c r="B2504" s="259"/>
      <c r="C2504" s="259"/>
      <c r="D2504" s="259"/>
      <c r="E2504" s="259"/>
      <c r="F2504" s="270"/>
      <c r="G2504" s="259"/>
      <c r="H2504" s="259"/>
      <c r="I2504" s="259"/>
      <c r="J2504" s="259"/>
    </row>
    <row r="2505" spans="1:10">
      <c r="A2505" s="259"/>
      <c r="B2505" s="259"/>
      <c r="C2505" s="259"/>
      <c r="D2505" s="259"/>
      <c r="E2505" s="259"/>
      <c r="F2505" s="270"/>
      <c r="G2505" s="259"/>
      <c r="H2505" s="259"/>
      <c r="I2505" s="259"/>
      <c r="J2505" s="259"/>
    </row>
    <row r="2506" spans="1:10">
      <c r="A2506" s="259"/>
      <c r="B2506" s="259"/>
      <c r="C2506" s="259"/>
      <c r="D2506" s="259"/>
      <c r="E2506" s="259"/>
      <c r="F2506" s="270"/>
      <c r="G2506" s="259"/>
      <c r="H2506" s="259"/>
      <c r="I2506" s="259"/>
      <c r="J2506" s="259"/>
    </row>
    <row r="2507" spans="1:10">
      <c r="A2507" s="259"/>
      <c r="B2507" s="259"/>
      <c r="C2507" s="259"/>
      <c r="D2507" s="259"/>
      <c r="E2507" s="259"/>
      <c r="F2507" s="270"/>
      <c r="G2507" s="259"/>
      <c r="H2507" s="259"/>
      <c r="I2507" s="259"/>
      <c r="J2507" s="259"/>
    </row>
    <row r="2508" spans="1:10">
      <c r="A2508" s="259"/>
      <c r="B2508" s="259"/>
      <c r="C2508" s="259"/>
      <c r="D2508" s="259"/>
      <c r="E2508" s="259"/>
      <c r="F2508" s="270"/>
      <c r="G2508" s="259"/>
      <c r="H2508" s="259"/>
      <c r="I2508" s="259"/>
      <c r="J2508" s="259"/>
    </row>
    <row r="2509" spans="1:10">
      <c r="A2509" s="259"/>
      <c r="B2509" s="259"/>
      <c r="C2509" s="259"/>
      <c r="D2509" s="259"/>
      <c r="E2509" s="259"/>
      <c r="F2509" s="270"/>
      <c r="G2509" s="259"/>
      <c r="H2509" s="259"/>
      <c r="I2509" s="259"/>
      <c r="J2509" s="259"/>
    </row>
    <row r="2510" spans="1:10">
      <c r="A2510" s="259"/>
      <c r="B2510" s="259"/>
      <c r="C2510" s="259"/>
      <c r="D2510" s="259"/>
      <c r="E2510" s="259"/>
      <c r="F2510" s="270"/>
      <c r="G2510" s="259"/>
      <c r="H2510" s="259"/>
      <c r="I2510" s="259"/>
      <c r="J2510" s="259"/>
    </row>
    <row r="2511" spans="1:10">
      <c r="A2511" s="259"/>
      <c r="B2511" s="259"/>
      <c r="C2511" s="259"/>
      <c r="D2511" s="259"/>
      <c r="E2511" s="259"/>
      <c r="F2511" s="270"/>
      <c r="G2511" s="259"/>
      <c r="H2511" s="259"/>
      <c r="I2511" s="259"/>
      <c r="J2511" s="259"/>
    </row>
    <row r="2512" spans="1:10">
      <c r="A2512" s="259"/>
      <c r="B2512" s="259"/>
      <c r="C2512" s="259"/>
      <c r="D2512" s="259"/>
      <c r="E2512" s="259"/>
      <c r="F2512" s="270"/>
      <c r="G2512" s="259"/>
      <c r="H2512" s="259"/>
      <c r="I2512" s="259"/>
      <c r="J2512" s="259"/>
    </row>
    <row r="2513" spans="1:10">
      <c r="A2513" s="259"/>
      <c r="B2513" s="259"/>
      <c r="C2513" s="259"/>
      <c r="D2513" s="259"/>
      <c r="E2513" s="259"/>
      <c r="F2513" s="270"/>
      <c r="G2513" s="259"/>
      <c r="H2513" s="259"/>
      <c r="I2513" s="259"/>
      <c r="J2513" s="259"/>
    </row>
    <row r="2514" spans="1:10">
      <c r="A2514" s="259"/>
      <c r="B2514" s="259"/>
      <c r="C2514" s="259"/>
      <c r="D2514" s="259"/>
      <c r="E2514" s="259"/>
      <c r="F2514" s="270"/>
      <c r="G2514" s="259"/>
      <c r="H2514" s="259"/>
      <c r="I2514" s="259"/>
      <c r="J2514" s="259"/>
    </row>
    <row r="2515" spans="1:10">
      <c r="A2515" s="259"/>
      <c r="B2515" s="259"/>
      <c r="C2515" s="259"/>
      <c r="D2515" s="259"/>
      <c r="E2515" s="259"/>
      <c r="F2515" s="270"/>
      <c r="G2515" s="259"/>
      <c r="H2515" s="259"/>
      <c r="I2515" s="259"/>
      <c r="J2515" s="259"/>
    </row>
    <row r="2516" spans="1:10">
      <c r="A2516" s="259"/>
      <c r="B2516" s="259"/>
      <c r="C2516" s="259"/>
      <c r="D2516" s="259"/>
      <c r="E2516" s="259"/>
      <c r="F2516" s="270"/>
      <c r="G2516" s="259"/>
      <c r="H2516" s="259"/>
      <c r="I2516" s="259"/>
      <c r="J2516" s="259"/>
    </row>
    <row r="2517" spans="1:10">
      <c r="A2517" s="259"/>
      <c r="B2517" s="259"/>
      <c r="C2517" s="259"/>
      <c r="D2517" s="259"/>
      <c r="E2517" s="259"/>
      <c r="F2517" s="270"/>
      <c r="G2517" s="259"/>
      <c r="H2517" s="259"/>
      <c r="I2517" s="259"/>
      <c r="J2517" s="259"/>
    </row>
    <row r="2518" spans="1:10">
      <c r="A2518" s="259"/>
      <c r="B2518" s="259"/>
      <c r="C2518" s="259"/>
      <c r="D2518" s="259"/>
      <c r="E2518" s="259"/>
      <c r="F2518" s="270"/>
      <c r="G2518" s="259"/>
      <c r="H2518" s="259"/>
      <c r="I2518" s="259"/>
      <c r="J2518" s="259"/>
    </row>
    <row r="2519" spans="1:10">
      <c r="A2519" s="259"/>
      <c r="B2519" s="259"/>
      <c r="C2519" s="259"/>
      <c r="D2519" s="259"/>
      <c r="E2519" s="259"/>
      <c r="F2519" s="270"/>
      <c r="G2519" s="259"/>
      <c r="H2519" s="259"/>
      <c r="I2519" s="259"/>
      <c r="J2519" s="259"/>
    </row>
    <row r="2520" spans="1:10">
      <c r="A2520" s="259"/>
      <c r="B2520" s="259"/>
      <c r="C2520" s="259"/>
      <c r="D2520" s="259"/>
      <c r="E2520" s="259"/>
      <c r="F2520" s="270"/>
      <c r="G2520" s="259"/>
      <c r="H2520" s="259"/>
      <c r="I2520" s="259"/>
      <c r="J2520" s="259"/>
    </row>
    <row r="2521" spans="1:10">
      <c r="A2521" s="259"/>
      <c r="B2521" s="259"/>
      <c r="C2521" s="259"/>
      <c r="D2521" s="259"/>
      <c r="E2521" s="259"/>
      <c r="F2521" s="270"/>
      <c r="G2521" s="259"/>
      <c r="H2521" s="259"/>
      <c r="I2521" s="259"/>
      <c r="J2521" s="259"/>
    </row>
    <row r="2522" spans="1:10">
      <c r="A2522" s="259"/>
      <c r="B2522" s="259"/>
      <c r="C2522" s="259"/>
      <c r="D2522" s="259"/>
      <c r="E2522" s="259"/>
      <c r="F2522" s="270"/>
      <c r="G2522" s="259"/>
      <c r="H2522" s="259"/>
      <c r="I2522" s="259"/>
      <c r="J2522" s="259"/>
    </row>
    <row r="2523" spans="1:10">
      <c r="A2523" s="259"/>
      <c r="B2523" s="259"/>
      <c r="C2523" s="259"/>
      <c r="D2523" s="259"/>
      <c r="E2523" s="259"/>
      <c r="F2523" s="270"/>
      <c r="G2523" s="259"/>
      <c r="H2523" s="259"/>
      <c r="I2523" s="259"/>
      <c r="J2523" s="259"/>
    </row>
    <row r="2524" spans="1:10">
      <c r="A2524" s="259"/>
      <c r="B2524" s="259"/>
      <c r="C2524" s="259"/>
      <c r="D2524" s="259"/>
      <c r="E2524" s="259"/>
      <c r="F2524" s="270"/>
      <c r="G2524" s="259"/>
      <c r="H2524" s="259"/>
      <c r="I2524" s="259"/>
      <c r="J2524" s="259"/>
    </row>
    <row r="2525" spans="1:10">
      <c r="A2525" s="259"/>
      <c r="B2525" s="259"/>
      <c r="C2525" s="259"/>
      <c r="D2525" s="259"/>
      <c r="E2525" s="259"/>
      <c r="F2525" s="270"/>
      <c r="G2525" s="259"/>
      <c r="H2525" s="259"/>
      <c r="I2525" s="259"/>
      <c r="J2525" s="259"/>
    </row>
    <row r="2526" spans="1:10">
      <c r="A2526" s="259"/>
      <c r="B2526" s="259"/>
      <c r="C2526" s="259"/>
      <c r="D2526" s="259"/>
      <c r="E2526" s="259"/>
      <c r="F2526" s="270"/>
      <c r="G2526" s="259"/>
      <c r="H2526" s="259"/>
      <c r="I2526" s="259"/>
      <c r="J2526" s="259"/>
    </row>
    <row r="2527" spans="1:10">
      <c r="A2527" s="259"/>
      <c r="B2527" s="259"/>
      <c r="C2527" s="259"/>
      <c r="D2527" s="259"/>
      <c r="E2527" s="259"/>
      <c r="F2527" s="270"/>
      <c r="G2527" s="259"/>
      <c r="H2527" s="259"/>
      <c r="I2527" s="259"/>
      <c r="J2527" s="259"/>
    </row>
    <row r="2528" spans="1:10">
      <c r="A2528" s="259"/>
      <c r="B2528" s="259"/>
      <c r="C2528" s="259"/>
      <c r="D2528" s="259"/>
      <c r="E2528" s="259"/>
      <c r="F2528" s="270"/>
      <c r="G2528" s="259"/>
      <c r="H2528" s="259"/>
      <c r="I2528" s="259"/>
      <c r="J2528" s="259"/>
    </row>
    <row r="2529" spans="1:10">
      <c r="A2529" s="259"/>
      <c r="B2529" s="259"/>
      <c r="C2529" s="259"/>
      <c r="D2529" s="259"/>
      <c r="E2529" s="259"/>
      <c r="F2529" s="270"/>
      <c r="G2529" s="259"/>
      <c r="H2529" s="259"/>
      <c r="I2529" s="259"/>
      <c r="J2529" s="259"/>
    </row>
    <row r="2530" spans="1:10">
      <c r="A2530" s="259"/>
      <c r="B2530" s="259"/>
      <c r="C2530" s="259"/>
      <c r="D2530" s="259"/>
      <c r="E2530" s="259"/>
      <c r="F2530" s="270"/>
      <c r="G2530" s="259"/>
      <c r="H2530" s="259"/>
      <c r="I2530" s="259"/>
      <c r="J2530" s="259"/>
    </row>
    <row r="2531" spans="1:10">
      <c r="A2531" s="259"/>
      <c r="B2531" s="259"/>
      <c r="C2531" s="259"/>
      <c r="D2531" s="259"/>
      <c r="E2531" s="259"/>
      <c r="F2531" s="270"/>
      <c r="G2531" s="259"/>
      <c r="H2531" s="259"/>
      <c r="I2531" s="259"/>
      <c r="J2531" s="259"/>
    </row>
    <row r="2532" spans="1:10">
      <c r="A2532" s="259"/>
      <c r="B2532" s="259"/>
      <c r="C2532" s="259"/>
      <c r="D2532" s="259"/>
      <c r="E2532" s="259"/>
      <c r="F2532" s="270"/>
      <c r="G2532" s="259"/>
      <c r="H2532" s="259"/>
      <c r="I2532" s="259"/>
      <c r="J2532" s="259"/>
    </row>
    <row r="2533" spans="1:10">
      <c r="A2533" s="259"/>
      <c r="B2533" s="259"/>
      <c r="C2533" s="259"/>
      <c r="D2533" s="259"/>
      <c r="E2533" s="259"/>
      <c r="F2533" s="270"/>
      <c r="G2533" s="259"/>
      <c r="H2533" s="259"/>
      <c r="I2533" s="259"/>
      <c r="J2533" s="259"/>
    </row>
    <row r="2534" spans="1:10">
      <c r="A2534" s="259"/>
      <c r="B2534" s="259"/>
      <c r="C2534" s="259"/>
      <c r="D2534" s="259"/>
      <c r="E2534" s="259"/>
      <c r="F2534" s="270"/>
      <c r="G2534" s="259"/>
      <c r="H2534" s="259"/>
      <c r="I2534" s="259"/>
      <c r="J2534" s="259"/>
    </row>
    <row r="2535" spans="1:10">
      <c r="A2535" s="259"/>
      <c r="B2535" s="259"/>
      <c r="C2535" s="259"/>
      <c r="D2535" s="259"/>
      <c r="E2535" s="259"/>
      <c r="F2535" s="270"/>
      <c r="G2535" s="259"/>
      <c r="H2535" s="259"/>
      <c r="I2535" s="259"/>
      <c r="J2535" s="259"/>
    </row>
    <row r="2536" spans="1:10">
      <c r="A2536" s="259"/>
      <c r="B2536" s="259"/>
      <c r="C2536" s="259"/>
      <c r="D2536" s="259"/>
      <c r="E2536" s="259"/>
      <c r="F2536" s="270"/>
      <c r="G2536" s="259"/>
      <c r="H2536" s="259"/>
      <c r="I2536" s="259"/>
      <c r="J2536" s="259"/>
    </row>
    <row r="2537" spans="1:10">
      <c r="A2537" s="259"/>
      <c r="B2537" s="259"/>
      <c r="C2537" s="259"/>
      <c r="D2537" s="259"/>
      <c r="E2537" s="259"/>
      <c r="F2537" s="270"/>
      <c r="G2537" s="259"/>
      <c r="H2537" s="259"/>
      <c r="I2537" s="259"/>
      <c r="J2537" s="259"/>
    </row>
    <row r="2538" spans="1:10">
      <c r="A2538" s="259"/>
      <c r="B2538" s="259"/>
      <c r="C2538" s="259"/>
      <c r="D2538" s="259"/>
      <c r="E2538" s="259"/>
      <c r="F2538" s="270"/>
      <c r="G2538" s="259"/>
      <c r="H2538" s="259"/>
      <c r="I2538" s="259"/>
      <c r="J2538" s="259"/>
    </row>
    <row r="2539" spans="1:10">
      <c r="A2539" s="259"/>
      <c r="B2539" s="259"/>
      <c r="C2539" s="259"/>
      <c r="D2539" s="259"/>
      <c r="E2539" s="259"/>
      <c r="F2539" s="270"/>
      <c r="G2539" s="259"/>
      <c r="H2539" s="259"/>
      <c r="I2539" s="259"/>
      <c r="J2539" s="259"/>
    </row>
    <row r="2540" spans="1:10">
      <c r="A2540" s="259"/>
      <c r="B2540" s="259"/>
      <c r="C2540" s="259"/>
      <c r="D2540" s="259"/>
      <c r="E2540" s="259"/>
      <c r="F2540" s="270"/>
      <c r="G2540" s="259"/>
      <c r="H2540" s="259"/>
      <c r="I2540" s="259"/>
      <c r="J2540" s="259"/>
    </row>
    <row r="2541" spans="1:10">
      <c r="A2541" s="259"/>
      <c r="B2541" s="259"/>
      <c r="C2541" s="259"/>
      <c r="D2541" s="259"/>
      <c r="E2541" s="259"/>
      <c r="F2541" s="270"/>
      <c r="G2541" s="259"/>
      <c r="H2541" s="259"/>
      <c r="I2541" s="259"/>
      <c r="J2541" s="259"/>
    </row>
    <row r="2542" spans="1:10">
      <c r="A2542" s="259"/>
      <c r="B2542" s="259"/>
      <c r="C2542" s="259"/>
      <c r="D2542" s="259"/>
      <c r="E2542" s="259"/>
      <c r="F2542" s="270"/>
      <c r="G2542" s="259"/>
      <c r="H2542" s="259"/>
      <c r="I2542" s="259"/>
      <c r="J2542" s="259"/>
    </row>
    <row r="2543" spans="1:10">
      <c r="A2543" s="259"/>
      <c r="B2543" s="259"/>
      <c r="C2543" s="259"/>
      <c r="D2543" s="259"/>
      <c r="E2543" s="259"/>
      <c r="F2543" s="270"/>
      <c r="G2543" s="259"/>
      <c r="H2543" s="259"/>
      <c r="I2543" s="259"/>
      <c r="J2543" s="259"/>
    </row>
    <row r="2544" spans="1:10">
      <c r="A2544" s="259"/>
      <c r="B2544" s="259"/>
      <c r="C2544" s="259"/>
      <c r="D2544" s="259"/>
      <c r="E2544" s="259"/>
      <c r="F2544" s="270"/>
      <c r="G2544" s="259"/>
      <c r="H2544" s="259"/>
      <c r="I2544" s="259"/>
      <c r="J2544" s="259"/>
    </row>
    <row r="2545" spans="1:10">
      <c r="A2545" s="259"/>
      <c r="B2545" s="259"/>
      <c r="C2545" s="259"/>
      <c r="D2545" s="259"/>
      <c r="E2545" s="259"/>
      <c r="F2545" s="270"/>
      <c r="G2545" s="259"/>
      <c r="H2545" s="259"/>
      <c r="I2545" s="259"/>
      <c r="J2545" s="259"/>
    </row>
    <row r="2546" spans="1:10">
      <c r="A2546" s="259"/>
      <c r="B2546" s="259"/>
      <c r="C2546" s="259"/>
      <c r="D2546" s="259"/>
      <c r="E2546" s="259"/>
      <c r="F2546" s="270"/>
      <c r="G2546" s="259"/>
      <c r="H2546" s="259"/>
      <c r="I2546" s="259"/>
      <c r="J2546" s="259"/>
    </row>
    <row r="2547" spans="1:10">
      <c r="A2547" s="259"/>
      <c r="B2547" s="259"/>
      <c r="C2547" s="259"/>
      <c r="D2547" s="259"/>
      <c r="E2547" s="259"/>
      <c r="F2547" s="270"/>
      <c r="G2547" s="259"/>
      <c r="H2547" s="259"/>
      <c r="I2547" s="259"/>
      <c r="J2547" s="259"/>
    </row>
    <row r="2548" spans="1:10">
      <c r="A2548" s="259"/>
      <c r="B2548" s="259"/>
      <c r="C2548" s="259"/>
      <c r="D2548" s="259"/>
      <c r="E2548" s="259"/>
      <c r="F2548" s="270"/>
      <c r="G2548" s="259"/>
      <c r="H2548" s="259"/>
      <c r="I2548" s="259"/>
      <c r="J2548" s="259"/>
    </row>
    <row r="2549" spans="1:10">
      <c r="A2549" s="259"/>
      <c r="B2549" s="259"/>
      <c r="C2549" s="259"/>
      <c r="D2549" s="259"/>
      <c r="E2549" s="259"/>
      <c r="F2549" s="270"/>
      <c r="G2549" s="259"/>
      <c r="H2549" s="259"/>
      <c r="I2549" s="259"/>
      <c r="J2549" s="259"/>
    </row>
    <row r="2550" spans="1:10">
      <c r="A2550" s="259"/>
      <c r="B2550" s="259"/>
      <c r="C2550" s="259"/>
      <c r="D2550" s="259"/>
      <c r="E2550" s="259"/>
      <c r="F2550" s="270"/>
      <c r="G2550" s="259"/>
      <c r="H2550" s="259"/>
      <c r="I2550" s="259"/>
      <c r="J2550" s="259"/>
    </row>
    <row r="2551" spans="1:10">
      <c r="A2551" s="259"/>
      <c r="B2551" s="259"/>
      <c r="C2551" s="259"/>
      <c r="D2551" s="259"/>
      <c r="E2551" s="259"/>
      <c r="F2551" s="270"/>
      <c r="G2551" s="259"/>
      <c r="H2551" s="259"/>
      <c r="I2551" s="259"/>
      <c r="J2551" s="259"/>
    </row>
    <row r="2552" spans="1:10">
      <c r="A2552" s="259"/>
      <c r="B2552" s="259"/>
      <c r="C2552" s="259"/>
      <c r="D2552" s="259"/>
      <c r="E2552" s="259"/>
      <c r="F2552" s="270"/>
      <c r="G2552" s="259"/>
      <c r="H2552" s="259"/>
      <c r="I2552" s="259"/>
      <c r="J2552" s="259"/>
    </row>
    <row r="2553" spans="1:10">
      <c r="A2553" s="259"/>
      <c r="B2553" s="259"/>
      <c r="C2553" s="259"/>
      <c r="D2553" s="259"/>
      <c r="E2553" s="259"/>
      <c r="F2553" s="270"/>
      <c r="G2553" s="259"/>
      <c r="H2553" s="259"/>
      <c r="I2553" s="259"/>
      <c r="J2553" s="259"/>
    </row>
    <row r="2554" spans="1:10">
      <c r="A2554" s="259"/>
      <c r="B2554" s="259"/>
      <c r="C2554" s="259"/>
      <c r="D2554" s="259"/>
      <c r="E2554" s="259"/>
      <c r="F2554" s="270"/>
      <c r="G2554" s="259"/>
      <c r="H2554" s="259"/>
      <c r="I2554" s="259"/>
      <c r="J2554" s="259"/>
    </row>
    <row r="2555" spans="1:10">
      <c r="A2555" s="259"/>
      <c r="B2555" s="259"/>
      <c r="C2555" s="259"/>
      <c r="D2555" s="259"/>
      <c r="E2555" s="259"/>
      <c r="F2555" s="270"/>
      <c r="G2555" s="259"/>
      <c r="H2555" s="259"/>
      <c r="I2555" s="259"/>
      <c r="J2555" s="259"/>
    </row>
    <row r="2556" spans="1:10">
      <c r="A2556" s="259"/>
      <c r="B2556" s="259"/>
      <c r="C2556" s="259"/>
      <c r="D2556" s="259"/>
      <c r="E2556" s="259"/>
      <c r="F2556" s="270"/>
      <c r="G2556" s="259"/>
      <c r="H2556" s="259"/>
      <c r="I2556" s="259"/>
      <c r="J2556" s="259"/>
    </row>
    <row r="2557" spans="1:10">
      <c r="A2557" s="259"/>
      <c r="B2557" s="259"/>
      <c r="C2557" s="259"/>
      <c r="D2557" s="259"/>
      <c r="E2557" s="259"/>
      <c r="F2557" s="270"/>
      <c r="G2557" s="259"/>
      <c r="H2557" s="259"/>
      <c r="I2557" s="259"/>
      <c r="J2557" s="259"/>
    </row>
    <row r="2558" spans="1:10">
      <c r="A2558" s="259"/>
      <c r="B2558" s="259"/>
      <c r="C2558" s="259"/>
      <c r="D2558" s="259"/>
      <c r="E2558" s="259"/>
      <c r="F2558" s="270"/>
      <c r="G2558" s="259"/>
      <c r="H2558" s="259"/>
      <c r="I2558" s="259"/>
      <c r="J2558" s="259"/>
    </row>
    <row r="2559" spans="1:10">
      <c r="A2559" s="259"/>
      <c r="B2559" s="259"/>
      <c r="C2559" s="259"/>
      <c r="D2559" s="259"/>
      <c r="E2559" s="259"/>
      <c r="F2559" s="270"/>
      <c r="G2559" s="259"/>
      <c r="H2559" s="259"/>
      <c r="I2559" s="259"/>
      <c r="J2559" s="259"/>
    </row>
    <row r="2560" spans="1:10">
      <c r="A2560" s="259"/>
      <c r="B2560" s="259"/>
      <c r="C2560" s="259"/>
      <c r="D2560" s="259"/>
      <c r="E2560" s="259"/>
      <c r="F2560" s="270"/>
      <c r="G2560" s="259"/>
      <c r="H2560" s="259"/>
      <c r="I2560" s="259"/>
      <c r="J2560" s="259"/>
    </row>
    <row r="2561" spans="1:10">
      <c r="A2561" s="259"/>
      <c r="B2561" s="259"/>
      <c r="C2561" s="259"/>
      <c r="D2561" s="259"/>
      <c r="E2561" s="259"/>
      <c r="F2561" s="270"/>
      <c r="G2561" s="259"/>
      <c r="H2561" s="259"/>
      <c r="I2561" s="259"/>
      <c r="J2561" s="259"/>
    </row>
    <row r="2562" spans="1:10">
      <c r="A2562" s="259"/>
      <c r="B2562" s="259"/>
      <c r="C2562" s="259"/>
      <c r="D2562" s="259"/>
      <c r="E2562" s="259"/>
      <c r="F2562" s="270"/>
      <c r="G2562" s="259"/>
      <c r="H2562" s="259"/>
      <c r="I2562" s="259"/>
      <c r="J2562" s="259"/>
    </row>
    <row r="2563" spans="1:10">
      <c r="A2563" s="259"/>
      <c r="B2563" s="259"/>
      <c r="C2563" s="259"/>
      <c r="D2563" s="259"/>
      <c r="E2563" s="259"/>
      <c r="F2563" s="270"/>
      <c r="G2563" s="259"/>
      <c r="H2563" s="259"/>
      <c r="I2563" s="259"/>
      <c r="J2563" s="259"/>
    </row>
    <row r="2564" spans="1:10">
      <c r="A2564" s="259"/>
      <c r="B2564" s="259"/>
      <c r="C2564" s="259"/>
      <c r="D2564" s="259"/>
      <c r="E2564" s="259"/>
      <c r="F2564" s="270"/>
      <c r="G2564" s="259"/>
      <c r="H2564" s="259"/>
      <c r="I2564" s="259"/>
      <c r="J2564" s="259"/>
    </row>
    <row r="2565" spans="1:10">
      <c r="A2565" s="259"/>
      <c r="B2565" s="259"/>
      <c r="C2565" s="259"/>
      <c r="D2565" s="259"/>
      <c r="E2565" s="259"/>
      <c r="F2565" s="270"/>
      <c r="G2565" s="259"/>
      <c r="H2565" s="259"/>
      <c r="I2565" s="259"/>
      <c r="J2565" s="259"/>
    </row>
    <row r="2566" spans="1:10">
      <c r="A2566" s="259"/>
      <c r="B2566" s="259"/>
      <c r="C2566" s="259"/>
      <c r="D2566" s="259"/>
      <c r="E2566" s="259"/>
      <c r="F2566" s="270"/>
      <c r="G2566" s="259"/>
      <c r="H2566" s="259"/>
      <c r="I2566" s="259"/>
      <c r="J2566" s="259"/>
    </row>
    <row r="2567" spans="1:10">
      <c r="A2567" s="259"/>
      <c r="B2567" s="259"/>
      <c r="C2567" s="259"/>
      <c r="D2567" s="259"/>
      <c r="E2567" s="259"/>
      <c r="F2567" s="270"/>
      <c r="G2567" s="259"/>
      <c r="H2567" s="259"/>
      <c r="I2567" s="259"/>
      <c r="J2567" s="259"/>
    </row>
    <row r="2568" spans="1:10">
      <c r="A2568" s="259"/>
      <c r="B2568" s="259"/>
      <c r="C2568" s="259"/>
      <c r="D2568" s="259"/>
      <c r="E2568" s="259"/>
      <c r="F2568" s="270"/>
      <c r="G2568" s="259"/>
      <c r="H2568" s="259"/>
      <c r="I2568" s="259"/>
      <c r="J2568" s="259"/>
    </row>
    <row r="2569" spans="1:10">
      <c r="A2569" s="259"/>
      <c r="B2569" s="259"/>
      <c r="C2569" s="259"/>
      <c r="D2569" s="259"/>
      <c r="E2569" s="259"/>
      <c r="F2569" s="270"/>
      <c r="G2569" s="259"/>
      <c r="H2569" s="259"/>
      <c r="I2569" s="259"/>
      <c r="J2569" s="259"/>
    </row>
    <row r="2570" spans="1:10">
      <c r="A2570" s="259"/>
      <c r="B2570" s="259"/>
      <c r="C2570" s="259"/>
      <c r="D2570" s="259"/>
      <c r="E2570" s="259"/>
      <c r="F2570" s="270"/>
      <c r="G2570" s="259"/>
      <c r="H2570" s="259"/>
      <c r="I2570" s="259"/>
      <c r="J2570" s="259"/>
    </row>
    <row r="2571" spans="1:10">
      <c r="A2571" s="259"/>
      <c r="B2571" s="259"/>
      <c r="C2571" s="259"/>
      <c r="D2571" s="259"/>
      <c r="E2571" s="259"/>
      <c r="F2571" s="270"/>
      <c r="G2571" s="259"/>
      <c r="H2571" s="259"/>
      <c r="I2571" s="259"/>
      <c r="J2571" s="259"/>
    </row>
    <row r="2572" spans="1:10">
      <c r="A2572" s="259"/>
      <c r="B2572" s="259"/>
      <c r="C2572" s="259"/>
      <c r="D2572" s="259"/>
      <c r="E2572" s="259"/>
      <c r="F2572" s="270"/>
      <c r="G2572" s="259"/>
      <c r="H2572" s="259"/>
      <c r="I2572" s="259"/>
      <c r="J2572" s="259"/>
    </row>
    <row r="2573" spans="1:10">
      <c r="A2573" s="259"/>
      <c r="B2573" s="259"/>
      <c r="C2573" s="259"/>
      <c r="D2573" s="259"/>
      <c r="E2573" s="259"/>
      <c r="F2573" s="270"/>
      <c r="G2573" s="259"/>
      <c r="H2573" s="259"/>
      <c r="I2573" s="259"/>
      <c r="J2573" s="259"/>
    </row>
    <row r="2574" spans="1:10">
      <c r="A2574" s="259"/>
      <c r="B2574" s="259"/>
      <c r="C2574" s="259"/>
      <c r="D2574" s="259"/>
      <c r="E2574" s="259"/>
      <c r="F2574" s="270"/>
      <c r="G2574" s="259"/>
      <c r="H2574" s="259"/>
      <c r="I2574" s="259"/>
      <c r="J2574" s="259"/>
    </row>
    <row r="2575" spans="1:10">
      <c r="A2575" s="259"/>
      <c r="B2575" s="259"/>
      <c r="C2575" s="259"/>
      <c r="D2575" s="259"/>
      <c r="E2575" s="259"/>
      <c r="F2575" s="270"/>
      <c r="G2575" s="259"/>
      <c r="H2575" s="259"/>
      <c r="I2575" s="259"/>
      <c r="J2575" s="259"/>
    </row>
    <row r="2576" spans="1:10">
      <c r="A2576" s="259"/>
      <c r="B2576" s="259"/>
      <c r="C2576" s="259"/>
      <c r="D2576" s="259"/>
      <c r="E2576" s="259"/>
      <c r="F2576" s="270"/>
      <c r="G2576" s="259"/>
      <c r="H2576" s="259"/>
      <c r="I2576" s="259"/>
      <c r="J2576" s="259"/>
    </row>
    <row r="2577" spans="1:10">
      <c r="A2577" s="259"/>
      <c r="B2577" s="259"/>
      <c r="C2577" s="259"/>
      <c r="D2577" s="259"/>
      <c r="E2577" s="259"/>
      <c r="F2577" s="270"/>
      <c r="G2577" s="259"/>
      <c r="H2577" s="259"/>
      <c r="I2577" s="259"/>
      <c r="J2577" s="259"/>
    </row>
    <row r="2578" spans="1:10">
      <c r="A2578" s="259"/>
      <c r="B2578" s="259"/>
      <c r="C2578" s="259"/>
      <c r="D2578" s="259"/>
      <c r="E2578" s="259"/>
      <c r="F2578" s="270"/>
      <c r="G2578" s="259"/>
      <c r="H2578" s="259"/>
      <c r="I2578" s="259"/>
      <c r="J2578" s="259"/>
    </row>
    <row r="2579" spans="1:10">
      <c r="A2579" s="259"/>
      <c r="B2579" s="259"/>
      <c r="C2579" s="259"/>
      <c r="D2579" s="259"/>
      <c r="E2579" s="259"/>
      <c r="F2579" s="270"/>
      <c r="G2579" s="259"/>
      <c r="H2579" s="259"/>
      <c r="I2579" s="259"/>
      <c r="J2579" s="259"/>
    </row>
    <row r="2580" spans="1:10">
      <c r="A2580" s="259"/>
      <c r="B2580" s="259"/>
      <c r="C2580" s="259"/>
      <c r="D2580" s="259"/>
      <c r="E2580" s="259"/>
      <c r="F2580" s="270"/>
      <c r="G2580" s="259"/>
      <c r="H2580" s="259"/>
      <c r="I2580" s="259"/>
      <c r="J2580" s="259"/>
    </row>
    <row r="2581" spans="1:10">
      <c r="A2581" s="259"/>
      <c r="B2581" s="259"/>
      <c r="C2581" s="259"/>
      <c r="D2581" s="259"/>
      <c r="E2581" s="259"/>
      <c r="F2581" s="270"/>
      <c r="G2581" s="259"/>
      <c r="H2581" s="259"/>
      <c r="I2581" s="259"/>
      <c r="J2581" s="259"/>
    </row>
    <row r="2582" spans="1:10">
      <c r="A2582" s="259"/>
      <c r="B2582" s="259"/>
      <c r="C2582" s="259"/>
      <c r="D2582" s="259"/>
      <c r="E2582" s="259"/>
      <c r="F2582" s="270"/>
      <c r="G2582" s="259"/>
      <c r="H2582" s="259"/>
      <c r="I2582" s="259"/>
      <c r="J2582" s="259"/>
    </row>
    <row r="2583" spans="1:10">
      <c r="A2583" s="259"/>
      <c r="B2583" s="259"/>
      <c r="C2583" s="259"/>
      <c r="D2583" s="259"/>
      <c r="E2583" s="259"/>
      <c r="F2583" s="270"/>
      <c r="G2583" s="259"/>
      <c r="H2583" s="259"/>
      <c r="I2583" s="259"/>
      <c r="J2583" s="259"/>
    </row>
    <row r="2584" spans="1:10">
      <c r="A2584" s="259"/>
      <c r="B2584" s="259"/>
      <c r="C2584" s="259"/>
      <c r="D2584" s="259"/>
      <c r="E2584" s="259"/>
      <c r="F2584" s="270"/>
      <c r="G2584" s="259"/>
      <c r="H2584" s="259"/>
      <c r="I2584" s="259"/>
      <c r="J2584" s="259"/>
    </row>
    <row r="2585" spans="1:10">
      <c r="A2585" s="259"/>
      <c r="B2585" s="259"/>
      <c r="C2585" s="259"/>
      <c r="D2585" s="259"/>
      <c r="E2585" s="259"/>
      <c r="F2585" s="270"/>
      <c r="G2585" s="259"/>
      <c r="H2585" s="259"/>
      <c r="I2585" s="259"/>
      <c r="J2585" s="259"/>
    </row>
    <row r="2586" spans="1:10">
      <c r="A2586" s="259"/>
      <c r="B2586" s="259"/>
      <c r="C2586" s="259"/>
      <c r="D2586" s="259"/>
      <c r="E2586" s="259"/>
      <c r="F2586" s="270"/>
      <c r="G2586" s="259"/>
      <c r="H2586" s="259"/>
      <c r="I2586" s="259"/>
      <c r="J2586" s="259"/>
    </row>
    <row r="2587" spans="1:10">
      <c r="A2587" s="259"/>
      <c r="B2587" s="259"/>
      <c r="C2587" s="259"/>
      <c r="D2587" s="259"/>
      <c r="E2587" s="259"/>
      <c r="F2587" s="270"/>
      <c r="G2587" s="259"/>
      <c r="H2587" s="259"/>
      <c r="I2587" s="259"/>
      <c r="J2587" s="259"/>
    </row>
    <row r="2588" spans="1:10">
      <c r="A2588" s="259"/>
      <c r="B2588" s="259"/>
      <c r="C2588" s="259"/>
      <c r="D2588" s="259"/>
      <c r="E2588" s="259"/>
      <c r="F2588" s="270"/>
      <c r="G2588" s="259"/>
      <c r="H2588" s="259"/>
      <c r="I2588" s="259"/>
      <c r="J2588" s="259"/>
    </row>
    <row r="2589" spans="1:10">
      <c r="A2589" s="259"/>
      <c r="B2589" s="259"/>
      <c r="C2589" s="259"/>
      <c r="D2589" s="259"/>
      <c r="E2589" s="259"/>
      <c r="F2589" s="270"/>
      <c r="G2589" s="259"/>
      <c r="H2589" s="259"/>
      <c r="I2589" s="259"/>
      <c r="J2589" s="259"/>
    </row>
    <row r="2590" spans="1:10">
      <c r="A2590" s="259"/>
      <c r="B2590" s="259"/>
      <c r="C2590" s="259"/>
      <c r="D2590" s="259"/>
      <c r="E2590" s="259"/>
      <c r="F2590" s="270"/>
      <c r="G2590" s="259"/>
      <c r="H2590" s="259"/>
      <c r="I2590" s="259"/>
      <c r="J2590" s="259"/>
    </row>
    <row r="2591" spans="1:10">
      <c r="A2591" s="259"/>
      <c r="B2591" s="259"/>
      <c r="C2591" s="259"/>
      <c r="D2591" s="259"/>
      <c r="E2591" s="259"/>
      <c r="F2591" s="270"/>
      <c r="G2591" s="259"/>
      <c r="H2591" s="259"/>
      <c r="I2591" s="259"/>
      <c r="J2591" s="259"/>
    </row>
    <row r="2592" spans="1:10">
      <c r="A2592" s="259"/>
      <c r="B2592" s="259"/>
      <c r="C2592" s="259"/>
      <c r="D2592" s="259"/>
      <c r="E2592" s="259"/>
      <c r="F2592" s="270"/>
      <c r="G2592" s="259"/>
      <c r="H2592" s="259"/>
      <c r="I2592" s="259"/>
      <c r="J2592" s="259"/>
    </row>
    <row r="2593" spans="1:10">
      <c r="A2593" s="259"/>
      <c r="B2593" s="259"/>
      <c r="C2593" s="259"/>
      <c r="D2593" s="259"/>
      <c r="E2593" s="259"/>
      <c r="F2593" s="270"/>
      <c r="G2593" s="259"/>
      <c r="H2593" s="259"/>
      <c r="I2593" s="259"/>
      <c r="J2593" s="259"/>
    </row>
    <row r="2594" spans="1:10">
      <c r="A2594" s="259"/>
      <c r="B2594" s="259"/>
      <c r="C2594" s="259"/>
      <c r="D2594" s="259"/>
      <c r="E2594" s="259"/>
      <c r="F2594" s="270"/>
      <c r="G2594" s="259"/>
      <c r="H2594" s="259"/>
      <c r="I2594" s="259"/>
      <c r="J2594" s="259"/>
    </row>
    <row r="2595" spans="1:10">
      <c r="A2595" s="259"/>
      <c r="B2595" s="259"/>
      <c r="C2595" s="259"/>
      <c r="D2595" s="259"/>
      <c r="E2595" s="259"/>
      <c r="F2595" s="270"/>
      <c r="G2595" s="259"/>
      <c r="H2595" s="259"/>
      <c r="I2595" s="259"/>
      <c r="J2595" s="259"/>
    </row>
    <row r="2596" spans="1:10">
      <c r="A2596" s="259"/>
      <c r="B2596" s="259"/>
      <c r="C2596" s="259"/>
      <c r="D2596" s="259"/>
      <c r="E2596" s="259"/>
      <c r="F2596" s="270"/>
      <c r="G2596" s="259"/>
      <c r="H2596" s="259"/>
      <c r="I2596" s="259"/>
      <c r="J2596" s="259"/>
    </row>
    <row r="2597" spans="1:10">
      <c r="A2597" s="259"/>
      <c r="B2597" s="259"/>
      <c r="C2597" s="259"/>
      <c r="D2597" s="259"/>
      <c r="E2597" s="259"/>
      <c r="F2597" s="270"/>
      <c r="G2597" s="259"/>
      <c r="H2597" s="259"/>
      <c r="I2597" s="259"/>
      <c r="J2597" s="259"/>
    </row>
    <row r="2598" spans="1:10">
      <c r="A2598" s="259"/>
      <c r="B2598" s="259"/>
      <c r="C2598" s="259"/>
      <c r="D2598" s="259"/>
      <c r="E2598" s="259"/>
      <c r="F2598" s="270"/>
      <c r="G2598" s="259"/>
      <c r="H2598" s="259"/>
      <c r="I2598" s="259"/>
      <c r="J2598" s="259"/>
    </row>
    <row r="2599" spans="1:10">
      <c r="A2599" s="259"/>
      <c r="B2599" s="259"/>
      <c r="C2599" s="259"/>
      <c r="D2599" s="259"/>
      <c r="E2599" s="259"/>
      <c r="F2599" s="270"/>
      <c r="G2599" s="259"/>
      <c r="H2599" s="259"/>
      <c r="I2599" s="259"/>
      <c r="J2599" s="259"/>
    </row>
    <row r="2600" spans="1:10">
      <c r="A2600" s="259"/>
      <c r="B2600" s="259"/>
      <c r="C2600" s="259"/>
      <c r="D2600" s="259"/>
      <c r="E2600" s="259"/>
      <c r="F2600" s="270"/>
      <c r="G2600" s="259"/>
      <c r="H2600" s="259"/>
      <c r="I2600" s="259"/>
      <c r="J2600" s="259"/>
    </row>
    <row r="2601" spans="1:10">
      <c r="A2601" s="259"/>
      <c r="B2601" s="259"/>
      <c r="C2601" s="259"/>
      <c r="D2601" s="259"/>
      <c r="E2601" s="259"/>
      <c r="F2601" s="270"/>
      <c r="G2601" s="259"/>
      <c r="H2601" s="259"/>
      <c r="I2601" s="259"/>
      <c r="J2601" s="259"/>
    </row>
    <row r="2602" spans="1:10">
      <c r="A2602" s="259"/>
      <c r="B2602" s="259"/>
      <c r="C2602" s="259"/>
      <c r="D2602" s="259"/>
      <c r="E2602" s="259"/>
      <c r="F2602" s="270"/>
      <c r="G2602" s="259"/>
      <c r="H2602" s="259"/>
      <c r="I2602" s="259"/>
      <c r="J2602" s="259"/>
    </row>
    <row r="2603" spans="1:10">
      <c r="A2603" s="259"/>
      <c r="B2603" s="259"/>
      <c r="C2603" s="259"/>
      <c r="D2603" s="259"/>
      <c r="E2603" s="259"/>
      <c r="F2603" s="270"/>
      <c r="G2603" s="259"/>
      <c r="H2603" s="259"/>
      <c r="I2603" s="259"/>
      <c r="J2603" s="259"/>
    </row>
    <row r="2604" spans="1:10">
      <c r="A2604" s="259"/>
      <c r="B2604" s="259"/>
      <c r="C2604" s="259"/>
      <c r="D2604" s="259"/>
      <c r="E2604" s="259"/>
      <c r="F2604" s="270"/>
      <c r="G2604" s="259"/>
      <c r="H2604" s="259"/>
      <c r="I2604" s="259"/>
      <c r="J2604" s="259"/>
    </row>
    <row r="2605" spans="1:10">
      <c r="A2605" s="259"/>
      <c r="B2605" s="259"/>
      <c r="C2605" s="259"/>
      <c r="D2605" s="259"/>
      <c r="E2605" s="259"/>
      <c r="F2605" s="270"/>
      <c r="G2605" s="259"/>
      <c r="H2605" s="259"/>
      <c r="I2605" s="259"/>
      <c r="J2605" s="259"/>
    </row>
    <row r="2606" spans="1:10">
      <c r="A2606" s="259"/>
      <c r="B2606" s="259"/>
      <c r="C2606" s="259"/>
      <c r="D2606" s="259"/>
      <c r="E2606" s="259"/>
      <c r="F2606" s="270"/>
      <c r="G2606" s="259"/>
      <c r="H2606" s="259"/>
      <c r="I2606" s="259"/>
      <c r="J2606" s="259"/>
    </row>
    <row r="2607" spans="1:10">
      <c r="A2607" s="259"/>
      <c r="B2607" s="259"/>
      <c r="C2607" s="259"/>
      <c r="D2607" s="259"/>
      <c r="E2607" s="259"/>
      <c r="F2607" s="270"/>
      <c r="G2607" s="259"/>
      <c r="H2607" s="259"/>
      <c r="I2607" s="259"/>
      <c r="J2607" s="259"/>
    </row>
    <row r="2608" spans="1:10">
      <c r="A2608" s="259"/>
      <c r="B2608" s="259"/>
      <c r="C2608" s="259"/>
      <c r="D2608" s="259"/>
      <c r="E2608" s="259"/>
      <c r="F2608" s="270"/>
      <c r="G2608" s="259"/>
      <c r="H2608" s="259"/>
      <c r="I2608" s="259"/>
      <c r="J2608" s="259"/>
    </row>
    <row r="2609" spans="1:10">
      <c r="A2609" s="259"/>
      <c r="B2609" s="259"/>
      <c r="C2609" s="259"/>
      <c r="D2609" s="259"/>
      <c r="E2609" s="259"/>
      <c r="F2609" s="270"/>
      <c r="G2609" s="259"/>
      <c r="H2609" s="259"/>
      <c r="I2609" s="259"/>
      <c r="J2609" s="259"/>
    </row>
    <row r="2610" spans="1:10">
      <c r="A2610" s="259"/>
      <c r="B2610" s="259"/>
      <c r="C2610" s="259"/>
      <c r="D2610" s="259"/>
      <c r="E2610" s="259"/>
      <c r="F2610" s="270"/>
      <c r="G2610" s="259"/>
      <c r="H2610" s="259"/>
      <c r="I2610" s="259"/>
      <c r="J2610" s="259"/>
    </row>
    <row r="2611" spans="1:10">
      <c r="A2611" s="259"/>
      <c r="B2611" s="259"/>
      <c r="C2611" s="259"/>
      <c r="D2611" s="259"/>
      <c r="E2611" s="259"/>
      <c r="F2611" s="270"/>
      <c r="G2611" s="259"/>
      <c r="H2611" s="259"/>
      <c r="I2611" s="259"/>
      <c r="J2611" s="259"/>
    </row>
    <row r="2612" spans="1:10">
      <c r="A2612" s="259"/>
      <c r="B2612" s="259"/>
      <c r="C2612" s="259"/>
      <c r="D2612" s="259"/>
      <c r="E2612" s="259"/>
      <c r="F2612" s="270"/>
      <c r="G2612" s="259"/>
      <c r="H2612" s="259"/>
      <c r="I2612" s="259"/>
      <c r="J2612" s="259"/>
    </row>
    <row r="2613" spans="1:10">
      <c r="A2613" s="259"/>
      <c r="B2613" s="259"/>
      <c r="C2613" s="259"/>
      <c r="D2613" s="259"/>
      <c r="E2613" s="259"/>
      <c r="F2613" s="270"/>
      <c r="G2613" s="259"/>
      <c r="H2613" s="259"/>
      <c r="I2613" s="259"/>
      <c r="J2613" s="259"/>
    </row>
    <row r="2614" spans="1:10">
      <c r="A2614" s="259"/>
      <c r="B2614" s="259"/>
      <c r="C2614" s="259"/>
      <c r="D2614" s="259"/>
      <c r="E2614" s="259"/>
      <c r="F2614" s="270"/>
      <c r="G2614" s="259"/>
      <c r="H2614" s="259"/>
      <c r="I2614" s="259"/>
      <c r="J2614" s="259"/>
    </row>
    <row r="2615" spans="1:10">
      <c r="A2615" s="259"/>
      <c r="B2615" s="259"/>
      <c r="C2615" s="259"/>
      <c r="D2615" s="259"/>
      <c r="E2615" s="259"/>
      <c r="F2615" s="270"/>
      <c r="G2615" s="259"/>
      <c r="H2615" s="259"/>
      <c r="I2615" s="259"/>
      <c r="J2615" s="259"/>
    </row>
    <row r="2616" spans="1:10">
      <c r="A2616" s="259"/>
      <c r="B2616" s="259"/>
      <c r="C2616" s="259"/>
      <c r="D2616" s="259"/>
      <c r="E2616" s="259"/>
      <c r="F2616" s="270"/>
      <c r="G2616" s="259"/>
      <c r="H2616" s="259"/>
      <c r="I2616" s="259"/>
      <c r="J2616" s="259"/>
    </row>
    <row r="2617" spans="1:10">
      <c r="A2617" s="259"/>
      <c r="B2617" s="259"/>
      <c r="C2617" s="259"/>
      <c r="D2617" s="259"/>
      <c r="E2617" s="259"/>
      <c r="F2617" s="270"/>
      <c r="G2617" s="259"/>
      <c r="H2617" s="259"/>
      <c r="I2617" s="259"/>
      <c r="J2617" s="259"/>
    </row>
    <row r="2618" spans="1:10">
      <c r="A2618" s="259"/>
      <c r="B2618" s="259"/>
      <c r="C2618" s="259"/>
      <c r="D2618" s="259"/>
      <c r="E2618" s="259"/>
      <c r="F2618" s="270"/>
      <c r="G2618" s="259"/>
      <c r="H2618" s="259"/>
      <c r="I2618" s="259"/>
      <c r="J2618" s="259"/>
    </row>
    <row r="2619" spans="1:10">
      <c r="A2619" s="259"/>
      <c r="B2619" s="259"/>
      <c r="C2619" s="259"/>
      <c r="D2619" s="259"/>
      <c r="E2619" s="259"/>
      <c r="F2619" s="270"/>
      <c r="G2619" s="259"/>
      <c r="H2619" s="259"/>
      <c r="I2619" s="259"/>
      <c r="J2619" s="259"/>
    </row>
    <row r="2620" spans="1:10">
      <c r="A2620" s="259"/>
      <c r="B2620" s="259"/>
      <c r="C2620" s="259"/>
      <c r="D2620" s="259"/>
      <c r="E2620" s="259"/>
      <c r="F2620" s="270"/>
      <c r="G2620" s="259"/>
      <c r="H2620" s="259"/>
      <c r="I2620" s="259"/>
      <c r="J2620" s="259"/>
    </row>
    <row r="2621" spans="1:10">
      <c r="A2621" s="259"/>
      <c r="B2621" s="259"/>
      <c r="C2621" s="259"/>
      <c r="D2621" s="259"/>
      <c r="E2621" s="259"/>
      <c r="F2621" s="270"/>
      <c r="G2621" s="259"/>
      <c r="H2621" s="259"/>
      <c r="I2621" s="259"/>
      <c r="J2621" s="259"/>
    </row>
    <row r="2622" spans="1:10">
      <c r="A2622" s="259"/>
      <c r="B2622" s="259"/>
      <c r="C2622" s="259"/>
      <c r="D2622" s="259"/>
      <c r="E2622" s="259"/>
      <c r="F2622" s="270"/>
      <c r="G2622" s="259"/>
      <c r="H2622" s="259"/>
      <c r="I2622" s="259"/>
      <c r="J2622" s="259"/>
    </row>
    <row r="2623" spans="1:10">
      <c r="A2623" s="259"/>
      <c r="B2623" s="259"/>
      <c r="C2623" s="259"/>
      <c r="D2623" s="259"/>
      <c r="E2623" s="259"/>
      <c r="F2623" s="270"/>
      <c r="G2623" s="259"/>
      <c r="H2623" s="259"/>
      <c r="I2623" s="259"/>
      <c r="J2623" s="259"/>
    </row>
    <row r="2624" spans="1:10">
      <c r="A2624" s="259"/>
      <c r="B2624" s="259"/>
      <c r="C2624" s="259"/>
      <c r="D2624" s="259"/>
      <c r="E2624" s="259"/>
      <c r="F2624" s="270"/>
      <c r="G2624" s="259"/>
      <c r="H2624" s="259"/>
      <c r="I2624" s="259"/>
      <c r="J2624" s="259"/>
    </row>
    <row r="2625" spans="1:10">
      <c r="A2625" s="259"/>
      <c r="B2625" s="259"/>
      <c r="C2625" s="259"/>
      <c r="D2625" s="259"/>
      <c r="E2625" s="259"/>
      <c r="F2625" s="270"/>
      <c r="G2625" s="259"/>
      <c r="H2625" s="259"/>
      <c r="I2625" s="259"/>
      <c r="J2625" s="259"/>
    </row>
    <row r="2626" spans="1:10">
      <c r="A2626" s="259"/>
      <c r="B2626" s="259"/>
      <c r="C2626" s="259"/>
      <c r="D2626" s="259"/>
      <c r="E2626" s="259"/>
      <c r="F2626" s="270"/>
      <c r="G2626" s="259"/>
      <c r="H2626" s="259"/>
      <c r="I2626" s="259"/>
      <c r="J2626" s="259"/>
    </row>
    <row r="2627" spans="1:10">
      <c r="A2627" s="259"/>
      <c r="B2627" s="259"/>
      <c r="C2627" s="259"/>
      <c r="D2627" s="259"/>
      <c r="E2627" s="259"/>
      <c r="F2627" s="270"/>
      <c r="G2627" s="259"/>
      <c r="H2627" s="259"/>
      <c r="I2627" s="259"/>
      <c r="J2627" s="259"/>
    </row>
    <row r="2628" spans="1:10">
      <c r="A2628" s="259"/>
      <c r="B2628" s="259"/>
      <c r="C2628" s="259"/>
      <c r="D2628" s="259"/>
      <c r="E2628" s="259"/>
      <c r="F2628" s="270"/>
      <c r="G2628" s="259"/>
      <c r="H2628" s="259"/>
      <c r="I2628" s="259"/>
      <c r="J2628" s="259"/>
    </row>
    <row r="2629" spans="1:10">
      <c r="A2629" s="259"/>
      <c r="B2629" s="259"/>
      <c r="C2629" s="259"/>
      <c r="D2629" s="259"/>
      <c r="E2629" s="259"/>
      <c r="F2629" s="270"/>
      <c r="G2629" s="259"/>
      <c r="H2629" s="259"/>
      <c r="I2629" s="259"/>
      <c r="J2629" s="259"/>
    </row>
    <row r="2630" spans="1:10">
      <c r="A2630" s="259"/>
      <c r="B2630" s="259"/>
      <c r="C2630" s="259"/>
      <c r="D2630" s="259"/>
      <c r="E2630" s="259"/>
      <c r="F2630" s="270"/>
      <c r="G2630" s="259"/>
      <c r="H2630" s="259"/>
      <c r="I2630" s="259"/>
      <c r="J2630" s="259"/>
    </row>
    <row r="2631" spans="1:10">
      <c r="A2631" s="259"/>
      <c r="B2631" s="259"/>
      <c r="C2631" s="259"/>
      <c r="D2631" s="259"/>
      <c r="E2631" s="259"/>
      <c r="F2631" s="270"/>
      <c r="G2631" s="259"/>
      <c r="H2631" s="259"/>
      <c r="I2631" s="259"/>
      <c r="J2631" s="259"/>
    </row>
    <row r="2632" spans="1:10">
      <c r="A2632" s="259"/>
      <c r="B2632" s="259"/>
      <c r="C2632" s="259"/>
      <c r="D2632" s="259"/>
      <c r="E2632" s="259"/>
      <c r="F2632" s="270"/>
      <c r="G2632" s="259"/>
      <c r="H2632" s="259"/>
      <c r="I2632" s="259"/>
      <c r="J2632" s="259"/>
    </row>
    <row r="2633" spans="1:10">
      <c r="A2633" s="259"/>
      <c r="B2633" s="259"/>
      <c r="C2633" s="259"/>
      <c r="D2633" s="259"/>
      <c r="E2633" s="259"/>
      <c r="F2633" s="270"/>
      <c r="G2633" s="259"/>
      <c r="H2633" s="259"/>
      <c r="I2633" s="259"/>
      <c r="J2633" s="259"/>
    </row>
    <row r="2634" spans="1:10">
      <c r="A2634" s="259"/>
      <c r="B2634" s="259"/>
      <c r="C2634" s="259"/>
      <c r="D2634" s="259"/>
      <c r="E2634" s="259"/>
      <c r="F2634" s="270"/>
      <c r="G2634" s="259"/>
      <c r="H2634" s="259"/>
      <c r="I2634" s="259"/>
      <c r="J2634" s="259"/>
    </row>
    <row r="2635" spans="1:10">
      <c r="A2635" s="259"/>
      <c r="B2635" s="259"/>
      <c r="C2635" s="259"/>
      <c r="D2635" s="259"/>
      <c r="E2635" s="259"/>
      <c r="F2635" s="270"/>
      <c r="G2635" s="259"/>
      <c r="H2635" s="259"/>
      <c r="I2635" s="259"/>
      <c r="J2635" s="259"/>
    </row>
    <row r="2636" spans="1:10">
      <c r="A2636" s="259"/>
      <c r="B2636" s="259"/>
      <c r="C2636" s="259"/>
      <c r="D2636" s="259"/>
      <c r="E2636" s="259"/>
      <c r="F2636" s="270"/>
      <c r="G2636" s="259"/>
      <c r="H2636" s="259"/>
      <c r="I2636" s="259"/>
      <c r="J2636" s="259"/>
    </row>
    <row r="2637" spans="1:10">
      <c r="A2637" s="259"/>
      <c r="B2637" s="259"/>
      <c r="C2637" s="259"/>
      <c r="D2637" s="259"/>
      <c r="E2637" s="259"/>
      <c r="F2637" s="270"/>
      <c r="G2637" s="259"/>
      <c r="H2637" s="259"/>
      <c r="I2637" s="259"/>
      <c r="J2637" s="259"/>
    </row>
    <row r="2638" spans="1:10">
      <c r="A2638" s="259"/>
      <c r="B2638" s="259"/>
      <c r="C2638" s="259"/>
      <c r="D2638" s="259"/>
      <c r="E2638" s="259"/>
      <c r="F2638" s="270"/>
      <c r="G2638" s="259"/>
      <c r="H2638" s="259"/>
      <c r="I2638" s="259"/>
      <c r="J2638" s="259"/>
    </row>
    <row r="2639" spans="1:10">
      <c r="A2639" s="259"/>
      <c r="B2639" s="259"/>
      <c r="C2639" s="259"/>
      <c r="D2639" s="259"/>
      <c r="E2639" s="259"/>
      <c r="F2639" s="270"/>
      <c r="G2639" s="259"/>
      <c r="H2639" s="259"/>
      <c r="I2639" s="259"/>
      <c r="J2639" s="259"/>
    </row>
    <row r="2640" spans="1:10">
      <c r="A2640" s="259"/>
      <c r="B2640" s="259"/>
      <c r="C2640" s="259"/>
      <c r="D2640" s="259"/>
      <c r="E2640" s="259"/>
      <c r="F2640" s="270"/>
      <c r="G2640" s="259"/>
      <c r="H2640" s="259"/>
      <c r="I2640" s="259"/>
      <c r="J2640" s="259"/>
    </row>
    <row r="2641" spans="1:10">
      <c r="A2641" s="259"/>
      <c r="B2641" s="259"/>
      <c r="C2641" s="259"/>
      <c r="D2641" s="259"/>
      <c r="E2641" s="259"/>
      <c r="F2641" s="270"/>
      <c r="G2641" s="259"/>
      <c r="H2641" s="259"/>
      <c r="I2641" s="259"/>
      <c r="J2641" s="259"/>
    </row>
    <row r="2642" spans="1:10">
      <c r="A2642" s="259"/>
      <c r="B2642" s="259"/>
      <c r="C2642" s="259"/>
      <c r="D2642" s="259"/>
      <c r="E2642" s="259"/>
      <c r="F2642" s="270"/>
      <c r="G2642" s="259"/>
      <c r="H2642" s="259"/>
      <c r="I2642" s="259"/>
      <c r="J2642" s="259"/>
    </row>
    <row r="2643" spans="1:10">
      <c r="A2643" s="259"/>
      <c r="B2643" s="259"/>
      <c r="C2643" s="259"/>
      <c r="D2643" s="259"/>
      <c r="E2643" s="259"/>
      <c r="F2643" s="270"/>
      <c r="G2643" s="259"/>
      <c r="H2643" s="259"/>
      <c r="I2643" s="259"/>
      <c r="J2643" s="259"/>
    </row>
    <row r="2644" spans="1:10">
      <c r="A2644" s="259"/>
      <c r="B2644" s="259"/>
      <c r="C2644" s="259"/>
      <c r="D2644" s="259"/>
      <c r="E2644" s="259"/>
      <c r="F2644" s="270"/>
      <c r="G2644" s="259"/>
      <c r="H2644" s="259"/>
      <c r="I2644" s="259"/>
      <c r="J2644" s="259"/>
    </row>
    <row r="2645" spans="1:10">
      <c r="A2645" s="259"/>
      <c r="B2645" s="259"/>
      <c r="C2645" s="259"/>
      <c r="D2645" s="259"/>
      <c r="E2645" s="259"/>
      <c r="F2645" s="270"/>
      <c r="G2645" s="259"/>
      <c r="H2645" s="259"/>
      <c r="I2645" s="259"/>
      <c r="J2645" s="259"/>
    </row>
    <row r="2646" spans="1:10">
      <c r="A2646" s="259"/>
      <c r="B2646" s="259"/>
      <c r="C2646" s="259"/>
      <c r="D2646" s="259"/>
      <c r="E2646" s="259"/>
      <c r="F2646" s="270"/>
      <c r="G2646" s="259"/>
      <c r="H2646" s="259"/>
      <c r="I2646" s="259"/>
      <c r="J2646" s="259"/>
    </row>
    <row r="2647" spans="1:10">
      <c r="A2647" s="259"/>
      <c r="B2647" s="259"/>
      <c r="C2647" s="259"/>
      <c r="D2647" s="259"/>
      <c r="E2647" s="259"/>
      <c r="F2647" s="270"/>
      <c r="G2647" s="259"/>
      <c r="H2647" s="259"/>
      <c r="I2647" s="259"/>
      <c r="J2647" s="259"/>
    </row>
    <row r="2648" spans="1:10">
      <c r="A2648" s="259"/>
      <c r="B2648" s="259"/>
      <c r="C2648" s="259"/>
      <c r="D2648" s="259"/>
      <c r="E2648" s="259"/>
      <c r="F2648" s="270"/>
      <c r="G2648" s="259"/>
      <c r="H2648" s="259"/>
      <c r="I2648" s="259"/>
      <c r="J2648" s="259"/>
    </row>
    <row r="2649" spans="1:10">
      <c r="A2649" s="259"/>
      <c r="B2649" s="259"/>
      <c r="C2649" s="259"/>
      <c r="D2649" s="259"/>
      <c r="E2649" s="259"/>
      <c r="F2649" s="270"/>
      <c r="G2649" s="259"/>
      <c r="H2649" s="259"/>
      <c r="I2649" s="259"/>
      <c r="J2649" s="259"/>
    </row>
    <row r="2650" spans="1:10">
      <c r="A2650" s="259"/>
      <c r="B2650" s="259"/>
      <c r="C2650" s="259"/>
      <c r="D2650" s="259"/>
      <c r="E2650" s="259"/>
      <c r="F2650" s="270"/>
      <c r="G2650" s="259"/>
      <c r="H2650" s="259"/>
      <c r="I2650" s="259"/>
      <c r="J2650" s="259"/>
    </row>
    <row r="2651" spans="1:10">
      <c r="A2651" s="259"/>
      <c r="B2651" s="259"/>
      <c r="C2651" s="259"/>
      <c r="D2651" s="259"/>
      <c r="E2651" s="259"/>
      <c r="F2651" s="270"/>
      <c r="G2651" s="259"/>
      <c r="H2651" s="259"/>
      <c r="I2651" s="259"/>
      <c r="J2651" s="259"/>
    </row>
    <row r="2652" spans="1:10">
      <c r="A2652" s="259"/>
      <c r="B2652" s="259"/>
      <c r="C2652" s="259"/>
      <c r="D2652" s="259"/>
      <c r="E2652" s="259"/>
      <c r="F2652" s="270"/>
      <c r="G2652" s="259"/>
      <c r="H2652" s="259"/>
      <c r="I2652" s="259"/>
      <c r="J2652" s="259"/>
    </row>
    <row r="2653" spans="1:10">
      <c r="A2653" s="259"/>
      <c r="B2653" s="259"/>
      <c r="C2653" s="259"/>
      <c r="D2653" s="259"/>
      <c r="E2653" s="259"/>
      <c r="F2653" s="270"/>
      <c r="G2653" s="259"/>
      <c r="H2653" s="259"/>
      <c r="I2653" s="259"/>
      <c r="J2653" s="259"/>
    </row>
    <row r="2654" spans="1:10">
      <c r="A2654" s="259"/>
      <c r="B2654" s="259"/>
      <c r="C2654" s="259"/>
      <c r="D2654" s="259"/>
      <c r="E2654" s="259"/>
      <c r="F2654" s="270"/>
      <c r="G2654" s="259"/>
      <c r="H2654" s="259"/>
      <c r="I2654" s="259"/>
      <c r="J2654" s="259"/>
    </row>
    <row r="2655" spans="1:10">
      <c r="A2655" s="259"/>
      <c r="B2655" s="259"/>
      <c r="C2655" s="259"/>
      <c r="D2655" s="259"/>
      <c r="E2655" s="259"/>
      <c r="F2655" s="270"/>
      <c r="G2655" s="259"/>
      <c r="H2655" s="259"/>
      <c r="I2655" s="259"/>
      <c r="J2655" s="259"/>
    </row>
    <row r="2656" spans="1:10">
      <c r="A2656" s="259"/>
      <c r="B2656" s="259"/>
      <c r="C2656" s="259"/>
      <c r="D2656" s="259"/>
      <c r="E2656" s="259"/>
      <c r="F2656" s="270"/>
      <c r="G2656" s="259"/>
      <c r="H2656" s="259"/>
      <c r="I2656" s="259"/>
      <c r="J2656" s="259"/>
    </row>
    <row r="2657" spans="1:10">
      <c r="A2657" s="259"/>
      <c r="B2657" s="259"/>
      <c r="C2657" s="259"/>
      <c r="D2657" s="259"/>
      <c r="E2657" s="259"/>
      <c r="F2657" s="270"/>
      <c r="G2657" s="259"/>
      <c r="H2657" s="259"/>
      <c r="I2657" s="259"/>
      <c r="J2657" s="259"/>
    </row>
    <row r="2658" spans="1:10">
      <c r="A2658" s="259"/>
      <c r="B2658" s="259"/>
      <c r="C2658" s="259"/>
      <c r="D2658" s="259"/>
      <c r="E2658" s="259"/>
      <c r="F2658" s="270"/>
      <c r="G2658" s="259"/>
      <c r="H2658" s="259"/>
      <c r="I2658" s="259"/>
      <c r="J2658" s="259"/>
    </row>
    <row r="2659" spans="1:10">
      <c r="A2659" s="259"/>
      <c r="B2659" s="259"/>
      <c r="C2659" s="259"/>
      <c r="D2659" s="259"/>
      <c r="E2659" s="259"/>
      <c r="F2659" s="270"/>
      <c r="G2659" s="259"/>
      <c r="H2659" s="259"/>
      <c r="I2659" s="259"/>
      <c r="J2659" s="259"/>
    </row>
    <row r="2660" spans="1:10">
      <c r="A2660" s="259"/>
      <c r="B2660" s="259"/>
      <c r="C2660" s="259"/>
      <c r="D2660" s="259"/>
      <c r="E2660" s="259"/>
      <c r="F2660" s="270"/>
      <c r="G2660" s="259"/>
      <c r="H2660" s="259"/>
      <c r="I2660" s="259"/>
      <c r="J2660" s="259"/>
    </row>
    <row r="2661" spans="1:10">
      <c r="A2661" s="259"/>
      <c r="B2661" s="259"/>
      <c r="C2661" s="259"/>
      <c r="D2661" s="259"/>
      <c r="E2661" s="259"/>
      <c r="F2661" s="270"/>
      <c r="G2661" s="259"/>
      <c r="H2661" s="259"/>
      <c r="I2661" s="259"/>
      <c r="J2661" s="259"/>
    </row>
    <row r="2662" spans="1:10">
      <c r="A2662" s="259"/>
      <c r="B2662" s="259"/>
      <c r="C2662" s="259"/>
      <c r="D2662" s="259"/>
      <c r="E2662" s="259"/>
      <c r="F2662" s="270"/>
      <c r="G2662" s="259"/>
      <c r="H2662" s="259"/>
      <c r="I2662" s="259"/>
      <c r="J2662" s="259"/>
    </row>
    <row r="2663" spans="1:10">
      <c r="A2663" s="259"/>
      <c r="B2663" s="259"/>
      <c r="C2663" s="259"/>
      <c r="D2663" s="259"/>
      <c r="E2663" s="259"/>
      <c r="F2663" s="270"/>
      <c r="G2663" s="259"/>
      <c r="H2663" s="259"/>
      <c r="I2663" s="259"/>
      <c r="J2663" s="259"/>
    </row>
    <row r="2664" spans="1:10">
      <c r="A2664" s="259"/>
      <c r="B2664" s="259"/>
      <c r="C2664" s="259"/>
      <c r="D2664" s="259"/>
      <c r="E2664" s="259"/>
      <c r="F2664" s="270"/>
      <c r="G2664" s="259"/>
      <c r="H2664" s="259"/>
      <c r="I2664" s="259"/>
      <c r="J2664" s="259"/>
    </row>
    <row r="2665" spans="1:10">
      <c r="A2665" s="259"/>
      <c r="B2665" s="259"/>
      <c r="C2665" s="259"/>
      <c r="D2665" s="259"/>
      <c r="E2665" s="259"/>
      <c r="F2665" s="270"/>
      <c r="G2665" s="259"/>
      <c r="H2665" s="259"/>
      <c r="I2665" s="259"/>
      <c r="J2665" s="259"/>
    </row>
    <row r="2666" spans="1:10">
      <c r="A2666" s="259"/>
      <c r="B2666" s="259"/>
      <c r="C2666" s="259"/>
      <c r="D2666" s="259"/>
      <c r="E2666" s="259"/>
      <c r="F2666" s="270"/>
      <c r="G2666" s="259"/>
      <c r="H2666" s="259"/>
      <c r="I2666" s="259"/>
      <c r="J2666" s="259"/>
    </row>
    <row r="2667" spans="1:10">
      <c r="A2667" s="259"/>
      <c r="B2667" s="259"/>
      <c r="C2667" s="259"/>
      <c r="D2667" s="259"/>
      <c r="E2667" s="259"/>
      <c r="F2667" s="270"/>
      <c r="G2667" s="259"/>
      <c r="H2667" s="259"/>
      <c r="I2667" s="259"/>
      <c r="J2667" s="259"/>
    </row>
    <row r="2668" spans="1:10">
      <c r="A2668" s="259"/>
      <c r="B2668" s="259"/>
      <c r="C2668" s="259"/>
      <c r="D2668" s="259"/>
      <c r="E2668" s="259"/>
      <c r="F2668" s="270"/>
      <c r="G2668" s="259"/>
      <c r="H2668" s="259"/>
      <c r="I2668" s="259"/>
      <c r="J2668" s="259"/>
    </row>
    <row r="2669" spans="1:10">
      <c r="A2669" s="259"/>
      <c r="B2669" s="259"/>
      <c r="C2669" s="259"/>
      <c r="D2669" s="259"/>
      <c r="E2669" s="259"/>
      <c r="F2669" s="270"/>
      <c r="G2669" s="259"/>
      <c r="H2669" s="259"/>
      <c r="I2669" s="259"/>
      <c r="J2669" s="259"/>
    </row>
    <row r="2670" spans="1:10">
      <c r="A2670" s="259"/>
      <c r="B2670" s="259"/>
      <c r="C2670" s="259"/>
      <c r="D2670" s="259"/>
      <c r="E2670" s="259"/>
      <c r="F2670" s="270"/>
      <c r="G2670" s="259"/>
      <c r="H2670" s="259"/>
      <c r="I2670" s="259"/>
      <c r="J2670" s="259"/>
    </row>
    <row r="2671" spans="1:10">
      <c r="A2671" s="259"/>
      <c r="B2671" s="259"/>
      <c r="C2671" s="259"/>
      <c r="D2671" s="259"/>
      <c r="E2671" s="259"/>
      <c r="F2671" s="270"/>
      <c r="G2671" s="259"/>
      <c r="H2671" s="259"/>
      <c r="I2671" s="259"/>
      <c r="J2671" s="259"/>
    </row>
    <row r="2672" spans="1:10">
      <c r="A2672" s="259"/>
      <c r="B2672" s="259"/>
      <c r="C2672" s="259"/>
      <c r="D2672" s="259"/>
      <c r="E2672" s="259"/>
      <c r="F2672" s="270"/>
      <c r="G2672" s="259"/>
      <c r="H2672" s="259"/>
      <c r="I2672" s="259"/>
      <c r="J2672" s="259"/>
    </row>
    <row r="2673" spans="1:10">
      <c r="A2673" s="259"/>
      <c r="B2673" s="259"/>
      <c r="C2673" s="259"/>
      <c r="D2673" s="259"/>
      <c r="E2673" s="259"/>
      <c r="F2673" s="270"/>
      <c r="G2673" s="259"/>
      <c r="H2673" s="259"/>
      <c r="I2673" s="259"/>
      <c r="J2673" s="259"/>
    </row>
    <row r="2674" spans="1:10">
      <c r="A2674" s="259"/>
      <c r="B2674" s="259"/>
      <c r="C2674" s="259"/>
      <c r="D2674" s="259"/>
      <c r="E2674" s="259"/>
      <c r="F2674" s="270"/>
      <c r="G2674" s="259"/>
      <c r="H2674" s="259"/>
      <c r="I2674" s="259"/>
      <c r="J2674" s="259"/>
    </row>
    <row r="2675" spans="1:10">
      <c r="A2675" s="259"/>
      <c r="B2675" s="259"/>
      <c r="C2675" s="259"/>
      <c r="D2675" s="259"/>
      <c r="E2675" s="259"/>
      <c r="F2675" s="270"/>
      <c r="G2675" s="259"/>
      <c r="H2675" s="259"/>
      <c r="I2675" s="259"/>
      <c r="J2675" s="259"/>
    </row>
    <row r="2676" spans="1:10">
      <c r="A2676" s="259"/>
      <c r="B2676" s="259"/>
      <c r="C2676" s="259"/>
      <c r="D2676" s="259"/>
      <c r="E2676" s="259"/>
      <c r="F2676" s="270"/>
      <c r="G2676" s="259"/>
      <c r="H2676" s="259"/>
      <c r="I2676" s="259"/>
      <c r="J2676" s="259"/>
    </row>
    <row r="2677" spans="1:10">
      <c r="A2677" s="259"/>
      <c r="B2677" s="259"/>
      <c r="C2677" s="259"/>
      <c r="D2677" s="259"/>
      <c r="E2677" s="259"/>
      <c r="F2677" s="270"/>
      <c r="G2677" s="259"/>
      <c r="H2677" s="259"/>
      <c r="I2677" s="259"/>
      <c r="J2677" s="259"/>
    </row>
    <row r="2678" spans="1:10">
      <c r="A2678" s="259"/>
      <c r="B2678" s="259"/>
      <c r="C2678" s="259"/>
      <c r="D2678" s="259"/>
      <c r="E2678" s="259"/>
      <c r="F2678" s="270"/>
      <c r="G2678" s="259"/>
      <c r="H2678" s="259"/>
      <c r="I2678" s="259"/>
      <c r="J2678" s="259"/>
    </row>
    <row r="2679" spans="1:10">
      <c r="A2679" s="259"/>
      <c r="B2679" s="259"/>
      <c r="C2679" s="259"/>
      <c r="D2679" s="259"/>
      <c r="E2679" s="259"/>
      <c r="F2679" s="270"/>
      <c r="G2679" s="259"/>
      <c r="H2679" s="259"/>
      <c r="I2679" s="259"/>
      <c r="J2679" s="259"/>
    </row>
    <row r="2680" spans="1:10">
      <c r="A2680" s="259"/>
      <c r="B2680" s="259"/>
      <c r="C2680" s="259"/>
      <c r="D2680" s="259"/>
      <c r="E2680" s="259"/>
      <c r="F2680" s="270"/>
      <c r="G2680" s="259"/>
      <c r="H2680" s="259"/>
      <c r="I2680" s="259"/>
      <c r="J2680" s="259"/>
    </row>
    <row r="2681" spans="1:10">
      <c r="A2681" s="259"/>
      <c r="B2681" s="259"/>
      <c r="C2681" s="259"/>
      <c r="D2681" s="259"/>
      <c r="E2681" s="259"/>
      <c r="F2681" s="270"/>
      <c r="G2681" s="259"/>
      <c r="H2681" s="259"/>
      <c r="I2681" s="259"/>
      <c r="J2681" s="259"/>
    </row>
    <row r="2682" spans="1:10">
      <c r="A2682" s="259"/>
      <c r="B2682" s="259"/>
      <c r="C2682" s="259"/>
      <c r="D2682" s="259"/>
      <c r="E2682" s="259"/>
      <c r="F2682" s="270"/>
      <c r="G2682" s="259"/>
      <c r="H2682" s="259"/>
      <c r="I2682" s="259"/>
      <c r="J2682" s="259"/>
    </row>
    <row r="2683" spans="1:10">
      <c r="A2683" s="259"/>
      <c r="B2683" s="259"/>
      <c r="C2683" s="259"/>
      <c r="D2683" s="259"/>
      <c r="E2683" s="259"/>
      <c r="F2683" s="270"/>
      <c r="G2683" s="259"/>
      <c r="H2683" s="259"/>
      <c r="I2683" s="259"/>
      <c r="J2683" s="259"/>
    </row>
    <row r="2684" spans="1:10">
      <c r="A2684" s="259"/>
      <c r="B2684" s="259"/>
      <c r="C2684" s="259"/>
      <c r="D2684" s="259"/>
      <c r="E2684" s="259"/>
      <c r="F2684" s="270"/>
      <c r="G2684" s="259"/>
      <c r="H2684" s="259"/>
      <c r="I2684" s="259"/>
      <c r="J2684" s="259"/>
    </row>
    <row r="2685" spans="1:10">
      <c r="A2685" s="259"/>
      <c r="B2685" s="259"/>
      <c r="C2685" s="259"/>
      <c r="D2685" s="259"/>
      <c r="E2685" s="259"/>
      <c r="F2685" s="270"/>
      <c r="G2685" s="259"/>
      <c r="H2685" s="259"/>
      <c r="I2685" s="259"/>
      <c r="J2685" s="259"/>
    </row>
    <row r="2686" spans="1:10">
      <c r="A2686" s="259"/>
      <c r="B2686" s="259"/>
      <c r="C2686" s="259"/>
      <c r="D2686" s="259"/>
      <c r="E2686" s="259"/>
      <c r="F2686" s="270"/>
      <c r="G2686" s="259"/>
      <c r="H2686" s="259"/>
      <c r="I2686" s="259"/>
      <c r="J2686" s="259"/>
    </row>
    <row r="2687" spans="1:10">
      <c r="A2687" s="259"/>
      <c r="B2687" s="259"/>
      <c r="C2687" s="259"/>
      <c r="D2687" s="259"/>
      <c r="E2687" s="259"/>
      <c r="F2687" s="270"/>
      <c r="G2687" s="259"/>
      <c r="H2687" s="259"/>
      <c r="I2687" s="259"/>
      <c r="J2687" s="259"/>
    </row>
    <row r="2688" spans="1:10">
      <c r="A2688" s="259"/>
      <c r="B2688" s="259"/>
      <c r="C2688" s="259"/>
      <c r="D2688" s="259"/>
      <c r="E2688" s="259"/>
      <c r="F2688" s="270"/>
      <c r="G2688" s="259"/>
      <c r="H2688" s="259"/>
      <c r="I2688" s="259"/>
      <c r="J2688" s="259"/>
    </row>
    <row r="2689" spans="1:10">
      <c r="A2689" s="259"/>
      <c r="B2689" s="259"/>
      <c r="C2689" s="259"/>
      <c r="D2689" s="259"/>
      <c r="E2689" s="259"/>
      <c r="F2689" s="270"/>
      <c r="G2689" s="259"/>
      <c r="H2689" s="259"/>
      <c r="I2689" s="259"/>
      <c r="J2689" s="259"/>
    </row>
    <row r="2690" spans="1:10">
      <c r="A2690" s="259"/>
      <c r="B2690" s="259"/>
      <c r="C2690" s="259"/>
      <c r="D2690" s="259"/>
      <c r="E2690" s="259"/>
      <c r="F2690" s="270"/>
      <c r="G2690" s="259"/>
      <c r="H2690" s="259"/>
      <c r="I2690" s="259"/>
      <c r="J2690" s="259"/>
    </row>
    <row r="2691" spans="1:10">
      <c r="A2691" s="259"/>
      <c r="B2691" s="259"/>
      <c r="C2691" s="259"/>
      <c r="D2691" s="259"/>
      <c r="E2691" s="259"/>
      <c r="F2691" s="270"/>
      <c r="G2691" s="259"/>
      <c r="H2691" s="259"/>
      <c r="I2691" s="259"/>
      <c r="J2691" s="259"/>
    </row>
    <row r="2692" spans="1:10">
      <c r="A2692" s="259"/>
      <c r="B2692" s="259"/>
      <c r="C2692" s="259"/>
      <c r="D2692" s="259"/>
      <c r="E2692" s="259"/>
      <c r="F2692" s="270"/>
      <c r="G2692" s="259"/>
      <c r="H2692" s="259"/>
      <c r="I2692" s="259"/>
      <c r="J2692" s="259"/>
    </row>
    <row r="2693" spans="1:10">
      <c r="A2693" s="259"/>
      <c r="B2693" s="259"/>
      <c r="C2693" s="259"/>
      <c r="D2693" s="259"/>
      <c r="E2693" s="259"/>
      <c r="F2693" s="270"/>
      <c r="G2693" s="259"/>
      <c r="H2693" s="259"/>
      <c r="I2693" s="259"/>
      <c r="J2693" s="259"/>
    </row>
    <row r="2694" spans="1:10">
      <c r="A2694" s="259"/>
      <c r="B2694" s="259"/>
      <c r="C2694" s="259"/>
      <c r="D2694" s="259"/>
      <c r="E2694" s="259"/>
      <c r="F2694" s="270"/>
      <c r="G2694" s="259"/>
      <c r="H2694" s="259"/>
      <c r="I2694" s="259"/>
      <c r="J2694" s="259"/>
    </row>
    <row r="2695" spans="1:10">
      <c r="A2695" s="259"/>
      <c r="B2695" s="259"/>
      <c r="C2695" s="259"/>
      <c r="D2695" s="259"/>
      <c r="E2695" s="259"/>
      <c r="F2695" s="270"/>
      <c r="G2695" s="259"/>
      <c r="H2695" s="259"/>
      <c r="I2695" s="259"/>
      <c r="J2695" s="259"/>
    </row>
    <row r="2696" spans="1:10">
      <c r="A2696" s="259"/>
      <c r="B2696" s="259"/>
      <c r="C2696" s="259"/>
      <c r="D2696" s="259"/>
      <c r="E2696" s="259"/>
      <c r="F2696" s="270"/>
      <c r="G2696" s="259"/>
      <c r="H2696" s="259"/>
      <c r="I2696" s="259"/>
      <c r="J2696" s="259"/>
    </row>
    <row r="2697" spans="1:10">
      <c r="A2697" s="259"/>
      <c r="B2697" s="259"/>
      <c r="C2697" s="259"/>
      <c r="D2697" s="259"/>
      <c r="E2697" s="259"/>
      <c r="F2697" s="270"/>
      <c r="G2697" s="259"/>
      <c r="H2697" s="259"/>
      <c r="I2697" s="259"/>
      <c r="J2697" s="259"/>
    </row>
    <row r="2698" spans="1:10">
      <c r="A2698" s="259"/>
      <c r="B2698" s="259"/>
      <c r="C2698" s="259"/>
      <c r="D2698" s="259"/>
      <c r="E2698" s="259"/>
      <c r="F2698" s="270"/>
      <c r="G2698" s="259"/>
      <c r="H2698" s="259"/>
      <c r="I2698" s="259"/>
      <c r="J2698" s="259"/>
    </row>
    <row r="2699" spans="1:10">
      <c r="A2699" s="259"/>
      <c r="B2699" s="259"/>
      <c r="C2699" s="259"/>
      <c r="D2699" s="259"/>
      <c r="E2699" s="259"/>
      <c r="F2699" s="270"/>
      <c r="G2699" s="259"/>
      <c r="H2699" s="259"/>
      <c r="I2699" s="259"/>
      <c r="J2699" s="259"/>
    </row>
    <row r="2700" spans="1:10">
      <c r="A2700" s="259"/>
      <c r="B2700" s="259"/>
      <c r="C2700" s="259"/>
      <c r="D2700" s="259"/>
      <c r="E2700" s="259"/>
      <c r="F2700" s="270"/>
      <c r="G2700" s="259"/>
      <c r="H2700" s="259"/>
      <c r="I2700" s="259"/>
      <c r="J2700" s="259"/>
    </row>
    <row r="2701" spans="1:10">
      <c r="A2701" s="259"/>
      <c r="B2701" s="259"/>
      <c r="C2701" s="259"/>
      <c r="D2701" s="259"/>
      <c r="E2701" s="259"/>
      <c r="F2701" s="270"/>
      <c r="G2701" s="259"/>
      <c r="H2701" s="259"/>
      <c r="I2701" s="259"/>
      <c r="J2701" s="259"/>
    </row>
    <row r="2702" spans="1:10">
      <c r="A2702" s="259"/>
      <c r="B2702" s="259"/>
      <c r="C2702" s="259"/>
      <c r="D2702" s="259"/>
      <c r="E2702" s="259"/>
      <c r="F2702" s="270"/>
      <c r="G2702" s="259"/>
      <c r="H2702" s="259"/>
      <c r="I2702" s="259"/>
      <c r="J2702" s="259"/>
    </row>
    <row r="2703" spans="1:10">
      <c r="A2703" s="259"/>
      <c r="B2703" s="259"/>
      <c r="C2703" s="259"/>
      <c r="D2703" s="259"/>
      <c r="E2703" s="259"/>
      <c r="F2703" s="270"/>
      <c r="G2703" s="259"/>
      <c r="H2703" s="259"/>
      <c r="I2703" s="259"/>
      <c r="J2703" s="259"/>
    </row>
    <row r="2704" spans="1:10">
      <c r="A2704" s="259"/>
      <c r="B2704" s="259"/>
      <c r="C2704" s="259"/>
      <c r="D2704" s="259"/>
      <c r="E2704" s="259"/>
      <c r="F2704" s="270"/>
      <c r="G2704" s="259"/>
      <c r="H2704" s="259"/>
      <c r="I2704" s="259"/>
      <c r="J2704" s="259"/>
    </row>
    <row r="2705" spans="1:10">
      <c r="A2705" s="259"/>
      <c r="B2705" s="259"/>
      <c r="C2705" s="259"/>
      <c r="D2705" s="259"/>
      <c r="E2705" s="259"/>
      <c r="F2705" s="270"/>
      <c r="G2705" s="259"/>
      <c r="H2705" s="259"/>
      <c r="I2705" s="259"/>
      <c r="J2705" s="259"/>
    </row>
    <row r="2706" spans="1:10">
      <c r="A2706" s="259"/>
      <c r="B2706" s="259"/>
      <c r="C2706" s="259"/>
      <c r="D2706" s="259"/>
      <c r="E2706" s="259"/>
      <c r="F2706" s="270"/>
      <c r="G2706" s="259"/>
      <c r="H2706" s="259"/>
      <c r="I2706" s="259"/>
      <c r="J2706" s="259"/>
    </row>
    <row r="2707" spans="1:10">
      <c r="A2707" s="259"/>
      <c r="B2707" s="259"/>
      <c r="C2707" s="259"/>
      <c r="D2707" s="259"/>
      <c r="E2707" s="259"/>
      <c r="F2707" s="270"/>
      <c r="G2707" s="259"/>
      <c r="H2707" s="259"/>
      <c r="I2707" s="259"/>
      <c r="J2707" s="259"/>
    </row>
    <row r="2708" spans="1:10">
      <c r="A2708" s="259"/>
      <c r="B2708" s="259"/>
      <c r="C2708" s="259"/>
      <c r="D2708" s="259"/>
      <c r="E2708" s="259"/>
      <c r="F2708" s="270"/>
      <c r="G2708" s="259"/>
      <c r="H2708" s="259"/>
      <c r="I2708" s="259"/>
      <c r="J2708" s="259"/>
    </row>
    <row r="2709" spans="1:10">
      <c r="A2709" s="259"/>
      <c r="B2709" s="259"/>
      <c r="C2709" s="259"/>
      <c r="D2709" s="259"/>
      <c r="E2709" s="259"/>
      <c r="F2709" s="270"/>
      <c r="G2709" s="259"/>
      <c r="H2709" s="259"/>
      <c r="I2709" s="259"/>
      <c r="J2709" s="259"/>
    </row>
    <row r="2710" spans="1:10">
      <c r="A2710" s="259"/>
      <c r="B2710" s="259"/>
      <c r="C2710" s="259"/>
      <c r="D2710" s="259"/>
      <c r="E2710" s="259"/>
      <c r="F2710" s="270"/>
      <c r="G2710" s="259"/>
      <c r="H2710" s="259"/>
      <c r="I2710" s="259"/>
      <c r="J2710" s="259"/>
    </row>
    <row r="2711" spans="1:10">
      <c r="A2711" s="259"/>
      <c r="B2711" s="259"/>
      <c r="C2711" s="259"/>
      <c r="D2711" s="259"/>
      <c r="E2711" s="259"/>
      <c r="F2711" s="270"/>
      <c r="G2711" s="259"/>
      <c r="H2711" s="259"/>
      <c r="I2711" s="259"/>
      <c r="J2711" s="259"/>
    </row>
    <row r="2712" spans="1:10">
      <c r="A2712" s="259"/>
      <c r="B2712" s="259"/>
      <c r="C2712" s="259"/>
      <c r="D2712" s="259"/>
      <c r="E2712" s="259"/>
      <c r="F2712" s="270"/>
      <c r="G2712" s="259"/>
      <c r="H2712" s="259"/>
      <c r="I2712" s="259"/>
      <c r="J2712" s="259"/>
    </row>
    <row r="2713" spans="1:10">
      <c r="A2713" s="259"/>
      <c r="B2713" s="259"/>
      <c r="C2713" s="259"/>
      <c r="D2713" s="259"/>
      <c r="E2713" s="259"/>
      <c r="F2713" s="270"/>
      <c r="G2713" s="259"/>
      <c r="H2713" s="259"/>
      <c r="I2713" s="259"/>
      <c r="J2713" s="259"/>
    </row>
    <row r="2714" spans="1:10">
      <c r="A2714" s="259"/>
      <c r="B2714" s="259"/>
      <c r="C2714" s="259"/>
      <c r="D2714" s="259"/>
      <c r="E2714" s="259"/>
      <c r="F2714" s="270"/>
      <c r="G2714" s="259"/>
      <c r="H2714" s="259"/>
      <c r="I2714" s="259"/>
      <c r="J2714" s="259"/>
    </row>
    <row r="2715" spans="1:10">
      <c r="A2715" s="259"/>
      <c r="B2715" s="259"/>
      <c r="C2715" s="259"/>
      <c r="D2715" s="259"/>
      <c r="E2715" s="259"/>
      <c r="F2715" s="270"/>
      <c r="G2715" s="259"/>
      <c r="H2715" s="259"/>
      <c r="I2715" s="259"/>
      <c r="J2715" s="259"/>
    </row>
    <row r="2716" spans="1:10">
      <c r="A2716" s="259"/>
      <c r="B2716" s="259"/>
      <c r="C2716" s="259"/>
      <c r="D2716" s="259"/>
      <c r="E2716" s="259"/>
      <c r="F2716" s="270"/>
      <c r="G2716" s="259"/>
      <c r="H2716" s="259"/>
      <c r="I2716" s="259"/>
      <c r="J2716" s="259"/>
    </row>
    <row r="2717" spans="1:10">
      <c r="A2717" s="259"/>
      <c r="B2717" s="259"/>
      <c r="C2717" s="259"/>
      <c r="D2717" s="259"/>
      <c r="E2717" s="259"/>
      <c r="F2717" s="270"/>
      <c r="G2717" s="259"/>
      <c r="H2717" s="259"/>
      <c r="I2717" s="259"/>
      <c r="J2717" s="259"/>
    </row>
    <row r="2718" spans="1:10">
      <c r="A2718" s="259"/>
      <c r="B2718" s="259"/>
      <c r="C2718" s="259"/>
      <c r="D2718" s="259"/>
      <c r="E2718" s="259"/>
      <c r="F2718" s="270"/>
      <c r="G2718" s="259"/>
      <c r="H2718" s="259"/>
      <c r="I2718" s="259"/>
      <c r="J2718" s="259"/>
    </row>
    <row r="2719" spans="1:10">
      <c r="A2719" s="259"/>
      <c r="B2719" s="259"/>
      <c r="C2719" s="259"/>
      <c r="D2719" s="259"/>
      <c r="E2719" s="259"/>
      <c r="F2719" s="270"/>
      <c r="G2719" s="259"/>
      <c r="H2719" s="259"/>
      <c r="I2719" s="259"/>
      <c r="J2719" s="259"/>
    </row>
    <row r="2720" spans="1:10">
      <c r="A2720" s="259"/>
      <c r="B2720" s="259"/>
      <c r="C2720" s="259"/>
      <c r="D2720" s="259"/>
      <c r="E2720" s="259"/>
      <c r="F2720" s="270"/>
      <c r="G2720" s="259"/>
      <c r="H2720" s="259"/>
      <c r="I2720" s="259"/>
      <c r="J2720" s="259"/>
    </row>
    <row r="2721" spans="1:10">
      <c r="A2721" s="259"/>
      <c r="B2721" s="259"/>
      <c r="C2721" s="259"/>
      <c r="D2721" s="259"/>
      <c r="E2721" s="259"/>
      <c r="F2721" s="270"/>
      <c r="G2721" s="259"/>
      <c r="H2721" s="259"/>
      <c r="I2721" s="259"/>
      <c r="J2721" s="259"/>
    </row>
    <row r="2722" spans="1:10">
      <c r="A2722" s="259"/>
      <c r="B2722" s="259"/>
      <c r="C2722" s="259"/>
      <c r="D2722" s="259"/>
      <c r="E2722" s="259"/>
      <c r="F2722" s="270"/>
      <c r="G2722" s="259"/>
      <c r="H2722" s="259"/>
      <c r="I2722" s="259"/>
      <c r="J2722" s="259"/>
    </row>
    <row r="2723" spans="1:10">
      <c r="A2723" s="259"/>
      <c r="B2723" s="259"/>
      <c r="C2723" s="259"/>
      <c r="D2723" s="259"/>
      <c r="E2723" s="259"/>
      <c r="F2723" s="270"/>
      <c r="G2723" s="259"/>
      <c r="H2723" s="259"/>
      <c r="I2723" s="259"/>
      <c r="J2723" s="259"/>
    </row>
    <row r="2724" spans="1:10">
      <c r="A2724" s="259"/>
      <c r="B2724" s="259"/>
      <c r="C2724" s="259"/>
      <c r="D2724" s="259"/>
      <c r="E2724" s="259"/>
      <c r="F2724" s="270"/>
      <c r="G2724" s="259"/>
      <c r="H2724" s="259"/>
      <c r="I2724" s="259"/>
      <c r="J2724" s="259"/>
    </row>
    <row r="2725" spans="1:10">
      <c r="A2725" s="259"/>
      <c r="B2725" s="259"/>
      <c r="C2725" s="259"/>
      <c r="D2725" s="259"/>
      <c r="E2725" s="259"/>
      <c r="F2725" s="270"/>
      <c r="G2725" s="259"/>
      <c r="H2725" s="259"/>
      <c r="I2725" s="259"/>
      <c r="J2725" s="259"/>
    </row>
    <row r="2726" spans="1:10">
      <c r="A2726" s="259"/>
      <c r="B2726" s="259"/>
      <c r="C2726" s="259"/>
      <c r="D2726" s="259"/>
      <c r="E2726" s="259"/>
      <c r="F2726" s="270"/>
      <c r="G2726" s="259"/>
      <c r="H2726" s="259"/>
      <c r="I2726" s="259"/>
      <c r="J2726" s="259"/>
    </row>
    <row r="2727" spans="1:10">
      <c r="A2727" s="259"/>
      <c r="B2727" s="259"/>
      <c r="C2727" s="259"/>
      <c r="D2727" s="259"/>
      <c r="E2727" s="259"/>
      <c r="F2727" s="270"/>
      <c r="G2727" s="259"/>
      <c r="H2727" s="259"/>
      <c r="I2727" s="259"/>
      <c r="J2727" s="259"/>
    </row>
    <row r="2728" spans="1:10">
      <c r="A2728" s="259"/>
      <c r="B2728" s="259"/>
      <c r="C2728" s="259"/>
      <c r="D2728" s="259"/>
      <c r="E2728" s="259"/>
      <c r="F2728" s="270"/>
      <c r="G2728" s="259"/>
      <c r="H2728" s="259"/>
      <c r="I2728" s="259"/>
      <c r="J2728" s="259"/>
    </row>
    <row r="2729" spans="1:10">
      <c r="A2729" s="259"/>
      <c r="B2729" s="259"/>
      <c r="C2729" s="259"/>
      <c r="D2729" s="259"/>
      <c r="E2729" s="259"/>
      <c r="F2729" s="270"/>
      <c r="G2729" s="259"/>
      <c r="H2729" s="259"/>
      <c r="I2729" s="259"/>
      <c r="J2729" s="259"/>
    </row>
    <row r="2730" spans="1:10">
      <c r="A2730" s="259"/>
      <c r="B2730" s="259"/>
      <c r="C2730" s="259"/>
      <c r="D2730" s="259"/>
      <c r="E2730" s="259"/>
      <c r="F2730" s="270"/>
      <c r="G2730" s="259"/>
      <c r="H2730" s="259"/>
      <c r="I2730" s="259"/>
      <c r="J2730" s="259"/>
    </row>
    <row r="2731" spans="1:10">
      <c r="A2731" s="259"/>
      <c r="B2731" s="259"/>
      <c r="C2731" s="259"/>
      <c r="D2731" s="259"/>
      <c r="E2731" s="259"/>
      <c r="F2731" s="270"/>
      <c r="G2731" s="259"/>
      <c r="H2731" s="259"/>
      <c r="I2731" s="259"/>
      <c r="J2731" s="259"/>
    </row>
    <row r="2732" spans="1:10">
      <c r="A2732" s="259"/>
      <c r="B2732" s="259"/>
      <c r="C2732" s="259"/>
      <c r="D2732" s="259"/>
      <c r="E2732" s="259"/>
      <c r="F2732" s="270"/>
      <c r="G2732" s="259"/>
      <c r="H2732" s="259"/>
      <c r="I2732" s="259"/>
      <c r="J2732" s="259"/>
    </row>
    <row r="2733" spans="1:10">
      <c r="A2733" s="259"/>
      <c r="B2733" s="259"/>
      <c r="C2733" s="259"/>
      <c r="D2733" s="259"/>
      <c r="E2733" s="259"/>
      <c r="F2733" s="270"/>
      <c r="G2733" s="259"/>
      <c r="H2733" s="259"/>
      <c r="I2733" s="259"/>
      <c r="J2733" s="259"/>
    </row>
    <row r="2734" spans="1:10">
      <c r="A2734" s="259"/>
      <c r="B2734" s="259"/>
      <c r="C2734" s="259"/>
      <c r="D2734" s="259"/>
      <c r="E2734" s="259"/>
      <c r="F2734" s="270"/>
      <c r="G2734" s="259"/>
      <c r="H2734" s="259"/>
      <c r="I2734" s="259"/>
      <c r="J2734" s="259"/>
    </row>
    <row r="2735" spans="1:10">
      <c r="A2735" s="259"/>
      <c r="B2735" s="259"/>
      <c r="C2735" s="259"/>
      <c r="D2735" s="259"/>
      <c r="E2735" s="259"/>
      <c r="F2735" s="270"/>
      <c r="G2735" s="259"/>
      <c r="H2735" s="259"/>
      <c r="I2735" s="259"/>
      <c r="J2735" s="259"/>
    </row>
    <row r="2736" spans="1:10">
      <c r="A2736" s="259"/>
      <c r="B2736" s="259"/>
      <c r="C2736" s="259"/>
      <c r="D2736" s="259"/>
      <c r="E2736" s="259"/>
      <c r="F2736" s="270"/>
      <c r="G2736" s="259"/>
      <c r="H2736" s="259"/>
      <c r="I2736" s="259"/>
      <c r="J2736" s="259"/>
    </row>
    <row r="2737" spans="1:10">
      <c r="A2737" s="259"/>
      <c r="B2737" s="259"/>
      <c r="C2737" s="259"/>
      <c r="D2737" s="259"/>
      <c r="E2737" s="259"/>
      <c r="F2737" s="270"/>
      <c r="G2737" s="259"/>
      <c r="H2737" s="259"/>
      <c r="I2737" s="259"/>
      <c r="J2737" s="259"/>
    </row>
    <row r="2738" spans="1:10">
      <c r="A2738" s="259"/>
      <c r="B2738" s="259"/>
      <c r="C2738" s="259"/>
      <c r="D2738" s="259"/>
      <c r="E2738" s="259"/>
      <c r="F2738" s="270"/>
      <c r="G2738" s="259"/>
      <c r="H2738" s="259"/>
      <c r="I2738" s="259"/>
      <c r="J2738" s="259"/>
    </row>
    <row r="2739" spans="1:10">
      <c r="A2739" s="259"/>
      <c r="B2739" s="259"/>
      <c r="C2739" s="259"/>
      <c r="D2739" s="259"/>
      <c r="E2739" s="259"/>
      <c r="F2739" s="270"/>
      <c r="G2739" s="259"/>
      <c r="H2739" s="259"/>
      <c r="I2739" s="259"/>
      <c r="J2739" s="259"/>
    </row>
    <row r="2740" spans="1:10">
      <c r="A2740" s="259"/>
      <c r="B2740" s="259"/>
      <c r="C2740" s="259"/>
      <c r="D2740" s="259"/>
      <c r="E2740" s="259"/>
      <c r="F2740" s="270"/>
      <c r="G2740" s="259"/>
      <c r="H2740" s="259"/>
      <c r="I2740" s="259"/>
      <c r="J2740" s="259"/>
    </row>
    <row r="2741" spans="1:10">
      <c r="A2741" s="259"/>
      <c r="B2741" s="259"/>
      <c r="C2741" s="259"/>
      <c r="D2741" s="259"/>
      <c r="E2741" s="259"/>
      <c r="F2741" s="270"/>
      <c r="G2741" s="259"/>
      <c r="H2741" s="259"/>
      <c r="I2741" s="259"/>
      <c r="J2741" s="259"/>
    </row>
    <row r="2742" spans="1:10">
      <c r="A2742" s="259"/>
      <c r="B2742" s="259"/>
      <c r="C2742" s="259"/>
      <c r="D2742" s="259"/>
      <c r="E2742" s="259"/>
      <c r="F2742" s="270"/>
      <c r="G2742" s="259"/>
      <c r="H2742" s="259"/>
      <c r="I2742" s="259"/>
      <c r="J2742" s="259"/>
    </row>
    <row r="2743" spans="1:10">
      <c r="A2743" s="259"/>
      <c r="B2743" s="259"/>
      <c r="C2743" s="259"/>
      <c r="D2743" s="259"/>
      <c r="E2743" s="259"/>
      <c r="F2743" s="270"/>
      <c r="G2743" s="259"/>
      <c r="H2743" s="259"/>
      <c r="I2743" s="259"/>
      <c r="J2743" s="259"/>
    </row>
    <row r="2744" spans="1:10">
      <c r="A2744" s="259"/>
      <c r="B2744" s="259"/>
      <c r="C2744" s="259"/>
      <c r="D2744" s="259"/>
      <c r="E2744" s="259"/>
      <c r="F2744" s="270"/>
      <c r="G2744" s="259"/>
      <c r="H2744" s="259"/>
      <c r="I2744" s="259"/>
      <c r="J2744" s="259"/>
    </row>
    <row r="2745" spans="1:10">
      <c r="A2745" s="259"/>
      <c r="B2745" s="259"/>
      <c r="C2745" s="259"/>
      <c r="D2745" s="259"/>
      <c r="E2745" s="259"/>
      <c r="F2745" s="270"/>
      <c r="G2745" s="259"/>
      <c r="H2745" s="259"/>
      <c r="I2745" s="259"/>
      <c r="J2745" s="259"/>
    </row>
    <row r="2746" spans="1:10">
      <c r="A2746" s="259"/>
      <c r="B2746" s="259"/>
      <c r="C2746" s="259"/>
      <c r="D2746" s="259"/>
      <c r="E2746" s="259"/>
      <c r="F2746" s="270"/>
      <c r="G2746" s="259"/>
      <c r="H2746" s="259"/>
      <c r="I2746" s="259"/>
      <c r="J2746" s="259"/>
    </row>
    <row r="2747" spans="1:10">
      <c r="A2747" s="259"/>
      <c r="B2747" s="259"/>
      <c r="C2747" s="259"/>
      <c r="D2747" s="259"/>
      <c r="E2747" s="259"/>
      <c r="F2747" s="270"/>
      <c r="G2747" s="259"/>
      <c r="H2747" s="259"/>
      <c r="I2747" s="259"/>
      <c r="J2747" s="259"/>
    </row>
    <row r="2748" spans="1:10">
      <c r="A2748" s="259"/>
      <c r="B2748" s="259"/>
      <c r="C2748" s="259"/>
      <c r="D2748" s="259"/>
      <c r="E2748" s="259"/>
      <c r="F2748" s="270"/>
      <c r="G2748" s="259"/>
      <c r="H2748" s="259"/>
      <c r="I2748" s="259"/>
      <c r="J2748" s="259"/>
    </row>
    <row r="2749" spans="1:10">
      <c r="A2749" s="259"/>
      <c r="B2749" s="259"/>
      <c r="C2749" s="259"/>
      <c r="D2749" s="259"/>
      <c r="E2749" s="259"/>
      <c r="F2749" s="270"/>
      <c r="G2749" s="259"/>
      <c r="H2749" s="259"/>
      <c r="I2749" s="259"/>
      <c r="J2749" s="259"/>
    </row>
    <row r="2750" spans="1:10">
      <c r="A2750" s="259"/>
      <c r="B2750" s="259"/>
      <c r="C2750" s="259"/>
      <c r="D2750" s="259"/>
      <c r="E2750" s="259"/>
      <c r="F2750" s="270"/>
      <c r="G2750" s="259"/>
      <c r="H2750" s="259"/>
      <c r="I2750" s="259"/>
      <c r="J2750" s="259"/>
    </row>
    <row r="2751" spans="1:10">
      <c r="A2751" s="259"/>
      <c r="B2751" s="259"/>
      <c r="C2751" s="259"/>
      <c r="D2751" s="259"/>
      <c r="E2751" s="259"/>
      <c r="F2751" s="270"/>
      <c r="G2751" s="259"/>
      <c r="H2751" s="259"/>
      <c r="I2751" s="259"/>
      <c r="J2751" s="259"/>
    </row>
    <row r="2752" spans="1:10">
      <c r="A2752" s="259"/>
      <c r="B2752" s="259"/>
      <c r="C2752" s="259"/>
      <c r="D2752" s="259"/>
      <c r="E2752" s="259"/>
      <c r="F2752" s="270"/>
      <c r="G2752" s="259"/>
      <c r="H2752" s="259"/>
      <c r="I2752" s="259"/>
      <c r="J2752" s="259"/>
    </row>
    <row r="2753" spans="1:10">
      <c r="A2753" s="259"/>
      <c r="B2753" s="259"/>
      <c r="C2753" s="259"/>
      <c r="D2753" s="259"/>
      <c r="E2753" s="259"/>
      <c r="F2753" s="270"/>
      <c r="G2753" s="259"/>
      <c r="H2753" s="259"/>
      <c r="I2753" s="259"/>
      <c r="J2753" s="259"/>
    </row>
    <row r="2754" spans="1:10">
      <c r="A2754" s="259"/>
      <c r="B2754" s="259"/>
      <c r="C2754" s="259"/>
      <c r="D2754" s="259"/>
      <c r="E2754" s="259"/>
      <c r="F2754" s="270"/>
      <c r="G2754" s="259"/>
      <c r="H2754" s="259"/>
      <c r="I2754" s="259"/>
      <c r="J2754" s="259"/>
    </row>
    <row r="2755" spans="1:10">
      <c r="A2755" s="259"/>
      <c r="B2755" s="259"/>
      <c r="C2755" s="259"/>
      <c r="D2755" s="259"/>
      <c r="E2755" s="259"/>
      <c r="F2755" s="270"/>
      <c r="G2755" s="259"/>
      <c r="H2755" s="259"/>
      <c r="I2755" s="259"/>
      <c r="J2755" s="259"/>
    </row>
    <row r="2756" spans="1:10">
      <c r="A2756" s="259"/>
      <c r="B2756" s="259"/>
      <c r="C2756" s="259"/>
      <c r="D2756" s="259"/>
      <c r="E2756" s="259"/>
      <c r="F2756" s="270"/>
      <c r="G2756" s="259"/>
      <c r="H2756" s="259"/>
      <c r="I2756" s="259"/>
      <c r="J2756" s="259"/>
    </row>
    <row r="2757" spans="1:10">
      <c r="A2757" s="259"/>
      <c r="B2757" s="259"/>
      <c r="C2757" s="259"/>
      <c r="D2757" s="259"/>
      <c r="E2757" s="259"/>
      <c r="F2757" s="270"/>
      <c r="G2757" s="259"/>
      <c r="H2757" s="259"/>
      <c r="I2757" s="259"/>
      <c r="J2757" s="259"/>
    </row>
    <row r="2758" spans="1:10">
      <c r="A2758" s="259"/>
      <c r="B2758" s="259"/>
      <c r="C2758" s="259"/>
      <c r="D2758" s="259"/>
      <c r="E2758" s="259"/>
      <c r="F2758" s="270"/>
      <c r="G2758" s="259"/>
      <c r="H2758" s="259"/>
      <c r="I2758" s="259"/>
      <c r="J2758" s="259"/>
    </row>
    <row r="2759" spans="1:10">
      <c r="A2759" s="259"/>
      <c r="B2759" s="259"/>
      <c r="C2759" s="259"/>
      <c r="D2759" s="259"/>
      <c r="E2759" s="259"/>
      <c r="F2759" s="270"/>
      <c r="G2759" s="259"/>
      <c r="H2759" s="259"/>
      <c r="I2759" s="259"/>
      <c r="J2759" s="259"/>
    </row>
    <row r="2760" spans="1:10">
      <c r="A2760" s="259"/>
      <c r="B2760" s="259"/>
      <c r="C2760" s="259"/>
      <c r="D2760" s="259"/>
      <c r="E2760" s="259"/>
      <c r="F2760" s="270"/>
      <c r="G2760" s="259"/>
      <c r="H2760" s="259"/>
      <c r="I2760" s="259"/>
      <c r="J2760" s="259"/>
    </row>
    <row r="2761" spans="1:10">
      <c r="A2761" s="259"/>
      <c r="B2761" s="259"/>
      <c r="C2761" s="259"/>
      <c r="D2761" s="259"/>
      <c r="E2761" s="259"/>
      <c r="F2761" s="270"/>
      <c r="G2761" s="259"/>
      <c r="H2761" s="259"/>
      <c r="I2761" s="259"/>
      <c r="J2761" s="259"/>
    </row>
    <row r="2762" spans="1:10">
      <c r="A2762" s="259"/>
      <c r="B2762" s="259"/>
      <c r="C2762" s="259"/>
      <c r="D2762" s="259"/>
      <c r="E2762" s="259"/>
      <c r="F2762" s="270"/>
      <c r="G2762" s="259"/>
      <c r="H2762" s="259"/>
      <c r="I2762" s="259"/>
      <c r="J2762" s="259"/>
    </row>
    <row r="2763" spans="1:10">
      <c r="A2763" s="259"/>
      <c r="B2763" s="259"/>
      <c r="C2763" s="259"/>
      <c r="D2763" s="259"/>
      <c r="E2763" s="259"/>
      <c r="F2763" s="270"/>
      <c r="G2763" s="259"/>
      <c r="H2763" s="259"/>
      <c r="I2763" s="259"/>
      <c r="J2763" s="259"/>
    </row>
    <row r="2764" spans="1:10">
      <c r="A2764" s="259"/>
      <c r="B2764" s="259"/>
      <c r="C2764" s="259"/>
      <c r="D2764" s="259"/>
      <c r="E2764" s="259"/>
      <c r="F2764" s="270"/>
      <c r="G2764" s="259"/>
      <c r="H2764" s="259"/>
      <c r="I2764" s="259"/>
      <c r="J2764" s="259"/>
    </row>
    <row r="2765" spans="1:10">
      <c r="A2765" s="259"/>
      <c r="B2765" s="259"/>
      <c r="C2765" s="259"/>
      <c r="D2765" s="259"/>
      <c r="E2765" s="259"/>
      <c r="F2765" s="270"/>
      <c r="G2765" s="259"/>
      <c r="H2765" s="259"/>
      <c r="I2765" s="259"/>
      <c r="J2765" s="259"/>
    </row>
    <row r="2766" spans="1:10">
      <c r="A2766" s="259"/>
      <c r="B2766" s="259"/>
      <c r="C2766" s="259"/>
      <c r="D2766" s="259"/>
      <c r="E2766" s="259"/>
      <c r="F2766" s="270"/>
      <c r="G2766" s="259"/>
      <c r="H2766" s="259"/>
      <c r="I2766" s="259"/>
      <c r="J2766" s="259"/>
    </row>
    <row r="2767" spans="1:10">
      <c r="A2767" s="259"/>
      <c r="B2767" s="259"/>
      <c r="C2767" s="259"/>
      <c r="D2767" s="259"/>
      <c r="E2767" s="259"/>
      <c r="F2767" s="270"/>
      <c r="G2767" s="259"/>
      <c r="H2767" s="259"/>
      <c r="I2767" s="259"/>
      <c r="J2767" s="259"/>
    </row>
    <row r="2768" spans="1:10">
      <c r="A2768" s="259"/>
      <c r="B2768" s="259"/>
      <c r="C2768" s="259"/>
      <c r="D2768" s="259"/>
      <c r="E2768" s="259"/>
      <c r="F2768" s="270"/>
      <c r="G2768" s="259"/>
      <c r="H2768" s="259"/>
      <c r="I2768" s="259"/>
      <c r="J2768" s="259"/>
    </row>
    <row r="2769" spans="1:10">
      <c r="A2769" s="259"/>
      <c r="B2769" s="259"/>
      <c r="C2769" s="259"/>
      <c r="D2769" s="259"/>
      <c r="E2769" s="259"/>
      <c r="F2769" s="270"/>
      <c r="G2769" s="259"/>
      <c r="H2769" s="259"/>
      <c r="I2769" s="259"/>
      <c r="J2769" s="259"/>
    </row>
    <row r="2770" spans="1:10">
      <c r="A2770" s="259"/>
      <c r="B2770" s="259"/>
      <c r="C2770" s="259"/>
      <c r="D2770" s="259"/>
      <c r="E2770" s="259"/>
      <c r="F2770" s="270"/>
      <c r="G2770" s="259"/>
      <c r="H2770" s="259"/>
      <c r="I2770" s="259"/>
      <c r="J2770" s="259"/>
    </row>
    <row r="2771" spans="1:10">
      <c r="A2771" s="259"/>
      <c r="B2771" s="259"/>
      <c r="C2771" s="259"/>
      <c r="D2771" s="259"/>
      <c r="E2771" s="259"/>
      <c r="F2771" s="270"/>
      <c r="G2771" s="259"/>
      <c r="H2771" s="259"/>
      <c r="I2771" s="259"/>
      <c r="J2771" s="259"/>
    </row>
    <row r="2772" spans="1:10">
      <c r="A2772" s="259"/>
      <c r="B2772" s="259"/>
      <c r="C2772" s="259"/>
      <c r="D2772" s="259"/>
      <c r="E2772" s="259"/>
      <c r="F2772" s="270"/>
      <c r="G2772" s="259"/>
      <c r="H2772" s="259"/>
      <c r="I2772" s="259"/>
      <c r="J2772" s="259"/>
    </row>
    <row r="2773" spans="1:10">
      <c r="A2773" s="259"/>
      <c r="B2773" s="259"/>
      <c r="C2773" s="259"/>
      <c r="D2773" s="259"/>
      <c r="E2773" s="259"/>
      <c r="F2773" s="270"/>
      <c r="G2773" s="259"/>
      <c r="H2773" s="259"/>
      <c r="I2773" s="259"/>
      <c r="J2773" s="259"/>
    </row>
    <row r="2774" spans="1:10">
      <c r="A2774" s="259"/>
      <c r="B2774" s="259"/>
      <c r="C2774" s="259"/>
      <c r="D2774" s="259"/>
      <c r="E2774" s="259"/>
      <c r="F2774" s="270"/>
      <c r="G2774" s="259"/>
      <c r="H2774" s="259"/>
      <c r="I2774" s="259"/>
      <c r="J2774" s="259"/>
    </row>
    <row r="2775" spans="1:10">
      <c r="A2775" s="259"/>
      <c r="B2775" s="259"/>
      <c r="C2775" s="259"/>
      <c r="D2775" s="259"/>
      <c r="E2775" s="259"/>
      <c r="F2775" s="270"/>
      <c r="G2775" s="259"/>
      <c r="H2775" s="259"/>
      <c r="I2775" s="259"/>
      <c r="J2775" s="259"/>
    </row>
    <row r="2776" spans="1:10">
      <c r="A2776" s="259"/>
      <c r="B2776" s="259"/>
      <c r="C2776" s="259"/>
      <c r="D2776" s="259"/>
      <c r="E2776" s="259"/>
      <c r="F2776" s="270"/>
      <c r="G2776" s="259"/>
      <c r="H2776" s="259"/>
      <c r="I2776" s="259"/>
      <c r="J2776" s="259"/>
    </row>
    <row r="2777" spans="1:10">
      <c r="A2777" s="259"/>
      <c r="B2777" s="259"/>
      <c r="C2777" s="259"/>
      <c r="D2777" s="259"/>
      <c r="E2777" s="259"/>
      <c r="F2777" s="270"/>
      <c r="G2777" s="259"/>
      <c r="H2777" s="259"/>
      <c r="I2777" s="259"/>
      <c r="J2777" s="259"/>
    </row>
    <row r="2778" spans="1:10">
      <c r="A2778" s="259"/>
      <c r="B2778" s="259"/>
      <c r="C2778" s="259"/>
      <c r="D2778" s="259"/>
      <c r="E2778" s="259"/>
      <c r="F2778" s="270"/>
      <c r="G2778" s="259"/>
      <c r="H2778" s="259"/>
      <c r="I2778" s="259"/>
      <c r="J2778" s="259"/>
    </row>
    <row r="2779" spans="1:10">
      <c r="A2779" s="259"/>
      <c r="B2779" s="259"/>
      <c r="C2779" s="259"/>
      <c r="D2779" s="259"/>
      <c r="E2779" s="259"/>
      <c r="F2779" s="270"/>
      <c r="G2779" s="259"/>
      <c r="H2779" s="259"/>
      <c r="I2779" s="259"/>
      <c r="J2779" s="259"/>
    </row>
    <row r="2780" spans="1:10">
      <c r="A2780" s="259"/>
      <c r="B2780" s="259"/>
      <c r="C2780" s="259"/>
      <c r="D2780" s="259"/>
      <c r="E2780" s="259"/>
      <c r="F2780" s="270"/>
      <c r="G2780" s="259"/>
      <c r="H2780" s="259"/>
      <c r="I2780" s="259"/>
      <c r="J2780" s="259"/>
    </row>
    <row r="2781" spans="1:10">
      <c r="A2781" s="259"/>
      <c r="B2781" s="259"/>
      <c r="C2781" s="259"/>
      <c r="D2781" s="259"/>
      <c r="E2781" s="259"/>
      <c r="F2781" s="270"/>
      <c r="G2781" s="259"/>
      <c r="H2781" s="259"/>
      <c r="I2781" s="259"/>
      <c r="J2781" s="259"/>
    </row>
    <row r="2782" spans="1:10">
      <c r="A2782" s="259"/>
      <c r="B2782" s="259"/>
      <c r="C2782" s="259"/>
      <c r="D2782" s="259"/>
      <c r="E2782" s="259"/>
      <c r="F2782" s="270"/>
      <c r="G2782" s="259"/>
      <c r="H2782" s="259"/>
      <c r="I2782" s="259"/>
      <c r="J2782" s="259"/>
    </row>
    <row r="2783" spans="1:10">
      <c r="A2783" s="259"/>
      <c r="B2783" s="259"/>
      <c r="C2783" s="259"/>
      <c r="D2783" s="259"/>
      <c r="E2783" s="259"/>
      <c r="F2783" s="270"/>
      <c r="G2783" s="259"/>
      <c r="H2783" s="259"/>
      <c r="I2783" s="259"/>
      <c r="J2783" s="259"/>
    </row>
    <row r="2784" spans="1:10">
      <c r="A2784" s="259"/>
      <c r="B2784" s="259"/>
      <c r="C2784" s="259"/>
      <c r="D2784" s="259"/>
      <c r="E2784" s="259"/>
      <c r="F2784" s="270"/>
      <c r="G2784" s="259"/>
      <c r="H2784" s="259"/>
      <c r="I2784" s="259"/>
      <c r="J2784" s="259"/>
    </row>
    <row r="2785" spans="1:10">
      <c r="A2785" s="259"/>
      <c r="B2785" s="259"/>
      <c r="C2785" s="259"/>
      <c r="D2785" s="259"/>
      <c r="E2785" s="259"/>
      <c r="F2785" s="270"/>
      <c r="G2785" s="259"/>
      <c r="H2785" s="259"/>
      <c r="I2785" s="259"/>
      <c r="J2785" s="259"/>
    </row>
    <row r="2786" spans="1:10">
      <c r="A2786" s="259"/>
      <c r="B2786" s="259"/>
      <c r="C2786" s="259"/>
      <c r="D2786" s="259"/>
      <c r="E2786" s="259"/>
      <c r="F2786" s="270"/>
      <c r="G2786" s="259"/>
      <c r="H2786" s="259"/>
      <c r="I2786" s="259"/>
      <c r="J2786" s="259"/>
    </row>
    <row r="2787" spans="1:10">
      <c r="A2787" s="259"/>
      <c r="B2787" s="259"/>
      <c r="C2787" s="259"/>
      <c r="D2787" s="259"/>
      <c r="E2787" s="259"/>
      <c r="F2787" s="270"/>
      <c r="G2787" s="259"/>
      <c r="H2787" s="259"/>
      <c r="I2787" s="259"/>
      <c r="J2787" s="259"/>
    </row>
    <row r="2788" spans="1:10">
      <c r="A2788" s="259"/>
      <c r="B2788" s="259"/>
      <c r="C2788" s="259"/>
      <c r="D2788" s="259"/>
      <c r="E2788" s="259"/>
      <c r="F2788" s="270"/>
      <c r="G2788" s="259"/>
      <c r="H2788" s="259"/>
      <c r="I2788" s="259"/>
      <c r="J2788" s="259"/>
    </row>
    <row r="2789" spans="1:10">
      <c r="A2789" s="259"/>
      <c r="B2789" s="259"/>
      <c r="C2789" s="259"/>
      <c r="D2789" s="259"/>
      <c r="E2789" s="259"/>
      <c r="F2789" s="270"/>
      <c r="G2789" s="259"/>
      <c r="H2789" s="259"/>
      <c r="I2789" s="259"/>
      <c r="J2789" s="259"/>
    </row>
    <row r="2790" spans="1:10">
      <c r="A2790" s="259"/>
      <c r="B2790" s="259"/>
      <c r="C2790" s="259"/>
      <c r="D2790" s="259"/>
      <c r="E2790" s="259"/>
      <c r="F2790" s="270"/>
      <c r="G2790" s="259"/>
      <c r="H2790" s="259"/>
      <c r="I2790" s="259"/>
      <c r="J2790" s="259"/>
    </row>
    <row r="2791" spans="1:10">
      <c r="A2791" s="259"/>
      <c r="B2791" s="259"/>
      <c r="C2791" s="259"/>
      <c r="D2791" s="259"/>
      <c r="E2791" s="259"/>
      <c r="F2791" s="270"/>
      <c r="G2791" s="259"/>
      <c r="H2791" s="259"/>
      <c r="I2791" s="259"/>
      <c r="J2791" s="259"/>
    </row>
    <row r="2792" spans="1:10">
      <c r="A2792" s="259"/>
      <c r="B2792" s="259"/>
      <c r="C2792" s="259"/>
      <c r="D2792" s="259"/>
      <c r="E2792" s="259"/>
      <c r="F2792" s="270"/>
      <c r="G2792" s="259"/>
      <c r="H2792" s="259"/>
      <c r="I2792" s="259"/>
      <c r="J2792" s="259"/>
    </row>
    <row r="2793" spans="1:10">
      <c r="A2793" s="259"/>
      <c r="B2793" s="259"/>
      <c r="C2793" s="259"/>
      <c r="D2793" s="259"/>
      <c r="E2793" s="259"/>
      <c r="F2793" s="270"/>
      <c r="G2793" s="259"/>
      <c r="H2793" s="259"/>
      <c r="I2793" s="259"/>
      <c r="J2793" s="259"/>
    </row>
    <row r="2794" spans="1:10">
      <c r="A2794" s="259"/>
      <c r="B2794" s="259"/>
      <c r="C2794" s="259"/>
      <c r="D2794" s="259"/>
      <c r="E2794" s="259"/>
      <c r="F2794" s="270"/>
      <c r="G2794" s="259"/>
      <c r="H2794" s="259"/>
      <c r="I2794" s="259"/>
      <c r="J2794" s="259"/>
    </row>
    <row r="2795" spans="1:10">
      <c r="A2795" s="259"/>
      <c r="B2795" s="259"/>
      <c r="C2795" s="259"/>
      <c r="D2795" s="259"/>
      <c r="E2795" s="259"/>
      <c r="F2795" s="270"/>
      <c r="G2795" s="259"/>
      <c r="H2795" s="259"/>
      <c r="I2795" s="259"/>
      <c r="J2795" s="259"/>
    </row>
    <row r="2796" spans="1:10">
      <c r="A2796" s="259"/>
      <c r="B2796" s="259"/>
      <c r="C2796" s="259"/>
      <c r="D2796" s="259"/>
      <c r="E2796" s="259"/>
      <c r="F2796" s="270"/>
      <c r="G2796" s="259"/>
      <c r="H2796" s="259"/>
      <c r="I2796" s="259"/>
      <c r="J2796" s="259"/>
    </row>
    <row r="2797" spans="1:10">
      <c r="A2797" s="259"/>
      <c r="B2797" s="259"/>
      <c r="C2797" s="259"/>
      <c r="D2797" s="259"/>
      <c r="E2797" s="259"/>
      <c r="F2797" s="270"/>
      <c r="G2797" s="259"/>
      <c r="H2797" s="259"/>
      <c r="I2797" s="259"/>
      <c r="J2797" s="259"/>
    </row>
    <row r="2798" spans="1:10">
      <c r="A2798" s="259"/>
      <c r="B2798" s="259"/>
      <c r="C2798" s="259"/>
      <c r="D2798" s="259"/>
      <c r="E2798" s="259"/>
      <c r="F2798" s="270"/>
      <c r="G2798" s="259"/>
      <c r="H2798" s="259"/>
      <c r="I2798" s="259"/>
      <c r="J2798" s="259"/>
    </row>
    <row r="2799" spans="1:10">
      <c r="A2799" s="259"/>
      <c r="B2799" s="259"/>
      <c r="C2799" s="259"/>
      <c r="D2799" s="259"/>
      <c r="E2799" s="259"/>
      <c r="F2799" s="270"/>
      <c r="G2799" s="259"/>
      <c r="H2799" s="259"/>
      <c r="I2799" s="259"/>
      <c r="J2799" s="259"/>
    </row>
    <row r="2800" spans="1:10">
      <c r="A2800" s="259"/>
      <c r="B2800" s="259"/>
      <c r="C2800" s="259"/>
      <c r="D2800" s="259"/>
      <c r="E2800" s="259"/>
      <c r="F2800" s="270"/>
      <c r="G2800" s="259"/>
      <c r="H2800" s="259"/>
      <c r="I2800" s="259"/>
      <c r="J2800" s="259"/>
    </row>
    <row r="2801" spans="1:10">
      <c r="A2801" s="259"/>
      <c r="B2801" s="259"/>
      <c r="C2801" s="259"/>
      <c r="D2801" s="259"/>
      <c r="E2801" s="259"/>
      <c r="F2801" s="270"/>
      <c r="G2801" s="259"/>
      <c r="H2801" s="259"/>
      <c r="I2801" s="259"/>
      <c r="J2801" s="259"/>
    </row>
    <row r="2802" spans="1:10">
      <c r="A2802" s="259"/>
      <c r="B2802" s="259"/>
      <c r="C2802" s="259"/>
      <c r="D2802" s="259"/>
      <c r="E2802" s="259"/>
      <c r="F2802" s="270"/>
      <c r="G2802" s="259"/>
      <c r="H2802" s="259"/>
      <c r="I2802" s="259"/>
      <c r="J2802" s="259"/>
    </row>
    <row r="2803" spans="1:10">
      <c r="A2803" s="259"/>
      <c r="B2803" s="259"/>
      <c r="C2803" s="259"/>
      <c r="D2803" s="259"/>
      <c r="E2803" s="259"/>
      <c r="F2803" s="270"/>
      <c r="G2803" s="259"/>
      <c r="H2803" s="259"/>
      <c r="I2803" s="259"/>
      <c r="J2803" s="259"/>
    </row>
    <row r="2804" spans="1:10">
      <c r="A2804" s="259"/>
      <c r="B2804" s="259"/>
      <c r="C2804" s="259"/>
      <c r="D2804" s="259"/>
      <c r="E2804" s="259"/>
      <c r="F2804" s="270"/>
      <c r="G2804" s="259"/>
      <c r="H2804" s="259"/>
      <c r="I2804" s="259"/>
      <c r="J2804" s="259"/>
    </row>
    <row r="2805" spans="1:10">
      <c r="A2805" s="259"/>
      <c r="B2805" s="259"/>
      <c r="C2805" s="259"/>
      <c r="D2805" s="259"/>
      <c r="E2805" s="259"/>
      <c r="F2805" s="270"/>
      <c r="G2805" s="259"/>
      <c r="H2805" s="259"/>
      <c r="I2805" s="259"/>
      <c r="J2805" s="259"/>
    </row>
    <row r="2806" spans="1:10">
      <c r="A2806" s="259"/>
      <c r="B2806" s="259"/>
      <c r="C2806" s="259"/>
      <c r="D2806" s="259"/>
      <c r="E2806" s="259"/>
      <c r="F2806" s="270"/>
      <c r="G2806" s="259"/>
      <c r="H2806" s="259"/>
      <c r="I2806" s="259"/>
      <c r="J2806" s="259"/>
    </row>
    <row r="2807" spans="1:10">
      <c r="A2807" s="259"/>
      <c r="B2807" s="259"/>
      <c r="C2807" s="259"/>
      <c r="D2807" s="259"/>
      <c r="E2807" s="259"/>
      <c r="F2807" s="270"/>
      <c r="G2807" s="259"/>
      <c r="H2807" s="259"/>
      <c r="I2807" s="259"/>
      <c r="J2807" s="259"/>
    </row>
    <row r="2808" spans="1:10">
      <c r="A2808" s="259"/>
      <c r="B2808" s="259"/>
      <c r="C2808" s="259"/>
      <c r="D2808" s="259"/>
      <c r="E2808" s="259"/>
      <c r="F2808" s="270"/>
      <c r="G2808" s="259"/>
      <c r="H2808" s="259"/>
      <c r="I2808" s="259"/>
      <c r="J2808" s="259"/>
    </row>
    <row r="2809" spans="1:10">
      <c r="A2809" s="259"/>
      <c r="B2809" s="259"/>
      <c r="C2809" s="259"/>
      <c r="D2809" s="259"/>
      <c r="E2809" s="259"/>
      <c r="F2809" s="270"/>
      <c r="G2809" s="259"/>
      <c r="H2809" s="259"/>
      <c r="I2809" s="259"/>
      <c r="J2809" s="259"/>
    </row>
    <row r="2810" spans="1:10">
      <c r="A2810" s="259"/>
      <c r="B2810" s="259"/>
      <c r="C2810" s="259"/>
      <c r="D2810" s="259"/>
      <c r="E2810" s="259"/>
      <c r="F2810" s="270"/>
      <c r="G2810" s="259"/>
      <c r="H2810" s="259"/>
      <c r="I2810" s="259"/>
      <c r="J2810" s="259"/>
    </row>
    <row r="2811" spans="1:10">
      <c r="A2811" s="259"/>
      <c r="B2811" s="259"/>
      <c r="C2811" s="259"/>
      <c r="D2811" s="259"/>
      <c r="E2811" s="259"/>
      <c r="F2811" s="270"/>
      <c r="G2811" s="259"/>
      <c r="H2811" s="259"/>
      <c r="I2811" s="259"/>
      <c r="J2811" s="259"/>
    </row>
    <row r="2812" spans="1:10">
      <c r="A2812" s="259"/>
      <c r="B2812" s="259"/>
      <c r="C2812" s="259"/>
      <c r="D2812" s="259"/>
      <c r="E2812" s="259"/>
      <c r="F2812" s="270"/>
      <c r="G2812" s="259"/>
      <c r="H2812" s="259"/>
      <c r="I2812" s="259"/>
      <c r="J2812" s="259"/>
    </row>
    <row r="2813" spans="1:10">
      <c r="A2813" s="259"/>
      <c r="B2813" s="259"/>
      <c r="C2813" s="259"/>
      <c r="D2813" s="259"/>
      <c r="E2813" s="259"/>
      <c r="F2813" s="270"/>
      <c r="G2813" s="259"/>
      <c r="H2813" s="259"/>
      <c r="I2813" s="259"/>
      <c r="J2813" s="259"/>
    </row>
    <row r="2814" spans="1:10">
      <c r="A2814" s="259"/>
      <c r="B2814" s="259"/>
      <c r="C2814" s="259"/>
      <c r="D2814" s="259"/>
      <c r="E2814" s="259"/>
      <c r="F2814" s="270"/>
      <c r="G2814" s="259"/>
      <c r="H2814" s="259"/>
      <c r="I2814" s="259"/>
      <c r="J2814" s="259"/>
    </row>
    <row r="2815" spans="1:10">
      <c r="A2815" s="259"/>
      <c r="B2815" s="259"/>
      <c r="C2815" s="259"/>
      <c r="D2815" s="259"/>
      <c r="E2815" s="259"/>
      <c r="F2815" s="270"/>
      <c r="G2815" s="259"/>
      <c r="H2815" s="259"/>
      <c r="I2815" s="259"/>
      <c r="J2815" s="259"/>
    </row>
    <row r="2816" spans="1:10">
      <c r="A2816" s="259"/>
      <c r="B2816" s="259"/>
      <c r="C2816" s="259"/>
      <c r="D2816" s="259"/>
      <c r="E2816" s="259"/>
      <c r="F2816" s="270"/>
      <c r="G2816" s="259"/>
      <c r="H2816" s="259"/>
      <c r="I2816" s="259"/>
      <c r="J2816" s="259"/>
    </row>
    <row r="2817" spans="1:10">
      <c r="A2817" s="259"/>
      <c r="B2817" s="259"/>
      <c r="C2817" s="259"/>
      <c r="D2817" s="259"/>
      <c r="E2817" s="259"/>
      <c r="F2817" s="270"/>
      <c r="G2817" s="259"/>
      <c r="H2817" s="259"/>
      <c r="I2817" s="259"/>
      <c r="J2817" s="259"/>
    </row>
    <row r="2818" spans="1:10">
      <c r="A2818" s="259"/>
      <c r="B2818" s="259"/>
      <c r="C2818" s="259"/>
      <c r="D2818" s="259"/>
      <c r="E2818" s="259"/>
      <c r="F2818" s="270"/>
      <c r="G2818" s="259"/>
      <c r="H2818" s="259"/>
      <c r="I2818" s="259"/>
      <c r="J2818" s="259"/>
    </row>
    <row r="2819" spans="1:10">
      <c r="A2819" s="259"/>
      <c r="B2819" s="259"/>
      <c r="C2819" s="259"/>
      <c r="D2819" s="259"/>
      <c r="E2819" s="259"/>
      <c r="F2819" s="270"/>
      <c r="G2819" s="259"/>
      <c r="H2819" s="259"/>
      <c r="I2819" s="259"/>
      <c r="J2819" s="259"/>
    </row>
    <row r="2820" spans="1:10">
      <c r="A2820" s="259"/>
      <c r="B2820" s="259"/>
      <c r="C2820" s="259"/>
      <c r="D2820" s="259"/>
      <c r="E2820" s="259"/>
      <c r="F2820" s="270"/>
      <c r="G2820" s="259"/>
      <c r="H2820" s="259"/>
      <c r="I2820" s="259"/>
      <c r="J2820" s="259"/>
    </row>
    <row r="2821" spans="1:10">
      <c r="A2821" s="259"/>
      <c r="B2821" s="259"/>
      <c r="C2821" s="259"/>
      <c r="D2821" s="259"/>
      <c r="E2821" s="259"/>
      <c r="F2821" s="270"/>
      <c r="G2821" s="259"/>
      <c r="H2821" s="259"/>
      <c r="I2821" s="259"/>
      <c r="J2821" s="259"/>
    </row>
    <row r="2822" spans="1:10">
      <c r="A2822" s="259"/>
      <c r="B2822" s="259"/>
      <c r="C2822" s="259"/>
      <c r="D2822" s="259"/>
      <c r="E2822" s="259"/>
      <c r="F2822" s="270"/>
      <c r="G2822" s="259"/>
      <c r="H2822" s="259"/>
      <c r="I2822" s="259"/>
      <c r="J2822" s="259"/>
    </row>
    <row r="2823" spans="1:10">
      <c r="A2823" s="259"/>
      <c r="B2823" s="259"/>
      <c r="C2823" s="259"/>
      <c r="D2823" s="259"/>
      <c r="E2823" s="259"/>
      <c r="F2823" s="270"/>
      <c r="G2823" s="259"/>
      <c r="H2823" s="259"/>
      <c r="I2823" s="259"/>
      <c r="J2823" s="259"/>
    </row>
    <row r="2824" spans="1:10">
      <c r="A2824" s="259"/>
      <c r="B2824" s="259"/>
      <c r="C2824" s="259"/>
      <c r="D2824" s="259"/>
      <c r="E2824" s="259"/>
      <c r="F2824" s="270"/>
      <c r="G2824" s="259"/>
      <c r="H2824" s="259"/>
      <c r="I2824" s="259"/>
      <c r="J2824" s="259"/>
    </row>
    <row r="2825" spans="1:10">
      <c r="A2825" s="259"/>
      <c r="B2825" s="259"/>
      <c r="C2825" s="259"/>
      <c r="D2825" s="259"/>
      <c r="E2825" s="259"/>
      <c r="F2825" s="270"/>
      <c r="G2825" s="259"/>
      <c r="H2825" s="259"/>
      <c r="I2825" s="259"/>
      <c r="J2825" s="259"/>
    </row>
    <row r="2826" spans="1:10">
      <c r="A2826" s="259"/>
      <c r="B2826" s="259"/>
      <c r="C2826" s="259"/>
      <c r="D2826" s="259"/>
      <c r="E2826" s="259"/>
      <c r="F2826" s="270"/>
      <c r="G2826" s="259"/>
      <c r="H2826" s="259"/>
      <c r="I2826" s="259"/>
      <c r="J2826" s="259"/>
    </row>
    <row r="2827" spans="1:10">
      <c r="A2827" s="259"/>
      <c r="B2827" s="259"/>
      <c r="C2827" s="259"/>
      <c r="D2827" s="259"/>
      <c r="E2827" s="259"/>
      <c r="F2827" s="270"/>
      <c r="G2827" s="259"/>
      <c r="H2827" s="259"/>
      <c r="I2827" s="259"/>
      <c r="J2827" s="259"/>
    </row>
    <row r="2828" spans="1:10">
      <c r="A2828" s="259"/>
      <c r="B2828" s="259"/>
      <c r="C2828" s="259"/>
      <c r="D2828" s="259"/>
      <c r="E2828" s="259"/>
      <c r="F2828" s="270"/>
      <c r="G2828" s="259"/>
      <c r="H2828" s="259"/>
      <c r="I2828" s="259"/>
      <c r="J2828" s="259"/>
    </row>
    <row r="2829" spans="1:10">
      <c r="A2829" s="259"/>
      <c r="B2829" s="259"/>
      <c r="C2829" s="259"/>
      <c r="D2829" s="259"/>
      <c r="E2829" s="259"/>
      <c r="F2829" s="270"/>
      <c r="G2829" s="259"/>
      <c r="H2829" s="259"/>
      <c r="I2829" s="259"/>
      <c r="J2829" s="259"/>
    </row>
    <row r="2830" spans="1:10">
      <c r="A2830" s="259"/>
      <c r="B2830" s="259"/>
      <c r="C2830" s="259"/>
      <c r="D2830" s="259"/>
      <c r="E2830" s="259"/>
      <c r="F2830" s="270"/>
      <c r="G2830" s="259"/>
      <c r="H2830" s="259"/>
      <c r="I2830" s="259"/>
      <c r="J2830" s="259"/>
    </row>
    <row r="2831" spans="1:10">
      <c r="A2831" s="259"/>
      <c r="B2831" s="259"/>
      <c r="C2831" s="259"/>
      <c r="D2831" s="259"/>
      <c r="E2831" s="259"/>
      <c r="F2831" s="270"/>
      <c r="G2831" s="259"/>
      <c r="H2831" s="259"/>
      <c r="I2831" s="259"/>
      <c r="J2831" s="259"/>
    </row>
    <row r="2832" spans="1:10">
      <c r="A2832" s="259"/>
      <c r="B2832" s="259"/>
      <c r="C2832" s="259"/>
      <c r="D2832" s="259"/>
      <c r="E2832" s="259"/>
      <c r="F2832" s="270"/>
      <c r="G2832" s="259"/>
      <c r="H2832" s="259"/>
      <c r="I2832" s="259"/>
      <c r="J2832" s="259"/>
    </row>
    <row r="2833" spans="1:10">
      <c r="A2833" s="259"/>
      <c r="B2833" s="259"/>
      <c r="C2833" s="259"/>
      <c r="D2833" s="259"/>
      <c r="E2833" s="259"/>
      <c r="F2833" s="270"/>
      <c r="G2833" s="259"/>
      <c r="H2833" s="259"/>
      <c r="I2833" s="259"/>
      <c r="J2833" s="259"/>
    </row>
    <row r="2834" spans="1:10">
      <c r="A2834" s="259"/>
      <c r="B2834" s="259"/>
      <c r="C2834" s="259"/>
      <c r="D2834" s="259"/>
      <c r="E2834" s="259"/>
      <c r="F2834" s="270"/>
      <c r="G2834" s="259"/>
      <c r="H2834" s="259"/>
      <c r="I2834" s="259"/>
      <c r="J2834" s="259"/>
    </row>
    <row r="2835" spans="1:10">
      <c r="A2835" s="259"/>
      <c r="B2835" s="259"/>
      <c r="C2835" s="259"/>
      <c r="D2835" s="259"/>
      <c r="E2835" s="259"/>
      <c r="F2835" s="270"/>
      <c r="G2835" s="259"/>
      <c r="H2835" s="259"/>
      <c r="I2835" s="259"/>
      <c r="J2835" s="259"/>
    </row>
    <row r="2836" spans="1:10">
      <c r="A2836" s="259"/>
      <c r="B2836" s="259"/>
      <c r="C2836" s="259"/>
      <c r="D2836" s="259"/>
      <c r="E2836" s="259"/>
      <c r="F2836" s="270"/>
      <c r="G2836" s="259"/>
      <c r="H2836" s="259"/>
      <c r="I2836" s="259"/>
      <c r="J2836" s="259"/>
    </row>
    <row r="2837" spans="1:10">
      <c r="A2837" s="259"/>
      <c r="B2837" s="259"/>
      <c r="C2837" s="259"/>
      <c r="D2837" s="259"/>
      <c r="E2837" s="259"/>
      <c r="F2837" s="270"/>
      <c r="G2837" s="259"/>
      <c r="H2837" s="259"/>
      <c r="I2837" s="259"/>
      <c r="J2837" s="259"/>
    </row>
    <row r="2838" spans="1:10">
      <c r="A2838" s="259"/>
      <c r="B2838" s="259"/>
      <c r="C2838" s="259"/>
      <c r="D2838" s="259"/>
      <c r="E2838" s="259"/>
      <c r="F2838" s="270"/>
      <c r="G2838" s="259"/>
      <c r="H2838" s="259"/>
      <c r="I2838" s="259"/>
      <c r="J2838" s="259"/>
    </row>
    <row r="2839" spans="1:10">
      <c r="A2839" s="259"/>
      <c r="B2839" s="259"/>
      <c r="C2839" s="259"/>
      <c r="D2839" s="259"/>
      <c r="E2839" s="259"/>
      <c r="F2839" s="270"/>
      <c r="G2839" s="259"/>
      <c r="H2839" s="259"/>
      <c r="I2839" s="259"/>
      <c r="J2839" s="259"/>
    </row>
    <row r="2840" spans="1:10">
      <c r="A2840" s="259"/>
      <c r="B2840" s="259"/>
      <c r="C2840" s="259"/>
      <c r="D2840" s="259"/>
      <c r="E2840" s="259"/>
      <c r="F2840" s="270"/>
      <c r="G2840" s="259"/>
      <c r="H2840" s="259"/>
      <c r="I2840" s="259"/>
      <c r="J2840" s="259"/>
    </row>
    <row r="2841" spans="1:10">
      <c r="A2841" s="259"/>
      <c r="B2841" s="259"/>
      <c r="C2841" s="259"/>
      <c r="D2841" s="259"/>
      <c r="E2841" s="259"/>
      <c r="F2841" s="270"/>
      <c r="G2841" s="259"/>
      <c r="H2841" s="259"/>
      <c r="I2841" s="259"/>
      <c r="J2841" s="259"/>
    </row>
    <row r="2842" spans="1:10">
      <c r="A2842" s="259"/>
      <c r="B2842" s="259"/>
      <c r="C2842" s="259"/>
      <c r="D2842" s="259"/>
      <c r="E2842" s="259"/>
      <c r="F2842" s="270"/>
      <c r="G2842" s="259"/>
      <c r="H2842" s="259"/>
      <c r="I2842" s="259"/>
      <c r="J2842" s="259"/>
    </row>
    <row r="2843" spans="1:10">
      <c r="A2843" s="259"/>
      <c r="B2843" s="259"/>
      <c r="C2843" s="259"/>
      <c r="D2843" s="259"/>
      <c r="E2843" s="259"/>
      <c r="F2843" s="270"/>
      <c r="G2843" s="259"/>
      <c r="H2843" s="259"/>
      <c r="I2843" s="259"/>
      <c r="J2843" s="259"/>
    </row>
    <row r="2844" spans="1:10">
      <c r="A2844" s="259"/>
      <c r="B2844" s="259"/>
      <c r="C2844" s="259"/>
      <c r="D2844" s="259"/>
      <c r="E2844" s="259"/>
      <c r="F2844" s="270"/>
      <c r="G2844" s="259"/>
      <c r="H2844" s="259"/>
      <c r="I2844" s="259"/>
      <c r="J2844" s="259"/>
    </row>
    <row r="2845" spans="1:10">
      <c r="A2845" s="259"/>
      <c r="B2845" s="259"/>
      <c r="C2845" s="259"/>
      <c r="D2845" s="259"/>
      <c r="E2845" s="259"/>
      <c r="F2845" s="270"/>
      <c r="G2845" s="259"/>
      <c r="H2845" s="259"/>
      <c r="I2845" s="259"/>
      <c r="J2845" s="259"/>
    </row>
    <row r="2846" spans="1:10">
      <c r="A2846" s="259"/>
      <c r="B2846" s="259"/>
      <c r="C2846" s="259"/>
      <c r="D2846" s="259"/>
      <c r="E2846" s="259"/>
      <c r="F2846" s="270"/>
      <c r="G2846" s="259"/>
      <c r="H2846" s="259"/>
      <c r="I2846" s="259"/>
      <c r="J2846" s="259"/>
    </row>
    <row r="2847" spans="1:10">
      <c r="A2847" s="259"/>
      <c r="B2847" s="259"/>
      <c r="C2847" s="259"/>
      <c r="D2847" s="259"/>
      <c r="E2847" s="259"/>
      <c r="F2847" s="270"/>
      <c r="G2847" s="259"/>
      <c r="H2847" s="259"/>
      <c r="I2847" s="259"/>
      <c r="J2847" s="259"/>
    </row>
    <row r="2848" spans="1:10">
      <c r="A2848" s="259"/>
      <c r="B2848" s="259"/>
      <c r="C2848" s="259"/>
      <c r="D2848" s="259"/>
      <c r="E2848" s="259"/>
      <c r="F2848" s="270"/>
      <c r="G2848" s="259"/>
      <c r="H2848" s="259"/>
      <c r="I2848" s="259"/>
      <c r="J2848" s="259"/>
    </row>
    <row r="2849" spans="1:10">
      <c r="A2849" s="259"/>
      <c r="B2849" s="259"/>
      <c r="C2849" s="259"/>
      <c r="D2849" s="259"/>
      <c r="E2849" s="259"/>
      <c r="F2849" s="270"/>
      <c r="G2849" s="259"/>
      <c r="H2849" s="259"/>
      <c r="I2849" s="259"/>
      <c r="J2849" s="259"/>
    </row>
    <row r="2850" spans="1:10">
      <c r="A2850" s="259"/>
      <c r="B2850" s="259"/>
      <c r="C2850" s="259"/>
      <c r="D2850" s="259"/>
      <c r="E2850" s="259"/>
      <c r="F2850" s="270"/>
      <c r="G2850" s="259"/>
      <c r="H2850" s="259"/>
      <c r="I2850" s="259"/>
      <c r="J2850" s="259"/>
    </row>
    <row r="2851" spans="1:10">
      <c r="A2851" s="259"/>
      <c r="B2851" s="259"/>
      <c r="C2851" s="259"/>
      <c r="D2851" s="259"/>
      <c r="E2851" s="259"/>
      <c r="F2851" s="270"/>
      <c r="G2851" s="259"/>
      <c r="H2851" s="259"/>
      <c r="I2851" s="259"/>
      <c r="J2851" s="259"/>
    </row>
    <row r="2852" spans="1:10">
      <c r="A2852" s="259"/>
      <c r="B2852" s="259"/>
      <c r="C2852" s="259"/>
      <c r="D2852" s="259"/>
      <c r="E2852" s="259"/>
      <c r="F2852" s="270"/>
      <c r="G2852" s="259"/>
      <c r="H2852" s="259"/>
      <c r="I2852" s="259"/>
      <c r="J2852" s="259"/>
    </row>
    <row r="2853" spans="1:10">
      <c r="A2853" s="259"/>
      <c r="B2853" s="259"/>
      <c r="C2853" s="259"/>
      <c r="D2853" s="259"/>
      <c r="E2853" s="259"/>
      <c r="F2853" s="270"/>
      <c r="G2853" s="259"/>
      <c r="H2853" s="259"/>
      <c r="I2853" s="259"/>
      <c r="J2853" s="259"/>
    </row>
    <row r="2854" spans="1:10">
      <c r="A2854" s="259"/>
      <c r="B2854" s="259"/>
      <c r="C2854" s="259"/>
      <c r="D2854" s="259"/>
      <c r="E2854" s="259"/>
      <c r="F2854" s="270"/>
      <c r="G2854" s="259"/>
      <c r="H2854" s="259"/>
      <c r="I2854" s="259"/>
      <c r="J2854" s="259"/>
    </row>
    <row r="2855" spans="1:10">
      <c r="A2855" s="259"/>
      <c r="B2855" s="259"/>
      <c r="C2855" s="259"/>
      <c r="D2855" s="259"/>
      <c r="E2855" s="259"/>
      <c r="F2855" s="270"/>
      <c r="G2855" s="259"/>
      <c r="H2855" s="259"/>
      <c r="I2855" s="259"/>
      <c r="J2855" s="259"/>
    </row>
    <row r="2856" spans="1:10">
      <c r="A2856" s="259"/>
      <c r="B2856" s="259"/>
      <c r="C2856" s="259"/>
      <c r="D2856" s="259"/>
      <c r="E2856" s="259"/>
      <c r="F2856" s="270"/>
      <c r="G2856" s="259"/>
      <c r="H2856" s="259"/>
      <c r="I2856" s="259"/>
      <c r="J2856" s="259"/>
    </row>
    <row r="2857" spans="1:10">
      <c r="A2857" s="259"/>
      <c r="B2857" s="259"/>
      <c r="C2857" s="259"/>
      <c r="D2857" s="259"/>
      <c r="E2857" s="259"/>
      <c r="F2857" s="270"/>
      <c r="G2857" s="259"/>
      <c r="H2857" s="259"/>
      <c r="I2857" s="259"/>
      <c r="J2857" s="259"/>
    </row>
    <row r="2858" spans="1:10">
      <c r="A2858" s="259"/>
      <c r="B2858" s="259"/>
      <c r="C2858" s="259"/>
      <c r="D2858" s="259"/>
      <c r="E2858" s="259"/>
      <c r="F2858" s="270"/>
      <c r="G2858" s="259"/>
      <c r="H2858" s="259"/>
      <c r="I2858" s="259"/>
      <c r="J2858" s="259"/>
    </row>
    <row r="2859" spans="1:10">
      <c r="A2859" s="259"/>
      <c r="B2859" s="259"/>
      <c r="C2859" s="259"/>
      <c r="D2859" s="259"/>
      <c r="E2859" s="259"/>
      <c r="F2859" s="270"/>
      <c r="G2859" s="259"/>
      <c r="H2859" s="259"/>
      <c r="I2859" s="259"/>
      <c r="J2859" s="259"/>
    </row>
    <row r="2860" spans="1:10">
      <c r="A2860" s="259"/>
      <c r="B2860" s="259"/>
      <c r="C2860" s="259"/>
      <c r="D2860" s="259"/>
      <c r="E2860" s="259"/>
      <c r="F2860" s="270"/>
      <c r="G2860" s="259"/>
      <c r="H2860" s="259"/>
      <c r="I2860" s="259"/>
      <c r="J2860" s="259"/>
    </row>
    <row r="2861" spans="1:10">
      <c r="A2861" s="259"/>
      <c r="B2861" s="259"/>
      <c r="C2861" s="259"/>
      <c r="D2861" s="259"/>
      <c r="E2861" s="259"/>
      <c r="F2861" s="270"/>
      <c r="G2861" s="259"/>
      <c r="H2861" s="259"/>
      <c r="I2861" s="259"/>
      <c r="J2861" s="259"/>
    </row>
    <row r="2862" spans="1:10">
      <c r="A2862" s="259"/>
      <c r="B2862" s="259"/>
      <c r="C2862" s="259"/>
      <c r="D2862" s="259"/>
      <c r="E2862" s="259"/>
      <c r="F2862" s="270"/>
      <c r="G2862" s="259"/>
      <c r="H2862" s="259"/>
      <c r="I2862" s="259"/>
      <c r="J2862" s="259"/>
    </row>
    <row r="2863" spans="1:10">
      <c r="A2863" s="259"/>
      <c r="B2863" s="259"/>
      <c r="C2863" s="259"/>
      <c r="D2863" s="259"/>
      <c r="E2863" s="259"/>
      <c r="F2863" s="270"/>
      <c r="G2863" s="259"/>
      <c r="H2863" s="259"/>
      <c r="I2863" s="259"/>
      <c r="J2863" s="259"/>
    </row>
    <row r="2864" spans="1:10">
      <c r="A2864" s="259"/>
      <c r="B2864" s="259"/>
      <c r="C2864" s="259"/>
      <c r="D2864" s="259"/>
      <c r="E2864" s="259"/>
      <c r="F2864" s="270"/>
      <c r="G2864" s="259"/>
      <c r="H2864" s="259"/>
      <c r="I2864" s="259"/>
      <c r="J2864" s="259"/>
    </row>
    <row r="2865" spans="1:10">
      <c r="A2865" s="259"/>
      <c r="B2865" s="259"/>
      <c r="C2865" s="259"/>
      <c r="D2865" s="259"/>
      <c r="E2865" s="259"/>
      <c r="F2865" s="270"/>
      <c r="G2865" s="259"/>
      <c r="H2865" s="259"/>
      <c r="I2865" s="259"/>
      <c r="J2865" s="259"/>
    </row>
    <row r="2866" spans="1:10">
      <c r="A2866" s="259"/>
      <c r="B2866" s="259"/>
      <c r="C2866" s="259"/>
      <c r="D2866" s="259"/>
      <c r="E2866" s="259"/>
      <c r="F2866" s="270"/>
      <c r="G2866" s="259"/>
      <c r="H2866" s="259"/>
      <c r="I2866" s="259"/>
      <c r="J2866" s="259"/>
    </row>
    <row r="2867" spans="1:10">
      <c r="A2867" s="259"/>
      <c r="B2867" s="259"/>
      <c r="C2867" s="259"/>
      <c r="D2867" s="259"/>
      <c r="E2867" s="259"/>
      <c r="F2867" s="270"/>
      <c r="G2867" s="259"/>
      <c r="H2867" s="259"/>
      <c r="I2867" s="259"/>
      <c r="J2867" s="259"/>
    </row>
    <row r="2868" spans="1:10">
      <c r="A2868" s="259"/>
      <c r="B2868" s="259"/>
      <c r="C2868" s="259"/>
      <c r="D2868" s="259"/>
      <c r="E2868" s="259"/>
      <c r="F2868" s="270"/>
      <c r="G2868" s="259"/>
      <c r="H2868" s="259"/>
      <c r="I2868" s="259"/>
      <c r="J2868" s="259"/>
    </row>
    <row r="2869" spans="1:10">
      <c r="A2869" s="259"/>
      <c r="B2869" s="259"/>
      <c r="C2869" s="259"/>
      <c r="D2869" s="259"/>
      <c r="E2869" s="259"/>
      <c r="F2869" s="270"/>
      <c r="G2869" s="259"/>
      <c r="H2869" s="259"/>
      <c r="I2869" s="259"/>
      <c r="J2869" s="259"/>
    </row>
    <row r="2870" spans="1:10">
      <c r="A2870" s="259"/>
      <c r="B2870" s="259"/>
      <c r="C2870" s="259"/>
      <c r="D2870" s="259"/>
      <c r="E2870" s="259"/>
      <c r="F2870" s="270"/>
      <c r="G2870" s="259"/>
      <c r="H2870" s="259"/>
      <c r="I2870" s="259"/>
      <c r="J2870" s="259"/>
    </row>
    <row r="2871" spans="1:10">
      <c r="A2871" s="259"/>
      <c r="B2871" s="259"/>
      <c r="C2871" s="259"/>
      <c r="D2871" s="259"/>
      <c r="E2871" s="259"/>
      <c r="F2871" s="270"/>
      <c r="G2871" s="259"/>
      <c r="H2871" s="259"/>
      <c r="I2871" s="259"/>
      <c r="J2871" s="259"/>
    </row>
    <row r="2872" spans="1:10">
      <c r="A2872" s="259"/>
      <c r="B2872" s="259"/>
      <c r="C2872" s="259"/>
      <c r="D2872" s="259"/>
      <c r="E2872" s="259"/>
      <c r="F2872" s="270"/>
      <c r="G2872" s="259"/>
      <c r="H2872" s="259"/>
      <c r="I2872" s="259"/>
      <c r="J2872" s="259"/>
    </row>
    <row r="2873" spans="1:10">
      <c r="A2873" s="259"/>
      <c r="B2873" s="259"/>
      <c r="C2873" s="259"/>
      <c r="D2873" s="259"/>
      <c r="E2873" s="259"/>
      <c r="F2873" s="270"/>
      <c r="G2873" s="259"/>
      <c r="H2873" s="259"/>
      <c r="I2873" s="259"/>
      <c r="J2873" s="259"/>
    </row>
    <row r="2874" spans="1:10">
      <c r="A2874" s="259"/>
      <c r="B2874" s="259"/>
      <c r="C2874" s="259"/>
      <c r="D2874" s="259"/>
      <c r="E2874" s="259"/>
      <c r="F2874" s="270"/>
      <c r="G2874" s="259"/>
      <c r="H2874" s="259"/>
      <c r="I2874" s="259"/>
      <c r="J2874" s="259"/>
    </row>
    <row r="2875" spans="1:10">
      <c r="A2875" s="259"/>
      <c r="B2875" s="259"/>
      <c r="C2875" s="259"/>
      <c r="D2875" s="259"/>
      <c r="E2875" s="259"/>
      <c r="F2875" s="270"/>
      <c r="G2875" s="259"/>
      <c r="H2875" s="259"/>
      <c r="I2875" s="259"/>
      <c r="J2875" s="259"/>
    </row>
    <row r="2876" spans="1:10">
      <c r="A2876" s="259"/>
      <c r="B2876" s="259"/>
      <c r="C2876" s="259"/>
      <c r="D2876" s="259"/>
      <c r="E2876" s="259"/>
      <c r="F2876" s="270"/>
      <c r="G2876" s="259"/>
      <c r="H2876" s="259"/>
      <c r="I2876" s="259"/>
      <c r="J2876" s="259"/>
    </row>
    <row r="2877" spans="1:10">
      <c r="A2877" s="259"/>
      <c r="B2877" s="259"/>
      <c r="C2877" s="259"/>
      <c r="D2877" s="259"/>
      <c r="E2877" s="259"/>
      <c r="F2877" s="270"/>
      <c r="G2877" s="259"/>
      <c r="H2877" s="259"/>
      <c r="I2877" s="259"/>
      <c r="J2877" s="259"/>
    </row>
    <row r="2878" spans="1:10">
      <c r="A2878" s="259"/>
      <c r="B2878" s="259"/>
      <c r="C2878" s="259"/>
      <c r="D2878" s="259"/>
      <c r="E2878" s="259"/>
      <c r="F2878" s="270"/>
      <c r="G2878" s="259"/>
      <c r="H2878" s="259"/>
      <c r="I2878" s="259"/>
      <c r="J2878" s="259"/>
    </row>
    <row r="2879" spans="1:10">
      <c r="A2879" s="259"/>
      <c r="B2879" s="259"/>
      <c r="C2879" s="259"/>
      <c r="D2879" s="259"/>
      <c r="E2879" s="259"/>
      <c r="F2879" s="270"/>
      <c r="G2879" s="259"/>
      <c r="H2879" s="259"/>
      <c r="I2879" s="259"/>
      <c r="J2879" s="259"/>
    </row>
    <row r="2880" spans="1:10">
      <c r="A2880" s="259"/>
      <c r="B2880" s="259"/>
      <c r="C2880" s="259"/>
      <c r="D2880" s="259"/>
      <c r="E2880" s="259"/>
      <c r="F2880" s="270"/>
      <c r="G2880" s="259"/>
      <c r="H2880" s="259"/>
      <c r="I2880" s="259"/>
      <c r="J2880" s="259"/>
    </row>
    <row r="2881" spans="1:10">
      <c r="A2881" s="259"/>
      <c r="B2881" s="259"/>
      <c r="C2881" s="259"/>
      <c r="D2881" s="259"/>
      <c r="E2881" s="259"/>
      <c r="F2881" s="270"/>
      <c r="G2881" s="259"/>
      <c r="H2881" s="259"/>
      <c r="I2881" s="259"/>
      <c r="J2881" s="259"/>
    </row>
    <row r="2882" spans="1:10">
      <c r="A2882" s="259"/>
      <c r="B2882" s="259"/>
      <c r="C2882" s="259"/>
      <c r="D2882" s="259"/>
      <c r="E2882" s="259"/>
      <c r="F2882" s="270"/>
      <c r="G2882" s="259"/>
      <c r="H2882" s="259"/>
      <c r="I2882" s="259"/>
      <c r="J2882" s="259"/>
    </row>
    <row r="2883" spans="1:10">
      <c r="A2883" s="259"/>
      <c r="B2883" s="259"/>
      <c r="C2883" s="259"/>
      <c r="D2883" s="259"/>
      <c r="E2883" s="259"/>
      <c r="F2883" s="270"/>
      <c r="G2883" s="259"/>
      <c r="H2883" s="259"/>
      <c r="I2883" s="259"/>
      <c r="J2883" s="259"/>
    </row>
    <row r="2884" spans="1:10">
      <c r="A2884" s="259"/>
      <c r="B2884" s="259"/>
      <c r="C2884" s="259"/>
      <c r="D2884" s="259"/>
      <c r="E2884" s="259"/>
      <c r="F2884" s="270"/>
      <c r="G2884" s="259"/>
      <c r="H2884" s="259"/>
      <c r="I2884" s="259"/>
      <c r="J2884" s="259"/>
    </row>
    <row r="2885" spans="1:10">
      <c r="A2885" s="259"/>
      <c r="B2885" s="259"/>
      <c r="C2885" s="259"/>
      <c r="D2885" s="259"/>
      <c r="E2885" s="259"/>
      <c r="F2885" s="270"/>
      <c r="G2885" s="259"/>
      <c r="H2885" s="259"/>
      <c r="I2885" s="259"/>
      <c r="J2885" s="259"/>
    </row>
    <row r="2886" spans="1:10">
      <c r="A2886" s="259"/>
      <c r="B2886" s="259"/>
      <c r="C2886" s="259"/>
      <c r="D2886" s="259"/>
      <c r="E2886" s="259"/>
      <c r="F2886" s="270"/>
      <c r="G2886" s="259"/>
      <c r="H2886" s="259"/>
      <c r="I2886" s="259"/>
      <c r="J2886" s="259"/>
    </row>
    <row r="2887" spans="1:10">
      <c r="A2887" s="259"/>
      <c r="B2887" s="259"/>
      <c r="C2887" s="259"/>
      <c r="D2887" s="259"/>
      <c r="E2887" s="259"/>
      <c r="F2887" s="270"/>
      <c r="G2887" s="259"/>
      <c r="H2887" s="259"/>
      <c r="I2887" s="259"/>
      <c r="J2887" s="259"/>
    </row>
    <row r="2888" spans="1:10">
      <c r="A2888" s="259"/>
      <c r="B2888" s="259"/>
      <c r="C2888" s="259"/>
      <c r="D2888" s="259"/>
      <c r="E2888" s="259"/>
      <c r="F2888" s="270"/>
      <c r="G2888" s="259"/>
      <c r="H2888" s="259"/>
      <c r="I2888" s="259"/>
      <c r="J2888" s="259"/>
    </row>
    <row r="2889" spans="1:10">
      <c r="A2889" s="259"/>
      <c r="B2889" s="259"/>
      <c r="C2889" s="259"/>
      <c r="D2889" s="259"/>
      <c r="E2889" s="259"/>
      <c r="F2889" s="270"/>
      <c r="G2889" s="259"/>
      <c r="H2889" s="259"/>
      <c r="I2889" s="259"/>
      <c r="J2889" s="259"/>
    </row>
    <row r="2890" spans="1:10">
      <c r="A2890" s="259"/>
      <c r="B2890" s="259"/>
      <c r="C2890" s="259"/>
      <c r="D2890" s="259"/>
      <c r="E2890" s="259"/>
      <c r="F2890" s="270"/>
      <c r="G2890" s="259"/>
      <c r="H2890" s="259"/>
      <c r="I2890" s="259"/>
      <c r="J2890" s="259"/>
    </row>
    <row r="2891" spans="1:10">
      <c r="A2891" s="259"/>
      <c r="B2891" s="259"/>
      <c r="C2891" s="259"/>
      <c r="D2891" s="259"/>
      <c r="E2891" s="259"/>
      <c r="F2891" s="270"/>
      <c r="G2891" s="259"/>
      <c r="H2891" s="259"/>
      <c r="I2891" s="259"/>
      <c r="J2891" s="259"/>
    </row>
    <row r="2892" spans="1:10">
      <c r="A2892" s="259"/>
      <c r="B2892" s="259"/>
      <c r="C2892" s="259"/>
      <c r="D2892" s="259"/>
      <c r="E2892" s="259"/>
      <c r="F2892" s="270"/>
      <c r="G2892" s="259"/>
      <c r="H2892" s="259"/>
      <c r="I2892" s="259"/>
      <c r="J2892" s="259"/>
    </row>
    <row r="2893" spans="1:10">
      <c r="A2893" s="259"/>
      <c r="B2893" s="259"/>
      <c r="C2893" s="259"/>
      <c r="D2893" s="259"/>
      <c r="E2893" s="259"/>
      <c r="F2893" s="270"/>
      <c r="G2893" s="259"/>
      <c r="H2893" s="259"/>
      <c r="I2893" s="259"/>
      <c r="J2893" s="259"/>
    </row>
    <row r="2894" spans="1:10">
      <c r="A2894" s="259"/>
      <c r="B2894" s="259"/>
      <c r="C2894" s="259"/>
      <c r="D2894" s="259"/>
      <c r="E2894" s="259"/>
      <c r="F2894" s="270"/>
      <c r="G2894" s="259"/>
      <c r="H2894" s="259"/>
      <c r="I2894" s="259"/>
      <c r="J2894" s="259"/>
    </row>
    <row r="2895" spans="1:10">
      <c r="A2895" s="259"/>
      <c r="B2895" s="259"/>
      <c r="C2895" s="259"/>
      <c r="D2895" s="259"/>
      <c r="E2895" s="259"/>
      <c r="F2895" s="270"/>
      <c r="G2895" s="259"/>
      <c r="H2895" s="259"/>
      <c r="I2895" s="259"/>
      <c r="J2895" s="259"/>
    </row>
    <row r="2896" spans="1:10">
      <c r="A2896" s="259"/>
      <c r="B2896" s="259"/>
      <c r="C2896" s="259"/>
      <c r="D2896" s="259"/>
      <c r="E2896" s="259"/>
      <c r="F2896" s="270"/>
      <c r="G2896" s="259"/>
      <c r="H2896" s="259"/>
      <c r="I2896" s="259"/>
      <c r="J2896" s="259"/>
    </row>
    <row r="2897" spans="1:10">
      <c r="A2897" s="259"/>
      <c r="B2897" s="259"/>
      <c r="C2897" s="259"/>
      <c r="D2897" s="259"/>
      <c r="E2897" s="259"/>
      <c r="F2897" s="270"/>
      <c r="G2897" s="259"/>
      <c r="H2897" s="259"/>
      <c r="I2897" s="259"/>
      <c r="J2897" s="259"/>
    </row>
    <row r="2898" spans="1:10">
      <c r="A2898" s="259"/>
      <c r="B2898" s="259"/>
      <c r="C2898" s="259"/>
      <c r="D2898" s="259"/>
      <c r="E2898" s="259"/>
      <c r="F2898" s="270"/>
      <c r="G2898" s="259"/>
      <c r="H2898" s="259"/>
      <c r="I2898" s="259"/>
      <c r="J2898" s="259"/>
    </row>
    <row r="2899" spans="1:10">
      <c r="A2899" s="259"/>
      <c r="B2899" s="259"/>
      <c r="C2899" s="259"/>
      <c r="D2899" s="259"/>
      <c r="E2899" s="259"/>
      <c r="F2899" s="270"/>
      <c r="G2899" s="259"/>
      <c r="H2899" s="259"/>
      <c r="I2899" s="259"/>
      <c r="J2899" s="259"/>
    </row>
    <row r="2900" spans="1:10">
      <c r="A2900" s="259"/>
      <c r="B2900" s="259"/>
      <c r="C2900" s="259"/>
      <c r="D2900" s="259"/>
      <c r="E2900" s="259"/>
      <c r="F2900" s="270"/>
      <c r="G2900" s="259"/>
      <c r="H2900" s="259"/>
      <c r="I2900" s="259"/>
      <c r="J2900" s="259"/>
    </row>
    <row r="2901" spans="1:10">
      <c r="A2901" s="259"/>
      <c r="B2901" s="259"/>
      <c r="C2901" s="259"/>
      <c r="D2901" s="259"/>
      <c r="E2901" s="259"/>
      <c r="F2901" s="270"/>
      <c r="G2901" s="259"/>
      <c r="H2901" s="259"/>
      <c r="I2901" s="259"/>
      <c r="J2901" s="259"/>
    </row>
    <row r="2902" spans="1:10">
      <c r="A2902" s="259"/>
      <c r="B2902" s="259"/>
      <c r="C2902" s="259"/>
      <c r="D2902" s="259"/>
      <c r="E2902" s="259"/>
      <c r="F2902" s="270"/>
      <c r="G2902" s="259"/>
      <c r="H2902" s="259"/>
      <c r="I2902" s="259"/>
      <c r="J2902" s="259"/>
    </row>
    <row r="2903" spans="1:10">
      <c r="A2903" s="259"/>
      <c r="B2903" s="259"/>
      <c r="C2903" s="259"/>
      <c r="D2903" s="259"/>
      <c r="E2903" s="259"/>
      <c r="F2903" s="270"/>
      <c r="G2903" s="259"/>
      <c r="H2903" s="259"/>
      <c r="I2903" s="259"/>
      <c r="J2903" s="259"/>
    </row>
    <row r="2904" spans="1:10">
      <c r="A2904" s="259"/>
      <c r="B2904" s="259"/>
      <c r="C2904" s="259"/>
      <c r="D2904" s="259"/>
      <c r="E2904" s="259"/>
      <c r="F2904" s="270"/>
      <c r="G2904" s="259"/>
      <c r="H2904" s="259"/>
      <c r="I2904" s="259"/>
      <c r="J2904" s="259"/>
    </row>
    <row r="2905" spans="1:10">
      <c r="A2905" s="259"/>
      <c r="B2905" s="259"/>
      <c r="C2905" s="259"/>
      <c r="D2905" s="259"/>
      <c r="E2905" s="259"/>
      <c r="F2905" s="270"/>
      <c r="G2905" s="259"/>
      <c r="H2905" s="259"/>
      <c r="I2905" s="259"/>
      <c r="J2905" s="259"/>
    </row>
    <row r="2906" spans="1:10">
      <c r="A2906" s="259"/>
      <c r="B2906" s="259"/>
      <c r="C2906" s="259"/>
      <c r="D2906" s="259"/>
      <c r="E2906" s="259"/>
      <c r="F2906" s="270"/>
      <c r="G2906" s="259"/>
      <c r="H2906" s="259"/>
      <c r="I2906" s="259"/>
      <c r="J2906" s="259"/>
    </row>
    <row r="2907" spans="1:10">
      <c r="A2907" s="259"/>
      <c r="B2907" s="259"/>
      <c r="C2907" s="259"/>
      <c r="D2907" s="259"/>
      <c r="E2907" s="259"/>
      <c r="F2907" s="270"/>
      <c r="G2907" s="259"/>
      <c r="H2907" s="259"/>
      <c r="I2907" s="259"/>
      <c r="J2907" s="259"/>
    </row>
    <row r="2908" spans="1:10">
      <c r="A2908" s="259"/>
      <c r="B2908" s="259"/>
      <c r="C2908" s="259"/>
      <c r="D2908" s="259"/>
      <c r="E2908" s="259"/>
      <c r="F2908" s="270"/>
      <c r="G2908" s="259"/>
      <c r="H2908" s="259"/>
      <c r="I2908" s="259"/>
      <c r="J2908" s="259"/>
    </row>
    <row r="2909" spans="1:10">
      <c r="A2909" s="259"/>
      <c r="B2909" s="259"/>
      <c r="C2909" s="259"/>
      <c r="D2909" s="259"/>
      <c r="E2909" s="259"/>
      <c r="F2909" s="270"/>
      <c r="G2909" s="259"/>
      <c r="H2909" s="259"/>
      <c r="I2909" s="259"/>
      <c r="J2909" s="259"/>
    </row>
    <row r="2910" spans="1:10">
      <c r="A2910" s="259"/>
      <c r="B2910" s="259"/>
      <c r="C2910" s="259"/>
      <c r="D2910" s="259"/>
      <c r="E2910" s="259"/>
      <c r="F2910" s="270"/>
      <c r="G2910" s="259"/>
      <c r="H2910" s="259"/>
      <c r="I2910" s="259"/>
      <c r="J2910" s="259"/>
    </row>
    <row r="2911" spans="1:10">
      <c r="A2911" s="259"/>
      <c r="B2911" s="259"/>
      <c r="C2911" s="259"/>
      <c r="D2911" s="259"/>
      <c r="E2911" s="259"/>
      <c r="F2911" s="270"/>
      <c r="G2911" s="259"/>
      <c r="H2911" s="259"/>
      <c r="I2911" s="259"/>
      <c r="J2911" s="259"/>
    </row>
    <row r="2912" spans="1:10">
      <c r="A2912" s="259"/>
      <c r="B2912" s="259"/>
      <c r="C2912" s="259"/>
      <c r="D2912" s="259"/>
      <c r="E2912" s="259"/>
      <c r="F2912" s="270"/>
      <c r="G2912" s="259"/>
      <c r="H2912" s="259"/>
      <c r="I2912" s="259"/>
      <c r="J2912" s="259"/>
    </row>
    <row r="2913" spans="1:10">
      <c r="A2913" s="259"/>
      <c r="B2913" s="259"/>
      <c r="C2913" s="259"/>
      <c r="D2913" s="259"/>
      <c r="E2913" s="259"/>
      <c r="F2913" s="270"/>
      <c r="G2913" s="259"/>
      <c r="H2913" s="259"/>
      <c r="I2913" s="259"/>
      <c r="J2913" s="259"/>
    </row>
    <row r="2914" spans="1:10">
      <c r="A2914" s="259"/>
      <c r="B2914" s="259"/>
      <c r="C2914" s="259"/>
      <c r="D2914" s="259"/>
      <c r="E2914" s="259"/>
      <c r="F2914" s="270"/>
      <c r="G2914" s="259"/>
      <c r="H2914" s="259"/>
      <c r="I2914" s="259"/>
      <c r="J2914" s="259"/>
    </row>
    <row r="2915" spans="1:10">
      <c r="A2915" s="259"/>
      <c r="B2915" s="259"/>
      <c r="C2915" s="259"/>
      <c r="D2915" s="259"/>
      <c r="E2915" s="259"/>
      <c r="F2915" s="270"/>
      <c r="G2915" s="259"/>
      <c r="H2915" s="259"/>
      <c r="I2915" s="259"/>
      <c r="J2915" s="259"/>
    </row>
    <row r="2916" spans="1:10">
      <c r="A2916" s="259"/>
      <c r="B2916" s="259"/>
      <c r="C2916" s="259"/>
      <c r="D2916" s="259"/>
      <c r="E2916" s="259"/>
      <c r="F2916" s="270"/>
      <c r="G2916" s="259"/>
      <c r="H2916" s="259"/>
      <c r="I2916" s="259"/>
      <c r="J2916" s="259"/>
    </row>
    <row r="2917" spans="1:10">
      <c r="A2917" s="259"/>
      <c r="B2917" s="259"/>
      <c r="C2917" s="259"/>
      <c r="D2917" s="259"/>
      <c r="E2917" s="259"/>
      <c r="F2917" s="270"/>
      <c r="G2917" s="259"/>
      <c r="H2917" s="259"/>
      <c r="I2917" s="259"/>
      <c r="J2917" s="259"/>
    </row>
    <row r="2918" spans="1:10">
      <c r="A2918" s="259"/>
      <c r="B2918" s="259"/>
      <c r="C2918" s="259"/>
      <c r="D2918" s="259"/>
      <c r="E2918" s="259"/>
      <c r="F2918" s="270"/>
      <c r="G2918" s="259"/>
      <c r="H2918" s="259"/>
      <c r="I2918" s="259"/>
      <c r="J2918" s="259"/>
    </row>
    <row r="2919" spans="1:10">
      <c r="A2919" s="259"/>
      <c r="B2919" s="259"/>
      <c r="C2919" s="259"/>
      <c r="D2919" s="259"/>
      <c r="E2919" s="259"/>
      <c r="F2919" s="270"/>
      <c r="G2919" s="259"/>
      <c r="H2919" s="259"/>
      <c r="I2919" s="259"/>
      <c r="J2919" s="259"/>
    </row>
    <row r="2920" spans="1:10">
      <c r="A2920" s="259"/>
      <c r="B2920" s="259"/>
      <c r="C2920" s="259"/>
      <c r="D2920" s="259"/>
      <c r="E2920" s="259"/>
      <c r="F2920" s="270"/>
      <c r="G2920" s="259"/>
      <c r="H2920" s="259"/>
      <c r="I2920" s="259"/>
      <c r="J2920" s="259"/>
    </row>
    <row r="2921" spans="1:10">
      <c r="A2921" s="259"/>
      <c r="B2921" s="259"/>
      <c r="C2921" s="259"/>
      <c r="D2921" s="259"/>
      <c r="E2921" s="259"/>
      <c r="F2921" s="270"/>
      <c r="G2921" s="259"/>
      <c r="H2921" s="259"/>
      <c r="I2921" s="259"/>
      <c r="J2921" s="259"/>
    </row>
    <row r="2922" spans="1:10">
      <c r="A2922" s="259"/>
      <c r="B2922" s="259"/>
      <c r="C2922" s="259"/>
      <c r="D2922" s="259"/>
      <c r="E2922" s="259"/>
      <c r="F2922" s="270"/>
      <c r="G2922" s="259"/>
      <c r="H2922" s="259"/>
      <c r="I2922" s="259"/>
      <c r="J2922" s="259"/>
    </row>
    <row r="2923" spans="1:10">
      <c r="A2923" s="259"/>
      <c r="B2923" s="259"/>
      <c r="C2923" s="259"/>
      <c r="D2923" s="259"/>
      <c r="E2923" s="259"/>
      <c r="F2923" s="270"/>
      <c r="G2923" s="259"/>
      <c r="H2923" s="259"/>
      <c r="I2923" s="259"/>
      <c r="J2923" s="259"/>
    </row>
    <row r="2924" spans="1:10">
      <c r="A2924" s="259"/>
      <c r="B2924" s="259"/>
      <c r="C2924" s="259"/>
      <c r="D2924" s="259"/>
      <c r="E2924" s="259"/>
      <c r="F2924" s="270"/>
      <c r="G2924" s="259"/>
      <c r="H2924" s="259"/>
      <c r="I2924" s="259"/>
      <c r="J2924" s="259"/>
    </row>
    <row r="2925" spans="1:10">
      <c r="A2925" s="259"/>
      <c r="B2925" s="259"/>
      <c r="C2925" s="259"/>
      <c r="D2925" s="259"/>
      <c r="E2925" s="259"/>
      <c r="F2925" s="270"/>
      <c r="G2925" s="259"/>
      <c r="H2925" s="259"/>
      <c r="I2925" s="259"/>
      <c r="J2925" s="259"/>
    </row>
    <row r="2926" spans="1:10">
      <c r="A2926" s="259"/>
      <c r="B2926" s="259"/>
      <c r="C2926" s="259"/>
      <c r="D2926" s="259"/>
      <c r="E2926" s="259"/>
      <c r="F2926" s="270"/>
      <c r="G2926" s="259"/>
      <c r="H2926" s="259"/>
      <c r="I2926" s="259"/>
      <c r="J2926" s="259"/>
    </row>
    <row r="2927" spans="1:10">
      <c r="A2927" s="259"/>
      <c r="B2927" s="259"/>
      <c r="C2927" s="259"/>
      <c r="D2927" s="259"/>
      <c r="E2927" s="259"/>
      <c r="F2927" s="270"/>
      <c r="G2927" s="259"/>
      <c r="H2927" s="259"/>
      <c r="I2927" s="259"/>
      <c r="J2927" s="259"/>
    </row>
    <row r="2928" spans="1:10">
      <c r="A2928" s="259"/>
      <c r="B2928" s="259"/>
      <c r="C2928" s="259"/>
      <c r="D2928" s="259"/>
      <c r="E2928" s="259"/>
      <c r="F2928" s="270"/>
      <c r="G2928" s="259"/>
      <c r="H2928" s="259"/>
      <c r="I2928" s="259"/>
      <c r="J2928" s="259"/>
    </row>
    <row r="2929" spans="1:10">
      <c r="A2929" s="259"/>
      <c r="B2929" s="259"/>
      <c r="C2929" s="259"/>
      <c r="D2929" s="259"/>
      <c r="E2929" s="259"/>
      <c r="F2929" s="270"/>
      <c r="G2929" s="259"/>
      <c r="H2929" s="259"/>
      <c r="I2929" s="259"/>
      <c r="J2929" s="259"/>
    </row>
    <row r="2930" spans="1:10">
      <c r="A2930" s="259"/>
      <c r="B2930" s="259"/>
      <c r="C2930" s="259"/>
      <c r="D2930" s="259"/>
      <c r="E2930" s="259"/>
      <c r="F2930" s="270"/>
      <c r="G2930" s="259"/>
      <c r="H2930" s="259"/>
      <c r="I2930" s="259"/>
      <c r="J2930" s="259"/>
    </row>
    <row r="2931" spans="1:10">
      <c r="A2931" s="259"/>
      <c r="B2931" s="259"/>
      <c r="C2931" s="259"/>
      <c r="D2931" s="259"/>
      <c r="E2931" s="259"/>
      <c r="F2931" s="270"/>
      <c r="G2931" s="259"/>
      <c r="H2931" s="259"/>
      <c r="I2931" s="259"/>
      <c r="J2931" s="259"/>
    </row>
    <row r="2932" spans="1:10">
      <c r="A2932" s="259"/>
      <c r="B2932" s="259"/>
      <c r="C2932" s="259"/>
      <c r="D2932" s="259"/>
      <c r="E2932" s="259"/>
      <c r="F2932" s="270"/>
      <c r="G2932" s="259"/>
      <c r="H2932" s="259"/>
      <c r="I2932" s="259"/>
      <c r="J2932" s="259"/>
    </row>
    <row r="2933" spans="1:10">
      <c r="A2933" s="259"/>
      <c r="B2933" s="259"/>
      <c r="C2933" s="259"/>
      <c r="D2933" s="259"/>
      <c r="E2933" s="259"/>
      <c r="F2933" s="270"/>
      <c r="G2933" s="259"/>
      <c r="H2933" s="259"/>
      <c r="I2933" s="259"/>
      <c r="J2933" s="259"/>
    </row>
    <row r="2934" spans="1:10">
      <c r="A2934" s="259"/>
      <c r="B2934" s="259"/>
      <c r="C2934" s="259"/>
      <c r="D2934" s="259"/>
      <c r="E2934" s="259"/>
      <c r="F2934" s="270"/>
      <c r="G2934" s="259"/>
      <c r="H2934" s="259"/>
      <c r="I2934" s="259"/>
      <c r="J2934" s="259"/>
    </row>
    <row r="2935" spans="1:10">
      <c r="A2935" s="259"/>
      <c r="B2935" s="259"/>
      <c r="C2935" s="259"/>
      <c r="D2935" s="259"/>
      <c r="E2935" s="259"/>
      <c r="F2935" s="270"/>
      <c r="G2935" s="259"/>
      <c r="H2935" s="259"/>
      <c r="I2935" s="259"/>
      <c r="J2935" s="259"/>
    </row>
    <row r="2936" spans="1:10">
      <c r="A2936" s="259"/>
      <c r="B2936" s="259"/>
      <c r="C2936" s="259"/>
      <c r="D2936" s="259"/>
      <c r="E2936" s="259"/>
      <c r="F2936" s="270"/>
      <c r="G2936" s="259"/>
      <c r="H2936" s="259"/>
      <c r="I2936" s="259"/>
      <c r="J2936" s="259"/>
    </row>
    <row r="2937" spans="1:10">
      <c r="A2937" s="259"/>
      <c r="B2937" s="259"/>
      <c r="C2937" s="259"/>
      <c r="D2937" s="259"/>
      <c r="E2937" s="259"/>
      <c r="F2937" s="270"/>
      <c r="G2937" s="259"/>
      <c r="H2937" s="259"/>
      <c r="I2937" s="259"/>
      <c r="J2937" s="259"/>
    </row>
    <row r="2938" spans="1:10">
      <c r="A2938" s="259"/>
      <c r="B2938" s="259"/>
      <c r="C2938" s="259"/>
      <c r="D2938" s="259"/>
      <c r="E2938" s="259"/>
      <c r="F2938" s="270"/>
      <c r="G2938" s="259"/>
      <c r="H2938" s="259"/>
      <c r="I2938" s="259"/>
      <c r="J2938" s="259"/>
    </row>
    <row r="2939" spans="1:10">
      <c r="A2939" s="259"/>
      <c r="B2939" s="259"/>
      <c r="C2939" s="259"/>
      <c r="D2939" s="259"/>
      <c r="E2939" s="259"/>
      <c r="F2939" s="270"/>
      <c r="G2939" s="259"/>
      <c r="H2939" s="259"/>
      <c r="I2939" s="259"/>
      <c r="J2939" s="259"/>
    </row>
    <row r="2940" spans="1:10">
      <c r="A2940" s="259"/>
      <c r="B2940" s="259"/>
      <c r="C2940" s="259"/>
      <c r="D2940" s="259"/>
      <c r="E2940" s="259"/>
      <c r="F2940" s="270"/>
      <c r="G2940" s="259"/>
      <c r="H2940" s="259"/>
      <c r="I2940" s="259"/>
      <c r="J2940" s="259"/>
    </row>
    <row r="2941" spans="1:10">
      <c r="A2941" s="259"/>
      <c r="B2941" s="259"/>
      <c r="C2941" s="259"/>
      <c r="D2941" s="259"/>
      <c r="E2941" s="259"/>
      <c r="F2941" s="270"/>
      <c r="G2941" s="259"/>
      <c r="H2941" s="259"/>
      <c r="I2941" s="259"/>
      <c r="J2941" s="259"/>
    </row>
    <row r="2942" spans="1:10">
      <c r="A2942" s="259"/>
      <c r="B2942" s="259"/>
      <c r="C2942" s="259"/>
      <c r="D2942" s="259"/>
      <c r="E2942" s="259"/>
      <c r="F2942" s="270"/>
      <c r="G2942" s="259"/>
      <c r="H2942" s="259"/>
      <c r="I2942" s="259"/>
      <c r="J2942" s="259"/>
    </row>
    <row r="2943" spans="1:10">
      <c r="A2943" s="259"/>
      <c r="B2943" s="259"/>
      <c r="C2943" s="259"/>
      <c r="D2943" s="259"/>
      <c r="E2943" s="259"/>
      <c r="F2943" s="270"/>
      <c r="G2943" s="259"/>
      <c r="H2943" s="259"/>
      <c r="I2943" s="259"/>
      <c r="J2943" s="259"/>
    </row>
    <row r="2944" spans="1:10">
      <c r="A2944" s="259"/>
      <c r="B2944" s="259"/>
      <c r="C2944" s="259"/>
      <c r="D2944" s="259"/>
      <c r="E2944" s="259"/>
      <c r="F2944" s="270"/>
      <c r="G2944" s="259"/>
      <c r="H2944" s="259"/>
      <c r="I2944" s="259"/>
      <c r="J2944" s="259"/>
    </row>
    <row r="2945" spans="1:10">
      <c r="A2945" s="259"/>
      <c r="B2945" s="259"/>
      <c r="C2945" s="259"/>
      <c r="D2945" s="259"/>
      <c r="E2945" s="259"/>
      <c r="F2945" s="270"/>
      <c r="G2945" s="259"/>
      <c r="H2945" s="259"/>
      <c r="I2945" s="259"/>
      <c r="J2945" s="259"/>
    </row>
    <row r="2946" spans="1:10">
      <c r="A2946" s="259"/>
      <c r="B2946" s="259"/>
      <c r="C2946" s="259"/>
      <c r="D2946" s="259"/>
      <c r="E2946" s="259"/>
      <c r="F2946" s="270"/>
      <c r="G2946" s="259"/>
      <c r="H2946" s="259"/>
      <c r="I2946" s="259"/>
      <c r="J2946" s="259"/>
    </row>
    <row r="2947" spans="1:10">
      <c r="A2947" s="259"/>
      <c r="B2947" s="259"/>
      <c r="C2947" s="259"/>
      <c r="D2947" s="259"/>
      <c r="E2947" s="259"/>
      <c r="F2947" s="270"/>
      <c r="G2947" s="259"/>
      <c r="H2947" s="259"/>
      <c r="I2947" s="259"/>
      <c r="J2947" s="259"/>
    </row>
    <row r="2948" spans="1:10">
      <c r="A2948" s="259"/>
      <c r="B2948" s="259"/>
      <c r="C2948" s="259"/>
      <c r="D2948" s="259"/>
      <c r="E2948" s="259"/>
      <c r="F2948" s="270"/>
      <c r="G2948" s="259"/>
      <c r="H2948" s="259"/>
      <c r="I2948" s="259"/>
      <c r="J2948" s="259"/>
    </row>
    <row r="2949" spans="1:10">
      <c r="A2949" s="259"/>
      <c r="B2949" s="259"/>
      <c r="C2949" s="259"/>
      <c r="D2949" s="259"/>
      <c r="E2949" s="259"/>
      <c r="F2949" s="270"/>
      <c r="G2949" s="259"/>
      <c r="H2949" s="259"/>
      <c r="I2949" s="259"/>
      <c r="J2949" s="259"/>
    </row>
    <row r="2950" spans="1:10">
      <c r="A2950" s="259"/>
      <c r="B2950" s="259"/>
      <c r="C2950" s="259"/>
      <c r="D2950" s="259"/>
      <c r="E2950" s="259"/>
      <c r="F2950" s="270"/>
      <c r="G2950" s="259"/>
      <c r="H2950" s="259"/>
      <c r="I2950" s="259"/>
      <c r="J2950" s="259"/>
    </row>
    <row r="2951" spans="1:10">
      <c r="A2951" s="259"/>
      <c r="B2951" s="259"/>
      <c r="C2951" s="259"/>
      <c r="D2951" s="259"/>
      <c r="E2951" s="259"/>
      <c r="F2951" s="270"/>
      <c r="G2951" s="259"/>
      <c r="H2951" s="259"/>
      <c r="I2951" s="259"/>
      <c r="J2951" s="259"/>
    </row>
    <row r="2952" spans="1:10">
      <c r="A2952" s="259"/>
      <c r="B2952" s="259"/>
      <c r="C2952" s="259"/>
      <c r="D2952" s="259"/>
      <c r="E2952" s="259"/>
      <c r="F2952" s="270"/>
      <c r="G2952" s="259"/>
      <c r="H2952" s="259"/>
      <c r="I2952" s="259"/>
      <c r="J2952" s="259"/>
    </row>
    <row r="2953" spans="1:10">
      <c r="A2953" s="259"/>
      <c r="B2953" s="259"/>
      <c r="C2953" s="259"/>
      <c r="D2953" s="259"/>
      <c r="E2953" s="259"/>
      <c r="F2953" s="270"/>
      <c r="G2953" s="259"/>
      <c r="H2953" s="259"/>
      <c r="I2953" s="259"/>
      <c r="J2953" s="259"/>
    </row>
    <row r="2954" spans="1:10">
      <c r="A2954" s="259"/>
      <c r="B2954" s="259"/>
      <c r="C2954" s="259"/>
      <c r="D2954" s="259"/>
      <c r="E2954" s="259"/>
      <c r="F2954" s="270"/>
      <c r="G2954" s="259"/>
      <c r="H2954" s="259"/>
      <c r="I2954" s="259"/>
      <c r="J2954" s="259"/>
    </row>
    <row r="2955" spans="1:10">
      <c r="A2955" s="259"/>
      <c r="B2955" s="259"/>
      <c r="C2955" s="259"/>
      <c r="D2955" s="259"/>
      <c r="E2955" s="259"/>
      <c r="F2955" s="270"/>
      <c r="G2955" s="259"/>
      <c r="H2955" s="259"/>
      <c r="I2955" s="259"/>
      <c r="J2955" s="259"/>
    </row>
    <row r="2956" spans="1:10">
      <c r="A2956" s="259"/>
      <c r="B2956" s="259"/>
      <c r="C2956" s="259"/>
      <c r="D2956" s="259"/>
      <c r="E2956" s="259"/>
      <c r="F2956" s="270"/>
      <c r="G2956" s="259"/>
      <c r="H2956" s="259"/>
      <c r="I2956" s="259"/>
      <c r="J2956" s="259"/>
    </row>
    <row r="2957" spans="1:10">
      <c r="A2957" s="259"/>
      <c r="B2957" s="259"/>
      <c r="C2957" s="259"/>
      <c r="D2957" s="259"/>
      <c r="E2957" s="259"/>
      <c r="F2957" s="270"/>
      <c r="G2957" s="259"/>
      <c r="H2957" s="259"/>
      <c r="I2957" s="259"/>
      <c r="J2957" s="259"/>
    </row>
    <row r="2958" spans="1:10">
      <c r="A2958" s="259"/>
      <c r="B2958" s="259"/>
      <c r="C2958" s="259"/>
      <c r="D2958" s="259"/>
      <c r="E2958" s="259"/>
      <c r="F2958" s="270"/>
      <c r="G2958" s="259"/>
      <c r="H2958" s="259"/>
      <c r="I2958" s="259"/>
      <c r="J2958" s="259"/>
    </row>
    <row r="2959" spans="1:10">
      <c r="A2959" s="259"/>
      <c r="B2959" s="259"/>
      <c r="C2959" s="259"/>
      <c r="D2959" s="259"/>
      <c r="E2959" s="259"/>
      <c r="F2959" s="270"/>
      <c r="G2959" s="259"/>
      <c r="H2959" s="259"/>
      <c r="I2959" s="259"/>
      <c r="J2959" s="259"/>
    </row>
    <row r="2960" spans="1:10">
      <c r="A2960" s="259"/>
      <c r="B2960" s="259"/>
      <c r="C2960" s="259"/>
      <c r="D2960" s="259"/>
      <c r="E2960" s="259"/>
      <c r="F2960" s="270"/>
      <c r="G2960" s="259"/>
      <c r="H2960" s="259"/>
      <c r="I2960" s="259"/>
      <c r="J2960" s="259"/>
    </row>
    <row r="2961" spans="1:10">
      <c r="A2961" s="259"/>
      <c r="B2961" s="259"/>
      <c r="C2961" s="259"/>
      <c r="D2961" s="259"/>
      <c r="E2961" s="259"/>
      <c r="F2961" s="270"/>
      <c r="G2961" s="259"/>
      <c r="H2961" s="259"/>
      <c r="I2961" s="259"/>
      <c r="J2961" s="259"/>
    </row>
    <row r="2962" spans="1:10">
      <c r="A2962" s="259"/>
      <c r="B2962" s="259"/>
      <c r="C2962" s="259"/>
      <c r="D2962" s="259"/>
      <c r="E2962" s="259"/>
      <c r="F2962" s="270"/>
      <c r="G2962" s="259"/>
      <c r="H2962" s="259"/>
      <c r="I2962" s="259"/>
      <c r="J2962" s="259"/>
    </row>
    <row r="2963" spans="1:10">
      <c r="A2963" s="259"/>
      <c r="B2963" s="259"/>
      <c r="C2963" s="259"/>
      <c r="D2963" s="259"/>
      <c r="E2963" s="259"/>
      <c r="F2963" s="270"/>
      <c r="G2963" s="259"/>
      <c r="H2963" s="259"/>
      <c r="I2963" s="259"/>
      <c r="J2963" s="259"/>
    </row>
    <row r="2964" spans="1:10">
      <c r="A2964" s="259"/>
      <c r="B2964" s="259"/>
      <c r="C2964" s="259"/>
      <c r="D2964" s="259"/>
      <c r="E2964" s="259"/>
      <c r="F2964" s="270"/>
      <c r="G2964" s="259"/>
      <c r="H2964" s="259"/>
      <c r="I2964" s="259"/>
      <c r="J2964" s="259"/>
    </row>
    <row r="2965" spans="1:10">
      <c r="A2965" s="259"/>
      <c r="B2965" s="259"/>
      <c r="C2965" s="259"/>
      <c r="D2965" s="259"/>
      <c r="E2965" s="259"/>
      <c r="F2965" s="270"/>
      <c r="G2965" s="259"/>
      <c r="H2965" s="259"/>
      <c r="I2965" s="259"/>
      <c r="J2965" s="259"/>
    </row>
    <row r="2966" spans="1:10">
      <c r="A2966" s="259"/>
      <c r="B2966" s="259"/>
      <c r="C2966" s="259"/>
      <c r="D2966" s="259"/>
      <c r="E2966" s="259"/>
      <c r="F2966" s="270"/>
      <c r="G2966" s="259"/>
      <c r="H2966" s="259"/>
      <c r="I2966" s="259"/>
      <c r="J2966" s="259"/>
    </row>
    <row r="2967" spans="1:10">
      <c r="A2967" s="259"/>
      <c r="B2967" s="259"/>
      <c r="C2967" s="259"/>
      <c r="D2967" s="259"/>
      <c r="E2967" s="259"/>
      <c r="F2967" s="270"/>
      <c r="G2967" s="259"/>
      <c r="H2967" s="259"/>
      <c r="I2967" s="259"/>
      <c r="J2967" s="259"/>
    </row>
    <row r="2968" spans="1:10">
      <c r="A2968" s="259"/>
      <c r="B2968" s="259"/>
      <c r="C2968" s="259"/>
      <c r="D2968" s="259"/>
      <c r="E2968" s="259"/>
      <c r="F2968" s="270"/>
      <c r="G2968" s="259"/>
      <c r="H2968" s="259"/>
      <c r="I2968" s="259"/>
      <c r="J2968" s="259"/>
    </row>
    <row r="2969" spans="1:10">
      <c r="A2969" s="259"/>
      <c r="B2969" s="259"/>
      <c r="C2969" s="259"/>
      <c r="D2969" s="259"/>
      <c r="E2969" s="259"/>
      <c r="F2969" s="270"/>
      <c r="G2969" s="259"/>
      <c r="H2969" s="259"/>
      <c r="I2969" s="259"/>
      <c r="J2969" s="259"/>
    </row>
    <row r="2970" spans="1:10">
      <c r="A2970" s="259"/>
      <c r="B2970" s="259"/>
      <c r="C2970" s="259"/>
      <c r="D2970" s="259"/>
      <c r="E2970" s="259"/>
      <c r="F2970" s="270"/>
      <c r="G2970" s="259"/>
      <c r="H2970" s="259"/>
      <c r="I2970" s="259"/>
      <c r="J2970" s="259"/>
    </row>
    <row r="2971" spans="1:10">
      <c r="A2971" s="259"/>
      <c r="B2971" s="259"/>
      <c r="C2971" s="259"/>
      <c r="D2971" s="259"/>
      <c r="E2971" s="259"/>
      <c r="F2971" s="270"/>
      <c r="G2971" s="259"/>
      <c r="H2971" s="259"/>
      <c r="I2971" s="259"/>
      <c r="J2971" s="259"/>
    </row>
    <row r="2972" spans="1:10">
      <c r="A2972" s="259"/>
      <c r="B2972" s="259"/>
      <c r="C2972" s="259"/>
      <c r="D2972" s="259"/>
      <c r="E2972" s="259"/>
      <c r="F2972" s="270"/>
      <c r="G2972" s="259"/>
      <c r="H2972" s="259"/>
      <c r="I2972" s="259"/>
      <c r="J2972" s="259"/>
    </row>
    <row r="2973" spans="1:10">
      <c r="A2973" s="259"/>
      <c r="B2973" s="259"/>
      <c r="C2973" s="259"/>
      <c r="D2973" s="259"/>
      <c r="E2973" s="259"/>
      <c r="F2973" s="270"/>
      <c r="G2973" s="259"/>
      <c r="H2973" s="259"/>
      <c r="I2973" s="259"/>
      <c r="J2973" s="259"/>
    </row>
    <row r="2974" spans="1:10">
      <c r="A2974" s="259"/>
      <c r="B2974" s="259"/>
      <c r="C2974" s="259"/>
      <c r="D2974" s="259"/>
      <c r="E2974" s="259"/>
      <c r="F2974" s="270"/>
      <c r="G2974" s="259"/>
      <c r="H2974" s="259"/>
      <c r="I2974" s="259"/>
      <c r="J2974" s="259"/>
    </row>
    <row r="2975" spans="1:10">
      <c r="A2975" s="259"/>
      <c r="B2975" s="259"/>
      <c r="C2975" s="259"/>
      <c r="D2975" s="259"/>
      <c r="E2975" s="259"/>
      <c r="F2975" s="270"/>
      <c r="G2975" s="259"/>
      <c r="H2975" s="259"/>
      <c r="I2975" s="259"/>
      <c r="J2975" s="259"/>
    </row>
    <row r="2976" spans="1:10">
      <c r="A2976" s="259"/>
      <c r="B2976" s="259"/>
      <c r="C2976" s="259"/>
      <c r="D2976" s="259"/>
      <c r="E2976" s="259"/>
      <c r="F2976" s="270"/>
      <c r="G2976" s="259"/>
      <c r="H2976" s="259"/>
      <c r="I2976" s="259"/>
      <c r="J2976" s="259"/>
    </row>
    <row r="2977" spans="1:10">
      <c r="A2977" s="259"/>
      <c r="B2977" s="259"/>
      <c r="C2977" s="259"/>
      <c r="D2977" s="259"/>
      <c r="E2977" s="259"/>
      <c r="F2977" s="270"/>
      <c r="G2977" s="259"/>
      <c r="H2977" s="259"/>
      <c r="I2977" s="259"/>
      <c r="J2977" s="259"/>
    </row>
    <row r="2978" spans="1:10">
      <c r="A2978" s="259"/>
      <c r="B2978" s="259"/>
      <c r="C2978" s="259"/>
      <c r="D2978" s="259"/>
      <c r="E2978" s="259"/>
      <c r="F2978" s="270"/>
      <c r="G2978" s="259"/>
      <c r="H2978" s="259"/>
      <c r="I2978" s="259"/>
      <c r="J2978" s="259"/>
    </row>
    <row r="2979" spans="1:10">
      <c r="A2979" s="259"/>
      <c r="B2979" s="259"/>
      <c r="C2979" s="259"/>
      <c r="D2979" s="259"/>
      <c r="E2979" s="259"/>
      <c r="F2979" s="270"/>
      <c r="G2979" s="259"/>
      <c r="H2979" s="259"/>
      <c r="I2979" s="259"/>
      <c r="J2979" s="259"/>
    </row>
    <row r="2980" spans="1:10">
      <c r="A2980" s="259"/>
      <c r="B2980" s="259"/>
      <c r="C2980" s="259"/>
      <c r="D2980" s="259"/>
      <c r="E2980" s="259"/>
      <c r="F2980" s="270"/>
      <c r="G2980" s="259"/>
      <c r="H2980" s="259"/>
      <c r="I2980" s="259"/>
      <c r="J2980" s="259"/>
    </row>
    <row r="2981" spans="1:10">
      <c r="A2981" s="259"/>
      <c r="B2981" s="259"/>
      <c r="C2981" s="259"/>
      <c r="D2981" s="259"/>
      <c r="E2981" s="259"/>
      <c r="F2981" s="270"/>
      <c r="G2981" s="259"/>
      <c r="H2981" s="259"/>
      <c r="I2981" s="259"/>
      <c r="J2981" s="259"/>
    </row>
    <row r="2982" spans="1:10">
      <c r="A2982" s="259"/>
      <c r="B2982" s="259"/>
      <c r="C2982" s="259"/>
      <c r="D2982" s="259"/>
      <c r="E2982" s="259"/>
      <c r="F2982" s="270"/>
      <c r="G2982" s="259"/>
      <c r="H2982" s="259"/>
      <c r="I2982" s="259"/>
      <c r="J2982" s="259"/>
    </row>
    <row r="2983" spans="1:10">
      <c r="A2983" s="259"/>
      <c r="B2983" s="259"/>
      <c r="C2983" s="259"/>
      <c r="D2983" s="259"/>
      <c r="E2983" s="259"/>
      <c r="F2983" s="270"/>
      <c r="G2983" s="259"/>
      <c r="H2983" s="259"/>
      <c r="I2983" s="259"/>
      <c r="J2983" s="259"/>
    </row>
    <row r="2984" spans="1:10">
      <c r="A2984" s="259"/>
      <c r="B2984" s="259"/>
      <c r="C2984" s="259"/>
      <c r="D2984" s="259"/>
      <c r="E2984" s="259"/>
      <c r="F2984" s="270"/>
      <c r="G2984" s="259"/>
      <c r="H2984" s="259"/>
      <c r="I2984" s="259"/>
      <c r="J2984" s="259"/>
    </row>
    <row r="2985" spans="1:10">
      <c r="A2985" s="259"/>
      <c r="B2985" s="259"/>
      <c r="C2985" s="259"/>
      <c r="D2985" s="259"/>
      <c r="E2985" s="259"/>
      <c r="F2985" s="270"/>
      <c r="G2985" s="259"/>
      <c r="H2985" s="259"/>
      <c r="I2985" s="259"/>
      <c r="J2985" s="259"/>
    </row>
    <row r="2986" spans="1:10">
      <c r="A2986" s="259"/>
      <c r="B2986" s="259"/>
      <c r="C2986" s="259"/>
      <c r="D2986" s="259"/>
      <c r="E2986" s="259"/>
      <c r="F2986" s="270"/>
      <c r="G2986" s="259"/>
      <c r="H2986" s="259"/>
      <c r="I2986" s="259"/>
      <c r="J2986" s="259"/>
    </row>
    <row r="2987" spans="1:10">
      <c r="A2987" s="259"/>
      <c r="B2987" s="259"/>
      <c r="C2987" s="259"/>
      <c r="D2987" s="259"/>
      <c r="E2987" s="259"/>
      <c r="F2987" s="270"/>
      <c r="G2987" s="259"/>
      <c r="H2987" s="259"/>
      <c r="I2987" s="259"/>
      <c r="J2987" s="259"/>
    </row>
    <row r="2988" spans="1:10">
      <c r="A2988" s="259"/>
      <c r="B2988" s="259"/>
      <c r="C2988" s="259"/>
      <c r="D2988" s="259"/>
      <c r="E2988" s="259"/>
      <c r="F2988" s="270"/>
      <c r="G2988" s="259"/>
      <c r="H2988" s="259"/>
      <c r="I2988" s="259"/>
      <c r="J2988" s="259"/>
    </row>
    <row r="2989" spans="1:10">
      <c r="A2989" s="259"/>
      <c r="B2989" s="259"/>
      <c r="C2989" s="259"/>
      <c r="D2989" s="259"/>
      <c r="E2989" s="259"/>
      <c r="F2989" s="270"/>
      <c r="G2989" s="259"/>
      <c r="H2989" s="259"/>
      <c r="I2989" s="259"/>
      <c r="J2989" s="259"/>
    </row>
    <row r="2990" spans="1:10">
      <c r="A2990" s="259"/>
      <c r="B2990" s="259"/>
      <c r="C2990" s="259"/>
      <c r="D2990" s="259"/>
      <c r="E2990" s="259"/>
      <c r="F2990" s="270"/>
      <c r="G2990" s="259"/>
      <c r="H2990" s="259"/>
      <c r="I2990" s="259"/>
      <c r="J2990" s="259"/>
    </row>
    <row r="2991" spans="1:10">
      <c r="A2991" s="259"/>
      <c r="B2991" s="259"/>
      <c r="C2991" s="259"/>
      <c r="D2991" s="259"/>
      <c r="E2991" s="259"/>
      <c r="F2991" s="270"/>
      <c r="G2991" s="259"/>
      <c r="H2991" s="259"/>
      <c r="I2991" s="259"/>
      <c r="J2991" s="259"/>
    </row>
    <row r="2992" spans="1:10">
      <c r="A2992" s="259"/>
      <c r="B2992" s="259"/>
      <c r="C2992" s="259"/>
      <c r="D2992" s="259"/>
      <c r="E2992" s="259"/>
      <c r="F2992" s="270"/>
      <c r="G2992" s="259"/>
      <c r="H2992" s="259"/>
      <c r="I2992" s="259"/>
      <c r="J2992" s="259"/>
    </row>
    <row r="2993" spans="1:10">
      <c r="A2993" s="259"/>
      <c r="B2993" s="259"/>
      <c r="C2993" s="259"/>
      <c r="D2993" s="259"/>
      <c r="E2993" s="259"/>
      <c r="F2993" s="270"/>
      <c r="G2993" s="259"/>
      <c r="H2993" s="259"/>
      <c r="I2993" s="259"/>
      <c r="J2993" s="259"/>
    </row>
    <row r="2994" spans="1:10">
      <c r="A2994" s="259"/>
      <c r="B2994" s="259"/>
      <c r="C2994" s="259"/>
      <c r="D2994" s="259"/>
      <c r="E2994" s="259"/>
      <c r="F2994" s="270"/>
      <c r="G2994" s="259"/>
      <c r="H2994" s="259"/>
      <c r="I2994" s="259"/>
      <c r="J2994" s="259"/>
    </row>
    <row r="2995" spans="1:10">
      <c r="A2995" s="259"/>
      <c r="B2995" s="259"/>
      <c r="C2995" s="259"/>
      <c r="D2995" s="259"/>
      <c r="E2995" s="259"/>
      <c r="F2995" s="270"/>
      <c r="G2995" s="259"/>
      <c r="H2995" s="259"/>
      <c r="I2995" s="259"/>
      <c r="J2995" s="259"/>
    </row>
    <row r="2996" spans="1:10">
      <c r="A2996" s="259"/>
      <c r="B2996" s="259"/>
      <c r="C2996" s="259"/>
      <c r="D2996" s="259"/>
      <c r="E2996" s="259"/>
      <c r="F2996" s="270"/>
      <c r="G2996" s="259"/>
      <c r="H2996" s="259"/>
      <c r="I2996" s="259"/>
      <c r="J2996" s="259"/>
    </row>
    <row r="2997" spans="1:10">
      <c r="A2997" s="259"/>
      <c r="B2997" s="259"/>
      <c r="C2997" s="259"/>
      <c r="D2997" s="259"/>
      <c r="E2997" s="259"/>
      <c r="F2997" s="270"/>
      <c r="G2997" s="259"/>
      <c r="H2997" s="259"/>
      <c r="I2997" s="259"/>
      <c r="J2997" s="259"/>
    </row>
    <row r="2998" spans="1:10">
      <c r="A2998" s="259"/>
      <c r="B2998" s="259"/>
      <c r="C2998" s="259"/>
      <c r="D2998" s="259"/>
      <c r="E2998" s="259"/>
      <c r="F2998" s="270"/>
      <c r="G2998" s="259"/>
      <c r="H2998" s="259"/>
      <c r="I2998" s="259"/>
      <c r="J2998" s="259"/>
    </row>
    <row r="2999" spans="1:10">
      <c r="A2999" s="259"/>
      <c r="B2999" s="259"/>
      <c r="C2999" s="259"/>
      <c r="D2999" s="259"/>
      <c r="E2999" s="259"/>
      <c r="F2999" s="270"/>
      <c r="G2999" s="259"/>
      <c r="H2999" s="259"/>
      <c r="I2999" s="259"/>
      <c r="J2999" s="259"/>
    </row>
    <row r="3000" spans="1:10">
      <c r="A3000" s="259"/>
      <c r="B3000" s="259"/>
      <c r="C3000" s="259"/>
      <c r="D3000" s="259"/>
      <c r="E3000" s="259"/>
      <c r="F3000" s="270"/>
      <c r="G3000" s="259"/>
      <c r="H3000" s="259"/>
      <c r="I3000" s="259"/>
      <c r="J3000" s="259"/>
    </row>
    <row r="3001" spans="1:10">
      <c r="A3001" s="259"/>
      <c r="B3001" s="259"/>
      <c r="C3001" s="259"/>
      <c r="D3001" s="259"/>
      <c r="E3001" s="259"/>
      <c r="F3001" s="270"/>
      <c r="G3001" s="259"/>
      <c r="H3001" s="259"/>
      <c r="I3001" s="259"/>
      <c r="J3001" s="259"/>
    </row>
    <row r="3002" spans="1:10">
      <c r="A3002" s="259"/>
      <c r="B3002" s="259"/>
      <c r="C3002" s="259"/>
      <c r="D3002" s="259"/>
      <c r="E3002" s="259"/>
      <c r="F3002" s="270"/>
      <c r="G3002" s="259"/>
      <c r="H3002" s="259"/>
      <c r="I3002" s="259"/>
      <c r="J3002" s="259"/>
    </row>
    <row r="3003" spans="1:10">
      <c r="A3003" s="259"/>
      <c r="B3003" s="259"/>
      <c r="C3003" s="259"/>
      <c r="D3003" s="259"/>
      <c r="E3003" s="259"/>
      <c r="F3003" s="270"/>
      <c r="G3003" s="259"/>
      <c r="H3003" s="259"/>
      <c r="I3003" s="259"/>
      <c r="J3003" s="259"/>
    </row>
    <row r="3004" spans="1:10">
      <c r="A3004" s="259"/>
      <c r="B3004" s="259"/>
      <c r="C3004" s="259"/>
      <c r="D3004" s="259"/>
      <c r="E3004" s="259"/>
      <c r="F3004" s="270"/>
      <c r="G3004" s="259"/>
      <c r="H3004" s="259"/>
      <c r="I3004" s="259"/>
      <c r="J3004" s="259"/>
    </row>
    <row r="3005" spans="1:10">
      <c r="A3005" s="259"/>
      <c r="B3005" s="259"/>
      <c r="C3005" s="259"/>
      <c r="D3005" s="259"/>
      <c r="E3005" s="259"/>
      <c r="F3005" s="270"/>
      <c r="G3005" s="259"/>
      <c r="H3005" s="259"/>
      <c r="I3005" s="259"/>
      <c r="J3005" s="259"/>
    </row>
    <row r="3006" spans="1:10">
      <c r="A3006" s="259"/>
      <c r="B3006" s="259"/>
      <c r="C3006" s="259"/>
      <c r="D3006" s="259"/>
      <c r="E3006" s="259"/>
      <c r="F3006" s="270"/>
      <c r="G3006" s="259"/>
      <c r="H3006" s="259"/>
      <c r="I3006" s="259"/>
      <c r="J3006" s="259"/>
    </row>
    <row r="3007" spans="1:10">
      <c r="A3007" s="259"/>
      <c r="B3007" s="259"/>
      <c r="C3007" s="259"/>
      <c r="D3007" s="259"/>
      <c r="E3007" s="259"/>
      <c r="F3007" s="270"/>
      <c r="G3007" s="259"/>
      <c r="H3007" s="259"/>
      <c r="I3007" s="259"/>
      <c r="J3007" s="259"/>
    </row>
    <row r="3008" spans="1:10">
      <c r="A3008" s="259"/>
      <c r="B3008" s="259"/>
      <c r="C3008" s="259"/>
      <c r="D3008" s="259"/>
      <c r="E3008" s="259"/>
      <c r="F3008" s="270"/>
      <c r="G3008" s="259"/>
      <c r="H3008" s="259"/>
      <c r="I3008" s="259"/>
      <c r="J3008" s="259"/>
    </row>
    <row r="3009" spans="1:10">
      <c r="A3009" s="259"/>
      <c r="B3009" s="259"/>
      <c r="C3009" s="259"/>
      <c r="D3009" s="259"/>
      <c r="E3009" s="259"/>
      <c r="F3009" s="270"/>
      <c r="G3009" s="259"/>
      <c r="H3009" s="259"/>
      <c r="I3009" s="259"/>
      <c r="J3009" s="259"/>
    </row>
    <row r="3010" spans="1:10">
      <c r="A3010" s="259"/>
      <c r="B3010" s="259"/>
      <c r="C3010" s="259"/>
      <c r="D3010" s="259"/>
      <c r="E3010" s="259"/>
      <c r="F3010" s="270"/>
      <c r="G3010" s="259"/>
      <c r="H3010" s="259"/>
      <c r="I3010" s="259"/>
      <c r="J3010" s="259"/>
    </row>
    <row r="3011" spans="1:10">
      <c r="A3011" s="259"/>
      <c r="B3011" s="259"/>
      <c r="C3011" s="259"/>
      <c r="D3011" s="259"/>
      <c r="E3011" s="259"/>
      <c r="F3011" s="270"/>
      <c r="G3011" s="259"/>
      <c r="H3011" s="259"/>
      <c r="I3011" s="259"/>
      <c r="J3011" s="259"/>
    </row>
    <row r="3012" spans="1:10">
      <c r="A3012" s="259"/>
      <c r="B3012" s="259"/>
      <c r="C3012" s="259"/>
      <c r="D3012" s="259"/>
      <c r="E3012" s="259"/>
      <c r="F3012" s="270"/>
      <c r="G3012" s="259"/>
      <c r="H3012" s="259"/>
      <c r="I3012" s="259"/>
      <c r="J3012" s="259"/>
    </row>
    <row r="3013" spans="1:10">
      <c r="A3013" s="259"/>
      <c r="B3013" s="259"/>
      <c r="C3013" s="259"/>
      <c r="D3013" s="259"/>
      <c r="E3013" s="259"/>
      <c r="F3013" s="270"/>
      <c r="G3013" s="259"/>
      <c r="H3013" s="259"/>
      <c r="I3013" s="259"/>
      <c r="J3013" s="259"/>
    </row>
    <row r="3014" spans="1:10">
      <c r="A3014" s="259"/>
      <c r="B3014" s="259"/>
      <c r="C3014" s="259"/>
      <c r="D3014" s="259"/>
      <c r="E3014" s="259"/>
      <c r="F3014" s="270"/>
      <c r="G3014" s="259"/>
      <c r="H3014" s="259"/>
      <c r="I3014" s="259"/>
      <c r="J3014" s="259"/>
    </row>
    <row r="3015" spans="1:10">
      <c r="A3015" s="259"/>
      <c r="B3015" s="259"/>
      <c r="C3015" s="259"/>
      <c r="D3015" s="259"/>
      <c r="E3015" s="259"/>
      <c r="F3015" s="270"/>
      <c r="G3015" s="259"/>
      <c r="H3015" s="259"/>
      <c r="I3015" s="259"/>
      <c r="J3015" s="259"/>
    </row>
    <row r="3016" spans="1:10">
      <c r="A3016" s="259"/>
      <c r="B3016" s="259"/>
      <c r="C3016" s="259"/>
      <c r="D3016" s="259"/>
      <c r="E3016" s="259"/>
      <c r="F3016" s="270"/>
      <c r="G3016" s="259"/>
      <c r="H3016" s="259"/>
      <c r="I3016" s="259"/>
      <c r="J3016" s="259"/>
    </row>
    <row r="3017" spans="1:10">
      <c r="A3017" s="259"/>
      <c r="B3017" s="259"/>
      <c r="C3017" s="259"/>
      <c r="D3017" s="259"/>
      <c r="E3017" s="259"/>
      <c r="F3017" s="270"/>
      <c r="G3017" s="259"/>
      <c r="H3017" s="259"/>
      <c r="I3017" s="259"/>
      <c r="J3017" s="259"/>
    </row>
    <row r="3018" spans="1:10">
      <c r="A3018" s="259"/>
      <c r="B3018" s="259"/>
      <c r="C3018" s="259"/>
      <c r="D3018" s="259"/>
      <c r="E3018" s="259"/>
      <c r="F3018" s="270"/>
      <c r="G3018" s="259"/>
      <c r="H3018" s="259"/>
      <c r="I3018" s="259"/>
      <c r="J3018" s="259"/>
    </row>
    <row r="3019" spans="1:10">
      <c r="A3019" s="259"/>
      <c r="B3019" s="259"/>
      <c r="C3019" s="259"/>
      <c r="D3019" s="259"/>
      <c r="E3019" s="259"/>
      <c r="F3019" s="270"/>
      <c r="G3019" s="259"/>
      <c r="H3019" s="259"/>
      <c r="I3019" s="259"/>
      <c r="J3019" s="259"/>
    </row>
    <row r="3020" spans="1:10">
      <c r="A3020" s="259"/>
      <c r="B3020" s="259"/>
      <c r="C3020" s="259"/>
      <c r="D3020" s="259"/>
      <c r="E3020" s="259"/>
      <c r="F3020" s="270"/>
      <c r="G3020" s="259"/>
      <c r="H3020" s="259"/>
      <c r="I3020" s="259"/>
      <c r="J3020" s="259"/>
    </row>
    <row r="3021" spans="1:10">
      <c r="A3021" s="259"/>
      <c r="B3021" s="259"/>
      <c r="C3021" s="259"/>
      <c r="D3021" s="259"/>
      <c r="E3021" s="259"/>
      <c r="F3021" s="270"/>
      <c r="G3021" s="259"/>
      <c r="H3021" s="259"/>
      <c r="I3021" s="259"/>
      <c r="J3021" s="259"/>
    </row>
    <row r="3022" spans="1:10">
      <c r="A3022" s="259"/>
      <c r="B3022" s="259"/>
      <c r="C3022" s="259"/>
      <c r="D3022" s="259"/>
      <c r="E3022" s="259"/>
      <c r="F3022" s="270"/>
      <c r="G3022" s="259"/>
      <c r="H3022" s="259"/>
      <c r="I3022" s="259"/>
      <c r="J3022" s="259"/>
    </row>
    <row r="3023" spans="1:10">
      <c r="A3023" s="259"/>
      <c r="B3023" s="259"/>
      <c r="C3023" s="259"/>
      <c r="D3023" s="259"/>
      <c r="E3023" s="259"/>
      <c r="F3023" s="270"/>
      <c r="G3023" s="259"/>
      <c r="H3023" s="259"/>
      <c r="I3023" s="259"/>
      <c r="J3023" s="259"/>
    </row>
    <row r="3024" spans="1:10">
      <c r="A3024" s="259"/>
      <c r="B3024" s="259"/>
      <c r="C3024" s="259"/>
      <c r="D3024" s="259"/>
      <c r="E3024" s="259"/>
      <c r="F3024" s="270"/>
      <c r="G3024" s="259"/>
      <c r="H3024" s="259"/>
      <c r="I3024" s="259"/>
      <c r="J3024" s="259"/>
    </row>
    <row r="3025" spans="1:10">
      <c r="A3025" s="259"/>
      <c r="B3025" s="259"/>
      <c r="C3025" s="259"/>
      <c r="D3025" s="259"/>
      <c r="E3025" s="259"/>
      <c r="F3025" s="270"/>
      <c r="G3025" s="259"/>
      <c r="H3025" s="259"/>
      <c r="I3025" s="259"/>
      <c r="J3025" s="259"/>
    </row>
    <row r="3026" spans="1:10">
      <c r="A3026" s="259"/>
      <c r="B3026" s="259"/>
      <c r="C3026" s="259"/>
      <c r="D3026" s="259"/>
      <c r="E3026" s="259"/>
      <c r="F3026" s="270"/>
      <c r="G3026" s="259"/>
      <c r="H3026" s="259"/>
      <c r="I3026" s="259"/>
      <c r="J3026" s="259"/>
    </row>
    <row r="3027" spans="1:10">
      <c r="A3027" s="259"/>
      <c r="B3027" s="259"/>
      <c r="C3027" s="259"/>
      <c r="D3027" s="259"/>
      <c r="E3027" s="259"/>
      <c r="F3027" s="270"/>
      <c r="G3027" s="259"/>
      <c r="H3027" s="259"/>
      <c r="I3027" s="259"/>
      <c r="J3027" s="259"/>
    </row>
    <row r="3028" spans="1:10">
      <c r="A3028" s="259"/>
      <c r="B3028" s="259"/>
      <c r="C3028" s="259"/>
      <c r="D3028" s="259"/>
      <c r="E3028" s="259"/>
      <c r="F3028" s="270"/>
      <c r="G3028" s="259"/>
      <c r="H3028" s="259"/>
      <c r="I3028" s="259"/>
      <c r="J3028" s="259"/>
    </row>
    <row r="3029" spans="1:10">
      <c r="A3029" s="259"/>
      <c r="B3029" s="259"/>
      <c r="C3029" s="259"/>
      <c r="D3029" s="259"/>
      <c r="E3029" s="259"/>
      <c r="F3029" s="270"/>
      <c r="G3029" s="259"/>
      <c r="H3029" s="259"/>
      <c r="I3029" s="259"/>
      <c r="J3029" s="259"/>
    </row>
    <row r="3030" spans="1:10">
      <c r="A3030" s="259"/>
      <c r="B3030" s="259"/>
      <c r="C3030" s="259"/>
      <c r="D3030" s="259"/>
      <c r="E3030" s="259"/>
      <c r="F3030" s="270"/>
      <c r="G3030" s="259"/>
      <c r="H3030" s="259"/>
      <c r="I3030" s="259"/>
      <c r="J3030" s="259"/>
    </row>
    <row r="3031" spans="1:10">
      <c r="A3031" s="259"/>
      <c r="B3031" s="259"/>
      <c r="C3031" s="259"/>
      <c r="D3031" s="259"/>
      <c r="E3031" s="259"/>
      <c r="F3031" s="270"/>
      <c r="G3031" s="259"/>
      <c r="H3031" s="259"/>
      <c r="I3031" s="259"/>
      <c r="J3031" s="259"/>
    </row>
    <row r="3032" spans="1:10">
      <c r="A3032" s="259"/>
      <c r="B3032" s="259"/>
      <c r="C3032" s="259"/>
      <c r="D3032" s="259"/>
      <c r="E3032" s="259"/>
      <c r="F3032" s="270"/>
      <c r="G3032" s="259"/>
      <c r="H3032" s="259"/>
      <c r="I3032" s="259"/>
      <c r="J3032" s="259"/>
    </row>
    <row r="3033" spans="1:10">
      <c r="A3033" s="259"/>
      <c r="B3033" s="259"/>
      <c r="C3033" s="259"/>
      <c r="D3033" s="259"/>
      <c r="E3033" s="259"/>
      <c r="F3033" s="270"/>
      <c r="G3033" s="259"/>
      <c r="H3033" s="259"/>
      <c r="I3033" s="259"/>
      <c r="J3033" s="259"/>
    </row>
    <row r="3034" spans="1:10">
      <c r="A3034" s="259"/>
      <c r="B3034" s="259"/>
      <c r="C3034" s="259"/>
      <c r="D3034" s="259"/>
      <c r="E3034" s="259"/>
      <c r="F3034" s="270"/>
      <c r="G3034" s="259"/>
      <c r="H3034" s="259"/>
      <c r="I3034" s="259"/>
      <c r="J3034" s="259"/>
    </row>
    <row r="3035" spans="1:10">
      <c r="A3035" s="259"/>
      <c r="B3035" s="259"/>
      <c r="C3035" s="259"/>
      <c r="D3035" s="259"/>
      <c r="E3035" s="259"/>
      <c r="F3035" s="270"/>
      <c r="G3035" s="259"/>
      <c r="H3035" s="259"/>
      <c r="I3035" s="259"/>
      <c r="J3035" s="259"/>
    </row>
    <row r="3036" spans="1:10">
      <c r="A3036" s="259"/>
      <c r="B3036" s="259"/>
      <c r="C3036" s="259"/>
      <c r="D3036" s="259"/>
      <c r="E3036" s="259"/>
      <c r="F3036" s="270"/>
      <c r="G3036" s="259"/>
      <c r="H3036" s="259"/>
      <c r="I3036" s="259"/>
      <c r="J3036" s="259"/>
    </row>
    <row r="3037" spans="1:10">
      <c r="A3037" s="259"/>
      <c r="B3037" s="259"/>
      <c r="C3037" s="259"/>
      <c r="D3037" s="259"/>
      <c r="E3037" s="259"/>
      <c r="F3037" s="270"/>
      <c r="G3037" s="259"/>
      <c r="H3037" s="259"/>
      <c r="I3037" s="259"/>
      <c r="J3037" s="259"/>
    </row>
    <row r="3038" spans="1:10">
      <c r="A3038" s="259"/>
      <c r="B3038" s="259"/>
      <c r="C3038" s="259"/>
      <c r="D3038" s="259"/>
      <c r="E3038" s="259"/>
      <c r="F3038" s="270"/>
      <c r="G3038" s="259"/>
      <c r="H3038" s="259"/>
      <c r="I3038" s="259"/>
      <c r="J3038" s="259"/>
    </row>
    <row r="3039" spans="1:10">
      <c r="A3039" s="259"/>
      <c r="B3039" s="259"/>
      <c r="C3039" s="259"/>
      <c r="D3039" s="259"/>
      <c r="E3039" s="259"/>
      <c r="F3039" s="270"/>
      <c r="G3039" s="259"/>
      <c r="H3039" s="259"/>
      <c r="I3039" s="259"/>
      <c r="J3039" s="259"/>
    </row>
    <row r="3040" spans="1:10">
      <c r="A3040" s="259"/>
      <c r="B3040" s="259"/>
      <c r="C3040" s="259"/>
      <c r="D3040" s="259"/>
      <c r="E3040" s="259"/>
      <c r="F3040" s="270"/>
      <c r="G3040" s="259"/>
      <c r="H3040" s="259"/>
      <c r="I3040" s="259"/>
      <c r="J3040" s="259"/>
    </row>
    <row r="3041" spans="1:10">
      <c r="A3041" s="259"/>
      <c r="B3041" s="259"/>
      <c r="C3041" s="259"/>
      <c r="D3041" s="259"/>
      <c r="E3041" s="259"/>
      <c r="F3041" s="270"/>
      <c r="G3041" s="259"/>
      <c r="H3041" s="259"/>
      <c r="I3041" s="259"/>
      <c r="J3041" s="259"/>
    </row>
    <row r="3042" spans="1:10">
      <c r="A3042" s="259"/>
      <c r="B3042" s="259"/>
      <c r="C3042" s="259"/>
      <c r="D3042" s="259"/>
      <c r="E3042" s="259"/>
      <c r="F3042" s="270"/>
      <c r="G3042" s="259"/>
      <c r="H3042" s="259"/>
      <c r="I3042" s="259"/>
      <c r="J3042" s="259"/>
    </row>
    <row r="3043" spans="1:10">
      <c r="A3043" s="259"/>
      <c r="B3043" s="259"/>
      <c r="C3043" s="259"/>
      <c r="D3043" s="259"/>
      <c r="E3043" s="259"/>
      <c r="F3043" s="270"/>
      <c r="G3043" s="259"/>
      <c r="H3043" s="259"/>
      <c r="I3043" s="259"/>
      <c r="J3043" s="259"/>
    </row>
    <row r="3044" spans="1:10">
      <c r="A3044" s="259"/>
      <c r="B3044" s="259"/>
      <c r="C3044" s="259"/>
      <c r="D3044" s="259"/>
      <c r="E3044" s="259"/>
      <c r="F3044" s="270"/>
      <c r="G3044" s="259"/>
      <c r="H3044" s="259"/>
      <c r="I3044" s="259"/>
      <c r="J3044" s="259"/>
    </row>
    <row r="3045" spans="1:10">
      <c r="A3045" s="259"/>
      <c r="B3045" s="259"/>
      <c r="C3045" s="259"/>
      <c r="D3045" s="259"/>
      <c r="E3045" s="259"/>
      <c r="F3045" s="270"/>
      <c r="G3045" s="259"/>
      <c r="H3045" s="259"/>
      <c r="I3045" s="259"/>
      <c r="J3045" s="259"/>
    </row>
    <row r="3046" spans="1:10">
      <c r="A3046" s="259"/>
      <c r="B3046" s="259"/>
      <c r="C3046" s="259"/>
      <c r="D3046" s="259"/>
      <c r="E3046" s="259"/>
      <c r="F3046" s="270"/>
      <c r="G3046" s="259"/>
      <c r="H3046" s="259"/>
      <c r="I3046" s="259"/>
      <c r="J3046" s="259"/>
    </row>
    <row r="3047" spans="1:10">
      <c r="A3047" s="259"/>
      <c r="B3047" s="259"/>
      <c r="C3047" s="259"/>
      <c r="D3047" s="259"/>
      <c r="E3047" s="259"/>
      <c r="F3047" s="270"/>
      <c r="G3047" s="259"/>
      <c r="H3047" s="259"/>
      <c r="I3047" s="259"/>
      <c r="J3047" s="259"/>
    </row>
    <row r="3048" spans="1:10">
      <c r="A3048" s="259"/>
      <c r="B3048" s="259"/>
      <c r="C3048" s="259"/>
      <c r="D3048" s="259"/>
      <c r="E3048" s="259"/>
      <c r="F3048" s="270"/>
      <c r="G3048" s="259"/>
      <c r="H3048" s="259"/>
      <c r="I3048" s="259"/>
      <c r="J3048" s="259"/>
    </row>
    <row r="3049" spans="1:10">
      <c r="A3049" s="259"/>
      <c r="B3049" s="259"/>
      <c r="C3049" s="259"/>
      <c r="D3049" s="259"/>
      <c r="E3049" s="259"/>
      <c r="F3049" s="270"/>
      <c r="G3049" s="259"/>
      <c r="H3049" s="259"/>
      <c r="I3049" s="259"/>
      <c r="J3049" s="259"/>
    </row>
    <row r="3050" spans="1:10">
      <c r="A3050" s="259"/>
      <c r="B3050" s="259"/>
      <c r="C3050" s="259"/>
      <c r="D3050" s="259"/>
      <c r="E3050" s="259"/>
      <c r="F3050" s="270"/>
      <c r="G3050" s="259"/>
      <c r="H3050" s="259"/>
      <c r="I3050" s="259"/>
      <c r="J3050" s="259"/>
    </row>
    <row r="3051" spans="1:10">
      <c r="A3051" s="259"/>
      <c r="B3051" s="259"/>
      <c r="C3051" s="259"/>
      <c r="D3051" s="259"/>
      <c r="E3051" s="259"/>
      <c r="F3051" s="270"/>
      <c r="G3051" s="259"/>
      <c r="H3051" s="259"/>
      <c r="I3051" s="259"/>
      <c r="J3051" s="259"/>
    </row>
    <row r="3052" spans="1:10">
      <c r="A3052" s="259"/>
      <c r="B3052" s="259"/>
      <c r="C3052" s="259"/>
      <c r="D3052" s="259"/>
      <c r="E3052" s="259"/>
      <c r="F3052" s="270"/>
      <c r="G3052" s="259"/>
      <c r="H3052" s="259"/>
      <c r="I3052" s="259"/>
      <c r="J3052" s="259"/>
    </row>
    <row r="3053" spans="1:10">
      <c r="A3053" s="259"/>
      <c r="B3053" s="259"/>
      <c r="C3053" s="259"/>
      <c r="D3053" s="259"/>
      <c r="E3053" s="259"/>
      <c r="F3053" s="270"/>
      <c r="G3053" s="259"/>
      <c r="H3053" s="259"/>
      <c r="I3053" s="259"/>
      <c r="J3053" s="259"/>
    </row>
    <row r="3054" spans="1:10">
      <c r="A3054" s="259"/>
      <c r="B3054" s="259"/>
      <c r="C3054" s="259"/>
      <c r="D3054" s="259"/>
      <c r="E3054" s="259"/>
      <c r="F3054" s="270"/>
      <c r="G3054" s="259"/>
      <c r="H3054" s="259"/>
      <c r="I3054" s="259"/>
      <c r="J3054" s="259"/>
    </row>
    <row r="3055" spans="1:10">
      <c r="A3055" s="259"/>
      <c r="B3055" s="259"/>
      <c r="C3055" s="259"/>
      <c r="D3055" s="259"/>
      <c r="E3055" s="259"/>
      <c r="F3055" s="270"/>
      <c r="G3055" s="259"/>
      <c r="H3055" s="259"/>
      <c r="I3055" s="259"/>
      <c r="J3055" s="259"/>
    </row>
    <row r="3056" spans="1:10">
      <c r="A3056" s="259"/>
      <c r="B3056" s="259"/>
      <c r="C3056" s="259"/>
      <c r="D3056" s="259"/>
      <c r="E3056" s="259"/>
      <c r="F3056" s="270"/>
      <c r="G3056" s="259"/>
      <c r="H3056" s="259"/>
      <c r="I3056" s="259"/>
      <c r="J3056" s="259"/>
    </row>
    <row r="3057" spans="1:10">
      <c r="A3057" s="259"/>
      <c r="B3057" s="259"/>
      <c r="C3057" s="259"/>
      <c r="D3057" s="259"/>
      <c r="E3057" s="259"/>
      <c r="F3057" s="270"/>
      <c r="G3057" s="259"/>
      <c r="H3057" s="259"/>
      <c r="I3057" s="259"/>
      <c r="J3057" s="259"/>
    </row>
    <row r="3058" spans="1:10">
      <c r="A3058" s="259"/>
      <c r="B3058" s="259"/>
      <c r="C3058" s="259"/>
      <c r="D3058" s="259"/>
      <c r="E3058" s="259"/>
      <c r="F3058" s="270"/>
      <c r="G3058" s="259"/>
      <c r="H3058" s="259"/>
      <c r="I3058" s="259"/>
      <c r="J3058" s="259"/>
    </row>
    <row r="3059" spans="1:10">
      <c r="A3059" s="259"/>
      <c r="B3059" s="259"/>
      <c r="C3059" s="259"/>
      <c r="D3059" s="259"/>
      <c r="E3059" s="259"/>
      <c r="F3059" s="270"/>
      <c r="G3059" s="259"/>
      <c r="H3059" s="259"/>
      <c r="I3059" s="259"/>
      <c r="J3059" s="259"/>
    </row>
    <row r="3060" spans="1:10">
      <c r="A3060" s="259"/>
      <c r="B3060" s="259"/>
      <c r="C3060" s="259"/>
      <c r="D3060" s="259"/>
      <c r="E3060" s="259"/>
      <c r="F3060" s="270"/>
      <c r="G3060" s="259"/>
      <c r="H3060" s="259"/>
      <c r="I3060" s="259"/>
      <c r="J3060" s="259"/>
    </row>
    <row r="3061" spans="1:10">
      <c r="A3061" s="259"/>
      <c r="B3061" s="259"/>
      <c r="C3061" s="259"/>
      <c r="D3061" s="259"/>
      <c r="E3061" s="259"/>
      <c r="F3061" s="270"/>
      <c r="G3061" s="259"/>
      <c r="H3061" s="259"/>
      <c r="I3061" s="259"/>
      <c r="J3061" s="259"/>
    </row>
    <row r="3062" spans="1:10">
      <c r="A3062" s="259"/>
      <c r="B3062" s="259"/>
      <c r="C3062" s="259"/>
      <c r="D3062" s="259"/>
      <c r="E3062" s="259"/>
      <c r="F3062" s="270"/>
      <c r="G3062" s="259"/>
      <c r="H3062" s="259"/>
      <c r="I3062" s="259"/>
      <c r="J3062" s="259"/>
    </row>
    <row r="3063" spans="1:10">
      <c r="A3063" s="259"/>
      <c r="B3063" s="259"/>
      <c r="C3063" s="259"/>
      <c r="D3063" s="259"/>
      <c r="E3063" s="259"/>
      <c r="F3063" s="270"/>
      <c r="G3063" s="259"/>
      <c r="H3063" s="259"/>
      <c r="I3063" s="259"/>
      <c r="J3063" s="259"/>
    </row>
    <row r="3064" spans="1:10">
      <c r="A3064" s="259"/>
      <c r="B3064" s="259"/>
      <c r="C3064" s="259"/>
      <c r="D3064" s="259"/>
      <c r="E3064" s="259"/>
      <c r="F3064" s="270"/>
      <c r="G3064" s="259"/>
      <c r="H3064" s="259"/>
      <c r="I3064" s="259"/>
      <c r="J3064" s="259"/>
    </row>
    <row r="3065" spans="1:10">
      <c r="A3065" s="259"/>
      <c r="B3065" s="259"/>
      <c r="C3065" s="259"/>
      <c r="D3065" s="259"/>
      <c r="E3065" s="259"/>
      <c r="F3065" s="270"/>
      <c r="G3065" s="259"/>
      <c r="H3065" s="259"/>
      <c r="I3065" s="259"/>
      <c r="J3065" s="259"/>
    </row>
    <row r="3066" spans="1:10">
      <c r="A3066" s="259"/>
      <c r="B3066" s="259"/>
      <c r="C3066" s="259"/>
      <c r="D3066" s="259"/>
      <c r="E3066" s="259"/>
      <c r="F3066" s="270"/>
      <c r="G3066" s="259"/>
      <c r="H3066" s="259"/>
      <c r="I3066" s="259"/>
      <c r="J3066" s="259"/>
    </row>
    <row r="3067" spans="1:10">
      <c r="A3067" s="259"/>
      <c r="B3067" s="259"/>
      <c r="C3067" s="259"/>
      <c r="D3067" s="259"/>
      <c r="E3067" s="259"/>
      <c r="F3067" s="270"/>
      <c r="G3067" s="259"/>
      <c r="H3067" s="259"/>
      <c r="I3067" s="259"/>
      <c r="J3067" s="259"/>
    </row>
    <row r="3068" spans="1:10">
      <c r="A3068" s="259"/>
      <c r="B3068" s="259"/>
      <c r="C3068" s="259"/>
      <c r="D3068" s="259"/>
      <c r="E3068" s="259"/>
      <c r="F3068" s="270"/>
      <c r="G3068" s="259"/>
      <c r="H3068" s="259"/>
      <c r="I3068" s="259"/>
      <c r="J3068" s="259"/>
    </row>
    <row r="3069" spans="1:10">
      <c r="A3069" s="259"/>
      <c r="B3069" s="259"/>
      <c r="C3069" s="259"/>
      <c r="D3069" s="259"/>
      <c r="E3069" s="259"/>
      <c r="F3069" s="270"/>
      <c r="G3069" s="259"/>
      <c r="H3069" s="259"/>
      <c r="I3069" s="259"/>
      <c r="J3069" s="259"/>
    </row>
    <row r="3070" spans="1:10">
      <c r="A3070" s="259"/>
      <c r="B3070" s="259"/>
      <c r="C3070" s="259"/>
      <c r="D3070" s="259"/>
      <c r="E3070" s="259"/>
      <c r="F3070" s="270"/>
      <c r="G3070" s="259"/>
      <c r="H3070" s="259"/>
      <c r="I3070" s="259"/>
      <c r="J3070" s="259"/>
    </row>
    <row r="3071" spans="1:10">
      <c r="A3071" s="259"/>
      <c r="B3071" s="259"/>
      <c r="C3071" s="259"/>
      <c r="D3071" s="259"/>
      <c r="E3071" s="259"/>
      <c r="F3071" s="270"/>
      <c r="G3071" s="259"/>
      <c r="H3071" s="259"/>
      <c r="I3071" s="259"/>
      <c r="J3071" s="259"/>
    </row>
    <row r="3072" spans="1:10">
      <c r="A3072" s="259"/>
      <c r="B3072" s="259"/>
      <c r="C3072" s="259"/>
      <c r="D3072" s="259"/>
      <c r="E3072" s="259"/>
      <c r="F3072" s="270"/>
      <c r="G3072" s="259"/>
      <c r="H3072" s="259"/>
      <c r="I3072" s="259"/>
      <c r="J3072" s="259"/>
    </row>
    <row r="3073" spans="1:10">
      <c r="A3073" s="259"/>
      <c r="B3073" s="259"/>
      <c r="C3073" s="259"/>
      <c r="D3073" s="259"/>
      <c r="E3073" s="259"/>
      <c r="F3073" s="270"/>
      <c r="G3073" s="259"/>
      <c r="H3073" s="259"/>
      <c r="I3073" s="259"/>
      <c r="J3073" s="259"/>
    </row>
    <row r="3074" spans="1:10">
      <c r="A3074" s="259"/>
      <c r="B3074" s="259"/>
      <c r="C3074" s="259"/>
      <c r="D3074" s="259"/>
      <c r="E3074" s="259"/>
      <c r="F3074" s="270"/>
      <c r="G3074" s="259"/>
      <c r="H3074" s="259"/>
      <c r="I3074" s="259"/>
      <c r="J3074" s="259"/>
    </row>
    <row r="3075" spans="1:10">
      <c r="A3075" s="259"/>
      <c r="B3075" s="259"/>
      <c r="C3075" s="259"/>
      <c r="D3075" s="259"/>
      <c r="E3075" s="259"/>
      <c r="F3075" s="270"/>
      <c r="G3075" s="259"/>
      <c r="H3075" s="259"/>
      <c r="I3075" s="259"/>
      <c r="J3075" s="259"/>
    </row>
    <row r="3076" spans="1:10">
      <c r="A3076" s="259"/>
      <c r="B3076" s="259"/>
      <c r="C3076" s="259"/>
      <c r="D3076" s="259"/>
      <c r="E3076" s="259"/>
      <c r="F3076" s="270"/>
      <c r="G3076" s="259"/>
      <c r="H3076" s="259"/>
      <c r="I3076" s="259"/>
      <c r="J3076" s="259"/>
    </row>
    <row r="3077" spans="1:10">
      <c r="A3077" s="259"/>
      <c r="B3077" s="259"/>
      <c r="C3077" s="259"/>
      <c r="D3077" s="259"/>
      <c r="E3077" s="259"/>
      <c r="F3077" s="270"/>
      <c r="G3077" s="259"/>
      <c r="H3077" s="259"/>
      <c r="I3077" s="259"/>
      <c r="J3077" s="259"/>
    </row>
    <row r="3078" spans="1:10">
      <c r="A3078" s="259"/>
      <c r="B3078" s="259"/>
      <c r="C3078" s="259"/>
      <c r="D3078" s="259"/>
      <c r="E3078" s="259"/>
      <c r="F3078" s="270"/>
      <c r="G3078" s="259"/>
      <c r="H3078" s="259"/>
      <c r="I3078" s="259"/>
      <c r="J3078" s="259"/>
    </row>
    <row r="3079" spans="1:10">
      <c r="A3079" s="259"/>
      <c r="B3079" s="259"/>
      <c r="C3079" s="259"/>
      <c r="D3079" s="259"/>
      <c r="E3079" s="259"/>
      <c r="F3079" s="270"/>
      <c r="G3079" s="259"/>
      <c r="H3079" s="259"/>
      <c r="I3079" s="259"/>
      <c r="J3079" s="259"/>
    </row>
    <row r="3080" spans="1:10">
      <c r="A3080" s="259"/>
      <c r="B3080" s="259"/>
      <c r="C3080" s="259"/>
      <c r="D3080" s="259"/>
      <c r="E3080" s="259"/>
      <c r="F3080" s="270"/>
      <c r="G3080" s="259"/>
      <c r="H3080" s="259"/>
      <c r="I3080" s="259"/>
      <c r="J3080" s="259"/>
    </row>
    <row r="3081" spans="1:10">
      <c r="A3081" s="259"/>
      <c r="B3081" s="259"/>
      <c r="C3081" s="259"/>
      <c r="D3081" s="259"/>
      <c r="E3081" s="259"/>
      <c r="F3081" s="270"/>
      <c r="G3081" s="259"/>
      <c r="H3081" s="259"/>
      <c r="I3081" s="259"/>
      <c r="J3081" s="259"/>
    </row>
    <row r="3082" spans="1:10">
      <c r="A3082" s="259"/>
      <c r="B3082" s="259"/>
      <c r="C3082" s="259"/>
      <c r="D3082" s="259"/>
      <c r="E3082" s="259"/>
      <c r="F3082" s="270"/>
      <c r="G3082" s="259"/>
      <c r="H3082" s="259"/>
      <c r="I3082" s="259"/>
      <c r="J3082" s="259"/>
    </row>
    <row r="3083" spans="1:10">
      <c r="A3083" s="259"/>
      <c r="B3083" s="259"/>
      <c r="C3083" s="259"/>
      <c r="D3083" s="259"/>
      <c r="E3083" s="259"/>
      <c r="F3083" s="270"/>
      <c r="G3083" s="259"/>
      <c r="H3083" s="259"/>
      <c r="I3083" s="259"/>
      <c r="J3083" s="259"/>
    </row>
    <row r="3084" spans="1:10">
      <c r="A3084" s="259"/>
      <c r="B3084" s="259"/>
      <c r="C3084" s="259"/>
      <c r="D3084" s="259"/>
      <c r="E3084" s="259"/>
      <c r="F3084" s="270"/>
      <c r="G3084" s="259"/>
      <c r="H3084" s="259"/>
      <c r="I3084" s="259"/>
      <c r="J3084" s="259"/>
    </row>
    <row r="3085" spans="1:10">
      <c r="A3085" s="259"/>
      <c r="B3085" s="259"/>
      <c r="C3085" s="259"/>
      <c r="D3085" s="259"/>
      <c r="E3085" s="259"/>
      <c r="F3085" s="270"/>
      <c r="G3085" s="259"/>
      <c r="H3085" s="259"/>
      <c r="I3085" s="259"/>
      <c r="J3085" s="259"/>
    </row>
    <row r="3086" spans="1:10">
      <c r="A3086" s="259"/>
      <c r="B3086" s="259"/>
      <c r="C3086" s="259"/>
      <c r="D3086" s="259"/>
      <c r="E3086" s="259"/>
      <c r="F3086" s="270"/>
      <c r="G3086" s="259"/>
      <c r="H3086" s="259"/>
      <c r="I3086" s="259"/>
      <c r="J3086" s="259"/>
    </row>
    <row r="3087" spans="1:10">
      <c r="A3087" s="259"/>
      <c r="B3087" s="259"/>
      <c r="C3087" s="259"/>
      <c r="D3087" s="259"/>
      <c r="E3087" s="259"/>
      <c r="F3087" s="270"/>
      <c r="G3087" s="259"/>
      <c r="H3087" s="259"/>
      <c r="I3087" s="259"/>
      <c r="J3087" s="259"/>
    </row>
    <row r="3088" spans="1:10">
      <c r="A3088" s="259"/>
      <c r="B3088" s="259"/>
      <c r="C3088" s="259"/>
      <c r="D3088" s="259"/>
      <c r="E3088" s="259"/>
      <c r="F3088" s="270"/>
      <c r="G3088" s="259"/>
      <c r="H3088" s="259"/>
      <c r="I3088" s="259"/>
      <c r="J3088" s="259"/>
    </row>
    <row r="3089" spans="1:10">
      <c r="A3089" s="259"/>
      <c r="B3089" s="259"/>
      <c r="C3089" s="259"/>
      <c r="D3089" s="259"/>
      <c r="E3089" s="259"/>
      <c r="F3089" s="270"/>
      <c r="G3089" s="259"/>
      <c r="H3089" s="259"/>
      <c r="I3089" s="259"/>
      <c r="J3089" s="259"/>
    </row>
    <row r="3090" spans="1:10">
      <c r="A3090" s="259"/>
      <c r="B3090" s="259"/>
      <c r="C3090" s="259"/>
      <c r="D3090" s="259"/>
      <c r="E3090" s="259"/>
      <c r="F3090" s="270"/>
      <c r="G3090" s="259"/>
      <c r="H3090" s="259"/>
      <c r="I3090" s="259"/>
      <c r="J3090" s="259"/>
    </row>
    <row r="3091" spans="1:10">
      <c r="A3091" s="259"/>
      <c r="B3091" s="259"/>
      <c r="C3091" s="259"/>
      <c r="D3091" s="259"/>
      <c r="E3091" s="259"/>
      <c r="F3091" s="270"/>
      <c r="G3091" s="259"/>
      <c r="H3091" s="259"/>
      <c r="I3091" s="259"/>
      <c r="J3091" s="259"/>
    </row>
    <row r="3092" spans="1:10">
      <c r="A3092" s="259"/>
      <c r="B3092" s="259"/>
      <c r="C3092" s="259"/>
      <c r="D3092" s="259"/>
      <c r="E3092" s="259"/>
      <c r="F3092" s="270"/>
      <c r="G3092" s="259"/>
      <c r="H3092" s="259"/>
      <c r="I3092" s="259"/>
      <c r="J3092" s="259"/>
    </row>
    <row r="3093" spans="1:10">
      <c r="A3093" s="259"/>
      <c r="B3093" s="259"/>
      <c r="C3093" s="259"/>
      <c r="D3093" s="259"/>
      <c r="E3093" s="259"/>
      <c r="F3093" s="270"/>
      <c r="G3093" s="259"/>
      <c r="H3093" s="259"/>
      <c r="I3093" s="259"/>
      <c r="J3093" s="259"/>
    </row>
    <row r="3094" spans="1:10">
      <c r="A3094" s="259"/>
      <c r="B3094" s="259"/>
      <c r="C3094" s="259"/>
      <c r="D3094" s="259"/>
      <c r="E3094" s="259"/>
      <c r="F3094" s="270"/>
      <c r="G3094" s="259"/>
      <c r="H3094" s="259"/>
      <c r="I3094" s="259"/>
      <c r="J3094" s="259"/>
    </row>
    <row r="3095" spans="1:10">
      <c r="A3095" s="259"/>
      <c r="B3095" s="259"/>
      <c r="C3095" s="259"/>
      <c r="D3095" s="259"/>
      <c r="E3095" s="259"/>
      <c r="F3095" s="270"/>
      <c r="G3095" s="259"/>
      <c r="H3095" s="259"/>
      <c r="I3095" s="259"/>
      <c r="J3095" s="259"/>
    </row>
    <row r="3096" spans="1:10">
      <c r="A3096" s="259"/>
      <c r="B3096" s="259"/>
      <c r="C3096" s="259"/>
      <c r="D3096" s="259"/>
      <c r="E3096" s="259"/>
      <c r="F3096" s="270"/>
      <c r="G3096" s="259"/>
      <c r="H3096" s="259"/>
      <c r="I3096" s="259"/>
      <c r="J3096" s="259"/>
    </row>
    <row r="3097" spans="1:10">
      <c r="A3097" s="259"/>
      <c r="B3097" s="259"/>
      <c r="C3097" s="259"/>
      <c r="D3097" s="259"/>
      <c r="E3097" s="259"/>
      <c r="F3097" s="270"/>
      <c r="G3097" s="259"/>
      <c r="H3097" s="259"/>
      <c r="I3097" s="259"/>
      <c r="J3097" s="259"/>
    </row>
    <row r="3098" spans="1:10">
      <c r="A3098" s="259"/>
      <c r="B3098" s="259"/>
      <c r="C3098" s="259"/>
      <c r="D3098" s="259"/>
      <c r="E3098" s="259"/>
      <c r="F3098" s="270"/>
      <c r="G3098" s="259"/>
      <c r="H3098" s="259"/>
      <c r="I3098" s="259"/>
      <c r="J3098" s="259"/>
    </row>
    <row r="3099" spans="1:10">
      <c r="A3099" s="259"/>
      <c r="B3099" s="259"/>
      <c r="C3099" s="259"/>
      <c r="D3099" s="259"/>
      <c r="E3099" s="259"/>
      <c r="F3099" s="270"/>
      <c r="G3099" s="259"/>
      <c r="H3099" s="259"/>
      <c r="I3099" s="259"/>
      <c r="J3099" s="259"/>
    </row>
    <row r="3100" spans="1:10">
      <c r="A3100" s="259"/>
      <c r="B3100" s="259"/>
      <c r="C3100" s="259"/>
      <c r="D3100" s="259"/>
      <c r="E3100" s="259"/>
      <c r="F3100" s="270"/>
      <c r="G3100" s="259"/>
      <c r="H3100" s="259"/>
      <c r="I3100" s="259"/>
      <c r="J3100" s="259"/>
    </row>
    <row r="3101" spans="1:10">
      <c r="A3101" s="259"/>
      <c r="B3101" s="259"/>
      <c r="C3101" s="259"/>
      <c r="D3101" s="259"/>
      <c r="E3101" s="259"/>
      <c r="F3101" s="270"/>
      <c r="G3101" s="259"/>
      <c r="H3101" s="259"/>
      <c r="I3101" s="259"/>
      <c r="J3101" s="259"/>
    </row>
    <row r="3102" spans="1:10">
      <c r="A3102" s="259"/>
      <c r="B3102" s="259"/>
      <c r="C3102" s="259"/>
      <c r="D3102" s="259"/>
      <c r="E3102" s="259"/>
      <c r="F3102" s="270"/>
      <c r="G3102" s="259"/>
      <c r="H3102" s="259"/>
      <c r="I3102" s="259"/>
      <c r="J3102" s="259"/>
    </row>
    <row r="3103" spans="1:10">
      <c r="A3103" s="259"/>
      <c r="B3103" s="259"/>
      <c r="C3103" s="259"/>
      <c r="D3103" s="259"/>
      <c r="E3103" s="259"/>
      <c r="F3103" s="270"/>
      <c r="G3103" s="259"/>
      <c r="H3103" s="259"/>
      <c r="I3103" s="259"/>
      <c r="J3103" s="259"/>
    </row>
    <row r="3104" spans="1:10">
      <c r="A3104" s="259"/>
      <c r="B3104" s="259"/>
      <c r="C3104" s="259"/>
      <c r="D3104" s="259"/>
      <c r="E3104" s="259"/>
      <c r="F3104" s="270"/>
      <c r="G3104" s="259"/>
      <c r="H3104" s="259"/>
      <c r="I3104" s="259"/>
      <c r="J3104" s="259"/>
    </row>
    <row r="3105" spans="1:10">
      <c r="A3105" s="259"/>
      <c r="B3105" s="259"/>
      <c r="C3105" s="259"/>
      <c r="D3105" s="259"/>
      <c r="E3105" s="259"/>
      <c r="F3105" s="270"/>
      <c r="G3105" s="259"/>
      <c r="H3105" s="259"/>
      <c r="I3105" s="259"/>
      <c r="J3105" s="259"/>
    </row>
    <row r="3106" spans="1:10">
      <c r="A3106" s="259"/>
      <c r="B3106" s="259"/>
      <c r="C3106" s="259"/>
      <c r="D3106" s="259"/>
      <c r="E3106" s="259"/>
      <c r="F3106" s="270"/>
      <c r="G3106" s="259"/>
      <c r="H3106" s="259"/>
      <c r="I3106" s="259"/>
      <c r="J3106" s="259"/>
    </row>
    <row r="3107" spans="1:10">
      <c r="A3107" s="259"/>
      <c r="B3107" s="259"/>
      <c r="C3107" s="259"/>
      <c r="D3107" s="259"/>
      <c r="E3107" s="259"/>
      <c r="F3107" s="270"/>
      <c r="G3107" s="259"/>
      <c r="H3107" s="259"/>
      <c r="I3107" s="259"/>
      <c r="J3107" s="259"/>
    </row>
    <row r="3108" spans="1:10">
      <c r="A3108" s="259"/>
      <c r="B3108" s="259"/>
      <c r="C3108" s="259"/>
      <c r="D3108" s="259"/>
      <c r="E3108" s="259"/>
      <c r="F3108" s="270"/>
      <c r="G3108" s="259"/>
      <c r="H3108" s="259"/>
      <c r="I3108" s="259"/>
      <c r="J3108" s="259"/>
    </row>
    <row r="3109" spans="1:10">
      <c r="A3109" s="259"/>
      <c r="B3109" s="259"/>
      <c r="C3109" s="259"/>
      <c r="D3109" s="259"/>
      <c r="E3109" s="259"/>
      <c r="F3109" s="270"/>
      <c r="G3109" s="259"/>
      <c r="H3109" s="259"/>
      <c r="I3109" s="259"/>
      <c r="J3109" s="259"/>
    </row>
    <row r="3110" spans="1:10">
      <c r="A3110" s="259"/>
      <c r="B3110" s="259"/>
      <c r="C3110" s="259"/>
      <c r="D3110" s="259"/>
      <c r="E3110" s="259"/>
      <c r="F3110" s="270"/>
      <c r="G3110" s="259"/>
      <c r="H3110" s="259"/>
      <c r="I3110" s="259"/>
      <c r="J3110" s="259"/>
    </row>
    <row r="3111" spans="1:10">
      <c r="A3111" s="259"/>
      <c r="B3111" s="259"/>
      <c r="C3111" s="259"/>
      <c r="D3111" s="259"/>
      <c r="E3111" s="259"/>
      <c r="F3111" s="270"/>
      <c r="G3111" s="259"/>
      <c r="H3111" s="259"/>
      <c r="I3111" s="259"/>
      <c r="J3111" s="259"/>
    </row>
    <row r="3112" spans="1:10">
      <c r="A3112" s="259"/>
      <c r="B3112" s="259"/>
      <c r="C3112" s="259"/>
      <c r="D3112" s="259"/>
      <c r="E3112" s="259"/>
      <c r="F3112" s="270"/>
      <c r="G3112" s="259"/>
      <c r="H3112" s="259"/>
      <c r="I3112" s="259"/>
      <c r="J3112" s="259"/>
    </row>
    <row r="3113" spans="1:10">
      <c r="A3113" s="259"/>
      <c r="B3113" s="259"/>
      <c r="C3113" s="259"/>
      <c r="D3113" s="259"/>
      <c r="E3113" s="259"/>
      <c r="F3113" s="270"/>
      <c r="G3113" s="259"/>
      <c r="H3113" s="259"/>
      <c r="I3113" s="259"/>
      <c r="J3113" s="259"/>
    </row>
    <row r="3114" spans="1:10">
      <c r="A3114" s="259"/>
      <c r="B3114" s="259"/>
      <c r="C3114" s="259"/>
      <c r="D3114" s="259"/>
      <c r="E3114" s="259"/>
      <c r="F3114" s="270"/>
      <c r="G3114" s="259"/>
      <c r="H3114" s="259"/>
      <c r="I3114" s="259"/>
      <c r="J3114" s="259"/>
    </row>
    <row r="3115" spans="1:10">
      <c r="A3115" s="259"/>
      <c r="B3115" s="259"/>
      <c r="C3115" s="259"/>
      <c r="D3115" s="259"/>
      <c r="E3115" s="259"/>
      <c r="F3115" s="270"/>
      <c r="G3115" s="259"/>
      <c r="H3115" s="259"/>
      <c r="I3115" s="259"/>
      <c r="J3115" s="259"/>
    </row>
    <row r="3116" spans="1:10">
      <c r="A3116" s="259"/>
      <c r="B3116" s="259"/>
      <c r="C3116" s="259"/>
      <c r="D3116" s="259"/>
      <c r="E3116" s="259"/>
      <c r="F3116" s="270"/>
      <c r="G3116" s="259"/>
      <c r="H3116" s="259"/>
      <c r="I3116" s="259"/>
      <c r="J3116" s="259"/>
    </row>
    <row r="3117" spans="1:10">
      <c r="A3117" s="259"/>
      <c r="B3117" s="259"/>
      <c r="C3117" s="259"/>
      <c r="D3117" s="259"/>
      <c r="E3117" s="259"/>
      <c r="F3117" s="270"/>
      <c r="G3117" s="259"/>
      <c r="H3117" s="259"/>
      <c r="I3117" s="259"/>
      <c r="J3117" s="259"/>
    </row>
    <row r="3118" spans="1:10">
      <c r="A3118" s="259"/>
      <c r="B3118" s="259"/>
      <c r="C3118" s="259"/>
      <c r="D3118" s="259"/>
      <c r="E3118" s="259"/>
      <c r="F3118" s="270"/>
      <c r="G3118" s="259"/>
      <c r="H3118" s="259"/>
      <c r="I3118" s="259"/>
      <c r="J3118" s="259"/>
    </row>
    <row r="3119" spans="1:10">
      <c r="A3119" s="259"/>
      <c r="B3119" s="259"/>
      <c r="C3119" s="259"/>
      <c r="D3119" s="259"/>
      <c r="E3119" s="259"/>
      <c r="F3119" s="270"/>
      <c r="G3119" s="259"/>
      <c r="H3119" s="259"/>
      <c r="I3119" s="259"/>
      <c r="J3119" s="259"/>
    </row>
    <row r="3120" spans="1:10">
      <c r="A3120" s="259"/>
      <c r="B3120" s="259"/>
      <c r="C3120" s="259"/>
      <c r="D3120" s="259"/>
      <c r="E3120" s="259"/>
      <c r="F3120" s="270"/>
      <c r="G3120" s="259"/>
      <c r="H3120" s="259"/>
      <c r="I3120" s="259"/>
      <c r="J3120" s="259"/>
    </row>
    <row r="3121" spans="1:10">
      <c r="A3121" s="259"/>
      <c r="B3121" s="259"/>
      <c r="C3121" s="259"/>
      <c r="D3121" s="259"/>
      <c r="E3121" s="259"/>
      <c r="F3121" s="270"/>
      <c r="G3121" s="259"/>
      <c r="H3121" s="259"/>
      <c r="I3121" s="259"/>
      <c r="J3121" s="259"/>
    </row>
    <row r="3122" spans="1:10">
      <c r="A3122" s="259"/>
      <c r="B3122" s="259"/>
      <c r="C3122" s="259"/>
      <c r="D3122" s="259"/>
      <c r="E3122" s="259"/>
      <c r="F3122" s="270"/>
      <c r="G3122" s="259"/>
      <c r="H3122" s="259"/>
      <c r="I3122" s="259"/>
      <c r="J3122" s="259"/>
    </row>
    <row r="3123" spans="1:10">
      <c r="A3123" s="259"/>
      <c r="B3123" s="259"/>
      <c r="C3123" s="259"/>
      <c r="D3123" s="259"/>
      <c r="E3123" s="259"/>
      <c r="F3123" s="270"/>
      <c r="G3123" s="259"/>
      <c r="H3123" s="259"/>
      <c r="I3123" s="259"/>
      <c r="J3123" s="259"/>
    </row>
    <row r="3124" spans="1:10">
      <c r="A3124" s="259"/>
      <c r="B3124" s="259"/>
      <c r="C3124" s="259"/>
      <c r="D3124" s="259"/>
      <c r="E3124" s="259"/>
      <c r="F3124" s="270"/>
      <c r="G3124" s="259"/>
      <c r="H3124" s="259"/>
      <c r="I3124" s="259"/>
      <c r="J3124" s="259"/>
    </row>
    <row r="3125" spans="1:10">
      <c r="A3125" s="259"/>
      <c r="B3125" s="259"/>
      <c r="C3125" s="259"/>
      <c r="D3125" s="259"/>
      <c r="E3125" s="259"/>
      <c r="F3125" s="270"/>
      <c r="G3125" s="259"/>
      <c r="H3125" s="259"/>
      <c r="I3125" s="259"/>
      <c r="J3125" s="259"/>
    </row>
    <row r="3126" spans="1:10">
      <c r="A3126" s="259"/>
      <c r="B3126" s="259"/>
      <c r="C3126" s="259"/>
      <c r="D3126" s="259"/>
      <c r="E3126" s="259"/>
      <c r="F3126" s="270"/>
      <c r="G3126" s="259"/>
      <c r="H3126" s="259"/>
      <c r="I3126" s="259"/>
      <c r="J3126" s="259"/>
    </row>
    <row r="3127" spans="1:10">
      <c r="A3127" s="259"/>
      <c r="B3127" s="259"/>
      <c r="C3127" s="259"/>
      <c r="D3127" s="259"/>
      <c r="E3127" s="259"/>
      <c r="F3127" s="270"/>
      <c r="G3127" s="259"/>
      <c r="H3127" s="259"/>
      <c r="I3127" s="259"/>
      <c r="J3127" s="259"/>
    </row>
    <row r="3128" spans="1:10">
      <c r="A3128" s="259"/>
      <c r="B3128" s="259"/>
      <c r="C3128" s="259"/>
      <c r="D3128" s="259"/>
      <c r="E3128" s="259"/>
      <c r="F3128" s="270"/>
      <c r="G3128" s="259"/>
      <c r="H3128" s="259"/>
      <c r="I3128" s="259"/>
      <c r="J3128" s="259"/>
    </row>
    <row r="3129" spans="1:10">
      <c r="A3129" s="259"/>
      <c r="B3129" s="259"/>
      <c r="C3129" s="259"/>
      <c r="D3129" s="259"/>
      <c r="E3129" s="259"/>
      <c r="F3129" s="270"/>
      <c r="G3129" s="259"/>
      <c r="H3129" s="259"/>
      <c r="I3129" s="259"/>
      <c r="J3129" s="259"/>
    </row>
    <row r="3130" spans="1:10">
      <c r="A3130" s="259"/>
      <c r="B3130" s="259"/>
      <c r="C3130" s="259"/>
      <c r="D3130" s="259"/>
      <c r="E3130" s="259"/>
      <c r="F3130" s="270"/>
      <c r="G3130" s="259"/>
      <c r="H3130" s="259"/>
      <c r="I3130" s="259"/>
      <c r="J3130" s="259"/>
    </row>
    <row r="3131" spans="1:10">
      <c r="A3131" s="259"/>
      <c r="B3131" s="259"/>
      <c r="C3131" s="259"/>
      <c r="D3131" s="259"/>
      <c r="E3131" s="259"/>
      <c r="F3131" s="270"/>
      <c r="G3131" s="259"/>
      <c r="H3131" s="259"/>
      <c r="I3131" s="259"/>
      <c r="J3131" s="259"/>
    </row>
    <row r="3132" spans="1:10">
      <c r="A3132" s="259"/>
      <c r="B3132" s="259"/>
      <c r="C3132" s="259"/>
      <c r="D3132" s="259"/>
      <c r="E3132" s="259"/>
      <c r="F3132" s="270"/>
      <c r="G3132" s="259"/>
      <c r="H3132" s="259"/>
      <c r="I3132" s="259"/>
      <c r="J3132" s="259"/>
    </row>
    <row r="3133" spans="1:10">
      <c r="A3133" s="259"/>
      <c r="B3133" s="259"/>
      <c r="C3133" s="259"/>
      <c r="D3133" s="259"/>
      <c r="E3133" s="259"/>
      <c r="F3133" s="270"/>
      <c r="G3133" s="259"/>
      <c r="H3133" s="259"/>
      <c r="I3133" s="259"/>
      <c r="J3133" s="259"/>
    </row>
    <row r="3134" spans="1:10">
      <c r="A3134" s="259"/>
      <c r="B3134" s="259"/>
      <c r="C3134" s="259"/>
      <c r="D3134" s="259"/>
      <c r="E3134" s="259"/>
      <c r="F3134" s="270"/>
      <c r="G3134" s="259"/>
      <c r="H3134" s="259"/>
      <c r="I3134" s="259"/>
      <c r="J3134" s="259"/>
    </row>
    <row r="3135" spans="1:10">
      <c r="A3135" s="259"/>
      <c r="B3135" s="259"/>
      <c r="C3135" s="259"/>
      <c r="D3135" s="259"/>
      <c r="E3135" s="259"/>
      <c r="F3135" s="270"/>
      <c r="G3135" s="259"/>
      <c r="H3135" s="259"/>
      <c r="I3135" s="259"/>
      <c r="J3135" s="259"/>
    </row>
    <row r="3136" spans="1:10">
      <c r="A3136" s="259"/>
      <c r="B3136" s="259"/>
      <c r="C3136" s="259"/>
      <c r="D3136" s="259"/>
      <c r="E3136" s="259"/>
      <c r="F3136" s="270"/>
      <c r="G3136" s="259"/>
      <c r="H3136" s="259"/>
      <c r="I3136" s="259"/>
      <c r="J3136" s="259"/>
    </row>
    <row r="3137" spans="1:10">
      <c r="A3137" s="259"/>
      <c r="B3137" s="259"/>
      <c r="C3137" s="259"/>
      <c r="D3137" s="259"/>
      <c r="E3137" s="259"/>
      <c r="F3137" s="270"/>
      <c r="G3137" s="259"/>
      <c r="H3137" s="259"/>
      <c r="I3137" s="259"/>
      <c r="J3137" s="259"/>
    </row>
    <row r="3138" spans="1:10">
      <c r="A3138" s="259"/>
      <c r="B3138" s="259"/>
      <c r="C3138" s="259"/>
      <c r="D3138" s="259"/>
      <c r="E3138" s="259"/>
      <c r="F3138" s="270"/>
      <c r="G3138" s="259"/>
      <c r="H3138" s="259"/>
      <c r="I3138" s="259"/>
      <c r="J3138" s="259"/>
    </row>
    <row r="3139" spans="1:10">
      <c r="A3139" s="259"/>
      <c r="B3139" s="259"/>
      <c r="C3139" s="259"/>
      <c r="D3139" s="259"/>
      <c r="E3139" s="259"/>
      <c r="F3139" s="270"/>
      <c r="G3139" s="259"/>
      <c r="H3139" s="259"/>
      <c r="I3139" s="259"/>
      <c r="J3139" s="259"/>
    </row>
    <row r="3140" spans="1:10">
      <c r="A3140" s="259"/>
      <c r="B3140" s="259"/>
      <c r="C3140" s="259"/>
      <c r="D3140" s="259"/>
      <c r="E3140" s="259"/>
      <c r="F3140" s="270"/>
      <c r="G3140" s="259"/>
      <c r="H3140" s="259"/>
      <c r="I3140" s="259"/>
      <c r="J3140" s="259"/>
    </row>
    <row r="3141" spans="1:10">
      <c r="A3141" s="259"/>
      <c r="B3141" s="259"/>
      <c r="C3141" s="259"/>
      <c r="D3141" s="259"/>
      <c r="E3141" s="259"/>
      <c r="F3141" s="270"/>
      <c r="G3141" s="259"/>
      <c r="H3141" s="259"/>
      <c r="I3141" s="259"/>
      <c r="J3141" s="259"/>
    </row>
    <row r="3142" spans="1:10">
      <c r="A3142" s="259"/>
      <c r="B3142" s="259"/>
      <c r="C3142" s="259"/>
      <c r="D3142" s="259"/>
      <c r="E3142" s="259"/>
      <c r="F3142" s="270"/>
      <c r="G3142" s="259"/>
      <c r="H3142" s="259"/>
      <c r="I3142" s="259"/>
      <c r="J3142" s="259"/>
    </row>
    <row r="3143" spans="1:10">
      <c r="A3143" s="259"/>
      <c r="B3143" s="259"/>
      <c r="C3143" s="259"/>
      <c r="D3143" s="259"/>
      <c r="E3143" s="259"/>
      <c r="F3143" s="270"/>
      <c r="G3143" s="259"/>
      <c r="H3143" s="259"/>
      <c r="I3143" s="259"/>
      <c r="J3143" s="259"/>
    </row>
    <row r="3144" spans="1:10">
      <c r="A3144" s="259"/>
      <c r="B3144" s="259"/>
      <c r="C3144" s="259"/>
      <c r="D3144" s="259"/>
      <c r="E3144" s="259"/>
      <c r="F3144" s="270"/>
      <c r="G3144" s="259"/>
      <c r="H3144" s="259"/>
      <c r="I3144" s="259"/>
      <c r="J3144" s="259"/>
    </row>
    <row r="3145" spans="1:10">
      <c r="A3145" s="259"/>
      <c r="B3145" s="259"/>
      <c r="C3145" s="259"/>
      <c r="D3145" s="259"/>
      <c r="E3145" s="259"/>
      <c r="F3145" s="270"/>
      <c r="G3145" s="259"/>
      <c r="H3145" s="259"/>
      <c r="I3145" s="259"/>
      <c r="J3145" s="259"/>
    </row>
    <row r="3146" spans="1:10">
      <c r="A3146" s="259"/>
      <c r="B3146" s="259"/>
      <c r="C3146" s="259"/>
      <c r="D3146" s="259"/>
      <c r="E3146" s="259"/>
      <c r="F3146" s="270"/>
      <c r="G3146" s="259"/>
      <c r="H3146" s="259"/>
      <c r="I3146" s="259"/>
      <c r="J3146" s="259"/>
    </row>
    <row r="3147" spans="1:10">
      <c r="A3147" s="259"/>
      <c r="B3147" s="259"/>
      <c r="C3147" s="259"/>
      <c r="D3147" s="259"/>
      <c r="E3147" s="259"/>
      <c r="F3147" s="270"/>
      <c r="G3147" s="259"/>
      <c r="H3147" s="259"/>
      <c r="I3147" s="259"/>
      <c r="J3147" s="259"/>
    </row>
    <row r="3148" spans="1:10">
      <c r="A3148" s="259"/>
      <c r="B3148" s="259"/>
      <c r="C3148" s="259"/>
      <c r="D3148" s="259"/>
      <c r="E3148" s="259"/>
      <c r="F3148" s="270"/>
      <c r="G3148" s="259"/>
      <c r="H3148" s="259"/>
      <c r="I3148" s="259"/>
      <c r="J3148" s="259"/>
    </row>
    <row r="3149" spans="1:10">
      <c r="A3149" s="259"/>
      <c r="B3149" s="259"/>
      <c r="C3149" s="259"/>
      <c r="D3149" s="259"/>
      <c r="E3149" s="259"/>
      <c r="F3149" s="270"/>
      <c r="G3149" s="259"/>
      <c r="H3149" s="259"/>
      <c r="I3149" s="259"/>
      <c r="J3149" s="259"/>
    </row>
    <row r="3150" spans="1:10">
      <c r="A3150" s="259"/>
      <c r="B3150" s="259"/>
      <c r="C3150" s="259"/>
      <c r="D3150" s="259"/>
      <c r="E3150" s="259"/>
      <c r="F3150" s="270"/>
      <c r="G3150" s="259"/>
      <c r="H3150" s="259"/>
      <c r="I3150" s="259"/>
      <c r="J3150" s="259"/>
    </row>
    <row r="3151" spans="1:10">
      <c r="A3151" s="259"/>
      <c r="B3151" s="259"/>
      <c r="C3151" s="259"/>
      <c r="D3151" s="259"/>
      <c r="E3151" s="259"/>
      <c r="F3151" s="270"/>
      <c r="G3151" s="259"/>
      <c r="H3151" s="259"/>
      <c r="I3151" s="259"/>
      <c r="J3151" s="259"/>
    </row>
    <row r="3152" spans="1:10">
      <c r="A3152" s="259"/>
      <c r="B3152" s="259"/>
      <c r="C3152" s="259"/>
      <c r="D3152" s="259"/>
      <c r="E3152" s="259"/>
      <c r="F3152" s="270"/>
      <c r="G3152" s="259"/>
      <c r="H3152" s="259"/>
      <c r="I3152" s="259"/>
      <c r="J3152" s="259"/>
    </row>
    <row r="3153" spans="1:10">
      <c r="A3153" s="259"/>
      <c r="B3153" s="259"/>
      <c r="C3153" s="259"/>
      <c r="D3153" s="259"/>
      <c r="E3153" s="259"/>
      <c r="F3153" s="270"/>
      <c r="G3153" s="259"/>
      <c r="H3153" s="259"/>
      <c r="I3153" s="259"/>
      <c r="J3153" s="259"/>
    </row>
    <row r="3154" spans="1:10">
      <c r="A3154" s="259"/>
      <c r="B3154" s="259"/>
      <c r="C3154" s="259"/>
      <c r="D3154" s="259"/>
      <c r="E3154" s="259"/>
      <c r="F3154" s="270"/>
      <c r="G3154" s="259"/>
      <c r="H3154" s="259"/>
      <c r="I3154" s="259"/>
      <c r="J3154" s="259"/>
    </row>
    <row r="3155" spans="1:10">
      <c r="A3155" s="259"/>
      <c r="B3155" s="259"/>
      <c r="C3155" s="259"/>
      <c r="D3155" s="259"/>
      <c r="E3155" s="259"/>
      <c r="F3155" s="270"/>
      <c r="G3155" s="259"/>
      <c r="H3155" s="259"/>
      <c r="I3155" s="259"/>
      <c r="J3155" s="259"/>
    </row>
    <row r="3156" spans="1:10">
      <c r="A3156" s="259"/>
      <c r="B3156" s="259"/>
      <c r="C3156" s="259"/>
      <c r="D3156" s="259"/>
      <c r="E3156" s="259"/>
      <c r="F3156" s="270"/>
      <c r="G3156" s="259"/>
      <c r="H3156" s="259"/>
      <c r="I3156" s="259"/>
      <c r="J3156" s="259"/>
    </row>
    <row r="3157" spans="1:10">
      <c r="A3157" s="259"/>
      <c r="B3157" s="259"/>
      <c r="C3157" s="259"/>
      <c r="D3157" s="259"/>
      <c r="E3157" s="259"/>
      <c r="F3157" s="270"/>
      <c r="G3157" s="259"/>
      <c r="H3157" s="259"/>
      <c r="I3157" s="259"/>
      <c r="J3157" s="259"/>
    </row>
    <row r="3158" spans="1:10">
      <c r="A3158" s="259"/>
      <c r="B3158" s="259"/>
      <c r="C3158" s="259"/>
      <c r="D3158" s="259"/>
      <c r="E3158" s="259"/>
      <c r="F3158" s="270"/>
      <c r="G3158" s="259"/>
      <c r="H3158" s="259"/>
      <c r="I3158" s="259"/>
      <c r="J3158" s="259"/>
    </row>
    <row r="3159" spans="1:10">
      <c r="A3159" s="259"/>
      <c r="B3159" s="259"/>
      <c r="C3159" s="259"/>
      <c r="D3159" s="259"/>
      <c r="E3159" s="259"/>
      <c r="F3159" s="270"/>
      <c r="G3159" s="259"/>
      <c r="H3159" s="259"/>
      <c r="I3159" s="259"/>
      <c r="J3159" s="259"/>
    </row>
    <row r="3160" spans="1:10">
      <c r="A3160" s="259"/>
      <c r="B3160" s="259"/>
      <c r="C3160" s="259"/>
      <c r="D3160" s="259"/>
      <c r="E3160" s="259"/>
      <c r="F3160" s="270"/>
      <c r="G3160" s="259"/>
      <c r="H3160" s="259"/>
      <c r="I3160" s="259"/>
      <c r="J3160" s="259"/>
    </row>
    <row r="3161" spans="1:10">
      <c r="A3161" s="259"/>
      <c r="B3161" s="259"/>
      <c r="C3161" s="259"/>
      <c r="D3161" s="259"/>
      <c r="E3161" s="259"/>
      <c r="F3161" s="270"/>
      <c r="G3161" s="259"/>
      <c r="H3161" s="259"/>
      <c r="I3161" s="259"/>
      <c r="J3161" s="259"/>
    </row>
    <row r="3162" spans="1:10">
      <c r="A3162" s="259"/>
      <c r="B3162" s="259"/>
      <c r="C3162" s="259"/>
      <c r="D3162" s="259"/>
      <c r="E3162" s="259"/>
      <c r="F3162" s="270"/>
      <c r="G3162" s="259"/>
      <c r="H3162" s="259"/>
      <c r="I3162" s="259"/>
      <c r="J3162" s="259"/>
    </row>
    <row r="3163" spans="1:10">
      <c r="A3163" s="259"/>
      <c r="B3163" s="259"/>
      <c r="C3163" s="259"/>
      <c r="D3163" s="259"/>
      <c r="E3163" s="259"/>
      <c r="F3163" s="270"/>
      <c r="G3163" s="259"/>
      <c r="H3163" s="259"/>
      <c r="I3163" s="259"/>
      <c r="J3163" s="259"/>
    </row>
    <row r="3164" spans="1:10">
      <c r="A3164" s="259"/>
      <c r="B3164" s="259"/>
      <c r="C3164" s="259"/>
      <c r="D3164" s="259"/>
      <c r="E3164" s="259"/>
      <c r="F3164" s="270"/>
      <c r="G3164" s="259"/>
      <c r="H3164" s="259"/>
      <c r="I3164" s="259"/>
      <c r="J3164" s="259"/>
    </row>
    <row r="3165" spans="1:10">
      <c r="A3165" s="259"/>
      <c r="B3165" s="259"/>
      <c r="C3165" s="259"/>
      <c r="D3165" s="259"/>
      <c r="E3165" s="259"/>
      <c r="F3165" s="270"/>
      <c r="G3165" s="259"/>
      <c r="H3165" s="259"/>
      <c r="I3165" s="259"/>
      <c r="J3165" s="259"/>
    </row>
    <row r="3166" spans="1:10">
      <c r="A3166" s="259"/>
      <c r="B3166" s="259"/>
      <c r="C3166" s="259"/>
      <c r="D3166" s="259"/>
      <c r="E3166" s="259"/>
      <c r="F3166" s="270"/>
      <c r="G3166" s="259"/>
      <c r="H3166" s="259"/>
      <c r="I3166" s="259"/>
      <c r="J3166" s="259"/>
    </row>
    <row r="3167" spans="1:10">
      <c r="A3167" s="259"/>
      <c r="B3167" s="259"/>
      <c r="C3167" s="259"/>
      <c r="D3167" s="259"/>
      <c r="E3167" s="259"/>
      <c r="F3167" s="270"/>
      <c r="G3167" s="259"/>
      <c r="H3167" s="259"/>
      <c r="I3167" s="259"/>
      <c r="J3167" s="259"/>
    </row>
    <row r="3168" spans="1:10">
      <c r="A3168" s="259"/>
      <c r="B3168" s="259"/>
      <c r="C3168" s="259"/>
      <c r="D3168" s="259"/>
      <c r="E3168" s="259"/>
      <c r="F3168" s="270"/>
      <c r="G3168" s="259"/>
      <c r="H3168" s="259"/>
      <c r="I3168" s="259"/>
      <c r="J3168" s="259"/>
    </row>
    <row r="3169" spans="1:10">
      <c r="A3169" s="259"/>
      <c r="B3169" s="259"/>
      <c r="C3169" s="259"/>
      <c r="D3169" s="259"/>
      <c r="E3169" s="259"/>
      <c r="F3169" s="270"/>
      <c r="G3169" s="259"/>
      <c r="H3169" s="259"/>
      <c r="I3169" s="259"/>
      <c r="J3169" s="259"/>
    </row>
    <row r="3170" spans="1:10">
      <c r="A3170" s="259"/>
      <c r="B3170" s="259"/>
      <c r="C3170" s="259"/>
      <c r="D3170" s="259"/>
      <c r="E3170" s="259"/>
      <c r="F3170" s="270"/>
      <c r="G3170" s="259"/>
      <c r="H3170" s="259"/>
      <c r="I3170" s="259"/>
      <c r="J3170" s="259"/>
    </row>
    <row r="3171" spans="1:10">
      <c r="A3171" s="259"/>
      <c r="B3171" s="259"/>
      <c r="C3171" s="259"/>
      <c r="D3171" s="259"/>
      <c r="E3171" s="259"/>
      <c r="F3171" s="270"/>
      <c r="G3171" s="259"/>
      <c r="H3171" s="259"/>
      <c r="I3171" s="259"/>
      <c r="J3171" s="259"/>
    </row>
    <row r="3172" spans="1:10">
      <c r="A3172" s="259"/>
      <c r="B3172" s="259"/>
      <c r="C3172" s="259"/>
      <c r="D3172" s="259"/>
      <c r="E3172" s="259"/>
      <c r="F3172" s="270"/>
      <c r="G3172" s="259"/>
      <c r="H3172" s="259"/>
      <c r="I3172" s="259"/>
      <c r="J3172" s="259"/>
    </row>
    <row r="3173" spans="1:10">
      <c r="A3173" s="259"/>
      <c r="B3173" s="259"/>
      <c r="C3173" s="259"/>
      <c r="D3173" s="259"/>
      <c r="E3173" s="259"/>
      <c r="F3173" s="270"/>
      <c r="G3173" s="259"/>
      <c r="H3173" s="259"/>
      <c r="I3173" s="259"/>
      <c r="J3173" s="259"/>
    </row>
    <row r="3174" spans="1:10">
      <c r="A3174" s="259"/>
      <c r="B3174" s="259"/>
      <c r="C3174" s="259"/>
      <c r="D3174" s="259"/>
      <c r="E3174" s="259"/>
      <c r="F3174" s="270"/>
      <c r="G3174" s="259"/>
      <c r="H3174" s="259"/>
      <c r="I3174" s="259"/>
      <c r="J3174" s="259"/>
    </row>
    <row r="3175" spans="1:10">
      <c r="A3175" s="259"/>
      <c r="B3175" s="259"/>
      <c r="C3175" s="259"/>
      <c r="D3175" s="259"/>
      <c r="E3175" s="259"/>
      <c r="F3175" s="270"/>
      <c r="G3175" s="259"/>
      <c r="H3175" s="259"/>
      <c r="I3175" s="259"/>
      <c r="J3175" s="259"/>
    </row>
    <row r="3176" spans="1:10">
      <c r="A3176" s="259"/>
      <c r="B3176" s="259"/>
      <c r="C3176" s="259"/>
      <c r="D3176" s="259"/>
      <c r="E3176" s="259"/>
      <c r="F3176" s="270"/>
      <c r="G3176" s="259"/>
      <c r="H3176" s="259"/>
      <c r="I3176" s="259"/>
      <c r="J3176" s="259"/>
    </row>
    <row r="3177" spans="1:10">
      <c r="A3177" s="259"/>
      <c r="B3177" s="259"/>
      <c r="C3177" s="259"/>
      <c r="D3177" s="259"/>
      <c r="E3177" s="259"/>
      <c r="F3177" s="270"/>
      <c r="G3177" s="259"/>
      <c r="H3177" s="259"/>
      <c r="I3177" s="259"/>
      <c r="J3177" s="259"/>
    </row>
    <row r="3178" spans="1:10">
      <c r="A3178" s="259"/>
      <c r="B3178" s="259"/>
      <c r="C3178" s="259"/>
      <c r="D3178" s="259"/>
      <c r="E3178" s="259"/>
      <c r="F3178" s="270"/>
      <c r="G3178" s="259"/>
      <c r="H3178" s="259"/>
      <c r="I3178" s="259"/>
      <c r="J3178" s="259"/>
    </row>
    <row r="3179" spans="1:10">
      <c r="A3179" s="259"/>
      <c r="B3179" s="259"/>
      <c r="C3179" s="259"/>
      <c r="D3179" s="259"/>
      <c r="E3179" s="259"/>
      <c r="F3179" s="270"/>
      <c r="G3179" s="259"/>
      <c r="H3179" s="259"/>
      <c r="I3179" s="259"/>
      <c r="J3179" s="259"/>
    </row>
    <row r="3180" spans="1:10">
      <c r="A3180" s="259"/>
      <c r="B3180" s="259"/>
      <c r="C3180" s="259"/>
      <c r="D3180" s="259"/>
      <c r="E3180" s="259"/>
      <c r="F3180" s="270"/>
      <c r="G3180" s="259"/>
      <c r="H3180" s="259"/>
      <c r="I3180" s="259"/>
      <c r="J3180" s="259"/>
    </row>
    <row r="3181" spans="1:10">
      <c r="A3181" s="259"/>
      <c r="B3181" s="259"/>
      <c r="C3181" s="259"/>
      <c r="D3181" s="259"/>
      <c r="E3181" s="259"/>
      <c r="F3181" s="270"/>
      <c r="G3181" s="259"/>
      <c r="H3181" s="259"/>
      <c r="I3181" s="259"/>
      <c r="J3181" s="259"/>
    </row>
    <row r="3182" spans="1:10">
      <c r="A3182" s="259"/>
      <c r="B3182" s="259"/>
      <c r="C3182" s="259"/>
      <c r="D3182" s="259"/>
      <c r="E3182" s="259"/>
      <c r="F3182" s="270"/>
      <c r="G3182" s="259"/>
      <c r="H3182" s="259"/>
      <c r="I3182" s="259"/>
      <c r="J3182" s="259"/>
    </row>
    <row r="3183" spans="1:10">
      <c r="A3183" s="259"/>
      <c r="B3183" s="259"/>
      <c r="C3183" s="259"/>
      <c r="D3183" s="259"/>
      <c r="E3183" s="259"/>
      <c r="F3183" s="270"/>
      <c r="G3183" s="259"/>
      <c r="H3183" s="259"/>
      <c r="I3183" s="259"/>
      <c r="J3183" s="259"/>
    </row>
    <row r="3184" spans="1:10">
      <c r="A3184" s="259"/>
      <c r="B3184" s="259"/>
      <c r="C3184" s="259"/>
      <c r="D3184" s="259"/>
      <c r="E3184" s="259"/>
      <c r="F3184" s="270"/>
      <c r="G3184" s="259"/>
      <c r="H3184" s="259"/>
      <c r="I3184" s="259"/>
      <c r="J3184" s="259"/>
    </row>
    <row r="3185" spans="1:10">
      <c r="A3185" s="259"/>
      <c r="B3185" s="259"/>
      <c r="C3185" s="259"/>
      <c r="D3185" s="259"/>
      <c r="E3185" s="259"/>
      <c r="F3185" s="270"/>
      <c r="G3185" s="259"/>
      <c r="H3185" s="259"/>
      <c r="I3185" s="259"/>
      <c r="J3185" s="259"/>
    </row>
    <row r="3186" spans="1:10">
      <c r="A3186" s="259"/>
      <c r="B3186" s="259"/>
      <c r="C3186" s="259"/>
      <c r="D3186" s="259"/>
      <c r="E3186" s="259"/>
      <c r="F3186" s="270"/>
      <c r="G3186" s="259"/>
      <c r="H3186" s="259"/>
      <c r="I3186" s="259"/>
      <c r="J3186" s="259"/>
    </row>
    <row r="3187" spans="1:10">
      <c r="A3187" s="259"/>
      <c r="B3187" s="259"/>
      <c r="C3187" s="259"/>
      <c r="D3187" s="259"/>
      <c r="E3187" s="259"/>
      <c r="F3187" s="270"/>
      <c r="G3187" s="259"/>
      <c r="H3187" s="259"/>
      <c r="I3187" s="259"/>
      <c r="J3187" s="259"/>
    </row>
    <row r="3188" spans="1:10">
      <c r="A3188" s="259"/>
      <c r="B3188" s="259"/>
      <c r="C3188" s="259"/>
      <c r="D3188" s="259"/>
      <c r="E3188" s="259"/>
      <c r="F3188" s="270"/>
      <c r="G3188" s="259"/>
      <c r="H3188" s="259"/>
      <c r="I3188" s="259"/>
      <c r="J3188" s="259"/>
    </row>
    <row r="3189" spans="1:10">
      <c r="A3189" s="259"/>
      <c r="B3189" s="259"/>
      <c r="C3189" s="259"/>
      <c r="D3189" s="259"/>
      <c r="E3189" s="259"/>
      <c r="F3189" s="270"/>
      <c r="G3189" s="259"/>
      <c r="H3189" s="259"/>
      <c r="I3189" s="259"/>
      <c r="J3189" s="259"/>
    </row>
    <row r="3190" spans="1:10">
      <c r="A3190" s="259"/>
      <c r="B3190" s="259"/>
      <c r="C3190" s="259"/>
      <c r="D3190" s="259"/>
      <c r="E3190" s="259"/>
      <c r="F3190" s="270"/>
      <c r="G3190" s="259"/>
      <c r="H3190" s="259"/>
      <c r="I3190" s="259"/>
      <c r="J3190" s="259"/>
    </row>
    <row r="3191" spans="1:10">
      <c r="A3191" s="259"/>
      <c r="B3191" s="259"/>
      <c r="C3191" s="259"/>
      <c r="D3191" s="259"/>
      <c r="E3191" s="259"/>
      <c r="F3191" s="270"/>
      <c r="G3191" s="259"/>
      <c r="H3191" s="259"/>
      <c r="I3191" s="259"/>
      <c r="J3191" s="259"/>
    </row>
    <row r="3192" spans="1:10">
      <c r="A3192" s="259"/>
      <c r="B3192" s="259"/>
      <c r="C3192" s="259"/>
      <c r="D3192" s="259"/>
      <c r="E3192" s="259"/>
      <c r="F3192" s="270"/>
      <c r="G3192" s="259"/>
      <c r="H3192" s="259"/>
      <c r="I3192" s="259"/>
      <c r="J3192" s="259"/>
    </row>
    <row r="3193" spans="1:10">
      <c r="A3193" s="259"/>
      <c r="B3193" s="259"/>
      <c r="C3193" s="259"/>
      <c r="D3193" s="259"/>
      <c r="E3193" s="259"/>
      <c r="F3193" s="270"/>
      <c r="G3193" s="259"/>
      <c r="H3193" s="259"/>
      <c r="I3193" s="259"/>
      <c r="J3193" s="259"/>
    </row>
    <row r="3194" spans="1:10">
      <c r="A3194" s="259"/>
      <c r="B3194" s="259"/>
      <c r="C3194" s="259"/>
      <c r="D3194" s="259"/>
      <c r="E3194" s="259"/>
      <c r="F3194" s="270"/>
      <c r="G3194" s="259"/>
      <c r="H3194" s="259"/>
      <c r="I3194" s="259"/>
      <c r="J3194" s="259"/>
    </row>
    <row r="3195" spans="1:10">
      <c r="A3195" s="259"/>
      <c r="B3195" s="259"/>
      <c r="C3195" s="259"/>
      <c r="D3195" s="259"/>
      <c r="E3195" s="259"/>
      <c r="F3195" s="270"/>
      <c r="G3195" s="259"/>
      <c r="H3195" s="259"/>
      <c r="I3195" s="259"/>
      <c r="J3195" s="259"/>
    </row>
    <row r="3196" spans="1:10">
      <c r="A3196" s="259"/>
      <c r="B3196" s="259"/>
      <c r="C3196" s="259"/>
      <c r="D3196" s="259"/>
      <c r="E3196" s="259"/>
      <c r="F3196" s="270"/>
      <c r="G3196" s="259"/>
      <c r="H3196" s="259"/>
      <c r="I3196" s="259"/>
      <c r="J3196" s="259"/>
    </row>
    <row r="3197" spans="1:10">
      <c r="A3197" s="259"/>
      <c r="B3197" s="259"/>
      <c r="C3197" s="259"/>
      <c r="D3197" s="259"/>
      <c r="E3197" s="259"/>
      <c r="F3197" s="270"/>
      <c r="G3197" s="259"/>
      <c r="H3197" s="259"/>
      <c r="I3197" s="259"/>
      <c r="J3197" s="259"/>
    </row>
    <row r="3198" spans="1:10">
      <c r="A3198" s="259"/>
      <c r="B3198" s="259"/>
      <c r="C3198" s="259"/>
      <c r="D3198" s="259"/>
      <c r="E3198" s="259"/>
      <c r="F3198" s="270"/>
      <c r="G3198" s="259"/>
      <c r="H3198" s="259"/>
      <c r="I3198" s="259"/>
      <c r="J3198" s="259"/>
    </row>
    <row r="3199" spans="1:10">
      <c r="A3199" s="259"/>
      <c r="B3199" s="259"/>
      <c r="C3199" s="259"/>
      <c r="D3199" s="259"/>
      <c r="E3199" s="259"/>
      <c r="F3199" s="270"/>
      <c r="G3199" s="259"/>
      <c r="H3199" s="259"/>
      <c r="I3199" s="259"/>
      <c r="J3199" s="259"/>
    </row>
    <row r="3200" spans="1:10">
      <c r="A3200" s="259"/>
      <c r="B3200" s="259"/>
      <c r="C3200" s="259"/>
      <c r="D3200" s="259"/>
      <c r="E3200" s="259"/>
      <c r="F3200" s="270"/>
      <c r="G3200" s="259"/>
      <c r="H3200" s="259"/>
      <c r="I3200" s="259"/>
      <c r="J3200" s="259"/>
    </row>
    <row r="3201" spans="1:10">
      <c r="A3201" s="259"/>
      <c r="B3201" s="259"/>
      <c r="C3201" s="259"/>
      <c r="D3201" s="259"/>
      <c r="E3201" s="259"/>
      <c r="F3201" s="270"/>
      <c r="G3201" s="259"/>
      <c r="H3201" s="259"/>
      <c r="I3201" s="259"/>
      <c r="J3201" s="259"/>
    </row>
    <row r="3202" spans="1:10">
      <c r="A3202" s="259"/>
      <c r="B3202" s="259"/>
      <c r="C3202" s="259"/>
      <c r="D3202" s="259"/>
      <c r="E3202" s="259"/>
      <c r="F3202" s="270"/>
      <c r="G3202" s="259"/>
      <c r="H3202" s="259"/>
      <c r="I3202" s="259"/>
      <c r="J3202" s="259"/>
    </row>
    <row r="3203" spans="1:10">
      <c r="A3203" s="259"/>
      <c r="B3203" s="259"/>
      <c r="C3203" s="259"/>
      <c r="D3203" s="259"/>
      <c r="E3203" s="259"/>
      <c r="F3203" s="270"/>
      <c r="G3203" s="259"/>
      <c r="H3203" s="259"/>
      <c r="I3203" s="259"/>
      <c r="J3203" s="259"/>
    </row>
    <row r="3204" spans="1:10">
      <c r="A3204" s="259"/>
      <c r="B3204" s="259"/>
      <c r="C3204" s="259"/>
      <c r="D3204" s="259"/>
      <c r="E3204" s="259"/>
      <c r="F3204" s="270"/>
      <c r="G3204" s="259"/>
      <c r="H3204" s="259"/>
      <c r="I3204" s="259"/>
      <c r="J3204" s="259"/>
    </row>
    <row r="3205" spans="1:10">
      <c r="A3205" s="259"/>
      <c r="B3205" s="259"/>
      <c r="C3205" s="259"/>
      <c r="D3205" s="259"/>
      <c r="E3205" s="259"/>
      <c r="F3205" s="270"/>
      <c r="G3205" s="259"/>
      <c r="H3205" s="259"/>
      <c r="I3205" s="259"/>
      <c r="J3205" s="259"/>
    </row>
    <row r="3206" spans="1:10">
      <c r="A3206" s="259"/>
      <c r="B3206" s="259"/>
      <c r="C3206" s="259"/>
      <c r="D3206" s="259"/>
      <c r="E3206" s="259"/>
      <c r="F3206" s="270"/>
      <c r="G3206" s="259"/>
      <c r="H3206" s="259"/>
      <c r="I3206" s="259"/>
      <c r="J3206" s="259"/>
    </row>
    <row r="3207" spans="1:10">
      <c r="A3207" s="259"/>
      <c r="B3207" s="259"/>
      <c r="C3207" s="259"/>
      <c r="D3207" s="259"/>
      <c r="E3207" s="259"/>
      <c r="F3207" s="270"/>
      <c r="G3207" s="259"/>
      <c r="H3207" s="259"/>
      <c r="I3207" s="259"/>
      <c r="J3207" s="259"/>
    </row>
    <row r="3208" spans="1:10">
      <c r="A3208" s="259"/>
      <c r="B3208" s="259"/>
      <c r="C3208" s="259"/>
      <c r="D3208" s="259"/>
      <c r="E3208" s="259"/>
      <c r="F3208" s="270"/>
      <c r="G3208" s="259"/>
      <c r="H3208" s="259"/>
      <c r="I3208" s="259"/>
      <c r="J3208" s="259"/>
    </row>
    <row r="3209" spans="1:10">
      <c r="A3209" s="259"/>
      <c r="B3209" s="259"/>
      <c r="C3209" s="259"/>
      <c r="D3209" s="259"/>
      <c r="E3209" s="259"/>
      <c r="F3209" s="270"/>
      <c r="G3209" s="259"/>
      <c r="H3209" s="259"/>
      <c r="I3209" s="259"/>
      <c r="J3209" s="259"/>
    </row>
    <row r="3210" spans="1:10">
      <c r="A3210" s="259"/>
      <c r="B3210" s="259"/>
      <c r="C3210" s="259"/>
      <c r="D3210" s="259"/>
      <c r="E3210" s="259"/>
      <c r="F3210" s="270"/>
      <c r="G3210" s="259"/>
      <c r="H3210" s="259"/>
      <c r="I3210" s="259"/>
      <c r="J3210" s="259"/>
    </row>
    <row r="3211" spans="1:10">
      <c r="A3211" s="259"/>
      <c r="B3211" s="259"/>
      <c r="C3211" s="259"/>
      <c r="D3211" s="259"/>
      <c r="E3211" s="259"/>
      <c r="F3211" s="270"/>
      <c r="G3211" s="259"/>
      <c r="H3211" s="259"/>
      <c r="I3211" s="259"/>
      <c r="J3211" s="259"/>
    </row>
    <row r="3212" spans="1:10">
      <c r="A3212" s="259"/>
      <c r="B3212" s="259"/>
      <c r="C3212" s="259"/>
      <c r="D3212" s="259"/>
      <c r="E3212" s="259"/>
      <c r="F3212" s="270"/>
      <c r="G3212" s="259"/>
      <c r="H3212" s="259"/>
      <c r="I3212" s="259"/>
      <c r="J3212" s="259"/>
    </row>
    <row r="3213" spans="1:10">
      <c r="A3213" s="259"/>
      <c r="B3213" s="259"/>
      <c r="C3213" s="259"/>
      <c r="D3213" s="259"/>
      <c r="E3213" s="259"/>
      <c r="F3213" s="270"/>
      <c r="G3213" s="259"/>
      <c r="H3213" s="259"/>
      <c r="I3213" s="259"/>
      <c r="J3213" s="259"/>
    </row>
    <row r="3214" spans="1:10">
      <c r="A3214" s="259"/>
      <c r="B3214" s="259"/>
      <c r="C3214" s="259"/>
      <c r="D3214" s="259"/>
      <c r="E3214" s="259"/>
      <c r="F3214" s="270"/>
      <c r="G3214" s="259"/>
      <c r="H3214" s="259"/>
      <c r="I3214" s="259"/>
      <c r="J3214" s="259"/>
    </row>
    <row r="3215" spans="1:10">
      <c r="A3215" s="259"/>
      <c r="B3215" s="259"/>
      <c r="C3215" s="259"/>
      <c r="D3215" s="259"/>
      <c r="E3215" s="259"/>
      <c r="F3215" s="270"/>
      <c r="G3215" s="259"/>
      <c r="H3215" s="259"/>
      <c r="I3215" s="259"/>
      <c r="J3215" s="259"/>
    </row>
    <row r="3216" spans="1:10">
      <c r="A3216" s="259"/>
      <c r="B3216" s="259"/>
      <c r="C3216" s="259"/>
      <c r="D3216" s="259"/>
      <c r="E3216" s="259"/>
      <c r="F3216" s="270"/>
      <c r="G3216" s="259"/>
      <c r="H3216" s="259"/>
      <c r="I3216" s="259"/>
      <c r="J3216" s="259"/>
    </row>
    <row r="3217" spans="1:10">
      <c r="A3217" s="259"/>
      <c r="B3217" s="259"/>
      <c r="C3217" s="259"/>
      <c r="D3217" s="259"/>
      <c r="E3217" s="259"/>
      <c r="F3217" s="270"/>
      <c r="G3217" s="259"/>
      <c r="H3217" s="259"/>
      <c r="I3217" s="259"/>
      <c r="J3217" s="259"/>
    </row>
    <row r="3218" spans="1:10">
      <c r="A3218" s="259"/>
      <c r="B3218" s="259"/>
      <c r="C3218" s="259"/>
      <c r="D3218" s="259"/>
      <c r="E3218" s="259"/>
      <c r="F3218" s="270"/>
      <c r="G3218" s="259"/>
      <c r="H3218" s="259"/>
      <c r="I3218" s="259"/>
      <c r="J3218" s="259"/>
    </row>
    <row r="3219" spans="1:10">
      <c r="A3219" s="259"/>
      <c r="B3219" s="259"/>
      <c r="C3219" s="259"/>
      <c r="D3219" s="259"/>
      <c r="E3219" s="259"/>
      <c r="F3219" s="270"/>
      <c r="G3219" s="259"/>
      <c r="H3219" s="259"/>
      <c r="I3219" s="259"/>
      <c r="J3219" s="259"/>
    </row>
    <row r="3220" spans="1:10">
      <c r="A3220" s="259"/>
      <c r="B3220" s="259"/>
      <c r="C3220" s="259"/>
      <c r="D3220" s="259"/>
      <c r="E3220" s="259"/>
      <c r="F3220" s="270"/>
      <c r="G3220" s="259"/>
      <c r="H3220" s="259"/>
      <c r="I3220" s="259"/>
      <c r="J3220" s="259"/>
    </row>
    <row r="3221" spans="1:10">
      <c r="A3221" s="259"/>
      <c r="B3221" s="259"/>
      <c r="C3221" s="259"/>
      <c r="D3221" s="259"/>
      <c r="E3221" s="259"/>
      <c r="F3221" s="270"/>
      <c r="G3221" s="259"/>
      <c r="H3221" s="259"/>
      <c r="I3221" s="259"/>
      <c r="J3221" s="259"/>
    </row>
    <row r="3222" spans="1:10">
      <c r="A3222" s="259"/>
      <c r="B3222" s="259"/>
      <c r="C3222" s="259"/>
      <c r="D3222" s="259"/>
      <c r="E3222" s="259"/>
      <c r="F3222" s="270"/>
      <c r="G3222" s="259"/>
      <c r="H3222" s="259"/>
      <c r="I3222" s="259"/>
      <c r="J3222" s="259"/>
    </row>
    <row r="3223" spans="1:10">
      <c r="A3223" s="259"/>
      <c r="B3223" s="259"/>
      <c r="C3223" s="259"/>
      <c r="D3223" s="259"/>
      <c r="E3223" s="259"/>
      <c r="F3223" s="270"/>
      <c r="G3223" s="259"/>
      <c r="H3223" s="259"/>
      <c r="I3223" s="259"/>
      <c r="J3223" s="259"/>
    </row>
    <row r="3224" spans="1:10">
      <c r="A3224" s="259"/>
      <c r="B3224" s="259"/>
      <c r="C3224" s="259"/>
      <c r="D3224" s="259"/>
      <c r="E3224" s="259"/>
      <c r="F3224" s="270"/>
      <c r="G3224" s="259"/>
      <c r="H3224" s="259"/>
      <c r="I3224" s="259"/>
      <c r="J3224" s="259"/>
    </row>
    <row r="3225" spans="1:10">
      <c r="A3225" s="259"/>
      <c r="B3225" s="259"/>
      <c r="C3225" s="259"/>
      <c r="D3225" s="259"/>
      <c r="E3225" s="259"/>
      <c r="F3225" s="270"/>
      <c r="G3225" s="259"/>
      <c r="H3225" s="259"/>
      <c r="I3225" s="259"/>
      <c r="J3225" s="259"/>
    </row>
    <row r="3226" spans="1:10">
      <c r="A3226" s="259"/>
      <c r="B3226" s="259"/>
      <c r="C3226" s="259"/>
      <c r="D3226" s="259"/>
      <c r="E3226" s="259"/>
      <c r="F3226" s="270"/>
      <c r="G3226" s="259"/>
      <c r="H3226" s="259"/>
      <c r="I3226" s="259"/>
      <c r="J3226" s="259"/>
    </row>
    <row r="3227" spans="1:10">
      <c r="A3227" s="259"/>
      <c r="B3227" s="259"/>
      <c r="C3227" s="259"/>
      <c r="D3227" s="259"/>
      <c r="E3227" s="259"/>
      <c r="F3227" s="270"/>
      <c r="G3227" s="259"/>
      <c r="H3227" s="259"/>
      <c r="I3227" s="259"/>
      <c r="J3227" s="259"/>
    </row>
    <row r="3228" spans="1:10">
      <c r="A3228" s="259"/>
      <c r="B3228" s="259"/>
      <c r="C3228" s="259"/>
      <c r="D3228" s="259"/>
      <c r="E3228" s="259"/>
      <c r="F3228" s="270"/>
      <c r="G3228" s="259"/>
      <c r="H3228" s="259"/>
      <c r="I3228" s="259"/>
      <c r="J3228" s="259"/>
    </row>
    <row r="3229" spans="1:10">
      <c r="A3229" s="259"/>
      <c r="B3229" s="259"/>
      <c r="C3229" s="259"/>
      <c r="D3229" s="259"/>
      <c r="E3229" s="259"/>
      <c r="F3229" s="270"/>
      <c r="G3229" s="259"/>
      <c r="H3229" s="259"/>
      <c r="I3229" s="259"/>
      <c r="J3229" s="259"/>
    </row>
    <row r="3230" spans="1:10">
      <c r="A3230" s="259"/>
      <c r="B3230" s="259"/>
      <c r="C3230" s="259"/>
      <c r="D3230" s="259"/>
      <c r="E3230" s="259"/>
      <c r="F3230" s="270"/>
      <c r="G3230" s="259"/>
      <c r="H3230" s="259"/>
      <c r="I3230" s="259"/>
      <c r="J3230" s="259"/>
    </row>
    <row r="3231" spans="1:10">
      <c r="A3231" s="259"/>
      <c r="B3231" s="259"/>
      <c r="C3231" s="259"/>
      <c r="D3231" s="259"/>
      <c r="E3231" s="259"/>
      <c r="F3231" s="270"/>
      <c r="G3231" s="259"/>
      <c r="H3231" s="259"/>
      <c r="I3231" s="259"/>
      <c r="J3231" s="259"/>
    </row>
    <row r="3232" spans="1:10">
      <c r="A3232" s="259"/>
      <c r="B3232" s="259"/>
      <c r="C3232" s="259"/>
      <c r="D3232" s="259"/>
      <c r="E3232" s="259"/>
      <c r="F3232" s="270"/>
      <c r="G3232" s="259"/>
      <c r="H3232" s="259"/>
      <c r="I3232" s="259"/>
      <c r="J3232" s="259"/>
    </row>
    <row r="3233" spans="1:10">
      <c r="A3233" s="259"/>
      <c r="B3233" s="259"/>
      <c r="C3233" s="259"/>
      <c r="D3233" s="259"/>
      <c r="E3233" s="259"/>
      <c r="F3233" s="270"/>
      <c r="G3233" s="259"/>
      <c r="H3233" s="259"/>
      <c r="I3233" s="259"/>
      <c r="J3233" s="259"/>
    </row>
    <row r="3234" spans="1:10">
      <c r="A3234" s="259"/>
      <c r="B3234" s="259"/>
      <c r="C3234" s="259"/>
      <c r="D3234" s="259"/>
      <c r="E3234" s="259"/>
      <c r="F3234" s="270"/>
      <c r="G3234" s="259"/>
      <c r="H3234" s="259"/>
      <c r="I3234" s="259"/>
      <c r="J3234" s="259"/>
    </row>
    <row r="3235" spans="1:10">
      <c r="A3235" s="259"/>
      <c r="B3235" s="259"/>
      <c r="C3235" s="259"/>
      <c r="D3235" s="259"/>
      <c r="E3235" s="259"/>
      <c r="F3235" s="270"/>
      <c r="G3235" s="259"/>
      <c r="H3235" s="259"/>
      <c r="I3235" s="259"/>
      <c r="J3235" s="259"/>
    </row>
    <row r="3236" spans="1:10">
      <c r="A3236" s="259"/>
      <c r="B3236" s="259"/>
      <c r="C3236" s="259"/>
      <c r="D3236" s="259"/>
      <c r="E3236" s="259"/>
      <c r="F3236" s="270"/>
      <c r="G3236" s="259"/>
      <c r="H3236" s="259"/>
      <c r="I3236" s="259"/>
      <c r="J3236" s="259"/>
    </row>
    <row r="3237" spans="1:10">
      <c r="A3237" s="259"/>
      <c r="B3237" s="259"/>
      <c r="C3237" s="259"/>
      <c r="D3237" s="259"/>
      <c r="E3237" s="259"/>
      <c r="F3237" s="270"/>
      <c r="G3237" s="259"/>
      <c r="H3237" s="259"/>
      <c r="I3237" s="259"/>
      <c r="J3237" s="259"/>
    </row>
    <row r="3238" spans="1:10">
      <c r="A3238" s="259"/>
      <c r="B3238" s="259"/>
      <c r="C3238" s="259"/>
      <c r="D3238" s="259"/>
      <c r="E3238" s="259"/>
      <c r="F3238" s="270"/>
      <c r="G3238" s="259"/>
      <c r="H3238" s="259"/>
      <c r="I3238" s="259"/>
      <c r="J3238" s="259"/>
    </row>
    <row r="3239" spans="1:10">
      <c r="A3239" s="259"/>
      <c r="B3239" s="259"/>
      <c r="C3239" s="259"/>
      <c r="D3239" s="259"/>
      <c r="E3239" s="259"/>
      <c r="F3239" s="270"/>
      <c r="G3239" s="259"/>
      <c r="H3239" s="259"/>
      <c r="I3239" s="259"/>
      <c r="J3239" s="259"/>
    </row>
    <row r="3240" spans="1:10">
      <c r="A3240" s="259"/>
      <c r="B3240" s="259"/>
      <c r="C3240" s="259"/>
      <c r="D3240" s="259"/>
      <c r="E3240" s="259"/>
      <c r="F3240" s="270"/>
      <c r="G3240" s="259"/>
      <c r="H3240" s="259"/>
      <c r="I3240" s="259"/>
      <c r="J3240" s="259"/>
    </row>
    <row r="3241" spans="1:10">
      <c r="A3241" s="259"/>
      <c r="B3241" s="259"/>
      <c r="C3241" s="259"/>
      <c r="D3241" s="259"/>
      <c r="E3241" s="259"/>
      <c r="F3241" s="270"/>
      <c r="G3241" s="259"/>
      <c r="H3241" s="259"/>
      <c r="I3241" s="259"/>
      <c r="J3241" s="259"/>
    </row>
    <row r="3242" spans="1:10">
      <c r="A3242" s="259"/>
      <c r="B3242" s="259"/>
      <c r="C3242" s="259"/>
      <c r="D3242" s="259"/>
      <c r="E3242" s="259"/>
      <c r="F3242" s="270"/>
      <c r="G3242" s="259"/>
      <c r="H3242" s="259"/>
      <c r="I3242" s="259"/>
      <c r="J3242" s="259"/>
    </row>
    <row r="3243" spans="1:10">
      <c r="A3243" s="259"/>
      <c r="B3243" s="259"/>
      <c r="C3243" s="259"/>
      <c r="D3243" s="259"/>
      <c r="E3243" s="259"/>
      <c r="F3243" s="270"/>
      <c r="G3243" s="259"/>
      <c r="H3243" s="259"/>
      <c r="I3243" s="259"/>
      <c r="J3243" s="259"/>
    </row>
    <row r="3244" spans="1:10">
      <c r="A3244" s="259"/>
      <c r="B3244" s="259"/>
      <c r="C3244" s="259"/>
      <c r="D3244" s="259"/>
      <c r="E3244" s="259"/>
      <c r="F3244" s="270"/>
      <c r="G3244" s="259"/>
      <c r="H3244" s="259"/>
      <c r="I3244" s="259"/>
      <c r="J3244" s="259"/>
    </row>
    <row r="3245" spans="1:10">
      <c r="A3245" s="259"/>
      <c r="B3245" s="259"/>
      <c r="C3245" s="259"/>
      <c r="D3245" s="259"/>
      <c r="E3245" s="259"/>
      <c r="F3245" s="270"/>
      <c r="G3245" s="259"/>
      <c r="H3245" s="259"/>
      <c r="I3245" s="259"/>
      <c r="J3245" s="259"/>
    </row>
    <row r="3246" spans="1:10">
      <c r="A3246" s="259"/>
      <c r="B3246" s="259"/>
      <c r="C3246" s="259"/>
      <c r="D3246" s="259"/>
      <c r="E3246" s="259"/>
      <c r="F3246" s="270"/>
      <c r="G3246" s="259"/>
      <c r="H3246" s="259"/>
      <c r="I3246" s="259"/>
      <c r="J3246" s="259"/>
    </row>
    <row r="3247" spans="1:10">
      <c r="A3247" s="259"/>
      <c r="B3247" s="259"/>
      <c r="C3247" s="259"/>
      <c r="D3247" s="259"/>
      <c r="E3247" s="259"/>
      <c r="F3247" s="270"/>
      <c r="G3247" s="259"/>
      <c r="H3247" s="259"/>
      <c r="I3247" s="259"/>
      <c r="J3247" s="259"/>
    </row>
    <row r="3248" spans="1:10">
      <c r="A3248" s="259"/>
      <c r="B3248" s="259"/>
      <c r="C3248" s="259"/>
      <c r="D3248" s="259"/>
      <c r="E3248" s="259"/>
      <c r="F3248" s="270"/>
      <c r="G3248" s="259"/>
      <c r="H3248" s="259"/>
      <c r="I3248" s="259"/>
      <c r="J3248" s="259"/>
    </row>
    <row r="3249" spans="1:10">
      <c r="A3249" s="259"/>
      <c r="B3249" s="259"/>
      <c r="C3249" s="259"/>
      <c r="D3249" s="259"/>
      <c r="E3249" s="259"/>
      <c r="F3249" s="270"/>
      <c r="G3249" s="259"/>
      <c r="H3249" s="259"/>
      <c r="I3249" s="259"/>
      <c r="J3249" s="259"/>
    </row>
    <row r="3250" spans="1:10">
      <c r="A3250" s="259"/>
      <c r="B3250" s="259"/>
      <c r="C3250" s="259"/>
      <c r="D3250" s="259"/>
      <c r="E3250" s="259"/>
      <c r="F3250" s="270"/>
      <c r="G3250" s="259"/>
      <c r="H3250" s="259"/>
      <c r="I3250" s="259"/>
      <c r="J3250" s="259"/>
    </row>
    <row r="3251" spans="1:10">
      <c r="A3251" s="259"/>
      <c r="B3251" s="259"/>
      <c r="C3251" s="259"/>
      <c r="D3251" s="259"/>
      <c r="E3251" s="259"/>
      <c r="F3251" s="270"/>
      <c r="G3251" s="259"/>
      <c r="H3251" s="259"/>
      <c r="I3251" s="259"/>
      <c r="J3251" s="259"/>
    </row>
    <row r="3252" spans="1:10">
      <c r="A3252" s="259"/>
      <c r="B3252" s="259"/>
      <c r="C3252" s="259"/>
      <c r="D3252" s="259"/>
      <c r="E3252" s="259"/>
      <c r="F3252" s="270"/>
      <c r="G3252" s="259"/>
      <c r="H3252" s="259"/>
      <c r="I3252" s="259"/>
      <c r="J3252" s="259"/>
    </row>
    <row r="3253" spans="1:10">
      <c r="A3253" s="259"/>
      <c r="B3253" s="259"/>
      <c r="C3253" s="259"/>
      <c r="D3253" s="259"/>
      <c r="E3253" s="259"/>
      <c r="F3253" s="270"/>
      <c r="G3253" s="259"/>
      <c r="H3253" s="259"/>
      <c r="I3253" s="259"/>
      <c r="J3253" s="259"/>
    </row>
    <row r="3254" spans="1:10">
      <c r="A3254" s="259"/>
      <c r="B3254" s="259"/>
      <c r="C3254" s="259"/>
      <c r="D3254" s="259"/>
      <c r="E3254" s="259"/>
      <c r="F3254" s="270"/>
      <c r="G3254" s="259"/>
      <c r="H3254" s="259"/>
      <c r="I3254" s="259"/>
      <c r="J3254" s="259"/>
    </row>
    <row r="3255" spans="1:10">
      <c r="A3255" s="259"/>
      <c r="B3255" s="259"/>
      <c r="C3255" s="259"/>
      <c r="D3255" s="259"/>
      <c r="E3255" s="259"/>
      <c r="F3255" s="270"/>
      <c r="G3255" s="259"/>
      <c r="H3255" s="259"/>
      <c r="I3255" s="259"/>
      <c r="J3255" s="259"/>
    </row>
    <row r="3256" spans="1:10">
      <c r="A3256" s="259"/>
      <c r="B3256" s="259"/>
      <c r="C3256" s="259"/>
      <c r="D3256" s="259"/>
      <c r="E3256" s="259"/>
      <c r="F3256" s="270"/>
      <c r="G3256" s="259"/>
      <c r="H3256" s="259"/>
      <c r="I3256" s="259"/>
      <c r="J3256" s="259"/>
    </row>
    <row r="3257" spans="1:10">
      <c r="A3257" s="259"/>
      <c r="B3257" s="259"/>
      <c r="C3257" s="259"/>
      <c r="D3257" s="259"/>
      <c r="E3257" s="259"/>
      <c r="F3257" s="270"/>
      <c r="G3257" s="259"/>
      <c r="H3257" s="259"/>
      <c r="I3257" s="259"/>
      <c r="J3257" s="259"/>
    </row>
    <row r="3258" spans="1:10">
      <c r="A3258" s="259"/>
      <c r="B3258" s="259"/>
      <c r="C3258" s="259"/>
      <c r="D3258" s="259"/>
      <c r="E3258" s="259"/>
      <c r="F3258" s="270"/>
      <c r="G3258" s="259"/>
      <c r="H3258" s="259"/>
      <c r="I3258" s="259"/>
      <c r="J3258" s="259"/>
    </row>
    <row r="3259" spans="1:10">
      <c r="A3259" s="259"/>
      <c r="B3259" s="259"/>
      <c r="C3259" s="259"/>
      <c r="D3259" s="259"/>
      <c r="E3259" s="259"/>
      <c r="F3259" s="270"/>
      <c r="G3259" s="259"/>
      <c r="H3259" s="259"/>
      <c r="I3259" s="259"/>
      <c r="J3259" s="259"/>
    </row>
    <row r="3260" spans="1:10">
      <c r="A3260" s="259"/>
      <c r="B3260" s="259"/>
      <c r="C3260" s="259"/>
      <c r="D3260" s="259"/>
      <c r="E3260" s="259"/>
      <c r="F3260" s="270"/>
      <c r="G3260" s="259"/>
      <c r="H3260" s="259"/>
      <c r="I3260" s="259"/>
      <c r="J3260" s="259"/>
    </row>
    <row r="3261" spans="1:10">
      <c r="A3261" s="259"/>
      <c r="B3261" s="259"/>
      <c r="C3261" s="259"/>
      <c r="D3261" s="259"/>
      <c r="E3261" s="259"/>
      <c r="F3261" s="270"/>
      <c r="G3261" s="259"/>
      <c r="H3261" s="259"/>
      <c r="I3261" s="259"/>
      <c r="J3261" s="259"/>
    </row>
    <row r="3262" spans="1:10">
      <c r="A3262" s="259"/>
      <c r="B3262" s="259"/>
      <c r="C3262" s="259"/>
      <c r="D3262" s="259"/>
      <c r="E3262" s="259"/>
      <c r="F3262" s="270"/>
      <c r="G3262" s="259"/>
      <c r="H3262" s="259"/>
      <c r="I3262" s="259"/>
      <c r="J3262" s="259"/>
    </row>
    <row r="3263" spans="1:10">
      <c r="A3263" s="259"/>
      <c r="B3263" s="259"/>
      <c r="C3263" s="259"/>
      <c r="D3263" s="259"/>
      <c r="E3263" s="259"/>
      <c r="F3263" s="270"/>
      <c r="G3263" s="259"/>
      <c r="H3263" s="259"/>
      <c r="I3263" s="259"/>
      <c r="J3263" s="259"/>
    </row>
    <row r="3264" spans="1:10">
      <c r="A3264" s="259"/>
      <c r="B3264" s="259"/>
      <c r="C3264" s="259"/>
      <c r="D3264" s="259"/>
      <c r="E3264" s="259"/>
      <c r="F3264" s="270"/>
      <c r="G3264" s="259"/>
      <c r="H3264" s="259"/>
      <c r="I3264" s="259"/>
      <c r="J3264" s="259"/>
    </row>
    <row r="3265" spans="1:10">
      <c r="A3265" s="259"/>
      <c r="B3265" s="259"/>
      <c r="C3265" s="259"/>
      <c r="D3265" s="259"/>
      <c r="E3265" s="259"/>
      <c r="F3265" s="270"/>
      <c r="G3265" s="259"/>
      <c r="H3265" s="259"/>
      <c r="I3265" s="259"/>
      <c r="J3265" s="259"/>
    </row>
    <row r="3266" spans="1:10">
      <c r="A3266" s="259"/>
      <c r="B3266" s="259"/>
      <c r="C3266" s="259"/>
      <c r="D3266" s="259"/>
      <c r="E3266" s="259"/>
      <c r="F3266" s="270"/>
      <c r="G3266" s="259"/>
      <c r="H3266" s="259"/>
      <c r="I3266" s="259"/>
      <c r="J3266" s="259"/>
    </row>
    <row r="3267" spans="1:10">
      <c r="A3267" s="259"/>
      <c r="B3267" s="259"/>
      <c r="C3267" s="259"/>
      <c r="D3267" s="259"/>
      <c r="E3267" s="259"/>
      <c r="F3267" s="270"/>
      <c r="G3267" s="259"/>
      <c r="H3267" s="259"/>
      <c r="I3267" s="259"/>
      <c r="J3267" s="259"/>
    </row>
    <row r="3268" spans="1:10">
      <c r="A3268" s="259"/>
      <c r="B3268" s="259"/>
      <c r="C3268" s="259"/>
      <c r="D3268" s="259"/>
      <c r="E3268" s="259"/>
      <c r="F3268" s="270"/>
      <c r="G3268" s="259"/>
      <c r="H3268" s="259"/>
      <c r="I3268" s="259"/>
      <c r="J3268" s="259"/>
    </row>
    <row r="3269" spans="1:10">
      <c r="A3269" s="259"/>
      <c r="B3269" s="259"/>
      <c r="C3269" s="259"/>
      <c r="D3269" s="259"/>
      <c r="E3269" s="259"/>
      <c r="F3269" s="270"/>
      <c r="G3269" s="259"/>
      <c r="H3269" s="259"/>
      <c r="I3269" s="259"/>
      <c r="J3269" s="259"/>
    </row>
    <row r="3270" spans="1:10">
      <c r="A3270" s="259"/>
      <c r="B3270" s="259"/>
      <c r="C3270" s="259"/>
      <c r="D3270" s="259"/>
      <c r="E3270" s="259"/>
      <c r="F3270" s="270"/>
      <c r="G3270" s="259"/>
      <c r="H3270" s="259"/>
      <c r="I3270" s="259"/>
      <c r="J3270" s="259"/>
    </row>
    <row r="3271" spans="1:10">
      <c r="A3271" s="259"/>
      <c r="B3271" s="259"/>
      <c r="C3271" s="259"/>
      <c r="D3271" s="259"/>
      <c r="E3271" s="259"/>
      <c r="F3271" s="270"/>
      <c r="G3271" s="259"/>
      <c r="H3271" s="259"/>
      <c r="I3271" s="259"/>
      <c r="J3271" s="259"/>
    </row>
    <row r="3272" spans="1:10">
      <c r="A3272" s="259"/>
      <c r="B3272" s="259"/>
      <c r="C3272" s="259"/>
      <c r="D3272" s="259"/>
      <c r="E3272" s="259"/>
      <c r="F3272" s="270"/>
      <c r="G3272" s="259"/>
      <c r="H3272" s="259"/>
      <c r="I3272" s="259"/>
      <c r="J3272" s="259"/>
    </row>
    <row r="3273" spans="1:10">
      <c r="A3273" s="259"/>
      <c r="B3273" s="259"/>
      <c r="C3273" s="259"/>
      <c r="D3273" s="259"/>
      <c r="E3273" s="259"/>
      <c r="F3273" s="270"/>
      <c r="G3273" s="259"/>
      <c r="H3273" s="259"/>
      <c r="I3273" s="259"/>
      <c r="J3273" s="259"/>
    </row>
    <row r="3274" spans="1:10">
      <c r="A3274" s="259"/>
      <c r="B3274" s="259"/>
      <c r="C3274" s="259"/>
      <c r="D3274" s="259"/>
      <c r="E3274" s="259"/>
      <c r="F3274" s="270"/>
      <c r="G3274" s="259"/>
      <c r="H3274" s="259"/>
      <c r="I3274" s="259"/>
      <c r="J3274" s="259"/>
    </row>
    <row r="3275" spans="1:10">
      <c r="A3275" s="259"/>
      <c r="B3275" s="259"/>
      <c r="C3275" s="259"/>
      <c r="D3275" s="259"/>
      <c r="E3275" s="259"/>
      <c r="F3275" s="270"/>
      <c r="G3275" s="259"/>
      <c r="H3275" s="259"/>
      <c r="I3275" s="259"/>
      <c r="J3275" s="259"/>
    </row>
    <row r="3276" spans="1:10">
      <c r="A3276" s="259"/>
      <c r="B3276" s="259"/>
      <c r="C3276" s="259"/>
      <c r="D3276" s="259"/>
      <c r="E3276" s="259"/>
      <c r="F3276" s="270"/>
      <c r="G3276" s="259"/>
      <c r="H3276" s="259"/>
      <c r="I3276" s="259"/>
      <c r="J3276" s="259"/>
    </row>
    <row r="3277" spans="1:10">
      <c r="A3277" s="259"/>
      <c r="B3277" s="259"/>
      <c r="C3277" s="259"/>
      <c r="D3277" s="259"/>
      <c r="E3277" s="259"/>
      <c r="F3277" s="270"/>
      <c r="G3277" s="259"/>
      <c r="H3277" s="259"/>
      <c r="I3277" s="259"/>
      <c r="J3277" s="259"/>
    </row>
    <row r="3278" spans="1:10">
      <c r="A3278" s="259"/>
      <c r="B3278" s="259"/>
      <c r="C3278" s="259"/>
      <c r="D3278" s="259"/>
      <c r="E3278" s="259"/>
      <c r="F3278" s="270"/>
      <c r="G3278" s="259"/>
      <c r="H3278" s="259"/>
      <c r="I3278" s="259"/>
      <c r="J3278" s="259"/>
    </row>
    <row r="3279" spans="1:10">
      <c r="A3279" s="259"/>
      <c r="B3279" s="259"/>
      <c r="C3279" s="259"/>
      <c r="D3279" s="259"/>
      <c r="E3279" s="259"/>
      <c r="F3279" s="270"/>
      <c r="G3279" s="259"/>
      <c r="H3279" s="259"/>
      <c r="I3279" s="259"/>
      <c r="J3279" s="259"/>
    </row>
    <row r="3280" spans="1:10">
      <c r="A3280" s="259"/>
      <c r="B3280" s="259"/>
      <c r="C3280" s="259"/>
      <c r="D3280" s="259"/>
      <c r="E3280" s="259"/>
      <c r="F3280" s="270"/>
      <c r="G3280" s="259"/>
      <c r="H3280" s="259"/>
      <c r="I3280" s="259"/>
      <c r="J3280" s="259"/>
    </row>
    <row r="3281" spans="1:10">
      <c r="A3281" s="259"/>
      <c r="B3281" s="259"/>
      <c r="C3281" s="259"/>
      <c r="D3281" s="259"/>
      <c r="E3281" s="259"/>
      <c r="F3281" s="270"/>
      <c r="G3281" s="259"/>
      <c r="H3281" s="259"/>
      <c r="I3281" s="259"/>
      <c r="J3281" s="259"/>
    </row>
    <row r="3282" spans="1:10">
      <c r="A3282" s="259"/>
      <c r="B3282" s="259"/>
      <c r="C3282" s="259"/>
      <c r="D3282" s="259"/>
      <c r="E3282" s="259"/>
      <c r="F3282" s="270"/>
      <c r="G3282" s="259"/>
      <c r="H3282" s="259"/>
      <c r="I3282" s="259"/>
      <c r="J3282" s="259"/>
    </row>
    <row r="3283" spans="1:10">
      <c r="A3283" s="259"/>
      <c r="B3283" s="259"/>
      <c r="C3283" s="259"/>
      <c r="D3283" s="259"/>
      <c r="E3283" s="259"/>
      <c r="F3283" s="270"/>
      <c r="G3283" s="259"/>
      <c r="H3283" s="259"/>
      <c r="I3283" s="259"/>
      <c r="J3283" s="259"/>
    </row>
    <row r="3284" spans="1:10">
      <c r="A3284" s="259"/>
      <c r="B3284" s="259"/>
      <c r="C3284" s="259"/>
      <c r="D3284" s="259"/>
      <c r="E3284" s="259"/>
      <c r="F3284" s="270"/>
      <c r="G3284" s="259"/>
      <c r="H3284" s="259"/>
      <c r="I3284" s="259"/>
      <c r="J3284" s="259"/>
    </row>
    <row r="3285" spans="1:10">
      <c r="A3285" s="259"/>
      <c r="B3285" s="259"/>
      <c r="C3285" s="259"/>
      <c r="D3285" s="259"/>
      <c r="E3285" s="259"/>
      <c r="F3285" s="270"/>
      <c r="G3285" s="259"/>
      <c r="H3285" s="259"/>
      <c r="I3285" s="259"/>
      <c r="J3285" s="259"/>
    </row>
    <row r="3286" spans="1:10">
      <c r="A3286" s="259"/>
      <c r="B3286" s="259"/>
      <c r="C3286" s="259"/>
      <c r="D3286" s="259"/>
      <c r="E3286" s="259"/>
      <c r="F3286" s="270"/>
      <c r="G3286" s="259"/>
      <c r="H3286" s="259"/>
      <c r="I3286" s="259"/>
      <c r="J3286" s="259"/>
    </row>
    <row r="3287" spans="1:10">
      <c r="A3287" s="259"/>
      <c r="B3287" s="259"/>
      <c r="C3287" s="259"/>
      <c r="D3287" s="259"/>
      <c r="E3287" s="259"/>
      <c r="F3287" s="270"/>
      <c r="G3287" s="259"/>
      <c r="H3287" s="259"/>
      <c r="I3287" s="259"/>
      <c r="J3287" s="259"/>
    </row>
    <row r="3288" spans="1:10">
      <c r="A3288" s="259"/>
      <c r="B3288" s="259"/>
      <c r="C3288" s="259"/>
      <c r="D3288" s="259"/>
      <c r="E3288" s="259"/>
      <c r="F3288" s="270"/>
      <c r="G3288" s="259"/>
      <c r="H3288" s="259"/>
      <c r="I3288" s="259"/>
      <c r="J3288" s="259"/>
    </row>
    <row r="3289" spans="1:10">
      <c r="A3289" s="259"/>
      <c r="B3289" s="259"/>
      <c r="C3289" s="259"/>
      <c r="D3289" s="259"/>
      <c r="E3289" s="259"/>
      <c r="F3289" s="270"/>
      <c r="G3289" s="259"/>
      <c r="H3289" s="259"/>
      <c r="I3289" s="259"/>
      <c r="J3289" s="259"/>
    </row>
    <row r="3290" spans="1:10">
      <c r="A3290" s="259"/>
      <c r="B3290" s="259"/>
      <c r="C3290" s="259"/>
      <c r="D3290" s="259"/>
      <c r="E3290" s="259"/>
      <c r="F3290" s="270"/>
      <c r="G3290" s="259"/>
      <c r="H3290" s="259"/>
      <c r="I3290" s="259"/>
      <c r="J3290" s="259"/>
    </row>
    <row r="3291" spans="1:10">
      <c r="A3291" s="259"/>
      <c r="B3291" s="259"/>
      <c r="C3291" s="259"/>
      <c r="D3291" s="259"/>
      <c r="E3291" s="259"/>
      <c r="F3291" s="270"/>
      <c r="G3291" s="259"/>
      <c r="H3291" s="259"/>
      <c r="I3291" s="259"/>
      <c r="J3291" s="259"/>
    </row>
    <row r="3292" spans="1:10">
      <c r="A3292" s="259"/>
      <c r="B3292" s="259"/>
      <c r="C3292" s="259"/>
      <c r="D3292" s="259"/>
      <c r="E3292" s="259"/>
      <c r="F3292" s="270"/>
      <c r="G3292" s="259"/>
      <c r="H3292" s="259"/>
      <c r="I3292" s="259"/>
      <c r="J3292" s="259"/>
    </row>
    <row r="3293" spans="1:10">
      <c r="A3293" s="259"/>
      <c r="B3293" s="259"/>
      <c r="C3293" s="259"/>
      <c r="D3293" s="259"/>
      <c r="E3293" s="259"/>
      <c r="F3293" s="270"/>
      <c r="G3293" s="259"/>
      <c r="H3293" s="259"/>
      <c r="I3293" s="259"/>
      <c r="J3293" s="259"/>
    </row>
    <row r="3294" spans="1:10">
      <c r="A3294" s="259"/>
      <c r="B3294" s="259"/>
      <c r="C3294" s="259"/>
      <c r="D3294" s="259"/>
      <c r="E3294" s="259"/>
      <c r="F3294" s="270"/>
      <c r="G3294" s="259"/>
      <c r="H3294" s="259"/>
      <c r="I3294" s="259"/>
      <c r="J3294" s="259"/>
    </row>
    <row r="3295" spans="1:10">
      <c r="A3295" s="259"/>
      <c r="B3295" s="259"/>
      <c r="C3295" s="259"/>
      <c r="D3295" s="259"/>
      <c r="E3295" s="259"/>
      <c r="F3295" s="270"/>
      <c r="G3295" s="259"/>
      <c r="H3295" s="259"/>
      <c r="I3295" s="259"/>
      <c r="J3295" s="259"/>
    </row>
    <row r="3296" spans="1:10">
      <c r="A3296" s="259"/>
      <c r="B3296" s="259"/>
      <c r="C3296" s="259"/>
      <c r="D3296" s="259"/>
      <c r="E3296" s="259"/>
      <c r="F3296" s="270"/>
      <c r="G3296" s="259"/>
      <c r="H3296" s="259"/>
      <c r="I3296" s="259"/>
      <c r="J3296" s="259"/>
    </row>
    <row r="3297" spans="1:10">
      <c r="A3297" s="259"/>
      <c r="B3297" s="259"/>
      <c r="C3297" s="259"/>
      <c r="D3297" s="259"/>
      <c r="E3297" s="259"/>
      <c r="F3297" s="270"/>
      <c r="G3297" s="259"/>
      <c r="H3297" s="259"/>
      <c r="I3297" s="259"/>
      <c r="J3297" s="259"/>
    </row>
    <row r="3298" spans="1:10">
      <c r="A3298" s="259"/>
      <c r="B3298" s="259"/>
      <c r="C3298" s="259"/>
      <c r="D3298" s="259"/>
      <c r="E3298" s="259"/>
      <c r="F3298" s="270"/>
      <c r="G3298" s="259"/>
      <c r="H3298" s="259"/>
      <c r="I3298" s="259"/>
      <c r="J3298" s="259"/>
    </row>
    <row r="3299" spans="1:10">
      <c r="A3299" s="259"/>
      <c r="B3299" s="259"/>
      <c r="C3299" s="259"/>
      <c r="D3299" s="259"/>
      <c r="E3299" s="259"/>
      <c r="F3299" s="270"/>
      <c r="G3299" s="259"/>
      <c r="H3299" s="259"/>
      <c r="I3299" s="259"/>
      <c r="J3299" s="259"/>
    </row>
    <row r="3300" spans="1:10">
      <c r="A3300" s="259"/>
      <c r="B3300" s="259"/>
      <c r="C3300" s="259"/>
      <c r="D3300" s="259"/>
      <c r="E3300" s="259"/>
      <c r="F3300" s="270"/>
      <c r="G3300" s="259"/>
      <c r="H3300" s="259"/>
      <c r="I3300" s="259"/>
      <c r="J3300" s="259"/>
    </row>
    <row r="3301" spans="1:10">
      <c r="A3301" s="259"/>
      <c r="B3301" s="259"/>
      <c r="C3301" s="259"/>
      <c r="D3301" s="259"/>
      <c r="E3301" s="259"/>
      <c r="F3301" s="270"/>
      <c r="G3301" s="259"/>
      <c r="H3301" s="259"/>
      <c r="I3301" s="259"/>
      <c r="J3301" s="259"/>
    </row>
    <row r="3302" spans="1:10">
      <c r="A3302" s="259"/>
      <c r="B3302" s="259"/>
      <c r="C3302" s="259"/>
      <c r="D3302" s="259"/>
      <c r="E3302" s="259"/>
      <c r="F3302" s="270"/>
      <c r="G3302" s="259"/>
      <c r="H3302" s="259"/>
      <c r="I3302" s="259"/>
      <c r="J3302" s="259"/>
    </row>
    <row r="3303" spans="1:10">
      <c r="A3303" s="259"/>
      <c r="B3303" s="259"/>
      <c r="C3303" s="259"/>
      <c r="D3303" s="259"/>
      <c r="E3303" s="259"/>
      <c r="F3303" s="270"/>
      <c r="G3303" s="259"/>
      <c r="H3303" s="259"/>
      <c r="I3303" s="259"/>
      <c r="J3303" s="259"/>
    </row>
    <row r="3304" spans="1:10">
      <c r="A3304" s="259"/>
      <c r="B3304" s="259"/>
      <c r="C3304" s="259"/>
      <c r="D3304" s="259"/>
      <c r="E3304" s="259"/>
      <c r="F3304" s="270"/>
      <c r="G3304" s="259"/>
      <c r="H3304" s="259"/>
      <c r="I3304" s="259"/>
      <c r="J3304" s="259"/>
    </row>
    <row r="3305" spans="1:10">
      <c r="A3305" s="259"/>
      <c r="B3305" s="259"/>
      <c r="C3305" s="259"/>
      <c r="D3305" s="259"/>
      <c r="E3305" s="259"/>
      <c r="F3305" s="270"/>
      <c r="G3305" s="259"/>
      <c r="H3305" s="259"/>
      <c r="I3305" s="259"/>
      <c r="J3305" s="259"/>
    </row>
    <row r="3306" spans="1:10">
      <c r="A3306" s="259"/>
      <c r="B3306" s="259"/>
      <c r="C3306" s="259"/>
      <c r="D3306" s="259"/>
      <c r="E3306" s="259"/>
      <c r="F3306" s="270"/>
      <c r="G3306" s="259"/>
      <c r="H3306" s="259"/>
      <c r="I3306" s="259"/>
      <c r="J3306" s="259"/>
    </row>
    <row r="3307" spans="1:10">
      <c r="A3307" s="259"/>
      <c r="B3307" s="259"/>
      <c r="C3307" s="259"/>
      <c r="D3307" s="259"/>
      <c r="E3307" s="259"/>
      <c r="F3307" s="270"/>
      <c r="G3307" s="259"/>
      <c r="H3307" s="259"/>
      <c r="I3307" s="259"/>
      <c r="J3307" s="259"/>
    </row>
    <row r="3308" spans="1:10">
      <c r="A3308" s="259"/>
      <c r="B3308" s="259"/>
      <c r="C3308" s="259"/>
      <c r="D3308" s="259"/>
      <c r="E3308" s="259"/>
      <c r="F3308" s="270"/>
      <c r="G3308" s="259"/>
      <c r="H3308" s="259"/>
      <c r="I3308" s="259"/>
      <c r="J3308" s="259"/>
    </row>
    <row r="3309" spans="1:10">
      <c r="A3309" s="259"/>
      <c r="B3309" s="259"/>
      <c r="C3309" s="259"/>
      <c r="D3309" s="259"/>
      <c r="E3309" s="259"/>
      <c r="F3309" s="270"/>
      <c r="G3309" s="259"/>
      <c r="H3309" s="259"/>
      <c r="I3309" s="259"/>
      <c r="J3309" s="259"/>
    </row>
    <row r="3310" spans="1:10">
      <c r="A3310" s="259"/>
      <c r="B3310" s="259"/>
      <c r="C3310" s="259"/>
      <c r="D3310" s="259"/>
      <c r="E3310" s="259"/>
      <c r="F3310" s="270"/>
      <c r="G3310" s="259"/>
      <c r="H3310" s="259"/>
      <c r="I3310" s="259"/>
      <c r="J3310" s="259"/>
    </row>
    <row r="3311" spans="1:10">
      <c r="A3311" s="259"/>
      <c r="B3311" s="259"/>
      <c r="C3311" s="259"/>
      <c r="D3311" s="259"/>
      <c r="E3311" s="259"/>
      <c r="F3311" s="270"/>
      <c r="G3311" s="259"/>
      <c r="H3311" s="259"/>
      <c r="I3311" s="259"/>
      <c r="J3311" s="259"/>
    </row>
    <row r="3312" spans="1:10">
      <c r="A3312" s="259"/>
      <c r="B3312" s="259"/>
      <c r="C3312" s="259"/>
      <c r="D3312" s="259"/>
      <c r="E3312" s="259"/>
      <c r="F3312" s="270"/>
      <c r="G3312" s="259"/>
      <c r="H3312" s="259"/>
      <c r="I3312" s="259"/>
      <c r="J3312" s="259"/>
    </row>
    <row r="3313" spans="1:10">
      <c r="A3313" s="259"/>
      <c r="B3313" s="259"/>
      <c r="C3313" s="259"/>
      <c r="D3313" s="259"/>
      <c r="E3313" s="259"/>
      <c r="F3313" s="270"/>
      <c r="G3313" s="259"/>
      <c r="H3313" s="259"/>
      <c r="I3313" s="259"/>
      <c r="J3313" s="259"/>
    </row>
    <row r="3314" spans="1:10">
      <c r="A3314" s="259"/>
      <c r="B3314" s="259"/>
      <c r="C3314" s="259"/>
      <c r="D3314" s="259"/>
      <c r="E3314" s="259"/>
      <c r="F3314" s="270"/>
      <c r="G3314" s="259"/>
      <c r="H3314" s="259"/>
      <c r="I3314" s="259"/>
      <c r="J3314" s="259"/>
    </row>
    <row r="3315" spans="1:10">
      <c r="A3315" s="259"/>
      <c r="B3315" s="259"/>
      <c r="C3315" s="259"/>
      <c r="D3315" s="259"/>
      <c r="E3315" s="259"/>
      <c r="F3315" s="270"/>
      <c r="G3315" s="259"/>
      <c r="H3315" s="259"/>
      <c r="I3315" s="259"/>
      <c r="J3315" s="259"/>
    </row>
    <row r="3316" spans="1:10">
      <c r="A3316" s="259"/>
      <c r="B3316" s="259"/>
      <c r="C3316" s="259"/>
      <c r="D3316" s="259"/>
      <c r="E3316" s="259"/>
      <c r="F3316" s="270"/>
      <c r="G3316" s="259"/>
      <c r="H3316" s="259"/>
      <c r="I3316" s="259"/>
      <c r="J3316" s="259"/>
    </row>
    <row r="3317" spans="1:10">
      <c r="A3317" s="259"/>
      <c r="B3317" s="259"/>
      <c r="C3317" s="259"/>
      <c r="D3317" s="259"/>
      <c r="E3317" s="259"/>
      <c r="F3317" s="270"/>
      <c r="G3317" s="259"/>
      <c r="H3317" s="259"/>
      <c r="I3317" s="259"/>
      <c r="J3317" s="259"/>
    </row>
    <row r="3318" spans="1:10">
      <c r="A3318" s="259"/>
      <c r="B3318" s="259"/>
      <c r="C3318" s="259"/>
      <c r="D3318" s="259"/>
      <c r="E3318" s="259"/>
      <c r="F3318" s="270"/>
      <c r="G3318" s="259"/>
      <c r="H3318" s="259"/>
      <c r="I3318" s="259"/>
      <c r="J3318" s="259"/>
    </row>
    <row r="3319" spans="1:10">
      <c r="A3319" s="259"/>
      <c r="B3319" s="259"/>
      <c r="C3319" s="259"/>
      <c r="D3319" s="259"/>
      <c r="E3319" s="259"/>
      <c r="F3319" s="270"/>
      <c r="G3319" s="259"/>
      <c r="H3319" s="259"/>
      <c r="I3319" s="259"/>
      <c r="J3319" s="259"/>
    </row>
    <row r="3320" spans="1:10">
      <c r="A3320" s="259"/>
      <c r="B3320" s="259"/>
      <c r="C3320" s="259"/>
      <c r="D3320" s="259"/>
      <c r="E3320" s="259"/>
      <c r="F3320" s="270"/>
      <c r="G3320" s="259"/>
      <c r="H3320" s="259"/>
      <c r="I3320" s="259"/>
      <c r="J3320" s="259"/>
    </row>
    <row r="3321" spans="1:10">
      <c r="A3321" s="259"/>
      <c r="B3321" s="259"/>
      <c r="C3321" s="259"/>
      <c r="D3321" s="259"/>
      <c r="E3321" s="259"/>
      <c r="F3321" s="270"/>
      <c r="G3321" s="259"/>
      <c r="H3321" s="259"/>
      <c r="I3321" s="259"/>
      <c r="J3321" s="259"/>
    </row>
    <row r="3322" spans="1:10">
      <c r="A3322" s="259"/>
      <c r="B3322" s="259"/>
      <c r="C3322" s="259"/>
      <c r="D3322" s="259"/>
      <c r="E3322" s="259"/>
      <c r="F3322" s="270"/>
      <c r="G3322" s="259"/>
      <c r="H3322" s="259"/>
      <c r="I3322" s="259"/>
      <c r="J3322" s="259"/>
    </row>
    <row r="3323" spans="1:10">
      <c r="A3323" s="259"/>
      <c r="B3323" s="259"/>
      <c r="C3323" s="259"/>
      <c r="D3323" s="259"/>
      <c r="E3323" s="259"/>
      <c r="F3323" s="270"/>
      <c r="G3323" s="259"/>
      <c r="H3323" s="259"/>
      <c r="I3323" s="259"/>
      <c r="J3323" s="259"/>
    </row>
    <row r="3324" spans="1:10">
      <c r="A3324" s="259"/>
      <c r="B3324" s="259"/>
      <c r="C3324" s="259"/>
      <c r="D3324" s="259"/>
      <c r="E3324" s="259"/>
      <c r="F3324" s="270"/>
      <c r="G3324" s="259"/>
      <c r="H3324" s="259"/>
      <c r="I3324" s="259"/>
      <c r="J3324" s="259"/>
    </row>
    <row r="3325" spans="1:10">
      <c r="A3325" s="259"/>
      <c r="B3325" s="259"/>
      <c r="C3325" s="259"/>
      <c r="D3325" s="259"/>
      <c r="E3325" s="259"/>
      <c r="F3325" s="270"/>
      <c r="G3325" s="259"/>
      <c r="H3325" s="259"/>
      <c r="I3325" s="259"/>
      <c r="J3325" s="259"/>
    </row>
    <row r="3326" spans="1:10">
      <c r="A3326" s="259"/>
      <c r="B3326" s="259"/>
      <c r="C3326" s="259"/>
      <c r="D3326" s="259"/>
      <c r="E3326" s="259"/>
      <c r="F3326" s="270"/>
      <c r="G3326" s="259"/>
      <c r="H3326" s="259"/>
      <c r="I3326" s="259"/>
      <c r="J3326" s="259"/>
    </row>
    <row r="3327" spans="1:10">
      <c r="A3327" s="259"/>
      <c r="B3327" s="259"/>
      <c r="C3327" s="259"/>
      <c r="D3327" s="259"/>
      <c r="E3327" s="259"/>
      <c r="F3327" s="270"/>
      <c r="G3327" s="259"/>
      <c r="H3327" s="259"/>
      <c r="I3327" s="259"/>
      <c r="J3327" s="259"/>
    </row>
    <row r="3328" spans="1:10">
      <c r="A3328" s="259"/>
      <c r="B3328" s="259"/>
      <c r="C3328" s="259"/>
      <c r="D3328" s="259"/>
      <c r="E3328" s="259"/>
      <c r="F3328" s="270"/>
      <c r="G3328" s="259"/>
      <c r="H3328" s="259"/>
      <c r="I3328" s="259"/>
      <c r="J3328" s="259"/>
    </row>
    <row r="3329" spans="1:10">
      <c r="A3329" s="259"/>
      <c r="B3329" s="259"/>
      <c r="C3329" s="259"/>
      <c r="D3329" s="259"/>
      <c r="E3329" s="259"/>
      <c r="F3329" s="270"/>
      <c r="G3329" s="259"/>
      <c r="H3329" s="259"/>
      <c r="I3329" s="259"/>
      <c r="J3329" s="259"/>
    </row>
    <row r="3330" spans="1:10">
      <c r="A3330" s="259"/>
      <c r="B3330" s="259"/>
      <c r="C3330" s="259"/>
      <c r="D3330" s="259"/>
      <c r="E3330" s="259"/>
      <c r="F3330" s="270"/>
      <c r="G3330" s="259"/>
      <c r="H3330" s="259"/>
      <c r="I3330" s="259"/>
      <c r="J3330" s="259"/>
    </row>
    <row r="3331" spans="1:10">
      <c r="A3331" s="259"/>
      <c r="B3331" s="259"/>
      <c r="C3331" s="259"/>
      <c r="D3331" s="259"/>
      <c r="E3331" s="259"/>
      <c r="F3331" s="270"/>
      <c r="G3331" s="259"/>
      <c r="H3331" s="259"/>
      <c r="I3331" s="259"/>
      <c r="J3331" s="259"/>
    </row>
    <row r="3332" spans="1:10">
      <c r="A3332" s="259"/>
      <c r="B3332" s="259"/>
      <c r="C3332" s="259"/>
      <c r="D3332" s="259"/>
      <c r="E3332" s="259"/>
      <c r="F3332" s="270"/>
      <c r="G3332" s="259"/>
      <c r="H3332" s="259"/>
      <c r="I3332" s="259"/>
      <c r="J3332" s="259"/>
    </row>
    <row r="3333" spans="1:10">
      <c r="A3333" s="259"/>
      <c r="B3333" s="259"/>
      <c r="C3333" s="259"/>
      <c r="D3333" s="259"/>
      <c r="E3333" s="259"/>
      <c r="F3333" s="270"/>
      <c r="G3333" s="259"/>
      <c r="H3333" s="259"/>
      <c r="I3333" s="259"/>
      <c r="J3333" s="259"/>
    </row>
    <row r="3334" spans="1:10">
      <c r="A3334" s="259"/>
      <c r="B3334" s="259"/>
      <c r="C3334" s="259"/>
      <c r="D3334" s="259"/>
      <c r="E3334" s="259"/>
      <c r="F3334" s="270"/>
      <c r="G3334" s="259"/>
      <c r="H3334" s="259"/>
      <c r="I3334" s="259"/>
      <c r="J3334" s="259"/>
    </row>
    <row r="3335" spans="1:10">
      <c r="A3335" s="259"/>
      <c r="B3335" s="259"/>
      <c r="C3335" s="259"/>
      <c r="D3335" s="259"/>
      <c r="E3335" s="259"/>
      <c r="F3335" s="270"/>
      <c r="G3335" s="259"/>
      <c r="H3335" s="259"/>
      <c r="I3335" s="259"/>
      <c r="J3335" s="259"/>
    </row>
    <row r="3336" spans="1:10">
      <c r="A3336" s="259"/>
      <c r="B3336" s="259"/>
      <c r="C3336" s="259"/>
      <c r="D3336" s="259"/>
      <c r="E3336" s="259"/>
      <c r="F3336" s="270"/>
      <c r="G3336" s="259"/>
      <c r="H3336" s="259"/>
      <c r="I3336" s="259"/>
      <c r="J3336" s="259"/>
    </row>
    <row r="3337" spans="1:10">
      <c r="A3337" s="259"/>
      <c r="B3337" s="259"/>
      <c r="C3337" s="259"/>
      <c r="D3337" s="259"/>
      <c r="E3337" s="259"/>
      <c r="F3337" s="270"/>
      <c r="G3337" s="259"/>
      <c r="H3337" s="259"/>
      <c r="I3337" s="259"/>
      <c r="J3337" s="259"/>
    </row>
    <row r="3338" spans="1:10">
      <c r="A3338" s="259"/>
      <c r="B3338" s="259"/>
      <c r="C3338" s="259"/>
      <c r="D3338" s="259"/>
      <c r="E3338" s="259"/>
      <c r="F3338" s="270"/>
      <c r="G3338" s="259"/>
      <c r="H3338" s="259"/>
      <c r="I3338" s="259"/>
      <c r="J3338" s="259"/>
    </row>
    <row r="3339" spans="1:10">
      <c r="A3339" s="259"/>
      <c r="B3339" s="259"/>
      <c r="C3339" s="259"/>
      <c r="D3339" s="259"/>
      <c r="E3339" s="259"/>
      <c r="F3339" s="270"/>
      <c r="G3339" s="259"/>
      <c r="H3339" s="259"/>
      <c r="I3339" s="259"/>
      <c r="J3339" s="259"/>
    </row>
    <row r="3340" spans="1:10">
      <c r="A3340" s="259"/>
      <c r="B3340" s="259"/>
      <c r="C3340" s="259"/>
      <c r="D3340" s="259"/>
      <c r="E3340" s="259"/>
      <c r="F3340" s="270"/>
      <c r="G3340" s="259"/>
      <c r="H3340" s="259"/>
      <c r="I3340" s="259"/>
      <c r="J3340" s="259"/>
    </row>
    <row r="3341" spans="1:10">
      <c r="A3341" s="259"/>
      <c r="B3341" s="259"/>
      <c r="C3341" s="259"/>
      <c r="D3341" s="259"/>
      <c r="E3341" s="259"/>
      <c r="F3341" s="270"/>
      <c r="G3341" s="259"/>
      <c r="H3341" s="259"/>
      <c r="I3341" s="259"/>
      <c r="J3341" s="259"/>
    </row>
    <row r="3342" spans="1:10">
      <c r="A3342" s="259"/>
      <c r="B3342" s="259"/>
      <c r="C3342" s="259"/>
      <c r="D3342" s="259"/>
      <c r="E3342" s="259"/>
      <c r="F3342" s="270"/>
      <c r="G3342" s="259"/>
      <c r="H3342" s="259"/>
      <c r="I3342" s="259"/>
      <c r="J3342" s="259"/>
    </row>
    <row r="3343" spans="1:10">
      <c r="A3343" s="259"/>
      <c r="B3343" s="259"/>
      <c r="C3343" s="259"/>
      <c r="D3343" s="259"/>
      <c r="E3343" s="259"/>
      <c r="F3343" s="270"/>
      <c r="G3343" s="259"/>
      <c r="H3343" s="259"/>
      <c r="I3343" s="259"/>
      <c r="J3343" s="259"/>
    </row>
    <row r="3344" spans="1:10">
      <c r="A3344" s="259"/>
      <c r="B3344" s="259"/>
      <c r="C3344" s="259"/>
      <c r="D3344" s="259"/>
      <c r="E3344" s="259"/>
      <c r="F3344" s="270"/>
      <c r="G3344" s="259"/>
      <c r="H3344" s="259"/>
      <c r="I3344" s="259"/>
      <c r="J3344" s="259"/>
    </row>
    <row r="3345" spans="1:10">
      <c r="A3345" s="259"/>
      <c r="B3345" s="259"/>
      <c r="C3345" s="259"/>
      <c r="D3345" s="259"/>
      <c r="E3345" s="259"/>
      <c r="F3345" s="270"/>
      <c r="G3345" s="259"/>
      <c r="H3345" s="259"/>
      <c r="I3345" s="259"/>
      <c r="J3345" s="259"/>
    </row>
    <row r="3346" spans="1:10">
      <c r="A3346" s="259"/>
      <c r="B3346" s="259"/>
      <c r="C3346" s="259"/>
      <c r="D3346" s="259"/>
      <c r="E3346" s="259"/>
      <c r="F3346" s="270"/>
      <c r="G3346" s="259"/>
      <c r="H3346" s="259"/>
      <c r="I3346" s="259"/>
      <c r="J3346" s="259"/>
    </row>
    <row r="3347" spans="1:10">
      <c r="A3347" s="259"/>
      <c r="B3347" s="259"/>
      <c r="C3347" s="259"/>
      <c r="D3347" s="259"/>
      <c r="E3347" s="259"/>
      <c r="F3347" s="270"/>
      <c r="G3347" s="259"/>
      <c r="H3347" s="259"/>
      <c r="I3347" s="259"/>
      <c r="J3347" s="259"/>
    </row>
    <row r="3348" spans="1:10">
      <c r="A3348" s="259"/>
      <c r="B3348" s="259"/>
      <c r="C3348" s="259"/>
      <c r="D3348" s="259"/>
      <c r="E3348" s="259"/>
      <c r="F3348" s="270"/>
      <c r="G3348" s="259"/>
      <c r="H3348" s="259"/>
      <c r="I3348" s="259"/>
      <c r="J3348" s="259"/>
    </row>
    <row r="3349" spans="1:10">
      <c r="A3349" s="259"/>
      <c r="B3349" s="259"/>
      <c r="C3349" s="259"/>
      <c r="D3349" s="259"/>
      <c r="E3349" s="259"/>
      <c r="F3349" s="270"/>
      <c r="G3349" s="259"/>
      <c r="H3349" s="259"/>
      <c r="I3349" s="259"/>
      <c r="J3349" s="259"/>
    </row>
    <row r="3350" spans="1:10">
      <c r="A3350" s="259"/>
      <c r="B3350" s="259"/>
      <c r="C3350" s="259"/>
      <c r="D3350" s="259"/>
      <c r="E3350" s="259"/>
      <c r="F3350" s="270"/>
      <c r="G3350" s="259"/>
      <c r="H3350" s="259"/>
      <c r="I3350" s="259"/>
      <c r="J3350" s="259"/>
    </row>
    <row r="3351" spans="1:10">
      <c r="A3351" s="259"/>
      <c r="B3351" s="259"/>
      <c r="C3351" s="259"/>
      <c r="D3351" s="259"/>
      <c r="E3351" s="259"/>
      <c r="F3351" s="270"/>
      <c r="G3351" s="259"/>
      <c r="H3351" s="259"/>
      <c r="I3351" s="259"/>
      <c r="J3351" s="259"/>
    </row>
    <row r="3352" spans="1:10">
      <c r="A3352" s="259"/>
      <c r="B3352" s="259"/>
      <c r="C3352" s="259"/>
      <c r="D3352" s="259"/>
      <c r="E3352" s="259"/>
      <c r="F3352" s="270"/>
      <c r="G3352" s="259"/>
      <c r="H3352" s="259"/>
      <c r="I3352" s="259"/>
      <c r="J3352" s="259"/>
    </row>
    <row r="3353" spans="1:10">
      <c r="A3353" s="259"/>
      <c r="B3353" s="259"/>
      <c r="C3353" s="259"/>
      <c r="D3353" s="259"/>
      <c r="E3353" s="259"/>
      <c r="F3353" s="270"/>
      <c r="G3353" s="259"/>
      <c r="H3353" s="259"/>
      <c r="I3353" s="259"/>
      <c r="J3353" s="259"/>
    </row>
    <row r="3354" spans="1:10">
      <c r="A3354" s="259"/>
      <c r="B3354" s="259"/>
      <c r="C3354" s="259"/>
      <c r="D3354" s="259"/>
      <c r="E3354" s="259"/>
      <c r="F3354" s="270"/>
      <c r="G3354" s="259"/>
      <c r="H3354" s="259"/>
      <c r="I3354" s="259"/>
      <c r="J3354" s="259"/>
    </row>
    <row r="3355" spans="1:10">
      <c r="A3355" s="259"/>
      <c r="B3355" s="259"/>
      <c r="C3355" s="259"/>
      <c r="D3355" s="259"/>
      <c r="E3355" s="259"/>
      <c r="F3355" s="270"/>
      <c r="G3355" s="259"/>
      <c r="H3355" s="259"/>
      <c r="I3355" s="259"/>
      <c r="J3355" s="259"/>
    </row>
    <row r="3356" spans="1:10">
      <c r="A3356" s="259"/>
      <c r="B3356" s="259"/>
      <c r="C3356" s="259"/>
      <c r="D3356" s="259"/>
      <c r="E3356" s="259"/>
      <c r="F3356" s="270"/>
      <c r="G3356" s="259"/>
      <c r="H3356" s="259"/>
      <c r="I3356" s="259"/>
      <c r="J3356" s="259"/>
    </row>
    <row r="3357" spans="1:10">
      <c r="A3357" s="259"/>
      <c r="B3357" s="259"/>
      <c r="C3357" s="259"/>
      <c r="D3357" s="259"/>
      <c r="E3357" s="259"/>
      <c r="F3357" s="270"/>
      <c r="G3357" s="259"/>
      <c r="H3357" s="259"/>
      <c r="I3357" s="259"/>
      <c r="J3357" s="259"/>
    </row>
    <row r="3358" spans="1:10">
      <c r="A3358" s="259"/>
      <c r="B3358" s="259"/>
      <c r="C3358" s="259"/>
      <c r="D3358" s="259"/>
      <c r="E3358" s="259"/>
      <c r="F3358" s="270"/>
      <c r="G3358" s="259"/>
      <c r="H3358" s="259"/>
      <c r="I3358" s="259"/>
      <c r="J3358" s="259"/>
    </row>
    <row r="3359" spans="1:10">
      <c r="A3359" s="259"/>
      <c r="B3359" s="259"/>
      <c r="C3359" s="259"/>
      <c r="D3359" s="259"/>
      <c r="E3359" s="259"/>
      <c r="F3359" s="270"/>
      <c r="G3359" s="259"/>
      <c r="H3359" s="259"/>
      <c r="I3359" s="259"/>
      <c r="J3359" s="259"/>
    </row>
    <row r="3360" spans="1:10">
      <c r="A3360" s="259"/>
      <c r="B3360" s="259"/>
      <c r="C3360" s="259"/>
      <c r="D3360" s="259"/>
      <c r="E3360" s="259"/>
      <c r="F3360" s="270"/>
      <c r="G3360" s="259"/>
      <c r="H3360" s="259"/>
      <c r="I3360" s="259"/>
      <c r="J3360" s="259"/>
    </row>
    <row r="3361" spans="1:10">
      <c r="A3361" s="259"/>
      <c r="B3361" s="259"/>
      <c r="C3361" s="259"/>
      <c r="D3361" s="259"/>
      <c r="E3361" s="259"/>
      <c r="F3361" s="270"/>
      <c r="G3361" s="259"/>
      <c r="H3361" s="259"/>
      <c r="I3361" s="259"/>
      <c r="J3361" s="259"/>
    </row>
    <row r="3362" spans="1:10">
      <c r="A3362" s="259"/>
      <c r="B3362" s="259"/>
      <c r="C3362" s="259"/>
      <c r="D3362" s="259"/>
      <c r="E3362" s="259"/>
      <c r="F3362" s="270"/>
      <c r="G3362" s="259"/>
      <c r="H3362" s="259"/>
      <c r="I3362" s="259"/>
      <c r="J3362" s="259"/>
    </row>
    <row r="3363" spans="1:10">
      <c r="A3363" s="259"/>
      <c r="B3363" s="259"/>
      <c r="C3363" s="259"/>
      <c r="D3363" s="259"/>
      <c r="E3363" s="259"/>
      <c r="F3363" s="270"/>
      <c r="G3363" s="259"/>
      <c r="H3363" s="259"/>
      <c r="I3363" s="259"/>
      <c r="J3363" s="259"/>
    </row>
    <row r="3364" spans="1:10">
      <c r="A3364" s="259"/>
      <c r="B3364" s="259"/>
      <c r="C3364" s="259"/>
      <c r="D3364" s="259"/>
      <c r="E3364" s="259"/>
      <c r="F3364" s="270"/>
      <c r="G3364" s="259"/>
      <c r="H3364" s="259"/>
      <c r="I3364" s="259"/>
      <c r="J3364" s="259"/>
    </row>
    <row r="3365" spans="1:10">
      <c r="A3365" s="259"/>
      <c r="B3365" s="259"/>
      <c r="C3365" s="259"/>
      <c r="D3365" s="259"/>
      <c r="E3365" s="259"/>
      <c r="F3365" s="270"/>
      <c r="G3365" s="259"/>
      <c r="H3365" s="259"/>
      <c r="I3365" s="259"/>
      <c r="J3365" s="259"/>
    </row>
    <row r="3366" spans="1:10">
      <c r="A3366" s="259"/>
      <c r="B3366" s="259"/>
      <c r="C3366" s="259"/>
      <c r="D3366" s="259"/>
      <c r="E3366" s="259"/>
      <c r="F3366" s="270"/>
      <c r="G3366" s="259"/>
      <c r="H3366" s="259"/>
      <c r="I3366" s="259"/>
      <c r="J3366" s="259"/>
    </row>
    <row r="3367" spans="1:10">
      <c r="A3367" s="259"/>
      <c r="B3367" s="259"/>
      <c r="C3367" s="259"/>
      <c r="D3367" s="259"/>
      <c r="E3367" s="259"/>
      <c r="F3367" s="270"/>
      <c r="G3367" s="259"/>
      <c r="H3367" s="259"/>
      <c r="I3367" s="259"/>
      <c r="J3367" s="259"/>
    </row>
    <row r="3368" spans="1:10">
      <c r="A3368" s="259"/>
      <c r="B3368" s="259"/>
      <c r="C3368" s="259"/>
      <c r="D3368" s="259"/>
      <c r="E3368" s="259"/>
      <c r="F3368" s="270"/>
      <c r="G3368" s="259"/>
      <c r="H3368" s="259"/>
      <c r="I3368" s="259"/>
      <c r="J3368" s="259"/>
    </row>
    <row r="3369" spans="1:10">
      <c r="A3369" s="259"/>
      <c r="B3369" s="259"/>
      <c r="C3369" s="259"/>
      <c r="D3369" s="259"/>
      <c r="E3369" s="259"/>
      <c r="F3369" s="270"/>
      <c r="G3369" s="259"/>
      <c r="H3369" s="259"/>
      <c r="I3369" s="259"/>
      <c r="J3369" s="259"/>
    </row>
    <row r="3370" spans="1:10">
      <c r="A3370" s="259"/>
      <c r="B3370" s="259"/>
      <c r="C3370" s="259"/>
      <c r="D3370" s="259"/>
      <c r="E3370" s="259"/>
      <c r="F3370" s="270"/>
      <c r="G3370" s="259"/>
      <c r="H3370" s="259"/>
      <c r="I3370" s="259"/>
      <c r="J3370" s="259"/>
    </row>
    <row r="3371" spans="1:10">
      <c r="A3371" s="259"/>
      <c r="B3371" s="259"/>
      <c r="C3371" s="259"/>
      <c r="D3371" s="259"/>
      <c r="E3371" s="259"/>
      <c r="F3371" s="270"/>
      <c r="G3371" s="259"/>
      <c r="H3371" s="259"/>
      <c r="I3371" s="259"/>
      <c r="J3371" s="259"/>
    </row>
    <row r="3372" spans="1:10">
      <c r="A3372" s="259"/>
      <c r="B3372" s="259"/>
      <c r="C3372" s="259"/>
      <c r="D3372" s="259"/>
      <c r="E3372" s="259"/>
      <c r="F3372" s="270"/>
      <c r="G3372" s="259"/>
      <c r="H3372" s="259"/>
      <c r="I3372" s="259"/>
      <c r="J3372" s="259"/>
    </row>
    <row r="3373" spans="1:10">
      <c r="A3373" s="259"/>
      <c r="B3373" s="259"/>
      <c r="C3373" s="259"/>
      <c r="D3373" s="259"/>
      <c r="E3373" s="259"/>
      <c r="F3373" s="270"/>
      <c r="G3373" s="259"/>
      <c r="H3373" s="259"/>
      <c r="I3373" s="259"/>
      <c r="J3373" s="259"/>
    </row>
    <row r="3374" spans="1:10">
      <c r="A3374" s="259"/>
      <c r="B3374" s="259"/>
      <c r="C3374" s="259"/>
      <c r="D3374" s="259"/>
      <c r="E3374" s="259"/>
      <c r="F3374" s="270"/>
      <c r="G3374" s="259"/>
      <c r="H3374" s="259"/>
      <c r="I3374" s="259"/>
      <c r="J3374" s="259"/>
    </row>
    <row r="3375" spans="1:10">
      <c r="A3375" s="259"/>
      <c r="B3375" s="259"/>
      <c r="C3375" s="259"/>
      <c r="D3375" s="259"/>
      <c r="E3375" s="259"/>
      <c r="F3375" s="270"/>
      <c r="G3375" s="259"/>
      <c r="H3375" s="259"/>
      <c r="I3375" s="259"/>
      <c r="J3375" s="259"/>
    </row>
    <row r="3376" spans="1:10">
      <c r="A3376" s="259"/>
      <c r="B3376" s="259"/>
      <c r="C3376" s="259"/>
      <c r="D3376" s="259"/>
      <c r="E3376" s="259"/>
      <c r="F3376" s="270"/>
      <c r="G3376" s="259"/>
      <c r="H3376" s="259"/>
      <c r="I3376" s="259"/>
      <c r="J3376" s="259"/>
    </row>
    <row r="3377" spans="1:10">
      <c r="A3377" s="259"/>
      <c r="B3377" s="259"/>
      <c r="C3377" s="259"/>
      <c r="D3377" s="259"/>
      <c r="E3377" s="259"/>
      <c r="F3377" s="270"/>
      <c r="G3377" s="259"/>
      <c r="H3377" s="259"/>
      <c r="I3377" s="259"/>
      <c r="J3377" s="259"/>
    </row>
    <row r="3378" spans="1:10">
      <c r="A3378" s="259"/>
      <c r="B3378" s="259"/>
      <c r="C3378" s="259"/>
      <c r="D3378" s="259"/>
      <c r="E3378" s="259"/>
      <c r="F3378" s="270"/>
      <c r="G3378" s="259"/>
      <c r="H3378" s="259"/>
      <c r="I3378" s="259"/>
      <c r="J3378" s="259"/>
    </row>
    <row r="3379" spans="1:10">
      <c r="A3379" s="259"/>
      <c r="B3379" s="259"/>
      <c r="C3379" s="259"/>
      <c r="D3379" s="259"/>
      <c r="E3379" s="259"/>
      <c r="F3379" s="270"/>
      <c r="G3379" s="259"/>
      <c r="H3379" s="259"/>
      <c r="I3379" s="259"/>
      <c r="J3379" s="259"/>
    </row>
    <row r="3380" spans="1:10">
      <c r="A3380" s="259"/>
      <c r="B3380" s="259"/>
      <c r="C3380" s="259"/>
      <c r="D3380" s="259"/>
      <c r="E3380" s="259"/>
      <c r="F3380" s="270"/>
      <c r="G3380" s="259"/>
      <c r="H3380" s="259"/>
      <c r="I3380" s="259"/>
      <c r="J3380" s="259"/>
    </row>
    <row r="3381" spans="1:10">
      <c r="A3381" s="259"/>
      <c r="B3381" s="259"/>
      <c r="C3381" s="259"/>
      <c r="D3381" s="259"/>
      <c r="E3381" s="259"/>
      <c r="F3381" s="270"/>
      <c r="G3381" s="259"/>
      <c r="H3381" s="259"/>
      <c r="I3381" s="259"/>
      <c r="J3381" s="259"/>
    </row>
    <row r="3382" spans="1:10">
      <c r="A3382" s="259"/>
      <c r="B3382" s="259"/>
      <c r="C3382" s="259"/>
      <c r="D3382" s="259"/>
      <c r="E3382" s="259"/>
      <c r="F3382" s="270"/>
      <c r="G3382" s="259"/>
      <c r="H3382" s="259"/>
      <c r="I3382" s="259"/>
      <c r="J3382" s="259"/>
    </row>
    <row r="3383" spans="1:10">
      <c r="A3383" s="259"/>
      <c r="B3383" s="259"/>
      <c r="C3383" s="259"/>
      <c r="D3383" s="259"/>
      <c r="E3383" s="259"/>
      <c r="F3383" s="270"/>
      <c r="G3383" s="259"/>
      <c r="H3383" s="259"/>
      <c r="I3383" s="259"/>
      <c r="J3383" s="259"/>
    </row>
    <row r="3384" spans="1:10">
      <c r="A3384" s="259"/>
      <c r="B3384" s="259"/>
      <c r="C3384" s="259"/>
      <c r="D3384" s="259"/>
      <c r="E3384" s="259"/>
      <c r="F3384" s="270"/>
      <c r="G3384" s="259"/>
      <c r="H3384" s="259"/>
      <c r="I3384" s="259"/>
      <c r="J3384" s="259"/>
    </row>
    <row r="3385" spans="1:10">
      <c r="A3385" s="259"/>
      <c r="B3385" s="259"/>
      <c r="C3385" s="259"/>
      <c r="D3385" s="259"/>
      <c r="E3385" s="259"/>
      <c r="F3385" s="270"/>
      <c r="G3385" s="259"/>
      <c r="H3385" s="259"/>
      <c r="I3385" s="259"/>
      <c r="J3385" s="259"/>
    </row>
    <row r="3386" spans="1:10">
      <c r="A3386" s="259"/>
      <c r="B3386" s="259"/>
      <c r="C3386" s="259"/>
      <c r="D3386" s="259"/>
      <c r="E3386" s="259"/>
      <c r="F3386" s="270"/>
      <c r="G3386" s="259"/>
      <c r="H3386" s="259"/>
      <c r="I3386" s="259"/>
      <c r="J3386" s="259"/>
    </row>
    <row r="3387" spans="1:10">
      <c r="A3387" s="259"/>
      <c r="B3387" s="259"/>
      <c r="C3387" s="259"/>
      <c r="D3387" s="259"/>
      <c r="E3387" s="259"/>
      <c r="F3387" s="270"/>
      <c r="G3387" s="259"/>
      <c r="H3387" s="259"/>
      <c r="I3387" s="259"/>
      <c r="J3387" s="259"/>
    </row>
    <row r="3388" spans="1:10">
      <c r="A3388" s="259"/>
      <c r="B3388" s="259"/>
      <c r="C3388" s="259"/>
      <c r="D3388" s="259"/>
      <c r="E3388" s="259"/>
      <c r="F3388" s="270"/>
      <c r="G3388" s="259"/>
      <c r="H3388" s="259"/>
      <c r="I3388" s="259"/>
      <c r="J3388" s="259"/>
    </row>
    <row r="3389" spans="1:10">
      <c r="A3389" s="259"/>
      <c r="B3389" s="259"/>
      <c r="C3389" s="259"/>
      <c r="D3389" s="259"/>
      <c r="E3389" s="259"/>
      <c r="F3389" s="270"/>
      <c r="G3389" s="259"/>
      <c r="H3389" s="259"/>
      <c r="I3389" s="259"/>
      <c r="J3389" s="259"/>
    </row>
    <row r="3390" spans="1:10">
      <c r="A3390" s="259"/>
      <c r="B3390" s="259"/>
      <c r="C3390" s="259"/>
      <c r="D3390" s="259"/>
      <c r="E3390" s="259"/>
      <c r="F3390" s="270"/>
      <c r="G3390" s="259"/>
      <c r="H3390" s="259"/>
      <c r="I3390" s="259"/>
      <c r="J3390" s="259"/>
    </row>
    <row r="3391" spans="1:10">
      <c r="A3391" s="259"/>
      <c r="B3391" s="259"/>
      <c r="C3391" s="259"/>
      <c r="D3391" s="259"/>
      <c r="E3391" s="259"/>
      <c r="F3391" s="270"/>
      <c r="G3391" s="259"/>
      <c r="H3391" s="259"/>
      <c r="I3391" s="259"/>
      <c r="J3391" s="259"/>
    </row>
    <row r="3392" spans="1:10">
      <c r="A3392" s="259"/>
      <c r="B3392" s="259"/>
      <c r="C3392" s="259"/>
      <c r="D3392" s="259"/>
      <c r="E3392" s="259"/>
      <c r="F3392" s="270"/>
      <c r="G3392" s="259"/>
      <c r="H3392" s="259"/>
      <c r="I3392" s="259"/>
      <c r="J3392" s="259"/>
    </row>
    <row r="3393" spans="1:10">
      <c r="A3393" s="259"/>
      <c r="B3393" s="259"/>
      <c r="C3393" s="259"/>
      <c r="D3393" s="259"/>
      <c r="E3393" s="259"/>
      <c r="F3393" s="270"/>
      <c r="G3393" s="259"/>
      <c r="H3393" s="259"/>
      <c r="I3393" s="259"/>
      <c r="J3393" s="259"/>
    </row>
    <row r="3394" spans="1:10">
      <c r="A3394" s="259"/>
      <c r="B3394" s="259"/>
      <c r="C3394" s="259"/>
      <c r="D3394" s="259"/>
      <c r="E3394" s="259"/>
      <c r="F3394" s="270"/>
      <c r="G3394" s="259"/>
      <c r="H3394" s="259"/>
      <c r="I3394" s="259"/>
      <c r="J3394" s="259"/>
    </row>
    <row r="3395" spans="1:10">
      <c r="A3395" s="259"/>
      <c r="B3395" s="259"/>
      <c r="C3395" s="259"/>
      <c r="D3395" s="259"/>
      <c r="E3395" s="259"/>
      <c r="F3395" s="270"/>
      <c r="G3395" s="259"/>
      <c r="H3395" s="259"/>
      <c r="I3395" s="259"/>
      <c r="J3395" s="259"/>
    </row>
    <row r="3396" spans="1:10">
      <c r="A3396" s="259"/>
      <c r="B3396" s="259"/>
      <c r="C3396" s="259"/>
      <c r="D3396" s="259"/>
      <c r="E3396" s="259"/>
      <c r="F3396" s="270"/>
      <c r="G3396" s="259"/>
      <c r="H3396" s="259"/>
      <c r="I3396" s="259"/>
      <c r="J3396" s="259"/>
    </row>
    <row r="3397" spans="1:10">
      <c r="A3397" s="259"/>
      <c r="B3397" s="259"/>
      <c r="C3397" s="259"/>
      <c r="D3397" s="259"/>
      <c r="E3397" s="259"/>
      <c r="F3397" s="270"/>
      <c r="G3397" s="259"/>
      <c r="H3397" s="259"/>
      <c r="I3397" s="259"/>
      <c r="J3397" s="259"/>
    </row>
    <row r="3398" spans="1:10">
      <c r="A3398" s="259"/>
      <c r="B3398" s="259"/>
      <c r="C3398" s="259"/>
      <c r="D3398" s="259"/>
      <c r="E3398" s="259"/>
      <c r="F3398" s="270"/>
      <c r="G3398" s="259"/>
      <c r="H3398" s="259"/>
      <c r="I3398" s="259"/>
      <c r="J3398" s="259"/>
    </row>
    <row r="3399" spans="1:10">
      <c r="A3399" s="259"/>
      <c r="B3399" s="259"/>
      <c r="C3399" s="259"/>
      <c r="D3399" s="259"/>
      <c r="E3399" s="259"/>
      <c r="F3399" s="270"/>
      <c r="G3399" s="259"/>
      <c r="H3399" s="259"/>
      <c r="I3399" s="259"/>
      <c r="J3399" s="259"/>
    </row>
    <row r="3400" spans="1:10">
      <c r="A3400" s="259"/>
      <c r="B3400" s="259"/>
      <c r="C3400" s="259"/>
      <c r="D3400" s="259"/>
      <c r="E3400" s="259"/>
      <c r="F3400" s="270"/>
      <c r="G3400" s="259"/>
      <c r="H3400" s="259"/>
      <c r="I3400" s="259"/>
      <c r="J3400" s="259"/>
    </row>
    <row r="3401" spans="1:10">
      <c r="A3401" s="259"/>
      <c r="B3401" s="259"/>
      <c r="C3401" s="259"/>
      <c r="D3401" s="259"/>
      <c r="E3401" s="259"/>
      <c r="F3401" s="270"/>
      <c r="G3401" s="259"/>
      <c r="H3401" s="259"/>
      <c r="I3401" s="259"/>
      <c r="J3401" s="259"/>
    </row>
    <row r="3402" spans="1:10">
      <c r="A3402" s="259"/>
      <c r="B3402" s="259"/>
      <c r="C3402" s="259"/>
      <c r="D3402" s="259"/>
      <c r="E3402" s="259"/>
      <c r="F3402" s="270"/>
      <c r="G3402" s="259"/>
      <c r="H3402" s="259"/>
      <c r="I3402" s="259"/>
      <c r="J3402" s="259"/>
    </row>
    <row r="3403" spans="1:10">
      <c r="A3403" s="259"/>
      <c r="B3403" s="259"/>
      <c r="C3403" s="259"/>
      <c r="D3403" s="259"/>
      <c r="E3403" s="259"/>
      <c r="F3403" s="270"/>
      <c r="G3403" s="259"/>
      <c r="H3403" s="259"/>
      <c r="I3403" s="259"/>
      <c r="J3403" s="259"/>
    </row>
    <row r="3404" spans="1:10">
      <c r="A3404" s="259"/>
      <c r="B3404" s="259"/>
      <c r="C3404" s="259"/>
      <c r="D3404" s="259"/>
      <c r="E3404" s="259"/>
      <c r="F3404" s="270"/>
      <c r="G3404" s="259"/>
      <c r="H3404" s="259"/>
      <c r="I3404" s="259"/>
      <c r="J3404" s="259"/>
    </row>
    <row r="3405" spans="1:10">
      <c r="A3405" s="259"/>
      <c r="B3405" s="259"/>
      <c r="C3405" s="259"/>
      <c r="D3405" s="259"/>
      <c r="E3405" s="259"/>
      <c r="F3405" s="270"/>
      <c r="G3405" s="259"/>
      <c r="H3405" s="259"/>
      <c r="I3405" s="259"/>
      <c r="J3405" s="259"/>
    </row>
    <row r="3406" spans="1:10">
      <c r="A3406" s="259"/>
      <c r="B3406" s="259"/>
      <c r="C3406" s="259"/>
      <c r="D3406" s="259"/>
      <c r="E3406" s="259"/>
      <c r="F3406" s="270"/>
      <c r="G3406" s="259"/>
      <c r="H3406" s="259"/>
      <c r="I3406" s="259"/>
      <c r="J3406" s="259"/>
    </row>
    <row r="3407" spans="1:10">
      <c r="A3407" s="259"/>
      <c r="B3407" s="259"/>
      <c r="C3407" s="259"/>
      <c r="D3407" s="259"/>
      <c r="E3407" s="259"/>
      <c r="F3407" s="270"/>
      <c r="G3407" s="259"/>
      <c r="H3407" s="259"/>
      <c r="I3407" s="259"/>
      <c r="J3407" s="259"/>
    </row>
    <row r="3408" spans="1:10">
      <c r="A3408" s="259"/>
      <c r="B3408" s="259"/>
      <c r="C3408" s="259"/>
      <c r="D3408" s="259"/>
      <c r="E3408" s="259"/>
      <c r="F3408" s="270"/>
      <c r="G3408" s="259"/>
      <c r="H3408" s="259"/>
      <c r="I3408" s="259"/>
      <c r="J3408" s="259"/>
    </row>
    <row r="3409" spans="1:10">
      <c r="A3409" s="259"/>
      <c r="B3409" s="259"/>
      <c r="C3409" s="259"/>
      <c r="D3409" s="259"/>
      <c r="E3409" s="259"/>
      <c r="F3409" s="270"/>
      <c r="G3409" s="259"/>
      <c r="H3409" s="259"/>
      <c r="I3409" s="259"/>
      <c r="J3409" s="259"/>
    </row>
    <row r="3410" spans="1:10">
      <c r="A3410" s="259"/>
      <c r="B3410" s="259"/>
      <c r="C3410" s="259"/>
      <c r="D3410" s="259"/>
      <c r="E3410" s="259"/>
      <c r="F3410" s="270"/>
      <c r="G3410" s="259"/>
      <c r="H3410" s="259"/>
      <c r="I3410" s="259"/>
      <c r="J3410" s="259"/>
    </row>
    <row r="3411" spans="1:10">
      <c r="A3411" s="259"/>
      <c r="B3411" s="259"/>
      <c r="C3411" s="259"/>
      <c r="D3411" s="259"/>
      <c r="E3411" s="259"/>
      <c r="F3411" s="270"/>
      <c r="G3411" s="259"/>
      <c r="H3411" s="259"/>
      <c r="I3411" s="259"/>
      <c r="J3411" s="259"/>
    </row>
    <row r="3412" spans="1:10">
      <c r="A3412" s="259"/>
      <c r="B3412" s="259"/>
      <c r="C3412" s="259"/>
      <c r="D3412" s="259"/>
      <c r="E3412" s="259"/>
      <c r="F3412" s="270"/>
      <c r="G3412" s="259"/>
      <c r="H3412" s="259"/>
      <c r="I3412" s="259"/>
      <c r="J3412" s="259"/>
    </row>
    <row r="3413" spans="1:10">
      <c r="A3413" s="259"/>
      <c r="B3413" s="259"/>
      <c r="C3413" s="259"/>
      <c r="D3413" s="259"/>
      <c r="E3413" s="259"/>
      <c r="F3413" s="270"/>
      <c r="G3413" s="259"/>
      <c r="H3413" s="259"/>
      <c r="I3413" s="259"/>
      <c r="J3413" s="259"/>
    </row>
    <row r="3414" spans="1:10">
      <c r="A3414" s="259"/>
      <c r="B3414" s="259"/>
      <c r="C3414" s="259"/>
      <c r="D3414" s="259"/>
      <c r="E3414" s="259"/>
      <c r="F3414" s="270"/>
      <c r="G3414" s="259"/>
      <c r="H3414" s="259"/>
      <c r="I3414" s="259"/>
      <c r="J3414" s="259"/>
    </row>
    <row r="3415" spans="1:10">
      <c r="A3415" s="259"/>
      <c r="B3415" s="259"/>
      <c r="C3415" s="259"/>
      <c r="D3415" s="259"/>
      <c r="E3415" s="259"/>
      <c r="F3415" s="270"/>
      <c r="G3415" s="259"/>
      <c r="H3415" s="259"/>
      <c r="I3415" s="259"/>
      <c r="J3415" s="259"/>
    </row>
    <row r="3416" spans="1:10">
      <c r="A3416" s="259"/>
      <c r="B3416" s="259"/>
      <c r="C3416" s="259"/>
      <c r="D3416" s="259"/>
      <c r="E3416" s="259"/>
      <c r="F3416" s="270"/>
      <c r="G3416" s="259"/>
      <c r="H3416" s="259"/>
      <c r="I3416" s="259"/>
      <c r="J3416" s="259"/>
    </row>
    <row r="3417" spans="1:10">
      <c r="A3417" s="259"/>
      <c r="B3417" s="259"/>
      <c r="C3417" s="259"/>
      <c r="D3417" s="259"/>
      <c r="E3417" s="259"/>
      <c r="F3417" s="270"/>
      <c r="G3417" s="259"/>
      <c r="H3417" s="259"/>
      <c r="I3417" s="259"/>
      <c r="J3417" s="259"/>
    </row>
    <row r="3418" spans="1:10">
      <c r="A3418" s="259"/>
      <c r="B3418" s="259"/>
      <c r="C3418" s="259"/>
      <c r="D3418" s="259"/>
      <c r="E3418" s="259"/>
      <c r="F3418" s="270"/>
      <c r="G3418" s="259"/>
      <c r="H3418" s="259"/>
      <c r="I3418" s="259"/>
      <c r="J3418" s="259"/>
    </row>
    <row r="3419" spans="1:10">
      <c r="A3419" s="259"/>
      <c r="B3419" s="259"/>
      <c r="C3419" s="259"/>
      <c r="D3419" s="259"/>
      <c r="E3419" s="259"/>
      <c r="F3419" s="270"/>
      <c r="G3419" s="259"/>
      <c r="H3419" s="259"/>
      <c r="I3419" s="259"/>
      <c r="J3419" s="259"/>
    </row>
    <row r="3420" spans="1:10">
      <c r="A3420" s="259"/>
      <c r="B3420" s="259"/>
      <c r="C3420" s="259"/>
      <c r="D3420" s="259"/>
      <c r="E3420" s="259"/>
      <c r="F3420" s="270"/>
      <c r="G3420" s="259"/>
      <c r="H3420" s="259"/>
      <c r="I3420" s="259"/>
      <c r="J3420" s="259"/>
    </row>
    <row r="3421" spans="1:10">
      <c r="A3421" s="259"/>
      <c r="B3421" s="259"/>
      <c r="C3421" s="259"/>
      <c r="D3421" s="259"/>
      <c r="E3421" s="259"/>
      <c r="F3421" s="270"/>
      <c r="G3421" s="259"/>
      <c r="H3421" s="259"/>
      <c r="I3421" s="259"/>
      <c r="J3421" s="259"/>
    </row>
    <row r="3422" spans="1:10">
      <c r="A3422" s="259"/>
      <c r="B3422" s="259"/>
      <c r="C3422" s="259"/>
      <c r="D3422" s="259"/>
      <c r="E3422" s="259"/>
      <c r="F3422" s="270"/>
      <c r="G3422" s="259"/>
      <c r="H3422" s="259"/>
      <c r="I3422" s="259"/>
      <c r="J3422" s="259"/>
    </row>
    <row r="3423" spans="1:10">
      <c r="A3423" s="259"/>
      <c r="B3423" s="259"/>
      <c r="C3423" s="259"/>
      <c r="D3423" s="259"/>
      <c r="E3423" s="259"/>
      <c r="F3423" s="270"/>
      <c r="G3423" s="259"/>
      <c r="H3423" s="259"/>
      <c r="I3423" s="259"/>
      <c r="J3423" s="259"/>
    </row>
    <row r="3424" spans="1:10">
      <c r="A3424" s="259"/>
      <c r="B3424" s="259"/>
      <c r="C3424" s="259"/>
      <c r="D3424" s="259"/>
      <c r="E3424" s="259"/>
      <c r="F3424" s="270"/>
      <c r="G3424" s="259"/>
      <c r="H3424" s="259"/>
      <c r="I3424" s="259"/>
      <c r="J3424" s="259"/>
    </row>
    <row r="3425" spans="1:10">
      <c r="A3425" s="259"/>
      <c r="B3425" s="259"/>
      <c r="C3425" s="259"/>
      <c r="D3425" s="259"/>
      <c r="E3425" s="259"/>
      <c r="F3425" s="270"/>
      <c r="G3425" s="259"/>
      <c r="H3425" s="259"/>
      <c r="I3425" s="259"/>
      <c r="J3425" s="259"/>
    </row>
    <row r="3426" spans="1:10">
      <c r="A3426" s="259"/>
      <c r="B3426" s="259"/>
      <c r="C3426" s="259"/>
      <c r="D3426" s="259"/>
      <c r="E3426" s="259"/>
      <c r="F3426" s="270"/>
      <c r="G3426" s="259"/>
      <c r="H3426" s="259"/>
      <c r="I3426" s="259"/>
      <c r="J3426" s="259"/>
    </row>
    <row r="3427" spans="1:10">
      <c r="A3427" s="259"/>
      <c r="B3427" s="259"/>
      <c r="C3427" s="259"/>
      <c r="D3427" s="259"/>
      <c r="E3427" s="259"/>
      <c r="F3427" s="270"/>
      <c r="G3427" s="259"/>
      <c r="H3427" s="259"/>
      <c r="I3427" s="259"/>
      <c r="J3427" s="259"/>
    </row>
    <row r="3428" spans="1:10">
      <c r="A3428" s="259"/>
      <c r="B3428" s="259"/>
      <c r="C3428" s="259"/>
      <c r="D3428" s="259"/>
      <c r="E3428" s="259"/>
      <c r="F3428" s="270"/>
      <c r="G3428" s="259"/>
      <c r="H3428" s="259"/>
      <c r="I3428" s="259"/>
      <c r="J3428" s="259"/>
    </row>
    <row r="3429" spans="1:10">
      <c r="A3429" s="259"/>
      <c r="B3429" s="259"/>
      <c r="C3429" s="259"/>
      <c r="D3429" s="259"/>
      <c r="E3429" s="259"/>
      <c r="F3429" s="270"/>
      <c r="G3429" s="259"/>
      <c r="H3429" s="259"/>
      <c r="I3429" s="259"/>
      <c r="J3429" s="259"/>
    </row>
    <row r="3430" spans="1:10">
      <c r="A3430" s="259"/>
      <c r="B3430" s="259"/>
      <c r="C3430" s="259"/>
      <c r="D3430" s="259"/>
      <c r="E3430" s="259"/>
      <c r="F3430" s="270"/>
      <c r="G3430" s="259"/>
      <c r="H3430" s="259"/>
      <c r="I3430" s="259"/>
      <c r="J3430" s="259"/>
    </row>
    <row r="3431" spans="1:10">
      <c r="A3431" s="259"/>
      <c r="B3431" s="259"/>
      <c r="C3431" s="259"/>
      <c r="D3431" s="259"/>
      <c r="E3431" s="259"/>
      <c r="F3431" s="270"/>
      <c r="G3431" s="259"/>
      <c r="H3431" s="259"/>
      <c r="I3431" s="259"/>
      <c r="J3431" s="259"/>
    </row>
    <row r="3432" spans="1:10">
      <c r="A3432" s="259"/>
      <c r="B3432" s="259"/>
      <c r="C3432" s="259"/>
      <c r="D3432" s="259"/>
      <c r="E3432" s="259"/>
      <c r="F3432" s="270"/>
      <c r="G3432" s="259"/>
      <c r="H3432" s="259"/>
      <c r="I3432" s="259"/>
      <c r="J3432" s="259"/>
    </row>
    <row r="3433" spans="1:10">
      <c r="A3433" s="259"/>
      <c r="B3433" s="259"/>
      <c r="C3433" s="259"/>
      <c r="D3433" s="259"/>
      <c r="E3433" s="259"/>
      <c r="F3433" s="270"/>
      <c r="G3433" s="259"/>
      <c r="H3433" s="259"/>
      <c r="I3433" s="259"/>
      <c r="J3433" s="259"/>
    </row>
    <row r="3434" spans="1:10">
      <c r="A3434" s="259"/>
      <c r="B3434" s="259"/>
      <c r="C3434" s="259"/>
      <c r="D3434" s="259"/>
      <c r="E3434" s="259"/>
      <c r="F3434" s="270"/>
      <c r="G3434" s="259"/>
      <c r="H3434" s="259"/>
      <c r="I3434" s="259"/>
      <c r="J3434" s="259"/>
    </row>
    <row r="3435" spans="1:10">
      <c r="A3435" s="259"/>
      <c r="B3435" s="259"/>
      <c r="C3435" s="259"/>
      <c r="D3435" s="259"/>
      <c r="E3435" s="259"/>
      <c r="F3435" s="270"/>
      <c r="G3435" s="259"/>
      <c r="H3435" s="259"/>
      <c r="I3435" s="259"/>
      <c r="J3435" s="259"/>
    </row>
    <row r="3436" spans="1:10">
      <c r="A3436" s="259"/>
      <c r="B3436" s="259"/>
      <c r="C3436" s="259"/>
      <c r="D3436" s="259"/>
      <c r="E3436" s="259"/>
      <c r="F3436" s="270"/>
      <c r="G3436" s="259"/>
      <c r="H3436" s="259"/>
      <c r="I3436" s="259"/>
      <c r="J3436" s="259"/>
    </row>
    <row r="3437" spans="1:10">
      <c r="A3437" s="259"/>
      <c r="B3437" s="259"/>
      <c r="C3437" s="259"/>
      <c r="D3437" s="259"/>
      <c r="E3437" s="259"/>
      <c r="F3437" s="270"/>
      <c r="G3437" s="259"/>
      <c r="H3437" s="259"/>
      <c r="I3437" s="259"/>
      <c r="J3437" s="259"/>
    </row>
    <row r="3438" spans="1:10">
      <c r="A3438" s="259"/>
      <c r="B3438" s="259"/>
      <c r="C3438" s="259"/>
      <c r="D3438" s="259"/>
      <c r="E3438" s="259"/>
      <c r="F3438" s="270"/>
      <c r="G3438" s="259"/>
      <c r="H3438" s="259"/>
      <c r="I3438" s="259"/>
      <c r="J3438" s="259"/>
    </row>
    <row r="3439" spans="1:10">
      <c r="A3439" s="259"/>
      <c r="B3439" s="259"/>
      <c r="C3439" s="259"/>
      <c r="D3439" s="259"/>
      <c r="E3439" s="259"/>
      <c r="F3439" s="270"/>
      <c r="G3439" s="259"/>
      <c r="H3439" s="259"/>
      <c r="I3439" s="259"/>
      <c r="J3439" s="259"/>
    </row>
    <row r="3440" spans="1:10">
      <c r="A3440" s="259"/>
      <c r="B3440" s="259"/>
      <c r="C3440" s="259"/>
      <c r="D3440" s="259"/>
      <c r="E3440" s="259"/>
      <c r="F3440" s="270"/>
      <c r="G3440" s="259"/>
      <c r="H3440" s="259"/>
      <c r="I3440" s="259"/>
      <c r="J3440" s="259"/>
    </row>
    <row r="3441" spans="1:10">
      <c r="A3441" s="259"/>
      <c r="B3441" s="259"/>
      <c r="C3441" s="259"/>
      <c r="D3441" s="259"/>
      <c r="E3441" s="259"/>
      <c r="F3441" s="270"/>
      <c r="G3441" s="259"/>
      <c r="H3441" s="259"/>
      <c r="I3441" s="259"/>
      <c r="J3441" s="259"/>
    </row>
    <row r="3442" spans="1:10">
      <c r="A3442" s="259"/>
      <c r="B3442" s="259"/>
      <c r="C3442" s="259"/>
      <c r="D3442" s="259"/>
      <c r="E3442" s="259"/>
      <c r="F3442" s="270"/>
      <c r="G3442" s="259"/>
      <c r="H3442" s="259"/>
      <c r="I3442" s="259"/>
      <c r="J3442" s="259"/>
    </row>
    <row r="3443" spans="1:10">
      <c r="A3443" s="259"/>
      <c r="B3443" s="259"/>
      <c r="C3443" s="259"/>
      <c r="D3443" s="259"/>
      <c r="E3443" s="259"/>
      <c r="F3443" s="270"/>
      <c r="G3443" s="259"/>
      <c r="H3443" s="259"/>
      <c r="I3443" s="259"/>
      <c r="J3443" s="259"/>
    </row>
    <row r="3444" spans="1:10">
      <c r="A3444" s="259"/>
      <c r="B3444" s="259"/>
      <c r="C3444" s="259"/>
      <c r="D3444" s="259"/>
      <c r="E3444" s="259"/>
      <c r="F3444" s="270"/>
      <c r="G3444" s="259"/>
      <c r="H3444" s="259"/>
      <c r="I3444" s="259"/>
      <c r="J3444" s="259"/>
    </row>
    <row r="3445" spans="1:10">
      <c r="A3445" s="259"/>
      <c r="B3445" s="259"/>
      <c r="C3445" s="259"/>
      <c r="D3445" s="259"/>
      <c r="E3445" s="259"/>
      <c r="F3445" s="270"/>
      <c r="G3445" s="259"/>
      <c r="H3445" s="259"/>
      <c r="I3445" s="259"/>
      <c r="J3445" s="259"/>
    </row>
    <row r="3446" spans="1:10">
      <c r="A3446" s="259"/>
      <c r="B3446" s="259"/>
      <c r="C3446" s="259"/>
      <c r="D3446" s="259"/>
      <c r="E3446" s="259"/>
      <c r="F3446" s="270"/>
      <c r="G3446" s="259"/>
      <c r="H3446" s="259"/>
      <c r="I3446" s="259"/>
      <c r="J3446" s="259"/>
    </row>
    <row r="3447" spans="1:10">
      <c r="A3447" s="259"/>
      <c r="B3447" s="259"/>
      <c r="C3447" s="259"/>
      <c r="D3447" s="259"/>
      <c r="E3447" s="259"/>
      <c r="F3447" s="270"/>
      <c r="G3447" s="259"/>
      <c r="H3447" s="259"/>
      <c r="I3447" s="259"/>
      <c r="J3447" s="259"/>
    </row>
    <row r="3448" spans="1:10">
      <c r="A3448" s="259"/>
      <c r="B3448" s="259"/>
      <c r="C3448" s="259"/>
      <c r="D3448" s="259"/>
      <c r="E3448" s="259"/>
      <c r="F3448" s="270"/>
      <c r="G3448" s="259"/>
      <c r="H3448" s="259"/>
      <c r="I3448" s="259"/>
      <c r="J3448" s="259"/>
    </row>
    <row r="3449" spans="1:10">
      <c r="A3449" s="259"/>
      <c r="B3449" s="259"/>
      <c r="C3449" s="259"/>
      <c r="D3449" s="259"/>
      <c r="E3449" s="259"/>
      <c r="F3449" s="270"/>
      <c r="G3449" s="259"/>
      <c r="H3449" s="259"/>
      <c r="I3449" s="259"/>
      <c r="J3449" s="259"/>
    </row>
    <row r="3450" spans="1:10">
      <c r="A3450" s="259"/>
      <c r="B3450" s="259"/>
      <c r="C3450" s="259"/>
      <c r="D3450" s="259"/>
      <c r="E3450" s="259"/>
      <c r="F3450" s="270"/>
      <c r="G3450" s="259"/>
      <c r="H3450" s="259"/>
      <c r="I3450" s="259"/>
      <c r="J3450" s="259"/>
    </row>
    <row r="3451" spans="1:10">
      <c r="A3451" s="259"/>
      <c r="B3451" s="259"/>
      <c r="C3451" s="259"/>
      <c r="D3451" s="259"/>
      <c r="E3451" s="259"/>
      <c r="F3451" s="270"/>
      <c r="G3451" s="259"/>
      <c r="H3451" s="259"/>
      <c r="I3451" s="259"/>
      <c r="J3451" s="259"/>
    </row>
    <row r="3452" spans="1:10">
      <c r="A3452" s="259"/>
      <c r="B3452" s="259"/>
      <c r="C3452" s="259"/>
      <c r="D3452" s="259"/>
      <c r="E3452" s="259"/>
      <c r="F3452" s="270"/>
      <c r="G3452" s="259"/>
      <c r="H3452" s="259"/>
      <c r="I3452" s="259"/>
      <c r="J3452" s="259"/>
    </row>
    <row r="3453" spans="1:10">
      <c r="A3453" s="259"/>
      <c r="B3453" s="259"/>
      <c r="C3453" s="259"/>
      <c r="D3453" s="259"/>
      <c r="E3453" s="259"/>
      <c r="F3453" s="270"/>
      <c r="G3453" s="259"/>
      <c r="H3453" s="259"/>
      <c r="I3453" s="259"/>
      <c r="J3453" s="259"/>
    </row>
    <row r="3454" spans="1:10">
      <c r="A3454" s="259"/>
      <c r="B3454" s="259"/>
      <c r="C3454" s="259"/>
      <c r="D3454" s="259"/>
      <c r="E3454" s="259"/>
      <c r="F3454" s="270"/>
      <c r="G3454" s="259"/>
      <c r="H3454" s="259"/>
      <c r="I3454" s="259"/>
      <c r="J3454" s="259"/>
    </row>
    <row r="3455" spans="1:10">
      <c r="A3455" s="259"/>
      <c r="B3455" s="259"/>
      <c r="C3455" s="259"/>
      <c r="D3455" s="259"/>
      <c r="E3455" s="259"/>
      <c r="F3455" s="270"/>
      <c r="G3455" s="259"/>
      <c r="H3455" s="259"/>
      <c r="I3455" s="259"/>
      <c r="J3455" s="259"/>
    </row>
    <row r="3456" spans="1:10">
      <c r="A3456" s="259"/>
      <c r="B3456" s="259"/>
      <c r="C3456" s="259"/>
      <c r="D3456" s="259"/>
      <c r="E3456" s="259"/>
      <c r="F3456" s="270"/>
      <c r="G3456" s="259"/>
      <c r="H3456" s="259"/>
      <c r="I3456" s="259"/>
      <c r="J3456" s="259"/>
    </row>
    <row r="3457" spans="1:10">
      <c r="A3457" s="259"/>
      <c r="B3457" s="259"/>
      <c r="C3457" s="259"/>
      <c r="D3457" s="259"/>
      <c r="E3457" s="259"/>
      <c r="F3457" s="270"/>
      <c r="G3457" s="259"/>
      <c r="H3457" s="259"/>
      <c r="I3457" s="259"/>
      <c r="J3457" s="259"/>
    </row>
    <row r="3458" spans="1:10">
      <c r="A3458" s="259"/>
      <c r="B3458" s="259"/>
      <c r="C3458" s="259"/>
      <c r="D3458" s="259"/>
      <c r="E3458" s="259"/>
      <c r="F3458" s="270"/>
      <c r="G3458" s="259"/>
      <c r="H3458" s="259"/>
      <c r="I3458" s="259"/>
      <c r="J3458" s="259"/>
    </row>
    <row r="3459" spans="1:10">
      <c r="A3459" s="259"/>
      <c r="B3459" s="259"/>
      <c r="C3459" s="259"/>
      <c r="D3459" s="259"/>
      <c r="E3459" s="259"/>
      <c r="F3459" s="270"/>
      <c r="G3459" s="259"/>
      <c r="H3459" s="259"/>
      <c r="I3459" s="259"/>
      <c r="J3459" s="259"/>
    </row>
    <row r="3460" spans="1:10">
      <c r="A3460" s="259"/>
      <c r="B3460" s="259"/>
      <c r="C3460" s="259"/>
      <c r="D3460" s="259"/>
      <c r="E3460" s="259"/>
      <c r="F3460" s="270"/>
      <c r="G3460" s="259"/>
      <c r="H3460" s="259"/>
      <c r="I3460" s="259"/>
      <c r="J3460" s="259"/>
    </row>
    <row r="3461" spans="1:10">
      <c r="A3461" s="259"/>
      <c r="B3461" s="259"/>
      <c r="C3461" s="259"/>
      <c r="D3461" s="259"/>
      <c r="E3461" s="259"/>
      <c r="F3461" s="270"/>
      <c r="G3461" s="259"/>
      <c r="H3461" s="259"/>
      <c r="I3461" s="259"/>
      <c r="J3461" s="259"/>
    </row>
    <row r="3462" spans="1:10">
      <c r="A3462" s="259"/>
      <c r="B3462" s="259"/>
      <c r="C3462" s="259"/>
      <c r="D3462" s="259"/>
      <c r="E3462" s="259"/>
      <c r="F3462" s="270"/>
      <c r="G3462" s="259"/>
      <c r="H3462" s="259"/>
      <c r="I3462" s="259"/>
      <c r="J3462" s="259"/>
    </row>
    <row r="3463" spans="1:10">
      <c r="A3463" s="259"/>
      <c r="B3463" s="259"/>
      <c r="C3463" s="259"/>
      <c r="D3463" s="259"/>
      <c r="E3463" s="259"/>
      <c r="F3463" s="270"/>
      <c r="G3463" s="259"/>
      <c r="H3463" s="259"/>
      <c r="I3463" s="259"/>
      <c r="J3463" s="259"/>
    </row>
    <row r="3464" spans="1:10">
      <c r="A3464" s="259"/>
      <c r="B3464" s="259"/>
      <c r="C3464" s="259"/>
      <c r="D3464" s="259"/>
      <c r="E3464" s="259"/>
      <c r="F3464" s="270"/>
      <c r="G3464" s="259"/>
      <c r="H3464" s="259"/>
      <c r="I3464" s="259"/>
      <c r="J3464" s="259"/>
    </row>
    <row r="3465" spans="1:10">
      <c r="A3465" s="259"/>
      <c r="B3465" s="259"/>
      <c r="C3465" s="259"/>
      <c r="D3465" s="259"/>
      <c r="E3465" s="259"/>
      <c r="F3465" s="270"/>
      <c r="G3465" s="259"/>
      <c r="H3465" s="259"/>
      <c r="I3465" s="259"/>
      <c r="J3465" s="259"/>
    </row>
    <row r="3466" spans="1:10">
      <c r="A3466" s="259"/>
      <c r="B3466" s="259"/>
      <c r="C3466" s="259"/>
      <c r="D3466" s="259"/>
      <c r="E3466" s="259"/>
      <c r="F3466" s="270"/>
      <c r="G3466" s="259"/>
      <c r="H3466" s="259"/>
      <c r="I3466" s="259"/>
      <c r="J3466" s="259"/>
    </row>
    <row r="3467" spans="1:10">
      <c r="A3467" s="259"/>
      <c r="B3467" s="259"/>
      <c r="C3467" s="259"/>
      <c r="D3467" s="259"/>
      <c r="E3467" s="259"/>
      <c r="F3467" s="270"/>
      <c r="G3467" s="259"/>
      <c r="H3467" s="259"/>
      <c r="I3467" s="259"/>
      <c r="J3467" s="259"/>
    </row>
    <row r="3468" spans="1:10">
      <c r="A3468" s="259"/>
      <c r="B3468" s="259"/>
      <c r="C3468" s="259"/>
      <c r="D3468" s="259"/>
      <c r="E3468" s="259"/>
      <c r="F3468" s="270"/>
      <c r="G3468" s="259"/>
      <c r="H3468" s="259"/>
      <c r="I3468" s="259"/>
      <c r="J3468" s="259"/>
    </row>
    <row r="3469" spans="1:10">
      <c r="A3469" s="259"/>
      <c r="B3469" s="259"/>
      <c r="C3469" s="259"/>
      <c r="D3469" s="259"/>
      <c r="E3469" s="259"/>
      <c r="F3469" s="270"/>
      <c r="G3469" s="259"/>
      <c r="H3469" s="259"/>
      <c r="I3469" s="259"/>
      <c r="J3469" s="259"/>
    </row>
    <row r="3470" spans="1:10">
      <c r="A3470" s="259"/>
      <c r="B3470" s="259"/>
      <c r="C3470" s="259"/>
      <c r="D3470" s="259"/>
      <c r="E3470" s="259"/>
      <c r="F3470" s="270"/>
      <c r="G3470" s="259"/>
      <c r="H3470" s="259"/>
      <c r="I3470" s="259"/>
      <c r="J3470" s="259"/>
    </row>
    <row r="3471" spans="1:10">
      <c r="A3471" s="259"/>
      <c r="B3471" s="259"/>
      <c r="C3471" s="259"/>
      <c r="D3471" s="259"/>
      <c r="E3471" s="259"/>
      <c r="F3471" s="270"/>
      <c r="G3471" s="259"/>
      <c r="H3471" s="259"/>
      <c r="I3471" s="259"/>
      <c r="J3471" s="259"/>
    </row>
    <row r="3472" spans="1:10">
      <c r="A3472" s="259"/>
      <c r="B3472" s="259"/>
      <c r="C3472" s="259"/>
      <c r="D3472" s="259"/>
      <c r="E3472" s="259"/>
      <c r="F3472" s="270"/>
      <c r="G3472" s="259"/>
      <c r="H3472" s="259"/>
      <c r="I3472" s="259"/>
      <c r="J3472" s="259"/>
    </row>
    <row r="3473" spans="1:10">
      <c r="A3473" s="259"/>
      <c r="B3473" s="259"/>
      <c r="C3473" s="259"/>
      <c r="D3473" s="259"/>
      <c r="E3473" s="259"/>
      <c r="F3473" s="270"/>
      <c r="G3473" s="259"/>
      <c r="H3473" s="259"/>
      <c r="I3473" s="259"/>
      <c r="J3473" s="259"/>
    </row>
    <row r="3474" spans="1:10">
      <c r="A3474" s="259"/>
      <c r="B3474" s="259"/>
      <c r="C3474" s="259"/>
      <c r="D3474" s="259"/>
      <c r="E3474" s="259"/>
      <c r="F3474" s="270"/>
      <c r="G3474" s="259"/>
      <c r="H3474" s="259"/>
      <c r="I3474" s="259"/>
      <c r="J3474" s="259"/>
    </row>
    <row r="3475" spans="1:10">
      <c r="A3475" s="259"/>
      <c r="B3475" s="259"/>
      <c r="C3475" s="259"/>
      <c r="D3475" s="259"/>
      <c r="E3475" s="259"/>
      <c r="F3475" s="270"/>
      <c r="G3475" s="259"/>
      <c r="H3475" s="259"/>
      <c r="I3475" s="259"/>
      <c r="J3475" s="259"/>
    </row>
    <row r="3476" spans="1:10">
      <c r="A3476" s="259"/>
      <c r="B3476" s="259"/>
      <c r="C3476" s="259"/>
      <c r="D3476" s="259"/>
      <c r="E3476" s="259"/>
      <c r="F3476" s="270"/>
      <c r="G3476" s="259"/>
      <c r="H3476" s="259"/>
      <c r="I3476" s="259"/>
      <c r="J3476" s="259"/>
    </row>
    <row r="3477" spans="1:10">
      <c r="A3477" s="259"/>
      <c r="B3477" s="259"/>
      <c r="C3477" s="259"/>
      <c r="D3477" s="259"/>
      <c r="E3477" s="259"/>
      <c r="F3477" s="270"/>
      <c r="G3477" s="259"/>
      <c r="H3477" s="259"/>
      <c r="I3477" s="259"/>
      <c r="J3477" s="259"/>
    </row>
    <row r="3478" spans="1:10">
      <c r="A3478" s="259"/>
      <c r="B3478" s="259"/>
      <c r="C3478" s="259"/>
      <c r="D3478" s="259"/>
      <c r="E3478" s="259"/>
      <c r="F3478" s="270"/>
      <c r="G3478" s="259"/>
      <c r="H3478" s="259"/>
      <c r="I3478" s="259"/>
      <c r="J3478" s="259"/>
    </row>
    <row r="3479" spans="1:10">
      <c r="A3479" s="259"/>
      <c r="B3479" s="259"/>
      <c r="C3479" s="259"/>
      <c r="D3479" s="259"/>
      <c r="E3479" s="259"/>
      <c r="F3479" s="270"/>
      <c r="G3479" s="259"/>
      <c r="H3479" s="259"/>
      <c r="I3479" s="259"/>
      <c r="J3479" s="259"/>
    </row>
    <row r="3480" spans="1:10">
      <c r="A3480" s="259"/>
      <c r="B3480" s="259"/>
      <c r="C3480" s="259"/>
      <c r="D3480" s="259"/>
      <c r="E3480" s="259"/>
      <c r="F3480" s="270"/>
      <c r="G3480" s="259"/>
      <c r="H3480" s="259"/>
      <c r="I3480" s="259"/>
      <c r="J3480" s="259"/>
    </row>
    <row r="3481" spans="1:10">
      <c r="A3481" s="259"/>
      <c r="B3481" s="259"/>
      <c r="C3481" s="259"/>
      <c r="D3481" s="259"/>
      <c r="E3481" s="259"/>
      <c r="F3481" s="270"/>
      <c r="G3481" s="259"/>
      <c r="H3481" s="259"/>
      <c r="I3481" s="259"/>
      <c r="J3481" s="259"/>
    </row>
    <row r="3482" spans="1:10">
      <c r="A3482" s="259"/>
      <c r="B3482" s="259"/>
      <c r="C3482" s="259"/>
      <c r="D3482" s="259"/>
      <c r="E3482" s="259"/>
      <c r="F3482" s="270"/>
      <c r="G3482" s="259"/>
      <c r="H3482" s="259"/>
      <c r="I3482" s="259"/>
      <c r="J3482" s="259"/>
    </row>
    <row r="3483" spans="1:10">
      <c r="A3483" s="259"/>
      <c r="B3483" s="259"/>
      <c r="C3483" s="259"/>
      <c r="D3483" s="259"/>
      <c r="E3483" s="259"/>
      <c r="F3483" s="270"/>
      <c r="G3483" s="259"/>
      <c r="H3483" s="259"/>
      <c r="I3483" s="259"/>
      <c r="J3483" s="259"/>
    </row>
    <row r="3484" spans="1:10">
      <c r="A3484" s="259"/>
      <c r="B3484" s="259"/>
      <c r="C3484" s="259"/>
      <c r="D3484" s="259"/>
      <c r="E3484" s="259"/>
      <c r="F3484" s="270"/>
      <c r="G3484" s="259"/>
      <c r="H3484" s="259"/>
      <c r="I3484" s="259"/>
      <c r="J3484" s="259"/>
    </row>
    <row r="3485" spans="1:10">
      <c r="A3485" s="259"/>
      <c r="B3485" s="259"/>
      <c r="C3485" s="259"/>
      <c r="D3485" s="259"/>
      <c r="E3485" s="259"/>
      <c r="F3485" s="270"/>
      <c r="G3485" s="259"/>
      <c r="H3485" s="259"/>
      <c r="I3485" s="259"/>
      <c r="J3485" s="259"/>
    </row>
    <row r="3486" spans="1:10">
      <c r="A3486" s="259"/>
      <c r="B3486" s="259"/>
      <c r="C3486" s="259"/>
      <c r="D3486" s="259"/>
      <c r="E3486" s="259"/>
      <c r="F3486" s="270"/>
      <c r="G3486" s="259"/>
      <c r="H3486" s="259"/>
      <c r="I3486" s="259"/>
      <c r="J3486" s="259"/>
    </row>
    <row r="3487" spans="1:10">
      <c r="A3487" s="259"/>
      <c r="B3487" s="259"/>
      <c r="C3487" s="259"/>
      <c r="D3487" s="259"/>
      <c r="E3487" s="259"/>
      <c r="F3487" s="270"/>
      <c r="G3487" s="259"/>
      <c r="H3487" s="259"/>
      <c r="I3487" s="259"/>
      <c r="J3487" s="259"/>
    </row>
    <row r="3488" spans="1:10">
      <c r="A3488" s="259"/>
      <c r="B3488" s="259"/>
      <c r="C3488" s="259"/>
      <c r="D3488" s="259"/>
      <c r="E3488" s="259"/>
      <c r="F3488" s="270"/>
      <c r="G3488" s="259"/>
      <c r="H3488" s="259"/>
      <c r="I3488" s="259"/>
      <c r="J3488" s="259"/>
    </row>
    <row r="3489" spans="1:10">
      <c r="A3489" s="259"/>
      <c r="B3489" s="259"/>
      <c r="C3489" s="259"/>
      <c r="D3489" s="259"/>
      <c r="E3489" s="259"/>
      <c r="F3489" s="270"/>
      <c r="G3489" s="259"/>
      <c r="H3489" s="259"/>
      <c r="I3489" s="259"/>
      <c r="J3489" s="259"/>
    </row>
    <row r="3490" spans="1:10">
      <c r="A3490" s="259"/>
      <c r="B3490" s="259"/>
      <c r="C3490" s="259"/>
      <c r="D3490" s="259"/>
      <c r="E3490" s="259"/>
      <c r="F3490" s="270"/>
      <c r="G3490" s="259"/>
      <c r="H3490" s="259"/>
      <c r="I3490" s="259"/>
      <c r="J3490" s="259"/>
    </row>
    <row r="3491" spans="1:10">
      <c r="A3491" s="259"/>
      <c r="B3491" s="259"/>
      <c r="C3491" s="259"/>
      <c r="D3491" s="259"/>
      <c r="E3491" s="259"/>
      <c r="F3491" s="270"/>
      <c r="G3491" s="259"/>
      <c r="H3491" s="259"/>
      <c r="I3491" s="259"/>
      <c r="J3491" s="259"/>
    </row>
    <row r="3492" spans="1:10">
      <c r="A3492" s="259"/>
      <c r="B3492" s="259"/>
      <c r="C3492" s="259"/>
      <c r="D3492" s="259"/>
      <c r="E3492" s="259"/>
      <c r="F3492" s="270"/>
      <c r="G3492" s="259"/>
      <c r="H3492" s="259"/>
      <c r="I3492" s="259"/>
      <c r="J3492" s="259"/>
    </row>
    <row r="3493" spans="1:10">
      <c r="A3493" s="259"/>
      <c r="B3493" s="259"/>
      <c r="C3493" s="259"/>
      <c r="D3493" s="259"/>
      <c r="E3493" s="259"/>
      <c r="F3493" s="270"/>
      <c r="G3493" s="259"/>
      <c r="H3493" s="259"/>
      <c r="I3493" s="259"/>
      <c r="J3493" s="259"/>
    </row>
    <row r="3494" spans="1:10">
      <c r="A3494" s="259"/>
      <c r="B3494" s="259"/>
      <c r="C3494" s="259"/>
      <c r="D3494" s="259"/>
      <c r="E3494" s="259"/>
      <c r="F3494" s="270"/>
      <c r="G3494" s="259"/>
      <c r="H3494" s="259"/>
      <c r="I3494" s="259"/>
      <c r="J3494" s="259"/>
    </row>
    <row r="3495" spans="1:10">
      <c r="A3495" s="259"/>
      <c r="B3495" s="259"/>
      <c r="C3495" s="259"/>
      <c r="D3495" s="259"/>
      <c r="E3495" s="259"/>
      <c r="F3495" s="270"/>
      <c r="G3495" s="259"/>
      <c r="H3495" s="259"/>
      <c r="I3495" s="259"/>
      <c r="J3495" s="259"/>
    </row>
    <row r="3496" spans="1:10">
      <c r="A3496" s="259"/>
      <c r="B3496" s="259"/>
      <c r="C3496" s="259"/>
      <c r="D3496" s="259"/>
      <c r="E3496" s="259"/>
      <c r="F3496" s="270"/>
      <c r="G3496" s="259"/>
      <c r="H3496" s="259"/>
      <c r="I3496" s="259"/>
      <c r="J3496" s="259"/>
    </row>
    <row r="3497" spans="1:10">
      <c r="A3497" s="259"/>
      <c r="B3497" s="259"/>
      <c r="C3497" s="259"/>
      <c r="D3497" s="259"/>
      <c r="E3497" s="259"/>
      <c r="F3497" s="270"/>
      <c r="G3497" s="259"/>
      <c r="H3497" s="259"/>
      <c r="I3497" s="259"/>
      <c r="J3497" s="259"/>
    </row>
    <row r="3498" spans="1:10">
      <c r="A3498" s="259"/>
      <c r="B3498" s="259"/>
      <c r="C3498" s="259"/>
      <c r="D3498" s="259"/>
      <c r="E3498" s="259"/>
      <c r="F3498" s="270"/>
      <c r="G3498" s="259"/>
      <c r="H3498" s="259"/>
      <c r="I3498" s="259"/>
      <c r="J3498" s="259"/>
    </row>
    <row r="3499" spans="1:10">
      <c r="A3499" s="259"/>
      <c r="B3499" s="259"/>
      <c r="C3499" s="259"/>
      <c r="D3499" s="259"/>
      <c r="E3499" s="259"/>
      <c r="F3499" s="270"/>
      <c r="G3499" s="259"/>
      <c r="H3499" s="259"/>
      <c r="I3499" s="259"/>
      <c r="J3499" s="259"/>
    </row>
    <row r="3500" spans="1:10">
      <c r="A3500" s="259"/>
      <c r="B3500" s="259"/>
      <c r="C3500" s="259"/>
      <c r="D3500" s="259"/>
      <c r="E3500" s="259"/>
      <c r="F3500" s="270"/>
      <c r="G3500" s="259"/>
      <c r="H3500" s="259"/>
      <c r="I3500" s="259"/>
      <c r="J3500" s="259"/>
    </row>
    <row r="3501" spans="1:10">
      <c r="A3501" s="259"/>
      <c r="B3501" s="259"/>
      <c r="C3501" s="259"/>
      <c r="D3501" s="259"/>
      <c r="E3501" s="259"/>
      <c r="F3501" s="270"/>
      <c r="G3501" s="259"/>
      <c r="H3501" s="259"/>
      <c r="I3501" s="259"/>
      <c r="J3501" s="259"/>
    </row>
    <row r="3502" spans="1:10">
      <c r="A3502" s="259"/>
      <c r="B3502" s="259"/>
      <c r="C3502" s="259"/>
      <c r="D3502" s="259"/>
      <c r="E3502" s="259"/>
      <c r="F3502" s="270"/>
      <c r="G3502" s="259"/>
      <c r="H3502" s="259"/>
      <c r="I3502" s="259"/>
      <c r="J3502" s="259"/>
    </row>
    <row r="3503" spans="1:10">
      <c r="A3503" s="259"/>
      <c r="B3503" s="259"/>
      <c r="C3503" s="259"/>
      <c r="D3503" s="259"/>
      <c r="E3503" s="259"/>
      <c r="F3503" s="270"/>
      <c r="G3503" s="259"/>
      <c r="H3503" s="259"/>
      <c r="I3503" s="259"/>
      <c r="J3503" s="259"/>
    </row>
    <row r="3504" spans="1:10">
      <c r="A3504" s="259"/>
      <c r="B3504" s="259"/>
      <c r="C3504" s="259"/>
      <c r="D3504" s="259"/>
      <c r="E3504" s="259"/>
      <c r="F3504" s="270"/>
      <c r="G3504" s="259"/>
      <c r="H3504" s="259"/>
      <c r="I3504" s="259"/>
      <c r="J3504" s="259"/>
    </row>
    <row r="3505" spans="1:10">
      <c r="A3505" s="259"/>
      <c r="B3505" s="259"/>
      <c r="C3505" s="259"/>
      <c r="D3505" s="259"/>
      <c r="E3505" s="259"/>
      <c r="F3505" s="270"/>
      <c r="G3505" s="259"/>
      <c r="H3505" s="259"/>
      <c r="I3505" s="259"/>
      <c r="J3505" s="259"/>
    </row>
    <row r="3506" spans="1:10">
      <c r="A3506" s="259"/>
      <c r="B3506" s="259"/>
      <c r="C3506" s="259"/>
      <c r="D3506" s="259"/>
      <c r="E3506" s="259"/>
      <c r="F3506" s="270"/>
      <c r="G3506" s="259"/>
      <c r="H3506" s="259"/>
      <c r="I3506" s="259"/>
      <c r="J3506" s="259"/>
    </row>
    <row r="3507" spans="1:10">
      <c r="A3507" s="259"/>
      <c r="B3507" s="259"/>
      <c r="C3507" s="259"/>
      <c r="D3507" s="259"/>
      <c r="E3507" s="259"/>
      <c r="F3507" s="270"/>
      <c r="G3507" s="259"/>
      <c r="H3507" s="259"/>
      <c r="I3507" s="259"/>
      <c r="J3507" s="259"/>
    </row>
    <row r="3508" spans="1:10">
      <c r="A3508" s="259"/>
      <c r="B3508" s="259"/>
      <c r="C3508" s="259"/>
      <c r="D3508" s="259"/>
      <c r="E3508" s="259"/>
      <c r="F3508" s="270"/>
      <c r="G3508" s="259"/>
      <c r="H3508" s="259"/>
      <c r="I3508" s="259"/>
      <c r="J3508" s="259"/>
    </row>
    <row r="3509" spans="1:10">
      <c r="A3509" s="259"/>
      <c r="B3509" s="259"/>
      <c r="C3509" s="259"/>
      <c r="D3509" s="259"/>
      <c r="E3509" s="259"/>
      <c r="F3509" s="270"/>
      <c r="G3509" s="259"/>
      <c r="H3509" s="259"/>
      <c r="I3509" s="259"/>
      <c r="J3509" s="259"/>
    </row>
    <row r="3510" spans="1:10">
      <c r="A3510" s="259"/>
      <c r="B3510" s="259"/>
      <c r="C3510" s="259"/>
      <c r="D3510" s="259"/>
      <c r="E3510" s="259"/>
      <c r="F3510" s="270"/>
      <c r="G3510" s="259"/>
      <c r="H3510" s="259"/>
      <c r="I3510" s="259"/>
      <c r="J3510" s="259"/>
    </row>
    <row r="3511" spans="1:10">
      <c r="A3511" s="259"/>
      <c r="B3511" s="259"/>
      <c r="C3511" s="259"/>
      <c r="D3511" s="259"/>
      <c r="E3511" s="259"/>
      <c r="F3511" s="270"/>
      <c r="G3511" s="259"/>
      <c r="H3511" s="259"/>
      <c r="I3511" s="259"/>
      <c r="J3511" s="259"/>
    </row>
    <row r="3512" spans="1:10">
      <c r="A3512" s="259"/>
      <c r="B3512" s="259"/>
      <c r="C3512" s="259"/>
      <c r="D3512" s="259"/>
      <c r="E3512" s="259"/>
      <c r="F3512" s="270"/>
      <c r="G3512" s="259"/>
      <c r="H3512" s="259"/>
      <c r="I3512" s="259"/>
      <c r="J3512" s="259"/>
    </row>
    <row r="3513" spans="1:10">
      <c r="A3513" s="259"/>
      <c r="B3513" s="259"/>
      <c r="C3513" s="259"/>
      <c r="D3513" s="259"/>
      <c r="E3513" s="259"/>
      <c r="F3513" s="270"/>
      <c r="G3513" s="259"/>
      <c r="H3513" s="259"/>
      <c r="I3513" s="259"/>
      <c r="J3513" s="259"/>
    </row>
    <row r="3514" spans="1:10">
      <c r="A3514" s="259"/>
      <c r="B3514" s="259"/>
      <c r="C3514" s="259"/>
      <c r="D3514" s="259"/>
      <c r="E3514" s="259"/>
      <c r="F3514" s="270"/>
      <c r="G3514" s="259"/>
      <c r="H3514" s="259"/>
      <c r="I3514" s="259"/>
      <c r="J3514" s="259"/>
    </row>
    <row r="3515" spans="1:10">
      <c r="A3515" s="259"/>
      <c r="B3515" s="259"/>
      <c r="C3515" s="259"/>
      <c r="D3515" s="259"/>
      <c r="E3515" s="259"/>
      <c r="F3515" s="270"/>
      <c r="G3515" s="259"/>
      <c r="H3515" s="259"/>
      <c r="I3515" s="259"/>
      <c r="J3515" s="259"/>
    </row>
    <row r="3516" spans="1:10">
      <c r="A3516" s="259"/>
      <c r="B3516" s="259"/>
      <c r="C3516" s="259"/>
      <c r="D3516" s="259"/>
      <c r="E3516" s="259"/>
      <c r="F3516" s="270"/>
      <c r="G3516" s="259"/>
      <c r="H3516" s="259"/>
      <c r="I3516" s="259"/>
      <c r="J3516" s="259"/>
    </row>
    <row r="3517" spans="1:10">
      <c r="A3517" s="259"/>
      <c r="B3517" s="259"/>
      <c r="C3517" s="259"/>
      <c r="D3517" s="259"/>
      <c r="E3517" s="259"/>
      <c r="F3517" s="270"/>
      <c r="G3517" s="259"/>
      <c r="H3517" s="259"/>
      <c r="I3517" s="259"/>
      <c r="J3517" s="259"/>
    </row>
    <row r="3518" spans="1:10">
      <c r="A3518" s="259"/>
      <c r="B3518" s="259"/>
      <c r="C3518" s="259"/>
      <c r="D3518" s="259"/>
      <c r="E3518" s="259"/>
      <c r="F3518" s="270"/>
      <c r="G3518" s="259"/>
      <c r="H3518" s="259"/>
      <c r="I3518" s="259"/>
      <c r="J3518" s="259"/>
    </row>
    <row r="3519" spans="1:10">
      <c r="A3519" s="259"/>
      <c r="B3519" s="259"/>
      <c r="C3519" s="259"/>
      <c r="D3519" s="259"/>
      <c r="E3519" s="259"/>
      <c r="F3519" s="270"/>
      <c r="G3519" s="259"/>
      <c r="H3519" s="259"/>
      <c r="I3519" s="259"/>
      <c r="J3519" s="259"/>
    </row>
    <row r="3520" spans="1:10">
      <c r="A3520" s="259"/>
      <c r="B3520" s="259"/>
      <c r="C3520" s="259"/>
      <c r="D3520" s="259"/>
      <c r="E3520" s="259"/>
      <c r="F3520" s="270"/>
      <c r="G3520" s="259"/>
      <c r="H3520" s="259"/>
      <c r="I3520" s="259"/>
      <c r="J3520" s="259"/>
    </row>
    <row r="3521" spans="1:10">
      <c r="A3521" s="259"/>
      <c r="B3521" s="259"/>
      <c r="C3521" s="259"/>
      <c r="D3521" s="259"/>
      <c r="E3521" s="259"/>
      <c r="F3521" s="270"/>
      <c r="G3521" s="259"/>
      <c r="H3521" s="259"/>
      <c r="I3521" s="259"/>
      <c r="J3521" s="259"/>
    </row>
    <row r="3522" spans="1:10">
      <c r="A3522" s="259"/>
      <c r="B3522" s="259"/>
      <c r="C3522" s="259"/>
      <c r="D3522" s="259"/>
      <c r="E3522" s="259"/>
      <c r="F3522" s="270"/>
      <c r="G3522" s="259"/>
      <c r="H3522" s="259"/>
      <c r="I3522" s="259"/>
      <c r="J3522" s="259"/>
    </row>
    <row r="3523" spans="1:10">
      <c r="A3523" s="259"/>
      <c r="B3523" s="259"/>
      <c r="C3523" s="259"/>
      <c r="D3523" s="259"/>
      <c r="E3523" s="259"/>
      <c r="F3523" s="270"/>
      <c r="G3523" s="259"/>
      <c r="H3523" s="259"/>
      <c r="I3523" s="259"/>
      <c r="J3523" s="259"/>
    </row>
    <row r="3524" spans="1:10">
      <c r="A3524" s="259"/>
      <c r="B3524" s="259"/>
      <c r="C3524" s="259"/>
      <c r="D3524" s="259"/>
      <c r="E3524" s="259"/>
      <c r="F3524" s="270"/>
      <c r="G3524" s="259"/>
      <c r="H3524" s="259"/>
      <c r="I3524" s="259"/>
      <c r="J3524" s="259"/>
    </row>
    <row r="3525" spans="1:10">
      <c r="A3525" s="259"/>
      <c r="B3525" s="259"/>
      <c r="C3525" s="259"/>
      <c r="D3525" s="259"/>
      <c r="E3525" s="259"/>
      <c r="F3525" s="270"/>
      <c r="G3525" s="259"/>
      <c r="H3525" s="259"/>
      <c r="I3525" s="259"/>
      <c r="J3525" s="259"/>
    </row>
    <row r="3526" spans="1:10">
      <c r="A3526" s="259"/>
      <c r="B3526" s="259"/>
      <c r="C3526" s="259"/>
      <c r="D3526" s="259"/>
      <c r="E3526" s="259"/>
      <c r="F3526" s="270"/>
      <c r="G3526" s="259"/>
      <c r="H3526" s="259"/>
      <c r="I3526" s="259"/>
      <c r="J3526" s="259"/>
    </row>
    <row r="3527" spans="1:10">
      <c r="A3527" s="259"/>
      <c r="B3527" s="259"/>
      <c r="C3527" s="259"/>
      <c r="D3527" s="259"/>
      <c r="E3527" s="259"/>
      <c r="F3527" s="270"/>
      <c r="G3527" s="259"/>
      <c r="H3527" s="259"/>
      <c r="I3527" s="259"/>
      <c r="J3527" s="259"/>
    </row>
    <row r="3528" spans="1:10">
      <c r="A3528" s="259"/>
      <c r="B3528" s="259"/>
      <c r="C3528" s="259"/>
      <c r="D3528" s="259"/>
      <c r="E3528" s="259"/>
      <c r="F3528" s="270"/>
      <c r="G3528" s="259"/>
      <c r="H3528" s="259"/>
      <c r="I3528" s="259"/>
      <c r="J3528" s="259"/>
    </row>
    <row r="3529" spans="1:10">
      <c r="A3529" s="259"/>
      <c r="B3529" s="259"/>
      <c r="C3529" s="259"/>
      <c r="D3529" s="259"/>
      <c r="E3529" s="259"/>
      <c r="F3529" s="270"/>
      <c r="G3529" s="259"/>
      <c r="H3529" s="259"/>
      <c r="I3529" s="259"/>
      <c r="J3529" s="259"/>
    </row>
    <row r="3530" spans="1:10">
      <c r="A3530" s="259"/>
      <c r="B3530" s="259"/>
      <c r="C3530" s="259"/>
      <c r="D3530" s="259"/>
      <c r="E3530" s="259"/>
      <c r="F3530" s="270"/>
      <c r="G3530" s="259"/>
      <c r="H3530" s="259"/>
      <c r="I3530" s="259"/>
      <c r="J3530" s="259"/>
    </row>
    <row r="3531" spans="1:10">
      <c r="A3531" s="259"/>
      <c r="B3531" s="259"/>
      <c r="C3531" s="259"/>
      <c r="D3531" s="259"/>
      <c r="E3531" s="259"/>
      <c r="F3531" s="270"/>
      <c r="G3531" s="259"/>
      <c r="H3531" s="259"/>
      <c r="I3531" s="259"/>
      <c r="J3531" s="259"/>
    </row>
    <row r="3532" spans="1:10">
      <c r="A3532" s="259"/>
      <c r="B3532" s="259"/>
      <c r="C3532" s="259"/>
      <c r="D3532" s="259"/>
      <c r="E3532" s="259"/>
      <c r="F3532" s="270"/>
      <c r="G3532" s="259"/>
      <c r="H3532" s="259"/>
      <c r="I3532" s="259"/>
      <c r="J3532" s="259"/>
    </row>
    <row r="3533" spans="1:10">
      <c r="A3533" s="259"/>
      <c r="B3533" s="259"/>
      <c r="C3533" s="259"/>
      <c r="D3533" s="259"/>
      <c r="E3533" s="259"/>
      <c r="F3533" s="270"/>
      <c r="G3533" s="259"/>
      <c r="H3533" s="259"/>
      <c r="I3533" s="259"/>
      <c r="J3533" s="259"/>
    </row>
    <row r="3534" spans="1:10">
      <c r="A3534" s="259"/>
      <c r="B3534" s="259"/>
      <c r="C3534" s="259"/>
      <c r="D3534" s="259"/>
      <c r="E3534" s="259"/>
      <c r="F3534" s="270"/>
      <c r="G3534" s="259"/>
      <c r="H3534" s="259"/>
      <c r="I3534" s="259"/>
      <c r="J3534" s="259"/>
    </row>
    <row r="3535" spans="1:10">
      <c r="A3535" s="259"/>
      <c r="B3535" s="259"/>
      <c r="C3535" s="259"/>
      <c r="D3535" s="259"/>
      <c r="E3535" s="259"/>
      <c r="F3535" s="270"/>
      <c r="G3535" s="259"/>
      <c r="H3535" s="259"/>
      <c r="I3535" s="259"/>
      <c r="J3535" s="259"/>
    </row>
    <row r="3536" spans="1:10">
      <c r="A3536" s="259"/>
      <c r="B3536" s="259"/>
      <c r="C3536" s="259"/>
      <c r="D3536" s="259"/>
      <c r="E3536" s="259"/>
      <c r="F3536" s="270"/>
      <c r="G3536" s="259"/>
      <c r="H3536" s="259"/>
      <c r="I3536" s="259"/>
      <c r="J3536" s="259"/>
    </row>
    <row r="3537" spans="1:10">
      <c r="A3537" s="259"/>
      <c r="B3537" s="259"/>
      <c r="C3537" s="259"/>
      <c r="D3537" s="259"/>
      <c r="E3537" s="259"/>
      <c r="F3537" s="270"/>
      <c r="G3537" s="259"/>
      <c r="H3537" s="259"/>
      <c r="I3537" s="259"/>
      <c r="J3537" s="259"/>
    </row>
    <row r="3538" spans="1:10">
      <c r="A3538" s="259"/>
      <c r="B3538" s="259"/>
      <c r="C3538" s="259"/>
      <c r="D3538" s="259"/>
      <c r="E3538" s="259"/>
      <c r="F3538" s="270"/>
      <c r="G3538" s="259"/>
      <c r="H3538" s="259"/>
      <c r="I3538" s="259"/>
      <c r="J3538" s="259"/>
    </row>
    <row r="3539" spans="1:10">
      <c r="A3539" s="259"/>
      <c r="B3539" s="259"/>
      <c r="C3539" s="259"/>
      <c r="D3539" s="259"/>
      <c r="E3539" s="259"/>
      <c r="F3539" s="270"/>
      <c r="G3539" s="259"/>
      <c r="H3539" s="259"/>
      <c r="I3539" s="259"/>
      <c r="J3539" s="259"/>
    </row>
    <row r="3540" spans="1:10">
      <c r="A3540" s="259"/>
      <c r="B3540" s="259"/>
      <c r="C3540" s="259"/>
      <c r="D3540" s="259"/>
      <c r="E3540" s="259"/>
      <c r="F3540" s="270"/>
      <c r="G3540" s="259"/>
      <c r="H3540" s="259"/>
      <c r="I3540" s="259"/>
      <c r="J3540" s="259"/>
    </row>
    <row r="3541" spans="1:10">
      <c r="A3541" s="259"/>
      <c r="B3541" s="259"/>
      <c r="C3541" s="259"/>
      <c r="D3541" s="259"/>
      <c r="E3541" s="259"/>
      <c r="F3541" s="270"/>
      <c r="G3541" s="259"/>
      <c r="H3541" s="259"/>
      <c r="I3541" s="259"/>
      <c r="J3541" s="259"/>
    </row>
    <row r="3542" spans="1:10">
      <c r="A3542" s="259"/>
      <c r="B3542" s="259"/>
      <c r="C3542" s="259"/>
      <c r="D3542" s="259"/>
      <c r="E3542" s="259"/>
      <c r="F3542" s="270"/>
      <c r="G3542" s="259"/>
      <c r="H3542" s="259"/>
      <c r="I3542" s="259"/>
      <c r="J3542" s="259"/>
    </row>
    <row r="3543" spans="1:10">
      <c r="A3543" s="259"/>
      <c r="B3543" s="259"/>
      <c r="C3543" s="259"/>
      <c r="D3543" s="259"/>
      <c r="E3543" s="259"/>
      <c r="F3543" s="270"/>
      <c r="G3543" s="259"/>
      <c r="H3543" s="259"/>
      <c r="I3543" s="259"/>
      <c r="J3543" s="259"/>
    </row>
    <row r="3544" spans="1:10">
      <c r="A3544" s="259"/>
      <c r="B3544" s="259"/>
      <c r="C3544" s="259"/>
      <c r="D3544" s="259"/>
      <c r="E3544" s="259"/>
      <c r="F3544" s="270"/>
      <c r="G3544" s="259"/>
      <c r="H3544" s="259"/>
      <c r="I3544" s="259"/>
      <c r="J3544" s="259"/>
    </row>
    <row r="3545" spans="1:10">
      <c r="A3545" s="259"/>
      <c r="B3545" s="259"/>
      <c r="C3545" s="259"/>
      <c r="D3545" s="259"/>
      <c r="E3545" s="259"/>
      <c r="F3545" s="270"/>
      <c r="G3545" s="259"/>
      <c r="H3545" s="259"/>
      <c r="I3545" s="259"/>
      <c r="J3545" s="259"/>
    </row>
    <row r="3546" spans="1:10">
      <c r="A3546" s="259"/>
      <c r="B3546" s="259"/>
      <c r="C3546" s="259"/>
      <c r="D3546" s="259"/>
      <c r="E3546" s="259"/>
      <c r="F3546" s="270"/>
      <c r="G3546" s="259"/>
      <c r="H3546" s="259"/>
      <c r="I3546" s="259"/>
      <c r="J3546" s="259"/>
    </row>
    <row r="3547" spans="1:10">
      <c r="A3547" s="259"/>
      <c r="B3547" s="259"/>
      <c r="C3547" s="259"/>
      <c r="D3547" s="259"/>
      <c r="E3547" s="259"/>
      <c r="F3547" s="270"/>
      <c r="G3547" s="259"/>
      <c r="H3547" s="259"/>
      <c r="I3547" s="259"/>
      <c r="J3547" s="259"/>
    </row>
    <row r="3548" spans="1:10">
      <c r="A3548" s="259"/>
      <c r="B3548" s="259"/>
      <c r="C3548" s="259"/>
      <c r="D3548" s="259"/>
      <c r="E3548" s="259"/>
      <c r="F3548" s="270"/>
      <c r="G3548" s="259"/>
      <c r="H3548" s="259"/>
      <c r="I3548" s="259"/>
      <c r="J3548" s="259"/>
    </row>
    <row r="3549" spans="1:10">
      <c r="A3549" s="259"/>
      <c r="B3549" s="259"/>
      <c r="C3549" s="259"/>
      <c r="D3549" s="259"/>
      <c r="E3549" s="259"/>
      <c r="F3549" s="270"/>
      <c r="G3549" s="259"/>
      <c r="H3549" s="259"/>
      <c r="I3549" s="259"/>
      <c r="J3549" s="259"/>
    </row>
    <row r="3550" spans="1:10">
      <c r="A3550" s="259"/>
      <c r="B3550" s="259"/>
      <c r="C3550" s="259"/>
      <c r="D3550" s="259"/>
      <c r="E3550" s="259"/>
      <c r="F3550" s="270"/>
      <c r="G3550" s="259"/>
      <c r="H3550" s="259"/>
      <c r="I3550" s="259"/>
      <c r="J3550" s="259"/>
    </row>
    <row r="3551" spans="1:10">
      <c r="A3551" s="259"/>
      <c r="B3551" s="259"/>
      <c r="C3551" s="259"/>
      <c r="D3551" s="259"/>
      <c r="E3551" s="259"/>
      <c r="F3551" s="270"/>
      <c r="G3551" s="259"/>
      <c r="H3551" s="259"/>
      <c r="I3551" s="259"/>
      <c r="J3551" s="259"/>
    </row>
    <row r="3552" spans="1:10">
      <c r="A3552" s="259"/>
      <c r="B3552" s="259"/>
      <c r="C3552" s="259"/>
      <c r="D3552" s="259"/>
      <c r="E3552" s="259"/>
      <c r="F3552" s="270"/>
      <c r="G3552" s="259"/>
      <c r="H3552" s="259"/>
      <c r="I3552" s="259"/>
      <c r="J3552" s="259"/>
    </row>
    <row r="3553" spans="1:10">
      <c r="A3553" s="259"/>
      <c r="B3553" s="259"/>
      <c r="C3553" s="259"/>
      <c r="D3553" s="259"/>
      <c r="E3553" s="259"/>
      <c r="F3553" s="270"/>
      <c r="G3553" s="259"/>
      <c r="H3553" s="259"/>
      <c r="I3553" s="259"/>
      <c r="J3553" s="259"/>
    </row>
    <row r="3554" spans="1:10">
      <c r="A3554" s="259"/>
      <c r="B3554" s="259"/>
      <c r="C3554" s="259"/>
      <c r="D3554" s="259"/>
      <c r="E3554" s="259"/>
      <c r="F3554" s="270"/>
      <c r="G3554" s="259"/>
      <c r="H3554" s="259"/>
      <c r="I3554" s="259"/>
      <c r="J3554" s="259"/>
    </row>
    <row r="3555" spans="1:10">
      <c r="A3555" s="259"/>
      <c r="B3555" s="259"/>
      <c r="C3555" s="259"/>
      <c r="D3555" s="259"/>
      <c r="E3555" s="259"/>
      <c r="F3555" s="270"/>
      <c r="G3555" s="259"/>
      <c r="H3555" s="259"/>
      <c r="I3555" s="259"/>
      <c r="J3555" s="259"/>
    </row>
    <row r="3556" spans="1:10">
      <c r="A3556" s="259"/>
      <c r="B3556" s="259"/>
      <c r="C3556" s="259"/>
      <c r="D3556" s="259"/>
      <c r="E3556" s="259"/>
      <c r="F3556" s="270"/>
      <c r="G3556" s="259"/>
      <c r="H3556" s="259"/>
      <c r="I3556" s="259"/>
      <c r="J3556" s="259"/>
    </row>
    <row r="3557" spans="1:10">
      <c r="A3557" s="259"/>
      <c r="B3557" s="259"/>
      <c r="C3557" s="259"/>
      <c r="D3557" s="259"/>
      <c r="E3557" s="259"/>
      <c r="F3557" s="270"/>
      <c r="G3557" s="259"/>
      <c r="H3557" s="259"/>
      <c r="I3557" s="259"/>
      <c r="J3557" s="259"/>
    </row>
    <row r="3558" spans="1:10">
      <c r="A3558" s="259"/>
      <c r="B3558" s="259"/>
      <c r="C3558" s="259"/>
      <c r="D3558" s="259"/>
      <c r="E3558" s="259"/>
      <c r="F3558" s="270"/>
      <c r="G3558" s="259"/>
      <c r="H3558" s="259"/>
      <c r="I3558" s="259"/>
      <c r="J3558" s="259"/>
    </row>
    <row r="3559" spans="1:10">
      <c r="A3559" s="259"/>
      <c r="B3559" s="259"/>
      <c r="C3559" s="259"/>
      <c r="D3559" s="259"/>
      <c r="E3559" s="259"/>
      <c r="F3559" s="270"/>
      <c r="G3559" s="259"/>
      <c r="H3559" s="259"/>
      <c r="I3559" s="259"/>
      <c r="J3559" s="259"/>
    </row>
    <row r="3560" spans="1:10">
      <c r="A3560" s="259"/>
      <c r="B3560" s="259"/>
      <c r="C3560" s="259"/>
      <c r="D3560" s="259"/>
      <c r="E3560" s="259"/>
      <c r="F3560" s="270"/>
      <c r="G3560" s="259"/>
      <c r="H3560" s="259"/>
      <c r="I3560" s="259"/>
      <c r="J3560" s="259"/>
    </row>
    <row r="3561" spans="1:10">
      <c r="A3561" s="259"/>
      <c r="B3561" s="259"/>
      <c r="C3561" s="259"/>
      <c r="D3561" s="259"/>
      <c r="E3561" s="259"/>
      <c r="F3561" s="270"/>
      <c r="G3561" s="259"/>
      <c r="H3561" s="259"/>
      <c r="I3561" s="259"/>
      <c r="J3561" s="259"/>
    </row>
    <row r="3562" spans="1:10">
      <c r="A3562" s="259"/>
      <c r="B3562" s="259"/>
      <c r="C3562" s="259"/>
      <c r="D3562" s="259"/>
      <c r="E3562" s="259"/>
      <c r="F3562" s="270"/>
      <c r="G3562" s="259"/>
      <c r="H3562" s="259"/>
      <c r="I3562" s="259"/>
      <c r="J3562" s="259"/>
    </row>
    <row r="3563" spans="1:10">
      <c r="A3563" s="259"/>
      <c r="B3563" s="259"/>
      <c r="C3563" s="259"/>
      <c r="D3563" s="259"/>
      <c r="E3563" s="259"/>
      <c r="F3563" s="270"/>
      <c r="G3563" s="259"/>
      <c r="H3563" s="259"/>
      <c r="I3563" s="259"/>
      <c r="J3563" s="259"/>
    </row>
    <row r="3564" spans="1:10">
      <c r="A3564" s="259"/>
      <c r="B3564" s="259"/>
      <c r="C3564" s="259"/>
      <c r="D3564" s="259"/>
      <c r="E3564" s="259"/>
      <c r="F3564" s="270"/>
      <c r="G3564" s="259"/>
      <c r="H3564" s="259"/>
      <c r="I3564" s="259"/>
      <c r="J3564" s="259"/>
    </row>
    <row r="3565" spans="1:10">
      <c r="A3565" s="259"/>
      <c r="B3565" s="259"/>
      <c r="C3565" s="259"/>
      <c r="D3565" s="259"/>
      <c r="E3565" s="259"/>
      <c r="F3565" s="270"/>
      <c r="G3565" s="259"/>
      <c r="H3565" s="259"/>
      <c r="I3565" s="259"/>
      <c r="J3565" s="259"/>
    </row>
    <row r="3566" spans="1:10">
      <c r="A3566" s="259"/>
      <c r="B3566" s="259"/>
      <c r="C3566" s="259"/>
      <c r="D3566" s="259"/>
      <c r="E3566" s="259"/>
      <c r="F3566" s="270"/>
      <c r="G3566" s="259"/>
      <c r="H3566" s="259"/>
      <c r="I3566" s="259"/>
      <c r="J3566" s="259"/>
    </row>
    <row r="3567" spans="1:10">
      <c r="A3567" s="259"/>
      <c r="B3567" s="259"/>
      <c r="C3567" s="259"/>
      <c r="D3567" s="259"/>
      <c r="E3567" s="259"/>
      <c r="F3567" s="270"/>
      <c r="G3567" s="259"/>
      <c r="H3567" s="259"/>
      <c r="I3567" s="259"/>
      <c r="J3567" s="259"/>
    </row>
    <row r="3568" spans="1:10">
      <c r="A3568" s="259"/>
      <c r="B3568" s="259"/>
      <c r="C3568" s="259"/>
      <c r="D3568" s="259"/>
      <c r="E3568" s="259"/>
      <c r="F3568" s="270"/>
      <c r="G3568" s="259"/>
      <c r="H3568" s="259"/>
      <c r="I3568" s="259"/>
      <c r="J3568" s="259"/>
    </row>
    <row r="3569" spans="1:10">
      <c r="A3569" s="259"/>
      <c r="B3569" s="259"/>
      <c r="C3569" s="259"/>
      <c r="D3569" s="259"/>
      <c r="E3569" s="259"/>
      <c r="F3569" s="270"/>
      <c r="G3569" s="259"/>
      <c r="H3569" s="259"/>
      <c r="I3569" s="259"/>
      <c r="J3569" s="259"/>
    </row>
    <row r="3570" spans="1:10">
      <c r="A3570" s="259"/>
      <c r="B3570" s="259"/>
      <c r="C3570" s="259"/>
      <c r="D3570" s="259"/>
      <c r="E3570" s="259"/>
      <c r="F3570" s="270"/>
      <c r="G3570" s="259"/>
      <c r="H3570" s="259"/>
      <c r="I3570" s="259"/>
      <c r="J3570" s="259"/>
    </row>
    <row r="3571" spans="1:10">
      <c r="A3571" s="259"/>
      <c r="B3571" s="259"/>
      <c r="C3571" s="259"/>
      <c r="D3571" s="259"/>
      <c r="E3571" s="259"/>
      <c r="F3571" s="270"/>
      <c r="G3571" s="259"/>
      <c r="H3571" s="259"/>
      <c r="I3571" s="259"/>
      <c r="J3571" s="259"/>
    </row>
    <row r="3572" spans="1:10">
      <c r="A3572" s="259"/>
      <c r="B3572" s="259"/>
      <c r="C3572" s="259"/>
      <c r="D3572" s="259"/>
      <c r="E3572" s="259"/>
      <c r="F3572" s="270"/>
      <c r="G3572" s="259"/>
      <c r="H3572" s="259"/>
      <c r="I3572" s="259"/>
      <c r="J3572" s="259"/>
    </row>
    <row r="3573" spans="1:10">
      <c r="A3573" s="259"/>
      <c r="B3573" s="259"/>
      <c r="C3573" s="259"/>
      <c r="D3573" s="259"/>
      <c r="E3573" s="259"/>
      <c r="F3573" s="270"/>
      <c r="G3573" s="259"/>
      <c r="H3573" s="259"/>
      <c r="I3573" s="259"/>
      <c r="J3573" s="259"/>
    </row>
    <row r="3574" spans="1:10">
      <c r="A3574" s="259"/>
      <c r="B3574" s="259"/>
      <c r="C3574" s="259"/>
      <c r="D3574" s="259"/>
      <c r="E3574" s="259"/>
      <c r="F3574" s="270"/>
      <c r="G3574" s="259"/>
      <c r="H3574" s="259"/>
      <c r="I3574" s="259"/>
      <c r="J3574" s="259"/>
    </row>
    <row r="3575" spans="1:10">
      <c r="A3575" s="259"/>
      <c r="B3575" s="259"/>
      <c r="C3575" s="259"/>
      <c r="D3575" s="259"/>
      <c r="E3575" s="259"/>
      <c r="F3575" s="270"/>
      <c r="G3575" s="259"/>
      <c r="H3575" s="259"/>
      <c r="I3575" s="259"/>
      <c r="J3575" s="259"/>
    </row>
    <row r="3576" spans="1:10">
      <c r="A3576" s="259"/>
      <c r="B3576" s="259"/>
      <c r="C3576" s="259"/>
      <c r="D3576" s="259"/>
      <c r="E3576" s="259"/>
      <c r="F3576" s="270"/>
      <c r="G3576" s="259"/>
      <c r="H3576" s="259"/>
      <c r="I3576" s="259"/>
      <c r="J3576" s="259"/>
    </row>
    <row r="3577" spans="1:10">
      <c r="A3577" s="259"/>
      <c r="B3577" s="259"/>
      <c r="C3577" s="259"/>
      <c r="D3577" s="259"/>
      <c r="E3577" s="259"/>
      <c r="F3577" s="270"/>
      <c r="G3577" s="259"/>
      <c r="H3577" s="259"/>
      <c r="I3577" s="259"/>
      <c r="J3577" s="259"/>
    </row>
    <row r="3578" spans="1:10">
      <c r="A3578" s="259"/>
      <c r="B3578" s="259"/>
      <c r="C3578" s="259"/>
      <c r="D3578" s="259"/>
      <c r="E3578" s="259"/>
      <c r="F3578" s="270"/>
      <c r="G3578" s="259"/>
      <c r="H3578" s="259"/>
      <c r="I3578" s="259"/>
      <c r="J3578" s="259"/>
    </row>
    <row r="3579" spans="1:10">
      <c r="A3579" s="259"/>
      <c r="B3579" s="259"/>
      <c r="C3579" s="259"/>
      <c r="D3579" s="259"/>
      <c r="E3579" s="259"/>
      <c r="F3579" s="270"/>
      <c r="G3579" s="259"/>
      <c r="H3579" s="259"/>
      <c r="I3579" s="259"/>
      <c r="J3579" s="259"/>
    </row>
    <row r="3580" spans="1:10">
      <c r="A3580" s="259"/>
      <c r="B3580" s="259"/>
      <c r="C3580" s="259"/>
      <c r="D3580" s="259"/>
      <c r="E3580" s="259"/>
      <c r="F3580" s="270"/>
      <c r="G3580" s="259"/>
      <c r="H3580" s="259"/>
      <c r="I3580" s="259"/>
      <c r="J3580" s="259"/>
    </row>
    <row r="3581" spans="1:10">
      <c r="A3581" s="259"/>
      <c r="B3581" s="259"/>
      <c r="C3581" s="259"/>
      <c r="D3581" s="259"/>
      <c r="E3581" s="259"/>
      <c r="F3581" s="270"/>
      <c r="G3581" s="259"/>
      <c r="H3581" s="259"/>
      <c r="I3581" s="259"/>
      <c r="J3581" s="259"/>
    </row>
    <row r="3582" spans="1:10">
      <c r="A3582" s="259"/>
      <c r="B3582" s="259"/>
      <c r="C3582" s="259"/>
      <c r="D3582" s="259"/>
      <c r="E3582" s="259"/>
      <c r="F3582" s="270"/>
      <c r="G3582" s="259"/>
      <c r="H3582" s="259"/>
      <c r="I3582" s="259"/>
      <c r="J3582" s="259"/>
    </row>
    <row r="3583" spans="1:10">
      <c r="A3583" s="259"/>
      <c r="B3583" s="259"/>
      <c r="C3583" s="259"/>
      <c r="D3583" s="259"/>
      <c r="E3583" s="259"/>
      <c r="F3583" s="270"/>
      <c r="G3583" s="259"/>
      <c r="H3583" s="259"/>
      <c r="I3583" s="259"/>
      <c r="J3583" s="259"/>
    </row>
    <row r="3584" spans="1:10">
      <c r="A3584" s="259"/>
      <c r="B3584" s="259"/>
      <c r="C3584" s="259"/>
      <c r="D3584" s="259"/>
      <c r="E3584" s="259"/>
      <c r="F3584" s="270"/>
      <c r="G3584" s="259"/>
      <c r="H3584" s="259"/>
      <c r="I3584" s="259"/>
      <c r="J3584" s="259"/>
    </row>
    <row r="3585" spans="1:10">
      <c r="A3585" s="259"/>
      <c r="B3585" s="259"/>
      <c r="C3585" s="259"/>
      <c r="D3585" s="259"/>
      <c r="E3585" s="259"/>
      <c r="F3585" s="270"/>
      <c r="G3585" s="259"/>
      <c r="H3585" s="259"/>
      <c r="I3585" s="259"/>
      <c r="J3585" s="259"/>
    </row>
    <row r="3586" spans="1:10">
      <c r="A3586" s="259"/>
      <c r="B3586" s="259"/>
      <c r="C3586" s="259"/>
      <c r="D3586" s="259"/>
      <c r="E3586" s="259"/>
      <c r="F3586" s="270"/>
      <c r="G3586" s="259"/>
      <c r="H3586" s="259"/>
      <c r="I3586" s="259"/>
      <c r="J3586" s="259"/>
    </row>
    <row r="3587" spans="1:10">
      <c r="A3587" s="259"/>
      <c r="B3587" s="259"/>
      <c r="C3587" s="259"/>
      <c r="D3587" s="259"/>
      <c r="E3587" s="259"/>
      <c r="F3587" s="270"/>
      <c r="G3587" s="259"/>
      <c r="H3587" s="259"/>
      <c r="I3587" s="259"/>
      <c r="J3587" s="259"/>
    </row>
    <row r="3588" spans="1:10">
      <c r="A3588" s="259"/>
      <c r="B3588" s="259"/>
      <c r="C3588" s="259"/>
      <c r="D3588" s="259"/>
      <c r="E3588" s="259"/>
      <c r="F3588" s="270"/>
      <c r="G3588" s="259"/>
      <c r="H3588" s="259"/>
      <c r="I3588" s="259"/>
      <c r="J3588" s="259"/>
    </row>
    <row r="3589" spans="1:10">
      <c r="A3589" s="259"/>
      <c r="B3589" s="259"/>
      <c r="C3589" s="259"/>
      <c r="D3589" s="259"/>
      <c r="E3589" s="259"/>
      <c r="F3589" s="270"/>
      <c r="G3589" s="259"/>
      <c r="H3589" s="259"/>
      <c r="I3589" s="259"/>
      <c r="J3589" s="259"/>
    </row>
    <row r="3590" spans="1:10">
      <c r="A3590" s="259"/>
      <c r="B3590" s="259"/>
      <c r="C3590" s="259"/>
      <c r="D3590" s="259"/>
      <c r="E3590" s="259"/>
      <c r="F3590" s="270"/>
      <c r="G3590" s="259"/>
      <c r="H3590" s="259"/>
      <c r="I3590" s="259"/>
      <c r="J3590" s="259"/>
    </row>
    <row r="3591" spans="1:10">
      <c r="A3591" s="259"/>
      <c r="B3591" s="259"/>
      <c r="C3591" s="259"/>
      <c r="D3591" s="259"/>
      <c r="E3591" s="259"/>
      <c r="F3591" s="270"/>
      <c r="G3591" s="259"/>
      <c r="H3591" s="259"/>
      <c r="I3591" s="259"/>
      <c r="J3591" s="259"/>
    </row>
    <row r="3592" spans="1:10">
      <c r="A3592" s="259"/>
      <c r="B3592" s="259"/>
      <c r="C3592" s="259"/>
      <c r="D3592" s="259"/>
      <c r="E3592" s="259"/>
      <c r="F3592" s="270"/>
      <c r="G3592" s="259"/>
      <c r="H3592" s="259"/>
      <c r="I3592" s="259"/>
      <c r="J3592" s="259"/>
    </row>
    <row r="3593" spans="1:10">
      <c r="A3593" s="259"/>
      <c r="B3593" s="259"/>
      <c r="C3593" s="259"/>
      <c r="D3593" s="259"/>
      <c r="E3593" s="259"/>
      <c r="F3593" s="270"/>
      <c r="G3593" s="259"/>
      <c r="H3593" s="259"/>
      <c r="I3593" s="259"/>
      <c r="J3593" s="259"/>
    </row>
    <row r="3594" spans="1:10">
      <c r="A3594" s="259"/>
      <c r="B3594" s="259"/>
      <c r="C3594" s="259"/>
      <c r="D3594" s="259"/>
      <c r="E3594" s="259"/>
      <c r="F3594" s="270"/>
      <c r="G3594" s="259"/>
      <c r="H3594" s="259"/>
      <c r="I3594" s="259"/>
      <c r="J3594" s="259"/>
    </row>
    <row r="3595" spans="1:10">
      <c r="A3595" s="259"/>
      <c r="B3595" s="259"/>
      <c r="C3595" s="259"/>
      <c r="D3595" s="259"/>
      <c r="E3595" s="259"/>
      <c r="F3595" s="270"/>
      <c r="G3595" s="259"/>
      <c r="H3595" s="259"/>
      <c r="I3595" s="259"/>
      <c r="J3595" s="259"/>
    </row>
    <row r="3596" spans="1:10">
      <c r="A3596" s="259"/>
      <c r="B3596" s="259"/>
      <c r="C3596" s="259"/>
      <c r="D3596" s="259"/>
      <c r="E3596" s="259"/>
      <c r="F3596" s="270"/>
      <c r="G3596" s="259"/>
      <c r="H3596" s="259"/>
      <c r="I3596" s="259"/>
      <c r="J3596" s="259"/>
    </row>
    <row r="3597" spans="1:10">
      <c r="A3597" s="259"/>
      <c r="B3597" s="259"/>
      <c r="C3597" s="259"/>
      <c r="D3597" s="259"/>
      <c r="E3597" s="259"/>
      <c r="F3597" s="270"/>
      <c r="G3597" s="259"/>
      <c r="H3597" s="259"/>
      <c r="I3597" s="259"/>
      <c r="J3597" s="259"/>
    </row>
    <row r="3598" spans="1:10">
      <c r="A3598" s="259"/>
      <c r="B3598" s="259"/>
      <c r="C3598" s="259"/>
      <c r="D3598" s="259"/>
      <c r="E3598" s="259"/>
      <c r="F3598" s="270"/>
      <c r="G3598" s="259"/>
      <c r="H3598" s="259"/>
      <c r="I3598" s="259"/>
      <c r="J3598" s="259"/>
    </row>
    <row r="3599" spans="1:10">
      <c r="A3599" s="259"/>
      <c r="B3599" s="259"/>
      <c r="C3599" s="259"/>
      <c r="D3599" s="259"/>
      <c r="E3599" s="259"/>
      <c r="F3599" s="270"/>
      <c r="G3599" s="259"/>
      <c r="H3599" s="259"/>
      <c r="I3599" s="259"/>
      <c r="J3599" s="259"/>
    </row>
    <row r="3600" spans="1:10">
      <c r="A3600" s="259"/>
      <c r="B3600" s="259"/>
      <c r="C3600" s="259"/>
      <c r="D3600" s="259"/>
      <c r="E3600" s="259"/>
      <c r="F3600" s="270"/>
      <c r="G3600" s="259"/>
      <c r="H3600" s="259"/>
      <c r="I3600" s="259"/>
      <c r="J3600" s="259"/>
    </row>
    <row r="3601" spans="1:10">
      <c r="A3601" s="259"/>
      <c r="B3601" s="259"/>
      <c r="C3601" s="259"/>
      <c r="D3601" s="259"/>
      <c r="E3601" s="259"/>
      <c r="F3601" s="270"/>
      <c r="G3601" s="259"/>
      <c r="H3601" s="259"/>
      <c r="I3601" s="259"/>
      <c r="J3601" s="259"/>
    </row>
    <row r="3602" spans="1:10">
      <c r="A3602" s="259"/>
      <c r="B3602" s="259"/>
      <c r="C3602" s="259"/>
      <c r="D3602" s="259"/>
      <c r="E3602" s="259"/>
      <c r="F3602" s="270"/>
      <c r="G3602" s="259"/>
      <c r="H3602" s="259"/>
      <c r="I3602" s="259"/>
      <c r="J3602" s="259"/>
    </row>
    <row r="3603" spans="1:10">
      <c r="A3603" s="259"/>
      <c r="B3603" s="259"/>
      <c r="C3603" s="259"/>
      <c r="D3603" s="259"/>
      <c r="E3603" s="259"/>
      <c r="F3603" s="270"/>
      <c r="G3603" s="259"/>
      <c r="H3603" s="259"/>
      <c r="I3603" s="259"/>
      <c r="J3603" s="259"/>
    </row>
    <row r="3604" spans="1:10">
      <c r="A3604" s="259"/>
      <c r="B3604" s="259"/>
      <c r="C3604" s="259"/>
      <c r="D3604" s="259"/>
      <c r="E3604" s="259"/>
      <c r="F3604" s="270"/>
      <c r="G3604" s="259"/>
      <c r="H3604" s="259"/>
      <c r="I3604" s="259"/>
      <c r="J3604" s="259"/>
    </row>
    <row r="3605" spans="1:10">
      <c r="A3605" s="259"/>
      <c r="B3605" s="259"/>
      <c r="C3605" s="259"/>
      <c r="D3605" s="259"/>
      <c r="E3605" s="259"/>
      <c r="F3605" s="270"/>
      <c r="G3605" s="259"/>
      <c r="H3605" s="259"/>
      <c r="I3605" s="259"/>
      <c r="J3605" s="259"/>
    </row>
    <row r="3606" spans="1:10">
      <c r="A3606" s="259"/>
      <c r="B3606" s="259"/>
      <c r="C3606" s="259"/>
      <c r="D3606" s="259"/>
      <c r="E3606" s="259"/>
      <c r="F3606" s="270"/>
      <c r="G3606" s="259"/>
      <c r="H3606" s="259"/>
      <c r="I3606" s="259"/>
      <c r="J3606" s="259"/>
    </row>
    <row r="3607" spans="1:10">
      <c r="A3607" s="259"/>
      <c r="B3607" s="259"/>
      <c r="C3607" s="259"/>
      <c r="D3607" s="259"/>
      <c r="E3607" s="259"/>
      <c r="F3607" s="270"/>
      <c r="G3607" s="259"/>
      <c r="H3607" s="259"/>
      <c r="I3607" s="259"/>
      <c r="J3607" s="259"/>
    </row>
    <row r="3608" spans="1:10">
      <c r="A3608" s="259"/>
      <c r="B3608" s="259"/>
      <c r="C3608" s="259"/>
      <c r="D3608" s="259"/>
      <c r="E3608" s="259"/>
      <c r="F3608" s="270"/>
      <c r="G3608" s="259"/>
      <c r="H3608" s="259"/>
      <c r="I3608" s="259"/>
      <c r="J3608" s="259"/>
    </row>
    <row r="3609" spans="1:10">
      <c r="A3609" s="259"/>
      <c r="B3609" s="259"/>
      <c r="C3609" s="259"/>
      <c r="D3609" s="259"/>
      <c r="E3609" s="259"/>
      <c r="F3609" s="270"/>
      <c r="G3609" s="259"/>
      <c r="H3609" s="259"/>
      <c r="I3609" s="259"/>
      <c r="J3609" s="259"/>
    </row>
    <row r="3610" spans="1:10">
      <c r="A3610" s="259"/>
      <c r="B3610" s="259"/>
      <c r="C3610" s="259"/>
      <c r="D3610" s="259"/>
      <c r="E3610" s="259"/>
      <c r="F3610" s="270"/>
      <c r="G3610" s="259"/>
      <c r="H3610" s="259"/>
      <c r="I3610" s="259"/>
      <c r="J3610" s="259"/>
    </row>
    <row r="3611" spans="1:10">
      <c r="A3611" s="259"/>
      <c r="B3611" s="259"/>
      <c r="C3611" s="259"/>
      <c r="D3611" s="259"/>
      <c r="E3611" s="259"/>
      <c r="F3611" s="270"/>
      <c r="G3611" s="259"/>
      <c r="H3611" s="259"/>
      <c r="I3611" s="259"/>
      <c r="J3611" s="259"/>
    </row>
    <row r="3612" spans="1:10">
      <c r="A3612" s="259"/>
      <c r="B3612" s="259"/>
      <c r="C3612" s="259"/>
      <c r="D3612" s="259"/>
      <c r="E3612" s="259"/>
      <c r="F3612" s="270"/>
      <c r="G3612" s="259"/>
      <c r="H3612" s="259"/>
      <c r="I3612" s="259"/>
      <c r="J3612" s="259"/>
    </row>
    <row r="3613" spans="1:10">
      <c r="A3613" s="259"/>
      <c r="B3613" s="259"/>
      <c r="C3613" s="259"/>
      <c r="D3613" s="259"/>
      <c r="E3613" s="259"/>
      <c r="F3613" s="270"/>
      <c r="G3613" s="259"/>
      <c r="H3613" s="259"/>
      <c r="I3613" s="259"/>
      <c r="J3613" s="259"/>
    </row>
    <row r="3614" spans="1:10">
      <c r="A3614" s="259"/>
      <c r="B3614" s="259"/>
      <c r="C3614" s="259"/>
      <c r="D3614" s="259"/>
      <c r="E3614" s="259"/>
      <c r="F3614" s="270"/>
      <c r="G3614" s="259"/>
      <c r="H3614" s="259"/>
      <c r="I3614" s="259"/>
      <c r="J3614" s="259"/>
    </row>
    <row r="3615" spans="1:10">
      <c r="A3615" s="259"/>
      <c r="B3615" s="259"/>
      <c r="C3615" s="259"/>
      <c r="D3615" s="259"/>
      <c r="E3615" s="259"/>
      <c r="F3615" s="270"/>
      <c r="G3615" s="259"/>
      <c r="H3615" s="259"/>
      <c r="I3615" s="259"/>
      <c r="J3615" s="259"/>
    </row>
    <row r="3616" spans="1:10">
      <c r="A3616" s="259"/>
      <c r="B3616" s="259"/>
      <c r="C3616" s="259"/>
      <c r="D3616" s="259"/>
      <c r="E3616" s="259"/>
      <c r="F3616" s="270"/>
      <c r="G3616" s="259"/>
      <c r="H3616" s="259"/>
      <c r="I3616" s="259"/>
      <c r="J3616" s="259"/>
    </row>
    <row r="3617" spans="1:10">
      <c r="A3617" s="259"/>
      <c r="B3617" s="259"/>
      <c r="C3617" s="259"/>
      <c r="D3617" s="259"/>
      <c r="E3617" s="259"/>
      <c r="F3617" s="270"/>
      <c r="G3617" s="259"/>
      <c r="H3617" s="259"/>
      <c r="I3617" s="259"/>
      <c r="J3617" s="259"/>
    </row>
    <row r="3618" spans="1:10">
      <c r="A3618" s="259"/>
      <c r="B3618" s="259"/>
      <c r="C3618" s="259"/>
      <c r="D3618" s="259"/>
      <c r="E3618" s="259"/>
      <c r="F3618" s="270"/>
      <c r="G3618" s="259"/>
      <c r="H3618" s="259"/>
      <c r="I3618" s="259"/>
      <c r="J3618" s="259"/>
    </row>
    <row r="3619" spans="1:10">
      <c r="A3619" s="259"/>
      <c r="B3619" s="259"/>
      <c r="C3619" s="259"/>
      <c r="D3619" s="259"/>
      <c r="E3619" s="259"/>
      <c r="F3619" s="270"/>
      <c r="G3619" s="259"/>
      <c r="H3619" s="259"/>
      <c r="I3619" s="259"/>
      <c r="J3619" s="259"/>
    </row>
    <row r="3620" spans="1:10">
      <c r="A3620" s="259"/>
      <c r="B3620" s="259"/>
      <c r="C3620" s="259"/>
      <c r="D3620" s="259"/>
      <c r="E3620" s="259"/>
      <c r="F3620" s="270"/>
      <c r="G3620" s="259"/>
      <c r="H3620" s="259"/>
      <c r="I3620" s="259"/>
      <c r="J3620" s="259"/>
    </row>
    <row r="3621" spans="1:10">
      <c r="A3621" s="259"/>
      <c r="B3621" s="259"/>
      <c r="C3621" s="259"/>
      <c r="D3621" s="259"/>
      <c r="E3621" s="259"/>
      <c r="F3621" s="270"/>
      <c r="G3621" s="259"/>
      <c r="H3621" s="259"/>
      <c r="I3621" s="259"/>
      <c r="J3621" s="259"/>
    </row>
    <row r="3622" spans="1:10">
      <c r="A3622" s="259"/>
      <c r="B3622" s="259"/>
      <c r="C3622" s="259"/>
      <c r="D3622" s="259"/>
      <c r="E3622" s="259"/>
      <c r="F3622" s="270"/>
      <c r="G3622" s="259"/>
      <c r="H3622" s="259"/>
      <c r="I3622" s="259"/>
      <c r="J3622" s="259"/>
    </row>
    <row r="3623" spans="1:10">
      <c r="A3623" s="259"/>
      <c r="B3623" s="259"/>
      <c r="C3623" s="259"/>
      <c r="D3623" s="259"/>
      <c r="E3623" s="259"/>
      <c r="F3623" s="270"/>
      <c r="G3623" s="259"/>
      <c r="H3623" s="259"/>
      <c r="I3623" s="259"/>
      <c r="J3623" s="259"/>
    </row>
    <row r="3624" spans="1:10">
      <c r="A3624" s="259"/>
      <c r="B3624" s="259"/>
      <c r="C3624" s="259"/>
      <c r="D3624" s="259"/>
      <c r="E3624" s="259"/>
      <c r="F3624" s="270"/>
      <c r="G3624" s="259"/>
      <c r="H3624" s="259"/>
      <c r="I3624" s="259"/>
      <c r="J3624" s="259"/>
    </row>
    <row r="3625" spans="1:10">
      <c r="A3625" s="259"/>
      <c r="B3625" s="259"/>
      <c r="C3625" s="259"/>
      <c r="D3625" s="259"/>
      <c r="E3625" s="259"/>
      <c r="F3625" s="270"/>
      <c r="G3625" s="259"/>
      <c r="H3625" s="259"/>
      <c r="I3625" s="259"/>
      <c r="J3625" s="259"/>
    </row>
    <row r="3626" spans="1:10">
      <c r="A3626" s="259"/>
      <c r="B3626" s="259"/>
      <c r="C3626" s="259"/>
      <c r="D3626" s="259"/>
      <c r="E3626" s="259"/>
      <c r="F3626" s="270"/>
      <c r="G3626" s="259"/>
      <c r="H3626" s="259"/>
      <c r="I3626" s="259"/>
      <c r="J3626" s="259"/>
    </row>
    <row r="3627" spans="1:10">
      <c r="A3627" s="259"/>
      <c r="B3627" s="259"/>
      <c r="C3627" s="259"/>
      <c r="D3627" s="259"/>
      <c r="E3627" s="259"/>
      <c r="F3627" s="270"/>
      <c r="G3627" s="259"/>
      <c r="H3627" s="259"/>
      <c r="I3627" s="259"/>
      <c r="J3627" s="259"/>
    </row>
    <row r="3628" spans="1:10">
      <c r="A3628" s="259"/>
      <c r="B3628" s="259"/>
      <c r="C3628" s="259"/>
      <c r="D3628" s="259"/>
      <c r="E3628" s="259"/>
      <c r="F3628" s="270"/>
      <c r="G3628" s="259"/>
      <c r="H3628" s="259"/>
      <c r="I3628" s="259"/>
      <c r="J3628" s="259"/>
    </row>
    <row r="3629" spans="1:10">
      <c r="A3629" s="259"/>
      <c r="B3629" s="259"/>
      <c r="C3629" s="259"/>
      <c r="D3629" s="259"/>
      <c r="E3629" s="259"/>
      <c r="F3629" s="270"/>
      <c r="G3629" s="259"/>
      <c r="H3629" s="259"/>
      <c r="I3629" s="259"/>
      <c r="J3629" s="259"/>
    </row>
    <row r="3630" spans="1:10">
      <c r="A3630" s="259"/>
      <c r="B3630" s="259"/>
      <c r="C3630" s="259"/>
      <c r="D3630" s="259"/>
      <c r="E3630" s="259"/>
      <c r="F3630" s="270"/>
      <c r="G3630" s="259"/>
      <c r="H3630" s="259"/>
      <c r="I3630" s="259"/>
      <c r="J3630" s="259"/>
    </row>
    <row r="3631" spans="1:10">
      <c r="A3631" s="259"/>
      <c r="B3631" s="259"/>
      <c r="C3631" s="259"/>
      <c r="D3631" s="259"/>
      <c r="E3631" s="259"/>
      <c r="F3631" s="270"/>
      <c r="G3631" s="259"/>
      <c r="H3631" s="259"/>
      <c r="I3631" s="259"/>
      <c r="J3631" s="259"/>
    </row>
    <row r="3632" spans="1:10">
      <c r="A3632" s="259"/>
      <c r="B3632" s="259"/>
      <c r="C3632" s="259"/>
      <c r="D3632" s="259"/>
      <c r="E3632" s="259"/>
      <c r="F3632" s="270"/>
      <c r="G3632" s="259"/>
      <c r="H3632" s="259"/>
      <c r="I3632" s="259"/>
      <c r="J3632" s="259"/>
    </row>
    <row r="3633" spans="1:10">
      <c r="A3633" s="259"/>
      <c r="B3633" s="259"/>
      <c r="C3633" s="259"/>
      <c r="D3633" s="259"/>
      <c r="E3633" s="259"/>
      <c r="F3633" s="270"/>
      <c r="G3633" s="259"/>
      <c r="H3633" s="259"/>
      <c r="I3633" s="259"/>
      <c r="J3633" s="259"/>
    </row>
    <row r="3634" spans="1:10">
      <c r="A3634" s="259"/>
      <c r="B3634" s="259"/>
      <c r="C3634" s="259"/>
      <c r="D3634" s="259"/>
      <c r="E3634" s="259"/>
      <c r="F3634" s="270"/>
      <c r="G3634" s="259"/>
      <c r="H3634" s="259"/>
      <c r="I3634" s="259"/>
      <c r="J3634" s="259"/>
    </row>
    <row r="3635" spans="1:10">
      <c r="A3635" s="259"/>
      <c r="B3635" s="259"/>
      <c r="C3635" s="259"/>
      <c r="D3635" s="259"/>
      <c r="E3635" s="259"/>
      <c r="F3635" s="270"/>
      <c r="G3635" s="259"/>
      <c r="H3635" s="259"/>
      <c r="I3635" s="259"/>
      <c r="J3635" s="259"/>
    </row>
    <row r="3636" spans="1:10">
      <c r="A3636" s="259"/>
      <c r="B3636" s="259"/>
      <c r="C3636" s="259"/>
      <c r="D3636" s="259"/>
      <c r="E3636" s="259"/>
      <c r="F3636" s="270"/>
      <c r="G3636" s="259"/>
      <c r="H3636" s="259"/>
      <c r="I3636" s="259"/>
      <c r="J3636" s="259"/>
    </row>
    <row r="3637" spans="1:10">
      <c r="A3637" s="259"/>
      <c r="B3637" s="259"/>
      <c r="C3637" s="259"/>
      <c r="D3637" s="259"/>
      <c r="E3637" s="259"/>
      <c r="F3637" s="270"/>
      <c r="G3637" s="259"/>
      <c r="H3637" s="259"/>
      <c r="I3637" s="259"/>
      <c r="J3637" s="259"/>
    </row>
    <row r="3638" spans="1:10">
      <c r="A3638" s="259"/>
      <c r="B3638" s="259"/>
      <c r="C3638" s="259"/>
      <c r="D3638" s="259"/>
      <c r="E3638" s="259"/>
      <c r="F3638" s="270"/>
      <c r="G3638" s="259"/>
      <c r="H3638" s="259"/>
      <c r="I3638" s="259"/>
      <c r="J3638" s="259"/>
    </row>
    <row r="3639" spans="1:10">
      <c r="A3639" s="259"/>
      <c r="B3639" s="259"/>
      <c r="C3639" s="259"/>
      <c r="D3639" s="259"/>
      <c r="E3639" s="259"/>
      <c r="F3639" s="270"/>
      <c r="G3639" s="259"/>
      <c r="H3639" s="259"/>
      <c r="I3639" s="259"/>
      <c r="J3639" s="259"/>
    </row>
    <row r="3640" spans="1:10">
      <c r="A3640" s="259"/>
      <c r="B3640" s="259"/>
      <c r="C3640" s="259"/>
      <c r="D3640" s="259"/>
      <c r="E3640" s="259"/>
      <c r="F3640" s="270"/>
      <c r="G3640" s="259"/>
      <c r="H3640" s="259"/>
      <c r="I3640" s="259"/>
      <c r="J3640" s="259"/>
    </row>
    <row r="3641" spans="1:10">
      <c r="A3641" s="259"/>
      <c r="B3641" s="259"/>
      <c r="C3641" s="259"/>
      <c r="D3641" s="259"/>
      <c r="E3641" s="259"/>
      <c r="F3641" s="270"/>
      <c r="G3641" s="259"/>
      <c r="H3641" s="259"/>
      <c r="I3641" s="259"/>
      <c r="J3641" s="259"/>
    </row>
    <row r="3642" spans="1:10">
      <c r="A3642" s="259"/>
      <c r="B3642" s="259"/>
      <c r="C3642" s="259"/>
      <c r="D3642" s="259"/>
      <c r="E3642" s="259"/>
      <c r="F3642" s="270"/>
      <c r="G3642" s="259"/>
      <c r="H3642" s="259"/>
      <c r="I3642" s="259"/>
      <c r="J3642" s="259"/>
    </row>
    <row r="3643" spans="1:10">
      <c r="A3643" s="259"/>
      <c r="B3643" s="259"/>
      <c r="C3643" s="259"/>
      <c r="D3643" s="259"/>
      <c r="E3643" s="259"/>
      <c r="F3643" s="270"/>
      <c r="G3643" s="259"/>
      <c r="H3643" s="259"/>
      <c r="I3643" s="259"/>
      <c r="J3643" s="259"/>
    </row>
    <row r="3644" spans="1:10">
      <c r="A3644" s="259"/>
      <c r="B3644" s="259"/>
      <c r="C3644" s="259"/>
      <c r="D3644" s="259"/>
      <c r="E3644" s="259"/>
      <c r="F3644" s="270"/>
      <c r="G3644" s="259"/>
      <c r="H3644" s="259"/>
      <c r="I3644" s="259"/>
      <c r="J3644" s="259"/>
    </row>
    <row r="3645" spans="1:10">
      <c r="A3645" s="259"/>
      <c r="B3645" s="259"/>
      <c r="C3645" s="259"/>
      <c r="D3645" s="259"/>
      <c r="E3645" s="259"/>
      <c r="F3645" s="270"/>
      <c r="G3645" s="259"/>
      <c r="H3645" s="259"/>
      <c r="I3645" s="259"/>
      <c r="J3645" s="259"/>
    </row>
    <row r="3646" spans="1:10">
      <c r="A3646" s="259"/>
      <c r="B3646" s="259"/>
      <c r="C3646" s="259"/>
      <c r="D3646" s="259"/>
      <c r="E3646" s="259"/>
      <c r="F3646" s="270"/>
      <c r="G3646" s="259"/>
      <c r="H3646" s="259"/>
      <c r="I3646" s="259"/>
      <c r="J3646" s="259"/>
    </row>
    <row r="3647" spans="1:10">
      <c r="A3647" s="259"/>
      <c r="B3647" s="259"/>
      <c r="C3647" s="259"/>
      <c r="D3647" s="259"/>
      <c r="E3647" s="259"/>
      <c r="F3647" s="270"/>
      <c r="G3647" s="259"/>
      <c r="H3647" s="259"/>
      <c r="I3647" s="259"/>
      <c r="J3647" s="259"/>
    </row>
    <row r="3648" spans="1:10">
      <c r="A3648" s="259"/>
      <c r="B3648" s="259"/>
      <c r="C3648" s="259"/>
      <c r="D3648" s="259"/>
      <c r="E3648" s="259"/>
      <c r="F3648" s="270"/>
      <c r="G3648" s="259"/>
      <c r="H3648" s="259"/>
      <c r="I3648" s="259"/>
      <c r="J3648" s="259"/>
    </row>
    <row r="3649" spans="1:10">
      <c r="A3649" s="259"/>
      <c r="B3649" s="259"/>
      <c r="C3649" s="259"/>
      <c r="D3649" s="259"/>
      <c r="E3649" s="259"/>
      <c r="F3649" s="270"/>
      <c r="G3649" s="259"/>
      <c r="H3649" s="259"/>
      <c r="I3649" s="259"/>
      <c r="J3649" s="259"/>
    </row>
    <row r="3650" spans="1:10">
      <c r="A3650" s="259"/>
      <c r="B3650" s="259"/>
      <c r="C3650" s="259"/>
      <c r="D3650" s="259"/>
      <c r="E3650" s="259"/>
      <c r="F3650" s="270"/>
      <c r="G3650" s="259"/>
      <c r="H3650" s="259"/>
      <c r="I3650" s="259"/>
      <c r="J3650" s="259"/>
    </row>
    <row r="3651" spans="1:10">
      <c r="A3651" s="259"/>
      <c r="B3651" s="259"/>
      <c r="C3651" s="259"/>
      <c r="D3651" s="259"/>
      <c r="E3651" s="259"/>
      <c r="F3651" s="270"/>
      <c r="G3651" s="259"/>
      <c r="H3651" s="259"/>
      <c r="I3651" s="259"/>
      <c r="J3651" s="259"/>
    </row>
    <row r="3652" spans="1:10">
      <c r="A3652" s="259"/>
      <c r="B3652" s="259"/>
      <c r="C3652" s="259"/>
      <c r="D3652" s="259"/>
      <c r="E3652" s="259"/>
      <c r="F3652" s="270"/>
      <c r="G3652" s="259"/>
      <c r="H3652" s="259"/>
      <c r="I3652" s="259"/>
      <c r="J3652" s="259"/>
    </row>
    <row r="3653" spans="1:10">
      <c r="A3653" s="259"/>
      <c r="B3653" s="259"/>
      <c r="C3653" s="259"/>
      <c r="D3653" s="259"/>
      <c r="E3653" s="259"/>
      <c r="F3653" s="270"/>
      <c r="G3653" s="259"/>
      <c r="H3653" s="259"/>
      <c r="I3653" s="259"/>
      <c r="J3653" s="259"/>
    </row>
    <row r="3654" spans="1:10">
      <c r="A3654" s="259"/>
      <c r="B3654" s="259"/>
      <c r="C3654" s="259"/>
      <c r="D3654" s="259"/>
      <c r="E3654" s="259"/>
      <c r="F3654" s="270"/>
      <c r="G3654" s="259"/>
      <c r="H3654" s="259"/>
      <c r="I3654" s="259"/>
      <c r="J3654" s="259"/>
    </row>
    <row r="3655" spans="1:10">
      <c r="A3655" s="259"/>
      <c r="B3655" s="259"/>
      <c r="C3655" s="259"/>
      <c r="D3655" s="259"/>
      <c r="E3655" s="259"/>
      <c r="F3655" s="270"/>
      <c r="G3655" s="259"/>
      <c r="H3655" s="259"/>
      <c r="I3655" s="259"/>
      <c r="J3655" s="259"/>
    </row>
    <row r="3656" spans="1:10">
      <c r="A3656" s="259"/>
      <c r="B3656" s="259"/>
      <c r="C3656" s="259"/>
      <c r="D3656" s="259"/>
      <c r="E3656" s="259"/>
      <c r="F3656" s="270"/>
      <c r="G3656" s="259"/>
      <c r="H3656" s="259"/>
      <c r="I3656" s="259"/>
      <c r="J3656" s="259"/>
    </row>
    <row r="3657" spans="1:10">
      <c r="A3657" s="259"/>
      <c r="B3657" s="259"/>
      <c r="C3657" s="259"/>
      <c r="D3657" s="259"/>
      <c r="E3657" s="259"/>
      <c r="F3657" s="270"/>
      <c r="G3657" s="259"/>
      <c r="H3657" s="259"/>
      <c r="I3657" s="259"/>
      <c r="J3657" s="259"/>
    </row>
    <row r="3658" spans="1:10">
      <c r="A3658" s="259"/>
      <c r="B3658" s="259"/>
      <c r="C3658" s="259"/>
      <c r="D3658" s="259"/>
      <c r="E3658" s="259"/>
      <c r="F3658" s="270"/>
      <c r="G3658" s="259"/>
      <c r="H3658" s="259"/>
      <c r="I3658" s="259"/>
      <c r="J3658" s="259"/>
    </row>
    <row r="3659" spans="1:10">
      <c r="A3659" s="259"/>
      <c r="B3659" s="259"/>
      <c r="C3659" s="259"/>
      <c r="D3659" s="259"/>
      <c r="E3659" s="259"/>
      <c r="F3659" s="270"/>
      <c r="G3659" s="259"/>
      <c r="H3659" s="259"/>
      <c r="I3659" s="259"/>
      <c r="J3659" s="259"/>
    </row>
    <row r="3660" spans="1:10">
      <c r="A3660" s="259"/>
      <c r="B3660" s="259"/>
      <c r="C3660" s="259"/>
      <c r="D3660" s="259"/>
      <c r="E3660" s="259"/>
      <c r="F3660" s="270"/>
      <c r="G3660" s="259"/>
      <c r="H3660" s="259"/>
      <c r="I3660" s="259"/>
      <c r="J3660" s="259"/>
    </row>
    <row r="3661" spans="1:10">
      <c r="A3661" s="259"/>
      <c r="B3661" s="259"/>
      <c r="C3661" s="259"/>
      <c r="D3661" s="259"/>
      <c r="E3661" s="259"/>
      <c r="F3661" s="270"/>
      <c r="G3661" s="259"/>
      <c r="H3661" s="259"/>
      <c r="I3661" s="259"/>
      <c r="J3661" s="259"/>
    </row>
    <row r="3662" spans="1:10">
      <c r="A3662" s="259"/>
      <c r="B3662" s="259"/>
      <c r="C3662" s="259"/>
      <c r="D3662" s="259"/>
      <c r="E3662" s="259"/>
      <c r="F3662" s="270"/>
      <c r="G3662" s="259"/>
      <c r="H3662" s="259"/>
      <c r="I3662" s="259"/>
      <c r="J3662" s="259"/>
    </row>
    <row r="3663" spans="1:10">
      <c r="A3663" s="259"/>
      <c r="B3663" s="259"/>
      <c r="C3663" s="259"/>
      <c r="D3663" s="259"/>
      <c r="E3663" s="259"/>
      <c r="F3663" s="270"/>
      <c r="G3663" s="259"/>
      <c r="H3663" s="259"/>
      <c r="I3663" s="259"/>
      <c r="J3663" s="259"/>
    </row>
    <row r="3664" spans="1:10">
      <c r="A3664" s="259"/>
      <c r="B3664" s="259"/>
      <c r="C3664" s="259"/>
      <c r="D3664" s="259"/>
      <c r="E3664" s="259"/>
      <c r="F3664" s="270"/>
      <c r="G3664" s="259"/>
      <c r="H3664" s="259"/>
      <c r="I3664" s="259"/>
      <c r="J3664" s="259"/>
    </row>
    <row r="3665" spans="1:10">
      <c r="A3665" s="259"/>
      <c r="B3665" s="259"/>
      <c r="C3665" s="259"/>
      <c r="D3665" s="259"/>
      <c r="E3665" s="259"/>
      <c r="F3665" s="270"/>
      <c r="G3665" s="259"/>
      <c r="H3665" s="259"/>
      <c r="I3665" s="259"/>
      <c r="J3665" s="259"/>
    </row>
    <row r="3666" spans="1:10">
      <c r="A3666" s="259"/>
      <c r="B3666" s="259"/>
      <c r="C3666" s="259"/>
      <c r="D3666" s="259"/>
      <c r="E3666" s="259"/>
      <c r="F3666" s="270"/>
      <c r="G3666" s="259"/>
      <c r="H3666" s="259"/>
      <c r="I3666" s="259"/>
      <c r="J3666" s="259"/>
    </row>
    <row r="3667" spans="1:10">
      <c r="A3667" s="259"/>
      <c r="B3667" s="259"/>
      <c r="C3667" s="259"/>
      <c r="D3667" s="259"/>
      <c r="E3667" s="259"/>
      <c r="F3667" s="270"/>
      <c r="G3667" s="259"/>
      <c r="H3667" s="259"/>
      <c r="I3667" s="259"/>
      <c r="J3667" s="259"/>
    </row>
    <row r="3668" spans="1:10">
      <c r="A3668" s="259"/>
      <c r="B3668" s="259"/>
      <c r="C3668" s="259"/>
      <c r="D3668" s="259"/>
      <c r="E3668" s="259"/>
      <c r="F3668" s="270"/>
      <c r="G3668" s="259"/>
      <c r="H3668" s="259"/>
      <c r="I3668" s="259"/>
      <c r="J3668" s="259"/>
    </row>
    <row r="3669" spans="1:10">
      <c r="A3669" s="259"/>
      <c r="B3669" s="259"/>
      <c r="C3669" s="259"/>
      <c r="D3669" s="259"/>
      <c r="E3669" s="259"/>
      <c r="F3669" s="270"/>
      <c r="G3669" s="259"/>
      <c r="H3669" s="259"/>
      <c r="I3669" s="259"/>
      <c r="J3669" s="259"/>
    </row>
    <row r="3670" spans="1:10">
      <c r="A3670" s="259"/>
      <c r="B3670" s="259"/>
      <c r="C3670" s="259"/>
      <c r="D3670" s="259"/>
      <c r="E3670" s="259"/>
      <c r="F3670" s="270"/>
      <c r="G3670" s="259"/>
      <c r="H3670" s="259"/>
      <c r="I3670" s="259"/>
      <c r="J3670" s="259"/>
    </row>
    <row r="3671" spans="1:10">
      <c r="A3671" s="259"/>
      <c r="B3671" s="259"/>
      <c r="C3671" s="259"/>
      <c r="D3671" s="259"/>
      <c r="E3671" s="259"/>
      <c r="F3671" s="270"/>
      <c r="G3671" s="259"/>
      <c r="H3671" s="259"/>
      <c r="I3671" s="259"/>
      <c r="J3671" s="259"/>
    </row>
    <row r="3672" spans="1:10">
      <c r="A3672" s="259"/>
      <c r="B3672" s="259"/>
      <c r="C3672" s="259"/>
      <c r="D3672" s="259"/>
      <c r="E3672" s="259"/>
      <c r="F3672" s="270"/>
      <c r="G3672" s="259"/>
      <c r="H3672" s="259"/>
      <c r="I3672" s="259"/>
      <c r="J3672" s="259"/>
    </row>
    <row r="3673" spans="1:10">
      <c r="A3673" s="259"/>
      <c r="B3673" s="259"/>
      <c r="C3673" s="259"/>
      <c r="D3673" s="259"/>
      <c r="E3673" s="259"/>
      <c r="F3673" s="270"/>
      <c r="G3673" s="259"/>
      <c r="H3673" s="259"/>
      <c r="I3673" s="259"/>
      <c r="J3673" s="259"/>
    </row>
    <row r="3674" spans="1:10">
      <c r="A3674" s="259"/>
      <c r="B3674" s="259"/>
      <c r="C3674" s="259"/>
      <c r="D3674" s="259"/>
      <c r="E3674" s="259"/>
      <c r="F3674" s="270"/>
      <c r="G3674" s="259"/>
      <c r="H3674" s="259"/>
      <c r="I3674" s="259"/>
      <c r="J3674" s="259"/>
    </row>
    <row r="3675" spans="1:10">
      <c r="A3675" s="259"/>
      <c r="B3675" s="259"/>
      <c r="C3675" s="259"/>
      <c r="D3675" s="259"/>
      <c r="E3675" s="259"/>
      <c r="F3675" s="270"/>
      <c r="G3675" s="259"/>
      <c r="H3675" s="259"/>
      <c r="I3675" s="259"/>
      <c r="J3675" s="259"/>
    </row>
    <row r="3676" spans="1:10">
      <c r="A3676" s="259"/>
      <c r="B3676" s="259"/>
      <c r="C3676" s="259"/>
      <c r="D3676" s="259"/>
      <c r="E3676" s="259"/>
      <c r="F3676" s="270"/>
      <c r="G3676" s="259"/>
      <c r="H3676" s="259"/>
      <c r="I3676" s="259"/>
      <c r="J3676" s="259"/>
    </row>
    <row r="3677" spans="1:10">
      <c r="A3677" s="259"/>
      <c r="B3677" s="259"/>
      <c r="C3677" s="259"/>
      <c r="D3677" s="259"/>
      <c r="E3677" s="259"/>
      <c r="F3677" s="270"/>
      <c r="G3677" s="259"/>
      <c r="H3677" s="259"/>
      <c r="I3677" s="259"/>
      <c r="J3677" s="259"/>
    </row>
    <row r="3678" spans="1:10">
      <c r="A3678" s="259"/>
      <c r="B3678" s="259"/>
      <c r="C3678" s="259"/>
      <c r="D3678" s="259"/>
      <c r="E3678" s="259"/>
      <c r="F3678" s="270"/>
      <c r="G3678" s="259"/>
      <c r="H3678" s="259"/>
      <c r="I3678" s="259"/>
      <c r="J3678" s="259"/>
    </row>
    <row r="3679" spans="1:10">
      <c r="A3679" s="259"/>
      <c r="B3679" s="259"/>
      <c r="C3679" s="259"/>
      <c r="D3679" s="259"/>
      <c r="E3679" s="259"/>
      <c r="F3679" s="270"/>
      <c r="G3679" s="259"/>
      <c r="H3679" s="259"/>
      <c r="I3679" s="259"/>
      <c r="J3679" s="259"/>
    </row>
    <row r="3680" spans="1:10">
      <c r="A3680" s="259"/>
      <c r="B3680" s="259"/>
      <c r="C3680" s="259"/>
      <c r="D3680" s="259"/>
      <c r="E3680" s="259"/>
      <c r="F3680" s="270"/>
      <c r="G3680" s="259"/>
      <c r="H3680" s="259"/>
      <c r="I3680" s="259"/>
      <c r="J3680" s="259"/>
    </row>
    <row r="3681" spans="1:10">
      <c r="A3681" s="259"/>
      <c r="B3681" s="259"/>
      <c r="C3681" s="259"/>
      <c r="D3681" s="259"/>
      <c r="E3681" s="259"/>
      <c r="F3681" s="270"/>
      <c r="G3681" s="259"/>
      <c r="H3681" s="259"/>
      <c r="I3681" s="259"/>
      <c r="J3681" s="259"/>
    </row>
    <row r="3682" spans="1:10">
      <c r="A3682" s="259"/>
      <c r="B3682" s="259"/>
      <c r="C3682" s="259"/>
      <c r="D3682" s="259"/>
      <c r="E3682" s="259"/>
      <c r="F3682" s="270"/>
      <c r="G3682" s="259"/>
      <c r="H3682" s="259"/>
      <c r="I3682" s="259"/>
      <c r="J3682" s="259"/>
    </row>
    <row r="3683" spans="1:10">
      <c r="A3683" s="259"/>
      <c r="B3683" s="259"/>
      <c r="C3683" s="259"/>
      <c r="D3683" s="259"/>
      <c r="E3683" s="259"/>
      <c r="F3683" s="270"/>
      <c r="G3683" s="259"/>
      <c r="H3683" s="259"/>
      <c r="I3683" s="259"/>
      <c r="J3683" s="259"/>
    </row>
    <row r="3684" spans="1:10">
      <c r="A3684" s="259"/>
      <c r="B3684" s="259"/>
      <c r="C3684" s="259"/>
      <c r="D3684" s="259"/>
      <c r="E3684" s="259"/>
      <c r="F3684" s="270"/>
      <c r="G3684" s="259"/>
      <c r="H3684" s="259"/>
      <c r="I3684" s="259"/>
      <c r="J3684" s="259"/>
    </row>
    <row r="3685" spans="1:10">
      <c r="A3685" s="259"/>
      <c r="B3685" s="259"/>
      <c r="C3685" s="259"/>
      <c r="D3685" s="259"/>
      <c r="E3685" s="259"/>
      <c r="F3685" s="270"/>
      <c r="G3685" s="259"/>
      <c r="H3685" s="259"/>
      <c r="I3685" s="259"/>
      <c r="J3685" s="259"/>
    </row>
    <row r="3686" spans="1:10">
      <c r="A3686" s="259"/>
      <c r="B3686" s="259"/>
      <c r="C3686" s="259"/>
      <c r="D3686" s="259"/>
      <c r="E3686" s="259"/>
      <c r="F3686" s="270"/>
      <c r="G3686" s="259"/>
      <c r="H3686" s="259"/>
      <c r="I3686" s="259"/>
      <c r="J3686" s="259"/>
    </row>
    <row r="3687" spans="1:10">
      <c r="A3687" s="259"/>
      <c r="B3687" s="259"/>
      <c r="C3687" s="259"/>
      <c r="D3687" s="259"/>
      <c r="E3687" s="259"/>
      <c r="F3687" s="270"/>
      <c r="G3687" s="259"/>
      <c r="H3687" s="259"/>
      <c r="I3687" s="259"/>
      <c r="J3687" s="259"/>
    </row>
    <row r="3688" spans="1:10">
      <c r="A3688" s="259"/>
      <c r="B3688" s="259"/>
      <c r="C3688" s="259"/>
      <c r="D3688" s="259"/>
      <c r="E3688" s="259"/>
      <c r="F3688" s="270"/>
      <c r="G3688" s="259"/>
      <c r="H3688" s="259"/>
      <c r="I3688" s="259"/>
      <c r="J3688" s="259"/>
    </row>
    <row r="3689" spans="1:10">
      <c r="A3689" s="259"/>
      <c r="B3689" s="259"/>
      <c r="C3689" s="259"/>
      <c r="D3689" s="259"/>
      <c r="E3689" s="259"/>
      <c r="F3689" s="270"/>
      <c r="G3689" s="259"/>
      <c r="H3689" s="259"/>
      <c r="I3689" s="259"/>
      <c r="J3689" s="259"/>
    </row>
    <row r="3690" spans="1:10">
      <c r="A3690" s="259"/>
      <c r="B3690" s="259"/>
      <c r="C3690" s="259"/>
      <c r="D3690" s="259"/>
      <c r="E3690" s="259"/>
      <c r="F3690" s="270"/>
      <c r="G3690" s="259"/>
      <c r="H3690" s="259"/>
      <c r="I3690" s="259"/>
      <c r="J3690" s="259"/>
    </row>
    <row r="3691" spans="1:10">
      <c r="A3691" s="259"/>
      <c r="B3691" s="259"/>
      <c r="C3691" s="259"/>
      <c r="D3691" s="259"/>
      <c r="E3691" s="259"/>
      <c r="F3691" s="270"/>
      <c r="G3691" s="259"/>
      <c r="H3691" s="259"/>
      <c r="I3691" s="259"/>
      <c r="J3691" s="259"/>
    </row>
    <row r="3692" spans="1:10">
      <c r="A3692" s="259"/>
      <c r="B3692" s="259"/>
      <c r="C3692" s="259"/>
      <c r="D3692" s="259"/>
      <c r="E3692" s="259"/>
      <c r="F3692" s="270"/>
      <c r="G3692" s="259"/>
      <c r="H3692" s="259"/>
      <c r="I3692" s="259"/>
      <c r="J3692" s="259"/>
    </row>
    <row r="3693" spans="1:10">
      <c r="A3693" s="259"/>
      <c r="B3693" s="259"/>
      <c r="C3693" s="259"/>
      <c r="D3693" s="259"/>
      <c r="E3693" s="259"/>
      <c r="F3693" s="270"/>
      <c r="G3693" s="259"/>
      <c r="H3693" s="259"/>
      <c r="I3693" s="259"/>
      <c r="J3693" s="259"/>
    </row>
    <row r="3694" spans="1:10">
      <c r="A3694" s="259"/>
      <c r="B3694" s="259"/>
      <c r="C3694" s="259"/>
      <c r="D3694" s="259"/>
      <c r="E3694" s="259"/>
      <c r="F3694" s="270"/>
      <c r="G3694" s="259"/>
      <c r="H3694" s="259"/>
      <c r="I3694" s="259"/>
      <c r="J3694" s="259"/>
    </row>
    <row r="3695" spans="1:10">
      <c r="A3695" s="259"/>
      <c r="B3695" s="259"/>
      <c r="C3695" s="259"/>
      <c r="D3695" s="259"/>
      <c r="E3695" s="259"/>
      <c r="F3695" s="270"/>
      <c r="G3695" s="259"/>
      <c r="H3695" s="259"/>
      <c r="I3695" s="259"/>
      <c r="J3695" s="259"/>
    </row>
    <row r="3696" spans="1:10">
      <c r="A3696" s="259"/>
      <c r="B3696" s="259"/>
      <c r="C3696" s="259"/>
      <c r="D3696" s="259"/>
      <c r="E3696" s="259"/>
      <c r="F3696" s="270"/>
      <c r="G3696" s="259"/>
      <c r="H3696" s="259"/>
      <c r="I3696" s="259"/>
      <c r="J3696" s="259"/>
    </row>
    <row r="3697" spans="1:10">
      <c r="A3697" s="259"/>
      <c r="B3697" s="259"/>
      <c r="C3697" s="259"/>
      <c r="D3697" s="259"/>
      <c r="E3697" s="259"/>
      <c r="F3697" s="270"/>
      <c r="G3697" s="259"/>
      <c r="H3697" s="259"/>
      <c r="I3697" s="259"/>
      <c r="J3697" s="259"/>
    </row>
    <row r="3698" spans="1:10">
      <c r="A3698" s="259"/>
      <c r="B3698" s="259"/>
      <c r="C3698" s="259"/>
      <c r="D3698" s="259"/>
      <c r="E3698" s="259"/>
      <c r="F3698" s="270"/>
      <c r="G3698" s="259"/>
      <c r="H3698" s="259"/>
      <c r="I3698" s="259"/>
      <c r="J3698" s="259"/>
    </row>
    <row r="3699" spans="1:10">
      <c r="A3699" s="259"/>
      <c r="B3699" s="259"/>
      <c r="C3699" s="259"/>
      <c r="D3699" s="259"/>
      <c r="E3699" s="259"/>
      <c r="F3699" s="270"/>
      <c r="G3699" s="259"/>
      <c r="H3699" s="259"/>
      <c r="I3699" s="259"/>
      <c r="J3699" s="259"/>
    </row>
    <row r="3700" spans="1:10">
      <c r="A3700" s="259"/>
      <c r="B3700" s="259"/>
      <c r="C3700" s="259"/>
      <c r="D3700" s="259"/>
      <c r="E3700" s="259"/>
      <c r="F3700" s="270"/>
      <c r="G3700" s="259"/>
      <c r="H3700" s="259"/>
      <c r="I3700" s="259"/>
      <c r="J3700" s="259"/>
    </row>
    <row r="3701" spans="1:10">
      <c r="A3701" s="259"/>
      <c r="B3701" s="259"/>
      <c r="C3701" s="259"/>
      <c r="D3701" s="259"/>
      <c r="E3701" s="259"/>
      <c r="F3701" s="270"/>
      <c r="G3701" s="259"/>
      <c r="H3701" s="259"/>
      <c r="I3701" s="259"/>
      <c r="J3701" s="259"/>
    </row>
    <row r="3702" spans="1:10">
      <c r="A3702" s="259"/>
      <c r="B3702" s="259"/>
      <c r="C3702" s="259"/>
      <c r="D3702" s="259"/>
      <c r="E3702" s="259"/>
      <c r="F3702" s="270"/>
      <c r="G3702" s="259"/>
      <c r="H3702" s="259"/>
      <c r="I3702" s="259"/>
      <c r="J3702" s="259"/>
    </row>
    <row r="3703" spans="1:10">
      <c r="A3703" s="259"/>
      <c r="B3703" s="259"/>
      <c r="C3703" s="259"/>
      <c r="D3703" s="259"/>
      <c r="E3703" s="259"/>
      <c r="F3703" s="270"/>
      <c r="G3703" s="259"/>
      <c r="H3703" s="259"/>
      <c r="I3703" s="259"/>
      <c r="J3703" s="259"/>
    </row>
    <row r="3704" spans="1:10">
      <c r="A3704" s="259"/>
      <c r="B3704" s="259"/>
      <c r="C3704" s="259"/>
      <c r="D3704" s="259"/>
      <c r="E3704" s="259"/>
      <c r="F3704" s="270"/>
      <c r="G3704" s="259"/>
      <c r="H3704" s="259"/>
      <c r="I3704" s="259"/>
      <c r="J3704" s="259"/>
    </row>
    <row r="3705" spans="1:10">
      <c r="A3705" s="259"/>
      <c r="B3705" s="259"/>
      <c r="C3705" s="259"/>
      <c r="D3705" s="259"/>
      <c r="E3705" s="259"/>
      <c r="F3705" s="270"/>
      <c r="G3705" s="259"/>
      <c r="H3705" s="259"/>
      <c r="I3705" s="259"/>
      <c r="J3705" s="259"/>
    </row>
    <row r="3706" spans="1:10">
      <c r="A3706" s="259"/>
      <c r="B3706" s="259"/>
      <c r="C3706" s="259"/>
      <c r="D3706" s="259"/>
      <c r="E3706" s="259"/>
      <c r="F3706" s="270"/>
      <c r="G3706" s="259"/>
      <c r="H3706" s="259"/>
      <c r="I3706" s="259"/>
      <c r="J3706" s="259"/>
    </row>
    <row r="3707" spans="1:10">
      <c r="A3707" s="259"/>
      <c r="B3707" s="259"/>
      <c r="C3707" s="259"/>
      <c r="D3707" s="259"/>
      <c r="E3707" s="259"/>
      <c r="F3707" s="270"/>
      <c r="G3707" s="259"/>
      <c r="H3707" s="259"/>
      <c r="I3707" s="259"/>
      <c r="J3707" s="259"/>
    </row>
    <row r="3708" spans="1:10">
      <c r="A3708" s="259"/>
      <c r="B3708" s="259"/>
      <c r="C3708" s="259"/>
      <c r="D3708" s="259"/>
      <c r="E3708" s="259"/>
      <c r="F3708" s="270"/>
      <c r="G3708" s="259"/>
      <c r="H3708" s="259"/>
      <c r="I3708" s="259"/>
      <c r="J3708" s="259"/>
    </row>
    <row r="3709" spans="1:10">
      <c r="A3709" s="259"/>
      <c r="B3709" s="259"/>
      <c r="C3709" s="259"/>
      <c r="D3709" s="259"/>
      <c r="E3709" s="259"/>
      <c r="F3709" s="270"/>
      <c r="G3709" s="259"/>
      <c r="H3709" s="259"/>
      <c r="I3709" s="259"/>
      <c r="J3709" s="259"/>
    </row>
    <row r="3710" spans="1:10">
      <c r="A3710" s="259"/>
      <c r="B3710" s="259"/>
      <c r="C3710" s="259"/>
      <c r="D3710" s="259"/>
      <c r="E3710" s="259"/>
      <c r="F3710" s="270"/>
      <c r="G3710" s="259"/>
      <c r="H3710" s="259"/>
      <c r="I3710" s="259"/>
      <c r="J3710" s="259"/>
    </row>
    <row r="3711" spans="1:10">
      <c r="A3711" s="259"/>
      <c r="B3711" s="259"/>
      <c r="C3711" s="259"/>
      <c r="D3711" s="259"/>
      <c r="E3711" s="259"/>
      <c r="F3711" s="270"/>
      <c r="G3711" s="259"/>
      <c r="H3711" s="259"/>
      <c r="I3711" s="259"/>
      <c r="J3711" s="259"/>
    </row>
    <row r="3712" spans="1:10">
      <c r="A3712" s="259"/>
      <c r="B3712" s="259"/>
      <c r="C3712" s="259"/>
      <c r="D3712" s="259"/>
      <c r="E3712" s="259"/>
      <c r="F3712" s="270"/>
      <c r="G3712" s="259"/>
      <c r="H3712" s="259"/>
      <c r="I3712" s="259"/>
      <c r="J3712" s="259"/>
    </row>
    <row r="3713" spans="1:10">
      <c r="A3713" s="259"/>
      <c r="B3713" s="259"/>
      <c r="C3713" s="259"/>
      <c r="D3713" s="259"/>
      <c r="E3713" s="259"/>
      <c r="F3713" s="270"/>
      <c r="G3713" s="259"/>
      <c r="H3713" s="259"/>
      <c r="I3713" s="259"/>
      <c r="J3713" s="259"/>
    </row>
    <row r="3714" spans="1:10">
      <c r="A3714" s="259"/>
      <c r="B3714" s="259"/>
      <c r="C3714" s="259"/>
      <c r="D3714" s="259"/>
      <c r="E3714" s="259"/>
      <c r="F3714" s="270"/>
      <c r="G3714" s="259"/>
      <c r="H3714" s="259"/>
      <c r="I3714" s="259"/>
      <c r="J3714" s="259"/>
    </row>
    <row r="3715" spans="1:10">
      <c r="A3715" s="259"/>
      <c r="B3715" s="259"/>
      <c r="C3715" s="259"/>
      <c r="D3715" s="259"/>
      <c r="E3715" s="259"/>
      <c r="F3715" s="270"/>
      <c r="G3715" s="259"/>
      <c r="H3715" s="259"/>
      <c r="I3715" s="259"/>
      <c r="J3715" s="259"/>
    </row>
    <row r="3716" spans="1:10">
      <c r="A3716" s="259"/>
      <c r="B3716" s="259"/>
      <c r="C3716" s="259"/>
      <c r="D3716" s="259"/>
      <c r="E3716" s="259"/>
      <c r="F3716" s="270"/>
      <c r="G3716" s="259"/>
      <c r="H3716" s="259"/>
      <c r="I3716" s="259"/>
      <c r="J3716" s="259"/>
    </row>
    <row r="3717" spans="1:10">
      <c r="A3717" s="259"/>
      <c r="B3717" s="259"/>
      <c r="C3717" s="259"/>
      <c r="D3717" s="259"/>
      <c r="E3717" s="259"/>
      <c r="F3717" s="270"/>
      <c r="G3717" s="259"/>
      <c r="H3717" s="259"/>
      <c r="I3717" s="259"/>
      <c r="J3717" s="259"/>
    </row>
    <row r="3718" spans="1:10">
      <c r="A3718" s="259"/>
      <c r="B3718" s="259"/>
      <c r="C3718" s="259"/>
      <c r="D3718" s="259"/>
      <c r="E3718" s="259"/>
      <c r="F3718" s="270"/>
      <c r="G3718" s="259"/>
      <c r="H3718" s="259"/>
      <c r="I3718" s="259"/>
      <c r="J3718" s="259"/>
    </row>
    <row r="3719" spans="1:10">
      <c r="A3719" s="259"/>
      <c r="B3719" s="259"/>
      <c r="C3719" s="259"/>
      <c r="D3719" s="259"/>
      <c r="E3719" s="259"/>
      <c r="F3719" s="270"/>
      <c r="G3719" s="259"/>
      <c r="H3719" s="259"/>
      <c r="I3719" s="259"/>
      <c r="J3719" s="259"/>
    </row>
    <row r="3720" spans="1:10">
      <c r="A3720" s="259"/>
      <c r="B3720" s="259"/>
      <c r="C3720" s="259"/>
      <c r="D3720" s="259"/>
      <c r="E3720" s="259"/>
      <c r="F3720" s="270"/>
      <c r="G3720" s="259"/>
      <c r="H3720" s="259"/>
      <c r="I3720" s="259"/>
      <c r="J3720" s="259"/>
    </row>
    <row r="3721" spans="1:10">
      <c r="A3721" s="259"/>
      <c r="B3721" s="259"/>
      <c r="C3721" s="259"/>
      <c r="D3721" s="259"/>
      <c r="E3721" s="259"/>
      <c r="F3721" s="270"/>
      <c r="G3721" s="259"/>
      <c r="H3721" s="259"/>
      <c r="I3721" s="259"/>
      <c r="J3721" s="259"/>
    </row>
    <row r="3722" spans="1:10">
      <c r="A3722" s="259"/>
      <c r="B3722" s="259"/>
      <c r="C3722" s="259"/>
      <c r="D3722" s="259"/>
      <c r="E3722" s="259"/>
      <c r="F3722" s="270"/>
      <c r="G3722" s="259"/>
      <c r="H3722" s="259"/>
      <c r="I3722" s="259"/>
      <c r="J3722" s="259"/>
    </row>
    <row r="3723" spans="1:10">
      <c r="A3723" s="259"/>
      <c r="B3723" s="259"/>
      <c r="C3723" s="259"/>
      <c r="D3723" s="259"/>
      <c r="E3723" s="259"/>
      <c r="F3723" s="270"/>
      <c r="G3723" s="259"/>
      <c r="H3723" s="259"/>
      <c r="I3723" s="259"/>
      <c r="J3723" s="259"/>
    </row>
    <row r="3724" spans="1:10">
      <c r="A3724" s="259"/>
      <c r="B3724" s="259"/>
      <c r="C3724" s="259"/>
      <c r="D3724" s="259"/>
      <c r="E3724" s="259"/>
      <c r="F3724" s="270"/>
      <c r="G3724" s="259"/>
      <c r="H3724" s="259"/>
      <c r="I3724" s="259"/>
      <c r="J3724" s="259"/>
    </row>
    <row r="3725" spans="1:10">
      <c r="A3725" s="259"/>
      <c r="B3725" s="259"/>
      <c r="C3725" s="259"/>
      <c r="D3725" s="259"/>
      <c r="E3725" s="259"/>
      <c r="F3725" s="270"/>
      <c r="G3725" s="259"/>
      <c r="H3725" s="259"/>
      <c r="I3725" s="259"/>
      <c r="J3725" s="259"/>
    </row>
    <row r="3726" spans="1:10">
      <c r="A3726" s="259"/>
      <c r="B3726" s="259"/>
      <c r="C3726" s="259"/>
      <c r="D3726" s="259"/>
      <c r="E3726" s="259"/>
      <c r="F3726" s="270"/>
      <c r="G3726" s="259"/>
      <c r="H3726" s="259"/>
      <c r="I3726" s="259"/>
      <c r="J3726" s="259"/>
    </row>
    <row r="3727" spans="1:10">
      <c r="A3727" s="259"/>
      <c r="B3727" s="259"/>
      <c r="C3727" s="259"/>
      <c r="D3727" s="259"/>
      <c r="E3727" s="259"/>
      <c r="F3727" s="270"/>
      <c r="G3727" s="259"/>
      <c r="H3727" s="259"/>
      <c r="I3727" s="259"/>
      <c r="J3727" s="259"/>
    </row>
    <row r="3728" spans="1:10">
      <c r="A3728" s="259"/>
      <c r="B3728" s="259"/>
      <c r="C3728" s="259"/>
      <c r="D3728" s="259"/>
      <c r="E3728" s="259"/>
      <c r="F3728" s="270"/>
      <c r="G3728" s="259"/>
      <c r="H3728" s="259"/>
      <c r="I3728" s="259"/>
      <c r="J3728" s="259"/>
    </row>
    <row r="3729" spans="1:10">
      <c r="A3729" s="259"/>
      <c r="B3729" s="259"/>
      <c r="C3729" s="259"/>
      <c r="D3729" s="259"/>
      <c r="E3729" s="259"/>
      <c r="F3729" s="270"/>
      <c r="G3729" s="259"/>
      <c r="H3729" s="259"/>
      <c r="I3729" s="259"/>
      <c r="J3729" s="259"/>
    </row>
    <row r="3730" spans="1:10">
      <c r="A3730" s="259"/>
      <c r="B3730" s="259"/>
      <c r="C3730" s="259"/>
      <c r="D3730" s="259"/>
      <c r="E3730" s="259"/>
      <c r="F3730" s="270"/>
      <c r="G3730" s="259"/>
      <c r="H3730" s="259"/>
      <c r="I3730" s="259"/>
      <c r="J3730" s="259"/>
    </row>
    <row r="3731" spans="1:10">
      <c r="A3731" s="259"/>
      <c r="B3731" s="259"/>
      <c r="C3731" s="259"/>
      <c r="D3731" s="259"/>
      <c r="E3731" s="259"/>
      <c r="F3731" s="270"/>
      <c r="G3731" s="259"/>
      <c r="H3731" s="259"/>
      <c r="I3731" s="259"/>
      <c r="J3731" s="259"/>
    </row>
    <row r="3732" spans="1:10">
      <c r="A3732" s="259"/>
      <c r="B3732" s="259"/>
      <c r="C3732" s="259"/>
      <c r="D3732" s="259"/>
      <c r="E3732" s="259"/>
      <c r="F3732" s="270"/>
      <c r="G3732" s="259"/>
      <c r="H3732" s="259"/>
      <c r="I3732" s="259"/>
      <c r="J3732" s="259"/>
    </row>
    <row r="3733" spans="1:10">
      <c r="A3733" s="259"/>
      <c r="B3733" s="259"/>
      <c r="C3733" s="259"/>
      <c r="D3733" s="259"/>
      <c r="E3733" s="259"/>
      <c r="F3733" s="270"/>
      <c r="G3733" s="259"/>
      <c r="H3733" s="259"/>
      <c r="I3733" s="259"/>
      <c r="J3733" s="259"/>
    </row>
    <row r="3734" spans="1:10">
      <c r="A3734" s="259"/>
      <c r="B3734" s="259"/>
      <c r="C3734" s="259"/>
      <c r="D3734" s="259"/>
      <c r="E3734" s="259"/>
      <c r="F3734" s="270"/>
      <c r="G3734" s="259"/>
      <c r="H3734" s="259"/>
      <c r="I3734" s="259"/>
      <c r="J3734" s="259"/>
    </row>
    <row r="3735" spans="1:10">
      <c r="A3735" s="259"/>
      <c r="B3735" s="259"/>
      <c r="C3735" s="259"/>
      <c r="D3735" s="259"/>
      <c r="E3735" s="259"/>
      <c r="F3735" s="270"/>
      <c r="G3735" s="259"/>
      <c r="H3735" s="259"/>
      <c r="I3735" s="259"/>
      <c r="J3735" s="259"/>
    </row>
    <row r="3736" spans="1:10">
      <c r="A3736" s="259"/>
      <c r="B3736" s="259"/>
      <c r="C3736" s="259"/>
      <c r="D3736" s="259"/>
      <c r="E3736" s="259"/>
      <c r="F3736" s="270"/>
      <c r="G3736" s="259"/>
      <c r="H3736" s="259"/>
      <c r="I3736" s="259"/>
      <c r="J3736" s="259"/>
    </row>
    <row r="3737" spans="1:10">
      <c r="A3737" s="259"/>
      <c r="B3737" s="259"/>
      <c r="C3737" s="259"/>
      <c r="D3737" s="259"/>
      <c r="E3737" s="259"/>
      <c r="F3737" s="270"/>
      <c r="G3737" s="259"/>
      <c r="H3737" s="259"/>
      <c r="I3737" s="259"/>
      <c r="J3737" s="259"/>
    </row>
    <row r="3738" spans="1:10">
      <c r="A3738" s="259"/>
      <c r="B3738" s="259"/>
      <c r="C3738" s="259"/>
      <c r="D3738" s="259"/>
      <c r="E3738" s="259"/>
      <c r="F3738" s="270"/>
      <c r="G3738" s="259"/>
      <c r="H3738" s="259"/>
      <c r="I3738" s="259"/>
      <c r="J3738" s="259"/>
    </row>
    <row r="3739" spans="1:10">
      <c r="A3739" s="259"/>
      <c r="B3739" s="259"/>
      <c r="C3739" s="259"/>
      <c r="D3739" s="259"/>
      <c r="E3739" s="259"/>
      <c r="F3739" s="270"/>
      <c r="G3739" s="259"/>
      <c r="H3739" s="259"/>
      <c r="I3739" s="259"/>
      <c r="J3739" s="259"/>
    </row>
    <row r="3740" spans="1:10">
      <c r="A3740" s="259"/>
      <c r="B3740" s="259"/>
      <c r="C3740" s="259"/>
      <c r="D3740" s="259"/>
      <c r="E3740" s="259"/>
      <c r="F3740" s="270"/>
      <c r="G3740" s="259"/>
      <c r="H3740" s="259"/>
      <c r="I3740" s="259"/>
      <c r="J3740" s="259"/>
    </row>
    <row r="3741" spans="1:10">
      <c r="A3741" s="259"/>
      <c r="B3741" s="259"/>
      <c r="C3741" s="259"/>
      <c r="D3741" s="259"/>
      <c r="E3741" s="259"/>
      <c r="F3741" s="270"/>
      <c r="G3741" s="259"/>
      <c r="H3741" s="259"/>
      <c r="I3741" s="259"/>
      <c r="J3741" s="259"/>
    </row>
    <row r="3742" spans="1:10">
      <c r="A3742" s="259"/>
      <c r="B3742" s="259"/>
      <c r="C3742" s="259"/>
      <c r="D3742" s="259"/>
      <c r="E3742" s="259"/>
      <c r="F3742" s="270"/>
      <c r="G3742" s="259"/>
      <c r="H3742" s="259"/>
      <c r="I3742" s="259"/>
      <c r="J3742" s="259"/>
    </row>
    <row r="3743" spans="1:10">
      <c r="A3743" s="259"/>
      <c r="B3743" s="259"/>
      <c r="C3743" s="259"/>
      <c r="D3743" s="259"/>
      <c r="E3743" s="259"/>
      <c r="F3743" s="270"/>
      <c r="G3743" s="259"/>
      <c r="H3743" s="259"/>
      <c r="I3743" s="259"/>
      <c r="J3743" s="259"/>
    </row>
    <row r="3744" spans="1:10">
      <c r="A3744" s="259"/>
      <c r="B3744" s="259"/>
      <c r="C3744" s="259"/>
      <c r="D3744" s="259"/>
      <c r="E3744" s="259"/>
      <c r="F3744" s="270"/>
      <c r="G3744" s="259"/>
      <c r="H3744" s="259"/>
      <c r="I3744" s="259"/>
      <c r="J3744" s="259"/>
    </row>
    <row r="3745" spans="1:10">
      <c r="A3745" s="259"/>
      <c r="B3745" s="259"/>
      <c r="C3745" s="259"/>
      <c r="D3745" s="259"/>
      <c r="E3745" s="259"/>
      <c r="F3745" s="270"/>
      <c r="G3745" s="259"/>
      <c r="H3745" s="259"/>
      <c r="I3745" s="259"/>
      <c r="J3745" s="259"/>
    </row>
    <row r="3746" spans="1:10">
      <c r="A3746" s="259"/>
      <c r="B3746" s="259"/>
      <c r="C3746" s="259"/>
      <c r="D3746" s="259"/>
      <c r="E3746" s="259"/>
      <c r="F3746" s="270"/>
      <c r="G3746" s="259"/>
      <c r="H3746" s="259"/>
      <c r="I3746" s="259"/>
      <c r="J3746" s="259"/>
    </row>
    <row r="3747" spans="1:10">
      <c r="A3747" s="259"/>
      <c r="B3747" s="259"/>
      <c r="C3747" s="259"/>
      <c r="D3747" s="259"/>
      <c r="E3747" s="259"/>
      <c r="F3747" s="270"/>
      <c r="G3747" s="259"/>
      <c r="H3747" s="259"/>
      <c r="I3747" s="259"/>
      <c r="J3747" s="259"/>
    </row>
    <row r="3748" spans="1:10">
      <c r="A3748" s="259"/>
      <c r="B3748" s="259"/>
      <c r="C3748" s="259"/>
      <c r="D3748" s="259"/>
      <c r="E3748" s="259"/>
      <c r="F3748" s="270"/>
      <c r="G3748" s="259"/>
      <c r="H3748" s="259"/>
      <c r="I3748" s="259"/>
      <c r="J3748" s="259"/>
    </row>
    <row r="3749" spans="1:10">
      <c r="A3749" s="259"/>
      <c r="B3749" s="259"/>
      <c r="C3749" s="259"/>
      <c r="D3749" s="259"/>
      <c r="E3749" s="259"/>
      <c r="F3749" s="270"/>
      <c r="G3749" s="259"/>
      <c r="H3749" s="259"/>
      <c r="I3749" s="259"/>
      <c r="J3749" s="259"/>
    </row>
    <row r="3750" spans="1:10">
      <c r="A3750" s="259"/>
      <c r="B3750" s="259"/>
      <c r="C3750" s="259"/>
      <c r="D3750" s="259"/>
      <c r="E3750" s="259"/>
      <c r="F3750" s="270"/>
      <c r="G3750" s="259"/>
      <c r="H3750" s="259"/>
      <c r="I3750" s="259"/>
      <c r="J3750" s="259"/>
    </row>
    <row r="3751" spans="1:10">
      <c r="A3751" s="259"/>
      <c r="B3751" s="259"/>
      <c r="C3751" s="259"/>
      <c r="D3751" s="259"/>
      <c r="E3751" s="259"/>
      <c r="F3751" s="270"/>
      <c r="G3751" s="259"/>
      <c r="H3751" s="259"/>
      <c r="I3751" s="259"/>
      <c r="J3751" s="259"/>
    </row>
    <row r="3752" spans="1:10">
      <c r="A3752" s="259"/>
      <c r="B3752" s="259"/>
      <c r="C3752" s="259"/>
      <c r="D3752" s="259"/>
      <c r="E3752" s="259"/>
      <c r="F3752" s="270"/>
      <c r="G3752" s="259"/>
      <c r="H3752" s="259"/>
      <c r="I3752" s="259"/>
      <c r="J3752" s="259"/>
    </row>
    <row r="3753" spans="1:10">
      <c r="A3753" s="259"/>
      <c r="B3753" s="259"/>
      <c r="C3753" s="259"/>
      <c r="D3753" s="259"/>
      <c r="E3753" s="259"/>
      <c r="F3753" s="270"/>
      <c r="G3753" s="259"/>
      <c r="H3753" s="259"/>
      <c r="I3753" s="259"/>
      <c r="J3753" s="259"/>
    </row>
    <row r="3754" spans="1:10">
      <c r="A3754" s="259"/>
      <c r="B3754" s="259"/>
      <c r="C3754" s="259"/>
      <c r="D3754" s="259"/>
      <c r="E3754" s="259"/>
      <c r="F3754" s="270"/>
      <c r="G3754" s="259"/>
      <c r="H3754" s="259"/>
      <c r="I3754" s="259"/>
      <c r="J3754" s="259"/>
    </row>
    <row r="3755" spans="1:10">
      <c r="A3755" s="259"/>
      <c r="B3755" s="259"/>
      <c r="C3755" s="259"/>
      <c r="D3755" s="259"/>
      <c r="E3755" s="259"/>
      <c r="F3755" s="270"/>
      <c r="G3755" s="259"/>
      <c r="H3755" s="259"/>
      <c r="I3755" s="259"/>
      <c r="J3755" s="259"/>
    </row>
    <row r="3756" spans="1:10">
      <c r="A3756" s="259"/>
      <c r="B3756" s="259"/>
      <c r="C3756" s="259"/>
      <c r="D3756" s="259"/>
      <c r="E3756" s="259"/>
      <c r="F3756" s="270"/>
      <c r="G3756" s="259"/>
      <c r="H3756" s="259"/>
      <c r="I3756" s="259"/>
      <c r="J3756" s="259"/>
    </row>
    <row r="3757" spans="1:10">
      <c r="A3757" s="259"/>
      <c r="B3757" s="259"/>
      <c r="C3757" s="259"/>
      <c r="D3757" s="259"/>
      <c r="E3757" s="259"/>
      <c r="F3757" s="270"/>
      <c r="G3757" s="259"/>
      <c r="H3757" s="259"/>
      <c r="I3757" s="259"/>
      <c r="J3757" s="259"/>
    </row>
    <row r="3758" spans="1:10">
      <c r="A3758" s="259"/>
      <c r="B3758" s="259"/>
      <c r="C3758" s="259"/>
      <c r="D3758" s="259"/>
      <c r="E3758" s="259"/>
      <c r="F3758" s="270"/>
      <c r="G3758" s="259"/>
      <c r="H3758" s="259"/>
      <c r="I3758" s="259"/>
      <c r="J3758" s="259"/>
    </row>
    <row r="3759" spans="1:10">
      <c r="A3759" s="259"/>
      <c r="B3759" s="259"/>
      <c r="C3759" s="259"/>
      <c r="D3759" s="259"/>
      <c r="E3759" s="259"/>
      <c r="F3759" s="270"/>
      <c r="G3759" s="259"/>
      <c r="H3759" s="259"/>
      <c r="I3759" s="259"/>
      <c r="J3759" s="259"/>
    </row>
    <row r="3760" spans="1:10">
      <c r="A3760" s="259"/>
      <c r="B3760" s="259"/>
      <c r="C3760" s="259"/>
      <c r="D3760" s="259"/>
      <c r="E3760" s="259"/>
      <c r="F3760" s="270"/>
      <c r="G3760" s="259"/>
      <c r="H3760" s="259"/>
      <c r="I3760" s="259"/>
      <c r="J3760" s="259"/>
    </row>
    <row r="3761" spans="1:10">
      <c r="A3761" s="259"/>
      <c r="B3761" s="259"/>
      <c r="C3761" s="259"/>
      <c r="D3761" s="259"/>
      <c r="E3761" s="259"/>
      <c r="F3761" s="270"/>
      <c r="G3761" s="259"/>
      <c r="H3761" s="259"/>
      <c r="I3761" s="259"/>
      <c r="J3761" s="259"/>
    </row>
    <row r="3762" spans="1:10">
      <c r="A3762" s="259"/>
      <c r="B3762" s="259"/>
      <c r="C3762" s="259"/>
      <c r="D3762" s="259"/>
      <c r="E3762" s="259"/>
      <c r="F3762" s="270"/>
      <c r="G3762" s="259"/>
      <c r="H3762" s="259"/>
      <c r="I3762" s="259"/>
      <c r="J3762" s="259"/>
    </row>
    <row r="3763" spans="1:10">
      <c r="A3763" s="259"/>
      <c r="B3763" s="259"/>
      <c r="C3763" s="259"/>
      <c r="D3763" s="259"/>
      <c r="E3763" s="259"/>
      <c r="F3763" s="270"/>
      <c r="G3763" s="259"/>
      <c r="H3763" s="259"/>
      <c r="I3763" s="259"/>
      <c r="J3763" s="259"/>
    </row>
    <row r="3764" spans="1:10">
      <c r="A3764" s="259"/>
      <c r="B3764" s="259"/>
      <c r="C3764" s="259"/>
      <c r="D3764" s="259"/>
      <c r="E3764" s="259"/>
      <c r="F3764" s="270"/>
      <c r="G3764" s="259"/>
      <c r="H3764" s="259"/>
      <c r="I3764" s="259"/>
      <c r="J3764" s="259"/>
    </row>
    <row r="3765" spans="1:10">
      <c r="A3765" s="259"/>
      <c r="B3765" s="259"/>
      <c r="C3765" s="259"/>
      <c r="D3765" s="259"/>
      <c r="E3765" s="259"/>
      <c r="F3765" s="270"/>
      <c r="G3765" s="259"/>
      <c r="H3765" s="259"/>
      <c r="I3765" s="259"/>
      <c r="J3765" s="259"/>
    </row>
    <row r="3766" spans="1:10">
      <c r="A3766" s="259"/>
      <c r="B3766" s="259"/>
      <c r="C3766" s="259"/>
      <c r="D3766" s="259"/>
      <c r="E3766" s="259"/>
      <c r="F3766" s="270"/>
      <c r="G3766" s="259"/>
      <c r="H3766" s="259"/>
      <c r="I3766" s="259"/>
      <c r="J3766" s="259"/>
    </row>
    <row r="3767" spans="1:10">
      <c r="A3767" s="259"/>
      <c r="B3767" s="259"/>
      <c r="C3767" s="259"/>
      <c r="D3767" s="259"/>
      <c r="E3767" s="259"/>
      <c r="F3767" s="270"/>
      <c r="G3767" s="259"/>
      <c r="H3767" s="259"/>
      <c r="I3767" s="259"/>
      <c r="J3767" s="259"/>
    </row>
    <row r="3768" spans="1:10">
      <c r="A3768" s="259"/>
      <c r="B3768" s="259"/>
      <c r="C3768" s="259"/>
      <c r="D3768" s="259"/>
      <c r="E3768" s="259"/>
      <c r="F3768" s="270"/>
      <c r="G3768" s="259"/>
      <c r="H3768" s="259"/>
      <c r="I3768" s="259"/>
      <c r="J3768" s="259"/>
    </row>
    <row r="3769" spans="1:10">
      <c r="A3769" s="259"/>
      <c r="B3769" s="259"/>
      <c r="C3769" s="259"/>
      <c r="D3769" s="259"/>
      <c r="E3769" s="259"/>
      <c r="F3769" s="270"/>
      <c r="G3769" s="259"/>
      <c r="H3769" s="259"/>
      <c r="I3769" s="259"/>
      <c r="J3769" s="259"/>
    </row>
    <row r="3770" spans="1:10">
      <c r="A3770" s="259"/>
      <c r="B3770" s="259"/>
      <c r="C3770" s="259"/>
      <c r="D3770" s="259"/>
      <c r="E3770" s="259"/>
      <c r="F3770" s="270"/>
      <c r="G3770" s="259"/>
      <c r="H3770" s="259"/>
      <c r="I3770" s="259"/>
      <c r="J3770" s="259"/>
    </row>
    <row r="3771" spans="1:10">
      <c r="A3771" s="259"/>
      <c r="B3771" s="259"/>
      <c r="C3771" s="259"/>
      <c r="D3771" s="259"/>
      <c r="E3771" s="259"/>
      <c r="F3771" s="270"/>
      <c r="G3771" s="259"/>
      <c r="H3771" s="259"/>
      <c r="I3771" s="259"/>
      <c r="J3771" s="259"/>
    </row>
    <row r="3772" spans="1:10">
      <c r="A3772" s="259"/>
      <c r="B3772" s="259"/>
      <c r="C3772" s="259"/>
      <c r="D3772" s="259"/>
      <c r="E3772" s="259"/>
      <c r="F3772" s="270"/>
      <c r="G3772" s="259"/>
      <c r="H3772" s="259"/>
      <c r="I3772" s="259"/>
      <c r="J3772" s="259"/>
    </row>
    <row r="3773" spans="1:10">
      <c r="A3773" s="259"/>
      <c r="B3773" s="259"/>
      <c r="C3773" s="259"/>
      <c r="D3773" s="259"/>
      <c r="E3773" s="259"/>
      <c r="F3773" s="270"/>
      <c r="G3773" s="259"/>
      <c r="H3773" s="259"/>
      <c r="I3773" s="259"/>
      <c r="J3773" s="259"/>
    </row>
    <row r="3774" spans="1:10">
      <c r="A3774" s="259"/>
      <c r="B3774" s="259"/>
      <c r="C3774" s="259"/>
      <c r="D3774" s="259"/>
      <c r="E3774" s="259"/>
      <c r="F3774" s="270"/>
      <c r="G3774" s="259"/>
      <c r="H3774" s="259"/>
      <c r="I3774" s="259"/>
      <c r="J3774" s="259"/>
    </row>
    <row r="3775" spans="1:10">
      <c r="A3775" s="259"/>
      <c r="B3775" s="259"/>
      <c r="C3775" s="259"/>
      <c r="D3775" s="259"/>
      <c r="E3775" s="259"/>
      <c r="F3775" s="270"/>
      <c r="G3775" s="259"/>
      <c r="H3775" s="259"/>
      <c r="I3775" s="259"/>
      <c r="J3775" s="259"/>
    </row>
    <row r="3776" spans="1:10">
      <c r="A3776" s="259"/>
      <c r="B3776" s="259"/>
      <c r="C3776" s="259"/>
      <c r="D3776" s="259"/>
      <c r="E3776" s="259"/>
      <c r="F3776" s="270"/>
      <c r="G3776" s="259"/>
      <c r="H3776" s="259"/>
      <c r="I3776" s="259"/>
      <c r="J3776" s="259"/>
    </row>
    <row r="3777" spans="1:10">
      <c r="A3777" s="259"/>
      <c r="B3777" s="259"/>
      <c r="C3777" s="259"/>
      <c r="D3777" s="259"/>
      <c r="E3777" s="259"/>
      <c r="F3777" s="270"/>
      <c r="G3777" s="259"/>
      <c r="H3777" s="259"/>
      <c r="I3777" s="259"/>
      <c r="J3777" s="259"/>
    </row>
    <row r="3778" spans="1:10">
      <c r="A3778" s="259"/>
      <c r="B3778" s="259"/>
      <c r="C3778" s="259"/>
      <c r="D3778" s="259"/>
      <c r="E3778" s="259"/>
      <c r="F3778" s="270"/>
      <c r="G3778" s="259"/>
      <c r="H3778" s="259"/>
      <c r="I3778" s="259"/>
      <c r="J3778" s="259"/>
    </row>
    <row r="3779" spans="1:10">
      <c r="A3779" s="259"/>
      <c r="B3779" s="259"/>
      <c r="C3779" s="259"/>
      <c r="D3779" s="259"/>
      <c r="E3779" s="259"/>
      <c r="F3779" s="270"/>
      <c r="G3779" s="259"/>
      <c r="H3779" s="259"/>
      <c r="I3779" s="259"/>
      <c r="J3779" s="259"/>
    </row>
    <row r="3780" spans="1:10">
      <c r="A3780" s="259"/>
      <c r="B3780" s="259"/>
      <c r="C3780" s="259"/>
      <c r="D3780" s="259"/>
      <c r="E3780" s="259"/>
      <c r="F3780" s="270"/>
      <c r="G3780" s="259"/>
      <c r="H3780" s="259"/>
      <c r="I3780" s="259"/>
      <c r="J3780" s="259"/>
    </row>
    <row r="3781" spans="1:10">
      <c r="A3781" s="259"/>
      <c r="B3781" s="259"/>
      <c r="C3781" s="259"/>
      <c r="D3781" s="259"/>
      <c r="E3781" s="259"/>
      <c r="F3781" s="270"/>
      <c r="G3781" s="259"/>
      <c r="H3781" s="259"/>
      <c r="I3781" s="259"/>
      <c r="J3781" s="259"/>
    </row>
    <row r="3782" spans="1:10">
      <c r="A3782" s="259"/>
      <c r="B3782" s="259"/>
      <c r="C3782" s="259"/>
      <c r="D3782" s="259"/>
      <c r="E3782" s="259"/>
      <c r="F3782" s="270"/>
      <c r="G3782" s="259"/>
      <c r="H3782" s="259"/>
      <c r="I3782" s="259"/>
      <c r="J3782" s="259"/>
    </row>
    <row r="3783" spans="1:10">
      <c r="A3783" s="259"/>
      <c r="B3783" s="259"/>
      <c r="C3783" s="259"/>
      <c r="D3783" s="259"/>
      <c r="E3783" s="259"/>
      <c r="F3783" s="270"/>
      <c r="G3783" s="259"/>
      <c r="H3783" s="259"/>
      <c r="I3783" s="259"/>
      <c r="J3783" s="259"/>
    </row>
    <row r="3784" spans="1:10">
      <c r="A3784" s="259"/>
      <c r="B3784" s="259"/>
      <c r="C3784" s="259"/>
      <c r="D3784" s="259"/>
      <c r="E3784" s="259"/>
      <c r="F3784" s="270"/>
      <c r="G3784" s="259"/>
      <c r="H3784" s="259"/>
      <c r="I3784" s="259"/>
      <c r="J3784" s="259"/>
    </row>
    <row r="3785" spans="1:10">
      <c r="A3785" s="259"/>
      <c r="B3785" s="259"/>
      <c r="C3785" s="259"/>
      <c r="D3785" s="259"/>
      <c r="E3785" s="259"/>
      <c r="F3785" s="270"/>
      <c r="G3785" s="259"/>
      <c r="H3785" s="259"/>
      <c r="I3785" s="259"/>
      <c r="J3785" s="259"/>
    </row>
    <row r="3786" spans="1:10">
      <c r="A3786" s="259"/>
      <c r="B3786" s="259"/>
      <c r="C3786" s="259"/>
      <c r="D3786" s="259"/>
      <c r="E3786" s="259"/>
      <c r="F3786" s="270"/>
      <c r="G3786" s="259"/>
      <c r="H3786" s="259"/>
      <c r="I3786" s="259"/>
      <c r="J3786" s="259"/>
    </row>
    <row r="3787" spans="1:10">
      <c r="A3787" s="259"/>
      <c r="B3787" s="259"/>
      <c r="C3787" s="259"/>
      <c r="D3787" s="259"/>
      <c r="E3787" s="259"/>
      <c r="F3787" s="270"/>
      <c r="G3787" s="259"/>
      <c r="H3787" s="259"/>
      <c r="I3787" s="259"/>
      <c r="J3787" s="259"/>
    </row>
    <row r="3788" spans="1:10">
      <c r="A3788" s="259"/>
      <c r="B3788" s="259"/>
      <c r="C3788" s="259"/>
      <c r="D3788" s="259"/>
      <c r="E3788" s="259"/>
      <c r="F3788" s="270"/>
      <c r="G3788" s="259"/>
      <c r="H3788" s="259"/>
      <c r="I3788" s="259"/>
      <c r="J3788" s="259"/>
    </row>
    <row r="3789" spans="1:10">
      <c r="A3789" s="259"/>
      <c r="B3789" s="259"/>
      <c r="C3789" s="259"/>
      <c r="D3789" s="259"/>
      <c r="E3789" s="259"/>
      <c r="F3789" s="270"/>
      <c r="G3789" s="259"/>
      <c r="H3789" s="259"/>
      <c r="I3789" s="259"/>
      <c r="J3789" s="259"/>
    </row>
    <row r="3790" spans="1:10">
      <c r="A3790" s="259"/>
      <c r="B3790" s="259"/>
      <c r="C3790" s="259"/>
      <c r="D3790" s="259"/>
      <c r="E3790" s="259"/>
      <c r="F3790" s="270"/>
      <c r="G3790" s="259"/>
      <c r="H3790" s="259"/>
      <c r="I3790" s="259"/>
      <c r="J3790" s="259"/>
    </row>
    <row r="3791" spans="1:10">
      <c r="A3791" s="259"/>
      <c r="B3791" s="259"/>
      <c r="C3791" s="259"/>
      <c r="D3791" s="259"/>
      <c r="E3791" s="259"/>
      <c r="F3791" s="270"/>
      <c r="G3791" s="259"/>
      <c r="H3791" s="259"/>
      <c r="I3791" s="259"/>
      <c r="J3791" s="259"/>
    </row>
    <row r="3792" spans="1:10">
      <c r="A3792" s="259"/>
      <c r="B3792" s="259"/>
      <c r="C3792" s="259"/>
      <c r="D3792" s="259"/>
      <c r="E3792" s="259"/>
      <c r="F3792" s="270"/>
      <c r="G3792" s="259"/>
      <c r="H3792" s="259"/>
      <c r="I3792" s="259"/>
      <c r="J3792" s="259"/>
    </row>
    <row r="3793" spans="1:10">
      <c r="A3793" s="259"/>
      <c r="B3793" s="259"/>
      <c r="C3793" s="259"/>
      <c r="D3793" s="259"/>
      <c r="E3793" s="259"/>
      <c r="F3793" s="270"/>
      <c r="G3793" s="259"/>
      <c r="H3793" s="259"/>
      <c r="I3793" s="259"/>
      <c r="J3793" s="259"/>
    </row>
    <row r="3794" spans="1:10">
      <c r="A3794" s="259"/>
      <c r="B3794" s="259"/>
      <c r="C3794" s="259"/>
      <c r="D3794" s="259"/>
      <c r="E3794" s="259"/>
      <c r="F3794" s="270"/>
      <c r="G3794" s="259"/>
      <c r="H3794" s="259"/>
      <c r="I3794" s="259"/>
      <c r="J3794" s="259"/>
    </row>
    <row r="3795" spans="1:10">
      <c r="A3795" s="259"/>
      <c r="B3795" s="259"/>
      <c r="C3795" s="259"/>
      <c r="D3795" s="259"/>
      <c r="E3795" s="259"/>
      <c r="F3795" s="270"/>
      <c r="G3795" s="259"/>
      <c r="H3795" s="259"/>
      <c r="I3795" s="259"/>
      <c r="J3795" s="259"/>
    </row>
    <row r="3796" spans="1:10">
      <c r="A3796" s="259"/>
      <c r="B3796" s="259"/>
      <c r="C3796" s="259"/>
      <c r="D3796" s="259"/>
      <c r="E3796" s="259"/>
      <c r="F3796" s="270"/>
      <c r="G3796" s="259"/>
      <c r="H3796" s="259"/>
      <c r="I3796" s="259"/>
      <c r="J3796" s="259"/>
    </row>
    <row r="3797" spans="1:10">
      <c r="A3797" s="259"/>
      <c r="B3797" s="259"/>
      <c r="C3797" s="259"/>
      <c r="D3797" s="259"/>
      <c r="E3797" s="259"/>
      <c r="F3797" s="270"/>
      <c r="G3797" s="259"/>
      <c r="H3797" s="259"/>
      <c r="I3797" s="259"/>
      <c r="J3797" s="259"/>
    </row>
    <row r="3798" spans="1:10">
      <c r="A3798" s="259"/>
      <c r="B3798" s="259"/>
      <c r="C3798" s="259"/>
      <c r="D3798" s="259"/>
      <c r="E3798" s="259"/>
      <c r="F3798" s="270"/>
      <c r="G3798" s="259"/>
      <c r="H3798" s="259"/>
      <c r="I3798" s="259"/>
      <c r="J3798" s="259"/>
    </row>
    <row r="3799" spans="1:10">
      <c r="A3799" s="259"/>
      <c r="B3799" s="259"/>
      <c r="C3799" s="259"/>
      <c r="D3799" s="259"/>
      <c r="E3799" s="259"/>
      <c r="F3799" s="270"/>
      <c r="G3799" s="259"/>
      <c r="H3799" s="259"/>
      <c r="I3799" s="259"/>
      <c r="J3799" s="259"/>
    </row>
    <row r="3800" spans="1:10">
      <c r="A3800" s="259"/>
      <c r="B3800" s="259"/>
      <c r="C3800" s="259"/>
      <c r="D3800" s="259"/>
      <c r="E3800" s="259"/>
      <c r="F3800" s="270"/>
      <c r="G3800" s="259"/>
      <c r="H3800" s="259"/>
      <c r="I3800" s="259"/>
      <c r="J3800" s="259"/>
    </row>
    <row r="3801" spans="1:10">
      <c r="A3801" s="259"/>
      <c r="B3801" s="259"/>
      <c r="C3801" s="259"/>
      <c r="D3801" s="259"/>
      <c r="E3801" s="259"/>
      <c r="F3801" s="270"/>
      <c r="G3801" s="259"/>
      <c r="H3801" s="259"/>
      <c r="I3801" s="259"/>
      <c r="J3801" s="259"/>
    </row>
    <row r="3802" spans="1:10">
      <c r="A3802" s="259"/>
      <c r="B3802" s="259"/>
      <c r="C3802" s="259"/>
      <c r="D3802" s="259"/>
      <c r="E3802" s="259"/>
      <c r="F3802" s="270"/>
      <c r="G3802" s="259"/>
      <c r="H3802" s="259"/>
      <c r="I3802" s="259"/>
      <c r="J3802" s="259"/>
    </row>
    <row r="3803" spans="1:10">
      <c r="A3803" s="259"/>
      <c r="B3803" s="259"/>
      <c r="C3803" s="259"/>
      <c r="D3803" s="259"/>
      <c r="E3803" s="259"/>
      <c r="F3803" s="270"/>
      <c r="G3803" s="259"/>
      <c r="H3803" s="259"/>
      <c r="I3803" s="259"/>
      <c r="J3803" s="259"/>
    </row>
    <row r="3804" spans="1:10">
      <c r="A3804" s="259"/>
      <c r="B3804" s="259"/>
      <c r="C3804" s="259"/>
      <c r="D3804" s="259"/>
      <c r="E3804" s="259"/>
      <c r="F3804" s="270"/>
      <c r="G3804" s="259"/>
      <c r="H3804" s="259"/>
      <c r="I3804" s="259"/>
      <c r="J3804" s="259"/>
    </row>
    <row r="3805" spans="1:10">
      <c r="A3805" s="259"/>
      <c r="B3805" s="259"/>
      <c r="C3805" s="259"/>
      <c r="D3805" s="259"/>
      <c r="E3805" s="259"/>
      <c r="F3805" s="270"/>
      <c r="G3805" s="259"/>
      <c r="H3805" s="259"/>
      <c r="I3805" s="259"/>
      <c r="J3805" s="259"/>
    </row>
    <row r="3806" spans="1:10">
      <c r="A3806" s="259"/>
      <c r="B3806" s="259"/>
      <c r="C3806" s="259"/>
      <c r="D3806" s="259"/>
      <c r="E3806" s="259"/>
      <c r="F3806" s="270"/>
      <c r="G3806" s="259"/>
      <c r="H3806" s="259"/>
      <c r="I3806" s="259"/>
      <c r="J3806" s="259"/>
    </row>
    <row r="3807" spans="1:10">
      <c r="A3807" s="259"/>
      <c r="B3807" s="259"/>
      <c r="C3807" s="259"/>
      <c r="D3807" s="259"/>
      <c r="E3807" s="259"/>
      <c r="F3807" s="270"/>
      <c r="G3807" s="259"/>
      <c r="H3807" s="259"/>
      <c r="I3807" s="259"/>
      <c r="J3807" s="259"/>
    </row>
    <row r="3808" spans="1:10">
      <c r="A3808" s="259"/>
      <c r="B3808" s="259"/>
      <c r="C3808" s="259"/>
      <c r="D3808" s="259"/>
      <c r="E3808" s="259"/>
      <c r="F3808" s="270"/>
      <c r="G3808" s="259"/>
      <c r="H3808" s="259"/>
      <c r="I3808" s="259"/>
      <c r="J3808" s="259"/>
    </row>
    <row r="3809" spans="1:10">
      <c r="A3809" s="259"/>
      <c r="B3809" s="259"/>
      <c r="C3809" s="259"/>
      <c r="D3809" s="259"/>
      <c r="E3809" s="259"/>
      <c r="F3809" s="270"/>
      <c r="G3809" s="259"/>
      <c r="H3809" s="259"/>
      <c r="I3809" s="259"/>
      <c r="J3809" s="259"/>
    </row>
    <row r="3810" spans="1:10">
      <c r="A3810" s="259"/>
      <c r="B3810" s="259"/>
      <c r="C3810" s="259"/>
      <c r="D3810" s="259"/>
      <c r="E3810" s="259"/>
      <c r="F3810" s="270"/>
      <c r="G3810" s="259"/>
      <c r="H3810" s="259"/>
      <c r="I3810" s="259"/>
      <c r="J3810" s="259"/>
    </row>
    <row r="3811" spans="1:10">
      <c r="A3811" s="259"/>
      <c r="B3811" s="259"/>
      <c r="C3811" s="259"/>
      <c r="D3811" s="259"/>
      <c r="E3811" s="259"/>
      <c r="F3811" s="270"/>
      <c r="G3811" s="259"/>
      <c r="H3811" s="259"/>
      <c r="I3811" s="259"/>
      <c r="J3811" s="259"/>
    </row>
    <row r="3812" spans="1:10">
      <c r="A3812" s="259"/>
      <c r="B3812" s="259"/>
      <c r="C3812" s="259"/>
      <c r="D3812" s="259"/>
      <c r="E3812" s="259"/>
      <c r="F3812" s="270"/>
      <c r="G3812" s="259"/>
      <c r="H3812" s="259"/>
      <c r="I3812" s="259"/>
      <c r="J3812" s="259"/>
    </row>
    <row r="3813" spans="1:10">
      <c r="A3813" s="259"/>
      <c r="B3813" s="259"/>
      <c r="C3813" s="259"/>
      <c r="D3813" s="259"/>
      <c r="E3813" s="259"/>
      <c r="F3813" s="270"/>
      <c r="G3813" s="259"/>
      <c r="H3813" s="259"/>
      <c r="I3813" s="259"/>
      <c r="J3813" s="259"/>
    </row>
    <row r="3814" spans="1:10">
      <c r="A3814" s="259"/>
      <c r="B3814" s="259"/>
      <c r="C3814" s="259"/>
      <c r="D3814" s="259"/>
      <c r="E3814" s="259"/>
      <c r="F3814" s="270"/>
      <c r="G3814" s="259"/>
      <c r="H3814" s="259"/>
      <c r="I3814" s="259"/>
      <c r="J3814" s="259"/>
    </row>
    <row r="3815" spans="1:10">
      <c r="A3815" s="259"/>
      <c r="B3815" s="259"/>
      <c r="C3815" s="259"/>
      <c r="D3815" s="259"/>
      <c r="E3815" s="259"/>
      <c r="F3815" s="270"/>
      <c r="G3815" s="259"/>
      <c r="H3815" s="259"/>
      <c r="I3815" s="259"/>
      <c r="J3815" s="259"/>
    </row>
    <row r="3816" spans="1:10">
      <c r="A3816" s="259"/>
      <c r="B3816" s="259"/>
      <c r="C3816" s="259"/>
      <c r="D3816" s="259"/>
      <c r="E3816" s="259"/>
      <c r="F3816" s="270"/>
      <c r="G3816" s="259"/>
      <c r="H3816" s="259"/>
      <c r="I3816" s="259"/>
      <c r="J3816" s="259"/>
    </row>
    <row r="3817" spans="1:10">
      <c r="A3817" s="259"/>
      <c r="B3817" s="259"/>
      <c r="C3817" s="259"/>
      <c r="D3817" s="259"/>
      <c r="E3817" s="259"/>
      <c r="F3817" s="270"/>
      <c r="G3817" s="259"/>
      <c r="H3817" s="259"/>
      <c r="I3817" s="259"/>
      <c r="J3817" s="259"/>
    </row>
    <row r="3818" spans="1:10">
      <c r="A3818" s="259"/>
      <c r="B3818" s="259"/>
      <c r="C3818" s="259"/>
      <c r="D3818" s="259"/>
      <c r="E3818" s="259"/>
      <c r="F3818" s="270"/>
      <c r="G3818" s="259"/>
      <c r="H3818" s="259"/>
      <c r="I3818" s="259"/>
      <c r="J3818" s="259"/>
    </row>
    <row r="3819" spans="1:10">
      <c r="A3819" s="259"/>
      <c r="B3819" s="259"/>
      <c r="C3819" s="259"/>
      <c r="D3819" s="259"/>
      <c r="E3819" s="259"/>
      <c r="F3819" s="270"/>
      <c r="G3819" s="259"/>
      <c r="H3819" s="259"/>
      <c r="I3819" s="259"/>
      <c r="J3819" s="259"/>
    </row>
    <row r="3820" spans="1:10">
      <c r="A3820" s="259"/>
      <c r="B3820" s="259"/>
      <c r="C3820" s="259"/>
      <c r="D3820" s="259"/>
      <c r="E3820" s="259"/>
      <c r="F3820" s="270"/>
      <c r="G3820" s="259"/>
      <c r="H3820" s="259"/>
      <c r="I3820" s="259"/>
      <c r="J3820" s="259"/>
    </row>
    <row r="3821" spans="1:10">
      <c r="A3821" s="259"/>
      <c r="B3821" s="259"/>
      <c r="C3821" s="259"/>
      <c r="D3821" s="259"/>
      <c r="E3821" s="259"/>
      <c r="F3821" s="270"/>
      <c r="G3821" s="259"/>
      <c r="H3821" s="259"/>
      <c r="I3821" s="259"/>
      <c r="J3821" s="259"/>
    </row>
    <row r="3822" spans="1:10">
      <c r="A3822" s="259"/>
      <c r="B3822" s="259"/>
      <c r="C3822" s="259"/>
      <c r="D3822" s="259"/>
      <c r="E3822" s="259"/>
      <c r="F3822" s="270"/>
      <c r="G3822" s="259"/>
      <c r="H3822" s="259"/>
      <c r="I3822" s="259"/>
      <c r="J3822" s="259"/>
    </row>
    <row r="3823" spans="1:10">
      <c r="A3823" s="259"/>
      <c r="B3823" s="259"/>
      <c r="C3823" s="259"/>
      <c r="D3823" s="259"/>
      <c r="E3823" s="259"/>
      <c r="F3823" s="270"/>
      <c r="G3823" s="259"/>
      <c r="H3823" s="259"/>
      <c r="I3823" s="259"/>
      <c r="J3823" s="259"/>
    </row>
    <row r="3824" spans="1:10">
      <c r="A3824" s="259"/>
      <c r="B3824" s="259"/>
      <c r="C3824" s="259"/>
      <c r="D3824" s="259"/>
      <c r="E3824" s="259"/>
      <c r="F3824" s="270"/>
      <c r="G3824" s="259"/>
      <c r="H3824" s="259"/>
      <c r="I3824" s="259"/>
      <c r="J3824" s="259"/>
    </row>
    <row r="3825" spans="1:10">
      <c r="A3825" s="259"/>
      <c r="B3825" s="259"/>
      <c r="C3825" s="259"/>
      <c r="D3825" s="259"/>
      <c r="E3825" s="259"/>
      <c r="F3825" s="270"/>
      <c r="G3825" s="259"/>
      <c r="H3825" s="259"/>
      <c r="I3825" s="259"/>
      <c r="J3825" s="259"/>
    </row>
    <row r="3826" spans="1:10">
      <c r="A3826" s="259"/>
      <c r="B3826" s="259"/>
      <c r="C3826" s="259"/>
      <c r="D3826" s="259"/>
      <c r="E3826" s="259"/>
      <c r="F3826" s="270"/>
      <c r="G3826" s="259"/>
      <c r="H3826" s="259"/>
      <c r="I3826" s="259"/>
      <c r="J3826" s="259"/>
    </row>
    <row r="3827" spans="1:10">
      <c r="A3827" s="259"/>
      <c r="B3827" s="259"/>
      <c r="C3827" s="259"/>
      <c r="D3827" s="259"/>
      <c r="E3827" s="259"/>
      <c r="F3827" s="270"/>
      <c r="G3827" s="259"/>
      <c r="H3827" s="259"/>
      <c r="I3827" s="259"/>
      <c r="J3827" s="259"/>
    </row>
    <row r="3828" spans="1:10">
      <c r="A3828" s="259"/>
      <c r="B3828" s="259"/>
      <c r="C3828" s="259"/>
      <c r="D3828" s="259"/>
      <c r="E3828" s="259"/>
      <c r="F3828" s="270"/>
      <c r="G3828" s="259"/>
      <c r="H3828" s="259"/>
      <c r="I3828" s="259"/>
      <c r="J3828" s="259"/>
    </row>
    <row r="3829" spans="1:10">
      <c r="A3829" s="259"/>
      <c r="B3829" s="259"/>
      <c r="C3829" s="259"/>
      <c r="D3829" s="259"/>
      <c r="E3829" s="259"/>
      <c r="F3829" s="270"/>
      <c r="G3829" s="259"/>
      <c r="H3829" s="259"/>
      <c r="I3829" s="259"/>
      <c r="J3829" s="259"/>
    </row>
    <row r="3830" spans="1:10">
      <c r="A3830" s="259"/>
      <c r="B3830" s="259"/>
      <c r="C3830" s="259"/>
      <c r="D3830" s="259"/>
      <c r="E3830" s="259"/>
      <c r="F3830" s="270"/>
      <c r="G3830" s="259"/>
      <c r="H3830" s="259"/>
      <c r="I3830" s="259"/>
      <c r="J3830" s="259"/>
    </row>
    <row r="3831" spans="1:10">
      <c r="A3831" s="259"/>
      <c r="B3831" s="259"/>
      <c r="C3831" s="259"/>
      <c r="D3831" s="259"/>
      <c r="E3831" s="259"/>
      <c r="F3831" s="270"/>
      <c r="G3831" s="259"/>
      <c r="H3831" s="259"/>
      <c r="I3831" s="259"/>
      <c r="J3831" s="259"/>
    </row>
    <row r="3832" spans="1:10">
      <c r="A3832" s="259"/>
      <c r="B3832" s="259"/>
      <c r="C3832" s="259"/>
      <c r="D3832" s="259"/>
      <c r="E3832" s="259"/>
      <c r="F3832" s="270"/>
      <c r="G3832" s="259"/>
      <c r="H3832" s="259"/>
      <c r="I3832" s="259"/>
      <c r="J3832" s="259"/>
    </row>
    <row r="3833" spans="1:10">
      <c r="A3833" s="259"/>
      <c r="B3833" s="259"/>
      <c r="C3833" s="259"/>
      <c r="D3833" s="259"/>
      <c r="E3833" s="259"/>
      <c r="F3833" s="270"/>
      <c r="G3833" s="259"/>
      <c r="H3833" s="259"/>
      <c r="I3833" s="259"/>
      <c r="J3833" s="259"/>
    </row>
    <row r="3834" spans="1:10">
      <c r="A3834" s="259"/>
      <c r="B3834" s="259"/>
      <c r="C3834" s="259"/>
      <c r="D3834" s="259"/>
      <c r="E3834" s="259"/>
      <c r="F3834" s="270"/>
      <c r="G3834" s="259"/>
      <c r="H3834" s="259"/>
      <c r="I3834" s="259"/>
      <c r="J3834" s="259"/>
    </row>
    <row r="3835" spans="1:10">
      <c r="A3835" s="259"/>
      <c r="B3835" s="259"/>
      <c r="C3835" s="259"/>
      <c r="D3835" s="259"/>
      <c r="E3835" s="259"/>
      <c r="F3835" s="270"/>
      <c r="G3835" s="259"/>
      <c r="H3835" s="259"/>
      <c r="I3835" s="259"/>
      <c r="J3835" s="259"/>
    </row>
    <row r="3836" spans="1:10">
      <c r="A3836" s="259"/>
      <c r="B3836" s="259"/>
      <c r="C3836" s="259"/>
      <c r="D3836" s="259"/>
      <c r="E3836" s="259"/>
      <c r="F3836" s="270"/>
      <c r="G3836" s="259"/>
      <c r="H3836" s="259"/>
      <c r="I3836" s="259"/>
      <c r="J3836" s="259"/>
    </row>
    <row r="3837" spans="1:10">
      <c r="A3837" s="259"/>
      <c r="B3837" s="259"/>
      <c r="C3837" s="259"/>
      <c r="D3837" s="259"/>
      <c r="E3837" s="259"/>
      <c r="F3837" s="270"/>
      <c r="G3837" s="259"/>
      <c r="H3837" s="259"/>
      <c r="I3837" s="259"/>
      <c r="J3837" s="259"/>
    </row>
    <row r="3838" spans="1:10">
      <c r="A3838" s="259"/>
      <c r="B3838" s="259"/>
      <c r="C3838" s="259"/>
      <c r="D3838" s="259"/>
      <c r="E3838" s="259"/>
      <c r="F3838" s="270"/>
      <c r="G3838" s="259"/>
      <c r="H3838" s="259"/>
      <c r="I3838" s="259"/>
      <c r="J3838" s="259"/>
    </row>
    <row r="3839" spans="1:10">
      <c r="A3839" s="259"/>
      <c r="B3839" s="259"/>
      <c r="C3839" s="259"/>
      <c r="D3839" s="259"/>
      <c r="E3839" s="259"/>
      <c r="F3839" s="270"/>
      <c r="G3839" s="259"/>
      <c r="H3839" s="259"/>
      <c r="I3839" s="259"/>
      <c r="J3839" s="259"/>
    </row>
    <row r="3840" spans="1:10">
      <c r="A3840" s="259"/>
      <c r="B3840" s="259"/>
      <c r="C3840" s="259"/>
      <c r="D3840" s="259"/>
      <c r="E3840" s="259"/>
      <c r="F3840" s="270"/>
      <c r="G3840" s="259"/>
      <c r="H3840" s="259"/>
      <c r="I3840" s="259"/>
      <c r="J3840" s="259"/>
    </row>
    <row r="3841" spans="1:10">
      <c r="A3841" s="259"/>
      <c r="B3841" s="259"/>
      <c r="C3841" s="259"/>
      <c r="D3841" s="259"/>
      <c r="E3841" s="259"/>
      <c r="F3841" s="270"/>
      <c r="G3841" s="259"/>
      <c r="H3841" s="259"/>
      <c r="I3841" s="259"/>
      <c r="J3841" s="259"/>
    </row>
    <row r="3842" spans="1:10">
      <c r="A3842" s="259"/>
      <c r="B3842" s="259"/>
      <c r="C3842" s="259"/>
      <c r="D3842" s="259"/>
      <c r="E3842" s="259"/>
      <c r="F3842" s="270"/>
      <c r="G3842" s="259"/>
      <c r="H3842" s="259"/>
      <c r="I3842" s="259"/>
      <c r="J3842" s="259"/>
    </row>
    <row r="3843" spans="1:10">
      <c r="A3843" s="259"/>
      <c r="B3843" s="259"/>
      <c r="C3843" s="259"/>
      <c r="D3843" s="259"/>
      <c r="E3843" s="259"/>
      <c r="F3843" s="270"/>
      <c r="G3843" s="259"/>
      <c r="H3843" s="259"/>
      <c r="I3843" s="259"/>
      <c r="J3843" s="259"/>
    </row>
    <row r="3844" spans="1:10">
      <c r="A3844" s="259"/>
      <c r="B3844" s="259"/>
      <c r="C3844" s="259"/>
      <c r="D3844" s="259"/>
      <c r="E3844" s="259"/>
      <c r="F3844" s="270"/>
      <c r="G3844" s="259"/>
      <c r="H3844" s="259"/>
      <c r="I3844" s="259"/>
      <c r="J3844" s="259"/>
    </row>
    <row r="3845" spans="1:10">
      <c r="A3845" s="259"/>
      <c r="B3845" s="259"/>
      <c r="C3845" s="259"/>
      <c r="D3845" s="259"/>
      <c r="E3845" s="259"/>
      <c r="F3845" s="270"/>
      <c r="G3845" s="259"/>
      <c r="H3845" s="259"/>
      <c r="I3845" s="259"/>
      <c r="J3845" s="259"/>
    </row>
    <row r="3846" spans="1:10">
      <c r="A3846" s="259"/>
      <c r="B3846" s="259"/>
      <c r="C3846" s="259"/>
      <c r="D3846" s="259"/>
      <c r="E3846" s="259"/>
      <c r="F3846" s="270"/>
      <c r="G3846" s="259"/>
      <c r="H3846" s="259"/>
      <c r="I3846" s="259"/>
      <c r="J3846" s="259"/>
    </row>
    <row r="3847" spans="1:10">
      <c r="A3847" s="259"/>
      <c r="B3847" s="259"/>
      <c r="C3847" s="259"/>
      <c r="D3847" s="259"/>
      <c r="E3847" s="259"/>
      <c r="F3847" s="270"/>
      <c r="G3847" s="259"/>
      <c r="H3847" s="259"/>
      <c r="I3847" s="259"/>
      <c r="J3847" s="259"/>
    </row>
    <row r="3848" spans="1:10">
      <c r="A3848" s="259"/>
      <c r="B3848" s="259"/>
      <c r="C3848" s="259"/>
      <c r="D3848" s="259"/>
      <c r="E3848" s="259"/>
      <c r="F3848" s="270"/>
      <c r="G3848" s="259"/>
      <c r="H3848" s="259"/>
      <c r="I3848" s="259"/>
      <c r="J3848" s="259"/>
    </row>
    <row r="3849" spans="1:10">
      <c r="A3849" s="259"/>
      <c r="B3849" s="259"/>
      <c r="C3849" s="259"/>
      <c r="D3849" s="259"/>
      <c r="E3849" s="259"/>
      <c r="F3849" s="270"/>
      <c r="G3849" s="259"/>
      <c r="H3849" s="259"/>
      <c r="I3849" s="259"/>
      <c r="J3849" s="259"/>
    </row>
    <row r="3850" spans="1:10">
      <c r="A3850" s="259"/>
      <c r="B3850" s="259"/>
      <c r="C3850" s="259"/>
      <c r="D3850" s="259"/>
      <c r="E3850" s="259"/>
      <c r="F3850" s="270"/>
      <c r="G3850" s="259"/>
      <c r="H3850" s="259"/>
      <c r="I3850" s="259"/>
      <c r="J3850" s="259"/>
    </row>
    <row r="3851" spans="1:10">
      <c r="A3851" s="259"/>
      <c r="B3851" s="259"/>
      <c r="C3851" s="259"/>
      <c r="D3851" s="259"/>
      <c r="E3851" s="259"/>
      <c r="F3851" s="270"/>
      <c r="G3851" s="259"/>
      <c r="H3851" s="259"/>
      <c r="I3851" s="259"/>
      <c r="J3851" s="259"/>
    </row>
    <row r="3852" spans="1:10">
      <c r="A3852" s="259"/>
      <c r="B3852" s="259"/>
      <c r="C3852" s="259"/>
      <c r="D3852" s="259"/>
      <c r="E3852" s="259"/>
      <c r="F3852" s="270"/>
      <c r="G3852" s="259"/>
      <c r="H3852" s="259"/>
      <c r="I3852" s="259"/>
      <c r="J3852" s="259"/>
    </row>
    <row r="3853" spans="1:10">
      <c r="A3853" s="259"/>
      <c r="B3853" s="259"/>
      <c r="C3853" s="259"/>
      <c r="D3853" s="259"/>
      <c r="E3853" s="259"/>
      <c r="F3853" s="270"/>
      <c r="G3853" s="259"/>
      <c r="H3853" s="259"/>
      <c r="I3853" s="259"/>
      <c r="J3853" s="259"/>
    </row>
    <row r="3854" spans="1:10">
      <c r="A3854" s="259"/>
      <c r="B3854" s="259"/>
      <c r="C3854" s="259"/>
      <c r="D3854" s="259"/>
      <c r="E3854" s="259"/>
      <c r="F3854" s="270"/>
      <c r="G3854" s="259"/>
      <c r="H3854" s="259"/>
      <c r="I3854" s="259"/>
      <c r="J3854" s="259"/>
    </row>
    <row r="3855" spans="1:10">
      <c r="A3855" s="259"/>
      <c r="B3855" s="259"/>
      <c r="C3855" s="259"/>
      <c r="D3855" s="259"/>
      <c r="E3855" s="259"/>
      <c r="F3855" s="270"/>
      <c r="G3855" s="259"/>
      <c r="H3855" s="259"/>
      <c r="I3855" s="259"/>
      <c r="J3855" s="259"/>
    </row>
    <row r="3856" spans="1:10">
      <c r="A3856" s="259"/>
      <c r="B3856" s="259"/>
      <c r="C3856" s="259"/>
      <c r="D3856" s="259"/>
      <c r="E3856" s="259"/>
      <c r="F3856" s="270"/>
      <c r="G3856" s="259"/>
      <c r="H3856" s="259"/>
      <c r="I3856" s="259"/>
      <c r="J3856" s="259"/>
    </row>
    <row r="3857" spans="1:10">
      <c r="A3857" s="259"/>
      <c r="B3857" s="259"/>
      <c r="C3857" s="259"/>
      <c r="D3857" s="259"/>
      <c r="E3857" s="259"/>
      <c r="F3857" s="270"/>
      <c r="G3857" s="259"/>
      <c r="H3857" s="259"/>
      <c r="I3857" s="259"/>
      <c r="J3857" s="259"/>
    </row>
    <row r="3858" spans="1:10">
      <c r="A3858" s="259"/>
      <c r="B3858" s="259"/>
      <c r="C3858" s="259"/>
      <c r="D3858" s="259"/>
      <c r="E3858" s="259"/>
      <c r="F3858" s="270"/>
      <c r="G3858" s="259"/>
      <c r="H3858" s="259"/>
      <c r="I3858" s="259"/>
      <c r="J3858" s="259"/>
    </row>
    <row r="3859" spans="1:10">
      <c r="A3859" s="259"/>
      <c r="B3859" s="259"/>
      <c r="C3859" s="259"/>
      <c r="D3859" s="259"/>
      <c r="E3859" s="259"/>
      <c r="F3859" s="270"/>
      <c r="G3859" s="259"/>
      <c r="H3859" s="259"/>
      <c r="I3859" s="259"/>
      <c r="J3859" s="259"/>
    </row>
    <row r="3860" spans="1:10">
      <c r="A3860" s="259"/>
      <c r="B3860" s="259"/>
      <c r="C3860" s="259"/>
      <c r="D3860" s="259"/>
      <c r="E3860" s="259"/>
      <c r="F3860" s="270"/>
      <c r="G3860" s="259"/>
      <c r="H3860" s="259"/>
      <c r="I3860" s="259"/>
      <c r="J3860" s="259"/>
    </row>
    <row r="3861" spans="1:10">
      <c r="A3861" s="259"/>
      <c r="B3861" s="259"/>
      <c r="C3861" s="259"/>
      <c r="D3861" s="259"/>
      <c r="E3861" s="259"/>
      <c r="F3861" s="270"/>
      <c r="G3861" s="259"/>
      <c r="H3861" s="259"/>
      <c r="I3861" s="259"/>
      <c r="J3861" s="259"/>
    </row>
    <row r="3862" spans="1:10">
      <c r="A3862" s="259"/>
      <c r="B3862" s="259"/>
      <c r="C3862" s="259"/>
      <c r="D3862" s="259"/>
      <c r="E3862" s="259"/>
      <c r="F3862" s="270"/>
      <c r="G3862" s="259"/>
      <c r="H3862" s="259"/>
      <c r="I3862" s="259"/>
      <c r="J3862" s="259"/>
    </row>
    <row r="3863" spans="1:10">
      <c r="A3863" s="259"/>
      <c r="B3863" s="259"/>
      <c r="C3863" s="259"/>
      <c r="D3863" s="259"/>
      <c r="E3863" s="259"/>
      <c r="F3863" s="270"/>
      <c r="G3863" s="259"/>
      <c r="H3863" s="259"/>
      <c r="I3863" s="259"/>
      <c r="J3863" s="259"/>
    </row>
    <row r="3864" spans="1:10">
      <c r="A3864" s="259"/>
      <c r="B3864" s="259"/>
      <c r="C3864" s="259"/>
      <c r="D3864" s="259"/>
      <c r="E3864" s="259"/>
      <c r="F3864" s="270"/>
      <c r="G3864" s="259"/>
      <c r="H3864" s="259"/>
      <c r="I3864" s="259"/>
      <c r="J3864" s="259"/>
    </row>
    <row r="3865" spans="1:10">
      <c r="A3865" s="259"/>
      <c r="B3865" s="259"/>
      <c r="C3865" s="259"/>
      <c r="D3865" s="259"/>
      <c r="E3865" s="259"/>
      <c r="F3865" s="270"/>
      <c r="G3865" s="259"/>
      <c r="H3865" s="259"/>
      <c r="I3865" s="259"/>
      <c r="J3865" s="259"/>
    </row>
    <row r="3866" spans="1:10">
      <c r="A3866" s="259"/>
      <c r="B3866" s="259"/>
      <c r="C3866" s="259"/>
      <c r="D3866" s="259"/>
      <c r="E3866" s="259"/>
      <c r="F3866" s="270"/>
      <c r="G3866" s="259"/>
      <c r="H3866" s="259"/>
      <c r="I3866" s="259"/>
      <c r="J3866" s="259"/>
    </row>
    <row r="3867" spans="1:10">
      <c r="A3867" s="259"/>
      <c r="B3867" s="259"/>
      <c r="C3867" s="259"/>
      <c r="D3867" s="259"/>
      <c r="E3867" s="259"/>
      <c r="F3867" s="270"/>
      <c r="G3867" s="259"/>
      <c r="H3867" s="259"/>
      <c r="I3867" s="259"/>
      <c r="J3867" s="259"/>
    </row>
    <row r="3868" spans="1:10">
      <c r="A3868" s="259"/>
      <c r="B3868" s="259"/>
      <c r="C3868" s="259"/>
      <c r="D3868" s="259"/>
      <c r="E3868" s="259"/>
      <c r="F3868" s="270"/>
      <c r="G3868" s="259"/>
      <c r="H3868" s="259"/>
      <c r="I3868" s="259"/>
      <c r="J3868" s="259"/>
    </row>
    <row r="3869" spans="1:10">
      <c r="A3869" s="259"/>
      <c r="B3869" s="259"/>
      <c r="C3869" s="259"/>
      <c r="D3869" s="259"/>
      <c r="E3869" s="259"/>
      <c r="F3869" s="270"/>
      <c r="G3869" s="259"/>
      <c r="H3869" s="259"/>
      <c r="I3869" s="259"/>
      <c r="J3869" s="259"/>
    </row>
    <row r="3870" spans="1:10">
      <c r="A3870" s="259"/>
      <c r="B3870" s="259"/>
      <c r="C3870" s="259"/>
      <c r="D3870" s="259"/>
      <c r="E3870" s="259"/>
      <c r="F3870" s="270"/>
      <c r="G3870" s="259"/>
      <c r="H3870" s="259"/>
      <c r="I3870" s="259"/>
      <c r="J3870" s="259"/>
    </row>
    <row r="3871" spans="1:10">
      <c r="A3871" s="259"/>
      <c r="B3871" s="259"/>
      <c r="C3871" s="259"/>
      <c r="D3871" s="259"/>
      <c r="E3871" s="259"/>
      <c r="F3871" s="270"/>
      <c r="G3871" s="259"/>
      <c r="H3871" s="259"/>
      <c r="I3871" s="259"/>
      <c r="J3871" s="259"/>
    </row>
    <row r="3872" spans="1:10">
      <c r="A3872" s="259"/>
      <c r="B3872" s="259"/>
      <c r="C3872" s="259"/>
      <c r="D3872" s="259"/>
      <c r="E3872" s="259"/>
      <c r="F3872" s="270"/>
      <c r="G3872" s="259"/>
      <c r="H3872" s="259"/>
      <c r="I3872" s="259"/>
      <c r="J3872" s="259"/>
    </row>
    <row r="3873" spans="1:10">
      <c r="A3873" s="259"/>
      <c r="B3873" s="259"/>
      <c r="C3873" s="259"/>
      <c r="D3873" s="259"/>
      <c r="E3873" s="259"/>
      <c r="F3873" s="270"/>
      <c r="G3873" s="259"/>
      <c r="H3873" s="259"/>
      <c r="I3873" s="259"/>
      <c r="J3873" s="259"/>
    </row>
    <row r="3874" spans="1:10">
      <c r="A3874" s="259"/>
      <c r="B3874" s="259"/>
      <c r="C3874" s="259"/>
      <c r="D3874" s="259"/>
      <c r="E3874" s="259"/>
      <c r="F3874" s="270"/>
      <c r="G3874" s="259"/>
      <c r="H3874" s="259"/>
      <c r="I3874" s="259"/>
      <c r="J3874" s="259"/>
    </row>
    <row r="3875" spans="1:10">
      <c r="A3875" s="259"/>
      <c r="B3875" s="259"/>
      <c r="C3875" s="259"/>
      <c r="D3875" s="259"/>
      <c r="E3875" s="259"/>
      <c r="F3875" s="270"/>
      <c r="G3875" s="259"/>
      <c r="H3875" s="259"/>
      <c r="I3875" s="259"/>
      <c r="J3875" s="259"/>
    </row>
    <row r="3876" spans="1:10">
      <c r="A3876" s="259"/>
      <c r="B3876" s="259"/>
      <c r="C3876" s="259"/>
      <c r="D3876" s="259"/>
      <c r="E3876" s="259"/>
      <c r="F3876" s="270"/>
      <c r="G3876" s="259"/>
      <c r="H3876" s="259"/>
      <c r="I3876" s="259"/>
      <c r="J3876" s="259"/>
    </row>
    <row r="3877" spans="1:10">
      <c r="A3877" s="259"/>
      <c r="B3877" s="259"/>
      <c r="C3877" s="259"/>
      <c r="D3877" s="259"/>
      <c r="E3877" s="259"/>
      <c r="F3877" s="270"/>
      <c r="G3877" s="259"/>
      <c r="H3877" s="259"/>
      <c r="I3877" s="259"/>
      <c r="J3877" s="259"/>
    </row>
    <row r="3878" spans="1:10">
      <c r="A3878" s="259"/>
      <c r="B3878" s="259"/>
      <c r="C3878" s="259"/>
      <c r="D3878" s="259"/>
      <c r="E3878" s="259"/>
      <c r="F3878" s="270"/>
      <c r="G3878" s="259"/>
      <c r="H3878" s="259"/>
      <c r="I3878" s="259"/>
      <c r="J3878" s="259"/>
    </row>
    <row r="3879" spans="1:10">
      <c r="A3879" s="259"/>
      <c r="B3879" s="259"/>
      <c r="C3879" s="259"/>
      <c r="D3879" s="259"/>
      <c r="E3879" s="259"/>
      <c r="F3879" s="270"/>
      <c r="G3879" s="259"/>
      <c r="H3879" s="259"/>
      <c r="I3879" s="259"/>
      <c r="J3879" s="259"/>
    </row>
    <row r="3880" spans="1:10">
      <c r="A3880" s="259"/>
      <c r="B3880" s="259"/>
      <c r="C3880" s="259"/>
      <c r="D3880" s="259"/>
      <c r="E3880" s="259"/>
      <c r="F3880" s="270"/>
      <c r="G3880" s="259"/>
      <c r="H3880" s="259"/>
      <c r="I3880" s="259"/>
      <c r="J3880" s="259"/>
    </row>
    <row r="3881" spans="1:10">
      <c r="A3881" s="259"/>
      <c r="B3881" s="259"/>
      <c r="C3881" s="259"/>
      <c r="D3881" s="259"/>
      <c r="E3881" s="259"/>
      <c r="F3881" s="270"/>
      <c r="G3881" s="259"/>
      <c r="H3881" s="259"/>
      <c r="I3881" s="259"/>
      <c r="J3881" s="259"/>
    </row>
    <row r="3882" spans="1:10">
      <c r="A3882" s="259"/>
      <c r="B3882" s="259"/>
      <c r="C3882" s="259"/>
      <c r="D3882" s="259"/>
      <c r="E3882" s="259"/>
      <c r="F3882" s="270"/>
      <c r="G3882" s="259"/>
      <c r="H3882" s="259"/>
      <c r="I3882" s="259"/>
      <c r="J3882" s="259"/>
    </row>
    <row r="3883" spans="1:10">
      <c r="A3883" s="259"/>
      <c r="B3883" s="259"/>
      <c r="C3883" s="259"/>
      <c r="D3883" s="259"/>
      <c r="E3883" s="259"/>
      <c r="F3883" s="270"/>
      <c r="G3883" s="259"/>
      <c r="H3883" s="259"/>
      <c r="I3883" s="259"/>
      <c r="J3883" s="259"/>
    </row>
    <row r="3884" spans="1:10">
      <c r="A3884" s="259"/>
      <c r="B3884" s="259"/>
      <c r="C3884" s="259"/>
      <c r="D3884" s="259"/>
      <c r="E3884" s="259"/>
      <c r="F3884" s="270"/>
      <c r="G3884" s="259"/>
      <c r="H3884" s="259"/>
      <c r="I3884" s="259"/>
      <c r="J3884" s="259"/>
    </row>
    <row r="3885" spans="1:10">
      <c r="A3885" s="259"/>
      <c r="B3885" s="259"/>
      <c r="C3885" s="259"/>
      <c r="D3885" s="259"/>
      <c r="E3885" s="259"/>
      <c r="F3885" s="270"/>
      <c r="G3885" s="259"/>
      <c r="H3885" s="259"/>
      <c r="I3885" s="259"/>
      <c r="J3885" s="259"/>
    </row>
    <row r="3886" spans="1:10">
      <c r="A3886" s="259"/>
      <c r="B3886" s="259"/>
      <c r="C3886" s="259"/>
      <c r="D3886" s="259"/>
      <c r="E3886" s="259"/>
      <c r="F3886" s="270"/>
      <c r="G3886" s="259"/>
      <c r="H3886" s="259"/>
      <c r="I3886" s="259"/>
      <c r="J3886" s="259"/>
    </row>
    <row r="3887" spans="1:10">
      <c r="A3887" s="259"/>
      <c r="B3887" s="259"/>
      <c r="C3887" s="259"/>
      <c r="D3887" s="259"/>
      <c r="E3887" s="259"/>
      <c r="F3887" s="270"/>
      <c r="G3887" s="259"/>
      <c r="H3887" s="259"/>
      <c r="I3887" s="259"/>
      <c r="J3887" s="259"/>
    </row>
    <row r="3888" spans="1:10">
      <c r="A3888" s="259"/>
      <c r="B3888" s="259"/>
      <c r="C3888" s="259"/>
      <c r="D3888" s="259"/>
      <c r="E3888" s="259"/>
      <c r="F3888" s="270"/>
      <c r="G3888" s="259"/>
      <c r="H3888" s="259"/>
      <c r="I3888" s="259"/>
      <c r="J3888" s="259"/>
    </row>
    <row r="3889" spans="1:10">
      <c r="A3889" s="259"/>
      <c r="B3889" s="259"/>
      <c r="C3889" s="259"/>
      <c r="D3889" s="259"/>
      <c r="E3889" s="259"/>
      <c r="F3889" s="270"/>
      <c r="G3889" s="259"/>
      <c r="H3889" s="259"/>
      <c r="I3889" s="259"/>
      <c r="J3889" s="259"/>
    </row>
    <row r="3890" spans="1:10">
      <c r="A3890" s="259"/>
      <c r="B3890" s="259"/>
      <c r="C3890" s="259"/>
      <c r="D3890" s="259"/>
      <c r="E3890" s="259"/>
      <c r="F3890" s="270"/>
      <c r="G3890" s="259"/>
      <c r="H3890" s="259"/>
      <c r="I3890" s="259"/>
      <c r="J3890" s="259"/>
    </row>
    <row r="3891" spans="1:10">
      <c r="A3891" s="259"/>
      <c r="B3891" s="259"/>
      <c r="C3891" s="259"/>
      <c r="D3891" s="259"/>
      <c r="E3891" s="259"/>
      <c r="F3891" s="270"/>
      <c r="G3891" s="259"/>
      <c r="H3891" s="259"/>
      <c r="I3891" s="259"/>
      <c r="J3891" s="259"/>
    </row>
    <row r="3892" spans="1:10">
      <c r="A3892" s="259"/>
      <c r="B3892" s="259"/>
      <c r="C3892" s="259"/>
      <c r="D3892" s="259"/>
      <c r="E3892" s="259"/>
      <c r="F3892" s="270"/>
      <c r="G3892" s="259"/>
      <c r="H3892" s="259"/>
      <c r="I3892" s="259"/>
      <c r="J3892" s="259"/>
    </row>
    <row r="3893" spans="1:10">
      <c r="A3893" s="259"/>
      <c r="B3893" s="259"/>
      <c r="C3893" s="259"/>
      <c r="D3893" s="259"/>
      <c r="E3893" s="259"/>
      <c r="F3893" s="270"/>
      <c r="G3893" s="259"/>
      <c r="H3893" s="259"/>
      <c r="I3893" s="259"/>
      <c r="J3893" s="259"/>
    </row>
    <row r="3894" spans="1:10">
      <c r="A3894" s="259"/>
      <c r="B3894" s="259"/>
      <c r="C3894" s="259"/>
      <c r="D3894" s="259"/>
      <c r="E3894" s="259"/>
      <c r="F3894" s="270"/>
      <c r="G3894" s="259"/>
      <c r="H3894" s="259"/>
      <c r="I3894" s="259"/>
      <c r="J3894" s="259"/>
    </row>
    <row r="3895" spans="1:10">
      <c r="A3895" s="259"/>
      <c r="B3895" s="259"/>
      <c r="C3895" s="259"/>
      <c r="D3895" s="259"/>
      <c r="E3895" s="259"/>
      <c r="F3895" s="270"/>
      <c r="G3895" s="259"/>
      <c r="H3895" s="259"/>
      <c r="I3895" s="259"/>
      <c r="J3895" s="259"/>
    </row>
    <row r="3896" spans="1:10">
      <c r="A3896" s="259"/>
      <c r="B3896" s="259"/>
      <c r="C3896" s="259"/>
      <c r="D3896" s="259"/>
      <c r="E3896" s="259"/>
      <c r="F3896" s="270"/>
      <c r="G3896" s="259"/>
      <c r="H3896" s="259"/>
      <c r="I3896" s="259"/>
      <c r="J3896" s="259"/>
    </row>
    <row r="3897" spans="1:10">
      <c r="A3897" s="259"/>
      <c r="B3897" s="259"/>
      <c r="C3897" s="259"/>
      <c r="D3897" s="259"/>
      <c r="E3897" s="259"/>
      <c r="F3897" s="270"/>
      <c r="G3897" s="259"/>
      <c r="H3897" s="259"/>
      <c r="I3897" s="259"/>
      <c r="J3897" s="259"/>
    </row>
    <row r="3898" spans="1:10">
      <c r="A3898" s="259"/>
      <c r="B3898" s="259"/>
      <c r="C3898" s="259"/>
      <c r="D3898" s="259"/>
      <c r="E3898" s="259"/>
      <c r="F3898" s="270"/>
      <c r="G3898" s="259"/>
      <c r="H3898" s="259"/>
      <c r="I3898" s="259"/>
      <c r="J3898" s="259"/>
    </row>
    <row r="3899" spans="1:10">
      <c r="A3899" s="259"/>
      <c r="B3899" s="259"/>
      <c r="C3899" s="259"/>
      <c r="D3899" s="259"/>
      <c r="E3899" s="259"/>
      <c r="F3899" s="270"/>
      <c r="G3899" s="259"/>
      <c r="H3899" s="259"/>
      <c r="I3899" s="259"/>
      <c r="J3899" s="259"/>
    </row>
    <row r="3900" spans="1:10">
      <c r="A3900" s="259"/>
      <c r="B3900" s="259"/>
      <c r="C3900" s="259"/>
      <c r="D3900" s="259"/>
      <c r="E3900" s="259"/>
      <c r="F3900" s="270"/>
      <c r="G3900" s="259"/>
      <c r="H3900" s="259"/>
      <c r="I3900" s="259"/>
      <c r="J3900" s="259"/>
    </row>
    <row r="3901" spans="1:10">
      <c r="A3901" s="259"/>
      <c r="B3901" s="259"/>
      <c r="C3901" s="259"/>
      <c r="D3901" s="259"/>
      <c r="E3901" s="259"/>
      <c r="F3901" s="270"/>
      <c r="G3901" s="259"/>
      <c r="H3901" s="259"/>
      <c r="I3901" s="259"/>
      <c r="J3901" s="259"/>
    </row>
    <row r="3902" spans="1:10">
      <c r="A3902" s="259"/>
      <c r="B3902" s="259"/>
      <c r="C3902" s="259"/>
      <c r="D3902" s="259"/>
      <c r="E3902" s="259"/>
      <c r="F3902" s="270"/>
      <c r="G3902" s="259"/>
      <c r="H3902" s="259"/>
      <c r="I3902" s="259"/>
      <c r="J3902" s="259"/>
    </row>
    <row r="3903" spans="1:10">
      <c r="A3903" s="259"/>
      <c r="B3903" s="259"/>
      <c r="C3903" s="259"/>
      <c r="D3903" s="259"/>
      <c r="E3903" s="259"/>
      <c r="F3903" s="270"/>
      <c r="G3903" s="259"/>
      <c r="H3903" s="259"/>
      <c r="I3903" s="259"/>
      <c r="J3903" s="259"/>
    </row>
    <row r="3904" spans="1:10">
      <c r="A3904" s="259"/>
      <c r="B3904" s="259"/>
      <c r="C3904" s="259"/>
      <c r="D3904" s="259"/>
      <c r="E3904" s="259"/>
      <c r="F3904" s="270"/>
      <c r="G3904" s="259"/>
      <c r="H3904" s="259"/>
      <c r="I3904" s="259"/>
      <c r="J3904" s="259"/>
    </row>
    <row r="3905" spans="1:10">
      <c r="A3905" s="259"/>
      <c r="B3905" s="259"/>
      <c r="C3905" s="259"/>
      <c r="D3905" s="259"/>
      <c r="E3905" s="259"/>
      <c r="F3905" s="270"/>
      <c r="G3905" s="259"/>
      <c r="H3905" s="259"/>
      <c r="I3905" s="259"/>
      <c r="J3905" s="259"/>
    </row>
    <row r="3906" spans="1:10">
      <c r="A3906" s="259"/>
      <c r="B3906" s="259"/>
      <c r="C3906" s="259"/>
      <c r="D3906" s="259"/>
      <c r="E3906" s="259"/>
      <c r="F3906" s="270"/>
      <c r="G3906" s="259"/>
      <c r="H3906" s="259"/>
      <c r="I3906" s="259"/>
      <c r="J3906" s="259"/>
    </row>
    <row r="3907" spans="1:10">
      <c r="A3907" s="259"/>
      <c r="B3907" s="259"/>
      <c r="C3907" s="259"/>
      <c r="D3907" s="259"/>
      <c r="E3907" s="259"/>
      <c r="F3907" s="270"/>
      <c r="G3907" s="259"/>
      <c r="H3907" s="259"/>
      <c r="I3907" s="259"/>
      <c r="J3907" s="259"/>
    </row>
    <row r="3908" spans="1:10">
      <c r="A3908" s="259"/>
      <c r="B3908" s="259"/>
      <c r="C3908" s="259"/>
      <c r="D3908" s="259"/>
      <c r="E3908" s="259"/>
      <c r="F3908" s="270"/>
      <c r="G3908" s="259"/>
      <c r="H3908" s="259"/>
      <c r="I3908" s="259"/>
      <c r="J3908" s="259"/>
    </row>
    <row r="3909" spans="1:10">
      <c r="A3909" s="259"/>
      <c r="B3909" s="259"/>
      <c r="C3909" s="259"/>
      <c r="D3909" s="259"/>
      <c r="E3909" s="259"/>
      <c r="F3909" s="270"/>
      <c r="G3909" s="259"/>
      <c r="H3909" s="259"/>
      <c r="I3909" s="259"/>
      <c r="J3909" s="259"/>
    </row>
    <row r="3910" spans="1:10">
      <c r="A3910" s="259"/>
      <c r="B3910" s="259"/>
      <c r="C3910" s="259"/>
      <c r="D3910" s="259"/>
      <c r="E3910" s="259"/>
      <c r="F3910" s="270"/>
      <c r="G3910" s="259"/>
      <c r="H3910" s="259"/>
      <c r="I3910" s="259"/>
      <c r="J3910" s="259"/>
    </row>
    <row r="3911" spans="1:10">
      <c r="A3911" s="259"/>
      <c r="B3911" s="259"/>
      <c r="C3911" s="259"/>
      <c r="D3911" s="259"/>
      <c r="E3911" s="259"/>
      <c r="F3911" s="270"/>
      <c r="G3911" s="259"/>
      <c r="H3911" s="259"/>
      <c r="I3911" s="259"/>
      <c r="J3911" s="259"/>
    </row>
    <row r="3912" spans="1:10">
      <c r="A3912" s="259"/>
      <c r="B3912" s="259"/>
      <c r="C3912" s="259"/>
      <c r="D3912" s="259"/>
      <c r="E3912" s="259"/>
      <c r="F3912" s="270"/>
      <c r="G3912" s="259"/>
      <c r="H3912" s="259"/>
      <c r="I3912" s="259"/>
      <c r="J3912" s="259"/>
    </row>
    <row r="3913" spans="1:10">
      <c r="A3913" s="259"/>
      <c r="B3913" s="259"/>
      <c r="C3913" s="259"/>
      <c r="D3913" s="259"/>
      <c r="E3913" s="259"/>
      <c r="F3913" s="270"/>
      <c r="G3913" s="259"/>
      <c r="H3913" s="259"/>
      <c r="I3913" s="259"/>
      <c r="J3913" s="259"/>
    </row>
    <row r="3914" spans="1:10">
      <c r="A3914" s="259"/>
      <c r="B3914" s="259"/>
      <c r="C3914" s="259"/>
      <c r="D3914" s="259"/>
      <c r="E3914" s="259"/>
      <c r="F3914" s="270"/>
      <c r="G3914" s="259"/>
      <c r="H3914" s="259"/>
      <c r="I3914" s="259"/>
      <c r="J3914" s="259"/>
    </row>
    <row r="3915" spans="1:10">
      <c r="A3915" s="259"/>
      <c r="B3915" s="259"/>
      <c r="C3915" s="259"/>
      <c r="D3915" s="259"/>
      <c r="E3915" s="259"/>
      <c r="F3915" s="270"/>
      <c r="G3915" s="259"/>
      <c r="H3915" s="259"/>
      <c r="I3915" s="259"/>
      <c r="J3915" s="259"/>
    </row>
    <row r="3916" spans="1:10">
      <c r="A3916" s="259"/>
      <c r="B3916" s="259"/>
      <c r="C3916" s="259"/>
      <c r="D3916" s="259"/>
      <c r="E3916" s="259"/>
      <c r="F3916" s="270"/>
      <c r="G3916" s="259"/>
      <c r="H3916" s="259"/>
      <c r="I3916" s="259"/>
      <c r="J3916" s="259"/>
    </row>
    <row r="3917" spans="1:10">
      <c r="A3917" s="259"/>
      <c r="B3917" s="259"/>
      <c r="C3917" s="259"/>
      <c r="D3917" s="259"/>
      <c r="E3917" s="259"/>
      <c r="F3917" s="270"/>
      <c r="G3917" s="259"/>
      <c r="H3917" s="259"/>
      <c r="I3917" s="259"/>
      <c r="J3917" s="259"/>
    </row>
    <row r="3918" spans="1:10">
      <c r="A3918" s="259"/>
      <c r="B3918" s="259"/>
      <c r="C3918" s="259"/>
      <c r="D3918" s="259"/>
      <c r="E3918" s="259"/>
      <c r="F3918" s="270"/>
      <c r="G3918" s="259"/>
      <c r="H3918" s="259"/>
      <c r="I3918" s="259"/>
      <c r="J3918" s="259"/>
    </row>
    <row r="3919" spans="1:10">
      <c r="A3919" s="259"/>
      <c r="B3919" s="259"/>
      <c r="C3919" s="259"/>
      <c r="D3919" s="259"/>
      <c r="E3919" s="259"/>
      <c r="F3919" s="270"/>
      <c r="G3919" s="259"/>
      <c r="H3919" s="259"/>
      <c r="I3919" s="259"/>
      <c r="J3919" s="259"/>
    </row>
    <row r="3920" spans="1:10">
      <c r="A3920" s="259"/>
      <c r="B3920" s="259"/>
      <c r="C3920" s="259"/>
      <c r="D3920" s="259"/>
      <c r="E3920" s="259"/>
      <c r="F3920" s="270"/>
      <c r="G3920" s="259"/>
      <c r="H3920" s="259"/>
      <c r="I3920" s="259"/>
      <c r="J3920" s="259"/>
    </row>
    <row r="3921" spans="1:10">
      <c r="A3921" s="259"/>
      <c r="B3921" s="259"/>
      <c r="C3921" s="259"/>
      <c r="D3921" s="259"/>
      <c r="E3921" s="259"/>
      <c r="F3921" s="270"/>
      <c r="G3921" s="259"/>
      <c r="H3921" s="259"/>
      <c r="I3921" s="259"/>
      <c r="J3921" s="259"/>
    </row>
    <row r="3922" spans="1:10">
      <c r="A3922" s="259"/>
      <c r="B3922" s="259"/>
      <c r="C3922" s="259"/>
      <c r="D3922" s="259"/>
      <c r="E3922" s="259"/>
      <c r="F3922" s="270"/>
      <c r="G3922" s="259"/>
      <c r="H3922" s="259"/>
      <c r="I3922" s="259"/>
      <c r="J3922" s="259"/>
    </row>
    <row r="3923" spans="1:10">
      <c r="A3923" s="259"/>
      <c r="B3923" s="259"/>
      <c r="C3923" s="259"/>
      <c r="D3923" s="259"/>
      <c r="E3923" s="259"/>
      <c r="F3923" s="270"/>
      <c r="G3923" s="259"/>
      <c r="H3923" s="259"/>
      <c r="I3923" s="259"/>
      <c r="J3923" s="259"/>
    </row>
    <row r="3924" spans="1:10">
      <c r="A3924" s="259"/>
      <c r="B3924" s="259"/>
      <c r="C3924" s="259"/>
      <c r="D3924" s="259"/>
      <c r="E3924" s="259"/>
      <c r="F3924" s="270"/>
      <c r="G3924" s="259"/>
      <c r="H3924" s="259"/>
      <c r="I3924" s="259"/>
      <c r="J3924" s="259"/>
    </row>
    <row r="3925" spans="1:10">
      <c r="A3925" s="259"/>
      <c r="B3925" s="259"/>
      <c r="C3925" s="259"/>
      <c r="D3925" s="259"/>
      <c r="E3925" s="259"/>
      <c r="F3925" s="270"/>
      <c r="G3925" s="259"/>
      <c r="H3925" s="259"/>
      <c r="I3925" s="259"/>
      <c r="J3925" s="259"/>
    </row>
    <row r="3926" spans="1:10">
      <c r="A3926" s="259"/>
      <c r="B3926" s="259"/>
      <c r="C3926" s="259"/>
      <c r="D3926" s="259"/>
      <c r="E3926" s="259"/>
      <c r="F3926" s="270"/>
      <c r="G3926" s="259"/>
      <c r="H3926" s="259"/>
      <c r="I3926" s="259"/>
      <c r="J3926" s="259"/>
    </row>
    <row r="3927" spans="1:10">
      <c r="A3927" s="259"/>
      <c r="B3927" s="259"/>
      <c r="C3927" s="259"/>
      <c r="D3927" s="259"/>
      <c r="E3927" s="259"/>
      <c r="F3927" s="270"/>
      <c r="G3927" s="259"/>
      <c r="H3927" s="259"/>
      <c r="I3927" s="259"/>
      <c r="J3927" s="259"/>
    </row>
    <row r="3928" spans="1:10">
      <c r="A3928" s="259"/>
      <c r="B3928" s="259"/>
      <c r="C3928" s="259"/>
      <c r="D3928" s="259"/>
      <c r="E3928" s="259"/>
      <c r="F3928" s="270"/>
      <c r="G3928" s="259"/>
      <c r="H3928" s="259"/>
      <c r="I3928" s="259"/>
      <c r="J3928" s="259"/>
    </row>
    <row r="3929" spans="1:10">
      <c r="A3929" s="259"/>
      <c r="B3929" s="259"/>
      <c r="C3929" s="259"/>
      <c r="D3929" s="259"/>
      <c r="E3929" s="259"/>
      <c r="F3929" s="270"/>
      <c r="G3929" s="259"/>
      <c r="H3929" s="259"/>
      <c r="I3929" s="259"/>
      <c r="J3929" s="259"/>
    </row>
    <row r="3930" spans="1:10">
      <c r="A3930" s="259"/>
      <c r="B3930" s="259"/>
      <c r="C3930" s="259"/>
      <c r="D3930" s="259"/>
      <c r="E3930" s="259"/>
      <c r="F3930" s="270"/>
      <c r="G3930" s="259"/>
      <c r="H3930" s="259"/>
      <c r="I3930" s="259"/>
      <c r="J3930" s="259"/>
    </row>
    <row r="3931" spans="1:10">
      <c r="A3931" s="259"/>
      <c r="B3931" s="259"/>
      <c r="C3931" s="259"/>
      <c r="D3931" s="259"/>
      <c r="E3931" s="259"/>
      <c r="F3931" s="270"/>
      <c r="G3931" s="259"/>
      <c r="H3931" s="259"/>
      <c r="I3931" s="259"/>
      <c r="J3931" s="259"/>
    </row>
    <row r="3932" spans="1:10">
      <c r="A3932" s="259"/>
      <c r="B3932" s="259"/>
      <c r="C3932" s="259"/>
      <c r="D3932" s="259"/>
      <c r="E3932" s="259"/>
      <c r="F3932" s="270"/>
      <c r="G3932" s="259"/>
      <c r="H3932" s="259"/>
      <c r="I3932" s="259"/>
      <c r="J3932" s="259"/>
    </row>
    <row r="3933" spans="1:10">
      <c r="A3933" s="259"/>
      <c r="B3933" s="259"/>
      <c r="C3933" s="259"/>
      <c r="D3933" s="259"/>
      <c r="E3933" s="259"/>
      <c r="F3933" s="270"/>
      <c r="G3933" s="259"/>
      <c r="H3933" s="259"/>
      <c r="I3933" s="259"/>
      <c r="J3933" s="259"/>
    </row>
    <row r="3934" spans="1:10">
      <c r="A3934" s="259"/>
      <c r="B3934" s="259"/>
      <c r="C3934" s="259"/>
      <c r="D3934" s="259"/>
      <c r="E3934" s="259"/>
      <c r="F3934" s="270"/>
      <c r="G3934" s="259"/>
      <c r="H3934" s="259"/>
      <c r="I3934" s="259"/>
      <c r="J3934" s="259"/>
    </row>
    <row r="3935" spans="1:10">
      <c r="A3935" s="259"/>
      <c r="B3935" s="259"/>
      <c r="C3935" s="259"/>
      <c r="D3935" s="259"/>
      <c r="E3935" s="259"/>
      <c r="F3935" s="270"/>
      <c r="G3935" s="259"/>
      <c r="H3935" s="259"/>
      <c r="I3935" s="259"/>
      <c r="J3935" s="259"/>
    </row>
    <row r="3936" spans="1:10">
      <c r="A3936" s="259"/>
      <c r="B3936" s="259"/>
      <c r="C3936" s="259"/>
      <c r="D3936" s="259"/>
      <c r="E3936" s="259"/>
      <c r="F3936" s="270"/>
      <c r="G3936" s="259"/>
      <c r="H3936" s="259"/>
      <c r="I3936" s="259"/>
      <c r="J3936" s="259"/>
    </row>
    <row r="3937" spans="1:10">
      <c r="A3937" s="259"/>
      <c r="B3937" s="259"/>
      <c r="C3937" s="259"/>
      <c r="D3937" s="259"/>
      <c r="E3937" s="259"/>
      <c r="F3937" s="270"/>
      <c r="G3937" s="259"/>
      <c r="H3937" s="259"/>
      <c r="I3937" s="259"/>
      <c r="J3937" s="259"/>
    </row>
    <row r="3938" spans="1:10">
      <c r="A3938" s="259"/>
      <c r="B3938" s="259"/>
      <c r="C3938" s="259"/>
      <c r="D3938" s="259"/>
      <c r="E3938" s="259"/>
      <c r="F3938" s="270"/>
      <c r="G3938" s="259"/>
      <c r="H3938" s="259"/>
      <c r="I3938" s="259"/>
      <c r="J3938" s="259"/>
    </row>
    <row r="3939" spans="1:10">
      <c r="A3939" s="259"/>
      <c r="B3939" s="259"/>
      <c r="C3939" s="259"/>
      <c r="D3939" s="259"/>
      <c r="E3939" s="259"/>
      <c r="F3939" s="270"/>
      <c r="G3939" s="259"/>
      <c r="H3939" s="259"/>
      <c r="I3939" s="259"/>
      <c r="J3939" s="259"/>
    </row>
    <row r="3940" spans="1:10">
      <c r="A3940" s="259"/>
      <c r="B3940" s="259"/>
      <c r="C3940" s="259"/>
      <c r="D3940" s="259"/>
      <c r="E3940" s="259"/>
      <c r="F3940" s="270"/>
      <c r="G3940" s="259"/>
      <c r="H3940" s="259"/>
      <c r="I3940" s="259"/>
      <c r="J3940" s="259"/>
    </row>
    <row r="3941" spans="1:10">
      <c r="A3941" s="259"/>
      <c r="B3941" s="259"/>
      <c r="C3941" s="259"/>
      <c r="D3941" s="259"/>
      <c r="E3941" s="259"/>
      <c r="F3941" s="270"/>
      <c r="G3941" s="259"/>
      <c r="H3941" s="259"/>
      <c r="I3941" s="259"/>
      <c r="J3941" s="259"/>
    </row>
    <row r="3942" spans="1:10">
      <c r="A3942" s="259"/>
      <c r="B3942" s="259"/>
      <c r="C3942" s="259"/>
      <c r="D3942" s="259"/>
      <c r="E3942" s="259"/>
      <c r="F3942" s="270"/>
      <c r="G3942" s="259"/>
      <c r="H3942" s="259"/>
      <c r="I3942" s="259"/>
      <c r="J3942" s="259"/>
    </row>
    <row r="3943" spans="1:10">
      <c r="A3943" s="259"/>
      <c r="B3943" s="259"/>
      <c r="C3943" s="259"/>
      <c r="D3943" s="259"/>
      <c r="E3943" s="259"/>
      <c r="F3943" s="270"/>
      <c r="G3943" s="259"/>
      <c r="H3943" s="259"/>
      <c r="I3943" s="259"/>
      <c r="J3943" s="259"/>
    </row>
    <row r="3944" spans="1:10">
      <c r="A3944" s="259"/>
      <c r="B3944" s="259"/>
      <c r="C3944" s="259"/>
      <c r="D3944" s="259"/>
      <c r="E3944" s="259"/>
      <c r="F3944" s="270"/>
      <c r="G3944" s="259"/>
      <c r="H3944" s="259"/>
      <c r="I3944" s="259"/>
      <c r="J3944" s="259"/>
    </row>
    <row r="3945" spans="1:10">
      <c r="A3945" s="259"/>
      <c r="B3945" s="259"/>
      <c r="C3945" s="259"/>
      <c r="D3945" s="259"/>
      <c r="E3945" s="259"/>
      <c r="F3945" s="270"/>
      <c r="G3945" s="259"/>
      <c r="H3945" s="259"/>
      <c r="I3945" s="259"/>
      <c r="J3945" s="259"/>
    </row>
    <row r="3946" spans="1:10">
      <c r="A3946" s="259"/>
      <c r="B3946" s="259"/>
      <c r="C3946" s="259"/>
      <c r="D3946" s="259"/>
      <c r="E3946" s="259"/>
      <c r="F3946" s="270"/>
      <c r="G3946" s="259"/>
      <c r="H3946" s="259"/>
      <c r="I3946" s="259"/>
      <c r="J3946" s="259"/>
    </row>
    <row r="3947" spans="1:10">
      <c r="A3947" s="259"/>
      <c r="B3947" s="259"/>
      <c r="C3947" s="259"/>
      <c r="D3947" s="259"/>
      <c r="E3947" s="259"/>
      <c r="F3947" s="270"/>
      <c r="G3947" s="259"/>
      <c r="H3947" s="259"/>
      <c r="I3947" s="259"/>
      <c r="J3947" s="259"/>
    </row>
    <row r="3948" spans="1:10">
      <c r="A3948" s="259"/>
      <c r="B3948" s="259"/>
      <c r="C3948" s="259"/>
      <c r="D3948" s="259"/>
      <c r="E3948" s="259"/>
      <c r="F3948" s="270"/>
      <c r="G3948" s="259"/>
      <c r="H3948" s="259"/>
      <c r="I3948" s="259"/>
      <c r="J3948" s="259"/>
    </row>
    <row r="3949" spans="1:10">
      <c r="A3949" s="259"/>
      <c r="B3949" s="259"/>
      <c r="C3949" s="259"/>
      <c r="D3949" s="259"/>
      <c r="E3949" s="259"/>
      <c r="F3949" s="270"/>
      <c r="G3949" s="259"/>
      <c r="H3949" s="259"/>
      <c r="I3949" s="259"/>
      <c r="J3949" s="259"/>
    </row>
    <row r="3950" spans="1:10">
      <c r="A3950" s="259"/>
      <c r="B3950" s="259"/>
      <c r="C3950" s="259"/>
      <c r="D3950" s="259"/>
      <c r="E3950" s="259"/>
      <c r="F3950" s="270"/>
      <c r="G3950" s="259"/>
      <c r="H3950" s="259"/>
      <c r="I3950" s="259"/>
      <c r="J3950" s="259"/>
    </row>
    <row r="3951" spans="1:10">
      <c r="A3951" s="259"/>
      <c r="B3951" s="259"/>
      <c r="C3951" s="259"/>
      <c r="D3951" s="259"/>
      <c r="E3951" s="259"/>
      <c r="F3951" s="270"/>
      <c r="G3951" s="259"/>
      <c r="H3951" s="259"/>
      <c r="I3951" s="259"/>
      <c r="J3951" s="259"/>
    </row>
    <row r="3952" spans="1:10">
      <c r="A3952" s="259"/>
      <c r="B3952" s="259"/>
      <c r="C3952" s="259"/>
      <c r="D3952" s="259"/>
      <c r="E3952" s="259"/>
      <c r="F3952" s="270"/>
      <c r="G3952" s="259"/>
      <c r="H3952" s="259"/>
      <c r="I3952" s="259"/>
      <c r="J3952" s="259"/>
    </row>
    <row r="3953" spans="1:10">
      <c r="A3953" s="259"/>
      <c r="B3953" s="259"/>
      <c r="C3953" s="259"/>
      <c r="D3953" s="259"/>
      <c r="E3953" s="259"/>
      <c r="F3953" s="270"/>
      <c r="G3953" s="259"/>
      <c r="H3953" s="259"/>
      <c r="I3953" s="259"/>
      <c r="J3953" s="259"/>
    </row>
    <row r="3954" spans="1:10">
      <c r="A3954" s="259"/>
      <c r="B3954" s="259"/>
      <c r="C3954" s="259"/>
      <c r="D3954" s="259"/>
      <c r="E3954" s="259"/>
      <c r="F3954" s="270"/>
      <c r="G3954" s="259"/>
      <c r="H3954" s="259"/>
      <c r="I3954" s="259"/>
      <c r="J3954" s="259"/>
    </row>
    <row r="3955" spans="1:10">
      <c r="A3955" s="259"/>
      <c r="B3955" s="259"/>
      <c r="C3955" s="259"/>
      <c r="D3955" s="259"/>
      <c r="E3955" s="259"/>
      <c r="F3955" s="270"/>
      <c r="G3955" s="259"/>
      <c r="H3955" s="259"/>
      <c r="I3955" s="259"/>
      <c r="J3955" s="259"/>
    </row>
    <row r="3956" spans="1:10">
      <c r="A3956" s="259"/>
      <c r="B3956" s="259"/>
      <c r="C3956" s="259"/>
      <c r="D3956" s="259"/>
      <c r="E3956" s="259"/>
      <c r="F3956" s="270"/>
      <c r="G3956" s="259"/>
      <c r="H3956" s="259"/>
      <c r="I3956" s="259"/>
      <c r="J3956" s="259"/>
    </row>
    <row r="3957" spans="1:10">
      <c r="A3957" s="259"/>
      <c r="B3957" s="259"/>
      <c r="C3957" s="259"/>
      <c r="D3957" s="259"/>
      <c r="E3957" s="259"/>
      <c r="F3957" s="270"/>
      <c r="G3957" s="259"/>
      <c r="H3957" s="259"/>
      <c r="I3957" s="259"/>
      <c r="J3957" s="259"/>
    </row>
    <row r="3958" spans="1:10">
      <c r="A3958" s="259"/>
      <c r="B3958" s="259"/>
      <c r="C3958" s="259"/>
      <c r="D3958" s="259"/>
      <c r="E3958" s="259"/>
      <c r="F3958" s="270"/>
      <c r="G3958" s="259"/>
      <c r="H3958" s="259"/>
      <c r="I3958" s="259"/>
      <c r="J3958" s="259"/>
    </row>
    <row r="3959" spans="1:10">
      <c r="A3959" s="259"/>
      <c r="B3959" s="259"/>
      <c r="C3959" s="259"/>
      <c r="D3959" s="259"/>
      <c r="E3959" s="259"/>
      <c r="F3959" s="270"/>
      <c r="G3959" s="259"/>
      <c r="H3959" s="259"/>
      <c r="I3959" s="259"/>
      <c r="J3959" s="259"/>
    </row>
    <row r="3960" spans="1:10">
      <c r="A3960" s="259"/>
      <c r="B3960" s="259"/>
      <c r="C3960" s="259"/>
      <c r="D3960" s="259"/>
      <c r="E3960" s="259"/>
      <c r="F3960" s="270"/>
      <c r="G3960" s="259"/>
      <c r="H3960" s="259"/>
      <c r="I3960" s="259"/>
      <c r="J3960" s="259"/>
    </row>
    <row r="3961" spans="1:10">
      <c r="A3961" s="259"/>
      <c r="B3961" s="259"/>
      <c r="C3961" s="259"/>
      <c r="D3961" s="259"/>
      <c r="E3961" s="259"/>
      <c r="F3961" s="270"/>
      <c r="G3961" s="259"/>
      <c r="H3961" s="259"/>
      <c r="I3961" s="259"/>
      <c r="J3961" s="259"/>
    </row>
    <row r="3962" spans="1:10">
      <c r="A3962" s="259"/>
      <c r="B3962" s="259"/>
      <c r="C3962" s="259"/>
      <c r="D3962" s="259"/>
      <c r="E3962" s="259"/>
      <c r="F3962" s="270"/>
      <c r="G3962" s="259"/>
      <c r="H3962" s="259"/>
      <c r="I3962" s="259"/>
      <c r="J3962" s="259"/>
    </row>
    <row r="3963" spans="1:10">
      <c r="A3963" s="259"/>
      <c r="B3963" s="259"/>
      <c r="C3963" s="259"/>
      <c r="D3963" s="259"/>
      <c r="E3963" s="259"/>
      <c r="F3963" s="270"/>
      <c r="G3963" s="259"/>
      <c r="H3963" s="259"/>
      <c r="I3963" s="259"/>
      <c r="J3963" s="259"/>
    </row>
    <row r="3964" spans="1:10">
      <c r="A3964" s="259"/>
      <c r="B3964" s="259"/>
      <c r="C3964" s="259"/>
      <c r="D3964" s="259"/>
      <c r="E3964" s="259"/>
      <c r="F3964" s="270"/>
      <c r="G3964" s="259"/>
      <c r="H3964" s="259"/>
      <c r="I3964" s="259"/>
      <c r="J3964" s="259"/>
    </row>
    <row r="3965" spans="1:10">
      <c r="A3965" s="259"/>
      <c r="B3965" s="259"/>
      <c r="C3965" s="259"/>
      <c r="D3965" s="259"/>
      <c r="E3965" s="259"/>
      <c r="F3965" s="270"/>
      <c r="G3965" s="259"/>
      <c r="H3965" s="259"/>
      <c r="I3965" s="259"/>
      <c r="J3965" s="259"/>
    </row>
    <row r="3966" spans="1:10">
      <c r="A3966" s="259"/>
      <c r="B3966" s="259"/>
      <c r="C3966" s="259"/>
      <c r="D3966" s="259"/>
      <c r="E3966" s="259"/>
      <c r="F3966" s="270"/>
      <c r="G3966" s="259"/>
      <c r="H3966" s="259"/>
      <c r="I3966" s="259"/>
      <c r="J3966" s="259"/>
    </row>
    <row r="3967" spans="1:10">
      <c r="A3967" s="259"/>
      <c r="B3967" s="259"/>
      <c r="C3967" s="259"/>
      <c r="D3967" s="259"/>
      <c r="E3967" s="259"/>
      <c r="F3967" s="270"/>
      <c r="G3967" s="259"/>
      <c r="H3967" s="259"/>
      <c r="I3967" s="259"/>
      <c r="J3967" s="259"/>
    </row>
    <row r="3968" spans="1:10">
      <c r="A3968" s="259"/>
      <c r="B3968" s="259"/>
      <c r="C3968" s="259"/>
      <c r="D3968" s="259"/>
      <c r="E3968" s="259"/>
      <c r="F3968" s="270"/>
      <c r="G3968" s="259"/>
      <c r="H3968" s="259"/>
      <c r="I3968" s="259"/>
      <c r="J3968" s="259"/>
    </row>
    <row r="3969" spans="1:10">
      <c r="A3969" s="259"/>
      <c r="B3969" s="259"/>
      <c r="C3969" s="259"/>
      <c r="D3969" s="259"/>
      <c r="E3969" s="259"/>
      <c r="F3969" s="270"/>
      <c r="G3969" s="259"/>
      <c r="H3969" s="259"/>
      <c r="I3969" s="259"/>
      <c r="J3969" s="259"/>
    </row>
    <row r="3970" spans="1:10">
      <c r="A3970" s="259"/>
      <c r="B3970" s="259"/>
      <c r="C3970" s="259"/>
      <c r="D3970" s="259"/>
      <c r="E3970" s="259"/>
      <c r="F3970" s="270"/>
      <c r="G3970" s="259"/>
      <c r="H3970" s="259"/>
      <c r="I3970" s="259"/>
      <c r="J3970" s="259"/>
    </row>
    <row r="3971" spans="1:10">
      <c r="A3971" s="259"/>
      <c r="B3971" s="259"/>
      <c r="C3971" s="259"/>
      <c r="D3971" s="259"/>
      <c r="E3971" s="259"/>
      <c r="F3971" s="270"/>
      <c r="G3971" s="259"/>
      <c r="H3971" s="259"/>
      <c r="I3971" s="259"/>
      <c r="J3971" s="259"/>
    </row>
    <row r="3972" spans="1:10">
      <c r="A3972" s="259"/>
      <c r="B3972" s="259"/>
      <c r="C3972" s="259"/>
      <c r="D3972" s="259"/>
      <c r="E3972" s="259"/>
      <c r="F3972" s="270"/>
      <c r="G3972" s="259"/>
      <c r="H3972" s="259"/>
      <c r="I3972" s="259"/>
      <c r="J3972" s="259"/>
    </row>
    <row r="3973" spans="1:10">
      <c r="A3973" s="259"/>
      <c r="B3973" s="259"/>
      <c r="C3973" s="259"/>
      <c r="D3973" s="259"/>
      <c r="E3973" s="259"/>
      <c r="F3973" s="270"/>
      <c r="G3973" s="259"/>
      <c r="H3973" s="259"/>
      <c r="I3973" s="259"/>
      <c r="J3973" s="259"/>
    </row>
    <row r="3974" spans="1:10">
      <c r="A3974" s="259"/>
      <c r="B3974" s="259"/>
      <c r="C3974" s="259"/>
      <c r="D3974" s="259"/>
      <c r="E3974" s="259"/>
      <c r="F3974" s="270"/>
      <c r="G3974" s="259"/>
      <c r="H3974" s="259"/>
      <c r="I3974" s="259"/>
      <c r="J3974" s="259"/>
    </row>
    <row r="3975" spans="1:10">
      <c r="A3975" s="259"/>
      <c r="B3975" s="259"/>
      <c r="C3975" s="259"/>
      <c r="D3975" s="259"/>
      <c r="E3975" s="259"/>
      <c r="F3975" s="270"/>
      <c r="G3975" s="259"/>
      <c r="H3975" s="259"/>
      <c r="I3975" s="259"/>
      <c r="J3975" s="259"/>
    </row>
    <row r="3976" spans="1:10">
      <c r="A3976" s="259"/>
      <c r="B3976" s="259"/>
      <c r="C3976" s="259"/>
      <c r="D3976" s="259"/>
      <c r="E3976" s="259"/>
      <c r="F3976" s="270"/>
      <c r="G3976" s="259"/>
      <c r="H3976" s="259"/>
      <c r="I3976" s="259"/>
      <c r="J3976" s="259"/>
    </row>
    <row r="3977" spans="1:10">
      <c r="A3977" s="259"/>
      <c r="B3977" s="259"/>
      <c r="C3977" s="259"/>
      <c r="D3977" s="259"/>
      <c r="E3977" s="259"/>
      <c r="F3977" s="270"/>
      <c r="G3977" s="259"/>
      <c r="H3977" s="259"/>
      <c r="I3977" s="259"/>
      <c r="J3977" s="259"/>
    </row>
    <row r="3978" spans="1:10">
      <c r="A3978" s="259"/>
      <c r="B3978" s="259"/>
      <c r="C3978" s="259"/>
      <c r="D3978" s="259"/>
      <c r="E3978" s="259"/>
      <c r="F3978" s="270"/>
      <c r="G3978" s="259"/>
      <c r="H3978" s="259"/>
      <c r="I3978" s="259"/>
      <c r="J3978" s="259"/>
    </row>
    <row r="3979" spans="1:10">
      <c r="A3979" s="259"/>
      <c r="B3979" s="259"/>
      <c r="C3979" s="259"/>
      <c r="D3979" s="259"/>
      <c r="E3979" s="259"/>
      <c r="F3979" s="270"/>
      <c r="G3979" s="259"/>
      <c r="H3979" s="259"/>
      <c r="I3979" s="259"/>
      <c r="J3979" s="259"/>
    </row>
    <row r="3980" spans="1:10">
      <c r="A3980" s="259"/>
      <c r="B3980" s="259"/>
      <c r="C3980" s="259"/>
      <c r="D3980" s="259"/>
      <c r="E3980" s="259"/>
      <c r="F3980" s="270"/>
      <c r="G3980" s="259"/>
      <c r="H3980" s="259"/>
      <c r="I3980" s="259"/>
      <c r="J3980" s="259"/>
    </row>
    <row r="3981" spans="1:10">
      <c r="A3981" s="259"/>
      <c r="B3981" s="259"/>
      <c r="C3981" s="259"/>
      <c r="D3981" s="259"/>
      <c r="E3981" s="259"/>
      <c r="F3981" s="270"/>
      <c r="G3981" s="259"/>
      <c r="H3981" s="259"/>
      <c r="I3981" s="259"/>
      <c r="J3981" s="259"/>
    </row>
    <row r="3982" spans="1:10">
      <c r="A3982" s="259"/>
      <c r="B3982" s="259"/>
      <c r="C3982" s="259"/>
      <c r="D3982" s="259"/>
      <c r="E3982" s="259"/>
      <c r="F3982" s="270"/>
      <c r="G3982" s="259"/>
      <c r="H3982" s="259"/>
      <c r="I3982" s="259"/>
      <c r="J3982" s="259"/>
    </row>
    <row r="3983" spans="1:10">
      <c r="A3983" s="259"/>
      <c r="B3983" s="259"/>
      <c r="C3983" s="259"/>
      <c r="D3983" s="259"/>
      <c r="E3983" s="259"/>
      <c r="F3983" s="270"/>
      <c r="G3983" s="259"/>
      <c r="H3983" s="259"/>
      <c r="I3983" s="259"/>
      <c r="J3983" s="259"/>
    </row>
    <row r="3984" spans="1:10">
      <c r="A3984" s="259"/>
      <c r="B3984" s="259"/>
      <c r="C3984" s="259"/>
      <c r="D3984" s="259"/>
      <c r="E3984" s="259"/>
      <c r="F3984" s="270"/>
      <c r="G3984" s="259"/>
      <c r="H3984" s="259"/>
      <c r="I3984" s="259"/>
      <c r="J3984" s="259"/>
    </row>
    <row r="3985" spans="1:10">
      <c r="A3985" s="259"/>
      <c r="B3985" s="259"/>
      <c r="C3985" s="259"/>
      <c r="D3985" s="259"/>
      <c r="E3985" s="259"/>
      <c r="F3985" s="270"/>
      <c r="G3985" s="259"/>
      <c r="H3985" s="259"/>
      <c r="I3985" s="259"/>
      <c r="J3985" s="259"/>
    </row>
    <row r="3986" spans="1:10">
      <c r="A3986" s="259"/>
      <c r="B3986" s="259"/>
      <c r="C3986" s="259"/>
      <c r="D3986" s="259"/>
      <c r="E3986" s="259"/>
      <c r="F3986" s="270"/>
      <c r="G3986" s="259"/>
      <c r="H3986" s="259"/>
      <c r="I3986" s="259"/>
      <c r="J3986" s="259"/>
    </row>
    <row r="3987" spans="1:10">
      <c r="A3987" s="259"/>
      <c r="B3987" s="259"/>
      <c r="C3987" s="259"/>
      <c r="D3987" s="259"/>
      <c r="E3987" s="259"/>
      <c r="F3987" s="270"/>
      <c r="G3987" s="259"/>
      <c r="H3987" s="259"/>
      <c r="I3987" s="259"/>
      <c r="J3987" s="259"/>
    </row>
    <row r="3988" spans="1:10">
      <c r="A3988" s="259"/>
      <c r="B3988" s="259"/>
      <c r="C3988" s="259"/>
      <c r="D3988" s="259"/>
      <c r="E3988" s="259"/>
      <c r="F3988" s="270"/>
      <c r="G3988" s="259"/>
      <c r="H3988" s="259"/>
      <c r="I3988" s="259"/>
      <c r="J3988" s="259"/>
    </row>
    <row r="3989" spans="1:10">
      <c r="A3989" s="259"/>
      <c r="B3989" s="259"/>
      <c r="C3989" s="259"/>
      <c r="D3989" s="259"/>
      <c r="E3989" s="259"/>
      <c r="F3989" s="270"/>
      <c r="G3989" s="259"/>
      <c r="H3989" s="259"/>
      <c r="I3989" s="259"/>
      <c r="J3989" s="259"/>
    </row>
    <row r="3990" spans="1:10">
      <c r="A3990" s="259"/>
      <c r="B3990" s="259"/>
      <c r="C3990" s="259"/>
      <c r="D3990" s="259"/>
      <c r="E3990" s="259"/>
      <c r="F3990" s="270"/>
      <c r="G3990" s="259"/>
      <c r="H3990" s="259"/>
      <c r="I3990" s="259"/>
      <c r="J3990" s="259"/>
    </row>
    <row r="3991" spans="1:10">
      <c r="A3991" s="259"/>
      <c r="B3991" s="259"/>
      <c r="C3991" s="259"/>
      <c r="D3991" s="259"/>
      <c r="E3991" s="259"/>
      <c r="F3991" s="270"/>
      <c r="G3991" s="259"/>
      <c r="H3991" s="259"/>
      <c r="I3991" s="259"/>
      <c r="J3991" s="259"/>
    </row>
    <row r="3992" spans="1:10">
      <c r="A3992" s="259"/>
      <c r="B3992" s="259"/>
      <c r="C3992" s="259"/>
      <c r="D3992" s="259"/>
      <c r="E3992" s="259"/>
      <c r="F3992" s="270"/>
      <c r="G3992" s="259"/>
      <c r="H3992" s="259"/>
      <c r="I3992" s="259"/>
      <c r="J3992" s="259"/>
    </row>
    <row r="3993" spans="1:10">
      <c r="A3993" s="259"/>
      <c r="B3993" s="259"/>
      <c r="C3993" s="259"/>
      <c r="D3993" s="259"/>
      <c r="E3993" s="259"/>
      <c r="F3993" s="270"/>
      <c r="G3993" s="259"/>
      <c r="H3993" s="259"/>
      <c r="I3993" s="259"/>
      <c r="J3993" s="259"/>
    </row>
    <row r="3994" spans="1:10">
      <c r="A3994" s="259"/>
      <c r="B3994" s="259"/>
      <c r="C3994" s="259"/>
      <c r="D3994" s="259"/>
      <c r="E3994" s="259"/>
      <c r="F3994" s="270"/>
      <c r="G3994" s="259"/>
      <c r="H3994" s="259"/>
      <c r="I3994" s="259"/>
      <c r="J3994" s="259"/>
    </row>
    <row r="3995" spans="1:10">
      <c r="A3995" s="259"/>
      <c r="B3995" s="259"/>
      <c r="C3995" s="259"/>
      <c r="D3995" s="259"/>
      <c r="E3995" s="259"/>
      <c r="F3995" s="270"/>
      <c r="G3995" s="259"/>
      <c r="H3995" s="259"/>
      <c r="I3995" s="259"/>
      <c r="J3995" s="259"/>
    </row>
    <row r="3996" spans="1:10">
      <c r="A3996" s="259"/>
      <c r="B3996" s="259"/>
      <c r="C3996" s="259"/>
      <c r="D3996" s="259"/>
      <c r="E3996" s="259"/>
      <c r="F3996" s="270"/>
      <c r="G3996" s="259"/>
      <c r="H3996" s="259"/>
      <c r="I3996" s="259"/>
      <c r="J3996" s="259"/>
    </row>
    <row r="3997" spans="1:10">
      <c r="A3997" s="259"/>
      <c r="B3997" s="259"/>
      <c r="C3997" s="259"/>
      <c r="D3997" s="259"/>
      <c r="E3997" s="259"/>
      <c r="F3997" s="270"/>
      <c r="G3997" s="259"/>
      <c r="H3997" s="259"/>
      <c r="I3997" s="259"/>
      <c r="J3997" s="259"/>
    </row>
    <row r="3998" spans="1:10">
      <c r="A3998" s="259"/>
      <c r="B3998" s="259"/>
      <c r="C3998" s="259"/>
      <c r="D3998" s="259"/>
      <c r="E3998" s="259"/>
      <c r="F3998" s="270"/>
      <c r="G3998" s="259"/>
      <c r="H3998" s="259"/>
      <c r="I3998" s="259"/>
      <c r="J3998" s="259"/>
    </row>
    <row r="3999" spans="1:10">
      <c r="A3999" s="259"/>
      <c r="B3999" s="259"/>
      <c r="C3999" s="259"/>
      <c r="D3999" s="259"/>
      <c r="E3999" s="259"/>
      <c r="F3999" s="270"/>
      <c r="G3999" s="259"/>
      <c r="H3999" s="259"/>
      <c r="I3999" s="259"/>
      <c r="J3999" s="259"/>
    </row>
    <row r="4000" spans="1:10">
      <c r="A4000" s="259"/>
      <c r="B4000" s="259"/>
      <c r="C4000" s="259"/>
      <c r="D4000" s="259"/>
      <c r="E4000" s="259"/>
      <c r="F4000" s="270"/>
      <c r="G4000" s="259"/>
      <c r="H4000" s="259"/>
      <c r="I4000" s="259"/>
      <c r="J4000" s="259"/>
    </row>
    <row r="4001" spans="1:10">
      <c r="A4001" s="259"/>
      <c r="B4001" s="259"/>
      <c r="C4001" s="259"/>
      <c r="D4001" s="259"/>
      <c r="E4001" s="259"/>
      <c r="F4001" s="270"/>
      <c r="G4001" s="259"/>
      <c r="H4001" s="259"/>
      <c r="I4001" s="259"/>
      <c r="J4001" s="259"/>
    </row>
    <row r="4002" spans="1:10">
      <c r="A4002" s="259"/>
      <c r="B4002" s="259"/>
      <c r="C4002" s="259"/>
      <c r="D4002" s="259"/>
      <c r="E4002" s="259"/>
      <c r="F4002" s="270"/>
      <c r="G4002" s="259"/>
      <c r="H4002" s="259"/>
      <c r="I4002" s="259"/>
      <c r="J4002" s="259"/>
    </row>
    <row r="4003" spans="1:10">
      <c r="A4003" s="259"/>
      <c r="B4003" s="259"/>
      <c r="C4003" s="259"/>
      <c r="D4003" s="259"/>
      <c r="E4003" s="259"/>
      <c r="F4003" s="270"/>
      <c r="G4003" s="259"/>
      <c r="H4003" s="259"/>
      <c r="I4003" s="259"/>
      <c r="J4003" s="259"/>
    </row>
    <row r="4004" spans="1:10">
      <c r="A4004" s="259"/>
      <c r="B4004" s="259"/>
      <c r="C4004" s="259"/>
      <c r="D4004" s="259"/>
      <c r="E4004" s="259"/>
      <c r="F4004" s="270"/>
      <c r="G4004" s="259"/>
      <c r="H4004" s="259"/>
      <c r="I4004" s="259"/>
      <c r="J4004" s="259"/>
    </row>
    <row r="4005" spans="1:10">
      <c r="A4005" s="259"/>
      <c r="B4005" s="259"/>
      <c r="C4005" s="259"/>
      <c r="D4005" s="259"/>
      <c r="E4005" s="259"/>
      <c r="F4005" s="270"/>
      <c r="G4005" s="259"/>
      <c r="H4005" s="259"/>
      <c r="I4005" s="259"/>
      <c r="J4005" s="259"/>
    </row>
    <row r="4006" spans="1:10">
      <c r="A4006" s="259"/>
      <c r="B4006" s="259"/>
      <c r="C4006" s="259"/>
      <c r="D4006" s="259"/>
      <c r="E4006" s="259"/>
      <c r="F4006" s="270"/>
      <c r="G4006" s="259"/>
      <c r="H4006" s="259"/>
      <c r="I4006" s="259"/>
      <c r="J4006" s="259"/>
    </row>
    <row r="4007" spans="1:10">
      <c r="A4007" s="259"/>
      <c r="B4007" s="259"/>
      <c r="C4007" s="259"/>
      <c r="D4007" s="259"/>
      <c r="E4007" s="259"/>
      <c r="F4007" s="270"/>
      <c r="G4007" s="259"/>
      <c r="H4007" s="259"/>
      <c r="I4007" s="259"/>
      <c r="J4007" s="259"/>
    </row>
    <row r="4008" spans="1:10">
      <c r="A4008" s="259"/>
      <c r="B4008" s="259"/>
      <c r="C4008" s="259"/>
      <c r="D4008" s="259"/>
      <c r="E4008" s="259"/>
      <c r="F4008" s="270"/>
      <c r="G4008" s="259"/>
      <c r="H4008" s="259"/>
      <c r="I4008" s="259"/>
      <c r="J4008" s="259"/>
    </row>
    <row r="4009" spans="1:10">
      <c r="A4009" s="259"/>
      <c r="B4009" s="259"/>
      <c r="C4009" s="259"/>
      <c r="D4009" s="259"/>
      <c r="E4009" s="259"/>
      <c r="F4009" s="270"/>
      <c r="G4009" s="259"/>
      <c r="H4009" s="259"/>
      <c r="I4009" s="259"/>
      <c r="J4009" s="259"/>
    </row>
    <row r="4010" spans="1:10">
      <c r="A4010" s="259"/>
      <c r="B4010" s="259"/>
      <c r="C4010" s="259"/>
      <c r="D4010" s="259"/>
      <c r="E4010" s="259"/>
      <c r="F4010" s="270"/>
      <c r="G4010" s="259"/>
      <c r="H4010" s="259"/>
      <c r="I4010" s="259"/>
      <c r="J4010" s="259"/>
    </row>
    <row r="4011" spans="1:10">
      <c r="A4011" s="259"/>
      <c r="B4011" s="259"/>
      <c r="C4011" s="259"/>
      <c r="D4011" s="259"/>
      <c r="E4011" s="259"/>
      <c r="F4011" s="270"/>
      <c r="G4011" s="259"/>
      <c r="H4011" s="259"/>
      <c r="I4011" s="259"/>
      <c r="J4011" s="259"/>
    </row>
    <row r="4012" spans="1:10">
      <c r="A4012" s="259"/>
      <c r="B4012" s="259"/>
      <c r="C4012" s="259"/>
      <c r="D4012" s="259"/>
      <c r="E4012" s="259"/>
      <c r="F4012" s="270"/>
      <c r="G4012" s="259"/>
      <c r="H4012" s="259"/>
      <c r="I4012" s="259"/>
      <c r="J4012" s="259"/>
    </row>
    <row r="4013" spans="1:10">
      <c r="A4013" s="259"/>
      <c r="B4013" s="259"/>
      <c r="C4013" s="259"/>
      <c r="D4013" s="259"/>
      <c r="E4013" s="259"/>
      <c r="F4013" s="270"/>
      <c r="G4013" s="259"/>
      <c r="H4013" s="259"/>
      <c r="I4013" s="259"/>
      <c r="J4013" s="259"/>
    </row>
    <row r="4014" spans="1:10">
      <c r="A4014" s="259"/>
      <c r="B4014" s="259"/>
      <c r="C4014" s="259"/>
      <c r="D4014" s="259"/>
      <c r="E4014" s="259"/>
      <c r="F4014" s="270"/>
      <c r="G4014" s="259"/>
      <c r="H4014" s="259"/>
      <c r="I4014" s="259"/>
      <c r="J4014" s="259"/>
    </row>
    <row r="4015" spans="1:10">
      <c r="A4015" s="259"/>
      <c r="B4015" s="259"/>
      <c r="C4015" s="259"/>
      <c r="D4015" s="259"/>
      <c r="E4015" s="259"/>
      <c r="F4015" s="270"/>
      <c r="G4015" s="259"/>
      <c r="H4015" s="259"/>
      <c r="I4015" s="259"/>
      <c r="J4015" s="259"/>
    </row>
    <row r="4016" spans="1:10">
      <c r="A4016" s="259"/>
      <c r="B4016" s="259"/>
      <c r="C4016" s="259"/>
      <c r="D4016" s="259"/>
      <c r="E4016" s="259"/>
      <c r="F4016" s="270"/>
      <c r="G4016" s="259"/>
      <c r="H4016" s="259"/>
      <c r="I4016" s="259"/>
      <c r="J4016" s="259"/>
    </row>
    <row r="4017" spans="1:10">
      <c r="A4017" s="259"/>
      <c r="B4017" s="259"/>
      <c r="C4017" s="259"/>
      <c r="D4017" s="259"/>
      <c r="E4017" s="259"/>
      <c r="F4017" s="270"/>
      <c r="G4017" s="259"/>
      <c r="H4017" s="259"/>
      <c r="I4017" s="259"/>
      <c r="J4017" s="259"/>
    </row>
    <row r="4018" spans="1:10">
      <c r="A4018" s="259"/>
      <c r="B4018" s="259"/>
      <c r="C4018" s="259"/>
      <c r="D4018" s="259"/>
      <c r="E4018" s="259"/>
      <c r="F4018" s="270"/>
      <c r="G4018" s="259"/>
      <c r="H4018" s="259"/>
      <c r="I4018" s="259"/>
      <c r="J4018" s="259"/>
    </row>
    <row r="4019" spans="1:10">
      <c r="A4019" s="259"/>
      <c r="B4019" s="259"/>
      <c r="C4019" s="259"/>
      <c r="D4019" s="259"/>
      <c r="E4019" s="259"/>
      <c r="F4019" s="270"/>
      <c r="G4019" s="259"/>
      <c r="H4019" s="259"/>
      <c r="I4019" s="259"/>
      <c r="J4019" s="259"/>
    </row>
    <row r="4020" spans="1:10">
      <c r="A4020" s="259"/>
      <c r="B4020" s="259"/>
      <c r="C4020" s="259"/>
      <c r="D4020" s="259"/>
      <c r="E4020" s="259"/>
      <c r="F4020" s="270"/>
      <c r="G4020" s="259"/>
      <c r="H4020" s="259"/>
      <c r="I4020" s="259"/>
      <c r="J4020" s="259"/>
    </row>
    <row r="4021" spans="1:10">
      <c r="A4021" s="259"/>
      <c r="B4021" s="259"/>
      <c r="C4021" s="259"/>
      <c r="D4021" s="259"/>
      <c r="E4021" s="259"/>
      <c r="F4021" s="270"/>
      <c r="G4021" s="259"/>
      <c r="H4021" s="259"/>
      <c r="I4021" s="259"/>
      <c r="J4021" s="259"/>
    </row>
    <row r="4022" spans="1:10">
      <c r="A4022" s="259"/>
      <c r="B4022" s="259"/>
      <c r="C4022" s="259"/>
      <c r="D4022" s="259"/>
      <c r="E4022" s="259"/>
      <c r="F4022" s="270"/>
      <c r="G4022" s="259"/>
      <c r="H4022" s="259"/>
      <c r="I4022" s="259"/>
      <c r="J4022" s="259"/>
    </row>
    <row r="4023" spans="1:10">
      <c r="A4023" s="259"/>
      <c r="B4023" s="259"/>
      <c r="C4023" s="259"/>
      <c r="D4023" s="259"/>
      <c r="E4023" s="259"/>
      <c r="F4023" s="270"/>
      <c r="G4023" s="259"/>
      <c r="H4023" s="259"/>
      <c r="I4023" s="259"/>
      <c r="J4023" s="259"/>
    </row>
    <row r="4024" spans="1:10">
      <c r="A4024" s="259"/>
      <c r="B4024" s="259"/>
      <c r="C4024" s="259"/>
      <c r="D4024" s="259"/>
      <c r="E4024" s="259"/>
      <c r="F4024" s="270"/>
      <c r="G4024" s="259"/>
      <c r="H4024" s="259"/>
      <c r="I4024" s="259"/>
      <c r="J4024" s="259"/>
    </row>
    <row r="4025" spans="1:10">
      <c r="A4025" s="259"/>
      <c r="B4025" s="259"/>
      <c r="C4025" s="259"/>
      <c r="D4025" s="259"/>
      <c r="E4025" s="259"/>
      <c r="F4025" s="270"/>
      <c r="G4025" s="259"/>
      <c r="H4025" s="259"/>
      <c r="I4025" s="259"/>
      <c r="J4025" s="259"/>
    </row>
    <row r="4026" spans="1:10">
      <c r="A4026" s="259"/>
      <c r="B4026" s="259"/>
      <c r="C4026" s="259"/>
      <c r="D4026" s="259"/>
      <c r="E4026" s="259"/>
      <c r="F4026" s="270"/>
      <c r="G4026" s="259"/>
      <c r="H4026" s="259"/>
      <c r="I4026" s="259"/>
      <c r="J4026" s="259"/>
    </row>
    <row r="4027" spans="1:10">
      <c r="A4027" s="259"/>
      <c r="B4027" s="259"/>
      <c r="C4027" s="259"/>
      <c r="D4027" s="259"/>
      <c r="E4027" s="259"/>
      <c r="F4027" s="270"/>
      <c r="G4027" s="259"/>
      <c r="H4027" s="259"/>
      <c r="I4027" s="259"/>
      <c r="J4027" s="259"/>
    </row>
    <row r="4028" spans="1:10">
      <c r="A4028" s="259"/>
      <c r="B4028" s="259"/>
      <c r="C4028" s="259"/>
      <c r="D4028" s="259"/>
      <c r="E4028" s="259"/>
      <c r="F4028" s="270"/>
      <c r="G4028" s="259"/>
      <c r="H4028" s="259"/>
      <c r="I4028" s="259"/>
      <c r="J4028" s="259"/>
    </row>
    <row r="4029" spans="1:10">
      <c r="A4029" s="259"/>
      <c r="B4029" s="259"/>
      <c r="C4029" s="259"/>
      <c r="D4029" s="259"/>
      <c r="E4029" s="259"/>
      <c r="F4029" s="270"/>
      <c r="G4029" s="259"/>
      <c r="H4029" s="259"/>
      <c r="I4029" s="259"/>
      <c r="J4029" s="259"/>
    </row>
    <row r="4030" spans="1:10">
      <c r="A4030" s="259"/>
      <c r="B4030" s="259"/>
      <c r="C4030" s="259"/>
      <c r="D4030" s="259"/>
      <c r="E4030" s="259"/>
      <c r="F4030" s="270"/>
      <c r="G4030" s="259"/>
      <c r="H4030" s="259"/>
      <c r="I4030" s="259"/>
      <c r="J4030" s="259"/>
    </row>
    <row r="4031" spans="1:10">
      <c r="A4031" s="259"/>
      <c r="B4031" s="259"/>
      <c r="C4031" s="259"/>
      <c r="D4031" s="259"/>
      <c r="E4031" s="259"/>
      <c r="F4031" s="270"/>
      <c r="G4031" s="259"/>
      <c r="H4031" s="259"/>
      <c r="I4031" s="259"/>
      <c r="J4031" s="259"/>
    </row>
    <row r="4032" spans="1:10">
      <c r="A4032" s="259"/>
      <c r="B4032" s="259"/>
      <c r="C4032" s="259"/>
      <c r="D4032" s="259"/>
      <c r="E4032" s="259"/>
      <c r="F4032" s="270"/>
      <c r="G4032" s="259"/>
      <c r="H4032" s="259"/>
      <c r="I4032" s="259"/>
      <c r="J4032" s="259"/>
    </row>
    <row r="4033" spans="1:10">
      <c r="A4033" s="259"/>
      <c r="B4033" s="259"/>
      <c r="C4033" s="259"/>
      <c r="D4033" s="259"/>
      <c r="E4033" s="259"/>
      <c r="F4033" s="270"/>
      <c r="G4033" s="259"/>
      <c r="H4033" s="259"/>
      <c r="I4033" s="259"/>
      <c r="J4033" s="259"/>
    </row>
    <row r="4034" spans="1:10">
      <c r="A4034" s="259"/>
      <c r="B4034" s="259"/>
      <c r="C4034" s="259"/>
      <c r="D4034" s="259"/>
      <c r="E4034" s="259"/>
      <c r="F4034" s="270"/>
      <c r="G4034" s="259"/>
      <c r="H4034" s="259"/>
      <c r="I4034" s="259"/>
      <c r="J4034" s="259"/>
    </row>
    <row r="4035" spans="1:10">
      <c r="A4035" s="259"/>
      <c r="B4035" s="259"/>
      <c r="C4035" s="259"/>
      <c r="D4035" s="259"/>
      <c r="E4035" s="259"/>
      <c r="F4035" s="270"/>
      <c r="G4035" s="259"/>
      <c r="H4035" s="259"/>
      <c r="I4035" s="259"/>
      <c r="J4035" s="259"/>
    </row>
    <row r="4036" spans="1:10">
      <c r="A4036" s="259"/>
      <c r="B4036" s="259"/>
      <c r="C4036" s="259"/>
      <c r="D4036" s="259"/>
      <c r="E4036" s="259"/>
      <c r="F4036" s="270"/>
      <c r="G4036" s="259"/>
      <c r="H4036" s="259"/>
      <c r="I4036" s="259"/>
      <c r="J4036" s="259"/>
    </row>
    <row r="4037" spans="1:10">
      <c r="A4037" s="259"/>
      <c r="B4037" s="259"/>
      <c r="C4037" s="259"/>
      <c r="D4037" s="259"/>
      <c r="E4037" s="259"/>
      <c r="F4037" s="270"/>
      <c r="G4037" s="259"/>
      <c r="H4037" s="259"/>
      <c r="I4037" s="259"/>
      <c r="J4037" s="259"/>
    </row>
    <row r="4038" spans="1:10">
      <c r="A4038" s="259"/>
      <c r="B4038" s="259"/>
      <c r="C4038" s="259"/>
      <c r="D4038" s="259"/>
      <c r="E4038" s="259"/>
      <c r="F4038" s="270"/>
      <c r="G4038" s="259"/>
      <c r="H4038" s="259"/>
      <c r="I4038" s="259"/>
      <c r="J4038" s="259"/>
    </row>
    <row r="4039" spans="1:10">
      <c r="A4039" s="259"/>
      <c r="B4039" s="259"/>
      <c r="C4039" s="259"/>
      <c r="D4039" s="259"/>
      <c r="E4039" s="259"/>
      <c r="F4039" s="270"/>
      <c r="G4039" s="259"/>
      <c r="H4039" s="259"/>
      <c r="I4039" s="259"/>
      <c r="J4039" s="259"/>
    </row>
    <row r="4040" spans="1:10">
      <c r="A4040" s="259"/>
      <c r="B4040" s="259"/>
      <c r="C4040" s="259"/>
      <c r="D4040" s="259"/>
      <c r="E4040" s="259"/>
      <c r="F4040" s="270"/>
      <c r="G4040" s="259"/>
      <c r="H4040" s="259"/>
      <c r="I4040" s="259"/>
      <c r="J4040" s="259"/>
    </row>
    <row r="4041" spans="1:10">
      <c r="A4041" s="259"/>
      <c r="B4041" s="259"/>
      <c r="C4041" s="259"/>
      <c r="D4041" s="259"/>
      <c r="E4041" s="259"/>
      <c r="F4041" s="270"/>
      <c r="G4041" s="259"/>
      <c r="H4041" s="259"/>
      <c r="I4041" s="259"/>
      <c r="J4041" s="259"/>
    </row>
    <row r="4042" spans="1:10">
      <c r="A4042" s="259"/>
      <c r="B4042" s="259"/>
      <c r="C4042" s="259"/>
      <c r="D4042" s="259"/>
      <c r="E4042" s="259"/>
      <c r="F4042" s="270"/>
      <c r="G4042" s="259"/>
      <c r="H4042" s="259"/>
      <c r="I4042" s="259"/>
      <c r="J4042" s="259"/>
    </row>
    <row r="4043" spans="1:10">
      <c r="A4043" s="259"/>
      <c r="B4043" s="259"/>
      <c r="C4043" s="259"/>
      <c r="D4043" s="259"/>
      <c r="E4043" s="259"/>
      <c r="F4043" s="270"/>
      <c r="G4043" s="259"/>
      <c r="H4043" s="259"/>
      <c r="I4043" s="259"/>
      <c r="J4043" s="259"/>
    </row>
    <row r="4044" spans="1:10">
      <c r="A4044" s="259"/>
      <c r="B4044" s="259"/>
      <c r="C4044" s="259"/>
      <c r="D4044" s="259"/>
      <c r="E4044" s="259"/>
      <c r="F4044" s="270"/>
      <c r="G4044" s="259"/>
      <c r="H4044" s="259"/>
      <c r="I4044" s="259"/>
      <c r="J4044" s="259"/>
    </row>
    <row r="4045" spans="1:10">
      <c r="A4045" s="259"/>
      <c r="B4045" s="259"/>
      <c r="C4045" s="259"/>
      <c r="D4045" s="259"/>
      <c r="E4045" s="259"/>
      <c r="F4045" s="270"/>
      <c r="G4045" s="259"/>
      <c r="H4045" s="259"/>
      <c r="I4045" s="259"/>
      <c r="J4045" s="259"/>
    </row>
    <row r="4046" spans="1:10">
      <c r="A4046" s="259"/>
      <c r="B4046" s="259"/>
      <c r="C4046" s="259"/>
      <c r="D4046" s="259"/>
      <c r="E4046" s="259"/>
      <c r="F4046" s="270"/>
      <c r="G4046" s="259"/>
      <c r="H4046" s="259"/>
      <c r="I4046" s="259"/>
      <c r="J4046" s="259"/>
    </row>
    <row r="4047" spans="1:10">
      <c r="A4047" s="259"/>
      <c r="B4047" s="259"/>
      <c r="C4047" s="259"/>
      <c r="D4047" s="259"/>
      <c r="E4047" s="259"/>
      <c r="F4047" s="270"/>
      <c r="G4047" s="259"/>
      <c r="H4047" s="259"/>
      <c r="I4047" s="259"/>
      <c r="J4047" s="259"/>
    </row>
    <row r="4048" spans="1:10">
      <c r="A4048" s="259"/>
      <c r="B4048" s="259"/>
      <c r="C4048" s="259"/>
      <c r="D4048" s="259"/>
      <c r="E4048" s="259"/>
      <c r="F4048" s="270"/>
      <c r="G4048" s="259"/>
      <c r="H4048" s="259"/>
      <c r="I4048" s="259"/>
      <c r="J4048" s="259"/>
    </row>
    <row r="4049" spans="1:10">
      <c r="A4049" s="259"/>
      <c r="B4049" s="259"/>
      <c r="C4049" s="259"/>
      <c r="D4049" s="259"/>
      <c r="E4049" s="259"/>
      <c r="F4049" s="270"/>
      <c r="G4049" s="259"/>
      <c r="H4049" s="259"/>
      <c r="I4049" s="259"/>
      <c r="J4049" s="259"/>
    </row>
    <row r="4050" spans="1:10">
      <c r="A4050" s="259"/>
      <c r="B4050" s="259"/>
      <c r="C4050" s="259"/>
      <c r="D4050" s="259"/>
      <c r="E4050" s="259"/>
      <c r="F4050" s="270"/>
      <c r="G4050" s="259"/>
      <c r="H4050" s="259"/>
      <c r="I4050" s="259"/>
      <c r="J4050" s="259"/>
    </row>
    <row r="4051" spans="1:10">
      <c r="A4051" s="259"/>
      <c r="B4051" s="259"/>
      <c r="C4051" s="259"/>
      <c r="D4051" s="259"/>
      <c r="E4051" s="259"/>
      <c r="F4051" s="270"/>
      <c r="G4051" s="259"/>
      <c r="H4051" s="259"/>
      <c r="I4051" s="259"/>
      <c r="J4051" s="259"/>
    </row>
    <row r="4052" spans="1:10">
      <c r="A4052" s="259"/>
      <c r="B4052" s="259"/>
      <c r="C4052" s="259"/>
      <c r="D4052" s="259"/>
      <c r="E4052" s="259"/>
      <c r="F4052" s="270"/>
      <c r="G4052" s="259"/>
      <c r="H4052" s="259"/>
      <c r="I4052" s="259"/>
      <c r="J4052" s="259"/>
    </row>
    <row r="4053" spans="1:10">
      <c r="A4053" s="259"/>
      <c r="B4053" s="259"/>
      <c r="C4053" s="259"/>
      <c r="D4053" s="259"/>
      <c r="E4053" s="259"/>
      <c r="F4053" s="270"/>
      <c r="G4053" s="259"/>
      <c r="H4053" s="259"/>
      <c r="I4053" s="259"/>
      <c r="J4053" s="259"/>
    </row>
    <row r="4054" spans="1:10">
      <c r="A4054" s="259"/>
      <c r="B4054" s="259"/>
      <c r="C4054" s="259"/>
      <c r="D4054" s="259"/>
      <c r="E4054" s="259"/>
      <c r="F4054" s="270"/>
      <c r="G4054" s="259"/>
      <c r="H4054" s="259"/>
      <c r="I4054" s="259"/>
      <c r="J4054" s="259"/>
    </row>
    <row r="4055" spans="1:10">
      <c r="A4055" s="259"/>
      <c r="B4055" s="259"/>
      <c r="C4055" s="259"/>
      <c r="D4055" s="259"/>
      <c r="E4055" s="259"/>
      <c r="F4055" s="270"/>
      <c r="G4055" s="259"/>
      <c r="H4055" s="259"/>
      <c r="I4055" s="259"/>
      <c r="J4055" s="259"/>
    </row>
    <row r="4056" spans="1:10">
      <c r="A4056" s="259"/>
      <c r="B4056" s="259"/>
      <c r="C4056" s="259"/>
      <c r="D4056" s="259"/>
      <c r="E4056" s="259"/>
      <c r="F4056" s="270"/>
      <c r="G4056" s="259"/>
      <c r="H4056" s="259"/>
      <c r="I4056" s="259"/>
      <c r="J4056" s="259"/>
    </row>
    <row r="4057" spans="1:10">
      <c r="A4057" s="259"/>
      <c r="B4057" s="259"/>
      <c r="C4057" s="259"/>
      <c r="D4057" s="259"/>
      <c r="E4057" s="259"/>
      <c r="F4057" s="270"/>
      <c r="G4057" s="259"/>
      <c r="H4057" s="259"/>
      <c r="I4057" s="259"/>
      <c r="J4057" s="259"/>
    </row>
    <row r="4058" spans="1:10">
      <c r="A4058" s="259"/>
      <c r="B4058" s="259"/>
      <c r="C4058" s="259"/>
      <c r="D4058" s="259"/>
      <c r="E4058" s="259"/>
      <c r="F4058" s="270"/>
      <c r="G4058" s="259"/>
      <c r="H4058" s="259"/>
      <c r="I4058" s="259"/>
      <c r="J4058" s="259"/>
    </row>
    <row r="4059" spans="1:10">
      <c r="A4059" s="259"/>
      <c r="B4059" s="259"/>
      <c r="C4059" s="259"/>
      <c r="D4059" s="259"/>
      <c r="E4059" s="259"/>
      <c r="F4059" s="270"/>
      <c r="G4059" s="259"/>
      <c r="H4059" s="259"/>
      <c r="I4059" s="259"/>
      <c r="J4059" s="259"/>
    </row>
    <row r="4060" spans="1:10">
      <c r="A4060" s="259"/>
      <c r="B4060" s="259"/>
      <c r="C4060" s="259"/>
      <c r="D4060" s="259"/>
      <c r="E4060" s="259"/>
      <c r="F4060" s="270"/>
      <c r="G4060" s="259"/>
      <c r="H4060" s="259"/>
      <c r="I4060" s="259"/>
      <c r="J4060" s="259"/>
    </row>
    <row r="4061" spans="1:10">
      <c r="A4061" s="259"/>
      <c r="B4061" s="259"/>
      <c r="C4061" s="259"/>
      <c r="D4061" s="259"/>
      <c r="E4061" s="259"/>
      <c r="F4061" s="270"/>
      <c r="G4061" s="259"/>
      <c r="H4061" s="259"/>
      <c r="I4061" s="259"/>
      <c r="J4061" s="259"/>
    </row>
    <row r="4062" spans="1:10">
      <c r="A4062" s="259"/>
      <c r="B4062" s="259"/>
      <c r="C4062" s="259"/>
      <c r="D4062" s="259"/>
      <c r="E4062" s="259"/>
      <c r="F4062" s="270"/>
      <c r="G4062" s="259"/>
      <c r="H4062" s="259"/>
      <c r="I4062" s="259"/>
      <c r="J4062" s="259"/>
    </row>
    <row r="4063" spans="1:10">
      <c r="A4063" s="259"/>
      <c r="B4063" s="259"/>
      <c r="C4063" s="259"/>
      <c r="D4063" s="259"/>
      <c r="E4063" s="259"/>
      <c r="F4063" s="270"/>
      <c r="G4063" s="259"/>
      <c r="H4063" s="259"/>
      <c r="I4063" s="259"/>
      <c r="J4063" s="259"/>
    </row>
    <row r="4064" spans="1:10">
      <c r="A4064" s="259"/>
      <c r="B4064" s="259"/>
      <c r="C4064" s="259"/>
      <c r="D4064" s="259"/>
      <c r="E4064" s="259"/>
      <c r="F4064" s="270"/>
      <c r="G4064" s="259"/>
      <c r="H4064" s="259"/>
      <c r="I4064" s="259"/>
      <c r="J4064" s="259"/>
    </row>
    <row r="4065" spans="1:10">
      <c r="A4065" s="259"/>
      <c r="B4065" s="259"/>
      <c r="C4065" s="259"/>
      <c r="D4065" s="259"/>
      <c r="E4065" s="259"/>
      <c r="F4065" s="270"/>
      <c r="G4065" s="259"/>
      <c r="H4065" s="259"/>
      <c r="I4065" s="259"/>
      <c r="J4065" s="259"/>
    </row>
    <row r="4066" spans="1:10">
      <c r="A4066" s="259"/>
      <c r="B4066" s="259"/>
      <c r="C4066" s="259"/>
      <c r="D4066" s="259"/>
      <c r="E4066" s="259"/>
      <c r="F4066" s="270"/>
      <c r="G4066" s="259"/>
      <c r="H4066" s="259"/>
      <c r="I4066" s="259"/>
      <c r="J4066" s="259"/>
    </row>
    <row r="4067" spans="1:10">
      <c r="A4067" s="259"/>
      <c r="B4067" s="259"/>
      <c r="C4067" s="259"/>
      <c r="D4067" s="259"/>
      <c r="E4067" s="259"/>
      <c r="F4067" s="270"/>
      <c r="G4067" s="259"/>
      <c r="H4067" s="259"/>
      <c r="I4067" s="259"/>
      <c r="J4067" s="259"/>
    </row>
    <row r="4068" spans="1:10">
      <c r="A4068" s="259"/>
      <c r="B4068" s="259"/>
      <c r="C4068" s="259"/>
      <c r="D4068" s="259"/>
      <c r="E4068" s="259"/>
      <c r="F4068" s="270"/>
      <c r="G4068" s="259"/>
      <c r="H4068" s="259"/>
      <c r="I4068" s="259"/>
      <c r="J4068" s="259"/>
    </row>
    <row r="4069" spans="1:10">
      <c r="A4069" s="259"/>
      <c r="B4069" s="259"/>
      <c r="C4069" s="259"/>
      <c r="D4069" s="259"/>
      <c r="E4069" s="259"/>
      <c r="F4069" s="270"/>
      <c r="G4069" s="259"/>
      <c r="H4069" s="259"/>
      <c r="I4069" s="259"/>
      <c r="J4069" s="259"/>
    </row>
    <row r="4070" spans="1:10">
      <c r="A4070" s="259"/>
      <c r="B4070" s="259"/>
      <c r="C4070" s="259"/>
      <c r="D4070" s="259"/>
      <c r="E4070" s="259"/>
      <c r="F4070" s="270"/>
      <c r="G4070" s="259"/>
      <c r="H4070" s="259"/>
      <c r="I4070" s="259"/>
      <c r="J4070" s="259"/>
    </row>
    <row r="4071" spans="1:10">
      <c r="A4071" s="259"/>
      <c r="B4071" s="259"/>
      <c r="C4071" s="259"/>
      <c r="D4071" s="259"/>
      <c r="E4071" s="259"/>
      <c r="F4071" s="270"/>
      <c r="G4071" s="259"/>
      <c r="H4071" s="259"/>
      <c r="I4071" s="259"/>
      <c r="J4071" s="259"/>
    </row>
    <row r="4072" spans="1:10">
      <c r="A4072" s="259"/>
      <c r="B4072" s="259"/>
      <c r="C4072" s="259"/>
      <c r="D4072" s="259"/>
      <c r="E4072" s="259"/>
      <c r="F4072" s="270"/>
      <c r="G4072" s="259"/>
      <c r="H4072" s="259"/>
      <c r="I4072" s="259"/>
      <c r="J4072" s="259"/>
    </row>
    <row r="4073" spans="1:10">
      <c r="A4073" s="259"/>
      <c r="B4073" s="259"/>
      <c r="C4073" s="259"/>
      <c r="D4073" s="259"/>
      <c r="E4073" s="259"/>
      <c r="F4073" s="270"/>
      <c r="G4073" s="259"/>
      <c r="H4073" s="259"/>
      <c r="I4073" s="259"/>
      <c r="J4073" s="259"/>
    </row>
    <row r="4074" spans="1:10">
      <c r="A4074" s="259"/>
      <c r="B4074" s="259"/>
      <c r="C4074" s="259"/>
      <c r="D4074" s="259"/>
      <c r="E4074" s="259"/>
      <c r="F4074" s="270"/>
      <c r="G4074" s="259"/>
      <c r="H4074" s="259"/>
      <c r="I4074" s="259"/>
      <c r="J4074" s="259"/>
    </row>
    <row r="4075" spans="1:10">
      <c r="A4075" s="259"/>
      <c r="B4075" s="259"/>
      <c r="C4075" s="259"/>
      <c r="D4075" s="259"/>
      <c r="E4075" s="259"/>
      <c r="F4075" s="270"/>
      <c r="G4075" s="259"/>
      <c r="H4075" s="259"/>
      <c r="I4075" s="259"/>
      <c r="J4075" s="259"/>
    </row>
    <row r="4076" spans="1:10">
      <c r="A4076" s="259"/>
      <c r="B4076" s="259"/>
      <c r="C4076" s="259"/>
      <c r="D4076" s="259"/>
      <c r="E4076" s="259"/>
      <c r="F4076" s="270"/>
      <c r="G4076" s="259"/>
      <c r="H4076" s="259"/>
      <c r="I4076" s="259"/>
      <c r="J4076" s="259"/>
    </row>
    <row r="4077" spans="1:10">
      <c r="A4077" s="259"/>
      <c r="B4077" s="259"/>
      <c r="C4077" s="259"/>
      <c r="D4077" s="259"/>
      <c r="E4077" s="259"/>
      <c r="F4077" s="270"/>
      <c r="G4077" s="259"/>
      <c r="H4077" s="259"/>
      <c r="I4077" s="259"/>
      <c r="J4077" s="259"/>
    </row>
    <row r="4078" spans="1:10">
      <c r="A4078" s="259"/>
      <c r="B4078" s="259"/>
      <c r="C4078" s="259"/>
      <c r="D4078" s="259"/>
      <c r="E4078" s="259"/>
      <c r="F4078" s="270"/>
      <c r="G4078" s="259"/>
      <c r="H4078" s="259"/>
      <c r="I4078" s="259"/>
      <c r="J4078" s="259"/>
    </row>
    <row r="4079" spans="1:10">
      <c r="A4079" s="259"/>
      <c r="B4079" s="259"/>
      <c r="C4079" s="259"/>
      <c r="D4079" s="259"/>
      <c r="E4079" s="259"/>
      <c r="F4079" s="270"/>
      <c r="G4079" s="259"/>
      <c r="H4079" s="259"/>
      <c r="I4079" s="259"/>
      <c r="J4079" s="259"/>
    </row>
    <row r="4080" spans="1:10">
      <c r="A4080" s="259"/>
      <c r="B4080" s="259"/>
      <c r="C4080" s="259"/>
      <c r="D4080" s="259"/>
      <c r="E4080" s="259"/>
      <c r="F4080" s="270"/>
      <c r="G4080" s="259"/>
      <c r="H4080" s="259"/>
      <c r="I4080" s="259"/>
      <c r="J4080" s="259"/>
    </row>
    <row r="4081" spans="1:10">
      <c r="A4081" s="259"/>
      <c r="B4081" s="259"/>
      <c r="C4081" s="259"/>
      <c r="D4081" s="259"/>
      <c r="E4081" s="259"/>
      <c r="F4081" s="270"/>
      <c r="G4081" s="259"/>
      <c r="H4081" s="259"/>
      <c r="I4081" s="259"/>
      <c r="J4081" s="259"/>
    </row>
    <row r="4082" spans="1:10">
      <c r="A4082" s="259"/>
      <c r="B4082" s="259"/>
      <c r="C4082" s="259"/>
      <c r="D4082" s="259"/>
      <c r="E4082" s="259"/>
      <c r="F4082" s="270"/>
      <c r="G4082" s="259"/>
      <c r="H4082" s="259"/>
      <c r="I4082" s="259"/>
      <c r="J4082" s="259"/>
    </row>
    <row r="4083" spans="1:10">
      <c r="A4083" s="259"/>
      <c r="B4083" s="259"/>
      <c r="C4083" s="259"/>
      <c r="D4083" s="259"/>
      <c r="E4083" s="259"/>
      <c r="F4083" s="270"/>
      <c r="G4083" s="259"/>
      <c r="H4083" s="259"/>
      <c r="I4083" s="259"/>
      <c r="J4083" s="259"/>
    </row>
    <row r="4084" spans="1:10">
      <c r="A4084" s="259"/>
      <c r="B4084" s="259"/>
      <c r="C4084" s="259"/>
      <c r="D4084" s="259"/>
      <c r="E4084" s="259"/>
      <c r="F4084" s="270"/>
      <c r="G4084" s="259"/>
      <c r="H4084" s="259"/>
      <c r="I4084" s="259"/>
      <c r="J4084" s="259"/>
    </row>
    <row r="4085" spans="1:10">
      <c r="A4085" s="259"/>
      <c r="B4085" s="259"/>
      <c r="C4085" s="259"/>
      <c r="D4085" s="259"/>
      <c r="E4085" s="259"/>
      <c r="F4085" s="270"/>
      <c r="G4085" s="259"/>
      <c r="H4085" s="259"/>
      <c r="I4085" s="259"/>
      <c r="J4085" s="259"/>
    </row>
    <row r="4086" spans="1:10">
      <c r="A4086" s="259"/>
      <c r="B4086" s="259"/>
      <c r="C4086" s="259"/>
      <c r="D4086" s="259"/>
      <c r="E4086" s="259"/>
      <c r="F4086" s="270"/>
      <c r="G4086" s="259"/>
      <c r="H4086" s="259"/>
      <c r="I4086" s="259"/>
      <c r="J4086" s="259"/>
    </row>
    <row r="4087" spans="1:10">
      <c r="A4087" s="259"/>
      <c r="B4087" s="259"/>
      <c r="C4087" s="259"/>
      <c r="D4087" s="259"/>
      <c r="E4087" s="259"/>
      <c r="F4087" s="270"/>
      <c r="G4087" s="259"/>
      <c r="H4087" s="259"/>
      <c r="I4087" s="259"/>
      <c r="J4087" s="259"/>
    </row>
    <row r="4088" spans="1:10">
      <c r="A4088" s="259"/>
      <c r="B4088" s="259"/>
      <c r="C4088" s="259"/>
      <c r="D4088" s="259"/>
      <c r="E4088" s="259"/>
      <c r="F4088" s="270"/>
      <c r="G4088" s="259"/>
      <c r="H4088" s="259"/>
      <c r="I4088" s="259"/>
      <c r="J4088" s="259"/>
    </row>
    <row r="4089" spans="1:10">
      <c r="A4089" s="259"/>
      <c r="B4089" s="259"/>
      <c r="C4089" s="259"/>
      <c r="D4089" s="259"/>
      <c r="E4089" s="259"/>
      <c r="F4089" s="270"/>
      <c r="G4089" s="259"/>
      <c r="H4089" s="259"/>
      <c r="I4089" s="259"/>
      <c r="J4089" s="259"/>
    </row>
    <row r="4090" spans="1:10">
      <c r="A4090" s="259"/>
      <c r="B4090" s="259"/>
      <c r="C4090" s="259"/>
      <c r="D4090" s="259"/>
      <c r="E4090" s="259"/>
      <c r="F4090" s="270"/>
      <c r="G4090" s="259"/>
      <c r="H4090" s="259"/>
      <c r="I4090" s="259"/>
      <c r="J4090" s="259"/>
    </row>
    <row r="4091" spans="1:10">
      <c r="A4091" s="259"/>
      <c r="B4091" s="259"/>
      <c r="C4091" s="259"/>
      <c r="D4091" s="259"/>
      <c r="E4091" s="259"/>
      <c r="F4091" s="270"/>
      <c r="G4091" s="259"/>
      <c r="H4091" s="259"/>
      <c r="I4091" s="259"/>
      <c r="J4091" s="259"/>
    </row>
    <row r="4092" spans="1:10">
      <c r="A4092" s="259"/>
      <c r="B4092" s="259"/>
      <c r="C4092" s="259"/>
      <c r="D4092" s="259"/>
      <c r="E4092" s="259"/>
      <c r="F4092" s="270"/>
      <c r="G4092" s="259"/>
      <c r="H4092" s="259"/>
      <c r="I4092" s="259"/>
      <c r="J4092" s="259"/>
    </row>
    <row r="4093" spans="1:10">
      <c r="A4093" s="259"/>
      <c r="B4093" s="259"/>
      <c r="C4093" s="259"/>
      <c r="D4093" s="259"/>
      <c r="E4093" s="259"/>
      <c r="F4093" s="270"/>
      <c r="G4093" s="259"/>
      <c r="H4093" s="259"/>
      <c r="I4093" s="259"/>
      <c r="J4093" s="259"/>
    </row>
    <row r="4094" spans="1:10">
      <c r="A4094" s="259"/>
      <c r="B4094" s="259"/>
      <c r="C4094" s="259"/>
      <c r="D4094" s="259"/>
      <c r="E4094" s="259"/>
      <c r="F4094" s="270"/>
      <c r="G4094" s="259"/>
      <c r="H4094" s="259"/>
      <c r="I4094" s="259"/>
      <c r="J4094" s="259"/>
    </row>
    <row r="4095" spans="1:10">
      <c r="A4095" s="259"/>
      <c r="B4095" s="259"/>
      <c r="C4095" s="259"/>
      <c r="D4095" s="259"/>
      <c r="E4095" s="259"/>
      <c r="F4095" s="270"/>
      <c r="G4095" s="259"/>
      <c r="H4095" s="259"/>
      <c r="I4095" s="259"/>
      <c r="J4095" s="259"/>
    </row>
    <row r="4096" spans="1:10">
      <c r="A4096" s="259"/>
      <c r="B4096" s="259"/>
      <c r="C4096" s="259"/>
      <c r="D4096" s="259"/>
      <c r="E4096" s="259"/>
      <c r="F4096" s="270"/>
      <c r="G4096" s="259"/>
      <c r="H4096" s="259"/>
      <c r="I4096" s="259"/>
      <c r="J4096" s="259"/>
    </row>
    <row r="4097" spans="1:10">
      <c r="A4097" s="259"/>
      <c r="B4097" s="259"/>
      <c r="C4097" s="259"/>
      <c r="D4097" s="259"/>
      <c r="E4097" s="259"/>
      <c r="F4097" s="270"/>
      <c r="G4097" s="259"/>
      <c r="H4097" s="259"/>
      <c r="I4097" s="259"/>
      <c r="J4097" s="259"/>
    </row>
    <row r="4098" spans="1:10">
      <c r="A4098" s="259"/>
      <c r="B4098" s="259"/>
      <c r="C4098" s="259"/>
      <c r="D4098" s="259"/>
      <c r="E4098" s="259"/>
      <c r="F4098" s="270"/>
      <c r="G4098" s="259"/>
      <c r="H4098" s="259"/>
      <c r="I4098" s="259"/>
      <c r="J4098" s="259"/>
    </row>
    <row r="4099" spans="1:10">
      <c r="A4099" s="259"/>
      <c r="B4099" s="259"/>
      <c r="C4099" s="259"/>
      <c r="D4099" s="259"/>
      <c r="E4099" s="259"/>
      <c r="F4099" s="270"/>
      <c r="G4099" s="259"/>
      <c r="H4099" s="259"/>
      <c r="I4099" s="259"/>
      <c r="J4099" s="259"/>
    </row>
    <row r="4100" spans="1:10">
      <c r="A4100" s="259"/>
      <c r="B4100" s="259"/>
      <c r="C4100" s="259"/>
      <c r="D4100" s="259"/>
      <c r="E4100" s="259"/>
      <c r="F4100" s="270"/>
      <c r="G4100" s="259"/>
      <c r="H4100" s="259"/>
      <c r="I4100" s="259"/>
      <c r="J4100" s="259"/>
    </row>
    <row r="4101" spans="1:10">
      <c r="A4101" s="259"/>
      <c r="B4101" s="259"/>
      <c r="C4101" s="259"/>
      <c r="D4101" s="259"/>
      <c r="E4101" s="259"/>
      <c r="F4101" s="270"/>
      <c r="G4101" s="259"/>
      <c r="H4101" s="259"/>
      <c r="I4101" s="259"/>
      <c r="J4101" s="259"/>
    </row>
    <row r="4102" spans="1:10">
      <c r="A4102" s="259"/>
      <c r="B4102" s="259"/>
      <c r="C4102" s="259"/>
      <c r="D4102" s="259"/>
      <c r="E4102" s="259"/>
      <c r="F4102" s="270"/>
      <c r="G4102" s="259"/>
      <c r="H4102" s="259"/>
      <c r="I4102" s="259"/>
      <c r="J4102" s="259"/>
    </row>
    <row r="4103" spans="1:10">
      <c r="A4103" s="259"/>
      <c r="B4103" s="259"/>
      <c r="C4103" s="259"/>
      <c r="D4103" s="259"/>
      <c r="E4103" s="259"/>
      <c r="F4103" s="270"/>
      <c r="G4103" s="259"/>
      <c r="H4103" s="259"/>
      <c r="I4103" s="259"/>
      <c r="J4103" s="259"/>
    </row>
    <row r="4104" spans="1:10">
      <c r="A4104" s="259"/>
      <c r="B4104" s="259"/>
      <c r="C4104" s="259"/>
      <c r="D4104" s="259"/>
      <c r="E4104" s="259"/>
      <c r="F4104" s="270"/>
      <c r="G4104" s="259"/>
      <c r="H4104" s="259"/>
      <c r="I4104" s="259"/>
      <c r="J4104" s="259"/>
    </row>
    <row r="4105" spans="1:10">
      <c r="A4105" s="259"/>
      <c r="B4105" s="259"/>
      <c r="C4105" s="259"/>
      <c r="D4105" s="259"/>
      <c r="E4105" s="259"/>
      <c r="F4105" s="270"/>
      <c r="G4105" s="259"/>
      <c r="H4105" s="259"/>
      <c r="I4105" s="259"/>
      <c r="J4105" s="259"/>
    </row>
    <row r="4106" spans="1:10">
      <c r="A4106" s="259"/>
      <c r="B4106" s="259"/>
      <c r="C4106" s="259"/>
      <c r="D4106" s="259"/>
      <c r="E4106" s="259"/>
      <c r="F4106" s="270"/>
      <c r="G4106" s="259"/>
      <c r="H4106" s="259"/>
      <c r="I4106" s="259"/>
      <c r="J4106" s="259"/>
    </row>
    <row r="4107" spans="1:10">
      <c r="A4107" s="259"/>
      <c r="B4107" s="259"/>
      <c r="C4107" s="259"/>
      <c r="D4107" s="259"/>
      <c r="E4107" s="259"/>
      <c r="F4107" s="270"/>
      <c r="G4107" s="259"/>
      <c r="H4107" s="259"/>
      <c r="I4107" s="259"/>
      <c r="J4107" s="259"/>
    </row>
    <row r="4108" spans="1:10">
      <c r="A4108" s="259"/>
      <c r="B4108" s="259"/>
      <c r="C4108" s="259"/>
      <c r="D4108" s="259"/>
      <c r="E4108" s="259"/>
      <c r="F4108" s="270"/>
      <c r="G4108" s="259"/>
      <c r="H4108" s="259"/>
      <c r="I4108" s="259"/>
      <c r="J4108" s="259"/>
    </row>
    <row r="4109" spans="1:10">
      <c r="A4109" s="259"/>
      <c r="B4109" s="259"/>
      <c r="C4109" s="259"/>
      <c r="D4109" s="259"/>
      <c r="E4109" s="259"/>
      <c r="F4109" s="270"/>
      <c r="G4109" s="259"/>
      <c r="H4109" s="259"/>
      <c r="I4109" s="259"/>
      <c r="J4109" s="259"/>
    </row>
    <row r="4110" spans="1:10">
      <c r="A4110" s="259"/>
      <c r="B4110" s="259"/>
      <c r="C4110" s="259"/>
      <c r="D4110" s="259"/>
      <c r="E4110" s="259"/>
      <c r="F4110" s="270"/>
      <c r="G4110" s="259"/>
      <c r="H4110" s="259"/>
      <c r="I4110" s="259"/>
      <c r="J4110" s="259"/>
    </row>
    <row r="4111" spans="1:10">
      <c r="A4111" s="259"/>
      <c r="B4111" s="259"/>
      <c r="C4111" s="259"/>
      <c r="D4111" s="259"/>
      <c r="E4111" s="259"/>
      <c r="F4111" s="270"/>
      <c r="G4111" s="259"/>
      <c r="H4111" s="259"/>
      <c r="I4111" s="259"/>
      <c r="J4111" s="259"/>
    </row>
    <row r="4112" spans="1:10">
      <c r="A4112" s="259"/>
      <c r="B4112" s="259"/>
      <c r="C4112" s="259"/>
      <c r="D4112" s="259"/>
      <c r="E4112" s="259"/>
      <c r="F4112" s="270"/>
      <c r="G4112" s="259"/>
      <c r="H4112" s="259"/>
      <c r="I4112" s="259"/>
      <c r="J4112" s="259"/>
    </row>
    <row r="4113" spans="1:10">
      <c r="A4113" s="259"/>
      <c r="B4113" s="259"/>
      <c r="C4113" s="259"/>
      <c r="D4113" s="259"/>
      <c r="E4113" s="259"/>
      <c r="F4113" s="270"/>
      <c r="G4113" s="259"/>
      <c r="H4113" s="259"/>
      <c r="I4113" s="259"/>
      <c r="J4113" s="259"/>
    </row>
    <row r="4114" spans="1:10">
      <c r="A4114" s="259"/>
      <c r="B4114" s="259"/>
      <c r="C4114" s="259"/>
      <c r="D4114" s="259"/>
      <c r="E4114" s="259"/>
      <c r="F4114" s="270"/>
      <c r="G4114" s="259"/>
      <c r="H4114" s="259"/>
      <c r="I4114" s="259"/>
      <c r="J4114" s="259"/>
    </row>
    <row r="4115" spans="1:10">
      <c r="A4115" s="259"/>
      <c r="B4115" s="259"/>
      <c r="C4115" s="259"/>
      <c r="D4115" s="259"/>
      <c r="E4115" s="259"/>
      <c r="F4115" s="270"/>
      <c r="G4115" s="259"/>
      <c r="H4115" s="259"/>
      <c r="I4115" s="259"/>
      <c r="J4115" s="259"/>
    </row>
    <row r="4116" spans="1:10">
      <c r="A4116" s="259"/>
      <c r="B4116" s="259"/>
      <c r="C4116" s="259"/>
      <c r="D4116" s="259"/>
      <c r="E4116" s="259"/>
      <c r="F4116" s="270"/>
      <c r="G4116" s="259"/>
      <c r="H4116" s="259"/>
      <c r="I4116" s="259"/>
      <c r="J4116" s="259"/>
    </row>
    <row r="4117" spans="1:10">
      <c r="A4117" s="259"/>
      <c r="B4117" s="259"/>
      <c r="C4117" s="259"/>
      <c r="D4117" s="259"/>
      <c r="E4117" s="259"/>
      <c r="F4117" s="270"/>
      <c r="G4117" s="259"/>
      <c r="H4117" s="259"/>
      <c r="I4117" s="259"/>
      <c r="J4117" s="259"/>
    </row>
    <row r="4118" spans="1:10">
      <c r="A4118" s="259"/>
      <c r="B4118" s="259"/>
      <c r="C4118" s="259"/>
      <c r="D4118" s="259"/>
      <c r="E4118" s="259"/>
      <c r="F4118" s="270"/>
      <c r="G4118" s="259"/>
      <c r="H4118" s="259"/>
      <c r="I4118" s="259"/>
      <c r="J4118" s="259"/>
    </row>
    <row r="4119" spans="1:10">
      <c r="A4119" s="259"/>
      <c r="B4119" s="259"/>
      <c r="C4119" s="259"/>
      <c r="D4119" s="259"/>
      <c r="E4119" s="259"/>
      <c r="F4119" s="270"/>
      <c r="G4119" s="259"/>
      <c r="H4119" s="259"/>
      <c r="I4119" s="259"/>
      <c r="J4119" s="259"/>
    </row>
    <row r="4120" spans="1:10">
      <c r="A4120" s="259"/>
      <c r="B4120" s="259"/>
      <c r="C4120" s="259"/>
      <c r="D4120" s="259"/>
      <c r="E4120" s="259"/>
      <c r="F4120" s="270"/>
      <c r="G4120" s="259"/>
      <c r="H4120" s="259"/>
      <c r="I4120" s="259"/>
      <c r="J4120" s="259"/>
    </row>
    <row r="4121" spans="1:10">
      <c r="A4121" s="259"/>
      <c r="B4121" s="259"/>
      <c r="C4121" s="259"/>
      <c r="D4121" s="259"/>
      <c r="E4121" s="259"/>
      <c r="F4121" s="270"/>
      <c r="G4121" s="259"/>
      <c r="H4121" s="259"/>
      <c r="I4121" s="259"/>
      <c r="J4121" s="259"/>
    </row>
    <row r="4122" spans="1:10">
      <c r="A4122" s="259"/>
      <c r="B4122" s="259"/>
      <c r="C4122" s="259"/>
      <c r="D4122" s="259"/>
      <c r="E4122" s="259"/>
      <c r="F4122" s="270"/>
      <c r="G4122" s="259"/>
      <c r="H4122" s="259"/>
      <c r="I4122" s="259"/>
      <c r="J4122" s="259"/>
    </row>
    <row r="4123" spans="1:10">
      <c r="A4123" s="259"/>
      <c r="B4123" s="259"/>
      <c r="C4123" s="259"/>
      <c r="D4123" s="259"/>
      <c r="E4123" s="259"/>
      <c r="F4123" s="270"/>
      <c r="G4123" s="259"/>
      <c r="H4123" s="259"/>
      <c r="I4123" s="259"/>
      <c r="J4123" s="259"/>
    </row>
    <row r="4124" spans="1:10">
      <c r="A4124" s="259"/>
      <c r="B4124" s="259"/>
      <c r="C4124" s="259"/>
      <c r="D4124" s="259"/>
      <c r="E4124" s="259"/>
      <c r="F4124" s="270"/>
      <c r="G4124" s="259"/>
      <c r="H4124" s="259"/>
      <c r="I4124" s="259"/>
      <c r="J4124" s="259"/>
    </row>
    <row r="4125" spans="1:10">
      <c r="A4125" s="259"/>
      <c r="B4125" s="259"/>
      <c r="C4125" s="259"/>
      <c r="D4125" s="259"/>
      <c r="E4125" s="259"/>
      <c r="F4125" s="270"/>
      <c r="G4125" s="259"/>
      <c r="H4125" s="259"/>
      <c r="I4125" s="259"/>
      <c r="J4125" s="259"/>
    </row>
    <row r="4126" spans="1:10">
      <c r="A4126" s="259"/>
      <c r="B4126" s="259"/>
      <c r="C4126" s="259"/>
      <c r="D4126" s="259"/>
      <c r="E4126" s="259"/>
      <c r="F4126" s="270"/>
      <c r="G4126" s="259"/>
      <c r="H4126" s="259"/>
      <c r="I4126" s="259"/>
      <c r="J4126" s="259"/>
    </row>
    <row r="4127" spans="1:10">
      <c r="A4127" s="259"/>
      <c r="B4127" s="259"/>
      <c r="C4127" s="259"/>
      <c r="D4127" s="259"/>
      <c r="E4127" s="259"/>
      <c r="F4127" s="270"/>
      <c r="G4127" s="259"/>
      <c r="H4127" s="259"/>
      <c r="I4127" s="259"/>
      <c r="J4127" s="259"/>
    </row>
    <row r="4128" spans="1:10">
      <c r="A4128" s="259"/>
      <c r="B4128" s="259"/>
      <c r="C4128" s="259"/>
      <c r="D4128" s="259"/>
      <c r="E4128" s="259"/>
      <c r="F4128" s="270"/>
      <c r="G4128" s="259"/>
      <c r="H4128" s="259"/>
      <c r="I4128" s="259"/>
      <c r="J4128" s="259"/>
    </row>
    <row r="4129" spans="1:10">
      <c r="A4129" s="259"/>
      <c r="B4129" s="259"/>
      <c r="C4129" s="259"/>
      <c r="D4129" s="259"/>
      <c r="E4129" s="259"/>
      <c r="F4129" s="270"/>
      <c r="G4129" s="259"/>
      <c r="H4129" s="259"/>
      <c r="I4129" s="259"/>
      <c r="J4129" s="259"/>
    </row>
    <row r="4130" spans="1:10">
      <c r="A4130" s="259"/>
      <c r="B4130" s="259"/>
      <c r="C4130" s="259"/>
      <c r="D4130" s="259"/>
      <c r="E4130" s="259"/>
      <c r="F4130" s="270"/>
      <c r="G4130" s="259"/>
      <c r="H4130" s="259"/>
      <c r="I4130" s="259"/>
      <c r="J4130" s="259"/>
    </row>
    <row r="4131" spans="1:10">
      <c r="A4131" s="259"/>
      <c r="B4131" s="259"/>
      <c r="C4131" s="259"/>
      <c r="D4131" s="259"/>
      <c r="E4131" s="259"/>
      <c r="F4131" s="270"/>
      <c r="G4131" s="259"/>
      <c r="H4131" s="259"/>
      <c r="I4131" s="259"/>
      <c r="J4131" s="259"/>
    </row>
    <row r="4132" spans="1:10">
      <c r="A4132" s="259"/>
      <c r="B4132" s="259"/>
      <c r="C4132" s="259"/>
      <c r="D4132" s="259"/>
      <c r="E4132" s="259"/>
      <c r="F4132" s="270"/>
      <c r="G4132" s="259"/>
      <c r="H4132" s="259"/>
      <c r="I4132" s="259"/>
      <c r="J4132" s="259"/>
    </row>
    <row r="4133" spans="1:10">
      <c r="A4133" s="259"/>
      <c r="B4133" s="259"/>
      <c r="C4133" s="259"/>
      <c r="D4133" s="259"/>
      <c r="E4133" s="259"/>
      <c r="F4133" s="270"/>
      <c r="G4133" s="259"/>
      <c r="H4133" s="259"/>
      <c r="I4133" s="259"/>
      <c r="J4133" s="259"/>
    </row>
    <row r="4134" spans="1:10">
      <c r="A4134" s="259"/>
      <c r="B4134" s="259"/>
      <c r="C4134" s="259"/>
      <c r="D4134" s="259"/>
      <c r="E4134" s="259"/>
      <c r="F4134" s="270"/>
      <c r="G4134" s="259"/>
      <c r="H4134" s="259"/>
      <c r="I4134" s="259"/>
      <c r="J4134" s="259"/>
    </row>
    <row r="4135" spans="1:10">
      <c r="A4135" s="259"/>
      <c r="B4135" s="259"/>
      <c r="C4135" s="259"/>
      <c r="D4135" s="259"/>
      <c r="E4135" s="259"/>
      <c r="F4135" s="270"/>
      <c r="G4135" s="259"/>
      <c r="H4135" s="259"/>
      <c r="I4135" s="259"/>
      <c r="J4135" s="259"/>
    </row>
    <row r="4136" spans="1:10">
      <c r="A4136" s="259"/>
      <c r="B4136" s="259"/>
      <c r="C4136" s="259"/>
      <c r="D4136" s="259"/>
      <c r="E4136" s="259"/>
      <c r="F4136" s="270"/>
      <c r="G4136" s="259"/>
      <c r="H4136" s="259"/>
      <c r="I4136" s="259"/>
      <c r="J4136" s="259"/>
    </row>
    <row r="4137" spans="1:10">
      <c r="A4137" s="259"/>
      <c r="B4137" s="259"/>
      <c r="C4137" s="259"/>
      <c r="D4137" s="259"/>
      <c r="E4137" s="259"/>
      <c r="F4137" s="270"/>
      <c r="G4137" s="259"/>
      <c r="H4137" s="259"/>
      <c r="I4137" s="259"/>
      <c r="J4137" s="259"/>
    </row>
    <row r="4138" spans="1:10">
      <c r="A4138" s="259"/>
      <c r="B4138" s="259"/>
      <c r="C4138" s="259"/>
      <c r="D4138" s="259"/>
      <c r="E4138" s="259"/>
      <c r="F4138" s="270"/>
      <c r="G4138" s="259"/>
      <c r="H4138" s="259"/>
      <c r="I4138" s="259"/>
      <c r="J4138" s="259"/>
    </row>
    <row r="4139" spans="1:10">
      <c r="A4139" s="259"/>
      <c r="B4139" s="259"/>
      <c r="C4139" s="259"/>
      <c r="D4139" s="259"/>
      <c r="E4139" s="259"/>
      <c r="F4139" s="270"/>
      <c r="G4139" s="259"/>
      <c r="H4139" s="259"/>
      <c r="I4139" s="259"/>
      <c r="J4139" s="259"/>
    </row>
    <row r="4140" spans="1:10">
      <c r="A4140" s="259"/>
      <c r="B4140" s="259"/>
      <c r="C4140" s="259"/>
      <c r="D4140" s="259"/>
      <c r="E4140" s="259"/>
      <c r="F4140" s="270"/>
      <c r="G4140" s="259"/>
      <c r="H4140" s="259"/>
      <c r="I4140" s="259"/>
      <c r="J4140" s="259"/>
    </row>
    <row r="4141" spans="1:10">
      <c r="A4141" s="259"/>
      <c r="B4141" s="259"/>
      <c r="C4141" s="259"/>
      <c r="D4141" s="259"/>
      <c r="E4141" s="259"/>
      <c r="F4141" s="270"/>
      <c r="G4141" s="259"/>
      <c r="H4141" s="259"/>
      <c r="I4141" s="259"/>
      <c r="J4141" s="259"/>
    </row>
    <row r="4142" spans="1:10">
      <c r="A4142" s="259"/>
      <c r="B4142" s="259"/>
      <c r="C4142" s="259"/>
      <c r="D4142" s="259"/>
      <c r="E4142" s="259"/>
      <c r="F4142" s="270"/>
      <c r="G4142" s="259"/>
      <c r="H4142" s="259"/>
      <c r="I4142" s="259"/>
      <c r="J4142" s="259"/>
    </row>
    <row r="4143" spans="1:10">
      <c r="A4143" s="259"/>
      <c r="B4143" s="259"/>
      <c r="C4143" s="259"/>
      <c r="D4143" s="259"/>
      <c r="E4143" s="259"/>
      <c r="F4143" s="270"/>
      <c r="G4143" s="259"/>
      <c r="H4143" s="259"/>
      <c r="I4143" s="259"/>
      <c r="J4143" s="259"/>
    </row>
    <row r="4144" spans="1:10">
      <c r="A4144" s="259"/>
      <c r="B4144" s="259"/>
      <c r="C4144" s="259"/>
      <c r="D4144" s="259"/>
      <c r="E4144" s="259"/>
      <c r="F4144" s="270"/>
      <c r="G4144" s="259"/>
      <c r="H4144" s="259"/>
      <c r="I4144" s="259"/>
      <c r="J4144" s="259"/>
    </row>
    <row r="4145" spans="1:10">
      <c r="A4145" s="259"/>
      <c r="B4145" s="259"/>
      <c r="C4145" s="259"/>
      <c r="D4145" s="259"/>
      <c r="E4145" s="259"/>
      <c r="F4145" s="270"/>
      <c r="G4145" s="259"/>
      <c r="H4145" s="259"/>
      <c r="I4145" s="259"/>
      <c r="J4145" s="259"/>
    </row>
    <row r="4146" spans="1:10">
      <c r="A4146" s="259"/>
      <c r="B4146" s="259"/>
      <c r="C4146" s="259"/>
      <c r="D4146" s="259"/>
      <c r="E4146" s="259"/>
      <c r="F4146" s="270"/>
      <c r="G4146" s="259"/>
      <c r="H4146" s="259"/>
      <c r="I4146" s="259"/>
      <c r="J4146" s="259"/>
    </row>
    <row r="4147" spans="1:10">
      <c r="A4147" s="259"/>
      <c r="B4147" s="259"/>
      <c r="C4147" s="259"/>
      <c r="D4147" s="259"/>
      <c r="E4147" s="259"/>
      <c r="F4147" s="270"/>
      <c r="G4147" s="259"/>
      <c r="H4147" s="259"/>
      <c r="I4147" s="259"/>
      <c r="J4147" s="259"/>
    </row>
    <row r="4148" spans="1:10">
      <c r="A4148" s="259"/>
      <c r="B4148" s="259"/>
      <c r="C4148" s="259"/>
      <c r="D4148" s="259"/>
      <c r="E4148" s="259"/>
      <c r="F4148" s="270"/>
      <c r="G4148" s="259"/>
      <c r="H4148" s="259"/>
      <c r="I4148" s="259"/>
      <c r="J4148" s="259"/>
    </row>
    <row r="4149" spans="1:10">
      <c r="A4149" s="259"/>
      <c r="B4149" s="259"/>
      <c r="C4149" s="259"/>
      <c r="D4149" s="259"/>
      <c r="E4149" s="259"/>
      <c r="F4149" s="270"/>
      <c r="G4149" s="259"/>
      <c r="H4149" s="259"/>
      <c r="I4149" s="259"/>
      <c r="J4149" s="259"/>
    </row>
    <row r="4150" spans="1:10">
      <c r="A4150" s="259"/>
      <c r="B4150" s="259"/>
      <c r="C4150" s="259"/>
      <c r="D4150" s="259"/>
      <c r="E4150" s="259"/>
      <c r="F4150" s="270"/>
      <c r="G4150" s="259"/>
      <c r="H4150" s="259"/>
      <c r="I4150" s="259"/>
      <c r="J4150" s="259"/>
    </row>
    <row r="4151" spans="1:10">
      <c r="A4151" s="259"/>
      <c r="B4151" s="259"/>
      <c r="C4151" s="259"/>
      <c r="D4151" s="259"/>
      <c r="E4151" s="259"/>
      <c r="F4151" s="270"/>
      <c r="G4151" s="259"/>
      <c r="H4151" s="259"/>
      <c r="I4151" s="259"/>
      <c r="J4151" s="259"/>
    </row>
    <row r="4152" spans="1:10">
      <c r="A4152" s="259"/>
      <c r="B4152" s="259"/>
      <c r="C4152" s="259"/>
      <c r="D4152" s="259"/>
      <c r="E4152" s="259"/>
      <c r="F4152" s="270"/>
      <c r="G4152" s="259"/>
      <c r="H4152" s="259"/>
      <c r="I4152" s="259"/>
      <c r="J4152" s="259"/>
    </row>
    <row r="4153" spans="1:10">
      <c r="A4153" s="259"/>
      <c r="B4153" s="259"/>
      <c r="C4153" s="259"/>
      <c r="D4153" s="259"/>
      <c r="E4153" s="259"/>
      <c r="F4153" s="270"/>
      <c r="G4153" s="259"/>
      <c r="H4153" s="259"/>
      <c r="I4153" s="259"/>
      <c r="J4153" s="259"/>
    </row>
    <row r="4154" spans="1:10">
      <c r="A4154" s="259"/>
      <c r="B4154" s="259"/>
      <c r="C4154" s="259"/>
      <c r="D4154" s="259"/>
      <c r="E4154" s="259"/>
      <c r="F4154" s="270"/>
      <c r="G4154" s="259"/>
      <c r="H4154" s="259"/>
      <c r="I4154" s="259"/>
      <c r="J4154" s="259"/>
    </row>
    <row r="4155" spans="1:10">
      <c r="A4155" s="259"/>
      <c r="B4155" s="259"/>
      <c r="C4155" s="259"/>
      <c r="D4155" s="259"/>
      <c r="E4155" s="259"/>
      <c r="F4155" s="270"/>
      <c r="G4155" s="259"/>
      <c r="H4155" s="259"/>
      <c r="I4155" s="259"/>
      <c r="J4155" s="259"/>
    </row>
    <row r="4156" spans="1:10">
      <c r="A4156" s="259"/>
      <c r="B4156" s="259"/>
      <c r="C4156" s="259"/>
      <c r="D4156" s="259"/>
      <c r="E4156" s="259"/>
      <c r="F4156" s="270"/>
      <c r="G4156" s="259"/>
      <c r="H4156" s="259"/>
      <c r="I4156" s="259"/>
      <c r="J4156" s="259"/>
    </row>
    <row r="4157" spans="1:10">
      <c r="A4157" s="259"/>
      <c r="B4157" s="259"/>
      <c r="C4157" s="259"/>
      <c r="D4157" s="259"/>
      <c r="E4157" s="259"/>
      <c r="F4157" s="270"/>
      <c r="G4157" s="259"/>
      <c r="H4157" s="259"/>
      <c r="I4157" s="259"/>
      <c r="J4157" s="259"/>
    </row>
    <row r="4158" spans="1:10">
      <c r="A4158" s="259"/>
      <c r="B4158" s="259"/>
      <c r="C4158" s="259"/>
      <c r="D4158" s="259"/>
      <c r="E4158" s="259"/>
      <c r="F4158" s="270"/>
      <c r="G4158" s="259"/>
      <c r="H4158" s="259"/>
      <c r="I4158" s="259"/>
      <c r="J4158" s="259"/>
    </row>
    <row r="4159" spans="1:10">
      <c r="A4159" s="259"/>
      <c r="B4159" s="259"/>
      <c r="C4159" s="259"/>
      <c r="D4159" s="259"/>
      <c r="E4159" s="259"/>
      <c r="F4159" s="270"/>
      <c r="G4159" s="259"/>
      <c r="H4159" s="259"/>
      <c r="I4159" s="259"/>
      <c r="J4159" s="259"/>
    </row>
    <row r="4160" spans="1:10">
      <c r="A4160" s="259"/>
      <c r="B4160" s="259"/>
      <c r="C4160" s="259"/>
      <c r="D4160" s="259"/>
      <c r="E4160" s="259"/>
      <c r="F4160" s="270"/>
      <c r="G4160" s="259"/>
      <c r="H4160" s="259"/>
      <c r="I4160" s="259"/>
      <c r="J4160" s="259"/>
    </row>
    <row r="4161" spans="1:10">
      <c r="A4161" s="259"/>
      <c r="B4161" s="259"/>
      <c r="C4161" s="259"/>
      <c r="D4161" s="259"/>
      <c r="E4161" s="259"/>
      <c r="F4161" s="270"/>
      <c r="G4161" s="259"/>
      <c r="H4161" s="259"/>
      <c r="I4161" s="259"/>
      <c r="J4161" s="259"/>
    </row>
    <row r="4162" spans="1:10">
      <c r="A4162" s="259"/>
      <c r="B4162" s="259"/>
      <c r="C4162" s="259"/>
      <c r="D4162" s="259"/>
      <c r="E4162" s="259"/>
      <c r="F4162" s="270"/>
      <c r="G4162" s="259"/>
      <c r="H4162" s="259"/>
      <c r="I4162" s="259"/>
      <c r="J4162" s="259"/>
    </row>
    <row r="4163" spans="1:10">
      <c r="A4163" s="259"/>
      <c r="B4163" s="259"/>
      <c r="C4163" s="259"/>
      <c r="D4163" s="259"/>
      <c r="E4163" s="259"/>
      <c r="F4163" s="270"/>
      <c r="G4163" s="259"/>
      <c r="H4163" s="259"/>
      <c r="I4163" s="259"/>
      <c r="J4163" s="259"/>
    </row>
    <row r="4164" spans="1:10">
      <c r="A4164" s="259"/>
      <c r="B4164" s="259"/>
      <c r="C4164" s="259"/>
      <c r="D4164" s="259"/>
      <c r="E4164" s="259"/>
      <c r="F4164" s="270"/>
      <c r="G4164" s="259"/>
      <c r="H4164" s="259"/>
      <c r="I4164" s="259"/>
      <c r="J4164" s="259"/>
    </row>
    <row r="4165" spans="1:10">
      <c r="A4165" s="259"/>
      <c r="B4165" s="259"/>
      <c r="C4165" s="259"/>
      <c r="D4165" s="259"/>
      <c r="E4165" s="259"/>
      <c r="F4165" s="270"/>
      <c r="G4165" s="259"/>
      <c r="H4165" s="259"/>
      <c r="I4165" s="259"/>
      <c r="J4165" s="259"/>
    </row>
    <row r="4166" spans="1:10">
      <c r="A4166" s="259"/>
      <c r="B4166" s="259"/>
      <c r="C4166" s="259"/>
      <c r="D4166" s="259"/>
      <c r="E4166" s="259"/>
      <c r="F4166" s="270"/>
      <c r="G4166" s="259"/>
      <c r="H4166" s="259"/>
      <c r="I4166" s="259"/>
      <c r="J4166" s="259"/>
    </row>
    <row r="4167" spans="1:10">
      <c r="A4167" s="259"/>
      <c r="B4167" s="259"/>
      <c r="C4167" s="259"/>
      <c r="D4167" s="259"/>
      <c r="E4167" s="259"/>
      <c r="F4167" s="270"/>
      <c r="G4167" s="259"/>
      <c r="H4167" s="259"/>
      <c r="I4167" s="259"/>
      <c r="J4167" s="259"/>
    </row>
    <row r="4168" spans="1:10">
      <c r="A4168" s="259"/>
      <c r="B4168" s="259"/>
      <c r="C4168" s="259"/>
      <c r="D4168" s="259"/>
      <c r="E4168" s="259"/>
      <c r="F4168" s="270"/>
      <c r="G4168" s="259"/>
      <c r="H4168" s="259"/>
      <c r="I4168" s="259"/>
      <c r="J4168" s="259"/>
    </row>
    <row r="4169" spans="1:10">
      <c r="A4169" s="259"/>
      <c r="B4169" s="259"/>
      <c r="C4169" s="259"/>
      <c r="D4169" s="259"/>
      <c r="E4169" s="259"/>
      <c r="F4169" s="270"/>
      <c r="G4169" s="259"/>
      <c r="H4169" s="259"/>
      <c r="I4169" s="259"/>
      <c r="J4169" s="259"/>
    </row>
    <row r="4170" spans="1:10">
      <c r="A4170" s="259"/>
      <c r="B4170" s="259"/>
      <c r="C4170" s="259"/>
      <c r="D4170" s="259"/>
      <c r="E4170" s="259"/>
      <c r="F4170" s="270"/>
      <c r="G4170" s="259"/>
      <c r="H4170" s="259"/>
      <c r="I4170" s="259"/>
      <c r="J4170" s="259"/>
    </row>
    <row r="4171" spans="1:10">
      <c r="A4171" s="259"/>
      <c r="B4171" s="259"/>
      <c r="C4171" s="259"/>
      <c r="D4171" s="259"/>
      <c r="E4171" s="259"/>
      <c r="F4171" s="270"/>
      <c r="G4171" s="259"/>
      <c r="H4171" s="259"/>
      <c r="I4171" s="259"/>
      <c r="J4171" s="259"/>
    </row>
    <row r="4172" spans="1:10">
      <c r="A4172" s="259"/>
      <c r="B4172" s="259"/>
      <c r="C4172" s="259"/>
      <c r="D4172" s="259"/>
      <c r="E4172" s="259"/>
      <c r="F4172" s="270"/>
      <c r="G4172" s="259"/>
      <c r="H4172" s="259"/>
      <c r="I4172" s="259"/>
      <c r="J4172" s="259"/>
    </row>
    <row r="4173" spans="1:10">
      <c r="A4173" s="259"/>
      <c r="B4173" s="259"/>
      <c r="C4173" s="259"/>
      <c r="D4173" s="259"/>
      <c r="E4173" s="259"/>
      <c r="F4173" s="270"/>
      <c r="G4173" s="259"/>
      <c r="H4173" s="259"/>
      <c r="I4173" s="259"/>
      <c r="J4173" s="259"/>
    </row>
    <row r="4174" spans="1:10">
      <c r="A4174" s="259"/>
      <c r="B4174" s="259"/>
      <c r="C4174" s="259"/>
      <c r="D4174" s="259"/>
      <c r="E4174" s="259"/>
      <c r="F4174" s="270"/>
      <c r="G4174" s="259"/>
      <c r="H4174" s="259"/>
      <c r="I4174" s="259"/>
      <c r="J4174" s="259"/>
    </row>
    <row r="4175" spans="1:10">
      <c r="A4175" s="259"/>
      <c r="B4175" s="259"/>
      <c r="C4175" s="259"/>
      <c r="D4175" s="259"/>
      <c r="E4175" s="259"/>
      <c r="F4175" s="270"/>
      <c r="G4175" s="259"/>
      <c r="H4175" s="259"/>
      <c r="I4175" s="259"/>
      <c r="J4175" s="259"/>
    </row>
    <row r="4176" spans="1:10">
      <c r="A4176" s="259"/>
      <c r="B4176" s="259"/>
      <c r="C4176" s="259"/>
      <c r="D4176" s="259"/>
      <c r="E4176" s="259"/>
      <c r="F4176" s="270"/>
      <c r="G4176" s="259"/>
      <c r="H4176" s="259"/>
      <c r="I4176" s="259"/>
      <c r="J4176" s="259"/>
    </row>
    <row r="4177" spans="1:10">
      <c r="A4177" s="259"/>
      <c r="B4177" s="259"/>
      <c r="C4177" s="259"/>
      <c r="D4177" s="259"/>
      <c r="E4177" s="259"/>
      <c r="F4177" s="270"/>
      <c r="G4177" s="259"/>
      <c r="H4177" s="259"/>
      <c r="I4177" s="259"/>
      <c r="J4177" s="259"/>
    </row>
    <row r="4178" spans="1:10">
      <c r="A4178" s="259"/>
      <c r="B4178" s="259"/>
      <c r="C4178" s="259"/>
      <c r="D4178" s="259"/>
      <c r="E4178" s="259"/>
      <c r="F4178" s="270"/>
      <c r="G4178" s="259"/>
      <c r="H4178" s="259"/>
      <c r="I4178" s="259"/>
      <c r="J4178" s="259"/>
    </row>
    <row r="4179" spans="1:10">
      <c r="A4179" s="259"/>
      <c r="B4179" s="259"/>
      <c r="C4179" s="259"/>
      <c r="D4179" s="259"/>
      <c r="E4179" s="259"/>
      <c r="F4179" s="270"/>
      <c r="G4179" s="259"/>
      <c r="H4179" s="259"/>
      <c r="I4179" s="259"/>
      <c r="J4179" s="259"/>
    </row>
    <row r="4180" spans="1:10">
      <c r="A4180" s="259"/>
      <c r="B4180" s="259"/>
      <c r="C4180" s="259"/>
      <c r="D4180" s="259"/>
      <c r="E4180" s="259"/>
      <c r="F4180" s="270"/>
      <c r="G4180" s="259"/>
      <c r="H4180" s="259"/>
      <c r="I4180" s="259"/>
      <c r="J4180" s="259"/>
    </row>
    <row r="4181" spans="1:10">
      <c r="A4181" s="259"/>
      <c r="B4181" s="259"/>
      <c r="C4181" s="259"/>
      <c r="D4181" s="259"/>
      <c r="E4181" s="259"/>
      <c r="F4181" s="270"/>
      <c r="G4181" s="259"/>
      <c r="H4181" s="259"/>
      <c r="I4181" s="259"/>
      <c r="J4181" s="259"/>
    </row>
    <row r="4182" spans="1:10">
      <c r="A4182" s="259"/>
      <c r="B4182" s="259"/>
      <c r="C4182" s="259"/>
      <c r="D4182" s="259"/>
      <c r="E4182" s="259"/>
      <c r="F4182" s="270"/>
      <c r="G4182" s="259"/>
      <c r="H4182" s="259"/>
      <c r="I4182" s="259"/>
      <c r="J4182" s="259"/>
    </row>
    <row r="4183" spans="1:10">
      <c r="A4183" s="259"/>
      <c r="B4183" s="259"/>
      <c r="C4183" s="259"/>
      <c r="D4183" s="259"/>
      <c r="E4183" s="259"/>
      <c r="F4183" s="270"/>
      <c r="G4183" s="259"/>
      <c r="H4183" s="259"/>
      <c r="I4183" s="259"/>
      <c r="J4183" s="259"/>
    </row>
    <row r="4184" spans="1:10">
      <c r="A4184" s="259"/>
      <c r="B4184" s="259"/>
      <c r="C4184" s="259"/>
      <c r="D4184" s="259"/>
      <c r="E4184" s="259"/>
      <c r="F4184" s="270"/>
      <c r="G4184" s="259"/>
      <c r="H4184" s="259"/>
      <c r="I4184" s="259"/>
      <c r="J4184" s="259"/>
    </row>
    <row r="4185" spans="1:10">
      <c r="A4185" s="259"/>
      <c r="B4185" s="259"/>
      <c r="C4185" s="259"/>
      <c r="D4185" s="259"/>
      <c r="E4185" s="259"/>
      <c r="F4185" s="270"/>
      <c r="G4185" s="259"/>
      <c r="H4185" s="259"/>
      <c r="I4185" s="259"/>
      <c r="J4185" s="259"/>
    </row>
    <row r="4186" spans="1:10">
      <c r="A4186" s="259"/>
      <c r="B4186" s="259"/>
      <c r="C4186" s="259"/>
      <c r="D4186" s="259"/>
      <c r="E4186" s="259"/>
      <c r="F4186" s="270"/>
      <c r="G4186" s="259"/>
      <c r="H4186" s="259"/>
      <c r="I4186" s="259"/>
      <c r="J4186" s="259"/>
    </row>
    <row r="4187" spans="1:10">
      <c r="A4187" s="259"/>
      <c r="B4187" s="259"/>
      <c r="C4187" s="259"/>
      <c r="D4187" s="259"/>
      <c r="E4187" s="259"/>
      <c r="F4187" s="270"/>
      <c r="G4187" s="259"/>
      <c r="H4187" s="259"/>
      <c r="I4187" s="259"/>
      <c r="J4187" s="259"/>
    </row>
    <row r="4188" spans="1:10">
      <c r="A4188" s="259"/>
      <c r="B4188" s="259"/>
      <c r="C4188" s="259"/>
      <c r="D4188" s="259"/>
      <c r="E4188" s="259"/>
      <c r="F4188" s="270"/>
      <c r="G4188" s="259"/>
      <c r="H4188" s="259"/>
      <c r="I4188" s="259"/>
      <c r="J4188" s="259"/>
    </row>
    <row r="4189" spans="1:10">
      <c r="A4189" s="259"/>
      <c r="B4189" s="259"/>
      <c r="C4189" s="259"/>
      <c r="D4189" s="259"/>
      <c r="E4189" s="259"/>
      <c r="F4189" s="270"/>
      <c r="G4189" s="259"/>
      <c r="H4189" s="259"/>
      <c r="I4189" s="259"/>
      <c r="J4189" s="259"/>
    </row>
    <row r="4190" spans="1:10">
      <c r="A4190" s="259"/>
      <c r="B4190" s="259"/>
      <c r="C4190" s="259"/>
      <c r="D4190" s="259"/>
      <c r="E4190" s="259"/>
      <c r="F4190" s="270"/>
      <c r="G4190" s="259"/>
      <c r="H4190" s="259"/>
      <c r="I4190" s="259"/>
      <c r="J4190" s="259"/>
    </row>
    <row r="4191" spans="1:10">
      <c r="A4191" s="259"/>
      <c r="B4191" s="259"/>
      <c r="C4191" s="259"/>
      <c r="D4191" s="259"/>
      <c r="E4191" s="259"/>
      <c r="F4191" s="270"/>
      <c r="G4191" s="259"/>
      <c r="H4191" s="259"/>
      <c r="I4191" s="259"/>
      <c r="J4191" s="259"/>
    </row>
    <row r="4192" spans="1:10">
      <c r="A4192" s="259"/>
      <c r="B4192" s="259"/>
      <c r="C4192" s="259"/>
      <c r="D4192" s="259"/>
      <c r="E4192" s="259"/>
      <c r="F4192" s="270"/>
      <c r="G4192" s="259"/>
      <c r="H4192" s="259"/>
      <c r="I4192" s="259"/>
      <c r="J4192" s="259"/>
    </row>
    <row r="4193" spans="1:10">
      <c r="A4193" s="259"/>
      <c r="B4193" s="259"/>
      <c r="C4193" s="259"/>
      <c r="D4193" s="259"/>
      <c r="E4193" s="259"/>
      <c r="F4193" s="270"/>
      <c r="G4193" s="259"/>
      <c r="H4193" s="259"/>
      <c r="I4193" s="259"/>
      <c r="J4193" s="259"/>
    </row>
    <row r="4194" spans="1:10">
      <c r="A4194" s="259"/>
      <c r="B4194" s="259"/>
      <c r="C4194" s="259"/>
      <c r="D4194" s="259"/>
      <c r="E4194" s="259"/>
      <c r="F4194" s="270"/>
      <c r="G4194" s="259"/>
      <c r="H4194" s="259"/>
      <c r="I4194" s="259"/>
      <c r="J4194" s="259"/>
    </row>
    <row r="4195" spans="1:10">
      <c r="A4195" s="259"/>
      <c r="B4195" s="259"/>
      <c r="C4195" s="259"/>
      <c r="D4195" s="259"/>
      <c r="E4195" s="259"/>
      <c r="F4195" s="270"/>
      <c r="G4195" s="259"/>
      <c r="H4195" s="259"/>
      <c r="I4195" s="259"/>
      <c r="J4195" s="259"/>
    </row>
    <row r="4196" spans="1:10">
      <c r="A4196" s="259"/>
      <c r="B4196" s="259"/>
      <c r="C4196" s="259"/>
      <c r="D4196" s="259"/>
      <c r="E4196" s="259"/>
      <c r="F4196" s="270"/>
      <c r="G4196" s="259"/>
      <c r="H4196" s="259"/>
      <c r="I4196" s="259"/>
      <c r="J4196" s="259"/>
    </row>
    <row r="4197" spans="1:10">
      <c r="A4197" s="259"/>
      <c r="B4197" s="259"/>
      <c r="C4197" s="259"/>
      <c r="D4197" s="259"/>
      <c r="E4197" s="259"/>
      <c r="F4197" s="270"/>
      <c r="G4197" s="259"/>
      <c r="H4197" s="259"/>
      <c r="I4197" s="259"/>
      <c r="J4197" s="259"/>
    </row>
    <row r="4198" spans="1:10">
      <c r="A4198" s="259"/>
      <c r="B4198" s="259"/>
      <c r="C4198" s="259"/>
      <c r="D4198" s="259"/>
      <c r="E4198" s="259"/>
      <c r="F4198" s="270"/>
      <c r="G4198" s="259"/>
      <c r="H4198" s="259"/>
      <c r="I4198" s="259"/>
      <c r="J4198" s="259"/>
    </row>
    <row r="4199" spans="1:10">
      <c r="A4199" s="259"/>
      <c r="B4199" s="259"/>
      <c r="C4199" s="259"/>
      <c r="D4199" s="259"/>
      <c r="E4199" s="259"/>
      <c r="F4199" s="270"/>
      <c r="G4199" s="259"/>
      <c r="H4199" s="259"/>
      <c r="I4199" s="259"/>
      <c r="J4199" s="259"/>
    </row>
    <row r="4200" spans="1:10">
      <c r="A4200" s="259"/>
      <c r="B4200" s="259"/>
      <c r="C4200" s="259"/>
      <c r="D4200" s="259"/>
      <c r="E4200" s="259"/>
      <c r="F4200" s="270"/>
      <c r="G4200" s="259"/>
      <c r="H4200" s="259"/>
      <c r="I4200" s="259"/>
      <c r="J4200" s="259"/>
    </row>
    <row r="4201" spans="1:10">
      <c r="A4201" s="259"/>
      <c r="B4201" s="259"/>
      <c r="C4201" s="259"/>
      <c r="D4201" s="259"/>
      <c r="E4201" s="259"/>
      <c r="F4201" s="270"/>
      <c r="G4201" s="259"/>
      <c r="H4201" s="259"/>
      <c r="I4201" s="259"/>
      <c r="J4201" s="259"/>
    </row>
    <row r="4202" spans="1:10">
      <c r="A4202" s="259"/>
      <c r="B4202" s="259"/>
      <c r="C4202" s="259"/>
      <c r="D4202" s="259"/>
      <c r="E4202" s="259"/>
      <c r="F4202" s="270"/>
      <c r="G4202" s="259"/>
      <c r="H4202" s="259"/>
      <c r="I4202" s="259"/>
      <c r="J4202" s="259"/>
    </row>
    <row r="4203" spans="1:10">
      <c r="A4203" s="259"/>
      <c r="B4203" s="259"/>
      <c r="C4203" s="259"/>
      <c r="D4203" s="259"/>
      <c r="E4203" s="259"/>
      <c r="F4203" s="270"/>
      <c r="G4203" s="259"/>
      <c r="H4203" s="259"/>
      <c r="I4203" s="259"/>
      <c r="J4203" s="259"/>
    </row>
    <row r="4204" spans="1:10">
      <c r="A4204" s="259"/>
      <c r="B4204" s="259"/>
      <c r="C4204" s="259"/>
      <c r="D4204" s="259"/>
      <c r="E4204" s="259"/>
      <c r="F4204" s="270"/>
      <c r="G4204" s="259"/>
      <c r="H4204" s="259"/>
      <c r="I4204" s="259"/>
      <c r="J4204" s="259"/>
    </row>
    <row r="4205" spans="1:10">
      <c r="A4205" s="259"/>
      <c r="B4205" s="259"/>
      <c r="C4205" s="259"/>
      <c r="D4205" s="259"/>
      <c r="E4205" s="259"/>
      <c r="F4205" s="270"/>
      <c r="G4205" s="259"/>
      <c r="H4205" s="259"/>
      <c r="I4205" s="259"/>
      <c r="J4205" s="259"/>
    </row>
    <row r="4206" spans="1:10">
      <c r="A4206" s="259"/>
      <c r="B4206" s="259"/>
      <c r="C4206" s="259"/>
      <c r="D4206" s="259"/>
      <c r="E4206" s="259"/>
      <c r="F4206" s="270"/>
      <c r="G4206" s="259"/>
      <c r="H4206" s="259"/>
      <c r="I4206" s="259"/>
      <c r="J4206" s="259"/>
    </row>
    <row r="4207" spans="1:10">
      <c r="A4207" s="259"/>
      <c r="B4207" s="259"/>
      <c r="C4207" s="259"/>
      <c r="D4207" s="259"/>
      <c r="E4207" s="259"/>
      <c r="F4207" s="270"/>
      <c r="G4207" s="259"/>
      <c r="H4207" s="259"/>
      <c r="I4207" s="259"/>
      <c r="J4207" s="259"/>
    </row>
    <row r="4208" spans="1:10">
      <c r="A4208" s="259"/>
      <c r="B4208" s="259"/>
      <c r="C4208" s="259"/>
      <c r="D4208" s="259"/>
      <c r="E4208" s="259"/>
      <c r="F4208" s="270"/>
      <c r="G4208" s="259"/>
      <c r="H4208" s="259"/>
      <c r="I4208" s="259"/>
      <c r="J4208" s="259"/>
    </row>
    <row r="4209" spans="1:10">
      <c r="A4209" s="259"/>
      <c r="B4209" s="259"/>
      <c r="C4209" s="259"/>
      <c r="D4209" s="259"/>
      <c r="E4209" s="259"/>
      <c r="F4209" s="270"/>
      <c r="G4209" s="259"/>
      <c r="H4209" s="259"/>
      <c r="I4209" s="259"/>
      <c r="J4209" s="259"/>
    </row>
    <row r="4210" spans="1:10">
      <c r="A4210" s="259"/>
      <c r="B4210" s="259"/>
      <c r="C4210" s="259"/>
      <c r="D4210" s="259"/>
      <c r="E4210" s="259"/>
      <c r="F4210" s="270"/>
      <c r="G4210" s="259"/>
      <c r="H4210" s="259"/>
      <c r="I4210" s="259"/>
      <c r="J4210" s="259"/>
    </row>
    <row r="4211" spans="1:10">
      <c r="A4211" s="259"/>
      <c r="B4211" s="259"/>
      <c r="C4211" s="259"/>
      <c r="D4211" s="259"/>
      <c r="E4211" s="259"/>
      <c r="F4211" s="270"/>
      <c r="G4211" s="259"/>
      <c r="H4211" s="259"/>
      <c r="I4211" s="259"/>
      <c r="J4211" s="259"/>
    </row>
    <row r="4212" spans="1:10">
      <c r="A4212" s="259"/>
      <c r="B4212" s="259"/>
      <c r="C4212" s="259"/>
      <c r="D4212" s="259"/>
      <c r="E4212" s="259"/>
      <c r="F4212" s="270"/>
      <c r="G4212" s="259"/>
      <c r="H4212" s="259"/>
      <c r="I4212" s="259"/>
      <c r="J4212" s="259"/>
    </row>
    <row r="4213" spans="1:10">
      <c r="A4213" s="259"/>
      <c r="B4213" s="259"/>
      <c r="C4213" s="259"/>
      <c r="D4213" s="259"/>
      <c r="E4213" s="259"/>
      <c r="F4213" s="270"/>
      <c r="G4213" s="259"/>
      <c r="H4213" s="259"/>
      <c r="I4213" s="259"/>
      <c r="J4213" s="259"/>
    </row>
    <row r="4214" spans="1:10">
      <c r="A4214" s="259"/>
      <c r="B4214" s="259"/>
      <c r="C4214" s="259"/>
      <c r="D4214" s="259"/>
      <c r="E4214" s="259"/>
      <c r="F4214" s="270"/>
      <c r="G4214" s="259"/>
      <c r="H4214" s="259"/>
      <c r="I4214" s="259"/>
      <c r="J4214" s="259"/>
    </row>
    <row r="4215" spans="1:10">
      <c r="A4215" s="259"/>
      <c r="B4215" s="259"/>
      <c r="C4215" s="259"/>
      <c r="D4215" s="259"/>
      <c r="E4215" s="259"/>
      <c r="F4215" s="270"/>
      <c r="G4215" s="259"/>
      <c r="H4215" s="259"/>
      <c r="I4215" s="259"/>
      <c r="J4215" s="259"/>
    </row>
    <row r="4216" spans="1:10">
      <c r="A4216" s="259"/>
      <c r="B4216" s="259"/>
      <c r="C4216" s="259"/>
      <c r="D4216" s="259"/>
      <c r="E4216" s="259"/>
      <c r="F4216" s="270"/>
      <c r="G4216" s="259"/>
      <c r="H4216" s="259"/>
      <c r="I4216" s="259"/>
      <c r="J4216" s="259"/>
    </row>
    <row r="4217" spans="1:10">
      <c r="A4217" s="259"/>
      <c r="B4217" s="259"/>
      <c r="C4217" s="259"/>
      <c r="D4217" s="259"/>
      <c r="E4217" s="259"/>
      <c r="F4217" s="270"/>
      <c r="G4217" s="259"/>
      <c r="H4217" s="259"/>
      <c r="I4217" s="259"/>
      <c r="J4217" s="259"/>
    </row>
    <row r="4218" spans="1:10">
      <c r="A4218" s="259"/>
      <c r="B4218" s="259"/>
      <c r="C4218" s="259"/>
      <c r="D4218" s="259"/>
      <c r="E4218" s="259"/>
      <c r="F4218" s="270"/>
      <c r="G4218" s="259"/>
      <c r="H4218" s="259"/>
      <c r="I4218" s="259"/>
      <c r="J4218" s="259"/>
    </row>
    <row r="4219" spans="1:10">
      <c r="A4219" s="259"/>
      <c r="B4219" s="259"/>
      <c r="C4219" s="259"/>
      <c r="D4219" s="259"/>
      <c r="E4219" s="259"/>
      <c r="F4219" s="270"/>
      <c r="G4219" s="259"/>
      <c r="H4219" s="259"/>
      <c r="I4219" s="259"/>
      <c r="J4219" s="259"/>
    </row>
    <row r="4220" spans="1:10">
      <c r="A4220" s="259"/>
      <c r="B4220" s="259"/>
      <c r="C4220" s="259"/>
      <c r="D4220" s="259"/>
      <c r="E4220" s="259"/>
      <c r="F4220" s="270"/>
      <c r="G4220" s="259"/>
      <c r="H4220" s="259"/>
      <c r="I4220" s="259"/>
      <c r="J4220" s="259"/>
    </row>
    <row r="4221" spans="1:10">
      <c r="A4221" s="259"/>
      <c r="B4221" s="259"/>
      <c r="C4221" s="259"/>
      <c r="D4221" s="259"/>
      <c r="E4221" s="259"/>
      <c r="F4221" s="270"/>
      <c r="G4221" s="259"/>
      <c r="H4221" s="259"/>
      <c r="I4221" s="259"/>
      <c r="J4221" s="259"/>
    </row>
    <row r="4222" spans="1:10">
      <c r="A4222" s="259"/>
      <c r="B4222" s="259"/>
      <c r="C4222" s="259"/>
      <c r="D4222" s="259"/>
      <c r="E4222" s="259"/>
      <c r="F4222" s="270"/>
      <c r="G4222" s="259"/>
      <c r="H4222" s="259"/>
      <c r="I4222" s="259"/>
      <c r="J4222" s="259"/>
    </row>
    <row r="4223" spans="1:10">
      <c r="A4223" s="259"/>
      <c r="B4223" s="259"/>
      <c r="C4223" s="259"/>
      <c r="D4223" s="259"/>
      <c r="E4223" s="259"/>
      <c r="F4223" s="270"/>
      <c r="G4223" s="259"/>
      <c r="H4223" s="259"/>
      <c r="I4223" s="259"/>
      <c r="J4223" s="259"/>
    </row>
    <row r="4224" spans="1:10">
      <c r="A4224" s="259"/>
      <c r="B4224" s="259"/>
      <c r="C4224" s="259"/>
      <c r="D4224" s="259"/>
      <c r="E4224" s="259"/>
      <c r="F4224" s="270"/>
      <c r="G4224" s="259"/>
      <c r="H4224" s="259"/>
      <c r="I4224" s="259"/>
      <c r="J4224" s="259"/>
    </row>
    <row r="4225" spans="1:10">
      <c r="A4225" s="259"/>
      <c r="B4225" s="259"/>
      <c r="C4225" s="259"/>
      <c r="D4225" s="259"/>
      <c r="E4225" s="259"/>
      <c r="F4225" s="270"/>
      <c r="G4225" s="259"/>
      <c r="H4225" s="259"/>
      <c r="I4225" s="259"/>
      <c r="J4225" s="259"/>
    </row>
    <row r="4226" spans="1:10">
      <c r="A4226" s="259"/>
      <c r="B4226" s="259"/>
      <c r="C4226" s="259"/>
      <c r="D4226" s="259"/>
      <c r="E4226" s="259"/>
      <c r="F4226" s="270"/>
      <c r="G4226" s="259"/>
      <c r="H4226" s="259"/>
      <c r="I4226" s="259"/>
      <c r="J4226" s="259"/>
    </row>
    <row r="4227" spans="1:10">
      <c r="A4227" s="259"/>
      <c r="B4227" s="259"/>
      <c r="C4227" s="259"/>
      <c r="D4227" s="259"/>
      <c r="E4227" s="259"/>
      <c r="F4227" s="270"/>
      <c r="G4227" s="259"/>
      <c r="H4227" s="259"/>
      <c r="I4227" s="259"/>
      <c r="J4227" s="259"/>
    </row>
    <row r="4228" spans="1:10">
      <c r="A4228" s="259"/>
      <c r="B4228" s="259"/>
      <c r="C4228" s="259"/>
      <c r="D4228" s="259"/>
      <c r="E4228" s="259"/>
      <c r="F4228" s="270"/>
      <c r="G4228" s="259"/>
      <c r="H4228" s="259"/>
      <c r="I4228" s="259"/>
      <c r="J4228" s="259"/>
    </row>
    <row r="4229" spans="1:10">
      <c r="A4229" s="259"/>
      <c r="B4229" s="259"/>
      <c r="C4229" s="259"/>
      <c r="D4229" s="259"/>
      <c r="E4229" s="259"/>
      <c r="F4229" s="270"/>
      <c r="G4229" s="259"/>
      <c r="H4229" s="259"/>
      <c r="I4229" s="259"/>
      <c r="J4229" s="259"/>
    </row>
    <row r="4230" spans="1:10">
      <c r="A4230" s="259"/>
      <c r="B4230" s="259"/>
      <c r="C4230" s="259"/>
      <c r="D4230" s="259"/>
      <c r="E4230" s="259"/>
      <c r="F4230" s="270"/>
      <c r="G4230" s="259"/>
      <c r="H4230" s="259"/>
      <c r="I4230" s="259"/>
      <c r="J4230" s="259"/>
    </row>
    <row r="4231" spans="1:10">
      <c r="A4231" s="259"/>
      <c r="B4231" s="259"/>
      <c r="C4231" s="259"/>
      <c r="D4231" s="259"/>
      <c r="E4231" s="259"/>
      <c r="F4231" s="270"/>
      <c r="G4231" s="259"/>
      <c r="H4231" s="259"/>
      <c r="I4231" s="259"/>
      <c r="J4231" s="259"/>
    </row>
    <row r="4232" spans="1:10">
      <c r="A4232" s="259"/>
      <c r="B4232" s="259"/>
      <c r="C4232" s="259"/>
      <c r="D4232" s="259"/>
      <c r="E4232" s="259"/>
      <c r="F4232" s="270"/>
      <c r="G4232" s="259"/>
      <c r="H4232" s="259"/>
      <c r="I4232" s="259"/>
      <c r="J4232" s="259"/>
    </row>
    <row r="4233" spans="1:10">
      <c r="A4233" s="259"/>
      <c r="B4233" s="259"/>
      <c r="C4233" s="259"/>
      <c r="D4233" s="259"/>
      <c r="E4233" s="259"/>
      <c r="F4233" s="270"/>
      <c r="G4233" s="259"/>
      <c r="H4233" s="259"/>
      <c r="I4233" s="259"/>
      <c r="J4233" s="259"/>
    </row>
    <row r="4234" spans="1:10">
      <c r="A4234" s="259"/>
      <c r="B4234" s="259"/>
      <c r="C4234" s="259"/>
      <c r="D4234" s="259"/>
      <c r="E4234" s="259"/>
      <c r="F4234" s="270"/>
      <c r="G4234" s="259"/>
      <c r="H4234" s="259"/>
      <c r="I4234" s="259"/>
      <c r="J4234" s="259"/>
    </row>
    <row r="4235" spans="1:10">
      <c r="A4235" s="259"/>
      <c r="B4235" s="259"/>
      <c r="C4235" s="259"/>
      <c r="D4235" s="259"/>
      <c r="E4235" s="259"/>
      <c r="F4235" s="270"/>
      <c r="G4235" s="259"/>
      <c r="H4235" s="259"/>
      <c r="I4235" s="259"/>
      <c r="J4235" s="259"/>
    </row>
    <row r="4236" spans="1:10">
      <c r="A4236" s="259"/>
      <c r="B4236" s="259"/>
      <c r="C4236" s="259"/>
      <c r="D4236" s="259"/>
      <c r="E4236" s="259"/>
      <c r="F4236" s="270"/>
      <c r="G4236" s="259"/>
      <c r="H4236" s="259"/>
      <c r="I4236" s="259"/>
      <c r="J4236" s="259"/>
    </row>
    <row r="4237" spans="1:10">
      <c r="A4237" s="259"/>
      <c r="B4237" s="259"/>
      <c r="C4237" s="259"/>
      <c r="D4237" s="259"/>
      <c r="E4237" s="259"/>
      <c r="F4237" s="270"/>
      <c r="G4237" s="259"/>
      <c r="H4237" s="259"/>
      <c r="I4237" s="259"/>
      <c r="J4237" s="259"/>
    </row>
    <row r="4238" spans="1:10">
      <c r="A4238" s="259"/>
      <c r="B4238" s="259"/>
      <c r="C4238" s="259"/>
      <c r="D4238" s="259"/>
      <c r="E4238" s="259"/>
      <c r="F4238" s="270"/>
      <c r="G4238" s="259"/>
      <c r="H4238" s="259"/>
      <c r="I4238" s="259"/>
      <c r="J4238" s="259"/>
    </row>
    <row r="4239" spans="1:10">
      <c r="A4239" s="259"/>
      <c r="B4239" s="259"/>
      <c r="C4239" s="259"/>
      <c r="D4239" s="259"/>
      <c r="E4239" s="259"/>
      <c r="F4239" s="270"/>
      <c r="G4239" s="259"/>
      <c r="H4239" s="259"/>
      <c r="I4239" s="259"/>
      <c r="J4239" s="259"/>
    </row>
    <row r="4240" spans="1:10">
      <c r="A4240" s="259"/>
      <c r="B4240" s="259"/>
      <c r="C4240" s="259"/>
      <c r="D4240" s="259"/>
      <c r="E4240" s="259"/>
      <c r="F4240" s="270"/>
      <c r="G4240" s="259"/>
      <c r="H4240" s="259"/>
      <c r="I4240" s="259"/>
      <c r="J4240" s="259"/>
    </row>
    <row r="4241" spans="1:10">
      <c r="A4241" s="259"/>
      <c r="B4241" s="259"/>
      <c r="C4241" s="259"/>
      <c r="D4241" s="259"/>
      <c r="E4241" s="259"/>
      <c r="F4241" s="270"/>
      <c r="G4241" s="259"/>
      <c r="H4241" s="259"/>
      <c r="I4241" s="259"/>
      <c r="J4241" s="259"/>
    </row>
    <row r="4242" spans="1:10">
      <c r="A4242" s="259"/>
      <c r="B4242" s="259"/>
      <c r="C4242" s="259"/>
      <c r="D4242" s="259"/>
      <c r="E4242" s="259"/>
      <c r="F4242" s="270"/>
      <c r="G4242" s="259"/>
      <c r="H4242" s="259"/>
      <c r="I4242" s="259"/>
      <c r="J4242" s="259"/>
    </row>
    <row r="4243" spans="1:10">
      <c r="A4243" s="259"/>
      <c r="B4243" s="259"/>
      <c r="C4243" s="259"/>
      <c r="D4243" s="259"/>
      <c r="E4243" s="259"/>
      <c r="F4243" s="270"/>
      <c r="G4243" s="259"/>
      <c r="H4243" s="259"/>
      <c r="I4243" s="259"/>
      <c r="J4243" s="259"/>
    </row>
    <row r="4244" spans="1:10">
      <c r="A4244" s="259"/>
      <c r="B4244" s="259"/>
      <c r="C4244" s="259"/>
      <c r="D4244" s="259"/>
      <c r="E4244" s="259"/>
      <c r="F4244" s="270"/>
      <c r="G4244" s="259"/>
      <c r="H4244" s="259"/>
      <c r="I4244" s="259"/>
      <c r="J4244" s="259"/>
    </row>
    <row r="4245" spans="1:10">
      <c r="A4245" s="259"/>
      <c r="B4245" s="259"/>
      <c r="C4245" s="259"/>
      <c r="D4245" s="259"/>
      <c r="E4245" s="259"/>
      <c r="F4245" s="270"/>
      <c r="G4245" s="259"/>
      <c r="H4245" s="259"/>
      <c r="I4245" s="259"/>
      <c r="J4245" s="259"/>
    </row>
    <row r="4246" spans="1:10">
      <c r="A4246" s="259"/>
      <c r="B4246" s="259"/>
      <c r="C4246" s="259"/>
      <c r="D4246" s="259"/>
      <c r="E4246" s="259"/>
      <c r="F4246" s="270"/>
      <c r="G4246" s="259"/>
      <c r="H4246" s="259"/>
      <c r="I4246" s="259"/>
      <c r="J4246" s="259"/>
    </row>
    <row r="4247" spans="1:10">
      <c r="A4247" s="259"/>
      <c r="B4247" s="259"/>
      <c r="C4247" s="259"/>
      <c r="D4247" s="259"/>
      <c r="E4247" s="259"/>
      <c r="F4247" s="270"/>
      <c r="G4247" s="259"/>
      <c r="H4247" s="259"/>
      <c r="I4247" s="259"/>
      <c r="J4247" s="259"/>
    </row>
    <row r="4248" spans="1:10">
      <c r="A4248" s="259"/>
      <c r="B4248" s="259"/>
      <c r="C4248" s="259"/>
      <c r="D4248" s="259"/>
      <c r="E4248" s="259"/>
      <c r="F4248" s="270"/>
      <c r="G4248" s="259"/>
      <c r="H4248" s="259"/>
      <c r="I4248" s="259"/>
      <c r="J4248" s="259"/>
    </row>
    <row r="4249" spans="1:10">
      <c r="A4249" s="259"/>
      <c r="B4249" s="259"/>
      <c r="C4249" s="259"/>
      <c r="D4249" s="259"/>
      <c r="E4249" s="259"/>
      <c r="F4249" s="270"/>
      <c r="G4249" s="259"/>
      <c r="H4249" s="259"/>
      <c r="I4249" s="259"/>
      <c r="J4249" s="259"/>
    </row>
    <row r="4250" spans="1:10">
      <c r="A4250" s="259"/>
      <c r="B4250" s="259"/>
      <c r="C4250" s="259"/>
      <c r="D4250" s="259"/>
      <c r="E4250" s="259"/>
      <c r="F4250" s="270"/>
      <c r="G4250" s="259"/>
      <c r="H4250" s="259"/>
      <c r="I4250" s="259"/>
      <c r="J4250" s="259"/>
    </row>
    <row r="4251" spans="1:10">
      <c r="A4251" s="259"/>
      <c r="B4251" s="259"/>
      <c r="C4251" s="259"/>
      <c r="D4251" s="259"/>
      <c r="E4251" s="259"/>
      <c r="F4251" s="270"/>
      <c r="G4251" s="259"/>
      <c r="H4251" s="259"/>
      <c r="I4251" s="259"/>
      <c r="J4251" s="259"/>
    </row>
    <row r="4252" spans="1:10">
      <c r="A4252" s="259"/>
      <c r="B4252" s="259"/>
      <c r="C4252" s="259"/>
      <c r="D4252" s="259"/>
      <c r="E4252" s="259"/>
      <c r="F4252" s="270"/>
      <c r="G4252" s="259"/>
      <c r="H4252" s="259"/>
      <c r="I4252" s="259"/>
      <c r="J4252" s="259"/>
    </row>
    <row r="4253" spans="1:10">
      <c r="A4253" s="259"/>
      <c r="B4253" s="259"/>
      <c r="C4253" s="259"/>
      <c r="D4253" s="259"/>
      <c r="E4253" s="259"/>
      <c r="F4253" s="270"/>
      <c r="G4253" s="259"/>
      <c r="H4253" s="259"/>
      <c r="I4253" s="259"/>
      <c r="J4253" s="259"/>
    </row>
    <row r="4254" spans="1:10">
      <c r="A4254" s="259"/>
      <c r="B4254" s="259"/>
      <c r="C4254" s="259"/>
      <c r="D4254" s="259"/>
      <c r="E4254" s="259"/>
      <c r="F4254" s="270"/>
      <c r="G4254" s="259"/>
      <c r="H4254" s="259"/>
      <c r="I4254" s="259"/>
      <c r="J4254" s="259"/>
    </row>
    <row r="4255" spans="1:10">
      <c r="A4255" s="259"/>
      <c r="B4255" s="259"/>
      <c r="C4255" s="259"/>
      <c r="D4255" s="259"/>
      <c r="E4255" s="259"/>
      <c r="F4255" s="270"/>
      <c r="G4255" s="259"/>
      <c r="H4255" s="259"/>
      <c r="I4255" s="259"/>
      <c r="J4255" s="259"/>
    </row>
    <row r="4256" spans="1:10">
      <c r="A4256" s="259"/>
      <c r="B4256" s="259"/>
      <c r="C4256" s="259"/>
      <c r="D4256" s="259"/>
      <c r="E4256" s="259"/>
      <c r="F4256" s="270"/>
      <c r="G4256" s="259"/>
      <c r="H4256" s="259"/>
      <c r="I4256" s="259"/>
      <c r="J4256" s="259"/>
    </row>
    <row r="4257" spans="1:10">
      <c r="A4257" s="259"/>
      <c r="B4257" s="259"/>
      <c r="C4257" s="259"/>
      <c r="D4257" s="259"/>
      <c r="E4257" s="259"/>
      <c r="F4257" s="270"/>
      <c r="G4257" s="259"/>
      <c r="H4257" s="259"/>
      <c r="I4257" s="259"/>
      <c r="J4257" s="259"/>
    </row>
    <row r="4258" spans="1:10">
      <c r="A4258" s="259"/>
      <c r="B4258" s="259"/>
      <c r="C4258" s="259"/>
      <c r="D4258" s="259"/>
      <c r="E4258" s="259"/>
      <c r="F4258" s="270"/>
      <c r="G4258" s="259"/>
      <c r="H4258" s="259"/>
      <c r="I4258" s="259"/>
      <c r="J4258" s="259"/>
    </row>
    <row r="4259" spans="1:10">
      <c r="A4259" s="259"/>
      <c r="B4259" s="259"/>
      <c r="C4259" s="259"/>
      <c r="D4259" s="259"/>
      <c r="E4259" s="259"/>
      <c r="F4259" s="270"/>
      <c r="G4259" s="259"/>
      <c r="H4259" s="259"/>
      <c r="I4259" s="259"/>
      <c r="J4259" s="259"/>
    </row>
    <row r="4260" spans="1:10">
      <c r="A4260" s="259"/>
      <c r="B4260" s="259"/>
      <c r="C4260" s="259"/>
      <c r="D4260" s="259"/>
      <c r="E4260" s="259"/>
      <c r="F4260" s="270"/>
      <c r="G4260" s="259"/>
      <c r="H4260" s="259"/>
      <c r="I4260" s="259"/>
      <c r="J4260" s="259"/>
    </row>
    <row r="4261" spans="1:10">
      <c r="A4261" s="259"/>
      <c r="B4261" s="259"/>
      <c r="C4261" s="259"/>
      <c r="D4261" s="259"/>
      <c r="E4261" s="259"/>
      <c r="F4261" s="270"/>
      <c r="G4261" s="259"/>
      <c r="H4261" s="259"/>
      <c r="I4261" s="259"/>
      <c r="J4261" s="259"/>
    </row>
    <row r="4262" spans="1:10">
      <c r="A4262" s="259"/>
      <c r="B4262" s="259"/>
      <c r="C4262" s="259"/>
      <c r="D4262" s="259"/>
      <c r="E4262" s="259"/>
      <c r="F4262" s="270"/>
      <c r="G4262" s="259"/>
      <c r="H4262" s="259"/>
      <c r="I4262" s="259"/>
      <c r="J4262" s="259"/>
    </row>
    <row r="4263" spans="1:10">
      <c r="A4263" s="259"/>
      <c r="B4263" s="259"/>
      <c r="C4263" s="259"/>
      <c r="D4263" s="259"/>
      <c r="E4263" s="259"/>
      <c r="F4263" s="270"/>
      <c r="G4263" s="259"/>
      <c r="H4263" s="259"/>
      <c r="I4263" s="259"/>
      <c r="J4263" s="259"/>
    </row>
    <row r="4264" spans="1:10">
      <c r="A4264" s="259"/>
      <c r="B4264" s="259"/>
      <c r="C4264" s="259"/>
      <c r="D4264" s="259"/>
      <c r="E4264" s="259"/>
      <c r="F4264" s="270"/>
      <c r="G4264" s="259"/>
      <c r="H4264" s="259"/>
      <c r="I4264" s="259"/>
      <c r="J4264" s="259"/>
    </row>
    <row r="4265" spans="1:10">
      <c r="A4265" s="259"/>
      <c r="B4265" s="259"/>
      <c r="C4265" s="259"/>
      <c r="D4265" s="259"/>
      <c r="E4265" s="259"/>
      <c r="F4265" s="270"/>
      <c r="G4265" s="259"/>
      <c r="H4265" s="259"/>
      <c r="I4265" s="259"/>
      <c r="J4265" s="259"/>
    </row>
    <row r="4266" spans="1:10">
      <c r="A4266" s="259"/>
      <c r="B4266" s="259"/>
      <c r="C4266" s="259"/>
      <c r="D4266" s="259"/>
      <c r="E4266" s="259"/>
      <c r="F4266" s="270"/>
      <c r="G4266" s="259"/>
      <c r="H4266" s="259"/>
      <c r="I4266" s="259"/>
      <c r="J4266" s="259"/>
    </row>
    <row r="4267" spans="1:10">
      <c r="A4267" s="259"/>
      <c r="B4267" s="259"/>
      <c r="C4267" s="259"/>
      <c r="D4267" s="259"/>
      <c r="E4267" s="259"/>
      <c r="F4267" s="270"/>
      <c r="G4267" s="259"/>
      <c r="H4267" s="259"/>
      <c r="I4267" s="259"/>
      <c r="J4267" s="259"/>
    </row>
    <row r="4268" spans="1:10">
      <c r="A4268" s="259"/>
      <c r="B4268" s="259"/>
      <c r="C4268" s="259"/>
      <c r="D4268" s="259"/>
      <c r="E4268" s="259"/>
      <c r="F4268" s="270"/>
      <c r="G4268" s="259"/>
      <c r="H4268" s="259"/>
      <c r="I4268" s="259"/>
      <c r="J4268" s="259"/>
    </row>
    <row r="4269" spans="1:10">
      <c r="A4269" s="259"/>
      <c r="B4269" s="259"/>
      <c r="C4269" s="259"/>
      <c r="D4269" s="259"/>
      <c r="E4269" s="259"/>
      <c r="F4269" s="270"/>
      <c r="G4269" s="259"/>
      <c r="H4269" s="259"/>
      <c r="I4269" s="259"/>
      <c r="J4269" s="259"/>
    </row>
    <row r="4270" spans="1:10">
      <c r="A4270" s="259"/>
      <c r="B4270" s="259"/>
      <c r="C4270" s="259"/>
      <c r="D4270" s="259"/>
      <c r="E4270" s="259"/>
      <c r="F4270" s="270"/>
      <c r="G4270" s="259"/>
      <c r="H4270" s="259"/>
      <c r="I4270" s="259"/>
      <c r="J4270" s="259"/>
    </row>
    <row r="4271" spans="1:10">
      <c r="A4271" s="259"/>
      <c r="B4271" s="259"/>
      <c r="C4271" s="259"/>
      <c r="D4271" s="259"/>
      <c r="E4271" s="259"/>
      <c r="F4271" s="270"/>
      <c r="G4271" s="259"/>
      <c r="H4271" s="259"/>
      <c r="I4271" s="259"/>
      <c r="J4271" s="259"/>
    </row>
    <row r="4272" spans="1:10">
      <c r="A4272" s="259"/>
      <c r="B4272" s="259"/>
      <c r="C4272" s="259"/>
      <c r="D4272" s="259"/>
      <c r="E4272" s="259"/>
      <c r="F4272" s="270"/>
      <c r="G4272" s="259"/>
      <c r="H4272" s="259"/>
      <c r="I4272" s="259"/>
      <c r="J4272" s="259"/>
    </row>
    <row r="4273" spans="1:10">
      <c r="A4273" s="259"/>
      <c r="B4273" s="259"/>
      <c r="C4273" s="259"/>
      <c r="D4273" s="259"/>
      <c r="E4273" s="259"/>
      <c r="F4273" s="270"/>
      <c r="G4273" s="259"/>
      <c r="H4273" s="259"/>
      <c r="I4273" s="259"/>
      <c r="J4273" s="259"/>
    </row>
    <row r="4274" spans="1:10">
      <c r="A4274" s="259"/>
      <c r="B4274" s="259"/>
      <c r="C4274" s="259"/>
      <c r="D4274" s="259"/>
      <c r="E4274" s="259"/>
      <c r="F4274" s="270"/>
      <c r="G4274" s="259"/>
      <c r="H4274" s="259"/>
      <c r="I4274" s="259"/>
      <c r="J4274" s="259"/>
    </row>
    <row r="4275" spans="1:10">
      <c r="A4275" s="259"/>
      <c r="B4275" s="259"/>
      <c r="C4275" s="259"/>
      <c r="D4275" s="259"/>
      <c r="E4275" s="259"/>
      <c r="F4275" s="270"/>
      <c r="G4275" s="259"/>
      <c r="H4275" s="259"/>
      <c r="I4275" s="259"/>
      <c r="J4275" s="259"/>
    </row>
    <row r="4276" spans="1:10">
      <c r="A4276" s="259"/>
      <c r="B4276" s="259"/>
      <c r="C4276" s="259"/>
      <c r="D4276" s="259"/>
      <c r="E4276" s="259"/>
      <c r="F4276" s="270"/>
      <c r="G4276" s="259"/>
      <c r="H4276" s="259"/>
      <c r="I4276" s="259"/>
      <c r="J4276" s="259"/>
    </row>
    <row r="4277" spans="1:10">
      <c r="A4277" s="259"/>
      <c r="B4277" s="259"/>
      <c r="C4277" s="259"/>
      <c r="D4277" s="259"/>
      <c r="E4277" s="259"/>
      <c r="F4277" s="270"/>
      <c r="G4277" s="259"/>
      <c r="H4277" s="259"/>
      <c r="I4277" s="259"/>
      <c r="J4277" s="259"/>
    </row>
    <row r="4278" spans="1:10">
      <c r="A4278" s="259"/>
      <c r="B4278" s="259"/>
      <c r="C4278" s="259"/>
      <c r="D4278" s="259"/>
      <c r="E4278" s="259"/>
      <c r="F4278" s="270"/>
      <c r="G4278" s="259"/>
      <c r="H4278" s="259"/>
      <c r="I4278" s="259"/>
      <c r="J4278" s="259"/>
    </row>
    <row r="4279" spans="1:10">
      <c r="A4279" s="259"/>
      <c r="B4279" s="259"/>
      <c r="C4279" s="259"/>
      <c r="D4279" s="259"/>
      <c r="E4279" s="259"/>
      <c r="F4279" s="270"/>
      <c r="G4279" s="259"/>
      <c r="H4279" s="259"/>
      <c r="I4279" s="259"/>
      <c r="J4279" s="259"/>
    </row>
    <row r="4280" spans="1:10">
      <c r="A4280" s="259"/>
      <c r="B4280" s="259"/>
      <c r="C4280" s="259"/>
      <c r="D4280" s="259"/>
      <c r="E4280" s="259"/>
      <c r="F4280" s="270"/>
      <c r="G4280" s="259"/>
      <c r="H4280" s="259"/>
      <c r="I4280" s="259"/>
      <c r="J4280" s="259"/>
    </row>
    <row r="4281" spans="1:10">
      <c r="A4281" s="259"/>
      <c r="B4281" s="259"/>
      <c r="C4281" s="259"/>
      <c r="D4281" s="259"/>
      <c r="E4281" s="259"/>
      <c r="F4281" s="270"/>
      <c r="G4281" s="259"/>
      <c r="H4281" s="259"/>
      <c r="I4281" s="259"/>
      <c r="J4281" s="259"/>
    </row>
    <row r="4282" spans="1:10">
      <c r="A4282" s="259"/>
      <c r="B4282" s="259"/>
      <c r="C4282" s="259"/>
      <c r="D4282" s="259"/>
      <c r="E4282" s="259"/>
      <c r="F4282" s="270"/>
      <c r="G4282" s="259"/>
      <c r="H4282" s="259"/>
      <c r="I4282" s="259"/>
      <c r="J4282" s="259"/>
    </row>
    <row r="4283" spans="1:10">
      <c r="A4283" s="259"/>
      <c r="B4283" s="259"/>
      <c r="C4283" s="259"/>
      <c r="D4283" s="259"/>
      <c r="E4283" s="259"/>
      <c r="F4283" s="270"/>
      <c r="G4283" s="259"/>
      <c r="H4283" s="259"/>
      <c r="I4283" s="259"/>
      <c r="J4283" s="259"/>
    </row>
    <row r="4284" spans="1:10">
      <c r="A4284" s="259"/>
      <c r="B4284" s="259"/>
      <c r="C4284" s="259"/>
      <c r="D4284" s="259"/>
      <c r="E4284" s="259"/>
      <c r="F4284" s="270"/>
      <c r="G4284" s="259"/>
      <c r="H4284" s="259"/>
      <c r="I4284" s="259"/>
      <c r="J4284" s="259"/>
    </row>
    <row r="4285" spans="1:10">
      <c r="A4285" s="259"/>
      <c r="B4285" s="259"/>
      <c r="C4285" s="259"/>
      <c r="D4285" s="259"/>
      <c r="E4285" s="259"/>
      <c r="F4285" s="270"/>
      <c r="G4285" s="259"/>
      <c r="H4285" s="259"/>
      <c r="I4285" s="259"/>
      <c r="J4285" s="259"/>
    </row>
    <row r="4286" spans="1:10">
      <c r="A4286" s="259"/>
      <c r="B4286" s="259"/>
      <c r="C4286" s="259"/>
      <c r="D4286" s="259"/>
      <c r="E4286" s="259"/>
      <c r="F4286" s="270"/>
      <c r="G4286" s="259"/>
      <c r="H4286" s="259"/>
      <c r="I4286" s="259"/>
      <c r="J4286" s="259"/>
    </row>
    <row r="4287" spans="1:10">
      <c r="A4287" s="259"/>
      <c r="B4287" s="259"/>
      <c r="C4287" s="259"/>
      <c r="D4287" s="259"/>
      <c r="E4287" s="259"/>
      <c r="F4287" s="270"/>
      <c r="G4287" s="259"/>
      <c r="H4287" s="259"/>
      <c r="I4287" s="259"/>
      <c r="J4287" s="259"/>
    </row>
    <row r="4288" spans="1:10">
      <c r="A4288" s="259"/>
      <c r="B4288" s="259"/>
      <c r="C4288" s="259"/>
      <c r="D4288" s="259"/>
      <c r="E4288" s="259"/>
      <c r="F4288" s="270"/>
      <c r="G4288" s="259"/>
      <c r="H4288" s="259"/>
      <c r="I4288" s="259"/>
      <c r="J4288" s="259"/>
    </row>
    <row r="4289" spans="1:10">
      <c r="A4289" s="259"/>
      <c r="B4289" s="259"/>
      <c r="C4289" s="259"/>
      <c r="D4289" s="259"/>
      <c r="E4289" s="259"/>
      <c r="F4289" s="270"/>
      <c r="G4289" s="259"/>
      <c r="H4289" s="259"/>
      <c r="I4289" s="259"/>
      <c r="J4289" s="259"/>
    </row>
    <row r="4290" spans="1:10">
      <c r="A4290" s="259"/>
      <c r="B4290" s="259"/>
      <c r="C4290" s="259"/>
      <c r="D4290" s="259"/>
      <c r="E4290" s="259"/>
      <c r="F4290" s="270"/>
      <c r="G4290" s="259"/>
      <c r="H4290" s="259"/>
      <c r="I4290" s="259"/>
      <c r="J4290" s="259"/>
    </row>
    <row r="4291" spans="1:10">
      <c r="A4291" s="259"/>
      <c r="B4291" s="259"/>
      <c r="C4291" s="259"/>
      <c r="D4291" s="259"/>
      <c r="E4291" s="259"/>
      <c r="F4291" s="270"/>
      <c r="G4291" s="259"/>
      <c r="H4291" s="259"/>
      <c r="I4291" s="259"/>
      <c r="J4291" s="259"/>
    </row>
    <row r="4292" spans="1:10">
      <c r="A4292" s="259"/>
      <c r="B4292" s="259"/>
      <c r="C4292" s="259"/>
      <c r="D4292" s="259"/>
      <c r="E4292" s="259"/>
      <c r="F4292" s="270"/>
      <c r="G4292" s="259"/>
      <c r="H4292" s="259"/>
      <c r="I4292" s="259"/>
      <c r="J4292" s="259"/>
    </row>
    <row r="4293" spans="1:10">
      <c r="A4293" s="259"/>
      <c r="B4293" s="259"/>
      <c r="C4293" s="259"/>
      <c r="D4293" s="259"/>
      <c r="E4293" s="259"/>
      <c r="F4293" s="270"/>
      <c r="G4293" s="259"/>
      <c r="H4293" s="259"/>
      <c r="I4293" s="259"/>
      <c r="J4293" s="259"/>
    </row>
    <row r="4294" spans="1:10">
      <c r="A4294" s="259"/>
      <c r="B4294" s="259"/>
      <c r="C4294" s="259"/>
      <c r="D4294" s="259"/>
      <c r="E4294" s="259"/>
      <c r="F4294" s="270"/>
      <c r="G4294" s="259"/>
      <c r="H4294" s="259"/>
      <c r="I4294" s="259"/>
      <c r="J4294" s="259"/>
    </row>
    <row r="4295" spans="1:10">
      <c r="A4295" s="259"/>
      <c r="B4295" s="259"/>
      <c r="C4295" s="259"/>
      <c r="D4295" s="259"/>
      <c r="E4295" s="259"/>
      <c r="F4295" s="270"/>
      <c r="G4295" s="259"/>
      <c r="H4295" s="259"/>
      <c r="I4295" s="259"/>
      <c r="J4295" s="259"/>
    </row>
    <row r="4296" spans="1:10">
      <c r="A4296" s="259"/>
      <c r="B4296" s="259"/>
      <c r="C4296" s="259"/>
      <c r="D4296" s="259"/>
      <c r="E4296" s="259"/>
      <c r="F4296" s="270"/>
      <c r="G4296" s="259"/>
      <c r="H4296" s="259"/>
      <c r="I4296" s="259"/>
      <c r="J4296" s="259"/>
    </row>
    <row r="4297" spans="1:10">
      <c r="A4297" s="259"/>
      <c r="B4297" s="259"/>
      <c r="C4297" s="259"/>
      <c r="D4297" s="259"/>
      <c r="E4297" s="259"/>
      <c r="F4297" s="270"/>
      <c r="G4297" s="259"/>
      <c r="H4297" s="259"/>
      <c r="I4297" s="259"/>
      <c r="J4297" s="259"/>
    </row>
    <row r="4298" spans="1:10">
      <c r="A4298" s="259"/>
      <c r="B4298" s="259"/>
      <c r="C4298" s="259"/>
      <c r="D4298" s="259"/>
      <c r="E4298" s="259"/>
      <c r="F4298" s="270"/>
      <c r="G4298" s="259"/>
      <c r="H4298" s="259"/>
      <c r="I4298" s="259"/>
      <c r="J4298" s="259"/>
    </row>
    <row r="4299" spans="1:10">
      <c r="A4299" s="259"/>
      <c r="B4299" s="259"/>
      <c r="C4299" s="259"/>
      <c r="D4299" s="259"/>
      <c r="E4299" s="259"/>
      <c r="F4299" s="270"/>
      <c r="G4299" s="259"/>
      <c r="H4299" s="259"/>
      <c r="I4299" s="259"/>
      <c r="J4299" s="259"/>
    </row>
    <row r="4300" spans="1:10">
      <c r="A4300" s="259"/>
      <c r="B4300" s="259"/>
      <c r="C4300" s="259"/>
      <c r="D4300" s="259"/>
      <c r="E4300" s="259"/>
      <c r="F4300" s="270"/>
      <c r="G4300" s="259"/>
      <c r="H4300" s="259"/>
      <c r="I4300" s="259"/>
      <c r="J4300" s="259"/>
    </row>
    <row r="4301" spans="1:10">
      <c r="A4301" s="259"/>
      <c r="B4301" s="259"/>
      <c r="C4301" s="259"/>
      <c r="D4301" s="259"/>
      <c r="E4301" s="259"/>
      <c r="F4301" s="270"/>
      <c r="G4301" s="259"/>
      <c r="H4301" s="259"/>
      <c r="I4301" s="259"/>
      <c r="J4301" s="259"/>
    </row>
    <row r="4302" spans="1:10">
      <c r="A4302" s="259"/>
      <c r="B4302" s="259"/>
      <c r="C4302" s="259"/>
      <c r="D4302" s="259"/>
      <c r="E4302" s="259"/>
      <c r="F4302" s="270"/>
      <c r="G4302" s="259"/>
      <c r="H4302" s="259"/>
      <c r="I4302" s="259"/>
      <c r="J4302" s="259"/>
    </row>
    <row r="4303" spans="1:10">
      <c r="A4303" s="259"/>
      <c r="B4303" s="259"/>
      <c r="C4303" s="259"/>
      <c r="D4303" s="259"/>
      <c r="E4303" s="259"/>
      <c r="F4303" s="270"/>
      <c r="G4303" s="259"/>
      <c r="H4303" s="259"/>
      <c r="I4303" s="259"/>
      <c r="J4303" s="259"/>
    </row>
    <row r="4304" spans="1:10">
      <c r="A4304" s="259"/>
      <c r="B4304" s="259"/>
      <c r="C4304" s="259"/>
      <c r="D4304" s="259"/>
      <c r="E4304" s="259"/>
      <c r="F4304" s="270"/>
      <c r="G4304" s="259"/>
      <c r="H4304" s="259"/>
      <c r="I4304" s="259"/>
      <c r="J4304" s="259"/>
    </row>
    <row r="4305" spans="1:10">
      <c r="A4305" s="259"/>
      <c r="B4305" s="259"/>
      <c r="C4305" s="259"/>
      <c r="D4305" s="259"/>
      <c r="E4305" s="259"/>
      <c r="F4305" s="270"/>
      <c r="G4305" s="259"/>
      <c r="H4305" s="259"/>
      <c r="I4305" s="259"/>
      <c r="J4305" s="259"/>
    </row>
    <row r="4306" spans="1:10">
      <c r="A4306" s="259"/>
      <c r="B4306" s="259"/>
      <c r="C4306" s="259"/>
      <c r="D4306" s="259"/>
      <c r="E4306" s="259"/>
      <c r="F4306" s="270"/>
      <c r="G4306" s="259"/>
      <c r="H4306" s="259"/>
      <c r="I4306" s="259"/>
      <c r="J4306" s="259"/>
    </row>
    <row r="4307" spans="1:10">
      <c r="A4307" s="259"/>
      <c r="B4307" s="259"/>
      <c r="C4307" s="259"/>
      <c r="D4307" s="259"/>
      <c r="E4307" s="259"/>
      <c r="F4307" s="270"/>
      <c r="G4307" s="259"/>
      <c r="H4307" s="259"/>
      <c r="I4307" s="259"/>
      <c r="J4307" s="259"/>
    </row>
    <row r="4308" spans="1:10">
      <c r="A4308" s="259"/>
      <c r="B4308" s="259"/>
      <c r="C4308" s="259"/>
      <c r="D4308" s="259"/>
      <c r="E4308" s="259"/>
      <c r="F4308" s="270"/>
      <c r="G4308" s="259"/>
      <c r="H4308" s="259"/>
      <c r="I4308" s="259"/>
      <c r="J4308" s="259"/>
    </row>
    <row r="4309" spans="1:10">
      <c r="A4309" s="259"/>
      <c r="B4309" s="259"/>
      <c r="C4309" s="259"/>
      <c r="D4309" s="259"/>
      <c r="E4309" s="259"/>
      <c r="F4309" s="270"/>
      <c r="G4309" s="259"/>
      <c r="H4309" s="259"/>
      <c r="I4309" s="259"/>
      <c r="J4309" s="259"/>
    </row>
    <row r="4310" spans="1:10">
      <c r="A4310" s="259"/>
      <c r="B4310" s="259"/>
      <c r="C4310" s="259"/>
      <c r="D4310" s="259"/>
      <c r="E4310" s="259"/>
      <c r="F4310" s="270"/>
      <c r="G4310" s="259"/>
      <c r="H4310" s="259"/>
      <c r="I4310" s="259"/>
      <c r="J4310" s="259"/>
    </row>
    <row r="4311" spans="1:10">
      <c r="A4311" s="259"/>
      <c r="B4311" s="259"/>
      <c r="C4311" s="259"/>
      <c r="D4311" s="259"/>
      <c r="E4311" s="259"/>
      <c r="F4311" s="270"/>
      <c r="G4311" s="259"/>
      <c r="H4311" s="259"/>
      <c r="I4311" s="259"/>
      <c r="J4311" s="259"/>
    </row>
    <row r="4312" spans="1:10">
      <c r="A4312" s="259"/>
      <c r="B4312" s="259"/>
      <c r="C4312" s="259"/>
      <c r="D4312" s="259"/>
      <c r="E4312" s="259"/>
      <c r="F4312" s="270"/>
      <c r="G4312" s="259"/>
      <c r="H4312" s="259"/>
      <c r="I4312" s="259"/>
      <c r="J4312" s="259"/>
    </row>
    <row r="4313" spans="1:10">
      <c r="A4313" s="259"/>
      <c r="B4313" s="259"/>
      <c r="C4313" s="259"/>
      <c r="D4313" s="259"/>
      <c r="E4313" s="259"/>
      <c r="F4313" s="270"/>
      <c r="G4313" s="259"/>
      <c r="H4313" s="259"/>
      <c r="I4313" s="259"/>
      <c r="J4313" s="259"/>
    </row>
    <row r="4314" spans="1:10">
      <c r="A4314" s="259"/>
      <c r="B4314" s="259"/>
      <c r="C4314" s="259"/>
      <c r="D4314" s="259"/>
      <c r="E4314" s="259"/>
      <c r="F4314" s="270"/>
      <c r="G4314" s="259"/>
      <c r="H4314" s="259"/>
      <c r="I4314" s="259"/>
      <c r="J4314" s="259"/>
    </row>
    <row r="4315" spans="1:10">
      <c r="A4315" s="259"/>
      <c r="B4315" s="259"/>
      <c r="C4315" s="259"/>
      <c r="D4315" s="259"/>
      <c r="E4315" s="259"/>
      <c r="F4315" s="270"/>
      <c r="G4315" s="259"/>
      <c r="H4315" s="259"/>
      <c r="I4315" s="259"/>
      <c r="J4315" s="259"/>
    </row>
    <row r="4316" spans="1:10">
      <c r="A4316" s="259"/>
      <c r="B4316" s="259"/>
      <c r="C4316" s="259"/>
      <c r="D4316" s="259"/>
      <c r="E4316" s="259"/>
      <c r="F4316" s="270"/>
      <c r="G4316" s="259"/>
      <c r="H4316" s="259"/>
      <c r="I4316" s="259"/>
      <c r="J4316" s="259"/>
    </row>
    <row r="4317" spans="1:10">
      <c r="A4317" s="259"/>
      <c r="B4317" s="259"/>
      <c r="C4317" s="259"/>
      <c r="D4317" s="259"/>
      <c r="E4317" s="259"/>
      <c r="F4317" s="270"/>
      <c r="G4317" s="259"/>
      <c r="H4317" s="259"/>
      <c r="I4317" s="259"/>
      <c r="J4317" s="259"/>
    </row>
    <row r="4318" spans="1:10">
      <c r="A4318" s="259"/>
      <c r="B4318" s="259"/>
      <c r="C4318" s="259"/>
      <c r="D4318" s="259"/>
      <c r="E4318" s="259"/>
      <c r="F4318" s="270"/>
      <c r="G4318" s="259"/>
      <c r="H4318" s="259"/>
      <c r="I4318" s="259"/>
      <c r="J4318" s="259"/>
    </row>
    <row r="4319" spans="1:10">
      <c r="A4319" s="259"/>
      <c r="B4319" s="259"/>
      <c r="C4319" s="259"/>
      <c r="D4319" s="259"/>
      <c r="E4319" s="259"/>
      <c r="F4319" s="270"/>
      <c r="G4319" s="259"/>
      <c r="H4319" s="259"/>
      <c r="I4319" s="259"/>
      <c r="J4319" s="259"/>
    </row>
    <row r="4320" spans="1:10">
      <c r="A4320" s="259"/>
      <c r="B4320" s="259"/>
      <c r="C4320" s="259"/>
      <c r="D4320" s="259"/>
      <c r="E4320" s="259"/>
      <c r="F4320" s="270"/>
      <c r="G4320" s="259"/>
      <c r="H4320" s="259"/>
      <c r="I4320" s="259"/>
      <c r="J4320" s="259"/>
    </row>
    <row r="4321" spans="1:10">
      <c r="A4321" s="259"/>
      <c r="B4321" s="259"/>
      <c r="C4321" s="259"/>
      <c r="D4321" s="259"/>
      <c r="E4321" s="259"/>
      <c r="F4321" s="270"/>
      <c r="G4321" s="259"/>
      <c r="H4321" s="259"/>
      <c r="I4321" s="259"/>
      <c r="J4321" s="259"/>
    </row>
    <row r="4322" spans="1:10">
      <c r="A4322" s="259"/>
      <c r="B4322" s="259"/>
      <c r="C4322" s="259"/>
      <c r="D4322" s="259"/>
      <c r="E4322" s="259"/>
      <c r="F4322" s="270"/>
      <c r="G4322" s="259"/>
      <c r="H4322" s="259"/>
      <c r="I4322" s="259"/>
      <c r="J4322" s="259"/>
    </row>
    <row r="4323" spans="1:10">
      <c r="A4323" s="259"/>
      <c r="B4323" s="259"/>
      <c r="C4323" s="259"/>
      <c r="D4323" s="259"/>
      <c r="E4323" s="259"/>
      <c r="F4323" s="270"/>
      <c r="G4323" s="259"/>
      <c r="H4323" s="259"/>
      <c r="I4323" s="259"/>
      <c r="J4323" s="259"/>
    </row>
    <row r="4324" spans="1:10">
      <c r="A4324" s="259"/>
      <c r="B4324" s="259"/>
      <c r="C4324" s="259"/>
      <c r="D4324" s="259"/>
      <c r="E4324" s="259"/>
      <c r="F4324" s="270"/>
      <c r="G4324" s="259"/>
      <c r="H4324" s="259"/>
      <c r="I4324" s="259"/>
      <c r="J4324" s="259"/>
    </row>
    <row r="4325" spans="1:10">
      <c r="A4325" s="259"/>
      <c r="B4325" s="259"/>
      <c r="C4325" s="259"/>
      <c r="D4325" s="259"/>
      <c r="E4325" s="259"/>
      <c r="F4325" s="270"/>
      <c r="G4325" s="259"/>
      <c r="H4325" s="259"/>
      <c r="I4325" s="259"/>
      <c r="J4325" s="259"/>
    </row>
    <row r="4326" spans="1:10">
      <c r="A4326" s="259"/>
      <c r="B4326" s="259"/>
      <c r="C4326" s="259"/>
      <c r="D4326" s="259"/>
      <c r="E4326" s="259"/>
      <c r="F4326" s="270"/>
      <c r="G4326" s="259"/>
      <c r="H4326" s="259"/>
      <c r="I4326" s="259"/>
      <c r="J4326" s="259"/>
    </row>
    <row r="4327" spans="1:10">
      <c r="A4327" s="259"/>
      <c r="B4327" s="259"/>
      <c r="C4327" s="259"/>
      <c r="D4327" s="259"/>
      <c r="E4327" s="259"/>
      <c r="F4327" s="270"/>
      <c r="G4327" s="259"/>
      <c r="H4327" s="259"/>
      <c r="I4327" s="259"/>
      <c r="J4327" s="259"/>
    </row>
    <row r="4328" spans="1:10">
      <c r="A4328" s="259"/>
      <c r="B4328" s="259"/>
      <c r="C4328" s="259"/>
      <c r="D4328" s="259"/>
      <c r="E4328" s="259"/>
      <c r="F4328" s="270"/>
      <c r="G4328" s="259"/>
      <c r="H4328" s="259"/>
      <c r="I4328" s="259"/>
      <c r="J4328" s="259"/>
    </row>
    <row r="4329" spans="1:10">
      <c r="A4329" s="259"/>
      <c r="B4329" s="259"/>
      <c r="C4329" s="259"/>
      <c r="D4329" s="259"/>
      <c r="E4329" s="259"/>
      <c r="F4329" s="270"/>
      <c r="G4329" s="259"/>
      <c r="H4329" s="259"/>
      <c r="I4329" s="259"/>
      <c r="J4329" s="259"/>
    </row>
    <row r="4330" spans="1:10">
      <c r="A4330" s="259"/>
      <c r="B4330" s="259"/>
      <c r="C4330" s="259"/>
      <c r="D4330" s="259"/>
      <c r="E4330" s="259"/>
      <c r="F4330" s="270"/>
      <c r="G4330" s="259"/>
      <c r="H4330" s="259"/>
      <c r="I4330" s="259"/>
      <c r="J4330" s="259"/>
    </row>
    <row r="4331" spans="1:10">
      <c r="A4331" s="259"/>
      <c r="B4331" s="259"/>
      <c r="C4331" s="259"/>
      <c r="D4331" s="259"/>
      <c r="E4331" s="259"/>
      <c r="F4331" s="270"/>
      <c r="G4331" s="259"/>
      <c r="H4331" s="259"/>
      <c r="I4331" s="259"/>
      <c r="J4331" s="259"/>
    </row>
    <row r="4332" spans="1:10">
      <c r="A4332" s="259"/>
      <c r="B4332" s="259"/>
      <c r="C4332" s="259"/>
      <c r="D4332" s="259"/>
      <c r="E4332" s="259"/>
      <c r="F4332" s="270"/>
      <c r="G4332" s="259"/>
      <c r="H4332" s="259"/>
      <c r="I4332" s="259"/>
      <c r="J4332" s="259"/>
    </row>
    <row r="4333" spans="1:10">
      <c r="A4333" s="259"/>
      <c r="B4333" s="259"/>
      <c r="C4333" s="259"/>
      <c r="D4333" s="259"/>
      <c r="E4333" s="259"/>
      <c r="F4333" s="270"/>
      <c r="G4333" s="259"/>
      <c r="H4333" s="259"/>
      <c r="I4333" s="259"/>
      <c r="J4333" s="259"/>
    </row>
    <row r="4334" spans="1:10">
      <c r="A4334" s="259"/>
      <c r="B4334" s="259"/>
      <c r="C4334" s="259"/>
      <c r="D4334" s="259"/>
      <c r="E4334" s="259"/>
      <c r="F4334" s="270"/>
      <c r="G4334" s="259"/>
      <c r="H4334" s="259"/>
      <c r="I4334" s="259"/>
      <c r="J4334" s="259"/>
    </row>
    <row r="4335" spans="1:10">
      <c r="A4335" s="259"/>
      <c r="B4335" s="259"/>
      <c r="C4335" s="259"/>
      <c r="D4335" s="259"/>
      <c r="E4335" s="259"/>
      <c r="F4335" s="270"/>
      <c r="G4335" s="259"/>
      <c r="H4335" s="259"/>
      <c r="I4335" s="259"/>
      <c r="J4335" s="259"/>
    </row>
    <row r="4336" spans="1:10">
      <c r="A4336" s="259"/>
      <c r="B4336" s="259"/>
      <c r="C4336" s="259"/>
      <c r="D4336" s="259"/>
      <c r="E4336" s="259"/>
      <c r="F4336" s="270"/>
      <c r="G4336" s="259"/>
      <c r="H4336" s="259"/>
      <c r="I4336" s="259"/>
      <c r="J4336" s="259"/>
    </row>
    <row r="4337" spans="1:10">
      <c r="A4337" s="259"/>
      <c r="B4337" s="259"/>
      <c r="C4337" s="259"/>
      <c r="D4337" s="259"/>
      <c r="E4337" s="259"/>
      <c r="F4337" s="270"/>
      <c r="G4337" s="259"/>
      <c r="H4337" s="259"/>
      <c r="I4337" s="259"/>
      <c r="J4337" s="259"/>
    </row>
    <row r="4338" spans="1:10">
      <c r="A4338" s="259"/>
      <c r="B4338" s="259"/>
      <c r="C4338" s="259"/>
      <c r="D4338" s="259"/>
      <c r="E4338" s="259"/>
      <c r="F4338" s="270"/>
      <c r="G4338" s="259"/>
      <c r="H4338" s="259"/>
      <c r="I4338" s="259"/>
      <c r="J4338" s="259"/>
    </row>
    <row r="4339" spans="1:10">
      <c r="A4339" s="259"/>
      <c r="B4339" s="259"/>
      <c r="C4339" s="259"/>
      <c r="D4339" s="259"/>
      <c r="E4339" s="259"/>
      <c r="F4339" s="270"/>
      <c r="G4339" s="259"/>
      <c r="H4339" s="259"/>
      <c r="I4339" s="259"/>
      <c r="J4339" s="259"/>
    </row>
    <row r="4340" spans="1:10">
      <c r="A4340" s="259"/>
      <c r="B4340" s="259"/>
      <c r="C4340" s="259"/>
      <c r="D4340" s="259"/>
      <c r="E4340" s="259"/>
      <c r="F4340" s="270"/>
      <c r="G4340" s="259"/>
      <c r="H4340" s="259"/>
      <c r="I4340" s="259"/>
      <c r="J4340" s="259"/>
    </row>
    <row r="4341" spans="1:10">
      <c r="A4341" s="259"/>
      <c r="B4341" s="259"/>
      <c r="C4341" s="259"/>
      <c r="D4341" s="259"/>
      <c r="E4341" s="259"/>
      <c r="F4341" s="270"/>
      <c r="G4341" s="259"/>
      <c r="H4341" s="259"/>
      <c r="I4341" s="259"/>
      <c r="J4341" s="259"/>
    </row>
    <row r="4342" spans="1:10">
      <c r="A4342" s="259"/>
      <c r="B4342" s="259"/>
      <c r="C4342" s="259"/>
      <c r="D4342" s="259"/>
      <c r="E4342" s="259"/>
      <c r="F4342" s="270"/>
      <c r="G4342" s="259"/>
      <c r="H4342" s="259"/>
      <c r="I4342" s="259"/>
      <c r="J4342" s="259"/>
    </row>
    <row r="4343" spans="1:10">
      <c r="A4343" s="259"/>
      <c r="B4343" s="259"/>
      <c r="C4343" s="259"/>
      <c r="D4343" s="259"/>
      <c r="E4343" s="259"/>
      <c r="F4343" s="270"/>
      <c r="G4343" s="259"/>
      <c r="H4343" s="259"/>
      <c r="I4343" s="259"/>
      <c r="J4343" s="259"/>
    </row>
    <row r="4344" spans="1:10">
      <c r="A4344" s="259"/>
      <c r="B4344" s="259"/>
      <c r="C4344" s="259"/>
      <c r="D4344" s="259"/>
      <c r="E4344" s="259"/>
      <c r="F4344" s="270"/>
      <c r="G4344" s="259"/>
      <c r="H4344" s="259"/>
      <c r="I4344" s="259"/>
      <c r="J4344" s="259"/>
    </row>
    <row r="4345" spans="1:10">
      <c r="A4345" s="259"/>
      <c r="B4345" s="259"/>
      <c r="C4345" s="259"/>
      <c r="D4345" s="259"/>
      <c r="E4345" s="259"/>
      <c r="F4345" s="270"/>
      <c r="G4345" s="259"/>
      <c r="H4345" s="259"/>
      <c r="I4345" s="259"/>
      <c r="J4345" s="259"/>
    </row>
    <row r="4346" spans="1:10">
      <c r="A4346" s="259"/>
      <c r="B4346" s="259"/>
      <c r="C4346" s="259"/>
      <c r="D4346" s="259"/>
      <c r="E4346" s="259"/>
      <c r="F4346" s="270"/>
      <c r="G4346" s="259"/>
      <c r="H4346" s="259"/>
      <c r="I4346" s="259"/>
      <c r="J4346" s="259"/>
    </row>
    <row r="4347" spans="1:10">
      <c r="A4347" s="259"/>
      <c r="B4347" s="259"/>
      <c r="C4347" s="259"/>
      <c r="D4347" s="259"/>
      <c r="E4347" s="259"/>
      <c r="F4347" s="270"/>
      <c r="G4347" s="259"/>
      <c r="H4347" s="259"/>
      <c r="I4347" s="259"/>
      <c r="J4347" s="259"/>
    </row>
    <row r="4348" spans="1:10">
      <c r="A4348" s="259"/>
      <c r="B4348" s="259"/>
      <c r="C4348" s="259"/>
      <c r="D4348" s="259"/>
      <c r="E4348" s="259"/>
      <c r="F4348" s="270"/>
      <c r="G4348" s="259"/>
      <c r="H4348" s="259"/>
      <c r="I4348" s="259"/>
      <c r="J4348" s="259"/>
    </row>
    <row r="4349" spans="1:10">
      <c r="A4349" s="259"/>
      <c r="B4349" s="259"/>
      <c r="C4349" s="259"/>
      <c r="D4349" s="259"/>
      <c r="E4349" s="259"/>
      <c r="F4349" s="270"/>
      <c r="G4349" s="259"/>
      <c r="H4349" s="259"/>
      <c r="I4349" s="259"/>
      <c r="J4349" s="259"/>
    </row>
    <row r="4350" spans="1:10">
      <c r="A4350" s="259"/>
      <c r="B4350" s="259"/>
      <c r="C4350" s="259"/>
      <c r="D4350" s="259"/>
      <c r="E4350" s="259"/>
      <c r="F4350" s="270"/>
      <c r="G4350" s="259"/>
      <c r="H4350" s="259"/>
      <c r="I4350" s="259"/>
      <c r="J4350" s="259"/>
    </row>
    <row r="4351" spans="1:10">
      <c r="A4351" s="259"/>
      <c r="B4351" s="259"/>
      <c r="C4351" s="259"/>
      <c r="D4351" s="259"/>
      <c r="E4351" s="259"/>
      <c r="F4351" s="270"/>
      <c r="G4351" s="259"/>
      <c r="H4351" s="259"/>
      <c r="I4351" s="259"/>
      <c r="J4351" s="259"/>
    </row>
    <row r="4352" spans="1:10">
      <c r="A4352" s="259"/>
      <c r="B4352" s="259"/>
      <c r="C4352" s="259"/>
      <c r="D4352" s="259"/>
      <c r="E4352" s="259"/>
      <c r="F4352" s="270"/>
      <c r="G4352" s="259"/>
      <c r="H4352" s="259"/>
      <c r="I4352" s="259"/>
      <c r="J4352" s="259"/>
    </row>
    <row r="4353" spans="1:10">
      <c r="A4353" s="259"/>
      <c r="B4353" s="259"/>
      <c r="C4353" s="259"/>
      <c r="D4353" s="259"/>
      <c r="E4353" s="259"/>
      <c r="F4353" s="270"/>
      <c r="G4353" s="259"/>
      <c r="H4353" s="259"/>
      <c r="I4353" s="259"/>
      <c r="J4353" s="259"/>
    </row>
    <row r="4354" spans="1:10">
      <c r="A4354" s="259"/>
      <c r="B4354" s="259"/>
      <c r="C4354" s="259"/>
      <c r="D4354" s="259"/>
      <c r="E4354" s="259"/>
      <c r="F4354" s="270"/>
      <c r="G4354" s="259"/>
      <c r="H4354" s="259"/>
      <c r="I4354" s="259"/>
      <c r="J4354" s="259"/>
    </row>
    <row r="4355" spans="1:10">
      <c r="A4355" s="259"/>
      <c r="B4355" s="259"/>
      <c r="C4355" s="259"/>
      <c r="D4355" s="259"/>
      <c r="E4355" s="259"/>
      <c r="F4355" s="270"/>
      <c r="G4355" s="259"/>
      <c r="H4355" s="259"/>
      <c r="I4355" s="259"/>
      <c r="J4355" s="259"/>
    </row>
    <row r="4356" spans="1:10">
      <c r="A4356" s="259"/>
      <c r="B4356" s="259"/>
      <c r="C4356" s="259"/>
      <c r="D4356" s="259"/>
      <c r="E4356" s="259"/>
      <c r="F4356" s="270"/>
      <c r="G4356" s="259"/>
      <c r="H4356" s="259"/>
      <c r="I4356" s="259"/>
      <c r="J4356" s="259"/>
    </row>
    <row r="4357" spans="1:10">
      <c r="A4357" s="259"/>
      <c r="B4357" s="259"/>
      <c r="C4357" s="259"/>
      <c r="D4357" s="259"/>
      <c r="E4357" s="259"/>
      <c r="F4357" s="270"/>
      <c r="G4357" s="259"/>
      <c r="H4357" s="259"/>
      <c r="I4357" s="259"/>
      <c r="J4357" s="259"/>
    </row>
    <row r="4358" spans="1:10">
      <c r="A4358" s="259"/>
      <c r="B4358" s="259"/>
      <c r="C4358" s="259"/>
      <c r="D4358" s="259"/>
      <c r="E4358" s="259"/>
      <c r="F4358" s="270"/>
      <c r="G4358" s="259"/>
      <c r="H4358" s="259"/>
      <c r="I4358" s="259"/>
      <c r="J4358" s="259"/>
    </row>
    <row r="4359" spans="1:10">
      <c r="A4359" s="259"/>
      <c r="B4359" s="259"/>
      <c r="C4359" s="259"/>
      <c r="D4359" s="259"/>
      <c r="E4359" s="259"/>
      <c r="F4359" s="270"/>
      <c r="G4359" s="259"/>
      <c r="H4359" s="259"/>
      <c r="I4359" s="259"/>
      <c r="J4359" s="259"/>
    </row>
    <row r="4360" spans="1:10">
      <c r="A4360" s="259"/>
      <c r="B4360" s="259"/>
      <c r="C4360" s="259"/>
      <c r="D4360" s="259"/>
      <c r="E4360" s="259"/>
      <c r="F4360" s="270"/>
      <c r="G4360" s="259"/>
      <c r="H4360" s="259"/>
      <c r="I4360" s="259"/>
      <c r="J4360" s="259"/>
    </row>
    <row r="4361" spans="1:10">
      <c r="A4361" s="259"/>
      <c r="B4361" s="259"/>
      <c r="C4361" s="259"/>
      <c r="D4361" s="259"/>
      <c r="E4361" s="259"/>
      <c r="F4361" s="270"/>
      <c r="G4361" s="259"/>
      <c r="H4361" s="259"/>
      <c r="I4361" s="259"/>
      <c r="J4361" s="259"/>
    </row>
    <row r="4362" spans="1:10">
      <c r="A4362" s="259"/>
      <c r="B4362" s="259"/>
      <c r="C4362" s="259"/>
      <c r="D4362" s="259"/>
      <c r="E4362" s="259"/>
      <c r="F4362" s="270"/>
      <c r="G4362" s="259"/>
      <c r="H4362" s="259"/>
      <c r="I4362" s="259"/>
      <c r="J4362" s="259"/>
    </row>
    <row r="4363" spans="1:10">
      <c r="A4363" s="259"/>
      <c r="B4363" s="259"/>
      <c r="C4363" s="259"/>
      <c r="D4363" s="259"/>
      <c r="E4363" s="259"/>
      <c r="F4363" s="270"/>
      <c r="G4363" s="259"/>
      <c r="H4363" s="259"/>
      <c r="I4363" s="259"/>
      <c r="J4363" s="259"/>
    </row>
    <row r="4364" spans="1:10">
      <c r="A4364" s="259"/>
      <c r="B4364" s="259"/>
      <c r="C4364" s="259"/>
      <c r="D4364" s="259"/>
      <c r="E4364" s="259"/>
      <c r="F4364" s="270"/>
      <c r="G4364" s="259"/>
      <c r="H4364" s="259"/>
      <c r="I4364" s="259"/>
      <c r="J4364" s="259"/>
    </row>
    <row r="4365" spans="1:10">
      <c r="A4365" s="259"/>
      <c r="B4365" s="259"/>
      <c r="C4365" s="259"/>
      <c r="D4365" s="259"/>
      <c r="E4365" s="259"/>
      <c r="F4365" s="270"/>
      <c r="G4365" s="259"/>
      <c r="H4365" s="259"/>
      <c r="I4365" s="259"/>
      <c r="J4365" s="259"/>
    </row>
    <row r="4366" spans="1:10">
      <c r="A4366" s="259"/>
      <c r="B4366" s="259"/>
      <c r="C4366" s="259"/>
      <c r="D4366" s="259"/>
      <c r="E4366" s="259"/>
      <c r="F4366" s="270"/>
      <c r="G4366" s="259"/>
      <c r="H4366" s="259"/>
      <c r="I4366" s="259"/>
      <c r="J4366" s="259"/>
    </row>
    <row r="4367" spans="1:10">
      <c r="A4367" s="259"/>
      <c r="B4367" s="259"/>
      <c r="C4367" s="259"/>
      <c r="D4367" s="259"/>
      <c r="E4367" s="259"/>
      <c r="F4367" s="270"/>
      <c r="G4367" s="259"/>
      <c r="H4367" s="259"/>
      <c r="I4367" s="259"/>
      <c r="J4367" s="259"/>
    </row>
    <row r="4368" spans="1:10">
      <c r="A4368" s="259"/>
      <c r="B4368" s="259"/>
      <c r="C4368" s="259"/>
      <c r="D4368" s="259"/>
      <c r="E4368" s="259"/>
      <c r="F4368" s="270"/>
      <c r="G4368" s="259"/>
      <c r="H4368" s="259"/>
      <c r="I4368" s="259"/>
      <c r="J4368" s="259"/>
    </row>
    <row r="4369" spans="1:10">
      <c r="A4369" s="259"/>
      <c r="B4369" s="259"/>
      <c r="C4369" s="259"/>
      <c r="D4369" s="259"/>
      <c r="E4369" s="259"/>
      <c r="F4369" s="270"/>
      <c r="G4369" s="259"/>
      <c r="H4369" s="259"/>
      <c r="I4369" s="259"/>
      <c r="J4369" s="259"/>
    </row>
    <row r="4370" spans="1:10">
      <c r="A4370" s="259"/>
      <c r="B4370" s="259"/>
      <c r="C4370" s="259"/>
      <c r="D4370" s="259"/>
      <c r="E4370" s="259"/>
      <c r="F4370" s="270"/>
      <c r="G4370" s="259"/>
      <c r="H4370" s="259"/>
      <c r="I4370" s="259"/>
      <c r="J4370" s="259"/>
    </row>
    <row r="4371" spans="1:10">
      <c r="A4371" s="259"/>
      <c r="B4371" s="259"/>
      <c r="C4371" s="259"/>
      <c r="D4371" s="259"/>
      <c r="E4371" s="259"/>
      <c r="F4371" s="270"/>
      <c r="G4371" s="259"/>
      <c r="H4371" s="259"/>
      <c r="I4371" s="259"/>
      <c r="J4371" s="259"/>
    </row>
    <row r="4372" spans="1:10">
      <c r="A4372" s="259"/>
      <c r="B4372" s="259"/>
      <c r="C4372" s="259"/>
      <c r="D4372" s="259"/>
      <c r="E4372" s="259"/>
      <c r="F4372" s="270"/>
      <c r="G4372" s="259"/>
      <c r="H4372" s="259"/>
      <c r="I4372" s="259"/>
      <c r="J4372" s="259"/>
    </row>
    <row r="4373" spans="1:10">
      <c r="A4373" s="259"/>
      <c r="B4373" s="259"/>
      <c r="C4373" s="259"/>
      <c r="D4373" s="259"/>
      <c r="E4373" s="259"/>
      <c r="F4373" s="270"/>
      <c r="G4373" s="259"/>
      <c r="H4373" s="259"/>
      <c r="I4373" s="259"/>
      <c r="J4373" s="259"/>
    </row>
    <row r="4374" spans="1:10">
      <c r="A4374" s="259"/>
      <c r="B4374" s="259"/>
      <c r="C4374" s="259"/>
      <c r="D4374" s="259"/>
      <c r="E4374" s="259"/>
      <c r="F4374" s="270"/>
      <c r="G4374" s="259"/>
      <c r="H4374" s="259"/>
      <c r="I4374" s="259"/>
      <c r="J4374" s="259"/>
    </row>
    <row r="4375" spans="1:10">
      <c r="A4375" s="259"/>
      <c r="B4375" s="259"/>
      <c r="C4375" s="259"/>
      <c r="D4375" s="259"/>
      <c r="E4375" s="259"/>
      <c r="F4375" s="270"/>
      <c r="G4375" s="259"/>
      <c r="H4375" s="259"/>
      <c r="I4375" s="259"/>
      <c r="J4375" s="259"/>
    </row>
    <row r="4376" spans="1:10">
      <c r="A4376" s="259"/>
      <c r="B4376" s="259"/>
      <c r="C4376" s="259"/>
      <c r="D4376" s="259"/>
      <c r="E4376" s="259"/>
      <c r="F4376" s="270"/>
      <c r="G4376" s="259"/>
      <c r="H4376" s="259"/>
      <c r="I4376" s="259"/>
      <c r="J4376" s="259"/>
    </row>
    <row r="4377" spans="1:10">
      <c r="A4377" s="259"/>
      <c r="B4377" s="259"/>
      <c r="C4377" s="259"/>
      <c r="D4377" s="259"/>
      <c r="E4377" s="259"/>
      <c r="F4377" s="270"/>
      <c r="G4377" s="259"/>
      <c r="H4377" s="259"/>
      <c r="I4377" s="259"/>
      <c r="J4377" s="259"/>
    </row>
    <row r="4378" spans="1:10">
      <c r="A4378" s="259"/>
      <c r="B4378" s="259"/>
      <c r="C4378" s="259"/>
      <c r="D4378" s="259"/>
      <c r="E4378" s="259"/>
      <c r="F4378" s="270"/>
      <c r="G4378" s="259"/>
      <c r="H4378" s="259"/>
      <c r="I4378" s="259"/>
      <c r="J4378" s="259"/>
    </row>
    <row r="4379" spans="1:10">
      <c r="A4379" s="259"/>
      <c r="B4379" s="259"/>
      <c r="C4379" s="259"/>
      <c r="D4379" s="259"/>
      <c r="E4379" s="259"/>
      <c r="F4379" s="270"/>
      <c r="G4379" s="259"/>
      <c r="H4379" s="259"/>
      <c r="I4379" s="259"/>
      <c r="J4379" s="259"/>
    </row>
    <row r="4380" spans="1:10">
      <c r="A4380" s="259"/>
      <c r="B4380" s="259"/>
      <c r="C4380" s="259"/>
      <c r="D4380" s="259"/>
      <c r="E4380" s="259"/>
      <c r="F4380" s="270"/>
      <c r="G4380" s="259"/>
      <c r="H4380" s="259"/>
      <c r="I4380" s="259"/>
      <c r="J4380" s="259"/>
    </row>
    <row r="4381" spans="1:10">
      <c r="A4381" s="259"/>
      <c r="B4381" s="259"/>
      <c r="C4381" s="259"/>
      <c r="D4381" s="259"/>
      <c r="E4381" s="259"/>
      <c r="F4381" s="270"/>
      <c r="G4381" s="259"/>
      <c r="H4381" s="259"/>
      <c r="I4381" s="259"/>
      <c r="J4381" s="259"/>
    </row>
    <row r="4382" spans="1:10">
      <c r="A4382" s="259"/>
      <c r="B4382" s="259"/>
      <c r="C4382" s="259"/>
      <c r="D4382" s="259"/>
      <c r="E4382" s="259"/>
      <c r="F4382" s="270"/>
      <c r="G4382" s="259"/>
      <c r="H4382" s="259"/>
      <c r="I4382" s="259"/>
      <c r="J4382" s="259"/>
    </row>
    <row r="4383" spans="1:10">
      <c r="A4383" s="259"/>
      <c r="B4383" s="259"/>
      <c r="C4383" s="259"/>
      <c r="D4383" s="259"/>
      <c r="E4383" s="259"/>
      <c r="F4383" s="270"/>
      <c r="G4383" s="259"/>
      <c r="H4383" s="259"/>
      <c r="I4383" s="259"/>
      <c r="J4383" s="259"/>
    </row>
    <row r="4384" spans="1:10">
      <c r="A4384" s="259"/>
      <c r="B4384" s="259"/>
      <c r="C4384" s="259"/>
      <c r="D4384" s="259"/>
      <c r="E4384" s="259"/>
      <c r="F4384" s="270"/>
      <c r="G4384" s="259"/>
      <c r="H4384" s="259"/>
      <c r="I4384" s="259"/>
      <c r="J4384" s="259"/>
    </row>
    <row r="4385" spans="1:10">
      <c r="A4385" s="259"/>
      <c r="B4385" s="259"/>
      <c r="C4385" s="259"/>
      <c r="D4385" s="259"/>
      <c r="E4385" s="259"/>
      <c r="F4385" s="270"/>
      <c r="G4385" s="259"/>
      <c r="H4385" s="259"/>
      <c r="I4385" s="259"/>
      <c r="J4385" s="259"/>
    </row>
    <row r="4386" spans="1:10">
      <c r="A4386" s="259"/>
      <c r="B4386" s="259"/>
      <c r="C4386" s="259"/>
      <c r="D4386" s="259"/>
      <c r="E4386" s="259"/>
      <c r="F4386" s="270"/>
      <c r="G4386" s="259"/>
      <c r="H4386" s="259"/>
      <c r="I4386" s="259"/>
      <c r="J4386" s="259"/>
    </row>
    <row r="4387" spans="1:10">
      <c r="A4387" s="259"/>
      <c r="B4387" s="259"/>
      <c r="C4387" s="259"/>
      <c r="D4387" s="259"/>
      <c r="E4387" s="259"/>
      <c r="F4387" s="270"/>
      <c r="G4387" s="259"/>
      <c r="H4387" s="259"/>
      <c r="I4387" s="259"/>
      <c r="J4387" s="259"/>
    </row>
    <row r="4388" spans="1:10">
      <c r="A4388" s="259"/>
      <c r="B4388" s="259"/>
      <c r="C4388" s="259"/>
      <c r="D4388" s="259"/>
      <c r="E4388" s="259"/>
      <c r="F4388" s="270"/>
      <c r="G4388" s="259"/>
      <c r="H4388" s="259"/>
      <c r="I4388" s="259"/>
      <c r="J4388" s="259"/>
    </row>
    <row r="4389" spans="1:10">
      <c r="A4389" s="259"/>
      <c r="B4389" s="259"/>
      <c r="C4389" s="259"/>
      <c r="D4389" s="259"/>
      <c r="E4389" s="259"/>
      <c r="F4389" s="270"/>
      <c r="G4389" s="259"/>
      <c r="H4389" s="259"/>
      <c r="I4389" s="259"/>
      <c r="J4389" s="259"/>
    </row>
    <row r="4390" spans="1:10">
      <c r="A4390" s="259"/>
      <c r="B4390" s="259"/>
      <c r="C4390" s="259"/>
      <c r="D4390" s="259"/>
      <c r="E4390" s="259"/>
      <c r="F4390" s="270"/>
      <c r="G4390" s="259"/>
      <c r="H4390" s="259"/>
      <c r="I4390" s="259"/>
      <c r="J4390" s="259"/>
    </row>
    <row r="4391" spans="1:10">
      <c r="A4391" s="259"/>
      <c r="B4391" s="259"/>
      <c r="C4391" s="259"/>
      <c r="D4391" s="259"/>
      <c r="E4391" s="259"/>
      <c r="F4391" s="270"/>
      <c r="G4391" s="259"/>
      <c r="H4391" s="259"/>
      <c r="I4391" s="259"/>
      <c r="J4391" s="259"/>
    </row>
    <row r="4392" spans="1:10">
      <c r="A4392" s="259"/>
      <c r="B4392" s="259"/>
      <c r="C4392" s="259"/>
      <c r="D4392" s="259"/>
      <c r="E4392" s="259"/>
      <c r="F4392" s="270"/>
      <c r="G4392" s="259"/>
      <c r="H4392" s="259"/>
      <c r="I4392" s="259"/>
      <c r="J4392" s="259"/>
    </row>
    <row r="4393" spans="1:10">
      <c r="A4393" s="259"/>
      <c r="B4393" s="259"/>
      <c r="C4393" s="259"/>
      <c r="D4393" s="259"/>
      <c r="E4393" s="259"/>
      <c r="F4393" s="270"/>
      <c r="G4393" s="259"/>
      <c r="H4393" s="259"/>
      <c r="I4393" s="259"/>
      <c r="J4393" s="259"/>
    </row>
    <row r="4394" spans="1:10">
      <c r="A4394" s="259"/>
      <c r="B4394" s="259"/>
      <c r="C4394" s="259"/>
      <c r="D4394" s="259"/>
      <c r="E4394" s="259"/>
      <c r="F4394" s="270"/>
      <c r="G4394" s="259"/>
      <c r="H4394" s="259"/>
      <c r="I4394" s="259"/>
      <c r="J4394" s="259"/>
    </row>
    <row r="4395" spans="1:10">
      <c r="A4395" s="259"/>
      <c r="B4395" s="259"/>
      <c r="C4395" s="259"/>
      <c r="D4395" s="259"/>
      <c r="E4395" s="259"/>
      <c r="F4395" s="270"/>
      <c r="G4395" s="259"/>
      <c r="H4395" s="259"/>
      <c r="I4395" s="259"/>
      <c r="J4395" s="259"/>
    </row>
    <row r="4396" spans="1:10">
      <c r="A4396" s="259"/>
      <c r="B4396" s="259"/>
      <c r="C4396" s="259"/>
      <c r="D4396" s="259"/>
      <c r="E4396" s="259"/>
      <c r="F4396" s="270"/>
      <c r="G4396" s="259"/>
      <c r="H4396" s="259"/>
      <c r="I4396" s="259"/>
      <c r="J4396" s="259"/>
    </row>
    <row r="4397" spans="1:10">
      <c r="A4397" s="259"/>
      <c r="B4397" s="259"/>
      <c r="C4397" s="259"/>
      <c r="D4397" s="259"/>
      <c r="E4397" s="259"/>
      <c r="F4397" s="270"/>
      <c r="G4397" s="259"/>
      <c r="H4397" s="259"/>
      <c r="I4397" s="259"/>
      <c r="J4397" s="259"/>
    </row>
    <row r="4398" spans="1:10">
      <c r="A4398" s="259"/>
      <c r="B4398" s="259"/>
      <c r="C4398" s="259"/>
      <c r="D4398" s="259"/>
      <c r="E4398" s="259"/>
      <c r="F4398" s="270"/>
      <c r="G4398" s="259"/>
      <c r="H4398" s="259"/>
      <c r="I4398" s="259"/>
      <c r="J4398" s="259"/>
    </row>
    <row r="4399" spans="1:10">
      <c r="A4399" s="259"/>
      <c r="B4399" s="259"/>
      <c r="C4399" s="259"/>
      <c r="D4399" s="259"/>
      <c r="E4399" s="259"/>
      <c r="F4399" s="270"/>
      <c r="G4399" s="259"/>
      <c r="H4399" s="259"/>
      <c r="I4399" s="259"/>
      <c r="J4399" s="259"/>
    </row>
    <row r="4400" spans="1:10">
      <c r="A4400" s="259"/>
      <c r="B4400" s="259"/>
      <c r="C4400" s="259"/>
      <c r="D4400" s="259"/>
      <c r="E4400" s="259"/>
      <c r="F4400" s="270"/>
      <c r="G4400" s="259"/>
      <c r="H4400" s="259"/>
      <c r="I4400" s="259"/>
      <c r="J4400" s="259"/>
    </row>
    <row r="4401" spans="1:10">
      <c r="A4401" s="259"/>
      <c r="B4401" s="259"/>
      <c r="C4401" s="259"/>
      <c r="D4401" s="259"/>
      <c r="E4401" s="259"/>
      <c r="F4401" s="270"/>
      <c r="G4401" s="259"/>
      <c r="H4401" s="259"/>
      <c r="I4401" s="259"/>
      <c r="J4401" s="259"/>
    </row>
    <row r="4402" spans="1:10">
      <c r="A4402" s="259"/>
      <c r="B4402" s="259"/>
      <c r="C4402" s="259"/>
      <c r="D4402" s="259"/>
      <c r="E4402" s="259"/>
      <c r="F4402" s="270"/>
      <c r="G4402" s="259"/>
      <c r="H4402" s="259"/>
      <c r="I4402" s="259"/>
      <c r="J4402" s="259"/>
    </row>
    <row r="4403" spans="1:10">
      <c r="A4403" s="259"/>
      <c r="B4403" s="259"/>
      <c r="C4403" s="259"/>
      <c r="D4403" s="259"/>
      <c r="E4403" s="259"/>
      <c r="F4403" s="270"/>
      <c r="G4403" s="259"/>
      <c r="H4403" s="259"/>
      <c r="I4403" s="259"/>
      <c r="J4403" s="259"/>
    </row>
    <row r="4404" spans="1:10">
      <c r="A4404" s="259"/>
      <c r="B4404" s="259"/>
      <c r="C4404" s="259"/>
      <c r="D4404" s="259"/>
      <c r="E4404" s="259"/>
      <c r="F4404" s="270"/>
      <c r="G4404" s="259"/>
      <c r="H4404" s="259"/>
      <c r="I4404" s="259"/>
      <c r="J4404" s="259"/>
    </row>
    <row r="4405" spans="1:10">
      <c r="A4405" s="259"/>
      <c r="B4405" s="259"/>
      <c r="C4405" s="259"/>
      <c r="D4405" s="259"/>
      <c r="E4405" s="259"/>
      <c r="F4405" s="270"/>
      <c r="G4405" s="259"/>
      <c r="H4405" s="259"/>
      <c r="I4405" s="259"/>
      <c r="J4405" s="259"/>
    </row>
    <row r="4406" spans="1:10">
      <c r="A4406" s="259"/>
      <c r="B4406" s="259"/>
      <c r="C4406" s="259"/>
      <c r="D4406" s="259"/>
      <c r="E4406" s="259"/>
      <c r="F4406" s="270"/>
      <c r="G4406" s="259"/>
      <c r="H4406" s="259"/>
      <c r="I4406" s="259"/>
      <c r="J4406" s="259"/>
    </row>
    <row r="4407" spans="1:10">
      <c r="A4407" s="259"/>
      <c r="B4407" s="259"/>
      <c r="C4407" s="259"/>
      <c r="D4407" s="259"/>
      <c r="E4407" s="259"/>
      <c r="F4407" s="270"/>
      <c r="G4407" s="259"/>
      <c r="H4407" s="259"/>
      <c r="I4407" s="259"/>
      <c r="J4407" s="259"/>
    </row>
    <row r="4408" spans="1:10">
      <c r="A4408" s="259"/>
      <c r="B4408" s="259"/>
      <c r="C4408" s="259"/>
      <c r="D4408" s="259"/>
      <c r="E4408" s="259"/>
      <c r="F4408" s="270"/>
      <c r="G4408" s="259"/>
      <c r="H4408" s="259"/>
      <c r="I4408" s="259"/>
      <c r="J4408" s="259"/>
    </row>
    <row r="4409" spans="1:10">
      <c r="A4409" s="259"/>
      <c r="B4409" s="259"/>
      <c r="C4409" s="259"/>
      <c r="D4409" s="259"/>
      <c r="E4409" s="259"/>
      <c r="F4409" s="270"/>
      <c r="G4409" s="259"/>
      <c r="H4409" s="259"/>
      <c r="I4409" s="259"/>
      <c r="J4409" s="259"/>
    </row>
    <row r="4410" spans="1:10">
      <c r="A4410" s="259"/>
      <c r="B4410" s="259"/>
      <c r="C4410" s="259"/>
      <c r="D4410" s="259"/>
      <c r="E4410" s="259"/>
      <c r="F4410" s="270"/>
      <c r="G4410" s="259"/>
      <c r="H4410" s="259"/>
      <c r="I4410" s="259"/>
      <c r="J4410" s="259"/>
    </row>
    <row r="4411" spans="1:10">
      <c r="A4411" s="259"/>
      <c r="B4411" s="259"/>
      <c r="C4411" s="259"/>
      <c r="D4411" s="259"/>
      <c r="E4411" s="259"/>
      <c r="F4411" s="270"/>
      <c r="G4411" s="259"/>
      <c r="H4411" s="259"/>
      <c r="I4411" s="259"/>
      <c r="J4411" s="259"/>
    </row>
    <row r="4412" spans="1:10">
      <c r="A4412" s="259"/>
      <c r="B4412" s="259"/>
      <c r="C4412" s="259"/>
      <c r="D4412" s="259"/>
      <c r="E4412" s="259"/>
      <c r="F4412" s="270"/>
      <c r="G4412" s="259"/>
      <c r="H4412" s="259"/>
      <c r="I4412" s="259"/>
      <c r="J4412" s="259"/>
    </row>
    <row r="4413" spans="1:10">
      <c r="A4413" s="259"/>
      <c r="B4413" s="259"/>
      <c r="C4413" s="259"/>
      <c r="D4413" s="259"/>
      <c r="E4413" s="259"/>
      <c r="F4413" s="270"/>
      <c r="G4413" s="259"/>
      <c r="H4413" s="259"/>
      <c r="I4413" s="259"/>
      <c r="J4413" s="259"/>
    </row>
    <row r="4414" spans="1:10">
      <c r="A4414" s="259"/>
      <c r="B4414" s="259"/>
      <c r="C4414" s="259"/>
      <c r="D4414" s="259"/>
      <c r="E4414" s="259"/>
      <c r="F4414" s="270"/>
      <c r="G4414" s="259"/>
      <c r="H4414" s="259"/>
      <c r="I4414" s="259"/>
      <c r="J4414" s="259"/>
    </row>
    <row r="4415" spans="1:10">
      <c r="A4415" s="259"/>
      <c r="B4415" s="259"/>
      <c r="C4415" s="259"/>
      <c r="D4415" s="259"/>
      <c r="E4415" s="259"/>
      <c r="F4415" s="270"/>
      <c r="G4415" s="259"/>
      <c r="H4415" s="259"/>
      <c r="I4415" s="259"/>
      <c r="J4415" s="259"/>
    </row>
    <row r="4416" spans="1:10">
      <c r="A4416" s="259"/>
      <c r="B4416" s="259"/>
      <c r="C4416" s="259"/>
      <c r="D4416" s="259"/>
      <c r="E4416" s="259"/>
      <c r="F4416" s="270"/>
      <c r="G4416" s="259"/>
      <c r="H4416" s="259"/>
      <c r="I4416" s="259"/>
      <c r="J4416" s="259"/>
    </row>
    <row r="4417" spans="1:10">
      <c r="A4417" s="259"/>
      <c r="B4417" s="259"/>
      <c r="C4417" s="259"/>
      <c r="D4417" s="259"/>
      <c r="E4417" s="259"/>
      <c r="F4417" s="270"/>
      <c r="G4417" s="259"/>
      <c r="H4417" s="259"/>
      <c r="I4417" s="259"/>
      <c r="J4417" s="259"/>
    </row>
    <row r="4418" spans="1:10">
      <c r="A4418" s="259"/>
      <c r="B4418" s="259"/>
      <c r="C4418" s="259"/>
      <c r="D4418" s="259"/>
      <c r="E4418" s="259"/>
      <c r="F4418" s="270"/>
      <c r="G4418" s="259"/>
      <c r="H4418" s="259"/>
      <c r="I4418" s="259"/>
      <c r="J4418" s="259"/>
    </row>
    <row r="4419" spans="1:10">
      <c r="A4419" s="259"/>
      <c r="B4419" s="259"/>
      <c r="C4419" s="259"/>
      <c r="D4419" s="259"/>
      <c r="E4419" s="259"/>
      <c r="F4419" s="270"/>
      <c r="G4419" s="259"/>
      <c r="H4419" s="259"/>
      <c r="I4419" s="259"/>
      <c r="J4419" s="259"/>
    </row>
    <row r="4420" spans="1:10">
      <c r="A4420" s="259"/>
      <c r="B4420" s="259"/>
      <c r="C4420" s="259"/>
      <c r="D4420" s="259"/>
      <c r="E4420" s="259"/>
      <c r="F4420" s="270"/>
      <c r="G4420" s="259"/>
      <c r="H4420" s="259"/>
      <c r="I4420" s="259"/>
      <c r="J4420" s="259"/>
    </row>
    <row r="4421" spans="1:10">
      <c r="A4421" s="259"/>
      <c r="B4421" s="259"/>
      <c r="C4421" s="259"/>
      <c r="D4421" s="259"/>
      <c r="E4421" s="259"/>
      <c r="F4421" s="270"/>
      <c r="G4421" s="259"/>
      <c r="H4421" s="259"/>
      <c r="I4421" s="259"/>
      <c r="J4421" s="259"/>
    </row>
    <row r="4422" spans="1:10">
      <c r="A4422" s="259"/>
      <c r="B4422" s="259"/>
      <c r="C4422" s="259"/>
      <c r="D4422" s="259"/>
      <c r="E4422" s="259"/>
      <c r="F4422" s="270"/>
      <c r="G4422" s="259"/>
      <c r="H4422" s="259"/>
      <c r="I4422" s="259"/>
      <c r="J4422" s="259"/>
    </row>
    <row r="4423" spans="1:10">
      <c r="A4423" s="259"/>
      <c r="B4423" s="259"/>
      <c r="C4423" s="259"/>
      <c r="D4423" s="259"/>
      <c r="E4423" s="259"/>
      <c r="F4423" s="270"/>
      <c r="G4423" s="259"/>
      <c r="H4423" s="259"/>
      <c r="I4423" s="259"/>
      <c r="J4423" s="259"/>
    </row>
    <row r="4424" spans="1:10">
      <c r="A4424" s="259"/>
      <c r="B4424" s="259"/>
      <c r="C4424" s="259"/>
      <c r="D4424" s="259"/>
      <c r="E4424" s="259"/>
      <c r="F4424" s="270"/>
      <c r="G4424" s="259"/>
      <c r="H4424" s="259"/>
      <c r="I4424" s="259"/>
      <c r="J4424" s="259"/>
    </row>
    <row r="4425" spans="1:10">
      <c r="A4425" s="259"/>
      <c r="B4425" s="259"/>
      <c r="C4425" s="259"/>
      <c r="D4425" s="259"/>
      <c r="E4425" s="259"/>
      <c r="F4425" s="270"/>
      <c r="G4425" s="259"/>
      <c r="H4425" s="259"/>
      <c r="I4425" s="259"/>
      <c r="J4425" s="259"/>
    </row>
    <row r="4426" spans="1:10">
      <c r="A4426" s="259"/>
      <c r="B4426" s="259"/>
      <c r="C4426" s="259"/>
      <c r="D4426" s="259"/>
      <c r="E4426" s="259"/>
      <c r="F4426" s="270"/>
      <c r="G4426" s="259"/>
      <c r="H4426" s="259"/>
      <c r="I4426" s="259"/>
      <c r="J4426" s="259"/>
    </row>
    <row r="4427" spans="1:10">
      <c r="A4427" s="259"/>
      <c r="B4427" s="259"/>
      <c r="C4427" s="259"/>
      <c r="D4427" s="259"/>
      <c r="E4427" s="259"/>
      <c r="F4427" s="270"/>
      <c r="G4427" s="259"/>
      <c r="H4427" s="259"/>
      <c r="I4427" s="259"/>
      <c r="J4427" s="259"/>
    </row>
    <row r="4428" spans="1:10">
      <c r="A4428" s="259"/>
      <c r="B4428" s="259"/>
      <c r="C4428" s="259"/>
      <c r="D4428" s="259"/>
      <c r="E4428" s="259"/>
      <c r="F4428" s="270"/>
      <c r="G4428" s="259"/>
      <c r="H4428" s="259"/>
      <c r="I4428" s="259"/>
      <c r="J4428" s="259"/>
    </row>
    <row r="4429" spans="1:10">
      <c r="A4429" s="259"/>
      <c r="B4429" s="259"/>
      <c r="C4429" s="259"/>
      <c r="D4429" s="259"/>
      <c r="E4429" s="259"/>
      <c r="F4429" s="270"/>
      <c r="G4429" s="259"/>
      <c r="H4429" s="259"/>
      <c r="I4429" s="259"/>
      <c r="J4429" s="259"/>
    </row>
    <row r="4430" spans="1:10">
      <c r="A4430" s="259"/>
      <c r="B4430" s="259"/>
      <c r="C4430" s="259"/>
      <c r="D4430" s="259"/>
      <c r="E4430" s="259"/>
      <c r="F4430" s="270"/>
      <c r="G4430" s="259"/>
      <c r="H4430" s="259"/>
      <c r="I4430" s="259"/>
      <c r="J4430" s="259"/>
    </row>
    <row r="4431" spans="1:10">
      <c r="A4431" s="259"/>
      <c r="B4431" s="259"/>
      <c r="C4431" s="259"/>
      <c r="D4431" s="259"/>
      <c r="E4431" s="259"/>
      <c r="F4431" s="270"/>
      <c r="G4431" s="259"/>
      <c r="H4431" s="259"/>
      <c r="I4431" s="259"/>
      <c r="J4431" s="259"/>
    </row>
    <row r="4432" spans="1:10">
      <c r="A4432" s="259"/>
      <c r="B4432" s="259"/>
      <c r="C4432" s="259"/>
      <c r="D4432" s="259"/>
      <c r="E4432" s="259"/>
      <c r="F4432" s="270"/>
      <c r="G4432" s="259"/>
      <c r="H4432" s="259"/>
      <c r="I4432" s="259"/>
      <c r="J4432" s="259"/>
    </row>
    <row r="4433" spans="1:10">
      <c r="A4433" s="259"/>
      <c r="B4433" s="259"/>
      <c r="C4433" s="259"/>
      <c r="D4433" s="259"/>
      <c r="E4433" s="259"/>
      <c r="F4433" s="270"/>
      <c r="G4433" s="259"/>
      <c r="H4433" s="259"/>
      <c r="I4433" s="259"/>
      <c r="J4433" s="259"/>
    </row>
    <row r="4434" spans="1:10">
      <c r="A4434" s="259"/>
      <c r="B4434" s="259"/>
      <c r="C4434" s="259"/>
      <c r="D4434" s="259"/>
      <c r="E4434" s="259"/>
      <c r="F4434" s="270"/>
      <c r="G4434" s="259"/>
      <c r="H4434" s="259"/>
      <c r="I4434" s="259"/>
      <c r="J4434" s="259"/>
    </row>
    <row r="4435" spans="1:10">
      <c r="A4435" s="259"/>
      <c r="B4435" s="259"/>
      <c r="C4435" s="259"/>
      <c r="D4435" s="259"/>
      <c r="E4435" s="259"/>
      <c r="F4435" s="270"/>
      <c r="G4435" s="259"/>
      <c r="H4435" s="259"/>
      <c r="I4435" s="259"/>
      <c r="J4435" s="259"/>
    </row>
    <row r="4436" spans="1:10">
      <c r="A4436" s="259"/>
      <c r="B4436" s="259"/>
      <c r="C4436" s="259"/>
      <c r="D4436" s="259"/>
      <c r="E4436" s="259"/>
      <c r="F4436" s="270"/>
      <c r="G4436" s="259"/>
      <c r="H4436" s="259"/>
      <c r="I4436" s="259"/>
      <c r="J4436" s="259"/>
    </row>
    <row r="4437" spans="1:10">
      <c r="A4437" s="259"/>
      <c r="B4437" s="259"/>
      <c r="C4437" s="259"/>
      <c r="D4437" s="259"/>
      <c r="E4437" s="259"/>
      <c r="F4437" s="270"/>
      <c r="G4437" s="259"/>
      <c r="H4437" s="259"/>
      <c r="I4437" s="259"/>
      <c r="J4437" s="259"/>
    </row>
    <row r="4438" spans="1:10">
      <c r="A4438" s="259"/>
      <c r="B4438" s="259"/>
      <c r="C4438" s="259"/>
      <c r="D4438" s="259"/>
      <c r="E4438" s="259"/>
      <c r="F4438" s="270"/>
      <c r="G4438" s="259"/>
      <c r="H4438" s="259"/>
      <c r="I4438" s="259"/>
      <c r="J4438" s="259"/>
    </row>
    <row r="4439" spans="1:10">
      <c r="A4439" s="259"/>
      <c r="B4439" s="259"/>
      <c r="C4439" s="259"/>
      <c r="D4439" s="259"/>
      <c r="E4439" s="259"/>
      <c r="F4439" s="270"/>
      <c r="G4439" s="259"/>
      <c r="H4439" s="259"/>
      <c r="I4439" s="259"/>
      <c r="J4439" s="259"/>
    </row>
    <row r="4440" spans="1:10">
      <c r="A4440" s="259"/>
      <c r="B4440" s="259"/>
      <c r="C4440" s="259"/>
      <c r="D4440" s="259"/>
      <c r="E4440" s="259"/>
      <c r="F4440" s="270"/>
      <c r="G4440" s="259"/>
      <c r="H4440" s="259"/>
      <c r="I4440" s="259"/>
      <c r="J4440" s="259"/>
    </row>
    <row r="4441" spans="1:10">
      <c r="A4441" s="259"/>
      <c r="B4441" s="259"/>
      <c r="C4441" s="259"/>
      <c r="D4441" s="259"/>
      <c r="E4441" s="259"/>
      <c r="F4441" s="270"/>
      <c r="G4441" s="259"/>
      <c r="H4441" s="259"/>
      <c r="I4441" s="259"/>
      <c r="J4441" s="259"/>
    </row>
    <row r="4442" spans="1:10">
      <c r="A4442" s="259"/>
      <c r="B4442" s="259"/>
      <c r="C4442" s="259"/>
      <c r="D4442" s="259"/>
      <c r="E4442" s="259"/>
      <c r="F4442" s="270"/>
      <c r="G4442" s="259"/>
      <c r="H4442" s="259"/>
      <c r="I4442" s="259"/>
      <c r="J4442" s="259"/>
    </row>
    <row r="4443" spans="1:10">
      <c r="A4443" s="259"/>
      <c r="B4443" s="259"/>
      <c r="C4443" s="259"/>
      <c r="D4443" s="259"/>
      <c r="E4443" s="259"/>
      <c r="F4443" s="270"/>
      <c r="G4443" s="259"/>
      <c r="H4443" s="259"/>
      <c r="I4443" s="259"/>
      <c r="J4443" s="259"/>
    </row>
    <row r="4444" spans="1:10">
      <c r="A4444" s="259"/>
      <c r="B4444" s="259"/>
      <c r="C4444" s="259"/>
      <c r="D4444" s="259"/>
      <c r="E4444" s="259"/>
      <c r="F4444" s="270"/>
      <c r="G4444" s="259"/>
      <c r="H4444" s="259"/>
      <c r="I4444" s="259"/>
      <c r="J4444" s="259"/>
    </row>
    <row r="4445" spans="1:10">
      <c r="A4445" s="259"/>
      <c r="B4445" s="259"/>
      <c r="C4445" s="259"/>
      <c r="D4445" s="259"/>
      <c r="E4445" s="259"/>
      <c r="F4445" s="270"/>
      <c r="G4445" s="259"/>
      <c r="H4445" s="259"/>
      <c r="I4445" s="259"/>
      <c r="J4445" s="259"/>
    </row>
    <row r="4446" spans="1:10">
      <c r="A4446" s="259"/>
      <c r="B4446" s="259"/>
      <c r="C4446" s="259"/>
      <c r="D4446" s="259"/>
      <c r="E4446" s="259"/>
      <c r="F4446" s="270"/>
      <c r="G4446" s="259"/>
      <c r="H4446" s="259"/>
      <c r="I4446" s="259"/>
      <c r="J4446" s="259"/>
    </row>
    <row r="4447" spans="1:10">
      <c r="A4447" s="259"/>
      <c r="B4447" s="259"/>
      <c r="C4447" s="259"/>
      <c r="D4447" s="259"/>
      <c r="E4447" s="259"/>
      <c r="F4447" s="270"/>
      <c r="G4447" s="259"/>
      <c r="H4447" s="259"/>
      <c r="I4447" s="259"/>
      <c r="J4447" s="259"/>
    </row>
    <row r="4448" spans="1:10">
      <c r="A4448" s="259"/>
      <c r="B4448" s="259"/>
      <c r="C4448" s="259"/>
      <c r="D4448" s="259"/>
      <c r="E4448" s="259"/>
      <c r="F4448" s="270"/>
      <c r="G4448" s="259"/>
      <c r="H4448" s="259"/>
      <c r="I4448" s="259"/>
      <c r="J4448" s="259"/>
    </row>
    <row r="4449" spans="1:10">
      <c r="A4449" s="259"/>
      <c r="B4449" s="259"/>
      <c r="C4449" s="259"/>
      <c r="D4449" s="259"/>
      <c r="E4449" s="259"/>
      <c r="F4449" s="270"/>
      <c r="G4449" s="259"/>
      <c r="H4449" s="259"/>
      <c r="I4449" s="259"/>
      <c r="J4449" s="259"/>
    </row>
    <row r="4450" spans="1:10">
      <c r="A4450" s="259"/>
      <c r="B4450" s="259"/>
      <c r="C4450" s="259"/>
      <c r="D4450" s="259"/>
      <c r="E4450" s="259"/>
      <c r="F4450" s="270"/>
      <c r="G4450" s="259"/>
      <c r="H4450" s="259"/>
      <c r="I4450" s="259"/>
      <c r="J4450" s="259"/>
    </row>
    <row r="4451" spans="1:10">
      <c r="A4451" s="259"/>
      <c r="B4451" s="259"/>
      <c r="C4451" s="259"/>
      <c r="D4451" s="259"/>
      <c r="E4451" s="259"/>
      <c r="F4451" s="270"/>
      <c r="G4451" s="259"/>
      <c r="H4451" s="259"/>
      <c r="I4451" s="259"/>
      <c r="J4451" s="259"/>
    </row>
    <row r="4452" spans="1:10">
      <c r="A4452" s="259"/>
      <c r="B4452" s="259"/>
      <c r="C4452" s="259"/>
      <c r="D4452" s="259"/>
      <c r="E4452" s="259"/>
      <c r="F4452" s="270"/>
      <c r="G4452" s="259"/>
      <c r="H4452" s="259"/>
      <c r="I4452" s="259"/>
      <c r="J4452" s="259"/>
    </row>
    <row r="4453" spans="1:10">
      <c r="A4453" s="259"/>
      <c r="B4453" s="259"/>
      <c r="C4453" s="259"/>
      <c r="D4453" s="259"/>
      <c r="E4453" s="259"/>
      <c r="F4453" s="270"/>
      <c r="G4453" s="259"/>
      <c r="H4453" s="259"/>
      <c r="I4453" s="259"/>
      <c r="J4453" s="259"/>
    </row>
    <row r="4454" spans="1:10">
      <c r="A4454" s="259"/>
      <c r="B4454" s="259"/>
      <c r="C4454" s="259"/>
      <c r="D4454" s="259"/>
      <c r="E4454" s="259"/>
      <c r="F4454" s="270"/>
      <c r="G4454" s="259"/>
      <c r="H4454" s="259"/>
      <c r="I4454" s="259"/>
      <c r="J4454" s="259"/>
    </row>
    <row r="4455" spans="1:10">
      <c r="A4455" s="259"/>
      <c r="B4455" s="259"/>
      <c r="C4455" s="259"/>
      <c r="D4455" s="259"/>
      <c r="E4455" s="259"/>
      <c r="F4455" s="270"/>
      <c r="G4455" s="259"/>
      <c r="H4455" s="259"/>
      <c r="I4455" s="259"/>
      <c r="J4455" s="259"/>
    </row>
    <row r="4456" spans="1:10">
      <c r="A4456" s="259"/>
      <c r="B4456" s="259"/>
      <c r="C4456" s="259"/>
      <c r="D4456" s="259"/>
      <c r="E4456" s="259"/>
      <c r="F4456" s="270"/>
      <c r="G4456" s="259"/>
      <c r="H4456" s="259"/>
      <c r="I4456" s="259"/>
      <c r="J4456" s="259"/>
    </row>
    <row r="4457" spans="1:10">
      <c r="A4457" s="259"/>
      <c r="B4457" s="259"/>
      <c r="C4457" s="259"/>
      <c r="D4457" s="259"/>
      <c r="E4457" s="259"/>
      <c r="F4457" s="270"/>
      <c r="G4457" s="259"/>
      <c r="H4457" s="259"/>
      <c r="I4457" s="259"/>
      <c r="J4457" s="259"/>
    </row>
    <row r="4458" spans="1:10">
      <c r="A4458" s="259"/>
      <c r="B4458" s="259"/>
      <c r="C4458" s="259"/>
      <c r="D4458" s="259"/>
      <c r="E4458" s="259"/>
      <c r="F4458" s="270"/>
      <c r="G4458" s="259"/>
      <c r="H4458" s="259"/>
      <c r="I4458" s="259"/>
      <c r="J4458" s="259"/>
    </row>
    <row r="4459" spans="1:10">
      <c r="A4459" s="259"/>
      <c r="B4459" s="259"/>
      <c r="C4459" s="259"/>
      <c r="D4459" s="259"/>
      <c r="E4459" s="259"/>
      <c r="F4459" s="270"/>
      <c r="G4459" s="259"/>
      <c r="H4459" s="259"/>
      <c r="I4459" s="259"/>
      <c r="J4459" s="259"/>
    </row>
    <row r="4460" spans="1:10">
      <c r="A4460" s="259"/>
      <c r="B4460" s="259"/>
      <c r="C4460" s="259"/>
      <c r="D4460" s="259"/>
      <c r="E4460" s="259"/>
      <c r="F4460" s="270"/>
      <c r="G4460" s="259"/>
      <c r="H4460" s="259"/>
      <c r="I4460" s="259"/>
      <c r="J4460" s="259"/>
    </row>
    <row r="4461" spans="1:10">
      <c r="A4461" s="259"/>
      <c r="B4461" s="259"/>
      <c r="C4461" s="259"/>
      <c r="D4461" s="259"/>
      <c r="E4461" s="259"/>
      <c r="F4461" s="270"/>
      <c r="G4461" s="259"/>
      <c r="H4461" s="259"/>
      <c r="I4461" s="259"/>
      <c r="J4461" s="259"/>
    </row>
    <row r="4462" spans="1:10">
      <c r="A4462" s="259"/>
      <c r="B4462" s="259"/>
      <c r="C4462" s="259"/>
      <c r="D4462" s="259"/>
      <c r="E4462" s="259"/>
      <c r="F4462" s="270"/>
      <c r="G4462" s="259"/>
      <c r="H4462" s="259"/>
      <c r="I4462" s="259"/>
      <c r="J4462" s="259"/>
    </row>
    <row r="4463" spans="1:10">
      <c r="A4463" s="259"/>
      <c r="B4463" s="259"/>
      <c r="C4463" s="259"/>
      <c r="D4463" s="259"/>
      <c r="E4463" s="259"/>
      <c r="F4463" s="270"/>
      <c r="G4463" s="259"/>
      <c r="H4463" s="259"/>
      <c r="I4463" s="259"/>
      <c r="J4463" s="259"/>
    </row>
    <row r="4464" spans="1:10">
      <c r="A4464" s="259"/>
      <c r="B4464" s="259"/>
      <c r="C4464" s="259"/>
      <c r="D4464" s="259"/>
      <c r="E4464" s="259"/>
      <c r="F4464" s="270"/>
      <c r="G4464" s="259"/>
      <c r="H4464" s="259"/>
      <c r="I4464" s="259"/>
      <c r="J4464" s="259"/>
    </row>
    <row r="4465" spans="1:10">
      <c r="A4465" s="259"/>
      <c r="B4465" s="259"/>
      <c r="C4465" s="259"/>
      <c r="D4465" s="259"/>
      <c r="E4465" s="259"/>
      <c r="F4465" s="270"/>
      <c r="G4465" s="259"/>
      <c r="H4465" s="259"/>
      <c r="I4465" s="259"/>
      <c r="J4465" s="259"/>
    </row>
    <row r="4466" spans="1:10">
      <c r="A4466" s="259"/>
      <c r="B4466" s="259"/>
      <c r="C4466" s="259"/>
      <c r="D4466" s="259"/>
      <c r="E4466" s="259"/>
      <c r="F4466" s="270"/>
      <c r="G4466" s="259"/>
      <c r="H4466" s="259"/>
      <c r="I4466" s="259"/>
      <c r="J4466" s="259"/>
    </row>
    <row r="4467" spans="1:10">
      <c r="A4467" s="259"/>
      <c r="B4467" s="259"/>
      <c r="C4467" s="259"/>
      <c r="D4467" s="259"/>
      <c r="E4467" s="259"/>
      <c r="F4467" s="270"/>
      <c r="G4467" s="259"/>
      <c r="H4467" s="259"/>
      <c r="I4467" s="259"/>
      <c r="J4467" s="259"/>
    </row>
    <row r="4468" spans="1:10">
      <c r="A4468" s="259"/>
      <c r="B4468" s="259"/>
      <c r="C4468" s="259"/>
      <c r="D4468" s="259"/>
      <c r="E4468" s="259"/>
      <c r="F4468" s="270"/>
      <c r="G4468" s="259"/>
      <c r="H4468" s="259"/>
      <c r="I4468" s="259"/>
      <c r="J4468" s="259"/>
    </row>
    <row r="4469" spans="1:10">
      <c r="A4469" s="259"/>
      <c r="B4469" s="259"/>
      <c r="C4469" s="259"/>
      <c r="D4469" s="259"/>
      <c r="E4469" s="259"/>
      <c r="F4469" s="270"/>
      <c r="G4469" s="259"/>
      <c r="H4469" s="259"/>
      <c r="I4469" s="259"/>
      <c r="J4469" s="259"/>
    </row>
    <row r="4470" spans="1:10">
      <c r="A4470" s="259"/>
      <c r="B4470" s="259"/>
      <c r="C4470" s="259"/>
      <c r="D4470" s="259"/>
      <c r="E4470" s="259"/>
      <c r="F4470" s="270"/>
      <c r="G4470" s="259"/>
      <c r="H4470" s="259"/>
      <c r="I4470" s="259"/>
      <c r="J4470" s="259"/>
    </row>
    <row r="4471" spans="1:10">
      <c r="A4471" s="259"/>
      <c r="B4471" s="259"/>
      <c r="C4471" s="259"/>
      <c r="D4471" s="259"/>
      <c r="E4471" s="259"/>
      <c r="F4471" s="270"/>
      <c r="G4471" s="259"/>
      <c r="H4471" s="259"/>
      <c r="I4471" s="259"/>
      <c r="J4471" s="259"/>
    </row>
    <row r="4472" spans="1:10">
      <c r="A4472" s="259"/>
      <c r="B4472" s="259"/>
      <c r="C4472" s="259"/>
      <c r="D4472" s="259"/>
      <c r="E4472" s="259"/>
      <c r="F4472" s="270"/>
      <c r="G4472" s="259"/>
      <c r="H4472" s="259"/>
      <c r="I4472" s="259"/>
      <c r="J4472" s="259"/>
    </row>
    <row r="4473" spans="1:10">
      <c r="A4473" s="259"/>
      <c r="B4473" s="259"/>
      <c r="C4473" s="259"/>
      <c r="D4473" s="259"/>
      <c r="E4473" s="259"/>
      <c r="F4473" s="270"/>
      <c r="G4473" s="259"/>
      <c r="H4473" s="259"/>
      <c r="I4473" s="259"/>
      <c r="J4473" s="259"/>
    </row>
    <row r="4474" spans="1:10">
      <c r="A4474" s="259"/>
      <c r="B4474" s="259"/>
      <c r="C4474" s="259"/>
      <c r="D4474" s="259"/>
      <c r="E4474" s="259"/>
      <c r="F4474" s="270"/>
      <c r="G4474" s="259"/>
      <c r="H4474" s="259"/>
      <c r="I4474" s="259"/>
      <c r="J4474" s="259"/>
    </row>
    <row r="4475" spans="1:10">
      <c r="A4475" s="259"/>
      <c r="B4475" s="259"/>
      <c r="C4475" s="259"/>
      <c r="D4475" s="259"/>
      <c r="E4475" s="259"/>
      <c r="F4475" s="270"/>
      <c r="G4475" s="259"/>
      <c r="H4475" s="259"/>
      <c r="I4475" s="259"/>
      <c r="J4475" s="259"/>
    </row>
    <row r="4476" spans="1:10">
      <c r="A4476" s="259"/>
      <c r="B4476" s="259"/>
      <c r="C4476" s="259"/>
      <c r="D4476" s="259"/>
      <c r="E4476" s="259"/>
      <c r="F4476" s="270"/>
      <c r="G4476" s="259"/>
      <c r="H4476" s="259"/>
      <c r="I4476" s="259"/>
      <c r="J4476" s="259"/>
    </row>
    <row r="4477" spans="1:10">
      <c r="A4477" s="259"/>
      <c r="B4477" s="259"/>
      <c r="C4477" s="259"/>
      <c r="D4477" s="259"/>
      <c r="E4477" s="259"/>
      <c r="F4477" s="270"/>
      <c r="G4477" s="259"/>
      <c r="H4477" s="259"/>
      <c r="I4477" s="259"/>
      <c r="J4477" s="259"/>
    </row>
    <row r="4478" spans="1:10">
      <c r="A4478" s="259"/>
      <c r="B4478" s="259"/>
      <c r="C4478" s="259"/>
      <c r="D4478" s="259"/>
      <c r="E4478" s="259"/>
      <c r="F4478" s="270"/>
      <c r="G4478" s="259"/>
      <c r="H4478" s="259"/>
      <c r="I4478" s="259"/>
      <c r="J4478" s="259"/>
    </row>
    <row r="4479" spans="1:10">
      <c r="A4479" s="259"/>
      <c r="B4479" s="259"/>
      <c r="C4479" s="259"/>
      <c r="D4479" s="259"/>
      <c r="E4479" s="259"/>
      <c r="F4479" s="270"/>
      <c r="G4479" s="259"/>
      <c r="H4479" s="259"/>
      <c r="I4479" s="259"/>
      <c r="J4479" s="259"/>
    </row>
    <row r="4480" spans="1:10">
      <c r="A4480" s="259"/>
      <c r="B4480" s="259"/>
      <c r="C4480" s="259"/>
      <c r="D4480" s="259"/>
      <c r="E4480" s="259"/>
      <c r="F4480" s="270"/>
      <c r="G4480" s="259"/>
      <c r="H4480" s="259"/>
      <c r="I4480" s="259"/>
      <c r="J4480" s="259"/>
    </row>
    <row r="4481" spans="1:10">
      <c r="A4481" s="259"/>
      <c r="B4481" s="259"/>
      <c r="C4481" s="259"/>
      <c r="D4481" s="259"/>
      <c r="E4481" s="259"/>
      <c r="F4481" s="270"/>
      <c r="G4481" s="259"/>
      <c r="H4481" s="259"/>
      <c r="I4481" s="259"/>
      <c r="J4481" s="259"/>
    </row>
    <row r="4482" spans="1:10">
      <c r="A4482" s="259"/>
      <c r="B4482" s="259"/>
      <c r="C4482" s="259"/>
      <c r="D4482" s="259"/>
      <c r="E4482" s="259"/>
      <c r="F4482" s="270"/>
      <c r="G4482" s="259"/>
      <c r="H4482" s="259"/>
      <c r="I4482" s="259"/>
      <c r="J4482" s="259"/>
    </row>
    <row r="4483" spans="1:10">
      <c r="A4483" s="259"/>
      <c r="B4483" s="259"/>
      <c r="C4483" s="259"/>
      <c r="D4483" s="259"/>
      <c r="E4483" s="259"/>
      <c r="F4483" s="270"/>
      <c r="G4483" s="259"/>
      <c r="H4483" s="259"/>
      <c r="I4483" s="259"/>
      <c r="J4483" s="259"/>
    </row>
    <row r="4484" spans="1:10">
      <c r="A4484" s="259"/>
      <c r="B4484" s="259"/>
      <c r="C4484" s="259"/>
      <c r="D4484" s="259"/>
      <c r="E4484" s="259"/>
      <c r="F4484" s="270"/>
      <c r="G4484" s="259"/>
      <c r="H4484" s="259"/>
      <c r="I4484" s="259"/>
      <c r="J4484" s="259"/>
    </row>
    <row r="4485" spans="1:10">
      <c r="A4485" s="259"/>
      <c r="B4485" s="259"/>
      <c r="C4485" s="259"/>
      <c r="D4485" s="259"/>
      <c r="E4485" s="259"/>
      <c r="F4485" s="270"/>
      <c r="G4485" s="259"/>
      <c r="H4485" s="259"/>
      <c r="I4485" s="259"/>
      <c r="J4485" s="259"/>
    </row>
    <row r="4486" spans="1:10">
      <c r="A4486" s="259"/>
      <c r="B4486" s="259"/>
      <c r="C4486" s="259"/>
      <c r="D4486" s="259"/>
      <c r="E4486" s="259"/>
      <c r="F4486" s="270"/>
      <c r="G4486" s="259"/>
      <c r="H4486" s="259"/>
      <c r="I4486" s="259"/>
      <c r="J4486" s="259"/>
    </row>
    <row r="4487" spans="1:10">
      <c r="A4487" s="259"/>
      <c r="B4487" s="259"/>
      <c r="C4487" s="259"/>
      <c r="D4487" s="259"/>
      <c r="E4487" s="259"/>
      <c r="F4487" s="270"/>
      <c r="G4487" s="259"/>
      <c r="H4487" s="259"/>
      <c r="I4487" s="259"/>
      <c r="J4487" s="259"/>
    </row>
    <row r="4488" spans="1:10">
      <c r="A4488" s="259"/>
      <c r="B4488" s="259"/>
      <c r="C4488" s="259"/>
      <c r="D4488" s="259"/>
      <c r="E4488" s="259"/>
      <c r="F4488" s="270"/>
      <c r="G4488" s="259"/>
      <c r="H4488" s="259"/>
      <c r="I4488" s="259"/>
      <c r="J4488" s="259"/>
    </row>
    <row r="4489" spans="1:10">
      <c r="A4489" s="259"/>
      <c r="B4489" s="259"/>
      <c r="C4489" s="259"/>
      <c r="D4489" s="259"/>
      <c r="E4489" s="259"/>
      <c r="F4489" s="270"/>
      <c r="G4489" s="259"/>
      <c r="H4489" s="259"/>
      <c r="I4489" s="259"/>
      <c r="J4489" s="259"/>
    </row>
    <row r="4490" spans="1:10">
      <c r="A4490" s="259"/>
      <c r="B4490" s="259"/>
      <c r="C4490" s="259"/>
      <c r="D4490" s="259"/>
      <c r="E4490" s="259"/>
      <c r="F4490" s="270"/>
      <c r="G4490" s="259"/>
      <c r="H4490" s="259"/>
      <c r="I4490" s="259"/>
      <c r="J4490" s="259"/>
    </row>
    <row r="4491" spans="1:10">
      <c r="A4491" s="259"/>
      <c r="B4491" s="259"/>
      <c r="C4491" s="259"/>
      <c r="D4491" s="259"/>
      <c r="E4491" s="259"/>
      <c r="F4491" s="270"/>
      <c r="G4491" s="259"/>
      <c r="H4491" s="259"/>
      <c r="I4491" s="259"/>
      <c r="J4491" s="259"/>
    </row>
    <row r="4492" spans="1:10">
      <c r="A4492" s="259"/>
      <c r="B4492" s="259"/>
      <c r="C4492" s="259"/>
      <c r="D4492" s="259"/>
      <c r="E4492" s="259"/>
      <c r="F4492" s="270"/>
      <c r="G4492" s="259"/>
      <c r="H4492" s="259"/>
      <c r="I4492" s="259"/>
      <c r="J4492" s="259"/>
    </row>
    <row r="4493" spans="1:10">
      <c r="A4493" s="259"/>
      <c r="B4493" s="259"/>
      <c r="C4493" s="259"/>
      <c r="D4493" s="259"/>
      <c r="E4493" s="259"/>
      <c r="F4493" s="270"/>
      <c r="G4493" s="259"/>
      <c r="H4493" s="259"/>
      <c r="I4493" s="259"/>
      <c r="J4493" s="259"/>
    </row>
    <row r="4494" spans="1:10">
      <c r="A4494" s="259"/>
      <c r="B4494" s="259"/>
      <c r="C4494" s="259"/>
      <c r="D4494" s="259"/>
      <c r="E4494" s="259"/>
      <c r="F4494" s="270"/>
      <c r="G4494" s="259"/>
      <c r="H4494" s="259"/>
      <c r="I4494" s="259"/>
      <c r="J4494" s="259"/>
    </row>
    <row r="4495" spans="1:10">
      <c r="A4495" s="259"/>
      <c r="B4495" s="259"/>
      <c r="C4495" s="259"/>
      <c r="D4495" s="259"/>
      <c r="E4495" s="259"/>
      <c r="F4495" s="270"/>
      <c r="G4495" s="259"/>
      <c r="H4495" s="259"/>
      <c r="I4495" s="259"/>
      <c r="J4495" s="259"/>
    </row>
    <row r="4496" spans="1:10">
      <c r="A4496" s="259"/>
      <c r="B4496" s="259"/>
      <c r="C4496" s="259"/>
      <c r="D4496" s="259"/>
      <c r="E4496" s="259"/>
      <c r="F4496" s="270"/>
      <c r="G4496" s="259"/>
      <c r="H4496" s="259"/>
      <c r="I4496" s="259"/>
      <c r="J4496" s="259"/>
    </row>
    <row r="4497" spans="1:10">
      <c r="A4497" s="259"/>
      <c r="B4497" s="259"/>
      <c r="C4497" s="259"/>
      <c r="D4497" s="259"/>
      <c r="E4497" s="259"/>
      <c r="F4497" s="270"/>
      <c r="G4497" s="259"/>
      <c r="H4497" s="259"/>
      <c r="I4497" s="259"/>
      <c r="J4497" s="259"/>
    </row>
    <row r="4498" spans="1:10">
      <c r="A4498" s="259"/>
      <c r="B4498" s="259"/>
      <c r="C4498" s="259"/>
      <c r="D4498" s="259"/>
      <c r="E4498" s="259"/>
      <c r="F4498" s="270"/>
      <c r="G4498" s="259"/>
      <c r="H4498" s="259"/>
      <c r="I4498" s="259"/>
      <c r="J4498" s="259"/>
    </row>
    <row r="4499" spans="1:10">
      <c r="A4499" s="259"/>
      <c r="B4499" s="259"/>
      <c r="C4499" s="259"/>
      <c r="D4499" s="259"/>
      <c r="E4499" s="259"/>
      <c r="F4499" s="270"/>
      <c r="G4499" s="259"/>
      <c r="H4499" s="259"/>
      <c r="I4499" s="259"/>
      <c r="J4499" s="259"/>
    </row>
    <row r="4500" spans="1:10">
      <c r="A4500" s="259"/>
      <c r="B4500" s="259"/>
      <c r="C4500" s="259"/>
      <c r="D4500" s="259"/>
      <c r="E4500" s="259"/>
      <c r="F4500" s="270"/>
      <c r="G4500" s="259"/>
      <c r="H4500" s="259"/>
      <c r="I4500" s="259"/>
      <c r="J4500" s="259"/>
    </row>
    <row r="4501" spans="1:10">
      <c r="A4501" s="259"/>
      <c r="B4501" s="259"/>
      <c r="C4501" s="259"/>
      <c r="D4501" s="259"/>
      <c r="E4501" s="259"/>
      <c r="F4501" s="270"/>
      <c r="G4501" s="259"/>
      <c r="H4501" s="259"/>
      <c r="I4501" s="259"/>
      <c r="J4501" s="259"/>
    </row>
    <row r="4502" spans="1:10">
      <c r="A4502" s="259"/>
      <c r="B4502" s="259"/>
      <c r="C4502" s="259"/>
      <c r="D4502" s="259"/>
      <c r="E4502" s="259"/>
      <c r="F4502" s="270"/>
      <c r="G4502" s="259"/>
      <c r="H4502" s="259"/>
      <c r="I4502" s="259"/>
      <c r="J4502" s="259"/>
    </row>
    <row r="4503" spans="1:10">
      <c r="A4503" s="259"/>
      <c r="B4503" s="259"/>
      <c r="C4503" s="259"/>
      <c r="D4503" s="259"/>
      <c r="E4503" s="259"/>
      <c r="F4503" s="270"/>
      <c r="G4503" s="259"/>
      <c r="H4503" s="259"/>
      <c r="I4503" s="259"/>
      <c r="J4503" s="259"/>
    </row>
    <row r="4504" spans="1:10">
      <c r="A4504" s="259"/>
      <c r="B4504" s="259"/>
      <c r="C4504" s="259"/>
      <c r="D4504" s="259"/>
      <c r="E4504" s="259"/>
      <c r="F4504" s="270"/>
      <c r="G4504" s="259"/>
      <c r="H4504" s="259"/>
      <c r="I4504" s="259"/>
      <c r="J4504" s="259"/>
    </row>
    <row r="4505" spans="1:10">
      <c r="A4505" s="259"/>
      <c r="B4505" s="259"/>
      <c r="C4505" s="259"/>
      <c r="D4505" s="259"/>
      <c r="E4505" s="259"/>
      <c r="F4505" s="270"/>
      <c r="G4505" s="259"/>
      <c r="H4505" s="259"/>
      <c r="I4505" s="259"/>
      <c r="J4505" s="259"/>
    </row>
    <row r="4506" spans="1:10">
      <c r="A4506" s="259"/>
      <c r="B4506" s="259"/>
      <c r="C4506" s="259"/>
      <c r="D4506" s="259"/>
      <c r="E4506" s="259"/>
      <c r="F4506" s="270"/>
      <c r="G4506" s="259"/>
      <c r="H4506" s="259"/>
      <c r="I4506" s="259"/>
      <c r="J4506" s="259"/>
    </row>
    <row r="4507" spans="1:10">
      <c r="A4507" s="259"/>
      <c r="B4507" s="259"/>
      <c r="C4507" s="259"/>
      <c r="D4507" s="259"/>
      <c r="E4507" s="259"/>
      <c r="F4507" s="270"/>
      <c r="G4507" s="259"/>
      <c r="H4507" s="259"/>
      <c r="I4507" s="259"/>
      <c r="J4507" s="259"/>
    </row>
    <row r="4508" spans="1:10">
      <c r="A4508" s="259"/>
      <c r="B4508" s="259"/>
      <c r="C4508" s="259"/>
      <c r="D4508" s="259"/>
      <c r="E4508" s="259"/>
      <c r="F4508" s="270"/>
      <c r="G4508" s="259"/>
      <c r="H4508" s="259"/>
      <c r="I4508" s="259"/>
      <c r="J4508" s="259"/>
    </row>
    <row r="4509" spans="1:10">
      <c r="A4509" s="259"/>
      <c r="B4509" s="259"/>
      <c r="C4509" s="259"/>
      <c r="D4509" s="259"/>
      <c r="E4509" s="259"/>
      <c r="F4509" s="270"/>
      <c r="G4509" s="259"/>
      <c r="H4509" s="259"/>
      <c r="I4509" s="259"/>
      <c r="J4509" s="259"/>
    </row>
    <row r="4510" spans="1:10">
      <c r="A4510" s="259"/>
      <c r="B4510" s="259"/>
      <c r="C4510" s="259"/>
      <c r="D4510" s="259"/>
      <c r="E4510" s="259"/>
      <c r="F4510" s="270"/>
      <c r="G4510" s="259"/>
      <c r="H4510" s="259"/>
      <c r="I4510" s="259"/>
      <c r="J4510" s="259"/>
    </row>
    <row r="4511" spans="1:10">
      <c r="A4511" s="259"/>
      <c r="B4511" s="259"/>
      <c r="C4511" s="259"/>
      <c r="D4511" s="259"/>
      <c r="E4511" s="259"/>
      <c r="F4511" s="270"/>
      <c r="G4511" s="259"/>
      <c r="H4511" s="259"/>
      <c r="I4511" s="259"/>
      <c r="J4511" s="259"/>
    </row>
    <row r="4512" spans="1:10">
      <c r="A4512" s="259"/>
      <c r="B4512" s="259"/>
      <c r="C4512" s="259"/>
      <c r="D4512" s="259"/>
      <c r="E4512" s="259"/>
      <c r="F4512" s="270"/>
      <c r="G4512" s="259"/>
      <c r="H4512" s="259"/>
      <c r="I4512" s="259"/>
      <c r="J4512" s="259"/>
    </row>
    <row r="4513" spans="1:10">
      <c r="A4513" s="259"/>
      <c r="B4513" s="259"/>
      <c r="C4513" s="259"/>
      <c r="D4513" s="259"/>
      <c r="E4513" s="259"/>
      <c r="F4513" s="270"/>
      <c r="G4513" s="259"/>
      <c r="H4513" s="259"/>
      <c r="I4513" s="259"/>
      <c r="J4513" s="259"/>
    </row>
    <row r="4514" spans="1:10">
      <c r="A4514" s="259"/>
      <c r="B4514" s="259"/>
      <c r="C4514" s="259"/>
      <c r="D4514" s="259"/>
      <c r="E4514" s="259"/>
      <c r="F4514" s="270"/>
      <c r="G4514" s="259"/>
      <c r="H4514" s="259"/>
      <c r="I4514" s="259"/>
      <c r="J4514" s="259"/>
    </row>
    <row r="4515" spans="1:10">
      <c r="A4515" s="259"/>
      <c r="B4515" s="259"/>
      <c r="C4515" s="259"/>
      <c r="D4515" s="259"/>
      <c r="E4515" s="259"/>
      <c r="F4515" s="270"/>
      <c r="G4515" s="259"/>
      <c r="H4515" s="259"/>
      <c r="I4515" s="259"/>
      <c r="J4515" s="259"/>
    </row>
    <row r="4516" spans="1:10">
      <c r="A4516" s="259"/>
      <c r="B4516" s="259"/>
      <c r="C4516" s="259"/>
      <c r="D4516" s="259"/>
      <c r="E4516" s="259"/>
      <c r="F4516" s="270"/>
      <c r="G4516" s="259"/>
      <c r="H4516" s="259"/>
      <c r="I4516" s="259"/>
      <c r="J4516" s="259"/>
    </row>
    <row r="4517" spans="1:10">
      <c r="A4517" s="259"/>
      <c r="B4517" s="259"/>
      <c r="C4517" s="259"/>
      <c r="D4517" s="259"/>
      <c r="E4517" s="259"/>
      <c r="F4517" s="270"/>
      <c r="G4517" s="259"/>
      <c r="H4517" s="259"/>
      <c r="I4517" s="259"/>
      <c r="J4517" s="259"/>
    </row>
    <row r="4518" spans="1:10">
      <c r="A4518" s="259"/>
      <c r="B4518" s="259"/>
      <c r="C4518" s="259"/>
      <c r="D4518" s="259"/>
      <c r="E4518" s="259"/>
      <c r="F4518" s="270"/>
      <c r="G4518" s="259"/>
      <c r="H4518" s="259"/>
      <c r="I4518" s="259"/>
      <c r="J4518" s="259"/>
    </row>
    <row r="4519" spans="1:10">
      <c r="A4519" s="259"/>
      <c r="B4519" s="259"/>
      <c r="C4519" s="259"/>
      <c r="D4519" s="259"/>
      <c r="E4519" s="259"/>
      <c r="F4519" s="270"/>
      <c r="G4519" s="259"/>
      <c r="H4519" s="259"/>
      <c r="I4519" s="259"/>
      <c r="J4519" s="259"/>
    </row>
    <row r="4520" spans="1:10">
      <c r="A4520" s="259"/>
      <c r="B4520" s="259"/>
      <c r="C4520" s="259"/>
      <c r="D4520" s="259"/>
      <c r="E4520" s="259"/>
      <c r="F4520" s="270"/>
      <c r="G4520" s="259"/>
      <c r="H4520" s="259"/>
      <c r="I4520" s="259"/>
      <c r="J4520" s="259"/>
    </row>
    <row r="4521" spans="1:10">
      <c r="A4521" s="259"/>
      <c r="B4521" s="259"/>
      <c r="C4521" s="259"/>
      <c r="D4521" s="259"/>
      <c r="E4521" s="259"/>
      <c r="F4521" s="270"/>
      <c r="G4521" s="259"/>
      <c r="H4521" s="259"/>
      <c r="I4521" s="259"/>
      <c r="J4521" s="259"/>
    </row>
    <row r="4522" spans="1:10">
      <c r="A4522" s="259"/>
      <c r="B4522" s="259"/>
      <c r="C4522" s="259"/>
      <c r="D4522" s="259"/>
      <c r="E4522" s="259"/>
      <c r="F4522" s="270"/>
      <c r="G4522" s="259"/>
      <c r="H4522" s="259"/>
      <c r="I4522" s="259"/>
      <c r="J4522" s="259"/>
    </row>
    <row r="4523" spans="1:10">
      <c r="A4523" s="259"/>
      <c r="B4523" s="259"/>
      <c r="C4523" s="259"/>
      <c r="D4523" s="259"/>
      <c r="E4523" s="259"/>
      <c r="F4523" s="270"/>
      <c r="G4523" s="259"/>
      <c r="H4523" s="259"/>
      <c r="I4523" s="259"/>
      <c r="J4523" s="259"/>
    </row>
    <row r="4524" spans="1:10">
      <c r="A4524" s="259"/>
      <c r="B4524" s="259"/>
      <c r="C4524" s="259"/>
      <c r="D4524" s="259"/>
      <c r="E4524" s="259"/>
      <c r="F4524" s="270"/>
      <c r="G4524" s="259"/>
      <c r="H4524" s="259"/>
      <c r="I4524" s="259"/>
      <c r="J4524" s="259"/>
    </row>
    <row r="4525" spans="1:10">
      <c r="A4525" s="259"/>
      <c r="B4525" s="259"/>
      <c r="C4525" s="259"/>
      <c r="D4525" s="259"/>
      <c r="E4525" s="259"/>
      <c r="F4525" s="270"/>
      <c r="G4525" s="259"/>
      <c r="H4525" s="259"/>
      <c r="I4525" s="259"/>
      <c r="J4525" s="259"/>
    </row>
    <row r="4526" spans="1:10">
      <c r="A4526" s="259"/>
      <c r="B4526" s="259"/>
      <c r="C4526" s="259"/>
      <c r="D4526" s="259"/>
      <c r="E4526" s="259"/>
      <c r="F4526" s="270"/>
      <c r="G4526" s="259"/>
      <c r="H4526" s="259"/>
      <c r="I4526" s="259"/>
      <c r="J4526" s="259"/>
    </row>
    <row r="4527" spans="1:10">
      <c r="A4527" s="259"/>
      <c r="B4527" s="259"/>
      <c r="C4527" s="259"/>
      <c r="D4527" s="259"/>
      <c r="E4527" s="259"/>
      <c r="F4527" s="270"/>
      <c r="G4527" s="259"/>
      <c r="H4527" s="259"/>
      <c r="I4527" s="259"/>
      <c r="J4527" s="259"/>
    </row>
    <row r="4528" spans="1:10">
      <c r="A4528" s="259"/>
      <c r="B4528" s="259"/>
      <c r="C4528" s="259"/>
      <c r="D4528" s="259"/>
      <c r="E4528" s="259"/>
      <c r="F4528" s="270"/>
      <c r="G4528" s="259"/>
      <c r="H4528" s="259"/>
      <c r="I4528" s="259"/>
      <c r="J4528" s="259"/>
    </row>
    <row r="4529" spans="1:10">
      <c r="A4529" s="259"/>
      <c r="B4529" s="259"/>
      <c r="C4529" s="259"/>
      <c r="D4529" s="259"/>
      <c r="E4529" s="259"/>
      <c r="F4529" s="270"/>
      <c r="G4529" s="259"/>
      <c r="H4529" s="259"/>
      <c r="I4529" s="259"/>
      <c r="J4529" s="259"/>
    </row>
    <row r="4530" spans="1:10">
      <c r="A4530" s="259"/>
      <c r="B4530" s="259"/>
      <c r="C4530" s="259"/>
      <c r="D4530" s="259"/>
      <c r="E4530" s="259"/>
      <c r="F4530" s="270"/>
      <c r="G4530" s="259"/>
      <c r="H4530" s="259"/>
      <c r="I4530" s="259"/>
      <c r="J4530" s="259"/>
    </row>
    <row r="4531" spans="1:10">
      <c r="A4531" s="259"/>
      <c r="B4531" s="259"/>
      <c r="C4531" s="259"/>
      <c r="D4531" s="259"/>
      <c r="E4531" s="259"/>
      <c r="F4531" s="270"/>
      <c r="G4531" s="259"/>
      <c r="H4531" s="259"/>
      <c r="I4531" s="259"/>
      <c r="J4531" s="259"/>
    </row>
    <row r="4532" spans="1:10">
      <c r="A4532" s="259"/>
      <c r="B4532" s="259"/>
      <c r="C4532" s="259"/>
      <c r="D4532" s="259"/>
      <c r="E4532" s="259"/>
      <c r="F4532" s="270"/>
      <c r="G4532" s="259"/>
      <c r="H4532" s="259"/>
      <c r="I4532" s="259"/>
      <c r="J4532" s="259"/>
    </row>
    <row r="4533" spans="1:10">
      <c r="A4533" s="259"/>
      <c r="B4533" s="259"/>
      <c r="C4533" s="259"/>
      <c r="D4533" s="259"/>
      <c r="E4533" s="259"/>
      <c r="F4533" s="270"/>
      <c r="G4533" s="259"/>
      <c r="H4533" s="259"/>
      <c r="I4533" s="259"/>
      <c r="J4533" s="259"/>
    </row>
    <row r="4534" spans="1:10">
      <c r="A4534" s="259"/>
      <c r="B4534" s="259"/>
      <c r="C4534" s="259"/>
      <c r="D4534" s="259"/>
      <c r="E4534" s="259"/>
      <c r="F4534" s="270"/>
      <c r="G4534" s="259"/>
      <c r="H4534" s="259"/>
      <c r="I4534" s="259"/>
      <c r="J4534" s="259"/>
    </row>
    <row r="4535" spans="1:10">
      <c r="A4535" s="259"/>
      <c r="B4535" s="259"/>
      <c r="C4535" s="259"/>
      <c r="D4535" s="259"/>
      <c r="E4535" s="259"/>
      <c r="F4535" s="270"/>
      <c r="G4535" s="259"/>
      <c r="H4535" s="259"/>
      <c r="I4535" s="259"/>
      <c r="J4535" s="259"/>
    </row>
    <row r="4536" spans="1:10">
      <c r="A4536" s="259"/>
      <c r="B4536" s="259"/>
      <c r="C4536" s="259"/>
      <c r="D4536" s="259"/>
      <c r="E4536" s="259"/>
      <c r="F4536" s="270"/>
      <c r="G4536" s="259"/>
      <c r="H4536" s="259"/>
      <c r="I4536" s="259"/>
      <c r="J4536" s="259"/>
    </row>
    <row r="4537" spans="1:10">
      <c r="A4537" s="259"/>
      <c r="B4537" s="259"/>
      <c r="C4537" s="259"/>
      <c r="D4537" s="259"/>
      <c r="E4537" s="259"/>
      <c r="F4537" s="270"/>
      <c r="G4537" s="259"/>
      <c r="H4537" s="259"/>
      <c r="I4537" s="259"/>
      <c r="J4537" s="259"/>
    </row>
    <row r="4538" spans="1:10">
      <c r="A4538" s="259"/>
      <c r="B4538" s="259"/>
      <c r="C4538" s="259"/>
      <c r="D4538" s="259"/>
      <c r="E4538" s="259"/>
      <c r="F4538" s="270"/>
      <c r="G4538" s="259"/>
      <c r="H4538" s="259"/>
      <c r="I4538" s="259"/>
      <c r="J4538" s="259"/>
    </row>
    <row r="4539" spans="1:10">
      <c r="A4539" s="259"/>
      <c r="B4539" s="259"/>
      <c r="C4539" s="259"/>
      <c r="D4539" s="259"/>
      <c r="E4539" s="259"/>
      <c r="F4539" s="270"/>
      <c r="G4539" s="259"/>
      <c r="H4539" s="259"/>
      <c r="I4539" s="259"/>
      <c r="J4539" s="259"/>
    </row>
    <row r="4540" spans="1:10">
      <c r="A4540" s="259"/>
      <c r="B4540" s="259"/>
      <c r="C4540" s="259"/>
      <c r="D4540" s="259"/>
      <c r="E4540" s="259"/>
      <c r="F4540" s="270"/>
      <c r="G4540" s="259"/>
      <c r="H4540" s="259"/>
      <c r="I4540" s="259"/>
      <c r="J4540" s="259"/>
    </row>
    <row r="4541" spans="1:10">
      <c r="A4541" s="259"/>
      <c r="B4541" s="259"/>
      <c r="C4541" s="259"/>
      <c r="D4541" s="259"/>
      <c r="E4541" s="259"/>
      <c r="F4541" s="270"/>
      <c r="G4541" s="259"/>
      <c r="H4541" s="259"/>
      <c r="I4541" s="259"/>
      <c r="J4541" s="259"/>
    </row>
    <row r="4542" spans="1:10">
      <c r="A4542" s="259"/>
      <c r="B4542" s="259"/>
      <c r="C4542" s="259"/>
      <c r="D4542" s="259"/>
      <c r="E4542" s="259"/>
      <c r="F4542" s="270"/>
      <c r="G4542" s="259"/>
      <c r="H4542" s="259"/>
      <c r="I4542" s="259"/>
      <c r="J4542" s="259"/>
    </row>
    <row r="4543" spans="1:10">
      <c r="A4543" s="259"/>
      <c r="B4543" s="259"/>
      <c r="C4543" s="259"/>
      <c r="D4543" s="259"/>
      <c r="E4543" s="259"/>
      <c r="F4543" s="270"/>
      <c r="G4543" s="259"/>
      <c r="H4543" s="259"/>
      <c r="I4543" s="259"/>
      <c r="J4543" s="259"/>
    </row>
    <row r="4544" spans="1:10">
      <c r="A4544" s="259"/>
      <c r="B4544" s="259"/>
      <c r="C4544" s="259"/>
      <c r="D4544" s="259"/>
      <c r="E4544" s="259"/>
      <c r="F4544" s="270"/>
      <c r="G4544" s="259"/>
      <c r="H4544" s="259"/>
      <c r="I4544" s="259"/>
      <c r="J4544" s="259"/>
    </row>
    <row r="4545" spans="1:10">
      <c r="A4545" s="259"/>
      <c r="B4545" s="259"/>
      <c r="C4545" s="259"/>
      <c r="D4545" s="259"/>
      <c r="E4545" s="259"/>
      <c r="F4545" s="270"/>
      <c r="G4545" s="259"/>
      <c r="H4545" s="259"/>
      <c r="I4545" s="259"/>
      <c r="J4545" s="259"/>
    </row>
    <row r="4546" spans="1:10">
      <c r="A4546" s="259"/>
      <c r="B4546" s="259"/>
      <c r="C4546" s="259"/>
      <c r="D4546" s="259"/>
      <c r="E4546" s="259"/>
      <c r="F4546" s="270"/>
      <c r="G4546" s="259"/>
      <c r="H4546" s="259"/>
      <c r="I4546" s="259"/>
      <c r="J4546" s="259"/>
    </row>
    <row r="4547" spans="1:10">
      <c r="A4547" s="259"/>
      <c r="B4547" s="259"/>
      <c r="C4547" s="259"/>
      <c r="D4547" s="259"/>
      <c r="E4547" s="259"/>
      <c r="F4547" s="270"/>
      <c r="G4547" s="259"/>
      <c r="H4547" s="259"/>
      <c r="I4547" s="259"/>
      <c r="J4547" s="259"/>
    </row>
    <row r="4548" spans="1:10">
      <c r="A4548" s="259"/>
      <c r="B4548" s="259"/>
      <c r="C4548" s="259"/>
      <c r="D4548" s="259"/>
      <c r="E4548" s="259"/>
      <c r="F4548" s="270"/>
      <c r="G4548" s="259"/>
      <c r="H4548" s="259"/>
      <c r="I4548" s="259"/>
      <c r="J4548" s="259"/>
    </row>
    <row r="4549" spans="1:10">
      <c r="A4549" s="259"/>
      <c r="B4549" s="259"/>
      <c r="C4549" s="259"/>
      <c r="D4549" s="259"/>
      <c r="E4549" s="259"/>
      <c r="F4549" s="270"/>
      <c r="G4549" s="259"/>
      <c r="H4549" s="259"/>
      <c r="I4549" s="259"/>
      <c r="J4549" s="259"/>
    </row>
    <row r="4550" spans="1:10">
      <c r="A4550" s="259"/>
      <c r="B4550" s="259"/>
      <c r="C4550" s="259"/>
      <c r="D4550" s="259"/>
      <c r="E4550" s="259"/>
      <c r="F4550" s="270"/>
      <c r="G4550" s="259"/>
      <c r="H4550" s="259"/>
      <c r="I4550" s="259"/>
      <c r="J4550" s="259"/>
    </row>
    <row r="4551" spans="1:10">
      <c r="A4551" s="259"/>
      <c r="B4551" s="259"/>
      <c r="C4551" s="259"/>
      <c r="D4551" s="259"/>
      <c r="E4551" s="259"/>
      <c r="F4551" s="270"/>
      <c r="G4551" s="259"/>
      <c r="H4551" s="259"/>
      <c r="I4551" s="259"/>
      <c r="J4551" s="259"/>
    </row>
    <row r="4552" spans="1:10">
      <c r="A4552" s="259"/>
      <c r="B4552" s="259"/>
      <c r="C4552" s="259"/>
      <c r="D4552" s="259"/>
      <c r="E4552" s="259"/>
      <c r="F4552" s="270"/>
      <c r="G4552" s="259"/>
      <c r="H4552" s="259"/>
      <c r="I4552" s="259"/>
      <c r="J4552" s="259"/>
    </row>
    <row r="4553" spans="1:10">
      <c r="A4553" s="259"/>
      <c r="B4553" s="259"/>
      <c r="C4553" s="259"/>
      <c r="D4553" s="259"/>
      <c r="E4553" s="259"/>
      <c r="F4553" s="270"/>
      <c r="G4553" s="259"/>
      <c r="H4553" s="259"/>
      <c r="I4553" s="259"/>
      <c r="J4553" s="259"/>
    </row>
    <row r="4554" spans="1:10">
      <c r="A4554" s="259"/>
      <c r="B4554" s="259"/>
      <c r="C4554" s="259"/>
      <c r="D4554" s="259"/>
      <c r="E4554" s="259"/>
      <c r="F4554" s="270"/>
      <c r="G4554" s="259"/>
      <c r="H4554" s="259"/>
      <c r="I4554" s="259"/>
      <c r="J4554" s="259"/>
    </row>
    <row r="4555" spans="1:10">
      <c r="A4555" s="259"/>
      <c r="B4555" s="259"/>
      <c r="C4555" s="259"/>
      <c r="D4555" s="259"/>
      <c r="E4555" s="259"/>
      <c r="F4555" s="270"/>
      <c r="G4555" s="259"/>
      <c r="H4555" s="259"/>
      <c r="I4555" s="259"/>
      <c r="J4555" s="259"/>
    </row>
    <row r="4556" spans="1:10">
      <c r="A4556" s="259"/>
      <c r="B4556" s="259"/>
      <c r="C4556" s="259"/>
      <c r="D4556" s="259"/>
      <c r="E4556" s="259"/>
      <c r="F4556" s="270"/>
      <c r="G4556" s="259"/>
      <c r="H4556" s="259"/>
      <c r="I4556" s="259"/>
      <c r="J4556" s="259"/>
    </row>
    <row r="4557" spans="1:10">
      <c r="A4557" s="259"/>
      <c r="B4557" s="259"/>
      <c r="C4557" s="259"/>
      <c r="D4557" s="259"/>
      <c r="E4557" s="259"/>
      <c r="F4557" s="270"/>
      <c r="G4557" s="259"/>
      <c r="H4557" s="259"/>
      <c r="I4557" s="259"/>
      <c r="J4557" s="259"/>
    </row>
    <row r="4558" spans="1:10">
      <c r="A4558" s="259"/>
      <c r="B4558" s="259"/>
      <c r="C4558" s="259"/>
      <c r="D4558" s="259"/>
      <c r="E4558" s="259"/>
      <c r="F4558" s="270"/>
      <c r="G4558" s="259"/>
      <c r="H4558" s="259"/>
      <c r="I4558" s="259"/>
      <c r="J4558" s="259"/>
    </row>
    <row r="4559" spans="1:10">
      <c r="A4559" s="259"/>
      <c r="B4559" s="259"/>
      <c r="C4559" s="259"/>
      <c r="D4559" s="259"/>
      <c r="E4559" s="259"/>
      <c r="F4559" s="270"/>
      <c r="G4559" s="259"/>
      <c r="H4559" s="259"/>
      <c r="I4559" s="259"/>
      <c r="J4559" s="259"/>
    </row>
    <row r="4560" spans="1:10">
      <c r="A4560" s="259"/>
      <c r="B4560" s="259"/>
      <c r="C4560" s="259"/>
      <c r="D4560" s="259"/>
      <c r="E4560" s="259"/>
      <c r="F4560" s="270"/>
      <c r="G4560" s="259"/>
      <c r="H4560" s="259"/>
      <c r="I4560" s="259"/>
      <c r="J4560" s="259"/>
    </row>
    <row r="4561" spans="1:10">
      <c r="A4561" s="259"/>
      <c r="B4561" s="259"/>
      <c r="C4561" s="259"/>
      <c r="D4561" s="259"/>
      <c r="E4561" s="259"/>
      <c r="F4561" s="270"/>
      <c r="G4561" s="259"/>
      <c r="H4561" s="259"/>
      <c r="I4561" s="259"/>
      <c r="J4561" s="259"/>
    </row>
    <row r="4562" spans="1:10">
      <c r="A4562" s="259"/>
      <c r="B4562" s="259"/>
      <c r="C4562" s="259"/>
      <c r="D4562" s="259"/>
      <c r="E4562" s="259"/>
      <c r="F4562" s="270"/>
      <c r="G4562" s="259"/>
      <c r="H4562" s="259"/>
      <c r="I4562" s="259"/>
      <c r="J4562" s="259"/>
    </row>
    <row r="4563" spans="1:10">
      <c r="A4563" s="259"/>
      <c r="B4563" s="259"/>
      <c r="C4563" s="259"/>
      <c r="D4563" s="259"/>
      <c r="E4563" s="259"/>
      <c r="F4563" s="270"/>
      <c r="G4563" s="259"/>
      <c r="H4563" s="259"/>
      <c r="I4563" s="259"/>
      <c r="J4563" s="259"/>
    </row>
    <row r="4564" spans="1:10">
      <c r="A4564" s="259"/>
      <c r="B4564" s="259"/>
      <c r="C4564" s="259"/>
      <c r="D4564" s="259"/>
      <c r="E4564" s="259"/>
      <c r="F4564" s="270"/>
      <c r="G4564" s="259"/>
      <c r="H4564" s="259"/>
      <c r="I4564" s="259"/>
      <c r="J4564" s="259"/>
    </row>
    <row r="4565" spans="1:10">
      <c r="A4565" s="259"/>
      <c r="B4565" s="259"/>
      <c r="C4565" s="259"/>
      <c r="D4565" s="259"/>
      <c r="E4565" s="259"/>
      <c r="F4565" s="270"/>
      <c r="G4565" s="259"/>
      <c r="H4565" s="259"/>
      <c r="I4565" s="259"/>
      <c r="J4565" s="259"/>
    </row>
    <row r="4566" spans="1:10">
      <c r="A4566" s="259"/>
      <c r="B4566" s="259"/>
      <c r="C4566" s="259"/>
      <c r="D4566" s="259"/>
      <c r="E4566" s="259"/>
      <c r="F4566" s="270"/>
      <c r="G4566" s="259"/>
      <c r="H4566" s="259"/>
      <c r="I4566" s="259"/>
      <c r="J4566" s="259"/>
    </row>
    <row r="4567" spans="1:10">
      <c r="A4567" s="259"/>
      <c r="B4567" s="259"/>
      <c r="C4567" s="259"/>
      <c r="D4567" s="259"/>
      <c r="E4567" s="259"/>
      <c r="F4567" s="270"/>
      <c r="G4567" s="259"/>
      <c r="H4567" s="259"/>
      <c r="I4567" s="259"/>
      <c r="J4567" s="259"/>
    </row>
    <row r="4568" spans="1:10">
      <c r="A4568" s="259"/>
      <c r="B4568" s="259"/>
      <c r="C4568" s="259"/>
      <c r="D4568" s="259"/>
      <c r="E4568" s="259"/>
      <c r="F4568" s="270"/>
      <c r="G4568" s="259"/>
      <c r="H4568" s="259"/>
      <c r="I4568" s="259"/>
      <c r="J4568" s="259"/>
    </row>
    <row r="4569" spans="1:10">
      <c r="A4569" s="259"/>
      <c r="B4569" s="259"/>
      <c r="C4569" s="259"/>
      <c r="D4569" s="259"/>
      <c r="E4569" s="259"/>
      <c r="F4569" s="270"/>
      <c r="G4569" s="259"/>
      <c r="H4569" s="259"/>
      <c r="I4569" s="259"/>
      <c r="J4569" s="259"/>
    </row>
    <row r="4570" spans="1:10">
      <c r="A4570" s="259"/>
      <c r="B4570" s="259"/>
      <c r="C4570" s="259"/>
      <c r="D4570" s="259"/>
      <c r="E4570" s="259"/>
      <c r="F4570" s="270"/>
      <c r="G4570" s="259"/>
      <c r="H4570" s="259"/>
      <c r="I4570" s="259"/>
      <c r="J4570" s="259"/>
    </row>
    <row r="4571" spans="1:10">
      <c r="A4571" s="259"/>
      <c r="B4571" s="259"/>
      <c r="C4571" s="259"/>
      <c r="D4571" s="259"/>
      <c r="E4571" s="259"/>
      <c r="F4571" s="270"/>
      <c r="G4571" s="259"/>
      <c r="H4571" s="259"/>
      <c r="I4571" s="259"/>
      <c r="J4571" s="259"/>
    </row>
    <row r="4572" spans="1:10">
      <c r="A4572" s="259"/>
      <c r="B4572" s="259"/>
      <c r="C4572" s="259"/>
      <c r="D4572" s="259"/>
      <c r="E4572" s="259"/>
      <c r="F4572" s="270"/>
      <c r="G4572" s="259"/>
      <c r="H4572" s="259"/>
      <c r="I4572" s="259"/>
      <c r="J4572" s="259"/>
    </row>
    <row r="4573" spans="1:10">
      <c r="A4573" s="259"/>
      <c r="B4573" s="259"/>
      <c r="C4573" s="259"/>
      <c r="D4573" s="259"/>
      <c r="E4573" s="259"/>
      <c r="F4573" s="270"/>
      <c r="G4573" s="259"/>
      <c r="H4573" s="259"/>
      <c r="I4573" s="259"/>
      <c r="J4573" s="259"/>
    </row>
    <row r="4574" spans="1:10">
      <c r="A4574" s="259"/>
      <c r="B4574" s="259"/>
      <c r="C4574" s="259"/>
      <c r="D4574" s="259"/>
      <c r="E4574" s="259"/>
      <c r="F4574" s="270"/>
      <c r="G4574" s="259"/>
      <c r="H4574" s="259"/>
      <c r="I4574" s="259"/>
      <c r="J4574" s="259"/>
    </row>
    <row r="4575" spans="1:10">
      <c r="A4575" s="259"/>
      <c r="B4575" s="259"/>
      <c r="C4575" s="259"/>
      <c r="D4575" s="259"/>
      <c r="E4575" s="259"/>
      <c r="F4575" s="270"/>
      <c r="G4575" s="259"/>
      <c r="H4575" s="259"/>
      <c r="I4575" s="259"/>
      <c r="J4575" s="259"/>
    </row>
    <row r="4576" spans="1:10">
      <c r="A4576" s="259"/>
      <c r="B4576" s="259"/>
      <c r="C4576" s="259"/>
      <c r="D4576" s="259"/>
      <c r="E4576" s="259"/>
      <c r="F4576" s="270"/>
      <c r="G4576" s="259"/>
      <c r="H4576" s="259"/>
      <c r="I4576" s="259"/>
      <c r="J4576" s="259"/>
    </row>
    <row r="4577" spans="1:10">
      <c r="A4577" s="259"/>
      <c r="B4577" s="259"/>
      <c r="C4577" s="259"/>
      <c r="D4577" s="259"/>
      <c r="E4577" s="259"/>
      <c r="F4577" s="270"/>
      <c r="G4577" s="259"/>
      <c r="H4577" s="259"/>
      <c r="I4577" s="259"/>
      <c r="J4577" s="259"/>
    </row>
    <row r="4578" spans="1:10">
      <c r="A4578" s="259"/>
      <c r="B4578" s="259"/>
      <c r="C4578" s="259"/>
      <c r="D4578" s="259"/>
      <c r="E4578" s="259"/>
      <c r="F4578" s="270"/>
      <c r="G4578" s="259"/>
      <c r="H4578" s="259"/>
      <c r="I4578" s="259"/>
      <c r="J4578" s="259"/>
    </row>
    <row r="4579" spans="1:10">
      <c r="A4579" s="259"/>
      <c r="B4579" s="259"/>
      <c r="C4579" s="259"/>
      <c r="D4579" s="259"/>
      <c r="E4579" s="259"/>
      <c r="F4579" s="270"/>
      <c r="G4579" s="259"/>
      <c r="H4579" s="259"/>
      <c r="I4579" s="259"/>
      <c r="J4579" s="259"/>
    </row>
    <row r="4580" spans="1:10">
      <c r="A4580" s="259"/>
      <c r="B4580" s="259"/>
      <c r="C4580" s="259"/>
      <c r="D4580" s="259"/>
      <c r="E4580" s="259"/>
      <c r="F4580" s="270"/>
      <c r="G4580" s="259"/>
      <c r="H4580" s="259"/>
      <c r="I4580" s="259"/>
      <c r="J4580" s="259"/>
    </row>
    <row r="4581" spans="1:10">
      <c r="A4581" s="259"/>
      <c r="B4581" s="259"/>
      <c r="C4581" s="259"/>
      <c r="D4581" s="259"/>
      <c r="E4581" s="259"/>
      <c r="F4581" s="270"/>
      <c r="G4581" s="259"/>
      <c r="H4581" s="259"/>
      <c r="I4581" s="259"/>
      <c r="J4581" s="259"/>
    </row>
    <row r="4582" spans="1:10">
      <c r="A4582" s="259"/>
      <c r="B4582" s="259"/>
      <c r="C4582" s="259"/>
      <c r="D4582" s="259"/>
      <c r="E4582" s="259"/>
      <c r="F4582" s="270"/>
      <c r="G4582" s="259"/>
      <c r="H4582" s="259"/>
      <c r="I4582" s="259"/>
      <c r="J4582" s="259"/>
    </row>
    <row r="4583" spans="1:10">
      <c r="A4583" s="259"/>
      <c r="B4583" s="259"/>
      <c r="C4583" s="259"/>
      <c r="D4583" s="259"/>
      <c r="E4583" s="259"/>
      <c r="F4583" s="270"/>
      <c r="G4583" s="259"/>
      <c r="H4583" s="259"/>
      <c r="I4583" s="259"/>
      <c r="J4583" s="259"/>
    </row>
    <row r="4584" spans="1:10">
      <c r="A4584" s="259"/>
      <c r="B4584" s="259"/>
      <c r="C4584" s="259"/>
      <c r="D4584" s="259"/>
      <c r="E4584" s="259"/>
      <c r="F4584" s="270"/>
      <c r="G4584" s="259"/>
      <c r="H4584" s="259"/>
      <c r="I4584" s="259"/>
      <c r="J4584" s="259"/>
    </row>
    <row r="4585" spans="1:10">
      <c r="A4585" s="259"/>
      <c r="B4585" s="259"/>
      <c r="C4585" s="259"/>
      <c r="D4585" s="259"/>
      <c r="E4585" s="259"/>
      <c r="F4585" s="270"/>
      <c r="G4585" s="259"/>
      <c r="H4585" s="259"/>
      <c r="I4585" s="259"/>
      <c r="J4585" s="259"/>
    </row>
    <row r="4586" spans="1:10">
      <c r="A4586" s="259"/>
      <c r="B4586" s="259"/>
      <c r="C4586" s="259"/>
      <c r="D4586" s="259"/>
      <c r="E4586" s="259"/>
      <c r="F4586" s="270"/>
      <c r="G4586" s="259"/>
      <c r="H4586" s="259"/>
      <c r="I4586" s="259"/>
      <c r="J4586" s="259"/>
    </row>
    <row r="4587" spans="1:10">
      <c r="A4587" s="259"/>
      <c r="B4587" s="259"/>
      <c r="C4587" s="259"/>
      <c r="D4587" s="259"/>
      <c r="E4587" s="259"/>
      <c r="F4587" s="270"/>
      <c r="G4587" s="259"/>
      <c r="H4587" s="259"/>
      <c r="I4587" s="259"/>
      <c r="J4587" s="259"/>
    </row>
    <row r="4588" spans="1:10">
      <c r="A4588" s="259"/>
      <c r="B4588" s="259"/>
      <c r="C4588" s="259"/>
      <c r="D4588" s="259"/>
      <c r="E4588" s="259"/>
      <c r="F4588" s="270"/>
      <c r="G4588" s="259"/>
      <c r="H4588" s="259"/>
      <c r="I4588" s="259"/>
      <c r="J4588" s="259"/>
    </row>
    <row r="4589" spans="1:10">
      <c r="A4589" s="259"/>
      <c r="B4589" s="259"/>
      <c r="C4589" s="259"/>
      <c r="D4589" s="259"/>
      <c r="E4589" s="259"/>
      <c r="F4589" s="270"/>
      <c r="G4589" s="259"/>
      <c r="H4589" s="259"/>
      <c r="I4589" s="259"/>
      <c r="J4589" s="259"/>
    </row>
    <row r="4590" spans="1:10">
      <c r="A4590" s="259"/>
      <c r="B4590" s="259"/>
      <c r="C4590" s="259"/>
      <c r="D4590" s="259"/>
      <c r="E4590" s="259"/>
      <c r="F4590" s="270"/>
      <c r="G4590" s="259"/>
      <c r="H4590" s="259"/>
      <c r="I4590" s="259"/>
      <c r="J4590" s="259"/>
    </row>
    <row r="4591" spans="1:10">
      <c r="A4591" s="259"/>
      <c r="B4591" s="259"/>
      <c r="C4591" s="259"/>
      <c r="D4591" s="259"/>
      <c r="E4591" s="259"/>
      <c r="F4591" s="270"/>
      <c r="G4591" s="259"/>
      <c r="H4591" s="259"/>
      <c r="I4591" s="259"/>
      <c r="J4591" s="259"/>
    </row>
    <row r="4592" spans="1:10">
      <c r="A4592" s="259"/>
      <c r="B4592" s="259"/>
      <c r="C4592" s="259"/>
      <c r="D4592" s="259"/>
      <c r="E4592" s="259"/>
      <c r="F4592" s="270"/>
      <c r="G4592" s="259"/>
      <c r="H4592" s="259"/>
      <c r="I4592" s="259"/>
      <c r="J4592" s="259"/>
    </row>
    <row r="4593" spans="1:10">
      <c r="A4593" s="259"/>
      <c r="B4593" s="259"/>
      <c r="C4593" s="259"/>
      <c r="D4593" s="259"/>
      <c r="E4593" s="259"/>
      <c r="F4593" s="270"/>
      <c r="G4593" s="259"/>
      <c r="H4593" s="259"/>
      <c r="I4593" s="259"/>
      <c r="J4593" s="259"/>
    </row>
    <row r="4594" spans="1:10">
      <c r="A4594" s="259"/>
      <c r="B4594" s="259"/>
      <c r="C4594" s="259"/>
      <c r="D4594" s="259"/>
      <c r="E4594" s="259"/>
      <c r="F4594" s="270"/>
      <c r="G4594" s="259"/>
      <c r="H4594" s="259"/>
      <c r="I4594" s="259"/>
      <c r="J4594" s="259"/>
    </row>
    <row r="4595" spans="1:10">
      <c r="A4595" s="259"/>
      <c r="B4595" s="259"/>
      <c r="C4595" s="259"/>
      <c r="D4595" s="259"/>
      <c r="E4595" s="259"/>
      <c r="F4595" s="270"/>
      <c r="G4595" s="259"/>
      <c r="H4595" s="259"/>
      <c r="I4595" s="259"/>
      <c r="J4595" s="259"/>
    </row>
    <row r="4596" spans="1:10">
      <c r="A4596" s="259"/>
      <c r="B4596" s="259"/>
      <c r="C4596" s="259"/>
      <c r="D4596" s="259"/>
      <c r="E4596" s="259"/>
      <c r="F4596" s="270"/>
      <c r="G4596" s="259"/>
      <c r="H4596" s="259"/>
      <c r="I4596" s="259"/>
      <c r="J4596" s="259"/>
    </row>
    <row r="4597" spans="1:10">
      <c r="A4597" s="259"/>
      <c r="B4597" s="259"/>
      <c r="C4597" s="259"/>
      <c r="D4597" s="259"/>
      <c r="E4597" s="259"/>
      <c r="F4597" s="270"/>
      <c r="G4597" s="259"/>
      <c r="H4597" s="259"/>
      <c r="I4597" s="259"/>
      <c r="J4597" s="259"/>
    </row>
    <row r="4598" spans="1:10">
      <c r="A4598" s="259"/>
      <c r="B4598" s="259"/>
      <c r="C4598" s="259"/>
      <c r="D4598" s="259"/>
      <c r="E4598" s="259"/>
      <c r="F4598" s="270"/>
      <c r="G4598" s="259"/>
      <c r="H4598" s="259"/>
      <c r="I4598" s="259"/>
      <c r="J4598" s="259"/>
    </row>
    <row r="4599" spans="1:10">
      <c r="A4599" s="259"/>
      <c r="B4599" s="259"/>
      <c r="C4599" s="259"/>
      <c r="D4599" s="259"/>
      <c r="E4599" s="259"/>
      <c r="F4599" s="270"/>
      <c r="G4599" s="259"/>
      <c r="H4599" s="259"/>
      <c r="I4599" s="259"/>
      <c r="J4599" s="259"/>
    </row>
    <row r="4600" spans="1:10">
      <c r="A4600" s="259"/>
      <c r="B4600" s="259"/>
      <c r="C4600" s="259"/>
      <c r="D4600" s="259"/>
      <c r="E4600" s="259"/>
      <c r="F4600" s="270"/>
      <c r="G4600" s="259"/>
      <c r="H4600" s="259"/>
      <c r="I4600" s="259"/>
      <c r="J4600" s="259"/>
    </row>
    <row r="4601" spans="1:10">
      <c r="A4601" s="259"/>
      <c r="B4601" s="259"/>
      <c r="C4601" s="259"/>
      <c r="D4601" s="259"/>
      <c r="E4601" s="259"/>
      <c r="F4601" s="270"/>
      <c r="G4601" s="259"/>
      <c r="H4601" s="259"/>
      <c r="I4601" s="259"/>
      <c r="J4601" s="259"/>
    </row>
    <row r="4602" spans="1:10">
      <c r="A4602" s="259"/>
      <c r="B4602" s="259"/>
      <c r="C4602" s="259"/>
      <c r="D4602" s="259"/>
      <c r="E4602" s="259"/>
      <c r="F4602" s="270"/>
      <c r="G4602" s="259"/>
      <c r="H4602" s="259"/>
      <c r="I4602" s="259"/>
      <c r="J4602" s="259"/>
    </row>
    <row r="4603" spans="1:10">
      <c r="A4603" s="259"/>
      <c r="B4603" s="259"/>
      <c r="C4603" s="259"/>
      <c r="D4603" s="259"/>
      <c r="E4603" s="259"/>
      <c r="F4603" s="270"/>
      <c r="G4603" s="259"/>
      <c r="H4603" s="259"/>
      <c r="I4603" s="259"/>
      <c r="J4603" s="259"/>
    </row>
    <row r="4604" spans="1:10">
      <c r="A4604" s="259"/>
      <c r="B4604" s="259"/>
      <c r="C4604" s="259"/>
      <c r="D4604" s="259"/>
      <c r="E4604" s="259"/>
      <c r="F4604" s="270"/>
      <c r="G4604" s="259"/>
      <c r="H4604" s="259"/>
      <c r="I4604" s="259"/>
      <c r="J4604" s="259"/>
    </row>
    <row r="4605" spans="1:10">
      <c r="A4605" s="259"/>
      <c r="B4605" s="259"/>
      <c r="C4605" s="259"/>
      <c r="D4605" s="259"/>
      <c r="E4605" s="259"/>
      <c r="F4605" s="270"/>
      <c r="G4605" s="259"/>
      <c r="H4605" s="259"/>
      <c r="I4605" s="259"/>
      <c r="J4605" s="259"/>
    </row>
    <row r="4606" spans="1:10">
      <c r="A4606" s="259"/>
      <c r="B4606" s="259"/>
      <c r="C4606" s="259"/>
      <c r="D4606" s="259"/>
      <c r="E4606" s="259"/>
      <c r="F4606" s="270"/>
      <c r="G4606" s="259"/>
      <c r="H4606" s="259"/>
      <c r="I4606" s="259"/>
      <c r="J4606" s="259"/>
    </row>
    <row r="4607" spans="1:10">
      <c r="A4607" s="259"/>
      <c r="B4607" s="259"/>
      <c r="C4607" s="259"/>
      <c r="D4607" s="259"/>
      <c r="E4607" s="259"/>
      <c r="F4607" s="270"/>
      <c r="G4607" s="259"/>
      <c r="H4607" s="259"/>
      <c r="I4607" s="259"/>
      <c r="J4607" s="259"/>
    </row>
    <row r="4608" spans="1:10">
      <c r="A4608" s="259"/>
      <c r="B4608" s="259"/>
      <c r="C4608" s="259"/>
      <c r="D4608" s="259"/>
      <c r="E4608" s="259"/>
      <c r="F4608" s="270"/>
      <c r="G4608" s="259"/>
      <c r="H4608" s="259"/>
      <c r="I4608" s="259"/>
      <c r="J4608" s="259"/>
    </row>
    <row r="4609" spans="1:10">
      <c r="A4609" s="259"/>
      <c r="B4609" s="259"/>
      <c r="C4609" s="259"/>
      <c r="D4609" s="259"/>
      <c r="E4609" s="259"/>
      <c r="F4609" s="270"/>
      <c r="G4609" s="259"/>
      <c r="H4609" s="259"/>
      <c r="I4609" s="259"/>
      <c r="J4609" s="259"/>
    </row>
    <row r="4610" spans="1:10">
      <c r="A4610" s="259"/>
      <c r="B4610" s="259"/>
      <c r="C4610" s="259"/>
      <c r="D4610" s="259"/>
      <c r="E4610" s="259"/>
      <c r="F4610" s="270"/>
      <c r="G4610" s="259"/>
      <c r="H4610" s="259"/>
      <c r="I4610" s="259"/>
      <c r="J4610" s="259"/>
    </row>
    <row r="4611" spans="1:10">
      <c r="A4611" s="259"/>
      <c r="B4611" s="259"/>
      <c r="C4611" s="259"/>
      <c r="D4611" s="259"/>
      <c r="E4611" s="259"/>
      <c r="F4611" s="270"/>
      <c r="G4611" s="259"/>
      <c r="H4611" s="259"/>
      <c r="I4611" s="259"/>
      <c r="J4611" s="259"/>
    </row>
    <row r="4612" spans="1:10">
      <c r="A4612" s="259"/>
      <c r="B4612" s="259"/>
      <c r="C4612" s="259"/>
      <c r="D4612" s="259"/>
      <c r="E4612" s="259"/>
      <c r="F4612" s="270"/>
      <c r="G4612" s="259"/>
      <c r="H4612" s="259"/>
      <c r="I4612" s="259"/>
      <c r="J4612" s="259"/>
    </row>
    <row r="4613" spans="1:10">
      <c r="A4613" s="259"/>
      <c r="B4613" s="259"/>
      <c r="C4613" s="259"/>
      <c r="D4613" s="259"/>
      <c r="E4613" s="259"/>
      <c r="F4613" s="270"/>
      <c r="G4613" s="259"/>
      <c r="H4613" s="259"/>
      <c r="I4613" s="259"/>
      <c r="J4613" s="259"/>
    </row>
    <row r="4614" spans="1:10">
      <c r="A4614" s="259"/>
      <c r="B4614" s="259"/>
      <c r="C4614" s="259"/>
      <c r="D4614" s="259"/>
      <c r="E4614" s="259"/>
      <c r="F4614" s="270"/>
      <c r="G4614" s="259"/>
      <c r="H4614" s="259"/>
      <c r="I4614" s="259"/>
      <c r="J4614" s="259"/>
    </row>
    <row r="4615" spans="1:10">
      <c r="A4615" s="259"/>
      <c r="B4615" s="259"/>
      <c r="C4615" s="259"/>
      <c r="D4615" s="259"/>
      <c r="E4615" s="259"/>
      <c r="F4615" s="270"/>
      <c r="G4615" s="259"/>
      <c r="H4615" s="259"/>
      <c r="I4615" s="259"/>
      <c r="J4615" s="259"/>
    </row>
    <row r="4616" spans="1:10">
      <c r="A4616" s="259"/>
      <c r="B4616" s="259"/>
      <c r="C4616" s="259"/>
      <c r="D4616" s="259"/>
      <c r="E4616" s="259"/>
      <c r="F4616" s="270"/>
      <c r="G4616" s="259"/>
      <c r="H4616" s="259"/>
      <c r="I4616" s="259"/>
      <c r="J4616" s="259"/>
    </row>
    <row r="4617" spans="1:10">
      <c r="A4617" s="259"/>
      <c r="B4617" s="259"/>
      <c r="C4617" s="259"/>
      <c r="D4617" s="259"/>
      <c r="E4617" s="259"/>
      <c r="F4617" s="270"/>
      <c r="G4617" s="259"/>
      <c r="H4617" s="259"/>
      <c r="I4617" s="259"/>
      <c r="J4617" s="259"/>
    </row>
    <row r="4618" spans="1:10">
      <c r="A4618" s="259"/>
      <c r="B4618" s="259"/>
      <c r="C4618" s="259"/>
      <c r="D4618" s="259"/>
      <c r="E4618" s="259"/>
      <c r="F4618" s="270"/>
      <c r="G4618" s="259"/>
      <c r="H4618" s="259"/>
      <c r="I4618" s="259"/>
      <c r="J4618" s="259"/>
    </row>
    <row r="4619" spans="1:10">
      <c r="A4619" s="259"/>
      <c r="B4619" s="259"/>
      <c r="C4619" s="259"/>
      <c r="D4619" s="259"/>
      <c r="E4619" s="259"/>
      <c r="F4619" s="270"/>
      <c r="G4619" s="259"/>
      <c r="H4619" s="259"/>
      <c r="I4619" s="259"/>
      <c r="J4619" s="259"/>
    </row>
    <row r="4620" spans="1:10">
      <c r="A4620" s="259"/>
      <c r="B4620" s="259"/>
      <c r="C4620" s="259"/>
      <c r="D4620" s="259"/>
      <c r="E4620" s="259"/>
      <c r="F4620" s="270"/>
      <c r="G4620" s="259"/>
      <c r="H4620" s="259"/>
      <c r="I4620" s="259"/>
      <c r="J4620" s="259"/>
    </row>
    <row r="4621" spans="1:10">
      <c r="A4621" s="259"/>
      <c r="B4621" s="259"/>
      <c r="C4621" s="259"/>
      <c r="D4621" s="259"/>
      <c r="E4621" s="259"/>
      <c r="F4621" s="270"/>
      <c r="G4621" s="259"/>
      <c r="H4621" s="259"/>
      <c r="I4621" s="259"/>
      <c r="J4621" s="259"/>
    </row>
    <row r="4622" spans="1:10">
      <c r="A4622" s="259"/>
      <c r="B4622" s="259"/>
      <c r="C4622" s="259"/>
      <c r="D4622" s="259"/>
      <c r="E4622" s="259"/>
      <c r="F4622" s="270"/>
      <c r="G4622" s="259"/>
      <c r="H4622" s="259"/>
      <c r="I4622" s="259"/>
      <c r="J4622" s="259"/>
    </row>
    <row r="4623" spans="1:10">
      <c r="A4623" s="259"/>
      <c r="B4623" s="259"/>
      <c r="C4623" s="259"/>
      <c r="D4623" s="259"/>
      <c r="E4623" s="259"/>
      <c r="F4623" s="270"/>
      <c r="G4623" s="259"/>
      <c r="H4623" s="259"/>
      <c r="I4623" s="259"/>
      <c r="J4623" s="259"/>
    </row>
    <row r="4624" spans="1:10">
      <c r="A4624" s="259"/>
      <c r="B4624" s="259"/>
      <c r="C4624" s="259"/>
      <c r="D4624" s="259"/>
      <c r="E4624" s="259"/>
      <c r="F4624" s="270"/>
      <c r="G4624" s="259"/>
      <c r="H4624" s="259"/>
      <c r="I4624" s="259"/>
      <c r="J4624" s="259"/>
    </row>
    <row r="4625" spans="1:10">
      <c r="A4625" s="259"/>
      <c r="B4625" s="259"/>
      <c r="C4625" s="259"/>
      <c r="D4625" s="259"/>
      <c r="E4625" s="259"/>
      <c r="F4625" s="270"/>
      <c r="G4625" s="259"/>
      <c r="H4625" s="259"/>
      <c r="I4625" s="259"/>
      <c r="J4625" s="259"/>
    </row>
    <row r="4626" spans="1:10">
      <c r="A4626" s="259"/>
      <c r="B4626" s="259"/>
      <c r="C4626" s="259"/>
      <c r="D4626" s="259"/>
      <c r="E4626" s="259"/>
      <c r="F4626" s="270"/>
      <c r="G4626" s="259"/>
      <c r="H4626" s="259"/>
      <c r="I4626" s="259"/>
      <c r="J4626" s="259"/>
    </row>
    <row r="4627" spans="1:10">
      <c r="A4627" s="259"/>
      <c r="B4627" s="259"/>
      <c r="C4627" s="259"/>
      <c r="D4627" s="259"/>
      <c r="E4627" s="259"/>
      <c r="F4627" s="270"/>
      <c r="G4627" s="259"/>
      <c r="H4627" s="259"/>
      <c r="I4627" s="259"/>
      <c r="J4627" s="259"/>
    </row>
    <row r="4628" spans="1:10">
      <c r="A4628" s="259"/>
      <c r="B4628" s="259"/>
      <c r="C4628" s="259"/>
      <c r="D4628" s="259"/>
      <c r="E4628" s="259"/>
      <c r="F4628" s="270"/>
      <c r="G4628" s="259"/>
      <c r="H4628" s="259"/>
      <c r="I4628" s="259"/>
      <c r="J4628" s="259"/>
    </row>
    <row r="4629" spans="1:10">
      <c r="A4629" s="259"/>
      <c r="B4629" s="259"/>
      <c r="C4629" s="259"/>
      <c r="D4629" s="259"/>
      <c r="E4629" s="259"/>
      <c r="F4629" s="270"/>
      <c r="G4629" s="259"/>
      <c r="H4629" s="259"/>
      <c r="I4629" s="259"/>
      <c r="J4629" s="259"/>
    </row>
    <row r="4630" spans="1:10">
      <c r="A4630" s="259"/>
      <c r="B4630" s="259"/>
      <c r="C4630" s="259"/>
      <c r="D4630" s="259"/>
      <c r="E4630" s="259"/>
      <c r="F4630" s="270"/>
      <c r="G4630" s="259"/>
      <c r="H4630" s="259"/>
      <c r="I4630" s="259"/>
      <c r="J4630" s="259"/>
    </row>
    <row r="4631" spans="1:10">
      <c r="A4631" s="259"/>
      <c r="B4631" s="259"/>
      <c r="C4631" s="259"/>
      <c r="D4631" s="259"/>
      <c r="E4631" s="259"/>
      <c r="F4631" s="270"/>
      <c r="G4631" s="259"/>
      <c r="H4631" s="259"/>
      <c r="I4631" s="259"/>
      <c r="J4631" s="259"/>
    </row>
    <row r="4632" spans="1:10">
      <c r="A4632" s="259"/>
      <c r="B4632" s="259"/>
      <c r="C4632" s="259"/>
      <c r="D4632" s="259"/>
      <c r="E4632" s="259"/>
      <c r="F4632" s="270"/>
      <c r="G4632" s="259"/>
      <c r="H4632" s="259"/>
      <c r="I4632" s="259"/>
      <c r="J4632" s="259"/>
    </row>
    <row r="4633" spans="1:10">
      <c r="A4633" s="259"/>
      <c r="B4633" s="259"/>
      <c r="C4633" s="259"/>
      <c r="D4633" s="259"/>
      <c r="E4633" s="259"/>
      <c r="F4633" s="270"/>
      <c r="G4633" s="259"/>
      <c r="H4633" s="259"/>
      <c r="I4633" s="259"/>
      <c r="J4633" s="259"/>
    </row>
    <row r="4634" spans="1:10">
      <c r="A4634" s="259"/>
      <c r="B4634" s="259"/>
      <c r="C4634" s="259"/>
      <c r="D4634" s="259"/>
      <c r="E4634" s="259"/>
      <c r="F4634" s="270"/>
      <c r="G4634" s="259"/>
      <c r="H4634" s="259"/>
      <c r="I4634" s="259"/>
      <c r="J4634" s="259"/>
    </row>
    <row r="4635" spans="1:10">
      <c r="A4635" s="259"/>
      <c r="B4635" s="259"/>
      <c r="C4635" s="259"/>
      <c r="D4635" s="259"/>
      <c r="E4635" s="259"/>
      <c r="F4635" s="270"/>
      <c r="G4635" s="259"/>
      <c r="H4635" s="259"/>
      <c r="I4635" s="259"/>
      <c r="J4635" s="259"/>
    </row>
    <row r="4636" spans="1:10">
      <c r="A4636" s="259"/>
      <c r="B4636" s="259"/>
      <c r="C4636" s="259"/>
      <c r="D4636" s="259"/>
      <c r="E4636" s="259"/>
      <c r="F4636" s="270"/>
      <c r="G4636" s="259"/>
      <c r="H4636" s="259"/>
      <c r="I4636" s="259"/>
      <c r="J4636" s="259"/>
    </row>
    <row r="4637" spans="1:10">
      <c r="A4637" s="259"/>
      <c r="B4637" s="259"/>
      <c r="C4637" s="259"/>
      <c r="D4637" s="259"/>
      <c r="E4637" s="259"/>
      <c r="F4637" s="270"/>
      <c r="G4637" s="259"/>
      <c r="H4637" s="259"/>
      <c r="I4637" s="259"/>
      <c r="J4637" s="259"/>
    </row>
    <row r="4638" spans="1:10">
      <c r="A4638" s="259"/>
      <c r="B4638" s="259"/>
      <c r="C4638" s="259"/>
      <c r="D4638" s="259"/>
      <c r="E4638" s="259"/>
      <c r="F4638" s="270"/>
      <c r="G4638" s="259"/>
      <c r="H4638" s="259"/>
      <c r="I4638" s="259"/>
      <c r="J4638" s="259"/>
    </row>
    <row r="4639" spans="1:10">
      <c r="A4639" s="259"/>
      <c r="B4639" s="259"/>
      <c r="C4639" s="259"/>
      <c r="D4639" s="259"/>
      <c r="E4639" s="259"/>
      <c r="F4639" s="270"/>
      <c r="G4639" s="259"/>
      <c r="H4639" s="259"/>
      <c r="I4639" s="259"/>
      <c r="J4639" s="259"/>
    </row>
    <row r="4640" spans="1:10">
      <c r="A4640" s="259"/>
      <c r="B4640" s="259"/>
      <c r="C4640" s="259"/>
      <c r="D4640" s="259"/>
      <c r="E4640" s="259"/>
      <c r="F4640" s="270"/>
      <c r="G4640" s="259"/>
      <c r="H4640" s="259"/>
      <c r="I4640" s="259"/>
      <c r="J4640" s="259"/>
    </row>
    <row r="4641" spans="1:10">
      <c r="A4641" s="259"/>
      <c r="B4641" s="259"/>
      <c r="C4641" s="259"/>
      <c r="D4641" s="259"/>
      <c r="E4641" s="259"/>
      <c r="F4641" s="270"/>
      <c r="G4641" s="259"/>
      <c r="H4641" s="259"/>
      <c r="I4641" s="259"/>
      <c r="J4641" s="259"/>
    </row>
    <row r="4642" spans="1:10">
      <c r="A4642" s="259"/>
      <c r="B4642" s="259"/>
      <c r="C4642" s="259"/>
      <c r="D4642" s="259"/>
      <c r="E4642" s="259"/>
      <c r="F4642" s="270"/>
      <c r="G4642" s="259"/>
      <c r="H4642" s="259"/>
      <c r="I4642" s="259"/>
      <c r="J4642" s="259"/>
    </row>
    <row r="4643" spans="1:10">
      <c r="A4643" s="259"/>
      <c r="B4643" s="259"/>
      <c r="C4643" s="259"/>
      <c r="D4643" s="259"/>
      <c r="E4643" s="259"/>
      <c r="F4643" s="270"/>
      <c r="G4643" s="259"/>
      <c r="H4643" s="259"/>
      <c r="I4643" s="259"/>
      <c r="J4643" s="259"/>
    </row>
    <row r="4644" spans="1:10">
      <c r="A4644" s="259"/>
      <c r="B4644" s="259"/>
      <c r="C4644" s="259"/>
      <c r="D4644" s="259"/>
      <c r="E4644" s="259"/>
      <c r="F4644" s="270"/>
      <c r="G4644" s="259"/>
      <c r="H4644" s="259"/>
      <c r="I4644" s="259"/>
      <c r="J4644" s="259"/>
    </row>
    <row r="4645" spans="1:10">
      <c r="A4645" s="259"/>
      <c r="B4645" s="259"/>
      <c r="C4645" s="259"/>
      <c r="D4645" s="259"/>
      <c r="E4645" s="259"/>
      <c r="F4645" s="270"/>
      <c r="G4645" s="259"/>
      <c r="H4645" s="259"/>
      <c r="I4645" s="259"/>
      <c r="J4645" s="259"/>
    </row>
    <row r="4646" spans="1:10">
      <c r="A4646" s="259"/>
      <c r="B4646" s="259"/>
      <c r="C4646" s="259"/>
      <c r="D4646" s="259"/>
      <c r="E4646" s="259"/>
      <c r="F4646" s="270"/>
      <c r="G4646" s="259"/>
      <c r="H4646" s="259"/>
      <c r="I4646" s="259"/>
      <c r="J4646" s="259"/>
    </row>
    <row r="4647" spans="1:10">
      <c r="A4647" s="259"/>
      <c r="B4647" s="259"/>
      <c r="C4647" s="259"/>
      <c r="D4647" s="259"/>
      <c r="E4647" s="259"/>
      <c r="F4647" s="270"/>
      <c r="G4647" s="259"/>
      <c r="H4647" s="259"/>
      <c r="I4647" s="259"/>
      <c r="J4647" s="259"/>
    </row>
    <row r="4648" spans="1:10">
      <c r="A4648" s="259"/>
      <c r="B4648" s="259"/>
      <c r="C4648" s="259"/>
      <c r="D4648" s="259"/>
      <c r="E4648" s="259"/>
      <c r="F4648" s="270"/>
      <c r="G4648" s="259"/>
      <c r="H4648" s="259"/>
      <c r="I4648" s="259"/>
      <c r="J4648" s="259"/>
    </row>
    <row r="4649" spans="1:10">
      <c r="A4649" s="259"/>
      <c r="B4649" s="259"/>
      <c r="C4649" s="259"/>
      <c r="D4649" s="259"/>
      <c r="E4649" s="259"/>
      <c r="F4649" s="270"/>
      <c r="G4649" s="259"/>
      <c r="H4649" s="259"/>
      <c r="I4649" s="259"/>
      <c r="J4649" s="259"/>
    </row>
    <row r="4650" spans="1:10">
      <c r="A4650" s="259"/>
      <c r="B4650" s="259"/>
      <c r="C4650" s="259"/>
      <c r="D4650" s="259"/>
      <c r="E4650" s="259"/>
      <c r="F4650" s="270"/>
      <c r="G4650" s="259"/>
      <c r="H4650" s="259"/>
      <c r="I4650" s="259"/>
      <c r="J4650" s="259"/>
    </row>
    <row r="4651" spans="1:10">
      <c r="A4651" s="259"/>
      <c r="B4651" s="259"/>
      <c r="C4651" s="259"/>
      <c r="D4651" s="259"/>
      <c r="E4651" s="259"/>
      <c r="F4651" s="270"/>
      <c r="G4651" s="259"/>
      <c r="H4651" s="259"/>
      <c r="I4651" s="259"/>
      <c r="J4651" s="259"/>
    </row>
    <row r="4652" spans="1:10">
      <c r="A4652" s="259"/>
      <c r="B4652" s="259"/>
      <c r="C4652" s="259"/>
      <c r="D4652" s="259"/>
      <c r="E4652" s="259"/>
      <c r="F4652" s="270"/>
      <c r="G4652" s="259"/>
      <c r="H4652" s="259"/>
      <c r="I4652" s="259"/>
      <c r="J4652" s="259"/>
    </row>
    <row r="4653" spans="1:10">
      <c r="A4653" s="259"/>
      <c r="B4653" s="259"/>
      <c r="C4653" s="259"/>
      <c r="D4653" s="259"/>
      <c r="E4653" s="259"/>
      <c r="F4653" s="270"/>
      <c r="G4653" s="259"/>
      <c r="H4653" s="259"/>
      <c r="I4653" s="259"/>
      <c r="J4653" s="259"/>
    </row>
    <row r="4654" spans="1:10">
      <c r="A4654" s="259"/>
      <c r="B4654" s="259"/>
      <c r="C4654" s="259"/>
      <c r="D4654" s="259"/>
      <c r="E4654" s="259"/>
      <c r="F4654" s="270"/>
      <c r="G4654" s="259"/>
      <c r="H4654" s="259"/>
      <c r="I4654" s="259"/>
      <c r="J4654" s="259"/>
    </row>
    <row r="4655" spans="1:10">
      <c r="A4655" s="259"/>
      <c r="B4655" s="259"/>
      <c r="C4655" s="259"/>
      <c r="D4655" s="259"/>
      <c r="E4655" s="259"/>
      <c r="F4655" s="270"/>
      <c r="G4655" s="259"/>
      <c r="H4655" s="259"/>
      <c r="I4655" s="259"/>
      <c r="J4655" s="259"/>
    </row>
    <row r="4656" spans="1:10">
      <c r="A4656" s="259"/>
      <c r="B4656" s="259"/>
      <c r="C4656" s="259"/>
      <c r="D4656" s="259"/>
      <c r="E4656" s="259"/>
      <c r="F4656" s="270"/>
      <c r="G4656" s="259"/>
      <c r="H4656" s="259"/>
      <c r="I4656" s="259"/>
      <c r="J4656" s="259"/>
    </row>
    <row r="4657" spans="1:10">
      <c r="A4657" s="259"/>
      <c r="B4657" s="259"/>
      <c r="C4657" s="259"/>
      <c r="D4657" s="259"/>
      <c r="E4657" s="259"/>
      <c r="F4657" s="270"/>
      <c r="G4657" s="259"/>
      <c r="H4657" s="259"/>
      <c r="I4657" s="259"/>
      <c r="J4657" s="259"/>
    </row>
    <row r="4658" spans="1:10">
      <c r="A4658" s="259"/>
      <c r="B4658" s="259"/>
      <c r="C4658" s="259"/>
      <c r="D4658" s="259"/>
      <c r="E4658" s="259"/>
      <c r="F4658" s="270"/>
      <c r="G4658" s="259"/>
      <c r="H4658" s="259"/>
      <c r="I4658" s="259"/>
      <c r="J4658" s="259"/>
    </row>
    <row r="4659" spans="1:10">
      <c r="A4659" s="259"/>
      <c r="B4659" s="259"/>
      <c r="C4659" s="259"/>
      <c r="D4659" s="259"/>
      <c r="E4659" s="259"/>
      <c r="F4659" s="270"/>
      <c r="G4659" s="259"/>
      <c r="H4659" s="259"/>
      <c r="I4659" s="259"/>
      <c r="J4659" s="259"/>
    </row>
    <row r="4660" spans="1:10">
      <c r="A4660" s="259"/>
      <c r="B4660" s="259"/>
      <c r="C4660" s="259"/>
      <c r="D4660" s="259"/>
      <c r="E4660" s="259"/>
      <c r="F4660" s="270"/>
      <c r="G4660" s="259"/>
      <c r="H4660" s="259"/>
      <c r="I4660" s="259"/>
      <c r="J4660" s="259"/>
    </row>
    <row r="4661" spans="1:10">
      <c r="A4661" s="259"/>
      <c r="B4661" s="259"/>
      <c r="C4661" s="259"/>
      <c r="D4661" s="259"/>
      <c r="E4661" s="259"/>
      <c r="F4661" s="270"/>
      <c r="G4661" s="259"/>
      <c r="H4661" s="259"/>
      <c r="I4661" s="259"/>
      <c r="J4661" s="259"/>
    </row>
    <row r="4662" spans="1:10">
      <c r="A4662" s="259"/>
      <c r="B4662" s="259"/>
      <c r="C4662" s="259"/>
      <c r="D4662" s="259"/>
      <c r="E4662" s="259"/>
      <c r="F4662" s="270"/>
      <c r="G4662" s="259"/>
      <c r="H4662" s="259"/>
      <c r="I4662" s="259"/>
      <c r="J4662" s="259"/>
    </row>
    <row r="4663" spans="1:10">
      <c r="A4663" s="259"/>
      <c r="B4663" s="259"/>
      <c r="C4663" s="259"/>
      <c r="D4663" s="259"/>
      <c r="E4663" s="259"/>
      <c r="F4663" s="270"/>
      <c r="G4663" s="259"/>
      <c r="H4663" s="259"/>
      <c r="I4663" s="259"/>
      <c r="J4663" s="259"/>
    </row>
    <row r="4664" spans="1:10">
      <c r="A4664" s="259"/>
      <c r="B4664" s="259"/>
      <c r="C4664" s="259"/>
      <c r="D4664" s="259"/>
      <c r="E4664" s="259"/>
      <c r="F4664" s="270"/>
      <c r="G4664" s="259"/>
      <c r="H4664" s="259"/>
      <c r="I4664" s="259"/>
      <c r="J4664" s="259"/>
    </row>
    <row r="4665" spans="1:10">
      <c r="A4665" s="259"/>
      <c r="B4665" s="259"/>
      <c r="C4665" s="259"/>
      <c r="D4665" s="259"/>
      <c r="E4665" s="259"/>
      <c r="F4665" s="270"/>
      <c r="G4665" s="259"/>
      <c r="H4665" s="259"/>
      <c r="I4665" s="259"/>
      <c r="J4665" s="259"/>
    </row>
    <row r="4666" spans="1:10">
      <c r="A4666" s="259"/>
      <c r="B4666" s="259"/>
      <c r="C4666" s="259"/>
      <c r="D4666" s="259"/>
      <c r="E4666" s="259"/>
      <c r="F4666" s="270"/>
      <c r="G4666" s="259"/>
      <c r="H4666" s="259"/>
      <c r="I4666" s="259"/>
      <c r="J4666" s="259"/>
    </row>
    <row r="4667" spans="1:10">
      <c r="A4667" s="259"/>
      <c r="B4667" s="259"/>
      <c r="C4667" s="259"/>
      <c r="D4667" s="259"/>
      <c r="E4667" s="259"/>
      <c r="F4667" s="270"/>
      <c r="G4667" s="259"/>
      <c r="H4667" s="259"/>
      <c r="I4667" s="259"/>
      <c r="J4667" s="259"/>
    </row>
    <row r="4668" spans="1:10">
      <c r="A4668" s="259"/>
      <c r="B4668" s="259"/>
      <c r="C4668" s="259"/>
      <c r="D4668" s="259"/>
      <c r="E4668" s="259"/>
      <c r="F4668" s="270"/>
      <c r="G4668" s="259"/>
      <c r="H4668" s="259"/>
      <c r="I4668" s="259"/>
      <c r="J4668" s="259"/>
    </row>
    <row r="4669" spans="1:10">
      <c r="A4669" s="259"/>
      <c r="B4669" s="259"/>
      <c r="C4669" s="259"/>
      <c r="D4669" s="259"/>
      <c r="E4669" s="259"/>
      <c r="F4669" s="270"/>
      <c r="G4669" s="259"/>
      <c r="H4669" s="259"/>
      <c r="I4669" s="259"/>
      <c r="J4669" s="259"/>
    </row>
    <row r="4670" spans="1:10">
      <c r="A4670" s="259"/>
      <c r="B4670" s="259"/>
      <c r="C4670" s="259"/>
      <c r="D4670" s="259"/>
      <c r="E4670" s="259"/>
      <c r="F4670" s="270"/>
      <c r="G4670" s="259"/>
      <c r="H4670" s="259"/>
      <c r="I4670" s="259"/>
      <c r="J4670" s="259"/>
    </row>
    <row r="4671" spans="1:10">
      <c r="A4671" s="259"/>
      <c r="B4671" s="259"/>
      <c r="C4671" s="259"/>
      <c r="D4671" s="259"/>
      <c r="E4671" s="259"/>
      <c r="F4671" s="270"/>
      <c r="G4671" s="259"/>
      <c r="H4671" s="259"/>
      <c r="I4671" s="259"/>
      <c r="J4671" s="259"/>
    </row>
    <row r="4672" spans="1:10">
      <c r="A4672" s="259"/>
      <c r="B4672" s="259"/>
      <c r="C4672" s="259"/>
      <c r="D4672" s="259"/>
      <c r="E4672" s="259"/>
      <c r="F4672" s="270"/>
      <c r="G4672" s="259"/>
      <c r="H4672" s="259"/>
      <c r="I4672" s="259"/>
      <c r="J4672" s="259"/>
    </row>
    <row r="4673" spans="1:10">
      <c r="A4673" s="259"/>
      <c r="B4673" s="259"/>
      <c r="C4673" s="259"/>
      <c r="D4673" s="259"/>
      <c r="E4673" s="259"/>
      <c r="F4673" s="270"/>
      <c r="G4673" s="259"/>
      <c r="H4673" s="259"/>
      <c r="I4673" s="259"/>
      <c r="J4673" s="259"/>
    </row>
    <row r="4674" spans="1:10">
      <c r="A4674" s="259"/>
      <c r="B4674" s="259"/>
      <c r="C4674" s="259"/>
      <c r="D4674" s="259"/>
      <c r="E4674" s="259"/>
      <c r="F4674" s="270"/>
      <c r="G4674" s="259"/>
      <c r="H4674" s="259"/>
      <c r="I4674" s="259"/>
      <c r="J4674" s="259"/>
    </row>
    <row r="4675" spans="1:10">
      <c r="A4675" s="259"/>
      <c r="B4675" s="259"/>
      <c r="C4675" s="259"/>
      <c r="D4675" s="259"/>
      <c r="E4675" s="259"/>
      <c r="F4675" s="270"/>
      <c r="G4675" s="259"/>
      <c r="H4675" s="259"/>
      <c r="I4675" s="259"/>
      <c r="J4675" s="259"/>
    </row>
    <row r="4676" spans="1:10">
      <c r="A4676" s="259"/>
      <c r="B4676" s="259"/>
      <c r="C4676" s="259"/>
      <c r="D4676" s="259"/>
      <c r="E4676" s="259"/>
      <c r="F4676" s="270"/>
      <c r="G4676" s="259"/>
      <c r="H4676" s="259"/>
      <c r="I4676" s="259"/>
      <c r="J4676" s="259"/>
    </row>
    <row r="4677" spans="1:10">
      <c r="A4677" s="259"/>
      <c r="B4677" s="259"/>
      <c r="C4677" s="259"/>
      <c r="D4677" s="259"/>
      <c r="E4677" s="259"/>
      <c r="F4677" s="270"/>
      <c r="G4677" s="259"/>
      <c r="H4677" s="259"/>
      <c r="I4677" s="259"/>
      <c r="J4677" s="259"/>
    </row>
    <row r="4678" spans="1:10">
      <c r="A4678" s="259"/>
      <c r="B4678" s="259"/>
      <c r="C4678" s="259"/>
      <c r="D4678" s="259"/>
      <c r="E4678" s="259"/>
      <c r="F4678" s="270"/>
      <c r="G4678" s="259"/>
      <c r="H4678" s="259"/>
      <c r="I4678" s="259"/>
      <c r="J4678" s="259"/>
    </row>
    <row r="4679" spans="1:10">
      <c r="A4679" s="259"/>
      <c r="B4679" s="259"/>
      <c r="C4679" s="259"/>
      <c r="D4679" s="259"/>
      <c r="E4679" s="259"/>
      <c r="F4679" s="270"/>
      <c r="G4679" s="259"/>
      <c r="H4679" s="259"/>
      <c r="I4679" s="259"/>
      <c r="J4679" s="259"/>
    </row>
    <row r="4680" spans="1:10">
      <c r="A4680" s="259"/>
      <c r="B4680" s="259"/>
      <c r="C4680" s="259"/>
      <c r="D4680" s="259"/>
      <c r="E4680" s="259"/>
      <c r="F4680" s="270"/>
      <c r="G4680" s="259"/>
      <c r="H4680" s="259"/>
      <c r="I4680" s="259"/>
      <c r="J4680" s="259"/>
    </row>
    <row r="4681" spans="1:10">
      <c r="A4681" s="259"/>
      <c r="B4681" s="259"/>
      <c r="C4681" s="259"/>
      <c r="D4681" s="259"/>
      <c r="E4681" s="259"/>
      <c r="F4681" s="270"/>
      <c r="G4681" s="259"/>
      <c r="H4681" s="259"/>
      <c r="I4681" s="259"/>
      <c r="J4681" s="259"/>
    </row>
    <row r="4682" spans="1:10">
      <c r="A4682" s="259"/>
      <c r="B4682" s="259"/>
      <c r="C4682" s="259"/>
      <c r="D4682" s="259"/>
      <c r="E4682" s="259"/>
      <c r="F4682" s="270"/>
      <c r="G4682" s="259"/>
      <c r="H4682" s="259"/>
      <c r="I4682" s="259"/>
      <c r="J4682" s="259"/>
    </row>
    <row r="4683" spans="1:10">
      <c r="A4683" s="259"/>
      <c r="B4683" s="259"/>
      <c r="C4683" s="259"/>
      <c r="D4683" s="259"/>
      <c r="E4683" s="259"/>
      <c r="F4683" s="270"/>
      <c r="G4683" s="259"/>
      <c r="H4683" s="259"/>
      <c r="I4683" s="259"/>
      <c r="J4683" s="259"/>
    </row>
    <row r="4684" spans="1:10">
      <c r="A4684" s="259"/>
      <c r="B4684" s="259"/>
      <c r="C4684" s="259"/>
      <c r="D4684" s="259"/>
      <c r="E4684" s="259"/>
      <c r="F4684" s="270"/>
      <c r="G4684" s="259"/>
      <c r="H4684" s="259"/>
      <c r="I4684" s="259"/>
      <c r="J4684" s="259"/>
    </row>
    <row r="4685" spans="1:10">
      <c r="A4685" s="259"/>
      <c r="B4685" s="259"/>
      <c r="C4685" s="259"/>
      <c r="D4685" s="259"/>
      <c r="E4685" s="259"/>
      <c r="F4685" s="270"/>
      <c r="G4685" s="259"/>
      <c r="H4685" s="259"/>
      <c r="I4685" s="259"/>
      <c r="J4685" s="259"/>
    </row>
    <row r="4686" spans="1:10">
      <c r="A4686" s="259"/>
      <c r="B4686" s="259"/>
      <c r="C4686" s="259"/>
      <c r="D4686" s="259"/>
      <c r="E4686" s="259"/>
      <c r="F4686" s="270"/>
      <c r="G4686" s="259"/>
      <c r="H4686" s="259"/>
      <c r="I4686" s="259"/>
      <c r="J4686" s="259"/>
    </row>
    <row r="4687" spans="1:10">
      <c r="A4687" s="259"/>
      <c r="B4687" s="259"/>
      <c r="C4687" s="259"/>
      <c r="D4687" s="259"/>
      <c r="E4687" s="259"/>
      <c r="F4687" s="270"/>
      <c r="G4687" s="259"/>
      <c r="H4687" s="259"/>
      <c r="I4687" s="259"/>
      <c r="J4687" s="259"/>
    </row>
    <row r="4688" spans="1:10">
      <c r="A4688" s="259"/>
      <c r="B4688" s="259"/>
      <c r="C4688" s="259"/>
      <c r="D4688" s="259"/>
      <c r="E4688" s="259"/>
      <c r="F4688" s="270"/>
      <c r="G4688" s="259"/>
      <c r="H4688" s="259"/>
      <c r="I4688" s="259"/>
      <c r="J4688" s="259"/>
    </row>
    <row r="4689" spans="1:10">
      <c r="A4689" s="259"/>
      <c r="B4689" s="259"/>
      <c r="C4689" s="259"/>
      <c r="D4689" s="259"/>
      <c r="E4689" s="259"/>
      <c r="F4689" s="270"/>
      <c r="G4689" s="259"/>
      <c r="H4689" s="259"/>
      <c r="I4689" s="259"/>
      <c r="J4689" s="259"/>
    </row>
    <row r="4690" spans="1:10">
      <c r="A4690" s="259"/>
      <c r="B4690" s="259"/>
      <c r="C4690" s="259"/>
      <c r="D4690" s="259"/>
      <c r="E4690" s="259"/>
      <c r="F4690" s="270"/>
      <c r="G4690" s="259"/>
      <c r="H4690" s="259"/>
      <c r="I4690" s="259"/>
      <c r="J4690" s="259"/>
    </row>
    <row r="4691" spans="1:10">
      <c r="A4691" s="259"/>
      <c r="B4691" s="259"/>
      <c r="C4691" s="259"/>
      <c r="D4691" s="259"/>
      <c r="E4691" s="259"/>
      <c r="F4691" s="270"/>
      <c r="G4691" s="259"/>
      <c r="H4691" s="259"/>
      <c r="I4691" s="259"/>
      <c r="J4691" s="259"/>
    </row>
    <row r="4692" spans="1:10">
      <c r="A4692" s="259"/>
      <c r="B4692" s="259"/>
      <c r="C4692" s="259"/>
      <c r="D4692" s="259"/>
      <c r="E4692" s="259"/>
      <c r="F4692" s="270"/>
      <c r="G4692" s="259"/>
      <c r="H4692" s="259"/>
      <c r="I4692" s="259"/>
      <c r="J4692" s="259"/>
    </row>
    <row r="4693" spans="1:10">
      <c r="A4693" s="259"/>
      <c r="B4693" s="259"/>
      <c r="C4693" s="259"/>
      <c r="D4693" s="259"/>
      <c r="E4693" s="259"/>
      <c r="F4693" s="270"/>
      <c r="G4693" s="259"/>
      <c r="H4693" s="259"/>
      <c r="I4693" s="259"/>
      <c r="J4693" s="259"/>
    </row>
    <row r="4694" spans="1:10">
      <c r="A4694" s="259"/>
      <c r="B4694" s="259"/>
      <c r="C4694" s="259"/>
      <c r="D4694" s="259"/>
      <c r="E4694" s="259"/>
      <c r="F4694" s="270"/>
      <c r="G4694" s="259"/>
      <c r="H4694" s="259"/>
      <c r="I4694" s="259"/>
      <c r="J4694" s="259"/>
    </row>
    <row r="4695" spans="1:10">
      <c r="A4695" s="259"/>
      <c r="B4695" s="259"/>
      <c r="C4695" s="259"/>
      <c r="D4695" s="259"/>
      <c r="E4695" s="259"/>
      <c r="F4695" s="270"/>
      <c r="G4695" s="259"/>
      <c r="H4695" s="259"/>
      <c r="I4695" s="259"/>
      <c r="J4695" s="259"/>
    </row>
    <row r="4696" spans="1:10">
      <c r="A4696" s="259"/>
      <c r="B4696" s="259"/>
      <c r="C4696" s="259"/>
      <c r="D4696" s="259"/>
      <c r="E4696" s="259"/>
      <c r="F4696" s="270"/>
      <c r="G4696" s="259"/>
      <c r="H4696" s="259"/>
      <c r="I4696" s="259"/>
      <c r="J4696" s="259"/>
    </row>
    <row r="4697" spans="1:10">
      <c r="A4697" s="259"/>
      <c r="B4697" s="259"/>
      <c r="C4697" s="259"/>
      <c r="D4697" s="259"/>
      <c r="E4697" s="259"/>
      <c r="F4697" s="270"/>
      <c r="G4697" s="259"/>
      <c r="H4697" s="259"/>
      <c r="I4697" s="259"/>
      <c r="J4697" s="259"/>
    </row>
    <row r="4698" spans="1:10">
      <c r="A4698" s="259"/>
      <c r="B4698" s="259"/>
      <c r="C4698" s="259"/>
      <c r="D4698" s="259"/>
      <c r="E4698" s="259"/>
      <c r="F4698" s="270"/>
      <c r="G4698" s="259"/>
      <c r="H4698" s="259"/>
      <c r="I4698" s="259"/>
      <c r="J4698" s="259"/>
    </row>
    <row r="4699" spans="1:10">
      <c r="A4699" s="259"/>
      <c r="B4699" s="259"/>
      <c r="C4699" s="259"/>
      <c r="D4699" s="259"/>
      <c r="E4699" s="259"/>
      <c r="F4699" s="270"/>
      <c r="G4699" s="259"/>
      <c r="H4699" s="259"/>
      <c r="I4699" s="259"/>
      <c r="J4699" s="259"/>
    </row>
    <row r="4700" spans="1:10">
      <c r="A4700" s="259"/>
      <c r="B4700" s="259"/>
      <c r="C4700" s="259"/>
      <c r="D4700" s="259"/>
      <c r="E4700" s="259"/>
      <c r="F4700" s="270"/>
      <c r="G4700" s="259"/>
      <c r="H4700" s="259"/>
      <c r="I4700" s="259"/>
      <c r="J4700" s="259"/>
    </row>
    <row r="4701" spans="1:10">
      <c r="A4701" s="259"/>
      <c r="B4701" s="259"/>
      <c r="C4701" s="259"/>
      <c r="D4701" s="259"/>
      <c r="E4701" s="259"/>
      <c r="F4701" s="270"/>
      <c r="G4701" s="259"/>
      <c r="H4701" s="259"/>
      <c r="I4701" s="259"/>
      <c r="J4701" s="259"/>
    </row>
    <row r="4702" spans="1:10">
      <c r="A4702" s="259"/>
      <c r="B4702" s="259"/>
      <c r="C4702" s="259"/>
      <c r="D4702" s="259"/>
      <c r="E4702" s="259"/>
      <c r="F4702" s="270"/>
      <c r="G4702" s="259"/>
      <c r="H4702" s="259"/>
      <c r="I4702" s="259"/>
      <c r="J4702" s="259"/>
    </row>
    <row r="4703" spans="1:10">
      <c r="A4703" s="259"/>
      <c r="B4703" s="259"/>
      <c r="C4703" s="259"/>
      <c r="D4703" s="259"/>
      <c r="E4703" s="259"/>
      <c r="F4703" s="270"/>
      <c r="G4703" s="259"/>
      <c r="H4703" s="259"/>
      <c r="I4703" s="259"/>
      <c r="J4703" s="259"/>
    </row>
    <row r="4704" spans="1:10">
      <c r="A4704" s="259"/>
      <c r="B4704" s="259"/>
      <c r="C4704" s="259"/>
      <c r="D4704" s="259"/>
      <c r="E4704" s="259"/>
      <c r="F4704" s="270"/>
      <c r="G4704" s="259"/>
      <c r="H4704" s="259"/>
      <c r="I4704" s="259"/>
      <c r="J4704" s="259"/>
    </row>
    <row r="4705" spans="1:10">
      <c r="A4705" s="259"/>
      <c r="B4705" s="259"/>
      <c r="C4705" s="259"/>
      <c r="D4705" s="259"/>
      <c r="E4705" s="259"/>
      <c r="F4705" s="270"/>
      <c r="G4705" s="259"/>
      <c r="H4705" s="259"/>
      <c r="I4705" s="259"/>
      <c r="J4705" s="259"/>
    </row>
    <row r="4706" spans="1:10">
      <c r="A4706" s="259"/>
      <c r="B4706" s="259"/>
      <c r="C4706" s="259"/>
      <c r="D4706" s="259"/>
      <c r="E4706" s="259"/>
      <c r="F4706" s="270"/>
      <c r="G4706" s="259"/>
      <c r="H4706" s="259"/>
      <c r="I4706" s="259"/>
      <c r="J4706" s="259"/>
    </row>
    <row r="4707" spans="1:10">
      <c r="A4707" s="259"/>
      <c r="B4707" s="259"/>
      <c r="C4707" s="259"/>
      <c r="D4707" s="259"/>
      <c r="E4707" s="259"/>
      <c r="F4707" s="270"/>
      <c r="G4707" s="259"/>
      <c r="H4707" s="259"/>
      <c r="I4707" s="259"/>
      <c r="J4707" s="259"/>
    </row>
    <row r="4708" spans="1:10">
      <c r="A4708" s="259"/>
      <c r="B4708" s="259"/>
      <c r="C4708" s="259"/>
      <c r="D4708" s="259"/>
      <c r="E4708" s="259"/>
      <c r="F4708" s="270"/>
      <c r="G4708" s="259"/>
      <c r="H4708" s="259"/>
      <c r="I4708" s="259"/>
      <c r="J4708" s="259"/>
    </row>
    <row r="4709" spans="1:10">
      <c r="A4709" s="259"/>
      <c r="B4709" s="259"/>
      <c r="C4709" s="259"/>
      <c r="D4709" s="259"/>
      <c r="E4709" s="259"/>
      <c r="F4709" s="270"/>
      <c r="G4709" s="259"/>
      <c r="H4709" s="259"/>
      <c r="I4709" s="259"/>
      <c r="J4709" s="259"/>
    </row>
    <row r="4710" spans="1:10">
      <c r="A4710" s="259"/>
      <c r="B4710" s="259"/>
      <c r="C4710" s="259"/>
      <c r="D4710" s="259"/>
      <c r="E4710" s="259"/>
      <c r="F4710" s="270"/>
      <c r="G4710" s="259"/>
      <c r="H4710" s="259"/>
      <c r="I4710" s="259"/>
      <c r="J4710" s="259"/>
    </row>
    <row r="4711" spans="1:10">
      <c r="A4711" s="259"/>
      <c r="B4711" s="259"/>
      <c r="C4711" s="259"/>
      <c r="D4711" s="259"/>
      <c r="E4711" s="259"/>
      <c r="F4711" s="270"/>
      <c r="G4711" s="259"/>
      <c r="H4711" s="259"/>
      <c r="I4711" s="259"/>
      <c r="J4711" s="259"/>
    </row>
    <row r="4712" spans="1:10">
      <c r="A4712" s="259"/>
      <c r="B4712" s="259"/>
      <c r="C4712" s="259"/>
      <c r="D4712" s="259"/>
      <c r="E4712" s="259"/>
      <c r="F4712" s="270"/>
      <c r="G4712" s="259"/>
      <c r="H4712" s="259"/>
      <c r="I4712" s="259"/>
      <c r="J4712" s="259"/>
    </row>
    <row r="4713" spans="1:10">
      <c r="A4713" s="259"/>
      <c r="B4713" s="259"/>
      <c r="C4713" s="259"/>
      <c r="D4713" s="259"/>
      <c r="E4713" s="259"/>
      <c r="F4713" s="270"/>
      <c r="G4713" s="259"/>
      <c r="H4713" s="259"/>
      <c r="I4713" s="259"/>
      <c r="J4713" s="259"/>
    </row>
    <row r="4714" spans="1:10">
      <c r="A4714" s="259"/>
      <c r="B4714" s="259"/>
      <c r="C4714" s="259"/>
      <c r="D4714" s="259"/>
      <c r="E4714" s="259"/>
      <c r="F4714" s="270"/>
      <c r="G4714" s="259"/>
      <c r="H4714" s="259"/>
      <c r="I4714" s="259"/>
      <c r="J4714" s="259"/>
    </row>
    <row r="4715" spans="1:10">
      <c r="A4715" s="259"/>
      <c r="B4715" s="259"/>
      <c r="C4715" s="259"/>
      <c r="D4715" s="259"/>
      <c r="E4715" s="259"/>
      <c r="F4715" s="270"/>
      <c r="G4715" s="259"/>
      <c r="H4715" s="259"/>
      <c r="I4715" s="259"/>
      <c r="J4715" s="259"/>
    </row>
    <row r="4716" spans="1:10">
      <c r="A4716" s="259"/>
      <c r="B4716" s="259"/>
      <c r="C4716" s="259"/>
      <c r="D4716" s="259"/>
      <c r="E4716" s="259"/>
      <c r="F4716" s="270"/>
      <c r="G4716" s="259"/>
      <c r="H4716" s="259"/>
      <c r="I4716" s="259"/>
      <c r="J4716" s="259"/>
    </row>
    <row r="4717" spans="1:10">
      <c r="A4717" s="259"/>
      <c r="B4717" s="259"/>
      <c r="C4717" s="259"/>
      <c r="D4717" s="259"/>
      <c r="E4717" s="259"/>
      <c r="F4717" s="270"/>
      <c r="G4717" s="259"/>
      <c r="H4717" s="259"/>
      <c r="I4717" s="259"/>
      <c r="J4717" s="259"/>
    </row>
    <row r="4718" spans="1:10">
      <c r="A4718" s="259"/>
      <c r="B4718" s="259"/>
      <c r="C4718" s="259"/>
      <c r="D4718" s="259"/>
      <c r="E4718" s="259"/>
      <c r="F4718" s="270"/>
      <c r="G4718" s="259"/>
      <c r="H4718" s="259"/>
      <c r="I4718" s="259"/>
      <c r="J4718" s="259"/>
    </row>
    <row r="4719" spans="1:10">
      <c r="A4719" s="259"/>
      <c r="B4719" s="259"/>
      <c r="C4719" s="259"/>
      <c r="D4719" s="259"/>
      <c r="E4719" s="259"/>
      <c r="F4719" s="270"/>
      <c r="G4719" s="259"/>
      <c r="H4719" s="259"/>
      <c r="I4719" s="259"/>
      <c r="J4719" s="259"/>
    </row>
    <row r="4720" spans="1:10">
      <c r="A4720" s="259"/>
      <c r="B4720" s="259"/>
      <c r="C4720" s="259"/>
      <c r="D4720" s="259"/>
      <c r="E4720" s="259"/>
      <c r="F4720" s="270"/>
      <c r="G4720" s="259"/>
      <c r="H4720" s="259"/>
      <c r="I4720" s="259"/>
      <c r="J4720" s="259"/>
    </row>
    <row r="4721" spans="1:10">
      <c r="A4721" s="259"/>
      <c r="B4721" s="259"/>
      <c r="C4721" s="259"/>
      <c r="D4721" s="259"/>
      <c r="E4721" s="259"/>
      <c r="F4721" s="270"/>
      <c r="G4721" s="259"/>
      <c r="H4721" s="259"/>
      <c r="I4721" s="259"/>
      <c r="J4721" s="259"/>
    </row>
    <row r="4722" spans="1:10">
      <c r="A4722" s="259"/>
      <c r="B4722" s="259"/>
      <c r="C4722" s="259"/>
      <c r="D4722" s="259"/>
      <c r="E4722" s="259"/>
      <c r="F4722" s="270"/>
      <c r="G4722" s="259"/>
      <c r="H4722" s="259"/>
      <c r="I4722" s="259"/>
      <c r="J4722" s="259"/>
    </row>
    <row r="4723" spans="1:10">
      <c r="A4723" s="259"/>
      <c r="B4723" s="259"/>
      <c r="C4723" s="259"/>
      <c r="D4723" s="259"/>
      <c r="E4723" s="259"/>
      <c r="F4723" s="270"/>
      <c r="G4723" s="259"/>
      <c r="H4723" s="259"/>
      <c r="I4723" s="259"/>
      <c r="J4723" s="259"/>
    </row>
    <row r="4724" spans="1:10">
      <c r="A4724" s="259"/>
      <c r="B4724" s="259"/>
      <c r="C4724" s="259"/>
      <c r="D4724" s="259"/>
      <c r="E4724" s="259"/>
      <c r="F4724" s="270"/>
      <c r="G4724" s="259"/>
      <c r="H4724" s="259"/>
      <c r="I4724" s="259"/>
      <c r="J4724" s="259"/>
    </row>
    <row r="4725" spans="1:10">
      <c r="A4725" s="259"/>
      <c r="B4725" s="259"/>
      <c r="C4725" s="259"/>
      <c r="D4725" s="259"/>
      <c r="E4725" s="259"/>
      <c r="F4725" s="270"/>
      <c r="G4725" s="259"/>
      <c r="H4725" s="259"/>
      <c r="I4725" s="259"/>
      <c r="J4725" s="259"/>
    </row>
    <row r="4726" spans="1:10">
      <c r="A4726" s="259"/>
      <c r="B4726" s="259"/>
      <c r="C4726" s="259"/>
      <c r="D4726" s="259"/>
      <c r="E4726" s="259"/>
      <c r="F4726" s="270"/>
      <c r="G4726" s="259"/>
      <c r="H4726" s="259"/>
      <c r="I4726" s="259"/>
      <c r="J4726" s="259"/>
    </row>
    <row r="4727" spans="1:10">
      <c r="A4727" s="259"/>
      <c r="B4727" s="259"/>
      <c r="C4727" s="259"/>
      <c r="D4727" s="259"/>
      <c r="E4727" s="259"/>
      <c r="F4727" s="270"/>
      <c r="G4727" s="259"/>
      <c r="H4727" s="259"/>
      <c r="I4727" s="259"/>
      <c r="J4727" s="259"/>
    </row>
    <row r="4728" spans="1:10">
      <c r="A4728" s="259"/>
      <c r="B4728" s="259"/>
      <c r="C4728" s="259"/>
      <c r="D4728" s="259"/>
      <c r="E4728" s="259"/>
      <c r="F4728" s="270"/>
      <c r="G4728" s="259"/>
      <c r="H4728" s="259"/>
      <c r="I4728" s="259"/>
      <c r="J4728" s="259"/>
    </row>
    <row r="4729" spans="1:10">
      <c r="A4729" s="259"/>
      <c r="B4729" s="259"/>
      <c r="C4729" s="259"/>
      <c r="D4729" s="259"/>
      <c r="E4729" s="259"/>
      <c r="F4729" s="270"/>
      <c r="G4729" s="259"/>
      <c r="H4729" s="259"/>
      <c r="I4729" s="259"/>
      <c r="J4729" s="259"/>
    </row>
    <row r="4730" spans="1:10">
      <c r="A4730" s="259"/>
      <c r="B4730" s="259"/>
      <c r="C4730" s="259"/>
      <c r="D4730" s="259"/>
      <c r="E4730" s="259"/>
      <c r="F4730" s="270"/>
      <c r="G4730" s="259"/>
      <c r="H4730" s="259"/>
      <c r="I4730" s="259"/>
      <c r="J4730" s="259"/>
    </row>
    <row r="4731" spans="1:10">
      <c r="A4731" s="259"/>
      <c r="B4731" s="259"/>
      <c r="C4731" s="259"/>
      <c r="D4731" s="259"/>
      <c r="E4731" s="259"/>
      <c r="F4731" s="270"/>
      <c r="G4731" s="259"/>
      <c r="H4731" s="259"/>
      <c r="I4731" s="259"/>
      <c r="J4731" s="259"/>
    </row>
    <row r="4732" spans="1:10">
      <c r="A4732" s="259"/>
      <c r="B4732" s="259"/>
      <c r="C4732" s="259"/>
      <c r="D4732" s="259"/>
      <c r="E4732" s="259"/>
      <c r="F4732" s="270"/>
      <c r="G4732" s="259"/>
      <c r="H4732" s="259"/>
      <c r="I4732" s="259"/>
      <c r="J4732" s="259"/>
    </row>
    <row r="4733" spans="1:10">
      <c r="A4733" s="259"/>
      <c r="B4733" s="259"/>
      <c r="C4733" s="259"/>
      <c r="D4733" s="259"/>
      <c r="E4733" s="259"/>
      <c r="F4733" s="270"/>
      <c r="G4733" s="259"/>
      <c r="H4733" s="259"/>
      <c r="I4733" s="259"/>
      <c r="J4733" s="259"/>
    </row>
    <row r="4734" spans="1:10">
      <c r="A4734" s="259"/>
      <c r="B4734" s="259"/>
      <c r="C4734" s="259"/>
      <c r="D4734" s="259"/>
      <c r="E4734" s="259"/>
      <c r="F4734" s="270"/>
      <c r="G4734" s="259"/>
      <c r="H4734" s="259"/>
      <c r="I4734" s="259"/>
      <c r="J4734" s="259"/>
    </row>
    <row r="4735" spans="1:10">
      <c r="A4735" s="259"/>
      <c r="B4735" s="259"/>
      <c r="C4735" s="259"/>
      <c r="D4735" s="259"/>
      <c r="E4735" s="259"/>
      <c r="F4735" s="270"/>
      <c r="G4735" s="259"/>
      <c r="H4735" s="259"/>
      <c r="I4735" s="259"/>
      <c r="J4735" s="259"/>
    </row>
    <row r="4736" spans="1:10">
      <c r="A4736" s="259"/>
      <c r="B4736" s="259"/>
      <c r="C4736" s="259"/>
      <c r="D4736" s="259"/>
      <c r="E4736" s="259"/>
      <c r="F4736" s="270"/>
      <c r="G4736" s="259"/>
      <c r="H4736" s="259"/>
      <c r="I4736" s="259"/>
      <c r="J4736" s="259"/>
    </row>
    <row r="4737" spans="1:10">
      <c r="A4737" s="259"/>
      <c r="B4737" s="259"/>
      <c r="C4737" s="259"/>
      <c r="D4737" s="259"/>
      <c r="E4737" s="259"/>
      <c r="F4737" s="270"/>
      <c r="G4737" s="259"/>
      <c r="H4737" s="259"/>
      <c r="I4737" s="259"/>
      <c r="J4737" s="259"/>
    </row>
    <row r="4738" spans="1:10">
      <c r="A4738" s="259"/>
      <c r="B4738" s="259"/>
      <c r="C4738" s="259"/>
      <c r="D4738" s="259"/>
      <c r="E4738" s="259"/>
      <c r="F4738" s="270"/>
      <c r="G4738" s="259"/>
      <c r="H4738" s="259"/>
      <c r="I4738" s="259"/>
      <c r="J4738" s="259"/>
    </row>
    <row r="4739" spans="1:10">
      <c r="A4739" s="259"/>
      <c r="B4739" s="259"/>
      <c r="C4739" s="259"/>
      <c r="D4739" s="259"/>
      <c r="E4739" s="259"/>
      <c r="F4739" s="270"/>
      <c r="G4739" s="259"/>
      <c r="H4739" s="259"/>
      <c r="I4739" s="259"/>
      <c r="J4739" s="259"/>
    </row>
    <row r="4740" spans="1:10">
      <c r="A4740" s="259"/>
      <c r="B4740" s="259"/>
      <c r="C4740" s="259"/>
      <c r="D4740" s="259"/>
      <c r="E4740" s="259"/>
      <c r="F4740" s="270"/>
      <c r="G4740" s="259"/>
      <c r="H4740" s="259"/>
      <c r="I4740" s="259"/>
      <c r="J4740" s="259"/>
    </row>
    <row r="4741" spans="1:10">
      <c r="A4741" s="259"/>
      <c r="B4741" s="259"/>
      <c r="C4741" s="259"/>
      <c r="D4741" s="259"/>
      <c r="E4741" s="259"/>
      <c r="F4741" s="270"/>
      <c r="G4741" s="259"/>
      <c r="H4741" s="259"/>
      <c r="I4741" s="259"/>
      <c r="J4741" s="259"/>
    </row>
    <row r="4742" spans="1:10">
      <c r="A4742" s="259"/>
      <c r="B4742" s="259"/>
      <c r="C4742" s="259"/>
      <c r="D4742" s="259"/>
      <c r="E4742" s="259"/>
      <c r="F4742" s="270"/>
      <c r="G4742" s="259"/>
      <c r="H4742" s="259"/>
      <c r="I4742" s="259"/>
      <c r="J4742" s="259"/>
    </row>
    <row r="4743" spans="1:10">
      <c r="A4743" s="259"/>
      <c r="B4743" s="259"/>
      <c r="C4743" s="259"/>
      <c r="D4743" s="259"/>
      <c r="E4743" s="259"/>
      <c r="F4743" s="270"/>
      <c r="G4743" s="259"/>
      <c r="H4743" s="259"/>
      <c r="I4743" s="259"/>
      <c r="J4743" s="259"/>
    </row>
    <row r="4744" spans="1:10">
      <c r="A4744" s="259"/>
      <c r="B4744" s="259"/>
      <c r="C4744" s="259"/>
      <c r="D4744" s="259"/>
      <c r="E4744" s="259"/>
      <c r="F4744" s="270"/>
      <c r="G4744" s="259"/>
      <c r="H4744" s="259"/>
      <c r="I4744" s="259"/>
      <c r="J4744" s="259"/>
    </row>
    <row r="4745" spans="1:10">
      <c r="A4745" s="259"/>
      <c r="B4745" s="259"/>
      <c r="C4745" s="259"/>
      <c r="D4745" s="259"/>
      <c r="E4745" s="259"/>
      <c r="F4745" s="270"/>
      <c r="G4745" s="259"/>
      <c r="H4745" s="259"/>
      <c r="I4745" s="259"/>
      <c r="J4745" s="259"/>
    </row>
    <row r="4746" spans="1:10">
      <c r="A4746" s="259"/>
      <c r="B4746" s="259"/>
      <c r="C4746" s="259"/>
      <c r="D4746" s="259"/>
      <c r="E4746" s="259"/>
      <c r="F4746" s="270"/>
      <c r="G4746" s="259"/>
      <c r="H4746" s="259"/>
      <c r="I4746" s="259"/>
      <c r="J4746" s="259"/>
    </row>
    <row r="4747" spans="1:10">
      <c r="A4747" s="259"/>
      <c r="B4747" s="259"/>
      <c r="C4747" s="259"/>
      <c r="D4747" s="259"/>
      <c r="E4747" s="259"/>
      <c r="F4747" s="270"/>
      <c r="G4747" s="259"/>
      <c r="H4747" s="259"/>
      <c r="I4747" s="259"/>
      <c r="J4747" s="259"/>
    </row>
    <row r="4748" spans="1:10">
      <c r="A4748" s="259"/>
      <c r="B4748" s="259"/>
      <c r="C4748" s="259"/>
      <c r="D4748" s="259"/>
      <c r="E4748" s="259"/>
      <c r="F4748" s="270"/>
      <c r="G4748" s="259"/>
      <c r="H4748" s="259"/>
      <c r="I4748" s="259"/>
      <c r="J4748" s="259"/>
    </row>
    <row r="4749" spans="1:10">
      <c r="A4749" s="259"/>
      <c r="B4749" s="259"/>
      <c r="C4749" s="259"/>
      <c r="D4749" s="259"/>
      <c r="E4749" s="259"/>
      <c r="F4749" s="270"/>
      <c r="G4749" s="259"/>
      <c r="H4749" s="259"/>
      <c r="I4749" s="259"/>
      <c r="J4749" s="259"/>
    </row>
    <row r="4750" spans="1:10">
      <c r="A4750" s="259"/>
      <c r="B4750" s="259"/>
      <c r="C4750" s="259"/>
      <c r="D4750" s="259"/>
      <c r="E4750" s="259"/>
      <c r="F4750" s="270"/>
      <c r="G4750" s="259"/>
      <c r="H4750" s="259"/>
      <c r="I4750" s="259"/>
      <c r="J4750" s="259"/>
    </row>
    <row r="4751" spans="1:10">
      <c r="A4751" s="259"/>
      <c r="B4751" s="259"/>
      <c r="C4751" s="259"/>
      <c r="D4751" s="259"/>
      <c r="E4751" s="259"/>
      <c r="F4751" s="270"/>
      <c r="G4751" s="259"/>
      <c r="H4751" s="259"/>
      <c r="I4751" s="259"/>
      <c r="J4751" s="259"/>
    </row>
    <row r="4752" spans="1:10">
      <c r="A4752" s="259"/>
      <c r="B4752" s="259"/>
      <c r="C4752" s="259"/>
      <c r="D4752" s="259"/>
      <c r="E4752" s="259"/>
      <c r="F4752" s="270"/>
      <c r="G4752" s="259"/>
      <c r="H4752" s="259"/>
      <c r="I4752" s="259"/>
      <c r="J4752" s="259"/>
    </row>
    <row r="4753" spans="1:10">
      <c r="A4753" s="259"/>
      <c r="B4753" s="259"/>
      <c r="C4753" s="259"/>
      <c r="D4753" s="259"/>
      <c r="E4753" s="259"/>
      <c r="F4753" s="270"/>
      <c r="G4753" s="259"/>
      <c r="H4753" s="259"/>
      <c r="I4753" s="259"/>
      <c r="J4753" s="259"/>
    </row>
    <row r="4754" spans="1:10">
      <c r="A4754" s="259"/>
      <c r="B4754" s="259"/>
      <c r="C4754" s="259"/>
      <c r="D4754" s="259"/>
      <c r="E4754" s="259"/>
      <c r="F4754" s="270"/>
      <c r="G4754" s="259"/>
      <c r="H4754" s="259"/>
      <c r="I4754" s="259"/>
      <c r="J4754" s="259"/>
    </row>
    <row r="4755" spans="1:10">
      <c r="A4755" s="259"/>
      <c r="B4755" s="259"/>
      <c r="C4755" s="259"/>
      <c r="D4755" s="259"/>
      <c r="E4755" s="259"/>
      <c r="F4755" s="270"/>
      <c r="G4755" s="259"/>
      <c r="H4755" s="259"/>
      <c r="I4755" s="259"/>
      <c r="J4755" s="259"/>
    </row>
    <row r="4756" spans="1:10">
      <c r="A4756" s="259"/>
      <c r="B4756" s="259"/>
      <c r="C4756" s="259"/>
      <c r="D4756" s="259"/>
      <c r="E4756" s="259"/>
      <c r="F4756" s="270"/>
      <c r="G4756" s="259"/>
      <c r="H4756" s="259"/>
      <c r="I4756" s="259"/>
      <c r="J4756" s="259"/>
    </row>
    <row r="4757" spans="1:10">
      <c r="A4757" s="259"/>
      <c r="B4757" s="259"/>
      <c r="C4757" s="259"/>
      <c r="D4757" s="259"/>
      <c r="E4757" s="259"/>
      <c r="F4757" s="270"/>
      <c r="G4757" s="259"/>
      <c r="H4757" s="259"/>
      <c r="I4757" s="259"/>
      <c r="J4757" s="259"/>
    </row>
    <row r="4758" spans="1:10">
      <c r="A4758" s="259"/>
      <c r="B4758" s="259"/>
      <c r="C4758" s="259"/>
      <c r="D4758" s="259"/>
      <c r="E4758" s="259"/>
      <c r="F4758" s="270"/>
      <c r="G4758" s="259"/>
      <c r="H4758" s="259"/>
      <c r="I4758" s="259"/>
      <c r="J4758" s="259"/>
    </row>
    <row r="4759" spans="1:10">
      <c r="A4759" s="259"/>
      <c r="B4759" s="259"/>
      <c r="C4759" s="259"/>
      <c r="D4759" s="259"/>
      <c r="E4759" s="259"/>
      <c r="F4759" s="270"/>
      <c r="G4759" s="259"/>
      <c r="H4759" s="259"/>
      <c r="I4759" s="259"/>
      <c r="J4759" s="259"/>
    </row>
    <row r="4760" spans="1:10">
      <c r="A4760" s="259"/>
      <c r="B4760" s="259"/>
      <c r="C4760" s="259"/>
      <c r="D4760" s="259"/>
      <c r="E4760" s="259"/>
      <c r="F4760" s="270"/>
      <c r="G4760" s="259"/>
      <c r="H4760" s="259"/>
      <c r="I4760" s="259"/>
      <c r="J4760" s="259"/>
    </row>
    <row r="4761" spans="1:10">
      <c r="A4761" s="259"/>
      <c r="B4761" s="259"/>
      <c r="C4761" s="259"/>
      <c r="D4761" s="259"/>
      <c r="E4761" s="259"/>
      <c r="F4761" s="270"/>
      <c r="G4761" s="259"/>
      <c r="H4761" s="259"/>
      <c r="I4761" s="259"/>
      <c r="J4761" s="259"/>
    </row>
    <row r="4762" spans="1:10">
      <c r="A4762" s="259"/>
      <c r="B4762" s="259"/>
      <c r="C4762" s="259"/>
      <c r="D4762" s="259"/>
      <c r="E4762" s="259"/>
      <c r="F4762" s="270"/>
      <c r="G4762" s="259"/>
      <c r="H4762" s="259"/>
      <c r="I4762" s="259"/>
      <c r="J4762" s="259"/>
    </row>
    <row r="4763" spans="1:10">
      <c r="A4763" s="259"/>
      <c r="B4763" s="259"/>
      <c r="C4763" s="259"/>
      <c r="D4763" s="259"/>
      <c r="E4763" s="259"/>
      <c r="F4763" s="270"/>
      <c r="G4763" s="259"/>
      <c r="H4763" s="259"/>
      <c r="I4763" s="259"/>
      <c r="J4763" s="259"/>
    </row>
    <row r="4764" spans="1:10">
      <c r="A4764" s="259"/>
      <c r="B4764" s="259"/>
      <c r="C4764" s="259"/>
      <c r="D4764" s="259"/>
      <c r="E4764" s="259"/>
      <c r="F4764" s="270"/>
      <c r="G4764" s="259"/>
      <c r="H4764" s="259"/>
      <c r="I4764" s="259"/>
      <c r="J4764" s="259"/>
    </row>
    <row r="4765" spans="1:10">
      <c r="A4765" s="259"/>
      <c r="B4765" s="259"/>
      <c r="C4765" s="259"/>
      <c r="D4765" s="259"/>
      <c r="E4765" s="259"/>
      <c r="F4765" s="270"/>
      <c r="G4765" s="259"/>
      <c r="H4765" s="259"/>
      <c r="I4765" s="259"/>
      <c r="J4765" s="259"/>
    </row>
    <row r="4766" spans="1:10">
      <c r="A4766" s="259"/>
      <c r="B4766" s="259"/>
      <c r="C4766" s="259"/>
      <c r="D4766" s="259"/>
      <c r="E4766" s="259"/>
      <c r="F4766" s="270"/>
      <c r="G4766" s="259"/>
      <c r="H4766" s="259"/>
      <c r="I4766" s="259"/>
      <c r="J4766" s="259"/>
    </row>
    <row r="4767" spans="1:10">
      <c r="A4767" s="259"/>
      <c r="B4767" s="259"/>
      <c r="C4767" s="259"/>
      <c r="D4767" s="259"/>
      <c r="E4767" s="259"/>
      <c r="F4767" s="270"/>
      <c r="G4767" s="259"/>
      <c r="H4767" s="259"/>
      <c r="I4767" s="259"/>
      <c r="J4767" s="259"/>
    </row>
    <row r="4768" spans="1:10">
      <c r="A4768" s="259"/>
      <c r="B4768" s="259"/>
      <c r="C4768" s="259"/>
      <c r="D4768" s="259"/>
      <c r="E4768" s="259"/>
      <c r="F4768" s="270"/>
      <c r="G4768" s="259"/>
      <c r="H4768" s="259"/>
      <c r="I4768" s="259"/>
      <c r="J4768" s="259"/>
    </row>
    <row r="4769" spans="1:10">
      <c r="A4769" s="259"/>
      <c r="B4769" s="259"/>
      <c r="C4769" s="259"/>
      <c r="D4769" s="259"/>
      <c r="E4769" s="259"/>
      <c r="F4769" s="270"/>
      <c r="G4769" s="259"/>
      <c r="H4769" s="259"/>
      <c r="I4769" s="259"/>
      <c r="J4769" s="259"/>
    </row>
    <row r="4770" spans="1:10">
      <c r="A4770" s="259"/>
      <c r="B4770" s="259"/>
      <c r="C4770" s="259"/>
      <c r="D4770" s="259"/>
      <c r="E4770" s="259"/>
      <c r="F4770" s="270"/>
      <c r="G4770" s="259"/>
      <c r="H4770" s="259"/>
      <c r="I4770" s="259"/>
      <c r="J4770" s="259"/>
    </row>
    <row r="4771" spans="1:10">
      <c r="A4771" s="259"/>
      <c r="B4771" s="259"/>
      <c r="C4771" s="259"/>
      <c r="D4771" s="259"/>
      <c r="E4771" s="259"/>
      <c r="F4771" s="270"/>
      <c r="G4771" s="259"/>
      <c r="H4771" s="259"/>
      <c r="I4771" s="259"/>
      <c r="J4771" s="259"/>
    </row>
    <row r="4772" spans="1:10">
      <c r="A4772" s="259"/>
      <c r="B4772" s="259"/>
      <c r="C4772" s="259"/>
      <c r="D4772" s="259"/>
      <c r="E4772" s="259"/>
      <c r="F4772" s="270"/>
      <c r="G4772" s="259"/>
      <c r="H4772" s="259"/>
      <c r="I4772" s="259"/>
      <c r="J4772" s="259"/>
    </row>
    <row r="4773" spans="1:10">
      <c r="A4773" s="259"/>
      <c r="B4773" s="259"/>
      <c r="C4773" s="259"/>
      <c r="D4773" s="259"/>
      <c r="E4773" s="259"/>
      <c r="F4773" s="270"/>
      <c r="G4773" s="259"/>
      <c r="H4773" s="259"/>
      <c r="I4773" s="259"/>
      <c r="J4773" s="259"/>
    </row>
    <row r="4774" spans="1:10">
      <c r="A4774" s="259"/>
      <c r="B4774" s="259"/>
      <c r="C4774" s="259"/>
      <c r="D4774" s="259"/>
      <c r="E4774" s="259"/>
      <c r="F4774" s="270"/>
      <c r="G4774" s="259"/>
      <c r="H4774" s="259"/>
      <c r="I4774" s="259"/>
      <c r="J4774" s="259"/>
    </row>
    <row r="4775" spans="1:10">
      <c r="A4775" s="259"/>
      <c r="B4775" s="259"/>
      <c r="C4775" s="259"/>
      <c r="D4775" s="259"/>
      <c r="E4775" s="259"/>
      <c r="F4775" s="270"/>
      <c r="G4775" s="259"/>
      <c r="H4775" s="259"/>
      <c r="I4775" s="259"/>
      <c r="J4775" s="259"/>
    </row>
    <row r="4776" spans="1:10">
      <c r="A4776" s="259"/>
      <c r="B4776" s="259"/>
      <c r="C4776" s="259"/>
      <c r="D4776" s="259"/>
      <c r="E4776" s="259"/>
      <c r="F4776" s="270"/>
      <c r="G4776" s="259"/>
      <c r="H4776" s="259"/>
      <c r="I4776" s="259"/>
      <c r="J4776" s="259"/>
    </row>
    <row r="4777" spans="1:10">
      <c r="A4777" s="259"/>
      <c r="B4777" s="259"/>
      <c r="C4777" s="259"/>
      <c r="D4777" s="259"/>
      <c r="E4777" s="259"/>
      <c r="F4777" s="270"/>
      <c r="G4777" s="259"/>
      <c r="H4777" s="259"/>
      <c r="I4777" s="259"/>
      <c r="J4777" s="259"/>
    </row>
    <row r="4778" spans="1:10">
      <c r="A4778" s="259"/>
      <c r="B4778" s="259"/>
      <c r="C4778" s="259"/>
      <c r="D4778" s="259"/>
      <c r="E4778" s="259"/>
      <c r="F4778" s="270"/>
      <c r="G4778" s="259"/>
      <c r="H4778" s="259"/>
      <c r="I4778" s="259"/>
      <c r="J4778" s="259"/>
    </row>
    <row r="4779" spans="1:10">
      <c r="A4779" s="259"/>
      <c r="B4779" s="259"/>
      <c r="C4779" s="259"/>
      <c r="D4779" s="259"/>
      <c r="E4779" s="259"/>
      <c r="F4779" s="270"/>
      <c r="G4779" s="259"/>
      <c r="H4779" s="259"/>
      <c r="I4779" s="259"/>
      <c r="J4779" s="259"/>
    </row>
    <row r="4780" spans="1:10">
      <c r="A4780" s="259"/>
      <c r="B4780" s="259"/>
      <c r="C4780" s="259"/>
      <c r="D4780" s="259"/>
      <c r="E4780" s="259"/>
      <c r="F4780" s="270"/>
      <c r="G4780" s="259"/>
      <c r="H4780" s="259"/>
      <c r="I4780" s="259"/>
      <c r="J4780" s="259"/>
    </row>
    <row r="4781" spans="1:10">
      <c r="A4781" s="259"/>
      <c r="B4781" s="259"/>
      <c r="C4781" s="259"/>
      <c r="D4781" s="259"/>
      <c r="E4781" s="259"/>
      <c r="F4781" s="270"/>
      <c r="G4781" s="259"/>
      <c r="H4781" s="259"/>
      <c r="I4781" s="259"/>
      <c r="J4781" s="259"/>
    </row>
    <row r="4782" spans="1:10">
      <c r="A4782" s="259"/>
      <c r="B4782" s="259"/>
      <c r="C4782" s="259"/>
      <c r="D4782" s="259"/>
      <c r="E4782" s="259"/>
      <c r="F4782" s="270"/>
      <c r="G4782" s="259"/>
      <c r="H4782" s="259"/>
      <c r="I4782" s="259"/>
      <c r="J4782" s="259"/>
    </row>
    <row r="4783" spans="1:10">
      <c r="A4783" s="259"/>
      <c r="B4783" s="259"/>
      <c r="C4783" s="259"/>
      <c r="D4783" s="259"/>
      <c r="E4783" s="259"/>
      <c r="F4783" s="270"/>
      <c r="G4783" s="259"/>
      <c r="H4783" s="259"/>
      <c r="I4783" s="259"/>
      <c r="J4783" s="259"/>
    </row>
    <row r="4784" spans="1:10">
      <c r="A4784" s="259"/>
      <c r="B4784" s="259"/>
      <c r="C4784" s="259"/>
      <c r="D4784" s="259"/>
      <c r="E4784" s="259"/>
      <c r="F4784" s="270"/>
      <c r="G4784" s="259"/>
      <c r="H4784" s="259"/>
      <c r="I4784" s="259"/>
      <c r="J4784" s="259"/>
    </row>
    <row r="4785" spans="1:10">
      <c r="A4785" s="259"/>
      <c r="B4785" s="259"/>
      <c r="C4785" s="259"/>
      <c r="D4785" s="259"/>
      <c r="E4785" s="259"/>
      <c r="F4785" s="270"/>
      <c r="G4785" s="259"/>
      <c r="H4785" s="259"/>
      <c r="I4785" s="259"/>
      <c r="J4785" s="259"/>
    </row>
    <row r="4786" spans="1:10">
      <c r="A4786" s="259"/>
      <c r="B4786" s="259"/>
      <c r="C4786" s="259"/>
      <c r="D4786" s="259"/>
      <c r="E4786" s="259"/>
      <c r="F4786" s="270"/>
      <c r="G4786" s="259"/>
      <c r="H4786" s="259"/>
      <c r="I4786" s="259"/>
      <c r="J4786" s="259"/>
    </row>
    <row r="4787" spans="1:10">
      <c r="A4787" s="259"/>
      <c r="B4787" s="259"/>
      <c r="C4787" s="259"/>
      <c r="D4787" s="259"/>
      <c r="E4787" s="259"/>
      <c r="F4787" s="270"/>
      <c r="G4787" s="259"/>
      <c r="H4787" s="259"/>
      <c r="I4787" s="259"/>
      <c r="J4787" s="259"/>
    </row>
    <row r="4788" spans="1:10">
      <c r="A4788" s="259"/>
      <c r="B4788" s="259"/>
      <c r="C4788" s="259"/>
      <c r="D4788" s="259"/>
      <c r="E4788" s="259"/>
      <c r="F4788" s="270"/>
      <c r="G4788" s="259"/>
      <c r="H4788" s="259"/>
      <c r="I4788" s="259"/>
      <c r="J4788" s="259"/>
    </row>
    <row r="4789" spans="1:10">
      <c r="A4789" s="259"/>
      <c r="B4789" s="259"/>
      <c r="C4789" s="259"/>
      <c r="D4789" s="259"/>
      <c r="E4789" s="259"/>
      <c r="F4789" s="270"/>
      <c r="G4789" s="259"/>
      <c r="H4789" s="259"/>
      <c r="I4789" s="259"/>
      <c r="J4789" s="259"/>
    </row>
    <row r="4790" spans="1:10">
      <c r="A4790" s="259"/>
      <c r="B4790" s="259"/>
      <c r="C4790" s="259"/>
      <c r="D4790" s="259"/>
      <c r="E4790" s="259"/>
      <c r="F4790" s="270"/>
      <c r="G4790" s="259"/>
      <c r="H4790" s="259"/>
      <c r="I4790" s="259"/>
      <c r="J4790" s="259"/>
    </row>
    <row r="4791" spans="1:10">
      <c r="A4791" s="259"/>
      <c r="B4791" s="259"/>
      <c r="C4791" s="259"/>
      <c r="D4791" s="259"/>
      <c r="E4791" s="259"/>
      <c r="F4791" s="270"/>
      <c r="G4791" s="259"/>
      <c r="H4791" s="259"/>
      <c r="I4791" s="259"/>
      <c r="J4791" s="259"/>
    </row>
    <row r="4792" spans="1:10">
      <c r="A4792" s="259"/>
      <c r="B4792" s="259"/>
      <c r="C4792" s="259"/>
      <c r="D4792" s="259"/>
      <c r="E4792" s="259"/>
      <c r="F4792" s="270"/>
      <c r="G4792" s="259"/>
      <c r="H4792" s="259"/>
      <c r="I4792" s="259"/>
      <c r="J4792" s="259"/>
    </row>
    <row r="4793" spans="1:10">
      <c r="A4793" s="259"/>
      <c r="B4793" s="259"/>
      <c r="C4793" s="259"/>
      <c r="D4793" s="259"/>
      <c r="E4793" s="259"/>
      <c r="F4793" s="270"/>
      <c r="G4793" s="259"/>
      <c r="H4793" s="259"/>
      <c r="I4793" s="259"/>
      <c r="J4793" s="259"/>
    </row>
    <row r="4794" spans="1:10">
      <c r="A4794" s="259"/>
      <c r="B4794" s="259"/>
      <c r="C4794" s="259"/>
      <c r="D4794" s="259"/>
      <c r="E4794" s="259"/>
      <c r="F4794" s="270"/>
      <c r="G4794" s="259"/>
      <c r="H4794" s="259"/>
      <c r="I4794" s="259"/>
      <c r="J4794" s="259"/>
    </row>
    <row r="4795" spans="1:10">
      <c r="A4795" s="259"/>
      <c r="B4795" s="259"/>
      <c r="C4795" s="259"/>
      <c r="D4795" s="259"/>
      <c r="E4795" s="259"/>
      <c r="F4795" s="270"/>
      <c r="G4795" s="259"/>
      <c r="H4795" s="259"/>
      <c r="I4795" s="259"/>
      <c r="J4795" s="259"/>
    </row>
    <row r="4796" spans="1:10">
      <c r="A4796" s="259"/>
      <c r="B4796" s="259"/>
      <c r="C4796" s="259"/>
      <c r="D4796" s="259"/>
      <c r="E4796" s="259"/>
      <c r="F4796" s="270"/>
      <c r="G4796" s="259"/>
      <c r="H4796" s="259"/>
      <c r="I4796" s="259"/>
      <c r="J4796" s="259"/>
    </row>
    <row r="4797" spans="1:10">
      <c r="A4797" s="259"/>
      <c r="B4797" s="259"/>
      <c r="C4797" s="259"/>
      <c r="D4797" s="259"/>
      <c r="E4797" s="259"/>
      <c r="F4797" s="270"/>
      <c r="G4797" s="259"/>
      <c r="H4797" s="259"/>
      <c r="I4797" s="259"/>
      <c r="J4797" s="259"/>
    </row>
    <row r="4798" spans="1:10">
      <c r="A4798" s="259"/>
      <c r="B4798" s="259"/>
      <c r="C4798" s="259"/>
      <c r="D4798" s="259"/>
      <c r="E4798" s="259"/>
      <c r="F4798" s="270"/>
      <c r="G4798" s="259"/>
      <c r="H4798" s="259"/>
      <c r="I4798" s="259"/>
      <c r="J4798" s="259"/>
    </row>
    <row r="4799" spans="1:10">
      <c r="A4799" s="259"/>
      <c r="B4799" s="259"/>
      <c r="C4799" s="259"/>
      <c r="D4799" s="259"/>
      <c r="E4799" s="259"/>
      <c r="F4799" s="270"/>
      <c r="G4799" s="259"/>
      <c r="H4799" s="259"/>
      <c r="I4799" s="259"/>
      <c r="J4799" s="259"/>
    </row>
    <row r="4800" spans="1:10">
      <c r="A4800" s="259"/>
      <c r="B4800" s="259"/>
      <c r="C4800" s="259"/>
      <c r="D4800" s="259"/>
      <c r="E4800" s="259"/>
      <c r="F4800" s="270"/>
      <c r="G4800" s="259"/>
      <c r="H4800" s="259"/>
      <c r="I4800" s="259"/>
      <c r="J4800" s="259"/>
    </row>
    <row r="4801" spans="1:10">
      <c r="A4801" s="259"/>
      <c r="B4801" s="259"/>
      <c r="C4801" s="259"/>
      <c r="D4801" s="259"/>
      <c r="E4801" s="259"/>
      <c r="F4801" s="270"/>
      <c r="G4801" s="259"/>
      <c r="H4801" s="259"/>
      <c r="I4801" s="259"/>
      <c r="J4801" s="259"/>
    </row>
    <row r="4802" spans="1:10">
      <c r="A4802" s="259"/>
      <c r="B4802" s="259"/>
      <c r="C4802" s="259"/>
      <c r="D4802" s="259"/>
      <c r="E4802" s="259"/>
      <c r="F4802" s="270"/>
      <c r="G4802" s="259"/>
      <c r="H4802" s="259"/>
      <c r="I4802" s="259"/>
      <c r="J4802" s="259"/>
    </row>
    <row r="4803" spans="1:10">
      <c r="A4803" s="259"/>
      <c r="B4803" s="259"/>
      <c r="C4803" s="259"/>
      <c r="D4803" s="259"/>
      <c r="E4803" s="259"/>
      <c r="F4803" s="270"/>
      <c r="G4803" s="259"/>
      <c r="H4803" s="259"/>
      <c r="I4803" s="259"/>
      <c r="J4803" s="259"/>
    </row>
    <row r="4804" spans="1:10">
      <c r="A4804" s="259"/>
      <c r="B4804" s="259"/>
      <c r="C4804" s="259"/>
      <c r="D4804" s="259"/>
      <c r="E4804" s="259"/>
      <c r="F4804" s="270"/>
      <c r="G4804" s="259"/>
      <c r="H4804" s="259"/>
      <c r="I4804" s="259"/>
      <c r="J4804" s="259"/>
    </row>
    <row r="4805" spans="1:10">
      <c r="A4805" s="259"/>
      <c r="B4805" s="259"/>
      <c r="C4805" s="259"/>
      <c r="D4805" s="259"/>
      <c r="E4805" s="259"/>
      <c r="F4805" s="270"/>
      <c r="G4805" s="259"/>
      <c r="H4805" s="259"/>
      <c r="I4805" s="259"/>
      <c r="J4805" s="259"/>
    </row>
    <row r="4806" spans="1:10">
      <c r="A4806" s="259"/>
      <c r="B4806" s="259"/>
      <c r="C4806" s="259"/>
      <c r="D4806" s="259"/>
      <c r="E4806" s="259"/>
      <c r="F4806" s="270"/>
      <c r="G4806" s="259"/>
      <c r="H4806" s="259"/>
      <c r="I4806" s="259"/>
      <c r="J4806" s="259"/>
    </row>
    <row r="4807" spans="1:10">
      <c r="A4807" s="259"/>
      <c r="B4807" s="259"/>
      <c r="C4807" s="259"/>
      <c r="D4807" s="259"/>
      <c r="E4807" s="259"/>
      <c r="F4807" s="270"/>
      <c r="G4807" s="259"/>
      <c r="H4807" s="259"/>
      <c r="I4807" s="259"/>
      <c r="J4807" s="259"/>
    </row>
    <row r="4808" spans="1:10">
      <c r="A4808" s="259"/>
      <c r="B4808" s="259"/>
      <c r="C4808" s="259"/>
      <c r="D4808" s="259"/>
      <c r="E4808" s="259"/>
      <c r="F4808" s="270"/>
      <c r="G4808" s="259"/>
      <c r="H4808" s="259"/>
      <c r="I4808" s="259"/>
      <c r="J4808" s="259"/>
    </row>
    <row r="4809" spans="1:10">
      <c r="A4809" s="259"/>
      <c r="B4809" s="259"/>
      <c r="C4809" s="259"/>
      <c r="D4809" s="259"/>
      <c r="E4809" s="259"/>
      <c r="F4809" s="270"/>
      <c r="G4809" s="259"/>
      <c r="H4809" s="259"/>
      <c r="I4809" s="259"/>
      <c r="J4809" s="259"/>
    </row>
    <row r="4810" spans="1:10">
      <c r="A4810" s="259"/>
      <c r="B4810" s="259"/>
      <c r="C4810" s="259"/>
      <c r="D4810" s="259"/>
      <c r="E4810" s="259"/>
      <c r="F4810" s="270"/>
      <c r="G4810" s="259"/>
      <c r="H4810" s="259"/>
      <c r="I4810" s="259"/>
      <c r="J4810" s="259"/>
    </row>
    <row r="4811" spans="1:10">
      <c r="A4811" s="259"/>
      <c r="B4811" s="259"/>
      <c r="C4811" s="259"/>
      <c r="D4811" s="259"/>
      <c r="E4811" s="259"/>
      <c r="F4811" s="270"/>
      <c r="G4811" s="259"/>
      <c r="H4811" s="259"/>
      <c r="I4811" s="259"/>
      <c r="J4811" s="259"/>
    </row>
    <row r="4812" spans="1:10">
      <c r="A4812" s="259"/>
      <c r="B4812" s="259"/>
      <c r="C4812" s="259"/>
      <c r="D4812" s="259"/>
      <c r="E4812" s="259"/>
      <c r="F4812" s="270"/>
      <c r="G4812" s="259"/>
      <c r="H4812" s="259"/>
      <c r="I4812" s="259"/>
      <c r="J4812" s="259"/>
    </row>
    <row r="4813" spans="1:10">
      <c r="A4813" s="259"/>
      <c r="B4813" s="259"/>
      <c r="C4813" s="259"/>
      <c r="D4813" s="259"/>
      <c r="E4813" s="259"/>
      <c r="F4813" s="270"/>
      <c r="G4813" s="259"/>
      <c r="H4813" s="259"/>
      <c r="I4813" s="259"/>
      <c r="J4813" s="259"/>
    </row>
    <row r="4814" spans="1:10">
      <c r="A4814" s="259"/>
      <c r="B4814" s="259"/>
      <c r="C4814" s="259"/>
      <c r="D4814" s="259"/>
      <c r="E4814" s="259"/>
      <c r="F4814" s="270"/>
      <c r="G4814" s="259"/>
      <c r="H4814" s="259"/>
      <c r="I4814" s="259"/>
      <c r="J4814" s="259"/>
    </row>
    <row r="4815" spans="1:10">
      <c r="A4815" s="259"/>
      <c r="B4815" s="259"/>
      <c r="C4815" s="259"/>
      <c r="D4815" s="259"/>
      <c r="E4815" s="259"/>
      <c r="F4815" s="270"/>
      <c r="G4815" s="259"/>
      <c r="H4815" s="259"/>
      <c r="I4815" s="259"/>
      <c r="J4815" s="259"/>
    </row>
    <row r="4816" spans="1:10">
      <c r="A4816" s="259"/>
      <c r="B4816" s="259"/>
      <c r="C4816" s="259"/>
      <c r="D4816" s="259"/>
      <c r="E4816" s="259"/>
      <c r="F4816" s="270"/>
      <c r="G4816" s="259"/>
      <c r="H4816" s="259"/>
      <c r="I4816" s="259"/>
      <c r="J4816" s="259"/>
    </row>
    <row r="4817" spans="1:10">
      <c r="A4817" s="259"/>
      <c r="B4817" s="259"/>
      <c r="C4817" s="259"/>
      <c r="D4817" s="259"/>
      <c r="E4817" s="259"/>
      <c r="F4817" s="270"/>
      <c r="G4817" s="259"/>
      <c r="H4817" s="259"/>
      <c r="I4817" s="259"/>
      <c r="J4817" s="259"/>
    </row>
    <row r="4818" spans="1:10">
      <c r="A4818" s="259"/>
      <c r="B4818" s="259"/>
      <c r="C4818" s="259"/>
      <c r="D4818" s="259"/>
      <c r="E4818" s="259"/>
      <c r="F4818" s="270"/>
      <c r="G4818" s="259"/>
      <c r="H4818" s="259"/>
      <c r="I4818" s="259"/>
      <c r="J4818" s="259"/>
    </row>
    <row r="4819" spans="1:10">
      <c r="A4819" s="259"/>
      <c r="B4819" s="259"/>
      <c r="C4819" s="259"/>
      <c r="D4819" s="259"/>
      <c r="E4819" s="259"/>
      <c r="F4819" s="270"/>
      <c r="G4819" s="259"/>
      <c r="H4819" s="259"/>
      <c r="I4819" s="259"/>
      <c r="J4819" s="259"/>
    </row>
    <row r="4820" spans="1:10">
      <c r="A4820" s="259"/>
      <c r="B4820" s="259"/>
      <c r="C4820" s="259"/>
      <c r="D4820" s="259"/>
      <c r="E4820" s="259"/>
      <c r="F4820" s="270"/>
      <c r="G4820" s="259"/>
      <c r="H4820" s="259"/>
      <c r="I4820" s="259"/>
      <c r="J4820" s="259"/>
    </row>
    <row r="4821" spans="1:10">
      <c r="A4821" s="259"/>
      <c r="B4821" s="259"/>
      <c r="C4821" s="259"/>
      <c r="D4821" s="259"/>
      <c r="E4821" s="259"/>
      <c r="F4821" s="270"/>
      <c r="G4821" s="259"/>
      <c r="H4821" s="259"/>
      <c r="I4821" s="259"/>
      <c r="J4821" s="259"/>
    </row>
    <row r="4822" spans="1:10">
      <c r="A4822" s="259"/>
      <c r="B4822" s="259"/>
      <c r="C4822" s="259"/>
      <c r="D4822" s="259"/>
      <c r="E4822" s="259"/>
      <c r="F4822" s="270"/>
      <c r="G4822" s="259"/>
      <c r="H4822" s="259"/>
      <c r="I4822" s="259"/>
      <c r="J4822" s="259"/>
    </row>
    <row r="4823" spans="1:10">
      <c r="A4823" s="259"/>
      <c r="B4823" s="259"/>
      <c r="C4823" s="259"/>
      <c r="D4823" s="259"/>
      <c r="E4823" s="259"/>
      <c r="F4823" s="270"/>
      <c r="G4823" s="259"/>
      <c r="H4823" s="259"/>
      <c r="I4823" s="259"/>
      <c r="J4823" s="259"/>
    </row>
    <row r="4824" spans="1:10">
      <c r="A4824" s="259"/>
      <c r="B4824" s="259"/>
      <c r="C4824" s="259"/>
      <c r="D4824" s="259"/>
      <c r="E4824" s="259"/>
      <c r="F4824" s="270"/>
      <c r="G4824" s="259"/>
      <c r="H4824" s="259"/>
      <c r="I4824" s="259"/>
      <c r="J4824" s="259"/>
    </row>
    <row r="4825" spans="1:10">
      <c r="A4825" s="259"/>
      <c r="B4825" s="259"/>
      <c r="C4825" s="259"/>
      <c r="D4825" s="259"/>
      <c r="E4825" s="259"/>
      <c r="F4825" s="270"/>
      <c r="G4825" s="259"/>
      <c r="H4825" s="259"/>
      <c r="I4825" s="259"/>
      <c r="J4825" s="259"/>
    </row>
    <row r="4826" spans="1:10">
      <c r="A4826" s="259"/>
      <c r="B4826" s="259"/>
      <c r="C4826" s="259"/>
      <c r="D4826" s="259"/>
      <c r="E4826" s="259"/>
      <c r="F4826" s="270"/>
      <c r="G4826" s="259"/>
      <c r="H4826" s="259"/>
      <c r="I4826" s="259"/>
      <c r="J4826" s="259"/>
    </row>
    <row r="4827" spans="1:10">
      <c r="A4827" s="259"/>
      <c r="B4827" s="259"/>
      <c r="C4827" s="259"/>
      <c r="D4827" s="259"/>
      <c r="E4827" s="259"/>
      <c r="F4827" s="270"/>
      <c r="G4827" s="259"/>
      <c r="H4827" s="259"/>
      <c r="I4827" s="259"/>
      <c r="J4827" s="259"/>
    </row>
    <row r="4828" spans="1:10">
      <c r="A4828" s="259"/>
      <c r="B4828" s="259"/>
      <c r="C4828" s="259"/>
      <c r="D4828" s="259"/>
      <c r="E4828" s="259"/>
      <c r="F4828" s="270"/>
      <c r="G4828" s="259"/>
      <c r="H4828" s="259"/>
      <c r="I4828" s="259"/>
      <c r="J4828" s="259"/>
    </row>
    <row r="4829" spans="1:10">
      <c r="A4829" s="259"/>
      <c r="B4829" s="259"/>
      <c r="C4829" s="259"/>
      <c r="D4829" s="259"/>
      <c r="E4829" s="259"/>
      <c r="F4829" s="270"/>
      <c r="G4829" s="259"/>
      <c r="H4829" s="259"/>
      <c r="I4829" s="259"/>
      <c r="J4829" s="259"/>
    </row>
    <row r="4830" spans="1:10">
      <c r="A4830" s="259"/>
      <c r="B4830" s="259"/>
      <c r="C4830" s="259"/>
      <c r="D4830" s="259"/>
      <c r="E4830" s="259"/>
      <c r="F4830" s="270"/>
      <c r="G4830" s="259"/>
      <c r="H4830" s="259"/>
      <c r="I4830" s="259"/>
      <c r="J4830" s="259"/>
    </row>
    <row r="4831" spans="1:10">
      <c r="A4831" s="259"/>
      <c r="B4831" s="259"/>
      <c r="C4831" s="259"/>
      <c r="D4831" s="259"/>
      <c r="E4831" s="259"/>
      <c r="F4831" s="270"/>
      <c r="G4831" s="259"/>
      <c r="H4831" s="259"/>
      <c r="I4831" s="259"/>
      <c r="J4831" s="259"/>
    </row>
    <row r="4832" spans="1:10">
      <c r="A4832" s="259"/>
      <c r="B4832" s="259"/>
      <c r="C4832" s="259"/>
      <c r="D4832" s="259"/>
      <c r="E4832" s="259"/>
      <c r="F4832" s="270"/>
      <c r="G4832" s="259"/>
      <c r="H4832" s="259"/>
      <c r="I4832" s="259"/>
      <c r="J4832" s="259"/>
    </row>
    <row r="4833" spans="1:10">
      <c r="A4833" s="259"/>
      <c r="B4833" s="259"/>
      <c r="C4833" s="259"/>
      <c r="D4833" s="259"/>
      <c r="E4833" s="259"/>
      <c r="F4833" s="270"/>
      <c r="G4833" s="259"/>
      <c r="H4833" s="259"/>
      <c r="I4833" s="259"/>
      <c r="J4833" s="259"/>
    </row>
    <row r="4834" spans="1:10">
      <c r="A4834" s="259"/>
      <c r="B4834" s="259"/>
      <c r="C4834" s="259"/>
      <c r="D4834" s="259"/>
      <c r="E4834" s="259"/>
      <c r="F4834" s="270"/>
      <c r="G4834" s="259"/>
      <c r="H4834" s="259"/>
      <c r="I4834" s="259"/>
      <c r="J4834" s="259"/>
    </row>
    <row r="4835" spans="1:10">
      <c r="A4835" s="259"/>
      <c r="B4835" s="259"/>
      <c r="C4835" s="259"/>
      <c r="D4835" s="259"/>
      <c r="E4835" s="259"/>
      <c r="F4835" s="270"/>
      <c r="G4835" s="259"/>
      <c r="H4835" s="259"/>
      <c r="I4835" s="259"/>
      <c r="J4835" s="259"/>
    </row>
    <row r="4836" spans="1:10">
      <c r="A4836" s="259"/>
      <c r="B4836" s="259"/>
      <c r="C4836" s="259"/>
      <c r="D4836" s="259"/>
      <c r="E4836" s="259"/>
      <c r="F4836" s="270"/>
      <c r="G4836" s="259"/>
      <c r="H4836" s="259"/>
      <c r="I4836" s="259"/>
      <c r="J4836" s="259"/>
    </row>
    <row r="4837" spans="1:10">
      <c r="A4837" s="259"/>
      <c r="B4837" s="259"/>
      <c r="C4837" s="259"/>
      <c r="D4837" s="259"/>
      <c r="E4837" s="259"/>
      <c r="F4837" s="270"/>
      <c r="G4837" s="259"/>
      <c r="H4837" s="259"/>
      <c r="I4837" s="259"/>
      <c r="J4837" s="259"/>
    </row>
    <row r="4838" spans="1:10">
      <c r="A4838" s="259"/>
      <c r="B4838" s="259"/>
      <c r="C4838" s="259"/>
      <c r="D4838" s="259"/>
      <c r="E4838" s="259"/>
      <c r="F4838" s="270"/>
      <c r="G4838" s="259"/>
      <c r="H4838" s="259"/>
      <c r="I4838" s="259"/>
      <c r="J4838" s="259"/>
    </row>
    <row r="4839" spans="1:10">
      <c r="A4839" s="259"/>
      <c r="B4839" s="259"/>
      <c r="C4839" s="259"/>
      <c r="D4839" s="259"/>
      <c r="E4839" s="259"/>
      <c r="F4839" s="270"/>
      <c r="G4839" s="259"/>
      <c r="H4839" s="259"/>
      <c r="I4839" s="259"/>
      <c r="J4839" s="259"/>
    </row>
    <row r="4840" spans="1:10">
      <c r="A4840" s="259"/>
      <c r="B4840" s="259"/>
      <c r="C4840" s="259"/>
      <c r="D4840" s="259"/>
      <c r="E4840" s="259"/>
      <c r="F4840" s="270"/>
      <c r="G4840" s="259"/>
      <c r="H4840" s="259"/>
      <c r="I4840" s="259"/>
      <c r="J4840" s="259"/>
    </row>
    <row r="4841" spans="1:10">
      <c r="A4841" s="259"/>
      <c r="B4841" s="259"/>
      <c r="C4841" s="259"/>
      <c r="D4841" s="259"/>
      <c r="E4841" s="259"/>
      <c r="F4841" s="270"/>
      <c r="G4841" s="259"/>
      <c r="H4841" s="259"/>
      <c r="I4841" s="259"/>
      <c r="J4841" s="259"/>
    </row>
    <row r="4842" spans="1:10">
      <c r="A4842" s="259"/>
      <c r="B4842" s="259"/>
      <c r="C4842" s="259"/>
      <c r="D4842" s="259"/>
      <c r="E4842" s="259"/>
      <c r="F4842" s="270"/>
      <c r="G4842" s="259"/>
      <c r="H4842" s="259"/>
      <c r="I4842" s="259"/>
      <c r="J4842" s="259"/>
    </row>
    <row r="4843" spans="1:10">
      <c r="A4843" s="259"/>
      <c r="B4843" s="259"/>
      <c r="C4843" s="259"/>
      <c r="D4843" s="259"/>
      <c r="E4843" s="259"/>
      <c r="F4843" s="270"/>
      <c r="G4843" s="259"/>
      <c r="H4843" s="259"/>
      <c r="I4843" s="259"/>
      <c r="J4843" s="259"/>
    </row>
    <row r="4844" spans="1:10">
      <c r="A4844" s="259"/>
      <c r="B4844" s="259"/>
      <c r="C4844" s="259"/>
      <c r="D4844" s="259"/>
      <c r="E4844" s="259"/>
      <c r="F4844" s="270"/>
      <c r="G4844" s="259"/>
      <c r="H4844" s="259"/>
      <c r="I4844" s="259"/>
      <c r="J4844" s="259"/>
    </row>
    <row r="4845" spans="1:10">
      <c r="A4845" s="259"/>
      <c r="B4845" s="259"/>
      <c r="C4845" s="259"/>
      <c r="D4845" s="259"/>
      <c r="E4845" s="259"/>
      <c r="F4845" s="270"/>
      <c r="G4845" s="259"/>
      <c r="H4845" s="259"/>
      <c r="I4845" s="259"/>
      <c r="J4845" s="259"/>
    </row>
    <row r="4846" spans="1:10">
      <c r="A4846" s="259"/>
      <c r="B4846" s="259"/>
      <c r="C4846" s="259"/>
      <c r="D4846" s="259"/>
      <c r="E4846" s="259"/>
      <c r="F4846" s="270"/>
      <c r="G4846" s="259"/>
      <c r="H4846" s="259"/>
      <c r="I4846" s="259"/>
      <c r="J4846" s="259"/>
    </row>
    <row r="4847" spans="1:10">
      <c r="A4847" s="259"/>
      <c r="B4847" s="259"/>
      <c r="C4847" s="259"/>
      <c r="D4847" s="259"/>
      <c r="E4847" s="259"/>
      <c r="F4847" s="270"/>
      <c r="G4847" s="259"/>
      <c r="H4847" s="259"/>
      <c r="I4847" s="259"/>
      <c r="J4847" s="259"/>
    </row>
    <row r="4848" spans="1:10">
      <c r="A4848" s="259"/>
      <c r="B4848" s="259"/>
      <c r="C4848" s="259"/>
      <c r="D4848" s="259"/>
      <c r="E4848" s="259"/>
      <c r="F4848" s="270"/>
      <c r="G4848" s="259"/>
      <c r="H4848" s="259"/>
      <c r="I4848" s="259"/>
      <c r="J4848" s="259"/>
    </row>
    <row r="4849" spans="1:10">
      <c r="A4849" s="259"/>
      <c r="B4849" s="259"/>
      <c r="C4849" s="259"/>
      <c r="D4849" s="259"/>
      <c r="E4849" s="259"/>
      <c r="F4849" s="270"/>
      <c r="G4849" s="259"/>
      <c r="H4849" s="259"/>
      <c r="I4849" s="259"/>
      <c r="J4849" s="259"/>
    </row>
    <row r="4850" spans="1:10">
      <c r="A4850" s="259"/>
      <c r="B4850" s="259"/>
      <c r="C4850" s="259"/>
      <c r="D4850" s="259"/>
      <c r="E4850" s="259"/>
      <c r="F4850" s="270"/>
      <c r="G4850" s="259"/>
      <c r="H4850" s="259"/>
      <c r="I4850" s="259"/>
      <c r="J4850" s="259"/>
    </row>
    <row r="4851" spans="1:10">
      <c r="A4851" s="259"/>
      <c r="B4851" s="259"/>
      <c r="C4851" s="259"/>
      <c r="D4851" s="259"/>
      <c r="E4851" s="259"/>
      <c r="F4851" s="270"/>
      <c r="G4851" s="259"/>
      <c r="H4851" s="259"/>
      <c r="I4851" s="259"/>
      <c r="J4851" s="259"/>
    </row>
    <row r="4852" spans="1:10">
      <c r="A4852" s="259"/>
      <c r="B4852" s="259"/>
      <c r="C4852" s="259"/>
      <c r="D4852" s="259"/>
      <c r="E4852" s="259"/>
      <c r="F4852" s="270"/>
      <c r="G4852" s="259"/>
      <c r="H4852" s="259"/>
      <c r="I4852" s="259"/>
      <c r="J4852" s="259"/>
    </row>
    <row r="4853" spans="1:10">
      <c r="A4853" s="259"/>
      <c r="B4853" s="259"/>
      <c r="C4853" s="259"/>
      <c r="D4853" s="259"/>
      <c r="E4853" s="259"/>
      <c r="F4853" s="270"/>
      <c r="G4853" s="259"/>
      <c r="H4853" s="259"/>
      <c r="I4853" s="259"/>
      <c r="J4853" s="259"/>
    </row>
    <row r="4854" spans="1:10">
      <c r="A4854" s="259"/>
      <c r="B4854" s="259"/>
      <c r="C4854" s="259"/>
      <c r="D4854" s="259"/>
      <c r="E4854" s="259"/>
      <c r="F4854" s="270"/>
      <c r="G4854" s="259"/>
      <c r="H4854" s="259"/>
      <c r="I4854" s="259"/>
      <c r="J4854" s="259"/>
    </row>
    <row r="4855" spans="1:10">
      <c r="A4855" s="259"/>
      <c r="B4855" s="259"/>
      <c r="C4855" s="259"/>
      <c r="D4855" s="259"/>
      <c r="E4855" s="259"/>
      <c r="F4855" s="270"/>
      <c r="G4855" s="259"/>
      <c r="H4855" s="259"/>
      <c r="I4855" s="259"/>
      <c r="J4855" s="259"/>
    </row>
    <row r="4856" spans="1:10">
      <c r="A4856" s="259"/>
      <c r="B4856" s="259"/>
      <c r="C4856" s="259"/>
      <c r="D4856" s="259"/>
      <c r="E4856" s="259"/>
      <c r="F4856" s="270"/>
      <c r="G4856" s="259"/>
      <c r="H4856" s="259"/>
      <c r="I4856" s="259"/>
      <c r="J4856" s="259"/>
    </row>
    <row r="4857" spans="1:10">
      <c r="A4857" s="259"/>
      <c r="B4857" s="259"/>
      <c r="C4857" s="259"/>
      <c r="D4857" s="259"/>
      <c r="E4857" s="259"/>
      <c r="F4857" s="270"/>
      <c r="G4857" s="259"/>
      <c r="H4857" s="259"/>
      <c r="I4857" s="259"/>
      <c r="J4857" s="259"/>
    </row>
    <row r="4858" spans="1:10">
      <c r="A4858" s="259"/>
      <c r="B4858" s="259"/>
      <c r="C4858" s="259"/>
      <c r="D4858" s="259"/>
      <c r="E4858" s="259"/>
      <c r="F4858" s="270"/>
      <c r="G4858" s="259"/>
      <c r="H4858" s="259"/>
      <c r="I4858" s="259"/>
      <c r="J4858" s="259"/>
    </row>
    <row r="4859" spans="1:10">
      <c r="A4859" s="259"/>
      <c r="B4859" s="259"/>
      <c r="C4859" s="259"/>
      <c r="D4859" s="259"/>
      <c r="E4859" s="259"/>
      <c r="F4859" s="270"/>
      <c r="G4859" s="259"/>
      <c r="H4859" s="259"/>
      <c r="I4859" s="259"/>
      <c r="J4859" s="259"/>
    </row>
    <row r="4860" spans="1:10">
      <c r="A4860" s="259"/>
      <c r="B4860" s="259"/>
      <c r="C4860" s="259"/>
      <c r="D4860" s="259"/>
      <c r="E4860" s="259"/>
      <c r="F4860" s="270"/>
      <c r="G4860" s="259"/>
      <c r="H4860" s="259"/>
      <c r="I4860" s="259"/>
      <c r="J4860" s="259"/>
    </row>
    <row r="4861" spans="1:10">
      <c r="A4861" s="259"/>
      <c r="B4861" s="259"/>
      <c r="C4861" s="259"/>
      <c r="D4861" s="259"/>
      <c r="E4861" s="259"/>
      <c r="F4861" s="270"/>
      <c r="G4861" s="259"/>
      <c r="H4861" s="259"/>
      <c r="I4861" s="259"/>
      <c r="J4861" s="259"/>
    </row>
    <row r="4862" spans="1:10">
      <c r="A4862" s="259"/>
      <c r="B4862" s="259"/>
      <c r="C4862" s="259"/>
      <c r="D4862" s="259"/>
      <c r="E4862" s="259"/>
      <c r="F4862" s="270"/>
      <c r="G4862" s="259"/>
      <c r="H4862" s="259"/>
      <c r="I4862" s="259"/>
      <c r="J4862" s="259"/>
    </row>
    <row r="4863" spans="1:10">
      <c r="A4863" s="259"/>
      <c r="B4863" s="259"/>
      <c r="C4863" s="259"/>
      <c r="D4863" s="259"/>
      <c r="E4863" s="259"/>
      <c r="F4863" s="270"/>
      <c r="G4863" s="259"/>
      <c r="H4863" s="259"/>
      <c r="I4863" s="259"/>
      <c r="J4863" s="259"/>
    </row>
    <row r="4864" spans="1:10">
      <c r="A4864" s="259"/>
      <c r="B4864" s="259"/>
      <c r="C4864" s="259"/>
      <c r="D4864" s="259"/>
      <c r="E4864" s="259"/>
      <c r="F4864" s="270"/>
      <c r="G4864" s="259"/>
      <c r="H4864" s="259"/>
      <c r="I4864" s="259"/>
      <c r="J4864" s="259"/>
    </row>
    <row r="4865" spans="1:10">
      <c r="A4865" s="259"/>
      <c r="B4865" s="259"/>
      <c r="C4865" s="259"/>
      <c r="D4865" s="259"/>
      <c r="E4865" s="259"/>
      <c r="F4865" s="270"/>
      <c r="G4865" s="259"/>
      <c r="H4865" s="259"/>
      <c r="I4865" s="259"/>
      <c r="J4865" s="259"/>
    </row>
    <row r="4866" spans="1:10">
      <c r="A4866" s="259"/>
      <c r="B4866" s="259"/>
      <c r="C4866" s="259"/>
      <c r="D4866" s="259"/>
      <c r="E4866" s="259"/>
      <c r="F4866" s="270"/>
      <c r="G4866" s="259"/>
      <c r="H4866" s="259"/>
      <c r="I4866" s="259"/>
      <c r="J4866" s="259"/>
    </row>
    <row r="4867" spans="1:10">
      <c r="A4867" s="259"/>
      <c r="B4867" s="259"/>
      <c r="C4867" s="259"/>
      <c r="D4867" s="259"/>
      <c r="E4867" s="259"/>
      <c r="F4867" s="270"/>
      <c r="G4867" s="259"/>
      <c r="H4867" s="259"/>
      <c r="I4867" s="259"/>
      <c r="J4867" s="259"/>
    </row>
    <row r="4868" spans="1:10">
      <c r="A4868" s="259"/>
      <c r="B4868" s="259"/>
      <c r="C4868" s="259"/>
      <c r="D4868" s="259"/>
      <c r="E4868" s="259"/>
      <c r="F4868" s="270"/>
      <c r="G4868" s="259"/>
      <c r="H4868" s="259"/>
      <c r="I4868" s="259"/>
      <c r="J4868" s="259"/>
    </row>
    <row r="4869" spans="1:10">
      <c r="A4869" s="259"/>
      <c r="B4869" s="259"/>
      <c r="C4869" s="259"/>
      <c r="D4869" s="259"/>
      <c r="E4869" s="259"/>
      <c r="F4869" s="270"/>
      <c r="G4869" s="259"/>
      <c r="H4869" s="259"/>
      <c r="I4869" s="259"/>
      <c r="J4869" s="259"/>
    </row>
    <row r="4870" spans="1:10">
      <c r="A4870" s="259"/>
      <c r="B4870" s="259"/>
      <c r="C4870" s="259"/>
      <c r="D4870" s="259"/>
      <c r="E4870" s="259"/>
      <c r="F4870" s="270"/>
      <c r="G4870" s="259"/>
      <c r="H4870" s="259"/>
      <c r="I4870" s="259"/>
      <c r="J4870" s="259"/>
    </row>
    <row r="4871" spans="1:10">
      <c r="A4871" s="259"/>
      <c r="B4871" s="259"/>
      <c r="C4871" s="259"/>
      <c r="D4871" s="259"/>
      <c r="E4871" s="259"/>
      <c r="F4871" s="270"/>
      <c r="G4871" s="259"/>
      <c r="H4871" s="259"/>
      <c r="I4871" s="259"/>
      <c r="J4871" s="259"/>
    </row>
    <row r="4872" spans="1:10">
      <c r="A4872" s="259"/>
      <c r="B4872" s="259"/>
      <c r="C4872" s="259"/>
      <c r="D4872" s="259"/>
      <c r="E4872" s="259"/>
      <c r="F4872" s="270"/>
      <c r="G4872" s="259"/>
      <c r="H4872" s="259"/>
      <c r="I4872" s="259"/>
      <c r="J4872" s="259"/>
    </row>
    <row r="4873" spans="1:10">
      <c r="A4873" s="259"/>
      <c r="B4873" s="259"/>
      <c r="C4873" s="259"/>
      <c r="D4873" s="259"/>
      <c r="E4873" s="259"/>
      <c r="F4873" s="270"/>
      <c r="G4873" s="259"/>
      <c r="H4873" s="259"/>
      <c r="I4873" s="259"/>
      <c r="J4873" s="259"/>
    </row>
    <row r="4874" spans="1:10">
      <c r="A4874" s="259"/>
      <c r="B4874" s="259"/>
      <c r="C4874" s="259"/>
      <c r="D4874" s="259"/>
      <c r="E4874" s="259"/>
      <c r="F4874" s="270"/>
      <c r="G4874" s="259"/>
      <c r="H4874" s="259"/>
      <c r="I4874" s="259"/>
      <c r="J4874" s="259"/>
    </row>
    <row r="4875" spans="1:10">
      <c r="A4875" s="259"/>
      <c r="B4875" s="259"/>
      <c r="C4875" s="259"/>
      <c r="D4875" s="259"/>
      <c r="E4875" s="259"/>
      <c r="F4875" s="270"/>
      <c r="G4875" s="259"/>
      <c r="H4875" s="259"/>
      <c r="I4875" s="259"/>
      <c r="J4875" s="259"/>
    </row>
    <row r="4876" spans="1:10">
      <c r="A4876" s="259"/>
      <c r="B4876" s="259"/>
      <c r="C4876" s="259"/>
      <c r="D4876" s="259"/>
      <c r="E4876" s="259"/>
      <c r="F4876" s="270"/>
      <c r="G4876" s="259"/>
      <c r="H4876" s="259"/>
      <c r="I4876" s="259"/>
      <c r="J4876" s="259"/>
    </row>
    <row r="4877" spans="1:10">
      <c r="A4877" s="259"/>
      <c r="B4877" s="259"/>
      <c r="C4877" s="259"/>
      <c r="D4877" s="259"/>
      <c r="E4877" s="259"/>
      <c r="F4877" s="270"/>
      <c r="G4877" s="259"/>
      <c r="H4877" s="259"/>
      <c r="I4877" s="259"/>
      <c r="J4877" s="259"/>
    </row>
    <row r="4878" spans="1:10">
      <c r="A4878" s="259"/>
      <c r="B4878" s="259"/>
      <c r="C4878" s="259"/>
      <c r="D4878" s="259"/>
      <c r="E4878" s="259"/>
      <c r="F4878" s="270"/>
      <c r="G4878" s="259"/>
      <c r="H4878" s="259"/>
      <c r="I4878" s="259"/>
      <c r="J4878" s="259"/>
    </row>
    <row r="4879" spans="1:10">
      <c r="A4879" s="259"/>
      <c r="B4879" s="259"/>
      <c r="C4879" s="259"/>
      <c r="D4879" s="259"/>
      <c r="E4879" s="259"/>
      <c r="F4879" s="270"/>
      <c r="G4879" s="259"/>
      <c r="H4879" s="259"/>
      <c r="I4879" s="259"/>
      <c r="J4879" s="259"/>
    </row>
    <row r="4880" spans="1:10">
      <c r="A4880" s="259"/>
      <c r="B4880" s="259"/>
      <c r="C4880" s="259"/>
      <c r="D4880" s="259"/>
      <c r="E4880" s="259"/>
      <c r="F4880" s="270"/>
      <c r="G4880" s="259"/>
      <c r="H4880" s="259"/>
      <c r="I4880" s="259"/>
      <c r="J4880" s="259"/>
    </row>
    <row r="4881" spans="1:10">
      <c r="A4881" s="259"/>
      <c r="B4881" s="259"/>
      <c r="C4881" s="259"/>
      <c r="D4881" s="259"/>
      <c r="E4881" s="259"/>
      <c r="F4881" s="270"/>
      <c r="G4881" s="259"/>
      <c r="H4881" s="259"/>
      <c r="I4881" s="259"/>
      <c r="J4881" s="259"/>
    </row>
    <row r="4882" spans="1:10">
      <c r="A4882" s="259"/>
      <c r="B4882" s="259"/>
      <c r="C4882" s="259"/>
      <c r="D4882" s="259"/>
      <c r="E4882" s="259"/>
      <c r="F4882" s="270"/>
      <c r="G4882" s="259"/>
      <c r="H4882" s="259"/>
      <c r="I4882" s="259"/>
      <c r="J4882" s="259"/>
    </row>
    <row r="4883" spans="1:10">
      <c r="A4883" s="259"/>
      <c r="B4883" s="259"/>
      <c r="C4883" s="259"/>
      <c r="D4883" s="259"/>
      <c r="E4883" s="259"/>
      <c r="F4883" s="270"/>
      <c r="G4883" s="259"/>
      <c r="H4883" s="259"/>
      <c r="I4883" s="259"/>
      <c r="J4883" s="259"/>
    </row>
    <row r="4884" spans="1:10">
      <c r="A4884" s="259"/>
      <c r="B4884" s="259"/>
      <c r="C4884" s="259"/>
      <c r="D4884" s="259"/>
      <c r="E4884" s="259"/>
      <c r="F4884" s="270"/>
      <c r="G4884" s="259"/>
      <c r="H4884" s="259"/>
      <c r="I4884" s="259"/>
      <c r="J4884" s="259"/>
    </row>
    <row r="4885" spans="1:10">
      <c r="A4885" s="259"/>
      <c r="B4885" s="259"/>
      <c r="C4885" s="259"/>
      <c r="D4885" s="259"/>
      <c r="E4885" s="259"/>
      <c r="F4885" s="270"/>
      <c r="G4885" s="259"/>
      <c r="H4885" s="259"/>
      <c r="I4885" s="259"/>
      <c r="J4885" s="259"/>
    </row>
    <row r="4886" spans="1:10">
      <c r="A4886" s="259"/>
      <c r="B4886" s="259"/>
      <c r="C4886" s="259"/>
      <c r="D4886" s="259"/>
      <c r="E4886" s="259"/>
      <c r="F4886" s="270"/>
      <c r="G4886" s="259"/>
      <c r="H4886" s="259"/>
      <c r="I4886" s="259"/>
      <c r="J4886" s="259"/>
    </row>
    <row r="4887" spans="1:10">
      <c r="A4887" s="259"/>
      <c r="B4887" s="259"/>
      <c r="C4887" s="259"/>
      <c r="D4887" s="259"/>
      <c r="E4887" s="259"/>
      <c r="F4887" s="270"/>
      <c r="G4887" s="259"/>
      <c r="H4887" s="259"/>
      <c r="I4887" s="259"/>
      <c r="J4887" s="259"/>
    </row>
    <row r="4888" spans="1:10">
      <c r="A4888" s="259"/>
      <c r="B4888" s="259"/>
      <c r="C4888" s="259"/>
      <c r="D4888" s="259"/>
      <c r="E4888" s="259"/>
      <c r="F4888" s="270"/>
      <c r="G4888" s="259"/>
      <c r="H4888" s="259"/>
      <c r="I4888" s="259"/>
      <c r="J4888" s="259"/>
    </row>
    <row r="4889" spans="1:10">
      <c r="A4889" s="259"/>
      <c r="B4889" s="259"/>
      <c r="C4889" s="259"/>
      <c r="D4889" s="259"/>
      <c r="E4889" s="259"/>
      <c r="F4889" s="270"/>
      <c r="G4889" s="259"/>
      <c r="H4889" s="259"/>
      <c r="I4889" s="259"/>
      <c r="J4889" s="259"/>
    </row>
    <row r="4890" spans="1:10">
      <c r="A4890" s="259"/>
      <c r="B4890" s="259"/>
      <c r="C4890" s="259"/>
      <c r="D4890" s="259"/>
      <c r="E4890" s="259"/>
      <c r="F4890" s="270"/>
      <c r="G4890" s="259"/>
      <c r="H4890" s="259"/>
      <c r="I4890" s="259"/>
      <c r="J4890" s="259"/>
    </row>
    <row r="4891" spans="1:10">
      <c r="A4891" s="259"/>
      <c r="B4891" s="259"/>
      <c r="C4891" s="259"/>
      <c r="D4891" s="259"/>
      <c r="E4891" s="259"/>
      <c r="F4891" s="270"/>
      <c r="G4891" s="259"/>
      <c r="H4891" s="259"/>
      <c r="I4891" s="259"/>
      <c r="J4891" s="259"/>
    </row>
    <row r="4892" spans="1:10">
      <c r="A4892" s="259"/>
      <c r="B4892" s="259"/>
      <c r="C4892" s="259"/>
      <c r="D4892" s="259"/>
      <c r="E4892" s="259"/>
      <c r="F4892" s="270"/>
      <c r="G4892" s="259"/>
      <c r="H4892" s="259"/>
      <c r="I4892" s="259"/>
      <c r="J4892" s="259"/>
    </row>
    <row r="4893" spans="1:10">
      <c r="A4893" s="259"/>
      <c r="B4893" s="259"/>
      <c r="C4893" s="259"/>
      <c r="D4893" s="259"/>
      <c r="E4893" s="259"/>
      <c r="F4893" s="270"/>
      <c r="G4893" s="259"/>
      <c r="H4893" s="259"/>
      <c r="I4893" s="259"/>
      <c r="J4893" s="259"/>
    </row>
    <row r="4894" spans="1:10">
      <c r="A4894" s="259"/>
      <c r="B4894" s="259"/>
      <c r="C4894" s="259"/>
      <c r="D4894" s="259"/>
      <c r="E4894" s="259"/>
      <c r="F4894" s="270"/>
      <c r="G4894" s="259"/>
      <c r="H4894" s="259"/>
      <c r="I4894" s="259"/>
      <c r="J4894" s="259"/>
    </row>
    <row r="4895" spans="1:10">
      <c r="A4895" s="259"/>
      <c r="B4895" s="259"/>
      <c r="C4895" s="259"/>
      <c r="D4895" s="259"/>
      <c r="E4895" s="259"/>
      <c r="F4895" s="270"/>
      <c r="G4895" s="259"/>
      <c r="H4895" s="259"/>
      <c r="I4895" s="259"/>
      <c r="J4895" s="259"/>
    </row>
    <row r="4896" spans="1:10">
      <c r="A4896" s="259"/>
      <c r="B4896" s="259"/>
      <c r="C4896" s="259"/>
      <c r="D4896" s="259"/>
      <c r="E4896" s="259"/>
      <c r="F4896" s="270"/>
      <c r="G4896" s="259"/>
      <c r="H4896" s="259"/>
      <c r="I4896" s="259"/>
      <c r="J4896" s="259"/>
    </row>
    <row r="4897" spans="1:10">
      <c r="A4897" s="259"/>
      <c r="B4897" s="259"/>
      <c r="C4897" s="259"/>
      <c r="D4897" s="259"/>
      <c r="E4897" s="259"/>
      <c r="F4897" s="270"/>
      <c r="G4897" s="259"/>
      <c r="H4897" s="259"/>
      <c r="I4897" s="259"/>
      <c r="J4897" s="259"/>
    </row>
    <row r="4898" spans="1:10">
      <c r="A4898" s="259"/>
      <c r="B4898" s="259"/>
      <c r="C4898" s="259"/>
      <c r="D4898" s="259"/>
      <c r="E4898" s="259"/>
      <c r="F4898" s="270"/>
      <c r="G4898" s="259"/>
      <c r="H4898" s="259"/>
      <c r="I4898" s="259"/>
      <c r="J4898" s="259"/>
    </row>
    <row r="4899" spans="1:10">
      <c r="A4899" s="259"/>
      <c r="B4899" s="259"/>
      <c r="C4899" s="259"/>
      <c r="D4899" s="259"/>
      <c r="E4899" s="259"/>
      <c r="F4899" s="270"/>
      <c r="G4899" s="259"/>
      <c r="H4899" s="259"/>
      <c r="I4899" s="259"/>
      <c r="J4899" s="259"/>
    </row>
    <row r="4900" spans="1:10">
      <c r="A4900" s="259"/>
      <c r="B4900" s="259"/>
      <c r="C4900" s="259"/>
      <c r="D4900" s="259"/>
      <c r="E4900" s="259"/>
      <c r="F4900" s="270"/>
      <c r="G4900" s="259"/>
      <c r="H4900" s="259"/>
      <c r="I4900" s="259"/>
      <c r="J4900" s="259"/>
    </row>
    <row r="4901" spans="1:10">
      <c r="A4901" s="259"/>
      <c r="B4901" s="259"/>
      <c r="C4901" s="259"/>
      <c r="D4901" s="259"/>
      <c r="E4901" s="259"/>
      <c r="F4901" s="270"/>
      <c r="G4901" s="259"/>
      <c r="H4901" s="259"/>
      <c r="I4901" s="259"/>
      <c r="J4901" s="259"/>
    </row>
    <row r="4902" spans="1:10">
      <c r="A4902" s="259"/>
      <c r="B4902" s="259"/>
      <c r="C4902" s="259"/>
      <c r="D4902" s="259"/>
      <c r="E4902" s="259"/>
      <c r="F4902" s="270"/>
      <c r="G4902" s="259"/>
      <c r="H4902" s="259"/>
      <c r="I4902" s="259"/>
      <c r="J4902" s="259"/>
    </row>
    <row r="4903" spans="1:10">
      <c r="A4903" s="259"/>
      <c r="B4903" s="259"/>
      <c r="C4903" s="259"/>
      <c r="D4903" s="259"/>
      <c r="E4903" s="259"/>
      <c r="F4903" s="270"/>
      <c r="G4903" s="259"/>
      <c r="H4903" s="259"/>
      <c r="I4903" s="259"/>
      <c r="J4903" s="259"/>
    </row>
    <row r="4904" spans="1:10">
      <c r="A4904" s="259"/>
      <c r="B4904" s="259"/>
      <c r="C4904" s="259"/>
      <c r="D4904" s="259"/>
      <c r="E4904" s="259"/>
      <c r="F4904" s="270"/>
      <c r="G4904" s="259"/>
      <c r="H4904" s="259"/>
      <c r="I4904" s="259"/>
      <c r="J4904" s="259"/>
    </row>
    <row r="4905" spans="1:10">
      <c r="A4905" s="259"/>
      <c r="B4905" s="259"/>
      <c r="C4905" s="259"/>
      <c r="D4905" s="259"/>
      <c r="E4905" s="259"/>
      <c r="F4905" s="270"/>
      <c r="G4905" s="259"/>
      <c r="H4905" s="259"/>
      <c r="I4905" s="259"/>
      <c r="J4905" s="259"/>
    </row>
    <row r="4906" spans="1:10">
      <c r="A4906" s="259"/>
      <c r="B4906" s="259"/>
      <c r="C4906" s="259"/>
      <c r="D4906" s="259"/>
      <c r="E4906" s="259"/>
      <c r="F4906" s="270"/>
      <c r="G4906" s="259"/>
      <c r="H4906" s="259"/>
      <c r="I4906" s="259"/>
      <c r="J4906" s="259"/>
    </row>
    <row r="4907" spans="1:10">
      <c r="A4907" s="259"/>
      <c r="B4907" s="259"/>
      <c r="C4907" s="259"/>
      <c r="D4907" s="259"/>
      <c r="E4907" s="259"/>
      <c r="F4907" s="270"/>
      <c r="G4907" s="259"/>
      <c r="H4907" s="259"/>
      <c r="I4907" s="259"/>
      <c r="J4907" s="259"/>
    </row>
    <row r="4908" spans="1:10">
      <c r="A4908" s="259"/>
      <c r="B4908" s="259"/>
      <c r="C4908" s="259"/>
      <c r="D4908" s="259"/>
      <c r="E4908" s="259"/>
      <c r="F4908" s="270"/>
      <c r="G4908" s="259"/>
      <c r="H4908" s="259"/>
      <c r="I4908" s="259"/>
      <c r="J4908" s="259"/>
    </row>
    <row r="4909" spans="1:10">
      <c r="A4909" s="259"/>
      <c r="B4909" s="259"/>
      <c r="C4909" s="259"/>
      <c r="D4909" s="259"/>
      <c r="E4909" s="259"/>
      <c r="F4909" s="270"/>
      <c r="G4909" s="259"/>
      <c r="H4909" s="259"/>
      <c r="I4909" s="259"/>
      <c r="J4909" s="259"/>
    </row>
    <row r="4910" spans="1:10">
      <c r="A4910" s="259"/>
      <c r="B4910" s="259"/>
      <c r="C4910" s="259"/>
      <c r="D4910" s="259"/>
      <c r="E4910" s="259"/>
      <c r="F4910" s="270"/>
      <c r="G4910" s="259"/>
      <c r="H4910" s="259"/>
      <c r="I4910" s="259"/>
      <c r="J4910" s="259"/>
    </row>
    <row r="4911" spans="1:10">
      <c r="A4911" s="259"/>
      <c r="B4911" s="259"/>
      <c r="C4911" s="259"/>
      <c r="D4911" s="259"/>
      <c r="E4911" s="259"/>
      <c r="F4911" s="270"/>
      <c r="G4911" s="259"/>
      <c r="H4911" s="259"/>
      <c r="I4911" s="259"/>
      <c r="J4911" s="259"/>
    </row>
    <row r="4912" spans="1:10">
      <c r="A4912" s="259"/>
      <c r="B4912" s="259"/>
      <c r="C4912" s="259"/>
      <c r="D4912" s="259"/>
      <c r="E4912" s="259"/>
      <c r="F4912" s="270"/>
      <c r="G4912" s="259"/>
      <c r="H4912" s="259"/>
      <c r="I4912" s="259"/>
      <c r="J4912" s="259"/>
    </row>
    <row r="4913" spans="1:10">
      <c r="A4913" s="259"/>
      <c r="B4913" s="259"/>
      <c r="C4913" s="259"/>
      <c r="D4913" s="259"/>
      <c r="E4913" s="259"/>
      <c r="F4913" s="270"/>
      <c r="G4913" s="259"/>
      <c r="H4913" s="259"/>
      <c r="I4913" s="259"/>
      <c r="J4913" s="259"/>
    </row>
    <row r="4914" spans="1:10">
      <c r="A4914" s="259"/>
      <c r="B4914" s="259"/>
      <c r="C4914" s="259"/>
      <c r="D4914" s="259"/>
      <c r="E4914" s="259"/>
      <c r="F4914" s="270"/>
      <c r="G4914" s="259"/>
      <c r="H4914" s="259"/>
      <c r="I4914" s="259"/>
      <c r="J4914" s="259"/>
    </row>
    <row r="4915" spans="1:10">
      <c r="A4915" s="259"/>
      <c r="B4915" s="259"/>
      <c r="C4915" s="259"/>
      <c r="D4915" s="259"/>
      <c r="E4915" s="259"/>
      <c r="F4915" s="270"/>
      <c r="G4915" s="259"/>
      <c r="H4915" s="259"/>
      <c r="I4915" s="259"/>
      <c r="J4915" s="259"/>
    </row>
    <row r="4916" spans="1:10">
      <c r="A4916" s="259"/>
      <c r="B4916" s="259"/>
      <c r="C4916" s="259"/>
      <c r="D4916" s="259"/>
      <c r="E4916" s="259"/>
      <c r="F4916" s="270"/>
      <c r="G4916" s="259"/>
      <c r="H4916" s="259"/>
      <c r="I4916" s="259"/>
      <c r="J4916" s="259"/>
    </row>
    <row r="4917" spans="1:10">
      <c r="A4917" s="259"/>
      <c r="B4917" s="259"/>
      <c r="C4917" s="259"/>
      <c r="D4917" s="259"/>
      <c r="E4917" s="259"/>
      <c r="F4917" s="270"/>
      <c r="G4917" s="259"/>
      <c r="H4917" s="259"/>
      <c r="I4917" s="259"/>
      <c r="J4917" s="259"/>
    </row>
    <row r="4918" spans="1:10">
      <c r="A4918" s="259"/>
      <c r="B4918" s="259"/>
      <c r="C4918" s="259"/>
      <c r="D4918" s="259"/>
      <c r="E4918" s="259"/>
      <c r="F4918" s="270"/>
      <c r="G4918" s="259"/>
      <c r="H4918" s="259"/>
      <c r="I4918" s="259"/>
      <c r="J4918" s="259"/>
    </row>
    <row r="4919" spans="1:10">
      <c r="A4919" s="259"/>
      <c r="B4919" s="259"/>
      <c r="C4919" s="259"/>
      <c r="D4919" s="259"/>
      <c r="E4919" s="259"/>
      <c r="F4919" s="270"/>
      <c r="G4919" s="259"/>
      <c r="H4919" s="259"/>
      <c r="I4919" s="259"/>
      <c r="J4919" s="259"/>
    </row>
    <row r="4920" spans="1:10">
      <c r="A4920" s="259"/>
      <c r="B4920" s="259"/>
      <c r="C4920" s="259"/>
      <c r="D4920" s="259"/>
      <c r="E4920" s="259"/>
      <c r="F4920" s="270"/>
      <c r="G4920" s="259"/>
      <c r="H4920" s="259"/>
      <c r="I4920" s="259"/>
      <c r="J4920" s="259"/>
    </row>
    <row r="4921" spans="1:10">
      <c r="A4921" s="259"/>
      <c r="B4921" s="259"/>
      <c r="C4921" s="259"/>
      <c r="D4921" s="259"/>
      <c r="E4921" s="259"/>
      <c r="F4921" s="270"/>
      <c r="G4921" s="259"/>
      <c r="H4921" s="259"/>
      <c r="I4921" s="259"/>
      <c r="J4921" s="259"/>
    </row>
    <row r="4922" spans="1:10">
      <c r="A4922" s="259"/>
      <c r="B4922" s="259"/>
      <c r="C4922" s="259"/>
      <c r="D4922" s="259"/>
      <c r="E4922" s="259"/>
      <c r="F4922" s="270"/>
      <c r="G4922" s="259"/>
      <c r="H4922" s="259"/>
      <c r="I4922" s="259"/>
      <c r="J4922" s="259"/>
    </row>
    <row r="4923" spans="1:10">
      <c r="A4923" s="259"/>
      <c r="B4923" s="259"/>
      <c r="C4923" s="259"/>
      <c r="D4923" s="259"/>
      <c r="E4923" s="259"/>
      <c r="F4923" s="270"/>
      <c r="G4923" s="259"/>
      <c r="H4923" s="259"/>
      <c r="I4923" s="259"/>
      <c r="J4923" s="259"/>
    </row>
    <row r="4924" spans="1:10">
      <c r="A4924" s="259"/>
      <c r="B4924" s="259"/>
      <c r="C4924" s="259"/>
      <c r="D4924" s="259"/>
      <c r="E4924" s="259"/>
      <c r="F4924" s="270"/>
      <c r="G4924" s="259"/>
      <c r="H4924" s="259"/>
      <c r="I4924" s="259"/>
      <c r="J4924" s="259"/>
    </row>
    <row r="4925" spans="1:10">
      <c r="A4925" s="259"/>
      <c r="B4925" s="259"/>
      <c r="C4925" s="259"/>
      <c r="D4925" s="259"/>
      <c r="E4925" s="259"/>
      <c r="F4925" s="270"/>
      <c r="G4925" s="259"/>
      <c r="H4925" s="259"/>
      <c r="I4925" s="259"/>
      <c r="J4925" s="259"/>
    </row>
    <row r="4926" spans="1:10">
      <c r="A4926" s="259"/>
      <c r="B4926" s="259"/>
      <c r="C4926" s="259"/>
      <c r="D4926" s="259"/>
      <c r="E4926" s="259"/>
      <c r="F4926" s="270"/>
      <c r="G4926" s="259"/>
      <c r="H4926" s="259"/>
      <c r="I4926" s="259"/>
      <c r="J4926" s="259"/>
    </row>
    <row r="4927" spans="1:10">
      <c r="A4927" s="259"/>
      <c r="B4927" s="259"/>
      <c r="C4927" s="259"/>
      <c r="D4927" s="259"/>
      <c r="E4927" s="259"/>
      <c r="F4927" s="270"/>
      <c r="G4927" s="259"/>
      <c r="H4927" s="259"/>
      <c r="I4927" s="259"/>
      <c r="J4927" s="259"/>
    </row>
    <row r="4928" spans="1:10">
      <c r="A4928" s="259"/>
      <c r="B4928" s="259"/>
      <c r="C4928" s="259"/>
      <c r="D4928" s="259"/>
      <c r="E4928" s="259"/>
      <c r="F4928" s="270"/>
      <c r="G4928" s="259"/>
      <c r="H4928" s="259"/>
      <c r="I4928" s="259"/>
      <c r="J4928" s="259"/>
    </row>
    <row r="4929" spans="1:10">
      <c r="A4929" s="259"/>
      <c r="B4929" s="259"/>
      <c r="C4929" s="259"/>
      <c r="D4929" s="259"/>
      <c r="E4929" s="259"/>
      <c r="F4929" s="270"/>
      <c r="G4929" s="259"/>
      <c r="H4929" s="259"/>
      <c r="I4929" s="259"/>
      <c r="J4929" s="259"/>
    </row>
    <row r="4930" spans="1:10">
      <c r="A4930" s="259"/>
      <c r="B4930" s="259"/>
      <c r="C4930" s="259"/>
      <c r="D4930" s="259"/>
      <c r="E4930" s="259"/>
      <c r="F4930" s="270"/>
      <c r="G4930" s="259"/>
      <c r="H4930" s="259"/>
      <c r="I4930" s="259"/>
      <c r="J4930" s="259"/>
    </row>
    <row r="4931" spans="1:10">
      <c r="A4931" s="259"/>
      <c r="B4931" s="259"/>
      <c r="C4931" s="259"/>
      <c r="D4931" s="259"/>
      <c r="E4931" s="259"/>
      <c r="F4931" s="270"/>
      <c r="G4931" s="259"/>
      <c r="H4931" s="259"/>
      <c r="I4931" s="259"/>
      <c r="J4931" s="259"/>
    </row>
    <row r="4932" spans="1:10">
      <c r="A4932" s="259"/>
      <c r="B4932" s="259"/>
      <c r="C4932" s="259"/>
      <c r="D4932" s="259"/>
      <c r="E4932" s="259"/>
      <c r="F4932" s="270"/>
      <c r="G4932" s="259"/>
      <c r="H4932" s="259"/>
      <c r="I4932" s="259"/>
      <c r="J4932" s="259"/>
    </row>
    <row r="4933" spans="1:10">
      <c r="A4933" s="259"/>
      <c r="B4933" s="259"/>
      <c r="C4933" s="259"/>
      <c r="D4933" s="259"/>
      <c r="E4933" s="259"/>
      <c r="F4933" s="270"/>
      <c r="G4933" s="259"/>
      <c r="H4933" s="259"/>
      <c r="I4933" s="259"/>
      <c r="J4933" s="259"/>
    </row>
    <row r="4934" spans="1:10">
      <c r="A4934" s="259"/>
      <c r="B4934" s="259"/>
      <c r="C4934" s="259"/>
      <c r="D4934" s="259"/>
      <c r="E4934" s="259"/>
      <c r="F4934" s="270"/>
      <c r="G4934" s="259"/>
      <c r="H4934" s="259"/>
      <c r="I4934" s="259"/>
      <c r="J4934" s="259"/>
    </row>
    <row r="4935" spans="1:10">
      <c r="A4935" s="259"/>
      <c r="B4935" s="259"/>
      <c r="C4935" s="259"/>
      <c r="D4935" s="259"/>
      <c r="E4935" s="259"/>
      <c r="F4935" s="270"/>
      <c r="G4935" s="259"/>
      <c r="H4935" s="259"/>
      <c r="I4935" s="259"/>
      <c r="J4935" s="259"/>
    </row>
    <row r="4936" spans="1:10">
      <c r="A4936" s="259"/>
      <c r="B4936" s="259"/>
      <c r="C4936" s="259"/>
      <c r="D4936" s="259"/>
      <c r="E4936" s="259"/>
      <c r="F4936" s="270"/>
      <c r="G4936" s="259"/>
      <c r="H4936" s="259"/>
      <c r="I4936" s="259"/>
      <c r="J4936" s="259"/>
    </row>
    <row r="4937" spans="1:10">
      <c r="A4937" s="259"/>
      <c r="B4937" s="259"/>
      <c r="C4937" s="259"/>
      <c r="D4937" s="259"/>
      <c r="E4937" s="259"/>
      <c r="F4937" s="270"/>
      <c r="G4937" s="259"/>
      <c r="H4937" s="259"/>
      <c r="I4937" s="259"/>
      <c r="J4937" s="259"/>
    </row>
    <row r="4938" spans="1:10">
      <c r="A4938" s="259"/>
      <c r="B4938" s="259"/>
      <c r="C4938" s="259"/>
      <c r="D4938" s="259"/>
      <c r="E4938" s="259"/>
      <c r="F4938" s="270"/>
      <c r="G4938" s="259"/>
      <c r="H4938" s="259"/>
      <c r="I4938" s="259"/>
      <c r="J4938" s="259"/>
    </row>
    <row r="4939" spans="1:10">
      <c r="A4939" s="259"/>
      <c r="B4939" s="259"/>
      <c r="C4939" s="259"/>
      <c r="D4939" s="259"/>
      <c r="E4939" s="259"/>
      <c r="F4939" s="270"/>
      <c r="G4939" s="259"/>
      <c r="H4939" s="259"/>
      <c r="I4939" s="259"/>
      <c r="J4939" s="259"/>
    </row>
    <row r="4940" spans="1:10">
      <c r="A4940" s="259"/>
      <c r="B4940" s="259"/>
      <c r="C4940" s="259"/>
      <c r="D4940" s="259"/>
      <c r="E4940" s="259"/>
      <c r="F4940" s="270"/>
      <c r="G4940" s="259"/>
      <c r="H4940" s="259"/>
      <c r="I4940" s="259"/>
      <c r="J4940" s="259"/>
    </row>
    <row r="4941" spans="1:10">
      <c r="A4941" s="259"/>
      <c r="B4941" s="259"/>
      <c r="C4941" s="259"/>
      <c r="D4941" s="259"/>
      <c r="E4941" s="259"/>
      <c r="F4941" s="270"/>
      <c r="G4941" s="259"/>
      <c r="H4941" s="259"/>
      <c r="I4941" s="259"/>
      <c r="J4941" s="259"/>
    </row>
    <row r="4942" spans="1:10">
      <c r="A4942" s="259"/>
      <c r="B4942" s="259"/>
      <c r="C4942" s="259"/>
      <c r="D4942" s="259"/>
      <c r="E4942" s="259"/>
      <c r="F4942" s="270"/>
      <c r="G4942" s="259"/>
      <c r="H4942" s="259"/>
      <c r="I4942" s="259"/>
      <c r="J4942" s="259"/>
    </row>
    <row r="4943" spans="1:10">
      <c r="A4943" s="259"/>
      <c r="B4943" s="259"/>
      <c r="C4943" s="259"/>
      <c r="D4943" s="259"/>
      <c r="E4943" s="259"/>
      <c r="F4943" s="270"/>
      <c r="G4943" s="259"/>
      <c r="H4943" s="259"/>
      <c r="I4943" s="259"/>
      <c r="J4943" s="259"/>
    </row>
    <row r="4944" spans="1:10">
      <c r="A4944" s="259"/>
      <c r="B4944" s="259"/>
      <c r="C4944" s="259"/>
      <c r="D4944" s="259"/>
      <c r="E4944" s="259"/>
      <c r="F4944" s="270"/>
      <c r="G4944" s="259"/>
      <c r="H4944" s="259"/>
      <c r="I4944" s="259"/>
      <c r="J4944" s="259"/>
    </row>
    <row r="4945" spans="1:10">
      <c r="A4945" s="259"/>
      <c r="B4945" s="259"/>
      <c r="C4945" s="259"/>
      <c r="D4945" s="259"/>
      <c r="E4945" s="259"/>
      <c r="F4945" s="270"/>
      <c r="G4945" s="259"/>
      <c r="H4945" s="259"/>
      <c r="I4945" s="259"/>
      <c r="J4945" s="259"/>
    </row>
    <row r="4946" spans="1:10">
      <c r="A4946" s="259"/>
      <c r="B4946" s="259"/>
      <c r="C4946" s="259"/>
      <c r="D4946" s="259"/>
      <c r="E4946" s="259"/>
      <c r="F4946" s="270"/>
      <c r="G4946" s="259"/>
      <c r="H4946" s="259"/>
      <c r="I4946" s="259"/>
      <c r="J4946" s="259"/>
    </row>
    <row r="4947" spans="1:10">
      <c r="A4947" s="259"/>
      <c r="B4947" s="259"/>
      <c r="C4947" s="259"/>
      <c r="D4947" s="259"/>
      <c r="E4947" s="259"/>
      <c r="F4947" s="270"/>
      <c r="G4947" s="259"/>
      <c r="H4947" s="259"/>
      <c r="I4947" s="259"/>
      <c r="J4947" s="259"/>
    </row>
    <row r="4948" spans="1:10">
      <c r="A4948" s="259"/>
      <c r="B4948" s="259"/>
      <c r="C4948" s="259"/>
      <c r="D4948" s="259"/>
      <c r="E4948" s="259"/>
      <c r="F4948" s="270"/>
      <c r="G4948" s="259"/>
      <c r="H4948" s="259"/>
      <c r="I4948" s="259"/>
      <c r="J4948" s="259"/>
    </row>
    <row r="4949" spans="1:10">
      <c r="A4949" s="259"/>
      <c r="B4949" s="259"/>
      <c r="C4949" s="259"/>
      <c r="D4949" s="259"/>
      <c r="E4949" s="259"/>
      <c r="F4949" s="270"/>
      <c r="G4949" s="259"/>
      <c r="H4949" s="259"/>
      <c r="I4949" s="259"/>
      <c r="J4949" s="259"/>
    </row>
    <row r="4950" spans="1:10">
      <c r="A4950" s="259"/>
      <c r="B4950" s="259"/>
      <c r="C4950" s="259"/>
      <c r="D4950" s="259"/>
      <c r="E4950" s="259"/>
      <c r="F4950" s="270"/>
      <c r="G4950" s="259"/>
      <c r="H4950" s="259"/>
      <c r="I4950" s="259"/>
      <c r="J4950" s="259"/>
    </row>
    <row r="4951" spans="1:10">
      <c r="A4951" s="259"/>
      <c r="B4951" s="259"/>
      <c r="C4951" s="259"/>
      <c r="D4951" s="259"/>
      <c r="E4951" s="259"/>
      <c r="F4951" s="270"/>
      <c r="G4951" s="259"/>
      <c r="H4951" s="259"/>
      <c r="I4951" s="259"/>
      <c r="J4951" s="259"/>
    </row>
    <row r="4952" spans="1:10">
      <c r="A4952" s="259"/>
      <c r="B4952" s="259"/>
      <c r="C4952" s="259"/>
      <c r="D4952" s="259"/>
      <c r="E4952" s="259"/>
      <c r="F4952" s="270"/>
      <c r="G4952" s="259"/>
      <c r="H4952" s="259"/>
      <c r="I4952" s="259"/>
      <c r="J4952" s="259"/>
    </row>
    <row r="4953" spans="1:10">
      <c r="A4953" s="259"/>
      <c r="B4953" s="259"/>
      <c r="C4953" s="259"/>
      <c r="D4953" s="259"/>
      <c r="E4953" s="259"/>
      <c r="F4953" s="270"/>
      <c r="G4953" s="259"/>
      <c r="H4953" s="259"/>
      <c r="I4953" s="259"/>
      <c r="J4953" s="259"/>
    </row>
    <row r="4954" spans="1:10">
      <c r="A4954" s="259"/>
      <c r="B4954" s="259"/>
      <c r="C4954" s="259"/>
      <c r="D4954" s="259"/>
      <c r="E4954" s="259"/>
      <c r="F4954" s="270"/>
      <c r="G4954" s="259"/>
      <c r="H4954" s="259"/>
      <c r="I4954" s="259"/>
      <c r="J4954" s="259"/>
    </row>
    <row r="4955" spans="1:10">
      <c r="A4955" s="259"/>
      <c r="B4955" s="259"/>
      <c r="C4955" s="259"/>
      <c r="D4955" s="259"/>
      <c r="E4955" s="259"/>
      <c r="F4955" s="270"/>
      <c r="G4955" s="259"/>
      <c r="H4955" s="259"/>
      <c r="I4955" s="259"/>
      <c r="J4955" s="259"/>
    </row>
    <row r="4956" spans="1:10">
      <c r="A4956" s="259"/>
      <c r="B4956" s="259"/>
      <c r="C4956" s="259"/>
      <c r="D4956" s="259"/>
      <c r="E4956" s="259"/>
      <c r="F4956" s="270"/>
      <c r="G4956" s="259"/>
      <c r="H4956" s="259"/>
      <c r="I4956" s="259"/>
      <c r="J4956" s="259"/>
    </row>
    <row r="4957" spans="1:10">
      <c r="A4957" s="259"/>
      <c r="B4957" s="259"/>
      <c r="C4957" s="259"/>
      <c r="D4957" s="259"/>
      <c r="E4957" s="259"/>
      <c r="F4957" s="270"/>
      <c r="G4957" s="259"/>
      <c r="H4957" s="259"/>
      <c r="I4957" s="259"/>
      <c r="J4957" s="259"/>
    </row>
    <row r="4958" spans="1:10">
      <c r="A4958" s="259"/>
      <c r="B4958" s="259"/>
      <c r="C4958" s="259"/>
      <c r="D4958" s="259"/>
      <c r="E4958" s="259"/>
      <c r="F4958" s="270"/>
      <c r="G4958" s="259"/>
      <c r="H4958" s="259"/>
      <c r="I4958" s="259"/>
      <c r="J4958" s="259"/>
    </row>
    <row r="4959" spans="1:10">
      <c r="A4959" s="259"/>
      <c r="B4959" s="259"/>
      <c r="C4959" s="259"/>
      <c r="D4959" s="259"/>
      <c r="E4959" s="259"/>
      <c r="F4959" s="270"/>
      <c r="G4959" s="259"/>
      <c r="H4959" s="259"/>
      <c r="I4959" s="259"/>
      <c r="J4959" s="259"/>
    </row>
    <row r="4960" spans="1:10">
      <c r="A4960" s="259"/>
      <c r="B4960" s="259"/>
      <c r="C4960" s="259"/>
      <c r="D4960" s="259"/>
      <c r="E4960" s="259"/>
      <c r="F4960" s="270"/>
      <c r="G4960" s="259"/>
      <c r="H4960" s="259"/>
      <c r="I4960" s="259"/>
      <c r="J4960" s="259"/>
    </row>
    <row r="4961" spans="1:10">
      <c r="A4961" s="259"/>
      <c r="B4961" s="259"/>
      <c r="C4961" s="259"/>
      <c r="D4961" s="259"/>
      <c r="E4961" s="259"/>
      <c r="F4961" s="270"/>
      <c r="G4961" s="259"/>
      <c r="H4961" s="259"/>
      <c r="I4961" s="259"/>
      <c r="J4961" s="259"/>
    </row>
    <row r="4962" spans="1:10">
      <c r="A4962" s="259"/>
      <c r="B4962" s="259"/>
      <c r="C4962" s="259"/>
      <c r="D4962" s="259"/>
      <c r="E4962" s="259"/>
      <c r="F4962" s="270"/>
      <c r="G4962" s="259"/>
      <c r="H4962" s="259"/>
      <c r="I4962" s="259"/>
      <c r="J4962" s="259"/>
    </row>
    <row r="4963" spans="1:10">
      <c r="A4963" s="259"/>
      <c r="B4963" s="259"/>
      <c r="C4963" s="259"/>
      <c r="D4963" s="259"/>
      <c r="E4963" s="259"/>
      <c r="F4963" s="270"/>
      <c r="G4963" s="259"/>
      <c r="H4963" s="259"/>
      <c r="I4963" s="259"/>
      <c r="J4963" s="259"/>
    </row>
    <row r="4964" spans="1:10">
      <c r="A4964" s="259"/>
      <c r="B4964" s="259"/>
      <c r="C4964" s="259"/>
      <c r="D4964" s="259"/>
      <c r="E4964" s="259"/>
      <c r="F4964" s="270"/>
      <c r="G4964" s="259"/>
      <c r="H4964" s="259"/>
      <c r="I4964" s="259"/>
      <c r="J4964" s="259"/>
    </row>
    <row r="4965" spans="1:10">
      <c r="A4965" s="259"/>
      <c r="B4965" s="259"/>
      <c r="C4965" s="259"/>
      <c r="D4965" s="259"/>
      <c r="E4965" s="259"/>
      <c r="F4965" s="270"/>
      <c r="G4965" s="259"/>
      <c r="H4965" s="259"/>
      <c r="I4965" s="259"/>
      <c r="J4965" s="259"/>
    </row>
    <row r="4966" spans="1:10">
      <c r="A4966" s="259"/>
      <c r="B4966" s="259"/>
      <c r="C4966" s="259"/>
      <c r="D4966" s="259"/>
      <c r="E4966" s="259"/>
      <c r="F4966" s="270"/>
      <c r="G4966" s="259"/>
      <c r="H4966" s="259"/>
      <c r="I4966" s="259"/>
      <c r="J4966" s="259"/>
    </row>
    <row r="4967" spans="1:10">
      <c r="A4967" s="259"/>
      <c r="B4967" s="259"/>
      <c r="C4967" s="259"/>
      <c r="D4967" s="259"/>
      <c r="E4967" s="259"/>
      <c r="F4967" s="270"/>
      <c r="G4967" s="259"/>
      <c r="H4967" s="259"/>
      <c r="I4967" s="259"/>
      <c r="J4967" s="259"/>
    </row>
    <row r="4968" spans="1:10">
      <c r="A4968" s="259"/>
      <c r="B4968" s="259"/>
      <c r="C4968" s="259"/>
      <c r="D4968" s="259"/>
      <c r="E4968" s="259"/>
      <c r="F4968" s="270"/>
      <c r="G4968" s="259"/>
      <c r="H4968" s="259"/>
      <c r="I4968" s="259"/>
      <c r="J4968" s="259"/>
    </row>
    <row r="4969" spans="1:10">
      <c r="A4969" s="259"/>
      <c r="B4969" s="259"/>
      <c r="C4969" s="259"/>
      <c r="D4969" s="259"/>
      <c r="E4969" s="259"/>
      <c r="F4969" s="270"/>
      <c r="G4969" s="259"/>
      <c r="H4969" s="259"/>
      <c r="I4969" s="259"/>
      <c r="J4969" s="259"/>
    </row>
    <row r="4970" spans="1:10">
      <c r="A4970" s="259"/>
      <c r="B4970" s="259"/>
      <c r="C4970" s="259"/>
      <c r="D4970" s="259"/>
      <c r="E4970" s="259"/>
      <c r="F4970" s="270"/>
      <c r="G4970" s="259"/>
      <c r="H4970" s="259"/>
      <c r="I4970" s="259"/>
      <c r="J4970" s="259"/>
    </row>
    <row r="4971" spans="1:10">
      <c r="A4971" s="259"/>
      <c r="B4971" s="259"/>
      <c r="C4971" s="259"/>
      <c r="D4971" s="259"/>
      <c r="E4971" s="259"/>
      <c r="F4971" s="270"/>
      <c r="G4971" s="259"/>
      <c r="H4971" s="259"/>
      <c r="I4971" s="259"/>
      <c r="J4971" s="259"/>
    </row>
    <row r="4972" spans="1:10">
      <c r="A4972" s="259"/>
      <c r="B4972" s="259"/>
      <c r="C4972" s="259"/>
      <c r="D4972" s="259"/>
      <c r="E4972" s="259"/>
      <c r="F4972" s="270"/>
      <c r="G4972" s="259"/>
      <c r="H4972" s="259"/>
      <c r="I4972" s="259"/>
      <c r="J4972" s="259"/>
    </row>
    <row r="4973" spans="1:10">
      <c r="A4973" s="259"/>
      <c r="B4973" s="259"/>
      <c r="C4973" s="259"/>
      <c r="D4973" s="259"/>
      <c r="E4973" s="259"/>
      <c r="F4973" s="270"/>
      <c r="G4973" s="259"/>
      <c r="H4973" s="259"/>
      <c r="I4973" s="259"/>
      <c r="J4973" s="259"/>
    </row>
    <row r="4974" spans="1:10">
      <c r="A4974" s="259"/>
      <c r="B4974" s="259"/>
      <c r="C4974" s="259"/>
      <c r="D4974" s="259"/>
      <c r="E4974" s="259"/>
      <c r="F4974" s="270"/>
      <c r="G4974" s="259"/>
      <c r="H4974" s="259"/>
      <c r="I4974" s="259"/>
      <c r="J4974" s="259"/>
    </row>
    <row r="4975" spans="1:10">
      <c r="A4975" s="259"/>
      <c r="B4975" s="259"/>
      <c r="C4975" s="259"/>
      <c r="D4975" s="259"/>
      <c r="E4975" s="259"/>
      <c r="F4975" s="270"/>
      <c r="G4975" s="259"/>
      <c r="H4975" s="259"/>
      <c r="I4975" s="259"/>
      <c r="J4975" s="259"/>
    </row>
    <row r="4976" spans="1:10">
      <c r="A4976" s="259"/>
      <c r="B4976" s="259"/>
      <c r="C4976" s="259"/>
      <c r="D4976" s="259"/>
      <c r="E4976" s="259"/>
      <c r="F4976" s="270"/>
      <c r="G4976" s="259"/>
      <c r="H4976" s="259"/>
      <c r="I4976" s="259"/>
      <c r="J4976" s="259"/>
    </row>
    <row r="4977" spans="1:10">
      <c r="A4977" s="259"/>
      <c r="B4977" s="259"/>
      <c r="C4977" s="259"/>
      <c r="D4977" s="259"/>
      <c r="E4977" s="259"/>
      <c r="F4977" s="270"/>
      <c r="G4977" s="259"/>
      <c r="H4977" s="259"/>
      <c r="I4977" s="259"/>
      <c r="J4977" s="259"/>
    </row>
    <row r="4978" spans="1:10">
      <c r="A4978" s="259"/>
      <c r="B4978" s="259"/>
      <c r="C4978" s="259"/>
      <c r="D4978" s="259"/>
      <c r="E4978" s="259"/>
      <c r="F4978" s="270"/>
      <c r="G4978" s="259"/>
      <c r="H4978" s="259"/>
      <c r="I4978" s="259"/>
      <c r="J4978" s="259"/>
    </row>
    <row r="4979" spans="1:10">
      <c r="A4979" s="259"/>
      <c r="B4979" s="259"/>
      <c r="C4979" s="259"/>
      <c r="D4979" s="259"/>
      <c r="E4979" s="259"/>
      <c r="F4979" s="270"/>
      <c r="G4979" s="259"/>
      <c r="H4979" s="259"/>
      <c r="I4979" s="259"/>
      <c r="J4979" s="259"/>
    </row>
    <row r="4980" spans="1:10">
      <c r="A4980" s="259"/>
      <c r="B4980" s="259"/>
      <c r="C4980" s="259"/>
      <c r="D4980" s="259"/>
      <c r="E4980" s="259"/>
      <c r="F4980" s="270"/>
      <c r="G4980" s="259"/>
      <c r="H4980" s="259"/>
      <c r="I4980" s="259"/>
      <c r="J4980" s="259"/>
    </row>
    <row r="4981" spans="1:10">
      <c r="A4981" s="259"/>
      <c r="B4981" s="259"/>
      <c r="C4981" s="259"/>
      <c r="D4981" s="259"/>
      <c r="E4981" s="259"/>
      <c r="F4981" s="270"/>
      <c r="G4981" s="259"/>
      <c r="H4981" s="259"/>
      <c r="I4981" s="259"/>
      <c r="J4981" s="259"/>
    </row>
    <row r="4982" spans="1:10">
      <c r="A4982" s="259"/>
      <c r="B4982" s="259"/>
      <c r="C4982" s="259"/>
      <c r="D4982" s="259"/>
      <c r="E4982" s="259"/>
      <c r="F4982" s="270"/>
      <c r="G4982" s="259"/>
      <c r="H4982" s="259"/>
      <c r="I4982" s="259"/>
      <c r="J4982" s="259"/>
    </row>
    <row r="4983" spans="1:10">
      <c r="A4983" s="259"/>
      <c r="B4983" s="259"/>
      <c r="C4983" s="259"/>
      <c r="D4983" s="259"/>
      <c r="E4983" s="259"/>
      <c r="F4983" s="270"/>
      <c r="G4983" s="259"/>
      <c r="H4983" s="259"/>
      <c r="I4983" s="259"/>
      <c r="J4983" s="259"/>
    </row>
    <row r="4984" spans="1:10">
      <c r="A4984" s="259"/>
      <c r="B4984" s="259"/>
      <c r="C4984" s="259"/>
      <c r="D4984" s="259"/>
      <c r="E4984" s="259"/>
      <c r="F4984" s="270"/>
      <c r="G4984" s="259"/>
      <c r="H4984" s="259"/>
      <c r="I4984" s="259"/>
      <c r="J4984" s="259"/>
    </row>
    <row r="4985" spans="1:10">
      <c r="A4985" s="259"/>
      <c r="B4985" s="259"/>
      <c r="C4985" s="259"/>
      <c r="D4985" s="259"/>
      <c r="E4985" s="259"/>
      <c r="F4985" s="270"/>
      <c r="G4985" s="259"/>
      <c r="H4985" s="259"/>
      <c r="I4985" s="259"/>
      <c r="J4985" s="259"/>
    </row>
    <row r="4986" spans="1:10">
      <c r="A4986" s="259"/>
      <c r="B4986" s="259"/>
      <c r="C4986" s="259"/>
      <c r="D4986" s="259"/>
      <c r="E4986" s="259"/>
      <c r="F4986" s="270"/>
      <c r="G4986" s="259"/>
      <c r="H4986" s="259"/>
      <c r="I4986" s="259"/>
      <c r="J4986" s="259"/>
    </row>
    <row r="4987" spans="1:10">
      <c r="A4987" s="259"/>
      <c r="B4987" s="259"/>
      <c r="C4987" s="259"/>
      <c r="D4987" s="259"/>
      <c r="E4987" s="259"/>
      <c r="F4987" s="270"/>
      <c r="G4987" s="259"/>
      <c r="H4987" s="259"/>
      <c r="I4987" s="259"/>
      <c r="J4987" s="259"/>
    </row>
    <row r="4988" spans="1:10">
      <c r="A4988" s="259"/>
      <c r="B4988" s="259"/>
      <c r="C4988" s="259"/>
      <c r="D4988" s="259"/>
      <c r="E4988" s="259"/>
      <c r="F4988" s="270"/>
      <c r="G4988" s="259"/>
      <c r="H4988" s="259"/>
      <c r="I4988" s="259"/>
      <c r="J4988" s="259"/>
    </row>
    <row r="4989" spans="1:10">
      <c r="A4989" s="259"/>
      <c r="B4989" s="259"/>
      <c r="C4989" s="259"/>
      <c r="D4989" s="259"/>
      <c r="E4989" s="259"/>
      <c r="F4989" s="270"/>
      <c r="G4989" s="259"/>
      <c r="H4989" s="259"/>
      <c r="I4989" s="259"/>
      <c r="J4989" s="259"/>
    </row>
    <row r="4990" spans="1:10">
      <c r="A4990" s="259"/>
      <c r="B4990" s="259"/>
      <c r="C4990" s="259"/>
      <c r="D4990" s="259"/>
      <c r="E4990" s="259"/>
      <c r="F4990" s="270"/>
      <c r="G4990" s="259"/>
      <c r="H4990" s="259"/>
      <c r="I4990" s="259"/>
      <c r="J4990" s="259"/>
    </row>
    <row r="4991" spans="1:10">
      <c r="A4991" s="259"/>
      <c r="B4991" s="259"/>
      <c r="C4991" s="259"/>
      <c r="D4991" s="259"/>
      <c r="E4991" s="259"/>
      <c r="F4991" s="270"/>
      <c r="G4991" s="259"/>
      <c r="H4991" s="259"/>
      <c r="I4991" s="259"/>
      <c r="J4991" s="259"/>
    </row>
    <row r="4992" spans="1:10">
      <c r="A4992" s="259"/>
      <c r="B4992" s="259"/>
      <c r="C4992" s="259"/>
      <c r="D4992" s="259"/>
      <c r="E4992" s="259"/>
      <c r="F4992" s="270"/>
      <c r="G4992" s="259"/>
      <c r="H4992" s="259"/>
      <c r="I4992" s="259"/>
      <c r="J4992" s="259"/>
    </row>
    <row r="4993" spans="1:10">
      <c r="A4993" s="259"/>
      <c r="B4993" s="259"/>
      <c r="C4993" s="259"/>
      <c r="D4993" s="259"/>
      <c r="E4993" s="259"/>
      <c r="F4993" s="270"/>
      <c r="G4993" s="259"/>
      <c r="H4993" s="259"/>
      <c r="I4993" s="259"/>
      <c r="J4993" s="259"/>
    </row>
    <row r="4994" spans="1:10">
      <c r="A4994" s="259"/>
      <c r="B4994" s="259"/>
      <c r="C4994" s="259"/>
      <c r="D4994" s="259"/>
      <c r="E4994" s="259"/>
      <c r="F4994" s="270"/>
      <c r="G4994" s="259"/>
      <c r="H4994" s="259"/>
      <c r="I4994" s="259"/>
      <c r="J4994" s="259"/>
    </row>
    <row r="4995" spans="1:10">
      <c r="A4995" s="259"/>
      <c r="B4995" s="259"/>
      <c r="C4995" s="259"/>
      <c r="D4995" s="259"/>
      <c r="E4995" s="259"/>
      <c r="F4995" s="270"/>
      <c r="G4995" s="259"/>
      <c r="H4995" s="259"/>
      <c r="I4995" s="259"/>
      <c r="J4995" s="259"/>
    </row>
    <row r="4996" spans="1:10">
      <c r="A4996" s="259"/>
      <c r="B4996" s="259"/>
      <c r="C4996" s="259"/>
      <c r="D4996" s="259"/>
      <c r="E4996" s="259"/>
      <c r="F4996" s="270"/>
      <c r="G4996" s="259"/>
      <c r="H4996" s="259"/>
      <c r="I4996" s="259"/>
      <c r="J4996" s="259"/>
    </row>
    <row r="4997" spans="1:10">
      <c r="A4997" s="259"/>
      <c r="B4997" s="259"/>
      <c r="C4997" s="259"/>
      <c r="D4997" s="259"/>
      <c r="E4997" s="259"/>
      <c r="F4997" s="270"/>
      <c r="G4997" s="259"/>
      <c r="H4997" s="259"/>
      <c r="I4997" s="259"/>
      <c r="J4997" s="259"/>
    </row>
    <row r="4998" spans="1:10">
      <c r="A4998" s="259"/>
      <c r="B4998" s="259"/>
      <c r="C4998" s="259"/>
      <c r="D4998" s="259"/>
      <c r="E4998" s="259"/>
      <c r="F4998" s="270"/>
      <c r="G4998" s="259"/>
      <c r="H4998" s="259"/>
      <c r="I4998" s="259"/>
      <c r="J4998" s="259"/>
    </row>
    <row r="4999" spans="1:10">
      <c r="A4999" s="259"/>
      <c r="B4999" s="259"/>
      <c r="C4999" s="259"/>
      <c r="D4999" s="259"/>
      <c r="E4999" s="259"/>
      <c r="F4999" s="270"/>
      <c r="G4999" s="259"/>
      <c r="H4999" s="259"/>
      <c r="I4999" s="259"/>
      <c r="J4999" s="259"/>
    </row>
    <row r="5000" spans="1:10">
      <c r="A5000" s="259"/>
      <c r="B5000" s="259"/>
      <c r="C5000" s="259"/>
      <c r="D5000" s="259"/>
      <c r="E5000" s="259"/>
      <c r="F5000" s="270"/>
      <c r="G5000" s="259"/>
      <c r="H5000" s="259"/>
      <c r="I5000" s="259"/>
      <c r="J5000" s="259"/>
    </row>
    <row r="5001" spans="1:10">
      <c r="A5001" s="259"/>
      <c r="B5001" s="259"/>
      <c r="C5001" s="259"/>
      <c r="D5001" s="259"/>
      <c r="E5001" s="259"/>
      <c r="F5001" s="270"/>
      <c r="G5001" s="259"/>
      <c r="H5001" s="259"/>
      <c r="I5001" s="259"/>
      <c r="J5001" s="259"/>
    </row>
    <row r="5002" spans="1:10">
      <c r="A5002" s="259"/>
      <c r="B5002" s="259"/>
      <c r="C5002" s="259"/>
      <c r="D5002" s="259"/>
      <c r="E5002" s="259"/>
      <c r="F5002" s="270"/>
      <c r="G5002" s="259"/>
      <c r="H5002" s="259"/>
      <c r="I5002" s="259"/>
      <c r="J5002" s="259"/>
    </row>
    <row r="5003" spans="1:10">
      <c r="A5003" s="259"/>
      <c r="B5003" s="259"/>
      <c r="C5003" s="259"/>
      <c r="D5003" s="259"/>
      <c r="E5003" s="259"/>
      <c r="F5003" s="270"/>
      <c r="G5003" s="259"/>
      <c r="H5003" s="259"/>
      <c r="I5003" s="259"/>
      <c r="J5003" s="259"/>
    </row>
    <row r="5004" spans="1:10">
      <c r="A5004" s="259"/>
      <c r="B5004" s="259"/>
      <c r="C5004" s="259"/>
      <c r="D5004" s="259"/>
      <c r="E5004" s="259"/>
      <c r="F5004" s="270"/>
      <c r="G5004" s="259"/>
      <c r="H5004" s="259"/>
      <c r="I5004" s="259"/>
      <c r="J5004" s="259"/>
    </row>
    <row r="5005" spans="1:10">
      <c r="A5005" s="259"/>
      <c r="B5005" s="259"/>
      <c r="C5005" s="259"/>
      <c r="D5005" s="259"/>
      <c r="E5005" s="259"/>
      <c r="F5005" s="270"/>
      <c r="G5005" s="259"/>
      <c r="H5005" s="259"/>
      <c r="I5005" s="259"/>
      <c r="J5005" s="259"/>
    </row>
    <row r="5006" spans="1:10">
      <c r="A5006" s="259"/>
      <c r="B5006" s="259"/>
      <c r="C5006" s="259"/>
      <c r="D5006" s="259"/>
      <c r="E5006" s="259"/>
      <c r="F5006" s="270"/>
      <c r="G5006" s="259"/>
      <c r="H5006" s="259"/>
      <c r="I5006" s="259"/>
      <c r="J5006" s="259"/>
    </row>
    <row r="5007" spans="1:10">
      <c r="A5007" s="259"/>
      <c r="B5007" s="259"/>
      <c r="C5007" s="259"/>
      <c r="D5007" s="259"/>
      <c r="E5007" s="259"/>
      <c r="F5007" s="270"/>
      <c r="G5007" s="259"/>
      <c r="H5007" s="259"/>
      <c r="I5007" s="259"/>
      <c r="J5007" s="259"/>
    </row>
    <row r="5008" spans="1:10">
      <c r="A5008" s="259"/>
      <c r="B5008" s="259"/>
      <c r="C5008" s="259"/>
      <c r="D5008" s="259"/>
      <c r="E5008" s="259"/>
      <c r="F5008" s="270"/>
      <c r="G5008" s="259"/>
      <c r="H5008" s="259"/>
      <c r="I5008" s="259"/>
      <c r="J5008" s="259"/>
    </row>
    <row r="5009" spans="1:10">
      <c r="A5009" s="259"/>
      <c r="B5009" s="259"/>
      <c r="C5009" s="259"/>
      <c r="D5009" s="259"/>
      <c r="E5009" s="259"/>
      <c r="F5009" s="270"/>
      <c r="G5009" s="259"/>
      <c r="H5009" s="259"/>
      <c r="I5009" s="259"/>
      <c r="J5009" s="259"/>
    </row>
    <row r="5010" spans="1:10">
      <c r="A5010" s="259"/>
      <c r="B5010" s="259"/>
      <c r="C5010" s="259"/>
      <c r="D5010" s="259"/>
      <c r="E5010" s="259"/>
      <c r="F5010" s="270"/>
      <c r="G5010" s="259"/>
      <c r="H5010" s="259"/>
      <c r="I5010" s="259"/>
      <c r="J5010" s="259"/>
    </row>
    <row r="5011" spans="1:10">
      <c r="A5011" s="259"/>
      <c r="B5011" s="259"/>
      <c r="C5011" s="259"/>
      <c r="D5011" s="259"/>
      <c r="E5011" s="259"/>
      <c r="F5011" s="270"/>
      <c r="G5011" s="259"/>
      <c r="H5011" s="259"/>
      <c r="I5011" s="259"/>
      <c r="J5011" s="259"/>
    </row>
    <row r="5012" spans="1:10">
      <c r="A5012" s="259"/>
      <c r="B5012" s="259"/>
      <c r="C5012" s="259"/>
      <c r="D5012" s="259"/>
      <c r="E5012" s="259"/>
      <c r="F5012" s="270"/>
      <c r="G5012" s="259"/>
      <c r="H5012" s="259"/>
      <c r="I5012" s="259"/>
      <c r="J5012" s="259"/>
    </row>
    <row r="5013" spans="1:10">
      <c r="A5013" s="259"/>
      <c r="B5013" s="259"/>
      <c r="C5013" s="259"/>
      <c r="D5013" s="259"/>
      <c r="E5013" s="259"/>
      <c r="F5013" s="270"/>
      <c r="G5013" s="259"/>
      <c r="H5013" s="259"/>
      <c r="I5013" s="259"/>
      <c r="J5013" s="259"/>
    </row>
    <row r="5014" spans="1:10">
      <c r="A5014" s="259"/>
      <c r="B5014" s="259"/>
      <c r="C5014" s="259"/>
      <c r="D5014" s="259"/>
      <c r="E5014" s="259"/>
      <c r="F5014" s="270"/>
      <c r="G5014" s="259"/>
      <c r="H5014" s="259"/>
      <c r="I5014" s="259"/>
      <c r="J5014" s="259"/>
    </row>
    <row r="5015" spans="1:10">
      <c r="A5015" s="259"/>
      <c r="B5015" s="259"/>
      <c r="C5015" s="259"/>
      <c r="D5015" s="259"/>
      <c r="E5015" s="259"/>
      <c r="F5015" s="270"/>
      <c r="G5015" s="259"/>
      <c r="H5015" s="259"/>
      <c r="I5015" s="259"/>
      <c r="J5015" s="259"/>
    </row>
    <row r="5016" spans="1:10">
      <c r="A5016" s="259"/>
      <c r="B5016" s="259"/>
      <c r="C5016" s="259"/>
      <c r="D5016" s="259"/>
      <c r="E5016" s="259"/>
      <c r="F5016" s="270"/>
      <c r="G5016" s="259"/>
      <c r="H5016" s="259"/>
      <c r="I5016" s="259"/>
      <c r="J5016" s="259"/>
    </row>
    <row r="5017" spans="1:10">
      <c r="A5017" s="259"/>
      <c r="B5017" s="259"/>
      <c r="C5017" s="259"/>
      <c r="D5017" s="259"/>
      <c r="E5017" s="259"/>
      <c r="F5017" s="270"/>
      <c r="G5017" s="259"/>
      <c r="H5017" s="259"/>
      <c r="I5017" s="259"/>
      <c r="J5017" s="259"/>
    </row>
    <row r="5018" spans="1:10">
      <c r="A5018" s="259"/>
      <c r="B5018" s="259"/>
      <c r="C5018" s="259"/>
      <c r="D5018" s="259"/>
      <c r="E5018" s="259"/>
      <c r="F5018" s="270"/>
      <c r="G5018" s="259"/>
      <c r="H5018" s="259"/>
      <c r="I5018" s="259"/>
      <c r="J5018" s="259"/>
    </row>
    <row r="5019" spans="1:10">
      <c r="A5019" s="259"/>
      <c r="B5019" s="259"/>
      <c r="C5019" s="259"/>
      <c r="D5019" s="259"/>
      <c r="E5019" s="259"/>
      <c r="F5019" s="270"/>
      <c r="G5019" s="259"/>
      <c r="H5019" s="259"/>
      <c r="I5019" s="259"/>
      <c r="J5019" s="259"/>
    </row>
    <row r="5020" spans="1:10">
      <c r="A5020" s="259"/>
      <c r="B5020" s="259"/>
      <c r="C5020" s="259"/>
      <c r="D5020" s="259"/>
      <c r="E5020" s="259"/>
      <c r="F5020" s="270"/>
      <c r="G5020" s="259"/>
      <c r="H5020" s="259"/>
      <c r="I5020" s="259"/>
      <c r="J5020" s="259"/>
    </row>
    <row r="5021" spans="1:10">
      <c r="A5021" s="259"/>
      <c r="B5021" s="259"/>
      <c r="C5021" s="259"/>
      <c r="D5021" s="259"/>
      <c r="E5021" s="259"/>
      <c r="F5021" s="270"/>
      <c r="G5021" s="259"/>
      <c r="H5021" s="259"/>
      <c r="I5021" s="259"/>
      <c r="J5021" s="259"/>
    </row>
    <row r="5022" spans="1:10">
      <c r="A5022" s="259"/>
      <c r="B5022" s="259"/>
      <c r="C5022" s="259"/>
      <c r="D5022" s="259"/>
      <c r="E5022" s="259"/>
      <c r="F5022" s="270"/>
      <c r="G5022" s="259"/>
      <c r="H5022" s="259"/>
      <c r="I5022" s="259"/>
      <c r="J5022" s="259"/>
    </row>
    <row r="5023" spans="1:10">
      <c r="A5023" s="259"/>
      <c r="B5023" s="259"/>
      <c r="C5023" s="259"/>
      <c r="D5023" s="259"/>
      <c r="E5023" s="259"/>
      <c r="F5023" s="270"/>
      <c r="G5023" s="259"/>
      <c r="H5023" s="259"/>
      <c r="I5023" s="259"/>
      <c r="J5023" s="259"/>
    </row>
    <row r="5024" spans="1:10">
      <c r="A5024" s="259"/>
      <c r="B5024" s="259"/>
      <c r="C5024" s="259"/>
      <c r="D5024" s="259"/>
      <c r="E5024" s="259"/>
      <c r="F5024" s="270"/>
      <c r="G5024" s="259"/>
      <c r="H5024" s="259"/>
      <c r="I5024" s="259"/>
      <c r="J5024" s="259"/>
    </row>
    <row r="5025" spans="1:10">
      <c r="A5025" s="259"/>
      <c r="B5025" s="259"/>
      <c r="C5025" s="259"/>
      <c r="D5025" s="259"/>
      <c r="E5025" s="259"/>
      <c r="F5025" s="270"/>
      <c r="G5025" s="259"/>
      <c r="H5025" s="259"/>
      <c r="I5025" s="259"/>
      <c r="J5025" s="259"/>
    </row>
    <row r="5026" spans="1:10">
      <c r="A5026" s="259"/>
      <c r="B5026" s="259"/>
      <c r="C5026" s="259"/>
      <c r="D5026" s="259"/>
      <c r="E5026" s="259"/>
      <c r="F5026" s="270"/>
      <c r="G5026" s="259"/>
      <c r="H5026" s="259"/>
      <c r="I5026" s="259"/>
      <c r="J5026" s="259"/>
    </row>
    <row r="5027" spans="1:10">
      <c r="A5027" s="259"/>
      <c r="B5027" s="259"/>
      <c r="C5027" s="259"/>
      <c r="D5027" s="259"/>
      <c r="E5027" s="259"/>
      <c r="F5027" s="270"/>
      <c r="G5027" s="259"/>
      <c r="H5027" s="259"/>
      <c r="I5027" s="259"/>
      <c r="J5027" s="259"/>
    </row>
    <row r="5028" spans="1:10">
      <c r="A5028" s="259"/>
      <c r="B5028" s="259"/>
      <c r="C5028" s="259"/>
      <c r="D5028" s="259"/>
      <c r="E5028" s="259"/>
      <c r="F5028" s="270"/>
      <c r="G5028" s="259"/>
      <c r="H5028" s="259"/>
      <c r="I5028" s="259"/>
      <c r="J5028" s="259"/>
    </row>
    <row r="5029" spans="1:10">
      <c r="A5029" s="259"/>
      <c r="B5029" s="259"/>
      <c r="C5029" s="259"/>
      <c r="D5029" s="259"/>
      <c r="E5029" s="259"/>
      <c r="F5029" s="270"/>
      <c r="G5029" s="259"/>
      <c r="H5029" s="259"/>
      <c r="I5029" s="259"/>
      <c r="J5029" s="259"/>
    </row>
    <row r="5030" spans="1:10">
      <c r="A5030" s="259"/>
      <c r="B5030" s="259"/>
      <c r="C5030" s="259"/>
      <c r="D5030" s="259"/>
      <c r="E5030" s="259"/>
      <c r="F5030" s="270"/>
      <c r="G5030" s="259"/>
      <c r="H5030" s="259"/>
      <c r="I5030" s="259"/>
      <c r="J5030" s="259"/>
    </row>
    <row r="5031" spans="1:10">
      <c r="A5031" s="259"/>
      <c r="B5031" s="259"/>
      <c r="C5031" s="259"/>
      <c r="D5031" s="259"/>
      <c r="E5031" s="259"/>
      <c r="F5031" s="270"/>
      <c r="G5031" s="259"/>
      <c r="H5031" s="259"/>
      <c r="I5031" s="259"/>
      <c r="J5031" s="259"/>
    </row>
    <row r="5032" spans="1:10">
      <c r="A5032" s="259"/>
      <c r="B5032" s="259"/>
      <c r="C5032" s="259"/>
      <c r="D5032" s="259"/>
      <c r="E5032" s="259"/>
      <c r="F5032" s="270"/>
      <c r="G5032" s="259"/>
      <c r="H5032" s="259"/>
      <c r="I5032" s="259"/>
      <c r="J5032" s="259"/>
    </row>
    <row r="5033" spans="1:10">
      <c r="A5033" s="259"/>
      <c r="B5033" s="259"/>
      <c r="C5033" s="259"/>
      <c r="D5033" s="259"/>
      <c r="E5033" s="259"/>
      <c r="F5033" s="270"/>
      <c r="G5033" s="259"/>
      <c r="H5033" s="259"/>
      <c r="I5033" s="259"/>
      <c r="J5033" s="259"/>
    </row>
    <row r="5034" spans="1:10">
      <c r="A5034" s="259"/>
      <c r="B5034" s="259"/>
      <c r="C5034" s="259"/>
      <c r="D5034" s="259"/>
      <c r="E5034" s="259"/>
      <c r="F5034" s="270"/>
      <c r="G5034" s="259"/>
      <c r="H5034" s="259"/>
      <c r="I5034" s="259"/>
      <c r="J5034" s="259"/>
    </row>
    <row r="5035" spans="1:10">
      <c r="A5035" s="259"/>
      <c r="B5035" s="259"/>
      <c r="C5035" s="259"/>
      <c r="D5035" s="259"/>
      <c r="E5035" s="259"/>
      <c r="F5035" s="270"/>
      <c r="G5035" s="259"/>
      <c r="H5035" s="259"/>
      <c r="I5035" s="259"/>
      <c r="J5035" s="259"/>
    </row>
    <row r="5036" spans="1:10">
      <c r="A5036" s="259"/>
      <c r="B5036" s="259"/>
      <c r="C5036" s="259"/>
      <c r="D5036" s="259"/>
      <c r="E5036" s="259"/>
      <c r="F5036" s="270"/>
      <c r="G5036" s="259"/>
      <c r="H5036" s="259"/>
      <c r="I5036" s="259"/>
      <c r="J5036" s="259"/>
    </row>
    <row r="5037" spans="1:10">
      <c r="A5037" s="259"/>
      <c r="B5037" s="259"/>
      <c r="C5037" s="259"/>
      <c r="D5037" s="259"/>
      <c r="E5037" s="259"/>
      <c r="F5037" s="270"/>
      <c r="G5037" s="259"/>
      <c r="H5037" s="259"/>
      <c r="I5037" s="259"/>
      <c r="J5037" s="259"/>
    </row>
    <row r="5038" spans="1:10">
      <c r="A5038" s="259"/>
      <c r="B5038" s="259"/>
      <c r="C5038" s="259"/>
      <c r="D5038" s="259"/>
      <c r="E5038" s="259"/>
      <c r="F5038" s="270"/>
      <c r="G5038" s="259"/>
      <c r="H5038" s="259"/>
      <c r="I5038" s="259"/>
      <c r="J5038" s="259"/>
    </row>
    <row r="5039" spans="1:10">
      <c r="A5039" s="259"/>
      <c r="B5039" s="259"/>
      <c r="C5039" s="259"/>
      <c r="D5039" s="259"/>
      <c r="E5039" s="259"/>
      <c r="F5039" s="270"/>
      <c r="G5039" s="259"/>
      <c r="H5039" s="259"/>
      <c r="I5039" s="259"/>
      <c r="J5039" s="259"/>
    </row>
    <row r="5040" spans="1:10">
      <c r="A5040" s="259"/>
      <c r="B5040" s="259"/>
      <c r="C5040" s="259"/>
      <c r="D5040" s="259"/>
      <c r="E5040" s="259"/>
      <c r="F5040" s="270"/>
      <c r="G5040" s="259"/>
      <c r="H5040" s="259"/>
      <c r="I5040" s="259"/>
      <c r="J5040" s="259"/>
    </row>
    <row r="5041" spans="1:10">
      <c r="A5041" s="259"/>
      <c r="B5041" s="259"/>
      <c r="C5041" s="259"/>
      <c r="D5041" s="259"/>
      <c r="E5041" s="259"/>
      <c r="F5041" s="270"/>
      <c r="G5041" s="259"/>
      <c r="H5041" s="259"/>
      <c r="I5041" s="259"/>
      <c r="J5041" s="259"/>
    </row>
    <row r="5042" spans="1:10">
      <c r="A5042" s="259"/>
      <c r="B5042" s="259"/>
      <c r="C5042" s="259"/>
      <c r="D5042" s="259"/>
      <c r="E5042" s="259"/>
      <c r="F5042" s="270"/>
      <c r="G5042" s="259"/>
      <c r="H5042" s="259"/>
      <c r="I5042" s="259"/>
      <c r="J5042" s="259"/>
    </row>
    <row r="5043" spans="1:10">
      <c r="A5043" s="259"/>
      <c r="B5043" s="259"/>
      <c r="C5043" s="259"/>
      <c r="D5043" s="259"/>
      <c r="E5043" s="259"/>
      <c r="F5043" s="270"/>
      <c r="G5043" s="259"/>
      <c r="H5043" s="259"/>
      <c r="I5043" s="259"/>
      <c r="J5043" s="259"/>
    </row>
    <row r="5044" spans="1:10">
      <c r="A5044" s="259"/>
      <c r="B5044" s="259"/>
      <c r="C5044" s="259"/>
      <c r="D5044" s="259"/>
      <c r="E5044" s="259"/>
      <c r="F5044" s="270"/>
      <c r="G5044" s="259"/>
      <c r="H5044" s="259"/>
      <c r="I5044" s="259"/>
      <c r="J5044" s="259"/>
    </row>
    <row r="5045" spans="1:10">
      <c r="A5045" s="259"/>
      <c r="B5045" s="259"/>
      <c r="C5045" s="259"/>
      <c r="D5045" s="259"/>
      <c r="E5045" s="259"/>
      <c r="F5045" s="270"/>
      <c r="G5045" s="259"/>
      <c r="H5045" s="259"/>
      <c r="I5045" s="259"/>
      <c r="J5045" s="259"/>
    </row>
    <row r="5046" spans="1:10">
      <c r="A5046" s="259"/>
      <c r="B5046" s="259"/>
      <c r="C5046" s="259"/>
      <c r="D5046" s="259"/>
      <c r="E5046" s="259"/>
      <c r="F5046" s="270"/>
      <c r="G5046" s="259"/>
      <c r="H5046" s="259"/>
      <c r="I5046" s="259"/>
      <c r="J5046" s="259"/>
    </row>
    <row r="5047" spans="1:10">
      <c r="A5047" s="259"/>
      <c r="B5047" s="259"/>
      <c r="C5047" s="259"/>
      <c r="D5047" s="259"/>
      <c r="E5047" s="259"/>
      <c r="F5047" s="270"/>
      <c r="G5047" s="259"/>
      <c r="H5047" s="259"/>
      <c r="I5047" s="259"/>
      <c r="J5047" s="259"/>
    </row>
    <row r="5048" spans="1:10">
      <c r="A5048" s="259"/>
      <c r="B5048" s="259"/>
      <c r="C5048" s="259"/>
      <c r="D5048" s="259"/>
      <c r="E5048" s="259"/>
      <c r="F5048" s="270"/>
      <c r="G5048" s="259"/>
      <c r="H5048" s="259"/>
      <c r="I5048" s="259"/>
      <c r="J5048" s="259"/>
    </row>
    <row r="5049" spans="1:10">
      <c r="A5049" s="259"/>
      <c r="B5049" s="259"/>
      <c r="C5049" s="259"/>
      <c r="D5049" s="259"/>
      <c r="E5049" s="259"/>
      <c r="F5049" s="270"/>
      <c r="G5049" s="259"/>
      <c r="H5049" s="259"/>
      <c r="I5049" s="259"/>
      <c r="J5049" s="259"/>
    </row>
    <row r="5050" spans="1:10">
      <c r="A5050" s="259"/>
      <c r="B5050" s="259"/>
      <c r="C5050" s="259"/>
      <c r="D5050" s="259"/>
      <c r="E5050" s="259"/>
      <c r="F5050" s="270"/>
      <c r="G5050" s="259"/>
      <c r="H5050" s="259"/>
      <c r="I5050" s="259"/>
      <c r="J5050" s="259"/>
    </row>
    <row r="5051" spans="1:10">
      <c r="A5051" s="259"/>
      <c r="B5051" s="259"/>
      <c r="C5051" s="259"/>
      <c r="D5051" s="259"/>
      <c r="E5051" s="259"/>
      <c r="F5051" s="270"/>
      <c r="G5051" s="259"/>
      <c r="H5051" s="259"/>
      <c r="I5051" s="259"/>
      <c r="J5051" s="259"/>
    </row>
    <row r="5052" spans="1:10">
      <c r="A5052" s="259"/>
      <c r="B5052" s="259"/>
      <c r="C5052" s="259"/>
      <c r="D5052" s="259"/>
      <c r="E5052" s="259"/>
      <c r="F5052" s="270"/>
      <c r="G5052" s="259"/>
      <c r="H5052" s="259"/>
      <c r="I5052" s="259"/>
      <c r="J5052" s="259"/>
    </row>
    <row r="5053" spans="1:10">
      <c r="A5053" s="259"/>
      <c r="B5053" s="259"/>
      <c r="C5053" s="259"/>
      <c r="D5053" s="259"/>
      <c r="E5053" s="259"/>
      <c r="F5053" s="270"/>
      <c r="G5053" s="259"/>
      <c r="H5053" s="259"/>
      <c r="I5053" s="259"/>
      <c r="J5053" s="259"/>
    </row>
    <row r="5054" spans="1:10">
      <c r="A5054" s="259"/>
      <c r="B5054" s="259"/>
      <c r="C5054" s="259"/>
      <c r="D5054" s="259"/>
      <c r="E5054" s="259"/>
      <c r="F5054" s="270"/>
      <c r="G5054" s="259"/>
      <c r="H5054" s="259"/>
      <c r="I5054" s="259"/>
      <c r="J5054" s="259"/>
    </row>
    <row r="5055" spans="1:10">
      <c r="A5055" s="259"/>
      <c r="B5055" s="259"/>
      <c r="C5055" s="259"/>
      <c r="D5055" s="259"/>
      <c r="E5055" s="259"/>
      <c r="F5055" s="270"/>
      <c r="G5055" s="259"/>
      <c r="H5055" s="259"/>
      <c r="I5055" s="259"/>
      <c r="J5055" s="259"/>
    </row>
    <row r="5056" spans="1:10">
      <c r="A5056" s="259"/>
      <c r="B5056" s="259"/>
      <c r="C5056" s="259"/>
      <c r="D5056" s="259"/>
      <c r="E5056" s="259"/>
      <c r="F5056" s="270"/>
      <c r="G5056" s="259"/>
      <c r="H5056" s="259"/>
      <c r="I5056" s="259"/>
      <c r="J5056" s="259"/>
    </row>
    <row r="5057" spans="1:10">
      <c r="A5057" s="259"/>
      <c r="B5057" s="259"/>
      <c r="C5057" s="259"/>
      <c r="D5057" s="259"/>
      <c r="E5057" s="259"/>
      <c r="F5057" s="270"/>
      <c r="G5057" s="259"/>
      <c r="H5057" s="259"/>
      <c r="I5057" s="259"/>
      <c r="J5057" s="259"/>
    </row>
    <row r="5058" spans="1:10">
      <c r="A5058" s="259"/>
      <c r="B5058" s="259"/>
      <c r="C5058" s="259"/>
      <c r="D5058" s="259"/>
      <c r="E5058" s="259"/>
      <c r="F5058" s="270"/>
      <c r="G5058" s="259"/>
      <c r="H5058" s="259"/>
      <c r="I5058" s="259"/>
      <c r="J5058" s="259"/>
    </row>
    <row r="5059" spans="1:10">
      <c r="A5059" s="259"/>
      <c r="B5059" s="259"/>
      <c r="C5059" s="259"/>
      <c r="D5059" s="259"/>
      <c r="E5059" s="259"/>
      <c r="F5059" s="270"/>
      <c r="G5059" s="259"/>
      <c r="H5059" s="259"/>
      <c r="I5059" s="259"/>
      <c r="J5059" s="259"/>
    </row>
    <row r="5060" spans="1:10">
      <c r="A5060" s="259"/>
      <c r="B5060" s="259"/>
      <c r="C5060" s="259"/>
      <c r="D5060" s="259"/>
      <c r="E5060" s="259"/>
      <c r="F5060" s="270"/>
      <c r="G5060" s="259"/>
      <c r="H5060" s="259"/>
      <c r="I5060" s="259"/>
      <c r="J5060" s="259"/>
    </row>
    <row r="5061" spans="1:10">
      <c r="A5061" s="259"/>
      <c r="B5061" s="259"/>
      <c r="C5061" s="259"/>
      <c r="D5061" s="259"/>
      <c r="E5061" s="259"/>
      <c r="F5061" s="270"/>
      <c r="G5061" s="259"/>
      <c r="H5061" s="259"/>
      <c r="I5061" s="259"/>
      <c r="J5061" s="259"/>
    </row>
    <row r="5062" spans="1:10">
      <c r="A5062" s="259"/>
      <c r="B5062" s="259"/>
      <c r="C5062" s="259"/>
      <c r="D5062" s="259"/>
      <c r="E5062" s="259"/>
      <c r="F5062" s="270"/>
      <c r="G5062" s="259"/>
      <c r="H5062" s="259"/>
      <c r="I5062" s="259"/>
      <c r="J5062" s="259"/>
    </row>
    <row r="5063" spans="1:10">
      <c r="A5063" s="259"/>
      <c r="B5063" s="259"/>
      <c r="C5063" s="259"/>
      <c r="D5063" s="259"/>
      <c r="E5063" s="259"/>
      <c r="F5063" s="270"/>
      <c r="G5063" s="259"/>
      <c r="H5063" s="259"/>
      <c r="I5063" s="259"/>
      <c r="J5063" s="259"/>
    </row>
    <row r="5064" spans="1:10">
      <c r="A5064" s="259"/>
      <c r="B5064" s="259"/>
      <c r="C5064" s="259"/>
      <c r="D5064" s="259"/>
      <c r="E5064" s="259"/>
      <c r="F5064" s="270"/>
      <c r="G5064" s="259"/>
      <c r="H5064" s="259"/>
      <c r="I5064" s="259"/>
      <c r="J5064" s="259"/>
    </row>
    <row r="5065" spans="1:10">
      <c r="A5065" s="259"/>
      <c r="B5065" s="259"/>
      <c r="C5065" s="259"/>
      <c r="D5065" s="259"/>
      <c r="E5065" s="259"/>
      <c r="F5065" s="270"/>
      <c r="G5065" s="259"/>
      <c r="H5065" s="259"/>
      <c r="I5065" s="259"/>
      <c r="J5065" s="259"/>
    </row>
    <row r="5066" spans="1:10">
      <c r="A5066" s="259"/>
      <c r="B5066" s="259"/>
      <c r="C5066" s="259"/>
      <c r="D5066" s="259"/>
      <c r="E5066" s="259"/>
      <c r="F5066" s="270"/>
      <c r="G5066" s="259"/>
      <c r="H5066" s="259"/>
      <c r="I5066" s="259"/>
      <c r="J5066" s="259"/>
    </row>
    <row r="5067" spans="1:10">
      <c r="A5067" s="259"/>
      <c r="B5067" s="259"/>
      <c r="C5067" s="259"/>
      <c r="D5067" s="259"/>
      <c r="E5067" s="259"/>
      <c r="F5067" s="270"/>
      <c r="G5067" s="259"/>
      <c r="H5067" s="259"/>
      <c r="I5067" s="259"/>
      <c r="J5067" s="259"/>
    </row>
    <row r="5068" spans="1:10">
      <c r="A5068" s="259"/>
      <c r="B5068" s="259"/>
      <c r="C5068" s="259"/>
      <c r="D5068" s="259"/>
      <c r="E5068" s="259"/>
      <c r="F5068" s="270"/>
      <c r="G5068" s="259"/>
      <c r="H5068" s="259"/>
      <c r="I5068" s="259"/>
      <c r="J5068" s="259"/>
    </row>
    <row r="5069" spans="1:10">
      <c r="A5069" s="259"/>
      <c r="B5069" s="259"/>
      <c r="C5069" s="259"/>
      <c r="D5069" s="259"/>
      <c r="E5069" s="259"/>
      <c r="F5069" s="270"/>
      <c r="G5069" s="259"/>
      <c r="H5069" s="259"/>
      <c r="I5069" s="259"/>
      <c r="J5069" s="259"/>
    </row>
    <row r="5070" spans="1:10">
      <c r="A5070" s="259"/>
      <c r="B5070" s="259"/>
      <c r="C5070" s="259"/>
      <c r="D5070" s="259"/>
      <c r="E5070" s="259"/>
      <c r="F5070" s="270"/>
      <c r="G5070" s="259"/>
      <c r="H5070" s="259"/>
      <c r="I5070" s="259"/>
      <c r="J5070" s="259"/>
    </row>
    <row r="5071" spans="1:10">
      <c r="A5071" s="259"/>
      <c r="B5071" s="259"/>
      <c r="C5071" s="259"/>
      <c r="D5071" s="259"/>
      <c r="E5071" s="259"/>
      <c r="F5071" s="270"/>
      <c r="G5071" s="259"/>
      <c r="H5071" s="259"/>
      <c r="I5071" s="259"/>
      <c r="J5071" s="259"/>
    </row>
    <row r="5072" spans="1:10">
      <c r="A5072" s="259"/>
      <c r="B5072" s="259"/>
      <c r="C5072" s="259"/>
      <c r="D5072" s="259"/>
      <c r="E5072" s="259"/>
      <c r="F5072" s="270"/>
      <c r="G5072" s="259"/>
      <c r="H5072" s="259"/>
      <c r="I5072" s="259"/>
      <c r="J5072" s="259"/>
    </row>
    <row r="5073" spans="1:10">
      <c r="A5073" s="259"/>
      <c r="B5073" s="259"/>
      <c r="C5073" s="259"/>
      <c r="D5073" s="259"/>
      <c r="E5073" s="259"/>
      <c r="F5073" s="270"/>
      <c r="G5073" s="259"/>
      <c r="H5073" s="259"/>
      <c r="I5073" s="259"/>
      <c r="J5073" s="259"/>
    </row>
    <row r="5074" spans="1:10">
      <c r="A5074" s="259"/>
      <c r="B5074" s="259"/>
      <c r="C5074" s="259"/>
      <c r="D5074" s="259"/>
      <c r="E5074" s="259"/>
      <c r="F5074" s="270"/>
      <c r="G5074" s="259"/>
      <c r="H5074" s="259"/>
      <c r="I5074" s="259"/>
      <c r="J5074" s="259"/>
    </row>
    <row r="5075" spans="1:10">
      <c r="A5075" s="259"/>
      <c r="B5075" s="259"/>
      <c r="C5075" s="259"/>
      <c r="D5075" s="259"/>
      <c r="E5075" s="259"/>
      <c r="F5075" s="270"/>
      <c r="G5075" s="259"/>
      <c r="H5075" s="259"/>
      <c r="I5075" s="259"/>
      <c r="J5075" s="259"/>
    </row>
    <row r="5076" spans="1:10">
      <c r="A5076" s="259"/>
      <c r="B5076" s="259"/>
      <c r="C5076" s="259"/>
      <c r="D5076" s="259"/>
      <c r="E5076" s="259"/>
      <c r="F5076" s="270"/>
      <c r="G5076" s="259"/>
      <c r="H5076" s="259"/>
      <c r="I5076" s="259"/>
      <c r="J5076" s="259"/>
    </row>
    <row r="5077" spans="1:10">
      <c r="A5077" s="259"/>
      <c r="B5077" s="259"/>
      <c r="C5077" s="259"/>
      <c r="D5077" s="259"/>
      <c r="E5077" s="259"/>
      <c r="F5077" s="270"/>
      <c r="G5077" s="259"/>
      <c r="H5077" s="259"/>
      <c r="I5077" s="259"/>
      <c r="J5077" s="259"/>
    </row>
    <row r="5078" spans="1:10">
      <c r="A5078" s="259"/>
      <c r="B5078" s="259"/>
      <c r="C5078" s="259"/>
      <c r="D5078" s="259"/>
      <c r="E5078" s="259"/>
      <c r="F5078" s="270"/>
      <c r="G5078" s="259"/>
      <c r="H5078" s="259"/>
      <c r="I5078" s="259"/>
      <c r="J5078" s="259"/>
    </row>
    <row r="5079" spans="1:10">
      <c r="A5079" s="259"/>
      <c r="B5079" s="259"/>
      <c r="C5079" s="259"/>
      <c r="D5079" s="259"/>
      <c r="E5079" s="259"/>
      <c r="F5079" s="270"/>
      <c r="G5079" s="259"/>
      <c r="H5079" s="259"/>
      <c r="I5079" s="259"/>
      <c r="J5079" s="259"/>
    </row>
    <row r="5080" spans="1:10">
      <c r="A5080" s="259"/>
      <c r="B5080" s="259"/>
      <c r="C5080" s="259"/>
      <c r="D5080" s="259"/>
      <c r="E5080" s="259"/>
      <c r="F5080" s="270"/>
      <c r="G5080" s="259"/>
      <c r="H5080" s="259"/>
      <c r="I5080" s="259"/>
      <c r="J5080" s="259"/>
    </row>
    <row r="5081" spans="1:10">
      <c r="A5081" s="259"/>
      <c r="B5081" s="259"/>
      <c r="C5081" s="259"/>
      <c r="D5081" s="259"/>
      <c r="E5081" s="259"/>
      <c r="F5081" s="270"/>
      <c r="G5081" s="259"/>
      <c r="H5081" s="259"/>
      <c r="I5081" s="259"/>
      <c r="J5081" s="259"/>
    </row>
    <row r="5082" spans="1:10">
      <c r="A5082" s="259"/>
      <c r="B5082" s="259"/>
      <c r="C5082" s="259"/>
      <c r="D5082" s="259"/>
      <c r="E5082" s="259"/>
      <c r="F5082" s="270"/>
      <c r="G5082" s="259"/>
      <c r="H5082" s="259"/>
      <c r="I5082" s="259"/>
      <c r="J5082" s="259"/>
    </row>
    <row r="5083" spans="1:10">
      <c r="A5083" s="259"/>
      <c r="B5083" s="259"/>
      <c r="C5083" s="259"/>
      <c r="D5083" s="259"/>
      <c r="E5083" s="259"/>
      <c r="F5083" s="270"/>
      <c r="G5083" s="259"/>
      <c r="H5083" s="259"/>
      <c r="I5083" s="259"/>
      <c r="J5083" s="259"/>
    </row>
    <row r="5084" spans="1:10">
      <c r="A5084" s="259"/>
      <c r="B5084" s="259"/>
      <c r="C5084" s="259"/>
      <c r="D5084" s="259"/>
      <c r="E5084" s="259"/>
      <c r="F5084" s="270"/>
      <c r="G5084" s="259"/>
      <c r="H5084" s="259"/>
      <c r="I5084" s="259"/>
      <c r="J5084" s="259"/>
    </row>
    <row r="5085" spans="1:10">
      <c r="A5085" s="259"/>
      <c r="B5085" s="259"/>
      <c r="C5085" s="259"/>
      <c r="D5085" s="259"/>
      <c r="E5085" s="259"/>
      <c r="F5085" s="270"/>
      <c r="G5085" s="259"/>
      <c r="H5085" s="259"/>
      <c r="I5085" s="259"/>
      <c r="J5085" s="259"/>
    </row>
    <row r="5086" spans="1:10">
      <c r="A5086" s="259"/>
      <c r="B5086" s="259"/>
      <c r="C5086" s="259"/>
      <c r="D5086" s="259"/>
      <c r="E5086" s="259"/>
      <c r="F5086" s="270"/>
      <c r="G5086" s="259"/>
      <c r="H5086" s="259"/>
      <c r="I5086" s="259"/>
      <c r="J5086" s="259"/>
    </row>
    <row r="5087" spans="1:10">
      <c r="A5087" s="259"/>
      <c r="B5087" s="259"/>
      <c r="C5087" s="259"/>
      <c r="D5087" s="259"/>
      <c r="E5087" s="259"/>
      <c r="F5087" s="270"/>
      <c r="G5087" s="259"/>
      <c r="H5087" s="259"/>
      <c r="I5087" s="259"/>
      <c r="J5087" s="259"/>
    </row>
    <row r="5088" spans="1:10">
      <c r="A5088" s="259"/>
      <c r="B5088" s="259"/>
      <c r="C5088" s="259"/>
      <c r="D5088" s="259"/>
      <c r="E5088" s="259"/>
      <c r="F5088" s="270"/>
      <c r="G5088" s="259"/>
      <c r="H5088" s="259"/>
      <c r="I5088" s="259"/>
      <c r="J5088" s="259"/>
    </row>
    <row r="5089" spans="1:10">
      <c r="A5089" s="259"/>
      <c r="B5089" s="259"/>
      <c r="C5089" s="259"/>
      <c r="D5089" s="259"/>
      <c r="E5089" s="259"/>
      <c r="F5089" s="270"/>
      <c r="G5089" s="259"/>
      <c r="H5089" s="259"/>
      <c r="I5089" s="259"/>
      <c r="J5089" s="259"/>
    </row>
    <row r="5090" spans="1:10">
      <c r="A5090" s="259"/>
      <c r="B5090" s="259"/>
      <c r="C5090" s="259"/>
      <c r="D5090" s="259"/>
      <c r="E5090" s="259"/>
      <c r="F5090" s="270"/>
      <c r="G5090" s="259"/>
      <c r="H5090" s="259"/>
      <c r="I5090" s="259"/>
      <c r="J5090" s="259"/>
    </row>
    <row r="5091" spans="1:10">
      <c r="A5091" s="259"/>
      <c r="B5091" s="259"/>
      <c r="C5091" s="259"/>
      <c r="D5091" s="259"/>
      <c r="E5091" s="259"/>
      <c r="F5091" s="270"/>
      <c r="G5091" s="259"/>
      <c r="H5091" s="259"/>
      <c r="I5091" s="259"/>
      <c r="J5091" s="259"/>
    </row>
    <row r="5092" spans="1:10">
      <c r="A5092" s="259"/>
      <c r="B5092" s="259"/>
      <c r="C5092" s="259"/>
      <c r="D5092" s="259"/>
      <c r="E5092" s="259"/>
      <c r="F5092" s="270"/>
      <c r="G5092" s="259"/>
      <c r="H5092" s="259"/>
      <c r="I5092" s="259"/>
      <c r="J5092" s="259"/>
    </row>
    <row r="5093" spans="1:10">
      <c r="A5093" s="259"/>
      <c r="B5093" s="259"/>
      <c r="C5093" s="259"/>
      <c r="D5093" s="259"/>
      <c r="E5093" s="259"/>
      <c r="F5093" s="270"/>
      <c r="G5093" s="259"/>
      <c r="H5093" s="259"/>
      <c r="I5093" s="259"/>
      <c r="J5093" s="259"/>
    </row>
    <row r="5094" spans="1:10">
      <c r="A5094" s="259"/>
      <c r="B5094" s="259"/>
      <c r="C5094" s="259"/>
      <c r="D5094" s="259"/>
      <c r="E5094" s="259"/>
      <c r="F5094" s="270"/>
      <c r="G5094" s="259"/>
      <c r="H5094" s="259"/>
      <c r="I5094" s="259"/>
      <c r="J5094" s="259"/>
    </row>
    <row r="5095" spans="1:10">
      <c r="A5095" s="259"/>
      <c r="B5095" s="259"/>
      <c r="C5095" s="259"/>
      <c r="D5095" s="259"/>
      <c r="E5095" s="259"/>
      <c r="F5095" s="270"/>
      <c r="G5095" s="259"/>
      <c r="H5095" s="259"/>
      <c r="I5095" s="259"/>
      <c r="J5095" s="259"/>
    </row>
    <row r="5096" spans="1:10">
      <c r="A5096" s="259"/>
      <c r="B5096" s="259"/>
      <c r="C5096" s="259"/>
      <c r="D5096" s="259"/>
      <c r="E5096" s="259"/>
      <c r="F5096" s="270"/>
      <c r="G5096" s="259"/>
      <c r="H5096" s="259"/>
      <c r="I5096" s="259"/>
      <c r="J5096" s="259"/>
    </row>
    <row r="5097" spans="1:10">
      <c r="A5097" s="259"/>
      <c r="B5097" s="259"/>
      <c r="C5097" s="259"/>
      <c r="D5097" s="259"/>
      <c r="E5097" s="259"/>
      <c r="F5097" s="270"/>
      <c r="G5097" s="259"/>
      <c r="H5097" s="259"/>
      <c r="I5097" s="259"/>
      <c r="J5097" s="259"/>
    </row>
    <row r="5098" spans="1:10">
      <c r="A5098" s="259"/>
      <c r="B5098" s="259"/>
      <c r="C5098" s="259"/>
      <c r="D5098" s="259"/>
      <c r="E5098" s="259"/>
      <c r="F5098" s="270"/>
      <c r="G5098" s="259"/>
      <c r="H5098" s="259"/>
      <c r="I5098" s="259"/>
      <c r="J5098" s="259"/>
    </row>
    <row r="5099" spans="1:10">
      <c r="A5099" s="259"/>
      <c r="B5099" s="259"/>
      <c r="C5099" s="259"/>
      <c r="D5099" s="259"/>
      <c r="E5099" s="259"/>
      <c r="F5099" s="270"/>
      <c r="G5099" s="259"/>
      <c r="H5099" s="259"/>
      <c r="I5099" s="259"/>
      <c r="J5099" s="259"/>
    </row>
    <row r="5100" spans="1:10">
      <c r="A5100" s="259"/>
      <c r="B5100" s="259"/>
      <c r="C5100" s="259"/>
      <c r="D5100" s="259"/>
      <c r="E5100" s="259"/>
      <c r="F5100" s="270"/>
      <c r="G5100" s="259"/>
      <c r="H5100" s="259"/>
      <c r="I5100" s="259"/>
      <c r="J5100" s="259"/>
    </row>
    <row r="5101" spans="1:10">
      <c r="A5101" s="259"/>
      <c r="B5101" s="259"/>
      <c r="C5101" s="259"/>
      <c r="D5101" s="259"/>
      <c r="E5101" s="259"/>
      <c r="F5101" s="270"/>
      <c r="G5101" s="259"/>
      <c r="H5101" s="259"/>
      <c r="I5101" s="259"/>
      <c r="J5101" s="259"/>
    </row>
    <row r="5102" spans="1:10">
      <c r="A5102" s="259"/>
      <c r="B5102" s="259"/>
      <c r="C5102" s="259"/>
      <c r="D5102" s="259"/>
      <c r="E5102" s="259"/>
      <c r="F5102" s="270"/>
      <c r="G5102" s="259"/>
      <c r="H5102" s="259"/>
      <c r="I5102" s="259"/>
      <c r="J5102" s="259"/>
    </row>
    <row r="5103" spans="1:10">
      <c r="A5103" s="259"/>
      <c r="B5103" s="259"/>
      <c r="C5103" s="259"/>
      <c r="D5103" s="259"/>
      <c r="E5103" s="259"/>
      <c r="F5103" s="270"/>
      <c r="G5103" s="259"/>
      <c r="H5103" s="259"/>
      <c r="I5103" s="259"/>
      <c r="J5103" s="259"/>
    </row>
    <row r="5104" spans="1:10">
      <c r="A5104" s="259"/>
      <c r="B5104" s="259"/>
      <c r="C5104" s="259"/>
      <c r="D5104" s="259"/>
      <c r="E5104" s="259"/>
      <c r="F5104" s="270"/>
      <c r="G5104" s="259"/>
      <c r="H5104" s="259"/>
      <c r="I5104" s="259"/>
      <c r="J5104" s="259"/>
    </row>
    <row r="5105" spans="1:10">
      <c r="A5105" s="259"/>
      <c r="B5105" s="259"/>
      <c r="C5105" s="259"/>
      <c r="D5105" s="259"/>
      <c r="E5105" s="259"/>
      <c r="F5105" s="270"/>
      <c r="G5105" s="259"/>
      <c r="H5105" s="259"/>
      <c r="I5105" s="259"/>
      <c r="J5105" s="259"/>
    </row>
    <row r="5106" spans="1:10">
      <c r="A5106" s="259"/>
      <c r="B5106" s="259"/>
      <c r="C5106" s="259"/>
      <c r="D5106" s="259"/>
      <c r="E5106" s="259"/>
      <c r="F5106" s="270"/>
      <c r="G5106" s="259"/>
      <c r="H5106" s="259"/>
      <c r="I5106" s="259"/>
      <c r="J5106" s="259"/>
    </row>
    <row r="5107" spans="1:10">
      <c r="A5107" s="259"/>
      <c r="B5107" s="259"/>
      <c r="C5107" s="259"/>
      <c r="D5107" s="259"/>
      <c r="E5107" s="259"/>
      <c r="F5107" s="270"/>
      <c r="G5107" s="259"/>
      <c r="H5107" s="259"/>
      <c r="I5107" s="259"/>
      <c r="J5107" s="259"/>
    </row>
    <row r="5108" spans="1:10">
      <c r="A5108" s="259"/>
      <c r="B5108" s="259"/>
      <c r="C5108" s="259"/>
      <c r="D5108" s="259"/>
      <c r="E5108" s="259"/>
      <c r="F5108" s="270"/>
      <c r="G5108" s="259"/>
      <c r="H5108" s="259"/>
      <c r="I5108" s="259"/>
      <c r="J5108" s="259"/>
    </row>
    <row r="5109" spans="1:10">
      <c r="A5109" s="259"/>
      <c r="B5109" s="259"/>
      <c r="C5109" s="259"/>
      <c r="D5109" s="259"/>
      <c r="E5109" s="259"/>
      <c r="F5109" s="270"/>
      <c r="G5109" s="259"/>
      <c r="H5109" s="259"/>
      <c r="I5109" s="259"/>
      <c r="J5109" s="259"/>
    </row>
    <row r="5110" spans="1:10">
      <c r="A5110" s="259"/>
      <c r="B5110" s="259"/>
      <c r="C5110" s="259"/>
      <c r="D5110" s="259"/>
      <c r="E5110" s="259"/>
      <c r="F5110" s="270"/>
      <c r="G5110" s="259"/>
      <c r="H5110" s="259"/>
      <c r="I5110" s="259"/>
      <c r="J5110" s="259"/>
    </row>
    <row r="5111" spans="1:10">
      <c r="A5111" s="259"/>
      <c r="B5111" s="259"/>
      <c r="C5111" s="259"/>
      <c r="D5111" s="259"/>
      <c r="E5111" s="259"/>
      <c r="F5111" s="270"/>
      <c r="G5111" s="259"/>
      <c r="H5111" s="259"/>
      <c r="I5111" s="259"/>
      <c r="J5111" s="259"/>
    </row>
    <row r="5112" spans="1:10">
      <c r="A5112" s="259"/>
      <c r="B5112" s="259"/>
      <c r="C5112" s="259"/>
      <c r="D5112" s="259"/>
      <c r="E5112" s="259"/>
      <c r="F5112" s="270"/>
      <c r="G5112" s="259"/>
      <c r="H5112" s="259"/>
      <c r="I5112" s="259"/>
      <c r="J5112" s="259"/>
    </row>
    <row r="5113" spans="1:10">
      <c r="A5113" s="259"/>
      <c r="B5113" s="259"/>
      <c r="C5113" s="259"/>
      <c r="D5113" s="259"/>
      <c r="E5113" s="259"/>
      <c r="F5113" s="270"/>
      <c r="G5113" s="259"/>
      <c r="H5113" s="259"/>
      <c r="I5113" s="259"/>
      <c r="J5113" s="259"/>
    </row>
    <row r="5114" spans="1:10">
      <c r="A5114" s="259"/>
      <c r="B5114" s="259"/>
      <c r="C5114" s="259"/>
      <c r="D5114" s="259"/>
      <c r="E5114" s="259"/>
      <c r="F5114" s="270"/>
      <c r="G5114" s="259"/>
      <c r="H5114" s="259"/>
      <c r="I5114" s="259"/>
      <c r="J5114" s="259"/>
    </row>
    <row r="5115" spans="1:10">
      <c r="A5115" s="259"/>
      <c r="B5115" s="259"/>
      <c r="C5115" s="259"/>
      <c r="D5115" s="259"/>
      <c r="E5115" s="259"/>
      <c r="F5115" s="270"/>
      <c r="G5115" s="259"/>
      <c r="H5115" s="259"/>
      <c r="I5115" s="259"/>
      <c r="J5115" s="259"/>
    </row>
    <row r="5116" spans="1:10">
      <c r="A5116" s="259"/>
      <c r="B5116" s="259"/>
      <c r="C5116" s="259"/>
      <c r="D5116" s="259"/>
      <c r="E5116" s="259"/>
      <c r="F5116" s="270"/>
      <c r="G5116" s="259"/>
      <c r="H5116" s="259"/>
      <c r="I5116" s="259"/>
      <c r="J5116" s="259"/>
    </row>
    <row r="5117" spans="1:10">
      <c r="A5117" s="259"/>
      <c r="B5117" s="259"/>
      <c r="C5117" s="259"/>
      <c r="D5117" s="259"/>
      <c r="E5117" s="259"/>
      <c r="F5117" s="270"/>
      <c r="G5117" s="259"/>
      <c r="H5117" s="259"/>
      <c r="I5117" s="259"/>
      <c r="J5117" s="259"/>
    </row>
    <row r="5118" spans="1:10">
      <c r="A5118" s="259"/>
      <c r="B5118" s="259"/>
      <c r="C5118" s="259"/>
      <c r="D5118" s="259"/>
      <c r="E5118" s="259"/>
      <c r="F5118" s="270"/>
      <c r="G5118" s="259"/>
      <c r="H5118" s="259"/>
      <c r="I5118" s="259"/>
      <c r="J5118" s="259"/>
    </row>
    <row r="5119" spans="1:10">
      <c r="A5119" s="259"/>
      <c r="B5119" s="259"/>
      <c r="C5119" s="259"/>
      <c r="D5119" s="259"/>
      <c r="E5119" s="259"/>
      <c r="F5119" s="270"/>
      <c r="G5119" s="259"/>
      <c r="H5119" s="259"/>
      <c r="I5119" s="259"/>
      <c r="J5119" s="259"/>
    </row>
    <row r="5120" spans="1:10">
      <c r="A5120" s="259"/>
      <c r="B5120" s="259"/>
      <c r="C5120" s="259"/>
      <c r="D5120" s="259"/>
      <c r="E5120" s="259"/>
      <c r="F5120" s="270"/>
      <c r="G5120" s="259"/>
      <c r="H5120" s="259"/>
      <c r="I5120" s="259"/>
      <c r="J5120" s="259"/>
    </row>
    <row r="5121" spans="1:10">
      <c r="A5121" s="259"/>
      <c r="B5121" s="259"/>
      <c r="C5121" s="259"/>
      <c r="D5121" s="259"/>
      <c r="E5121" s="259"/>
      <c r="F5121" s="270"/>
      <c r="G5121" s="259"/>
      <c r="H5121" s="259"/>
      <c r="I5121" s="259"/>
      <c r="J5121" s="259"/>
    </row>
    <row r="5122" spans="1:10">
      <c r="A5122" s="259"/>
      <c r="B5122" s="259"/>
      <c r="C5122" s="259"/>
      <c r="D5122" s="259"/>
      <c r="E5122" s="259"/>
      <c r="F5122" s="270"/>
      <c r="G5122" s="259"/>
      <c r="H5122" s="259"/>
      <c r="I5122" s="259"/>
      <c r="J5122" s="259"/>
    </row>
    <row r="5123" spans="1:10">
      <c r="A5123" s="259"/>
      <c r="B5123" s="259"/>
      <c r="C5123" s="259"/>
      <c r="D5123" s="259"/>
      <c r="E5123" s="259"/>
      <c r="F5123" s="270"/>
      <c r="G5123" s="259"/>
      <c r="H5123" s="259"/>
      <c r="I5123" s="259"/>
      <c r="J5123" s="259"/>
    </row>
    <row r="5124" spans="1:10">
      <c r="A5124" s="259"/>
      <c r="B5124" s="259"/>
      <c r="C5124" s="259"/>
      <c r="D5124" s="259"/>
      <c r="E5124" s="259"/>
      <c r="F5124" s="270"/>
      <c r="G5124" s="259"/>
      <c r="H5124" s="259"/>
      <c r="I5124" s="259"/>
      <c r="J5124" s="259"/>
    </row>
    <row r="5125" spans="1:10">
      <c r="A5125" s="259"/>
      <c r="B5125" s="259"/>
      <c r="C5125" s="259"/>
      <c r="D5125" s="259"/>
      <c r="E5125" s="259"/>
      <c r="F5125" s="270"/>
      <c r="G5125" s="259"/>
      <c r="H5125" s="259"/>
      <c r="I5125" s="259"/>
      <c r="J5125" s="259"/>
    </row>
    <row r="5126" spans="1:10">
      <c r="A5126" s="259"/>
      <c r="B5126" s="259"/>
      <c r="C5126" s="259"/>
      <c r="D5126" s="259"/>
      <c r="E5126" s="259"/>
      <c r="F5126" s="270"/>
      <c r="G5126" s="259"/>
      <c r="H5126" s="259"/>
      <c r="I5126" s="259"/>
      <c r="J5126" s="259"/>
    </row>
    <row r="5127" spans="1:10">
      <c r="A5127" s="259"/>
      <c r="B5127" s="259"/>
      <c r="C5127" s="259"/>
      <c r="D5127" s="259"/>
      <c r="E5127" s="259"/>
      <c r="F5127" s="270"/>
      <c r="G5127" s="259"/>
      <c r="H5127" s="259"/>
      <c r="I5127" s="259"/>
      <c r="J5127" s="259"/>
    </row>
    <row r="5128" spans="1:10">
      <c r="A5128" s="259"/>
      <c r="B5128" s="259"/>
      <c r="C5128" s="259"/>
      <c r="D5128" s="259"/>
      <c r="E5128" s="259"/>
      <c r="F5128" s="270"/>
      <c r="G5128" s="259"/>
      <c r="H5128" s="259"/>
      <c r="I5128" s="259"/>
      <c r="J5128" s="259"/>
    </row>
    <row r="5129" spans="1:10">
      <c r="A5129" s="259"/>
      <c r="B5129" s="259"/>
      <c r="C5129" s="259"/>
      <c r="D5129" s="259"/>
      <c r="E5129" s="259"/>
      <c r="F5129" s="270"/>
      <c r="G5129" s="259"/>
      <c r="H5129" s="259"/>
      <c r="I5129" s="259"/>
      <c r="J5129" s="259"/>
    </row>
    <row r="5130" spans="1:10">
      <c r="A5130" s="259"/>
      <c r="B5130" s="259"/>
      <c r="C5130" s="259"/>
      <c r="D5130" s="259"/>
      <c r="E5130" s="259"/>
      <c r="F5130" s="270"/>
      <c r="G5130" s="259"/>
      <c r="H5130" s="259"/>
      <c r="I5130" s="259"/>
      <c r="J5130" s="259"/>
    </row>
    <row r="5131" spans="1:10">
      <c r="A5131" s="259"/>
      <c r="B5131" s="259"/>
      <c r="C5131" s="259"/>
      <c r="D5131" s="259"/>
      <c r="E5131" s="259"/>
      <c r="F5131" s="270"/>
      <c r="G5131" s="259"/>
      <c r="H5131" s="259"/>
      <c r="I5131" s="259"/>
      <c r="J5131" s="259"/>
    </row>
    <row r="5132" spans="1:10">
      <c r="A5132" s="259"/>
      <c r="B5132" s="259"/>
      <c r="C5132" s="259"/>
      <c r="D5132" s="259"/>
      <c r="E5132" s="259"/>
      <c r="F5132" s="270"/>
      <c r="G5132" s="259"/>
      <c r="H5132" s="259"/>
      <c r="I5132" s="259"/>
      <c r="J5132" s="259"/>
    </row>
    <row r="5133" spans="1:10">
      <c r="A5133" s="259"/>
      <c r="B5133" s="259"/>
      <c r="C5133" s="259"/>
      <c r="D5133" s="259"/>
      <c r="E5133" s="259"/>
      <c r="F5133" s="270"/>
      <c r="G5133" s="259"/>
      <c r="H5133" s="259"/>
      <c r="I5133" s="259"/>
      <c r="J5133" s="259"/>
    </row>
    <row r="5134" spans="1:10">
      <c r="A5134" s="259"/>
      <c r="B5134" s="259"/>
      <c r="C5134" s="259"/>
      <c r="D5134" s="259"/>
      <c r="E5134" s="259"/>
      <c r="F5134" s="270"/>
      <c r="G5134" s="259"/>
      <c r="H5134" s="259"/>
      <c r="I5134" s="259"/>
      <c r="J5134" s="259"/>
    </row>
    <row r="5135" spans="1:10">
      <c r="A5135" s="259"/>
      <c r="B5135" s="259"/>
      <c r="C5135" s="259"/>
      <c r="D5135" s="259"/>
      <c r="E5135" s="259"/>
      <c r="F5135" s="270"/>
      <c r="G5135" s="259"/>
      <c r="H5135" s="259"/>
      <c r="I5135" s="259"/>
      <c r="J5135" s="259"/>
    </row>
    <row r="5136" spans="1:10">
      <c r="A5136" s="259"/>
      <c r="B5136" s="259"/>
      <c r="C5136" s="259"/>
      <c r="D5136" s="259"/>
      <c r="E5136" s="259"/>
      <c r="F5136" s="270"/>
      <c r="G5136" s="259"/>
      <c r="H5136" s="259"/>
      <c r="I5136" s="259"/>
      <c r="J5136" s="259"/>
    </row>
    <row r="5137" spans="1:10">
      <c r="A5137" s="259"/>
      <c r="B5137" s="259"/>
      <c r="C5137" s="259"/>
      <c r="D5137" s="259"/>
      <c r="E5137" s="259"/>
      <c r="F5137" s="270"/>
      <c r="G5137" s="259"/>
      <c r="H5137" s="259"/>
      <c r="I5137" s="259"/>
      <c r="J5137" s="259"/>
    </row>
    <row r="5138" spans="1:10">
      <c r="A5138" s="259"/>
      <c r="B5138" s="259"/>
      <c r="C5138" s="259"/>
      <c r="D5138" s="259"/>
      <c r="E5138" s="259"/>
      <c r="F5138" s="270"/>
      <c r="G5138" s="259"/>
      <c r="H5138" s="259"/>
      <c r="I5138" s="259"/>
      <c r="J5138" s="259"/>
    </row>
    <row r="5139" spans="1:10">
      <c r="A5139" s="259"/>
      <c r="B5139" s="259"/>
      <c r="C5139" s="259"/>
      <c r="D5139" s="259"/>
      <c r="E5139" s="259"/>
      <c r="F5139" s="270"/>
      <c r="G5139" s="259"/>
      <c r="H5139" s="259"/>
      <c r="I5139" s="259"/>
      <c r="J5139" s="259"/>
    </row>
    <row r="5140" spans="1:10">
      <c r="A5140" s="259"/>
      <c r="B5140" s="259"/>
      <c r="C5140" s="259"/>
      <c r="D5140" s="259"/>
      <c r="E5140" s="259"/>
      <c r="F5140" s="270"/>
      <c r="G5140" s="259"/>
      <c r="H5140" s="259"/>
      <c r="I5140" s="259"/>
      <c r="J5140" s="259"/>
    </row>
    <row r="5141" spans="1:10">
      <c r="A5141" s="259"/>
      <c r="B5141" s="259"/>
      <c r="C5141" s="259"/>
      <c r="D5141" s="259"/>
      <c r="E5141" s="259"/>
      <c r="F5141" s="270"/>
      <c r="G5141" s="259"/>
      <c r="H5141" s="259"/>
      <c r="I5141" s="259"/>
      <c r="J5141" s="259"/>
    </row>
    <row r="5142" spans="1:10">
      <c r="A5142" s="259"/>
      <c r="B5142" s="259"/>
      <c r="C5142" s="259"/>
      <c r="D5142" s="259"/>
      <c r="E5142" s="259"/>
      <c r="F5142" s="270"/>
      <c r="G5142" s="259"/>
      <c r="H5142" s="259"/>
      <c r="I5142" s="259"/>
      <c r="J5142" s="259"/>
    </row>
    <row r="5143" spans="1:10">
      <c r="A5143" s="259"/>
      <c r="B5143" s="259"/>
      <c r="C5143" s="259"/>
      <c r="D5143" s="259"/>
      <c r="E5143" s="259"/>
      <c r="F5143" s="270"/>
      <c r="G5143" s="259"/>
      <c r="H5143" s="259"/>
      <c r="I5143" s="259"/>
      <c r="J5143" s="259"/>
    </row>
    <row r="5144" spans="1:10">
      <c r="A5144" s="259"/>
      <c r="B5144" s="259"/>
      <c r="C5144" s="259"/>
      <c r="D5144" s="259"/>
      <c r="E5144" s="259"/>
      <c r="F5144" s="270"/>
      <c r="G5144" s="259"/>
      <c r="H5144" s="259"/>
      <c r="I5144" s="259"/>
      <c r="J5144" s="259"/>
    </row>
    <row r="5145" spans="1:10">
      <c r="A5145" s="259"/>
      <c r="B5145" s="259"/>
      <c r="C5145" s="259"/>
      <c r="D5145" s="259"/>
      <c r="E5145" s="259"/>
      <c r="F5145" s="270"/>
      <c r="G5145" s="259"/>
      <c r="H5145" s="259"/>
      <c r="I5145" s="259"/>
      <c r="J5145" s="259"/>
    </row>
    <row r="5146" spans="1:10">
      <c r="A5146" s="259"/>
      <c r="B5146" s="259"/>
      <c r="C5146" s="259"/>
      <c r="D5146" s="259"/>
      <c r="E5146" s="259"/>
      <c r="F5146" s="270"/>
      <c r="G5146" s="259"/>
      <c r="H5146" s="259"/>
      <c r="I5146" s="259"/>
      <c r="J5146" s="259"/>
    </row>
    <row r="5147" spans="1:10">
      <c r="A5147" s="259"/>
      <c r="B5147" s="259"/>
      <c r="C5147" s="259"/>
      <c r="D5147" s="259"/>
      <c r="E5147" s="259"/>
      <c r="F5147" s="270"/>
      <c r="G5147" s="259"/>
      <c r="H5147" s="259"/>
      <c r="I5147" s="259"/>
      <c r="J5147" s="259"/>
    </row>
    <row r="5148" spans="1:10">
      <c r="A5148" s="259"/>
      <c r="B5148" s="259"/>
      <c r="C5148" s="259"/>
      <c r="D5148" s="259"/>
      <c r="E5148" s="259"/>
      <c r="F5148" s="270"/>
      <c r="G5148" s="259"/>
      <c r="H5148" s="259"/>
      <c r="I5148" s="259"/>
      <c r="J5148" s="259"/>
    </row>
    <row r="5149" spans="1:10">
      <c r="A5149" s="259"/>
      <c r="B5149" s="259"/>
      <c r="C5149" s="259"/>
      <c r="D5149" s="259"/>
      <c r="E5149" s="259"/>
      <c r="F5149" s="270"/>
      <c r="G5149" s="259"/>
      <c r="H5149" s="259"/>
      <c r="I5149" s="259"/>
      <c r="J5149" s="259"/>
    </row>
    <row r="5150" spans="1:10">
      <c r="A5150" s="259"/>
      <c r="B5150" s="259"/>
      <c r="C5150" s="259"/>
      <c r="D5150" s="259"/>
      <c r="E5150" s="259"/>
      <c r="F5150" s="270"/>
      <c r="G5150" s="259"/>
      <c r="H5150" s="259"/>
      <c r="I5150" s="259"/>
      <c r="J5150" s="259"/>
    </row>
    <row r="5151" spans="1:10">
      <c r="A5151" s="259"/>
      <c r="B5151" s="259"/>
      <c r="C5151" s="259"/>
      <c r="D5151" s="259"/>
      <c r="E5151" s="259"/>
      <c r="F5151" s="270"/>
      <c r="G5151" s="259"/>
      <c r="H5151" s="259"/>
      <c r="I5151" s="259"/>
      <c r="J5151" s="259"/>
    </row>
    <row r="5152" spans="1:10">
      <c r="A5152" s="259"/>
      <c r="B5152" s="259"/>
      <c r="C5152" s="259"/>
      <c r="D5152" s="259"/>
      <c r="E5152" s="259"/>
      <c r="F5152" s="270"/>
      <c r="G5152" s="259"/>
      <c r="H5152" s="259"/>
      <c r="I5152" s="259"/>
      <c r="J5152" s="259"/>
    </row>
    <row r="5153" spans="1:10">
      <c r="A5153" s="259"/>
      <c r="B5153" s="259"/>
      <c r="C5153" s="259"/>
      <c r="D5153" s="259"/>
      <c r="E5153" s="259"/>
      <c r="F5153" s="270"/>
      <c r="G5153" s="259"/>
      <c r="H5153" s="259"/>
      <c r="I5153" s="259"/>
      <c r="J5153" s="259"/>
    </row>
    <row r="5154" spans="1:10">
      <c r="A5154" s="259"/>
      <c r="B5154" s="259"/>
      <c r="C5154" s="259"/>
      <c r="D5154" s="259"/>
      <c r="E5154" s="259"/>
      <c r="F5154" s="270"/>
      <c r="G5154" s="259"/>
      <c r="H5154" s="259"/>
      <c r="I5154" s="259"/>
      <c r="J5154" s="259"/>
    </row>
    <row r="5155" spans="1:10">
      <c r="A5155" s="259"/>
      <c r="B5155" s="259"/>
      <c r="C5155" s="259"/>
      <c r="D5155" s="259"/>
      <c r="E5155" s="259"/>
      <c r="F5155" s="270"/>
      <c r="G5155" s="259"/>
      <c r="H5155" s="259"/>
      <c r="I5155" s="259"/>
      <c r="J5155" s="259"/>
    </row>
    <row r="5156" spans="1:10">
      <c r="A5156" s="259"/>
      <c r="B5156" s="259"/>
      <c r="C5156" s="259"/>
      <c r="D5156" s="259"/>
      <c r="E5156" s="259"/>
      <c r="F5156" s="270"/>
      <c r="G5156" s="259"/>
      <c r="H5156" s="259"/>
      <c r="I5156" s="259"/>
      <c r="J5156" s="259"/>
    </row>
    <row r="5157" spans="1:10">
      <c r="A5157" s="259"/>
      <c r="B5157" s="259"/>
      <c r="C5157" s="259"/>
      <c r="D5157" s="259"/>
      <c r="E5157" s="259"/>
      <c r="F5157" s="270"/>
      <c r="G5157" s="259"/>
      <c r="H5157" s="259"/>
      <c r="I5157" s="259"/>
      <c r="J5157" s="259"/>
    </row>
    <row r="5158" spans="1:10">
      <c r="A5158" s="259"/>
      <c r="B5158" s="259"/>
      <c r="C5158" s="259"/>
      <c r="D5158" s="259"/>
      <c r="E5158" s="259"/>
      <c r="F5158" s="270"/>
      <c r="G5158" s="259"/>
      <c r="H5158" s="259"/>
      <c r="I5158" s="259"/>
      <c r="J5158" s="259"/>
    </row>
    <row r="5159" spans="1:10">
      <c r="A5159" s="259"/>
      <c r="B5159" s="259"/>
      <c r="C5159" s="259"/>
      <c r="D5159" s="259"/>
      <c r="E5159" s="259"/>
      <c r="F5159" s="270"/>
      <c r="G5159" s="259"/>
      <c r="H5159" s="259"/>
      <c r="I5159" s="259"/>
      <c r="J5159" s="259"/>
    </row>
    <row r="5160" spans="1:10">
      <c r="A5160" s="259"/>
      <c r="B5160" s="259"/>
      <c r="C5160" s="259"/>
      <c r="D5160" s="259"/>
      <c r="E5160" s="259"/>
      <c r="F5160" s="270"/>
      <c r="G5160" s="259"/>
      <c r="H5160" s="259"/>
      <c r="I5160" s="259"/>
      <c r="J5160" s="259"/>
    </row>
    <row r="5161" spans="1:10">
      <c r="A5161" s="259"/>
      <c r="B5161" s="259"/>
      <c r="C5161" s="259"/>
      <c r="D5161" s="259"/>
      <c r="E5161" s="259"/>
      <c r="F5161" s="270"/>
      <c r="G5161" s="259"/>
      <c r="H5161" s="259"/>
      <c r="I5161" s="259"/>
      <c r="J5161" s="259"/>
    </row>
    <row r="5162" spans="1:10">
      <c r="A5162" s="259"/>
      <c r="B5162" s="259"/>
      <c r="C5162" s="259"/>
      <c r="D5162" s="259"/>
      <c r="E5162" s="259"/>
      <c r="F5162" s="270"/>
      <c r="G5162" s="259"/>
      <c r="H5162" s="259"/>
      <c r="I5162" s="259"/>
      <c r="J5162" s="259"/>
    </row>
    <row r="5163" spans="1:10">
      <c r="A5163" s="259"/>
      <c r="B5163" s="259"/>
      <c r="C5163" s="259"/>
      <c r="D5163" s="259"/>
      <c r="E5163" s="259"/>
      <c r="F5163" s="270"/>
      <c r="G5163" s="259"/>
      <c r="H5163" s="259"/>
      <c r="I5163" s="259"/>
      <c r="J5163" s="259"/>
    </row>
    <row r="5164" spans="1:10">
      <c r="A5164" s="259"/>
      <c r="B5164" s="259"/>
      <c r="C5164" s="259"/>
      <c r="D5164" s="259"/>
      <c r="E5164" s="259"/>
      <c r="F5164" s="270"/>
      <c r="G5164" s="259"/>
      <c r="H5164" s="259"/>
      <c r="I5164" s="259"/>
      <c r="J5164" s="259"/>
    </row>
    <row r="5165" spans="1:10">
      <c r="A5165" s="259"/>
      <c r="B5165" s="259"/>
      <c r="C5165" s="259"/>
      <c r="D5165" s="259"/>
      <c r="E5165" s="259"/>
      <c r="F5165" s="270"/>
      <c r="G5165" s="259"/>
      <c r="H5165" s="259"/>
      <c r="I5165" s="259"/>
      <c r="J5165" s="259"/>
    </row>
    <row r="5166" spans="1:10">
      <c r="A5166" s="259"/>
      <c r="B5166" s="259"/>
      <c r="C5166" s="259"/>
      <c r="D5166" s="259"/>
      <c r="E5166" s="259"/>
      <c r="F5166" s="270"/>
      <c r="G5166" s="259"/>
      <c r="H5166" s="259"/>
      <c r="I5166" s="259"/>
      <c r="J5166" s="259"/>
    </row>
    <row r="5167" spans="1:10">
      <c r="A5167" s="259"/>
      <c r="B5167" s="259"/>
      <c r="C5167" s="259"/>
      <c r="D5167" s="259"/>
      <c r="E5167" s="259"/>
      <c r="F5167" s="270"/>
      <c r="G5167" s="259"/>
      <c r="H5167" s="259"/>
      <c r="I5167" s="259"/>
      <c r="J5167" s="259"/>
    </row>
    <row r="5168" spans="1:10">
      <c r="A5168" s="259"/>
      <c r="B5168" s="259"/>
      <c r="C5168" s="259"/>
      <c r="D5168" s="259"/>
      <c r="E5168" s="259"/>
      <c r="F5168" s="270"/>
      <c r="G5168" s="259"/>
      <c r="H5168" s="259"/>
      <c r="I5168" s="259"/>
      <c r="J5168" s="259"/>
    </row>
    <row r="5169" spans="1:10">
      <c r="A5169" s="259"/>
      <c r="B5169" s="259"/>
      <c r="C5169" s="259"/>
      <c r="D5169" s="259"/>
      <c r="E5169" s="259"/>
      <c r="F5169" s="270"/>
      <c r="G5169" s="259"/>
      <c r="H5169" s="259"/>
      <c r="I5169" s="259"/>
      <c r="J5169" s="259"/>
    </row>
    <row r="5170" spans="1:10">
      <c r="A5170" s="259"/>
      <c r="B5170" s="259"/>
      <c r="C5170" s="259"/>
      <c r="D5170" s="259"/>
      <c r="E5170" s="259"/>
      <c r="F5170" s="270"/>
      <c r="G5170" s="259"/>
      <c r="H5170" s="259"/>
      <c r="I5170" s="259"/>
      <c r="J5170" s="259"/>
    </row>
    <row r="5171" spans="1:10">
      <c r="A5171" s="259"/>
      <c r="B5171" s="259"/>
      <c r="C5171" s="259"/>
      <c r="D5171" s="259"/>
      <c r="E5171" s="259"/>
      <c r="F5171" s="270"/>
      <c r="G5171" s="259"/>
      <c r="H5171" s="259"/>
      <c r="I5171" s="259"/>
      <c r="J5171" s="259"/>
    </row>
    <row r="5172" spans="1:10">
      <c r="A5172" s="259"/>
      <c r="B5172" s="259"/>
      <c r="C5172" s="259"/>
      <c r="D5172" s="259"/>
      <c r="E5172" s="259"/>
      <c r="F5172" s="270"/>
      <c r="G5172" s="259"/>
      <c r="H5172" s="259"/>
      <c r="I5172" s="259"/>
      <c r="J5172" s="259"/>
    </row>
    <row r="5173" spans="1:10">
      <c r="A5173" s="259"/>
      <c r="B5173" s="259"/>
      <c r="C5173" s="259"/>
      <c r="D5173" s="259"/>
      <c r="E5173" s="259"/>
      <c r="F5173" s="270"/>
      <c r="G5173" s="259"/>
      <c r="H5173" s="259"/>
      <c r="I5173" s="259"/>
      <c r="J5173" s="259"/>
    </row>
    <row r="5174" spans="1:10">
      <c r="A5174" s="259"/>
      <c r="B5174" s="259"/>
      <c r="C5174" s="259"/>
      <c r="D5174" s="259"/>
      <c r="E5174" s="259"/>
      <c r="F5174" s="270"/>
      <c r="G5174" s="259"/>
      <c r="H5174" s="259"/>
      <c r="I5174" s="259"/>
      <c r="J5174" s="259"/>
    </row>
    <row r="5175" spans="1:10">
      <c r="A5175" s="259"/>
      <c r="B5175" s="259"/>
      <c r="C5175" s="259"/>
      <c r="D5175" s="259"/>
      <c r="E5175" s="259"/>
      <c r="F5175" s="270"/>
      <c r="G5175" s="259"/>
      <c r="H5175" s="259"/>
      <c r="I5175" s="259"/>
      <c r="J5175" s="259"/>
    </row>
    <row r="5176" spans="1:10">
      <c r="A5176" s="259"/>
      <c r="B5176" s="259"/>
      <c r="C5176" s="259"/>
      <c r="D5176" s="259"/>
      <c r="E5176" s="259"/>
      <c r="F5176" s="270"/>
      <c r="G5176" s="259"/>
      <c r="H5176" s="259"/>
      <c r="I5176" s="259"/>
      <c r="J5176" s="259"/>
    </row>
    <row r="5177" spans="1:10">
      <c r="A5177" s="259"/>
      <c r="B5177" s="259"/>
      <c r="C5177" s="259"/>
      <c r="D5177" s="259"/>
      <c r="E5177" s="259"/>
      <c r="F5177" s="270"/>
      <c r="G5177" s="259"/>
      <c r="H5177" s="259"/>
      <c r="I5177" s="259"/>
      <c r="J5177" s="259"/>
    </row>
    <row r="5178" spans="1:10">
      <c r="A5178" s="259"/>
      <c r="B5178" s="259"/>
      <c r="C5178" s="259"/>
      <c r="D5178" s="259"/>
      <c r="E5178" s="259"/>
      <c r="F5178" s="270"/>
      <c r="G5178" s="259"/>
      <c r="H5178" s="259"/>
      <c r="I5178" s="259"/>
      <c r="J5178" s="259"/>
    </row>
    <row r="5179" spans="1:10">
      <c r="A5179" s="259"/>
      <c r="B5179" s="259"/>
      <c r="C5179" s="259"/>
      <c r="D5179" s="259"/>
      <c r="E5179" s="259"/>
      <c r="F5179" s="270"/>
      <c r="G5179" s="259"/>
      <c r="H5179" s="259"/>
      <c r="I5179" s="259"/>
      <c r="J5179" s="259"/>
    </row>
    <row r="5180" spans="1:10">
      <c r="A5180" s="259"/>
      <c r="B5180" s="259"/>
      <c r="C5180" s="259"/>
      <c r="D5180" s="259"/>
      <c r="E5180" s="259"/>
      <c r="F5180" s="270"/>
      <c r="G5180" s="259"/>
      <c r="H5180" s="259"/>
      <c r="I5180" s="259"/>
      <c r="J5180" s="259"/>
    </row>
    <row r="5181" spans="1:10">
      <c r="A5181" s="259"/>
      <c r="B5181" s="259"/>
      <c r="C5181" s="259"/>
      <c r="D5181" s="259"/>
      <c r="E5181" s="259"/>
      <c r="F5181" s="270"/>
      <c r="G5181" s="259"/>
      <c r="H5181" s="259"/>
      <c r="I5181" s="259"/>
      <c r="J5181" s="259"/>
    </row>
    <row r="5182" spans="1:10">
      <c r="A5182" s="259"/>
      <c r="B5182" s="259"/>
      <c r="C5182" s="259"/>
      <c r="D5182" s="259"/>
      <c r="E5182" s="259"/>
      <c r="F5182" s="270"/>
      <c r="G5182" s="259"/>
      <c r="H5182" s="259"/>
      <c r="I5182" s="259"/>
      <c r="J5182" s="259"/>
    </row>
    <row r="5183" spans="1:10">
      <c r="A5183" s="259"/>
      <c r="B5183" s="259"/>
      <c r="C5183" s="259"/>
      <c r="D5183" s="259"/>
      <c r="E5183" s="259"/>
      <c r="F5183" s="270"/>
      <c r="G5183" s="259"/>
      <c r="H5183" s="259"/>
      <c r="I5183" s="259"/>
      <c r="J5183" s="259"/>
    </row>
    <row r="5184" spans="1:10">
      <c r="A5184" s="259"/>
      <c r="B5184" s="259"/>
      <c r="C5184" s="259"/>
      <c r="D5184" s="259"/>
      <c r="E5184" s="259"/>
      <c r="F5184" s="270"/>
      <c r="G5184" s="259"/>
      <c r="H5184" s="259"/>
      <c r="I5184" s="259"/>
      <c r="J5184" s="259"/>
    </row>
    <row r="5185" spans="1:10">
      <c r="A5185" s="259"/>
      <c r="B5185" s="259"/>
      <c r="C5185" s="259"/>
      <c r="D5185" s="259"/>
      <c r="E5185" s="259"/>
      <c r="F5185" s="270"/>
      <c r="G5185" s="259"/>
      <c r="H5185" s="259"/>
      <c r="I5185" s="259"/>
      <c r="J5185" s="259"/>
    </row>
    <row r="5186" spans="1:10">
      <c r="A5186" s="259"/>
      <c r="B5186" s="259"/>
      <c r="C5186" s="259"/>
      <c r="D5186" s="259"/>
      <c r="E5186" s="259"/>
      <c r="F5186" s="270"/>
      <c r="G5186" s="259"/>
      <c r="H5186" s="259"/>
      <c r="I5186" s="259"/>
      <c r="J5186" s="259"/>
    </row>
    <row r="5187" spans="1:10">
      <c r="A5187" s="259"/>
      <c r="B5187" s="259"/>
      <c r="C5187" s="259"/>
      <c r="D5187" s="259"/>
      <c r="E5187" s="259"/>
      <c r="F5187" s="270"/>
      <c r="G5187" s="259"/>
      <c r="H5187" s="259"/>
      <c r="I5187" s="259"/>
      <c r="J5187" s="259"/>
    </row>
    <row r="5188" spans="1:10">
      <c r="A5188" s="259"/>
      <c r="B5188" s="259"/>
      <c r="C5188" s="259"/>
      <c r="D5188" s="259"/>
      <c r="E5188" s="259"/>
      <c r="F5188" s="270"/>
      <c r="G5188" s="259"/>
      <c r="H5188" s="259"/>
      <c r="I5188" s="259"/>
      <c r="J5188" s="259"/>
    </row>
    <row r="5189" spans="1:10">
      <c r="A5189" s="259"/>
      <c r="B5189" s="259"/>
      <c r="C5189" s="259"/>
      <c r="D5189" s="259"/>
      <c r="E5189" s="259"/>
      <c r="F5189" s="270"/>
      <c r="G5189" s="259"/>
      <c r="H5189" s="259"/>
      <c r="I5189" s="259"/>
      <c r="J5189" s="259"/>
    </row>
    <row r="5190" spans="1:10">
      <c r="A5190" s="259"/>
      <c r="B5190" s="259"/>
      <c r="C5190" s="259"/>
      <c r="D5190" s="259"/>
      <c r="E5190" s="259"/>
      <c r="F5190" s="270"/>
      <c r="G5190" s="259"/>
      <c r="H5190" s="259"/>
      <c r="I5190" s="259"/>
      <c r="J5190" s="259"/>
    </row>
    <row r="5191" spans="1:10">
      <c r="A5191" s="259"/>
      <c r="B5191" s="259"/>
      <c r="C5191" s="259"/>
      <c r="D5191" s="259"/>
      <c r="E5191" s="259"/>
      <c r="F5191" s="270"/>
      <c r="G5191" s="259"/>
      <c r="H5191" s="259"/>
      <c r="I5191" s="259"/>
      <c r="J5191" s="259"/>
    </row>
    <row r="5192" spans="1:10">
      <c r="A5192" s="259"/>
      <c r="B5192" s="259"/>
      <c r="C5192" s="259"/>
      <c r="D5192" s="259"/>
      <c r="E5192" s="259"/>
      <c r="F5192" s="270"/>
      <c r="G5192" s="259"/>
      <c r="H5192" s="259"/>
      <c r="I5192" s="259"/>
      <c r="J5192" s="259"/>
    </row>
    <row r="5193" spans="1:10">
      <c r="A5193" s="259"/>
      <c r="B5193" s="259"/>
      <c r="C5193" s="259"/>
      <c r="D5193" s="259"/>
      <c r="E5193" s="259"/>
      <c r="F5193" s="270"/>
      <c r="G5193" s="259"/>
      <c r="H5193" s="259"/>
      <c r="I5193" s="259"/>
      <c r="J5193" s="259"/>
    </row>
    <row r="5194" spans="1:10">
      <c r="A5194" s="259"/>
      <c r="B5194" s="259"/>
      <c r="C5194" s="259"/>
      <c r="D5194" s="259"/>
      <c r="E5194" s="259"/>
      <c r="F5194" s="270"/>
      <c r="G5194" s="259"/>
      <c r="H5194" s="259"/>
      <c r="I5194" s="259"/>
      <c r="J5194" s="259"/>
    </row>
    <row r="5195" spans="1:10">
      <c r="A5195" s="259"/>
      <c r="B5195" s="259"/>
      <c r="C5195" s="259"/>
      <c r="D5195" s="259"/>
      <c r="E5195" s="259"/>
      <c r="F5195" s="270"/>
      <c r="G5195" s="259"/>
      <c r="H5195" s="259"/>
      <c r="I5195" s="259"/>
      <c r="J5195" s="259"/>
    </row>
    <row r="5196" spans="1:10">
      <c r="A5196" s="259"/>
      <c r="B5196" s="259"/>
      <c r="C5196" s="259"/>
      <c r="D5196" s="259"/>
      <c r="E5196" s="259"/>
      <c r="F5196" s="270"/>
      <c r="G5196" s="259"/>
      <c r="H5196" s="259"/>
      <c r="I5196" s="259"/>
      <c r="J5196" s="259"/>
    </row>
    <row r="5197" spans="1:10">
      <c r="A5197" s="259"/>
      <c r="B5197" s="259"/>
      <c r="C5197" s="259"/>
      <c r="D5197" s="259"/>
      <c r="E5197" s="259"/>
      <c r="F5197" s="270"/>
      <c r="G5197" s="259"/>
      <c r="H5197" s="259"/>
      <c r="I5197" s="259"/>
      <c r="J5197" s="259"/>
    </row>
    <row r="5198" spans="1:10">
      <c r="A5198" s="259"/>
      <c r="B5198" s="259"/>
      <c r="C5198" s="259"/>
      <c r="D5198" s="259"/>
      <c r="E5198" s="259"/>
      <c r="F5198" s="270"/>
      <c r="G5198" s="259"/>
      <c r="H5198" s="259"/>
      <c r="I5198" s="259"/>
      <c r="J5198" s="259"/>
    </row>
    <row r="5199" spans="1:10">
      <c r="A5199" s="259"/>
      <c r="B5199" s="259"/>
      <c r="C5199" s="259"/>
      <c r="D5199" s="259"/>
      <c r="E5199" s="259"/>
      <c r="F5199" s="270"/>
      <c r="G5199" s="259"/>
      <c r="H5199" s="259"/>
      <c r="I5199" s="259"/>
      <c r="J5199" s="259"/>
    </row>
    <row r="5200" spans="1:10">
      <c r="A5200" s="259"/>
      <c r="B5200" s="259"/>
      <c r="C5200" s="259"/>
      <c r="D5200" s="259"/>
      <c r="E5200" s="259"/>
      <c r="F5200" s="270"/>
      <c r="G5200" s="259"/>
      <c r="H5200" s="259"/>
      <c r="I5200" s="259"/>
      <c r="J5200" s="259"/>
    </row>
    <row r="5201" spans="1:10">
      <c r="A5201" s="259"/>
      <c r="B5201" s="259"/>
      <c r="C5201" s="259"/>
      <c r="D5201" s="259"/>
      <c r="E5201" s="259"/>
      <c r="F5201" s="270"/>
      <c r="G5201" s="259"/>
      <c r="H5201" s="259"/>
      <c r="I5201" s="259"/>
      <c r="J5201" s="259"/>
    </row>
    <row r="5202" spans="1:10">
      <c r="A5202" s="259"/>
      <c r="B5202" s="259"/>
      <c r="C5202" s="259"/>
      <c r="D5202" s="259"/>
      <c r="E5202" s="259"/>
      <c r="F5202" s="270"/>
      <c r="G5202" s="259"/>
      <c r="H5202" s="259"/>
      <c r="I5202" s="259"/>
      <c r="J5202" s="259"/>
    </row>
    <row r="5203" spans="1:10">
      <c r="A5203" s="259"/>
      <c r="B5203" s="259"/>
      <c r="C5203" s="259"/>
      <c r="D5203" s="259"/>
      <c r="E5203" s="259"/>
      <c r="F5203" s="270"/>
      <c r="G5203" s="259"/>
      <c r="H5203" s="259"/>
      <c r="I5203" s="259"/>
      <c r="J5203" s="259"/>
    </row>
    <row r="5204" spans="1:10">
      <c r="A5204" s="259"/>
      <c r="B5204" s="259"/>
      <c r="C5204" s="259"/>
      <c r="D5204" s="259"/>
      <c r="E5204" s="259"/>
      <c r="F5204" s="270"/>
      <c r="G5204" s="259"/>
      <c r="H5204" s="259"/>
      <c r="I5204" s="259"/>
      <c r="J5204" s="259"/>
    </row>
    <row r="5205" spans="1:10">
      <c r="A5205" s="259"/>
      <c r="B5205" s="259"/>
      <c r="C5205" s="259"/>
      <c r="D5205" s="259"/>
      <c r="E5205" s="259"/>
      <c r="F5205" s="270"/>
      <c r="G5205" s="259"/>
      <c r="H5205" s="259"/>
      <c r="I5205" s="259"/>
      <c r="J5205" s="259"/>
    </row>
    <row r="5206" spans="1:10">
      <c r="A5206" s="259"/>
      <c r="B5206" s="259"/>
      <c r="C5206" s="259"/>
      <c r="D5206" s="259"/>
      <c r="E5206" s="259"/>
      <c r="F5206" s="270"/>
      <c r="G5206" s="259"/>
      <c r="H5206" s="259"/>
      <c r="I5206" s="259"/>
      <c r="J5206" s="259"/>
    </row>
    <row r="5207" spans="1:10">
      <c r="A5207" s="259"/>
      <c r="B5207" s="259"/>
      <c r="C5207" s="259"/>
      <c r="D5207" s="259"/>
      <c r="E5207" s="259"/>
      <c r="F5207" s="270"/>
      <c r="G5207" s="259"/>
      <c r="H5207" s="259"/>
      <c r="I5207" s="259"/>
      <c r="J5207" s="259"/>
    </row>
    <row r="5208" spans="1:10">
      <c r="A5208" s="259"/>
      <c r="B5208" s="259"/>
      <c r="C5208" s="259"/>
      <c r="D5208" s="259"/>
      <c r="E5208" s="259"/>
      <c r="F5208" s="270"/>
      <c r="G5208" s="259"/>
      <c r="H5208" s="259"/>
      <c r="I5208" s="259"/>
      <c r="J5208" s="259"/>
    </row>
    <row r="5209" spans="1:10">
      <c r="A5209" s="259"/>
      <c r="B5209" s="259"/>
      <c r="C5209" s="259"/>
      <c r="D5209" s="259"/>
      <c r="E5209" s="259"/>
      <c r="F5209" s="270"/>
      <c r="G5209" s="259"/>
      <c r="H5209" s="259"/>
      <c r="I5209" s="259"/>
      <c r="J5209" s="259"/>
    </row>
    <row r="5210" spans="1:10">
      <c r="A5210" s="259"/>
      <c r="B5210" s="259"/>
      <c r="C5210" s="259"/>
      <c r="D5210" s="259"/>
      <c r="E5210" s="259"/>
      <c r="F5210" s="270"/>
      <c r="G5210" s="259"/>
      <c r="H5210" s="259"/>
      <c r="I5210" s="259"/>
      <c r="J5210" s="259"/>
    </row>
    <row r="5211" spans="1:10">
      <c r="A5211" s="259"/>
      <c r="B5211" s="259"/>
      <c r="C5211" s="259"/>
      <c r="D5211" s="259"/>
      <c r="E5211" s="259"/>
      <c r="F5211" s="270"/>
      <c r="G5211" s="259"/>
      <c r="H5211" s="259"/>
      <c r="I5211" s="259"/>
      <c r="J5211" s="259"/>
    </row>
    <row r="5212" spans="1:10">
      <c r="A5212" s="259"/>
      <c r="B5212" s="259"/>
      <c r="C5212" s="259"/>
      <c r="D5212" s="259"/>
      <c r="E5212" s="259"/>
      <c r="F5212" s="270"/>
      <c r="G5212" s="259"/>
      <c r="H5212" s="259"/>
      <c r="I5212" s="259"/>
      <c r="J5212" s="259"/>
    </row>
    <row r="5213" spans="1:10">
      <c r="A5213" s="259"/>
      <c r="B5213" s="259"/>
      <c r="C5213" s="259"/>
      <c r="D5213" s="259"/>
      <c r="E5213" s="259"/>
      <c r="F5213" s="270"/>
      <c r="G5213" s="259"/>
      <c r="H5213" s="259"/>
      <c r="I5213" s="259"/>
      <c r="J5213" s="259"/>
    </row>
    <row r="5214" spans="1:10">
      <c r="A5214" s="259"/>
      <c r="B5214" s="259"/>
      <c r="C5214" s="259"/>
      <c r="D5214" s="259"/>
      <c r="E5214" s="259"/>
      <c r="F5214" s="270"/>
      <c r="G5214" s="259"/>
      <c r="H5214" s="259"/>
      <c r="I5214" s="259"/>
      <c r="J5214" s="259"/>
    </row>
    <row r="5215" spans="1:10">
      <c r="A5215" s="259"/>
      <c r="B5215" s="259"/>
      <c r="C5215" s="259"/>
      <c r="D5215" s="259"/>
      <c r="E5215" s="259"/>
      <c r="F5215" s="270"/>
      <c r="G5215" s="259"/>
      <c r="H5215" s="259"/>
      <c r="I5215" s="259"/>
      <c r="J5215" s="259"/>
    </row>
    <row r="5216" spans="1:10">
      <c r="A5216" s="259"/>
      <c r="B5216" s="259"/>
      <c r="C5216" s="259"/>
      <c r="D5216" s="259"/>
      <c r="E5216" s="259"/>
      <c r="F5216" s="270"/>
      <c r="G5216" s="259"/>
      <c r="H5216" s="259"/>
      <c r="I5216" s="259"/>
      <c r="J5216" s="259"/>
    </row>
    <row r="5217" spans="1:10">
      <c r="A5217" s="259"/>
      <c r="B5217" s="259"/>
      <c r="C5217" s="259"/>
      <c r="D5217" s="259"/>
      <c r="E5217" s="259"/>
      <c r="F5217" s="270"/>
      <c r="G5217" s="259"/>
      <c r="H5217" s="259"/>
      <c r="I5217" s="259"/>
      <c r="J5217" s="259"/>
    </row>
    <row r="5218" spans="1:10">
      <c r="A5218" s="259"/>
      <c r="B5218" s="259"/>
      <c r="C5218" s="259"/>
      <c r="D5218" s="259"/>
      <c r="E5218" s="259"/>
      <c r="F5218" s="270"/>
      <c r="G5218" s="259"/>
      <c r="H5218" s="259"/>
      <c r="I5218" s="259"/>
      <c r="J5218" s="259"/>
    </row>
    <row r="5219" spans="1:10">
      <c r="A5219" s="259"/>
      <c r="B5219" s="259"/>
      <c r="C5219" s="259"/>
      <c r="D5219" s="259"/>
      <c r="E5219" s="259"/>
      <c r="F5219" s="270"/>
      <c r="G5219" s="259"/>
      <c r="H5219" s="259"/>
      <c r="I5219" s="259"/>
      <c r="J5219" s="259"/>
    </row>
    <row r="5220" spans="1:10">
      <c r="A5220" s="259"/>
      <c r="B5220" s="259"/>
      <c r="C5220" s="259"/>
      <c r="D5220" s="259"/>
      <c r="E5220" s="259"/>
      <c r="F5220" s="270"/>
      <c r="G5220" s="259"/>
      <c r="H5220" s="259"/>
      <c r="I5220" s="259"/>
      <c r="J5220" s="259"/>
    </row>
    <row r="5221" spans="1:10">
      <c r="A5221" s="259"/>
      <c r="B5221" s="259"/>
      <c r="C5221" s="259"/>
      <c r="D5221" s="259"/>
      <c r="E5221" s="259"/>
      <c r="F5221" s="270"/>
      <c r="G5221" s="259"/>
      <c r="H5221" s="259"/>
      <c r="I5221" s="259"/>
      <c r="J5221" s="259"/>
    </row>
    <row r="5222" spans="1:10">
      <c r="A5222" s="259"/>
      <c r="B5222" s="259"/>
      <c r="C5222" s="259"/>
      <c r="D5222" s="259"/>
      <c r="E5222" s="259"/>
      <c r="F5222" s="270"/>
      <c r="G5222" s="259"/>
      <c r="H5222" s="259"/>
      <c r="I5222" s="259"/>
      <c r="J5222" s="259"/>
    </row>
    <row r="5223" spans="1:10">
      <c r="A5223" s="259"/>
      <c r="B5223" s="259"/>
      <c r="C5223" s="259"/>
      <c r="D5223" s="259"/>
      <c r="E5223" s="259"/>
      <c r="F5223" s="270"/>
      <c r="G5223" s="259"/>
      <c r="H5223" s="259"/>
      <c r="I5223" s="259"/>
      <c r="J5223" s="259"/>
    </row>
    <row r="5224" spans="1:10">
      <c r="A5224" s="259"/>
      <c r="B5224" s="259"/>
      <c r="C5224" s="259"/>
      <c r="D5224" s="259"/>
      <c r="E5224" s="259"/>
      <c r="F5224" s="270"/>
      <c r="G5224" s="259"/>
      <c r="H5224" s="259"/>
      <c r="I5224" s="259"/>
      <c r="J5224" s="259"/>
    </row>
    <row r="5225" spans="1:10">
      <c r="A5225" s="259"/>
      <c r="B5225" s="259"/>
      <c r="C5225" s="259"/>
      <c r="D5225" s="259"/>
      <c r="E5225" s="259"/>
      <c r="F5225" s="270"/>
      <c r="G5225" s="259"/>
      <c r="H5225" s="259"/>
      <c r="I5225" s="259"/>
      <c r="J5225" s="259"/>
    </row>
    <row r="5226" spans="1:10">
      <c r="A5226" s="259"/>
      <c r="B5226" s="259"/>
      <c r="C5226" s="259"/>
      <c r="D5226" s="259"/>
      <c r="E5226" s="259"/>
      <c r="F5226" s="270"/>
      <c r="G5226" s="259"/>
      <c r="H5226" s="259"/>
      <c r="I5226" s="259"/>
      <c r="J5226" s="259"/>
    </row>
    <row r="5227" spans="1:10">
      <c r="A5227" s="259"/>
      <c r="B5227" s="259"/>
      <c r="C5227" s="259"/>
      <c r="D5227" s="259"/>
      <c r="E5227" s="259"/>
      <c r="F5227" s="270"/>
      <c r="G5227" s="259"/>
      <c r="H5227" s="259"/>
      <c r="I5227" s="259"/>
      <c r="J5227" s="259"/>
    </row>
    <row r="5228" spans="1:10">
      <c r="A5228" s="259"/>
      <c r="B5228" s="259"/>
      <c r="C5228" s="259"/>
      <c r="D5228" s="259"/>
      <c r="E5228" s="259"/>
      <c r="F5228" s="270"/>
      <c r="G5228" s="259"/>
      <c r="H5228" s="259"/>
      <c r="I5228" s="259"/>
      <c r="J5228" s="259"/>
    </row>
    <row r="5229" spans="1:10">
      <c r="A5229" s="259"/>
      <c r="B5229" s="259"/>
      <c r="C5229" s="259"/>
      <c r="D5229" s="259"/>
      <c r="E5229" s="259"/>
      <c r="F5229" s="270"/>
      <c r="G5229" s="259"/>
      <c r="H5229" s="259"/>
      <c r="I5229" s="259"/>
      <c r="J5229" s="259"/>
    </row>
    <row r="5230" spans="1:10">
      <c r="A5230" s="259"/>
      <c r="B5230" s="259"/>
      <c r="C5230" s="259"/>
      <c r="D5230" s="259"/>
      <c r="E5230" s="259"/>
      <c r="F5230" s="270"/>
      <c r="G5230" s="259"/>
      <c r="H5230" s="259"/>
      <c r="I5230" s="259"/>
      <c r="J5230" s="259"/>
    </row>
    <row r="5231" spans="1:10">
      <c r="A5231" s="259"/>
      <c r="B5231" s="259"/>
      <c r="C5231" s="259"/>
      <c r="D5231" s="259"/>
      <c r="E5231" s="259"/>
      <c r="F5231" s="270"/>
      <c r="G5231" s="259"/>
      <c r="H5231" s="259"/>
      <c r="I5231" s="259"/>
      <c r="J5231" s="259"/>
    </row>
    <row r="5232" spans="1:10">
      <c r="A5232" s="259"/>
      <c r="B5232" s="259"/>
      <c r="C5232" s="259"/>
      <c r="D5232" s="259"/>
      <c r="E5232" s="259"/>
      <c r="F5232" s="270"/>
      <c r="G5232" s="259"/>
      <c r="H5232" s="259"/>
      <c r="I5232" s="259"/>
      <c r="J5232" s="259"/>
    </row>
    <row r="5233" spans="1:10">
      <c r="A5233" s="259"/>
      <c r="B5233" s="259"/>
      <c r="C5233" s="259"/>
      <c r="D5233" s="259"/>
      <c r="E5233" s="259"/>
      <c r="F5233" s="270"/>
      <c r="G5233" s="259"/>
      <c r="H5233" s="259"/>
      <c r="I5233" s="259"/>
      <c r="J5233" s="259"/>
    </row>
    <row r="5234" spans="1:10">
      <c r="A5234" s="259"/>
      <c r="B5234" s="259"/>
      <c r="C5234" s="259"/>
      <c r="D5234" s="259"/>
      <c r="E5234" s="259"/>
      <c r="F5234" s="270"/>
      <c r="G5234" s="259"/>
      <c r="H5234" s="259"/>
      <c r="I5234" s="259"/>
      <c r="J5234" s="259"/>
    </row>
    <row r="5235" spans="1:10">
      <c r="A5235" s="259"/>
      <c r="B5235" s="259"/>
      <c r="C5235" s="259"/>
      <c r="D5235" s="259"/>
      <c r="E5235" s="259"/>
      <c r="F5235" s="270"/>
      <c r="G5235" s="259"/>
      <c r="H5235" s="259"/>
      <c r="I5235" s="259"/>
      <c r="J5235" s="259"/>
    </row>
    <row r="5236" spans="1:10">
      <c r="A5236" s="259"/>
      <c r="B5236" s="259"/>
      <c r="C5236" s="259"/>
      <c r="D5236" s="259"/>
      <c r="E5236" s="259"/>
      <c r="F5236" s="270"/>
      <c r="G5236" s="259"/>
      <c r="H5236" s="259"/>
      <c r="I5236" s="259"/>
      <c r="J5236" s="259"/>
    </row>
    <row r="5237" spans="1:10">
      <c r="A5237" s="259"/>
      <c r="B5237" s="259"/>
      <c r="C5237" s="259"/>
      <c r="D5237" s="259"/>
      <c r="E5237" s="259"/>
      <c r="F5237" s="270"/>
      <c r="G5237" s="259"/>
      <c r="H5237" s="259"/>
      <c r="I5237" s="259"/>
      <c r="J5237" s="259"/>
    </row>
    <row r="5238" spans="1:10">
      <c r="A5238" s="259"/>
      <c r="B5238" s="259"/>
      <c r="C5238" s="259"/>
      <c r="D5238" s="259"/>
      <c r="E5238" s="259"/>
      <c r="F5238" s="270"/>
      <c r="G5238" s="259"/>
      <c r="H5238" s="259"/>
      <c r="I5238" s="259"/>
      <c r="J5238" s="259"/>
    </row>
    <row r="5239" spans="1:10">
      <c r="A5239" s="259"/>
      <c r="B5239" s="259"/>
      <c r="C5239" s="259"/>
      <c r="D5239" s="259"/>
      <c r="E5239" s="259"/>
      <c r="F5239" s="270"/>
      <c r="G5239" s="259"/>
      <c r="H5239" s="259"/>
      <c r="I5239" s="259"/>
      <c r="J5239" s="259"/>
    </row>
    <row r="5240" spans="1:10">
      <c r="A5240" s="259"/>
      <c r="B5240" s="259"/>
      <c r="C5240" s="259"/>
      <c r="D5240" s="259"/>
      <c r="E5240" s="259"/>
      <c r="F5240" s="270"/>
      <c r="G5240" s="259"/>
      <c r="H5240" s="259"/>
      <c r="I5240" s="259"/>
      <c r="J5240" s="259"/>
    </row>
    <row r="5241" spans="1:10">
      <c r="A5241" s="259"/>
      <c r="B5241" s="259"/>
      <c r="C5241" s="259"/>
      <c r="D5241" s="259"/>
      <c r="E5241" s="259"/>
      <c r="F5241" s="270"/>
      <c r="G5241" s="259"/>
      <c r="H5241" s="259"/>
      <c r="I5241" s="259"/>
      <c r="J5241" s="259"/>
    </row>
    <row r="5242" spans="1:10">
      <c r="A5242" s="259"/>
      <c r="B5242" s="259"/>
      <c r="C5242" s="259"/>
      <c r="D5242" s="259"/>
      <c r="E5242" s="259"/>
      <c r="F5242" s="270"/>
      <c r="G5242" s="259"/>
      <c r="H5242" s="259"/>
      <c r="I5242" s="259"/>
      <c r="J5242" s="259"/>
    </row>
    <row r="5243" spans="1:10">
      <c r="A5243" s="259"/>
      <c r="B5243" s="259"/>
      <c r="C5243" s="259"/>
      <c r="D5243" s="259"/>
      <c r="E5243" s="259"/>
      <c r="F5243" s="270"/>
      <c r="G5243" s="259"/>
      <c r="H5243" s="259"/>
      <c r="I5243" s="259"/>
      <c r="J5243" s="259"/>
    </row>
    <row r="5244" spans="1:10">
      <c r="A5244" s="259"/>
      <c r="B5244" s="259"/>
      <c r="C5244" s="259"/>
      <c r="D5244" s="259"/>
      <c r="E5244" s="259"/>
      <c r="F5244" s="270"/>
      <c r="G5244" s="259"/>
      <c r="H5244" s="259"/>
      <c r="I5244" s="259"/>
      <c r="J5244" s="259"/>
    </row>
    <row r="5245" spans="1:10">
      <c r="A5245" s="259"/>
      <c r="B5245" s="259"/>
      <c r="C5245" s="259"/>
      <c r="D5245" s="259"/>
      <c r="E5245" s="259"/>
      <c r="F5245" s="270"/>
      <c r="G5245" s="259"/>
      <c r="H5245" s="259"/>
      <c r="I5245" s="259"/>
      <c r="J5245" s="259"/>
    </row>
    <row r="5246" spans="1:10">
      <c r="A5246" s="259"/>
      <c r="B5246" s="259"/>
      <c r="C5246" s="259"/>
      <c r="D5246" s="259"/>
      <c r="E5246" s="259"/>
      <c r="F5246" s="270"/>
      <c r="G5246" s="259"/>
      <c r="H5246" s="259"/>
      <c r="I5246" s="259"/>
      <c r="J5246" s="259"/>
    </row>
    <row r="5247" spans="1:10">
      <c r="A5247" s="259"/>
      <c r="B5247" s="259"/>
      <c r="C5247" s="259"/>
      <c r="D5247" s="259"/>
      <c r="E5247" s="259"/>
      <c r="F5247" s="270"/>
      <c r="G5247" s="259"/>
      <c r="H5247" s="259"/>
      <c r="I5247" s="259"/>
      <c r="J5247" s="259"/>
    </row>
    <row r="5248" spans="1:10">
      <c r="A5248" s="259"/>
      <c r="B5248" s="259"/>
      <c r="C5248" s="259"/>
      <c r="D5248" s="259"/>
      <c r="E5248" s="259"/>
      <c r="F5248" s="270"/>
      <c r="G5248" s="259"/>
      <c r="H5248" s="259"/>
      <c r="I5248" s="259"/>
      <c r="J5248" s="259"/>
    </row>
    <row r="5249" spans="1:10">
      <c r="A5249" s="259"/>
      <c r="B5249" s="259"/>
      <c r="C5249" s="259"/>
      <c r="D5249" s="259"/>
      <c r="E5249" s="259"/>
      <c r="F5249" s="270"/>
      <c r="G5249" s="259"/>
      <c r="H5249" s="259"/>
      <c r="I5249" s="259"/>
      <c r="J5249" s="259"/>
    </row>
    <row r="5250" spans="1:10">
      <c r="A5250" s="259"/>
      <c r="B5250" s="259"/>
      <c r="C5250" s="259"/>
      <c r="D5250" s="259"/>
      <c r="E5250" s="259"/>
      <c r="F5250" s="270"/>
      <c r="G5250" s="259"/>
      <c r="H5250" s="259"/>
      <c r="I5250" s="259"/>
      <c r="J5250" s="259"/>
    </row>
    <row r="5251" spans="1:10">
      <c r="A5251" s="259"/>
      <c r="B5251" s="259"/>
      <c r="C5251" s="259"/>
      <c r="D5251" s="259"/>
      <c r="E5251" s="259"/>
      <c r="F5251" s="270"/>
      <c r="G5251" s="259"/>
      <c r="H5251" s="259"/>
      <c r="I5251" s="259"/>
      <c r="J5251" s="259"/>
    </row>
    <row r="5252" spans="1:10">
      <c r="A5252" s="259"/>
      <c r="B5252" s="259"/>
      <c r="C5252" s="259"/>
      <c r="D5252" s="259"/>
      <c r="E5252" s="259"/>
      <c r="F5252" s="270"/>
      <c r="G5252" s="259"/>
      <c r="H5252" s="259"/>
      <c r="I5252" s="259"/>
      <c r="J5252" s="259"/>
    </row>
    <row r="5253" spans="1:10">
      <c r="A5253" s="259"/>
      <c r="B5253" s="259"/>
      <c r="C5253" s="259"/>
      <c r="D5253" s="259"/>
      <c r="E5253" s="259"/>
      <c r="F5253" s="270"/>
      <c r="G5253" s="259"/>
      <c r="H5253" s="259"/>
      <c r="I5253" s="259"/>
      <c r="J5253" s="259"/>
    </row>
    <row r="5254" spans="1:10">
      <c r="A5254" s="259"/>
      <c r="B5254" s="259"/>
      <c r="C5254" s="259"/>
      <c r="D5254" s="259"/>
      <c r="E5254" s="259"/>
      <c r="F5254" s="270"/>
      <c r="G5254" s="259"/>
      <c r="H5254" s="259"/>
      <c r="I5254" s="259"/>
      <c r="J5254" s="259"/>
    </row>
    <row r="5255" spans="1:10">
      <c r="A5255" s="259"/>
      <c r="B5255" s="259"/>
      <c r="C5255" s="259"/>
      <c r="D5255" s="259"/>
      <c r="E5255" s="259"/>
      <c r="F5255" s="270"/>
      <c r="G5255" s="259"/>
      <c r="H5255" s="259"/>
      <c r="I5255" s="259"/>
      <c r="J5255" s="259"/>
    </row>
    <row r="5256" spans="1:10">
      <c r="A5256" s="259"/>
      <c r="B5256" s="259"/>
      <c r="C5256" s="259"/>
      <c r="D5256" s="259"/>
      <c r="E5256" s="259"/>
      <c r="F5256" s="270"/>
      <c r="G5256" s="259"/>
      <c r="H5256" s="259"/>
      <c r="I5256" s="259"/>
      <c r="J5256" s="259"/>
    </row>
    <row r="5257" spans="1:10">
      <c r="A5257" s="259"/>
      <c r="B5257" s="259"/>
      <c r="C5257" s="259"/>
      <c r="D5257" s="259"/>
      <c r="E5257" s="259"/>
      <c r="F5257" s="270"/>
      <c r="G5257" s="259"/>
      <c r="H5257" s="259"/>
      <c r="I5257" s="259"/>
      <c r="J5257" s="259"/>
    </row>
    <row r="5258" spans="1:10">
      <c r="A5258" s="259"/>
      <c r="B5258" s="259"/>
      <c r="C5258" s="259"/>
      <c r="D5258" s="259"/>
      <c r="E5258" s="259"/>
      <c r="F5258" s="270"/>
      <c r="G5258" s="259"/>
      <c r="H5258" s="259"/>
      <c r="I5258" s="259"/>
      <c r="J5258" s="259"/>
    </row>
    <row r="5259" spans="1:10">
      <c r="A5259" s="259"/>
      <c r="B5259" s="259"/>
      <c r="C5259" s="259"/>
      <c r="D5259" s="259"/>
      <c r="E5259" s="259"/>
      <c r="F5259" s="270"/>
      <c r="G5259" s="259"/>
      <c r="H5259" s="259"/>
      <c r="I5259" s="259"/>
      <c r="J5259" s="259"/>
    </row>
    <row r="5260" spans="1:10">
      <c r="A5260" s="259"/>
      <c r="B5260" s="259"/>
      <c r="C5260" s="259"/>
      <c r="D5260" s="259"/>
      <c r="E5260" s="259"/>
      <c r="F5260" s="270"/>
      <c r="G5260" s="259"/>
      <c r="H5260" s="259"/>
      <c r="I5260" s="259"/>
      <c r="J5260" s="259"/>
    </row>
    <row r="5261" spans="1:10">
      <c r="A5261" s="259"/>
      <c r="B5261" s="259"/>
      <c r="C5261" s="259"/>
      <c r="D5261" s="259"/>
      <c r="E5261" s="259"/>
      <c r="F5261" s="270"/>
      <c r="G5261" s="259"/>
      <c r="H5261" s="259"/>
      <c r="I5261" s="259"/>
      <c r="J5261" s="259"/>
    </row>
    <row r="5262" spans="1:10">
      <c r="A5262" s="259"/>
      <c r="B5262" s="259"/>
      <c r="C5262" s="259"/>
      <c r="D5262" s="259"/>
      <c r="E5262" s="259"/>
      <c r="F5262" s="270"/>
      <c r="G5262" s="259"/>
      <c r="H5262" s="259"/>
      <c r="I5262" s="259"/>
      <c r="J5262" s="259"/>
    </row>
    <row r="5263" spans="1:10">
      <c r="A5263" s="259"/>
      <c r="B5263" s="259"/>
      <c r="C5263" s="259"/>
      <c r="D5263" s="259"/>
      <c r="E5263" s="259"/>
      <c r="F5263" s="270"/>
      <c r="G5263" s="259"/>
      <c r="H5263" s="259"/>
      <c r="I5263" s="259"/>
      <c r="J5263" s="259"/>
    </row>
    <row r="5264" spans="1:10">
      <c r="A5264" s="259"/>
      <c r="B5264" s="259"/>
      <c r="C5264" s="259"/>
      <c r="D5264" s="259"/>
      <c r="E5264" s="259"/>
      <c r="F5264" s="270"/>
      <c r="G5264" s="259"/>
      <c r="H5264" s="259"/>
      <c r="I5264" s="259"/>
      <c r="J5264" s="259"/>
    </row>
    <row r="5265" spans="1:10">
      <c r="A5265" s="259"/>
      <c r="B5265" s="259"/>
      <c r="C5265" s="259"/>
      <c r="D5265" s="259"/>
      <c r="E5265" s="259"/>
      <c r="F5265" s="270"/>
      <c r="G5265" s="259"/>
      <c r="H5265" s="259"/>
      <c r="I5265" s="259"/>
      <c r="J5265" s="259"/>
    </row>
    <row r="5266" spans="1:10">
      <c r="A5266" s="259"/>
      <c r="B5266" s="259"/>
      <c r="C5266" s="259"/>
      <c r="D5266" s="259"/>
      <c r="E5266" s="259"/>
      <c r="F5266" s="270"/>
      <c r="G5266" s="259"/>
      <c r="H5266" s="259"/>
      <c r="I5266" s="259"/>
      <c r="J5266" s="259"/>
    </row>
    <row r="5267" spans="1:10">
      <c r="A5267" s="259"/>
      <c r="B5267" s="259"/>
      <c r="C5267" s="259"/>
      <c r="D5267" s="259"/>
      <c r="E5267" s="259"/>
      <c r="F5267" s="270"/>
      <c r="G5267" s="259"/>
      <c r="H5267" s="259"/>
      <c r="I5267" s="259"/>
      <c r="J5267" s="259"/>
    </row>
    <row r="5268" spans="1:10">
      <c r="A5268" s="259"/>
      <c r="B5268" s="259"/>
      <c r="C5268" s="259"/>
      <c r="D5268" s="259"/>
      <c r="E5268" s="259"/>
      <c r="F5268" s="270"/>
      <c r="G5268" s="259"/>
      <c r="H5268" s="259"/>
      <c r="I5268" s="259"/>
      <c r="J5268" s="259"/>
    </row>
    <row r="5269" spans="1:10">
      <c r="A5269" s="259"/>
      <c r="B5269" s="259"/>
      <c r="C5269" s="259"/>
      <c r="D5269" s="259"/>
      <c r="E5269" s="259"/>
      <c r="F5269" s="270"/>
      <c r="G5269" s="259"/>
      <c r="H5269" s="259"/>
      <c r="I5269" s="259"/>
      <c r="J5269" s="259"/>
    </row>
    <row r="5270" spans="1:10">
      <c r="A5270" s="259"/>
      <c r="B5270" s="259"/>
      <c r="C5270" s="259"/>
      <c r="D5270" s="259"/>
      <c r="E5270" s="259"/>
      <c r="F5270" s="270"/>
      <c r="G5270" s="259"/>
      <c r="H5270" s="259"/>
      <c r="I5270" s="259"/>
      <c r="J5270" s="259"/>
    </row>
    <row r="5271" spans="1:10">
      <c r="A5271" s="259"/>
      <c r="B5271" s="259"/>
      <c r="C5271" s="259"/>
      <c r="D5271" s="259"/>
      <c r="E5271" s="259"/>
      <c r="F5271" s="270"/>
      <c r="G5271" s="259"/>
      <c r="H5271" s="259"/>
      <c r="I5271" s="259"/>
      <c r="J5271" s="259"/>
    </row>
    <row r="5272" spans="1:10">
      <c r="A5272" s="259"/>
      <c r="B5272" s="259"/>
      <c r="C5272" s="259"/>
      <c r="D5272" s="259"/>
      <c r="E5272" s="259"/>
      <c r="F5272" s="270"/>
      <c r="G5272" s="259"/>
      <c r="H5272" s="259"/>
      <c r="I5272" s="259"/>
      <c r="J5272" s="259"/>
    </row>
    <row r="5273" spans="1:10">
      <c r="A5273" s="259"/>
      <c r="B5273" s="259"/>
      <c r="C5273" s="259"/>
      <c r="D5273" s="259"/>
      <c r="E5273" s="259"/>
      <c r="F5273" s="270"/>
      <c r="G5273" s="259"/>
      <c r="H5273" s="259"/>
      <c r="I5273" s="259"/>
      <c r="J5273" s="259"/>
    </row>
    <row r="5274" spans="1:10">
      <c r="A5274" s="259"/>
      <c r="B5274" s="259"/>
      <c r="C5274" s="259"/>
      <c r="D5274" s="259"/>
      <c r="E5274" s="259"/>
      <c r="F5274" s="270"/>
      <c r="G5274" s="259"/>
      <c r="H5274" s="259"/>
      <c r="I5274" s="259"/>
      <c r="J5274" s="259"/>
    </row>
    <row r="5275" spans="1:10">
      <c r="A5275" s="259"/>
      <c r="B5275" s="259"/>
      <c r="C5275" s="259"/>
      <c r="D5275" s="259"/>
      <c r="E5275" s="259"/>
      <c r="F5275" s="270"/>
      <c r="G5275" s="259"/>
      <c r="H5275" s="259"/>
      <c r="I5275" s="259"/>
      <c r="J5275" s="259"/>
    </row>
    <row r="5276" spans="1:10">
      <c r="A5276" s="259"/>
      <c r="B5276" s="259"/>
      <c r="C5276" s="259"/>
      <c r="D5276" s="259"/>
      <c r="E5276" s="259"/>
      <c r="F5276" s="270"/>
      <c r="G5276" s="259"/>
      <c r="H5276" s="259"/>
      <c r="I5276" s="259"/>
      <c r="J5276" s="259"/>
    </row>
    <row r="5277" spans="1:10">
      <c r="A5277" s="259"/>
      <c r="B5277" s="259"/>
      <c r="C5277" s="259"/>
      <c r="D5277" s="259"/>
      <c r="E5277" s="259"/>
      <c r="F5277" s="270"/>
      <c r="G5277" s="259"/>
      <c r="H5277" s="259"/>
      <c r="I5277" s="259"/>
      <c r="J5277" s="259"/>
    </row>
    <row r="5278" spans="1:10">
      <c r="A5278" s="259"/>
      <c r="B5278" s="259"/>
      <c r="C5278" s="259"/>
      <c r="D5278" s="259"/>
      <c r="E5278" s="259"/>
      <c r="F5278" s="270"/>
      <c r="G5278" s="259"/>
      <c r="H5278" s="259"/>
      <c r="I5278" s="259"/>
      <c r="J5278" s="259"/>
    </row>
    <row r="5279" spans="1:10">
      <c r="A5279" s="259"/>
      <c r="B5279" s="259"/>
      <c r="C5279" s="259"/>
      <c r="D5279" s="259"/>
      <c r="E5279" s="259"/>
      <c r="F5279" s="270"/>
      <c r="G5279" s="259"/>
      <c r="H5279" s="259"/>
      <c r="I5279" s="259"/>
      <c r="J5279" s="259"/>
    </row>
    <row r="5280" spans="1:10">
      <c r="A5280" s="259"/>
      <c r="B5280" s="259"/>
      <c r="C5280" s="259"/>
      <c r="D5280" s="259"/>
      <c r="E5280" s="259"/>
      <c r="F5280" s="270"/>
      <c r="G5280" s="259"/>
      <c r="H5280" s="259"/>
      <c r="I5280" s="259"/>
      <c r="J5280" s="259"/>
    </row>
    <row r="5281" spans="1:10">
      <c r="A5281" s="259"/>
      <c r="B5281" s="259"/>
      <c r="C5281" s="259"/>
      <c r="D5281" s="259"/>
      <c r="E5281" s="259"/>
      <c r="F5281" s="270"/>
      <c r="G5281" s="259"/>
      <c r="H5281" s="259"/>
      <c r="I5281" s="259"/>
      <c r="J5281" s="259"/>
    </row>
    <row r="5282" spans="1:10">
      <c r="A5282" s="259"/>
      <c r="B5282" s="259"/>
      <c r="C5282" s="259"/>
      <c r="D5282" s="259"/>
      <c r="E5282" s="259"/>
      <c r="F5282" s="270"/>
      <c r="G5282" s="259"/>
      <c r="H5282" s="259"/>
      <c r="I5282" s="259"/>
      <c r="J5282" s="259"/>
    </row>
    <row r="5283" spans="1:10">
      <c r="A5283" s="259"/>
      <c r="B5283" s="259"/>
      <c r="C5283" s="259"/>
      <c r="D5283" s="259"/>
      <c r="E5283" s="259"/>
      <c r="F5283" s="270"/>
      <c r="G5283" s="259"/>
      <c r="H5283" s="259"/>
      <c r="I5283" s="259"/>
      <c r="J5283" s="259"/>
    </row>
    <row r="5284" spans="1:10">
      <c r="A5284" s="259"/>
      <c r="B5284" s="259"/>
      <c r="C5284" s="259"/>
      <c r="D5284" s="259"/>
      <c r="E5284" s="259"/>
      <c r="F5284" s="270"/>
      <c r="G5284" s="259"/>
      <c r="H5284" s="259"/>
      <c r="I5284" s="259"/>
      <c r="J5284" s="259"/>
    </row>
    <row r="5285" spans="1:10">
      <c r="A5285" s="259"/>
      <c r="B5285" s="259"/>
      <c r="C5285" s="259"/>
      <c r="D5285" s="259"/>
      <c r="E5285" s="259"/>
      <c r="F5285" s="270"/>
      <c r="G5285" s="259"/>
      <c r="H5285" s="259"/>
      <c r="I5285" s="259"/>
      <c r="J5285" s="259"/>
    </row>
    <row r="5286" spans="1:10">
      <c r="A5286" s="259"/>
      <c r="B5286" s="259"/>
      <c r="C5286" s="259"/>
      <c r="D5286" s="259"/>
      <c r="E5286" s="259"/>
      <c r="F5286" s="270"/>
      <c r="G5286" s="259"/>
      <c r="H5286" s="259"/>
      <c r="I5286" s="259"/>
      <c r="J5286" s="259"/>
    </row>
    <row r="5287" spans="1:10">
      <c r="A5287" s="259"/>
      <c r="B5287" s="259"/>
      <c r="C5287" s="259"/>
      <c r="D5287" s="259"/>
      <c r="E5287" s="259"/>
      <c r="F5287" s="270"/>
      <c r="G5287" s="259"/>
      <c r="H5287" s="259"/>
      <c r="I5287" s="259"/>
      <c r="J5287" s="259"/>
    </row>
    <row r="5288" spans="1:10">
      <c r="A5288" s="259"/>
      <c r="B5288" s="259"/>
      <c r="C5288" s="259"/>
      <c r="D5288" s="259"/>
      <c r="E5288" s="259"/>
      <c r="F5288" s="270"/>
      <c r="G5288" s="259"/>
      <c r="H5288" s="259"/>
      <c r="I5288" s="259"/>
      <c r="J5288" s="259"/>
    </row>
    <row r="5289" spans="1:10">
      <c r="A5289" s="259"/>
      <c r="B5289" s="259"/>
      <c r="C5289" s="259"/>
      <c r="D5289" s="259"/>
      <c r="E5289" s="259"/>
      <c r="F5289" s="270"/>
      <c r="G5289" s="259"/>
      <c r="H5289" s="259"/>
      <c r="I5289" s="259"/>
      <c r="J5289" s="259"/>
    </row>
    <row r="5290" spans="1:10">
      <c r="A5290" s="259"/>
      <c r="B5290" s="259"/>
      <c r="C5290" s="259"/>
      <c r="D5290" s="259"/>
      <c r="E5290" s="259"/>
      <c r="F5290" s="270"/>
      <c r="G5290" s="259"/>
      <c r="H5290" s="259"/>
      <c r="I5290" s="259"/>
      <c r="J5290" s="259"/>
    </row>
    <row r="5291" spans="1:10">
      <c r="A5291" s="259"/>
      <c r="B5291" s="259"/>
      <c r="C5291" s="259"/>
      <c r="D5291" s="259"/>
      <c r="E5291" s="259"/>
      <c r="F5291" s="270"/>
      <c r="G5291" s="259"/>
      <c r="H5291" s="259"/>
      <c r="I5291" s="259"/>
      <c r="J5291" s="259"/>
    </row>
    <row r="5292" spans="1:10">
      <c r="A5292" s="259"/>
      <c r="B5292" s="259"/>
      <c r="C5292" s="259"/>
      <c r="D5292" s="259"/>
      <c r="E5292" s="259"/>
      <c r="F5292" s="270"/>
      <c r="G5292" s="259"/>
      <c r="H5292" s="259"/>
      <c r="I5292" s="259"/>
      <c r="J5292" s="259"/>
    </row>
    <row r="5293" spans="1:10">
      <c r="A5293" s="259"/>
      <c r="B5293" s="259"/>
      <c r="C5293" s="259"/>
      <c r="D5293" s="259"/>
      <c r="E5293" s="259"/>
      <c r="F5293" s="270"/>
      <c r="G5293" s="259"/>
      <c r="H5293" s="259"/>
      <c r="I5293" s="259"/>
      <c r="J5293" s="259"/>
    </row>
    <row r="5294" spans="1:10">
      <c r="A5294" s="259"/>
      <c r="B5294" s="259"/>
      <c r="C5294" s="259"/>
      <c r="D5294" s="259"/>
      <c r="E5294" s="259"/>
      <c r="F5294" s="270"/>
      <c r="G5294" s="259"/>
      <c r="H5294" s="259"/>
      <c r="I5294" s="259"/>
      <c r="J5294" s="259"/>
    </row>
    <row r="5295" spans="1:10">
      <c r="A5295" s="259"/>
      <c r="B5295" s="259"/>
      <c r="C5295" s="259"/>
      <c r="D5295" s="259"/>
      <c r="E5295" s="259"/>
      <c r="F5295" s="270"/>
      <c r="G5295" s="259"/>
      <c r="H5295" s="259"/>
      <c r="I5295" s="259"/>
      <c r="J5295" s="259"/>
    </row>
    <row r="5296" spans="1:10">
      <c r="A5296" s="259"/>
      <c r="B5296" s="259"/>
      <c r="C5296" s="259"/>
      <c r="D5296" s="259"/>
      <c r="E5296" s="259"/>
      <c r="F5296" s="270"/>
      <c r="G5296" s="259"/>
      <c r="H5296" s="259"/>
      <c r="I5296" s="259"/>
      <c r="J5296" s="259"/>
    </row>
    <row r="5297" spans="1:10">
      <c r="A5297" s="259"/>
      <c r="B5297" s="259"/>
      <c r="C5297" s="259"/>
      <c r="D5297" s="259"/>
      <c r="E5297" s="259"/>
      <c r="F5297" s="270"/>
      <c r="G5297" s="259"/>
      <c r="H5297" s="259"/>
      <c r="I5297" s="259"/>
      <c r="J5297" s="259"/>
    </row>
    <row r="5298" spans="1:10">
      <c r="A5298" s="259"/>
      <c r="B5298" s="259"/>
      <c r="C5298" s="259"/>
      <c r="D5298" s="259"/>
      <c r="E5298" s="259"/>
      <c r="F5298" s="270"/>
      <c r="G5298" s="259"/>
      <c r="H5298" s="259"/>
      <c r="I5298" s="259"/>
      <c r="J5298" s="259"/>
    </row>
    <row r="5299" spans="1:10">
      <c r="A5299" s="259"/>
      <c r="B5299" s="259"/>
      <c r="C5299" s="259"/>
      <c r="D5299" s="259"/>
      <c r="E5299" s="259"/>
      <c r="F5299" s="270"/>
      <c r="G5299" s="259"/>
      <c r="H5299" s="259"/>
      <c r="I5299" s="259"/>
      <c r="J5299" s="259"/>
    </row>
    <row r="5300" spans="1:10">
      <c r="A5300" s="259"/>
      <c r="B5300" s="259"/>
      <c r="C5300" s="259"/>
      <c r="D5300" s="259"/>
      <c r="E5300" s="259"/>
      <c r="F5300" s="270"/>
      <c r="G5300" s="259"/>
      <c r="H5300" s="259"/>
      <c r="I5300" s="259"/>
      <c r="J5300" s="259"/>
    </row>
    <row r="5301" spans="1:10">
      <c r="A5301" s="259"/>
      <c r="B5301" s="259"/>
      <c r="C5301" s="259"/>
      <c r="D5301" s="259"/>
      <c r="E5301" s="259"/>
      <c r="F5301" s="270"/>
      <c r="G5301" s="259"/>
      <c r="H5301" s="259"/>
      <c r="I5301" s="259"/>
      <c r="J5301" s="259"/>
    </row>
    <row r="5302" spans="1:10">
      <c r="A5302" s="259"/>
      <c r="B5302" s="259"/>
      <c r="C5302" s="259"/>
      <c r="D5302" s="259"/>
      <c r="E5302" s="259"/>
      <c r="F5302" s="270"/>
      <c r="G5302" s="259"/>
      <c r="H5302" s="259"/>
      <c r="I5302" s="259"/>
      <c r="J5302" s="259"/>
    </row>
    <row r="5303" spans="1:10">
      <c r="A5303" s="259"/>
      <c r="B5303" s="259"/>
      <c r="C5303" s="259"/>
      <c r="D5303" s="259"/>
      <c r="E5303" s="259"/>
      <c r="F5303" s="270"/>
      <c r="G5303" s="259"/>
      <c r="H5303" s="259"/>
      <c r="I5303" s="259"/>
      <c r="J5303" s="259"/>
    </row>
    <row r="5304" spans="1:10">
      <c r="A5304" s="259"/>
      <c r="B5304" s="259"/>
      <c r="C5304" s="259"/>
      <c r="D5304" s="259"/>
      <c r="E5304" s="259"/>
      <c r="F5304" s="270"/>
      <c r="G5304" s="259"/>
      <c r="H5304" s="259"/>
      <c r="I5304" s="259"/>
      <c r="J5304" s="259"/>
    </row>
    <row r="5305" spans="1:10">
      <c r="A5305" s="259"/>
      <c r="B5305" s="259"/>
      <c r="C5305" s="259"/>
      <c r="D5305" s="259"/>
      <c r="E5305" s="259"/>
      <c r="F5305" s="270"/>
      <c r="G5305" s="259"/>
      <c r="H5305" s="259"/>
      <c r="I5305" s="259"/>
      <c r="J5305" s="259"/>
    </row>
    <row r="5306" spans="1:10">
      <c r="A5306" s="259"/>
      <c r="B5306" s="259"/>
      <c r="C5306" s="259"/>
      <c r="D5306" s="259"/>
      <c r="E5306" s="259"/>
      <c r="F5306" s="270"/>
      <c r="G5306" s="259"/>
      <c r="H5306" s="259"/>
      <c r="I5306" s="259"/>
      <c r="J5306" s="259"/>
    </row>
    <row r="5307" spans="1:10">
      <c r="A5307" s="259"/>
      <c r="B5307" s="259"/>
      <c r="C5307" s="259"/>
      <c r="D5307" s="259"/>
      <c r="E5307" s="259"/>
      <c r="F5307" s="270"/>
      <c r="G5307" s="259"/>
      <c r="H5307" s="259"/>
      <c r="I5307" s="259"/>
      <c r="J5307" s="259"/>
    </row>
    <row r="5308" spans="1:10">
      <c r="A5308" s="259"/>
      <c r="B5308" s="259"/>
      <c r="C5308" s="259"/>
      <c r="D5308" s="259"/>
      <c r="E5308" s="259"/>
      <c r="F5308" s="270"/>
      <c r="G5308" s="259"/>
      <c r="H5308" s="259"/>
      <c r="I5308" s="259"/>
      <c r="J5308" s="259"/>
    </row>
    <row r="5309" spans="1:10">
      <c r="A5309" s="259"/>
      <c r="B5309" s="259"/>
      <c r="C5309" s="259"/>
      <c r="D5309" s="259"/>
      <c r="E5309" s="259"/>
      <c r="F5309" s="270"/>
      <c r="G5309" s="259"/>
      <c r="H5309" s="259"/>
      <c r="I5309" s="259"/>
      <c r="J5309" s="259"/>
    </row>
    <row r="5310" spans="1:10">
      <c r="A5310" s="259"/>
      <c r="B5310" s="259"/>
      <c r="C5310" s="259"/>
      <c r="D5310" s="259"/>
      <c r="E5310" s="259"/>
      <c r="F5310" s="270"/>
      <c r="G5310" s="259"/>
      <c r="H5310" s="259"/>
      <c r="I5310" s="259"/>
      <c r="J5310" s="259"/>
    </row>
    <row r="5311" spans="1:10">
      <c r="A5311" s="259"/>
      <c r="B5311" s="259"/>
      <c r="C5311" s="259"/>
      <c r="D5311" s="259"/>
      <c r="E5311" s="259"/>
      <c r="F5311" s="270"/>
      <c r="G5311" s="259"/>
      <c r="H5311" s="259"/>
      <c r="I5311" s="259"/>
      <c r="J5311" s="259"/>
    </row>
    <row r="5312" spans="1:10">
      <c r="A5312" s="259"/>
      <c r="B5312" s="259"/>
      <c r="C5312" s="259"/>
      <c r="D5312" s="259"/>
      <c r="E5312" s="259"/>
      <c r="F5312" s="270"/>
      <c r="G5312" s="259"/>
      <c r="H5312" s="259"/>
      <c r="I5312" s="259"/>
      <c r="J5312" s="259"/>
    </row>
    <row r="5313" spans="1:10">
      <c r="A5313" s="259"/>
      <c r="B5313" s="259"/>
      <c r="C5313" s="259"/>
      <c r="D5313" s="259"/>
      <c r="E5313" s="259"/>
      <c r="F5313" s="270"/>
      <c r="G5313" s="259"/>
      <c r="H5313" s="259"/>
      <c r="I5313" s="259"/>
      <c r="J5313" s="259"/>
    </row>
    <row r="5314" spans="1:10">
      <c r="A5314" s="259"/>
      <c r="B5314" s="259"/>
      <c r="C5314" s="259"/>
      <c r="D5314" s="259"/>
      <c r="E5314" s="259"/>
      <c r="F5314" s="270"/>
      <c r="G5314" s="259"/>
      <c r="H5314" s="259"/>
      <c r="I5314" s="259"/>
      <c r="J5314" s="259"/>
    </row>
    <row r="5315" spans="1:10">
      <c r="A5315" s="259"/>
      <c r="B5315" s="259"/>
      <c r="C5315" s="259"/>
      <c r="D5315" s="259"/>
      <c r="E5315" s="259"/>
      <c r="F5315" s="270"/>
      <c r="G5315" s="259"/>
      <c r="H5315" s="259"/>
      <c r="I5315" s="259"/>
      <c r="J5315" s="259"/>
    </row>
    <row r="5316" spans="1:10">
      <c r="A5316" s="259"/>
      <c r="B5316" s="259"/>
      <c r="C5316" s="259"/>
      <c r="D5316" s="259"/>
      <c r="E5316" s="259"/>
      <c r="F5316" s="270"/>
      <c r="G5316" s="259"/>
      <c r="H5316" s="259"/>
      <c r="I5316" s="259"/>
      <c r="J5316" s="259"/>
    </row>
    <row r="5317" spans="1:10">
      <c r="A5317" s="259"/>
      <c r="B5317" s="259"/>
      <c r="C5317" s="259"/>
      <c r="D5317" s="259"/>
      <c r="E5317" s="259"/>
      <c r="F5317" s="270"/>
      <c r="G5317" s="259"/>
      <c r="H5317" s="259"/>
      <c r="I5317" s="259"/>
      <c r="J5317" s="259"/>
    </row>
    <row r="5318" spans="1:10">
      <c r="A5318" s="259"/>
      <c r="B5318" s="259"/>
      <c r="C5318" s="259"/>
      <c r="D5318" s="259"/>
      <c r="E5318" s="259"/>
      <c r="F5318" s="270"/>
      <c r="G5318" s="259"/>
      <c r="H5318" s="259"/>
      <c r="I5318" s="259"/>
      <c r="J5318" s="259"/>
    </row>
    <row r="5319" spans="1:10">
      <c r="A5319" s="259"/>
      <c r="B5319" s="259"/>
      <c r="C5319" s="259"/>
      <c r="D5319" s="259"/>
      <c r="E5319" s="259"/>
      <c r="F5319" s="270"/>
      <c r="G5319" s="259"/>
      <c r="H5319" s="259"/>
      <c r="I5319" s="259"/>
      <c r="J5319" s="259"/>
    </row>
    <row r="5320" spans="1:10">
      <c r="A5320" s="259"/>
      <c r="B5320" s="259"/>
      <c r="C5320" s="259"/>
      <c r="D5320" s="259"/>
      <c r="E5320" s="259"/>
      <c r="F5320" s="270"/>
      <c r="G5320" s="259"/>
      <c r="H5320" s="259"/>
      <c r="I5320" s="259"/>
      <c r="J5320" s="259"/>
    </row>
    <row r="5321" spans="1:10">
      <c r="A5321" s="259"/>
      <c r="B5321" s="259"/>
      <c r="C5321" s="259"/>
      <c r="D5321" s="259"/>
      <c r="E5321" s="259"/>
      <c r="F5321" s="270"/>
      <c r="G5321" s="259"/>
      <c r="H5321" s="259"/>
      <c r="I5321" s="259"/>
      <c r="J5321" s="259"/>
    </row>
    <row r="5322" spans="1:10">
      <c r="A5322" s="259"/>
      <c r="B5322" s="259"/>
      <c r="C5322" s="259"/>
      <c r="D5322" s="259"/>
      <c r="E5322" s="259"/>
      <c r="F5322" s="270"/>
      <c r="G5322" s="259"/>
      <c r="H5322" s="259"/>
      <c r="I5322" s="259"/>
      <c r="J5322" s="259"/>
    </row>
    <row r="5323" spans="1:10">
      <c r="A5323" s="259"/>
      <c r="B5323" s="259"/>
      <c r="C5323" s="259"/>
      <c r="D5323" s="259"/>
      <c r="E5323" s="259"/>
      <c r="F5323" s="270"/>
      <c r="G5323" s="259"/>
      <c r="H5323" s="259"/>
      <c r="I5323" s="259"/>
      <c r="J5323" s="259"/>
    </row>
    <row r="5324" spans="1:10">
      <c r="A5324" s="259"/>
      <c r="B5324" s="259"/>
      <c r="C5324" s="259"/>
      <c r="D5324" s="259"/>
      <c r="E5324" s="259"/>
      <c r="F5324" s="270"/>
      <c r="G5324" s="259"/>
      <c r="H5324" s="259"/>
      <c r="I5324" s="259"/>
      <c r="J5324" s="259"/>
    </row>
    <row r="5325" spans="1:10">
      <c r="A5325" s="259"/>
      <c r="B5325" s="259"/>
      <c r="C5325" s="259"/>
      <c r="D5325" s="259"/>
      <c r="E5325" s="259"/>
      <c r="F5325" s="270"/>
      <c r="G5325" s="259"/>
      <c r="H5325" s="259"/>
      <c r="I5325" s="259"/>
      <c r="J5325" s="259"/>
    </row>
    <row r="5326" spans="1:10">
      <c r="A5326" s="259"/>
      <c r="B5326" s="259"/>
      <c r="C5326" s="259"/>
      <c r="D5326" s="259"/>
      <c r="E5326" s="259"/>
      <c r="F5326" s="270"/>
      <c r="G5326" s="259"/>
      <c r="H5326" s="259"/>
      <c r="I5326" s="259"/>
      <c r="J5326" s="259"/>
    </row>
    <row r="5327" spans="1:10">
      <c r="A5327" s="259"/>
      <c r="B5327" s="259"/>
      <c r="C5327" s="259"/>
      <c r="D5327" s="259"/>
      <c r="E5327" s="259"/>
      <c r="F5327" s="270"/>
      <c r="G5327" s="259"/>
      <c r="H5327" s="259"/>
      <c r="I5327" s="259"/>
      <c r="J5327" s="259"/>
    </row>
    <row r="5328" spans="1:10">
      <c r="A5328" s="259"/>
      <c r="B5328" s="259"/>
      <c r="C5328" s="259"/>
      <c r="D5328" s="259"/>
      <c r="E5328" s="259"/>
      <c r="F5328" s="270"/>
      <c r="G5328" s="259"/>
      <c r="H5328" s="259"/>
      <c r="I5328" s="259"/>
      <c r="J5328" s="259"/>
    </row>
    <row r="5329" spans="1:10">
      <c r="A5329" s="259"/>
      <c r="B5329" s="259"/>
      <c r="C5329" s="259"/>
      <c r="D5329" s="259"/>
      <c r="E5329" s="259"/>
      <c r="F5329" s="270"/>
      <c r="G5329" s="259"/>
      <c r="H5329" s="259"/>
      <c r="I5329" s="259"/>
      <c r="J5329" s="259"/>
    </row>
    <row r="5330" spans="1:10">
      <c r="A5330" s="259"/>
      <c r="B5330" s="259"/>
      <c r="C5330" s="259"/>
      <c r="D5330" s="259"/>
      <c r="E5330" s="259"/>
      <c r="F5330" s="270"/>
      <c r="G5330" s="259"/>
      <c r="H5330" s="259"/>
      <c r="I5330" s="259"/>
      <c r="J5330" s="259"/>
    </row>
    <row r="5331" spans="1:10">
      <c r="A5331" s="259"/>
      <c r="B5331" s="259"/>
      <c r="C5331" s="259"/>
      <c r="D5331" s="259"/>
      <c r="E5331" s="259"/>
      <c r="F5331" s="270"/>
      <c r="G5331" s="259"/>
      <c r="H5331" s="259"/>
      <c r="I5331" s="259"/>
      <c r="J5331" s="259"/>
    </row>
    <row r="5332" spans="1:10">
      <c r="A5332" s="259"/>
      <c r="B5332" s="259"/>
      <c r="C5332" s="259"/>
      <c r="D5332" s="259"/>
      <c r="E5332" s="259"/>
      <c r="F5332" s="270"/>
      <c r="G5332" s="259"/>
      <c r="H5332" s="259"/>
      <c r="I5332" s="259"/>
      <c r="J5332" s="259"/>
    </row>
    <row r="5333" spans="1:10">
      <c r="A5333" s="259"/>
      <c r="B5333" s="259"/>
      <c r="C5333" s="259"/>
      <c r="D5333" s="259"/>
      <c r="E5333" s="259"/>
      <c r="F5333" s="270"/>
      <c r="G5333" s="259"/>
      <c r="H5333" s="259"/>
      <c r="I5333" s="259"/>
      <c r="J5333" s="259"/>
    </row>
    <row r="5334" spans="1:10">
      <c r="A5334" s="259"/>
      <c r="B5334" s="259"/>
      <c r="C5334" s="259"/>
      <c r="D5334" s="259"/>
      <c r="E5334" s="259"/>
      <c r="F5334" s="270"/>
      <c r="G5334" s="259"/>
      <c r="H5334" s="259"/>
      <c r="I5334" s="259"/>
      <c r="J5334" s="259"/>
    </row>
    <row r="5335" spans="1:10">
      <c r="A5335" s="259"/>
      <c r="B5335" s="259"/>
      <c r="C5335" s="259"/>
      <c r="D5335" s="259"/>
      <c r="E5335" s="259"/>
      <c r="F5335" s="270"/>
      <c r="G5335" s="259"/>
      <c r="H5335" s="259"/>
      <c r="I5335" s="259"/>
      <c r="J5335" s="259"/>
    </row>
    <row r="5336" spans="1:10">
      <c r="A5336" s="259"/>
      <c r="B5336" s="259"/>
      <c r="C5336" s="259"/>
      <c r="D5336" s="259"/>
      <c r="E5336" s="259"/>
      <c r="F5336" s="270"/>
      <c r="G5336" s="259"/>
      <c r="H5336" s="259"/>
      <c r="I5336" s="259"/>
      <c r="J5336" s="259"/>
    </row>
    <row r="5337" spans="1:10">
      <c r="A5337" s="259"/>
      <c r="B5337" s="259"/>
      <c r="C5337" s="259"/>
      <c r="D5337" s="259"/>
      <c r="E5337" s="259"/>
      <c r="F5337" s="270"/>
      <c r="G5337" s="259"/>
      <c r="H5337" s="259"/>
      <c r="I5337" s="259"/>
      <c r="J5337" s="259"/>
    </row>
    <row r="5338" spans="1:10">
      <c r="A5338" s="259"/>
      <c r="B5338" s="259"/>
      <c r="C5338" s="259"/>
      <c r="D5338" s="259"/>
      <c r="E5338" s="259"/>
      <c r="F5338" s="270"/>
      <c r="G5338" s="259"/>
      <c r="H5338" s="259"/>
      <c r="I5338" s="259"/>
      <c r="J5338" s="259"/>
    </row>
    <row r="5339" spans="1:10">
      <c r="A5339" s="259"/>
      <c r="B5339" s="259"/>
      <c r="C5339" s="259"/>
      <c r="D5339" s="259"/>
      <c r="E5339" s="259"/>
      <c r="F5339" s="270"/>
      <c r="G5339" s="259"/>
      <c r="H5339" s="259"/>
      <c r="I5339" s="259"/>
      <c r="J5339" s="259"/>
    </row>
    <row r="5340" spans="1:10">
      <c r="A5340" s="259"/>
      <c r="B5340" s="259"/>
      <c r="C5340" s="259"/>
      <c r="D5340" s="259"/>
      <c r="E5340" s="259"/>
      <c r="F5340" s="270"/>
      <c r="G5340" s="259"/>
      <c r="H5340" s="259"/>
      <c r="I5340" s="259"/>
      <c r="J5340" s="259"/>
    </row>
    <row r="5341" spans="1:10">
      <c r="A5341" s="259"/>
      <c r="B5341" s="259"/>
      <c r="C5341" s="259"/>
      <c r="D5341" s="259"/>
      <c r="E5341" s="259"/>
      <c r="F5341" s="270"/>
      <c r="G5341" s="259"/>
      <c r="H5341" s="259"/>
      <c r="I5341" s="259"/>
      <c r="J5341" s="259"/>
    </row>
    <row r="5342" spans="1:10">
      <c r="A5342" s="259"/>
      <c r="B5342" s="259"/>
      <c r="C5342" s="259"/>
      <c r="D5342" s="259"/>
      <c r="E5342" s="259"/>
      <c r="F5342" s="270"/>
      <c r="G5342" s="259"/>
      <c r="H5342" s="259"/>
      <c r="I5342" s="259"/>
      <c r="J5342" s="259"/>
    </row>
    <row r="5343" spans="1:10">
      <c r="A5343" s="259"/>
      <c r="B5343" s="259"/>
      <c r="C5343" s="259"/>
      <c r="D5343" s="259"/>
      <c r="E5343" s="259"/>
      <c r="F5343" s="270"/>
      <c r="G5343" s="259"/>
      <c r="H5343" s="259"/>
      <c r="I5343" s="259"/>
      <c r="J5343" s="259"/>
    </row>
    <row r="5344" spans="1:10">
      <c r="A5344" s="259"/>
      <c r="B5344" s="259"/>
      <c r="C5344" s="259"/>
      <c r="D5344" s="259"/>
      <c r="E5344" s="259"/>
      <c r="F5344" s="270"/>
      <c r="G5344" s="259"/>
      <c r="H5344" s="259"/>
      <c r="I5344" s="259"/>
      <c r="J5344" s="259"/>
    </row>
    <row r="5345" spans="1:10">
      <c r="A5345" s="259"/>
      <c r="B5345" s="259"/>
      <c r="C5345" s="259"/>
      <c r="D5345" s="259"/>
      <c r="E5345" s="259"/>
      <c r="F5345" s="270"/>
      <c r="G5345" s="259"/>
      <c r="H5345" s="259"/>
      <c r="I5345" s="259"/>
      <c r="J5345" s="259"/>
    </row>
    <row r="5346" spans="1:10">
      <c r="A5346" s="259"/>
      <c r="B5346" s="259"/>
      <c r="C5346" s="259"/>
      <c r="D5346" s="259"/>
      <c r="E5346" s="259"/>
      <c r="F5346" s="270"/>
      <c r="G5346" s="259"/>
      <c r="H5346" s="259"/>
      <c r="I5346" s="259"/>
      <c r="J5346" s="259"/>
    </row>
    <row r="5347" spans="1:10">
      <c r="A5347" s="259"/>
      <c r="B5347" s="259"/>
      <c r="C5347" s="259"/>
      <c r="D5347" s="259"/>
      <c r="E5347" s="259"/>
      <c r="F5347" s="270"/>
      <c r="G5347" s="259"/>
      <c r="H5347" s="259"/>
      <c r="I5347" s="259"/>
      <c r="J5347" s="259"/>
    </row>
    <row r="5348" spans="1:10">
      <c r="A5348" s="259"/>
      <c r="B5348" s="259"/>
      <c r="C5348" s="259"/>
      <c r="D5348" s="259"/>
      <c r="E5348" s="259"/>
      <c r="F5348" s="270"/>
      <c r="G5348" s="259"/>
      <c r="H5348" s="259"/>
      <c r="I5348" s="259"/>
      <c r="J5348" s="259"/>
    </row>
    <row r="5349" spans="1:10">
      <c r="A5349" s="259"/>
      <c r="B5349" s="259"/>
      <c r="C5349" s="259"/>
      <c r="D5349" s="259"/>
      <c r="E5349" s="259"/>
      <c r="F5349" s="270"/>
      <c r="G5349" s="259"/>
      <c r="H5349" s="259"/>
      <c r="I5349" s="259"/>
      <c r="J5349" s="259"/>
    </row>
    <row r="5350" spans="1:10">
      <c r="A5350" s="259"/>
      <c r="B5350" s="259"/>
      <c r="C5350" s="259"/>
      <c r="D5350" s="259"/>
      <c r="E5350" s="259"/>
      <c r="F5350" s="270"/>
      <c r="G5350" s="259"/>
      <c r="H5350" s="259"/>
      <c r="I5350" s="259"/>
      <c r="J5350" s="259"/>
    </row>
    <row r="5351" spans="1:10">
      <c r="A5351" s="259"/>
      <c r="B5351" s="259"/>
      <c r="C5351" s="259"/>
      <c r="D5351" s="259"/>
      <c r="E5351" s="259"/>
      <c r="F5351" s="270"/>
      <c r="G5351" s="259"/>
      <c r="H5351" s="259"/>
      <c r="I5351" s="259"/>
      <c r="J5351" s="259"/>
    </row>
    <row r="5352" spans="1:10">
      <c r="A5352" s="259"/>
      <c r="B5352" s="259"/>
      <c r="C5352" s="259"/>
      <c r="D5352" s="259"/>
      <c r="E5352" s="259"/>
      <c r="F5352" s="270"/>
      <c r="G5352" s="259"/>
      <c r="H5352" s="259"/>
      <c r="I5352" s="259"/>
      <c r="J5352" s="259"/>
    </row>
    <row r="5353" spans="1:10">
      <c r="A5353" s="259"/>
      <c r="B5353" s="259"/>
      <c r="C5353" s="259"/>
      <c r="D5353" s="259"/>
      <c r="E5353" s="259"/>
      <c r="F5353" s="270"/>
      <c r="G5353" s="259"/>
      <c r="H5353" s="259"/>
      <c r="I5353" s="259"/>
      <c r="J5353" s="259"/>
    </row>
    <row r="5354" spans="1:10">
      <c r="A5354" s="259"/>
      <c r="B5354" s="259"/>
      <c r="C5354" s="259"/>
      <c r="D5354" s="259"/>
      <c r="E5354" s="259"/>
      <c r="F5354" s="270"/>
      <c r="G5354" s="259"/>
      <c r="H5354" s="259"/>
      <c r="I5354" s="259"/>
      <c r="J5354" s="259"/>
    </row>
    <row r="5355" spans="1:10">
      <c r="A5355" s="259"/>
      <c r="B5355" s="259"/>
      <c r="C5355" s="259"/>
      <c r="D5355" s="259"/>
      <c r="E5355" s="259"/>
      <c r="F5355" s="270"/>
      <c r="G5355" s="259"/>
      <c r="H5355" s="259"/>
      <c r="I5355" s="259"/>
      <c r="J5355" s="259"/>
    </row>
    <row r="5356" spans="1:10">
      <c r="A5356" s="259"/>
      <c r="B5356" s="259"/>
      <c r="C5356" s="259"/>
      <c r="D5356" s="259"/>
      <c r="E5356" s="259"/>
      <c r="F5356" s="270"/>
      <c r="G5356" s="259"/>
      <c r="H5356" s="259"/>
      <c r="I5356" s="259"/>
      <c r="J5356" s="259"/>
    </row>
    <row r="5357" spans="1:10">
      <c r="A5357" s="259"/>
      <c r="B5357" s="259"/>
      <c r="C5357" s="259"/>
      <c r="D5357" s="259"/>
      <c r="E5357" s="259"/>
      <c r="F5357" s="270"/>
      <c r="G5357" s="259"/>
      <c r="H5357" s="259"/>
      <c r="I5357" s="259"/>
      <c r="J5357" s="259"/>
    </row>
    <row r="5358" spans="1:10">
      <c r="A5358" s="259"/>
      <c r="B5358" s="259"/>
      <c r="C5358" s="259"/>
      <c r="D5358" s="259"/>
      <c r="E5358" s="259"/>
      <c r="F5358" s="270"/>
      <c r="G5358" s="259"/>
      <c r="H5358" s="259"/>
      <c r="I5358" s="259"/>
      <c r="J5358" s="259"/>
    </row>
    <row r="5359" spans="1:10">
      <c r="A5359" s="259"/>
      <c r="B5359" s="259"/>
      <c r="C5359" s="259"/>
      <c r="D5359" s="259"/>
      <c r="E5359" s="259"/>
      <c r="F5359" s="270"/>
      <c r="G5359" s="259"/>
      <c r="H5359" s="259"/>
      <c r="I5359" s="259"/>
      <c r="J5359" s="259"/>
    </row>
    <row r="5360" spans="1:10">
      <c r="A5360" s="259"/>
      <c r="B5360" s="259"/>
      <c r="C5360" s="259"/>
      <c r="D5360" s="259"/>
      <c r="E5360" s="259"/>
      <c r="F5360" s="270"/>
      <c r="G5360" s="259"/>
      <c r="H5360" s="259"/>
      <c r="I5360" s="259"/>
      <c r="J5360" s="259"/>
    </row>
    <row r="5361" spans="1:10">
      <c r="A5361" s="259"/>
      <c r="B5361" s="259"/>
      <c r="C5361" s="259"/>
      <c r="D5361" s="259"/>
      <c r="E5361" s="259"/>
      <c r="F5361" s="270"/>
      <c r="G5361" s="259"/>
      <c r="H5361" s="259"/>
      <c r="I5361" s="259"/>
      <c r="J5361" s="259"/>
    </row>
    <row r="5362" spans="1:10">
      <c r="A5362" s="259"/>
      <c r="B5362" s="259"/>
      <c r="C5362" s="259"/>
      <c r="D5362" s="259"/>
      <c r="E5362" s="259"/>
      <c r="F5362" s="270"/>
      <c r="G5362" s="259"/>
      <c r="H5362" s="259"/>
      <c r="I5362" s="259"/>
      <c r="J5362" s="259"/>
    </row>
    <row r="5363" spans="1:10">
      <c r="A5363" s="259"/>
      <c r="B5363" s="259"/>
      <c r="C5363" s="259"/>
      <c r="D5363" s="259"/>
      <c r="E5363" s="259"/>
      <c r="F5363" s="270"/>
      <c r="G5363" s="259"/>
      <c r="H5363" s="259"/>
      <c r="I5363" s="259"/>
      <c r="J5363" s="259"/>
    </row>
    <row r="5364" spans="1:10">
      <c r="A5364" s="259"/>
      <c r="B5364" s="259"/>
      <c r="C5364" s="259"/>
      <c r="D5364" s="259"/>
      <c r="E5364" s="259"/>
      <c r="F5364" s="270"/>
      <c r="G5364" s="259"/>
      <c r="H5364" s="259"/>
      <c r="I5364" s="259"/>
      <c r="J5364" s="259"/>
    </row>
    <row r="5365" spans="1:10">
      <c r="A5365" s="259"/>
      <c r="B5365" s="259"/>
      <c r="C5365" s="259"/>
      <c r="D5365" s="259"/>
      <c r="E5365" s="259"/>
      <c r="F5365" s="270"/>
      <c r="G5365" s="259"/>
      <c r="H5365" s="259"/>
      <c r="I5365" s="259"/>
      <c r="J5365" s="259"/>
    </row>
    <row r="5366" spans="1:10">
      <c r="A5366" s="259"/>
      <c r="B5366" s="259"/>
      <c r="C5366" s="259"/>
      <c r="D5366" s="259"/>
      <c r="E5366" s="259"/>
      <c r="F5366" s="270"/>
      <c r="G5366" s="259"/>
      <c r="H5366" s="259"/>
      <c r="I5366" s="259"/>
      <c r="J5366" s="259"/>
    </row>
    <row r="5367" spans="1:10">
      <c r="A5367" s="259"/>
      <c r="B5367" s="259"/>
      <c r="C5367" s="259"/>
      <c r="D5367" s="259"/>
      <c r="E5367" s="259"/>
      <c r="F5367" s="270"/>
      <c r="G5367" s="259"/>
      <c r="H5367" s="259"/>
      <c r="I5367" s="259"/>
      <c r="J5367" s="259"/>
    </row>
    <row r="5368" spans="1:10">
      <c r="A5368" s="259"/>
      <c r="B5368" s="259"/>
      <c r="C5368" s="259"/>
      <c r="D5368" s="259"/>
      <c r="E5368" s="259"/>
      <c r="F5368" s="270"/>
      <c r="G5368" s="259"/>
      <c r="H5368" s="259"/>
      <c r="I5368" s="259"/>
      <c r="J5368" s="259"/>
    </row>
    <row r="5369" spans="1:10">
      <c r="A5369" s="259"/>
      <c r="B5369" s="259"/>
      <c r="C5369" s="259"/>
      <c r="D5369" s="259"/>
      <c r="E5369" s="259"/>
      <c r="F5369" s="270"/>
      <c r="G5369" s="259"/>
      <c r="H5369" s="259"/>
      <c r="I5369" s="259"/>
      <c r="J5369" s="259"/>
    </row>
    <row r="5370" spans="1:10">
      <c r="A5370" s="259"/>
      <c r="B5370" s="259"/>
      <c r="C5370" s="259"/>
      <c r="D5370" s="259"/>
      <c r="E5370" s="259"/>
      <c r="F5370" s="270"/>
      <c r="G5370" s="259"/>
      <c r="H5370" s="259"/>
      <c r="I5370" s="259"/>
      <c r="J5370" s="259"/>
    </row>
    <row r="5371" spans="1:10">
      <c r="A5371" s="259"/>
      <c r="B5371" s="259"/>
      <c r="C5371" s="259"/>
      <c r="D5371" s="259"/>
      <c r="E5371" s="259"/>
      <c r="F5371" s="270"/>
      <c r="G5371" s="259"/>
      <c r="H5371" s="259"/>
      <c r="I5371" s="259"/>
      <c r="J5371" s="259"/>
    </row>
    <row r="5372" spans="1:10">
      <c r="A5372" s="259"/>
      <c r="B5372" s="259"/>
      <c r="C5372" s="259"/>
      <c r="D5372" s="259"/>
      <c r="E5372" s="259"/>
      <c r="F5372" s="270"/>
      <c r="G5372" s="259"/>
      <c r="H5372" s="259"/>
      <c r="I5372" s="259"/>
      <c r="J5372" s="259"/>
    </row>
    <row r="5373" spans="1:10">
      <c r="A5373" s="259"/>
      <c r="B5373" s="259"/>
      <c r="C5373" s="259"/>
      <c r="D5373" s="259"/>
      <c r="E5373" s="259"/>
      <c r="F5373" s="270"/>
      <c r="G5373" s="259"/>
      <c r="H5373" s="259"/>
      <c r="I5373" s="259"/>
      <c r="J5373" s="259"/>
    </row>
    <row r="5374" spans="1:10">
      <c r="A5374" s="259"/>
      <c r="B5374" s="259"/>
      <c r="C5374" s="259"/>
      <c r="D5374" s="259"/>
      <c r="E5374" s="259"/>
      <c r="F5374" s="270"/>
      <c r="G5374" s="259"/>
      <c r="H5374" s="259"/>
      <c r="I5374" s="259"/>
      <c r="J5374" s="259"/>
    </row>
    <row r="5375" spans="1:10">
      <c r="A5375" s="259"/>
      <c r="B5375" s="259"/>
      <c r="C5375" s="259"/>
      <c r="D5375" s="259"/>
      <c r="E5375" s="259"/>
      <c r="F5375" s="270"/>
      <c r="G5375" s="259"/>
      <c r="H5375" s="259"/>
      <c r="I5375" s="259"/>
      <c r="J5375" s="259"/>
    </row>
    <row r="5376" spans="1:10">
      <c r="A5376" s="259"/>
      <c r="B5376" s="259"/>
      <c r="C5376" s="259"/>
      <c r="D5376" s="259"/>
      <c r="E5376" s="259"/>
      <c r="F5376" s="270"/>
      <c r="G5376" s="259"/>
      <c r="H5376" s="259"/>
      <c r="I5376" s="259"/>
      <c r="J5376" s="259"/>
    </row>
    <row r="5377" spans="1:10">
      <c r="A5377" s="259"/>
      <c r="B5377" s="259"/>
      <c r="C5377" s="259"/>
      <c r="D5377" s="259"/>
      <c r="E5377" s="259"/>
      <c r="F5377" s="270"/>
      <c r="G5377" s="259"/>
      <c r="H5377" s="259"/>
      <c r="I5377" s="259"/>
      <c r="J5377" s="259"/>
    </row>
    <row r="5378" spans="1:10">
      <c r="A5378" s="259"/>
      <c r="B5378" s="259"/>
      <c r="C5378" s="259"/>
      <c r="D5378" s="259"/>
      <c r="E5378" s="259"/>
      <c r="F5378" s="270"/>
      <c r="G5378" s="259"/>
      <c r="H5378" s="259"/>
      <c r="I5378" s="259"/>
      <c r="J5378" s="259"/>
    </row>
    <row r="5379" spans="1:10">
      <c r="A5379" s="259"/>
      <c r="B5379" s="259"/>
      <c r="C5379" s="259"/>
      <c r="D5379" s="259"/>
      <c r="E5379" s="259"/>
      <c r="F5379" s="270"/>
      <c r="G5379" s="259"/>
      <c r="H5379" s="259"/>
      <c r="I5379" s="259"/>
      <c r="J5379" s="259"/>
    </row>
    <row r="5380" spans="1:10">
      <c r="A5380" s="259"/>
      <c r="B5380" s="259"/>
      <c r="C5380" s="259"/>
      <c r="D5380" s="259"/>
      <c r="E5380" s="259"/>
      <c r="F5380" s="270"/>
      <c r="G5380" s="259"/>
      <c r="H5380" s="259"/>
      <c r="I5380" s="259"/>
      <c r="J5380" s="259"/>
    </row>
    <row r="5381" spans="1:10">
      <c r="A5381" s="259"/>
      <c r="B5381" s="259"/>
      <c r="C5381" s="259"/>
      <c r="D5381" s="259"/>
      <c r="E5381" s="259"/>
      <c r="F5381" s="270"/>
      <c r="G5381" s="259"/>
      <c r="H5381" s="259"/>
      <c r="I5381" s="259"/>
      <c r="J5381" s="259"/>
    </row>
    <row r="5382" spans="1:10">
      <c r="A5382" s="259"/>
      <c r="B5382" s="259"/>
      <c r="C5382" s="259"/>
      <c r="D5382" s="259"/>
      <c r="E5382" s="259"/>
      <c r="F5382" s="270"/>
      <c r="G5382" s="259"/>
      <c r="H5382" s="259"/>
      <c r="I5382" s="259"/>
      <c r="J5382" s="259"/>
    </row>
    <row r="5383" spans="1:10">
      <c r="A5383" s="259"/>
      <c r="B5383" s="259"/>
      <c r="C5383" s="259"/>
      <c r="D5383" s="259"/>
      <c r="E5383" s="259"/>
      <c r="F5383" s="270"/>
      <c r="G5383" s="259"/>
      <c r="H5383" s="259"/>
      <c r="I5383" s="259"/>
      <c r="J5383" s="259"/>
    </row>
    <row r="5384" spans="1:10">
      <c r="A5384" s="259"/>
      <c r="B5384" s="259"/>
      <c r="C5384" s="259"/>
      <c r="D5384" s="259"/>
      <c r="E5384" s="259"/>
      <c r="F5384" s="270"/>
      <c r="G5384" s="259"/>
      <c r="H5384" s="259"/>
      <c r="I5384" s="259"/>
      <c r="J5384" s="259"/>
    </row>
    <row r="5385" spans="1:10">
      <c r="A5385" s="259"/>
      <c r="B5385" s="259"/>
      <c r="C5385" s="259"/>
      <c r="D5385" s="259"/>
      <c r="E5385" s="259"/>
      <c r="F5385" s="270"/>
      <c r="G5385" s="259"/>
      <c r="H5385" s="259"/>
      <c r="I5385" s="259"/>
      <c r="J5385" s="259"/>
    </row>
    <row r="5386" spans="1:10">
      <c r="A5386" s="259"/>
      <c r="B5386" s="259"/>
      <c r="C5386" s="259"/>
      <c r="D5386" s="259"/>
      <c r="E5386" s="259"/>
      <c r="F5386" s="270"/>
      <c r="G5386" s="259"/>
      <c r="H5386" s="259"/>
      <c r="I5386" s="259"/>
      <c r="J5386" s="259"/>
    </row>
    <row r="5387" spans="1:10">
      <c r="A5387" s="259"/>
      <c r="B5387" s="259"/>
      <c r="C5387" s="259"/>
      <c r="D5387" s="259"/>
      <c r="E5387" s="259"/>
      <c r="F5387" s="270"/>
      <c r="G5387" s="259"/>
      <c r="H5387" s="259"/>
      <c r="I5387" s="259"/>
      <c r="J5387" s="259"/>
    </row>
    <row r="5388" spans="1:10">
      <c r="A5388" s="259"/>
      <c r="B5388" s="259"/>
      <c r="C5388" s="259"/>
      <c r="D5388" s="259"/>
      <c r="E5388" s="259"/>
      <c r="F5388" s="270"/>
      <c r="G5388" s="259"/>
      <c r="H5388" s="259"/>
      <c r="I5388" s="259"/>
      <c r="J5388" s="259"/>
    </row>
    <row r="5389" spans="1:10">
      <c r="A5389" s="259"/>
      <c r="B5389" s="259"/>
      <c r="C5389" s="259"/>
      <c r="D5389" s="259"/>
      <c r="E5389" s="259"/>
      <c r="F5389" s="270"/>
      <c r="G5389" s="259"/>
      <c r="H5389" s="259"/>
      <c r="I5389" s="259"/>
      <c r="J5389" s="259"/>
    </row>
    <row r="5390" spans="1:10">
      <c r="A5390" s="259"/>
      <c r="B5390" s="259"/>
      <c r="C5390" s="259"/>
      <c r="D5390" s="259"/>
      <c r="E5390" s="259"/>
      <c r="F5390" s="270"/>
      <c r="G5390" s="259"/>
      <c r="H5390" s="259"/>
      <c r="I5390" s="259"/>
      <c r="J5390" s="259"/>
    </row>
    <row r="5391" spans="1:10">
      <c r="A5391" s="259"/>
      <c r="B5391" s="259"/>
      <c r="C5391" s="259"/>
      <c r="D5391" s="259"/>
      <c r="E5391" s="259"/>
      <c r="F5391" s="270"/>
      <c r="G5391" s="259"/>
      <c r="H5391" s="259"/>
      <c r="I5391" s="259"/>
      <c r="J5391" s="259"/>
    </row>
    <row r="5392" spans="1:10">
      <c r="A5392" s="259"/>
      <c r="B5392" s="259"/>
      <c r="C5392" s="259"/>
      <c r="D5392" s="259"/>
      <c r="E5392" s="259"/>
      <c r="F5392" s="270"/>
      <c r="G5392" s="259"/>
      <c r="H5392" s="259"/>
      <c r="I5392" s="259"/>
      <c r="J5392" s="259"/>
    </row>
    <row r="5393" spans="1:10">
      <c r="A5393" s="259"/>
      <c r="B5393" s="259"/>
      <c r="C5393" s="259"/>
      <c r="D5393" s="259"/>
      <c r="E5393" s="259"/>
      <c r="F5393" s="270"/>
      <c r="G5393" s="259"/>
      <c r="H5393" s="259"/>
      <c r="I5393" s="259"/>
      <c r="J5393" s="259"/>
    </row>
    <row r="5394" spans="1:10">
      <c r="A5394" s="259"/>
      <c r="B5394" s="259"/>
      <c r="C5394" s="259"/>
      <c r="D5394" s="259"/>
      <c r="E5394" s="259"/>
      <c r="F5394" s="270"/>
      <c r="G5394" s="259"/>
      <c r="H5394" s="259"/>
      <c r="I5394" s="259"/>
      <c r="J5394" s="259"/>
    </row>
    <row r="5395" spans="1:10">
      <c r="A5395" s="259"/>
      <c r="B5395" s="259"/>
      <c r="C5395" s="259"/>
      <c r="D5395" s="259"/>
      <c r="E5395" s="259"/>
      <c r="F5395" s="270"/>
      <c r="G5395" s="259"/>
      <c r="H5395" s="259"/>
      <c r="I5395" s="259"/>
      <c r="J5395" s="259"/>
    </row>
    <row r="5396" spans="1:10">
      <c r="A5396" s="259"/>
      <c r="B5396" s="259"/>
      <c r="C5396" s="259"/>
      <c r="D5396" s="259"/>
      <c r="E5396" s="259"/>
      <c r="F5396" s="270"/>
      <c r="G5396" s="259"/>
      <c r="H5396" s="259"/>
      <c r="I5396" s="259"/>
      <c r="J5396" s="259"/>
    </row>
    <row r="5397" spans="1:10">
      <c r="A5397" s="259"/>
      <c r="B5397" s="259"/>
      <c r="C5397" s="259"/>
      <c r="D5397" s="259"/>
      <c r="E5397" s="259"/>
      <c r="F5397" s="270"/>
      <c r="G5397" s="259"/>
      <c r="H5397" s="259"/>
      <c r="I5397" s="259"/>
      <c r="J5397" s="259"/>
    </row>
    <row r="5398" spans="1:10">
      <c r="A5398" s="259"/>
      <c r="B5398" s="259"/>
      <c r="C5398" s="259"/>
      <c r="D5398" s="259"/>
      <c r="E5398" s="259"/>
      <c r="F5398" s="270"/>
      <c r="G5398" s="259"/>
      <c r="H5398" s="259"/>
      <c r="I5398" s="259"/>
      <c r="J5398" s="259"/>
    </row>
    <row r="5399" spans="1:10">
      <c r="A5399" s="259"/>
      <c r="B5399" s="259"/>
      <c r="C5399" s="259"/>
      <c r="D5399" s="259"/>
      <c r="E5399" s="259"/>
      <c r="F5399" s="270"/>
      <c r="G5399" s="259"/>
      <c r="H5399" s="259"/>
      <c r="I5399" s="259"/>
      <c r="J5399" s="259"/>
    </row>
    <row r="5400" spans="1:10">
      <c r="A5400" s="259"/>
      <c r="B5400" s="259"/>
      <c r="C5400" s="259"/>
      <c r="D5400" s="259"/>
      <c r="E5400" s="259"/>
      <c r="F5400" s="270"/>
      <c r="G5400" s="259"/>
      <c r="H5400" s="259"/>
      <c r="I5400" s="259"/>
      <c r="J5400" s="259"/>
    </row>
    <row r="5401" spans="1:10">
      <c r="A5401" s="259"/>
      <c r="B5401" s="259"/>
      <c r="C5401" s="259"/>
      <c r="D5401" s="259"/>
      <c r="E5401" s="259"/>
      <c r="F5401" s="270"/>
      <c r="G5401" s="259"/>
      <c r="H5401" s="259"/>
      <c r="I5401" s="259"/>
      <c r="J5401" s="259"/>
    </row>
    <row r="5402" spans="1:10">
      <c r="A5402" s="259"/>
      <c r="B5402" s="259"/>
      <c r="C5402" s="259"/>
      <c r="D5402" s="259"/>
      <c r="E5402" s="259"/>
      <c r="F5402" s="270"/>
      <c r="G5402" s="259"/>
      <c r="H5402" s="259"/>
      <c r="I5402" s="259"/>
      <c r="J5402" s="259"/>
    </row>
    <row r="5403" spans="1:10">
      <c r="A5403" s="259"/>
      <c r="B5403" s="259"/>
      <c r="C5403" s="259"/>
      <c r="D5403" s="259"/>
      <c r="E5403" s="259"/>
      <c r="F5403" s="270"/>
      <c r="G5403" s="259"/>
      <c r="H5403" s="259"/>
      <c r="I5403" s="259"/>
      <c r="J5403" s="259"/>
    </row>
    <row r="5404" spans="1:10">
      <c r="A5404" s="259"/>
      <c r="B5404" s="259"/>
      <c r="C5404" s="259"/>
      <c r="D5404" s="259"/>
      <c r="E5404" s="259"/>
      <c r="F5404" s="270"/>
      <c r="G5404" s="259"/>
      <c r="H5404" s="259"/>
      <c r="I5404" s="259"/>
      <c r="J5404" s="259"/>
    </row>
    <row r="5405" spans="1:10">
      <c r="A5405" s="259"/>
      <c r="B5405" s="259"/>
      <c r="C5405" s="259"/>
      <c r="D5405" s="259"/>
      <c r="E5405" s="259"/>
      <c r="F5405" s="270"/>
      <c r="G5405" s="259"/>
      <c r="H5405" s="259"/>
      <c r="I5405" s="259"/>
      <c r="J5405" s="259"/>
    </row>
    <row r="5406" spans="1:10">
      <c r="A5406" s="259"/>
      <c r="B5406" s="259"/>
      <c r="C5406" s="259"/>
      <c r="D5406" s="259"/>
      <c r="E5406" s="259"/>
      <c r="F5406" s="270"/>
      <c r="G5406" s="259"/>
      <c r="H5406" s="259"/>
      <c r="I5406" s="259"/>
      <c r="J5406" s="259"/>
    </row>
    <row r="5407" spans="1:10">
      <c r="A5407" s="259"/>
      <c r="B5407" s="259"/>
      <c r="C5407" s="259"/>
      <c r="D5407" s="259"/>
      <c r="E5407" s="259"/>
      <c r="F5407" s="270"/>
      <c r="G5407" s="259"/>
      <c r="H5407" s="259"/>
      <c r="I5407" s="259"/>
      <c r="J5407" s="259"/>
    </row>
    <row r="5408" spans="1:10">
      <c r="A5408" s="259"/>
      <c r="B5408" s="259"/>
      <c r="C5408" s="259"/>
      <c r="D5408" s="259"/>
      <c r="E5408" s="259"/>
      <c r="F5408" s="270"/>
      <c r="G5408" s="259"/>
      <c r="H5408" s="259"/>
      <c r="I5408" s="259"/>
      <c r="J5408" s="259"/>
    </row>
    <row r="5409" spans="1:10">
      <c r="A5409" s="259"/>
      <c r="B5409" s="259"/>
      <c r="C5409" s="259"/>
      <c r="D5409" s="259"/>
      <c r="E5409" s="259"/>
      <c r="F5409" s="270"/>
      <c r="G5409" s="259"/>
      <c r="H5409" s="259"/>
      <c r="I5409" s="259"/>
      <c r="J5409" s="259"/>
    </row>
    <row r="5410" spans="1:10">
      <c r="A5410" s="259"/>
      <c r="B5410" s="259"/>
      <c r="C5410" s="259"/>
      <c r="D5410" s="259"/>
      <c r="E5410" s="259"/>
      <c r="F5410" s="270"/>
      <c r="G5410" s="259"/>
      <c r="H5410" s="259"/>
      <c r="I5410" s="259"/>
      <c r="J5410" s="259"/>
    </row>
    <row r="5411" spans="1:10">
      <c r="A5411" s="259"/>
      <c r="B5411" s="259"/>
      <c r="C5411" s="259"/>
      <c r="D5411" s="259"/>
      <c r="E5411" s="259"/>
      <c r="F5411" s="270"/>
      <c r="G5411" s="259"/>
      <c r="H5411" s="259"/>
      <c r="I5411" s="259"/>
      <c r="J5411" s="259"/>
    </row>
    <row r="5412" spans="1:10">
      <c r="A5412" s="259"/>
      <c r="B5412" s="259"/>
      <c r="C5412" s="259"/>
      <c r="D5412" s="259"/>
      <c r="E5412" s="259"/>
      <c r="F5412" s="270"/>
      <c r="G5412" s="259"/>
      <c r="H5412" s="259"/>
      <c r="I5412" s="259"/>
      <c r="J5412" s="259"/>
    </row>
    <row r="5413" spans="1:10">
      <c r="A5413" s="259"/>
      <c r="B5413" s="259"/>
      <c r="C5413" s="259"/>
      <c r="D5413" s="259"/>
      <c r="E5413" s="259"/>
      <c r="F5413" s="270"/>
      <c r="G5413" s="259"/>
      <c r="H5413" s="259"/>
      <c r="I5413" s="259"/>
      <c r="J5413" s="259"/>
    </row>
    <row r="5414" spans="1:10">
      <c r="A5414" s="259"/>
      <c r="B5414" s="259"/>
      <c r="C5414" s="259"/>
      <c r="D5414" s="259"/>
      <c r="E5414" s="259"/>
      <c r="F5414" s="270"/>
      <c r="G5414" s="259"/>
      <c r="H5414" s="259"/>
      <c r="I5414" s="259"/>
      <c r="J5414" s="259"/>
    </row>
    <row r="5415" spans="1:10">
      <c r="A5415" s="259"/>
      <c r="B5415" s="259"/>
      <c r="C5415" s="259"/>
      <c r="D5415" s="259"/>
      <c r="E5415" s="259"/>
      <c r="F5415" s="270"/>
      <c r="G5415" s="259"/>
      <c r="H5415" s="259"/>
      <c r="I5415" s="259"/>
      <c r="J5415" s="259"/>
    </row>
    <row r="5416" spans="1:10">
      <c r="A5416" s="259"/>
      <c r="B5416" s="259"/>
      <c r="C5416" s="259"/>
      <c r="D5416" s="259"/>
      <c r="E5416" s="259"/>
      <c r="F5416" s="270"/>
      <c r="G5416" s="259"/>
      <c r="H5416" s="259"/>
      <c r="I5416" s="259"/>
      <c r="J5416" s="259"/>
    </row>
    <row r="5417" spans="1:10">
      <c r="A5417" s="259"/>
      <c r="B5417" s="259"/>
      <c r="C5417" s="259"/>
      <c r="D5417" s="259"/>
      <c r="E5417" s="259"/>
      <c r="F5417" s="270"/>
      <c r="G5417" s="259"/>
      <c r="H5417" s="259"/>
      <c r="I5417" s="259"/>
      <c r="J5417" s="259"/>
    </row>
    <row r="5418" spans="1:10">
      <c r="A5418" s="259"/>
      <c r="B5418" s="259"/>
      <c r="C5418" s="259"/>
      <c r="D5418" s="259"/>
      <c r="E5418" s="259"/>
      <c r="F5418" s="270"/>
      <c r="G5418" s="259"/>
      <c r="H5418" s="259"/>
      <c r="I5418" s="259"/>
      <c r="J5418" s="259"/>
    </row>
    <row r="5419" spans="1:10">
      <c r="A5419" s="259"/>
      <c r="B5419" s="259"/>
      <c r="C5419" s="259"/>
      <c r="D5419" s="259"/>
      <c r="E5419" s="259"/>
      <c r="F5419" s="270"/>
      <c r="G5419" s="259"/>
      <c r="H5419" s="259"/>
      <c r="I5419" s="259"/>
      <c r="J5419" s="259"/>
    </row>
    <row r="5420" spans="1:10">
      <c r="A5420" s="259"/>
      <c r="B5420" s="259"/>
      <c r="C5420" s="259"/>
      <c r="D5420" s="259"/>
      <c r="E5420" s="259"/>
      <c r="F5420" s="270"/>
      <c r="G5420" s="259"/>
      <c r="H5420" s="259"/>
      <c r="I5420" s="259"/>
      <c r="J5420" s="259"/>
    </row>
    <row r="5421" spans="1:10">
      <c r="A5421" s="259"/>
      <c r="B5421" s="259"/>
      <c r="C5421" s="259"/>
      <c r="D5421" s="259"/>
      <c r="E5421" s="259"/>
      <c r="F5421" s="270"/>
      <c r="G5421" s="259"/>
      <c r="H5421" s="259"/>
      <c r="I5421" s="259"/>
      <c r="J5421" s="259"/>
    </row>
    <row r="5422" spans="1:10">
      <c r="A5422" s="259"/>
      <c r="B5422" s="259"/>
      <c r="C5422" s="259"/>
      <c r="D5422" s="259"/>
      <c r="E5422" s="259"/>
      <c r="F5422" s="270"/>
      <c r="G5422" s="259"/>
      <c r="H5422" s="259"/>
      <c r="I5422" s="259"/>
      <c r="J5422" s="259"/>
    </row>
    <row r="5423" spans="1:10">
      <c r="A5423" s="259"/>
      <c r="B5423" s="259"/>
      <c r="C5423" s="259"/>
      <c r="D5423" s="259"/>
      <c r="E5423" s="259"/>
      <c r="F5423" s="270"/>
      <c r="G5423" s="259"/>
      <c r="H5423" s="259"/>
      <c r="I5423" s="259"/>
      <c r="J5423" s="259"/>
    </row>
    <row r="5424" spans="1:10">
      <c r="A5424" s="259"/>
      <c r="B5424" s="259"/>
      <c r="C5424" s="259"/>
      <c r="D5424" s="259"/>
      <c r="E5424" s="259"/>
      <c r="F5424" s="270"/>
      <c r="G5424" s="259"/>
      <c r="H5424" s="259"/>
      <c r="I5424" s="259"/>
      <c r="J5424" s="259"/>
    </row>
    <row r="5425" spans="1:10">
      <c r="A5425" s="259"/>
      <c r="B5425" s="259"/>
      <c r="C5425" s="259"/>
      <c r="D5425" s="259"/>
      <c r="E5425" s="259"/>
      <c r="F5425" s="270"/>
      <c r="G5425" s="259"/>
      <c r="H5425" s="259"/>
      <c r="I5425" s="259"/>
      <c r="J5425" s="259"/>
    </row>
    <row r="5426" spans="1:10">
      <c r="A5426" s="259"/>
      <c r="B5426" s="259"/>
      <c r="C5426" s="259"/>
      <c r="D5426" s="259"/>
      <c r="E5426" s="259"/>
      <c r="F5426" s="270"/>
      <c r="G5426" s="259"/>
      <c r="H5426" s="259"/>
      <c r="I5426" s="259"/>
      <c r="J5426" s="259"/>
    </row>
    <row r="5427" spans="1:10">
      <c r="A5427" s="259"/>
      <c r="B5427" s="259"/>
      <c r="C5427" s="259"/>
      <c r="D5427" s="259"/>
      <c r="E5427" s="259"/>
      <c r="F5427" s="270"/>
      <c r="G5427" s="259"/>
      <c r="H5427" s="259"/>
      <c r="I5427" s="259"/>
      <c r="J5427" s="259"/>
    </row>
    <row r="5428" spans="1:10">
      <c r="A5428" s="259"/>
      <c r="B5428" s="259"/>
      <c r="C5428" s="259"/>
      <c r="D5428" s="259"/>
      <c r="E5428" s="259"/>
      <c r="F5428" s="270"/>
      <c r="G5428" s="259"/>
      <c r="H5428" s="259"/>
      <c r="I5428" s="259"/>
      <c r="J5428" s="259"/>
    </row>
    <row r="5429" spans="1:10">
      <c r="A5429" s="259"/>
      <c r="B5429" s="259"/>
      <c r="C5429" s="259"/>
      <c r="D5429" s="259"/>
      <c r="E5429" s="259"/>
      <c r="F5429" s="270"/>
      <c r="G5429" s="259"/>
      <c r="H5429" s="259"/>
      <c r="I5429" s="259"/>
      <c r="J5429" s="259"/>
    </row>
    <row r="5430" spans="1:10">
      <c r="A5430" s="259"/>
      <c r="B5430" s="259"/>
      <c r="C5430" s="259"/>
      <c r="D5430" s="259"/>
      <c r="E5430" s="259"/>
      <c r="F5430" s="270"/>
      <c r="G5430" s="259"/>
      <c r="H5430" s="259"/>
      <c r="I5430" s="259"/>
      <c r="J5430" s="259"/>
    </row>
    <row r="5431" spans="1:10">
      <c r="A5431" s="259"/>
      <c r="B5431" s="259"/>
      <c r="C5431" s="259"/>
      <c r="D5431" s="259"/>
      <c r="E5431" s="259"/>
      <c r="F5431" s="270"/>
      <c r="G5431" s="259"/>
      <c r="H5431" s="259"/>
      <c r="I5431" s="259"/>
      <c r="J5431" s="259"/>
    </row>
    <row r="5432" spans="1:10">
      <c r="A5432" s="259"/>
      <c r="B5432" s="259"/>
      <c r="C5432" s="259"/>
      <c r="D5432" s="259"/>
      <c r="E5432" s="259"/>
      <c r="F5432" s="270"/>
      <c r="G5432" s="259"/>
      <c r="H5432" s="259"/>
      <c r="I5432" s="259"/>
      <c r="J5432" s="259"/>
    </row>
    <row r="5433" spans="1:10">
      <c r="A5433" s="259"/>
      <c r="B5433" s="259"/>
      <c r="C5433" s="259"/>
      <c r="D5433" s="259"/>
      <c r="E5433" s="259"/>
      <c r="F5433" s="270"/>
      <c r="G5433" s="259"/>
      <c r="H5433" s="259"/>
      <c r="I5433" s="259"/>
      <c r="J5433" s="259"/>
    </row>
    <row r="5434" spans="1:10">
      <c r="A5434" s="259"/>
      <c r="B5434" s="259"/>
      <c r="C5434" s="259"/>
      <c r="D5434" s="259"/>
      <c r="E5434" s="259"/>
      <c r="F5434" s="270"/>
      <c r="G5434" s="259"/>
      <c r="H5434" s="259"/>
      <c r="I5434" s="259"/>
      <c r="J5434" s="259"/>
    </row>
    <row r="5435" spans="1:10">
      <c r="A5435" s="259"/>
      <c r="B5435" s="259"/>
      <c r="C5435" s="259"/>
      <c r="D5435" s="259"/>
      <c r="E5435" s="259"/>
      <c r="F5435" s="270"/>
      <c r="G5435" s="259"/>
      <c r="H5435" s="259"/>
      <c r="I5435" s="259"/>
      <c r="J5435" s="259"/>
    </row>
    <row r="5436" spans="1:10">
      <c r="A5436" s="259"/>
      <c r="B5436" s="259"/>
      <c r="C5436" s="259"/>
      <c r="D5436" s="259"/>
      <c r="E5436" s="259"/>
      <c r="F5436" s="270"/>
      <c r="G5436" s="259"/>
      <c r="H5436" s="259"/>
      <c r="I5436" s="259"/>
      <c r="J5436" s="259"/>
    </row>
    <row r="5437" spans="1:10">
      <c r="A5437" s="259"/>
      <c r="B5437" s="259"/>
      <c r="C5437" s="259"/>
      <c r="D5437" s="259"/>
      <c r="E5437" s="259"/>
      <c r="F5437" s="270"/>
      <c r="G5437" s="259"/>
      <c r="H5437" s="259"/>
      <c r="I5437" s="259"/>
      <c r="J5437" s="259"/>
    </row>
    <row r="5438" spans="1:10">
      <c r="A5438" s="259"/>
      <c r="B5438" s="259"/>
      <c r="C5438" s="259"/>
      <c r="D5438" s="259"/>
      <c r="E5438" s="259"/>
      <c r="F5438" s="270"/>
      <c r="G5438" s="259"/>
      <c r="H5438" s="259"/>
      <c r="I5438" s="259"/>
      <c r="J5438" s="259"/>
    </row>
    <row r="5439" spans="1:10">
      <c r="A5439" s="259"/>
      <c r="B5439" s="259"/>
      <c r="C5439" s="259"/>
      <c r="D5439" s="259"/>
      <c r="E5439" s="259"/>
      <c r="F5439" s="270"/>
      <c r="G5439" s="259"/>
      <c r="H5439" s="259"/>
      <c r="I5439" s="259"/>
      <c r="J5439" s="259"/>
    </row>
    <row r="5440" spans="1:10">
      <c r="A5440" s="259"/>
      <c r="B5440" s="259"/>
      <c r="C5440" s="259"/>
      <c r="D5440" s="259"/>
      <c r="E5440" s="259"/>
      <c r="F5440" s="270"/>
      <c r="G5440" s="259"/>
      <c r="H5440" s="259"/>
      <c r="I5440" s="259"/>
      <c r="J5440" s="259"/>
    </row>
    <row r="5441" spans="1:10">
      <c r="A5441" s="259"/>
      <c r="B5441" s="259"/>
      <c r="C5441" s="259"/>
      <c r="D5441" s="259"/>
      <c r="E5441" s="259"/>
      <c r="F5441" s="270"/>
      <c r="G5441" s="259"/>
      <c r="H5441" s="259"/>
      <c r="I5441" s="259"/>
      <c r="J5441" s="259"/>
    </row>
    <row r="5442" spans="1:10">
      <c r="A5442" s="259"/>
      <c r="B5442" s="259"/>
      <c r="C5442" s="259"/>
      <c r="D5442" s="259"/>
      <c r="E5442" s="259"/>
      <c r="F5442" s="270"/>
      <c r="G5442" s="259"/>
      <c r="H5442" s="259"/>
      <c r="I5442" s="259"/>
      <c r="J5442" s="259"/>
    </row>
    <row r="5443" spans="1:10">
      <c r="A5443" s="259"/>
      <c r="B5443" s="259"/>
      <c r="C5443" s="259"/>
      <c r="D5443" s="259"/>
      <c r="E5443" s="259"/>
      <c r="F5443" s="270"/>
      <c r="G5443" s="259"/>
      <c r="H5443" s="259"/>
      <c r="I5443" s="259"/>
      <c r="J5443" s="259"/>
    </row>
    <row r="5444" spans="1:10">
      <c r="A5444" s="259"/>
      <c r="B5444" s="259"/>
      <c r="C5444" s="259"/>
      <c r="D5444" s="259"/>
      <c r="E5444" s="259"/>
      <c r="F5444" s="270"/>
      <c r="G5444" s="259"/>
      <c r="H5444" s="259"/>
      <c r="I5444" s="259"/>
      <c r="J5444" s="259"/>
    </row>
    <row r="5445" spans="1:10">
      <c r="A5445" s="259"/>
      <c r="B5445" s="259"/>
      <c r="C5445" s="259"/>
      <c r="D5445" s="259"/>
      <c r="E5445" s="259"/>
      <c r="F5445" s="270"/>
      <c r="G5445" s="259"/>
      <c r="H5445" s="259"/>
      <c r="I5445" s="259"/>
      <c r="J5445" s="259"/>
    </row>
    <row r="5446" spans="1:10">
      <c r="A5446" s="259"/>
      <c r="B5446" s="259"/>
      <c r="C5446" s="259"/>
      <c r="D5446" s="259"/>
      <c r="E5446" s="259"/>
      <c r="F5446" s="270"/>
      <c r="G5446" s="259"/>
      <c r="H5446" s="259"/>
      <c r="I5446" s="259"/>
      <c r="J5446" s="259"/>
    </row>
    <row r="5447" spans="1:10">
      <c r="A5447" s="259"/>
      <c r="B5447" s="259"/>
      <c r="C5447" s="259"/>
      <c r="D5447" s="259"/>
      <c r="E5447" s="259"/>
      <c r="F5447" s="270"/>
      <c r="G5447" s="259"/>
      <c r="H5447" s="259"/>
      <c r="I5447" s="259"/>
      <c r="J5447" s="259"/>
    </row>
    <row r="5448" spans="1:10">
      <c r="A5448" s="259"/>
      <c r="B5448" s="259"/>
      <c r="C5448" s="259"/>
      <c r="D5448" s="259"/>
      <c r="E5448" s="259"/>
      <c r="F5448" s="270"/>
      <c r="G5448" s="259"/>
      <c r="H5448" s="259"/>
      <c r="I5448" s="259"/>
      <c r="J5448" s="259"/>
    </row>
    <row r="5449" spans="1:10">
      <c r="A5449" s="259"/>
      <c r="B5449" s="259"/>
      <c r="C5449" s="259"/>
      <c r="D5449" s="259"/>
      <c r="E5449" s="259"/>
      <c r="F5449" s="270"/>
      <c r="G5449" s="259"/>
      <c r="H5449" s="259"/>
      <c r="I5449" s="259"/>
      <c r="J5449" s="259"/>
    </row>
    <row r="5450" spans="1:10">
      <c r="A5450" s="259"/>
      <c r="B5450" s="259"/>
      <c r="C5450" s="259"/>
      <c r="D5450" s="259"/>
      <c r="E5450" s="259"/>
      <c r="F5450" s="270"/>
      <c r="G5450" s="259"/>
      <c r="H5450" s="259"/>
      <c r="I5450" s="259"/>
      <c r="J5450" s="259"/>
    </row>
    <row r="5451" spans="1:10">
      <c r="A5451" s="259"/>
      <c r="B5451" s="259"/>
      <c r="C5451" s="259"/>
      <c r="D5451" s="259"/>
      <c r="E5451" s="259"/>
      <c r="F5451" s="270"/>
      <c r="G5451" s="259"/>
      <c r="H5451" s="259"/>
      <c r="I5451" s="259"/>
      <c r="J5451" s="259"/>
    </row>
    <row r="5452" spans="1:10">
      <c r="A5452" s="259"/>
      <c r="B5452" s="259"/>
      <c r="C5452" s="259"/>
      <c r="D5452" s="259"/>
      <c r="E5452" s="259"/>
      <c r="F5452" s="270"/>
      <c r="G5452" s="259"/>
      <c r="H5452" s="259"/>
      <c r="I5452" s="259"/>
      <c r="J5452" s="259"/>
    </row>
    <row r="5453" spans="1:10">
      <c r="A5453" s="259"/>
      <c r="B5453" s="259"/>
      <c r="C5453" s="259"/>
      <c r="D5453" s="259"/>
      <c r="E5453" s="259"/>
      <c r="F5453" s="270"/>
      <c r="G5453" s="259"/>
      <c r="H5453" s="259"/>
      <c r="I5453" s="259"/>
      <c r="J5453" s="259"/>
    </row>
    <row r="5454" spans="1:10">
      <c r="A5454" s="259"/>
      <c r="B5454" s="259"/>
      <c r="C5454" s="259"/>
      <c r="D5454" s="259"/>
      <c r="E5454" s="259"/>
      <c r="F5454" s="270"/>
      <c r="G5454" s="259"/>
      <c r="H5454" s="259"/>
      <c r="I5454" s="259"/>
      <c r="J5454" s="259"/>
    </row>
    <row r="5455" spans="1:10">
      <c r="A5455" s="259"/>
      <c r="B5455" s="259"/>
      <c r="C5455" s="259"/>
      <c r="D5455" s="259"/>
      <c r="E5455" s="259"/>
      <c r="F5455" s="270"/>
      <c r="G5455" s="259"/>
      <c r="H5455" s="259"/>
      <c r="I5455" s="259"/>
      <c r="J5455" s="259"/>
    </row>
    <row r="5456" spans="1:10">
      <c r="A5456" s="259"/>
      <c r="B5456" s="259"/>
      <c r="C5456" s="259"/>
      <c r="D5456" s="259"/>
      <c r="E5456" s="259"/>
      <c r="F5456" s="270"/>
      <c r="G5456" s="259"/>
      <c r="H5456" s="259"/>
      <c r="I5456" s="259"/>
      <c r="J5456" s="259"/>
    </row>
    <row r="5457" spans="1:10">
      <c r="A5457" s="259"/>
      <c r="B5457" s="259"/>
      <c r="C5457" s="259"/>
      <c r="D5457" s="259"/>
      <c r="E5457" s="259"/>
      <c r="F5457" s="270"/>
      <c r="G5457" s="259"/>
      <c r="H5457" s="259"/>
      <c r="I5457" s="259"/>
      <c r="J5457" s="259"/>
    </row>
    <row r="5458" spans="1:10">
      <c r="A5458" s="259"/>
      <c r="B5458" s="259"/>
      <c r="C5458" s="259"/>
      <c r="D5458" s="259"/>
      <c r="E5458" s="259"/>
      <c r="F5458" s="270"/>
      <c r="G5458" s="259"/>
      <c r="H5458" s="259"/>
      <c r="I5458" s="259"/>
      <c r="J5458" s="259"/>
    </row>
    <row r="5459" spans="1:10">
      <c r="A5459" s="259"/>
      <c r="B5459" s="259"/>
      <c r="C5459" s="259"/>
      <c r="D5459" s="259"/>
      <c r="E5459" s="259"/>
      <c r="F5459" s="270"/>
      <c r="G5459" s="259"/>
      <c r="H5459" s="259"/>
      <c r="I5459" s="259"/>
      <c r="J5459" s="259"/>
    </row>
    <row r="5460" spans="1:10">
      <c r="A5460" s="259"/>
      <c r="B5460" s="259"/>
      <c r="C5460" s="259"/>
      <c r="D5460" s="259"/>
      <c r="E5460" s="259"/>
      <c r="F5460" s="270"/>
      <c r="G5460" s="259"/>
      <c r="H5460" s="259"/>
      <c r="I5460" s="259"/>
      <c r="J5460" s="259"/>
    </row>
    <row r="5461" spans="1:10">
      <c r="A5461" s="259"/>
      <c r="B5461" s="259"/>
      <c r="C5461" s="259"/>
      <c r="D5461" s="259"/>
      <c r="E5461" s="259"/>
      <c r="F5461" s="270"/>
      <c r="G5461" s="259"/>
      <c r="H5461" s="259"/>
      <c r="I5461" s="259"/>
      <c r="J5461" s="259"/>
    </row>
    <row r="5462" spans="1:10">
      <c r="A5462" s="259"/>
      <c r="B5462" s="259"/>
      <c r="C5462" s="259"/>
      <c r="D5462" s="259"/>
      <c r="E5462" s="259"/>
      <c r="F5462" s="270"/>
      <c r="G5462" s="259"/>
      <c r="H5462" s="259"/>
      <c r="I5462" s="259"/>
      <c r="J5462" s="259"/>
    </row>
    <row r="5463" spans="1:10">
      <c r="A5463" s="259"/>
      <c r="B5463" s="259"/>
      <c r="C5463" s="259"/>
      <c r="D5463" s="259"/>
      <c r="E5463" s="259"/>
      <c r="F5463" s="270"/>
      <c r="G5463" s="259"/>
      <c r="H5463" s="259"/>
      <c r="I5463" s="259"/>
      <c r="J5463" s="259"/>
    </row>
    <row r="5464" spans="1:10">
      <c r="A5464" s="259"/>
      <c r="B5464" s="259"/>
      <c r="C5464" s="259"/>
      <c r="D5464" s="259"/>
      <c r="E5464" s="259"/>
      <c r="F5464" s="270"/>
      <c r="G5464" s="259"/>
      <c r="H5464" s="259"/>
      <c r="I5464" s="259"/>
      <c r="J5464" s="259"/>
    </row>
    <row r="5465" spans="1:10">
      <c r="A5465" s="259"/>
      <c r="B5465" s="259"/>
      <c r="C5465" s="259"/>
      <c r="D5465" s="259"/>
      <c r="E5465" s="259"/>
      <c r="F5465" s="270"/>
      <c r="G5465" s="259"/>
      <c r="H5465" s="259"/>
      <c r="I5465" s="259"/>
      <c r="J5465" s="259"/>
    </row>
    <row r="5466" spans="1:10">
      <c r="A5466" s="259"/>
      <c r="B5466" s="259"/>
      <c r="C5466" s="259"/>
      <c r="D5466" s="259"/>
      <c r="E5466" s="259"/>
      <c r="F5466" s="270"/>
      <c r="G5466" s="259"/>
      <c r="H5466" s="259"/>
      <c r="I5466" s="259"/>
      <c r="J5466" s="259"/>
    </row>
    <row r="5467" spans="1:10">
      <c r="A5467" s="259"/>
      <c r="B5467" s="259"/>
      <c r="C5467" s="259"/>
      <c r="D5467" s="259"/>
      <c r="E5467" s="259"/>
      <c r="F5467" s="270"/>
      <c r="G5467" s="259"/>
      <c r="H5467" s="259"/>
      <c r="I5467" s="259"/>
      <c r="J5467" s="259"/>
    </row>
    <row r="5468" spans="1:10">
      <c r="A5468" s="259"/>
      <c r="B5468" s="259"/>
      <c r="C5468" s="259"/>
      <c r="D5468" s="259"/>
      <c r="E5468" s="259"/>
      <c r="F5468" s="270"/>
      <c r="G5468" s="259"/>
      <c r="H5468" s="259"/>
      <c r="I5468" s="259"/>
      <c r="J5468" s="259"/>
    </row>
    <row r="5469" spans="1:10">
      <c r="A5469" s="259"/>
      <c r="B5469" s="259"/>
      <c r="C5469" s="259"/>
      <c r="D5469" s="259"/>
      <c r="E5469" s="259"/>
      <c r="F5469" s="270"/>
      <c r="G5469" s="259"/>
      <c r="H5469" s="259"/>
      <c r="I5469" s="259"/>
      <c r="J5469" s="259"/>
    </row>
    <row r="5470" spans="1:10">
      <c r="A5470" s="259"/>
      <c r="B5470" s="259"/>
      <c r="C5470" s="259"/>
      <c r="D5470" s="259"/>
      <c r="E5470" s="259"/>
      <c r="F5470" s="270"/>
      <c r="G5470" s="259"/>
      <c r="H5470" s="259"/>
      <c r="I5470" s="259"/>
      <c r="J5470" s="259"/>
    </row>
    <row r="5471" spans="1:10">
      <c r="A5471" s="259"/>
      <c r="B5471" s="259"/>
      <c r="C5471" s="259"/>
      <c r="D5471" s="259"/>
      <c r="E5471" s="259"/>
      <c r="F5471" s="270"/>
      <c r="G5471" s="259"/>
      <c r="H5471" s="259"/>
      <c r="I5471" s="259"/>
      <c r="J5471" s="259"/>
    </row>
    <row r="5472" spans="1:10">
      <c r="A5472" s="259"/>
      <c r="B5472" s="259"/>
      <c r="C5472" s="259"/>
      <c r="D5472" s="259"/>
      <c r="E5472" s="259"/>
      <c r="F5472" s="270"/>
      <c r="G5472" s="259"/>
      <c r="H5472" s="259"/>
      <c r="I5472" s="259"/>
      <c r="J5472" s="259"/>
    </row>
    <row r="5473" spans="1:10">
      <c r="A5473" s="259"/>
      <c r="B5473" s="259"/>
      <c r="C5473" s="259"/>
      <c r="D5473" s="259"/>
      <c r="E5473" s="259"/>
      <c r="F5473" s="270"/>
      <c r="G5473" s="259"/>
      <c r="H5473" s="259"/>
      <c r="I5473" s="259"/>
      <c r="J5473" s="259"/>
    </row>
    <row r="5474" spans="1:10">
      <c r="A5474" s="259"/>
      <c r="B5474" s="259"/>
      <c r="C5474" s="259"/>
      <c r="D5474" s="259"/>
      <c r="E5474" s="259"/>
      <c r="F5474" s="270"/>
      <c r="G5474" s="259"/>
      <c r="H5474" s="259"/>
      <c r="I5474" s="259"/>
      <c r="J5474" s="259"/>
    </row>
    <row r="5475" spans="1:10">
      <c r="A5475" s="259"/>
      <c r="B5475" s="259"/>
      <c r="C5475" s="259"/>
      <c r="D5475" s="259"/>
      <c r="E5475" s="259"/>
      <c r="F5475" s="270"/>
      <c r="G5475" s="259"/>
      <c r="H5475" s="259"/>
      <c r="I5475" s="259"/>
      <c r="J5475" s="259"/>
    </row>
    <row r="5476" spans="1:10">
      <c r="A5476" s="259"/>
      <c r="B5476" s="259"/>
      <c r="C5476" s="259"/>
      <c r="D5476" s="259"/>
      <c r="E5476" s="259"/>
      <c r="F5476" s="270"/>
      <c r="G5476" s="259"/>
      <c r="H5476" s="259"/>
      <c r="I5476" s="259"/>
      <c r="J5476" s="259"/>
    </row>
    <row r="5477" spans="1:10">
      <c r="A5477" s="259"/>
      <c r="B5477" s="259"/>
      <c r="C5477" s="259"/>
      <c r="D5477" s="259"/>
      <c r="E5477" s="259"/>
      <c r="F5477" s="270"/>
      <c r="G5477" s="259"/>
      <c r="H5477" s="259"/>
      <c r="I5477" s="259"/>
      <c r="J5477" s="259"/>
    </row>
    <row r="5478" spans="1:10">
      <c r="A5478" s="259"/>
      <c r="B5478" s="259"/>
      <c r="C5478" s="259"/>
      <c r="D5478" s="259"/>
      <c r="E5478" s="259"/>
      <c r="F5478" s="270"/>
      <c r="G5478" s="259"/>
      <c r="H5478" s="259"/>
      <c r="I5478" s="259"/>
      <c r="J5478" s="259"/>
    </row>
    <row r="5479" spans="1:10">
      <c r="A5479" s="259"/>
      <c r="B5479" s="259"/>
      <c r="C5479" s="259"/>
      <c r="D5479" s="259"/>
      <c r="E5479" s="259"/>
      <c r="F5479" s="270"/>
      <c r="G5479" s="259"/>
      <c r="H5479" s="259"/>
      <c r="I5479" s="259"/>
      <c r="J5479" s="259"/>
    </row>
    <row r="5480" spans="1:10">
      <c r="A5480" s="259"/>
      <c r="B5480" s="259"/>
      <c r="C5480" s="259"/>
      <c r="D5480" s="259"/>
      <c r="E5480" s="259"/>
      <c r="F5480" s="270"/>
      <c r="G5480" s="259"/>
      <c r="H5480" s="259"/>
      <c r="I5480" s="259"/>
      <c r="J5480" s="259"/>
    </row>
    <row r="5481" spans="1:10">
      <c r="A5481" s="259"/>
      <c r="B5481" s="259"/>
      <c r="C5481" s="259"/>
      <c r="D5481" s="259"/>
      <c r="E5481" s="259"/>
      <c r="F5481" s="270"/>
      <c r="G5481" s="259"/>
      <c r="H5481" s="259"/>
      <c r="I5481" s="259"/>
      <c r="J5481" s="259"/>
    </row>
    <row r="5482" spans="1:10">
      <c r="A5482" s="259"/>
      <c r="B5482" s="259"/>
      <c r="C5482" s="259"/>
      <c r="D5482" s="259"/>
      <c r="E5482" s="259"/>
      <c r="F5482" s="270"/>
      <c r="G5482" s="259"/>
      <c r="H5482" s="259"/>
      <c r="I5482" s="259"/>
      <c r="J5482" s="259"/>
    </row>
    <row r="5483" spans="1:10">
      <c r="A5483" s="259"/>
      <c r="B5483" s="259"/>
      <c r="C5483" s="259"/>
      <c r="D5483" s="259"/>
      <c r="E5483" s="259"/>
      <c r="F5483" s="270"/>
      <c r="G5483" s="259"/>
      <c r="H5483" s="259"/>
      <c r="I5483" s="259"/>
      <c r="J5483" s="259"/>
    </row>
    <row r="5484" spans="1:10">
      <c r="A5484" s="259"/>
      <c r="B5484" s="259"/>
      <c r="C5484" s="259"/>
      <c r="D5484" s="259"/>
      <c r="E5484" s="259"/>
      <c r="F5484" s="270"/>
      <c r="G5484" s="259"/>
      <c r="H5484" s="259"/>
      <c r="I5484" s="259"/>
      <c r="J5484" s="259"/>
    </row>
    <row r="5485" spans="1:10">
      <c r="A5485" s="259"/>
      <c r="B5485" s="259"/>
      <c r="C5485" s="259"/>
      <c r="D5485" s="259"/>
      <c r="E5485" s="259"/>
      <c r="F5485" s="270"/>
      <c r="G5485" s="259"/>
      <c r="H5485" s="259"/>
      <c r="I5485" s="259"/>
      <c r="J5485" s="259"/>
    </row>
    <row r="5486" spans="1:10">
      <c r="A5486" s="259"/>
      <c r="B5486" s="259"/>
      <c r="C5486" s="259"/>
      <c r="D5486" s="259"/>
      <c r="E5486" s="259"/>
      <c r="F5486" s="270"/>
      <c r="G5486" s="259"/>
      <c r="H5486" s="259"/>
      <c r="I5486" s="259"/>
      <c r="J5486" s="259"/>
    </row>
    <row r="5487" spans="1:10">
      <c r="A5487" s="259"/>
      <c r="B5487" s="259"/>
      <c r="C5487" s="259"/>
      <c r="D5487" s="259"/>
      <c r="E5487" s="259"/>
      <c r="F5487" s="270"/>
      <c r="G5487" s="259"/>
      <c r="H5487" s="259"/>
      <c r="I5487" s="259"/>
      <c r="J5487" s="259"/>
    </row>
    <row r="5488" spans="1:10">
      <c r="A5488" s="259"/>
      <c r="B5488" s="259"/>
      <c r="C5488" s="259"/>
      <c r="D5488" s="259"/>
      <c r="E5488" s="259"/>
      <c r="F5488" s="270"/>
      <c r="G5488" s="259"/>
      <c r="H5488" s="259"/>
      <c r="I5488" s="259"/>
      <c r="J5488" s="259"/>
    </row>
    <row r="5489" spans="1:10">
      <c r="A5489" s="259"/>
      <c r="B5489" s="259"/>
      <c r="C5489" s="259"/>
      <c r="D5489" s="259"/>
      <c r="E5489" s="259"/>
      <c r="F5489" s="270"/>
      <c r="G5489" s="259"/>
      <c r="H5489" s="259"/>
      <c r="I5489" s="259"/>
      <c r="J5489" s="259"/>
    </row>
    <row r="5490" spans="1:10">
      <c r="A5490" s="259"/>
      <c r="B5490" s="259"/>
      <c r="C5490" s="259"/>
      <c r="D5490" s="259"/>
      <c r="E5490" s="259"/>
      <c r="F5490" s="270"/>
      <c r="G5490" s="259"/>
      <c r="H5490" s="259"/>
      <c r="I5490" s="259"/>
      <c r="J5490" s="259"/>
    </row>
    <row r="5491" spans="1:10">
      <c r="A5491" s="259"/>
      <c r="B5491" s="259"/>
      <c r="C5491" s="259"/>
      <c r="D5491" s="259"/>
      <c r="E5491" s="259"/>
      <c r="F5491" s="270"/>
      <c r="G5491" s="259"/>
      <c r="H5491" s="259"/>
      <c r="I5491" s="259"/>
      <c r="J5491" s="259"/>
    </row>
    <row r="5492" spans="1:10">
      <c r="A5492" s="259"/>
      <c r="B5492" s="259"/>
      <c r="C5492" s="259"/>
      <c r="D5492" s="259"/>
      <c r="E5492" s="259"/>
      <c r="F5492" s="270"/>
      <c r="G5492" s="259"/>
      <c r="H5492" s="259"/>
      <c r="I5492" s="259"/>
      <c r="J5492" s="259"/>
    </row>
    <row r="5493" spans="1:10">
      <c r="A5493" s="259"/>
      <c r="B5493" s="259"/>
      <c r="C5493" s="259"/>
      <c r="D5493" s="259"/>
      <c r="E5493" s="259"/>
      <c r="F5493" s="270"/>
      <c r="G5493" s="259"/>
      <c r="H5493" s="259"/>
      <c r="I5493" s="259"/>
      <c r="J5493" s="259"/>
    </row>
    <row r="5494" spans="1:10">
      <c r="A5494" s="259"/>
      <c r="B5494" s="259"/>
      <c r="C5494" s="259"/>
      <c r="D5494" s="259"/>
      <c r="E5494" s="259"/>
      <c r="F5494" s="270"/>
      <c r="G5494" s="259"/>
      <c r="H5494" s="259"/>
      <c r="I5494" s="259"/>
      <c r="J5494" s="259"/>
    </row>
    <row r="5495" spans="1:10">
      <c r="A5495" s="259"/>
      <c r="B5495" s="259"/>
      <c r="C5495" s="259"/>
      <c r="D5495" s="259"/>
      <c r="E5495" s="259"/>
      <c r="F5495" s="270"/>
      <c r="G5495" s="259"/>
      <c r="H5495" s="259"/>
      <c r="I5495" s="259"/>
      <c r="J5495" s="259"/>
    </row>
    <row r="5496" spans="1:10">
      <c r="A5496" s="259"/>
      <c r="B5496" s="259"/>
      <c r="C5496" s="259"/>
      <c r="D5496" s="259"/>
      <c r="E5496" s="259"/>
      <c r="F5496" s="270"/>
      <c r="G5496" s="259"/>
      <c r="H5496" s="259"/>
      <c r="I5496" s="259"/>
      <c r="J5496" s="259"/>
    </row>
    <row r="5497" spans="1:10">
      <c r="A5497" s="259"/>
      <c r="B5497" s="259"/>
      <c r="C5497" s="259"/>
      <c r="D5497" s="259"/>
      <c r="E5497" s="259"/>
      <c r="F5497" s="270"/>
      <c r="G5497" s="259"/>
      <c r="H5497" s="259"/>
      <c r="I5497" s="259"/>
      <c r="J5497" s="259"/>
    </row>
    <row r="5498" spans="1:10">
      <c r="A5498" s="259"/>
      <c r="B5498" s="259"/>
      <c r="C5498" s="259"/>
      <c r="D5498" s="259"/>
      <c r="E5498" s="259"/>
      <c r="F5498" s="270"/>
      <c r="G5498" s="259"/>
      <c r="H5498" s="259"/>
      <c r="I5498" s="259"/>
      <c r="J5498" s="259"/>
    </row>
    <row r="5499" spans="1:10">
      <c r="A5499" s="259"/>
      <c r="B5499" s="259"/>
      <c r="C5499" s="259"/>
      <c r="D5499" s="259"/>
      <c r="E5499" s="259"/>
      <c r="F5499" s="270"/>
      <c r="G5499" s="259"/>
      <c r="H5499" s="259"/>
      <c r="I5499" s="259"/>
      <c r="J5499" s="259"/>
    </row>
    <row r="5500" spans="1:10">
      <c r="A5500" s="259"/>
      <c r="B5500" s="259"/>
      <c r="C5500" s="259"/>
      <c r="D5500" s="259"/>
      <c r="E5500" s="259"/>
      <c r="F5500" s="270"/>
      <c r="G5500" s="259"/>
      <c r="H5500" s="259"/>
      <c r="I5500" s="259"/>
      <c r="J5500" s="259"/>
    </row>
    <row r="5501" spans="1:10">
      <c r="A5501" s="259"/>
      <c r="B5501" s="259"/>
      <c r="C5501" s="259"/>
      <c r="D5501" s="259"/>
      <c r="E5501" s="259"/>
      <c r="F5501" s="270"/>
      <c r="G5501" s="259"/>
      <c r="H5501" s="259"/>
      <c r="I5501" s="259"/>
      <c r="J5501" s="259"/>
    </row>
    <row r="5502" spans="1:10">
      <c r="A5502" s="259"/>
      <c r="B5502" s="259"/>
      <c r="C5502" s="259"/>
      <c r="D5502" s="259"/>
      <c r="E5502" s="259"/>
      <c r="F5502" s="270"/>
      <c r="G5502" s="259"/>
      <c r="H5502" s="259"/>
      <c r="I5502" s="259"/>
      <c r="J5502" s="259"/>
    </row>
    <row r="5503" spans="1:10">
      <c r="A5503" s="259"/>
      <c r="B5503" s="259"/>
      <c r="C5503" s="259"/>
      <c r="D5503" s="259"/>
      <c r="E5503" s="259"/>
      <c r="F5503" s="270"/>
      <c r="G5503" s="259"/>
      <c r="H5503" s="259"/>
      <c r="I5503" s="259"/>
      <c r="J5503" s="259"/>
    </row>
    <row r="5504" spans="1:10">
      <c r="A5504" s="259"/>
      <c r="B5504" s="259"/>
      <c r="C5504" s="259"/>
      <c r="D5504" s="259"/>
      <c r="E5504" s="259"/>
      <c r="F5504" s="270"/>
      <c r="G5504" s="259"/>
      <c r="H5504" s="259"/>
      <c r="I5504" s="259"/>
      <c r="J5504" s="259"/>
    </row>
    <row r="5505" spans="1:10">
      <c r="A5505" s="259"/>
      <c r="B5505" s="259"/>
      <c r="C5505" s="259"/>
      <c r="D5505" s="259"/>
      <c r="E5505" s="259"/>
      <c r="F5505" s="270"/>
      <c r="G5505" s="259"/>
      <c r="H5505" s="259"/>
      <c r="I5505" s="259"/>
      <c r="J5505" s="259"/>
    </row>
    <row r="5506" spans="1:10">
      <c r="A5506" s="259"/>
      <c r="B5506" s="259"/>
      <c r="C5506" s="259"/>
      <c r="D5506" s="259"/>
      <c r="E5506" s="259"/>
      <c r="F5506" s="270"/>
      <c r="G5506" s="259"/>
      <c r="H5506" s="259"/>
      <c r="I5506" s="259"/>
      <c r="J5506" s="259"/>
    </row>
    <row r="5507" spans="1:10">
      <c r="A5507" s="259"/>
      <c r="B5507" s="259"/>
      <c r="C5507" s="259"/>
      <c r="D5507" s="259"/>
      <c r="E5507" s="259"/>
      <c r="F5507" s="270"/>
      <c r="G5507" s="259"/>
      <c r="H5507" s="259"/>
      <c r="I5507" s="259"/>
      <c r="J5507" s="259"/>
    </row>
    <row r="5508" spans="1:10">
      <c r="A5508" s="259"/>
      <c r="B5508" s="259"/>
      <c r="C5508" s="259"/>
      <c r="D5508" s="259"/>
      <c r="E5508" s="259"/>
      <c r="F5508" s="270"/>
      <c r="G5508" s="259"/>
      <c r="H5508" s="259"/>
      <c r="I5508" s="259"/>
      <c r="J5508" s="259"/>
    </row>
    <row r="5509" spans="1:10">
      <c r="A5509" s="259"/>
      <c r="B5509" s="259"/>
      <c r="C5509" s="259"/>
      <c r="D5509" s="259"/>
      <c r="E5509" s="259"/>
      <c r="F5509" s="270"/>
      <c r="G5509" s="259"/>
      <c r="H5509" s="259"/>
      <c r="I5509" s="259"/>
      <c r="J5509" s="259"/>
    </row>
    <row r="5510" spans="1:10">
      <c r="A5510" s="259"/>
      <c r="B5510" s="259"/>
      <c r="C5510" s="259"/>
      <c r="D5510" s="259"/>
      <c r="E5510" s="259"/>
      <c r="F5510" s="270"/>
      <c r="G5510" s="259"/>
      <c r="H5510" s="259"/>
      <c r="I5510" s="259"/>
      <c r="J5510" s="259"/>
    </row>
    <row r="5511" spans="1:10">
      <c r="A5511" s="259"/>
      <c r="B5511" s="259"/>
      <c r="C5511" s="259"/>
      <c r="D5511" s="259"/>
      <c r="E5511" s="259"/>
      <c r="F5511" s="270"/>
      <c r="G5511" s="259"/>
      <c r="H5511" s="259"/>
      <c r="I5511" s="259"/>
      <c r="J5511" s="259"/>
    </row>
    <row r="5512" spans="1:10">
      <c r="A5512" s="259"/>
      <c r="B5512" s="259"/>
      <c r="C5512" s="259"/>
      <c r="D5512" s="259"/>
      <c r="E5512" s="259"/>
      <c r="F5512" s="270"/>
      <c r="G5512" s="259"/>
      <c r="H5512" s="259"/>
      <c r="I5512" s="259"/>
      <c r="J5512" s="259"/>
    </row>
    <row r="5513" spans="1:10">
      <c r="A5513" s="259"/>
      <c r="B5513" s="259"/>
      <c r="C5513" s="259"/>
      <c r="D5513" s="259"/>
      <c r="E5513" s="259"/>
      <c r="F5513" s="270"/>
      <c r="G5513" s="259"/>
      <c r="H5513" s="259"/>
      <c r="I5513" s="259"/>
      <c r="J5513" s="259"/>
    </row>
    <row r="5514" spans="1:10">
      <c r="A5514" s="259"/>
      <c r="B5514" s="259"/>
      <c r="C5514" s="259"/>
      <c r="D5514" s="259"/>
      <c r="E5514" s="259"/>
      <c r="F5514" s="270"/>
      <c r="G5514" s="259"/>
      <c r="H5514" s="259"/>
      <c r="I5514" s="259"/>
      <c r="J5514" s="259"/>
    </row>
    <row r="5515" spans="1:10">
      <c r="A5515" s="259"/>
      <c r="B5515" s="259"/>
      <c r="C5515" s="259"/>
      <c r="D5515" s="259"/>
      <c r="E5515" s="259"/>
      <c r="F5515" s="270"/>
      <c r="G5515" s="259"/>
      <c r="H5515" s="259"/>
      <c r="I5515" s="259"/>
      <c r="J5515" s="259"/>
    </row>
    <row r="5516" spans="1:10">
      <c r="A5516" s="259"/>
      <c r="B5516" s="259"/>
      <c r="C5516" s="259"/>
      <c r="D5516" s="259"/>
      <c r="E5516" s="259"/>
      <c r="F5516" s="270"/>
      <c r="G5516" s="259"/>
      <c r="H5516" s="259"/>
      <c r="I5516" s="259"/>
      <c r="J5516" s="259"/>
    </row>
    <row r="5517" spans="1:10">
      <c r="A5517" s="259"/>
      <c r="B5517" s="259"/>
      <c r="C5517" s="259"/>
      <c r="D5517" s="259"/>
      <c r="E5517" s="259"/>
      <c r="F5517" s="270"/>
      <c r="G5517" s="259"/>
      <c r="H5517" s="259"/>
      <c r="I5517" s="259"/>
      <c r="J5517" s="259"/>
    </row>
    <row r="5518" spans="1:10">
      <c r="A5518" s="259"/>
      <c r="B5518" s="259"/>
      <c r="C5518" s="259"/>
      <c r="D5518" s="259"/>
      <c r="E5518" s="259"/>
      <c r="F5518" s="270"/>
      <c r="G5518" s="259"/>
      <c r="H5518" s="259"/>
      <c r="I5518" s="259"/>
      <c r="J5518" s="259"/>
    </row>
    <row r="5519" spans="1:10">
      <c r="A5519" s="259"/>
      <c r="B5519" s="259"/>
      <c r="C5519" s="259"/>
      <c r="D5519" s="259"/>
      <c r="E5519" s="259"/>
      <c r="F5519" s="270"/>
      <c r="G5519" s="259"/>
      <c r="H5519" s="259"/>
      <c r="I5519" s="259"/>
      <c r="J5519" s="259"/>
    </row>
    <row r="5520" spans="1:10">
      <c r="A5520" s="259"/>
      <c r="B5520" s="259"/>
      <c r="C5520" s="259"/>
      <c r="D5520" s="259"/>
      <c r="E5520" s="259"/>
      <c r="F5520" s="270"/>
      <c r="G5520" s="259"/>
      <c r="H5520" s="259"/>
      <c r="I5520" s="259"/>
      <c r="J5520" s="259"/>
    </row>
    <row r="5521" spans="1:10">
      <c r="A5521" s="259"/>
      <c r="B5521" s="259"/>
      <c r="C5521" s="259"/>
      <c r="D5521" s="259"/>
      <c r="E5521" s="259"/>
      <c r="F5521" s="270"/>
      <c r="G5521" s="259"/>
      <c r="H5521" s="259"/>
      <c r="I5521" s="259"/>
      <c r="J5521" s="259"/>
    </row>
    <row r="5522" spans="1:10">
      <c r="A5522" s="259"/>
      <c r="B5522" s="259"/>
      <c r="C5522" s="259"/>
      <c r="D5522" s="259"/>
      <c r="E5522" s="259"/>
      <c r="F5522" s="270"/>
      <c r="G5522" s="259"/>
      <c r="H5522" s="259"/>
      <c r="I5522" s="259"/>
      <c r="J5522" s="259"/>
    </row>
    <row r="5523" spans="1:10">
      <c r="A5523" s="259"/>
      <c r="B5523" s="259"/>
      <c r="C5523" s="259"/>
      <c r="D5523" s="259"/>
      <c r="E5523" s="259"/>
      <c r="F5523" s="270"/>
      <c r="G5523" s="259"/>
      <c r="H5523" s="259"/>
      <c r="I5523" s="259"/>
      <c r="J5523" s="259"/>
    </row>
    <row r="5524" spans="1:10">
      <c r="A5524" s="259"/>
      <c r="B5524" s="259"/>
      <c r="C5524" s="259"/>
      <c r="D5524" s="259"/>
      <c r="E5524" s="259"/>
      <c r="F5524" s="270"/>
      <c r="G5524" s="259"/>
      <c r="H5524" s="259"/>
      <c r="I5524" s="259"/>
      <c r="J5524" s="259"/>
    </row>
    <row r="5525" spans="1:10">
      <c r="A5525" s="259"/>
      <c r="B5525" s="259"/>
      <c r="C5525" s="259"/>
      <c r="D5525" s="259"/>
      <c r="E5525" s="259"/>
      <c r="F5525" s="270"/>
      <c r="G5525" s="259"/>
      <c r="H5525" s="259"/>
      <c r="I5525" s="259"/>
      <c r="J5525" s="259"/>
    </row>
    <row r="5526" spans="1:10">
      <c r="A5526" s="259"/>
      <c r="B5526" s="259"/>
      <c r="C5526" s="259"/>
      <c r="D5526" s="259"/>
      <c r="E5526" s="259"/>
      <c r="F5526" s="270"/>
      <c r="G5526" s="259"/>
      <c r="H5526" s="259"/>
      <c r="I5526" s="259"/>
      <c r="J5526" s="259"/>
    </row>
    <row r="5527" spans="1:10">
      <c r="A5527" s="259"/>
      <c r="B5527" s="259"/>
      <c r="C5527" s="259"/>
      <c r="D5527" s="259"/>
      <c r="E5527" s="259"/>
      <c r="F5527" s="270"/>
      <c r="G5527" s="259"/>
      <c r="H5527" s="259"/>
      <c r="I5527" s="259"/>
      <c r="J5527" s="259"/>
    </row>
    <row r="5528" spans="1:10">
      <c r="A5528" s="259"/>
      <c r="B5528" s="259"/>
      <c r="C5528" s="259"/>
      <c r="D5528" s="259"/>
      <c r="E5528" s="259"/>
      <c r="F5528" s="270"/>
      <c r="G5528" s="259"/>
      <c r="H5528" s="259"/>
      <c r="I5528" s="259"/>
      <c r="J5528" s="259"/>
    </row>
    <row r="5529" spans="1:10">
      <c r="A5529" s="259"/>
      <c r="B5529" s="259"/>
      <c r="C5529" s="259"/>
      <c r="D5529" s="259"/>
      <c r="E5529" s="259"/>
      <c r="F5529" s="270"/>
      <c r="G5529" s="259"/>
      <c r="H5529" s="259"/>
      <c r="I5529" s="259"/>
      <c r="J5529" s="259"/>
    </row>
    <row r="5530" spans="1:10">
      <c r="A5530" s="259"/>
      <c r="B5530" s="259"/>
      <c r="C5530" s="259"/>
      <c r="D5530" s="259"/>
      <c r="E5530" s="259"/>
      <c r="F5530" s="270"/>
      <c r="G5530" s="259"/>
      <c r="H5530" s="259"/>
      <c r="I5530" s="259"/>
      <c r="J5530" s="259"/>
    </row>
    <row r="5531" spans="1:10">
      <c r="A5531" s="259"/>
      <c r="B5531" s="259"/>
      <c r="C5531" s="259"/>
      <c r="D5531" s="259"/>
      <c r="E5531" s="259"/>
      <c r="F5531" s="270"/>
      <c r="G5531" s="259"/>
      <c r="H5531" s="259"/>
      <c r="I5531" s="259"/>
      <c r="J5531" s="259"/>
    </row>
    <row r="5532" spans="1:10">
      <c r="A5532" s="259"/>
      <c r="B5532" s="259"/>
      <c r="C5532" s="259"/>
      <c r="D5532" s="259"/>
      <c r="E5532" s="259"/>
      <c r="F5532" s="270"/>
      <c r="G5532" s="259"/>
      <c r="H5532" s="259"/>
      <c r="I5532" s="259"/>
      <c r="J5532" s="259"/>
    </row>
    <row r="5533" spans="1:10">
      <c r="A5533" s="259"/>
      <c r="B5533" s="259"/>
      <c r="C5533" s="259"/>
      <c r="D5533" s="259"/>
      <c r="E5533" s="259"/>
      <c r="F5533" s="270"/>
      <c r="G5533" s="259"/>
      <c r="H5533" s="259"/>
      <c r="I5533" s="259"/>
      <c r="J5533" s="259"/>
    </row>
    <row r="5534" spans="1:10">
      <c r="A5534" s="259"/>
      <c r="B5534" s="259"/>
      <c r="C5534" s="259"/>
      <c r="D5534" s="259"/>
      <c r="E5534" s="259"/>
      <c r="F5534" s="270"/>
      <c r="G5534" s="259"/>
      <c r="H5534" s="259"/>
      <c r="I5534" s="259"/>
      <c r="J5534" s="259"/>
    </row>
    <row r="5535" spans="1:10">
      <c r="A5535" s="259"/>
      <c r="B5535" s="259"/>
      <c r="C5535" s="259"/>
      <c r="D5535" s="259"/>
      <c r="E5535" s="259"/>
      <c r="F5535" s="270"/>
      <c r="G5535" s="259"/>
      <c r="H5535" s="259"/>
      <c r="I5535" s="259"/>
      <c r="J5535" s="259"/>
    </row>
    <row r="5536" spans="1:10">
      <c r="A5536" s="259"/>
      <c r="B5536" s="259"/>
      <c r="C5536" s="259"/>
      <c r="D5536" s="259"/>
      <c r="E5536" s="259"/>
      <c r="F5536" s="270"/>
      <c r="G5536" s="259"/>
      <c r="H5536" s="259"/>
      <c r="I5536" s="259"/>
      <c r="J5536" s="259"/>
    </row>
    <row r="5537" spans="1:10">
      <c r="A5537" s="259"/>
      <c r="B5537" s="259"/>
      <c r="C5537" s="259"/>
      <c r="D5537" s="259"/>
      <c r="E5537" s="259"/>
      <c r="F5537" s="270"/>
      <c r="G5537" s="259"/>
      <c r="H5537" s="259"/>
      <c r="I5537" s="259"/>
      <c r="J5537" s="259"/>
    </row>
    <row r="5538" spans="1:10">
      <c r="A5538" s="259"/>
      <c r="B5538" s="259"/>
      <c r="C5538" s="259"/>
      <c r="D5538" s="259"/>
      <c r="E5538" s="259"/>
      <c r="F5538" s="270"/>
      <c r="G5538" s="259"/>
      <c r="H5538" s="259"/>
      <c r="I5538" s="259"/>
      <c r="J5538" s="259"/>
    </row>
    <row r="5539" spans="1:10">
      <c r="A5539" s="259"/>
      <c r="B5539" s="259"/>
      <c r="C5539" s="259"/>
      <c r="D5539" s="259"/>
      <c r="E5539" s="259"/>
      <c r="F5539" s="270"/>
      <c r="G5539" s="259"/>
      <c r="H5539" s="259"/>
      <c r="I5539" s="259"/>
      <c r="J5539" s="259"/>
    </row>
    <row r="5540" spans="1:10">
      <c r="A5540" s="259"/>
      <c r="B5540" s="259"/>
      <c r="C5540" s="259"/>
      <c r="D5540" s="259"/>
      <c r="E5540" s="259"/>
      <c r="F5540" s="270"/>
      <c r="G5540" s="259"/>
      <c r="H5540" s="259"/>
      <c r="I5540" s="259"/>
      <c r="J5540" s="259"/>
    </row>
    <row r="5541" spans="1:10">
      <c r="A5541" s="259"/>
      <c r="B5541" s="259"/>
      <c r="C5541" s="259"/>
      <c r="D5541" s="259"/>
      <c r="E5541" s="259"/>
      <c r="F5541" s="270"/>
      <c r="G5541" s="259"/>
      <c r="H5541" s="259"/>
      <c r="I5541" s="259"/>
      <c r="J5541" s="259"/>
    </row>
    <row r="5542" spans="1:10">
      <c r="A5542" s="259"/>
      <c r="B5542" s="259"/>
      <c r="C5542" s="259"/>
      <c r="D5542" s="259"/>
      <c r="E5542" s="259"/>
      <c r="F5542" s="270"/>
      <c r="G5542" s="259"/>
      <c r="H5542" s="259"/>
      <c r="I5542" s="259"/>
      <c r="J5542" s="259"/>
    </row>
    <row r="5543" spans="1:10">
      <c r="A5543" s="259"/>
      <c r="B5543" s="259"/>
      <c r="C5543" s="259"/>
      <c r="D5543" s="259"/>
      <c r="E5543" s="259"/>
      <c r="F5543" s="270"/>
      <c r="G5543" s="259"/>
      <c r="H5543" s="259"/>
      <c r="I5543" s="259"/>
      <c r="J5543" s="259"/>
    </row>
    <row r="5544" spans="1:10">
      <c r="A5544" s="259"/>
      <c r="B5544" s="259"/>
      <c r="C5544" s="259"/>
      <c r="D5544" s="259"/>
      <c r="E5544" s="259"/>
      <c r="F5544" s="270"/>
      <c r="G5544" s="259"/>
      <c r="H5544" s="259"/>
      <c r="I5544" s="259"/>
      <c r="J5544" s="259"/>
    </row>
    <row r="5545" spans="1:10">
      <c r="A5545" s="259"/>
      <c r="B5545" s="259"/>
      <c r="C5545" s="259"/>
      <c r="D5545" s="259"/>
      <c r="E5545" s="259"/>
      <c r="F5545" s="270"/>
      <c r="G5545" s="259"/>
      <c r="H5545" s="259"/>
      <c r="I5545" s="259"/>
      <c r="J5545" s="259"/>
    </row>
    <row r="5546" spans="1:10">
      <c r="A5546" s="259"/>
      <c r="B5546" s="259"/>
      <c r="C5546" s="259"/>
      <c r="D5546" s="259"/>
      <c r="E5546" s="259"/>
      <c r="F5546" s="270"/>
      <c r="G5546" s="259"/>
      <c r="H5546" s="259"/>
      <c r="I5546" s="259"/>
      <c r="J5546" s="259"/>
    </row>
    <row r="5547" spans="1:10">
      <c r="A5547" s="259"/>
      <c r="B5547" s="259"/>
      <c r="C5547" s="259"/>
      <c r="D5547" s="259"/>
      <c r="E5547" s="259"/>
      <c r="F5547" s="270"/>
      <c r="G5547" s="259"/>
      <c r="H5547" s="259"/>
      <c r="I5547" s="259"/>
      <c r="J5547" s="259"/>
    </row>
    <row r="5548" spans="1:10">
      <c r="A5548" s="259"/>
      <c r="B5548" s="259"/>
      <c r="C5548" s="259"/>
      <c r="D5548" s="259"/>
      <c r="E5548" s="259"/>
      <c r="F5548" s="270"/>
      <c r="G5548" s="259"/>
      <c r="H5548" s="259"/>
      <c r="I5548" s="259"/>
      <c r="J5548" s="259"/>
    </row>
    <row r="5549" spans="1:10">
      <c r="A5549" s="259"/>
      <c r="B5549" s="259"/>
      <c r="C5549" s="259"/>
      <c r="D5549" s="259"/>
      <c r="E5549" s="259"/>
      <c r="F5549" s="270"/>
      <c r="G5549" s="259"/>
      <c r="H5549" s="259"/>
      <c r="I5549" s="259"/>
      <c r="J5549" s="259"/>
    </row>
    <row r="5550" spans="1:10">
      <c r="A5550" s="259"/>
      <c r="B5550" s="259"/>
      <c r="C5550" s="259"/>
      <c r="D5550" s="259"/>
      <c r="E5550" s="259"/>
      <c r="F5550" s="270"/>
      <c r="G5550" s="259"/>
      <c r="H5550" s="259"/>
      <c r="I5550" s="259"/>
      <c r="J5550" s="259"/>
    </row>
    <row r="5551" spans="1:10">
      <c r="A5551" s="259"/>
      <c r="B5551" s="259"/>
      <c r="C5551" s="259"/>
      <c r="D5551" s="259"/>
      <c r="E5551" s="259"/>
      <c r="F5551" s="270"/>
      <c r="G5551" s="259"/>
      <c r="H5551" s="259"/>
      <c r="I5551" s="259"/>
      <c r="J5551" s="259"/>
    </row>
    <row r="5552" spans="1:10">
      <c r="A5552" s="259"/>
      <c r="B5552" s="259"/>
      <c r="C5552" s="259"/>
      <c r="D5552" s="259"/>
      <c r="E5552" s="259"/>
      <c r="F5552" s="270"/>
      <c r="G5552" s="259"/>
      <c r="H5552" s="259"/>
      <c r="I5552" s="259"/>
      <c r="J5552" s="259"/>
    </row>
    <row r="5553" spans="1:10">
      <c r="A5553" s="259"/>
      <c r="B5553" s="259"/>
      <c r="C5553" s="259"/>
      <c r="D5553" s="259"/>
      <c r="E5553" s="259"/>
      <c r="F5553" s="270"/>
      <c r="G5553" s="259"/>
      <c r="H5553" s="259"/>
      <c r="I5553" s="259"/>
      <c r="J5553" s="259"/>
    </row>
    <row r="5554" spans="1:10">
      <c r="A5554" s="259"/>
      <c r="B5554" s="259"/>
      <c r="C5554" s="259"/>
      <c r="D5554" s="259"/>
      <c r="E5554" s="259"/>
      <c r="F5554" s="270"/>
      <c r="G5554" s="259"/>
      <c r="H5554" s="259"/>
      <c r="I5554" s="259"/>
      <c r="J5554" s="259"/>
    </row>
    <row r="5555" spans="1:10">
      <c r="A5555" s="259"/>
      <c r="B5555" s="259"/>
      <c r="C5555" s="259"/>
      <c r="D5555" s="259"/>
      <c r="E5555" s="259"/>
      <c r="F5555" s="270"/>
      <c r="G5555" s="259"/>
      <c r="H5555" s="259"/>
      <c r="I5555" s="259"/>
      <c r="J5555" s="259"/>
    </row>
    <row r="5556" spans="1:10">
      <c r="A5556" s="259"/>
      <c r="B5556" s="259"/>
      <c r="C5556" s="259"/>
      <c r="D5556" s="259"/>
      <c r="E5556" s="259"/>
      <c r="F5556" s="270"/>
      <c r="G5556" s="259"/>
      <c r="H5556" s="259"/>
      <c r="I5556" s="259"/>
      <c r="J5556" s="259"/>
    </row>
    <row r="5557" spans="1:10">
      <c r="A5557" s="259"/>
      <c r="B5557" s="259"/>
      <c r="C5557" s="259"/>
      <c r="D5557" s="259"/>
      <c r="E5557" s="259"/>
      <c r="F5557" s="270"/>
      <c r="G5557" s="259"/>
      <c r="H5557" s="259"/>
      <c r="I5557" s="259"/>
      <c r="J5557" s="259"/>
    </row>
    <row r="5558" spans="1:10">
      <c r="A5558" s="259"/>
      <c r="B5558" s="259"/>
      <c r="C5558" s="259"/>
      <c r="D5558" s="259"/>
      <c r="E5558" s="259"/>
      <c r="F5558" s="270"/>
      <c r="G5558" s="259"/>
      <c r="H5558" s="259"/>
      <c r="I5558" s="259"/>
      <c r="J5558" s="259"/>
    </row>
    <row r="5559" spans="1:10">
      <c r="A5559" s="259"/>
      <c r="B5559" s="259"/>
      <c r="C5559" s="259"/>
      <c r="D5559" s="259"/>
      <c r="E5559" s="259"/>
      <c r="F5559" s="270"/>
      <c r="G5559" s="259"/>
      <c r="H5559" s="259"/>
      <c r="I5559" s="259"/>
      <c r="J5559" s="259"/>
    </row>
    <row r="5560" spans="1:10">
      <c r="A5560" s="259"/>
      <c r="B5560" s="259"/>
      <c r="C5560" s="259"/>
      <c r="D5560" s="259"/>
      <c r="E5560" s="259"/>
      <c r="F5560" s="270"/>
      <c r="G5560" s="259"/>
      <c r="H5560" s="259"/>
      <c r="I5560" s="259"/>
      <c r="J5560" s="259"/>
    </row>
    <row r="5561" spans="1:10">
      <c r="A5561" s="259"/>
      <c r="B5561" s="259"/>
      <c r="C5561" s="259"/>
      <c r="D5561" s="259"/>
      <c r="E5561" s="259"/>
      <c r="F5561" s="270"/>
      <c r="G5561" s="259"/>
      <c r="H5561" s="259"/>
      <c r="I5561" s="259"/>
      <c r="J5561" s="259"/>
    </row>
    <row r="5562" spans="1:10">
      <c r="A5562" s="259"/>
      <c r="B5562" s="259"/>
      <c r="C5562" s="259"/>
      <c r="D5562" s="259"/>
      <c r="E5562" s="259"/>
      <c r="F5562" s="270"/>
      <c r="G5562" s="259"/>
      <c r="H5562" s="259"/>
      <c r="I5562" s="259"/>
      <c r="J5562" s="259"/>
    </row>
    <row r="5563" spans="1:10">
      <c r="A5563" s="259"/>
      <c r="B5563" s="259"/>
      <c r="C5563" s="259"/>
      <c r="D5563" s="259"/>
      <c r="E5563" s="259"/>
      <c r="F5563" s="270"/>
      <c r="G5563" s="259"/>
      <c r="H5563" s="259"/>
      <c r="I5563" s="259"/>
      <c r="J5563" s="259"/>
    </row>
    <row r="5564" spans="1:10">
      <c r="A5564" s="259"/>
      <c r="B5564" s="259"/>
      <c r="C5564" s="259"/>
      <c r="D5564" s="259"/>
      <c r="E5564" s="259"/>
      <c r="F5564" s="270"/>
      <c r="G5564" s="259"/>
      <c r="H5564" s="259"/>
      <c r="I5564" s="259"/>
      <c r="J5564" s="259"/>
    </row>
    <row r="5565" spans="1:10">
      <c r="A5565" s="259"/>
      <c r="B5565" s="259"/>
      <c r="C5565" s="259"/>
      <c r="D5565" s="259"/>
      <c r="E5565" s="259"/>
      <c r="F5565" s="270"/>
      <c r="G5565" s="259"/>
      <c r="H5565" s="259"/>
      <c r="I5565" s="259"/>
      <c r="J5565" s="259"/>
    </row>
    <row r="5566" spans="1:10">
      <c r="A5566" s="259"/>
      <c r="B5566" s="259"/>
      <c r="C5566" s="259"/>
      <c r="D5566" s="259"/>
      <c r="E5566" s="259"/>
      <c r="F5566" s="270"/>
      <c r="G5566" s="259"/>
      <c r="H5566" s="259"/>
      <c r="I5566" s="259"/>
      <c r="J5566" s="259"/>
    </row>
    <row r="5567" spans="1:10">
      <c r="A5567" s="259"/>
      <c r="B5567" s="259"/>
      <c r="C5567" s="259"/>
      <c r="D5567" s="259"/>
      <c r="E5567" s="259"/>
      <c r="F5567" s="270"/>
      <c r="G5567" s="259"/>
      <c r="H5567" s="259"/>
      <c r="I5567" s="259"/>
      <c r="J5567" s="259"/>
    </row>
    <row r="5568" spans="1:10">
      <c r="A5568" s="259"/>
      <c r="B5568" s="259"/>
      <c r="C5568" s="259"/>
      <c r="D5568" s="259"/>
      <c r="E5568" s="259"/>
      <c r="F5568" s="270"/>
      <c r="G5568" s="259"/>
      <c r="H5568" s="259"/>
      <c r="I5568" s="259"/>
      <c r="J5568" s="259"/>
    </row>
    <row r="5569" spans="1:10">
      <c r="A5569" s="259"/>
      <c r="B5569" s="259"/>
      <c r="C5569" s="259"/>
      <c r="D5569" s="259"/>
      <c r="E5569" s="259"/>
      <c r="F5569" s="270"/>
      <c r="G5569" s="259"/>
      <c r="H5569" s="259"/>
      <c r="I5569" s="259"/>
      <c r="J5569" s="259"/>
    </row>
    <row r="5570" spans="1:10">
      <c r="A5570" s="259"/>
      <c r="B5570" s="259"/>
      <c r="C5570" s="259"/>
      <c r="D5570" s="259"/>
      <c r="E5570" s="259"/>
      <c r="F5570" s="270"/>
      <c r="G5570" s="259"/>
      <c r="H5570" s="259"/>
      <c r="I5570" s="259"/>
      <c r="J5570" s="259"/>
    </row>
    <row r="5571" spans="1:10">
      <c r="A5571" s="259"/>
      <c r="B5571" s="259"/>
      <c r="C5571" s="259"/>
      <c r="D5571" s="259"/>
      <c r="E5571" s="259"/>
      <c r="F5571" s="270"/>
      <c r="G5571" s="259"/>
      <c r="H5571" s="259"/>
      <c r="I5571" s="259"/>
      <c r="J5571" s="259"/>
    </row>
    <row r="5572" spans="1:10">
      <c r="A5572" s="259"/>
      <c r="B5572" s="259"/>
      <c r="C5572" s="259"/>
      <c r="D5572" s="259"/>
      <c r="E5572" s="259"/>
      <c r="F5572" s="270"/>
      <c r="G5572" s="259"/>
      <c r="H5572" s="259"/>
      <c r="I5572" s="259"/>
      <c r="J5572" s="259"/>
    </row>
    <row r="5573" spans="1:10">
      <c r="A5573" s="259"/>
      <c r="B5573" s="259"/>
      <c r="C5573" s="259"/>
      <c r="D5573" s="259"/>
      <c r="E5573" s="259"/>
      <c r="F5573" s="270"/>
      <c r="G5573" s="259"/>
      <c r="H5573" s="259"/>
      <c r="I5573" s="259"/>
      <c r="J5573" s="259"/>
    </row>
    <row r="5574" spans="1:10">
      <c r="A5574" s="259"/>
      <c r="B5574" s="259"/>
      <c r="C5574" s="259"/>
      <c r="D5574" s="259"/>
      <c r="E5574" s="259"/>
      <c r="F5574" s="270"/>
      <c r="G5574" s="259"/>
      <c r="H5574" s="259"/>
      <c r="I5574" s="259"/>
      <c r="J5574" s="259"/>
    </row>
    <row r="5575" spans="1:10">
      <c r="A5575" s="259"/>
      <c r="B5575" s="259"/>
      <c r="C5575" s="259"/>
      <c r="D5575" s="259"/>
      <c r="E5575" s="259"/>
      <c r="F5575" s="270"/>
      <c r="G5575" s="259"/>
      <c r="H5575" s="259"/>
      <c r="I5575" s="259"/>
      <c r="J5575" s="259"/>
    </row>
    <row r="5576" spans="1:10">
      <c r="A5576" s="259"/>
      <c r="B5576" s="259"/>
      <c r="C5576" s="259"/>
      <c r="D5576" s="259"/>
      <c r="E5576" s="259"/>
      <c r="F5576" s="270"/>
      <c r="G5576" s="259"/>
      <c r="H5576" s="259"/>
      <c r="I5576" s="259"/>
      <c r="J5576" s="259"/>
    </row>
    <row r="5577" spans="1:10">
      <c r="A5577" s="259"/>
      <c r="B5577" s="259"/>
      <c r="C5577" s="259"/>
      <c r="D5577" s="259"/>
      <c r="E5577" s="259"/>
      <c r="F5577" s="270"/>
      <c r="G5577" s="259"/>
      <c r="H5577" s="259"/>
      <c r="I5577" s="259"/>
      <c r="J5577" s="259"/>
    </row>
    <row r="5578" spans="1:10">
      <c r="A5578" s="259"/>
      <c r="B5578" s="259"/>
      <c r="C5578" s="259"/>
      <c r="D5578" s="259"/>
      <c r="E5578" s="259"/>
      <c r="F5578" s="270"/>
      <c r="G5578" s="259"/>
      <c r="H5578" s="259"/>
      <c r="I5578" s="259"/>
      <c r="J5578" s="259"/>
    </row>
    <row r="5579" spans="1:10">
      <c r="A5579" s="259"/>
      <c r="B5579" s="259"/>
      <c r="C5579" s="259"/>
      <c r="D5579" s="259"/>
      <c r="E5579" s="259"/>
      <c r="F5579" s="270"/>
      <c r="G5579" s="259"/>
      <c r="H5579" s="259"/>
      <c r="I5579" s="259"/>
      <c r="J5579" s="259"/>
    </row>
    <row r="5580" spans="1:10">
      <c r="A5580" s="259"/>
      <c r="B5580" s="259"/>
      <c r="C5580" s="259"/>
      <c r="D5580" s="259"/>
      <c r="E5580" s="259"/>
      <c r="F5580" s="270"/>
      <c r="G5580" s="259"/>
      <c r="H5580" s="259"/>
      <c r="I5580" s="259"/>
      <c r="J5580" s="259"/>
    </row>
    <row r="5581" spans="1:10">
      <c r="A5581" s="259"/>
      <c r="B5581" s="259"/>
      <c r="C5581" s="259"/>
      <c r="D5581" s="259"/>
      <c r="E5581" s="259"/>
      <c r="F5581" s="270"/>
      <c r="G5581" s="259"/>
      <c r="H5581" s="259"/>
      <c r="I5581" s="259"/>
      <c r="J5581" s="259"/>
    </row>
    <row r="5582" spans="1:10">
      <c r="A5582" s="259"/>
      <c r="B5582" s="259"/>
      <c r="C5582" s="259"/>
      <c r="D5582" s="259"/>
      <c r="E5582" s="259"/>
      <c r="F5582" s="270"/>
      <c r="G5582" s="259"/>
      <c r="H5582" s="259"/>
      <c r="I5582" s="259"/>
      <c r="J5582" s="259"/>
    </row>
    <row r="5583" spans="1:10">
      <c r="A5583" s="259"/>
      <c r="B5583" s="259"/>
      <c r="C5583" s="259"/>
      <c r="D5583" s="259"/>
      <c r="E5583" s="259"/>
      <c r="F5583" s="270"/>
      <c r="G5583" s="259"/>
      <c r="H5583" s="259"/>
      <c r="I5583" s="259"/>
      <c r="J5583" s="259"/>
    </row>
    <row r="5584" spans="1:10">
      <c r="A5584" s="259"/>
      <c r="B5584" s="259"/>
      <c r="C5584" s="259"/>
      <c r="D5584" s="259"/>
      <c r="E5584" s="259"/>
      <c r="F5584" s="270"/>
      <c r="G5584" s="259"/>
      <c r="H5584" s="259"/>
      <c r="I5584" s="259"/>
      <c r="J5584" s="259"/>
    </row>
    <row r="5585" spans="1:10">
      <c r="A5585" s="259"/>
      <c r="B5585" s="259"/>
      <c r="C5585" s="259"/>
      <c r="D5585" s="259"/>
      <c r="E5585" s="259"/>
      <c r="F5585" s="270"/>
      <c r="G5585" s="259"/>
      <c r="H5585" s="259"/>
      <c r="I5585" s="259"/>
      <c r="J5585" s="259"/>
    </row>
    <row r="5586" spans="1:10">
      <c r="A5586" s="259"/>
      <c r="B5586" s="259"/>
      <c r="C5586" s="259"/>
      <c r="D5586" s="259"/>
      <c r="E5586" s="259"/>
      <c r="F5586" s="270"/>
      <c r="G5586" s="259"/>
      <c r="H5586" s="259"/>
      <c r="I5586" s="259"/>
      <c r="J5586" s="259"/>
    </row>
    <row r="5587" spans="1:10">
      <c r="A5587" s="259"/>
      <c r="B5587" s="259"/>
      <c r="C5587" s="259"/>
      <c r="D5587" s="259"/>
      <c r="E5587" s="259"/>
      <c r="F5587" s="270"/>
      <c r="G5587" s="259"/>
      <c r="H5587" s="259"/>
      <c r="I5587" s="259"/>
      <c r="J5587" s="259"/>
    </row>
    <row r="5588" spans="1:10">
      <c r="A5588" s="259"/>
      <c r="B5588" s="259"/>
      <c r="C5588" s="259"/>
      <c r="D5588" s="259"/>
      <c r="E5588" s="259"/>
      <c r="F5588" s="270"/>
      <c r="G5588" s="259"/>
      <c r="H5588" s="259"/>
      <c r="I5588" s="259"/>
      <c r="J5588" s="259"/>
    </row>
    <row r="5589" spans="1:10">
      <c r="A5589" s="259"/>
      <c r="B5589" s="259"/>
      <c r="C5589" s="259"/>
      <c r="D5589" s="259"/>
      <c r="E5589" s="259"/>
      <c r="F5589" s="270"/>
      <c r="G5589" s="259"/>
      <c r="H5589" s="259"/>
      <c r="I5589" s="259"/>
      <c r="J5589" s="259"/>
    </row>
    <row r="5590" spans="1:10">
      <c r="A5590" s="259"/>
      <c r="B5590" s="259"/>
      <c r="C5590" s="259"/>
      <c r="D5590" s="259"/>
      <c r="E5590" s="259"/>
      <c r="F5590" s="270"/>
      <c r="G5590" s="259"/>
      <c r="H5590" s="259"/>
      <c r="I5590" s="259"/>
      <c r="J5590" s="259"/>
    </row>
    <row r="5591" spans="1:10">
      <c r="A5591" s="259"/>
      <c r="B5591" s="259"/>
      <c r="C5591" s="259"/>
      <c r="D5591" s="259"/>
      <c r="E5591" s="259"/>
      <c r="F5591" s="270"/>
      <c r="G5591" s="259"/>
      <c r="H5591" s="259"/>
      <c r="I5591" s="259"/>
      <c r="J5591" s="259"/>
    </row>
    <row r="5592" spans="1:10">
      <c r="A5592" s="259"/>
      <c r="B5592" s="259"/>
      <c r="C5592" s="259"/>
      <c r="D5592" s="259"/>
      <c r="E5592" s="259"/>
      <c r="F5592" s="270"/>
      <c r="G5592" s="259"/>
      <c r="H5592" s="259"/>
      <c r="I5592" s="259"/>
      <c r="J5592" s="259"/>
    </row>
    <row r="5593" spans="1:10">
      <c r="A5593" s="259"/>
      <c r="B5593" s="259"/>
      <c r="C5593" s="259"/>
      <c r="D5593" s="259"/>
      <c r="E5593" s="259"/>
      <c r="F5593" s="270"/>
      <c r="G5593" s="259"/>
      <c r="H5593" s="259"/>
      <c r="I5593" s="259"/>
      <c r="J5593" s="259"/>
    </row>
    <row r="5594" spans="1:10">
      <c r="A5594" s="259"/>
      <c r="B5594" s="259"/>
      <c r="C5594" s="259"/>
      <c r="D5594" s="259"/>
      <c r="E5594" s="259"/>
      <c r="F5594" s="270"/>
      <c r="G5594" s="259"/>
      <c r="H5594" s="259"/>
      <c r="I5594" s="259"/>
      <c r="J5594" s="259"/>
    </row>
    <row r="5595" spans="1:10">
      <c r="A5595" s="259"/>
      <c r="B5595" s="259"/>
      <c r="C5595" s="259"/>
      <c r="D5595" s="259"/>
      <c r="E5595" s="259"/>
      <c r="F5595" s="270"/>
      <c r="G5595" s="259"/>
      <c r="H5595" s="259"/>
      <c r="I5595" s="259"/>
      <c r="J5595" s="259"/>
    </row>
    <row r="5596" spans="1:10">
      <c r="A5596" s="259"/>
      <c r="B5596" s="259"/>
      <c r="C5596" s="259"/>
      <c r="D5596" s="259"/>
      <c r="E5596" s="259"/>
      <c r="F5596" s="270"/>
      <c r="G5596" s="259"/>
      <c r="H5596" s="259"/>
      <c r="I5596" s="259"/>
      <c r="J5596" s="259"/>
    </row>
    <row r="5597" spans="1:10">
      <c r="A5597" s="259"/>
      <c r="B5597" s="259"/>
      <c r="C5597" s="259"/>
      <c r="D5597" s="259"/>
      <c r="E5597" s="259"/>
      <c r="F5597" s="270"/>
      <c r="G5597" s="259"/>
      <c r="H5597" s="259"/>
      <c r="I5597" s="259"/>
      <c r="J5597" s="259"/>
    </row>
    <row r="5598" spans="1:10">
      <c r="A5598" s="259"/>
      <c r="B5598" s="259"/>
      <c r="C5598" s="259"/>
      <c r="D5598" s="259"/>
      <c r="E5598" s="259"/>
      <c r="F5598" s="270"/>
      <c r="G5598" s="259"/>
      <c r="H5598" s="259"/>
      <c r="I5598" s="259"/>
      <c r="J5598" s="259"/>
    </row>
    <row r="5599" spans="1:10">
      <c r="A5599" s="259"/>
      <c r="B5599" s="259"/>
      <c r="C5599" s="259"/>
      <c r="D5599" s="259"/>
      <c r="E5599" s="259"/>
      <c r="F5599" s="270"/>
      <c r="G5599" s="259"/>
      <c r="H5599" s="259"/>
      <c r="I5599" s="259"/>
      <c r="J5599" s="259"/>
    </row>
    <row r="5600" spans="1:10">
      <c r="A5600" s="259"/>
      <c r="B5600" s="259"/>
      <c r="C5600" s="259"/>
      <c r="D5600" s="259"/>
      <c r="E5600" s="259"/>
      <c r="F5600" s="270"/>
      <c r="G5600" s="259"/>
      <c r="H5600" s="259"/>
      <c r="I5600" s="259"/>
      <c r="J5600" s="259"/>
    </row>
    <row r="5601" spans="1:10">
      <c r="A5601" s="259"/>
      <c r="B5601" s="259"/>
      <c r="C5601" s="259"/>
      <c r="D5601" s="259"/>
      <c r="E5601" s="259"/>
      <c r="F5601" s="270"/>
      <c r="G5601" s="259"/>
      <c r="H5601" s="259"/>
      <c r="I5601" s="259"/>
      <c r="J5601" s="259"/>
    </row>
    <row r="5602" spans="1:10">
      <c r="A5602" s="259"/>
      <c r="B5602" s="259"/>
      <c r="C5602" s="259"/>
      <c r="D5602" s="259"/>
      <c r="E5602" s="259"/>
      <c r="F5602" s="270"/>
      <c r="G5602" s="259"/>
      <c r="H5602" s="259"/>
      <c r="I5602" s="259"/>
      <c r="J5602" s="259"/>
    </row>
    <row r="5603" spans="1:10">
      <c r="A5603" s="259"/>
      <c r="B5603" s="259"/>
      <c r="C5603" s="259"/>
      <c r="D5603" s="259"/>
      <c r="E5603" s="259"/>
      <c r="F5603" s="270"/>
      <c r="G5603" s="259"/>
      <c r="H5603" s="259"/>
      <c r="I5603" s="259"/>
      <c r="J5603" s="259"/>
    </row>
    <row r="5604" spans="1:10">
      <c r="A5604" s="259"/>
      <c r="B5604" s="259"/>
      <c r="C5604" s="259"/>
      <c r="D5604" s="259"/>
      <c r="E5604" s="259"/>
      <c r="F5604" s="270"/>
      <c r="G5604" s="259"/>
      <c r="H5604" s="259"/>
      <c r="I5604" s="259"/>
      <c r="J5604" s="259"/>
    </row>
    <row r="5605" spans="1:10">
      <c r="A5605" s="259"/>
      <c r="B5605" s="259"/>
      <c r="C5605" s="259"/>
      <c r="D5605" s="259"/>
      <c r="E5605" s="259"/>
      <c r="F5605" s="270"/>
      <c r="G5605" s="259"/>
      <c r="H5605" s="259"/>
      <c r="I5605" s="259"/>
      <c r="J5605" s="259"/>
    </row>
    <row r="5606" spans="1:10">
      <c r="A5606" s="259"/>
      <c r="B5606" s="259"/>
      <c r="C5606" s="259"/>
      <c r="D5606" s="259"/>
      <c r="E5606" s="259"/>
      <c r="F5606" s="270"/>
      <c r="G5606" s="259"/>
      <c r="H5606" s="259"/>
      <c r="I5606" s="259"/>
      <c r="J5606" s="259"/>
    </row>
    <row r="5607" spans="1:10">
      <c r="A5607" s="259"/>
      <c r="B5607" s="259"/>
      <c r="C5607" s="259"/>
      <c r="D5607" s="259"/>
      <c r="E5607" s="259"/>
      <c r="F5607" s="270"/>
      <c r="G5607" s="259"/>
      <c r="H5607" s="259"/>
      <c r="I5607" s="259"/>
      <c r="J5607" s="259"/>
    </row>
    <row r="5608" spans="1:10">
      <c r="A5608" s="259"/>
      <c r="B5608" s="259"/>
      <c r="C5608" s="259"/>
      <c r="D5608" s="259"/>
      <c r="E5608" s="259"/>
      <c r="F5608" s="270"/>
      <c r="G5608" s="259"/>
      <c r="H5608" s="259"/>
      <c r="I5608" s="259"/>
      <c r="J5608" s="259"/>
    </row>
    <row r="5609" spans="1:10">
      <c r="A5609" s="259"/>
      <c r="B5609" s="259"/>
      <c r="C5609" s="259"/>
      <c r="D5609" s="259"/>
      <c r="E5609" s="259"/>
      <c r="F5609" s="270"/>
      <c r="G5609" s="259"/>
      <c r="H5609" s="259"/>
      <c r="I5609" s="259"/>
      <c r="J5609" s="259"/>
    </row>
    <row r="5610" spans="1:10">
      <c r="A5610" s="259"/>
      <c r="B5610" s="259"/>
      <c r="C5610" s="259"/>
      <c r="D5610" s="259"/>
      <c r="E5610" s="259"/>
      <c r="F5610" s="270"/>
      <c r="G5610" s="259"/>
      <c r="H5610" s="259"/>
      <c r="I5610" s="259"/>
      <c r="J5610" s="259"/>
    </row>
    <row r="5611" spans="1:10">
      <c r="A5611" s="259"/>
      <c r="B5611" s="259"/>
      <c r="C5611" s="259"/>
      <c r="D5611" s="259"/>
      <c r="E5611" s="259"/>
      <c r="F5611" s="270"/>
      <c r="G5611" s="259"/>
      <c r="H5611" s="259"/>
      <c r="I5611" s="259"/>
      <c r="J5611" s="259"/>
    </row>
    <row r="5612" spans="1:10">
      <c r="A5612" s="259"/>
      <c r="B5612" s="259"/>
      <c r="C5612" s="259"/>
      <c r="D5612" s="259"/>
      <c r="E5612" s="259"/>
      <c r="F5612" s="270"/>
      <c r="G5612" s="259"/>
      <c r="H5612" s="259"/>
      <c r="I5612" s="259"/>
      <c r="J5612" s="259"/>
    </row>
    <row r="5613" spans="1:10">
      <c r="A5613" s="259"/>
      <c r="B5613" s="259"/>
      <c r="C5613" s="259"/>
      <c r="D5613" s="259"/>
      <c r="E5613" s="259"/>
      <c r="F5613" s="270"/>
      <c r="G5613" s="259"/>
      <c r="H5613" s="259"/>
      <c r="I5613" s="259"/>
      <c r="J5613" s="259"/>
    </row>
    <row r="5614" spans="1:10">
      <c r="A5614" s="259"/>
      <c r="B5614" s="259"/>
      <c r="C5614" s="259"/>
      <c r="D5614" s="259"/>
      <c r="E5614" s="259"/>
      <c r="F5614" s="270"/>
      <c r="G5614" s="259"/>
      <c r="H5614" s="259"/>
      <c r="I5614" s="259"/>
      <c r="J5614" s="259"/>
    </row>
    <row r="5615" spans="1:10">
      <c r="A5615" s="259"/>
      <c r="B5615" s="259"/>
      <c r="C5615" s="259"/>
      <c r="D5615" s="259"/>
      <c r="E5615" s="259"/>
      <c r="F5615" s="270"/>
      <c r="G5615" s="259"/>
      <c r="H5615" s="259"/>
      <c r="I5615" s="259"/>
      <c r="J5615" s="259"/>
    </row>
    <row r="5616" spans="1:10">
      <c r="A5616" s="259"/>
      <c r="B5616" s="259"/>
      <c r="C5616" s="259"/>
      <c r="D5616" s="259"/>
      <c r="E5616" s="259"/>
      <c r="F5616" s="270"/>
      <c r="G5616" s="259"/>
      <c r="H5616" s="259"/>
      <c r="I5616" s="259"/>
      <c r="J5616" s="259"/>
    </row>
    <row r="5617" spans="1:10">
      <c r="A5617" s="259"/>
      <c r="B5617" s="259"/>
      <c r="C5617" s="259"/>
      <c r="D5617" s="259"/>
      <c r="E5617" s="259"/>
      <c r="F5617" s="270"/>
      <c r="G5617" s="259"/>
      <c r="H5617" s="259"/>
      <c r="I5617" s="259"/>
      <c r="J5617" s="259"/>
    </row>
    <row r="5618" spans="1:10">
      <c r="A5618" s="259"/>
      <c r="B5618" s="259"/>
      <c r="C5618" s="259"/>
      <c r="D5618" s="259"/>
      <c r="E5618" s="259"/>
      <c r="F5618" s="270"/>
      <c r="G5618" s="259"/>
      <c r="H5618" s="259"/>
      <c r="I5618" s="259"/>
      <c r="J5618" s="259"/>
    </row>
    <row r="5619" spans="1:10">
      <c r="A5619" s="259"/>
      <c r="B5619" s="259"/>
      <c r="C5619" s="259"/>
      <c r="D5619" s="259"/>
      <c r="E5619" s="259"/>
      <c r="F5619" s="270"/>
      <c r="G5619" s="259"/>
      <c r="H5619" s="259"/>
      <c r="I5619" s="259"/>
      <c r="J5619" s="259"/>
    </row>
    <row r="5620" spans="1:10">
      <c r="A5620" s="259"/>
      <c r="B5620" s="259"/>
      <c r="C5620" s="259"/>
      <c r="D5620" s="259"/>
      <c r="E5620" s="259"/>
      <c r="F5620" s="270"/>
      <c r="G5620" s="259"/>
      <c r="H5620" s="259"/>
      <c r="I5620" s="259"/>
      <c r="J5620" s="259"/>
    </row>
    <row r="5621" spans="1:10">
      <c r="A5621" s="259"/>
      <c r="B5621" s="259"/>
      <c r="C5621" s="259"/>
      <c r="D5621" s="259"/>
      <c r="E5621" s="259"/>
      <c r="F5621" s="270"/>
      <c r="G5621" s="259"/>
      <c r="H5621" s="259"/>
      <c r="I5621" s="259"/>
      <c r="J5621" s="259"/>
    </row>
    <row r="5622" spans="1:10">
      <c r="A5622" s="259"/>
      <c r="B5622" s="259"/>
      <c r="C5622" s="259"/>
      <c r="D5622" s="259"/>
      <c r="E5622" s="259"/>
      <c r="F5622" s="270"/>
      <c r="G5622" s="259"/>
      <c r="H5622" s="259"/>
      <c r="I5622" s="259"/>
      <c r="J5622" s="259"/>
    </row>
    <row r="5623" spans="1:10">
      <c r="A5623" s="259"/>
      <c r="B5623" s="259"/>
      <c r="C5623" s="259"/>
      <c r="D5623" s="259"/>
      <c r="E5623" s="259"/>
      <c r="F5623" s="270"/>
      <c r="G5623" s="259"/>
      <c r="H5623" s="259"/>
      <c r="I5623" s="259"/>
      <c r="J5623" s="259"/>
    </row>
    <row r="5624" spans="1:10">
      <c r="A5624" s="259"/>
      <c r="B5624" s="259"/>
      <c r="C5624" s="259"/>
      <c r="D5624" s="259"/>
      <c r="E5624" s="259"/>
      <c r="F5624" s="270"/>
      <c r="G5624" s="259"/>
      <c r="H5624" s="259"/>
      <c r="I5624" s="259"/>
      <c r="J5624" s="259"/>
    </row>
    <row r="5625" spans="1:10">
      <c r="A5625" s="259"/>
      <c r="B5625" s="259"/>
      <c r="C5625" s="259"/>
      <c r="D5625" s="259"/>
      <c r="E5625" s="259"/>
      <c r="F5625" s="270"/>
      <c r="G5625" s="259"/>
      <c r="H5625" s="259"/>
      <c r="I5625" s="259"/>
      <c r="J5625" s="259"/>
    </row>
    <row r="5626" spans="1:10">
      <c r="A5626" s="259"/>
      <c r="B5626" s="259"/>
      <c r="C5626" s="259"/>
      <c r="D5626" s="259"/>
      <c r="E5626" s="259"/>
      <c r="F5626" s="270"/>
      <c r="G5626" s="259"/>
      <c r="H5626" s="259"/>
      <c r="I5626" s="259"/>
      <c r="J5626" s="259"/>
    </row>
    <row r="5627" spans="1:10">
      <c r="A5627" s="259"/>
      <c r="B5627" s="259"/>
      <c r="C5627" s="259"/>
      <c r="D5627" s="259"/>
      <c r="E5627" s="259"/>
      <c r="F5627" s="270"/>
      <c r="G5627" s="259"/>
      <c r="H5627" s="259"/>
      <c r="I5627" s="259"/>
      <c r="J5627" s="259"/>
    </row>
    <row r="5628" spans="1:10">
      <c r="A5628" s="259"/>
      <c r="B5628" s="259"/>
      <c r="C5628" s="259"/>
      <c r="D5628" s="259"/>
      <c r="E5628" s="259"/>
      <c r="F5628" s="270"/>
      <c r="G5628" s="259"/>
      <c r="H5628" s="259"/>
      <c r="I5628" s="259"/>
      <c r="J5628" s="259"/>
    </row>
    <row r="5629" spans="1:10">
      <c r="A5629" s="259"/>
      <c r="B5629" s="259"/>
      <c r="C5629" s="259"/>
      <c r="D5629" s="259"/>
      <c r="E5629" s="259"/>
      <c r="F5629" s="270"/>
      <c r="G5629" s="259"/>
      <c r="H5629" s="259"/>
      <c r="I5629" s="259"/>
      <c r="J5629" s="259"/>
    </row>
    <row r="5630" spans="1:10">
      <c r="A5630" s="259"/>
      <c r="B5630" s="259"/>
      <c r="C5630" s="259"/>
      <c r="D5630" s="259"/>
      <c r="E5630" s="259"/>
      <c r="F5630" s="270"/>
      <c r="G5630" s="259"/>
      <c r="H5630" s="259"/>
      <c r="I5630" s="259"/>
      <c r="J5630" s="259"/>
    </row>
    <row r="5631" spans="1:10">
      <c r="A5631" s="259"/>
      <c r="B5631" s="259"/>
      <c r="C5631" s="259"/>
      <c r="D5631" s="259"/>
      <c r="E5631" s="259"/>
      <c r="F5631" s="270"/>
      <c r="G5631" s="259"/>
      <c r="H5631" s="259"/>
      <c r="I5631" s="259"/>
      <c r="J5631" s="259"/>
    </row>
    <row r="5632" spans="1:10">
      <c r="A5632" s="259"/>
      <c r="B5632" s="259"/>
      <c r="C5632" s="259"/>
      <c r="D5632" s="259"/>
      <c r="E5632" s="259"/>
      <c r="F5632" s="270"/>
      <c r="G5632" s="259"/>
      <c r="H5632" s="259"/>
      <c r="I5632" s="259"/>
      <c r="J5632" s="259"/>
    </row>
    <row r="5633" spans="1:10">
      <c r="A5633" s="259"/>
      <c r="B5633" s="259"/>
      <c r="C5633" s="259"/>
      <c r="D5633" s="259"/>
      <c r="E5633" s="259"/>
      <c r="F5633" s="270"/>
      <c r="G5633" s="259"/>
      <c r="H5633" s="259"/>
      <c r="I5633" s="259"/>
      <c r="J5633" s="259"/>
    </row>
    <row r="5634" spans="1:10">
      <c r="A5634" s="259"/>
      <c r="B5634" s="259"/>
      <c r="C5634" s="259"/>
      <c r="D5634" s="259"/>
      <c r="E5634" s="259"/>
      <c r="F5634" s="270"/>
      <c r="G5634" s="259"/>
      <c r="H5634" s="259"/>
      <c r="I5634" s="259"/>
      <c r="J5634" s="259"/>
    </row>
    <row r="5635" spans="1:10">
      <c r="A5635" s="259"/>
      <c r="B5635" s="259"/>
      <c r="C5635" s="259"/>
      <c r="D5635" s="259"/>
      <c r="E5635" s="259"/>
      <c r="F5635" s="270"/>
      <c r="G5635" s="259"/>
      <c r="H5635" s="259"/>
      <c r="I5635" s="259"/>
      <c r="J5635" s="259"/>
    </row>
    <row r="5636" spans="1:10">
      <c r="A5636" s="259"/>
      <c r="B5636" s="259"/>
      <c r="C5636" s="259"/>
      <c r="D5636" s="259"/>
      <c r="E5636" s="259"/>
      <c r="F5636" s="270"/>
      <c r="G5636" s="259"/>
      <c r="H5636" s="259"/>
      <c r="I5636" s="259"/>
      <c r="J5636" s="259"/>
    </row>
    <row r="5637" spans="1:10">
      <c r="A5637" s="259"/>
      <c r="B5637" s="259"/>
      <c r="C5637" s="259"/>
      <c r="D5637" s="259"/>
      <c r="E5637" s="259"/>
      <c r="F5637" s="270"/>
      <c r="G5637" s="259"/>
      <c r="H5637" s="259"/>
      <c r="I5637" s="259"/>
      <c r="J5637" s="259"/>
    </row>
    <row r="5638" spans="1:10">
      <c r="A5638" s="259"/>
      <c r="B5638" s="259"/>
      <c r="C5638" s="259"/>
      <c r="D5638" s="259"/>
      <c r="E5638" s="259"/>
      <c r="F5638" s="270"/>
      <c r="G5638" s="259"/>
      <c r="H5638" s="259"/>
      <c r="I5638" s="259"/>
      <c r="J5638" s="259"/>
    </row>
    <row r="5639" spans="1:10">
      <c r="A5639" s="259"/>
      <c r="B5639" s="259"/>
      <c r="C5639" s="259"/>
      <c r="D5639" s="259"/>
      <c r="E5639" s="259"/>
      <c r="F5639" s="270"/>
      <c r="G5639" s="259"/>
      <c r="H5639" s="259"/>
      <c r="I5639" s="259"/>
      <c r="J5639" s="259"/>
    </row>
    <row r="5640" spans="1:10">
      <c r="A5640" s="259"/>
      <c r="B5640" s="259"/>
      <c r="C5640" s="259"/>
      <c r="D5640" s="259"/>
      <c r="E5640" s="259"/>
      <c r="F5640" s="270"/>
      <c r="G5640" s="259"/>
      <c r="H5640" s="259"/>
      <c r="I5640" s="259"/>
      <c r="J5640" s="259"/>
    </row>
    <row r="5641" spans="1:10">
      <c r="A5641" s="259"/>
      <c r="B5641" s="259"/>
      <c r="C5641" s="259"/>
      <c r="D5641" s="259"/>
      <c r="E5641" s="259"/>
      <c r="F5641" s="270"/>
      <c r="G5641" s="259"/>
      <c r="H5641" s="259"/>
      <c r="I5641" s="259"/>
      <c r="J5641" s="259"/>
    </row>
    <row r="5642" spans="1:10">
      <c r="A5642" s="259"/>
      <c r="B5642" s="259"/>
      <c r="C5642" s="259"/>
      <c r="D5642" s="259"/>
      <c r="E5642" s="259"/>
      <c r="F5642" s="270"/>
      <c r="G5642" s="259"/>
      <c r="H5642" s="259"/>
      <c r="I5642" s="259"/>
      <c r="J5642" s="259"/>
    </row>
    <row r="5643" spans="1:10">
      <c r="A5643" s="259"/>
      <c r="B5643" s="259"/>
      <c r="C5643" s="259"/>
      <c r="D5643" s="259"/>
      <c r="E5643" s="259"/>
      <c r="F5643" s="270"/>
      <c r="G5643" s="259"/>
      <c r="H5643" s="259"/>
      <c r="I5643" s="259"/>
      <c r="J5643" s="259"/>
    </row>
    <row r="5644" spans="1:10">
      <c r="A5644" s="259"/>
      <c r="B5644" s="259"/>
      <c r="C5644" s="259"/>
      <c r="D5644" s="259"/>
      <c r="E5644" s="259"/>
      <c r="F5644" s="270"/>
      <c r="G5644" s="259"/>
      <c r="H5644" s="259"/>
      <c r="I5644" s="259"/>
      <c r="J5644" s="259"/>
    </row>
    <row r="5645" spans="1:10">
      <c r="A5645" s="259"/>
      <c r="B5645" s="259"/>
      <c r="C5645" s="259"/>
      <c r="D5645" s="259"/>
      <c r="E5645" s="259"/>
      <c r="F5645" s="270"/>
      <c r="G5645" s="259"/>
      <c r="H5645" s="259"/>
      <c r="I5645" s="259"/>
      <c r="J5645" s="259"/>
    </row>
    <row r="5646" spans="1:10">
      <c r="A5646" s="259"/>
      <c r="B5646" s="259"/>
      <c r="C5646" s="259"/>
      <c r="D5646" s="259"/>
      <c r="E5646" s="259"/>
      <c r="F5646" s="270"/>
      <c r="G5646" s="259"/>
      <c r="H5646" s="259"/>
      <c r="I5646" s="259"/>
      <c r="J5646" s="259"/>
    </row>
    <row r="5647" spans="1:10">
      <c r="A5647" s="259"/>
      <c r="B5647" s="259"/>
      <c r="C5647" s="259"/>
      <c r="D5647" s="259"/>
      <c r="E5647" s="259"/>
      <c r="F5647" s="270"/>
      <c r="G5647" s="259"/>
      <c r="H5647" s="259"/>
      <c r="I5647" s="259"/>
      <c r="J5647" s="259"/>
    </row>
    <row r="5648" spans="1:10">
      <c r="A5648" s="259"/>
      <c r="B5648" s="259"/>
      <c r="C5648" s="259"/>
      <c r="D5648" s="259"/>
      <c r="E5648" s="259"/>
      <c r="F5648" s="270"/>
      <c r="G5648" s="259"/>
      <c r="H5648" s="259"/>
      <c r="I5648" s="259"/>
      <c r="J5648" s="259"/>
    </row>
    <row r="5649" spans="1:10">
      <c r="A5649" s="259"/>
      <c r="B5649" s="259"/>
      <c r="C5649" s="259"/>
      <c r="D5649" s="259"/>
      <c r="E5649" s="259"/>
      <c r="F5649" s="270"/>
      <c r="G5649" s="259"/>
      <c r="H5649" s="259"/>
      <c r="I5649" s="259"/>
      <c r="J5649" s="259"/>
    </row>
    <row r="5650" spans="1:10">
      <c r="A5650" s="259"/>
      <c r="B5650" s="259"/>
      <c r="C5650" s="259"/>
      <c r="D5650" s="259"/>
      <c r="E5650" s="259"/>
      <c r="F5650" s="270"/>
      <c r="G5650" s="259"/>
      <c r="H5650" s="259"/>
      <c r="I5650" s="259"/>
      <c r="J5650" s="259"/>
    </row>
    <row r="5651" spans="1:10">
      <c r="A5651" s="259"/>
      <c r="B5651" s="259"/>
      <c r="C5651" s="259"/>
      <c r="D5651" s="259"/>
      <c r="E5651" s="259"/>
      <c r="F5651" s="270"/>
      <c r="G5651" s="259"/>
      <c r="H5651" s="259"/>
      <c r="I5651" s="259"/>
      <c r="J5651" s="259"/>
    </row>
    <row r="5652" spans="1:10">
      <c r="A5652" s="259"/>
      <c r="B5652" s="259"/>
      <c r="C5652" s="259"/>
      <c r="D5652" s="259"/>
      <c r="E5652" s="259"/>
      <c r="F5652" s="270"/>
      <c r="G5652" s="259"/>
      <c r="H5652" s="259"/>
      <c r="I5652" s="259"/>
      <c r="J5652" s="259"/>
    </row>
    <row r="5653" spans="1:10">
      <c r="A5653" s="259"/>
      <c r="B5653" s="259"/>
      <c r="C5653" s="259"/>
      <c r="D5653" s="259"/>
      <c r="E5653" s="259"/>
      <c r="F5653" s="270"/>
      <c r="G5653" s="259"/>
      <c r="H5653" s="259"/>
      <c r="I5653" s="259"/>
      <c r="J5653" s="259"/>
    </row>
    <row r="5654" spans="1:10">
      <c r="A5654" s="259"/>
      <c r="B5654" s="259"/>
      <c r="C5654" s="259"/>
      <c r="D5654" s="259"/>
      <c r="E5654" s="259"/>
      <c r="F5654" s="270"/>
      <c r="G5654" s="259"/>
      <c r="H5654" s="259"/>
      <c r="I5654" s="259"/>
      <c r="J5654" s="259"/>
    </row>
    <row r="5655" spans="1:10">
      <c r="A5655" s="259"/>
      <c r="B5655" s="259"/>
      <c r="C5655" s="259"/>
      <c r="D5655" s="259"/>
      <c r="E5655" s="259"/>
      <c r="F5655" s="270"/>
      <c r="G5655" s="259"/>
      <c r="H5655" s="259"/>
      <c r="I5655" s="259"/>
      <c r="J5655" s="259"/>
    </row>
    <row r="5656" spans="1:10">
      <c r="A5656" s="259"/>
      <c r="B5656" s="259"/>
      <c r="C5656" s="259"/>
      <c r="D5656" s="259"/>
      <c r="E5656" s="259"/>
      <c r="F5656" s="270"/>
      <c r="G5656" s="259"/>
      <c r="H5656" s="259"/>
      <c r="I5656" s="259"/>
      <c r="J5656" s="259"/>
    </row>
    <row r="5657" spans="1:10">
      <c r="A5657" s="259"/>
      <c r="B5657" s="259"/>
      <c r="C5657" s="259"/>
      <c r="D5657" s="259"/>
      <c r="E5657" s="259"/>
      <c r="F5657" s="270"/>
      <c r="G5657" s="259"/>
      <c r="H5657" s="259"/>
      <c r="I5657" s="259"/>
      <c r="J5657" s="259"/>
    </row>
    <row r="5658" spans="1:10">
      <c r="A5658" s="259"/>
      <c r="B5658" s="259"/>
      <c r="C5658" s="259"/>
      <c r="D5658" s="259"/>
      <c r="E5658" s="259"/>
      <c r="F5658" s="270"/>
      <c r="G5658" s="259"/>
      <c r="H5658" s="259"/>
      <c r="I5658" s="259"/>
      <c r="J5658" s="259"/>
    </row>
    <row r="5659" spans="1:10">
      <c r="A5659" s="259"/>
      <c r="B5659" s="259"/>
      <c r="C5659" s="259"/>
      <c r="D5659" s="259"/>
      <c r="E5659" s="259"/>
      <c r="F5659" s="270"/>
      <c r="G5659" s="259"/>
      <c r="H5659" s="259"/>
      <c r="I5659" s="259"/>
      <c r="J5659" s="259"/>
    </row>
    <row r="5660" spans="1:10">
      <c r="A5660" s="259"/>
      <c r="B5660" s="259"/>
      <c r="C5660" s="259"/>
      <c r="D5660" s="259"/>
      <c r="E5660" s="259"/>
      <c r="F5660" s="270"/>
      <c r="G5660" s="259"/>
      <c r="H5660" s="259"/>
      <c r="I5660" s="259"/>
      <c r="J5660" s="259"/>
    </row>
    <row r="5661" spans="1:10">
      <c r="A5661" s="259"/>
      <c r="B5661" s="259"/>
      <c r="C5661" s="259"/>
      <c r="D5661" s="259"/>
      <c r="E5661" s="259"/>
      <c r="F5661" s="270"/>
      <c r="G5661" s="259"/>
      <c r="H5661" s="259"/>
      <c r="I5661" s="259"/>
      <c r="J5661" s="259"/>
    </row>
    <row r="5662" spans="1:10">
      <c r="A5662" s="259"/>
      <c r="B5662" s="259"/>
      <c r="C5662" s="259"/>
      <c r="D5662" s="259"/>
      <c r="E5662" s="259"/>
      <c r="F5662" s="270"/>
      <c r="G5662" s="259"/>
      <c r="H5662" s="259"/>
      <c r="I5662" s="259"/>
      <c r="J5662" s="259"/>
    </row>
    <row r="5663" spans="1:10">
      <c r="A5663" s="259"/>
      <c r="B5663" s="259"/>
      <c r="C5663" s="259"/>
      <c r="D5663" s="259"/>
      <c r="E5663" s="259"/>
      <c r="F5663" s="270"/>
      <c r="G5663" s="259"/>
      <c r="H5663" s="259"/>
      <c r="I5663" s="259"/>
      <c r="J5663" s="259"/>
    </row>
    <row r="5664" spans="1:10">
      <c r="A5664" s="259"/>
      <c r="B5664" s="259"/>
      <c r="C5664" s="259"/>
      <c r="D5664" s="259"/>
      <c r="E5664" s="259"/>
      <c r="F5664" s="270"/>
      <c r="G5664" s="259"/>
      <c r="H5664" s="259"/>
      <c r="I5664" s="259"/>
      <c r="J5664" s="259"/>
    </row>
    <row r="5665" spans="1:10">
      <c r="A5665" s="259"/>
      <c r="B5665" s="259"/>
      <c r="C5665" s="259"/>
      <c r="D5665" s="259"/>
      <c r="E5665" s="259"/>
      <c r="F5665" s="270"/>
      <c r="G5665" s="259"/>
      <c r="H5665" s="259"/>
      <c r="I5665" s="259"/>
      <c r="J5665" s="259"/>
    </row>
    <row r="5666" spans="1:10">
      <c r="A5666" s="259"/>
      <c r="B5666" s="259"/>
      <c r="C5666" s="259"/>
      <c r="D5666" s="259"/>
      <c r="E5666" s="259"/>
      <c r="F5666" s="270"/>
      <c r="G5666" s="259"/>
      <c r="H5666" s="259"/>
      <c r="I5666" s="259"/>
      <c r="J5666" s="259"/>
    </row>
    <row r="5667" spans="1:10">
      <c r="A5667" s="259"/>
      <c r="B5667" s="259"/>
      <c r="C5667" s="259"/>
      <c r="D5667" s="259"/>
      <c r="E5667" s="259"/>
      <c r="F5667" s="270"/>
      <c r="G5667" s="259"/>
      <c r="H5667" s="259"/>
      <c r="I5667" s="259"/>
      <c r="J5667" s="259"/>
    </row>
    <row r="5668" spans="1:10">
      <c r="A5668" s="259"/>
      <c r="B5668" s="259"/>
      <c r="C5668" s="259"/>
      <c r="D5668" s="259"/>
      <c r="E5668" s="259"/>
      <c r="F5668" s="270"/>
      <c r="G5668" s="259"/>
      <c r="H5668" s="259"/>
      <c r="I5668" s="259"/>
      <c r="J5668" s="259"/>
    </row>
    <row r="5669" spans="1:10">
      <c r="A5669" s="259"/>
      <c r="B5669" s="259"/>
      <c r="C5669" s="259"/>
      <c r="D5669" s="259"/>
      <c r="E5669" s="259"/>
      <c r="F5669" s="270"/>
      <c r="G5669" s="259"/>
      <c r="H5669" s="259"/>
      <c r="I5669" s="259"/>
      <c r="J5669" s="259"/>
    </row>
    <row r="5670" spans="1:10">
      <c r="A5670" s="259"/>
      <c r="B5670" s="259"/>
      <c r="C5670" s="259"/>
      <c r="D5670" s="259"/>
      <c r="E5670" s="259"/>
      <c r="F5670" s="270"/>
      <c r="G5670" s="259"/>
      <c r="H5670" s="259"/>
      <c r="I5670" s="259"/>
      <c r="J5670" s="259"/>
    </row>
    <row r="5671" spans="1:10">
      <c r="A5671" s="259"/>
      <c r="B5671" s="259"/>
      <c r="C5671" s="259"/>
      <c r="D5671" s="259"/>
      <c r="E5671" s="259"/>
      <c r="F5671" s="270"/>
      <c r="G5671" s="259"/>
      <c r="H5671" s="259"/>
      <c r="I5671" s="259"/>
      <c r="J5671" s="259"/>
    </row>
    <row r="5672" spans="1:10">
      <c r="A5672" s="259"/>
      <c r="B5672" s="259"/>
      <c r="C5672" s="259"/>
      <c r="D5672" s="259"/>
      <c r="E5672" s="259"/>
      <c r="F5672" s="270"/>
      <c r="G5672" s="259"/>
      <c r="H5672" s="259"/>
      <c r="I5672" s="259"/>
      <c r="J5672" s="259"/>
    </row>
    <row r="5673" spans="1:10">
      <c r="A5673" s="259"/>
      <c r="B5673" s="259"/>
      <c r="C5673" s="259"/>
      <c r="D5673" s="259"/>
      <c r="E5673" s="259"/>
      <c r="F5673" s="270"/>
      <c r="G5673" s="259"/>
      <c r="H5673" s="259"/>
      <c r="I5673" s="259"/>
      <c r="J5673" s="259"/>
    </row>
    <row r="5674" spans="1:10">
      <c r="A5674" s="259"/>
      <c r="B5674" s="259"/>
      <c r="C5674" s="259"/>
      <c r="D5674" s="259"/>
      <c r="E5674" s="259"/>
      <c r="F5674" s="270"/>
      <c r="G5674" s="259"/>
      <c r="H5674" s="259"/>
      <c r="I5674" s="259"/>
      <c r="J5674" s="259"/>
    </row>
    <row r="5675" spans="1:10">
      <c r="A5675" s="259"/>
      <c r="B5675" s="259"/>
      <c r="C5675" s="259"/>
      <c r="D5675" s="259"/>
      <c r="E5675" s="259"/>
      <c r="F5675" s="270"/>
      <c r="G5675" s="259"/>
      <c r="H5675" s="259"/>
      <c r="I5675" s="259"/>
      <c r="J5675" s="259"/>
    </row>
    <row r="5676" spans="1:10">
      <c r="A5676" s="259"/>
      <c r="B5676" s="259"/>
      <c r="C5676" s="259"/>
      <c r="D5676" s="259"/>
      <c r="E5676" s="259"/>
      <c r="F5676" s="270"/>
      <c r="G5676" s="259"/>
      <c r="H5676" s="259"/>
      <c r="I5676" s="259"/>
      <c r="J5676" s="259"/>
    </row>
    <row r="5677" spans="1:10">
      <c r="A5677" s="259"/>
      <c r="B5677" s="259"/>
      <c r="C5677" s="259"/>
      <c r="D5677" s="259"/>
      <c r="E5677" s="259"/>
      <c r="F5677" s="270"/>
      <c r="G5677" s="259"/>
      <c r="H5677" s="259"/>
      <c r="I5677" s="259"/>
      <c r="J5677" s="259"/>
    </row>
    <row r="5678" spans="1:10">
      <c r="A5678" s="259"/>
      <c r="B5678" s="259"/>
      <c r="C5678" s="259"/>
      <c r="D5678" s="259"/>
      <c r="E5678" s="259"/>
      <c r="F5678" s="270"/>
      <c r="G5678" s="259"/>
      <c r="H5678" s="259"/>
      <c r="I5678" s="259"/>
      <c r="J5678" s="259"/>
    </row>
    <row r="5679" spans="1:10">
      <c r="A5679" s="259"/>
      <c r="B5679" s="259"/>
      <c r="C5679" s="259"/>
      <c r="D5679" s="259"/>
      <c r="E5679" s="259"/>
      <c r="F5679" s="270"/>
      <c r="G5679" s="259"/>
      <c r="H5679" s="259"/>
      <c r="I5679" s="259"/>
      <c r="J5679" s="259"/>
    </row>
    <row r="5680" spans="1:10">
      <c r="A5680" s="259"/>
      <c r="B5680" s="259"/>
      <c r="C5680" s="259"/>
      <c r="D5680" s="259"/>
      <c r="E5680" s="259"/>
      <c r="F5680" s="270"/>
      <c r="G5680" s="259"/>
      <c r="H5680" s="259"/>
      <c r="I5680" s="259"/>
      <c r="J5680" s="259"/>
    </row>
    <row r="5681" spans="1:10">
      <c r="A5681" s="259"/>
      <c r="B5681" s="259"/>
      <c r="C5681" s="259"/>
      <c r="D5681" s="259"/>
      <c r="E5681" s="259"/>
      <c r="F5681" s="270"/>
      <c r="G5681" s="259"/>
      <c r="H5681" s="259"/>
      <c r="I5681" s="259"/>
      <c r="J5681" s="259"/>
    </row>
    <row r="5682" spans="1:10">
      <c r="A5682" s="259"/>
      <c r="B5682" s="259"/>
      <c r="C5682" s="259"/>
      <c r="D5682" s="259"/>
      <c r="E5682" s="259"/>
      <c r="F5682" s="270"/>
      <c r="G5682" s="259"/>
      <c r="H5682" s="259"/>
      <c r="I5682" s="259"/>
      <c r="J5682" s="259"/>
    </row>
    <row r="5683" spans="1:10">
      <c r="A5683" s="259"/>
      <c r="B5683" s="259"/>
      <c r="C5683" s="259"/>
      <c r="D5683" s="259"/>
      <c r="E5683" s="259"/>
      <c r="F5683" s="270"/>
      <c r="G5683" s="259"/>
      <c r="H5683" s="259"/>
      <c r="I5683" s="259"/>
      <c r="J5683" s="259"/>
    </row>
    <row r="5684" spans="1:10">
      <c r="A5684" s="259"/>
      <c r="B5684" s="259"/>
      <c r="C5684" s="259"/>
      <c r="D5684" s="259"/>
      <c r="E5684" s="259"/>
      <c r="F5684" s="270"/>
      <c r="G5684" s="259"/>
      <c r="H5684" s="259"/>
      <c r="I5684" s="259"/>
      <c r="J5684" s="259"/>
    </row>
    <row r="5685" spans="1:10">
      <c r="A5685" s="259"/>
      <c r="B5685" s="259"/>
      <c r="C5685" s="259"/>
      <c r="D5685" s="259"/>
      <c r="E5685" s="259"/>
      <c r="F5685" s="270"/>
      <c r="G5685" s="259"/>
      <c r="H5685" s="259"/>
      <c r="I5685" s="259"/>
      <c r="J5685" s="259"/>
    </row>
    <row r="5686" spans="1:10">
      <c r="A5686" s="259"/>
      <c r="B5686" s="259"/>
      <c r="C5686" s="259"/>
      <c r="D5686" s="259"/>
      <c r="E5686" s="259"/>
      <c r="F5686" s="270"/>
      <c r="G5686" s="259"/>
      <c r="H5686" s="259"/>
      <c r="I5686" s="259"/>
      <c r="J5686" s="259"/>
    </row>
    <row r="5687" spans="1:10">
      <c r="A5687" s="259"/>
      <c r="B5687" s="259"/>
      <c r="C5687" s="259"/>
      <c r="D5687" s="259"/>
      <c r="E5687" s="259"/>
      <c r="F5687" s="270"/>
      <c r="G5687" s="259"/>
      <c r="H5687" s="259"/>
      <c r="I5687" s="259"/>
      <c r="J5687" s="259"/>
    </row>
    <row r="5688" spans="1:10">
      <c r="A5688" s="259"/>
      <c r="B5688" s="259"/>
      <c r="C5688" s="259"/>
      <c r="D5688" s="259"/>
      <c r="E5688" s="259"/>
      <c r="F5688" s="270"/>
      <c r="G5688" s="259"/>
      <c r="H5688" s="259"/>
      <c r="I5688" s="259"/>
      <c r="J5688" s="259"/>
    </row>
    <row r="5689" spans="1:10">
      <c r="A5689" s="259"/>
      <c r="B5689" s="259"/>
      <c r="C5689" s="259"/>
      <c r="D5689" s="259"/>
      <c r="E5689" s="259"/>
      <c r="F5689" s="270"/>
      <c r="G5689" s="259"/>
      <c r="H5689" s="259"/>
      <c r="I5689" s="259"/>
      <c r="J5689" s="259"/>
    </row>
    <row r="5690" spans="1:10">
      <c r="A5690" s="259"/>
      <c r="B5690" s="259"/>
      <c r="C5690" s="259"/>
      <c r="D5690" s="259"/>
      <c r="E5690" s="259"/>
      <c r="F5690" s="270"/>
      <c r="G5690" s="259"/>
      <c r="H5690" s="259"/>
      <c r="I5690" s="259"/>
      <c r="J5690" s="259"/>
    </row>
    <row r="5691" spans="1:10">
      <c r="A5691" s="259"/>
      <c r="B5691" s="259"/>
      <c r="C5691" s="259"/>
      <c r="D5691" s="259"/>
      <c r="E5691" s="259"/>
      <c r="F5691" s="270"/>
      <c r="G5691" s="259"/>
      <c r="H5691" s="259"/>
      <c r="I5691" s="259"/>
      <c r="J5691" s="259"/>
    </row>
    <row r="5692" spans="1:10">
      <c r="A5692" s="259"/>
      <c r="B5692" s="259"/>
      <c r="C5692" s="259"/>
      <c r="D5692" s="259"/>
      <c r="E5692" s="259"/>
      <c r="F5692" s="270"/>
      <c r="G5692" s="259"/>
      <c r="H5692" s="259"/>
      <c r="I5692" s="259"/>
      <c r="J5692" s="259"/>
    </row>
    <row r="5693" spans="1:10">
      <c r="A5693" s="259"/>
      <c r="B5693" s="259"/>
      <c r="C5693" s="259"/>
      <c r="D5693" s="259"/>
      <c r="E5693" s="259"/>
      <c r="F5693" s="270"/>
      <c r="G5693" s="259"/>
      <c r="H5693" s="259"/>
      <c r="I5693" s="259"/>
      <c r="J5693" s="259"/>
    </row>
    <row r="5694" spans="1:10">
      <c r="A5694" s="259"/>
      <c r="B5694" s="259"/>
      <c r="C5694" s="259"/>
      <c r="D5694" s="259"/>
      <c r="E5694" s="259"/>
      <c r="F5694" s="270"/>
      <c r="G5694" s="259"/>
      <c r="H5694" s="259"/>
      <c r="I5694" s="259"/>
      <c r="J5694" s="259"/>
    </row>
    <row r="5695" spans="1:10">
      <c r="A5695" s="259"/>
      <c r="B5695" s="259"/>
      <c r="C5695" s="259"/>
      <c r="D5695" s="259"/>
      <c r="E5695" s="259"/>
      <c r="F5695" s="270"/>
      <c r="G5695" s="259"/>
      <c r="H5695" s="259"/>
      <c r="I5695" s="259"/>
      <c r="J5695" s="259"/>
    </row>
    <row r="5696" spans="1:10">
      <c r="A5696" s="259"/>
      <c r="B5696" s="259"/>
      <c r="C5696" s="259"/>
      <c r="D5696" s="259"/>
      <c r="E5696" s="259"/>
      <c r="F5696" s="270"/>
      <c r="G5696" s="259"/>
      <c r="H5696" s="259"/>
      <c r="I5696" s="259"/>
      <c r="J5696" s="259"/>
    </row>
    <row r="5697" spans="1:10">
      <c r="A5697" s="259"/>
      <c r="B5697" s="259"/>
      <c r="C5697" s="259"/>
      <c r="D5697" s="259"/>
      <c r="E5697" s="259"/>
      <c r="F5697" s="270"/>
      <c r="G5697" s="259"/>
      <c r="H5697" s="259"/>
      <c r="I5697" s="259"/>
      <c r="J5697" s="259"/>
    </row>
    <row r="5698" spans="1:10">
      <c r="A5698" s="259"/>
      <c r="B5698" s="259"/>
      <c r="C5698" s="259"/>
      <c r="D5698" s="259"/>
      <c r="E5698" s="259"/>
      <c r="F5698" s="270"/>
      <c r="G5698" s="259"/>
      <c r="H5698" s="259"/>
      <c r="I5698" s="259"/>
      <c r="J5698" s="259"/>
    </row>
    <row r="5699" spans="1:10">
      <c r="A5699" s="259"/>
      <c r="B5699" s="259"/>
      <c r="C5699" s="259"/>
      <c r="D5699" s="259"/>
      <c r="E5699" s="259"/>
      <c r="F5699" s="270"/>
      <c r="G5699" s="259"/>
      <c r="H5699" s="259"/>
      <c r="I5699" s="259"/>
      <c r="J5699" s="259"/>
    </row>
    <row r="5700" spans="1:10">
      <c r="A5700" s="259"/>
      <c r="B5700" s="259"/>
      <c r="C5700" s="259"/>
      <c r="D5700" s="259"/>
      <c r="E5700" s="259"/>
      <c r="F5700" s="270"/>
      <c r="G5700" s="259"/>
      <c r="H5700" s="259"/>
      <c r="I5700" s="259"/>
      <c r="J5700" s="259"/>
    </row>
    <row r="5701" spans="1:10">
      <c r="A5701" s="259"/>
      <c r="B5701" s="259"/>
      <c r="C5701" s="259"/>
      <c r="D5701" s="259"/>
      <c r="E5701" s="259"/>
      <c r="F5701" s="270"/>
      <c r="G5701" s="259"/>
      <c r="H5701" s="259"/>
      <c r="I5701" s="259"/>
      <c r="J5701" s="259"/>
    </row>
    <row r="5702" spans="1:10">
      <c r="A5702" s="259"/>
      <c r="B5702" s="259"/>
      <c r="C5702" s="259"/>
      <c r="D5702" s="259"/>
      <c r="E5702" s="259"/>
      <c r="F5702" s="270"/>
      <c r="G5702" s="259"/>
      <c r="H5702" s="259"/>
      <c r="I5702" s="259"/>
      <c r="J5702" s="259"/>
    </row>
    <row r="5703" spans="1:10">
      <c r="A5703" s="259"/>
      <c r="B5703" s="259"/>
      <c r="C5703" s="259"/>
      <c r="D5703" s="259"/>
      <c r="E5703" s="259"/>
      <c r="F5703" s="270"/>
      <c r="G5703" s="259"/>
      <c r="H5703" s="259"/>
      <c r="I5703" s="259"/>
      <c r="J5703" s="259"/>
    </row>
    <row r="5704" spans="1:10">
      <c r="A5704" s="259"/>
      <c r="B5704" s="259"/>
      <c r="C5704" s="259"/>
      <c r="D5704" s="259"/>
      <c r="E5704" s="259"/>
      <c r="F5704" s="270"/>
      <c r="G5704" s="259"/>
      <c r="H5704" s="259"/>
      <c r="I5704" s="259"/>
      <c r="J5704" s="259"/>
    </row>
    <row r="5705" spans="1:10">
      <c r="A5705" s="259"/>
      <c r="B5705" s="259"/>
      <c r="C5705" s="259"/>
      <c r="D5705" s="259"/>
      <c r="E5705" s="259"/>
      <c r="F5705" s="270"/>
      <c r="G5705" s="259"/>
      <c r="H5705" s="259"/>
      <c r="I5705" s="259"/>
      <c r="J5705" s="259"/>
    </row>
    <row r="5706" spans="1:10">
      <c r="A5706" s="259"/>
      <c r="B5706" s="259"/>
      <c r="C5706" s="259"/>
      <c r="D5706" s="259"/>
      <c r="E5706" s="259"/>
      <c r="F5706" s="270"/>
      <c r="G5706" s="259"/>
      <c r="H5706" s="259"/>
      <c r="I5706" s="259"/>
      <c r="J5706" s="259"/>
    </row>
    <row r="5707" spans="1:10">
      <c r="A5707" s="259"/>
      <c r="B5707" s="259"/>
      <c r="C5707" s="259"/>
      <c r="D5707" s="259"/>
      <c r="E5707" s="259"/>
      <c r="F5707" s="270"/>
      <c r="G5707" s="259"/>
      <c r="H5707" s="259"/>
      <c r="I5707" s="259"/>
      <c r="J5707" s="259"/>
    </row>
    <row r="5708" spans="1:10">
      <c r="A5708" s="259"/>
      <c r="B5708" s="259"/>
      <c r="C5708" s="259"/>
      <c r="D5708" s="259"/>
      <c r="E5708" s="259"/>
      <c r="F5708" s="270"/>
      <c r="G5708" s="259"/>
      <c r="H5708" s="259"/>
      <c r="I5708" s="259"/>
      <c r="J5708" s="259"/>
    </row>
    <row r="5709" spans="1:10">
      <c r="A5709" s="259"/>
      <c r="B5709" s="259"/>
      <c r="C5709" s="259"/>
      <c r="D5709" s="259"/>
      <c r="E5709" s="259"/>
      <c r="F5709" s="270"/>
      <c r="G5709" s="259"/>
      <c r="H5709" s="259"/>
      <c r="I5709" s="259"/>
      <c r="J5709" s="259"/>
    </row>
    <row r="5710" spans="1:10">
      <c r="A5710" s="259"/>
      <c r="B5710" s="259"/>
      <c r="C5710" s="259"/>
      <c r="D5710" s="259"/>
      <c r="E5710" s="259"/>
      <c r="F5710" s="270"/>
      <c r="G5710" s="259"/>
      <c r="H5710" s="259"/>
      <c r="I5710" s="259"/>
      <c r="J5710" s="259"/>
    </row>
    <row r="5711" spans="1:10">
      <c r="A5711" s="259"/>
      <c r="B5711" s="259"/>
      <c r="C5711" s="259"/>
      <c r="D5711" s="259"/>
      <c r="E5711" s="259"/>
      <c r="F5711" s="270"/>
      <c r="G5711" s="259"/>
      <c r="H5711" s="259"/>
      <c r="I5711" s="259"/>
      <c r="J5711" s="259"/>
    </row>
    <row r="5712" spans="1:10">
      <c r="A5712" s="259"/>
      <c r="B5712" s="259"/>
      <c r="C5712" s="259"/>
      <c r="D5712" s="259"/>
      <c r="E5712" s="259"/>
      <c r="F5712" s="270"/>
      <c r="G5712" s="259"/>
      <c r="H5712" s="259"/>
      <c r="I5712" s="259"/>
      <c r="J5712" s="259"/>
    </row>
    <row r="5713" spans="1:10">
      <c r="A5713" s="259"/>
      <c r="B5713" s="259"/>
      <c r="C5713" s="259"/>
      <c r="D5713" s="259"/>
      <c r="E5713" s="259"/>
      <c r="F5713" s="270"/>
      <c r="G5713" s="259"/>
      <c r="H5713" s="259"/>
      <c r="I5713" s="259"/>
      <c r="J5713" s="259"/>
    </row>
    <row r="5714" spans="1:10">
      <c r="A5714" s="259"/>
      <c r="B5714" s="259"/>
      <c r="C5714" s="259"/>
      <c r="D5714" s="259"/>
      <c r="E5714" s="259"/>
      <c r="F5714" s="270"/>
      <c r="G5714" s="259"/>
      <c r="H5714" s="259"/>
      <c r="I5714" s="259"/>
      <c r="J5714" s="259"/>
    </row>
    <row r="5715" spans="1:10">
      <c r="A5715" s="259"/>
      <c r="B5715" s="259"/>
      <c r="C5715" s="259"/>
      <c r="D5715" s="259"/>
      <c r="E5715" s="259"/>
      <c r="F5715" s="270"/>
      <c r="G5715" s="259"/>
      <c r="H5715" s="259"/>
      <c r="I5715" s="259"/>
      <c r="J5715" s="259"/>
    </row>
    <row r="5716" spans="1:10">
      <c r="A5716" s="259"/>
      <c r="B5716" s="259"/>
      <c r="C5716" s="259"/>
      <c r="D5716" s="259"/>
      <c r="E5716" s="259"/>
      <c r="F5716" s="270"/>
      <c r="G5716" s="259"/>
      <c r="H5716" s="259"/>
      <c r="I5716" s="259"/>
      <c r="J5716" s="259"/>
    </row>
    <row r="5717" spans="1:10">
      <c r="A5717" s="259"/>
      <c r="B5717" s="259"/>
      <c r="C5717" s="259"/>
      <c r="D5717" s="259"/>
      <c r="E5717" s="259"/>
      <c r="F5717" s="270"/>
      <c r="G5717" s="259"/>
      <c r="H5717" s="259"/>
      <c r="I5717" s="259"/>
      <c r="J5717" s="259"/>
    </row>
    <row r="5718" spans="1:10">
      <c r="A5718" s="259"/>
      <c r="B5718" s="259"/>
      <c r="C5718" s="259"/>
      <c r="D5718" s="259"/>
      <c r="E5718" s="259"/>
      <c r="F5718" s="270"/>
      <c r="G5718" s="259"/>
      <c r="H5718" s="259"/>
      <c r="I5718" s="259"/>
      <c r="J5718" s="259"/>
    </row>
    <row r="5719" spans="1:10">
      <c r="A5719" s="259"/>
      <c r="B5719" s="259"/>
      <c r="C5719" s="259"/>
      <c r="D5719" s="259"/>
      <c r="E5719" s="259"/>
      <c r="F5719" s="270"/>
      <c r="G5719" s="259"/>
      <c r="H5719" s="259"/>
      <c r="I5719" s="259"/>
      <c r="J5719" s="259"/>
    </row>
    <row r="5720" spans="1:10">
      <c r="A5720" s="259"/>
      <c r="B5720" s="259"/>
      <c r="C5720" s="259"/>
      <c r="D5720" s="259"/>
      <c r="E5720" s="259"/>
      <c r="F5720" s="270"/>
      <c r="G5720" s="259"/>
      <c r="H5720" s="259"/>
      <c r="I5720" s="259"/>
      <c r="J5720" s="259"/>
    </row>
    <row r="5721" spans="1:10">
      <c r="A5721" s="259"/>
      <c r="B5721" s="259"/>
      <c r="C5721" s="259"/>
      <c r="D5721" s="259"/>
      <c r="E5721" s="259"/>
      <c r="F5721" s="270"/>
      <c r="G5721" s="259"/>
      <c r="H5721" s="259"/>
      <c r="I5721" s="259"/>
      <c r="J5721" s="259"/>
    </row>
    <row r="5722" spans="1:10">
      <c r="A5722" s="259"/>
      <c r="B5722" s="259"/>
      <c r="C5722" s="259"/>
      <c r="D5722" s="259"/>
      <c r="E5722" s="259"/>
      <c r="F5722" s="270"/>
      <c r="G5722" s="259"/>
      <c r="H5722" s="259"/>
      <c r="I5722" s="259"/>
      <c r="J5722" s="259"/>
    </row>
    <row r="5723" spans="1:10">
      <c r="A5723" s="259"/>
      <c r="B5723" s="259"/>
      <c r="C5723" s="259"/>
      <c r="D5723" s="259"/>
      <c r="E5723" s="259"/>
      <c r="F5723" s="270"/>
      <c r="G5723" s="259"/>
      <c r="H5723" s="259"/>
      <c r="I5723" s="259"/>
      <c r="J5723" s="259"/>
    </row>
    <row r="5724" spans="1:10">
      <c r="A5724" s="259"/>
      <c r="B5724" s="259"/>
      <c r="C5724" s="259"/>
      <c r="D5724" s="259"/>
      <c r="E5724" s="259"/>
      <c r="F5724" s="270"/>
      <c r="G5724" s="259"/>
      <c r="H5724" s="259"/>
      <c r="I5724" s="259"/>
      <c r="J5724" s="259"/>
    </row>
    <row r="5725" spans="1:10">
      <c r="A5725" s="259"/>
      <c r="B5725" s="259"/>
      <c r="C5725" s="259"/>
      <c r="D5725" s="259"/>
      <c r="E5725" s="259"/>
      <c r="F5725" s="270"/>
      <c r="G5725" s="259"/>
      <c r="H5725" s="259"/>
      <c r="I5725" s="259"/>
      <c r="J5725" s="259"/>
    </row>
    <row r="5726" spans="1:10">
      <c r="A5726" s="259"/>
      <c r="B5726" s="259"/>
      <c r="C5726" s="259"/>
      <c r="D5726" s="259"/>
      <c r="E5726" s="259"/>
      <c r="F5726" s="270"/>
      <c r="G5726" s="259"/>
      <c r="H5726" s="259"/>
      <c r="I5726" s="259"/>
      <c r="J5726" s="259"/>
    </row>
    <row r="5727" spans="1:10">
      <c r="A5727" s="259"/>
      <c r="B5727" s="259"/>
      <c r="C5727" s="259"/>
      <c r="D5727" s="259"/>
      <c r="E5727" s="259"/>
      <c r="F5727" s="270"/>
      <c r="G5727" s="259"/>
      <c r="H5727" s="259"/>
      <c r="I5727" s="259"/>
      <c r="J5727" s="259"/>
    </row>
    <row r="5728" spans="1:10">
      <c r="A5728" s="259"/>
      <c r="B5728" s="259"/>
      <c r="C5728" s="259"/>
      <c r="D5728" s="259"/>
      <c r="E5728" s="259"/>
      <c r="F5728" s="270"/>
      <c r="G5728" s="259"/>
      <c r="H5728" s="259"/>
      <c r="I5728" s="259"/>
      <c r="J5728" s="259"/>
    </row>
    <row r="5729" spans="1:10">
      <c r="A5729" s="259"/>
      <c r="B5729" s="259"/>
      <c r="C5729" s="259"/>
      <c r="D5729" s="259"/>
      <c r="E5729" s="259"/>
      <c r="F5729" s="270"/>
      <c r="G5729" s="259"/>
      <c r="H5729" s="259"/>
      <c r="I5729" s="259"/>
      <c r="J5729" s="259"/>
    </row>
    <row r="5730" spans="1:10">
      <c r="A5730" s="259"/>
      <c r="B5730" s="259"/>
      <c r="C5730" s="259"/>
      <c r="D5730" s="259"/>
      <c r="E5730" s="259"/>
      <c r="F5730" s="270"/>
      <c r="G5730" s="259"/>
      <c r="H5730" s="259"/>
      <c r="I5730" s="259"/>
      <c r="J5730" s="259"/>
    </row>
    <row r="5731" spans="1:10">
      <c r="A5731" s="259"/>
      <c r="B5731" s="259"/>
      <c r="C5731" s="259"/>
      <c r="D5731" s="259"/>
      <c r="E5731" s="259"/>
      <c r="F5731" s="270"/>
      <c r="G5731" s="259"/>
      <c r="H5731" s="259"/>
      <c r="I5731" s="259"/>
      <c r="J5731" s="259"/>
    </row>
    <row r="5732" spans="1:10">
      <c r="A5732" s="259"/>
      <c r="B5732" s="259"/>
      <c r="C5732" s="259"/>
      <c r="D5732" s="259"/>
      <c r="E5732" s="259"/>
      <c r="F5732" s="270"/>
      <c r="G5732" s="259"/>
      <c r="H5732" s="259"/>
      <c r="I5732" s="259"/>
      <c r="J5732" s="259"/>
    </row>
    <row r="5733" spans="1:10">
      <c r="A5733" s="259"/>
      <c r="B5733" s="259"/>
      <c r="C5733" s="259"/>
      <c r="D5733" s="259"/>
      <c r="E5733" s="259"/>
      <c r="F5733" s="270"/>
      <c r="G5733" s="259"/>
      <c r="H5733" s="259"/>
      <c r="I5733" s="259"/>
      <c r="J5733" s="259"/>
    </row>
    <row r="5734" spans="1:10">
      <c r="A5734" s="259"/>
      <c r="B5734" s="259"/>
      <c r="C5734" s="259"/>
      <c r="D5734" s="259"/>
      <c r="E5734" s="259"/>
      <c r="F5734" s="270"/>
      <c r="G5734" s="259"/>
      <c r="H5734" s="259"/>
      <c r="I5734" s="259"/>
      <c r="J5734" s="259"/>
    </row>
    <row r="5735" spans="1:10">
      <c r="A5735" s="259"/>
      <c r="B5735" s="259"/>
      <c r="C5735" s="259"/>
      <c r="D5735" s="259"/>
      <c r="E5735" s="259"/>
      <c r="F5735" s="270"/>
      <c r="G5735" s="259"/>
      <c r="H5735" s="259"/>
      <c r="I5735" s="259"/>
      <c r="J5735" s="259"/>
    </row>
    <row r="5736" spans="1:10">
      <c r="A5736" s="259"/>
      <c r="B5736" s="259"/>
      <c r="C5736" s="259"/>
      <c r="D5736" s="259"/>
      <c r="E5736" s="259"/>
      <c r="F5736" s="270"/>
      <c r="G5736" s="259"/>
      <c r="H5736" s="259"/>
      <c r="I5736" s="259"/>
      <c r="J5736" s="259"/>
    </row>
    <row r="5737" spans="1:10">
      <c r="A5737" s="259"/>
      <c r="B5737" s="259"/>
      <c r="C5737" s="259"/>
      <c r="D5737" s="259"/>
      <c r="E5737" s="259"/>
      <c r="F5737" s="270"/>
      <c r="G5737" s="259"/>
      <c r="H5737" s="259"/>
      <c r="I5737" s="259"/>
      <c r="J5737" s="259"/>
    </row>
    <row r="5738" spans="1:10">
      <c r="A5738" s="259"/>
      <c r="B5738" s="259"/>
      <c r="C5738" s="259"/>
      <c r="D5738" s="259"/>
      <c r="E5738" s="259"/>
      <c r="F5738" s="270"/>
      <c r="G5738" s="259"/>
      <c r="H5738" s="259"/>
      <c r="I5738" s="259"/>
      <c r="J5738" s="259"/>
    </row>
    <row r="5739" spans="1:10">
      <c r="A5739" s="259"/>
      <c r="B5739" s="259"/>
      <c r="C5739" s="259"/>
      <c r="D5739" s="259"/>
      <c r="E5739" s="259"/>
      <c r="F5739" s="270"/>
      <c r="G5739" s="259"/>
      <c r="H5739" s="259"/>
      <c r="I5739" s="259"/>
      <c r="J5739" s="259"/>
    </row>
    <row r="5740" spans="1:10">
      <c r="A5740" s="259"/>
      <c r="B5740" s="259"/>
      <c r="C5740" s="259"/>
      <c r="D5740" s="259"/>
      <c r="E5740" s="259"/>
      <c r="F5740" s="270"/>
      <c r="G5740" s="259"/>
      <c r="H5740" s="259"/>
      <c r="I5740" s="259"/>
      <c r="J5740" s="259"/>
    </row>
    <row r="5741" spans="1:10">
      <c r="A5741" s="259"/>
      <c r="B5741" s="259"/>
      <c r="C5741" s="259"/>
      <c r="D5741" s="259"/>
      <c r="E5741" s="259"/>
      <c r="F5741" s="270"/>
      <c r="G5741" s="259"/>
      <c r="H5741" s="259"/>
      <c r="I5741" s="259"/>
      <c r="J5741" s="259"/>
    </row>
    <row r="5742" spans="1:10">
      <c r="A5742" s="259"/>
      <c r="B5742" s="259"/>
      <c r="C5742" s="259"/>
      <c r="D5742" s="259"/>
      <c r="E5742" s="259"/>
      <c r="F5742" s="270"/>
      <c r="G5742" s="259"/>
      <c r="H5742" s="259"/>
      <c r="I5742" s="259"/>
      <c r="J5742" s="259"/>
    </row>
    <row r="5743" spans="1:10">
      <c r="A5743" s="259"/>
      <c r="B5743" s="259"/>
      <c r="C5743" s="259"/>
      <c r="D5743" s="259"/>
      <c r="E5743" s="259"/>
      <c r="F5743" s="270"/>
      <c r="G5743" s="259"/>
      <c r="H5743" s="259"/>
      <c r="I5743" s="259"/>
      <c r="J5743" s="259"/>
    </row>
    <row r="5744" spans="1:10">
      <c r="A5744" s="259"/>
      <c r="B5744" s="259"/>
      <c r="C5744" s="259"/>
      <c r="D5744" s="259"/>
      <c r="E5744" s="259"/>
      <c r="F5744" s="270"/>
      <c r="G5744" s="259"/>
      <c r="H5744" s="259"/>
      <c r="I5744" s="259"/>
      <c r="J5744" s="259"/>
    </row>
    <row r="5745" spans="1:10">
      <c r="A5745" s="259"/>
      <c r="B5745" s="259"/>
      <c r="C5745" s="259"/>
      <c r="D5745" s="259"/>
      <c r="E5745" s="259"/>
      <c r="F5745" s="270"/>
      <c r="G5745" s="259"/>
      <c r="H5745" s="259"/>
      <c r="I5745" s="259"/>
      <c r="J5745" s="259"/>
    </row>
    <row r="5746" spans="1:10">
      <c r="A5746" s="259"/>
      <c r="B5746" s="259"/>
      <c r="C5746" s="259"/>
      <c r="D5746" s="259"/>
      <c r="E5746" s="259"/>
      <c r="F5746" s="270"/>
      <c r="G5746" s="259"/>
      <c r="H5746" s="259"/>
      <c r="I5746" s="259"/>
      <c r="J5746" s="259"/>
    </row>
    <row r="5747" spans="1:10">
      <c r="A5747" s="259"/>
      <c r="B5747" s="259"/>
      <c r="C5747" s="259"/>
      <c r="D5747" s="259"/>
      <c r="E5747" s="259"/>
      <c r="F5747" s="270"/>
      <c r="G5747" s="259"/>
      <c r="H5747" s="259"/>
      <c r="I5747" s="259"/>
      <c r="J5747" s="259"/>
    </row>
    <row r="5748" spans="1:10">
      <c r="A5748" s="259"/>
      <c r="B5748" s="259"/>
      <c r="C5748" s="259"/>
      <c r="D5748" s="259"/>
      <c r="E5748" s="259"/>
      <c r="F5748" s="270"/>
      <c r="G5748" s="259"/>
      <c r="H5748" s="259"/>
      <c r="I5748" s="259"/>
      <c r="J5748" s="259"/>
    </row>
    <row r="5749" spans="1:10">
      <c r="A5749" s="259"/>
      <c r="B5749" s="259"/>
      <c r="C5749" s="259"/>
      <c r="D5749" s="259"/>
      <c r="E5749" s="259"/>
      <c r="F5749" s="270"/>
      <c r="G5749" s="259"/>
      <c r="H5749" s="259"/>
      <c r="I5749" s="259"/>
      <c r="J5749" s="259"/>
    </row>
    <row r="5750" spans="1:10">
      <c r="A5750" s="259"/>
      <c r="B5750" s="259"/>
      <c r="C5750" s="259"/>
      <c r="D5750" s="259"/>
      <c r="E5750" s="259"/>
      <c r="F5750" s="270"/>
      <c r="G5750" s="259"/>
      <c r="H5750" s="259"/>
      <c r="I5750" s="259"/>
      <c r="J5750" s="259"/>
    </row>
    <row r="5751" spans="1:10">
      <c r="A5751" s="259"/>
      <c r="B5751" s="259"/>
      <c r="C5751" s="259"/>
      <c r="D5751" s="259"/>
      <c r="E5751" s="259"/>
      <c r="F5751" s="270"/>
      <c r="G5751" s="259"/>
      <c r="H5751" s="259"/>
      <c r="I5751" s="259"/>
      <c r="J5751" s="259"/>
    </row>
    <row r="5752" spans="1:10">
      <c r="A5752" s="259"/>
      <c r="B5752" s="259"/>
      <c r="C5752" s="259"/>
      <c r="D5752" s="259"/>
      <c r="E5752" s="259"/>
      <c r="F5752" s="270"/>
      <c r="G5752" s="259"/>
      <c r="H5752" s="259"/>
      <c r="I5752" s="259"/>
      <c r="J5752" s="259"/>
    </row>
    <row r="5753" spans="1:10">
      <c r="A5753" s="259"/>
      <c r="B5753" s="259"/>
      <c r="C5753" s="259"/>
      <c r="D5753" s="259"/>
      <c r="E5753" s="259"/>
      <c r="F5753" s="270"/>
      <c r="G5753" s="259"/>
      <c r="H5753" s="259"/>
      <c r="I5753" s="259"/>
      <c r="J5753" s="259"/>
    </row>
    <row r="5754" spans="1:10">
      <c r="A5754" s="259"/>
      <c r="B5754" s="259"/>
      <c r="C5754" s="259"/>
      <c r="D5754" s="259"/>
      <c r="E5754" s="259"/>
      <c r="F5754" s="270"/>
      <c r="G5754" s="259"/>
      <c r="H5754" s="259"/>
      <c r="I5754" s="259"/>
      <c r="J5754" s="259"/>
    </row>
    <row r="5755" spans="1:10">
      <c r="A5755" s="259"/>
      <c r="B5755" s="259"/>
      <c r="C5755" s="259"/>
      <c r="D5755" s="259"/>
      <c r="E5755" s="259"/>
      <c r="F5755" s="270"/>
      <c r="G5755" s="259"/>
      <c r="H5755" s="259"/>
      <c r="I5755" s="259"/>
      <c r="J5755" s="259"/>
    </row>
    <row r="5756" spans="1:10">
      <c r="A5756" s="259"/>
      <c r="B5756" s="259"/>
      <c r="C5756" s="259"/>
      <c r="D5756" s="259"/>
      <c r="E5756" s="259"/>
      <c r="F5756" s="270"/>
      <c r="G5756" s="259"/>
      <c r="H5756" s="259"/>
      <c r="I5756" s="259"/>
      <c r="J5756" s="259"/>
    </row>
    <row r="5757" spans="1:10">
      <c r="A5757" s="259"/>
      <c r="B5757" s="259"/>
      <c r="C5757" s="259"/>
      <c r="D5757" s="259"/>
      <c r="E5757" s="259"/>
      <c r="F5757" s="270"/>
      <c r="G5757" s="259"/>
      <c r="H5757" s="259"/>
      <c r="I5757" s="259"/>
      <c r="J5757" s="259"/>
    </row>
    <row r="5758" spans="1:10">
      <c r="A5758" s="259"/>
      <c r="B5758" s="259"/>
      <c r="C5758" s="259"/>
      <c r="D5758" s="259"/>
      <c r="E5758" s="259"/>
      <c r="F5758" s="270"/>
      <c r="G5758" s="259"/>
      <c r="H5758" s="259"/>
      <c r="I5758" s="259"/>
      <c r="J5758" s="259"/>
    </row>
    <row r="5759" spans="1:10">
      <c r="A5759" s="259"/>
      <c r="B5759" s="259"/>
      <c r="C5759" s="259"/>
      <c r="D5759" s="259"/>
      <c r="E5759" s="259"/>
      <c r="F5759" s="270"/>
      <c r="G5759" s="259"/>
      <c r="H5759" s="259"/>
      <c r="I5759" s="259"/>
      <c r="J5759" s="259"/>
    </row>
    <row r="5760" spans="1:10">
      <c r="A5760" s="259"/>
      <c r="B5760" s="259"/>
      <c r="C5760" s="259"/>
      <c r="D5760" s="259"/>
      <c r="E5760" s="259"/>
      <c r="F5760" s="270"/>
      <c r="G5760" s="259"/>
      <c r="H5760" s="259"/>
      <c r="I5760" s="259"/>
      <c r="J5760" s="259"/>
    </row>
    <row r="5761" spans="1:10">
      <c r="A5761" s="259"/>
      <c r="B5761" s="259"/>
      <c r="C5761" s="259"/>
      <c r="D5761" s="259"/>
      <c r="E5761" s="259"/>
      <c r="F5761" s="270"/>
      <c r="G5761" s="259"/>
      <c r="H5761" s="259"/>
      <c r="I5761" s="259"/>
      <c r="J5761" s="259"/>
    </row>
    <row r="5762" spans="1:10">
      <c r="A5762" s="259"/>
      <c r="B5762" s="259"/>
      <c r="C5762" s="259"/>
      <c r="D5762" s="259"/>
      <c r="E5762" s="259"/>
      <c r="F5762" s="270"/>
      <c r="G5762" s="259"/>
      <c r="H5762" s="259"/>
      <c r="I5762" s="259"/>
      <c r="J5762" s="259"/>
    </row>
    <row r="5763" spans="1:10">
      <c r="A5763" s="259"/>
      <c r="B5763" s="259"/>
      <c r="C5763" s="259"/>
      <c r="D5763" s="259"/>
      <c r="E5763" s="259"/>
      <c r="F5763" s="270"/>
      <c r="G5763" s="259"/>
      <c r="H5763" s="259"/>
      <c r="I5763" s="259"/>
      <c r="J5763" s="259"/>
    </row>
    <row r="5764" spans="1:10">
      <c r="A5764" s="259"/>
      <c r="B5764" s="259"/>
      <c r="C5764" s="259"/>
      <c r="D5764" s="259"/>
      <c r="E5764" s="259"/>
      <c r="F5764" s="270"/>
      <c r="G5764" s="259"/>
      <c r="H5764" s="259"/>
      <c r="I5764" s="259"/>
      <c r="J5764" s="259"/>
    </row>
    <row r="5765" spans="1:10">
      <c r="A5765" s="259"/>
      <c r="B5765" s="259"/>
      <c r="C5765" s="259"/>
      <c r="D5765" s="259"/>
      <c r="E5765" s="259"/>
      <c r="F5765" s="270"/>
      <c r="G5765" s="259"/>
      <c r="H5765" s="259"/>
      <c r="I5765" s="259"/>
      <c r="J5765" s="259"/>
    </row>
    <row r="5766" spans="1:10">
      <c r="A5766" s="259"/>
      <c r="B5766" s="259"/>
      <c r="C5766" s="259"/>
      <c r="D5766" s="259"/>
      <c r="E5766" s="259"/>
      <c r="F5766" s="270"/>
      <c r="G5766" s="259"/>
      <c r="H5766" s="259"/>
      <c r="I5766" s="259"/>
      <c r="J5766" s="259"/>
    </row>
    <row r="5767" spans="1:10">
      <c r="A5767" s="259"/>
      <c r="B5767" s="259"/>
      <c r="C5767" s="259"/>
      <c r="D5767" s="259"/>
      <c r="E5767" s="259"/>
      <c r="F5767" s="270"/>
      <c r="G5767" s="259"/>
      <c r="H5767" s="259"/>
      <c r="I5767" s="259"/>
      <c r="J5767" s="259"/>
    </row>
    <row r="5768" spans="1:10">
      <c r="A5768" s="259"/>
      <c r="B5768" s="259"/>
      <c r="C5768" s="259"/>
      <c r="D5768" s="259"/>
      <c r="E5768" s="259"/>
      <c r="F5768" s="270"/>
      <c r="G5768" s="259"/>
      <c r="H5768" s="259"/>
      <c r="I5768" s="259"/>
      <c r="J5768" s="259"/>
    </row>
    <row r="5769" spans="1:10">
      <c r="A5769" s="259"/>
      <c r="B5769" s="259"/>
      <c r="C5769" s="259"/>
      <c r="D5769" s="259"/>
      <c r="E5769" s="259"/>
      <c r="F5769" s="270"/>
      <c r="G5769" s="259"/>
      <c r="H5769" s="259"/>
      <c r="I5769" s="259"/>
      <c r="J5769" s="259"/>
    </row>
    <row r="5770" spans="1:10">
      <c r="A5770" s="259"/>
      <c r="B5770" s="259"/>
      <c r="C5770" s="259"/>
      <c r="D5770" s="259"/>
      <c r="E5770" s="259"/>
      <c r="F5770" s="270"/>
      <c r="G5770" s="259"/>
      <c r="H5770" s="259"/>
      <c r="I5770" s="259"/>
      <c r="J5770" s="259"/>
    </row>
    <row r="5771" spans="1:10">
      <c r="A5771" s="259"/>
      <c r="B5771" s="259"/>
      <c r="C5771" s="259"/>
      <c r="D5771" s="259"/>
      <c r="E5771" s="259"/>
      <c r="F5771" s="270"/>
      <c r="G5771" s="259"/>
      <c r="H5771" s="259"/>
      <c r="I5771" s="259"/>
      <c r="J5771" s="259"/>
    </row>
    <row r="5772" spans="1:10">
      <c r="A5772" s="259"/>
      <c r="B5772" s="259"/>
      <c r="C5772" s="259"/>
      <c r="D5772" s="259"/>
      <c r="E5772" s="259"/>
      <c r="F5772" s="270"/>
      <c r="G5772" s="259"/>
      <c r="H5772" s="259"/>
      <c r="I5772" s="259"/>
      <c r="J5772" s="259"/>
    </row>
    <row r="5773" spans="1:10">
      <c r="A5773" s="259"/>
      <c r="B5773" s="259"/>
      <c r="C5773" s="259"/>
      <c r="D5773" s="259"/>
      <c r="E5773" s="259"/>
      <c r="F5773" s="270"/>
      <c r="G5773" s="259"/>
      <c r="H5773" s="259"/>
      <c r="I5773" s="259"/>
      <c r="J5773" s="259"/>
    </row>
    <row r="5774" spans="1:10">
      <c r="A5774" s="259"/>
      <c r="B5774" s="259"/>
      <c r="C5774" s="259"/>
      <c r="D5774" s="259"/>
      <c r="E5774" s="259"/>
      <c r="F5774" s="270"/>
      <c r="G5774" s="259"/>
      <c r="H5774" s="259"/>
      <c r="I5774" s="259"/>
      <c r="J5774" s="259"/>
    </row>
    <row r="5775" spans="1:10">
      <c r="A5775" s="259"/>
      <c r="B5775" s="259"/>
      <c r="C5775" s="259"/>
      <c r="D5775" s="259"/>
      <c r="E5775" s="259"/>
      <c r="F5775" s="270"/>
      <c r="G5775" s="259"/>
      <c r="H5775" s="259"/>
      <c r="I5775" s="259"/>
      <c r="J5775" s="259"/>
    </row>
    <row r="5776" spans="1:10">
      <c r="A5776" s="259"/>
      <c r="B5776" s="259"/>
      <c r="C5776" s="259"/>
      <c r="D5776" s="259"/>
      <c r="E5776" s="259"/>
      <c r="F5776" s="270"/>
      <c r="G5776" s="259"/>
      <c r="H5776" s="259"/>
      <c r="I5776" s="259"/>
      <c r="J5776" s="259"/>
    </row>
    <row r="5777" spans="1:10">
      <c r="A5777" s="259"/>
      <c r="B5777" s="259"/>
      <c r="C5777" s="259"/>
      <c r="D5777" s="259"/>
      <c r="E5777" s="259"/>
      <c r="F5777" s="270"/>
      <c r="G5777" s="259"/>
      <c r="H5777" s="259"/>
      <c r="I5777" s="259"/>
      <c r="J5777" s="259"/>
    </row>
    <row r="5778" spans="1:10">
      <c r="A5778" s="259"/>
      <c r="B5778" s="259"/>
      <c r="C5778" s="259"/>
      <c r="D5778" s="259"/>
      <c r="E5778" s="259"/>
      <c r="F5778" s="270"/>
      <c r="G5778" s="259"/>
      <c r="H5778" s="259"/>
      <c r="I5778" s="259"/>
      <c r="J5778" s="259"/>
    </row>
    <row r="5779" spans="1:10">
      <c r="A5779" s="259"/>
      <c r="B5779" s="259"/>
      <c r="C5779" s="259"/>
      <c r="D5779" s="259"/>
      <c r="E5779" s="259"/>
      <c r="F5779" s="270"/>
      <c r="G5779" s="259"/>
      <c r="H5779" s="259"/>
      <c r="I5779" s="259"/>
      <c r="J5779" s="259"/>
    </row>
    <row r="5780" spans="1:10">
      <c r="A5780" s="259"/>
      <c r="B5780" s="259"/>
      <c r="C5780" s="259"/>
      <c r="D5780" s="259"/>
      <c r="E5780" s="259"/>
      <c r="F5780" s="270"/>
      <c r="G5780" s="259"/>
      <c r="H5780" s="259"/>
      <c r="I5780" s="259"/>
      <c r="J5780" s="259"/>
    </row>
    <row r="5781" spans="1:10">
      <c r="A5781" s="259"/>
      <c r="B5781" s="259"/>
      <c r="C5781" s="259"/>
      <c r="D5781" s="259"/>
      <c r="E5781" s="259"/>
      <c r="F5781" s="270"/>
      <c r="G5781" s="259"/>
      <c r="H5781" s="259"/>
      <c r="I5781" s="259"/>
      <c r="J5781" s="259"/>
    </row>
    <row r="5782" spans="1:10">
      <c r="A5782" s="259"/>
      <c r="B5782" s="259"/>
      <c r="C5782" s="259"/>
      <c r="D5782" s="259"/>
      <c r="E5782" s="259"/>
      <c r="F5782" s="270"/>
      <c r="G5782" s="259"/>
      <c r="H5782" s="259"/>
      <c r="I5782" s="259"/>
      <c r="J5782" s="259"/>
    </row>
    <row r="5783" spans="1:10">
      <c r="A5783" s="259"/>
      <c r="B5783" s="259"/>
      <c r="C5783" s="259"/>
      <c r="D5783" s="259"/>
      <c r="E5783" s="259"/>
      <c r="F5783" s="270"/>
      <c r="G5783" s="259"/>
      <c r="H5783" s="259"/>
      <c r="I5783" s="259"/>
      <c r="J5783" s="259"/>
    </row>
    <row r="5784" spans="1:10">
      <c r="A5784" s="259"/>
      <c r="B5784" s="259"/>
      <c r="C5784" s="259"/>
      <c r="D5784" s="259"/>
      <c r="E5784" s="259"/>
      <c r="F5784" s="270"/>
      <c r="G5784" s="259"/>
      <c r="H5784" s="259"/>
      <c r="I5784" s="259"/>
      <c r="J5784" s="259"/>
    </row>
    <row r="5785" spans="1:10">
      <c r="A5785" s="259"/>
      <c r="B5785" s="259"/>
      <c r="C5785" s="259"/>
      <c r="D5785" s="259"/>
      <c r="E5785" s="259"/>
      <c r="F5785" s="270"/>
      <c r="G5785" s="259"/>
      <c r="H5785" s="259"/>
      <c r="I5785" s="259"/>
      <c r="J5785" s="259"/>
    </row>
    <row r="5786" spans="1:10">
      <c r="A5786" s="259"/>
      <c r="B5786" s="259"/>
      <c r="C5786" s="259"/>
      <c r="D5786" s="259"/>
      <c r="E5786" s="259"/>
      <c r="F5786" s="270"/>
      <c r="G5786" s="259"/>
      <c r="H5786" s="259"/>
      <c r="I5786" s="259"/>
      <c r="J5786" s="259"/>
    </row>
    <row r="5787" spans="1:10">
      <c r="A5787" s="259"/>
      <c r="B5787" s="259"/>
      <c r="C5787" s="259"/>
      <c r="D5787" s="259"/>
      <c r="E5787" s="259"/>
      <c r="F5787" s="270"/>
      <c r="G5787" s="259"/>
      <c r="H5787" s="259"/>
      <c r="I5787" s="259"/>
      <c r="J5787" s="259"/>
    </row>
    <row r="5788" spans="1:10">
      <c r="A5788" s="259"/>
      <c r="B5788" s="259"/>
      <c r="C5788" s="259"/>
      <c r="D5788" s="259"/>
      <c r="E5788" s="259"/>
      <c r="F5788" s="270"/>
      <c r="G5788" s="259"/>
      <c r="H5788" s="259"/>
      <c r="I5788" s="259"/>
      <c r="J5788" s="259"/>
    </row>
    <row r="5789" spans="1:10">
      <c r="A5789" s="259"/>
      <c r="B5789" s="259"/>
      <c r="C5789" s="259"/>
      <c r="D5789" s="259"/>
      <c r="E5789" s="259"/>
      <c r="F5789" s="270"/>
      <c r="G5789" s="259"/>
      <c r="H5789" s="259"/>
      <c r="I5789" s="259"/>
      <c r="J5789" s="259"/>
    </row>
    <row r="5790" spans="1:10">
      <c r="A5790" s="259"/>
      <c r="B5790" s="259"/>
      <c r="C5790" s="259"/>
      <c r="D5790" s="259"/>
      <c r="E5790" s="259"/>
      <c r="F5790" s="270"/>
      <c r="G5790" s="259"/>
      <c r="H5790" s="259"/>
      <c r="I5790" s="259"/>
      <c r="J5790" s="259"/>
    </row>
    <row r="5791" spans="1:10">
      <c r="A5791" s="259"/>
      <c r="B5791" s="259"/>
      <c r="C5791" s="259"/>
      <c r="D5791" s="259"/>
      <c r="E5791" s="259"/>
      <c r="F5791" s="270"/>
      <c r="G5791" s="259"/>
      <c r="H5791" s="259"/>
      <c r="I5791" s="259"/>
      <c r="J5791" s="259"/>
    </row>
    <row r="5792" spans="1:10">
      <c r="A5792" s="259"/>
      <c r="B5792" s="259"/>
      <c r="C5792" s="259"/>
      <c r="D5792" s="259"/>
      <c r="E5792" s="259"/>
      <c r="F5792" s="270"/>
      <c r="G5792" s="259"/>
      <c r="H5792" s="259"/>
      <c r="I5792" s="259"/>
      <c r="J5792" s="259"/>
    </row>
    <row r="5793" spans="1:10">
      <c r="A5793" s="259"/>
      <c r="B5793" s="259"/>
      <c r="C5793" s="259"/>
      <c r="D5793" s="259"/>
      <c r="E5793" s="259"/>
      <c r="F5793" s="270"/>
      <c r="G5793" s="259"/>
      <c r="H5793" s="259"/>
      <c r="I5793" s="259"/>
      <c r="J5793" s="259"/>
    </row>
    <row r="5794" spans="1:10">
      <c r="A5794" s="259"/>
      <c r="B5794" s="259"/>
      <c r="C5794" s="259"/>
      <c r="D5794" s="259"/>
      <c r="E5794" s="259"/>
      <c r="F5794" s="270"/>
      <c r="G5794" s="259"/>
      <c r="H5794" s="259"/>
      <c r="I5794" s="259"/>
      <c r="J5794" s="259"/>
    </row>
    <row r="5795" spans="1:10">
      <c r="A5795" s="259"/>
      <c r="B5795" s="259"/>
      <c r="C5795" s="259"/>
      <c r="D5795" s="259"/>
      <c r="E5795" s="259"/>
      <c r="F5795" s="270"/>
      <c r="G5795" s="259"/>
      <c r="H5795" s="259"/>
      <c r="I5795" s="259"/>
      <c r="J5795" s="259"/>
    </row>
    <row r="5796" spans="1:10">
      <c r="A5796" s="259"/>
      <c r="B5796" s="259"/>
      <c r="C5796" s="259"/>
      <c r="D5796" s="259"/>
      <c r="E5796" s="259"/>
      <c r="F5796" s="270"/>
      <c r="G5796" s="259"/>
      <c r="H5796" s="259"/>
      <c r="I5796" s="259"/>
      <c r="J5796" s="259"/>
    </row>
    <row r="5797" spans="1:10">
      <c r="A5797" s="259"/>
      <c r="B5797" s="259"/>
      <c r="C5797" s="259"/>
      <c r="D5797" s="259"/>
      <c r="E5797" s="259"/>
      <c r="F5797" s="270"/>
      <c r="G5797" s="259"/>
      <c r="H5797" s="259"/>
      <c r="I5797" s="259"/>
      <c r="J5797" s="259"/>
    </row>
    <row r="5798" spans="1:10">
      <c r="A5798" s="259"/>
      <c r="B5798" s="259"/>
      <c r="C5798" s="259"/>
      <c r="D5798" s="259"/>
      <c r="E5798" s="259"/>
      <c r="F5798" s="270"/>
      <c r="G5798" s="259"/>
      <c r="H5798" s="259"/>
      <c r="I5798" s="259"/>
      <c r="J5798" s="259"/>
    </row>
    <row r="5799" spans="1:10">
      <c r="A5799" s="259"/>
      <c r="B5799" s="259"/>
      <c r="C5799" s="259"/>
      <c r="D5799" s="259"/>
      <c r="E5799" s="259"/>
      <c r="F5799" s="270"/>
      <c r="G5799" s="259"/>
      <c r="H5799" s="259"/>
      <c r="I5799" s="259"/>
      <c r="J5799" s="259"/>
    </row>
    <row r="5800" spans="1:10">
      <c r="A5800" s="259"/>
      <c r="B5800" s="259"/>
      <c r="C5800" s="259"/>
      <c r="D5800" s="259"/>
      <c r="E5800" s="259"/>
      <c r="F5800" s="270"/>
      <c r="G5800" s="259"/>
      <c r="H5800" s="259"/>
      <c r="I5800" s="259"/>
      <c r="J5800" s="259"/>
    </row>
    <row r="5801" spans="1:10">
      <c r="A5801" s="259"/>
      <c r="B5801" s="259"/>
      <c r="C5801" s="259"/>
      <c r="D5801" s="259"/>
      <c r="E5801" s="259"/>
      <c r="F5801" s="270"/>
      <c r="G5801" s="259"/>
      <c r="H5801" s="259"/>
      <c r="I5801" s="259"/>
      <c r="J5801" s="259"/>
    </row>
    <row r="5802" spans="1:10">
      <c r="A5802" s="259"/>
      <c r="B5802" s="259"/>
      <c r="C5802" s="259"/>
      <c r="D5802" s="259"/>
      <c r="E5802" s="259"/>
      <c r="F5802" s="270"/>
      <c r="G5802" s="259"/>
      <c r="H5802" s="259"/>
      <c r="I5802" s="259"/>
      <c r="J5802" s="259"/>
    </row>
    <row r="5803" spans="1:10">
      <c r="A5803" s="259"/>
      <c r="B5803" s="259"/>
      <c r="C5803" s="259"/>
      <c r="D5803" s="259"/>
      <c r="E5803" s="259"/>
      <c r="F5803" s="270"/>
      <c r="G5803" s="259"/>
      <c r="H5803" s="259"/>
      <c r="I5803" s="259"/>
      <c r="J5803" s="259"/>
    </row>
    <row r="5804" spans="1:10">
      <c r="A5804" s="259"/>
      <c r="B5804" s="259"/>
      <c r="C5804" s="259"/>
      <c r="D5804" s="259"/>
      <c r="E5804" s="259"/>
      <c r="F5804" s="270"/>
      <c r="G5804" s="259"/>
      <c r="H5804" s="259"/>
      <c r="I5804" s="259"/>
      <c r="J5804" s="259"/>
    </row>
    <row r="5805" spans="1:10">
      <c r="A5805" s="259"/>
      <c r="B5805" s="259"/>
      <c r="C5805" s="259"/>
      <c r="D5805" s="259"/>
      <c r="E5805" s="259"/>
      <c r="F5805" s="270"/>
      <c r="G5805" s="259"/>
      <c r="H5805" s="259"/>
      <c r="I5805" s="259"/>
      <c r="J5805" s="259"/>
    </row>
    <row r="5806" spans="1:10">
      <c r="A5806" s="259"/>
      <c r="B5806" s="259"/>
      <c r="C5806" s="259"/>
      <c r="D5806" s="259"/>
      <c r="E5806" s="259"/>
      <c r="F5806" s="270"/>
      <c r="G5806" s="259"/>
      <c r="H5806" s="259"/>
      <c r="I5806" s="259"/>
      <c r="J5806" s="259"/>
    </row>
    <row r="5807" spans="1:10">
      <c r="A5807" s="259"/>
      <c r="B5807" s="259"/>
      <c r="C5807" s="259"/>
      <c r="D5807" s="259"/>
      <c r="E5807" s="259"/>
      <c r="F5807" s="270"/>
      <c r="G5807" s="259"/>
      <c r="H5807" s="259"/>
      <c r="I5807" s="259"/>
      <c r="J5807" s="259"/>
    </row>
    <row r="5808" spans="1:10">
      <c r="A5808" s="259"/>
      <c r="B5808" s="259"/>
      <c r="C5808" s="259"/>
      <c r="D5808" s="259"/>
      <c r="E5808" s="259"/>
      <c r="F5808" s="270"/>
      <c r="G5808" s="259"/>
      <c r="H5808" s="259"/>
      <c r="I5808" s="259"/>
      <c r="J5808" s="259"/>
    </row>
    <row r="5809" spans="1:10">
      <c r="A5809" s="259"/>
      <c r="B5809" s="259"/>
      <c r="C5809" s="259"/>
      <c r="D5809" s="259"/>
      <c r="E5809" s="259"/>
      <c r="F5809" s="270"/>
      <c r="G5809" s="259"/>
      <c r="H5809" s="259"/>
      <c r="I5809" s="259"/>
      <c r="J5809" s="259"/>
    </row>
    <row r="5810" spans="1:10">
      <c r="A5810" s="259"/>
      <c r="B5810" s="259"/>
      <c r="C5810" s="259"/>
      <c r="D5810" s="259"/>
      <c r="E5810" s="259"/>
      <c r="F5810" s="270"/>
      <c r="G5810" s="259"/>
      <c r="H5810" s="259"/>
      <c r="I5810" s="259"/>
      <c r="J5810" s="259"/>
    </row>
    <row r="5811" spans="1:10">
      <c r="A5811" s="259"/>
      <c r="B5811" s="259"/>
      <c r="C5811" s="259"/>
      <c r="D5811" s="259"/>
      <c r="E5811" s="259"/>
      <c r="F5811" s="270"/>
      <c r="G5811" s="259"/>
      <c r="H5811" s="259"/>
      <c r="I5811" s="259"/>
      <c r="J5811" s="259"/>
    </row>
    <row r="5812" spans="1:10">
      <c r="A5812" s="259"/>
      <c r="B5812" s="259"/>
      <c r="C5812" s="259"/>
      <c r="D5812" s="259"/>
      <c r="E5812" s="259"/>
      <c r="F5812" s="270"/>
      <c r="G5812" s="259"/>
      <c r="H5812" s="259"/>
      <c r="I5812" s="259"/>
      <c r="J5812" s="259"/>
    </row>
    <row r="5813" spans="1:10">
      <c r="A5813" s="259"/>
      <c r="B5813" s="259"/>
      <c r="C5813" s="259"/>
      <c r="D5813" s="259"/>
      <c r="E5813" s="259"/>
      <c r="F5813" s="270"/>
      <c r="G5813" s="259"/>
      <c r="H5813" s="259"/>
      <c r="I5813" s="259"/>
      <c r="J5813" s="259"/>
    </row>
    <row r="5814" spans="1:10">
      <c r="A5814" s="259"/>
      <c r="B5814" s="259"/>
      <c r="C5814" s="259"/>
      <c r="D5814" s="259"/>
      <c r="E5814" s="259"/>
      <c r="F5814" s="270"/>
      <c r="G5814" s="259"/>
      <c r="H5814" s="259"/>
      <c r="I5814" s="259"/>
      <c r="J5814" s="259"/>
    </row>
    <row r="5815" spans="1:10">
      <c r="A5815" s="259"/>
      <c r="B5815" s="259"/>
      <c r="C5815" s="259"/>
      <c r="D5815" s="259"/>
      <c r="E5815" s="259"/>
      <c r="F5815" s="270"/>
      <c r="G5815" s="259"/>
      <c r="H5815" s="259"/>
      <c r="I5815" s="259"/>
      <c r="J5815" s="259"/>
    </row>
    <row r="5816" spans="1:10">
      <c r="A5816" s="259"/>
      <c r="B5816" s="259"/>
      <c r="C5816" s="259"/>
      <c r="D5816" s="259"/>
      <c r="E5816" s="259"/>
      <c r="F5816" s="270"/>
      <c r="G5816" s="259"/>
      <c r="H5816" s="259"/>
      <c r="I5816" s="259"/>
      <c r="J5816" s="259"/>
    </row>
    <row r="5817" spans="1:10">
      <c r="A5817" s="259"/>
      <c r="B5817" s="259"/>
      <c r="C5817" s="259"/>
      <c r="D5817" s="259"/>
      <c r="E5817" s="259"/>
      <c r="F5817" s="270"/>
      <c r="G5817" s="259"/>
      <c r="H5817" s="259"/>
      <c r="I5817" s="259"/>
      <c r="J5817" s="259"/>
    </row>
    <row r="5818" spans="1:10">
      <c r="A5818" s="259"/>
      <c r="B5818" s="259"/>
      <c r="C5818" s="259"/>
      <c r="D5818" s="259"/>
      <c r="E5818" s="259"/>
      <c r="F5818" s="270"/>
      <c r="G5818" s="259"/>
      <c r="H5818" s="259"/>
      <c r="I5818" s="259"/>
      <c r="J5818" s="259"/>
    </row>
    <row r="5819" spans="1:10">
      <c r="A5819" s="259"/>
      <c r="B5819" s="259"/>
      <c r="C5819" s="259"/>
      <c r="D5819" s="259"/>
      <c r="E5819" s="259"/>
      <c r="F5819" s="270"/>
      <c r="G5819" s="259"/>
      <c r="H5819" s="259"/>
      <c r="I5819" s="259"/>
      <c r="J5819" s="259"/>
    </row>
    <row r="5820" spans="1:10">
      <c r="A5820" s="259"/>
      <c r="B5820" s="259"/>
      <c r="C5820" s="259"/>
      <c r="D5820" s="259"/>
      <c r="E5820" s="259"/>
      <c r="F5820" s="270"/>
      <c r="G5820" s="259"/>
      <c r="H5820" s="259"/>
      <c r="I5820" s="259"/>
      <c r="J5820" s="259"/>
    </row>
    <row r="5821" spans="1:10">
      <c r="A5821" s="259"/>
      <c r="B5821" s="259"/>
      <c r="C5821" s="259"/>
      <c r="D5821" s="259"/>
      <c r="E5821" s="259"/>
      <c r="F5821" s="270"/>
      <c r="G5821" s="259"/>
      <c r="H5821" s="259"/>
      <c r="I5821" s="259"/>
      <c r="J5821" s="259"/>
    </row>
    <row r="5822" spans="1:10">
      <c r="A5822" s="259"/>
      <c r="B5822" s="259"/>
      <c r="C5822" s="259"/>
      <c r="D5822" s="259"/>
      <c r="E5822" s="259"/>
      <c r="F5822" s="270"/>
      <c r="G5822" s="259"/>
      <c r="H5822" s="259"/>
      <c r="I5822" s="259"/>
      <c r="J5822" s="259"/>
    </row>
    <row r="5823" spans="1:10">
      <c r="A5823" s="259"/>
      <c r="B5823" s="259"/>
      <c r="C5823" s="259"/>
      <c r="D5823" s="259"/>
      <c r="E5823" s="259"/>
      <c r="F5823" s="270"/>
      <c r="G5823" s="259"/>
      <c r="H5823" s="259"/>
      <c r="I5823" s="259"/>
      <c r="J5823" s="259"/>
    </row>
    <row r="5824" spans="1:10">
      <c r="A5824" s="259"/>
      <c r="B5824" s="259"/>
      <c r="C5824" s="259"/>
      <c r="D5824" s="259"/>
      <c r="E5824" s="259"/>
      <c r="F5824" s="270"/>
      <c r="G5824" s="259"/>
      <c r="H5824" s="259"/>
      <c r="I5824" s="259"/>
      <c r="J5824" s="259"/>
    </row>
    <row r="5825" spans="1:10">
      <c r="A5825" s="259"/>
      <c r="B5825" s="259"/>
      <c r="C5825" s="259"/>
      <c r="D5825" s="259"/>
      <c r="E5825" s="259"/>
      <c r="F5825" s="270"/>
      <c r="G5825" s="259"/>
      <c r="H5825" s="259"/>
      <c r="I5825" s="259"/>
      <c r="J5825" s="259"/>
    </row>
    <row r="5826" spans="1:10">
      <c r="A5826" s="259"/>
      <c r="B5826" s="259"/>
      <c r="C5826" s="259"/>
      <c r="D5826" s="259"/>
      <c r="E5826" s="259"/>
      <c r="F5826" s="270"/>
      <c r="G5826" s="259"/>
      <c r="H5826" s="259"/>
      <c r="I5826" s="259"/>
      <c r="J5826" s="259"/>
    </row>
    <row r="5827" spans="1:10">
      <c r="A5827" s="259"/>
      <c r="B5827" s="259"/>
      <c r="C5827" s="259"/>
      <c r="D5827" s="259"/>
      <c r="E5827" s="259"/>
      <c r="F5827" s="270"/>
      <c r="G5827" s="259"/>
      <c r="H5827" s="259"/>
      <c r="I5827" s="259"/>
      <c r="J5827" s="259"/>
    </row>
    <row r="5828" spans="1:10">
      <c r="A5828" s="259"/>
      <c r="B5828" s="259"/>
      <c r="C5828" s="259"/>
      <c r="D5828" s="259"/>
      <c r="E5828" s="259"/>
      <c r="F5828" s="270"/>
      <c r="G5828" s="259"/>
      <c r="H5828" s="259"/>
      <c r="I5828" s="259"/>
      <c r="J5828" s="259"/>
    </row>
    <row r="5829" spans="1:10">
      <c r="A5829" s="259"/>
      <c r="B5829" s="259"/>
      <c r="C5829" s="259"/>
      <c r="D5829" s="259"/>
      <c r="E5829" s="259"/>
      <c r="F5829" s="270"/>
      <c r="G5829" s="259"/>
      <c r="H5829" s="259"/>
      <c r="I5829" s="259"/>
      <c r="J5829" s="259"/>
    </row>
    <row r="5830" spans="1:10">
      <c r="A5830" s="259"/>
      <c r="B5830" s="259"/>
      <c r="C5830" s="259"/>
      <c r="D5830" s="259"/>
      <c r="E5830" s="259"/>
      <c r="F5830" s="270"/>
      <c r="G5830" s="259"/>
      <c r="H5830" s="259"/>
      <c r="I5830" s="259"/>
      <c r="J5830" s="259"/>
    </row>
    <row r="5831" spans="1:10">
      <c r="A5831" s="259"/>
      <c r="B5831" s="259"/>
      <c r="C5831" s="259"/>
      <c r="D5831" s="259"/>
      <c r="E5831" s="259"/>
      <c r="F5831" s="270"/>
      <c r="G5831" s="259"/>
      <c r="H5831" s="259"/>
      <c r="I5831" s="259"/>
      <c r="J5831" s="259"/>
    </row>
    <row r="5832" spans="1:10">
      <c r="A5832" s="259"/>
      <c r="B5832" s="259"/>
      <c r="C5832" s="259"/>
      <c r="D5832" s="259"/>
      <c r="E5832" s="259"/>
      <c r="F5832" s="270"/>
      <c r="G5832" s="259"/>
      <c r="H5832" s="259"/>
      <c r="I5832" s="259"/>
      <c r="J5832" s="259"/>
    </row>
    <row r="5833" spans="1:10">
      <c r="A5833" s="259"/>
      <c r="B5833" s="259"/>
      <c r="C5833" s="259"/>
      <c r="D5833" s="259"/>
      <c r="E5833" s="259"/>
      <c r="F5833" s="270"/>
      <c r="G5833" s="259"/>
      <c r="H5833" s="259"/>
      <c r="I5833" s="259"/>
      <c r="J5833" s="259"/>
    </row>
    <row r="5834" spans="1:10">
      <c r="A5834" s="259"/>
      <c r="B5834" s="259"/>
      <c r="C5834" s="259"/>
      <c r="D5834" s="259"/>
      <c r="E5834" s="259"/>
      <c r="F5834" s="270"/>
      <c r="G5834" s="259"/>
      <c r="H5834" s="259"/>
      <c r="I5834" s="259"/>
      <c r="J5834" s="259"/>
    </row>
    <row r="5835" spans="1:10">
      <c r="A5835" s="259"/>
      <c r="B5835" s="259"/>
      <c r="C5835" s="259"/>
      <c r="D5835" s="259"/>
      <c r="E5835" s="259"/>
      <c r="F5835" s="270"/>
      <c r="G5835" s="259"/>
      <c r="H5835" s="259"/>
      <c r="I5835" s="259"/>
      <c r="J5835" s="259"/>
    </row>
    <row r="5836" spans="1:10">
      <c r="A5836" s="259"/>
      <c r="B5836" s="259"/>
      <c r="C5836" s="259"/>
      <c r="D5836" s="259"/>
      <c r="E5836" s="259"/>
      <c r="F5836" s="270"/>
      <c r="G5836" s="259"/>
      <c r="H5836" s="259"/>
      <c r="I5836" s="259"/>
      <c r="J5836" s="259"/>
    </row>
    <row r="5837" spans="1:10">
      <c r="A5837" s="259"/>
      <c r="B5837" s="259"/>
      <c r="C5837" s="259"/>
      <c r="D5837" s="259"/>
      <c r="E5837" s="259"/>
      <c r="F5837" s="270"/>
      <c r="G5837" s="259"/>
      <c r="H5837" s="259"/>
      <c r="I5837" s="259"/>
      <c r="J5837" s="259"/>
    </row>
    <row r="5838" spans="1:10">
      <c r="A5838" s="259"/>
      <c r="B5838" s="259"/>
      <c r="C5838" s="259"/>
      <c r="D5838" s="259"/>
      <c r="E5838" s="259"/>
      <c r="F5838" s="270"/>
      <c r="G5838" s="259"/>
      <c r="H5838" s="259"/>
      <c r="I5838" s="259"/>
      <c r="J5838" s="259"/>
    </row>
    <row r="5839" spans="1:10">
      <c r="A5839" s="259"/>
      <c r="B5839" s="259"/>
      <c r="C5839" s="259"/>
      <c r="D5839" s="259"/>
      <c r="E5839" s="259"/>
      <c r="F5839" s="270"/>
      <c r="G5839" s="259"/>
      <c r="H5839" s="259"/>
      <c r="I5839" s="259"/>
      <c r="J5839" s="259"/>
    </row>
    <row r="5840" spans="1:10">
      <c r="A5840" s="259"/>
      <c r="B5840" s="259"/>
      <c r="C5840" s="259"/>
      <c r="D5840" s="259"/>
      <c r="E5840" s="259"/>
      <c r="F5840" s="270"/>
      <c r="G5840" s="259"/>
      <c r="H5840" s="259"/>
      <c r="I5840" s="259"/>
      <c r="J5840" s="259"/>
    </row>
    <row r="5841" spans="1:10">
      <c r="A5841" s="259"/>
      <c r="B5841" s="259"/>
      <c r="C5841" s="259"/>
      <c r="D5841" s="259"/>
      <c r="E5841" s="259"/>
      <c r="F5841" s="270"/>
      <c r="G5841" s="259"/>
      <c r="H5841" s="259"/>
      <c r="I5841" s="259"/>
      <c r="J5841" s="259"/>
    </row>
    <row r="5842" spans="1:10">
      <c r="A5842" s="259"/>
      <c r="B5842" s="259"/>
      <c r="C5842" s="259"/>
      <c r="D5842" s="259"/>
      <c r="E5842" s="259"/>
      <c r="F5842" s="270"/>
      <c r="G5842" s="259"/>
      <c r="H5842" s="259"/>
      <c r="I5842" s="259"/>
      <c r="J5842" s="259"/>
    </row>
    <row r="5843" spans="1:10">
      <c r="A5843" s="259"/>
      <c r="B5843" s="259"/>
      <c r="C5843" s="259"/>
      <c r="D5843" s="259"/>
      <c r="E5843" s="259"/>
      <c r="F5843" s="270"/>
      <c r="G5843" s="259"/>
      <c r="H5843" s="259"/>
      <c r="I5843" s="259"/>
      <c r="J5843" s="259"/>
    </row>
    <row r="5844" spans="1:10">
      <c r="A5844" s="259"/>
      <c r="B5844" s="259"/>
      <c r="C5844" s="259"/>
      <c r="D5844" s="259"/>
      <c r="E5844" s="259"/>
      <c r="F5844" s="270"/>
      <c r="G5844" s="259"/>
      <c r="H5844" s="259"/>
      <c r="I5844" s="259"/>
      <c r="J5844" s="259"/>
    </row>
    <row r="5845" spans="1:10">
      <c r="A5845" s="259"/>
      <c r="B5845" s="259"/>
      <c r="C5845" s="259"/>
      <c r="D5845" s="259"/>
      <c r="E5845" s="259"/>
      <c r="F5845" s="270"/>
      <c r="G5845" s="259"/>
      <c r="H5845" s="259"/>
      <c r="I5845" s="259"/>
      <c r="J5845" s="259"/>
    </row>
    <row r="5846" spans="1:10">
      <c r="A5846" s="259"/>
      <c r="B5846" s="259"/>
      <c r="C5846" s="259"/>
      <c r="D5846" s="259"/>
      <c r="E5846" s="259"/>
      <c r="F5846" s="270"/>
      <c r="G5846" s="259"/>
      <c r="H5846" s="259"/>
      <c r="I5846" s="259"/>
      <c r="J5846" s="259"/>
    </row>
    <row r="5847" spans="1:10">
      <c r="A5847" s="259"/>
      <c r="B5847" s="259"/>
      <c r="C5847" s="259"/>
      <c r="D5847" s="259"/>
      <c r="E5847" s="259"/>
      <c r="F5847" s="270"/>
      <c r="G5847" s="259"/>
      <c r="H5847" s="259"/>
      <c r="I5847" s="259"/>
      <c r="J5847" s="259"/>
    </row>
    <row r="5848" spans="1:10">
      <c r="A5848" s="259"/>
      <c r="B5848" s="259"/>
      <c r="C5848" s="259"/>
      <c r="D5848" s="259"/>
      <c r="E5848" s="259"/>
      <c r="F5848" s="270"/>
      <c r="G5848" s="259"/>
      <c r="H5848" s="259"/>
      <c r="I5848" s="259"/>
      <c r="J5848" s="259"/>
    </row>
    <row r="5849" spans="1:10">
      <c r="A5849" s="259"/>
      <c r="B5849" s="259"/>
      <c r="C5849" s="259"/>
      <c r="D5849" s="259"/>
      <c r="E5849" s="259"/>
      <c r="F5849" s="270"/>
      <c r="G5849" s="259"/>
      <c r="H5849" s="259"/>
      <c r="I5849" s="259"/>
      <c r="J5849" s="259"/>
    </row>
    <row r="5850" spans="1:10">
      <c r="A5850" s="259"/>
      <c r="B5850" s="259"/>
      <c r="C5850" s="259"/>
      <c r="D5850" s="259"/>
      <c r="E5850" s="259"/>
      <c r="F5850" s="270"/>
      <c r="G5850" s="259"/>
      <c r="H5850" s="259"/>
      <c r="I5850" s="259"/>
      <c r="J5850" s="259"/>
    </row>
    <row r="5851" spans="1:10">
      <c r="A5851" s="259"/>
      <c r="B5851" s="259"/>
      <c r="C5851" s="259"/>
      <c r="D5851" s="259"/>
      <c r="E5851" s="259"/>
      <c r="F5851" s="270"/>
      <c r="G5851" s="259"/>
      <c r="H5851" s="259"/>
      <c r="I5851" s="259"/>
      <c r="J5851" s="259"/>
    </row>
    <row r="5852" spans="1:10">
      <c r="A5852" s="259"/>
      <c r="B5852" s="259"/>
      <c r="C5852" s="259"/>
      <c r="D5852" s="259"/>
      <c r="E5852" s="259"/>
      <c r="F5852" s="270"/>
      <c r="G5852" s="259"/>
      <c r="H5852" s="259"/>
      <c r="I5852" s="259"/>
      <c r="J5852" s="259"/>
    </row>
    <row r="5853" spans="1:10">
      <c r="A5853" s="259"/>
      <c r="B5853" s="259"/>
      <c r="C5853" s="259"/>
      <c r="D5853" s="259"/>
      <c r="E5853" s="259"/>
      <c r="F5853" s="270"/>
      <c r="G5853" s="259"/>
      <c r="H5853" s="259"/>
      <c r="I5853" s="259"/>
      <c r="J5853" s="259"/>
    </row>
    <row r="5854" spans="1:10">
      <c r="A5854" s="259"/>
      <c r="B5854" s="259"/>
      <c r="C5854" s="259"/>
      <c r="D5854" s="259"/>
      <c r="E5854" s="259"/>
      <c r="F5854" s="270"/>
      <c r="G5854" s="259"/>
      <c r="H5854" s="259"/>
      <c r="I5854" s="259"/>
      <c r="J5854" s="259"/>
    </row>
    <row r="5855" spans="1:10">
      <c r="A5855" s="259"/>
      <c r="B5855" s="259"/>
      <c r="C5855" s="259"/>
      <c r="D5855" s="259"/>
      <c r="E5855" s="259"/>
      <c r="F5855" s="270"/>
      <c r="G5855" s="259"/>
      <c r="H5855" s="259"/>
      <c r="I5855" s="259"/>
      <c r="J5855" s="259"/>
    </row>
    <row r="5856" spans="1:10">
      <c r="A5856" s="259"/>
      <c r="B5856" s="259"/>
      <c r="C5856" s="259"/>
      <c r="D5856" s="259"/>
      <c r="E5856" s="259"/>
      <c r="F5856" s="270"/>
      <c r="G5856" s="259"/>
      <c r="H5856" s="259"/>
      <c r="I5856" s="259"/>
      <c r="J5856" s="259"/>
    </row>
    <row r="5857" spans="1:10">
      <c r="A5857" s="259"/>
      <c r="B5857" s="259"/>
      <c r="C5857" s="259"/>
      <c r="D5857" s="259"/>
      <c r="E5857" s="259"/>
      <c r="F5857" s="270"/>
      <c r="G5857" s="259"/>
      <c r="H5857" s="259"/>
      <c r="I5857" s="259"/>
      <c r="J5857" s="259"/>
    </row>
    <row r="5858" spans="1:10">
      <c r="A5858" s="259"/>
      <c r="B5858" s="259"/>
      <c r="C5858" s="259"/>
      <c r="D5858" s="259"/>
      <c r="E5858" s="259"/>
      <c r="F5858" s="270"/>
      <c r="G5858" s="259"/>
      <c r="H5858" s="259"/>
      <c r="I5858" s="259"/>
      <c r="J5858" s="259"/>
    </row>
    <row r="5859" spans="1:10">
      <c r="A5859" s="259"/>
      <c r="B5859" s="259"/>
      <c r="C5859" s="259"/>
      <c r="D5859" s="259"/>
      <c r="E5859" s="259"/>
      <c r="F5859" s="270"/>
      <c r="G5859" s="259"/>
      <c r="H5859" s="259"/>
      <c r="I5859" s="259"/>
      <c r="J5859" s="259"/>
    </row>
    <row r="5860" spans="1:10">
      <c r="A5860" s="259"/>
      <c r="B5860" s="259"/>
      <c r="C5860" s="259"/>
      <c r="D5860" s="259"/>
      <c r="E5860" s="259"/>
      <c r="F5860" s="270"/>
      <c r="G5860" s="259"/>
      <c r="H5860" s="259"/>
      <c r="I5860" s="259"/>
      <c r="J5860" s="259"/>
    </row>
    <row r="5861" spans="1:10">
      <c r="A5861" s="259"/>
      <c r="B5861" s="259"/>
      <c r="C5861" s="259"/>
      <c r="D5861" s="259"/>
      <c r="E5861" s="259"/>
      <c r="F5861" s="270"/>
      <c r="G5861" s="259"/>
      <c r="H5861" s="259"/>
      <c r="I5861" s="259"/>
      <c r="J5861" s="259"/>
    </row>
    <row r="5862" spans="1:10">
      <c r="A5862" s="259"/>
      <c r="B5862" s="259"/>
      <c r="C5862" s="259"/>
      <c r="D5862" s="259"/>
      <c r="E5862" s="259"/>
      <c r="F5862" s="270"/>
      <c r="G5862" s="259"/>
      <c r="H5862" s="259"/>
      <c r="I5862" s="259"/>
      <c r="J5862" s="259"/>
    </row>
    <row r="5863" spans="1:10">
      <c r="A5863" s="259"/>
      <c r="B5863" s="259"/>
      <c r="C5863" s="259"/>
      <c r="D5863" s="259"/>
      <c r="E5863" s="259"/>
      <c r="F5863" s="270"/>
      <c r="G5863" s="259"/>
      <c r="H5863" s="259"/>
      <c r="I5863" s="259"/>
      <c r="J5863" s="259"/>
    </row>
    <row r="5864" spans="1:10">
      <c r="A5864" s="259"/>
      <c r="B5864" s="259"/>
      <c r="C5864" s="259"/>
      <c r="D5864" s="259"/>
      <c r="E5864" s="259"/>
      <c r="F5864" s="270"/>
      <c r="G5864" s="259"/>
      <c r="H5864" s="259"/>
      <c r="I5864" s="259"/>
      <c r="J5864" s="259"/>
    </row>
    <row r="5865" spans="1:10">
      <c r="A5865" s="259"/>
      <c r="B5865" s="259"/>
      <c r="C5865" s="259"/>
      <c r="D5865" s="259"/>
      <c r="E5865" s="259"/>
      <c r="F5865" s="270"/>
      <c r="G5865" s="259"/>
      <c r="H5865" s="259"/>
      <c r="I5865" s="259"/>
      <c r="J5865" s="259"/>
    </row>
    <row r="5866" spans="1:10">
      <c r="A5866" s="259"/>
      <c r="B5866" s="259"/>
      <c r="C5866" s="259"/>
      <c r="D5866" s="259"/>
      <c r="E5866" s="259"/>
      <c r="F5866" s="270"/>
      <c r="G5866" s="259"/>
      <c r="H5866" s="259"/>
      <c r="I5866" s="259"/>
      <c r="J5866" s="259"/>
    </row>
    <row r="5867" spans="1:10">
      <c r="A5867" s="259"/>
      <c r="B5867" s="259"/>
      <c r="C5867" s="259"/>
      <c r="D5867" s="259"/>
      <c r="E5867" s="259"/>
      <c r="F5867" s="270"/>
      <c r="G5867" s="259"/>
      <c r="H5867" s="259"/>
      <c r="I5867" s="259"/>
      <c r="J5867" s="259"/>
    </row>
    <row r="5868" spans="1:10">
      <c r="A5868" s="259"/>
      <c r="B5868" s="259"/>
      <c r="C5868" s="259"/>
      <c r="D5868" s="259"/>
      <c r="E5868" s="259"/>
      <c r="F5868" s="270"/>
      <c r="G5868" s="259"/>
      <c r="H5868" s="259"/>
      <c r="I5868" s="259"/>
      <c r="J5868" s="259"/>
    </row>
    <row r="5869" spans="1:10">
      <c r="A5869" s="259"/>
      <c r="B5869" s="259"/>
      <c r="C5869" s="259"/>
      <c r="D5869" s="259"/>
      <c r="E5869" s="259"/>
      <c r="F5869" s="270"/>
      <c r="G5869" s="259"/>
      <c r="H5869" s="259"/>
      <c r="I5869" s="259"/>
      <c r="J5869" s="259"/>
    </row>
    <row r="5870" spans="1:10">
      <c r="A5870" s="259"/>
      <c r="B5870" s="259"/>
      <c r="C5870" s="259"/>
      <c r="D5870" s="259"/>
      <c r="E5870" s="259"/>
      <c r="F5870" s="270"/>
      <c r="G5870" s="259"/>
      <c r="H5870" s="259"/>
      <c r="I5870" s="259"/>
      <c r="J5870" s="259"/>
    </row>
    <row r="5871" spans="1:10">
      <c r="A5871" s="259"/>
      <c r="B5871" s="259"/>
      <c r="C5871" s="259"/>
      <c r="D5871" s="259"/>
      <c r="E5871" s="259"/>
      <c r="F5871" s="270"/>
      <c r="G5871" s="259"/>
      <c r="H5871" s="259"/>
      <c r="I5871" s="259"/>
      <c r="J5871" s="259"/>
    </row>
    <row r="5872" spans="1:10">
      <c r="A5872" s="259"/>
      <c r="B5872" s="259"/>
      <c r="C5872" s="259"/>
      <c r="D5872" s="259"/>
      <c r="E5872" s="259"/>
      <c r="F5872" s="270"/>
      <c r="G5872" s="259"/>
      <c r="H5872" s="259"/>
      <c r="I5872" s="259"/>
      <c r="J5872" s="259"/>
    </row>
    <row r="5873" spans="1:10">
      <c r="A5873" s="259"/>
      <c r="B5873" s="259"/>
      <c r="C5873" s="259"/>
      <c r="D5873" s="259"/>
      <c r="E5873" s="259"/>
      <c r="F5873" s="270"/>
      <c r="G5873" s="259"/>
      <c r="H5873" s="259"/>
      <c r="I5873" s="259"/>
      <c r="J5873" s="259"/>
    </row>
    <row r="5874" spans="1:10">
      <c r="A5874" s="259"/>
      <c r="B5874" s="259"/>
      <c r="C5874" s="259"/>
      <c r="D5874" s="259"/>
      <c r="E5874" s="259"/>
      <c r="F5874" s="270"/>
      <c r="G5874" s="259"/>
      <c r="H5874" s="259"/>
      <c r="I5874" s="259"/>
      <c r="J5874" s="259"/>
    </row>
    <row r="5875" spans="1:10">
      <c r="A5875" s="259"/>
      <c r="B5875" s="259"/>
      <c r="C5875" s="259"/>
      <c r="D5875" s="259"/>
      <c r="E5875" s="259"/>
      <c r="F5875" s="270"/>
      <c r="G5875" s="259"/>
      <c r="H5875" s="259"/>
      <c r="I5875" s="259"/>
      <c r="J5875" s="259"/>
    </row>
    <row r="5876" spans="1:10">
      <c r="A5876" s="259"/>
      <c r="B5876" s="259"/>
      <c r="C5876" s="259"/>
      <c r="D5876" s="259"/>
      <c r="E5876" s="259"/>
      <c r="F5876" s="270"/>
      <c r="G5876" s="259"/>
      <c r="H5876" s="259"/>
      <c r="I5876" s="259"/>
      <c r="J5876" s="259"/>
    </row>
    <row r="5877" spans="1:10">
      <c r="A5877" s="259"/>
      <c r="B5877" s="259"/>
      <c r="C5877" s="259"/>
      <c r="D5877" s="259"/>
      <c r="E5877" s="259"/>
      <c r="F5877" s="270"/>
      <c r="G5877" s="259"/>
      <c r="H5877" s="259"/>
      <c r="I5877" s="259"/>
      <c r="J5877" s="259"/>
    </row>
    <row r="5878" spans="1:10">
      <c r="A5878" s="259"/>
      <c r="B5878" s="259"/>
      <c r="C5878" s="259"/>
      <c r="D5878" s="259"/>
      <c r="E5878" s="259"/>
      <c r="F5878" s="270"/>
      <c r="G5878" s="259"/>
      <c r="H5878" s="259"/>
      <c r="I5878" s="259"/>
      <c r="J5878" s="259"/>
    </row>
    <row r="5879" spans="1:10">
      <c r="A5879" s="259"/>
      <c r="B5879" s="259"/>
      <c r="C5879" s="259"/>
      <c r="D5879" s="259"/>
      <c r="E5879" s="259"/>
      <c r="F5879" s="270"/>
      <c r="G5879" s="259"/>
      <c r="H5879" s="259"/>
      <c r="I5879" s="259"/>
      <c r="J5879" s="259"/>
    </row>
    <row r="5880" spans="1:10">
      <c r="A5880" s="259"/>
      <c r="B5880" s="259"/>
      <c r="C5880" s="259"/>
      <c r="D5880" s="259"/>
      <c r="E5880" s="259"/>
      <c r="F5880" s="270"/>
      <c r="G5880" s="259"/>
      <c r="H5880" s="259"/>
      <c r="I5880" s="259"/>
      <c r="J5880" s="259"/>
    </row>
    <row r="5881" spans="1:10">
      <c r="A5881" s="259"/>
      <c r="B5881" s="259"/>
      <c r="C5881" s="259"/>
      <c r="D5881" s="259"/>
      <c r="E5881" s="259"/>
      <c r="F5881" s="270"/>
      <c r="G5881" s="259"/>
      <c r="H5881" s="259"/>
      <c r="I5881" s="259"/>
      <c r="J5881" s="259"/>
    </row>
    <row r="5882" spans="1:10">
      <c r="A5882" s="259"/>
      <c r="B5882" s="259"/>
      <c r="C5882" s="259"/>
      <c r="D5882" s="259"/>
      <c r="E5882" s="259"/>
      <c r="F5882" s="270"/>
      <c r="G5882" s="259"/>
      <c r="H5882" s="259"/>
      <c r="I5882" s="259"/>
      <c r="J5882" s="259"/>
    </row>
    <row r="5883" spans="1:10">
      <c r="A5883" s="259"/>
      <c r="B5883" s="259"/>
      <c r="C5883" s="259"/>
      <c r="D5883" s="259"/>
      <c r="E5883" s="259"/>
      <c r="F5883" s="270"/>
      <c r="G5883" s="259"/>
      <c r="H5883" s="259"/>
      <c r="I5883" s="259"/>
      <c r="J5883" s="259"/>
    </row>
    <row r="5884" spans="1:10">
      <c r="A5884" s="259"/>
      <c r="B5884" s="259"/>
      <c r="C5884" s="259"/>
      <c r="D5884" s="259"/>
      <c r="E5884" s="259"/>
      <c r="F5884" s="270"/>
      <c r="G5884" s="259"/>
      <c r="H5884" s="259"/>
      <c r="I5884" s="259"/>
      <c r="J5884" s="259"/>
    </row>
    <row r="5885" spans="1:10">
      <c r="A5885" s="259"/>
      <c r="B5885" s="259"/>
      <c r="C5885" s="259"/>
      <c r="D5885" s="259"/>
      <c r="E5885" s="259"/>
      <c r="F5885" s="270"/>
      <c r="G5885" s="259"/>
      <c r="H5885" s="259"/>
      <c r="I5885" s="259"/>
      <c r="J5885" s="259"/>
    </row>
    <row r="5886" spans="1:10">
      <c r="A5886" s="259"/>
      <c r="B5886" s="259"/>
      <c r="C5886" s="259"/>
      <c r="D5886" s="259"/>
      <c r="E5886" s="259"/>
      <c r="F5886" s="270"/>
      <c r="G5886" s="259"/>
      <c r="H5886" s="259"/>
      <c r="I5886" s="259"/>
      <c r="J5886" s="259"/>
    </row>
    <row r="5887" spans="1:10">
      <c r="A5887" s="259"/>
      <c r="B5887" s="259"/>
      <c r="C5887" s="259"/>
      <c r="D5887" s="259"/>
      <c r="E5887" s="259"/>
      <c r="F5887" s="270"/>
      <c r="G5887" s="259"/>
      <c r="H5887" s="259"/>
      <c r="I5887" s="259"/>
      <c r="J5887" s="259"/>
    </row>
    <row r="5888" spans="1:10">
      <c r="A5888" s="259"/>
      <c r="B5888" s="259"/>
      <c r="C5888" s="259"/>
      <c r="D5888" s="259"/>
      <c r="E5888" s="259"/>
      <c r="F5888" s="270"/>
      <c r="G5888" s="259"/>
      <c r="H5888" s="259"/>
      <c r="I5888" s="259"/>
      <c r="J5888" s="259"/>
    </row>
    <row r="5889" spans="1:10">
      <c r="A5889" s="259"/>
      <c r="B5889" s="259"/>
      <c r="C5889" s="259"/>
      <c r="D5889" s="259"/>
      <c r="E5889" s="259"/>
      <c r="F5889" s="270"/>
      <c r="G5889" s="259"/>
      <c r="H5889" s="259"/>
      <c r="I5889" s="259"/>
      <c r="J5889" s="259"/>
    </row>
    <row r="5890" spans="1:10">
      <c r="A5890" s="259"/>
      <c r="B5890" s="259"/>
      <c r="C5890" s="259"/>
      <c r="D5890" s="259"/>
      <c r="E5890" s="259"/>
      <c r="F5890" s="270"/>
      <c r="G5890" s="259"/>
      <c r="H5890" s="259"/>
      <c r="I5890" s="259"/>
      <c r="J5890" s="259"/>
    </row>
    <row r="5891" spans="1:10">
      <c r="A5891" s="259"/>
      <c r="B5891" s="259"/>
      <c r="C5891" s="259"/>
      <c r="D5891" s="259"/>
      <c r="E5891" s="259"/>
      <c r="F5891" s="270"/>
      <c r="G5891" s="259"/>
      <c r="H5891" s="259"/>
      <c r="I5891" s="259"/>
      <c r="J5891" s="259"/>
    </row>
    <row r="5892" spans="1:10">
      <c r="A5892" s="259"/>
      <c r="B5892" s="259"/>
      <c r="C5892" s="259"/>
      <c r="D5892" s="259"/>
      <c r="E5892" s="259"/>
      <c r="F5892" s="270"/>
      <c r="G5892" s="259"/>
      <c r="H5892" s="259"/>
      <c r="I5892" s="259"/>
      <c r="J5892" s="259"/>
    </row>
    <row r="5893" spans="1:10">
      <c r="A5893" s="259"/>
      <c r="B5893" s="259"/>
      <c r="C5893" s="259"/>
      <c r="D5893" s="259"/>
      <c r="E5893" s="259"/>
      <c r="F5893" s="270"/>
      <c r="G5893" s="259"/>
      <c r="H5893" s="259"/>
      <c r="I5893" s="259"/>
      <c r="J5893" s="259"/>
    </row>
    <row r="5894" spans="1:10">
      <c r="A5894" s="259"/>
      <c r="B5894" s="259"/>
      <c r="C5894" s="259"/>
      <c r="D5894" s="259"/>
      <c r="E5894" s="259"/>
      <c r="F5894" s="270"/>
      <c r="G5894" s="259"/>
      <c r="H5894" s="259"/>
      <c r="I5894" s="259"/>
      <c r="J5894" s="259"/>
    </row>
    <row r="5895" spans="1:10">
      <c r="A5895" s="259"/>
      <c r="B5895" s="259"/>
      <c r="C5895" s="259"/>
      <c r="D5895" s="259"/>
      <c r="E5895" s="259"/>
      <c r="F5895" s="270"/>
      <c r="G5895" s="259"/>
      <c r="H5895" s="259"/>
      <c r="I5895" s="259"/>
      <c r="J5895" s="259"/>
    </row>
    <row r="5896" spans="1:10">
      <c r="A5896" s="259"/>
      <c r="B5896" s="259"/>
      <c r="C5896" s="259"/>
      <c r="D5896" s="259"/>
      <c r="E5896" s="259"/>
      <c r="F5896" s="270"/>
      <c r="G5896" s="259"/>
      <c r="H5896" s="259"/>
      <c r="I5896" s="259"/>
      <c r="J5896" s="259"/>
    </row>
    <row r="5897" spans="1:10">
      <c r="A5897" s="259"/>
      <c r="B5897" s="259"/>
      <c r="C5897" s="259"/>
      <c r="D5897" s="259"/>
      <c r="E5897" s="259"/>
      <c r="F5897" s="270"/>
      <c r="G5897" s="259"/>
      <c r="H5897" s="259"/>
      <c r="I5897" s="259"/>
      <c r="J5897" s="259"/>
    </row>
    <row r="5898" spans="1:10">
      <c r="A5898" s="259"/>
      <c r="B5898" s="259"/>
      <c r="C5898" s="259"/>
      <c r="D5898" s="259"/>
      <c r="E5898" s="259"/>
      <c r="F5898" s="270"/>
      <c r="G5898" s="259"/>
      <c r="H5898" s="259"/>
      <c r="I5898" s="259"/>
      <c r="J5898" s="259"/>
    </row>
    <row r="5899" spans="1:10">
      <c r="A5899" s="259"/>
      <c r="B5899" s="259"/>
      <c r="C5899" s="259"/>
      <c r="D5899" s="259"/>
      <c r="E5899" s="259"/>
      <c r="F5899" s="270"/>
      <c r="G5899" s="259"/>
      <c r="H5899" s="259"/>
      <c r="I5899" s="259"/>
      <c r="J5899" s="259"/>
    </row>
    <row r="5900" spans="1:10">
      <c r="A5900" s="259"/>
      <c r="B5900" s="259"/>
      <c r="C5900" s="259"/>
      <c r="D5900" s="259"/>
      <c r="E5900" s="259"/>
      <c r="F5900" s="270"/>
      <c r="G5900" s="259"/>
      <c r="H5900" s="259"/>
      <c r="I5900" s="259"/>
      <c r="J5900" s="259"/>
    </row>
    <row r="5901" spans="1:10">
      <c r="A5901" s="259"/>
      <c r="B5901" s="259"/>
      <c r="C5901" s="259"/>
      <c r="D5901" s="259"/>
      <c r="E5901" s="259"/>
      <c r="F5901" s="270"/>
      <c r="G5901" s="259"/>
      <c r="H5901" s="259"/>
      <c r="I5901" s="259"/>
      <c r="J5901" s="259"/>
    </row>
    <row r="5902" spans="1:10">
      <c r="A5902" s="259"/>
      <c r="B5902" s="259"/>
      <c r="C5902" s="259"/>
      <c r="D5902" s="259"/>
      <c r="E5902" s="259"/>
      <c r="F5902" s="270"/>
      <c r="G5902" s="259"/>
      <c r="H5902" s="259"/>
      <c r="I5902" s="259"/>
      <c r="J5902" s="259"/>
    </row>
    <row r="5903" spans="1:10">
      <c r="A5903" s="259"/>
      <c r="B5903" s="259"/>
      <c r="C5903" s="259"/>
      <c r="D5903" s="259"/>
      <c r="E5903" s="259"/>
      <c r="F5903" s="270"/>
      <c r="G5903" s="259"/>
      <c r="H5903" s="259"/>
      <c r="I5903" s="259"/>
      <c r="J5903" s="259"/>
    </row>
    <row r="5904" spans="1:10">
      <c r="A5904" s="259"/>
      <c r="B5904" s="259"/>
      <c r="C5904" s="259"/>
      <c r="D5904" s="259"/>
      <c r="E5904" s="259"/>
      <c r="F5904" s="270"/>
      <c r="G5904" s="259"/>
      <c r="H5904" s="259"/>
      <c r="I5904" s="259"/>
      <c r="J5904" s="259"/>
    </row>
    <row r="5905" spans="1:10">
      <c r="A5905" s="259"/>
      <c r="B5905" s="259"/>
      <c r="C5905" s="259"/>
      <c r="D5905" s="259"/>
      <c r="E5905" s="259"/>
      <c r="F5905" s="270"/>
      <c r="G5905" s="259"/>
      <c r="H5905" s="259"/>
      <c r="I5905" s="259"/>
      <c r="J5905" s="259"/>
    </row>
    <row r="5906" spans="1:10">
      <c r="A5906" s="259"/>
      <c r="B5906" s="259"/>
      <c r="C5906" s="259"/>
      <c r="D5906" s="259"/>
      <c r="E5906" s="259"/>
      <c r="F5906" s="270"/>
      <c r="G5906" s="259"/>
      <c r="H5906" s="259"/>
      <c r="I5906" s="259"/>
      <c r="J5906" s="259"/>
    </row>
    <row r="5907" spans="1:10">
      <c r="A5907" s="259"/>
      <c r="B5907" s="259"/>
      <c r="C5907" s="259"/>
      <c r="D5907" s="259"/>
      <c r="E5907" s="259"/>
      <c r="F5907" s="270"/>
      <c r="G5907" s="259"/>
      <c r="H5907" s="259"/>
      <c r="I5907" s="259"/>
      <c r="J5907" s="259"/>
    </row>
    <row r="5908" spans="1:10">
      <c r="A5908" s="259"/>
      <c r="B5908" s="259"/>
      <c r="C5908" s="259"/>
      <c r="D5908" s="259"/>
      <c r="E5908" s="259"/>
      <c r="F5908" s="270"/>
      <c r="G5908" s="259"/>
      <c r="H5908" s="259"/>
      <c r="I5908" s="259"/>
      <c r="J5908" s="259"/>
    </row>
    <row r="5909" spans="1:10">
      <c r="A5909" s="259"/>
      <c r="B5909" s="259"/>
      <c r="C5909" s="259"/>
      <c r="D5909" s="259"/>
      <c r="E5909" s="259"/>
      <c r="F5909" s="270"/>
      <c r="G5909" s="259"/>
      <c r="H5909" s="259"/>
      <c r="I5909" s="259"/>
      <c r="J5909" s="259"/>
    </row>
    <row r="5910" spans="1:10">
      <c r="A5910" s="259"/>
      <c r="B5910" s="259"/>
      <c r="C5910" s="259"/>
      <c r="D5910" s="259"/>
      <c r="E5910" s="259"/>
      <c r="F5910" s="270"/>
      <c r="G5910" s="259"/>
      <c r="H5910" s="259"/>
      <c r="I5910" s="259"/>
      <c r="J5910" s="259"/>
    </row>
    <row r="5911" spans="1:10">
      <c r="A5911" s="259"/>
      <c r="B5911" s="259"/>
      <c r="C5911" s="259"/>
      <c r="D5911" s="259"/>
      <c r="E5911" s="259"/>
      <c r="F5911" s="270"/>
      <c r="G5911" s="259"/>
      <c r="H5911" s="259"/>
      <c r="I5911" s="259"/>
      <c r="J5911" s="259"/>
    </row>
    <row r="5912" spans="1:10">
      <c r="A5912" s="259"/>
      <c r="B5912" s="259"/>
      <c r="C5912" s="259"/>
      <c r="D5912" s="259"/>
      <c r="E5912" s="259"/>
      <c r="F5912" s="270"/>
      <c r="G5912" s="259"/>
      <c r="H5912" s="259"/>
      <c r="I5912" s="259"/>
      <c r="J5912" s="259"/>
    </row>
    <row r="5913" spans="1:10">
      <c r="A5913" s="259"/>
      <c r="B5913" s="259"/>
      <c r="C5913" s="259"/>
      <c r="D5913" s="259"/>
      <c r="E5913" s="259"/>
      <c r="F5913" s="270"/>
      <c r="G5913" s="259"/>
      <c r="H5913" s="259"/>
      <c r="I5913" s="259"/>
      <c r="J5913" s="259"/>
    </row>
    <row r="5914" spans="1:10">
      <c r="A5914" s="259"/>
      <c r="B5914" s="259"/>
      <c r="C5914" s="259"/>
      <c r="D5914" s="259"/>
      <c r="E5914" s="259"/>
      <c r="F5914" s="270"/>
      <c r="G5914" s="259"/>
      <c r="H5914" s="259"/>
      <c r="I5914" s="259"/>
      <c r="J5914" s="259"/>
    </row>
    <row r="5915" spans="1:10">
      <c r="A5915" s="259"/>
      <c r="B5915" s="259"/>
      <c r="C5915" s="259"/>
      <c r="D5915" s="259"/>
      <c r="E5915" s="259"/>
      <c r="F5915" s="270"/>
      <c r="G5915" s="259"/>
      <c r="H5915" s="259"/>
      <c r="I5915" s="259"/>
      <c r="J5915" s="259"/>
    </row>
    <row r="5916" spans="1:10">
      <c r="A5916" s="259"/>
      <c r="B5916" s="259"/>
      <c r="C5916" s="259"/>
      <c r="D5916" s="259"/>
      <c r="E5916" s="259"/>
      <c r="F5916" s="270"/>
      <c r="G5916" s="259"/>
      <c r="H5916" s="259"/>
      <c r="I5916" s="259"/>
      <c r="J5916" s="259"/>
    </row>
    <row r="5917" spans="1:10">
      <c r="A5917" s="259"/>
      <c r="B5917" s="259"/>
      <c r="C5917" s="259"/>
      <c r="D5917" s="259"/>
      <c r="E5917" s="259"/>
      <c r="F5917" s="270"/>
      <c r="G5917" s="259"/>
      <c r="H5917" s="259"/>
      <c r="I5917" s="259"/>
      <c r="J5917" s="259"/>
    </row>
    <row r="5918" spans="1:10">
      <c r="A5918" s="259"/>
      <c r="B5918" s="259"/>
      <c r="C5918" s="259"/>
      <c r="D5918" s="259"/>
      <c r="E5918" s="259"/>
      <c r="F5918" s="270"/>
      <c r="G5918" s="259"/>
      <c r="H5918" s="259"/>
      <c r="I5918" s="259"/>
      <c r="J5918" s="259"/>
    </row>
    <row r="5919" spans="1:10">
      <c r="A5919" s="259"/>
      <c r="B5919" s="259"/>
      <c r="C5919" s="259"/>
      <c r="D5919" s="259"/>
      <c r="E5919" s="259"/>
      <c r="F5919" s="270"/>
      <c r="G5919" s="259"/>
      <c r="H5919" s="259"/>
      <c r="I5919" s="259"/>
      <c r="J5919" s="259"/>
    </row>
    <row r="5920" spans="1:10">
      <c r="A5920" s="259"/>
      <c r="B5920" s="259"/>
      <c r="C5920" s="259"/>
      <c r="D5920" s="259"/>
      <c r="E5920" s="259"/>
      <c r="F5920" s="270"/>
      <c r="G5920" s="259"/>
      <c r="H5920" s="259"/>
      <c r="I5920" s="259"/>
      <c r="J5920" s="259"/>
    </row>
    <row r="5921" spans="1:10">
      <c r="A5921" s="259"/>
      <c r="B5921" s="259"/>
      <c r="C5921" s="259"/>
      <c r="D5921" s="259"/>
      <c r="E5921" s="259"/>
      <c r="F5921" s="270"/>
      <c r="G5921" s="259"/>
      <c r="H5921" s="259"/>
      <c r="I5921" s="259"/>
      <c r="J5921" s="259"/>
    </row>
    <row r="5922" spans="1:10">
      <c r="A5922" s="259"/>
      <c r="B5922" s="259"/>
      <c r="C5922" s="259"/>
      <c r="D5922" s="259"/>
      <c r="E5922" s="259"/>
      <c r="F5922" s="270"/>
      <c r="G5922" s="259"/>
      <c r="H5922" s="259"/>
      <c r="I5922" s="259"/>
      <c r="J5922" s="259"/>
    </row>
    <row r="5923" spans="1:10">
      <c r="A5923" s="259"/>
      <c r="B5923" s="259"/>
      <c r="C5923" s="259"/>
      <c r="D5923" s="259"/>
      <c r="E5923" s="259"/>
      <c r="F5923" s="270"/>
      <c r="G5923" s="259"/>
      <c r="H5923" s="259"/>
      <c r="I5923" s="259"/>
      <c r="J5923" s="259"/>
    </row>
    <row r="5924" spans="1:10">
      <c r="A5924" s="259"/>
      <c r="B5924" s="259"/>
      <c r="C5924" s="259"/>
      <c r="D5924" s="259"/>
      <c r="E5924" s="259"/>
      <c r="F5924" s="270"/>
      <c r="G5924" s="259"/>
      <c r="H5924" s="259"/>
      <c r="I5924" s="259"/>
      <c r="J5924" s="259"/>
    </row>
    <row r="5925" spans="1:10">
      <c r="A5925" s="259"/>
      <c r="B5925" s="259"/>
      <c r="C5925" s="259"/>
      <c r="D5925" s="259"/>
      <c r="E5925" s="259"/>
      <c r="F5925" s="270"/>
      <c r="G5925" s="259"/>
      <c r="H5925" s="259"/>
      <c r="I5925" s="259"/>
      <c r="J5925" s="259"/>
    </row>
    <row r="5926" spans="1:10">
      <c r="A5926" s="259"/>
      <c r="B5926" s="259"/>
      <c r="C5926" s="259"/>
      <c r="D5926" s="259"/>
      <c r="E5926" s="259"/>
      <c r="F5926" s="270"/>
      <c r="G5926" s="259"/>
      <c r="H5926" s="259"/>
      <c r="I5926" s="259"/>
      <c r="J5926" s="259"/>
    </row>
    <row r="5927" spans="1:10">
      <c r="A5927" s="259"/>
      <c r="B5927" s="259"/>
      <c r="C5927" s="259"/>
      <c r="D5927" s="259"/>
      <c r="E5927" s="259"/>
      <c r="F5927" s="270"/>
      <c r="G5927" s="259"/>
      <c r="H5927" s="259"/>
      <c r="I5927" s="259"/>
      <c r="J5927" s="259"/>
    </row>
    <row r="5928" spans="1:10">
      <c r="A5928" s="259"/>
      <c r="B5928" s="259"/>
      <c r="C5928" s="259"/>
      <c r="D5928" s="259"/>
      <c r="E5928" s="259"/>
      <c r="F5928" s="270"/>
      <c r="G5928" s="259"/>
      <c r="H5928" s="259"/>
      <c r="I5928" s="259"/>
      <c r="J5928" s="259"/>
    </row>
    <row r="5929" spans="1:10">
      <c r="A5929" s="259"/>
      <c r="B5929" s="259"/>
      <c r="C5929" s="259"/>
      <c r="D5929" s="259"/>
      <c r="E5929" s="259"/>
      <c r="F5929" s="270"/>
      <c r="G5929" s="259"/>
      <c r="H5929" s="259"/>
      <c r="I5929" s="259"/>
      <c r="J5929" s="259"/>
    </row>
    <row r="5930" spans="1:10">
      <c r="A5930" s="259"/>
      <c r="B5930" s="259"/>
      <c r="C5930" s="259"/>
      <c r="D5930" s="259"/>
      <c r="E5930" s="259"/>
      <c r="F5930" s="270"/>
      <c r="G5930" s="259"/>
      <c r="H5930" s="259"/>
      <c r="I5930" s="259"/>
      <c r="J5930" s="259"/>
    </row>
    <row r="5931" spans="1:10">
      <c r="A5931" s="259"/>
      <c r="B5931" s="259"/>
      <c r="C5931" s="259"/>
      <c r="D5931" s="259"/>
      <c r="E5931" s="259"/>
      <c r="F5931" s="270"/>
      <c r="G5931" s="259"/>
      <c r="H5931" s="259"/>
      <c r="I5931" s="259"/>
      <c r="J5931" s="259"/>
    </row>
    <row r="5932" spans="1:10">
      <c r="A5932" s="259"/>
      <c r="B5932" s="259"/>
      <c r="C5932" s="259"/>
      <c r="D5932" s="259"/>
      <c r="E5932" s="259"/>
      <c r="F5932" s="270"/>
      <c r="G5932" s="259"/>
      <c r="H5932" s="259"/>
      <c r="I5932" s="259"/>
      <c r="J5932" s="259"/>
    </row>
    <row r="5933" spans="1:10">
      <c r="A5933" s="259"/>
      <c r="B5933" s="259"/>
      <c r="C5933" s="259"/>
      <c r="D5933" s="259"/>
      <c r="E5933" s="259"/>
      <c r="F5933" s="270"/>
      <c r="G5933" s="259"/>
      <c r="H5933" s="259"/>
      <c r="I5933" s="259"/>
      <c r="J5933" s="259"/>
    </row>
    <row r="5934" spans="1:10">
      <c r="A5934" s="259"/>
      <c r="B5934" s="259"/>
      <c r="C5934" s="259"/>
      <c r="D5934" s="259"/>
      <c r="E5934" s="259"/>
      <c r="F5934" s="270"/>
      <c r="G5934" s="259"/>
      <c r="H5934" s="259"/>
      <c r="I5934" s="259"/>
      <c r="J5934" s="259"/>
    </row>
    <row r="5935" spans="1:10">
      <c r="A5935" s="259"/>
      <c r="B5935" s="259"/>
      <c r="C5935" s="259"/>
      <c r="D5935" s="259"/>
      <c r="E5935" s="259"/>
      <c r="F5935" s="270"/>
      <c r="G5935" s="259"/>
      <c r="H5935" s="259"/>
      <c r="I5935" s="259"/>
      <c r="J5935" s="259"/>
    </row>
    <row r="5936" spans="1:10">
      <c r="A5936" s="259"/>
      <c r="B5936" s="259"/>
      <c r="C5936" s="259"/>
      <c r="D5936" s="259"/>
      <c r="E5936" s="259"/>
      <c r="F5936" s="270"/>
      <c r="G5936" s="259"/>
      <c r="H5936" s="259"/>
      <c r="I5936" s="259"/>
      <c r="J5936" s="259"/>
    </row>
    <row r="5937" spans="1:10">
      <c r="A5937" s="259"/>
      <c r="B5937" s="259"/>
      <c r="C5937" s="259"/>
      <c r="D5937" s="259"/>
      <c r="E5937" s="259"/>
      <c r="F5937" s="270"/>
      <c r="G5937" s="259"/>
      <c r="H5937" s="259"/>
      <c r="I5937" s="259"/>
      <c r="J5937" s="259"/>
    </row>
    <row r="5938" spans="1:10">
      <c r="A5938" s="259"/>
      <c r="B5938" s="259"/>
      <c r="C5938" s="259"/>
      <c r="D5938" s="259"/>
      <c r="E5938" s="259"/>
      <c r="F5938" s="270"/>
      <c r="G5938" s="259"/>
      <c r="H5938" s="259"/>
      <c r="I5938" s="259"/>
      <c r="J5938" s="259"/>
    </row>
    <row r="5939" spans="1:10">
      <c r="A5939" s="259"/>
      <c r="B5939" s="259"/>
      <c r="C5939" s="259"/>
      <c r="D5939" s="259"/>
      <c r="E5939" s="259"/>
      <c r="F5939" s="270"/>
      <c r="G5939" s="259"/>
      <c r="H5939" s="259"/>
      <c r="I5939" s="259"/>
      <c r="J5939" s="259"/>
    </row>
    <row r="5940" spans="1:10">
      <c r="A5940" s="259"/>
      <c r="B5940" s="259"/>
      <c r="C5940" s="259"/>
      <c r="D5940" s="259"/>
      <c r="E5940" s="259"/>
      <c r="F5940" s="270"/>
      <c r="G5940" s="259"/>
      <c r="H5940" s="259"/>
      <c r="I5940" s="259"/>
      <c r="J5940" s="259"/>
    </row>
    <row r="5941" spans="1:10">
      <c r="A5941" s="259"/>
      <c r="B5941" s="259"/>
      <c r="C5941" s="259"/>
      <c r="D5941" s="259"/>
      <c r="E5941" s="259"/>
      <c r="F5941" s="270"/>
      <c r="G5941" s="259"/>
      <c r="H5941" s="259"/>
      <c r="I5941" s="259"/>
      <c r="J5941" s="259"/>
    </row>
    <row r="5942" spans="1:10">
      <c r="A5942" s="259"/>
      <c r="B5942" s="259"/>
      <c r="C5942" s="259"/>
      <c r="D5942" s="259"/>
      <c r="E5942" s="259"/>
      <c r="F5942" s="270"/>
      <c r="G5942" s="259"/>
      <c r="H5942" s="259"/>
      <c r="I5942" s="259"/>
      <c r="J5942" s="259"/>
    </row>
    <row r="5943" spans="1:10">
      <c r="A5943" s="259"/>
      <c r="B5943" s="259"/>
      <c r="C5943" s="259"/>
      <c r="D5943" s="259"/>
      <c r="E5943" s="259"/>
      <c r="F5943" s="270"/>
      <c r="G5943" s="259"/>
      <c r="H5943" s="259"/>
      <c r="I5943" s="259"/>
      <c r="J5943" s="259"/>
    </row>
    <row r="5944" spans="1:10">
      <c r="A5944" s="259"/>
      <c r="B5944" s="259"/>
      <c r="C5944" s="259"/>
      <c r="D5944" s="259"/>
      <c r="E5944" s="259"/>
      <c r="F5944" s="270"/>
      <c r="G5944" s="259"/>
      <c r="H5944" s="259"/>
      <c r="I5944" s="259"/>
      <c r="J5944" s="259"/>
    </row>
    <row r="5945" spans="1:10">
      <c r="A5945" s="259"/>
      <c r="B5945" s="259"/>
      <c r="C5945" s="259"/>
      <c r="D5945" s="259"/>
      <c r="E5945" s="259"/>
      <c r="F5945" s="270"/>
      <c r="G5945" s="259"/>
      <c r="H5945" s="259"/>
      <c r="I5945" s="259"/>
      <c r="J5945" s="259"/>
    </row>
    <row r="5946" spans="1:10">
      <c r="A5946" s="259"/>
      <c r="B5946" s="259"/>
      <c r="C5946" s="259"/>
      <c r="D5946" s="259"/>
      <c r="E5946" s="259"/>
      <c r="F5946" s="270"/>
      <c r="G5946" s="259"/>
      <c r="H5946" s="259"/>
      <c r="I5946" s="259"/>
      <c r="J5946" s="259"/>
    </row>
    <row r="5947" spans="1:10">
      <c r="A5947" s="259"/>
      <c r="B5947" s="259"/>
      <c r="C5947" s="259"/>
      <c r="D5947" s="259"/>
      <c r="E5947" s="259"/>
      <c r="F5947" s="270"/>
      <c r="G5947" s="259"/>
      <c r="H5947" s="259"/>
      <c r="I5947" s="259"/>
      <c r="J5947" s="259"/>
    </row>
    <row r="5948" spans="1:10">
      <c r="A5948" s="259"/>
      <c r="B5948" s="259"/>
      <c r="C5948" s="259"/>
      <c r="D5948" s="259"/>
      <c r="E5948" s="259"/>
      <c r="F5948" s="270"/>
      <c r="G5948" s="259"/>
      <c r="H5948" s="259"/>
      <c r="I5948" s="259"/>
      <c r="J5948" s="259"/>
    </row>
    <row r="5949" spans="1:10">
      <c r="A5949" s="259"/>
      <c r="B5949" s="259"/>
      <c r="C5949" s="259"/>
      <c r="D5949" s="259"/>
      <c r="E5949" s="259"/>
      <c r="F5949" s="270"/>
      <c r="G5949" s="259"/>
      <c r="H5949" s="259"/>
      <c r="I5949" s="259"/>
      <c r="J5949" s="259"/>
    </row>
    <row r="5950" spans="1:10">
      <c r="A5950" s="259"/>
      <c r="B5950" s="259"/>
      <c r="C5950" s="259"/>
      <c r="D5950" s="259"/>
      <c r="E5950" s="259"/>
      <c r="F5950" s="270"/>
      <c r="G5950" s="259"/>
      <c r="H5950" s="259"/>
      <c r="I5950" s="259"/>
      <c r="J5950" s="259"/>
    </row>
    <row r="5951" spans="1:10">
      <c r="A5951" s="259"/>
      <c r="B5951" s="259"/>
      <c r="C5951" s="259"/>
      <c r="D5951" s="259"/>
      <c r="E5951" s="259"/>
      <c r="F5951" s="270"/>
      <c r="G5951" s="259"/>
      <c r="H5951" s="259"/>
      <c r="I5951" s="259"/>
      <c r="J5951" s="259"/>
    </row>
    <row r="5952" spans="1:10">
      <c r="A5952" s="259"/>
      <c r="B5952" s="259"/>
      <c r="C5952" s="259"/>
      <c r="D5952" s="259"/>
      <c r="E5952" s="259"/>
      <c r="F5952" s="270"/>
      <c r="G5952" s="259"/>
      <c r="H5952" s="259"/>
      <c r="I5952" s="259"/>
      <c r="J5952" s="259"/>
    </row>
    <row r="5953" spans="1:10">
      <c r="A5953" s="259"/>
      <c r="B5953" s="259"/>
      <c r="C5953" s="259"/>
      <c r="D5953" s="259"/>
      <c r="E5953" s="259"/>
      <c r="F5953" s="270"/>
      <c r="G5953" s="259"/>
      <c r="H5953" s="259"/>
      <c r="I5953" s="259"/>
      <c r="J5953" s="259"/>
    </row>
    <row r="5954" spans="1:10">
      <c r="A5954" s="259"/>
      <c r="B5954" s="259"/>
      <c r="C5954" s="259"/>
      <c r="D5954" s="259"/>
      <c r="E5954" s="259"/>
      <c r="F5954" s="270"/>
      <c r="G5954" s="259"/>
      <c r="H5954" s="259"/>
      <c r="I5954" s="259"/>
      <c r="J5954" s="259"/>
    </row>
    <row r="5955" spans="1:10">
      <c r="A5955" s="259"/>
      <c r="B5955" s="259"/>
      <c r="C5955" s="259"/>
      <c r="D5955" s="259"/>
      <c r="E5955" s="259"/>
      <c r="F5955" s="270"/>
      <c r="G5955" s="259"/>
      <c r="H5955" s="259"/>
      <c r="I5955" s="259"/>
      <c r="J5955" s="259"/>
    </row>
    <row r="5956" spans="1:10">
      <c r="A5956" s="259"/>
      <c r="B5956" s="259"/>
      <c r="C5956" s="259"/>
      <c r="D5956" s="259"/>
      <c r="E5956" s="259"/>
      <c r="F5956" s="270"/>
      <c r="G5956" s="259"/>
      <c r="H5956" s="259"/>
      <c r="I5956" s="259"/>
      <c r="J5956" s="259"/>
    </row>
    <row r="5957" spans="1:10">
      <c r="A5957" s="259"/>
      <c r="B5957" s="259"/>
      <c r="C5957" s="259"/>
      <c r="D5957" s="259"/>
      <c r="E5957" s="259"/>
      <c r="F5957" s="270"/>
      <c r="G5957" s="259"/>
      <c r="H5957" s="259"/>
      <c r="I5957" s="259"/>
      <c r="J5957" s="259"/>
    </row>
    <row r="5958" spans="1:10">
      <c r="A5958" s="259"/>
      <c r="B5958" s="259"/>
      <c r="C5958" s="259"/>
      <c r="D5958" s="259"/>
      <c r="E5958" s="259"/>
      <c r="F5958" s="270"/>
      <c r="G5958" s="259"/>
      <c r="H5958" s="259"/>
      <c r="I5958" s="259"/>
      <c r="J5958" s="259"/>
    </row>
    <row r="5959" spans="1:10">
      <c r="A5959" s="259"/>
      <c r="B5959" s="259"/>
      <c r="C5959" s="259"/>
      <c r="D5959" s="259"/>
      <c r="E5959" s="259"/>
      <c r="F5959" s="270"/>
      <c r="G5959" s="259"/>
      <c r="H5959" s="259"/>
      <c r="I5959" s="259"/>
      <c r="J5959" s="259"/>
    </row>
    <row r="5960" spans="1:10">
      <c r="A5960" s="259"/>
      <c r="B5960" s="259"/>
      <c r="C5960" s="259"/>
      <c r="D5960" s="259"/>
      <c r="E5960" s="259"/>
      <c r="F5960" s="270"/>
      <c r="G5960" s="259"/>
      <c r="H5960" s="259"/>
      <c r="I5960" s="259"/>
      <c r="J5960" s="259"/>
    </row>
    <row r="5961" spans="1:10">
      <c r="A5961" s="259"/>
      <c r="B5961" s="259"/>
      <c r="C5961" s="259"/>
      <c r="D5961" s="259"/>
      <c r="E5961" s="259"/>
      <c r="F5961" s="270"/>
      <c r="G5961" s="259"/>
      <c r="H5961" s="259"/>
      <c r="I5961" s="259"/>
      <c r="J5961" s="259"/>
    </row>
    <row r="5962" spans="1:10">
      <c r="A5962" s="259"/>
      <c r="B5962" s="259"/>
      <c r="C5962" s="259"/>
      <c r="D5962" s="259"/>
      <c r="E5962" s="259"/>
      <c r="F5962" s="270"/>
      <c r="G5962" s="259"/>
      <c r="H5962" s="259"/>
      <c r="I5962" s="259"/>
      <c r="J5962" s="259"/>
    </row>
    <row r="5963" spans="1:10">
      <c r="A5963" s="259"/>
      <c r="B5963" s="259"/>
      <c r="C5963" s="259"/>
      <c r="D5963" s="259"/>
      <c r="E5963" s="259"/>
      <c r="F5963" s="270"/>
      <c r="G5963" s="259"/>
      <c r="H5963" s="259"/>
      <c r="I5963" s="259"/>
      <c r="J5963" s="259"/>
    </row>
    <row r="5964" spans="1:10">
      <c r="A5964" s="259"/>
      <c r="B5964" s="259"/>
      <c r="C5964" s="259"/>
      <c r="D5964" s="259"/>
      <c r="E5964" s="259"/>
      <c r="F5964" s="270"/>
      <c r="G5964" s="259"/>
      <c r="H5964" s="259"/>
      <c r="I5964" s="259"/>
      <c r="J5964" s="259"/>
    </row>
    <row r="5965" spans="1:10">
      <c r="A5965" s="259"/>
      <c r="B5965" s="259"/>
      <c r="C5965" s="259"/>
      <c r="D5965" s="259"/>
      <c r="E5965" s="259"/>
      <c r="F5965" s="270"/>
      <c r="G5965" s="259"/>
      <c r="H5965" s="259"/>
      <c r="I5965" s="259"/>
      <c r="J5965" s="259"/>
    </row>
    <row r="5966" spans="1:10">
      <c r="A5966" s="259"/>
      <c r="B5966" s="259"/>
      <c r="C5966" s="259"/>
      <c r="D5966" s="259"/>
      <c r="E5966" s="259"/>
      <c r="F5966" s="270"/>
      <c r="G5966" s="259"/>
      <c r="H5966" s="259"/>
      <c r="I5966" s="259"/>
      <c r="J5966" s="259"/>
    </row>
    <row r="5967" spans="1:10">
      <c r="A5967" s="259"/>
      <c r="B5967" s="259"/>
      <c r="C5967" s="259"/>
      <c r="D5967" s="259"/>
      <c r="E5967" s="259"/>
      <c r="F5967" s="270"/>
      <c r="G5967" s="259"/>
      <c r="H5967" s="259"/>
      <c r="I5967" s="259"/>
      <c r="J5967" s="259"/>
    </row>
    <row r="5968" spans="1:10">
      <c r="A5968" s="259"/>
      <c r="B5968" s="259"/>
      <c r="C5968" s="259"/>
      <c r="D5968" s="259"/>
      <c r="E5968" s="259"/>
      <c r="F5968" s="270"/>
      <c r="G5968" s="259"/>
      <c r="H5968" s="259"/>
      <c r="I5968" s="259"/>
      <c r="J5968" s="259"/>
    </row>
    <row r="5969" spans="1:10">
      <c r="A5969" s="259"/>
      <c r="B5969" s="259"/>
      <c r="C5969" s="259"/>
      <c r="D5969" s="259"/>
      <c r="E5969" s="259"/>
      <c r="F5969" s="270"/>
      <c r="G5969" s="259"/>
      <c r="H5969" s="259"/>
      <c r="I5969" s="259"/>
      <c r="J5969" s="259"/>
    </row>
    <row r="5970" spans="1:10">
      <c r="A5970" s="259"/>
      <c r="B5970" s="259"/>
      <c r="C5970" s="259"/>
      <c r="D5970" s="259"/>
      <c r="E5970" s="259"/>
      <c r="F5970" s="270"/>
      <c r="G5970" s="259"/>
      <c r="H5970" s="259"/>
      <c r="I5970" s="259"/>
      <c r="J5970" s="259"/>
    </row>
    <row r="5971" spans="1:10">
      <c r="A5971" s="259"/>
      <c r="B5971" s="259"/>
      <c r="C5971" s="259"/>
      <c r="D5971" s="259"/>
      <c r="E5971" s="259"/>
      <c r="F5971" s="270"/>
      <c r="G5971" s="259"/>
      <c r="H5971" s="259"/>
      <c r="I5971" s="259"/>
      <c r="J5971" s="259"/>
    </row>
    <row r="5972" spans="1:10">
      <c r="A5972" s="259"/>
      <c r="B5972" s="259"/>
      <c r="C5972" s="259"/>
      <c r="D5972" s="259"/>
      <c r="E5972" s="259"/>
      <c r="F5972" s="270"/>
      <c r="G5972" s="259"/>
      <c r="H5972" s="259"/>
      <c r="I5972" s="259"/>
      <c r="J5972" s="259"/>
    </row>
    <row r="5973" spans="1:10">
      <c r="A5973" s="259"/>
      <c r="B5973" s="259"/>
      <c r="C5973" s="259"/>
      <c r="D5973" s="259"/>
      <c r="E5973" s="259"/>
      <c r="F5973" s="270"/>
      <c r="G5973" s="259"/>
      <c r="H5973" s="259"/>
      <c r="I5973" s="259"/>
      <c r="J5973" s="259"/>
    </row>
    <row r="5974" spans="1:10">
      <c r="A5974" s="259"/>
      <c r="B5974" s="259"/>
      <c r="C5974" s="259"/>
      <c r="D5974" s="259"/>
      <c r="E5974" s="259"/>
      <c r="F5974" s="270"/>
      <c r="G5974" s="259"/>
      <c r="H5974" s="259"/>
      <c r="I5974" s="259"/>
      <c r="J5974" s="259"/>
    </row>
    <row r="5975" spans="1:10">
      <c r="A5975" s="259"/>
      <c r="B5975" s="259"/>
      <c r="C5975" s="259"/>
      <c r="D5975" s="259"/>
      <c r="E5975" s="259"/>
      <c r="F5975" s="270"/>
      <c r="G5975" s="259"/>
      <c r="H5975" s="259"/>
      <c r="I5975" s="259"/>
      <c r="J5975" s="259"/>
    </row>
    <row r="5976" spans="1:10">
      <c r="A5976" s="259"/>
      <c r="B5976" s="259"/>
      <c r="C5976" s="259"/>
      <c r="D5976" s="259"/>
      <c r="E5976" s="259"/>
      <c r="F5976" s="270"/>
      <c r="G5976" s="259"/>
      <c r="H5976" s="259"/>
      <c r="I5976" s="259"/>
      <c r="J5976" s="259"/>
    </row>
    <row r="5977" spans="1:10">
      <c r="A5977" s="259"/>
      <c r="B5977" s="259"/>
      <c r="C5977" s="259"/>
      <c r="D5977" s="259"/>
      <c r="E5977" s="259"/>
      <c r="F5977" s="270"/>
      <c r="G5977" s="259"/>
      <c r="H5977" s="259"/>
      <c r="I5977" s="259"/>
      <c r="J5977" s="259"/>
    </row>
    <row r="5978" spans="1:10">
      <c r="A5978" s="259"/>
      <c r="B5978" s="259"/>
      <c r="C5978" s="259"/>
      <c r="D5978" s="259"/>
      <c r="E5978" s="259"/>
      <c r="F5978" s="270"/>
      <c r="G5978" s="259"/>
      <c r="H5978" s="259"/>
      <c r="I5978" s="259"/>
      <c r="J5978" s="259"/>
    </row>
    <row r="5979" spans="1:10">
      <c r="A5979" s="259"/>
      <c r="B5979" s="259"/>
      <c r="C5979" s="259"/>
      <c r="D5979" s="259"/>
      <c r="E5979" s="259"/>
      <c r="F5979" s="270"/>
      <c r="G5979" s="259"/>
      <c r="H5979" s="259"/>
      <c r="I5979" s="259"/>
      <c r="J5979" s="259"/>
    </row>
    <row r="5980" spans="1:10">
      <c r="A5980" s="259"/>
      <c r="B5980" s="259"/>
      <c r="C5980" s="259"/>
      <c r="D5980" s="259"/>
      <c r="E5980" s="259"/>
      <c r="F5980" s="270"/>
      <c r="G5980" s="259"/>
      <c r="H5980" s="259"/>
      <c r="I5980" s="259"/>
      <c r="J5980" s="259"/>
    </row>
    <row r="5981" spans="1:10">
      <c r="A5981" s="259"/>
      <c r="B5981" s="259"/>
      <c r="C5981" s="259"/>
      <c r="D5981" s="259"/>
      <c r="E5981" s="259"/>
      <c r="F5981" s="270"/>
      <c r="G5981" s="259"/>
      <c r="H5981" s="259"/>
      <c r="I5981" s="259"/>
      <c r="J5981" s="259"/>
    </row>
    <row r="5982" spans="1:10">
      <c r="A5982" s="259"/>
      <c r="B5982" s="259"/>
      <c r="C5982" s="259"/>
      <c r="D5982" s="259"/>
      <c r="E5982" s="259"/>
      <c r="F5982" s="270"/>
      <c r="G5982" s="259"/>
      <c r="H5982" s="259"/>
      <c r="I5982" s="259"/>
      <c r="J5982" s="259"/>
    </row>
    <row r="5983" spans="1:10">
      <c r="A5983" s="259"/>
      <c r="B5983" s="259"/>
      <c r="C5983" s="259"/>
      <c r="D5983" s="259"/>
      <c r="E5983" s="259"/>
      <c r="F5983" s="270"/>
      <c r="G5983" s="259"/>
      <c r="H5983" s="259"/>
      <c r="I5983" s="259"/>
      <c r="J5983" s="259"/>
    </row>
    <row r="5984" spans="1:10">
      <c r="A5984" s="259"/>
      <c r="B5984" s="259"/>
      <c r="C5984" s="259"/>
      <c r="D5984" s="259"/>
      <c r="E5984" s="259"/>
      <c r="F5984" s="270"/>
      <c r="G5984" s="259"/>
      <c r="H5984" s="259"/>
      <c r="I5984" s="259"/>
      <c r="J5984" s="259"/>
    </row>
    <row r="5985" spans="1:10">
      <c r="A5985" s="259"/>
      <c r="B5985" s="259"/>
      <c r="C5985" s="259"/>
      <c r="D5985" s="259"/>
      <c r="E5985" s="259"/>
      <c r="F5985" s="270"/>
      <c r="G5985" s="259"/>
      <c r="H5985" s="259"/>
      <c r="I5985" s="259"/>
      <c r="J5985" s="259"/>
    </row>
    <row r="5986" spans="1:10">
      <c r="A5986" s="259"/>
      <c r="B5986" s="259"/>
      <c r="C5986" s="259"/>
      <c r="D5986" s="259"/>
      <c r="E5986" s="259"/>
      <c r="F5986" s="270"/>
      <c r="G5986" s="259"/>
      <c r="H5986" s="259"/>
      <c r="I5986" s="259"/>
      <c r="J5986" s="259"/>
    </row>
    <row r="5987" spans="1:10">
      <c r="A5987" s="259"/>
      <c r="B5987" s="259"/>
      <c r="C5987" s="259"/>
      <c r="D5987" s="259"/>
      <c r="E5987" s="259"/>
      <c r="F5987" s="270"/>
      <c r="G5987" s="259"/>
      <c r="H5987" s="259"/>
      <c r="I5987" s="259"/>
      <c r="J5987" s="259"/>
    </row>
    <row r="5988" spans="1:10">
      <c r="A5988" s="259"/>
      <c r="B5988" s="259"/>
      <c r="C5988" s="259"/>
      <c r="D5988" s="259"/>
      <c r="E5988" s="259"/>
      <c r="F5988" s="270"/>
      <c r="G5988" s="259"/>
      <c r="H5988" s="259"/>
      <c r="I5988" s="259"/>
      <c r="J5988" s="259"/>
    </row>
    <row r="5989" spans="1:10">
      <c r="A5989" s="259"/>
      <c r="B5989" s="259"/>
      <c r="C5989" s="259"/>
      <c r="D5989" s="259"/>
      <c r="E5989" s="259"/>
      <c r="F5989" s="270"/>
      <c r="G5989" s="259"/>
      <c r="H5989" s="259"/>
      <c r="I5989" s="259"/>
      <c r="J5989" s="259"/>
    </row>
    <row r="5990" spans="1:10">
      <c r="A5990" s="259"/>
      <c r="B5990" s="259"/>
      <c r="C5990" s="259"/>
      <c r="D5990" s="259"/>
      <c r="E5990" s="259"/>
      <c r="F5990" s="270"/>
      <c r="G5990" s="259"/>
      <c r="H5990" s="259"/>
      <c r="I5990" s="259"/>
      <c r="J5990" s="259"/>
    </row>
    <row r="5991" spans="1:10">
      <c r="A5991" s="259"/>
      <c r="B5991" s="259"/>
      <c r="C5991" s="259"/>
      <c r="D5991" s="259"/>
      <c r="E5991" s="259"/>
      <c r="F5991" s="270"/>
      <c r="G5991" s="259"/>
      <c r="H5991" s="259"/>
      <c r="I5991" s="259"/>
      <c r="J5991" s="259"/>
    </row>
    <row r="5992" spans="1:10">
      <c r="A5992" s="259"/>
      <c r="B5992" s="259"/>
      <c r="C5992" s="259"/>
      <c r="D5992" s="259"/>
      <c r="E5992" s="259"/>
      <c r="F5992" s="270"/>
      <c r="G5992" s="259"/>
      <c r="H5992" s="259"/>
      <c r="I5992" s="259"/>
      <c r="J5992" s="259"/>
    </row>
    <row r="5993" spans="1:10">
      <c r="A5993" s="259"/>
      <c r="B5993" s="259"/>
      <c r="C5993" s="259"/>
      <c r="D5993" s="259"/>
      <c r="E5993" s="259"/>
      <c r="F5993" s="270"/>
      <c r="G5993" s="259"/>
      <c r="H5993" s="259"/>
      <c r="I5993" s="259"/>
      <c r="J5993" s="259"/>
    </row>
    <row r="5994" spans="1:10">
      <c r="A5994" s="259"/>
      <c r="B5994" s="259"/>
      <c r="C5994" s="259"/>
      <c r="D5994" s="259"/>
      <c r="E5994" s="259"/>
      <c r="F5994" s="270"/>
      <c r="G5994" s="259"/>
      <c r="H5994" s="259"/>
      <c r="I5994" s="259"/>
      <c r="J5994" s="259"/>
    </row>
    <row r="5995" spans="1:10">
      <c r="A5995" s="259"/>
      <c r="B5995" s="259"/>
      <c r="C5995" s="259"/>
      <c r="D5995" s="259"/>
      <c r="E5995" s="259"/>
      <c r="F5995" s="270"/>
      <c r="G5995" s="259"/>
      <c r="H5995" s="259"/>
      <c r="I5995" s="259"/>
      <c r="J5995" s="259"/>
    </row>
    <row r="5996" spans="1:10">
      <c r="A5996" s="259"/>
      <c r="B5996" s="259"/>
      <c r="C5996" s="259"/>
      <c r="D5996" s="259"/>
      <c r="E5996" s="259"/>
      <c r="F5996" s="270"/>
      <c r="G5996" s="259"/>
      <c r="H5996" s="259"/>
      <c r="I5996" s="259"/>
      <c r="J5996" s="259"/>
    </row>
    <row r="5997" spans="1:10">
      <c r="A5997" s="259"/>
      <c r="B5997" s="259"/>
      <c r="C5997" s="259"/>
      <c r="D5997" s="259"/>
      <c r="E5997" s="259"/>
      <c r="F5997" s="270"/>
      <c r="G5997" s="259"/>
      <c r="H5997" s="259"/>
      <c r="I5997" s="259"/>
      <c r="J5997" s="259"/>
    </row>
    <row r="5998" spans="1:10">
      <c r="A5998" s="259"/>
      <c r="B5998" s="259"/>
      <c r="C5998" s="259"/>
      <c r="D5998" s="259"/>
      <c r="E5998" s="259"/>
      <c r="F5998" s="270"/>
      <c r="G5998" s="259"/>
      <c r="H5998" s="259"/>
      <c r="I5998" s="259"/>
      <c r="J5998" s="259"/>
    </row>
    <row r="5999" spans="1:10">
      <c r="A5999" s="259"/>
      <c r="B5999" s="259"/>
      <c r="C5999" s="259"/>
      <c r="D5999" s="259"/>
      <c r="E5999" s="259"/>
      <c r="F5999" s="270"/>
      <c r="G5999" s="259"/>
      <c r="H5999" s="259"/>
      <c r="I5999" s="259"/>
      <c r="J5999" s="259"/>
    </row>
    <row r="6000" spans="1:10">
      <c r="A6000" s="259"/>
      <c r="B6000" s="259"/>
      <c r="C6000" s="259"/>
      <c r="D6000" s="259"/>
      <c r="E6000" s="259"/>
      <c r="F6000" s="270"/>
      <c r="G6000" s="259"/>
      <c r="H6000" s="259"/>
      <c r="I6000" s="259"/>
      <c r="J6000" s="259"/>
    </row>
    <row r="6001" spans="1:10">
      <c r="A6001" s="259"/>
      <c r="B6001" s="259"/>
      <c r="C6001" s="259"/>
      <c r="D6001" s="259"/>
      <c r="E6001" s="259"/>
      <c r="F6001" s="270"/>
      <c r="G6001" s="259"/>
      <c r="H6001" s="259"/>
      <c r="I6001" s="259"/>
      <c r="J6001" s="259"/>
    </row>
    <row r="6002" spans="1:10">
      <c r="A6002" s="259"/>
      <c r="B6002" s="259"/>
      <c r="C6002" s="259"/>
      <c r="D6002" s="259"/>
      <c r="E6002" s="259"/>
      <c r="F6002" s="270"/>
      <c r="G6002" s="259"/>
      <c r="H6002" s="259"/>
      <c r="I6002" s="259"/>
      <c r="J6002" s="259"/>
    </row>
    <row r="6003" spans="1:10">
      <c r="A6003" s="259"/>
      <c r="B6003" s="259"/>
      <c r="C6003" s="259"/>
      <c r="D6003" s="259"/>
      <c r="E6003" s="259"/>
      <c r="F6003" s="270"/>
      <c r="G6003" s="259"/>
      <c r="H6003" s="259"/>
      <c r="I6003" s="259"/>
      <c r="J6003" s="259"/>
    </row>
    <row r="6004" spans="1:10">
      <c r="A6004" s="259"/>
      <c r="B6004" s="259"/>
      <c r="C6004" s="259"/>
      <c r="D6004" s="259"/>
      <c r="E6004" s="259"/>
      <c r="F6004" s="270"/>
      <c r="G6004" s="259"/>
      <c r="H6004" s="259"/>
      <c r="I6004" s="259"/>
      <c r="J6004" s="259"/>
    </row>
    <row r="6005" spans="1:10">
      <c r="A6005" s="259"/>
      <c r="B6005" s="259"/>
      <c r="C6005" s="259"/>
      <c r="D6005" s="259"/>
      <c r="E6005" s="259"/>
      <c r="F6005" s="270"/>
      <c r="G6005" s="259"/>
      <c r="H6005" s="259"/>
      <c r="I6005" s="259"/>
      <c r="J6005" s="259"/>
    </row>
    <row r="6006" spans="1:10">
      <c r="A6006" s="259"/>
      <c r="B6006" s="259"/>
      <c r="C6006" s="259"/>
      <c r="D6006" s="259"/>
      <c r="E6006" s="259"/>
      <c r="F6006" s="270"/>
      <c r="G6006" s="259"/>
      <c r="H6006" s="259"/>
      <c r="I6006" s="259"/>
      <c r="J6006" s="259"/>
    </row>
    <row r="6007" spans="1:10">
      <c r="A6007" s="259"/>
      <c r="B6007" s="259"/>
      <c r="C6007" s="259"/>
      <c r="D6007" s="259"/>
      <c r="E6007" s="259"/>
      <c r="F6007" s="270"/>
      <c r="G6007" s="259"/>
      <c r="H6007" s="259"/>
      <c r="I6007" s="259"/>
      <c r="J6007" s="259"/>
    </row>
    <row r="6008" spans="1:10">
      <c r="A6008" s="259"/>
      <c r="B6008" s="259"/>
      <c r="C6008" s="259"/>
      <c r="D6008" s="259"/>
      <c r="E6008" s="259"/>
      <c r="F6008" s="270"/>
      <c r="G6008" s="259"/>
      <c r="H6008" s="259"/>
      <c r="I6008" s="259"/>
      <c r="J6008" s="259"/>
    </row>
    <row r="6009" spans="1:10">
      <c r="A6009" s="259"/>
      <c r="B6009" s="259"/>
      <c r="C6009" s="259"/>
      <c r="D6009" s="259"/>
      <c r="E6009" s="259"/>
      <c r="F6009" s="270"/>
      <c r="G6009" s="259"/>
      <c r="H6009" s="259"/>
      <c r="I6009" s="259"/>
      <c r="J6009" s="259"/>
    </row>
    <row r="6010" spans="1:10">
      <c r="A6010" s="259"/>
      <c r="B6010" s="259"/>
      <c r="C6010" s="259"/>
      <c r="D6010" s="259"/>
      <c r="E6010" s="259"/>
      <c r="F6010" s="270"/>
      <c r="G6010" s="259"/>
      <c r="H6010" s="259"/>
      <c r="I6010" s="259"/>
      <c r="J6010" s="259"/>
    </row>
    <row r="6011" spans="1:10">
      <c r="A6011" s="259"/>
      <c r="B6011" s="259"/>
      <c r="C6011" s="259"/>
      <c r="D6011" s="259"/>
      <c r="E6011" s="259"/>
      <c r="F6011" s="270"/>
      <c r="G6011" s="259"/>
      <c r="H6011" s="259"/>
      <c r="I6011" s="259"/>
      <c r="J6011" s="259"/>
    </row>
    <row r="6012" spans="1:10">
      <c r="A6012" s="259"/>
      <c r="B6012" s="259"/>
      <c r="C6012" s="259"/>
      <c r="D6012" s="259"/>
      <c r="E6012" s="259"/>
      <c r="F6012" s="270"/>
      <c r="G6012" s="259"/>
      <c r="H6012" s="259"/>
      <c r="I6012" s="259"/>
      <c r="J6012" s="259"/>
    </row>
    <row r="6013" spans="1:10">
      <c r="A6013" s="259"/>
      <c r="B6013" s="259"/>
      <c r="C6013" s="259"/>
      <c r="D6013" s="259"/>
      <c r="E6013" s="259"/>
      <c r="F6013" s="270"/>
      <c r="G6013" s="259"/>
      <c r="H6013" s="259"/>
      <c r="I6013" s="259"/>
      <c r="J6013" s="259"/>
    </row>
    <row r="6014" spans="1:10">
      <c r="A6014" s="259"/>
      <c r="B6014" s="259"/>
      <c r="C6014" s="259"/>
      <c r="D6014" s="259"/>
      <c r="E6014" s="259"/>
      <c r="F6014" s="270"/>
      <c r="G6014" s="259"/>
      <c r="H6014" s="259"/>
      <c r="I6014" s="259"/>
      <c r="J6014" s="259"/>
    </row>
    <row r="6015" spans="1:10">
      <c r="A6015" s="259"/>
      <c r="B6015" s="259"/>
      <c r="C6015" s="259"/>
      <c r="D6015" s="259"/>
      <c r="E6015" s="259"/>
      <c r="F6015" s="270"/>
      <c r="G6015" s="259"/>
      <c r="H6015" s="259"/>
      <c r="I6015" s="259"/>
      <c r="J6015" s="259"/>
    </row>
    <row r="6016" spans="1:10">
      <c r="A6016" s="259"/>
      <c r="B6016" s="259"/>
      <c r="C6016" s="259"/>
      <c r="D6016" s="259"/>
      <c r="E6016" s="259"/>
      <c r="F6016" s="270"/>
      <c r="G6016" s="259"/>
      <c r="H6016" s="259"/>
      <c r="I6016" s="259"/>
      <c r="J6016" s="259"/>
    </row>
    <row r="6017" spans="1:10">
      <c r="A6017" s="259"/>
      <c r="B6017" s="259"/>
      <c r="C6017" s="259"/>
      <c r="D6017" s="259"/>
      <c r="E6017" s="259"/>
      <c r="F6017" s="270"/>
      <c r="G6017" s="259"/>
      <c r="H6017" s="259"/>
      <c r="I6017" s="259"/>
      <c r="J6017" s="259"/>
    </row>
    <row r="6018" spans="1:10">
      <c r="A6018" s="259"/>
      <c r="B6018" s="259"/>
      <c r="C6018" s="259"/>
      <c r="D6018" s="259"/>
      <c r="E6018" s="259"/>
      <c r="F6018" s="270"/>
      <c r="G6018" s="259"/>
      <c r="H6018" s="259"/>
      <c r="I6018" s="259"/>
      <c r="J6018" s="259"/>
    </row>
    <row r="6019" spans="1:10">
      <c r="A6019" s="259"/>
      <c r="B6019" s="259"/>
      <c r="C6019" s="259"/>
      <c r="D6019" s="259"/>
      <c r="E6019" s="259"/>
      <c r="F6019" s="270"/>
      <c r="G6019" s="259"/>
      <c r="H6019" s="259"/>
      <c r="I6019" s="259"/>
      <c r="J6019" s="259"/>
    </row>
    <row r="6020" spans="1:10">
      <c r="A6020" s="259"/>
      <c r="B6020" s="259"/>
      <c r="C6020" s="259"/>
      <c r="D6020" s="259"/>
      <c r="E6020" s="259"/>
      <c r="F6020" s="270"/>
      <c r="G6020" s="259"/>
      <c r="H6020" s="259"/>
      <c r="I6020" s="259"/>
      <c r="J6020" s="259"/>
    </row>
    <row r="6021" spans="1:10">
      <c r="A6021" s="259"/>
      <c r="B6021" s="259"/>
      <c r="C6021" s="259"/>
      <c r="D6021" s="259"/>
      <c r="E6021" s="259"/>
      <c r="F6021" s="270"/>
      <c r="G6021" s="259"/>
      <c r="H6021" s="259"/>
      <c r="I6021" s="259"/>
      <c r="J6021" s="259"/>
    </row>
    <row r="6022" spans="1:10">
      <c r="A6022" s="259"/>
      <c r="B6022" s="259"/>
      <c r="C6022" s="259"/>
      <c r="D6022" s="259"/>
      <c r="E6022" s="259"/>
      <c r="F6022" s="270"/>
      <c r="G6022" s="259"/>
      <c r="H6022" s="259"/>
      <c r="I6022" s="259"/>
      <c r="J6022" s="259"/>
    </row>
    <row r="6023" spans="1:10">
      <c r="A6023" s="259"/>
      <c r="B6023" s="259"/>
      <c r="C6023" s="259"/>
      <c r="D6023" s="259"/>
      <c r="E6023" s="259"/>
      <c r="F6023" s="270"/>
      <c r="G6023" s="259"/>
      <c r="H6023" s="259"/>
      <c r="I6023" s="259"/>
      <c r="J6023" s="259"/>
    </row>
    <row r="6024" spans="1:10">
      <c r="A6024" s="259"/>
      <c r="B6024" s="259"/>
      <c r="C6024" s="259"/>
      <c r="D6024" s="259"/>
      <c r="E6024" s="259"/>
      <c r="F6024" s="270"/>
      <c r="G6024" s="259"/>
      <c r="H6024" s="259"/>
      <c r="I6024" s="259"/>
      <c r="J6024" s="259"/>
    </row>
    <row r="6025" spans="1:10">
      <c r="A6025" s="259"/>
      <c r="B6025" s="259"/>
      <c r="C6025" s="259"/>
      <c r="D6025" s="259"/>
      <c r="E6025" s="259"/>
      <c r="F6025" s="270"/>
      <c r="G6025" s="259"/>
      <c r="H6025" s="259"/>
      <c r="I6025" s="259"/>
      <c r="J6025" s="259"/>
    </row>
    <row r="6026" spans="1:10">
      <c r="A6026" s="259"/>
      <c r="B6026" s="259"/>
      <c r="C6026" s="259"/>
      <c r="D6026" s="259"/>
      <c r="E6026" s="259"/>
      <c r="F6026" s="270"/>
      <c r="G6026" s="259"/>
      <c r="H6026" s="259"/>
      <c r="I6026" s="259"/>
      <c r="J6026" s="259"/>
    </row>
    <row r="6027" spans="1:10">
      <c r="A6027" s="259"/>
      <c r="B6027" s="259"/>
      <c r="C6027" s="259"/>
      <c r="D6027" s="259"/>
      <c r="E6027" s="259"/>
      <c r="F6027" s="270"/>
      <c r="G6027" s="259"/>
      <c r="H6027" s="259"/>
      <c r="I6027" s="259"/>
      <c r="J6027" s="259"/>
    </row>
    <row r="6028" spans="1:10">
      <c r="A6028" s="259"/>
      <c r="B6028" s="259"/>
      <c r="C6028" s="259"/>
      <c r="D6028" s="259"/>
      <c r="E6028" s="259"/>
      <c r="F6028" s="270"/>
      <c r="G6028" s="259"/>
      <c r="H6028" s="259"/>
      <c r="I6028" s="259"/>
      <c r="J6028" s="259"/>
    </row>
    <row r="6029" spans="1:10">
      <c r="A6029" s="259"/>
      <c r="B6029" s="259"/>
      <c r="C6029" s="259"/>
      <c r="D6029" s="259"/>
      <c r="E6029" s="259"/>
      <c r="F6029" s="270"/>
      <c r="G6029" s="259"/>
      <c r="H6029" s="259"/>
      <c r="I6029" s="259"/>
      <c r="J6029" s="259"/>
    </row>
    <row r="6030" spans="1:10">
      <c r="A6030" s="259"/>
      <c r="B6030" s="259"/>
      <c r="C6030" s="259"/>
      <c r="D6030" s="259"/>
      <c r="E6030" s="259"/>
      <c r="F6030" s="270"/>
      <c r="G6030" s="259"/>
      <c r="H6030" s="259"/>
      <c r="I6030" s="259"/>
      <c r="J6030" s="259"/>
    </row>
    <row r="6031" spans="1:10">
      <c r="A6031" s="259"/>
      <c r="B6031" s="259"/>
      <c r="C6031" s="259"/>
      <c r="D6031" s="259"/>
      <c r="E6031" s="259"/>
      <c r="F6031" s="270"/>
      <c r="G6031" s="259"/>
      <c r="H6031" s="259"/>
      <c r="I6031" s="259"/>
      <c r="J6031" s="259"/>
    </row>
    <row r="6032" spans="1:10">
      <c r="A6032" s="259"/>
      <c r="B6032" s="259"/>
      <c r="C6032" s="259"/>
      <c r="D6032" s="259"/>
      <c r="E6032" s="259"/>
      <c r="F6032" s="270"/>
      <c r="G6032" s="259"/>
      <c r="H6032" s="259"/>
      <c r="I6032" s="259"/>
      <c r="J6032" s="259"/>
    </row>
    <row r="6033" spans="1:10">
      <c r="A6033" s="259"/>
      <c r="B6033" s="259"/>
      <c r="C6033" s="259"/>
      <c r="D6033" s="259"/>
      <c r="E6033" s="259"/>
      <c r="F6033" s="270"/>
      <c r="G6033" s="259"/>
      <c r="H6033" s="259"/>
      <c r="I6033" s="259"/>
      <c r="J6033" s="259"/>
    </row>
    <row r="6034" spans="1:10">
      <c r="A6034" s="259"/>
      <c r="B6034" s="259"/>
      <c r="C6034" s="259"/>
      <c r="D6034" s="259"/>
      <c r="E6034" s="259"/>
      <c r="F6034" s="270"/>
      <c r="G6034" s="259"/>
      <c r="H6034" s="259"/>
      <c r="I6034" s="259"/>
      <c r="J6034" s="259"/>
    </row>
    <row r="6035" spans="1:10">
      <c r="A6035" s="259"/>
      <c r="B6035" s="259"/>
      <c r="C6035" s="259"/>
      <c r="D6035" s="259"/>
      <c r="E6035" s="259"/>
      <c r="F6035" s="270"/>
      <c r="G6035" s="259"/>
      <c r="H6035" s="259"/>
      <c r="I6035" s="259"/>
      <c r="J6035" s="259"/>
    </row>
    <row r="6036" spans="1:10">
      <c r="A6036" s="259"/>
      <c r="B6036" s="259"/>
      <c r="C6036" s="259"/>
      <c r="D6036" s="259"/>
      <c r="E6036" s="259"/>
      <c r="F6036" s="270"/>
      <c r="G6036" s="259"/>
      <c r="H6036" s="259"/>
      <c r="I6036" s="259"/>
      <c r="J6036" s="259"/>
    </row>
    <row r="6037" spans="1:10">
      <c r="A6037" s="259"/>
      <c r="B6037" s="259"/>
      <c r="C6037" s="259"/>
      <c r="D6037" s="259"/>
      <c r="E6037" s="259"/>
      <c r="F6037" s="270"/>
      <c r="G6037" s="259"/>
      <c r="H6037" s="259"/>
      <c r="I6037" s="259"/>
      <c r="J6037" s="259"/>
    </row>
    <row r="6038" spans="1:10">
      <c r="A6038" s="259"/>
      <c r="B6038" s="259"/>
      <c r="C6038" s="259"/>
      <c r="D6038" s="259"/>
      <c r="E6038" s="259"/>
      <c r="F6038" s="270"/>
      <c r="G6038" s="259"/>
      <c r="H6038" s="259"/>
      <c r="I6038" s="259"/>
      <c r="J6038" s="259"/>
    </row>
    <row r="6039" spans="1:10">
      <c r="A6039" s="259"/>
      <c r="B6039" s="259"/>
      <c r="C6039" s="259"/>
      <c r="D6039" s="259"/>
      <c r="E6039" s="259"/>
      <c r="F6039" s="270"/>
      <c r="G6039" s="259"/>
      <c r="H6039" s="259"/>
      <c r="I6039" s="259"/>
      <c r="J6039" s="259"/>
    </row>
    <row r="6040" spans="1:10">
      <c r="A6040" s="259"/>
      <c r="B6040" s="259"/>
      <c r="C6040" s="259"/>
      <c r="D6040" s="259"/>
      <c r="E6040" s="259"/>
      <c r="F6040" s="270"/>
      <c r="G6040" s="259"/>
      <c r="H6040" s="259"/>
      <c r="I6040" s="259"/>
      <c r="J6040" s="259"/>
    </row>
    <row r="6041" spans="1:10">
      <c r="A6041" s="259"/>
      <c r="B6041" s="259"/>
      <c r="C6041" s="259"/>
      <c r="D6041" s="259"/>
      <c r="E6041" s="259"/>
      <c r="F6041" s="270"/>
      <c r="G6041" s="259"/>
      <c r="H6041" s="259"/>
      <c r="I6041" s="259"/>
      <c r="J6041" s="259"/>
    </row>
    <row r="6042" spans="1:10">
      <c r="A6042" s="259"/>
      <c r="B6042" s="259"/>
      <c r="C6042" s="259"/>
      <c r="D6042" s="259"/>
      <c r="E6042" s="259"/>
      <c r="F6042" s="270"/>
      <c r="G6042" s="259"/>
      <c r="H6042" s="259"/>
      <c r="I6042" s="259"/>
      <c r="J6042" s="259"/>
    </row>
    <row r="6043" spans="1:10">
      <c r="A6043" s="259"/>
      <c r="B6043" s="259"/>
      <c r="C6043" s="259"/>
      <c r="D6043" s="259"/>
      <c r="E6043" s="259"/>
      <c r="F6043" s="270"/>
      <c r="G6043" s="259"/>
      <c r="H6043" s="259"/>
      <c r="I6043" s="259"/>
      <c r="J6043" s="259"/>
    </row>
    <row r="6044" spans="1:10">
      <c r="A6044" s="259"/>
      <c r="B6044" s="259"/>
      <c r="C6044" s="259"/>
      <c r="D6044" s="259"/>
      <c r="E6044" s="259"/>
      <c r="F6044" s="270"/>
      <c r="G6044" s="259"/>
      <c r="H6044" s="259"/>
      <c r="I6044" s="259"/>
      <c r="J6044" s="259"/>
    </row>
    <row r="6045" spans="1:10">
      <c r="A6045" s="259"/>
      <c r="B6045" s="259"/>
      <c r="C6045" s="259"/>
      <c r="D6045" s="259"/>
      <c r="E6045" s="259"/>
      <c r="F6045" s="270"/>
      <c r="G6045" s="259"/>
      <c r="H6045" s="259"/>
      <c r="I6045" s="259"/>
      <c r="J6045" s="259"/>
    </row>
    <row r="6046" spans="1:10">
      <c r="A6046" s="259"/>
      <c r="B6046" s="259"/>
      <c r="C6046" s="259"/>
      <c r="D6046" s="259"/>
      <c r="E6046" s="259"/>
      <c r="F6046" s="270"/>
      <c r="G6046" s="259"/>
      <c r="H6046" s="259"/>
      <c r="I6046" s="259"/>
      <c r="J6046" s="259"/>
    </row>
    <row r="6047" spans="1:10">
      <c r="A6047" s="259"/>
      <c r="B6047" s="259"/>
      <c r="C6047" s="259"/>
      <c r="D6047" s="259"/>
      <c r="E6047" s="259"/>
      <c r="F6047" s="270"/>
      <c r="G6047" s="259"/>
      <c r="H6047" s="259"/>
      <c r="I6047" s="259"/>
      <c r="J6047" s="259"/>
    </row>
    <row r="6048" spans="1:10">
      <c r="A6048" s="259"/>
      <c r="B6048" s="259"/>
      <c r="C6048" s="259"/>
      <c r="D6048" s="259"/>
      <c r="E6048" s="259"/>
      <c r="F6048" s="270"/>
      <c r="G6048" s="259"/>
      <c r="H6048" s="259"/>
      <c r="I6048" s="259"/>
      <c r="J6048" s="259"/>
    </row>
    <row r="6049" spans="1:10">
      <c r="A6049" s="259"/>
      <c r="B6049" s="259"/>
      <c r="C6049" s="259"/>
      <c r="D6049" s="259"/>
      <c r="E6049" s="259"/>
      <c r="F6049" s="270"/>
      <c r="G6049" s="259"/>
      <c r="H6049" s="259"/>
      <c r="I6049" s="259"/>
      <c r="J6049" s="259"/>
    </row>
    <row r="6050" spans="1:10">
      <c r="A6050" s="259"/>
      <c r="B6050" s="259"/>
      <c r="C6050" s="259"/>
      <c r="D6050" s="259"/>
      <c r="E6050" s="259"/>
      <c r="F6050" s="270"/>
      <c r="G6050" s="259"/>
      <c r="H6050" s="259"/>
      <c r="I6050" s="259"/>
      <c r="J6050" s="259"/>
    </row>
    <row r="6051" spans="1:10">
      <c r="A6051" s="259"/>
      <c r="B6051" s="259"/>
      <c r="C6051" s="259"/>
      <c r="D6051" s="259"/>
      <c r="E6051" s="259"/>
      <c r="F6051" s="270"/>
      <c r="G6051" s="259"/>
      <c r="H6051" s="259"/>
      <c r="I6051" s="259"/>
      <c r="J6051" s="259"/>
    </row>
    <row r="6052" spans="1:10">
      <c r="A6052" s="259"/>
      <c r="B6052" s="259"/>
      <c r="C6052" s="259"/>
      <c r="D6052" s="259"/>
      <c r="E6052" s="259"/>
      <c r="F6052" s="270"/>
      <c r="G6052" s="259"/>
      <c r="H6052" s="259"/>
      <c r="I6052" s="259"/>
      <c r="J6052" s="259"/>
    </row>
    <row r="6053" spans="1:10">
      <c r="A6053" s="259"/>
      <c r="B6053" s="259"/>
      <c r="C6053" s="259"/>
      <c r="D6053" s="259"/>
      <c r="E6053" s="259"/>
      <c r="F6053" s="270"/>
      <c r="G6053" s="259"/>
      <c r="H6053" s="259"/>
      <c r="I6053" s="259"/>
      <c r="J6053" s="259"/>
    </row>
    <row r="6054" spans="1:10">
      <c r="A6054" s="259"/>
      <c r="B6054" s="259"/>
      <c r="C6054" s="259"/>
      <c r="D6054" s="259"/>
      <c r="E6054" s="259"/>
      <c r="F6054" s="270"/>
      <c r="G6054" s="259"/>
      <c r="H6054" s="259"/>
      <c r="I6054" s="259"/>
      <c r="J6054" s="259"/>
    </row>
    <row r="6055" spans="1:10">
      <c r="A6055" s="259"/>
      <c r="B6055" s="259"/>
      <c r="C6055" s="259"/>
      <c r="D6055" s="259"/>
      <c r="E6055" s="259"/>
      <c r="F6055" s="270"/>
      <c r="G6055" s="259"/>
      <c r="H6055" s="259"/>
      <c r="I6055" s="259"/>
      <c r="J6055" s="259"/>
    </row>
    <row r="6056" spans="1:10">
      <c r="A6056" s="259"/>
      <c r="B6056" s="259"/>
      <c r="C6056" s="259"/>
      <c r="D6056" s="259"/>
      <c r="E6056" s="259"/>
      <c r="F6056" s="270"/>
      <c r="G6056" s="259"/>
      <c r="H6056" s="259"/>
      <c r="I6056" s="259"/>
      <c r="J6056" s="259"/>
    </row>
    <row r="6057" spans="1:10">
      <c r="A6057" s="259"/>
      <c r="B6057" s="259"/>
      <c r="C6057" s="259"/>
      <c r="D6057" s="259"/>
      <c r="E6057" s="259"/>
      <c r="F6057" s="270"/>
      <c r="G6057" s="259"/>
      <c r="H6057" s="259"/>
      <c r="I6057" s="259"/>
      <c r="J6057" s="259"/>
    </row>
    <row r="6058" spans="1:10">
      <c r="A6058" s="259"/>
      <c r="B6058" s="259"/>
      <c r="C6058" s="259"/>
      <c r="D6058" s="259"/>
      <c r="E6058" s="259"/>
      <c r="F6058" s="270"/>
      <c r="G6058" s="259"/>
      <c r="H6058" s="259"/>
      <c r="I6058" s="259"/>
      <c r="J6058" s="259"/>
    </row>
    <row r="6059" spans="1:10">
      <c r="A6059" s="259"/>
      <c r="B6059" s="259"/>
      <c r="C6059" s="259"/>
      <c r="D6059" s="259"/>
      <c r="E6059" s="259"/>
      <c r="F6059" s="270"/>
      <c r="G6059" s="259"/>
      <c r="H6059" s="259"/>
      <c r="I6059" s="259"/>
      <c r="J6059" s="259"/>
    </row>
    <row r="6060" spans="1:10">
      <c r="A6060" s="259"/>
      <c r="B6060" s="259"/>
      <c r="C6060" s="259"/>
      <c r="D6060" s="259"/>
      <c r="E6060" s="259"/>
      <c r="F6060" s="270"/>
      <c r="G6060" s="259"/>
      <c r="H6060" s="259"/>
      <c r="I6060" s="259"/>
      <c r="J6060" s="259"/>
    </row>
    <row r="6061" spans="1:10">
      <c r="A6061" s="259"/>
      <c r="B6061" s="259"/>
      <c r="C6061" s="259"/>
      <c r="D6061" s="259"/>
      <c r="E6061" s="259"/>
      <c r="F6061" s="270"/>
      <c r="G6061" s="259"/>
      <c r="H6061" s="259"/>
      <c r="I6061" s="259"/>
      <c r="J6061" s="259"/>
    </row>
    <row r="6062" spans="1:10">
      <c r="A6062" s="259"/>
      <c r="B6062" s="259"/>
      <c r="C6062" s="259"/>
      <c r="D6062" s="259"/>
      <c r="E6062" s="259"/>
      <c r="F6062" s="270"/>
      <c r="G6062" s="259"/>
      <c r="H6062" s="259"/>
      <c r="I6062" s="259"/>
      <c r="J6062" s="259"/>
    </row>
    <row r="6063" spans="1:10">
      <c r="A6063" s="259"/>
      <c r="B6063" s="259"/>
      <c r="C6063" s="259"/>
      <c r="D6063" s="259"/>
      <c r="E6063" s="259"/>
      <c r="F6063" s="270"/>
      <c r="G6063" s="259"/>
      <c r="H6063" s="259"/>
      <c r="I6063" s="259"/>
      <c r="J6063" s="259"/>
    </row>
    <row r="6064" spans="1:10">
      <c r="A6064" s="259"/>
      <c r="B6064" s="259"/>
      <c r="C6064" s="259"/>
      <c r="D6064" s="259"/>
      <c r="E6064" s="259"/>
      <c r="F6064" s="270"/>
      <c r="G6064" s="259"/>
      <c r="H6064" s="259"/>
      <c r="I6064" s="259"/>
      <c r="J6064" s="259"/>
    </row>
    <row r="6065" spans="1:10">
      <c r="A6065" s="259"/>
      <c r="B6065" s="259"/>
      <c r="C6065" s="259"/>
      <c r="D6065" s="259"/>
      <c r="E6065" s="259"/>
      <c r="F6065" s="270"/>
      <c r="G6065" s="259"/>
      <c r="H6065" s="259"/>
      <c r="I6065" s="259"/>
      <c r="J6065" s="259"/>
    </row>
    <row r="6066" spans="1:10">
      <c r="A6066" s="259"/>
      <c r="B6066" s="259"/>
      <c r="C6066" s="259"/>
      <c r="D6066" s="259"/>
      <c r="E6066" s="259"/>
      <c r="F6066" s="270"/>
      <c r="G6066" s="259"/>
      <c r="H6066" s="259"/>
      <c r="I6066" s="259"/>
      <c r="J6066" s="259"/>
    </row>
    <row r="6067" spans="1:10">
      <c r="A6067" s="259"/>
      <c r="B6067" s="259"/>
      <c r="C6067" s="259"/>
      <c r="D6067" s="259"/>
      <c r="E6067" s="259"/>
      <c r="F6067" s="270"/>
      <c r="G6067" s="259"/>
      <c r="H6067" s="259"/>
      <c r="I6067" s="259"/>
      <c r="J6067" s="259"/>
    </row>
    <row r="6068" spans="1:10">
      <c r="A6068" s="259"/>
      <c r="B6068" s="259"/>
      <c r="C6068" s="259"/>
      <c r="D6068" s="259"/>
      <c r="E6068" s="259"/>
      <c r="F6068" s="270"/>
      <c r="G6068" s="259"/>
      <c r="H6068" s="259"/>
      <c r="I6068" s="259"/>
      <c r="J6068" s="259"/>
    </row>
    <row r="6069" spans="1:10">
      <c r="A6069" s="259"/>
      <c r="B6069" s="259"/>
      <c r="C6069" s="259"/>
      <c r="D6069" s="259"/>
      <c r="E6069" s="259"/>
      <c r="F6069" s="270"/>
      <c r="G6069" s="259"/>
      <c r="H6069" s="259"/>
      <c r="I6069" s="259"/>
      <c r="J6069" s="259"/>
    </row>
    <row r="6070" spans="1:10">
      <c r="A6070" s="259"/>
      <c r="B6070" s="259"/>
      <c r="C6070" s="259"/>
      <c r="D6070" s="259"/>
      <c r="E6070" s="259"/>
      <c r="F6070" s="270"/>
      <c r="G6070" s="259"/>
      <c r="H6070" s="259"/>
      <c r="I6070" s="259"/>
      <c r="J6070" s="259"/>
    </row>
    <row r="6071" spans="1:10">
      <c r="A6071" s="259"/>
      <c r="B6071" s="259"/>
      <c r="C6071" s="259"/>
      <c r="D6071" s="259"/>
      <c r="E6071" s="259"/>
      <c r="F6071" s="270"/>
      <c r="G6071" s="259"/>
      <c r="H6071" s="259"/>
      <c r="I6071" s="259"/>
      <c r="J6071" s="259"/>
    </row>
    <row r="6072" spans="1:10">
      <c r="A6072" s="259"/>
      <c r="B6072" s="259"/>
      <c r="C6072" s="259"/>
      <c r="D6072" s="259"/>
      <c r="E6072" s="259"/>
      <c r="F6072" s="270"/>
      <c r="G6072" s="259"/>
      <c r="H6072" s="259"/>
      <c r="I6072" s="259"/>
      <c r="J6072" s="259"/>
    </row>
    <row r="6073" spans="1:10">
      <c r="A6073" s="259"/>
      <c r="B6073" s="259"/>
      <c r="C6073" s="259"/>
      <c r="D6073" s="259"/>
      <c r="E6073" s="259"/>
      <c r="F6073" s="270"/>
      <c r="G6073" s="259"/>
      <c r="H6073" s="259"/>
      <c r="I6073" s="259"/>
      <c r="J6073" s="259"/>
    </row>
    <row r="6074" spans="1:10">
      <c r="A6074" s="259"/>
      <c r="B6074" s="259"/>
      <c r="C6074" s="259"/>
      <c r="D6074" s="259"/>
      <c r="E6074" s="259"/>
      <c r="F6074" s="270"/>
      <c r="G6074" s="259"/>
      <c r="H6074" s="259"/>
      <c r="I6074" s="259"/>
      <c r="J6074" s="259"/>
    </row>
    <row r="6075" spans="1:10">
      <c r="A6075" s="259"/>
      <c r="B6075" s="259"/>
      <c r="C6075" s="259"/>
      <c r="D6075" s="259"/>
      <c r="E6075" s="259"/>
      <c r="F6075" s="270"/>
      <c r="G6075" s="259"/>
      <c r="H6075" s="259"/>
      <c r="I6075" s="259"/>
      <c r="J6075" s="259"/>
    </row>
    <row r="6076" spans="1:10">
      <c r="A6076" s="259"/>
      <c r="B6076" s="259"/>
      <c r="C6076" s="259"/>
      <c r="D6076" s="259"/>
      <c r="E6076" s="259"/>
      <c r="F6076" s="270"/>
      <c r="G6076" s="259"/>
      <c r="H6076" s="259"/>
      <c r="I6076" s="259"/>
      <c r="J6076" s="259"/>
    </row>
    <row r="6077" spans="1:10">
      <c r="A6077" s="259"/>
      <c r="B6077" s="259"/>
      <c r="C6077" s="259"/>
      <c r="D6077" s="259"/>
      <c r="E6077" s="259"/>
      <c r="F6077" s="270"/>
      <c r="G6077" s="259"/>
      <c r="H6077" s="259"/>
      <c r="I6077" s="259"/>
      <c r="J6077" s="259"/>
    </row>
    <row r="6078" spans="1:10">
      <c r="A6078" s="259"/>
      <c r="B6078" s="259"/>
      <c r="C6078" s="259"/>
      <c r="D6078" s="259"/>
      <c r="E6078" s="259"/>
      <c r="F6078" s="270"/>
      <c r="G6078" s="259"/>
      <c r="H6078" s="259"/>
      <c r="I6078" s="259"/>
      <c r="J6078" s="259"/>
    </row>
    <row r="6079" spans="1:10">
      <c r="A6079" s="259"/>
      <c r="B6079" s="259"/>
      <c r="C6079" s="259"/>
      <c r="D6079" s="259"/>
      <c r="E6079" s="259"/>
      <c r="F6079" s="270"/>
      <c r="G6079" s="259"/>
      <c r="H6079" s="259"/>
      <c r="I6079" s="259"/>
      <c r="J6079" s="259"/>
    </row>
    <row r="6080" spans="1:10">
      <c r="A6080" s="259"/>
      <c r="B6080" s="259"/>
      <c r="C6080" s="259"/>
      <c r="D6080" s="259"/>
      <c r="E6080" s="259"/>
      <c r="F6080" s="270"/>
      <c r="G6080" s="259"/>
      <c r="H6080" s="259"/>
      <c r="I6080" s="259"/>
      <c r="J6080" s="259"/>
    </row>
    <row r="6081" spans="1:10">
      <c r="A6081" s="259"/>
      <c r="B6081" s="259"/>
      <c r="C6081" s="259"/>
      <c r="D6081" s="259"/>
      <c r="E6081" s="259"/>
      <c r="F6081" s="270"/>
      <c r="G6081" s="259"/>
      <c r="H6081" s="259"/>
      <c r="I6081" s="259"/>
      <c r="J6081" s="259"/>
    </row>
    <row r="6082" spans="1:10">
      <c r="A6082" s="259"/>
      <c r="B6082" s="259"/>
      <c r="C6082" s="259"/>
      <c r="D6082" s="259"/>
      <c r="E6082" s="259"/>
      <c r="F6082" s="270"/>
      <c r="G6082" s="259"/>
      <c r="H6082" s="259"/>
      <c r="I6082" s="259"/>
      <c r="J6082" s="259"/>
    </row>
    <row r="6083" spans="1:10">
      <c r="A6083" s="259"/>
      <c r="B6083" s="259"/>
      <c r="C6083" s="259"/>
      <c r="D6083" s="259"/>
      <c r="E6083" s="259"/>
      <c r="F6083" s="270"/>
      <c r="G6083" s="259"/>
      <c r="H6083" s="259"/>
      <c r="I6083" s="259"/>
      <c r="J6083" s="259"/>
    </row>
    <row r="6084" spans="1:10">
      <c r="A6084" s="259"/>
      <c r="B6084" s="259"/>
      <c r="C6084" s="259"/>
      <c r="D6084" s="259"/>
      <c r="E6084" s="259"/>
      <c r="F6084" s="270"/>
      <c r="G6084" s="259"/>
      <c r="H6084" s="259"/>
      <c r="I6084" s="259"/>
      <c r="J6084" s="259"/>
    </row>
    <row r="6085" spans="1:10">
      <c r="A6085" s="259"/>
      <c r="B6085" s="259"/>
      <c r="C6085" s="259"/>
      <c r="D6085" s="259"/>
      <c r="E6085" s="259"/>
      <c r="F6085" s="270"/>
      <c r="G6085" s="259"/>
      <c r="H6085" s="259"/>
      <c r="I6085" s="259"/>
      <c r="J6085" s="259"/>
    </row>
    <row r="6086" spans="1:10">
      <c r="A6086" s="259"/>
      <c r="B6086" s="259"/>
      <c r="C6086" s="259"/>
      <c r="D6086" s="259"/>
      <c r="E6086" s="259"/>
      <c r="F6086" s="270"/>
      <c r="G6086" s="259"/>
      <c r="H6086" s="259"/>
      <c r="I6086" s="259"/>
      <c r="J6086" s="259"/>
    </row>
    <row r="6087" spans="1:10">
      <c r="A6087" s="259"/>
      <c r="B6087" s="259"/>
      <c r="C6087" s="259"/>
      <c r="D6087" s="259"/>
      <c r="E6087" s="259"/>
      <c r="F6087" s="270"/>
      <c r="G6087" s="259"/>
      <c r="H6087" s="259"/>
      <c r="I6087" s="259"/>
      <c r="J6087" s="259"/>
    </row>
    <row r="6088" spans="1:10">
      <c r="A6088" s="259"/>
      <c r="B6088" s="259"/>
      <c r="C6088" s="259"/>
      <c r="D6088" s="259"/>
      <c r="E6088" s="259"/>
      <c r="F6088" s="270"/>
      <c r="G6088" s="259"/>
      <c r="H6088" s="259"/>
      <c r="I6088" s="259"/>
      <c r="J6088" s="259"/>
    </row>
    <row r="6089" spans="1:10">
      <c r="A6089" s="259"/>
      <c r="B6089" s="259"/>
      <c r="C6089" s="259"/>
      <c r="D6089" s="259"/>
      <c r="E6089" s="259"/>
      <c r="F6089" s="270"/>
      <c r="G6089" s="259"/>
      <c r="H6089" s="259"/>
      <c r="I6089" s="259"/>
      <c r="J6089" s="259"/>
    </row>
    <row r="6090" spans="1:10">
      <c r="A6090" s="259"/>
      <c r="B6090" s="259"/>
      <c r="C6090" s="259"/>
      <c r="D6090" s="259"/>
      <c r="E6090" s="259"/>
      <c r="F6090" s="270"/>
      <c r="G6090" s="259"/>
      <c r="H6090" s="259"/>
      <c r="I6090" s="259"/>
      <c r="J6090" s="259"/>
    </row>
    <row r="6091" spans="1:10">
      <c r="A6091" s="259"/>
      <c r="B6091" s="259"/>
      <c r="C6091" s="259"/>
      <c r="D6091" s="259"/>
      <c r="E6091" s="259"/>
      <c r="F6091" s="270"/>
      <c r="G6091" s="259"/>
      <c r="H6091" s="259"/>
      <c r="I6091" s="259"/>
      <c r="J6091" s="259"/>
    </row>
    <row r="6092" spans="1:10">
      <c r="A6092" s="259"/>
      <c r="B6092" s="259"/>
      <c r="C6092" s="259"/>
      <c r="D6092" s="259"/>
      <c r="E6092" s="259"/>
      <c r="F6092" s="270"/>
      <c r="G6092" s="259"/>
      <c r="H6092" s="259"/>
      <c r="I6092" s="259"/>
      <c r="J6092" s="259"/>
    </row>
    <row r="6093" spans="1:10">
      <c r="A6093" s="259"/>
      <c r="B6093" s="259"/>
      <c r="C6093" s="259"/>
      <c r="D6093" s="259"/>
      <c r="E6093" s="259"/>
      <c r="F6093" s="270"/>
      <c r="G6093" s="259"/>
      <c r="H6093" s="259"/>
      <c r="I6093" s="259"/>
      <c r="J6093" s="259"/>
    </row>
    <row r="6094" spans="1:10">
      <c r="A6094" s="259"/>
      <c r="B6094" s="259"/>
      <c r="C6094" s="259"/>
      <c r="D6094" s="259"/>
      <c r="E6094" s="259"/>
      <c r="F6094" s="270"/>
      <c r="G6094" s="259"/>
      <c r="H6094" s="259"/>
      <c r="I6094" s="259"/>
      <c r="J6094" s="259"/>
    </row>
    <row r="6095" spans="1:10">
      <c r="A6095" s="259"/>
      <c r="B6095" s="259"/>
      <c r="C6095" s="259"/>
      <c r="D6095" s="259"/>
      <c r="E6095" s="259"/>
      <c r="F6095" s="270"/>
      <c r="G6095" s="259"/>
      <c r="H6095" s="259"/>
      <c r="I6095" s="259"/>
      <c r="J6095" s="259"/>
    </row>
    <row r="6096" spans="1:10">
      <c r="A6096" s="259"/>
      <c r="B6096" s="259"/>
      <c r="C6096" s="259"/>
      <c r="D6096" s="259"/>
      <c r="E6096" s="259"/>
      <c r="F6096" s="270"/>
      <c r="G6096" s="259"/>
      <c r="H6096" s="259"/>
      <c r="I6096" s="259"/>
      <c r="J6096" s="259"/>
    </row>
    <row r="6097" spans="1:10">
      <c r="A6097" s="259"/>
      <c r="B6097" s="259"/>
      <c r="C6097" s="259"/>
      <c r="D6097" s="259"/>
      <c r="E6097" s="259"/>
      <c r="F6097" s="270"/>
      <c r="G6097" s="259"/>
      <c r="H6097" s="259"/>
      <c r="I6097" s="259"/>
      <c r="J6097" s="259"/>
    </row>
    <row r="6098" spans="1:10">
      <c r="A6098" s="259"/>
      <c r="B6098" s="259"/>
      <c r="C6098" s="259"/>
      <c r="D6098" s="259"/>
      <c r="E6098" s="259"/>
      <c r="F6098" s="270"/>
      <c r="G6098" s="259"/>
      <c r="H6098" s="259"/>
      <c r="I6098" s="259"/>
      <c r="J6098" s="259"/>
    </row>
    <row r="6099" spans="1:10">
      <c r="A6099" s="259"/>
      <c r="B6099" s="259"/>
      <c r="C6099" s="259"/>
      <c r="D6099" s="259"/>
      <c r="E6099" s="259"/>
      <c r="F6099" s="270"/>
      <c r="G6099" s="259"/>
      <c r="H6099" s="259"/>
      <c r="I6099" s="259"/>
      <c r="J6099" s="259"/>
    </row>
    <row r="6100" spans="1:10">
      <c r="A6100" s="259"/>
      <c r="B6100" s="259"/>
      <c r="C6100" s="259"/>
      <c r="D6100" s="259"/>
      <c r="E6100" s="259"/>
      <c r="F6100" s="270"/>
      <c r="G6100" s="259"/>
      <c r="H6100" s="259"/>
      <c r="I6100" s="259"/>
      <c r="J6100" s="259"/>
    </row>
    <row r="6101" spans="1:10">
      <c r="A6101" s="259"/>
      <c r="B6101" s="259"/>
      <c r="C6101" s="259"/>
      <c r="D6101" s="259"/>
      <c r="E6101" s="259"/>
      <c r="F6101" s="270"/>
      <c r="G6101" s="259"/>
      <c r="H6101" s="259"/>
      <c r="I6101" s="259"/>
      <c r="J6101" s="259"/>
    </row>
    <row r="6102" spans="1:10">
      <c r="A6102" s="259"/>
      <c r="B6102" s="259"/>
      <c r="C6102" s="259"/>
      <c r="D6102" s="259"/>
      <c r="E6102" s="259"/>
      <c r="F6102" s="270"/>
      <c r="G6102" s="259"/>
      <c r="H6102" s="259"/>
      <c r="I6102" s="259"/>
      <c r="J6102" s="259"/>
    </row>
    <row r="6103" spans="1:10">
      <c r="A6103" s="259"/>
      <c r="B6103" s="259"/>
      <c r="C6103" s="259"/>
      <c r="D6103" s="259"/>
      <c r="E6103" s="259"/>
      <c r="F6103" s="270"/>
      <c r="G6103" s="259"/>
      <c r="H6103" s="259"/>
      <c r="I6103" s="259"/>
      <c r="J6103" s="259"/>
    </row>
    <row r="6104" spans="1:10">
      <c r="A6104" s="259"/>
      <c r="B6104" s="259"/>
      <c r="C6104" s="259"/>
      <c r="D6104" s="259"/>
      <c r="E6104" s="259"/>
      <c r="F6104" s="270"/>
      <c r="G6104" s="259"/>
      <c r="H6104" s="259"/>
      <c r="I6104" s="259"/>
      <c r="J6104" s="259"/>
    </row>
    <row r="6105" spans="1:10">
      <c r="A6105" s="259"/>
      <c r="B6105" s="259"/>
      <c r="C6105" s="259"/>
      <c r="D6105" s="259"/>
      <c r="E6105" s="259"/>
      <c r="F6105" s="270"/>
      <c r="G6105" s="259"/>
      <c r="H6105" s="259"/>
      <c r="I6105" s="259"/>
      <c r="J6105" s="259"/>
    </row>
    <row r="6106" spans="1:10">
      <c r="A6106" s="259"/>
      <c r="B6106" s="259"/>
      <c r="C6106" s="259"/>
      <c r="D6106" s="259"/>
      <c r="E6106" s="259"/>
      <c r="F6106" s="270"/>
      <c r="G6106" s="259"/>
      <c r="H6106" s="259"/>
      <c r="I6106" s="259"/>
      <c r="J6106" s="259"/>
    </row>
    <row r="6107" spans="1:10">
      <c r="A6107" s="259"/>
      <c r="B6107" s="259"/>
      <c r="C6107" s="259"/>
      <c r="D6107" s="259"/>
      <c r="E6107" s="259"/>
      <c r="F6107" s="270"/>
      <c r="G6107" s="259"/>
      <c r="H6107" s="259"/>
      <c r="I6107" s="259"/>
      <c r="J6107" s="259"/>
    </row>
    <row r="6108" spans="1:10">
      <c r="A6108" s="259"/>
      <c r="B6108" s="259"/>
      <c r="C6108" s="259"/>
      <c r="D6108" s="259"/>
      <c r="E6108" s="259"/>
      <c r="F6108" s="270"/>
      <c r="G6108" s="259"/>
      <c r="H6108" s="259"/>
      <c r="I6108" s="259"/>
      <c r="J6108" s="259"/>
    </row>
    <row r="6109" spans="1:10">
      <c r="A6109" s="259"/>
      <c r="B6109" s="259"/>
      <c r="C6109" s="259"/>
      <c r="D6109" s="259"/>
      <c r="E6109" s="259"/>
      <c r="F6109" s="270"/>
      <c r="G6109" s="259"/>
      <c r="H6109" s="259"/>
      <c r="I6109" s="259"/>
      <c r="J6109" s="259"/>
    </row>
    <row r="6110" spans="1:10">
      <c r="A6110" s="259"/>
      <c r="B6110" s="259"/>
      <c r="C6110" s="259"/>
      <c r="D6110" s="259"/>
      <c r="E6110" s="259"/>
      <c r="F6110" s="270"/>
      <c r="G6110" s="259"/>
      <c r="H6110" s="259"/>
      <c r="I6110" s="259"/>
      <c r="J6110" s="259"/>
    </row>
    <row r="6111" spans="1:10">
      <c r="A6111" s="259"/>
      <c r="B6111" s="259"/>
      <c r="C6111" s="259"/>
      <c r="D6111" s="259"/>
      <c r="E6111" s="259"/>
      <c r="F6111" s="270"/>
      <c r="G6111" s="259"/>
      <c r="H6111" s="259"/>
      <c r="I6111" s="259"/>
      <c r="J6111" s="259"/>
    </row>
    <row r="6112" spans="1:10">
      <c r="A6112" s="259"/>
      <c r="B6112" s="259"/>
      <c r="C6112" s="259"/>
      <c r="D6112" s="259"/>
      <c r="E6112" s="259"/>
      <c r="F6112" s="270"/>
      <c r="G6112" s="259"/>
      <c r="H6112" s="259"/>
      <c r="I6112" s="259"/>
      <c r="J6112" s="259"/>
    </row>
    <row r="6113" spans="1:10">
      <c r="A6113" s="259"/>
      <c r="B6113" s="259"/>
      <c r="C6113" s="259"/>
      <c r="D6113" s="259"/>
      <c r="E6113" s="259"/>
      <c r="F6113" s="270"/>
      <c r="G6113" s="259"/>
      <c r="H6113" s="259"/>
      <c r="I6113" s="259"/>
      <c r="J6113" s="259"/>
    </row>
    <row r="6114" spans="1:10">
      <c r="A6114" s="259"/>
      <c r="B6114" s="259"/>
      <c r="C6114" s="259"/>
      <c r="D6114" s="259"/>
      <c r="E6114" s="259"/>
      <c r="F6114" s="270"/>
      <c r="G6114" s="259"/>
      <c r="H6114" s="259"/>
      <c r="I6114" s="259"/>
      <c r="J6114" s="259"/>
    </row>
    <row r="6115" spans="1:10">
      <c r="A6115" s="259"/>
      <c r="B6115" s="259"/>
      <c r="C6115" s="259"/>
      <c r="D6115" s="259"/>
      <c r="E6115" s="259"/>
      <c r="F6115" s="270"/>
      <c r="G6115" s="259"/>
      <c r="H6115" s="259"/>
      <c r="I6115" s="259"/>
      <c r="J6115" s="259"/>
    </row>
    <row r="6116" spans="1:10">
      <c r="A6116" s="259"/>
      <c r="B6116" s="259"/>
      <c r="C6116" s="259"/>
      <c r="D6116" s="259"/>
      <c r="E6116" s="259"/>
      <c r="F6116" s="270"/>
      <c r="G6116" s="259"/>
      <c r="H6116" s="259"/>
      <c r="I6116" s="259"/>
      <c r="J6116" s="259"/>
    </row>
    <row r="6117" spans="1:10">
      <c r="A6117" s="259"/>
      <c r="B6117" s="259"/>
      <c r="C6117" s="259"/>
      <c r="D6117" s="259"/>
      <c r="E6117" s="259"/>
      <c r="F6117" s="270"/>
      <c r="G6117" s="259"/>
      <c r="H6117" s="259"/>
      <c r="I6117" s="259"/>
      <c r="J6117" s="259"/>
    </row>
    <row r="6118" spans="1:10">
      <c r="A6118" s="259"/>
      <c r="B6118" s="259"/>
      <c r="C6118" s="259"/>
      <c r="D6118" s="259"/>
      <c r="E6118" s="259"/>
      <c r="F6118" s="270"/>
      <c r="G6118" s="259"/>
      <c r="H6118" s="259"/>
      <c r="I6118" s="259"/>
      <c r="J6118" s="259"/>
    </row>
    <row r="6119" spans="1:10">
      <c r="A6119" s="259"/>
      <c r="B6119" s="259"/>
      <c r="C6119" s="259"/>
      <c r="D6119" s="259"/>
      <c r="E6119" s="259"/>
      <c r="F6119" s="270"/>
      <c r="G6119" s="259"/>
      <c r="H6119" s="259"/>
      <c r="I6119" s="259"/>
      <c r="J6119" s="259"/>
    </row>
    <row r="6120" spans="1:10">
      <c r="A6120" s="259"/>
      <c r="B6120" s="259"/>
      <c r="C6120" s="259"/>
      <c r="D6120" s="259"/>
      <c r="E6120" s="259"/>
      <c r="F6120" s="270"/>
      <c r="G6120" s="259"/>
      <c r="H6120" s="259"/>
      <c r="I6120" s="259"/>
      <c r="J6120" s="259"/>
    </row>
    <row r="6121" spans="1:10">
      <c r="A6121" s="259"/>
      <c r="B6121" s="259"/>
      <c r="C6121" s="259"/>
      <c r="D6121" s="259"/>
      <c r="E6121" s="259"/>
      <c r="F6121" s="270"/>
      <c r="G6121" s="259"/>
      <c r="H6121" s="259"/>
      <c r="I6121" s="259"/>
      <c r="J6121" s="259"/>
    </row>
    <row r="6122" spans="1:10">
      <c r="A6122" s="259"/>
      <c r="B6122" s="259"/>
      <c r="C6122" s="259"/>
      <c r="D6122" s="259"/>
      <c r="E6122" s="259"/>
      <c r="F6122" s="270"/>
      <c r="G6122" s="259"/>
      <c r="H6122" s="259"/>
      <c r="I6122" s="259"/>
      <c r="J6122" s="259"/>
    </row>
    <row r="6123" spans="1:10">
      <c r="A6123" s="259"/>
      <c r="B6123" s="259"/>
      <c r="C6123" s="259"/>
      <c r="D6123" s="259"/>
      <c r="E6123" s="259"/>
      <c r="F6123" s="270"/>
      <c r="G6123" s="259"/>
      <c r="H6123" s="259"/>
      <c r="I6123" s="259"/>
      <c r="J6123" s="259"/>
    </row>
    <row r="6124" spans="1:10">
      <c r="A6124" s="259"/>
      <c r="B6124" s="259"/>
      <c r="C6124" s="259"/>
      <c r="D6124" s="259"/>
      <c r="E6124" s="259"/>
      <c r="F6124" s="270"/>
      <c r="G6124" s="259"/>
      <c r="H6124" s="259"/>
      <c r="I6124" s="259"/>
      <c r="J6124" s="259"/>
    </row>
    <row r="6125" spans="1:10">
      <c r="A6125" s="259"/>
      <c r="B6125" s="259"/>
      <c r="C6125" s="259"/>
      <c r="D6125" s="259"/>
      <c r="E6125" s="259"/>
      <c r="F6125" s="270"/>
      <c r="G6125" s="259"/>
      <c r="H6125" s="259"/>
      <c r="I6125" s="259"/>
      <c r="J6125" s="259"/>
    </row>
    <row r="6126" spans="1:10">
      <c r="A6126" s="259"/>
      <c r="B6126" s="259"/>
      <c r="C6126" s="259"/>
      <c r="D6126" s="259"/>
      <c r="E6126" s="259"/>
      <c r="F6126" s="270"/>
      <c r="G6126" s="259"/>
      <c r="H6126" s="259"/>
      <c r="I6126" s="259"/>
      <c r="J6126" s="259"/>
    </row>
    <row r="6127" spans="1:10">
      <c r="A6127" s="259"/>
      <c r="B6127" s="259"/>
      <c r="C6127" s="259"/>
      <c r="D6127" s="259"/>
      <c r="E6127" s="259"/>
      <c r="F6127" s="270"/>
      <c r="G6127" s="259"/>
      <c r="H6127" s="259"/>
      <c r="I6127" s="259"/>
      <c r="J6127" s="259"/>
    </row>
    <row r="6128" spans="1:10">
      <c r="A6128" s="259"/>
      <c r="B6128" s="259"/>
      <c r="C6128" s="259"/>
      <c r="D6128" s="259"/>
      <c r="E6128" s="259"/>
      <c r="F6128" s="270"/>
      <c r="G6128" s="259"/>
      <c r="H6128" s="259"/>
      <c r="I6128" s="259"/>
      <c r="J6128" s="259"/>
    </row>
    <row r="6129" spans="1:10">
      <c r="A6129" s="259"/>
      <c r="B6129" s="259"/>
      <c r="C6129" s="259"/>
      <c r="D6129" s="259"/>
      <c r="E6129" s="259"/>
      <c r="F6129" s="270"/>
      <c r="G6129" s="259"/>
      <c r="H6129" s="259"/>
      <c r="I6129" s="259"/>
      <c r="J6129" s="259"/>
    </row>
    <row r="6130" spans="1:10">
      <c r="A6130" s="259"/>
      <c r="B6130" s="259"/>
      <c r="C6130" s="259"/>
      <c r="D6130" s="259"/>
      <c r="E6130" s="259"/>
      <c r="F6130" s="270"/>
      <c r="G6130" s="259"/>
      <c r="H6130" s="259"/>
      <c r="I6130" s="259"/>
      <c r="J6130" s="259"/>
    </row>
    <row r="6131" spans="1:10">
      <c r="A6131" s="259"/>
      <c r="B6131" s="259"/>
      <c r="C6131" s="259"/>
      <c r="D6131" s="259"/>
      <c r="E6131" s="259"/>
      <c r="F6131" s="270"/>
      <c r="G6131" s="259"/>
      <c r="H6131" s="259"/>
      <c r="I6131" s="259"/>
      <c r="J6131" s="259"/>
    </row>
    <row r="6132" spans="1:10">
      <c r="A6132" s="259"/>
      <c r="B6132" s="259"/>
      <c r="C6132" s="259"/>
      <c r="D6132" s="259"/>
      <c r="E6132" s="259"/>
      <c r="F6132" s="270"/>
      <c r="G6132" s="259"/>
      <c r="H6132" s="259"/>
      <c r="I6132" s="259"/>
      <c r="J6132" s="259"/>
    </row>
    <row r="6133" spans="1:10">
      <c r="A6133" s="259"/>
      <c r="B6133" s="259"/>
      <c r="C6133" s="259"/>
      <c r="D6133" s="259"/>
      <c r="E6133" s="259"/>
      <c r="F6133" s="270"/>
      <c r="G6133" s="259"/>
      <c r="H6133" s="259"/>
      <c r="I6133" s="259"/>
      <c r="J6133" s="259"/>
    </row>
    <row r="6134" spans="1:10">
      <c r="A6134" s="259"/>
      <c r="B6134" s="259"/>
      <c r="C6134" s="259"/>
      <c r="D6134" s="259"/>
      <c r="E6134" s="259"/>
      <c r="F6134" s="270"/>
      <c r="G6134" s="259"/>
      <c r="H6134" s="259"/>
      <c r="I6134" s="259"/>
      <c r="J6134" s="259"/>
    </row>
    <row r="6135" spans="1:10">
      <c r="A6135" s="259"/>
      <c r="B6135" s="259"/>
      <c r="C6135" s="259"/>
      <c r="D6135" s="259"/>
      <c r="E6135" s="259"/>
      <c r="F6135" s="270"/>
      <c r="G6135" s="259"/>
      <c r="H6135" s="259"/>
      <c r="I6135" s="259"/>
      <c r="J6135" s="259"/>
    </row>
    <row r="6136" spans="1:10">
      <c r="A6136" s="259"/>
      <c r="B6136" s="259"/>
      <c r="C6136" s="259"/>
      <c r="D6136" s="259"/>
      <c r="E6136" s="259"/>
      <c r="F6136" s="270"/>
      <c r="G6136" s="259"/>
      <c r="H6136" s="259"/>
      <c r="I6136" s="259"/>
      <c r="J6136" s="259"/>
    </row>
    <row r="6137" spans="1:10">
      <c r="A6137" s="259"/>
      <c r="B6137" s="259"/>
      <c r="C6137" s="259"/>
      <c r="D6137" s="259"/>
      <c r="E6137" s="259"/>
      <c r="F6137" s="270"/>
      <c r="G6137" s="259"/>
      <c r="H6137" s="259"/>
      <c r="I6137" s="259"/>
      <c r="J6137" s="259"/>
    </row>
    <row r="6138" spans="1:10">
      <c r="A6138" s="259"/>
      <c r="B6138" s="259"/>
      <c r="C6138" s="259"/>
      <c r="D6138" s="259"/>
      <c r="E6138" s="259"/>
      <c r="F6138" s="270"/>
      <c r="G6138" s="259"/>
      <c r="H6138" s="259"/>
      <c r="I6138" s="259"/>
      <c r="J6138" s="259"/>
    </row>
    <row r="6139" spans="1:10">
      <c r="A6139" s="259"/>
      <c r="B6139" s="259"/>
      <c r="C6139" s="259"/>
      <c r="D6139" s="259"/>
      <c r="E6139" s="259"/>
      <c r="F6139" s="270"/>
      <c r="G6139" s="259"/>
      <c r="H6139" s="259"/>
      <c r="I6139" s="259"/>
      <c r="J6139" s="259"/>
    </row>
    <row r="6140" spans="1:10">
      <c r="A6140" s="259"/>
      <c r="B6140" s="259"/>
      <c r="C6140" s="259"/>
      <c r="D6140" s="259"/>
      <c r="E6140" s="259"/>
      <c r="F6140" s="270"/>
      <c r="G6140" s="259"/>
      <c r="H6140" s="259"/>
      <c r="I6140" s="259"/>
      <c r="J6140" s="259"/>
    </row>
    <row r="6141" spans="1:10">
      <c r="A6141" s="259"/>
      <c r="B6141" s="259"/>
      <c r="C6141" s="259"/>
      <c r="D6141" s="259"/>
      <c r="E6141" s="259"/>
      <c r="F6141" s="270"/>
      <c r="G6141" s="259"/>
      <c r="H6141" s="259"/>
      <c r="I6141" s="259"/>
      <c r="J6141" s="259"/>
    </row>
    <row r="6142" spans="1:10">
      <c r="A6142" s="259"/>
      <c r="B6142" s="259"/>
      <c r="C6142" s="259"/>
      <c r="D6142" s="259"/>
      <c r="E6142" s="259"/>
      <c r="F6142" s="270"/>
      <c r="G6142" s="259"/>
      <c r="H6142" s="259"/>
      <c r="I6142" s="259"/>
      <c r="J6142" s="259"/>
    </row>
    <row r="6143" spans="1:10">
      <c r="A6143" s="259"/>
      <c r="B6143" s="259"/>
      <c r="C6143" s="259"/>
      <c r="D6143" s="259"/>
      <c r="E6143" s="259"/>
      <c r="F6143" s="270"/>
      <c r="G6143" s="259"/>
      <c r="H6143" s="259"/>
      <c r="I6143" s="259"/>
      <c r="J6143" s="259"/>
    </row>
    <row r="6144" spans="1:10">
      <c r="A6144" s="259"/>
      <c r="B6144" s="259"/>
      <c r="C6144" s="259"/>
      <c r="D6144" s="259"/>
      <c r="E6144" s="259"/>
      <c r="F6144" s="270"/>
      <c r="G6144" s="259"/>
      <c r="H6144" s="259"/>
      <c r="I6144" s="259"/>
      <c r="J6144" s="259"/>
    </row>
    <row r="6145" spans="1:10">
      <c r="A6145" s="259"/>
      <c r="B6145" s="259"/>
      <c r="C6145" s="259"/>
      <c r="D6145" s="259"/>
      <c r="E6145" s="259"/>
      <c r="F6145" s="270"/>
      <c r="G6145" s="259"/>
      <c r="H6145" s="259"/>
      <c r="I6145" s="259"/>
      <c r="J6145" s="259"/>
    </row>
    <row r="6146" spans="1:10">
      <c r="A6146" s="259"/>
      <c r="B6146" s="259"/>
      <c r="C6146" s="259"/>
      <c r="D6146" s="259"/>
      <c r="E6146" s="259"/>
      <c r="F6146" s="270"/>
      <c r="G6146" s="259"/>
      <c r="H6146" s="259"/>
      <c r="I6146" s="259"/>
      <c r="J6146" s="259"/>
    </row>
    <row r="6147" spans="1:10">
      <c r="A6147" s="259"/>
      <c r="B6147" s="259"/>
      <c r="C6147" s="259"/>
      <c r="D6147" s="259"/>
      <c r="E6147" s="259"/>
      <c r="F6147" s="270"/>
      <c r="G6147" s="259"/>
      <c r="H6147" s="259"/>
      <c r="I6147" s="259"/>
      <c r="J6147" s="259"/>
    </row>
    <row r="6148" spans="1:10">
      <c r="A6148" s="259"/>
      <c r="B6148" s="259"/>
      <c r="C6148" s="259"/>
      <c r="D6148" s="259"/>
      <c r="E6148" s="259"/>
      <c r="F6148" s="270"/>
      <c r="G6148" s="259"/>
      <c r="H6148" s="259"/>
      <c r="I6148" s="259"/>
      <c r="J6148" s="259"/>
    </row>
    <row r="6149" spans="1:10">
      <c r="A6149" s="259"/>
      <c r="B6149" s="259"/>
      <c r="C6149" s="259"/>
      <c r="D6149" s="259"/>
      <c r="E6149" s="259"/>
      <c r="F6149" s="270"/>
      <c r="G6149" s="259"/>
      <c r="H6149" s="259"/>
      <c r="I6149" s="259"/>
      <c r="J6149" s="259"/>
    </row>
    <row r="6150" spans="1:10">
      <c r="A6150" s="259"/>
      <c r="B6150" s="259"/>
      <c r="C6150" s="259"/>
      <c r="D6150" s="259"/>
      <c r="E6150" s="259"/>
      <c r="F6150" s="270"/>
      <c r="G6150" s="259"/>
      <c r="H6150" s="259"/>
      <c r="I6150" s="259"/>
      <c r="J6150" s="259"/>
    </row>
    <row r="6151" spans="1:10">
      <c r="A6151" s="259"/>
      <c r="B6151" s="259"/>
      <c r="C6151" s="259"/>
      <c r="D6151" s="259"/>
      <c r="E6151" s="259"/>
      <c r="F6151" s="270"/>
      <c r="G6151" s="259"/>
      <c r="H6151" s="259"/>
      <c r="I6151" s="259"/>
      <c r="J6151" s="259"/>
    </row>
    <row r="6152" spans="1:10">
      <c r="A6152" s="259"/>
      <c r="B6152" s="259"/>
      <c r="C6152" s="259"/>
      <c r="D6152" s="259"/>
      <c r="E6152" s="259"/>
      <c r="F6152" s="270"/>
      <c r="G6152" s="259"/>
      <c r="H6152" s="259"/>
      <c r="I6152" s="259"/>
      <c r="J6152" s="259"/>
    </row>
    <row r="6153" spans="1:10">
      <c r="A6153" s="259"/>
      <c r="B6153" s="259"/>
      <c r="C6153" s="259"/>
      <c r="D6153" s="259"/>
      <c r="E6153" s="259"/>
      <c r="F6153" s="270"/>
      <c r="G6153" s="259"/>
      <c r="H6153" s="259"/>
      <c r="I6153" s="259"/>
      <c r="J6153" s="259"/>
    </row>
    <row r="6154" spans="1:10">
      <c r="A6154" s="259"/>
      <c r="B6154" s="259"/>
      <c r="C6154" s="259"/>
      <c r="D6154" s="259"/>
      <c r="E6154" s="259"/>
      <c r="F6154" s="270"/>
      <c r="G6154" s="259"/>
      <c r="H6154" s="259"/>
      <c r="I6154" s="259"/>
      <c r="J6154" s="259"/>
    </row>
    <row r="6155" spans="1:10">
      <c r="A6155" s="259"/>
      <c r="B6155" s="259"/>
      <c r="C6155" s="259"/>
      <c r="D6155" s="259"/>
      <c r="E6155" s="259"/>
      <c r="F6155" s="270"/>
      <c r="G6155" s="259"/>
      <c r="H6155" s="259"/>
      <c r="I6155" s="259"/>
      <c r="J6155" s="259"/>
    </row>
    <row r="6156" spans="1:10">
      <c r="A6156" s="259"/>
      <c r="B6156" s="259"/>
      <c r="C6156" s="259"/>
      <c r="D6156" s="259"/>
      <c r="E6156" s="259"/>
      <c r="F6156" s="270"/>
      <c r="G6156" s="259"/>
      <c r="H6156" s="259"/>
      <c r="I6156" s="259"/>
      <c r="J6156" s="259"/>
    </row>
    <row r="6157" spans="1:10">
      <c r="A6157" s="259"/>
      <c r="B6157" s="259"/>
      <c r="C6157" s="259"/>
      <c r="D6157" s="259"/>
      <c r="E6157" s="259"/>
      <c r="F6157" s="270"/>
      <c r="G6157" s="259"/>
      <c r="H6157" s="259"/>
      <c r="I6157" s="259"/>
      <c r="J6157" s="259"/>
    </row>
    <row r="6158" spans="1:10">
      <c r="A6158" s="259"/>
      <c r="B6158" s="259"/>
      <c r="C6158" s="259"/>
      <c r="D6158" s="259"/>
      <c r="E6158" s="259"/>
      <c r="F6158" s="270"/>
      <c r="G6158" s="259"/>
      <c r="H6158" s="259"/>
      <c r="I6158" s="259"/>
      <c r="J6158" s="259"/>
    </row>
    <row r="6159" spans="1:10">
      <c r="A6159" s="259"/>
      <c r="B6159" s="259"/>
      <c r="C6159" s="259"/>
      <c r="D6159" s="259"/>
      <c r="E6159" s="259"/>
      <c r="F6159" s="270"/>
      <c r="G6159" s="259"/>
      <c r="H6159" s="259"/>
      <c r="I6159" s="259"/>
      <c r="J6159" s="259"/>
    </row>
    <row r="6160" spans="1:10">
      <c r="A6160" s="259"/>
      <c r="B6160" s="259"/>
      <c r="C6160" s="259"/>
      <c r="D6160" s="259"/>
      <c r="E6160" s="259"/>
      <c r="F6160" s="270"/>
      <c r="G6160" s="259"/>
      <c r="H6160" s="259"/>
      <c r="I6160" s="259"/>
      <c r="J6160" s="259"/>
    </row>
    <row r="6161" spans="1:10">
      <c r="A6161" s="259"/>
      <c r="B6161" s="259"/>
      <c r="C6161" s="259"/>
      <c r="D6161" s="259"/>
      <c r="E6161" s="259"/>
      <c r="F6161" s="270"/>
      <c r="G6161" s="259"/>
      <c r="H6161" s="259"/>
      <c r="I6161" s="259"/>
      <c r="J6161" s="259"/>
    </row>
    <row r="6162" spans="1:10">
      <c r="A6162" s="259"/>
      <c r="B6162" s="259"/>
      <c r="C6162" s="259"/>
      <c r="D6162" s="259"/>
      <c r="E6162" s="259"/>
      <c r="F6162" s="270"/>
      <c r="G6162" s="259"/>
      <c r="H6162" s="259"/>
      <c r="I6162" s="259"/>
      <c r="J6162" s="259"/>
    </row>
    <row r="6163" spans="1:10">
      <c r="A6163" s="259"/>
      <c r="B6163" s="259"/>
      <c r="C6163" s="259"/>
      <c r="D6163" s="259"/>
      <c r="E6163" s="259"/>
      <c r="F6163" s="270"/>
      <c r="G6163" s="259"/>
      <c r="H6163" s="259"/>
      <c r="I6163" s="259"/>
      <c r="J6163" s="259"/>
    </row>
    <row r="6164" spans="1:10">
      <c r="A6164" s="259"/>
      <c r="B6164" s="259"/>
      <c r="C6164" s="259"/>
      <c r="D6164" s="259"/>
      <c r="E6164" s="259"/>
      <c r="F6164" s="270"/>
      <c r="G6164" s="259"/>
      <c r="H6164" s="259"/>
      <c r="I6164" s="259"/>
      <c r="J6164" s="259"/>
    </row>
    <row r="6165" spans="1:10">
      <c r="A6165" s="259"/>
      <c r="B6165" s="259"/>
      <c r="C6165" s="259"/>
      <c r="D6165" s="259"/>
      <c r="E6165" s="259"/>
      <c r="F6165" s="270"/>
      <c r="G6165" s="259"/>
      <c r="H6165" s="259"/>
      <c r="I6165" s="259"/>
      <c r="J6165" s="259"/>
    </row>
    <row r="6166" spans="1:10">
      <c r="A6166" s="259"/>
      <c r="B6166" s="259"/>
      <c r="C6166" s="259"/>
      <c r="D6166" s="259"/>
      <c r="E6166" s="259"/>
      <c r="F6166" s="270"/>
      <c r="G6166" s="259"/>
      <c r="H6166" s="259"/>
      <c r="I6166" s="259"/>
      <c r="J6166" s="259"/>
    </row>
    <row r="6167" spans="1:10">
      <c r="A6167" s="259"/>
      <c r="B6167" s="259"/>
      <c r="C6167" s="259"/>
      <c r="D6167" s="259"/>
      <c r="E6167" s="259"/>
      <c r="F6167" s="270"/>
      <c r="G6167" s="259"/>
      <c r="H6167" s="259"/>
      <c r="I6167" s="259"/>
      <c r="J6167" s="259"/>
    </row>
    <row r="6168" spans="1:10">
      <c r="A6168" s="259"/>
      <c r="B6168" s="259"/>
      <c r="C6168" s="259"/>
      <c r="D6168" s="259"/>
      <c r="E6168" s="259"/>
      <c r="F6168" s="270"/>
      <c r="G6168" s="259"/>
      <c r="H6168" s="259"/>
      <c r="I6168" s="259"/>
      <c r="J6168" s="259"/>
    </row>
    <row r="6169" spans="1:10">
      <c r="A6169" s="259"/>
      <c r="B6169" s="259"/>
      <c r="C6169" s="259"/>
      <c r="D6169" s="259"/>
      <c r="E6169" s="259"/>
      <c r="F6169" s="270"/>
      <c r="G6169" s="259"/>
      <c r="H6169" s="259"/>
      <c r="I6169" s="259"/>
      <c r="J6169" s="259"/>
    </row>
    <row r="6170" spans="1:10">
      <c r="A6170" s="259"/>
      <c r="B6170" s="259"/>
      <c r="C6170" s="259"/>
      <c r="D6170" s="259"/>
      <c r="E6170" s="259"/>
      <c r="F6170" s="270"/>
      <c r="G6170" s="259"/>
      <c r="H6170" s="259"/>
      <c r="I6170" s="259"/>
      <c r="J6170" s="259"/>
    </row>
    <row r="6171" spans="1:10">
      <c r="A6171" s="259"/>
      <c r="B6171" s="259"/>
      <c r="C6171" s="259"/>
      <c r="D6171" s="259"/>
      <c r="E6171" s="259"/>
      <c r="F6171" s="270"/>
      <c r="G6171" s="259"/>
      <c r="H6171" s="259"/>
      <c r="I6171" s="259"/>
      <c r="J6171" s="259"/>
    </row>
    <row r="6172" spans="1:10">
      <c r="A6172" s="259"/>
      <c r="B6172" s="259"/>
      <c r="C6172" s="259"/>
      <c r="D6172" s="259"/>
      <c r="E6172" s="259"/>
      <c r="F6172" s="270"/>
      <c r="G6172" s="259"/>
      <c r="H6172" s="259"/>
      <c r="I6172" s="259"/>
      <c r="J6172" s="259"/>
    </row>
    <row r="6173" spans="1:10">
      <c r="A6173" s="259"/>
      <c r="B6173" s="259"/>
      <c r="C6173" s="259"/>
      <c r="D6173" s="259"/>
      <c r="E6173" s="259"/>
      <c r="F6173" s="270"/>
      <c r="G6173" s="259"/>
      <c r="H6173" s="259"/>
      <c r="I6173" s="259"/>
      <c r="J6173" s="259"/>
    </row>
    <row r="6174" spans="1:10">
      <c r="A6174" s="259"/>
      <c r="B6174" s="259"/>
      <c r="C6174" s="259"/>
      <c r="D6174" s="259"/>
      <c r="E6174" s="259"/>
      <c r="F6174" s="270"/>
      <c r="G6174" s="259"/>
      <c r="H6174" s="259"/>
      <c r="I6174" s="259"/>
      <c r="J6174" s="259"/>
    </row>
    <row r="6175" spans="1:10">
      <c r="A6175" s="259"/>
      <c r="B6175" s="259"/>
      <c r="C6175" s="259"/>
      <c r="D6175" s="259"/>
      <c r="E6175" s="259"/>
      <c r="F6175" s="270"/>
      <c r="G6175" s="259"/>
      <c r="H6175" s="259"/>
      <c r="I6175" s="259"/>
      <c r="J6175" s="259"/>
    </row>
    <row r="6176" spans="1:10">
      <c r="A6176" s="259"/>
      <c r="B6176" s="259"/>
      <c r="C6176" s="259"/>
      <c r="D6176" s="259"/>
      <c r="E6176" s="259"/>
      <c r="F6176" s="270"/>
      <c r="G6176" s="259"/>
      <c r="H6176" s="259"/>
      <c r="I6176" s="259"/>
      <c r="J6176" s="259"/>
    </row>
    <row r="6177" spans="1:10">
      <c r="A6177" s="259"/>
      <c r="B6177" s="259"/>
      <c r="C6177" s="259"/>
      <c r="D6177" s="259"/>
      <c r="E6177" s="259"/>
      <c r="F6177" s="270"/>
      <c r="G6177" s="259"/>
      <c r="H6177" s="259"/>
      <c r="I6177" s="259"/>
      <c r="J6177" s="259"/>
    </row>
    <row r="6178" spans="1:10">
      <c r="A6178" s="259"/>
      <c r="B6178" s="259"/>
      <c r="C6178" s="259"/>
      <c r="D6178" s="259"/>
      <c r="E6178" s="259"/>
      <c r="F6178" s="270"/>
      <c r="G6178" s="259"/>
      <c r="H6178" s="259"/>
      <c r="I6178" s="259"/>
      <c r="J6178" s="259"/>
    </row>
    <row r="6179" spans="1:10">
      <c r="A6179" s="259"/>
      <c r="B6179" s="259"/>
      <c r="C6179" s="259"/>
      <c r="D6179" s="259"/>
      <c r="E6179" s="259"/>
      <c r="F6179" s="270"/>
      <c r="G6179" s="259"/>
      <c r="H6179" s="259"/>
      <c r="I6179" s="259"/>
      <c r="J6179" s="259"/>
    </row>
    <row r="6180" spans="1:10">
      <c r="A6180" s="259"/>
      <c r="B6180" s="259"/>
      <c r="C6180" s="259"/>
      <c r="D6180" s="259"/>
      <c r="E6180" s="259"/>
      <c r="F6180" s="270"/>
      <c r="G6180" s="259"/>
      <c r="H6180" s="259"/>
      <c r="I6180" s="259"/>
      <c r="J6180" s="259"/>
    </row>
    <row r="6181" spans="1:10">
      <c r="A6181" s="259"/>
      <c r="B6181" s="259"/>
      <c r="C6181" s="259"/>
      <c r="D6181" s="259"/>
      <c r="E6181" s="259"/>
      <c r="F6181" s="270"/>
      <c r="G6181" s="259"/>
      <c r="H6181" s="259"/>
      <c r="I6181" s="259"/>
      <c r="J6181" s="259"/>
    </row>
    <row r="6182" spans="1:10">
      <c r="A6182" s="259"/>
      <c r="B6182" s="259"/>
      <c r="C6182" s="259"/>
      <c r="D6182" s="259"/>
      <c r="E6182" s="259"/>
      <c r="F6182" s="270"/>
      <c r="G6182" s="259"/>
      <c r="H6182" s="259"/>
      <c r="I6182" s="259"/>
      <c r="J6182" s="259"/>
    </row>
    <row r="6183" spans="1:10">
      <c r="A6183" s="259"/>
      <c r="B6183" s="259"/>
      <c r="C6183" s="259"/>
      <c r="D6183" s="259"/>
      <c r="E6183" s="259"/>
      <c r="F6183" s="270"/>
      <c r="G6183" s="259"/>
      <c r="H6183" s="259"/>
      <c r="I6183" s="259"/>
      <c r="J6183" s="259"/>
    </row>
    <row r="6184" spans="1:10">
      <c r="A6184" s="259"/>
      <c r="B6184" s="259"/>
      <c r="C6184" s="259"/>
      <c r="D6184" s="259"/>
      <c r="E6184" s="259"/>
      <c r="F6184" s="270"/>
      <c r="G6184" s="259"/>
      <c r="H6184" s="259"/>
      <c r="I6184" s="259"/>
      <c r="J6184" s="259"/>
    </row>
    <row r="6185" spans="1:10">
      <c r="A6185" s="259"/>
      <c r="B6185" s="259"/>
      <c r="C6185" s="259"/>
      <c r="D6185" s="259"/>
      <c r="E6185" s="259"/>
      <c r="F6185" s="270"/>
      <c r="G6185" s="259"/>
      <c r="H6185" s="259"/>
      <c r="I6185" s="259"/>
      <c r="J6185" s="259"/>
    </row>
    <row r="6186" spans="1:10">
      <c r="A6186" s="259"/>
      <c r="B6186" s="259"/>
      <c r="C6186" s="259"/>
      <c r="D6186" s="259"/>
      <c r="E6186" s="259"/>
      <c r="F6186" s="270"/>
      <c r="G6186" s="259"/>
      <c r="H6186" s="259"/>
      <c r="I6186" s="259"/>
      <c r="J6186" s="259"/>
    </row>
    <row r="6187" spans="1:10">
      <c r="A6187" s="259"/>
      <c r="B6187" s="259"/>
      <c r="C6187" s="259"/>
      <c r="D6187" s="259"/>
      <c r="E6187" s="259"/>
      <c r="F6187" s="270"/>
      <c r="G6187" s="259"/>
      <c r="H6187" s="259"/>
      <c r="I6187" s="259"/>
      <c r="J6187" s="259"/>
    </row>
    <row r="6188" spans="1:10">
      <c r="A6188" s="259"/>
      <c r="B6188" s="259"/>
      <c r="C6188" s="259"/>
      <c r="D6188" s="259"/>
      <c r="E6188" s="259"/>
      <c r="F6188" s="270"/>
      <c r="G6188" s="259"/>
      <c r="H6188" s="259"/>
      <c r="I6188" s="259"/>
      <c r="J6188" s="259"/>
    </row>
    <row r="6189" spans="1:10">
      <c r="A6189" s="259"/>
      <c r="B6189" s="259"/>
      <c r="C6189" s="259"/>
      <c r="D6189" s="259"/>
      <c r="E6189" s="259"/>
      <c r="F6189" s="270"/>
      <c r="G6189" s="259"/>
      <c r="H6189" s="259"/>
      <c r="I6189" s="259"/>
      <c r="J6189" s="259"/>
    </row>
    <row r="6190" spans="1:10">
      <c r="A6190" s="259"/>
      <c r="B6190" s="259"/>
      <c r="C6190" s="259"/>
      <c r="D6190" s="259"/>
      <c r="E6190" s="259"/>
      <c r="F6190" s="270"/>
      <c r="G6190" s="259"/>
      <c r="H6190" s="259"/>
      <c r="I6190" s="259"/>
      <c r="J6190" s="259"/>
    </row>
    <row r="6191" spans="1:10">
      <c r="A6191" s="259"/>
      <c r="B6191" s="259"/>
      <c r="C6191" s="259"/>
      <c r="D6191" s="259"/>
      <c r="E6191" s="259"/>
      <c r="F6191" s="270"/>
      <c r="G6191" s="259"/>
      <c r="H6191" s="259"/>
      <c r="I6191" s="259"/>
      <c r="J6191" s="259"/>
    </row>
    <row r="6192" spans="1:10">
      <c r="A6192" s="259"/>
      <c r="B6192" s="259"/>
      <c r="C6192" s="259"/>
      <c r="D6192" s="259"/>
      <c r="E6192" s="259"/>
      <c r="F6192" s="270"/>
      <c r="G6192" s="259"/>
      <c r="H6192" s="259"/>
      <c r="I6192" s="259"/>
      <c r="J6192" s="259"/>
    </row>
    <row r="6193" spans="1:10">
      <c r="A6193" s="259"/>
      <c r="B6193" s="259"/>
      <c r="C6193" s="259"/>
      <c r="D6193" s="259"/>
      <c r="E6193" s="259"/>
      <c r="F6193" s="270"/>
      <c r="G6193" s="259"/>
      <c r="H6193" s="259"/>
      <c r="I6193" s="259"/>
      <c r="J6193" s="259"/>
    </row>
    <row r="6194" spans="1:10">
      <c r="A6194" s="259"/>
      <c r="B6194" s="259"/>
      <c r="C6194" s="259"/>
      <c r="D6194" s="259"/>
      <c r="E6194" s="259"/>
      <c r="F6194" s="270"/>
      <c r="G6194" s="259"/>
      <c r="H6194" s="259"/>
      <c r="I6194" s="259"/>
      <c r="J6194" s="259"/>
    </row>
    <row r="6195" spans="1:10">
      <c r="A6195" s="259"/>
      <c r="B6195" s="259"/>
      <c r="C6195" s="259"/>
      <c r="D6195" s="259"/>
      <c r="E6195" s="259"/>
      <c r="F6195" s="270"/>
      <c r="G6195" s="259"/>
      <c r="H6195" s="259"/>
      <c r="I6195" s="259"/>
      <c r="J6195" s="259"/>
    </row>
    <row r="6196" spans="1:10">
      <c r="A6196" s="259"/>
      <c r="B6196" s="259"/>
      <c r="C6196" s="259"/>
      <c r="D6196" s="259"/>
      <c r="E6196" s="259"/>
      <c r="F6196" s="270"/>
      <c r="G6196" s="259"/>
      <c r="H6196" s="259"/>
      <c r="I6196" s="259"/>
      <c r="J6196" s="259"/>
    </row>
    <row r="6197" spans="1:10">
      <c r="A6197" s="259"/>
      <c r="B6197" s="259"/>
      <c r="C6197" s="259"/>
      <c r="D6197" s="259"/>
      <c r="E6197" s="259"/>
      <c r="F6197" s="270"/>
      <c r="G6197" s="259"/>
      <c r="H6197" s="259"/>
      <c r="I6197" s="259"/>
      <c r="J6197" s="259"/>
    </row>
    <row r="6198" spans="1:10">
      <c r="A6198" s="259"/>
      <c r="B6198" s="259"/>
      <c r="C6198" s="259"/>
      <c r="D6198" s="259"/>
      <c r="E6198" s="259"/>
      <c r="F6198" s="270"/>
      <c r="G6198" s="259"/>
      <c r="H6198" s="259"/>
      <c r="I6198" s="259"/>
      <c r="J6198" s="259"/>
    </row>
    <row r="6199" spans="1:10">
      <c r="A6199" s="259"/>
      <c r="B6199" s="259"/>
      <c r="C6199" s="259"/>
      <c r="D6199" s="259"/>
      <c r="E6199" s="259"/>
      <c r="F6199" s="270"/>
      <c r="G6199" s="259"/>
      <c r="H6199" s="259"/>
      <c r="I6199" s="259"/>
      <c r="J6199" s="259"/>
    </row>
    <row r="6200" spans="1:10">
      <c r="A6200" s="259"/>
      <c r="B6200" s="259"/>
      <c r="C6200" s="259"/>
      <c r="D6200" s="259"/>
      <c r="E6200" s="259"/>
      <c r="F6200" s="270"/>
      <c r="G6200" s="259"/>
      <c r="H6200" s="259"/>
      <c r="I6200" s="259"/>
      <c r="J6200" s="259"/>
    </row>
    <row r="6201" spans="1:10">
      <c r="A6201" s="259"/>
      <c r="B6201" s="259"/>
      <c r="C6201" s="259"/>
      <c r="D6201" s="259"/>
      <c r="E6201" s="259"/>
      <c r="F6201" s="270"/>
      <c r="G6201" s="259"/>
      <c r="H6201" s="259"/>
      <c r="I6201" s="259"/>
      <c r="J6201" s="259"/>
    </row>
    <row r="6202" spans="1:10">
      <c r="A6202" s="259"/>
      <c r="B6202" s="259"/>
      <c r="C6202" s="259"/>
      <c r="D6202" s="259"/>
      <c r="E6202" s="259"/>
      <c r="F6202" s="270"/>
      <c r="G6202" s="259"/>
      <c r="H6202" s="259"/>
      <c r="I6202" s="259"/>
      <c r="J6202" s="259"/>
    </row>
    <row r="6203" spans="1:10">
      <c r="A6203" s="259"/>
      <c r="B6203" s="259"/>
      <c r="C6203" s="259"/>
      <c r="D6203" s="259"/>
      <c r="E6203" s="259"/>
      <c r="F6203" s="270"/>
      <c r="G6203" s="259"/>
      <c r="H6203" s="259"/>
      <c r="I6203" s="259"/>
      <c r="J6203" s="259"/>
    </row>
    <row r="6204" spans="1:10">
      <c r="A6204" s="259"/>
      <c r="B6204" s="259"/>
      <c r="C6204" s="259"/>
      <c r="D6204" s="259"/>
      <c r="E6204" s="259"/>
      <c r="F6204" s="270"/>
      <c r="G6204" s="259"/>
      <c r="H6204" s="259"/>
      <c r="I6204" s="259"/>
      <c r="J6204" s="259"/>
    </row>
    <row r="6205" spans="1:10">
      <c r="A6205" s="259"/>
      <c r="B6205" s="259"/>
      <c r="C6205" s="259"/>
      <c r="D6205" s="259"/>
      <c r="E6205" s="259"/>
      <c r="F6205" s="270"/>
      <c r="G6205" s="259"/>
      <c r="H6205" s="259"/>
      <c r="I6205" s="259"/>
      <c r="J6205" s="259"/>
    </row>
    <row r="6206" spans="1:10">
      <c r="A6206" s="259"/>
      <c r="B6206" s="259"/>
      <c r="C6206" s="259"/>
      <c r="D6206" s="259"/>
      <c r="E6206" s="259"/>
      <c r="F6206" s="270"/>
      <c r="G6206" s="259"/>
      <c r="H6206" s="259"/>
      <c r="I6206" s="259"/>
      <c r="J6206" s="259"/>
    </row>
    <row r="6207" spans="1:10">
      <c r="A6207" s="259"/>
      <c r="B6207" s="259"/>
      <c r="C6207" s="259"/>
      <c r="D6207" s="259"/>
      <c r="E6207" s="259"/>
      <c r="F6207" s="270"/>
      <c r="G6207" s="259"/>
      <c r="H6207" s="259"/>
      <c r="I6207" s="259"/>
      <c r="J6207" s="259"/>
    </row>
    <row r="6208" spans="1:10">
      <c r="A6208" s="259"/>
      <c r="B6208" s="259"/>
      <c r="C6208" s="259"/>
      <c r="D6208" s="259"/>
      <c r="E6208" s="259"/>
      <c r="F6208" s="270"/>
      <c r="G6208" s="259"/>
      <c r="H6208" s="259"/>
      <c r="I6208" s="259"/>
      <c r="J6208" s="259"/>
    </row>
    <row r="6209" spans="1:10">
      <c r="A6209" s="259"/>
      <c r="B6209" s="259"/>
      <c r="C6209" s="259"/>
      <c r="D6209" s="259"/>
      <c r="E6209" s="259"/>
      <c r="F6209" s="270"/>
      <c r="G6209" s="259"/>
      <c r="H6209" s="259"/>
      <c r="I6209" s="259"/>
      <c r="J6209" s="259"/>
    </row>
    <row r="6210" spans="1:10">
      <c r="A6210" s="259"/>
      <c r="B6210" s="259"/>
      <c r="C6210" s="259"/>
      <c r="D6210" s="259"/>
      <c r="E6210" s="259"/>
      <c r="F6210" s="270"/>
      <c r="G6210" s="259"/>
      <c r="H6210" s="259"/>
      <c r="I6210" s="259"/>
      <c r="J6210" s="259"/>
    </row>
    <row r="6211" spans="1:10">
      <c r="A6211" s="259"/>
      <c r="B6211" s="259"/>
      <c r="C6211" s="259"/>
      <c r="D6211" s="259"/>
      <c r="E6211" s="259"/>
      <c r="F6211" s="270"/>
      <c r="G6211" s="259"/>
      <c r="H6211" s="259"/>
      <c r="I6211" s="259"/>
      <c r="J6211" s="259"/>
    </row>
    <row r="6212" spans="1:10">
      <c r="A6212" s="259"/>
      <c r="B6212" s="259"/>
      <c r="C6212" s="259"/>
      <c r="D6212" s="259"/>
      <c r="E6212" s="259"/>
      <c r="F6212" s="270"/>
      <c r="G6212" s="259"/>
      <c r="H6212" s="259"/>
      <c r="I6212" s="259"/>
      <c r="J6212" s="259"/>
    </row>
    <row r="6213" spans="1:10">
      <c r="A6213" s="259"/>
      <c r="B6213" s="259"/>
      <c r="C6213" s="259"/>
      <c r="D6213" s="259"/>
      <c r="E6213" s="259"/>
      <c r="F6213" s="270"/>
      <c r="G6213" s="259"/>
      <c r="H6213" s="259"/>
      <c r="I6213" s="259"/>
      <c r="J6213" s="259"/>
    </row>
    <row r="6214" spans="1:10">
      <c r="A6214" s="259"/>
      <c r="B6214" s="259"/>
      <c r="C6214" s="259"/>
      <c r="D6214" s="259"/>
      <c r="E6214" s="259"/>
      <c r="F6214" s="270"/>
      <c r="G6214" s="259"/>
      <c r="H6214" s="259"/>
      <c r="I6214" s="259"/>
      <c r="J6214" s="259"/>
    </row>
    <row r="6215" spans="1:10">
      <c r="A6215" s="259"/>
      <c r="B6215" s="259"/>
      <c r="C6215" s="259"/>
      <c r="D6215" s="259"/>
      <c r="E6215" s="259"/>
      <c r="F6215" s="270"/>
      <c r="G6215" s="259"/>
      <c r="H6215" s="259"/>
      <c r="I6215" s="259"/>
      <c r="J6215" s="259"/>
    </row>
    <row r="6216" spans="1:10">
      <c r="A6216" s="259"/>
      <c r="B6216" s="259"/>
      <c r="C6216" s="259"/>
      <c r="D6216" s="259"/>
      <c r="E6216" s="259"/>
      <c r="F6216" s="270"/>
      <c r="G6216" s="259"/>
      <c r="H6216" s="259"/>
      <c r="I6216" s="259"/>
      <c r="J6216" s="259"/>
    </row>
    <row r="6217" spans="1:10">
      <c r="A6217" s="259"/>
      <c r="B6217" s="259"/>
      <c r="C6217" s="259"/>
      <c r="D6217" s="259"/>
      <c r="E6217" s="259"/>
      <c r="F6217" s="270"/>
      <c r="G6217" s="259"/>
      <c r="H6217" s="259"/>
      <c r="I6217" s="259"/>
      <c r="J6217" s="259"/>
    </row>
    <row r="6218" spans="1:10">
      <c r="A6218" s="259"/>
      <c r="B6218" s="259"/>
      <c r="C6218" s="259"/>
      <c r="D6218" s="259"/>
      <c r="E6218" s="259"/>
      <c r="F6218" s="270"/>
      <c r="G6218" s="259"/>
      <c r="H6218" s="259"/>
      <c r="I6218" s="259"/>
      <c r="J6218" s="259"/>
    </row>
    <row r="6219" spans="1:10">
      <c r="A6219" s="259"/>
      <c r="B6219" s="259"/>
      <c r="C6219" s="259"/>
      <c r="D6219" s="259"/>
      <c r="E6219" s="259"/>
      <c r="F6219" s="270"/>
      <c r="G6219" s="259"/>
      <c r="H6219" s="259"/>
      <c r="I6219" s="259"/>
      <c r="J6219" s="259"/>
    </row>
    <row r="6220" spans="1:10">
      <c r="A6220" s="259"/>
      <c r="B6220" s="259"/>
      <c r="C6220" s="259"/>
      <c r="D6220" s="259"/>
      <c r="E6220" s="259"/>
      <c r="F6220" s="270"/>
      <c r="G6220" s="259"/>
      <c r="H6220" s="259"/>
      <c r="I6220" s="259"/>
      <c r="J6220" s="259"/>
    </row>
    <row r="6221" spans="1:10">
      <c r="A6221" s="259"/>
      <c r="B6221" s="259"/>
      <c r="C6221" s="259"/>
      <c r="D6221" s="259"/>
      <c r="E6221" s="259"/>
      <c r="F6221" s="270"/>
      <c r="G6221" s="259"/>
      <c r="H6221" s="259"/>
      <c r="I6221" s="259"/>
      <c r="J6221" s="259"/>
    </row>
    <row r="6222" spans="1:10">
      <c r="A6222" s="259"/>
      <c r="B6222" s="259"/>
      <c r="C6222" s="259"/>
      <c r="D6222" s="259"/>
      <c r="E6222" s="259"/>
      <c r="F6222" s="270"/>
      <c r="G6222" s="259"/>
      <c r="H6222" s="259"/>
      <c r="I6222" s="259"/>
      <c r="J6222" s="259"/>
    </row>
    <row r="6223" spans="1:10">
      <c r="A6223" s="259"/>
      <c r="B6223" s="259"/>
      <c r="C6223" s="259"/>
      <c r="D6223" s="259"/>
      <c r="E6223" s="259"/>
      <c r="F6223" s="270"/>
      <c r="G6223" s="259"/>
      <c r="H6223" s="259"/>
      <c r="I6223" s="259"/>
      <c r="J6223" s="259"/>
    </row>
    <row r="6224" spans="1:10">
      <c r="A6224" s="259"/>
      <c r="B6224" s="259"/>
      <c r="C6224" s="259"/>
      <c r="D6224" s="259"/>
      <c r="E6224" s="259"/>
      <c r="F6224" s="270"/>
      <c r="G6224" s="259"/>
      <c r="H6224" s="259"/>
      <c r="I6224" s="259"/>
      <c r="J6224" s="259"/>
    </row>
    <row r="6225" spans="1:10">
      <c r="A6225" s="259"/>
      <c r="B6225" s="259"/>
      <c r="C6225" s="259"/>
      <c r="D6225" s="259"/>
      <c r="E6225" s="259"/>
      <c r="F6225" s="270"/>
      <c r="G6225" s="259"/>
      <c r="H6225" s="259"/>
      <c r="I6225" s="259"/>
      <c r="J6225" s="259"/>
    </row>
    <row r="6226" spans="1:10">
      <c r="A6226" s="259"/>
      <c r="B6226" s="259"/>
      <c r="C6226" s="259"/>
      <c r="D6226" s="259"/>
      <c r="E6226" s="259"/>
      <c r="F6226" s="270"/>
      <c r="G6226" s="259"/>
      <c r="H6226" s="259"/>
      <c r="I6226" s="259"/>
      <c r="J6226" s="259"/>
    </row>
    <row r="6227" spans="1:10">
      <c r="A6227" s="259"/>
      <c r="B6227" s="259"/>
      <c r="C6227" s="259"/>
      <c r="D6227" s="259"/>
      <c r="E6227" s="259"/>
      <c r="F6227" s="270"/>
      <c r="G6227" s="259"/>
      <c r="H6227" s="259"/>
      <c r="I6227" s="259"/>
      <c r="J6227" s="259"/>
    </row>
    <row r="6228" spans="1:10">
      <c r="A6228" s="259"/>
      <c r="B6228" s="259"/>
      <c r="C6228" s="259"/>
      <c r="D6228" s="259"/>
      <c r="E6228" s="259"/>
      <c r="F6228" s="270"/>
      <c r="G6228" s="259"/>
      <c r="H6228" s="259"/>
      <c r="I6228" s="259"/>
      <c r="J6228" s="259"/>
    </row>
    <row r="6229" spans="1:10">
      <c r="A6229" s="259"/>
      <c r="B6229" s="259"/>
      <c r="C6229" s="259"/>
      <c r="D6229" s="259"/>
      <c r="E6229" s="259"/>
      <c r="F6229" s="270"/>
      <c r="G6229" s="259"/>
      <c r="H6229" s="259"/>
      <c r="I6229" s="259"/>
      <c r="J6229" s="259"/>
    </row>
    <row r="6230" spans="1:10">
      <c r="A6230" s="259"/>
      <c r="B6230" s="259"/>
      <c r="C6230" s="259"/>
      <c r="D6230" s="259"/>
      <c r="E6230" s="259"/>
      <c r="F6230" s="270"/>
      <c r="G6230" s="259"/>
      <c r="H6230" s="259"/>
      <c r="I6230" s="259"/>
      <c r="J6230" s="259"/>
    </row>
    <row r="6231" spans="1:10">
      <c r="A6231" s="259"/>
      <c r="B6231" s="259"/>
      <c r="C6231" s="259"/>
      <c r="D6231" s="259"/>
      <c r="E6231" s="259"/>
      <c r="F6231" s="270"/>
      <c r="G6231" s="259"/>
      <c r="H6231" s="259"/>
      <c r="I6231" s="259"/>
      <c r="J6231" s="259"/>
    </row>
    <row r="6232" spans="1:10">
      <c r="A6232" s="259"/>
      <c r="B6232" s="259"/>
      <c r="C6232" s="259"/>
      <c r="D6232" s="259"/>
      <c r="E6232" s="259"/>
      <c r="F6232" s="270"/>
      <c r="G6232" s="259"/>
      <c r="H6232" s="259"/>
      <c r="I6232" s="259"/>
      <c r="J6232" s="259"/>
    </row>
    <row r="6233" spans="1:10">
      <c r="A6233" s="259"/>
      <c r="B6233" s="259"/>
      <c r="C6233" s="259"/>
      <c r="D6233" s="259"/>
      <c r="E6233" s="259"/>
      <c r="F6233" s="270"/>
      <c r="G6233" s="259"/>
      <c r="H6233" s="259"/>
      <c r="I6233" s="259"/>
      <c r="J6233" s="259"/>
    </row>
    <row r="6234" spans="1:10">
      <c r="A6234" s="259"/>
      <c r="B6234" s="259"/>
      <c r="C6234" s="259"/>
      <c r="D6234" s="259"/>
      <c r="E6234" s="259"/>
      <c r="F6234" s="270"/>
      <c r="G6234" s="259"/>
      <c r="H6234" s="259"/>
      <c r="I6234" s="259"/>
      <c r="J6234" s="259"/>
    </row>
    <row r="6235" spans="1:10">
      <c r="A6235" s="259"/>
      <c r="B6235" s="259"/>
      <c r="C6235" s="259"/>
      <c r="D6235" s="259"/>
      <c r="E6235" s="259"/>
      <c r="F6235" s="270"/>
      <c r="G6235" s="259"/>
      <c r="H6235" s="259"/>
      <c r="I6235" s="259"/>
      <c r="J6235" s="259"/>
    </row>
    <row r="6236" spans="1:10">
      <c r="A6236" s="259"/>
      <c r="B6236" s="259"/>
      <c r="C6236" s="259"/>
      <c r="D6236" s="259"/>
      <c r="E6236" s="259"/>
      <c r="F6236" s="270"/>
      <c r="G6236" s="259"/>
      <c r="H6236" s="259"/>
      <c r="I6236" s="259"/>
      <c r="J6236" s="259"/>
    </row>
    <row r="6237" spans="1:10">
      <c r="A6237" s="259"/>
      <c r="B6237" s="259"/>
      <c r="C6237" s="259"/>
      <c r="D6237" s="259"/>
      <c r="E6237" s="259"/>
      <c r="F6237" s="270"/>
      <c r="G6237" s="259"/>
      <c r="H6237" s="259"/>
      <c r="I6237" s="259"/>
      <c r="J6237" s="259"/>
    </row>
    <row r="6238" spans="1:10">
      <c r="A6238" s="259"/>
      <c r="B6238" s="259"/>
      <c r="C6238" s="259"/>
      <c r="D6238" s="259"/>
      <c r="E6238" s="259"/>
      <c r="F6238" s="270"/>
      <c r="G6238" s="259"/>
      <c r="H6238" s="259"/>
      <c r="I6238" s="259"/>
      <c r="J6238" s="259"/>
    </row>
    <row r="6239" spans="1:10">
      <c r="A6239" s="259"/>
      <c r="B6239" s="259"/>
      <c r="C6239" s="259"/>
      <c r="D6239" s="259"/>
      <c r="E6239" s="259"/>
      <c r="F6239" s="270"/>
      <c r="G6239" s="259"/>
      <c r="H6239" s="259"/>
      <c r="I6239" s="259"/>
      <c r="J6239" s="259"/>
    </row>
    <row r="6240" spans="1:10">
      <c r="A6240" s="259"/>
      <c r="B6240" s="259"/>
      <c r="C6240" s="259"/>
      <c r="D6240" s="259"/>
      <c r="E6240" s="259"/>
      <c r="F6240" s="270"/>
      <c r="G6240" s="259"/>
      <c r="H6240" s="259"/>
      <c r="I6240" s="259"/>
      <c r="J6240" s="259"/>
    </row>
    <row r="6241" spans="1:10">
      <c r="A6241" s="259"/>
      <c r="B6241" s="259"/>
      <c r="C6241" s="259"/>
      <c r="D6241" s="259"/>
      <c r="E6241" s="259"/>
      <c r="F6241" s="270"/>
      <c r="G6241" s="259"/>
      <c r="H6241" s="259"/>
      <c r="I6241" s="259"/>
      <c r="J6241" s="259"/>
    </row>
    <row r="6242" spans="1:10">
      <c r="A6242" s="259"/>
      <c r="B6242" s="259"/>
      <c r="C6242" s="259"/>
      <c r="D6242" s="259"/>
      <c r="E6242" s="259"/>
      <c r="F6242" s="270"/>
      <c r="G6242" s="259"/>
      <c r="H6242" s="259"/>
      <c r="I6242" s="259"/>
      <c r="J6242" s="259"/>
    </row>
    <row r="6243" spans="1:10">
      <c r="A6243" s="259"/>
      <c r="B6243" s="259"/>
      <c r="C6243" s="259"/>
      <c r="D6243" s="259"/>
      <c r="E6243" s="259"/>
      <c r="F6243" s="270"/>
      <c r="G6243" s="259"/>
      <c r="H6243" s="259"/>
      <c r="I6243" s="259"/>
      <c r="J6243" s="259"/>
    </row>
    <row r="6244" spans="1:10">
      <c r="A6244" s="259"/>
      <c r="B6244" s="259"/>
      <c r="C6244" s="259"/>
      <c r="D6244" s="259"/>
      <c r="E6244" s="259"/>
      <c r="F6244" s="270"/>
      <c r="G6244" s="259"/>
      <c r="H6244" s="259"/>
      <c r="I6244" s="259"/>
      <c r="J6244" s="259"/>
    </row>
    <row r="6245" spans="1:10">
      <c r="A6245" s="259"/>
      <c r="B6245" s="259"/>
      <c r="C6245" s="259"/>
      <c r="D6245" s="259"/>
      <c r="E6245" s="259"/>
      <c r="F6245" s="270"/>
      <c r="G6245" s="259"/>
      <c r="H6245" s="259"/>
      <c r="I6245" s="259"/>
      <c r="J6245" s="259"/>
    </row>
    <row r="6246" spans="1:10">
      <c r="A6246" s="259"/>
      <c r="B6246" s="259"/>
      <c r="C6246" s="259"/>
      <c r="D6246" s="259"/>
      <c r="E6246" s="259"/>
      <c r="F6246" s="270"/>
      <c r="G6246" s="259"/>
      <c r="H6246" s="259"/>
      <c r="I6246" s="259"/>
      <c r="J6246" s="259"/>
    </row>
    <row r="6247" spans="1:10">
      <c r="A6247" s="259"/>
      <c r="B6247" s="259"/>
      <c r="C6247" s="259"/>
      <c r="D6247" s="259"/>
      <c r="E6247" s="259"/>
      <c r="F6247" s="270"/>
      <c r="G6247" s="259"/>
      <c r="H6247" s="259"/>
      <c r="I6247" s="259"/>
      <c r="J6247" s="259"/>
    </row>
    <row r="6248" spans="1:10">
      <c r="A6248" s="259"/>
      <c r="B6248" s="259"/>
      <c r="C6248" s="259"/>
      <c r="D6248" s="259"/>
      <c r="E6248" s="259"/>
      <c r="F6248" s="270"/>
      <c r="G6248" s="259"/>
      <c r="H6248" s="259"/>
      <c r="I6248" s="259"/>
      <c r="J6248" s="259"/>
    </row>
    <row r="6249" spans="1:10">
      <c r="A6249" s="259"/>
      <c r="B6249" s="259"/>
      <c r="C6249" s="259"/>
      <c r="D6249" s="259"/>
      <c r="E6249" s="259"/>
      <c r="F6249" s="270"/>
      <c r="G6249" s="259"/>
      <c r="H6249" s="259"/>
      <c r="I6249" s="259"/>
      <c r="J6249" s="259"/>
    </row>
    <row r="6250" spans="1:10">
      <c r="A6250" s="259"/>
      <c r="B6250" s="259"/>
      <c r="C6250" s="259"/>
      <c r="D6250" s="259"/>
      <c r="E6250" s="259"/>
      <c r="F6250" s="270"/>
      <c r="G6250" s="259"/>
      <c r="H6250" s="259"/>
      <c r="I6250" s="259"/>
      <c r="J6250" s="259"/>
    </row>
    <row r="6251" spans="1:10">
      <c r="A6251" s="259"/>
      <c r="B6251" s="259"/>
      <c r="C6251" s="259"/>
      <c r="D6251" s="259"/>
      <c r="E6251" s="259"/>
      <c r="F6251" s="270"/>
      <c r="G6251" s="259"/>
      <c r="H6251" s="259"/>
      <c r="I6251" s="259"/>
      <c r="J6251" s="259"/>
    </row>
    <row r="6252" spans="1:10">
      <c r="A6252" s="259"/>
      <c r="B6252" s="259"/>
      <c r="C6252" s="259"/>
      <c r="D6252" s="259"/>
      <c r="E6252" s="259"/>
      <c r="F6252" s="270"/>
      <c r="G6252" s="259"/>
      <c r="H6252" s="259"/>
      <c r="I6252" s="259"/>
      <c r="J6252" s="259"/>
    </row>
    <row r="6253" spans="1:10">
      <c r="A6253" s="259"/>
      <c r="B6253" s="259"/>
      <c r="C6253" s="259"/>
      <c r="D6253" s="259"/>
      <c r="E6253" s="259"/>
      <c r="F6253" s="270"/>
      <c r="G6253" s="259"/>
      <c r="H6253" s="259"/>
      <c r="I6253" s="259"/>
      <c r="J6253" s="259"/>
    </row>
    <row r="6254" spans="1:10">
      <c r="A6254" s="259"/>
      <c r="B6254" s="259"/>
      <c r="C6254" s="259"/>
      <c r="D6254" s="259"/>
      <c r="E6254" s="259"/>
      <c r="F6254" s="270"/>
      <c r="G6254" s="259"/>
      <c r="H6254" s="259"/>
      <c r="I6254" s="259"/>
      <c r="J6254" s="259"/>
    </row>
    <row r="6255" spans="1:10">
      <c r="A6255" s="259"/>
      <c r="B6255" s="259"/>
      <c r="C6255" s="259"/>
      <c r="D6255" s="259"/>
      <c r="E6255" s="259"/>
      <c r="F6255" s="270"/>
      <c r="G6255" s="259"/>
      <c r="H6255" s="259"/>
      <c r="I6255" s="259"/>
      <c r="J6255" s="259"/>
    </row>
    <row r="6256" spans="1:10">
      <c r="A6256" s="259"/>
      <c r="B6256" s="259"/>
      <c r="C6256" s="259"/>
      <c r="D6256" s="259"/>
      <c r="E6256" s="259"/>
      <c r="F6256" s="270"/>
      <c r="G6256" s="259"/>
      <c r="H6256" s="259"/>
      <c r="I6256" s="259"/>
      <c r="J6256" s="259"/>
    </row>
    <row r="6257" spans="1:10">
      <c r="A6257" s="259"/>
      <c r="B6257" s="259"/>
      <c r="C6257" s="259"/>
      <c r="D6257" s="259"/>
      <c r="E6257" s="259"/>
      <c r="F6257" s="270"/>
      <c r="G6257" s="259"/>
      <c r="H6257" s="259"/>
      <c r="I6257" s="259"/>
      <c r="J6257" s="259"/>
    </row>
    <row r="6258" spans="1:10">
      <c r="A6258" s="259"/>
      <c r="B6258" s="259"/>
      <c r="C6258" s="259"/>
      <c r="D6258" s="259"/>
      <c r="E6258" s="259"/>
      <c r="F6258" s="270"/>
      <c r="G6258" s="259"/>
      <c r="H6258" s="259"/>
      <c r="I6258" s="259"/>
      <c r="J6258" s="259"/>
    </row>
    <row r="6259" spans="1:10">
      <c r="A6259" s="259"/>
      <c r="B6259" s="259"/>
      <c r="C6259" s="259"/>
      <c r="D6259" s="259"/>
      <c r="E6259" s="259"/>
      <c r="F6259" s="270"/>
      <c r="G6259" s="259"/>
      <c r="H6259" s="259"/>
      <c r="I6259" s="259"/>
      <c r="J6259" s="259"/>
    </row>
    <row r="6260" spans="1:10">
      <c r="A6260" s="259"/>
      <c r="B6260" s="259"/>
      <c r="C6260" s="259"/>
      <c r="D6260" s="259"/>
      <c r="E6260" s="259"/>
      <c r="F6260" s="270"/>
      <c r="G6260" s="259"/>
      <c r="H6260" s="259"/>
      <c r="I6260" s="259"/>
      <c r="J6260" s="259"/>
    </row>
    <row r="6261" spans="1:10">
      <c r="A6261" s="259"/>
      <c r="B6261" s="259"/>
      <c r="C6261" s="259"/>
      <c r="D6261" s="259"/>
      <c r="E6261" s="259"/>
      <c r="F6261" s="270"/>
      <c r="G6261" s="259"/>
      <c r="H6261" s="259"/>
      <c r="I6261" s="259"/>
      <c r="J6261" s="259"/>
    </row>
    <row r="6262" spans="1:10">
      <c r="A6262" s="259"/>
      <c r="B6262" s="259"/>
      <c r="C6262" s="259"/>
      <c r="D6262" s="259"/>
      <c r="E6262" s="259"/>
      <c r="F6262" s="270"/>
      <c r="G6262" s="259"/>
      <c r="H6262" s="259"/>
      <c r="I6262" s="259"/>
      <c r="J6262" s="259"/>
    </row>
    <row r="6263" spans="1:10">
      <c r="A6263" s="259"/>
      <c r="B6263" s="259"/>
      <c r="C6263" s="259"/>
      <c r="D6263" s="259"/>
      <c r="E6263" s="259"/>
      <c r="F6263" s="270"/>
      <c r="G6263" s="259"/>
      <c r="H6263" s="259"/>
      <c r="I6263" s="259"/>
      <c r="J6263" s="259"/>
    </row>
    <row r="6264" spans="1:10">
      <c r="A6264" s="259"/>
      <c r="B6264" s="259"/>
      <c r="C6264" s="259"/>
      <c r="D6264" s="259"/>
      <c r="E6264" s="259"/>
      <c r="F6264" s="270"/>
      <c r="G6264" s="259"/>
      <c r="H6264" s="259"/>
      <c r="I6264" s="259"/>
      <c r="J6264" s="259"/>
    </row>
    <row r="6265" spans="1:10">
      <c r="A6265" s="259"/>
      <c r="B6265" s="259"/>
      <c r="C6265" s="259"/>
      <c r="D6265" s="259"/>
      <c r="E6265" s="259"/>
      <c r="F6265" s="270"/>
      <c r="G6265" s="259"/>
      <c r="H6265" s="259"/>
      <c r="I6265" s="259"/>
      <c r="J6265" s="259"/>
    </row>
    <row r="6266" spans="1:10">
      <c r="A6266" s="259"/>
      <c r="B6266" s="259"/>
      <c r="C6266" s="259"/>
      <c r="D6266" s="259"/>
      <c r="E6266" s="259"/>
      <c r="F6266" s="270"/>
      <c r="G6266" s="259"/>
      <c r="H6266" s="259"/>
      <c r="I6266" s="259"/>
      <c r="J6266" s="259"/>
    </row>
    <row r="6267" spans="1:10">
      <c r="A6267" s="259"/>
      <c r="B6267" s="259"/>
      <c r="C6267" s="259"/>
      <c r="D6267" s="259"/>
      <c r="E6267" s="259"/>
      <c r="F6267" s="270"/>
      <c r="G6267" s="259"/>
      <c r="H6267" s="259"/>
      <c r="I6267" s="259"/>
      <c r="J6267" s="259"/>
    </row>
    <row r="6268" spans="1:10">
      <c r="A6268" s="259"/>
      <c r="B6268" s="259"/>
      <c r="C6268" s="259"/>
      <c r="D6268" s="259"/>
      <c r="E6268" s="259"/>
      <c r="F6268" s="270"/>
      <c r="G6268" s="259"/>
      <c r="H6268" s="259"/>
      <c r="I6268" s="259"/>
      <c r="J6268" s="259"/>
    </row>
    <row r="6269" spans="1:10">
      <c r="A6269" s="259"/>
      <c r="B6269" s="259"/>
      <c r="C6269" s="259"/>
      <c r="D6269" s="259"/>
      <c r="E6269" s="259"/>
      <c r="F6269" s="270"/>
      <c r="G6269" s="259"/>
      <c r="H6269" s="259"/>
      <c r="I6269" s="259"/>
      <c r="J6269" s="259"/>
    </row>
    <row r="6270" spans="1:10">
      <c r="A6270" s="259"/>
      <c r="B6270" s="259"/>
      <c r="C6270" s="259"/>
      <c r="D6270" s="259"/>
      <c r="E6270" s="259"/>
      <c r="F6270" s="270"/>
      <c r="G6270" s="259"/>
      <c r="H6270" s="259"/>
      <c r="I6270" s="259"/>
      <c r="J6270" s="259"/>
    </row>
    <row r="6271" spans="1:10">
      <c r="A6271" s="259"/>
      <c r="B6271" s="259"/>
      <c r="C6271" s="259"/>
      <c r="D6271" s="259"/>
      <c r="E6271" s="259"/>
      <c r="F6271" s="270"/>
      <c r="G6271" s="259"/>
      <c r="H6271" s="259"/>
      <c r="I6271" s="259"/>
      <c r="J6271" s="259"/>
    </row>
    <row r="6272" spans="1:10">
      <c r="A6272" s="259"/>
      <c r="B6272" s="259"/>
      <c r="C6272" s="259"/>
      <c r="D6272" s="259"/>
      <c r="E6272" s="259"/>
      <c r="F6272" s="270"/>
      <c r="G6272" s="259"/>
      <c r="H6272" s="259"/>
      <c r="I6272" s="259"/>
      <c r="J6272" s="259"/>
    </row>
    <row r="6273" spans="1:10">
      <c r="A6273" s="259"/>
      <c r="B6273" s="259"/>
      <c r="C6273" s="259"/>
      <c r="D6273" s="259"/>
      <c r="E6273" s="259"/>
      <c r="F6273" s="270"/>
      <c r="G6273" s="259"/>
      <c r="H6273" s="259"/>
      <c r="I6273" s="259"/>
      <c r="J6273" s="259"/>
    </row>
    <row r="6274" spans="1:10">
      <c r="A6274" s="259"/>
      <c r="B6274" s="259"/>
      <c r="C6274" s="259"/>
      <c r="D6274" s="259"/>
      <c r="E6274" s="259"/>
      <c r="F6274" s="270"/>
      <c r="G6274" s="259"/>
      <c r="H6274" s="259"/>
      <c r="I6274" s="259"/>
      <c r="J6274" s="259"/>
    </row>
    <row r="6275" spans="1:10">
      <c r="A6275" s="259"/>
      <c r="B6275" s="259"/>
      <c r="C6275" s="259"/>
      <c r="D6275" s="259"/>
      <c r="E6275" s="259"/>
      <c r="F6275" s="270"/>
      <c r="G6275" s="259"/>
      <c r="H6275" s="259"/>
      <c r="I6275" s="259"/>
      <c r="J6275" s="259"/>
    </row>
    <row r="6276" spans="1:10">
      <c r="A6276" s="259"/>
      <c r="B6276" s="259"/>
      <c r="C6276" s="259"/>
      <c r="D6276" s="259"/>
      <c r="E6276" s="259"/>
      <c r="F6276" s="270"/>
      <c r="G6276" s="259"/>
      <c r="H6276" s="259"/>
      <c r="I6276" s="259"/>
      <c r="J6276" s="259"/>
    </row>
    <row r="6277" spans="1:10">
      <c r="A6277" s="259"/>
      <c r="B6277" s="259"/>
      <c r="C6277" s="259"/>
      <c r="D6277" s="259"/>
      <c r="E6277" s="259"/>
      <c r="F6277" s="270"/>
      <c r="G6277" s="259"/>
      <c r="H6277" s="259"/>
      <c r="I6277" s="259"/>
      <c r="J6277" s="259"/>
    </row>
    <row r="6278" spans="1:10">
      <c r="A6278" s="259"/>
      <c r="B6278" s="259"/>
      <c r="C6278" s="259"/>
      <c r="D6278" s="259"/>
      <c r="E6278" s="259"/>
      <c r="F6278" s="270"/>
      <c r="G6278" s="259"/>
      <c r="H6278" s="259"/>
      <c r="I6278" s="259"/>
      <c r="J6278" s="259"/>
    </row>
    <row r="6279" spans="1:10">
      <c r="A6279" s="259"/>
      <c r="B6279" s="259"/>
      <c r="C6279" s="259"/>
      <c r="D6279" s="259"/>
      <c r="E6279" s="259"/>
      <c r="F6279" s="270"/>
      <c r="G6279" s="259"/>
      <c r="H6279" s="259"/>
      <c r="I6279" s="259"/>
      <c r="J6279" s="259"/>
    </row>
    <row r="6280" spans="1:10">
      <c r="A6280" s="259"/>
      <c r="B6280" s="259"/>
      <c r="C6280" s="259"/>
      <c r="D6280" s="259"/>
      <c r="E6280" s="259"/>
      <c r="F6280" s="270"/>
      <c r="G6280" s="259"/>
      <c r="H6280" s="259"/>
      <c r="I6280" s="259"/>
      <c r="J6280" s="259"/>
    </row>
    <row r="6281" spans="1:10">
      <c r="A6281" s="259"/>
      <c r="B6281" s="259"/>
      <c r="C6281" s="259"/>
      <c r="D6281" s="259"/>
      <c r="E6281" s="259"/>
      <c r="F6281" s="270"/>
      <c r="G6281" s="259"/>
      <c r="H6281" s="259"/>
      <c r="I6281" s="259"/>
      <c r="J6281" s="259"/>
    </row>
    <row r="6282" spans="1:10">
      <c r="A6282" s="259"/>
      <c r="B6282" s="259"/>
      <c r="C6282" s="259"/>
      <c r="D6282" s="259"/>
      <c r="E6282" s="259"/>
      <c r="F6282" s="270"/>
      <c r="G6282" s="259"/>
      <c r="H6282" s="259"/>
      <c r="I6282" s="259"/>
      <c r="J6282" s="259"/>
    </row>
    <row r="6283" spans="1:10">
      <c r="A6283" s="259"/>
      <c r="B6283" s="259"/>
      <c r="C6283" s="259"/>
      <c r="D6283" s="259"/>
      <c r="E6283" s="259"/>
      <c r="F6283" s="270"/>
      <c r="G6283" s="259"/>
      <c r="H6283" s="259"/>
      <c r="I6283" s="259"/>
      <c r="J6283" s="259"/>
    </row>
    <row r="6284" spans="1:10">
      <c r="A6284" s="259"/>
      <c r="B6284" s="259"/>
      <c r="C6284" s="259"/>
      <c r="D6284" s="259"/>
      <c r="E6284" s="259"/>
      <c r="F6284" s="270"/>
      <c r="G6284" s="259"/>
      <c r="H6284" s="259"/>
      <c r="I6284" s="259"/>
      <c r="J6284" s="259"/>
    </row>
    <row r="6285" spans="1:10">
      <c r="A6285" s="259"/>
      <c r="B6285" s="259"/>
      <c r="C6285" s="259"/>
      <c r="D6285" s="259"/>
      <c r="E6285" s="259"/>
      <c r="F6285" s="270"/>
      <c r="G6285" s="259"/>
      <c r="H6285" s="259"/>
      <c r="I6285" s="259"/>
      <c r="J6285" s="259"/>
    </row>
    <row r="6286" spans="1:10">
      <c r="A6286" s="259"/>
      <c r="B6286" s="259"/>
      <c r="C6286" s="259"/>
      <c r="D6286" s="259"/>
      <c r="E6286" s="259"/>
      <c r="F6286" s="270"/>
      <c r="G6286" s="259"/>
      <c r="H6286" s="259"/>
      <c r="I6286" s="259"/>
      <c r="J6286" s="259"/>
    </row>
    <row r="6287" spans="1:10">
      <c r="A6287" s="259"/>
      <c r="B6287" s="259"/>
      <c r="C6287" s="259"/>
      <c r="D6287" s="259"/>
      <c r="E6287" s="259"/>
      <c r="F6287" s="270"/>
      <c r="G6287" s="259"/>
      <c r="H6287" s="259"/>
      <c r="I6287" s="259"/>
      <c r="J6287" s="259"/>
    </row>
    <row r="6288" spans="1:10">
      <c r="A6288" s="259"/>
      <c r="B6288" s="259"/>
      <c r="C6288" s="259"/>
      <c r="D6288" s="259"/>
      <c r="E6288" s="259"/>
      <c r="F6288" s="270"/>
      <c r="G6288" s="259"/>
      <c r="H6288" s="259"/>
      <c r="I6288" s="259"/>
      <c r="J6288" s="259"/>
    </row>
    <row r="6289" spans="1:10">
      <c r="A6289" s="259"/>
      <c r="B6289" s="259"/>
      <c r="C6289" s="259"/>
      <c r="D6289" s="259"/>
      <c r="E6289" s="259"/>
      <c r="F6289" s="270"/>
      <c r="G6289" s="259"/>
      <c r="H6289" s="259"/>
      <c r="I6289" s="259"/>
      <c r="J6289" s="259"/>
    </row>
    <row r="6290" spans="1:10">
      <c r="A6290" s="259"/>
      <c r="B6290" s="259"/>
      <c r="C6290" s="259"/>
      <c r="D6290" s="259"/>
      <c r="E6290" s="259"/>
      <c r="F6290" s="270"/>
      <c r="G6290" s="259"/>
      <c r="H6290" s="259"/>
      <c r="I6290" s="259"/>
      <c r="J6290" s="259"/>
    </row>
    <row r="6291" spans="1:10">
      <c r="A6291" s="259"/>
      <c r="B6291" s="259"/>
      <c r="C6291" s="259"/>
      <c r="D6291" s="259"/>
      <c r="E6291" s="259"/>
      <c r="F6291" s="270"/>
      <c r="G6291" s="259"/>
      <c r="H6291" s="259"/>
      <c r="I6291" s="259"/>
      <c r="J6291" s="259"/>
    </row>
    <row r="6292" spans="1:10">
      <c r="A6292" s="259"/>
      <c r="B6292" s="259"/>
      <c r="C6292" s="259"/>
      <c r="D6292" s="259"/>
      <c r="E6292" s="259"/>
      <c r="F6292" s="270"/>
      <c r="G6292" s="259"/>
      <c r="H6292" s="259"/>
      <c r="I6292" s="259"/>
      <c r="J6292" s="259"/>
    </row>
    <row r="6293" spans="1:10">
      <c r="A6293" s="259"/>
      <c r="B6293" s="259"/>
      <c r="C6293" s="259"/>
      <c r="D6293" s="259"/>
      <c r="E6293" s="259"/>
      <c r="F6293" s="270"/>
      <c r="G6293" s="259"/>
      <c r="H6293" s="259"/>
      <c r="I6293" s="259"/>
      <c r="J6293" s="259"/>
    </row>
    <row r="6294" spans="1:10">
      <c r="A6294" s="259"/>
      <c r="B6294" s="259"/>
      <c r="C6294" s="259"/>
      <c r="D6294" s="259"/>
      <c r="E6294" s="259"/>
      <c r="F6294" s="270"/>
      <c r="G6294" s="259"/>
      <c r="H6294" s="259"/>
      <c r="I6294" s="259"/>
      <c r="J6294" s="259"/>
    </row>
    <row r="6295" spans="1:10">
      <c r="A6295" s="259"/>
      <c r="B6295" s="259"/>
      <c r="C6295" s="259"/>
      <c r="D6295" s="259"/>
      <c r="E6295" s="259"/>
      <c r="F6295" s="270"/>
      <c r="G6295" s="259"/>
      <c r="H6295" s="259"/>
      <c r="I6295" s="259"/>
      <c r="J6295" s="259"/>
    </row>
    <row r="6296" spans="1:10">
      <c r="A6296" s="259"/>
      <c r="B6296" s="259"/>
      <c r="C6296" s="259"/>
      <c r="D6296" s="259"/>
      <c r="E6296" s="259"/>
      <c r="F6296" s="270"/>
      <c r="G6296" s="259"/>
      <c r="H6296" s="259"/>
      <c r="I6296" s="259"/>
      <c r="J6296" s="259"/>
    </row>
    <row r="6297" spans="1:10">
      <c r="A6297" s="259"/>
      <c r="B6297" s="259"/>
      <c r="C6297" s="259"/>
      <c r="D6297" s="259"/>
      <c r="E6297" s="259"/>
      <c r="F6297" s="270"/>
      <c r="G6297" s="259"/>
      <c r="H6297" s="259"/>
      <c r="I6297" s="259"/>
      <c r="J6297" s="259"/>
    </row>
    <row r="6298" spans="1:10">
      <c r="A6298" s="259"/>
      <c r="B6298" s="259"/>
      <c r="C6298" s="259"/>
      <c r="D6298" s="259"/>
      <c r="E6298" s="259"/>
      <c r="F6298" s="270"/>
      <c r="G6298" s="259"/>
      <c r="H6298" s="259"/>
      <c r="I6298" s="259"/>
      <c r="J6298" s="259"/>
    </row>
    <row r="6299" spans="1:10">
      <c r="A6299" s="259"/>
      <c r="B6299" s="259"/>
      <c r="C6299" s="259"/>
      <c r="D6299" s="259"/>
      <c r="E6299" s="259"/>
      <c r="F6299" s="270"/>
      <c r="G6299" s="259"/>
      <c r="H6299" s="259"/>
      <c r="I6299" s="259"/>
      <c r="J6299" s="259"/>
    </row>
    <row r="6300" spans="1:10">
      <c r="A6300" s="259"/>
      <c r="B6300" s="259"/>
      <c r="C6300" s="259"/>
      <c r="D6300" s="259"/>
      <c r="E6300" s="259"/>
      <c r="F6300" s="270"/>
      <c r="G6300" s="259"/>
      <c r="H6300" s="259"/>
      <c r="I6300" s="259"/>
      <c r="J6300" s="259"/>
    </row>
    <row r="6301" spans="1:10">
      <c r="A6301" s="259"/>
      <c r="B6301" s="259"/>
      <c r="C6301" s="259"/>
      <c r="D6301" s="259"/>
      <c r="E6301" s="259"/>
      <c r="F6301" s="270"/>
      <c r="G6301" s="259"/>
      <c r="H6301" s="259"/>
      <c r="I6301" s="259"/>
      <c r="J6301" s="259"/>
    </row>
    <row r="6302" spans="1:10">
      <c r="A6302" s="259"/>
      <c r="B6302" s="259"/>
      <c r="C6302" s="259"/>
      <c r="D6302" s="259"/>
      <c r="E6302" s="259"/>
      <c r="F6302" s="270"/>
      <c r="G6302" s="259"/>
      <c r="H6302" s="259"/>
      <c r="I6302" s="259"/>
      <c r="J6302" s="259"/>
    </row>
    <row r="6303" spans="1:10">
      <c r="A6303" s="259"/>
      <c r="B6303" s="259"/>
      <c r="C6303" s="259"/>
      <c r="D6303" s="259"/>
      <c r="E6303" s="259"/>
      <c r="F6303" s="270"/>
      <c r="G6303" s="259"/>
      <c r="H6303" s="259"/>
      <c r="I6303" s="259"/>
      <c r="J6303" s="259"/>
    </row>
    <row r="6304" spans="1:10">
      <c r="A6304" s="259"/>
      <c r="B6304" s="259"/>
      <c r="C6304" s="259"/>
      <c r="D6304" s="259"/>
      <c r="E6304" s="259"/>
      <c r="F6304" s="270"/>
      <c r="G6304" s="259"/>
      <c r="H6304" s="259"/>
      <c r="I6304" s="259"/>
      <c r="J6304" s="259"/>
    </row>
    <row r="6305" spans="1:10">
      <c r="A6305" s="259"/>
      <c r="B6305" s="259"/>
      <c r="C6305" s="259"/>
      <c r="D6305" s="259"/>
      <c r="E6305" s="259"/>
      <c r="F6305" s="270"/>
      <c r="G6305" s="259"/>
      <c r="H6305" s="259"/>
      <c r="I6305" s="259"/>
      <c r="J6305" s="259"/>
    </row>
    <row r="6306" spans="1:10">
      <c r="A6306" s="259"/>
      <c r="B6306" s="259"/>
      <c r="C6306" s="259"/>
      <c r="D6306" s="259"/>
      <c r="E6306" s="259"/>
      <c r="F6306" s="270"/>
      <c r="G6306" s="259"/>
      <c r="H6306" s="259"/>
      <c r="I6306" s="259"/>
      <c r="J6306" s="259"/>
    </row>
    <row r="6307" spans="1:10">
      <c r="A6307" s="259"/>
      <c r="B6307" s="259"/>
      <c r="C6307" s="259"/>
      <c r="D6307" s="259"/>
      <c r="E6307" s="259"/>
      <c r="F6307" s="270"/>
      <c r="G6307" s="259"/>
      <c r="H6307" s="259"/>
      <c r="I6307" s="259"/>
      <c r="J6307" s="259"/>
    </row>
    <row r="6308" spans="1:10">
      <c r="A6308" s="259"/>
      <c r="B6308" s="259"/>
      <c r="C6308" s="259"/>
      <c r="D6308" s="259"/>
      <c r="E6308" s="259"/>
      <c r="F6308" s="270"/>
      <c r="G6308" s="259"/>
      <c r="H6308" s="259"/>
      <c r="I6308" s="259"/>
      <c r="J6308" s="259"/>
    </row>
    <row r="6309" spans="1:10">
      <c r="A6309" s="259"/>
      <c r="B6309" s="259"/>
      <c r="C6309" s="259"/>
      <c r="D6309" s="259"/>
      <c r="E6309" s="259"/>
      <c r="F6309" s="270"/>
      <c r="G6309" s="259"/>
      <c r="H6309" s="259"/>
      <c r="I6309" s="259"/>
      <c r="J6309" s="259"/>
    </row>
    <row r="6310" spans="1:10">
      <c r="A6310" s="259"/>
      <c r="B6310" s="259"/>
      <c r="C6310" s="259"/>
      <c r="D6310" s="259"/>
      <c r="E6310" s="259"/>
      <c r="F6310" s="270"/>
      <c r="G6310" s="259"/>
      <c r="H6310" s="259"/>
      <c r="I6310" s="259"/>
      <c r="J6310" s="259"/>
    </row>
    <row r="6311" spans="1:10">
      <c r="A6311" s="259"/>
      <c r="B6311" s="259"/>
      <c r="C6311" s="259"/>
      <c r="D6311" s="259"/>
      <c r="E6311" s="259"/>
      <c r="F6311" s="270"/>
      <c r="G6311" s="259"/>
      <c r="H6311" s="259"/>
      <c r="I6311" s="259"/>
      <c r="J6311" s="259"/>
    </row>
    <row r="6312" spans="1:10">
      <c r="A6312" s="259"/>
      <c r="B6312" s="259"/>
      <c r="C6312" s="259"/>
      <c r="D6312" s="259"/>
      <c r="E6312" s="259"/>
      <c r="F6312" s="270"/>
      <c r="G6312" s="259"/>
      <c r="H6312" s="259"/>
      <c r="I6312" s="259"/>
      <c r="J6312" s="259"/>
    </row>
    <row r="6313" spans="1:10">
      <c r="A6313" s="259"/>
      <c r="B6313" s="259"/>
      <c r="C6313" s="259"/>
      <c r="D6313" s="259"/>
      <c r="E6313" s="259"/>
      <c r="F6313" s="270"/>
      <c r="G6313" s="259"/>
      <c r="H6313" s="259"/>
      <c r="I6313" s="259"/>
      <c r="J6313" s="259"/>
    </row>
    <row r="6314" spans="1:10">
      <c r="A6314" s="259"/>
      <c r="B6314" s="259"/>
      <c r="C6314" s="259"/>
      <c r="D6314" s="259"/>
      <c r="E6314" s="259"/>
      <c r="F6314" s="270"/>
      <c r="G6314" s="259"/>
      <c r="H6314" s="259"/>
      <c r="I6314" s="259"/>
      <c r="J6314" s="259"/>
    </row>
    <row r="6315" spans="1:10">
      <c r="A6315" s="259"/>
      <c r="B6315" s="259"/>
      <c r="C6315" s="259"/>
      <c r="D6315" s="259"/>
      <c r="E6315" s="259"/>
      <c r="F6315" s="270"/>
      <c r="G6315" s="259"/>
      <c r="H6315" s="259"/>
      <c r="I6315" s="259"/>
      <c r="J6315" s="259"/>
    </row>
    <row r="6316" spans="1:10">
      <c r="A6316" s="259"/>
      <c r="B6316" s="259"/>
      <c r="C6316" s="259"/>
      <c r="D6316" s="259"/>
      <c r="E6316" s="259"/>
      <c r="F6316" s="270"/>
      <c r="G6316" s="259"/>
      <c r="H6316" s="259"/>
      <c r="I6316" s="259"/>
      <c r="J6316" s="259"/>
    </row>
    <row r="6317" spans="1:10">
      <c r="A6317" s="259"/>
      <c r="B6317" s="259"/>
      <c r="C6317" s="259"/>
      <c r="D6317" s="259"/>
      <c r="E6317" s="259"/>
      <c r="F6317" s="270"/>
      <c r="G6317" s="259"/>
      <c r="H6317" s="259"/>
      <c r="I6317" s="259"/>
      <c r="J6317" s="259"/>
    </row>
    <row r="6318" spans="1:10">
      <c r="A6318" s="259"/>
      <c r="B6318" s="259"/>
      <c r="C6318" s="259"/>
      <c r="D6318" s="259"/>
      <c r="E6318" s="259"/>
      <c r="F6318" s="270"/>
      <c r="G6318" s="259"/>
      <c r="H6318" s="259"/>
      <c r="I6318" s="259"/>
      <c r="J6318" s="259"/>
    </row>
    <row r="6319" spans="1:10">
      <c r="A6319" s="259"/>
      <c r="B6319" s="259"/>
      <c r="C6319" s="259"/>
      <c r="D6319" s="259"/>
      <c r="E6319" s="259"/>
      <c r="F6319" s="270"/>
      <c r="G6319" s="259"/>
      <c r="H6319" s="259"/>
      <c r="I6319" s="259"/>
      <c r="J6319" s="259"/>
    </row>
    <row r="6320" spans="1:10">
      <c r="A6320" s="259"/>
      <c r="B6320" s="259"/>
      <c r="C6320" s="259"/>
      <c r="D6320" s="259"/>
      <c r="E6320" s="259"/>
      <c r="F6320" s="270"/>
      <c r="G6320" s="259"/>
      <c r="H6320" s="259"/>
      <c r="I6320" s="259"/>
      <c r="J6320" s="259"/>
    </row>
    <row r="6321" spans="1:10">
      <c r="A6321" s="259"/>
      <c r="B6321" s="259"/>
      <c r="C6321" s="259"/>
      <c r="D6321" s="259"/>
      <c r="E6321" s="259"/>
      <c r="F6321" s="270"/>
      <c r="G6321" s="259"/>
      <c r="H6321" s="259"/>
      <c r="I6321" s="259"/>
      <c r="J6321" s="259"/>
    </row>
    <row r="6322" spans="1:10">
      <c r="A6322" s="259"/>
      <c r="B6322" s="259"/>
      <c r="C6322" s="259"/>
      <c r="D6322" s="259"/>
      <c r="E6322" s="259"/>
      <c r="F6322" s="270"/>
      <c r="G6322" s="259"/>
      <c r="H6322" s="259"/>
      <c r="I6322" s="259"/>
      <c r="J6322" s="259"/>
    </row>
    <row r="6323" spans="1:10">
      <c r="A6323" s="259"/>
      <c r="B6323" s="259"/>
      <c r="C6323" s="259"/>
      <c r="D6323" s="259"/>
      <c r="E6323" s="259"/>
      <c r="F6323" s="270"/>
      <c r="G6323" s="259"/>
      <c r="H6323" s="259"/>
      <c r="I6323" s="259"/>
      <c r="J6323" s="259"/>
    </row>
    <row r="6324" spans="1:10">
      <c r="A6324" s="259"/>
      <c r="B6324" s="259"/>
      <c r="C6324" s="259"/>
      <c r="D6324" s="259"/>
      <c r="E6324" s="259"/>
      <c r="F6324" s="270"/>
      <c r="G6324" s="259"/>
      <c r="H6324" s="259"/>
      <c r="I6324" s="259"/>
      <c r="J6324" s="259"/>
    </row>
    <row r="6325" spans="1:10">
      <c r="A6325" s="259"/>
      <c r="B6325" s="259"/>
      <c r="C6325" s="259"/>
      <c r="D6325" s="259"/>
      <c r="E6325" s="259"/>
      <c r="F6325" s="270"/>
      <c r="G6325" s="259"/>
      <c r="H6325" s="259"/>
      <c r="I6325" s="259"/>
      <c r="J6325" s="259"/>
    </row>
    <row r="6326" spans="1:10">
      <c r="A6326" s="259"/>
      <c r="B6326" s="259"/>
      <c r="C6326" s="259"/>
      <c r="D6326" s="259"/>
      <c r="E6326" s="259"/>
      <c r="F6326" s="270"/>
      <c r="G6326" s="259"/>
      <c r="H6326" s="259"/>
      <c r="I6326" s="259"/>
      <c r="J6326" s="259"/>
    </row>
    <row r="6327" spans="1:10">
      <c r="A6327" s="259"/>
      <c r="B6327" s="259"/>
      <c r="C6327" s="259"/>
      <c r="D6327" s="259"/>
      <c r="E6327" s="259"/>
      <c r="F6327" s="270"/>
      <c r="G6327" s="259"/>
      <c r="H6327" s="259"/>
      <c r="I6327" s="259"/>
      <c r="J6327" s="259"/>
    </row>
    <row r="6328" spans="1:10">
      <c r="A6328" s="259"/>
      <c r="B6328" s="259"/>
      <c r="C6328" s="259"/>
      <c r="D6328" s="259"/>
      <c r="E6328" s="259"/>
      <c r="F6328" s="270"/>
      <c r="G6328" s="259"/>
      <c r="H6328" s="259"/>
      <c r="I6328" s="259"/>
      <c r="J6328" s="259"/>
    </row>
    <row r="6329" spans="1:10">
      <c r="A6329" s="259"/>
      <c r="B6329" s="259"/>
      <c r="C6329" s="259"/>
      <c r="D6329" s="259"/>
      <c r="E6329" s="259"/>
      <c r="F6329" s="270"/>
      <c r="G6329" s="259"/>
      <c r="H6329" s="259"/>
      <c r="I6329" s="259"/>
      <c r="J6329" s="259"/>
    </row>
    <row r="6330" spans="1:10">
      <c r="A6330" s="259"/>
      <c r="B6330" s="259"/>
      <c r="C6330" s="259"/>
      <c r="D6330" s="259"/>
      <c r="E6330" s="259"/>
      <c r="F6330" s="270"/>
      <c r="G6330" s="259"/>
      <c r="H6330" s="259"/>
      <c r="I6330" s="259"/>
      <c r="J6330" s="259"/>
    </row>
    <row r="6331" spans="1:10">
      <c r="A6331" s="259"/>
      <c r="B6331" s="259"/>
      <c r="C6331" s="259"/>
      <c r="D6331" s="259"/>
      <c r="E6331" s="259"/>
      <c r="F6331" s="270"/>
      <c r="G6331" s="259"/>
      <c r="H6331" s="259"/>
      <c r="I6331" s="259"/>
      <c r="J6331" s="259"/>
    </row>
    <row r="6332" spans="1:10">
      <c r="A6332" s="259"/>
      <c r="B6332" s="259"/>
      <c r="C6332" s="259"/>
      <c r="D6332" s="259"/>
      <c r="E6332" s="259"/>
      <c r="F6332" s="270"/>
      <c r="G6332" s="259"/>
      <c r="H6332" s="259"/>
      <c r="I6332" s="259"/>
      <c r="J6332" s="259"/>
    </row>
    <row r="6333" spans="1:10">
      <c r="A6333" s="259"/>
      <c r="B6333" s="259"/>
      <c r="C6333" s="259"/>
      <c r="D6333" s="259"/>
      <c r="E6333" s="259"/>
      <c r="F6333" s="270"/>
      <c r="G6333" s="259"/>
      <c r="H6333" s="259"/>
      <c r="I6333" s="259"/>
      <c r="J6333" s="259"/>
    </row>
    <row r="6334" spans="1:10">
      <c r="A6334" s="259"/>
      <c r="B6334" s="259"/>
      <c r="C6334" s="259"/>
      <c r="D6334" s="259"/>
      <c r="E6334" s="259"/>
      <c r="F6334" s="270"/>
      <c r="G6334" s="259"/>
      <c r="H6334" s="259"/>
      <c r="I6334" s="259"/>
      <c r="J6334" s="259"/>
    </row>
    <row r="6335" spans="1:10">
      <c r="A6335" s="259"/>
      <c r="B6335" s="259"/>
      <c r="C6335" s="259"/>
      <c r="D6335" s="259"/>
      <c r="E6335" s="259"/>
      <c r="F6335" s="270"/>
      <c r="G6335" s="259"/>
      <c r="H6335" s="259"/>
      <c r="I6335" s="259"/>
      <c r="J6335" s="259"/>
    </row>
    <row r="6336" spans="1:10">
      <c r="A6336" s="259"/>
      <c r="B6336" s="259"/>
      <c r="C6336" s="259"/>
      <c r="D6336" s="259"/>
      <c r="E6336" s="259"/>
      <c r="F6336" s="270"/>
      <c r="G6336" s="259"/>
      <c r="H6336" s="259"/>
      <c r="I6336" s="259"/>
      <c r="J6336" s="259"/>
    </row>
    <row r="6337" spans="1:10">
      <c r="A6337" s="259"/>
      <c r="B6337" s="259"/>
      <c r="C6337" s="259"/>
      <c r="D6337" s="259"/>
      <c r="E6337" s="259"/>
      <c r="F6337" s="270"/>
      <c r="G6337" s="259"/>
      <c r="H6337" s="259"/>
      <c r="I6337" s="259"/>
      <c r="J6337" s="259"/>
    </row>
    <row r="6338" spans="1:10">
      <c r="A6338" s="259"/>
      <c r="B6338" s="259"/>
      <c r="C6338" s="259"/>
      <c r="D6338" s="259"/>
      <c r="E6338" s="259"/>
      <c r="F6338" s="270"/>
      <c r="G6338" s="259"/>
      <c r="H6338" s="259"/>
      <c r="I6338" s="259"/>
      <c r="J6338" s="259"/>
    </row>
    <row r="6339" spans="1:10">
      <c r="A6339" s="259"/>
      <c r="B6339" s="259"/>
      <c r="C6339" s="259"/>
      <c r="D6339" s="259"/>
      <c r="E6339" s="259"/>
      <c r="F6339" s="270"/>
      <c r="G6339" s="259"/>
      <c r="H6339" s="259"/>
      <c r="I6339" s="259"/>
      <c r="J6339" s="259"/>
    </row>
    <row r="6340" spans="1:10">
      <c r="A6340" s="259"/>
      <c r="B6340" s="259"/>
      <c r="C6340" s="259"/>
      <c r="D6340" s="259"/>
      <c r="E6340" s="259"/>
      <c r="F6340" s="270"/>
      <c r="G6340" s="259"/>
      <c r="H6340" s="259"/>
      <c r="I6340" s="259"/>
      <c r="J6340" s="259"/>
    </row>
    <row r="6341" spans="1:10">
      <c r="A6341" s="259"/>
      <c r="B6341" s="259"/>
      <c r="C6341" s="259"/>
      <c r="D6341" s="259"/>
      <c r="E6341" s="259"/>
      <c r="F6341" s="270"/>
      <c r="G6341" s="259"/>
      <c r="H6341" s="259"/>
      <c r="I6341" s="259"/>
      <c r="J6341" s="259"/>
    </row>
    <row r="6342" spans="1:10">
      <c r="A6342" s="259"/>
      <c r="B6342" s="259"/>
      <c r="C6342" s="259"/>
      <c r="D6342" s="259"/>
      <c r="E6342" s="259"/>
      <c r="F6342" s="270"/>
      <c r="G6342" s="259"/>
      <c r="H6342" s="259"/>
      <c r="I6342" s="259"/>
      <c r="J6342" s="259"/>
    </row>
    <row r="6343" spans="1:10">
      <c r="A6343" s="259"/>
      <c r="B6343" s="259"/>
      <c r="C6343" s="259"/>
      <c r="D6343" s="259"/>
      <c r="E6343" s="259"/>
      <c r="F6343" s="270"/>
      <c r="G6343" s="259"/>
      <c r="H6343" s="259"/>
      <c r="I6343" s="259"/>
      <c r="J6343" s="259"/>
    </row>
    <row r="6344" spans="1:10">
      <c r="A6344" s="259"/>
      <c r="B6344" s="259"/>
      <c r="C6344" s="259"/>
      <c r="D6344" s="259"/>
      <c r="E6344" s="259"/>
      <c r="F6344" s="270"/>
      <c r="G6344" s="259"/>
      <c r="H6344" s="259"/>
      <c r="I6344" s="259"/>
      <c r="J6344" s="259"/>
    </row>
    <row r="6345" spans="1:10">
      <c r="A6345" s="259"/>
      <c r="B6345" s="259"/>
      <c r="C6345" s="259"/>
      <c r="D6345" s="259"/>
      <c r="E6345" s="259"/>
      <c r="F6345" s="270"/>
      <c r="G6345" s="259"/>
      <c r="H6345" s="259"/>
      <c r="I6345" s="259"/>
      <c r="J6345" s="259"/>
    </row>
    <row r="6346" spans="1:10">
      <c r="A6346" s="259"/>
      <c r="B6346" s="259"/>
      <c r="C6346" s="259"/>
      <c r="D6346" s="259"/>
      <c r="E6346" s="259"/>
      <c r="F6346" s="270"/>
      <c r="G6346" s="259"/>
      <c r="H6346" s="259"/>
      <c r="I6346" s="259"/>
      <c r="J6346" s="259"/>
    </row>
    <row r="6347" spans="1:10">
      <c r="A6347" s="259"/>
      <c r="B6347" s="259"/>
      <c r="C6347" s="259"/>
      <c r="D6347" s="259"/>
      <c r="E6347" s="259"/>
      <c r="F6347" s="270"/>
      <c r="G6347" s="259"/>
      <c r="H6347" s="259"/>
      <c r="I6347" s="259"/>
      <c r="J6347" s="259"/>
    </row>
    <row r="6348" spans="1:10">
      <c r="A6348" s="259"/>
      <c r="B6348" s="259"/>
      <c r="C6348" s="259"/>
      <c r="D6348" s="259"/>
      <c r="E6348" s="259"/>
      <c r="F6348" s="270"/>
      <c r="G6348" s="259"/>
      <c r="H6348" s="259"/>
      <c r="I6348" s="259"/>
      <c r="J6348" s="259"/>
    </row>
    <row r="6349" spans="1:10">
      <c r="A6349" s="259"/>
      <c r="B6349" s="259"/>
      <c r="C6349" s="259"/>
      <c r="D6349" s="259"/>
      <c r="E6349" s="259"/>
      <c r="F6349" s="270"/>
      <c r="G6349" s="259"/>
      <c r="H6349" s="259"/>
      <c r="I6349" s="259"/>
      <c r="J6349" s="259"/>
    </row>
    <row r="6350" spans="1:10">
      <c r="A6350" s="259"/>
      <c r="B6350" s="259"/>
      <c r="C6350" s="259"/>
      <c r="D6350" s="259"/>
      <c r="E6350" s="259"/>
      <c r="F6350" s="270"/>
      <c r="G6350" s="259"/>
      <c r="H6350" s="259"/>
      <c r="I6350" s="259"/>
      <c r="J6350" s="259"/>
    </row>
    <row r="6351" spans="1:10">
      <c r="A6351" s="259"/>
      <c r="B6351" s="259"/>
      <c r="C6351" s="259"/>
      <c r="D6351" s="259"/>
      <c r="E6351" s="259"/>
      <c r="F6351" s="270"/>
      <c r="G6351" s="259"/>
      <c r="H6351" s="259"/>
      <c r="I6351" s="259"/>
      <c r="J6351" s="259"/>
    </row>
    <row r="6352" spans="1:10">
      <c r="A6352" s="259"/>
      <c r="B6352" s="259"/>
      <c r="C6352" s="259"/>
      <c r="D6352" s="259"/>
      <c r="E6352" s="259"/>
      <c r="F6352" s="270"/>
      <c r="G6352" s="259"/>
      <c r="H6352" s="259"/>
      <c r="I6352" s="259"/>
      <c r="J6352" s="259"/>
    </row>
    <row r="6353" spans="1:10">
      <c r="A6353" s="259"/>
      <c r="B6353" s="259"/>
      <c r="C6353" s="259"/>
      <c r="D6353" s="259"/>
      <c r="E6353" s="259"/>
      <c r="F6353" s="270"/>
      <c r="G6353" s="259"/>
      <c r="H6353" s="259"/>
      <c r="I6353" s="259"/>
      <c r="J6353" s="259"/>
    </row>
    <row r="6354" spans="1:10">
      <c r="A6354" s="259"/>
      <c r="B6354" s="259"/>
      <c r="C6354" s="259"/>
      <c r="D6354" s="259"/>
      <c r="E6354" s="259"/>
      <c r="F6354" s="270"/>
      <c r="G6354" s="259"/>
      <c r="H6354" s="259"/>
      <c r="I6354" s="259"/>
      <c r="J6354" s="259"/>
    </row>
    <row r="6355" spans="1:10">
      <c r="A6355" s="259"/>
      <c r="B6355" s="259"/>
      <c r="C6355" s="259"/>
      <c r="D6355" s="259"/>
      <c r="E6355" s="259"/>
      <c r="F6355" s="270"/>
      <c r="G6355" s="259"/>
      <c r="H6355" s="259"/>
      <c r="I6355" s="259"/>
      <c r="J6355" s="259"/>
    </row>
    <row r="6356" spans="1:10">
      <c r="A6356" s="259"/>
      <c r="B6356" s="259"/>
      <c r="C6356" s="259"/>
      <c r="D6356" s="259"/>
      <c r="E6356" s="259"/>
      <c r="F6356" s="270"/>
      <c r="G6356" s="259"/>
      <c r="H6356" s="259"/>
      <c r="I6356" s="259"/>
      <c r="J6356" s="259"/>
    </row>
    <row r="6357" spans="1:10">
      <c r="A6357" s="259"/>
      <c r="B6357" s="259"/>
      <c r="C6357" s="259"/>
      <c r="D6357" s="259"/>
      <c r="E6357" s="259"/>
      <c r="F6357" s="270"/>
      <c r="G6357" s="259"/>
      <c r="H6357" s="259"/>
      <c r="I6357" s="259"/>
      <c r="J6357" s="259"/>
    </row>
    <row r="6358" spans="1:10">
      <c r="A6358" s="259"/>
      <c r="B6358" s="259"/>
      <c r="C6358" s="259"/>
      <c r="D6358" s="259"/>
      <c r="E6358" s="259"/>
      <c r="F6358" s="270"/>
      <c r="G6358" s="259"/>
      <c r="H6358" s="259"/>
      <c r="I6358" s="259"/>
      <c r="J6358" s="259"/>
    </row>
    <row r="6359" spans="1:10">
      <c r="A6359" s="259"/>
      <c r="B6359" s="259"/>
      <c r="C6359" s="259"/>
      <c r="D6359" s="259"/>
      <c r="E6359" s="259"/>
      <c r="F6359" s="270"/>
      <c r="G6359" s="259"/>
      <c r="H6359" s="259"/>
      <c r="I6359" s="259"/>
      <c r="J6359" s="259"/>
    </row>
    <row r="6360" spans="1:10">
      <c r="A6360" s="259"/>
      <c r="B6360" s="259"/>
      <c r="C6360" s="259"/>
      <c r="D6360" s="259"/>
      <c r="E6360" s="259"/>
      <c r="F6360" s="270"/>
      <c r="G6360" s="259"/>
      <c r="H6360" s="259"/>
      <c r="I6360" s="259"/>
      <c r="J6360" s="259"/>
    </row>
    <row r="6361" spans="1:10">
      <c r="A6361" s="259"/>
      <c r="B6361" s="259"/>
      <c r="C6361" s="259"/>
      <c r="D6361" s="259"/>
      <c r="E6361" s="259"/>
      <c r="F6361" s="270"/>
      <c r="G6361" s="259"/>
      <c r="H6361" s="259"/>
      <c r="I6361" s="259"/>
      <c r="J6361" s="259"/>
    </row>
    <row r="6362" spans="1:10">
      <c r="A6362" s="259"/>
      <c r="B6362" s="259"/>
      <c r="C6362" s="259"/>
      <c r="D6362" s="259"/>
      <c r="E6362" s="259"/>
      <c r="F6362" s="270"/>
      <c r="G6362" s="259"/>
      <c r="H6362" s="259"/>
      <c r="I6362" s="259"/>
      <c r="J6362" s="259"/>
    </row>
    <row r="6363" spans="1:10">
      <c r="A6363" s="259"/>
      <c r="B6363" s="259"/>
      <c r="C6363" s="259"/>
      <c r="D6363" s="259"/>
      <c r="E6363" s="259"/>
      <c r="F6363" s="270"/>
      <c r="G6363" s="259"/>
      <c r="H6363" s="259"/>
      <c r="I6363" s="259"/>
      <c r="J6363" s="259"/>
    </row>
    <row r="6364" spans="1:10">
      <c r="A6364" s="259"/>
      <c r="B6364" s="259"/>
      <c r="C6364" s="259"/>
      <c r="D6364" s="259"/>
      <c r="E6364" s="259"/>
      <c r="F6364" s="270"/>
      <c r="G6364" s="259"/>
      <c r="H6364" s="259"/>
      <c r="I6364" s="259"/>
      <c r="J6364" s="259"/>
    </row>
    <row r="6365" spans="1:10">
      <c r="A6365" s="259"/>
      <c r="B6365" s="259"/>
      <c r="C6365" s="259"/>
      <c r="D6365" s="259"/>
      <c r="E6365" s="259"/>
      <c r="F6365" s="270"/>
      <c r="G6365" s="259"/>
      <c r="H6365" s="259"/>
      <c r="I6365" s="259"/>
      <c r="J6365" s="259"/>
    </row>
    <row r="6366" spans="1:10">
      <c r="A6366" s="259"/>
      <c r="B6366" s="259"/>
      <c r="C6366" s="259"/>
      <c r="D6366" s="259"/>
      <c r="E6366" s="259"/>
      <c r="F6366" s="270"/>
      <c r="G6366" s="259"/>
      <c r="H6366" s="259"/>
      <c r="I6366" s="259"/>
      <c r="J6366" s="259"/>
    </row>
    <row r="6367" spans="1:10">
      <c r="A6367" s="259"/>
      <c r="B6367" s="259"/>
      <c r="C6367" s="259"/>
      <c r="D6367" s="259"/>
      <c r="E6367" s="259"/>
      <c r="F6367" s="270"/>
      <c r="G6367" s="259"/>
      <c r="H6367" s="259"/>
      <c r="I6367" s="259"/>
      <c r="J6367" s="259"/>
    </row>
    <row r="6368" spans="1:10">
      <c r="A6368" s="259"/>
      <c r="B6368" s="259"/>
      <c r="C6368" s="259"/>
      <c r="D6368" s="259"/>
      <c r="E6368" s="259"/>
      <c r="F6368" s="270"/>
      <c r="G6368" s="259"/>
      <c r="H6368" s="259"/>
      <c r="I6368" s="259"/>
      <c r="J6368" s="259"/>
    </row>
    <row r="6369" spans="1:10">
      <c r="A6369" s="259"/>
      <c r="B6369" s="259"/>
      <c r="C6369" s="259"/>
      <c r="D6369" s="259"/>
      <c r="E6369" s="259"/>
      <c r="F6369" s="270"/>
      <c r="G6369" s="259"/>
      <c r="H6369" s="259"/>
      <c r="I6369" s="259"/>
      <c r="J6369" s="259"/>
    </row>
    <row r="6370" spans="1:10">
      <c r="A6370" s="259"/>
      <c r="B6370" s="259"/>
      <c r="C6370" s="259"/>
      <c r="D6370" s="259"/>
      <c r="E6370" s="259"/>
      <c r="F6370" s="270"/>
      <c r="G6370" s="259"/>
      <c r="H6370" s="259"/>
      <c r="I6370" s="259"/>
      <c r="J6370" s="259"/>
    </row>
    <row r="6371" spans="1:10">
      <c r="A6371" s="259"/>
      <c r="B6371" s="259"/>
      <c r="C6371" s="259"/>
      <c r="D6371" s="259"/>
      <c r="E6371" s="259"/>
      <c r="F6371" s="270"/>
      <c r="G6371" s="259"/>
      <c r="H6371" s="259"/>
      <c r="I6371" s="259"/>
      <c r="J6371" s="259"/>
    </row>
    <row r="6372" spans="1:10">
      <c r="A6372" s="259"/>
      <c r="B6372" s="259"/>
      <c r="C6372" s="259"/>
      <c r="D6372" s="259"/>
      <c r="E6372" s="259"/>
      <c r="F6372" s="270"/>
      <c r="G6372" s="259"/>
      <c r="H6372" s="259"/>
      <c r="I6372" s="259"/>
      <c r="J6372" s="259"/>
    </row>
    <row r="6373" spans="1:10">
      <c r="A6373" s="259"/>
      <c r="B6373" s="259"/>
      <c r="C6373" s="259"/>
      <c r="D6373" s="259"/>
      <c r="E6373" s="259"/>
      <c r="F6373" s="270"/>
      <c r="G6373" s="259"/>
      <c r="H6373" s="259"/>
      <c r="I6373" s="259"/>
      <c r="J6373" s="259"/>
    </row>
    <row r="6374" spans="1:10">
      <c r="A6374" s="259"/>
      <c r="B6374" s="259"/>
      <c r="C6374" s="259"/>
      <c r="D6374" s="259"/>
      <c r="E6374" s="259"/>
      <c r="F6374" s="270"/>
      <c r="G6374" s="259"/>
      <c r="H6374" s="259"/>
      <c r="I6374" s="259"/>
      <c r="J6374" s="259"/>
    </row>
    <row r="6375" spans="1:10">
      <c r="A6375" s="259"/>
      <c r="B6375" s="259"/>
      <c r="C6375" s="259"/>
      <c r="D6375" s="259"/>
      <c r="E6375" s="259"/>
      <c r="F6375" s="270"/>
      <c r="G6375" s="259"/>
      <c r="H6375" s="259"/>
      <c r="I6375" s="259"/>
      <c r="J6375" s="259"/>
    </row>
    <row r="6376" spans="1:10">
      <c r="A6376" s="259"/>
      <c r="B6376" s="259"/>
      <c r="C6376" s="259"/>
      <c r="D6376" s="259"/>
      <c r="E6376" s="259"/>
      <c r="F6376" s="270"/>
      <c r="G6376" s="259"/>
      <c r="H6376" s="259"/>
      <c r="I6376" s="259"/>
      <c r="J6376" s="259"/>
    </row>
    <row r="6377" spans="1:10">
      <c r="A6377" s="259"/>
      <c r="B6377" s="259"/>
      <c r="C6377" s="259"/>
      <c r="D6377" s="259"/>
      <c r="E6377" s="259"/>
      <c r="F6377" s="270"/>
      <c r="G6377" s="259"/>
      <c r="H6377" s="259"/>
      <c r="I6377" s="259"/>
      <c r="J6377" s="259"/>
    </row>
    <row r="6378" spans="1:10">
      <c r="A6378" s="259"/>
      <c r="B6378" s="259"/>
      <c r="C6378" s="259"/>
      <c r="D6378" s="259"/>
      <c r="E6378" s="259"/>
      <c r="F6378" s="270"/>
      <c r="G6378" s="259"/>
      <c r="H6378" s="259"/>
      <c r="I6378" s="259"/>
      <c r="J6378" s="259"/>
    </row>
    <row r="6379" spans="1:10">
      <c r="A6379" s="259"/>
      <c r="B6379" s="259"/>
      <c r="C6379" s="259"/>
      <c r="D6379" s="259"/>
      <c r="E6379" s="259"/>
      <c r="F6379" s="270"/>
      <c r="G6379" s="259"/>
      <c r="H6379" s="259"/>
      <c r="I6379" s="259"/>
      <c r="J6379" s="259"/>
    </row>
    <row r="6380" spans="1:10">
      <c r="A6380" s="259"/>
      <c r="B6380" s="259"/>
      <c r="C6380" s="259"/>
      <c r="D6380" s="259"/>
      <c r="E6380" s="259"/>
      <c r="F6380" s="270"/>
      <c r="G6380" s="259"/>
      <c r="H6380" s="259"/>
      <c r="I6380" s="259"/>
      <c r="J6380" s="259"/>
    </row>
    <row r="6381" spans="1:10">
      <c r="A6381" s="259"/>
      <c r="B6381" s="259"/>
      <c r="C6381" s="259"/>
      <c r="D6381" s="259"/>
      <c r="E6381" s="259"/>
      <c r="F6381" s="270"/>
      <c r="G6381" s="259"/>
      <c r="H6381" s="259"/>
      <c r="I6381" s="259"/>
      <c r="J6381" s="259"/>
    </row>
    <row r="6382" spans="1:10">
      <c r="A6382" s="259"/>
      <c r="B6382" s="259"/>
      <c r="C6382" s="259"/>
      <c r="D6382" s="259"/>
      <c r="E6382" s="259"/>
      <c r="F6382" s="270"/>
      <c r="G6382" s="259"/>
      <c r="H6382" s="259"/>
      <c r="I6382" s="259"/>
      <c r="J6382" s="259"/>
    </row>
    <row r="6383" spans="1:10">
      <c r="A6383" s="259"/>
      <c r="B6383" s="259"/>
      <c r="C6383" s="259"/>
      <c r="D6383" s="259"/>
      <c r="E6383" s="259"/>
      <c r="F6383" s="270"/>
      <c r="G6383" s="259"/>
      <c r="H6383" s="259"/>
      <c r="I6383" s="259"/>
      <c r="J6383" s="259"/>
    </row>
    <row r="6384" spans="1:10">
      <c r="A6384" s="259"/>
      <c r="B6384" s="259"/>
      <c r="C6384" s="259"/>
      <c r="D6384" s="259"/>
      <c r="E6384" s="259"/>
      <c r="F6384" s="270"/>
      <c r="G6384" s="259"/>
      <c r="H6384" s="259"/>
      <c r="I6384" s="259"/>
      <c r="J6384" s="259"/>
    </row>
    <row r="6385" spans="1:10">
      <c r="A6385" s="259"/>
      <c r="B6385" s="259"/>
      <c r="C6385" s="259"/>
      <c r="D6385" s="259"/>
      <c r="E6385" s="259"/>
      <c r="F6385" s="270"/>
      <c r="G6385" s="259"/>
      <c r="H6385" s="259"/>
      <c r="I6385" s="259"/>
      <c r="J6385" s="259"/>
    </row>
    <row r="6386" spans="1:10">
      <c r="A6386" s="259"/>
      <c r="B6386" s="259"/>
      <c r="C6386" s="259"/>
      <c r="D6386" s="259"/>
      <c r="E6386" s="259"/>
      <c r="F6386" s="270"/>
      <c r="G6386" s="259"/>
      <c r="H6386" s="259"/>
      <c r="I6386" s="259"/>
      <c r="J6386" s="259"/>
    </row>
    <row r="6387" spans="1:10">
      <c r="A6387" s="259"/>
      <c r="B6387" s="259"/>
      <c r="C6387" s="259"/>
      <c r="D6387" s="259"/>
      <c r="E6387" s="259"/>
      <c r="F6387" s="270"/>
      <c r="G6387" s="259"/>
      <c r="H6387" s="259"/>
      <c r="I6387" s="259"/>
      <c r="J6387" s="259"/>
    </row>
    <row r="6388" spans="1:10">
      <c r="A6388" s="259"/>
      <c r="B6388" s="259"/>
      <c r="C6388" s="259"/>
      <c r="D6388" s="259"/>
      <c r="E6388" s="259"/>
      <c r="F6388" s="270"/>
      <c r="G6388" s="259"/>
      <c r="H6388" s="259"/>
      <c r="I6388" s="259"/>
      <c r="J6388" s="259"/>
    </row>
    <row r="6389" spans="1:10">
      <c r="A6389" s="259"/>
      <c r="B6389" s="259"/>
      <c r="C6389" s="259"/>
      <c r="D6389" s="259"/>
      <c r="E6389" s="259"/>
      <c r="F6389" s="270"/>
      <c r="G6389" s="259"/>
      <c r="H6389" s="259"/>
      <c r="I6389" s="259"/>
      <c r="J6389" s="259"/>
    </row>
    <row r="6390" spans="1:10">
      <c r="A6390" s="259"/>
      <c r="B6390" s="259"/>
      <c r="C6390" s="259"/>
      <c r="D6390" s="259"/>
      <c r="E6390" s="259"/>
      <c r="F6390" s="270"/>
      <c r="G6390" s="259"/>
      <c r="H6390" s="259"/>
      <c r="I6390" s="259"/>
      <c r="J6390" s="259"/>
    </row>
    <row r="6391" spans="1:10">
      <c r="A6391" s="259"/>
      <c r="B6391" s="259"/>
      <c r="C6391" s="259"/>
      <c r="D6391" s="259"/>
      <c r="E6391" s="259"/>
      <c r="F6391" s="270"/>
      <c r="G6391" s="259"/>
      <c r="H6391" s="259"/>
      <c r="I6391" s="259"/>
      <c r="J6391" s="259"/>
    </row>
    <row r="6392" spans="1:10">
      <c r="A6392" s="259"/>
      <c r="B6392" s="259"/>
      <c r="C6392" s="259"/>
      <c r="D6392" s="259"/>
      <c r="E6392" s="259"/>
      <c r="F6392" s="270"/>
      <c r="G6392" s="259"/>
      <c r="H6392" s="259"/>
      <c r="I6392" s="259"/>
      <c r="J6392" s="259"/>
    </row>
    <row r="6393" spans="1:10">
      <c r="A6393" s="259"/>
      <c r="B6393" s="259"/>
      <c r="C6393" s="259"/>
      <c r="D6393" s="259"/>
      <c r="E6393" s="259"/>
      <c r="F6393" s="270"/>
      <c r="G6393" s="259"/>
      <c r="H6393" s="259"/>
      <c r="I6393" s="259"/>
      <c r="J6393" s="259"/>
    </row>
    <row r="6394" spans="1:10">
      <c r="A6394" s="259"/>
      <c r="B6394" s="259"/>
      <c r="C6394" s="259"/>
      <c r="D6394" s="259"/>
      <c r="E6394" s="259"/>
      <c r="F6394" s="270"/>
      <c r="G6394" s="259"/>
      <c r="H6394" s="259"/>
      <c r="I6394" s="259"/>
      <c r="J6394" s="259"/>
    </row>
    <row r="6395" spans="1:10">
      <c r="A6395" s="259"/>
      <c r="B6395" s="259"/>
      <c r="C6395" s="259"/>
      <c r="D6395" s="259"/>
      <c r="E6395" s="259"/>
      <c r="F6395" s="270"/>
      <c r="G6395" s="259"/>
      <c r="H6395" s="259"/>
      <c r="I6395" s="259"/>
      <c r="J6395" s="259"/>
    </row>
    <row r="6396" spans="1:10">
      <c r="A6396" s="259"/>
      <c r="B6396" s="259"/>
      <c r="C6396" s="259"/>
      <c r="D6396" s="259"/>
      <c r="E6396" s="259"/>
      <c r="F6396" s="270"/>
      <c r="G6396" s="259"/>
      <c r="H6396" s="259"/>
      <c r="I6396" s="259"/>
      <c r="J6396" s="259"/>
    </row>
    <row r="6397" spans="1:10">
      <c r="A6397" s="259"/>
      <c r="B6397" s="259"/>
      <c r="C6397" s="259"/>
      <c r="D6397" s="259"/>
      <c r="E6397" s="259"/>
      <c r="F6397" s="270"/>
      <c r="G6397" s="259"/>
      <c r="H6397" s="259"/>
      <c r="I6397" s="259"/>
      <c r="J6397" s="259"/>
    </row>
    <row r="6398" spans="1:10">
      <c r="A6398" s="259"/>
      <c r="B6398" s="259"/>
      <c r="C6398" s="259"/>
      <c r="D6398" s="259"/>
      <c r="E6398" s="259"/>
      <c r="F6398" s="270"/>
      <c r="G6398" s="259"/>
      <c r="H6398" s="259"/>
      <c r="I6398" s="259"/>
      <c r="J6398" s="259"/>
    </row>
    <row r="6399" spans="1:10">
      <c r="A6399" s="259"/>
      <c r="B6399" s="259"/>
      <c r="C6399" s="259"/>
      <c r="D6399" s="259"/>
      <c r="E6399" s="259"/>
      <c r="F6399" s="270"/>
      <c r="G6399" s="259"/>
      <c r="H6399" s="259"/>
      <c r="I6399" s="259"/>
      <c r="J6399" s="259"/>
    </row>
    <row r="6400" spans="1:10">
      <c r="A6400" s="259"/>
      <c r="B6400" s="259"/>
      <c r="C6400" s="259"/>
      <c r="D6400" s="259"/>
      <c r="E6400" s="259"/>
      <c r="F6400" s="270"/>
      <c r="G6400" s="259"/>
      <c r="H6400" s="259"/>
      <c r="I6400" s="259"/>
      <c r="J6400" s="259"/>
    </row>
    <row r="6401" spans="1:10">
      <c r="A6401" s="259"/>
      <c r="B6401" s="259"/>
      <c r="C6401" s="259"/>
      <c r="D6401" s="259"/>
      <c r="E6401" s="259"/>
      <c r="F6401" s="270"/>
      <c r="G6401" s="259"/>
      <c r="H6401" s="259"/>
      <c r="I6401" s="259"/>
      <c r="J6401" s="259"/>
    </row>
    <row r="6402" spans="1:10">
      <c r="A6402" s="259"/>
      <c r="B6402" s="259"/>
      <c r="C6402" s="259"/>
      <c r="D6402" s="259"/>
      <c r="E6402" s="259"/>
      <c r="F6402" s="270"/>
      <c r="G6402" s="259"/>
      <c r="H6402" s="259"/>
      <c r="I6402" s="259"/>
      <c r="J6402" s="259"/>
    </row>
    <row r="6403" spans="1:10">
      <c r="A6403" s="259"/>
      <c r="B6403" s="259"/>
      <c r="C6403" s="259"/>
      <c r="D6403" s="259"/>
      <c r="E6403" s="259"/>
      <c r="F6403" s="270"/>
      <c r="G6403" s="259"/>
      <c r="H6403" s="259"/>
      <c r="I6403" s="259"/>
      <c r="J6403" s="259"/>
    </row>
    <row r="6404" spans="1:10">
      <c r="A6404" s="259"/>
      <c r="B6404" s="259"/>
      <c r="C6404" s="259"/>
      <c r="D6404" s="259"/>
      <c r="E6404" s="259"/>
      <c r="F6404" s="270"/>
      <c r="G6404" s="259"/>
      <c r="H6404" s="259"/>
      <c r="I6404" s="259"/>
      <c r="J6404" s="259"/>
    </row>
    <row r="6405" spans="1:10">
      <c r="A6405" s="259"/>
      <c r="B6405" s="259"/>
      <c r="C6405" s="259"/>
      <c r="D6405" s="259"/>
      <c r="E6405" s="259"/>
      <c r="F6405" s="270"/>
      <c r="G6405" s="259"/>
      <c r="H6405" s="259"/>
      <c r="I6405" s="259"/>
      <c r="J6405" s="259"/>
    </row>
    <row r="6406" spans="1:10">
      <c r="A6406" s="259"/>
      <c r="B6406" s="259"/>
      <c r="C6406" s="259"/>
      <c r="D6406" s="259"/>
      <c r="E6406" s="259"/>
      <c r="F6406" s="270"/>
      <c r="G6406" s="259"/>
      <c r="H6406" s="259"/>
      <c r="I6406" s="259"/>
      <c r="J6406" s="259"/>
    </row>
    <row r="6407" spans="1:10">
      <c r="A6407" s="259"/>
      <c r="B6407" s="259"/>
      <c r="C6407" s="259"/>
      <c r="D6407" s="259"/>
      <c r="E6407" s="259"/>
      <c r="F6407" s="270"/>
      <c r="G6407" s="259"/>
      <c r="H6407" s="259"/>
      <c r="I6407" s="259"/>
      <c r="J6407" s="259"/>
    </row>
    <row r="6408" spans="1:10">
      <c r="A6408" s="259"/>
      <c r="B6408" s="259"/>
      <c r="C6408" s="259"/>
      <c r="D6408" s="259"/>
      <c r="E6408" s="259"/>
      <c r="F6408" s="270"/>
      <c r="G6408" s="259"/>
      <c r="H6408" s="259"/>
      <c r="I6408" s="259"/>
      <c r="J6408" s="259"/>
    </row>
    <row r="6409" spans="1:10">
      <c r="A6409" s="259"/>
      <c r="B6409" s="259"/>
      <c r="C6409" s="259"/>
      <c r="D6409" s="259"/>
      <c r="E6409" s="259"/>
      <c r="F6409" s="270"/>
      <c r="G6409" s="259"/>
      <c r="H6409" s="259"/>
      <c r="I6409" s="259"/>
      <c r="J6409" s="259"/>
    </row>
    <row r="6410" spans="1:10">
      <c r="A6410" s="259"/>
      <c r="B6410" s="259"/>
      <c r="C6410" s="259"/>
      <c r="D6410" s="259"/>
      <c r="E6410" s="259"/>
      <c r="F6410" s="270"/>
      <c r="G6410" s="259"/>
      <c r="H6410" s="259"/>
      <c r="I6410" s="259"/>
      <c r="J6410" s="259"/>
    </row>
    <row r="6411" spans="1:10">
      <c r="A6411" s="259"/>
      <c r="B6411" s="259"/>
      <c r="C6411" s="259"/>
      <c r="D6411" s="259"/>
      <c r="E6411" s="259"/>
      <c r="F6411" s="270"/>
      <c r="G6411" s="259"/>
      <c r="H6411" s="259"/>
      <c r="I6411" s="259"/>
      <c r="J6411" s="259"/>
    </row>
    <row r="6412" spans="1:10">
      <c r="A6412" s="259"/>
      <c r="B6412" s="259"/>
      <c r="C6412" s="259"/>
      <c r="D6412" s="259"/>
      <c r="E6412" s="259"/>
      <c r="F6412" s="270"/>
      <c r="G6412" s="259"/>
      <c r="H6412" s="259"/>
      <c r="I6412" s="259"/>
      <c r="J6412" s="259"/>
    </row>
    <row r="6413" spans="1:10">
      <c r="A6413" s="259"/>
      <c r="B6413" s="259"/>
      <c r="C6413" s="259"/>
      <c r="D6413" s="259"/>
      <c r="E6413" s="259"/>
      <c r="F6413" s="270"/>
      <c r="G6413" s="259"/>
      <c r="H6413" s="259"/>
      <c r="I6413" s="259"/>
      <c r="J6413" s="259"/>
    </row>
    <row r="6414" spans="1:10">
      <c r="A6414" s="259"/>
      <c r="B6414" s="259"/>
      <c r="C6414" s="259"/>
      <c r="D6414" s="259"/>
      <c r="E6414" s="259"/>
      <c r="F6414" s="270"/>
      <c r="G6414" s="259"/>
      <c r="H6414" s="259"/>
      <c r="I6414" s="259"/>
      <c r="J6414" s="259"/>
    </row>
    <row r="6415" spans="1:10">
      <c r="A6415" s="259"/>
      <c r="B6415" s="259"/>
      <c r="C6415" s="259"/>
      <c r="D6415" s="259"/>
      <c r="E6415" s="259"/>
      <c r="F6415" s="270"/>
      <c r="G6415" s="259"/>
      <c r="H6415" s="259"/>
      <c r="I6415" s="259"/>
      <c r="J6415" s="259"/>
    </row>
    <row r="6416" spans="1:10">
      <c r="A6416" s="259"/>
      <c r="B6416" s="259"/>
      <c r="C6416" s="259"/>
      <c r="D6416" s="259"/>
      <c r="E6416" s="259"/>
      <c r="F6416" s="270"/>
      <c r="G6416" s="259"/>
      <c r="H6416" s="259"/>
      <c r="I6416" s="259"/>
      <c r="J6416" s="259"/>
    </row>
    <row r="6417" spans="1:10">
      <c r="A6417" s="259"/>
      <c r="B6417" s="259"/>
      <c r="C6417" s="259"/>
      <c r="D6417" s="259"/>
      <c r="E6417" s="259"/>
      <c r="F6417" s="270"/>
      <c r="G6417" s="259"/>
      <c r="H6417" s="259"/>
      <c r="I6417" s="259"/>
      <c r="J6417" s="259"/>
    </row>
    <row r="6418" spans="1:10">
      <c r="A6418" s="259"/>
      <c r="B6418" s="259"/>
      <c r="C6418" s="259"/>
      <c r="D6418" s="259"/>
      <c r="E6418" s="259"/>
      <c r="F6418" s="270"/>
      <c r="G6418" s="259"/>
      <c r="H6418" s="259"/>
      <c r="I6418" s="259"/>
      <c r="J6418" s="259"/>
    </row>
    <row r="6419" spans="1:10">
      <c r="A6419" s="259"/>
      <c r="B6419" s="259"/>
      <c r="C6419" s="259"/>
      <c r="D6419" s="259"/>
      <c r="E6419" s="259"/>
      <c r="F6419" s="270"/>
      <c r="G6419" s="259"/>
      <c r="H6419" s="259"/>
      <c r="I6419" s="259"/>
      <c r="J6419" s="259"/>
    </row>
    <row r="6420" spans="1:10">
      <c r="A6420" s="259"/>
      <c r="B6420" s="259"/>
      <c r="C6420" s="259"/>
      <c r="D6420" s="259"/>
      <c r="E6420" s="259"/>
      <c r="F6420" s="270"/>
      <c r="G6420" s="259"/>
      <c r="H6420" s="259"/>
      <c r="I6420" s="259"/>
      <c r="J6420" s="259"/>
    </row>
    <row r="6421" spans="1:10">
      <c r="A6421" s="259"/>
      <c r="B6421" s="259"/>
      <c r="C6421" s="259"/>
      <c r="D6421" s="259"/>
      <c r="E6421" s="259"/>
      <c r="F6421" s="270"/>
      <c r="G6421" s="259"/>
      <c r="H6421" s="259"/>
      <c r="I6421" s="259"/>
      <c r="J6421" s="259"/>
    </row>
    <row r="6422" spans="1:10">
      <c r="A6422" s="259"/>
      <c r="B6422" s="259"/>
      <c r="C6422" s="259"/>
      <c r="D6422" s="259"/>
      <c r="E6422" s="259"/>
      <c r="F6422" s="270"/>
      <c r="G6422" s="259"/>
      <c r="H6422" s="259"/>
      <c r="I6422" s="259"/>
      <c r="J6422" s="259"/>
    </row>
    <row r="6423" spans="1:10">
      <c r="A6423" s="259"/>
      <c r="B6423" s="259"/>
      <c r="C6423" s="259"/>
      <c r="D6423" s="259"/>
      <c r="E6423" s="259"/>
      <c r="F6423" s="270"/>
      <c r="G6423" s="259"/>
      <c r="H6423" s="259"/>
      <c r="I6423" s="259"/>
      <c r="J6423" s="259"/>
    </row>
    <row r="6424" spans="1:10">
      <c r="A6424" s="259"/>
      <c r="B6424" s="259"/>
      <c r="C6424" s="259"/>
      <c r="D6424" s="259"/>
      <c r="E6424" s="259"/>
      <c r="F6424" s="270"/>
      <c r="G6424" s="259"/>
      <c r="H6424" s="259"/>
      <c r="I6424" s="259"/>
      <c r="J6424" s="259"/>
    </row>
    <row r="6425" spans="1:10">
      <c r="A6425" s="259"/>
      <c r="B6425" s="259"/>
      <c r="C6425" s="259"/>
      <c r="D6425" s="259"/>
      <c r="E6425" s="259"/>
      <c r="F6425" s="270"/>
      <c r="G6425" s="259"/>
      <c r="H6425" s="259"/>
      <c r="I6425" s="259"/>
      <c r="J6425" s="259"/>
    </row>
    <row r="6426" spans="1:10">
      <c r="A6426" s="259"/>
      <c r="B6426" s="259"/>
      <c r="C6426" s="259"/>
      <c r="D6426" s="259"/>
      <c r="E6426" s="259"/>
      <c r="F6426" s="270"/>
      <c r="G6426" s="259"/>
      <c r="H6426" s="259"/>
      <c r="I6426" s="259"/>
      <c r="J6426" s="259"/>
    </row>
    <row r="6427" spans="1:10">
      <c r="A6427" s="259"/>
      <c r="B6427" s="259"/>
      <c r="C6427" s="259"/>
      <c r="D6427" s="259"/>
      <c r="E6427" s="259"/>
      <c r="F6427" s="270"/>
      <c r="G6427" s="259"/>
      <c r="H6427" s="259"/>
      <c r="I6427" s="259"/>
      <c r="J6427" s="259"/>
    </row>
    <row r="6428" spans="1:10">
      <c r="A6428" s="259"/>
      <c r="B6428" s="259"/>
      <c r="C6428" s="259"/>
      <c r="D6428" s="259"/>
      <c r="E6428" s="259"/>
      <c r="F6428" s="270"/>
      <c r="G6428" s="259"/>
      <c r="H6428" s="259"/>
      <c r="I6428" s="259"/>
      <c r="J6428" s="259"/>
    </row>
    <row r="6429" spans="1:10">
      <c r="A6429" s="259"/>
      <c r="B6429" s="259"/>
      <c r="C6429" s="259"/>
      <c r="D6429" s="259"/>
      <c r="E6429" s="259"/>
      <c r="F6429" s="270"/>
      <c r="G6429" s="259"/>
      <c r="H6429" s="259"/>
      <c r="I6429" s="259"/>
      <c r="J6429" s="259"/>
    </row>
    <row r="6430" spans="1:10">
      <c r="A6430" s="259"/>
      <c r="B6430" s="259"/>
      <c r="C6430" s="259"/>
      <c r="D6430" s="259"/>
      <c r="E6430" s="259"/>
      <c r="F6430" s="270"/>
      <c r="G6430" s="259"/>
      <c r="H6430" s="259"/>
      <c r="I6430" s="259"/>
      <c r="J6430" s="259"/>
    </row>
    <row r="6431" spans="1:10">
      <c r="A6431" s="259"/>
      <c r="B6431" s="259"/>
      <c r="C6431" s="259"/>
      <c r="D6431" s="259"/>
      <c r="E6431" s="259"/>
      <c r="F6431" s="270"/>
      <c r="G6431" s="259"/>
      <c r="H6431" s="259"/>
      <c r="I6431" s="259"/>
      <c r="J6431" s="259"/>
    </row>
    <row r="6432" spans="1:10">
      <c r="A6432" s="259"/>
      <c r="B6432" s="259"/>
      <c r="C6432" s="259"/>
      <c r="D6432" s="259"/>
      <c r="E6432" s="259"/>
      <c r="F6432" s="270"/>
      <c r="G6432" s="259"/>
      <c r="H6432" s="259"/>
      <c r="I6432" s="259"/>
      <c r="J6432" s="259"/>
    </row>
    <row r="6433" spans="1:10">
      <c r="A6433" s="259"/>
      <c r="B6433" s="259"/>
      <c r="C6433" s="259"/>
      <c r="D6433" s="259"/>
      <c r="E6433" s="259"/>
      <c r="F6433" s="270"/>
      <c r="G6433" s="259"/>
      <c r="H6433" s="259"/>
      <c r="I6433" s="259"/>
      <c r="J6433" s="259"/>
    </row>
    <row r="6434" spans="1:10">
      <c r="A6434" s="259"/>
      <c r="B6434" s="259"/>
      <c r="C6434" s="259"/>
      <c r="D6434" s="259"/>
      <c r="E6434" s="259"/>
      <c r="F6434" s="270"/>
      <c r="G6434" s="259"/>
      <c r="H6434" s="259"/>
      <c r="I6434" s="259"/>
      <c r="J6434" s="259"/>
    </row>
    <row r="6435" spans="1:10">
      <c r="A6435" s="259"/>
      <c r="B6435" s="259"/>
      <c r="C6435" s="259"/>
      <c r="D6435" s="259"/>
      <c r="E6435" s="259"/>
      <c r="F6435" s="270"/>
      <c r="G6435" s="259"/>
      <c r="H6435" s="259"/>
      <c r="I6435" s="259"/>
      <c r="J6435" s="259"/>
    </row>
    <row r="6436" spans="1:10">
      <c r="A6436" s="259"/>
      <c r="B6436" s="259"/>
      <c r="C6436" s="259"/>
      <c r="D6436" s="259"/>
      <c r="E6436" s="259"/>
      <c r="F6436" s="270"/>
      <c r="G6436" s="259"/>
      <c r="H6436" s="259"/>
      <c r="I6436" s="259"/>
      <c r="J6436" s="259"/>
    </row>
    <row r="6437" spans="1:10">
      <c r="A6437" s="259"/>
      <c r="B6437" s="259"/>
      <c r="C6437" s="259"/>
      <c r="D6437" s="259"/>
      <c r="E6437" s="259"/>
      <c r="F6437" s="270"/>
      <c r="G6437" s="259"/>
      <c r="H6437" s="259"/>
      <c r="I6437" s="259"/>
      <c r="J6437" s="259"/>
    </row>
    <row r="6438" spans="1:10">
      <c r="A6438" s="259"/>
      <c r="B6438" s="259"/>
      <c r="C6438" s="259"/>
      <c r="D6438" s="259"/>
      <c r="E6438" s="259"/>
      <c r="F6438" s="270"/>
      <c r="G6438" s="259"/>
      <c r="H6438" s="259"/>
      <c r="I6438" s="259"/>
      <c r="J6438" s="259"/>
    </row>
    <row r="6439" spans="1:10">
      <c r="A6439" s="259"/>
      <c r="B6439" s="259"/>
      <c r="C6439" s="259"/>
      <c r="D6439" s="259"/>
      <c r="E6439" s="259"/>
      <c r="F6439" s="270"/>
      <c r="G6439" s="259"/>
      <c r="H6439" s="259"/>
      <c r="I6439" s="259"/>
      <c r="J6439" s="259"/>
    </row>
    <row r="6440" spans="1:10">
      <c r="A6440" s="259"/>
      <c r="B6440" s="259"/>
      <c r="C6440" s="259"/>
      <c r="D6440" s="259"/>
      <c r="E6440" s="259"/>
      <c r="F6440" s="270"/>
      <c r="G6440" s="259"/>
      <c r="H6440" s="259"/>
      <c r="I6440" s="259"/>
      <c r="J6440" s="259"/>
    </row>
    <row r="6441" spans="1:10">
      <c r="A6441" s="259"/>
      <c r="B6441" s="259"/>
      <c r="C6441" s="259"/>
      <c r="D6441" s="259"/>
      <c r="E6441" s="259"/>
      <c r="F6441" s="270"/>
      <c r="G6441" s="259"/>
      <c r="H6441" s="259"/>
      <c r="I6441" s="259"/>
      <c r="J6441" s="259"/>
    </row>
    <row r="6442" spans="1:10">
      <c r="A6442" s="259"/>
      <c r="B6442" s="259"/>
      <c r="C6442" s="259"/>
      <c r="D6442" s="259"/>
      <c r="E6442" s="259"/>
      <c r="F6442" s="270"/>
      <c r="G6442" s="259"/>
      <c r="H6442" s="259"/>
      <c r="I6442" s="259"/>
      <c r="J6442" s="259"/>
    </row>
    <row r="6443" spans="1:10">
      <c r="A6443" s="259"/>
      <c r="B6443" s="259"/>
      <c r="C6443" s="259"/>
      <c r="D6443" s="259"/>
      <c r="E6443" s="259"/>
      <c r="F6443" s="270"/>
      <c r="G6443" s="259"/>
      <c r="H6443" s="259"/>
      <c r="I6443" s="259"/>
      <c r="J6443" s="259"/>
    </row>
    <row r="6444" spans="1:10">
      <c r="A6444" s="259"/>
      <c r="B6444" s="259"/>
      <c r="C6444" s="259"/>
      <c r="D6444" s="259"/>
      <c r="E6444" s="259"/>
      <c r="F6444" s="270"/>
      <c r="G6444" s="259"/>
      <c r="H6444" s="259"/>
      <c r="I6444" s="259"/>
      <c r="J6444" s="259"/>
    </row>
    <row r="6445" spans="1:10">
      <c r="A6445" s="259"/>
      <c r="B6445" s="259"/>
      <c r="C6445" s="259"/>
      <c r="D6445" s="259"/>
      <c r="E6445" s="259"/>
      <c r="F6445" s="270"/>
      <c r="G6445" s="259"/>
      <c r="H6445" s="259"/>
      <c r="I6445" s="259"/>
      <c r="J6445" s="259"/>
    </row>
    <row r="6446" spans="1:10">
      <c r="A6446" s="259"/>
      <c r="B6446" s="259"/>
      <c r="C6446" s="259"/>
      <c r="D6446" s="259"/>
      <c r="E6446" s="259"/>
      <c r="F6446" s="270"/>
      <c r="G6446" s="259"/>
      <c r="H6446" s="259"/>
      <c r="I6446" s="259"/>
      <c r="J6446" s="259"/>
    </row>
    <row r="6447" spans="1:10">
      <c r="A6447" s="259"/>
      <c r="B6447" s="259"/>
      <c r="C6447" s="259"/>
      <c r="D6447" s="259"/>
      <c r="E6447" s="259"/>
      <c r="F6447" s="270"/>
      <c r="G6447" s="259"/>
      <c r="H6447" s="259"/>
      <c r="I6447" s="259"/>
      <c r="J6447" s="259"/>
    </row>
    <row r="6448" spans="1:10">
      <c r="A6448" s="259"/>
      <c r="B6448" s="259"/>
      <c r="C6448" s="259"/>
      <c r="D6448" s="259"/>
      <c r="E6448" s="259"/>
      <c r="F6448" s="270"/>
      <c r="G6448" s="259"/>
      <c r="H6448" s="259"/>
      <c r="I6448" s="259"/>
      <c r="J6448" s="259"/>
    </row>
    <row r="6449" spans="1:10">
      <c r="A6449" s="259"/>
      <c r="B6449" s="259"/>
      <c r="C6449" s="259"/>
      <c r="D6449" s="259"/>
      <c r="E6449" s="259"/>
      <c r="F6449" s="270"/>
      <c r="G6449" s="259"/>
      <c r="H6449" s="259"/>
      <c r="I6449" s="259"/>
      <c r="J6449" s="259"/>
    </row>
    <row r="6450" spans="1:10">
      <c r="A6450" s="259"/>
      <c r="B6450" s="259"/>
      <c r="C6450" s="259"/>
      <c r="D6450" s="259"/>
      <c r="E6450" s="259"/>
      <c r="F6450" s="270"/>
      <c r="G6450" s="259"/>
      <c r="H6450" s="259"/>
      <c r="I6450" s="259"/>
      <c r="J6450" s="259"/>
    </row>
    <row r="6451" spans="1:10">
      <c r="A6451" s="259"/>
      <c r="B6451" s="259"/>
      <c r="C6451" s="259"/>
      <c r="D6451" s="259"/>
      <c r="E6451" s="259"/>
      <c r="F6451" s="270"/>
      <c r="G6451" s="259"/>
      <c r="H6451" s="259"/>
      <c r="I6451" s="259"/>
      <c r="J6451" s="259"/>
    </row>
    <row r="6452" spans="1:10">
      <c r="A6452" s="259"/>
      <c r="B6452" s="259"/>
      <c r="C6452" s="259"/>
      <c r="D6452" s="259"/>
      <c r="E6452" s="259"/>
      <c r="F6452" s="270"/>
      <c r="G6452" s="259"/>
      <c r="H6452" s="259"/>
      <c r="I6452" s="259"/>
      <c r="J6452" s="259"/>
    </row>
    <row r="6453" spans="1:10">
      <c r="A6453" s="259"/>
      <c r="B6453" s="259"/>
      <c r="C6453" s="259"/>
      <c r="D6453" s="259"/>
      <c r="E6453" s="259"/>
      <c r="F6453" s="270"/>
      <c r="G6453" s="259"/>
      <c r="H6453" s="259"/>
      <c r="I6453" s="259"/>
      <c r="J6453" s="259"/>
    </row>
    <row r="6454" spans="1:10">
      <c r="A6454" s="259"/>
      <c r="B6454" s="259"/>
      <c r="C6454" s="259"/>
      <c r="D6454" s="259"/>
      <c r="E6454" s="259"/>
      <c r="F6454" s="270"/>
      <c r="G6454" s="259"/>
      <c r="H6454" s="259"/>
      <c r="I6454" s="259"/>
      <c r="J6454" s="259"/>
    </row>
    <row r="6455" spans="1:10">
      <c r="A6455" s="259"/>
      <c r="B6455" s="259"/>
      <c r="C6455" s="259"/>
      <c r="D6455" s="259"/>
      <c r="E6455" s="259"/>
      <c r="F6455" s="270"/>
      <c r="G6455" s="259"/>
      <c r="H6455" s="259"/>
      <c r="I6455" s="259"/>
      <c r="J6455" s="259"/>
    </row>
    <row r="6456" spans="1:10">
      <c r="A6456" s="259"/>
      <c r="B6456" s="259"/>
      <c r="C6456" s="259"/>
      <c r="D6456" s="259"/>
      <c r="E6456" s="259"/>
      <c r="F6456" s="270"/>
      <c r="G6456" s="259"/>
      <c r="H6456" s="259"/>
      <c r="I6456" s="259"/>
      <c r="J6456" s="259"/>
    </row>
    <row r="6457" spans="1:10">
      <c r="A6457" s="259"/>
      <c r="B6457" s="259"/>
      <c r="C6457" s="259"/>
      <c r="D6457" s="259"/>
      <c r="E6457" s="259"/>
      <c r="F6457" s="270"/>
      <c r="G6457" s="259"/>
      <c r="H6457" s="259"/>
      <c r="I6457" s="259"/>
      <c r="J6457" s="259"/>
    </row>
    <row r="6458" spans="1:10">
      <c r="A6458" s="259"/>
      <c r="B6458" s="259"/>
      <c r="C6458" s="259"/>
      <c r="D6458" s="259"/>
      <c r="E6458" s="259"/>
      <c r="F6458" s="270"/>
      <c r="G6458" s="259"/>
      <c r="H6458" s="259"/>
      <c r="I6458" s="259"/>
      <c r="J6458" s="259"/>
    </row>
    <row r="6459" spans="1:10">
      <c r="A6459" s="259"/>
      <c r="B6459" s="259"/>
      <c r="C6459" s="259"/>
      <c r="D6459" s="259"/>
      <c r="E6459" s="259"/>
      <c r="F6459" s="270"/>
      <c r="G6459" s="259"/>
      <c r="H6459" s="259"/>
      <c r="I6459" s="259"/>
      <c r="J6459" s="259"/>
    </row>
    <row r="6460" spans="1:10">
      <c r="A6460" s="259"/>
      <c r="B6460" s="259"/>
      <c r="C6460" s="259"/>
      <c r="D6460" s="259"/>
      <c r="E6460" s="259"/>
      <c r="F6460" s="270"/>
      <c r="G6460" s="259"/>
      <c r="H6460" s="259"/>
      <c r="I6460" s="259"/>
      <c r="J6460" s="259"/>
    </row>
    <row r="6461" spans="1:10">
      <c r="A6461" s="259"/>
      <c r="B6461" s="259"/>
      <c r="C6461" s="259"/>
      <c r="D6461" s="259"/>
      <c r="E6461" s="259"/>
      <c r="F6461" s="270"/>
      <c r="G6461" s="259"/>
      <c r="H6461" s="259"/>
      <c r="I6461" s="259"/>
      <c r="J6461" s="259"/>
    </row>
    <row r="6462" spans="1:10">
      <c r="A6462" s="259"/>
      <c r="B6462" s="259"/>
      <c r="C6462" s="259"/>
      <c r="D6462" s="259"/>
      <c r="E6462" s="259"/>
      <c r="F6462" s="270"/>
      <c r="G6462" s="259"/>
      <c r="H6462" s="259"/>
      <c r="I6462" s="259"/>
      <c r="J6462" s="259"/>
    </row>
    <row r="6463" spans="1:10">
      <c r="A6463" s="259"/>
      <c r="B6463" s="259"/>
      <c r="C6463" s="259"/>
      <c r="D6463" s="259"/>
      <c r="E6463" s="259"/>
      <c r="F6463" s="270"/>
      <c r="G6463" s="259"/>
      <c r="H6463" s="259"/>
      <c r="I6463" s="259"/>
      <c r="J6463" s="259"/>
    </row>
    <row r="6464" spans="1:10">
      <c r="A6464" s="259"/>
      <c r="B6464" s="259"/>
      <c r="C6464" s="259"/>
      <c r="D6464" s="259"/>
      <c r="E6464" s="259"/>
      <c r="F6464" s="270"/>
      <c r="G6464" s="259"/>
      <c r="H6464" s="259"/>
      <c r="I6464" s="259"/>
      <c r="J6464" s="259"/>
    </row>
    <row r="6465" spans="1:10">
      <c r="A6465" s="259"/>
      <c r="B6465" s="259"/>
      <c r="C6465" s="259"/>
      <c r="D6465" s="259"/>
      <c r="E6465" s="259"/>
      <c r="F6465" s="270"/>
      <c r="G6465" s="259"/>
      <c r="H6465" s="259"/>
      <c r="I6465" s="259"/>
      <c r="J6465" s="259"/>
    </row>
    <row r="6466" spans="1:10">
      <c r="A6466" s="259"/>
      <c r="B6466" s="259"/>
      <c r="C6466" s="259"/>
      <c r="D6466" s="259"/>
      <c r="E6466" s="259"/>
      <c r="F6466" s="270"/>
      <c r="G6466" s="259"/>
      <c r="H6466" s="259"/>
      <c r="I6466" s="259"/>
      <c r="J6466" s="259"/>
    </row>
    <row r="6467" spans="1:10">
      <c r="A6467" s="259"/>
      <c r="B6467" s="259"/>
      <c r="C6467" s="259"/>
      <c r="D6467" s="259"/>
      <c r="E6467" s="259"/>
      <c r="F6467" s="270"/>
      <c r="G6467" s="259"/>
      <c r="H6467" s="259"/>
      <c r="I6467" s="259"/>
      <c r="J6467" s="259"/>
    </row>
    <row r="6468" spans="1:10">
      <c r="A6468" s="259"/>
      <c r="B6468" s="259"/>
      <c r="C6468" s="259"/>
      <c r="D6468" s="259"/>
      <c r="E6468" s="259"/>
      <c r="F6468" s="270"/>
      <c r="G6468" s="259"/>
      <c r="H6468" s="259"/>
      <c r="I6468" s="259"/>
      <c r="J6468" s="259"/>
    </row>
    <row r="6469" spans="1:10">
      <c r="A6469" s="259"/>
      <c r="B6469" s="259"/>
      <c r="C6469" s="259"/>
      <c r="D6469" s="259"/>
      <c r="E6469" s="259"/>
      <c r="F6469" s="270"/>
      <c r="G6469" s="259"/>
      <c r="H6469" s="259"/>
      <c r="I6469" s="259"/>
      <c r="J6469" s="259"/>
    </row>
    <row r="6470" spans="1:10">
      <c r="A6470" s="259"/>
      <c r="B6470" s="259"/>
      <c r="C6470" s="259"/>
      <c r="D6470" s="259"/>
      <c r="E6470" s="259"/>
      <c r="F6470" s="270"/>
      <c r="G6470" s="259"/>
      <c r="H6470" s="259"/>
      <c r="I6470" s="259"/>
      <c r="J6470" s="259"/>
    </row>
    <row r="6471" spans="1:10">
      <c r="A6471" s="259"/>
      <c r="B6471" s="259"/>
      <c r="C6471" s="259"/>
      <c r="D6471" s="259"/>
      <c r="E6471" s="259"/>
      <c r="F6471" s="270"/>
      <c r="G6471" s="259"/>
      <c r="H6471" s="259"/>
      <c r="I6471" s="259"/>
      <c r="J6471" s="259"/>
    </row>
    <row r="6472" spans="1:10">
      <c r="A6472" s="259"/>
      <c r="B6472" s="259"/>
      <c r="C6472" s="259"/>
      <c r="D6472" s="259"/>
      <c r="E6472" s="259"/>
      <c r="F6472" s="270"/>
      <c r="G6472" s="259"/>
      <c r="H6472" s="259"/>
      <c r="I6472" s="259"/>
      <c r="J6472" s="259"/>
    </row>
    <row r="6473" spans="1:10">
      <c r="A6473" s="259"/>
      <c r="B6473" s="259"/>
      <c r="C6473" s="259"/>
      <c r="D6473" s="259"/>
      <c r="E6473" s="259"/>
      <c r="F6473" s="270"/>
      <c r="G6473" s="259"/>
      <c r="H6473" s="259"/>
      <c r="I6473" s="259"/>
      <c r="J6473" s="259"/>
    </row>
    <row r="6474" spans="1:10">
      <c r="A6474" s="259"/>
      <c r="B6474" s="259"/>
      <c r="C6474" s="259"/>
      <c r="D6474" s="259"/>
      <c r="E6474" s="259"/>
      <c r="F6474" s="270"/>
      <c r="G6474" s="259"/>
      <c r="H6474" s="259"/>
      <c r="I6474" s="259"/>
      <c r="J6474" s="259"/>
    </row>
    <row r="6475" spans="1:10">
      <c r="A6475" s="259"/>
      <c r="B6475" s="259"/>
      <c r="C6475" s="259"/>
      <c r="D6475" s="259"/>
      <c r="E6475" s="259"/>
      <c r="F6475" s="270"/>
      <c r="G6475" s="259"/>
      <c r="H6475" s="259"/>
      <c r="I6475" s="259"/>
      <c r="J6475" s="259"/>
    </row>
    <row r="6476" spans="1:10">
      <c r="A6476" s="259"/>
      <c r="B6476" s="259"/>
      <c r="C6476" s="259"/>
      <c r="D6476" s="259"/>
      <c r="E6476" s="259"/>
      <c r="F6476" s="270"/>
      <c r="G6476" s="259"/>
      <c r="H6476" s="259"/>
      <c r="I6476" s="259"/>
      <c r="J6476" s="259"/>
    </row>
    <row r="6477" spans="1:10">
      <c r="A6477" s="259"/>
      <c r="B6477" s="259"/>
      <c r="C6477" s="259"/>
      <c r="D6477" s="259"/>
      <c r="E6477" s="259"/>
      <c r="F6477" s="270"/>
      <c r="G6477" s="259"/>
      <c r="H6477" s="259"/>
      <c r="I6477" s="259"/>
      <c r="J6477" s="259"/>
    </row>
    <row r="6478" spans="1:10">
      <c r="A6478" s="259"/>
      <c r="B6478" s="259"/>
      <c r="C6478" s="259"/>
      <c r="D6478" s="259"/>
      <c r="E6478" s="259"/>
      <c r="F6478" s="270"/>
      <c r="G6478" s="259"/>
      <c r="H6478" s="259"/>
      <c r="I6478" s="259"/>
      <c r="J6478" s="259"/>
    </row>
    <row r="6479" spans="1:10">
      <c r="A6479" s="259"/>
      <c r="B6479" s="259"/>
      <c r="C6479" s="259"/>
      <c r="D6479" s="259"/>
      <c r="E6479" s="259"/>
      <c r="F6479" s="270"/>
      <c r="G6479" s="259"/>
      <c r="H6479" s="259"/>
      <c r="I6479" s="259"/>
      <c r="J6479" s="259"/>
    </row>
    <row r="6480" spans="1:10">
      <c r="A6480" s="259"/>
      <c r="B6480" s="259"/>
      <c r="C6480" s="259"/>
      <c r="D6480" s="259"/>
      <c r="E6480" s="259"/>
      <c r="F6480" s="270"/>
      <c r="G6480" s="259"/>
      <c r="H6480" s="259"/>
      <c r="I6480" s="259"/>
      <c r="J6480" s="259"/>
    </row>
    <row r="6481" spans="1:10">
      <c r="A6481" s="259"/>
      <c r="B6481" s="259"/>
      <c r="C6481" s="259"/>
      <c r="D6481" s="259"/>
      <c r="E6481" s="259"/>
      <c r="F6481" s="270"/>
      <c r="G6481" s="259"/>
      <c r="H6481" s="259"/>
      <c r="I6481" s="259"/>
      <c r="J6481" s="259"/>
    </row>
    <row r="6482" spans="1:10">
      <c r="A6482" s="259"/>
      <c r="B6482" s="259"/>
      <c r="C6482" s="259"/>
      <c r="D6482" s="259"/>
      <c r="E6482" s="259"/>
      <c r="F6482" s="270"/>
      <c r="G6482" s="259"/>
      <c r="H6482" s="259"/>
      <c r="I6482" s="259"/>
      <c r="J6482" s="259"/>
    </row>
    <row r="6483" spans="1:10">
      <c r="A6483" s="259"/>
      <c r="B6483" s="259"/>
      <c r="C6483" s="259"/>
      <c r="D6483" s="259"/>
      <c r="E6483" s="259"/>
      <c r="F6483" s="270"/>
      <c r="G6483" s="259"/>
      <c r="H6483" s="259"/>
      <c r="I6483" s="259"/>
      <c r="J6483" s="259"/>
    </row>
    <row r="6484" spans="1:10">
      <c r="A6484" s="259"/>
      <c r="B6484" s="259"/>
      <c r="C6484" s="259"/>
      <c r="D6484" s="259"/>
      <c r="E6484" s="259"/>
      <c r="F6484" s="270"/>
      <c r="G6484" s="259"/>
      <c r="H6484" s="259"/>
      <c r="I6484" s="259"/>
      <c r="J6484" s="259"/>
    </row>
    <row r="6485" spans="1:10">
      <c r="A6485" s="259"/>
      <c r="B6485" s="259"/>
      <c r="C6485" s="259"/>
      <c r="D6485" s="259"/>
      <c r="E6485" s="259"/>
      <c r="F6485" s="270"/>
      <c r="G6485" s="259"/>
      <c r="H6485" s="259"/>
      <c r="I6485" s="259"/>
      <c r="J6485" s="259"/>
    </row>
    <row r="6486" spans="1:10">
      <c r="A6486" s="259"/>
      <c r="B6486" s="259"/>
      <c r="C6486" s="259"/>
      <c r="D6486" s="259"/>
      <c r="E6486" s="259"/>
      <c r="F6486" s="270"/>
      <c r="G6486" s="259"/>
      <c r="H6486" s="259"/>
      <c r="I6486" s="259"/>
      <c r="J6486" s="259"/>
    </row>
    <row r="6487" spans="1:10">
      <c r="A6487" s="259"/>
      <c r="B6487" s="259"/>
      <c r="C6487" s="259"/>
      <c r="D6487" s="259"/>
      <c r="E6487" s="259"/>
      <c r="F6487" s="270"/>
      <c r="G6487" s="259"/>
      <c r="H6487" s="259"/>
      <c r="I6487" s="259"/>
      <c r="J6487" s="259"/>
    </row>
    <row r="6488" spans="1:10">
      <c r="A6488" s="259"/>
      <c r="B6488" s="259"/>
      <c r="C6488" s="259"/>
      <c r="D6488" s="259"/>
      <c r="E6488" s="259"/>
      <c r="F6488" s="270"/>
      <c r="G6488" s="259"/>
      <c r="H6488" s="259"/>
      <c r="I6488" s="259"/>
      <c r="J6488" s="259"/>
    </row>
    <row r="6489" spans="1:10">
      <c r="A6489" s="259"/>
      <c r="B6489" s="259"/>
      <c r="C6489" s="259"/>
      <c r="D6489" s="259"/>
      <c r="E6489" s="259"/>
      <c r="F6489" s="270"/>
      <c r="G6489" s="259"/>
      <c r="H6489" s="259"/>
      <c r="I6489" s="259"/>
      <c r="J6489" s="259"/>
    </row>
    <row r="6490" spans="1:10">
      <c r="A6490" s="259"/>
      <c r="B6490" s="259"/>
      <c r="C6490" s="259"/>
      <c r="D6490" s="259"/>
      <c r="E6490" s="259"/>
      <c r="F6490" s="270"/>
      <c r="G6490" s="259"/>
      <c r="H6490" s="259"/>
      <c r="I6490" s="259"/>
      <c r="J6490" s="259"/>
    </row>
    <row r="6491" spans="1:10">
      <c r="A6491" s="259"/>
      <c r="B6491" s="259"/>
      <c r="C6491" s="259"/>
      <c r="D6491" s="259"/>
      <c r="E6491" s="259"/>
      <c r="F6491" s="270"/>
      <c r="G6491" s="259"/>
      <c r="H6491" s="259"/>
      <c r="I6491" s="259"/>
      <c r="J6491" s="259"/>
    </row>
    <row r="6492" spans="1:10">
      <c r="A6492" s="259"/>
      <c r="B6492" s="259"/>
      <c r="C6492" s="259"/>
      <c r="D6492" s="259"/>
      <c r="E6492" s="259"/>
      <c r="F6492" s="270"/>
      <c r="G6492" s="259"/>
      <c r="H6492" s="259"/>
      <c r="I6492" s="259"/>
      <c r="J6492" s="259"/>
    </row>
    <row r="6493" spans="1:10">
      <c r="A6493" s="259"/>
      <c r="B6493" s="259"/>
      <c r="C6493" s="259"/>
      <c r="D6493" s="259"/>
      <c r="E6493" s="259"/>
      <c r="F6493" s="270"/>
      <c r="G6493" s="259"/>
      <c r="H6493" s="259"/>
      <c r="I6493" s="259"/>
      <c r="J6493" s="259"/>
    </row>
    <row r="6494" spans="1:10">
      <c r="A6494" s="259"/>
      <c r="B6494" s="259"/>
      <c r="C6494" s="259"/>
      <c r="D6494" s="259"/>
      <c r="E6494" s="259"/>
      <c r="F6494" s="270"/>
      <c r="G6494" s="259"/>
      <c r="H6494" s="259"/>
      <c r="I6494" s="259"/>
      <c r="J6494" s="259"/>
    </row>
    <row r="6495" spans="1:10">
      <c r="A6495" s="259"/>
      <c r="B6495" s="259"/>
      <c r="C6495" s="259"/>
      <c r="D6495" s="259"/>
      <c r="E6495" s="259"/>
      <c r="F6495" s="270"/>
      <c r="G6495" s="259"/>
      <c r="H6495" s="259"/>
      <c r="I6495" s="259"/>
      <c r="J6495" s="259"/>
    </row>
    <row r="6496" spans="1:10">
      <c r="A6496" s="259"/>
      <c r="B6496" s="259"/>
      <c r="C6496" s="259"/>
      <c r="D6496" s="259"/>
      <c r="E6496" s="259"/>
      <c r="F6496" s="270"/>
      <c r="G6496" s="259"/>
      <c r="H6496" s="259"/>
      <c r="I6496" s="259"/>
      <c r="J6496" s="259"/>
    </row>
    <row r="6497" spans="1:10">
      <c r="A6497" s="259"/>
      <c r="B6497" s="259"/>
      <c r="C6497" s="259"/>
      <c r="D6497" s="259"/>
      <c r="E6497" s="259"/>
      <c r="F6497" s="270"/>
      <c r="G6497" s="259"/>
      <c r="H6497" s="259"/>
      <c r="I6497" s="259"/>
      <c r="J6497" s="259"/>
    </row>
    <row r="6498" spans="1:10">
      <c r="A6498" s="259"/>
      <c r="B6498" s="259"/>
      <c r="C6498" s="259"/>
      <c r="D6498" s="259"/>
      <c r="E6498" s="259"/>
      <c r="F6498" s="270"/>
      <c r="G6498" s="259"/>
      <c r="H6498" s="259"/>
      <c r="I6498" s="259"/>
      <c r="J6498" s="259"/>
    </row>
    <row r="6499" spans="1:10">
      <c r="A6499" s="259"/>
      <c r="B6499" s="259"/>
      <c r="C6499" s="259"/>
      <c r="D6499" s="259"/>
      <c r="E6499" s="259"/>
      <c r="F6499" s="270"/>
      <c r="G6499" s="259"/>
      <c r="H6499" s="259"/>
      <c r="I6499" s="259"/>
      <c r="J6499" s="259"/>
    </row>
    <row r="6500" spans="1:10">
      <c r="A6500" s="259"/>
      <c r="B6500" s="259"/>
      <c r="C6500" s="259"/>
      <c r="D6500" s="259"/>
      <c r="E6500" s="259"/>
      <c r="F6500" s="270"/>
      <c r="G6500" s="259"/>
      <c r="H6500" s="259"/>
      <c r="I6500" s="259"/>
      <c r="J6500" s="259"/>
    </row>
    <row r="6501" spans="1:10">
      <c r="A6501" s="259"/>
      <c r="B6501" s="259"/>
      <c r="C6501" s="259"/>
      <c r="D6501" s="259"/>
      <c r="E6501" s="259"/>
      <c r="F6501" s="270"/>
      <c r="G6501" s="259"/>
      <c r="H6501" s="259"/>
      <c r="I6501" s="259"/>
      <c r="J6501" s="259"/>
    </row>
    <row r="6502" spans="1:10">
      <c r="A6502" s="259"/>
      <c r="B6502" s="259"/>
      <c r="C6502" s="259"/>
      <c r="D6502" s="259"/>
      <c r="E6502" s="259"/>
      <c r="F6502" s="270"/>
      <c r="G6502" s="259"/>
      <c r="H6502" s="259"/>
      <c r="I6502" s="259"/>
      <c r="J6502" s="259"/>
    </row>
    <row r="6503" spans="1:10">
      <c r="A6503" s="259"/>
      <c r="B6503" s="259"/>
      <c r="C6503" s="259"/>
      <c r="D6503" s="259"/>
      <c r="E6503" s="259"/>
      <c r="F6503" s="270"/>
      <c r="G6503" s="259"/>
      <c r="H6503" s="259"/>
      <c r="I6503" s="259"/>
      <c r="J6503" s="259"/>
    </row>
    <row r="6504" spans="1:10">
      <c r="A6504" s="259"/>
      <c r="B6504" s="259"/>
      <c r="C6504" s="259"/>
      <c r="D6504" s="259"/>
      <c r="E6504" s="259"/>
      <c r="F6504" s="270"/>
      <c r="G6504" s="259"/>
      <c r="H6504" s="259"/>
      <c r="I6504" s="259"/>
      <c r="J6504" s="259"/>
    </row>
    <row r="6505" spans="1:10">
      <c r="A6505" s="259"/>
      <c r="B6505" s="259"/>
      <c r="C6505" s="259"/>
      <c r="D6505" s="259"/>
      <c r="E6505" s="259"/>
      <c r="F6505" s="270"/>
      <c r="G6505" s="259"/>
      <c r="H6505" s="259"/>
      <c r="I6505" s="259"/>
      <c r="J6505" s="259"/>
    </row>
    <row r="6506" spans="1:10">
      <c r="A6506" s="259"/>
      <c r="B6506" s="259"/>
      <c r="C6506" s="259"/>
      <c r="D6506" s="259"/>
      <c r="E6506" s="259"/>
      <c r="F6506" s="270"/>
      <c r="G6506" s="259"/>
      <c r="H6506" s="259"/>
      <c r="I6506" s="259"/>
      <c r="J6506" s="259"/>
    </row>
    <row r="6507" spans="1:10">
      <c r="A6507" s="259"/>
      <c r="B6507" s="259"/>
      <c r="C6507" s="259"/>
      <c r="D6507" s="259"/>
      <c r="E6507" s="259"/>
      <c r="F6507" s="270"/>
      <c r="G6507" s="259"/>
      <c r="H6507" s="259"/>
      <c r="I6507" s="259"/>
      <c r="J6507" s="259"/>
    </row>
    <row r="6508" spans="1:10">
      <c r="A6508" s="259"/>
      <c r="B6508" s="259"/>
      <c r="C6508" s="259"/>
      <c r="D6508" s="259"/>
      <c r="E6508" s="259"/>
      <c r="F6508" s="270"/>
      <c r="G6508" s="259"/>
      <c r="H6508" s="259"/>
      <c r="I6508" s="259"/>
      <c r="J6508" s="259"/>
    </row>
    <row r="6509" spans="1:10">
      <c r="A6509" s="259"/>
      <c r="B6509" s="259"/>
      <c r="C6509" s="259"/>
      <c r="D6509" s="259"/>
      <c r="E6509" s="259"/>
      <c r="F6509" s="270"/>
      <c r="G6509" s="259"/>
      <c r="H6509" s="259"/>
      <c r="I6509" s="259"/>
      <c r="J6509" s="259"/>
    </row>
    <row r="6510" spans="1:10">
      <c r="A6510" s="259"/>
      <c r="B6510" s="259"/>
      <c r="C6510" s="259"/>
      <c r="D6510" s="259"/>
      <c r="E6510" s="259"/>
      <c r="F6510" s="270"/>
      <c r="G6510" s="259"/>
      <c r="H6510" s="259"/>
      <c r="I6510" s="259"/>
      <c r="J6510" s="259"/>
    </row>
    <row r="6511" spans="1:10">
      <c r="A6511" s="259"/>
      <c r="B6511" s="259"/>
      <c r="C6511" s="259"/>
      <c r="D6511" s="259"/>
      <c r="E6511" s="259"/>
      <c r="F6511" s="270"/>
      <c r="G6511" s="259"/>
      <c r="H6511" s="259"/>
      <c r="I6511" s="259"/>
      <c r="J6511" s="259"/>
    </row>
    <row r="6512" spans="1:10">
      <c r="A6512" s="259"/>
      <c r="B6512" s="259"/>
      <c r="C6512" s="259"/>
      <c r="D6512" s="259"/>
      <c r="E6512" s="259"/>
      <c r="F6512" s="270"/>
      <c r="G6512" s="259"/>
      <c r="H6512" s="259"/>
      <c r="I6512" s="259"/>
      <c r="J6512" s="259"/>
    </row>
    <row r="6513" spans="1:10">
      <c r="A6513" s="259"/>
      <c r="B6513" s="259"/>
      <c r="C6513" s="259"/>
      <c r="D6513" s="259"/>
      <c r="E6513" s="259"/>
      <c r="F6513" s="270"/>
      <c r="G6513" s="259"/>
      <c r="H6513" s="259"/>
      <c r="I6513" s="259"/>
      <c r="J6513" s="259"/>
    </row>
    <row r="6514" spans="1:10">
      <c r="A6514" s="259"/>
      <c r="B6514" s="259"/>
      <c r="C6514" s="259"/>
      <c r="D6514" s="259"/>
      <c r="E6514" s="259"/>
      <c r="F6514" s="270"/>
      <c r="G6514" s="259"/>
      <c r="H6514" s="259"/>
      <c r="I6514" s="259"/>
      <c r="J6514" s="259"/>
    </row>
    <row r="6515" spans="1:10">
      <c r="A6515" s="259"/>
      <c r="B6515" s="259"/>
      <c r="C6515" s="259"/>
      <c r="D6515" s="259"/>
      <c r="E6515" s="259"/>
      <c r="F6515" s="270"/>
      <c r="G6515" s="259"/>
      <c r="H6515" s="259"/>
      <c r="I6515" s="259"/>
      <c r="J6515" s="259"/>
    </row>
    <row r="6516" spans="1:10">
      <c r="A6516" s="259"/>
      <c r="B6516" s="259"/>
      <c r="C6516" s="259"/>
      <c r="D6516" s="259"/>
      <c r="E6516" s="259"/>
      <c r="F6516" s="270"/>
      <c r="G6516" s="259"/>
      <c r="H6516" s="259"/>
      <c r="I6516" s="259"/>
      <c r="J6516" s="259"/>
    </row>
    <row r="6517" spans="1:10">
      <c r="A6517" s="259"/>
      <c r="B6517" s="259"/>
      <c r="C6517" s="259"/>
      <c r="D6517" s="259"/>
      <c r="E6517" s="259"/>
      <c r="F6517" s="270"/>
      <c r="G6517" s="259"/>
      <c r="H6517" s="259"/>
      <c r="I6517" s="259"/>
      <c r="J6517" s="259"/>
    </row>
    <row r="6518" spans="1:10">
      <c r="A6518" s="259"/>
      <c r="B6518" s="259"/>
      <c r="C6518" s="259"/>
      <c r="D6518" s="259"/>
      <c r="E6518" s="259"/>
      <c r="F6518" s="270"/>
      <c r="G6518" s="259"/>
      <c r="H6518" s="259"/>
      <c r="I6518" s="259"/>
      <c r="J6518" s="259"/>
    </row>
    <row r="6519" spans="1:10">
      <c r="A6519" s="259"/>
      <c r="B6519" s="259"/>
      <c r="C6519" s="259"/>
      <c r="D6519" s="259"/>
      <c r="E6519" s="259"/>
      <c r="F6519" s="270"/>
      <c r="G6519" s="259"/>
      <c r="H6519" s="259"/>
      <c r="I6519" s="259"/>
      <c r="J6519" s="259"/>
    </row>
    <row r="6520" spans="1:10">
      <c r="A6520" s="259"/>
      <c r="B6520" s="259"/>
      <c r="C6520" s="259"/>
      <c r="D6520" s="259"/>
      <c r="E6520" s="259"/>
      <c r="F6520" s="270"/>
      <c r="G6520" s="259"/>
      <c r="H6520" s="259"/>
      <c r="I6520" s="259"/>
      <c r="J6520" s="259"/>
    </row>
    <row r="6521" spans="1:10">
      <c r="A6521" s="259"/>
      <c r="B6521" s="259"/>
      <c r="C6521" s="259"/>
      <c r="D6521" s="259"/>
      <c r="E6521" s="259"/>
      <c r="F6521" s="270"/>
      <c r="G6521" s="259"/>
      <c r="H6521" s="259"/>
      <c r="I6521" s="259"/>
      <c r="J6521" s="259"/>
    </row>
    <row r="6522" spans="1:10">
      <c r="A6522" s="259"/>
      <c r="B6522" s="259"/>
      <c r="C6522" s="259"/>
      <c r="D6522" s="259"/>
      <c r="E6522" s="259"/>
      <c r="F6522" s="270"/>
      <c r="G6522" s="259"/>
      <c r="H6522" s="259"/>
      <c r="I6522" s="259"/>
      <c r="J6522" s="259"/>
    </row>
    <row r="6523" spans="1:10">
      <c r="A6523" s="259"/>
      <c r="B6523" s="259"/>
      <c r="C6523" s="259"/>
      <c r="D6523" s="259"/>
      <c r="E6523" s="259"/>
      <c r="F6523" s="270"/>
      <c r="G6523" s="259"/>
      <c r="H6523" s="259"/>
      <c r="I6523" s="259"/>
      <c r="J6523" s="259"/>
    </row>
    <row r="6524" spans="1:10">
      <c r="A6524" s="259"/>
      <c r="B6524" s="259"/>
      <c r="C6524" s="259"/>
      <c r="D6524" s="259"/>
      <c r="E6524" s="259"/>
      <c r="F6524" s="270"/>
      <c r="G6524" s="259"/>
      <c r="H6524" s="259"/>
      <c r="I6524" s="259"/>
      <c r="J6524" s="259"/>
    </row>
    <row r="6525" spans="1:10">
      <c r="A6525" s="259"/>
      <c r="B6525" s="259"/>
      <c r="C6525" s="259"/>
      <c r="D6525" s="259"/>
      <c r="E6525" s="259"/>
      <c r="F6525" s="270"/>
      <c r="G6525" s="259"/>
      <c r="H6525" s="259"/>
      <c r="I6525" s="259"/>
      <c r="J6525" s="259"/>
    </row>
    <row r="6526" spans="1:10">
      <c r="A6526" s="259"/>
      <c r="B6526" s="259"/>
      <c r="C6526" s="259"/>
      <c r="D6526" s="259"/>
      <c r="E6526" s="259"/>
      <c r="F6526" s="270"/>
      <c r="G6526" s="259"/>
      <c r="H6526" s="259"/>
      <c r="I6526" s="259"/>
      <c r="J6526" s="259"/>
    </row>
    <row r="6527" spans="1:10">
      <c r="A6527" s="259"/>
      <c r="B6527" s="259"/>
      <c r="C6527" s="259"/>
      <c r="D6527" s="259"/>
      <c r="E6527" s="259"/>
      <c r="F6527" s="270"/>
      <c r="G6527" s="259"/>
      <c r="H6527" s="259"/>
      <c r="I6527" s="259"/>
      <c r="J6527" s="259"/>
    </row>
    <row r="6528" spans="1:10">
      <c r="A6528" s="259"/>
      <c r="B6528" s="259"/>
      <c r="C6528" s="259"/>
      <c r="D6528" s="259"/>
      <c r="E6528" s="259"/>
      <c r="F6528" s="270"/>
      <c r="G6528" s="259"/>
      <c r="H6528" s="259"/>
      <c r="I6528" s="259"/>
      <c r="J6528" s="259"/>
    </row>
    <row r="6529" spans="1:10">
      <c r="A6529" s="259"/>
      <c r="B6529" s="259"/>
      <c r="C6529" s="259"/>
      <c r="D6529" s="259"/>
      <c r="E6529" s="259"/>
      <c r="F6529" s="270"/>
      <c r="G6529" s="259"/>
      <c r="H6529" s="259"/>
      <c r="I6529" s="259"/>
      <c r="J6529" s="259"/>
    </row>
    <row r="6530" spans="1:10">
      <c r="A6530" s="259"/>
      <c r="B6530" s="259"/>
      <c r="C6530" s="259"/>
      <c r="D6530" s="259"/>
      <c r="E6530" s="259"/>
      <c r="F6530" s="270"/>
      <c r="G6530" s="259"/>
      <c r="H6530" s="259"/>
      <c r="I6530" s="259"/>
      <c r="J6530" s="259"/>
    </row>
    <row r="6531" spans="1:10">
      <c r="A6531" s="259"/>
      <c r="B6531" s="259"/>
      <c r="C6531" s="259"/>
      <c r="D6531" s="259"/>
      <c r="E6531" s="259"/>
      <c r="F6531" s="270"/>
      <c r="G6531" s="259"/>
      <c r="H6531" s="259"/>
      <c r="I6531" s="259"/>
      <c r="J6531" s="259"/>
    </row>
    <row r="6532" spans="1:10">
      <c r="A6532" s="259"/>
      <c r="B6532" s="259"/>
      <c r="C6532" s="259"/>
      <c r="D6532" s="259"/>
      <c r="E6532" s="259"/>
      <c r="F6532" s="270"/>
      <c r="G6532" s="259"/>
      <c r="H6532" s="259"/>
      <c r="I6532" s="259"/>
      <c r="J6532" s="259"/>
    </row>
    <row r="6533" spans="1:10">
      <c r="A6533" s="259"/>
      <c r="B6533" s="259"/>
      <c r="C6533" s="259"/>
      <c r="D6533" s="259"/>
      <c r="E6533" s="259"/>
      <c r="F6533" s="270"/>
      <c r="G6533" s="259"/>
      <c r="H6533" s="259"/>
      <c r="I6533" s="259"/>
      <c r="J6533" s="259"/>
    </row>
    <row r="6534" spans="1:10">
      <c r="A6534" s="259"/>
      <c r="B6534" s="259"/>
      <c r="C6534" s="259"/>
      <c r="D6534" s="259"/>
      <c r="E6534" s="259"/>
      <c r="F6534" s="270"/>
      <c r="G6534" s="259"/>
      <c r="H6534" s="259"/>
      <c r="I6534" s="259"/>
      <c r="J6534" s="259"/>
    </row>
    <row r="6535" spans="1:10">
      <c r="A6535" s="259"/>
      <c r="B6535" s="259"/>
      <c r="C6535" s="259"/>
      <c r="D6535" s="259"/>
      <c r="E6535" s="259"/>
      <c r="F6535" s="270"/>
      <c r="G6535" s="259"/>
      <c r="H6535" s="259"/>
      <c r="I6535" s="259"/>
      <c r="J6535" s="259"/>
    </row>
    <row r="6536" spans="1:10">
      <c r="A6536" s="259"/>
      <c r="B6536" s="259"/>
      <c r="C6536" s="259"/>
      <c r="D6536" s="259"/>
      <c r="E6536" s="259"/>
      <c r="F6536" s="270"/>
      <c r="G6536" s="259"/>
      <c r="H6536" s="259"/>
      <c r="I6536" s="259"/>
      <c r="J6536" s="259"/>
    </row>
    <row r="6537" spans="1:10">
      <c r="A6537" s="259"/>
      <c r="B6537" s="259"/>
      <c r="C6537" s="259"/>
      <c r="D6537" s="259"/>
      <c r="E6537" s="259"/>
      <c r="F6537" s="270"/>
      <c r="G6537" s="259"/>
      <c r="H6537" s="259"/>
      <c r="I6537" s="259"/>
      <c r="J6537" s="259"/>
    </row>
    <row r="6538" spans="1:10">
      <c r="A6538" s="259"/>
      <c r="B6538" s="259"/>
      <c r="C6538" s="259"/>
      <c r="D6538" s="259"/>
      <c r="E6538" s="259"/>
      <c r="F6538" s="270"/>
      <c r="G6538" s="259"/>
      <c r="H6538" s="259"/>
      <c r="I6538" s="259"/>
      <c r="J6538" s="259"/>
    </row>
    <row r="6539" spans="1:10">
      <c r="A6539" s="259"/>
      <c r="B6539" s="259"/>
      <c r="C6539" s="259"/>
      <c r="D6539" s="259"/>
      <c r="E6539" s="259"/>
      <c r="F6539" s="270"/>
      <c r="G6539" s="259"/>
      <c r="H6539" s="259"/>
      <c r="I6539" s="259"/>
      <c r="J6539" s="259"/>
    </row>
    <row r="6540" spans="1:10">
      <c r="A6540" s="259"/>
      <c r="B6540" s="259"/>
      <c r="C6540" s="259"/>
      <c r="D6540" s="259"/>
      <c r="E6540" s="259"/>
      <c r="F6540" s="270"/>
      <c r="G6540" s="259"/>
      <c r="H6540" s="259"/>
      <c r="I6540" s="259"/>
      <c r="J6540" s="259"/>
    </row>
    <row r="6541" spans="1:10">
      <c r="A6541" s="259"/>
      <c r="B6541" s="259"/>
      <c r="C6541" s="259"/>
      <c r="D6541" s="259"/>
      <c r="E6541" s="259"/>
      <c r="F6541" s="270"/>
      <c r="G6541" s="259"/>
      <c r="H6541" s="259"/>
      <c r="I6541" s="259"/>
      <c r="J6541" s="259"/>
    </row>
    <row r="6542" spans="1:10">
      <c r="A6542" s="259"/>
      <c r="B6542" s="259"/>
      <c r="C6542" s="259"/>
      <c r="D6542" s="259"/>
      <c r="E6542" s="259"/>
      <c r="F6542" s="270"/>
      <c r="G6542" s="259"/>
      <c r="H6542" s="259"/>
      <c r="I6542" s="259"/>
      <c r="J6542" s="259"/>
    </row>
    <row r="6543" spans="1:10">
      <c r="A6543" s="259"/>
      <c r="B6543" s="259"/>
      <c r="C6543" s="259"/>
      <c r="D6543" s="259"/>
      <c r="E6543" s="259"/>
      <c r="F6543" s="270"/>
      <c r="G6543" s="259"/>
      <c r="H6543" s="259"/>
      <c r="I6543" s="259"/>
      <c r="J6543" s="259"/>
    </row>
    <row r="6544" spans="1:10">
      <c r="A6544" s="259"/>
      <c r="B6544" s="259"/>
      <c r="C6544" s="259"/>
      <c r="D6544" s="259"/>
      <c r="E6544" s="259"/>
      <c r="F6544" s="270"/>
      <c r="G6544" s="259"/>
      <c r="H6544" s="259"/>
      <c r="I6544" s="259"/>
      <c r="J6544" s="259"/>
    </row>
    <row r="6545" spans="1:10">
      <c r="A6545" s="259"/>
      <c r="B6545" s="259"/>
      <c r="C6545" s="259"/>
      <c r="D6545" s="259"/>
      <c r="E6545" s="259"/>
      <c r="F6545" s="270"/>
      <c r="G6545" s="259"/>
      <c r="H6545" s="259"/>
      <c r="I6545" s="259"/>
      <c r="J6545" s="259"/>
    </row>
    <row r="6546" spans="1:10">
      <c r="A6546" s="259"/>
      <c r="B6546" s="259"/>
      <c r="C6546" s="259"/>
      <c r="D6546" s="259"/>
      <c r="E6546" s="259"/>
      <c r="F6546" s="270"/>
      <c r="G6546" s="259"/>
      <c r="H6546" s="259"/>
      <c r="I6546" s="259"/>
      <c r="J6546" s="259"/>
    </row>
    <row r="6547" spans="1:10">
      <c r="A6547" s="259"/>
      <c r="B6547" s="259"/>
      <c r="C6547" s="259"/>
      <c r="D6547" s="259"/>
      <c r="E6547" s="259"/>
      <c r="F6547" s="270"/>
      <c r="G6547" s="259"/>
      <c r="H6547" s="259"/>
      <c r="I6547" s="259"/>
      <c r="J6547" s="259"/>
    </row>
    <row r="6548" spans="1:10">
      <c r="A6548" s="259"/>
      <c r="B6548" s="259"/>
      <c r="C6548" s="259"/>
      <c r="D6548" s="259"/>
      <c r="E6548" s="259"/>
      <c r="F6548" s="270"/>
      <c r="G6548" s="259"/>
      <c r="H6548" s="259"/>
      <c r="I6548" s="259"/>
      <c r="J6548" s="259"/>
    </row>
    <row r="6549" spans="1:10">
      <c r="A6549" s="259"/>
      <c r="B6549" s="259"/>
      <c r="C6549" s="259"/>
      <c r="D6549" s="259"/>
      <c r="E6549" s="259"/>
      <c r="F6549" s="270"/>
      <c r="G6549" s="259"/>
      <c r="H6549" s="259"/>
      <c r="I6549" s="259"/>
      <c r="J6549" s="259"/>
    </row>
    <row r="6550" spans="1:10">
      <c r="A6550" s="259"/>
      <c r="B6550" s="259"/>
      <c r="C6550" s="259"/>
      <c r="D6550" s="259"/>
      <c r="E6550" s="259"/>
      <c r="F6550" s="270"/>
      <c r="G6550" s="259"/>
      <c r="H6550" s="259"/>
      <c r="I6550" s="259"/>
      <c r="J6550" s="259"/>
    </row>
    <row r="6551" spans="1:10">
      <c r="A6551" s="259"/>
      <c r="B6551" s="259"/>
      <c r="C6551" s="259"/>
      <c r="D6551" s="259"/>
      <c r="E6551" s="259"/>
      <c r="F6551" s="270"/>
      <c r="G6551" s="259"/>
      <c r="H6551" s="259"/>
      <c r="I6551" s="259"/>
      <c r="J6551" s="259"/>
    </row>
  </sheetData>
  <mergeCells count="120">
    <mergeCell ref="B407:D407"/>
    <mergeCell ref="B408:D408"/>
    <mergeCell ref="B409:D409"/>
    <mergeCell ref="B377:D377"/>
    <mergeCell ref="B378:D378"/>
    <mergeCell ref="B387:J387"/>
    <mergeCell ref="B401:D401"/>
    <mergeCell ref="B402:D402"/>
    <mergeCell ref="B403:D403"/>
    <mergeCell ref="B404:D404"/>
    <mergeCell ref="B405:D405"/>
    <mergeCell ref="B406:D406"/>
    <mergeCell ref="B396:D396"/>
    <mergeCell ref="B397:D397"/>
    <mergeCell ref="B398:D398"/>
    <mergeCell ref="B399:D399"/>
    <mergeCell ref="B400:D400"/>
    <mergeCell ref="B390:D390"/>
    <mergeCell ref="B391:D391"/>
    <mergeCell ref="B392:D392"/>
    <mergeCell ref="B393:D393"/>
    <mergeCell ref="B394:D394"/>
    <mergeCell ref="B395:D395"/>
    <mergeCell ref="B384:D384"/>
    <mergeCell ref="M315:S316"/>
    <mergeCell ref="B322:D322"/>
    <mergeCell ref="A325:B325"/>
    <mergeCell ref="A327:B327"/>
    <mergeCell ref="A337:J337"/>
    <mergeCell ref="B338:J338"/>
    <mergeCell ref="B339:J339"/>
    <mergeCell ref="B353:D353"/>
    <mergeCell ref="B354:D354"/>
    <mergeCell ref="B352:D352"/>
    <mergeCell ref="B340:D340"/>
    <mergeCell ref="B341:D341"/>
    <mergeCell ref="B342:D342"/>
    <mergeCell ref="B343:D343"/>
    <mergeCell ref="B344:D344"/>
    <mergeCell ref="B345:D345"/>
    <mergeCell ref="AA170:AC170"/>
    <mergeCell ref="B178:D178"/>
    <mergeCell ref="A184:D184"/>
    <mergeCell ref="A189:A196"/>
    <mergeCell ref="A197:D197"/>
    <mergeCell ref="A202:A209"/>
    <mergeCell ref="A210:D210"/>
    <mergeCell ref="B211:D211"/>
    <mergeCell ref="A216:D216"/>
    <mergeCell ref="B385:D385"/>
    <mergeCell ref="B388:D388"/>
    <mergeCell ref="B389:D389"/>
    <mergeCell ref="B379:D379"/>
    <mergeCell ref="B380:D380"/>
    <mergeCell ref="B381:D381"/>
    <mergeCell ref="B382:D382"/>
    <mergeCell ref="B383:D383"/>
    <mergeCell ref="B371:D371"/>
    <mergeCell ref="B372:D372"/>
    <mergeCell ref="B373:D373"/>
    <mergeCell ref="B374:D374"/>
    <mergeCell ref="B375:D375"/>
    <mergeCell ref="B376:D376"/>
    <mergeCell ref="B365:D365"/>
    <mergeCell ref="B366:D366"/>
    <mergeCell ref="B367:D367"/>
    <mergeCell ref="B368:D368"/>
    <mergeCell ref="B369:D369"/>
    <mergeCell ref="B370:D370"/>
    <mergeCell ref="B359:D359"/>
    <mergeCell ref="B360:D360"/>
    <mergeCell ref="B361:D361"/>
    <mergeCell ref="B364:D364"/>
    <mergeCell ref="B355:D355"/>
    <mergeCell ref="B356:D356"/>
    <mergeCell ref="B357:D357"/>
    <mergeCell ref="B358:D358"/>
    <mergeCell ref="B363:J363"/>
    <mergeCell ref="B346:D346"/>
    <mergeCell ref="B347:D347"/>
    <mergeCell ref="B348:D348"/>
    <mergeCell ref="B349:D349"/>
    <mergeCell ref="B350:D350"/>
    <mergeCell ref="B351:D351"/>
    <mergeCell ref="B301:D301"/>
    <mergeCell ref="M306:N307"/>
    <mergeCell ref="B313:D313"/>
    <mergeCell ref="A221:A228"/>
    <mergeCell ref="A229:D229"/>
    <mergeCell ref="A234:A241"/>
    <mergeCell ref="U66:Y66"/>
    <mergeCell ref="U90:Y90"/>
    <mergeCell ref="U91:Y91"/>
    <mergeCell ref="U115:Y115"/>
    <mergeCell ref="A242:D242"/>
    <mergeCell ref="B243:D243"/>
    <mergeCell ref="B250:D250"/>
    <mergeCell ref="B255:D255"/>
    <mergeCell ref="B265:D265"/>
    <mergeCell ref="M270:T270"/>
    <mergeCell ref="M271:T271"/>
    <mergeCell ref="B272:D272"/>
    <mergeCell ref="B295:D295"/>
    <mergeCell ref="AA166:AH166"/>
    <mergeCell ref="A1:J1"/>
    <mergeCell ref="B3:D3"/>
    <mergeCell ref="B4:D4"/>
    <mergeCell ref="B5:D5"/>
    <mergeCell ref="B6:D6"/>
    <mergeCell ref="A8:J8"/>
    <mergeCell ref="U10:Y10"/>
    <mergeCell ref="Z115:AF115"/>
    <mergeCell ref="U116:Y116"/>
    <mergeCell ref="T153:V154"/>
    <mergeCell ref="N156:U156"/>
    <mergeCell ref="V156:Z156"/>
    <mergeCell ref="AA158:AH158"/>
    <mergeCell ref="AA161:AC161"/>
    <mergeCell ref="AA162:AH162"/>
    <mergeCell ref="AA165:AC165"/>
  </mergeCells>
  <dataValidations count="1">
    <dataValidation type="list" allowBlank="1" showInputMessage="1" promptTitle="College" prompt="Choose college for graduate student.  If tuition is not allowed by sponsor, choose Not Allowed." sqref="C139:C143 C146:C150 C132:C136 C125:C129 C118:C122">
      <formula1>$AA$175:$AA$197</formula1>
    </dataValidation>
  </dataValidations>
  <pageMargins left="1" right="0.5" top="0.5" bottom="0.5" header="0.5" footer="0.5"/>
  <pageSetup scale="10" fitToHeight="4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AV6551"/>
  <sheetViews>
    <sheetView zoomScaleNormal="100" workbookViewId="0">
      <selection sqref="A1:J1"/>
    </sheetView>
  </sheetViews>
  <sheetFormatPr defaultColWidth="9.1328125" defaultRowHeight="12.75"/>
  <cols>
    <col min="1" max="1" width="30.1328125" style="250" customWidth="1"/>
    <col min="2" max="2" width="24" style="250" customWidth="1"/>
    <col min="3" max="3" width="17.1328125" style="250" customWidth="1"/>
    <col min="4" max="4" width="15.59765625" style="250" customWidth="1"/>
    <col min="5" max="5" width="14.73046875" style="250" customWidth="1"/>
    <col min="6" max="6" width="14.73046875" style="558" customWidth="1"/>
    <col min="7" max="10" width="14.73046875" style="250" customWidth="1"/>
    <col min="11" max="11" width="10.265625" style="250" customWidth="1"/>
    <col min="12" max="12" width="5.265625" style="558" customWidth="1"/>
    <col min="13" max="13" width="15.73046875" style="250" customWidth="1"/>
    <col min="14" max="14" width="16.59765625" style="250" customWidth="1"/>
    <col min="15" max="26" width="10.73046875" style="250" customWidth="1"/>
    <col min="27" max="27" width="18" style="250" customWidth="1"/>
    <col min="28" max="34" width="10.73046875" style="250" customWidth="1"/>
    <col min="35" max="16384" width="9.1328125" style="250"/>
  </cols>
  <sheetData>
    <row r="1" spans="1:29" s="347" customFormat="1" ht="17.649999999999999">
      <c r="A1" s="658" t="s">
        <v>178</v>
      </c>
      <c r="B1" s="658"/>
      <c r="C1" s="658"/>
      <c r="D1" s="658"/>
      <c r="E1" s="658"/>
      <c r="F1" s="658"/>
      <c r="G1" s="658"/>
      <c r="H1" s="658"/>
      <c r="I1" s="658"/>
      <c r="J1" s="658"/>
      <c r="K1" s="344"/>
      <c r="L1" s="244" t="s">
        <v>204</v>
      </c>
      <c r="M1" s="346"/>
      <c r="N1" s="346"/>
      <c r="O1" s="346"/>
      <c r="P1" s="346"/>
      <c r="Q1" s="346"/>
      <c r="R1" s="345"/>
    </row>
    <row r="2" spans="1:29" s="347" customFormat="1" ht="15">
      <c r="A2" s="382"/>
      <c r="B2" s="382"/>
      <c r="C2" s="382"/>
      <c r="D2" s="382"/>
      <c r="E2" s="382"/>
      <c r="F2" s="382"/>
      <c r="G2" s="382"/>
      <c r="H2" s="382"/>
      <c r="I2" s="382"/>
      <c r="J2" s="382"/>
      <c r="K2" s="344"/>
      <c r="L2" s="382"/>
      <c r="M2" s="346"/>
      <c r="N2" s="346"/>
      <c r="O2" s="346"/>
      <c r="P2" s="346"/>
      <c r="Q2" s="346"/>
      <c r="R2" s="345"/>
    </row>
    <row r="3" spans="1:29" s="347" customFormat="1" ht="15">
      <c r="A3" s="344" t="s">
        <v>74</v>
      </c>
      <c r="B3" s="684">
        <f>'Cumulative Budget Request '!B3</f>
        <v>0</v>
      </c>
      <c r="C3" s="684"/>
      <c r="D3" s="684"/>
      <c r="K3" s="344"/>
      <c r="L3" s="382"/>
      <c r="M3" s="346"/>
      <c r="N3" s="346"/>
      <c r="O3" s="346"/>
      <c r="P3" s="346"/>
      <c r="Q3" s="346"/>
      <c r="R3" s="345"/>
    </row>
    <row r="4" spans="1:29" s="347" customFormat="1" ht="15">
      <c r="A4" s="348" t="s">
        <v>66</v>
      </c>
      <c r="B4" s="684">
        <f>'Cumulative Budget Request '!B4</f>
        <v>0</v>
      </c>
      <c r="C4" s="684"/>
      <c r="D4" s="684"/>
      <c r="K4" s="348"/>
      <c r="L4" s="245"/>
    </row>
    <row r="5" spans="1:29" s="347" customFormat="1" ht="15">
      <c r="A5" s="344" t="s">
        <v>80</v>
      </c>
      <c r="B5" s="684">
        <f>'Cumulative Budget Request '!B5</f>
        <v>0</v>
      </c>
      <c r="C5" s="684"/>
      <c r="D5" s="684"/>
      <c r="K5" s="348"/>
      <c r="L5" s="245"/>
    </row>
    <row r="6" spans="1:29" s="347" customFormat="1" ht="15">
      <c r="A6" s="344" t="s">
        <v>212</v>
      </c>
      <c r="B6" s="685"/>
      <c r="C6" s="685"/>
      <c r="D6" s="685"/>
      <c r="F6" s="345"/>
      <c r="K6" s="348"/>
      <c r="L6" s="245"/>
    </row>
    <row r="7" spans="1:29" s="347" customFormat="1" ht="15.4" thickBot="1">
      <c r="A7" s="344"/>
      <c r="B7" s="379"/>
      <c r="C7" s="379"/>
      <c r="D7" s="379"/>
      <c r="F7" s="345"/>
      <c r="K7" s="348"/>
      <c r="L7" s="245"/>
      <c r="N7" s="568"/>
      <c r="O7" s="569"/>
      <c r="P7" s="569"/>
      <c r="Q7" s="569"/>
      <c r="R7" s="380"/>
    </row>
    <row r="8" spans="1:29" ht="15" customHeight="1" thickBot="1">
      <c r="A8" s="659" t="s">
        <v>213</v>
      </c>
      <c r="B8" s="659"/>
      <c r="C8" s="659"/>
      <c r="D8" s="659"/>
      <c r="E8" s="659"/>
      <c r="F8" s="659"/>
      <c r="G8" s="659"/>
      <c r="H8" s="659"/>
      <c r="I8" s="659"/>
      <c r="J8" s="659"/>
      <c r="K8" s="343"/>
      <c r="L8" s="246"/>
      <c r="N8" s="295" t="s">
        <v>70</v>
      </c>
      <c r="O8" s="296"/>
      <c r="P8" s="297"/>
      <c r="Q8" s="492">
        <f>'Cumulative Budget Request '!Z5</f>
        <v>0.185</v>
      </c>
    </row>
    <row r="9" spans="1:29" ht="13.5" thickBot="1">
      <c r="J9" s="290"/>
      <c r="N9" s="298" t="s">
        <v>71</v>
      </c>
      <c r="O9" s="299"/>
      <c r="P9" s="299"/>
      <c r="Q9" s="493">
        <f>'Cumulative Budget Request '!Z6</f>
        <v>771</v>
      </c>
    </row>
    <row r="10" spans="1:29" ht="13.15">
      <c r="A10" s="251" t="s">
        <v>15</v>
      </c>
      <c r="C10" s="555"/>
      <c r="D10" s="555"/>
      <c r="E10" s="261"/>
      <c r="F10" s="261"/>
      <c r="G10" s="261"/>
      <c r="H10" s="261"/>
      <c r="I10" s="261"/>
      <c r="J10" s="303"/>
      <c r="M10" s="559" t="s">
        <v>109</v>
      </c>
      <c r="N10" s="550" t="s">
        <v>75</v>
      </c>
      <c r="O10" s="550"/>
      <c r="P10" s="550" t="s">
        <v>209</v>
      </c>
      <c r="Q10" s="550" t="s">
        <v>90</v>
      </c>
      <c r="R10" s="550" t="s">
        <v>17</v>
      </c>
      <c r="S10" s="550"/>
      <c r="U10" s="673" t="s">
        <v>95</v>
      </c>
      <c r="V10" s="673"/>
      <c r="W10" s="673"/>
      <c r="X10" s="673"/>
      <c r="Y10" s="673"/>
    </row>
    <row r="11" spans="1:29" ht="13.15">
      <c r="A11" s="251" t="s">
        <v>16</v>
      </c>
      <c r="C11" s="327"/>
      <c r="D11" s="327"/>
      <c r="E11" s="269" t="s">
        <v>2</v>
      </c>
      <c r="F11" s="269" t="s">
        <v>3</v>
      </c>
      <c r="G11" s="269" t="s">
        <v>4</v>
      </c>
      <c r="H11" s="269" t="s">
        <v>8</v>
      </c>
      <c r="I11" s="269" t="s">
        <v>9</v>
      </c>
      <c r="J11" s="304" t="s">
        <v>1</v>
      </c>
      <c r="M11" s="556" t="s">
        <v>108</v>
      </c>
      <c r="N11" s="306" t="s">
        <v>14</v>
      </c>
      <c r="O11" s="306" t="s">
        <v>209</v>
      </c>
      <c r="P11" s="306" t="s">
        <v>81</v>
      </c>
      <c r="Q11" s="306" t="s">
        <v>91</v>
      </c>
      <c r="R11" s="306" t="s">
        <v>93</v>
      </c>
      <c r="S11" s="306" t="s">
        <v>81</v>
      </c>
      <c r="T11" s="278"/>
      <c r="U11" s="578" t="s">
        <v>30</v>
      </c>
      <c r="V11" s="579" t="s">
        <v>31</v>
      </c>
      <c r="W11" s="579" t="s">
        <v>32</v>
      </c>
      <c r="X11" s="580" t="s">
        <v>33</v>
      </c>
      <c r="Y11" s="580" t="s">
        <v>34</v>
      </c>
    </row>
    <row r="12" spans="1:29" ht="13.15">
      <c r="A12" s="559" t="s">
        <v>59</v>
      </c>
      <c r="B12" s="559" t="s">
        <v>60</v>
      </c>
      <c r="C12" s="259"/>
      <c r="D12" s="270"/>
      <c r="E12" s="254"/>
      <c r="F12" s="254"/>
      <c r="G12" s="254"/>
      <c r="H12" s="254"/>
      <c r="I12" s="254"/>
      <c r="J12" s="305"/>
      <c r="M12" s="279"/>
      <c r="N12" s="496"/>
      <c r="O12" s="496"/>
      <c r="P12" s="496"/>
      <c r="Q12" s="497"/>
      <c r="R12" s="496"/>
      <c r="S12" s="497"/>
      <c r="T12" s="254"/>
      <c r="U12" s="578"/>
      <c r="V12" s="579"/>
      <c r="W12" s="579"/>
      <c r="X12" s="580"/>
      <c r="Y12" s="580"/>
      <c r="Z12" s="553"/>
      <c r="AA12" s="553"/>
      <c r="AB12" s="553"/>
      <c r="AC12" s="553"/>
    </row>
    <row r="13" spans="1:29">
      <c r="A13" s="570" t="e">
        <f>IF('Cumulative Budget Request '!#REF!='Split budget (E)'!$L$1,'Cumulative Budget Request '!A12,0)</f>
        <v>#REF!</v>
      </c>
      <c r="B13" s="571" t="e">
        <f>IF('Cumulative Budget Request '!#REF!='Split budget (E)'!$L$1,'Cumulative Budget Request '!B12,0)</f>
        <v>#REF!</v>
      </c>
      <c r="C13" s="259"/>
      <c r="D13" s="337" t="s">
        <v>112</v>
      </c>
      <c r="E13" s="338" t="e">
        <f>ROUND($R13*$S13,6)</f>
        <v>#REF!</v>
      </c>
      <c r="F13" s="338" t="e">
        <f>ROUND($R14*$S14,6)</f>
        <v>#REF!</v>
      </c>
      <c r="G13" s="338" t="e">
        <f>ROUND($R15*$S15,6)</f>
        <v>#REF!</v>
      </c>
      <c r="H13" s="338" t="e">
        <f>ROUND($R16*$S16,6)</f>
        <v>#REF!</v>
      </c>
      <c r="I13" s="338" t="e">
        <f>ROUND($R17*$S17,6)</f>
        <v>#REF!</v>
      </c>
      <c r="J13" s="305"/>
      <c r="M13" s="405" t="e">
        <f>IF('Cumulative Budget Request '!#REF!='Split budget (E)'!$L$1,'Cumulative Budget Request '!I12,0)</f>
        <v>#REF!</v>
      </c>
      <c r="N13" s="498" t="e">
        <f>ROUND(M13/12,2)</f>
        <v>#REF!</v>
      </c>
      <c r="O13" s="498" t="e">
        <f>IF('Cumulative Budget Request '!#REF!='Split budget (E)'!$L$1,'Cumulative Budget Request '!K12,0)</f>
        <v>#REF!</v>
      </c>
      <c r="P13" s="565" t="e">
        <f>IF('Cumulative Budget Request '!#REF!='Split budget (E)'!$L$1,'Cumulative Budget Request '!L12,0)</f>
        <v>#REF!</v>
      </c>
      <c r="Q13" s="565" t="e">
        <f>IF('Cumulative Budget Request '!#REF!='Split budget (E)'!$L$1,'Cumulative Budget Request '!M12,0)</f>
        <v>#REF!</v>
      </c>
      <c r="R13" s="495" t="e">
        <f>IF('Cumulative Budget Request '!#REF!='Split budget (E)'!$L$1,'Cumulative Budget Request '!N12,0)</f>
        <v>#REF!</v>
      </c>
      <c r="S13" s="565" t="e">
        <f>IF('Cumulative Budget Request '!#REF!='Split budget (E)'!$L$1,'Cumulative Budget Request '!O12,0)</f>
        <v>#REF!</v>
      </c>
      <c r="T13" s="254"/>
      <c r="U13" s="581">
        <f>IFERROR((E16+E17)/E15,0)</f>
        <v>0</v>
      </c>
      <c r="V13" s="581">
        <f t="shared" ref="V13:Y13" si="0">IFERROR((F16+F17)/F15,0)</f>
        <v>0</v>
      </c>
      <c r="W13" s="581">
        <f t="shared" si="0"/>
        <v>0</v>
      </c>
      <c r="X13" s="581">
        <f t="shared" si="0"/>
        <v>0</v>
      </c>
      <c r="Y13" s="581">
        <f t="shared" si="0"/>
        <v>0</v>
      </c>
      <c r="Z13" s="553"/>
      <c r="AA13" s="553"/>
      <c r="AB13" s="553"/>
      <c r="AC13" s="553"/>
    </row>
    <row r="14" spans="1:29">
      <c r="B14" s="558"/>
      <c r="C14" s="338"/>
      <c r="D14" s="318" t="s">
        <v>14</v>
      </c>
      <c r="E14" s="439" t="e">
        <f>ROUND((N13+O13)*E13*Q13,0)</f>
        <v>#REF!</v>
      </c>
      <c r="F14" s="439" t="e">
        <f>ROUND((N13+O13)*F13*Q13*Q14,0)</f>
        <v>#REF!</v>
      </c>
      <c r="G14" s="439" t="e">
        <f>ROUND((N13+O13)*G13*Q13*Q14*Q15,0)</f>
        <v>#REF!</v>
      </c>
      <c r="H14" s="439" t="e">
        <f>ROUND((N13+O13)*H13*Q13*Q14*Q15*Q16,0)</f>
        <v>#REF!</v>
      </c>
      <c r="I14" s="439" t="e">
        <f>ROUND((N13+O13)*I13*Q13*Q14*Q15*Q16*Q17,0)</f>
        <v>#REF!</v>
      </c>
      <c r="J14" s="441" t="e">
        <f>SUM(E14:I14)</f>
        <v>#REF!</v>
      </c>
      <c r="M14" s="499"/>
      <c r="N14" s="496"/>
      <c r="O14" s="496"/>
      <c r="P14" s="496"/>
      <c r="Q14" s="565" t="e">
        <f>IF('Cumulative Budget Request '!#REF!='Split budget (E)'!$L$1,'Cumulative Budget Request '!M13,0)</f>
        <v>#REF!</v>
      </c>
      <c r="R14" s="495" t="e">
        <f>IF('Cumulative Budget Request '!#REF!='Split budget (E)'!$L$1,'Cumulative Budget Request '!N13,0)</f>
        <v>#REF!</v>
      </c>
      <c r="S14" s="565" t="e">
        <f>IF('Cumulative Budget Request '!#REF!='Split budget (E)'!$L$1,'Cumulative Budget Request '!O13,0)</f>
        <v>#REF!</v>
      </c>
      <c r="T14" s="274"/>
      <c r="U14" s="582"/>
      <c r="V14" s="582"/>
      <c r="W14" s="582"/>
      <c r="X14" s="582"/>
      <c r="Y14" s="582"/>
    </row>
    <row r="15" spans="1:29">
      <c r="A15" s="264"/>
      <c r="B15" s="558"/>
      <c r="C15" s="338"/>
      <c r="D15" s="318" t="s">
        <v>29</v>
      </c>
      <c r="E15" s="438" t="e">
        <f>ROUND(E14*$Q$8,0)</f>
        <v>#REF!</v>
      </c>
      <c r="F15" s="438" t="e">
        <f>ROUND(F14*$Q$8,0)</f>
        <v>#REF!</v>
      </c>
      <c r="G15" s="438" t="e">
        <f>ROUND(G14*$Q$8,0)</f>
        <v>#REF!</v>
      </c>
      <c r="H15" s="438" t="e">
        <f>ROUND(H14*$Q$8,0)</f>
        <v>#REF!</v>
      </c>
      <c r="I15" s="438" t="e">
        <f>ROUND(I14*$Q$8,0)</f>
        <v>#REF!</v>
      </c>
      <c r="J15" s="441" t="e">
        <f>SUM(E15:I15)</f>
        <v>#REF!</v>
      </c>
      <c r="M15" s="499"/>
      <c r="N15" s="496"/>
      <c r="O15" s="496"/>
      <c r="P15" s="496"/>
      <c r="Q15" s="565" t="e">
        <f>IF('Cumulative Budget Request '!#REF!='Split budget (E)'!$L$1,'Cumulative Budget Request '!M14,0)</f>
        <v>#REF!</v>
      </c>
      <c r="R15" s="495" t="e">
        <f>IF('Cumulative Budget Request '!#REF!='Split budget (E)'!$L$1,'Cumulative Budget Request '!N14,0)</f>
        <v>#REF!</v>
      </c>
      <c r="S15" s="565" t="e">
        <f>IF('Cumulative Budget Request '!#REF!='Split budget (E)'!$L$1,'Cumulative Budget Request '!O14,0)</f>
        <v>#REF!</v>
      </c>
      <c r="T15" s="274"/>
      <c r="U15" s="581"/>
      <c r="V15" s="581"/>
      <c r="W15" s="581"/>
      <c r="X15" s="581"/>
      <c r="Y15" s="581"/>
    </row>
    <row r="16" spans="1:29" ht="15">
      <c r="A16" s="264"/>
      <c r="B16" s="558"/>
      <c r="C16" s="338"/>
      <c r="D16" s="318" t="s">
        <v>28</v>
      </c>
      <c r="E16" s="456" t="e">
        <f>ROUND($Q$9*E13,0)</f>
        <v>#REF!</v>
      </c>
      <c r="F16" s="456" t="e">
        <f>ROUND($Q$9*F13,0)</f>
        <v>#REF!</v>
      </c>
      <c r="G16" s="456" t="e">
        <f>ROUND($Q$9*G13,0)</f>
        <v>#REF!</v>
      </c>
      <c r="H16" s="456" t="e">
        <f>ROUND($Q$9*H13,0)</f>
        <v>#REF!</v>
      </c>
      <c r="I16" s="456" t="e">
        <f>ROUND($Q$9*I13,0)</f>
        <v>#REF!</v>
      </c>
      <c r="J16" s="457" t="e">
        <f>SUM(E16:I16)</f>
        <v>#REF!</v>
      </c>
      <c r="M16" s="499"/>
      <c r="N16" s="496"/>
      <c r="O16" s="496"/>
      <c r="P16" s="496"/>
      <c r="Q16" s="565" t="e">
        <f>IF('Cumulative Budget Request '!#REF!='Split budget (E)'!$L$1,'Cumulative Budget Request '!M15,0)</f>
        <v>#REF!</v>
      </c>
      <c r="R16" s="495" t="e">
        <f>IF('Cumulative Budget Request '!#REF!='Split budget (E)'!$L$1,'Cumulative Budget Request '!N15,0)</f>
        <v>#REF!</v>
      </c>
      <c r="S16" s="565" t="e">
        <f>IF('Cumulative Budget Request '!#REF!='Split budget (E)'!$L$1,'Cumulative Budget Request '!O15,0)</f>
        <v>#REF!</v>
      </c>
      <c r="T16" s="274"/>
      <c r="U16" s="581"/>
      <c r="V16" s="581"/>
      <c r="W16" s="581"/>
      <c r="X16" s="581"/>
      <c r="Y16" s="581"/>
    </row>
    <row r="17" spans="1:25">
      <c r="A17" s="264"/>
      <c r="B17" s="558"/>
      <c r="C17" s="338"/>
      <c r="D17" s="322" t="s">
        <v>157</v>
      </c>
      <c r="E17" s="458" t="e">
        <f>SUM(E15:E16)</f>
        <v>#REF!</v>
      </c>
      <c r="F17" s="458" t="e">
        <f t="shared" ref="F17:I17" si="1">SUM(F15:F16)</f>
        <v>#REF!</v>
      </c>
      <c r="G17" s="458" t="e">
        <f t="shared" si="1"/>
        <v>#REF!</v>
      </c>
      <c r="H17" s="458" t="e">
        <f t="shared" si="1"/>
        <v>#REF!</v>
      </c>
      <c r="I17" s="458" t="e">
        <f t="shared" si="1"/>
        <v>#REF!</v>
      </c>
      <c r="J17" s="459" t="e">
        <f>SUM(J15:J16)</f>
        <v>#REF!</v>
      </c>
      <c r="M17" s="499"/>
      <c r="N17" s="496"/>
      <c r="O17" s="496"/>
      <c r="P17" s="496"/>
      <c r="Q17" s="565" t="e">
        <f>IF('Cumulative Budget Request '!#REF!='Split budget (E)'!$L$1,'Cumulative Budget Request '!M16,0)</f>
        <v>#REF!</v>
      </c>
      <c r="R17" s="495" t="e">
        <f>IF('Cumulative Budget Request '!#REF!='Split budget (E)'!$L$1,'Cumulative Budget Request '!N16,0)</f>
        <v>#REF!</v>
      </c>
      <c r="S17" s="565" t="e">
        <f>IF('Cumulative Budget Request '!#REF!='Split budget (E)'!$L$1,'Cumulative Budget Request '!O16,0)</f>
        <v>#REF!</v>
      </c>
      <c r="T17" s="274"/>
      <c r="U17" s="581"/>
      <c r="V17" s="581"/>
      <c r="W17" s="581"/>
      <c r="X17" s="581"/>
      <c r="Y17" s="581"/>
    </row>
    <row r="18" spans="1:25">
      <c r="A18" s="264"/>
      <c r="B18" s="558"/>
      <c r="C18" s="338"/>
      <c r="D18" s="318"/>
      <c r="E18" s="268"/>
      <c r="F18" s="268"/>
      <c r="G18" s="268"/>
      <c r="H18" s="268"/>
      <c r="I18" s="268"/>
      <c r="J18" s="291"/>
      <c r="M18" s="499"/>
      <c r="N18" s="496"/>
      <c r="O18" s="496"/>
      <c r="P18" s="496"/>
      <c r="Q18" s="289"/>
      <c r="R18" s="496"/>
      <c r="S18" s="289"/>
      <c r="T18" s="274"/>
      <c r="U18" s="583"/>
      <c r="V18" s="584"/>
      <c r="W18" s="582"/>
      <c r="X18" s="582"/>
      <c r="Y18" s="582"/>
    </row>
    <row r="19" spans="1:25">
      <c r="A19" s="570" t="e">
        <f>IF('Cumulative Budget Request '!#REF!='Split budget (E)'!$L$1,'Cumulative Budget Request '!A18,0)</f>
        <v>#REF!</v>
      </c>
      <c r="B19" s="571" t="e">
        <f>IF('Cumulative Budget Request '!#REF!='Split budget (E)'!$L$1,'Cumulative Budget Request '!B18,0)</f>
        <v>#REF!</v>
      </c>
      <c r="C19" s="339"/>
      <c r="D19" s="337" t="s">
        <v>112</v>
      </c>
      <c r="E19" s="338" t="e">
        <f>ROUND($R19*$S19,6)</f>
        <v>#REF!</v>
      </c>
      <c r="F19" s="338" t="e">
        <f>ROUND($R20*$S20,6)</f>
        <v>#REF!</v>
      </c>
      <c r="G19" s="338" t="e">
        <f>ROUND($R21*$S21,6)</f>
        <v>#REF!</v>
      </c>
      <c r="H19" s="338" t="e">
        <f>ROUND($R22*$S22,6)</f>
        <v>#REF!</v>
      </c>
      <c r="I19" s="338" t="e">
        <f>ROUND($R23*$S23,6)</f>
        <v>#REF!</v>
      </c>
      <c r="J19" s="305"/>
      <c r="M19" s="405" t="e">
        <f>IF('Cumulative Budget Request '!#REF!='Split budget (E)'!$L$1,'Cumulative Budget Request '!I18,0)</f>
        <v>#REF!</v>
      </c>
      <c r="N19" s="498" t="e">
        <f>ROUND(M19/12,2)</f>
        <v>#REF!</v>
      </c>
      <c r="O19" s="498" t="e">
        <f>IF('Cumulative Budget Request '!#REF!='Split budget (E)'!$L$1,'Cumulative Budget Request '!K18,0)</f>
        <v>#REF!</v>
      </c>
      <c r="P19" s="565" t="e">
        <f>IF('Cumulative Budget Request '!#REF!='Split budget (E)'!$L$1,'Cumulative Budget Request '!L18,0)</f>
        <v>#REF!</v>
      </c>
      <c r="Q19" s="565" t="e">
        <f>IF('Cumulative Budget Request '!#REF!='Split budget (E)'!$L$1,'Cumulative Budget Request '!M18,0)</f>
        <v>#REF!</v>
      </c>
      <c r="R19" s="495" t="e">
        <f>IF('Cumulative Budget Request '!#REF!='Split budget (E)'!$L$1,'Cumulative Budget Request '!N18,0)</f>
        <v>#REF!</v>
      </c>
      <c r="S19" s="333" t="e">
        <f>IF('Cumulative Budget Request '!#REF!='Split budget (E)'!$L$1,'Cumulative Budget Request '!O18,0)</f>
        <v>#REF!</v>
      </c>
      <c r="T19" s="253"/>
      <c r="U19" s="581">
        <f>IFERROR((E22+E23)/E21,0)</f>
        <v>0</v>
      </c>
      <c r="V19" s="581">
        <f t="shared" ref="V19:Y19" si="2">IFERROR((F22+F23)/F21,0)</f>
        <v>0</v>
      </c>
      <c r="W19" s="581">
        <f t="shared" si="2"/>
        <v>0</v>
      </c>
      <c r="X19" s="581">
        <f t="shared" si="2"/>
        <v>0</v>
      </c>
      <c r="Y19" s="581">
        <f t="shared" si="2"/>
        <v>0</v>
      </c>
    </row>
    <row r="20" spans="1:25">
      <c r="A20" s="264"/>
      <c r="B20" s="558"/>
      <c r="C20" s="338"/>
      <c r="D20" s="318" t="s">
        <v>14</v>
      </c>
      <c r="E20" s="439" t="e">
        <f>ROUND((N19+O19)*E19*Q19,0)</f>
        <v>#REF!</v>
      </c>
      <c r="F20" s="439" t="e">
        <f>ROUND((N19+O19)*F19*Q19*Q20,0)</f>
        <v>#REF!</v>
      </c>
      <c r="G20" s="439" t="e">
        <f>ROUND((N19+O19)*G19*Q19*Q20*Q21,0)</f>
        <v>#REF!</v>
      </c>
      <c r="H20" s="439" t="e">
        <f>ROUND((N19+O19)*H19*Q19*Q20*Q21*Q22,0)</f>
        <v>#REF!</v>
      </c>
      <c r="I20" s="439" t="e">
        <f>ROUND((N19+O19)*I19*Q19*Q20*Q21*Q22*Q23,0)</f>
        <v>#REF!</v>
      </c>
      <c r="J20" s="441" t="e">
        <f>SUM(E20:I20)</f>
        <v>#REF!</v>
      </c>
      <c r="M20" s="499"/>
      <c r="N20" s="496"/>
      <c r="O20" s="496"/>
      <c r="P20" s="496"/>
      <c r="Q20" s="565" t="e">
        <f>IF('Cumulative Budget Request '!#REF!='Split budget (E)'!$L$1,'Cumulative Budget Request '!M19,0)</f>
        <v>#REF!</v>
      </c>
      <c r="R20" s="495" t="e">
        <f>IF('Cumulative Budget Request '!#REF!='Split budget (E)'!$L$1,'Cumulative Budget Request '!N19,0)</f>
        <v>#REF!</v>
      </c>
      <c r="S20" s="333" t="e">
        <f>IF('Cumulative Budget Request '!#REF!='Split budget (E)'!$L$1,'Cumulative Budget Request '!O19,0)</f>
        <v>#REF!</v>
      </c>
      <c r="T20" s="274"/>
      <c r="U20" s="582"/>
      <c r="V20" s="582"/>
      <c r="W20" s="582"/>
      <c r="X20" s="582"/>
      <c r="Y20" s="582"/>
    </row>
    <row r="21" spans="1:25" ht="15" customHeight="1">
      <c r="A21" s="264"/>
      <c r="B21" s="558"/>
      <c r="C21" s="338"/>
      <c r="D21" s="318" t="s">
        <v>29</v>
      </c>
      <c r="E21" s="438" t="e">
        <f>ROUND(E20*$Q$8,0)</f>
        <v>#REF!</v>
      </c>
      <c r="F21" s="438" t="e">
        <f>ROUND(F20*$Q$8,0)</f>
        <v>#REF!</v>
      </c>
      <c r="G21" s="438" t="e">
        <f>ROUND(G20*$Q$8,0)</f>
        <v>#REF!</v>
      </c>
      <c r="H21" s="438" t="e">
        <f>ROUND(H20*$Q$8,0)</f>
        <v>#REF!</v>
      </c>
      <c r="I21" s="438" t="e">
        <f>ROUND(I20*$Q$8,0)</f>
        <v>#REF!</v>
      </c>
      <c r="J21" s="441" t="e">
        <f>SUM(E21:I21)</f>
        <v>#REF!</v>
      </c>
      <c r="M21" s="499"/>
      <c r="N21" s="496"/>
      <c r="O21" s="496"/>
      <c r="P21" s="496"/>
      <c r="Q21" s="565" t="e">
        <f>IF('Cumulative Budget Request '!#REF!='Split budget (E)'!$L$1,'Cumulative Budget Request '!M20,0)</f>
        <v>#REF!</v>
      </c>
      <c r="R21" s="495" t="e">
        <f>IF('Cumulative Budget Request '!#REF!='Split budget (E)'!$L$1,'Cumulative Budget Request '!N20,0)</f>
        <v>#REF!</v>
      </c>
      <c r="S21" s="333" t="e">
        <f>IF('Cumulative Budget Request '!#REF!='Split budget (E)'!$L$1,'Cumulative Budget Request '!O20,0)</f>
        <v>#REF!</v>
      </c>
      <c r="T21" s="274"/>
      <c r="U21" s="581"/>
      <c r="V21" s="581"/>
      <c r="W21" s="581"/>
      <c r="X21" s="581"/>
      <c r="Y21" s="581"/>
    </row>
    <row r="22" spans="1:25" ht="13.5" customHeight="1">
      <c r="A22" s="264"/>
      <c r="B22" s="558"/>
      <c r="C22" s="338"/>
      <c r="D22" s="318" t="s">
        <v>28</v>
      </c>
      <c r="E22" s="456" t="e">
        <f>ROUND($Q$9*E19,0)</f>
        <v>#REF!</v>
      </c>
      <c r="F22" s="456" t="e">
        <f>ROUND($Q$9*F19,0)</f>
        <v>#REF!</v>
      </c>
      <c r="G22" s="456" t="e">
        <f>ROUND($Q$9*G19,0)</f>
        <v>#REF!</v>
      </c>
      <c r="H22" s="456" t="e">
        <f>ROUND($Q$9*H19,0)</f>
        <v>#REF!</v>
      </c>
      <c r="I22" s="456" t="e">
        <f>ROUND($Q$9*I19,0)</f>
        <v>#REF!</v>
      </c>
      <c r="J22" s="457" t="e">
        <f>SUM(E22:I22)</f>
        <v>#REF!</v>
      </c>
      <c r="M22" s="499"/>
      <c r="N22" s="496"/>
      <c r="O22" s="496"/>
      <c r="P22" s="496"/>
      <c r="Q22" s="565" t="e">
        <f>IF('Cumulative Budget Request '!#REF!='Split budget (E)'!$L$1,'Cumulative Budget Request '!M21,0)</f>
        <v>#REF!</v>
      </c>
      <c r="R22" s="495" t="e">
        <f>IF('Cumulative Budget Request '!#REF!='Split budget (E)'!$L$1,'Cumulative Budget Request '!N21,0)</f>
        <v>#REF!</v>
      </c>
      <c r="S22" s="333" t="e">
        <f>IF('Cumulative Budget Request '!#REF!='Split budget (E)'!$L$1,'Cumulative Budget Request '!O21,0)</f>
        <v>#REF!</v>
      </c>
      <c r="T22" s="274"/>
      <c r="U22" s="581"/>
      <c r="V22" s="581"/>
      <c r="W22" s="581"/>
      <c r="X22" s="581"/>
      <c r="Y22" s="581"/>
    </row>
    <row r="23" spans="1:25">
      <c r="A23" s="264"/>
      <c r="B23" s="558"/>
      <c r="C23" s="338"/>
      <c r="D23" s="322" t="s">
        <v>157</v>
      </c>
      <c r="E23" s="458" t="e">
        <f>SUM(E21:E22)</f>
        <v>#REF!</v>
      </c>
      <c r="F23" s="458" t="e">
        <f t="shared" ref="F23:I23" si="3">SUM(F21:F22)</f>
        <v>#REF!</v>
      </c>
      <c r="G23" s="458" t="e">
        <f t="shared" si="3"/>
        <v>#REF!</v>
      </c>
      <c r="H23" s="458" t="e">
        <f t="shared" si="3"/>
        <v>#REF!</v>
      </c>
      <c r="I23" s="458" t="e">
        <f t="shared" si="3"/>
        <v>#REF!</v>
      </c>
      <c r="J23" s="459" t="e">
        <f>SUM(J21:J22)</f>
        <v>#REF!</v>
      </c>
      <c r="M23" s="499"/>
      <c r="N23" s="496"/>
      <c r="O23" s="496"/>
      <c r="P23" s="496"/>
      <c r="Q23" s="565" t="e">
        <f>IF('Cumulative Budget Request '!#REF!='Split budget (E)'!$L$1,'Cumulative Budget Request '!M22,0)</f>
        <v>#REF!</v>
      </c>
      <c r="R23" s="495" t="e">
        <f>IF('Cumulative Budget Request '!#REF!='Split budget (E)'!$L$1,'Cumulative Budget Request '!N22,0)</f>
        <v>#REF!</v>
      </c>
      <c r="S23" s="333" t="e">
        <f>IF('Cumulative Budget Request '!#REF!='Split budget (E)'!$L$1,'Cumulative Budget Request '!O22,0)</f>
        <v>#REF!</v>
      </c>
      <c r="T23" s="274"/>
      <c r="U23" s="581"/>
      <c r="V23" s="581"/>
      <c r="W23" s="581"/>
      <c r="X23" s="581"/>
      <c r="Y23" s="581"/>
    </row>
    <row r="24" spans="1:25">
      <c r="A24" s="264"/>
      <c r="B24" s="558"/>
      <c r="C24" s="338"/>
      <c r="D24" s="318"/>
      <c r="E24" s="268"/>
      <c r="F24" s="268"/>
      <c r="G24" s="268"/>
      <c r="H24" s="268"/>
      <c r="I24" s="268"/>
      <c r="J24" s="291"/>
      <c r="M24" s="499"/>
      <c r="N24" s="496"/>
      <c r="O24" s="496"/>
      <c r="P24" s="496"/>
      <c r="Q24" s="289"/>
      <c r="R24" s="496"/>
      <c r="S24" s="289"/>
      <c r="T24" s="274"/>
      <c r="U24" s="583"/>
      <c r="V24" s="584"/>
      <c r="W24" s="582"/>
      <c r="X24" s="582"/>
      <c r="Y24" s="582"/>
    </row>
    <row r="25" spans="1:25">
      <c r="A25" s="570" t="e">
        <f>IF('Cumulative Budget Request '!#REF!='Split budget (E)'!$L$1,'Cumulative Budget Request '!A24,0)</f>
        <v>#REF!</v>
      </c>
      <c r="B25" s="571" t="e">
        <f>IF('Cumulative Budget Request '!#REF!='Split budget (E)'!$L$1,'Cumulative Budget Request '!B24,0)</f>
        <v>#REF!</v>
      </c>
      <c r="C25" s="339"/>
      <c r="D25" s="337" t="s">
        <v>112</v>
      </c>
      <c r="E25" s="338" t="e">
        <f>ROUND($R25*$S25,6)</f>
        <v>#REF!</v>
      </c>
      <c r="F25" s="338" t="e">
        <f>ROUND($R26*$S26,6)</f>
        <v>#REF!</v>
      </c>
      <c r="G25" s="338" t="e">
        <f>ROUND($R27*$S27,6)</f>
        <v>#REF!</v>
      </c>
      <c r="H25" s="338" t="e">
        <f>ROUND($R28*$S28,6)</f>
        <v>#REF!</v>
      </c>
      <c r="I25" s="338" t="e">
        <f>ROUND($R29*$S29,6)</f>
        <v>#REF!</v>
      </c>
      <c r="J25" s="305"/>
      <c r="M25" s="405" t="e">
        <f>IF('Cumulative Budget Request '!#REF!='Split budget (E)'!$L$1,'Cumulative Budget Request '!I24,0)</f>
        <v>#REF!</v>
      </c>
      <c r="N25" s="498" t="e">
        <f>ROUND(M25/12,2)</f>
        <v>#REF!</v>
      </c>
      <c r="O25" s="498" t="e">
        <f>IF('Cumulative Budget Request '!#REF!='Split budget (E)'!$L$1,'Cumulative Budget Request '!K24,0)</f>
        <v>#REF!</v>
      </c>
      <c r="P25" s="565" t="e">
        <f>IF('Cumulative Budget Request '!#REF!='Split budget (E)'!$L$1,'Cumulative Budget Request '!L24,0)</f>
        <v>#REF!</v>
      </c>
      <c r="Q25" s="565" t="e">
        <f>IF('Cumulative Budget Request '!#REF!='Split budget (E)'!$L$1,'Cumulative Budget Request '!M24,0)</f>
        <v>#REF!</v>
      </c>
      <c r="R25" s="495" t="e">
        <f>IF('Cumulative Budget Request '!#REF!='Split budget (E)'!$L$1,'Cumulative Budget Request '!N24,0)</f>
        <v>#REF!</v>
      </c>
      <c r="S25" s="333" t="e">
        <f>IF('Cumulative Budget Request '!#REF!='Split budget (E)'!$L$1,'Cumulative Budget Request '!O24,0)</f>
        <v>#REF!</v>
      </c>
      <c r="T25" s="253"/>
      <c r="U25" s="581">
        <f>IFERROR((E28+E29)/E27,0)</f>
        <v>0</v>
      </c>
      <c r="V25" s="581">
        <f t="shared" ref="V25:Y25" si="4">IFERROR((F28+F29)/F27,0)</f>
        <v>0</v>
      </c>
      <c r="W25" s="581">
        <f t="shared" si="4"/>
        <v>0</v>
      </c>
      <c r="X25" s="581">
        <f t="shared" si="4"/>
        <v>0</v>
      </c>
      <c r="Y25" s="581">
        <f t="shared" si="4"/>
        <v>0</v>
      </c>
    </row>
    <row r="26" spans="1:25">
      <c r="B26" s="558"/>
      <c r="C26" s="338"/>
      <c r="D26" s="318" t="s">
        <v>14</v>
      </c>
      <c r="E26" s="439" t="e">
        <f>ROUND((N25+O25)*E25*Q25,0)</f>
        <v>#REF!</v>
      </c>
      <c r="F26" s="439" t="e">
        <f>ROUND((N25+O25)*F25*Q25*Q26,0)</f>
        <v>#REF!</v>
      </c>
      <c r="G26" s="439" t="e">
        <f>ROUND((N25+O25)*G25*Q25*Q26*Q27,0)</f>
        <v>#REF!</v>
      </c>
      <c r="H26" s="439" t="e">
        <f>ROUND((N25+O25)*H25*Q25*Q26*Q27*Q28,0)</f>
        <v>#REF!</v>
      </c>
      <c r="I26" s="439" t="e">
        <f>ROUND((N25+O25)*I25*Q25*Q26*Q27*Q28*Q29,0)</f>
        <v>#REF!</v>
      </c>
      <c r="J26" s="441" t="e">
        <f>SUM(E26:I26)</f>
        <v>#REF!</v>
      </c>
      <c r="M26" s="499"/>
      <c r="N26" s="496"/>
      <c r="O26" s="496"/>
      <c r="P26" s="496"/>
      <c r="Q26" s="565" t="e">
        <f>IF('Cumulative Budget Request '!#REF!='Split budget (E)'!$L$1,'Cumulative Budget Request '!M25,0)</f>
        <v>#REF!</v>
      </c>
      <c r="R26" s="495" t="e">
        <f>IF('Cumulative Budget Request '!#REF!='Split budget (E)'!$L$1,'Cumulative Budget Request '!N25,0)</f>
        <v>#REF!</v>
      </c>
      <c r="S26" s="333" t="e">
        <f>IF('Cumulative Budget Request '!#REF!='Split budget (E)'!$L$1,'Cumulative Budget Request '!O25,0)</f>
        <v>#REF!</v>
      </c>
      <c r="T26" s="274"/>
      <c r="U26" s="582"/>
      <c r="V26" s="582"/>
      <c r="W26" s="582"/>
      <c r="X26" s="582"/>
      <c r="Y26" s="582"/>
    </row>
    <row r="27" spans="1:25">
      <c r="A27" s="264"/>
      <c r="B27" s="558"/>
      <c r="C27" s="338"/>
      <c r="D27" s="318" t="s">
        <v>29</v>
      </c>
      <c r="E27" s="438" t="e">
        <f>ROUND(E26*$Q$8,0)</f>
        <v>#REF!</v>
      </c>
      <c r="F27" s="438" t="e">
        <f>ROUND(F26*$Q$8,0)</f>
        <v>#REF!</v>
      </c>
      <c r="G27" s="438" t="e">
        <f>ROUND(G26*$Q$8,0)</f>
        <v>#REF!</v>
      </c>
      <c r="H27" s="438" t="e">
        <f>ROUND(H26*$Q$8,0)</f>
        <v>#REF!</v>
      </c>
      <c r="I27" s="438" t="e">
        <f>ROUND(I26*$Q$8,0)</f>
        <v>#REF!</v>
      </c>
      <c r="J27" s="441" t="e">
        <f>SUM(E27:I27)</f>
        <v>#REF!</v>
      </c>
      <c r="M27" s="499"/>
      <c r="N27" s="496"/>
      <c r="O27" s="496"/>
      <c r="P27" s="496"/>
      <c r="Q27" s="565" t="e">
        <f>IF('Cumulative Budget Request '!#REF!='Split budget (E)'!$L$1,'Cumulative Budget Request '!M26,0)</f>
        <v>#REF!</v>
      </c>
      <c r="R27" s="495" t="e">
        <f>IF('Cumulative Budget Request '!#REF!='Split budget (E)'!$L$1,'Cumulative Budget Request '!N26,0)</f>
        <v>#REF!</v>
      </c>
      <c r="S27" s="333" t="e">
        <f>IF('Cumulative Budget Request '!#REF!='Split budget (E)'!$L$1,'Cumulative Budget Request '!O26,0)</f>
        <v>#REF!</v>
      </c>
      <c r="T27" s="274"/>
      <c r="U27" s="581"/>
      <c r="V27" s="581"/>
      <c r="W27" s="581"/>
      <c r="X27" s="581"/>
      <c r="Y27" s="581"/>
    </row>
    <row r="28" spans="1:25" ht="15">
      <c r="A28" s="264"/>
      <c r="B28" s="558"/>
      <c r="C28" s="338"/>
      <c r="D28" s="318" t="s">
        <v>28</v>
      </c>
      <c r="E28" s="456" t="e">
        <f>ROUND($Q$9*E25,0)</f>
        <v>#REF!</v>
      </c>
      <c r="F28" s="456" t="e">
        <f>ROUND($Q$9*F25,0)</f>
        <v>#REF!</v>
      </c>
      <c r="G28" s="456" t="e">
        <f>ROUND($Q$9*G25,0)</f>
        <v>#REF!</v>
      </c>
      <c r="H28" s="456" t="e">
        <f>ROUND($Q$9*H25,0)</f>
        <v>#REF!</v>
      </c>
      <c r="I28" s="456" t="e">
        <f>ROUND($Q$9*I25,0)</f>
        <v>#REF!</v>
      </c>
      <c r="J28" s="457" t="e">
        <f>SUM(E28:I28)</f>
        <v>#REF!</v>
      </c>
      <c r="M28" s="499"/>
      <c r="N28" s="496"/>
      <c r="O28" s="496"/>
      <c r="P28" s="496"/>
      <c r="Q28" s="565" t="e">
        <f>IF('Cumulative Budget Request '!#REF!='Split budget (E)'!$L$1,'Cumulative Budget Request '!M27,0)</f>
        <v>#REF!</v>
      </c>
      <c r="R28" s="495" t="e">
        <f>IF('Cumulative Budget Request '!#REF!='Split budget (E)'!$L$1,'Cumulative Budget Request '!N27,0)</f>
        <v>#REF!</v>
      </c>
      <c r="S28" s="333" t="e">
        <f>IF('Cumulative Budget Request '!#REF!='Split budget (E)'!$L$1,'Cumulative Budget Request '!O27,0)</f>
        <v>#REF!</v>
      </c>
      <c r="T28" s="274"/>
      <c r="U28" s="581"/>
      <c r="V28" s="581"/>
      <c r="W28" s="581"/>
      <c r="X28" s="581"/>
      <c r="Y28" s="581"/>
    </row>
    <row r="29" spans="1:25">
      <c r="A29" s="264"/>
      <c r="B29" s="558"/>
      <c r="C29" s="338"/>
      <c r="D29" s="322" t="s">
        <v>157</v>
      </c>
      <c r="E29" s="458" t="e">
        <f>SUM(E27:E28)</f>
        <v>#REF!</v>
      </c>
      <c r="F29" s="458" t="e">
        <f t="shared" ref="F29:I29" si="5">SUM(F27:F28)</f>
        <v>#REF!</v>
      </c>
      <c r="G29" s="458" t="e">
        <f t="shared" si="5"/>
        <v>#REF!</v>
      </c>
      <c r="H29" s="458" t="e">
        <f t="shared" si="5"/>
        <v>#REF!</v>
      </c>
      <c r="I29" s="458" t="e">
        <f t="shared" si="5"/>
        <v>#REF!</v>
      </c>
      <c r="J29" s="459" t="e">
        <f>SUM(J27:J28)</f>
        <v>#REF!</v>
      </c>
      <c r="M29" s="499"/>
      <c r="N29" s="496"/>
      <c r="O29" s="496"/>
      <c r="P29" s="496"/>
      <c r="Q29" s="565" t="e">
        <f>IF('Cumulative Budget Request '!#REF!='Split budget (E)'!$L$1,'Cumulative Budget Request '!M28,0)</f>
        <v>#REF!</v>
      </c>
      <c r="R29" s="495" t="e">
        <f>IF('Cumulative Budget Request '!#REF!='Split budget (E)'!$L$1,'Cumulative Budget Request '!N28,0)</f>
        <v>#REF!</v>
      </c>
      <c r="S29" s="333" t="e">
        <f>IF('Cumulative Budget Request '!#REF!='Split budget (E)'!$L$1,'Cumulative Budget Request '!O28,0)</f>
        <v>#REF!</v>
      </c>
      <c r="T29" s="274"/>
      <c r="U29" s="581"/>
      <c r="V29" s="581"/>
      <c r="W29" s="581"/>
      <c r="X29" s="581"/>
      <c r="Y29" s="581"/>
    </row>
    <row r="30" spans="1:25">
      <c r="A30" s="264"/>
      <c r="B30" s="558"/>
      <c r="C30" s="338"/>
      <c r="D30" s="318"/>
      <c r="E30" s="268"/>
      <c r="F30" s="268"/>
      <c r="G30" s="268"/>
      <c r="H30" s="268"/>
      <c r="I30" s="268"/>
      <c r="J30" s="291"/>
      <c r="M30" s="499"/>
      <c r="N30" s="496"/>
      <c r="O30" s="496"/>
      <c r="P30" s="496"/>
      <c r="Q30" s="289"/>
      <c r="R30" s="496"/>
      <c r="S30" s="289"/>
      <c r="T30" s="274"/>
      <c r="U30" s="583"/>
      <c r="V30" s="584"/>
      <c r="W30" s="582"/>
      <c r="X30" s="582"/>
      <c r="Y30" s="582"/>
    </row>
    <row r="31" spans="1:25">
      <c r="A31" s="570" t="e">
        <f>IF('Cumulative Budget Request '!#REF!='Split budget (E)'!$L$1,'Cumulative Budget Request '!A30,0)</f>
        <v>#REF!</v>
      </c>
      <c r="B31" s="571" t="e">
        <f>IF('Cumulative Budget Request '!#REF!='Split budget (E)'!$L$1,'Cumulative Budget Request '!B30,0)</f>
        <v>#REF!</v>
      </c>
      <c r="C31" s="339"/>
      <c r="D31" s="337" t="s">
        <v>112</v>
      </c>
      <c r="E31" s="338" t="e">
        <f>ROUND($R31*$S31,6)</f>
        <v>#REF!</v>
      </c>
      <c r="F31" s="338" t="e">
        <f>ROUND($R32*$S32,6)</f>
        <v>#REF!</v>
      </c>
      <c r="G31" s="338" t="e">
        <f>ROUND($R33*$S33,6)</f>
        <v>#REF!</v>
      </c>
      <c r="H31" s="338" t="e">
        <f>ROUND($R34*$S34,6)</f>
        <v>#REF!</v>
      </c>
      <c r="I31" s="338" t="e">
        <f>ROUND($R35*$S35,6)</f>
        <v>#REF!</v>
      </c>
      <c r="J31" s="305"/>
      <c r="M31" s="405" t="e">
        <f>IF('Cumulative Budget Request '!#REF!='Split budget (E)'!$L$1,'Cumulative Budget Request '!I30,0)</f>
        <v>#REF!</v>
      </c>
      <c r="N31" s="498" t="e">
        <f>ROUND(M31/12,2)</f>
        <v>#REF!</v>
      </c>
      <c r="O31" s="498" t="e">
        <f>IF('Cumulative Budget Request '!#REF!='Split budget (E)'!$L$1,'Cumulative Budget Request '!K30,0)</f>
        <v>#REF!</v>
      </c>
      <c r="P31" s="565" t="e">
        <f>IF('Cumulative Budget Request '!#REF!='Split budget (E)'!$L$1,'Cumulative Budget Request '!L30,0)</f>
        <v>#REF!</v>
      </c>
      <c r="Q31" s="565" t="e">
        <f>IF('Cumulative Budget Request '!#REF!='Split budget (E)'!$L$1,'Cumulative Budget Request '!M30,0)</f>
        <v>#REF!</v>
      </c>
      <c r="R31" s="495" t="e">
        <f>IF('Cumulative Budget Request '!#REF!='Split budget (E)'!$L$1,'Cumulative Budget Request '!N30,0)</f>
        <v>#REF!</v>
      </c>
      <c r="S31" s="333" t="e">
        <f>IF('Cumulative Budget Request '!#REF!='Split budget (E)'!$L$1,'Cumulative Budget Request '!O30,0)</f>
        <v>#REF!</v>
      </c>
      <c r="T31" s="253"/>
      <c r="U31" s="581">
        <f>IFERROR((E34+E35)/E33,0)</f>
        <v>0</v>
      </c>
      <c r="V31" s="581">
        <f t="shared" ref="V31:Y31" si="6">IFERROR((F34+F35)/F33,0)</f>
        <v>0</v>
      </c>
      <c r="W31" s="581">
        <f t="shared" si="6"/>
        <v>0</v>
      </c>
      <c r="X31" s="581">
        <f t="shared" si="6"/>
        <v>0</v>
      </c>
      <c r="Y31" s="581">
        <f t="shared" si="6"/>
        <v>0</v>
      </c>
    </row>
    <row r="32" spans="1:25">
      <c r="A32" s="264"/>
      <c r="C32" s="338"/>
      <c r="D32" s="318" t="s">
        <v>14</v>
      </c>
      <c r="E32" s="439" t="e">
        <f>ROUND((N31+O31)*E31*Q31,0)</f>
        <v>#REF!</v>
      </c>
      <c r="F32" s="439" t="e">
        <f>ROUND((N31+O31)*F31*Q31*Q32,0)</f>
        <v>#REF!</v>
      </c>
      <c r="G32" s="439" t="e">
        <f>ROUND((N31+O31)*G31*Q31*Q32*Q33,0)</f>
        <v>#REF!</v>
      </c>
      <c r="H32" s="439" t="e">
        <f>ROUND((N31+O31)*H31*Q31*Q32*Q33*Q34,0)</f>
        <v>#REF!</v>
      </c>
      <c r="I32" s="439" t="e">
        <f>ROUND((N31+O31)*I31*Q31*Q32*Q33*Q34*Q35,0)</f>
        <v>#REF!</v>
      </c>
      <c r="J32" s="441" t="e">
        <f>SUM(E32:I32)</f>
        <v>#REF!</v>
      </c>
      <c r="M32" s="499"/>
      <c r="N32" s="496"/>
      <c r="O32" s="496"/>
      <c r="P32" s="496"/>
      <c r="Q32" s="565" t="e">
        <f>IF('Cumulative Budget Request '!#REF!='Split budget (E)'!$L$1,'Cumulative Budget Request '!M31,0)</f>
        <v>#REF!</v>
      </c>
      <c r="R32" s="495" t="e">
        <f>IF('Cumulative Budget Request '!#REF!='Split budget (E)'!$L$1,'Cumulative Budget Request '!N31,0)</f>
        <v>#REF!</v>
      </c>
      <c r="S32" s="333" t="e">
        <f>IF('Cumulative Budget Request '!#REF!='Split budget (E)'!$L$1,'Cumulative Budget Request '!O31,0)</f>
        <v>#REF!</v>
      </c>
      <c r="T32" s="274"/>
      <c r="U32" s="582"/>
      <c r="V32" s="582"/>
      <c r="W32" s="582"/>
      <c r="X32" s="582"/>
      <c r="Y32" s="582"/>
    </row>
    <row r="33" spans="1:25">
      <c r="A33" s="264"/>
      <c r="B33" s="558"/>
      <c r="C33" s="338"/>
      <c r="D33" s="318" t="s">
        <v>29</v>
      </c>
      <c r="E33" s="438" t="e">
        <f>ROUND(E32*$Q$8,0)</f>
        <v>#REF!</v>
      </c>
      <c r="F33" s="438" t="e">
        <f>ROUND(F32*$Q$8,0)</f>
        <v>#REF!</v>
      </c>
      <c r="G33" s="438" t="e">
        <f>ROUND(G32*$Q$8,0)</f>
        <v>#REF!</v>
      </c>
      <c r="H33" s="438" t="e">
        <f>ROUND(H32*$Q$8,0)</f>
        <v>#REF!</v>
      </c>
      <c r="I33" s="438" t="e">
        <f>ROUND(I32*$Q$8,0)</f>
        <v>#REF!</v>
      </c>
      <c r="J33" s="441" t="e">
        <f>SUM(E33:I33)</f>
        <v>#REF!</v>
      </c>
      <c r="M33" s="499"/>
      <c r="N33" s="496"/>
      <c r="O33" s="496"/>
      <c r="P33" s="496"/>
      <c r="Q33" s="565" t="e">
        <f>IF('Cumulative Budget Request '!#REF!='Split budget (E)'!$L$1,'Cumulative Budget Request '!M32,0)</f>
        <v>#REF!</v>
      </c>
      <c r="R33" s="495" t="e">
        <f>IF('Cumulative Budget Request '!#REF!='Split budget (E)'!$L$1,'Cumulative Budget Request '!N32,0)</f>
        <v>#REF!</v>
      </c>
      <c r="S33" s="333" t="e">
        <f>IF('Cumulative Budget Request '!#REF!='Split budget (E)'!$L$1,'Cumulative Budget Request '!O32,0)</f>
        <v>#REF!</v>
      </c>
      <c r="T33" s="274"/>
      <c r="U33" s="581"/>
      <c r="V33" s="581"/>
      <c r="W33" s="581"/>
      <c r="X33" s="581"/>
      <c r="Y33" s="581"/>
    </row>
    <row r="34" spans="1:25" ht="15">
      <c r="A34" s="264"/>
      <c r="B34" s="558"/>
      <c r="C34" s="338"/>
      <c r="D34" s="318" t="s">
        <v>28</v>
      </c>
      <c r="E34" s="456" t="e">
        <f>ROUND($Q$9*E31,0)</f>
        <v>#REF!</v>
      </c>
      <c r="F34" s="456" t="e">
        <f>ROUND($Q$9*F31,0)</f>
        <v>#REF!</v>
      </c>
      <c r="G34" s="456" t="e">
        <f>ROUND($Q$9*G31,0)</f>
        <v>#REF!</v>
      </c>
      <c r="H34" s="456" t="e">
        <f>ROUND($Q$9*H31,0)</f>
        <v>#REF!</v>
      </c>
      <c r="I34" s="456" t="e">
        <f>ROUND($Q$9*I31,0)</f>
        <v>#REF!</v>
      </c>
      <c r="J34" s="457" t="e">
        <f>SUM(E34:I34)</f>
        <v>#REF!</v>
      </c>
      <c r="M34" s="499"/>
      <c r="N34" s="496"/>
      <c r="O34" s="496"/>
      <c r="P34" s="496"/>
      <c r="Q34" s="565" t="e">
        <f>IF('Cumulative Budget Request '!#REF!='Split budget (E)'!$L$1,'Cumulative Budget Request '!M33,0)</f>
        <v>#REF!</v>
      </c>
      <c r="R34" s="495" t="e">
        <f>IF('Cumulative Budget Request '!#REF!='Split budget (E)'!$L$1,'Cumulative Budget Request '!N33,0)</f>
        <v>#REF!</v>
      </c>
      <c r="S34" s="333" t="e">
        <f>IF('Cumulative Budget Request '!#REF!='Split budget (E)'!$L$1,'Cumulative Budget Request '!O33,0)</f>
        <v>#REF!</v>
      </c>
      <c r="T34" s="274"/>
      <c r="U34" s="581"/>
      <c r="V34" s="581"/>
      <c r="W34" s="581"/>
      <c r="X34" s="581"/>
      <c r="Y34" s="581"/>
    </row>
    <row r="35" spans="1:25">
      <c r="A35" s="264"/>
      <c r="B35" s="558"/>
      <c r="C35" s="338"/>
      <c r="D35" s="322" t="s">
        <v>157</v>
      </c>
      <c r="E35" s="458" t="e">
        <f>SUM(E33:E34)</f>
        <v>#REF!</v>
      </c>
      <c r="F35" s="458" t="e">
        <f t="shared" ref="F35:I35" si="7">SUM(F33:F34)</f>
        <v>#REF!</v>
      </c>
      <c r="G35" s="458" t="e">
        <f t="shared" si="7"/>
        <v>#REF!</v>
      </c>
      <c r="H35" s="458" t="e">
        <f t="shared" si="7"/>
        <v>#REF!</v>
      </c>
      <c r="I35" s="458" t="e">
        <f t="shared" si="7"/>
        <v>#REF!</v>
      </c>
      <c r="J35" s="459" t="e">
        <f>SUM(J33:J34)</f>
        <v>#REF!</v>
      </c>
      <c r="M35" s="499"/>
      <c r="N35" s="496"/>
      <c r="O35" s="496"/>
      <c r="P35" s="496"/>
      <c r="Q35" s="565" t="e">
        <f>IF('Cumulative Budget Request '!#REF!='Split budget (E)'!$L$1,'Cumulative Budget Request '!M34,0)</f>
        <v>#REF!</v>
      </c>
      <c r="R35" s="495" t="e">
        <f>IF('Cumulative Budget Request '!#REF!='Split budget (E)'!$L$1,'Cumulative Budget Request '!N34,0)</f>
        <v>#REF!</v>
      </c>
      <c r="S35" s="333" t="e">
        <f>IF('Cumulative Budget Request '!#REF!='Split budget (E)'!$L$1,'Cumulative Budget Request '!O34,0)</f>
        <v>#REF!</v>
      </c>
      <c r="T35" s="274"/>
      <c r="U35" s="581"/>
      <c r="V35" s="581"/>
      <c r="W35" s="581"/>
      <c r="X35" s="581"/>
      <c r="Y35" s="581"/>
    </row>
    <row r="36" spans="1:25">
      <c r="A36" s="264"/>
      <c r="B36" s="558"/>
      <c r="C36" s="338"/>
      <c r="D36" s="318"/>
      <c r="E36" s="268"/>
      <c r="F36" s="268"/>
      <c r="G36" s="268"/>
      <c r="H36" s="268"/>
      <c r="I36" s="268"/>
      <c r="J36" s="291"/>
      <c r="M36" s="499"/>
      <c r="N36" s="496"/>
      <c r="O36" s="496"/>
      <c r="P36" s="496"/>
      <c r="Q36" s="289"/>
      <c r="R36" s="496"/>
      <c r="S36" s="289"/>
      <c r="T36" s="274"/>
      <c r="U36" s="583"/>
      <c r="V36" s="584"/>
      <c r="W36" s="582"/>
      <c r="X36" s="582"/>
      <c r="Y36" s="582"/>
    </row>
    <row r="37" spans="1:25">
      <c r="A37" s="570" t="e">
        <f>IF('Cumulative Budget Request '!#REF!='Split budget (E)'!$L$1,'Cumulative Budget Request '!A36,0)</f>
        <v>#REF!</v>
      </c>
      <c r="B37" s="571" t="e">
        <f>IF('Cumulative Budget Request '!#REF!='Split budget (E)'!$L$1,'Cumulative Budget Request '!B36,0)</f>
        <v>#REF!</v>
      </c>
      <c r="C37" s="339"/>
      <c r="D37" s="337" t="s">
        <v>112</v>
      </c>
      <c r="E37" s="338" t="e">
        <f>ROUND($R37*$S37,6)</f>
        <v>#REF!</v>
      </c>
      <c r="F37" s="338" t="e">
        <f>ROUND($R38*$S38,6)</f>
        <v>#REF!</v>
      </c>
      <c r="G37" s="338" t="e">
        <f>ROUND($R39*$S39,6)</f>
        <v>#REF!</v>
      </c>
      <c r="H37" s="338" t="e">
        <f>ROUND($R40*$S40,6)</f>
        <v>#REF!</v>
      </c>
      <c r="I37" s="338" t="e">
        <f>ROUND($R41*$S41,6)</f>
        <v>#REF!</v>
      </c>
      <c r="J37" s="305"/>
      <c r="M37" s="405" t="e">
        <f>IF('Cumulative Budget Request '!#REF!='Split budget (E)'!$L$1,'Cumulative Budget Request '!I36,0)</f>
        <v>#REF!</v>
      </c>
      <c r="N37" s="498" t="e">
        <f>ROUND(M37/12,2)</f>
        <v>#REF!</v>
      </c>
      <c r="O37" s="498" t="e">
        <f>IF('Cumulative Budget Request '!#REF!='Split budget (E)'!$L$1,'Cumulative Budget Request '!K36,0)</f>
        <v>#REF!</v>
      </c>
      <c r="P37" s="565" t="e">
        <f>IF('Cumulative Budget Request '!#REF!='Split budget (E)'!$L$1,'Cumulative Budget Request '!L36,0)</f>
        <v>#REF!</v>
      </c>
      <c r="Q37" s="565" t="e">
        <f>IF('Cumulative Budget Request '!#REF!='Split budget (E)'!$L$1,'Cumulative Budget Request '!M36,0)</f>
        <v>#REF!</v>
      </c>
      <c r="R37" s="495" t="e">
        <f>IF('Cumulative Budget Request '!#REF!='Split budget (E)'!$L$1,'Cumulative Budget Request '!N36,0)</f>
        <v>#REF!</v>
      </c>
      <c r="S37" s="333" t="e">
        <f>IF('Cumulative Budget Request '!#REF!='Split budget (E)'!$L$1,'Cumulative Budget Request '!O36,0)</f>
        <v>#REF!</v>
      </c>
      <c r="T37" s="253"/>
      <c r="U37" s="581">
        <f>IFERROR((E40+E41)/E39,0)</f>
        <v>0</v>
      </c>
      <c r="V37" s="581">
        <f t="shared" ref="V37:Y37" si="8">IFERROR((F40+F41)/F39,0)</f>
        <v>0</v>
      </c>
      <c r="W37" s="581">
        <f t="shared" si="8"/>
        <v>0</v>
      </c>
      <c r="X37" s="581">
        <f t="shared" si="8"/>
        <v>0</v>
      </c>
      <c r="Y37" s="581">
        <f t="shared" si="8"/>
        <v>0</v>
      </c>
    </row>
    <row r="38" spans="1:25">
      <c r="A38" s="264"/>
      <c r="C38" s="338"/>
      <c r="D38" s="318" t="s">
        <v>14</v>
      </c>
      <c r="E38" s="439" t="e">
        <f>ROUND((N37+O37)*E37*Q37,0)</f>
        <v>#REF!</v>
      </c>
      <c r="F38" s="439" t="e">
        <f>ROUND((N37+O37)*F37*Q37*Q38,0)</f>
        <v>#REF!</v>
      </c>
      <c r="G38" s="439" t="e">
        <f>ROUND((N37+O37)*G37*Q37*Q38*Q39,0)</f>
        <v>#REF!</v>
      </c>
      <c r="H38" s="439" t="e">
        <f>ROUND((N37+O37)*H37*Q37*Q38*Q39*Q40,0)</f>
        <v>#REF!</v>
      </c>
      <c r="I38" s="439" t="e">
        <f>ROUND((N37+O37)*I37*Q37*Q38*Q39*Q40*Q41,0)</f>
        <v>#REF!</v>
      </c>
      <c r="J38" s="441" t="e">
        <f>SUM(E38:I38)</f>
        <v>#REF!</v>
      </c>
      <c r="M38" s="499"/>
      <c r="N38" s="496"/>
      <c r="O38" s="496"/>
      <c r="P38" s="496"/>
      <c r="Q38" s="565" t="e">
        <f>IF('Cumulative Budget Request '!#REF!='Split budget (E)'!$L$1,'Cumulative Budget Request '!M37,0)</f>
        <v>#REF!</v>
      </c>
      <c r="R38" s="495" t="e">
        <f>IF('Cumulative Budget Request '!#REF!='Split budget (E)'!$L$1,'Cumulative Budget Request '!N37,0)</f>
        <v>#REF!</v>
      </c>
      <c r="S38" s="333" t="e">
        <f>IF('Cumulative Budget Request '!#REF!='Split budget (E)'!$L$1,'Cumulative Budget Request '!O37,0)</f>
        <v>#REF!</v>
      </c>
      <c r="T38" s="274"/>
      <c r="U38" s="582"/>
      <c r="V38" s="582"/>
      <c r="W38" s="582"/>
      <c r="X38" s="582"/>
      <c r="Y38" s="582"/>
    </row>
    <row r="39" spans="1:25">
      <c r="A39" s="264"/>
      <c r="B39" s="558"/>
      <c r="C39" s="338"/>
      <c r="D39" s="318" t="s">
        <v>29</v>
      </c>
      <c r="E39" s="438" t="e">
        <f>ROUND(E38*$Q$8,0)</f>
        <v>#REF!</v>
      </c>
      <c r="F39" s="438" t="e">
        <f>ROUND(F38*$Q$8,0)</f>
        <v>#REF!</v>
      </c>
      <c r="G39" s="438" t="e">
        <f>ROUND(G38*$Q$8,0)</f>
        <v>#REF!</v>
      </c>
      <c r="H39" s="438" t="e">
        <f>ROUND(H38*$Q$8,0)</f>
        <v>#REF!</v>
      </c>
      <c r="I39" s="438" t="e">
        <f>ROUND(I38*$Q$8,0)</f>
        <v>#REF!</v>
      </c>
      <c r="J39" s="441" t="e">
        <f>SUM(E39:I39)</f>
        <v>#REF!</v>
      </c>
      <c r="M39" s="499"/>
      <c r="N39" s="496"/>
      <c r="O39" s="496"/>
      <c r="P39" s="496"/>
      <c r="Q39" s="565" t="e">
        <f>IF('Cumulative Budget Request '!#REF!='Split budget (E)'!$L$1,'Cumulative Budget Request '!M38,0)</f>
        <v>#REF!</v>
      </c>
      <c r="R39" s="495" t="e">
        <f>IF('Cumulative Budget Request '!#REF!='Split budget (E)'!$L$1,'Cumulative Budget Request '!N38,0)</f>
        <v>#REF!</v>
      </c>
      <c r="S39" s="333" t="e">
        <f>IF('Cumulative Budget Request '!#REF!='Split budget (E)'!$L$1,'Cumulative Budget Request '!O38,0)</f>
        <v>#REF!</v>
      </c>
      <c r="T39" s="274"/>
      <c r="U39" s="581"/>
      <c r="V39" s="581"/>
      <c r="W39" s="581"/>
      <c r="X39" s="581"/>
      <c r="Y39" s="581"/>
    </row>
    <row r="40" spans="1:25" ht="15">
      <c r="A40" s="264"/>
      <c r="B40" s="558"/>
      <c r="C40" s="338"/>
      <c r="D40" s="318" t="s">
        <v>28</v>
      </c>
      <c r="E40" s="456" t="e">
        <f>ROUND($Q$9*E37,0)</f>
        <v>#REF!</v>
      </c>
      <c r="F40" s="456" t="e">
        <f>ROUND($Q$9*F37,0)</f>
        <v>#REF!</v>
      </c>
      <c r="G40" s="456" t="e">
        <f>ROUND($Q$9*G37,0)</f>
        <v>#REF!</v>
      </c>
      <c r="H40" s="456" t="e">
        <f>ROUND($Q$9*H37,0)</f>
        <v>#REF!</v>
      </c>
      <c r="I40" s="456" t="e">
        <f>ROUND($Q$9*I37,0)</f>
        <v>#REF!</v>
      </c>
      <c r="J40" s="457" t="e">
        <f>SUM(E40:I40)</f>
        <v>#REF!</v>
      </c>
      <c r="M40" s="499"/>
      <c r="N40" s="496"/>
      <c r="O40" s="496"/>
      <c r="P40" s="496"/>
      <c r="Q40" s="565" t="e">
        <f>IF('Cumulative Budget Request '!#REF!='Split budget (E)'!$L$1,'Cumulative Budget Request '!M39,0)</f>
        <v>#REF!</v>
      </c>
      <c r="R40" s="495" t="e">
        <f>IF('Cumulative Budget Request '!#REF!='Split budget (E)'!$L$1,'Cumulative Budget Request '!N39,0)</f>
        <v>#REF!</v>
      </c>
      <c r="S40" s="333" t="e">
        <f>IF('Cumulative Budget Request '!#REF!='Split budget (E)'!$L$1,'Cumulative Budget Request '!O39,0)</f>
        <v>#REF!</v>
      </c>
      <c r="T40" s="274"/>
      <c r="U40" s="581"/>
      <c r="V40" s="581"/>
      <c r="W40" s="581"/>
      <c r="X40" s="581"/>
      <c r="Y40" s="581"/>
    </row>
    <row r="41" spans="1:25">
      <c r="A41" s="264"/>
      <c r="B41" s="558"/>
      <c r="C41" s="338"/>
      <c r="D41" s="322" t="s">
        <v>157</v>
      </c>
      <c r="E41" s="458" t="e">
        <f>SUM(E39:E40)</f>
        <v>#REF!</v>
      </c>
      <c r="F41" s="458" t="e">
        <f t="shared" ref="F41:I41" si="9">SUM(F39:F40)</f>
        <v>#REF!</v>
      </c>
      <c r="G41" s="458" t="e">
        <f t="shared" si="9"/>
        <v>#REF!</v>
      </c>
      <c r="H41" s="458" t="e">
        <f t="shared" si="9"/>
        <v>#REF!</v>
      </c>
      <c r="I41" s="458" t="e">
        <f t="shared" si="9"/>
        <v>#REF!</v>
      </c>
      <c r="J41" s="459" t="e">
        <f>SUM(J39:J40)</f>
        <v>#REF!</v>
      </c>
      <c r="M41" s="499"/>
      <c r="N41" s="496"/>
      <c r="O41" s="496"/>
      <c r="P41" s="496"/>
      <c r="Q41" s="565" t="e">
        <f>IF('Cumulative Budget Request '!#REF!='Split budget (E)'!$L$1,'Cumulative Budget Request '!M40,0)</f>
        <v>#REF!</v>
      </c>
      <c r="R41" s="495" t="e">
        <f>IF('Cumulative Budget Request '!#REF!='Split budget (E)'!$L$1,'Cumulative Budget Request '!N40,0)</f>
        <v>#REF!</v>
      </c>
      <c r="S41" s="333" t="e">
        <f>IF('Cumulative Budget Request '!#REF!='Split budget (E)'!$L$1,'Cumulative Budget Request '!O40,0)</f>
        <v>#REF!</v>
      </c>
      <c r="T41" s="274"/>
      <c r="U41" s="581"/>
      <c r="V41" s="581"/>
      <c r="W41" s="581"/>
      <c r="X41" s="581"/>
      <c r="Y41" s="581"/>
    </row>
    <row r="42" spans="1:25">
      <c r="A42" s="264"/>
      <c r="B42" s="558"/>
      <c r="C42" s="338"/>
      <c r="D42" s="318"/>
      <c r="E42" s="268"/>
      <c r="F42" s="268"/>
      <c r="G42" s="268"/>
      <c r="H42" s="268"/>
      <c r="I42" s="268"/>
      <c r="J42" s="291"/>
      <c r="M42" s="499"/>
      <c r="N42" s="496"/>
      <c r="O42" s="496"/>
      <c r="P42" s="496"/>
      <c r="Q42" s="289"/>
      <c r="R42" s="496"/>
      <c r="S42" s="289"/>
      <c r="T42" s="274"/>
      <c r="U42" s="583"/>
      <c r="V42" s="584"/>
      <c r="W42" s="582"/>
      <c r="X42" s="582"/>
      <c r="Y42" s="582"/>
    </row>
    <row r="43" spans="1:25">
      <c r="A43" s="570" t="e">
        <f>IF('Cumulative Budget Request '!#REF!='Split budget (E)'!$L$1,'Cumulative Budget Request '!A42,0)</f>
        <v>#REF!</v>
      </c>
      <c r="B43" s="571" t="e">
        <f>IF('Cumulative Budget Request '!#REF!='Split budget (E)'!$L$1,'Cumulative Budget Request '!B42,0)</f>
        <v>#REF!</v>
      </c>
      <c r="C43" s="339"/>
      <c r="D43" s="337" t="s">
        <v>112</v>
      </c>
      <c r="E43" s="338" t="e">
        <f>ROUND($R43*$S43,6)</f>
        <v>#REF!</v>
      </c>
      <c r="F43" s="338" t="e">
        <f>ROUND($R44*$S44,6)</f>
        <v>#REF!</v>
      </c>
      <c r="G43" s="338" t="e">
        <f>ROUND($R45*$S45,6)</f>
        <v>#REF!</v>
      </c>
      <c r="H43" s="338" t="e">
        <f>ROUND($R46*$S46,6)</f>
        <v>#REF!</v>
      </c>
      <c r="I43" s="338" t="e">
        <f>ROUND($R47*$S47,6)</f>
        <v>#REF!</v>
      </c>
      <c r="J43" s="305"/>
      <c r="M43" s="405" t="e">
        <f>IF('Cumulative Budget Request '!#REF!='Split budget (E)'!$L$1,'Cumulative Budget Request '!I42,0)</f>
        <v>#REF!</v>
      </c>
      <c r="N43" s="498" t="e">
        <f>ROUND(M43/12,2)</f>
        <v>#REF!</v>
      </c>
      <c r="O43" s="498" t="e">
        <f>IF('Cumulative Budget Request '!#REF!='Split budget (E)'!$L$1,'Cumulative Budget Request '!K42,0)</f>
        <v>#REF!</v>
      </c>
      <c r="P43" s="565" t="e">
        <f>IF('Cumulative Budget Request '!#REF!='Split budget (E)'!$L$1,'Cumulative Budget Request '!L42,0)</f>
        <v>#REF!</v>
      </c>
      <c r="Q43" s="565" t="e">
        <f>IF('Cumulative Budget Request '!#REF!='Split budget (E)'!$L$1,'Cumulative Budget Request '!M42,0)</f>
        <v>#REF!</v>
      </c>
      <c r="R43" s="495" t="e">
        <f>IF('Cumulative Budget Request '!#REF!='Split budget (E)'!$L$1,'Cumulative Budget Request '!N42,0)</f>
        <v>#REF!</v>
      </c>
      <c r="S43" s="333" t="e">
        <f>IF('Cumulative Budget Request '!#REF!='Split budget (E)'!$L$1,'Cumulative Budget Request '!O42,0)</f>
        <v>#REF!</v>
      </c>
      <c r="T43" s="253"/>
      <c r="U43" s="581">
        <f>IFERROR((E46+E47)/E45,0)</f>
        <v>0</v>
      </c>
      <c r="V43" s="581">
        <f t="shared" ref="V43:Y43" si="10">IFERROR((F46+F47)/F45,0)</f>
        <v>0</v>
      </c>
      <c r="W43" s="581">
        <f t="shared" si="10"/>
        <v>0</v>
      </c>
      <c r="X43" s="581">
        <f t="shared" si="10"/>
        <v>0</v>
      </c>
      <c r="Y43" s="581">
        <f t="shared" si="10"/>
        <v>0</v>
      </c>
    </row>
    <row r="44" spans="1:25">
      <c r="A44" s="264"/>
      <c r="C44" s="338"/>
      <c r="D44" s="318" t="s">
        <v>14</v>
      </c>
      <c r="E44" s="439" t="e">
        <f>ROUND((N43+O43)*E43*Q43,0)</f>
        <v>#REF!</v>
      </c>
      <c r="F44" s="439" t="e">
        <f>ROUND((N43+O43)*F43*Q43*Q44,0)</f>
        <v>#REF!</v>
      </c>
      <c r="G44" s="439" t="e">
        <f>ROUND((N43+O43)*G43*Q43*Q44*Q45,0)</f>
        <v>#REF!</v>
      </c>
      <c r="H44" s="439" t="e">
        <f>ROUND((N43+O43)*H43*Q43*Q44*Q45*Q46,0)</f>
        <v>#REF!</v>
      </c>
      <c r="I44" s="439" t="e">
        <f>ROUND((N43+O43)*I43*Q43*Q44*Q45*Q46*Q47,0)</f>
        <v>#REF!</v>
      </c>
      <c r="J44" s="441" t="e">
        <f>SUM(E44:I44)</f>
        <v>#REF!</v>
      </c>
      <c r="M44" s="499"/>
      <c r="N44" s="496"/>
      <c r="O44" s="496"/>
      <c r="P44" s="496"/>
      <c r="Q44" s="565" t="e">
        <f>IF('Cumulative Budget Request '!#REF!='Split budget (E)'!$L$1,'Cumulative Budget Request '!M43,0)</f>
        <v>#REF!</v>
      </c>
      <c r="R44" s="495" t="e">
        <f>IF('Cumulative Budget Request '!#REF!='Split budget (E)'!$L$1,'Cumulative Budget Request '!N43,0)</f>
        <v>#REF!</v>
      </c>
      <c r="S44" s="333" t="e">
        <f>IF('Cumulative Budget Request '!#REF!='Split budget (E)'!$L$1,'Cumulative Budget Request '!O43,0)</f>
        <v>#REF!</v>
      </c>
      <c r="T44" s="274"/>
      <c r="U44" s="582"/>
      <c r="V44" s="582"/>
      <c r="W44" s="582"/>
      <c r="X44" s="582"/>
      <c r="Y44" s="582"/>
    </row>
    <row r="45" spans="1:25">
      <c r="A45" s="264"/>
      <c r="B45" s="558"/>
      <c r="C45" s="338"/>
      <c r="D45" s="318" t="s">
        <v>29</v>
      </c>
      <c r="E45" s="438" t="e">
        <f>ROUND(E44*$Q$8,0)</f>
        <v>#REF!</v>
      </c>
      <c r="F45" s="438" t="e">
        <f>ROUND(F44*$Q$8,0)</f>
        <v>#REF!</v>
      </c>
      <c r="G45" s="438" t="e">
        <f>ROUND(G44*$Q$8,0)</f>
        <v>#REF!</v>
      </c>
      <c r="H45" s="438" t="e">
        <f>ROUND(H44*$Q$8,0)</f>
        <v>#REF!</v>
      </c>
      <c r="I45" s="438" t="e">
        <f>ROUND(I44*$Q$8,0)</f>
        <v>#REF!</v>
      </c>
      <c r="J45" s="441" t="e">
        <f>SUM(E45:I45)</f>
        <v>#REF!</v>
      </c>
      <c r="M45" s="499"/>
      <c r="N45" s="496"/>
      <c r="O45" s="496"/>
      <c r="P45" s="496"/>
      <c r="Q45" s="565" t="e">
        <f>IF('Cumulative Budget Request '!#REF!='Split budget (E)'!$L$1,'Cumulative Budget Request '!M44,0)</f>
        <v>#REF!</v>
      </c>
      <c r="R45" s="495" t="e">
        <f>IF('Cumulative Budget Request '!#REF!='Split budget (E)'!$L$1,'Cumulative Budget Request '!N44,0)</f>
        <v>#REF!</v>
      </c>
      <c r="S45" s="333" t="e">
        <f>IF('Cumulative Budget Request '!#REF!='Split budget (E)'!$L$1,'Cumulative Budget Request '!O44,0)</f>
        <v>#REF!</v>
      </c>
      <c r="T45" s="274"/>
      <c r="U45" s="581"/>
      <c r="V45" s="581"/>
      <c r="W45" s="581"/>
      <c r="X45" s="581"/>
      <c r="Y45" s="581"/>
    </row>
    <row r="46" spans="1:25" ht="15">
      <c r="A46" s="264"/>
      <c r="B46" s="558"/>
      <c r="C46" s="338"/>
      <c r="D46" s="318" t="s">
        <v>28</v>
      </c>
      <c r="E46" s="456" t="e">
        <f>ROUND($Q$9*E43,0)</f>
        <v>#REF!</v>
      </c>
      <c r="F46" s="456" t="e">
        <f>ROUND($Q$9*F43,0)</f>
        <v>#REF!</v>
      </c>
      <c r="G46" s="456" t="e">
        <f>ROUND($Q$9*G43,0)</f>
        <v>#REF!</v>
      </c>
      <c r="H46" s="456" t="e">
        <f>ROUND($Q$9*H43,0)</f>
        <v>#REF!</v>
      </c>
      <c r="I46" s="456" t="e">
        <f>ROUND($Q$9*I43,0)</f>
        <v>#REF!</v>
      </c>
      <c r="J46" s="457" t="e">
        <f>SUM(E46:I46)</f>
        <v>#REF!</v>
      </c>
      <c r="M46" s="499"/>
      <c r="N46" s="496"/>
      <c r="O46" s="496"/>
      <c r="P46" s="496"/>
      <c r="Q46" s="565" t="e">
        <f>IF('Cumulative Budget Request '!#REF!='Split budget (E)'!$L$1,'Cumulative Budget Request '!M45,0)</f>
        <v>#REF!</v>
      </c>
      <c r="R46" s="495" t="e">
        <f>IF('Cumulative Budget Request '!#REF!='Split budget (E)'!$L$1,'Cumulative Budget Request '!N45,0)</f>
        <v>#REF!</v>
      </c>
      <c r="S46" s="333" t="e">
        <f>IF('Cumulative Budget Request '!#REF!='Split budget (E)'!$L$1,'Cumulative Budget Request '!O45,0)</f>
        <v>#REF!</v>
      </c>
      <c r="T46" s="274"/>
      <c r="U46" s="581"/>
      <c r="V46" s="581"/>
      <c r="W46" s="581"/>
      <c r="X46" s="581"/>
      <c r="Y46" s="581"/>
    </row>
    <row r="47" spans="1:25">
      <c r="A47" s="264"/>
      <c r="B47" s="558"/>
      <c r="C47" s="338"/>
      <c r="D47" s="322" t="s">
        <v>157</v>
      </c>
      <c r="E47" s="458" t="e">
        <f>SUM(E45:E46)</f>
        <v>#REF!</v>
      </c>
      <c r="F47" s="458" t="e">
        <f t="shared" ref="F47:I47" si="11">SUM(F45:F46)</f>
        <v>#REF!</v>
      </c>
      <c r="G47" s="458" t="e">
        <f t="shared" si="11"/>
        <v>#REF!</v>
      </c>
      <c r="H47" s="458" t="e">
        <f t="shared" si="11"/>
        <v>#REF!</v>
      </c>
      <c r="I47" s="458" t="e">
        <f t="shared" si="11"/>
        <v>#REF!</v>
      </c>
      <c r="J47" s="459" t="e">
        <f>SUM(J45:J46)</f>
        <v>#REF!</v>
      </c>
      <c r="M47" s="499"/>
      <c r="N47" s="496"/>
      <c r="O47" s="496"/>
      <c r="P47" s="496"/>
      <c r="Q47" s="565" t="e">
        <f>IF('Cumulative Budget Request '!#REF!='Split budget (E)'!$L$1,'Cumulative Budget Request '!M46,0)</f>
        <v>#REF!</v>
      </c>
      <c r="R47" s="495" t="e">
        <f>IF('Cumulative Budget Request '!#REF!='Split budget (E)'!$L$1,'Cumulative Budget Request '!N46,0)</f>
        <v>#REF!</v>
      </c>
      <c r="S47" s="333" t="e">
        <f>IF('Cumulative Budget Request '!#REF!='Split budget (E)'!$L$1,'Cumulative Budget Request '!O46,0)</f>
        <v>#REF!</v>
      </c>
      <c r="T47" s="274"/>
      <c r="U47" s="581"/>
      <c r="V47" s="581"/>
      <c r="W47" s="581"/>
      <c r="X47" s="581"/>
      <c r="Y47" s="581"/>
    </row>
    <row r="48" spans="1:25">
      <c r="A48" s="264"/>
      <c r="B48" s="558"/>
      <c r="C48" s="338"/>
      <c r="D48" s="318"/>
      <c r="E48" s="268"/>
      <c r="F48" s="268"/>
      <c r="G48" s="268"/>
      <c r="H48" s="268"/>
      <c r="I48" s="268"/>
      <c r="J48" s="291"/>
      <c r="M48" s="499"/>
      <c r="N48" s="496"/>
      <c r="O48" s="496"/>
      <c r="P48" s="496"/>
      <c r="Q48" s="289"/>
      <c r="R48" s="496"/>
      <c r="S48" s="289"/>
      <c r="T48" s="274"/>
      <c r="U48" s="583"/>
      <c r="V48" s="584"/>
      <c r="W48" s="582"/>
      <c r="X48" s="582"/>
      <c r="Y48" s="582"/>
    </row>
    <row r="49" spans="1:25">
      <c r="A49" s="570" t="e">
        <f>IF('Cumulative Budget Request '!#REF!='Split budget (E)'!$L$1,'Cumulative Budget Request '!A48,0)</f>
        <v>#REF!</v>
      </c>
      <c r="B49" s="571" t="e">
        <f>IF('Cumulative Budget Request '!#REF!='Split budget (E)'!$L$1,'Cumulative Budget Request '!B48,0)</f>
        <v>#REF!</v>
      </c>
      <c r="C49" s="339"/>
      <c r="D49" s="337" t="s">
        <v>112</v>
      </c>
      <c r="E49" s="338" t="e">
        <f>ROUND($R49*$S49,6)</f>
        <v>#REF!</v>
      </c>
      <c r="F49" s="338" t="e">
        <f>ROUND($R50*$S50,6)</f>
        <v>#REF!</v>
      </c>
      <c r="G49" s="338" t="e">
        <f>ROUND($R51*$S51,6)</f>
        <v>#REF!</v>
      </c>
      <c r="H49" s="338" t="e">
        <f>ROUND($R52*$S52,6)</f>
        <v>#REF!</v>
      </c>
      <c r="I49" s="338" t="e">
        <f>ROUND($R53*$S53,6)</f>
        <v>#REF!</v>
      </c>
      <c r="J49" s="305"/>
      <c r="M49" s="405" t="e">
        <f>IF('Cumulative Budget Request '!#REF!='Split budget (E)'!$L$1,'Cumulative Budget Request '!I48,0)</f>
        <v>#REF!</v>
      </c>
      <c r="N49" s="498" t="e">
        <f>ROUND(M49/12,2)</f>
        <v>#REF!</v>
      </c>
      <c r="O49" s="498" t="e">
        <f>IF('Cumulative Budget Request '!#REF!='Split budget (E)'!$L$1,'Cumulative Budget Request '!K48,0)</f>
        <v>#REF!</v>
      </c>
      <c r="P49" s="565" t="e">
        <f>IF('Cumulative Budget Request '!#REF!='Split budget (E)'!$L$1,'Cumulative Budget Request '!L48,0)</f>
        <v>#REF!</v>
      </c>
      <c r="Q49" s="565" t="e">
        <f>IF('Cumulative Budget Request '!#REF!='Split budget (E)'!$L$1,'Cumulative Budget Request '!M48,0)</f>
        <v>#REF!</v>
      </c>
      <c r="R49" s="495" t="e">
        <f>IF('Cumulative Budget Request '!#REF!='Split budget (E)'!$L$1,'Cumulative Budget Request '!N48,0)</f>
        <v>#REF!</v>
      </c>
      <c r="S49" s="333" t="e">
        <f>IF('Cumulative Budget Request '!#REF!='Split budget (E)'!$L$1,'Cumulative Budget Request '!O48,0)</f>
        <v>#REF!</v>
      </c>
      <c r="T49" s="253"/>
      <c r="U49" s="581">
        <f>IFERROR((E52+E53)/E51,0)</f>
        <v>0</v>
      </c>
      <c r="V49" s="581">
        <f t="shared" ref="V49:Y49" si="12">IFERROR((F52+F53)/F51,0)</f>
        <v>0</v>
      </c>
      <c r="W49" s="581">
        <f t="shared" si="12"/>
        <v>0</v>
      </c>
      <c r="X49" s="581">
        <f t="shared" si="12"/>
        <v>0</v>
      </c>
      <c r="Y49" s="581">
        <f t="shared" si="12"/>
        <v>0</v>
      </c>
    </row>
    <row r="50" spans="1:25">
      <c r="A50" s="264"/>
      <c r="C50" s="338"/>
      <c r="D50" s="318" t="s">
        <v>14</v>
      </c>
      <c r="E50" s="439" t="e">
        <f>ROUND((N49+O49)*E49*Q49,0)</f>
        <v>#REF!</v>
      </c>
      <c r="F50" s="439" t="e">
        <f>ROUND((N49+O49)*F49*Q49*Q50,0)</f>
        <v>#REF!</v>
      </c>
      <c r="G50" s="439" t="e">
        <f>ROUND((N49+O49)*G49*Q49*Q50*Q51,0)</f>
        <v>#REF!</v>
      </c>
      <c r="H50" s="439" t="e">
        <f>ROUND((N49+O49)*H49*Q49*Q50*Q51*Q52,0)</f>
        <v>#REF!</v>
      </c>
      <c r="I50" s="439" t="e">
        <f>ROUND((N49+O49)*I49*Q49*Q50*Q51*Q52*Q53,0)</f>
        <v>#REF!</v>
      </c>
      <c r="J50" s="441" t="e">
        <f>SUM(E50:I50)</f>
        <v>#REF!</v>
      </c>
      <c r="M50" s="499"/>
      <c r="N50" s="496"/>
      <c r="O50" s="496"/>
      <c r="P50" s="496"/>
      <c r="Q50" s="565" t="e">
        <f>IF('Cumulative Budget Request '!#REF!='Split budget (E)'!$L$1,'Cumulative Budget Request '!M49,0)</f>
        <v>#REF!</v>
      </c>
      <c r="R50" s="495" t="e">
        <f>IF('Cumulative Budget Request '!#REF!='Split budget (E)'!$L$1,'Cumulative Budget Request '!N49,0)</f>
        <v>#REF!</v>
      </c>
      <c r="S50" s="333" t="e">
        <f>IF('Cumulative Budget Request '!#REF!='Split budget (E)'!$L$1,'Cumulative Budget Request '!O49,0)</f>
        <v>#REF!</v>
      </c>
      <c r="T50" s="274"/>
      <c r="U50" s="582"/>
      <c r="V50" s="582"/>
      <c r="W50" s="582"/>
      <c r="X50" s="582"/>
      <c r="Y50" s="582"/>
    </row>
    <row r="51" spans="1:25">
      <c r="A51" s="264"/>
      <c r="B51" s="558"/>
      <c r="C51" s="338"/>
      <c r="D51" s="318" t="s">
        <v>29</v>
      </c>
      <c r="E51" s="438" t="e">
        <f>ROUND(E50*$Q$8,0)</f>
        <v>#REF!</v>
      </c>
      <c r="F51" s="438" t="e">
        <f>ROUND(F50*$Q$8,0)</f>
        <v>#REF!</v>
      </c>
      <c r="G51" s="438" t="e">
        <f>ROUND(G50*$Q$8,0)</f>
        <v>#REF!</v>
      </c>
      <c r="H51" s="438" t="e">
        <f>ROUND(H50*$Q$8,0)</f>
        <v>#REF!</v>
      </c>
      <c r="I51" s="438" t="e">
        <f>ROUND(I50*$Q$8,0)</f>
        <v>#REF!</v>
      </c>
      <c r="J51" s="441" t="e">
        <f>SUM(E51:I51)</f>
        <v>#REF!</v>
      </c>
      <c r="M51" s="499"/>
      <c r="N51" s="496"/>
      <c r="O51" s="496"/>
      <c r="P51" s="496"/>
      <c r="Q51" s="565" t="e">
        <f>IF('Cumulative Budget Request '!#REF!='Split budget (E)'!$L$1,'Cumulative Budget Request '!M50,0)</f>
        <v>#REF!</v>
      </c>
      <c r="R51" s="495" t="e">
        <f>IF('Cumulative Budget Request '!#REF!='Split budget (E)'!$L$1,'Cumulative Budget Request '!N50,0)</f>
        <v>#REF!</v>
      </c>
      <c r="S51" s="333" t="e">
        <f>IF('Cumulative Budget Request '!#REF!='Split budget (E)'!$L$1,'Cumulative Budget Request '!O50,0)</f>
        <v>#REF!</v>
      </c>
      <c r="T51" s="274"/>
      <c r="U51" s="581"/>
      <c r="V51" s="581"/>
      <c r="W51" s="581"/>
      <c r="X51" s="581"/>
      <c r="Y51" s="581"/>
    </row>
    <row r="52" spans="1:25" ht="15">
      <c r="A52" s="264"/>
      <c r="B52" s="558"/>
      <c r="C52" s="338"/>
      <c r="D52" s="318" t="s">
        <v>28</v>
      </c>
      <c r="E52" s="456" t="e">
        <f>ROUND($Q$9*E49,0)</f>
        <v>#REF!</v>
      </c>
      <c r="F52" s="456" t="e">
        <f>ROUND($Q$9*F49,0)</f>
        <v>#REF!</v>
      </c>
      <c r="G52" s="456" t="e">
        <f>ROUND($Q$9*G49,0)</f>
        <v>#REF!</v>
      </c>
      <c r="H52" s="456" t="e">
        <f>ROUND($Q$9*H49,0)</f>
        <v>#REF!</v>
      </c>
      <c r="I52" s="456" t="e">
        <f>ROUND($Q$9*I49,0)</f>
        <v>#REF!</v>
      </c>
      <c r="J52" s="457" t="e">
        <f>SUM(E52:I52)</f>
        <v>#REF!</v>
      </c>
      <c r="M52" s="499"/>
      <c r="N52" s="496"/>
      <c r="O52" s="496"/>
      <c r="P52" s="496"/>
      <c r="Q52" s="565" t="e">
        <f>IF('Cumulative Budget Request '!#REF!='Split budget (E)'!$L$1,'Cumulative Budget Request '!M51,0)</f>
        <v>#REF!</v>
      </c>
      <c r="R52" s="495" t="e">
        <f>IF('Cumulative Budget Request '!#REF!='Split budget (E)'!$L$1,'Cumulative Budget Request '!N51,0)</f>
        <v>#REF!</v>
      </c>
      <c r="S52" s="333" t="e">
        <f>IF('Cumulative Budget Request '!#REF!='Split budget (E)'!$L$1,'Cumulative Budget Request '!O51,0)</f>
        <v>#REF!</v>
      </c>
      <c r="T52" s="274"/>
      <c r="U52" s="581"/>
      <c r="V52" s="581"/>
      <c r="W52" s="581"/>
      <c r="X52" s="581"/>
      <c r="Y52" s="581"/>
    </row>
    <row r="53" spans="1:25">
      <c r="A53" s="264"/>
      <c r="B53" s="558"/>
      <c r="C53" s="338"/>
      <c r="D53" s="322" t="s">
        <v>157</v>
      </c>
      <c r="E53" s="458" t="e">
        <f>SUM(E51:E52)</f>
        <v>#REF!</v>
      </c>
      <c r="F53" s="458" t="e">
        <f t="shared" ref="F53:I53" si="13">SUM(F51:F52)</f>
        <v>#REF!</v>
      </c>
      <c r="G53" s="458" t="e">
        <f t="shared" si="13"/>
        <v>#REF!</v>
      </c>
      <c r="H53" s="458" t="e">
        <f t="shared" si="13"/>
        <v>#REF!</v>
      </c>
      <c r="I53" s="458" t="e">
        <f t="shared" si="13"/>
        <v>#REF!</v>
      </c>
      <c r="J53" s="459" t="e">
        <f>SUM(J51:J52)</f>
        <v>#REF!</v>
      </c>
      <c r="M53" s="499"/>
      <c r="N53" s="496"/>
      <c r="O53" s="496"/>
      <c r="P53" s="496"/>
      <c r="Q53" s="565" t="e">
        <f>IF('Cumulative Budget Request '!#REF!='Split budget (E)'!$L$1,'Cumulative Budget Request '!M52,0)</f>
        <v>#REF!</v>
      </c>
      <c r="R53" s="495" t="e">
        <f>IF('Cumulative Budget Request '!#REF!='Split budget (E)'!$L$1,'Cumulative Budget Request '!N52,0)</f>
        <v>#REF!</v>
      </c>
      <c r="S53" s="333" t="e">
        <f>IF('Cumulative Budget Request '!#REF!='Split budget (E)'!$L$1,'Cumulative Budget Request '!O52,0)</f>
        <v>#REF!</v>
      </c>
      <c r="T53" s="274"/>
      <c r="U53" s="581"/>
      <c r="V53" s="581"/>
      <c r="W53" s="581"/>
      <c r="X53" s="581"/>
      <c r="Y53" s="581"/>
    </row>
    <row r="54" spans="1:25">
      <c r="A54" s="264"/>
      <c r="B54" s="558"/>
      <c r="C54" s="338"/>
      <c r="D54" s="318"/>
      <c r="E54" s="268"/>
      <c r="F54" s="268"/>
      <c r="G54" s="268"/>
      <c r="H54" s="268"/>
      <c r="I54" s="268"/>
      <c r="J54" s="291"/>
      <c r="M54" s="499"/>
      <c r="N54" s="496"/>
      <c r="O54" s="496"/>
      <c r="P54" s="496"/>
      <c r="Q54" s="289"/>
      <c r="R54" s="496"/>
      <c r="S54" s="289"/>
      <c r="T54" s="274"/>
      <c r="U54" s="583"/>
      <c r="V54" s="584"/>
      <c r="W54" s="582"/>
      <c r="X54" s="582"/>
      <c r="Y54" s="582"/>
    </row>
    <row r="55" spans="1:25">
      <c r="A55" s="570" t="e">
        <f>IF('Cumulative Budget Request '!#REF!='Split budget (E)'!$L$1,'Cumulative Budget Request '!A54,0)</f>
        <v>#REF!</v>
      </c>
      <c r="B55" s="571" t="e">
        <f>IF('Cumulative Budget Request '!#REF!='Split budget (E)'!$L$1,'Cumulative Budget Request '!B54,0)</f>
        <v>#REF!</v>
      </c>
      <c r="C55" s="339"/>
      <c r="D55" s="337" t="s">
        <v>112</v>
      </c>
      <c r="E55" s="338" t="e">
        <f>ROUND($R55*$S55,6)</f>
        <v>#REF!</v>
      </c>
      <c r="F55" s="338" t="e">
        <f>ROUND($R56*$S56,6)</f>
        <v>#REF!</v>
      </c>
      <c r="G55" s="338" t="e">
        <f>ROUND($R57*$S57,6)</f>
        <v>#REF!</v>
      </c>
      <c r="H55" s="338" t="e">
        <f>ROUND($R58*$S58,6)</f>
        <v>#REF!</v>
      </c>
      <c r="I55" s="338" t="e">
        <f>ROUND($R59*$S59,6)</f>
        <v>#REF!</v>
      </c>
      <c r="J55" s="305"/>
      <c r="M55" s="405" t="e">
        <f>IF('Cumulative Budget Request '!#REF!='Split budget (E)'!$L$1,'Cumulative Budget Request '!I54,0)</f>
        <v>#REF!</v>
      </c>
      <c r="N55" s="498" t="e">
        <f>ROUND(M55/12,2)</f>
        <v>#REF!</v>
      </c>
      <c r="O55" s="498" t="e">
        <f>IF('Cumulative Budget Request '!#REF!='Split budget (E)'!$L$1,'Cumulative Budget Request '!K54,0)</f>
        <v>#REF!</v>
      </c>
      <c r="P55" s="565" t="e">
        <f>IF('Cumulative Budget Request '!#REF!='Split budget (E)'!$L$1,'Cumulative Budget Request '!L54,0)</f>
        <v>#REF!</v>
      </c>
      <c r="Q55" s="565" t="e">
        <f>IF('Cumulative Budget Request '!#REF!='Split budget (E)'!$L$1,'Cumulative Budget Request '!M54,0)</f>
        <v>#REF!</v>
      </c>
      <c r="R55" s="495" t="e">
        <f>IF('Cumulative Budget Request '!#REF!='Split budget (E)'!$L$1,'Cumulative Budget Request '!N54,0)</f>
        <v>#REF!</v>
      </c>
      <c r="S55" s="333" t="e">
        <f>IF('Cumulative Budget Request '!#REF!='Split budget (E)'!$L$1,'Cumulative Budget Request '!O54,0)</f>
        <v>#REF!</v>
      </c>
      <c r="T55" s="253"/>
      <c r="U55" s="581">
        <f>IFERROR((E58+E59)/E57,0)</f>
        <v>0</v>
      </c>
      <c r="V55" s="581">
        <f t="shared" ref="V55:Y55" si="14">IFERROR((F58+F59)/F57,0)</f>
        <v>0</v>
      </c>
      <c r="W55" s="581">
        <f t="shared" si="14"/>
        <v>0</v>
      </c>
      <c r="X55" s="581">
        <f t="shared" si="14"/>
        <v>0</v>
      </c>
      <c r="Y55" s="581">
        <f t="shared" si="14"/>
        <v>0</v>
      </c>
    </row>
    <row r="56" spans="1:25">
      <c r="A56" s="264"/>
      <c r="C56" s="338"/>
      <c r="D56" s="318" t="s">
        <v>14</v>
      </c>
      <c r="E56" s="439" t="e">
        <f>ROUND((N55+O55)*E55*Q55,0)</f>
        <v>#REF!</v>
      </c>
      <c r="F56" s="439" t="e">
        <f>ROUND((N55+O55)*F55*Q55*Q56,0)</f>
        <v>#REF!</v>
      </c>
      <c r="G56" s="439" t="e">
        <f>ROUND((N55+O55)*G55*Q55*Q56*Q57,0)</f>
        <v>#REF!</v>
      </c>
      <c r="H56" s="439" t="e">
        <f>ROUND((N55+O55)*H55*Q55*Q56*Q57*Q58,0)</f>
        <v>#REF!</v>
      </c>
      <c r="I56" s="439" t="e">
        <f>ROUND((N55+O55)*I55*Q55*Q56*Q57*Q58*Q59,0)</f>
        <v>#REF!</v>
      </c>
      <c r="J56" s="441" t="e">
        <f>SUM(E56:I56)</f>
        <v>#REF!</v>
      </c>
      <c r="M56" s="499"/>
      <c r="N56" s="496"/>
      <c r="O56" s="496"/>
      <c r="P56" s="496"/>
      <c r="Q56" s="565" t="e">
        <f>IF('Cumulative Budget Request '!#REF!='Split budget (E)'!$L$1,'Cumulative Budget Request '!M55,0)</f>
        <v>#REF!</v>
      </c>
      <c r="R56" s="495" t="e">
        <f>IF('Cumulative Budget Request '!#REF!='Split budget (E)'!$L$1,'Cumulative Budget Request '!N55,0)</f>
        <v>#REF!</v>
      </c>
      <c r="S56" s="333" t="e">
        <f>IF('Cumulative Budget Request '!#REF!='Split budget (E)'!$L$1,'Cumulative Budget Request '!O55,0)</f>
        <v>#REF!</v>
      </c>
      <c r="T56" s="274"/>
      <c r="U56" s="582"/>
      <c r="V56" s="582"/>
      <c r="W56" s="582"/>
      <c r="X56" s="582"/>
      <c r="Y56" s="582"/>
    </row>
    <row r="57" spans="1:25">
      <c r="A57" s="264"/>
      <c r="C57" s="338"/>
      <c r="D57" s="318" t="s">
        <v>29</v>
      </c>
      <c r="E57" s="438" t="e">
        <f>ROUND(E56*$Q$8,0)</f>
        <v>#REF!</v>
      </c>
      <c r="F57" s="438" t="e">
        <f>ROUND(F56*$Q$8,0)</f>
        <v>#REF!</v>
      </c>
      <c r="G57" s="438" t="e">
        <f>ROUND(G56*$Q$8,0)</f>
        <v>#REF!</v>
      </c>
      <c r="H57" s="438" t="e">
        <f>ROUND(H56*$Q$8,0)</f>
        <v>#REF!</v>
      </c>
      <c r="I57" s="438" t="e">
        <f>ROUND(I56*$Q$8,0)</f>
        <v>#REF!</v>
      </c>
      <c r="J57" s="441" t="e">
        <f>SUM(E57:I57)</f>
        <v>#REF!</v>
      </c>
      <c r="M57" s="499"/>
      <c r="N57" s="496"/>
      <c r="O57" s="496"/>
      <c r="P57" s="496"/>
      <c r="Q57" s="565" t="e">
        <f>IF('Cumulative Budget Request '!#REF!='Split budget (E)'!$L$1,'Cumulative Budget Request '!M56,0)</f>
        <v>#REF!</v>
      </c>
      <c r="R57" s="495" t="e">
        <f>IF('Cumulative Budget Request '!#REF!='Split budget (E)'!$L$1,'Cumulative Budget Request '!N56,0)</f>
        <v>#REF!</v>
      </c>
      <c r="S57" s="333" t="e">
        <f>IF('Cumulative Budget Request '!#REF!='Split budget (E)'!$L$1,'Cumulative Budget Request '!O56,0)</f>
        <v>#REF!</v>
      </c>
      <c r="T57" s="274"/>
      <c r="U57" s="581"/>
      <c r="V57" s="581"/>
      <c r="W57" s="581"/>
      <c r="X57" s="581"/>
      <c r="Y57" s="581"/>
    </row>
    <row r="58" spans="1:25" ht="15">
      <c r="A58" s="264"/>
      <c r="C58" s="338"/>
      <c r="D58" s="318" t="s">
        <v>28</v>
      </c>
      <c r="E58" s="456" t="e">
        <f>ROUND($Q$9*E55,0)</f>
        <v>#REF!</v>
      </c>
      <c r="F58" s="456" t="e">
        <f>ROUND($Q$9*F55,0)</f>
        <v>#REF!</v>
      </c>
      <c r="G58" s="456" t="e">
        <f>ROUND($Q$9*G55,0)</f>
        <v>#REF!</v>
      </c>
      <c r="H58" s="456" t="e">
        <f>ROUND($Q$9*H55,0)</f>
        <v>#REF!</v>
      </c>
      <c r="I58" s="456" t="e">
        <f>ROUND($Q$9*I55,0)</f>
        <v>#REF!</v>
      </c>
      <c r="J58" s="457" t="e">
        <f>SUM(E58:I58)</f>
        <v>#REF!</v>
      </c>
      <c r="M58" s="499"/>
      <c r="N58" s="496"/>
      <c r="O58" s="496"/>
      <c r="P58" s="496"/>
      <c r="Q58" s="565" t="e">
        <f>IF('Cumulative Budget Request '!#REF!='Split budget (E)'!$L$1,'Cumulative Budget Request '!M57,0)</f>
        <v>#REF!</v>
      </c>
      <c r="R58" s="495" t="e">
        <f>IF('Cumulative Budget Request '!#REF!='Split budget (E)'!$L$1,'Cumulative Budget Request '!N57,0)</f>
        <v>#REF!</v>
      </c>
      <c r="S58" s="333" t="e">
        <f>IF('Cumulative Budget Request '!#REF!='Split budget (E)'!$L$1,'Cumulative Budget Request '!O57,0)</f>
        <v>#REF!</v>
      </c>
      <c r="T58" s="274"/>
      <c r="U58" s="582"/>
      <c r="V58" s="582"/>
      <c r="W58" s="582"/>
      <c r="X58" s="582"/>
      <c r="Y58" s="582"/>
    </row>
    <row r="59" spans="1:25">
      <c r="A59" s="264"/>
      <c r="C59" s="338"/>
      <c r="D59" s="322" t="s">
        <v>157</v>
      </c>
      <c r="E59" s="458" t="e">
        <f>SUM(E57:E58)</f>
        <v>#REF!</v>
      </c>
      <c r="F59" s="458" t="e">
        <f t="shared" ref="F59:I59" si="15">SUM(F57:F58)</f>
        <v>#REF!</v>
      </c>
      <c r="G59" s="458" t="e">
        <f t="shared" si="15"/>
        <v>#REF!</v>
      </c>
      <c r="H59" s="458" t="e">
        <f t="shared" si="15"/>
        <v>#REF!</v>
      </c>
      <c r="I59" s="458" t="e">
        <f t="shared" si="15"/>
        <v>#REF!</v>
      </c>
      <c r="J59" s="459" t="e">
        <f>SUM(J57:J58)</f>
        <v>#REF!</v>
      </c>
      <c r="M59" s="499"/>
      <c r="N59" s="496"/>
      <c r="O59" s="496"/>
      <c r="P59" s="496"/>
      <c r="Q59" s="565" t="e">
        <f>IF('Cumulative Budget Request '!#REF!='Split budget (E)'!$L$1,'Cumulative Budget Request '!M58,0)</f>
        <v>#REF!</v>
      </c>
      <c r="R59" s="495" t="e">
        <f>IF('Cumulative Budget Request '!#REF!='Split budget (E)'!$L$1,'Cumulative Budget Request '!N58,0)</f>
        <v>#REF!</v>
      </c>
      <c r="S59" s="333" t="e">
        <f>IF('Cumulative Budget Request '!#REF!='Split budget (E)'!$L$1,'Cumulative Budget Request '!O58,0)</f>
        <v>#REF!</v>
      </c>
      <c r="T59" s="274"/>
      <c r="U59" s="581"/>
      <c r="V59" s="581"/>
      <c r="W59" s="581"/>
      <c r="X59" s="581"/>
      <c r="Y59" s="581"/>
    </row>
    <row r="60" spans="1:25">
      <c r="A60" s="264"/>
      <c r="C60" s="338"/>
      <c r="D60" s="318"/>
      <c r="E60" s="268"/>
      <c r="F60" s="268"/>
      <c r="G60" s="268"/>
      <c r="H60" s="268"/>
      <c r="I60" s="268"/>
      <c r="J60" s="291"/>
      <c r="M60" s="253"/>
      <c r="N60" s="253"/>
      <c r="O60" s="253"/>
      <c r="P60" s="253"/>
      <c r="Q60" s="253"/>
      <c r="R60" s="256"/>
      <c r="S60" s="558"/>
      <c r="T60" s="274"/>
      <c r="U60" s="280"/>
      <c r="V60" s="280"/>
      <c r="W60" s="280"/>
      <c r="X60" s="280"/>
      <c r="Y60" s="280"/>
    </row>
    <row r="61" spans="1:25" ht="3.75" customHeight="1">
      <c r="A61" s="264"/>
      <c r="C61" s="259"/>
      <c r="D61" s="294"/>
      <c r="E61" s="277"/>
      <c r="F61" s="277"/>
      <c r="G61" s="277"/>
      <c r="H61" s="277"/>
      <c r="I61" s="277"/>
      <c r="J61" s="333"/>
      <c r="S61" s="267"/>
    </row>
    <row r="62" spans="1:25" ht="13.15">
      <c r="A62" s="307" t="s">
        <v>18</v>
      </c>
      <c r="B62" s="308"/>
      <c r="C62" s="308"/>
      <c r="D62" s="309"/>
      <c r="E62" s="449" t="e">
        <f>SUMIF($D$12:$D$61,"*Salary",E12:E61)</f>
        <v>#REF!</v>
      </c>
      <c r="F62" s="449" t="e">
        <f t="shared" ref="F62:I62" si="16">SUMIF($D$12:$D$61,"*Salary",F12:F61)</f>
        <v>#REF!</v>
      </c>
      <c r="G62" s="449" t="e">
        <f t="shared" si="16"/>
        <v>#REF!</v>
      </c>
      <c r="H62" s="449" t="e">
        <f t="shared" si="16"/>
        <v>#REF!</v>
      </c>
      <c r="I62" s="449" t="e">
        <f t="shared" si="16"/>
        <v>#REF!</v>
      </c>
      <c r="J62" s="441" t="e">
        <f>SUM(E62:I62)</f>
        <v>#REF!</v>
      </c>
      <c r="S62" s="558"/>
    </row>
    <row r="63" spans="1:25" ht="15">
      <c r="A63" s="307" t="s">
        <v>19</v>
      </c>
      <c r="B63" s="308"/>
      <c r="C63" s="308"/>
      <c r="D63" s="309"/>
      <c r="E63" s="451" t="e">
        <f>SUMIF(D14:D61,"*Total Fringe",E14:E61)</f>
        <v>#REF!</v>
      </c>
      <c r="F63" s="451" t="e">
        <f>SUMIF($D$14:$D$61,"*Total Fringe",F14:F61)</f>
        <v>#REF!</v>
      </c>
      <c r="G63" s="451" t="e">
        <f t="shared" ref="G63:I63" si="17">SUMIF($D$14:$D$61,"*Total Fringe",G14:G61)</f>
        <v>#REF!</v>
      </c>
      <c r="H63" s="451" t="e">
        <f t="shared" si="17"/>
        <v>#REF!</v>
      </c>
      <c r="I63" s="451" t="e">
        <f t="shared" si="17"/>
        <v>#REF!</v>
      </c>
      <c r="J63" s="457" t="e">
        <f>SUM(E63:I63)</f>
        <v>#REF!</v>
      </c>
      <c r="S63" s="558"/>
    </row>
    <row r="64" spans="1:25" ht="13.15">
      <c r="A64" s="307" t="s">
        <v>20</v>
      </c>
      <c r="B64" s="308"/>
      <c r="C64" s="308"/>
      <c r="D64" s="309"/>
      <c r="E64" s="464" t="e">
        <f>SUM(E62:E63)</f>
        <v>#REF!</v>
      </c>
      <c r="F64" s="464" t="e">
        <f t="shared" ref="F64:I64" si="18">SUM(F62:F63)</f>
        <v>#REF!</v>
      </c>
      <c r="G64" s="464" t="e">
        <f t="shared" si="18"/>
        <v>#REF!</v>
      </c>
      <c r="H64" s="464" t="e">
        <f t="shared" si="18"/>
        <v>#REF!</v>
      </c>
      <c r="I64" s="464" t="e">
        <f t="shared" si="18"/>
        <v>#REF!</v>
      </c>
      <c r="J64" s="441" t="e">
        <f>SUM(E64:I64)</f>
        <v>#REF!</v>
      </c>
    </row>
    <row r="65" spans="1:25" ht="13.15">
      <c r="A65" s="272"/>
      <c r="B65" s="555"/>
      <c r="C65" s="555"/>
      <c r="D65" s="550"/>
      <c r="E65" s="261"/>
      <c r="F65" s="261"/>
      <c r="G65" s="261"/>
      <c r="H65" s="261"/>
      <c r="I65" s="261"/>
      <c r="J65" s="303"/>
    </row>
    <row r="66" spans="1:25" ht="13.15">
      <c r="A66" s="273" t="s">
        <v>21</v>
      </c>
      <c r="B66" s="327"/>
      <c r="C66" s="327"/>
      <c r="D66" s="306"/>
      <c r="J66" s="290"/>
      <c r="M66" s="314" t="s">
        <v>109</v>
      </c>
      <c r="N66" s="550" t="s">
        <v>75</v>
      </c>
      <c r="O66" s="550"/>
      <c r="P66" s="550" t="s">
        <v>209</v>
      </c>
      <c r="Q66" s="550" t="s">
        <v>90</v>
      </c>
      <c r="R66" s="550" t="s">
        <v>17</v>
      </c>
      <c r="S66" s="550"/>
      <c r="T66" s="550" t="s">
        <v>154</v>
      </c>
      <c r="U66" s="673" t="s">
        <v>95</v>
      </c>
      <c r="V66" s="673"/>
      <c r="W66" s="673"/>
      <c r="X66" s="673"/>
      <c r="Y66" s="673"/>
    </row>
    <row r="67" spans="1:25" ht="13.15">
      <c r="A67" s="559" t="s">
        <v>59</v>
      </c>
      <c r="B67" s="559" t="s">
        <v>60</v>
      </c>
      <c r="C67" s="259"/>
      <c r="D67" s="306"/>
      <c r="E67" s="269" t="str">
        <f>E11</f>
        <v>Year 1</v>
      </c>
      <c r="F67" s="269" t="str">
        <f>F11</f>
        <v>Year 2</v>
      </c>
      <c r="G67" s="269" t="str">
        <f>G11</f>
        <v>Year 3</v>
      </c>
      <c r="H67" s="269" t="str">
        <f>H11</f>
        <v>Year 4</v>
      </c>
      <c r="I67" s="269" t="str">
        <f>I11</f>
        <v>Year 5</v>
      </c>
      <c r="J67" s="304" t="s">
        <v>1</v>
      </c>
      <c r="M67" s="554" t="s">
        <v>108</v>
      </c>
      <c r="N67" s="306" t="s">
        <v>14</v>
      </c>
      <c r="O67" s="306" t="s">
        <v>209</v>
      </c>
      <c r="P67" s="306" t="s">
        <v>81</v>
      </c>
      <c r="Q67" s="306" t="s">
        <v>91</v>
      </c>
      <c r="R67" s="306" t="s">
        <v>93</v>
      </c>
      <c r="S67" s="306" t="s">
        <v>81</v>
      </c>
      <c r="T67" s="306" t="s">
        <v>155</v>
      </c>
      <c r="U67" s="578" t="s">
        <v>30</v>
      </c>
      <c r="V67" s="579" t="s">
        <v>31</v>
      </c>
      <c r="W67" s="579" t="s">
        <v>32</v>
      </c>
      <c r="X67" s="580" t="s">
        <v>33</v>
      </c>
      <c r="Y67" s="580" t="s">
        <v>34</v>
      </c>
    </row>
    <row r="68" spans="1:25" ht="13.15">
      <c r="A68" s="570" t="e">
        <f>IF('Cumulative Budget Request '!#REF!='Split budget (E)'!$L$1,'Cumulative Budget Request '!A67,0)</f>
        <v>#REF!</v>
      </c>
      <c r="B68" s="571" t="e">
        <f>IF('Cumulative Budget Request '!#REF!='Split budget (E)'!$L$1,'Cumulative Budget Request '!B67,0)</f>
        <v>#REF!</v>
      </c>
      <c r="C68" s="327"/>
      <c r="D68" s="337" t="s">
        <v>112</v>
      </c>
      <c r="E68" s="338" t="e">
        <f>ROUND($R68*$S68*T68,6)</f>
        <v>#REF!</v>
      </c>
      <c r="F68" s="338" t="e">
        <f>ROUND($R69*$S69*T69,6)</f>
        <v>#REF!</v>
      </c>
      <c r="G68" s="338" t="e">
        <f>ROUND($R70*$S70*T70,6)</f>
        <v>#REF!</v>
      </c>
      <c r="H68" s="338" t="e">
        <f>ROUND($R71*$S71*T71,6)</f>
        <v>#REF!</v>
      </c>
      <c r="I68" s="338" t="e">
        <f>ROUND($R72*$S72*T72,6)</f>
        <v>#REF!</v>
      </c>
      <c r="J68" s="304"/>
      <c r="M68" s="405" t="e">
        <f>IF('Cumulative Budget Request '!#REF!='Split budget (E)'!$L$1,'Cumulative Budget Request '!I67,0)</f>
        <v>#REF!</v>
      </c>
      <c r="N68" s="498" t="e">
        <f>ROUND(M68/12,2)</f>
        <v>#REF!</v>
      </c>
      <c r="O68" s="498" t="e">
        <f>IF('Cumulative Budget Request '!#REF!='Split budget (E)'!$L$1,'Cumulative Budget Request '!K67,0)</f>
        <v>#REF!</v>
      </c>
      <c r="P68" s="565" t="e">
        <f>IF('Cumulative Budget Request '!#REF!='Split budget (E)'!$L$1,'Cumulative Budget Request '!L67,0)</f>
        <v>#REF!</v>
      </c>
      <c r="Q68" s="237" t="e">
        <f>IF('Cumulative Budget Request '!#REF!='Split budget (E)'!$L$1,'Cumulative Budget Request '!M67,0)</f>
        <v>#REF!</v>
      </c>
      <c r="R68" s="495" t="e">
        <f>IF('Cumulative Budget Request '!#REF!='Split budget (E)'!$L$1,'Cumulative Budget Request '!N67,0)</f>
        <v>#REF!</v>
      </c>
      <c r="S68" s="333" t="e">
        <f>IF('Cumulative Budget Request '!#REF!='Split budget (E)'!$L$1,'Cumulative Budget Request '!O67,0)</f>
        <v>#REF!</v>
      </c>
      <c r="T68" s="237" t="e">
        <f>IF('Cumulative Budget Request '!#REF!='Split budget (E)'!$L$1,'Cumulative Budget Request '!P67,0)</f>
        <v>#REF!</v>
      </c>
      <c r="U68" s="581">
        <f>IFERROR((E71+E72)/E70,0)</f>
        <v>0</v>
      </c>
      <c r="V68" s="581">
        <f t="shared" ref="V68:Y68" si="19">IFERROR((F71+F72)/F70,0)</f>
        <v>0</v>
      </c>
      <c r="W68" s="581">
        <f t="shared" si="19"/>
        <v>0</v>
      </c>
      <c r="X68" s="581">
        <f t="shared" si="19"/>
        <v>0</v>
      </c>
      <c r="Y68" s="581">
        <f t="shared" si="19"/>
        <v>0</v>
      </c>
    </row>
    <row r="69" spans="1:25" ht="13.15">
      <c r="A69" s="273"/>
      <c r="B69" s="340"/>
      <c r="C69" s="327"/>
      <c r="D69" s="337" t="s">
        <v>158</v>
      </c>
      <c r="E69" s="294" t="e">
        <f>T68</f>
        <v>#REF!</v>
      </c>
      <c r="F69" s="294" t="e">
        <f>T69</f>
        <v>#REF!</v>
      </c>
      <c r="G69" s="294" t="e">
        <f>T70</f>
        <v>#REF!</v>
      </c>
      <c r="H69" s="294" t="e">
        <f>T71</f>
        <v>#REF!</v>
      </c>
      <c r="I69" s="294" t="e">
        <f>T72</f>
        <v>#REF!</v>
      </c>
      <c r="J69" s="304"/>
      <c r="M69" s="500"/>
      <c r="N69" s="498"/>
      <c r="O69" s="496"/>
      <c r="P69" s="496"/>
      <c r="Q69" s="237" t="e">
        <f>IF('Cumulative Budget Request '!#REF!='Split budget (E)'!$L$1,'Cumulative Budget Request '!M68,0)</f>
        <v>#REF!</v>
      </c>
      <c r="R69" s="495" t="e">
        <f>IF('Cumulative Budget Request '!#REF!='Split budget (E)'!$L$1,'Cumulative Budget Request '!N68,0)</f>
        <v>#REF!</v>
      </c>
      <c r="S69" s="333" t="e">
        <f>IF('Cumulative Budget Request '!#REF!='Split budget (E)'!$L$1,'Cumulative Budget Request '!O68,0)</f>
        <v>#REF!</v>
      </c>
      <c r="T69" s="237" t="e">
        <f>IF('Cumulative Budget Request '!#REF!='Split budget (E)'!$L$1,'Cumulative Budget Request '!P68,0)</f>
        <v>#REF!</v>
      </c>
      <c r="U69" s="581"/>
      <c r="V69" s="581"/>
      <c r="W69" s="581"/>
      <c r="X69" s="581"/>
      <c r="Y69" s="581"/>
    </row>
    <row r="70" spans="1:25">
      <c r="A70" s="264"/>
      <c r="C70" s="338"/>
      <c r="D70" s="318" t="s">
        <v>14</v>
      </c>
      <c r="E70" s="439" t="e">
        <f>ROUND((N68+O68)*E68*E69*Q68,0)</f>
        <v>#REF!</v>
      </c>
      <c r="F70" s="439" t="e">
        <f>ROUND((N68+O68)*F68*F69*Q68*Q69,0)</f>
        <v>#REF!</v>
      </c>
      <c r="G70" s="439" t="e">
        <f>ROUND((N68+O68)*G68*G69*Q68*Q69*Q70,0)</f>
        <v>#REF!</v>
      </c>
      <c r="H70" s="439" t="e">
        <f>ROUND((N68+O68)*H68*H69*Q68*Q69*Q70*Q71,0)</f>
        <v>#REF!</v>
      </c>
      <c r="I70" s="439" t="e">
        <f>ROUND((N68+O68)*I68*I69*Q68*Q69*Q70*Q71*Q72,0)</f>
        <v>#REF!</v>
      </c>
      <c r="J70" s="441" t="e">
        <f>SUM(E70:I70)</f>
        <v>#REF!</v>
      </c>
      <c r="M70" s="499"/>
      <c r="N70" s="496"/>
      <c r="O70" s="496"/>
      <c r="P70" s="496"/>
      <c r="Q70" s="237" t="e">
        <f>IF('Cumulative Budget Request '!#REF!='Split budget (E)'!$L$1,'Cumulative Budget Request '!M69,0)</f>
        <v>#REF!</v>
      </c>
      <c r="R70" s="495" t="e">
        <f>IF('Cumulative Budget Request '!#REF!='Split budget (E)'!$L$1,'Cumulative Budget Request '!N69,0)</f>
        <v>#REF!</v>
      </c>
      <c r="S70" s="333" t="e">
        <f>IF('Cumulative Budget Request '!#REF!='Split budget (E)'!$L$1,'Cumulative Budget Request '!O69,0)</f>
        <v>#REF!</v>
      </c>
      <c r="T70" s="237" t="e">
        <f>IF('Cumulative Budget Request '!#REF!='Split budget (E)'!$L$1,'Cumulative Budget Request '!P69,0)</f>
        <v>#REF!</v>
      </c>
      <c r="U70" s="582"/>
      <c r="V70" s="582"/>
      <c r="W70" s="582"/>
      <c r="X70" s="582"/>
      <c r="Y70" s="582"/>
    </row>
    <row r="71" spans="1:25">
      <c r="A71" s="264"/>
      <c r="B71" s="340"/>
      <c r="C71" s="338"/>
      <c r="D71" s="318" t="s">
        <v>29</v>
      </c>
      <c r="E71" s="438" t="e">
        <f>ROUND(E70*$Q$8,0)</f>
        <v>#REF!</v>
      </c>
      <c r="F71" s="438" t="e">
        <f>ROUND(F70*$Q$8,0)</f>
        <v>#REF!</v>
      </c>
      <c r="G71" s="438" t="e">
        <f>ROUND(G70*$Q$8,0)</f>
        <v>#REF!</v>
      </c>
      <c r="H71" s="438" t="e">
        <f>ROUND(H70*$Q$8,0)</f>
        <v>#REF!</v>
      </c>
      <c r="I71" s="438" t="e">
        <f>ROUND(I70*$Q$8,0)</f>
        <v>#REF!</v>
      </c>
      <c r="J71" s="441" t="e">
        <f>SUM(E71:I71)</f>
        <v>#REF!</v>
      </c>
      <c r="M71" s="499"/>
      <c r="N71" s="496"/>
      <c r="O71" s="496"/>
      <c r="P71" s="496"/>
      <c r="Q71" s="237" t="e">
        <f>IF('Cumulative Budget Request '!#REF!='Split budget (E)'!$L$1,'Cumulative Budget Request '!M70,0)</f>
        <v>#REF!</v>
      </c>
      <c r="R71" s="495" t="e">
        <f>IF('Cumulative Budget Request '!#REF!='Split budget (E)'!$L$1,'Cumulative Budget Request '!N70,0)</f>
        <v>#REF!</v>
      </c>
      <c r="S71" s="333" t="e">
        <f>IF('Cumulative Budget Request '!#REF!='Split budget (E)'!$L$1,'Cumulative Budget Request '!O70,0)</f>
        <v>#REF!</v>
      </c>
      <c r="T71" s="237" t="e">
        <f>IF('Cumulative Budget Request '!#REF!='Split budget (E)'!$L$1,'Cumulative Budget Request '!P70,0)</f>
        <v>#REF!</v>
      </c>
      <c r="U71" s="581"/>
      <c r="V71" s="581"/>
      <c r="W71" s="581"/>
      <c r="X71" s="581"/>
      <c r="Y71" s="581"/>
    </row>
    <row r="72" spans="1:25" ht="15">
      <c r="A72" s="264"/>
      <c r="B72" s="340"/>
      <c r="C72" s="338"/>
      <c r="D72" s="318" t="s">
        <v>28</v>
      </c>
      <c r="E72" s="456" t="e">
        <f>ROUND($Q$9*E68,0)</f>
        <v>#REF!</v>
      </c>
      <c r="F72" s="456" t="e">
        <f>ROUND($Q$9*F68,0)</f>
        <v>#REF!</v>
      </c>
      <c r="G72" s="456" t="e">
        <f>ROUND($Q$9*G68,0)</f>
        <v>#REF!</v>
      </c>
      <c r="H72" s="456" t="e">
        <f>ROUND($Q$9*H68,0)</f>
        <v>#REF!</v>
      </c>
      <c r="I72" s="456" t="e">
        <f>ROUND($Q$9*I68,0)</f>
        <v>#REF!</v>
      </c>
      <c r="J72" s="457" t="e">
        <f>SUM(E72:I72)</f>
        <v>#REF!</v>
      </c>
      <c r="M72" s="499"/>
      <c r="N72" s="496"/>
      <c r="O72" s="496"/>
      <c r="P72" s="496"/>
      <c r="Q72" s="237" t="e">
        <f>IF('Cumulative Budget Request '!#REF!='Split budget (E)'!$L$1,'Cumulative Budget Request '!M71,0)</f>
        <v>#REF!</v>
      </c>
      <c r="R72" s="495" t="e">
        <f>IF('Cumulative Budget Request '!#REF!='Split budget (E)'!$L$1,'Cumulative Budget Request '!N71,0)</f>
        <v>#REF!</v>
      </c>
      <c r="S72" s="333" t="e">
        <f>IF('Cumulative Budget Request '!#REF!='Split budget (E)'!$L$1,'Cumulative Budget Request '!O71,0)</f>
        <v>#REF!</v>
      </c>
      <c r="T72" s="237" t="e">
        <f>IF('Cumulative Budget Request '!#REF!='Split budget (E)'!$L$1,'Cumulative Budget Request '!P71,0)</f>
        <v>#REF!</v>
      </c>
      <c r="U72" s="581"/>
      <c r="V72" s="581"/>
      <c r="W72" s="581"/>
      <c r="X72" s="581"/>
      <c r="Y72" s="581"/>
    </row>
    <row r="73" spans="1:25">
      <c r="A73" s="264"/>
      <c r="B73" s="340"/>
      <c r="C73" s="338"/>
      <c r="D73" s="322" t="s">
        <v>157</v>
      </c>
      <c r="E73" s="458" t="e">
        <f>SUM(E71:E72)</f>
        <v>#REF!</v>
      </c>
      <c r="F73" s="458" t="e">
        <f t="shared" ref="F73:I73" si="20">SUM(F71:F72)</f>
        <v>#REF!</v>
      </c>
      <c r="G73" s="458" t="e">
        <f t="shared" si="20"/>
        <v>#REF!</v>
      </c>
      <c r="H73" s="458" t="e">
        <f t="shared" si="20"/>
        <v>#REF!</v>
      </c>
      <c r="I73" s="458" t="e">
        <f t="shared" si="20"/>
        <v>#REF!</v>
      </c>
      <c r="J73" s="459" t="e">
        <f>SUM(J71:J72)</f>
        <v>#REF!</v>
      </c>
      <c r="M73" s="499"/>
      <c r="N73" s="496"/>
      <c r="O73" s="496"/>
      <c r="P73" s="496"/>
      <c r="Q73" s="318"/>
      <c r="R73" s="501"/>
      <c r="S73" s="321"/>
      <c r="T73" s="502"/>
      <c r="U73" s="581"/>
      <c r="V73" s="581"/>
      <c r="W73" s="581"/>
      <c r="X73" s="581"/>
      <c r="Y73" s="581"/>
    </row>
    <row r="74" spans="1:25">
      <c r="A74" s="264"/>
      <c r="B74" s="340"/>
      <c r="C74" s="338"/>
      <c r="D74" s="318"/>
      <c r="E74" s="268"/>
      <c r="F74" s="268"/>
      <c r="G74" s="268"/>
      <c r="H74" s="268"/>
      <c r="I74" s="268"/>
      <c r="J74" s="291"/>
      <c r="M74" s="499"/>
      <c r="N74" s="496"/>
      <c r="O74" s="496"/>
      <c r="P74" s="496"/>
      <c r="Q74" s="337"/>
      <c r="R74" s="496"/>
      <c r="S74" s="337"/>
      <c r="T74" s="503"/>
      <c r="U74" s="583"/>
      <c r="V74" s="584"/>
      <c r="W74" s="582"/>
      <c r="X74" s="582"/>
      <c r="Y74" s="582"/>
    </row>
    <row r="75" spans="1:25" ht="13.15">
      <c r="A75" s="570" t="e">
        <f>IF('Cumulative Budget Request '!#REF!='Split budget (E)'!$L$1,'Cumulative Budget Request '!A74,0)</f>
        <v>#REF!</v>
      </c>
      <c r="B75" s="571" t="e">
        <f>IF('Cumulative Budget Request '!#REF!='Split budget (E)'!$L$1,'Cumulative Budget Request '!B74,0)</f>
        <v>#REF!</v>
      </c>
      <c r="C75" s="259"/>
      <c r="D75" s="337" t="s">
        <v>112</v>
      </c>
      <c r="E75" s="338" t="e">
        <f>ROUND($R75*$S75*T75,6)</f>
        <v>#REF!</v>
      </c>
      <c r="F75" s="338" t="e">
        <f>ROUND($R76*$S76*T76,6)</f>
        <v>#REF!</v>
      </c>
      <c r="G75" s="338" t="e">
        <f>ROUND($R77*$S77*T77,6)</f>
        <v>#REF!</v>
      </c>
      <c r="H75" s="338" t="e">
        <f>ROUND($R78*$S78*T78,6)</f>
        <v>#REF!</v>
      </c>
      <c r="I75" s="338" t="e">
        <f>ROUND($R79*$S79*T79,6)</f>
        <v>#REF!</v>
      </c>
      <c r="J75" s="304"/>
      <c r="M75" s="405" t="e">
        <f>IF('Cumulative Budget Request '!#REF!='Split budget (E)'!$L$1,'Cumulative Budget Request '!I74,0)</f>
        <v>#REF!</v>
      </c>
      <c r="N75" s="498" t="e">
        <f>ROUND(M75/12,2)</f>
        <v>#REF!</v>
      </c>
      <c r="O75" s="498" t="e">
        <f>IF('Cumulative Budget Request '!#REF!='Split budget (E)'!$L$1,'Cumulative Budget Request '!K74,0)</f>
        <v>#REF!</v>
      </c>
      <c r="P75" s="565" t="e">
        <f>IF('Cumulative Budget Request '!#REF!='Split budget (E)'!$L$1,'Cumulative Budget Request '!L74,0)</f>
        <v>#REF!</v>
      </c>
      <c r="Q75" s="237" t="e">
        <f>IF('Cumulative Budget Request '!#REF!='Split budget (E)'!$L$1,'Cumulative Budget Request '!M74,0)</f>
        <v>#REF!</v>
      </c>
      <c r="R75" s="495" t="e">
        <f>IF('Cumulative Budget Request '!#REF!='Split budget (E)'!$L$1,'Cumulative Budget Request '!N74,0)</f>
        <v>#REF!</v>
      </c>
      <c r="S75" s="333" t="e">
        <f>IF('Cumulative Budget Request '!#REF!='Split budget (E)'!$L$1,'Cumulative Budget Request '!O74,0)</f>
        <v>#REF!</v>
      </c>
      <c r="T75" s="237" t="e">
        <f>IF('Cumulative Budget Request '!#REF!='Split budget (E)'!$L$1,'Cumulative Budget Request '!P74,0)</f>
        <v>#REF!</v>
      </c>
      <c r="U75" s="581">
        <f>IFERROR((E78+E79)/E77,0)</f>
        <v>0</v>
      </c>
      <c r="V75" s="581">
        <f t="shared" ref="V75:Y75" si="21">IFERROR((F78+F79)/F77,0)</f>
        <v>0</v>
      </c>
      <c r="W75" s="581">
        <f t="shared" si="21"/>
        <v>0</v>
      </c>
      <c r="X75" s="581">
        <f t="shared" si="21"/>
        <v>0</v>
      </c>
      <c r="Y75" s="581">
        <f t="shared" si="21"/>
        <v>0</v>
      </c>
    </row>
    <row r="76" spans="1:25" ht="13.15">
      <c r="A76" s="252"/>
      <c r="B76" s="340"/>
      <c r="C76" s="259"/>
      <c r="D76" s="337" t="s">
        <v>158</v>
      </c>
      <c r="E76" s="294" t="e">
        <f>T75</f>
        <v>#REF!</v>
      </c>
      <c r="F76" s="294" t="e">
        <f>T76</f>
        <v>#REF!</v>
      </c>
      <c r="G76" s="294" t="e">
        <f>T77</f>
        <v>#REF!</v>
      </c>
      <c r="H76" s="294" t="e">
        <f>T78</f>
        <v>#REF!</v>
      </c>
      <c r="I76" s="294" t="e">
        <f>T79</f>
        <v>#REF!</v>
      </c>
      <c r="J76" s="426"/>
      <c r="M76" s="500"/>
      <c r="N76" s="498"/>
      <c r="O76" s="496"/>
      <c r="P76" s="496"/>
      <c r="Q76" s="237" t="e">
        <f>IF('Cumulative Budget Request '!#REF!='Split budget (E)'!$L$1,'Cumulative Budget Request '!M75,0)</f>
        <v>#REF!</v>
      </c>
      <c r="R76" s="495" t="e">
        <f>IF('Cumulative Budget Request '!#REF!='Split budget (E)'!$L$1,'Cumulative Budget Request '!N75,0)</f>
        <v>#REF!</v>
      </c>
      <c r="S76" s="333" t="e">
        <f>IF('Cumulative Budget Request '!#REF!='Split budget (E)'!$L$1,'Cumulative Budget Request '!O75,0)</f>
        <v>#REF!</v>
      </c>
      <c r="T76" s="237" t="e">
        <f>IF('Cumulative Budget Request '!#REF!='Split budget (E)'!$L$1,'Cumulative Budget Request '!P75,0)</f>
        <v>#REF!</v>
      </c>
      <c r="U76" s="581"/>
      <c r="V76" s="581"/>
      <c r="W76" s="581"/>
      <c r="X76" s="581"/>
      <c r="Y76" s="581"/>
    </row>
    <row r="77" spans="1:25">
      <c r="A77" s="264"/>
      <c r="C77" s="338"/>
      <c r="D77" s="318" t="s">
        <v>14</v>
      </c>
      <c r="E77" s="439" t="e">
        <f>ROUND((N75+O75)*E75*E76*Q75,0)</f>
        <v>#REF!</v>
      </c>
      <c r="F77" s="439" t="e">
        <f>ROUND((N75+O75)*F75*F76*Q75*Q76,0)</f>
        <v>#REF!</v>
      </c>
      <c r="G77" s="439" t="e">
        <f>ROUND((N75+O75)*G75*G76*Q75*Q76*Q77,0)</f>
        <v>#REF!</v>
      </c>
      <c r="H77" s="439" t="e">
        <f>ROUND((N75+O75)*H75*H76*Q75*Q76*Q77*Q78,0)</f>
        <v>#REF!</v>
      </c>
      <c r="I77" s="439" t="e">
        <f>ROUND((N75+O75)*I75*I76*Q75*Q76*Q77*Q78*Q79,0)</f>
        <v>#REF!</v>
      </c>
      <c r="J77" s="441" t="e">
        <f>SUM(E77:I77)</f>
        <v>#REF!</v>
      </c>
      <c r="M77" s="499"/>
      <c r="N77" s="496"/>
      <c r="O77" s="496"/>
      <c r="P77" s="496"/>
      <c r="Q77" s="237" t="e">
        <f>IF('Cumulative Budget Request '!#REF!='Split budget (E)'!$L$1,'Cumulative Budget Request '!M76,0)</f>
        <v>#REF!</v>
      </c>
      <c r="R77" s="495" t="e">
        <f>IF('Cumulative Budget Request '!#REF!='Split budget (E)'!$L$1,'Cumulative Budget Request '!N76,0)</f>
        <v>#REF!</v>
      </c>
      <c r="S77" s="333" t="e">
        <f>IF('Cumulative Budget Request '!#REF!='Split budget (E)'!$L$1,'Cumulative Budget Request '!O76,0)</f>
        <v>#REF!</v>
      </c>
      <c r="T77" s="237" t="e">
        <f>IF('Cumulative Budget Request '!#REF!='Split budget (E)'!$L$1,'Cumulative Budget Request '!P76,0)</f>
        <v>#REF!</v>
      </c>
      <c r="U77" s="582"/>
      <c r="V77" s="582"/>
      <c r="W77" s="582"/>
      <c r="X77" s="582"/>
      <c r="Y77" s="582"/>
    </row>
    <row r="78" spans="1:25">
      <c r="A78" s="264"/>
      <c r="B78" s="340"/>
      <c r="C78" s="338"/>
      <c r="D78" s="318" t="s">
        <v>29</v>
      </c>
      <c r="E78" s="438" t="e">
        <f>ROUND(E77*$Q$8,0)</f>
        <v>#REF!</v>
      </c>
      <c r="F78" s="438" t="e">
        <f>ROUND(F77*$Q$8,0)</f>
        <v>#REF!</v>
      </c>
      <c r="G78" s="438" t="e">
        <f>ROUND(G77*$Q$8,0)</f>
        <v>#REF!</v>
      </c>
      <c r="H78" s="438" t="e">
        <f>ROUND(H77*$Q$8,0)</f>
        <v>#REF!</v>
      </c>
      <c r="I78" s="438" t="e">
        <f>ROUND(I77*$Q$8,0)</f>
        <v>#REF!</v>
      </c>
      <c r="J78" s="441" t="e">
        <f>SUM(E78:I78)</f>
        <v>#REF!</v>
      </c>
      <c r="M78" s="499"/>
      <c r="N78" s="496"/>
      <c r="O78" s="496"/>
      <c r="P78" s="496"/>
      <c r="Q78" s="237" t="e">
        <f>IF('Cumulative Budget Request '!#REF!='Split budget (E)'!$L$1,'Cumulative Budget Request '!M77,0)</f>
        <v>#REF!</v>
      </c>
      <c r="R78" s="495" t="e">
        <f>IF('Cumulative Budget Request '!#REF!='Split budget (E)'!$L$1,'Cumulative Budget Request '!N77,0)</f>
        <v>#REF!</v>
      </c>
      <c r="S78" s="333" t="e">
        <f>IF('Cumulative Budget Request '!#REF!='Split budget (E)'!$L$1,'Cumulative Budget Request '!O77,0)</f>
        <v>#REF!</v>
      </c>
      <c r="T78" s="237" t="e">
        <f>IF('Cumulative Budget Request '!#REF!='Split budget (E)'!$L$1,'Cumulative Budget Request '!P77,0)</f>
        <v>#REF!</v>
      </c>
      <c r="U78" s="581"/>
      <c r="V78" s="581"/>
      <c r="W78" s="581"/>
      <c r="X78" s="581"/>
      <c r="Y78" s="581"/>
    </row>
    <row r="79" spans="1:25" ht="15">
      <c r="A79" s="264"/>
      <c r="B79" s="340"/>
      <c r="C79" s="338"/>
      <c r="D79" s="318" t="s">
        <v>28</v>
      </c>
      <c r="E79" s="456" t="e">
        <f>ROUND($Q$9*E75,0)</f>
        <v>#REF!</v>
      </c>
      <c r="F79" s="456" t="e">
        <f>ROUND($Q$9*F75,0)</f>
        <v>#REF!</v>
      </c>
      <c r="G79" s="456" t="e">
        <f>ROUND($Q$9*G75,0)</f>
        <v>#REF!</v>
      </c>
      <c r="H79" s="456" t="e">
        <f>ROUND($Q$9*H75,0)</f>
        <v>#REF!</v>
      </c>
      <c r="I79" s="456" t="e">
        <f>ROUND($Q$9*I75,0)</f>
        <v>#REF!</v>
      </c>
      <c r="J79" s="457" t="e">
        <f>SUM(E79:I79)</f>
        <v>#REF!</v>
      </c>
      <c r="M79" s="499"/>
      <c r="N79" s="496"/>
      <c r="O79" s="496"/>
      <c r="P79" s="496"/>
      <c r="Q79" s="237" t="e">
        <f>IF('Cumulative Budget Request '!#REF!='Split budget (E)'!$L$1,'Cumulative Budget Request '!M78,0)</f>
        <v>#REF!</v>
      </c>
      <c r="R79" s="495" t="e">
        <f>IF('Cumulative Budget Request '!#REF!='Split budget (E)'!$L$1,'Cumulative Budget Request '!N78,0)</f>
        <v>#REF!</v>
      </c>
      <c r="S79" s="333" t="e">
        <f>IF('Cumulative Budget Request '!#REF!='Split budget (E)'!$L$1,'Cumulative Budget Request '!O78,0)</f>
        <v>#REF!</v>
      </c>
      <c r="T79" s="237" t="e">
        <f>IF('Cumulative Budget Request '!#REF!='Split budget (E)'!$L$1,'Cumulative Budget Request '!P78,0)</f>
        <v>#REF!</v>
      </c>
      <c r="U79" s="581"/>
      <c r="V79" s="581"/>
      <c r="W79" s="581"/>
      <c r="X79" s="581"/>
      <c r="Y79" s="581"/>
    </row>
    <row r="80" spans="1:25">
      <c r="A80" s="264"/>
      <c r="B80" s="340"/>
      <c r="C80" s="338"/>
      <c r="D80" s="322" t="s">
        <v>157</v>
      </c>
      <c r="E80" s="458" t="e">
        <f>SUM(E78:E79)</f>
        <v>#REF!</v>
      </c>
      <c r="F80" s="458" t="e">
        <f t="shared" ref="F80:I80" si="22">SUM(F78:F79)</f>
        <v>#REF!</v>
      </c>
      <c r="G80" s="458" t="e">
        <f t="shared" si="22"/>
        <v>#REF!</v>
      </c>
      <c r="H80" s="458" t="e">
        <f t="shared" si="22"/>
        <v>#REF!</v>
      </c>
      <c r="I80" s="458" t="e">
        <f t="shared" si="22"/>
        <v>#REF!</v>
      </c>
      <c r="J80" s="459" t="e">
        <f>SUM(J78:J79)</f>
        <v>#REF!</v>
      </c>
      <c r="M80" s="499"/>
      <c r="N80" s="496"/>
      <c r="O80" s="496"/>
      <c r="P80" s="496"/>
      <c r="Q80" s="318"/>
      <c r="R80" s="501"/>
      <c r="S80" s="321"/>
      <c r="T80" s="502"/>
      <c r="U80" s="581"/>
      <c r="V80" s="581"/>
      <c r="W80" s="581"/>
      <c r="X80" s="581"/>
      <c r="Y80" s="581"/>
    </row>
    <row r="81" spans="1:25">
      <c r="A81" s="264"/>
      <c r="B81" s="340"/>
      <c r="C81" s="338"/>
      <c r="D81" s="318"/>
      <c r="E81" s="268"/>
      <c r="F81" s="268"/>
      <c r="G81" s="268"/>
      <c r="H81" s="268"/>
      <c r="I81" s="268"/>
      <c r="J81" s="291"/>
      <c r="M81" s="499"/>
      <c r="N81" s="496"/>
      <c r="O81" s="496"/>
      <c r="P81" s="496"/>
      <c r="Q81" s="337"/>
      <c r="R81" s="496"/>
      <c r="S81" s="337"/>
      <c r="T81" s="503"/>
      <c r="U81" s="583"/>
      <c r="V81" s="584"/>
      <c r="W81" s="582"/>
      <c r="X81" s="582"/>
      <c r="Y81" s="582"/>
    </row>
    <row r="82" spans="1:25" ht="13.15">
      <c r="A82" s="570" t="e">
        <f>IF('Cumulative Budget Request '!#REF!='Split budget (E)'!$L$1,'Cumulative Budget Request '!A81,0)</f>
        <v>#REF!</v>
      </c>
      <c r="B82" s="571" t="e">
        <f>IF('Cumulative Budget Request '!#REF!='Split budget (E)'!$L$1,'Cumulative Budget Request '!B81,0)</f>
        <v>#REF!</v>
      </c>
      <c r="C82" s="259"/>
      <c r="D82" s="337" t="s">
        <v>112</v>
      </c>
      <c r="E82" s="338" t="e">
        <f>ROUND($R82*$S82*T82,6)</f>
        <v>#REF!</v>
      </c>
      <c r="F82" s="338" t="e">
        <f>ROUND($R83*$S83*T83,6)</f>
        <v>#REF!</v>
      </c>
      <c r="G82" s="338" t="e">
        <f>ROUND($R84*$S84*T84,6)</f>
        <v>#REF!</v>
      </c>
      <c r="H82" s="338" t="e">
        <f>ROUND($R85*$S85*T85,6)</f>
        <v>#REF!</v>
      </c>
      <c r="I82" s="338" t="e">
        <f>ROUND($R86*$S86*T86,6)</f>
        <v>#REF!</v>
      </c>
      <c r="J82" s="304"/>
      <c r="M82" s="405" t="e">
        <f>IF('Cumulative Budget Request '!#REF!='Split budget (E)'!$L$1,'Cumulative Budget Request '!I81,0)</f>
        <v>#REF!</v>
      </c>
      <c r="N82" s="498" t="e">
        <f>ROUND(M82/12,2)</f>
        <v>#REF!</v>
      </c>
      <c r="O82" s="498" t="e">
        <f>IF('Cumulative Budget Request '!#REF!='Split budget (E)'!$L$1,'Cumulative Budget Request '!K81,0)</f>
        <v>#REF!</v>
      </c>
      <c r="P82" s="565" t="e">
        <f>IF('Cumulative Budget Request '!#REF!='Split budget (E)'!$L$1,'Cumulative Budget Request '!L81,0)</f>
        <v>#REF!</v>
      </c>
      <c r="Q82" s="237" t="e">
        <f>IF('Cumulative Budget Request '!#REF!='Split budget (E)'!$L$1,'Cumulative Budget Request '!M81,0)</f>
        <v>#REF!</v>
      </c>
      <c r="R82" s="495" t="e">
        <f>IF('Cumulative Budget Request '!#REF!='Split budget (E)'!$L$1,'Cumulative Budget Request '!N81,0)</f>
        <v>#REF!</v>
      </c>
      <c r="S82" s="333" t="e">
        <f>IF('Cumulative Budget Request '!#REF!='Split budget (E)'!$L$1,'Cumulative Budget Request '!O81,0)</f>
        <v>#REF!</v>
      </c>
      <c r="T82" s="237" t="e">
        <f>IF('Cumulative Budget Request '!#REF!='Split budget (E)'!$L$1,'Cumulative Budget Request '!P81,0)</f>
        <v>#REF!</v>
      </c>
      <c r="U82" s="581">
        <f>IFERROR((E85+E86)/E84,0)</f>
        <v>0</v>
      </c>
      <c r="V82" s="581">
        <f t="shared" ref="V82:Y82" si="23">IFERROR((F85+F86)/F84,0)</f>
        <v>0</v>
      </c>
      <c r="W82" s="581">
        <f t="shared" si="23"/>
        <v>0</v>
      </c>
      <c r="X82" s="581">
        <f t="shared" si="23"/>
        <v>0</v>
      </c>
      <c r="Y82" s="581">
        <f t="shared" si="23"/>
        <v>0</v>
      </c>
    </row>
    <row r="83" spans="1:25" ht="13.15">
      <c r="A83" s="252"/>
      <c r="B83" s="340"/>
      <c r="C83" s="259"/>
      <c r="D83" s="337" t="s">
        <v>158</v>
      </c>
      <c r="E83" s="294" t="e">
        <f>T82</f>
        <v>#REF!</v>
      </c>
      <c r="F83" s="294" t="e">
        <f>T83</f>
        <v>#REF!</v>
      </c>
      <c r="G83" s="294" t="e">
        <f>T84</f>
        <v>#REF!</v>
      </c>
      <c r="H83" s="294" t="e">
        <f>T85</f>
        <v>#REF!</v>
      </c>
      <c r="I83" s="294" t="e">
        <f>T86</f>
        <v>#REF!</v>
      </c>
      <c r="J83" s="304"/>
      <c r="M83" s="500"/>
      <c r="N83" s="498"/>
      <c r="O83" s="496"/>
      <c r="P83" s="496"/>
      <c r="Q83" s="237" t="e">
        <f>IF('Cumulative Budget Request '!#REF!='Split budget (E)'!$L$1,'Cumulative Budget Request '!M82,0)</f>
        <v>#REF!</v>
      </c>
      <c r="R83" s="495" t="e">
        <f>IF('Cumulative Budget Request '!#REF!='Split budget (E)'!$L$1,'Cumulative Budget Request '!N82,0)</f>
        <v>#REF!</v>
      </c>
      <c r="S83" s="333" t="e">
        <f>IF('Cumulative Budget Request '!#REF!='Split budget (E)'!$L$1,'Cumulative Budget Request '!O82,0)</f>
        <v>#REF!</v>
      </c>
      <c r="T83" s="237" t="e">
        <f>IF('Cumulative Budget Request '!#REF!='Split budget (E)'!$L$1,'Cumulative Budget Request '!P82,0)</f>
        <v>#REF!</v>
      </c>
      <c r="U83" s="581"/>
      <c r="V83" s="581"/>
      <c r="W83" s="581"/>
      <c r="X83" s="581"/>
      <c r="Y83" s="581"/>
    </row>
    <row r="84" spans="1:25">
      <c r="A84" s="264"/>
      <c r="C84" s="338"/>
      <c r="D84" s="318" t="s">
        <v>14</v>
      </c>
      <c r="E84" s="439" t="e">
        <f>ROUND((N82+O82)*E82*E83*Q82,0)</f>
        <v>#REF!</v>
      </c>
      <c r="F84" s="439" t="e">
        <f>ROUND((N82+O82)*F82*F83*Q82*Q83,0)</f>
        <v>#REF!</v>
      </c>
      <c r="G84" s="439" t="e">
        <f>ROUND((N82+O82)*G82*G83*Q82*Q83*Q84,0)</f>
        <v>#REF!</v>
      </c>
      <c r="H84" s="439" t="e">
        <f>ROUND((N82+O82)*H82*H83*Q82*Q83*Q84*Q85,0)</f>
        <v>#REF!</v>
      </c>
      <c r="I84" s="439" t="e">
        <f>ROUND((N82+O82)*I82*I83*Q82*Q83*Q84*Q85*Q86,0)</f>
        <v>#REF!</v>
      </c>
      <c r="J84" s="441" t="e">
        <f>SUM(E84:I84)</f>
        <v>#REF!</v>
      </c>
      <c r="M84" s="499"/>
      <c r="N84" s="496"/>
      <c r="O84" s="496"/>
      <c r="P84" s="496"/>
      <c r="Q84" s="237" t="e">
        <f>IF('Cumulative Budget Request '!#REF!='Split budget (E)'!$L$1,'Cumulative Budget Request '!M83,0)</f>
        <v>#REF!</v>
      </c>
      <c r="R84" s="495" t="e">
        <f>IF('Cumulative Budget Request '!#REF!='Split budget (E)'!$L$1,'Cumulative Budget Request '!N83,0)</f>
        <v>#REF!</v>
      </c>
      <c r="S84" s="333" t="e">
        <f>IF('Cumulative Budget Request '!#REF!='Split budget (E)'!$L$1,'Cumulative Budget Request '!O83,0)</f>
        <v>#REF!</v>
      </c>
      <c r="T84" s="237" t="e">
        <f>IF('Cumulative Budget Request '!#REF!='Split budget (E)'!$L$1,'Cumulative Budget Request '!P83,0)</f>
        <v>#REF!</v>
      </c>
      <c r="U84" s="582"/>
      <c r="V84" s="582"/>
      <c r="W84" s="582"/>
      <c r="X84" s="582"/>
      <c r="Y84" s="582"/>
    </row>
    <row r="85" spans="1:25">
      <c r="A85" s="264"/>
      <c r="B85" s="340"/>
      <c r="C85" s="338"/>
      <c r="D85" s="318" t="s">
        <v>29</v>
      </c>
      <c r="E85" s="438" t="e">
        <f>ROUND(E84*$Q$8,0)</f>
        <v>#REF!</v>
      </c>
      <c r="F85" s="438" t="e">
        <f>ROUND(F84*$Q$8,0)</f>
        <v>#REF!</v>
      </c>
      <c r="G85" s="438" t="e">
        <f>ROUND(G84*$Q$8,0)</f>
        <v>#REF!</v>
      </c>
      <c r="H85" s="438" t="e">
        <f>ROUND(H84*$Q$8,0)</f>
        <v>#REF!</v>
      </c>
      <c r="I85" s="438" t="e">
        <f>ROUND(I84*$Q$8,0)</f>
        <v>#REF!</v>
      </c>
      <c r="J85" s="441" t="e">
        <f>SUM(E85:I85)</f>
        <v>#REF!</v>
      </c>
      <c r="M85" s="499"/>
      <c r="N85" s="496"/>
      <c r="O85" s="496"/>
      <c r="P85" s="496"/>
      <c r="Q85" s="237" t="e">
        <f>IF('Cumulative Budget Request '!#REF!='Split budget (E)'!$L$1,'Cumulative Budget Request '!M84,0)</f>
        <v>#REF!</v>
      </c>
      <c r="R85" s="495" t="e">
        <f>IF('Cumulative Budget Request '!#REF!='Split budget (E)'!$L$1,'Cumulative Budget Request '!N84,0)</f>
        <v>#REF!</v>
      </c>
      <c r="S85" s="333" t="e">
        <f>IF('Cumulative Budget Request '!#REF!='Split budget (E)'!$L$1,'Cumulative Budget Request '!O84,0)</f>
        <v>#REF!</v>
      </c>
      <c r="T85" s="237" t="e">
        <f>IF('Cumulative Budget Request '!#REF!='Split budget (E)'!$L$1,'Cumulative Budget Request '!P84,0)</f>
        <v>#REF!</v>
      </c>
      <c r="U85" s="582"/>
      <c r="V85" s="582"/>
      <c r="W85" s="582"/>
      <c r="X85" s="582"/>
      <c r="Y85" s="582"/>
    </row>
    <row r="86" spans="1:25" ht="15">
      <c r="A86" s="264"/>
      <c r="B86" s="340"/>
      <c r="C86" s="338"/>
      <c r="D86" s="318" t="s">
        <v>28</v>
      </c>
      <c r="E86" s="456" t="e">
        <f>ROUND($Q$9*E82,0)</f>
        <v>#REF!</v>
      </c>
      <c r="F86" s="456" t="e">
        <f>ROUND($Q$9*F82,0)</f>
        <v>#REF!</v>
      </c>
      <c r="G86" s="456" t="e">
        <f>ROUND($Q$9*G82,0)</f>
        <v>#REF!</v>
      </c>
      <c r="H86" s="456" t="e">
        <f>ROUND($Q$9*H82,0)</f>
        <v>#REF!</v>
      </c>
      <c r="I86" s="456" t="e">
        <f>ROUND($Q$9*I82,0)</f>
        <v>#REF!</v>
      </c>
      <c r="J86" s="457" t="e">
        <f>SUM(E86:I86)</f>
        <v>#REF!</v>
      </c>
      <c r="M86" s="499"/>
      <c r="N86" s="496"/>
      <c r="O86" s="496"/>
      <c r="P86" s="496"/>
      <c r="Q86" s="237" t="e">
        <f>IF('Cumulative Budget Request '!#REF!='Split budget (E)'!$L$1,'Cumulative Budget Request '!M85,0)</f>
        <v>#REF!</v>
      </c>
      <c r="R86" s="495" t="e">
        <f>IF('Cumulative Budget Request '!#REF!='Split budget (E)'!$L$1,'Cumulative Budget Request '!N85,0)</f>
        <v>#REF!</v>
      </c>
      <c r="S86" s="333" t="e">
        <f>IF('Cumulative Budget Request '!#REF!='Split budget (E)'!$L$1,'Cumulative Budget Request '!O85,0)</f>
        <v>#REF!</v>
      </c>
      <c r="T86" s="237" t="e">
        <f>IF('Cumulative Budget Request '!#REF!='Split budget (E)'!$L$1,'Cumulative Budget Request '!P85,0)</f>
        <v>#REF!</v>
      </c>
      <c r="U86" s="581"/>
      <c r="V86" s="581"/>
      <c r="W86" s="581"/>
      <c r="X86" s="581"/>
      <c r="Y86" s="581"/>
    </row>
    <row r="87" spans="1:25">
      <c r="A87" s="264"/>
      <c r="B87" s="340"/>
      <c r="C87" s="338"/>
      <c r="D87" s="322" t="s">
        <v>157</v>
      </c>
      <c r="E87" s="458" t="e">
        <f>SUM(E85:E86)</f>
        <v>#REF!</v>
      </c>
      <c r="F87" s="458" t="e">
        <f t="shared" ref="F87:I87" si="24">SUM(F85:F86)</f>
        <v>#REF!</v>
      </c>
      <c r="G87" s="458" t="e">
        <f t="shared" si="24"/>
        <v>#REF!</v>
      </c>
      <c r="H87" s="458" t="e">
        <f t="shared" si="24"/>
        <v>#REF!</v>
      </c>
      <c r="I87" s="458" t="e">
        <f t="shared" si="24"/>
        <v>#REF!</v>
      </c>
      <c r="J87" s="459" t="e">
        <f>SUM(J85:J86)</f>
        <v>#REF!</v>
      </c>
      <c r="M87" s="271"/>
      <c r="N87" s="290"/>
      <c r="O87" s="290"/>
      <c r="P87" s="290"/>
      <c r="Q87" s="319"/>
      <c r="R87" s="319"/>
      <c r="S87" s="319"/>
      <c r="T87" s="281"/>
      <c r="U87" s="581"/>
      <c r="V87" s="581"/>
      <c r="W87" s="581"/>
      <c r="X87" s="581"/>
      <c r="Y87" s="581"/>
    </row>
    <row r="88" spans="1:25">
      <c r="A88" s="264"/>
      <c r="B88" s="340"/>
      <c r="C88" s="338"/>
      <c r="D88" s="318"/>
      <c r="E88" s="268"/>
      <c r="F88" s="268"/>
      <c r="G88" s="268"/>
      <c r="H88" s="268"/>
      <c r="I88" s="268"/>
      <c r="J88" s="281"/>
      <c r="M88" s="271"/>
      <c r="N88" s="329"/>
      <c r="O88" s="329"/>
      <c r="P88" s="329"/>
      <c r="Q88" s="319"/>
      <c r="R88" s="319"/>
      <c r="S88" s="319"/>
      <c r="T88" s="281"/>
      <c r="U88" s="581"/>
      <c r="V88" s="581"/>
      <c r="W88" s="581"/>
      <c r="X88" s="581"/>
      <c r="Y88" s="581"/>
    </row>
    <row r="89" spans="1:25" ht="13.15">
      <c r="A89" s="264"/>
      <c r="C89" s="320"/>
      <c r="D89" s="320" t="s">
        <v>88</v>
      </c>
      <c r="E89" s="427" t="e">
        <f>SUMIF($D$67:$D$88,"*Salary",E67:E88)</f>
        <v>#REF!</v>
      </c>
      <c r="F89" s="427" t="e">
        <f>SUMIF($D$67:$D$88,"*Salary",F67:F88)</f>
        <v>#REF!</v>
      </c>
      <c r="G89" s="427" t="e">
        <f>SUMIF($D$67:$D$88,"*Salary",G67:G88)</f>
        <v>#REF!</v>
      </c>
      <c r="H89" s="427" t="e">
        <f>SUMIF($D$67:$D$88,"*Salary",H67:H88)</f>
        <v>#REF!</v>
      </c>
      <c r="I89" s="427" t="e">
        <f>SUMIF($D$67:$D$88,"*Salary",I67:I88)</f>
        <v>#REF!</v>
      </c>
      <c r="J89" s="428" t="e">
        <f>SUM(E89:I89)</f>
        <v>#REF!</v>
      </c>
      <c r="M89" s="559"/>
      <c r="N89" s="550"/>
      <c r="O89" s="550"/>
      <c r="P89" s="550"/>
      <c r="Q89" s="550"/>
      <c r="R89" s="550"/>
      <c r="S89" s="550"/>
      <c r="T89" s="281"/>
      <c r="U89" s="581"/>
      <c r="V89" s="581"/>
      <c r="W89" s="581"/>
      <c r="X89" s="581"/>
      <c r="Y89" s="581"/>
    </row>
    <row r="90" spans="1:25" ht="13.15">
      <c r="A90" s="264"/>
      <c r="C90" s="320"/>
      <c r="D90" s="320" t="s">
        <v>89</v>
      </c>
      <c r="E90" s="429" t="e">
        <f>SUMIF($D$70:$D$88,"*Total Fringe",E70:E88)</f>
        <v>#REF!</v>
      </c>
      <c r="F90" s="429" t="e">
        <f t="shared" ref="F90:I90" si="25">SUMIF($D$70:$D$88,"*Total Fringe",F70:F88)</f>
        <v>#REF!</v>
      </c>
      <c r="G90" s="429" t="e">
        <f t="shared" si="25"/>
        <v>#REF!</v>
      </c>
      <c r="H90" s="429" t="e">
        <f t="shared" si="25"/>
        <v>#REF!</v>
      </c>
      <c r="I90" s="429" t="e">
        <f t="shared" si="25"/>
        <v>#REF!</v>
      </c>
      <c r="J90" s="430" t="e">
        <f>SUM(E90:I90)</f>
        <v>#REF!</v>
      </c>
      <c r="M90" s="559"/>
      <c r="N90" s="550"/>
      <c r="O90" s="550"/>
      <c r="P90" s="550"/>
      <c r="Q90" s="550"/>
      <c r="R90" s="550"/>
      <c r="S90" s="550"/>
      <c r="T90" s="550"/>
      <c r="U90" s="673"/>
      <c r="V90" s="673"/>
      <c r="W90" s="673"/>
      <c r="X90" s="673"/>
      <c r="Y90" s="673"/>
    </row>
    <row r="91" spans="1:25" ht="13.15">
      <c r="A91" s="264"/>
      <c r="C91" s="320"/>
      <c r="D91" s="432"/>
      <c r="E91" s="316"/>
      <c r="F91" s="316"/>
      <c r="G91" s="316"/>
      <c r="H91" s="316"/>
      <c r="I91" s="316"/>
      <c r="J91" s="317"/>
      <c r="M91" s="314" t="s">
        <v>109</v>
      </c>
      <c r="N91" s="550" t="s">
        <v>75</v>
      </c>
      <c r="O91" s="550"/>
      <c r="P91" s="550" t="s">
        <v>209</v>
      </c>
      <c r="Q91" s="550" t="s">
        <v>90</v>
      </c>
      <c r="R91" s="550" t="s">
        <v>17</v>
      </c>
      <c r="S91" s="550"/>
      <c r="T91" s="550" t="s">
        <v>154</v>
      </c>
      <c r="U91" s="673" t="s">
        <v>95</v>
      </c>
      <c r="V91" s="673"/>
      <c r="W91" s="673"/>
      <c r="X91" s="673"/>
      <c r="Y91" s="673"/>
    </row>
    <row r="92" spans="1:25" ht="13.15">
      <c r="A92" s="559" t="s">
        <v>59</v>
      </c>
      <c r="B92" s="559" t="s">
        <v>60</v>
      </c>
      <c r="C92" s="320"/>
      <c r="D92" s="432"/>
      <c r="E92" s="269" t="str">
        <f>E11</f>
        <v>Year 1</v>
      </c>
      <c r="F92" s="269" t="str">
        <f>F11</f>
        <v>Year 2</v>
      </c>
      <c r="G92" s="269" t="str">
        <f>G11</f>
        <v>Year 3</v>
      </c>
      <c r="H92" s="269" t="str">
        <f>H11</f>
        <v>Year 4</v>
      </c>
      <c r="I92" s="269" t="str">
        <f>I11</f>
        <v>Year 5</v>
      </c>
      <c r="J92" s="304" t="s">
        <v>1</v>
      </c>
      <c r="M92" s="554" t="s">
        <v>108</v>
      </c>
      <c r="N92" s="306" t="s">
        <v>14</v>
      </c>
      <c r="O92" s="306" t="s">
        <v>209</v>
      </c>
      <c r="P92" s="306" t="s">
        <v>81</v>
      </c>
      <c r="Q92" s="306" t="s">
        <v>91</v>
      </c>
      <c r="R92" s="306" t="s">
        <v>93</v>
      </c>
      <c r="S92" s="306" t="s">
        <v>81</v>
      </c>
      <c r="T92" s="306" t="s">
        <v>155</v>
      </c>
      <c r="U92" s="578" t="s">
        <v>30</v>
      </c>
      <c r="V92" s="579" t="s">
        <v>31</v>
      </c>
      <c r="W92" s="579" t="s">
        <v>32</v>
      </c>
      <c r="X92" s="580" t="s">
        <v>33</v>
      </c>
      <c r="Y92" s="580" t="s">
        <v>34</v>
      </c>
    </row>
    <row r="93" spans="1:25" ht="13.15">
      <c r="A93" s="570" t="e">
        <f>IF('Cumulative Budget Request '!#REF!='Split budget (E)'!$L$1,'Cumulative Budget Request '!A92,0)</f>
        <v>#REF!</v>
      </c>
      <c r="B93" s="571" t="e">
        <f>IF('Cumulative Budget Request '!#REF!='Split budget (E)'!$L$1,'Cumulative Budget Request '!B92,0)</f>
        <v>#REF!</v>
      </c>
      <c r="C93" s="259"/>
      <c r="D93" s="337" t="s">
        <v>112</v>
      </c>
      <c r="E93" s="338" t="e">
        <f>ROUND($R93*$S93*T93,6)</f>
        <v>#REF!</v>
      </c>
      <c r="F93" s="338" t="e">
        <f>ROUND($R94*$S94*T94,6)</f>
        <v>#REF!</v>
      </c>
      <c r="G93" s="338" t="e">
        <f>ROUND($R95*$S95*T95,6)</f>
        <v>#REF!</v>
      </c>
      <c r="H93" s="338" t="e">
        <f>ROUND($R96*$S96*T96,6)</f>
        <v>#REF!</v>
      </c>
      <c r="I93" s="338" t="e">
        <f>ROUND($R97*$S97*T97,6)</f>
        <v>#REF!</v>
      </c>
      <c r="J93" s="304"/>
      <c r="K93" s="267"/>
      <c r="L93" s="267"/>
      <c r="M93" s="405" t="e">
        <f>IF('Cumulative Budget Request '!#REF!='Split budget (E)'!$L$1,'Cumulative Budget Request '!I92,0)</f>
        <v>#REF!</v>
      </c>
      <c r="N93" s="498" t="e">
        <f>ROUND(M93/12,2)</f>
        <v>#REF!</v>
      </c>
      <c r="O93" s="498" t="e">
        <f>IF('Cumulative Budget Request '!#REF!='Split budget (E)'!$L$1,'Cumulative Budget Request '!K92,0)</f>
        <v>#REF!</v>
      </c>
      <c r="P93" s="565" t="e">
        <f>IF('Cumulative Budget Request '!#REF!='Split budget (E)'!$L$1,'Cumulative Budget Request '!L92,0)</f>
        <v>#REF!</v>
      </c>
      <c r="Q93" s="237" t="e">
        <f>IF('Cumulative Budget Request '!#REF!='Split budget (E)'!$L$1,'Cumulative Budget Request '!M92,0)</f>
        <v>#REF!</v>
      </c>
      <c r="R93" s="495" t="e">
        <f>IF('Cumulative Budget Request '!#REF!='Split budget (E)'!$L$1,'Cumulative Budget Request '!N92,0)</f>
        <v>#REF!</v>
      </c>
      <c r="S93" s="333" t="e">
        <f>IF('Cumulative Budget Request '!#REF!='Split budget (E)'!$L$1,'Cumulative Budget Request '!O92,0)</f>
        <v>#REF!</v>
      </c>
      <c r="T93" s="237" t="e">
        <f>IF('Cumulative Budget Request '!#REF!='Split budget (E)'!$L$1,'Cumulative Budget Request '!P92,0)</f>
        <v>#REF!</v>
      </c>
      <c r="U93" s="581">
        <f>IFERROR((E96+E97)/E95,0)</f>
        <v>0</v>
      </c>
      <c r="V93" s="581">
        <f t="shared" ref="V93:Y93" si="26">IFERROR((F96+F97)/F95,0)</f>
        <v>0</v>
      </c>
      <c r="W93" s="581">
        <f t="shared" si="26"/>
        <v>0</v>
      </c>
      <c r="X93" s="581">
        <f t="shared" si="26"/>
        <v>0</v>
      </c>
      <c r="Y93" s="581">
        <f t="shared" si="26"/>
        <v>0</v>
      </c>
    </row>
    <row r="94" spans="1:25" ht="13.15">
      <c r="A94" s="252"/>
      <c r="B94" s="340"/>
      <c r="C94" s="259"/>
      <c r="D94" s="337" t="s">
        <v>158</v>
      </c>
      <c r="E94" s="294" t="e">
        <f>T93</f>
        <v>#REF!</v>
      </c>
      <c r="F94" s="294" t="e">
        <f>T94</f>
        <v>#REF!</v>
      </c>
      <c r="G94" s="294" t="e">
        <f>T95</f>
        <v>#REF!</v>
      </c>
      <c r="H94" s="294" t="e">
        <f>T96</f>
        <v>#REF!</v>
      </c>
      <c r="I94" s="294" t="e">
        <f>T97</f>
        <v>#REF!</v>
      </c>
      <c r="J94" s="304"/>
      <c r="K94" s="267"/>
      <c r="L94" s="267"/>
      <c r="M94" s="500"/>
      <c r="N94" s="498"/>
      <c r="O94" s="496"/>
      <c r="P94" s="496"/>
      <c r="Q94" s="237" t="e">
        <f>IF('Cumulative Budget Request '!#REF!='Split budget (E)'!$L$1,'Cumulative Budget Request '!M93,0)</f>
        <v>#REF!</v>
      </c>
      <c r="R94" s="495" t="e">
        <f>IF('Cumulative Budget Request '!#REF!='Split budget (E)'!$L$1,'Cumulative Budget Request '!N93,0)</f>
        <v>#REF!</v>
      </c>
      <c r="S94" s="333" t="e">
        <f>IF('Cumulative Budget Request '!#REF!='Split budget (E)'!$L$1,'Cumulative Budget Request '!O93,0)</f>
        <v>#REF!</v>
      </c>
      <c r="T94" s="237" t="e">
        <f>IF('Cumulative Budget Request '!#REF!='Split budget (E)'!$L$1,'Cumulative Budget Request '!P93,0)</f>
        <v>#REF!</v>
      </c>
      <c r="U94" s="581"/>
      <c r="V94" s="581"/>
      <c r="W94" s="581"/>
      <c r="X94" s="581"/>
      <c r="Y94" s="581"/>
    </row>
    <row r="95" spans="1:25">
      <c r="A95" s="264"/>
      <c r="C95" s="338"/>
      <c r="D95" s="318" t="s">
        <v>14</v>
      </c>
      <c r="E95" s="439" t="e">
        <f>ROUND((N93+O93)*E93*E94*Q93,0)</f>
        <v>#REF!</v>
      </c>
      <c r="F95" s="439" t="e">
        <f>ROUND((N93+O93)*F93*F94*Q93*Q94,0)</f>
        <v>#REF!</v>
      </c>
      <c r="G95" s="439" t="e">
        <f>ROUND((N93+O93)*G93*G94*Q93*Q94*Q95,0)</f>
        <v>#REF!</v>
      </c>
      <c r="H95" s="439" t="e">
        <f>ROUND((N93+O93)*H93*H94*Q93*Q94*Q95*Q96,0)</f>
        <v>#REF!</v>
      </c>
      <c r="I95" s="439" t="e">
        <f>ROUND((N93+O93)*I93*I94*Q93*Q94*Q95*Q96*Q97,0)</f>
        <v>#REF!</v>
      </c>
      <c r="J95" s="441" t="e">
        <f>SUM(E95:I95)</f>
        <v>#REF!</v>
      </c>
      <c r="M95" s="499"/>
      <c r="N95" s="496"/>
      <c r="O95" s="496"/>
      <c r="P95" s="496"/>
      <c r="Q95" s="237" t="e">
        <f>IF('Cumulative Budget Request '!#REF!='Split budget (E)'!$L$1,'Cumulative Budget Request '!M94,0)</f>
        <v>#REF!</v>
      </c>
      <c r="R95" s="495" t="e">
        <f>IF('Cumulative Budget Request '!#REF!='Split budget (E)'!$L$1,'Cumulative Budget Request '!N94,0)</f>
        <v>#REF!</v>
      </c>
      <c r="S95" s="333" t="e">
        <f>IF('Cumulative Budget Request '!#REF!='Split budget (E)'!$L$1,'Cumulative Budget Request '!O94,0)</f>
        <v>#REF!</v>
      </c>
      <c r="T95" s="237" t="e">
        <f>IF('Cumulative Budget Request '!#REF!='Split budget (E)'!$L$1,'Cumulative Budget Request '!P94,0)</f>
        <v>#REF!</v>
      </c>
      <c r="U95" s="581"/>
      <c r="V95" s="581"/>
      <c r="W95" s="581"/>
      <c r="X95" s="581"/>
      <c r="Y95" s="581"/>
    </row>
    <row r="96" spans="1:25">
      <c r="A96" s="264"/>
      <c r="B96" s="328"/>
      <c r="C96" s="338"/>
      <c r="D96" s="318" t="s">
        <v>29</v>
      </c>
      <c r="E96" s="438" t="e">
        <f>ROUND(E95*$Q$8,0)</f>
        <v>#REF!</v>
      </c>
      <c r="F96" s="438" t="e">
        <f>ROUND(F95*$Q$8,0)</f>
        <v>#REF!</v>
      </c>
      <c r="G96" s="438" t="e">
        <f>ROUND(G95*$Q$8,0)</f>
        <v>#REF!</v>
      </c>
      <c r="H96" s="438" t="e">
        <f>ROUND(H95*$Q$8,0)</f>
        <v>#REF!</v>
      </c>
      <c r="I96" s="438" t="e">
        <f>ROUND(I95*$Q$8,0)</f>
        <v>#REF!</v>
      </c>
      <c r="J96" s="441" t="e">
        <f>SUM(E96:I96)</f>
        <v>#REF!</v>
      </c>
      <c r="M96" s="499"/>
      <c r="N96" s="496"/>
      <c r="O96" s="496"/>
      <c r="P96" s="496"/>
      <c r="Q96" s="237" t="e">
        <f>IF('Cumulative Budget Request '!#REF!='Split budget (E)'!$L$1,'Cumulative Budget Request '!M95,0)</f>
        <v>#REF!</v>
      </c>
      <c r="R96" s="495" t="e">
        <f>IF('Cumulative Budget Request '!#REF!='Split budget (E)'!$L$1,'Cumulative Budget Request '!N95,0)</f>
        <v>#REF!</v>
      </c>
      <c r="S96" s="333" t="e">
        <f>IF('Cumulative Budget Request '!#REF!='Split budget (E)'!$L$1,'Cumulative Budget Request '!O95,0)</f>
        <v>#REF!</v>
      </c>
      <c r="T96" s="237" t="e">
        <f>IF('Cumulative Budget Request '!#REF!='Split budget (E)'!$L$1,'Cumulative Budget Request '!P95,0)</f>
        <v>#REF!</v>
      </c>
      <c r="U96" s="581"/>
      <c r="V96" s="581"/>
      <c r="W96" s="581"/>
      <c r="X96" s="581"/>
      <c r="Y96" s="581"/>
    </row>
    <row r="97" spans="1:25" ht="15">
      <c r="A97" s="264"/>
      <c r="B97" s="328"/>
      <c r="C97" s="338"/>
      <c r="D97" s="318" t="s">
        <v>28</v>
      </c>
      <c r="E97" s="456" t="e">
        <f>ROUND($Q$9*E93,0)</f>
        <v>#REF!</v>
      </c>
      <c r="F97" s="456" t="e">
        <f>ROUND($Q$9*F93,0)</f>
        <v>#REF!</v>
      </c>
      <c r="G97" s="456" t="e">
        <f>ROUND($Q$9*G93,0)</f>
        <v>#REF!</v>
      </c>
      <c r="H97" s="456" t="e">
        <f>ROUND($Q$9*H93,0)</f>
        <v>#REF!</v>
      </c>
      <c r="I97" s="456" t="e">
        <f>ROUND($Q$9*I93,0)</f>
        <v>#REF!</v>
      </c>
      <c r="J97" s="457" t="e">
        <f>SUM(E97:I97)</f>
        <v>#REF!</v>
      </c>
      <c r="M97" s="499"/>
      <c r="N97" s="496"/>
      <c r="O97" s="496"/>
      <c r="P97" s="496"/>
      <c r="Q97" s="237" t="e">
        <f>IF('Cumulative Budget Request '!#REF!='Split budget (E)'!$L$1,'Cumulative Budget Request '!M96,0)</f>
        <v>#REF!</v>
      </c>
      <c r="R97" s="495" t="e">
        <f>IF('Cumulative Budget Request '!#REF!='Split budget (E)'!$L$1,'Cumulative Budget Request '!N96,0)</f>
        <v>#REF!</v>
      </c>
      <c r="S97" s="333" t="e">
        <f>IF('Cumulative Budget Request '!#REF!='Split budget (E)'!$L$1,'Cumulative Budget Request '!O96,0)</f>
        <v>#REF!</v>
      </c>
      <c r="T97" s="237" t="e">
        <f>IF('Cumulative Budget Request '!#REF!='Split budget (E)'!$L$1,'Cumulative Budget Request '!P96,0)</f>
        <v>#REF!</v>
      </c>
      <c r="U97" s="581"/>
      <c r="V97" s="581"/>
      <c r="W97" s="581"/>
      <c r="X97" s="581"/>
      <c r="Y97" s="581"/>
    </row>
    <row r="98" spans="1:25">
      <c r="A98" s="264"/>
      <c r="B98" s="328"/>
      <c r="C98" s="338"/>
      <c r="D98" s="322" t="s">
        <v>157</v>
      </c>
      <c r="E98" s="458" t="e">
        <f>SUM(E96:E97)</f>
        <v>#REF!</v>
      </c>
      <c r="F98" s="458" t="e">
        <f t="shared" ref="F98:I98" si="27">SUM(F96:F97)</f>
        <v>#REF!</v>
      </c>
      <c r="G98" s="458" t="e">
        <f t="shared" si="27"/>
        <v>#REF!</v>
      </c>
      <c r="H98" s="458" t="e">
        <f t="shared" si="27"/>
        <v>#REF!</v>
      </c>
      <c r="I98" s="458" t="e">
        <f t="shared" si="27"/>
        <v>#REF!</v>
      </c>
      <c r="J98" s="459" t="e">
        <f>SUM(J96:J97)</f>
        <v>#REF!</v>
      </c>
      <c r="M98" s="499"/>
      <c r="N98" s="496"/>
      <c r="O98" s="496"/>
      <c r="P98" s="496"/>
      <c r="Q98" s="318"/>
      <c r="R98" s="501"/>
      <c r="S98" s="321"/>
      <c r="T98" s="502"/>
      <c r="U98" s="583"/>
      <c r="V98" s="584"/>
      <c r="W98" s="582"/>
      <c r="X98" s="582"/>
      <c r="Y98" s="582"/>
    </row>
    <row r="99" spans="1:25">
      <c r="C99" s="338"/>
      <c r="D99" s="318"/>
      <c r="E99" s="268"/>
      <c r="F99" s="268"/>
      <c r="G99" s="268"/>
      <c r="H99" s="268"/>
      <c r="I99" s="268"/>
      <c r="J99" s="291"/>
      <c r="M99" s="499"/>
      <c r="N99" s="496"/>
      <c r="O99" s="496"/>
      <c r="P99" s="496"/>
      <c r="Q99" s="337"/>
      <c r="R99" s="496"/>
      <c r="S99" s="337"/>
      <c r="T99" s="503"/>
      <c r="U99" s="585"/>
      <c r="V99" s="585"/>
      <c r="W99" s="585"/>
      <c r="X99" s="585"/>
      <c r="Y99" s="585"/>
    </row>
    <row r="100" spans="1:25" ht="13.15">
      <c r="A100" s="570" t="e">
        <f>IF('Cumulative Budget Request '!#REF!='Split budget (E)'!$L$1,'Cumulative Budget Request '!A99,0)</f>
        <v>#REF!</v>
      </c>
      <c r="B100" s="571" t="e">
        <f>IF('Cumulative Budget Request '!#REF!='Split budget (E)'!$L$1,'Cumulative Budget Request '!B99,0)</f>
        <v>#REF!</v>
      </c>
      <c r="C100" s="259"/>
      <c r="D100" s="337" t="s">
        <v>112</v>
      </c>
      <c r="E100" s="338" t="e">
        <f>ROUND($R100*$S100*T100,6)</f>
        <v>#REF!</v>
      </c>
      <c r="F100" s="338" t="e">
        <f>ROUND($R101*$S101*T101,6)</f>
        <v>#REF!</v>
      </c>
      <c r="G100" s="338" t="e">
        <f>ROUND($R102*$S102*T102,6)</f>
        <v>#REF!</v>
      </c>
      <c r="H100" s="338" t="e">
        <f>ROUND($R103*$S103*T103,6)</f>
        <v>#REF!</v>
      </c>
      <c r="I100" s="338" t="e">
        <f>ROUND($R104*$S104*T104,6)</f>
        <v>#REF!</v>
      </c>
      <c r="J100" s="304"/>
      <c r="M100" s="405" t="e">
        <f>IF('Cumulative Budget Request '!#REF!='Split budget (E)'!$L$1,'Cumulative Budget Request '!I99,0)</f>
        <v>#REF!</v>
      </c>
      <c r="N100" s="498" t="e">
        <f>ROUND(M100/12,2)</f>
        <v>#REF!</v>
      </c>
      <c r="O100" s="498" t="e">
        <f>IF('Cumulative Budget Request '!#REF!='Split budget (E)'!$L$1,'Cumulative Budget Request '!K99,0)</f>
        <v>#REF!</v>
      </c>
      <c r="P100" s="565" t="e">
        <f>IF('Cumulative Budget Request '!#REF!='Split budget (E)'!$L$1,'Cumulative Budget Request '!L99,0)</f>
        <v>#REF!</v>
      </c>
      <c r="Q100" s="237" t="e">
        <f>IF('Cumulative Budget Request '!#REF!='Split budget (E)'!$L$1,'Cumulative Budget Request '!M99,0)</f>
        <v>#REF!</v>
      </c>
      <c r="R100" s="495" t="e">
        <f>IF('Cumulative Budget Request '!#REF!='Split budget (E)'!$L$1,'Cumulative Budget Request '!N99,0)</f>
        <v>#REF!</v>
      </c>
      <c r="S100" s="333" t="e">
        <f>IF('Cumulative Budget Request '!#REF!='Split budget (E)'!$L$1,'Cumulative Budget Request '!O99,0)</f>
        <v>#REF!</v>
      </c>
      <c r="T100" s="237" t="e">
        <f>IF('Cumulative Budget Request '!#REF!='Split budget (E)'!$L$1,'Cumulative Budget Request '!P99,0)</f>
        <v>#REF!</v>
      </c>
      <c r="U100" s="581">
        <f>IFERROR((E103+E104)/E102,0)</f>
        <v>0</v>
      </c>
      <c r="V100" s="581">
        <f t="shared" ref="V100:Y100" si="28">IFERROR((F103+F104)/F102,0)</f>
        <v>0</v>
      </c>
      <c r="W100" s="581">
        <f t="shared" si="28"/>
        <v>0</v>
      </c>
      <c r="X100" s="581">
        <f t="shared" si="28"/>
        <v>0</v>
      </c>
      <c r="Y100" s="581">
        <f t="shared" si="28"/>
        <v>0</v>
      </c>
    </row>
    <row r="101" spans="1:25" ht="13.15">
      <c r="A101" s="252"/>
      <c r="B101" s="340"/>
      <c r="C101" s="259"/>
      <c r="D101" s="337" t="s">
        <v>158</v>
      </c>
      <c r="E101" s="294" t="e">
        <f>T100</f>
        <v>#REF!</v>
      </c>
      <c r="F101" s="294" t="e">
        <f>T101</f>
        <v>#REF!</v>
      </c>
      <c r="G101" s="294" t="e">
        <f>T102</f>
        <v>#REF!</v>
      </c>
      <c r="H101" s="294" t="e">
        <f>T103</f>
        <v>#REF!</v>
      </c>
      <c r="I101" s="294" t="e">
        <f>T104</f>
        <v>#REF!</v>
      </c>
      <c r="J101" s="304"/>
      <c r="M101" s="500"/>
      <c r="N101" s="498"/>
      <c r="O101" s="496"/>
      <c r="P101" s="496"/>
      <c r="Q101" s="237" t="e">
        <f>IF('Cumulative Budget Request '!#REF!='Split budget (E)'!$L$1,'Cumulative Budget Request '!M100,0)</f>
        <v>#REF!</v>
      </c>
      <c r="R101" s="495" t="e">
        <f>IF('Cumulative Budget Request '!#REF!='Split budget (E)'!$L$1,'Cumulative Budget Request '!N100,0)</f>
        <v>#REF!</v>
      </c>
      <c r="S101" s="333" t="e">
        <f>IF('Cumulative Budget Request '!#REF!='Split budget (E)'!$L$1,'Cumulative Budget Request '!O100,0)</f>
        <v>#REF!</v>
      </c>
      <c r="T101" s="237" t="e">
        <f>IF('Cumulative Budget Request '!#REF!='Split budget (E)'!$L$1,'Cumulative Budget Request '!P100,0)</f>
        <v>#REF!</v>
      </c>
      <c r="U101" s="581"/>
      <c r="V101" s="581"/>
      <c r="W101" s="581"/>
      <c r="X101" s="581"/>
      <c r="Y101" s="581"/>
    </row>
    <row r="102" spans="1:25">
      <c r="A102" s="264"/>
      <c r="B102" s="328"/>
      <c r="C102" s="338"/>
      <c r="D102" s="318" t="s">
        <v>14</v>
      </c>
      <c r="E102" s="439" t="e">
        <f>ROUND((N100+O100)*E100*E101*Q100,0)</f>
        <v>#REF!</v>
      </c>
      <c r="F102" s="439" t="e">
        <f>ROUND((N100+O100)*F100*F101*Q100*Q101,0)</f>
        <v>#REF!</v>
      </c>
      <c r="G102" s="439" t="e">
        <f>ROUND((N100+O100)*G100*G101*Q100*Q101*Q102,0)</f>
        <v>#REF!</v>
      </c>
      <c r="H102" s="439" t="e">
        <f>ROUND((N100+O100)*H100*H101*Q100*Q101*Q102*Q103,0)</f>
        <v>#REF!</v>
      </c>
      <c r="I102" s="439" t="e">
        <f>ROUND((N100+O100)*I100*I101*Q100*Q101*Q102*Q103*Q104,0)</f>
        <v>#REF!</v>
      </c>
      <c r="J102" s="441" t="e">
        <f>SUM(E102:I102)</f>
        <v>#REF!</v>
      </c>
      <c r="M102" s="499"/>
      <c r="N102" s="496"/>
      <c r="O102" s="496"/>
      <c r="P102" s="496"/>
      <c r="Q102" s="237" t="e">
        <f>IF('Cumulative Budget Request '!#REF!='Split budget (E)'!$L$1,'Cumulative Budget Request '!M101,0)</f>
        <v>#REF!</v>
      </c>
      <c r="R102" s="495" t="e">
        <f>IF('Cumulative Budget Request '!#REF!='Split budget (E)'!$L$1,'Cumulative Budget Request '!N101,0)</f>
        <v>#REF!</v>
      </c>
      <c r="S102" s="333" t="e">
        <f>IF('Cumulative Budget Request '!#REF!='Split budget (E)'!$L$1,'Cumulative Budget Request '!O101,0)</f>
        <v>#REF!</v>
      </c>
      <c r="T102" s="237" t="e">
        <f>IF('Cumulative Budget Request '!#REF!='Split budget (E)'!$L$1,'Cumulative Budget Request '!P101,0)</f>
        <v>#REF!</v>
      </c>
      <c r="U102" s="581"/>
      <c r="V102" s="581"/>
      <c r="W102" s="581"/>
      <c r="X102" s="581"/>
      <c r="Y102" s="581"/>
    </row>
    <row r="103" spans="1:25">
      <c r="A103" s="264"/>
      <c r="B103" s="328"/>
      <c r="C103" s="338"/>
      <c r="D103" s="318" t="s">
        <v>29</v>
      </c>
      <c r="E103" s="438" t="e">
        <f>ROUND(E102*$Q$8,0)</f>
        <v>#REF!</v>
      </c>
      <c r="F103" s="438" t="e">
        <f>ROUND(F102*$Q$8,0)</f>
        <v>#REF!</v>
      </c>
      <c r="G103" s="438" t="e">
        <f>ROUND(G102*$Q$8,0)</f>
        <v>#REF!</v>
      </c>
      <c r="H103" s="438" t="e">
        <f>ROUND(H102*$Q$8,0)</f>
        <v>#REF!</v>
      </c>
      <c r="I103" s="438" t="e">
        <f>ROUND(I102*$Q$8,0)</f>
        <v>#REF!</v>
      </c>
      <c r="J103" s="441" t="e">
        <f>SUM(E103:I103)</f>
        <v>#REF!</v>
      </c>
      <c r="M103" s="499"/>
      <c r="N103" s="496"/>
      <c r="O103" s="496"/>
      <c r="P103" s="496"/>
      <c r="Q103" s="237" t="e">
        <f>IF('Cumulative Budget Request '!#REF!='Split budget (E)'!$L$1,'Cumulative Budget Request '!M102,0)</f>
        <v>#REF!</v>
      </c>
      <c r="R103" s="495" t="e">
        <f>IF('Cumulative Budget Request '!#REF!='Split budget (E)'!$L$1,'Cumulative Budget Request '!N102,0)</f>
        <v>#REF!</v>
      </c>
      <c r="S103" s="333" t="e">
        <f>IF('Cumulative Budget Request '!#REF!='Split budget (E)'!$L$1,'Cumulative Budget Request '!O102,0)</f>
        <v>#REF!</v>
      </c>
      <c r="T103" s="237" t="e">
        <f>IF('Cumulative Budget Request '!#REF!='Split budget (E)'!$L$1,'Cumulative Budget Request '!P102,0)</f>
        <v>#REF!</v>
      </c>
      <c r="U103" s="581"/>
      <c r="V103" s="581"/>
      <c r="W103" s="581"/>
      <c r="X103" s="581"/>
      <c r="Y103" s="581"/>
    </row>
    <row r="104" spans="1:25" ht="15">
      <c r="A104" s="264"/>
      <c r="B104" s="328"/>
      <c r="C104" s="338"/>
      <c r="D104" s="318" t="s">
        <v>28</v>
      </c>
      <c r="E104" s="456" t="e">
        <f>ROUND($Q$9*E100,0)</f>
        <v>#REF!</v>
      </c>
      <c r="F104" s="456" t="e">
        <f>ROUND($Q$9*F100,0)</f>
        <v>#REF!</v>
      </c>
      <c r="G104" s="456" t="e">
        <f>ROUND($Q$9*G100,0)</f>
        <v>#REF!</v>
      </c>
      <c r="H104" s="456" t="e">
        <f>ROUND($Q$9*H100,0)</f>
        <v>#REF!</v>
      </c>
      <c r="I104" s="456" t="e">
        <f>ROUND($Q$9*I100,0)</f>
        <v>#REF!</v>
      </c>
      <c r="J104" s="457" t="e">
        <f>SUM(E104:I104)</f>
        <v>#REF!</v>
      </c>
      <c r="M104" s="499"/>
      <c r="N104" s="496"/>
      <c r="O104" s="496"/>
      <c r="P104" s="496"/>
      <c r="Q104" s="237" t="e">
        <f>IF('Cumulative Budget Request '!#REF!='Split budget (E)'!$L$1,'Cumulative Budget Request '!M103,0)</f>
        <v>#REF!</v>
      </c>
      <c r="R104" s="495" t="e">
        <f>IF('Cumulative Budget Request '!#REF!='Split budget (E)'!$L$1,'Cumulative Budget Request '!N103,0)</f>
        <v>#REF!</v>
      </c>
      <c r="S104" s="333" t="e">
        <f>IF('Cumulative Budget Request '!#REF!='Split budget (E)'!$L$1,'Cumulative Budget Request '!O103,0)</f>
        <v>#REF!</v>
      </c>
      <c r="T104" s="237" t="e">
        <f>IF('Cumulative Budget Request '!#REF!='Split budget (E)'!$L$1,'Cumulative Budget Request '!P103,0)</f>
        <v>#REF!</v>
      </c>
      <c r="U104" s="581"/>
      <c r="V104" s="581"/>
      <c r="W104" s="581"/>
      <c r="X104" s="581"/>
      <c r="Y104" s="581"/>
    </row>
    <row r="105" spans="1:25">
      <c r="A105" s="264"/>
      <c r="B105" s="328"/>
      <c r="C105" s="338"/>
      <c r="D105" s="322" t="s">
        <v>157</v>
      </c>
      <c r="E105" s="458" t="e">
        <f>SUM(E103:E104)</f>
        <v>#REF!</v>
      </c>
      <c r="F105" s="458" t="e">
        <f t="shared" ref="F105:I105" si="29">SUM(F103:F104)</f>
        <v>#REF!</v>
      </c>
      <c r="G105" s="458" t="e">
        <f t="shared" si="29"/>
        <v>#REF!</v>
      </c>
      <c r="H105" s="458" t="e">
        <f t="shared" si="29"/>
        <v>#REF!</v>
      </c>
      <c r="I105" s="458" t="e">
        <f t="shared" si="29"/>
        <v>#REF!</v>
      </c>
      <c r="J105" s="459" t="e">
        <f>SUM(J103:J104)</f>
        <v>#REF!</v>
      </c>
      <c r="M105" s="499"/>
      <c r="N105" s="496"/>
      <c r="O105" s="496"/>
      <c r="P105" s="496"/>
      <c r="Q105" s="318"/>
      <c r="R105" s="501"/>
      <c r="S105" s="321"/>
      <c r="T105" s="502"/>
      <c r="U105" s="583"/>
      <c r="V105" s="584"/>
      <c r="W105" s="582"/>
      <c r="X105" s="582"/>
      <c r="Y105" s="582"/>
    </row>
    <row r="106" spans="1:25">
      <c r="A106" s="264"/>
      <c r="B106" s="328"/>
      <c r="C106" s="338"/>
      <c r="D106" s="318"/>
      <c r="E106" s="268"/>
      <c r="F106" s="268"/>
      <c r="G106" s="268"/>
      <c r="H106" s="268"/>
      <c r="I106" s="268"/>
      <c r="J106" s="291"/>
      <c r="M106" s="499"/>
      <c r="N106" s="496"/>
      <c r="O106" s="496"/>
      <c r="P106" s="496"/>
      <c r="Q106" s="337"/>
      <c r="R106" s="496"/>
      <c r="S106" s="337"/>
      <c r="T106" s="503"/>
      <c r="U106" s="585"/>
      <c r="V106" s="585"/>
      <c r="W106" s="585"/>
      <c r="X106" s="585"/>
      <c r="Y106" s="585"/>
    </row>
    <row r="107" spans="1:25" ht="13.15">
      <c r="A107" s="570" t="e">
        <f>IF('Cumulative Budget Request '!#REF!='Split budget (E)'!$L$1,'Cumulative Budget Request '!A106,0)</f>
        <v>#REF!</v>
      </c>
      <c r="B107" s="571" t="e">
        <f>IF('Cumulative Budget Request '!#REF!='Split budget (E)'!$L$1,'Cumulative Budget Request '!B106,0)</f>
        <v>#REF!</v>
      </c>
      <c r="C107" s="259"/>
      <c r="D107" s="337" t="s">
        <v>112</v>
      </c>
      <c r="E107" s="338" t="e">
        <f>ROUND($R107*$S107*T107,6)</f>
        <v>#REF!</v>
      </c>
      <c r="F107" s="338" t="e">
        <f>ROUND($R108*$S108*T108,6)</f>
        <v>#REF!</v>
      </c>
      <c r="G107" s="338" t="e">
        <f>ROUND($R109*$S109*T109,6)</f>
        <v>#REF!</v>
      </c>
      <c r="H107" s="338" t="e">
        <f>ROUND($R110*$S110*T110,6)</f>
        <v>#REF!</v>
      </c>
      <c r="I107" s="338" t="e">
        <f>ROUND($R111*$S111*T111,6)</f>
        <v>#REF!</v>
      </c>
      <c r="J107" s="304"/>
      <c r="M107" s="405" t="e">
        <f>IF('Cumulative Budget Request '!#REF!='Split budget (E)'!$L$1,'Cumulative Budget Request '!I106,0)</f>
        <v>#REF!</v>
      </c>
      <c r="N107" s="498" t="e">
        <f>ROUND(M107/12,2)</f>
        <v>#REF!</v>
      </c>
      <c r="O107" s="498" t="e">
        <f>IF('Cumulative Budget Request '!#REF!='Split budget (E)'!$L$1,'Cumulative Budget Request '!K106,0)</f>
        <v>#REF!</v>
      </c>
      <c r="P107" s="565" t="e">
        <f>IF('Cumulative Budget Request '!#REF!='Split budget (E)'!$L$1,'Cumulative Budget Request '!L106,0)</f>
        <v>#REF!</v>
      </c>
      <c r="Q107" s="237" t="e">
        <f>IF('Cumulative Budget Request '!#REF!='Split budget (E)'!$L$1,'Cumulative Budget Request '!M106,0)</f>
        <v>#REF!</v>
      </c>
      <c r="R107" s="495" t="e">
        <f>IF('Cumulative Budget Request '!#REF!='Split budget (E)'!$L$1,'Cumulative Budget Request '!N106,0)</f>
        <v>#REF!</v>
      </c>
      <c r="S107" s="333" t="e">
        <f>IF('Cumulative Budget Request '!#REF!='Split budget (E)'!$L$1,'Cumulative Budget Request '!O106,0)</f>
        <v>#REF!</v>
      </c>
      <c r="T107" s="237" t="e">
        <f>IF('Cumulative Budget Request '!#REF!='Split budget (E)'!$L$1,'Cumulative Budget Request '!P106,0)</f>
        <v>#REF!</v>
      </c>
      <c r="U107" s="581">
        <f>IFERROR((E110+E111)/E109,0)</f>
        <v>0</v>
      </c>
      <c r="V107" s="581">
        <f t="shared" ref="V107:Y107" si="30">IFERROR((F110+F111)/F109,0)</f>
        <v>0</v>
      </c>
      <c r="W107" s="581">
        <f t="shared" si="30"/>
        <v>0</v>
      </c>
      <c r="X107" s="581">
        <f t="shared" si="30"/>
        <v>0</v>
      </c>
      <c r="Y107" s="581">
        <f t="shared" si="30"/>
        <v>0</v>
      </c>
    </row>
    <row r="108" spans="1:25" ht="13.15">
      <c r="A108" s="252"/>
      <c r="B108" s="340"/>
      <c r="C108" s="259"/>
      <c r="D108" s="337" t="s">
        <v>158</v>
      </c>
      <c r="E108" s="294" t="e">
        <f>T107</f>
        <v>#REF!</v>
      </c>
      <c r="F108" s="294" t="e">
        <f>T108</f>
        <v>#REF!</v>
      </c>
      <c r="G108" s="294" t="e">
        <f>T109</f>
        <v>#REF!</v>
      </c>
      <c r="H108" s="294" t="e">
        <f>T110</f>
        <v>#REF!</v>
      </c>
      <c r="I108" s="294" t="e">
        <f>T111</f>
        <v>#REF!</v>
      </c>
      <c r="J108" s="304"/>
      <c r="M108" s="500"/>
      <c r="N108" s="498"/>
      <c r="O108" s="496"/>
      <c r="P108" s="496"/>
      <c r="Q108" s="237" t="e">
        <f>IF('Cumulative Budget Request '!#REF!='Split budget (E)'!$L$1,'Cumulative Budget Request '!M107,0)</f>
        <v>#REF!</v>
      </c>
      <c r="R108" s="495" t="e">
        <f>IF('Cumulative Budget Request '!#REF!='Split budget (E)'!$L$1,'Cumulative Budget Request '!N107,0)</f>
        <v>#REF!</v>
      </c>
      <c r="S108" s="333" t="e">
        <f>IF('Cumulative Budget Request '!#REF!='Split budget (E)'!$L$1,'Cumulative Budget Request '!O107,0)</f>
        <v>#REF!</v>
      </c>
      <c r="T108" s="237" t="e">
        <f>IF('Cumulative Budget Request '!#REF!='Split budget (E)'!$L$1,'Cumulative Budget Request '!P107,0)</f>
        <v>#REF!</v>
      </c>
      <c r="U108" s="581"/>
      <c r="V108" s="581"/>
      <c r="W108" s="581"/>
      <c r="X108" s="581"/>
      <c r="Y108" s="581"/>
    </row>
    <row r="109" spans="1:25">
      <c r="A109" s="264"/>
      <c r="B109" s="328"/>
      <c r="C109" s="338"/>
      <c r="D109" s="318" t="s">
        <v>14</v>
      </c>
      <c r="E109" s="439" t="e">
        <f>ROUND((N107+O107)*E107*E108*Q107,0)</f>
        <v>#REF!</v>
      </c>
      <c r="F109" s="439" t="e">
        <f>ROUND((N107+O107)*F107*F108*Q107*Q108,0)</f>
        <v>#REF!</v>
      </c>
      <c r="G109" s="439" t="e">
        <f>ROUND((N107+O107)*G107*G108*Q107*Q108*Q109,0)</f>
        <v>#REF!</v>
      </c>
      <c r="H109" s="439" t="e">
        <f>ROUND((N107+O107)*H107*H108*Q107*Q108*Q109*Q110,0)</f>
        <v>#REF!</v>
      </c>
      <c r="I109" s="439" t="e">
        <f>ROUND((N107+O107)*I107*I108*Q107*Q108*Q109*Q110*Q111,0)</f>
        <v>#REF!</v>
      </c>
      <c r="J109" s="441" t="e">
        <f>SUM(E109:I109)</f>
        <v>#REF!</v>
      </c>
      <c r="M109" s="499"/>
      <c r="N109" s="496"/>
      <c r="O109" s="496"/>
      <c r="P109" s="496"/>
      <c r="Q109" s="237" t="e">
        <f>IF('Cumulative Budget Request '!#REF!='Split budget (E)'!$L$1,'Cumulative Budget Request '!M108,0)</f>
        <v>#REF!</v>
      </c>
      <c r="R109" s="495" t="e">
        <f>IF('Cumulative Budget Request '!#REF!='Split budget (E)'!$L$1,'Cumulative Budget Request '!N108,0)</f>
        <v>#REF!</v>
      </c>
      <c r="S109" s="333" t="e">
        <f>IF('Cumulative Budget Request '!#REF!='Split budget (E)'!$L$1,'Cumulative Budget Request '!O108,0)</f>
        <v>#REF!</v>
      </c>
      <c r="T109" s="237" t="e">
        <f>IF('Cumulative Budget Request '!#REF!='Split budget (E)'!$L$1,'Cumulative Budget Request '!P108,0)</f>
        <v>#REF!</v>
      </c>
      <c r="U109" s="582"/>
      <c r="V109" s="582"/>
      <c r="W109" s="582"/>
      <c r="X109" s="582"/>
      <c r="Y109" s="582"/>
    </row>
    <row r="110" spans="1:25">
      <c r="A110" s="264"/>
      <c r="B110" s="328"/>
      <c r="C110" s="338"/>
      <c r="D110" s="318" t="s">
        <v>29</v>
      </c>
      <c r="E110" s="438" t="e">
        <f>ROUND(E109*$Q$8,0)</f>
        <v>#REF!</v>
      </c>
      <c r="F110" s="438" t="e">
        <f>ROUND(F109*$Q$8,0)</f>
        <v>#REF!</v>
      </c>
      <c r="G110" s="438" t="e">
        <f>ROUND(G109*$Q$8,0)</f>
        <v>#REF!</v>
      </c>
      <c r="H110" s="438" t="e">
        <f>ROUND(H109*$Q$8,0)</f>
        <v>#REF!</v>
      </c>
      <c r="I110" s="438" t="e">
        <f>ROUND(I109*$Q$8,0)</f>
        <v>#REF!</v>
      </c>
      <c r="J110" s="441" t="e">
        <f>SUM(E110:I110)</f>
        <v>#REF!</v>
      </c>
      <c r="M110" s="499"/>
      <c r="N110" s="496"/>
      <c r="O110" s="496"/>
      <c r="P110" s="496"/>
      <c r="Q110" s="237" t="e">
        <f>IF('Cumulative Budget Request '!#REF!='Split budget (E)'!$L$1,'Cumulative Budget Request '!M109,0)</f>
        <v>#REF!</v>
      </c>
      <c r="R110" s="495" t="e">
        <f>IF('Cumulative Budget Request '!#REF!='Split budget (E)'!$L$1,'Cumulative Budget Request '!N109,0)</f>
        <v>#REF!</v>
      </c>
      <c r="S110" s="333" t="e">
        <f>IF('Cumulative Budget Request '!#REF!='Split budget (E)'!$L$1,'Cumulative Budget Request '!O109,0)</f>
        <v>#REF!</v>
      </c>
      <c r="T110" s="237" t="e">
        <f>IF('Cumulative Budget Request '!#REF!='Split budget (E)'!$L$1,'Cumulative Budget Request '!P109,0)</f>
        <v>#REF!</v>
      </c>
      <c r="U110" s="582"/>
      <c r="V110" s="582"/>
      <c r="W110" s="582"/>
      <c r="X110" s="582"/>
      <c r="Y110" s="582"/>
    </row>
    <row r="111" spans="1:25" ht="15">
      <c r="A111" s="264"/>
      <c r="B111" s="328"/>
      <c r="C111" s="338"/>
      <c r="D111" s="318" t="s">
        <v>28</v>
      </c>
      <c r="E111" s="456" t="e">
        <f>ROUND($Q$9*E107,0)</f>
        <v>#REF!</v>
      </c>
      <c r="F111" s="456" t="e">
        <f>ROUND($Q$9*F107,0)</f>
        <v>#REF!</v>
      </c>
      <c r="G111" s="456" t="e">
        <f>ROUND($Q$9*G107,0)</f>
        <v>#REF!</v>
      </c>
      <c r="H111" s="456" t="e">
        <f>ROUND($Q$9*H107,0)</f>
        <v>#REF!</v>
      </c>
      <c r="I111" s="456" t="e">
        <f>ROUND($Q$9*I107,0)</f>
        <v>#REF!</v>
      </c>
      <c r="J111" s="457" t="e">
        <f>SUM(E111:I111)</f>
        <v>#REF!</v>
      </c>
      <c r="M111" s="499"/>
      <c r="N111" s="496"/>
      <c r="O111" s="496"/>
      <c r="P111" s="496"/>
      <c r="Q111" s="237" t="e">
        <f>IF('Cumulative Budget Request '!#REF!='Split budget (E)'!$L$1,'Cumulative Budget Request '!M110,0)</f>
        <v>#REF!</v>
      </c>
      <c r="R111" s="495" t="e">
        <f>IF('Cumulative Budget Request '!#REF!='Split budget (E)'!$L$1,'Cumulative Budget Request '!N110,0)</f>
        <v>#REF!</v>
      </c>
      <c r="S111" s="333" t="e">
        <f>IF('Cumulative Budget Request '!#REF!='Split budget (E)'!$L$1,'Cumulative Budget Request '!O110,0)</f>
        <v>#REF!</v>
      </c>
      <c r="T111" s="237" t="e">
        <f>IF('Cumulative Budget Request '!#REF!='Split budget (E)'!$L$1,'Cumulative Budget Request '!P110,0)</f>
        <v>#REF!</v>
      </c>
      <c r="U111" s="581"/>
      <c r="V111" s="581"/>
      <c r="W111" s="581"/>
      <c r="X111" s="581"/>
      <c r="Y111" s="581"/>
    </row>
    <row r="112" spans="1:25">
      <c r="A112" s="264"/>
      <c r="B112" s="328"/>
      <c r="C112" s="338"/>
      <c r="D112" s="322" t="s">
        <v>157</v>
      </c>
      <c r="E112" s="458" t="e">
        <f>SUM(E110:E111)</f>
        <v>#REF!</v>
      </c>
      <c r="F112" s="458" t="e">
        <f t="shared" ref="F112:I112" si="31">SUM(F110:F111)</f>
        <v>#REF!</v>
      </c>
      <c r="G112" s="458" t="e">
        <f t="shared" si="31"/>
        <v>#REF!</v>
      </c>
      <c r="H112" s="458" t="e">
        <f t="shared" si="31"/>
        <v>#REF!</v>
      </c>
      <c r="I112" s="458" t="e">
        <f t="shared" si="31"/>
        <v>#REF!</v>
      </c>
      <c r="J112" s="459" t="e">
        <f>SUM(J110:J111)</f>
        <v>#REF!</v>
      </c>
      <c r="M112" s="271"/>
      <c r="N112" s="290"/>
      <c r="O112" s="290"/>
      <c r="P112" s="290"/>
      <c r="Q112" s="350"/>
      <c r="R112" s="351"/>
      <c r="S112" s="321"/>
      <c r="T112" s="425"/>
      <c r="U112" s="581"/>
      <c r="V112" s="581"/>
      <c r="W112" s="581"/>
      <c r="X112" s="581"/>
      <c r="Y112" s="581"/>
    </row>
    <row r="113" spans="1:32">
      <c r="A113" s="264"/>
      <c r="B113" s="328"/>
      <c r="C113" s="338"/>
      <c r="D113" s="318"/>
      <c r="E113" s="268"/>
      <c r="F113" s="268"/>
      <c r="G113" s="268"/>
      <c r="H113" s="268"/>
      <c r="I113" s="268"/>
      <c r="J113" s="281"/>
      <c r="M113" s="271"/>
      <c r="N113" s="290"/>
      <c r="O113" s="290"/>
      <c r="P113" s="290"/>
      <c r="Q113" s="350"/>
      <c r="R113" s="351"/>
      <c r="S113" s="321"/>
      <c r="T113" s="281"/>
      <c r="U113" s="581"/>
      <c r="V113" s="581"/>
      <c r="W113" s="581"/>
      <c r="X113" s="581"/>
      <c r="Y113" s="581"/>
    </row>
    <row r="114" spans="1:32" ht="13.15" thickBot="1">
      <c r="A114" s="264"/>
      <c r="C114" s="320"/>
      <c r="D114" s="320" t="s">
        <v>86</v>
      </c>
      <c r="E114" s="460" t="e">
        <f>SUMIF($D$92:$D$113,"Salary",E92:E113)</f>
        <v>#REF!</v>
      </c>
      <c r="F114" s="460" t="e">
        <f t="shared" ref="F114:I114" si="32">SUMIF($D$92:$D$113,"Salary",F92:F113)</f>
        <v>#REF!</v>
      </c>
      <c r="G114" s="460" t="e">
        <f t="shared" si="32"/>
        <v>#REF!</v>
      </c>
      <c r="H114" s="460" t="e">
        <f t="shared" si="32"/>
        <v>#REF!</v>
      </c>
      <c r="I114" s="460" t="e">
        <f t="shared" si="32"/>
        <v>#REF!</v>
      </c>
      <c r="J114" s="461" t="e">
        <f>SUM(E114:I114)</f>
        <v>#REF!</v>
      </c>
      <c r="M114" s="271"/>
      <c r="N114" s="329"/>
      <c r="O114" s="329"/>
      <c r="P114" s="329"/>
      <c r="Q114" s="319"/>
      <c r="R114" s="319"/>
      <c r="S114" s="319"/>
      <c r="T114" s="281"/>
      <c r="U114" s="581"/>
      <c r="V114" s="581"/>
      <c r="W114" s="581"/>
      <c r="X114" s="581"/>
      <c r="Y114" s="581"/>
    </row>
    <row r="115" spans="1:32" ht="13.15">
      <c r="A115" s="264"/>
      <c r="C115" s="320"/>
      <c r="D115" s="320" t="s">
        <v>87</v>
      </c>
      <c r="E115" s="462" t="e">
        <f>SUMIF($D$92:$D$113,"*Total Fringe",E92:E113)</f>
        <v>#REF!</v>
      </c>
      <c r="F115" s="462" t="e">
        <f t="shared" ref="F115:I115" si="33">SUMIF($D$92:$D$113,"*Total Fringe",F92:F113)</f>
        <v>#REF!</v>
      </c>
      <c r="G115" s="462" t="e">
        <f t="shared" si="33"/>
        <v>#REF!</v>
      </c>
      <c r="H115" s="462" t="e">
        <f t="shared" si="33"/>
        <v>#REF!</v>
      </c>
      <c r="I115" s="462" t="e">
        <f t="shared" si="33"/>
        <v>#REF!</v>
      </c>
      <c r="J115" s="463" t="e">
        <f>SUM(E115:I115)</f>
        <v>#REF!</v>
      </c>
      <c r="M115" s="559"/>
      <c r="N115" s="550"/>
      <c r="O115" s="550"/>
      <c r="P115" s="550"/>
      <c r="Q115" s="550"/>
      <c r="R115" s="550"/>
      <c r="S115" s="550"/>
      <c r="T115" s="550"/>
      <c r="U115" s="673"/>
      <c r="V115" s="673"/>
      <c r="W115" s="673"/>
      <c r="X115" s="673"/>
      <c r="Y115" s="677"/>
      <c r="Z115" s="674" t="s">
        <v>64</v>
      </c>
      <c r="AA115" s="675"/>
      <c r="AB115" s="675"/>
      <c r="AC115" s="675"/>
      <c r="AD115" s="675"/>
      <c r="AE115" s="675"/>
      <c r="AF115" s="686"/>
    </row>
    <row r="116" spans="1:32" ht="13.15">
      <c r="A116" s="264"/>
      <c r="C116" s="320"/>
      <c r="D116" s="432"/>
      <c r="E116" s="429"/>
      <c r="F116" s="429"/>
      <c r="G116" s="429"/>
      <c r="H116" s="429"/>
      <c r="I116" s="429"/>
      <c r="J116" s="430"/>
      <c r="M116" s="314" t="s">
        <v>109</v>
      </c>
      <c r="N116" s="550" t="s">
        <v>75</v>
      </c>
      <c r="O116" s="550" t="s">
        <v>90</v>
      </c>
      <c r="P116" s="550" t="s">
        <v>17</v>
      </c>
      <c r="Q116" s="550"/>
      <c r="R116" s="550" t="s">
        <v>154</v>
      </c>
      <c r="S116" s="550"/>
      <c r="T116" s="550"/>
      <c r="U116" s="673" t="s">
        <v>95</v>
      </c>
      <c r="V116" s="673"/>
      <c r="W116" s="673"/>
      <c r="X116" s="673"/>
      <c r="Y116" s="677"/>
      <c r="Z116" s="431"/>
      <c r="AA116" s="304"/>
      <c r="AB116" s="304"/>
      <c r="AC116" s="304"/>
      <c r="AD116" s="304"/>
      <c r="AE116" s="304"/>
      <c r="AF116" s="415"/>
    </row>
    <row r="117" spans="1:32" ht="13.15">
      <c r="A117" s="559" t="s">
        <v>59</v>
      </c>
      <c r="B117" s="559" t="s">
        <v>60</v>
      </c>
      <c r="C117" s="416" t="s">
        <v>239</v>
      </c>
      <c r="D117" s="432"/>
      <c r="E117" s="269" t="str">
        <f>E11</f>
        <v>Year 1</v>
      </c>
      <c r="F117" s="269" t="str">
        <f>F11</f>
        <v>Year 2</v>
      </c>
      <c r="G117" s="269" t="str">
        <f>G11</f>
        <v>Year 3</v>
      </c>
      <c r="H117" s="269" t="str">
        <f>H11</f>
        <v>Year 4</v>
      </c>
      <c r="I117" s="269" t="str">
        <f>I11</f>
        <v>Year 5</v>
      </c>
      <c r="J117" s="304" t="s">
        <v>1</v>
      </c>
      <c r="M117" s="554" t="s">
        <v>108</v>
      </c>
      <c r="N117" s="306" t="s">
        <v>14</v>
      </c>
      <c r="O117" s="306" t="s">
        <v>91</v>
      </c>
      <c r="P117" s="306" t="s">
        <v>93</v>
      </c>
      <c r="Q117" s="306" t="s">
        <v>81</v>
      </c>
      <c r="R117" s="306" t="s">
        <v>155</v>
      </c>
      <c r="S117" s="306"/>
      <c r="T117" s="306"/>
      <c r="U117" s="578" t="s">
        <v>30</v>
      </c>
      <c r="V117" s="579" t="s">
        <v>31</v>
      </c>
      <c r="W117" s="579" t="s">
        <v>32</v>
      </c>
      <c r="X117" s="580" t="s">
        <v>33</v>
      </c>
      <c r="Y117" s="580" t="s">
        <v>34</v>
      </c>
      <c r="Z117" s="410"/>
      <c r="AA117" s="412" t="str">
        <f>E11</f>
        <v>Year 1</v>
      </c>
      <c r="AB117" s="412" t="str">
        <f>F11</f>
        <v>Year 2</v>
      </c>
      <c r="AC117" s="412" t="str">
        <f>G11</f>
        <v>Year 3</v>
      </c>
      <c r="AD117" s="412" t="str">
        <f>H11</f>
        <v>Year 4</v>
      </c>
      <c r="AE117" s="412" t="str">
        <f>I11</f>
        <v>Year 5</v>
      </c>
      <c r="AF117" s="415" t="s">
        <v>1</v>
      </c>
    </row>
    <row r="118" spans="1:32">
      <c r="A118" s="570" t="e">
        <f>IF('Cumulative Budget Request '!#REF!='Split budget (E)'!$L$1,'Cumulative Budget Request '!A117,0)</f>
        <v>#REF!</v>
      </c>
      <c r="B118" s="571" t="e">
        <f>IF('Cumulative Budget Request '!#REF!='Split budget (E)'!$L$1,'Cumulative Budget Request '!B117,0)</f>
        <v>#REF!</v>
      </c>
      <c r="C118" s="368" t="e">
        <f>IF('Cumulative Budget Request '!#REF!='Split budget (E)'!$L$1,'Cumulative Budget Request '!C117,0)</f>
        <v>#REF!</v>
      </c>
      <c r="D118" s="337" t="s">
        <v>112</v>
      </c>
      <c r="E118" s="338" t="e">
        <f>ROUND($P118*$Q118*R118,6)</f>
        <v>#REF!</v>
      </c>
      <c r="F118" s="338" t="e">
        <f>ROUND($P119*$Q119*R119,6)</f>
        <v>#REF!</v>
      </c>
      <c r="G118" s="338" t="e">
        <f>ROUND($P120*$Q120*R120,6)</f>
        <v>#REF!</v>
      </c>
      <c r="H118" s="338" t="e">
        <f>ROUND($P121*$Q121*R121,6)</f>
        <v>#REF!</v>
      </c>
      <c r="I118" s="338" t="e">
        <f>ROUND($P122*$Q122*R122,6)</f>
        <v>#REF!</v>
      </c>
      <c r="J118" s="291"/>
      <c r="K118" s="267"/>
      <c r="L118" s="267"/>
      <c r="M118" s="405" t="e">
        <f>IF('Cumulative Budget Request '!#REF!='Split budget (E)'!$L$1,'Cumulative Budget Request '!I117,0)</f>
        <v>#REF!</v>
      </c>
      <c r="N118" s="498" t="e">
        <f>ROUND(M118/12,2)</f>
        <v>#REF!</v>
      </c>
      <c r="O118" s="237" t="e">
        <f>IF('Cumulative Budget Request '!#REF!='Split budget (E)'!$L$1,'Cumulative Budget Request '!K117,0)</f>
        <v>#REF!</v>
      </c>
      <c r="P118" s="495" t="e">
        <f>IF('Cumulative Budget Request '!#REF!='Split budget (E)'!$L$1,'Cumulative Budget Request '!L117,0)</f>
        <v>#REF!</v>
      </c>
      <c r="Q118" s="333" t="e">
        <f>IF('Cumulative Budget Request '!#REF!='Split budget (E)'!$L$1,'Cumulative Budget Request '!M117,0)</f>
        <v>#REF!</v>
      </c>
      <c r="R118" s="237" t="e">
        <f>IF('Cumulative Budget Request '!#REF!='Split budget (E)'!$L$1,'Cumulative Budget Request '!N117,0)</f>
        <v>#REF!</v>
      </c>
      <c r="S118" s="321"/>
      <c r="T118" s="318"/>
      <c r="U118" s="581">
        <f>IFERROR((E121+E122)/E120,0)</f>
        <v>0</v>
      </c>
      <c r="V118" s="581">
        <f t="shared" ref="V118:Y118" si="34">IFERROR((F121+F122)/F120,0)</f>
        <v>0</v>
      </c>
      <c r="W118" s="581">
        <f t="shared" si="34"/>
        <v>0</v>
      </c>
      <c r="X118" s="581">
        <f t="shared" si="34"/>
        <v>0</v>
      </c>
      <c r="Y118" s="581">
        <f t="shared" si="34"/>
        <v>0</v>
      </c>
      <c r="Z118" s="413" t="e">
        <f>C118</f>
        <v>#REF!</v>
      </c>
      <c r="AA118" s="417" t="e">
        <f>ROUND(VLOOKUP($C118,$AA$175:AH199,4,FALSE)*E118,0)</f>
        <v>#REF!</v>
      </c>
      <c r="AB118" s="417" t="e">
        <f>ROUND(VLOOKUP($C119,$AA$175:AH199,5,FALSE)*F118,0)</f>
        <v>#REF!</v>
      </c>
      <c r="AC118" s="417" t="e">
        <f>ROUND(VLOOKUP($C120,$AA$175:AH199,6,FALSE)*G118,0)</f>
        <v>#REF!</v>
      </c>
      <c r="AD118" s="417" t="e">
        <f>ROUND(VLOOKUP($C121,$AA$175:AH199,7,FALSE)*H118,0)</f>
        <v>#REF!</v>
      </c>
      <c r="AE118" s="417" t="e">
        <f>ROUND(VLOOKUP($C122,$AA$175:AH199,8,FALSE)*I118,0)</f>
        <v>#REF!</v>
      </c>
      <c r="AF118" s="418" t="e">
        <f>SUM(AA118:AE118)</f>
        <v>#REF!</v>
      </c>
    </row>
    <row r="119" spans="1:32">
      <c r="A119" s="264"/>
      <c r="B119" s="340"/>
      <c r="C119" s="368" t="e">
        <f>IF('Cumulative Budget Request '!#REF!='Split budget (E)'!$L$1,'Cumulative Budget Request '!C118,0)</f>
        <v>#REF!</v>
      </c>
      <c r="D119" s="337" t="s">
        <v>158</v>
      </c>
      <c r="E119" s="294" t="e">
        <f>R119</f>
        <v>#REF!</v>
      </c>
      <c r="F119" s="294" t="e">
        <f>R119</f>
        <v>#REF!</v>
      </c>
      <c r="G119" s="294" t="e">
        <f>R120</f>
        <v>#REF!</v>
      </c>
      <c r="H119" s="294" t="e">
        <f>R121</f>
        <v>#REF!</v>
      </c>
      <c r="I119" s="294" t="e">
        <f>R122</f>
        <v>#REF!</v>
      </c>
      <c r="J119" s="291"/>
      <c r="K119" s="267"/>
      <c r="L119" s="267"/>
      <c r="M119" s="500"/>
      <c r="N119" s="498"/>
      <c r="O119" s="237" t="e">
        <f>IF('Cumulative Budget Request '!#REF!='Split budget (E)'!$L$1,'Cumulative Budget Request '!K118,0)</f>
        <v>#REF!</v>
      </c>
      <c r="P119" s="495" t="e">
        <f>IF('Cumulative Budget Request '!#REF!='Split budget (E)'!$L$1,'Cumulative Budget Request '!L118,0)</f>
        <v>#REF!</v>
      </c>
      <c r="Q119" s="333" t="e">
        <f>IF('Cumulative Budget Request '!#REF!='Split budget (E)'!$L$1,'Cumulative Budget Request '!M118,0)</f>
        <v>#REF!</v>
      </c>
      <c r="R119" s="237" t="e">
        <f>IF('Cumulative Budget Request '!#REF!='Split budget (E)'!$L$1,'Cumulative Budget Request '!N118,0)</f>
        <v>#REF!</v>
      </c>
      <c r="S119" s="321"/>
      <c r="T119" s="318"/>
      <c r="U119" s="581"/>
      <c r="V119" s="581"/>
      <c r="W119" s="581"/>
      <c r="X119" s="581"/>
      <c r="Y119" s="581"/>
      <c r="Z119" s="413"/>
      <c r="AA119" s="417"/>
      <c r="AB119" s="417"/>
      <c r="AC119" s="417"/>
      <c r="AD119" s="417"/>
      <c r="AE119" s="417"/>
      <c r="AF119" s="418"/>
    </row>
    <row r="120" spans="1:32">
      <c r="A120" s="264"/>
      <c r="C120" s="368" t="e">
        <f>IF('Cumulative Budget Request '!#REF!='Split budget (E)'!$L$1,'Cumulative Budget Request '!C119,0)</f>
        <v>#REF!</v>
      </c>
      <c r="D120" s="318" t="s">
        <v>14</v>
      </c>
      <c r="E120" s="439" t="e">
        <f>ROUND(N118*E118*O118,0)</f>
        <v>#REF!</v>
      </c>
      <c r="F120" s="439" t="e">
        <f>ROUND(N118*F118*O118*O119,0)</f>
        <v>#REF!</v>
      </c>
      <c r="G120" s="439" t="e">
        <f>ROUND(N118*G118*O118*O119*O120,0)</f>
        <v>#REF!</v>
      </c>
      <c r="H120" s="439" t="e">
        <f>ROUND(N118*H118*O118*O119*O120*O121,0)</f>
        <v>#REF!</v>
      </c>
      <c r="I120" s="439" t="e">
        <f>ROUND(N118*I118*O118*O119*O120*O121*O122,0)</f>
        <v>#REF!</v>
      </c>
      <c r="J120" s="441" t="e">
        <f>SUM(E120:I120)</f>
        <v>#REF!</v>
      </c>
      <c r="M120" s="499"/>
      <c r="N120" s="496"/>
      <c r="O120" s="237" t="e">
        <f>IF('Cumulative Budget Request '!#REF!='Split budget (E)'!$L$1,'Cumulative Budget Request '!K119,0)</f>
        <v>#REF!</v>
      </c>
      <c r="P120" s="495" t="e">
        <f>IF('Cumulative Budget Request '!#REF!='Split budget (E)'!$L$1,'Cumulative Budget Request '!L119,0)</f>
        <v>#REF!</v>
      </c>
      <c r="Q120" s="333" t="e">
        <f>IF('Cumulative Budget Request '!#REF!='Split budget (E)'!$L$1,'Cumulative Budget Request '!M119,0)</f>
        <v>#REF!</v>
      </c>
      <c r="R120" s="237" t="e">
        <f>IF('Cumulative Budget Request '!#REF!='Split budget (E)'!$L$1,'Cumulative Budget Request '!N119,0)</f>
        <v>#REF!</v>
      </c>
      <c r="S120" s="321"/>
      <c r="T120" s="318"/>
      <c r="U120" s="581"/>
      <c r="V120" s="581"/>
      <c r="W120" s="581"/>
      <c r="X120" s="581"/>
      <c r="Y120" s="581"/>
      <c r="Z120" s="315"/>
      <c r="AA120" s="417"/>
      <c r="AB120" s="417"/>
      <c r="AC120" s="417"/>
      <c r="AD120" s="417"/>
      <c r="AE120" s="417"/>
      <c r="AF120" s="418"/>
    </row>
    <row r="121" spans="1:32">
      <c r="A121" s="264"/>
      <c r="B121" s="328"/>
      <c r="C121" s="368" t="e">
        <f>IF('Cumulative Budget Request '!#REF!='Split budget (E)'!$L$1,'Cumulative Budget Request '!C120,0)</f>
        <v>#REF!</v>
      </c>
      <c r="D121" s="318" t="s">
        <v>29</v>
      </c>
      <c r="E121" s="438" t="e">
        <f>ROUND($E$120*$S$153,0)</f>
        <v>#REF!</v>
      </c>
      <c r="F121" s="438" t="e">
        <f>ROUND($F$120*$S$153,0)</f>
        <v>#REF!</v>
      </c>
      <c r="G121" s="438" t="e">
        <f>ROUND($G$120*$S$153,0)</f>
        <v>#REF!</v>
      </c>
      <c r="H121" s="438" t="e">
        <f>ROUND($H$120*$S$153,0)</f>
        <v>#REF!</v>
      </c>
      <c r="I121" s="438" t="e">
        <f>ROUND($I$120*$S$153,0)</f>
        <v>#REF!</v>
      </c>
      <c r="J121" s="441" t="e">
        <f>SUM(E121:I121)</f>
        <v>#REF!</v>
      </c>
      <c r="M121" s="499"/>
      <c r="N121" s="496"/>
      <c r="O121" s="237" t="e">
        <f>IF('Cumulative Budget Request '!#REF!='Split budget (E)'!$L$1,'Cumulative Budget Request '!K120,0)</f>
        <v>#REF!</v>
      </c>
      <c r="P121" s="495" t="e">
        <f>IF('Cumulative Budget Request '!#REF!='Split budget (E)'!$L$1,'Cumulative Budget Request '!L120,0)</f>
        <v>#REF!</v>
      </c>
      <c r="Q121" s="333" t="e">
        <f>IF('Cumulative Budget Request '!#REF!='Split budget (E)'!$L$1,'Cumulative Budget Request '!M120,0)</f>
        <v>#REF!</v>
      </c>
      <c r="R121" s="237" t="e">
        <f>IF('Cumulative Budget Request '!#REF!='Split budget (E)'!$L$1,'Cumulative Budget Request '!N120,0)</f>
        <v>#REF!</v>
      </c>
      <c r="S121" s="321"/>
      <c r="T121" s="318"/>
      <c r="U121" s="581"/>
      <c r="V121" s="581"/>
      <c r="W121" s="581"/>
      <c r="X121" s="581"/>
      <c r="Y121" s="581"/>
      <c r="Z121" s="315"/>
      <c r="AA121" s="417"/>
      <c r="AB121" s="417"/>
      <c r="AC121" s="417"/>
      <c r="AD121" s="417"/>
      <c r="AE121" s="417"/>
      <c r="AF121" s="418"/>
    </row>
    <row r="122" spans="1:32" ht="15">
      <c r="A122" s="264"/>
      <c r="B122" s="328"/>
      <c r="C122" s="368" t="e">
        <f>IF('Cumulative Budget Request '!#REF!='Split budget (E)'!$L$1,'Cumulative Budget Request '!C121,0)</f>
        <v>#REF!</v>
      </c>
      <c r="D122" s="318" t="s">
        <v>28</v>
      </c>
      <c r="E122" s="456" t="e">
        <f>ROUND($S$154*$E$118,0)</f>
        <v>#REF!</v>
      </c>
      <c r="F122" s="456" t="e">
        <f>ROUND($S$154*$F$118,0)</f>
        <v>#REF!</v>
      </c>
      <c r="G122" s="456" t="e">
        <f>ROUND($S$154*$G$118,0)</f>
        <v>#REF!</v>
      </c>
      <c r="H122" s="456" t="e">
        <f>ROUND($S$154*$H$118,0)</f>
        <v>#REF!</v>
      </c>
      <c r="I122" s="456" t="e">
        <f>ROUND($S$154*$I$118,0)</f>
        <v>#REF!</v>
      </c>
      <c r="J122" s="457" t="e">
        <f>SUM(E122:I122)</f>
        <v>#REF!</v>
      </c>
      <c r="M122" s="499"/>
      <c r="N122" s="496"/>
      <c r="O122" s="237" t="e">
        <f>IF('Cumulative Budget Request '!#REF!='Split budget (E)'!$L$1,'Cumulative Budget Request '!K121,0)</f>
        <v>#REF!</v>
      </c>
      <c r="P122" s="495" t="e">
        <f>IF('Cumulative Budget Request '!#REF!='Split budget (E)'!$L$1,'Cumulative Budget Request '!L121,0)</f>
        <v>#REF!</v>
      </c>
      <c r="Q122" s="333" t="e">
        <f>IF('Cumulative Budget Request '!#REF!='Split budget (E)'!$L$1,'Cumulative Budget Request '!M121,0)</f>
        <v>#REF!</v>
      </c>
      <c r="R122" s="237" t="e">
        <f>IF('Cumulative Budget Request '!#REF!='Split budget (E)'!$L$1,'Cumulative Budget Request '!N121,0)</f>
        <v>#REF!</v>
      </c>
      <c r="S122" s="321"/>
      <c r="T122" s="318"/>
      <c r="U122" s="581"/>
      <c r="V122" s="581"/>
      <c r="W122" s="581"/>
      <c r="X122" s="581"/>
      <c r="Y122" s="581"/>
      <c r="Z122" s="315"/>
      <c r="AA122" s="417"/>
      <c r="AB122" s="417"/>
      <c r="AC122" s="417"/>
      <c r="AD122" s="417"/>
      <c r="AE122" s="417"/>
      <c r="AF122" s="418"/>
    </row>
    <row r="123" spans="1:32">
      <c r="A123" s="264"/>
      <c r="B123" s="328"/>
      <c r="C123" s="338"/>
      <c r="D123" s="322" t="s">
        <v>157</v>
      </c>
      <c r="E123" s="458" t="e">
        <f>SUM(E121:E122)</f>
        <v>#REF!</v>
      </c>
      <c r="F123" s="458" t="e">
        <f t="shared" ref="F123:I123" si="35">SUM(F121:F122)</f>
        <v>#REF!</v>
      </c>
      <c r="G123" s="458" t="e">
        <f t="shared" si="35"/>
        <v>#REF!</v>
      </c>
      <c r="H123" s="458" t="e">
        <f t="shared" si="35"/>
        <v>#REF!</v>
      </c>
      <c r="I123" s="458" t="e">
        <f t="shared" si="35"/>
        <v>#REF!</v>
      </c>
      <c r="J123" s="459" t="e">
        <f>SUM(J121:J122)</f>
        <v>#REF!</v>
      </c>
      <c r="M123" s="499"/>
      <c r="N123" s="496"/>
      <c r="O123" s="318"/>
      <c r="P123" s="501"/>
      <c r="Q123" s="321"/>
      <c r="R123" s="502"/>
      <c r="S123" s="321"/>
      <c r="T123" s="502"/>
      <c r="U123" s="583"/>
      <c r="V123" s="584"/>
      <c r="W123" s="582"/>
      <c r="X123" s="582"/>
      <c r="Y123" s="582"/>
      <c r="Z123" s="315"/>
      <c r="AA123" s="417"/>
      <c r="AB123" s="417"/>
      <c r="AC123" s="417"/>
      <c r="AD123" s="417"/>
      <c r="AE123" s="417"/>
      <c r="AF123" s="418"/>
    </row>
    <row r="124" spans="1:32">
      <c r="A124" s="264"/>
      <c r="B124" s="328"/>
      <c r="C124" s="338"/>
      <c r="D124" s="318"/>
      <c r="E124" s="268"/>
      <c r="F124" s="268"/>
      <c r="G124" s="268"/>
      <c r="H124" s="268"/>
      <c r="I124" s="268"/>
      <c r="J124" s="291"/>
      <c r="M124" s="499"/>
      <c r="N124" s="496"/>
      <c r="O124" s="337"/>
      <c r="P124" s="496"/>
      <c r="Q124" s="337"/>
      <c r="R124" s="503"/>
      <c r="S124" s="337"/>
      <c r="T124" s="503"/>
      <c r="U124" s="585"/>
      <c r="V124" s="585"/>
      <c r="W124" s="585"/>
      <c r="X124" s="585"/>
      <c r="Y124" s="585"/>
      <c r="Z124" s="315"/>
      <c r="AA124" s="417"/>
      <c r="AB124" s="417"/>
      <c r="AC124" s="417"/>
      <c r="AD124" s="417"/>
      <c r="AE124" s="417"/>
      <c r="AF124" s="418"/>
    </row>
    <row r="125" spans="1:32">
      <c r="A125" s="570" t="e">
        <f>IF('Cumulative Budget Request '!#REF!='Split budget (E)'!$L$1,'Cumulative Budget Request '!A124,0)</f>
        <v>#REF!</v>
      </c>
      <c r="B125" s="571" t="e">
        <f>IF('Cumulative Budget Request '!#REF!='Split budget (E)'!$L$1,'Cumulative Budget Request '!B124,0)</f>
        <v>#REF!</v>
      </c>
      <c r="C125" s="368" t="e">
        <f>IF('Cumulative Budget Request '!#REF!='Split budget (E)'!$L$1,'Cumulative Budget Request '!C124,0)</f>
        <v>#REF!</v>
      </c>
      <c r="D125" s="337" t="s">
        <v>112</v>
      </c>
      <c r="E125" s="338" t="e">
        <f>ROUND($P125*$Q125*R125,6)</f>
        <v>#REF!</v>
      </c>
      <c r="F125" s="338" t="e">
        <f>ROUND($P126*$Q126*R126,6)</f>
        <v>#REF!</v>
      </c>
      <c r="G125" s="338" t="e">
        <f>ROUND($P127*$Q127*R127,6)</f>
        <v>#REF!</v>
      </c>
      <c r="H125" s="338" t="e">
        <f>ROUND($P128*$Q128*R128,6)</f>
        <v>#REF!</v>
      </c>
      <c r="I125" s="338" t="e">
        <f>ROUND($P129*$Q129*R129,6)</f>
        <v>#REF!</v>
      </c>
      <c r="J125" s="291"/>
      <c r="M125" s="405" t="e">
        <f>IF('Cumulative Budget Request '!#REF!='Split budget (E)'!$L$1,'Cumulative Budget Request '!I124,0)</f>
        <v>#REF!</v>
      </c>
      <c r="N125" s="498" t="e">
        <f>ROUND(M125/12,2)</f>
        <v>#REF!</v>
      </c>
      <c r="O125" s="237" t="e">
        <f>IF('Cumulative Budget Request '!#REF!='Split budget (E)'!$L$1,'Cumulative Budget Request '!K124,0)</f>
        <v>#REF!</v>
      </c>
      <c r="P125" s="495" t="e">
        <f>IF('Cumulative Budget Request '!#REF!='Split budget (E)'!$L$1,'Cumulative Budget Request '!L124,0)</f>
        <v>#REF!</v>
      </c>
      <c r="Q125" s="333" t="e">
        <f>IF('Cumulative Budget Request '!#REF!='Split budget (E)'!$L$1,'Cumulative Budget Request '!M124,0)</f>
        <v>#REF!</v>
      </c>
      <c r="R125" s="237" t="e">
        <f>IF('Cumulative Budget Request '!#REF!='Split budget (E)'!$L$1,'Cumulative Budget Request '!N124,0)</f>
        <v>#REF!</v>
      </c>
      <c r="S125" s="321"/>
      <c r="T125" s="318"/>
      <c r="U125" s="581">
        <f>IFERROR((E128+E129)/E127,0)</f>
        <v>0</v>
      </c>
      <c r="V125" s="581">
        <f t="shared" ref="V125:Y125" si="36">IFERROR((F128+F129)/F127,0)</f>
        <v>0</v>
      </c>
      <c r="W125" s="581">
        <f t="shared" si="36"/>
        <v>0</v>
      </c>
      <c r="X125" s="581">
        <f t="shared" si="36"/>
        <v>0</v>
      </c>
      <c r="Y125" s="581">
        <f t="shared" si="36"/>
        <v>0</v>
      </c>
      <c r="Z125" s="413" t="e">
        <f>C125</f>
        <v>#REF!</v>
      </c>
      <c r="AA125" s="417" t="e">
        <f>ROUND(VLOOKUP($C125,$AA$175:AH201,4,FALSE)*E125,0)</f>
        <v>#REF!</v>
      </c>
      <c r="AB125" s="417" t="e">
        <f>ROUND(VLOOKUP($C126,$AA$175:AH201,5,FALSE)*F125,0)</f>
        <v>#REF!</v>
      </c>
      <c r="AC125" s="417" t="e">
        <f>ROUND(VLOOKUP($C127,$AA$175:AH201,6,FALSE)*G125,0)</f>
        <v>#REF!</v>
      </c>
      <c r="AD125" s="417" t="e">
        <f>ROUND(VLOOKUP($C128,$AA$175:AH201,7,FALSE)*H125,0)</f>
        <v>#REF!</v>
      </c>
      <c r="AE125" s="417" t="e">
        <f>ROUND(VLOOKUP($C129,$AA$175:AH201,8,FALSE)*I125,0)</f>
        <v>#REF!</v>
      </c>
      <c r="AF125" s="418" t="e">
        <f>SUM(AA125:AE125)</f>
        <v>#REF!</v>
      </c>
    </row>
    <row r="126" spans="1:32">
      <c r="A126" s="252"/>
      <c r="B126" s="340"/>
      <c r="C126" s="368" t="e">
        <f>IF('Cumulative Budget Request '!#REF!='Split budget (E)'!$L$1,'Cumulative Budget Request '!C125,0)</f>
        <v>#REF!</v>
      </c>
      <c r="D126" s="337" t="s">
        <v>158</v>
      </c>
      <c r="E126" s="294" t="e">
        <f>R126</f>
        <v>#REF!</v>
      </c>
      <c r="F126" s="294" t="e">
        <f>R126</f>
        <v>#REF!</v>
      </c>
      <c r="G126" s="294" t="e">
        <f>R127</f>
        <v>#REF!</v>
      </c>
      <c r="H126" s="294" t="e">
        <f>R128</f>
        <v>#REF!</v>
      </c>
      <c r="I126" s="294" t="e">
        <f>R129</f>
        <v>#REF!</v>
      </c>
      <c r="J126" s="291"/>
      <c r="M126" s="500"/>
      <c r="N126" s="498"/>
      <c r="O126" s="237" t="e">
        <f>IF('Cumulative Budget Request '!#REF!='Split budget (E)'!$L$1,'Cumulative Budget Request '!K125,0)</f>
        <v>#REF!</v>
      </c>
      <c r="P126" s="495" t="e">
        <f>IF('Cumulative Budget Request '!#REF!='Split budget (E)'!$L$1,'Cumulative Budget Request '!L125,0)</f>
        <v>#REF!</v>
      </c>
      <c r="Q126" s="333" t="e">
        <f>IF('Cumulative Budget Request '!#REF!='Split budget (E)'!$L$1,'Cumulative Budget Request '!M125,0)</f>
        <v>#REF!</v>
      </c>
      <c r="R126" s="237" t="e">
        <f>IF('Cumulative Budget Request '!#REF!='Split budget (E)'!$L$1,'Cumulative Budget Request '!N125,0)</f>
        <v>#REF!</v>
      </c>
      <c r="S126" s="321"/>
      <c r="T126" s="318"/>
      <c r="U126" s="581"/>
      <c r="V126" s="581"/>
      <c r="W126" s="581"/>
      <c r="X126" s="581"/>
      <c r="Y126" s="581"/>
      <c r="Z126" s="413"/>
      <c r="AA126" s="417"/>
      <c r="AB126" s="417"/>
      <c r="AC126" s="417"/>
      <c r="AD126" s="417"/>
      <c r="AE126" s="417"/>
      <c r="AF126" s="418"/>
    </row>
    <row r="127" spans="1:32">
      <c r="A127" s="264"/>
      <c r="B127" s="328"/>
      <c r="C127" s="368" t="e">
        <f>IF('Cumulative Budget Request '!#REF!='Split budget (E)'!$L$1,'Cumulative Budget Request '!C126,0)</f>
        <v>#REF!</v>
      </c>
      <c r="D127" s="318" t="s">
        <v>14</v>
      </c>
      <c r="E127" s="439" t="e">
        <f>ROUND(N125*E125*O125,0)</f>
        <v>#REF!</v>
      </c>
      <c r="F127" s="439" t="e">
        <f>ROUND(N125*F125*O125*O126,0)</f>
        <v>#REF!</v>
      </c>
      <c r="G127" s="439" t="e">
        <f>ROUND(N125*G125*O125*O126*O127,0)</f>
        <v>#REF!</v>
      </c>
      <c r="H127" s="439" t="e">
        <f>ROUND(N125*H125*O125*O126*O127*O128,0)</f>
        <v>#REF!</v>
      </c>
      <c r="I127" s="439" t="e">
        <f>ROUND(N125*I125*O125*O126*O127*O128*O129,0)</f>
        <v>#REF!</v>
      </c>
      <c r="J127" s="441" t="e">
        <f>SUM(E127:I127)</f>
        <v>#REF!</v>
      </c>
      <c r="M127" s="499"/>
      <c r="N127" s="496"/>
      <c r="O127" s="237" t="e">
        <f>IF('Cumulative Budget Request '!#REF!='Split budget (E)'!$L$1,'Cumulative Budget Request '!K126,0)</f>
        <v>#REF!</v>
      </c>
      <c r="P127" s="495" t="e">
        <f>IF('Cumulative Budget Request '!#REF!='Split budget (E)'!$L$1,'Cumulative Budget Request '!L126,0)</f>
        <v>#REF!</v>
      </c>
      <c r="Q127" s="333" t="e">
        <f>IF('Cumulative Budget Request '!#REF!='Split budget (E)'!$L$1,'Cumulative Budget Request '!M126,0)</f>
        <v>#REF!</v>
      </c>
      <c r="R127" s="237" t="e">
        <f>IF('Cumulative Budget Request '!#REF!='Split budget (E)'!$L$1,'Cumulative Budget Request '!N126,0)</f>
        <v>#REF!</v>
      </c>
      <c r="S127" s="321"/>
      <c r="T127" s="318"/>
      <c r="U127" s="581"/>
      <c r="V127" s="581"/>
      <c r="W127" s="581"/>
      <c r="X127" s="581"/>
      <c r="Y127" s="581"/>
      <c r="Z127" s="315"/>
      <c r="AA127" s="417"/>
      <c r="AB127" s="417"/>
      <c r="AC127" s="417"/>
      <c r="AD127" s="417"/>
      <c r="AE127" s="417"/>
      <c r="AF127" s="418"/>
    </row>
    <row r="128" spans="1:32">
      <c r="A128" s="264"/>
      <c r="B128" s="328"/>
      <c r="C128" s="368" t="e">
        <f>IF('Cumulative Budget Request '!#REF!='Split budget (E)'!$L$1,'Cumulative Budget Request '!C127,0)</f>
        <v>#REF!</v>
      </c>
      <c r="D128" s="318" t="s">
        <v>29</v>
      </c>
      <c r="E128" s="438" t="e">
        <f>ROUND(E127*$S$153,0)</f>
        <v>#REF!</v>
      </c>
      <c r="F128" s="438" t="e">
        <f>ROUND(F127*$S$153,0)</f>
        <v>#REF!</v>
      </c>
      <c r="G128" s="438" t="e">
        <f>ROUND(G127*$S$153,0)</f>
        <v>#REF!</v>
      </c>
      <c r="H128" s="438" t="e">
        <f>ROUND(H127*$S$153,0)</f>
        <v>#REF!</v>
      </c>
      <c r="I128" s="438" t="e">
        <f>ROUND(I127*$S$153,0)</f>
        <v>#REF!</v>
      </c>
      <c r="J128" s="441" t="e">
        <f>SUM(E128:I128)</f>
        <v>#REF!</v>
      </c>
      <c r="M128" s="499"/>
      <c r="N128" s="496"/>
      <c r="O128" s="237" t="e">
        <f>IF('Cumulative Budget Request '!#REF!='Split budget (E)'!$L$1,'Cumulative Budget Request '!K127,0)</f>
        <v>#REF!</v>
      </c>
      <c r="P128" s="495" t="e">
        <f>IF('Cumulative Budget Request '!#REF!='Split budget (E)'!$L$1,'Cumulative Budget Request '!L127,0)</f>
        <v>#REF!</v>
      </c>
      <c r="Q128" s="333" t="e">
        <f>IF('Cumulative Budget Request '!#REF!='Split budget (E)'!$L$1,'Cumulative Budget Request '!M127,0)</f>
        <v>#REF!</v>
      </c>
      <c r="R128" s="237" t="e">
        <f>IF('Cumulative Budget Request '!#REF!='Split budget (E)'!$L$1,'Cumulative Budget Request '!N127,0)</f>
        <v>#REF!</v>
      </c>
      <c r="S128" s="321"/>
      <c r="T128" s="318"/>
      <c r="U128" s="581"/>
      <c r="V128" s="581"/>
      <c r="W128" s="581"/>
      <c r="X128" s="581"/>
      <c r="Y128" s="581"/>
      <c r="Z128" s="315"/>
      <c r="AA128" s="417"/>
      <c r="AB128" s="417"/>
      <c r="AC128" s="417"/>
      <c r="AD128" s="417"/>
      <c r="AE128" s="417"/>
      <c r="AF128" s="418"/>
    </row>
    <row r="129" spans="1:32" ht="15">
      <c r="A129" s="264"/>
      <c r="B129" s="328"/>
      <c r="C129" s="368" t="e">
        <f>IF('Cumulative Budget Request '!#REF!='Split budget (E)'!$L$1,'Cumulative Budget Request '!C128,0)</f>
        <v>#REF!</v>
      </c>
      <c r="D129" s="318" t="s">
        <v>28</v>
      </c>
      <c r="E129" s="456" t="e">
        <f>ROUND($S$154*E125,0)</f>
        <v>#REF!</v>
      </c>
      <c r="F129" s="456" t="e">
        <f>ROUND($S$154*F125,0)</f>
        <v>#REF!</v>
      </c>
      <c r="G129" s="456" t="e">
        <f>ROUND($S$154*G125,0)</f>
        <v>#REF!</v>
      </c>
      <c r="H129" s="456" t="e">
        <f>ROUND($S$154*H125,0)</f>
        <v>#REF!</v>
      </c>
      <c r="I129" s="456" t="e">
        <f>ROUND($S$154*I125,0)</f>
        <v>#REF!</v>
      </c>
      <c r="J129" s="457" t="e">
        <f>SUM(E129:I129)</f>
        <v>#REF!</v>
      </c>
      <c r="M129" s="499"/>
      <c r="N129" s="496"/>
      <c r="O129" s="237" t="e">
        <f>IF('Cumulative Budget Request '!#REF!='Split budget (E)'!$L$1,'Cumulative Budget Request '!K128,0)</f>
        <v>#REF!</v>
      </c>
      <c r="P129" s="495" t="e">
        <f>IF('Cumulative Budget Request '!#REF!='Split budget (E)'!$L$1,'Cumulative Budget Request '!L128,0)</f>
        <v>#REF!</v>
      </c>
      <c r="Q129" s="333" t="e">
        <f>IF('Cumulative Budget Request '!#REF!='Split budget (E)'!$L$1,'Cumulative Budget Request '!M128,0)</f>
        <v>#REF!</v>
      </c>
      <c r="R129" s="237" t="e">
        <f>IF('Cumulative Budget Request '!#REF!='Split budget (E)'!$L$1,'Cumulative Budget Request '!N128,0)</f>
        <v>#REF!</v>
      </c>
      <c r="S129" s="321"/>
      <c r="T129" s="318"/>
      <c r="U129" s="581"/>
      <c r="V129" s="581"/>
      <c r="W129" s="581"/>
      <c r="X129" s="581"/>
      <c r="Y129" s="581"/>
      <c r="Z129" s="315"/>
      <c r="AA129" s="417"/>
      <c r="AB129" s="417"/>
      <c r="AC129" s="417"/>
      <c r="AD129" s="417"/>
      <c r="AE129" s="417"/>
      <c r="AF129" s="418"/>
    </row>
    <row r="130" spans="1:32">
      <c r="A130" s="264"/>
      <c r="B130" s="328"/>
      <c r="C130" s="338"/>
      <c r="D130" s="322" t="s">
        <v>157</v>
      </c>
      <c r="E130" s="458" t="e">
        <f>SUM(E128:E129)</f>
        <v>#REF!</v>
      </c>
      <c r="F130" s="458" t="e">
        <f t="shared" ref="F130:I130" si="37">SUM(F128:F129)</f>
        <v>#REF!</v>
      </c>
      <c r="G130" s="458" t="e">
        <f t="shared" si="37"/>
        <v>#REF!</v>
      </c>
      <c r="H130" s="458" t="e">
        <f t="shared" si="37"/>
        <v>#REF!</v>
      </c>
      <c r="I130" s="458" t="e">
        <f t="shared" si="37"/>
        <v>#REF!</v>
      </c>
      <c r="J130" s="459" t="e">
        <f>SUM(J128:J129)</f>
        <v>#REF!</v>
      </c>
      <c r="M130" s="499"/>
      <c r="N130" s="496"/>
      <c r="O130" s="318"/>
      <c r="P130" s="501"/>
      <c r="Q130" s="321"/>
      <c r="R130" s="502"/>
      <c r="S130" s="321"/>
      <c r="T130" s="502"/>
      <c r="U130" s="583"/>
      <c r="V130" s="584"/>
      <c r="W130" s="582"/>
      <c r="X130" s="582"/>
      <c r="Y130" s="582"/>
      <c r="Z130" s="315"/>
      <c r="AA130" s="417"/>
      <c r="AB130" s="417"/>
      <c r="AC130" s="417"/>
      <c r="AD130" s="417"/>
      <c r="AE130" s="417"/>
      <c r="AF130" s="418"/>
    </row>
    <row r="131" spans="1:32">
      <c r="A131" s="264"/>
      <c r="B131" s="328"/>
      <c r="C131" s="338"/>
      <c r="D131" s="318"/>
      <c r="E131" s="268"/>
      <c r="F131" s="268"/>
      <c r="G131" s="268"/>
      <c r="H131" s="268"/>
      <c r="I131" s="268"/>
      <c r="J131" s="291"/>
      <c r="M131" s="499"/>
      <c r="N131" s="496"/>
      <c r="O131" s="337"/>
      <c r="P131" s="496"/>
      <c r="Q131" s="337"/>
      <c r="R131" s="503"/>
      <c r="S131" s="337"/>
      <c r="T131" s="503"/>
      <c r="U131" s="585"/>
      <c r="V131" s="585"/>
      <c r="W131" s="585"/>
      <c r="X131" s="585"/>
      <c r="Y131" s="585"/>
      <c r="Z131" s="315"/>
      <c r="AA131" s="417"/>
      <c r="AB131" s="417"/>
      <c r="AC131" s="417"/>
      <c r="AD131" s="417"/>
      <c r="AE131" s="417"/>
      <c r="AF131" s="418"/>
    </row>
    <row r="132" spans="1:32">
      <c r="A132" s="570" t="e">
        <f>IF('Cumulative Budget Request '!#REF!='Split budget (E)'!$L$1,'Cumulative Budget Request '!A131,0)</f>
        <v>#REF!</v>
      </c>
      <c r="B132" s="571" t="e">
        <f>IF('Cumulative Budget Request '!#REF!='Split budget (E)'!$L$1,'Cumulative Budget Request '!B131,0)</f>
        <v>#REF!</v>
      </c>
      <c r="C132" s="368" t="e">
        <f>IF('Cumulative Budget Request '!#REF!='Split budget (E)'!$L$1,'Cumulative Budget Request '!C131,0)</f>
        <v>#REF!</v>
      </c>
      <c r="D132" s="337" t="s">
        <v>112</v>
      </c>
      <c r="E132" s="338" t="e">
        <f>ROUND($P132*$Q132*R132,6)</f>
        <v>#REF!</v>
      </c>
      <c r="F132" s="338" t="e">
        <f>ROUND($P133*$Q133*R133,6)</f>
        <v>#REF!</v>
      </c>
      <c r="G132" s="338" t="e">
        <f>ROUND($P134*$Q134*R134,6)</f>
        <v>#REF!</v>
      </c>
      <c r="H132" s="338" t="e">
        <f>ROUND($P135*$Q135*R135,6)</f>
        <v>#REF!</v>
      </c>
      <c r="I132" s="338" t="e">
        <f>ROUND($P136*$Q136*R136,6)</f>
        <v>#REF!</v>
      </c>
      <c r="J132" s="291"/>
      <c r="M132" s="405" t="e">
        <f>IF('Cumulative Budget Request '!#REF!='Split budget (E)'!$L$1,'Cumulative Budget Request '!I131,0)</f>
        <v>#REF!</v>
      </c>
      <c r="N132" s="498" t="e">
        <f>ROUND(M132/12,2)</f>
        <v>#REF!</v>
      </c>
      <c r="O132" s="237" t="e">
        <f>IF('Cumulative Budget Request '!#REF!='Split budget (E)'!$L$1,'Cumulative Budget Request '!K131,0)</f>
        <v>#REF!</v>
      </c>
      <c r="P132" s="495" t="e">
        <f>IF('Cumulative Budget Request '!#REF!='Split budget (E)'!$L$1,'Cumulative Budget Request '!L131,0)</f>
        <v>#REF!</v>
      </c>
      <c r="Q132" s="333" t="e">
        <f>IF('Cumulative Budget Request '!#REF!='Split budget (E)'!$L$1,'Cumulative Budget Request '!M131,0)</f>
        <v>#REF!</v>
      </c>
      <c r="R132" s="237" t="e">
        <f>IF('Cumulative Budget Request '!#REF!='Split budget (E)'!$L$1,'Cumulative Budget Request '!N131,0)</f>
        <v>#REF!</v>
      </c>
      <c r="S132" s="321"/>
      <c r="T132" s="318"/>
      <c r="U132" s="581">
        <f>IFERROR((E135+E136)/E134,0)</f>
        <v>0</v>
      </c>
      <c r="V132" s="581">
        <f t="shared" ref="V132:Y132" si="38">IFERROR((F135+F136)/F134,0)</f>
        <v>0</v>
      </c>
      <c r="W132" s="581">
        <f t="shared" si="38"/>
        <v>0</v>
      </c>
      <c r="X132" s="581">
        <f t="shared" si="38"/>
        <v>0</v>
      </c>
      <c r="Y132" s="581">
        <f t="shared" si="38"/>
        <v>0</v>
      </c>
      <c r="Z132" s="413" t="e">
        <f>C132</f>
        <v>#REF!</v>
      </c>
      <c r="AA132" s="417" t="e">
        <f>ROUND(VLOOKUP($C132,$AA$175:AH201,4,FALSE)*E132,0)</f>
        <v>#REF!</v>
      </c>
      <c r="AB132" s="417" t="e">
        <f>ROUND(VLOOKUP($C133,$AA$175:AH201,5,FALSE)*F132,0)</f>
        <v>#REF!</v>
      </c>
      <c r="AC132" s="417" t="e">
        <f>ROUND(VLOOKUP($C134,$AA$175:AH201,6,FALSE)*G132,0)</f>
        <v>#REF!</v>
      </c>
      <c r="AD132" s="417" t="e">
        <f>ROUND(VLOOKUP($C135,$AA$175:AH201,7,FALSE)*H132,0)</f>
        <v>#REF!</v>
      </c>
      <c r="AE132" s="417" t="e">
        <f>ROUND(VLOOKUP($C136,$AA$175:AH201,8,FALSE)*I132,0)</f>
        <v>#REF!</v>
      </c>
      <c r="AF132" s="418" t="e">
        <f>SUM(AA132:AE132)</f>
        <v>#REF!</v>
      </c>
    </row>
    <row r="133" spans="1:32">
      <c r="A133" s="252"/>
      <c r="B133" s="340"/>
      <c r="C133" s="368" t="e">
        <f>IF('Cumulative Budget Request '!#REF!='Split budget (E)'!$L$1,'Cumulative Budget Request '!C132,0)</f>
        <v>#REF!</v>
      </c>
      <c r="D133" s="337" t="s">
        <v>158</v>
      </c>
      <c r="E133" s="294" t="e">
        <f>R133</f>
        <v>#REF!</v>
      </c>
      <c r="F133" s="294" t="e">
        <f>R133</f>
        <v>#REF!</v>
      </c>
      <c r="G133" s="294" t="e">
        <f>R134</f>
        <v>#REF!</v>
      </c>
      <c r="H133" s="294" t="e">
        <f>R135</f>
        <v>#REF!</v>
      </c>
      <c r="I133" s="294" t="e">
        <f>R136</f>
        <v>#REF!</v>
      </c>
      <c r="J133" s="291"/>
      <c r="M133" s="500"/>
      <c r="N133" s="498"/>
      <c r="O133" s="237" t="e">
        <f>IF('Cumulative Budget Request '!#REF!='Split budget (E)'!$L$1,'Cumulative Budget Request '!K132,0)</f>
        <v>#REF!</v>
      </c>
      <c r="P133" s="495" t="e">
        <f>IF('Cumulative Budget Request '!#REF!='Split budget (E)'!$L$1,'Cumulative Budget Request '!L132,0)</f>
        <v>#REF!</v>
      </c>
      <c r="Q133" s="333" t="e">
        <f>IF('Cumulative Budget Request '!#REF!='Split budget (E)'!$L$1,'Cumulative Budget Request '!M132,0)</f>
        <v>#REF!</v>
      </c>
      <c r="R133" s="237" t="e">
        <f>IF('Cumulative Budget Request '!#REF!='Split budget (E)'!$L$1,'Cumulative Budget Request '!N132,0)</f>
        <v>#REF!</v>
      </c>
      <c r="S133" s="321"/>
      <c r="T133" s="318"/>
      <c r="U133" s="581"/>
      <c r="V133" s="581"/>
      <c r="W133" s="581"/>
      <c r="X133" s="581"/>
      <c r="Y133" s="581"/>
      <c r="Z133" s="413"/>
      <c r="AA133" s="417"/>
      <c r="AB133" s="417"/>
      <c r="AC133" s="417"/>
      <c r="AD133" s="417"/>
      <c r="AE133" s="417"/>
      <c r="AF133" s="418"/>
    </row>
    <row r="134" spans="1:32">
      <c r="A134" s="264"/>
      <c r="B134" s="328"/>
      <c r="C134" s="368" t="e">
        <f>IF('Cumulative Budget Request '!#REF!='Split budget (E)'!$L$1,'Cumulative Budget Request '!C133,0)</f>
        <v>#REF!</v>
      </c>
      <c r="D134" s="318" t="s">
        <v>14</v>
      </c>
      <c r="E134" s="439" t="e">
        <f>ROUND(N132*E132*O132,0)</f>
        <v>#REF!</v>
      </c>
      <c r="F134" s="439" t="e">
        <f>ROUND(N132*F132*O132*O133,0)</f>
        <v>#REF!</v>
      </c>
      <c r="G134" s="439" t="e">
        <f>ROUND(N132*G132*O132*O133*O134,0)</f>
        <v>#REF!</v>
      </c>
      <c r="H134" s="439" t="e">
        <f>ROUND(N132*H132*O132*O133*O134*O135,0)</f>
        <v>#REF!</v>
      </c>
      <c r="I134" s="439" t="e">
        <f>ROUND(N132*I132*O132*O133*O134*O135*O136,0)</f>
        <v>#REF!</v>
      </c>
      <c r="J134" s="441" t="e">
        <f>SUM(E134:I134)</f>
        <v>#REF!</v>
      </c>
      <c r="M134" s="499"/>
      <c r="N134" s="496"/>
      <c r="O134" s="237" t="e">
        <f>IF('Cumulative Budget Request '!#REF!='Split budget (E)'!$L$1,'Cumulative Budget Request '!K133,0)</f>
        <v>#REF!</v>
      </c>
      <c r="P134" s="495" t="e">
        <f>IF('Cumulative Budget Request '!#REF!='Split budget (E)'!$L$1,'Cumulative Budget Request '!L133,0)</f>
        <v>#REF!</v>
      </c>
      <c r="Q134" s="333" t="e">
        <f>IF('Cumulative Budget Request '!#REF!='Split budget (E)'!$L$1,'Cumulative Budget Request '!M133,0)</f>
        <v>#REF!</v>
      </c>
      <c r="R134" s="237" t="e">
        <f>IF('Cumulative Budget Request '!#REF!='Split budget (E)'!$L$1,'Cumulative Budget Request '!N133,0)</f>
        <v>#REF!</v>
      </c>
      <c r="S134" s="321"/>
      <c r="T134" s="318"/>
      <c r="U134" s="581"/>
      <c r="V134" s="581"/>
      <c r="W134" s="581"/>
      <c r="X134" s="581"/>
      <c r="Y134" s="581"/>
      <c r="Z134" s="315"/>
      <c r="AA134" s="417"/>
      <c r="AB134" s="417"/>
      <c r="AC134" s="417"/>
      <c r="AD134" s="417"/>
      <c r="AE134" s="417"/>
      <c r="AF134" s="418"/>
    </row>
    <row r="135" spans="1:32">
      <c r="A135" s="264"/>
      <c r="B135" s="328"/>
      <c r="C135" s="368" t="e">
        <f>IF('Cumulative Budget Request '!#REF!='Split budget (E)'!$L$1,'Cumulative Budget Request '!C134,0)</f>
        <v>#REF!</v>
      </c>
      <c r="D135" s="318" t="s">
        <v>29</v>
      </c>
      <c r="E135" s="438" t="e">
        <f>ROUND(E134*$S$153,0)</f>
        <v>#REF!</v>
      </c>
      <c r="F135" s="438" t="e">
        <f>ROUND(F134*$S$153,0)</f>
        <v>#REF!</v>
      </c>
      <c r="G135" s="438" t="e">
        <f>ROUND(G134*$S$153,0)</f>
        <v>#REF!</v>
      </c>
      <c r="H135" s="438" t="e">
        <f>ROUND(H134*$S$153,0)</f>
        <v>#REF!</v>
      </c>
      <c r="I135" s="438" t="e">
        <f>ROUND(I134*$S$153,0)</f>
        <v>#REF!</v>
      </c>
      <c r="J135" s="441" t="e">
        <f>SUM(E135:I135)</f>
        <v>#REF!</v>
      </c>
      <c r="M135" s="499"/>
      <c r="N135" s="496"/>
      <c r="O135" s="237" t="e">
        <f>IF('Cumulative Budget Request '!#REF!='Split budget (E)'!$L$1,'Cumulative Budget Request '!K134,0)</f>
        <v>#REF!</v>
      </c>
      <c r="P135" s="495" t="e">
        <f>IF('Cumulative Budget Request '!#REF!='Split budget (E)'!$L$1,'Cumulative Budget Request '!L134,0)</f>
        <v>#REF!</v>
      </c>
      <c r="Q135" s="333" t="e">
        <f>IF('Cumulative Budget Request '!#REF!='Split budget (E)'!$L$1,'Cumulative Budget Request '!M134,0)</f>
        <v>#REF!</v>
      </c>
      <c r="R135" s="237" t="e">
        <f>IF('Cumulative Budget Request '!#REF!='Split budget (E)'!$L$1,'Cumulative Budget Request '!N134,0)</f>
        <v>#REF!</v>
      </c>
      <c r="S135" s="321"/>
      <c r="T135" s="318"/>
      <c r="U135" s="581"/>
      <c r="V135" s="581"/>
      <c r="W135" s="581"/>
      <c r="X135" s="581"/>
      <c r="Y135" s="581"/>
      <c r="Z135" s="315"/>
      <c r="AA135" s="417"/>
      <c r="AB135" s="417"/>
      <c r="AC135" s="417"/>
      <c r="AD135" s="417"/>
      <c r="AE135" s="417"/>
      <c r="AF135" s="418"/>
    </row>
    <row r="136" spans="1:32" ht="15">
      <c r="A136" s="264"/>
      <c r="B136" s="328"/>
      <c r="C136" s="368" t="e">
        <f>IF('Cumulative Budget Request '!#REF!='Split budget (E)'!$L$1,'Cumulative Budget Request '!C135,0)</f>
        <v>#REF!</v>
      </c>
      <c r="D136" s="318" t="s">
        <v>28</v>
      </c>
      <c r="E136" s="456" t="e">
        <f>ROUND($S$154*E132,0)</f>
        <v>#REF!</v>
      </c>
      <c r="F136" s="456" t="e">
        <f>ROUND($S$154*F132,0)</f>
        <v>#REF!</v>
      </c>
      <c r="G136" s="456" t="e">
        <f>ROUND($S$154*G132,0)</f>
        <v>#REF!</v>
      </c>
      <c r="H136" s="456" t="e">
        <f>ROUND($S$154*H132,0)</f>
        <v>#REF!</v>
      </c>
      <c r="I136" s="456" t="e">
        <f>ROUND($S$154*I132,0)</f>
        <v>#REF!</v>
      </c>
      <c r="J136" s="457" t="e">
        <f>SUM(E136:I136)</f>
        <v>#REF!</v>
      </c>
      <c r="M136" s="499"/>
      <c r="N136" s="496"/>
      <c r="O136" s="237" t="e">
        <f>IF('Cumulative Budget Request '!#REF!='Split budget (E)'!$L$1,'Cumulative Budget Request '!K135,0)</f>
        <v>#REF!</v>
      </c>
      <c r="P136" s="495" t="e">
        <f>IF('Cumulative Budget Request '!#REF!='Split budget (E)'!$L$1,'Cumulative Budget Request '!L135,0)</f>
        <v>#REF!</v>
      </c>
      <c r="Q136" s="333" t="e">
        <f>IF('Cumulative Budget Request '!#REF!='Split budget (E)'!$L$1,'Cumulative Budget Request '!M135,0)</f>
        <v>#REF!</v>
      </c>
      <c r="R136" s="237" t="e">
        <f>IF('Cumulative Budget Request '!#REF!='Split budget (E)'!$L$1,'Cumulative Budget Request '!N135,0)</f>
        <v>#REF!</v>
      </c>
      <c r="S136" s="321"/>
      <c r="T136" s="318"/>
      <c r="U136" s="581"/>
      <c r="V136" s="581"/>
      <c r="W136" s="581"/>
      <c r="X136" s="581"/>
      <c r="Y136" s="581"/>
      <c r="Z136" s="315"/>
      <c r="AA136" s="417"/>
      <c r="AB136" s="417"/>
      <c r="AC136" s="417"/>
      <c r="AD136" s="417"/>
      <c r="AE136" s="417"/>
      <c r="AF136" s="418"/>
    </row>
    <row r="137" spans="1:32">
      <c r="A137" s="264"/>
      <c r="B137" s="328"/>
      <c r="C137" s="338"/>
      <c r="D137" s="322" t="s">
        <v>157</v>
      </c>
      <c r="E137" s="458" t="e">
        <f>SUM(E135:E136)</f>
        <v>#REF!</v>
      </c>
      <c r="F137" s="458" t="e">
        <f t="shared" ref="F137:I137" si="39">SUM(F135:F136)</f>
        <v>#REF!</v>
      </c>
      <c r="G137" s="458" t="e">
        <f t="shared" si="39"/>
        <v>#REF!</v>
      </c>
      <c r="H137" s="458" t="e">
        <f t="shared" si="39"/>
        <v>#REF!</v>
      </c>
      <c r="I137" s="458" t="e">
        <f t="shared" si="39"/>
        <v>#REF!</v>
      </c>
      <c r="J137" s="459" t="e">
        <f>SUM(J135:J136)</f>
        <v>#REF!</v>
      </c>
      <c r="M137" s="499"/>
      <c r="N137" s="496"/>
      <c r="O137" s="318"/>
      <c r="P137" s="501"/>
      <c r="Q137" s="321"/>
      <c r="R137" s="502"/>
      <c r="S137" s="321"/>
      <c r="T137" s="502"/>
      <c r="U137" s="583"/>
      <c r="V137" s="584"/>
      <c r="W137" s="582"/>
      <c r="X137" s="582"/>
      <c r="Y137" s="582"/>
      <c r="Z137" s="315"/>
      <c r="AA137" s="417"/>
      <c r="AB137" s="417"/>
      <c r="AC137" s="417"/>
      <c r="AD137" s="417"/>
      <c r="AE137" s="417"/>
      <c r="AF137" s="418"/>
    </row>
    <row r="138" spans="1:32">
      <c r="A138" s="264"/>
      <c r="B138" s="328"/>
      <c r="C138" s="338"/>
      <c r="D138" s="318"/>
      <c r="E138" s="446"/>
      <c r="F138" s="446"/>
      <c r="G138" s="446"/>
      <c r="H138" s="446"/>
      <c r="I138" s="446"/>
      <c r="J138" s="444"/>
      <c r="M138" s="499"/>
      <c r="N138" s="496"/>
      <c r="O138" s="337"/>
      <c r="P138" s="496"/>
      <c r="Q138" s="337"/>
      <c r="R138" s="503"/>
      <c r="S138" s="337"/>
      <c r="T138" s="503"/>
      <c r="U138" s="585"/>
      <c r="V138" s="585"/>
      <c r="W138" s="585"/>
      <c r="X138" s="585"/>
      <c r="Y138" s="585"/>
      <c r="Z138" s="315"/>
      <c r="AA138" s="417"/>
      <c r="AB138" s="417"/>
      <c r="AC138" s="417"/>
      <c r="AD138" s="417"/>
      <c r="AE138" s="417"/>
      <c r="AF138" s="418"/>
    </row>
    <row r="139" spans="1:32">
      <c r="A139" s="570" t="e">
        <f>IF('Cumulative Budget Request '!#REF!='Split budget (E)'!$L$1,'Cumulative Budget Request '!A138,0)</f>
        <v>#REF!</v>
      </c>
      <c r="B139" s="571" t="e">
        <f>IF('Cumulative Budget Request '!#REF!='Split budget (E)'!$L$1,'Cumulative Budget Request '!B138,0)</f>
        <v>#REF!</v>
      </c>
      <c r="C139" s="368" t="e">
        <f>IF('Cumulative Budget Request '!#REF!='Split budget (E)'!$L$1,'Cumulative Budget Request '!C138,0)</f>
        <v>#REF!</v>
      </c>
      <c r="D139" s="337" t="s">
        <v>112</v>
      </c>
      <c r="E139" s="338" t="e">
        <f>ROUND($P139*$Q139*R139,6)</f>
        <v>#REF!</v>
      </c>
      <c r="F139" s="338" t="e">
        <f>ROUND($P140*$Q140*R140,6)</f>
        <v>#REF!</v>
      </c>
      <c r="G139" s="338" t="e">
        <f>ROUND($P141*$Q141*R141,6)</f>
        <v>#REF!</v>
      </c>
      <c r="H139" s="338" t="e">
        <f>ROUND($P142*$Q142*R142,6)</f>
        <v>#REF!</v>
      </c>
      <c r="I139" s="338" t="e">
        <f>ROUND($P143*$Q143*R143,6)</f>
        <v>#REF!</v>
      </c>
      <c r="J139" s="291"/>
      <c r="M139" s="405" t="e">
        <f>IF('Cumulative Budget Request '!#REF!='Split budget (E)'!$L$1,'Cumulative Budget Request '!I138,0)</f>
        <v>#REF!</v>
      </c>
      <c r="N139" s="498" t="e">
        <f>ROUND(M139/12,2)</f>
        <v>#REF!</v>
      </c>
      <c r="O139" s="237" t="e">
        <f>IF('Cumulative Budget Request '!#REF!='Split budget (E)'!$L$1,'Cumulative Budget Request '!K138,0)</f>
        <v>#REF!</v>
      </c>
      <c r="P139" s="495" t="e">
        <f>IF('Cumulative Budget Request '!#REF!='Split budget (E)'!$L$1,'Cumulative Budget Request '!L138,0)</f>
        <v>#REF!</v>
      </c>
      <c r="Q139" s="333" t="e">
        <f>IF('Cumulative Budget Request '!#REF!='Split budget (E)'!$L$1,'Cumulative Budget Request '!M138,0)</f>
        <v>#REF!</v>
      </c>
      <c r="R139" s="237" t="e">
        <f>IF('Cumulative Budget Request '!#REF!='Split budget (E)'!$L$1,'Cumulative Budget Request '!N138,0)</f>
        <v>#REF!</v>
      </c>
      <c r="S139" s="321"/>
      <c r="T139" s="318"/>
      <c r="U139" s="581">
        <f>IFERROR((E142+E143)/E141,0)</f>
        <v>0</v>
      </c>
      <c r="V139" s="581">
        <f t="shared" ref="V139:Y139" si="40">IFERROR((F142+F143)/F141,0)</f>
        <v>0</v>
      </c>
      <c r="W139" s="581">
        <f t="shared" si="40"/>
        <v>0</v>
      </c>
      <c r="X139" s="581">
        <f t="shared" si="40"/>
        <v>0</v>
      </c>
      <c r="Y139" s="581">
        <f t="shared" si="40"/>
        <v>0</v>
      </c>
      <c r="Z139" s="413" t="e">
        <f>C139</f>
        <v>#REF!</v>
      </c>
      <c r="AA139" s="417" t="e">
        <f>ROUND(VLOOKUP($C139,$AA$175:AH201,4,FALSE)*E139,0)</f>
        <v>#REF!</v>
      </c>
      <c r="AB139" s="417" t="e">
        <f>ROUND(VLOOKUP($C140,$AA$175:AH201,5,FALSE)*F139,0)</f>
        <v>#REF!</v>
      </c>
      <c r="AC139" s="417" t="e">
        <f>ROUND(VLOOKUP($C141,$AA$175:AH201,6,FALSE)*G139,0)</f>
        <v>#REF!</v>
      </c>
      <c r="AD139" s="417" t="e">
        <f>ROUND(VLOOKUP($C142,$AA$175:AH201,7,FALSE)*H139,0)</f>
        <v>#REF!</v>
      </c>
      <c r="AE139" s="417" t="e">
        <f>ROUND(VLOOKUP($C143,$AA$175:AH201,8,FALSE)*I139,0)</f>
        <v>#REF!</v>
      </c>
      <c r="AF139" s="418" t="e">
        <f>SUM(AA139:AE139)</f>
        <v>#REF!</v>
      </c>
    </row>
    <row r="140" spans="1:32">
      <c r="A140" s="252"/>
      <c r="B140" s="340"/>
      <c r="C140" s="368" t="e">
        <f>IF('Cumulative Budget Request '!#REF!='Split budget (E)'!$L$1,'Cumulative Budget Request '!C139,0)</f>
        <v>#REF!</v>
      </c>
      <c r="D140" s="337" t="s">
        <v>158</v>
      </c>
      <c r="E140" s="294" t="e">
        <f>R140</f>
        <v>#REF!</v>
      </c>
      <c r="F140" s="294" t="e">
        <f>R140</f>
        <v>#REF!</v>
      </c>
      <c r="G140" s="294" t="e">
        <f>R141</f>
        <v>#REF!</v>
      </c>
      <c r="H140" s="294" t="e">
        <f>R142</f>
        <v>#REF!</v>
      </c>
      <c r="I140" s="294" t="e">
        <f>R143</f>
        <v>#REF!</v>
      </c>
      <c r="J140" s="291"/>
      <c r="M140" s="500"/>
      <c r="N140" s="498"/>
      <c r="O140" s="237" t="e">
        <f>IF('Cumulative Budget Request '!#REF!='Split budget (E)'!$L$1,'Cumulative Budget Request '!K139,0)</f>
        <v>#REF!</v>
      </c>
      <c r="P140" s="495" t="e">
        <f>IF('Cumulative Budget Request '!#REF!='Split budget (E)'!$L$1,'Cumulative Budget Request '!L139,0)</f>
        <v>#REF!</v>
      </c>
      <c r="Q140" s="333" t="e">
        <f>IF('Cumulative Budget Request '!#REF!='Split budget (E)'!$L$1,'Cumulative Budget Request '!M139,0)</f>
        <v>#REF!</v>
      </c>
      <c r="R140" s="237" t="e">
        <f>IF('Cumulative Budget Request '!#REF!='Split budget (E)'!$L$1,'Cumulative Budget Request '!N139,0)</f>
        <v>#REF!</v>
      </c>
      <c r="S140" s="321"/>
      <c r="T140" s="318"/>
      <c r="U140" s="581"/>
      <c r="V140" s="581"/>
      <c r="W140" s="581"/>
      <c r="X140" s="581"/>
      <c r="Y140" s="581"/>
      <c r="Z140" s="413"/>
      <c r="AA140" s="417"/>
      <c r="AB140" s="417"/>
      <c r="AC140" s="417"/>
      <c r="AD140" s="417"/>
      <c r="AE140" s="417"/>
      <c r="AF140" s="418"/>
    </row>
    <row r="141" spans="1:32">
      <c r="A141" s="264"/>
      <c r="B141" s="328"/>
      <c r="C141" s="368" t="e">
        <f>IF('Cumulative Budget Request '!#REF!='Split budget (E)'!$L$1,'Cumulative Budget Request '!C140,0)</f>
        <v>#REF!</v>
      </c>
      <c r="D141" s="318" t="s">
        <v>14</v>
      </c>
      <c r="E141" s="439" t="e">
        <f>ROUND(N139*E139*O139,0)</f>
        <v>#REF!</v>
      </c>
      <c r="F141" s="439" t="e">
        <f>ROUND(N139*F139*O139*O140,0)</f>
        <v>#REF!</v>
      </c>
      <c r="G141" s="439" t="e">
        <f>ROUND(N139*G139*O139*O140*O141,0)</f>
        <v>#REF!</v>
      </c>
      <c r="H141" s="439" t="e">
        <f>ROUND(N139*H139*O139*O140*O141*O142,0)</f>
        <v>#REF!</v>
      </c>
      <c r="I141" s="439" t="e">
        <f>ROUND(N139*I139*O139*O140*O141*O142*O143,0)</f>
        <v>#REF!</v>
      </c>
      <c r="J141" s="441" t="e">
        <f>SUM(E141:I141)</f>
        <v>#REF!</v>
      </c>
      <c r="M141" s="499"/>
      <c r="N141" s="496"/>
      <c r="O141" s="237" t="e">
        <f>IF('Cumulative Budget Request '!#REF!='Split budget (E)'!$L$1,'Cumulative Budget Request '!K140,0)</f>
        <v>#REF!</v>
      </c>
      <c r="P141" s="495" t="e">
        <f>IF('Cumulative Budget Request '!#REF!='Split budget (E)'!$L$1,'Cumulative Budget Request '!L140,0)</f>
        <v>#REF!</v>
      </c>
      <c r="Q141" s="333" t="e">
        <f>IF('Cumulative Budget Request '!#REF!='Split budget (E)'!$L$1,'Cumulative Budget Request '!M140,0)</f>
        <v>#REF!</v>
      </c>
      <c r="R141" s="237" t="e">
        <f>IF('Cumulative Budget Request '!#REF!='Split budget (E)'!$L$1,'Cumulative Budget Request '!N140,0)</f>
        <v>#REF!</v>
      </c>
      <c r="S141" s="321"/>
      <c r="T141" s="318"/>
      <c r="U141" s="581"/>
      <c r="V141" s="581"/>
      <c r="W141" s="581"/>
      <c r="X141" s="581"/>
      <c r="Y141" s="581"/>
      <c r="Z141" s="315"/>
      <c r="AA141" s="417"/>
      <c r="AB141" s="417"/>
      <c r="AC141" s="417"/>
      <c r="AD141" s="417"/>
      <c r="AE141" s="417"/>
      <c r="AF141" s="418"/>
    </row>
    <row r="142" spans="1:32">
      <c r="A142" s="264"/>
      <c r="B142" s="328"/>
      <c r="C142" s="368" t="e">
        <f>IF('Cumulative Budget Request '!#REF!='Split budget (E)'!$L$1,'Cumulative Budget Request '!C141,0)</f>
        <v>#REF!</v>
      </c>
      <c r="D142" s="318" t="s">
        <v>29</v>
      </c>
      <c r="E142" s="438" t="e">
        <f>ROUND(E141*$S$153,0)</f>
        <v>#REF!</v>
      </c>
      <c r="F142" s="438" t="e">
        <f>ROUND(F141*$S$153,0)</f>
        <v>#REF!</v>
      </c>
      <c r="G142" s="438" t="e">
        <f>ROUND(G141*$S$153,0)</f>
        <v>#REF!</v>
      </c>
      <c r="H142" s="438" t="e">
        <f>ROUND(H141*$S$153,0)</f>
        <v>#REF!</v>
      </c>
      <c r="I142" s="438" t="e">
        <f>ROUND(I141*$S$153,0)</f>
        <v>#REF!</v>
      </c>
      <c r="J142" s="441" t="e">
        <f>SUM(E142:I142)</f>
        <v>#REF!</v>
      </c>
      <c r="M142" s="499"/>
      <c r="N142" s="496"/>
      <c r="O142" s="237" t="e">
        <f>IF('Cumulative Budget Request '!#REF!='Split budget (E)'!$L$1,'Cumulative Budget Request '!K141,0)</f>
        <v>#REF!</v>
      </c>
      <c r="P142" s="495" t="e">
        <f>IF('Cumulative Budget Request '!#REF!='Split budget (E)'!$L$1,'Cumulative Budget Request '!L141,0)</f>
        <v>#REF!</v>
      </c>
      <c r="Q142" s="333" t="e">
        <f>IF('Cumulative Budget Request '!#REF!='Split budget (E)'!$L$1,'Cumulative Budget Request '!M141,0)</f>
        <v>#REF!</v>
      </c>
      <c r="R142" s="237" t="e">
        <f>IF('Cumulative Budget Request '!#REF!='Split budget (E)'!$L$1,'Cumulative Budget Request '!N141,0)</f>
        <v>#REF!</v>
      </c>
      <c r="S142" s="321"/>
      <c r="T142" s="318"/>
      <c r="U142" s="581"/>
      <c r="V142" s="581"/>
      <c r="W142" s="581"/>
      <c r="X142" s="581"/>
      <c r="Y142" s="581"/>
      <c r="Z142" s="315"/>
      <c r="AA142" s="417"/>
      <c r="AB142" s="417"/>
      <c r="AC142" s="417"/>
      <c r="AD142" s="417"/>
      <c r="AE142" s="417"/>
      <c r="AF142" s="418"/>
    </row>
    <row r="143" spans="1:32" ht="15">
      <c r="A143" s="264"/>
      <c r="B143" s="328"/>
      <c r="C143" s="368" t="e">
        <f>IF('Cumulative Budget Request '!#REF!='Split budget (E)'!$L$1,'Cumulative Budget Request '!C142,0)</f>
        <v>#REF!</v>
      </c>
      <c r="D143" s="318" t="s">
        <v>28</v>
      </c>
      <c r="E143" s="456" t="e">
        <f>ROUND($S$154*E139,0)</f>
        <v>#REF!</v>
      </c>
      <c r="F143" s="456" t="e">
        <f>ROUND($S$154*F139,0)</f>
        <v>#REF!</v>
      </c>
      <c r="G143" s="456" t="e">
        <f>ROUND($S$154*G139,0)</f>
        <v>#REF!</v>
      </c>
      <c r="H143" s="456" t="e">
        <f>ROUND($S$154*H139,0)</f>
        <v>#REF!</v>
      </c>
      <c r="I143" s="456" t="e">
        <f>ROUND($S$154*I139,0)</f>
        <v>#REF!</v>
      </c>
      <c r="J143" s="457" t="e">
        <f>SUM(E143:I143)</f>
        <v>#REF!</v>
      </c>
      <c r="M143" s="499"/>
      <c r="N143" s="496"/>
      <c r="O143" s="237" t="e">
        <f>IF('Cumulative Budget Request '!#REF!='Split budget (E)'!$L$1,'Cumulative Budget Request '!K142,0)</f>
        <v>#REF!</v>
      </c>
      <c r="P143" s="495" t="e">
        <f>IF('Cumulative Budget Request '!#REF!='Split budget (E)'!$L$1,'Cumulative Budget Request '!L142,0)</f>
        <v>#REF!</v>
      </c>
      <c r="Q143" s="333" t="e">
        <f>IF('Cumulative Budget Request '!#REF!='Split budget (E)'!$L$1,'Cumulative Budget Request '!M142,0)</f>
        <v>#REF!</v>
      </c>
      <c r="R143" s="237" t="e">
        <f>IF('Cumulative Budget Request '!#REF!='Split budget (E)'!$L$1,'Cumulative Budget Request '!N142,0)</f>
        <v>#REF!</v>
      </c>
      <c r="S143" s="321"/>
      <c r="T143" s="318"/>
      <c r="U143" s="581"/>
      <c r="V143" s="581"/>
      <c r="W143" s="581"/>
      <c r="X143" s="581"/>
      <c r="Y143" s="581"/>
      <c r="Z143" s="315"/>
      <c r="AA143" s="417"/>
      <c r="AB143" s="417"/>
      <c r="AC143" s="417"/>
      <c r="AD143" s="417"/>
      <c r="AE143" s="417"/>
      <c r="AF143" s="418"/>
    </row>
    <row r="144" spans="1:32" ht="13.5" customHeight="1">
      <c r="A144" s="264"/>
      <c r="B144" s="328"/>
      <c r="C144" s="338"/>
      <c r="D144" s="322" t="s">
        <v>157</v>
      </c>
      <c r="E144" s="458" t="e">
        <f>SUM(E142:E143)</f>
        <v>#REF!</v>
      </c>
      <c r="F144" s="458" t="e">
        <f t="shared" ref="F144:I144" si="41">SUM(F142:F143)</f>
        <v>#REF!</v>
      </c>
      <c r="G144" s="458" t="e">
        <f t="shared" si="41"/>
        <v>#REF!</v>
      </c>
      <c r="H144" s="458" t="e">
        <f t="shared" si="41"/>
        <v>#REF!</v>
      </c>
      <c r="I144" s="458" t="e">
        <f t="shared" si="41"/>
        <v>#REF!</v>
      </c>
      <c r="J144" s="459" t="e">
        <f>SUM(J142:J143)</f>
        <v>#REF!</v>
      </c>
      <c r="M144" s="499"/>
      <c r="N144" s="496"/>
      <c r="O144" s="318"/>
      <c r="P144" s="501"/>
      <c r="Q144" s="321"/>
      <c r="R144" s="502"/>
      <c r="S144" s="321"/>
      <c r="T144" s="502"/>
      <c r="U144" s="583"/>
      <c r="V144" s="584"/>
      <c r="W144" s="582"/>
      <c r="X144" s="582"/>
      <c r="Y144" s="582"/>
      <c r="Z144" s="315"/>
      <c r="AA144" s="417"/>
      <c r="AB144" s="417"/>
      <c r="AC144" s="417"/>
      <c r="AD144" s="417"/>
      <c r="AE144" s="417"/>
      <c r="AF144" s="418"/>
    </row>
    <row r="145" spans="1:45">
      <c r="A145" s="264"/>
      <c r="B145" s="328"/>
      <c r="C145" s="338"/>
      <c r="D145" s="318"/>
      <c r="E145" s="268"/>
      <c r="F145" s="268"/>
      <c r="G145" s="268"/>
      <c r="H145" s="268"/>
      <c r="I145" s="268"/>
      <c r="J145" s="291"/>
      <c r="M145" s="499"/>
      <c r="N145" s="496"/>
      <c r="O145" s="337"/>
      <c r="P145" s="496"/>
      <c r="Q145" s="337"/>
      <c r="R145" s="503"/>
      <c r="S145" s="337"/>
      <c r="T145" s="503"/>
      <c r="U145" s="585"/>
      <c r="V145" s="585"/>
      <c r="W145" s="585"/>
      <c r="X145" s="585"/>
      <c r="Y145" s="585"/>
      <c r="Z145" s="315"/>
      <c r="AA145" s="417"/>
      <c r="AB145" s="417"/>
      <c r="AC145" s="417"/>
      <c r="AD145" s="417"/>
      <c r="AE145" s="417"/>
      <c r="AF145" s="418"/>
    </row>
    <row r="146" spans="1:45">
      <c r="A146" s="570" t="e">
        <f>IF('Cumulative Budget Request '!#REF!='Split budget (E)'!$L$1,'Cumulative Budget Request '!A145,0)</f>
        <v>#REF!</v>
      </c>
      <c r="B146" s="571" t="e">
        <f>IF('Cumulative Budget Request '!#REF!='Split budget (E)'!$L$1,'Cumulative Budget Request '!B145,0)</f>
        <v>#REF!</v>
      </c>
      <c r="C146" s="368" t="e">
        <f>IF('Cumulative Budget Request '!#REF!='Split budget (E)'!$L$1,'Cumulative Budget Request '!C145,0)</f>
        <v>#REF!</v>
      </c>
      <c r="D146" s="337" t="s">
        <v>112</v>
      </c>
      <c r="E146" s="338" t="e">
        <f>ROUND($P146*$Q146*R146,6)</f>
        <v>#REF!</v>
      </c>
      <c r="F146" s="338" t="e">
        <f>ROUND($P147*$Q147*R147,6)</f>
        <v>#REF!</v>
      </c>
      <c r="G146" s="338" t="e">
        <f>ROUND($P148*$Q148*R148,6)</f>
        <v>#REF!</v>
      </c>
      <c r="H146" s="338" t="e">
        <f>ROUND($P149*$Q149*R149,6)</f>
        <v>#REF!</v>
      </c>
      <c r="I146" s="338" t="e">
        <f>ROUND($P150*$Q150*R150,6)</f>
        <v>#REF!</v>
      </c>
      <c r="J146" s="291"/>
      <c r="M146" s="405" t="e">
        <f>IF('Cumulative Budget Request '!#REF!='Split budget (E)'!$L$1,'Cumulative Budget Request '!I145,0)</f>
        <v>#REF!</v>
      </c>
      <c r="N146" s="498" t="e">
        <f>ROUND(M146/12,2)</f>
        <v>#REF!</v>
      </c>
      <c r="O146" s="237" t="e">
        <f>IF('Cumulative Budget Request '!#REF!='Split budget (E)'!$L$1,'Cumulative Budget Request '!K145,0)</f>
        <v>#REF!</v>
      </c>
      <c r="P146" s="495" t="e">
        <f>IF('Cumulative Budget Request '!#REF!='Split budget (E)'!$L$1,'Cumulative Budget Request '!L145,0)</f>
        <v>#REF!</v>
      </c>
      <c r="Q146" s="333" t="e">
        <f>IF('Cumulative Budget Request '!#REF!='Split budget (E)'!$L$1,'Cumulative Budget Request '!M145,0)</f>
        <v>#REF!</v>
      </c>
      <c r="R146" s="237" t="e">
        <f>IF('Cumulative Budget Request '!#REF!='Split budget (E)'!$L$1,'Cumulative Budget Request '!N145,0)</f>
        <v>#REF!</v>
      </c>
      <c r="S146" s="321"/>
      <c r="T146" s="318"/>
      <c r="U146" s="581">
        <f>IFERROR((E149+E150)/E148,0)</f>
        <v>0</v>
      </c>
      <c r="V146" s="581">
        <f t="shared" ref="V146:Y146" si="42">IFERROR((F149+F150)/F148,0)</f>
        <v>0</v>
      </c>
      <c r="W146" s="581">
        <f t="shared" si="42"/>
        <v>0</v>
      </c>
      <c r="X146" s="581">
        <f t="shared" si="42"/>
        <v>0</v>
      </c>
      <c r="Y146" s="581">
        <f t="shared" si="42"/>
        <v>0</v>
      </c>
      <c r="Z146" s="413" t="e">
        <f>C146</f>
        <v>#REF!</v>
      </c>
      <c r="AA146" s="417" t="e">
        <f>ROUND(VLOOKUP($C146,$AA$175:AH201,4,FALSE)*E146,0)</f>
        <v>#REF!</v>
      </c>
      <c r="AB146" s="417" t="e">
        <f>ROUND(VLOOKUP($C147,$AA$175:AH201,5,FALSE)*F146,0)</f>
        <v>#REF!</v>
      </c>
      <c r="AC146" s="417" t="e">
        <f>ROUND(VLOOKUP($C148,$AA$175:AH201,6,FALSE)*G146,0)</f>
        <v>#REF!</v>
      </c>
      <c r="AD146" s="417" t="e">
        <f>ROUND(VLOOKUP($C149,$AA$175:AH201,7,FALSE)*H146,0)</f>
        <v>#REF!</v>
      </c>
      <c r="AE146" s="417" t="e">
        <f>ROUND(VLOOKUP($C150,$AA$175:AH201,8,FALSE)*I146,0)</f>
        <v>#REF!</v>
      </c>
      <c r="AF146" s="418" t="e">
        <f>SUM(AA146:AE146)</f>
        <v>#REF!</v>
      </c>
    </row>
    <row r="147" spans="1:45">
      <c r="A147" s="252"/>
      <c r="B147" s="340"/>
      <c r="C147" s="368" t="e">
        <f>IF('Cumulative Budget Request '!#REF!='Split budget (E)'!$L$1,'Cumulative Budget Request '!C146,0)</f>
        <v>#REF!</v>
      </c>
      <c r="D147" s="337" t="s">
        <v>158</v>
      </c>
      <c r="E147" s="294" t="e">
        <f>R147</f>
        <v>#REF!</v>
      </c>
      <c r="F147" s="294" t="e">
        <f>R147</f>
        <v>#REF!</v>
      </c>
      <c r="G147" s="294" t="e">
        <f>R148</f>
        <v>#REF!</v>
      </c>
      <c r="H147" s="294" t="e">
        <f>R149</f>
        <v>#REF!</v>
      </c>
      <c r="I147" s="294" t="e">
        <f>R150</f>
        <v>#REF!</v>
      </c>
      <c r="J147" s="291"/>
      <c r="M147" s="500"/>
      <c r="N147" s="498"/>
      <c r="O147" s="237" t="e">
        <f>IF('Cumulative Budget Request '!#REF!='Split budget (E)'!$L$1,'Cumulative Budget Request '!K146,0)</f>
        <v>#REF!</v>
      </c>
      <c r="P147" s="495" t="e">
        <f>IF('Cumulative Budget Request '!#REF!='Split budget (E)'!$L$1,'Cumulative Budget Request '!L146,0)</f>
        <v>#REF!</v>
      </c>
      <c r="Q147" s="333" t="e">
        <f>IF('Cumulative Budget Request '!#REF!='Split budget (E)'!$L$1,'Cumulative Budget Request '!M146,0)</f>
        <v>#REF!</v>
      </c>
      <c r="R147" s="237" t="e">
        <f>IF('Cumulative Budget Request '!#REF!='Split budget (E)'!$L$1,'Cumulative Budget Request '!N146,0)</f>
        <v>#REF!</v>
      </c>
      <c r="S147" s="321"/>
      <c r="T147" s="318"/>
      <c r="U147" s="581"/>
      <c r="V147" s="581"/>
      <c r="W147" s="581"/>
      <c r="X147" s="581"/>
      <c r="Y147" s="581"/>
      <c r="Z147" s="413"/>
      <c r="AA147" s="417"/>
      <c r="AB147" s="417"/>
      <c r="AC147" s="417"/>
      <c r="AD147" s="417"/>
      <c r="AE147" s="417"/>
      <c r="AF147" s="418"/>
    </row>
    <row r="148" spans="1:45">
      <c r="A148" s="264"/>
      <c r="B148" s="328"/>
      <c r="C148" s="368" t="e">
        <f>IF('Cumulative Budget Request '!#REF!='Split budget (E)'!$L$1,'Cumulative Budget Request '!C147,0)</f>
        <v>#REF!</v>
      </c>
      <c r="D148" s="318" t="s">
        <v>14</v>
      </c>
      <c r="E148" s="439" t="e">
        <f>ROUND(N146*E146*O146,0)</f>
        <v>#REF!</v>
      </c>
      <c r="F148" s="439" t="e">
        <f>ROUND(N146*F146*O146*O147,0)</f>
        <v>#REF!</v>
      </c>
      <c r="G148" s="439" t="e">
        <f>ROUND(N146*G146*O146*O147*O148,0)</f>
        <v>#REF!</v>
      </c>
      <c r="H148" s="439" t="e">
        <f>ROUND(N146*H146*O146*O147*O148*O149,0)</f>
        <v>#REF!</v>
      </c>
      <c r="I148" s="439" t="e">
        <f>ROUND(N146*I146*O146*O147*O148*O149*O150,0)</f>
        <v>#REF!</v>
      </c>
      <c r="J148" s="441" t="e">
        <f>SUM(E148:I148)</f>
        <v>#REF!</v>
      </c>
      <c r="M148" s="499"/>
      <c r="N148" s="496"/>
      <c r="O148" s="237" t="e">
        <f>IF('Cumulative Budget Request '!#REF!='Split budget (E)'!$L$1,'Cumulative Budget Request '!K147,0)</f>
        <v>#REF!</v>
      </c>
      <c r="P148" s="495" t="e">
        <f>IF('Cumulative Budget Request '!#REF!='Split budget (E)'!$L$1,'Cumulative Budget Request '!L147,0)</f>
        <v>#REF!</v>
      </c>
      <c r="Q148" s="333" t="e">
        <f>IF('Cumulative Budget Request '!#REF!='Split budget (E)'!$L$1,'Cumulative Budget Request '!M147,0)</f>
        <v>#REF!</v>
      </c>
      <c r="R148" s="237" t="e">
        <f>IF('Cumulative Budget Request '!#REF!='Split budget (E)'!$L$1,'Cumulative Budget Request '!N147,0)</f>
        <v>#REF!</v>
      </c>
      <c r="S148" s="321"/>
      <c r="T148" s="318"/>
      <c r="U148" s="582"/>
      <c r="V148" s="582"/>
      <c r="W148" s="582"/>
      <c r="X148" s="582"/>
      <c r="Y148" s="582"/>
      <c r="Z148" s="315"/>
      <c r="AA148" s="417"/>
      <c r="AB148" s="417"/>
      <c r="AC148" s="417"/>
      <c r="AD148" s="417"/>
      <c r="AE148" s="417"/>
      <c r="AF148" s="418"/>
    </row>
    <row r="149" spans="1:45">
      <c r="A149" s="264"/>
      <c r="B149" s="328"/>
      <c r="C149" s="368" t="e">
        <f>IF('Cumulative Budget Request '!#REF!='Split budget (E)'!$L$1,'Cumulative Budget Request '!C148,0)</f>
        <v>#REF!</v>
      </c>
      <c r="D149" s="318" t="s">
        <v>29</v>
      </c>
      <c r="E149" s="438" t="e">
        <f>ROUND(E148*$S$153,0)</f>
        <v>#REF!</v>
      </c>
      <c r="F149" s="438" t="e">
        <f>ROUND(F148*$S$153,0)</f>
        <v>#REF!</v>
      </c>
      <c r="G149" s="438" t="e">
        <f>ROUND(G148*$S$153,0)</f>
        <v>#REF!</v>
      </c>
      <c r="H149" s="438" t="e">
        <f>ROUND(H148*$S$153,0)</f>
        <v>#REF!</v>
      </c>
      <c r="I149" s="438" t="e">
        <f>ROUND(I148*$S$153,0)</f>
        <v>#REF!</v>
      </c>
      <c r="J149" s="441" t="e">
        <f>SUM(E149:I149)</f>
        <v>#REF!</v>
      </c>
      <c r="M149" s="499"/>
      <c r="N149" s="496"/>
      <c r="O149" s="237" t="e">
        <f>IF('Cumulative Budget Request '!#REF!='Split budget (E)'!$L$1,'Cumulative Budget Request '!K148,0)</f>
        <v>#REF!</v>
      </c>
      <c r="P149" s="495" t="e">
        <f>IF('Cumulative Budget Request '!#REF!='Split budget (E)'!$L$1,'Cumulative Budget Request '!L148,0)</f>
        <v>#REF!</v>
      </c>
      <c r="Q149" s="333" t="e">
        <f>IF('Cumulative Budget Request '!#REF!='Split budget (E)'!$L$1,'Cumulative Budget Request '!M148,0)</f>
        <v>#REF!</v>
      </c>
      <c r="R149" s="237" t="e">
        <f>IF('Cumulative Budget Request '!#REF!='Split budget (E)'!$L$1,'Cumulative Budget Request '!N148,0)</f>
        <v>#REF!</v>
      </c>
      <c r="S149" s="321"/>
      <c r="T149" s="318"/>
      <c r="U149" s="582"/>
      <c r="V149" s="582"/>
      <c r="W149" s="582"/>
      <c r="X149" s="582"/>
      <c r="Y149" s="582"/>
      <c r="Z149" s="315"/>
      <c r="AA149" s="417"/>
      <c r="AB149" s="417"/>
      <c r="AC149" s="417"/>
      <c r="AD149" s="417"/>
      <c r="AE149" s="417"/>
      <c r="AF149" s="418"/>
    </row>
    <row r="150" spans="1:45" ht="15">
      <c r="A150" s="264"/>
      <c r="B150" s="328"/>
      <c r="C150" s="368" t="e">
        <f>IF('Cumulative Budget Request '!#REF!='Split budget (E)'!$L$1,'Cumulative Budget Request '!C149,0)</f>
        <v>#REF!</v>
      </c>
      <c r="D150" s="318" t="s">
        <v>28</v>
      </c>
      <c r="E150" s="456" t="e">
        <f>ROUND($S$154*E146,0)</f>
        <v>#REF!</v>
      </c>
      <c r="F150" s="456" t="e">
        <f>ROUND($S$154*F146,0)</f>
        <v>#REF!</v>
      </c>
      <c r="G150" s="456" t="e">
        <f>ROUND($S$154*G146,0)</f>
        <v>#REF!</v>
      </c>
      <c r="H150" s="456" t="e">
        <f>ROUND($S$154*H146,0)</f>
        <v>#REF!</v>
      </c>
      <c r="I150" s="456" t="e">
        <f>ROUND($S$154*I146,0)</f>
        <v>#REF!</v>
      </c>
      <c r="J150" s="457" t="e">
        <f>SUM(E150:I150)</f>
        <v>#REF!</v>
      </c>
      <c r="M150" s="499"/>
      <c r="N150" s="496"/>
      <c r="O150" s="237" t="e">
        <f>IF('Cumulative Budget Request '!#REF!='Split budget (E)'!$L$1,'Cumulative Budget Request '!K149,0)</f>
        <v>#REF!</v>
      </c>
      <c r="P150" s="495" t="e">
        <f>IF('Cumulative Budget Request '!#REF!='Split budget (E)'!$L$1,'Cumulative Budget Request '!L149,0)</f>
        <v>#REF!</v>
      </c>
      <c r="Q150" s="333" t="e">
        <f>IF('Cumulative Budget Request '!#REF!='Split budget (E)'!$L$1,'Cumulative Budget Request '!M149,0)</f>
        <v>#REF!</v>
      </c>
      <c r="R150" s="237" t="e">
        <f>IF('Cumulative Budget Request '!#REF!='Split budget (E)'!$L$1,'Cumulative Budget Request '!N149,0)</f>
        <v>#REF!</v>
      </c>
      <c r="S150" s="321"/>
      <c r="T150" s="318"/>
      <c r="U150" s="581"/>
      <c r="V150" s="581"/>
      <c r="W150" s="581"/>
      <c r="X150" s="581"/>
      <c r="Y150" s="581"/>
      <c r="Z150" s="315"/>
      <c r="AA150" s="417"/>
      <c r="AB150" s="417"/>
      <c r="AC150" s="417"/>
      <c r="AD150" s="417"/>
      <c r="AE150" s="417"/>
      <c r="AF150" s="418"/>
    </row>
    <row r="151" spans="1:45">
      <c r="A151" s="264"/>
      <c r="B151" s="328"/>
      <c r="C151" s="338"/>
      <c r="D151" s="322" t="s">
        <v>157</v>
      </c>
      <c r="E151" s="458" t="e">
        <f>SUM(E149:E150)</f>
        <v>#REF!</v>
      </c>
      <c r="F151" s="458" t="e">
        <f t="shared" ref="F151:I151" si="43">SUM(F149:F150)</f>
        <v>#REF!</v>
      </c>
      <c r="G151" s="458" t="e">
        <f t="shared" si="43"/>
        <v>#REF!</v>
      </c>
      <c r="H151" s="458" t="e">
        <f t="shared" si="43"/>
        <v>#REF!</v>
      </c>
      <c r="I151" s="458" t="e">
        <f t="shared" si="43"/>
        <v>#REF!</v>
      </c>
      <c r="J151" s="459" t="e">
        <f>SUM(J149:J150)</f>
        <v>#REF!</v>
      </c>
      <c r="M151" s="271"/>
      <c r="N151" s="290"/>
      <c r="O151" s="290"/>
      <c r="P151" s="290"/>
      <c r="Q151" s="350"/>
      <c r="R151" s="351"/>
      <c r="S151" s="321"/>
      <c r="T151" s="425"/>
      <c r="U151" s="581"/>
      <c r="V151" s="581"/>
      <c r="W151" s="581"/>
      <c r="X151" s="581"/>
      <c r="Y151" s="581"/>
      <c r="Z151" s="414"/>
      <c r="AA151" s="419"/>
      <c r="AB151" s="419"/>
      <c r="AC151" s="419"/>
      <c r="AD151" s="419"/>
      <c r="AE151" s="419"/>
      <c r="AF151" s="420"/>
    </row>
    <row r="152" spans="1:45" ht="13.5" thickBot="1">
      <c r="A152" s="264"/>
      <c r="B152" s="328"/>
      <c r="C152" s="338"/>
      <c r="D152" s="318"/>
      <c r="E152" s="277"/>
      <c r="F152" s="277"/>
      <c r="G152" s="277"/>
      <c r="H152" s="277"/>
      <c r="I152" s="277"/>
      <c r="J152" s="333"/>
      <c r="M152" s="271"/>
      <c r="T152" s="274"/>
      <c r="U152" s="280"/>
      <c r="V152" s="280"/>
      <c r="W152" s="280"/>
      <c r="X152" s="280"/>
      <c r="Y152" s="280"/>
      <c r="Z152" s="411" t="s">
        <v>1</v>
      </c>
      <c r="AA152" s="421" t="e">
        <f>SUM(AA118:AA151)</f>
        <v>#REF!</v>
      </c>
      <c r="AB152" s="421" t="e">
        <f>SUM(AB118:AB151)</f>
        <v>#REF!</v>
      </c>
      <c r="AC152" s="421" t="e">
        <f t="shared" ref="AC152:AE152" si="44">SUM(AC118:AC151)</f>
        <v>#REF!</v>
      </c>
      <c r="AD152" s="421" t="e">
        <f t="shared" si="44"/>
        <v>#REF!</v>
      </c>
      <c r="AE152" s="421" t="e">
        <f t="shared" si="44"/>
        <v>#REF!</v>
      </c>
      <c r="AF152" s="422" t="e">
        <f>SUM(AA152:AE152)</f>
        <v>#REF!</v>
      </c>
    </row>
    <row r="153" spans="1:45" ht="13.5" customHeight="1" thickBot="1">
      <c r="A153" s="264"/>
      <c r="C153" s="320"/>
      <c r="D153" s="320" t="s">
        <v>84</v>
      </c>
      <c r="E153" s="460" t="e">
        <f>SUMIF($D$118:$D$152,"*Salary",E118:E152)</f>
        <v>#REF!</v>
      </c>
      <c r="F153" s="460" t="e">
        <f t="shared" ref="F153:I153" si="45">SUMIF($D$118:$D$152,"*Salary",F118:F152)</f>
        <v>#REF!</v>
      </c>
      <c r="G153" s="460" t="e">
        <f t="shared" si="45"/>
        <v>#REF!</v>
      </c>
      <c r="H153" s="460" t="e">
        <f t="shared" si="45"/>
        <v>#REF!</v>
      </c>
      <c r="I153" s="460" t="e">
        <f t="shared" si="45"/>
        <v>#REF!</v>
      </c>
      <c r="J153" s="461" t="e">
        <f>SUM(E153:I153)</f>
        <v>#REF!</v>
      </c>
      <c r="M153" s="271"/>
      <c r="N153" s="295" t="s">
        <v>148</v>
      </c>
      <c r="O153" s="562"/>
      <c r="P153" s="562"/>
      <c r="Q153" s="296"/>
      <c r="R153" s="297"/>
      <c r="S153" s="492">
        <f>'Cumulative Budget Request '!AE152</f>
        <v>0.11</v>
      </c>
      <c r="T153" s="687">
        <f>'Cumulative Budget Request '!P152</f>
        <v>0</v>
      </c>
      <c r="U153" s="688"/>
      <c r="V153" s="689"/>
    </row>
    <row r="154" spans="1:45" ht="13.5" thickBot="1">
      <c r="A154" s="264"/>
      <c r="C154" s="320"/>
      <c r="D154" s="320" t="s">
        <v>85</v>
      </c>
      <c r="E154" s="462" t="e">
        <f>SUMIF($D$118:$D$152,"*Total Fringe",E118:E152)</f>
        <v>#REF!</v>
      </c>
      <c r="F154" s="462" t="e">
        <f t="shared" ref="F154:I154" si="46">SUMIF($D$118:$D$152,"*Total Fringe",F118:F152)</f>
        <v>#REF!</v>
      </c>
      <c r="G154" s="462" t="e">
        <f t="shared" si="46"/>
        <v>#REF!</v>
      </c>
      <c r="H154" s="462" t="e">
        <f t="shared" si="46"/>
        <v>#REF!</v>
      </c>
      <c r="I154" s="462" t="e">
        <f t="shared" si="46"/>
        <v>#REF!</v>
      </c>
      <c r="J154" s="463" t="e">
        <f>SUM(E154:I154)</f>
        <v>#REF!</v>
      </c>
      <c r="M154" s="266"/>
      <c r="N154" s="465" t="s">
        <v>72</v>
      </c>
      <c r="O154" s="563"/>
      <c r="P154" s="563"/>
      <c r="Q154" s="466"/>
      <c r="R154" s="466"/>
      <c r="S154" s="504">
        <f>'Cumulative Budget Request '!AE153</f>
        <v>558</v>
      </c>
      <c r="T154" s="690"/>
      <c r="U154" s="691"/>
      <c r="V154" s="692"/>
    </row>
    <row r="155" spans="1:45" ht="13.5" thickBot="1">
      <c r="A155" s="264"/>
      <c r="C155" s="320"/>
      <c r="D155" s="432"/>
      <c r="E155" s="429"/>
      <c r="F155" s="429"/>
      <c r="G155" s="429"/>
      <c r="H155" s="429"/>
      <c r="I155" s="429"/>
      <c r="J155" s="430"/>
      <c r="M155" s="266"/>
      <c r="N155" s="475"/>
      <c r="O155" s="475"/>
      <c r="P155" s="475"/>
      <c r="Q155" s="476"/>
      <c r="R155" s="476"/>
      <c r="S155" s="477"/>
      <c r="T155" s="280"/>
      <c r="U155" s="280"/>
      <c r="V155" s="280"/>
    </row>
    <row r="156" spans="1:45" ht="13.5" thickBot="1">
      <c r="A156" s="252"/>
      <c r="B156" s="259"/>
      <c r="C156" s="327"/>
      <c r="D156" s="306"/>
      <c r="E156" s="269" t="str">
        <f>E11</f>
        <v>Year 1</v>
      </c>
      <c r="F156" s="269" t="str">
        <f>F11</f>
        <v>Year 2</v>
      </c>
      <c r="G156" s="269" t="str">
        <f>G11</f>
        <v>Year 3</v>
      </c>
      <c r="H156" s="269" t="str">
        <f>H11</f>
        <v>Year 4</v>
      </c>
      <c r="I156" s="269" t="str">
        <f>I11</f>
        <v>Year 5</v>
      </c>
      <c r="J156" s="304" t="s">
        <v>1</v>
      </c>
      <c r="N156" s="693" t="s">
        <v>163</v>
      </c>
      <c r="O156" s="694"/>
      <c r="P156" s="694"/>
      <c r="Q156" s="694"/>
      <c r="R156" s="694"/>
      <c r="S156" s="694"/>
      <c r="T156" s="694"/>
      <c r="U156" s="695"/>
      <c r="V156" s="673" t="s">
        <v>95</v>
      </c>
      <c r="W156" s="673"/>
      <c r="X156" s="673"/>
      <c r="Y156" s="673"/>
      <c r="Z156" s="673"/>
    </row>
    <row r="157" spans="1:45" ht="13.15">
      <c r="A157" s="572" t="e">
        <f>IF('Cumulative Budget Request '!#REF!='Split budget (E)'!$L$1,'Cumulative Budget Request '!A156,0)</f>
        <v>#REF!</v>
      </c>
      <c r="B157" s="557" t="str">
        <f>'Cumulative Budget Request '!B156</f>
        <v xml:space="preserve"> </v>
      </c>
      <c r="C157" s="327"/>
      <c r="D157" s="337" t="s">
        <v>158</v>
      </c>
      <c r="E157" s="294" t="e">
        <f>Q158</f>
        <v>#REF!</v>
      </c>
      <c r="F157" s="294" t="e">
        <f>R158</f>
        <v>#REF!</v>
      </c>
      <c r="G157" s="294" t="e">
        <f>S158</f>
        <v>#REF!</v>
      </c>
      <c r="H157" s="294" t="e">
        <f>T158</f>
        <v>#REF!</v>
      </c>
      <c r="I157" s="294" t="e">
        <f>U158</f>
        <v>#REF!</v>
      </c>
      <c r="J157" s="304"/>
      <c r="N157" s="467"/>
      <c r="O157" s="475"/>
      <c r="P157" s="475"/>
      <c r="Q157" s="468" t="s">
        <v>30</v>
      </c>
      <c r="R157" s="469" t="s">
        <v>31</v>
      </c>
      <c r="S157" s="469" t="s">
        <v>32</v>
      </c>
      <c r="T157" s="468" t="s">
        <v>33</v>
      </c>
      <c r="U157" s="470" t="s">
        <v>34</v>
      </c>
      <c r="V157" s="578" t="s">
        <v>30</v>
      </c>
      <c r="W157" s="579" t="s">
        <v>31</v>
      </c>
      <c r="X157" s="579" t="s">
        <v>32</v>
      </c>
      <c r="Y157" s="580" t="s">
        <v>33</v>
      </c>
      <c r="Z157" s="580" t="s">
        <v>34</v>
      </c>
    </row>
    <row r="158" spans="1:45" s="255" customFormat="1" ht="13.15">
      <c r="A158" s="264"/>
      <c r="C158" s="406"/>
      <c r="D158" s="404" t="s">
        <v>151</v>
      </c>
      <c r="E158" s="445" t="e">
        <f>IF('Cumulative Budget Request '!#REF!='Split budget (E)'!$L$1,'Cumulative Budget Request '!E157,0)</f>
        <v>#REF!</v>
      </c>
      <c r="F158" s="445" t="e">
        <f>IF('Cumulative Budget Request '!#REF!='Split budget (E)'!$L$1,'Cumulative Budget Request '!F157,0)</f>
        <v>#REF!</v>
      </c>
      <c r="G158" s="445" t="e">
        <f>IF('Cumulative Budget Request '!#REF!='Split budget (E)'!$L$1,'Cumulative Budget Request '!#REF!,0)</f>
        <v>#REF!</v>
      </c>
      <c r="H158" s="445" t="e">
        <f>IF('Cumulative Budget Request '!#REF!='Split budget (E)'!$L$1,'Cumulative Budget Request '!#REF!,0)</f>
        <v>#REF!</v>
      </c>
      <c r="I158" s="445" t="e">
        <f>IF('Cumulative Budget Request '!#REF!='Split budget (E)'!$L$1,'Cumulative Budget Request '!#REF!,0)</f>
        <v>#REF!</v>
      </c>
      <c r="J158" s="441" t="e">
        <f>SUM(E158:I158)</f>
        <v>#REF!</v>
      </c>
      <c r="L158" s="553"/>
      <c r="N158" s="431" t="s">
        <v>160</v>
      </c>
      <c r="O158" s="304"/>
      <c r="P158" s="304"/>
      <c r="Q158" s="494" t="e">
        <f>IF('Cumulative Budget Request '!#REF!='Split budget (E)'!$L$1,'Cumulative Budget Request '!M157,0)</f>
        <v>#REF!</v>
      </c>
      <c r="R158" s="494" t="e">
        <f>IF('Cumulative Budget Request '!#REF!='Split budget (E)'!$L$1,'Cumulative Budget Request '!N157,0)</f>
        <v>#REF!</v>
      </c>
      <c r="S158" s="494" t="e">
        <f>IF('Cumulative Budget Request '!#REF!='Split budget (E)'!$L$1,'Cumulative Budget Request '!O157,0)</f>
        <v>#REF!</v>
      </c>
      <c r="T158" s="494" t="e">
        <f>IF('Cumulative Budget Request '!#REF!='Split budget (E)'!$L$1,'Cumulative Budget Request '!P157,0)</f>
        <v>#REF!</v>
      </c>
      <c r="U158" s="573" t="e">
        <f>IF('Cumulative Budget Request '!#REF!='Split budget (E)'!$L$1,'Cumulative Budget Request '!Q157,0)</f>
        <v>#REF!</v>
      </c>
      <c r="V158" s="581">
        <f>IFERROR((F161+F162)/F160,0)</f>
        <v>0</v>
      </c>
      <c r="W158" s="581">
        <f t="shared" ref="W158:Z158" si="47">IFERROR((G161+G162)/G160,0)</f>
        <v>0</v>
      </c>
      <c r="X158" s="581">
        <f t="shared" si="47"/>
        <v>0</v>
      </c>
      <c r="Y158" s="581">
        <f t="shared" si="47"/>
        <v>0</v>
      </c>
      <c r="Z158" s="581">
        <f t="shared" si="47"/>
        <v>0</v>
      </c>
      <c r="AA158" s="696"/>
      <c r="AB158" s="696"/>
      <c r="AC158" s="696"/>
      <c r="AD158" s="696"/>
      <c r="AE158" s="696"/>
      <c r="AF158" s="696"/>
      <c r="AG158" s="696"/>
      <c r="AH158" s="696"/>
      <c r="AI158" s="250"/>
      <c r="AJ158" s="250"/>
      <c r="AK158" s="250"/>
      <c r="AL158" s="250"/>
      <c r="AM158" s="250"/>
      <c r="AN158" s="250"/>
      <c r="AO158" s="250"/>
      <c r="AP158" s="250"/>
      <c r="AQ158" s="250"/>
      <c r="AR158" s="250"/>
      <c r="AS158" s="250"/>
    </row>
    <row r="159" spans="1:45" s="255" customFormat="1" ht="13.15">
      <c r="A159" s="252"/>
      <c r="D159" s="292" t="s">
        <v>29</v>
      </c>
      <c r="E159" s="445" t="e">
        <f>IF('Cumulative Budget Request '!#REF!='Split budget (E)'!$L$1,'Cumulative Budget Request '!E158,0)</f>
        <v>#REF!</v>
      </c>
      <c r="F159" s="445" t="e">
        <f>IF('Cumulative Budget Request '!#REF!='Split budget (E)'!$L$1,'Cumulative Budget Request '!F158,0)</f>
        <v>#REF!</v>
      </c>
      <c r="G159" s="445" t="e">
        <f>IF('Cumulative Budget Request '!#REF!='Split budget (E)'!$L$1,'Cumulative Budget Request '!#REF!,0)</f>
        <v>#REF!</v>
      </c>
      <c r="H159" s="445" t="e">
        <f>IF('Cumulative Budget Request '!#REF!='Split budget (E)'!$L$1,'Cumulative Budget Request '!#REF!,0)</f>
        <v>#REF!</v>
      </c>
      <c r="I159" s="445" t="e">
        <f>IF('Cumulative Budget Request '!#REF!='Split budget (E)'!$L$1,'Cumulative Budget Request '!#REF!,0)</f>
        <v>#REF!</v>
      </c>
      <c r="J159" s="441" t="e">
        <f>SUM(E159:I159)</f>
        <v>#REF!</v>
      </c>
      <c r="L159" s="553"/>
      <c r="N159" s="431"/>
      <c r="O159" s="304"/>
      <c r="P159" s="304"/>
      <c r="Q159" s="304" t="s">
        <v>110</v>
      </c>
      <c r="R159" s="304" t="s">
        <v>82</v>
      </c>
      <c r="S159" s="304" t="s">
        <v>83</v>
      </c>
      <c r="T159" s="252"/>
      <c r="U159" s="357"/>
      <c r="V159" s="582"/>
      <c r="W159" s="582"/>
      <c r="X159" s="582"/>
      <c r="Y159" s="582"/>
      <c r="Z159" s="582"/>
      <c r="AA159" s="545"/>
      <c r="AB159" s="545"/>
      <c r="AC159" s="545"/>
      <c r="AD159" s="545"/>
      <c r="AE159" s="545"/>
      <c r="AF159" s="545"/>
      <c r="AG159" s="545"/>
      <c r="AH159" s="545"/>
      <c r="AI159" s="250"/>
      <c r="AJ159" s="250"/>
      <c r="AK159" s="250"/>
      <c r="AL159" s="250"/>
      <c r="AM159" s="250"/>
      <c r="AN159" s="250"/>
      <c r="AO159" s="250"/>
      <c r="AP159" s="250"/>
      <c r="AQ159" s="250"/>
      <c r="AR159" s="250"/>
      <c r="AS159" s="250"/>
    </row>
    <row r="160" spans="1:45" ht="13.15">
      <c r="A160" s="252"/>
      <c r="B160" s="259"/>
      <c r="C160" s="327"/>
      <c r="D160" s="306"/>
      <c r="E160" s="267"/>
      <c r="F160" s="267"/>
      <c r="G160" s="267"/>
      <c r="H160" s="267"/>
      <c r="I160" s="267"/>
      <c r="J160" s="291"/>
      <c r="N160" s="471"/>
      <c r="O160" s="564"/>
      <c r="P160" s="564"/>
      <c r="Q160" s="587" t="e">
        <f>IF('Cumulative Budget Request '!#REF!='Split budget (E)'!$L$1,'Cumulative Budget Request '!M159,0)</f>
        <v>#REF!</v>
      </c>
      <c r="R160" s="494" t="e">
        <f>IF('Cumulative Budget Request '!#REF!='Split budget (E)'!$L$1,'Cumulative Budget Request '!N159,0)</f>
        <v>#REF!</v>
      </c>
      <c r="S160" s="494" t="e">
        <f>IF('Cumulative Budget Request '!#REF!='Split budget (E)'!$L$1,'Cumulative Budget Request '!O159,0)</f>
        <v>#REF!</v>
      </c>
      <c r="T160" s="255"/>
      <c r="U160" s="472"/>
      <c r="V160" s="586"/>
      <c r="W160" s="586"/>
      <c r="X160" s="586"/>
      <c r="Y160" s="586"/>
      <c r="Z160" s="586"/>
      <c r="AA160" s="255"/>
      <c r="AB160" s="255"/>
      <c r="AC160" s="255"/>
      <c r="AD160" s="545"/>
      <c r="AE160" s="545"/>
      <c r="AF160" s="545"/>
      <c r="AG160" s="545"/>
      <c r="AH160" s="545"/>
      <c r="AI160" s="255"/>
      <c r="AJ160" s="255"/>
      <c r="AK160" s="255"/>
      <c r="AL160" s="255"/>
      <c r="AM160" s="255"/>
      <c r="AN160" s="255"/>
      <c r="AO160" s="255"/>
      <c r="AP160" s="255"/>
      <c r="AQ160" s="255"/>
      <c r="AR160" s="255"/>
      <c r="AS160" s="255"/>
    </row>
    <row r="161" spans="1:45" ht="13.15">
      <c r="A161" s="572" t="e">
        <f>IF('Cumulative Budget Request '!#REF!='Split budget (E)'!$L$1,'Cumulative Budget Request '!#REF!,0)</f>
        <v>#REF!</v>
      </c>
      <c r="B161" s="557" t="e">
        <f>'Cumulative Budget Request '!#REF!</f>
        <v>#REF!</v>
      </c>
      <c r="C161" s="327"/>
      <c r="D161" s="337" t="s">
        <v>158</v>
      </c>
      <c r="E161" s="294" t="e">
        <f>Q162</f>
        <v>#REF!</v>
      </c>
      <c r="F161" s="294" t="e">
        <f>R162</f>
        <v>#REF!</v>
      </c>
      <c r="G161" s="294" t="e">
        <f>S162</f>
        <v>#REF!</v>
      </c>
      <c r="H161" s="294" t="e">
        <f>T162</f>
        <v>#REF!</v>
      </c>
      <c r="I161" s="294" t="e">
        <f>U162</f>
        <v>#REF!</v>
      </c>
      <c r="J161" s="291"/>
      <c r="N161" s="354"/>
      <c r="O161" s="255"/>
      <c r="P161" s="255"/>
      <c r="Q161" s="545"/>
      <c r="R161" s="332"/>
      <c r="S161" s="332"/>
      <c r="T161" s="545"/>
      <c r="U161" s="355"/>
      <c r="V161" s="586"/>
      <c r="W161" s="586"/>
      <c r="X161" s="586"/>
      <c r="Y161" s="586"/>
      <c r="Z161" s="586"/>
      <c r="AA161" s="672"/>
      <c r="AB161" s="672"/>
      <c r="AC161" s="672"/>
      <c r="AD161" s="381"/>
      <c r="AE161" s="381"/>
      <c r="AF161" s="381"/>
      <c r="AG161" s="381"/>
      <c r="AH161" s="381"/>
      <c r="AI161" s="255"/>
      <c r="AJ161" s="255"/>
      <c r="AK161" s="255"/>
      <c r="AL161" s="255"/>
      <c r="AM161" s="255"/>
      <c r="AN161" s="255"/>
      <c r="AO161" s="255"/>
      <c r="AP161" s="255"/>
      <c r="AQ161" s="255"/>
      <c r="AR161" s="255"/>
      <c r="AS161" s="255"/>
    </row>
    <row r="162" spans="1:45" s="255" customFormat="1" ht="13.15">
      <c r="A162" s="264"/>
      <c r="C162" s="406"/>
      <c r="D162" s="404" t="s">
        <v>151</v>
      </c>
      <c r="E162" s="445" t="e">
        <f>IF('Cumulative Budget Request '!#REF!='Split budget (E)'!$L$1,'Cumulative Budget Request '!#REF!,0)</f>
        <v>#REF!</v>
      </c>
      <c r="F162" s="445" t="e">
        <f>IF('Cumulative Budget Request '!#REF!='Split budget (E)'!$L$1,'Cumulative Budget Request '!#REF!,0)</f>
        <v>#REF!</v>
      </c>
      <c r="G162" s="445" t="e">
        <f>IF('Cumulative Budget Request '!#REF!='Split budget (E)'!$L$1,'Cumulative Budget Request '!#REF!,0)</f>
        <v>#REF!</v>
      </c>
      <c r="H162" s="445" t="e">
        <f>IF('Cumulative Budget Request '!#REF!='Split budget (E)'!$L$1,'Cumulative Budget Request '!#REF!,0)</f>
        <v>#REF!</v>
      </c>
      <c r="I162" s="445" t="e">
        <f>IF('Cumulative Budget Request '!#REF!='Split budget (E)'!$L$1,'Cumulative Budget Request '!#REF!,0)</f>
        <v>#REF!</v>
      </c>
      <c r="J162" s="441" t="e">
        <f>SUM(E162:I162)</f>
        <v>#REF!</v>
      </c>
      <c r="L162" s="553"/>
      <c r="N162" s="431" t="s">
        <v>161</v>
      </c>
      <c r="O162" s="304"/>
      <c r="P162" s="304"/>
      <c r="Q162" s="494" t="e">
        <f>IF('Cumulative Budget Request '!#REF!='Split budget (E)'!$L$1,'Cumulative Budget Request '!#REF!,0)</f>
        <v>#REF!</v>
      </c>
      <c r="R162" s="494" t="e">
        <f>IF('Cumulative Budget Request '!#REF!='Split budget (E)'!$L$1,'Cumulative Budget Request '!#REF!,0)</f>
        <v>#REF!</v>
      </c>
      <c r="S162" s="494" t="e">
        <f>IF('Cumulative Budget Request '!#REF!='Split budget (E)'!$L$1,'Cumulative Budget Request '!#REF!,0)</f>
        <v>#REF!</v>
      </c>
      <c r="T162" s="494" t="e">
        <f>IF('Cumulative Budget Request '!#REF!='Split budget (E)'!$L$1,'Cumulative Budget Request '!#REF!,0)</f>
        <v>#REF!</v>
      </c>
      <c r="U162" s="573" t="e">
        <f>IF('Cumulative Budget Request '!#REF!='Split budget (E)'!$L$1,'Cumulative Budget Request '!#REF!,0)</f>
        <v>#REF!</v>
      </c>
      <c r="V162" s="581">
        <f>IFERROR((F165+F166)/F164,0)</f>
        <v>0</v>
      </c>
      <c r="W162" s="581">
        <f t="shared" ref="W162:Z162" si="48">IFERROR((G165+G166)/G164,0)</f>
        <v>0</v>
      </c>
      <c r="X162" s="581">
        <f t="shared" si="48"/>
        <v>0</v>
      </c>
      <c r="Y162" s="581">
        <f t="shared" si="48"/>
        <v>0</v>
      </c>
      <c r="Z162" s="581">
        <f t="shared" si="48"/>
        <v>0</v>
      </c>
      <c r="AA162" s="696"/>
      <c r="AB162" s="696"/>
      <c r="AC162" s="696"/>
      <c r="AD162" s="696"/>
      <c r="AE162" s="696"/>
      <c r="AF162" s="696"/>
      <c r="AG162" s="696"/>
      <c r="AH162" s="696"/>
      <c r="AI162" s="250"/>
      <c r="AJ162" s="250"/>
      <c r="AK162" s="250"/>
      <c r="AL162" s="250"/>
      <c r="AM162" s="250"/>
      <c r="AN162" s="250"/>
      <c r="AO162" s="250"/>
      <c r="AP162" s="250"/>
      <c r="AQ162" s="250"/>
      <c r="AR162" s="250"/>
      <c r="AS162" s="250"/>
    </row>
    <row r="163" spans="1:45" s="255" customFormat="1" ht="13.15">
      <c r="A163" s="252"/>
      <c r="D163" s="292" t="s">
        <v>29</v>
      </c>
      <c r="E163" s="445" t="e">
        <f>IF('Cumulative Budget Request '!#REF!='Split budget (E)'!$L$1,'Cumulative Budget Request '!#REF!,0)</f>
        <v>#REF!</v>
      </c>
      <c r="F163" s="445" t="e">
        <f>IF('Cumulative Budget Request '!#REF!='Split budget (E)'!$L$1,'Cumulative Budget Request '!#REF!,0)</f>
        <v>#REF!</v>
      </c>
      <c r="G163" s="445" t="e">
        <f>IF('Cumulative Budget Request '!#REF!='Split budget (E)'!$L$1,'Cumulative Budget Request '!#REF!,0)</f>
        <v>#REF!</v>
      </c>
      <c r="H163" s="445" t="e">
        <f>IF('Cumulative Budget Request '!#REF!='Split budget (E)'!$L$1,'Cumulative Budget Request '!#REF!,0)</f>
        <v>#REF!</v>
      </c>
      <c r="I163" s="445" t="e">
        <f>IF('Cumulative Budget Request '!#REF!='Split budget (E)'!$L$1,'Cumulative Budget Request '!#REF!,0)</f>
        <v>#REF!</v>
      </c>
      <c r="J163" s="441" t="e">
        <f>SUM(E163:I163)</f>
        <v>#REF!</v>
      </c>
      <c r="L163" s="553"/>
      <c r="N163" s="431"/>
      <c r="O163" s="304"/>
      <c r="P163" s="304"/>
      <c r="Q163" s="304" t="s">
        <v>110</v>
      </c>
      <c r="R163" s="304" t="s">
        <v>82</v>
      </c>
      <c r="S163" s="304" t="s">
        <v>83</v>
      </c>
      <c r="T163" s="252"/>
      <c r="U163" s="357"/>
      <c r="V163" s="582"/>
      <c r="W163" s="582"/>
      <c r="X163" s="582"/>
      <c r="Y163" s="582"/>
      <c r="Z163" s="582"/>
      <c r="AA163" s="545"/>
      <c r="AB163" s="545"/>
      <c r="AC163" s="545"/>
      <c r="AD163" s="545"/>
      <c r="AE163" s="545"/>
      <c r="AF163" s="545"/>
      <c r="AG163" s="545"/>
      <c r="AH163" s="545"/>
      <c r="AI163" s="250"/>
      <c r="AJ163" s="250"/>
      <c r="AK163" s="250"/>
      <c r="AL163" s="250"/>
      <c r="AM163" s="250"/>
      <c r="AN163" s="250"/>
      <c r="AO163" s="250"/>
      <c r="AP163" s="250"/>
      <c r="AQ163" s="250"/>
      <c r="AR163" s="250"/>
      <c r="AS163" s="250"/>
    </row>
    <row r="164" spans="1:45" ht="13.15">
      <c r="A164" s="252"/>
      <c r="B164" s="259"/>
      <c r="C164" s="327"/>
      <c r="D164" s="306"/>
      <c r="E164" s="267"/>
      <c r="F164" s="267"/>
      <c r="G164" s="267"/>
      <c r="H164" s="267"/>
      <c r="I164" s="267"/>
      <c r="J164" s="291"/>
      <c r="N164" s="471"/>
      <c r="O164" s="564"/>
      <c r="P164" s="564"/>
      <c r="Q164" s="587" t="e">
        <f>IF('Cumulative Budget Request '!#REF!='Split budget (E)'!$L$1,'Cumulative Budget Request '!#REF!,0)</f>
        <v>#REF!</v>
      </c>
      <c r="R164" s="494" t="e">
        <f>IF('Cumulative Budget Request '!#REF!='Split budget (E)'!$L$1,'Cumulative Budget Request '!#REF!,0)</f>
        <v>#REF!</v>
      </c>
      <c r="S164" s="494" t="e">
        <f>IF('Cumulative Budget Request '!#REF!='Split budget (E)'!$L$1,'Cumulative Budget Request '!#REF!,0)</f>
        <v>#REF!</v>
      </c>
      <c r="T164" s="255"/>
      <c r="U164" s="472"/>
      <c r="V164" s="586"/>
      <c r="W164" s="586"/>
      <c r="X164" s="586"/>
      <c r="Y164" s="586"/>
      <c r="Z164" s="586"/>
      <c r="AA164" s="255"/>
      <c r="AB164" s="255"/>
      <c r="AC164" s="255"/>
      <c r="AD164" s="545"/>
      <c r="AE164" s="545"/>
      <c r="AF164" s="545"/>
      <c r="AG164" s="545"/>
      <c r="AH164" s="545"/>
      <c r="AI164" s="255"/>
      <c r="AJ164" s="255"/>
      <c r="AK164" s="255"/>
      <c r="AL164" s="255"/>
      <c r="AM164" s="255"/>
      <c r="AN164" s="255"/>
      <c r="AO164" s="255"/>
      <c r="AP164" s="255"/>
      <c r="AQ164" s="255"/>
      <c r="AR164" s="255"/>
      <c r="AS164" s="255"/>
    </row>
    <row r="165" spans="1:45" ht="13.5" thickBot="1">
      <c r="A165" s="572" t="e">
        <f>IF('Cumulative Budget Request '!#REF!='Split budget (E)'!$L$1,'Cumulative Budget Request '!A160,0)</f>
        <v>#REF!</v>
      </c>
      <c r="B165" s="557" t="str">
        <f>'Cumulative Budget Request '!B160</f>
        <v xml:space="preserve"> </v>
      </c>
      <c r="C165" s="327"/>
      <c r="D165" s="337" t="s">
        <v>158</v>
      </c>
      <c r="E165" s="294" t="e">
        <f>Q166</f>
        <v>#REF!</v>
      </c>
      <c r="F165" s="294" t="e">
        <f>R166</f>
        <v>#REF!</v>
      </c>
      <c r="G165" s="294" t="e">
        <f>S166</f>
        <v>#REF!</v>
      </c>
      <c r="H165" s="294" t="e">
        <f>T166</f>
        <v>#REF!</v>
      </c>
      <c r="I165" s="294" t="e">
        <f>U166</f>
        <v>#REF!</v>
      </c>
      <c r="J165" s="291"/>
      <c r="N165" s="354"/>
      <c r="O165" s="255"/>
      <c r="P165" s="255"/>
      <c r="Q165" s="545"/>
      <c r="R165" s="332"/>
      <c r="S165" s="332"/>
      <c r="T165" s="545"/>
      <c r="U165" s="355"/>
      <c r="V165" s="586"/>
      <c r="W165" s="586"/>
      <c r="X165" s="586"/>
      <c r="Y165" s="586"/>
      <c r="Z165" s="586"/>
      <c r="AA165" s="672"/>
      <c r="AB165" s="672"/>
      <c r="AC165" s="672"/>
      <c r="AD165" s="381"/>
      <c r="AE165" s="381"/>
      <c r="AF165" s="381"/>
      <c r="AG165" s="381"/>
      <c r="AH165" s="381"/>
      <c r="AI165" s="255"/>
      <c r="AJ165" s="255"/>
      <c r="AK165" s="255"/>
      <c r="AL165" s="255"/>
      <c r="AM165" s="255"/>
      <c r="AN165" s="255"/>
      <c r="AO165" s="255"/>
      <c r="AP165" s="255"/>
      <c r="AQ165" s="255"/>
      <c r="AR165" s="255"/>
      <c r="AS165" s="255"/>
    </row>
    <row r="166" spans="1:45" s="255" customFormat="1" ht="13.15">
      <c r="C166" s="406"/>
      <c r="D166" s="404" t="s">
        <v>151</v>
      </c>
      <c r="E166" s="445" t="e">
        <f>IF('Cumulative Budget Request '!#REF!='Split budget (E)'!$L$1,'Cumulative Budget Request '!E161,0)</f>
        <v>#REF!</v>
      </c>
      <c r="F166" s="445" t="e">
        <f>IF('Cumulative Budget Request '!#REF!='Split budget (E)'!$L$1,'Cumulative Budget Request '!F161,0)</f>
        <v>#REF!</v>
      </c>
      <c r="G166" s="445" t="e">
        <f>IF('Cumulative Budget Request '!#REF!='Split budget (E)'!$L$1,'Cumulative Budget Request '!#REF!,0)</f>
        <v>#REF!</v>
      </c>
      <c r="H166" s="445" t="e">
        <f>IF('Cumulative Budget Request '!#REF!='Split budget (E)'!$L$1,'Cumulative Budget Request '!#REF!,0)</f>
        <v>#REF!</v>
      </c>
      <c r="I166" s="445" t="e">
        <f>IF('Cumulative Budget Request '!#REF!='Split budget (E)'!$L$1,'Cumulative Budget Request '!#REF!,0)</f>
        <v>#REF!</v>
      </c>
      <c r="J166" s="441" t="e">
        <f>SUM(E166:I166)</f>
        <v>#REF!</v>
      </c>
      <c r="L166" s="553"/>
      <c r="N166" s="431" t="s">
        <v>162</v>
      </c>
      <c r="O166" s="304"/>
      <c r="P166" s="304"/>
      <c r="Q166" s="494" t="e">
        <f>IF('Cumulative Budget Request '!#REF!='Split budget (E)'!$L$1,'Cumulative Budget Request '!M161,0)</f>
        <v>#REF!</v>
      </c>
      <c r="R166" s="494" t="e">
        <f>IF('Cumulative Budget Request '!#REF!='Split budget (E)'!$L$1,'Cumulative Budget Request '!N161,0)</f>
        <v>#REF!</v>
      </c>
      <c r="S166" s="494" t="e">
        <f>IF('Cumulative Budget Request '!#REF!='Split budget (E)'!$L$1,'Cumulative Budget Request '!O161,0)</f>
        <v>#REF!</v>
      </c>
      <c r="T166" s="494" t="e">
        <f>IF('Cumulative Budget Request '!#REF!='Split budget (E)'!$L$1,'Cumulative Budget Request '!P161,0)</f>
        <v>#REF!</v>
      </c>
      <c r="U166" s="573" t="e">
        <f>IF('Cumulative Budget Request '!#REF!='Split budget (E)'!$L$1,'Cumulative Budget Request '!Q161,0)</f>
        <v>#REF!</v>
      </c>
      <c r="V166" s="581">
        <f>IFERROR((F169+F170)/F168,0)</f>
        <v>0</v>
      </c>
      <c r="W166" s="581">
        <f t="shared" ref="W166:Z166" si="49">IFERROR((G169+G170)/G168,0)</f>
        <v>0</v>
      </c>
      <c r="X166" s="581">
        <f t="shared" si="49"/>
        <v>0</v>
      </c>
      <c r="Y166" s="581">
        <f t="shared" si="49"/>
        <v>0</v>
      </c>
      <c r="Z166" s="581">
        <f t="shared" si="49"/>
        <v>0</v>
      </c>
      <c r="AA166" s="669" t="s">
        <v>128</v>
      </c>
      <c r="AB166" s="670"/>
      <c r="AC166" s="670"/>
      <c r="AD166" s="670"/>
      <c r="AE166" s="670"/>
      <c r="AF166" s="670"/>
      <c r="AG166" s="670"/>
      <c r="AH166" s="671"/>
      <c r="AI166" s="250"/>
      <c r="AJ166" s="250"/>
      <c r="AK166" s="250"/>
      <c r="AL166" s="250"/>
      <c r="AM166" s="250"/>
      <c r="AN166" s="250"/>
      <c r="AO166" s="250"/>
      <c r="AP166" s="250"/>
      <c r="AQ166" s="250"/>
      <c r="AR166" s="250"/>
      <c r="AS166" s="250"/>
    </row>
    <row r="167" spans="1:45" s="255" customFormat="1" ht="13.15">
      <c r="A167" s="264"/>
      <c r="D167" s="292" t="s">
        <v>29</v>
      </c>
      <c r="E167" s="445" t="e">
        <f>IF('Cumulative Budget Request '!#REF!='Split budget (E)'!$L$1,'Cumulative Budget Request '!E162,0)</f>
        <v>#REF!</v>
      </c>
      <c r="F167" s="445" t="e">
        <f>IF('Cumulative Budget Request '!#REF!='Split budget (E)'!$L$1,'Cumulative Budget Request '!F162,0)</f>
        <v>#REF!</v>
      </c>
      <c r="G167" s="445" t="e">
        <f>IF('Cumulative Budget Request '!#REF!='Split budget (E)'!$L$1,'Cumulative Budget Request '!#REF!,0)</f>
        <v>#REF!</v>
      </c>
      <c r="H167" s="445" t="e">
        <f>IF('Cumulative Budget Request '!#REF!='Split budget (E)'!$L$1,'Cumulative Budget Request '!#REF!,0)</f>
        <v>#REF!</v>
      </c>
      <c r="I167" s="445" t="e">
        <f>IF('Cumulative Budget Request '!#REF!='Split budget (E)'!$L$1,'Cumulative Budget Request '!#REF!,0)</f>
        <v>#REF!</v>
      </c>
      <c r="J167" s="440" t="e">
        <f>SUM(E167:I167)</f>
        <v>#REF!</v>
      </c>
      <c r="L167" s="553"/>
      <c r="M167" s="254"/>
      <c r="N167" s="431"/>
      <c r="O167" s="304"/>
      <c r="P167" s="304"/>
      <c r="Q167" s="304" t="s">
        <v>110</v>
      </c>
      <c r="R167" s="304" t="s">
        <v>82</v>
      </c>
      <c r="S167" s="304" t="s">
        <v>83</v>
      </c>
      <c r="T167" s="252"/>
      <c r="U167" s="357"/>
      <c r="V167" s="582"/>
      <c r="W167" s="582"/>
      <c r="X167" s="582"/>
      <c r="Y167" s="582"/>
      <c r="Z167" s="582"/>
      <c r="AA167" s="433"/>
      <c r="AB167" s="314"/>
      <c r="AC167" s="314"/>
      <c r="AD167" s="314"/>
      <c r="AE167" s="314"/>
      <c r="AF167" s="314"/>
      <c r="AG167" s="314"/>
      <c r="AH167" s="434"/>
      <c r="AI167" s="250"/>
      <c r="AJ167" s="250"/>
      <c r="AK167" s="250"/>
      <c r="AL167" s="250"/>
      <c r="AM167" s="250"/>
      <c r="AN167" s="250"/>
      <c r="AO167" s="250"/>
      <c r="AP167" s="250"/>
      <c r="AQ167" s="250"/>
      <c r="AR167" s="250"/>
      <c r="AS167" s="250"/>
    </row>
    <row r="168" spans="1:45" s="255" customFormat="1" ht="13.15">
      <c r="A168" s="264"/>
      <c r="D168" s="292"/>
      <c r="E168" s="445"/>
      <c r="F168" s="445"/>
      <c r="G168" s="445"/>
      <c r="H168" s="445"/>
      <c r="I168" s="445"/>
      <c r="J168" s="440"/>
      <c r="L168" s="553"/>
      <c r="M168" s="254"/>
      <c r="N168" s="471"/>
      <c r="O168" s="564"/>
      <c r="P168" s="564"/>
      <c r="Q168" s="587" t="e">
        <f>IF('Cumulative Budget Request '!#REF!='Split budget (E)'!$L$1,'Cumulative Budget Request '!M163,0)</f>
        <v>#REF!</v>
      </c>
      <c r="R168" s="494" t="e">
        <f>IF('Cumulative Budget Request '!#REF!='Split budget (E)'!$L$1,'Cumulative Budget Request '!N163,0)</f>
        <v>#REF!</v>
      </c>
      <c r="S168" s="494" t="e">
        <f>IF('Cumulative Budget Request '!#REF!='Split budget (E)'!$L$1,'Cumulative Budget Request '!O163,0)</f>
        <v>#REF!</v>
      </c>
      <c r="U168" s="472"/>
      <c r="V168" s="582"/>
      <c r="W168" s="582"/>
      <c r="X168" s="582"/>
      <c r="Y168" s="582"/>
      <c r="Z168" s="582"/>
      <c r="AA168" s="433"/>
      <c r="AB168" s="314"/>
      <c r="AC168" s="314"/>
      <c r="AD168" s="314"/>
      <c r="AE168" s="314"/>
      <c r="AF168" s="314"/>
      <c r="AG168" s="314"/>
      <c r="AH168" s="434"/>
      <c r="AI168" s="250"/>
      <c r="AJ168" s="250"/>
      <c r="AK168" s="250"/>
      <c r="AL168" s="250"/>
      <c r="AM168" s="250"/>
      <c r="AN168" s="250"/>
      <c r="AO168" s="250"/>
      <c r="AP168" s="250"/>
      <c r="AQ168" s="250"/>
      <c r="AR168" s="250"/>
      <c r="AS168" s="250"/>
    </row>
    <row r="169" spans="1:45" s="255" customFormat="1" ht="13.5" thickBot="1">
      <c r="A169" s="264"/>
      <c r="C169" s="320"/>
      <c r="D169" s="320" t="s">
        <v>137</v>
      </c>
      <c r="E169" s="447" t="e">
        <f>SUMIF($D$156:$D$167,"*Wage",E156:E167)</f>
        <v>#REF!</v>
      </c>
      <c r="F169" s="447" t="e">
        <f t="shared" ref="F169:I169" si="50">SUMIF($D$156:$D$167,"*Wage",F156:F167)</f>
        <v>#REF!</v>
      </c>
      <c r="G169" s="447" t="e">
        <f t="shared" si="50"/>
        <v>#REF!</v>
      </c>
      <c r="H169" s="447" t="e">
        <f t="shared" si="50"/>
        <v>#REF!</v>
      </c>
      <c r="I169" s="447" t="e">
        <f t="shared" si="50"/>
        <v>#REF!</v>
      </c>
      <c r="J169" s="448" t="e">
        <f>SUM(E169:I169)</f>
        <v>#REF!</v>
      </c>
      <c r="L169" s="553"/>
      <c r="M169" s="254"/>
      <c r="N169" s="518"/>
      <c r="O169" s="520"/>
      <c r="P169" s="520"/>
      <c r="Q169" s="519"/>
      <c r="R169" s="521"/>
      <c r="S169" s="521"/>
      <c r="T169" s="473"/>
      <c r="U169" s="474"/>
      <c r="V169" s="586"/>
      <c r="W169" s="586"/>
      <c r="X169" s="586"/>
      <c r="Y169" s="586"/>
      <c r="Z169" s="586"/>
      <c r="AA169" s="354"/>
      <c r="AD169" s="545" t="s">
        <v>30</v>
      </c>
      <c r="AE169" s="545" t="s">
        <v>31</v>
      </c>
      <c r="AF169" s="545" t="s">
        <v>32</v>
      </c>
      <c r="AG169" s="545" t="s">
        <v>33</v>
      </c>
      <c r="AH169" s="355" t="s">
        <v>34</v>
      </c>
    </row>
    <row r="170" spans="1:45" s="255" customFormat="1" ht="13.15">
      <c r="A170" s="264"/>
      <c r="C170" s="320"/>
      <c r="D170" s="320" t="s">
        <v>138</v>
      </c>
      <c r="E170" s="438" t="e">
        <f>SUMIF($D$156:$D$167,"*Fringe",E156:E167)</f>
        <v>#REF!</v>
      </c>
      <c r="F170" s="438" t="e">
        <f t="shared" ref="F170:I170" si="51">SUMIF($D$156:$D$167,"*Fringe",F156:F167)</f>
        <v>#REF!</v>
      </c>
      <c r="G170" s="438" t="e">
        <f t="shared" si="51"/>
        <v>#REF!</v>
      </c>
      <c r="H170" s="438" t="e">
        <f t="shared" si="51"/>
        <v>#REF!</v>
      </c>
      <c r="I170" s="438" t="e">
        <f t="shared" si="51"/>
        <v>#REF!</v>
      </c>
      <c r="J170" s="441" t="e">
        <f>SUM(E170:I170)</f>
        <v>#REF!</v>
      </c>
      <c r="L170" s="553"/>
      <c r="M170" s="254"/>
      <c r="AA170" s="680" t="s">
        <v>127</v>
      </c>
      <c r="AB170" s="681"/>
      <c r="AC170" s="681"/>
      <c r="AD170" s="408">
        <v>1</v>
      </c>
      <c r="AE170" s="408">
        <v>1.05</v>
      </c>
      <c r="AF170" s="408">
        <v>1.05</v>
      </c>
      <c r="AG170" s="408">
        <v>1.05</v>
      </c>
      <c r="AH170" s="409">
        <v>1.05</v>
      </c>
    </row>
    <row r="171" spans="1:45" ht="3.75" customHeight="1" thickBot="1">
      <c r="A171" s="250" t="s">
        <v>7</v>
      </c>
      <c r="D171" s="270" t="s">
        <v>6</v>
      </c>
      <c r="E171" s="277"/>
      <c r="F171" s="277"/>
      <c r="G171" s="277"/>
      <c r="H171" s="277"/>
      <c r="I171" s="277"/>
      <c r="J171" s="333"/>
      <c r="M171" s="253"/>
      <c r="T171" s="255"/>
      <c r="U171" s="255"/>
      <c r="V171" s="255"/>
      <c r="W171" s="255"/>
      <c r="X171" s="255"/>
      <c r="Y171" s="255"/>
      <c r="Z171" s="255"/>
      <c r="AA171" s="548"/>
      <c r="AB171" s="549"/>
      <c r="AC171" s="549"/>
      <c r="AD171" s="381"/>
      <c r="AE171" s="381"/>
      <c r="AF171" s="381"/>
      <c r="AG171" s="381"/>
      <c r="AH171" s="407"/>
      <c r="AI171" s="255"/>
      <c r="AJ171" s="255"/>
      <c r="AK171" s="255"/>
      <c r="AL171" s="255"/>
      <c r="AM171" s="255"/>
      <c r="AN171" s="255"/>
      <c r="AO171" s="255"/>
      <c r="AP171" s="255"/>
      <c r="AQ171" s="255"/>
      <c r="AR171" s="255"/>
      <c r="AS171" s="255"/>
    </row>
    <row r="172" spans="1:45" ht="13.15">
      <c r="A172" s="310" t="s">
        <v>23</v>
      </c>
      <c r="B172" s="308"/>
      <c r="C172" s="308"/>
      <c r="D172" s="311"/>
      <c r="E172" s="449" t="e">
        <f>SUMIF($D$67:$D$170,"*Total Other Professional Salary",E67:E170)+SUMIF($D$67:$D$170,"*Total Post Doc Salary",E67:E170)+SUMIF($D$67:$D$170,"*Total Graduate Student Salary",E67:E170)+SUMIF($D$67:$D$170,"*Total Hourly Wages",E67:E170)</f>
        <v>#REF!</v>
      </c>
      <c r="F172" s="449" t="e">
        <f>SUMIF($D$67:$D$170,"*Total Other Professional Salary",F67:F170)+SUMIF($D$67:$D$170,"*Total Post Doc Salary",F67:F170)+SUMIF($D$67:$D$170,"*Total Graduate Student Salary",F67:F170)+SUMIF($D$67:$D$170,"*Total Hourly Wages",F67:F170)</f>
        <v>#REF!</v>
      </c>
      <c r="G172" s="449" t="e">
        <f>SUMIF($D$67:$D$170,"*Total Other Professional Salary",G67:G170)+SUMIF($D$67:$D$170,"*Total Post Doc Salary",G67:G170)+SUMIF($D$67:$D$170,"*Total Graduate Student Salary",G67:G170)+SUMIF($D$67:$D$170,"*Total Hourly Wages",G67:G170)</f>
        <v>#REF!</v>
      </c>
      <c r="H172" s="449" t="e">
        <f>SUMIF($D$67:$D$170,"*Total Other Professional Salary",H67:H170)+SUMIF($D$67:$D$170,"*Total Post Doc Salary",H67:H170)+SUMIF($D$67:$D$170,"*Total Graduate Student Salary",H67:H170)+SUMIF($D$67:$D$170,"*Total Hourly Wages",H67:H170)</f>
        <v>#REF!</v>
      </c>
      <c r="I172" s="449" t="e">
        <f>SUMIF($D$67:$D$170,"*Total Other Professional Salary",I67:I170)+SUMIF($D$67:$D$170,"*Total Post Doc Salary",I67:I170)+SUMIF($D$67:$D$170,"*Total Graduate Student Salary",I67:I170)+SUMIF($D$67:$D$170,"*Total Hourly Wages",I67:I170)</f>
        <v>#REF!</v>
      </c>
      <c r="J172" s="450" t="e">
        <f>SUM(J169,J153,J114,J89)</f>
        <v>#REF!</v>
      </c>
      <c r="M172" s="253"/>
      <c r="N172" s="295" t="s">
        <v>149</v>
      </c>
      <c r="O172" s="562"/>
      <c r="P172" s="562"/>
      <c r="Q172" s="296"/>
      <c r="R172" s="297"/>
      <c r="S172" s="492">
        <f>'Cumulative Budget Request '!AE167</f>
        <v>0.11</v>
      </c>
      <c r="T172" s="255"/>
      <c r="U172" s="255"/>
      <c r="V172" s="255"/>
      <c r="W172" s="255"/>
      <c r="X172" s="255"/>
      <c r="Y172" s="255"/>
      <c r="Z172" s="255"/>
      <c r="AA172" s="548"/>
      <c r="AB172" s="549"/>
      <c r="AC172" s="549"/>
      <c r="AD172" s="381"/>
      <c r="AE172" s="381"/>
      <c r="AF172" s="381"/>
      <c r="AG172" s="381"/>
      <c r="AH172" s="407"/>
      <c r="AI172" s="255"/>
      <c r="AJ172" s="255"/>
      <c r="AK172" s="255"/>
      <c r="AL172" s="255"/>
      <c r="AM172" s="255"/>
      <c r="AN172" s="255"/>
      <c r="AO172" s="255"/>
      <c r="AP172" s="255"/>
      <c r="AQ172" s="255"/>
      <c r="AR172" s="255"/>
      <c r="AS172" s="255"/>
    </row>
    <row r="173" spans="1:45" ht="15.4" thickBot="1">
      <c r="A173" s="310" t="s">
        <v>24</v>
      </c>
      <c r="B173" s="308"/>
      <c r="C173" s="308"/>
      <c r="D173" s="311"/>
      <c r="E173" s="451" t="e">
        <f>SUMIF($D$67:$D$170,"*Total Other Professional Fringe",E67:E170)+SUMIF($D$67:$D$170,"*Total Post Doc Fringe",E67:E170)++SUMIF($D$67:$D$170,"*Total Graduate Student Fringe",E67:E170)+SUMIF($D$67:$D$170,"*Total Fringe Benefits",E67:E170)</f>
        <v>#REF!</v>
      </c>
      <c r="F173" s="451" t="e">
        <f>SUMIF($D$67:$D$170,"*Total Other Professional Fringe",F67:F170)+SUMIF($D$67:$D$170,"*Total Post Doc Fringe",F67:F170)++SUMIF($D$67:$D$170,"*Total Graduate Student Fringe",F67:F170)+SUMIF($D$67:$D$170,"*Total Fringe Benefits",F67:F170)</f>
        <v>#REF!</v>
      </c>
      <c r="G173" s="451" t="e">
        <f>SUMIF($D$67:$D$170,"*Total Other Professional Fringe",G67:G170)+SUMIF($D$67:$D$170,"*Total Post Doc Fringe",G67:G170)++SUMIF($D$67:$D$170,"*Total Graduate Student Fringe",G67:G170)+SUMIF($D$67:$D$170,"*Total Fringe Benefits",G67:G170)</f>
        <v>#REF!</v>
      </c>
      <c r="H173" s="451" t="e">
        <f>SUMIF($D$67:$D$170,"*Total Other Professional Fringe",H67:H170)+SUMIF($D$67:$D$170,"*Total Post Doc Fringe",H67:H170)++SUMIF($D$67:$D$170,"*Total Graduate Student Fringe",H67:H170)+SUMIF($D$67:$D$170,"*Total Fringe Benefits",H67:H170)</f>
        <v>#REF!</v>
      </c>
      <c r="I173" s="451" t="e">
        <f>SUMIF($D$67:$D$170,"*Total Other Professional Fringe",I67:I170)+SUMIF($D$67:$D$170,"*Total Post Doc Fringe",I67:I170)++SUMIF($D$67:$D$170,"*Total Graduate Student Fringe",I67:I170)+SUMIF($D$67:$D$170,"*Total Fringe Benefits",I67:I170)</f>
        <v>#REF!</v>
      </c>
      <c r="J173" s="452" t="e">
        <f>SUM(J170,J154,J115,J90)</f>
        <v>#REF!</v>
      </c>
      <c r="M173" s="253"/>
      <c r="N173" s="300">
        <f>'Cumulative Budget Request '!J168</f>
        <v>0</v>
      </c>
      <c r="O173" s="301"/>
      <c r="P173" s="301"/>
      <c r="Q173" s="301"/>
      <c r="R173" s="301"/>
      <c r="S173" s="302"/>
      <c r="AA173" s="356"/>
      <c r="AB173" s="252"/>
      <c r="AC173" s="252"/>
      <c r="AD173" s="252"/>
      <c r="AE173" s="252"/>
      <c r="AF173" s="252"/>
      <c r="AG173" s="252"/>
      <c r="AH173" s="357"/>
    </row>
    <row r="174" spans="1:45" ht="13.15">
      <c r="A174" s="307" t="s">
        <v>25</v>
      </c>
      <c r="B174" s="308"/>
      <c r="C174" s="331"/>
      <c r="D174" s="331"/>
      <c r="E174" s="449" t="e">
        <f>SUM(E172:E173)</f>
        <v>#REF!</v>
      </c>
      <c r="F174" s="449" t="e">
        <f>SUM(F172:F173)</f>
        <v>#REF!</v>
      </c>
      <c r="G174" s="449" t="e">
        <f>SUM(G172:G173)</f>
        <v>#REF!</v>
      </c>
      <c r="H174" s="449" t="e">
        <f>SUM(H172:H173)</f>
        <v>#REF!</v>
      </c>
      <c r="I174" s="449" t="e">
        <f>SUM(I172:I173)</f>
        <v>#REF!</v>
      </c>
      <c r="J174" s="453" t="e">
        <f>SUM(E174:I174)</f>
        <v>#REF!</v>
      </c>
      <c r="M174" s="254"/>
      <c r="R174" s="254"/>
      <c r="S174" s="252"/>
      <c r="AA174" s="365" t="s">
        <v>76</v>
      </c>
      <c r="AB174" s="252"/>
      <c r="AC174" s="252"/>
      <c r="AD174" s="252"/>
      <c r="AE174" s="252"/>
      <c r="AF174" s="252"/>
      <c r="AG174" s="252"/>
      <c r="AH174" s="357"/>
      <c r="AI174" s="367"/>
    </row>
    <row r="175" spans="1:45" ht="14.25">
      <c r="A175" s="272"/>
      <c r="B175" s="257"/>
      <c r="D175" s="558"/>
      <c r="E175" s="268"/>
      <c r="F175" s="268"/>
      <c r="G175" s="268"/>
      <c r="H175" s="268"/>
      <c r="I175" s="274"/>
      <c r="J175" s="291"/>
      <c r="M175" s="254"/>
      <c r="N175" s="323"/>
      <c r="O175" s="323"/>
      <c r="P175" s="323"/>
      <c r="Q175" s="254"/>
      <c r="R175" s="252"/>
      <c r="S175" s="252"/>
      <c r="AA175" s="365" t="s">
        <v>152</v>
      </c>
      <c r="AB175" s="252">
        <v>0</v>
      </c>
      <c r="AC175" s="252">
        <v>0</v>
      </c>
      <c r="AD175" s="252">
        <v>0</v>
      </c>
      <c r="AE175" s="255">
        <v>0</v>
      </c>
      <c r="AF175" s="255">
        <v>0</v>
      </c>
      <c r="AG175" s="255">
        <v>0</v>
      </c>
      <c r="AH175" s="357">
        <v>0</v>
      </c>
      <c r="AI175" s="366"/>
    </row>
    <row r="176" spans="1:45" ht="13.15">
      <c r="A176" s="260" t="s">
        <v>26</v>
      </c>
      <c r="D176" s="558"/>
      <c r="E176" s="454" t="e">
        <f t="shared" ref="E176:I177" si="52">SUM(E62,E172)</f>
        <v>#REF!</v>
      </c>
      <c r="F176" s="454" t="e">
        <f t="shared" si="52"/>
        <v>#REF!</v>
      </c>
      <c r="G176" s="454" t="e">
        <f t="shared" si="52"/>
        <v>#REF!</v>
      </c>
      <c r="H176" s="454" t="e">
        <f t="shared" si="52"/>
        <v>#REF!</v>
      </c>
      <c r="I176" s="454" t="e">
        <f t="shared" si="52"/>
        <v>#REF!</v>
      </c>
      <c r="J176" s="455" t="e">
        <f>SUM(E176:I176)</f>
        <v>#REF!</v>
      </c>
      <c r="M176" s="254"/>
      <c r="N176" s="253"/>
      <c r="O176" s="253"/>
      <c r="P176" s="253"/>
      <c r="AA176" s="358" t="s">
        <v>117</v>
      </c>
      <c r="AB176" s="353" t="e">
        <f>#REF!*24</f>
        <v>#REF!</v>
      </c>
      <c r="AC176" s="352" t="e">
        <f>AB176/6</f>
        <v>#REF!</v>
      </c>
      <c r="AD176" s="362" t="e">
        <f>AC176*AD$170</f>
        <v>#REF!</v>
      </c>
      <c r="AE176" s="362" t="e">
        <f>AD176*AE$170</f>
        <v>#REF!</v>
      </c>
      <c r="AF176" s="362" t="e">
        <f>AE176*AF$170</f>
        <v>#REF!</v>
      </c>
      <c r="AG176" s="363" t="e">
        <f>AF176*AG$170</f>
        <v>#REF!</v>
      </c>
      <c r="AH176" s="364" t="e">
        <f>AG176*AH$170</f>
        <v>#REF!</v>
      </c>
      <c r="AI176" s="366"/>
      <c r="AJ176" s="257"/>
    </row>
    <row r="177" spans="1:36" ht="13.15">
      <c r="A177" s="251" t="s">
        <v>27</v>
      </c>
      <c r="D177" s="558"/>
      <c r="E177" s="454" t="e">
        <f t="shared" si="52"/>
        <v>#REF!</v>
      </c>
      <c r="F177" s="454" t="e">
        <f t="shared" si="52"/>
        <v>#REF!</v>
      </c>
      <c r="G177" s="454" t="e">
        <f t="shared" si="52"/>
        <v>#REF!</v>
      </c>
      <c r="H177" s="454" t="e">
        <f t="shared" si="52"/>
        <v>#REF!</v>
      </c>
      <c r="I177" s="454" t="e">
        <f t="shared" si="52"/>
        <v>#REF!</v>
      </c>
      <c r="J177" s="455" t="e">
        <f>SUM(E177:I177)</f>
        <v>#REF!</v>
      </c>
      <c r="M177" s="254"/>
      <c r="N177" s="253"/>
      <c r="O177" s="253"/>
      <c r="P177" s="253"/>
      <c r="AA177" s="359" t="s">
        <v>118</v>
      </c>
      <c r="AB177" s="353" t="e">
        <f>#REF!*24</f>
        <v>#REF!</v>
      </c>
      <c r="AC177" s="352" t="e">
        <f t="shared" ref="AC177:AC199" si="53">AB177/6</f>
        <v>#REF!</v>
      </c>
      <c r="AD177" s="362" t="e">
        <f t="shared" ref="AD177:AH191" si="54">AC177*AD$170</f>
        <v>#REF!</v>
      </c>
      <c r="AE177" s="362" t="e">
        <f t="shared" si="54"/>
        <v>#REF!</v>
      </c>
      <c r="AF177" s="362" t="e">
        <f t="shared" si="54"/>
        <v>#REF!</v>
      </c>
      <c r="AG177" s="363" t="e">
        <f t="shared" si="54"/>
        <v>#REF!</v>
      </c>
      <c r="AH177" s="364" t="e">
        <f t="shared" si="54"/>
        <v>#REF!</v>
      </c>
      <c r="AJ177" s="257"/>
    </row>
    <row r="178" spans="1:36" ht="13.15">
      <c r="A178" s="377"/>
      <c r="B178" s="660" t="s">
        <v>142</v>
      </c>
      <c r="C178" s="660"/>
      <c r="D178" s="660"/>
      <c r="E178" s="442" t="e">
        <f>SUM(E176:E177)</f>
        <v>#REF!</v>
      </c>
      <c r="F178" s="442" t="e">
        <f t="shared" ref="F178:I178" si="55">SUM(F176:F177)</f>
        <v>#REF!</v>
      </c>
      <c r="G178" s="442" t="e">
        <f t="shared" si="55"/>
        <v>#REF!</v>
      </c>
      <c r="H178" s="442" t="e">
        <f t="shared" si="55"/>
        <v>#REF!</v>
      </c>
      <c r="I178" s="442" t="e">
        <f t="shared" si="55"/>
        <v>#REF!</v>
      </c>
      <c r="J178" s="443" t="e">
        <f>SUM(E178:I178)</f>
        <v>#REF!</v>
      </c>
      <c r="M178" s="254"/>
      <c r="N178" s="253"/>
      <c r="O178" s="253"/>
      <c r="P178" s="253"/>
      <c r="AA178" s="359" t="s">
        <v>119</v>
      </c>
      <c r="AB178" s="353" t="e">
        <f>#REF!*24</f>
        <v>#REF!</v>
      </c>
      <c r="AC178" s="352" t="e">
        <f t="shared" si="53"/>
        <v>#REF!</v>
      </c>
      <c r="AD178" s="362" t="e">
        <f t="shared" si="54"/>
        <v>#REF!</v>
      </c>
      <c r="AE178" s="362" t="e">
        <f t="shared" si="54"/>
        <v>#REF!</v>
      </c>
      <c r="AF178" s="362" t="e">
        <f t="shared" si="54"/>
        <v>#REF!</v>
      </c>
      <c r="AG178" s="363" t="e">
        <f t="shared" si="54"/>
        <v>#REF!</v>
      </c>
      <c r="AH178" s="364" t="e">
        <f t="shared" si="54"/>
        <v>#REF!</v>
      </c>
    </row>
    <row r="179" spans="1:36" ht="13.15">
      <c r="A179" s="272"/>
      <c r="B179" s="257"/>
      <c r="G179" s="254"/>
      <c r="H179" s="254"/>
      <c r="I179" s="254"/>
      <c r="J179" s="305"/>
      <c r="K179" s="262"/>
      <c r="L179" s="262"/>
      <c r="M179" s="254"/>
      <c r="N179" s="253"/>
      <c r="O179" s="253"/>
      <c r="P179" s="253"/>
      <c r="Q179" s="254"/>
      <c r="R179" s="252"/>
      <c r="S179" s="252"/>
      <c r="AA179" s="359" t="s">
        <v>120</v>
      </c>
      <c r="AB179" s="353" t="e">
        <f>#REF!*24</f>
        <v>#REF!</v>
      </c>
      <c r="AC179" s="352" t="e">
        <f t="shared" si="53"/>
        <v>#REF!</v>
      </c>
      <c r="AD179" s="362" t="e">
        <f t="shared" si="54"/>
        <v>#REF!</v>
      </c>
      <c r="AE179" s="362" t="e">
        <f t="shared" si="54"/>
        <v>#REF!</v>
      </c>
      <c r="AF179" s="362" t="e">
        <f t="shared" si="54"/>
        <v>#REF!</v>
      </c>
      <c r="AG179" s="363" t="e">
        <f t="shared" si="54"/>
        <v>#REF!</v>
      </c>
      <c r="AH179" s="364" t="e">
        <f t="shared" si="54"/>
        <v>#REF!</v>
      </c>
    </row>
    <row r="180" spans="1:36" ht="13.15">
      <c r="A180" s="260" t="s">
        <v>0</v>
      </c>
      <c r="G180" s="254"/>
      <c r="H180" s="254"/>
      <c r="I180" s="254"/>
      <c r="J180" s="305"/>
      <c r="M180" s="254"/>
      <c r="N180" s="253"/>
      <c r="O180" s="253"/>
      <c r="P180" s="253"/>
      <c r="Q180" s="254"/>
      <c r="R180" s="252"/>
      <c r="S180" s="252"/>
      <c r="AA180" s="359" t="s">
        <v>200</v>
      </c>
      <c r="AB180" s="353" t="e">
        <f>#REF!*24</f>
        <v>#REF!</v>
      </c>
      <c r="AC180" s="352" t="e">
        <f t="shared" si="53"/>
        <v>#REF!</v>
      </c>
      <c r="AD180" s="362" t="e">
        <f t="shared" si="54"/>
        <v>#REF!</v>
      </c>
      <c r="AE180" s="362" t="e">
        <f t="shared" si="54"/>
        <v>#REF!</v>
      </c>
      <c r="AF180" s="362" t="e">
        <f t="shared" si="54"/>
        <v>#REF!</v>
      </c>
      <c r="AG180" s="363" t="e">
        <f t="shared" si="54"/>
        <v>#REF!</v>
      </c>
      <c r="AH180" s="364" t="e">
        <f t="shared" si="54"/>
        <v>#REF!</v>
      </c>
    </row>
    <row r="181" spans="1:36" ht="13.15">
      <c r="A181" s="288" t="s">
        <v>46</v>
      </c>
      <c r="G181" s="254"/>
      <c r="H181" s="254"/>
      <c r="I181" s="254"/>
      <c r="J181" s="305"/>
      <c r="K181" s="262"/>
      <c r="L181" s="262"/>
      <c r="M181" s="254"/>
      <c r="N181" s="252"/>
      <c r="O181" s="252"/>
      <c r="P181" s="252"/>
      <c r="Q181" s="252"/>
      <c r="AA181" s="359" t="s">
        <v>201</v>
      </c>
      <c r="AB181" s="353" t="e">
        <f>#REF!*24</f>
        <v>#REF!</v>
      </c>
      <c r="AC181" s="352" t="e">
        <f t="shared" si="53"/>
        <v>#REF!</v>
      </c>
      <c r="AD181" s="362" t="e">
        <f t="shared" si="54"/>
        <v>#REF!</v>
      </c>
      <c r="AE181" s="362" t="e">
        <f t="shared" si="54"/>
        <v>#REF!</v>
      </c>
      <c r="AF181" s="362" t="e">
        <f t="shared" si="54"/>
        <v>#REF!</v>
      </c>
      <c r="AG181" s="363" t="e">
        <f t="shared" si="54"/>
        <v>#REF!</v>
      </c>
      <c r="AH181" s="364" t="e">
        <f t="shared" si="54"/>
        <v>#REF!</v>
      </c>
    </row>
    <row r="182" spans="1:36" ht="13.15">
      <c r="B182" s="599" t="e">
        <f>IF('Cumulative Budget Request '!#REF!='Split budget (E)'!$L$1,'Cumulative Budget Request '!B177,0)</f>
        <v>#REF!</v>
      </c>
      <c r="D182" s="558"/>
      <c r="E182" s="445" t="e">
        <f>IF('Cumulative Budget Request '!#REF!='Split budget (E)'!$L$1,'Cumulative Budget Request '!E177,0)</f>
        <v>#REF!</v>
      </c>
      <c r="F182" s="445" t="e">
        <f>IF('Cumulative Budget Request '!#REF!='Split budget (E)'!$L$1,'Cumulative Budget Request '!F177,0)</f>
        <v>#REF!</v>
      </c>
      <c r="G182" s="445" t="e">
        <f>IF('Cumulative Budget Request '!#REF!='Split budget (E)'!$L$1,'Cumulative Budget Request '!#REF!,0)</f>
        <v>#REF!</v>
      </c>
      <c r="H182" s="445" t="e">
        <f>IF('Cumulative Budget Request '!#REF!='Split budget (E)'!$L$1,'Cumulative Budget Request '!#REF!,0)</f>
        <v>#REF!</v>
      </c>
      <c r="I182" s="445" t="e">
        <f>IF('Cumulative Budget Request '!#REF!='Split budget (E)'!$L$1,'Cumulative Budget Request '!#REF!,0)</f>
        <v>#REF!</v>
      </c>
      <c r="J182" s="441" t="e">
        <f>SUM(E182:I182)</f>
        <v>#REF!</v>
      </c>
      <c r="K182" s="253"/>
      <c r="L182" s="253"/>
      <c r="M182" s="254"/>
      <c r="N182" s="252"/>
      <c r="O182" s="252"/>
      <c r="P182" s="252"/>
      <c r="Q182" s="489"/>
      <c r="R182" s="489"/>
      <c r="S182" s="489"/>
      <c r="T182" s="490"/>
      <c r="AA182" s="359" t="s">
        <v>122</v>
      </c>
      <c r="AB182" s="353" t="e">
        <f>#REF!*24</f>
        <v>#REF!</v>
      </c>
      <c r="AC182" s="352" t="e">
        <f t="shared" si="53"/>
        <v>#REF!</v>
      </c>
      <c r="AD182" s="362" t="e">
        <f t="shared" si="54"/>
        <v>#REF!</v>
      </c>
      <c r="AE182" s="362" t="e">
        <f t="shared" si="54"/>
        <v>#REF!</v>
      </c>
      <c r="AF182" s="362" t="e">
        <f t="shared" si="54"/>
        <v>#REF!</v>
      </c>
      <c r="AG182" s="363" t="e">
        <f t="shared" si="54"/>
        <v>#REF!</v>
      </c>
      <c r="AH182" s="364" t="e">
        <f t="shared" si="54"/>
        <v>#REF!</v>
      </c>
    </row>
    <row r="183" spans="1:36" ht="13.15">
      <c r="B183" s="599" t="e">
        <f>IF('Cumulative Budget Request '!#REF!='Split budget (E)'!$L$1,'Cumulative Budget Request '!#REF!,0)</f>
        <v>#REF!</v>
      </c>
      <c r="D183" s="558"/>
      <c r="E183" s="445" t="e">
        <f>IF('Cumulative Budget Request '!#REF!='Split budget (E)'!$L$1,'Cumulative Budget Request '!#REF!,0)</f>
        <v>#REF!</v>
      </c>
      <c r="F183" s="445" t="e">
        <f>IF('Cumulative Budget Request '!#REF!='Split budget (E)'!$L$1,'Cumulative Budget Request '!#REF!,0)</f>
        <v>#REF!</v>
      </c>
      <c r="G183" s="445" t="e">
        <f>IF('Cumulative Budget Request '!#REF!='Split budget (E)'!$L$1,'Cumulative Budget Request '!#REF!,0)</f>
        <v>#REF!</v>
      </c>
      <c r="H183" s="445" t="e">
        <f>IF('Cumulative Budget Request '!#REF!='Split budget (E)'!$L$1,'Cumulative Budget Request '!#REF!,0)</f>
        <v>#REF!</v>
      </c>
      <c r="I183" s="445" t="e">
        <f>IF('Cumulative Budget Request '!#REF!='Split budget (E)'!$L$1,'Cumulative Budget Request '!#REF!,0)</f>
        <v>#REF!</v>
      </c>
      <c r="J183" s="441" t="e">
        <f>SUM(E183:I183)</f>
        <v>#REF!</v>
      </c>
      <c r="K183" s="253"/>
      <c r="L183" s="253"/>
      <c r="M183" s="254"/>
      <c r="N183" s="252"/>
      <c r="O183" s="252"/>
      <c r="P183" s="252"/>
      <c r="Q183" s="252"/>
      <c r="AA183" s="358" t="s">
        <v>123</v>
      </c>
      <c r="AB183" s="353" t="e">
        <f>#REF!*24</f>
        <v>#REF!</v>
      </c>
      <c r="AC183" s="352" t="e">
        <f t="shared" si="53"/>
        <v>#REF!</v>
      </c>
      <c r="AD183" s="362" t="e">
        <f t="shared" si="54"/>
        <v>#REF!</v>
      </c>
      <c r="AE183" s="362" t="e">
        <f t="shared" si="54"/>
        <v>#REF!</v>
      </c>
      <c r="AF183" s="362" t="e">
        <f t="shared" si="54"/>
        <v>#REF!</v>
      </c>
      <c r="AG183" s="363" t="e">
        <f t="shared" si="54"/>
        <v>#REF!</v>
      </c>
      <c r="AH183" s="364" t="e">
        <f t="shared" si="54"/>
        <v>#REF!</v>
      </c>
    </row>
    <row r="184" spans="1:36" ht="13.15">
      <c r="A184" s="700" t="s">
        <v>56</v>
      </c>
      <c r="B184" s="700"/>
      <c r="C184" s="700"/>
      <c r="D184" s="700"/>
      <c r="E184" s="478" t="e">
        <f>SUM(E182:E183)</f>
        <v>#REF!</v>
      </c>
      <c r="F184" s="478" t="e">
        <f t="shared" ref="F184:I184" si="56">SUM(F182:F183)</f>
        <v>#REF!</v>
      </c>
      <c r="G184" s="478" t="e">
        <f t="shared" si="56"/>
        <v>#REF!</v>
      </c>
      <c r="H184" s="478" t="e">
        <f t="shared" si="56"/>
        <v>#REF!</v>
      </c>
      <c r="I184" s="478" t="e">
        <f t="shared" si="56"/>
        <v>#REF!</v>
      </c>
      <c r="J184" s="479" t="e">
        <f>SUM(J182:J183)</f>
        <v>#REF!</v>
      </c>
      <c r="K184" s="253"/>
      <c r="L184" s="253"/>
      <c r="M184" s="253"/>
      <c r="N184" s="254"/>
      <c r="O184" s="254"/>
      <c r="P184" s="254"/>
      <c r="Q184" s="252"/>
      <c r="R184" s="252"/>
      <c r="AA184" s="360" t="s">
        <v>124</v>
      </c>
      <c r="AB184" s="353" t="e">
        <f>#REF!*24</f>
        <v>#REF!</v>
      </c>
      <c r="AC184" s="352" t="e">
        <f t="shared" si="53"/>
        <v>#REF!</v>
      </c>
      <c r="AD184" s="362" t="e">
        <f t="shared" si="54"/>
        <v>#REF!</v>
      </c>
      <c r="AE184" s="362" t="e">
        <f t="shared" si="54"/>
        <v>#REF!</v>
      </c>
      <c r="AF184" s="362" t="e">
        <f t="shared" si="54"/>
        <v>#REF!</v>
      </c>
      <c r="AG184" s="363" t="e">
        <f t="shared" si="54"/>
        <v>#REF!</v>
      </c>
      <c r="AH184" s="364" t="e">
        <f t="shared" si="54"/>
        <v>#REF!</v>
      </c>
    </row>
    <row r="185" spans="1:36" ht="13.15">
      <c r="E185" s="558"/>
      <c r="F185" s="254"/>
      <c r="G185" s="254"/>
      <c r="H185" s="254"/>
      <c r="I185" s="254"/>
      <c r="J185" s="305"/>
      <c r="K185" s="253"/>
      <c r="L185" s="253"/>
      <c r="M185" s="253"/>
      <c r="N185" s="254"/>
      <c r="O185" s="254"/>
      <c r="P185" s="254"/>
      <c r="Q185" s="252"/>
      <c r="R185" s="252"/>
      <c r="AA185" s="360" t="s">
        <v>125</v>
      </c>
      <c r="AB185" s="353" t="e">
        <f>#REF!*24</f>
        <v>#REF!</v>
      </c>
      <c r="AC185" s="352" t="e">
        <f t="shared" si="53"/>
        <v>#REF!</v>
      </c>
      <c r="AD185" s="362" t="e">
        <f t="shared" si="54"/>
        <v>#REF!</v>
      </c>
      <c r="AE185" s="362" t="e">
        <f t="shared" si="54"/>
        <v>#REF!</v>
      </c>
      <c r="AF185" s="362" t="e">
        <f t="shared" si="54"/>
        <v>#REF!</v>
      </c>
      <c r="AG185" s="363" t="e">
        <f t="shared" si="54"/>
        <v>#REF!</v>
      </c>
      <c r="AH185" s="364" t="e">
        <f t="shared" si="54"/>
        <v>#REF!</v>
      </c>
    </row>
    <row r="186" spans="1:36" ht="13.15">
      <c r="A186" s="251" t="s">
        <v>111</v>
      </c>
      <c r="B186" s="332"/>
      <c r="C186" s="282"/>
      <c r="D186" s="514" t="s">
        <v>166</v>
      </c>
      <c r="E186" s="385" t="e">
        <f>IF('Cumulative Budget Request '!#REF!='Split budget (E)'!$L$1,'Cumulative Budget Request '!#REF!,0)</f>
        <v>#REF!</v>
      </c>
      <c r="F186" s="385" t="e">
        <f>IF('Cumulative Budget Request '!#REF!='Split budget (E)'!$L$1,'Cumulative Budget Request '!#REF!,0)</f>
        <v>#REF!</v>
      </c>
      <c r="G186" s="385" t="e">
        <f>IF('Cumulative Budget Request '!#REF!='Split budget (E)'!$L$1,'Cumulative Budget Request '!#REF!,0)</f>
        <v>#REF!</v>
      </c>
      <c r="H186" s="385" t="e">
        <f>IF('Cumulative Budget Request '!#REF!='Split budget (E)'!$L$1,'Cumulative Budget Request '!#REF!,0)</f>
        <v>#REF!</v>
      </c>
      <c r="I186" s="385" t="e">
        <f>IF('Cumulative Budget Request '!#REF!='Split budget (E)'!$L$1,'Cumulative Budget Request '!#REF!,0)</f>
        <v>#REF!</v>
      </c>
      <c r="J186" s="334"/>
      <c r="K186" s="253"/>
      <c r="L186" s="253"/>
      <c r="M186" s="254"/>
      <c r="N186" s="252"/>
      <c r="O186" s="252"/>
      <c r="P186" s="252"/>
      <c r="Q186" s="252"/>
      <c r="AA186" s="360" t="s">
        <v>198</v>
      </c>
      <c r="AB186" s="353" t="e">
        <f>#REF!*24</f>
        <v>#REF!</v>
      </c>
      <c r="AC186" s="352" t="e">
        <f t="shared" si="53"/>
        <v>#REF!</v>
      </c>
      <c r="AD186" s="362" t="e">
        <f t="shared" si="54"/>
        <v>#REF!</v>
      </c>
      <c r="AE186" s="362" t="e">
        <f t="shared" si="54"/>
        <v>#REF!</v>
      </c>
      <c r="AF186" s="362" t="e">
        <f t="shared" si="54"/>
        <v>#REF!</v>
      </c>
      <c r="AG186" s="363" t="e">
        <f t="shared" si="54"/>
        <v>#REF!</v>
      </c>
      <c r="AH186" s="364" t="e">
        <f t="shared" si="54"/>
        <v>#REF!</v>
      </c>
    </row>
    <row r="187" spans="1:36" ht="13.15">
      <c r="D187" s="514" t="s">
        <v>223</v>
      </c>
      <c r="E187" s="385" t="e">
        <f>IF('Cumulative Budget Request '!#REF!='Split budget (E)'!$L$1,'Cumulative Budget Request '!#REF!,0)</f>
        <v>#REF!</v>
      </c>
      <c r="F187" s="385" t="e">
        <f>IF('Cumulative Budget Request '!#REF!='Split budget (E)'!$L$1,'Cumulative Budget Request '!#REF!,0)</f>
        <v>#REF!</v>
      </c>
      <c r="G187" s="385" t="e">
        <f>IF('Cumulative Budget Request '!#REF!='Split budget (E)'!$L$1,'Cumulative Budget Request '!#REF!,0)</f>
        <v>#REF!</v>
      </c>
      <c r="H187" s="385" t="e">
        <f>IF('Cumulative Budget Request '!#REF!='Split budget (E)'!$L$1,'Cumulative Budget Request '!#REF!,0)</f>
        <v>#REF!</v>
      </c>
      <c r="I187" s="385" t="e">
        <f>IF('Cumulative Budget Request '!#REF!='Split budget (E)'!$L$1,'Cumulative Budget Request '!#REF!,0)</f>
        <v>#REF!</v>
      </c>
      <c r="J187" s="334"/>
      <c r="K187" s="253"/>
      <c r="L187" s="253"/>
      <c r="M187" s="254"/>
      <c r="N187" s="252"/>
      <c r="O187" s="252"/>
      <c r="P187" s="252"/>
      <c r="Q187" s="252"/>
      <c r="AA187" s="360" t="s">
        <v>189</v>
      </c>
      <c r="AB187" s="353" t="e">
        <f>#REF!*24</f>
        <v>#REF!</v>
      </c>
      <c r="AC187" s="352" t="e">
        <f t="shared" si="53"/>
        <v>#REF!</v>
      </c>
      <c r="AD187" s="362" t="e">
        <f t="shared" si="54"/>
        <v>#REF!</v>
      </c>
      <c r="AE187" s="362" t="e">
        <f t="shared" si="54"/>
        <v>#REF!</v>
      </c>
      <c r="AF187" s="362" t="e">
        <f t="shared" si="54"/>
        <v>#REF!</v>
      </c>
      <c r="AG187" s="363" t="e">
        <f t="shared" si="54"/>
        <v>#REF!</v>
      </c>
      <c r="AH187" s="364" t="e">
        <f t="shared" si="54"/>
        <v>#REF!</v>
      </c>
    </row>
    <row r="188" spans="1:36" ht="13.15">
      <c r="A188" s="251" t="s">
        <v>143</v>
      </c>
      <c r="B188" s="332"/>
      <c r="C188" s="282"/>
      <c r="D188" s="513" t="s">
        <v>224</v>
      </c>
      <c r="E188" s="385" t="e">
        <f>IF('Cumulative Budget Request '!#REF!='Split budget (E)'!$L$1,'Cumulative Budget Request '!#REF!,0)</f>
        <v>#REF!</v>
      </c>
      <c r="F188" s="385" t="e">
        <f>IF('Cumulative Budget Request '!#REF!='Split budget (E)'!$L$1,'Cumulative Budget Request '!#REF!,0)</f>
        <v>#REF!</v>
      </c>
      <c r="G188" s="385" t="e">
        <f>IF('Cumulative Budget Request '!#REF!='Split budget (E)'!$L$1,'Cumulative Budget Request '!#REF!,0)</f>
        <v>#REF!</v>
      </c>
      <c r="H188" s="385" t="e">
        <f>IF('Cumulative Budget Request '!#REF!='Split budget (E)'!$L$1,'Cumulative Budget Request '!#REF!,0)</f>
        <v>#REF!</v>
      </c>
      <c r="I188" s="385" t="e">
        <f>IF('Cumulative Budget Request '!#REF!='Split budget (E)'!$L$1,'Cumulative Budget Request '!#REF!,0)</f>
        <v>#REF!</v>
      </c>
      <c r="J188" s="334"/>
      <c r="K188" s="253"/>
      <c r="L188" s="253"/>
      <c r="M188" s="254"/>
      <c r="N188" s="252"/>
      <c r="O188" s="252"/>
      <c r="P188" s="252"/>
      <c r="Q188" s="252"/>
      <c r="AA188" s="360" t="s">
        <v>190</v>
      </c>
      <c r="AB188" s="353" t="e">
        <f>#REF!*24</f>
        <v>#REF!</v>
      </c>
      <c r="AC188" s="352" t="e">
        <f t="shared" si="53"/>
        <v>#REF!</v>
      </c>
      <c r="AD188" s="362" t="e">
        <f t="shared" si="54"/>
        <v>#REF!</v>
      </c>
      <c r="AE188" s="362" t="e">
        <f t="shared" si="54"/>
        <v>#REF!</v>
      </c>
      <c r="AF188" s="362" t="e">
        <f t="shared" si="54"/>
        <v>#REF!</v>
      </c>
      <c r="AG188" s="363" t="e">
        <f t="shared" si="54"/>
        <v>#REF!</v>
      </c>
      <c r="AH188" s="364" t="e">
        <f t="shared" si="54"/>
        <v>#REF!</v>
      </c>
    </row>
    <row r="189" spans="1:36" ht="13.15">
      <c r="A189" s="698" t="e">
        <f>IF('Cumulative Budget Request '!#REF!='Split budget (E)'!$L$1,'Cumulative Budget Request '!#REF!,0)</f>
        <v>#REF!</v>
      </c>
      <c r="D189" s="514" t="s">
        <v>225</v>
      </c>
      <c r="E189" s="385" t="e">
        <f>IF('Cumulative Budget Request '!#REF!='Split budget (E)'!$L$1,'Cumulative Budget Request '!#REF!,0)</f>
        <v>#REF!</v>
      </c>
      <c r="F189" s="385" t="e">
        <f>IF('Cumulative Budget Request '!#REF!='Split budget (E)'!$L$1,'Cumulative Budget Request '!#REF!,0)</f>
        <v>#REF!</v>
      </c>
      <c r="G189" s="385" t="e">
        <f>IF('Cumulative Budget Request '!#REF!='Split budget (E)'!$L$1,'Cumulative Budget Request '!#REF!,0)</f>
        <v>#REF!</v>
      </c>
      <c r="H189" s="385" t="e">
        <f>IF('Cumulative Budget Request '!#REF!='Split budget (E)'!$L$1,'Cumulative Budget Request '!#REF!,0)</f>
        <v>#REF!</v>
      </c>
      <c r="I189" s="385" t="e">
        <f>IF('Cumulative Budget Request '!#REF!='Split budget (E)'!$L$1,'Cumulative Budget Request '!#REF!,0)</f>
        <v>#REF!</v>
      </c>
      <c r="J189" s="319"/>
      <c r="K189" s="253"/>
      <c r="L189" s="253"/>
      <c r="M189" s="254"/>
      <c r="N189" s="252"/>
      <c r="O189" s="252"/>
      <c r="P189" s="252"/>
      <c r="Q189" s="252"/>
      <c r="AA189" s="360" t="s">
        <v>191</v>
      </c>
      <c r="AB189" s="353" t="e">
        <f>#REF!*24</f>
        <v>#REF!</v>
      </c>
      <c r="AC189" s="352" t="e">
        <f t="shared" si="53"/>
        <v>#REF!</v>
      </c>
      <c r="AD189" s="362" t="e">
        <f t="shared" si="54"/>
        <v>#REF!</v>
      </c>
      <c r="AE189" s="362" t="e">
        <f t="shared" si="54"/>
        <v>#REF!</v>
      </c>
      <c r="AF189" s="362" t="e">
        <f t="shared" si="54"/>
        <v>#REF!</v>
      </c>
      <c r="AG189" s="363" t="e">
        <f t="shared" si="54"/>
        <v>#REF!</v>
      </c>
      <c r="AH189" s="364" t="e">
        <f t="shared" si="54"/>
        <v>#REF!</v>
      </c>
    </row>
    <row r="190" spans="1:36" ht="13.15">
      <c r="A190" s="698"/>
      <c r="B190" s="546" t="s">
        <v>39</v>
      </c>
      <c r="C190" s="546" t="s">
        <v>40</v>
      </c>
      <c r="D190" s="283"/>
      <c r="E190" s="435"/>
      <c r="F190" s="435"/>
      <c r="G190" s="435"/>
      <c r="H190" s="435"/>
      <c r="I190" s="435"/>
      <c r="J190" s="319"/>
      <c r="K190" s="253"/>
      <c r="L190" s="253"/>
      <c r="M190" s="254"/>
      <c r="N190" s="252"/>
      <c r="O190" s="252"/>
      <c r="P190" s="252"/>
      <c r="Q190" s="252"/>
      <c r="AA190" s="360" t="s">
        <v>192</v>
      </c>
      <c r="AB190" s="353" t="e">
        <f>#REF!*24</f>
        <v>#REF!</v>
      </c>
      <c r="AC190" s="352" t="e">
        <f t="shared" si="53"/>
        <v>#REF!</v>
      </c>
      <c r="AD190" s="362" t="e">
        <f t="shared" si="54"/>
        <v>#REF!</v>
      </c>
      <c r="AE190" s="362" t="e">
        <f t="shared" si="54"/>
        <v>#REF!</v>
      </c>
      <c r="AF190" s="362" t="e">
        <f t="shared" si="54"/>
        <v>#REF!</v>
      </c>
      <c r="AG190" s="363" t="e">
        <f t="shared" si="54"/>
        <v>#REF!</v>
      </c>
      <c r="AH190" s="364" t="e">
        <f t="shared" si="54"/>
        <v>#REF!</v>
      </c>
    </row>
    <row r="191" spans="1:36" ht="13.15">
      <c r="A191" s="699"/>
      <c r="B191" s="326" t="s">
        <v>41</v>
      </c>
      <c r="C191" s="384" t="e">
        <f>IF('Cumulative Budget Request '!#REF!='Split budget (E)'!$L$1,'Cumulative Budget Request '!#REF!,0)</f>
        <v>#REF!</v>
      </c>
      <c r="D191" s="283"/>
      <c r="E191" s="445" t="e">
        <f>IF('Cumulative Budget Request '!#REF!='Split budget (E)'!$L$1,'Cumulative Budget Request '!#REF!,0)</f>
        <v>#REF!</v>
      </c>
      <c r="F191" s="445" t="e">
        <f>IF('Cumulative Budget Request '!#REF!='Split budget (E)'!$L$1,'Cumulative Budget Request '!#REF!,0)</f>
        <v>#REF!</v>
      </c>
      <c r="G191" s="445" t="e">
        <f>IF('Cumulative Budget Request '!#REF!='Split budget (E)'!$L$1,'Cumulative Budget Request '!#REF!,0)</f>
        <v>#REF!</v>
      </c>
      <c r="H191" s="445" t="e">
        <f>IF('Cumulative Budget Request '!#REF!='Split budget (E)'!$L$1,'Cumulative Budget Request '!#REF!,0)</f>
        <v>#REF!</v>
      </c>
      <c r="I191" s="445" t="e">
        <f>IF('Cumulative Budget Request '!#REF!='Split budget (E)'!$L$1,'Cumulative Budget Request '!#REF!,0)</f>
        <v>#REF!</v>
      </c>
      <c r="J191" s="441" t="e">
        <f t="shared" ref="J191:J196" si="57">SUM(E191:I191)</f>
        <v>#REF!</v>
      </c>
      <c r="K191" s="253"/>
      <c r="L191" s="253"/>
      <c r="M191" s="254"/>
      <c r="N191" s="252"/>
      <c r="O191" s="252"/>
      <c r="P191" s="252"/>
      <c r="Q191" s="252"/>
      <c r="AA191" s="360" t="s">
        <v>193</v>
      </c>
      <c r="AB191" s="353" t="e">
        <f>#REF!*24</f>
        <v>#REF!</v>
      </c>
      <c r="AC191" s="352" t="e">
        <f t="shared" si="53"/>
        <v>#REF!</v>
      </c>
      <c r="AD191" s="362" t="e">
        <f t="shared" si="54"/>
        <v>#REF!</v>
      </c>
      <c r="AE191" s="362" t="e">
        <f t="shared" si="54"/>
        <v>#REF!</v>
      </c>
      <c r="AF191" s="362" t="e">
        <f t="shared" si="54"/>
        <v>#REF!</v>
      </c>
      <c r="AG191" s="363" t="e">
        <f t="shared" si="54"/>
        <v>#REF!</v>
      </c>
      <c r="AH191" s="364" t="e">
        <f t="shared" si="54"/>
        <v>#REF!</v>
      </c>
    </row>
    <row r="192" spans="1:36" ht="13.15">
      <c r="A192" s="699"/>
      <c r="B192" s="326" t="s">
        <v>42</v>
      </c>
      <c r="C192" s="384" t="e">
        <f>IF('Cumulative Budget Request '!#REF!='Split budget (E)'!$L$1,'Cumulative Budget Request '!#REF!,0)</f>
        <v>#REF!</v>
      </c>
      <c r="D192" s="283"/>
      <c r="E192" s="445" t="e">
        <f>IF('Cumulative Budget Request '!#REF!='Split budget (E)'!$L$1,'Cumulative Budget Request '!#REF!,0)</f>
        <v>#REF!</v>
      </c>
      <c r="F192" s="445" t="e">
        <f>IF('Cumulative Budget Request '!#REF!='Split budget (E)'!$L$1,'Cumulative Budget Request '!#REF!,0)</f>
        <v>#REF!</v>
      </c>
      <c r="G192" s="445" t="e">
        <f>IF('Cumulative Budget Request '!#REF!='Split budget (E)'!$L$1,'Cumulative Budget Request '!#REF!,0)</f>
        <v>#REF!</v>
      </c>
      <c r="H192" s="445" t="e">
        <f>IF('Cumulative Budget Request '!#REF!='Split budget (E)'!$L$1,'Cumulative Budget Request '!#REF!,0)</f>
        <v>#REF!</v>
      </c>
      <c r="I192" s="445" t="e">
        <f>IF('Cumulative Budget Request '!#REF!='Split budget (E)'!$L$1,'Cumulative Budget Request '!#REF!,0)</f>
        <v>#REF!</v>
      </c>
      <c r="J192" s="441" t="e">
        <f t="shared" si="57"/>
        <v>#REF!</v>
      </c>
      <c r="K192" s="253"/>
      <c r="L192" s="253"/>
      <c r="M192" s="254"/>
      <c r="N192" s="252"/>
      <c r="O192" s="252"/>
      <c r="P192" s="252"/>
      <c r="Q192" s="252"/>
      <c r="AA192" s="360" t="s">
        <v>194</v>
      </c>
      <c r="AB192" s="353" t="e">
        <f>#REF!*24</f>
        <v>#REF!</v>
      </c>
      <c r="AC192" s="352" t="e">
        <f t="shared" si="53"/>
        <v>#REF!</v>
      </c>
      <c r="AD192" s="362" t="e">
        <f t="shared" ref="AD192:AH199" si="58">AC192*AD$170</f>
        <v>#REF!</v>
      </c>
      <c r="AE192" s="362" t="e">
        <f t="shared" si="58"/>
        <v>#REF!</v>
      </c>
      <c r="AF192" s="362" t="e">
        <f t="shared" si="58"/>
        <v>#REF!</v>
      </c>
      <c r="AG192" s="363" t="e">
        <f t="shared" si="58"/>
        <v>#REF!</v>
      </c>
      <c r="AH192" s="364" t="e">
        <f t="shared" si="58"/>
        <v>#REF!</v>
      </c>
    </row>
    <row r="193" spans="1:34" ht="13.15">
      <c r="A193" s="699"/>
      <c r="B193" s="326" t="s">
        <v>164</v>
      </c>
      <c r="C193" s="384" t="e">
        <f>IF('Cumulative Budget Request '!#REF!='Split budget (E)'!$L$1,'Cumulative Budget Request '!#REF!,0)</f>
        <v>#REF!</v>
      </c>
      <c r="D193" s="283"/>
      <c r="E193" s="445" t="e">
        <f>IF('Cumulative Budget Request '!#REF!='Split budget (E)'!$L$1,'Cumulative Budget Request '!#REF!,0)</f>
        <v>#REF!</v>
      </c>
      <c r="F193" s="445" t="e">
        <f>IF('Cumulative Budget Request '!#REF!='Split budget (E)'!$L$1,'Cumulative Budget Request '!#REF!,0)</f>
        <v>#REF!</v>
      </c>
      <c r="G193" s="445" t="e">
        <f>IF('Cumulative Budget Request '!#REF!='Split budget (E)'!$L$1,'Cumulative Budget Request '!#REF!,0)</f>
        <v>#REF!</v>
      </c>
      <c r="H193" s="445" t="e">
        <f>IF('Cumulative Budget Request '!#REF!='Split budget (E)'!$L$1,'Cumulative Budget Request '!#REF!,0)</f>
        <v>#REF!</v>
      </c>
      <c r="I193" s="445" t="e">
        <f>IF('Cumulative Budget Request '!#REF!='Split budget (E)'!$L$1,'Cumulative Budget Request '!#REF!,0)</f>
        <v>#REF!</v>
      </c>
      <c r="J193" s="441" t="e">
        <f t="shared" si="57"/>
        <v>#REF!</v>
      </c>
      <c r="K193" s="253"/>
      <c r="L193" s="253"/>
      <c r="M193" s="254"/>
      <c r="N193" s="252"/>
      <c r="O193" s="252"/>
      <c r="P193" s="252"/>
      <c r="Q193" s="252"/>
      <c r="AA193" s="360" t="s">
        <v>195</v>
      </c>
      <c r="AB193" s="353" t="e">
        <f>#REF!*24</f>
        <v>#REF!</v>
      </c>
      <c r="AC193" s="352" t="e">
        <f t="shared" si="53"/>
        <v>#REF!</v>
      </c>
      <c r="AD193" s="362" t="e">
        <f t="shared" si="58"/>
        <v>#REF!</v>
      </c>
      <c r="AE193" s="362" t="e">
        <f t="shared" si="58"/>
        <v>#REF!</v>
      </c>
      <c r="AF193" s="362" t="e">
        <f t="shared" si="58"/>
        <v>#REF!</v>
      </c>
      <c r="AG193" s="363" t="e">
        <f t="shared" si="58"/>
        <v>#REF!</v>
      </c>
      <c r="AH193" s="364" t="e">
        <f t="shared" si="58"/>
        <v>#REF!</v>
      </c>
    </row>
    <row r="194" spans="1:34" ht="13.15">
      <c r="A194" s="699"/>
      <c r="B194" s="326" t="s">
        <v>43</v>
      </c>
      <c r="C194" s="384" t="e">
        <f>IF('Cumulative Budget Request '!#REF!='Split budget (E)'!$L$1,'Cumulative Budget Request '!#REF!,0)</f>
        <v>#REF!</v>
      </c>
      <c r="D194" s="283"/>
      <c r="E194" s="445" t="e">
        <f>IF('Cumulative Budget Request '!#REF!='Split budget (E)'!$L$1,'Cumulative Budget Request '!#REF!,0)</f>
        <v>#REF!</v>
      </c>
      <c r="F194" s="445" t="e">
        <f>IF('Cumulative Budget Request '!#REF!='Split budget (E)'!$L$1,'Cumulative Budget Request '!#REF!,0)</f>
        <v>#REF!</v>
      </c>
      <c r="G194" s="445" t="e">
        <f>IF('Cumulative Budget Request '!#REF!='Split budget (E)'!$L$1,'Cumulative Budget Request '!#REF!,0)</f>
        <v>#REF!</v>
      </c>
      <c r="H194" s="445" t="e">
        <f>IF('Cumulative Budget Request '!#REF!='Split budget (E)'!$L$1,'Cumulative Budget Request '!#REF!,0)</f>
        <v>#REF!</v>
      </c>
      <c r="I194" s="445" t="e">
        <f>IF('Cumulative Budget Request '!#REF!='Split budget (E)'!$L$1,'Cumulative Budget Request '!#REF!,0)</f>
        <v>#REF!</v>
      </c>
      <c r="J194" s="441" t="e">
        <f t="shared" si="57"/>
        <v>#REF!</v>
      </c>
      <c r="K194" s="253"/>
      <c r="L194" s="253"/>
      <c r="M194" s="254"/>
      <c r="N194" s="252"/>
      <c r="O194" s="252"/>
      <c r="P194" s="252"/>
      <c r="Q194" s="252"/>
      <c r="AA194" s="360" t="s">
        <v>126</v>
      </c>
      <c r="AB194" s="353" t="e">
        <f>#REF!*24</f>
        <v>#REF!</v>
      </c>
      <c r="AC194" s="352" t="e">
        <f t="shared" si="53"/>
        <v>#REF!</v>
      </c>
      <c r="AD194" s="362" t="e">
        <f t="shared" si="58"/>
        <v>#REF!</v>
      </c>
      <c r="AE194" s="362" t="e">
        <f t="shared" si="58"/>
        <v>#REF!</v>
      </c>
      <c r="AF194" s="362" t="e">
        <f t="shared" si="58"/>
        <v>#REF!</v>
      </c>
      <c r="AG194" s="363" t="e">
        <f t="shared" si="58"/>
        <v>#REF!</v>
      </c>
      <c r="AH194" s="364" t="e">
        <f t="shared" si="58"/>
        <v>#REF!</v>
      </c>
    </row>
    <row r="195" spans="1:34" ht="13.15">
      <c r="A195" s="699"/>
      <c r="B195" s="326" t="s">
        <v>44</v>
      </c>
      <c r="C195" s="384" t="e">
        <f>IF('Cumulative Budget Request '!#REF!='Split budget (E)'!$L$1,'Cumulative Budget Request '!#REF!,0)</f>
        <v>#REF!</v>
      </c>
      <c r="D195" s="283"/>
      <c r="E195" s="445" t="e">
        <f>IF('Cumulative Budget Request '!#REF!='Split budget (E)'!$L$1,'Cumulative Budget Request '!#REF!,0)</f>
        <v>#REF!</v>
      </c>
      <c r="F195" s="445" t="e">
        <f>IF('Cumulative Budget Request '!#REF!='Split budget (E)'!$L$1,'Cumulative Budget Request '!#REF!,0)</f>
        <v>#REF!</v>
      </c>
      <c r="G195" s="445" t="e">
        <f>IF('Cumulative Budget Request '!#REF!='Split budget (E)'!$L$1,'Cumulative Budget Request '!#REF!,0)</f>
        <v>#REF!</v>
      </c>
      <c r="H195" s="445" t="e">
        <f>IF('Cumulative Budget Request '!#REF!='Split budget (E)'!$L$1,'Cumulative Budget Request '!#REF!,0)</f>
        <v>#REF!</v>
      </c>
      <c r="I195" s="445" t="e">
        <f>IF('Cumulative Budget Request '!#REF!='Split budget (E)'!$L$1,'Cumulative Budget Request '!#REF!,0)</f>
        <v>#REF!</v>
      </c>
      <c r="J195" s="441" t="e">
        <f t="shared" si="57"/>
        <v>#REF!</v>
      </c>
      <c r="K195" s="253"/>
      <c r="L195" s="253"/>
      <c r="M195" s="254"/>
      <c r="N195" s="252"/>
      <c r="O195" s="252"/>
      <c r="P195" s="252"/>
      <c r="Q195" s="252"/>
      <c r="AA195" s="360" t="s">
        <v>196</v>
      </c>
      <c r="AB195" s="353" t="e">
        <f>#REF!*24</f>
        <v>#REF!</v>
      </c>
      <c r="AC195" s="352" t="e">
        <f t="shared" si="53"/>
        <v>#REF!</v>
      </c>
      <c r="AD195" s="362" t="e">
        <f t="shared" si="58"/>
        <v>#REF!</v>
      </c>
      <c r="AE195" s="362" t="e">
        <f t="shared" si="58"/>
        <v>#REF!</v>
      </c>
      <c r="AF195" s="362" t="e">
        <f t="shared" si="58"/>
        <v>#REF!</v>
      </c>
      <c r="AG195" s="363" t="e">
        <f t="shared" si="58"/>
        <v>#REF!</v>
      </c>
      <c r="AH195" s="364" t="e">
        <f t="shared" si="58"/>
        <v>#REF!</v>
      </c>
    </row>
    <row r="196" spans="1:34" ht="13.15">
      <c r="A196" s="699"/>
      <c r="B196" s="326" t="s">
        <v>45</v>
      </c>
      <c r="C196" s="384" t="e">
        <f>IF('Cumulative Budget Request '!#REF!='Split budget (E)'!$L$1,'Cumulative Budget Request '!#REF!,0)</f>
        <v>#REF!</v>
      </c>
      <c r="D196" s="283"/>
      <c r="E196" s="445" t="e">
        <f>IF('Cumulative Budget Request '!#REF!='Split budget (E)'!$L$1,'Cumulative Budget Request '!#REF!,0)</f>
        <v>#REF!</v>
      </c>
      <c r="F196" s="445" t="e">
        <f>IF('Cumulative Budget Request '!#REF!='Split budget (E)'!$L$1,'Cumulative Budget Request '!#REF!,0)</f>
        <v>#REF!</v>
      </c>
      <c r="G196" s="445" t="e">
        <f>IF('Cumulative Budget Request '!#REF!='Split budget (E)'!$L$1,'Cumulative Budget Request '!#REF!,0)</f>
        <v>#REF!</v>
      </c>
      <c r="H196" s="445" t="e">
        <f>IF('Cumulative Budget Request '!#REF!='Split budget (E)'!$L$1,'Cumulative Budget Request '!#REF!,0)</f>
        <v>#REF!</v>
      </c>
      <c r="I196" s="445" t="e">
        <f>IF('Cumulative Budget Request '!#REF!='Split budget (E)'!$L$1,'Cumulative Budget Request '!#REF!,0)</f>
        <v>#REF!</v>
      </c>
      <c r="J196" s="441" t="e">
        <f t="shared" si="57"/>
        <v>#REF!</v>
      </c>
      <c r="K196" s="253"/>
      <c r="L196" s="253"/>
      <c r="M196" s="254"/>
      <c r="N196" s="252"/>
      <c r="O196" s="252"/>
      <c r="P196" s="252"/>
      <c r="Q196" s="252"/>
      <c r="AA196" s="360" t="s">
        <v>197</v>
      </c>
      <c r="AB196" s="353" t="e">
        <f>#REF!*24</f>
        <v>#REF!</v>
      </c>
      <c r="AC196" s="352" t="e">
        <f t="shared" si="53"/>
        <v>#REF!</v>
      </c>
      <c r="AD196" s="362" t="e">
        <f t="shared" si="58"/>
        <v>#REF!</v>
      </c>
      <c r="AE196" s="362" t="e">
        <f t="shared" si="58"/>
        <v>#REF!</v>
      </c>
      <c r="AF196" s="362" t="e">
        <f t="shared" si="58"/>
        <v>#REF!</v>
      </c>
      <c r="AG196" s="363" t="e">
        <f t="shared" si="58"/>
        <v>#REF!</v>
      </c>
      <c r="AH196" s="364" t="e">
        <f t="shared" si="58"/>
        <v>#REF!</v>
      </c>
    </row>
    <row r="197" spans="1:34" ht="13.15">
      <c r="A197" s="700" t="s">
        <v>56</v>
      </c>
      <c r="B197" s="700"/>
      <c r="C197" s="700"/>
      <c r="D197" s="700"/>
      <c r="E197" s="478" t="e">
        <f>SUM(E191:E196)</f>
        <v>#REF!</v>
      </c>
      <c r="F197" s="478" t="e">
        <f t="shared" ref="F197:J197" si="59">SUM(F191:F196)</f>
        <v>#REF!</v>
      </c>
      <c r="G197" s="478" t="e">
        <f t="shared" si="59"/>
        <v>#REF!</v>
      </c>
      <c r="H197" s="478" t="e">
        <f t="shared" si="59"/>
        <v>#REF!</v>
      </c>
      <c r="I197" s="478" t="e">
        <f t="shared" si="59"/>
        <v>#REF!</v>
      </c>
      <c r="J197" s="479" t="e">
        <f t="shared" si="59"/>
        <v>#REF!</v>
      </c>
      <c r="K197" s="253"/>
      <c r="L197" s="253"/>
      <c r="M197" s="263"/>
      <c r="N197" s="252"/>
      <c r="O197" s="252"/>
      <c r="P197" s="252"/>
      <c r="Q197" s="252"/>
      <c r="R197" s="252"/>
      <c r="AA197" s="360" t="s">
        <v>199</v>
      </c>
      <c r="AB197" s="353" t="e">
        <f>#REF!*24</f>
        <v>#REF!</v>
      </c>
      <c r="AC197" s="352" t="e">
        <f t="shared" si="53"/>
        <v>#REF!</v>
      </c>
      <c r="AD197" s="362" t="e">
        <f t="shared" si="58"/>
        <v>#REF!</v>
      </c>
      <c r="AE197" s="362" t="e">
        <f t="shared" si="58"/>
        <v>#REF!</v>
      </c>
      <c r="AF197" s="362" t="e">
        <f t="shared" si="58"/>
        <v>#REF!</v>
      </c>
      <c r="AG197" s="363" t="e">
        <f t="shared" si="58"/>
        <v>#REF!</v>
      </c>
      <c r="AH197" s="364" t="e">
        <f t="shared" si="58"/>
        <v>#REF!</v>
      </c>
    </row>
    <row r="198" spans="1:34" ht="13.15">
      <c r="E198" s="558"/>
      <c r="F198" s="254"/>
      <c r="G198" s="254"/>
      <c r="H198" s="254"/>
      <c r="I198" s="254"/>
      <c r="J198" s="305"/>
      <c r="K198" s="253"/>
      <c r="L198" s="253"/>
      <c r="M198" s="253"/>
      <c r="N198" s="254"/>
      <c r="O198" s="254"/>
      <c r="P198" s="254"/>
      <c r="Q198" s="252"/>
      <c r="R198" s="252"/>
      <c r="AA198" s="360" t="s">
        <v>169</v>
      </c>
      <c r="AB198" s="353" t="e">
        <f>#REF!*24</f>
        <v>#REF!</v>
      </c>
      <c r="AC198" s="527" t="e">
        <f t="shared" si="53"/>
        <v>#REF!</v>
      </c>
      <c r="AD198" s="362" t="e">
        <f t="shared" si="58"/>
        <v>#REF!</v>
      </c>
      <c r="AE198" s="362" t="e">
        <f t="shared" si="58"/>
        <v>#REF!</v>
      </c>
      <c r="AF198" s="362" t="e">
        <f t="shared" si="58"/>
        <v>#REF!</v>
      </c>
      <c r="AG198" s="363" t="e">
        <f t="shared" si="58"/>
        <v>#REF!</v>
      </c>
      <c r="AH198" s="528" t="e">
        <f t="shared" si="58"/>
        <v>#REF!</v>
      </c>
    </row>
    <row r="199" spans="1:34" ht="13.5" thickBot="1">
      <c r="A199" s="251" t="s">
        <v>111</v>
      </c>
      <c r="B199" s="332"/>
      <c r="C199" s="282"/>
      <c r="D199" s="514" t="s">
        <v>166</v>
      </c>
      <c r="E199" s="385" t="e">
        <f>IF('Cumulative Budget Request '!#REF!='Split budget (E)'!$L$1,'Cumulative Budget Request '!#REF!,0)</f>
        <v>#REF!</v>
      </c>
      <c r="F199" s="385" t="e">
        <f>IF('Cumulative Budget Request '!#REF!='Split budget (E)'!$L$1,'Cumulative Budget Request '!#REF!,0)</f>
        <v>#REF!</v>
      </c>
      <c r="G199" s="385" t="e">
        <f>IF('Cumulative Budget Request '!#REF!='Split budget (E)'!$L$1,'Cumulative Budget Request '!#REF!,0)</f>
        <v>#REF!</v>
      </c>
      <c r="H199" s="385" t="e">
        <f>IF('Cumulative Budget Request '!#REF!='Split budget (E)'!$L$1,'Cumulative Budget Request '!#REF!,0)</f>
        <v>#REF!</v>
      </c>
      <c r="I199" s="385" t="e">
        <f>IF('Cumulative Budget Request '!#REF!='Split budget (E)'!$L$1,'Cumulative Budget Request '!#REF!,0)</f>
        <v>#REF!</v>
      </c>
      <c r="J199" s="334"/>
      <c r="K199" s="253"/>
      <c r="L199" s="253"/>
      <c r="M199" s="254"/>
      <c r="N199" s="252"/>
      <c r="O199" s="252"/>
      <c r="P199" s="252"/>
      <c r="Q199" s="252"/>
      <c r="AA199" s="522" t="s">
        <v>171</v>
      </c>
      <c r="AB199" s="361" t="e">
        <f>#REF!*24</f>
        <v>#REF!</v>
      </c>
      <c r="AC199" s="523" t="e">
        <f t="shared" si="53"/>
        <v>#REF!</v>
      </c>
      <c r="AD199" s="524" t="e">
        <f t="shared" si="58"/>
        <v>#REF!</v>
      </c>
      <c r="AE199" s="524" t="e">
        <f t="shared" si="58"/>
        <v>#REF!</v>
      </c>
      <c r="AF199" s="524" t="e">
        <f t="shared" si="58"/>
        <v>#REF!</v>
      </c>
      <c r="AG199" s="525" t="e">
        <f t="shared" si="58"/>
        <v>#REF!</v>
      </c>
      <c r="AH199" s="526" t="e">
        <f t="shared" si="58"/>
        <v>#REF!</v>
      </c>
    </row>
    <row r="200" spans="1:34" ht="13.15">
      <c r="D200" s="514" t="s">
        <v>223</v>
      </c>
      <c r="E200" s="385" t="e">
        <f>IF('Cumulative Budget Request '!#REF!='Split budget (E)'!$L$1,'Cumulative Budget Request '!#REF!,0)</f>
        <v>#REF!</v>
      </c>
      <c r="F200" s="385" t="e">
        <f>IF('Cumulative Budget Request '!#REF!='Split budget (E)'!$L$1,'Cumulative Budget Request '!#REF!,0)</f>
        <v>#REF!</v>
      </c>
      <c r="G200" s="385" t="e">
        <f>IF('Cumulative Budget Request '!#REF!='Split budget (E)'!$L$1,'Cumulative Budget Request '!#REF!,0)</f>
        <v>#REF!</v>
      </c>
      <c r="H200" s="385" t="e">
        <f>IF('Cumulative Budget Request '!#REF!='Split budget (E)'!$L$1,'Cumulative Budget Request '!#REF!,0)</f>
        <v>#REF!</v>
      </c>
      <c r="I200" s="385" t="e">
        <f>IF('Cumulative Budget Request '!#REF!='Split budget (E)'!$L$1,'Cumulative Budget Request '!#REF!,0)</f>
        <v>#REF!</v>
      </c>
      <c r="J200" s="334"/>
      <c r="K200" s="253"/>
      <c r="L200" s="253"/>
      <c r="M200" s="254"/>
      <c r="N200" s="252"/>
      <c r="O200" s="252"/>
      <c r="P200" s="252"/>
      <c r="Q200" s="252"/>
    </row>
    <row r="201" spans="1:34" ht="13.15">
      <c r="A201" s="251" t="s">
        <v>143</v>
      </c>
      <c r="B201" s="332"/>
      <c r="C201" s="282"/>
      <c r="D201" s="513" t="s">
        <v>224</v>
      </c>
      <c r="E201" s="385" t="e">
        <f>IF('Cumulative Budget Request '!#REF!='Split budget (E)'!$L$1,'Cumulative Budget Request '!#REF!,0)</f>
        <v>#REF!</v>
      </c>
      <c r="F201" s="385" t="e">
        <f>IF('Cumulative Budget Request '!#REF!='Split budget (E)'!$L$1,'Cumulative Budget Request '!#REF!,0)</f>
        <v>#REF!</v>
      </c>
      <c r="G201" s="385" t="e">
        <f>IF('Cumulative Budget Request '!#REF!='Split budget (E)'!$L$1,'Cumulative Budget Request '!#REF!,0)</f>
        <v>#REF!</v>
      </c>
      <c r="H201" s="385" t="e">
        <f>IF('Cumulative Budget Request '!#REF!='Split budget (E)'!$L$1,'Cumulative Budget Request '!#REF!,0)</f>
        <v>#REF!</v>
      </c>
      <c r="I201" s="385" t="e">
        <f>IF('Cumulative Budget Request '!#REF!='Split budget (E)'!$L$1,'Cumulative Budget Request '!#REF!,0)</f>
        <v>#REF!</v>
      </c>
      <c r="J201" s="334"/>
      <c r="K201" s="253"/>
      <c r="L201" s="253"/>
      <c r="M201" s="254"/>
      <c r="N201" s="252"/>
      <c r="O201" s="252"/>
      <c r="P201" s="252"/>
      <c r="Q201" s="252"/>
    </row>
    <row r="202" spans="1:34" ht="13.15">
      <c r="A202" s="698" t="e">
        <f>IF('Cumulative Budget Request '!#REF!='Split budget (E)'!$L$1,'Cumulative Budget Request '!#REF!,0)</f>
        <v>#REF!</v>
      </c>
      <c r="D202" s="514" t="s">
        <v>225</v>
      </c>
      <c r="E202" s="385" t="e">
        <f>IF('Cumulative Budget Request '!#REF!='Split budget (E)'!$L$1,'Cumulative Budget Request '!#REF!,0)</f>
        <v>#REF!</v>
      </c>
      <c r="F202" s="385" t="e">
        <f>IF('Cumulative Budget Request '!#REF!='Split budget (E)'!$L$1,'Cumulative Budget Request '!#REF!,0)</f>
        <v>#REF!</v>
      </c>
      <c r="G202" s="385" t="e">
        <f>IF('Cumulative Budget Request '!#REF!='Split budget (E)'!$L$1,'Cumulative Budget Request '!#REF!,0)</f>
        <v>#REF!</v>
      </c>
      <c r="H202" s="385" t="e">
        <f>IF('Cumulative Budget Request '!#REF!='Split budget (E)'!$L$1,'Cumulative Budget Request '!#REF!,0)</f>
        <v>#REF!</v>
      </c>
      <c r="I202" s="385" t="e">
        <f>IF('Cumulative Budget Request '!#REF!='Split budget (E)'!$L$1,'Cumulative Budget Request '!#REF!,0)</f>
        <v>#REF!</v>
      </c>
      <c r="J202" s="319"/>
      <c r="K202" s="253"/>
      <c r="L202" s="253"/>
      <c r="M202" s="254"/>
      <c r="N202" s="252"/>
      <c r="O202" s="252"/>
      <c r="P202" s="252"/>
      <c r="Q202" s="252"/>
    </row>
    <row r="203" spans="1:34" ht="13.15">
      <c r="A203" s="698"/>
      <c r="B203" s="546" t="s">
        <v>39</v>
      </c>
      <c r="C203" s="546" t="s">
        <v>40</v>
      </c>
      <c r="D203" s="283"/>
      <c r="E203" s="435"/>
      <c r="F203" s="435"/>
      <c r="G203" s="435"/>
      <c r="H203" s="435"/>
      <c r="I203" s="435"/>
      <c r="J203" s="319"/>
      <c r="K203" s="253"/>
      <c r="L203" s="253"/>
      <c r="M203" s="254"/>
      <c r="N203" s="252"/>
      <c r="O203" s="252"/>
      <c r="P203" s="252"/>
      <c r="Q203" s="252"/>
    </row>
    <row r="204" spans="1:34">
      <c r="A204" s="699"/>
      <c r="B204" s="326" t="s">
        <v>41</v>
      </c>
      <c r="C204" s="384" t="e">
        <f>IF('Cumulative Budget Request '!#REF!='Split budget (E)'!$L$1,'Cumulative Budget Request '!#REF!,0)</f>
        <v>#REF!</v>
      </c>
      <c r="D204" s="283"/>
      <c r="E204" s="445" t="e">
        <f>IF('Cumulative Budget Request '!#REF!='Split budget (E)'!$L$1,'Cumulative Budget Request '!#REF!,0)</f>
        <v>#REF!</v>
      </c>
      <c r="F204" s="445" t="e">
        <f>IF('Cumulative Budget Request '!#REF!='Split budget (E)'!$L$1,'Cumulative Budget Request '!#REF!,0)</f>
        <v>#REF!</v>
      </c>
      <c r="G204" s="445" t="e">
        <f>IF('Cumulative Budget Request '!#REF!='Split budget (E)'!$L$1,'Cumulative Budget Request '!#REF!,0)</f>
        <v>#REF!</v>
      </c>
      <c r="H204" s="445" t="e">
        <f>IF('Cumulative Budget Request '!#REF!='Split budget (E)'!$L$1,'Cumulative Budget Request '!#REF!,0)</f>
        <v>#REF!</v>
      </c>
      <c r="I204" s="445" t="e">
        <f>IF('Cumulative Budget Request '!#REF!='Split budget (E)'!$L$1,'Cumulative Budget Request '!#REF!,0)</f>
        <v>#REF!</v>
      </c>
      <c r="J204" s="441" t="e">
        <f t="shared" ref="J204:J209" si="60">SUM(E204:I204)</f>
        <v>#REF!</v>
      </c>
      <c r="K204" s="253"/>
      <c r="L204" s="253"/>
      <c r="M204" s="254"/>
      <c r="N204" s="252"/>
      <c r="O204" s="252"/>
      <c r="P204" s="252"/>
      <c r="Q204" s="252"/>
    </row>
    <row r="205" spans="1:34">
      <c r="A205" s="699"/>
      <c r="B205" s="326" t="s">
        <v>42</v>
      </c>
      <c r="C205" s="384" t="e">
        <f>IF('Cumulative Budget Request '!#REF!='Split budget (E)'!$L$1,'Cumulative Budget Request '!#REF!,0)</f>
        <v>#REF!</v>
      </c>
      <c r="D205" s="283"/>
      <c r="E205" s="445" t="e">
        <f>IF('Cumulative Budget Request '!#REF!='Split budget (E)'!$L$1,'Cumulative Budget Request '!#REF!,0)</f>
        <v>#REF!</v>
      </c>
      <c r="F205" s="445" t="e">
        <f>IF('Cumulative Budget Request '!#REF!='Split budget (E)'!$L$1,'Cumulative Budget Request '!#REF!,0)</f>
        <v>#REF!</v>
      </c>
      <c r="G205" s="445" t="e">
        <f>IF('Cumulative Budget Request '!#REF!='Split budget (E)'!$L$1,'Cumulative Budget Request '!#REF!,0)</f>
        <v>#REF!</v>
      </c>
      <c r="H205" s="445" t="e">
        <f>IF('Cumulative Budget Request '!#REF!='Split budget (E)'!$L$1,'Cumulative Budget Request '!#REF!,0)</f>
        <v>#REF!</v>
      </c>
      <c r="I205" s="445" t="e">
        <f>IF('Cumulative Budget Request '!#REF!='Split budget (E)'!$L$1,'Cumulative Budget Request '!#REF!,0)</f>
        <v>#REF!</v>
      </c>
      <c r="J205" s="441" t="e">
        <f t="shared" si="60"/>
        <v>#REF!</v>
      </c>
      <c r="K205" s="253"/>
      <c r="L205" s="253"/>
      <c r="M205" s="254"/>
      <c r="N205" s="252"/>
      <c r="O205" s="252"/>
      <c r="P205" s="252"/>
      <c r="Q205" s="252"/>
    </row>
    <row r="206" spans="1:34">
      <c r="A206" s="699"/>
      <c r="B206" s="326" t="s">
        <v>164</v>
      </c>
      <c r="C206" s="384" t="e">
        <f>IF('Cumulative Budget Request '!#REF!='Split budget (E)'!$L$1,'Cumulative Budget Request '!#REF!,0)</f>
        <v>#REF!</v>
      </c>
      <c r="D206" s="283"/>
      <c r="E206" s="445" t="e">
        <f>IF('Cumulative Budget Request '!#REF!='Split budget (E)'!$L$1,'Cumulative Budget Request '!#REF!,0)</f>
        <v>#REF!</v>
      </c>
      <c r="F206" s="445" t="e">
        <f>IF('Cumulative Budget Request '!#REF!='Split budget (E)'!$L$1,'Cumulative Budget Request '!#REF!,0)</f>
        <v>#REF!</v>
      </c>
      <c r="G206" s="445" t="e">
        <f>IF('Cumulative Budget Request '!#REF!='Split budget (E)'!$L$1,'Cumulative Budget Request '!#REF!,0)</f>
        <v>#REF!</v>
      </c>
      <c r="H206" s="445" t="e">
        <f>IF('Cumulative Budget Request '!#REF!='Split budget (E)'!$L$1,'Cumulative Budget Request '!#REF!,0)</f>
        <v>#REF!</v>
      </c>
      <c r="I206" s="445" t="e">
        <f>IF('Cumulative Budget Request '!#REF!='Split budget (E)'!$L$1,'Cumulative Budget Request '!#REF!,0)</f>
        <v>#REF!</v>
      </c>
      <c r="J206" s="441" t="e">
        <f t="shared" si="60"/>
        <v>#REF!</v>
      </c>
      <c r="K206" s="253"/>
      <c r="L206" s="253"/>
      <c r="M206" s="254"/>
      <c r="N206" s="252"/>
      <c r="O206" s="252"/>
      <c r="P206" s="252"/>
      <c r="Q206" s="252"/>
    </row>
    <row r="207" spans="1:34">
      <c r="A207" s="699"/>
      <c r="B207" s="326" t="s">
        <v>43</v>
      </c>
      <c r="C207" s="384" t="e">
        <f>IF('Cumulative Budget Request '!#REF!='Split budget (E)'!$L$1,'Cumulative Budget Request '!#REF!,0)</f>
        <v>#REF!</v>
      </c>
      <c r="D207" s="283"/>
      <c r="E207" s="445" t="e">
        <f>IF('Cumulative Budget Request '!#REF!='Split budget (E)'!$L$1,'Cumulative Budget Request '!#REF!,0)</f>
        <v>#REF!</v>
      </c>
      <c r="F207" s="445" t="e">
        <f>IF('Cumulative Budget Request '!#REF!='Split budget (E)'!$L$1,'Cumulative Budget Request '!#REF!,0)</f>
        <v>#REF!</v>
      </c>
      <c r="G207" s="445" t="e">
        <f>IF('Cumulative Budget Request '!#REF!='Split budget (E)'!$L$1,'Cumulative Budget Request '!#REF!,0)</f>
        <v>#REF!</v>
      </c>
      <c r="H207" s="445" t="e">
        <f>IF('Cumulative Budget Request '!#REF!='Split budget (E)'!$L$1,'Cumulative Budget Request '!#REF!,0)</f>
        <v>#REF!</v>
      </c>
      <c r="I207" s="445" t="e">
        <f>IF('Cumulative Budget Request '!#REF!='Split budget (E)'!$L$1,'Cumulative Budget Request '!#REF!,0)</f>
        <v>#REF!</v>
      </c>
      <c r="J207" s="441" t="e">
        <f t="shared" si="60"/>
        <v>#REF!</v>
      </c>
      <c r="K207" s="253"/>
      <c r="L207" s="253"/>
      <c r="M207" s="254"/>
      <c r="N207" s="252"/>
      <c r="O207" s="252"/>
      <c r="P207" s="252"/>
      <c r="Q207" s="252"/>
    </row>
    <row r="208" spans="1:34">
      <c r="A208" s="699"/>
      <c r="B208" s="326" t="s">
        <v>44</v>
      </c>
      <c r="C208" s="384" t="e">
        <f>IF('Cumulative Budget Request '!#REF!='Split budget (E)'!$L$1,'Cumulative Budget Request '!#REF!,0)</f>
        <v>#REF!</v>
      </c>
      <c r="D208" s="283"/>
      <c r="E208" s="445" t="e">
        <f>IF('Cumulative Budget Request '!#REF!='Split budget (E)'!$L$1,'Cumulative Budget Request '!#REF!,0)</f>
        <v>#REF!</v>
      </c>
      <c r="F208" s="445" t="e">
        <f>IF('Cumulative Budget Request '!#REF!='Split budget (E)'!$L$1,'Cumulative Budget Request '!#REF!,0)</f>
        <v>#REF!</v>
      </c>
      <c r="G208" s="445" t="e">
        <f>IF('Cumulative Budget Request '!#REF!='Split budget (E)'!$L$1,'Cumulative Budget Request '!#REF!,0)</f>
        <v>#REF!</v>
      </c>
      <c r="H208" s="445" t="e">
        <f>IF('Cumulative Budget Request '!#REF!='Split budget (E)'!$L$1,'Cumulative Budget Request '!#REF!,0)</f>
        <v>#REF!</v>
      </c>
      <c r="I208" s="445" t="e">
        <f>IF('Cumulative Budget Request '!#REF!='Split budget (E)'!$L$1,'Cumulative Budget Request '!#REF!,0)</f>
        <v>#REF!</v>
      </c>
      <c r="J208" s="441" t="e">
        <f t="shared" si="60"/>
        <v>#REF!</v>
      </c>
      <c r="K208" s="253"/>
      <c r="L208" s="253"/>
      <c r="M208" s="254"/>
      <c r="N208" s="252"/>
      <c r="O208" s="252"/>
      <c r="P208" s="252"/>
      <c r="Q208" s="252"/>
    </row>
    <row r="209" spans="1:19">
      <c r="A209" s="699"/>
      <c r="B209" s="326" t="s">
        <v>45</v>
      </c>
      <c r="C209" s="384" t="e">
        <f>IF('Cumulative Budget Request '!#REF!='Split budget (E)'!$L$1,'Cumulative Budget Request '!#REF!,0)</f>
        <v>#REF!</v>
      </c>
      <c r="D209" s="283"/>
      <c r="E209" s="445" t="e">
        <f>IF('Cumulative Budget Request '!#REF!='Split budget (E)'!$L$1,'Cumulative Budget Request '!#REF!,0)</f>
        <v>#REF!</v>
      </c>
      <c r="F209" s="445" t="e">
        <f>IF('Cumulative Budget Request '!#REF!='Split budget (E)'!$L$1,'Cumulative Budget Request '!#REF!,0)</f>
        <v>#REF!</v>
      </c>
      <c r="G209" s="445" t="e">
        <f>IF('Cumulative Budget Request '!#REF!='Split budget (E)'!$L$1,'Cumulative Budget Request '!#REF!,0)</f>
        <v>#REF!</v>
      </c>
      <c r="H209" s="445" t="e">
        <f>IF('Cumulative Budget Request '!#REF!='Split budget (E)'!$L$1,'Cumulative Budget Request '!#REF!,0)</f>
        <v>#REF!</v>
      </c>
      <c r="I209" s="445" t="e">
        <f>IF('Cumulative Budget Request '!#REF!='Split budget (E)'!$L$1,'Cumulative Budget Request '!#REF!,0)</f>
        <v>#REF!</v>
      </c>
      <c r="J209" s="441" t="e">
        <f t="shared" si="60"/>
        <v>#REF!</v>
      </c>
      <c r="K209" s="253"/>
      <c r="L209" s="253"/>
      <c r="M209" s="254"/>
      <c r="N209" s="252"/>
      <c r="O209" s="252"/>
      <c r="P209" s="252"/>
      <c r="Q209" s="252"/>
    </row>
    <row r="210" spans="1:19">
      <c r="A210" s="700" t="s">
        <v>56</v>
      </c>
      <c r="B210" s="700"/>
      <c r="C210" s="700"/>
      <c r="D210" s="700"/>
      <c r="E210" s="478" t="e">
        <f>SUM(E204:E209)</f>
        <v>#REF!</v>
      </c>
      <c r="F210" s="478" t="e">
        <f t="shared" ref="F210:J210" si="61">SUM(F204:F209)</f>
        <v>#REF!</v>
      </c>
      <c r="G210" s="478" t="e">
        <f t="shared" si="61"/>
        <v>#REF!</v>
      </c>
      <c r="H210" s="478" t="e">
        <f t="shared" si="61"/>
        <v>#REF!</v>
      </c>
      <c r="I210" s="478" t="e">
        <f t="shared" si="61"/>
        <v>#REF!</v>
      </c>
      <c r="J210" s="479" t="e">
        <f t="shared" si="61"/>
        <v>#REF!</v>
      </c>
      <c r="K210" s="253"/>
      <c r="L210" s="253"/>
      <c r="M210" s="263"/>
      <c r="N210" s="252"/>
      <c r="O210" s="252"/>
      <c r="P210" s="252"/>
      <c r="Q210" s="252"/>
      <c r="R210" s="252"/>
    </row>
    <row r="211" spans="1:19" ht="13.15">
      <c r="A211" s="335"/>
      <c r="B211" s="660" t="s">
        <v>50</v>
      </c>
      <c r="C211" s="660"/>
      <c r="D211" s="660"/>
      <c r="E211" s="482" t="e">
        <f ca="1">SUMIF($A$182:$D$210,"*Total Trip", E182:E210)</f>
        <v>#REF!</v>
      </c>
      <c r="F211" s="482" t="e">
        <f t="shared" ref="F211:I211" ca="1" si="62">SUMIF($A$182:$D$210,"*Total Trip", F182:F210)</f>
        <v>#REF!</v>
      </c>
      <c r="G211" s="482" t="e">
        <f t="shared" ca="1" si="62"/>
        <v>#REF!</v>
      </c>
      <c r="H211" s="482" t="e">
        <f t="shared" ca="1" si="62"/>
        <v>#REF!</v>
      </c>
      <c r="I211" s="482" t="e">
        <f t="shared" ca="1" si="62"/>
        <v>#REF!</v>
      </c>
      <c r="J211" s="483" t="e">
        <f ca="1">SUM(E211:I211)</f>
        <v>#REF!</v>
      </c>
      <c r="K211" s="253"/>
      <c r="L211" s="253"/>
      <c r="M211" s="254"/>
      <c r="N211" s="253"/>
      <c r="O211" s="253"/>
      <c r="P211" s="253"/>
      <c r="Q211" s="254"/>
      <c r="R211" s="252"/>
      <c r="S211" s="252"/>
    </row>
    <row r="212" spans="1:19">
      <c r="A212" s="284"/>
      <c r="B212" s="287"/>
      <c r="C212" s="287"/>
      <c r="D212" s="287"/>
      <c r="E212" s="287"/>
      <c r="F212" s="287"/>
      <c r="G212" s="286"/>
      <c r="H212" s="286"/>
      <c r="I212" s="286"/>
      <c r="J212" s="336"/>
      <c r="K212" s="286"/>
      <c r="L212" s="286"/>
      <c r="M212" s="254"/>
      <c r="N212" s="253"/>
      <c r="O212" s="253"/>
      <c r="P212" s="253"/>
      <c r="Q212" s="254"/>
      <c r="R212" s="252"/>
      <c r="S212" s="252"/>
    </row>
    <row r="213" spans="1:19">
      <c r="A213" s="288" t="s">
        <v>51</v>
      </c>
      <c r="G213" s="254"/>
      <c r="H213" s="254"/>
      <c r="I213" s="254"/>
      <c r="J213" s="305"/>
      <c r="K213" s="262"/>
      <c r="L213" s="262"/>
      <c r="M213" s="254"/>
      <c r="N213" s="252"/>
      <c r="O213" s="252"/>
      <c r="P213" s="252"/>
      <c r="Q213" s="252"/>
    </row>
    <row r="214" spans="1:19">
      <c r="B214" s="599" t="e">
        <f>IF('Cumulative Budget Request '!#REF!='Split budget (E)'!$L$1,'Cumulative Budget Request '!B181,0)</f>
        <v>#REF!</v>
      </c>
      <c r="D214" s="558"/>
      <c r="E214" s="445" t="e">
        <f>IF('Cumulative Budget Request '!#REF!='Split budget (E)'!$L$1,'Cumulative Budget Request '!E181,0)</f>
        <v>#REF!</v>
      </c>
      <c r="F214" s="445" t="e">
        <f>IF('Cumulative Budget Request '!#REF!='Split budget (E)'!$L$1,'Cumulative Budget Request '!F181,0)</f>
        <v>#REF!</v>
      </c>
      <c r="G214" s="445" t="e">
        <f>IF('Cumulative Budget Request '!#REF!='Split budget (E)'!$L$1,'Cumulative Budget Request '!#REF!,0)</f>
        <v>#REF!</v>
      </c>
      <c r="H214" s="445" t="e">
        <f>IF('Cumulative Budget Request '!#REF!='Split budget (E)'!$L$1,'Cumulative Budget Request '!#REF!,0)</f>
        <v>#REF!</v>
      </c>
      <c r="I214" s="445" t="e">
        <f>IF('Cumulative Budget Request '!#REF!='Split budget (E)'!$L$1,'Cumulative Budget Request '!#REF!,0)</f>
        <v>#REF!</v>
      </c>
      <c r="J214" s="329" t="e">
        <f>SUM(E214:I214)</f>
        <v>#REF!</v>
      </c>
      <c r="K214" s="253"/>
      <c r="L214" s="253"/>
      <c r="M214" s="254"/>
      <c r="N214" s="252"/>
      <c r="O214" s="252"/>
      <c r="P214" s="252"/>
      <c r="Q214" s="252"/>
    </row>
    <row r="215" spans="1:19">
      <c r="B215" s="599" t="e">
        <f>IF('Cumulative Budget Request '!#REF!='Split budget (E)'!$L$1,'Cumulative Budget Request '!#REF!,0)</f>
        <v>#REF!</v>
      </c>
      <c r="D215" s="558"/>
      <c r="E215" s="445" t="e">
        <f>IF('Cumulative Budget Request '!#REF!='Split budget (E)'!$L$1,'Cumulative Budget Request '!#REF!,0)</f>
        <v>#REF!</v>
      </c>
      <c r="F215" s="445" t="e">
        <f>IF('Cumulative Budget Request '!#REF!='Split budget (E)'!$L$1,'Cumulative Budget Request '!#REF!,0)</f>
        <v>#REF!</v>
      </c>
      <c r="G215" s="445" t="e">
        <f>IF('Cumulative Budget Request '!#REF!='Split budget (E)'!$L$1,'Cumulative Budget Request '!#REF!,0)</f>
        <v>#REF!</v>
      </c>
      <c r="H215" s="445" t="e">
        <f>IF('Cumulative Budget Request '!#REF!='Split budget (E)'!$L$1,'Cumulative Budget Request '!#REF!,0)</f>
        <v>#REF!</v>
      </c>
      <c r="I215" s="445" t="e">
        <f>IF('Cumulative Budget Request '!#REF!='Split budget (E)'!$L$1,'Cumulative Budget Request '!#REF!,0)</f>
        <v>#REF!</v>
      </c>
      <c r="J215" s="329" t="e">
        <f>SUM(E215:I215)</f>
        <v>#REF!</v>
      </c>
      <c r="K215" s="253"/>
      <c r="L215" s="253"/>
      <c r="M215" s="254"/>
      <c r="N215" s="252"/>
      <c r="O215" s="252"/>
      <c r="P215" s="252"/>
      <c r="Q215" s="252"/>
    </row>
    <row r="216" spans="1:19">
      <c r="A216" s="700" t="s">
        <v>56</v>
      </c>
      <c r="B216" s="700"/>
      <c r="C216" s="700"/>
      <c r="D216" s="700"/>
      <c r="E216" s="478" t="e">
        <f>SUM(E214:E215)</f>
        <v>#REF!</v>
      </c>
      <c r="F216" s="478" t="e">
        <f t="shared" ref="F216:I216" si="63">SUM(F214:F215)</f>
        <v>#REF!</v>
      </c>
      <c r="G216" s="478" t="e">
        <f t="shared" si="63"/>
        <v>#REF!</v>
      </c>
      <c r="H216" s="478" t="e">
        <f t="shared" si="63"/>
        <v>#REF!</v>
      </c>
      <c r="I216" s="478" t="e">
        <f t="shared" si="63"/>
        <v>#REF!</v>
      </c>
      <c r="J216" s="481" t="e">
        <f>SUM(J214:J215)</f>
        <v>#REF!</v>
      </c>
      <c r="K216" s="253"/>
      <c r="L216" s="253"/>
      <c r="M216" s="253"/>
      <c r="N216" s="254"/>
      <c r="O216" s="254"/>
      <c r="P216" s="254"/>
      <c r="Q216" s="252"/>
      <c r="R216" s="252"/>
    </row>
    <row r="217" spans="1:19">
      <c r="E217" s="558"/>
      <c r="F217" s="254"/>
      <c r="G217" s="254"/>
      <c r="H217" s="254"/>
      <c r="I217" s="254"/>
      <c r="J217" s="305"/>
      <c r="K217" s="253"/>
      <c r="L217" s="253"/>
      <c r="M217" s="253"/>
      <c r="N217" s="254"/>
      <c r="O217" s="254"/>
      <c r="P217" s="254"/>
      <c r="Q217" s="252"/>
      <c r="R217" s="252"/>
    </row>
    <row r="218" spans="1:19" ht="13.15">
      <c r="A218" s="251" t="s">
        <v>111</v>
      </c>
      <c r="B218" s="332"/>
      <c r="C218" s="282"/>
      <c r="D218" s="514" t="s">
        <v>166</v>
      </c>
      <c r="E218" s="385" t="e">
        <f>IF('Cumulative Budget Request '!#REF!='Split budget (E)'!$L$1,'Cumulative Budget Request '!#REF!,0)</f>
        <v>#REF!</v>
      </c>
      <c r="F218" s="385" t="e">
        <f>IF('Cumulative Budget Request '!#REF!='Split budget (E)'!$L$1,'Cumulative Budget Request '!#REF!,0)</f>
        <v>#REF!</v>
      </c>
      <c r="G218" s="385" t="e">
        <f>IF('Cumulative Budget Request '!#REF!='Split budget (E)'!$L$1,'Cumulative Budget Request '!#REF!,0)</f>
        <v>#REF!</v>
      </c>
      <c r="H218" s="385" t="e">
        <f>IF('Cumulative Budget Request '!#REF!='Split budget (E)'!$L$1,'Cumulative Budget Request '!#REF!,0)</f>
        <v>#REF!</v>
      </c>
      <c r="I218" s="385" t="e">
        <f>IF('Cumulative Budget Request '!#REF!='Split budget (E)'!$L$1,'Cumulative Budget Request '!#REF!,0)</f>
        <v>#REF!</v>
      </c>
      <c r="J218" s="334"/>
      <c r="K218" s="253"/>
      <c r="L218" s="253"/>
      <c r="M218" s="254"/>
      <c r="N218" s="252"/>
      <c r="O218" s="252"/>
      <c r="P218" s="252"/>
      <c r="Q218" s="252"/>
    </row>
    <row r="219" spans="1:19" ht="13.15">
      <c r="D219" s="514" t="s">
        <v>223</v>
      </c>
      <c r="E219" s="385" t="e">
        <f>IF('Cumulative Budget Request '!#REF!='Split budget (E)'!$L$1,'Cumulative Budget Request '!#REF!,0)</f>
        <v>#REF!</v>
      </c>
      <c r="F219" s="385" t="e">
        <f>IF('Cumulative Budget Request '!#REF!='Split budget (E)'!$L$1,'Cumulative Budget Request '!#REF!,0)</f>
        <v>#REF!</v>
      </c>
      <c r="G219" s="385" t="e">
        <f>IF('Cumulative Budget Request '!#REF!='Split budget (E)'!$L$1,'Cumulative Budget Request '!#REF!,0)</f>
        <v>#REF!</v>
      </c>
      <c r="H219" s="385" t="e">
        <f>IF('Cumulative Budget Request '!#REF!='Split budget (E)'!$L$1,'Cumulative Budget Request '!#REF!,0)</f>
        <v>#REF!</v>
      </c>
      <c r="I219" s="385" t="e">
        <f>IF('Cumulative Budget Request '!#REF!='Split budget (E)'!$L$1,'Cumulative Budget Request '!#REF!,0)</f>
        <v>#REF!</v>
      </c>
      <c r="J219" s="334"/>
      <c r="K219" s="253"/>
      <c r="L219" s="253"/>
      <c r="M219" s="254"/>
      <c r="N219" s="252"/>
      <c r="O219" s="252"/>
      <c r="P219" s="252"/>
      <c r="Q219" s="252"/>
    </row>
    <row r="220" spans="1:19" ht="13.15">
      <c r="A220" s="251" t="s">
        <v>143</v>
      </c>
      <c r="B220" s="332"/>
      <c r="C220" s="282"/>
      <c r="D220" s="513" t="s">
        <v>224</v>
      </c>
      <c r="E220" s="385" t="e">
        <f>IF('Cumulative Budget Request '!#REF!='Split budget (E)'!$L$1,'Cumulative Budget Request '!#REF!,0)</f>
        <v>#REF!</v>
      </c>
      <c r="F220" s="385" t="e">
        <f>IF('Cumulative Budget Request '!#REF!='Split budget (E)'!$L$1,'Cumulative Budget Request '!#REF!,0)</f>
        <v>#REF!</v>
      </c>
      <c r="G220" s="385" t="e">
        <f>IF('Cumulative Budget Request '!#REF!='Split budget (E)'!$L$1,'Cumulative Budget Request '!#REF!,0)</f>
        <v>#REF!</v>
      </c>
      <c r="H220" s="385" t="e">
        <f>IF('Cumulative Budget Request '!#REF!='Split budget (E)'!$L$1,'Cumulative Budget Request '!#REF!,0)</f>
        <v>#REF!</v>
      </c>
      <c r="I220" s="385" t="e">
        <f>IF('Cumulative Budget Request '!#REF!='Split budget (E)'!$L$1,'Cumulative Budget Request '!#REF!,0)</f>
        <v>#REF!</v>
      </c>
      <c r="J220" s="334"/>
      <c r="K220" s="253"/>
      <c r="L220" s="253"/>
      <c r="M220" s="254"/>
      <c r="N220" s="252"/>
      <c r="O220" s="252"/>
      <c r="P220" s="252"/>
      <c r="Q220" s="252"/>
    </row>
    <row r="221" spans="1:19" ht="13.15">
      <c r="A221" s="698" t="e">
        <f>IF('Cumulative Budget Request '!#REF!='Split budget (E)'!$L$1,'Cumulative Budget Request '!#REF!,0)</f>
        <v>#REF!</v>
      </c>
      <c r="D221" s="514" t="s">
        <v>225</v>
      </c>
      <c r="E221" s="385" t="e">
        <f>IF('Cumulative Budget Request '!#REF!='Split budget (E)'!$L$1,'Cumulative Budget Request '!#REF!,0)</f>
        <v>#REF!</v>
      </c>
      <c r="F221" s="385" t="e">
        <f>IF('Cumulative Budget Request '!#REF!='Split budget (E)'!$L$1,'Cumulative Budget Request '!#REF!,0)</f>
        <v>#REF!</v>
      </c>
      <c r="G221" s="385" t="e">
        <f>IF('Cumulative Budget Request '!#REF!='Split budget (E)'!$L$1,'Cumulative Budget Request '!#REF!,0)</f>
        <v>#REF!</v>
      </c>
      <c r="H221" s="385" t="e">
        <f>IF('Cumulative Budget Request '!#REF!='Split budget (E)'!$L$1,'Cumulative Budget Request '!#REF!,0)</f>
        <v>#REF!</v>
      </c>
      <c r="I221" s="385" t="e">
        <f>IF('Cumulative Budget Request '!#REF!='Split budget (E)'!$L$1,'Cumulative Budget Request '!#REF!,0)</f>
        <v>#REF!</v>
      </c>
      <c r="J221" s="319"/>
      <c r="K221" s="253"/>
      <c r="L221" s="253"/>
      <c r="M221" s="254"/>
      <c r="N221" s="252"/>
      <c r="O221" s="252"/>
      <c r="P221" s="252"/>
      <c r="Q221" s="252"/>
    </row>
    <row r="222" spans="1:19" ht="13.15">
      <c r="A222" s="698"/>
      <c r="B222" s="546" t="s">
        <v>39</v>
      </c>
      <c r="C222" s="546" t="s">
        <v>40</v>
      </c>
      <c r="D222" s="283"/>
      <c r="E222" s="435"/>
      <c r="F222" s="435"/>
      <c r="G222" s="435"/>
      <c r="H222" s="435"/>
      <c r="I222" s="435"/>
      <c r="J222" s="319"/>
      <c r="K222" s="253"/>
      <c r="L222" s="253"/>
      <c r="M222" s="254"/>
      <c r="N222" s="252"/>
      <c r="O222" s="252"/>
      <c r="P222" s="252"/>
      <c r="Q222" s="252"/>
    </row>
    <row r="223" spans="1:19">
      <c r="A223" s="699"/>
      <c r="B223" s="326" t="s">
        <v>41</v>
      </c>
      <c r="C223" s="384" t="e">
        <f>IF('Cumulative Budget Request '!#REF!='Split budget (E)'!$L$1,'Cumulative Budget Request '!#REF!,0)</f>
        <v>#REF!</v>
      </c>
      <c r="D223" s="283"/>
      <c r="E223" s="445" t="e">
        <f>IF('Cumulative Budget Request '!#REF!='Split budget (E)'!$L$1,'Cumulative Budget Request '!#REF!,0)</f>
        <v>#REF!</v>
      </c>
      <c r="F223" s="445" t="e">
        <f>IF('Cumulative Budget Request '!#REF!='Split budget (E)'!$L$1,'Cumulative Budget Request '!#REF!,0)</f>
        <v>#REF!</v>
      </c>
      <c r="G223" s="445" t="e">
        <f>IF('Cumulative Budget Request '!#REF!='Split budget (E)'!$L$1,'Cumulative Budget Request '!#REF!,0)</f>
        <v>#REF!</v>
      </c>
      <c r="H223" s="445" t="e">
        <f>IF('Cumulative Budget Request '!#REF!='Split budget (E)'!$L$1,'Cumulative Budget Request '!#REF!,0)</f>
        <v>#REF!</v>
      </c>
      <c r="I223" s="445" t="e">
        <f>IF('Cumulative Budget Request '!#REF!='Split budget (E)'!$L$1,'Cumulative Budget Request '!#REF!,0)</f>
        <v>#REF!</v>
      </c>
      <c r="J223" s="441" t="e">
        <f t="shared" ref="J223:J228" si="64">SUM(E223:I223)</f>
        <v>#REF!</v>
      </c>
      <c r="K223" s="253"/>
      <c r="L223" s="253"/>
      <c r="M223" s="254"/>
      <c r="N223" s="252"/>
      <c r="O223" s="252"/>
      <c r="P223" s="252"/>
      <c r="Q223" s="252"/>
    </row>
    <row r="224" spans="1:19">
      <c r="A224" s="699"/>
      <c r="B224" s="326" t="s">
        <v>42</v>
      </c>
      <c r="C224" s="384" t="e">
        <f>IF('Cumulative Budget Request '!#REF!='Split budget (E)'!$L$1,'Cumulative Budget Request '!#REF!,0)</f>
        <v>#REF!</v>
      </c>
      <c r="D224" s="283"/>
      <c r="E224" s="445" t="e">
        <f>IF('Cumulative Budget Request '!#REF!='Split budget (E)'!$L$1,'Cumulative Budget Request '!#REF!,0)</f>
        <v>#REF!</v>
      </c>
      <c r="F224" s="445" t="e">
        <f>IF('Cumulative Budget Request '!#REF!='Split budget (E)'!$L$1,'Cumulative Budget Request '!#REF!,0)</f>
        <v>#REF!</v>
      </c>
      <c r="G224" s="445" t="e">
        <f>IF('Cumulative Budget Request '!#REF!='Split budget (E)'!$L$1,'Cumulative Budget Request '!#REF!,0)</f>
        <v>#REF!</v>
      </c>
      <c r="H224" s="445" t="e">
        <f>IF('Cumulative Budget Request '!#REF!='Split budget (E)'!$L$1,'Cumulative Budget Request '!#REF!,0)</f>
        <v>#REF!</v>
      </c>
      <c r="I224" s="445" t="e">
        <f>IF('Cumulative Budget Request '!#REF!='Split budget (E)'!$L$1,'Cumulative Budget Request '!#REF!,0)</f>
        <v>#REF!</v>
      </c>
      <c r="J224" s="441" t="e">
        <f t="shared" si="64"/>
        <v>#REF!</v>
      </c>
      <c r="K224" s="253"/>
      <c r="L224" s="253"/>
      <c r="M224" s="254"/>
      <c r="N224" s="252"/>
      <c r="O224" s="252"/>
      <c r="P224" s="252"/>
      <c r="Q224" s="252"/>
    </row>
    <row r="225" spans="1:18">
      <c r="A225" s="699"/>
      <c r="B225" s="326" t="s">
        <v>164</v>
      </c>
      <c r="C225" s="384" t="e">
        <f>IF('Cumulative Budget Request '!#REF!='Split budget (E)'!$L$1,'Cumulative Budget Request '!#REF!,0)</f>
        <v>#REF!</v>
      </c>
      <c r="D225" s="283"/>
      <c r="E225" s="445" t="e">
        <f>IF('Cumulative Budget Request '!#REF!='Split budget (E)'!$L$1,'Cumulative Budget Request '!#REF!,0)</f>
        <v>#REF!</v>
      </c>
      <c r="F225" s="445" t="e">
        <f>IF('Cumulative Budget Request '!#REF!='Split budget (E)'!$L$1,'Cumulative Budget Request '!#REF!,0)</f>
        <v>#REF!</v>
      </c>
      <c r="G225" s="445" t="e">
        <f>IF('Cumulative Budget Request '!#REF!='Split budget (E)'!$L$1,'Cumulative Budget Request '!#REF!,0)</f>
        <v>#REF!</v>
      </c>
      <c r="H225" s="445" t="e">
        <f>IF('Cumulative Budget Request '!#REF!='Split budget (E)'!$L$1,'Cumulative Budget Request '!#REF!,0)</f>
        <v>#REF!</v>
      </c>
      <c r="I225" s="445" t="e">
        <f>IF('Cumulative Budget Request '!#REF!='Split budget (E)'!$L$1,'Cumulative Budget Request '!#REF!,0)</f>
        <v>#REF!</v>
      </c>
      <c r="J225" s="441" t="e">
        <f t="shared" si="64"/>
        <v>#REF!</v>
      </c>
      <c r="K225" s="253"/>
      <c r="L225" s="253"/>
      <c r="M225" s="254"/>
      <c r="N225" s="252"/>
      <c r="O225" s="252"/>
      <c r="P225" s="252"/>
      <c r="Q225" s="252"/>
    </row>
    <row r="226" spans="1:18">
      <c r="A226" s="699"/>
      <c r="B226" s="326" t="s">
        <v>43</v>
      </c>
      <c r="C226" s="384" t="e">
        <f>IF('Cumulative Budget Request '!#REF!='Split budget (E)'!$L$1,'Cumulative Budget Request '!#REF!,0)</f>
        <v>#REF!</v>
      </c>
      <c r="D226" s="283"/>
      <c r="E226" s="445" t="e">
        <f>IF('Cumulative Budget Request '!#REF!='Split budget (E)'!$L$1,'Cumulative Budget Request '!#REF!,0)</f>
        <v>#REF!</v>
      </c>
      <c r="F226" s="445" t="e">
        <f>IF('Cumulative Budget Request '!#REF!='Split budget (E)'!$L$1,'Cumulative Budget Request '!#REF!,0)</f>
        <v>#REF!</v>
      </c>
      <c r="G226" s="445" t="e">
        <f>IF('Cumulative Budget Request '!#REF!='Split budget (E)'!$L$1,'Cumulative Budget Request '!#REF!,0)</f>
        <v>#REF!</v>
      </c>
      <c r="H226" s="445" t="e">
        <f>IF('Cumulative Budget Request '!#REF!='Split budget (E)'!$L$1,'Cumulative Budget Request '!#REF!,0)</f>
        <v>#REF!</v>
      </c>
      <c r="I226" s="445" t="e">
        <f>IF('Cumulative Budget Request '!#REF!='Split budget (E)'!$L$1,'Cumulative Budget Request '!#REF!,0)</f>
        <v>#REF!</v>
      </c>
      <c r="J226" s="441" t="e">
        <f t="shared" si="64"/>
        <v>#REF!</v>
      </c>
      <c r="K226" s="253"/>
      <c r="L226" s="253"/>
      <c r="M226" s="254"/>
      <c r="N226" s="252"/>
      <c r="O226" s="252"/>
      <c r="P226" s="252"/>
      <c r="Q226" s="252"/>
    </row>
    <row r="227" spans="1:18">
      <c r="A227" s="699"/>
      <c r="B227" s="326" t="s">
        <v>44</v>
      </c>
      <c r="C227" s="384" t="e">
        <f>IF('Cumulative Budget Request '!#REF!='Split budget (E)'!$L$1,'Cumulative Budget Request '!#REF!,0)</f>
        <v>#REF!</v>
      </c>
      <c r="D227" s="283"/>
      <c r="E227" s="445" t="e">
        <f>IF('Cumulative Budget Request '!#REF!='Split budget (E)'!$L$1,'Cumulative Budget Request '!#REF!,0)</f>
        <v>#REF!</v>
      </c>
      <c r="F227" s="445" t="e">
        <f>IF('Cumulative Budget Request '!#REF!='Split budget (E)'!$L$1,'Cumulative Budget Request '!#REF!,0)</f>
        <v>#REF!</v>
      </c>
      <c r="G227" s="445" t="e">
        <f>IF('Cumulative Budget Request '!#REF!='Split budget (E)'!$L$1,'Cumulative Budget Request '!#REF!,0)</f>
        <v>#REF!</v>
      </c>
      <c r="H227" s="445" t="e">
        <f>IF('Cumulative Budget Request '!#REF!='Split budget (E)'!$L$1,'Cumulative Budget Request '!#REF!,0)</f>
        <v>#REF!</v>
      </c>
      <c r="I227" s="445" t="e">
        <f>IF('Cumulative Budget Request '!#REF!='Split budget (E)'!$L$1,'Cumulative Budget Request '!#REF!,0)</f>
        <v>#REF!</v>
      </c>
      <c r="J227" s="441" t="e">
        <f t="shared" si="64"/>
        <v>#REF!</v>
      </c>
      <c r="K227" s="253"/>
      <c r="L227" s="253"/>
      <c r="M227" s="254"/>
      <c r="N227" s="252"/>
      <c r="O227" s="252"/>
      <c r="P227" s="252"/>
      <c r="Q227" s="252"/>
    </row>
    <row r="228" spans="1:18">
      <c r="A228" s="699"/>
      <c r="B228" s="326" t="s">
        <v>45</v>
      </c>
      <c r="C228" s="384" t="e">
        <f>IF('Cumulative Budget Request '!#REF!='Split budget (E)'!$L$1,'Cumulative Budget Request '!#REF!,0)</f>
        <v>#REF!</v>
      </c>
      <c r="D228" s="283"/>
      <c r="E228" s="445" t="e">
        <f>IF('Cumulative Budget Request '!#REF!='Split budget (E)'!$L$1,'Cumulative Budget Request '!#REF!,0)</f>
        <v>#REF!</v>
      </c>
      <c r="F228" s="445" t="e">
        <f>IF('Cumulative Budget Request '!#REF!='Split budget (E)'!$L$1,'Cumulative Budget Request '!#REF!,0)</f>
        <v>#REF!</v>
      </c>
      <c r="G228" s="445" t="e">
        <f>IF('Cumulative Budget Request '!#REF!='Split budget (E)'!$L$1,'Cumulative Budget Request '!#REF!,0)</f>
        <v>#REF!</v>
      </c>
      <c r="H228" s="445" t="e">
        <f>IF('Cumulative Budget Request '!#REF!='Split budget (E)'!$L$1,'Cumulative Budget Request '!#REF!,0)</f>
        <v>#REF!</v>
      </c>
      <c r="I228" s="445" t="e">
        <f>IF('Cumulative Budget Request '!#REF!='Split budget (E)'!$L$1,'Cumulative Budget Request '!#REF!,0)</f>
        <v>#REF!</v>
      </c>
      <c r="J228" s="441" t="e">
        <f t="shared" si="64"/>
        <v>#REF!</v>
      </c>
      <c r="K228" s="253"/>
      <c r="L228" s="253"/>
      <c r="M228" s="254"/>
      <c r="N228" s="252"/>
      <c r="O228" s="252"/>
      <c r="P228" s="252"/>
      <c r="Q228" s="252"/>
    </row>
    <row r="229" spans="1:18">
      <c r="A229" s="700" t="s">
        <v>56</v>
      </c>
      <c r="B229" s="700"/>
      <c r="C229" s="700"/>
      <c r="D229" s="700"/>
      <c r="E229" s="478" t="e">
        <f>SUM(E223:E228)</f>
        <v>#REF!</v>
      </c>
      <c r="F229" s="478" t="e">
        <f t="shared" ref="F229:I229" si="65">SUM(F223:F228)</f>
        <v>#REF!</v>
      </c>
      <c r="G229" s="478" t="e">
        <f t="shared" si="65"/>
        <v>#REF!</v>
      </c>
      <c r="H229" s="478" t="e">
        <f t="shared" si="65"/>
        <v>#REF!</v>
      </c>
      <c r="I229" s="478" t="e">
        <f t="shared" si="65"/>
        <v>#REF!</v>
      </c>
      <c r="J229" s="479" t="e">
        <f t="shared" ref="J229" si="66">SUM(J223:J228)</f>
        <v>#REF!</v>
      </c>
      <c r="K229" s="253"/>
      <c r="L229" s="253"/>
      <c r="M229" s="263"/>
      <c r="N229" s="252"/>
      <c r="O229" s="252"/>
      <c r="P229" s="252"/>
      <c r="Q229" s="252"/>
      <c r="R229" s="252"/>
    </row>
    <row r="230" spans="1:18">
      <c r="E230" s="558"/>
      <c r="F230" s="254"/>
      <c r="G230" s="254"/>
      <c r="H230" s="254"/>
      <c r="I230" s="254"/>
      <c r="J230" s="305"/>
      <c r="K230" s="253"/>
      <c r="L230" s="253"/>
      <c r="M230" s="253"/>
      <c r="N230" s="254"/>
      <c r="O230" s="254"/>
      <c r="P230" s="254"/>
      <c r="Q230" s="252"/>
      <c r="R230" s="252"/>
    </row>
    <row r="231" spans="1:18" ht="13.15">
      <c r="A231" s="251" t="s">
        <v>111</v>
      </c>
      <c r="B231" s="332"/>
      <c r="C231" s="282"/>
      <c r="D231" s="514" t="s">
        <v>166</v>
      </c>
      <c r="E231" s="385" t="e">
        <f>IF('Cumulative Budget Request '!#REF!='Split budget (E)'!$L$1,'Cumulative Budget Request '!#REF!,0)</f>
        <v>#REF!</v>
      </c>
      <c r="F231" s="385" t="e">
        <f>IF('Cumulative Budget Request '!#REF!='Split budget (E)'!$L$1,'Cumulative Budget Request '!#REF!,0)</f>
        <v>#REF!</v>
      </c>
      <c r="G231" s="385" t="e">
        <f>IF('Cumulative Budget Request '!#REF!='Split budget (E)'!$L$1,'Cumulative Budget Request '!#REF!,0)</f>
        <v>#REF!</v>
      </c>
      <c r="H231" s="385" t="e">
        <f>IF('Cumulative Budget Request '!#REF!='Split budget (E)'!$L$1,'Cumulative Budget Request '!#REF!,0)</f>
        <v>#REF!</v>
      </c>
      <c r="I231" s="385" t="e">
        <f>IF('Cumulative Budget Request '!#REF!='Split budget (E)'!$L$1,'Cumulative Budget Request '!#REF!,0)</f>
        <v>#REF!</v>
      </c>
      <c r="J231" s="334"/>
      <c r="K231" s="253"/>
      <c r="L231" s="253"/>
      <c r="M231" s="254"/>
      <c r="N231" s="252"/>
      <c r="O231" s="252"/>
      <c r="P231" s="252"/>
      <c r="Q231" s="252"/>
    </row>
    <row r="232" spans="1:18" ht="13.15">
      <c r="D232" s="514" t="s">
        <v>223</v>
      </c>
      <c r="E232" s="385" t="e">
        <f>IF('Cumulative Budget Request '!#REF!='Split budget (E)'!$L$1,'Cumulative Budget Request '!#REF!,0)</f>
        <v>#REF!</v>
      </c>
      <c r="F232" s="385" t="e">
        <f>IF('Cumulative Budget Request '!#REF!='Split budget (E)'!$L$1,'Cumulative Budget Request '!#REF!,0)</f>
        <v>#REF!</v>
      </c>
      <c r="G232" s="385" t="e">
        <f>IF('Cumulative Budget Request '!#REF!='Split budget (E)'!$L$1,'Cumulative Budget Request '!#REF!,0)</f>
        <v>#REF!</v>
      </c>
      <c r="H232" s="385" t="e">
        <f>IF('Cumulative Budget Request '!#REF!='Split budget (E)'!$L$1,'Cumulative Budget Request '!#REF!,0)</f>
        <v>#REF!</v>
      </c>
      <c r="I232" s="385" t="e">
        <f>IF('Cumulative Budget Request '!#REF!='Split budget (E)'!$L$1,'Cumulative Budget Request '!#REF!,0)</f>
        <v>#REF!</v>
      </c>
      <c r="J232" s="334"/>
      <c r="K232" s="253"/>
      <c r="L232" s="253"/>
      <c r="M232" s="254"/>
      <c r="N232" s="252"/>
      <c r="O232" s="252"/>
      <c r="P232" s="252"/>
      <c r="Q232" s="252"/>
    </row>
    <row r="233" spans="1:18" ht="13.15">
      <c r="A233" s="251" t="s">
        <v>143</v>
      </c>
      <c r="B233" s="332"/>
      <c r="C233" s="282"/>
      <c r="D233" s="513" t="s">
        <v>224</v>
      </c>
      <c r="E233" s="385" t="e">
        <f>IF('Cumulative Budget Request '!#REF!='Split budget (E)'!$L$1,'Cumulative Budget Request '!#REF!,0)</f>
        <v>#REF!</v>
      </c>
      <c r="F233" s="385" t="e">
        <f>IF('Cumulative Budget Request '!#REF!='Split budget (E)'!$L$1,'Cumulative Budget Request '!#REF!,0)</f>
        <v>#REF!</v>
      </c>
      <c r="G233" s="385" t="e">
        <f>IF('Cumulative Budget Request '!#REF!='Split budget (E)'!$L$1,'Cumulative Budget Request '!#REF!,0)</f>
        <v>#REF!</v>
      </c>
      <c r="H233" s="385" t="e">
        <f>IF('Cumulative Budget Request '!#REF!='Split budget (E)'!$L$1,'Cumulative Budget Request '!#REF!,0)</f>
        <v>#REF!</v>
      </c>
      <c r="I233" s="385" t="e">
        <f>IF('Cumulative Budget Request '!#REF!='Split budget (E)'!$L$1,'Cumulative Budget Request '!#REF!,0)</f>
        <v>#REF!</v>
      </c>
      <c r="J233" s="334"/>
      <c r="K233" s="253"/>
      <c r="L233" s="253"/>
      <c r="M233" s="254"/>
      <c r="N233" s="252"/>
      <c r="O233" s="252"/>
      <c r="P233" s="252"/>
      <c r="Q233" s="252"/>
    </row>
    <row r="234" spans="1:18" ht="13.15">
      <c r="A234" s="698" t="e">
        <f>IF('Cumulative Budget Request '!#REF!='Split budget (E)'!$L$1,'Cumulative Budget Request '!#REF!,0)</f>
        <v>#REF!</v>
      </c>
      <c r="D234" s="514" t="s">
        <v>225</v>
      </c>
      <c r="E234" s="385" t="e">
        <f>IF('Cumulative Budget Request '!#REF!='Split budget (E)'!$L$1,'Cumulative Budget Request '!#REF!,0)</f>
        <v>#REF!</v>
      </c>
      <c r="F234" s="385" t="e">
        <f>IF('Cumulative Budget Request '!#REF!='Split budget (E)'!$L$1,'Cumulative Budget Request '!#REF!,0)</f>
        <v>#REF!</v>
      </c>
      <c r="G234" s="385" t="e">
        <f>IF('Cumulative Budget Request '!#REF!='Split budget (E)'!$L$1,'Cumulative Budget Request '!#REF!,0)</f>
        <v>#REF!</v>
      </c>
      <c r="H234" s="385" t="e">
        <f>IF('Cumulative Budget Request '!#REF!='Split budget (E)'!$L$1,'Cumulative Budget Request '!#REF!,0)</f>
        <v>#REF!</v>
      </c>
      <c r="I234" s="385" t="e">
        <f>IF('Cumulative Budget Request '!#REF!='Split budget (E)'!$L$1,'Cumulative Budget Request '!#REF!,0)</f>
        <v>#REF!</v>
      </c>
      <c r="J234" s="319"/>
      <c r="K234" s="253"/>
      <c r="L234" s="253"/>
      <c r="M234" s="254"/>
      <c r="N234" s="252"/>
      <c r="O234" s="252"/>
      <c r="P234" s="252"/>
      <c r="Q234" s="252"/>
    </row>
    <row r="235" spans="1:18" ht="13.15">
      <c r="A235" s="698"/>
      <c r="B235" s="546" t="s">
        <v>39</v>
      </c>
      <c r="C235" s="546" t="s">
        <v>40</v>
      </c>
      <c r="D235" s="283"/>
      <c r="E235" s="435"/>
      <c r="F235" s="435"/>
      <c r="G235" s="435"/>
      <c r="H235" s="435"/>
      <c r="I235" s="435"/>
      <c r="J235" s="319"/>
      <c r="K235" s="253"/>
      <c r="L235" s="253"/>
      <c r="M235" s="254"/>
      <c r="N235" s="252"/>
      <c r="O235" s="252"/>
      <c r="P235" s="252"/>
      <c r="Q235" s="252"/>
    </row>
    <row r="236" spans="1:18">
      <c r="A236" s="699"/>
      <c r="B236" s="326" t="s">
        <v>41</v>
      </c>
      <c r="C236" s="384" t="e">
        <f>IF('Cumulative Budget Request '!#REF!='Split budget (E)'!$L$1,'Cumulative Budget Request '!#REF!,0)</f>
        <v>#REF!</v>
      </c>
      <c r="D236" s="283"/>
      <c r="E236" s="445" t="e">
        <f>IF('Cumulative Budget Request '!#REF!='Split budget (E)'!$L$1,'Cumulative Budget Request '!#REF!,0)</f>
        <v>#REF!</v>
      </c>
      <c r="F236" s="445" t="e">
        <f>IF('Cumulative Budget Request '!#REF!='Split budget (E)'!$L$1,'Cumulative Budget Request '!#REF!,0)</f>
        <v>#REF!</v>
      </c>
      <c r="G236" s="445" t="e">
        <f>IF('Cumulative Budget Request '!#REF!='Split budget (E)'!$L$1,'Cumulative Budget Request '!#REF!,0)</f>
        <v>#REF!</v>
      </c>
      <c r="H236" s="445" t="e">
        <f>IF('Cumulative Budget Request '!#REF!='Split budget (E)'!$L$1,'Cumulative Budget Request '!#REF!,0)</f>
        <v>#REF!</v>
      </c>
      <c r="I236" s="445" t="e">
        <f>IF('Cumulative Budget Request '!#REF!='Split budget (E)'!$L$1,'Cumulative Budget Request '!#REF!,0)</f>
        <v>#REF!</v>
      </c>
      <c r="J236" s="441" t="e">
        <f t="shared" ref="J236:J241" si="67">SUM(E236:I236)</f>
        <v>#REF!</v>
      </c>
      <c r="K236" s="253"/>
      <c r="L236" s="253"/>
      <c r="M236" s="254"/>
      <c r="N236" s="252"/>
      <c r="O236" s="252"/>
      <c r="P236" s="252"/>
      <c r="Q236" s="252"/>
    </row>
    <row r="237" spans="1:18">
      <c r="A237" s="699"/>
      <c r="B237" s="326" t="s">
        <v>42</v>
      </c>
      <c r="C237" s="384" t="e">
        <f>IF('Cumulative Budget Request '!#REF!='Split budget (E)'!$L$1,'Cumulative Budget Request '!#REF!,0)</f>
        <v>#REF!</v>
      </c>
      <c r="D237" s="283"/>
      <c r="E237" s="445" t="e">
        <f>IF('Cumulative Budget Request '!#REF!='Split budget (E)'!$L$1,'Cumulative Budget Request '!#REF!,0)</f>
        <v>#REF!</v>
      </c>
      <c r="F237" s="445" t="e">
        <f>IF('Cumulative Budget Request '!#REF!='Split budget (E)'!$L$1,'Cumulative Budget Request '!#REF!,0)</f>
        <v>#REF!</v>
      </c>
      <c r="G237" s="445" t="e">
        <f>IF('Cumulative Budget Request '!#REF!='Split budget (E)'!$L$1,'Cumulative Budget Request '!#REF!,0)</f>
        <v>#REF!</v>
      </c>
      <c r="H237" s="445" t="e">
        <f>IF('Cumulative Budget Request '!#REF!='Split budget (E)'!$L$1,'Cumulative Budget Request '!#REF!,0)</f>
        <v>#REF!</v>
      </c>
      <c r="I237" s="445" t="e">
        <f>IF('Cumulative Budget Request '!#REF!='Split budget (E)'!$L$1,'Cumulative Budget Request '!#REF!,0)</f>
        <v>#REF!</v>
      </c>
      <c r="J237" s="441" t="e">
        <f t="shared" si="67"/>
        <v>#REF!</v>
      </c>
      <c r="K237" s="253"/>
      <c r="L237" s="253"/>
      <c r="M237" s="254"/>
      <c r="N237" s="252"/>
      <c r="O237" s="252"/>
      <c r="P237" s="252"/>
      <c r="Q237" s="252"/>
    </row>
    <row r="238" spans="1:18">
      <c r="A238" s="699"/>
      <c r="B238" s="326" t="s">
        <v>164</v>
      </c>
      <c r="C238" s="384" t="e">
        <f>IF('Cumulative Budget Request '!#REF!='Split budget (E)'!$L$1,'Cumulative Budget Request '!#REF!,0)</f>
        <v>#REF!</v>
      </c>
      <c r="D238" s="283"/>
      <c r="E238" s="445" t="e">
        <f>IF('Cumulative Budget Request '!#REF!='Split budget (E)'!$L$1,'Cumulative Budget Request '!#REF!,0)</f>
        <v>#REF!</v>
      </c>
      <c r="F238" s="445" t="e">
        <f>IF('Cumulative Budget Request '!#REF!='Split budget (E)'!$L$1,'Cumulative Budget Request '!#REF!,0)</f>
        <v>#REF!</v>
      </c>
      <c r="G238" s="445" t="e">
        <f>IF('Cumulative Budget Request '!#REF!='Split budget (E)'!$L$1,'Cumulative Budget Request '!#REF!,0)</f>
        <v>#REF!</v>
      </c>
      <c r="H238" s="445" t="e">
        <f>IF('Cumulative Budget Request '!#REF!='Split budget (E)'!$L$1,'Cumulative Budget Request '!#REF!,0)</f>
        <v>#REF!</v>
      </c>
      <c r="I238" s="445" t="e">
        <f>IF('Cumulative Budget Request '!#REF!='Split budget (E)'!$L$1,'Cumulative Budget Request '!#REF!,0)</f>
        <v>#REF!</v>
      </c>
      <c r="J238" s="441" t="e">
        <f t="shared" si="67"/>
        <v>#REF!</v>
      </c>
      <c r="K238" s="253"/>
      <c r="L238" s="253"/>
      <c r="M238" s="254"/>
      <c r="N238" s="252"/>
      <c r="O238" s="252"/>
      <c r="P238" s="252"/>
      <c r="Q238" s="252"/>
    </row>
    <row r="239" spans="1:18">
      <c r="A239" s="699"/>
      <c r="B239" s="326" t="s">
        <v>43</v>
      </c>
      <c r="C239" s="384" t="e">
        <f>IF('Cumulative Budget Request '!#REF!='Split budget (E)'!$L$1,'Cumulative Budget Request '!#REF!,0)</f>
        <v>#REF!</v>
      </c>
      <c r="D239" s="283"/>
      <c r="E239" s="445" t="e">
        <f>IF('Cumulative Budget Request '!#REF!='Split budget (E)'!$L$1,'Cumulative Budget Request '!#REF!,0)</f>
        <v>#REF!</v>
      </c>
      <c r="F239" s="445" t="e">
        <f>IF('Cumulative Budget Request '!#REF!='Split budget (E)'!$L$1,'Cumulative Budget Request '!#REF!,0)</f>
        <v>#REF!</v>
      </c>
      <c r="G239" s="445" t="e">
        <f>IF('Cumulative Budget Request '!#REF!='Split budget (E)'!$L$1,'Cumulative Budget Request '!#REF!,0)</f>
        <v>#REF!</v>
      </c>
      <c r="H239" s="445" t="e">
        <f>IF('Cumulative Budget Request '!#REF!='Split budget (E)'!$L$1,'Cumulative Budget Request '!#REF!,0)</f>
        <v>#REF!</v>
      </c>
      <c r="I239" s="445" t="e">
        <f>IF('Cumulative Budget Request '!#REF!='Split budget (E)'!$L$1,'Cumulative Budget Request '!#REF!,0)</f>
        <v>#REF!</v>
      </c>
      <c r="J239" s="441" t="e">
        <f t="shared" si="67"/>
        <v>#REF!</v>
      </c>
      <c r="K239" s="253"/>
      <c r="L239" s="253"/>
      <c r="M239" s="254"/>
      <c r="N239" s="252"/>
      <c r="O239" s="252"/>
      <c r="P239" s="252"/>
      <c r="Q239" s="252"/>
    </row>
    <row r="240" spans="1:18">
      <c r="A240" s="699"/>
      <c r="B240" s="326" t="s">
        <v>44</v>
      </c>
      <c r="C240" s="384" t="e">
        <f>IF('Cumulative Budget Request '!#REF!='Split budget (E)'!$L$1,'Cumulative Budget Request '!#REF!,0)</f>
        <v>#REF!</v>
      </c>
      <c r="D240" s="283"/>
      <c r="E240" s="445" t="e">
        <f>IF('Cumulative Budget Request '!#REF!='Split budget (E)'!$L$1,'Cumulative Budget Request '!#REF!,0)</f>
        <v>#REF!</v>
      </c>
      <c r="F240" s="445" t="e">
        <f>IF('Cumulative Budget Request '!#REF!='Split budget (E)'!$L$1,'Cumulative Budget Request '!#REF!,0)</f>
        <v>#REF!</v>
      </c>
      <c r="G240" s="445" t="e">
        <f>IF('Cumulative Budget Request '!#REF!='Split budget (E)'!$L$1,'Cumulative Budget Request '!#REF!,0)</f>
        <v>#REF!</v>
      </c>
      <c r="H240" s="445" t="e">
        <f>IF('Cumulative Budget Request '!#REF!='Split budget (E)'!$L$1,'Cumulative Budget Request '!#REF!,0)</f>
        <v>#REF!</v>
      </c>
      <c r="I240" s="445" t="e">
        <f>IF('Cumulative Budget Request '!#REF!='Split budget (E)'!$L$1,'Cumulative Budget Request '!#REF!,0)</f>
        <v>#REF!</v>
      </c>
      <c r="J240" s="441" t="e">
        <f t="shared" si="67"/>
        <v>#REF!</v>
      </c>
      <c r="K240" s="253"/>
      <c r="L240" s="253"/>
      <c r="M240" s="254"/>
      <c r="N240" s="252"/>
      <c r="O240" s="252"/>
      <c r="P240" s="252"/>
      <c r="Q240" s="252"/>
    </row>
    <row r="241" spans="1:19">
      <c r="A241" s="699"/>
      <c r="B241" s="326" t="s">
        <v>45</v>
      </c>
      <c r="C241" s="384" t="e">
        <f>IF('Cumulative Budget Request '!#REF!='Split budget (E)'!$L$1,'Cumulative Budget Request '!#REF!,0)</f>
        <v>#REF!</v>
      </c>
      <c r="D241" s="283"/>
      <c r="E241" s="445" t="e">
        <f>IF('Cumulative Budget Request '!#REF!='Split budget (E)'!$L$1,'Cumulative Budget Request '!#REF!,0)</f>
        <v>#REF!</v>
      </c>
      <c r="F241" s="445" t="e">
        <f>IF('Cumulative Budget Request '!#REF!='Split budget (E)'!$L$1,'Cumulative Budget Request '!#REF!,0)</f>
        <v>#REF!</v>
      </c>
      <c r="G241" s="445" t="e">
        <f>IF('Cumulative Budget Request '!#REF!='Split budget (E)'!$L$1,'Cumulative Budget Request '!#REF!,0)</f>
        <v>#REF!</v>
      </c>
      <c r="H241" s="445" t="e">
        <f>IF('Cumulative Budget Request '!#REF!='Split budget (E)'!$L$1,'Cumulative Budget Request '!#REF!,0)</f>
        <v>#REF!</v>
      </c>
      <c r="I241" s="445" t="e">
        <f>IF('Cumulative Budget Request '!#REF!='Split budget (E)'!$L$1,'Cumulative Budget Request '!#REF!,0)</f>
        <v>#REF!</v>
      </c>
      <c r="J241" s="441" t="e">
        <f t="shared" si="67"/>
        <v>#REF!</v>
      </c>
      <c r="K241" s="253"/>
      <c r="L241" s="253"/>
      <c r="M241" s="254"/>
      <c r="N241" s="252"/>
      <c r="O241" s="252"/>
      <c r="P241" s="252"/>
      <c r="Q241" s="252"/>
    </row>
    <row r="242" spans="1:19">
      <c r="A242" s="700" t="s">
        <v>56</v>
      </c>
      <c r="B242" s="700"/>
      <c r="C242" s="700"/>
      <c r="D242" s="700"/>
      <c r="E242" s="478" t="e">
        <f>SUM(E236:E241)</f>
        <v>#REF!</v>
      </c>
      <c r="F242" s="478" t="e">
        <f t="shared" ref="F242:J242" si="68">SUM(F236:F241)</f>
        <v>#REF!</v>
      </c>
      <c r="G242" s="478" t="e">
        <f t="shared" si="68"/>
        <v>#REF!</v>
      </c>
      <c r="H242" s="478" t="e">
        <f t="shared" si="68"/>
        <v>#REF!</v>
      </c>
      <c r="I242" s="478" t="e">
        <f t="shared" si="68"/>
        <v>#REF!</v>
      </c>
      <c r="J242" s="479" t="e">
        <f t="shared" si="68"/>
        <v>#REF!</v>
      </c>
      <c r="K242" s="253"/>
      <c r="L242" s="253"/>
      <c r="M242" s="263"/>
      <c r="N242" s="252"/>
      <c r="O242" s="252"/>
      <c r="P242" s="252"/>
      <c r="Q242" s="252"/>
      <c r="R242" s="252"/>
    </row>
    <row r="243" spans="1:19" ht="13.15">
      <c r="A243" s="335"/>
      <c r="B243" s="660" t="s">
        <v>57</v>
      </c>
      <c r="C243" s="660"/>
      <c r="D243" s="660"/>
      <c r="E243" s="442" t="e">
        <f ca="1">SUMIF($A$214:$D$242,"*Total Trip", E214:E242)</f>
        <v>#REF!</v>
      </c>
      <c r="F243" s="442" t="e">
        <f t="shared" ref="F243:I243" ca="1" si="69">SUMIF($A$214:$D$242,"*Total Trip", F214:F242)</f>
        <v>#REF!</v>
      </c>
      <c r="G243" s="442" t="e">
        <f t="shared" ca="1" si="69"/>
        <v>#REF!</v>
      </c>
      <c r="H243" s="442" t="e">
        <f t="shared" ca="1" si="69"/>
        <v>#REF!</v>
      </c>
      <c r="I243" s="442" t="e">
        <f t="shared" ca="1" si="69"/>
        <v>#REF!</v>
      </c>
      <c r="J243" s="443" t="e">
        <f ca="1">SUM(E243:I243)</f>
        <v>#REF!</v>
      </c>
      <c r="K243" s="253"/>
      <c r="L243" s="253"/>
      <c r="M243" s="254"/>
      <c r="N243" s="253"/>
      <c r="O243" s="253"/>
      <c r="P243" s="253"/>
      <c r="Q243" s="254"/>
      <c r="R243" s="252"/>
      <c r="S243" s="252"/>
    </row>
    <row r="244" spans="1:19">
      <c r="A244" s="284"/>
      <c r="B244" s="285"/>
      <c r="C244" s="285"/>
      <c r="D244" s="285"/>
      <c r="E244" s="285"/>
      <c r="F244" s="285"/>
      <c r="G244" s="286"/>
      <c r="H244" s="286"/>
      <c r="I244" s="286"/>
      <c r="J244" s="336"/>
      <c r="K244" s="286"/>
      <c r="L244" s="286"/>
      <c r="M244" s="252"/>
      <c r="N244" s="263"/>
      <c r="O244" s="263"/>
      <c r="P244" s="263"/>
      <c r="Q244" s="252"/>
      <c r="R244" s="252"/>
      <c r="S244" s="252"/>
    </row>
    <row r="245" spans="1:19">
      <c r="A245" s="288" t="s">
        <v>47</v>
      </c>
      <c r="J245" s="290"/>
      <c r="M245" s="252"/>
      <c r="N245" s="263"/>
      <c r="O245" s="263"/>
      <c r="P245" s="263"/>
      <c r="Q245" s="252"/>
      <c r="R245" s="252"/>
      <c r="S245" s="252"/>
    </row>
    <row r="246" spans="1:19">
      <c r="A246" s="8"/>
      <c r="B246" s="600" t="e">
        <f>IF('Cumulative Budget Request '!#REF!='Split budget (E)'!$L$1,'Cumulative Budget Request '!B185,0)</f>
        <v>#REF!</v>
      </c>
      <c r="C246" s="257"/>
      <c r="E246" s="249" t="e">
        <f>IF('Cumulative Budget Request '!#REF!='Split budget (E)'!$L$1,'Cumulative Budget Request '!E185,0)</f>
        <v>#REF!</v>
      </c>
      <c r="F246" s="249" t="e">
        <f>IF('Cumulative Budget Request '!#REF!='Split budget (E)'!$L$1,'Cumulative Budget Request '!F185,0)</f>
        <v>#REF!</v>
      </c>
      <c r="G246" s="249" t="e">
        <f>IF('Cumulative Budget Request '!#REF!='Split budget (E)'!$L$1,'Cumulative Budget Request '!#REF!,0)</f>
        <v>#REF!</v>
      </c>
      <c r="H246" s="249" t="e">
        <f>IF('Cumulative Budget Request '!#REF!='Split budget (E)'!$L$1,'Cumulative Budget Request '!#REF!,0)</f>
        <v>#REF!</v>
      </c>
      <c r="I246" s="249" t="e">
        <f>IF('Cumulative Budget Request '!#REF!='Split budget (E)'!$L$1,'Cumulative Budget Request '!#REF!,0)</f>
        <v>#REF!</v>
      </c>
      <c r="J246" s="441" t="e">
        <f>SUM(E246:I246)</f>
        <v>#REF!</v>
      </c>
      <c r="K246" s="252"/>
      <c r="L246" s="247"/>
      <c r="M246" s="252"/>
      <c r="N246" s="252"/>
      <c r="O246" s="252"/>
      <c r="P246" s="252"/>
      <c r="Q246" s="252"/>
    </row>
    <row r="247" spans="1:19">
      <c r="A247" s="8"/>
      <c r="B247" s="600" t="e">
        <f>IF('Cumulative Budget Request '!#REF!='Split budget (E)'!$L$1,'Cumulative Budget Request '!#REF!,0)</f>
        <v>#REF!</v>
      </c>
      <c r="C247" s="257"/>
      <c r="E247" s="249" t="e">
        <f>IF('Cumulative Budget Request '!#REF!='Split budget (E)'!$L$1,'Cumulative Budget Request '!#REF!,0)</f>
        <v>#REF!</v>
      </c>
      <c r="F247" s="249" t="e">
        <f>IF('Cumulative Budget Request '!#REF!='Split budget (E)'!$L$1,'Cumulative Budget Request '!#REF!,0)</f>
        <v>#REF!</v>
      </c>
      <c r="G247" s="249" t="e">
        <f>IF('Cumulative Budget Request '!#REF!='Split budget (E)'!$L$1,'Cumulative Budget Request '!#REF!,0)</f>
        <v>#REF!</v>
      </c>
      <c r="H247" s="249" t="e">
        <f>IF('Cumulative Budget Request '!#REF!='Split budget (E)'!$L$1,'Cumulative Budget Request '!#REF!,0)</f>
        <v>#REF!</v>
      </c>
      <c r="I247" s="249" t="e">
        <f>IF('Cumulative Budget Request '!#REF!='Split budget (E)'!$L$1,'Cumulative Budget Request '!#REF!,0)</f>
        <v>#REF!</v>
      </c>
      <c r="J247" s="441" t="e">
        <f t="shared" ref="J247:J248" si="70">SUM(E247:I247)</f>
        <v>#REF!</v>
      </c>
      <c r="K247" s="252"/>
      <c r="L247" s="247"/>
      <c r="M247" s="252"/>
      <c r="N247" s="252"/>
      <c r="O247" s="252"/>
      <c r="P247" s="252"/>
      <c r="Q247" s="252"/>
    </row>
    <row r="248" spans="1:19">
      <c r="A248" s="8"/>
      <c r="B248" s="600" t="e">
        <f>IF('Cumulative Budget Request '!#REF!='Split budget (E)'!$L$1,'Cumulative Budget Request '!#REF!,0)</f>
        <v>#REF!</v>
      </c>
      <c r="C248" s="257"/>
      <c r="E248" s="249" t="e">
        <f>IF('Cumulative Budget Request '!#REF!='Split budget (E)'!$L$1,'Cumulative Budget Request '!#REF!,0)</f>
        <v>#REF!</v>
      </c>
      <c r="F248" s="249" t="e">
        <f>IF('Cumulative Budget Request '!#REF!='Split budget (E)'!$L$1,'Cumulative Budget Request '!#REF!,0)</f>
        <v>#REF!</v>
      </c>
      <c r="G248" s="249" t="e">
        <f>IF('Cumulative Budget Request '!#REF!='Split budget (E)'!$L$1,'Cumulative Budget Request '!#REF!,0)</f>
        <v>#REF!</v>
      </c>
      <c r="H248" s="249" t="e">
        <f>IF('Cumulative Budget Request '!#REF!='Split budget (E)'!$L$1,'Cumulative Budget Request '!#REF!,0)</f>
        <v>#REF!</v>
      </c>
      <c r="I248" s="249" t="e">
        <f>IF('Cumulative Budget Request '!#REF!='Split budget (E)'!$L$1,'Cumulative Budget Request '!#REF!,0)</f>
        <v>#REF!</v>
      </c>
      <c r="J248" s="441" t="e">
        <f t="shared" si="70"/>
        <v>#REF!</v>
      </c>
      <c r="K248" s="252"/>
      <c r="L248" s="247"/>
      <c r="M248" s="252"/>
      <c r="N248" s="252"/>
      <c r="O248" s="252"/>
      <c r="P248" s="252"/>
      <c r="Q248" s="252"/>
    </row>
    <row r="249" spans="1:19">
      <c r="A249" s="8"/>
      <c r="B249" s="600" t="e">
        <f>IF('Cumulative Budget Request '!#REF!='Split budget (E)'!$L$1,'Cumulative Budget Request '!#REF!,0)</f>
        <v>#REF!</v>
      </c>
      <c r="C249" s="257"/>
      <c r="E249" s="249" t="e">
        <f>IF('Cumulative Budget Request '!#REF!='Split budget (E)'!$L$1,'Cumulative Budget Request '!#REF!,0)</f>
        <v>#REF!</v>
      </c>
      <c r="F249" s="249" t="e">
        <f>IF('Cumulative Budget Request '!#REF!='Split budget (E)'!$L$1,'Cumulative Budget Request '!#REF!,0)</f>
        <v>#REF!</v>
      </c>
      <c r="G249" s="249" t="e">
        <f>IF('Cumulative Budget Request '!#REF!='Split budget (E)'!$L$1,'Cumulative Budget Request '!#REF!,0)</f>
        <v>#REF!</v>
      </c>
      <c r="H249" s="249" t="e">
        <f>IF('Cumulative Budget Request '!#REF!='Split budget (E)'!$L$1,'Cumulative Budget Request '!#REF!,0)</f>
        <v>#REF!</v>
      </c>
      <c r="I249" s="249" t="e">
        <f>IF('Cumulative Budget Request '!#REF!='Split budget (E)'!$L$1,'Cumulative Budget Request '!#REF!,0)</f>
        <v>#REF!</v>
      </c>
      <c r="J249" s="441" t="e">
        <f>SUM(E249:I249)</f>
        <v>#REF!</v>
      </c>
      <c r="K249" s="252"/>
      <c r="L249" s="247"/>
      <c r="M249" s="252"/>
      <c r="N249" s="252"/>
      <c r="O249" s="252"/>
      <c r="P249" s="252"/>
      <c r="Q249" s="252"/>
    </row>
    <row r="250" spans="1:19" ht="13.15">
      <c r="A250" s="111"/>
      <c r="B250" s="660" t="s">
        <v>35</v>
      </c>
      <c r="C250" s="660"/>
      <c r="D250" s="660"/>
      <c r="E250" s="442" t="e">
        <f>SUM(E246:E249)</f>
        <v>#REF!</v>
      </c>
      <c r="F250" s="442" t="e">
        <f t="shared" ref="F250:J250" si="71">SUM(F246:F249)</f>
        <v>#REF!</v>
      </c>
      <c r="G250" s="442" t="e">
        <f t="shared" si="71"/>
        <v>#REF!</v>
      </c>
      <c r="H250" s="442" t="e">
        <f t="shared" si="71"/>
        <v>#REF!</v>
      </c>
      <c r="I250" s="442" t="e">
        <f t="shared" si="71"/>
        <v>#REF!</v>
      </c>
      <c r="J250" s="443" t="e">
        <f t="shared" si="71"/>
        <v>#REF!</v>
      </c>
      <c r="K250" s="252"/>
      <c r="L250" s="247"/>
      <c r="M250" s="252"/>
      <c r="N250" s="252"/>
      <c r="O250" s="252"/>
      <c r="P250" s="252"/>
      <c r="Q250" s="252"/>
    </row>
    <row r="251" spans="1:19">
      <c r="A251" s="8"/>
      <c r="G251" s="268"/>
      <c r="H251" s="268"/>
      <c r="I251" s="268"/>
      <c r="J251" s="281"/>
      <c r="K251" s="276"/>
      <c r="L251" s="267"/>
      <c r="M251" s="252"/>
      <c r="N251" s="263"/>
      <c r="O251" s="263"/>
      <c r="P251" s="263"/>
      <c r="Q251" s="252"/>
      <c r="R251" s="252"/>
      <c r="S251" s="252"/>
    </row>
    <row r="252" spans="1:19" ht="13.5" customHeight="1">
      <c r="A252" s="288" t="s">
        <v>173</v>
      </c>
      <c r="B252" s="257"/>
      <c r="J252" s="290"/>
      <c r="K252" s="252"/>
      <c r="L252" s="247"/>
      <c r="M252" s="252"/>
      <c r="N252" s="252"/>
      <c r="O252" s="252"/>
      <c r="P252" s="252"/>
      <c r="Q252" s="252"/>
    </row>
    <row r="253" spans="1:19" ht="13.5" customHeight="1">
      <c r="A253" s="288"/>
      <c r="B253" s="600" t="e">
        <f>IF('Cumulative Budget Request '!#REF!='Split budget (E)'!$L$1,'Cumulative Budget Request '!B189,0)</f>
        <v>#REF!</v>
      </c>
      <c r="C253" s="257"/>
      <c r="E253" s="249" t="e">
        <f>IF('Cumulative Budget Request '!#REF!='Split budget (E)'!$L$1,'Cumulative Budget Request '!E189,0)</f>
        <v>#REF!</v>
      </c>
      <c r="F253" s="249" t="e">
        <f>IF('Cumulative Budget Request '!#REF!='Split budget (E)'!$L$1,'Cumulative Budget Request '!F189,0)</f>
        <v>#REF!</v>
      </c>
      <c r="G253" s="249" t="e">
        <f>IF('Cumulative Budget Request '!#REF!='Split budget (E)'!$L$1,'Cumulative Budget Request '!#REF!,0)</f>
        <v>#REF!</v>
      </c>
      <c r="H253" s="249" t="e">
        <f>IF('Cumulative Budget Request '!#REF!='Split budget (E)'!$L$1,'Cumulative Budget Request '!#REF!,0)</f>
        <v>#REF!</v>
      </c>
      <c r="I253" s="249" t="e">
        <f>IF('Cumulative Budget Request '!#REF!='Split budget (E)'!$L$1,'Cumulative Budget Request '!#REF!,0)</f>
        <v>#REF!</v>
      </c>
      <c r="J253" s="441" t="e">
        <f>SUM(E253:I253)</f>
        <v>#REF!</v>
      </c>
      <c r="K253" s="252"/>
      <c r="L253" s="247"/>
      <c r="M253" s="252"/>
      <c r="N253" s="252"/>
      <c r="O253" s="252"/>
      <c r="P253" s="252"/>
      <c r="Q253" s="252"/>
    </row>
    <row r="254" spans="1:19" ht="13.5" customHeight="1">
      <c r="A254" s="288"/>
      <c r="B254" s="600" t="e">
        <f>IF('Cumulative Budget Request '!#REF!='Split budget (E)'!$L$1,'Cumulative Budget Request '!B190,0)</f>
        <v>#REF!</v>
      </c>
      <c r="C254" s="257"/>
      <c r="E254" s="249" t="e">
        <f>IF('Cumulative Budget Request '!#REF!='Split budget (E)'!$L$1,'Cumulative Budget Request '!E190,0)</f>
        <v>#REF!</v>
      </c>
      <c r="F254" s="249" t="e">
        <f>IF('Cumulative Budget Request '!#REF!='Split budget (E)'!$L$1,'Cumulative Budget Request '!F190,0)</f>
        <v>#REF!</v>
      </c>
      <c r="G254" s="249" t="e">
        <f>IF('Cumulative Budget Request '!#REF!='Split budget (E)'!$L$1,'Cumulative Budget Request '!#REF!,0)</f>
        <v>#REF!</v>
      </c>
      <c r="H254" s="249" t="e">
        <f>IF('Cumulative Budget Request '!#REF!='Split budget (E)'!$L$1,'Cumulative Budget Request '!#REF!,0)</f>
        <v>#REF!</v>
      </c>
      <c r="I254" s="249" t="e">
        <f>IF('Cumulative Budget Request '!#REF!='Split budget (E)'!$L$1,'Cumulative Budget Request '!#REF!,0)</f>
        <v>#REF!</v>
      </c>
      <c r="J254" s="441" t="e">
        <f>SUM(E254:I254)</f>
        <v>#REF!</v>
      </c>
      <c r="K254" s="252"/>
      <c r="L254" s="247"/>
      <c r="M254" s="252"/>
      <c r="N254" s="252"/>
      <c r="O254" s="252"/>
      <c r="P254" s="252"/>
      <c r="Q254" s="252"/>
    </row>
    <row r="255" spans="1:19" ht="13.15">
      <c r="A255" s="342"/>
      <c r="B255" s="660" t="s">
        <v>79</v>
      </c>
      <c r="C255" s="660"/>
      <c r="D255" s="660"/>
      <c r="E255" s="442" t="e">
        <f>SUM(E253:E254)</f>
        <v>#REF!</v>
      </c>
      <c r="F255" s="442" t="e">
        <f>SUM(F253:F254)</f>
        <v>#REF!</v>
      </c>
      <c r="G255" s="442" t="e">
        <f t="shared" ref="G255:I255" si="72">SUM(G253:G254)</f>
        <v>#REF!</v>
      </c>
      <c r="H255" s="442" t="e">
        <f t="shared" si="72"/>
        <v>#REF!</v>
      </c>
      <c r="I255" s="442" t="e">
        <f t="shared" si="72"/>
        <v>#REF!</v>
      </c>
      <c r="J255" s="443" t="e">
        <f>SUM(J253:J254)</f>
        <v>#REF!</v>
      </c>
      <c r="K255" s="252"/>
      <c r="L255" s="247"/>
      <c r="M255" s="252"/>
    </row>
    <row r="256" spans="1:19">
      <c r="A256" s="8"/>
      <c r="D256" s="558"/>
      <c r="E256" s="268"/>
      <c r="F256" s="268"/>
      <c r="G256" s="268"/>
      <c r="H256" s="268"/>
      <c r="I256" s="276"/>
      <c r="J256" s="291"/>
      <c r="K256" s="252"/>
      <c r="L256" s="247"/>
      <c r="M256" s="252"/>
      <c r="N256" s="252"/>
      <c r="O256" s="252"/>
      <c r="P256" s="252"/>
      <c r="Q256" s="252"/>
    </row>
    <row r="257" spans="1:41">
      <c r="A257" s="288" t="s">
        <v>48</v>
      </c>
      <c r="D257" s="558"/>
      <c r="E257" s="268"/>
      <c r="F257" s="268"/>
      <c r="G257" s="268"/>
      <c r="H257" s="268"/>
      <c r="I257" s="276"/>
      <c r="J257" s="291"/>
      <c r="K257" s="252"/>
      <c r="L257" s="247"/>
      <c r="M257" s="252"/>
      <c r="N257" s="263"/>
      <c r="O257" s="263"/>
      <c r="P257" s="263"/>
      <c r="Q257" s="252"/>
      <c r="R257" s="252"/>
      <c r="S257" s="252"/>
    </row>
    <row r="258" spans="1:41">
      <c r="B258" s="600" t="e">
        <f>IF('Cumulative Budget Request '!#REF!='Split budget (E)'!$L$1,'Cumulative Budget Request '!B194,0)</f>
        <v>#REF!</v>
      </c>
      <c r="C258" s="257"/>
      <c r="E258" s="249" t="e">
        <f>IF('Cumulative Budget Request '!#REF!='Split budget (E)'!$L$1,'Cumulative Budget Request '!E194,0)</f>
        <v>#REF!</v>
      </c>
      <c r="F258" s="249" t="e">
        <f>IF('Cumulative Budget Request '!#REF!='Split budget (E)'!$L$1,'Cumulative Budget Request '!F194,0)</f>
        <v>#REF!</v>
      </c>
      <c r="G258" s="249" t="e">
        <f>IF('Cumulative Budget Request '!#REF!='Split budget (E)'!$L$1,'Cumulative Budget Request '!#REF!,0)</f>
        <v>#REF!</v>
      </c>
      <c r="H258" s="249" t="e">
        <f>IF('Cumulative Budget Request '!#REF!='Split budget (E)'!$L$1,'Cumulative Budget Request '!#REF!,0)</f>
        <v>#REF!</v>
      </c>
      <c r="I258" s="249" t="e">
        <f>IF('Cumulative Budget Request '!#REF!='Split budget (E)'!$L$1,'Cumulative Budget Request '!#REF!,0)</f>
        <v>#REF!</v>
      </c>
      <c r="J258" s="441" t="e">
        <f t="shared" ref="J258:J264" si="73">SUM(E258:I258)</f>
        <v>#REF!</v>
      </c>
      <c r="K258" s="252"/>
      <c r="L258" s="247"/>
      <c r="M258" s="252"/>
      <c r="N258" s="252"/>
      <c r="O258" s="252"/>
      <c r="P258" s="252"/>
      <c r="Q258" s="252"/>
    </row>
    <row r="259" spans="1:41">
      <c r="B259" s="600" t="e">
        <f>IF('Cumulative Budget Request '!#REF!='Split budget (E)'!$L$1,'Cumulative Budget Request '!B195,0)</f>
        <v>#REF!</v>
      </c>
      <c r="C259" s="257"/>
      <c r="E259" s="249" t="e">
        <f>IF('Cumulative Budget Request '!#REF!='Split budget (E)'!$L$1,'Cumulative Budget Request '!E195,0)</f>
        <v>#REF!</v>
      </c>
      <c r="F259" s="249" t="e">
        <f>IF('Cumulative Budget Request '!#REF!='Split budget (E)'!$L$1,'Cumulative Budget Request '!F195,0)</f>
        <v>#REF!</v>
      </c>
      <c r="G259" s="249" t="e">
        <f>IF('Cumulative Budget Request '!#REF!='Split budget (E)'!$L$1,'Cumulative Budget Request '!#REF!,0)</f>
        <v>#REF!</v>
      </c>
      <c r="H259" s="249" t="e">
        <f>IF('Cumulative Budget Request '!#REF!='Split budget (E)'!$L$1,'Cumulative Budget Request '!#REF!,0)</f>
        <v>#REF!</v>
      </c>
      <c r="I259" s="249" t="e">
        <f>IF('Cumulative Budget Request '!#REF!='Split budget (E)'!$L$1,'Cumulative Budget Request '!#REF!,0)</f>
        <v>#REF!</v>
      </c>
      <c r="J259" s="441" t="e">
        <f t="shared" si="73"/>
        <v>#REF!</v>
      </c>
      <c r="K259" s="252"/>
      <c r="L259" s="247"/>
      <c r="M259" s="254"/>
      <c r="N259" s="252"/>
      <c r="O259" s="252"/>
      <c r="P259" s="252"/>
      <c r="Q259" s="252"/>
    </row>
    <row r="260" spans="1:41">
      <c r="B260" s="600" t="e">
        <f>IF('Cumulative Budget Request '!#REF!='Split budget (E)'!$L$1,'Cumulative Budget Request '!B196,0)</f>
        <v>#REF!</v>
      </c>
      <c r="C260" s="257"/>
      <c r="E260" s="249" t="e">
        <f>IF('Cumulative Budget Request '!#REF!='Split budget (E)'!$L$1,'Cumulative Budget Request '!E196,0)</f>
        <v>#REF!</v>
      </c>
      <c r="F260" s="249" t="e">
        <f>IF('Cumulative Budget Request '!#REF!='Split budget (E)'!$L$1,'Cumulative Budget Request '!F196,0)</f>
        <v>#REF!</v>
      </c>
      <c r="G260" s="249" t="e">
        <f>IF('Cumulative Budget Request '!#REF!='Split budget (E)'!$L$1,'Cumulative Budget Request '!#REF!,0)</f>
        <v>#REF!</v>
      </c>
      <c r="H260" s="249" t="e">
        <f>IF('Cumulative Budget Request '!#REF!='Split budget (E)'!$L$1,'Cumulative Budget Request '!#REF!,0)</f>
        <v>#REF!</v>
      </c>
      <c r="I260" s="249" t="e">
        <f>IF('Cumulative Budget Request '!#REF!='Split budget (E)'!$L$1,'Cumulative Budget Request '!#REF!,0)</f>
        <v>#REF!</v>
      </c>
      <c r="J260" s="441" t="e">
        <f t="shared" si="73"/>
        <v>#REF!</v>
      </c>
      <c r="K260" s="253"/>
      <c r="L260" s="253"/>
      <c r="M260" s="254"/>
      <c r="N260" s="252"/>
      <c r="O260" s="252"/>
      <c r="P260" s="252"/>
      <c r="Q260" s="252"/>
    </row>
    <row r="261" spans="1:41">
      <c r="B261" s="600" t="e">
        <f>IF('Cumulative Budget Request '!#REF!='Split budget (E)'!$L$1,'Cumulative Budget Request '!B197,0)</f>
        <v>#REF!</v>
      </c>
      <c r="C261" s="257"/>
      <c r="E261" s="249" t="e">
        <f>IF('Cumulative Budget Request '!#REF!='Split budget (E)'!$L$1,'Cumulative Budget Request '!E197,0)</f>
        <v>#REF!</v>
      </c>
      <c r="F261" s="249" t="e">
        <f>IF('Cumulative Budget Request '!#REF!='Split budget (E)'!$L$1,'Cumulative Budget Request '!F197,0)</f>
        <v>#REF!</v>
      </c>
      <c r="G261" s="249" t="e">
        <f>IF('Cumulative Budget Request '!#REF!='Split budget (E)'!$L$1,'Cumulative Budget Request '!#REF!,0)</f>
        <v>#REF!</v>
      </c>
      <c r="H261" s="249" t="e">
        <f>IF('Cumulative Budget Request '!#REF!='Split budget (E)'!$L$1,'Cumulative Budget Request '!#REF!,0)</f>
        <v>#REF!</v>
      </c>
      <c r="I261" s="249" t="e">
        <f>IF('Cumulative Budget Request '!#REF!='Split budget (E)'!$L$1,'Cumulative Budget Request '!#REF!,0)</f>
        <v>#REF!</v>
      </c>
      <c r="J261" s="441" t="e">
        <f t="shared" ref="J261" si="74">SUM(E261:I261)</f>
        <v>#REF!</v>
      </c>
      <c r="K261" s="253"/>
      <c r="L261" s="253"/>
      <c r="M261" s="254"/>
      <c r="N261" s="252"/>
      <c r="O261" s="252"/>
      <c r="P261" s="252"/>
      <c r="Q261" s="252"/>
    </row>
    <row r="262" spans="1:41">
      <c r="B262" s="600" t="e">
        <f>IF('Cumulative Budget Request '!#REF!='Split budget (E)'!$L$1,'Cumulative Budget Request '!B197,0)</f>
        <v>#REF!</v>
      </c>
      <c r="C262" s="257"/>
      <c r="E262" s="249" t="e">
        <f>IF('Cumulative Budget Request '!#REF!='Split budget (E)'!$L$1,'Cumulative Budget Request '!E197,0)</f>
        <v>#REF!</v>
      </c>
      <c r="F262" s="249" t="e">
        <f>IF('Cumulative Budget Request '!#REF!='Split budget (E)'!$L$1,'Cumulative Budget Request '!F197,0)</f>
        <v>#REF!</v>
      </c>
      <c r="G262" s="249" t="e">
        <f>IF('Cumulative Budget Request '!#REF!='Split budget (E)'!$L$1,'Cumulative Budget Request '!#REF!,0)</f>
        <v>#REF!</v>
      </c>
      <c r="H262" s="249" t="e">
        <f>IF('Cumulative Budget Request '!#REF!='Split budget (E)'!$L$1,'Cumulative Budget Request '!#REF!,0)</f>
        <v>#REF!</v>
      </c>
      <c r="I262" s="249" t="e">
        <f>IF('Cumulative Budget Request '!#REF!='Split budget (E)'!$L$1,'Cumulative Budget Request '!#REF!,0)</f>
        <v>#REF!</v>
      </c>
      <c r="J262" s="441" t="e">
        <f t="shared" si="73"/>
        <v>#REF!</v>
      </c>
      <c r="K262" s="253"/>
      <c r="L262" s="253"/>
      <c r="M262" s="254"/>
      <c r="N262" s="252"/>
      <c r="O262" s="252"/>
      <c r="P262" s="252"/>
      <c r="Q262" s="252"/>
    </row>
    <row r="263" spans="1:41">
      <c r="B263" s="600" t="e">
        <f>IF('Cumulative Budget Request '!#REF!='Split budget (E)'!$L$1,'Cumulative Budget Request '!B199,0)</f>
        <v>#REF!</v>
      </c>
      <c r="C263" s="257"/>
      <c r="E263" s="249" t="e">
        <f>IF('Cumulative Budget Request '!#REF!='Split budget (E)'!$L$1,'Cumulative Budget Request '!E199,0)</f>
        <v>#REF!</v>
      </c>
      <c r="F263" s="249" t="e">
        <f>IF('Cumulative Budget Request '!#REF!='Split budget (E)'!$L$1,'Cumulative Budget Request '!F199,0)</f>
        <v>#REF!</v>
      </c>
      <c r="G263" s="249" t="e">
        <f>IF('Cumulative Budget Request '!#REF!='Split budget (E)'!$L$1,'Cumulative Budget Request '!#REF!,0)</f>
        <v>#REF!</v>
      </c>
      <c r="H263" s="249" t="e">
        <f>IF('Cumulative Budget Request '!#REF!='Split budget (E)'!$L$1,'Cumulative Budget Request '!#REF!,0)</f>
        <v>#REF!</v>
      </c>
      <c r="I263" s="249" t="e">
        <f>IF('Cumulative Budget Request '!#REF!='Split budget (E)'!$L$1,'Cumulative Budget Request '!#REF!,0)</f>
        <v>#REF!</v>
      </c>
      <c r="J263" s="441" t="e">
        <f t="shared" si="73"/>
        <v>#REF!</v>
      </c>
      <c r="K263" s="253"/>
      <c r="L263" s="253"/>
      <c r="M263" s="254"/>
      <c r="N263" s="252"/>
      <c r="O263" s="252"/>
      <c r="P263" s="252"/>
      <c r="Q263" s="252"/>
    </row>
    <row r="264" spans="1:41">
      <c r="B264" s="600" t="e">
        <f>IF('Cumulative Budget Request '!#REF!='Split budget (E)'!$L$1,'Cumulative Budget Request '!B200,0)</f>
        <v>#REF!</v>
      </c>
      <c r="C264" s="257"/>
      <c r="E264" s="249" t="e">
        <f>IF('Cumulative Budget Request '!#REF!='Split budget (E)'!$L$1,'Cumulative Budget Request '!E200,0)</f>
        <v>#REF!</v>
      </c>
      <c r="F264" s="249" t="e">
        <f>IF('Cumulative Budget Request '!#REF!='Split budget (E)'!$L$1,'Cumulative Budget Request '!F200,0)</f>
        <v>#REF!</v>
      </c>
      <c r="G264" s="249" t="e">
        <f>IF('Cumulative Budget Request '!#REF!='Split budget (E)'!$L$1,'Cumulative Budget Request '!#REF!,0)</f>
        <v>#REF!</v>
      </c>
      <c r="H264" s="249" t="e">
        <f>IF('Cumulative Budget Request '!#REF!='Split budget (E)'!$L$1,'Cumulative Budget Request '!#REF!,0)</f>
        <v>#REF!</v>
      </c>
      <c r="I264" s="249" t="e">
        <f>IF('Cumulative Budget Request '!#REF!='Split budget (E)'!$L$1,'Cumulative Budget Request '!#REF!,0)</f>
        <v>#REF!</v>
      </c>
      <c r="J264" s="441" t="e">
        <f t="shared" si="73"/>
        <v>#REF!</v>
      </c>
      <c r="K264" s="253"/>
      <c r="L264" s="253"/>
      <c r="M264" s="254"/>
      <c r="N264" s="252"/>
      <c r="O264" s="252"/>
      <c r="P264" s="252"/>
      <c r="Q264" s="252"/>
    </row>
    <row r="265" spans="1:41" ht="13.15">
      <c r="A265" s="111"/>
      <c r="B265" s="662" t="s">
        <v>36</v>
      </c>
      <c r="C265" s="662"/>
      <c r="D265" s="662"/>
      <c r="E265" s="442" t="e">
        <f t="shared" ref="E265:J265" si="75">SUM(E258:E264)</f>
        <v>#REF!</v>
      </c>
      <c r="F265" s="442" t="e">
        <f t="shared" si="75"/>
        <v>#REF!</v>
      </c>
      <c r="G265" s="442" t="e">
        <f t="shared" si="75"/>
        <v>#REF!</v>
      </c>
      <c r="H265" s="442" t="e">
        <f t="shared" si="75"/>
        <v>#REF!</v>
      </c>
      <c r="I265" s="442" t="e">
        <f t="shared" si="75"/>
        <v>#REF!</v>
      </c>
      <c r="J265" s="443" t="e">
        <f t="shared" si="75"/>
        <v>#REF!</v>
      </c>
      <c r="K265" s="253"/>
      <c r="L265" s="253"/>
      <c r="M265" s="254"/>
      <c r="N265" s="252"/>
      <c r="O265" s="252"/>
      <c r="P265" s="252"/>
      <c r="Q265" s="252"/>
    </row>
    <row r="266" spans="1:41">
      <c r="A266" s="8"/>
      <c r="G266" s="268"/>
      <c r="H266" s="268"/>
      <c r="I266" s="268"/>
      <c r="J266" s="281"/>
      <c r="K266" s="276"/>
      <c r="L266" s="598"/>
      <c r="M266" s="254"/>
      <c r="N266" s="253"/>
      <c r="O266" s="253"/>
      <c r="P266" s="253"/>
      <c r="Q266" s="254"/>
      <c r="R266" s="252"/>
      <c r="S266" s="252"/>
    </row>
    <row r="267" spans="1:41" ht="13.15" thickBot="1">
      <c r="A267" s="288" t="s">
        <v>206</v>
      </c>
      <c r="J267" s="290"/>
      <c r="L267" s="270"/>
      <c r="M267" s="252"/>
      <c r="N267" s="263"/>
      <c r="O267" s="263"/>
      <c r="P267" s="263"/>
      <c r="Q267" s="252"/>
      <c r="R267" s="252"/>
      <c r="S267" s="252"/>
      <c r="AI267" s="255"/>
      <c r="AJ267" s="255"/>
      <c r="AK267" s="255"/>
      <c r="AL267" s="255"/>
      <c r="AM267" s="255"/>
      <c r="AN267" s="255"/>
      <c r="AO267" s="255"/>
    </row>
    <row r="268" spans="1:41" ht="13.9" thickTop="1" thickBot="1">
      <c r="A268" s="257"/>
      <c r="B268" s="600" t="e">
        <f>IF('Cumulative Budget Request '!#REF!='Split budget (E)'!$L$1,'Cumulative Budget Request '!#REF!,0)</f>
        <v>#REF!</v>
      </c>
      <c r="C268" s="257"/>
      <c r="E268" s="249" t="e">
        <f>IF('Cumulative Budget Request '!#REF!='Split budget (E)'!$L$1,'Cumulative Budget Request '!#REF!,0)</f>
        <v>#REF!</v>
      </c>
      <c r="F268" s="249" t="e">
        <f>IF('Cumulative Budget Request '!#REF!='Split budget (E)'!$L$1,'Cumulative Budget Request '!#REF!,0)</f>
        <v>#REF!</v>
      </c>
      <c r="G268" s="249" t="e">
        <f>IF('Cumulative Budget Request '!#REF!='Split budget (E)'!$L$1,'Cumulative Budget Request '!#REF!,0)</f>
        <v>#REF!</v>
      </c>
      <c r="H268" s="249" t="e">
        <f>IF('Cumulative Budget Request '!#REF!='Split budget (E)'!$L$1,'Cumulative Budget Request '!#REF!,0)</f>
        <v>#REF!</v>
      </c>
      <c r="I268" s="249" t="e">
        <f>IF('Cumulative Budget Request '!#REF!='Split budget (E)'!$L$1,'Cumulative Budget Request '!#REF!,0)</f>
        <v>#REF!</v>
      </c>
      <c r="J268" s="441" t="e">
        <f t="shared" ref="J268:J271" si="76">SUM(E268:I268)</f>
        <v>#REF!</v>
      </c>
      <c r="K268" s="252"/>
      <c r="L268" s="312"/>
      <c r="M268" s="595" t="s">
        <v>207</v>
      </c>
      <c r="N268" s="596"/>
      <c r="O268" s="596"/>
      <c r="P268" s="596"/>
      <c r="Q268" s="597"/>
      <c r="R268" s="259"/>
      <c r="S268" s="259"/>
    </row>
    <row r="269" spans="1:41" ht="13.5" thickTop="1">
      <c r="A269" s="257"/>
      <c r="B269" s="600" t="e">
        <f>IF('Cumulative Budget Request '!#REF!='Split budget (E)'!$L$1,'Cumulative Budget Request '!#REF!,0)</f>
        <v>#REF!</v>
      </c>
      <c r="C269" s="257"/>
      <c r="E269" s="249" t="e">
        <f>IF('Cumulative Budget Request '!#REF!='Split budget (E)'!$L$1,'Cumulative Budget Request '!#REF!,0)</f>
        <v>#REF!</v>
      </c>
      <c r="F269" s="249" t="e">
        <f>IF('Cumulative Budget Request '!#REF!='Split budget (E)'!$L$1,'Cumulative Budget Request '!#REF!,0)</f>
        <v>#REF!</v>
      </c>
      <c r="G269" s="249" t="e">
        <f>IF('Cumulative Budget Request '!#REF!='Split budget (E)'!$L$1,'Cumulative Budget Request '!#REF!,0)</f>
        <v>#REF!</v>
      </c>
      <c r="H269" s="249" t="e">
        <f>IF('Cumulative Budget Request '!#REF!='Split budget (E)'!$L$1,'Cumulative Budget Request '!#REF!,0)</f>
        <v>#REF!</v>
      </c>
      <c r="I269" s="249" t="e">
        <f>IF('Cumulative Budget Request '!#REF!='Split budget (E)'!$L$1,'Cumulative Budget Request '!#REF!,0)</f>
        <v>#REF!</v>
      </c>
      <c r="J269" s="441" t="e">
        <f t="shared" si="76"/>
        <v>#REF!</v>
      </c>
      <c r="K269" s="252"/>
      <c r="L269" s="312"/>
      <c r="M269" s="591" t="s">
        <v>214</v>
      </c>
      <c r="N269" s="592"/>
      <c r="O269" s="592"/>
      <c r="P269" s="593"/>
      <c r="Q269" s="594"/>
      <c r="R269" s="589"/>
      <c r="S269" s="589"/>
      <c r="T269" s="590"/>
      <c r="AI269" s="367"/>
    </row>
    <row r="270" spans="1:41" ht="13.15">
      <c r="A270" s="257"/>
      <c r="B270" s="600" t="e">
        <f>IF('Cumulative Budget Request '!#REF!='Split budget (E)'!$L$1,'Cumulative Budget Request '!#REF!,0)</f>
        <v>#REF!</v>
      </c>
      <c r="C270" s="257"/>
      <c r="E270" s="249" t="e">
        <f>IF('Cumulative Budget Request '!#REF!='Split budget (E)'!$L$1,'Cumulative Budget Request '!#REF!,0)</f>
        <v>#REF!</v>
      </c>
      <c r="F270" s="249" t="e">
        <f>IF('Cumulative Budget Request '!#REF!='Split budget (E)'!$L$1,'Cumulative Budget Request '!#REF!,0)</f>
        <v>#REF!</v>
      </c>
      <c r="G270" s="249" t="e">
        <f>IF('Cumulative Budget Request '!#REF!='Split budget (E)'!$L$1,'Cumulative Budget Request '!#REF!,0)</f>
        <v>#REF!</v>
      </c>
      <c r="H270" s="249" t="e">
        <f>IF('Cumulative Budget Request '!#REF!='Split budget (E)'!$L$1,'Cumulative Budget Request '!#REF!,0)</f>
        <v>#REF!</v>
      </c>
      <c r="I270" s="249" t="e">
        <f>IF('Cumulative Budget Request '!#REF!='Split budget (E)'!$L$1,'Cumulative Budget Request '!#REF!,0)</f>
        <v>#REF!</v>
      </c>
      <c r="J270" s="441" t="e">
        <f t="shared" si="76"/>
        <v>#REF!</v>
      </c>
      <c r="K270" s="252"/>
      <c r="L270" s="312"/>
      <c r="M270" s="701" t="s">
        <v>215</v>
      </c>
      <c r="N270" s="702"/>
      <c r="O270" s="702"/>
      <c r="P270" s="702"/>
      <c r="Q270" s="702"/>
      <c r="R270" s="702"/>
      <c r="S270" s="702"/>
      <c r="T270" s="703"/>
      <c r="AI270" s="366"/>
    </row>
    <row r="271" spans="1:41" ht="13.5" thickBot="1">
      <c r="A271" s="257"/>
      <c r="B271" s="600" t="e">
        <f>IF('Cumulative Budget Request '!#REF!='Split budget (E)'!$L$1,'Cumulative Budget Request '!#REF!,0)</f>
        <v>#REF!</v>
      </c>
      <c r="C271" s="257"/>
      <c r="E271" s="249" t="e">
        <f>IF('Cumulative Budget Request '!#REF!='Split budget (E)'!$L$1,'Cumulative Budget Request '!#REF!,0)</f>
        <v>#REF!</v>
      </c>
      <c r="F271" s="249" t="e">
        <f>IF('Cumulative Budget Request '!#REF!='Split budget (E)'!$L$1,'Cumulative Budget Request '!#REF!,0)</f>
        <v>#REF!</v>
      </c>
      <c r="G271" s="249" t="e">
        <f>IF('Cumulative Budget Request '!#REF!='Split budget (E)'!$L$1,'Cumulative Budget Request '!#REF!,0)</f>
        <v>#REF!</v>
      </c>
      <c r="H271" s="249" t="e">
        <f>IF('Cumulative Budget Request '!#REF!='Split budget (E)'!$L$1,'Cumulative Budget Request '!#REF!,0)</f>
        <v>#REF!</v>
      </c>
      <c r="I271" s="249" t="e">
        <f>IF('Cumulative Budget Request '!#REF!='Split budget (E)'!$L$1,'Cumulative Budget Request '!#REF!,0)</f>
        <v>#REF!</v>
      </c>
      <c r="J271" s="441" t="e">
        <f t="shared" si="76"/>
        <v>#REF!</v>
      </c>
      <c r="K271" s="252"/>
      <c r="L271" s="312"/>
      <c r="M271" s="704" t="s">
        <v>216</v>
      </c>
      <c r="N271" s="705"/>
      <c r="O271" s="705"/>
      <c r="P271" s="705"/>
      <c r="Q271" s="705"/>
      <c r="R271" s="705"/>
      <c r="S271" s="705"/>
      <c r="T271" s="706"/>
      <c r="AI271" s="366"/>
      <c r="AJ271" s="257"/>
    </row>
    <row r="272" spans="1:41" ht="13.15">
      <c r="A272" s="543"/>
      <c r="B272" s="660" t="s">
        <v>208</v>
      </c>
      <c r="C272" s="660"/>
      <c r="D272" s="660"/>
      <c r="E272" s="442" t="e">
        <f>SUM(E268:E271)</f>
        <v>#REF!</v>
      </c>
      <c r="F272" s="442" t="e">
        <f t="shared" ref="F272:J272" si="77">SUM(F268:F271)</f>
        <v>#REF!</v>
      </c>
      <c r="G272" s="442" t="e">
        <f t="shared" si="77"/>
        <v>#REF!</v>
      </c>
      <c r="H272" s="442" t="e">
        <f t="shared" si="77"/>
        <v>#REF!</v>
      </c>
      <c r="I272" s="442" t="e">
        <f t="shared" si="77"/>
        <v>#REF!</v>
      </c>
      <c r="J272" s="443" t="e">
        <f t="shared" si="77"/>
        <v>#REF!</v>
      </c>
      <c r="K272" s="252"/>
      <c r="L272" s="553"/>
      <c r="M272" s="252"/>
      <c r="N272" s="252"/>
      <c r="O272" s="252"/>
      <c r="P272" s="252"/>
      <c r="Q272" s="252"/>
      <c r="AJ272" s="257"/>
    </row>
    <row r="273" spans="1:34">
      <c r="A273" s="8"/>
      <c r="G273" s="268"/>
      <c r="H273" s="268"/>
      <c r="I273" s="268"/>
      <c r="J273" s="281"/>
      <c r="K273" s="276"/>
      <c r="L273" s="267"/>
      <c r="M273" s="254"/>
      <c r="N273" s="253"/>
      <c r="O273" s="253"/>
      <c r="P273" s="253"/>
      <c r="Q273" s="254"/>
      <c r="R273" s="252"/>
      <c r="S273" s="252"/>
    </row>
    <row r="274" spans="1:34" ht="13.15">
      <c r="A274" s="288" t="s">
        <v>129</v>
      </c>
      <c r="E274" s="268"/>
      <c r="F274" s="268"/>
      <c r="G274" s="268"/>
      <c r="H274" s="268"/>
      <c r="I274" s="276"/>
      <c r="J274" s="291"/>
      <c r="K274" s="253"/>
      <c r="L274" s="253"/>
      <c r="M274" s="369" t="s">
        <v>140</v>
      </c>
      <c r="N274" s="370"/>
      <c r="O274" s="370"/>
      <c r="P274" s="370"/>
      <c r="Q274" s="370"/>
      <c r="R274" s="371"/>
      <c r="S274" s="259"/>
      <c r="T274" s="259"/>
    </row>
    <row r="275" spans="1:34" ht="13.15">
      <c r="A275" s="257"/>
      <c r="B275" s="257" t="e">
        <f t="shared" ref="B275:B294" si="78">B341</f>
        <v>#REF!</v>
      </c>
      <c r="C275" s="257" t="str">
        <f>'Cumulative Budget Request '!C204</f>
        <v xml:space="preserve"> </v>
      </c>
      <c r="E275" s="249" t="e">
        <f>IF('Cumulative Budget Request '!#REF!='Split budget (E)'!$L$1,'Cumulative Budget Request '!E204,0)</f>
        <v>#REF!</v>
      </c>
      <c r="F275" s="249" t="e">
        <f>IF('Cumulative Budget Request '!#REF!='Split budget (E)'!$L$1,'Cumulative Budget Request '!F204,0)</f>
        <v>#REF!</v>
      </c>
      <c r="G275" s="249" t="e">
        <f>IF('Cumulative Budget Request '!#REF!='Split budget (E)'!$L$1,'Cumulative Budget Request '!#REF!,0)</f>
        <v>#REF!</v>
      </c>
      <c r="H275" s="249" t="e">
        <f>IF('Cumulative Budget Request '!#REF!='Split budget (E)'!$L$1,'Cumulative Budget Request '!#REF!,0)</f>
        <v>#REF!</v>
      </c>
      <c r="I275" s="249" t="e">
        <f>IF('Cumulative Budget Request '!#REF!='Split budget (E)'!$L$1,'Cumulative Budget Request '!#REF!,0)</f>
        <v>#REF!</v>
      </c>
      <c r="J275" s="441" t="e">
        <f>SUM(E275:I275)</f>
        <v>#REF!</v>
      </c>
      <c r="K275" s="253"/>
      <c r="L275" s="253"/>
      <c r="M275" s="372" t="s">
        <v>139</v>
      </c>
      <c r="N275" s="373"/>
      <c r="O275" s="373"/>
      <c r="P275" s="373"/>
      <c r="Q275" s="373"/>
      <c r="R275" s="374"/>
      <c r="S275" s="259"/>
      <c r="T275" s="259"/>
    </row>
    <row r="276" spans="1:34" ht="13.15">
      <c r="A276" s="257"/>
      <c r="B276" s="257" t="e">
        <f t="shared" si="78"/>
        <v>#REF!</v>
      </c>
      <c r="C276" s="257" t="str">
        <f>'Cumulative Budget Request '!C205</f>
        <v xml:space="preserve"> </v>
      </c>
      <c r="E276" s="249" t="e">
        <f>IF('Cumulative Budget Request '!#REF!='Split budget (E)'!$L$1,'Cumulative Budget Request '!E205,0)</f>
        <v>#REF!</v>
      </c>
      <c r="F276" s="249" t="e">
        <f>IF('Cumulative Budget Request '!#REF!='Split budget (E)'!$L$1,'Cumulative Budget Request '!F205,0)</f>
        <v>#REF!</v>
      </c>
      <c r="G276" s="249" t="e">
        <f>IF('Cumulative Budget Request '!#REF!='Split budget (E)'!$L$1,'Cumulative Budget Request '!#REF!,0)</f>
        <v>#REF!</v>
      </c>
      <c r="H276" s="249" t="e">
        <f>IF('Cumulative Budget Request '!#REF!='Split budget (E)'!$L$1,'Cumulative Budget Request '!#REF!,0)</f>
        <v>#REF!</v>
      </c>
      <c r="I276" s="249" t="e">
        <f>IF('Cumulative Budget Request '!#REF!='Split budget (E)'!$L$1,'Cumulative Budget Request '!#REF!,0)</f>
        <v>#REF!</v>
      </c>
      <c r="J276" s="441" t="e">
        <f t="shared" ref="J276:J277" si="79">SUM(E276:I276)</f>
        <v>#REF!</v>
      </c>
      <c r="K276" s="253"/>
      <c r="L276" s="253"/>
      <c r="M276" s="372" t="s">
        <v>134</v>
      </c>
      <c r="N276" s="373"/>
      <c r="O276" s="373"/>
      <c r="P276" s="373"/>
      <c r="Q276" s="373"/>
      <c r="R276" s="374"/>
      <c r="S276" s="259"/>
      <c r="T276" s="259"/>
      <c r="AA276" s="394"/>
      <c r="AB276" s="394"/>
      <c r="AC276" s="394"/>
      <c r="AD276" s="394"/>
      <c r="AE276" s="394"/>
      <c r="AF276" s="394"/>
      <c r="AG276" s="394"/>
      <c r="AH276" s="394"/>
    </row>
    <row r="277" spans="1:34">
      <c r="A277" s="257"/>
      <c r="B277" s="257" t="e">
        <f t="shared" si="78"/>
        <v>#REF!</v>
      </c>
      <c r="C277" s="257" t="str">
        <f>'Cumulative Budget Request '!C206</f>
        <v xml:space="preserve"> </v>
      </c>
      <c r="E277" s="249" t="e">
        <f>IF('Cumulative Budget Request '!#REF!='Split budget (E)'!$L$1,'Cumulative Budget Request '!E206,0)</f>
        <v>#REF!</v>
      </c>
      <c r="F277" s="249" t="e">
        <f>IF('Cumulative Budget Request '!#REF!='Split budget (E)'!$L$1,'Cumulative Budget Request '!F206,0)</f>
        <v>#REF!</v>
      </c>
      <c r="G277" s="249" t="e">
        <f>IF('Cumulative Budget Request '!#REF!='Split budget (E)'!$L$1,'Cumulative Budget Request '!#REF!,0)</f>
        <v>#REF!</v>
      </c>
      <c r="H277" s="249" t="e">
        <f>IF('Cumulative Budget Request '!#REF!='Split budget (E)'!$L$1,'Cumulative Budget Request '!#REF!,0)</f>
        <v>#REF!</v>
      </c>
      <c r="I277" s="249" t="e">
        <f>IF('Cumulative Budget Request '!#REF!='Split budget (E)'!$L$1,'Cumulative Budget Request '!#REF!,0)</f>
        <v>#REF!</v>
      </c>
      <c r="J277" s="441" t="e">
        <f t="shared" si="79"/>
        <v>#REF!</v>
      </c>
      <c r="K277" s="253"/>
      <c r="L277" s="253"/>
      <c r="M277" s="254"/>
      <c r="N277" s="252"/>
      <c r="O277" s="252"/>
      <c r="P277" s="252"/>
      <c r="Q277" s="252"/>
      <c r="AA277" s="282"/>
      <c r="AB277" s="282"/>
      <c r="AC277" s="282"/>
      <c r="AD277" s="282"/>
      <c r="AE277" s="282"/>
      <c r="AF277" s="282"/>
      <c r="AG277" s="282"/>
      <c r="AH277" s="282"/>
    </row>
    <row r="278" spans="1:34" hidden="1">
      <c r="A278" s="8"/>
      <c r="B278" s="257" t="e">
        <f t="shared" si="78"/>
        <v>#REF!</v>
      </c>
      <c r="C278" s="257" t="str">
        <f>'Cumulative Budget Request '!C207</f>
        <v xml:space="preserve"> </v>
      </c>
      <c r="E278" s="249" t="e">
        <f>IF('Cumulative Budget Request '!#REF!='Split budget (E)'!$L$1,'Cumulative Budget Request '!E207,0)</f>
        <v>#REF!</v>
      </c>
      <c r="F278" s="249" t="e">
        <f>IF('Cumulative Budget Request '!#REF!='Split budget (E)'!$L$1,'Cumulative Budget Request '!F207,0)</f>
        <v>#REF!</v>
      </c>
      <c r="G278" s="249" t="e">
        <f>IF('Cumulative Budget Request '!#REF!='Split budget (E)'!$L$1,'Cumulative Budget Request '!#REF!,0)</f>
        <v>#REF!</v>
      </c>
      <c r="H278" s="249" t="e">
        <f>IF('Cumulative Budget Request '!#REF!='Split budget (E)'!$L$1,'Cumulative Budget Request '!#REF!,0)</f>
        <v>#REF!</v>
      </c>
      <c r="I278" s="249" t="e">
        <f>IF('Cumulative Budget Request '!#REF!='Split budget (E)'!$L$1,'Cumulative Budget Request '!#REF!,0)</f>
        <v>#REF!</v>
      </c>
      <c r="J278" s="441" t="e">
        <f>SUM(E278:I278)</f>
        <v>#REF!</v>
      </c>
      <c r="K278" s="253"/>
      <c r="L278" s="253"/>
      <c r="M278" s="254"/>
      <c r="N278" s="254"/>
      <c r="O278" s="254"/>
      <c r="P278" s="254"/>
      <c r="AA278" s="394"/>
      <c r="AB278" s="394"/>
      <c r="AC278" s="394"/>
      <c r="AD278" s="394"/>
      <c r="AE278" s="394"/>
      <c r="AF278" s="394"/>
      <c r="AG278" s="394"/>
      <c r="AH278" s="394"/>
    </row>
    <row r="279" spans="1:34" hidden="1">
      <c r="A279" s="8"/>
      <c r="B279" s="257" t="e">
        <f t="shared" si="78"/>
        <v>#REF!</v>
      </c>
      <c r="C279" s="257" t="str">
        <f>'Cumulative Budget Request '!C208</f>
        <v xml:space="preserve"> </v>
      </c>
      <c r="E279" s="249" t="e">
        <f>IF('Cumulative Budget Request '!#REF!='Split budget (E)'!$L$1,'Cumulative Budget Request '!E208,0)</f>
        <v>#REF!</v>
      </c>
      <c r="F279" s="249" t="e">
        <f>IF('Cumulative Budget Request '!#REF!='Split budget (E)'!$L$1,'Cumulative Budget Request '!F208,0)</f>
        <v>#REF!</v>
      </c>
      <c r="G279" s="249" t="e">
        <f>IF('Cumulative Budget Request '!#REF!='Split budget (E)'!$L$1,'Cumulative Budget Request '!#REF!,0)</f>
        <v>#REF!</v>
      </c>
      <c r="H279" s="249" t="e">
        <f>IF('Cumulative Budget Request '!#REF!='Split budget (E)'!$L$1,'Cumulative Budget Request '!#REF!,0)</f>
        <v>#REF!</v>
      </c>
      <c r="I279" s="249" t="e">
        <f>IF('Cumulative Budget Request '!#REF!='Split budget (E)'!$L$1,'Cumulative Budget Request '!#REF!,0)</f>
        <v>#REF!</v>
      </c>
      <c r="J279" s="441" t="e">
        <f t="shared" ref="J279:J294" si="80">SUM(E279:I279)</f>
        <v>#REF!</v>
      </c>
      <c r="K279" s="253"/>
      <c r="L279" s="253"/>
      <c r="M279" s="254"/>
      <c r="N279" s="254"/>
      <c r="O279" s="254"/>
      <c r="P279" s="254"/>
    </row>
    <row r="280" spans="1:34" hidden="1">
      <c r="A280" s="8"/>
      <c r="B280" s="257" t="e">
        <f t="shared" si="78"/>
        <v>#REF!</v>
      </c>
      <c r="C280" s="257" t="str">
        <f>'Cumulative Budget Request '!C209</f>
        <v xml:space="preserve"> </v>
      </c>
      <c r="E280" s="249" t="e">
        <f>IF('Cumulative Budget Request '!#REF!='Split budget (E)'!$L$1,'Cumulative Budget Request '!E209,0)</f>
        <v>#REF!</v>
      </c>
      <c r="F280" s="249" t="e">
        <f>IF('Cumulative Budget Request '!#REF!='Split budget (E)'!$L$1,'Cumulative Budget Request '!F209,0)</f>
        <v>#REF!</v>
      </c>
      <c r="G280" s="249" t="e">
        <f>IF('Cumulative Budget Request '!#REF!='Split budget (E)'!$L$1,'Cumulative Budget Request '!#REF!,0)</f>
        <v>#REF!</v>
      </c>
      <c r="H280" s="249" t="e">
        <f>IF('Cumulative Budget Request '!#REF!='Split budget (E)'!$L$1,'Cumulative Budget Request '!#REF!,0)</f>
        <v>#REF!</v>
      </c>
      <c r="I280" s="249" t="e">
        <f>IF('Cumulative Budget Request '!#REF!='Split budget (E)'!$L$1,'Cumulative Budget Request '!#REF!,0)</f>
        <v>#REF!</v>
      </c>
      <c r="J280" s="441" t="e">
        <f t="shared" si="80"/>
        <v>#REF!</v>
      </c>
      <c r="K280" s="253"/>
      <c r="L280" s="253"/>
      <c r="M280" s="254"/>
      <c r="N280" s="254"/>
      <c r="O280" s="254"/>
      <c r="P280" s="254"/>
    </row>
    <row r="281" spans="1:34" hidden="1">
      <c r="A281" s="8"/>
      <c r="B281" s="257" t="e">
        <f t="shared" si="78"/>
        <v>#REF!</v>
      </c>
      <c r="C281" s="257" t="str">
        <f>'Cumulative Budget Request '!C210</f>
        <v xml:space="preserve"> </v>
      </c>
      <c r="E281" s="249" t="e">
        <f>IF('Cumulative Budget Request '!#REF!='Split budget (E)'!$L$1,'Cumulative Budget Request '!E210,0)</f>
        <v>#REF!</v>
      </c>
      <c r="F281" s="249" t="e">
        <f>IF('Cumulative Budget Request '!#REF!='Split budget (E)'!$L$1,'Cumulative Budget Request '!F210,0)</f>
        <v>#REF!</v>
      </c>
      <c r="G281" s="249" t="e">
        <f>IF('Cumulative Budget Request '!#REF!='Split budget (E)'!$L$1,'Cumulative Budget Request '!#REF!,0)</f>
        <v>#REF!</v>
      </c>
      <c r="H281" s="249" t="e">
        <f>IF('Cumulative Budget Request '!#REF!='Split budget (E)'!$L$1,'Cumulative Budget Request '!#REF!,0)</f>
        <v>#REF!</v>
      </c>
      <c r="I281" s="249" t="e">
        <f>IF('Cumulative Budget Request '!#REF!='Split budget (E)'!$L$1,'Cumulative Budget Request '!#REF!,0)</f>
        <v>#REF!</v>
      </c>
      <c r="J281" s="441" t="e">
        <f t="shared" si="80"/>
        <v>#REF!</v>
      </c>
      <c r="K281" s="253"/>
      <c r="L281" s="253"/>
      <c r="M281" s="254"/>
      <c r="N281" s="254"/>
      <c r="O281" s="254"/>
      <c r="P281" s="254"/>
    </row>
    <row r="282" spans="1:34" hidden="1">
      <c r="A282" s="8"/>
      <c r="B282" s="257" t="e">
        <f t="shared" si="78"/>
        <v>#REF!</v>
      </c>
      <c r="C282" s="257" t="str">
        <f>'Cumulative Budget Request '!C211</f>
        <v xml:space="preserve"> </v>
      </c>
      <c r="E282" s="249" t="e">
        <f>IF('Cumulative Budget Request '!#REF!='Split budget (E)'!$L$1,'Cumulative Budget Request '!E211,0)</f>
        <v>#REF!</v>
      </c>
      <c r="F282" s="249" t="e">
        <f>IF('Cumulative Budget Request '!#REF!='Split budget (E)'!$L$1,'Cumulative Budget Request '!F211,0)</f>
        <v>#REF!</v>
      </c>
      <c r="G282" s="249" t="e">
        <f>IF('Cumulative Budget Request '!#REF!='Split budget (E)'!$L$1,'Cumulative Budget Request '!#REF!,0)</f>
        <v>#REF!</v>
      </c>
      <c r="H282" s="249" t="e">
        <f>IF('Cumulative Budget Request '!#REF!='Split budget (E)'!$L$1,'Cumulative Budget Request '!#REF!,0)</f>
        <v>#REF!</v>
      </c>
      <c r="I282" s="249" t="e">
        <f>IF('Cumulative Budget Request '!#REF!='Split budget (E)'!$L$1,'Cumulative Budget Request '!#REF!,0)</f>
        <v>#REF!</v>
      </c>
      <c r="J282" s="441" t="e">
        <f t="shared" si="80"/>
        <v>#REF!</v>
      </c>
      <c r="K282" s="253"/>
      <c r="L282" s="253"/>
      <c r="M282" s="254"/>
      <c r="N282" s="254"/>
      <c r="O282" s="254"/>
      <c r="P282" s="254"/>
    </row>
    <row r="283" spans="1:34" hidden="1">
      <c r="A283" s="8"/>
      <c r="B283" s="257" t="e">
        <f t="shared" si="78"/>
        <v>#REF!</v>
      </c>
      <c r="C283" s="257" t="str">
        <f>'Cumulative Budget Request '!C212</f>
        <v xml:space="preserve"> </v>
      </c>
      <c r="E283" s="249" t="e">
        <f>IF('Cumulative Budget Request '!#REF!='Split budget (E)'!$L$1,'Cumulative Budget Request '!E212,0)</f>
        <v>#REF!</v>
      </c>
      <c r="F283" s="249" t="e">
        <f>IF('Cumulative Budget Request '!#REF!='Split budget (E)'!$L$1,'Cumulative Budget Request '!F212,0)</f>
        <v>#REF!</v>
      </c>
      <c r="G283" s="249" t="e">
        <f>IF('Cumulative Budget Request '!#REF!='Split budget (E)'!$L$1,'Cumulative Budget Request '!#REF!,0)</f>
        <v>#REF!</v>
      </c>
      <c r="H283" s="249" t="e">
        <f>IF('Cumulative Budget Request '!#REF!='Split budget (E)'!$L$1,'Cumulative Budget Request '!#REF!,0)</f>
        <v>#REF!</v>
      </c>
      <c r="I283" s="249" t="e">
        <f>IF('Cumulative Budget Request '!#REF!='Split budget (E)'!$L$1,'Cumulative Budget Request '!#REF!,0)</f>
        <v>#REF!</v>
      </c>
      <c r="J283" s="441" t="e">
        <f t="shared" si="80"/>
        <v>#REF!</v>
      </c>
      <c r="K283" s="253"/>
      <c r="L283" s="253"/>
      <c r="M283" s="254"/>
      <c r="N283" s="254"/>
      <c r="O283" s="254"/>
      <c r="P283" s="254"/>
      <c r="AA283" s="401"/>
      <c r="AB283" s="401"/>
      <c r="AC283" s="401"/>
      <c r="AD283" s="401"/>
      <c r="AE283" s="401"/>
      <c r="AF283" s="401"/>
      <c r="AG283" s="401"/>
      <c r="AH283" s="401"/>
    </row>
    <row r="284" spans="1:34" hidden="1">
      <c r="A284" s="8"/>
      <c r="B284" s="257" t="e">
        <f t="shared" si="78"/>
        <v>#REF!</v>
      </c>
      <c r="C284" s="257" t="str">
        <f>'Cumulative Budget Request '!C213</f>
        <v xml:space="preserve"> </v>
      </c>
      <c r="E284" s="249" t="e">
        <f>IF('Cumulative Budget Request '!#REF!='Split budget (E)'!$L$1,'Cumulative Budget Request '!E213,0)</f>
        <v>#REF!</v>
      </c>
      <c r="F284" s="249" t="e">
        <f>IF('Cumulative Budget Request '!#REF!='Split budget (E)'!$L$1,'Cumulative Budget Request '!F213,0)</f>
        <v>#REF!</v>
      </c>
      <c r="G284" s="249" t="e">
        <f>IF('Cumulative Budget Request '!#REF!='Split budget (E)'!$L$1,'Cumulative Budget Request '!#REF!,0)</f>
        <v>#REF!</v>
      </c>
      <c r="H284" s="249" t="e">
        <f>IF('Cumulative Budget Request '!#REF!='Split budget (E)'!$L$1,'Cumulative Budget Request '!#REF!,0)</f>
        <v>#REF!</v>
      </c>
      <c r="I284" s="249" t="e">
        <f>IF('Cumulative Budget Request '!#REF!='Split budget (E)'!$L$1,'Cumulative Budget Request '!#REF!,0)</f>
        <v>#REF!</v>
      </c>
      <c r="J284" s="441" t="e">
        <f t="shared" si="80"/>
        <v>#REF!</v>
      </c>
      <c r="K284" s="253"/>
      <c r="L284" s="253"/>
      <c r="M284" s="254"/>
      <c r="N284" s="254"/>
      <c r="O284" s="254"/>
      <c r="P284" s="254"/>
    </row>
    <row r="285" spans="1:34" hidden="1">
      <c r="A285" s="8"/>
      <c r="B285" s="257" t="e">
        <f t="shared" si="78"/>
        <v>#REF!</v>
      </c>
      <c r="C285" s="257" t="str">
        <f>'Cumulative Budget Request '!C214</f>
        <v xml:space="preserve"> </v>
      </c>
      <c r="E285" s="249" t="e">
        <f>IF('Cumulative Budget Request '!#REF!='Split budget (E)'!$L$1,'Cumulative Budget Request '!E214,0)</f>
        <v>#REF!</v>
      </c>
      <c r="F285" s="249" t="e">
        <f>IF('Cumulative Budget Request '!#REF!='Split budget (E)'!$L$1,'Cumulative Budget Request '!F214,0)</f>
        <v>#REF!</v>
      </c>
      <c r="G285" s="249" t="e">
        <f>IF('Cumulative Budget Request '!#REF!='Split budget (E)'!$L$1,'Cumulative Budget Request '!#REF!,0)</f>
        <v>#REF!</v>
      </c>
      <c r="H285" s="249" t="e">
        <f>IF('Cumulative Budget Request '!#REF!='Split budget (E)'!$L$1,'Cumulative Budget Request '!#REF!,0)</f>
        <v>#REF!</v>
      </c>
      <c r="I285" s="249" t="e">
        <f>IF('Cumulative Budget Request '!#REF!='Split budget (E)'!$L$1,'Cumulative Budget Request '!#REF!,0)</f>
        <v>#REF!</v>
      </c>
      <c r="J285" s="441" t="e">
        <f t="shared" si="80"/>
        <v>#REF!</v>
      </c>
      <c r="K285" s="253"/>
      <c r="L285" s="253"/>
      <c r="M285" s="254"/>
      <c r="N285" s="254"/>
      <c r="O285" s="254"/>
      <c r="P285" s="254"/>
      <c r="AA285" s="401"/>
      <c r="AB285" s="401"/>
      <c r="AC285" s="401"/>
      <c r="AD285" s="401"/>
      <c r="AE285" s="401"/>
      <c r="AF285" s="401"/>
      <c r="AG285" s="401"/>
      <c r="AH285" s="401"/>
    </row>
    <row r="286" spans="1:34" hidden="1">
      <c r="A286" s="8"/>
      <c r="B286" s="257" t="e">
        <f t="shared" si="78"/>
        <v>#REF!</v>
      </c>
      <c r="C286" s="257" t="str">
        <f>'Cumulative Budget Request '!C215</f>
        <v xml:space="preserve"> </v>
      </c>
      <c r="E286" s="249" t="e">
        <f>IF('Cumulative Budget Request '!#REF!='Split budget (E)'!$L$1,'Cumulative Budget Request '!E215,0)</f>
        <v>#REF!</v>
      </c>
      <c r="F286" s="249" t="e">
        <f>IF('Cumulative Budget Request '!#REF!='Split budget (E)'!$L$1,'Cumulative Budget Request '!F215,0)</f>
        <v>#REF!</v>
      </c>
      <c r="G286" s="249" t="e">
        <f>IF('Cumulative Budget Request '!#REF!='Split budget (E)'!$L$1,'Cumulative Budget Request '!#REF!,0)</f>
        <v>#REF!</v>
      </c>
      <c r="H286" s="249" t="e">
        <f>IF('Cumulative Budget Request '!#REF!='Split budget (E)'!$L$1,'Cumulative Budget Request '!#REF!,0)</f>
        <v>#REF!</v>
      </c>
      <c r="I286" s="249" t="e">
        <f>IF('Cumulative Budget Request '!#REF!='Split budget (E)'!$L$1,'Cumulative Budget Request '!#REF!,0)</f>
        <v>#REF!</v>
      </c>
      <c r="J286" s="441" t="e">
        <f t="shared" si="80"/>
        <v>#REF!</v>
      </c>
      <c r="K286" s="253"/>
      <c r="L286" s="253"/>
      <c r="M286" s="254"/>
      <c r="N286" s="254"/>
      <c r="O286" s="254"/>
      <c r="P286" s="254"/>
    </row>
    <row r="287" spans="1:34" hidden="1">
      <c r="A287" s="8"/>
      <c r="B287" s="257" t="e">
        <f t="shared" si="78"/>
        <v>#REF!</v>
      </c>
      <c r="C287" s="257" t="str">
        <f>'Cumulative Budget Request '!C216</f>
        <v xml:space="preserve"> </v>
      </c>
      <c r="E287" s="249" t="e">
        <f>IF('Cumulative Budget Request '!#REF!='Split budget (E)'!$L$1,'Cumulative Budget Request '!E216,0)</f>
        <v>#REF!</v>
      </c>
      <c r="F287" s="249" t="e">
        <f>IF('Cumulative Budget Request '!#REF!='Split budget (E)'!$L$1,'Cumulative Budget Request '!F216,0)</f>
        <v>#REF!</v>
      </c>
      <c r="G287" s="249" t="e">
        <f>IF('Cumulative Budget Request '!#REF!='Split budget (E)'!$L$1,'Cumulative Budget Request '!#REF!,0)</f>
        <v>#REF!</v>
      </c>
      <c r="H287" s="249" t="e">
        <f>IF('Cumulative Budget Request '!#REF!='Split budget (E)'!$L$1,'Cumulative Budget Request '!#REF!,0)</f>
        <v>#REF!</v>
      </c>
      <c r="I287" s="249" t="e">
        <f>IF('Cumulative Budget Request '!#REF!='Split budget (E)'!$L$1,'Cumulative Budget Request '!#REF!,0)</f>
        <v>#REF!</v>
      </c>
      <c r="J287" s="441" t="e">
        <f t="shared" si="80"/>
        <v>#REF!</v>
      </c>
      <c r="K287" s="253"/>
      <c r="L287" s="253"/>
      <c r="M287" s="254"/>
      <c r="N287" s="254"/>
      <c r="O287" s="254"/>
      <c r="P287" s="254"/>
      <c r="AA287" s="401"/>
      <c r="AB287" s="401"/>
      <c r="AC287" s="401"/>
      <c r="AD287" s="401"/>
      <c r="AE287" s="401"/>
      <c r="AF287" s="401"/>
      <c r="AG287" s="401"/>
      <c r="AH287" s="401"/>
    </row>
    <row r="288" spans="1:34" hidden="1">
      <c r="A288" s="8"/>
      <c r="B288" s="257" t="e">
        <f t="shared" si="78"/>
        <v>#REF!</v>
      </c>
      <c r="C288" s="257" t="str">
        <f>'Cumulative Budget Request '!C217</f>
        <v xml:space="preserve"> </v>
      </c>
      <c r="E288" s="249" t="e">
        <f>IF('Cumulative Budget Request '!#REF!='Split budget (E)'!$L$1,'Cumulative Budget Request '!E217,0)</f>
        <v>#REF!</v>
      </c>
      <c r="F288" s="249" t="e">
        <f>IF('Cumulative Budget Request '!#REF!='Split budget (E)'!$L$1,'Cumulative Budget Request '!F217,0)</f>
        <v>#REF!</v>
      </c>
      <c r="G288" s="249" t="e">
        <f>IF('Cumulative Budget Request '!#REF!='Split budget (E)'!$L$1,'Cumulative Budget Request '!#REF!,0)</f>
        <v>#REF!</v>
      </c>
      <c r="H288" s="249" t="e">
        <f>IF('Cumulative Budget Request '!#REF!='Split budget (E)'!$L$1,'Cumulative Budget Request '!#REF!,0)</f>
        <v>#REF!</v>
      </c>
      <c r="I288" s="249" t="e">
        <f>IF('Cumulative Budget Request '!#REF!='Split budget (E)'!$L$1,'Cumulative Budget Request '!#REF!,0)</f>
        <v>#REF!</v>
      </c>
      <c r="J288" s="441" t="e">
        <f t="shared" si="80"/>
        <v>#REF!</v>
      </c>
      <c r="K288" s="253"/>
      <c r="L288" s="253"/>
      <c r="M288" s="254"/>
      <c r="N288" s="254"/>
      <c r="O288" s="254"/>
      <c r="P288" s="254"/>
    </row>
    <row r="289" spans="1:34" hidden="1">
      <c r="A289" s="8"/>
      <c r="B289" s="257" t="e">
        <f t="shared" si="78"/>
        <v>#REF!</v>
      </c>
      <c r="C289" s="257" t="str">
        <f>'Cumulative Budget Request '!C218</f>
        <v xml:space="preserve"> </v>
      </c>
      <c r="E289" s="249" t="e">
        <f>IF('Cumulative Budget Request '!#REF!='Split budget (E)'!$L$1,'Cumulative Budget Request '!E218,0)</f>
        <v>#REF!</v>
      </c>
      <c r="F289" s="249" t="e">
        <f>IF('Cumulative Budget Request '!#REF!='Split budget (E)'!$L$1,'Cumulative Budget Request '!F218,0)</f>
        <v>#REF!</v>
      </c>
      <c r="G289" s="249" t="e">
        <f>IF('Cumulative Budget Request '!#REF!='Split budget (E)'!$L$1,'Cumulative Budget Request '!#REF!,0)</f>
        <v>#REF!</v>
      </c>
      <c r="H289" s="249" t="e">
        <f>IF('Cumulative Budget Request '!#REF!='Split budget (E)'!$L$1,'Cumulative Budget Request '!#REF!,0)</f>
        <v>#REF!</v>
      </c>
      <c r="I289" s="249" t="e">
        <f>IF('Cumulative Budget Request '!#REF!='Split budget (E)'!$L$1,'Cumulative Budget Request '!#REF!,0)</f>
        <v>#REF!</v>
      </c>
      <c r="J289" s="441" t="e">
        <f t="shared" si="80"/>
        <v>#REF!</v>
      </c>
      <c r="K289" s="253"/>
      <c r="L289" s="253"/>
      <c r="M289" s="254"/>
      <c r="N289" s="254"/>
      <c r="O289" s="254"/>
      <c r="P289" s="254"/>
    </row>
    <row r="290" spans="1:34" hidden="1">
      <c r="A290" s="8"/>
      <c r="B290" s="257" t="e">
        <f t="shared" si="78"/>
        <v>#REF!</v>
      </c>
      <c r="C290" s="257" t="str">
        <f>'Cumulative Budget Request '!C219</f>
        <v xml:space="preserve"> </v>
      </c>
      <c r="E290" s="249" t="e">
        <f>IF('Cumulative Budget Request '!#REF!='Split budget (E)'!$L$1,'Cumulative Budget Request '!E219,0)</f>
        <v>#REF!</v>
      </c>
      <c r="F290" s="249" t="e">
        <f>IF('Cumulative Budget Request '!#REF!='Split budget (E)'!$L$1,'Cumulative Budget Request '!F219,0)</f>
        <v>#REF!</v>
      </c>
      <c r="G290" s="249" t="e">
        <f>IF('Cumulative Budget Request '!#REF!='Split budget (E)'!$L$1,'Cumulative Budget Request '!#REF!,0)</f>
        <v>#REF!</v>
      </c>
      <c r="H290" s="249" t="e">
        <f>IF('Cumulative Budget Request '!#REF!='Split budget (E)'!$L$1,'Cumulative Budget Request '!#REF!,0)</f>
        <v>#REF!</v>
      </c>
      <c r="I290" s="249" t="e">
        <f>IF('Cumulative Budget Request '!#REF!='Split budget (E)'!$L$1,'Cumulative Budget Request '!#REF!,0)</f>
        <v>#REF!</v>
      </c>
      <c r="J290" s="441" t="e">
        <f t="shared" si="80"/>
        <v>#REF!</v>
      </c>
      <c r="K290" s="253"/>
      <c r="L290" s="253"/>
      <c r="M290" s="254"/>
      <c r="N290" s="254"/>
      <c r="O290" s="254"/>
      <c r="P290" s="254"/>
    </row>
    <row r="291" spans="1:34" hidden="1">
      <c r="A291" s="8"/>
      <c r="B291" s="257" t="e">
        <f t="shared" si="78"/>
        <v>#REF!</v>
      </c>
      <c r="C291" s="257" t="str">
        <f>'Cumulative Budget Request '!C220</f>
        <v xml:space="preserve"> </v>
      </c>
      <c r="E291" s="249" t="e">
        <f>IF('Cumulative Budget Request '!#REF!='Split budget (E)'!$L$1,'Cumulative Budget Request '!E220,0)</f>
        <v>#REF!</v>
      </c>
      <c r="F291" s="249" t="e">
        <f>IF('Cumulative Budget Request '!#REF!='Split budget (E)'!$L$1,'Cumulative Budget Request '!F220,0)</f>
        <v>#REF!</v>
      </c>
      <c r="G291" s="249" t="e">
        <f>IF('Cumulative Budget Request '!#REF!='Split budget (E)'!$L$1,'Cumulative Budget Request '!#REF!,0)</f>
        <v>#REF!</v>
      </c>
      <c r="H291" s="249" t="e">
        <f>IF('Cumulative Budget Request '!#REF!='Split budget (E)'!$L$1,'Cumulative Budget Request '!#REF!,0)</f>
        <v>#REF!</v>
      </c>
      <c r="I291" s="249" t="e">
        <f>IF('Cumulative Budget Request '!#REF!='Split budget (E)'!$L$1,'Cumulative Budget Request '!#REF!,0)</f>
        <v>#REF!</v>
      </c>
      <c r="J291" s="441" t="e">
        <f t="shared" si="80"/>
        <v>#REF!</v>
      </c>
      <c r="K291" s="253"/>
      <c r="L291" s="253"/>
      <c r="M291" s="254"/>
      <c r="N291" s="254"/>
      <c r="O291" s="254"/>
      <c r="P291" s="254"/>
    </row>
    <row r="292" spans="1:34" hidden="1">
      <c r="A292" s="8"/>
      <c r="B292" s="257" t="e">
        <f t="shared" si="78"/>
        <v>#REF!</v>
      </c>
      <c r="C292" s="257" t="str">
        <f>'Cumulative Budget Request '!C221</f>
        <v xml:space="preserve"> </v>
      </c>
      <c r="E292" s="249" t="e">
        <f>IF('Cumulative Budget Request '!#REF!='Split budget (E)'!$L$1,'Cumulative Budget Request '!E221,0)</f>
        <v>#REF!</v>
      </c>
      <c r="F292" s="249" t="e">
        <f>IF('Cumulative Budget Request '!#REF!='Split budget (E)'!$L$1,'Cumulative Budget Request '!F221,0)</f>
        <v>#REF!</v>
      </c>
      <c r="G292" s="249" t="e">
        <f>IF('Cumulative Budget Request '!#REF!='Split budget (E)'!$L$1,'Cumulative Budget Request '!#REF!,0)</f>
        <v>#REF!</v>
      </c>
      <c r="H292" s="249" t="e">
        <f>IF('Cumulative Budget Request '!#REF!='Split budget (E)'!$L$1,'Cumulative Budget Request '!#REF!,0)</f>
        <v>#REF!</v>
      </c>
      <c r="I292" s="249" t="e">
        <f>IF('Cumulative Budget Request '!#REF!='Split budget (E)'!$L$1,'Cumulative Budget Request '!#REF!,0)</f>
        <v>#REF!</v>
      </c>
      <c r="J292" s="441" t="e">
        <f t="shared" si="80"/>
        <v>#REF!</v>
      </c>
      <c r="K292" s="253"/>
      <c r="L292" s="253"/>
      <c r="M292" s="254"/>
      <c r="N292" s="254"/>
      <c r="O292" s="254"/>
      <c r="P292" s="254"/>
    </row>
    <row r="293" spans="1:34" hidden="1">
      <c r="A293" s="8"/>
      <c r="B293" s="257" t="e">
        <f t="shared" si="78"/>
        <v>#REF!</v>
      </c>
      <c r="C293" s="257" t="str">
        <f>'Cumulative Budget Request '!C222</f>
        <v xml:space="preserve"> </v>
      </c>
      <c r="E293" s="249" t="e">
        <f>IF('Cumulative Budget Request '!#REF!='Split budget (E)'!$L$1,'Cumulative Budget Request '!E222,0)</f>
        <v>#REF!</v>
      </c>
      <c r="F293" s="249" t="e">
        <f>IF('Cumulative Budget Request '!#REF!='Split budget (E)'!$L$1,'Cumulative Budget Request '!F222,0)</f>
        <v>#REF!</v>
      </c>
      <c r="G293" s="249" t="e">
        <f>IF('Cumulative Budget Request '!#REF!='Split budget (E)'!$L$1,'Cumulative Budget Request '!#REF!,0)</f>
        <v>#REF!</v>
      </c>
      <c r="H293" s="249" t="e">
        <f>IF('Cumulative Budget Request '!#REF!='Split budget (E)'!$L$1,'Cumulative Budget Request '!#REF!,0)</f>
        <v>#REF!</v>
      </c>
      <c r="I293" s="249" t="e">
        <f>IF('Cumulative Budget Request '!#REF!='Split budget (E)'!$L$1,'Cumulative Budget Request '!#REF!,0)</f>
        <v>#REF!</v>
      </c>
      <c r="J293" s="441" t="e">
        <f t="shared" si="80"/>
        <v>#REF!</v>
      </c>
      <c r="K293" s="253"/>
      <c r="L293" s="253"/>
      <c r="M293" s="254"/>
      <c r="N293" s="254"/>
      <c r="O293" s="254"/>
      <c r="P293" s="254"/>
    </row>
    <row r="294" spans="1:34" hidden="1">
      <c r="A294" s="8"/>
      <c r="B294" s="257" t="e">
        <f t="shared" si="78"/>
        <v>#REF!</v>
      </c>
      <c r="C294" s="257" t="str">
        <f>'Cumulative Budget Request '!C223</f>
        <v xml:space="preserve"> </v>
      </c>
      <c r="E294" s="249" t="e">
        <f>IF('Cumulative Budget Request '!#REF!='Split budget (E)'!$L$1,'Cumulative Budget Request '!E223,0)</f>
        <v>#REF!</v>
      </c>
      <c r="F294" s="249" t="e">
        <f>IF('Cumulative Budget Request '!#REF!='Split budget (E)'!$L$1,'Cumulative Budget Request '!F223,0)</f>
        <v>#REF!</v>
      </c>
      <c r="G294" s="249" t="e">
        <f>IF('Cumulative Budget Request '!#REF!='Split budget (E)'!$L$1,'Cumulative Budget Request '!#REF!,0)</f>
        <v>#REF!</v>
      </c>
      <c r="H294" s="249" t="e">
        <f>IF('Cumulative Budget Request '!#REF!='Split budget (E)'!$L$1,'Cumulative Budget Request '!#REF!,0)</f>
        <v>#REF!</v>
      </c>
      <c r="I294" s="249" t="e">
        <f>IF('Cumulative Budget Request '!#REF!='Split budget (E)'!$L$1,'Cumulative Budget Request '!#REF!,0)</f>
        <v>#REF!</v>
      </c>
      <c r="J294" s="441" t="e">
        <f t="shared" si="80"/>
        <v>#REF!</v>
      </c>
      <c r="K294" s="253"/>
      <c r="L294" s="253"/>
      <c r="M294" s="254"/>
      <c r="N294" s="254"/>
      <c r="O294" s="254"/>
      <c r="P294" s="254"/>
    </row>
    <row r="295" spans="1:34" ht="13.15">
      <c r="A295" s="111"/>
      <c r="B295" s="662" t="s">
        <v>130</v>
      </c>
      <c r="C295" s="662"/>
      <c r="D295" s="662"/>
      <c r="E295" s="442" t="e">
        <f t="shared" ref="E295:J295" si="81">SUM(E274:E294)</f>
        <v>#REF!</v>
      </c>
      <c r="F295" s="442" t="e">
        <f t="shared" si="81"/>
        <v>#REF!</v>
      </c>
      <c r="G295" s="442" t="e">
        <f t="shared" si="81"/>
        <v>#REF!</v>
      </c>
      <c r="H295" s="442" t="e">
        <f t="shared" si="81"/>
        <v>#REF!</v>
      </c>
      <c r="I295" s="442" t="e">
        <f t="shared" si="81"/>
        <v>#REF!</v>
      </c>
      <c r="J295" s="443" t="e">
        <f t="shared" si="81"/>
        <v>#REF!</v>
      </c>
      <c r="K295" s="253"/>
      <c r="L295" s="253"/>
      <c r="M295" s="254"/>
      <c r="N295" s="254"/>
      <c r="O295" s="254"/>
      <c r="P295" s="254"/>
    </row>
    <row r="296" spans="1:34">
      <c r="A296" s="8"/>
      <c r="B296" s="257"/>
      <c r="E296" s="268"/>
      <c r="F296" s="268"/>
      <c r="G296" s="268"/>
      <c r="H296" s="268"/>
      <c r="I296" s="274"/>
      <c r="J296" s="291"/>
      <c r="K296" s="253"/>
      <c r="L296" s="253"/>
      <c r="M296" s="254"/>
      <c r="N296" s="254"/>
      <c r="O296" s="254"/>
      <c r="P296" s="254"/>
    </row>
    <row r="297" spans="1:34">
      <c r="A297" s="288" t="s">
        <v>49</v>
      </c>
      <c r="G297" s="268"/>
      <c r="H297" s="268"/>
      <c r="I297" s="268"/>
      <c r="J297" s="281"/>
      <c r="K297" s="268"/>
      <c r="L297" s="268"/>
      <c r="M297" s="253"/>
      <c r="N297" s="253"/>
      <c r="O297" s="253"/>
      <c r="P297" s="253"/>
      <c r="Q297" s="253"/>
      <c r="R297" s="253"/>
      <c r="AA297" s="259"/>
      <c r="AB297" s="259"/>
      <c r="AC297" s="259"/>
    </row>
    <row r="298" spans="1:34">
      <c r="B298" s="600" t="e">
        <f>IF('Cumulative Budget Request '!#REF!='Split budget (E)'!$L$1,'Cumulative Budget Request '!B227,0)</f>
        <v>#REF!</v>
      </c>
      <c r="C298" s="257"/>
      <c r="E298" s="249" t="e">
        <f>IF('Cumulative Budget Request '!#REF!='Split budget (E)'!$L$1,'Cumulative Budget Request '!E227,0)</f>
        <v>#REF!</v>
      </c>
      <c r="F298" s="249" t="e">
        <f>IF('Cumulative Budget Request '!#REF!='Split budget (E)'!$L$1,'Cumulative Budget Request '!F227,0)</f>
        <v>#REF!</v>
      </c>
      <c r="G298" s="249" t="e">
        <f>IF('Cumulative Budget Request '!#REF!='Split budget (E)'!$L$1,'Cumulative Budget Request '!#REF!,0)</f>
        <v>#REF!</v>
      </c>
      <c r="H298" s="249" t="e">
        <f>IF('Cumulative Budget Request '!#REF!='Split budget (E)'!$L$1,'Cumulative Budget Request '!#REF!,0)</f>
        <v>#REF!</v>
      </c>
      <c r="I298" s="249" t="e">
        <f>IF('Cumulative Budget Request '!#REF!='Split budget (E)'!$L$1,'Cumulative Budget Request '!#REF!,0)</f>
        <v>#REF!</v>
      </c>
      <c r="J298" s="441" t="e">
        <f>SUM(E298:I298)</f>
        <v>#REF!</v>
      </c>
      <c r="K298" s="253"/>
      <c r="L298" s="253"/>
      <c r="M298" s="253"/>
      <c r="N298" s="253"/>
      <c r="O298" s="253"/>
      <c r="P298" s="253"/>
      <c r="AA298" s="259"/>
      <c r="AB298" s="259"/>
      <c r="AC298" s="259"/>
    </row>
    <row r="299" spans="1:34" ht="15">
      <c r="B299" s="600" t="e">
        <f>IF('Cumulative Budget Request '!#REF!='Split budget (E)'!$L$1,'Cumulative Budget Request '!B228,0)</f>
        <v>#REF!</v>
      </c>
      <c r="C299" s="257"/>
      <c r="E299" s="249" t="e">
        <f>IF('Cumulative Budget Request '!#REF!='Split budget (E)'!$L$1,'Cumulative Budget Request '!E228,0)</f>
        <v>#REF!</v>
      </c>
      <c r="F299" s="249" t="e">
        <f>IF('Cumulative Budget Request '!#REF!='Split budget (E)'!$L$1,'Cumulative Budget Request '!F228,0)</f>
        <v>#REF!</v>
      </c>
      <c r="G299" s="249" t="e">
        <f>IF('Cumulative Budget Request '!#REF!='Split budget (E)'!$L$1,'Cumulative Budget Request '!#REF!,0)</f>
        <v>#REF!</v>
      </c>
      <c r="H299" s="249" t="e">
        <f>IF('Cumulative Budget Request '!#REF!='Split budget (E)'!$L$1,'Cumulative Budget Request '!#REF!,0)</f>
        <v>#REF!</v>
      </c>
      <c r="I299" s="249" t="e">
        <f>IF('Cumulative Budget Request '!#REF!='Split budget (E)'!$L$1,'Cumulative Budget Request '!#REF!,0)</f>
        <v>#REF!</v>
      </c>
      <c r="J299" s="441" t="e">
        <f t="shared" ref="J299" si="82">SUM(E299:I299)</f>
        <v>#REF!</v>
      </c>
      <c r="K299" s="253"/>
      <c r="L299" s="253"/>
      <c r="M299" s="253"/>
      <c r="N299" s="253"/>
      <c r="O299" s="253"/>
      <c r="P299" s="253"/>
      <c r="AA299" s="347"/>
      <c r="AB299" s="347"/>
      <c r="AC299" s="347"/>
      <c r="AD299" s="347"/>
      <c r="AE299" s="347"/>
      <c r="AF299" s="347"/>
      <c r="AG299" s="347"/>
      <c r="AH299" s="347"/>
    </row>
    <row r="300" spans="1:34" ht="13.15">
      <c r="B300" s="600" t="e">
        <f>IF('Cumulative Budget Request '!#REF!='Split budget (E)'!$L$1,'Cumulative Budget Request '!B229,0)</f>
        <v>#REF!</v>
      </c>
      <c r="C300" s="257"/>
      <c r="E300" s="249" t="e">
        <f>IF('Cumulative Budget Request '!#REF!='Split budget (E)'!$L$1,'Cumulative Budget Request '!E229,0)</f>
        <v>#REF!</v>
      </c>
      <c r="F300" s="249" t="e">
        <f>IF('Cumulative Budget Request '!#REF!='Split budget (E)'!$L$1,'Cumulative Budget Request '!F229,0)</f>
        <v>#REF!</v>
      </c>
      <c r="G300" s="249" t="e">
        <f>IF('Cumulative Budget Request '!#REF!='Split budget (E)'!$L$1,'Cumulative Budget Request '!#REF!,0)</f>
        <v>#REF!</v>
      </c>
      <c r="H300" s="249" t="e">
        <f>IF('Cumulative Budget Request '!#REF!='Split budget (E)'!$L$1,'Cumulative Budget Request '!#REF!,0)</f>
        <v>#REF!</v>
      </c>
      <c r="I300" s="249" t="e">
        <f>IF('Cumulative Budget Request '!#REF!='Split budget (E)'!$L$1,'Cumulative Budget Request '!#REF!,0)</f>
        <v>#REF!</v>
      </c>
      <c r="J300" s="441" t="e">
        <f>SUM(E300:I300)</f>
        <v>#REF!</v>
      </c>
      <c r="K300" s="253"/>
      <c r="L300" s="253"/>
      <c r="M300" s="324"/>
      <c r="N300" s="324"/>
      <c r="O300" s="324"/>
      <c r="P300" s="324"/>
      <c r="Q300" s="324"/>
      <c r="R300" s="324"/>
    </row>
    <row r="301" spans="1:34" ht="12.75" customHeight="1">
      <c r="A301" s="349"/>
      <c r="B301" s="662" t="s">
        <v>67</v>
      </c>
      <c r="C301" s="662"/>
      <c r="D301" s="662"/>
      <c r="E301" s="442" t="e">
        <f t="shared" ref="E301:J301" si="83">SUM(E298:E300)</f>
        <v>#REF!</v>
      </c>
      <c r="F301" s="442" t="e">
        <f t="shared" si="83"/>
        <v>#REF!</v>
      </c>
      <c r="G301" s="442" t="e">
        <f t="shared" si="83"/>
        <v>#REF!</v>
      </c>
      <c r="H301" s="442" t="e">
        <f t="shared" si="83"/>
        <v>#REF!</v>
      </c>
      <c r="I301" s="442" t="e">
        <f t="shared" si="83"/>
        <v>#REF!</v>
      </c>
      <c r="J301" s="443" t="e">
        <f t="shared" si="83"/>
        <v>#REF!</v>
      </c>
      <c r="K301" s="253"/>
      <c r="L301" s="253"/>
      <c r="M301" s="324"/>
      <c r="N301" s="324"/>
      <c r="O301" s="324"/>
      <c r="P301" s="324"/>
      <c r="Q301" s="324"/>
      <c r="R301" s="324"/>
      <c r="S301" s="324"/>
    </row>
    <row r="302" spans="1:34">
      <c r="A302" s="284"/>
      <c r="B302" s="287"/>
      <c r="C302" s="287"/>
      <c r="D302" s="287"/>
      <c r="E302" s="287"/>
      <c r="F302" s="287"/>
      <c r="G302" s="286"/>
      <c r="H302" s="286"/>
      <c r="I302" s="286"/>
      <c r="J302" s="336"/>
      <c r="K302" s="286"/>
      <c r="L302" s="286"/>
      <c r="M302" s="252"/>
      <c r="N302" s="263"/>
      <c r="O302" s="263"/>
      <c r="P302" s="263"/>
      <c r="Q302" s="252"/>
      <c r="R302" s="252"/>
      <c r="S302" s="252"/>
    </row>
    <row r="303" spans="1:34" ht="13.9">
      <c r="A303" s="288" t="s">
        <v>73</v>
      </c>
      <c r="B303" s="259"/>
      <c r="C303" s="383"/>
      <c r="F303" s="250"/>
      <c r="J303" s="290"/>
      <c r="K303" s="252"/>
      <c r="L303" s="247"/>
      <c r="M303" s="325"/>
      <c r="N303" s="252"/>
      <c r="O303" s="252"/>
      <c r="P303" s="252"/>
      <c r="Q303" s="252"/>
    </row>
    <row r="304" spans="1:34">
      <c r="A304" s="600" t="e">
        <f>IF('Cumulative Budget Request '!#REF!='Split budget (E)'!$L$1,'Cumulative Budget Request '!A233,0)</f>
        <v>#REF!</v>
      </c>
      <c r="B304" s="257" t="str">
        <f>'Cumulative Budget Request '!B233</f>
        <v xml:space="preserve"> </v>
      </c>
      <c r="C304" s="257" t="str">
        <f>'Cumulative Budget Request '!C233</f>
        <v xml:space="preserve"> </v>
      </c>
      <c r="E304" s="249" t="e">
        <f>IF('Cumulative Budget Request '!#REF!='Split budget (E)'!$L$1,'Cumulative Budget Request '!E233,0)</f>
        <v>#REF!</v>
      </c>
      <c r="F304" s="249" t="e">
        <f>IF('Cumulative Budget Request '!#REF!='Split budget (E)'!$L$1,'Cumulative Budget Request '!F233,0)</f>
        <v>#REF!</v>
      </c>
      <c r="G304" s="249" t="e">
        <f>IF('Cumulative Budget Request '!#REF!='Split budget (E)'!$L$1,'Cumulative Budget Request '!#REF!,0)</f>
        <v>#REF!</v>
      </c>
      <c r="H304" s="249" t="e">
        <f>IF('Cumulative Budget Request '!#REF!='Split budget (E)'!$L$1,'Cumulative Budget Request '!#REF!,0)</f>
        <v>#REF!</v>
      </c>
      <c r="I304" s="249" t="e">
        <f>IF('Cumulative Budget Request '!#REF!='Split budget (E)'!$L$1,'Cumulative Budget Request '!#REF!,0)</f>
        <v>#REF!</v>
      </c>
      <c r="J304" s="441" t="e">
        <f>SUM(E304:I304)</f>
        <v>#REF!</v>
      </c>
      <c r="K304" s="252"/>
      <c r="L304" s="247"/>
      <c r="M304" s="325"/>
      <c r="N304" s="252"/>
      <c r="O304" s="252"/>
      <c r="P304" s="252"/>
      <c r="Q304" s="252"/>
    </row>
    <row r="305" spans="1:20">
      <c r="A305" s="600" t="e">
        <f>IF('Cumulative Budget Request '!#REF!='Split budget (E)'!$L$1,'Cumulative Budget Request '!A234,0)</f>
        <v>#REF!</v>
      </c>
      <c r="B305" s="257" t="str">
        <f>'Cumulative Budget Request '!B234</f>
        <v xml:space="preserve"> </v>
      </c>
      <c r="C305" s="257" t="str">
        <f>'Cumulative Budget Request '!C234</f>
        <v xml:space="preserve"> </v>
      </c>
      <c r="E305" s="249" t="e">
        <f>IF('Cumulative Budget Request '!#REF!='Split budget (E)'!$L$1,'Cumulative Budget Request '!E234,0)</f>
        <v>#REF!</v>
      </c>
      <c r="F305" s="249" t="e">
        <f>IF('Cumulative Budget Request '!#REF!='Split budget (E)'!$L$1,'Cumulative Budget Request '!F234,0)</f>
        <v>#REF!</v>
      </c>
      <c r="G305" s="249" t="e">
        <f>IF('Cumulative Budget Request '!#REF!='Split budget (E)'!$L$1,'Cumulative Budget Request '!#REF!,0)</f>
        <v>#REF!</v>
      </c>
      <c r="H305" s="249" t="e">
        <f>IF('Cumulative Budget Request '!#REF!='Split budget (E)'!$L$1,'Cumulative Budget Request '!#REF!,0)</f>
        <v>#REF!</v>
      </c>
      <c r="I305" s="249" t="e">
        <f>IF('Cumulative Budget Request '!#REF!='Split budget (E)'!$L$1,'Cumulative Budget Request '!#REF!,0)</f>
        <v>#REF!</v>
      </c>
      <c r="J305" s="441" t="e">
        <f>SUM(E305:I305)</f>
        <v>#REF!</v>
      </c>
      <c r="K305" s="252"/>
      <c r="L305" s="247"/>
      <c r="M305" s="325"/>
      <c r="N305" s="252"/>
      <c r="O305" s="252"/>
      <c r="P305" s="252"/>
      <c r="Q305" s="252"/>
    </row>
    <row r="306" spans="1:20" ht="15.75" customHeight="1">
      <c r="A306" s="600" t="e">
        <f>IF('Cumulative Budget Request '!#REF!='Split budget (E)'!$L$1,'Cumulative Budget Request '!A235,0)</f>
        <v>#REF!</v>
      </c>
      <c r="B306" s="257" t="str">
        <f>'Cumulative Budget Request '!B235</f>
        <v xml:space="preserve"> </v>
      </c>
      <c r="C306" s="257" t="str">
        <f>'Cumulative Budget Request '!C235</f>
        <v xml:space="preserve"> </v>
      </c>
      <c r="E306" s="249" t="e">
        <f>IF('Cumulative Budget Request '!#REF!='Split budget (E)'!$L$1,'Cumulative Budget Request '!E235,0)</f>
        <v>#REF!</v>
      </c>
      <c r="F306" s="249" t="e">
        <f>IF('Cumulative Budget Request '!#REF!='Split budget (E)'!$L$1,'Cumulative Budget Request '!F235,0)</f>
        <v>#REF!</v>
      </c>
      <c r="G306" s="249" t="e">
        <f>IF('Cumulative Budget Request '!#REF!='Split budget (E)'!$L$1,'Cumulative Budget Request '!#REF!,0)</f>
        <v>#REF!</v>
      </c>
      <c r="H306" s="249" t="e">
        <f>IF('Cumulative Budget Request '!#REF!='Split budget (E)'!$L$1,'Cumulative Budget Request '!#REF!,0)</f>
        <v>#REF!</v>
      </c>
      <c r="I306" s="249" t="e">
        <f>IF('Cumulative Budget Request '!#REF!='Split budget (E)'!$L$1,'Cumulative Budget Request '!#REF!,0)</f>
        <v>#REF!</v>
      </c>
      <c r="J306" s="441" t="e">
        <f>SUM(E306:I306)</f>
        <v>#REF!</v>
      </c>
      <c r="K306" s="252"/>
      <c r="L306" s="247"/>
      <c r="M306" s="697" t="s">
        <v>153</v>
      </c>
      <c r="N306" s="697"/>
      <c r="O306" s="588"/>
      <c r="P306" s="588"/>
      <c r="Q306" s="252"/>
    </row>
    <row r="307" spans="1:20" ht="13.15">
      <c r="A307" s="600" t="e">
        <f>IF('Cumulative Budget Request '!#REF!='Split budget (E)'!$L$1,'Cumulative Budget Request '!A236,0)</f>
        <v>#REF!</v>
      </c>
      <c r="B307" s="257" t="str">
        <f>'Cumulative Budget Request '!B236</f>
        <v xml:space="preserve"> </v>
      </c>
      <c r="C307" s="257" t="str">
        <f>'Cumulative Budget Request '!C236</f>
        <v xml:space="preserve"> </v>
      </c>
      <c r="E307" s="249" t="e">
        <f>IF('Cumulative Budget Request '!#REF!='Split budget (E)'!$L$1,'Cumulative Budget Request '!E236,0)</f>
        <v>#REF!</v>
      </c>
      <c r="F307" s="249" t="e">
        <f>IF('Cumulative Budget Request '!#REF!='Split budget (E)'!$L$1,'Cumulative Budget Request '!F236,0)</f>
        <v>#REF!</v>
      </c>
      <c r="G307" s="249" t="e">
        <f>IF('Cumulative Budget Request '!#REF!='Split budget (E)'!$L$1,'Cumulative Budget Request '!#REF!,0)</f>
        <v>#REF!</v>
      </c>
      <c r="H307" s="249" t="e">
        <f>IF('Cumulative Budget Request '!#REF!='Split budget (E)'!$L$1,'Cumulative Budget Request '!#REF!,0)</f>
        <v>#REF!</v>
      </c>
      <c r="I307" s="249" t="e">
        <f>IF('Cumulative Budget Request '!#REF!='Split budget (E)'!$L$1,'Cumulative Budget Request '!#REF!,0)</f>
        <v>#REF!</v>
      </c>
      <c r="J307" s="441" t="e">
        <f t="shared" ref="J307:J310" si="84">SUM(E307:I307)</f>
        <v>#REF!</v>
      </c>
      <c r="K307" s="252"/>
      <c r="L307" s="247"/>
      <c r="M307" s="697"/>
      <c r="N307" s="697"/>
      <c r="O307" s="588"/>
      <c r="P307" s="588"/>
      <c r="Q307" s="252"/>
    </row>
    <row r="308" spans="1:20">
      <c r="A308" s="600" t="e">
        <f>IF('Cumulative Budget Request '!#REF!='Split budget (E)'!$L$1,'Cumulative Budget Request '!A237,0)</f>
        <v>#REF!</v>
      </c>
      <c r="B308" s="257" t="str">
        <f>'Cumulative Budget Request '!B237</f>
        <v xml:space="preserve"> </v>
      </c>
      <c r="C308" s="257" t="str">
        <f>'Cumulative Budget Request '!C237</f>
        <v xml:space="preserve"> </v>
      </c>
      <c r="E308" s="249" t="e">
        <f>IF('Cumulative Budget Request '!#REF!='Split budget (E)'!$L$1,'Cumulative Budget Request '!E237,0)</f>
        <v>#REF!</v>
      </c>
      <c r="F308" s="249" t="e">
        <f>IF('Cumulative Budget Request '!#REF!='Split budget (E)'!$L$1,'Cumulative Budget Request '!F237,0)</f>
        <v>#REF!</v>
      </c>
      <c r="G308" s="249" t="e">
        <f>IF('Cumulative Budget Request '!#REF!='Split budget (E)'!$L$1,'Cumulative Budget Request '!#REF!,0)</f>
        <v>#REF!</v>
      </c>
      <c r="H308" s="249" t="e">
        <f>IF('Cumulative Budget Request '!#REF!='Split budget (E)'!$L$1,'Cumulative Budget Request '!#REF!,0)</f>
        <v>#REF!</v>
      </c>
      <c r="I308" s="249" t="e">
        <f>IF('Cumulative Budget Request '!#REF!='Split budget (E)'!$L$1,'Cumulative Budget Request '!#REF!,0)</f>
        <v>#REF!</v>
      </c>
      <c r="J308" s="441" t="e">
        <f t="shared" si="84"/>
        <v>#REF!</v>
      </c>
      <c r="K308" s="252"/>
      <c r="L308" s="247"/>
      <c r="M308" s="325"/>
      <c r="N308" s="252"/>
      <c r="O308" s="252"/>
      <c r="P308" s="252"/>
      <c r="Q308" s="252"/>
    </row>
    <row r="309" spans="1:20" hidden="1">
      <c r="A309" s="600" t="e">
        <f>IF('Cumulative Budget Request '!#REF!='Split budget (E)'!$L$1,'Cumulative Budget Request '!A238,0)</f>
        <v>#REF!</v>
      </c>
      <c r="B309" s="257" t="str">
        <f>'Cumulative Budget Request '!B238</f>
        <v xml:space="preserve"> </v>
      </c>
      <c r="C309" s="257" t="str">
        <f>'Cumulative Budget Request '!C238</f>
        <v xml:space="preserve"> </v>
      </c>
      <c r="E309" s="249" t="e">
        <f>IF('Cumulative Budget Request '!#REF!='Split budget (E)'!$L$1,'Cumulative Budget Request '!E238,0)</f>
        <v>#REF!</v>
      </c>
      <c r="F309" s="249" t="e">
        <f>IF('Cumulative Budget Request '!#REF!='Split budget (E)'!$L$1,'Cumulative Budget Request '!F238,0)</f>
        <v>#REF!</v>
      </c>
      <c r="G309" s="249" t="e">
        <f>IF('Cumulative Budget Request '!#REF!='Split budget (E)'!$L$1,'Cumulative Budget Request '!#REF!,0)</f>
        <v>#REF!</v>
      </c>
      <c r="H309" s="249" t="e">
        <f>IF('Cumulative Budget Request '!#REF!='Split budget (E)'!$L$1,'Cumulative Budget Request '!#REF!,0)</f>
        <v>#REF!</v>
      </c>
      <c r="I309" s="249" t="e">
        <f>IF('Cumulative Budget Request '!#REF!='Split budget (E)'!$L$1,'Cumulative Budget Request '!#REF!,0)</f>
        <v>#REF!</v>
      </c>
      <c r="J309" s="441" t="e">
        <f t="shared" si="84"/>
        <v>#REF!</v>
      </c>
      <c r="K309" s="252"/>
      <c r="L309" s="247"/>
      <c r="M309" s="325"/>
      <c r="N309" s="252"/>
      <c r="O309" s="252"/>
      <c r="P309" s="252"/>
      <c r="Q309" s="252"/>
    </row>
    <row r="310" spans="1:20" hidden="1">
      <c r="A310" s="600" t="e">
        <f>IF('Cumulative Budget Request '!#REF!='Split budget (E)'!$L$1,'Cumulative Budget Request '!A239,0)</f>
        <v>#REF!</v>
      </c>
      <c r="B310" s="257" t="str">
        <f>'Cumulative Budget Request '!B239</f>
        <v xml:space="preserve"> </v>
      </c>
      <c r="C310" s="257" t="str">
        <f>'Cumulative Budget Request '!C239</f>
        <v xml:space="preserve"> </v>
      </c>
      <c r="E310" s="249" t="e">
        <f>IF('Cumulative Budget Request '!#REF!='Split budget (E)'!$L$1,'Cumulative Budget Request '!E239,0)</f>
        <v>#REF!</v>
      </c>
      <c r="F310" s="249" t="e">
        <f>IF('Cumulative Budget Request '!#REF!='Split budget (E)'!$L$1,'Cumulative Budget Request '!F239,0)</f>
        <v>#REF!</v>
      </c>
      <c r="G310" s="249" t="e">
        <f>IF('Cumulative Budget Request '!#REF!='Split budget (E)'!$L$1,'Cumulative Budget Request '!#REF!,0)</f>
        <v>#REF!</v>
      </c>
      <c r="H310" s="249" t="e">
        <f>IF('Cumulative Budget Request '!#REF!='Split budget (E)'!$L$1,'Cumulative Budget Request '!#REF!,0)</f>
        <v>#REF!</v>
      </c>
      <c r="I310" s="249" t="e">
        <f>IF('Cumulative Budget Request '!#REF!='Split budget (E)'!$L$1,'Cumulative Budget Request '!#REF!,0)</f>
        <v>#REF!</v>
      </c>
      <c r="J310" s="441" t="e">
        <f t="shared" si="84"/>
        <v>#REF!</v>
      </c>
      <c r="K310" s="252"/>
      <c r="L310" s="247"/>
      <c r="M310" s="325"/>
      <c r="N310" s="252"/>
      <c r="O310" s="252"/>
      <c r="P310" s="252"/>
      <c r="Q310" s="252"/>
    </row>
    <row r="311" spans="1:20" hidden="1">
      <c r="A311" s="600" t="e">
        <f>IF('Cumulative Budget Request '!#REF!='Split budget (E)'!$L$1,'Cumulative Budget Request '!A240,0)</f>
        <v>#REF!</v>
      </c>
      <c r="B311" s="257" t="str">
        <f>'Cumulative Budget Request '!B240</f>
        <v xml:space="preserve"> </v>
      </c>
      <c r="C311" s="257" t="str">
        <f>'Cumulative Budget Request '!C240</f>
        <v xml:space="preserve"> </v>
      </c>
      <c r="E311" s="249" t="e">
        <f>IF('Cumulative Budget Request '!#REF!='Split budget (E)'!$L$1,'Cumulative Budget Request '!E240,0)</f>
        <v>#REF!</v>
      </c>
      <c r="F311" s="249" t="e">
        <f>IF('Cumulative Budget Request '!#REF!='Split budget (E)'!$L$1,'Cumulative Budget Request '!F240,0)</f>
        <v>#REF!</v>
      </c>
      <c r="G311" s="249" t="e">
        <f>IF('Cumulative Budget Request '!#REF!='Split budget (E)'!$L$1,'Cumulative Budget Request '!#REF!,0)</f>
        <v>#REF!</v>
      </c>
      <c r="H311" s="249" t="e">
        <f>IF('Cumulative Budget Request '!#REF!='Split budget (E)'!$L$1,'Cumulative Budget Request '!#REF!,0)</f>
        <v>#REF!</v>
      </c>
      <c r="I311" s="249" t="e">
        <f>IF('Cumulative Budget Request '!#REF!='Split budget (E)'!$L$1,'Cumulative Budget Request '!#REF!,0)</f>
        <v>#REF!</v>
      </c>
      <c r="J311" s="441" t="e">
        <f>SUM(E311:I311)</f>
        <v>#REF!</v>
      </c>
      <c r="K311" s="252"/>
      <c r="L311" s="247"/>
      <c r="M311" s="325"/>
      <c r="N311" s="252"/>
      <c r="O311" s="252"/>
      <c r="P311" s="252"/>
      <c r="Q311" s="252"/>
    </row>
    <row r="312" spans="1:20">
      <c r="B312" s="435"/>
      <c r="D312" s="436" t="s">
        <v>159</v>
      </c>
      <c r="E312" s="601" t="e">
        <f>IF('Cumulative Budget Request '!#REF!='Split budget (E)'!$L$1,'Cumulative Budget Request '!E241,0)</f>
        <v>#REF!</v>
      </c>
      <c r="F312" s="601" t="e">
        <f>IF('Cumulative Budget Request '!#REF!='Split budget (E)'!$L$1,'Cumulative Budget Request '!F241,0)</f>
        <v>#REF!</v>
      </c>
      <c r="G312" s="601" t="e">
        <f>IF('Cumulative Budget Request '!#REF!='Split budget (E)'!$L$1,'Cumulative Budget Request '!#REF!,0)</f>
        <v>#REF!</v>
      </c>
      <c r="H312" s="601" t="e">
        <f>IF('Cumulative Budget Request '!#REF!='Split budget (E)'!$L$1,'Cumulative Budget Request '!#REF!,0)</f>
        <v>#REF!</v>
      </c>
      <c r="I312" s="601" t="e">
        <f>IF('Cumulative Budget Request '!#REF!='Split budget (E)'!$L$1,'Cumulative Budget Request '!#REF!,0)</f>
        <v>#REF!</v>
      </c>
      <c r="J312" s="444"/>
      <c r="K312" s="252"/>
      <c r="L312" s="247"/>
      <c r="M312" s="252"/>
      <c r="N312" s="252"/>
      <c r="O312" s="252"/>
      <c r="P312" s="252"/>
      <c r="Q312" s="252"/>
    </row>
    <row r="313" spans="1:20" ht="13.15">
      <c r="A313" s="111"/>
      <c r="B313" s="660" t="s">
        <v>68</v>
      </c>
      <c r="C313" s="660"/>
      <c r="D313" s="660"/>
      <c r="E313" s="442" t="e">
        <f t="shared" ref="E313:J313" si="85">SUM(E304:E311)</f>
        <v>#REF!</v>
      </c>
      <c r="F313" s="442" t="e">
        <f t="shared" si="85"/>
        <v>#REF!</v>
      </c>
      <c r="G313" s="442" t="e">
        <f t="shared" si="85"/>
        <v>#REF!</v>
      </c>
      <c r="H313" s="442" t="e">
        <f t="shared" si="85"/>
        <v>#REF!</v>
      </c>
      <c r="I313" s="442" t="e">
        <f t="shared" si="85"/>
        <v>#REF!</v>
      </c>
      <c r="J313" s="443" t="e">
        <f t="shared" si="85"/>
        <v>#REF!</v>
      </c>
      <c r="K313" s="252"/>
      <c r="L313" s="247"/>
      <c r="M313" s="254"/>
      <c r="N313" s="252"/>
      <c r="O313" s="252"/>
      <c r="P313" s="252"/>
      <c r="Q313" s="252"/>
    </row>
    <row r="314" spans="1:20">
      <c r="A314" s="8"/>
      <c r="B314" s="257"/>
      <c r="E314" s="268"/>
      <c r="F314" s="268"/>
      <c r="G314" s="268"/>
      <c r="H314" s="268"/>
      <c r="I314" s="274"/>
      <c r="J314" s="291"/>
      <c r="K314" s="253"/>
      <c r="L314" s="253"/>
    </row>
    <row r="315" spans="1:20" ht="12.75" customHeight="1">
      <c r="A315" s="288" t="s">
        <v>237</v>
      </c>
      <c r="G315" s="268"/>
      <c r="H315" s="268"/>
      <c r="I315" s="268"/>
      <c r="J315" s="281"/>
      <c r="K315" s="268"/>
      <c r="L315" s="268"/>
      <c r="M315" s="720" t="s">
        <v>144</v>
      </c>
      <c r="N315" s="720"/>
      <c r="O315" s="720"/>
      <c r="P315" s="720"/>
      <c r="Q315" s="720"/>
      <c r="R315" s="720"/>
      <c r="S315" s="720"/>
    </row>
    <row r="316" spans="1:20" ht="13.15">
      <c r="A316" s="546" t="s">
        <v>59</v>
      </c>
      <c r="B316" s="546" t="s">
        <v>60</v>
      </c>
      <c r="C316" s="546" t="s">
        <v>76</v>
      </c>
      <c r="G316" s="268"/>
      <c r="H316" s="268"/>
      <c r="I316" s="268"/>
      <c r="J316" s="281"/>
      <c r="K316" s="268"/>
      <c r="L316" s="268"/>
      <c r="M316" s="720"/>
      <c r="N316" s="720"/>
      <c r="O316" s="720"/>
      <c r="P316" s="720"/>
      <c r="Q316" s="720"/>
      <c r="R316" s="720"/>
      <c r="S316" s="720"/>
    </row>
    <row r="317" spans="1:20" ht="13.15">
      <c r="A317" s="437" t="e">
        <f>A118</f>
        <v>#REF!</v>
      </c>
      <c r="B317" s="280" t="e">
        <f>B118</f>
        <v>#REF!</v>
      </c>
      <c r="C317" s="423" t="e">
        <f>C118</f>
        <v>#REF!</v>
      </c>
      <c r="E317" s="249" t="e">
        <f>IF('Cumulative Budget Request '!#REF!='Split budget (E)'!$L$1,'Cumulative Budget Request '!E246,0)</f>
        <v>#REF!</v>
      </c>
      <c r="F317" s="249" t="e">
        <f>IF('Cumulative Budget Request '!#REF!='Split budget (E)'!$L$1,'Cumulative Budget Request '!F246,0)</f>
        <v>#REF!</v>
      </c>
      <c r="G317" s="249" t="e">
        <f>IF('Cumulative Budget Request '!#REF!='Split budget (E)'!$L$1,'Cumulative Budget Request '!#REF!,0)</f>
        <v>#REF!</v>
      </c>
      <c r="H317" s="249" t="e">
        <f>IF('Cumulative Budget Request '!#REF!='Split budget (E)'!$L$1,'Cumulative Budget Request '!#REF!,0)</f>
        <v>#REF!</v>
      </c>
      <c r="I317" s="249" t="e">
        <f>IF('Cumulative Budget Request '!#REF!='Split budget (E)'!$L$1,'Cumulative Budget Request '!#REF!,0)</f>
        <v>#REF!</v>
      </c>
      <c r="J317" s="440" t="e">
        <f>SUM(E317:I317)</f>
        <v>#REF!</v>
      </c>
      <c r="K317" s="268"/>
      <c r="L317" s="268"/>
      <c r="M317" s="510" t="s">
        <v>165</v>
      </c>
      <c r="N317" s="511"/>
      <c r="O317" s="511"/>
      <c r="P317" s="511"/>
      <c r="Q317" s="511"/>
      <c r="R317" s="511"/>
      <c r="S317" s="260"/>
      <c r="T317" s="259"/>
    </row>
    <row r="318" spans="1:20">
      <c r="A318" s="437" t="e">
        <f>A125</f>
        <v>#REF!</v>
      </c>
      <c r="B318" s="280" t="e">
        <f>B125</f>
        <v>#REF!</v>
      </c>
      <c r="C318" s="423" t="e">
        <f>C125</f>
        <v>#REF!</v>
      </c>
      <c r="E318" s="249" t="e">
        <f>IF('Cumulative Budget Request '!#REF!='Split budget (E)'!$L$1,'Cumulative Budget Request '!E247,0)</f>
        <v>#REF!</v>
      </c>
      <c r="F318" s="249" t="e">
        <f>IF('Cumulative Budget Request '!#REF!='Split budget (E)'!$L$1,'Cumulative Budget Request '!F247,0)</f>
        <v>#REF!</v>
      </c>
      <c r="G318" s="249" t="e">
        <f>IF('Cumulative Budget Request '!#REF!='Split budget (E)'!$L$1,'Cumulative Budget Request '!#REF!,0)</f>
        <v>#REF!</v>
      </c>
      <c r="H318" s="249" t="e">
        <f>IF('Cumulative Budget Request '!#REF!='Split budget (E)'!$L$1,'Cumulative Budget Request '!#REF!,0)</f>
        <v>#REF!</v>
      </c>
      <c r="I318" s="249" t="e">
        <f>IF('Cumulative Budget Request '!#REF!='Split budget (E)'!$L$1,'Cumulative Budget Request '!#REF!,0)</f>
        <v>#REF!</v>
      </c>
      <c r="J318" s="440" t="e">
        <f>SUM(E318:I318)</f>
        <v>#REF!</v>
      </c>
      <c r="K318" s="268"/>
      <c r="L318" s="268"/>
      <c r="M318" s="253"/>
      <c r="N318" s="253"/>
      <c r="O318" s="253"/>
      <c r="P318" s="253"/>
      <c r="Q318" s="253"/>
      <c r="R318" s="253"/>
      <c r="S318" s="259"/>
      <c r="T318" s="259"/>
    </row>
    <row r="319" spans="1:20">
      <c r="A319" s="437" t="e">
        <f>A132</f>
        <v>#REF!</v>
      </c>
      <c r="B319" s="280" t="e">
        <f>B132</f>
        <v>#REF!</v>
      </c>
      <c r="C319" s="423" t="e">
        <f>C132</f>
        <v>#REF!</v>
      </c>
      <c r="E319" s="249" t="e">
        <f>IF('Cumulative Budget Request '!#REF!='Split budget (E)'!$L$1,'Cumulative Budget Request '!E248,0)</f>
        <v>#REF!</v>
      </c>
      <c r="F319" s="249" t="e">
        <f>IF('Cumulative Budget Request '!#REF!='Split budget (E)'!$L$1,'Cumulative Budget Request '!F248,0)</f>
        <v>#REF!</v>
      </c>
      <c r="G319" s="249" t="e">
        <f>IF('Cumulative Budget Request '!#REF!='Split budget (E)'!$L$1,'Cumulative Budget Request '!#REF!,0)</f>
        <v>#REF!</v>
      </c>
      <c r="H319" s="249" t="e">
        <f>IF('Cumulative Budget Request '!#REF!='Split budget (E)'!$L$1,'Cumulative Budget Request '!#REF!,0)</f>
        <v>#REF!</v>
      </c>
      <c r="I319" s="249" t="e">
        <f>IF('Cumulative Budget Request '!#REF!='Split budget (E)'!$L$1,'Cumulative Budget Request '!#REF!,0)</f>
        <v>#REF!</v>
      </c>
      <c r="J319" s="440" t="e">
        <f>SUM(E319:I319)</f>
        <v>#REF!</v>
      </c>
      <c r="K319" s="268"/>
      <c r="L319" s="268"/>
      <c r="M319" s="253"/>
      <c r="N319" s="253"/>
      <c r="O319" s="253"/>
      <c r="P319" s="253"/>
      <c r="Q319" s="253"/>
      <c r="R319" s="253"/>
    </row>
    <row r="320" spans="1:20">
      <c r="A320" s="437" t="e">
        <f>A139</f>
        <v>#REF!</v>
      </c>
      <c r="B320" s="280" t="e">
        <f>B139</f>
        <v>#REF!</v>
      </c>
      <c r="C320" s="423" t="e">
        <f>C139</f>
        <v>#REF!</v>
      </c>
      <c r="E320" s="249" t="e">
        <f>IF('Cumulative Budget Request '!#REF!='Split budget (E)'!$L$1,'Cumulative Budget Request '!E249,0)</f>
        <v>#REF!</v>
      </c>
      <c r="F320" s="249" t="e">
        <f>IF('Cumulative Budget Request '!#REF!='Split budget (E)'!$L$1,'Cumulative Budget Request '!F249,0)</f>
        <v>#REF!</v>
      </c>
      <c r="G320" s="249" t="e">
        <f>IF('Cumulative Budget Request '!#REF!='Split budget (E)'!$L$1,'Cumulative Budget Request '!#REF!,0)</f>
        <v>#REF!</v>
      </c>
      <c r="H320" s="249" t="e">
        <f>IF('Cumulative Budget Request '!#REF!='Split budget (E)'!$L$1,'Cumulative Budget Request '!#REF!,0)</f>
        <v>#REF!</v>
      </c>
      <c r="I320" s="249" t="e">
        <f>IF('Cumulative Budget Request '!#REF!='Split budget (E)'!$L$1,'Cumulative Budget Request '!#REF!,0)</f>
        <v>#REF!</v>
      </c>
      <c r="J320" s="440" t="e">
        <f>SUM(E320:I320)</f>
        <v>#REF!</v>
      </c>
      <c r="K320" s="268"/>
      <c r="L320" s="268"/>
      <c r="M320" s="253"/>
      <c r="N320" s="253"/>
      <c r="O320" s="253"/>
      <c r="P320" s="253"/>
      <c r="Q320" s="253"/>
      <c r="R320" s="253"/>
    </row>
    <row r="321" spans="1:45" ht="12.75" customHeight="1">
      <c r="A321" s="437" t="e">
        <f>A146</f>
        <v>#REF!</v>
      </c>
      <c r="B321" s="424" t="e">
        <f>B146</f>
        <v>#REF!</v>
      </c>
      <c r="C321" s="423" t="e">
        <f>C146</f>
        <v>#REF!</v>
      </c>
      <c r="E321" s="249" t="e">
        <f>IF('Cumulative Budget Request '!#REF!='Split budget (E)'!$L$1,'Cumulative Budget Request '!E250,0)</f>
        <v>#REF!</v>
      </c>
      <c r="F321" s="249" t="e">
        <f>IF('Cumulative Budget Request '!#REF!='Split budget (E)'!$L$1,'Cumulative Budget Request '!F250,0)</f>
        <v>#REF!</v>
      </c>
      <c r="G321" s="249" t="e">
        <f>IF('Cumulative Budget Request '!#REF!='Split budget (E)'!$L$1,'Cumulative Budget Request '!#REF!,0)</f>
        <v>#REF!</v>
      </c>
      <c r="H321" s="249" t="e">
        <f>IF('Cumulative Budget Request '!#REF!='Split budget (E)'!$L$1,'Cumulative Budget Request '!#REF!,0)</f>
        <v>#REF!</v>
      </c>
      <c r="I321" s="249" t="e">
        <f>IF('Cumulative Budget Request '!#REF!='Split budget (E)'!$L$1,'Cumulative Budget Request '!#REF!,0)</f>
        <v>#REF!</v>
      </c>
      <c r="J321" s="441" t="e">
        <f>SUM(E321:I321)</f>
        <v>#REF!</v>
      </c>
      <c r="K321" s="253"/>
      <c r="L321" s="253"/>
    </row>
    <row r="322" spans="1:45" ht="12.75" customHeight="1">
      <c r="A322" s="349"/>
      <c r="B322" s="662" t="s">
        <v>238</v>
      </c>
      <c r="C322" s="662"/>
      <c r="D322" s="662"/>
      <c r="E322" s="442" t="e">
        <f t="shared" ref="E322:J322" si="86">SUM(E317:E321)</f>
        <v>#REF!</v>
      </c>
      <c r="F322" s="442" t="e">
        <f t="shared" si="86"/>
        <v>#REF!</v>
      </c>
      <c r="G322" s="442" t="e">
        <f t="shared" si="86"/>
        <v>#REF!</v>
      </c>
      <c r="H322" s="442" t="e">
        <f t="shared" si="86"/>
        <v>#REF!</v>
      </c>
      <c r="I322" s="442" t="e">
        <f t="shared" si="86"/>
        <v>#REF!</v>
      </c>
      <c r="J322" s="443" t="e">
        <f t="shared" si="86"/>
        <v>#REF!</v>
      </c>
      <c r="K322" s="253"/>
      <c r="L322" s="253"/>
    </row>
    <row r="323" spans="1:45">
      <c r="A323" s="147"/>
      <c r="B323" s="282"/>
      <c r="C323" s="259"/>
      <c r="D323" s="259"/>
      <c r="E323" s="274"/>
      <c r="F323" s="274"/>
      <c r="G323" s="274"/>
      <c r="H323" s="274"/>
      <c r="I323" s="274"/>
      <c r="J323" s="291"/>
      <c r="K323" s="253"/>
      <c r="L323" s="253"/>
      <c r="M323" s="254"/>
      <c r="N323" s="254"/>
      <c r="O323" s="254"/>
      <c r="P323" s="254"/>
    </row>
    <row r="324" spans="1:45" ht="3.75" customHeight="1">
      <c r="A324" s="259"/>
      <c r="B324" s="259"/>
      <c r="C324" s="259"/>
      <c r="D324" s="259"/>
      <c r="E324" s="293"/>
      <c r="F324" s="293"/>
      <c r="G324" s="293"/>
      <c r="H324" s="293"/>
      <c r="I324" s="293"/>
      <c r="J324" s="333"/>
      <c r="K324" s="254"/>
      <c r="L324" s="254"/>
      <c r="M324" s="253"/>
      <c r="N324" s="253"/>
      <c r="O324" s="253"/>
      <c r="P324" s="253"/>
    </row>
    <row r="325" spans="1:45" s="394" customFormat="1" ht="20.100000000000001" customHeight="1">
      <c r="A325" s="661" t="s">
        <v>11</v>
      </c>
      <c r="B325" s="661"/>
      <c r="C325" s="391"/>
      <c r="D325" s="551"/>
      <c r="E325" s="488" t="e">
        <f ca="1">(SUM(E178:E272)+E361)-(SUMIF($A178:$D272,"*Total Trip",E178:E272)+SUMIF($B178:$D272,"*Total Domestic Travel",E178:E272)+SUMIF($B178:$D272,"*Total Foreign Travel",E178:E272)+SUMIF($B178:$D272,"*Total Supplies",E178:E272)+SUMIF($B178:$D272,"Total Publications",E178:E272)+SUMIF($B178:$D272,"*Total Other Costs",E178:E272)+SUMIF($B178:$D272,"*Total Modular Budget Calculation",E178:E272)+SUMIF($D178:$D272,"*# Trips/Yr",E178:E272)+SUMIF($D178:$D272,"*# Persons/Trip",E178:E272)+SUMIF($D178:$D272,"*# Days Per Diem/Trip",E178:E272)+SUMIF($D178:$D272,"*# Days Lodging/Trip",E178:E272)+SUMIF($D178:$D272,"*TOTAL NUMBER PARTICIPANTS PER YEAR",E178:E272))</f>
        <v>#REF!</v>
      </c>
      <c r="F325" s="488" t="e">
        <f t="shared" ref="F325:I325" ca="1" si="87">(SUM(F178:F272)+F361)-(SUMIF($A178:$D272,"*Total Trip",F178:F272)+SUMIF($B178:$D272,"*Total Domestic Travel",F178:F272)+SUMIF($B178:$D272,"*Total Foreign Travel",F178:F272)+SUMIF($B178:$D272,"*Total Supplies",F178:F272)+SUMIF($B178:$D272,"Total Publications",F178:F272)+SUMIF($B178:$D272,"*Total Other Costs",F178:F272)+SUMIF($B178:$D272,"*Total Modular Budget Calculation",F178:F272)+SUMIF($D178:$D272,"*# Trips/Yr",F178:F272)+SUMIF($D178:$D272,"*# Persons/Trip",F178:F272)+SUMIF($D178:$D272,"*# Days Per Diem/Trip",F178:F272)+SUMIF($D178:$D272,"*# Days Lodging/Trip",F178:F272)+SUMIF($D178:$D272,"*TOTAL NUMBER PARTICIPANTS PER YEAR",F178:F272))</f>
        <v>#REF!</v>
      </c>
      <c r="G325" s="488" t="e">
        <f t="shared" ca="1" si="87"/>
        <v>#REF!</v>
      </c>
      <c r="H325" s="488" t="e">
        <f t="shared" ca="1" si="87"/>
        <v>#REF!</v>
      </c>
      <c r="I325" s="488" t="e">
        <f t="shared" ca="1" si="87"/>
        <v>#REF!</v>
      </c>
      <c r="J325" s="485" t="e">
        <f ca="1">SUM(E325:I325)</f>
        <v>#REF!</v>
      </c>
      <c r="K325" s="392"/>
      <c r="L325" s="392"/>
      <c r="M325" s="393"/>
      <c r="N325" s="393"/>
      <c r="O325" s="393"/>
      <c r="P325" s="393"/>
      <c r="Q325" s="393"/>
      <c r="R325" s="393"/>
      <c r="S325" s="393"/>
      <c r="W325" s="250"/>
      <c r="X325" s="250"/>
      <c r="Y325" s="250"/>
      <c r="Z325" s="250"/>
      <c r="AA325" s="250"/>
      <c r="AB325" s="250"/>
      <c r="AC325" s="250"/>
      <c r="AD325" s="250"/>
      <c r="AE325" s="250"/>
      <c r="AF325" s="250"/>
      <c r="AG325" s="250"/>
      <c r="AH325" s="250"/>
      <c r="AI325" s="250"/>
      <c r="AJ325" s="250"/>
      <c r="AK325" s="250"/>
      <c r="AL325" s="250"/>
      <c r="AM325" s="250"/>
      <c r="AN325" s="250"/>
      <c r="AO325" s="250"/>
      <c r="AP325" s="250"/>
      <c r="AQ325" s="250"/>
      <c r="AR325" s="250"/>
      <c r="AS325" s="250"/>
    </row>
    <row r="326" spans="1:45" s="282" customFormat="1" ht="3.75" customHeight="1">
      <c r="J326" s="293"/>
      <c r="K326" s="293"/>
      <c r="L326" s="293"/>
      <c r="M326" s="312"/>
      <c r="N326" s="312"/>
      <c r="O326" s="312"/>
      <c r="P326" s="312"/>
      <c r="Q326" s="312"/>
      <c r="R326" s="312"/>
      <c r="W326" s="250"/>
      <c r="X326" s="250"/>
      <c r="Y326" s="250"/>
      <c r="Z326" s="250"/>
      <c r="AA326" s="250"/>
      <c r="AB326" s="250"/>
      <c r="AC326" s="250"/>
      <c r="AD326" s="250"/>
      <c r="AE326" s="250"/>
      <c r="AF326" s="250"/>
      <c r="AG326" s="250"/>
      <c r="AH326" s="250"/>
      <c r="AI326" s="250"/>
      <c r="AJ326" s="250"/>
      <c r="AK326" s="250"/>
      <c r="AL326" s="250"/>
      <c r="AM326" s="250"/>
      <c r="AN326" s="250"/>
      <c r="AO326" s="250"/>
      <c r="AP326" s="250"/>
      <c r="AQ326" s="250"/>
      <c r="AR326" s="250"/>
      <c r="AS326" s="250"/>
    </row>
    <row r="327" spans="1:45" s="394" customFormat="1" ht="20.100000000000001" customHeight="1">
      <c r="A327" s="661" t="s">
        <v>12</v>
      </c>
      <c r="B327" s="661"/>
      <c r="C327" s="395"/>
      <c r="D327" s="396"/>
      <c r="E327" s="484" t="e">
        <f ca="1">SUM(E273:E325)-(SUMIF($B266:$D325,"*Total SubRecipient Costs",E266:E325)+SUMIF($B266:$D325,"*Total Capital Equipment",E266:E325)+SUMIF($B266:$D325,"Total Tuition &amp; Fees",E266:E325)+SUMIF($B266:$D325,"*Total Participant Support Costs",E266:E325))-E312-E361</f>
        <v>#REF!</v>
      </c>
      <c r="F327" s="484" t="e">
        <f t="shared" ref="F327:I327" ca="1" si="88">SUM(F273:F325)-(SUMIF($B266:$D325,"*Total SubRecipient Costs",F266:F325)+SUMIF($B266:$D325,"*Total Capital Equipment",F266:F325)+SUMIF($B266:$D325,"Total Tuition &amp; Fees",F266:F325)+SUMIF($B266:$D325,"*Total Participant Support Costs",F266:F325))-F312-F361</f>
        <v>#REF!</v>
      </c>
      <c r="G327" s="484" t="e">
        <f t="shared" ca="1" si="88"/>
        <v>#REF!</v>
      </c>
      <c r="H327" s="484" t="e">
        <f t="shared" ca="1" si="88"/>
        <v>#REF!</v>
      </c>
      <c r="I327" s="484" t="e">
        <f t="shared" ca="1" si="88"/>
        <v>#REF!</v>
      </c>
      <c r="J327" s="485" t="e">
        <f ca="1">SUM(E327:I327)</f>
        <v>#REF!</v>
      </c>
      <c r="K327" s="397"/>
      <c r="L327" s="397"/>
      <c r="M327" s="398"/>
      <c r="N327" s="398"/>
      <c r="O327" s="398"/>
      <c r="P327" s="398"/>
      <c r="Q327" s="393"/>
      <c r="R327" s="393"/>
      <c r="S327" s="393"/>
      <c r="AA327" s="250"/>
      <c r="AB327" s="250"/>
      <c r="AC327" s="250"/>
      <c r="AD327" s="250"/>
      <c r="AE327" s="250"/>
      <c r="AF327" s="250"/>
      <c r="AG327" s="250"/>
      <c r="AH327" s="250"/>
    </row>
    <row r="328" spans="1:45" ht="3.75" customHeight="1">
      <c r="A328" s="259"/>
      <c r="B328" s="259"/>
      <c r="C328" s="259"/>
      <c r="D328" s="259"/>
      <c r="E328" s="259"/>
      <c r="F328" s="270"/>
      <c r="G328" s="387"/>
      <c r="H328" s="387"/>
      <c r="I328" s="387"/>
      <c r="J328" s="375"/>
      <c r="K328" s="276"/>
      <c r="L328" s="267"/>
      <c r="Q328" s="253"/>
      <c r="R328" s="253"/>
      <c r="W328" s="282"/>
      <c r="X328" s="282"/>
      <c r="Y328" s="282"/>
      <c r="Z328" s="282"/>
      <c r="AI328" s="282"/>
      <c r="AJ328" s="282"/>
      <c r="AK328" s="282"/>
      <c r="AL328" s="282"/>
      <c r="AM328" s="282"/>
      <c r="AN328" s="282"/>
      <c r="AO328" s="282"/>
      <c r="AP328" s="282"/>
      <c r="AQ328" s="282"/>
      <c r="AR328" s="282"/>
      <c r="AS328" s="282"/>
    </row>
    <row r="329" spans="1:45" ht="13.15">
      <c r="A329" s="258" t="s">
        <v>5</v>
      </c>
      <c r="B329" s="259"/>
      <c r="C329" s="555"/>
      <c r="D329" s="555" t="s">
        <v>141</v>
      </c>
      <c r="E329" s="606" t="e">
        <f>M331</f>
        <v>#REF!</v>
      </c>
      <c r="F329" s="606" t="e">
        <f>M333</f>
        <v>#REF!</v>
      </c>
      <c r="G329" s="606" t="e">
        <f>M334</f>
        <v>#REF!</v>
      </c>
      <c r="H329" s="606" t="e">
        <f>M335</f>
        <v>#REF!</v>
      </c>
      <c r="I329" s="606" t="e">
        <f>M336</f>
        <v>#REF!</v>
      </c>
      <c r="J329" s="291"/>
      <c r="K329" s="267"/>
      <c r="L329" s="267"/>
      <c r="W329" s="394"/>
      <c r="X329" s="394"/>
      <c r="Y329" s="394"/>
      <c r="Z329" s="394"/>
      <c r="AI329" s="394"/>
      <c r="AJ329" s="394"/>
      <c r="AK329" s="394"/>
      <c r="AL329" s="394"/>
      <c r="AM329" s="394"/>
      <c r="AN329" s="394"/>
      <c r="AO329" s="394"/>
      <c r="AP329" s="394"/>
      <c r="AQ329" s="394"/>
      <c r="AR329" s="394"/>
      <c r="AS329" s="394"/>
    </row>
    <row r="330" spans="1:45" ht="13.5" thickBot="1">
      <c r="A330" s="258"/>
      <c r="B330" s="259"/>
      <c r="C330" s="604"/>
      <c r="D330" s="604" t="s">
        <v>69</v>
      </c>
      <c r="E330" s="606" t="e">
        <f>O331</f>
        <v>#REF!</v>
      </c>
      <c r="F330" s="606" t="e">
        <f>O333</f>
        <v>#REF!</v>
      </c>
      <c r="G330" s="606" t="e">
        <f>O334</f>
        <v>#REF!</v>
      </c>
      <c r="H330" s="606" t="e">
        <f>O335</f>
        <v>#REF!</v>
      </c>
      <c r="I330" s="606" t="e">
        <f>O336</f>
        <v>#REF!</v>
      </c>
      <c r="J330" s="291"/>
      <c r="K330" s="267"/>
      <c r="L330" s="267"/>
      <c r="W330" s="394"/>
      <c r="X330" s="394"/>
      <c r="Y330" s="394"/>
      <c r="Z330" s="394"/>
      <c r="AI330" s="394"/>
      <c r="AJ330" s="394"/>
      <c r="AK330" s="394"/>
      <c r="AL330" s="394"/>
      <c r="AM330" s="394"/>
      <c r="AN330" s="394"/>
      <c r="AO330" s="394"/>
      <c r="AP330" s="394"/>
      <c r="AQ330" s="394"/>
      <c r="AR330" s="394"/>
      <c r="AS330" s="394"/>
    </row>
    <row r="331" spans="1:45" ht="15" customHeight="1" thickBot="1">
      <c r="A331" s="275"/>
      <c r="B331" s="259"/>
      <c r="C331" s="388"/>
      <c r="D331" s="389"/>
      <c r="E331" s="486" t="e">
        <f>IF(O331="MTDC",ROUND(E325*M331,0),IF(O331="TDC",ROUND(E327*M331,0),"ERROR"))</f>
        <v>#REF!</v>
      </c>
      <c r="F331" s="486" t="e">
        <f>IF(O333="MTDC",ROUND(F325*M333,0),IF(O333="TDC",ROUND(F327*M333,0),"ERROR"))</f>
        <v>#REF!</v>
      </c>
      <c r="G331" s="486" t="e">
        <f>IF(O334="MTDC",ROUND(G325*M334,0),IF(O334="TDC",ROUND(G327*M334,0),"ERROR"))</f>
        <v>#REF!</v>
      </c>
      <c r="H331" s="486" t="e">
        <f>IF(O335="MTDC",ROUND(H325*M335,0),IF(O335="TDC",ROUND(H327*M335,0),"ERROR"))</f>
        <v>#REF!</v>
      </c>
      <c r="I331" s="486" t="e">
        <f>IF(O336="MTDC",ROUND(I325*M336,0),IF(O336="TDC",ROUND(I327*M336,0),"ERROR"))</f>
        <v>#REF!</v>
      </c>
      <c r="J331" s="487" t="e">
        <f>SUM(E331:I331)</f>
        <v>#REF!</v>
      </c>
      <c r="K331" s="253"/>
      <c r="L331" s="253"/>
      <c r="M331" s="402" t="e">
        <f>'Cumulative Budget Request '!#REF!</f>
        <v>#REF!</v>
      </c>
      <c r="N331" s="557" t="s">
        <v>37</v>
      </c>
      <c r="O331" s="403" t="e">
        <f>'Cumulative Budget Request '!#REF!</f>
        <v>#REF!</v>
      </c>
      <c r="P331" s="605" t="s">
        <v>30</v>
      </c>
      <c r="R331" s="259"/>
      <c r="S331" s="259"/>
      <c r="T331" s="259"/>
      <c r="U331" s="259"/>
      <c r="V331" s="259"/>
    </row>
    <row r="332" spans="1:45" ht="3.75" customHeight="1" thickBot="1">
      <c r="A332" s="259"/>
      <c r="B332" s="259"/>
      <c r="C332" s="259"/>
      <c r="D332" s="259"/>
      <c r="E332" s="259"/>
      <c r="F332" s="259"/>
      <c r="G332" s="259"/>
      <c r="H332" s="259"/>
      <c r="I332" s="259"/>
      <c r="J332" s="333"/>
      <c r="K332" s="277"/>
      <c r="L332" s="277"/>
      <c r="M332" s="313"/>
      <c r="N332" s="253"/>
      <c r="O332" s="253"/>
      <c r="P332" s="253"/>
      <c r="Q332" s="253"/>
      <c r="R332" s="253"/>
    </row>
    <row r="333" spans="1:45" s="401" customFormat="1" ht="20.100000000000001" customHeight="1" thickBot="1">
      <c r="A333" s="391" t="s">
        <v>174</v>
      </c>
      <c r="B333" s="399"/>
      <c r="C333" s="399"/>
      <c r="D333" s="399"/>
      <c r="E333" s="484" t="e">
        <f ca="1">SUM(E327,E331)</f>
        <v>#REF!</v>
      </c>
      <c r="F333" s="484" t="e">
        <f t="shared" ref="F333:I333" ca="1" si="89">SUM(F327,F331)</f>
        <v>#REF!</v>
      </c>
      <c r="G333" s="484" t="e">
        <f t="shared" ca="1" si="89"/>
        <v>#REF!</v>
      </c>
      <c r="H333" s="484" t="e">
        <f t="shared" ca="1" si="89"/>
        <v>#REF!</v>
      </c>
      <c r="I333" s="484" t="e">
        <f t="shared" ca="1" si="89"/>
        <v>#REF!</v>
      </c>
      <c r="J333" s="485" t="e">
        <f ca="1">SUM(E333:I333)</f>
        <v>#REF!</v>
      </c>
      <c r="K333" s="400"/>
      <c r="L333" s="400"/>
      <c r="M333" s="402" t="e">
        <f>'Cumulative Budget Request '!#REF!</f>
        <v>#REF!</v>
      </c>
      <c r="N333" s="605" t="s">
        <v>37</v>
      </c>
      <c r="O333" s="403" t="e">
        <f>'Cumulative Budget Request '!#REF!</f>
        <v>#REF!</v>
      </c>
      <c r="P333" s="607" t="s">
        <v>31</v>
      </c>
      <c r="W333" s="259"/>
      <c r="X333" s="250"/>
      <c r="Y333" s="250"/>
      <c r="Z333" s="250"/>
      <c r="AA333" s="250"/>
      <c r="AB333" s="250"/>
      <c r="AC333" s="250"/>
      <c r="AD333" s="250"/>
      <c r="AE333" s="250"/>
      <c r="AF333" s="250"/>
      <c r="AG333" s="250"/>
      <c r="AH333" s="250"/>
      <c r="AI333" s="250"/>
      <c r="AJ333" s="250"/>
      <c r="AK333" s="250"/>
      <c r="AL333" s="250"/>
      <c r="AM333" s="250"/>
      <c r="AN333" s="250"/>
      <c r="AO333" s="250"/>
      <c r="AP333" s="250"/>
      <c r="AQ333" s="250"/>
      <c r="AR333" s="250"/>
      <c r="AS333" s="250"/>
    </row>
    <row r="334" spans="1:45" ht="13.5" thickBot="1">
      <c r="A334" s="390"/>
      <c r="B334" s="259"/>
      <c r="C334" s="259"/>
      <c r="D334" s="259"/>
      <c r="E334" s="259"/>
      <c r="F334" s="270"/>
      <c r="G334" s="259"/>
      <c r="H334" s="259"/>
      <c r="I334" s="259"/>
      <c r="J334" s="259"/>
      <c r="M334" s="402" t="e">
        <f>'Cumulative Budget Request '!#REF!</f>
        <v>#REF!</v>
      </c>
      <c r="N334" s="605" t="s">
        <v>37</v>
      </c>
      <c r="O334" s="403" t="e">
        <f>'Cumulative Budget Request '!#REF!</f>
        <v>#REF!</v>
      </c>
      <c r="P334" s="605" t="s">
        <v>32</v>
      </c>
    </row>
    <row r="335" spans="1:45" ht="13.5" thickBot="1">
      <c r="A335" s="390"/>
      <c r="B335" s="259"/>
      <c r="C335" s="259"/>
      <c r="D335" s="259"/>
      <c r="E335" s="259"/>
      <c r="F335" s="270"/>
      <c r="G335" s="259"/>
      <c r="H335" s="259"/>
      <c r="I335" s="259"/>
      <c r="J335" s="259"/>
      <c r="M335" s="402" t="e">
        <f>'Cumulative Budget Request '!#REF!</f>
        <v>#REF!</v>
      </c>
      <c r="N335" s="605" t="s">
        <v>37</v>
      </c>
      <c r="O335" s="403" t="e">
        <f>'Cumulative Budget Request '!#REF!</f>
        <v>#REF!</v>
      </c>
      <c r="P335" s="605" t="s">
        <v>33</v>
      </c>
    </row>
    <row r="336" spans="1:45" ht="13.5" thickBot="1">
      <c r="A336" s="259"/>
      <c r="B336" s="259"/>
      <c r="C336" s="259"/>
      <c r="D336" s="259"/>
      <c r="E336" s="387"/>
      <c r="F336" s="330"/>
      <c r="G336" s="387"/>
      <c r="H336" s="387"/>
      <c r="I336" s="387"/>
      <c r="J336" s="387"/>
      <c r="M336" s="402" t="e">
        <f>'Cumulative Budget Request '!#REF!</f>
        <v>#REF!</v>
      </c>
      <c r="N336" s="605" t="s">
        <v>37</v>
      </c>
      <c r="O336" s="403" t="e">
        <f>'Cumulative Budget Request '!#REF!</f>
        <v>#REF!</v>
      </c>
      <c r="P336" s="605" t="s">
        <v>34</v>
      </c>
    </row>
    <row r="337" spans="1:48" ht="15">
      <c r="A337" s="721" t="s">
        <v>150</v>
      </c>
      <c r="B337" s="721"/>
      <c r="C337" s="721"/>
      <c r="D337" s="721"/>
      <c r="E337" s="721"/>
      <c r="F337" s="721"/>
      <c r="G337" s="721"/>
      <c r="H337" s="721"/>
      <c r="I337" s="721"/>
      <c r="J337" s="721"/>
      <c r="L337" s="270"/>
    </row>
    <row r="338" spans="1:48" ht="15" customHeight="1" thickBot="1">
      <c r="B338" s="722" t="s">
        <v>156</v>
      </c>
      <c r="C338" s="722"/>
      <c r="D338" s="722"/>
      <c r="E338" s="722"/>
      <c r="F338" s="722"/>
      <c r="G338" s="722"/>
      <c r="H338" s="722"/>
      <c r="I338" s="722"/>
      <c r="J338" s="722"/>
      <c r="K338" s="507"/>
      <c r="L338" s="248"/>
      <c r="M338" s="507"/>
      <c r="N338" s="507"/>
      <c r="O338" s="507"/>
      <c r="P338" s="507"/>
      <c r="Q338" s="507"/>
      <c r="R338" s="507"/>
      <c r="S338" s="507"/>
      <c r="T338" s="507"/>
      <c r="U338" s="507"/>
      <c r="V338" s="259"/>
      <c r="W338" s="259"/>
      <c r="X338" s="259"/>
      <c r="Y338" s="259"/>
      <c r="Z338" s="259"/>
    </row>
    <row r="339" spans="1:48" ht="15">
      <c r="B339" s="709" t="s">
        <v>132</v>
      </c>
      <c r="C339" s="710"/>
      <c r="D339" s="710"/>
      <c r="E339" s="710"/>
      <c r="F339" s="710"/>
      <c r="G339" s="710"/>
      <c r="H339" s="710"/>
      <c r="I339" s="710"/>
      <c r="J339" s="711"/>
      <c r="M339" s="372" t="s">
        <v>134</v>
      </c>
      <c r="N339" s="373"/>
      <c r="O339" s="373"/>
      <c r="P339" s="373"/>
      <c r="Q339" s="373"/>
      <c r="R339" s="374"/>
      <c r="S339" s="374"/>
      <c r="T339" s="374"/>
      <c r="W339" s="545"/>
      <c r="Z339" s="347"/>
      <c r="AI339" s="347"/>
      <c r="AJ339" s="347"/>
      <c r="AK339" s="347"/>
      <c r="AL339" s="347"/>
      <c r="AM339" s="347"/>
      <c r="AN339" s="347"/>
      <c r="AO339" s="347"/>
      <c r="AP339" s="347"/>
      <c r="AQ339" s="347"/>
      <c r="AR339" s="347"/>
      <c r="AS339" s="347"/>
      <c r="AT339" s="347"/>
      <c r="AU339" s="347"/>
      <c r="AV339" s="347"/>
    </row>
    <row r="340" spans="1:48" ht="13.15">
      <c r="B340" s="718" t="s">
        <v>131</v>
      </c>
      <c r="C340" s="719"/>
      <c r="D340" s="719"/>
      <c r="E340" s="505" t="s">
        <v>30</v>
      </c>
      <c r="F340" s="505" t="s">
        <v>31</v>
      </c>
      <c r="G340" s="544" t="s">
        <v>32</v>
      </c>
      <c r="H340" s="544" t="s">
        <v>33</v>
      </c>
      <c r="I340" s="544" t="s">
        <v>34</v>
      </c>
      <c r="J340" s="506" t="s">
        <v>1</v>
      </c>
      <c r="W340" s="255"/>
    </row>
    <row r="341" spans="1:48" ht="13.15">
      <c r="B341" s="712" t="e">
        <f>IF('Cumulative Budget Request '!#REF!='Split budget (E)'!$L$1,'Cumulative Budget Request '!#REF!,0)</f>
        <v>#REF!</v>
      </c>
      <c r="C341" s="713"/>
      <c r="D341" s="713"/>
      <c r="E341" s="515" t="e">
        <f>IF('Cumulative Budget Request '!#REF!='Split budget (E)'!$L$1,'Cumulative Budget Request '!#REF!,0)</f>
        <v>#REF!</v>
      </c>
      <c r="F341" s="515" t="e">
        <f>IF('Cumulative Budget Request '!#REF!='Split budget (E)'!$L$1,'Cumulative Budget Request '!#REF!,0)</f>
        <v>#REF!</v>
      </c>
      <c r="G341" s="515" t="e">
        <f>IF('Cumulative Budget Request '!#REF!='Split budget (E)'!$L$1,'Cumulative Budget Request '!#REF!,0)</f>
        <v>#REF!</v>
      </c>
      <c r="H341" s="515" t="e">
        <f>IF('Cumulative Budget Request '!#REF!='Split budget (E)'!$L$1,'Cumulative Budget Request '!#REF!,0)</f>
        <v>#REF!</v>
      </c>
      <c r="I341" s="515" t="e">
        <f>IF('Cumulative Budget Request '!#REF!='Split budget (E)'!$L$1,'Cumulative Budget Request '!#REF!,0)</f>
        <v>#REF!</v>
      </c>
      <c r="J341" s="574" t="e">
        <f>SUM(E341:I341)</f>
        <v>#REF!</v>
      </c>
      <c r="W341" s="508"/>
    </row>
    <row r="342" spans="1:48" ht="13.15">
      <c r="B342" s="707" t="e">
        <f>IF('Cumulative Budget Request '!#REF!='Split budget (E)'!$L$1,'Cumulative Budget Request '!#REF!,0)</f>
        <v>#REF!</v>
      </c>
      <c r="C342" s="708"/>
      <c r="D342" s="708"/>
      <c r="E342" s="515" t="e">
        <f>IF('Cumulative Budget Request '!#REF!='Split budget (E)'!$L$1,'Cumulative Budget Request '!#REF!,0)</f>
        <v>#REF!</v>
      </c>
      <c r="F342" s="515" t="e">
        <f>IF('Cumulative Budget Request '!#REF!='Split budget (E)'!$L$1,'Cumulative Budget Request '!#REF!,0)</f>
        <v>#REF!</v>
      </c>
      <c r="G342" s="515" t="e">
        <f>IF('Cumulative Budget Request '!#REF!='Split budget (E)'!$L$1,'Cumulative Budget Request '!#REF!,0)</f>
        <v>#REF!</v>
      </c>
      <c r="H342" s="515" t="e">
        <f>IF('Cumulative Budget Request '!#REF!='Split budget (E)'!$L$1,'Cumulative Budget Request '!#REF!,0)</f>
        <v>#REF!</v>
      </c>
      <c r="I342" s="515" t="e">
        <f>IF('Cumulative Budget Request '!#REF!='Split budget (E)'!$L$1,'Cumulative Budget Request '!#REF!,0)</f>
        <v>#REF!</v>
      </c>
      <c r="J342" s="574" t="e">
        <f t="shared" ref="J342:J360" si="90">SUM(E342:I342)</f>
        <v>#REF!</v>
      </c>
      <c r="W342" s="508"/>
    </row>
    <row r="343" spans="1:48" ht="13.15">
      <c r="B343" s="707" t="e">
        <f>IF('Cumulative Budget Request '!#REF!='Split budget (E)'!$L$1,'Cumulative Budget Request '!#REF!,0)</f>
        <v>#REF!</v>
      </c>
      <c r="C343" s="708"/>
      <c r="D343" s="708"/>
      <c r="E343" s="515" t="e">
        <f>IF('Cumulative Budget Request '!#REF!='Split budget (E)'!$L$1,'Cumulative Budget Request '!#REF!,0)</f>
        <v>#REF!</v>
      </c>
      <c r="F343" s="515" t="e">
        <f>IF('Cumulative Budget Request '!#REF!='Split budget (E)'!$L$1,'Cumulative Budget Request '!#REF!,0)</f>
        <v>#REF!</v>
      </c>
      <c r="G343" s="515" t="e">
        <f>IF('Cumulative Budget Request '!#REF!='Split budget (E)'!$L$1,'Cumulative Budget Request '!#REF!,0)</f>
        <v>#REF!</v>
      </c>
      <c r="H343" s="515" t="e">
        <f>IF('Cumulative Budget Request '!#REF!='Split budget (E)'!$L$1,'Cumulative Budget Request '!#REF!,0)</f>
        <v>#REF!</v>
      </c>
      <c r="I343" s="515" t="e">
        <f>IF('Cumulative Budget Request '!#REF!='Split budget (E)'!$L$1,'Cumulative Budget Request '!#REF!,0)</f>
        <v>#REF!</v>
      </c>
      <c r="J343" s="574" t="e">
        <f t="shared" si="90"/>
        <v>#REF!</v>
      </c>
      <c r="W343" s="508"/>
    </row>
    <row r="344" spans="1:48" ht="13.15" hidden="1">
      <c r="B344" s="707" t="e">
        <f>IF('Cumulative Budget Request '!#REF!='Split budget (E)'!$L$1,'Cumulative Budget Request '!#REF!,0)</f>
        <v>#REF!</v>
      </c>
      <c r="C344" s="708"/>
      <c r="D344" s="708"/>
      <c r="E344" s="515" t="e">
        <f>IF('Cumulative Budget Request '!#REF!='Split budget (E)'!$L$1,'Cumulative Budget Request '!#REF!,0)</f>
        <v>#REF!</v>
      </c>
      <c r="F344" s="515" t="e">
        <f>IF('Cumulative Budget Request '!#REF!='Split budget (E)'!$L$1,'Cumulative Budget Request '!#REF!,0)</f>
        <v>#REF!</v>
      </c>
      <c r="G344" s="515" t="e">
        <f>IF('Cumulative Budget Request '!#REF!='Split budget (E)'!$L$1,'Cumulative Budget Request '!#REF!,0)</f>
        <v>#REF!</v>
      </c>
      <c r="H344" s="515" t="e">
        <f>IF('Cumulative Budget Request '!#REF!='Split budget (E)'!$L$1,'Cumulative Budget Request '!#REF!,0)</f>
        <v>#REF!</v>
      </c>
      <c r="I344" s="515" t="e">
        <f>IF('Cumulative Budget Request '!#REF!='Split budget (E)'!$L$1,'Cumulative Budget Request '!#REF!,0)</f>
        <v>#REF!</v>
      </c>
      <c r="J344" s="574" t="e">
        <f t="shared" si="90"/>
        <v>#REF!</v>
      </c>
      <c r="W344" s="508"/>
    </row>
    <row r="345" spans="1:48" ht="13.15" hidden="1">
      <c r="B345" s="707" t="e">
        <f>IF('Cumulative Budget Request '!#REF!='Split budget (E)'!$L$1,'Cumulative Budget Request '!#REF!,0)</f>
        <v>#REF!</v>
      </c>
      <c r="C345" s="708"/>
      <c r="D345" s="708"/>
      <c r="E345" s="515" t="e">
        <f>IF('Cumulative Budget Request '!#REF!='Split budget (E)'!$L$1,'Cumulative Budget Request '!#REF!,0)</f>
        <v>#REF!</v>
      </c>
      <c r="F345" s="515" t="e">
        <f>IF('Cumulative Budget Request '!#REF!='Split budget (E)'!$L$1,'Cumulative Budget Request '!#REF!,0)</f>
        <v>#REF!</v>
      </c>
      <c r="G345" s="515" t="e">
        <f>IF('Cumulative Budget Request '!#REF!='Split budget (E)'!$L$1,'Cumulative Budget Request '!#REF!,0)</f>
        <v>#REF!</v>
      </c>
      <c r="H345" s="515" t="e">
        <f>IF('Cumulative Budget Request '!#REF!='Split budget (E)'!$L$1,'Cumulative Budget Request '!#REF!,0)</f>
        <v>#REF!</v>
      </c>
      <c r="I345" s="515" t="e">
        <f>IF('Cumulative Budget Request '!#REF!='Split budget (E)'!$L$1,'Cumulative Budget Request '!#REF!,0)</f>
        <v>#REF!</v>
      </c>
      <c r="J345" s="574" t="e">
        <f t="shared" si="90"/>
        <v>#REF!</v>
      </c>
      <c r="W345" s="508"/>
    </row>
    <row r="346" spans="1:48" ht="13.15" hidden="1">
      <c r="B346" s="707" t="e">
        <f>IF('Cumulative Budget Request '!#REF!='Split budget (E)'!$L$1,'Cumulative Budget Request '!#REF!,0)</f>
        <v>#REF!</v>
      </c>
      <c r="C346" s="708"/>
      <c r="D346" s="708"/>
      <c r="E346" s="515" t="e">
        <f>IF('Cumulative Budget Request '!#REF!='Split budget (E)'!$L$1,'Cumulative Budget Request '!#REF!,0)</f>
        <v>#REF!</v>
      </c>
      <c r="F346" s="515" t="e">
        <f>IF('Cumulative Budget Request '!#REF!='Split budget (E)'!$L$1,'Cumulative Budget Request '!#REF!,0)</f>
        <v>#REF!</v>
      </c>
      <c r="G346" s="515" t="e">
        <f>IF('Cumulative Budget Request '!#REF!='Split budget (E)'!$L$1,'Cumulative Budget Request '!#REF!,0)</f>
        <v>#REF!</v>
      </c>
      <c r="H346" s="515" t="e">
        <f>IF('Cumulative Budget Request '!#REF!='Split budget (E)'!$L$1,'Cumulative Budget Request '!#REF!,0)</f>
        <v>#REF!</v>
      </c>
      <c r="I346" s="515" t="e">
        <f>IF('Cumulative Budget Request '!#REF!='Split budget (E)'!$L$1,'Cumulative Budget Request '!#REF!,0)</f>
        <v>#REF!</v>
      </c>
      <c r="J346" s="574" t="e">
        <f t="shared" si="90"/>
        <v>#REF!</v>
      </c>
      <c r="W346" s="508"/>
    </row>
    <row r="347" spans="1:48" ht="13.15" hidden="1">
      <c r="B347" s="707" t="e">
        <f>IF('Cumulative Budget Request '!#REF!='Split budget (E)'!$L$1,'Cumulative Budget Request '!#REF!,0)</f>
        <v>#REF!</v>
      </c>
      <c r="C347" s="708"/>
      <c r="D347" s="708"/>
      <c r="E347" s="515" t="e">
        <f>IF('Cumulative Budget Request '!#REF!='Split budget (E)'!$L$1,'Cumulative Budget Request '!#REF!,0)</f>
        <v>#REF!</v>
      </c>
      <c r="F347" s="515" t="e">
        <f>IF('Cumulative Budget Request '!#REF!='Split budget (E)'!$L$1,'Cumulative Budget Request '!#REF!,0)</f>
        <v>#REF!</v>
      </c>
      <c r="G347" s="515" t="e">
        <f>IF('Cumulative Budget Request '!#REF!='Split budget (E)'!$L$1,'Cumulative Budget Request '!#REF!,0)</f>
        <v>#REF!</v>
      </c>
      <c r="H347" s="515" t="e">
        <f>IF('Cumulative Budget Request '!#REF!='Split budget (E)'!$L$1,'Cumulative Budget Request '!#REF!,0)</f>
        <v>#REF!</v>
      </c>
      <c r="I347" s="515" t="e">
        <f>IF('Cumulative Budget Request '!#REF!='Split budget (E)'!$L$1,'Cumulative Budget Request '!#REF!,0)</f>
        <v>#REF!</v>
      </c>
      <c r="J347" s="574" t="e">
        <f t="shared" si="90"/>
        <v>#REF!</v>
      </c>
      <c r="W347" s="508"/>
    </row>
    <row r="348" spans="1:48" ht="13.15" hidden="1">
      <c r="B348" s="707" t="e">
        <f>IF('Cumulative Budget Request '!#REF!='Split budget (E)'!$L$1,'Cumulative Budget Request '!#REF!,0)</f>
        <v>#REF!</v>
      </c>
      <c r="C348" s="708"/>
      <c r="D348" s="708"/>
      <c r="E348" s="515" t="e">
        <f>IF('Cumulative Budget Request '!#REF!='Split budget (E)'!$L$1,'Cumulative Budget Request '!#REF!,0)</f>
        <v>#REF!</v>
      </c>
      <c r="F348" s="515" t="e">
        <f>IF('Cumulative Budget Request '!#REF!='Split budget (E)'!$L$1,'Cumulative Budget Request '!#REF!,0)</f>
        <v>#REF!</v>
      </c>
      <c r="G348" s="515" t="e">
        <f>IF('Cumulative Budget Request '!#REF!='Split budget (E)'!$L$1,'Cumulative Budget Request '!#REF!,0)</f>
        <v>#REF!</v>
      </c>
      <c r="H348" s="515" t="e">
        <f>IF('Cumulative Budget Request '!#REF!='Split budget (E)'!$L$1,'Cumulative Budget Request '!#REF!,0)</f>
        <v>#REF!</v>
      </c>
      <c r="I348" s="515" t="e">
        <f>IF('Cumulative Budget Request '!#REF!='Split budget (E)'!$L$1,'Cumulative Budget Request '!#REF!,0)</f>
        <v>#REF!</v>
      </c>
      <c r="J348" s="574" t="e">
        <f t="shared" si="90"/>
        <v>#REF!</v>
      </c>
      <c r="W348" s="508"/>
    </row>
    <row r="349" spans="1:48" ht="13.15" hidden="1">
      <c r="B349" s="707" t="e">
        <f>IF('Cumulative Budget Request '!#REF!='Split budget (E)'!$L$1,'Cumulative Budget Request '!#REF!,0)</f>
        <v>#REF!</v>
      </c>
      <c r="C349" s="708"/>
      <c r="D349" s="708"/>
      <c r="E349" s="515" t="e">
        <f>IF('Cumulative Budget Request '!#REF!='Split budget (E)'!$L$1,'Cumulative Budget Request '!#REF!,0)</f>
        <v>#REF!</v>
      </c>
      <c r="F349" s="515" t="e">
        <f>IF('Cumulative Budget Request '!#REF!='Split budget (E)'!$L$1,'Cumulative Budget Request '!#REF!,0)</f>
        <v>#REF!</v>
      </c>
      <c r="G349" s="515" t="e">
        <f>IF('Cumulative Budget Request '!#REF!='Split budget (E)'!$L$1,'Cumulative Budget Request '!#REF!,0)</f>
        <v>#REF!</v>
      </c>
      <c r="H349" s="515" t="e">
        <f>IF('Cumulative Budget Request '!#REF!='Split budget (E)'!$L$1,'Cumulative Budget Request '!#REF!,0)</f>
        <v>#REF!</v>
      </c>
      <c r="I349" s="515" t="e">
        <f>IF('Cumulative Budget Request '!#REF!='Split budget (E)'!$L$1,'Cumulative Budget Request '!#REF!,0)</f>
        <v>#REF!</v>
      </c>
      <c r="J349" s="574" t="e">
        <f t="shared" si="90"/>
        <v>#REF!</v>
      </c>
      <c r="W349" s="508"/>
    </row>
    <row r="350" spans="1:48" ht="13.15" hidden="1">
      <c r="B350" s="707" t="e">
        <f>IF('Cumulative Budget Request '!#REF!='Split budget (E)'!$L$1,'Cumulative Budget Request '!#REF!,0)</f>
        <v>#REF!</v>
      </c>
      <c r="C350" s="708"/>
      <c r="D350" s="708"/>
      <c r="E350" s="515" t="e">
        <f>IF('Cumulative Budget Request '!#REF!='Split budget (E)'!$L$1,'Cumulative Budget Request '!#REF!,0)</f>
        <v>#REF!</v>
      </c>
      <c r="F350" s="515" t="e">
        <f>IF('Cumulative Budget Request '!#REF!='Split budget (E)'!$L$1,'Cumulative Budget Request '!#REF!,0)</f>
        <v>#REF!</v>
      </c>
      <c r="G350" s="515" t="e">
        <f>IF('Cumulative Budget Request '!#REF!='Split budget (E)'!$L$1,'Cumulative Budget Request '!#REF!,0)</f>
        <v>#REF!</v>
      </c>
      <c r="H350" s="515" t="e">
        <f>IF('Cumulative Budget Request '!#REF!='Split budget (E)'!$L$1,'Cumulative Budget Request '!#REF!,0)</f>
        <v>#REF!</v>
      </c>
      <c r="I350" s="515" t="e">
        <f>IF('Cumulative Budget Request '!#REF!='Split budget (E)'!$L$1,'Cumulative Budget Request '!#REF!,0)</f>
        <v>#REF!</v>
      </c>
      <c r="J350" s="574" t="e">
        <f t="shared" si="90"/>
        <v>#REF!</v>
      </c>
      <c r="W350" s="508"/>
    </row>
    <row r="351" spans="1:48" ht="13.15" hidden="1">
      <c r="B351" s="707" t="e">
        <f>IF('Cumulative Budget Request '!#REF!='Split budget (E)'!$L$1,'Cumulative Budget Request '!#REF!,0)</f>
        <v>#REF!</v>
      </c>
      <c r="C351" s="708"/>
      <c r="D351" s="708"/>
      <c r="E351" s="515" t="e">
        <f>IF('Cumulative Budget Request '!#REF!='Split budget (E)'!$L$1,'Cumulative Budget Request '!#REF!,0)</f>
        <v>#REF!</v>
      </c>
      <c r="F351" s="515" t="e">
        <f>IF('Cumulative Budget Request '!#REF!='Split budget (E)'!$L$1,'Cumulative Budget Request '!#REF!,0)</f>
        <v>#REF!</v>
      </c>
      <c r="G351" s="515" t="e">
        <f>IF('Cumulative Budget Request '!#REF!='Split budget (E)'!$L$1,'Cumulative Budget Request '!#REF!,0)</f>
        <v>#REF!</v>
      </c>
      <c r="H351" s="515" t="e">
        <f>IF('Cumulative Budget Request '!#REF!='Split budget (E)'!$L$1,'Cumulative Budget Request '!#REF!,0)</f>
        <v>#REF!</v>
      </c>
      <c r="I351" s="515" t="e">
        <f>IF('Cumulative Budget Request '!#REF!='Split budget (E)'!$L$1,'Cumulative Budget Request '!#REF!,0)</f>
        <v>#REF!</v>
      </c>
      <c r="J351" s="574" t="e">
        <f t="shared" si="90"/>
        <v>#REF!</v>
      </c>
      <c r="W351" s="508"/>
    </row>
    <row r="352" spans="1:48" ht="13.15" hidden="1">
      <c r="B352" s="707" t="e">
        <f>IF('Cumulative Budget Request '!#REF!='Split budget (E)'!$L$1,'Cumulative Budget Request '!#REF!,0)</f>
        <v>#REF!</v>
      </c>
      <c r="C352" s="708"/>
      <c r="D352" s="708"/>
      <c r="E352" s="515" t="e">
        <f>IF('Cumulative Budget Request '!#REF!='Split budget (E)'!$L$1,'Cumulative Budget Request '!#REF!,0)</f>
        <v>#REF!</v>
      </c>
      <c r="F352" s="515" t="e">
        <f>IF('Cumulative Budget Request '!#REF!='Split budget (E)'!$L$1,'Cumulative Budget Request '!#REF!,0)</f>
        <v>#REF!</v>
      </c>
      <c r="G352" s="515" t="e">
        <f>IF('Cumulative Budget Request '!#REF!='Split budget (E)'!$L$1,'Cumulative Budget Request '!#REF!,0)</f>
        <v>#REF!</v>
      </c>
      <c r="H352" s="515" t="e">
        <f>IF('Cumulative Budget Request '!#REF!='Split budget (E)'!$L$1,'Cumulative Budget Request '!#REF!,0)</f>
        <v>#REF!</v>
      </c>
      <c r="I352" s="515" t="e">
        <f>IF('Cumulative Budget Request '!#REF!='Split budget (E)'!$L$1,'Cumulative Budget Request '!#REF!,0)</f>
        <v>#REF!</v>
      </c>
      <c r="J352" s="574" t="e">
        <f t="shared" si="90"/>
        <v>#REF!</v>
      </c>
      <c r="W352" s="508"/>
    </row>
    <row r="353" spans="2:35" ht="13.15" hidden="1">
      <c r="B353" s="707" t="e">
        <f>IF('Cumulative Budget Request '!#REF!='Split budget (E)'!$L$1,'Cumulative Budget Request '!#REF!,0)</f>
        <v>#REF!</v>
      </c>
      <c r="C353" s="708"/>
      <c r="D353" s="708"/>
      <c r="E353" s="515" t="e">
        <f>IF('Cumulative Budget Request '!#REF!='Split budget (E)'!$L$1,'Cumulative Budget Request '!#REF!,0)</f>
        <v>#REF!</v>
      </c>
      <c r="F353" s="515" t="e">
        <f>IF('Cumulative Budget Request '!#REF!='Split budget (E)'!$L$1,'Cumulative Budget Request '!#REF!,0)</f>
        <v>#REF!</v>
      </c>
      <c r="G353" s="515" t="e">
        <f>IF('Cumulative Budget Request '!#REF!='Split budget (E)'!$L$1,'Cumulative Budget Request '!#REF!,0)</f>
        <v>#REF!</v>
      </c>
      <c r="H353" s="515" t="e">
        <f>IF('Cumulative Budget Request '!#REF!='Split budget (E)'!$L$1,'Cumulative Budget Request '!#REF!,0)</f>
        <v>#REF!</v>
      </c>
      <c r="I353" s="515" t="e">
        <f>IF('Cumulative Budget Request '!#REF!='Split budget (E)'!$L$1,'Cumulative Budget Request '!#REF!,0)</f>
        <v>#REF!</v>
      </c>
      <c r="J353" s="574" t="e">
        <f t="shared" si="90"/>
        <v>#REF!</v>
      </c>
      <c r="W353" s="508"/>
    </row>
    <row r="354" spans="2:35" ht="13.15" hidden="1">
      <c r="B354" s="707" t="e">
        <f>IF('Cumulative Budget Request '!#REF!='Split budget (E)'!$L$1,'Cumulative Budget Request '!#REF!,0)</f>
        <v>#REF!</v>
      </c>
      <c r="C354" s="708"/>
      <c r="D354" s="708"/>
      <c r="E354" s="515" t="e">
        <f>IF('Cumulative Budget Request '!#REF!='Split budget (E)'!$L$1,'Cumulative Budget Request '!#REF!,0)</f>
        <v>#REF!</v>
      </c>
      <c r="F354" s="515" t="e">
        <f>IF('Cumulative Budget Request '!#REF!='Split budget (E)'!$L$1,'Cumulative Budget Request '!#REF!,0)</f>
        <v>#REF!</v>
      </c>
      <c r="G354" s="515" t="e">
        <f>IF('Cumulative Budget Request '!#REF!='Split budget (E)'!$L$1,'Cumulative Budget Request '!#REF!,0)</f>
        <v>#REF!</v>
      </c>
      <c r="H354" s="515" t="e">
        <f>IF('Cumulative Budget Request '!#REF!='Split budget (E)'!$L$1,'Cumulative Budget Request '!#REF!,0)</f>
        <v>#REF!</v>
      </c>
      <c r="I354" s="515" t="e">
        <f>IF('Cumulative Budget Request '!#REF!='Split budget (E)'!$L$1,'Cumulative Budget Request '!#REF!,0)</f>
        <v>#REF!</v>
      </c>
      <c r="J354" s="574" t="e">
        <f t="shared" si="90"/>
        <v>#REF!</v>
      </c>
      <c r="W354" s="508"/>
    </row>
    <row r="355" spans="2:35" ht="13.15" hidden="1">
      <c r="B355" s="707" t="e">
        <f>IF('Cumulative Budget Request '!#REF!='Split budget (E)'!$L$1,'Cumulative Budget Request '!#REF!,0)</f>
        <v>#REF!</v>
      </c>
      <c r="C355" s="708"/>
      <c r="D355" s="708"/>
      <c r="E355" s="515" t="e">
        <f>IF('Cumulative Budget Request '!#REF!='Split budget (E)'!$L$1,'Cumulative Budget Request '!#REF!,0)</f>
        <v>#REF!</v>
      </c>
      <c r="F355" s="515" t="e">
        <f>IF('Cumulative Budget Request '!#REF!='Split budget (E)'!$L$1,'Cumulative Budget Request '!#REF!,0)</f>
        <v>#REF!</v>
      </c>
      <c r="G355" s="515" t="e">
        <f>IF('Cumulative Budget Request '!#REF!='Split budget (E)'!$L$1,'Cumulative Budget Request '!#REF!,0)</f>
        <v>#REF!</v>
      </c>
      <c r="H355" s="515" t="e">
        <f>IF('Cumulative Budget Request '!#REF!='Split budget (E)'!$L$1,'Cumulative Budget Request '!#REF!,0)</f>
        <v>#REF!</v>
      </c>
      <c r="I355" s="515" t="e">
        <f>IF('Cumulative Budget Request '!#REF!='Split budget (E)'!$L$1,'Cumulative Budget Request '!#REF!,0)</f>
        <v>#REF!</v>
      </c>
      <c r="J355" s="574" t="e">
        <f t="shared" si="90"/>
        <v>#REF!</v>
      </c>
      <c r="W355" s="508"/>
    </row>
    <row r="356" spans="2:35" ht="13.15" hidden="1">
      <c r="B356" s="707" t="e">
        <f>IF('Cumulative Budget Request '!#REF!='Split budget (E)'!$L$1,'Cumulative Budget Request '!#REF!,0)</f>
        <v>#REF!</v>
      </c>
      <c r="C356" s="708"/>
      <c r="D356" s="708"/>
      <c r="E356" s="515" t="e">
        <f>IF('Cumulative Budget Request '!#REF!='Split budget (E)'!$L$1,'Cumulative Budget Request '!#REF!,0)</f>
        <v>#REF!</v>
      </c>
      <c r="F356" s="515" t="e">
        <f>IF('Cumulative Budget Request '!#REF!='Split budget (E)'!$L$1,'Cumulative Budget Request '!#REF!,0)</f>
        <v>#REF!</v>
      </c>
      <c r="G356" s="515" t="e">
        <f>IF('Cumulative Budget Request '!#REF!='Split budget (E)'!$L$1,'Cumulative Budget Request '!#REF!,0)</f>
        <v>#REF!</v>
      </c>
      <c r="H356" s="515" t="e">
        <f>IF('Cumulative Budget Request '!#REF!='Split budget (E)'!$L$1,'Cumulative Budget Request '!#REF!,0)</f>
        <v>#REF!</v>
      </c>
      <c r="I356" s="515" t="e">
        <f>IF('Cumulative Budget Request '!#REF!='Split budget (E)'!$L$1,'Cumulative Budget Request '!#REF!,0)</f>
        <v>#REF!</v>
      </c>
      <c r="J356" s="574" t="e">
        <f t="shared" si="90"/>
        <v>#REF!</v>
      </c>
      <c r="W356" s="508"/>
    </row>
    <row r="357" spans="2:35" ht="13.15" hidden="1">
      <c r="B357" s="707" t="e">
        <f>IF('Cumulative Budget Request '!#REF!='Split budget (E)'!$L$1,'Cumulative Budget Request '!#REF!,0)</f>
        <v>#REF!</v>
      </c>
      <c r="C357" s="708"/>
      <c r="D357" s="708"/>
      <c r="E357" s="515" t="e">
        <f>IF('Cumulative Budget Request '!#REF!='Split budget (E)'!$L$1,'Cumulative Budget Request '!#REF!,0)</f>
        <v>#REF!</v>
      </c>
      <c r="F357" s="515" t="e">
        <f>IF('Cumulative Budget Request '!#REF!='Split budget (E)'!$L$1,'Cumulative Budget Request '!#REF!,0)</f>
        <v>#REF!</v>
      </c>
      <c r="G357" s="515" t="e">
        <f>IF('Cumulative Budget Request '!#REF!='Split budget (E)'!$L$1,'Cumulative Budget Request '!#REF!,0)</f>
        <v>#REF!</v>
      </c>
      <c r="H357" s="515" t="e">
        <f>IF('Cumulative Budget Request '!#REF!='Split budget (E)'!$L$1,'Cumulative Budget Request '!#REF!,0)</f>
        <v>#REF!</v>
      </c>
      <c r="I357" s="515" t="e">
        <f>IF('Cumulative Budget Request '!#REF!='Split budget (E)'!$L$1,'Cumulative Budget Request '!#REF!,0)</f>
        <v>#REF!</v>
      </c>
      <c r="J357" s="574" t="e">
        <f t="shared" si="90"/>
        <v>#REF!</v>
      </c>
      <c r="W357" s="508"/>
    </row>
    <row r="358" spans="2:35" ht="13.15" hidden="1">
      <c r="B358" s="707" t="e">
        <f>IF('Cumulative Budget Request '!#REF!='Split budget (E)'!$L$1,'Cumulative Budget Request '!#REF!,0)</f>
        <v>#REF!</v>
      </c>
      <c r="C358" s="708"/>
      <c r="D358" s="708"/>
      <c r="E358" s="515" t="e">
        <f>IF('Cumulative Budget Request '!#REF!='Split budget (E)'!$L$1,'Cumulative Budget Request '!#REF!,0)</f>
        <v>#REF!</v>
      </c>
      <c r="F358" s="515" t="e">
        <f>IF('Cumulative Budget Request '!#REF!='Split budget (E)'!$L$1,'Cumulative Budget Request '!#REF!,0)</f>
        <v>#REF!</v>
      </c>
      <c r="G358" s="515" t="e">
        <f>IF('Cumulative Budget Request '!#REF!='Split budget (E)'!$L$1,'Cumulative Budget Request '!#REF!,0)</f>
        <v>#REF!</v>
      </c>
      <c r="H358" s="515" t="e">
        <f>IF('Cumulative Budget Request '!#REF!='Split budget (E)'!$L$1,'Cumulative Budget Request '!#REF!,0)</f>
        <v>#REF!</v>
      </c>
      <c r="I358" s="515" t="e">
        <f>IF('Cumulative Budget Request '!#REF!='Split budget (E)'!$L$1,'Cumulative Budget Request '!#REF!,0)</f>
        <v>#REF!</v>
      </c>
      <c r="J358" s="574" t="e">
        <f t="shared" si="90"/>
        <v>#REF!</v>
      </c>
      <c r="W358" s="508"/>
    </row>
    <row r="359" spans="2:35" ht="13.15" hidden="1">
      <c r="B359" s="707" t="e">
        <f>IF('Cumulative Budget Request '!#REF!='Split budget (E)'!$L$1,'Cumulative Budget Request '!#REF!,0)</f>
        <v>#REF!</v>
      </c>
      <c r="C359" s="708"/>
      <c r="D359" s="708"/>
      <c r="E359" s="515" t="e">
        <f>IF('Cumulative Budget Request '!#REF!='Split budget (E)'!$L$1,'Cumulative Budget Request '!#REF!,0)</f>
        <v>#REF!</v>
      </c>
      <c r="F359" s="515" t="e">
        <f>IF('Cumulative Budget Request '!#REF!='Split budget (E)'!$L$1,'Cumulative Budget Request '!#REF!,0)</f>
        <v>#REF!</v>
      </c>
      <c r="G359" s="515" t="e">
        <f>IF('Cumulative Budget Request '!#REF!='Split budget (E)'!$L$1,'Cumulative Budget Request '!#REF!,0)</f>
        <v>#REF!</v>
      </c>
      <c r="H359" s="515" t="e">
        <f>IF('Cumulative Budget Request '!#REF!='Split budget (E)'!$L$1,'Cumulative Budget Request '!#REF!,0)</f>
        <v>#REF!</v>
      </c>
      <c r="I359" s="515" t="e">
        <f>IF('Cumulative Budget Request '!#REF!='Split budget (E)'!$L$1,'Cumulative Budget Request '!#REF!,0)</f>
        <v>#REF!</v>
      </c>
      <c r="J359" s="574" t="e">
        <f t="shared" si="90"/>
        <v>#REF!</v>
      </c>
      <c r="W359" s="508"/>
    </row>
    <row r="360" spans="2:35" ht="16.5" hidden="1">
      <c r="B360" s="714" t="e">
        <f>IF('Cumulative Budget Request '!#REF!='Split budget (E)'!$L$1,'Cumulative Budget Request '!#REF!,0)</f>
        <v>#REF!</v>
      </c>
      <c r="C360" s="715"/>
      <c r="D360" s="715"/>
      <c r="E360" s="515" t="e">
        <f>IF('Cumulative Budget Request '!#REF!='Split budget (E)'!$L$1,'Cumulative Budget Request '!#REF!,0)</f>
        <v>#REF!</v>
      </c>
      <c r="F360" s="515" t="e">
        <f>IF('Cumulative Budget Request '!#REF!='Split budget (E)'!$L$1,'Cumulative Budget Request '!#REF!,0)</f>
        <v>#REF!</v>
      </c>
      <c r="G360" s="515" t="e">
        <f>IF('Cumulative Budget Request '!#REF!='Split budget (E)'!$L$1,'Cumulative Budget Request '!#REF!,0)</f>
        <v>#REF!</v>
      </c>
      <c r="H360" s="515" t="e">
        <f>IF('Cumulative Budget Request '!#REF!='Split budget (E)'!$L$1,'Cumulative Budget Request '!#REF!,0)</f>
        <v>#REF!</v>
      </c>
      <c r="I360" s="515" t="e">
        <f>IF('Cumulative Budget Request '!#REF!='Split budget (E)'!$L$1,'Cumulative Budget Request '!#REF!,0)</f>
        <v>#REF!</v>
      </c>
      <c r="J360" s="575" t="e">
        <f t="shared" si="90"/>
        <v>#REF!</v>
      </c>
      <c r="W360" s="509"/>
    </row>
    <row r="361" spans="2:35" ht="13.5" thickBot="1">
      <c r="B361" s="716" t="s">
        <v>1</v>
      </c>
      <c r="C361" s="717"/>
      <c r="D361" s="717"/>
      <c r="E361" s="577" t="e">
        <f>SUM(E341:E360)</f>
        <v>#REF!</v>
      </c>
      <c r="F361" s="577" t="e">
        <f t="shared" ref="F361:J361" si="91">SUM(F341:F360)</f>
        <v>#REF!</v>
      </c>
      <c r="G361" s="577" t="e">
        <f t="shared" si="91"/>
        <v>#REF!</v>
      </c>
      <c r="H361" s="577" t="e">
        <f t="shared" si="91"/>
        <v>#REF!</v>
      </c>
      <c r="I361" s="577" t="e">
        <f t="shared" si="91"/>
        <v>#REF!</v>
      </c>
      <c r="J361" s="576" t="e">
        <f t="shared" si="91"/>
        <v>#REF!</v>
      </c>
      <c r="V361" s="251"/>
      <c r="W361" s="508"/>
    </row>
    <row r="362" spans="2:35" ht="13.15" thickBot="1">
      <c r="D362" s="259"/>
      <c r="E362" s="259"/>
      <c r="F362" s="259"/>
      <c r="G362" s="259"/>
      <c r="H362" s="387"/>
      <c r="I362" s="330"/>
      <c r="J362" s="387"/>
      <c r="K362" s="387"/>
      <c r="L362" s="330"/>
      <c r="M362" s="387"/>
      <c r="N362" s="387"/>
      <c r="O362" s="387"/>
      <c r="P362" s="387"/>
      <c r="W362" s="259"/>
    </row>
    <row r="363" spans="2:35" ht="13.15">
      <c r="B363" s="709" t="s">
        <v>133</v>
      </c>
      <c r="C363" s="710"/>
      <c r="D363" s="710"/>
      <c r="E363" s="710"/>
      <c r="F363" s="710"/>
      <c r="G363" s="710"/>
      <c r="H363" s="710"/>
      <c r="I363" s="710"/>
      <c r="J363" s="711"/>
      <c r="K363" s="387"/>
      <c r="L363" s="330"/>
      <c r="M363" s="387"/>
      <c r="N363" s="387"/>
      <c r="O363" s="387"/>
      <c r="P363" s="387"/>
      <c r="W363" s="259"/>
      <c r="AI363" s="251"/>
    </row>
    <row r="364" spans="2:35" ht="13.15">
      <c r="B364" s="718" t="s">
        <v>131</v>
      </c>
      <c r="C364" s="719"/>
      <c r="D364" s="719"/>
      <c r="E364" s="505" t="s">
        <v>30</v>
      </c>
      <c r="F364" s="505" t="s">
        <v>31</v>
      </c>
      <c r="G364" s="544" t="s">
        <v>32</v>
      </c>
      <c r="H364" s="544" t="s">
        <v>33</v>
      </c>
      <c r="I364" s="544" t="s">
        <v>34</v>
      </c>
      <c r="J364" s="506" t="s">
        <v>1</v>
      </c>
      <c r="K364" s="387"/>
      <c r="L364" s="330"/>
      <c r="M364" s="387"/>
      <c r="N364" s="387"/>
      <c r="O364" s="387"/>
      <c r="P364" s="387"/>
      <c r="W364" s="259"/>
    </row>
    <row r="365" spans="2:35">
      <c r="B365" s="712" t="e">
        <f t="shared" ref="B365:B385" si="92">B341</f>
        <v>#REF!</v>
      </c>
      <c r="C365" s="713"/>
      <c r="D365" s="713"/>
      <c r="E365" s="515" t="e">
        <f>IF('Cumulative Budget Request '!#REF!='Split budget (E)'!$L$1,'Cumulative Budget Request '!#REF!,0)</f>
        <v>#REF!</v>
      </c>
      <c r="F365" s="515" t="e">
        <f>IF('Cumulative Budget Request '!#REF!='Split budget (E)'!$L$1,'Cumulative Budget Request '!#REF!,0)</f>
        <v>#REF!</v>
      </c>
      <c r="G365" s="515" t="e">
        <f>IF('Cumulative Budget Request '!#REF!='Split budget (E)'!$L$1,'Cumulative Budget Request '!#REF!,0)</f>
        <v>#REF!</v>
      </c>
      <c r="H365" s="515" t="e">
        <f>IF('Cumulative Budget Request '!#REF!='Split budget (E)'!$L$1,'Cumulative Budget Request '!#REF!,0)</f>
        <v>#REF!</v>
      </c>
      <c r="I365" s="515" t="e">
        <f>IF('Cumulative Budget Request '!#REF!='Split budget (E)'!$L$1,'Cumulative Budget Request '!#REF!,0)</f>
        <v>#REF!</v>
      </c>
      <c r="J365" s="574" t="e">
        <f t="shared" ref="J365:J384" si="93">SUM(E365:I365)</f>
        <v>#REF!</v>
      </c>
      <c r="K365" s="387"/>
      <c r="L365" s="330"/>
      <c r="M365" s="387"/>
      <c r="N365" s="387"/>
      <c r="O365" s="387"/>
      <c r="P365" s="387"/>
      <c r="W365" s="259"/>
    </row>
    <row r="366" spans="2:35">
      <c r="B366" s="707" t="e">
        <f t="shared" si="92"/>
        <v>#REF!</v>
      </c>
      <c r="C366" s="708"/>
      <c r="D366" s="708"/>
      <c r="E366" s="515" t="e">
        <f>IF('Cumulative Budget Request '!#REF!='Split budget (E)'!$L$1,'Cumulative Budget Request '!#REF!,0)</f>
        <v>#REF!</v>
      </c>
      <c r="F366" s="515" t="e">
        <f>IF('Cumulative Budget Request '!#REF!='Split budget (E)'!$L$1,'Cumulative Budget Request '!#REF!,0)</f>
        <v>#REF!</v>
      </c>
      <c r="G366" s="515" t="e">
        <f>IF('Cumulative Budget Request '!#REF!='Split budget (E)'!$L$1,'Cumulative Budget Request '!#REF!,0)</f>
        <v>#REF!</v>
      </c>
      <c r="H366" s="515" t="e">
        <f>IF('Cumulative Budget Request '!#REF!='Split budget (E)'!$L$1,'Cumulative Budget Request '!#REF!,0)</f>
        <v>#REF!</v>
      </c>
      <c r="I366" s="515" t="e">
        <f>IF('Cumulative Budget Request '!#REF!='Split budget (E)'!$L$1,'Cumulative Budget Request '!#REF!,0)</f>
        <v>#REF!</v>
      </c>
      <c r="J366" s="574" t="e">
        <f t="shared" si="93"/>
        <v>#REF!</v>
      </c>
      <c r="K366" s="387"/>
      <c r="L366" s="330"/>
      <c r="M366" s="387"/>
      <c r="N366" s="387"/>
      <c r="O366" s="387"/>
      <c r="P366" s="387"/>
    </row>
    <row r="367" spans="2:35">
      <c r="B367" s="707" t="e">
        <f t="shared" si="92"/>
        <v>#REF!</v>
      </c>
      <c r="C367" s="708"/>
      <c r="D367" s="708"/>
      <c r="E367" s="515" t="e">
        <f>IF('Cumulative Budget Request '!#REF!='Split budget (E)'!$L$1,'Cumulative Budget Request '!#REF!,0)</f>
        <v>#REF!</v>
      </c>
      <c r="F367" s="515" t="e">
        <f>IF('Cumulative Budget Request '!#REF!='Split budget (E)'!$L$1,'Cumulative Budget Request '!#REF!,0)</f>
        <v>#REF!</v>
      </c>
      <c r="G367" s="515" t="e">
        <f>IF('Cumulative Budget Request '!#REF!='Split budget (E)'!$L$1,'Cumulative Budget Request '!#REF!,0)</f>
        <v>#REF!</v>
      </c>
      <c r="H367" s="515" t="e">
        <f>IF('Cumulative Budget Request '!#REF!='Split budget (E)'!$L$1,'Cumulative Budget Request '!#REF!,0)</f>
        <v>#REF!</v>
      </c>
      <c r="I367" s="515" t="e">
        <f>IF('Cumulative Budget Request '!#REF!='Split budget (E)'!$L$1,'Cumulative Budget Request '!#REF!,0)</f>
        <v>#REF!</v>
      </c>
      <c r="J367" s="574" t="e">
        <f t="shared" si="93"/>
        <v>#REF!</v>
      </c>
      <c r="K367" s="387"/>
      <c r="L367" s="330"/>
      <c r="M367" s="387"/>
      <c r="N367" s="387"/>
      <c r="O367" s="387"/>
      <c r="P367" s="387"/>
    </row>
    <row r="368" spans="2:35" hidden="1">
      <c r="B368" s="707" t="e">
        <f t="shared" si="92"/>
        <v>#REF!</v>
      </c>
      <c r="C368" s="708"/>
      <c r="D368" s="708"/>
      <c r="E368" s="515" t="e">
        <f>IF('Cumulative Budget Request '!#REF!='Split budget (E)'!$L$1,'Cumulative Budget Request '!#REF!,0)</f>
        <v>#REF!</v>
      </c>
      <c r="F368" s="515" t="e">
        <f>IF('Cumulative Budget Request '!#REF!='Split budget (E)'!$L$1,'Cumulative Budget Request '!#REF!,0)</f>
        <v>#REF!</v>
      </c>
      <c r="G368" s="515" t="e">
        <f>IF('Cumulative Budget Request '!#REF!='Split budget (E)'!$L$1,'Cumulative Budget Request '!#REF!,0)</f>
        <v>#REF!</v>
      </c>
      <c r="H368" s="515" t="e">
        <f>IF('Cumulative Budget Request '!#REF!='Split budget (E)'!$L$1,'Cumulative Budget Request '!#REF!,0)</f>
        <v>#REF!</v>
      </c>
      <c r="I368" s="515" t="e">
        <f>IF('Cumulative Budget Request '!#REF!='Split budget (E)'!$L$1,'Cumulative Budget Request '!#REF!,0)</f>
        <v>#REF!</v>
      </c>
      <c r="J368" s="574" t="e">
        <f t="shared" si="93"/>
        <v>#REF!</v>
      </c>
      <c r="K368" s="387"/>
      <c r="L368" s="330"/>
      <c r="M368" s="387"/>
      <c r="N368" s="387"/>
      <c r="O368" s="387"/>
      <c r="P368" s="387"/>
    </row>
    <row r="369" spans="2:16" hidden="1">
      <c r="B369" s="707" t="e">
        <f t="shared" si="92"/>
        <v>#REF!</v>
      </c>
      <c r="C369" s="708"/>
      <c r="D369" s="708"/>
      <c r="E369" s="515" t="e">
        <f>IF('Cumulative Budget Request '!#REF!='Split budget (E)'!$L$1,'Cumulative Budget Request '!#REF!,0)</f>
        <v>#REF!</v>
      </c>
      <c r="F369" s="515" t="e">
        <f>IF('Cumulative Budget Request '!#REF!='Split budget (E)'!$L$1,'Cumulative Budget Request '!#REF!,0)</f>
        <v>#REF!</v>
      </c>
      <c r="G369" s="515" t="e">
        <f>IF('Cumulative Budget Request '!#REF!='Split budget (E)'!$L$1,'Cumulative Budget Request '!#REF!,0)</f>
        <v>#REF!</v>
      </c>
      <c r="H369" s="515" t="e">
        <f>IF('Cumulative Budget Request '!#REF!='Split budget (E)'!$L$1,'Cumulative Budget Request '!#REF!,0)</f>
        <v>#REF!</v>
      </c>
      <c r="I369" s="515" t="e">
        <f>IF('Cumulative Budget Request '!#REF!='Split budget (E)'!$L$1,'Cumulative Budget Request '!#REF!,0)</f>
        <v>#REF!</v>
      </c>
      <c r="J369" s="574" t="e">
        <f t="shared" si="93"/>
        <v>#REF!</v>
      </c>
      <c r="K369" s="387"/>
      <c r="L369" s="330"/>
      <c r="M369" s="387"/>
      <c r="N369" s="387"/>
      <c r="O369" s="387"/>
      <c r="P369" s="387"/>
    </row>
    <row r="370" spans="2:16" hidden="1">
      <c r="B370" s="707" t="e">
        <f t="shared" si="92"/>
        <v>#REF!</v>
      </c>
      <c r="C370" s="708"/>
      <c r="D370" s="708"/>
      <c r="E370" s="515" t="e">
        <f>IF('Cumulative Budget Request '!#REF!='Split budget (E)'!$L$1,'Cumulative Budget Request '!#REF!,0)</f>
        <v>#REF!</v>
      </c>
      <c r="F370" s="515" t="e">
        <f>IF('Cumulative Budget Request '!#REF!='Split budget (E)'!$L$1,'Cumulative Budget Request '!#REF!,0)</f>
        <v>#REF!</v>
      </c>
      <c r="G370" s="515" t="e">
        <f>IF('Cumulative Budget Request '!#REF!='Split budget (E)'!$L$1,'Cumulative Budget Request '!#REF!,0)</f>
        <v>#REF!</v>
      </c>
      <c r="H370" s="515" t="e">
        <f>IF('Cumulative Budget Request '!#REF!='Split budget (E)'!$L$1,'Cumulative Budget Request '!#REF!,0)</f>
        <v>#REF!</v>
      </c>
      <c r="I370" s="515" t="e">
        <f>IF('Cumulative Budget Request '!#REF!='Split budget (E)'!$L$1,'Cumulative Budget Request '!#REF!,0)</f>
        <v>#REF!</v>
      </c>
      <c r="J370" s="574" t="e">
        <f t="shared" si="93"/>
        <v>#REF!</v>
      </c>
      <c r="K370" s="387"/>
      <c r="L370" s="330"/>
      <c r="M370" s="387"/>
      <c r="N370" s="387"/>
      <c r="O370" s="387"/>
      <c r="P370" s="387"/>
    </row>
    <row r="371" spans="2:16" hidden="1">
      <c r="B371" s="707" t="e">
        <f t="shared" si="92"/>
        <v>#REF!</v>
      </c>
      <c r="C371" s="708"/>
      <c r="D371" s="708"/>
      <c r="E371" s="515" t="e">
        <f>IF('Cumulative Budget Request '!#REF!='Split budget (E)'!$L$1,'Cumulative Budget Request '!#REF!,0)</f>
        <v>#REF!</v>
      </c>
      <c r="F371" s="515" t="e">
        <f>IF('Cumulative Budget Request '!#REF!='Split budget (E)'!$L$1,'Cumulative Budget Request '!#REF!,0)</f>
        <v>#REF!</v>
      </c>
      <c r="G371" s="515" t="e">
        <f>IF('Cumulative Budget Request '!#REF!='Split budget (E)'!$L$1,'Cumulative Budget Request '!#REF!,0)</f>
        <v>#REF!</v>
      </c>
      <c r="H371" s="515" t="e">
        <f>IF('Cumulative Budget Request '!#REF!='Split budget (E)'!$L$1,'Cumulative Budget Request '!#REF!,0)</f>
        <v>#REF!</v>
      </c>
      <c r="I371" s="515" t="e">
        <f>IF('Cumulative Budget Request '!#REF!='Split budget (E)'!$L$1,'Cumulative Budget Request '!#REF!,0)</f>
        <v>#REF!</v>
      </c>
      <c r="J371" s="574" t="e">
        <f t="shared" si="93"/>
        <v>#REF!</v>
      </c>
      <c r="K371" s="387"/>
      <c r="L371" s="330"/>
      <c r="M371" s="387"/>
      <c r="N371" s="387"/>
      <c r="O371" s="387"/>
      <c r="P371" s="387"/>
    </row>
    <row r="372" spans="2:16" hidden="1">
      <c r="B372" s="707" t="e">
        <f t="shared" si="92"/>
        <v>#REF!</v>
      </c>
      <c r="C372" s="708"/>
      <c r="D372" s="708"/>
      <c r="E372" s="515" t="e">
        <f>IF('Cumulative Budget Request '!#REF!='Split budget (E)'!$L$1,'Cumulative Budget Request '!#REF!,0)</f>
        <v>#REF!</v>
      </c>
      <c r="F372" s="515" t="e">
        <f>IF('Cumulative Budget Request '!#REF!='Split budget (E)'!$L$1,'Cumulative Budget Request '!#REF!,0)</f>
        <v>#REF!</v>
      </c>
      <c r="G372" s="515" t="e">
        <f>IF('Cumulative Budget Request '!#REF!='Split budget (E)'!$L$1,'Cumulative Budget Request '!#REF!,0)</f>
        <v>#REF!</v>
      </c>
      <c r="H372" s="515" t="e">
        <f>IF('Cumulative Budget Request '!#REF!='Split budget (E)'!$L$1,'Cumulative Budget Request '!#REF!,0)</f>
        <v>#REF!</v>
      </c>
      <c r="I372" s="515" t="e">
        <f>IF('Cumulative Budget Request '!#REF!='Split budget (E)'!$L$1,'Cumulative Budget Request '!#REF!,0)</f>
        <v>#REF!</v>
      </c>
      <c r="J372" s="574" t="e">
        <f t="shared" si="93"/>
        <v>#REF!</v>
      </c>
      <c r="K372" s="387"/>
      <c r="L372" s="330"/>
      <c r="M372" s="387"/>
      <c r="N372" s="387"/>
      <c r="O372" s="387"/>
      <c r="P372" s="387"/>
    </row>
    <row r="373" spans="2:16" hidden="1">
      <c r="B373" s="707" t="e">
        <f t="shared" si="92"/>
        <v>#REF!</v>
      </c>
      <c r="C373" s="708"/>
      <c r="D373" s="708"/>
      <c r="E373" s="515" t="e">
        <f>IF('Cumulative Budget Request '!#REF!='Split budget (E)'!$L$1,'Cumulative Budget Request '!#REF!,0)</f>
        <v>#REF!</v>
      </c>
      <c r="F373" s="515" t="e">
        <f>IF('Cumulative Budget Request '!#REF!='Split budget (E)'!$L$1,'Cumulative Budget Request '!#REF!,0)</f>
        <v>#REF!</v>
      </c>
      <c r="G373" s="515" t="e">
        <f>IF('Cumulative Budget Request '!#REF!='Split budget (E)'!$L$1,'Cumulative Budget Request '!#REF!,0)</f>
        <v>#REF!</v>
      </c>
      <c r="H373" s="515" t="e">
        <f>IF('Cumulative Budget Request '!#REF!='Split budget (E)'!$L$1,'Cumulative Budget Request '!#REF!,0)</f>
        <v>#REF!</v>
      </c>
      <c r="I373" s="515" t="e">
        <f>IF('Cumulative Budget Request '!#REF!='Split budget (E)'!$L$1,'Cumulative Budget Request '!#REF!,0)</f>
        <v>#REF!</v>
      </c>
      <c r="J373" s="574" t="e">
        <f t="shared" si="93"/>
        <v>#REF!</v>
      </c>
      <c r="K373" s="387"/>
      <c r="L373" s="330"/>
      <c r="M373" s="387"/>
      <c r="N373" s="387"/>
      <c r="O373" s="387"/>
      <c r="P373" s="387"/>
    </row>
    <row r="374" spans="2:16" hidden="1">
      <c r="B374" s="707" t="e">
        <f t="shared" si="92"/>
        <v>#REF!</v>
      </c>
      <c r="C374" s="708"/>
      <c r="D374" s="708"/>
      <c r="E374" s="515" t="e">
        <f>IF('Cumulative Budget Request '!#REF!='Split budget (E)'!$L$1,'Cumulative Budget Request '!#REF!,0)</f>
        <v>#REF!</v>
      </c>
      <c r="F374" s="515" t="e">
        <f>IF('Cumulative Budget Request '!#REF!='Split budget (E)'!$L$1,'Cumulative Budget Request '!#REF!,0)</f>
        <v>#REF!</v>
      </c>
      <c r="G374" s="515" t="e">
        <f>IF('Cumulative Budget Request '!#REF!='Split budget (E)'!$L$1,'Cumulative Budget Request '!#REF!,0)</f>
        <v>#REF!</v>
      </c>
      <c r="H374" s="515" t="e">
        <f>IF('Cumulative Budget Request '!#REF!='Split budget (E)'!$L$1,'Cumulative Budget Request '!#REF!,0)</f>
        <v>#REF!</v>
      </c>
      <c r="I374" s="515" t="e">
        <f>IF('Cumulative Budget Request '!#REF!='Split budget (E)'!$L$1,'Cumulative Budget Request '!#REF!,0)</f>
        <v>#REF!</v>
      </c>
      <c r="J374" s="574" t="e">
        <f t="shared" si="93"/>
        <v>#REF!</v>
      </c>
      <c r="K374" s="387"/>
      <c r="L374" s="330"/>
      <c r="M374" s="387"/>
      <c r="N374" s="387"/>
      <c r="O374" s="387"/>
      <c r="P374" s="387"/>
    </row>
    <row r="375" spans="2:16" hidden="1">
      <c r="B375" s="707" t="e">
        <f t="shared" si="92"/>
        <v>#REF!</v>
      </c>
      <c r="C375" s="708"/>
      <c r="D375" s="708"/>
      <c r="E375" s="515" t="e">
        <f>IF('Cumulative Budget Request '!#REF!='Split budget (E)'!$L$1,'Cumulative Budget Request '!#REF!,0)</f>
        <v>#REF!</v>
      </c>
      <c r="F375" s="515" t="e">
        <f>IF('Cumulative Budget Request '!#REF!='Split budget (E)'!$L$1,'Cumulative Budget Request '!#REF!,0)</f>
        <v>#REF!</v>
      </c>
      <c r="G375" s="515" t="e">
        <f>IF('Cumulative Budget Request '!#REF!='Split budget (E)'!$L$1,'Cumulative Budget Request '!#REF!,0)</f>
        <v>#REF!</v>
      </c>
      <c r="H375" s="515" t="e">
        <f>IF('Cumulative Budget Request '!#REF!='Split budget (E)'!$L$1,'Cumulative Budget Request '!#REF!,0)</f>
        <v>#REF!</v>
      </c>
      <c r="I375" s="515" t="e">
        <f>IF('Cumulative Budget Request '!#REF!='Split budget (E)'!$L$1,'Cumulative Budget Request '!#REF!,0)</f>
        <v>#REF!</v>
      </c>
      <c r="J375" s="574" t="e">
        <f t="shared" si="93"/>
        <v>#REF!</v>
      </c>
      <c r="K375" s="387"/>
      <c r="L375" s="330"/>
      <c r="M375" s="387"/>
      <c r="N375" s="387"/>
      <c r="O375" s="387"/>
      <c r="P375" s="387"/>
    </row>
    <row r="376" spans="2:16" hidden="1">
      <c r="B376" s="707" t="e">
        <f t="shared" si="92"/>
        <v>#REF!</v>
      </c>
      <c r="C376" s="708"/>
      <c r="D376" s="708"/>
      <c r="E376" s="515" t="e">
        <f>IF('Cumulative Budget Request '!#REF!='Split budget (E)'!$L$1,'Cumulative Budget Request '!#REF!,0)</f>
        <v>#REF!</v>
      </c>
      <c r="F376" s="515" t="e">
        <f>IF('Cumulative Budget Request '!#REF!='Split budget (E)'!$L$1,'Cumulative Budget Request '!#REF!,0)</f>
        <v>#REF!</v>
      </c>
      <c r="G376" s="515" t="e">
        <f>IF('Cumulative Budget Request '!#REF!='Split budget (E)'!$L$1,'Cumulative Budget Request '!#REF!,0)</f>
        <v>#REF!</v>
      </c>
      <c r="H376" s="515" t="e">
        <f>IF('Cumulative Budget Request '!#REF!='Split budget (E)'!$L$1,'Cumulative Budget Request '!#REF!,0)</f>
        <v>#REF!</v>
      </c>
      <c r="I376" s="515" t="e">
        <f>IF('Cumulative Budget Request '!#REF!='Split budget (E)'!$L$1,'Cumulative Budget Request '!#REF!,0)</f>
        <v>#REF!</v>
      </c>
      <c r="J376" s="574" t="e">
        <f t="shared" si="93"/>
        <v>#REF!</v>
      </c>
      <c r="K376" s="387"/>
      <c r="L376" s="330"/>
      <c r="M376" s="387"/>
      <c r="N376" s="387"/>
      <c r="O376" s="387"/>
      <c r="P376" s="387"/>
    </row>
    <row r="377" spans="2:16" hidden="1">
      <c r="B377" s="707" t="e">
        <f t="shared" si="92"/>
        <v>#REF!</v>
      </c>
      <c r="C377" s="708"/>
      <c r="D377" s="708"/>
      <c r="E377" s="515" t="e">
        <f>IF('Cumulative Budget Request '!#REF!='Split budget (E)'!$L$1,'Cumulative Budget Request '!#REF!,0)</f>
        <v>#REF!</v>
      </c>
      <c r="F377" s="515" t="e">
        <f>IF('Cumulative Budget Request '!#REF!='Split budget (E)'!$L$1,'Cumulative Budget Request '!#REF!,0)</f>
        <v>#REF!</v>
      </c>
      <c r="G377" s="515" t="e">
        <f>IF('Cumulative Budget Request '!#REF!='Split budget (E)'!$L$1,'Cumulative Budget Request '!#REF!,0)</f>
        <v>#REF!</v>
      </c>
      <c r="H377" s="515" t="e">
        <f>IF('Cumulative Budget Request '!#REF!='Split budget (E)'!$L$1,'Cumulative Budget Request '!#REF!,0)</f>
        <v>#REF!</v>
      </c>
      <c r="I377" s="515" t="e">
        <f>IF('Cumulative Budget Request '!#REF!='Split budget (E)'!$L$1,'Cumulative Budget Request '!#REF!,0)</f>
        <v>#REF!</v>
      </c>
      <c r="J377" s="574" t="e">
        <f t="shared" si="93"/>
        <v>#REF!</v>
      </c>
      <c r="K377" s="387"/>
      <c r="L377" s="330"/>
      <c r="M377" s="387"/>
      <c r="N377" s="387"/>
      <c r="O377" s="387"/>
      <c r="P377" s="387"/>
    </row>
    <row r="378" spans="2:16" hidden="1">
      <c r="B378" s="707" t="e">
        <f t="shared" si="92"/>
        <v>#REF!</v>
      </c>
      <c r="C378" s="708"/>
      <c r="D378" s="708"/>
      <c r="E378" s="515" t="e">
        <f>IF('Cumulative Budget Request '!#REF!='Split budget (E)'!$L$1,'Cumulative Budget Request '!#REF!,0)</f>
        <v>#REF!</v>
      </c>
      <c r="F378" s="515" t="e">
        <f>IF('Cumulative Budget Request '!#REF!='Split budget (E)'!$L$1,'Cumulative Budget Request '!#REF!,0)</f>
        <v>#REF!</v>
      </c>
      <c r="G378" s="515" t="e">
        <f>IF('Cumulative Budget Request '!#REF!='Split budget (E)'!$L$1,'Cumulative Budget Request '!#REF!,0)</f>
        <v>#REF!</v>
      </c>
      <c r="H378" s="515" t="e">
        <f>IF('Cumulative Budget Request '!#REF!='Split budget (E)'!$L$1,'Cumulative Budget Request '!#REF!,0)</f>
        <v>#REF!</v>
      </c>
      <c r="I378" s="515" t="e">
        <f>IF('Cumulative Budget Request '!#REF!='Split budget (E)'!$L$1,'Cumulative Budget Request '!#REF!,0)</f>
        <v>#REF!</v>
      </c>
      <c r="J378" s="574" t="e">
        <f t="shared" si="93"/>
        <v>#REF!</v>
      </c>
      <c r="K378" s="387"/>
      <c r="L378" s="330"/>
      <c r="M378" s="387"/>
      <c r="N378" s="387"/>
      <c r="O378" s="387"/>
      <c r="P378" s="387"/>
    </row>
    <row r="379" spans="2:16" hidden="1">
      <c r="B379" s="707" t="e">
        <f t="shared" si="92"/>
        <v>#REF!</v>
      </c>
      <c r="C379" s="708"/>
      <c r="D379" s="708"/>
      <c r="E379" s="515" t="e">
        <f>IF('Cumulative Budget Request '!#REF!='Split budget (E)'!$L$1,'Cumulative Budget Request '!#REF!,0)</f>
        <v>#REF!</v>
      </c>
      <c r="F379" s="515" t="e">
        <f>IF('Cumulative Budget Request '!#REF!='Split budget (E)'!$L$1,'Cumulative Budget Request '!#REF!,0)</f>
        <v>#REF!</v>
      </c>
      <c r="G379" s="515" t="e">
        <f>IF('Cumulative Budget Request '!#REF!='Split budget (E)'!$L$1,'Cumulative Budget Request '!#REF!,0)</f>
        <v>#REF!</v>
      </c>
      <c r="H379" s="515" t="e">
        <f>IF('Cumulative Budget Request '!#REF!='Split budget (E)'!$L$1,'Cumulative Budget Request '!#REF!,0)</f>
        <v>#REF!</v>
      </c>
      <c r="I379" s="515" t="e">
        <f>IF('Cumulative Budget Request '!#REF!='Split budget (E)'!$L$1,'Cumulative Budget Request '!#REF!,0)</f>
        <v>#REF!</v>
      </c>
      <c r="J379" s="574" t="e">
        <f t="shared" si="93"/>
        <v>#REF!</v>
      </c>
      <c r="K379" s="387"/>
      <c r="L379" s="330"/>
      <c r="M379" s="387"/>
      <c r="N379" s="387"/>
      <c r="O379" s="387"/>
      <c r="P379" s="387"/>
    </row>
    <row r="380" spans="2:16" hidden="1">
      <c r="B380" s="707" t="e">
        <f t="shared" si="92"/>
        <v>#REF!</v>
      </c>
      <c r="C380" s="708"/>
      <c r="D380" s="708"/>
      <c r="E380" s="515" t="e">
        <f>IF('Cumulative Budget Request '!#REF!='Split budget (E)'!$L$1,'Cumulative Budget Request '!#REF!,0)</f>
        <v>#REF!</v>
      </c>
      <c r="F380" s="515" t="e">
        <f>IF('Cumulative Budget Request '!#REF!='Split budget (E)'!$L$1,'Cumulative Budget Request '!#REF!,0)</f>
        <v>#REF!</v>
      </c>
      <c r="G380" s="515" t="e">
        <f>IF('Cumulative Budget Request '!#REF!='Split budget (E)'!$L$1,'Cumulative Budget Request '!#REF!,0)</f>
        <v>#REF!</v>
      </c>
      <c r="H380" s="515" t="e">
        <f>IF('Cumulative Budget Request '!#REF!='Split budget (E)'!$L$1,'Cumulative Budget Request '!#REF!,0)</f>
        <v>#REF!</v>
      </c>
      <c r="I380" s="515" t="e">
        <f>IF('Cumulative Budget Request '!#REF!='Split budget (E)'!$L$1,'Cumulative Budget Request '!#REF!,0)</f>
        <v>#REF!</v>
      </c>
      <c r="J380" s="574" t="e">
        <f t="shared" si="93"/>
        <v>#REF!</v>
      </c>
      <c r="K380" s="387"/>
      <c r="L380" s="330"/>
      <c r="M380" s="387"/>
      <c r="N380" s="387"/>
      <c r="O380" s="387"/>
      <c r="P380" s="387"/>
    </row>
    <row r="381" spans="2:16" hidden="1">
      <c r="B381" s="707" t="e">
        <f t="shared" si="92"/>
        <v>#REF!</v>
      </c>
      <c r="C381" s="708"/>
      <c r="D381" s="708"/>
      <c r="E381" s="515" t="e">
        <f>IF('Cumulative Budget Request '!#REF!='Split budget (E)'!$L$1,'Cumulative Budget Request '!#REF!,0)</f>
        <v>#REF!</v>
      </c>
      <c r="F381" s="515" t="e">
        <f>IF('Cumulative Budget Request '!#REF!='Split budget (E)'!$L$1,'Cumulative Budget Request '!#REF!,0)</f>
        <v>#REF!</v>
      </c>
      <c r="G381" s="515" t="e">
        <f>IF('Cumulative Budget Request '!#REF!='Split budget (E)'!$L$1,'Cumulative Budget Request '!#REF!,0)</f>
        <v>#REF!</v>
      </c>
      <c r="H381" s="515" t="e">
        <f>IF('Cumulative Budget Request '!#REF!='Split budget (E)'!$L$1,'Cumulative Budget Request '!#REF!,0)</f>
        <v>#REF!</v>
      </c>
      <c r="I381" s="515" t="e">
        <f>IF('Cumulative Budget Request '!#REF!='Split budget (E)'!$L$1,'Cumulative Budget Request '!#REF!,0)</f>
        <v>#REF!</v>
      </c>
      <c r="J381" s="574" t="e">
        <f t="shared" si="93"/>
        <v>#REF!</v>
      </c>
      <c r="K381" s="387"/>
      <c r="L381" s="330"/>
      <c r="M381" s="387"/>
      <c r="N381" s="387"/>
      <c r="O381" s="387"/>
      <c r="P381" s="387"/>
    </row>
    <row r="382" spans="2:16" hidden="1">
      <c r="B382" s="707" t="e">
        <f t="shared" si="92"/>
        <v>#REF!</v>
      </c>
      <c r="C382" s="708"/>
      <c r="D382" s="708"/>
      <c r="E382" s="515" t="e">
        <f>IF('Cumulative Budget Request '!#REF!='Split budget (E)'!$L$1,'Cumulative Budget Request '!#REF!,0)</f>
        <v>#REF!</v>
      </c>
      <c r="F382" s="515" t="e">
        <f>IF('Cumulative Budget Request '!#REF!='Split budget (E)'!$L$1,'Cumulative Budget Request '!#REF!,0)</f>
        <v>#REF!</v>
      </c>
      <c r="G382" s="515" t="e">
        <f>IF('Cumulative Budget Request '!#REF!='Split budget (E)'!$L$1,'Cumulative Budget Request '!#REF!,0)</f>
        <v>#REF!</v>
      </c>
      <c r="H382" s="515" t="e">
        <f>IF('Cumulative Budget Request '!#REF!='Split budget (E)'!$L$1,'Cumulative Budget Request '!#REF!,0)</f>
        <v>#REF!</v>
      </c>
      <c r="I382" s="515" t="e">
        <f>IF('Cumulative Budget Request '!#REF!='Split budget (E)'!$L$1,'Cumulative Budget Request '!#REF!,0)</f>
        <v>#REF!</v>
      </c>
      <c r="J382" s="574" t="e">
        <f t="shared" si="93"/>
        <v>#REF!</v>
      </c>
      <c r="K382" s="387"/>
      <c r="L382" s="330"/>
      <c r="M382" s="387"/>
      <c r="N382" s="387"/>
      <c r="O382" s="387"/>
      <c r="P382" s="387"/>
    </row>
    <row r="383" spans="2:16" hidden="1">
      <c r="B383" s="707" t="e">
        <f t="shared" si="92"/>
        <v>#REF!</v>
      </c>
      <c r="C383" s="708"/>
      <c r="D383" s="708"/>
      <c r="E383" s="515" t="e">
        <f>IF('Cumulative Budget Request '!#REF!='Split budget (E)'!$L$1,'Cumulative Budget Request '!#REF!,0)</f>
        <v>#REF!</v>
      </c>
      <c r="F383" s="515" t="e">
        <f>IF('Cumulative Budget Request '!#REF!='Split budget (E)'!$L$1,'Cumulative Budget Request '!#REF!,0)</f>
        <v>#REF!</v>
      </c>
      <c r="G383" s="515" t="e">
        <f>IF('Cumulative Budget Request '!#REF!='Split budget (E)'!$L$1,'Cumulative Budget Request '!#REF!,0)</f>
        <v>#REF!</v>
      </c>
      <c r="H383" s="515" t="e">
        <f>IF('Cumulative Budget Request '!#REF!='Split budget (E)'!$L$1,'Cumulative Budget Request '!#REF!,0)</f>
        <v>#REF!</v>
      </c>
      <c r="I383" s="515" t="e">
        <f>IF('Cumulative Budget Request '!#REF!='Split budget (E)'!$L$1,'Cumulative Budget Request '!#REF!,0)</f>
        <v>#REF!</v>
      </c>
      <c r="J383" s="574" t="e">
        <f t="shared" si="93"/>
        <v>#REF!</v>
      </c>
      <c r="K383" s="387"/>
      <c r="L383" s="330"/>
      <c r="M383" s="387"/>
      <c r="N383" s="387"/>
      <c r="O383" s="387"/>
      <c r="P383" s="387"/>
    </row>
    <row r="384" spans="2:16" hidden="1">
      <c r="B384" s="714" t="e">
        <f t="shared" si="92"/>
        <v>#REF!</v>
      </c>
      <c r="C384" s="715"/>
      <c r="D384" s="715"/>
      <c r="E384" s="515" t="e">
        <f>IF('Cumulative Budget Request '!#REF!='Split budget (E)'!$L$1,'Cumulative Budget Request '!#REF!,0)</f>
        <v>#REF!</v>
      </c>
      <c r="F384" s="515" t="e">
        <f>IF('Cumulative Budget Request '!#REF!='Split budget (E)'!$L$1,'Cumulative Budget Request '!#REF!,0)</f>
        <v>#REF!</v>
      </c>
      <c r="G384" s="515" t="e">
        <f>IF('Cumulative Budget Request '!#REF!='Split budget (E)'!$L$1,'Cumulative Budget Request '!#REF!,0)</f>
        <v>#REF!</v>
      </c>
      <c r="H384" s="515" t="e">
        <f>IF('Cumulative Budget Request '!#REF!='Split budget (E)'!$L$1,'Cumulative Budget Request '!#REF!,0)</f>
        <v>#REF!</v>
      </c>
      <c r="I384" s="515" t="e">
        <f>IF('Cumulative Budget Request '!#REF!='Split budget (E)'!$L$1,'Cumulative Budget Request '!#REF!,0)</f>
        <v>#REF!</v>
      </c>
      <c r="J384" s="575" t="e">
        <f t="shared" si="93"/>
        <v>#REF!</v>
      </c>
      <c r="K384" s="387"/>
      <c r="L384" s="330"/>
      <c r="M384" s="387"/>
      <c r="N384" s="387"/>
      <c r="O384" s="387"/>
      <c r="P384" s="387"/>
    </row>
    <row r="385" spans="1:16" ht="13.5" thickBot="1">
      <c r="B385" s="716" t="str">
        <f t="shared" si="92"/>
        <v>TOTAL</v>
      </c>
      <c r="C385" s="717"/>
      <c r="D385" s="717"/>
      <c r="E385" s="577" t="e">
        <f>SUM(E365:E384)</f>
        <v>#REF!</v>
      </c>
      <c r="F385" s="577" t="e">
        <f t="shared" ref="F385:I385" si="94">SUM(F365:F384)</f>
        <v>#REF!</v>
      </c>
      <c r="G385" s="577" t="e">
        <f t="shared" si="94"/>
        <v>#REF!</v>
      </c>
      <c r="H385" s="577" t="e">
        <f t="shared" si="94"/>
        <v>#REF!</v>
      </c>
      <c r="I385" s="577" t="e">
        <f t="shared" si="94"/>
        <v>#REF!</v>
      </c>
      <c r="J385" s="576" t="e">
        <f>SUM(J365:J384)</f>
        <v>#REF!</v>
      </c>
      <c r="K385" s="387"/>
      <c r="L385" s="330"/>
      <c r="M385" s="387"/>
      <c r="N385" s="387"/>
      <c r="O385" s="387"/>
      <c r="P385" s="387"/>
    </row>
    <row r="386" spans="1:16" ht="13.15" thickBot="1">
      <c r="A386" s="259"/>
      <c r="B386" s="259"/>
      <c r="C386" s="259"/>
      <c r="D386" s="259"/>
      <c r="E386" s="387"/>
      <c r="F386" s="330"/>
      <c r="G386" s="387"/>
      <c r="H386" s="387"/>
      <c r="I386" s="387"/>
      <c r="J386" s="387"/>
    </row>
    <row r="387" spans="1:16" ht="12.95" customHeight="1">
      <c r="A387" s="259"/>
      <c r="B387" s="709" t="s">
        <v>130</v>
      </c>
      <c r="C387" s="710"/>
      <c r="D387" s="710"/>
      <c r="E387" s="710"/>
      <c r="F387" s="710"/>
      <c r="G387" s="710"/>
      <c r="H387" s="710"/>
      <c r="I387" s="710"/>
      <c r="J387" s="711"/>
    </row>
    <row r="388" spans="1:16" ht="13.15">
      <c r="A388" s="259"/>
      <c r="B388" s="718" t="s">
        <v>131</v>
      </c>
      <c r="C388" s="719"/>
      <c r="D388" s="719"/>
      <c r="E388" s="505" t="s">
        <v>30</v>
      </c>
      <c r="F388" s="505" t="s">
        <v>31</v>
      </c>
      <c r="G388" s="544" t="s">
        <v>32</v>
      </c>
      <c r="H388" s="544" t="s">
        <v>33</v>
      </c>
      <c r="I388" s="544" t="s">
        <v>34</v>
      </c>
      <c r="J388" s="506" t="s">
        <v>1</v>
      </c>
    </row>
    <row r="389" spans="1:16">
      <c r="A389" s="259"/>
      <c r="B389" s="712" t="e">
        <f t="shared" ref="B389:B409" si="95">B365</f>
        <v>#REF!</v>
      </c>
      <c r="C389" s="713"/>
      <c r="D389" s="713"/>
      <c r="E389" s="515" t="e">
        <f>IF('Cumulative Budget Request '!#REF!='Split budget (E)'!$L$1,'Cumulative Budget Request '!#REF!,0)</f>
        <v>#REF!</v>
      </c>
      <c r="F389" s="515" t="e">
        <f>IF('Cumulative Budget Request '!#REF!='Split budget (E)'!$L$1,'Cumulative Budget Request '!#REF!,0)</f>
        <v>#REF!</v>
      </c>
      <c r="G389" s="515" t="e">
        <f>IF('Cumulative Budget Request '!#REF!='Split budget (E)'!$L$1,'Cumulative Budget Request '!#REF!,0)</f>
        <v>#REF!</v>
      </c>
      <c r="H389" s="515" t="e">
        <f>IF('Cumulative Budget Request '!#REF!='Split budget (E)'!$L$1,'Cumulative Budget Request '!#REF!,0)</f>
        <v>#REF!</v>
      </c>
      <c r="I389" s="515" t="e">
        <f>IF('Cumulative Budget Request '!#REF!='Split budget (E)'!$L$1,'Cumulative Budget Request '!#REF!,0)</f>
        <v>#REF!</v>
      </c>
      <c r="J389" s="574" t="e">
        <f t="shared" ref="J389:J408" si="96">SUM(E389:I389)</f>
        <v>#REF!</v>
      </c>
    </row>
    <row r="390" spans="1:16">
      <c r="A390" s="259"/>
      <c r="B390" s="707" t="e">
        <f t="shared" si="95"/>
        <v>#REF!</v>
      </c>
      <c r="C390" s="708"/>
      <c r="D390" s="708"/>
      <c r="E390" s="515" t="e">
        <f>IF('Cumulative Budget Request '!#REF!='Split budget (E)'!$L$1,'Cumulative Budget Request '!#REF!,0)</f>
        <v>#REF!</v>
      </c>
      <c r="F390" s="515" t="e">
        <f>IF('Cumulative Budget Request '!#REF!='Split budget (E)'!$L$1,'Cumulative Budget Request '!#REF!,0)</f>
        <v>#REF!</v>
      </c>
      <c r="G390" s="515" t="e">
        <f>IF('Cumulative Budget Request '!#REF!='Split budget (E)'!$L$1,'Cumulative Budget Request '!#REF!,0)</f>
        <v>#REF!</v>
      </c>
      <c r="H390" s="515" t="e">
        <f>IF('Cumulative Budget Request '!#REF!='Split budget (E)'!$L$1,'Cumulative Budget Request '!#REF!,0)</f>
        <v>#REF!</v>
      </c>
      <c r="I390" s="515" t="e">
        <f>IF('Cumulative Budget Request '!#REF!='Split budget (E)'!$L$1,'Cumulative Budget Request '!#REF!,0)</f>
        <v>#REF!</v>
      </c>
      <c r="J390" s="574" t="e">
        <f t="shared" si="96"/>
        <v>#REF!</v>
      </c>
    </row>
    <row r="391" spans="1:16">
      <c r="A391" s="259"/>
      <c r="B391" s="707" t="e">
        <f t="shared" si="95"/>
        <v>#REF!</v>
      </c>
      <c r="C391" s="708"/>
      <c r="D391" s="708"/>
      <c r="E391" s="515" t="e">
        <f>IF('Cumulative Budget Request '!#REF!='Split budget (E)'!$L$1,'Cumulative Budget Request '!#REF!,0)</f>
        <v>#REF!</v>
      </c>
      <c r="F391" s="515" t="e">
        <f>IF('Cumulative Budget Request '!#REF!='Split budget (E)'!$L$1,'Cumulative Budget Request '!#REF!,0)</f>
        <v>#REF!</v>
      </c>
      <c r="G391" s="515" t="e">
        <f>IF('Cumulative Budget Request '!#REF!='Split budget (E)'!$L$1,'Cumulative Budget Request '!#REF!,0)</f>
        <v>#REF!</v>
      </c>
      <c r="H391" s="515" t="e">
        <f>IF('Cumulative Budget Request '!#REF!='Split budget (E)'!$L$1,'Cumulative Budget Request '!#REF!,0)</f>
        <v>#REF!</v>
      </c>
      <c r="I391" s="515" t="e">
        <f>IF('Cumulative Budget Request '!#REF!='Split budget (E)'!$L$1,'Cumulative Budget Request '!#REF!,0)</f>
        <v>#REF!</v>
      </c>
      <c r="J391" s="574" t="e">
        <f t="shared" si="96"/>
        <v>#REF!</v>
      </c>
    </row>
    <row r="392" spans="1:16" hidden="1">
      <c r="A392" s="259"/>
      <c r="B392" s="707" t="e">
        <f t="shared" si="95"/>
        <v>#REF!</v>
      </c>
      <c r="C392" s="708"/>
      <c r="D392" s="708"/>
      <c r="E392" s="515" t="e">
        <f>IF('Cumulative Budget Request '!#REF!='Split budget (E)'!$L$1,'Cumulative Budget Request '!#REF!,0)</f>
        <v>#REF!</v>
      </c>
      <c r="F392" s="515" t="e">
        <f>IF('Cumulative Budget Request '!#REF!='Split budget (E)'!$L$1,'Cumulative Budget Request '!#REF!,0)</f>
        <v>#REF!</v>
      </c>
      <c r="G392" s="515" t="e">
        <f>IF('Cumulative Budget Request '!#REF!='Split budget (E)'!$L$1,'Cumulative Budget Request '!#REF!,0)</f>
        <v>#REF!</v>
      </c>
      <c r="H392" s="515" t="e">
        <f>IF('Cumulative Budget Request '!#REF!='Split budget (E)'!$L$1,'Cumulative Budget Request '!#REF!,0)</f>
        <v>#REF!</v>
      </c>
      <c r="I392" s="515" t="e">
        <f>IF('Cumulative Budget Request '!#REF!='Split budget (E)'!$L$1,'Cumulative Budget Request '!#REF!,0)</f>
        <v>#REF!</v>
      </c>
      <c r="J392" s="574" t="e">
        <f t="shared" si="96"/>
        <v>#REF!</v>
      </c>
    </row>
    <row r="393" spans="1:16" hidden="1">
      <c r="A393" s="259"/>
      <c r="B393" s="707" t="e">
        <f t="shared" si="95"/>
        <v>#REF!</v>
      </c>
      <c r="C393" s="708"/>
      <c r="D393" s="708"/>
      <c r="E393" s="515" t="e">
        <f>IF('Cumulative Budget Request '!#REF!='Split budget (E)'!$L$1,'Cumulative Budget Request '!#REF!,0)</f>
        <v>#REF!</v>
      </c>
      <c r="F393" s="515" t="e">
        <f>IF('Cumulative Budget Request '!#REF!='Split budget (E)'!$L$1,'Cumulative Budget Request '!#REF!,0)</f>
        <v>#REF!</v>
      </c>
      <c r="G393" s="515" t="e">
        <f>IF('Cumulative Budget Request '!#REF!='Split budget (E)'!$L$1,'Cumulative Budget Request '!#REF!,0)</f>
        <v>#REF!</v>
      </c>
      <c r="H393" s="515" t="e">
        <f>IF('Cumulative Budget Request '!#REF!='Split budget (E)'!$L$1,'Cumulative Budget Request '!#REF!,0)</f>
        <v>#REF!</v>
      </c>
      <c r="I393" s="515" t="e">
        <f>IF('Cumulative Budget Request '!#REF!='Split budget (E)'!$L$1,'Cumulative Budget Request '!#REF!,0)</f>
        <v>#REF!</v>
      </c>
      <c r="J393" s="574" t="e">
        <f t="shared" si="96"/>
        <v>#REF!</v>
      </c>
    </row>
    <row r="394" spans="1:16" hidden="1">
      <c r="A394" s="259"/>
      <c r="B394" s="707" t="e">
        <f t="shared" si="95"/>
        <v>#REF!</v>
      </c>
      <c r="C394" s="708"/>
      <c r="D394" s="708"/>
      <c r="E394" s="515" t="e">
        <f>IF('Cumulative Budget Request '!#REF!='Split budget (E)'!$L$1,'Cumulative Budget Request '!#REF!,0)</f>
        <v>#REF!</v>
      </c>
      <c r="F394" s="515" t="e">
        <f>IF('Cumulative Budget Request '!#REF!='Split budget (E)'!$L$1,'Cumulative Budget Request '!#REF!,0)</f>
        <v>#REF!</v>
      </c>
      <c r="G394" s="515" t="e">
        <f>IF('Cumulative Budget Request '!#REF!='Split budget (E)'!$L$1,'Cumulative Budget Request '!#REF!,0)</f>
        <v>#REF!</v>
      </c>
      <c r="H394" s="515" t="e">
        <f>IF('Cumulative Budget Request '!#REF!='Split budget (E)'!$L$1,'Cumulative Budget Request '!#REF!,0)</f>
        <v>#REF!</v>
      </c>
      <c r="I394" s="515" t="e">
        <f>IF('Cumulative Budget Request '!#REF!='Split budget (E)'!$L$1,'Cumulative Budget Request '!#REF!,0)</f>
        <v>#REF!</v>
      </c>
      <c r="J394" s="574" t="e">
        <f t="shared" si="96"/>
        <v>#REF!</v>
      </c>
    </row>
    <row r="395" spans="1:16" hidden="1">
      <c r="A395" s="259"/>
      <c r="B395" s="707" t="e">
        <f t="shared" si="95"/>
        <v>#REF!</v>
      </c>
      <c r="C395" s="708"/>
      <c r="D395" s="708"/>
      <c r="E395" s="515" t="e">
        <f>IF('Cumulative Budget Request '!#REF!='Split budget (E)'!$L$1,'Cumulative Budget Request '!#REF!,0)</f>
        <v>#REF!</v>
      </c>
      <c r="F395" s="515" t="e">
        <f>IF('Cumulative Budget Request '!#REF!='Split budget (E)'!$L$1,'Cumulative Budget Request '!#REF!,0)</f>
        <v>#REF!</v>
      </c>
      <c r="G395" s="515" t="e">
        <f>IF('Cumulative Budget Request '!#REF!='Split budget (E)'!$L$1,'Cumulative Budget Request '!#REF!,0)</f>
        <v>#REF!</v>
      </c>
      <c r="H395" s="515" t="e">
        <f>IF('Cumulative Budget Request '!#REF!='Split budget (E)'!$L$1,'Cumulative Budget Request '!#REF!,0)</f>
        <v>#REF!</v>
      </c>
      <c r="I395" s="515" t="e">
        <f>IF('Cumulative Budget Request '!#REF!='Split budget (E)'!$L$1,'Cumulative Budget Request '!#REF!,0)</f>
        <v>#REF!</v>
      </c>
      <c r="J395" s="574" t="e">
        <f t="shared" si="96"/>
        <v>#REF!</v>
      </c>
    </row>
    <row r="396" spans="1:16" hidden="1">
      <c r="A396" s="259"/>
      <c r="B396" s="707" t="e">
        <f t="shared" si="95"/>
        <v>#REF!</v>
      </c>
      <c r="C396" s="708"/>
      <c r="D396" s="708"/>
      <c r="E396" s="515" t="e">
        <f>IF('Cumulative Budget Request '!#REF!='Split budget (E)'!$L$1,'Cumulative Budget Request '!#REF!,0)</f>
        <v>#REF!</v>
      </c>
      <c r="F396" s="515" t="e">
        <f>IF('Cumulative Budget Request '!#REF!='Split budget (E)'!$L$1,'Cumulative Budget Request '!#REF!,0)</f>
        <v>#REF!</v>
      </c>
      <c r="G396" s="515" t="e">
        <f>IF('Cumulative Budget Request '!#REF!='Split budget (E)'!$L$1,'Cumulative Budget Request '!#REF!,0)</f>
        <v>#REF!</v>
      </c>
      <c r="H396" s="515" t="e">
        <f>IF('Cumulative Budget Request '!#REF!='Split budget (E)'!$L$1,'Cumulative Budget Request '!#REF!,0)</f>
        <v>#REF!</v>
      </c>
      <c r="I396" s="515" t="e">
        <f>IF('Cumulative Budget Request '!#REF!='Split budget (E)'!$L$1,'Cumulative Budget Request '!#REF!,0)</f>
        <v>#REF!</v>
      </c>
      <c r="J396" s="574" t="e">
        <f t="shared" si="96"/>
        <v>#REF!</v>
      </c>
    </row>
    <row r="397" spans="1:16" hidden="1">
      <c r="A397" s="259"/>
      <c r="B397" s="707" t="e">
        <f t="shared" si="95"/>
        <v>#REF!</v>
      </c>
      <c r="C397" s="708"/>
      <c r="D397" s="708"/>
      <c r="E397" s="515" t="e">
        <f>IF('Cumulative Budget Request '!#REF!='Split budget (E)'!$L$1,'Cumulative Budget Request '!#REF!,0)</f>
        <v>#REF!</v>
      </c>
      <c r="F397" s="515" t="e">
        <f>IF('Cumulative Budget Request '!#REF!='Split budget (E)'!$L$1,'Cumulative Budget Request '!#REF!,0)</f>
        <v>#REF!</v>
      </c>
      <c r="G397" s="515" t="e">
        <f>IF('Cumulative Budget Request '!#REF!='Split budget (E)'!$L$1,'Cumulative Budget Request '!#REF!,0)</f>
        <v>#REF!</v>
      </c>
      <c r="H397" s="515" t="e">
        <f>IF('Cumulative Budget Request '!#REF!='Split budget (E)'!$L$1,'Cumulative Budget Request '!#REF!,0)</f>
        <v>#REF!</v>
      </c>
      <c r="I397" s="515" t="e">
        <f>IF('Cumulative Budget Request '!#REF!='Split budget (E)'!$L$1,'Cumulative Budget Request '!#REF!,0)</f>
        <v>#REF!</v>
      </c>
      <c r="J397" s="574" t="e">
        <f t="shared" si="96"/>
        <v>#REF!</v>
      </c>
    </row>
    <row r="398" spans="1:16" hidden="1">
      <c r="A398" s="259"/>
      <c r="B398" s="707" t="e">
        <f t="shared" si="95"/>
        <v>#REF!</v>
      </c>
      <c r="C398" s="708"/>
      <c r="D398" s="708"/>
      <c r="E398" s="515" t="e">
        <f>IF('Cumulative Budget Request '!#REF!='Split budget (E)'!$L$1,'Cumulative Budget Request '!#REF!,0)</f>
        <v>#REF!</v>
      </c>
      <c r="F398" s="515" t="e">
        <f>IF('Cumulative Budget Request '!#REF!='Split budget (E)'!$L$1,'Cumulative Budget Request '!#REF!,0)</f>
        <v>#REF!</v>
      </c>
      <c r="G398" s="515" t="e">
        <f>IF('Cumulative Budget Request '!#REF!='Split budget (E)'!$L$1,'Cumulative Budget Request '!#REF!,0)</f>
        <v>#REF!</v>
      </c>
      <c r="H398" s="515" t="e">
        <f>IF('Cumulative Budget Request '!#REF!='Split budget (E)'!$L$1,'Cumulative Budget Request '!#REF!,0)</f>
        <v>#REF!</v>
      </c>
      <c r="I398" s="515" t="e">
        <f>IF('Cumulative Budget Request '!#REF!='Split budget (E)'!$L$1,'Cumulative Budget Request '!#REF!,0)</f>
        <v>#REF!</v>
      </c>
      <c r="J398" s="574" t="e">
        <f t="shared" si="96"/>
        <v>#REF!</v>
      </c>
    </row>
    <row r="399" spans="1:16" hidden="1">
      <c r="A399" s="259"/>
      <c r="B399" s="707" t="e">
        <f t="shared" si="95"/>
        <v>#REF!</v>
      </c>
      <c r="C399" s="708"/>
      <c r="D399" s="708"/>
      <c r="E399" s="515" t="e">
        <f>IF('Cumulative Budget Request '!#REF!='Split budget (E)'!$L$1,'Cumulative Budget Request '!#REF!,0)</f>
        <v>#REF!</v>
      </c>
      <c r="F399" s="515" t="e">
        <f>IF('Cumulative Budget Request '!#REF!='Split budget (E)'!$L$1,'Cumulative Budget Request '!#REF!,0)</f>
        <v>#REF!</v>
      </c>
      <c r="G399" s="515" t="e">
        <f>IF('Cumulative Budget Request '!#REF!='Split budget (E)'!$L$1,'Cumulative Budget Request '!#REF!,0)</f>
        <v>#REF!</v>
      </c>
      <c r="H399" s="515" t="e">
        <f>IF('Cumulative Budget Request '!#REF!='Split budget (E)'!$L$1,'Cumulative Budget Request '!#REF!,0)</f>
        <v>#REF!</v>
      </c>
      <c r="I399" s="515" t="e">
        <f>IF('Cumulative Budget Request '!#REF!='Split budget (E)'!$L$1,'Cumulative Budget Request '!#REF!,0)</f>
        <v>#REF!</v>
      </c>
      <c r="J399" s="574" t="e">
        <f t="shared" si="96"/>
        <v>#REF!</v>
      </c>
    </row>
    <row r="400" spans="1:16" hidden="1">
      <c r="A400" s="259"/>
      <c r="B400" s="707" t="e">
        <f t="shared" si="95"/>
        <v>#REF!</v>
      </c>
      <c r="C400" s="708"/>
      <c r="D400" s="708"/>
      <c r="E400" s="515" t="e">
        <f>IF('Cumulative Budget Request '!#REF!='Split budget (E)'!$L$1,'Cumulative Budget Request '!#REF!,0)</f>
        <v>#REF!</v>
      </c>
      <c r="F400" s="515" t="e">
        <f>IF('Cumulative Budget Request '!#REF!='Split budget (E)'!$L$1,'Cumulative Budget Request '!#REF!,0)</f>
        <v>#REF!</v>
      </c>
      <c r="G400" s="515" t="e">
        <f>IF('Cumulative Budget Request '!#REF!='Split budget (E)'!$L$1,'Cumulative Budget Request '!#REF!,0)</f>
        <v>#REF!</v>
      </c>
      <c r="H400" s="515" t="e">
        <f>IF('Cumulative Budget Request '!#REF!='Split budget (E)'!$L$1,'Cumulative Budget Request '!#REF!,0)</f>
        <v>#REF!</v>
      </c>
      <c r="I400" s="515" t="e">
        <f>IF('Cumulative Budget Request '!#REF!='Split budget (E)'!$L$1,'Cumulative Budget Request '!#REF!,0)</f>
        <v>#REF!</v>
      </c>
      <c r="J400" s="574" t="e">
        <f t="shared" si="96"/>
        <v>#REF!</v>
      </c>
    </row>
    <row r="401" spans="1:10" hidden="1">
      <c r="A401" s="259"/>
      <c r="B401" s="707" t="e">
        <f t="shared" si="95"/>
        <v>#REF!</v>
      </c>
      <c r="C401" s="708"/>
      <c r="D401" s="708"/>
      <c r="E401" s="515" t="e">
        <f>IF('Cumulative Budget Request '!#REF!='Split budget (E)'!$L$1,'Cumulative Budget Request '!#REF!,0)</f>
        <v>#REF!</v>
      </c>
      <c r="F401" s="515" t="e">
        <f>IF('Cumulative Budget Request '!#REF!='Split budget (E)'!$L$1,'Cumulative Budget Request '!#REF!,0)</f>
        <v>#REF!</v>
      </c>
      <c r="G401" s="515" t="e">
        <f>IF('Cumulative Budget Request '!#REF!='Split budget (E)'!$L$1,'Cumulative Budget Request '!#REF!,0)</f>
        <v>#REF!</v>
      </c>
      <c r="H401" s="515" t="e">
        <f>IF('Cumulative Budget Request '!#REF!='Split budget (E)'!$L$1,'Cumulative Budget Request '!#REF!,0)</f>
        <v>#REF!</v>
      </c>
      <c r="I401" s="515" t="e">
        <f>IF('Cumulative Budget Request '!#REF!='Split budget (E)'!$L$1,'Cumulative Budget Request '!#REF!,0)</f>
        <v>#REF!</v>
      </c>
      <c r="J401" s="574" t="e">
        <f t="shared" si="96"/>
        <v>#REF!</v>
      </c>
    </row>
    <row r="402" spans="1:10" hidden="1">
      <c r="A402" s="259"/>
      <c r="B402" s="707" t="e">
        <f t="shared" si="95"/>
        <v>#REF!</v>
      </c>
      <c r="C402" s="708"/>
      <c r="D402" s="708"/>
      <c r="E402" s="515" t="e">
        <f>IF('Cumulative Budget Request '!#REF!='Split budget (E)'!$L$1,'Cumulative Budget Request '!#REF!,0)</f>
        <v>#REF!</v>
      </c>
      <c r="F402" s="515" t="e">
        <f>IF('Cumulative Budget Request '!#REF!='Split budget (E)'!$L$1,'Cumulative Budget Request '!#REF!,0)</f>
        <v>#REF!</v>
      </c>
      <c r="G402" s="515" t="e">
        <f>IF('Cumulative Budget Request '!#REF!='Split budget (E)'!$L$1,'Cumulative Budget Request '!#REF!,0)</f>
        <v>#REF!</v>
      </c>
      <c r="H402" s="515" t="e">
        <f>IF('Cumulative Budget Request '!#REF!='Split budget (E)'!$L$1,'Cumulative Budget Request '!#REF!,0)</f>
        <v>#REF!</v>
      </c>
      <c r="I402" s="515" t="e">
        <f>IF('Cumulative Budget Request '!#REF!='Split budget (E)'!$L$1,'Cumulative Budget Request '!#REF!,0)</f>
        <v>#REF!</v>
      </c>
      <c r="J402" s="574" t="e">
        <f t="shared" si="96"/>
        <v>#REF!</v>
      </c>
    </row>
    <row r="403" spans="1:10" hidden="1">
      <c r="A403" s="259"/>
      <c r="B403" s="707" t="e">
        <f t="shared" si="95"/>
        <v>#REF!</v>
      </c>
      <c r="C403" s="708"/>
      <c r="D403" s="708"/>
      <c r="E403" s="515" t="e">
        <f>IF('Cumulative Budget Request '!#REF!='Split budget (E)'!$L$1,'Cumulative Budget Request '!#REF!,0)</f>
        <v>#REF!</v>
      </c>
      <c r="F403" s="515" t="e">
        <f>IF('Cumulative Budget Request '!#REF!='Split budget (E)'!$L$1,'Cumulative Budget Request '!#REF!,0)</f>
        <v>#REF!</v>
      </c>
      <c r="G403" s="515" t="e">
        <f>IF('Cumulative Budget Request '!#REF!='Split budget (E)'!$L$1,'Cumulative Budget Request '!#REF!,0)</f>
        <v>#REF!</v>
      </c>
      <c r="H403" s="515" t="e">
        <f>IF('Cumulative Budget Request '!#REF!='Split budget (E)'!$L$1,'Cumulative Budget Request '!#REF!,0)</f>
        <v>#REF!</v>
      </c>
      <c r="I403" s="515" t="e">
        <f>IF('Cumulative Budget Request '!#REF!='Split budget (E)'!$L$1,'Cumulative Budget Request '!#REF!,0)</f>
        <v>#REF!</v>
      </c>
      <c r="J403" s="574" t="e">
        <f t="shared" si="96"/>
        <v>#REF!</v>
      </c>
    </row>
    <row r="404" spans="1:10" hidden="1">
      <c r="A404" s="259"/>
      <c r="B404" s="707" t="e">
        <f t="shared" si="95"/>
        <v>#REF!</v>
      </c>
      <c r="C404" s="708"/>
      <c r="D404" s="708"/>
      <c r="E404" s="515" t="e">
        <f>IF('Cumulative Budget Request '!#REF!='Split budget (E)'!$L$1,'Cumulative Budget Request '!#REF!,0)</f>
        <v>#REF!</v>
      </c>
      <c r="F404" s="515" t="e">
        <f>IF('Cumulative Budget Request '!#REF!='Split budget (E)'!$L$1,'Cumulative Budget Request '!#REF!,0)</f>
        <v>#REF!</v>
      </c>
      <c r="G404" s="515" t="e">
        <f>IF('Cumulative Budget Request '!#REF!='Split budget (E)'!$L$1,'Cumulative Budget Request '!#REF!,0)</f>
        <v>#REF!</v>
      </c>
      <c r="H404" s="515" t="e">
        <f>IF('Cumulative Budget Request '!#REF!='Split budget (E)'!$L$1,'Cumulative Budget Request '!#REF!,0)</f>
        <v>#REF!</v>
      </c>
      <c r="I404" s="515" t="e">
        <f>IF('Cumulative Budget Request '!#REF!='Split budget (E)'!$L$1,'Cumulative Budget Request '!#REF!,0)</f>
        <v>#REF!</v>
      </c>
      <c r="J404" s="574" t="e">
        <f t="shared" si="96"/>
        <v>#REF!</v>
      </c>
    </row>
    <row r="405" spans="1:10" hidden="1">
      <c r="A405" s="259"/>
      <c r="B405" s="707" t="e">
        <f t="shared" si="95"/>
        <v>#REF!</v>
      </c>
      <c r="C405" s="708"/>
      <c r="D405" s="708"/>
      <c r="E405" s="515" t="e">
        <f>IF('Cumulative Budget Request '!#REF!='Split budget (E)'!$L$1,'Cumulative Budget Request '!#REF!,0)</f>
        <v>#REF!</v>
      </c>
      <c r="F405" s="515" t="e">
        <f>IF('Cumulative Budget Request '!#REF!='Split budget (E)'!$L$1,'Cumulative Budget Request '!#REF!,0)</f>
        <v>#REF!</v>
      </c>
      <c r="G405" s="515" t="e">
        <f>IF('Cumulative Budget Request '!#REF!='Split budget (E)'!$L$1,'Cumulative Budget Request '!#REF!,0)</f>
        <v>#REF!</v>
      </c>
      <c r="H405" s="515" t="e">
        <f>IF('Cumulative Budget Request '!#REF!='Split budget (E)'!$L$1,'Cumulative Budget Request '!#REF!,0)</f>
        <v>#REF!</v>
      </c>
      <c r="I405" s="515" t="e">
        <f>IF('Cumulative Budget Request '!#REF!='Split budget (E)'!$L$1,'Cumulative Budget Request '!#REF!,0)</f>
        <v>#REF!</v>
      </c>
      <c r="J405" s="574" t="e">
        <f t="shared" si="96"/>
        <v>#REF!</v>
      </c>
    </row>
    <row r="406" spans="1:10" hidden="1">
      <c r="A406" s="259"/>
      <c r="B406" s="707" t="e">
        <f t="shared" si="95"/>
        <v>#REF!</v>
      </c>
      <c r="C406" s="708"/>
      <c r="D406" s="708"/>
      <c r="E406" s="515" t="e">
        <f>IF('Cumulative Budget Request '!#REF!='Split budget (E)'!$L$1,'Cumulative Budget Request '!#REF!,0)</f>
        <v>#REF!</v>
      </c>
      <c r="F406" s="515" t="e">
        <f>IF('Cumulative Budget Request '!#REF!='Split budget (E)'!$L$1,'Cumulative Budget Request '!#REF!,0)</f>
        <v>#REF!</v>
      </c>
      <c r="G406" s="515" t="e">
        <f>IF('Cumulative Budget Request '!#REF!='Split budget (E)'!$L$1,'Cumulative Budget Request '!#REF!,0)</f>
        <v>#REF!</v>
      </c>
      <c r="H406" s="515" t="e">
        <f>IF('Cumulative Budget Request '!#REF!='Split budget (E)'!$L$1,'Cumulative Budget Request '!#REF!,0)</f>
        <v>#REF!</v>
      </c>
      <c r="I406" s="515" t="e">
        <f>IF('Cumulative Budget Request '!#REF!='Split budget (E)'!$L$1,'Cumulative Budget Request '!#REF!,0)</f>
        <v>#REF!</v>
      </c>
      <c r="J406" s="574" t="e">
        <f t="shared" si="96"/>
        <v>#REF!</v>
      </c>
    </row>
    <row r="407" spans="1:10" hidden="1">
      <c r="A407" s="259"/>
      <c r="B407" s="707" t="e">
        <f t="shared" si="95"/>
        <v>#REF!</v>
      </c>
      <c r="C407" s="708"/>
      <c r="D407" s="708"/>
      <c r="E407" s="515" t="e">
        <f>IF('Cumulative Budget Request '!#REF!='Split budget (E)'!$L$1,'Cumulative Budget Request '!#REF!,0)</f>
        <v>#REF!</v>
      </c>
      <c r="F407" s="515" t="e">
        <f>IF('Cumulative Budget Request '!#REF!='Split budget (E)'!$L$1,'Cumulative Budget Request '!#REF!,0)</f>
        <v>#REF!</v>
      </c>
      <c r="G407" s="515" t="e">
        <f>IF('Cumulative Budget Request '!#REF!='Split budget (E)'!$L$1,'Cumulative Budget Request '!#REF!,0)</f>
        <v>#REF!</v>
      </c>
      <c r="H407" s="515" t="e">
        <f>IF('Cumulative Budget Request '!#REF!='Split budget (E)'!$L$1,'Cumulative Budget Request '!#REF!,0)</f>
        <v>#REF!</v>
      </c>
      <c r="I407" s="515" t="e">
        <f>IF('Cumulative Budget Request '!#REF!='Split budget (E)'!$L$1,'Cumulative Budget Request '!#REF!,0)</f>
        <v>#REF!</v>
      </c>
      <c r="J407" s="574" t="e">
        <f t="shared" si="96"/>
        <v>#REF!</v>
      </c>
    </row>
    <row r="408" spans="1:10" hidden="1">
      <c r="A408" s="259"/>
      <c r="B408" s="714" t="e">
        <f t="shared" si="95"/>
        <v>#REF!</v>
      </c>
      <c r="C408" s="715"/>
      <c r="D408" s="715"/>
      <c r="E408" s="515" t="e">
        <f>IF('Cumulative Budget Request '!#REF!='Split budget (E)'!$L$1,'Cumulative Budget Request '!#REF!,0)</f>
        <v>#REF!</v>
      </c>
      <c r="F408" s="515" t="e">
        <f>IF('Cumulative Budget Request '!#REF!='Split budget (E)'!$L$1,'Cumulative Budget Request '!#REF!,0)</f>
        <v>#REF!</v>
      </c>
      <c r="G408" s="515" t="e">
        <f>IF('Cumulative Budget Request '!#REF!='Split budget (E)'!$L$1,'Cumulative Budget Request '!#REF!,0)</f>
        <v>#REF!</v>
      </c>
      <c r="H408" s="515" t="e">
        <f>IF('Cumulative Budget Request '!#REF!='Split budget (E)'!$L$1,'Cumulative Budget Request '!#REF!,0)</f>
        <v>#REF!</v>
      </c>
      <c r="I408" s="515" t="e">
        <f>IF('Cumulative Budget Request '!#REF!='Split budget (E)'!$L$1,'Cumulative Budget Request '!#REF!,0)</f>
        <v>#REF!</v>
      </c>
      <c r="J408" s="575" t="e">
        <f t="shared" si="96"/>
        <v>#REF!</v>
      </c>
    </row>
    <row r="409" spans="1:10" ht="13.5" thickBot="1">
      <c r="A409" s="259"/>
      <c r="B409" s="716" t="str">
        <f t="shared" si="95"/>
        <v>TOTAL</v>
      </c>
      <c r="C409" s="717"/>
      <c r="D409" s="717"/>
      <c r="E409" s="577" t="e">
        <f>SUM(E389:E408)</f>
        <v>#REF!</v>
      </c>
      <c r="F409" s="577" t="e">
        <f t="shared" ref="F409:I409" si="97">SUM(F389:F408)</f>
        <v>#REF!</v>
      </c>
      <c r="G409" s="577" t="e">
        <f t="shared" si="97"/>
        <v>#REF!</v>
      </c>
      <c r="H409" s="577" t="e">
        <f t="shared" si="97"/>
        <v>#REF!</v>
      </c>
      <c r="I409" s="577" t="e">
        <f t="shared" si="97"/>
        <v>#REF!</v>
      </c>
      <c r="J409" s="576" t="e">
        <f>SUM(J389:J408)</f>
        <v>#REF!</v>
      </c>
    </row>
    <row r="410" spans="1:10">
      <c r="A410" s="259"/>
      <c r="B410" s="259"/>
      <c r="C410" s="259"/>
      <c r="D410" s="259"/>
      <c r="E410" s="387"/>
      <c r="F410" s="330"/>
      <c r="G410" s="387"/>
      <c r="H410" s="387"/>
      <c r="I410" s="387"/>
      <c r="J410" s="387"/>
    </row>
    <row r="411" spans="1:10">
      <c r="A411" s="259"/>
      <c r="B411" s="259"/>
      <c r="C411" s="259"/>
      <c r="D411" s="259"/>
      <c r="E411" s="387"/>
      <c r="F411" s="330"/>
      <c r="G411" s="387"/>
      <c r="H411" s="387"/>
      <c r="I411" s="387"/>
      <c r="J411" s="387"/>
    </row>
    <row r="412" spans="1:10">
      <c r="A412" s="259"/>
      <c r="B412" s="259"/>
      <c r="C412" s="259"/>
      <c r="D412" s="259"/>
      <c r="E412" s="387"/>
      <c r="F412" s="330"/>
      <c r="G412" s="387"/>
      <c r="H412" s="387"/>
      <c r="I412" s="387"/>
      <c r="J412" s="387"/>
    </row>
    <row r="413" spans="1:10">
      <c r="A413" s="259"/>
      <c r="B413" s="259"/>
      <c r="C413" s="259"/>
      <c r="D413" s="259"/>
      <c r="E413" s="387"/>
      <c r="F413" s="330"/>
      <c r="G413" s="387"/>
      <c r="H413" s="387"/>
      <c r="I413" s="387"/>
      <c r="J413" s="387"/>
    </row>
    <row r="414" spans="1:10">
      <c r="A414" s="259"/>
      <c r="B414" s="259"/>
      <c r="C414" s="259"/>
      <c r="D414" s="259"/>
      <c r="E414" s="387"/>
      <c r="F414" s="330"/>
      <c r="G414" s="387"/>
      <c r="H414" s="387"/>
      <c r="I414" s="387"/>
      <c r="J414" s="387"/>
    </row>
    <row r="415" spans="1:10">
      <c r="A415" s="259"/>
      <c r="B415" s="259"/>
      <c r="C415" s="259"/>
      <c r="D415" s="259"/>
      <c r="E415" s="387"/>
      <c r="F415" s="330"/>
      <c r="G415" s="387"/>
      <c r="H415" s="387"/>
      <c r="I415" s="387"/>
      <c r="J415" s="387"/>
    </row>
    <row r="416" spans="1:10">
      <c r="A416" s="259"/>
      <c r="B416" s="259"/>
      <c r="C416" s="259"/>
      <c r="D416" s="259"/>
      <c r="E416" s="387"/>
      <c r="F416" s="330"/>
      <c r="G416" s="387"/>
      <c r="H416" s="387"/>
      <c r="I416" s="387"/>
      <c r="J416" s="387"/>
    </row>
    <row r="417" spans="1:10">
      <c r="A417" s="259"/>
      <c r="B417" s="259"/>
      <c r="C417" s="259"/>
      <c r="D417" s="259"/>
      <c r="E417" s="387"/>
      <c r="F417" s="330"/>
      <c r="G417" s="387"/>
      <c r="H417" s="387"/>
      <c r="I417" s="387"/>
      <c r="J417" s="387"/>
    </row>
    <row r="418" spans="1:10">
      <c r="A418" s="259"/>
      <c r="B418" s="259"/>
      <c r="C418" s="259"/>
      <c r="D418" s="259"/>
      <c r="E418" s="387"/>
      <c r="F418" s="330"/>
      <c r="G418" s="387"/>
      <c r="H418" s="387"/>
      <c r="I418" s="387"/>
      <c r="J418" s="387"/>
    </row>
    <row r="419" spans="1:10">
      <c r="A419" s="259"/>
      <c r="B419" s="259"/>
      <c r="C419" s="259"/>
      <c r="D419" s="259"/>
      <c r="E419" s="387"/>
      <c r="F419" s="330"/>
      <c r="G419" s="387"/>
      <c r="H419" s="387"/>
      <c r="I419" s="387"/>
      <c r="J419" s="387"/>
    </row>
    <row r="420" spans="1:10">
      <c r="A420" s="259"/>
      <c r="B420" s="259"/>
      <c r="C420" s="259"/>
      <c r="D420" s="259"/>
      <c r="E420" s="387"/>
      <c r="F420" s="330"/>
      <c r="G420" s="387"/>
      <c r="H420" s="387"/>
      <c r="I420" s="387"/>
      <c r="J420" s="387"/>
    </row>
    <row r="421" spans="1:10">
      <c r="A421" s="259"/>
      <c r="B421" s="259"/>
      <c r="C421" s="259"/>
      <c r="D421" s="259"/>
      <c r="E421" s="387"/>
      <c r="F421" s="330"/>
      <c r="G421" s="387"/>
      <c r="H421" s="387"/>
      <c r="I421" s="387"/>
      <c r="J421" s="387"/>
    </row>
    <row r="422" spans="1:10">
      <c r="A422" s="259"/>
      <c r="B422" s="259"/>
      <c r="C422" s="259"/>
      <c r="D422" s="259"/>
      <c r="E422" s="387"/>
      <c r="F422" s="330"/>
      <c r="G422" s="387"/>
      <c r="H422" s="387"/>
      <c r="I422" s="387"/>
      <c r="J422" s="387"/>
    </row>
    <row r="423" spans="1:10">
      <c r="A423" s="259"/>
      <c r="B423" s="259"/>
      <c r="C423" s="259"/>
      <c r="D423" s="259"/>
      <c r="E423" s="387"/>
      <c r="F423" s="330"/>
      <c r="G423" s="387"/>
      <c r="H423" s="387"/>
      <c r="I423" s="387"/>
      <c r="J423" s="387"/>
    </row>
    <row r="424" spans="1:10">
      <c r="A424" s="259"/>
      <c r="B424" s="259"/>
      <c r="C424" s="259"/>
      <c r="D424" s="259"/>
      <c r="E424" s="387"/>
      <c r="F424" s="330"/>
      <c r="G424" s="387"/>
      <c r="H424" s="387"/>
      <c r="I424" s="387"/>
      <c r="J424" s="387"/>
    </row>
    <row r="425" spans="1:10">
      <c r="A425" s="259"/>
      <c r="B425" s="259"/>
      <c r="C425" s="259"/>
      <c r="D425" s="259"/>
      <c r="E425" s="387"/>
      <c r="F425" s="330"/>
      <c r="G425" s="387"/>
      <c r="H425" s="387"/>
      <c r="I425" s="387"/>
      <c r="J425" s="387"/>
    </row>
    <row r="426" spans="1:10">
      <c r="A426" s="259"/>
      <c r="B426" s="259"/>
      <c r="C426" s="259"/>
      <c r="D426" s="259"/>
      <c r="E426" s="387"/>
      <c r="F426" s="330"/>
      <c r="G426" s="387"/>
      <c r="H426" s="387"/>
      <c r="I426" s="387"/>
      <c r="J426" s="387"/>
    </row>
    <row r="427" spans="1:10">
      <c r="A427" s="259"/>
      <c r="B427" s="259"/>
      <c r="C427" s="259"/>
      <c r="D427" s="259"/>
      <c r="E427" s="387"/>
      <c r="F427" s="330"/>
      <c r="G427" s="387"/>
      <c r="H427" s="387"/>
      <c r="I427" s="387"/>
      <c r="J427" s="387"/>
    </row>
    <row r="428" spans="1:10">
      <c r="A428" s="259"/>
      <c r="B428" s="259"/>
      <c r="C428" s="259"/>
      <c r="D428" s="259"/>
      <c r="E428" s="387"/>
      <c r="F428" s="330"/>
      <c r="G428" s="387"/>
      <c r="H428" s="387"/>
      <c r="I428" s="387"/>
      <c r="J428" s="387"/>
    </row>
    <row r="429" spans="1:10">
      <c r="A429" s="259"/>
      <c r="B429" s="259"/>
      <c r="C429" s="259"/>
      <c r="D429" s="259"/>
      <c r="E429" s="387"/>
      <c r="F429" s="330"/>
      <c r="G429" s="387"/>
      <c r="H429" s="387"/>
      <c r="I429" s="387"/>
      <c r="J429" s="387"/>
    </row>
    <row r="430" spans="1:10">
      <c r="A430" s="259"/>
      <c r="B430" s="259"/>
      <c r="C430" s="259"/>
      <c r="D430" s="259"/>
      <c r="E430" s="387"/>
      <c r="F430" s="330"/>
      <c r="G430" s="387"/>
      <c r="H430" s="387"/>
      <c r="I430" s="387"/>
      <c r="J430" s="387"/>
    </row>
    <row r="431" spans="1:10">
      <c r="A431" s="259"/>
      <c r="B431" s="259"/>
      <c r="C431" s="259"/>
      <c r="D431" s="259"/>
      <c r="E431" s="387"/>
      <c r="F431" s="330"/>
      <c r="G431" s="387"/>
      <c r="H431" s="387"/>
      <c r="I431" s="387"/>
      <c r="J431" s="387"/>
    </row>
    <row r="432" spans="1:10">
      <c r="A432" s="259"/>
      <c r="B432" s="259"/>
      <c r="C432" s="259"/>
      <c r="D432" s="259"/>
      <c r="E432" s="387"/>
      <c r="F432" s="330"/>
      <c r="G432" s="387"/>
      <c r="H432" s="387"/>
      <c r="I432" s="387"/>
      <c r="J432" s="387"/>
    </row>
    <row r="433" spans="1:10">
      <c r="A433" s="259"/>
      <c r="B433" s="259"/>
      <c r="C433" s="259"/>
      <c r="D433" s="259"/>
      <c r="E433" s="387"/>
      <c r="F433" s="330"/>
      <c r="G433" s="387"/>
      <c r="H433" s="387"/>
      <c r="I433" s="387"/>
      <c r="J433" s="387"/>
    </row>
    <row r="434" spans="1:10">
      <c r="A434" s="259"/>
      <c r="B434" s="259"/>
      <c r="C434" s="259"/>
      <c r="D434" s="259"/>
      <c r="E434" s="387"/>
      <c r="F434" s="330"/>
      <c r="G434" s="387"/>
      <c r="H434" s="387"/>
      <c r="I434" s="387"/>
      <c r="J434" s="387"/>
    </row>
    <row r="435" spans="1:10">
      <c r="A435" s="259"/>
      <c r="B435" s="259"/>
      <c r="C435" s="259"/>
      <c r="D435" s="259"/>
      <c r="E435" s="387"/>
      <c r="F435" s="330"/>
      <c r="G435" s="387"/>
      <c r="H435" s="387"/>
      <c r="I435" s="387"/>
      <c r="J435" s="387"/>
    </row>
    <row r="436" spans="1:10">
      <c r="A436" s="259"/>
      <c r="B436" s="259"/>
      <c r="C436" s="259"/>
      <c r="D436" s="259"/>
      <c r="E436" s="387"/>
      <c r="F436" s="330"/>
      <c r="G436" s="387"/>
      <c r="H436" s="387"/>
      <c r="I436" s="387"/>
      <c r="J436" s="387"/>
    </row>
    <row r="437" spans="1:10">
      <c r="A437" s="259"/>
      <c r="B437" s="259"/>
      <c r="C437" s="259"/>
      <c r="D437" s="259"/>
      <c r="E437" s="387"/>
      <c r="F437" s="330"/>
      <c r="G437" s="387"/>
      <c r="H437" s="387"/>
      <c r="I437" s="387"/>
      <c r="J437" s="387"/>
    </row>
    <row r="438" spans="1:10">
      <c r="A438" s="259"/>
      <c r="B438" s="259"/>
      <c r="C438" s="259"/>
      <c r="D438" s="259"/>
      <c r="E438" s="387"/>
      <c r="F438" s="330"/>
      <c r="G438" s="387"/>
      <c r="H438" s="387"/>
      <c r="I438" s="387"/>
      <c r="J438" s="387"/>
    </row>
    <row r="439" spans="1:10">
      <c r="A439" s="259"/>
      <c r="B439" s="259"/>
      <c r="C439" s="259"/>
      <c r="D439" s="259"/>
      <c r="E439" s="387"/>
      <c r="F439" s="330"/>
      <c r="G439" s="387"/>
      <c r="H439" s="387"/>
      <c r="I439" s="387"/>
      <c r="J439" s="387"/>
    </row>
    <row r="440" spans="1:10">
      <c r="A440" s="259"/>
      <c r="B440" s="259"/>
      <c r="C440" s="259"/>
      <c r="D440" s="259"/>
      <c r="E440" s="387"/>
      <c r="F440" s="330"/>
      <c r="G440" s="387"/>
      <c r="H440" s="387"/>
      <c r="I440" s="387"/>
      <c r="J440" s="387"/>
    </row>
    <row r="441" spans="1:10">
      <c r="A441" s="259"/>
      <c r="B441" s="259"/>
      <c r="C441" s="259"/>
      <c r="D441" s="259"/>
      <c r="E441" s="387"/>
      <c r="F441" s="330"/>
      <c r="G441" s="387"/>
      <c r="H441" s="387"/>
      <c r="I441" s="387"/>
      <c r="J441" s="387"/>
    </row>
    <row r="442" spans="1:10">
      <c r="A442" s="259"/>
      <c r="B442" s="259"/>
      <c r="C442" s="259"/>
      <c r="D442" s="259"/>
      <c r="E442" s="387"/>
      <c r="F442" s="330"/>
      <c r="G442" s="387"/>
      <c r="H442" s="387"/>
      <c r="I442" s="387"/>
      <c r="J442" s="387"/>
    </row>
    <row r="443" spans="1:10">
      <c r="A443" s="259"/>
      <c r="B443" s="259"/>
      <c r="C443" s="259"/>
      <c r="D443" s="259"/>
      <c r="E443" s="387"/>
      <c r="F443" s="330"/>
      <c r="G443" s="387"/>
      <c r="H443" s="387"/>
      <c r="I443" s="387"/>
      <c r="J443" s="387"/>
    </row>
    <row r="444" spans="1:10">
      <c r="A444" s="259"/>
      <c r="B444" s="259"/>
      <c r="C444" s="259"/>
      <c r="D444" s="259"/>
      <c r="E444" s="387"/>
      <c r="F444" s="330"/>
      <c r="G444" s="387"/>
      <c r="H444" s="387"/>
      <c r="I444" s="387"/>
      <c r="J444" s="387"/>
    </row>
    <row r="445" spans="1:10">
      <c r="A445" s="259"/>
      <c r="B445" s="259"/>
      <c r="C445" s="259"/>
      <c r="D445" s="259"/>
      <c r="E445" s="387"/>
      <c r="F445" s="330"/>
      <c r="G445" s="387"/>
      <c r="H445" s="387"/>
      <c r="I445" s="387"/>
      <c r="J445" s="387"/>
    </row>
    <row r="446" spans="1:10">
      <c r="A446" s="259"/>
      <c r="B446" s="259"/>
      <c r="C446" s="259"/>
      <c r="D446" s="259"/>
      <c r="E446" s="387"/>
      <c r="F446" s="330"/>
      <c r="G446" s="387"/>
      <c r="H446" s="387"/>
      <c r="I446" s="387"/>
      <c r="J446" s="387"/>
    </row>
    <row r="447" spans="1:10">
      <c r="A447" s="259"/>
      <c r="B447" s="259"/>
      <c r="C447" s="259"/>
      <c r="D447" s="259"/>
      <c r="E447" s="387"/>
      <c r="F447" s="330"/>
      <c r="G447" s="387"/>
      <c r="H447" s="387"/>
      <c r="I447" s="387"/>
      <c r="J447" s="387"/>
    </row>
    <row r="448" spans="1:10">
      <c r="A448" s="259"/>
      <c r="B448" s="259"/>
      <c r="C448" s="259"/>
      <c r="D448" s="259"/>
      <c r="E448" s="387"/>
      <c r="F448" s="330"/>
      <c r="G448" s="387"/>
      <c r="H448" s="387"/>
      <c r="I448" s="387"/>
      <c r="J448" s="387"/>
    </row>
    <row r="449" spans="1:10">
      <c r="A449" s="259"/>
      <c r="B449" s="259"/>
      <c r="C449" s="259"/>
      <c r="D449" s="259"/>
      <c r="E449" s="387"/>
      <c r="F449" s="330"/>
      <c r="G449" s="387"/>
      <c r="H449" s="387"/>
      <c r="I449" s="387"/>
      <c r="J449" s="387"/>
    </row>
    <row r="450" spans="1:10">
      <c r="A450" s="259"/>
      <c r="B450" s="259"/>
      <c r="C450" s="259"/>
      <c r="D450" s="259"/>
      <c r="E450" s="387"/>
      <c r="F450" s="330"/>
      <c r="G450" s="387"/>
      <c r="H450" s="387"/>
      <c r="I450" s="387"/>
      <c r="J450" s="387"/>
    </row>
    <row r="451" spans="1:10">
      <c r="A451" s="259"/>
      <c r="B451" s="259"/>
      <c r="C451" s="259"/>
      <c r="D451" s="259"/>
      <c r="E451" s="387"/>
      <c r="F451" s="330"/>
      <c r="G451" s="387"/>
      <c r="H451" s="387"/>
      <c r="I451" s="387"/>
      <c r="J451" s="387"/>
    </row>
    <row r="452" spans="1:10">
      <c r="A452" s="259"/>
      <c r="B452" s="259"/>
      <c r="C452" s="259"/>
      <c r="D452" s="259"/>
      <c r="E452" s="387"/>
      <c r="F452" s="330"/>
      <c r="G452" s="387"/>
      <c r="H452" s="387"/>
      <c r="I452" s="387"/>
      <c r="J452" s="387"/>
    </row>
    <row r="453" spans="1:10">
      <c r="A453" s="259"/>
      <c r="B453" s="259"/>
      <c r="C453" s="259"/>
      <c r="D453" s="259"/>
      <c r="E453" s="387"/>
      <c r="F453" s="330"/>
      <c r="G453" s="387"/>
      <c r="H453" s="387"/>
      <c r="I453" s="387"/>
      <c r="J453" s="387"/>
    </row>
    <row r="454" spans="1:10">
      <c r="A454" s="259"/>
      <c r="B454" s="259"/>
      <c r="C454" s="259"/>
      <c r="D454" s="259"/>
      <c r="E454" s="387"/>
      <c r="F454" s="330"/>
      <c r="G454" s="387"/>
      <c r="H454" s="387"/>
      <c r="I454" s="387"/>
      <c r="J454" s="387"/>
    </row>
    <row r="455" spans="1:10">
      <c r="A455" s="259"/>
      <c r="B455" s="259"/>
      <c r="C455" s="259"/>
      <c r="D455" s="259"/>
      <c r="E455" s="387"/>
      <c r="F455" s="330"/>
      <c r="G455" s="387"/>
      <c r="H455" s="387"/>
      <c r="I455" s="387"/>
      <c r="J455" s="387"/>
    </row>
    <row r="456" spans="1:10">
      <c r="A456" s="259"/>
      <c r="B456" s="259"/>
      <c r="C456" s="259"/>
      <c r="D456" s="259"/>
      <c r="E456" s="387"/>
      <c r="F456" s="330"/>
      <c r="G456" s="387"/>
      <c r="H456" s="387"/>
      <c r="I456" s="387"/>
      <c r="J456" s="387"/>
    </row>
    <row r="457" spans="1:10">
      <c r="A457" s="259"/>
      <c r="B457" s="259"/>
      <c r="C457" s="259"/>
      <c r="D457" s="259"/>
      <c r="E457" s="387"/>
      <c r="F457" s="330"/>
      <c r="G457" s="387"/>
      <c r="H457" s="387"/>
      <c r="I457" s="387"/>
      <c r="J457" s="387"/>
    </row>
    <row r="458" spans="1:10">
      <c r="A458" s="259"/>
      <c r="B458" s="259"/>
      <c r="C458" s="259"/>
      <c r="D458" s="259"/>
      <c r="E458" s="387"/>
      <c r="F458" s="330"/>
      <c r="G458" s="387"/>
      <c r="H458" s="387"/>
      <c r="I458" s="387"/>
      <c r="J458" s="387"/>
    </row>
    <row r="459" spans="1:10">
      <c r="A459" s="259"/>
      <c r="B459" s="259"/>
      <c r="C459" s="259"/>
      <c r="D459" s="259"/>
      <c r="E459" s="387"/>
      <c r="F459" s="330"/>
      <c r="G459" s="387"/>
      <c r="H459" s="387"/>
      <c r="I459" s="387"/>
      <c r="J459" s="387"/>
    </row>
    <row r="460" spans="1:10">
      <c r="A460" s="259"/>
      <c r="B460" s="259"/>
      <c r="C460" s="259"/>
      <c r="D460" s="259"/>
      <c r="E460" s="387"/>
      <c r="F460" s="330"/>
      <c r="G460" s="387"/>
      <c r="H460" s="387"/>
      <c r="I460" s="387"/>
      <c r="J460" s="387"/>
    </row>
    <row r="461" spans="1:10">
      <c r="A461" s="259"/>
      <c r="B461" s="259"/>
      <c r="C461" s="259"/>
      <c r="D461" s="259"/>
      <c r="E461" s="387"/>
      <c r="F461" s="330"/>
      <c r="G461" s="387"/>
      <c r="H461" s="387"/>
      <c r="I461" s="387"/>
      <c r="J461" s="387"/>
    </row>
    <row r="462" spans="1:10">
      <c r="A462" s="259"/>
      <c r="B462" s="259"/>
      <c r="C462" s="259"/>
      <c r="D462" s="259"/>
      <c r="E462" s="387"/>
      <c r="F462" s="330"/>
      <c r="G462" s="387"/>
      <c r="H462" s="387"/>
      <c r="I462" s="387"/>
      <c r="J462" s="387"/>
    </row>
    <row r="463" spans="1:10">
      <c r="A463" s="259"/>
      <c r="B463" s="259"/>
      <c r="C463" s="259"/>
      <c r="D463" s="259"/>
      <c r="E463" s="387"/>
      <c r="F463" s="330"/>
      <c r="G463" s="387"/>
      <c r="H463" s="387"/>
      <c r="I463" s="387"/>
      <c r="J463" s="387"/>
    </row>
    <row r="464" spans="1:10">
      <c r="A464" s="259"/>
      <c r="B464" s="259"/>
      <c r="C464" s="259"/>
      <c r="D464" s="259"/>
      <c r="E464" s="387"/>
      <c r="F464" s="330"/>
      <c r="G464" s="387"/>
      <c r="H464" s="387"/>
      <c r="I464" s="387"/>
      <c r="J464" s="387"/>
    </row>
    <row r="465" spans="1:10">
      <c r="A465" s="259"/>
      <c r="B465" s="259"/>
      <c r="C465" s="259"/>
      <c r="D465" s="259"/>
      <c r="E465" s="387"/>
      <c r="F465" s="330"/>
      <c r="G465" s="387"/>
      <c r="H465" s="387"/>
      <c r="I465" s="387"/>
      <c r="J465" s="387"/>
    </row>
    <row r="466" spans="1:10">
      <c r="A466" s="259"/>
      <c r="B466" s="259"/>
      <c r="C466" s="259"/>
      <c r="D466" s="259"/>
      <c r="E466" s="387"/>
      <c r="F466" s="330"/>
      <c r="G466" s="387"/>
      <c r="H466" s="387"/>
      <c r="I466" s="387"/>
      <c r="J466" s="387"/>
    </row>
    <row r="467" spans="1:10">
      <c r="A467" s="259"/>
      <c r="B467" s="259"/>
      <c r="C467" s="259"/>
      <c r="D467" s="259"/>
      <c r="E467" s="387"/>
      <c r="F467" s="330"/>
      <c r="G467" s="387"/>
      <c r="H467" s="387"/>
      <c r="I467" s="387"/>
      <c r="J467" s="387"/>
    </row>
    <row r="468" spans="1:10">
      <c r="A468" s="259"/>
      <c r="B468" s="259"/>
      <c r="C468" s="259"/>
      <c r="D468" s="259"/>
      <c r="E468" s="387"/>
      <c r="F468" s="330"/>
      <c r="G468" s="387"/>
      <c r="H468" s="387"/>
      <c r="I468" s="387"/>
      <c r="J468" s="387"/>
    </row>
    <row r="469" spans="1:10">
      <c r="A469" s="259"/>
      <c r="B469" s="259"/>
      <c r="C469" s="259"/>
      <c r="D469" s="259"/>
      <c r="E469" s="387"/>
      <c r="F469" s="330"/>
      <c r="G469" s="387"/>
      <c r="H469" s="387"/>
      <c r="I469" s="387"/>
      <c r="J469" s="387"/>
    </row>
    <row r="470" spans="1:10">
      <c r="A470" s="259"/>
      <c r="B470" s="259"/>
      <c r="C470" s="259"/>
      <c r="D470" s="259"/>
      <c r="E470" s="387"/>
      <c r="F470" s="330"/>
      <c r="G470" s="387"/>
      <c r="H470" s="387"/>
      <c r="I470" s="387"/>
      <c r="J470" s="387"/>
    </row>
    <row r="471" spans="1:10">
      <c r="A471" s="259"/>
      <c r="B471" s="259"/>
      <c r="C471" s="259"/>
      <c r="D471" s="259"/>
      <c r="E471" s="387"/>
      <c r="F471" s="330"/>
      <c r="G471" s="387"/>
      <c r="H471" s="387"/>
      <c r="I471" s="387"/>
      <c r="J471" s="387"/>
    </row>
    <row r="472" spans="1:10">
      <c r="A472" s="259"/>
      <c r="B472" s="259"/>
      <c r="C472" s="259"/>
      <c r="D472" s="259"/>
      <c r="E472" s="387"/>
      <c r="F472" s="330"/>
      <c r="G472" s="387"/>
      <c r="H472" s="387"/>
      <c r="I472" s="387"/>
      <c r="J472" s="387"/>
    </row>
    <row r="473" spans="1:10">
      <c r="A473" s="259"/>
      <c r="B473" s="259"/>
      <c r="C473" s="259"/>
      <c r="D473" s="259"/>
      <c r="E473" s="387"/>
      <c r="F473" s="330"/>
      <c r="G473" s="387"/>
      <c r="H473" s="387"/>
      <c r="I473" s="387"/>
      <c r="J473" s="387"/>
    </row>
    <row r="474" spans="1:10">
      <c r="A474" s="259"/>
      <c r="B474" s="259"/>
      <c r="C474" s="259"/>
      <c r="D474" s="259"/>
      <c r="E474" s="387"/>
      <c r="F474" s="330"/>
      <c r="G474" s="387"/>
      <c r="H474" s="387"/>
      <c r="I474" s="387"/>
      <c r="J474" s="387"/>
    </row>
    <row r="475" spans="1:10">
      <c r="A475" s="259"/>
      <c r="B475" s="259"/>
      <c r="C475" s="259"/>
      <c r="D475" s="259"/>
      <c r="E475" s="387"/>
      <c r="F475" s="330"/>
      <c r="G475" s="387"/>
      <c r="H475" s="387"/>
      <c r="I475" s="387"/>
      <c r="J475" s="387"/>
    </row>
    <row r="476" spans="1:10">
      <c r="A476" s="259"/>
      <c r="B476" s="259"/>
      <c r="C476" s="259"/>
      <c r="D476" s="259"/>
      <c r="E476" s="387"/>
      <c r="F476" s="330"/>
      <c r="G476" s="387"/>
      <c r="H476" s="387"/>
      <c r="I476" s="387"/>
      <c r="J476" s="387"/>
    </row>
    <row r="477" spans="1:10">
      <c r="A477" s="259"/>
      <c r="B477" s="259"/>
      <c r="C477" s="259"/>
      <c r="D477" s="259"/>
      <c r="E477" s="387"/>
      <c r="F477" s="330"/>
      <c r="G477" s="387"/>
      <c r="H477" s="387"/>
      <c r="I477" s="387"/>
      <c r="J477" s="387"/>
    </row>
    <row r="478" spans="1:10">
      <c r="A478" s="259"/>
      <c r="B478" s="259"/>
      <c r="C478" s="259"/>
      <c r="D478" s="259"/>
      <c r="E478" s="387"/>
      <c r="F478" s="330"/>
      <c r="G478" s="387"/>
      <c r="H478" s="387"/>
      <c r="I478" s="387"/>
      <c r="J478" s="387"/>
    </row>
    <row r="479" spans="1:10">
      <c r="A479" s="259"/>
      <c r="B479" s="259"/>
      <c r="C479" s="259"/>
      <c r="D479" s="259"/>
      <c r="E479" s="387"/>
      <c r="F479" s="330"/>
      <c r="G479" s="387"/>
      <c r="H479" s="387"/>
      <c r="I479" s="387"/>
      <c r="J479" s="387"/>
    </row>
    <row r="480" spans="1:10">
      <c r="A480" s="259"/>
      <c r="B480" s="259"/>
      <c r="C480" s="259"/>
      <c r="D480" s="259"/>
      <c r="E480" s="387"/>
      <c r="F480" s="330"/>
      <c r="G480" s="387"/>
      <c r="H480" s="387"/>
      <c r="I480" s="387"/>
      <c r="J480" s="387"/>
    </row>
    <row r="481" spans="1:10">
      <c r="A481" s="259"/>
      <c r="B481" s="259"/>
      <c r="C481" s="259"/>
      <c r="D481" s="259"/>
      <c r="E481" s="387"/>
      <c r="F481" s="330"/>
      <c r="G481" s="387"/>
      <c r="H481" s="387"/>
      <c r="I481" s="387"/>
      <c r="J481" s="387"/>
    </row>
    <row r="482" spans="1:10">
      <c r="A482" s="259"/>
      <c r="B482" s="259"/>
      <c r="C482" s="259"/>
      <c r="D482" s="259"/>
      <c r="E482" s="387"/>
      <c r="F482" s="330"/>
      <c r="G482" s="387"/>
      <c r="H482" s="387"/>
      <c r="I482" s="387"/>
      <c r="J482" s="387"/>
    </row>
    <row r="483" spans="1:10">
      <c r="A483" s="259"/>
      <c r="B483" s="259"/>
      <c r="C483" s="259"/>
      <c r="D483" s="259"/>
      <c r="E483" s="387"/>
      <c r="F483" s="330"/>
      <c r="G483" s="387"/>
      <c r="H483" s="387"/>
      <c r="I483" s="387"/>
      <c r="J483" s="387"/>
    </row>
    <row r="484" spans="1:10">
      <c r="A484" s="259"/>
      <c r="B484" s="259"/>
      <c r="C484" s="259"/>
      <c r="D484" s="259"/>
      <c r="E484" s="387"/>
      <c r="F484" s="330"/>
      <c r="G484" s="387"/>
      <c r="H484" s="387"/>
      <c r="I484" s="387"/>
      <c r="J484" s="387"/>
    </row>
    <row r="485" spans="1:10">
      <c r="A485" s="259"/>
      <c r="B485" s="259"/>
      <c r="C485" s="259"/>
      <c r="D485" s="259"/>
      <c r="E485" s="387"/>
      <c r="F485" s="330"/>
      <c r="G485" s="387"/>
      <c r="H485" s="387"/>
      <c r="I485" s="387"/>
      <c r="J485" s="387"/>
    </row>
    <row r="486" spans="1:10">
      <c r="A486" s="259"/>
      <c r="B486" s="259"/>
      <c r="C486" s="259"/>
      <c r="D486" s="259"/>
      <c r="E486" s="387"/>
      <c r="F486" s="330"/>
      <c r="G486" s="387"/>
      <c r="H486" s="387"/>
      <c r="I486" s="387"/>
      <c r="J486" s="387"/>
    </row>
    <row r="487" spans="1:10">
      <c r="A487" s="259"/>
      <c r="B487" s="259"/>
      <c r="C487" s="259"/>
      <c r="D487" s="259"/>
      <c r="E487" s="387"/>
      <c r="F487" s="330"/>
      <c r="G487" s="387"/>
      <c r="H487" s="387"/>
      <c r="I487" s="387"/>
      <c r="J487" s="387"/>
    </row>
    <row r="488" spans="1:10">
      <c r="A488" s="259"/>
      <c r="B488" s="259"/>
      <c r="C488" s="259"/>
      <c r="D488" s="259"/>
      <c r="E488" s="387"/>
      <c r="F488" s="330"/>
      <c r="G488" s="387"/>
      <c r="H488" s="387"/>
      <c r="I488" s="387"/>
      <c r="J488" s="387"/>
    </row>
    <row r="489" spans="1:10">
      <c r="A489" s="259"/>
      <c r="B489" s="259"/>
      <c r="C489" s="259"/>
      <c r="D489" s="259"/>
      <c r="E489" s="387"/>
      <c r="F489" s="330"/>
      <c r="G489" s="387"/>
      <c r="H489" s="387"/>
      <c r="I489" s="387"/>
      <c r="J489" s="387"/>
    </row>
    <row r="490" spans="1:10">
      <c r="A490" s="259"/>
      <c r="B490" s="259"/>
      <c r="C490" s="259"/>
      <c r="D490" s="259"/>
      <c r="E490" s="387"/>
      <c r="F490" s="330"/>
      <c r="G490" s="387"/>
      <c r="H490" s="387"/>
      <c r="I490" s="387"/>
      <c r="J490" s="387"/>
    </row>
    <row r="491" spans="1:10">
      <c r="A491" s="259"/>
      <c r="B491" s="259"/>
      <c r="C491" s="259"/>
      <c r="D491" s="259"/>
      <c r="E491" s="387"/>
      <c r="F491" s="330"/>
      <c r="G491" s="387"/>
      <c r="H491" s="387"/>
      <c r="I491" s="387"/>
      <c r="J491" s="387"/>
    </row>
    <row r="492" spans="1:10">
      <c r="A492" s="259"/>
      <c r="B492" s="259"/>
      <c r="C492" s="259"/>
      <c r="D492" s="259"/>
      <c r="E492" s="387"/>
      <c r="F492" s="330"/>
      <c r="G492" s="387"/>
      <c r="H492" s="387"/>
      <c r="I492" s="387"/>
      <c r="J492" s="387"/>
    </row>
    <row r="493" spans="1:10">
      <c r="A493" s="259"/>
      <c r="B493" s="259"/>
      <c r="C493" s="259"/>
      <c r="D493" s="259"/>
      <c r="E493" s="387"/>
      <c r="F493" s="330"/>
      <c r="G493" s="387"/>
      <c r="H493" s="387"/>
      <c r="I493" s="387"/>
      <c r="J493" s="387"/>
    </row>
    <row r="494" spans="1:10">
      <c r="A494" s="259"/>
      <c r="B494" s="259"/>
      <c r="C494" s="259"/>
      <c r="D494" s="259"/>
      <c r="E494" s="387"/>
      <c r="F494" s="330"/>
      <c r="G494" s="387"/>
      <c r="H494" s="387"/>
      <c r="I494" s="387"/>
      <c r="J494" s="387"/>
    </row>
    <row r="495" spans="1:10">
      <c r="A495" s="259"/>
      <c r="B495" s="259"/>
      <c r="C495" s="259"/>
      <c r="D495" s="259"/>
      <c r="E495" s="387"/>
      <c r="F495" s="330"/>
      <c r="G495" s="387"/>
      <c r="H495" s="387"/>
      <c r="I495" s="387"/>
      <c r="J495" s="387"/>
    </row>
    <row r="496" spans="1:10">
      <c r="A496" s="259"/>
      <c r="B496" s="259"/>
      <c r="C496" s="259"/>
      <c r="D496" s="259"/>
      <c r="E496" s="387"/>
      <c r="F496" s="330"/>
      <c r="G496" s="387"/>
      <c r="H496" s="387"/>
      <c r="I496" s="387"/>
      <c r="J496" s="387"/>
    </row>
    <row r="497" spans="1:10">
      <c r="A497" s="259"/>
      <c r="B497" s="259"/>
      <c r="C497" s="259"/>
      <c r="D497" s="259"/>
      <c r="E497" s="387"/>
      <c r="F497" s="330"/>
      <c r="G497" s="387"/>
      <c r="H497" s="387"/>
      <c r="I497" s="387"/>
      <c r="J497" s="387"/>
    </row>
    <row r="498" spans="1:10">
      <c r="A498" s="259"/>
      <c r="B498" s="259"/>
      <c r="C498" s="259"/>
      <c r="D498" s="259"/>
      <c r="E498" s="387"/>
      <c r="F498" s="330"/>
      <c r="G498" s="387"/>
      <c r="H498" s="387"/>
      <c r="I498" s="387"/>
      <c r="J498" s="387"/>
    </row>
    <row r="499" spans="1:10">
      <c r="A499" s="259"/>
      <c r="B499" s="259"/>
      <c r="C499" s="259"/>
      <c r="D499" s="259"/>
      <c r="E499" s="387"/>
      <c r="F499" s="330"/>
      <c r="G499" s="387"/>
      <c r="H499" s="387"/>
      <c r="I499" s="387"/>
      <c r="J499" s="387"/>
    </row>
    <row r="500" spans="1:10">
      <c r="A500" s="259"/>
      <c r="B500" s="259"/>
      <c r="C500" s="259"/>
      <c r="D500" s="259"/>
      <c r="E500" s="387"/>
      <c r="F500" s="330"/>
      <c r="G500" s="387"/>
      <c r="H500" s="387"/>
      <c r="I500" s="387"/>
      <c r="J500" s="387"/>
    </row>
    <row r="501" spans="1:10">
      <c r="A501" s="259"/>
      <c r="B501" s="259"/>
      <c r="C501" s="259"/>
      <c r="D501" s="259"/>
      <c r="E501" s="387"/>
      <c r="F501" s="330"/>
      <c r="G501" s="387"/>
      <c r="H501" s="387"/>
      <c r="I501" s="387"/>
      <c r="J501" s="387"/>
    </row>
    <row r="502" spans="1:10">
      <c r="A502" s="259"/>
      <c r="B502" s="259"/>
      <c r="C502" s="259"/>
      <c r="D502" s="259"/>
      <c r="E502" s="387"/>
      <c r="F502" s="330"/>
      <c r="G502" s="387"/>
      <c r="H502" s="387"/>
      <c r="I502" s="387"/>
      <c r="J502" s="387"/>
    </row>
    <row r="503" spans="1:10">
      <c r="A503" s="259"/>
      <c r="B503" s="259"/>
      <c r="C503" s="259"/>
      <c r="D503" s="259"/>
      <c r="E503" s="387"/>
      <c r="F503" s="330"/>
      <c r="G503" s="387"/>
      <c r="H503" s="387"/>
      <c r="I503" s="387"/>
      <c r="J503" s="387"/>
    </row>
    <row r="504" spans="1:10">
      <c r="A504" s="259"/>
      <c r="B504" s="259"/>
      <c r="C504" s="259"/>
      <c r="D504" s="259"/>
      <c r="E504" s="387"/>
      <c r="F504" s="330"/>
      <c r="G504" s="387"/>
      <c r="H504" s="387"/>
      <c r="I504" s="387"/>
      <c r="J504" s="387"/>
    </row>
    <row r="505" spans="1:10">
      <c r="A505" s="259"/>
      <c r="B505" s="259"/>
      <c r="C505" s="259"/>
      <c r="D505" s="259"/>
      <c r="E505" s="387"/>
      <c r="F505" s="330"/>
      <c r="G505" s="387"/>
      <c r="H505" s="387"/>
      <c r="I505" s="387"/>
      <c r="J505" s="387"/>
    </row>
    <row r="506" spans="1:10">
      <c r="A506" s="259"/>
      <c r="B506" s="259"/>
      <c r="C506" s="259"/>
      <c r="D506" s="259"/>
      <c r="E506" s="387"/>
      <c r="F506" s="330"/>
      <c r="G506" s="387"/>
      <c r="H506" s="387"/>
      <c r="I506" s="387"/>
      <c r="J506" s="387"/>
    </row>
    <row r="507" spans="1:10">
      <c r="A507" s="259"/>
      <c r="B507" s="259"/>
      <c r="C507" s="259"/>
      <c r="D507" s="259"/>
      <c r="E507" s="387"/>
      <c r="F507" s="330"/>
      <c r="G507" s="387"/>
      <c r="H507" s="387"/>
      <c r="I507" s="387"/>
      <c r="J507" s="387"/>
    </row>
    <row r="508" spans="1:10">
      <c r="A508" s="259"/>
      <c r="B508" s="259"/>
      <c r="C508" s="259"/>
      <c r="D508" s="259"/>
      <c r="E508" s="387"/>
      <c r="F508" s="330"/>
      <c r="G508" s="387"/>
      <c r="H508" s="387"/>
      <c r="I508" s="387"/>
      <c r="J508" s="387"/>
    </row>
    <row r="509" spans="1:10">
      <c r="A509" s="259"/>
      <c r="B509" s="259"/>
      <c r="C509" s="259"/>
      <c r="D509" s="259"/>
      <c r="E509" s="387"/>
      <c r="F509" s="330"/>
      <c r="G509" s="387"/>
      <c r="H509" s="387"/>
      <c r="I509" s="387"/>
      <c r="J509" s="387"/>
    </row>
    <row r="510" spans="1:10">
      <c r="A510" s="259"/>
      <c r="B510" s="259"/>
      <c r="C510" s="259"/>
      <c r="D510" s="259"/>
      <c r="E510" s="387"/>
      <c r="F510" s="330"/>
      <c r="G510" s="387"/>
      <c r="H510" s="387"/>
      <c r="I510" s="387"/>
      <c r="J510" s="387"/>
    </row>
    <row r="511" spans="1:10">
      <c r="A511" s="259"/>
      <c r="B511" s="259"/>
      <c r="C511" s="259"/>
      <c r="D511" s="259"/>
      <c r="E511" s="387"/>
      <c r="F511" s="330"/>
      <c r="G511" s="387"/>
      <c r="H511" s="387"/>
      <c r="I511" s="387"/>
      <c r="J511" s="387"/>
    </row>
    <row r="512" spans="1:10">
      <c r="A512" s="259"/>
      <c r="B512" s="259"/>
      <c r="C512" s="259"/>
      <c r="D512" s="259"/>
      <c r="E512" s="387"/>
      <c r="F512" s="330"/>
      <c r="G512" s="387"/>
      <c r="H512" s="387"/>
      <c r="I512" s="387"/>
      <c r="J512" s="387"/>
    </row>
    <row r="513" spans="1:10">
      <c r="A513" s="259"/>
      <c r="B513" s="259"/>
      <c r="C513" s="259"/>
      <c r="D513" s="259"/>
      <c r="E513" s="387"/>
      <c r="F513" s="330"/>
      <c r="G513" s="387"/>
      <c r="H513" s="387"/>
      <c r="I513" s="387"/>
      <c r="J513" s="387"/>
    </row>
    <row r="514" spans="1:10">
      <c r="A514" s="259"/>
      <c r="B514" s="259"/>
      <c r="C514" s="259"/>
      <c r="D514" s="259"/>
      <c r="E514" s="387"/>
      <c r="F514" s="330"/>
      <c r="G514" s="387"/>
      <c r="H514" s="387"/>
      <c r="I514" s="387"/>
      <c r="J514" s="387"/>
    </row>
    <row r="515" spans="1:10">
      <c r="A515" s="259"/>
      <c r="B515" s="259"/>
      <c r="C515" s="259"/>
      <c r="D515" s="259"/>
      <c r="E515" s="387"/>
      <c r="F515" s="330"/>
      <c r="G515" s="387"/>
      <c r="H515" s="387"/>
      <c r="I515" s="387"/>
      <c r="J515" s="387"/>
    </row>
    <row r="516" spans="1:10">
      <c r="A516" s="259"/>
      <c r="B516" s="259"/>
      <c r="C516" s="259"/>
      <c r="D516" s="259"/>
      <c r="E516" s="387"/>
      <c r="F516" s="330"/>
      <c r="G516" s="387"/>
      <c r="H516" s="387"/>
      <c r="I516" s="387"/>
      <c r="J516" s="387"/>
    </row>
    <row r="517" spans="1:10">
      <c r="A517" s="259"/>
      <c r="B517" s="259"/>
      <c r="C517" s="259"/>
      <c r="D517" s="259"/>
      <c r="E517" s="387"/>
      <c r="F517" s="330"/>
      <c r="G517" s="387"/>
      <c r="H517" s="387"/>
      <c r="I517" s="387"/>
      <c r="J517" s="387"/>
    </row>
    <row r="518" spans="1:10">
      <c r="A518" s="259"/>
      <c r="B518" s="259"/>
      <c r="C518" s="259"/>
      <c r="D518" s="259"/>
      <c r="E518" s="387"/>
      <c r="F518" s="330"/>
      <c r="G518" s="387"/>
      <c r="H518" s="387"/>
      <c r="I518" s="387"/>
      <c r="J518" s="387"/>
    </row>
    <row r="519" spans="1:10">
      <c r="A519" s="259"/>
      <c r="B519" s="259"/>
      <c r="C519" s="259"/>
      <c r="D519" s="259"/>
      <c r="E519" s="387"/>
      <c r="F519" s="330"/>
      <c r="G519" s="387"/>
      <c r="H519" s="387"/>
      <c r="I519" s="387"/>
      <c r="J519" s="387"/>
    </row>
    <row r="520" spans="1:10">
      <c r="A520" s="259"/>
      <c r="B520" s="259"/>
      <c r="C520" s="259"/>
      <c r="D520" s="259"/>
      <c r="E520" s="387"/>
      <c r="F520" s="330"/>
      <c r="G520" s="387"/>
      <c r="H520" s="387"/>
      <c r="I520" s="387"/>
      <c r="J520" s="387"/>
    </row>
    <row r="521" spans="1:10">
      <c r="A521" s="259"/>
      <c r="B521" s="259"/>
      <c r="C521" s="259"/>
      <c r="D521" s="259"/>
      <c r="E521" s="387"/>
      <c r="F521" s="330"/>
      <c r="G521" s="387"/>
      <c r="H521" s="387"/>
      <c r="I521" s="387"/>
      <c r="J521" s="387"/>
    </row>
    <row r="522" spans="1:10">
      <c r="A522" s="259"/>
      <c r="B522" s="259"/>
      <c r="C522" s="259"/>
      <c r="D522" s="259"/>
      <c r="E522" s="387"/>
      <c r="F522" s="330"/>
      <c r="G522" s="387"/>
      <c r="H522" s="387"/>
      <c r="I522" s="387"/>
      <c r="J522" s="387"/>
    </row>
    <row r="523" spans="1:10">
      <c r="A523" s="259"/>
      <c r="B523" s="259"/>
      <c r="C523" s="259"/>
      <c r="D523" s="259"/>
      <c r="E523" s="387"/>
      <c r="F523" s="330"/>
      <c r="G523" s="387"/>
      <c r="H523" s="387"/>
      <c r="I523" s="387"/>
      <c r="J523" s="387"/>
    </row>
    <row r="524" spans="1:10">
      <c r="A524" s="259"/>
      <c r="B524" s="259"/>
      <c r="C524" s="259"/>
      <c r="D524" s="259"/>
      <c r="E524" s="387"/>
      <c r="F524" s="330"/>
      <c r="G524" s="387"/>
      <c r="H524" s="387"/>
      <c r="I524" s="387"/>
      <c r="J524" s="387"/>
    </row>
    <row r="525" spans="1:10">
      <c r="A525" s="259"/>
      <c r="B525" s="259"/>
      <c r="C525" s="259"/>
      <c r="D525" s="259"/>
      <c r="E525" s="387"/>
      <c r="F525" s="330"/>
      <c r="G525" s="387"/>
      <c r="H525" s="387"/>
      <c r="I525" s="387"/>
      <c r="J525" s="387"/>
    </row>
    <row r="526" spans="1:10">
      <c r="A526" s="259"/>
      <c r="B526" s="259"/>
      <c r="C526" s="259"/>
      <c r="D526" s="259"/>
      <c r="E526" s="387"/>
      <c r="F526" s="330"/>
      <c r="G526" s="387"/>
      <c r="H526" s="387"/>
      <c r="I526" s="387"/>
      <c r="J526" s="387"/>
    </row>
    <row r="527" spans="1:10">
      <c r="A527" s="259"/>
      <c r="B527" s="259"/>
      <c r="C527" s="259"/>
      <c r="D527" s="259"/>
      <c r="E527" s="387"/>
      <c r="F527" s="330"/>
      <c r="G527" s="387"/>
      <c r="H527" s="387"/>
      <c r="I527" s="387"/>
      <c r="J527" s="387"/>
    </row>
    <row r="528" spans="1:10">
      <c r="A528" s="259"/>
      <c r="B528" s="259"/>
      <c r="C528" s="259"/>
      <c r="D528" s="259"/>
      <c r="E528" s="387"/>
      <c r="F528" s="330"/>
      <c r="G528" s="387"/>
      <c r="H528" s="387"/>
      <c r="I528" s="387"/>
      <c r="J528" s="387"/>
    </row>
    <row r="529" spans="1:10">
      <c r="A529" s="259"/>
      <c r="B529" s="259"/>
      <c r="C529" s="259"/>
      <c r="D529" s="259"/>
      <c r="E529" s="387"/>
      <c r="F529" s="330"/>
      <c r="G529" s="387"/>
      <c r="H529" s="387"/>
      <c r="I529" s="387"/>
      <c r="J529" s="387"/>
    </row>
    <row r="530" spans="1:10">
      <c r="A530" s="259"/>
      <c r="B530" s="259"/>
      <c r="C530" s="259"/>
      <c r="D530" s="259"/>
      <c r="E530" s="387"/>
      <c r="F530" s="330"/>
      <c r="G530" s="387"/>
      <c r="H530" s="387"/>
      <c r="I530" s="387"/>
      <c r="J530" s="387"/>
    </row>
    <row r="531" spans="1:10">
      <c r="A531" s="259"/>
      <c r="B531" s="259"/>
      <c r="C531" s="259"/>
      <c r="D531" s="259"/>
      <c r="E531" s="387"/>
      <c r="F531" s="330"/>
      <c r="G531" s="387"/>
      <c r="H531" s="387"/>
      <c r="I531" s="387"/>
      <c r="J531" s="387"/>
    </row>
    <row r="532" spans="1:10">
      <c r="A532" s="259"/>
      <c r="B532" s="259"/>
      <c r="C532" s="259"/>
      <c r="D532" s="259"/>
      <c r="E532" s="387"/>
      <c r="F532" s="330"/>
      <c r="G532" s="387"/>
      <c r="H532" s="387"/>
      <c r="I532" s="387"/>
      <c r="J532" s="387"/>
    </row>
    <row r="533" spans="1:10">
      <c r="A533" s="259"/>
      <c r="B533" s="259"/>
      <c r="C533" s="259"/>
      <c r="D533" s="259"/>
      <c r="E533" s="387"/>
      <c r="F533" s="330"/>
      <c r="G533" s="387"/>
      <c r="H533" s="387"/>
      <c r="I533" s="387"/>
      <c r="J533" s="387"/>
    </row>
    <row r="534" spans="1:10">
      <c r="A534" s="259"/>
      <c r="B534" s="259"/>
      <c r="C534" s="259"/>
      <c r="D534" s="259"/>
      <c r="E534" s="387"/>
      <c r="F534" s="330"/>
      <c r="G534" s="387"/>
      <c r="H534" s="387"/>
      <c r="I534" s="387"/>
      <c r="J534" s="387"/>
    </row>
    <row r="535" spans="1:10">
      <c r="A535" s="259"/>
      <c r="B535" s="259"/>
      <c r="C535" s="259"/>
      <c r="D535" s="259"/>
      <c r="E535" s="387"/>
      <c r="F535" s="330"/>
      <c r="G535" s="387"/>
      <c r="H535" s="387"/>
      <c r="I535" s="387"/>
      <c r="J535" s="387"/>
    </row>
    <row r="536" spans="1:10">
      <c r="A536" s="259"/>
      <c r="B536" s="259"/>
      <c r="C536" s="259"/>
      <c r="D536" s="259"/>
      <c r="E536" s="387"/>
      <c r="F536" s="330"/>
      <c r="G536" s="387"/>
      <c r="H536" s="387"/>
      <c r="I536" s="387"/>
      <c r="J536" s="387"/>
    </row>
    <row r="537" spans="1:10">
      <c r="A537" s="259"/>
      <c r="B537" s="259"/>
      <c r="C537" s="259"/>
      <c r="D537" s="259"/>
      <c r="E537" s="387"/>
      <c r="F537" s="330"/>
      <c r="G537" s="387"/>
      <c r="H537" s="387"/>
      <c r="I537" s="387"/>
      <c r="J537" s="387"/>
    </row>
    <row r="538" spans="1:10">
      <c r="A538" s="259"/>
      <c r="B538" s="259"/>
      <c r="C538" s="259"/>
      <c r="D538" s="259"/>
      <c r="E538" s="387"/>
      <c r="F538" s="330"/>
      <c r="G538" s="387"/>
      <c r="H538" s="387"/>
      <c r="I538" s="387"/>
      <c r="J538" s="387"/>
    </row>
    <row r="539" spans="1:10">
      <c r="A539" s="259"/>
      <c r="B539" s="259"/>
      <c r="C539" s="259"/>
      <c r="D539" s="259"/>
      <c r="E539" s="387"/>
      <c r="F539" s="330"/>
      <c r="G539" s="387"/>
      <c r="H539" s="387"/>
      <c r="I539" s="387"/>
      <c r="J539" s="387"/>
    </row>
    <row r="540" spans="1:10">
      <c r="A540" s="259"/>
      <c r="B540" s="259"/>
      <c r="C540" s="259"/>
      <c r="D540" s="259"/>
      <c r="E540" s="387"/>
      <c r="F540" s="330"/>
      <c r="G540" s="387"/>
      <c r="H540" s="387"/>
      <c r="I540" s="387"/>
      <c r="J540" s="387"/>
    </row>
    <row r="541" spans="1:10">
      <c r="A541" s="259"/>
      <c r="B541" s="259"/>
      <c r="C541" s="259"/>
      <c r="D541" s="259"/>
      <c r="E541" s="387"/>
      <c r="F541" s="330"/>
      <c r="G541" s="387"/>
      <c r="H541" s="387"/>
      <c r="I541" s="387"/>
      <c r="J541" s="387"/>
    </row>
    <row r="542" spans="1:10">
      <c r="A542" s="259"/>
      <c r="B542" s="259"/>
      <c r="C542" s="259"/>
      <c r="D542" s="259"/>
      <c r="E542" s="387"/>
      <c r="F542" s="330"/>
      <c r="G542" s="387"/>
      <c r="H542" s="387"/>
      <c r="I542" s="387"/>
      <c r="J542" s="387"/>
    </row>
    <row r="543" spans="1:10">
      <c r="A543" s="259"/>
      <c r="B543" s="259"/>
      <c r="C543" s="259"/>
      <c r="D543" s="259"/>
      <c r="E543" s="387"/>
      <c r="F543" s="330"/>
      <c r="G543" s="387"/>
      <c r="H543" s="387"/>
      <c r="I543" s="387"/>
      <c r="J543" s="387"/>
    </row>
    <row r="544" spans="1:10">
      <c r="A544" s="259"/>
      <c r="B544" s="259"/>
      <c r="C544" s="259"/>
      <c r="D544" s="259"/>
      <c r="E544" s="387"/>
      <c r="F544" s="330"/>
      <c r="G544" s="387"/>
      <c r="H544" s="387"/>
      <c r="I544" s="387"/>
      <c r="J544" s="387"/>
    </row>
    <row r="545" spans="1:10">
      <c r="A545" s="259"/>
      <c r="B545" s="259"/>
      <c r="C545" s="259"/>
      <c r="D545" s="259"/>
      <c r="E545" s="387"/>
      <c r="F545" s="330"/>
      <c r="G545" s="387"/>
      <c r="H545" s="387"/>
      <c r="I545" s="387"/>
      <c r="J545" s="387"/>
    </row>
    <row r="546" spans="1:10">
      <c r="A546" s="259"/>
      <c r="B546" s="259"/>
      <c r="C546" s="259"/>
      <c r="D546" s="259"/>
      <c r="E546" s="387"/>
      <c r="F546" s="330"/>
      <c r="G546" s="387"/>
      <c r="H546" s="387"/>
      <c r="I546" s="387"/>
      <c r="J546" s="387"/>
    </row>
    <row r="547" spans="1:10">
      <c r="A547" s="259"/>
      <c r="B547" s="259"/>
      <c r="C547" s="259"/>
      <c r="D547" s="259"/>
      <c r="E547" s="387"/>
      <c r="F547" s="330"/>
      <c r="G547" s="387"/>
      <c r="H547" s="387"/>
      <c r="I547" s="387"/>
      <c r="J547" s="387"/>
    </row>
    <row r="548" spans="1:10">
      <c r="A548" s="259"/>
      <c r="B548" s="259"/>
      <c r="C548" s="259"/>
      <c r="D548" s="259"/>
      <c r="E548" s="387"/>
      <c r="F548" s="330"/>
      <c r="G548" s="387"/>
      <c r="H548" s="387"/>
      <c r="I548" s="387"/>
      <c r="J548" s="387"/>
    </row>
    <row r="549" spans="1:10">
      <c r="A549" s="259"/>
      <c r="B549" s="259"/>
      <c r="C549" s="259"/>
      <c r="D549" s="259"/>
      <c r="E549" s="387"/>
      <c r="F549" s="330"/>
      <c r="G549" s="387"/>
      <c r="H549" s="387"/>
      <c r="I549" s="387"/>
      <c r="J549" s="387"/>
    </row>
    <row r="550" spans="1:10">
      <c r="A550" s="259"/>
      <c r="B550" s="259"/>
      <c r="C550" s="259"/>
      <c r="D550" s="259"/>
      <c r="E550" s="387"/>
      <c r="F550" s="330"/>
      <c r="G550" s="387"/>
      <c r="H550" s="387"/>
      <c r="I550" s="387"/>
      <c r="J550" s="387"/>
    </row>
    <row r="551" spans="1:10">
      <c r="A551" s="259"/>
      <c r="B551" s="259"/>
      <c r="C551" s="259"/>
      <c r="D551" s="259"/>
      <c r="E551" s="387"/>
      <c r="F551" s="330"/>
      <c r="G551" s="387"/>
      <c r="H551" s="387"/>
      <c r="I551" s="387"/>
      <c r="J551" s="387"/>
    </row>
    <row r="552" spans="1:10">
      <c r="A552" s="259"/>
      <c r="B552" s="259"/>
      <c r="C552" s="259"/>
      <c r="D552" s="259"/>
      <c r="E552" s="387"/>
      <c r="F552" s="330"/>
      <c r="G552" s="387"/>
      <c r="H552" s="387"/>
      <c r="I552" s="387"/>
      <c r="J552" s="387"/>
    </row>
    <row r="553" spans="1:10">
      <c r="A553" s="259"/>
      <c r="B553" s="259"/>
      <c r="C553" s="259"/>
      <c r="D553" s="259"/>
      <c r="E553" s="387"/>
      <c r="F553" s="330"/>
      <c r="G553" s="387"/>
      <c r="H553" s="387"/>
      <c r="I553" s="387"/>
      <c r="J553" s="387"/>
    </row>
    <row r="554" spans="1:10">
      <c r="A554" s="259"/>
      <c r="B554" s="259"/>
      <c r="C554" s="259"/>
      <c r="D554" s="259"/>
      <c r="E554" s="387"/>
      <c r="F554" s="330"/>
      <c r="G554" s="387"/>
      <c r="H554" s="387"/>
      <c r="I554" s="387"/>
      <c r="J554" s="387"/>
    </row>
    <row r="555" spans="1:10">
      <c r="A555" s="259"/>
      <c r="B555" s="259"/>
      <c r="C555" s="259"/>
      <c r="D555" s="259"/>
      <c r="E555" s="387"/>
      <c r="F555" s="330"/>
      <c r="G555" s="387"/>
      <c r="H555" s="387"/>
      <c r="I555" s="387"/>
      <c r="J555" s="387"/>
    </row>
    <row r="556" spans="1:10">
      <c r="A556" s="259"/>
      <c r="B556" s="259"/>
      <c r="C556" s="259"/>
      <c r="D556" s="259"/>
      <c r="E556" s="387"/>
      <c r="F556" s="330"/>
      <c r="G556" s="387"/>
      <c r="H556" s="387"/>
      <c r="I556" s="387"/>
      <c r="J556" s="387"/>
    </row>
    <row r="557" spans="1:10">
      <c r="A557" s="259"/>
      <c r="B557" s="259"/>
      <c r="C557" s="259"/>
      <c r="D557" s="259"/>
      <c r="E557" s="387"/>
      <c r="F557" s="330"/>
      <c r="G557" s="387"/>
      <c r="H557" s="387"/>
      <c r="I557" s="387"/>
      <c r="J557" s="387"/>
    </row>
    <row r="558" spans="1:10">
      <c r="A558" s="259"/>
      <c r="B558" s="259"/>
      <c r="C558" s="259"/>
      <c r="D558" s="259"/>
      <c r="E558" s="387"/>
      <c r="F558" s="330"/>
      <c r="G558" s="387"/>
      <c r="H558" s="387"/>
      <c r="I558" s="387"/>
      <c r="J558" s="387"/>
    </row>
    <row r="559" spans="1:10">
      <c r="A559" s="259"/>
      <c r="B559" s="259"/>
      <c r="C559" s="259"/>
      <c r="D559" s="259"/>
      <c r="E559" s="387"/>
      <c r="F559" s="330"/>
      <c r="G559" s="387"/>
      <c r="H559" s="387"/>
      <c r="I559" s="387"/>
      <c r="J559" s="387"/>
    </row>
    <row r="560" spans="1:10">
      <c r="A560" s="259"/>
      <c r="B560" s="259"/>
      <c r="C560" s="259"/>
      <c r="D560" s="259"/>
      <c r="E560" s="387"/>
      <c r="F560" s="330"/>
      <c r="G560" s="387"/>
      <c r="H560" s="387"/>
      <c r="I560" s="387"/>
      <c r="J560" s="387"/>
    </row>
    <row r="561" spans="1:10">
      <c r="A561" s="259"/>
      <c r="B561" s="259"/>
      <c r="C561" s="259"/>
      <c r="D561" s="259"/>
      <c r="E561" s="387"/>
      <c r="F561" s="330"/>
      <c r="G561" s="387"/>
      <c r="H561" s="387"/>
      <c r="I561" s="387"/>
      <c r="J561" s="387"/>
    </row>
    <row r="562" spans="1:10">
      <c r="A562" s="259"/>
      <c r="B562" s="259"/>
      <c r="C562" s="259"/>
      <c r="D562" s="259"/>
      <c r="E562" s="387"/>
      <c r="F562" s="330"/>
      <c r="G562" s="387"/>
      <c r="H562" s="387"/>
      <c r="I562" s="387"/>
      <c r="J562" s="387"/>
    </row>
    <row r="563" spans="1:10">
      <c r="A563" s="259"/>
      <c r="B563" s="259"/>
      <c r="C563" s="259"/>
      <c r="D563" s="259"/>
      <c r="E563" s="387"/>
      <c r="F563" s="330"/>
      <c r="G563" s="387"/>
      <c r="H563" s="387"/>
      <c r="I563" s="387"/>
      <c r="J563" s="387"/>
    </row>
    <row r="564" spans="1:10">
      <c r="A564" s="259"/>
      <c r="B564" s="259"/>
      <c r="C564" s="259"/>
      <c r="D564" s="259"/>
      <c r="E564" s="387"/>
      <c r="F564" s="330"/>
      <c r="G564" s="387"/>
      <c r="H564" s="387"/>
      <c r="I564" s="387"/>
      <c r="J564" s="387"/>
    </row>
    <row r="565" spans="1:10">
      <c r="A565" s="259"/>
      <c r="B565" s="259"/>
      <c r="C565" s="259"/>
      <c r="D565" s="259"/>
      <c r="E565" s="387"/>
      <c r="F565" s="330"/>
      <c r="G565" s="387"/>
      <c r="H565" s="387"/>
      <c r="I565" s="387"/>
      <c r="J565" s="387"/>
    </row>
    <row r="566" spans="1:10">
      <c r="A566" s="259"/>
      <c r="B566" s="259"/>
      <c r="C566" s="259"/>
      <c r="D566" s="259"/>
      <c r="E566" s="387"/>
      <c r="F566" s="330"/>
      <c r="G566" s="387"/>
      <c r="H566" s="387"/>
      <c r="I566" s="387"/>
      <c r="J566" s="387"/>
    </row>
    <row r="567" spans="1:10">
      <c r="A567" s="259"/>
      <c r="B567" s="259"/>
      <c r="C567" s="259"/>
      <c r="D567" s="259"/>
      <c r="E567" s="387"/>
      <c r="F567" s="330"/>
      <c r="G567" s="387"/>
      <c r="H567" s="387"/>
      <c r="I567" s="387"/>
      <c r="J567" s="387"/>
    </row>
    <row r="568" spans="1:10">
      <c r="A568" s="259"/>
      <c r="B568" s="259"/>
      <c r="C568" s="259"/>
      <c r="D568" s="259"/>
      <c r="E568" s="387"/>
      <c r="F568" s="330"/>
      <c r="G568" s="387"/>
      <c r="H568" s="387"/>
      <c r="I568" s="387"/>
      <c r="J568" s="387"/>
    </row>
    <row r="569" spans="1:10">
      <c r="A569" s="259"/>
      <c r="B569" s="259"/>
      <c r="C569" s="259"/>
      <c r="D569" s="259"/>
      <c r="E569" s="387"/>
      <c r="F569" s="330"/>
      <c r="G569" s="387"/>
      <c r="H569" s="387"/>
      <c r="I569" s="387"/>
      <c r="J569" s="387"/>
    </row>
    <row r="570" spans="1:10">
      <c r="A570" s="259"/>
      <c r="B570" s="259"/>
      <c r="C570" s="259"/>
      <c r="D570" s="259"/>
      <c r="E570" s="387"/>
      <c r="F570" s="330"/>
      <c r="G570" s="387"/>
      <c r="H570" s="387"/>
      <c r="I570" s="387"/>
      <c r="J570" s="387"/>
    </row>
    <row r="571" spans="1:10">
      <c r="A571" s="259"/>
      <c r="B571" s="259"/>
      <c r="C571" s="259"/>
      <c r="D571" s="259"/>
      <c r="E571" s="387"/>
      <c r="F571" s="330"/>
      <c r="G571" s="387"/>
      <c r="H571" s="387"/>
      <c r="I571" s="387"/>
      <c r="J571" s="387"/>
    </row>
    <row r="572" spans="1:10">
      <c r="A572" s="259"/>
      <c r="B572" s="259"/>
      <c r="C572" s="259"/>
      <c r="D572" s="259"/>
      <c r="E572" s="387"/>
      <c r="F572" s="330"/>
      <c r="G572" s="387"/>
      <c r="H572" s="387"/>
      <c r="I572" s="387"/>
      <c r="J572" s="387"/>
    </row>
    <row r="573" spans="1:10">
      <c r="A573" s="259"/>
      <c r="B573" s="259"/>
      <c r="C573" s="259"/>
      <c r="D573" s="259"/>
      <c r="E573" s="387"/>
      <c r="F573" s="330"/>
      <c r="G573" s="387"/>
      <c r="H573" s="387"/>
      <c r="I573" s="387"/>
      <c r="J573" s="387"/>
    </row>
    <row r="574" spans="1:10">
      <c r="A574" s="259"/>
      <c r="B574" s="259"/>
      <c r="C574" s="259"/>
      <c r="D574" s="259"/>
      <c r="E574" s="387"/>
      <c r="F574" s="330"/>
      <c r="G574" s="387"/>
      <c r="H574" s="387"/>
      <c r="I574" s="387"/>
      <c r="J574" s="387"/>
    </row>
    <row r="575" spans="1:10">
      <c r="A575" s="259"/>
      <c r="B575" s="259"/>
      <c r="C575" s="259"/>
      <c r="D575" s="259"/>
      <c r="E575" s="387"/>
      <c r="F575" s="330"/>
      <c r="G575" s="387"/>
      <c r="H575" s="387"/>
      <c r="I575" s="387"/>
      <c r="J575" s="387"/>
    </row>
    <row r="576" spans="1:10">
      <c r="A576" s="259"/>
      <c r="B576" s="259"/>
      <c r="C576" s="259"/>
      <c r="D576" s="259"/>
      <c r="E576" s="387"/>
      <c r="F576" s="330"/>
      <c r="G576" s="387"/>
      <c r="H576" s="387"/>
      <c r="I576" s="387"/>
      <c r="J576" s="387"/>
    </row>
    <row r="577" spans="1:10">
      <c r="A577" s="259"/>
      <c r="B577" s="259"/>
      <c r="C577" s="259"/>
      <c r="D577" s="259"/>
      <c r="E577" s="387"/>
      <c r="F577" s="330"/>
      <c r="G577" s="387"/>
      <c r="H577" s="387"/>
      <c r="I577" s="387"/>
      <c r="J577" s="387"/>
    </row>
    <row r="578" spans="1:10">
      <c r="A578" s="259"/>
      <c r="B578" s="259"/>
      <c r="C578" s="259"/>
      <c r="D578" s="259"/>
      <c r="E578" s="387"/>
      <c r="F578" s="330"/>
      <c r="G578" s="387"/>
      <c r="H578" s="387"/>
      <c r="I578" s="387"/>
      <c r="J578" s="387"/>
    </row>
    <row r="579" spans="1:10">
      <c r="A579" s="259"/>
      <c r="B579" s="259"/>
      <c r="C579" s="259"/>
      <c r="D579" s="259"/>
      <c r="E579" s="387"/>
      <c r="F579" s="330"/>
      <c r="G579" s="387"/>
      <c r="H579" s="387"/>
      <c r="I579" s="387"/>
      <c r="J579" s="387"/>
    </row>
    <row r="580" spans="1:10">
      <c r="A580" s="259"/>
      <c r="B580" s="259"/>
      <c r="C580" s="259"/>
      <c r="D580" s="259"/>
      <c r="E580" s="387"/>
      <c r="F580" s="330"/>
      <c r="G580" s="387"/>
      <c r="H580" s="387"/>
      <c r="I580" s="387"/>
      <c r="J580" s="387"/>
    </row>
    <row r="581" spans="1:10">
      <c r="A581" s="259"/>
      <c r="B581" s="259"/>
      <c r="C581" s="259"/>
      <c r="D581" s="259"/>
      <c r="E581" s="387"/>
      <c r="F581" s="330"/>
      <c r="G581" s="387"/>
      <c r="H581" s="387"/>
      <c r="I581" s="387"/>
      <c r="J581" s="387"/>
    </row>
    <row r="582" spans="1:10">
      <c r="A582" s="259"/>
      <c r="B582" s="259"/>
      <c r="C582" s="259"/>
      <c r="D582" s="259"/>
      <c r="E582" s="387"/>
      <c r="F582" s="330"/>
      <c r="G582" s="387"/>
      <c r="H582" s="387"/>
      <c r="I582" s="387"/>
      <c r="J582" s="387"/>
    </row>
    <row r="583" spans="1:10">
      <c r="A583" s="259"/>
      <c r="B583" s="259"/>
      <c r="C583" s="259"/>
      <c r="D583" s="259"/>
      <c r="E583" s="387"/>
      <c r="F583" s="330"/>
      <c r="G583" s="387"/>
      <c r="H583" s="387"/>
      <c r="I583" s="387"/>
      <c r="J583" s="387"/>
    </row>
    <row r="584" spans="1:10">
      <c r="A584" s="259"/>
      <c r="B584" s="259"/>
      <c r="C584" s="259"/>
      <c r="D584" s="259"/>
      <c r="E584" s="387"/>
      <c r="F584" s="330"/>
      <c r="G584" s="387"/>
      <c r="H584" s="387"/>
      <c r="I584" s="387"/>
      <c r="J584" s="387"/>
    </row>
    <row r="585" spans="1:10">
      <c r="A585" s="259"/>
      <c r="B585" s="259"/>
      <c r="C585" s="259"/>
      <c r="D585" s="259"/>
      <c r="E585" s="387"/>
      <c r="F585" s="330"/>
      <c r="G585" s="387"/>
      <c r="H585" s="387"/>
      <c r="I585" s="387"/>
      <c r="J585" s="387"/>
    </row>
    <row r="586" spans="1:10">
      <c r="A586" s="259"/>
      <c r="B586" s="259"/>
      <c r="C586" s="259"/>
      <c r="D586" s="259"/>
      <c r="E586" s="387"/>
      <c r="F586" s="330"/>
      <c r="G586" s="387"/>
      <c r="H586" s="387"/>
      <c r="I586" s="387"/>
      <c r="J586" s="387"/>
    </row>
    <row r="587" spans="1:10">
      <c r="A587" s="259"/>
      <c r="B587" s="259"/>
      <c r="C587" s="259"/>
      <c r="D587" s="259"/>
      <c r="E587" s="387"/>
      <c r="F587" s="330"/>
      <c r="G587" s="387"/>
      <c r="H587" s="387"/>
      <c r="I587" s="387"/>
      <c r="J587" s="387"/>
    </row>
    <row r="588" spans="1:10">
      <c r="A588" s="259"/>
      <c r="B588" s="259"/>
      <c r="C588" s="259"/>
      <c r="D588" s="259"/>
      <c r="E588" s="387"/>
      <c r="F588" s="330"/>
      <c r="G588" s="387"/>
      <c r="H588" s="387"/>
      <c r="I588" s="387"/>
      <c r="J588" s="387"/>
    </row>
    <row r="589" spans="1:10">
      <c r="A589" s="259"/>
      <c r="B589" s="259"/>
      <c r="C589" s="259"/>
      <c r="D589" s="259"/>
      <c r="E589" s="387"/>
      <c r="F589" s="330"/>
      <c r="G589" s="387"/>
      <c r="H589" s="387"/>
      <c r="I589" s="387"/>
      <c r="J589" s="387"/>
    </row>
    <row r="590" spans="1:10">
      <c r="A590" s="259"/>
      <c r="B590" s="259"/>
      <c r="C590" s="259"/>
      <c r="D590" s="259"/>
      <c r="E590" s="387"/>
      <c r="F590" s="330"/>
      <c r="G590" s="387"/>
      <c r="H590" s="387"/>
      <c r="I590" s="387"/>
      <c r="J590" s="387"/>
    </row>
    <row r="591" spans="1:10">
      <c r="A591" s="259"/>
      <c r="B591" s="259"/>
      <c r="C591" s="259"/>
      <c r="D591" s="259"/>
      <c r="E591" s="387"/>
      <c r="F591" s="330"/>
      <c r="G591" s="387"/>
      <c r="H591" s="387"/>
      <c r="I591" s="387"/>
      <c r="J591" s="387"/>
    </row>
    <row r="592" spans="1:10">
      <c r="A592" s="259"/>
      <c r="B592" s="259"/>
      <c r="C592" s="259"/>
      <c r="D592" s="259"/>
      <c r="E592" s="387"/>
      <c r="F592" s="330"/>
      <c r="G592" s="387"/>
      <c r="H592" s="387"/>
      <c r="I592" s="387"/>
      <c r="J592" s="387"/>
    </row>
    <row r="593" spans="1:10">
      <c r="A593" s="259"/>
      <c r="B593" s="259"/>
      <c r="C593" s="259"/>
      <c r="D593" s="259"/>
      <c r="E593" s="387"/>
      <c r="F593" s="330"/>
      <c r="G593" s="387"/>
      <c r="H593" s="387"/>
      <c r="I593" s="387"/>
      <c r="J593" s="387"/>
    </row>
    <row r="594" spans="1:10">
      <c r="A594" s="259"/>
      <c r="B594" s="259"/>
      <c r="C594" s="259"/>
      <c r="D594" s="259"/>
      <c r="E594" s="387"/>
      <c r="F594" s="330"/>
      <c r="G594" s="387"/>
      <c r="H594" s="387"/>
      <c r="I594" s="387"/>
      <c r="J594" s="387"/>
    </row>
    <row r="595" spans="1:10">
      <c r="A595" s="259"/>
      <c r="B595" s="259"/>
      <c r="C595" s="259"/>
      <c r="D595" s="259"/>
      <c r="E595" s="387"/>
      <c r="F595" s="330"/>
      <c r="G595" s="387"/>
      <c r="H595" s="387"/>
      <c r="I595" s="387"/>
      <c r="J595" s="387"/>
    </row>
    <row r="596" spans="1:10">
      <c r="A596" s="259"/>
      <c r="B596" s="259"/>
      <c r="C596" s="259"/>
      <c r="D596" s="259"/>
      <c r="E596" s="387"/>
      <c r="F596" s="330"/>
      <c r="G596" s="387"/>
      <c r="H596" s="387"/>
      <c r="I596" s="387"/>
      <c r="J596" s="387"/>
    </row>
    <row r="597" spans="1:10">
      <c r="A597" s="259"/>
      <c r="B597" s="259"/>
      <c r="C597" s="259"/>
      <c r="D597" s="259"/>
      <c r="E597" s="387"/>
      <c r="F597" s="330"/>
      <c r="G597" s="387"/>
      <c r="H597" s="387"/>
      <c r="I597" s="387"/>
      <c r="J597" s="387"/>
    </row>
    <row r="598" spans="1:10">
      <c r="A598" s="259"/>
      <c r="B598" s="259"/>
      <c r="C598" s="259"/>
      <c r="D598" s="259"/>
      <c r="E598" s="387"/>
      <c r="F598" s="330"/>
      <c r="G598" s="387"/>
      <c r="H598" s="387"/>
      <c r="I598" s="387"/>
      <c r="J598" s="387"/>
    </row>
    <row r="599" spans="1:10">
      <c r="A599" s="259"/>
      <c r="B599" s="259"/>
      <c r="C599" s="259"/>
      <c r="D599" s="259"/>
      <c r="E599" s="387"/>
      <c r="F599" s="330"/>
      <c r="G599" s="387"/>
      <c r="H599" s="387"/>
      <c r="I599" s="387"/>
      <c r="J599" s="387"/>
    </row>
    <row r="600" spans="1:10">
      <c r="A600" s="259"/>
      <c r="B600" s="259"/>
      <c r="C600" s="259"/>
      <c r="D600" s="259"/>
      <c r="E600" s="387"/>
      <c r="F600" s="330"/>
      <c r="G600" s="387"/>
      <c r="H600" s="387"/>
      <c r="I600" s="387"/>
      <c r="J600" s="387"/>
    </row>
    <row r="601" spans="1:10">
      <c r="A601" s="259"/>
      <c r="B601" s="259"/>
      <c r="C601" s="259"/>
      <c r="D601" s="259"/>
      <c r="E601" s="387"/>
      <c r="F601" s="330"/>
      <c r="G601" s="387"/>
      <c r="H601" s="387"/>
      <c r="I601" s="387"/>
      <c r="J601" s="387"/>
    </row>
    <row r="602" spans="1:10">
      <c r="A602" s="259"/>
      <c r="B602" s="259"/>
      <c r="C602" s="259"/>
      <c r="D602" s="259"/>
      <c r="E602" s="387"/>
      <c r="F602" s="330"/>
      <c r="G602" s="387"/>
      <c r="H602" s="387"/>
      <c r="I602" s="387"/>
      <c r="J602" s="387"/>
    </row>
    <row r="603" spans="1:10">
      <c r="A603" s="259"/>
      <c r="B603" s="259"/>
      <c r="C603" s="259"/>
      <c r="D603" s="259"/>
      <c r="E603" s="387"/>
      <c r="F603" s="330"/>
      <c r="G603" s="387"/>
      <c r="H603" s="387"/>
      <c r="I603" s="387"/>
      <c r="J603" s="387"/>
    </row>
    <row r="604" spans="1:10">
      <c r="A604" s="259"/>
      <c r="B604" s="259"/>
      <c r="C604" s="259"/>
      <c r="D604" s="259"/>
      <c r="E604" s="387"/>
      <c r="F604" s="330"/>
      <c r="G604" s="387"/>
      <c r="H604" s="387"/>
      <c r="I604" s="387"/>
      <c r="J604" s="387"/>
    </row>
    <row r="605" spans="1:10">
      <c r="A605" s="259"/>
      <c r="B605" s="259"/>
      <c r="C605" s="259"/>
      <c r="D605" s="259"/>
      <c r="E605" s="387"/>
      <c r="F605" s="330"/>
      <c r="G605" s="387"/>
      <c r="H605" s="387"/>
      <c r="I605" s="387"/>
      <c r="J605" s="387"/>
    </row>
    <row r="606" spans="1:10">
      <c r="A606" s="259"/>
      <c r="B606" s="259"/>
      <c r="C606" s="259"/>
      <c r="D606" s="259"/>
      <c r="E606" s="387"/>
      <c r="F606" s="330"/>
      <c r="G606" s="387"/>
      <c r="H606" s="387"/>
      <c r="I606" s="387"/>
      <c r="J606" s="387"/>
    </row>
    <row r="607" spans="1:10">
      <c r="A607" s="259"/>
      <c r="B607" s="259"/>
      <c r="C607" s="259"/>
      <c r="D607" s="259"/>
      <c r="E607" s="387"/>
      <c r="F607" s="330"/>
      <c r="G607" s="387"/>
      <c r="H607" s="387"/>
      <c r="I607" s="387"/>
      <c r="J607" s="387"/>
    </row>
    <row r="608" spans="1:10">
      <c r="A608" s="259"/>
      <c r="B608" s="259"/>
      <c r="C608" s="259"/>
      <c r="D608" s="259"/>
      <c r="E608" s="387"/>
      <c r="F608" s="330"/>
      <c r="G608" s="387"/>
      <c r="H608" s="387"/>
      <c r="I608" s="387"/>
      <c r="J608" s="387"/>
    </row>
    <row r="609" spans="1:10">
      <c r="A609" s="259"/>
      <c r="B609" s="259"/>
      <c r="C609" s="259"/>
      <c r="D609" s="259"/>
      <c r="E609" s="387"/>
      <c r="F609" s="330"/>
      <c r="G609" s="387"/>
      <c r="H609" s="387"/>
      <c r="I609" s="387"/>
      <c r="J609" s="387"/>
    </row>
    <row r="610" spans="1:10">
      <c r="A610" s="259"/>
      <c r="B610" s="259"/>
      <c r="C610" s="259"/>
      <c r="D610" s="259"/>
      <c r="E610" s="387"/>
      <c r="F610" s="330"/>
      <c r="G610" s="387"/>
      <c r="H610" s="387"/>
      <c r="I610" s="387"/>
      <c r="J610" s="387"/>
    </row>
    <row r="611" spans="1:10">
      <c r="A611" s="259"/>
      <c r="B611" s="259"/>
      <c r="C611" s="259"/>
      <c r="D611" s="259"/>
      <c r="E611" s="387"/>
      <c r="F611" s="330"/>
      <c r="G611" s="387"/>
      <c r="H611" s="387"/>
      <c r="I611" s="387"/>
      <c r="J611" s="387"/>
    </row>
    <row r="612" spans="1:10">
      <c r="A612" s="259"/>
      <c r="B612" s="259"/>
      <c r="C612" s="259"/>
      <c r="D612" s="259"/>
      <c r="E612" s="387"/>
      <c r="F612" s="330"/>
      <c r="G612" s="387"/>
      <c r="H612" s="387"/>
      <c r="I612" s="387"/>
      <c r="J612" s="387"/>
    </row>
    <row r="613" spans="1:10">
      <c r="A613" s="259"/>
      <c r="B613" s="259"/>
      <c r="C613" s="259"/>
      <c r="D613" s="259"/>
      <c r="E613" s="387"/>
      <c r="F613" s="330"/>
      <c r="G613" s="387"/>
      <c r="H613" s="387"/>
      <c r="I613" s="387"/>
      <c r="J613" s="387"/>
    </row>
    <row r="614" spans="1:10">
      <c r="A614" s="259"/>
      <c r="B614" s="259"/>
      <c r="C614" s="259"/>
      <c r="D614" s="259"/>
      <c r="E614" s="387"/>
      <c r="F614" s="330"/>
      <c r="G614" s="387"/>
      <c r="H614" s="387"/>
      <c r="I614" s="387"/>
      <c r="J614" s="387"/>
    </row>
    <row r="615" spans="1:10">
      <c r="A615" s="259"/>
      <c r="B615" s="259"/>
      <c r="C615" s="259"/>
      <c r="D615" s="259"/>
      <c r="E615" s="387"/>
      <c r="F615" s="330"/>
      <c r="G615" s="387"/>
      <c r="H615" s="387"/>
      <c r="I615" s="387"/>
      <c r="J615" s="387"/>
    </row>
    <row r="616" spans="1:10">
      <c r="A616" s="259"/>
      <c r="B616" s="259"/>
      <c r="C616" s="259"/>
      <c r="D616" s="259"/>
      <c r="E616" s="387"/>
      <c r="F616" s="330"/>
      <c r="G616" s="387"/>
      <c r="H616" s="387"/>
      <c r="I616" s="387"/>
      <c r="J616" s="387"/>
    </row>
    <row r="617" spans="1:10">
      <c r="A617" s="259"/>
      <c r="B617" s="259"/>
      <c r="C617" s="259"/>
      <c r="D617" s="259"/>
      <c r="E617" s="387"/>
      <c r="F617" s="330"/>
      <c r="G617" s="387"/>
      <c r="H617" s="387"/>
      <c r="I617" s="387"/>
      <c r="J617" s="387"/>
    </row>
    <row r="618" spans="1:10">
      <c r="A618" s="259"/>
      <c r="B618" s="259"/>
      <c r="C618" s="259"/>
      <c r="D618" s="259"/>
      <c r="E618" s="387"/>
      <c r="F618" s="330"/>
      <c r="G618" s="387"/>
      <c r="H618" s="387"/>
      <c r="I618" s="387"/>
      <c r="J618" s="387"/>
    </row>
    <row r="619" spans="1:10">
      <c r="A619" s="259"/>
      <c r="B619" s="259"/>
      <c r="C619" s="259"/>
      <c r="D619" s="259"/>
      <c r="E619" s="387"/>
      <c r="F619" s="330"/>
      <c r="G619" s="387"/>
      <c r="H619" s="387"/>
      <c r="I619" s="387"/>
      <c r="J619" s="387"/>
    </row>
    <row r="620" spans="1:10">
      <c r="A620" s="259"/>
      <c r="B620" s="259"/>
      <c r="C620" s="259"/>
      <c r="D620" s="259"/>
      <c r="E620" s="387"/>
      <c r="F620" s="330"/>
      <c r="G620" s="387"/>
      <c r="H620" s="387"/>
      <c r="I620" s="387"/>
      <c r="J620" s="387"/>
    </row>
    <row r="621" spans="1:10">
      <c r="A621" s="259"/>
      <c r="B621" s="259"/>
      <c r="C621" s="259"/>
      <c r="D621" s="259"/>
      <c r="E621" s="387"/>
      <c r="F621" s="330"/>
      <c r="G621" s="387"/>
      <c r="H621" s="387"/>
      <c r="I621" s="387"/>
      <c r="J621" s="387"/>
    </row>
    <row r="622" spans="1:10">
      <c r="A622" s="259"/>
      <c r="B622" s="259"/>
      <c r="C622" s="259"/>
      <c r="D622" s="259"/>
      <c r="E622" s="387"/>
      <c r="F622" s="330"/>
      <c r="G622" s="387"/>
      <c r="H622" s="387"/>
      <c r="I622" s="387"/>
      <c r="J622" s="387"/>
    </row>
    <row r="623" spans="1:10">
      <c r="A623" s="259"/>
      <c r="B623" s="259"/>
      <c r="C623" s="259"/>
      <c r="D623" s="259"/>
      <c r="E623" s="387"/>
      <c r="F623" s="330"/>
      <c r="G623" s="387"/>
      <c r="H623" s="387"/>
      <c r="I623" s="387"/>
      <c r="J623" s="387"/>
    </row>
    <row r="624" spans="1:10">
      <c r="A624" s="259"/>
      <c r="B624" s="259"/>
      <c r="C624" s="259"/>
      <c r="D624" s="259"/>
      <c r="E624" s="387"/>
      <c r="F624" s="330"/>
      <c r="G624" s="387"/>
      <c r="H624" s="387"/>
      <c r="I624" s="387"/>
      <c r="J624" s="387"/>
    </row>
    <row r="625" spans="1:10">
      <c r="A625" s="259"/>
      <c r="B625" s="259"/>
      <c r="C625" s="259"/>
      <c r="D625" s="259"/>
      <c r="E625" s="387"/>
      <c r="F625" s="330"/>
      <c r="G625" s="387"/>
      <c r="H625" s="387"/>
      <c r="I625" s="387"/>
      <c r="J625" s="387"/>
    </row>
    <row r="626" spans="1:10">
      <c r="A626" s="259"/>
      <c r="B626" s="259"/>
      <c r="C626" s="259"/>
      <c r="D626" s="259"/>
      <c r="E626" s="387"/>
      <c r="F626" s="330"/>
      <c r="G626" s="387"/>
      <c r="H626" s="387"/>
      <c r="I626" s="387"/>
      <c r="J626" s="387"/>
    </row>
    <row r="627" spans="1:10">
      <c r="A627" s="259"/>
      <c r="B627" s="259"/>
      <c r="C627" s="259"/>
      <c r="D627" s="259"/>
      <c r="E627" s="387"/>
      <c r="F627" s="330"/>
      <c r="G627" s="387"/>
      <c r="H627" s="387"/>
      <c r="I627" s="387"/>
      <c r="J627" s="387"/>
    </row>
    <row r="628" spans="1:10">
      <c r="A628" s="259"/>
      <c r="B628" s="259"/>
      <c r="C628" s="259"/>
      <c r="D628" s="259"/>
      <c r="E628" s="387"/>
      <c r="F628" s="330"/>
      <c r="G628" s="387"/>
      <c r="H628" s="387"/>
      <c r="I628" s="387"/>
      <c r="J628" s="387"/>
    </row>
    <row r="629" spans="1:10">
      <c r="A629" s="259"/>
      <c r="B629" s="259"/>
      <c r="C629" s="259"/>
      <c r="D629" s="259"/>
      <c r="E629" s="387"/>
      <c r="F629" s="330"/>
      <c r="G629" s="387"/>
      <c r="H629" s="387"/>
      <c r="I629" s="387"/>
      <c r="J629" s="387"/>
    </row>
    <row r="630" spans="1:10">
      <c r="A630" s="259"/>
      <c r="B630" s="259"/>
      <c r="C630" s="259"/>
      <c r="D630" s="259"/>
      <c r="E630" s="387"/>
      <c r="F630" s="330"/>
      <c r="G630" s="387"/>
      <c r="H630" s="387"/>
      <c r="I630" s="387"/>
      <c r="J630" s="387"/>
    </row>
    <row r="631" spans="1:10">
      <c r="A631" s="259"/>
      <c r="B631" s="259"/>
      <c r="C631" s="259"/>
      <c r="D631" s="259"/>
      <c r="E631" s="387"/>
      <c r="F631" s="330"/>
      <c r="G631" s="387"/>
      <c r="H631" s="387"/>
      <c r="I631" s="387"/>
      <c r="J631" s="387"/>
    </row>
    <row r="632" spans="1:10">
      <c r="A632" s="259"/>
      <c r="B632" s="259"/>
      <c r="C632" s="259"/>
      <c r="D632" s="259"/>
      <c r="E632" s="387"/>
      <c r="F632" s="330"/>
      <c r="G632" s="387"/>
      <c r="H632" s="387"/>
      <c r="I632" s="387"/>
      <c r="J632" s="387"/>
    </row>
    <row r="633" spans="1:10">
      <c r="A633" s="259"/>
      <c r="B633" s="259"/>
      <c r="C633" s="259"/>
      <c r="D633" s="259"/>
      <c r="E633" s="387"/>
      <c r="F633" s="330"/>
      <c r="G633" s="387"/>
      <c r="H633" s="387"/>
      <c r="I633" s="387"/>
      <c r="J633" s="387"/>
    </row>
    <row r="634" spans="1:10">
      <c r="A634" s="259"/>
      <c r="B634" s="259"/>
      <c r="C634" s="259"/>
      <c r="D634" s="259"/>
      <c r="E634" s="387"/>
      <c r="F634" s="330"/>
      <c r="G634" s="387"/>
      <c r="H634" s="387"/>
      <c r="I634" s="387"/>
      <c r="J634" s="387"/>
    </row>
    <row r="635" spans="1:10">
      <c r="A635" s="259"/>
      <c r="B635" s="259"/>
      <c r="C635" s="259"/>
      <c r="D635" s="259"/>
      <c r="E635" s="387"/>
      <c r="F635" s="330"/>
      <c r="G635" s="387"/>
      <c r="H635" s="387"/>
      <c r="I635" s="387"/>
      <c r="J635" s="387"/>
    </row>
    <row r="636" spans="1:10">
      <c r="A636" s="259"/>
      <c r="B636" s="259"/>
      <c r="C636" s="259"/>
      <c r="D636" s="259"/>
      <c r="E636" s="387"/>
      <c r="F636" s="330"/>
      <c r="G636" s="387"/>
      <c r="H636" s="387"/>
      <c r="I636" s="387"/>
      <c r="J636" s="387"/>
    </row>
    <row r="637" spans="1:10">
      <c r="A637" s="259"/>
      <c r="B637" s="259"/>
      <c r="C637" s="259"/>
      <c r="D637" s="259"/>
      <c r="E637" s="387"/>
      <c r="F637" s="330"/>
      <c r="G637" s="387"/>
      <c r="H637" s="387"/>
      <c r="I637" s="387"/>
      <c r="J637" s="387"/>
    </row>
    <row r="638" spans="1:10">
      <c r="A638" s="259"/>
      <c r="B638" s="259"/>
      <c r="C638" s="259"/>
      <c r="D638" s="259"/>
      <c r="E638" s="387"/>
      <c r="F638" s="330"/>
      <c r="G638" s="387"/>
      <c r="H638" s="387"/>
      <c r="I638" s="387"/>
      <c r="J638" s="387"/>
    </row>
    <row r="639" spans="1:10">
      <c r="A639" s="259"/>
      <c r="B639" s="259"/>
      <c r="C639" s="259"/>
      <c r="D639" s="259"/>
      <c r="E639" s="387"/>
      <c r="F639" s="330"/>
      <c r="G639" s="387"/>
      <c r="H639" s="387"/>
      <c r="I639" s="387"/>
      <c r="J639" s="387"/>
    </row>
    <row r="640" spans="1:10">
      <c r="A640" s="259"/>
      <c r="B640" s="259"/>
      <c r="C640" s="259"/>
      <c r="D640" s="259"/>
      <c r="E640" s="387"/>
      <c r="F640" s="330"/>
      <c r="G640" s="387"/>
      <c r="H640" s="387"/>
      <c r="I640" s="387"/>
      <c r="J640" s="387"/>
    </row>
    <row r="641" spans="1:10">
      <c r="A641" s="259"/>
      <c r="B641" s="259"/>
      <c r="C641" s="259"/>
      <c r="D641" s="259"/>
      <c r="E641" s="387"/>
      <c r="F641" s="330"/>
      <c r="G641" s="387"/>
      <c r="H641" s="387"/>
      <c r="I641" s="387"/>
      <c r="J641" s="387"/>
    </row>
    <row r="642" spans="1:10">
      <c r="A642" s="259"/>
      <c r="B642" s="259"/>
      <c r="C642" s="259"/>
      <c r="D642" s="259"/>
      <c r="E642" s="387"/>
      <c r="F642" s="330"/>
      <c r="G642" s="387"/>
      <c r="H642" s="387"/>
      <c r="I642" s="387"/>
      <c r="J642" s="387"/>
    </row>
    <row r="643" spans="1:10">
      <c r="A643" s="259"/>
      <c r="B643" s="259"/>
      <c r="C643" s="259"/>
      <c r="D643" s="259"/>
      <c r="E643" s="387"/>
      <c r="F643" s="330"/>
      <c r="G643" s="387"/>
      <c r="H643" s="387"/>
      <c r="I643" s="387"/>
      <c r="J643" s="387"/>
    </row>
    <row r="644" spans="1:10">
      <c r="A644" s="259"/>
      <c r="B644" s="259"/>
      <c r="C644" s="259"/>
      <c r="D644" s="259"/>
      <c r="E644" s="387"/>
      <c r="F644" s="330"/>
      <c r="G644" s="387"/>
      <c r="H644" s="387"/>
      <c r="I644" s="387"/>
      <c r="J644" s="387"/>
    </row>
    <row r="645" spans="1:10">
      <c r="A645" s="259"/>
      <c r="B645" s="259"/>
      <c r="C645" s="259"/>
      <c r="D645" s="259"/>
      <c r="E645" s="387"/>
      <c r="F645" s="330"/>
      <c r="G645" s="387"/>
      <c r="H645" s="387"/>
      <c r="I645" s="387"/>
      <c r="J645" s="387"/>
    </row>
    <row r="646" spans="1:10">
      <c r="A646" s="259"/>
      <c r="B646" s="259"/>
      <c r="C646" s="259"/>
      <c r="D646" s="259"/>
      <c r="E646" s="387"/>
      <c r="F646" s="330"/>
      <c r="G646" s="387"/>
      <c r="H646" s="387"/>
      <c r="I646" s="387"/>
      <c r="J646" s="387"/>
    </row>
    <row r="647" spans="1:10">
      <c r="A647" s="259"/>
      <c r="B647" s="259"/>
      <c r="C647" s="259"/>
      <c r="D647" s="259"/>
      <c r="E647" s="387"/>
      <c r="F647" s="330"/>
      <c r="G647" s="387"/>
      <c r="H647" s="387"/>
      <c r="I647" s="387"/>
      <c r="J647" s="387"/>
    </row>
    <row r="648" spans="1:10">
      <c r="A648" s="259"/>
      <c r="B648" s="259"/>
      <c r="C648" s="259"/>
      <c r="D648" s="259"/>
      <c r="E648" s="387"/>
      <c r="F648" s="330"/>
      <c r="G648" s="387"/>
      <c r="H648" s="387"/>
      <c r="I648" s="387"/>
      <c r="J648" s="387"/>
    </row>
    <row r="649" spans="1:10">
      <c r="A649" s="259"/>
      <c r="B649" s="259"/>
      <c r="C649" s="259"/>
      <c r="D649" s="259"/>
      <c r="E649" s="387"/>
      <c r="F649" s="330"/>
      <c r="G649" s="387"/>
      <c r="H649" s="387"/>
      <c r="I649" s="387"/>
      <c r="J649" s="387"/>
    </row>
    <row r="650" spans="1:10">
      <c r="A650" s="259"/>
      <c r="B650" s="259"/>
      <c r="C650" s="259"/>
      <c r="D650" s="259"/>
      <c r="E650" s="387"/>
      <c r="F650" s="330"/>
      <c r="G650" s="387"/>
      <c r="H650" s="387"/>
      <c r="I650" s="387"/>
      <c r="J650" s="387"/>
    </row>
    <row r="651" spans="1:10">
      <c r="A651" s="259"/>
      <c r="B651" s="259"/>
      <c r="C651" s="259"/>
      <c r="D651" s="259"/>
      <c r="E651" s="387"/>
      <c r="F651" s="330"/>
      <c r="G651" s="387"/>
      <c r="H651" s="387"/>
      <c r="I651" s="387"/>
      <c r="J651" s="387"/>
    </row>
    <row r="652" spans="1:10">
      <c r="A652" s="259"/>
      <c r="B652" s="259"/>
      <c r="C652" s="259"/>
      <c r="D652" s="259"/>
      <c r="E652" s="387"/>
      <c r="F652" s="330"/>
      <c r="G652" s="387"/>
      <c r="H652" s="387"/>
      <c r="I652" s="387"/>
      <c r="J652" s="387"/>
    </row>
    <row r="653" spans="1:10">
      <c r="A653" s="259"/>
      <c r="B653" s="259"/>
      <c r="C653" s="259"/>
      <c r="D653" s="259"/>
      <c r="E653" s="387"/>
      <c r="F653" s="330"/>
      <c r="G653" s="387"/>
      <c r="H653" s="387"/>
      <c r="I653" s="387"/>
      <c r="J653" s="387"/>
    </row>
    <row r="654" spans="1:10">
      <c r="A654" s="259"/>
      <c r="B654" s="259"/>
      <c r="C654" s="259"/>
      <c r="D654" s="259"/>
      <c r="E654" s="387"/>
      <c r="F654" s="330"/>
      <c r="G654" s="387"/>
      <c r="H654" s="387"/>
      <c r="I654" s="387"/>
      <c r="J654" s="387"/>
    </row>
    <row r="655" spans="1:10">
      <c r="A655" s="259"/>
      <c r="B655" s="259"/>
      <c r="C655" s="259"/>
      <c r="D655" s="259"/>
      <c r="E655" s="387"/>
      <c r="F655" s="330"/>
      <c r="G655" s="387"/>
      <c r="H655" s="387"/>
      <c r="I655" s="387"/>
      <c r="J655" s="387"/>
    </row>
    <row r="656" spans="1:10">
      <c r="A656" s="259"/>
      <c r="B656" s="259"/>
      <c r="C656" s="259"/>
      <c r="D656" s="259"/>
      <c r="E656" s="387"/>
      <c r="F656" s="330"/>
      <c r="G656" s="387"/>
      <c r="H656" s="387"/>
      <c r="I656" s="387"/>
      <c r="J656" s="387"/>
    </row>
    <row r="657" spans="1:10">
      <c r="A657" s="259"/>
      <c r="B657" s="259"/>
      <c r="C657" s="259"/>
      <c r="D657" s="259"/>
      <c r="E657" s="387"/>
      <c r="F657" s="330"/>
      <c r="G657" s="387"/>
      <c r="H657" s="387"/>
      <c r="I657" s="387"/>
      <c r="J657" s="387"/>
    </row>
    <row r="658" spans="1:10">
      <c r="A658" s="259"/>
      <c r="B658" s="259"/>
      <c r="C658" s="259"/>
      <c r="D658" s="259"/>
      <c r="E658" s="387"/>
      <c r="F658" s="330"/>
      <c r="G658" s="387"/>
      <c r="H658" s="387"/>
      <c r="I658" s="387"/>
      <c r="J658" s="387"/>
    </row>
    <row r="659" spans="1:10">
      <c r="A659" s="259"/>
      <c r="B659" s="259"/>
      <c r="C659" s="259"/>
      <c r="D659" s="259"/>
      <c r="E659" s="387"/>
      <c r="F659" s="330"/>
      <c r="G659" s="387"/>
      <c r="H659" s="387"/>
      <c r="I659" s="387"/>
      <c r="J659" s="387"/>
    </row>
    <row r="660" spans="1:10">
      <c r="A660" s="259"/>
      <c r="B660" s="259"/>
      <c r="C660" s="259"/>
      <c r="D660" s="259"/>
      <c r="E660" s="387"/>
      <c r="F660" s="330"/>
      <c r="G660" s="387"/>
      <c r="H660" s="387"/>
      <c r="I660" s="387"/>
      <c r="J660" s="387"/>
    </row>
    <row r="661" spans="1:10">
      <c r="A661" s="259"/>
      <c r="B661" s="259"/>
      <c r="C661" s="259"/>
      <c r="D661" s="259"/>
      <c r="E661" s="387"/>
      <c r="F661" s="330"/>
      <c r="G661" s="387"/>
      <c r="H661" s="387"/>
      <c r="I661" s="387"/>
      <c r="J661" s="387"/>
    </row>
    <row r="662" spans="1:10">
      <c r="A662" s="259"/>
      <c r="B662" s="259"/>
      <c r="C662" s="259"/>
      <c r="D662" s="259"/>
      <c r="E662" s="387"/>
      <c r="F662" s="330"/>
      <c r="G662" s="387"/>
      <c r="H662" s="387"/>
      <c r="I662" s="387"/>
      <c r="J662" s="387"/>
    </row>
    <row r="663" spans="1:10">
      <c r="A663" s="259"/>
      <c r="B663" s="259"/>
      <c r="C663" s="259"/>
      <c r="D663" s="259"/>
      <c r="E663" s="387"/>
      <c r="F663" s="330"/>
      <c r="G663" s="387"/>
      <c r="H663" s="387"/>
      <c r="I663" s="387"/>
      <c r="J663" s="387"/>
    </row>
    <row r="664" spans="1:10">
      <c r="A664" s="259"/>
      <c r="B664" s="259"/>
      <c r="C664" s="259"/>
      <c r="D664" s="259"/>
      <c r="E664" s="387"/>
      <c r="F664" s="330"/>
      <c r="G664" s="387"/>
      <c r="H664" s="387"/>
      <c r="I664" s="387"/>
      <c r="J664" s="387"/>
    </row>
    <row r="665" spans="1:10">
      <c r="A665" s="259"/>
      <c r="B665" s="259"/>
      <c r="C665" s="259"/>
      <c r="D665" s="259"/>
      <c r="E665" s="387"/>
      <c r="F665" s="330"/>
      <c r="G665" s="387"/>
      <c r="H665" s="387"/>
      <c r="I665" s="387"/>
      <c r="J665" s="387"/>
    </row>
    <row r="666" spans="1:10">
      <c r="A666" s="259"/>
      <c r="B666" s="259"/>
      <c r="C666" s="259"/>
      <c r="D666" s="259"/>
      <c r="E666" s="387"/>
      <c r="F666" s="330"/>
      <c r="G666" s="387"/>
      <c r="H666" s="387"/>
      <c r="I666" s="387"/>
      <c r="J666" s="387"/>
    </row>
    <row r="667" spans="1:10">
      <c r="A667" s="259"/>
      <c r="B667" s="259"/>
      <c r="C667" s="259"/>
      <c r="D667" s="259"/>
      <c r="E667" s="387"/>
      <c r="F667" s="330"/>
      <c r="G667" s="387"/>
      <c r="H667" s="387"/>
      <c r="I667" s="387"/>
      <c r="J667" s="387"/>
    </row>
    <row r="668" spans="1:10">
      <c r="A668" s="259"/>
      <c r="B668" s="259"/>
      <c r="C668" s="259"/>
      <c r="D668" s="259"/>
      <c r="E668" s="387"/>
      <c r="F668" s="330"/>
      <c r="G668" s="387"/>
      <c r="H668" s="387"/>
      <c r="I668" s="387"/>
      <c r="J668" s="387"/>
    </row>
    <row r="669" spans="1:10">
      <c r="A669" s="259"/>
      <c r="B669" s="259"/>
      <c r="C669" s="259"/>
      <c r="D669" s="259"/>
      <c r="E669" s="387"/>
      <c r="F669" s="330"/>
      <c r="G669" s="387"/>
      <c r="H669" s="387"/>
      <c r="I669" s="387"/>
      <c r="J669" s="387"/>
    </row>
    <row r="670" spans="1:10">
      <c r="A670" s="259"/>
      <c r="B670" s="259"/>
      <c r="C670" s="259"/>
      <c r="D670" s="259"/>
      <c r="E670" s="387"/>
      <c r="F670" s="330"/>
      <c r="G670" s="387"/>
      <c r="H670" s="387"/>
      <c r="I670" s="387"/>
      <c r="J670" s="387"/>
    </row>
    <row r="671" spans="1:10">
      <c r="A671" s="259"/>
      <c r="B671" s="259"/>
      <c r="C671" s="259"/>
      <c r="D671" s="259"/>
      <c r="E671" s="387"/>
      <c r="F671" s="330"/>
      <c r="G671" s="387"/>
      <c r="H671" s="387"/>
      <c r="I671" s="387"/>
      <c r="J671" s="387"/>
    </row>
    <row r="672" spans="1:10">
      <c r="A672" s="259"/>
      <c r="B672" s="259"/>
      <c r="C672" s="259"/>
      <c r="D672" s="259"/>
      <c r="E672" s="387"/>
      <c r="F672" s="330"/>
      <c r="G672" s="387"/>
      <c r="H672" s="387"/>
      <c r="I672" s="387"/>
      <c r="J672" s="387"/>
    </row>
    <row r="673" spans="1:10">
      <c r="A673" s="259"/>
      <c r="B673" s="259"/>
      <c r="C673" s="259"/>
      <c r="D673" s="259"/>
      <c r="E673" s="387"/>
      <c r="F673" s="330"/>
      <c r="G673" s="387"/>
      <c r="H673" s="387"/>
      <c r="I673" s="387"/>
      <c r="J673" s="387"/>
    </row>
    <row r="674" spans="1:10">
      <c r="A674" s="259"/>
      <c r="B674" s="259"/>
      <c r="C674" s="259"/>
      <c r="D674" s="259"/>
      <c r="E674" s="387"/>
      <c r="F674" s="330"/>
      <c r="G674" s="387"/>
      <c r="H674" s="387"/>
      <c r="I674" s="387"/>
      <c r="J674" s="387"/>
    </row>
    <row r="675" spans="1:10">
      <c r="A675" s="259"/>
      <c r="B675" s="259"/>
      <c r="C675" s="259"/>
      <c r="D675" s="259"/>
      <c r="E675" s="387"/>
      <c r="F675" s="330"/>
      <c r="G675" s="387"/>
      <c r="H675" s="387"/>
      <c r="I675" s="387"/>
      <c r="J675" s="387"/>
    </row>
    <row r="676" spans="1:10">
      <c r="A676" s="259"/>
      <c r="B676" s="259"/>
      <c r="C676" s="259"/>
      <c r="D676" s="259"/>
      <c r="E676" s="387"/>
      <c r="F676" s="330"/>
      <c r="G676" s="387"/>
      <c r="H676" s="387"/>
      <c r="I676" s="387"/>
      <c r="J676" s="387"/>
    </row>
    <row r="677" spans="1:10">
      <c r="A677" s="259"/>
      <c r="B677" s="259"/>
      <c r="C677" s="259"/>
      <c r="D677" s="259"/>
      <c r="E677" s="387"/>
      <c r="F677" s="330"/>
      <c r="G677" s="387"/>
      <c r="H677" s="387"/>
      <c r="I677" s="387"/>
      <c r="J677" s="387"/>
    </row>
    <row r="678" spans="1:10">
      <c r="A678" s="259"/>
      <c r="B678" s="259"/>
      <c r="C678" s="259"/>
      <c r="D678" s="259"/>
      <c r="E678" s="387"/>
      <c r="F678" s="330"/>
      <c r="G678" s="387"/>
      <c r="H678" s="387"/>
      <c r="I678" s="387"/>
      <c r="J678" s="387"/>
    </row>
    <row r="679" spans="1:10">
      <c r="A679" s="259"/>
      <c r="B679" s="259"/>
      <c r="C679" s="259"/>
      <c r="D679" s="259"/>
      <c r="E679" s="387"/>
      <c r="F679" s="330"/>
      <c r="G679" s="387"/>
      <c r="H679" s="387"/>
      <c r="I679" s="387"/>
      <c r="J679" s="387"/>
    </row>
    <row r="680" spans="1:10">
      <c r="A680" s="259"/>
      <c r="B680" s="259"/>
      <c r="C680" s="259"/>
      <c r="D680" s="259"/>
      <c r="E680" s="387"/>
      <c r="F680" s="330"/>
      <c r="G680" s="387"/>
      <c r="H680" s="387"/>
      <c r="I680" s="387"/>
      <c r="J680" s="387"/>
    </row>
    <row r="681" spans="1:10">
      <c r="A681" s="259"/>
      <c r="B681" s="259"/>
      <c r="C681" s="259"/>
      <c r="D681" s="259"/>
      <c r="E681" s="387"/>
      <c r="F681" s="330"/>
      <c r="G681" s="387"/>
      <c r="H681" s="387"/>
      <c r="I681" s="387"/>
      <c r="J681" s="387"/>
    </row>
    <row r="682" spans="1:10">
      <c r="A682" s="259"/>
      <c r="B682" s="259"/>
      <c r="C682" s="259"/>
      <c r="D682" s="259"/>
      <c r="E682" s="387"/>
      <c r="F682" s="330"/>
      <c r="G682" s="387"/>
      <c r="H682" s="387"/>
      <c r="I682" s="387"/>
      <c r="J682" s="387"/>
    </row>
    <row r="683" spans="1:10">
      <c r="A683" s="259"/>
      <c r="B683" s="259"/>
      <c r="C683" s="259"/>
      <c r="D683" s="259"/>
      <c r="E683" s="387"/>
      <c r="F683" s="330"/>
      <c r="G683" s="387"/>
      <c r="H683" s="387"/>
      <c r="I683" s="387"/>
      <c r="J683" s="387"/>
    </row>
    <row r="684" spans="1:10">
      <c r="A684" s="259"/>
      <c r="B684" s="259"/>
      <c r="C684" s="259"/>
      <c r="D684" s="259"/>
      <c r="E684" s="387"/>
      <c r="F684" s="330"/>
      <c r="G684" s="387"/>
      <c r="H684" s="387"/>
      <c r="I684" s="387"/>
      <c r="J684" s="387"/>
    </row>
    <row r="685" spans="1:10">
      <c r="A685" s="259"/>
      <c r="B685" s="259"/>
      <c r="C685" s="259"/>
      <c r="D685" s="259"/>
      <c r="E685" s="387"/>
      <c r="F685" s="330"/>
      <c r="G685" s="387"/>
      <c r="H685" s="387"/>
      <c r="I685" s="387"/>
      <c r="J685" s="387"/>
    </row>
    <row r="686" spans="1:10">
      <c r="A686" s="259"/>
      <c r="B686" s="259"/>
      <c r="C686" s="259"/>
      <c r="D686" s="259"/>
      <c r="E686" s="387"/>
      <c r="F686" s="330"/>
      <c r="G686" s="387"/>
      <c r="H686" s="387"/>
      <c r="I686" s="387"/>
      <c r="J686" s="387"/>
    </row>
    <row r="687" spans="1:10">
      <c r="A687" s="259"/>
      <c r="B687" s="259"/>
      <c r="C687" s="259"/>
      <c r="D687" s="259"/>
      <c r="E687" s="387"/>
      <c r="F687" s="330"/>
      <c r="G687" s="387"/>
      <c r="H687" s="387"/>
      <c r="I687" s="387"/>
      <c r="J687" s="387"/>
    </row>
    <row r="688" spans="1:10">
      <c r="A688" s="259"/>
      <c r="B688" s="259"/>
      <c r="C688" s="259"/>
      <c r="D688" s="259"/>
      <c r="E688" s="387"/>
      <c r="F688" s="330"/>
      <c r="G688" s="387"/>
      <c r="H688" s="387"/>
      <c r="I688" s="387"/>
      <c r="J688" s="387"/>
    </row>
    <row r="689" spans="1:10">
      <c r="A689" s="259"/>
      <c r="B689" s="259"/>
      <c r="C689" s="259"/>
      <c r="D689" s="259"/>
      <c r="E689" s="387"/>
      <c r="F689" s="330"/>
      <c r="G689" s="387"/>
      <c r="H689" s="387"/>
      <c r="I689" s="387"/>
      <c r="J689" s="387"/>
    </row>
    <row r="690" spans="1:10">
      <c r="A690" s="259"/>
      <c r="B690" s="259"/>
      <c r="C690" s="259"/>
      <c r="D690" s="259"/>
      <c r="E690" s="387"/>
      <c r="F690" s="330"/>
      <c r="G690" s="387"/>
      <c r="H690" s="387"/>
      <c r="I690" s="387"/>
      <c r="J690" s="387"/>
    </row>
    <row r="691" spans="1:10">
      <c r="A691" s="259"/>
      <c r="B691" s="259"/>
      <c r="C691" s="259"/>
      <c r="D691" s="259"/>
      <c r="E691" s="387"/>
      <c r="F691" s="330"/>
      <c r="G691" s="387"/>
      <c r="H691" s="387"/>
      <c r="I691" s="387"/>
      <c r="J691" s="387"/>
    </row>
    <row r="692" spans="1:10">
      <c r="A692" s="259"/>
      <c r="B692" s="259"/>
      <c r="C692" s="259"/>
      <c r="D692" s="259"/>
      <c r="E692" s="387"/>
      <c r="F692" s="330"/>
      <c r="G692" s="387"/>
      <c r="H692" s="387"/>
      <c r="I692" s="387"/>
      <c r="J692" s="387"/>
    </row>
    <row r="693" spans="1:10">
      <c r="A693" s="259"/>
      <c r="B693" s="259"/>
      <c r="C693" s="259"/>
      <c r="D693" s="259"/>
      <c r="E693" s="387"/>
      <c r="F693" s="330"/>
      <c r="G693" s="387"/>
      <c r="H693" s="387"/>
      <c r="I693" s="387"/>
      <c r="J693" s="387"/>
    </row>
    <row r="694" spans="1:10">
      <c r="A694" s="259"/>
      <c r="B694" s="259"/>
      <c r="C694" s="259"/>
      <c r="D694" s="259"/>
      <c r="E694" s="387"/>
      <c r="F694" s="330"/>
      <c r="G694" s="387"/>
      <c r="H694" s="387"/>
      <c r="I694" s="387"/>
      <c r="J694" s="387"/>
    </row>
    <row r="695" spans="1:10">
      <c r="A695" s="259"/>
      <c r="B695" s="259"/>
      <c r="C695" s="259"/>
      <c r="D695" s="259"/>
      <c r="E695" s="387"/>
      <c r="F695" s="330"/>
      <c r="G695" s="387"/>
      <c r="H695" s="387"/>
      <c r="I695" s="387"/>
      <c r="J695" s="387"/>
    </row>
    <row r="696" spans="1:10">
      <c r="A696" s="259"/>
      <c r="B696" s="259"/>
      <c r="C696" s="259"/>
      <c r="D696" s="259"/>
      <c r="E696" s="387"/>
      <c r="F696" s="330"/>
      <c r="G696" s="387"/>
      <c r="H696" s="387"/>
      <c r="I696" s="387"/>
      <c r="J696" s="387"/>
    </row>
    <row r="697" spans="1:10">
      <c r="A697" s="259"/>
      <c r="B697" s="259"/>
      <c r="C697" s="259"/>
      <c r="D697" s="259"/>
      <c r="E697" s="387"/>
      <c r="F697" s="330"/>
      <c r="G697" s="387"/>
      <c r="H697" s="387"/>
      <c r="I697" s="387"/>
      <c r="J697" s="387"/>
    </row>
    <row r="698" spans="1:10">
      <c r="A698" s="259"/>
      <c r="B698" s="259"/>
      <c r="C698" s="259"/>
      <c r="D698" s="259"/>
      <c r="E698" s="387"/>
      <c r="F698" s="330"/>
      <c r="G698" s="387"/>
      <c r="H698" s="387"/>
      <c r="I698" s="387"/>
      <c r="J698" s="387"/>
    </row>
    <row r="699" spans="1:10">
      <c r="A699" s="259"/>
      <c r="B699" s="259"/>
      <c r="C699" s="259"/>
      <c r="D699" s="259"/>
      <c r="E699" s="387"/>
      <c r="F699" s="330"/>
      <c r="G699" s="387"/>
      <c r="H699" s="387"/>
      <c r="I699" s="387"/>
      <c r="J699" s="387"/>
    </row>
    <row r="700" spans="1:10">
      <c r="A700" s="259"/>
      <c r="B700" s="259"/>
      <c r="C700" s="259"/>
      <c r="D700" s="259"/>
      <c r="E700" s="387"/>
      <c r="F700" s="330"/>
      <c r="G700" s="387"/>
      <c r="H700" s="387"/>
      <c r="I700" s="387"/>
      <c r="J700" s="387"/>
    </row>
    <row r="701" spans="1:10">
      <c r="A701" s="259"/>
      <c r="B701" s="259"/>
      <c r="C701" s="259"/>
      <c r="D701" s="259"/>
      <c r="E701" s="387"/>
      <c r="F701" s="330"/>
      <c r="G701" s="387"/>
      <c r="H701" s="387"/>
      <c r="I701" s="387"/>
      <c r="J701" s="387"/>
    </row>
    <row r="702" spans="1:10">
      <c r="A702" s="259"/>
      <c r="B702" s="259"/>
      <c r="C702" s="259"/>
      <c r="D702" s="259"/>
      <c r="E702" s="387"/>
      <c r="F702" s="330"/>
      <c r="G702" s="387"/>
      <c r="H702" s="387"/>
      <c r="I702" s="387"/>
      <c r="J702" s="387"/>
    </row>
    <row r="703" spans="1:10">
      <c r="A703" s="259"/>
      <c r="B703" s="259"/>
      <c r="C703" s="259"/>
      <c r="D703" s="259"/>
      <c r="E703" s="387"/>
      <c r="F703" s="330"/>
      <c r="G703" s="387"/>
      <c r="H703" s="387"/>
      <c r="I703" s="387"/>
      <c r="J703" s="387"/>
    </row>
    <row r="704" spans="1:10">
      <c r="A704" s="259"/>
      <c r="B704" s="259"/>
      <c r="C704" s="259"/>
      <c r="D704" s="259"/>
      <c r="E704" s="387"/>
      <c r="F704" s="330"/>
      <c r="G704" s="387"/>
      <c r="H704" s="387"/>
      <c r="I704" s="387"/>
      <c r="J704" s="387"/>
    </row>
    <row r="705" spans="1:10">
      <c r="A705" s="259"/>
      <c r="B705" s="259"/>
      <c r="C705" s="259"/>
      <c r="D705" s="259"/>
      <c r="E705" s="387"/>
      <c r="F705" s="330"/>
      <c r="G705" s="387"/>
      <c r="H705" s="387"/>
      <c r="I705" s="387"/>
      <c r="J705" s="387"/>
    </row>
    <row r="706" spans="1:10">
      <c r="A706" s="259"/>
      <c r="B706" s="259"/>
      <c r="C706" s="259"/>
      <c r="D706" s="259"/>
      <c r="E706" s="387"/>
      <c r="F706" s="330"/>
      <c r="G706" s="387"/>
      <c r="H706" s="387"/>
      <c r="I706" s="387"/>
      <c r="J706" s="387"/>
    </row>
    <row r="707" spans="1:10">
      <c r="A707" s="259"/>
      <c r="B707" s="259"/>
      <c r="C707" s="259"/>
      <c r="D707" s="259"/>
      <c r="E707" s="387"/>
      <c r="F707" s="330"/>
      <c r="G707" s="387"/>
      <c r="H707" s="387"/>
      <c r="I707" s="387"/>
      <c r="J707" s="387"/>
    </row>
    <row r="708" spans="1:10">
      <c r="A708" s="259"/>
      <c r="B708" s="259"/>
      <c r="C708" s="259"/>
      <c r="D708" s="259"/>
      <c r="E708" s="387"/>
      <c r="F708" s="330"/>
      <c r="G708" s="387"/>
      <c r="H708" s="387"/>
      <c r="I708" s="387"/>
      <c r="J708" s="387"/>
    </row>
    <row r="709" spans="1:10">
      <c r="A709" s="259"/>
      <c r="B709" s="259"/>
      <c r="C709" s="259"/>
      <c r="D709" s="259"/>
      <c r="E709" s="387"/>
      <c r="F709" s="330"/>
      <c r="G709" s="387"/>
      <c r="H709" s="387"/>
      <c r="I709" s="387"/>
      <c r="J709" s="387"/>
    </row>
    <row r="710" spans="1:10">
      <c r="A710" s="259"/>
      <c r="B710" s="259"/>
      <c r="C710" s="259"/>
      <c r="D710" s="259"/>
      <c r="E710" s="387"/>
      <c r="F710" s="330"/>
      <c r="G710" s="387"/>
      <c r="H710" s="387"/>
      <c r="I710" s="387"/>
      <c r="J710" s="387"/>
    </row>
    <row r="711" spans="1:10">
      <c r="A711" s="259"/>
      <c r="B711" s="259"/>
      <c r="C711" s="259"/>
      <c r="D711" s="259"/>
      <c r="E711" s="387"/>
      <c r="F711" s="330"/>
      <c r="G711" s="387"/>
      <c r="H711" s="387"/>
      <c r="I711" s="387"/>
      <c r="J711" s="387"/>
    </row>
    <row r="712" spans="1:10">
      <c r="A712" s="259"/>
      <c r="B712" s="259"/>
      <c r="C712" s="259"/>
      <c r="D712" s="259"/>
      <c r="E712" s="387"/>
      <c r="F712" s="330"/>
      <c r="G712" s="387"/>
      <c r="H712" s="387"/>
      <c r="I712" s="387"/>
      <c r="J712" s="387"/>
    </row>
    <row r="713" spans="1:10">
      <c r="A713" s="259"/>
      <c r="B713" s="259"/>
      <c r="C713" s="259"/>
      <c r="D713" s="259"/>
      <c r="E713" s="387"/>
      <c r="F713" s="330"/>
      <c r="G713" s="387"/>
      <c r="H713" s="387"/>
      <c r="I713" s="387"/>
      <c r="J713" s="387"/>
    </row>
    <row r="714" spans="1:10">
      <c r="A714" s="259"/>
      <c r="B714" s="259"/>
      <c r="C714" s="259"/>
      <c r="D714" s="259"/>
      <c r="E714" s="387"/>
      <c r="F714" s="330"/>
      <c r="G714" s="387"/>
      <c r="H714" s="387"/>
      <c r="I714" s="387"/>
      <c r="J714" s="387"/>
    </row>
    <row r="715" spans="1:10">
      <c r="A715" s="259"/>
      <c r="B715" s="259"/>
      <c r="C715" s="259"/>
      <c r="D715" s="259"/>
      <c r="E715" s="387"/>
      <c r="F715" s="330"/>
      <c r="G715" s="387"/>
      <c r="H715" s="387"/>
      <c r="I715" s="387"/>
      <c r="J715" s="387"/>
    </row>
    <row r="716" spans="1:10">
      <c r="A716" s="259"/>
      <c r="B716" s="259"/>
      <c r="C716" s="259"/>
      <c r="D716" s="259"/>
      <c r="E716" s="387"/>
      <c r="F716" s="330"/>
      <c r="G716" s="387"/>
      <c r="H716" s="387"/>
      <c r="I716" s="387"/>
      <c r="J716" s="387"/>
    </row>
    <row r="717" spans="1:10">
      <c r="A717" s="259"/>
      <c r="B717" s="259"/>
      <c r="C717" s="259"/>
      <c r="D717" s="259"/>
      <c r="E717" s="387"/>
      <c r="F717" s="330"/>
      <c r="G717" s="387"/>
      <c r="H717" s="387"/>
      <c r="I717" s="387"/>
      <c r="J717" s="387"/>
    </row>
    <row r="718" spans="1:10">
      <c r="A718" s="259"/>
      <c r="B718" s="259"/>
      <c r="C718" s="259"/>
      <c r="D718" s="259"/>
      <c r="E718" s="387"/>
      <c r="F718" s="330"/>
      <c r="G718" s="387"/>
      <c r="H718" s="387"/>
      <c r="I718" s="387"/>
      <c r="J718" s="387"/>
    </row>
    <row r="719" spans="1:10">
      <c r="A719" s="259"/>
      <c r="B719" s="259"/>
      <c r="C719" s="259"/>
      <c r="D719" s="259"/>
      <c r="E719" s="387"/>
      <c r="F719" s="330"/>
      <c r="G719" s="387"/>
      <c r="H719" s="387"/>
      <c r="I719" s="387"/>
      <c r="J719" s="387"/>
    </row>
    <row r="720" spans="1:10">
      <c r="A720" s="259"/>
      <c r="B720" s="259"/>
      <c r="C720" s="259"/>
      <c r="D720" s="259"/>
      <c r="E720" s="387"/>
      <c r="F720" s="330"/>
      <c r="G720" s="387"/>
      <c r="H720" s="387"/>
      <c r="I720" s="387"/>
      <c r="J720" s="387"/>
    </row>
    <row r="721" spans="1:10">
      <c r="A721" s="259"/>
      <c r="B721" s="259"/>
      <c r="C721" s="259"/>
      <c r="D721" s="259"/>
      <c r="E721" s="387"/>
      <c r="F721" s="330"/>
      <c r="G721" s="387"/>
      <c r="H721" s="387"/>
      <c r="I721" s="387"/>
      <c r="J721" s="387"/>
    </row>
    <row r="722" spans="1:10">
      <c r="A722" s="259"/>
      <c r="B722" s="259"/>
      <c r="C722" s="259"/>
      <c r="D722" s="259"/>
      <c r="E722" s="387"/>
      <c r="F722" s="330"/>
      <c r="G722" s="387"/>
      <c r="H722" s="387"/>
      <c r="I722" s="387"/>
      <c r="J722" s="387"/>
    </row>
    <row r="723" spans="1:10">
      <c r="A723" s="259"/>
      <c r="B723" s="259"/>
      <c r="C723" s="259"/>
      <c r="D723" s="259"/>
      <c r="E723" s="387"/>
      <c r="F723" s="330"/>
      <c r="G723" s="387"/>
      <c r="H723" s="387"/>
      <c r="I723" s="387"/>
      <c r="J723" s="387"/>
    </row>
    <row r="724" spans="1:10">
      <c r="A724" s="259"/>
      <c r="B724" s="259"/>
      <c r="C724" s="259"/>
      <c r="D724" s="259"/>
      <c r="E724" s="387"/>
      <c r="F724" s="330"/>
      <c r="G724" s="387"/>
      <c r="H724" s="387"/>
      <c r="I724" s="387"/>
      <c r="J724" s="387"/>
    </row>
    <row r="725" spans="1:10">
      <c r="A725" s="259"/>
      <c r="B725" s="259"/>
      <c r="C725" s="259"/>
      <c r="D725" s="259"/>
      <c r="E725" s="387"/>
      <c r="F725" s="330"/>
      <c r="G725" s="387"/>
      <c r="H725" s="387"/>
      <c r="I725" s="387"/>
      <c r="J725" s="387"/>
    </row>
    <row r="726" spans="1:10">
      <c r="A726" s="259"/>
      <c r="B726" s="259"/>
      <c r="C726" s="259"/>
      <c r="D726" s="259"/>
      <c r="E726" s="387"/>
      <c r="F726" s="330"/>
      <c r="G726" s="387"/>
      <c r="H726" s="387"/>
      <c r="I726" s="387"/>
      <c r="J726" s="387"/>
    </row>
    <row r="727" spans="1:10">
      <c r="A727" s="259"/>
      <c r="B727" s="259"/>
      <c r="C727" s="259"/>
      <c r="D727" s="259"/>
      <c r="E727" s="387"/>
      <c r="F727" s="330"/>
      <c r="G727" s="387"/>
      <c r="H727" s="387"/>
      <c r="I727" s="387"/>
      <c r="J727" s="387"/>
    </row>
    <row r="728" spans="1:10">
      <c r="A728" s="259"/>
      <c r="B728" s="259"/>
      <c r="C728" s="259"/>
      <c r="D728" s="259"/>
      <c r="E728" s="387"/>
      <c r="F728" s="330"/>
      <c r="G728" s="387"/>
      <c r="H728" s="387"/>
      <c r="I728" s="387"/>
      <c r="J728" s="387"/>
    </row>
    <row r="729" spans="1:10">
      <c r="A729" s="259"/>
      <c r="B729" s="259"/>
      <c r="C729" s="259"/>
      <c r="D729" s="259"/>
      <c r="E729" s="387"/>
      <c r="F729" s="330"/>
      <c r="G729" s="387"/>
      <c r="H729" s="387"/>
      <c r="I729" s="387"/>
      <c r="J729" s="387"/>
    </row>
    <row r="730" spans="1:10">
      <c r="A730" s="259"/>
      <c r="B730" s="259"/>
      <c r="C730" s="259"/>
      <c r="D730" s="259"/>
      <c r="E730" s="387"/>
      <c r="F730" s="330"/>
      <c r="G730" s="387"/>
      <c r="H730" s="387"/>
      <c r="I730" s="387"/>
      <c r="J730" s="387"/>
    </row>
    <row r="731" spans="1:10">
      <c r="A731" s="259"/>
      <c r="B731" s="259"/>
      <c r="C731" s="259"/>
      <c r="D731" s="259"/>
      <c r="E731" s="387"/>
      <c r="F731" s="330"/>
      <c r="G731" s="387"/>
      <c r="H731" s="387"/>
      <c r="I731" s="387"/>
      <c r="J731" s="387"/>
    </row>
    <row r="732" spans="1:10">
      <c r="A732" s="259"/>
      <c r="B732" s="259"/>
      <c r="C732" s="259"/>
      <c r="D732" s="259"/>
      <c r="E732" s="387"/>
      <c r="F732" s="330"/>
      <c r="G732" s="387"/>
      <c r="H732" s="387"/>
      <c r="I732" s="387"/>
      <c r="J732" s="387"/>
    </row>
    <row r="733" spans="1:10">
      <c r="A733" s="259"/>
      <c r="B733" s="259"/>
      <c r="C733" s="259"/>
      <c r="D733" s="259"/>
      <c r="E733" s="387"/>
      <c r="F733" s="330"/>
      <c r="G733" s="387"/>
      <c r="H733" s="387"/>
      <c r="I733" s="387"/>
      <c r="J733" s="387"/>
    </row>
    <row r="734" spans="1:10">
      <c r="A734" s="259"/>
      <c r="B734" s="259"/>
      <c r="C734" s="259"/>
      <c r="D734" s="259"/>
      <c r="E734" s="387"/>
      <c r="F734" s="330"/>
      <c r="G734" s="387"/>
      <c r="H734" s="387"/>
      <c r="I734" s="387"/>
      <c r="J734" s="387"/>
    </row>
    <row r="735" spans="1:10">
      <c r="A735" s="259"/>
      <c r="B735" s="259"/>
      <c r="C735" s="259"/>
      <c r="D735" s="259"/>
      <c r="E735" s="387"/>
      <c r="F735" s="330"/>
      <c r="G735" s="387"/>
      <c r="H735" s="387"/>
      <c r="I735" s="387"/>
      <c r="J735" s="387"/>
    </row>
    <row r="736" spans="1:10">
      <c r="A736" s="259"/>
      <c r="B736" s="259"/>
      <c r="C736" s="259"/>
      <c r="D736" s="259"/>
      <c r="E736" s="387"/>
      <c r="F736" s="330"/>
      <c r="G736" s="387"/>
      <c r="H736" s="387"/>
      <c r="I736" s="387"/>
      <c r="J736" s="387"/>
    </row>
    <row r="737" spans="1:10">
      <c r="A737" s="259"/>
      <c r="B737" s="259"/>
      <c r="C737" s="259"/>
      <c r="D737" s="259"/>
      <c r="E737" s="387"/>
      <c r="F737" s="330"/>
      <c r="G737" s="387"/>
      <c r="H737" s="387"/>
      <c r="I737" s="387"/>
      <c r="J737" s="387"/>
    </row>
    <row r="738" spans="1:10">
      <c r="A738" s="259"/>
      <c r="B738" s="259"/>
      <c r="C738" s="259"/>
      <c r="D738" s="259"/>
      <c r="E738" s="387"/>
      <c r="F738" s="330"/>
      <c r="G738" s="387"/>
      <c r="H738" s="387"/>
      <c r="I738" s="387"/>
      <c r="J738" s="387"/>
    </row>
    <row r="739" spans="1:10">
      <c r="A739" s="259"/>
      <c r="B739" s="259"/>
      <c r="C739" s="259"/>
      <c r="D739" s="259"/>
      <c r="E739" s="387"/>
      <c r="F739" s="330"/>
      <c r="G739" s="387"/>
      <c r="H739" s="387"/>
      <c r="I739" s="387"/>
      <c r="J739" s="387"/>
    </row>
    <row r="740" spans="1:10">
      <c r="A740" s="259"/>
      <c r="B740" s="259"/>
      <c r="C740" s="259"/>
      <c r="D740" s="259"/>
      <c r="E740" s="387"/>
      <c r="F740" s="330"/>
      <c r="G740" s="387"/>
      <c r="H740" s="387"/>
      <c r="I740" s="387"/>
      <c r="J740" s="387"/>
    </row>
    <row r="741" spans="1:10">
      <c r="A741" s="259"/>
      <c r="B741" s="259"/>
      <c r="C741" s="259"/>
      <c r="D741" s="259"/>
      <c r="E741" s="387"/>
      <c r="F741" s="330"/>
      <c r="G741" s="387"/>
      <c r="H741" s="387"/>
      <c r="I741" s="387"/>
      <c r="J741" s="387"/>
    </row>
    <row r="742" spans="1:10">
      <c r="A742" s="259"/>
      <c r="B742" s="259"/>
      <c r="C742" s="259"/>
      <c r="D742" s="259"/>
      <c r="E742" s="387"/>
      <c r="F742" s="330"/>
      <c r="G742" s="387"/>
      <c r="H742" s="387"/>
      <c r="I742" s="387"/>
      <c r="J742" s="387"/>
    </row>
    <row r="743" spans="1:10">
      <c r="A743" s="259"/>
      <c r="B743" s="259"/>
      <c r="C743" s="259"/>
      <c r="D743" s="259"/>
      <c r="E743" s="387"/>
      <c r="F743" s="330"/>
      <c r="G743" s="387"/>
      <c r="H743" s="387"/>
      <c r="I743" s="387"/>
      <c r="J743" s="387"/>
    </row>
    <row r="744" spans="1:10">
      <c r="A744" s="259"/>
      <c r="B744" s="259"/>
      <c r="C744" s="259"/>
      <c r="D744" s="259"/>
      <c r="E744" s="387"/>
      <c r="F744" s="330"/>
      <c r="G744" s="387"/>
      <c r="H744" s="387"/>
      <c r="I744" s="387"/>
      <c r="J744" s="387"/>
    </row>
    <row r="745" spans="1:10">
      <c r="A745" s="259"/>
      <c r="B745" s="259"/>
      <c r="C745" s="259"/>
      <c r="D745" s="259"/>
      <c r="E745" s="387"/>
      <c r="F745" s="330"/>
      <c r="G745" s="387"/>
      <c r="H745" s="387"/>
      <c r="I745" s="387"/>
      <c r="J745" s="387"/>
    </row>
    <row r="746" spans="1:10">
      <c r="A746" s="259"/>
      <c r="B746" s="259"/>
      <c r="C746" s="259"/>
      <c r="D746" s="259"/>
      <c r="E746" s="387"/>
      <c r="F746" s="330"/>
      <c r="G746" s="387"/>
      <c r="H746" s="387"/>
      <c r="I746" s="387"/>
      <c r="J746" s="387"/>
    </row>
    <row r="747" spans="1:10">
      <c r="A747" s="259"/>
      <c r="B747" s="259"/>
      <c r="C747" s="259"/>
      <c r="D747" s="259"/>
      <c r="E747" s="387"/>
      <c r="F747" s="330"/>
      <c r="G747" s="387"/>
      <c r="H747" s="387"/>
      <c r="I747" s="387"/>
      <c r="J747" s="387"/>
    </row>
    <row r="748" spans="1:10">
      <c r="A748" s="259"/>
      <c r="B748" s="259"/>
      <c r="C748" s="259"/>
      <c r="D748" s="259"/>
      <c r="E748" s="387"/>
      <c r="F748" s="330"/>
      <c r="G748" s="387"/>
      <c r="H748" s="387"/>
      <c r="I748" s="387"/>
      <c r="J748" s="387"/>
    </row>
    <row r="749" spans="1:10">
      <c r="A749" s="259"/>
      <c r="B749" s="259"/>
      <c r="C749" s="259"/>
      <c r="D749" s="259"/>
      <c r="E749" s="387"/>
      <c r="F749" s="330"/>
      <c r="G749" s="387"/>
      <c r="H749" s="387"/>
      <c r="I749" s="387"/>
      <c r="J749" s="387"/>
    </row>
    <row r="750" spans="1:10">
      <c r="A750" s="259"/>
      <c r="B750" s="259"/>
      <c r="C750" s="259"/>
      <c r="D750" s="259"/>
      <c r="E750" s="387"/>
      <c r="F750" s="330"/>
      <c r="G750" s="387"/>
      <c r="H750" s="387"/>
      <c r="I750" s="387"/>
      <c r="J750" s="387"/>
    </row>
    <row r="751" spans="1:10">
      <c r="A751" s="259"/>
      <c r="B751" s="259"/>
      <c r="C751" s="259"/>
      <c r="D751" s="259"/>
      <c r="E751" s="387"/>
      <c r="F751" s="330"/>
      <c r="G751" s="387"/>
      <c r="H751" s="387"/>
      <c r="I751" s="387"/>
      <c r="J751" s="387"/>
    </row>
    <row r="752" spans="1:10">
      <c r="A752" s="259"/>
      <c r="B752" s="259"/>
      <c r="C752" s="259"/>
      <c r="D752" s="259"/>
      <c r="E752" s="259"/>
      <c r="F752" s="270"/>
      <c r="G752" s="259"/>
      <c r="H752" s="259"/>
      <c r="I752" s="259"/>
      <c r="J752" s="259"/>
    </row>
    <row r="753" spans="1:10">
      <c r="A753" s="259"/>
      <c r="B753" s="259"/>
      <c r="C753" s="259"/>
      <c r="D753" s="259"/>
      <c r="E753" s="259"/>
      <c r="F753" s="270"/>
      <c r="G753" s="259"/>
      <c r="H753" s="259"/>
      <c r="I753" s="259"/>
      <c r="J753" s="259"/>
    </row>
    <row r="754" spans="1:10">
      <c r="A754" s="259"/>
      <c r="B754" s="259"/>
      <c r="C754" s="259"/>
      <c r="D754" s="259"/>
      <c r="E754" s="259"/>
      <c r="F754" s="270"/>
      <c r="G754" s="259"/>
      <c r="H754" s="259"/>
      <c r="I754" s="259"/>
      <c r="J754" s="259"/>
    </row>
    <row r="755" spans="1:10">
      <c r="A755" s="259"/>
      <c r="B755" s="259"/>
      <c r="C755" s="259"/>
      <c r="D755" s="259"/>
      <c r="E755" s="259"/>
      <c r="F755" s="270"/>
      <c r="G755" s="259"/>
      <c r="H755" s="259"/>
      <c r="I755" s="259"/>
      <c r="J755" s="259"/>
    </row>
    <row r="756" spans="1:10">
      <c r="A756" s="259"/>
      <c r="B756" s="259"/>
      <c r="C756" s="259"/>
      <c r="D756" s="259"/>
      <c r="E756" s="259"/>
      <c r="F756" s="270"/>
      <c r="G756" s="259"/>
      <c r="H756" s="259"/>
      <c r="I756" s="259"/>
      <c r="J756" s="259"/>
    </row>
    <row r="757" spans="1:10">
      <c r="A757" s="259"/>
      <c r="B757" s="259"/>
      <c r="C757" s="259"/>
      <c r="D757" s="259"/>
      <c r="E757" s="259"/>
      <c r="F757" s="270"/>
      <c r="G757" s="259"/>
      <c r="H757" s="259"/>
      <c r="I757" s="259"/>
      <c r="J757" s="259"/>
    </row>
    <row r="758" spans="1:10">
      <c r="A758" s="259"/>
      <c r="B758" s="259"/>
      <c r="C758" s="259"/>
      <c r="D758" s="259"/>
      <c r="E758" s="259"/>
      <c r="F758" s="270"/>
      <c r="G758" s="259"/>
      <c r="H758" s="259"/>
      <c r="I758" s="259"/>
      <c r="J758" s="259"/>
    </row>
    <row r="759" spans="1:10">
      <c r="A759" s="259"/>
      <c r="B759" s="259"/>
      <c r="C759" s="259"/>
      <c r="D759" s="259"/>
      <c r="E759" s="259"/>
      <c r="F759" s="270"/>
      <c r="G759" s="259"/>
      <c r="H759" s="259"/>
      <c r="I759" s="259"/>
      <c r="J759" s="259"/>
    </row>
    <row r="760" spans="1:10">
      <c r="A760" s="259"/>
      <c r="B760" s="259"/>
      <c r="C760" s="259"/>
      <c r="D760" s="259"/>
      <c r="E760" s="259"/>
      <c r="F760" s="270"/>
      <c r="G760" s="259"/>
      <c r="H760" s="259"/>
      <c r="I760" s="259"/>
      <c r="J760" s="259"/>
    </row>
    <row r="761" spans="1:10">
      <c r="A761" s="259"/>
      <c r="B761" s="259"/>
      <c r="C761" s="259"/>
      <c r="D761" s="259"/>
      <c r="E761" s="259"/>
      <c r="F761" s="270"/>
      <c r="G761" s="259"/>
      <c r="H761" s="259"/>
      <c r="I761" s="259"/>
      <c r="J761" s="259"/>
    </row>
    <row r="762" spans="1:10">
      <c r="A762" s="259"/>
      <c r="B762" s="259"/>
      <c r="C762" s="259"/>
      <c r="D762" s="259"/>
      <c r="E762" s="259"/>
      <c r="F762" s="270"/>
      <c r="G762" s="259"/>
      <c r="H762" s="259"/>
      <c r="I762" s="259"/>
      <c r="J762" s="259"/>
    </row>
    <row r="763" spans="1:10">
      <c r="A763" s="259"/>
      <c r="B763" s="259"/>
      <c r="C763" s="259"/>
      <c r="D763" s="259"/>
      <c r="E763" s="259"/>
      <c r="F763" s="270"/>
      <c r="G763" s="259"/>
      <c r="H763" s="259"/>
      <c r="I763" s="259"/>
      <c r="J763" s="259"/>
    </row>
    <row r="764" spans="1:10">
      <c r="A764" s="259"/>
      <c r="B764" s="259"/>
      <c r="C764" s="259"/>
      <c r="D764" s="259"/>
      <c r="E764" s="259"/>
      <c r="F764" s="270"/>
      <c r="G764" s="259"/>
      <c r="H764" s="259"/>
      <c r="I764" s="259"/>
      <c r="J764" s="259"/>
    </row>
    <row r="765" spans="1:10">
      <c r="A765" s="259"/>
      <c r="B765" s="259"/>
      <c r="C765" s="259"/>
      <c r="D765" s="259"/>
      <c r="E765" s="259"/>
      <c r="F765" s="270"/>
      <c r="G765" s="259"/>
      <c r="H765" s="259"/>
      <c r="I765" s="259"/>
      <c r="J765" s="259"/>
    </row>
    <row r="766" spans="1:10">
      <c r="A766" s="259"/>
      <c r="B766" s="259"/>
      <c r="C766" s="259"/>
      <c r="D766" s="259"/>
      <c r="E766" s="259"/>
      <c r="F766" s="270"/>
      <c r="G766" s="259"/>
      <c r="H766" s="259"/>
      <c r="I766" s="259"/>
      <c r="J766" s="259"/>
    </row>
    <row r="767" spans="1:10">
      <c r="A767" s="259"/>
      <c r="B767" s="259"/>
      <c r="C767" s="259"/>
      <c r="D767" s="259"/>
      <c r="E767" s="259"/>
      <c r="F767" s="270"/>
      <c r="G767" s="259"/>
      <c r="H767" s="259"/>
      <c r="I767" s="259"/>
      <c r="J767" s="259"/>
    </row>
    <row r="768" spans="1:10">
      <c r="A768" s="259"/>
      <c r="B768" s="259"/>
      <c r="C768" s="259"/>
      <c r="D768" s="259"/>
      <c r="E768" s="259"/>
      <c r="F768" s="270"/>
      <c r="G768" s="259"/>
      <c r="H768" s="259"/>
      <c r="I768" s="259"/>
      <c r="J768" s="259"/>
    </row>
    <row r="769" spans="1:10">
      <c r="A769" s="259"/>
      <c r="B769" s="259"/>
      <c r="C769" s="259"/>
      <c r="D769" s="259"/>
      <c r="E769" s="259"/>
      <c r="F769" s="270"/>
      <c r="G769" s="259"/>
      <c r="H769" s="259"/>
      <c r="I769" s="259"/>
      <c r="J769" s="259"/>
    </row>
    <row r="770" spans="1:10">
      <c r="A770" s="259"/>
      <c r="B770" s="259"/>
      <c r="C770" s="259"/>
      <c r="D770" s="259"/>
      <c r="E770" s="259"/>
      <c r="F770" s="270"/>
      <c r="G770" s="259"/>
      <c r="H770" s="259"/>
      <c r="I770" s="259"/>
      <c r="J770" s="259"/>
    </row>
    <row r="771" spans="1:10">
      <c r="A771" s="259"/>
      <c r="B771" s="259"/>
      <c r="C771" s="259"/>
      <c r="D771" s="259"/>
      <c r="E771" s="259"/>
      <c r="F771" s="270"/>
      <c r="G771" s="259"/>
      <c r="H771" s="259"/>
      <c r="I771" s="259"/>
      <c r="J771" s="259"/>
    </row>
    <row r="772" spans="1:10">
      <c r="A772" s="259"/>
      <c r="B772" s="259"/>
      <c r="C772" s="259"/>
      <c r="D772" s="259"/>
      <c r="E772" s="259"/>
      <c r="F772" s="270"/>
      <c r="G772" s="259"/>
      <c r="H772" s="259"/>
      <c r="I772" s="259"/>
      <c r="J772" s="259"/>
    </row>
    <row r="773" spans="1:10">
      <c r="A773" s="259"/>
      <c r="B773" s="259"/>
      <c r="C773" s="259"/>
      <c r="D773" s="259"/>
      <c r="E773" s="259"/>
      <c r="F773" s="270"/>
      <c r="G773" s="259"/>
      <c r="H773" s="259"/>
      <c r="I773" s="259"/>
      <c r="J773" s="259"/>
    </row>
    <row r="774" spans="1:10">
      <c r="A774" s="259"/>
      <c r="B774" s="259"/>
      <c r="C774" s="259"/>
      <c r="D774" s="259"/>
      <c r="E774" s="259"/>
      <c r="F774" s="270"/>
      <c r="G774" s="259"/>
      <c r="H774" s="259"/>
      <c r="I774" s="259"/>
      <c r="J774" s="259"/>
    </row>
    <row r="775" spans="1:10">
      <c r="A775" s="259"/>
      <c r="B775" s="259"/>
      <c r="C775" s="259"/>
      <c r="D775" s="259"/>
      <c r="E775" s="259"/>
      <c r="F775" s="270"/>
      <c r="G775" s="259"/>
      <c r="H775" s="259"/>
      <c r="I775" s="259"/>
      <c r="J775" s="259"/>
    </row>
    <row r="776" spans="1:10">
      <c r="A776" s="259"/>
      <c r="B776" s="259"/>
      <c r="C776" s="259"/>
      <c r="D776" s="259"/>
      <c r="E776" s="259"/>
      <c r="F776" s="270"/>
      <c r="G776" s="259"/>
      <c r="H776" s="259"/>
      <c r="I776" s="259"/>
      <c r="J776" s="259"/>
    </row>
    <row r="777" spans="1:10">
      <c r="A777" s="259"/>
      <c r="B777" s="259"/>
      <c r="C777" s="259"/>
      <c r="D777" s="259"/>
      <c r="E777" s="259"/>
      <c r="F777" s="270"/>
      <c r="G777" s="259"/>
      <c r="H777" s="259"/>
      <c r="I777" s="259"/>
      <c r="J777" s="259"/>
    </row>
    <row r="778" spans="1:10">
      <c r="A778" s="259"/>
      <c r="B778" s="259"/>
      <c r="C778" s="259"/>
      <c r="D778" s="259"/>
      <c r="E778" s="259"/>
      <c r="F778" s="270"/>
      <c r="G778" s="259"/>
      <c r="H778" s="259"/>
      <c r="I778" s="259"/>
      <c r="J778" s="259"/>
    </row>
    <row r="779" spans="1:10">
      <c r="A779" s="259"/>
      <c r="B779" s="259"/>
      <c r="C779" s="259"/>
      <c r="D779" s="259"/>
      <c r="E779" s="259"/>
      <c r="F779" s="270"/>
      <c r="G779" s="259"/>
      <c r="H779" s="259"/>
      <c r="I779" s="259"/>
      <c r="J779" s="259"/>
    </row>
    <row r="780" spans="1:10">
      <c r="A780" s="259"/>
      <c r="B780" s="259"/>
      <c r="C780" s="259"/>
      <c r="D780" s="259"/>
      <c r="E780" s="259"/>
      <c r="F780" s="270"/>
      <c r="G780" s="259"/>
      <c r="H780" s="259"/>
      <c r="I780" s="259"/>
      <c r="J780" s="259"/>
    </row>
    <row r="781" spans="1:10">
      <c r="A781" s="259"/>
      <c r="B781" s="259"/>
      <c r="C781" s="259"/>
      <c r="D781" s="259"/>
      <c r="E781" s="259"/>
      <c r="F781" s="270"/>
      <c r="G781" s="259"/>
      <c r="H781" s="259"/>
      <c r="I781" s="259"/>
      <c r="J781" s="259"/>
    </row>
    <row r="782" spans="1:10">
      <c r="A782" s="259"/>
      <c r="B782" s="259"/>
      <c r="C782" s="259"/>
      <c r="D782" s="259"/>
      <c r="E782" s="259"/>
      <c r="F782" s="270"/>
      <c r="G782" s="259"/>
      <c r="H782" s="259"/>
      <c r="I782" s="259"/>
      <c r="J782" s="259"/>
    </row>
    <row r="783" spans="1:10">
      <c r="A783" s="259"/>
      <c r="B783" s="259"/>
      <c r="C783" s="259"/>
      <c r="D783" s="259"/>
      <c r="E783" s="259"/>
      <c r="F783" s="270"/>
      <c r="G783" s="259"/>
      <c r="H783" s="259"/>
      <c r="I783" s="259"/>
      <c r="J783" s="259"/>
    </row>
    <row r="784" spans="1:10">
      <c r="A784" s="259"/>
      <c r="B784" s="259"/>
      <c r="C784" s="259"/>
      <c r="D784" s="259"/>
      <c r="E784" s="259"/>
      <c r="F784" s="270"/>
      <c r="G784" s="259"/>
      <c r="H784" s="259"/>
      <c r="I784" s="259"/>
      <c r="J784" s="259"/>
    </row>
    <row r="785" spans="1:10">
      <c r="A785" s="259"/>
      <c r="B785" s="259"/>
      <c r="C785" s="259"/>
      <c r="D785" s="259"/>
      <c r="E785" s="259"/>
      <c r="F785" s="270"/>
      <c r="G785" s="259"/>
      <c r="H785" s="259"/>
      <c r="I785" s="259"/>
      <c r="J785" s="259"/>
    </row>
    <row r="786" spans="1:10">
      <c r="A786" s="259"/>
      <c r="B786" s="259"/>
      <c r="C786" s="259"/>
      <c r="D786" s="259"/>
      <c r="E786" s="259"/>
      <c r="F786" s="270"/>
      <c r="G786" s="259"/>
      <c r="H786" s="259"/>
      <c r="I786" s="259"/>
      <c r="J786" s="259"/>
    </row>
    <row r="787" spans="1:10">
      <c r="A787" s="259"/>
      <c r="B787" s="259"/>
      <c r="C787" s="259"/>
      <c r="D787" s="259"/>
      <c r="E787" s="259"/>
      <c r="F787" s="270"/>
      <c r="G787" s="259"/>
      <c r="H787" s="259"/>
      <c r="I787" s="259"/>
      <c r="J787" s="259"/>
    </row>
    <row r="788" spans="1:10">
      <c r="A788" s="259"/>
      <c r="B788" s="259"/>
      <c r="C788" s="259"/>
      <c r="D788" s="259"/>
      <c r="E788" s="259"/>
      <c r="F788" s="270"/>
      <c r="G788" s="259"/>
      <c r="H788" s="259"/>
      <c r="I788" s="259"/>
      <c r="J788" s="259"/>
    </row>
    <row r="789" spans="1:10">
      <c r="A789" s="259"/>
      <c r="B789" s="259"/>
      <c r="C789" s="259"/>
      <c r="D789" s="259"/>
      <c r="E789" s="259"/>
      <c r="F789" s="270"/>
      <c r="G789" s="259"/>
      <c r="H789" s="259"/>
      <c r="I789" s="259"/>
      <c r="J789" s="259"/>
    </row>
    <row r="790" spans="1:10">
      <c r="A790" s="259"/>
      <c r="B790" s="259"/>
      <c r="C790" s="259"/>
      <c r="D790" s="259"/>
      <c r="E790" s="259"/>
      <c r="F790" s="270"/>
      <c r="G790" s="259"/>
      <c r="H790" s="259"/>
      <c r="I790" s="259"/>
      <c r="J790" s="259"/>
    </row>
    <row r="791" spans="1:10">
      <c r="A791" s="259"/>
      <c r="B791" s="259"/>
      <c r="C791" s="259"/>
      <c r="D791" s="259"/>
      <c r="E791" s="259"/>
      <c r="F791" s="270"/>
      <c r="G791" s="259"/>
      <c r="H791" s="259"/>
      <c r="I791" s="259"/>
      <c r="J791" s="259"/>
    </row>
    <row r="792" spans="1:10">
      <c r="A792" s="259"/>
      <c r="B792" s="259"/>
      <c r="C792" s="259"/>
      <c r="D792" s="259"/>
      <c r="E792" s="259"/>
      <c r="F792" s="270"/>
      <c r="G792" s="259"/>
      <c r="H792" s="259"/>
      <c r="I792" s="259"/>
      <c r="J792" s="259"/>
    </row>
    <row r="793" spans="1:10">
      <c r="A793" s="259"/>
      <c r="B793" s="259"/>
      <c r="C793" s="259"/>
      <c r="D793" s="259"/>
      <c r="E793" s="259"/>
      <c r="F793" s="270"/>
      <c r="G793" s="259"/>
      <c r="H793" s="259"/>
      <c r="I793" s="259"/>
      <c r="J793" s="259"/>
    </row>
    <row r="794" spans="1:10">
      <c r="A794" s="259"/>
      <c r="B794" s="259"/>
      <c r="C794" s="259"/>
      <c r="D794" s="259"/>
      <c r="E794" s="259"/>
      <c r="F794" s="270"/>
      <c r="G794" s="259"/>
      <c r="H794" s="259"/>
      <c r="I794" s="259"/>
      <c r="J794" s="259"/>
    </row>
    <row r="795" spans="1:10">
      <c r="A795" s="259"/>
      <c r="B795" s="259"/>
      <c r="C795" s="259"/>
      <c r="D795" s="259"/>
      <c r="E795" s="259"/>
      <c r="F795" s="270"/>
      <c r="G795" s="259"/>
      <c r="H795" s="259"/>
      <c r="I795" s="259"/>
      <c r="J795" s="259"/>
    </row>
    <row r="796" spans="1:10">
      <c r="A796" s="259"/>
      <c r="B796" s="259"/>
      <c r="C796" s="259"/>
      <c r="D796" s="259"/>
      <c r="E796" s="259"/>
      <c r="F796" s="270"/>
      <c r="G796" s="259"/>
      <c r="H796" s="259"/>
      <c r="I796" s="259"/>
      <c r="J796" s="259"/>
    </row>
    <row r="797" spans="1:10">
      <c r="A797" s="259"/>
      <c r="B797" s="259"/>
      <c r="C797" s="259"/>
      <c r="D797" s="259"/>
      <c r="E797" s="259"/>
      <c r="F797" s="270"/>
      <c r="G797" s="259"/>
      <c r="H797" s="259"/>
      <c r="I797" s="259"/>
      <c r="J797" s="259"/>
    </row>
    <row r="798" spans="1:10">
      <c r="A798" s="259"/>
      <c r="B798" s="259"/>
      <c r="C798" s="259"/>
      <c r="D798" s="259"/>
      <c r="E798" s="259"/>
      <c r="F798" s="270"/>
      <c r="G798" s="259"/>
      <c r="H798" s="259"/>
      <c r="I798" s="259"/>
      <c r="J798" s="259"/>
    </row>
    <row r="799" spans="1:10">
      <c r="A799" s="259"/>
      <c r="B799" s="259"/>
      <c r="C799" s="259"/>
      <c r="D799" s="259"/>
      <c r="E799" s="259"/>
      <c r="F799" s="270"/>
      <c r="G799" s="259"/>
      <c r="H799" s="259"/>
      <c r="I799" s="259"/>
      <c r="J799" s="259"/>
    </row>
    <row r="800" spans="1:10">
      <c r="A800" s="259"/>
      <c r="B800" s="259"/>
      <c r="C800" s="259"/>
      <c r="D800" s="259"/>
      <c r="E800" s="259"/>
      <c r="F800" s="270"/>
      <c r="G800" s="259"/>
      <c r="H800" s="259"/>
      <c r="I800" s="259"/>
      <c r="J800" s="259"/>
    </row>
    <row r="801" spans="1:10">
      <c r="A801" s="259"/>
      <c r="B801" s="259"/>
      <c r="C801" s="259"/>
      <c r="D801" s="259"/>
      <c r="E801" s="259"/>
      <c r="F801" s="270"/>
      <c r="G801" s="259"/>
      <c r="H801" s="259"/>
      <c r="I801" s="259"/>
      <c r="J801" s="259"/>
    </row>
    <row r="802" spans="1:10">
      <c r="A802" s="259"/>
      <c r="B802" s="259"/>
      <c r="C802" s="259"/>
      <c r="D802" s="259"/>
      <c r="E802" s="259"/>
      <c r="F802" s="270"/>
      <c r="G802" s="259"/>
      <c r="H802" s="259"/>
      <c r="I802" s="259"/>
      <c r="J802" s="259"/>
    </row>
    <row r="803" spans="1:10">
      <c r="A803" s="259"/>
      <c r="B803" s="259"/>
      <c r="C803" s="259"/>
      <c r="D803" s="259"/>
      <c r="E803" s="259"/>
      <c r="F803" s="270"/>
      <c r="G803" s="259"/>
      <c r="H803" s="259"/>
      <c r="I803" s="259"/>
      <c r="J803" s="259"/>
    </row>
    <row r="804" spans="1:10">
      <c r="A804" s="259"/>
      <c r="B804" s="259"/>
      <c r="C804" s="259"/>
      <c r="D804" s="259"/>
      <c r="E804" s="259"/>
      <c r="F804" s="270"/>
      <c r="G804" s="259"/>
      <c r="H804" s="259"/>
      <c r="I804" s="259"/>
      <c r="J804" s="259"/>
    </row>
    <row r="805" spans="1:10">
      <c r="A805" s="259"/>
      <c r="B805" s="259"/>
      <c r="C805" s="259"/>
      <c r="D805" s="259"/>
      <c r="E805" s="259"/>
      <c r="F805" s="270"/>
      <c r="G805" s="259"/>
      <c r="H805" s="259"/>
      <c r="I805" s="259"/>
      <c r="J805" s="259"/>
    </row>
    <row r="806" spans="1:10">
      <c r="A806" s="259"/>
      <c r="B806" s="259"/>
      <c r="C806" s="259"/>
      <c r="D806" s="259"/>
      <c r="E806" s="259"/>
      <c r="F806" s="270"/>
      <c r="G806" s="259"/>
      <c r="H806" s="259"/>
      <c r="I806" s="259"/>
      <c r="J806" s="259"/>
    </row>
    <row r="807" spans="1:10">
      <c r="A807" s="259"/>
      <c r="B807" s="259"/>
      <c r="C807" s="259"/>
      <c r="D807" s="259"/>
      <c r="E807" s="259"/>
      <c r="F807" s="270"/>
      <c r="G807" s="259"/>
      <c r="H807" s="259"/>
      <c r="I807" s="259"/>
      <c r="J807" s="259"/>
    </row>
    <row r="808" spans="1:10">
      <c r="A808" s="259"/>
      <c r="B808" s="259"/>
      <c r="C808" s="259"/>
      <c r="D808" s="259"/>
      <c r="E808" s="259"/>
      <c r="F808" s="270"/>
      <c r="G808" s="259"/>
      <c r="H808" s="259"/>
      <c r="I808" s="259"/>
      <c r="J808" s="259"/>
    </row>
    <row r="809" spans="1:10">
      <c r="A809" s="259"/>
      <c r="B809" s="259"/>
      <c r="C809" s="259"/>
      <c r="D809" s="259"/>
      <c r="E809" s="259"/>
      <c r="F809" s="270"/>
      <c r="G809" s="259"/>
      <c r="H809" s="259"/>
      <c r="I809" s="259"/>
      <c r="J809" s="259"/>
    </row>
    <row r="810" spans="1:10">
      <c r="A810" s="259"/>
      <c r="B810" s="259"/>
      <c r="C810" s="259"/>
      <c r="D810" s="259"/>
      <c r="E810" s="259"/>
      <c r="F810" s="270"/>
      <c r="G810" s="259"/>
      <c r="H810" s="259"/>
      <c r="I810" s="259"/>
      <c r="J810" s="259"/>
    </row>
    <row r="811" spans="1:10">
      <c r="A811" s="259"/>
      <c r="B811" s="259"/>
      <c r="C811" s="259"/>
      <c r="D811" s="259"/>
      <c r="E811" s="259"/>
      <c r="F811" s="270"/>
      <c r="G811" s="259"/>
      <c r="H811" s="259"/>
      <c r="I811" s="259"/>
      <c r="J811" s="259"/>
    </row>
    <row r="812" spans="1:10">
      <c r="A812" s="259"/>
      <c r="B812" s="259"/>
      <c r="C812" s="259"/>
      <c r="D812" s="259"/>
      <c r="E812" s="259"/>
      <c r="F812" s="270"/>
      <c r="G812" s="259"/>
      <c r="H812" s="259"/>
      <c r="I812" s="259"/>
      <c r="J812" s="259"/>
    </row>
    <row r="813" spans="1:10">
      <c r="A813" s="259"/>
      <c r="B813" s="259"/>
      <c r="C813" s="259"/>
      <c r="D813" s="259"/>
      <c r="E813" s="259"/>
      <c r="F813" s="270"/>
      <c r="G813" s="259"/>
      <c r="H813" s="259"/>
      <c r="I813" s="259"/>
      <c r="J813" s="259"/>
    </row>
    <row r="814" spans="1:10">
      <c r="A814" s="259"/>
      <c r="B814" s="259"/>
      <c r="C814" s="259"/>
      <c r="D814" s="259"/>
      <c r="E814" s="259"/>
      <c r="F814" s="270"/>
      <c r="G814" s="259"/>
      <c r="H814" s="259"/>
      <c r="I814" s="259"/>
      <c r="J814" s="259"/>
    </row>
    <row r="815" spans="1:10">
      <c r="A815" s="259"/>
      <c r="B815" s="259"/>
      <c r="C815" s="259"/>
      <c r="D815" s="259"/>
      <c r="E815" s="259"/>
      <c r="F815" s="270"/>
      <c r="G815" s="259"/>
      <c r="H815" s="259"/>
      <c r="I815" s="259"/>
      <c r="J815" s="259"/>
    </row>
    <row r="816" spans="1:10">
      <c r="A816" s="259"/>
      <c r="B816" s="259"/>
      <c r="C816" s="259"/>
      <c r="D816" s="259"/>
      <c r="E816" s="259"/>
      <c r="F816" s="270"/>
      <c r="G816" s="259"/>
      <c r="H816" s="259"/>
      <c r="I816" s="259"/>
      <c r="J816" s="259"/>
    </row>
    <row r="817" spans="1:10">
      <c r="A817" s="259"/>
      <c r="B817" s="259"/>
      <c r="C817" s="259"/>
      <c r="D817" s="259"/>
      <c r="E817" s="259"/>
      <c r="F817" s="270"/>
      <c r="G817" s="259"/>
      <c r="H817" s="259"/>
      <c r="I817" s="259"/>
      <c r="J817" s="259"/>
    </row>
    <row r="818" spans="1:10">
      <c r="A818" s="259"/>
      <c r="B818" s="259"/>
      <c r="C818" s="259"/>
      <c r="D818" s="259"/>
      <c r="E818" s="259"/>
      <c r="F818" s="270"/>
      <c r="G818" s="259"/>
      <c r="H818" s="259"/>
      <c r="I818" s="259"/>
      <c r="J818" s="259"/>
    </row>
    <row r="819" spans="1:10">
      <c r="A819" s="259"/>
      <c r="B819" s="259"/>
      <c r="C819" s="259"/>
      <c r="D819" s="259"/>
      <c r="E819" s="259"/>
      <c r="F819" s="270"/>
      <c r="G819" s="259"/>
      <c r="H819" s="259"/>
      <c r="I819" s="259"/>
      <c r="J819" s="259"/>
    </row>
    <row r="820" spans="1:10">
      <c r="A820" s="259"/>
      <c r="B820" s="259"/>
      <c r="C820" s="259"/>
      <c r="D820" s="259"/>
      <c r="E820" s="259"/>
      <c r="F820" s="270"/>
      <c r="G820" s="259"/>
      <c r="H820" s="259"/>
      <c r="I820" s="259"/>
      <c r="J820" s="259"/>
    </row>
    <row r="821" spans="1:10">
      <c r="A821" s="259"/>
      <c r="B821" s="259"/>
      <c r="C821" s="259"/>
      <c r="D821" s="259"/>
      <c r="E821" s="259"/>
      <c r="F821" s="270"/>
      <c r="G821" s="259"/>
      <c r="H821" s="259"/>
      <c r="I821" s="259"/>
      <c r="J821" s="259"/>
    </row>
    <row r="822" spans="1:10">
      <c r="A822" s="259"/>
      <c r="B822" s="259"/>
      <c r="C822" s="259"/>
      <c r="D822" s="259"/>
      <c r="E822" s="259"/>
      <c r="F822" s="270"/>
      <c r="G822" s="259"/>
      <c r="H822" s="259"/>
      <c r="I822" s="259"/>
      <c r="J822" s="259"/>
    </row>
    <row r="823" spans="1:10">
      <c r="A823" s="259"/>
      <c r="B823" s="259"/>
      <c r="C823" s="259"/>
      <c r="D823" s="259"/>
      <c r="E823" s="259"/>
      <c r="F823" s="270"/>
      <c r="G823" s="259"/>
      <c r="H823" s="259"/>
      <c r="I823" s="259"/>
      <c r="J823" s="259"/>
    </row>
    <row r="824" spans="1:10">
      <c r="A824" s="259"/>
      <c r="B824" s="259"/>
      <c r="C824" s="259"/>
      <c r="D824" s="259"/>
      <c r="E824" s="259"/>
      <c r="F824" s="270"/>
      <c r="G824" s="259"/>
      <c r="H824" s="259"/>
      <c r="I824" s="259"/>
      <c r="J824" s="259"/>
    </row>
    <row r="825" spans="1:10">
      <c r="A825" s="259"/>
      <c r="B825" s="259"/>
      <c r="C825" s="259"/>
      <c r="D825" s="259"/>
      <c r="E825" s="259"/>
      <c r="F825" s="270"/>
      <c r="G825" s="259"/>
      <c r="H825" s="259"/>
      <c r="I825" s="259"/>
      <c r="J825" s="259"/>
    </row>
    <row r="826" spans="1:10">
      <c r="A826" s="259"/>
      <c r="B826" s="259"/>
      <c r="C826" s="259"/>
      <c r="D826" s="259"/>
      <c r="E826" s="259"/>
      <c r="F826" s="270"/>
      <c r="G826" s="259"/>
      <c r="H826" s="259"/>
      <c r="I826" s="259"/>
      <c r="J826" s="259"/>
    </row>
    <row r="827" spans="1:10">
      <c r="A827" s="259"/>
      <c r="B827" s="259"/>
      <c r="C827" s="259"/>
      <c r="D827" s="259"/>
      <c r="E827" s="259"/>
      <c r="F827" s="270"/>
      <c r="G827" s="259"/>
      <c r="H827" s="259"/>
      <c r="I827" s="259"/>
      <c r="J827" s="259"/>
    </row>
    <row r="828" spans="1:10">
      <c r="A828" s="259"/>
      <c r="B828" s="259"/>
      <c r="C828" s="259"/>
      <c r="D828" s="259"/>
      <c r="E828" s="259"/>
      <c r="F828" s="270"/>
      <c r="G828" s="259"/>
      <c r="H828" s="259"/>
      <c r="I828" s="259"/>
      <c r="J828" s="259"/>
    </row>
    <row r="829" spans="1:10">
      <c r="A829" s="259"/>
      <c r="B829" s="259"/>
      <c r="C829" s="259"/>
      <c r="D829" s="259"/>
      <c r="E829" s="259"/>
      <c r="F829" s="270"/>
      <c r="G829" s="259"/>
      <c r="H829" s="259"/>
      <c r="I829" s="259"/>
      <c r="J829" s="259"/>
    </row>
    <row r="830" spans="1:10">
      <c r="A830" s="259"/>
      <c r="B830" s="259"/>
      <c r="C830" s="259"/>
      <c r="D830" s="259"/>
      <c r="E830" s="259"/>
      <c r="F830" s="270"/>
      <c r="G830" s="259"/>
      <c r="H830" s="259"/>
      <c r="I830" s="259"/>
      <c r="J830" s="259"/>
    </row>
    <row r="831" spans="1:10">
      <c r="A831" s="259"/>
      <c r="B831" s="259"/>
      <c r="C831" s="259"/>
      <c r="D831" s="259"/>
      <c r="E831" s="259"/>
      <c r="F831" s="270"/>
      <c r="G831" s="259"/>
      <c r="H831" s="259"/>
      <c r="I831" s="259"/>
      <c r="J831" s="259"/>
    </row>
    <row r="832" spans="1:10">
      <c r="A832" s="259"/>
      <c r="B832" s="259"/>
      <c r="C832" s="259"/>
      <c r="D832" s="259"/>
      <c r="E832" s="259"/>
      <c r="F832" s="270"/>
      <c r="G832" s="259"/>
      <c r="H832" s="259"/>
      <c r="I832" s="259"/>
      <c r="J832" s="259"/>
    </row>
    <row r="833" spans="1:10">
      <c r="A833" s="259"/>
      <c r="B833" s="259"/>
      <c r="C833" s="259"/>
      <c r="D833" s="259"/>
      <c r="E833" s="259"/>
      <c r="F833" s="270"/>
      <c r="G833" s="259"/>
      <c r="H833" s="259"/>
      <c r="I833" s="259"/>
      <c r="J833" s="259"/>
    </row>
    <row r="834" spans="1:10">
      <c r="A834" s="259"/>
      <c r="B834" s="259"/>
      <c r="C834" s="259"/>
      <c r="D834" s="259"/>
      <c r="E834" s="259"/>
      <c r="F834" s="270"/>
      <c r="G834" s="259"/>
      <c r="H834" s="259"/>
      <c r="I834" s="259"/>
      <c r="J834" s="259"/>
    </row>
    <row r="835" spans="1:10">
      <c r="A835" s="259"/>
      <c r="B835" s="259"/>
      <c r="C835" s="259"/>
      <c r="D835" s="259"/>
      <c r="E835" s="259"/>
      <c r="F835" s="270"/>
      <c r="G835" s="259"/>
      <c r="H835" s="259"/>
      <c r="I835" s="259"/>
      <c r="J835" s="259"/>
    </row>
    <row r="836" spans="1:10">
      <c r="A836" s="259"/>
      <c r="B836" s="259"/>
      <c r="C836" s="259"/>
      <c r="D836" s="259"/>
      <c r="E836" s="259"/>
      <c r="F836" s="270"/>
      <c r="G836" s="259"/>
      <c r="H836" s="259"/>
      <c r="I836" s="259"/>
      <c r="J836" s="259"/>
    </row>
    <row r="837" spans="1:10">
      <c r="A837" s="259"/>
      <c r="B837" s="259"/>
      <c r="C837" s="259"/>
      <c r="D837" s="259"/>
      <c r="E837" s="259"/>
      <c r="F837" s="270"/>
      <c r="G837" s="259"/>
      <c r="H837" s="259"/>
      <c r="I837" s="259"/>
      <c r="J837" s="259"/>
    </row>
    <row r="838" spans="1:10">
      <c r="A838" s="259"/>
      <c r="B838" s="259"/>
      <c r="C838" s="259"/>
      <c r="D838" s="259"/>
      <c r="E838" s="259"/>
      <c r="F838" s="270"/>
      <c r="G838" s="259"/>
      <c r="H838" s="259"/>
      <c r="I838" s="259"/>
      <c r="J838" s="259"/>
    </row>
    <row r="839" spans="1:10">
      <c r="A839" s="259"/>
      <c r="B839" s="259"/>
      <c r="C839" s="259"/>
      <c r="D839" s="259"/>
      <c r="E839" s="259"/>
      <c r="F839" s="270"/>
      <c r="G839" s="259"/>
      <c r="H839" s="259"/>
      <c r="I839" s="259"/>
      <c r="J839" s="259"/>
    </row>
    <row r="840" spans="1:10">
      <c r="A840" s="259"/>
      <c r="B840" s="259"/>
      <c r="C840" s="259"/>
      <c r="D840" s="259"/>
      <c r="E840" s="259"/>
      <c r="F840" s="270"/>
      <c r="G840" s="259"/>
      <c r="H840" s="259"/>
      <c r="I840" s="259"/>
      <c r="J840" s="259"/>
    </row>
    <row r="841" spans="1:10">
      <c r="A841" s="259"/>
      <c r="B841" s="259"/>
      <c r="C841" s="259"/>
      <c r="D841" s="259"/>
      <c r="E841" s="259"/>
      <c r="F841" s="270"/>
      <c r="G841" s="259"/>
      <c r="H841" s="259"/>
      <c r="I841" s="259"/>
      <c r="J841" s="259"/>
    </row>
    <row r="842" spans="1:10">
      <c r="A842" s="259"/>
      <c r="B842" s="259"/>
      <c r="C842" s="259"/>
      <c r="D842" s="259"/>
      <c r="E842" s="259"/>
      <c r="F842" s="270"/>
      <c r="G842" s="259"/>
      <c r="H842" s="259"/>
      <c r="I842" s="259"/>
      <c r="J842" s="259"/>
    </row>
    <row r="843" spans="1:10">
      <c r="A843" s="259"/>
      <c r="B843" s="259"/>
      <c r="C843" s="259"/>
      <c r="D843" s="259"/>
      <c r="E843" s="259"/>
      <c r="F843" s="270"/>
      <c r="G843" s="259"/>
      <c r="H843" s="259"/>
      <c r="I843" s="259"/>
      <c r="J843" s="259"/>
    </row>
    <row r="844" spans="1:10">
      <c r="A844" s="259"/>
      <c r="B844" s="259"/>
      <c r="C844" s="259"/>
      <c r="D844" s="259"/>
      <c r="E844" s="259"/>
      <c r="F844" s="270"/>
      <c r="G844" s="259"/>
      <c r="H844" s="259"/>
      <c r="I844" s="259"/>
      <c r="J844" s="259"/>
    </row>
    <row r="845" spans="1:10">
      <c r="A845" s="259"/>
      <c r="B845" s="259"/>
      <c r="C845" s="259"/>
      <c r="D845" s="259"/>
      <c r="E845" s="259"/>
      <c r="F845" s="270"/>
      <c r="G845" s="259"/>
      <c r="H845" s="259"/>
      <c r="I845" s="259"/>
      <c r="J845" s="259"/>
    </row>
    <row r="846" spans="1:10">
      <c r="A846" s="259"/>
      <c r="B846" s="259"/>
      <c r="C846" s="259"/>
      <c r="D846" s="259"/>
      <c r="E846" s="259"/>
      <c r="F846" s="270"/>
      <c r="G846" s="259"/>
      <c r="H846" s="259"/>
      <c r="I846" s="259"/>
      <c r="J846" s="259"/>
    </row>
    <row r="847" spans="1:10">
      <c r="A847" s="259"/>
      <c r="B847" s="259"/>
      <c r="C847" s="259"/>
      <c r="D847" s="259"/>
      <c r="E847" s="259"/>
      <c r="F847" s="270"/>
      <c r="G847" s="259"/>
      <c r="H847" s="259"/>
      <c r="I847" s="259"/>
      <c r="J847" s="259"/>
    </row>
    <row r="848" spans="1:10">
      <c r="A848" s="259"/>
      <c r="B848" s="259"/>
      <c r="C848" s="259"/>
      <c r="D848" s="259"/>
      <c r="E848" s="259"/>
      <c r="F848" s="270"/>
      <c r="G848" s="259"/>
      <c r="H848" s="259"/>
      <c r="I848" s="259"/>
      <c r="J848" s="259"/>
    </row>
    <row r="849" spans="1:10">
      <c r="A849" s="259"/>
      <c r="B849" s="259"/>
      <c r="C849" s="259"/>
      <c r="D849" s="259"/>
      <c r="E849" s="259"/>
      <c r="F849" s="270"/>
      <c r="G849" s="259"/>
      <c r="H849" s="259"/>
      <c r="I849" s="259"/>
      <c r="J849" s="259"/>
    </row>
    <row r="850" spans="1:10">
      <c r="A850" s="259"/>
      <c r="B850" s="259"/>
      <c r="C850" s="259"/>
      <c r="D850" s="259"/>
      <c r="E850" s="259"/>
      <c r="F850" s="270"/>
      <c r="G850" s="259"/>
      <c r="H850" s="259"/>
      <c r="I850" s="259"/>
      <c r="J850" s="259"/>
    </row>
    <row r="851" spans="1:10">
      <c r="A851" s="259"/>
      <c r="B851" s="259"/>
      <c r="C851" s="259"/>
      <c r="D851" s="259"/>
      <c r="E851" s="259"/>
      <c r="F851" s="270"/>
      <c r="G851" s="259"/>
      <c r="H851" s="259"/>
      <c r="I851" s="259"/>
      <c r="J851" s="259"/>
    </row>
    <row r="852" spans="1:10">
      <c r="A852" s="259"/>
      <c r="B852" s="259"/>
      <c r="C852" s="259"/>
      <c r="D852" s="259"/>
      <c r="E852" s="259"/>
      <c r="F852" s="270"/>
      <c r="G852" s="259"/>
      <c r="H852" s="259"/>
      <c r="I852" s="259"/>
      <c r="J852" s="259"/>
    </row>
    <row r="853" spans="1:10">
      <c r="A853" s="259"/>
      <c r="B853" s="259"/>
      <c r="C853" s="259"/>
      <c r="D853" s="259"/>
      <c r="E853" s="259"/>
      <c r="F853" s="270"/>
      <c r="G853" s="259"/>
      <c r="H853" s="259"/>
      <c r="I853" s="259"/>
      <c r="J853" s="259"/>
    </row>
    <row r="854" spans="1:10">
      <c r="A854" s="259"/>
      <c r="B854" s="259"/>
      <c r="C854" s="259"/>
      <c r="D854" s="259"/>
      <c r="E854" s="259"/>
      <c r="F854" s="270"/>
      <c r="G854" s="259"/>
      <c r="H854" s="259"/>
      <c r="I854" s="259"/>
      <c r="J854" s="259"/>
    </row>
    <row r="855" spans="1:10">
      <c r="A855" s="259"/>
      <c r="B855" s="259"/>
      <c r="C855" s="259"/>
      <c r="D855" s="259"/>
      <c r="E855" s="259"/>
      <c r="F855" s="270"/>
      <c r="G855" s="259"/>
      <c r="H855" s="259"/>
      <c r="I855" s="259"/>
      <c r="J855" s="259"/>
    </row>
    <row r="856" spans="1:10">
      <c r="A856" s="259"/>
      <c r="B856" s="259"/>
      <c r="C856" s="259"/>
      <c r="D856" s="259"/>
      <c r="E856" s="259"/>
      <c r="F856" s="270"/>
      <c r="G856" s="259"/>
      <c r="H856" s="259"/>
      <c r="I856" s="259"/>
      <c r="J856" s="259"/>
    </row>
    <row r="857" spans="1:10">
      <c r="A857" s="259"/>
      <c r="B857" s="259"/>
      <c r="C857" s="259"/>
      <c r="D857" s="259"/>
      <c r="E857" s="259"/>
      <c r="F857" s="270"/>
      <c r="G857" s="259"/>
      <c r="H857" s="259"/>
      <c r="I857" s="259"/>
      <c r="J857" s="259"/>
    </row>
    <row r="858" spans="1:10">
      <c r="A858" s="259"/>
      <c r="B858" s="259"/>
      <c r="C858" s="259"/>
      <c r="D858" s="259"/>
      <c r="E858" s="259"/>
      <c r="F858" s="270"/>
      <c r="G858" s="259"/>
      <c r="H858" s="259"/>
      <c r="I858" s="259"/>
      <c r="J858" s="259"/>
    </row>
    <row r="859" spans="1:10">
      <c r="A859" s="259"/>
      <c r="B859" s="259"/>
      <c r="C859" s="259"/>
      <c r="D859" s="259"/>
      <c r="E859" s="259"/>
      <c r="F859" s="270"/>
      <c r="G859" s="259"/>
      <c r="H859" s="259"/>
      <c r="I859" s="259"/>
      <c r="J859" s="259"/>
    </row>
    <row r="860" spans="1:10">
      <c r="A860" s="259"/>
      <c r="B860" s="259"/>
      <c r="C860" s="259"/>
      <c r="D860" s="259"/>
      <c r="E860" s="259"/>
      <c r="F860" s="270"/>
      <c r="G860" s="259"/>
      <c r="H860" s="259"/>
      <c r="I860" s="259"/>
      <c r="J860" s="259"/>
    </row>
    <row r="861" spans="1:10">
      <c r="A861" s="259"/>
      <c r="B861" s="259"/>
      <c r="C861" s="259"/>
      <c r="D861" s="259"/>
      <c r="E861" s="259"/>
      <c r="F861" s="270"/>
      <c r="G861" s="259"/>
      <c r="H861" s="259"/>
      <c r="I861" s="259"/>
      <c r="J861" s="259"/>
    </row>
    <row r="862" spans="1:10">
      <c r="A862" s="259"/>
      <c r="B862" s="259"/>
      <c r="C862" s="259"/>
      <c r="D862" s="259"/>
      <c r="E862" s="259"/>
      <c r="F862" s="270"/>
      <c r="G862" s="259"/>
      <c r="H862" s="259"/>
      <c r="I862" s="259"/>
      <c r="J862" s="259"/>
    </row>
    <row r="863" spans="1:10">
      <c r="A863" s="259"/>
      <c r="B863" s="259"/>
      <c r="C863" s="259"/>
      <c r="D863" s="259"/>
      <c r="E863" s="259"/>
      <c r="F863" s="270"/>
      <c r="G863" s="259"/>
      <c r="H863" s="259"/>
      <c r="I863" s="259"/>
      <c r="J863" s="259"/>
    </row>
    <row r="864" spans="1:10">
      <c r="A864" s="259"/>
      <c r="B864" s="259"/>
      <c r="C864" s="259"/>
      <c r="D864" s="259"/>
      <c r="E864" s="259"/>
      <c r="F864" s="270"/>
      <c r="G864" s="259"/>
      <c r="H864" s="259"/>
      <c r="I864" s="259"/>
      <c r="J864" s="259"/>
    </row>
    <row r="865" spans="1:10">
      <c r="A865" s="259"/>
      <c r="B865" s="259"/>
      <c r="C865" s="259"/>
      <c r="D865" s="259"/>
      <c r="E865" s="259"/>
      <c r="F865" s="270"/>
      <c r="G865" s="259"/>
      <c r="H865" s="259"/>
      <c r="I865" s="259"/>
      <c r="J865" s="259"/>
    </row>
    <row r="866" spans="1:10">
      <c r="A866" s="259"/>
      <c r="B866" s="259"/>
      <c r="C866" s="259"/>
      <c r="D866" s="259"/>
      <c r="E866" s="259"/>
      <c r="F866" s="270"/>
      <c r="G866" s="259"/>
      <c r="H866" s="259"/>
      <c r="I866" s="259"/>
      <c r="J866" s="259"/>
    </row>
    <row r="867" spans="1:10">
      <c r="A867" s="259"/>
      <c r="B867" s="259"/>
      <c r="C867" s="259"/>
      <c r="D867" s="259"/>
      <c r="E867" s="259"/>
      <c r="F867" s="270"/>
      <c r="G867" s="259"/>
      <c r="H867" s="259"/>
      <c r="I867" s="259"/>
      <c r="J867" s="259"/>
    </row>
    <row r="868" spans="1:10">
      <c r="A868" s="259"/>
      <c r="B868" s="259"/>
      <c r="C868" s="259"/>
      <c r="D868" s="259"/>
      <c r="E868" s="259"/>
      <c r="F868" s="270"/>
      <c r="G868" s="259"/>
      <c r="H868" s="259"/>
      <c r="I868" s="259"/>
      <c r="J868" s="259"/>
    </row>
    <row r="869" spans="1:10">
      <c r="A869" s="259"/>
      <c r="B869" s="259"/>
      <c r="C869" s="259"/>
      <c r="D869" s="259"/>
      <c r="E869" s="259"/>
      <c r="F869" s="270"/>
      <c r="G869" s="259"/>
      <c r="H869" s="259"/>
      <c r="I869" s="259"/>
      <c r="J869" s="259"/>
    </row>
    <row r="870" spans="1:10">
      <c r="A870" s="259"/>
      <c r="B870" s="259"/>
      <c r="C870" s="259"/>
      <c r="D870" s="259"/>
      <c r="E870" s="259"/>
      <c r="F870" s="270"/>
      <c r="G870" s="259"/>
      <c r="H870" s="259"/>
      <c r="I870" s="259"/>
      <c r="J870" s="259"/>
    </row>
    <row r="871" spans="1:10">
      <c r="A871" s="259"/>
      <c r="B871" s="259"/>
      <c r="C871" s="259"/>
      <c r="D871" s="259"/>
      <c r="E871" s="259"/>
      <c r="F871" s="270"/>
      <c r="G871" s="259"/>
      <c r="H871" s="259"/>
      <c r="I871" s="259"/>
      <c r="J871" s="259"/>
    </row>
    <row r="872" spans="1:10">
      <c r="A872" s="259"/>
      <c r="B872" s="259"/>
      <c r="C872" s="259"/>
      <c r="D872" s="259"/>
      <c r="E872" s="259"/>
      <c r="F872" s="270"/>
      <c r="G872" s="259"/>
      <c r="H872" s="259"/>
      <c r="I872" s="259"/>
      <c r="J872" s="259"/>
    </row>
    <row r="873" spans="1:10">
      <c r="A873" s="259"/>
      <c r="B873" s="259"/>
      <c r="C873" s="259"/>
      <c r="D873" s="259"/>
      <c r="E873" s="259"/>
      <c r="F873" s="270"/>
      <c r="G873" s="259"/>
      <c r="H873" s="259"/>
      <c r="I873" s="259"/>
      <c r="J873" s="259"/>
    </row>
    <row r="874" spans="1:10">
      <c r="A874" s="259"/>
      <c r="B874" s="259"/>
      <c r="C874" s="259"/>
      <c r="D874" s="259"/>
      <c r="E874" s="259"/>
      <c r="F874" s="270"/>
      <c r="G874" s="259"/>
      <c r="H874" s="259"/>
      <c r="I874" s="259"/>
      <c r="J874" s="259"/>
    </row>
    <row r="875" spans="1:10">
      <c r="A875" s="259"/>
      <c r="B875" s="259"/>
      <c r="C875" s="259"/>
      <c r="D875" s="259"/>
      <c r="E875" s="259"/>
      <c r="F875" s="270"/>
      <c r="G875" s="259"/>
      <c r="H875" s="259"/>
      <c r="I875" s="259"/>
      <c r="J875" s="259"/>
    </row>
    <row r="876" spans="1:10">
      <c r="A876" s="259"/>
      <c r="B876" s="259"/>
      <c r="C876" s="259"/>
      <c r="D876" s="259"/>
      <c r="E876" s="259"/>
      <c r="F876" s="270"/>
      <c r="G876" s="259"/>
      <c r="H876" s="259"/>
      <c r="I876" s="259"/>
      <c r="J876" s="259"/>
    </row>
    <row r="877" spans="1:10">
      <c r="A877" s="259"/>
      <c r="B877" s="259"/>
      <c r="C877" s="259"/>
      <c r="D877" s="259"/>
      <c r="E877" s="259"/>
      <c r="F877" s="270"/>
      <c r="G877" s="259"/>
      <c r="H877" s="259"/>
      <c r="I877" s="259"/>
      <c r="J877" s="259"/>
    </row>
    <row r="878" spans="1:10">
      <c r="A878" s="259"/>
      <c r="B878" s="259"/>
      <c r="C878" s="259"/>
      <c r="D878" s="259"/>
      <c r="E878" s="259"/>
      <c r="F878" s="270"/>
      <c r="G878" s="259"/>
      <c r="H878" s="259"/>
      <c r="I878" s="259"/>
      <c r="J878" s="259"/>
    </row>
    <row r="879" spans="1:10">
      <c r="A879" s="259"/>
      <c r="B879" s="259"/>
      <c r="C879" s="259"/>
      <c r="D879" s="259"/>
      <c r="E879" s="259"/>
      <c r="F879" s="270"/>
      <c r="G879" s="259"/>
      <c r="H879" s="259"/>
      <c r="I879" s="259"/>
      <c r="J879" s="259"/>
    </row>
    <row r="880" spans="1:10">
      <c r="A880" s="259"/>
      <c r="B880" s="259"/>
      <c r="C880" s="259"/>
      <c r="D880" s="259"/>
      <c r="E880" s="259"/>
      <c r="F880" s="270"/>
      <c r="G880" s="259"/>
      <c r="H880" s="259"/>
      <c r="I880" s="259"/>
      <c r="J880" s="259"/>
    </row>
    <row r="881" spans="1:10">
      <c r="A881" s="259"/>
      <c r="B881" s="259"/>
      <c r="C881" s="259"/>
      <c r="D881" s="259"/>
      <c r="E881" s="259"/>
      <c r="F881" s="270"/>
      <c r="G881" s="259"/>
      <c r="H881" s="259"/>
      <c r="I881" s="259"/>
      <c r="J881" s="259"/>
    </row>
    <row r="882" spans="1:10">
      <c r="A882" s="259"/>
      <c r="B882" s="259"/>
      <c r="C882" s="259"/>
      <c r="D882" s="259"/>
      <c r="E882" s="259"/>
      <c r="F882" s="270"/>
      <c r="G882" s="259"/>
      <c r="H882" s="259"/>
      <c r="I882" s="259"/>
      <c r="J882" s="259"/>
    </row>
    <row r="883" spans="1:10">
      <c r="A883" s="259"/>
      <c r="B883" s="259"/>
      <c r="C883" s="259"/>
      <c r="D883" s="259"/>
      <c r="E883" s="259"/>
      <c r="F883" s="270"/>
      <c r="G883" s="259"/>
      <c r="H883" s="259"/>
      <c r="I883" s="259"/>
      <c r="J883" s="259"/>
    </row>
    <row r="884" spans="1:10">
      <c r="A884" s="259"/>
      <c r="B884" s="259"/>
      <c r="C884" s="259"/>
      <c r="D884" s="259"/>
      <c r="E884" s="259"/>
      <c r="F884" s="270"/>
      <c r="G884" s="259"/>
      <c r="H884" s="259"/>
      <c r="I884" s="259"/>
      <c r="J884" s="259"/>
    </row>
    <row r="885" spans="1:10">
      <c r="A885" s="259"/>
      <c r="B885" s="259"/>
      <c r="C885" s="259"/>
      <c r="D885" s="259"/>
      <c r="E885" s="259"/>
      <c r="F885" s="270"/>
      <c r="G885" s="259"/>
      <c r="H885" s="259"/>
      <c r="I885" s="259"/>
      <c r="J885" s="259"/>
    </row>
    <row r="886" spans="1:10">
      <c r="A886" s="259"/>
      <c r="B886" s="259"/>
      <c r="C886" s="259"/>
      <c r="D886" s="259"/>
      <c r="E886" s="259"/>
      <c r="F886" s="270"/>
      <c r="G886" s="259"/>
      <c r="H886" s="259"/>
      <c r="I886" s="259"/>
      <c r="J886" s="259"/>
    </row>
    <row r="887" spans="1:10">
      <c r="A887" s="259"/>
      <c r="B887" s="259"/>
      <c r="C887" s="259"/>
      <c r="D887" s="259"/>
      <c r="E887" s="259"/>
      <c r="F887" s="270"/>
      <c r="G887" s="259"/>
      <c r="H887" s="259"/>
      <c r="I887" s="259"/>
      <c r="J887" s="259"/>
    </row>
    <row r="888" spans="1:10">
      <c r="A888" s="259"/>
      <c r="B888" s="259"/>
      <c r="C888" s="259"/>
      <c r="D888" s="259"/>
      <c r="E888" s="259"/>
      <c r="F888" s="270"/>
      <c r="G888" s="259"/>
      <c r="H888" s="259"/>
      <c r="I888" s="259"/>
      <c r="J888" s="259"/>
    </row>
    <row r="889" spans="1:10">
      <c r="A889" s="259"/>
      <c r="B889" s="259"/>
      <c r="C889" s="259"/>
      <c r="D889" s="259"/>
      <c r="E889" s="259"/>
      <c r="F889" s="270"/>
      <c r="G889" s="259"/>
      <c r="H889" s="259"/>
      <c r="I889" s="259"/>
      <c r="J889" s="259"/>
    </row>
    <row r="890" spans="1:10">
      <c r="A890" s="259"/>
      <c r="B890" s="259"/>
      <c r="C890" s="259"/>
      <c r="D890" s="259"/>
      <c r="E890" s="259"/>
      <c r="F890" s="270"/>
      <c r="G890" s="259"/>
      <c r="H890" s="259"/>
      <c r="I890" s="259"/>
      <c r="J890" s="259"/>
    </row>
    <row r="891" spans="1:10">
      <c r="A891" s="259"/>
      <c r="B891" s="259"/>
      <c r="C891" s="259"/>
      <c r="D891" s="259"/>
      <c r="E891" s="259"/>
      <c r="F891" s="270"/>
      <c r="G891" s="259"/>
      <c r="H891" s="259"/>
      <c r="I891" s="259"/>
      <c r="J891" s="259"/>
    </row>
    <row r="892" spans="1:10">
      <c r="A892" s="259"/>
      <c r="B892" s="259"/>
      <c r="C892" s="259"/>
      <c r="D892" s="259"/>
      <c r="E892" s="259"/>
      <c r="F892" s="270"/>
      <c r="G892" s="259"/>
      <c r="H892" s="259"/>
      <c r="I892" s="259"/>
      <c r="J892" s="259"/>
    </row>
    <row r="893" spans="1:10">
      <c r="A893" s="259"/>
      <c r="B893" s="259"/>
      <c r="C893" s="259"/>
      <c r="D893" s="259"/>
      <c r="E893" s="259"/>
      <c r="F893" s="270"/>
      <c r="G893" s="259"/>
      <c r="H893" s="259"/>
      <c r="I893" s="259"/>
      <c r="J893" s="259"/>
    </row>
    <row r="894" spans="1:10">
      <c r="A894" s="259"/>
      <c r="B894" s="259"/>
      <c r="C894" s="259"/>
      <c r="D894" s="259"/>
      <c r="E894" s="259"/>
      <c r="F894" s="270"/>
      <c r="G894" s="259"/>
      <c r="H894" s="259"/>
      <c r="I894" s="259"/>
      <c r="J894" s="259"/>
    </row>
    <row r="895" spans="1:10">
      <c r="A895" s="259"/>
      <c r="B895" s="259"/>
      <c r="C895" s="259"/>
      <c r="D895" s="259"/>
      <c r="E895" s="259"/>
      <c r="F895" s="270"/>
      <c r="G895" s="259"/>
      <c r="H895" s="259"/>
      <c r="I895" s="259"/>
      <c r="J895" s="259"/>
    </row>
    <row r="896" spans="1:10">
      <c r="A896" s="259"/>
      <c r="B896" s="259"/>
      <c r="C896" s="259"/>
      <c r="D896" s="259"/>
      <c r="E896" s="259"/>
      <c r="F896" s="270"/>
      <c r="G896" s="259"/>
      <c r="H896" s="259"/>
      <c r="I896" s="259"/>
      <c r="J896" s="259"/>
    </row>
    <row r="897" spans="1:10">
      <c r="A897" s="259"/>
      <c r="B897" s="259"/>
      <c r="C897" s="259"/>
      <c r="D897" s="259"/>
      <c r="E897" s="259"/>
      <c r="F897" s="270"/>
      <c r="G897" s="259"/>
      <c r="H897" s="259"/>
      <c r="I897" s="259"/>
      <c r="J897" s="259"/>
    </row>
    <row r="898" spans="1:10">
      <c r="A898" s="259"/>
      <c r="B898" s="259"/>
      <c r="C898" s="259"/>
      <c r="D898" s="259"/>
      <c r="E898" s="259"/>
      <c r="F898" s="270"/>
      <c r="G898" s="259"/>
      <c r="H898" s="259"/>
      <c r="I898" s="259"/>
      <c r="J898" s="259"/>
    </row>
    <row r="899" spans="1:10">
      <c r="A899" s="259"/>
      <c r="B899" s="259"/>
      <c r="C899" s="259"/>
      <c r="D899" s="259"/>
      <c r="E899" s="259"/>
      <c r="F899" s="270"/>
      <c r="G899" s="259"/>
      <c r="H899" s="259"/>
      <c r="I899" s="259"/>
      <c r="J899" s="259"/>
    </row>
    <row r="900" spans="1:10">
      <c r="A900" s="259"/>
      <c r="B900" s="259"/>
      <c r="C900" s="259"/>
      <c r="D900" s="259"/>
      <c r="E900" s="259"/>
      <c r="F900" s="270"/>
      <c r="G900" s="259"/>
      <c r="H900" s="259"/>
      <c r="I900" s="259"/>
      <c r="J900" s="259"/>
    </row>
    <row r="901" spans="1:10">
      <c r="A901" s="259"/>
      <c r="B901" s="259"/>
      <c r="C901" s="259"/>
      <c r="D901" s="259"/>
      <c r="E901" s="259"/>
      <c r="F901" s="270"/>
      <c r="G901" s="259"/>
      <c r="H901" s="259"/>
      <c r="I901" s="259"/>
      <c r="J901" s="259"/>
    </row>
    <row r="902" spans="1:10">
      <c r="A902" s="259"/>
      <c r="B902" s="259"/>
      <c r="C902" s="259"/>
      <c r="D902" s="259"/>
      <c r="E902" s="259"/>
      <c r="F902" s="270"/>
      <c r="G902" s="259"/>
      <c r="H902" s="259"/>
      <c r="I902" s="259"/>
      <c r="J902" s="259"/>
    </row>
    <row r="903" spans="1:10">
      <c r="A903" s="259"/>
      <c r="B903" s="259"/>
      <c r="C903" s="259"/>
      <c r="D903" s="259"/>
      <c r="E903" s="259"/>
      <c r="F903" s="270"/>
      <c r="G903" s="259"/>
      <c r="H903" s="259"/>
      <c r="I903" s="259"/>
      <c r="J903" s="259"/>
    </row>
    <row r="904" spans="1:10">
      <c r="A904" s="259"/>
      <c r="B904" s="259"/>
      <c r="C904" s="259"/>
      <c r="D904" s="259"/>
      <c r="E904" s="259"/>
      <c r="F904" s="270"/>
      <c r="G904" s="259"/>
      <c r="H904" s="259"/>
      <c r="I904" s="259"/>
      <c r="J904" s="259"/>
    </row>
    <row r="905" spans="1:10">
      <c r="A905" s="259"/>
      <c r="B905" s="259"/>
      <c r="C905" s="259"/>
      <c r="D905" s="259"/>
      <c r="E905" s="259"/>
      <c r="F905" s="270"/>
      <c r="G905" s="259"/>
      <c r="H905" s="259"/>
      <c r="I905" s="259"/>
      <c r="J905" s="259"/>
    </row>
    <row r="906" spans="1:10">
      <c r="A906" s="259"/>
      <c r="B906" s="259"/>
      <c r="C906" s="259"/>
      <c r="D906" s="259"/>
      <c r="E906" s="259"/>
      <c r="F906" s="270"/>
      <c r="G906" s="259"/>
      <c r="H906" s="259"/>
      <c r="I906" s="259"/>
      <c r="J906" s="259"/>
    </row>
    <row r="907" spans="1:10">
      <c r="A907" s="259"/>
      <c r="B907" s="259"/>
      <c r="C907" s="259"/>
      <c r="D907" s="259"/>
      <c r="E907" s="259"/>
      <c r="F907" s="270"/>
      <c r="G907" s="259"/>
      <c r="H907" s="259"/>
      <c r="I907" s="259"/>
      <c r="J907" s="259"/>
    </row>
    <row r="908" spans="1:10">
      <c r="A908" s="259"/>
      <c r="B908" s="259"/>
      <c r="C908" s="259"/>
      <c r="D908" s="259"/>
      <c r="E908" s="259"/>
      <c r="F908" s="270"/>
      <c r="G908" s="259"/>
      <c r="H908" s="259"/>
      <c r="I908" s="259"/>
      <c r="J908" s="259"/>
    </row>
    <row r="909" spans="1:10">
      <c r="A909" s="259"/>
      <c r="B909" s="259"/>
      <c r="C909" s="259"/>
      <c r="D909" s="259"/>
      <c r="E909" s="259"/>
      <c r="F909" s="270"/>
      <c r="G909" s="259"/>
      <c r="H909" s="259"/>
      <c r="I909" s="259"/>
      <c r="J909" s="259"/>
    </row>
    <row r="910" spans="1:10">
      <c r="A910" s="259"/>
      <c r="B910" s="259"/>
      <c r="C910" s="259"/>
      <c r="D910" s="259"/>
      <c r="E910" s="259"/>
      <c r="F910" s="270"/>
      <c r="G910" s="259"/>
      <c r="H910" s="259"/>
      <c r="I910" s="259"/>
      <c r="J910" s="259"/>
    </row>
    <row r="911" spans="1:10">
      <c r="A911" s="259"/>
      <c r="B911" s="259"/>
      <c r="C911" s="259"/>
      <c r="D911" s="259"/>
      <c r="E911" s="259"/>
      <c r="F911" s="270"/>
      <c r="G911" s="259"/>
      <c r="H911" s="259"/>
      <c r="I911" s="259"/>
      <c r="J911" s="259"/>
    </row>
    <row r="912" spans="1:10">
      <c r="A912" s="259"/>
      <c r="B912" s="259"/>
      <c r="C912" s="259"/>
      <c r="D912" s="259"/>
      <c r="E912" s="259"/>
      <c r="F912" s="270"/>
      <c r="G912" s="259"/>
      <c r="H912" s="259"/>
      <c r="I912" s="259"/>
      <c r="J912" s="259"/>
    </row>
    <row r="913" spans="1:10">
      <c r="A913" s="259"/>
      <c r="B913" s="259"/>
      <c r="C913" s="259"/>
      <c r="D913" s="259"/>
      <c r="E913" s="259"/>
      <c r="F913" s="270"/>
      <c r="G913" s="259"/>
      <c r="H913" s="259"/>
      <c r="I913" s="259"/>
      <c r="J913" s="259"/>
    </row>
    <row r="914" spans="1:10">
      <c r="A914" s="259"/>
      <c r="B914" s="259"/>
      <c r="C914" s="259"/>
      <c r="D914" s="259"/>
      <c r="E914" s="259"/>
      <c r="F914" s="270"/>
      <c r="G914" s="259"/>
      <c r="H914" s="259"/>
      <c r="I914" s="259"/>
      <c r="J914" s="259"/>
    </row>
    <row r="915" spans="1:10">
      <c r="A915" s="259"/>
      <c r="B915" s="259"/>
      <c r="C915" s="259"/>
      <c r="D915" s="259"/>
      <c r="E915" s="259"/>
      <c r="F915" s="270"/>
      <c r="G915" s="259"/>
      <c r="H915" s="259"/>
      <c r="I915" s="259"/>
      <c r="J915" s="259"/>
    </row>
    <row r="916" spans="1:10">
      <c r="A916" s="259"/>
      <c r="B916" s="259"/>
      <c r="C916" s="259"/>
      <c r="D916" s="259"/>
      <c r="E916" s="259"/>
      <c r="F916" s="270"/>
      <c r="G916" s="259"/>
      <c r="H916" s="259"/>
      <c r="I916" s="259"/>
      <c r="J916" s="259"/>
    </row>
    <row r="917" spans="1:10">
      <c r="A917" s="259"/>
      <c r="B917" s="259"/>
      <c r="C917" s="259"/>
      <c r="D917" s="259"/>
      <c r="E917" s="259"/>
      <c r="F917" s="270"/>
      <c r="G917" s="259"/>
      <c r="H917" s="259"/>
      <c r="I917" s="259"/>
      <c r="J917" s="259"/>
    </row>
    <row r="918" spans="1:10">
      <c r="A918" s="259"/>
      <c r="B918" s="259"/>
      <c r="C918" s="259"/>
      <c r="D918" s="259"/>
      <c r="E918" s="259"/>
      <c r="F918" s="270"/>
      <c r="G918" s="259"/>
      <c r="H918" s="259"/>
      <c r="I918" s="259"/>
      <c r="J918" s="259"/>
    </row>
    <row r="919" spans="1:10">
      <c r="A919" s="259"/>
      <c r="B919" s="259"/>
      <c r="C919" s="259"/>
      <c r="D919" s="259"/>
      <c r="E919" s="259"/>
      <c r="F919" s="270"/>
      <c r="G919" s="259"/>
      <c r="H919" s="259"/>
      <c r="I919" s="259"/>
      <c r="J919" s="259"/>
    </row>
    <row r="920" spans="1:10">
      <c r="A920" s="259"/>
      <c r="B920" s="259"/>
      <c r="C920" s="259"/>
      <c r="D920" s="259"/>
      <c r="E920" s="259"/>
      <c r="F920" s="270"/>
      <c r="G920" s="259"/>
      <c r="H920" s="259"/>
      <c r="I920" s="259"/>
      <c r="J920" s="259"/>
    </row>
    <row r="921" spans="1:10">
      <c r="A921" s="259"/>
      <c r="B921" s="259"/>
      <c r="C921" s="259"/>
      <c r="D921" s="259"/>
      <c r="E921" s="259"/>
      <c r="F921" s="270"/>
      <c r="G921" s="259"/>
      <c r="H921" s="259"/>
      <c r="I921" s="259"/>
      <c r="J921" s="259"/>
    </row>
    <row r="922" spans="1:10">
      <c r="A922" s="259"/>
      <c r="B922" s="259"/>
      <c r="C922" s="259"/>
      <c r="D922" s="259"/>
      <c r="E922" s="259"/>
      <c r="F922" s="270"/>
      <c r="G922" s="259"/>
      <c r="H922" s="259"/>
      <c r="I922" s="259"/>
      <c r="J922" s="259"/>
    </row>
    <row r="923" spans="1:10">
      <c r="A923" s="259"/>
      <c r="B923" s="259"/>
      <c r="C923" s="259"/>
      <c r="D923" s="259"/>
      <c r="E923" s="259"/>
      <c r="F923" s="270"/>
      <c r="G923" s="259"/>
      <c r="H923" s="259"/>
      <c r="I923" s="259"/>
      <c r="J923" s="259"/>
    </row>
    <row r="924" spans="1:10">
      <c r="A924" s="259"/>
      <c r="B924" s="259"/>
      <c r="C924" s="259"/>
      <c r="D924" s="259"/>
      <c r="E924" s="259"/>
      <c r="F924" s="270"/>
      <c r="G924" s="259"/>
      <c r="H924" s="259"/>
      <c r="I924" s="259"/>
      <c r="J924" s="259"/>
    </row>
    <row r="925" spans="1:10">
      <c r="A925" s="259"/>
      <c r="B925" s="259"/>
      <c r="C925" s="259"/>
      <c r="D925" s="259"/>
      <c r="E925" s="259"/>
      <c r="F925" s="270"/>
      <c r="G925" s="259"/>
      <c r="H925" s="259"/>
      <c r="I925" s="259"/>
      <c r="J925" s="259"/>
    </row>
    <row r="926" spans="1:10">
      <c r="A926" s="259"/>
      <c r="B926" s="259"/>
      <c r="C926" s="259"/>
      <c r="D926" s="259"/>
      <c r="E926" s="259"/>
      <c r="F926" s="270"/>
      <c r="G926" s="259"/>
      <c r="H926" s="259"/>
      <c r="I926" s="259"/>
      <c r="J926" s="259"/>
    </row>
    <row r="927" spans="1:10">
      <c r="A927" s="259"/>
      <c r="B927" s="259"/>
      <c r="C927" s="259"/>
      <c r="D927" s="259"/>
      <c r="E927" s="259"/>
      <c r="F927" s="270"/>
      <c r="G927" s="259"/>
      <c r="H927" s="259"/>
      <c r="I927" s="259"/>
      <c r="J927" s="259"/>
    </row>
    <row r="928" spans="1:10">
      <c r="A928" s="259"/>
      <c r="B928" s="259"/>
      <c r="C928" s="259"/>
      <c r="D928" s="259"/>
      <c r="E928" s="259"/>
      <c r="F928" s="270"/>
      <c r="G928" s="259"/>
      <c r="H928" s="259"/>
      <c r="I928" s="259"/>
      <c r="J928" s="259"/>
    </row>
    <row r="929" spans="1:10">
      <c r="A929" s="259"/>
      <c r="B929" s="259"/>
      <c r="C929" s="259"/>
      <c r="D929" s="259"/>
      <c r="E929" s="259"/>
      <c r="F929" s="270"/>
      <c r="G929" s="259"/>
      <c r="H929" s="259"/>
      <c r="I929" s="259"/>
      <c r="J929" s="259"/>
    </row>
    <row r="930" spans="1:10">
      <c r="A930" s="259"/>
      <c r="B930" s="259"/>
      <c r="C930" s="259"/>
      <c r="D930" s="259"/>
      <c r="E930" s="259"/>
      <c r="F930" s="270"/>
      <c r="G930" s="259"/>
      <c r="H930" s="259"/>
      <c r="I930" s="259"/>
      <c r="J930" s="259"/>
    </row>
    <row r="931" spans="1:10">
      <c r="A931" s="259"/>
      <c r="B931" s="259"/>
      <c r="C931" s="259"/>
      <c r="D931" s="259"/>
      <c r="E931" s="259"/>
      <c r="F931" s="270"/>
      <c r="G931" s="259"/>
      <c r="H931" s="259"/>
      <c r="I931" s="259"/>
      <c r="J931" s="259"/>
    </row>
    <row r="932" spans="1:10">
      <c r="A932" s="259"/>
      <c r="B932" s="259"/>
      <c r="C932" s="259"/>
      <c r="D932" s="259"/>
      <c r="E932" s="259"/>
      <c r="F932" s="270"/>
      <c r="G932" s="259"/>
      <c r="H932" s="259"/>
      <c r="I932" s="259"/>
      <c r="J932" s="259"/>
    </row>
    <row r="933" spans="1:10">
      <c r="A933" s="259"/>
      <c r="B933" s="259"/>
      <c r="C933" s="259"/>
      <c r="D933" s="259"/>
      <c r="E933" s="259"/>
      <c r="F933" s="270"/>
      <c r="G933" s="259"/>
      <c r="H933" s="259"/>
      <c r="I933" s="259"/>
      <c r="J933" s="259"/>
    </row>
    <row r="934" spans="1:10">
      <c r="A934" s="259"/>
      <c r="B934" s="259"/>
      <c r="C934" s="259"/>
      <c r="D934" s="259"/>
      <c r="E934" s="259"/>
      <c r="F934" s="270"/>
      <c r="G934" s="259"/>
      <c r="H934" s="259"/>
      <c r="I934" s="259"/>
      <c r="J934" s="259"/>
    </row>
    <row r="935" spans="1:10">
      <c r="A935" s="259"/>
      <c r="B935" s="259"/>
      <c r="C935" s="259"/>
      <c r="D935" s="259"/>
      <c r="E935" s="259"/>
      <c r="F935" s="270"/>
      <c r="G935" s="259"/>
      <c r="H935" s="259"/>
      <c r="I935" s="259"/>
      <c r="J935" s="259"/>
    </row>
    <row r="936" spans="1:10">
      <c r="A936" s="259"/>
      <c r="B936" s="259"/>
      <c r="C936" s="259"/>
      <c r="D936" s="259"/>
      <c r="E936" s="259"/>
      <c r="F936" s="270"/>
      <c r="G936" s="259"/>
      <c r="H936" s="259"/>
      <c r="I936" s="259"/>
      <c r="J936" s="259"/>
    </row>
    <row r="937" spans="1:10">
      <c r="A937" s="259"/>
      <c r="B937" s="259"/>
      <c r="C937" s="259"/>
      <c r="D937" s="259"/>
      <c r="E937" s="259"/>
      <c r="F937" s="270"/>
      <c r="G937" s="259"/>
      <c r="H937" s="259"/>
      <c r="I937" s="259"/>
      <c r="J937" s="259"/>
    </row>
    <row r="938" spans="1:10">
      <c r="A938" s="259"/>
      <c r="B938" s="259"/>
      <c r="C938" s="259"/>
      <c r="D938" s="259"/>
      <c r="E938" s="259"/>
      <c r="F938" s="270"/>
      <c r="G938" s="259"/>
      <c r="H938" s="259"/>
      <c r="I938" s="259"/>
      <c r="J938" s="259"/>
    </row>
    <row r="939" spans="1:10">
      <c r="A939" s="259"/>
      <c r="B939" s="259"/>
      <c r="C939" s="259"/>
      <c r="D939" s="259"/>
      <c r="E939" s="259"/>
      <c r="F939" s="270"/>
      <c r="G939" s="259"/>
      <c r="H939" s="259"/>
      <c r="I939" s="259"/>
      <c r="J939" s="259"/>
    </row>
    <row r="940" spans="1:10">
      <c r="A940" s="259"/>
      <c r="B940" s="259"/>
      <c r="C940" s="259"/>
      <c r="D940" s="259"/>
      <c r="E940" s="259"/>
      <c r="F940" s="270"/>
      <c r="G940" s="259"/>
      <c r="H940" s="259"/>
      <c r="I940" s="259"/>
      <c r="J940" s="259"/>
    </row>
    <row r="941" spans="1:10">
      <c r="A941" s="259"/>
      <c r="B941" s="259"/>
      <c r="C941" s="259"/>
      <c r="D941" s="259"/>
      <c r="E941" s="259"/>
      <c r="F941" s="270"/>
      <c r="G941" s="259"/>
      <c r="H941" s="259"/>
      <c r="I941" s="259"/>
      <c r="J941" s="259"/>
    </row>
    <row r="942" spans="1:10">
      <c r="A942" s="259"/>
      <c r="B942" s="259"/>
      <c r="C942" s="259"/>
      <c r="D942" s="259"/>
      <c r="E942" s="259"/>
      <c r="F942" s="270"/>
      <c r="G942" s="259"/>
      <c r="H942" s="259"/>
      <c r="I942" s="259"/>
      <c r="J942" s="259"/>
    </row>
    <row r="943" spans="1:10">
      <c r="A943" s="259"/>
      <c r="B943" s="259"/>
      <c r="C943" s="259"/>
      <c r="D943" s="259"/>
      <c r="E943" s="259"/>
      <c r="F943" s="270"/>
      <c r="G943" s="259"/>
      <c r="H943" s="259"/>
      <c r="I943" s="259"/>
      <c r="J943" s="259"/>
    </row>
    <row r="944" spans="1:10">
      <c r="A944" s="259"/>
      <c r="B944" s="259"/>
      <c r="C944" s="259"/>
      <c r="D944" s="259"/>
      <c r="E944" s="259"/>
      <c r="F944" s="270"/>
      <c r="G944" s="259"/>
      <c r="H944" s="259"/>
      <c r="I944" s="259"/>
      <c r="J944" s="259"/>
    </row>
    <row r="945" spans="1:10">
      <c r="A945" s="259"/>
      <c r="B945" s="259"/>
      <c r="C945" s="259"/>
      <c r="D945" s="259"/>
      <c r="E945" s="259"/>
      <c r="F945" s="270"/>
      <c r="G945" s="259"/>
      <c r="H945" s="259"/>
      <c r="I945" s="259"/>
      <c r="J945" s="259"/>
    </row>
    <row r="946" spans="1:10">
      <c r="A946" s="259"/>
      <c r="B946" s="259"/>
      <c r="C946" s="259"/>
      <c r="D946" s="259"/>
      <c r="E946" s="259"/>
      <c r="F946" s="270"/>
      <c r="G946" s="259"/>
      <c r="H946" s="259"/>
      <c r="I946" s="259"/>
      <c r="J946" s="259"/>
    </row>
    <row r="947" spans="1:10">
      <c r="A947" s="259"/>
      <c r="B947" s="259"/>
      <c r="C947" s="259"/>
      <c r="D947" s="259"/>
      <c r="E947" s="259"/>
      <c r="F947" s="270"/>
      <c r="G947" s="259"/>
      <c r="H947" s="259"/>
      <c r="I947" s="259"/>
      <c r="J947" s="259"/>
    </row>
    <row r="948" spans="1:10">
      <c r="A948" s="259"/>
      <c r="B948" s="259"/>
      <c r="C948" s="259"/>
      <c r="D948" s="259"/>
      <c r="E948" s="259"/>
      <c r="F948" s="270"/>
      <c r="G948" s="259"/>
      <c r="H948" s="259"/>
      <c r="I948" s="259"/>
      <c r="J948" s="259"/>
    </row>
    <row r="949" spans="1:10">
      <c r="A949" s="259"/>
      <c r="B949" s="259"/>
      <c r="C949" s="259"/>
      <c r="D949" s="259"/>
      <c r="E949" s="259"/>
      <c r="F949" s="270"/>
      <c r="G949" s="259"/>
      <c r="H949" s="259"/>
      <c r="I949" s="259"/>
      <c r="J949" s="259"/>
    </row>
    <row r="950" spans="1:10">
      <c r="A950" s="259"/>
      <c r="B950" s="259"/>
      <c r="C950" s="259"/>
      <c r="D950" s="259"/>
      <c r="E950" s="259"/>
      <c r="F950" s="270"/>
      <c r="G950" s="259"/>
      <c r="H950" s="259"/>
      <c r="I950" s="259"/>
      <c r="J950" s="259"/>
    </row>
    <row r="951" spans="1:10">
      <c r="A951" s="259"/>
      <c r="B951" s="259"/>
      <c r="C951" s="259"/>
      <c r="D951" s="259"/>
      <c r="E951" s="259"/>
      <c r="F951" s="270"/>
      <c r="G951" s="259"/>
      <c r="H951" s="259"/>
      <c r="I951" s="259"/>
      <c r="J951" s="259"/>
    </row>
    <row r="952" spans="1:10">
      <c r="A952" s="259"/>
      <c r="B952" s="259"/>
      <c r="C952" s="259"/>
      <c r="D952" s="259"/>
      <c r="E952" s="259"/>
      <c r="F952" s="270"/>
      <c r="G952" s="259"/>
      <c r="H952" s="259"/>
      <c r="I952" s="259"/>
      <c r="J952" s="259"/>
    </row>
    <row r="953" spans="1:10">
      <c r="A953" s="259"/>
      <c r="B953" s="259"/>
      <c r="C953" s="259"/>
      <c r="D953" s="259"/>
      <c r="E953" s="259"/>
      <c r="F953" s="270"/>
      <c r="G953" s="259"/>
      <c r="H953" s="259"/>
      <c r="I953" s="259"/>
      <c r="J953" s="259"/>
    </row>
    <row r="954" spans="1:10">
      <c r="A954" s="259"/>
      <c r="B954" s="259"/>
      <c r="C954" s="259"/>
      <c r="D954" s="259"/>
      <c r="E954" s="259"/>
      <c r="F954" s="270"/>
      <c r="G954" s="259"/>
      <c r="H954" s="259"/>
      <c r="I954" s="259"/>
      <c r="J954" s="259"/>
    </row>
    <row r="955" spans="1:10">
      <c r="A955" s="259"/>
      <c r="B955" s="259"/>
      <c r="C955" s="259"/>
      <c r="D955" s="259"/>
      <c r="E955" s="259"/>
      <c r="F955" s="270"/>
      <c r="G955" s="259"/>
      <c r="H955" s="259"/>
      <c r="I955" s="259"/>
      <c r="J955" s="259"/>
    </row>
    <row r="956" spans="1:10">
      <c r="A956" s="259"/>
      <c r="B956" s="259"/>
      <c r="C956" s="259"/>
      <c r="D956" s="259"/>
      <c r="E956" s="259"/>
      <c r="F956" s="270"/>
      <c r="G956" s="259"/>
      <c r="H956" s="259"/>
      <c r="I956" s="259"/>
      <c r="J956" s="259"/>
    </row>
    <row r="957" spans="1:10">
      <c r="A957" s="259"/>
      <c r="B957" s="259"/>
      <c r="C957" s="259"/>
      <c r="D957" s="259"/>
      <c r="E957" s="259"/>
      <c r="F957" s="270"/>
      <c r="G957" s="259"/>
      <c r="H957" s="259"/>
      <c r="I957" s="259"/>
      <c r="J957" s="259"/>
    </row>
    <row r="958" spans="1:10">
      <c r="A958" s="259"/>
      <c r="B958" s="259"/>
      <c r="C958" s="259"/>
      <c r="D958" s="259"/>
      <c r="E958" s="259"/>
      <c r="F958" s="270"/>
      <c r="G958" s="259"/>
      <c r="H958" s="259"/>
      <c r="I958" s="259"/>
      <c r="J958" s="259"/>
    </row>
    <row r="959" spans="1:10">
      <c r="A959" s="259"/>
      <c r="B959" s="259"/>
      <c r="C959" s="259"/>
      <c r="D959" s="259"/>
      <c r="E959" s="259"/>
      <c r="F959" s="270"/>
      <c r="G959" s="259"/>
      <c r="H959" s="259"/>
      <c r="I959" s="259"/>
      <c r="J959" s="259"/>
    </row>
    <row r="960" spans="1:10">
      <c r="A960" s="259"/>
      <c r="B960" s="259"/>
      <c r="C960" s="259"/>
      <c r="D960" s="259"/>
      <c r="E960" s="259"/>
      <c r="F960" s="270"/>
      <c r="G960" s="259"/>
      <c r="H960" s="259"/>
      <c r="I960" s="259"/>
      <c r="J960" s="259"/>
    </row>
    <row r="961" spans="1:10">
      <c r="A961" s="259"/>
      <c r="B961" s="259"/>
      <c r="C961" s="259"/>
      <c r="D961" s="259"/>
      <c r="E961" s="259"/>
      <c r="F961" s="270"/>
      <c r="G961" s="259"/>
      <c r="H961" s="259"/>
      <c r="I961" s="259"/>
      <c r="J961" s="259"/>
    </row>
    <row r="962" spans="1:10">
      <c r="A962" s="259"/>
      <c r="B962" s="259"/>
      <c r="C962" s="259"/>
      <c r="D962" s="259"/>
      <c r="E962" s="259"/>
      <c r="F962" s="270"/>
      <c r="G962" s="259"/>
      <c r="H962" s="259"/>
      <c r="I962" s="259"/>
      <c r="J962" s="259"/>
    </row>
    <row r="963" spans="1:10">
      <c r="A963" s="259"/>
      <c r="B963" s="259"/>
      <c r="C963" s="259"/>
      <c r="D963" s="259"/>
      <c r="E963" s="259"/>
      <c r="F963" s="270"/>
      <c r="G963" s="259"/>
      <c r="H963" s="259"/>
      <c r="I963" s="259"/>
      <c r="J963" s="259"/>
    </row>
    <row r="964" spans="1:10">
      <c r="A964" s="259"/>
      <c r="B964" s="259"/>
      <c r="C964" s="259"/>
      <c r="D964" s="259"/>
      <c r="E964" s="259"/>
      <c r="F964" s="270"/>
      <c r="G964" s="259"/>
      <c r="H964" s="259"/>
      <c r="I964" s="259"/>
      <c r="J964" s="259"/>
    </row>
    <row r="965" spans="1:10">
      <c r="A965" s="259"/>
      <c r="B965" s="259"/>
      <c r="C965" s="259"/>
      <c r="D965" s="259"/>
      <c r="E965" s="259"/>
      <c r="F965" s="270"/>
      <c r="G965" s="259"/>
      <c r="H965" s="259"/>
      <c r="I965" s="259"/>
      <c r="J965" s="259"/>
    </row>
    <row r="966" spans="1:10">
      <c r="A966" s="259"/>
      <c r="B966" s="259"/>
      <c r="C966" s="259"/>
      <c r="D966" s="259"/>
      <c r="E966" s="259"/>
      <c r="F966" s="270"/>
      <c r="G966" s="259"/>
      <c r="H966" s="259"/>
      <c r="I966" s="259"/>
      <c r="J966" s="259"/>
    </row>
    <row r="967" spans="1:10">
      <c r="A967" s="259"/>
      <c r="B967" s="259"/>
      <c r="C967" s="259"/>
      <c r="D967" s="259"/>
      <c r="E967" s="259"/>
      <c r="F967" s="270"/>
      <c r="G967" s="259"/>
      <c r="H967" s="259"/>
      <c r="I967" s="259"/>
      <c r="J967" s="259"/>
    </row>
    <row r="968" spans="1:10">
      <c r="A968" s="259"/>
      <c r="B968" s="259"/>
      <c r="C968" s="259"/>
      <c r="D968" s="259"/>
      <c r="E968" s="259"/>
      <c r="F968" s="270"/>
      <c r="G968" s="259"/>
      <c r="H968" s="259"/>
      <c r="I968" s="259"/>
      <c r="J968" s="259"/>
    </row>
    <row r="969" spans="1:10">
      <c r="A969" s="259"/>
      <c r="B969" s="259"/>
      <c r="C969" s="259"/>
      <c r="D969" s="259"/>
      <c r="E969" s="259"/>
      <c r="F969" s="270"/>
      <c r="G969" s="259"/>
      <c r="H969" s="259"/>
      <c r="I969" s="259"/>
      <c r="J969" s="259"/>
    </row>
    <row r="970" spans="1:10">
      <c r="A970" s="259"/>
      <c r="B970" s="259"/>
      <c r="C970" s="259"/>
      <c r="D970" s="259"/>
      <c r="E970" s="259"/>
      <c r="F970" s="270"/>
      <c r="G970" s="259"/>
      <c r="H970" s="259"/>
      <c r="I970" s="259"/>
      <c r="J970" s="259"/>
    </row>
    <row r="971" spans="1:10">
      <c r="A971" s="259"/>
      <c r="B971" s="259"/>
      <c r="C971" s="259"/>
      <c r="D971" s="259"/>
      <c r="E971" s="259"/>
      <c r="F971" s="270"/>
      <c r="G971" s="259"/>
      <c r="H971" s="259"/>
      <c r="I971" s="259"/>
      <c r="J971" s="259"/>
    </row>
    <row r="972" spans="1:10">
      <c r="A972" s="259"/>
      <c r="B972" s="259"/>
      <c r="C972" s="259"/>
      <c r="D972" s="259"/>
      <c r="E972" s="259"/>
      <c r="F972" s="270"/>
      <c r="G972" s="259"/>
      <c r="H972" s="259"/>
      <c r="I972" s="259"/>
      <c r="J972" s="259"/>
    </row>
    <row r="973" spans="1:10">
      <c r="A973" s="259"/>
      <c r="B973" s="259"/>
      <c r="C973" s="259"/>
      <c r="D973" s="259"/>
      <c r="E973" s="259"/>
      <c r="F973" s="270"/>
      <c r="G973" s="259"/>
      <c r="H973" s="259"/>
      <c r="I973" s="259"/>
      <c r="J973" s="259"/>
    </row>
    <row r="974" spans="1:10">
      <c r="A974" s="259"/>
      <c r="B974" s="259"/>
      <c r="C974" s="259"/>
      <c r="D974" s="259"/>
      <c r="E974" s="259"/>
      <c r="F974" s="270"/>
      <c r="G974" s="259"/>
      <c r="H974" s="259"/>
      <c r="I974" s="259"/>
      <c r="J974" s="259"/>
    </row>
    <row r="975" spans="1:10">
      <c r="A975" s="259"/>
      <c r="B975" s="259"/>
      <c r="C975" s="259"/>
      <c r="D975" s="259"/>
      <c r="E975" s="259"/>
      <c r="F975" s="270"/>
      <c r="G975" s="259"/>
      <c r="H975" s="259"/>
      <c r="I975" s="259"/>
      <c r="J975" s="259"/>
    </row>
    <row r="976" spans="1:10">
      <c r="A976" s="259"/>
      <c r="B976" s="259"/>
      <c r="C976" s="259"/>
      <c r="D976" s="259"/>
      <c r="E976" s="259"/>
      <c r="F976" s="270"/>
      <c r="G976" s="259"/>
      <c r="H976" s="259"/>
      <c r="I976" s="259"/>
      <c r="J976" s="259"/>
    </row>
    <row r="977" spans="1:10">
      <c r="A977" s="259"/>
      <c r="B977" s="259"/>
      <c r="C977" s="259"/>
      <c r="D977" s="259"/>
      <c r="E977" s="259"/>
      <c r="F977" s="270"/>
      <c r="G977" s="259"/>
      <c r="H977" s="259"/>
      <c r="I977" s="259"/>
      <c r="J977" s="259"/>
    </row>
    <row r="978" spans="1:10">
      <c r="A978" s="259"/>
      <c r="B978" s="259"/>
      <c r="C978" s="259"/>
      <c r="D978" s="259"/>
      <c r="E978" s="259"/>
      <c r="F978" s="270"/>
      <c r="G978" s="259"/>
      <c r="H978" s="259"/>
      <c r="I978" s="259"/>
      <c r="J978" s="259"/>
    </row>
    <row r="979" spans="1:10">
      <c r="A979" s="259"/>
      <c r="B979" s="259"/>
      <c r="C979" s="259"/>
      <c r="D979" s="259"/>
      <c r="E979" s="259"/>
      <c r="F979" s="270"/>
      <c r="G979" s="259"/>
      <c r="H979" s="259"/>
      <c r="I979" s="259"/>
      <c r="J979" s="259"/>
    </row>
    <row r="980" spans="1:10">
      <c r="A980" s="259"/>
      <c r="B980" s="259"/>
      <c r="C980" s="259"/>
      <c r="D980" s="259"/>
      <c r="E980" s="259"/>
      <c r="F980" s="270"/>
      <c r="G980" s="259"/>
      <c r="H980" s="259"/>
      <c r="I980" s="259"/>
      <c r="J980" s="259"/>
    </row>
    <row r="981" spans="1:10">
      <c r="A981" s="259"/>
      <c r="B981" s="259"/>
      <c r="C981" s="259"/>
      <c r="D981" s="259"/>
      <c r="E981" s="259"/>
      <c r="F981" s="270"/>
      <c r="G981" s="259"/>
      <c r="H981" s="259"/>
      <c r="I981" s="259"/>
      <c r="J981" s="259"/>
    </row>
    <row r="982" spans="1:10">
      <c r="A982" s="259"/>
      <c r="B982" s="259"/>
      <c r="C982" s="259"/>
      <c r="D982" s="259"/>
      <c r="E982" s="259"/>
      <c r="F982" s="270"/>
      <c r="G982" s="259"/>
      <c r="H982" s="259"/>
      <c r="I982" s="259"/>
      <c r="J982" s="259"/>
    </row>
    <row r="983" spans="1:10">
      <c r="A983" s="259"/>
      <c r="B983" s="259"/>
      <c r="C983" s="259"/>
      <c r="D983" s="259"/>
      <c r="E983" s="259"/>
      <c r="F983" s="270"/>
      <c r="G983" s="259"/>
      <c r="H983" s="259"/>
      <c r="I983" s="259"/>
      <c r="J983" s="259"/>
    </row>
    <row r="984" spans="1:10">
      <c r="A984" s="259"/>
      <c r="B984" s="259"/>
      <c r="C984" s="259"/>
      <c r="D984" s="259"/>
      <c r="E984" s="259"/>
      <c r="F984" s="270"/>
      <c r="G984" s="259"/>
      <c r="H984" s="259"/>
      <c r="I984" s="259"/>
      <c r="J984" s="259"/>
    </row>
    <row r="985" spans="1:10">
      <c r="A985" s="259"/>
      <c r="B985" s="259"/>
      <c r="C985" s="259"/>
      <c r="D985" s="259"/>
      <c r="E985" s="259"/>
      <c r="F985" s="270"/>
      <c r="G985" s="259"/>
      <c r="H985" s="259"/>
      <c r="I985" s="259"/>
      <c r="J985" s="259"/>
    </row>
    <row r="986" spans="1:10">
      <c r="A986" s="259"/>
      <c r="B986" s="259"/>
      <c r="C986" s="259"/>
      <c r="D986" s="259"/>
      <c r="E986" s="259"/>
      <c r="F986" s="270"/>
      <c r="G986" s="259"/>
      <c r="H986" s="259"/>
      <c r="I986" s="259"/>
      <c r="J986" s="259"/>
    </row>
    <row r="987" spans="1:10">
      <c r="A987" s="259"/>
      <c r="B987" s="259"/>
      <c r="C987" s="259"/>
      <c r="D987" s="259"/>
      <c r="E987" s="259"/>
      <c r="F987" s="270"/>
      <c r="G987" s="259"/>
      <c r="H987" s="259"/>
      <c r="I987" s="259"/>
      <c r="J987" s="259"/>
    </row>
    <row r="988" spans="1:10">
      <c r="A988" s="259"/>
      <c r="B988" s="259"/>
      <c r="C988" s="259"/>
      <c r="D988" s="259"/>
      <c r="E988" s="259"/>
      <c r="F988" s="270"/>
      <c r="G988" s="259"/>
      <c r="H988" s="259"/>
      <c r="I988" s="259"/>
      <c r="J988" s="259"/>
    </row>
    <row r="989" spans="1:10">
      <c r="A989" s="259"/>
      <c r="B989" s="259"/>
      <c r="C989" s="259"/>
      <c r="D989" s="259"/>
      <c r="E989" s="259"/>
      <c r="F989" s="270"/>
      <c r="G989" s="259"/>
      <c r="H989" s="259"/>
      <c r="I989" s="259"/>
      <c r="J989" s="259"/>
    </row>
    <row r="990" spans="1:10">
      <c r="A990" s="259"/>
      <c r="B990" s="259"/>
      <c r="C990" s="259"/>
      <c r="D990" s="259"/>
      <c r="E990" s="259"/>
      <c r="F990" s="270"/>
      <c r="G990" s="259"/>
      <c r="H990" s="259"/>
      <c r="I990" s="259"/>
      <c r="J990" s="259"/>
    </row>
    <row r="991" spans="1:10">
      <c r="A991" s="259"/>
      <c r="B991" s="259"/>
      <c r="C991" s="259"/>
      <c r="D991" s="259"/>
      <c r="E991" s="259"/>
      <c r="F991" s="270"/>
      <c r="G991" s="259"/>
      <c r="H991" s="259"/>
      <c r="I991" s="259"/>
      <c r="J991" s="259"/>
    </row>
    <row r="992" spans="1:10">
      <c r="A992" s="259"/>
      <c r="B992" s="259"/>
      <c r="C992" s="259"/>
      <c r="D992" s="259"/>
      <c r="E992" s="259"/>
      <c r="F992" s="270"/>
      <c r="G992" s="259"/>
      <c r="H992" s="259"/>
      <c r="I992" s="259"/>
      <c r="J992" s="259"/>
    </row>
    <row r="993" spans="1:10">
      <c r="A993" s="259"/>
      <c r="B993" s="259"/>
      <c r="C993" s="259"/>
      <c r="D993" s="259"/>
      <c r="E993" s="259"/>
      <c r="F993" s="270"/>
      <c r="G993" s="259"/>
      <c r="H993" s="259"/>
      <c r="I993" s="259"/>
      <c r="J993" s="259"/>
    </row>
    <row r="994" spans="1:10">
      <c r="A994" s="259"/>
      <c r="B994" s="259"/>
      <c r="C994" s="259"/>
      <c r="D994" s="259"/>
      <c r="E994" s="259"/>
      <c r="F994" s="270"/>
      <c r="G994" s="259"/>
      <c r="H994" s="259"/>
      <c r="I994" s="259"/>
      <c r="J994" s="259"/>
    </row>
    <row r="995" spans="1:10">
      <c r="A995" s="259"/>
      <c r="B995" s="259"/>
      <c r="C995" s="259"/>
      <c r="D995" s="259"/>
      <c r="E995" s="259"/>
      <c r="F995" s="270"/>
      <c r="G995" s="259"/>
      <c r="H995" s="259"/>
      <c r="I995" s="259"/>
      <c r="J995" s="259"/>
    </row>
    <row r="996" spans="1:10">
      <c r="A996" s="259"/>
      <c r="B996" s="259"/>
      <c r="C996" s="259"/>
      <c r="D996" s="259"/>
      <c r="E996" s="259"/>
      <c r="F996" s="270"/>
      <c r="G996" s="259"/>
      <c r="H996" s="259"/>
      <c r="I996" s="259"/>
      <c r="J996" s="259"/>
    </row>
    <row r="997" spans="1:10">
      <c r="A997" s="259"/>
      <c r="B997" s="259"/>
      <c r="C997" s="259"/>
      <c r="D997" s="259"/>
      <c r="E997" s="259"/>
      <c r="F997" s="270"/>
      <c r="G997" s="259"/>
      <c r="H997" s="259"/>
      <c r="I997" s="259"/>
      <c r="J997" s="259"/>
    </row>
    <row r="998" spans="1:10">
      <c r="A998" s="259"/>
      <c r="B998" s="259"/>
      <c r="C998" s="259"/>
      <c r="D998" s="259"/>
      <c r="E998" s="259"/>
      <c r="F998" s="270"/>
      <c r="G998" s="259"/>
      <c r="H998" s="259"/>
      <c r="I998" s="259"/>
      <c r="J998" s="259"/>
    </row>
    <row r="999" spans="1:10">
      <c r="A999" s="259"/>
      <c r="B999" s="259"/>
      <c r="C999" s="259"/>
      <c r="D999" s="259"/>
      <c r="E999" s="259"/>
      <c r="F999" s="270"/>
      <c r="G999" s="259"/>
      <c r="H999" s="259"/>
      <c r="I999" s="259"/>
      <c r="J999" s="259"/>
    </row>
    <row r="1000" spans="1:10">
      <c r="A1000" s="259"/>
      <c r="B1000" s="259"/>
      <c r="C1000" s="259"/>
      <c r="D1000" s="259"/>
      <c r="E1000" s="259"/>
      <c r="F1000" s="270"/>
      <c r="G1000" s="259"/>
      <c r="H1000" s="259"/>
      <c r="I1000" s="259"/>
      <c r="J1000" s="259"/>
    </row>
    <row r="1001" spans="1:10">
      <c r="A1001" s="259"/>
      <c r="B1001" s="259"/>
      <c r="C1001" s="259"/>
      <c r="D1001" s="259"/>
      <c r="E1001" s="259"/>
      <c r="F1001" s="270"/>
      <c r="G1001" s="259"/>
      <c r="H1001" s="259"/>
      <c r="I1001" s="259"/>
      <c r="J1001" s="259"/>
    </row>
    <row r="1002" spans="1:10">
      <c r="A1002" s="259"/>
      <c r="B1002" s="259"/>
      <c r="C1002" s="259"/>
      <c r="D1002" s="259"/>
      <c r="E1002" s="259"/>
      <c r="F1002" s="270"/>
      <c r="G1002" s="259"/>
      <c r="H1002" s="259"/>
      <c r="I1002" s="259"/>
      <c r="J1002" s="259"/>
    </row>
    <row r="1003" spans="1:10">
      <c r="A1003" s="259"/>
      <c r="B1003" s="259"/>
      <c r="C1003" s="259"/>
      <c r="D1003" s="259"/>
      <c r="E1003" s="259"/>
      <c r="F1003" s="270"/>
      <c r="G1003" s="259"/>
      <c r="H1003" s="259"/>
      <c r="I1003" s="259"/>
      <c r="J1003" s="259"/>
    </row>
    <row r="1004" spans="1:10">
      <c r="A1004" s="259"/>
      <c r="B1004" s="259"/>
      <c r="C1004" s="259"/>
      <c r="D1004" s="259"/>
      <c r="E1004" s="259"/>
      <c r="F1004" s="270"/>
      <c r="G1004" s="259"/>
      <c r="H1004" s="259"/>
      <c r="I1004" s="259"/>
      <c r="J1004" s="259"/>
    </row>
    <row r="1005" spans="1:10">
      <c r="A1005" s="259"/>
      <c r="B1005" s="259"/>
      <c r="C1005" s="259"/>
      <c r="D1005" s="259"/>
      <c r="E1005" s="259"/>
      <c r="F1005" s="270"/>
      <c r="G1005" s="259"/>
      <c r="H1005" s="259"/>
      <c r="I1005" s="259"/>
      <c r="J1005" s="259"/>
    </row>
    <row r="1006" spans="1:10">
      <c r="A1006" s="259"/>
      <c r="B1006" s="259"/>
      <c r="C1006" s="259"/>
      <c r="D1006" s="259"/>
      <c r="E1006" s="259"/>
      <c r="F1006" s="270"/>
      <c r="G1006" s="259"/>
      <c r="H1006" s="259"/>
      <c r="I1006" s="259"/>
      <c r="J1006" s="259"/>
    </row>
    <row r="1007" spans="1:10">
      <c r="A1007" s="259"/>
      <c r="B1007" s="259"/>
      <c r="C1007" s="259"/>
      <c r="D1007" s="259"/>
      <c r="E1007" s="259"/>
      <c r="F1007" s="270"/>
      <c r="G1007" s="259"/>
      <c r="H1007" s="259"/>
      <c r="I1007" s="259"/>
      <c r="J1007" s="259"/>
    </row>
    <row r="1008" spans="1:10">
      <c r="A1008" s="259"/>
      <c r="B1008" s="259"/>
      <c r="C1008" s="259"/>
      <c r="D1008" s="259"/>
      <c r="E1008" s="259"/>
      <c r="F1008" s="270"/>
      <c r="G1008" s="259"/>
      <c r="H1008" s="259"/>
      <c r="I1008" s="259"/>
      <c r="J1008" s="259"/>
    </row>
    <row r="1009" spans="1:10">
      <c r="A1009" s="259"/>
      <c r="B1009" s="259"/>
      <c r="C1009" s="259"/>
      <c r="D1009" s="259"/>
      <c r="E1009" s="259"/>
      <c r="F1009" s="270"/>
      <c r="G1009" s="259"/>
      <c r="H1009" s="259"/>
      <c r="I1009" s="259"/>
      <c r="J1009" s="259"/>
    </row>
    <row r="1010" spans="1:10">
      <c r="A1010" s="259"/>
      <c r="B1010" s="259"/>
      <c r="C1010" s="259"/>
      <c r="D1010" s="259"/>
      <c r="E1010" s="259"/>
      <c r="F1010" s="270"/>
      <c r="G1010" s="259"/>
      <c r="H1010" s="259"/>
      <c r="I1010" s="259"/>
      <c r="J1010" s="259"/>
    </row>
    <row r="1011" spans="1:10">
      <c r="A1011" s="259"/>
      <c r="B1011" s="259"/>
      <c r="C1011" s="259"/>
      <c r="D1011" s="259"/>
      <c r="E1011" s="259"/>
      <c r="F1011" s="270"/>
      <c r="G1011" s="259"/>
      <c r="H1011" s="259"/>
      <c r="I1011" s="259"/>
      <c r="J1011" s="259"/>
    </row>
    <row r="1012" spans="1:10">
      <c r="A1012" s="259"/>
      <c r="B1012" s="259"/>
      <c r="C1012" s="259"/>
      <c r="D1012" s="259"/>
      <c r="E1012" s="259"/>
      <c r="F1012" s="270"/>
      <c r="G1012" s="259"/>
      <c r="H1012" s="259"/>
      <c r="I1012" s="259"/>
      <c r="J1012" s="259"/>
    </row>
    <row r="1013" spans="1:10">
      <c r="A1013" s="259"/>
      <c r="B1013" s="259"/>
      <c r="C1013" s="259"/>
      <c r="D1013" s="259"/>
      <c r="E1013" s="259"/>
      <c r="F1013" s="270"/>
      <c r="G1013" s="259"/>
      <c r="H1013" s="259"/>
      <c r="I1013" s="259"/>
      <c r="J1013" s="259"/>
    </row>
    <row r="1014" spans="1:10">
      <c r="A1014" s="259"/>
      <c r="B1014" s="259"/>
      <c r="C1014" s="259"/>
      <c r="D1014" s="259"/>
      <c r="E1014" s="259"/>
      <c r="F1014" s="270"/>
      <c r="G1014" s="259"/>
      <c r="H1014" s="259"/>
      <c r="I1014" s="259"/>
      <c r="J1014" s="259"/>
    </row>
    <row r="1015" spans="1:10">
      <c r="A1015" s="259"/>
      <c r="B1015" s="259"/>
      <c r="C1015" s="259"/>
      <c r="D1015" s="259"/>
      <c r="E1015" s="259"/>
      <c r="F1015" s="270"/>
      <c r="G1015" s="259"/>
      <c r="H1015" s="259"/>
      <c r="I1015" s="259"/>
      <c r="J1015" s="259"/>
    </row>
    <row r="1016" spans="1:10">
      <c r="A1016" s="259"/>
      <c r="B1016" s="259"/>
      <c r="C1016" s="259"/>
      <c r="D1016" s="259"/>
      <c r="E1016" s="259"/>
      <c r="F1016" s="270"/>
      <c r="G1016" s="259"/>
      <c r="H1016" s="259"/>
      <c r="I1016" s="259"/>
      <c r="J1016" s="259"/>
    </row>
    <row r="1017" spans="1:10">
      <c r="A1017" s="259"/>
      <c r="B1017" s="259"/>
      <c r="C1017" s="259"/>
      <c r="D1017" s="259"/>
      <c r="E1017" s="259"/>
      <c r="F1017" s="270"/>
      <c r="G1017" s="259"/>
      <c r="H1017" s="259"/>
      <c r="I1017" s="259"/>
      <c r="J1017" s="259"/>
    </row>
    <row r="1018" spans="1:10">
      <c r="A1018" s="259"/>
      <c r="B1018" s="259"/>
      <c r="C1018" s="259"/>
      <c r="D1018" s="259"/>
      <c r="E1018" s="259"/>
      <c r="F1018" s="270"/>
      <c r="G1018" s="259"/>
      <c r="H1018" s="259"/>
      <c r="I1018" s="259"/>
      <c r="J1018" s="259"/>
    </row>
    <row r="1019" spans="1:10">
      <c r="A1019" s="259"/>
      <c r="B1019" s="259"/>
      <c r="C1019" s="259"/>
      <c r="D1019" s="259"/>
      <c r="E1019" s="259"/>
      <c r="F1019" s="270"/>
      <c r="G1019" s="259"/>
      <c r="H1019" s="259"/>
      <c r="I1019" s="259"/>
      <c r="J1019" s="259"/>
    </row>
    <row r="1020" spans="1:10">
      <c r="A1020" s="259"/>
      <c r="B1020" s="259"/>
      <c r="C1020" s="259"/>
      <c r="D1020" s="259"/>
      <c r="E1020" s="259"/>
      <c r="F1020" s="270"/>
      <c r="G1020" s="259"/>
      <c r="H1020" s="259"/>
      <c r="I1020" s="259"/>
      <c r="J1020" s="259"/>
    </row>
    <row r="1021" spans="1:10">
      <c r="A1021" s="259"/>
      <c r="B1021" s="259"/>
      <c r="C1021" s="259"/>
      <c r="D1021" s="259"/>
      <c r="E1021" s="259"/>
      <c r="F1021" s="270"/>
      <c r="G1021" s="259"/>
      <c r="H1021" s="259"/>
      <c r="I1021" s="259"/>
      <c r="J1021" s="259"/>
    </row>
    <row r="1022" spans="1:10">
      <c r="A1022" s="259"/>
      <c r="B1022" s="259"/>
      <c r="C1022" s="259"/>
      <c r="D1022" s="259"/>
      <c r="E1022" s="259"/>
      <c r="F1022" s="270"/>
      <c r="G1022" s="259"/>
      <c r="H1022" s="259"/>
      <c r="I1022" s="259"/>
      <c r="J1022" s="259"/>
    </row>
    <row r="1023" spans="1:10">
      <c r="A1023" s="259"/>
      <c r="B1023" s="259"/>
      <c r="C1023" s="259"/>
      <c r="D1023" s="259"/>
      <c r="E1023" s="259"/>
      <c r="F1023" s="270"/>
      <c r="G1023" s="259"/>
      <c r="H1023" s="259"/>
      <c r="I1023" s="259"/>
      <c r="J1023" s="259"/>
    </row>
    <row r="1024" spans="1:10">
      <c r="A1024" s="259"/>
      <c r="B1024" s="259"/>
      <c r="C1024" s="259"/>
      <c r="D1024" s="259"/>
      <c r="E1024" s="259"/>
      <c r="F1024" s="270"/>
      <c r="G1024" s="259"/>
      <c r="H1024" s="259"/>
      <c r="I1024" s="259"/>
      <c r="J1024" s="259"/>
    </row>
    <row r="1025" spans="1:10">
      <c r="A1025" s="259"/>
      <c r="B1025" s="259"/>
      <c r="C1025" s="259"/>
      <c r="D1025" s="259"/>
      <c r="E1025" s="259"/>
      <c r="F1025" s="270"/>
      <c r="G1025" s="259"/>
      <c r="H1025" s="259"/>
      <c r="I1025" s="259"/>
      <c r="J1025" s="259"/>
    </row>
    <row r="1026" spans="1:10">
      <c r="A1026" s="259"/>
      <c r="B1026" s="259"/>
      <c r="C1026" s="259"/>
      <c r="D1026" s="259"/>
      <c r="E1026" s="259"/>
      <c r="F1026" s="270"/>
      <c r="G1026" s="259"/>
      <c r="H1026" s="259"/>
      <c r="I1026" s="259"/>
      <c r="J1026" s="259"/>
    </row>
    <row r="1027" spans="1:10">
      <c r="A1027" s="259"/>
      <c r="B1027" s="259"/>
      <c r="C1027" s="259"/>
      <c r="D1027" s="259"/>
      <c r="E1027" s="259"/>
      <c r="F1027" s="270"/>
      <c r="G1027" s="259"/>
      <c r="H1027" s="259"/>
      <c r="I1027" s="259"/>
      <c r="J1027" s="259"/>
    </row>
    <row r="1028" spans="1:10">
      <c r="A1028" s="259"/>
      <c r="B1028" s="259"/>
      <c r="C1028" s="259"/>
      <c r="D1028" s="259"/>
      <c r="E1028" s="259"/>
      <c r="F1028" s="270"/>
      <c r="G1028" s="259"/>
      <c r="H1028" s="259"/>
      <c r="I1028" s="259"/>
      <c r="J1028" s="259"/>
    </row>
    <row r="1029" spans="1:10">
      <c r="A1029" s="259"/>
      <c r="B1029" s="259"/>
      <c r="C1029" s="259"/>
      <c r="D1029" s="259"/>
      <c r="E1029" s="259"/>
      <c r="F1029" s="270"/>
      <c r="G1029" s="259"/>
      <c r="H1029" s="259"/>
      <c r="I1029" s="259"/>
      <c r="J1029" s="259"/>
    </row>
    <row r="1030" spans="1:10">
      <c r="A1030" s="259"/>
      <c r="B1030" s="259"/>
      <c r="C1030" s="259"/>
      <c r="D1030" s="259"/>
      <c r="E1030" s="259"/>
      <c r="F1030" s="270"/>
      <c r="G1030" s="259"/>
      <c r="H1030" s="259"/>
      <c r="I1030" s="259"/>
      <c r="J1030" s="259"/>
    </row>
    <row r="1031" spans="1:10">
      <c r="A1031" s="259"/>
      <c r="B1031" s="259"/>
      <c r="C1031" s="259"/>
      <c r="D1031" s="259"/>
      <c r="E1031" s="259"/>
      <c r="F1031" s="270"/>
      <c r="G1031" s="259"/>
      <c r="H1031" s="259"/>
      <c r="I1031" s="259"/>
      <c r="J1031" s="259"/>
    </row>
    <row r="1032" spans="1:10">
      <c r="A1032" s="259"/>
      <c r="B1032" s="259"/>
      <c r="C1032" s="259"/>
      <c r="D1032" s="259"/>
      <c r="E1032" s="259"/>
      <c r="F1032" s="270"/>
      <c r="G1032" s="259"/>
      <c r="H1032" s="259"/>
      <c r="I1032" s="259"/>
      <c r="J1032" s="259"/>
    </row>
    <row r="1033" spans="1:10">
      <c r="A1033" s="259"/>
      <c r="B1033" s="259"/>
      <c r="C1033" s="259"/>
      <c r="D1033" s="259"/>
      <c r="E1033" s="259"/>
      <c r="F1033" s="270"/>
      <c r="G1033" s="259"/>
      <c r="H1033" s="259"/>
      <c r="I1033" s="259"/>
      <c r="J1033" s="259"/>
    </row>
    <row r="1034" spans="1:10">
      <c r="A1034" s="259"/>
      <c r="B1034" s="259"/>
      <c r="C1034" s="259"/>
      <c r="D1034" s="259"/>
      <c r="E1034" s="259"/>
      <c r="F1034" s="270"/>
      <c r="G1034" s="259"/>
      <c r="H1034" s="259"/>
      <c r="I1034" s="259"/>
      <c r="J1034" s="259"/>
    </row>
    <row r="1035" spans="1:10">
      <c r="A1035" s="259"/>
      <c r="B1035" s="259"/>
      <c r="C1035" s="259"/>
      <c r="D1035" s="259"/>
      <c r="E1035" s="259"/>
      <c r="F1035" s="270"/>
      <c r="G1035" s="259"/>
      <c r="H1035" s="259"/>
      <c r="I1035" s="259"/>
      <c r="J1035" s="259"/>
    </row>
    <row r="1036" spans="1:10">
      <c r="A1036" s="259"/>
      <c r="B1036" s="259"/>
      <c r="C1036" s="259"/>
      <c r="D1036" s="259"/>
      <c r="E1036" s="259"/>
      <c r="F1036" s="270"/>
      <c r="G1036" s="259"/>
      <c r="H1036" s="259"/>
      <c r="I1036" s="259"/>
      <c r="J1036" s="259"/>
    </row>
    <row r="1037" spans="1:10">
      <c r="A1037" s="259"/>
      <c r="B1037" s="259"/>
      <c r="C1037" s="259"/>
      <c r="D1037" s="259"/>
      <c r="E1037" s="259"/>
      <c r="F1037" s="270"/>
      <c r="G1037" s="259"/>
      <c r="H1037" s="259"/>
      <c r="I1037" s="259"/>
      <c r="J1037" s="259"/>
    </row>
    <row r="1038" spans="1:10">
      <c r="A1038" s="259"/>
      <c r="B1038" s="259"/>
      <c r="C1038" s="259"/>
      <c r="D1038" s="259"/>
      <c r="E1038" s="259"/>
      <c r="F1038" s="270"/>
      <c r="G1038" s="259"/>
      <c r="H1038" s="259"/>
      <c r="I1038" s="259"/>
      <c r="J1038" s="259"/>
    </row>
    <row r="1039" spans="1:10">
      <c r="A1039" s="259"/>
      <c r="B1039" s="259"/>
      <c r="C1039" s="259"/>
      <c r="D1039" s="259"/>
      <c r="E1039" s="259"/>
      <c r="F1039" s="270"/>
      <c r="G1039" s="259"/>
      <c r="H1039" s="259"/>
      <c r="I1039" s="259"/>
      <c r="J1039" s="259"/>
    </row>
    <row r="1040" spans="1:10">
      <c r="A1040" s="259"/>
      <c r="B1040" s="259"/>
      <c r="C1040" s="259"/>
      <c r="D1040" s="259"/>
      <c r="E1040" s="259"/>
      <c r="F1040" s="270"/>
      <c r="G1040" s="259"/>
      <c r="H1040" s="259"/>
      <c r="I1040" s="259"/>
      <c r="J1040" s="259"/>
    </row>
    <row r="1041" spans="1:10">
      <c r="A1041" s="259"/>
      <c r="B1041" s="259"/>
      <c r="C1041" s="259"/>
      <c r="D1041" s="259"/>
      <c r="E1041" s="259"/>
      <c r="F1041" s="270"/>
      <c r="G1041" s="259"/>
      <c r="H1041" s="259"/>
      <c r="I1041" s="259"/>
      <c r="J1041" s="259"/>
    </row>
    <row r="1042" spans="1:10">
      <c r="A1042" s="259"/>
      <c r="B1042" s="259"/>
      <c r="C1042" s="259"/>
      <c r="D1042" s="259"/>
      <c r="E1042" s="259"/>
      <c r="F1042" s="270"/>
      <c r="G1042" s="259"/>
      <c r="H1042" s="259"/>
      <c r="I1042" s="259"/>
      <c r="J1042" s="259"/>
    </row>
    <row r="1043" spans="1:10">
      <c r="A1043" s="259"/>
      <c r="B1043" s="259"/>
      <c r="C1043" s="259"/>
      <c r="D1043" s="259"/>
      <c r="E1043" s="259"/>
      <c r="F1043" s="270"/>
      <c r="G1043" s="259"/>
      <c r="H1043" s="259"/>
      <c r="I1043" s="259"/>
      <c r="J1043" s="259"/>
    </row>
    <row r="1044" spans="1:10">
      <c r="A1044" s="259"/>
      <c r="B1044" s="259"/>
      <c r="C1044" s="259"/>
      <c r="D1044" s="259"/>
      <c r="E1044" s="259"/>
      <c r="F1044" s="270"/>
      <c r="G1044" s="259"/>
      <c r="H1044" s="259"/>
      <c r="I1044" s="259"/>
      <c r="J1044" s="259"/>
    </row>
    <row r="1045" spans="1:10">
      <c r="A1045" s="259"/>
      <c r="B1045" s="259"/>
      <c r="C1045" s="259"/>
      <c r="D1045" s="259"/>
      <c r="E1045" s="259"/>
      <c r="F1045" s="270"/>
      <c r="G1045" s="259"/>
      <c r="H1045" s="259"/>
      <c r="I1045" s="259"/>
      <c r="J1045" s="259"/>
    </row>
    <row r="1046" spans="1:10">
      <c r="A1046" s="259"/>
      <c r="B1046" s="259"/>
      <c r="C1046" s="259"/>
      <c r="D1046" s="259"/>
      <c r="E1046" s="259"/>
      <c r="F1046" s="270"/>
      <c r="G1046" s="259"/>
      <c r="H1046" s="259"/>
      <c r="I1046" s="259"/>
      <c r="J1046" s="259"/>
    </row>
    <row r="1047" spans="1:10">
      <c r="A1047" s="259"/>
      <c r="B1047" s="259"/>
      <c r="C1047" s="259"/>
      <c r="D1047" s="259"/>
      <c r="E1047" s="259"/>
      <c r="F1047" s="270"/>
      <c r="G1047" s="259"/>
      <c r="H1047" s="259"/>
      <c r="I1047" s="259"/>
      <c r="J1047" s="259"/>
    </row>
    <row r="1048" spans="1:10">
      <c r="A1048" s="259"/>
      <c r="B1048" s="259"/>
      <c r="C1048" s="259"/>
      <c r="D1048" s="259"/>
      <c r="E1048" s="259"/>
      <c r="F1048" s="270"/>
      <c r="G1048" s="259"/>
      <c r="H1048" s="259"/>
      <c r="I1048" s="259"/>
      <c r="J1048" s="259"/>
    </row>
    <row r="1049" spans="1:10">
      <c r="A1049" s="259"/>
      <c r="B1049" s="259"/>
      <c r="C1049" s="259"/>
      <c r="D1049" s="259"/>
      <c r="E1049" s="259"/>
      <c r="F1049" s="270"/>
      <c r="G1049" s="259"/>
      <c r="H1049" s="259"/>
      <c r="I1049" s="259"/>
      <c r="J1049" s="259"/>
    </row>
    <row r="1050" spans="1:10">
      <c r="A1050" s="259"/>
      <c r="B1050" s="259"/>
      <c r="C1050" s="259"/>
      <c r="D1050" s="259"/>
      <c r="E1050" s="259"/>
      <c r="F1050" s="270"/>
      <c r="G1050" s="259"/>
      <c r="H1050" s="259"/>
      <c r="I1050" s="259"/>
      <c r="J1050" s="259"/>
    </row>
    <row r="1051" spans="1:10">
      <c r="A1051" s="259"/>
      <c r="B1051" s="259"/>
      <c r="C1051" s="259"/>
      <c r="D1051" s="259"/>
      <c r="E1051" s="259"/>
      <c r="F1051" s="270"/>
      <c r="G1051" s="259"/>
      <c r="H1051" s="259"/>
      <c r="I1051" s="259"/>
      <c r="J1051" s="259"/>
    </row>
    <row r="1052" spans="1:10">
      <c r="A1052" s="259"/>
      <c r="B1052" s="259"/>
      <c r="C1052" s="259"/>
      <c r="D1052" s="259"/>
      <c r="E1052" s="259"/>
      <c r="F1052" s="270"/>
      <c r="G1052" s="259"/>
      <c r="H1052" s="259"/>
      <c r="I1052" s="259"/>
      <c r="J1052" s="259"/>
    </row>
    <row r="1053" spans="1:10">
      <c r="A1053" s="259"/>
      <c r="B1053" s="259"/>
      <c r="C1053" s="259"/>
      <c r="D1053" s="259"/>
      <c r="E1053" s="259"/>
      <c r="F1053" s="270"/>
      <c r="G1053" s="259"/>
      <c r="H1053" s="259"/>
      <c r="I1053" s="259"/>
      <c r="J1053" s="259"/>
    </row>
    <row r="1054" spans="1:10">
      <c r="A1054" s="259"/>
      <c r="B1054" s="259"/>
      <c r="C1054" s="259"/>
      <c r="D1054" s="259"/>
      <c r="E1054" s="259"/>
      <c r="F1054" s="270"/>
      <c r="G1054" s="259"/>
      <c r="H1054" s="259"/>
      <c r="I1054" s="259"/>
      <c r="J1054" s="259"/>
    </row>
    <row r="1055" spans="1:10">
      <c r="A1055" s="259"/>
      <c r="B1055" s="259"/>
      <c r="C1055" s="259"/>
      <c r="D1055" s="259"/>
      <c r="E1055" s="259"/>
      <c r="F1055" s="270"/>
      <c r="G1055" s="259"/>
      <c r="H1055" s="259"/>
      <c r="I1055" s="259"/>
      <c r="J1055" s="259"/>
    </row>
    <row r="1056" spans="1:10">
      <c r="A1056" s="259"/>
      <c r="B1056" s="259"/>
      <c r="C1056" s="259"/>
      <c r="D1056" s="259"/>
      <c r="E1056" s="259"/>
      <c r="F1056" s="270"/>
      <c r="G1056" s="259"/>
      <c r="H1056" s="259"/>
      <c r="I1056" s="259"/>
      <c r="J1056" s="259"/>
    </row>
    <row r="1057" spans="1:10">
      <c r="A1057" s="259"/>
      <c r="B1057" s="259"/>
      <c r="C1057" s="259"/>
      <c r="D1057" s="259"/>
      <c r="E1057" s="259"/>
      <c r="F1057" s="270"/>
      <c r="G1057" s="259"/>
      <c r="H1057" s="259"/>
      <c r="I1057" s="259"/>
      <c r="J1057" s="259"/>
    </row>
    <row r="1058" spans="1:10">
      <c r="A1058" s="259"/>
      <c r="B1058" s="259"/>
      <c r="C1058" s="259"/>
      <c r="D1058" s="259"/>
      <c r="E1058" s="259"/>
      <c r="F1058" s="270"/>
      <c r="G1058" s="259"/>
      <c r="H1058" s="259"/>
      <c r="I1058" s="259"/>
      <c r="J1058" s="259"/>
    </row>
    <row r="1059" spans="1:10">
      <c r="A1059" s="259"/>
      <c r="B1059" s="259"/>
      <c r="C1059" s="259"/>
      <c r="D1059" s="259"/>
      <c r="E1059" s="259"/>
      <c r="F1059" s="270"/>
      <c r="G1059" s="259"/>
      <c r="H1059" s="259"/>
      <c r="I1059" s="259"/>
      <c r="J1059" s="259"/>
    </row>
    <row r="1060" spans="1:10">
      <c r="A1060" s="259"/>
      <c r="B1060" s="259"/>
      <c r="C1060" s="259"/>
      <c r="D1060" s="259"/>
      <c r="E1060" s="259"/>
      <c r="F1060" s="270"/>
      <c r="G1060" s="259"/>
      <c r="H1060" s="259"/>
      <c r="I1060" s="259"/>
      <c r="J1060" s="259"/>
    </row>
    <row r="1061" spans="1:10">
      <c r="A1061" s="259"/>
      <c r="B1061" s="259"/>
      <c r="C1061" s="259"/>
      <c r="D1061" s="259"/>
      <c r="E1061" s="259"/>
      <c r="F1061" s="270"/>
      <c r="G1061" s="259"/>
      <c r="H1061" s="259"/>
      <c r="I1061" s="259"/>
      <c r="J1061" s="259"/>
    </row>
    <row r="1062" spans="1:10">
      <c r="A1062" s="259"/>
      <c r="B1062" s="259"/>
      <c r="C1062" s="259"/>
      <c r="D1062" s="259"/>
      <c r="E1062" s="259"/>
      <c r="F1062" s="270"/>
      <c r="G1062" s="259"/>
      <c r="H1062" s="259"/>
      <c r="I1062" s="259"/>
      <c r="J1062" s="259"/>
    </row>
    <row r="1063" spans="1:10">
      <c r="A1063" s="259"/>
      <c r="B1063" s="259"/>
      <c r="C1063" s="259"/>
      <c r="D1063" s="259"/>
      <c r="E1063" s="259"/>
      <c r="F1063" s="270"/>
      <c r="G1063" s="259"/>
      <c r="H1063" s="259"/>
      <c r="I1063" s="259"/>
      <c r="J1063" s="259"/>
    </row>
    <row r="1064" spans="1:10">
      <c r="A1064" s="259"/>
      <c r="B1064" s="259"/>
      <c r="C1064" s="259"/>
      <c r="D1064" s="259"/>
      <c r="E1064" s="259"/>
      <c r="F1064" s="270"/>
      <c r="G1064" s="259"/>
      <c r="H1064" s="259"/>
      <c r="I1064" s="259"/>
      <c r="J1064" s="259"/>
    </row>
    <row r="1065" spans="1:10">
      <c r="A1065" s="259"/>
      <c r="B1065" s="259"/>
      <c r="C1065" s="259"/>
      <c r="D1065" s="259"/>
      <c r="E1065" s="259"/>
      <c r="F1065" s="270"/>
      <c r="G1065" s="259"/>
      <c r="H1065" s="259"/>
      <c r="I1065" s="259"/>
      <c r="J1065" s="259"/>
    </row>
    <row r="1066" spans="1:10">
      <c r="A1066" s="259"/>
      <c r="B1066" s="259"/>
      <c r="C1066" s="259"/>
      <c r="D1066" s="259"/>
      <c r="E1066" s="259"/>
      <c r="F1066" s="270"/>
      <c r="G1066" s="259"/>
      <c r="H1066" s="259"/>
      <c r="I1066" s="259"/>
      <c r="J1066" s="259"/>
    </row>
    <row r="1067" spans="1:10">
      <c r="A1067" s="259"/>
      <c r="B1067" s="259"/>
      <c r="C1067" s="259"/>
      <c r="D1067" s="259"/>
      <c r="E1067" s="259"/>
      <c r="F1067" s="270"/>
      <c r="G1067" s="259"/>
      <c r="H1067" s="259"/>
      <c r="I1067" s="259"/>
      <c r="J1067" s="259"/>
    </row>
    <row r="1068" spans="1:10">
      <c r="A1068" s="259"/>
      <c r="B1068" s="259"/>
      <c r="C1068" s="259"/>
      <c r="D1068" s="259"/>
      <c r="E1068" s="259"/>
      <c r="F1068" s="270"/>
      <c r="G1068" s="259"/>
      <c r="H1068" s="259"/>
      <c r="I1068" s="259"/>
      <c r="J1068" s="259"/>
    </row>
    <row r="1069" spans="1:10">
      <c r="A1069" s="259"/>
      <c r="B1069" s="259"/>
      <c r="C1069" s="259"/>
      <c r="D1069" s="259"/>
      <c r="E1069" s="259"/>
      <c r="F1069" s="270"/>
      <c r="G1069" s="259"/>
      <c r="H1069" s="259"/>
      <c r="I1069" s="259"/>
      <c r="J1069" s="259"/>
    </row>
    <row r="1070" spans="1:10">
      <c r="A1070" s="259"/>
      <c r="B1070" s="259"/>
      <c r="C1070" s="259"/>
      <c r="D1070" s="259"/>
      <c r="E1070" s="259"/>
      <c r="F1070" s="270"/>
      <c r="G1070" s="259"/>
      <c r="H1070" s="259"/>
      <c r="I1070" s="259"/>
      <c r="J1070" s="259"/>
    </row>
    <row r="1071" spans="1:10">
      <c r="A1071" s="259"/>
      <c r="B1071" s="259"/>
      <c r="C1071" s="259"/>
      <c r="D1071" s="259"/>
      <c r="E1071" s="259"/>
      <c r="F1071" s="270"/>
      <c r="G1071" s="259"/>
      <c r="H1071" s="259"/>
      <c r="I1071" s="259"/>
      <c r="J1071" s="259"/>
    </row>
    <row r="1072" spans="1:10">
      <c r="A1072" s="259"/>
      <c r="B1072" s="259"/>
      <c r="C1072" s="259"/>
      <c r="D1072" s="259"/>
      <c r="E1072" s="259"/>
      <c r="F1072" s="270"/>
      <c r="G1072" s="259"/>
      <c r="H1072" s="259"/>
      <c r="I1072" s="259"/>
      <c r="J1072" s="259"/>
    </row>
    <row r="1073" spans="1:10">
      <c r="A1073" s="259"/>
      <c r="B1073" s="259"/>
      <c r="C1073" s="259"/>
      <c r="D1073" s="259"/>
      <c r="E1073" s="259"/>
      <c r="F1073" s="270"/>
      <c r="G1073" s="259"/>
      <c r="H1073" s="259"/>
      <c r="I1073" s="259"/>
      <c r="J1073" s="259"/>
    </row>
    <row r="1074" spans="1:10">
      <c r="A1074" s="259"/>
      <c r="B1074" s="259"/>
      <c r="C1074" s="259"/>
      <c r="D1074" s="259"/>
      <c r="E1074" s="259"/>
      <c r="F1074" s="270"/>
      <c r="G1074" s="259"/>
      <c r="H1074" s="259"/>
      <c r="I1074" s="259"/>
      <c r="J1074" s="259"/>
    </row>
    <row r="1075" spans="1:10">
      <c r="A1075" s="259"/>
      <c r="B1075" s="259"/>
      <c r="C1075" s="259"/>
      <c r="D1075" s="259"/>
      <c r="E1075" s="259"/>
      <c r="F1075" s="270"/>
      <c r="G1075" s="259"/>
      <c r="H1075" s="259"/>
      <c r="I1075" s="259"/>
      <c r="J1075" s="259"/>
    </row>
    <row r="1076" spans="1:10">
      <c r="A1076" s="259"/>
      <c r="B1076" s="259"/>
      <c r="C1076" s="259"/>
      <c r="D1076" s="259"/>
      <c r="E1076" s="259"/>
      <c r="F1076" s="270"/>
      <c r="G1076" s="259"/>
      <c r="H1076" s="259"/>
      <c r="I1076" s="259"/>
      <c r="J1076" s="259"/>
    </row>
    <row r="1077" spans="1:10">
      <c r="A1077" s="259"/>
      <c r="B1077" s="259"/>
      <c r="C1077" s="259"/>
      <c r="D1077" s="259"/>
      <c r="E1077" s="259"/>
      <c r="F1077" s="270"/>
      <c r="G1077" s="259"/>
      <c r="H1077" s="259"/>
      <c r="I1077" s="259"/>
      <c r="J1077" s="259"/>
    </row>
    <row r="1078" spans="1:10">
      <c r="A1078" s="259"/>
      <c r="B1078" s="259"/>
      <c r="C1078" s="259"/>
      <c r="D1078" s="259"/>
      <c r="E1078" s="259"/>
      <c r="F1078" s="270"/>
      <c r="G1078" s="259"/>
      <c r="H1078" s="259"/>
      <c r="I1078" s="259"/>
      <c r="J1078" s="259"/>
    </row>
    <row r="1079" spans="1:10">
      <c r="A1079" s="259"/>
      <c r="B1079" s="259"/>
      <c r="C1079" s="259"/>
      <c r="D1079" s="259"/>
      <c r="E1079" s="259"/>
      <c r="F1079" s="270"/>
      <c r="G1079" s="259"/>
      <c r="H1079" s="259"/>
      <c r="I1079" s="259"/>
      <c r="J1079" s="259"/>
    </row>
    <row r="1080" spans="1:10">
      <c r="A1080" s="259"/>
      <c r="B1080" s="259"/>
      <c r="C1080" s="259"/>
      <c r="D1080" s="259"/>
      <c r="E1080" s="259"/>
      <c r="F1080" s="270"/>
      <c r="G1080" s="259"/>
      <c r="H1080" s="259"/>
      <c r="I1080" s="259"/>
      <c r="J1080" s="259"/>
    </row>
    <row r="1081" spans="1:10">
      <c r="A1081" s="259"/>
      <c r="B1081" s="259"/>
      <c r="C1081" s="259"/>
      <c r="D1081" s="259"/>
      <c r="E1081" s="259"/>
      <c r="F1081" s="270"/>
      <c r="G1081" s="259"/>
      <c r="H1081" s="259"/>
      <c r="I1081" s="259"/>
      <c r="J1081" s="259"/>
    </row>
    <row r="1082" spans="1:10">
      <c r="A1082" s="259"/>
      <c r="B1082" s="259"/>
      <c r="C1082" s="259"/>
      <c r="D1082" s="259"/>
      <c r="E1082" s="259"/>
      <c r="F1082" s="270"/>
      <c r="G1082" s="259"/>
      <c r="H1082" s="259"/>
      <c r="I1082" s="259"/>
      <c r="J1082" s="259"/>
    </row>
    <row r="1083" spans="1:10">
      <c r="A1083" s="259"/>
      <c r="B1083" s="259"/>
      <c r="C1083" s="259"/>
      <c r="D1083" s="259"/>
      <c r="E1083" s="259"/>
      <c r="F1083" s="270"/>
      <c r="G1083" s="259"/>
      <c r="H1083" s="259"/>
      <c r="I1083" s="259"/>
      <c r="J1083" s="259"/>
    </row>
    <row r="1084" spans="1:10">
      <c r="A1084" s="259"/>
      <c r="B1084" s="259"/>
      <c r="C1084" s="259"/>
      <c r="D1084" s="259"/>
      <c r="E1084" s="259"/>
      <c r="F1084" s="270"/>
      <c r="G1084" s="259"/>
      <c r="H1084" s="259"/>
      <c r="I1084" s="259"/>
      <c r="J1084" s="259"/>
    </row>
    <row r="1085" spans="1:10">
      <c r="A1085" s="259"/>
      <c r="B1085" s="259"/>
      <c r="C1085" s="259"/>
      <c r="D1085" s="259"/>
      <c r="E1085" s="259"/>
      <c r="F1085" s="270"/>
      <c r="G1085" s="259"/>
      <c r="H1085" s="259"/>
      <c r="I1085" s="259"/>
      <c r="J1085" s="259"/>
    </row>
    <row r="1086" spans="1:10">
      <c r="A1086" s="259"/>
      <c r="B1086" s="259"/>
      <c r="C1086" s="259"/>
      <c r="D1086" s="259"/>
      <c r="E1086" s="259"/>
      <c r="F1086" s="270"/>
      <c r="G1086" s="259"/>
      <c r="H1086" s="259"/>
      <c r="I1086" s="259"/>
      <c r="J1086" s="259"/>
    </row>
    <row r="1087" spans="1:10">
      <c r="A1087" s="259"/>
      <c r="B1087" s="259"/>
      <c r="C1087" s="259"/>
      <c r="D1087" s="259"/>
      <c r="E1087" s="259"/>
      <c r="F1087" s="270"/>
      <c r="G1087" s="259"/>
      <c r="H1087" s="259"/>
      <c r="I1087" s="259"/>
      <c r="J1087" s="259"/>
    </row>
    <row r="1088" spans="1:10">
      <c r="A1088" s="259"/>
      <c r="B1088" s="259"/>
      <c r="C1088" s="259"/>
      <c r="D1088" s="259"/>
      <c r="E1088" s="259"/>
      <c r="F1088" s="270"/>
      <c r="G1088" s="259"/>
      <c r="H1088" s="259"/>
      <c r="I1088" s="259"/>
      <c r="J1088" s="259"/>
    </row>
    <row r="1089" spans="1:10">
      <c r="A1089" s="259"/>
      <c r="B1089" s="259"/>
      <c r="C1089" s="259"/>
      <c r="D1089" s="259"/>
      <c r="E1089" s="259"/>
      <c r="F1089" s="270"/>
      <c r="G1089" s="259"/>
      <c r="H1089" s="259"/>
      <c r="I1089" s="259"/>
      <c r="J1089" s="259"/>
    </row>
    <row r="1090" spans="1:10">
      <c r="A1090" s="259"/>
      <c r="B1090" s="259"/>
      <c r="C1090" s="259"/>
      <c r="D1090" s="259"/>
      <c r="E1090" s="259"/>
      <c r="F1090" s="270"/>
      <c r="G1090" s="259"/>
      <c r="H1090" s="259"/>
      <c r="I1090" s="259"/>
      <c r="J1090" s="259"/>
    </row>
    <row r="1091" spans="1:10">
      <c r="A1091" s="259"/>
      <c r="B1091" s="259"/>
      <c r="C1091" s="259"/>
      <c r="D1091" s="259"/>
      <c r="E1091" s="259"/>
      <c r="F1091" s="270"/>
      <c r="G1091" s="259"/>
      <c r="H1091" s="259"/>
      <c r="I1091" s="259"/>
      <c r="J1091" s="259"/>
    </row>
    <row r="1092" spans="1:10">
      <c r="A1092" s="259"/>
      <c r="B1092" s="259"/>
      <c r="C1092" s="259"/>
      <c r="D1092" s="259"/>
      <c r="E1092" s="259"/>
      <c r="F1092" s="270"/>
      <c r="G1092" s="259"/>
      <c r="H1092" s="259"/>
      <c r="I1092" s="259"/>
      <c r="J1092" s="259"/>
    </row>
    <row r="1093" spans="1:10">
      <c r="A1093" s="259"/>
      <c r="B1093" s="259"/>
      <c r="C1093" s="259"/>
      <c r="D1093" s="259"/>
      <c r="E1093" s="259"/>
      <c r="F1093" s="270"/>
      <c r="G1093" s="259"/>
      <c r="H1093" s="259"/>
      <c r="I1093" s="259"/>
      <c r="J1093" s="259"/>
    </row>
    <row r="1094" spans="1:10">
      <c r="A1094" s="259"/>
      <c r="B1094" s="259"/>
      <c r="C1094" s="259"/>
      <c r="D1094" s="259"/>
      <c r="E1094" s="259"/>
      <c r="F1094" s="270"/>
      <c r="G1094" s="259"/>
      <c r="H1094" s="259"/>
      <c r="I1094" s="259"/>
      <c r="J1094" s="259"/>
    </row>
    <row r="1095" spans="1:10">
      <c r="A1095" s="259"/>
      <c r="B1095" s="259"/>
      <c r="C1095" s="259"/>
      <c r="D1095" s="259"/>
      <c r="E1095" s="259"/>
      <c r="F1095" s="270"/>
      <c r="G1095" s="259"/>
      <c r="H1095" s="259"/>
      <c r="I1095" s="259"/>
      <c r="J1095" s="259"/>
    </row>
    <row r="1096" spans="1:10">
      <c r="A1096" s="259"/>
      <c r="B1096" s="259"/>
      <c r="C1096" s="259"/>
      <c r="D1096" s="259"/>
      <c r="E1096" s="259"/>
      <c r="F1096" s="270"/>
      <c r="G1096" s="259"/>
      <c r="H1096" s="259"/>
      <c r="I1096" s="259"/>
      <c r="J1096" s="259"/>
    </row>
    <row r="1097" spans="1:10">
      <c r="A1097" s="259"/>
      <c r="B1097" s="259"/>
      <c r="C1097" s="259"/>
      <c r="D1097" s="259"/>
      <c r="E1097" s="259"/>
      <c r="F1097" s="270"/>
      <c r="G1097" s="259"/>
      <c r="H1097" s="259"/>
      <c r="I1097" s="259"/>
      <c r="J1097" s="259"/>
    </row>
    <row r="1098" spans="1:10">
      <c r="A1098" s="259"/>
      <c r="B1098" s="259"/>
      <c r="C1098" s="259"/>
      <c r="D1098" s="259"/>
      <c r="E1098" s="259"/>
      <c r="F1098" s="270"/>
      <c r="G1098" s="259"/>
      <c r="H1098" s="259"/>
      <c r="I1098" s="259"/>
      <c r="J1098" s="259"/>
    </row>
    <row r="1099" spans="1:10">
      <c r="A1099" s="259"/>
      <c r="B1099" s="259"/>
      <c r="C1099" s="259"/>
      <c r="D1099" s="259"/>
      <c r="E1099" s="259"/>
      <c r="F1099" s="270"/>
      <c r="G1099" s="259"/>
      <c r="H1099" s="259"/>
      <c r="I1099" s="259"/>
      <c r="J1099" s="259"/>
    </row>
    <row r="1100" spans="1:10">
      <c r="A1100" s="259"/>
      <c r="B1100" s="259"/>
      <c r="C1100" s="259"/>
      <c r="D1100" s="259"/>
      <c r="E1100" s="259"/>
      <c r="F1100" s="270"/>
      <c r="G1100" s="259"/>
      <c r="H1100" s="259"/>
      <c r="I1100" s="259"/>
      <c r="J1100" s="259"/>
    </row>
    <row r="1101" spans="1:10">
      <c r="A1101" s="259"/>
      <c r="B1101" s="259"/>
      <c r="C1101" s="259"/>
      <c r="D1101" s="259"/>
      <c r="E1101" s="259"/>
      <c r="F1101" s="270"/>
      <c r="G1101" s="259"/>
      <c r="H1101" s="259"/>
      <c r="I1101" s="259"/>
      <c r="J1101" s="259"/>
    </row>
    <row r="1102" spans="1:10">
      <c r="A1102" s="259"/>
      <c r="B1102" s="259"/>
      <c r="C1102" s="259"/>
      <c r="D1102" s="259"/>
      <c r="E1102" s="259"/>
      <c r="F1102" s="270"/>
      <c r="G1102" s="259"/>
      <c r="H1102" s="259"/>
      <c r="I1102" s="259"/>
      <c r="J1102" s="259"/>
    </row>
    <row r="1103" spans="1:10">
      <c r="A1103" s="259"/>
      <c r="B1103" s="259"/>
      <c r="C1103" s="259"/>
      <c r="D1103" s="259"/>
      <c r="E1103" s="259"/>
      <c r="F1103" s="270"/>
      <c r="G1103" s="259"/>
      <c r="H1103" s="259"/>
      <c r="I1103" s="259"/>
      <c r="J1103" s="259"/>
    </row>
    <row r="1104" spans="1:10">
      <c r="A1104" s="259"/>
      <c r="B1104" s="259"/>
      <c r="C1104" s="259"/>
      <c r="D1104" s="259"/>
      <c r="E1104" s="259"/>
      <c r="F1104" s="270"/>
      <c r="G1104" s="259"/>
      <c r="H1104" s="259"/>
      <c r="I1104" s="259"/>
      <c r="J1104" s="259"/>
    </row>
    <row r="1105" spans="1:10">
      <c r="A1105" s="259"/>
      <c r="B1105" s="259"/>
      <c r="C1105" s="259"/>
      <c r="D1105" s="259"/>
      <c r="E1105" s="259"/>
      <c r="F1105" s="270"/>
      <c r="G1105" s="259"/>
      <c r="H1105" s="259"/>
      <c r="I1105" s="259"/>
      <c r="J1105" s="259"/>
    </row>
    <row r="1106" spans="1:10">
      <c r="A1106" s="259"/>
      <c r="B1106" s="259"/>
      <c r="C1106" s="259"/>
      <c r="D1106" s="259"/>
      <c r="E1106" s="259"/>
      <c r="F1106" s="270"/>
      <c r="G1106" s="259"/>
      <c r="H1106" s="259"/>
      <c r="I1106" s="259"/>
      <c r="J1106" s="259"/>
    </row>
    <row r="1107" spans="1:10">
      <c r="A1107" s="259"/>
      <c r="B1107" s="259"/>
      <c r="C1107" s="259"/>
      <c r="D1107" s="259"/>
      <c r="E1107" s="259"/>
      <c r="F1107" s="270"/>
      <c r="G1107" s="259"/>
      <c r="H1107" s="259"/>
      <c r="I1107" s="259"/>
      <c r="J1107" s="259"/>
    </row>
    <row r="1108" spans="1:10">
      <c r="A1108" s="259"/>
      <c r="B1108" s="259"/>
      <c r="C1108" s="259"/>
      <c r="D1108" s="259"/>
      <c r="E1108" s="259"/>
      <c r="F1108" s="270"/>
      <c r="G1108" s="259"/>
      <c r="H1108" s="259"/>
      <c r="I1108" s="259"/>
      <c r="J1108" s="259"/>
    </row>
    <row r="1109" spans="1:10">
      <c r="A1109" s="259"/>
      <c r="B1109" s="259"/>
      <c r="C1109" s="259"/>
      <c r="D1109" s="259"/>
      <c r="E1109" s="259"/>
      <c r="F1109" s="270"/>
      <c r="G1109" s="259"/>
      <c r="H1109" s="259"/>
      <c r="I1109" s="259"/>
      <c r="J1109" s="259"/>
    </row>
    <row r="1110" spans="1:10">
      <c r="A1110" s="259"/>
      <c r="B1110" s="259"/>
      <c r="C1110" s="259"/>
      <c r="D1110" s="259"/>
      <c r="E1110" s="259"/>
      <c r="F1110" s="270"/>
      <c r="G1110" s="259"/>
      <c r="H1110" s="259"/>
      <c r="I1110" s="259"/>
      <c r="J1110" s="259"/>
    </row>
    <row r="1111" spans="1:10">
      <c r="A1111" s="259"/>
      <c r="B1111" s="259"/>
      <c r="C1111" s="259"/>
      <c r="D1111" s="259"/>
      <c r="E1111" s="259"/>
      <c r="F1111" s="270"/>
      <c r="G1111" s="259"/>
      <c r="H1111" s="259"/>
      <c r="I1111" s="259"/>
      <c r="J1111" s="259"/>
    </row>
    <row r="1112" spans="1:10">
      <c r="A1112" s="259"/>
      <c r="B1112" s="259"/>
      <c r="C1112" s="259"/>
      <c r="D1112" s="259"/>
      <c r="E1112" s="259"/>
      <c r="F1112" s="270"/>
      <c r="G1112" s="259"/>
      <c r="H1112" s="259"/>
      <c r="I1112" s="259"/>
      <c r="J1112" s="259"/>
    </row>
    <row r="1113" spans="1:10">
      <c r="A1113" s="259"/>
      <c r="B1113" s="259"/>
      <c r="C1113" s="259"/>
      <c r="D1113" s="259"/>
      <c r="E1113" s="259"/>
      <c r="F1113" s="270"/>
      <c r="G1113" s="259"/>
      <c r="H1113" s="259"/>
      <c r="I1113" s="259"/>
      <c r="J1113" s="259"/>
    </row>
    <row r="1114" spans="1:10">
      <c r="A1114" s="259"/>
      <c r="B1114" s="259"/>
      <c r="C1114" s="259"/>
      <c r="D1114" s="259"/>
      <c r="E1114" s="259"/>
      <c r="F1114" s="270"/>
      <c r="G1114" s="259"/>
      <c r="H1114" s="259"/>
      <c r="I1114" s="259"/>
      <c r="J1114" s="259"/>
    </row>
    <row r="1115" spans="1:10">
      <c r="A1115" s="259"/>
      <c r="B1115" s="259"/>
      <c r="C1115" s="259"/>
      <c r="D1115" s="259"/>
      <c r="E1115" s="259"/>
      <c r="F1115" s="270"/>
      <c r="G1115" s="259"/>
      <c r="H1115" s="259"/>
      <c r="I1115" s="259"/>
      <c r="J1115" s="259"/>
    </row>
    <row r="1116" spans="1:10">
      <c r="A1116" s="259"/>
      <c r="B1116" s="259"/>
      <c r="C1116" s="259"/>
      <c r="D1116" s="259"/>
      <c r="E1116" s="259"/>
      <c r="F1116" s="270"/>
      <c r="G1116" s="259"/>
      <c r="H1116" s="259"/>
      <c r="I1116" s="259"/>
      <c r="J1116" s="259"/>
    </row>
    <row r="1117" spans="1:10">
      <c r="A1117" s="259"/>
      <c r="B1117" s="259"/>
      <c r="C1117" s="259"/>
      <c r="D1117" s="259"/>
      <c r="E1117" s="259"/>
      <c r="F1117" s="270"/>
      <c r="G1117" s="259"/>
      <c r="H1117" s="259"/>
      <c r="I1117" s="259"/>
      <c r="J1117" s="259"/>
    </row>
    <row r="1118" spans="1:10">
      <c r="A1118" s="259"/>
      <c r="B1118" s="259"/>
      <c r="C1118" s="259"/>
      <c r="D1118" s="259"/>
      <c r="E1118" s="259"/>
      <c r="F1118" s="270"/>
      <c r="G1118" s="259"/>
      <c r="H1118" s="259"/>
      <c r="I1118" s="259"/>
      <c r="J1118" s="259"/>
    </row>
    <row r="1119" spans="1:10">
      <c r="A1119" s="259"/>
      <c r="B1119" s="259"/>
      <c r="C1119" s="259"/>
      <c r="D1119" s="259"/>
      <c r="E1119" s="259"/>
      <c r="F1119" s="270"/>
      <c r="G1119" s="259"/>
      <c r="H1119" s="259"/>
      <c r="I1119" s="259"/>
      <c r="J1119" s="259"/>
    </row>
    <row r="1120" spans="1:10">
      <c r="A1120" s="259"/>
      <c r="B1120" s="259"/>
      <c r="C1120" s="259"/>
      <c r="D1120" s="259"/>
      <c r="E1120" s="259"/>
      <c r="F1120" s="270"/>
      <c r="G1120" s="259"/>
      <c r="H1120" s="259"/>
      <c r="I1120" s="259"/>
      <c r="J1120" s="259"/>
    </row>
    <row r="1121" spans="1:10">
      <c r="A1121" s="259"/>
      <c r="B1121" s="259"/>
      <c r="C1121" s="259"/>
      <c r="D1121" s="259"/>
      <c r="E1121" s="259"/>
      <c r="F1121" s="270"/>
      <c r="G1121" s="259"/>
      <c r="H1121" s="259"/>
      <c r="I1121" s="259"/>
      <c r="J1121" s="259"/>
    </row>
    <row r="1122" spans="1:10">
      <c r="A1122" s="259"/>
      <c r="B1122" s="259"/>
      <c r="C1122" s="259"/>
      <c r="D1122" s="259"/>
      <c r="E1122" s="259"/>
      <c r="F1122" s="270"/>
      <c r="G1122" s="259"/>
      <c r="H1122" s="259"/>
      <c r="I1122" s="259"/>
      <c r="J1122" s="259"/>
    </row>
    <row r="1123" spans="1:10">
      <c r="A1123" s="259"/>
      <c r="B1123" s="259"/>
      <c r="C1123" s="259"/>
      <c r="D1123" s="259"/>
      <c r="E1123" s="259"/>
      <c r="F1123" s="270"/>
      <c r="G1123" s="259"/>
      <c r="H1123" s="259"/>
      <c r="I1123" s="259"/>
      <c r="J1123" s="259"/>
    </row>
    <row r="1124" spans="1:10">
      <c r="A1124" s="259"/>
      <c r="B1124" s="259"/>
      <c r="C1124" s="259"/>
      <c r="D1124" s="259"/>
      <c r="E1124" s="259"/>
      <c r="F1124" s="270"/>
      <c r="G1124" s="259"/>
      <c r="H1124" s="259"/>
      <c r="I1124" s="259"/>
      <c r="J1124" s="259"/>
    </row>
    <row r="1125" spans="1:10">
      <c r="A1125" s="259"/>
      <c r="B1125" s="259"/>
      <c r="C1125" s="259"/>
      <c r="D1125" s="259"/>
      <c r="E1125" s="259"/>
      <c r="F1125" s="270"/>
      <c r="G1125" s="259"/>
      <c r="H1125" s="259"/>
      <c r="I1125" s="259"/>
      <c r="J1125" s="259"/>
    </row>
    <row r="1126" spans="1:10">
      <c r="A1126" s="259"/>
      <c r="B1126" s="259"/>
      <c r="C1126" s="259"/>
      <c r="D1126" s="259"/>
      <c r="E1126" s="259"/>
      <c r="F1126" s="270"/>
      <c r="G1126" s="259"/>
      <c r="H1126" s="259"/>
      <c r="I1126" s="259"/>
      <c r="J1126" s="259"/>
    </row>
    <row r="1127" spans="1:10">
      <c r="A1127" s="259"/>
      <c r="B1127" s="259"/>
      <c r="C1127" s="259"/>
      <c r="D1127" s="259"/>
      <c r="E1127" s="259"/>
      <c r="F1127" s="270"/>
      <c r="G1127" s="259"/>
      <c r="H1127" s="259"/>
      <c r="I1127" s="259"/>
      <c r="J1127" s="259"/>
    </row>
    <row r="1128" spans="1:10">
      <c r="A1128" s="259"/>
      <c r="B1128" s="259"/>
      <c r="C1128" s="259"/>
      <c r="D1128" s="259"/>
      <c r="E1128" s="259"/>
      <c r="F1128" s="270"/>
      <c r="G1128" s="259"/>
      <c r="H1128" s="259"/>
      <c r="I1128" s="259"/>
      <c r="J1128" s="259"/>
    </row>
    <row r="1129" spans="1:10">
      <c r="A1129" s="259"/>
      <c r="B1129" s="259"/>
      <c r="C1129" s="259"/>
      <c r="D1129" s="259"/>
      <c r="E1129" s="259"/>
      <c r="F1129" s="270"/>
      <c r="G1129" s="259"/>
      <c r="H1129" s="259"/>
      <c r="I1129" s="259"/>
      <c r="J1129" s="259"/>
    </row>
    <row r="1130" spans="1:10">
      <c r="A1130" s="259"/>
      <c r="B1130" s="259"/>
      <c r="C1130" s="259"/>
      <c r="D1130" s="259"/>
      <c r="E1130" s="259"/>
      <c r="F1130" s="270"/>
      <c r="G1130" s="259"/>
      <c r="H1130" s="259"/>
      <c r="I1130" s="259"/>
      <c r="J1130" s="259"/>
    </row>
    <row r="1131" spans="1:10">
      <c r="A1131" s="259"/>
      <c r="B1131" s="259"/>
      <c r="C1131" s="259"/>
      <c r="D1131" s="259"/>
      <c r="E1131" s="259"/>
      <c r="F1131" s="270"/>
      <c r="G1131" s="259"/>
      <c r="H1131" s="259"/>
      <c r="I1131" s="259"/>
      <c r="J1131" s="259"/>
    </row>
    <row r="1132" spans="1:10">
      <c r="A1132" s="259"/>
      <c r="B1132" s="259"/>
      <c r="C1132" s="259"/>
      <c r="D1132" s="259"/>
      <c r="E1132" s="259"/>
      <c r="F1132" s="270"/>
      <c r="G1132" s="259"/>
      <c r="H1132" s="259"/>
      <c r="I1132" s="259"/>
      <c r="J1132" s="259"/>
    </row>
    <row r="1133" spans="1:10">
      <c r="A1133" s="259"/>
      <c r="B1133" s="259"/>
      <c r="C1133" s="259"/>
      <c r="D1133" s="259"/>
      <c r="E1133" s="259"/>
      <c r="F1133" s="270"/>
      <c r="G1133" s="259"/>
      <c r="H1133" s="259"/>
      <c r="I1133" s="259"/>
      <c r="J1133" s="259"/>
    </row>
    <row r="1134" spans="1:10">
      <c r="A1134" s="259"/>
      <c r="B1134" s="259"/>
      <c r="C1134" s="259"/>
      <c r="D1134" s="259"/>
      <c r="E1134" s="259"/>
      <c r="F1134" s="270"/>
      <c r="G1134" s="259"/>
      <c r="H1134" s="259"/>
      <c r="I1134" s="259"/>
      <c r="J1134" s="259"/>
    </row>
    <row r="1135" spans="1:10">
      <c r="A1135" s="259"/>
      <c r="B1135" s="259"/>
      <c r="C1135" s="259"/>
      <c r="D1135" s="259"/>
      <c r="E1135" s="259"/>
      <c r="F1135" s="270"/>
      <c r="G1135" s="259"/>
      <c r="H1135" s="259"/>
      <c r="I1135" s="259"/>
      <c r="J1135" s="259"/>
    </row>
    <row r="1136" spans="1:10">
      <c r="A1136" s="259"/>
      <c r="B1136" s="259"/>
      <c r="C1136" s="259"/>
      <c r="D1136" s="259"/>
      <c r="E1136" s="259"/>
      <c r="F1136" s="270"/>
      <c r="G1136" s="259"/>
      <c r="H1136" s="259"/>
      <c r="I1136" s="259"/>
      <c r="J1136" s="259"/>
    </row>
    <row r="1137" spans="1:10">
      <c r="A1137" s="259"/>
      <c r="B1137" s="259"/>
      <c r="C1137" s="259"/>
      <c r="D1137" s="259"/>
      <c r="E1137" s="259"/>
      <c r="F1137" s="270"/>
      <c r="G1137" s="259"/>
      <c r="H1137" s="259"/>
      <c r="I1137" s="259"/>
      <c r="J1137" s="259"/>
    </row>
    <row r="1138" spans="1:10">
      <c r="A1138" s="259"/>
      <c r="B1138" s="259"/>
      <c r="C1138" s="259"/>
      <c r="D1138" s="259"/>
      <c r="E1138" s="259"/>
      <c r="F1138" s="270"/>
      <c r="G1138" s="259"/>
      <c r="H1138" s="259"/>
      <c r="I1138" s="259"/>
      <c r="J1138" s="259"/>
    </row>
    <row r="1139" spans="1:10">
      <c r="A1139" s="259"/>
      <c r="B1139" s="259"/>
      <c r="C1139" s="259"/>
      <c r="D1139" s="259"/>
      <c r="E1139" s="259"/>
      <c r="F1139" s="270"/>
      <c r="G1139" s="259"/>
      <c r="H1139" s="259"/>
      <c r="I1139" s="259"/>
      <c r="J1139" s="259"/>
    </row>
    <row r="1140" spans="1:10">
      <c r="A1140" s="259"/>
      <c r="B1140" s="259"/>
      <c r="C1140" s="259"/>
      <c r="D1140" s="259"/>
      <c r="E1140" s="259"/>
      <c r="F1140" s="270"/>
      <c r="G1140" s="259"/>
      <c r="H1140" s="259"/>
      <c r="I1140" s="259"/>
      <c r="J1140" s="259"/>
    </row>
    <row r="1141" spans="1:10">
      <c r="A1141" s="259"/>
      <c r="B1141" s="259"/>
      <c r="C1141" s="259"/>
      <c r="D1141" s="259"/>
      <c r="E1141" s="259"/>
      <c r="F1141" s="270"/>
      <c r="G1141" s="259"/>
      <c r="H1141" s="259"/>
      <c r="I1141" s="259"/>
      <c r="J1141" s="259"/>
    </row>
    <row r="1142" spans="1:10">
      <c r="A1142" s="259"/>
      <c r="B1142" s="259"/>
      <c r="C1142" s="259"/>
      <c r="D1142" s="259"/>
      <c r="E1142" s="259"/>
      <c r="F1142" s="270"/>
      <c r="G1142" s="259"/>
      <c r="H1142" s="259"/>
      <c r="I1142" s="259"/>
      <c r="J1142" s="259"/>
    </row>
    <row r="1143" spans="1:10">
      <c r="A1143" s="259"/>
      <c r="B1143" s="259"/>
      <c r="C1143" s="259"/>
      <c r="D1143" s="259"/>
      <c r="E1143" s="259"/>
      <c r="F1143" s="270"/>
      <c r="G1143" s="259"/>
      <c r="H1143" s="259"/>
      <c r="I1143" s="259"/>
      <c r="J1143" s="259"/>
    </row>
    <row r="1144" spans="1:10">
      <c r="A1144" s="259"/>
      <c r="B1144" s="259"/>
      <c r="C1144" s="259"/>
      <c r="D1144" s="259"/>
      <c r="E1144" s="259"/>
      <c r="F1144" s="270"/>
      <c r="G1144" s="259"/>
      <c r="H1144" s="259"/>
      <c r="I1144" s="259"/>
      <c r="J1144" s="259"/>
    </row>
    <row r="1145" spans="1:10">
      <c r="A1145" s="259"/>
      <c r="B1145" s="259"/>
      <c r="C1145" s="259"/>
      <c r="D1145" s="259"/>
      <c r="E1145" s="259"/>
      <c r="F1145" s="270"/>
      <c r="G1145" s="259"/>
      <c r="H1145" s="259"/>
      <c r="I1145" s="259"/>
      <c r="J1145" s="259"/>
    </row>
    <row r="1146" spans="1:10">
      <c r="A1146" s="259"/>
      <c r="B1146" s="259"/>
      <c r="C1146" s="259"/>
      <c r="D1146" s="259"/>
      <c r="E1146" s="259"/>
      <c r="F1146" s="270"/>
      <c r="G1146" s="259"/>
      <c r="H1146" s="259"/>
      <c r="I1146" s="259"/>
      <c r="J1146" s="259"/>
    </row>
    <row r="1147" spans="1:10">
      <c r="A1147" s="259"/>
      <c r="B1147" s="259"/>
      <c r="C1147" s="259"/>
      <c r="D1147" s="259"/>
      <c r="E1147" s="259"/>
      <c r="F1147" s="270"/>
      <c r="G1147" s="259"/>
      <c r="H1147" s="259"/>
      <c r="I1147" s="259"/>
      <c r="J1147" s="259"/>
    </row>
    <row r="1148" spans="1:10">
      <c r="A1148" s="259"/>
      <c r="B1148" s="259"/>
      <c r="C1148" s="259"/>
      <c r="D1148" s="259"/>
      <c r="E1148" s="259"/>
      <c r="F1148" s="270"/>
      <c r="G1148" s="259"/>
      <c r="H1148" s="259"/>
      <c r="I1148" s="259"/>
      <c r="J1148" s="259"/>
    </row>
    <row r="1149" spans="1:10">
      <c r="A1149" s="259"/>
      <c r="B1149" s="259"/>
      <c r="C1149" s="259"/>
      <c r="D1149" s="259"/>
      <c r="E1149" s="259"/>
      <c r="F1149" s="270"/>
      <c r="G1149" s="259"/>
      <c r="H1149" s="259"/>
      <c r="I1149" s="259"/>
      <c r="J1149" s="259"/>
    </row>
    <row r="1150" spans="1:10">
      <c r="A1150" s="259"/>
      <c r="B1150" s="259"/>
      <c r="C1150" s="259"/>
      <c r="D1150" s="259"/>
      <c r="E1150" s="259"/>
      <c r="F1150" s="270"/>
      <c r="G1150" s="259"/>
      <c r="H1150" s="259"/>
      <c r="I1150" s="259"/>
      <c r="J1150" s="259"/>
    </row>
    <row r="1151" spans="1:10">
      <c r="A1151" s="259"/>
      <c r="B1151" s="259"/>
      <c r="C1151" s="259"/>
      <c r="D1151" s="259"/>
      <c r="E1151" s="259"/>
      <c r="F1151" s="270"/>
      <c r="G1151" s="259"/>
      <c r="H1151" s="259"/>
      <c r="I1151" s="259"/>
      <c r="J1151" s="259"/>
    </row>
    <row r="1152" spans="1:10">
      <c r="A1152" s="259"/>
      <c r="B1152" s="259"/>
      <c r="C1152" s="259"/>
      <c r="D1152" s="259"/>
      <c r="E1152" s="259"/>
      <c r="F1152" s="270"/>
      <c r="G1152" s="259"/>
      <c r="H1152" s="259"/>
      <c r="I1152" s="259"/>
      <c r="J1152" s="259"/>
    </row>
    <row r="1153" spans="1:10">
      <c r="A1153" s="259"/>
      <c r="B1153" s="259"/>
      <c r="C1153" s="259"/>
      <c r="D1153" s="259"/>
      <c r="E1153" s="259"/>
      <c r="F1153" s="270"/>
      <c r="G1153" s="259"/>
      <c r="H1153" s="259"/>
      <c r="I1153" s="259"/>
      <c r="J1153" s="259"/>
    </row>
    <row r="1154" spans="1:10">
      <c r="A1154" s="259"/>
      <c r="B1154" s="259"/>
      <c r="C1154" s="259"/>
      <c r="D1154" s="259"/>
      <c r="E1154" s="259"/>
      <c r="F1154" s="270"/>
      <c r="G1154" s="259"/>
      <c r="H1154" s="259"/>
      <c r="I1154" s="259"/>
      <c r="J1154" s="259"/>
    </row>
    <row r="1155" spans="1:10">
      <c r="A1155" s="259"/>
      <c r="B1155" s="259"/>
      <c r="C1155" s="259"/>
      <c r="D1155" s="259"/>
      <c r="E1155" s="259"/>
      <c r="F1155" s="270"/>
      <c r="G1155" s="259"/>
      <c r="H1155" s="259"/>
      <c r="I1155" s="259"/>
      <c r="J1155" s="259"/>
    </row>
    <row r="1156" spans="1:10">
      <c r="A1156" s="259"/>
      <c r="B1156" s="259"/>
      <c r="C1156" s="259"/>
      <c r="D1156" s="259"/>
      <c r="E1156" s="259"/>
      <c r="F1156" s="270"/>
      <c r="G1156" s="259"/>
      <c r="H1156" s="259"/>
      <c r="I1156" s="259"/>
      <c r="J1156" s="259"/>
    </row>
    <row r="1157" spans="1:10">
      <c r="A1157" s="259"/>
      <c r="B1157" s="259"/>
      <c r="C1157" s="259"/>
      <c r="D1157" s="259"/>
      <c r="E1157" s="259"/>
      <c r="F1157" s="270"/>
      <c r="G1157" s="259"/>
      <c r="H1157" s="259"/>
      <c r="I1157" s="259"/>
      <c r="J1157" s="259"/>
    </row>
    <row r="1158" spans="1:10">
      <c r="A1158" s="259"/>
      <c r="B1158" s="259"/>
      <c r="C1158" s="259"/>
      <c r="D1158" s="259"/>
      <c r="E1158" s="259"/>
      <c r="F1158" s="270"/>
      <c r="G1158" s="259"/>
      <c r="H1158" s="259"/>
      <c r="I1158" s="259"/>
      <c r="J1158" s="259"/>
    </row>
    <row r="1159" spans="1:10">
      <c r="A1159" s="259"/>
      <c r="B1159" s="259"/>
      <c r="C1159" s="259"/>
      <c r="D1159" s="259"/>
      <c r="E1159" s="259"/>
      <c r="F1159" s="270"/>
      <c r="G1159" s="259"/>
      <c r="H1159" s="259"/>
      <c r="I1159" s="259"/>
      <c r="J1159" s="259"/>
    </row>
    <row r="1160" spans="1:10">
      <c r="A1160" s="259"/>
      <c r="B1160" s="259"/>
      <c r="C1160" s="259"/>
      <c r="D1160" s="259"/>
      <c r="E1160" s="259"/>
      <c r="F1160" s="270"/>
      <c r="G1160" s="259"/>
      <c r="H1160" s="259"/>
      <c r="I1160" s="259"/>
      <c r="J1160" s="259"/>
    </row>
    <row r="1161" spans="1:10">
      <c r="A1161" s="259"/>
      <c r="B1161" s="259"/>
      <c r="C1161" s="259"/>
      <c r="D1161" s="259"/>
      <c r="E1161" s="259"/>
      <c r="F1161" s="270"/>
      <c r="G1161" s="259"/>
      <c r="H1161" s="259"/>
      <c r="I1161" s="259"/>
      <c r="J1161" s="259"/>
    </row>
    <row r="1162" spans="1:10">
      <c r="A1162" s="259"/>
      <c r="B1162" s="259"/>
      <c r="C1162" s="259"/>
      <c r="D1162" s="259"/>
      <c r="E1162" s="259"/>
      <c r="F1162" s="270"/>
      <c r="G1162" s="259"/>
      <c r="H1162" s="259"/>
      <c r="I1162" s="259"/>
      <c r="J1162" s="259"/>
    </row>
    <row r="1163" spans="1:10">
      <c r="A1163" s="259"/>
      <c r="B1163" s="259"/>
      <c r="C1163" s="259"/>
      <c r="D1163" s="259"/>
      <c r="E1163" s="259"/>
      <c r="F1163" s="270"/>
      <c r="G1163" s="259"/>
      <c r="H1163" s="259"/>
      <c r="I1163" s="259"/>
      <c r="J1163" s="259"/>
    </row>
    <row r="1164" spans="1:10">
      <c r="A1164" s="259"/>
      <c r="B1164" s="259"/>
      <c r="C1164" s="259"/>
      <c r="D1164" s="259"/>
      <c r="E1164" s="259"/>
      <c r="F1164" s="270"/>
      <c r="G1164" s="259"/>
      <c r="H1164" s="259"/>
      <c r="I1164" s="259"/>
      <c r="J1164" s="259"/>
    </row>
    <row r="1165" spans="1:10">
      <c r="A1165" s="259"/>
      <c r="B1165" s="259"/>
      <c r="C1165" s="259"/>
      <c r="D1165" s="259"/>
      <c r="E1165" s="259"/>
      <c r="F1165" s="270"/>
      <c r="G1165" s="259"/>
      <c r="H1165" s="259"/>
      <c r="I1165" s="259"/>
      <c r="J1165" s="259"/>
    </row>
    <row r="1166" spans="1:10">
      <c r="A1166" s="259"/>
      <c r="B1166" s="259"/>
      <c r="C1166" s="259"/>
      <c r="D1166" s="259"/>
      <c r="E1166" s="259"/>
      <c r="F1166" s="270"/>
      <c r="G1166" s="259"/>
      <c r="H1166" s="259"/>
      <c r="I1166" s="259"/>
      <c r="J1166" s="259"/>
    </row>
    <row r="1167" spans="1:10">
      <c r="A1167" s="259"/>
      <c r="B1167" s="259"/>
      <c r="C1167" s="259"/>
      <c r="D1167" s="259"/>
      <c r="E1167" s="259"/>
      <c r="F1167" s="270"/>
      <c r="G1167" s="259"/>
      <c r="H1167" s="259"/>
      <c r="I1167" s="259"/>
      <c r="J1167" s="259"/>
    </row>
    <row r="1168" spans="1:10">
      <c r="A1168" s="259"/>
      <c r="B1168" s="259"/>
      <c r="C1168" s="259"/>
      <c r="D1168" s="259"/>
      <c r="E1168" s="259"/>
      <c r="F1168" s="270"/>
      <c r="G1168" s="259"/>
      <c r="H1168" s="259"/>
      <c r="I1168" s="259"/>
      <c r="J1168" s="259"/>
    </row>
    <row r="1169" spans="1:10">
      <c r="A1169" s="259"/>
      <c r="B1169" s="259"/>
      <c r="C1169" s="259"/>
      <c r="D1169" s="259"/>
      <c r="E1169" s="259"/>
      <c r="F1169" s="270"/>
      <c r="G1169" s="259"/>
      <c r="H1169" s="259"/>
      <c r="I1169" s="259"/>
      <c r="J1169" s="259"/>
    </row>
    <row r="1170" spans="1:10">
      <c r="A1170" s="259"/>
      <c r="B1170" s="259"/>
      <c r="C1170" s="259"/>
      <c r="D1170" s="259"/>
      <c r="E1170" s="259"/>
      <c r="F1170" s="270"/>
      <c r="G1170" s="259"/>
      <c r="H1170" s="259"/>
      <c r="I1170" s="259"/>
      <c r="J1170" s="259"/>
    </row>
    <row r="1171" spans="1:10">
      <c r="A1171" s="259"/>
      <c r="B1171" s="259"/>
      <c r="C1171" s="259"/>
      <c r="D1171" s="259"/>
      <c r="E1171" s="259"/>
      <c r="F1171" s="270"/>
      <c r="G1171" s="259"/>
      <c r="H1171" s="259"/>
      <c r="I1171" s="259"/>
      <c r="J1171" s="259"/>
    </row>
    <row r="1172" spans="1:10">
      <c r="A1172" s="259"/>
      <c r="B1172" s="259"/>
      <c r="C1172" s="259"/>
      <c r="D1172" s="259"/>
      <c r="E1172" s="259"/>
      <c r="F1172" s="270"/>
      <c r="G1172" s="259"/>
      <c r="H1172" s="259"/>
      <c r="I1172" s="259"/>
      <c r="J1172" s="259"/>
    </row>
    <row r="1173" spans="1:10">
      <c r="A1173" s="259"/>
      <c r="B1173" s="259"/>
      <c r="C1173" s="259"/>
      <c r="D1173" s="259"/>
      <c r="E1173" s="259"/>
      <c r="F1173" s="270"/>
      <c r="G1173" s="259"/>
      <c r="H1173" s="259"/>
      <c r="I1173" s="259"/>
      <c r="J1173" s="259"/>
    </row>
    <row r="1174" spans="1:10">
      <c r="A1174" s="259"/>
      <c r="B1174" s="259"/>
      <c r="C1174" s="259"/>
      <c r="D1174" s="259"/>
      <c r="E1174" s="259"/>
      <c r="F1174" s="270"/>
      <c r="G1174" s="259"/>
      <c r="H1174" s="259"/>
      <c r="I1174" s="259"/>
      <c r="J1174" s="259"/>
    </row>
    <row r="1175" spans="1:10">
      <c r="A1175" s="259"/>
      <c r="B1175" s="259"/>
      <c r="C1175" s="259"/>
      <c r="D1175" s="259"/>
      <c r="E1175" s="259"/>
      <c r="F1175" s="270"/>
      <c r="G1175" s="259"/>
      <c r="H1175" s="259"/>
      <c r="I1175" s="259"/>
      <c r="J1175" s="259"/>
    </row>
    <row r="1176" spans="1:10">
      <c r="A1176" s="259"/>
      <c r="B1176" s="259"/>
      <c r="C1176" s="259"/>
      <c r="D1176" s="259"/>
      <c r="E1176" s="259"/>
      <c r="F1176" s="270"/>
      <c r="G1176" s="259"/>
      <c r="H1176" s="259"/>
      <c r="I1176" s="259"/>
      <c r="J1176" s="259"/>
    </row>
    <row r="1177" spans="1:10">
      <c r="A1177" s="259"/>
      <c r="B1177" s="259"/>
      <c r="C1177" s="259"/>
      <c r="D1177" s="259"/>
      <c r="E1177" s="259"/>
      <c r="F1177" s="270"/>
      <c r="G1177" s="259"/>
      <c r="H1177" s="259"/>
      <c r="I1177" s="259"/>
      <c r="J1177" s="259"/>
    </row>
    <row r="1178" spans="1:10">
      <c r="A1178" s="259"/>
      <c r="B1178" s="259"/>
      <c r="C1178" s="259"/>
      <c r="D1178" s="259"/>
      <c r="E1178" s="259"/>
      <c r="F1178" s="270"/>
      <c r="G1178" s="259"/>
      <c r="H1178" s="259"/>
      <c r="I1178" s="259"/>
      <c r="J1178" s="259"/>
    </row>
    <row r="1179" spans="1:10">
      <c r="A1179" s="259"/>
      <c r="B1179" s="259"/>
      <c r="C1179" s="259"/>
      <c r="D1179" s="259"/>
      <c r="E1179" s="259"/>
      <c r="F1179" s="270"/>
      <c r="G1179" s="259"/>
      <c r="H1179" s="259"/>
      <c r="I1179" s="259"/>
      <c r="J1179" s="259"/>
    </row>
    <row r="1180" spans="1:10">
      <c r="A1180" s="259"/>
      <c r="B1180" s="259"/>
      <c r="C1180" s="259"/>
      <c r="D1180" s="259"/>
      <c r="E1180" s="259"/>
      <c r="F1180" s="270"/>
      <c r="G1180" s="259"/>
      <c r="H1180" s="259"/>
      <c r="I1180" s="259"/>
      <c r="J1180" s="259"/>
    </row>
    <row r="1181" spans="1:10">
      <c r="A1181" s="259"/>
      <c r="B1181" s="259"/>
      <c r="C1181" s="259"/>
      <c r="D1181" s="259"/>
      <c r="E1181" s="259"/>
      <c r="F1181" s="270"/>
      <c r="G1181" s="259"/>
      <c r="H1181" s="259"/>
      <c r="I1181" s="259"/>
      <c r="J1181" s="259"/>
    </row>
    <row r="1182" spans="1:10">
      <c r="A1182" s="259"/>
      <c r="B1182" s="259"/>
      <c r="C1182" s="259"/>
      <c r="D1182" s="259"/>
      <c r="E1182" s="259"/>
      <c r="F1182" s="270"/>
      <c r="G1182" s="259"/>
      <c r="H1182" s="259"/>
      <c r="I1182" s="259"/>
      <c r="J1182" s="259"/>
    </row>
    <row r="1183" spans="1:10">
      <c r="A1183" s="259"/>
      <c r="B1183" s="259"/>
      <c r="C1183" s="259"/>
      <c r="D1183" s="259"/>
      <c r="E1183" s="259"/>
      <c r="F1183" s="270"/>
      <c r="G1183" s="259"/>
      <c r="H1183" s="259"/>
      <c r="I1183" s="259"/>
      <c r="J1183" s="259"/>
    </row>
    <row r="1184" spans="1:10">
      <c r="A1184" s="259"/>
      <c r="B1184" s="259"/>
      <c r="C1184" s="259"/>
      <c r="D1184" s="259"/>
      <c r="E1184" s="259"/>
      <c r="F1184" s="270"/>
      <c r="G1184" s="259"/>
      <c r="H1184" s="259"/>
      <c r="I1184" s="259"/>
      <c r="J1184" s="259"/>
    </row>
    <row r="1185" spans="1:10">
      <c r="A1185" s="259"/>
      <c r="B1185" s="259"/>
      <c r="C1185" s="259"/>
      <c r="D1185" s="259"/>
      <c r="E1185" s="259"/>
      <c r="F1185" s="270"/>
      <c r="G1185" s="259"/>
      <c r="H1185" s="259"/>
      <c r="I1185" s="259"/>
      <c r="J1185" s="259"/>
    </row>
    <row r="1186" spans="1:10">
      <c r="A1186" s="259"/>
      <c r="B1186" s="259"/>
      <c r="C1186" s="259"/>
      <c r="D1186" s="259"/>
      <c r="E1186" s="259"/>
      <c r="F1186" s="270"/>
      <c r="G1186" s="259"/>
      <c r="H1186" s="259"/>
      <c r="I1186" s="259"/>
      <c r="J1186" s="259"/>
    </row>
    <row r="1187" spans="1:10">
      <c r="A1187" s="259"/>
      <c r="B1187" s="259"/>
      <c r="C1187" s="259"/>
      <c r="D1187" s="259"/>
      <c r="E1187" s="259"/>
      <c r="F1187" s="270"/>
      <c r="G1187" s="259"/>
      <c r="H1187" s="259"/>
      <c r="I1187" s="259"/>
      <c r="J1187" s="259"/>
    </row>
    <row r="1188" spans="1:10">
      <c r="A1188" s="259"/>
      <c r="B1188" s="259"/>
      <c r="C1188" s="259"/>
      <c r="D1188" s="259"/>
      <c r="E1188" s="259"/>
      <c r="F1188" s="270"/>
      <c r="G1188" s="259"/>
      <c r="H1188" s="259"/>
      <c r="I1188" s="259"/>
      <c r="J1188" s="259"/>
    </row>
    <row r="1189" spans="1:10">
      <c r="A1189" s="259"/>
      <c r="B1189" s="259"/>
      <c r="C1189" s="259"/>
      <c r="D1189" s="259"/>
      <c r="E1189" s="259"/>
      <c r="F1189" s="270"/>
      <c r="G1189" s="259"/>
      <c r="H1189" s="259"/>
      <c r="I1189" s="259"/>
      <c r="J1189" s="259"/>
    </row>
    <row r="1190" spans="1:10">
      <c r="A1190" s="259"/>
      <c r="B1190" s="259"/>
      <c r="C1190" s="259"/>
      <c r="D1190" s="259"/>
      <c r="E1190" s="259"/>
      <c r="F1190" s="270"/>
      <c r="G1190" s="259"/>
      <c r="H1190" s="259"/>
      <c r="I1190" s="259"/>
      <c r="J1190" s="259"/>
    </row>
    <row r="1191" spans="1:10">
      <c r="A1191" s="259"/>
      <c r="B1191" s="259"/>
      <c r="C1191" s="259"/>
      <c r="D1191" s="259"/>
      <c r="E1191" s="259"/>
      <c r="F1191" s="270"/>
      <c r="G1191" s="259"/>
      <c r="H1191" s="259"/>
      <c r="I1191" s="259"/>
      <c r="J1191" s="259"/>
    </row>
    <row r="1192" spans="1:10">
      <c r="A1192" s="259"/>
      <c r="B1192" s="259"/>
      <c r="C1192" s="259"/>
      <c r="D1192" s="259"/>
      <c r="E1192" s="259"/>
      <c r="F1192" s="270"/>
      <c r="G1192" s="259"/>
      <c r="H1192" s="259"/>
      <c r="I1192" s="259"/>
      <c r="J1192" s="259"/>
    </row>
    <row r="1193" spans="1:10">
      <c r="A1193" s="259"/>
      <c r="B1193" s="259"/>
      <c r="C1193" s="259"/>
      <c r="D1193" s="259"/>
      <c r="E1193" s="259"/>
      <c r="F1193" s="270"/>
      <c r="G1193" s="259"/>
      <c r="H1193" s="259"/>
      <c r="I1193" s="259"/>
      <c r="J1193" s="259"/>
    </row>
    <row r="1194" spans="1:10">
      <c r="A1194" s="259"/>
      <c r="B1194" s="259"/>
      <c r="C1194" s="259"/>
      <c r="D1194" s="259"/>
      <c r="E1194" s="259"/>
      <c r="F1194" s="270"/>
      <c r="G1194" s="259"/>
      <c r="H1194" s="259"/>
      <c r="I1194" s="259"/>
      <c r="J1194" s="259"/>
    </row>
    <row r="1195" spans="1:10">
      <c r="A1195" s="259"/>
      <c r="B1195" s="259"/>
      <c r="C1195" s="259"/>
      <c r="D1195" s="259"/>
      <c r="E1195" s="259"/>
      <c r="F1195" s="270"/>
      <c r="G1195" s="259"/>
      <c r="H1195" s="259"/>
      <c r="I1195" s="259"/>
      <c r="J1195" s="259"/>
    </row>
    <row r="1196" spans="1:10">
      <c r="A1196" s="259"/>
      <c r="B1196" s="259"/>
      <c r="C1196" s="259"/>
      <c r="D1196" s="259"/>
      <c r="E1196" s="259"/>
      <c r="F1196" s="270"/>
      <c r="G1196" s="259"/>
      <c r="H1196" s="259"/>
      <c r="I1196" s="259"/>
      <c r="J1196" s="259"/>
    </row>
    <row r="1197" spans="1:10">
      <c r="A1197" s="259"/>
      <c r="B1197" s="259"/>
      <c r="C1197" s="259"/>
      <c r="D1197" s="259"/>
      <c r="E1197" s="259"/>
      <c r="F1197" s="270"/>
      <c r="G1197" s="259"/>
      <c r="H1197" s="259"/>
      <c r="I1197" s="259"/>
      <c r="J1197" s="259"/>
    </row>
    <row r="1198" spans="1:10">
      <c r="A1198" s="259"/>
      <c r="B1198" s="259"/>
      <c r="C1198" s="259"/>
      <c r="D1198" s="259"/>
      <c r="E1198" s="259"/>
      <c r="F1198" s="270"/>
      <c r="G1198" s="259"/>
      <c r="H1198" s="259"/>
      <c r="I1198" s="259"/>
      <c r="J1198" s="259"/>
    </row>
    <row r="1199" spans="1:10">
      <c r="A1199" s="259"/>
      <c r="B1199" s="259"/>
      <c r="C1199" s="259"/>
      <c r="D1199" s="259"/>
      <c r="E1199" s="259"/>
      <c r="F1199" s="270"/>
      <c r="G1199" s="259"/>
      <c r="H1199" s="259"/>
      <c r="I1199" s="259"/>
      <c r="J1199" s="259"/>
    </row>
    <row r="1200" spans="1:10">
      <c r="A1200" s="259"/>
      <c r="B1200" s="259"/>
      <c r="C1200" s="259"/>
      <c r="D1200" s="259"/>
      <c r="E1200" s="259"/>
      <c r="F1200" s="270"/>
      <c r="G1200" s="259"/>
      <c r="H1200" s="259"/>
      <c r="I1200" s="259"/>
      <c r="J1200" s="259"/>
    </row>
    <row r="1201" spans="1:10">
      <c r="A1201" s="259"/>
      <c r="B1201" s="259"/>
      <c r="C1201" s="259"/>
      <c r="D1201" s="259"/>
      <c r="E1201" s="259"/>
      <c r="F1201" s="270"/>
      <c r="G1201" s="259"/>
      <c r="H1201" s="259"/>
      <c r="I1201" s="259"/>
      <c r="J1201" s="259"/>
    </row>
    <row r="1202" spans="1:10">
      <c r="A1202" s="259"/>
      <c r="B1202" s="259"/>
      <c r="C1202" s="259"/>
      <c r="D1202" s="259"/>
      <c r="E1202" s="259"/>
      <c r="F1202" s="270"/>
      <c r="G1202" s="259"/>
      <c r="H1202" s="259"/>
      <c r="I1202" s="259"/>
      <c r="J1202" s="259"/>
    </row>
    <row r="1203" spans="1:10">
      <c r="A1203" s="259"/>
      <c r="B1203" s="259"/>
      <c r="C1203" s="259"/>
      <c r="D1203" s="259"/>
      <c r="E1203" s="259"/>
      <c r="F1203" s="270"/>
      <c r="G1203" s="259"/>
      <c r="H1203" s="259"/>
      <c r="I1203" s="259"/>
      <c r="J1203" s="259"/>
    </row>
    <row r="1204" spans="1:10">
      <c r="A1204" s="259"/>
      <c r="B1204" s="259"/>
      <c r="C1204" s="259"/>
      <c r="D1204" s="259"/>
      <c r="E1204" s="259"/>
      <c r="F1204" s="270"/>
      <c r="G1204" s="259"/>
      <c r="H1204" s="259"/>
      <c r="I1204" s="259"/>
      <c r="J1204" s="259"/>
    </row>
    <row r="1205" spans="1:10">
      <c r="A1205" s="259"/>
      <c r="B1205" s="259"/>
      <c r="C1205" s="259"/>
      <c r="D1205" s="259"/>
      <c r="E1205" s="259"/>
      <c r="F1205" s="270"/>
      <c r="G1205" s="259"/>
      <c r="H1205" s="259"/>
      <c r="I1205" s="259"/>
      <c r="J1205" s="259"/>
    </row>
    <row r="1206" spans="1:10">
      <c r="A1206" s="259"/>
      <c r="B1206" s="259"/>
      <c r="C1206" s="259"/>
      <c r="D1206" s="259"/>
      <c r="E1206" s="259"/>
      <c r="F1206" s="270"/>
      <c r="G1206" s="259"/>
      <c r="H1206" s="259"/>
      <c r="I1206" s="259"/>
      <c r="J1206" s="259"/>
    </row>
    <row r="1207" spans="1:10">
      <c r="A1207" s="259"/>
      <c r="B1207" s="259"/>
      <c r="C1207" s="259"/>
      <c r="D1207" s="259"/>
      <c r="E1207" s="259"/>
      <c r="F1207" s="270"/>
      <c r="G1207" s="259"/>
      <c r="H1207" s="259"/>
      <c r="I1207" s="259"/>
      <c r="J1207" s="259"/>
    </row>
    <row r="1208" spans="1:10">
      <c r="A1208" s="259"/>
      <c r="B1208" s="259"/>
      <c r="C1208" s="259"/>
      <c r="D1208" s="259"/>
      <c r="E1208" s="259"/>
      <c r="F1208" s="270"/>
      <c r="G1208" s="259"/>
      <c r="H1208" s="259"/>
      <c r="I1208" s="259"/>
      <c r="J1208" s="259"/>
    </row>
    <row r="1209" spans="1:10">
      <c r="A1209" s="259"/>
      <c r="B1209" s="259"/>
      <c r="C1209" s="259"/>
      <c r="D1209" s="259"/>
      <c r="E1209" s="259"/>
      <c r="F1209" s="270"/>
      <c r="G1209" s="259"/>
      <c r="H1209" s="259"/>
      <c r="I1209" s="259"/>
      <c r="J1209" s="259"/>
    </row>
    <row r="1210" spans="1:10">
      <c r="A1210" s="259"/>
      <c r="B1210" s="259"/>
      <c r="C1210" s="259"/>
      <c r="D1210" s="259"/>
      <c r="E1210" s="259"/>
      <c r="F1210" s="270"/>
      <c r="G1210" s="259"/>
      <c r="H1210" s="259"/>
      <c r="I1210" s="259"/>
      <c r="J1210" s="259"/>
    </row>
    <row r="1211" spans="1:10">
      <c r="A1211" s="259"/>
      <c r="B1211" s="259"/>
      <c r="C1211" s="259"/>
      <c r="D1211" s="259"/>
      <c r="E1211" s="259"/>
      <c r="F1211" s="270"/>
      <c r="G1211" s="259"/>
      <c r="H1211" s="259"/>
      <c r="I1211" s="259"/>
      <c r="J1211" s="259"/>
    </row>
    <row r="1212" spans="1:10">
      <c r="A1212" s="259"/>
      <c r="B1212" s="259"/>
      <c r="C1212" s="259"/>
      <c r="D1212" s="259"/>
      <c r="E1212" s="259"/>
      <c r="F1212" s="270"/>
      <c r="G1212" s="259"/>
      <c r="H1212" s="259"/>
      <c r="I1212" s="259"/>
      <c r="J1212" s="259"/>
    </row>
    <row r="1213" spans="1:10">
      <c r="A1213" s="259"/>
      <c r="B1213" s="259"/>
      <c r="C1213" s="259"/>
      <c r="D1213" s="259"/>
      <c r="E1213" s="259"/>
      <c r="F1213" s="270"/>
      <c r="G1213" s="259"/>
      <c r="H1213" s="259"/>
      <c r="I1213" s="259"/>
      <c r="J1213" s="259"/>
    </row>
    <row r="1214" spans="1:10">
      <c r="A1214" s="259"/>
      <c r="B1214" s="259"/>
      <c r="C1214" s="259"/>
      <c r="D1214" s="259"/>
      <c r="E1214" s="259"/>
      <c r="F1214" s="270"/>
      <c r="G1214" s="259"/>
      <c r="H1214" s="259"/>
      <c r="I1214" s="259"/>
      <c r="J1214" s="259"/>
    </row>
    <row r="1215" spans="1:10">
      <c r="A1215" s="259"/>
      <c r="B1215" s="259"/>
      <c r="C1215" s="259"/>
      <c r="D1215" s="259"/>
      <c r="E1215" s="259"/>
      <c r="F1215" s="270"/>
      <c r="G1215" s="259"/>
      <c r="H1215" s="259"/>
      <c r="I1215" s="259"/>
      <c r="J1215" s="259"/>
    </row>
    <row r="1216" spans="1:10">
      <c r="A1216" s="259"/>
      <c r="B1216" s="259"/>
      <c r="C1216" s="259"/>
      <c r="D1216" s="259"/>
      <c r="E1216" s="259"/>
      <c r="F1216" s="270"/>
      <c r="G1216" s="259"/>
      <c r="H1216" s="259"/>
      <c r="I1216" s="259"/>
      <c r="J1216" s="259"/>
    </row>
    <row r="1217" spans="1:10">
      <c r="A1217" s="259"/>
      <c r="B1217" s="259"/>
      <c r="C1217" s="259"/>
      <c r="D1217" s="259"/>
      <c r="E1217" s="259"/>
      <c r="F1217" s="270"/>
      <c r="G1217" s="259"/>
      <c r="H1217" s="259"/>
      <c r="I1217" s="259"/>
      <c r="J1217" s="259"/>
    </row>
    <row r="1218" spans="1:10">
      <c r="A1218" s="259"/>
      <c r="B1218" s="259"/>
      <c r="C1218" s="259"/>
      <c r="D1218" s="259"/>
      <c r="E1218" s="259"/>
      <c r="F1218" s="270"/>
      <c r="G1218" s="259"/>
      <c r="H1218" s="259"/>
      <c r="I1218" s="259"/>
      <c r="J1218" s="259"/>
    </row>
    <row r="1219" spans="1:10">
      <c r="A1219" s="259"/>
      <c r="B1219" s="259"/>
      <c r="C1219" s="259"/>
      <c r="D1219" s="259"/>
      <c r="E1219" s="259"/>
      <c r="F1219" s="270"/>
      <c r="G1219" s="259"/>
      <c r="H1219" s="259"/>
      <c r="I1219" s="259"/>
      <c r="J1219" s="259"/>
    </row>
    <row r="1220" spans="1:10">
      <c r="A1220" s="259"/>
      <c r="B1220" s="259"/>
      <c r="C1220" s="259"/>
      <c r="D1220" s="259"/>
      <c r="E1220" s="259"/>
      <c r="F1220" s="270"/>
      <c r="G1220" s="259"/>
      <c r="H1220" s="259"/>
      <c r="I1220" s="259"/>
      <c r="J1220" s="259"/>
    </row>
    <row r="1221" spans="1:10">
      <c r="A1221" s="259"/>
      <c r="B1221" s="259"/>
      <c r="C1221" s="259"/>
      <c r="D1221" s="259"/>
      <c r="E1221" s="259"/>
      <c r="F1221" s="270"/>
      <c r="G1221" s="259"/>
      <c r="H1221" s="259"/>
      <c r="I1221" s="259"/>
      <c r="J1221" s="259"/>
    </row>
    <row r="1222" spans="1:10">
      <c r="A1222" s="259"/>
      <c r="B1222" s="259"/>
      <c r="C1222" s="259"/>
      <c r="D1222" s="259"/>
      <c r="E1222" s="259"/>
      <c r="F1222" s="270"/>
      <c r="G1222" s="259"/>
      <c r="H1222" s="259"/>
      <c r="I1222" s="259"/>
      <c r="J1222" s="259"/>
    </row>
    <row r="1223" spans="1:10">
      <c r="A1223" s="259"/>
      <c r="B1223" s="259"/>
      <c r="C1223" s="259"/>
      <c r="D1223" s="259"/>
      <c r="E1223" s="259"/>
      <c r="F1223" s="270"/>
      <c r="G1223" s="259"/>
      <c r="H1223" s="259"/>
      <c r="I1223" s="259"/>
      <c r="J1223" s="259"/>
    </row>
    <row r="1224" spans="1:10">
      <c r="A1224" s="259"/>
      <c r="B1224" s="259"/>
      <c r="C1224" s="259"/>
      <c r="D1224" s="259"/>
      <c r="E1224" s="259"/>
      <c r="F1224" s="270"/>
      <c r="G1224" s="259"/>
      <c r="H1224" s="259"/>
      <c r="I1224" s="259"/>
      <c r="J1224" s="259"/>
    </row>
    <row r="1225" spans="1:10">
      <c r="A1225" s="259"/>
      <c r="B1225" s="259"/>
      <c r="C1225" s="259"/>
      <c r="D1225" s="259"/>
      <c r="E1225" s="259"/>
      <c r="F1225" s="270"/>
      <c r="G1225" s="259"/>
      <c r="H1225" s="259"/>
      <c r="I1225" s="259"/>
      <c r="J1225" s="259"/>
    </row>
    <row r="1226" spans="1:10">
      <c r="A1226" s="259"/>
      <c r="B1226" s="259"/>
      <c r="C1226" s="259"/>
      <c r="D1226" s="259"/>
      <c r="E1226" s="259"/>
      <c r="F1226" s="270"/>
      <c r="G1226" s="259"/>
      <c r="H1226" s="259"/>
      <c r="I1226" s="259"/>
      <c r="J1226" s="259"/>
    </row>
    <row r="1227" spans="1:10">
      <c r="A1227" s="259"/>
      <c r="B1227" s="259"/>
      <c r="C1227" s="259"/>
      <c r="D1227" s="259"/>
      <c r="E1227" s="259"/>
      <c r="F1227" s="270"/>
      <c r="G1227" s="259"/>
      <c r="H1227" s="259"/>
      <c r="I1227" s="259"/>
      <c r="J1227" s="259"/>
    </row>
    <row r="1228" spans="1:10">
      <c r="A1228" s="259"/>
      <c r="B1228" s="259"/>
      <c r="C1228" s="259"/>
      <c r="D1228" s="259"/>
      <c r="E1228" s="259"/>
      <c r="F1228" s="270"/>
      <c r="G1228" s="259"/>
      <c r="H1228" s="259"/>
      <c r="I1228" s="259"/>
      <c r="J1228" s="259"/>
    </row>
    <row r="1229" spans="1:10">
      <c r="A1229" s="259"/>
      <c r="B1229" s="259"/>
      <c r="C1229" s="259"/>
      <c r="D1229" s="259"/>
      <c r="E1229" s="259"/>
      <c r="F1229" s="270"/>
      <c r="G1229" s="259"/>
      <c r="H1229" s="259"/>
      <c r="I1229" s="259"/>
      <c r="J1229" s="259"/>
    </row>
    <row r="1230" spans="1:10">
      <c r="A1230" s="259"/>
      <c r="B1230" s="259"/>
      <c r="C1230" s="259"/>
      <c r="D1230" s="259"/>
      <c r="E1230" s="259"/>
      <c r="F1230" s="270"/>
      <c r="G1230" s="259"/>
      <c r="H1230" s="259"/>
      <c r="I1230" s="259"/>
      <c r="J1230" s="259"/>
    </row>
    <row r="1231" spans="1:10">
      <c r="A1231" s="259"/>
      <c r="B1231" s="259"/>
      <c r="C1231" s="259"/>
      <c r="D1231" s="259"/>
      <c r="E1231" s="259"/>
      <c r="F1231" s="270"/>
      <c r="G1231" s="259"/>
      <c r="H1231" s="259"/>
      <c r="I1231" s="259"/>
      <c r="J1231" s="259"/>
    </row>
    <row r="1232" spans="1:10">
      <c r="A1232" s="259"/>
      <c r="B1232" s="259"/>
      <c r="C1232" s="259"/>
      <c r="D1232" s="259"/>
      <c r="E1232" s="259"/>
      <c r="F1232" s="270"/>
      <c r="G1232" s="259"/>
      <c r="H1232" s="259"/>
      <c r="I1232" s="259"/>
      <c r="J1232" s="259"/>
    </row>
    <row r="1233" spans="1:10">
      <c r="A1233" s="259"/>
      <c r="B1233" s="259"/>
      <c r="C1233" s="259"/>
      <c r="D1233" s="259"/>
      <c r="E1233" s="259"/>
      <c r="F1233" s="270"/>
      <c r="G1233" s="259"/>
      <c r="H1233" s="259"/>
      <c r="I1233" s="259"/>
      <c r="J1233" s="259"/>
    </row>
    <row r="1234" spans="1:10">
      <c r="A1234" s="259"/>
      <c r="B1234" s="259"/>
      <c r="C1234" s="259"/>
      <c r="D1234" s="259"/>
      <c r="E1234" s="259"/>
      <c r="F1234" s="270"/>
      <c r="G1234" s="259"/>
      <c r="H1234" s="259"/>
      <c r="I1234" s="259"/>
      <c r="J1234" s="259"/>
    </row>
    <row r="1235" spans="1:10">
      <c r="A1235" s="259"/>
      <c r="B1235" s="259"/>
      <c r="C1235" s="259"/>
      <c r="D1235" s="259"/>
      <c r="E1235" s="259"/>
      <c r="F1235" s="270"/>
      <c r="G1235" s="259"/>
      <c r="H1235" s="259"/>
      <c r="I1235" s="259"/>
      <c r="J1235" s="259"/>
    </row>
    <row r="1236" spans="1:10">
      <c r="A1236" s="259"/>
      <c r="B1236" s="259"/>
      <c r="C1236" s="259"/>
      <c r="D1236" s="259"/>
      <c r="E1236" s="259"/>
      <c r="F1236" s="270"/>
      <c r="G1236" s="259"/>
      <c r="H1236" s="259"/>
      <c r="I1236" s="259"/>
      <c r="J1236" s="259"/>
    </row>
    <row r="1237" spans="1:10">
      <c r="A1237" s="259"/>
      <c r="B1237" s="259"/>
      <c r="C1237" s="259"/>
      <c r="D1237" s="259"/>
      <c r="E1237" s="259"/>
      <c r="F1237" s="270"/>
      <c r="G1237" s="259"/>
      <c r="H1237" s="259"/>
      <c r="I1237" s="259"/>
      <c r="J1237" s="259"/>
    </row>
    <row r="1238" spans="1:10">
      <c r="A1238" s="259"/>
      <c r="B1238" s="259"/>
      <c r="C1238" s="259"/>
      <c r="D1238" s="259"/>
      <c r="E1238" s="259"/>
      <c r="F1238" s="270"/>
      <c r="G1238" s="259"/>
      <c r="H1238" s="259"/>
      <c r="I1238" s="259"/>
      <c r="J1238" s="259"/>
    </row>
    <row r="1239" spans="1:10">
      <c r="A1239" s="259"/>
      <c r="B1239" s="259"/>
      <c r="C1239" s="259"/>
      <c r="D1239" s="259"/>
      <c r="E1239" s="259"/>
      <c r="F1239" s="270"/>
      <c r="G1239" s="259"/>
      <c r="H1239" s="259"/>
      <c r="I1239" s="259"/>
      <c r="J1239" s="259"/>
    </row>
    <row r="1240" spans="1:10">
      <c r="A1240" s="259"/>
      <c r="B1240" s="259"/>
      <c r="C1240" s="259"/>
      <c r="D1240" s="259"/>
      <c r="E1240" s="259"/>
      <c r="F1240" s="270"/>
      <c r="G1240" s="259"/>
      <c r="H1240" s="259"/>
      <c r="I1240" s="259"/>
      <c r="J1240" s="259"/>
    </row>
    <row r="1241" spans="1:10">
      <c r="A1241" s="259"/>
      <c r="B1241" s="259"/>
      <c r="C1241" s="259"/>
      <c r="D1241" s="259"/>
      <c r="E1241" s="259"/>
      <c r="F1241" s="270"/>
      <c r="G1241" s="259"/>
      <c r="H1241" s="259"/>
      <c r="I1241" s="259"/>
      <c r="J1241" s="259"/>
    </row>
    <row r="1242" spans="1:10">
      <c r="A1242" s="259"/>
      <c r="B1242" s="259"/>
      <c r="C1242" s="259"/>
      <c r="D1242" s="259"/>
      <c r="E1242" s="259"/>
      <c r="F1242" s="270"/>
      <c r="G1242" s="259"/>
      <c r="H1242" s="259"/>
      <c r="I1242" s="259"/>
      <c r="J1242" s="259"/>
    </row>
    <row r="1243" spans="1:10">
      <c r="A1243" s="259"/>
      <c r="B1243" s="259"/>
      <c r="C1243" s="259"/>
      <c r="D1243" s="259"/>
      <c r="E1243" s="259"/>
      <c r="F1243" s="270"/>
      <c r="G1243" s="259"/>
      <c r="H1243" s="259"/>
      <c r="I1243" s="259"/>
      <c r="J1243" s="259"/>
    </row>
    <row r="1244" spans="1:10">
      <c r="A1244" s="259"/>
      <c r="B1244" s="259"/>
      <c r="C1244" s="259"/>
      <c r="D1244" s="259"/>
      <c r="E1244" s="259"/>
      <c r="F1244" s="270"/>
      <c r="G1244" s="259"/>
      <c r="H1244" s="259"/>
      <c r="I1244" s="259"/>
      <c r="J1244" s="259"/>
    </row>
    <row r="1245" spans="1:10">
      <c r="A1245" s="259"/>
      <c r="B1245" s="259"/>
      <c r="C1245" s="259"/>
      <c r="D1245" s="259"/>
      <c r="E1245" s="259"/>
      <c r="F1245" s="270"/>
      <c r="G1245" s="259"/>
      <c r="H1245" s="259"/>
      <c r="I1245" s="259"/>
      <c r="J1245" s="259"/>
    </row>
    <row r="1246" spans="1:10">
      <c r="A1246" s="259"/>
      <c r="B1246" s="259"/>
      <c r="C1246" s="259"/>
      <c r="D1246" s="259"/>
      <c r="E1246" s="259"/>
      <c r="F1246" s="270"/>
      <c r="G1246" s="259"/>
      <c r="H1246" s="259"/>
      <c r="I1246" s="259"/>
      <c r="J1246" s="259"/>
    </row>
    <row r="1247" spans="1:10">
      <c r="A1247" s="259"/>
      <c r="B1247" s="259"/>
      <c r="C1247" s="259"/>
      <c r="D1247" s="259"/>
      <c r="E1247" s="259"/>
      <c r="F1247" s="270"/>
      <c r="G1247" s="259"/>
      <c r="H1247" s="259"/>
      <c r="I1247" s="259"/>
      <c r="J1247" s="259"/>
    </row>
    <row r="1248" spans="1:10">
      <c r="A1248" s="259"/>
      <c r="B1248" s="259"/>
      <c r="C1248" s="259"/>
      <c r="D1248" s="259"/>
      <c r="E1248" s="259"/>
      <c r="F1248" s="270"/>
      <c r="G1248" s="259"/>
      <c r="H1248" s="259"/>
      <c r="I1248" s="259"/>
      <c r="J1248" s="259"/>
    </row>
    <row r="1249" spans="1:10">
      <c r="A1249" s="259"/>
      <c r="B1249" s="259"/>
      <c r="C1249" s="259"/>
      <c r="D1249" s="259"/>
      <c r="E1249" s="259"/>
      <c r="F1249" s="270"/>
      <c r="G1249" s="259"/>
      <c r="H1249" s="259"/>
      <c r="I1249" s="259"/>
      <c r="J1249" s="259"/>
    </row>
    <row r="1250" spans="1:10">
      <c r="A1250" s="259"/>
      <c r="B1250" s="259"/>
      <c r="C1250" s="259"/>
      <c r="D1250" s="259"/>
      <c r="E1250" s="259"/>
      <c r="F1250" s="270"/>
      <c r="G1250" s="259"/>
      <c r="H1250" s="259"/>
      <c r="I1250" s="259"/>
      <c r="J1250" s="259"/>
    </row>
    <row r="1251" spans="1:10">
      <c r="A1251" s="259"/>
      <c r="B1251" s="259"/>
      <c r="C1251" s="259"/>
      <c r="D1251" s="259"/>
      <c r="E1251" s="259"/>
      <c r="F1251" s="270"/>
      <c r="G1251" s="259"/>
      <c r="H1251" s="259"/>
      <c r="I1251" s="259"/>
      <c r="J1251" s="259"/>
    </row>
    <row r="1252" spans="1:10">
      <c r="A1252" s="259"/>
      <c r="B1252" s="259"/>
      <c r="C1252" s="259"/>
      <c r="D1252" s="259"/>
      <c r="E1252" s="259"/>
      <c r="F1252" s="270"/>
      <c r="G1252" s="259"/>
      <c r="H1252" s="259"/>
      <c r="I1252" s="259"/>
      <c r="J1252" s="259"/>
    </row>
    <row r="1253" spans="1:10">
      <c r="A1253" s="259"/>
      <c r="B1253" s="259"/>
      <c r="C1253" s="259"/>
      <c r="D1253" s="259"/>
      <c r="E1253" s="259"/>
      <c r="F1253" s="270"/>
      <c r="G1253" s="259"/>
      <c r="H1253" s="259"/>
      <c r="I1253" s="259"/>
      <c r="J1253" s="259"/>
    </row>
    <row r="1254" spans="1:10">
      <c r="A1254" s="259"/>
      <c r="B1254" s="259"/>
      <c r="C1254" s="259"/>
      <c r="D1254" s="259"/>
      <c r="E1254" s="259"/>
      <c r="F1254" s="270"/>
      <c r="G1254" s="259"/>
      <c r="H1254" s="259"/>
      <c r="I1254" s="259"/>
      <c r="J1254" s="259"/>
    </row>
    <row r="1255" spans="1:10">
      <c r="A1255" s="259"/>
      <c r="B1255" s="259"/>
      <c r="C1255" s="259"/>
      <c r="D1255" s="259"/>
      <c r="E1255" s="259"/>
      <c r="F1255" s="270"/>
      <c r="G1255" s="259"/>
      <c r="H1255" s="259"/>
      <c r="I1255" s="259"/>
      <c r="J1255" s="259"/>
    </row>
    <row r="1256" spans="1:10">
      <c r="A1256" s="259"/>
      <c r="B1256" s="259"/>
      <c r="C1256" s="259"/>
      <c r="D1256" s="259"/>
      <c r="E1256" s="259"/>
      <c r="F1256" s="270"/>
      <c r="G1256" s="259"/>
      <c r="H1256" s="259"/>
      <c r="I1256" s="259"/>
      <c r="J1256" s="259"/>
    </row>
    <row r="1257" spans="1:10">
      <c r="A1257" s="259"/>
      <c r="B1257" s="259"/>
      <c r="C1257" s="259"/>
      <c r="D1257" s="259"/>
      <c r="E1257" s="259"/>
      <c r="F1257" s="270"/>
      <c r="G1257" s="259"/>
      <c r="H1257" s="259"/>
      <c r="I1257" s="259"/>
      <c r="J1257" s="259"/>
    </row>
    <row r="1258" spans="1:10">
      <c r="A1258" s="259"/>
      <c r="B1258" s="259"/>
      <c r="C1258" s="259"/>
      <c r="D1258" s="259"/>
      <c r="E1258" s="259"/>
      <c r="F1258" s="270"/>
      <c r="G1258" s="259"/>
      <c r="H1258" s="259"/>
      <c r="I1258" s="259"/>
      <c r="J1258" s="259"/>
    </row>
    <row r="1259" spans="1:10">
      <c r="A1259" s="259"/>
      <c r="B1259" s="259"/>
      <c r="C1259" s="259"/>
      <c r="D1259" s="259"/>
      <c r="E1259" s="259"/>
      <c r="F1259" s="270"/>
      <c r="G1259" s="259"/>
      <c r="H1259" s="259"/>
      <c r="I1259" s="259"/>
      <c r="J1259" s="259"/>
    </row>
    <row r="1260" spans="1:10">
      <c r="A1260" s="259"/>
      <c r="B1260" s="259"/>
      <c r="C1260" s="259"/>
      <c r="D1260" s="259"/>
      <c r="E1260" s="259"/>
      <c r="F1260" s="270"/>
      <c r="G1260" s="259"/>
      <c r="H1260" s="259"/>
      <c r="I1260" s="259"/>
      <c r="J1260" s="259"/>
    </row>
    <row r="1261" spans="1:10">
      <c r="A1261" s="259"/>
      <c r="B1261" s="259"/>
      <c r="C1261" s="259"/>
      <c r="D1261" s="259"/>
      <c r="E1261" s="259"/>
      <c r="F1261" s="270"/>
      <c r="G1261" s="259"/>
      <c r="H1261" s="259"/>
      <c r="I1261" s="259"/>
      <c r="J1261" s="259"/>
    </row>
    <row r="1262" spans="1:10">
      <c r="A1262" s="259"/>
      <c r="B1262" s="259"/>
      <c r="C1262" s="259"/>
      <c r="D1262" s="259"/>
      <c r="E1262" s="259"/>
      <c r="F1262" s="270"/>
      <c r="G1262" s="259"/>
      <c r="H1262" s="259"/>
      <c r="I1262" s="259"/>
      <c r="J1262" s="259"/>
    </row>
    <row r="1263" spans="1:10">
      <c r="A1263" s="259"/>
      <c r="B1263" s="259"/>
      <c r="C1263" s="259"/>
      <c r="D1263" s="259"/>
      <c r="E1263" s="259"/>
      <c r="F1263" s="270"/>
      <c r="G1263" s="259"/>
      <c r="H1263" s="259"/>
      <c r="I1263" s="259"/>
      <c r="J1263" s="259"/>
    </row>
    <row r="1264" spans="1:10">
      <c r="A1264" s="259"/>
      <c r="B1264" s="259"/>
      <c r="C1264" s="259"/>
      <c r="D1264" s="259"/>
      <c r="E1264" s="259"/>
      <c r="F1264" s="270"/>
      <c r="G1264" s="259"/>
      <c r="H1264" s="259"/>
      <c r="I1264" s="259"/>
      <c r="J1264" s="259"/>
    </row>
    <row r="1265" spans="1:10">
      <c r="A1265" s="259"/>
      <c r="B1265" s="259"/>
      <c r="C1265" s="259"/>
      <c r="D1265" s="259"/>
      <c r="E1265" s="259"/>
      <c r="F1265" s="270"/>
      <c r="G1265" s="259"/>
      <c r="H1265" s="259"/>
      <c r="I1265" s="259"/>
      <c r="J1265" s="259"/>
    </row>
    <row r="1266" spans="1:10">
      <c r="A1266" s="259"/>
      <c r="B1266" s="259"/>
      <c r="C1266" s="259"/>
      <c r="D1266" s="259"/>
      <c r="E1266" s="259"/>
      <c r="F1266" s="270"/>
      <c r="G1266" s="259"/>
      <c r="H1266" s="259"/>
      <c r="I1266" s="259"/>
      <c r="J1266" s="259"/>
    </row>
    <row r="1267" spans="1:10">
      <c r="A1267" s="259"/>
      <c r="B1267" s="259"/>
      <c r="C1267" s="259"/>
      <c r="D1267" s="259"/>
      <c r="E1267" s="259"/>
      <c r="F1267" s="270"/>
      <c r="G1267" s="259"/>
      <c r="H1267" s="259"/>
      <c r="I1267" s="259"/>
      <c r="J1267" s="259"/>
    </row>
    <row r="1268" spans="1:10">
      <c r="A1268" s="259"/>
      <c r="B1268" s="259"/>
      <c r="C1268" s="259"/>
      <c r="D1268" s="259"/>
      <c r="E1268" s="259"/>
      <c r="F1268" s="270"/>
      <c r="G1268" s="259"/>
      <c r="H1268" s="259"/>
      <c r="I1268" s="259"/>
      <c r="J1268" s="259"/>
    </row>
    <row r="1269" spans="1:10">
      <c r="A1269" s="259"/>
      <c r="B1269" s="259"/>
      <c r="C1269" s="259"/>
      <c r="D1269" s="259"/>
      <c r="E1269" s="259"/>
      <c r="F1269" s="270"/>
      <c r="G1269" s="259"/>
      <c r="H1269" s="259"/>
      <c r="I1269" s="259"/>
      <c r="J1269" s="259"/>
    </row>
    <row r="1270" spans="1:10">
      <c r="A1270" s="259"/>
      <c r="B1270" s="259"/>
      <c r="C1270" s="259"/>
      <c r="D1270" s="259"/>
      <c r="E1270" s="259"/>
      <c r="F1270" s="270"/>
      <c r="G1270" s="259"/>
      <c r="H1270" s="259"/>
      <c r="I1270" s="259"/>
      <c r="J1270" s="259"/>
    </row>
    <row r="1271" spans="1:10">
      <c r="A1271" s="259"/>
      <c r="B1271" s="259"/>
      <c r="C1271" s="259"/>
      <c r="D1271" s="259"/>
      <c r="E1271" s="259"/>
      <c r="F1271" s="270"/>
      <c r="G1271" s="259"/>
      <c r="H1271" s="259"/>
      <c r="I1271" s="259"/>
      <c r="J1271" s="259"/>
    </row>
    <row r="1272" spans="1:10">
      <c r="A1272" s="259"/>
      <c r="B1272" s="259"/>
      <c r="C1272" s="259"/>
      <c r="D1272" s="259"/>
      <c r="E1272" s="259"/>
      <c r="F1272" s="270"/>
      <c r="G1272" s="259"/>
      <c r="H1272" s="259"/>
      <c r="I1272" s="259"/>
      <c r="J1272" s="259"/>
    </row>
    <row r="1273" spans="1:10">
      <c r="A1273" s="259"/>
      <c r="B1273" s="259"/>
      <c r="C1273" s="259"/>
      <c r="D1273" s="259"/>
      <c r="E1273" s="259"/>
      <c r="F1273" s="270"/>
      <c r="G1273" s="259"/>
      <c r="H1273" s="259"/>
      <c r="I1273" s="259"/>
      <c r="J1273" s="259"/>
    </row>
    <row r="1274" spans="1:10">
      <c r="A1274" s="259"/>
      <c r="B1274" s="259"/>
      <c r="C1274" s="259"/>
      <c r="D1274" s="259"/>
      <c r="E1274" s="259"/>
      <c r="F1274" s="270"/>
      <c r="G1274" s="259"/>
      <c r="H1274" s="259"/>
      <c r="I1274" s="259"/>
      <c r="J1274" s="259"/>
    </row>
    <row r="1275" spans="1:10">
      <c r="A1275" s="259"/>
      <c r="B1275" s="259"/>
      <c r="C1275" s="259"/>
      <c r="D1275" s="259"/>
      <c r="E1275" s="259"/>
      <c r="F1275" s="270"/>
      <c r="G1275" s="259"/>
      <c r="H1275" s="259"/>
      <c r="I1275" s="259"/>
      <c r="J1275" s="259"/>
    </row>
    <row r="1276" spans="1:10">
      <c r="A1276" s="259"/>
      <c r="B1276" s="259"/>
      <c r="C1276" s="259"/>
      <c r="D1276" s="259"/>
      <c r="E1276" s="259"/>
      <c r="F1276" s="270"/>
      <c r="G1276" s="259"/>
      <c r="H1276" s="259"/>
      <c r="I1276" s="259"/>
      <c r="J1276" s="259"/>
    </row>
    <row r="1277" spans="1:10">
      <c r="A1277" s="259"/>
      <c r="B1277" s="259"/>
      <c r="C1277" s="259"/>
      <c r="D1277" s="259"/>
      <c r="E1277" s="259"/>
      <c r="F1277" s="270"/>
      <c r="G1277" s="259"/>
      <c r="H1277" s="259"/>
      <c r="I1277" s="259"/>
      <c r="J1277" s="259"/>
    </row>
    <row r="1278" spans="1:10">
      <c r="A1278" s="259"/>
      <c r="B1278" s="259"/>
      <c r="C1278" s="259"/>
      <c r="D1278" s="259"/>
      <c r="E1278" s="259"/>
      <c r="F1278" s="270"/>
      <c r="G1278" s="259"/>
      <c r="H1278" s="259"/>
      <c r="I1278" s="259"/>
      <c r="J1278" s="259"/>
    </row>
    <row r="1279" spans="1:10">
      <c r="A1279" s="259"/>
      <c r="B1279" s="259"/>
      <c r="C1279" s="259"/>
      <c r="D1279" s="259"/>
      <c r="E1279" s="259"/>
      <c r="F1279" s="270"/>
      <c r="G1279" s="259"/>
      <c r="H1279" s="259"/>
      <c r="I1279" s="259"/>
      <c r="J1279" s="259"/>
    </row>
    <row r="1280" spans="1:10">
      <c r="A1280" s="259"/>
      <c r="B1280" s="259"/>
      <c r="C1280" s="259"/>
      <c r="D1280" s="259"/>
      <c r="E1280" s="259"/>
      <c r="F1280" s="270"/>
      <c r="G1280" s="259"/>
      <c r="H1280" s="259"/>
      <c r="I1280" s="259"/>
      <c r="J1280" s="259"/>
    </row>
    <row r="1281" spans="1:10">
      <c r="A1281" s="259"/>
      <c r="B1281" s="259"/>
      <c r="C1281" s="259"/>
      <c r="D1281" s="259"/>
      <c r="E1281" s="259"/>
      <c r="F1281" s="270"/>
      <c r="G1281" s="259"/>
      <c r="H1281" s="259"/>
      <c r="I1281" s="259"/>
      <c r="J1281" s="259"/>
    </row>
    <row r="1282" spans="1:10">
      <c r="A1282" s="259"/>
      <c r="B1282" s="259"/>
      <c r="C1282" s="259"/>
      <c r="D1282" s="259"/>
      <c r="E1282" s="259"/>
      <c r="F1282" s="270"/>
      <c r="G1282" s="259"/>
      <c r="H1282" s="259"/>
      <c r="I1282" s="259"/>
      <c r="J1282" s="259"/>
    </row>
    <row r="1283" spans="1:10">
      <c r="A1283" s="259"/>
      <c r="B1283" s="259"/>
      <c r="C1283" s="259"/>
      <c r="D1283" s="259"/>
      <c r="E1283" s="259"/>
      <c r="F1283" s="270"/>
      <c r="G1283" s="259"/>
      <c r="H1283" s="259"/>
      <c r="I1283" s="259"/>
      <c r="J1283" s="259"/>
    </row>
    <row r="1284" spans="1:10">
      <c r="A1284" s="259"/>
      <c r="B1284" s="259"/>
      <c r="C1284" s="259"/>
      <c r="D1284" s="259"/>
      <c r="E1284" s="259"/>
      <c r="F1284" s="270"/>
      <c r="G1284" s="259"/>
      <c r="H1284" s="259"/>
      <c r="I1284" s="259"/>
      <c r="J1284" s="259"/>
    </row>
    <row r="1285" spans="1:10">
      <c r="A1285" s="259"/>
      <c r="B1285" s="259"/>
      <c r="C1285" s="259"/>
      <c r="D1285" s="259"/>
      <c r="E1285" s="259"/>
      <c r="F1285" s="270"/>
      <c r="G1285" s="259"/>
      <c r="H1285" s="259"/>
      <c r="I1285" s="259"/>
      <c r="J1285" s="259"/>
    </row>
    <row r="1286" spans="1:10">
      <c r="A1286" s="259"/>
      <c r="B1286" s="259"/>
      <c r="C1286" s="259"/>
      <c r="D1286" s="259"/>
      <c r="E1286" s="259"/>
      <c r="F1286" s="270"/>
      <c r="G1286" s="259"/>
      <c r="H1286" s="259"/>
      <c r="I1286" s="259"/>
      <c r="J1286" s="259"/>
    </row>
    <row r="1287" spans="1:10">
      <c r="A1287" s="259"/>
      <c r="B1287" s="259"/>
      <c r="C1287" s="259"/>
      <c r="D1287" s="259"/>
      <c r="E1287" s="259"/>
      <c r="F1287" s="270"/>
      <c r="G1287" s="259"/>
      <c r="H1287" s="259"/>
      <c r="I1287" s="259"/>
      <c r="J1287" s="259"/>
    </row>
    <row r="1288" spans="1:10">
      <c r="A1288" s="259"/>
      <c r="B1288" s="259"/>
      <c r="C1288" s="259"/>
      <c r="D1288" s="259"/>
      <c r="E1288" s="259"/>
      <c r="F1288" s="270"/>
      <c r="G1288" s="259"/>
      <c r="H1288" s="259"/>
      <c r="I1288" s="259"/>
      <c r="J1288" s="259"/>
    </row>
    <row r="1289" spans="1:10">
      <c r="A1289" s="259"/>
      <c r="B1289" s="259"/>
      <c r="C1289" s="259"/>
      <c r="D1289" s="259"/>
      <c r="E1289" s="259"/>
      <c r="F1289" s="270"/>
      <c r="G1289" s="259"/>
      <c r="H1289" s="259"/>
      <c r="I1289" s="259"/>
      <c r="J1289" s="259"/>
    </row>
    <row r="1290" spans="1:10">
      <c r="A1290" s="259"/>
      <c r="B1290" s="259"/>
      <c r="C1290" s="259"/>
      <c r="D1290" s="259"/>
      <c r="E1290" s="259"/>
      <c r="F1290" s="270"/>
      <c r="G1290" s="259"/>
      <c r="H1290" s="259"/>
      <c r="I1290" s="259"/>
      <c r="J1290" s="259"/>
    </row>
    <row r="1291" spans="1:10">
      <c r="A1291" s="259"/>
      <c r="B1291" s="259"/>
      <c r="C1291" s="259"/>
      <c r="D1291" s="259"/>
      <c r="E1291" s="259"/>
      <c r="F1291" s="270"/>
      <c r="G1291" s="259"/>
      <c r="H1291" s="259"/>
      <c r="I1291" s="259"/>
      <c r="J1291" s="259"/>
    </row>
    <row r="1292" spans="1:10">
      <c r="A1292" s="259"/>
      <c r="B1292" s="259"/>
      <c r="C1292" s="259"/>
      <c r="D1292" s="259"/>
      <c r="E1292" s="259"/>
      <c r="F1292" s="270"/>
      <c r="G1292" s="259"/>
      <c r="H1292" s="259"/>
      <c r="I1292" s="259"/>
      <c r="J1292" s="259"/>
    </row>
    <row r="1293" spans="1:10">
      <c r="A1293" s="259"/>
      <c r="B1293" s="259"/>
      <c r="C1293" s="259"/>
      <c r="D1293" s="259"/>
      <c r="E1293" s="259"/>
      <c r="F1293" s="270"/>
      <c r="G1293" s="259"/>
      <c r="H1293" s="259"/>
      <c r="I1293" s="259"/>
      <c r="J1293" s="259"/>
    </row>
    <row r="1294" spans="1:10">
      <c r="A1294" s="259"/>
      <c r="B1294" s="259"/>
      <c r="C1294" s="259"/>
      <c r="D1294" s="259"/>
      <c r="E1294" s="259"/>
      <c r="F1294" s="270"/>
      <c r="G1294" s="259"/>
      <c r="H1294" s="259"/>
      <c r="I1294" s="259"/>
      <c r="J1294" s="259"/>
    </row>
    <row r="1295" spans="1:10">
      <c r="A1295" s="259"/>
      <c r="B1295" s="259"/>
      <c r="C1295" s="259"/>
      <c r="D1295" s="259"/>
      <c r="E1295" s="259"/>
      <c r="F1295" s="270"/>
      <c r="G1295" s="259"/>
      <c r="H1295" s="259"/>
      <c r="I1295" s="259"/>
      <c r="J1295" s="259"/>
    </row>
    <row r="1296" spans="1:10">
      <c r="A1296" s="259"/>
      <c r="B1296" s="259"/>
      <c r="C1296" s="259"/>
      <c r="D1296" s="259"/>
      <c r="E1296" s="259"/>
      <c r="F1296" s="270"/>
      <c r="G1296" s="259"/>
      <c r="H1296" s="259"/>
      <c r="I1296" s="259"/>
      <c r="J1296" s="259"/>
    </row>
    <row r="1297" spans="1:10">
      <c r="A1297" s="259"/>
      <c r="B1297" s="259"/>
      <c r="C1297" s="259"/>
      <c r="D1297" s="259"/>
      <c r="E1297" s="259"/>
      <c r="F1297" s="270"/>
      <c r="G1297" s="259"/>
      <c r="H1297" s="259"/>
      <c r="I1297" s="259"/>
      <c r="J1297" s="259"/>
    </row>
    <row r="1298" spans="1:10">
      <c r="A1298" s="259"/>
      <c r="B1298" s="259"/>
      <c r="C1298" s="259"/>
      <c r="D1298" s="259"/>
      <c r="E1298" s="259"/>
      <c r="F1298" s="270"/>
      <c r="G1298" s="259"/>
      <c r="H1298" s="259"/>
      <c r="I1298" s="259"/>
      <c r="J1298" s="259"/>
    </row>
    <row r="1299" spans="1:10">
      <c r="A1299" s="259"/>
      <c r="B1299" s="259"/>
      <c r="C1299" s="259"/>
      <c r="D1299" s="259"/>
      <c r="E1299" s="259"/>
      <c r="F1299" s="270"/>
      <c r="G1299" s="259"/>
      <c r="H1299" s="259"/>
      <c r="I1299" s="259"/>
      <c r="J1299" s="259"/>
    </row>
    <row r="1300" spans="1:10">
      <c r="A1300" s="259"/>
      <c r="B1300" s="259"/>
      <c r="C1300" s="259"/>
      <c r="D1300" s="259"/>
      <c r="E1300" s="259"/>
      <c r="F1300" s="270"/>
      <c r="G1300" s="259"/>
      <c r="H1300" s="259"/>
      <c r="I1300" s="259"/>
      <c r="J1300" s="259"/>
    </row>
    <row r="1301" spans="1:10">
      <c r="A1301" s="259"/>
      <c r="B1301" s="259"/>
      <c r="C1301" s="259"/>
      <c r="D1301" s="259"/>
      <c r="E1301" s="259"/>
      <c r="F1301" s="270"/>
      <c r="G1301" s="259"/>
      <c r="H1301" s="259"/>
      <c r="I1301" s="259"/>
      <c r="J1301" s="259"/>
    </row>
    <row r="1302" spans="1:10">
      <c r="A1302" s="259"/>
      <c r="B1302" s="259"/>
      <c r="C1302" s="259"/>
      <c r="D1302" s="259"/>
      <c r="E1302" s="259"/>
      <c r="F1302" s="270"/>
      <c r="G1302" s="259"/>
      <c r="H1302" s="259"/>
      <c r="I1302" s="259"/>
      <c r="J1302" s="259"/>
    </row>
    <row r="1303" spans="1:10">
      <c r="A1303" s="259"/>
      <c r="B1303" s="259"/>
      <c r="C1303" s="259"/>
      <c r="D1303" s="259"/>
      <c r="E1303" s="259"/>
      <c r="F1303" s="270"/>
      <c r="G1303" s="259"/>
      <c r="H1303" s="259"/>
      <c r="I1303" s="259"/>
      <c r="J1303" s="259"/>
    </row>
    <row r="1304" spans="1:10">
      <c r="A1304" s="259"/>
      <c r="B1304" s="259"/>
      <c r="C1304" s="259"/>
      <c r="D1304" s="259"/>
      <c r="E1304" s="259"/>
      <c r="F1304" s="270"/>
      <c r="G1304" s="259"/>
      <c r="H1304" s="259"/>
      <c r="I1304" s="259"/>
      <c r="J1304" s="259"/>
    </row>
    <row r="1305" spans="1:10">
      <c r="A1305" s="259"/>
      <c r="B1305" s="259"/>
      <c r="C1305" s="259"/>
      <c r="D1305" s="259"/>
      <c r="E1305" s="259"/>
      <c r="F1305" s="270"/>
      <c r="G1305" s="259"/>
      <c r="H1305" s="259"/>
      <c r="I1305" s="259"/>
      <c r="J1305" s="259"/>
    </row>
    <row r="1306" spans="1:10">
      <c r="A1306" s="259"/>
      <c r="B1306" s="259"/>
      <c r="C1306" s="259"/>
      <c r="D1306" s="259"/>
      <c r="E1306" s="259"/>
      <c r="F1306" s="270"/>
      <c r="G1306" s="259"/>
      <c r="H1306" s="259"/>
      <c r="I1306" s="259"/>
      <c r="J1306" s="259"/>
    </row>
    <row r="1307" spans="1:10">
      <c r="A1307" s="259"/>
      <c r="B1307" s="259"/>
      <c r="C1307" s="259"/>
      <c r="D1307" s="259"/>
      <c r="E1307" s="259"/>
      <c r="F1307" s="270"/>
      <c r="G1307" s="259"/>
      <c r="H1307" s="259"/>
      <c r="I1307" s="259"/>
      <c r="J1307" s="259"/>
    </row>
    <row r="1308" spans="1:10">
      <c r="A1308" s="259"/>
      <c r="B1308" s="259"/>
      <c r="C1308" s="259"/>
      <c r="D1308" s="259"/>
      <c r="E1308" s="259"/>
      <c r="F1308" s="270"/>
      <c r="G1308" s="259"/>
      <c r="H1308" s="259"/>
      <c r="I1308" s="259"/>
      <c r="J1308" s="259"/>
    </row>
    <row r="1309" spans="1:10">
      <c r="A1309" s="259"/>
      <c r="B1309" s="259"/>
      <c r="C1309" s="259"/>
      <c r="D1309" s="259"/>
      <c r="E1309" s="259"/>
      <c r="F1309" s="270"/>
      <c r="G1309" s="259"/>
      <c r="H1309" s="259"/>
      <c r="I1309" s="259"/>
      <c r="J1309" s="259"/>
    </row>
    <row r="1310" spans="1:10">
      <c r="A1310" s="259"/>
      <c r="B1310" s="259"/>
      <c r="C1310" s="259"/>
      <c r="D1310" s="259"/>
      <c r="E1310" s="259"/>
      <c r="F1310" s="270"/>
      <c r="G1310" s="259"/>
      <c r="H1310" s="259"/>
      <c r="I1310" s="259"/>
      <c r="J1310" s="259"/>
    </row>
    <row r="1311" spans="1:10">
      <c r="A1311" s="259"/>
      <c r="B1311" s="259"/>
      <c r="C1311" s="259"/>
      <c r="D1311" s="259"/>
      <c r="E1311" s="259"/>
      <c r="F1311" s="270"/>
      <c r="G1311" s="259"/>
      <c r="H1311" s="259"/>
      <c r="I1311" s="259"/>
      <c r="J1311" s="259"/>
    </row>
    <row r="1312" spans="1:10">
      <c r="A1312" s="259"/>
      <c r="B1312" s="259"/>
      <c r="C1312" s="259"/>
      <c r="D1312" s="259"/>
      <c r="E1312" s="259"/>
      <c r="F1312" s="270"/>
      <c r="G1312" s="259"/>
      <c r="H1312" s="259"/>
      <c r="I1312" s="259"/>
      <c r="J1312" s="259"/>
    </row>
    <row r="1313" spans="1:10">
      <c r="A1313" s="259"/>
      <c r="B1313" s="259"/>
      <c r="C1313" s="259"/>
      <c r="D1313" s="259"/>
      <c r="E1313" s="259"/>
      <c r="F1313" s="270"/>
      <c r="G1313" s="259"/>
      <c r="H1313" s="259"/>
      <c r="I1313" s="259"/>
      <c r="J1313" s="259"/>
    </row>
    <row r="1314" spans="1:10">
      <c r="A1314" s="259"/>
      <c r="B1314" s="259"/>
      <c r="C1314" s="259"/>
      <c r="D1314" s="259"/>
      <c r="E1314" s="259"/>
      <c r="F1314" s="270"/>
      <c r="G1314" s="259"/>
      <c r="H1314" s="259"/>
      <c r="I1314" s="259"/>
      <c r="J1314" s="259"/>
    </row>
    <row r="1315" spans="1:10">
      <c r="A1315" s="259"/>
      <c r="B1315" s="259"/>
      <c r="C1315" s="259"/>
      <c r="D1315" s="259"/>
      <c r="E1315" s="259"/>
      <c r="F1315" s="270"/>
      <c r="G1315" s="259"/>
      <c r="H1315" s="259"/>
      <c r="I1315" s="259"/>
      <c r="J1315" s="259"/>
    </row>
    <row r="1316" spans="1:10">
      <c r="A1316" s="259"/>
      <c r="B1316" s="259"/>
      <c r="C1316" s="259"/>
      <c r="D1316" s="259"/>
      <c r="E1316" s="259"/>
      <c r="F1316" s="270"/>
      <c r="G1316" s="259"/>
      <c r="H1316" s="259"/>
      <c r="I1316" s="259"/>
      <c r="J1316" s="259"/>
    </row>
    <row r="1317" spans="1:10">
      <c r="A1317" s="259"/>
      <c r="B1317" s="259"/>
      <c r="C1317" s="259"/>
      <c r="D1317" s="259"/>
      <c r="E1317" s="259"/>
      <c r="F1317" s="270"/>
      <c r="G1317" s="259"/>
      <c r="H1317" s="259"/>
      <c r="I1317" s="259"/>
      <c r="J1317" s="259"/>
    </row>
    <row r="1318" spans="1:10">
      <c r="A1318" s="259"/>
      <c r="B1318" s="259"/>
      <c r="C1318" s="259"/>
      <c r="D1318" s="259"/>
      <c r="E1318" s="259"/>
      <c r="F1318" s="270"/>
      <c r="G1318" s="259"/>
      <c r="H1318" s="259"/>
      <c r="I1318" s="259"/>
      <c r="J1318" s="259"/>
    </row>
    <row r="1319" spans="1:10">
      <c r="A1319" s="259"/>
      <c r="B1319" s="259"/>
      <c r="C1319" s="259"/>
      <c r="D1319" s="259"/>
      <c r="E1319" s="259"/>
      <c r="F1319" s="270"/>
      <c r="G1319" s="259"/>
      <c r="H1319" s="259"/>
      <c r="I1319" s="259"/>
      <c r="J1319" s="259"/>
    </row>
    <row r="1320" spans="1:10">
      <c r="A1320" s="259"/>
      <c r="B1320" s="259"/>
      <c r="C1320" s="259"/>
      <c r="D1320" s="259"/>
      <c r="E1320" s="259"/>
      <c r="F1320" s="270"/>
      <c r="G1320" s="259"/>
      <c r="H1320" s="259"/>
      <c r="I1320" s="259"/>
      <c r="J1320" s="259"/>
    </row>
    <row r="1321" spans="1:10">
      <c r="A1321" s="259"/>
      <c r="B1321" s="259"/>
      <c r="C1321" s="259"/>
      <c r="D1321" s="259"/>
      <c r="E1321" s="259"/>
      <c r="F1321" s="270"/>
      <c r="G1321" s="259"/>
      <c r="H1321" s="259"/>
      <c r="I1321" s="259"/>
      <c r="J1321" s="259"/>
    </row>
    <row r="1322" spans="1:10">
      <c r="A1322" s="259"/>
      <c r="B1322" s="259"/>
      <c r="C1322" s="259"/>
      <c r="D1322" s="259"/>
      <c r="E1322" s="259"/>
      <c r="F1322" s="270"/>
      <c r="G1322" s="259"/>
      <c r="H1322" s="259"/>
      <c r="I1322" s="259"/>
      <c r="J1322" s="259"/>
    </row>
    <row r="1323" spans="1:10">
      <c r="A1323" s="259"/>
      <c r="B1323" s="259"/>
      <c r="C1323" s="259"/>
      <c r="D1323" s="259"/>
      <c r="E1323" s="259"/>
      <c r="F1323" s="270"/>
      <c r="G1323" s="259"/>
      <c r="H1323" s="259"/>
      <c r="I1323" s="259"/>
      <c r="J1323" s="259"/>
    </row>
    <row r="1324" spans="1:10">
      <c r="A1324" s="259"/>
      <c r="B1324" s="259"/>
      <c r="C1324" s="259"/>
      <c r="D1324" s="259"/>
      <c r="E1324" s="259"/>
      <c r="F1324" s="270"/>
      <c r="G1324" s="259"/>
      <c r="H1324" s="259"/>
      <c r="I1324" s="259"/>
      <c r="J1324" s="259"/>
    </row>
    <row r="1325" spans="1:10">
      <c r="A1325" s="259"/>
      <c r="B1325" s="259"/>
      <c r="C1325" s="259"/>
      <c r="D1325" s="259"/>
      <c r="E1325" s="259"/>
      <c r="F1325" s="270"/>
      <c r="G1325" s="259"/>
      <c r="H1325" s="259"/>
      <c r="I1325" s="259"/>
      <c r="J1325" s="259"/>
    </row>
    <row r="1326" spans="1:10">
      <c r="A1326" s="259"/>
      <c r="B1326" s="259"/>
      <c r="C1326" s="259"/>
      <c r="D1326" s="259"/>
      <c r="E1326" s="259"/>
      <c r="F1326" s="270"/>
      <c r="G1326" s="259"/>
      <c r="H1326" s="259"/>
      <c r="I1326" s="259"/>
      <c r="J1326" s="259"/>
    </row>
    <row r="1327" spans="1:10">
      <c r="A1327" s="259"/>
      <c r="B1327" s="259"/>
      <c r="C1327" s="259"/>
      <c r="D1327" s="259"/>
      <c r="E1327" s="259"/>
      <c r="F1327" s="270"/>
      <c r="G1327" s="259"/>
      <c r="H1327" s="259"/>
      <c r="I1327" s="259"/>
      <c r="J1327" s="259"/>
    </row>
    <row r="1328" spans="1:10">
      <c r="A1328" s="259"/>
      <c r="B1328" s="259"/>
      <c r="C1328" s="259"/>
      <c r="D1328" s="259"/>
      <c r="E1328" s="259"/>
      <c r="F1328" s="270"/>
      <c r="G1328" s="259"/>
      <c r="H1328" s="259"/>
      <c r="I1328" s="259"/>
      <c r="J1328" s="259"/>
    </row>
    <row r="1329" spans="1:10">
      <c r="A1329" s="259"/>
      <c r="B1329" s="259"/>
      <c r="C1329" s="259"/>
      <c r="D1329" s="259"/>
      <c r="E1329" s="259"/>
      <c r="F1329" s="270"/>
      <c r="G1329" s="259"/>
      <c r="H1329" s="259"/>
      <c r="I1329" s="259"/>
      <c r="J1329" s="259"/>
    </row>
    <row r="1330" spans="1:10">
      <c r="A1330" s="259"/>
      <c r="B1330" s="259"/>
      <c r="C1330" s="259"/>
      <c r="D1330" s="259"/>
      <c r="E1330" s="259"/>
      <c r="F1330" s="270"/>
      <c r="G1330" s="259"/>
      <c r="H1330" s="259"/>
      <c r="I1330" s="259"/>
      <c r="J1330" s="259"/>
    </row>
    <row r="1331" spans="1:10">
      <c r="A1331" s="259"/>
      <c r="B1331" s="259"/>
      <c r="C1331" s="259"/>
      <c r="D1331" s="259"/>
      <c r="E1331" s="259"/>
      <c r="F1331" s="270"/>
      <c r="G1331" s="259"/>
      <c r="H1331" s="259"/>
      <c r="I1331" s="259"/>
      <c r="J1331" s="259"/>
    </row>
    <row r="1332" spans="1:10">
      <c r="A1332" s="259"/>
      <c r="B1332" s="259"/>
      <c r="C1332" s="259"/>
      <c r="D1332" s="259"/>
      <c r="E1332" s="259"/>
      <c r="F1332" s="270"/>
      <c r="G1332" s="259"/>
      <c r="H1332" s="259"/>
      <c r="I1332" s="259"/>
      <c r="J1332" s="259"/>
    </row>
    <row r="1333" spans="1:10">
      <c r="A1333" s="259"/>
      <c r="B1333" s="259"/>
      <c r="C1333" s="259"/>
      <c r="D1333" s="259"/>
      <c r="E1333" s="259"/>
      <c r="F1333" s="270"/>
      <c r="G1333" s="259"/>
      <c r="H1333" s="259"/>
      <c r="I1333" s="259"/>
      <c r="J1333" s="259"/>
    </row>
    <row r="1334" spans="1:10">
      <c r="A1334" s="259"/>
      <c r="B1334" s="259"/>
      <c r="C1334" s="259"/>
      <c r="D1334" s="259"/>
      <c r="E1334" s="259"/>
      <c r="F1334" s="270"/>
      <c r="G1334" s="259"/>
      <c r="H1334" s="259"/>
      <c r="I1334" s="259"/>
      <c r="J1334" s="259"/>
    </row>
    <row r="1335" spans="1:10">
      <c r="A1335" s="259"/>
      <c r="B1335" s="259"/>
      <c r="C1335" s="259"/>
      <c r="D1335" s="259"/>
      <c r="E1335" s="259"/>
      <c r="F1335" s="270"/>
      <c r="G1335" s="259"/>
      <c r="H1335" s="259"/>
      <c r="I1335" s="259"/>
      <c r="J1335" s="259"/>
    </row>
    <row r="1336" spans="1:10">
      <c r="A1336" s="259"/>
      <c r="B1336" s="259"/>
      <c r="C1336" s="259"/>
      <c r="D1336" s="259"/>
      <c r="E1336" s="259"/>
      <c r="F1336" s="270"/>
      <c r="G1336" s="259"/>
      <c r="H1336" s="259"/>
      <c r="I1336" s="259"/>
      <c r="J1336" s="259"/>
    </row>
    <row r="1337" spans="1:10">
      <c r="A1337" s="259"/>
      <c r="B1337" s="259"/>
      <c r="C1337" s="259"/>
      <c r="D1337" s="259"/>
      <c r="E1337" s="259"/>
      <c r="F1337" s="270"/>
      <c r="G1337" s="259"/>
      <c r="H1337" s="259"/>
      <c r="I1337" s="259"/>
      <c r="J1337" s="259"/>
    </row>
    <row r="1338" spans="1:10">
      <c r="A1338" s="259"/>
      <c r="B1338" s="259"/>
      <c r="C1338" s="259"/>
      <c r="D1338" s="259"/>
      <c r="E1338" s="259"/>
      <c r="F1338" s="270"/>
      <c r="G1338" s="259"/>
      <c r="H1338" s="259"/>
      <c r="I1338" s="259"/>
      <c r="J1338" s="259"/>
    </row>
    <row r="1339" spans="1:10">
      <c r="A1339" s="259"/>
      <c r="B1339" s="259"/>
      <c r="C1339" s="259"/>
      <c r="D1339" s="259"/>
      <c r="E1339" s="259"/>
      <c r="F1339" s="270"/>
      <c r="G1339" s="259"/>
      <c r="H1339" s="259"/>
      <c r="I1339" s="259"/>
      <c r="J1339" s="259"/>
    </row>
    <row r="1340" spans="1:10">
      <c r="A1340" s="259"/>
      <c r="B1340" s="259"/>
      <c r="C1340" s="259"/>
      <c r="D1340" s="259"/>
      <c r="E1340" s="259"/>
      <c r="F1340" s="270"/>
      <c r="G1340" s="259"/>
      <c r="H1340" s="259"/>
      <c r="I1340" s="259"/>
      <c r="J1340" s="259"/>
    </row>
    <row r="1341" spans="1:10">
      <c r="A1341" s="259"/>
      <c r="B1341" s="259"/>
      <c r="C1341" s="259"/>
      <c r="D1341" s="259"/>
      <c r="E1341" s="259"/>
      <c r="F1341" s="270"/>
      <c r="G1341" s="259"/>
      <c r="H1341" s="259"/>
      <c r="I1341" s="259"/>
      <c r="J1341" s="259"/>
    </row>
    <row r="1342" spans="1:10">
      <c r="A1342" s="259"/>
      <c r="B1342" s="259"/>
      <c r="C1342" s="259"/>
      <c r="D1342" s="259"/>
      <c r="E1342" s="259"/>
      <c r="F1342" s="270"/>
      <c r="G1342" s="259"/>
      <c r="H1342" s="259"/>
      <c r="I1342" s="259"/>
      <c r="J1342" s="259"/>
    </row>
    <row r="1343" spans="1:10">
      <c r="A1343" s="259"/>
      <c r="B1343" s="259"/>
      <c r="C1343" s="259"/>
      <c r="D1343" s="259"/>
      <c r="E1343" s="259"/>
      <c r="F1343" s="270"/>
      <c r="G1343" s="259"/>
      <c r="H1343" s="259"/>
      <c r="I1343" s="259"/>
      <c r="J1343" s="259"/>
    </row>
    <row r="1344" spans="1:10">
      <c r="A1344" s="259"/>
      <c r="B1344" s="259"/>
      <c r="C1344" s="259"/>
      <c r="D1344" s="259"/>
      <c r="E1344" s="259"/>
      <c r="F1344" s="270"/>
      <c r="G1344" s="259"/>
      <c r="H1344" s="259"/>
      <c r="I1344" s="259"/>
      <c r="J1344" s="259"/>
    </row>
    <row r="1345" spans="1:10">
      <c r="A1345" s="259"/>
      <c r="B1345" s="259"/>
      <c r="C1345" s="259"/>
      <c r="D1345" s="259"/>
      <c r="E1345" s="259"/>
      <c r="F1345" s="270"/>
      <c r="G1345" s="259"/>
      <c r="H1345" s="259"/>
      <c r="I1345" s="259"/>
      <c r="J1345" s="259"/>
    </row>
    <row r="1346" spans="1:10">
      <c r="A1346" s="259"/>
      <c r="B1346" s="259"/>
      <c r="C1346" s="259"/>
      <c r="D1346" s="259"/>
      <c r="E1346" s="259"/>
      <c r="F1346" s="270"/>
      <c r="G1346" s="259"/>
      <c r="H1346" s="259"/>
      <c r="I1346" s="259"/>
      <c r="J1346" s="259"/>
    </row>
    <row r="1347" spans="1:10">
      <c r="A1347" s="259"/>
      <c r="B1347" s="259"/>
      <c r="C1347" s="259"/>
      <c r="D1347" s="259"/>
      <c r="E1347" s="259"/>
      <c r="F1347" s="270"/>
      <c r="G1347" s="259"/>
      <c r="H1347" s="259"/>
      <c r="I1347" s="259"/>
      <c r="J1347" s="259"/>
    </row>
    <row r="1348" spans="1:10">
      <c r="A1348" s="259"/>
      <c r="B1348" s="259"/>
      <c r="C1348" s="259"/>
      <c r="D1348" s="259"/>
      <c r="E1348" s="259"/>
      <c r="F1348" s="270"/>
      <c r="G1348" s="259"/>
      <c r="H1348" s="259"/>
      <c r="I1348" s="259"/>
      <c r="J1348" s="259"/>
    </row>
    <row r="1349" spans="1:10">
      <c r="A1349" s="259"/>
      <c r="B1349" s="259"/>
      <c r="C1349" s="259"/>
      <c r="D1349" s="259"/>
      <c r="E1349" s="259"/>
      <c r="F1349" s="270"/>
      <c r="G1349" s="259"/>
      <c r="H1349" s="259"/>
      <c r="I1349" s="259"/>
      <c r="J1349" s="259"/>
    </row>
    <row r="1350" spans="1:10">
      <c r="A1350" s="259"/>
      <c r="B1350" s="259"/>
      <c r="C1350" s="259"/>
      <c r="D1350" s="259"/>
      <c r="E1350" s="259"/>
      <c r="F1350" s="270"/>
      <c r="G1350" s="259"/>
      <c r="H1350" s="259"/>
      <c r="I1350" s="259"/>
      <c r="J1350" s="259"/>
    </row>
    <row r="1351" spans="1:10">
      <c r="A1351" s="259"/>
      <c r="B1351" s="259"/>
      <c r="C1351" s="259"/>
      <c r="D1351" s="259"/>
      <c r="E1351" s="259"/>
      <c r="F1351" s="270"/>
      <c r="G1351" s="259"/>
      <c r="H1351" s="259"/>
      <c r="I1351" s="259"/>
      <c r="J1351" s="259"/>
    </row>
    <row r="1352" spans="1:10">
      <c r="A1352" s="259"/>
      <c r="B1352" s="259"/>
      <c r="C1352" s="259"/>
      <c r="D1352" s="259"/>
      <c r="E1352" s="259"/>
      <c r="F1352" s="270"/>
      <c r="G1352" s="259"/>
      <c r="H1352" s="259"/>
      <c r="I1352" s="259"/>
      <c r="J1352" s="259"/>
    </row>
    <row r="1353" spans="1:10">
      <c r="A1353" s="259"/>
      <c r="B1353" s="259"/>
      <c r="C1353" s="259"/>
      <c r="D1353" s="259"/>
      <c r="E1353" s="259"/>
      <c r="F1353" s="270"/>
      <c r="G1353" s="259"/>
      <c r="H1353" s="259"/>
      <c r="I1353" s="259"/>
      <c r="J1353" s="259"/>
    </row>
    <row r="1354" spans="1:10">
      <c r="A1354" s="259"/>
      <c r="B1354" s="259"/>
      <c r="C1354" s="259"/>
      <c r="D1354" s="259"/>
      <c r="E1354" s="259"/>
      <c r="F1354" s="270"/>
      <c r="G1354" s="259"/>
      <c r="H1354" s="259"/>
      <c r="I1354" s="259"/>
      <c r="J1354" s="259"/>
    </row>
    <row r="1355" spans="1:10">
      <c r="A1355" s="259"/>
      <c r="B1355" s="259"/>
      <c r="C1355" s="259"/>
      <c r="D1355" s="259"/>
      <c r="E1355" s="259"/>
      <c r="F1355" s="270"/>
      <c r="G1355" s="259"/>
      <c r="H1355" s="259"/>
      <c r="I1355" s="259"/>
      <c r="J1355" s="259"/>
    </row>
    <row r="1356" spans="1:10">
      <c r="A1356" s="259"/>
      <c r="B1356" s="259"/>
      <c r="C1356" s="259"/>
      <c r="D1356" s="259"/>
      <c r="E1356" s="259"/>
      <c r="F1356" s="270"/>
      <c r="G1356" s="259"/>
      <c r="H1356" s="259"/>
      <c r="I1356" s="259"/>
      <c r="J1356" s="259"/>
    </row>
    <row r="1357" spans="1:10">
      <c r="A1357" s="259"/>
      <c r="B1357" s="259"/>
      <c r="C1357" s="259"/>
      <c r="D1357" s="259"/>
      <c r="E1357" s="259"/>
      <c r="F1357" s="270"/>
      <c r="G1357" s="259"/>
      <c r="H1357" s="259"/>
      <c r="I1357" s="259"/>
      <c r="J1357" s="259"/>
    </row>
    <row r="1358" spans="1:10">
      <c r="A1358" s="259"/>
      <c r="B1358" s="259"/>
      <c r="C1358" s="259"/>
      <c r="D1358" s="259"/>
      <c r="E1358" s="259"/>
      <c r="F1358" s="270"/>
      <c r="G1358" s="259"/>
      <c r="H1358" s="259"/>
      <c r="I1358" s="259"/>
      <c r="J1358" s="259"/>
    </row>
    <row r="1359" spans="1:10">
      <c r="A1359" s="259"/>
      <c r="B1359" s="259"/>
      <c r="C1359" s="259"/>
      <c r="D1359" s="259"/>
      <c r="E1359" s="259"/>
      <c r="F1359" s="270"/>
      <c r="G1359" s="259"/>
      <c r="H1359" s="259"/>
      <c r="I1359" s="259"/>
      <c r="J1359" s="259"/>
    </row>
    <row r="1360" spans="1:10">
      <c r="A1360" s="259"/>
      <c r="B1360" s="259"/>
      <c r="C1360" s="259"/>
      <c r="D1360" s="259"/>
      <c r="E1360" s="259"/>
      <c r="F1360" s="270"/>
      <c r="G1360" s="259"/>
      <c r="H1360" s="259"/>
      <c r="I1360" s="259"/>
      <c r="J1360" s="259"/>
    </row>
    <row r="1361" spans="1:10">
      <c r="A1361" s="259"/>
      <c r="B1361" s="259"/>
      <c r="C1361" s="259"/>
      <c r="D1361" s="259"/>
      <c r="E1361" s="259"/>
      <c r="F1361" s="270"/>
      <c r="G1361" s="259"/>
      <c r="H1361" s="259"/>
      <c r="I1361" s="259"/>
      <c r="J1361" s="259"/>
    </row>
    <row r="1362" spans="1:10">
      <c r="A1362" s="259"/>
      <c r="B1362" s="259"/>
      <c r="C1362" s="259"/>
      <c r="D1362" s="259"/>
      <c r="E1362" s="259"/>
      <c r="F1362" s="270"/>
      <c r="G1362" s="259"/>
      <c r="H1362" s="259"/>
      <c r="I1362" s="259"/>
      <c r="J1362" s="259"/>
    </row>
    <row r="1363" spans="1:10">
      <c r="A1363" s="259"/>
      <c r="B1363" s="259"/>
      <c r="C1363" s="259"/>
      <c r="D1363" s="259"/>
      <c r="E1363" s="259"/>
      <c r="F1363" s="270"/>
      <c r="G1363" s="259"/>
      <c r="H1363" s="259"/>
      <c r="I1363" s="259"/>
      <c r="J1363" s="259"/>
    </row>
    <row r="1364" spans="1:10">
      <c r="A1364" s="259"/>
      <c r="B1364" s="259"/>
      <c r="C1364" s="259"/>
      <c r="D1364" s="259"/>
      <c r="E1364" s="259"/>
      <c r="F1364" s="270"/>
      <c r="G1364" s="259"/>
      <c r="H1364" s="259"/>
      <c r="I1364" s="259"/>
      <c r="J1364" s="259"/>
    </row>
    <row r="1365" spans="1:10">
      <c r="A1365" s="259"/>
      <c r="B1365" s="259"/>
      <c r="C1365" s="259"/>
      <c r="D1365" s="259"/>
      <c r="E1365" s="259"/>
      <c r="F1365" s="270"/>
      <c r="G1365" s="259"/>
      <c r="H1365" s="259"/>
      <c r="I1365" s="259"/>
      <c r="J1365" s="259"/>
    </row>
    <row r="1366" spans="1:10">
      <c r="A1366" s="259"/>
      <c r="B1366" s="259"/>
      <c r="C1366" s="259"/>
      <c r="D1366" s="259"/>
      <c r="E1366" s="259"/>
      <c r="F1366" s="270"/>
      <c r="G1366" s="259"/>
      <c r="H1366" s="259"/>
      <c r="I1366" s="259"/>
      <c r="J1366" s="259"/>
    </row>
    <row r="1367" spans="1:10">
      <c r="A1367" s="259"/>
      <c r="B1367" s="259"/>
      <c r="C1367" s="259"/>
      <c r="D1367" s="259"/>
      <c r="E1367" s="259"/>
      <c r="F1367" s="270"/>
      <c r="G1367" s="259"/>
      <c r="H1367" s="259"/>
      <c r="I1367" s="259"/>
      <c r="J1367" s="259"/>
    </row>
    <row r="1368" spans="1:10">
      <c r="A1368" s="259"/>
      <c r="B1368" s="259"/>
      <c r="C1368" s="259"/>
      <c r="D1368" s="259"/>
      <c r="E1368" s="259"/>
      <c r="F1368" s="270"/>
      <c r="G1368" s="259"/>
      <c r="H1368" s="259"/>
      <c r="I1368" s="259"/>
      <c r="J1368" s="259"/>
    </row>
    <row r="1369" spans="1:10">
      <c r="A1369" s="259"/>
      <c r="B1369" s="259"/>
      <c r="C1369" s="259"/>
      <c r="D1369" s="259"/>
      <c r="E1369" s="259"/>
      <c r="F1369" s="270"/>
      <c r="G1369" s="259"/>
      <c r="H1369" s="259"/>
      <c r="I1369" s="259"/>
      <c r="J1369" s="259"/>
    </row>
    <row r="1370" spans="1:10">
      <c r="A1370" s="259"/>
      <c r="B1370" s="259"/>
      <c r="C1370" s="259"/>
      <c r="D1370" s="259"/>
      <c r="E1370" s="259"/>
      <c r="F1370" s="270"/>
      <c r="G1370" s="259"/>
      <c r="H1370" s="259"/>
      <c r="I1370" s="259"/>
      <c r="J1370" s="259"/>
    </row>
    <row r="1371" spans="1:10">
      <c r="A1371" s="259"/>
      <c r="B1371" s="259"/>
      <c r="C1371" s="259"/>
      <c r="D1371" s="259"/>
      <c r="E1371" s="259"/>
      <c r="F1371" s="270"/>
      <c r="G1371" s="259"/>
      <c r="H1371" s="259"/>
      <c r="I1371" s="259"/>
      <c r="J1371" s="259"/>
    </row>
    <row r="1372" spans="1:10">
      <c r="A1372" s="259"/>
      <c r="B1372" s="259"/>
      <c r="C1372" s="259"/>
      <c r="D1372" s="259"/>
      <c r="E1372" s="259"/>
      <c r="F1372" s="270"/>
      <c r="G1372" s="259"/>
      <c r="H1372" s="259"/>
      <c r="I1372" s="259"/>
      <c r="J1372" s="259"/>
    </row>
    <row r="1373" spans="1:10">
      <c r="A1373" s="259"/>
      <c r="B1373" s="259"/>
      <c r="C1373" s="259"/>
      <c r="D1373" s="259"/>
      <c r="E1373" s="259"/>
      <c r="F1373" s="270"/>
      <c r="G1373" s="259"/>
      <c r="H1373" s="259"/>
      <c r="I1373" s="259"/>
      <c r="J1373" s="259"/>
    </row>
    <row r="1374" spans="1:10">
      <c r="A1374" s="259"/>
      <c r="B1374" s="259"/>
      <c r="C1374" s="259"/>
      <c r="D1374" s="259"/>
      <c r="E1374" s="259"/>
      <c r="F1374" s="270"/>
      <c r="G1374" s="259"/>
      <c r="H1374" s="259"/>
      <c r="I1374" s="259"/>
      <c r="J1374" s="259"/>
    </row>
    <row r="1375" spans="1:10">
      <c r="A1375" s="259"/>
      <c r="B1375" s="259"/>
      <c r="C1375" s="259"/>
      <c r="D1375" s="259"/>
      <c r="E1375" s="259"/>
      <c r="F1375" s="270"/>
      <c r="G1375" s="259"/>
      <c r="H1375" s="259"/>
      <c r="I1375" s="259"/>
      <c r="J1375" s="259"/>
    </row>
    <row r="1376" spans="1:10">
      <c r="A1376" s="259"/>
      <c r="B1376" s="259"/>
      <c r="C1376" s="259"/>
      <c r="D1376" s="259"/>
      <c r="E1376" s="259"/>
      <c r="F1376" s="270"/>
      <c r="G1376" s="259"/>
      <c r="H1376" s="259"/>
      <c r="I1376" s="259"/>
      <c r="J1376" s="259"/>
    </row>
    <row r="1377" spans="1:10">
      <c r="A1377" s="259"/>
      <c r="B1377" s="259"/>
      <c r="C1377" s="259"/>
      <c r="D1377" s="259"/>
      <c r="E1377" s="259"/>
      <c r="F1377" s="270"/>
      <c r="G1377" s="259"/>
      <c r="H1377" s="259"/>
      <c r="I1377" s="259"/>
      <c r="J1377" s="259"/>
    </row>
    <row r="1378" spans="1:10">
      <c r="A1378" s="259"/>
      <c r="B1378" s="259"/>
      <c r="C1378" s="259"/>
      <c r="D1378" s="259"/>
      <c r="E1378" s="259"/>
      <c r="F1378" s="270"/>
      <c r="G1378" s="259"/>
      <c r="H1378" s="259"/>
      <c r="I1378" s="259"/>
      <c r="J1378" s="259"/>
    </row>
    <row r="1379" spans="1:10">
      <c r="A1379" s="259"/>
      <c r="B1379" s="259"/>
      <c r="C1379" s="259"/>
      <c r="D1379" s="259"/>
      <c r="E1379" s="259"/>
      <c r="F1379" s="270"/>
      <c r="G1379" s="259"/>
      <c r="H1379" s="259"/>
      <c r="I1379" s="259"/>
      <c r="J1379" s="259"/>
    </row>
    <row r="1380" spans="1:10">
      <c r="A1380" s="259"/>
      <c r="B1380" s="259"/>
      <c r="C1380" s="259"/>
      <c r="D1380" s="259"/>
      <c r="E1380" s="259"/>
      <c r="F1380" s="270"/>
      <c r="G1380" s="259"/>
      <c r="H1380" s="259"/>
      <c r="I1380" s="259"/>
      <c r="J1380" s="259"/>
    </row>
    <row r="1381" spans="1:10">
      <c r="A1381" s="259"/>
      <c r="B1381" s="259"/>
      <c r="C1381" s="259"/>
      <c r="D1381" s="259"/>
      <c r="E1381" s="259"/>
      <c r="F1381" s="270"/>
      <c r="G1381" s="259"/>
      <c r="H1381" s="259"/>
      <c r="I1381" s="259"/>
      <c r="J1381" s="259"/>
    </row>
    <row r="1382" spans="1:10">
      <c r="A1382" s="259"/>
      <c r="B1382" s="259"/>
      <c r="C1382" s="259"/>
      <c r="D1382" s="259"/>
      <c r="E1382" s="259"/>
      <c r="F1382" s="270"/>
      <c r="G1382" s="259"/>
      <c r="H1382" s="259"/>
      <c r="I1382" s="259"/>
      <c r="J1382" s="259"/>
    </row>
    <row r="1383" spans="1:10">
      <c r="A1383" s="259"/>
      <c r="B1383" s="259"/>
      <c r="C1383" s="259"/>
      <c r="D1383" s="259"/>
      <c r="E1383" s="259"/>
      <c r="F1383" s="270"/>
      <c r="G1383" s="259"/>
      <c r="H1383" s="259"/>
      <c r="I1383" s="259"/>
      <c r="J1383" s="259"/>
    </row>
    <row r="1384" spans="1:10">
      <c r="A1384" s="259"/>
      <c r="B1384" s="259"/>
      <c r="C1384" s="259"/>
      <c r="D1384" s="259"/>
      <c r="E1384" s="259"/>
      <c r="F1384" s="270"/>
      <c r="G1384" s="259"/>
      <c r="H1384" s="259"/>
      <c r="I1384" s="259"/>
      <c r="J1384" s="259"/>
    </row>
    <row r="1385" spans="1:10">
      <c r="A1385" s="259"/>
      <c r="B1385" s="259"/>
      <c r="C1385" s="259"/>
      <c r="D1385" s="259"/>
      <c r="E1385" s="259"/>
      <c r="F1385" s="270"/>
      <c r="G1385" s="259"/>
      <c r="H1385" s="259"/>
      <c r="I1385" s="259"/>
      <c r="J1385" s="259"/>
    </row>
    <row r="1386" spans="1:10">
      <c r="A1386" s="259"/>
      <c r="B1386" s="259"/>
      <c r="C1386" s="259"/>
      <c r="D1386" s="259"/>
      <c r="E1386" s="259"/>
      <c r="F1386" s="270"/>
      <c r="G1386" s="259"/>
      <c r="H1386" s="259"/>
      <c r="I1386" s="259"/>
      <c r="J1386" s="259"/>
    </row>
    <row r="1387" spans="1:10">
      <c r="A1387" s="259"/>
      <c r="B1387" s="259"/>
      <c r="C1387" s="259"/>
      <c r="D1387" s="259"/>
      <c r="E1387" s="259"/>
      <c r="F1387" s="270"/>
      <c r="G1387" s="259"/>
      <c r="H1387" s="259"/>
      <c r="I1387" s="259"/>
      <c r="J1387" s="259"/>
    </row>
    <row r="1388" spans="1:10">
      <c r="A1388" s="259"/>
      <c r="B1388" s="259"/>
      <c r="C1388" s="259"/>
      <c r="D1388" s="259"/>
      <c r="E1388" s="259"/>
      <c r="F1388" s="270"/>
      <c r="G1388" s="259"/>
      <c r="H1388" s="259"/>
      <c r="I1388" s="259"/>
      <c r="J1388" s="259"/>
    </row>
    <row r="1389" spans="1:10">
      <c r="A1389" s="259"/>
      <c r="B1389" s="259"/>
      <c r="C1389" s="259"/>
      <c r="D1389" s="259"/>
      <c r="E1389" s="259"/>
      <c r="F1389" s="270"/>
      <c r="G1389" s="259"/>
      <c r="H1389" s="259"/>
      <c r="I1389" s="259"/>
      <c r="J1389" s="259"/>
    </row>
    <row r="1390" spans="1:10">
      <c r="A1390" s="259"/>
      <c r="B1390" s="259"/>
      <c r="C1390" s="259"/>
      <c r="D1390" s="259"/>
      <c r="E1390" s="259"/>
      <c r="F1390" s="270"/>
      <c r="G1390" s="259"/>
      <c r="H1390" s="259"/>
      <c r="I1390" s="259"/>
      <c r="J1390" s="259"/>
    </row>
    <row r="1391" spans="1:10">
      <c r="A1391" s="259"/>
      <c r="B1391" s="259"/>
      <c r="C1391" s="259"/>
      <c r="D1391" s="259"/>
      <c r="E1391" s="259"/>
      <c r="F1391" s="270"/>
      <c r="G1391" s="259"/>
      <c r="H1391" s="259"/>
      <c r="I1391" s="259"/>
      <c r="J1391" s="259"/>
    </row>
    <row r="1392" spans="1:10">
      <c r="A1392" s="259"/>
      <c r="B1392" s="259"/>
      <c r="C1392" s="259"/>
      <c r="D1392" s="259"/>
      <c r="E1392" s="259"/>
      <c r="F1392" s="270"/>
      <c r="G1392" s="259"/>
      <c r="H1392" s="259"/>
      <c r="I1392" s="259"/>
      <c r="J1392" s="259"/>
    </row>
    <row r="1393" spans="1:10">
      <c r="A1393" s="259"/>
      <c r="B1393" s="259"/>
      <c r="C1393" s="259"/>
      <c r="D1393" s="259"/>
      <c r="E1393" s="259"/>
      <c r="F1393" s="270"/>
      <c r="G1393" s="259"/>
      <c r="H1393" s="259"/>
      <c r="I1393" s="259"/>
      <c r="J1393" s="259"/>
    </row>
    <row r="1394" spans="1:10">
      <c r="A1394" s="259"/>
      <c r="B1394" s="259"/>
      <c r="C1394" s="259"/>
      <c r="D1394" s="259"/>
      <c r="E1394" s="259"/>
      <c r="F1394" s="270"/>
      <c r="G1394" s="259"/>
      <c r="H1394" s="259"/>
      <c r="I1394" s="259"/>
      <c r="J1394" s="259"/>
    </row>
    <row r="1395" spans="1:10">
      <c r="A1395" s="259"/>
      <c r="B1395" s="259"/>
      <c r="C1395" s="259"/>
      <c r="D1395" s="259"/>
      <c r="E1395" s="259"/>
      <c r="F1395" s="270"/>
      <c r="G1395" s="259"/>
      <c r="H1395" s="259"/>
      <c r="I1395" s="259"/>
      <c r="J1395" s="259"/>
    </row>
    <row r="1396" spans="1:10">
      <c r="A1396" s="259"/>
      <c r="B1396" s="259"/>
      <c r="C1396" s="259"/>
      <c r="D1396" s="259"/>
      <c r="E1396" s="259"/>
      <c r="F1396" s="270"/>
      <c r="G1396" s="259"/>
      <c r="H1396" s="259"/>
      <c r="I1396" s="259"/>
      <c r="J1396" s="259"/>
    </row>
    <row r="1397" spans="1:10">
      <c r="A1397" s="259"/>
      <c r="B1397" s="259"/>
      <c r="C1397" s="259"/>
      <c r="D1397" s="259"/>
      <c r="E1397" s="259"/>
      <c r="F1397" s="270"/>
      <c r="G1397" s="259"/>
      <c r="H1397" s="259"/>
      <c r="I1397" s="259"/>
      <c r="J1397" s="259"/>
    </row>
    <row r="1398" spans="1:10">
      <c r="A1398" s="259"/>
      <c r="B1398" s="259"/>
      <c r="C1398" s="259"/>
      <c r="D1398" s="259"/>
      <c r="E1398" s="259"/>
      <c r="F1398" s="270"/>
      <c r="G1398" s="259"/>
      <c r="H1398" s="259"/>
      <c r="I1398" s="259"/>
      <c r="J1398" s="259"/>
    </row>
    <row r="1399" spans="1:10">
      <c r="A1399" s="259"/>
      <c r="B1399" s="259"/>
      <c r="C1399" s="259"/>
      <c r="D1399" s="259"/>
      <c r="E1399" s="259"/>
      <c r="F1399" s="270"/>
      <c r="G1399" s="259"/>
      <c r="H1399" s="259"/>
      <c r="I1399" s="259"/>
      <c r="J1399" s="259"/>
    </row>
    <row r="1400" spans="1:10">
      <c r="A1400" s="259"/>
      <c r="B1400" s="259"/>
      <c r="C1400" s="259"/>
      <c r="D1400" s="259"/>
      <c r="E1400" s="259"/>
      <c r="F1400" s="270"/>
      <c r="G1400" s="259"/>
      <c r="H1400" s="259"/>
      <c r="I1400" s="259"/>
      <c r="J1400" s="259"/>
    </row>
    <row r="1401" spans="1:10">
      <c r="A1401" s="259"/>
      <c r="B1401" s="259"/>
      <c r="C1401" s="259"/>
      <c r="D1401" s="259"/>
      <c r="E1401" s="259"/>
      <c r="F1401" s="270"/>
      <c r="G1401" s="259"/>
      <c r="H1401" s="259"/>
      <c r="I1401" s="259"/>
      <c r="J1401" s="259"/>
    </row>
    <row r="1402" spans="1:10">
      <c r="A1402" s="259"/>
      <c r="B1402" s="259"/>
      <c r="C1402" s="259"/>
      <c r="D1402" s="259"/>
      <c r="E1402" s="259"/>
      <c r="F1402" s="270"/>
      <c r="G1402" s="259"/>
      <c r="H1402" s="259"/>
      <c r="I1402" s="259"/>
      <c r="J1402" s="259"/>
    </row>
    <row r="1403" spans="1:10">
      <c r="A1403" s="259"/>
      <c r="B1403" s="259"/>
      <c r="C1403" s="259"/>
      <c r="D1403" s="259"/>
      <c r="E1403" s="259"/>
      <c r="F1403" s="270"/>
      <c r="G1403" s="259"/>
      <c r="H1403" s="259"/>
      <c r="I1403" s="259"/>
      <c r="J1403" s="259"/>
    </row>
    <row r="1404" spans="1:10">
      <c r="A1404" s="259"/>
      <c r="B1404" s="259"/>
      <c r="C1404" s="259"/>
      <c r="D1404" s="259"/>
      <c r="E1404" s="259"/>
      <c r="F1404" s="270"/>
      <c r="G1404" s="259"/>
      <c r="H1404" s="259"/>
      <c r="I1404" s="259"/>
      <c r="J1404" s="259"/>
    </row>
    <row r="1405" spans="1:10">
      <c r="A1405" s="259"/>
      <c r="B1405" s="259"/>
      <c r="C1405" s="259"/>
      <c r="D1405" s="259"/>
      <c r="E1405" s="259"/>
      <c r="F1405" s="270"/>
      <c r="G1405" s="259"/>
      <c r="H1405" s="259"/>
      <c r="I1405" s="259"/>
      <c r="J1405" s="259"/>
    </row>
    <row r="1406" spans="1:10">
      <c r="A1406" s="259"/>
      <c r="B1406" s="259"/>
      <c r="C1406" s="259"/>
      <c r="D1406" s="259"/>
      <c r="E1406" s="259"/>
      <c r="F1406" s="270"/>
      <c r="G1406" s="259"/>
      <c r="H1406" s="259"/>
      <c r="I1406" s="259"/>
      <c r="J1406" s="259"/>
    </row>
    <row r="1407" spans="1:10">
      <c r="A1407" s="259"/>
      <c r="B1407" s="259"/>
      <c r="C1407" s="259"/>
      <c r="D1407" s="259"/>
      <c r="E1407" s="259"/>
      <c r="F1407" s="270"/>
      <c r="G1407" s="259"/>
      <c r="H1407" s="259"/>
      <c r="I1407" s="259"/>
      <c r="J1407" s="259"/>
    </row>
    <row r="1408" spans="1:10">
      <c r="A1408" s="259"/>
      <c r="B1408" s="259"/>
      <c r="C1408" s="259"/>
      <c r="D1408" s="259"/>
      <c r="E1408" s="259"/>
      <c r="F1408" s="270"/>
      <c r="G1408" s="259"/>
      <c r="H1408" s="259"/>
      <c r="I1408" s="259"/>
      <c r="J1408" s="259"/>
    </row>
    <row r="1409" spans="1:10">
      <c r="A1409" s="259"/>
      <c r="B1409" s="259"/>
      <c r="C1409" s="259"/>
      <c r="D1409" s="259"/>
      <c r="E1409" s="259"/>
      <c r="F1409" s="270"/>
      <c r="G1409" s="259"/>
      <c r="H1409" s="259"/>
      <c r="I1409" s="259"/>
      <c r="J1409" s="259"/>
    </row>
    <row r="1410" spans="1:10">
      <c r="A1410" s="259"/>
      <c r="B1410" s="259"/>
      <c r="C1410" s="259"/>
      <c r="D1410" s="259"/>
      <c r="E1410" s="259"/>
      <c r="F1410" s="270"/>
      <c r="G1410" s="259"/>
      <c r="H1410" s="259"/>
      <c r="I1410" s="259"/>
      <c r="J1410" s="259"/>
    </row>
    <row r="1411" spans="1:10">
      <c r="A1411" s="259"/>
      <c r="B1411" s="259"/>
      <c r="C1411" s="259"/>
      <c r="D1411" s="259"/>
      <c r="E1411" s="259"/>
      <c r="F1411" s="270"/>
      <c r="G1411" s="259"/>
      <c r="H1411" s="259"/>
      <c r="I1411" s="259"/>
      <c r="J1411" s="259"/>
    </row>
    <row r="1412" spans="1:10">
      <c r="A1412" s="259"/>
      <c r="B1412" s="259"/>
      <c r="C1412" s="259"/>
      <c r="D1412" s="259"/>
      <c r="E1412" s="259"/>
      <c r="F1412" s="270"/>
      <c r="G1412" s="259"/>
      <c r="H1412" s="259"/>
      <c r="I1412" s="259"/>
      <c r="J1412" s="259"/>
    </row>
    <row r="1413" spans="1:10">
      <c r="A1413" s="259"/>
      <c r="B1413" s="259"/>
      <c r="C1413" s="259"/>
      <c r="D1413" s="259"/>
      <c r="E1413" s="259"/>
      <c r="F1413" s="270"/>
      <c r="G1413" s="259"/>
      <c r="H1413" s="259"/>
      <c r="I1413" s="259"/>
      <c r="J1413" s="259"/>
    </row>
    <row r="1414" spans="1:10">
      <c r="A1414" s="259"/>
      <c r="B1414" s="259"/>
      <c r="C1414" s="259"/>
      <c r="D1414" s="259"/>
      <c r="E1414" s="259"/>
      <c r="F1414" s="270"/>
      <c r="G1414" s="259"/>
      <c r="H1414" s="259"/>
      <c r="I1414" s="259"/>
      <c r="J1414" s="259"/>
    </row>
    <row r="1415" spans="1:10">
      <c r="A1415" s="259"/>
      <c r="B1415" s="259"/>
      <c r="C1415" s="259"/>
      <c r="D1415" s="259"/>
      <c r="E1415" s="259"/>
      <c r="F1415" s="270"/>
      <c r="G1415" s="259"/>
      <c r="H1415" s="259"/>
      <c r="I1415" s="259"/>
      <c r="J1415" s="259"/>
    </row>
    <row r="1416" spans="1:10">
      <c r="A1416" s="259"/>
      <c r="B1416" s="259"/>
      <c r="C1416" s="259"/>
      <c r="D1416" s="259"/>
      <c r="E1416" s="259"/>
      <c r="F1416" s="270"/>
      <c r="G1416" s="259"/>
      <c r="H1416" s="259"/>
      <c r="I1416" s="259"/>
      <c r="J1416" s="259"/>
    </row>
    <row r="1417" spans="1:10">
      <c r="A1417" s="259"/>
      <c r="B1417" s="259"/>
      <c r="C1417" s="259"/>
      <c r="D1417" s="259"/>
      <c r="E1417" s="259"/>
      <c r="F1417" s="270"/>
      <c r="G1417" s="259"/>
      <c r="H1417" s="259"/>
      <c r="I1417" s="259"/>
      <c r="J1417" s="259"/>
    </row>
    <row r="1418" spans="1:10">
      <c r="A1418" s="259"/>
      <c r="B1418" s="259"/>
      <c r="C1418" s="259"/>
      <c r="D1418" s="259"/>
      <c r="E1418" s="259"/>
      <c r="F1418" s="270"/>
      <c r="G1418" s="259"/>
      <c r="H1418" s="259"/>
      <c r="I1418" s="259"/>
      <c r="J1418" s="259"/>
    </row>
    <row r="1419" spans="1:10">
      <c r="A1419" s="259"/>
      <c r="B1419" s="259"/>
      <c r="C1419" s="259"/>
      <c r="D1419" s="259"/>
      <c r="E1419" s="259"/>
      <c r="F1419" s="270"/>
      <c r="G1419" s="259"/>
      <c r="H1419" s="259"/>
      <c r="I1419" s="259"/>
      <c r="J1419" s="259"/>
    </row>
    <row r="1420" spans="1:10">
      <c r="A1420" s="259"/>
      <c r="B1420" s="259"/>
      <c r="C1420" s="259"/>
      <c r="D1420" s="259"/>
      <c r="E1420" s="259"/>
      <c r="F1420" s="270"/>
      <c r="G1420" s="259"/>
      <c r="H1420" s="259"/>
      <c r="I1420" s="259"/>
      <c r="J1420" s="259"/>
    </row>
    <row r="1421" spans="1:10">
      <c r="A1421" s="259"/>
      <c r="B1421" s="259"/>
      <c r="C1421" s="259"/>
      <c r="D1421" s="259"/>
      <c r="E1421" s="259"/>
      <c r="F1421" s="270"/>
      <c r="G1421" s="259"/>
      <c r="H1421" s="259"/>
      <c r="I1421" s="259"/>
      <c r="J1421" s="259"/>
    </row>
    <row r="1422" spans="1:10">
      <c r="A1422" s="259"/>
      <c r="B1422" s="259"/>
      <c r="C1422" s="259"/>
      <c r="D1422" s="259"/>
      <c r="E1422" s="259"/>
      <c r="F1422" s="270"/>
      <c r="G1422" s="259"/>
      <c r="H1422" s="259"/>
      <c r="I1422" s="259"/>
      <c r="J1422" s="259"/>
    </row>
    <row r="1423" spans="1:10">
      <c r="A1423" s="259"/>
      <c r="B1423" s="259"/>
      <c r="C1423" s="259"/>
      <c r="D1423" s="259"/>
      <c r="E1423" s="259"/>
      <c r="F1423" s="270"/>
      <c r="G1423" s="259"/>
      <c r="H1423" s="259"/>
      <c r="I1423" s="259"/>
      <c r="J1423" s="259"/>
    </row>
    <row r="1424" spans="1:10">
      <c r="A1424" s="259"/>
      <c r="B1424" s="259"/>
      <c r="C1424" s="259"/>
      <c r="D1424" s="259"/>
      <c r="E1424" s="259"/>
      <c r="F1424" s="270"/>
      <c r="G1424" s="259"/>
      <c r="H1424" s="259"/>
      <c r="I1424" s="259"/>
      <c r="J1424" s="259"/>
    </row>
    <row r="1425" spans="1:10">
      <c r="A1425" s="259"/>
      <c r="B1425" s="259"/>
      <c r="C1425" s="259"/>
      <c r="D1425" s="259"/>
      <c r="E1425" s="259"/>
      <c r="F1425" s="270"/>
      <c r="G1425" s="259"/>
      <c r="H1425" s="259"/>
      <c r="I1425" s="259"/>
      <c r="J1425" s="259"/>
    </row>
    <row r="1426" spans="1:10">
      <c r="A1426" s="259"/>
      <c r="B1426" s="259"/>
      <c r="C1426" s="259"/>
      <c r="D1426" s="259"/>
      <c r="E1426" s="259"/>
      <c r="F1426" s="270"/>
      <c r="G1426" s="259"/>
      <c r="H1426" s="259"/>
      <c r="I1426" s="259"/>
      <c r="J1426" s="259"/>
    </row>
    <row r="1427" spans="1:10">
      <c r="A1427" s="259"/>
      <c r="B1427" s="259"/>
      <c r="C1427" s="259"/>
      <c r="D1427" s="259"/>
      <c r="E1427" s="259"/>
      <c r="F1427" s="270"/>
      <c r="G1427" s="259"/>
      <c r="H1427" s="259"/>
      <c r="I1427" s="259"/>
      <c r="J1427" s="259"/>
    </row>
    <row r="1428" spans="1:10">
      <c r="A1428" s="259"/>
      <c r="B1428" s="259"/>
      <c r="C1428" s="259"/>
      <c r="D1428" s="259"/>
      <c r="E1428" s="259"/>
      <c r="F1428" s="270"/>
      <c r="G1428" s="259"/>
      <c r="H1428" s="259"/>
      <c r="I1428" s="259"/>
      <c r="J1428" s="259"/>
    </row>
    <row r="1429" spans="1:10">
      <c r="A1429" s="259"/>
      <c r="B1429" s="259"/>
      <c r="C1429" s="259"/>
      <c r="D1429" s="259"/>
      <c r="E1429" s="259"/>
      <c r="F1429" s="270"/>
      <c r="G1429" s="259"/>
      <c r="H1429" s="259"/>
      <c r="I1429" s="259"/>
      <c r="J1429" s="259"/>
    </row>
    <row r="1430" spans="1:10">
      <c r="A1430" s="259"/>
      <c r="B1430" s="259"/>
      <c r="C1430" s="259"/>
      <c r="D1430" s="259"/>
      <c r="E1430" s="259"/>
      <c r="F1430" s="270"/>
      <c r="G1430" s="259"/>
      <c r="H1430" s="259"/>
      <c r="I1430" s="259"/>
      <c r="J1430" s="259"/>
    </row>
    <row r="1431" spans="1:10">
      <c r="A1431" s="259"/>
      <c r="B1431" s="259"/>
      <c r="C1431" s="259"/>
      <c r="D1431" s="259"/>
      <c r="E1431" s="259"/>
      <c r="F1431" s="270"/>
      <c r="G1431" s="259"/>
      <c r="H1431" s="259"/>
      <c r="I1431" s="259"/>
      <c r="J1431" s="259"/>
    </row>
    <row r="1432" spans="1:10">
      <c r="A1432" s="259"/>
      <c r="B1432" s="259"/>
      <c r="C1432" s="259"/>
      <c r="D1432" s="259"/>
      <c r="E1432" s="259"/>
      <c r="F1432" s="270"/>
      <c r="G1432" s="259"/>
      <c r="H1432" s="259"/>
      <c r="I1432" s="259"/>
      <c r="J1432" s="259"/>
    </row>
    <row r="1433" spans="1:10">
      <c r="A1433" s="259"/>
      <c r="B1433" s="259"/>
      <c r="C1433" s="259"/>
      <c r="D1433" s="259"/>
      <c r="E1433" s="259"/>
      <c r="F1433" s="270"/>
      <c r="G1433" s="259"/>
      <c r="H1433" s="259"/>
      <c r="I1433" s="259"/>
      <c r="J1433" s="259"/>
    </row>
    <row r="1434" spans="1:10">
      <c r="A1434" s="259"/>
      <c r="B1434" s="259"/>
      <c r="C1434" s="259"/>
      <c r="D1434" s="259"/>
      <c r="E1434" s="259"/>
      <c r="F1434" s="270"/>
      <c r="G1434" s="259"/>
      <c r="H1434" s="259"/>
      <c r="I1434" s="259"/>
      <c r="J1434" s="259"/>
    </row>
    <row r="1435" spans="1:10">
      <c r="A1435" s="259"/>
      <c r="B1435" s="259"/>
      <c r="C1435" s="259"/>
      <c r="D1435" s="259"/>
      <c r="E1435" s="259"/>
      <c r="F1435" s="270"/>
      <c r="G1435" s="259"/>
      <c r="H1435" s="259"/>
      <c r="I1435" s="259"/>
      <c r="J1435" s="259"/>
    </row>
    <row r="1436" spans="1:10">
      <c r="A1436" s="259"/>
      <c r="B1436" s="259"/>
      <c r="C1436" s="259"/>
      <c r="D1436" s="259"/>
      <c r="E1436" s="259"/>
      <c r="F1436" s="270"/>
      <c r="G1436" s="259"/>
      <c r="H1436" s="259"/>
      <c r="I1436" s="259"/>
      <c r="J1436" s="259"/>
    </row>
    <row r="1437" spans="1:10">
      <c r="A1437" s="259"/>
      <c r="B1437" s="259"/>
      <c r="C1437" s="259"/>
      <c r="D1437" s="259"/>
      <c r="E1437" s="259"/>
      <c r="F1437" s="270"/>
      <c r="G1437" s="259"/>
      <c r="H1437" s="259"/>
      <c r="I1437" s="259"/>
      <c r="J1437" s="259"/>
    </row>
    <row r="1438" spans="1:10">
      <c r="A1438" s="259"/>
      <c r="B1438" s="259"/>
      <c r="C1438" s="259"/>
      <c r="D1438" s="259"/>
      <c r="E1438" s="259"/>
      <c r="F1438" s="270"/>
      <c r="G1438" s="259"/>
      <c r="H1438" s="259"/>
      <c r="I1438" s="259"/>
      <c r="J1438" s="259"/>
    </row>
    <row r="1439" spans="1:10">
      <c r="A1439" s="259"/>
      <c r="B1439" s="259"/>
      <c r="C1439" s="259"/>
      <c r="D1439" s="259"/>
      <c r="E1439" s="259"/>
      <c r="F1439" s="270"/>
      <c r="G1439" s="259"/>
      <c r="H1439" s="259"/>
      <c r="I1439" s="259"/>
      <c r="J1439" s="259"/>
    </row>
    <row r="1440" spans="1:10">
      <c r="A1440" s="259"/>
      <c r="B1440" s="259"/>
      <c r="C1440" s="259"/>
      <c r="D1440" s="259"/>
      <c r="E1440" s="259"/>
      <c r="F1440" s="270"/>
      <c r="G1440" s="259"/>
      <c r="H1440" s="259"/>
      <c r="I1440" s="259"/>
      <c r="J1440" s="259"/>
    </row>
    <row r="1441" spans="1:10">
      <c r="A1441" s="259"/>
      <c r="B1441" s="259"/>
      <c r="C1441" s="259"/>
      <c r="D1441" s="259"/>
      <c r="E1441" s="259"/>
      <c r="F1441" s="270"/>
      <c r="G1441" s="259"/>
      <c r="H1441" s="259"/>
      <c r="I1441" s="259"/>
      <c r="J1441" s="259"/>
    </row>
    <row r="1442" spans="1:10">
      <c r="A1442" s="259"/>
      <c r="B1442" s="259"/>
      <c r="C1442" s="259"/>
      <c r="D1442" s="259"/>
      <c r="E1442" s="259"/>
      <c r="F1442" s="270"/>
      <c r="G1442" s="259"/>
      <c r="H1442" s="259"/>
      <c r="I1442" s="259"/>
      <c r="J1442" s="259"/>
    </row>
    <row r="1443" spans="1:10">
      <c r="A1443" s="259"/>
      <c r="B1443" s="259"/>
      <c r="C1443" s="259"/>
      <c r="D1443" s="259"/>
      <c r="E1443" s="259"/>
      <c r="F1443" s="270"/>
      <c r="G1443" s="259"/>
      <c r="H1443" s="259"/>
      <c r="I1443" s="259"/>
      <c r="J1443" s="259"/>
    </row>
    <row r="1444" spans="1:10">
      <c r="A1444" s="259"/>
      <c r="B1444" s="259"/>
      <c r="C1444" s="259"/>
      <c r="D1444" s="259"/>
      <c r="E1444" s="259"/>
      <c r="F1444" s="270"/>
      <c r="G1444" s="259"/>
      <c r="H1444" s="259"/>
      <c r="I1444" s="259"/>
      <c r="J1444" s="259"/>
    </row>
    <row r="1445" spans="1:10">
      <c r="A1445" s="259"/>
      <c r="B1445" s="259"/>
      <c r="C1445" s="259"/>
      <c r="D1445" s="259"/>
      <c r="E1445" s="259"/>
      <c r="F1445" s="270"/>
      <c r="G1445" s="259"/>
      <c r="H1445" s="259"/>
      <c r="I1445" s="259"/>
      <c r="J1445" s="259"/>
    </row>
    <row r="1446" spans="1:10">
      <c r="A1446" s="259"/>
      <c r="B1446" s="259"/>
      <c r="C1446" s="259"/>
      <c r="D1446" s="259"/>
      <c r="E1446" s="259"/>
      <c r="F1446" s="270"/>
      <c r="G1446" s="259"/>
      <c r="H1446" s="259"/>
      <c r="I1446" s="259"/>
      <c r="J1446" s="259"/>
    </row>
    <row r="1447" spans="1:10">
      <c r="A1447" s="259"/>
      <c r="B1447" s="259"/>
      <c r="C1447" s="259"/>
      <c r="D1447" s="259"/>
      <c r="E1447" s="259"/>
      <c r="F1447" s="270"/>
      <c r="G1447" s="259"/>
      <c r="H1447" s="259"/>
      <c r="I1447" s="259"/>
      <c r="J1447" s="259"/>
    </row>
    <row r="1448" spans="1:10">
      <c r="A1448" s="259"/>
      <c r="B1448" s="259"/>
      <c r="C1448" s="259"/>
      <c r="D1448" s="259"/>
      <c r="E1448" s="259"/>
      <c r="F1448" s="270"/>
      <c r="G1448" s="259"/>
      <c r="H1448" s="259"/>
      <c r="I1448" s="259"/>
      <c r="J1448" s="259"/>
    </row>
    <row r="1449" spans="1:10">
      <c r="A1449" s="259"/>
      <c r="B1449" s="259"/>
      <c r="C1449" s="259"/>
      <c r="D1449" s="259"/>
      <c r="E1449" s="259"/>
      <c r="F1449" s="270"/>
      <c r="G1449" s="259"/>
      <c r="H1449" s="259"/>
      <c r="I1449" s="259"/>
      <c r="J1449" s="259"/>
    </row>
    <row r="1450" spans="1:10">
      <c r="A1450" s="259"/>
      <c r="B1450" s="259"/>
      <c r="C1450" s="259"/>
      <c r="D1450" s="259"/>
      <c r="E1450" s="259"/>
      <c r="F1450" s="270"/>
      <c r="G1450" s="259"/>
      <c r="H1450" s="259"/>
      <c r="I1450" s="259"/>
      <c r="J1450" s="259"/>
    </row>
    <row r="1451" spans="1:10">
      <c r="A1451" s="259"/>
      <c r="B1451" s="259"/>
      <c r="C1451" s="259"/>
      <c r="D1451" s="259"/>
      <c r="E1451" s="259"/>
      <c r="F1451" s="270"/>
      <c r="G1451" s="259"/>
      <c r="H1451" s="259"/>
      <c r="I1451" s="259"/>
      <c r="J1451" s="259"/>
    </row>
    <row r="1452" spans="1:10">
      <c r="A1452" s="259"/>
      <c r="B1452" s="259"/>
      <c r="C1452" s="259"/>
      <c r="D1452" s="259"/>
      <c r="E1452" s="259"/>
      <c r="F1452" s="270"/>
      <c r="G1452" s="259"/>
      <c r="H1452" s="259"/>
      <c r="I1452" s="259"/>
      <c r="J1452" s="259"/>
    </row>
    <row r="1453" spans="1:10">
      <c r="A1453" s="259"/>
      <c r="B1453" s="259"/>
      <c r="C1453" s="259"/>
      <c r="D1453" s="259"/>
      <c r="E1453" s="259"/>
      <c r="F1453" s="270"/>
      <c r="G1453" s="259"/>
      <c r="H1453" s="259"/>
      <c r="I1453" s="259"/>
      <c r="J1453" s="259"/>
    </row>
    <row r="1454" spans="1:10">
      <c r="A1454" s="259"/>
      <c r="B1454" s="259"/>
      <c r="C1454" s="259"/>
      <c r="D1454" s="259"/>
      <c r="E1454" s="259"/>
      <c r="F1454" s="270"/>
      <c r="G1454" s="259"/>
      <c r="H1454" s="259"/>
      <c r="I1454" s="259"/>
      <c r="J1454" s="259"/>
    </row>
    <row r="1455" spans="1:10">
      <c r="A1455" s="259"/>
      <c r="B1455" s="259"/>
      <c r="C1455" s="259"/>
      <c r="D1455" s="259"/>
      <c r="E1455" s="259"/>
      <c r="F1455" s="270"/>
      <c r="G1455" s="259"/>
      <c r="H1455" s="259"/>
      <c r="I1455" s="259"/>
      <c r="J1455" s="259"/>
    </row>
    <row r="1456" spans="1:10">
      <c r="A1456" s="259"/>
      <c r="B1456" s="259"/>
      <c r="C1456" s="259"/>
      <c r="D1456" s="259"/>
      <c r="E1456" s="259"/>
      <c r="F1456" s="270"/>
      <c r="G1456" s="259"/>
      <c r="H1456" s="259"/>
      <c r="I1456" s="259"/>
      <c r="J1456" s="259"/>
    </row>
    <row r="1457" spans="1:10">
      <c r="A1457" s="259"/>
      <c r="B1457" s="259"/>
      <c r="C1457" s="259"/>
      <c r="D1457" s="259"/>
      <c r="E1457" s="259"/>
      <c r="F1457" s="270"/>
      <c r="G1457" s="259"/>
      <c r="H1457" s="259"/>
      <c r="I1457" s="259"/>
      <c r="J1457" s="259"/>
    </row>
    <row r="1458" spans="1:10">
      <c r="A1458" s="259"/>
      <c r="B1458" s="259"/>
      <c r="C1458" s="259"/>
      <c r="D1458" s="259"/>
      <c r="E1458" s="259"/>
      <c r="F1458" s="270"/>
      <c r="G1458" s="259"/>
      <c r="H1458" s="259"/>
      <c r="I1458" s="259"/>
      <c r="J1458" s="259"/>
    </row>
    <row r="1459" spans="1:10">
      <c r="A1459" s="259"/>
      <c r="B1459" s="259"/>
      <c r="C1459" s="259"/>
      <c r="D1459" s="259"/>
      <c r="E1459" s="259"/>
      <c r="F1459" s="270"/>
      <c r="G1459" s="259"/>
      <c r="H1459" s="259"/>
      <c r="I1459" s="259"/>
      <c r="J1459" s="259"/>
    </row>
    <row r="1460" spans="1:10">
      <c r="A1460" s="259"/>
      <c r="B1460" s="259"/>
      <c r="C1460" s="259"/>
      <c r="D1460" s="259"/>
      <c r="E1460" s="259"/>
      <c r="F1460" s="270"/>
      <c r="G1460" s="259"/>
      <c r="H1460" s="259"/>
      <c r="I1460" s="259"/>
      <c r="J1460" s="259"/>
    </row>
    <row r="1461" spans="1:10">
      <c r="A1461" s="259"/>
      <c r="B1461" s="259"/>
      <c r="C1461" s="259"/>
      <c r="D1461" s="259"/>
      <c r="E1461" s="259"/>
      <c r="F1461" s="270"/>
      <c r="G1461" s="259"/>
      <c r="H1461" s="259"/>
      <c r="I1461" s="259"/>
      <c r="J1461" s="259"/>
    </row>
    <row r="1462" spans="1:10">
      <c r="A1462" s="259"/>
      <c r="B1462" s="259"/>
      <c r="C1462" s="259"/>
      <c r="D1462" s="259"/>
      <c r="E1462" s="259"/>
      <c r="F1462" s="270"/>
      <c r="G1462" s="259"/>
      <c r="H1462" s="259"/>
      <c r="I1462" s="259"/>
      <c r="J1462" s="259"/>
    </row>
    <row r="1463" spans="1:10">
      <c r="A1463" s="259"/>
      <c r="B1463" s="259"/>
      <c r="C1463" s="259"/>
      <c r="D1463" s="259"/>
      <c r="E1463" s="259"/>
      <c r="F1463" s="270"/>
      <c r="G1463" s="259"/>
      <c r="H1463" s="259"/>
      <c r="I1463" s="259"/>
      <c r="J1463" s="259"/>
    </row>
    <row r="1464" spans="1:10">
      <c r="A1464" s="259"/>
      <c r="B1464" s="259"/>
      <c r="C1464" s="259"/>
      <c r="D1464" s="259"/>
      <c r="E1464" s="259"/>
      <c r="F1464" s="270"/>
      <c r="G1464" s="259"/>
      <c r="H1464" s="259"/>
      <c r="I1464" s="259"/>
      <c r="J1464" s="259"/>
    </row>
    <row r="1465" spans="1:10">
      <c r="A1465" s="259"/>
      <c r="B1465" s="259"/>
      <c r="C1465" s="259"/>
      <c r="D1465" s="259"/>
      <c r="E1465" s="259"/>
      <c r="F1465" s="270"/>
      <c r="G1465" s="259"/>
      <c r="H1465" s="259"/>
      <c r="I1465" s="259"/>
      <c r="J1465" s="259"/>
    </row>
    <row r="1466" spans="1:10">
      <c r="A1466" s="259"/>
      <c r="B1466" s="259"/>
      <c r="C1466" s="259"/>
      <c r="D1466" s="259"/>
      <c r="E1466" s="259"/>
      <c r="F1466" s="270"/>
      <c r="G1466" s="259"/>
      <c r="H1466" s="259"/>
      <c r="I1466" s="259"/>
      <c r="J1466" s="259"/>
    </row>
    <row r="1467" spans="1:10">
      <c r="A1467" s="259"/>
      <c r="B1467" s="259"/>
      <c r="C1467" s="259"/>
      <c r="D1467" s="259"/>
      <c r="E1467" s="259"/>
      <c r="F1467" s="270"/>
      <c r="G1467" s="259"/>
      <c r="H1467" s="259"/>
      <c r="I1467" s="259"/>
      <c r="J1467" s="259"/>
    </row>
    <row r="1468" spans="1:10">
      <c r="A1468" s="259"/>
      <c r="B1468" s="259"/>
      <c r="C1468" s="259"/>
      <c r="D1468" s="259"/>
      <c r="E1468" s="259"/>
      <c r="F1468" s="270"/>
      <c r="G1468" s="259"/>
      <c r="H1468" s="259"/>
      <c r="I1468" s="259"/>
      <c r="J1468" s="259"/>
    </row>
    <row r="1469" spans="1:10">
      <c r="A1469" s="259"/>
      <c r="B1469" s="259"/>
      <c r="C1469" s="259"/>
      <c r="D1469" s="259"/>
      <c r="E1469" s="259"/>
      <c r="F1469" s="270"/>
      <c r="G1469" s="259"/>
      <c r="H1469" s="259"/>
      <c r="I1469" s="259"/>
      <c r="J1469" s="259"/>
    </row>
    <row r="1470" spans="1:10">
      <c r="A1470" s="259"/>
      <c r="B1470" s="259"/>
      <c r="C1470" s="259"/>
      <c r="D1470" s="259"/>
      <c r="E1470" s="259"/>
      <c r="F1470" s="270"/>
      <c r="G1470" s="259"/>
      <c r="H1470" s="259"/>
      <c r="I1470" s="259"/>
      <c r="J1470" s="259"/>
    </row>
    <row r="1471" spans="1:10">
      <c r="A1471" s="259"/>
      <c r="B1471" s="259"/>
      <c r="C1471" s="259"/>
      <c r="D1471" s="259"/>
      <c r="E1471" s="259"/>
      <c r="F1471" s="270"/>
      <c r="G1471" s="259"/>
      <c r="H1471" s="259"/>
      <c r="I1471" s="259"/>
      <c r="J1471" s="259"/>
    </row>
    <row r="1472" spans="1:10">
      <c r="A1472" s="259"/>
      <c r="B1472" s="259"/>
      <c r="C1472" s="259"/>
      <c r="D1472" s="259"/>
      <c r="E1472" s="259"/>
      <c r="F1472" s="270"/>
      <c r="G1472" s="259"/>
      <c r="H1472" s="259"/>
      <c r="I1472" s="259"/>
      <c r="J1472" s="259"/>
    </row>
    <row r="1473" spans="1:10">
      <c r="A1473" s="259"/>
      <c r="B1473" s="259"/>
      <c r="C1473" s="259"/>
      <c r="D1473" s="259"/>
      <c r="E1473" s="259"/>
      <c r="F1473" s="270"/>
      <c r="G1473" s="259"/>
      <c r="H1473" s="259"/>
      <c r="I1473" s="259"/>
      <c r="J1473" s="259"/>
    </row>
    <row r="1474" spans="1:10">
      <c r="A1474" s="259"/>
      <c r="B1474" s="259"/>
      <c r="C1474" s="259"/>
      <c r="D1474" s="259"/>
      <c r="E1474" s="259"/>
      <c r="F1474" s="270"/>
      <c r="G1474" s="259"/>
      <c r="H1474" s="259"/>
      <c r="I1474" s="259"/>
      <c r="J1474" s="259"/>
    </row>
    <row r="1475" spans="1:10">
      <c r="A1475" s="259"/>
      <c r="B1475" s="259"/>
      <c r="C1475" s="259"/>
      <c r="D1475" s="259"/>
      <c r="E1475" s="259"/>
      <c r="F1475" s="270"/>
      <c r="G1475" s="259"/>
      <c r="H1475" s="259"/>
      <c r="I1475" s="259"/>
      <c r="J1475" s="259"/>
    </row>
    <row r="1476" spans="1:10">
      <c r="A1476" s="259"/>
      <c r="B1476" s="259"/>
      <c r="C1476" s="259"/>
      <c r="D1476" s="259"/>
      <c r="E1476" s="259"/>
      <c r="F1476" s="270"/>
      <c r="G1476" s="259"/>
      <c r="H1476" s="259"/>
      <c r="I1476" s="259"/>
      <c r="J1476" s="259"/>
    </row>
    <row r="1477" spans="1:10">
      <c r="A1477" s="259"/>
      <c r="B1477" s="259"/>
      <c r="C1477" s="259"/>
      <c r="D1477" s="259"/>
      <c r="E1477" s="259"/>
      <c r="F1477" s="270"/>
      <c r="G1477" s="259"/>
      <c r="H1477" s="259"/>
      <c r="I1477" s="259"/>
      <c r="J1477" s="259"/>
    </row>
    <row r="1478" spans="1:10">
      <c r="A1478" s="259"/>
      <c r="B1478" s="259"/>
      <c r="C1478" s="259"/>
      <c r="D1478" s="259"/>
      <c r="E1478" s="259"/>
      <c r="F1478" s="270"/>
      <c r="G1478" s="259"/>
      <c r="H1478" s="259"/>
      <c r="I1478" s="259"/>
      <c r="J1478" s="259"/>
    </row>
    <row r="1479" spans="1:10">
      <c r="A1479" s="259"/>
      <c r="B1479" s="259"/>
      <c r="C1479" s="259"/>
      <c r="D1479" s="259"/>
      <c r="E1479" s="259"/>
      <c r="F1479" s="270"/>
      <c r="G1479" s="259"/>
      <c r="H1479" s="259"/>
      <c r="I1479" s="259"/>
      <c r="J1479" s="259"/>
    </row>
    <row r="1480" spans="1:10">
      <c r="A1480" s="259"/>
      <c r="B1480" s="259"/>
      <c r="C1480" s="259"/>
      <c r="D1480" s="259"/>
      <c r="E1480" s="259"/>
      <c r="F1480" s="270"/>
      <c r="G1480" s="259"/>
      <c r="H1480" s="259"/>
      <c r="I1480" s="259"/>
      <c r="J1480" s="259"/>
    </row>
    <row r="1481" spans="1:10">
      <c r="A1481" s="259"/>
      <c r="B1481" s="259"/>
      <c r="C1481" s="259"/>
      <c r="D1481" s="259"/>
      <c r="E1481" s="259"/>
      <c r="F1481" s="270"/>
      <c r="G1481" s="259"/>
      <c r="H1481" s="259"/>
      <c r="I1481" s="259"/>
      <c r="J1481" s="259"/>
    </row>
    <row r="1482" spans="1:10">
      <c r="A1482" s="259"/>
      <c r="B1482" s="259"/>
      <c r="C1482" s="259"/>
      <c r="D1482" s="259"/>
      <c r="E1482" s="259"/>
      <c r="F1482" s="270"/>
      <c r="G1482" s="259"/>
      <c r="H1482" s="259"/>
      <c r="I1482" s="259"/>
      <c r="J1482" s="259"/>
    </row>
    <row r="1483" spans="1:10">
      <c r="A1483" s="259"/>
      <c r="B1483" s="259"/>
      <c r="C1483" s="259"/>
      <c r="D1483" s="259"/>
      <c r="E1483" s="259"/>
      <c r="F1483" s="270"/>
      <c r="G1483" s="259"/>
      <c r="H1483" s="259"/>
      <c r="I1483" s="259"/>
      <c r="J1483" s="259"/>
    </row>
    <row r="1484" spans="1:10">
      <c r="A1484" s="259"/>
      <c r="B1484" s="259"/>
      <c r="C1484" s="259"/>
      <c r="D1484" s="259"/>
      <c r="E1484" s="259"/>
      <c r="F1484" s="270"/>
      <c r="G1484" s="259"/>
      <c r="H1484" s="259"/>
      <c r="I1484" s="259"/>
      <c r="J1484" s="259"/>
    </row>
    <row r="1485" spans="1:10">
      <c r="A1485" s="259"/>
      <c r="B1485" s="259"/>
      <c r="C1485" s="259"/>
      <c r="D1485" s="259"/>
      <c r="E1485" s="259"/>
      <c r="F1485" s="270"/>
      <c r="G1485" s="259"/>
      <c r="H1485" s="259"/>
      <c r="I1485" s="259"/>
      <c r="J1485" s="259"/>
    </row>
    <row r="1486" spans="1:10">
      <c r="A1486" s="259"/>
      <c r="B1486" s="259"/>
      <c r="C1486" s="259"/>
      <c r="D1486" s="259"/>
      <c r="E1486" s="259"/>
      <c r="F1486" s="270"/>
      <c r="G1486" s="259"/>
      <c r="H1486" s="259"/>
      <c r="I1486" s="259"/>
      <c r="J1486" s="259"/>
    </row>
    <row r="1487" spans="1:10">
      <c r="A1487" s="259"/>
      <c r="B1487" s="259"/>
      <c r="C1487" s="259"/>
      <c r="D1487" s="259"/>
      <c r="E1487" s="259"/>
      <c r="F1487" s="270"/>
      <c r="G1487" s="259"/>
      <c r="H1487" s="259"/>
      <c r="I1487" s="259"/>
      <c r="J1487" s="259"/>
    </row>
    <row r="1488" spans="1:10">
      <c r="A1488" s="259"/>
      <c r="B1488" s="259"/>
      <c r="C1488" s="259"/>
      <c r="D1488" s="259"/>
      <c r="E1488" s="259"/>
      <c r="F1488" s="270"/>
      <c r="G1488" s="259"/>
      <c r="H1488" s="259"/>
      <c r="I1488" s="259"/>
      <c r="J1488" s="259"/>
    </row>
    <row r="1489" spans="1:10">
      <c r="A1489" s="259"/>
      <c r="B1489" s="259"/>
      <c r="C1489" s="259"/>
      <c r="D1489" s="259"/>
      <c r="E1489" s="259"/>
      <c r="F1489" s="270"/>
      <c r="G1489" s="259"/>
      <c r="H1489" s="259"/>
      <c r="I1489" s="259"/>
      <c r="J1489" s="259"/>
    </row>
    <row r="1490" spans="1:10">
      <c r="A1490" s="259"/>
      <c r="B1490" s="259"/>
      <c r="C1490" s="259"/>
      <c r="D1490" s="259"/>
      <c r="E1490" s="259"/>
      <c r="F1490" s="270"/>
      <c r="G1490" s="259"/>
      <c r="H1490" s="259"/>
      <c r="I1490" s="259"/>
      <c r="J1490" s="259"/>
    </row>
    <row r="1491" spans="1:10">
      <c r="A1491" s="259"/>
      <c r="B1491" s="259"/>
      <c r="C1491" s="259"/>
      <c r="D1491" s="259"/>
      <c r="E1491" s="259"/>
      <c r="F1491" s="270"/>
      <c r="G1491" s="259"/>
      <c r="H1491" s="259"/>
      <c r="I1491" s="259"/>
      <c r="J1491" s="259"/>
    </row>
    <row r="1492" spans="1:10">
      <c r="A1492" s="259"/>
      <c r="B1492" s="259"/>
      <c r="C1492" s="259"/>
      <c r="D1492" s="259"/>
      <c r="E1492" s="259"/>
      <c r="F1492" s="270"/>
      <c r="G1492" s="259"/>
      <c r="H1492" s="259"/>
      <c r="I1492" s="259"/>
      <c r="J1492" s="259"/>
    </row>
    <row r="1493" spans="1:10">
      <c r="A1493" s="259"/>
      <c r="B1493" s="259"/>
      <c r="C1493" s="259"/>
      <c r="D1493" s="259"/>
      <c r="E1493" s="259"/>
      <c r="F1493" s="270"/>
      <c r="G1493" s="259"/>
      <c r="H1493" s="259"/>
      <c r="I1493" s="259"/>
      <c r="J1493" s="259"/>
    </row>
    <row r="1494" spans="1:10">
      <c r="A1494" s="259"/>
      <c r="B1494" s="259"/>
      <c r="C1494" s="259"/>
      <c r="D1494" s="259"/>
      <c r="E1494" s="259"/>
      <c r="F1494" s="270"/>
      <c r="G1494" s="259"/>
      <c r="H1494" s="259"/>
      <c r="I1494" s="259"/>
      <c r="J1494" s="259"/>
    </row>
    <row r="1495" spans="1:10">
      <c r="A1495" s="259"/>
      <c r="B1495" s="259"/>
      <c r="C1495" s="259"/>
      <c r="D1495" s="259"/>
      <c r="E1495" s="259"/>
      <c r="F1495" s="270"/>
      <c r="G1495" s="259"/>
      <c r="H1495" s="259"/>
      <c r="I1495" s="259"/>
      <c r="J1495" s="259"/>
    </row>
    <row r="1496" spans="1:10">
      <c r="A1496" s="259"/>
      <c r="B1496" s="259"/>
      <c r="C1496" s="259"/>
      <c r="D1496" s="259"/>
      <c r="E1496" s="259"/>
      <c r="F1496" s="270"/>
      <c r="G1496" s="259"/>
      <c r="H1496" s="259"/>
      <c r="I1496" s="259"/>
      <c r="J1496" s="259"/>
    </row>
    <row r="1497" spans="1:10">
      <c r="A1497" s="259"/>
      <c r="B1497" s="259"/>
      <c r="C1497" s="259"/>
      <c r="D1497" s="259"/>
      <c r="E1497" s="259"/>
      <c r="F1497" s="270"/>
      <c r="G1497" s="259"/>
      <c r="H1497" s="259"/>
      <c r="I1497" s="259"/>
      <c r="J1497" s="259"/>
    </row>
    <row r="1498" spans="1:10">
      <c r="A1498" s="259"/>
      <c r="B1498" s="259"/>
      <c r="C1498" s="259"/>
      <c r="D1498" s="259"/>
      <c r="E1498" s="259"/>
      <c r="F1498" s="270"/>
      <c r="G1498" s="259"/>
      <c r="H1498" s="259"/>
      <c r="I1498" s="259"/>
      <c r="J1498" s="259"/>
    </row>
    <row r="1499" spans="1:10">
      <c r="A1499" s="259"/>
      <c r="B1499" s="259"/>
      <c r="C1499" s="259"/>
      <c r="D1499" s="259"/>
      <c r="E1499" s="259"/>
      <c r="F1499" s="270"/>
      <c r="G1499" s="259"/>
      <c r="H1499" s="259"/>
      <c r="I1499" s="259"/>
      <c r="J1499" s="259"/>
    </row>
    <row r="1500" spans="1:10">
      <c r="A1500" s="259"/>
      <c r="B1500" s="259"/>
      <c r="C1500" s="259"/>
      <c r="D1500" s="259"/>
      <c r="E1500" s="259"/>
      <c r="F1500" s="270"/>
      <c r="G1500" s="259"/>
      <c r="H1500" s="259"/>
      <c r="I1500" s="259"/>
      <c r="J1500" s="259"/>
    </row>
    <row r="1501" spans="1:10">
      <c r="A1501" s="259"/>
      <c r="B1501" s="259"/>
      <c r="C1501" s="259"/>
      <c r="D1501" s="259"/>
      <c r="E1501" s="259"/>
      <c r="F1501" s="270"/>
      <c r="G1501" s="259"/>
      <c r="H1501" s="259"/>
      <c r="I1501" s="259"/>
      <c r="J1501" s="259"/>
    </row>
    <row r="1502" spans="1:10">
      <c r="A1502" s="259"/>
      <c r="B1502" s="259"/>
      <c r="C1502" s="259"/>
      <c r="D1502" s="259"/>
      <c r="E1502" s="259"/>
      <c r="F1502" s="270"/>
      <c r="G1502" s="259"/>
      <c r="H1502" s="259"/>
      <c r="I1502" s="259"/>
      <c r="J1502" s="259"/>
    </row>
    <row r="1503" spans="1:10">
      <c r="A1503" s="259"/>
      <c r="B1503" s="259"/>
      <c r="C1503" s="259"/>
      <c r="D1503" s="259"/>
      <c r="E1503" s="259"/>
      <c r="F1503" s="270"/>
      <c r="G1503" s="259"/>
      <c r="H1503" s="259"/>
      <c r="I1503" s="259"/>
      <c r="J1503" s="259"/>
    </row>
    <row r="1504" spans="1:10">
      <c r="A1504" s="259"/>
      <c r="B1504" s="259"/>
      <c r="C1504" s="259"/>
      <c r="D1504" s="259"/>
      <c r="E1504" s="259"/>
      <c r="F1504" s="270"/>
      <c r="G1504" s="259"/>
      <c r="H1504" s="259"/>
      <c r="I1504" s="259"/>
      <c r="J1504" s="259"/>
    </row>
    <row r="1505" spans="1:10">
      <c r="A1505" s="259"/>
      <c r="B1505" s="259"/>
      <c r="C1505" s="259"/>
      <c r="D1505" s="259"/>
      <c r="E1505" s="259"/>
      <c r="F1505" s="270"/>
      <c r="G1505" s="259"/>
      <c r="H1505" s="259"/>
      <c r="I1505" s="259"/>
      <c r="J1505" s="259"/>
    </row>
    <row r="1506" spans="1:10">
      <c r="A1506" s="259"/>
      <c r="B1506" s="259"/>
      <c r="C1506" s="259"/>
      <c r="D1506" s="259"/>
      <c r="E1506" s="259"/>
      <c r="F1506" s="270"/>
      <c r="G1506" s="259"/>
      <c r="H1506" s="259"/>
      <c r="I1506" s="259"/>
      <c r="J1506" s="259"/>
    </row>
    <row r="1507" spans="1:10">
      <c r="A1507" s="259"/>
      <c r="B1507" s="259"/>
      <c r="C1507" s="259"/>
      <c r="D1507" s="259"/>
      <c r="E1507" s="259"/>
      <c r="F1507" s="270"/>
      <c r="G1507" s="259"/>
      <c r="H1507" s="259"/>
      <c r="I1507" s="259"/>
      <c r="J1507" s="259"/>
    </row>
    <row r="1508" spans="1:10">
      <c r="A1508" s="259"/>
      <c r="B1508" s="259"/>
      <c r="C1508" s="259"/>
      <c r="D1508" s="259"/>
      <c r="E1508" s="259"/>
      <c r="F1508" s="270"/>
      <c r="G1508" s="259"/>
      <c r="H1508" s="259"/>
      <c r="I1508" s="259"/>
      <c r="J1508" s="259"/>
    </row>
    <row r="1509" spans="1:10">
      <c r="A1509" s="259"/>
      <c r="B1509" s="259"/>
      <c r="C1509" s="259"/>
      <c r="D1509" s="259"/>
      <c r="E1509" s="259"/>
      <c r="F1509" s="270"/>
      <c r="G1509" s="259"/>
      <c r="H1509" s="259"/>
      <c r="I1509" s="259"/>
      <c r="J1509" s="259"/>
    </row>
    <row r="1510" spans="1:10">
      <c r="A1510" s="259"/>
      <c r="B1510" s="259"/>
      <c r="C1510" s="259"/>
      <c r="D1510" s="259"/>
      <c r="E1510" s="259"/>
      <c r="F1510" s="270"/>
      <c r="G1510" s="259"/>
      <c r="H1510" s="259"/>
      <c r="I1510" s="259"/>
      <c r="J1510" s="259"/>
    </row>
    <row r="1511" spans="1:10">
      <c r="A1511" s="259"/>
      <c r="B1511" s="259"/>
      <c r="C1511" s="259"/>
      <c r="D1511" s="259"/>
      <c r="E1511" s="259"/>
      <c r="F1511" s="270"/>
      <c r="G1511" s="259"/>
      <c r="H1511" s="259"/>
      <c r="I1511" s="259"/>
      <c r="J1511" s="259"/>
    </row>
    <row r="1512" spans="1:10">
      <c r="A1512" s="259"/>
      <c r="B1512" s="259"/>
      <c r="C1512" s="259"/>
      <c r="D1512" s="259"/>
      <c r="E1512" s="259"/>
      <c r="F1512" s="270"/>
      <c r="G1512" s="259"/>
      <c r="H1512" s="259"/>
      <c r="I1512" s="259"/>
      <c r="J1512" s="259"/>
    </row>
    <row r="1513" spans="1:10">
      <c r="A1513" s="259"/>
      <c r="B1513" s="259"/>
      <c r="C1513" s="259"/>
      <c r="D1513" s="259"/>
      <c r="E1513" s="259"/>
      <c r="F1513" s="270"/>
      <c r="G1513" s="259"/>
      <c r="H1513" s="259"/>
      <c r="I1513" s="259"/>
      <c r="J1513" s="259"/>
    </row>
    <row r="1514" spans="1:10">
      <c r="A1514" s="259"/>
      <c r="B1514" s="259"/>
      <c r="C1514" s="259"/>
      <c r="D1514" s="259"/>
      <c r="E1514" s="259"/>
      <c r="F1514" s="270"/>
      <c r="G1514" s="259"/>
      <c r="H1514" s="259"/>
      <c r="I1514" s="259"/>
      <c r="J1514" s="259"/>
    </row>
    <row r="1515" spans="1:10">
      <c r="A1515" s="259"/>
      <c r="B1515" s="259"/>
      <c r="C1515" s="259"/>
      <c r="D1515" s="259"/>
      <c r="E1515" s="259"/>
      <c r="F1515" s="270"/>
      <c r="G1515" s="259"/>
      <c r="H1515" s="259"/>
      <c r="I1515" s="259"/>
      <c r="J1515" s="259"/>
    </row>
    <row r="1516" spans="1:10">
      <c r="A1516" s="259"/>
      <c r="B1516" s="259"/>
      <c r="C1516" s="259"/>
      <c r="D1516" s="259"/>
      <c r="E1516" s="259"/>
      <c r="F1516" s="270"/>
      <c r="G1516" s="259"/>
      <c r="H1516" s="259"/>
      <c r="I1516" s="259"/>
      <c r="J1516" s="259"/>
    </row>
    <row r="1517" spans="1:10">
      <c r="A1517" s="259"/>
      <c r="B1517" s="259"/>
      <c r="C1517" s="259"/>
      <c r="D1517" s="259"/>
      <c r="E1517" s="259"/>
      <c r="F1517" s="270"/>
      <c r="G1517" s="259"/>
      <c r="H1517" s="259"/>
      <c r="I1517" s="259"/>
      <c r="J1517" s="259"/>
    </row>
    <row r="1518" spans="1:10">
      <c r="A1518" s="259"/>
      <c r="B1518" s="259"/>
      <c r="C1518" s="259"/>
      <c r="D1518" s="259"/>
      <c r="E1518" s="259"/>
      <c r="F1518" s="270"/>
      <c r="G1518" s="259"/>
      <c r="H1518" s="259"/>
      <c r="I1518" s="259"/>
      <c r="J1518" s="259"/>
    </row>
    <row r="1519" spans="1:10">
      <c r="A1519" s="259"/>
      <c r="B1519" s="259"/>
      <c r="C1519" s="259"/>
      <c r="D1519" s="259"/>
      <c r="E1519" s="259"/>
      <c r="F1519" s="270"/>
      <c r="G1519" s="259"/>
      <c r="H1519" s="259"/>
      <c r="I1519" s="259"/>
      <c r="J1519" s="259"/>
    </row>
    <row r="1520" spans="1:10">
      <c r="A1520" s="259"/>
      <c r="B1520" s="259"/>
      <c r="C1520" s="259"/>
      <c r="D1520" s="259"/>
      <c r="E1520" s="259"/>
      <c r="F1520" s="270"/>
      <c r="G1520" s="259"/>
      <c r="H1520" s="259"/>
      <c r="I1520" s="259"/>
      <c r="J1520" s="259"/>
    </row>
    <row r="1521" spans="1:10">
      <c r="A1521" s="259"/>
      <c r="B1521" s="259"/>
      <c r="C1521" s="259"/>
      <c r="D1521" s="259"/>
      <c r="E1521" s="259"/>
      <c r="F1521" s="270"/>
      <c r="G1521" s="259"/>
      <c r="H1521" s="259"/>
      <c r="I1521" s="259"/>
      <c r="J1521" s="259"/>
    </row>
    <row r="1522" spans="1:10">
      <c r="A1522" s="259"/>
      <c r="B1522" s="259"/>
      <c r="C1522" s="259"/>
      <c r="D1522" s="259"/>
      <c r="E1522" s="259"/>
      <c r="F1522" s="270"/>
      <c r="G1522" s="259"/>
      <c r="H1522" s="259"/>
      <c r="I1522" s="259"/>
      <c r="J1522" s="259"/>
    </row>
    <row r="1523" spans="1:10">
      <c r="A1523" s="259"/>
      <c r="B1523" s="259"/>
      <c r="C1523" s="259"/>
      <c r="D1523" s="259"/>
      <c r="E1523" s="259"/>
      <c r="F1523" s="270"/>
      <c r="G1523" s="259"/>
      <c r="H1523" s="259"/>
      <c r="I1523" s="259"/>
      <c r="J1523" s="259"/>
    </row>
    <row r="1524" spans="1:10">
      <c r="A1524" s="259"/>
      <c r="B1524" s="259"/>
      <c r="C1524" s="259"/>
      <c r="D1524" s="259"/>
      <c r="E1524" s="259"/>
      <c r="F1524" s="270"/>
      <c r="G1524" s="259"/>
      <c r="H1524" s="259"/>
      <c r="I1524" s="259"/>
      <c r="J1524" s="259"/>
    </row>
    <row r="1525" spans="1:10">
      <c r="A1525" s="259"/>
      <c r="B1525" s="259"/>
      <c r="C1525" s="259"/>
      <c r="D1525" s="259"/>
      <c r="E1525" s="259"/>
      <c r="F1525" s="270"/>
      <c r="G1525" s="259"/>
      <c r="H1525" s="259"/>
      <c r="I1525" s="259"/>
      <c r="J1525" s="259"/>
    </row>
    <row r="1526" spans="1:10">
      <c r="A1526" s="259"/>
      <c r="B1526" s="259"/>
      <c r="C1526" s="259"/>
      <c r="D1526" s="259"/>
      <c r="E1526" s="259"/>
      <c r="F1526" s="270"/>
      <c r="G1526" s="259"/>
      <c r="H1526" s="259"/>
      <c r="I1526" s="259"/>
      <c r="J1526" s="259"/>
    </row>
    <row r="1527" spans="1:10">
      <c r="A1527" s="259"/>
      <c r="B1527" s="259"/>
      <c r="C1527" s="259"/>
      <c r="D1527" s="259"/>
      <c r="E1527" s="259"/>
      <c r="F1527" s="270"/>
      <c r="G1527" s="259"/>
      <c r="H1527" s="259"/>
      <c r="I1527" s="259"/>
      <c r="J1527" s="259"/>
    </row>
    <row r="1528" spans="1:10">
      <c r="A1528" s="259"/>
      <c r="B1528" s="259"/>
      <c r="C1528" s="259"/>
      <c r="D1528" s="259"/>
      <c r="E1528" s="259"/>
      <c r="F1528" s="270"/>
      <c r="G1528" s="259"/>
      <c r="H1528" s="259"/>
      <c r="I1528" s="259"/>
      <c r="J1528" s="259"/>
    </row>
    <row r="1529" spans="1:10">
      <c r="A1529" s="259"/>
      <c r="B1529" s="259"/>
      <c r="C1529" s="259"/>
      <c r="D1529" s="259"/>
      <c r="E1529" s="259"/>
      <c r="F1529" s="270"/>
      <c r="G1529" s="259"/>
      <c r="H1529" s="259"/>
      <c r="I1529" s="259"/>
      <c r="J1529" s="259"/>
    </row>
    <row r="1530" spans="1:10">
      <c r="A1530" s="259"/>
      <c r="B1530" s="259"/>
      <c r="C1530" s="259"/>
      <c r="D1530" s="259"/>
      <c r="E1530" s="259"/>
      <c r="F1530" s="270"/>
      <c r="G1530" s="259"/>
      <c r="H1530" s="259"/>
      <c r="I1530" s="259"/>
      <c r="J1530" s="259"/>
    </row>
    <row r="1531" spans="1:10">
      <c r="A1531" s="259"/>
      <c r="B1531" s="259"/>
      <c r="C1531" s="259"/>
      <c r="D1531" s="259"/>
      <c r="E1531" s="259"/>
      <c r="F1531" s="270"/>
      <c r="G1531" s="259"/>
      <c r="H1531" s="259"/>
      <c r="I1531" s="259"/>
      <c r="J1531" s="259"/>
    </row>
    <row r="1532" spans="1:10">
      <c r="A1532" s="259"/>
      <c r="B1532" s="259"/>
      <c r="C1532" s="259"/>
      <c r="D1532" s="259"/>
      <c r="E1532" s="259"/>
      <c r="F1532" s="270"/>
      <c r="G1532" s="259"/>
      <c r="H1532" s="259"/>
      <c r="I1532" s="259"/>
      <c r="J1532" s="259"/>
    </row>
    <row r="1533" spans="1:10">
      <c r="A1533" s="259"/>
      <c r="B1533" s="259"/>
      <c r="C1533" s="259"/>
      <c r="D1533" s="259"/>
      <c r="E1533" s="259"/>
      <c r="F1533" s="270"/>
      <c r="G1533" s="259"/>
      <c r="H1533" s="259"/>
      <c r="I1533" s="259"/>
      <c r="J1533" s="259"/>
    </row>
    <row r="1534" spans="1:10">
      <c r="A1534" s="259"/>
      <c r="B1534" s="259"/>
      <c r="C1534" s="259"/>
      <c r="D1534" s="259"/>
      <c r="E1534" s="259"/>
      <c r="F1534" s="270"/>
      <c r="G1534" s="259"/>
      <c r="H1534" s="259"/>
      <c r="I1534" s="259"/>
      <c r="J1534" s="259"/>
    </row>
    <row r="1535" spans="1:10">
      <c r="A1535" s="259"/>
      <c r="B1535" s="259"/>
      <c r="C1535" s="259"/>
      <c r="D1535" s="259"/>
      <c r="E1535" s="259"/>
      <c r="F1535" s="270"/>
      <c r="G1535" s="259"/>
      <c r="H1535" s="259"/>
      <c r="I1535" s="259"/>
      <c r="J1535" s="259"/>
    </row>
    <row r="1536" spans="1:10">
      <c r="A1536" s="259"/>
      <c r="B1536" s="259"/>
      <c r="C1536" s="259"/>
      <c r="D1536" s="259"/>
      <c r="E1536" s="259"/>
      <c r="F1536" s="270"/>
      <c r="G1536" s="259"/>
      <c r="H1536" s="259"/>
      <c r="I1536" s="259"/>
      <c r="J1536" s="259"/>
    </row>
    <row r="1537" spans="1:10">
      <c r="A1537" s="259"/>
      <c r="B1537" s="259"/>
      <c r="C1537" s="259"/>
      <c r="D1537" s="259"/>
      <c r="E1537" s="259"/>
      <c r="F1537" s="270"/>
      <c r="G1537" s="259"/>
      <c r="H1537" s="259"/>
      <c r="I1537" s="259"/>
      <c r="J1537" s="259"/>
    </row>
    <row r="1538" spans="1:10">
      <c r="A1538" s="259"/>
      <c r="B1538" s="259"/>
      <c r="C1538" s="259"/>
      <c r="D1538" s="259"/>
      <c r="E1538" s="259"/>
      <c r="F1538" s="270"/>
      <c r="G1538" s="259"/>
      <c r="H1538" s="259"/>
      <c r="I1538" s="259"/>
      <c r="J1538" s="259"/>
    </row>
    <row r="1539" spans="1:10">
      <c r="A1539" s="259"/>
      <c r="B1539" s="259"/>
      <c r="C1539" s="259"/>
      <c r="D1539" s="259"/>
      <c r="E1539" s="259"/>
      <c r="F1539" s="270"/>
      <c r="G1539" s="259"/>
      <c r="H1539" s="259"/>
      <c r="I1539" s="259"/>
      <c r="J1539" s="259"/>
    </row>
    <row r="1540" spans="1:10">
      <c r="A1540" s="259"/>
      <c r="B1540" s="259"/>
      <c r="C1540" s="259"/>
      <c r="D1540" s="259"/>
      <c r="E1540" s="259"/>
      <c r="F1540" s="270"/>
      <c r="G1540" s="259"/>
      <c r="H1540" s="259"/>
      <c r="I1540" s="259"/>
      <c r="J1540" s="259"/>
    </row>
    <row r="1541" spans="1:10">
      <c r="A1541" s="259"/>
      <c r="B1541" s="259"/>
      <c r="C1541" s="259"/>
      <c r="D1541" s="259"/>
      <c r="E1541" s="259"/>
      <c r="F1541" s="270"/>
      <c r="G1541" s="259"/>
      <c r="H1541" s="259"/>
      <c r="I1541" s="259"/>
      <c r="J1541" s="259"/>
    </row>
    <row r="1542" spans="1:10">
      <c r="A1542" s="259"/>
      <c r="B1542" s="259"/>
      <c r="C1542" s="259"/>
      <c r="D1542" s="259"/>
      <c r="E1542" s="259"/>
      <c r="F1542" s="270"/>
      <c r="G1542" s="259"/>
      <c r="H1542" s="259"/>
      <c r="I1542" s="259"/>
      <c r="J1542" s="259"/>
    </row>
    <row r="1543" spans="1:10">
      <c r="A1543" s="259"/>
      <c r="B1543" s="259"/>
      <c r="C1543" s="259"/>
      <c r="D1543" s="259"/>
      <c r="E1543" s="259"/>
      <c r="F1543" s="270"/>
      <c r="G1543" s="259"/>
      <c r="H1543" s="259"/>
      <c r="I1543" s="259"/>
      <c r="J1543" s="259"/>
    </row>
    <row r="1544" spans="1:10">
      <c r="A1544" s="259"/>
      <c r="B1544" s="259"/>
      <c r="C1544" s="259"/>
      <c r="D1544" s="259"/>
      <c r="E1544" s="259"/>
      <c r="F1544" s="270"/>
      <c r="G1544" s="259"/>
      <c r="H1544" s="259"/>
      <c r="I1544" s="259"/>
      <c r="J1544" s="259"/>
    </row>
    <row r="1545" spans="1:10">
      <c r="A1545" s="259"/>
      <c r="B1545" s="259"/>
      <c r="C1545" s="259"/>
      <c r="D1545" s="259"/>
      <c r="E1545" s="259"/>
      <c r="F1545" s="270"/>
      <c r="G1545" s="259"/>
      <c r="H1545" s="259"/>
      <c r="I1545" s="259"/>
      <c r="J1545" s="259"/>
    </row>
    <row r="1546" spans="1:10">
      <c r="A1546" s="259"/>
      <c r="B1546" s="259"/>
      <c r="C1546" s="259"/>
      <c r="D1546" s="259"/>
      <c r="E1546" s="259"/>
      <c r="F1546" s="270"/>
      <c r="G1546" s="259"/>
      <c r="H1546" s="259"/>
      <c r="I1546" s="259"/>
      <c r="J1546" s="259"/>
    </row>
    <row r="1547" spans="1:10">
      <c r="A1547" s="259"/>
      <c r="B1547" s="259"/>
      <c r="C1547" s="259"/>
      <c r="D1547" s="259"/>
      <c r="E1547" s="259"/>
      <c r="F1547" s="270"/>
      <c r="G1547" s="259"/>
      <c r="H1547" s="259"/>
      <c r="I1547" s="259"/>
      <c r="J1547" s="259"/>
    </row>
    <row r="1548" spans="1:10">
      <c r="A1548" s="259"/>
      <c r="B1548" s="259"/>
      <c r="C1548" s="259"/>
      <c r="D1548" s="259"/>
      <c r="E1548" s="259"/>
      <c r="F1548" s="270"/>
      <c r="G1548" s="259"/>
      <c r="H1548" s="259"/>
      <c r="I1548" s="259"/>
      <c r="J1548" s="259"/>
    </row>
    <row r="1549" spans="1:10">
      <c r="A1549" s="259"/>
      <c r="B1549" s="259"/>
      <c r="C1549" s="259"/>
      <c r="D1549" s="259"/>
      <c r="E1549" s="259"/>
      <c r="F1549" s="270"/>
      <c r="G1549" s="259"/>
      <c r="H1549" s="259"/>
      <c r="I1549" s="259"/>
      <c r="J1549" s="259"/>
    </row>
    <row r="1550" spans="1:10">
      <c r="A1550" s="259"/>
      <c r="B1550" s="259"/>
      <c r="C1550" s="259"/>
      <c r="D1550" s="259"/>
      <c r="E1550" s="259"/>
      <c r="F1550" s="270"/>
      <c r="G1550" s="259"/>
      <c r="H1550" s="259"/>
      <c r="I1550" s="259"/>
      <c r="J1550" s="259"/>
    </row>
    <row r="1551" spans="1:10">
      <c r="A1551" s="259"/>
      <c r="B1551" s="259"/>
      <c r="C1551" s="259"/>
      <c r="D1551" s="259"/>
      <c r="E1551" s="259"/>
      <c r="F1551" s="270"/>
      <c r="G1551" s="259"/>
      <c r="H1551" s="259"/>
      <c r="I1551" s="259"/>
      <c r="J1551" s="259"/>
    </row>
    <row r="1552" spans="1:10">
      <c r="A1552" s="259"/>
      <c r="B1552" s="259"/>
      <c r="C1552" s="259"/>
      <c r="D1552" s="259"/>
      <c r="E1552" s="259"/>
      <c r="F1552" s="270"/>
      <c r="G1552" s="259"/>
      <c r="H1552" s="259"/>
      <c r="I1552" s="259"/>
      <c r="J1552" s="259"/>
    </row>
    <row r="1553" spans="1:10">
      <c r="A1553" s="259"/>
      <c r="B1553" s="259"/>
      <c r="C1553" s="259"/>
      <c r="D1553" s="259"/>
      <c r="E1553" s="259"/>
      <c r="F1553" s="270"/>
      <c r="G1553" s="259"/>
      <c r="H1553" s="259"/>
      <c r="I1553" s="259"/>
      <c r="J1553" s="259"/>
    </row>
    <row r="1554" spans="1:10">
      <c r="A1554" s="259"/>
      <c r="B1554" s="259"/>
      <c r="C1554" s="259"/>
      <c r="D1554" s="259"/>
      <c r="E1554" s="259"/>
      <c r="F1554" s="270"/>
      <c r="G1554" s="259"/>
      <c r="H1554" s="259"/>
      <c r="I1554" s="259"/>
      <c r="J1554" s="259"/>
    </row>
    <row r="1555" spans="1:10">
      <c r="A1555" s="259"/>
      <c r="B1555" s="259"/>
      <c r="C1555" s="259"/>
      <c r="D1555" s="259"/>
      <c r="E1555" s="259"/>
      <c r="F1555" s="270"/>
      <c r="G1555" s="259"/>
      <c r="H1555" s="259"/>
      <c r="I1555" s="259"/>
      <c r="J1555" s="259"/>
    </row>
    <row r="1556" spans="1:10">
      <c r="A1556" s="259"/>
      <c r="B1556" s="259"/>
      <c r="C1556" s="259"/>
      <c r="D1556" s="259"/>
      <c r="E1556" s="259"/>
      <c r="F1556" s="270"/>
      <c r="G1556" s="259"/>
      <c r="H1556" s="259"/>
      <c r="I1556" s="259"/>
      <c r="J1556" s="259"/>
    </row>
    <row r="1557" spans="1:10">
      <c r="A1557" s="259"/>
      <c r="B1557" s="259"/>
      <c r="C1557" s="259"/>
      <c r="D1557" s="259"/>
      <c r="E1557" s="259"/>
      <c r="F1557" s="270"/>
      <c r="G1557" s="259"/>
      <c r="H1557" s="259"/>
      <c r="I1557" s="259"/>
      <c r="J1557" s="259"/>
    </row>
    <row r="1558" spans="1:10">
      <c r="A1558" s="259"/>
      <c r="B1558" s="259"/>
      <c r="C1558" s="259"/>
      <c r="D1558" s="259"/>
      <c r="E1558" s="259"/>
      <c r="F1558" s="270"/>
      <c r="G1558" s="259"/>
      <c r="H1558" s="259"/>
      <c r="I1558" s="259"/>
      <c r="J1558" s="259"/>
    </row>
    <row r="1559" spans="1:10">
      <c r="A1559" s="259"/>
      <c r="B1559" s="259"/>
      <c r="C1559" s="259"/>
      <c r="D1559" s="259"/>
      <c r="E1559" s="259"/>
      <c r="F1559" s="270"/>
      <c r="G1559" s="259"/>
      <c r="H1559" s="259"/>
      <c r="I1559" s="259"/>
      <c r="J1559" s="259"/>
    </row>
    <row r="1560" spans="1:10">
      <c r="A1560" s="259"/>
      <c r="B1560" s="259"/>
      <c r="C1560" s="259"/>
      <c r="D1560" s="259"/>
      <c r="E1560" s="259"/>
      <c r="F1560" s="270"/>
      <c r="G1560" s="259"/>
      <c r="H1560" s="259"/>
      <c r="I1560" s="259"/>
      <c r="J1560" s="259"/>
    </row>
    <row r="1561" spans="1:10">
      <c r="A1561" s="259"/>
      <c r="B1561" s="259"/>
      <c r="C1561" s="259"/>
      <c r="D1561" s="259"/>
      <c r="E1561" s="259"/>
      <c r="F1561" s="270"/>
      <c r="G1561" s="259"/>
      <c r="H1561" s="259"/>
      <c r="I1561" s="259"/>
      <c r="J1561" s="259"/>
    </row>
    <row r="1562" spans="1:10">
      <c r="A1562" s="259"/>
      <c r="B1562" s="259"/>
      <c r="C1562" s="259"/>
      <c r="D1562" s="259"/>
      <c r="E1562" s="259"/>
      <c r="F1562" s="270"/>
      <c r="G1562" s="259"/>
      <c r="H1562" s="259"/>
      <c r="I1562" s="259"/>
      <c r="J1562" s="259"/>
    </row>
    <row r="1563" spans="1:10">
      <c r="A1563" s="259"/>
      <c r="B1563" s="259"/>
      <c r="C1563" s="259"/>
      <c r="D1563" s="259"/>
      <c r="E1563" s="259"/>
      <c r="F1563" s="270"/>
      <c r="G1563" s="259"/>
      <c r="H1563" s="259"/>
      <c r="I1563" s="259"/>
      <c r="J1563" s="259"/>
    </row>
    <row r="1564" spans="1:10">
      <c r="A1564" s="259"/>
      <c r="B1564" s="259"/>
      <c r="C1564" s="259"/>
      <c r="D1564" s="259"/>
      <c r="E1564" s="259"/>
      <c r="F1564" s="270"/>
      <c r="G1564" s="259"/>
      <c r="H1564" s="259"/>
      <c r="I1564" s="259"/>
      <c r="J1564" s="259"/>
    </row>
    <row r="1565" spans="1:10">
      <c r="A1565" s="259"/>
      <c r="B1565" s="259"/>
      <c r="C1565" s="259"/>
      <c r="D1565" s="259"/>
      <c r="E1565" s="259"/>
      <c r="F1565" s="270"/>
      <c r="G1565" s="259"/>
      <c r="H1565" s="259"/>
      <c r="I1565" s="259"/>
      <c r="J1565" s="259"/>
    </row>
    <row r="1566" spans="1:10">
      <c r="A1566" s="259"/>
      <c r="B1566" s="259"/>
      <c r="C1566" s="259"/>
      <c r="D1566" s="259"/>
      <c r="E1566" s="259"/>
      <c r="F1566" s="270"/>
      <c r="G1566" s="259"/>
      <c r="H1566" s="259"/>
      <c r="I1566" s="259"/>
      <c r="J1566" s="259"/>
    </row>
    <row r="1567" spans="1:10">
      <c r="A1567" s="259"/>
      <c r="B1567" s="259"/>
      <c r="C1567" s="259"/>
      <c r="D1567" s="259"/>
      <c r="E1567" s="259"/>
      <c r="F1567" s="270"/>
      <c r="G1567" s="259"/>
      <c r="H1567" s="259"/>
      <c r="I1567" s="259"/>
      <c r="J1567" s="259"/>
    </row>
    <row r="1568" spans="1:10">
      <c r="A1568" s="259"/>
      <c r="B1568" s="259"/>
      <c r="C1568" s="259"/>
      <c r="D1568" s="259"/>
      <c r="E1568" s="259"/>
      <c r="F1568" s="270"/>
      <c r="G1568" s="259"/>
      <c r="H1568" s="259"/>
      <c r="I1568" s="259"/>
      <c r="J1568" s="259"/>
    </row>
    <row r="1569" spans="1:10">
      <c r="A1569" s="259"/>
      <c r="B1569" s="259"/>
      <c r="C1569" s="259"/>
      <c r="D1569" s="259"/>
      <c r="E1569" s="259"/>
      <c r="F1569" s="270"/>
      <c r="G1569" s="259"/>
      <c r="H1569" s="259"/>
      <c r="I1569" s="259"/>
      <c r="J1569" s="259"/>
    </row>
    <row r="1570" spans="1:10">
      <c r="A1570" s="259"/>
      <c r="B1570" s="259"/>
      <c r="C1570" s="259"/>
      <c r="D1570" s="259"/>
      <c r="E1570" s="259"/>
      <c r="F1570" s="270"/>
      <c r="G1570" s="259"/>
      <c r="H1570" s="259"/>
      <c r="I1570" s="259"/>
      <c r="J1570" s="259"/>
    </row>
    <row r="1571" spans="1:10">
      <c r="A1571" s="259"/>
      <c r="B1571" s="259"/>
      <c r="C1571" s="259"/>
      <c r="D1571" s="259"/>
      <c r="E1571" s="259"/>
      <c r="F1571" s="270"/>
      <c r="G1571" s="259"/>
      <c r="H1571" s="259"/>
      <c r="I1571" s="259"/>
      <c r="J1571" s="259"/>
    </row>
    <row r="1572" spans="1:10">
      <c r="A1572" s="259"/>
      <c r="B1572" s="259"/>
      <c r="C1572" s="259"/>
      <c r="D1572" s="259"/>
      <c r="E1572" s="259"/>
      <c r="F1572" s="270"/>
      <c r="G1572" s="259"/>
      <c r="H1572" s="259"/>
      <c r="I1572" s="259"/>
      <c r="J1572" s="259"/>
    </row>
    <row r="1573" spans="1:10">
      <c r="A1573" s="259"/>
      <c r="B1573" s="259"/>
      <c r="C1573" s="259"/>
      <c r="D1573" s="259"/>
      <c r="E1573" s="259"/>
      <c r="F1573" s="270"/>
      <c r="G1573" s="259"/>
      <c r="H1573" s="259"/>
      <c r="I1573" s="259"/>
      <c r="J1573" s="259"/>
    </row>
    <row r="1574" spans="1:10">
      <c r="A1574" s="259"/>
      <c r="B1574" s="259"/>
      <c r="C1574" s="259"/>
      <c r="D1574" s="259"/>
      <c r="E1574" s="259"/>
      <c r="F1574" s="270"/>
      <c r="G1574" s="259"/>
      <c r="H1574" s="259"/>
      <c r="I1574" s="259"/>
      <c r="J1574" s="259"/>
    </row>
    <row r="1575" spans="1:10">
      <c r="A1575" s="259"/>
      <c r="B1575" s="259"/>
      <c r="C1575" s="259"/>
      <c r="D1575" s="259"/>
      <c r="E1575" s="259"/>
      <c r="F1575" s="270"/>
      <c r="G1575" s="259"/>
      <c r="H1575" s="259"/>
      <c r="I1575" s="259"/>
      <c r="J1575" s="259"/>
    </row>
    <row r="1576" spans="1:10">
      <c r="A1576" s="259"/>
      <c r="B1576" s="259"/>
      <c r="C1576" s="259"/>
      <c r="D1576" s="259"/>
      <c r="E1576" s="259"/>
      <c r="F1576" s="270"/>
      <c r="G1576" s="259"/>
      <c r="H1576" s="259"/>
      <c r="I1576" s="259"/>
      <c r="J1576" s="259"/>
    </row>
    <row r="1577" spans="1:10">
      <c r="A1577" s="259"/>
      <c r="B1577" s="259"/>
      <c r="C1577" s="259"/>
      <c r="D1577" s="259"/>
      <c r="E1577" s="259"/>
      <c r="F1577" s="270"/>
      <c r="G1577" s="259"/>
      <c r="H1577" s="259"/>
      <c r="I1577" s="259"/>
      <c r="J1577" s="259"/>
    </row>
    <row r="1578" spans="1:10">
      <c r="A1578" s="259"/>
      <c r="B1578" s="259"/>
      <c r="C1578" s="259"/>
      <c r="D1578" s="259"/>
      <c r="E1578" s="259"/>
      <c r="F1578" s="270"/>
      <c r="G1578" s="259"/>
      <c r="H1578" s="259"/>
      <c r="I1578" s="259"/>
      <c r="J1578" s="259"/>
    </row>
    <row r="1579" spans="1:10">
      <c r="A1579" s="259"/>
      <c r="B1579" s="259"/>
      <c r="C1579" s="259"/>
      <c r="D1579" s="259"/>
      <c r="E1579" s="259"/>
      <c r="F1579" s="270"/>
      <c r="G1579" s="259"/>
      <c r="H1579" s="259"/>
      <c r="I1579" s="259"/>
      <c r="J1579" s="259"/>
    </row>
    <row r="1580" spans="1:10">
      <c r="A1580" s="259"/>
      <c r="B1580" s="259"/>
      <c r="C1580" s="259"/>
      <c r="D1580" s="259"/>
      <c r="E1580" s="259"/>
      <c r="F1580" s="270"/>
      <c r="G1580" s="259"/>
      <c r="H1580" s="259"/>
      <c r="I1580" s="259"/>
      <c r="J1580" s="259"/>
    </row>
    <row r="1581" spans="1:10">
      <c r="A1581" s="259"/>
      <c r="B1581" s="259"/>
      <c r="C1581" s="259"/>
      <c r="D1581" s="259"/>
      <c r="E1581" s="259"/>
      <c r="F1581" s="270"/>
      <c r="G1581" s="259"/>
      <c r="H1581" s="259"/>
      <c r="I1581" s="259"/>
      <c r="J1581" s="259"/>
    </row>
    <row r="1582" spans="1:10">
      <c r="A1582" s="259"/>
      <c r="B1582" s="259"/>
      <c r="C1582" s="259"/>
      <c r="D1582" s="259"/>
      <c r="E1582" s="259"/>
      <c r="F1582" s="270"/>
      <c r="G1582" s="259"/>
      <c r="H1582" s="259"/>
      <c r="I1582" s="259"/>
      <c r="J1582" s="259"/>
    </row>
    <row r="1583" spans="1:10">
      <c r="A1583" s="259"/>
      <c r="B1583" s="259"/>
      <c r="C1583" s="259"/>
      <c r="D1583" s="259"/>
      <c r="E1583" s="259"/>
      <c r="F1583" s="270"/>
      <c r="G1583" s="259"/>
      <c r="H1583" s="259"/>
      <c r="I1583" s="259"/>
      <c r="J1583" s="259"/>
    </row>
    <row r="1584" spans="1:10">
      <c r="A1584" s="259"/>
      <c r="B1584" s="259"/>
      <c r="C1584" s="259"/>
      <c r="D1584" s="259"/>
      <c r="E1584" s="259"/>
      <c r="F1584" s="270"/>
      <c r="G1584" s="259"/>
      <c r="H1584" s="259"/>
      <c r="I1584" s="259"/>
      <c r="J1584" s="259"/>
    </row>
    <row r="1585" spans="1:10">
      <c r="A1585" s="259"/>
      <c r="B1585" s="259"/>
      <c r="C1585" s="259"/>
      <c r="D1585" s="259"/>
      <c r="E1585" s="259"/>
      <c r="F1585" s="270"/>
      <c r="G1585" s="259"/>
      <c r="H1585" s="259"/>
      <c r="I1585" s="259"/>
      <c r="J1585" s="259"/>
    </row>
    <row r="1586" spans="1:10">
      <c r="A1586" s="259"/>
      <c r="B1586" s="259"/>
      <c r="C1586" s="259"/>
      <c r="D1586" s="259"/>
      <c r="E1586" s="259"/>
      <c r="F1586" s="270"/>
      <c r="G1586" s="259"/>
      <c r="H1586" s="259"/>
      <c r="I1586" s="259"/>
      <c r="J1586" s="259"/>
    </row>
    <row r="1587" spans="1:10">
      <c r="A1587" s="259"/>
      <c r="B1587" s="259"/>
      <c r="C1587" s="259"/>
      <c r="D1587" s="259"/>
      <c r="E1587" s="259"/>
      <c r="F1587" s="270"/>
      <c r="G1587" s="259"/>
      <c r="H1587" s="259"/>
      <c r="I1587" s="259"/>
      <c r="J1587" s="259"/>
    </row>
    <row r="1588" spans="1:10">
      <c r="A1588" s="259"/>
      <c r="B1588" s="259"/>
      <c r="C1588" s="259"/>
      <c r="D1588" s="259"/>
      <c r="E1588" s="259"/>
      <c r="F1588" s="270"/>
      <c r="G1588" s="259"/>
      <c r="H1588" s="259"/>
      <c r="I1588" s="259"/>
      <c r="J1588" s="259"/>
    </row>
    <row r="1589" spans="1:10">
      <c r="A1589" s="259"/>
      <c r="B1589" s="259"/>
      <c r="C1589" s="259"/>
      <c r="D1589" s="259"/>
      <c r="E1589" s="259"/>
      <c r="F1589" s="270"/>
      <c r="G1589" s="259"/>
      <c r="H1589" s="259"/>
      <c r="I1589" s="259"/>
      <c r="J1589" s="259"/>
    </row>
    <row r="1590" spans="1:10">
      <c r="A1590" s="259"/>
      <c r="B1590" s="259"/>
      <c r="C1590" s="259"/>
      <c r="D1590" s="259"/>
      <c r="E1590" s="259"/>
      <c r="F1590" s="270"/>
      <c r="G1590" s="259"/>
      <c r="H1590" s="259"/>
      <c r="I1590" s="259"/>
      <c r="J1590" s="259"/>
    </row>
    <row r="1591" spans="1:10">
      <c r="A1591" s="259"/>
      <c r="B1591" s="259"/>
      <c r="C1591" s="259"/>
      <c r="D1591" s="259"/>
      <c r="E1591" s="259"/>
      <c r="F1591" s="270"/>
      <c r="G1591" s="259"/>
      <c r="H1591" s="259"/>
      <c r="I1591" s="259"/>
      <c r="J1591" s="259"/>
    </row>
    <row r="1592" spans="1:10">
      <c r="A1592" s="259"/>
      <c r="B1592" s="259"/>
      <c r="C1592" s="259"/>
      <c r="D1592" s="259"/>
      <c r="E1592" s="259"/>
      <c r="F1592" s="270"/>
      <c r="G1592" s="259"/>
      <c r="H1592" s="259"/>
      <c r="I1592" s="259"/>
      <c r="J1592" s="259"/>
    </row>
    <row r="1593" spans="1:10">
      <c r="A1593" s="259"/>
      <c r="B1593" s="259"/>
      <c r="C1593" s="259"/>
      <c r="D1593" s="259"/>
      <c r="E1593" s="259"/>
      <c r="F1593" s="270"/>
      <c r="G1593" s="259"/>
      <c r="H1593" s="259"/>
      <c r="I1593" s="259"/>
      <c r="J1593" s="259"/>
    </row>
    <row r="1594" spans="1:10">
      <c r="A1594" s="259"/>
      <c r="B1594" s="259"/>
      <c r="C1594" s="259"/>
      <c r="D1594" s="259"/>
      <c r="E1594" s="259"/>
      <c r="F1594" s="270"/>
      <c r="G1594" s="259"/>
      <c r="H1594" s="259"/>
      <c r="I1594" s="259"/>
      <c r="J1594" s="259"/>
    </row>
    <row r="1595" spans="1:10">
      <c r="A1595" s="259"/>
      <c r="B1595" s="259"/>
      <c r="C1595" s="259"/>
      <c r="D1595" s="259"/>
      <c r="E1595" s="259"/>
      <c r="F1595" s="270"/>
      <c r="G1595" s="259"/>
      <c r="H1595" s="259"/>
      <c r="I1595" s="259"/>
      <c r="J1595" s="259"/>
    </row>
    <row r="1596" spans="1:10">
      <c r="A1596" s="259"/>
      <c r="B1596" s="259"/>
      <c r="C1596" s="259"/>
      <c r="D1596" s="259"/>
      <c r="E1596" s="259"/>
      <c r="F1596" s="270"/>
      <c r="G1596" s="259"/>
      <c r="H1596" s="259"/>
      <c r="I1596" s="259"/>
      <c r="J1596" s="259"/>
    </row>
    <row r="1597" spans="1:10">
      <c r="A1597" s="259"/>
      <c r="B1597" s="259"/>
      <c r="C1597" s="259"/>
      <c r="D1597" s="259"/>
      <c r="E1597" s="259"/>
      <c r="F1597" s="270"/>
      <c r="G1597" s="259"/>
      <c r="H1597" s="259"/>
      <c r="I1597" s="259"/>
      <c r="J1597" s="259"/>
    </row>
    <row r="1598" spans="1:10">
      <c r="A1598" s="259"/>
      <c r="B1598" s="259"/>
      <c r="C1598" s="259"/>
      <c r="D1598" s="259"/>
      <c r="E1598" s="259"/>
      <c r="F1598" s="270"/>
      <c r="G1598" s="259"/>
      <c r="H1598" s="259"/>
      <c r="I1598" s="259"/>
      <c r="J1598" s="259"/>
    </row>
    <row r="1599" spans="1:10">
      <c r="A1599" s="259"/>
      <c r="B1599" s="259"/>
      <c r="C1599" s="259"/>
      <c r="D1599" s="259"/>
      <c r="E1599" s="259"/>
      <c r="F1599" s="270"/>
      <c r="G1599" s="259"/>
      <c r="H1599" s="259"/>
      <c r="I1599" s="259"/>
      <c r="J1599" s="259"/>
    </row>
    <row r="1600" spans="1:10">
      <c r="A1600" s="259"/>
      <c r="B1600" s="259"/>
      <c r="C1600" s="259"/>
      <c r="D1600" s="259"/>
      <c r="E1600" s="259"/>
      <c r="F1600" s="270"/>
      <c r="G1600" s="259"/>
      <c r="H1600" s="259"/>
      <c r="I1600" s="259"/>
      <c r="J1600" s="259"/>
    </row>
    <row r="1601" spans="1:10">
      <c r="A1601" s="259"/>
      <c r="B1601" s="259"/>
      <c r="C1601" s="259"/>
      <c r="D1601" s="259"/>
      <c r="E1601" s="259"/>
      <c r="F1601" s="270"/>
      <c r="G1601" s="259"/>
      <c r="H1601" s="259"/>
      <c r="I1601" s="259"/>
      <c r="J1601" s="259"/>
    </row>
    <row r="1602" spans="1:10">
      <c r="A1602" s="259"/>
      <c r="B1602" s="259"/>
      <c r="C1602" s="259"/>
      <c r="D1602" s="259"/>
      <c r="E1602" s="259"/>
      <c r="F1602" s="270"/>
      <c r="G1602" s="259"/>
      <c r="H1602" s="259"/>
      <c r="I1602" s="259"/>
      <c r="J1602" s="259"/>
    </row>
    <row r="1603" spans="1:10">
      <c r="A1603" s="259"/>
      <c r="B1603" s="259"/>
      <c r="C1603" s="259"/>
      <c r="D1603" s="259"/>
      <c r="E1603" s="259"/>
      <c r="F1603" s="270"/>
      <c r="G1603" s="259"/>
      <c r="H1603" s="259"/>
      <c r="I1603" s="259"/>
      <c r="J1603" s="259"/>
    </row>
    <row r="1604" spans="1:10">
      <c r="A1604" s="259"/>
      <c r="B1604" s="259"/>
      <c r="C1604" s="259"/>
      <c r="D1604" s="259"/>
      <c r="E1604" s="259"/>
      <c r="F1604" s="270"/>
      <c r="G1604" s="259"/>
      <c r="H1604" s="259"/>
      <c r="I1604" s="259"/>
      <c r="J1604" s="259"/>
    </row>
    <row r="1605" spans="1:10">
      <c r="A1605" s="259"/>
      <c r="B1605" s="259"/>
      <c r="C1605" s="259"/>
      <c r="D1605" s="259"/>
      <c r="E1605" s="259"/>
      <c r="F1605" s="270"/>
      <c r="G1605" s="259"/>
      <c r="H1605" s="259"/>
      <c r="I1605" s="259"/>
      <c r="J1605" s="259"/>
    </row>
    <row r="1606" spans="1:10">
      <c r="A1606" s="259"/>
      <c r="B1606" s="259"/>
      <c r="C1606" s="259"/>
      <c r="D1606" s="259"/>
      <c r="E1606" s="259"/>
      <c r="F1606" s="270"/>
      <c r="G1606" s="259"/>
      <c r="H1606" s="259"/>
      <c r="I1606" s="259"/>
      <c r="J1606" s="259"/>
    </row>
    <row r="1607" spans="1:10">
      <c r="A1607" s="259"/>
      <c r="B1607" s="259"/>
      <c r="C1607" s="259"/>
      <c r="D1607" s="259"/>
      <c r="E1607" s="259"/>
      <c r="F1607" s="270"/>
      <c r="G1607" s="259"/>
      <c r="H1607" s="259"/>
      <c r="I1607" s="259"/>
      <c r="J1607" s="259"/>
    </row>
    <row r="1608" spans="1:10">
      <c r="A1608" s="259"/>
      <c r="B1608" s="259"/>
      <c r="C1608" s="259"/>
      <c r="D1608" s="259"/>
      <c r="E1608" s="259"/>
      <c r="F1608" s="270"/>
      <c r="G1608" s="259"/>
      <c r="H1608" s="259"/>
      <c r="I1608" s="259"/>
      <c r="J1608" s="259"/>
    </row>
    <row r="1609" spans="1:10">
      <c r="A1609" s="259"/>
      <c r="B1609" s="259"/>
      <c r="C1609" s="259"/>
      <c r="D1609" s="259"/>
      <c r="E1609" s="259"/>
      <c r="F1609" s="270"/>
      <c r="G1609" s="259"/>
      <c r="H1609" s="259"/>
      <c r="I1609" s="259"/>
      <c r="J1609" s="259"/>
    </row>
    <row r="1610" spans="1:10">
      <c r="A1610" s="259"/>
      <c r="B1610" s="259"/>
      <c r="C1610" s="259"/>
      <c r="D1610" s="259"/>
      <c r="E1610" s="259"/>
      <c r="F1610" s="270"/>
      <c r="G1610" s="259"/>
      <c r="H1610" s="259"/>
      <c r="I1610" s="259"/>
      <c r="J1610" s="259"/>
    </row>
    <row r="1611" spans="1:10">
      <c r="A1611" s="259"/>
      <c r="B1611" s="259"/>
      <c r="C1611" s="259"/>
      <c r="D1611" s="259"/>
      <c r="E1611" s="259"/>
      <c r="F1611" s="270"/>
      <c r="G1611" s="259"/>
      <c r="H1611" s="259"/>
      <c r="I1611" s="259"/>
      <c r="J1611" s="259"/>
    </row>
    <row r="1612" spans="1:10">
      <c r="A1612" s="259"/>
      <c r="B1612" s="259"/>
      <c r="C1612" s="259"/>
      <c r="D1612" s="259"/>
      <c r="E1612" s="259"/>
      <c r="F1612" s="270"/>
      <c r="G1612" s="259"/>
      <c r="H1612" s="259"/>
      <c r="I1612" s="259"/>
      <c r="J1612" s="259"/>
    </row>
    <row r="1613" spans="1:10">
      <c r="A1613" s="259"/>
      <c r="B1613" s="259"/>
      <c r="C1613" s="259"/>
      <c r="D1613" s="259"/>
      <c r="E1613" s="259"/>
      <c r="F1613" s="270"/>
      <c r="G1613" s="259"/>
      <c r="H1613" s="259"/>
      <c r="I1613" s="259"/>
      <c r="J1613" s="259"/>
    </row>
    <row r="1614" spans="1:10">
      <c r="A1614" s="259"/>
      <c r="B1614" s="259"/>
      <c r="C1614" s="259"/>
      <c r="D1614" s="259"/>
      <c r="E1614" s="259"/>
      <c r="F1614" s="270"/>
      <c r="G1614" s="259"/>
      <c r="H1614" s="259"/>
      <c r="I1614" s="259"/>
      <c r="J1614" s="259"/>
    </row>
    <row r="1615" spans="1:10">
      <c r="A1615" s="259"/>
      <c r="B1615" s="259"/>
      <c r="C1615" s="259"/>
      <c r="D1615" s="259"/>
      <c r="E1615" s="259"/>
      <c r="F1615" s="270"/>
      <c r="G1615" s="259"/>
      <c r="H1615" s="259"/>
      <c r="I1615" s="259"/>
      <c r="J1615" s="259"/>
    </row>
    <row r="1616" spans="1:10">
      <c r="A1616" s="259"/>
      <c r="B1616" s="259"/>
      <c r="C1616" s="259"/>
      <c r="D1616" s="259"/>
      <c r="E1616" s="259"/>
      <c r="F1616" s="270"/>
      <c r="G1616" s="259"/>
      <c r="H1616" s="259"/>
      <c r="I1616" s="259"/>
      <c r="J1616" s="259"/>
    </row>
    <row r="1617" spans="1:10">
      <c r="A1617" s="259"/>
      <c r="B1617" s="259"/>
      <c r="C1617" s="259"/>
      <c r="D1617" s="259"/>
      <c r="E1617" s="259"/>
      <c r="F1617" s="270"/>
      <c r="G1617" s="259"/>
      <c r="H1617" s="259"/>
      <c r="I1617" s="259"/>
      <c r="J1617" s="259"/>
    </row>
    <row r="1618" spans="1:10">
      <c r="A1618" s="259"/>
      <c r="B1618" s="259"/>
      <c r="C1618" s="259"/>
      <c r="D1618" s="259"/>
      <c r="E1618" s="259"/>
      <c r="F1618" s="270"/>
      <c r="G1618" s="259"/>
      <c r="H1618" s="259"/>
      <c r="I1618" s="259"/>
      <c r="J1618" s="259"/>
    </row>
    <row r="1619" spans="1:10">
      <c r="A1619" s="259"/>
      <c r="B1619" s="259"/>
      <c r="C1619" s="259"/>
      <c r="D1619" s="259"/>
      <c r="E1619" s="259"/>
      <c r="F1619" s="270"/>
      <c r="G1619" s="259"/>
      <c r="H1619" s="259"/>
      <c r="I1619" s="259"/>
      <c r="J1619" s="259"/>
    </row>
    <row r="1620" spans="1:10">
      <c r="A1620" s="259"/>
      <c r="B1620" s="259"/>
      <c r="C1620" s="259"/>
      <c r="D1620" s="259"/>
      <c r="E1620" s="259"/>
      <c r="F1620" s="270"/>
      <c r="G1620" s="259"/>
      <c r="H1620" s="259"/>
      <c r="I1620" s="259"/>
      <c r="J1620" s="259"/>
    </row>
    <row r="1621" spans="1:10">
      <c r="A1621" s="259"/>
      <c r="B1621" s="259"/>
      <c r="C1621" s="259"/>
      <c r="D1621" s="259"/>
      <c r="E1621" s="259"/>
      <c r="F1621" s="270"/>
      <c r="G1621" s="259"/>
      <c r="H1621" s="259"/>
      <c r="I1621" s="259"/>
      <c r="J1621" s="259"/>
    </row>
    <row r="1622" spans="1:10">
      <c r="A1622" s="259"/>
      <c r="B1622" s="259"/>
      <c r="C1622" s="259"/>
      <c r="D1622" s="259"/>
      <c r="E1622" s="259"/>
      <c r="F1622" s="270"/>
      <c r="G1622" s="259"/>
      <c r="H1622" s="259"/>
      <c r="I1622" s="259"/>
      <c r="J1622" s="259"/>
    </row>
    <row r="1623" spans="1:10">
      <c r="A1623" s="259"/>
      <c r="B1623" s="259"/>
      <c r="C1623" s="259"/>
      <c r="D1623" s="259"/>
      <c r="E1623" s="259"/>
      <c r="F1623" s="270"/>
      <c r="G1623" s="259"/>
      <c r="H1623" s="259"/>
      <c r="I1623" s="259"/>
      <c r="J1623" s="259"/>
    </row>
    <row r="1624" spans="1:10">
      <c r="A1624" s="259"/>
      <c r="B1624" s="259"/>
      <c r="C1624" s="259"/>
      <c r="D1624" s="259"/>
      <c r="E1624" s="259"/>
      <c r="F1624" s="270"/>
      <c r="G1624" s="259"/>
      <c r="H1624" s="259"/>
      <c r="I1624" s="259"/>
      <c r="J1624" s="259"/>
    </row>
    <row r="1625" spans="1:10">
      <c r="A1625" s="259"/>
      <c r="B1625" s="259"/>
      <c r="C1625" s="259"/>
      <c r="D1625" s="259"/>
      <c r="E1625" s="259"/>
      <c r="F1625" s="270"/>
      <c r="G1625" s="259"/>
      <c r="H1625" s="259"/>
      <c r="I1625" s="259"/>
      <c r="J1625" s="259"/>
    </row>
    <row r="1626" spans="1:10">
      <c r="A1626" s="259"/>
      <c r="B1626" s="259"/>
      <c r="C1626" s="259"/>
      <c r="D1626" s="259"/>
      <c r="E1626" s="259"/>
      <c r="F1626" s="270"/>
      <c r="G1626" s="259"/>
      <c r="H1626" s="259"/>
      <c r="I1626" s="259"/>
      <c r="J1626" s="259"/>
    </row>
    <row r="1627" spans="1:10">
      <c r="A1627" s="259"/>
      <c r="B1627" s="259"/>
      <c r="C1627" s="259"/>
      <c r="D1627" s="259"/>
      <c r="E1627" s="259"/>
      <c r="F1627" s="270"/>
      <c r="G1627" s="259"/>
      <c r="H1627" s="259"/>
      <c r="I1627" s="259"/>
      <c r="J1627" s="259"/>
    </row>
    <row r="1628" spans="1:10">
      <c r="A1628" s="259"/>
      <c r="B1628" s="259"/>
      <c r="C1628" s="259"/>
      <c r="D1628" s="259"/>
      <c r="E1628" s="259"/>
      <c r="F1628" s="270"/>
      <c r="G1628" s="259"/>
      <c r="H1628" s="259"/>
      <c r="I1628" s="259"/>
      <c r="J1628" s="259"/>
    </row>
    <row r="1629" spans="1:10">
      <c r="A1629" s="259"/>
      <c r="B1629" s="259"/>
      <c r="C1629" s="259"/>
      <c r="D1629" s="259"/>
      <c r="E1629" s="259"/>
      <c r="F1629" s="270"/>
      <c r="G1629" s="259"/>
      <c r="H1629" s="259"/>
      <c r="I1629" s="259"/>
      <c r="J1629" s="259"/>
    </row>
    <row r="1630" spans="1:10">
      <c r="A1630" s="259"/>
      <c r="B1630" s="259"/>
      <c r="C1630" s="259"/>
      <c r="D1630" s="259"/>
      <c r="E1630" s="259"/>
      <c r="F1630" s="270"/>
      <c r="G1630" s="259"/>
      <c r="H1630" s="259"/>
      <c r="I1630" s="259"/>
      <c r="J1630" s="259"/>
    </row>
    <row r="1631" spans="1:10">
      <c r="A1631" s="259"/>
      <c r="B1631" s="259"/>
      <c r="C1631" s="259"/>
      <c r="D1631" s="259"/>
      <c r="E1631" s="259"/>
      <c r="F1631" s="270"/>
      <c r="G1631" s="259"/>
      <c r="H1631" s="259"/>
      <c r="I1631" s="259"/>
      <c r="J1631" s="259"/>
    </row>
    <row r="1632" spans="1:10">
      <c r="A1632" s="259"/>
      <c r="B1632" s="259"/>
      <c r="C1632" s="259"/>
      <c r="D1632" s="259"/>
      <c r="E1632" s="259"/>
      <c r="F1632" s="270"/>
      <c r="G1632" s="259"/>
      <c r="H1632" s="259"/>
      <c r="I1632" s="259"/>
      <c r="J1632" s="259"/>
    </row>
    <row r="1633" spans="1:10">
      <c r="A1633" s="259"/>
      <c r="B1633" s="259"/>
      <c r="C1633" s="259"/>
      <c r="D1633" s="259"/>
      <c r="E1633" s="259"/>
      <c r="F1633" s="270"/>
      <c r="G1633" s="259"/>
      <c r="H1633" s="259"/>
      <c r="I1633" s="259"/>
      <c r="J1633" s="259"/>
    </row>
    <row r="1634" spans="1:10">
      <c r="A1634" s="259"/>
      <c r="B1634" s="259"/>
      <c r="C1634" s="259"/>
      <c r="D1634" s="259"/>
      <c r="E1634" s="259"/>
      <c r="F1634" s="270"/>
      <c r="G1634" s="259"/>
      <c r="H1634" s="259"/>
      <c r="I1634" s="259"/>
      <c r="J1634" s="259"/>
    </row>
    <row r="1635" spans="1:10">
      <c r="A1635" s="259"/>
      <c r="B1635" s="259"/>
      <c r="C1635" s="259"/>
      <c r="D1635" s="259"/>
      <c r="E1635" s="259"/>
      <c r="F1635" s="270"/>
      <c r="G1635" s="259"/>
      <c r="H1635" s="259"/>
      <c r="I1635" s="259"/>
      <c r="J1635" s="259"/>
    </row>
    <row r="1636" spans="1:10">
      <c r="A1636" s="259"/>
      <c r="B1636" s="259"/>
      <c r="C1636" s="259"/>
      <c r="D1636" s="259"/>
      <c r="E1636" s="259"/>
      <c r="F1636" s="270"/>
      <c r="G1636" s="259"/>
      <c r="H1636" s="259"/>
      <c r="I1636" s="259"/>
      <c r="J1636" s="259"/>
    </row>
    <row r="1637" spans="1:10">
      <c r="A1637" s="259"/>
      <c r="B1637" s="259"/>
      <c r="C1637" s="259"/>
      <c r="D1637" s="259"/>
      <c r="E1637" s="259"/>
      <c r="F1637" s="270"/>
      <c r="G1637" s="259"/>
      <c r="H1637" s="259"/>
      <c r="I1637" s="259"/>
      <c r="J1637" s="259"/>
    </row>
    <row r="1638" spans="1:10">
      <c r="A1638" s="259"/>
      <c r="B1638" s="259"/>
      <c r="C1638" s="259"/>
      <c r="D1638" s="259"/>
      <c r="E1638" s="259"/>
      <c r="F1638" s="270"/>
      <c r="G1638" s="259"/>
      <c r="H1638" s="259"/>
      <c r="I1638" s="259"/>
      <c r="J1638" s="259"/>
    </row>
    <row r="1639" spans="1:10">
      <c r="A1639" s="259"/>
      <c r="B1639" s="259"/>
      <c r="C1639" s="259"/>
      <c r="D1639" s="259"/>
      <c r="E1639" s="259"/>
      <c r="F1639" s="270"/>
      <c r="G1639" s="259"/>
      <c r="H1639" s="259"/>
      <c r="I1639" s="259"/>
      <c r="J1639" s="259"/>
    </row>
    <row r="1640" spans="1:10">
      <c r="A1640" s="259"/>
      <c r="B1640" s="259"/>
      <c r="C1640" s="259"/>
      <c r="D1640" s="259"/>
      <c r="E1640" s="259"/>
      <c r="F1640" s="270"/>
      <c r="G1640" s="259"/>
      <c r="H1640" s="259"/>
      <c r="I1640" s="259"/>
      <c r="J1640" s="259"/>
    </row>
    <row r="1641" spans="1:10">
      <c r="A1641" s="259"/>
      <c r="B1641" s="259"/>
      <c r="C1641" s="259"/>
      <c r="D1641" s="259"/>
      <c r="E1641" s="259"/>
      <c r="F1641" s="270"/>
      <c r="G1641" s="259"/>
      <c r="H1641" s="259"/>
      <c r="I1641" s="259"/>
      <c r="J1641" s="259"/>
    </row>
    <row r="1642" spans="1:10">
      <c r="A1642" s="259"/>
      <c r="B1642" s="259"/>
      <c r="C1642" s="259"/>
      <c r="D1642" s="259"/>
      <c r="E1642" s="259"/>
      <c r="F1642" s="270"/>
      <c r="G1642" s="259"/>
      <c r="H1642" s="259"/>
      <c r="I1642" s="259"/>
      <c r="J1642" s="259"/>
    </row>
    <row r="1643" spans="1:10">
      <c r="A1643" s="259"/>
      <c r="B1643" s="259"/>
      <c r="C1643" s="259"/>
      <c r="D1643" s="259"/>
      <c r="E1643" s="259"/>
      <c r="F1643" s="270"/>
      <c r="G1643" s="259"/>
      <c r="H1643" s="259"/>
      <c r="I1643" s="259"/>
      <c r="J1643" s="259"/>
    </row>
    <row r="1644" spans="1:10">
      <c r="A1644" s="259"/>
      <c r="B1644" s="259"/>
      <c r="C1644" s="259"/>
      <c r="D1644" s="259"/>
      <c r="E1644" s="259"/>
      <c r="F1644" s="270"/>
      <c r="G1644" s="259"/>
      <c r="H1644" s="259"/>
      <c r="I1644" s="259"/>
      <c r="J1644" s="259"/>
    </row>
    <row r="1645" spans="1:10">
      <c r="A1645" s="259"/>
      <c r="B1645" s="259"/>
      <c r="C1645" s="259"/>
      <c r="D1645" s="259"/>
      <c r="E1645" s="259"/>
      <c r="F1645" s="270"/>
      <c r="G1645" s="259"/>
      <c r="H1645" s="259"/>
      <c r="I1645" s="259"/>
      <c r="J1645" s="259"/>
    </row>
    <row r="1646" spans="1:10">
      <c r="A1646" s="259"/>
      <c r="B1646" s="259"/>
      <c r="C1646" s="259"/>
      <c r="D1646" s="259"/>
      <c r="E1646" s="259"/>
      <c r="F1646" s="270"/>
      <c r="G1646" s="259"/>
      <c r="H1646" s="259"/>
      <c r="I1646" s="259"/>
      <c r="J1646" s="259"/>
    </row>
    <row r="1647" spans="1:10">
      <c r="A1647" s="259"/>
      <c r="B1647" s="259"/>
      <c r="C1647" s="259"/>
      <c r="D1647" s="259"/>
      <c r="E1647" s="259"/>
      <c r="F1647" s="270"/>
      <c r="G1647" s="259"/>
      <c r="H1647" s="259"/>
      <c r="I1647" s="259"/>
      <c r="J1647" s="259"/>
    </row>
    <row r="1648" spans="1:10">
      <c r="A1648" s="259"/>
      <c r="B1648" s="259"/>
      <c r="C1648" s="259"/>
      <c r="D1648" s="259"/>
      <c r="E1648" s="259"/>
      <c r="F1648" s="270"/>
      <c r="G1648" s="259"/>
      <c r="H1648" s="259"/>
      <c r="I1648" s="259"/>
      <c r="J1648" s="259"/>
    </row>
    <row r="1649" spans="1:10">
      <c r="A1649" s="259"/>
      <c r="B1649" s="259"/>
      <c r="C1649" s="259"/>
      <c r="D1649" s="259"/>
      <c r="E1649" s="259"/>
      <c r="F1649" s="270"/>
      <c r="G1649" s="259"/>
      <c r="H1649" s="259"/>
      <c r="I1649" s="259"/>
      <c r="J1649" s="259"/>
    </row>
    <row r="1650" spans="1:10">
      <c r="A1650" s="259"/>
      <c r="B1650" s="259"/>
      <c r="C1650" s="259"/>
      <c r="D1650" s="259"/>
      <c r="E1650" s="259"/>
      <c r="F1650" s="270"/>
      <c r="G1650" s="259"/>
      <c r="H1650" s="259"/>
      <c r="I1650" s="259"/>
      <c r="J1650" s="259"/>
    </row>
    <row r="1651" spans="1:10">
      <c r="A1651" s="259"/>
      <c r="B1651" s="259"/>
      <c r="C1651" s="259"/>
      <c r="D1651" s="259"/>
      <c r="E1651" s="259"/>
      <c r="F1651" s="270"/>
      <c r="G1651" s="259"/>
      <c r="H1651" s="259"/>
      <c r="I1651" s="259"/>
      <c r="J1651" s="259"/>
    </row>
    <row r="1652" spans="1:10">
      <c r="A1652" s="259"/>
      <c r="B1652" s="259"/>
      <c r="C1652" s="259"/>
      <c r="D1652" s="259"/>
      <c r="E1652" s="259"/>
      <c r="F1652" s="270"/>
      <c r="G1652" s="259"/>
      <c r="H1652" s="259"/>
      <c r="I1652" s="259"/>
      <c r="J1652" s="259"/>
    </row>
    <row r="1653" spans="1:10">
      <c r="A1653" s="259"/>
      <c r="B1653" s="259"/>
      <c r="C1653" s="259"/>
      <c r="D1653" s="259"/>
      <c r="E1653" s="259"/>
      <c r="F1653" s="270"/>
      <c r="G1653" s="259"/>
      <c r="H1653" s="259"/>
      <c r="I1653" s="259"/>
      <c r="J1653" s="259"/>
    </row>
    <row r="1654" spans="1:10">
      <c r="A1654" s="259"/>
      <c r="B1654" s="259"/>
      <c r="C1654" s="259"/>
      <c r="D1654" s="259"/>
      <c r="E1654" s="259"/>
      <c r="F1654" s="270"/>
      <c r="G1654" s="259"/>
      <c r="H1654" s="259"/>
      <c r="I1654" s="259"/>
      <c r="J1654" s="259"/>
    </row>
    <row r="1655" spans="1:10">
      <c r="A1655" s="259"/>
      <c r="B1655" s="259"/>
      <c r="C1655" s="259"/>
      <c r="D1655" s="259"/>
      <c r="E1655" s="259"/>
      <c r="F1655" s="270"/>
      <c r="G1655" s="259"/>
      <c r="H1655" s="259"/>
      <c r="I1655" s="259"/>
      <c r="J1655" s="259"/>
    </row>
    <row r="1656" spans="1:10">
      <c r="A1656" s="259"/>
      <c r="B1656" s="259"/>
      <c r="C1656" s="259"/>
      <c r="D1656" s="259"/>
      <c r="E1656" s="259"/>
      <c r="F1656" s="270"/>
      <c r="G1656" s="259"/>
      <c r="H1656" s="259"/>
      <c r="I1656" s="259"/>
      <c r="J1656" s="259"/>
    </row>
    <row r="1657" spans="1:10">
      <c r="A1657" s="259"/>
      <c r="B1657" s="259"/>
      <c r="C1657" s="259"/>
      <c r="D1657" s="259"/>
      <c r="E1657" s="259"/>
      <c r="F1657" s="270"/>
      <c r="G1657" s="259"/>
      <c r="H1657" s="259"/>
      <c r="I1657" s="259"/>
      <c r="J1657" s="259"/>
    </row>
    <row r="1658" spans="1:10">
      <c r="A1658" s="259"/>
      <c r="B1658" s="259"/>
      <c r="C1658" s="259"/>
      <c r="D1658" s="259"/>
      <c r="E1658" s="259"/>
      <c r="F1658" s="270"/>
      <c r="G1658" s="259"/>
      <c r="H1658" s="259"/>
      <c r="I1658" s="259"/>
      <c r="J1658" s="259"/>
    </row>
    <row r="1659" spans="1:10">
      <c r="A1659" s="259"/>
      <c r="B1659" s="259"/>
      <c r="C1659" s="259"/>
      <c r="D1659" s="259"/>
      <c r="E1659" s="259"/>
      <c r="F1659" s="270"/>
      <c r="G1659" s="259"/>
      <c r="H1659" s="259"/>
      <c r="I1659" s="259"/>
      <c r="J1659" s="259"/>
    </row>
    <row r="1660" spans="1:10">
      <c r="A1660" s="259"/>
      <c r="B1660" s="259"/>
      <c r="C1660" s="259"/>
      <c r="D1660" s="259"/>
      <c r="E1660" s="259"/>
      <c r="F1660" s="270"/>
      <c r="G1660" s="259"/>
      <c r="H1660" s="259"/>
      <c r="I1660" s="259"/>
      <c r="J1660" s="259"/>
    </row>
    <row r="1661" spans="1:10">
      <c r="A1661" s="259"/>
      <c r="B1661" s="259"/>
      <c r="C1661" s="259"/>
      <c r="D1661" s="259"/>
      <c r="E1661" s="259"/>
      <c r="F1661" s="270"/>
      <c r="G1661" s="259"/>
      <c r="H1661" s="259"/>
      <c r="I1661" s="259"/>
      <c r="J1661" s="259"/>
    </row>
    <row r="1662" spans="1:10">
      <c r="A1662" s="259"/>
      <c r="B1662" s="259"/>
      <c r="C1662" s="259"/>
      <c r="D1662" s="259"/>
      <c r="E1662" s="259"/>
      <c r="F1662" s="270"/>
      <c r="G1662" s="259"/>
      <c r="H1662" s="259"/>
      <c r="I1662" s="259"/>
      <c r="J1662" s="259"/>
    </row>
    <row r="1663" spans="1:10">
      <c r="A1663" s="259"/>
      <c r="B1663" s="259"/>
      <c r="C1663" s="259"/>
      <c r="D1663" s="259"/>
      <c r="E1663" s="259"/>
      <c r="F1663" s="270"/>
      <c r="G1663" s="259"/>
      <c r="H1663" s="259"/>
      <c r="I1663" s="259"/>
      <c r="J1663" s="259"/>
    </row>
    <row r="1664" spans="1:10">
      <c r="A1664" s="259"/>
      <c r="B1664" s="259"/>
      <c r="C1664" s="259"/>
      <c r="D1664" s="259"/>
      <c r="E1664" s="259"/>
      <c r="F1664" s="270"/>
      <c r="G1664" s="259"/>
      <c r="H1664" s="259"/>
      <c r="I1664" s="259"/>
      <c r="J1664" s="259"/>
    </row>
    <row r="1665" spans="1:10">
      <c r="A1665" s="259"/>
      <c r="B1665" s="259"/>
      <c r="C1665" s="259"/>
      <c r="D1665" s="259"/>
      <c r="E1665" s="259"/>
      <c r="F1665" s="270"/>
      <c r="G1665" s="259"/>
      <c r="H1665" s="259"/>
      <c r="I1665" s="259"/>
      <c r="J1665" s="259"/>
    </row>
    <row r="1666" spans="1:10">
      <c r="A1666" s="259"/>
      <c r="B1666" s="259"/>
      <c r="C1666" s="259"/>
      <c r="D1666" s="259"/>
      <c r="E1666" s="259"/>
      <c r="F1666" s="270"/>
      <c r="G1666" s="259"/>
      <c r="H1666" s="259"/>
      <c r="I1666" s="259"/>
      <c r="J1666" s="259"/>
    </row>
    <row r="1667" spans="1:10">
      <c r="A1667" s="259"/>
      <c r="B1667" s="259"/>
      <c r="C1667" s="259"/>
      <c r="D1667" s="259"/>
      <c r="E1667" s="259"/>
      <c r="F1667" s="270"/>
      <c r="G1667" s="259"/>
      <c r="H1667" s="259"/>
      <c r="I1667" s="259"/>
      <c r="J1667" s="259"/>
    </row>
    <row r="1668" spans="1:10">
      <c r="A1668" s="259"/>
      <c r="B1668" s="259"/>
      <c r="C1668" s="259"/>
      <c r="D1668" s="259"/>
      <c r="E1668" s="259"/>
      <c r="F1668" s="270"/>
      <c r="G1668" s="259"/>
      <c r="H1668" s="259"/>
      <c r="I1668" s="259"/>
      <c r="J1668" s="259"/>
    </row>
    <row r="1669" spans="1:10">
      <c r="A1669" s="259"/>
      <c r="B1669" s="259"/>
      <c r="C1669" s="259"/>
      <c r="D1669" s="259"/>
      <c r="E1669" s="259"/>
      <c r="F1669" s="270"/>
      <c r="G1669" s="259"/>
      <c r="H1669" s="259"/>
      <c r="I1669" s="259"/>
      <c r="J1669" s="259"/>
    </row>
    <row r="1670" spans="1:10">
      <c r="A1670" s="259"/>
      <c r="B1670" s="259"/>
      <c r="C1670" s="259"/>
      <c r="D1670" s="259"/>
      <c r="E1670" s="259"/>
      <c r="F1670" s="270"/>
      <c r="G1670" s="259"/>
      <c r="H1670" s="259"/>
      <c r="I1670" s="259"/>
      <c r="J1670" s="259"/>
    </row>
    <row r="1671" spans="1:10">
      <c r="A1671" s="259"/>
      <c r="B1671" s="259"/>
      <c r="C1671" s="259"/>
      <c r="D1671" s="259"/>
      <c r="E1671" s="259"/>
      <c r="F1671" s="270"/>
      <c r="G1671" s="259"/>
      <c r="H1671" s="259"/>
      <c r="I1671" s="259"/>
      <c r="J1671" s="259"/>
    </row>
    <row r="1672" spans="1:10">
      <c r="A1672" s="259"/>
      <c r="B1672" s="259"/>
      <c r="C1672" s="259"/>
      <c r="D1672" s="259"/>
      <c r="E1672" s="259"/>
      <c r="F1672" s="270"/>
      <c r="G1672" s="259"/>
      <c r="H1672" s="259"/>
      <c r="I1672" s="259"/>
      <c r="J1672" s="259"/>
    </row>
    <row r="1673" spans="1:10">
      <c r="A1673" s="259"/>
      <c r="B1673" s="259"/>
      <c r="C1673" s="259"/>
      <c r="D1673" s="259"/>
      <c r="E1673" s="259"/>
      <c r="F1673" s="270"/>
      <c r="G1673" s="259"/>
      <c r="H1673" s="259"/>
      <c r="I1673" s="259"/>
      <c r="J1673" s="259"/>
    </row>
    <row r="1674" spans="1:10">
      <c r="A1674" s="259"/>
      <c r="B1674" s="259"/>
      <c r="C1674" s="259"/>
      <c r="D1674" s="259"/>
      <c r="E1674" s="259"/>
      <c r="F1674" s="270"/>
      <c r="G1674" s="259"/>
      <c r="H1674" s="259"/>
      <c r="I1674" s="259"/>
      <c r="J1674" s="259"/>
    </row>
    <row r="1675" spans="1:10">
      <c r="A1675" s="259"/>
      <c r="B1675" s="259"/>
      <c r="C1675" s="259"/>
      <c r="D1675" s="259"/>
      <c r="E1675" s="259"/>
      <c r="F1675" s="270"/>
      <c r="G1675" s="259"/>
      <c r="H1675" s="259"/>
      <c r="I1675" s="259"/>
      <c r="J1675" s="259"/>
    </row>
    <row r="1676" spans="1:10">
      <c r="A1676" s="259"/>
      <c r="B1676" s="259"/>
      <c r="C1676" s="259"/>
      <c r="D1676" s="259"/>
      <c r="E1676" s="259"/>
      <c r="F1676" s="270"/>
      <c r="G1676" s="259"/>
      <c r="H1676" s="259"/>
      <c r="I1676" s="259"/>
      <c r="J1676" s="259"/>
    </row>
    <row r="1677" spans="1:10">
      <c r="A1677" s="259"/>
      <c r="B1677" s="259"/>
      <c r="C1677" s="259"/>
      <c r="D1677" s="259"/>
      <c r="E1677" s="259"/>
      <c r="F1677" s="270"/>
      <c r="G1677" s="259"/>
      <c r="H1677" s="259"/>
      <c r="I1677" s="259"/>
      <c r="J1677" s="259"/>
    </row>
    <row r="1678" spans="1:10">
      <c r="A1678" s="259"/>
      <c r="B1678" s="259"/>
      <c r="C1678" s="259"/>
      <c r="D1678" s="259"/>
      <c r="E1678" s="259"/>
      <c r="F1678" s="270"/>
      <c r="G1678" s="259"/>
      <c r="H1678" s="259"/>
      <c r="I1678" s="259"/>
      <c r="J1678" s="259"/>
    </row>
    <row r="1679" spans="1:10">
      <c r="A1679" s="259"/>
      <c r="B1679" s="259"/>
      <c r="C1679" s="259"/>
      <c r="D1679" s="259"/>
      <c r="E1679" s="259"/>
      <c r="F1679" s="270"/>
      <c r="G1679" s="259"/>
      <c r="H1679" s="259"/>
      <c r="I1679" s="259"/>
      <c r="J1679" s="259"/>
    </row>
    <row r="1680" spans="1:10">
      <c r="A1680" s="259"/>
      <c r="B1680" s="259"/>
      <c r="C1680" s="259"/>
      <c r="D1680" s="259"/>
      <c r="E1680" s="259"/>
      <c r="F1680" s="270"/>
      <c r="G1680" s="259"/>
      <c r="H1680" s="259"/>
      <c r="I1680" s="259"/>
      <c r="J1680" s="259"/>
    </row>
    <row r="1681" spans="1:10">
      <c r="A1681" s="259"/>
      <c r="B1681" s="259"/>
      <c r="C1681" s="259"/>
      <c r="D1681" s="259"/>
      <c r="E1681" s="259"/>
      <c r="F1681" s="270"/>
      <c r="G1681" s="259"/>
      <c r="H1681" s="259"/>
      <c r="I1681" s="259"/>
      <c r="J1681" s="259"/>
    </row>
    <row r="1682" spans="1:10">
      <c r="A1682" s="259"/>
      <c r="B1682" s="259"/>
      <c r="C1682" s="259"/>
      <c r="D1682" s="259"/>
      <c r="E1682" s="259"/>
      <c r="F1682" s="270"/>
      <c r="G1682" s="259"/>
      <c r="H1682" s="259"/>
      <c r="I1682" s="259"/>
      <c r="J1682" s="259"/>
    </row>
    <row r="1683" spans="1:10">
      <c r="A1683" s="259"/>
      <c r="B1683" s="259"/>
      <c r="C1683" s="259"/>
      <c r="D1683" s="259"/>
      <c r="E1683" s="259"/>
      <c r="F1683" s="270"/>
      <c r="G1683" s="259"/>
      <c r="H1683" s="259"/>
      <c r="I1683" s="259"/>
      <c r="J1683" s="259"/>
    </row>
    <row r="1684" spans="1:10">
      <c r="A1684" s="259"/>
      <c r="B1684" s="259"/>
      <c r="C1684" s="259"/>
      <c r="D1684" s="259"/>
      <c r="E1684" s="259"/>
      <c r="F1684" s="270"/>
      <c r="G1684" s="259"/>
      <c r="H1684" s="259"/>
      <c r="I1684" s="259"/>
      <c r="J1684" s="259"/>
    </row>
    <row r="1685" spans="1:10">
      <c r="A1685" s="259"/>
      <c r="B1685" s="259"/>
      <c r="C1685" s="259"/>
      <c r="D1685" s="259"/>
      <c r="E1685" s="259"/>
      <c r="F1685" s="270"/>
      <c r="G1685" s="259"/>
      <c r="H1685" s="259"/>
      <c r="I1685" s="259"/>
      <c r="J1685" s="259"/>
    </row>
    <row r="1686" spans="1:10">
      <c r="A1686" s="259"/>
      <c r="B1686" s="259"/>
      <c r="C1686" s="259"/>
      <c r="D1686" s="259"/>
      <c r="E1686" s="259"/>
      <c r="F1686" s="270"/>
      <c r="G1686" s="259"/>
      <c r="H1686" s="259"/>
      <c r="I1686" s="259"/>
      <c r="J1686" s="259"/>
    </row>
    <row r="1687" spans="1:10">
      <c r="A1687" s="259"/>
      <c r="B1687" s="259"/>
      <c r="C1687" s="259"/>
      <c r="D1687" s="259"/>
      <c r="E1687" s="259"/>
      <c r="F1687" s="270"/>
      <c r="G1687" s="259"/>
      <c r="H1687" s="259"/>
      <c r="I1687" s="259"/>
      <c r="J1687" s="259"/>
    </row>
    <row r="1688" spans="1:10">
      <c r="A1688" s="259"/>
      <c r="B1688" s="259"/>
      <c r="C1688" s="259"/>
      <c r="D1688" s="259"/>
      <c r="E1688" s="259"/>
      <c r="F1688" s="270"/>
      <c r="G1688" s="259"/>
      <c r="H1688" s="259"/>
      <c r="I1688" s="259"/>
      <c r="J1688" s="259"/>
    </row>
    <row r="1689" spans="1:10">
      <c r="A1689" s="259"/>
      <c r="B1689" s="259"/>
      <c r="C1689" s="259"/>
      <c r="D1689" s="259"/>
      <c r="E1689" s="259"/>
      <c r="F1689" s="270"/>
      <c r="G1689" s="259"/>
      <c r="H1689" s="259"/>
      <c r="I1689" s="259"/>
      <c r="J1689" s="259"/>
    </row>
    <row r="1690" spans="1:10">
      <c r="A1690" s="259"/>
      <c r="B1690" s="259"/>
      <c r="C1690" s="259"/>
      <c r="D1690" s="259"/>
      <c r="E1690" s="259"/>
      <c r="F1690" s="270"/>
      <c r="G1690" s="259"/>
      <c r="H1690" s="259"/>
      <c r="I1690" s="259"/>
      <c r="J1690" s="259"/>
    </row>
    <row r="1691" spans="1:10">
      <c r="A1691" s="259"/>
      <c r="B1691" s="259"/>
      <c r="C1691" s="259"/>
      <c r="D1691" s="259"/>
      <c r="E1691" s="259"/>
      <c r="F1691" s="270"/>
      <c r="G1691" s="259"/>
      <c r="H1691" s="259"/>
      <c r="I1691" s="259"/>
      <c r="J1691" s="259"/>
    </row>
    <row r="1692" spans="1:10">
      <c r="A1692" s="259"/>
      <c r="B1692" s="259"/>
      <c r="C1692" s="259"/>
      <c r="D1692" s="259"/>
      <c r="E1692" s="259"/>
      <c r="F1692" s="270"/>
      <c r="G1692" s="259"/>
      <c r="H1692" s="259"/>
      <c r="I1692" s="259"/>
      <c r="J1692" s="259"/>
    </row>
    <row r="1693" spans="1:10">
      <c r="A1693" s="259"/>
      <c r="B1693" s="259"/>
      <c r="C1693" s="259"/>
      <c r="D1693" s="259"/>
      <c r="E1693" s="259"/>
      <c r="F1693" s="270"/>
      <c r="G1693" s="259"/>
      <c r="H1693" s="259"/>
      <c r="I1693" s="259"/>
      <c r="J1693" s="259"/>
    </row>
    <row r="1694" spans="1:10">
      <c r="A1694" s="259"/>
      <c r="B1694" s="259"/>
      <c r="C1694" s="259"/>
      <c r="D1694" s="259"/>
      <c r="E1694" s="259"/>
      <c r="F1694" s="270"/>
      <c r="G1694" s="259"/>
      <c r="H1694" s="259"/>
      <c r="I1694" s="259"/>
      <c r="J1694" s="259"/>
    </row>
    <row r="1695" spans="1:10">
      <c r="A1695" s="259"/>
      <c r="B1695" s="259"/>
      <c r="C1695" s="259"/>
      <c r="D1695" s="259"/>
      <c r="E1695" s="259"/>
      <c r="F1695" s="270"/>
      <c r="G1695" s="259"/>
      <c r="H1695" s="259"/>
      <c r="I1695" s="259"/>
      <c r="J1695" s="259"/>
    </row>
    <row r="1696" spans="1:10">
      <c r="A1696" s="259"/>
      <c r="B1696" s="259"/>
      <c r="C1696" s="259"/>
      <c r="D1696" s="259"/>
      <c r="E1696" s="259"/>
      <c r="F1696" s="270"/>
      <c r="G1696" s="259"/>
      <c r="H1696" s="259"/>
      <c r="I1696" s="259"/>
      <c r="J1696" s="259"/>
    </row>
    <row r="1697" spans="1:10">
      <c r="A1697" s="259"/>
      <c r="B1697" s="259"/>
      <c r="C1697" s="259"/>
      <c r="D1697" s="259"/>
      <c r="E1697" s="259"/>
      <c r="F1697" s="270"/>
      <c r="G1697" s="259"/>
      <c r="H1697" s="259"/>
      <c r="I1697" s="259"/>
      <c r="J1697" s="259"/>
    </row>
    <row r="1698" spans="1:10">
      <c r="A1698" s="259"/>
      <c r="B1698" s="259"/>
      <c r="C1698" s="259"/>
      <c r="D1698" s="259"/>
      <c r="E1698" s="259"/>
      <c r="F1698" s="270"/>
      <c r="G1698" s="259"/>
      <c r="H1698" s="259"/>
      <c r="I1698" s="259"/>
      <c r="J1698" s="259"/>
    </row>
    <row r="1699" spans="1:10">
      <c r="A1699" s="259"/>
      <c r="B1699" s="259"/>
      <c r="C1699" s="259"/>
      <c r="D1699" s="259"/>
      <c r="E1699" s="259"/>
      <c r="F1699" s="270"/>
      <c r="G1699" s="259"/>
      <c r="H1699" s="259"/>
      <c r="I1699" s="259"/>
      <c r="J1699" s="259"/>
    </row>
    <row r="1700" spans="1:10">
      <c r="A1700" s="259"/>
      <c r="B1700" s="259"/>
      <c r="C1700" s="259"/>
      <c r="D1700" s="259"/>
      <c r="E1700" s="259"/>
      <c r="F1700" s="270"/>
      <c r="G1700" s="259"/>
      <c r="H1700" s="259"/>
      <c r="I1700" s="259"/>
      <c r="J1700" s="259"/>
    </row>
    <row r="1701" spans="1:10">
      <c r="A1701" s="259"/>
      <c r="B1701" s="259"/>
      <c r="C1701" s="259"/>
      <c r="D1701" s="259"/>
      <c r="E1701" s="259"/>
      <c r="F1701" s="270"/>
      <c r="G1701" s="259"/>
      <c r="H1701" s="259"/>
      <c r="I1701" s="259"/>
      <c r="J1701" s="259"/>
    </row>
    <row r="1702" spans="1:10">
      <c r="A1702" s="259"/>
      <c r="B1702" s="259"/>
      <c r="C1702" s="259"/>
      <c r="D1702" s="259"/>
      <c r="E1702" s="259"/>
      <c r="F1702" s="270"/>
      <c r="G1702" s="259"/>
      <c r="H1702" s="259"/>
      <c r="I1702" s="259"/>
      <c r="J1702" s="259"/>
    </row>
    <row r="1703" spans="1:10">
      <c r="A1703" s="259"/>
      <c r="B1703" s="259"/>
      <c r="C1703" s="259"/>
      <c r="D1703" s="259"/>
      <c r="E1703" s="259"/>
      <c r="F1703" s="270"/>
      <c r="G1703" s="259"/>
      <c r="H1703" s="259"/>
      <c r="I1703" s="259"/>
      <c r="J1703" s="259"/>
    </row>
    <row r="1704" spans="1:10">
      <c r="A1704" s="259"/>
      <c r="B1704" s="259"/>
      <c r="C1704" s="259"/>
      <c r="D1704" s="259"/>
      <c r="E1704" s="259"/>
      <c r="F1704" s="270"/>
      <c r="G1704" s="259"/>
      <c r="H1704" s="259"/>
      <c r="I1704" s="259"/>
      <c r="J1704" s="259"/>
    </row>
    <row r="1705" spans="1:10">
      <c r="A1705" s="259"/>
      <c r="B1705" s="259"/>
      <c r="C1705" s="259"/>
      <c r="D1705" s="259"/>
      <c r="E1705" s="259"/>
      <c r="F1705" s="270"/>
      <c r="G1705" s="259"/>
      <c r="H1705" s="259"/>
      <c r="I1705" s="259"/>
      <c r="J1705" s="259"/>
    </row>
    <row r="1706" spans="1:10">
      <c r="A1706" s="259"/>
      <c r="B1706" s="259"/>
      <c r="C1706" s="259"/>
      <c r="D1706" s="259"/>
      <c r="E1706" s="259"/>
      <c r="F1706" s="270"/>
      <c r="G1706" s="259"/>
      <c r="H1706" s="259"/>
      <c r="I1706" s="259"/>
      <c r="J1706" s="259"/>
    </row>
    <row r="1707" spans="1:10">
      <c r="A1707" s="259"/>
      <c r="B1707" s="259"/>
      <c r="C1707" s="259"/>
      <c r="D1707" s="259"/>
      <c r="E1707" s="259"/>
      <c r="F1707" s="270"/>
      <c r="G1707" s="259"/>
      <c r="H1707" s="259"/>
      <c r="I1707" s="259"/>
      <c r="J1707" s="259"/>
    </row>
    <row r="1708" spans="1:10">
      <c r="A1708" s="259"/>
      <c r="B1708" s="259"/>
      <c r="C1708" s="259"/>
      <c r="D1708" s="259"/>
      <c r="E1708" s="259"/>
      <c r="F1708" s="270"/>
      <c r="G1708" s="259"/>
      <c r="H1708" s="259"/>
      <c r="I1708" s="259"/>
      <c r="J1708" s="259"/>
    </row>
    <row r="1709" spans="1:10">
      <c r="A1709" s="259"/>
      <c r="B1709" s="259"/>
      <c r="C1709" s="259"/>
      <c r="D1709" s="259"/>
      <c r="E1709" s="259"/>
      <c r="F1709" s="270"/>
      <c r="G1709" s="259"/>
      <c r="H1709" s="259"/>
      <c r="I1709" s="259"/>
      <c r="J1709" s="259"/>
    </row>
    <row r="1710" spans="1:10">
      <c r="A1710" s="259"/>
      <c r="B1710" s="259"/>
      <c r="C1710" s="259"/>
      <c r="D1710" s="259"/>
      <c r="E1710" s="259"/>
      <c r="F1710" s="270"/>
      <c r="G1710" s="259"/>
      <c r="H1710" s="259"/>
      <c r="I1710" s="259"/>
      <c r="J1710" s="259"/>
    </row>
    <row r="1711" spans="1:10">
      <c r="A1711" s="259"/>
      <c r="B1711" s="259"/>
      <c r="C1711" s="259"/>
      <c r="D1711" s="259"/>
      <c r="E1711" s="259"/>
      <c r="F1711" s="270"/>
      <c r="G1711" s="259"/>
      <c r="H1711" s="259"/>
      <c r="I1711" s="259"/>
      <c r="J1711" s="259"/>
    </row>
    <row r="1712" spans="1:10">
      <c r="A1712" s="259"/>
      <c r="B1712" s="259"/>
      <c r="C1712" s="259"/>
      <c r="D1712" s="259"/>
      <c r="E1712" s="259"/>
      <c r="F1712" s="270"/>
      <c r="G1712" s="259"/>
      <c r="H1712" s="259"/>
      <c r="I1712" s="259"/>
      <c r="J1712" s="259"/>
    </row>
    <row r="1713" spans="1:10">
      <c r="A1713" s="259"/>
      <c r="B1713" s="259"/>
      <c r="C1713" s="259"/>
      <c r="D1713" s="259"/>
      <c r="E1713" s="259"/>
      <c r="F1713" s="270"/>
      <c r="G1713" s="259"/>
      <c r="H1713" s="259"/>
      <c r="I1713" s="259"/>
      <c r="J1713" s="259"/>
    </row>
    <row r="1714" spans="1:10">
      <c r="A1714" s="259"/>
      <c r="B1714" s="259"/>
      <c r="C1714" s="259"/>
      <c r="D1714" s="259"/>
      <c r="E1714" s="259"/>
      <c r="F1714" s="270"/>
      <c r="G1714" s="259"/>
      <c r="H1714" s="259"/>
      <c r="I1714" s="259"/>
      <c r="J1714" s="259"/>
    </row>
    <row r="1715" spans="1:10">
      <c r="A1715" s="259"/>
      <c r="B1715" s="259"/>
      <c r="C1715" s="259"/>
      <c r="D1715" s="259"/>
      <c r="E1715" s="259"/>
      <c r="F1715" s="270"/>
      <c r="G1715" s="259"/>
      <c r="H1715" s="259"/>
      <c r="I1715" s="259"/>
      <c r="J1715" s="259"/>
    </row>
    <row r="1716" spans="1:10">
      <c r="A1716" s="259"/>
      <c r="B1716" s="259"/>
      <c r="C1716" s="259"/>
      <c r="D1716" s="259"/>
      <c r="E1716" s="259"/>
      <c r="F1716" s="270"/>
      <c r="G1716" s="259"/>
      <c r="H1716" s="259"/>
      <c r="I1716" s="259"/>
      <c r="J1716" s="259"/>
    </row>
    <row r="1717" spans="1:10">
      <c r="A1717" s="259"/>
      <c r="B1717" s="259"/>
      <c r="C1717" s="259"/>
      <c r="D1717" s="259"/>
      <c r="E1717" s="259"/>
      <c r="F1717" s="270"/>
      <c r="G1717" s="259"/>
      <c r="H1717" s="259"/>
      <c r="I1717" s="259"/>
      <c r="J1717" s="259"/>
    </row>
    <row r="1718" spans="1:10">
      <c r="A1718" s="259"/>
      <c r="B1718" s="259"/>
      <c r="C1718" s="259"/>
      <c r="D1718" s="259"/>
      <c r="E1718" s="259"/>
      <c r="F1718" s="270"/>
      <c r="G1718" s="259"/>
      <c r="H1718" s="259"/>
      <c r="I1718" s="259"/>
      <c r="J1718" s="259"/>
    </row>
    <row r="1719" spans="1:10">
      <c r="A1719" s="259"/>
      <c r="B1719" s="259"/>
      <c r="C1719" s="259"/>
      <c r="D1719" s="259"/>
      <c r="E1719" s="259"/>
      <c r="F1719" s="270"/>
      <c r="G1719" s="259"/>
      <c r="H1719" s="259"/>
      <c r="I1719" s="259"/>
      <c r="J1719" s="259"/>
    </row>
    <row r="1720" spans="1:10">
      <c r="A1720" s="259"/>
      <c r="B1720" s="259"/>
      <c r="C1720" s="259"/>
      <c r="D1720" s="259"/>
      <c r="E1720" s="259"/>
      <c r="F1720" s="270"/>
      <c r="G1720" s="259"/>
      <c r="H1720" s="259"/>
      <c r="I1720" s="259"/>
      <c r="J1720" s="259"/>
    </row>
    <row r="1721" spans="1:10">
      <c r="A1721" s="259"/>
      <c r="B1721" s="259"/>
      <c r="C1721" s="259"/>
      <c r="D1721" s="259"/>
      <c r="E1721" s="259"/>
      <c r="F1721" s="270"/>
      <c r="G1721" s="259"/>
      <c r="H1721" s="259"/>
      <c r="I1721" s="259"/>
      <c r="J1721" s="259"/>
    </row>
    <row r="1722" spans="1:10">
      <c r="A1722" s="259"/>
      <c r="B1722" s="259"/>
      <c r="C1722" s="259"/>
      <c r="D1722" s="259"/>
      <c r="E1722" s="259"/>
      <c r="F1722" s="270"/>
      <c r="G1722" s="259"/>
      <c r="H1722" s="259"/>
      <c r="I1722" s="259"/>
      <c r="J1722" s="259"/>
    </row>
    <row r="1723" spans="1:10">
      <c r="A1723" s="259"/>
      <c r="B1723" s="259"/>
      <c r="C1723" s="259"/>
      <c r="D1723" s="259"/>
      <c r="E1723" s="259"/>
      <c r="F1723" s="270"/>
      <c r="G1723" s="259"/>
      <c r="H1723" s="259"/>
      <c r="I1723" s="259"/>
      <c r="J1723" s="259"/>
    </row>
    <row r="1724" spans="1:10">
      <c r="A1724" s="259"/>
      <c r="B1724" s="259"/>
      <c r="C1724" s="259"/>
      <c r="D1724" s="259"/>
      <c r="E1724" s="259"/>
      <c r="F1724" s="270"/>
      <c r="G1724" s="259"/>
      <c r="H1724" s="259"/>
      <c r="I1724" s="259"/>
      <c r="J1724" s="259"/>
    </row>
    <row r="1725" spans="1:10">
      <c r="A1725" s="259"/>
      <c r="B1725" s="259"/>
      <c r="C1725" s="259"/>
      <c r="D1725" s="259"/>
      <c r="E1725" s="259"/>
      <c r="F1725" s="270"/>
      <c r="G1725" s="259"/>
      <c r="H1725" s="259"/>
      <c r="I1725" s="259"/>
      <c r="J1725" s="259"/>
    </row>
    <row r="1726" spans="1:10">
      <c r="A1726" s="259"/>
      <c r="B1726" s="259"/>
      <c r="C1726" s="259"/>
      <c r="D1726" s="259"/>
      <c r="E1726" s="259"/>
      <c r="F1726" s="270"/>
      <c r="G1726" s="259"/>
      <c r="H1726" s="259"/>
      <c r="I1726" s="259"/>
      <c r="J1726" s="259"/>
    </row>
    <row r="1727" spans="1:10">
      <c r="A1727" s="259"/>
      <c r="B1727" s="259"/>
      <c r="C1727" s="259"/>
      <c r="D1727" s="259"/>
      <c r="E1727" s="259"/>
      <c r="F1727" s="270"/>
      <c r="G1727" s="259"/>
      <c r="H1727" s="259"/>
      <c r="I1727" s="259"/>
      <c r="J1727" s="259"/>
    </row>
    <row r="1728" spans="1:10">
      <c r="A1728" s="259"/>
      <c r="B1728" s="259"/>
      <c r="C1728" s="259"/>
      <c r="D1728" s="259"/>
      <c r="E1728" s="259"/>
      <c r="F1728" s="270"/>
      <c r="G1728" s="259"/>
      <c r="H1728" s="259"/>
      <c r="I1728" s="259"/>
      <c r="J1728" s="259"/>
    </row>
    <row r="1729" spans="1:10">
      <c r="A1729" s="259"/>
      <c r="B1729" s="259"/>
      <c r="C1729" s="259"/>
      <c r="D1729" s="259"/>
      <c r="E1729" s="259"/>
      <c r="F1729" s="270"/>
      <c r="G1729" s="259"/>
      <c r="H1729" s="259"/>
      <c r="I1729" s="259"/>
      <c r="J1729" s="259"/>
    </row>
    <row r="1730" spans="1:10">
      <c r="A1730" s="259"/>
      <c r="B1730" s="259"/>
      <c r="C1730" s="259"/>
      <c r="D1730" s="259"/>
      <c r="E1730" s="259"/>
      <c r="F1730" s="270"/>
      <c r="G1730" s="259"/>
      <c r="H1730" s="259"/>
      <c r="I1730" s="259"/>
      <c r="J1730" s="259"/>
    </row>
    <row r="1731" spans="1:10">
      <c r="A1731" s="259"/>
      <c r="B1731" s="259"/>
      <c r="C1731" s="259"/>
      <c r="D1731" s="259"/>
      <c r="E1731" s="259"/>
      <c r="F1731" s="270"/>
      <c r="G1731" s="259"/>
      <c r="H1731" s="259"/>
      <c r="I1731" s="259"/>
      <c r="J1731" s="259"/>
    </row>
    <row r="1732" spans="1:10">
      <c r="A1732" s="259"/>
      <c r="B1732" s="259"/>
      <c r="C1732" s="259"/>
      <c r="D1732" s="259"/>
      <c r="E1732" s="259"/>
      <c r="F1732" s="270"/>
      <c r="G1732" s="259"/>
      <c r="H1732" s="259"/>
      <c r="I1732" s="259"/>
      <c r="J1732" s="259"/>
    </row>
    <row r="1733" spans="1:10">
      <c r="A1733" s="259"/>
      <c r="B1733" s="259"/>
      <c r="C1733" s="259"/>
      <c r="D1733" s="259"/>
      <c r="E1733" s="259"/>
      <c r="F1733" s="270"/>
      <c r="G1733" s="259"/>
      <c r="H1733" s="259"/>
      <c r="I1733" s="259"/>
      <c r="J1733" s="259"/>
    </row>
    <row r="1734" spans="1:10">
      <c r="A1734" s="259"/>
      <c r="B1734" s="259"/>
      <c r="C1734" s="259"/>
      <c r="D1734" s="259"/>
      <c r="E1734" s="259"/>
      <c r="F1734" s="270"/>
      <c r="G1734" s="259"/>
      <c r="H1734" s="259"/>
      <c r="I1734" s="259"/>
      <c r="J1734" s="259"/>
    </row>
    <row r="1735" spans="1:10">
      <c r="A1735" s="259"/>
      <c r="B1735" s="259"/>
      <c r="C1735" s="259"/>
      <c r="D1735" s="259"/>
      <c r="E1735" s="259"/>
      <c r="F1735" s="270"/>
      <c r="G1735" s="259"/>
      <c r="H1735" s="259"/>
      <c r="I1735" s="259"/>
      <c r="J1735" s="259"/>
    </row>
    <row r="1736" spans="1:10">
      <c r="A1736" s="259"/>
      <c r="B1736" s="259"/>
      <c r="C1736" s="259"/>
      <c r="D1736" s="259"/>
      <c r="E1736" s="259"/>
      <c r="F1736" s="270"/>
      <c r="G1736" s="259"/>
      <c r="H1736" s="259"/>
      <c r="I1736" s="259"/>
      <c r="J1736" s="259"/>
    </row>
    <row r="1737" spans="1:10">
      <c r="A1737" s="259"/>
      <c r="B1737" s="259"/>
      <c r="C1737" s="259"/>
      <c r="D1737" s="259"/>
      <c r="E1737" s="259"/>
      <c r="F1737" s="270"/>
      <c r="G1737" s="259"/>
      <c r="H1737" s="259"/>
      <c r="I1737" s="259"/>
      <c r="J1737" s="259"/>
    </row>
    <row r="1738" spans="1:10">
      <c r="A1738" s="259"/>
      <c r="B1738" s="259"/>
      <c r="C1738" s="259"/>
      <c r="D1738" s="259"/>
      <c r="E1738" s="259"/>
      <c r="F1738" s="270"/>
      <c r="G1738" s="259"/>
      <c r="H1738" s="259"/>
      <c r="I1738" s="259"/>
      <c r="J1738" s="259"/>
    </row>
    <row r="1739" spans="1:10">
      <c r="A1739" s="259"/>
      <c r="B1739" s="259"/>
      <c r="C1739" s="259"/>
      <c r="D1739" s="259"/>
      <c r="E1739" s="259"/>
      <c r="F1739" s="270"/>
      <c r="G1739" s="259"/>
      <c r="H1739" s="259"/>
      <c r="I1739" s="259"/>
      <c r="J1739" s="259"/>
    </row>
    <row r="1740" spans="1:10">
      <c r="A1740" s="259"/>
      <c r="B1740" s="259"/>
      <c r="C1740" s="259"/>
      <c r="D1740" s="259"/>
      <c r="E1740" s="259"/>
      <c r="F1740" s="270"/>
      <c r="G1740" s="259"/>
      <c r="H1740" s="259"/>
      <c r="I1740" s="259"/>
      <c r="J1740" s="259"/>
    </row>
    <row r="1741" spans="1:10">
      <c r="A1741" s="259"/>
      <c r="B1741" s="259"/>
      <c r="C1741" s="259"/>
      <c r="D1741" s="259"/>
      <c r="E1741" s="259"/>
      <c r="F1741" s="270"/>
      <c r="G1741" s="259"/>
      <c r="H1741" s="259"/>
      <c r="I1741" s="259"/>
      <c r="J1741" s="259"/>
    </row>
    <row r="1742" spans="1:10">
      <c r="A1742" s="259"/>
      <c r="B1742" s="259"/>
      <c r="C1742" s="259"/>
      <c r="D1742" s="259"/>
      <c r="E1742" s="259"/>
      <c r="F1742" s="270"/>
      <c r="G1742" s="259"/>
      <c r="H1742" s="259"/>
      <c r="I1742" s="259"/>
      <c r="J1742" s="259"/>
    </row>
    <row r="1743" spans="1:10">
      <c r="A1743" s="259"/>
      <c r="B1743" s="259"/>
      <c r="C1743" s="259"/>
      <c r="D1743" s="259"/>
      <c r="E1743" s="259"/>
      <c r="F1743" s="270"/>
      <c r="G1743" s="259"/>
      <c r="H1743" s="259"/>
      <c r="I1743" s="259"/>
      <c r="J1743" s="259"/>
    </row>
    <row r="1744" spans="1:10">
      <c r="A1744" s="259"/>
      <c r="B1744" s="259"/>
      <c r="C1744" s="259"/>
      <c r="D1744" s="259"/>
      <c r="E1744" s="259"/>
      <c r="F1744" s="270"/>
      <c r="G1744" s="259"/>
      <c r="H1744" s="259"/>
      <c r="I1744" s="259"/>
      <c r="J1744" s="259"/>
    </row>
    <row r="1745" spans="1:10">
      <c r="A1745" s="259"/>
      <c r="B1745" s="259"/>
      <c r="C1745" s="259"/>
      <c r="D1745" s="259"/>
      <c r="E1745" s="259"/>
      <c r="F1745" s="270"/>
      <c r="G1745" s="259"/>
      <c r="H1745" s="259"/>
      <c r="I1745" s="259"/>
      <c r="J1745" s="259"/>
    </row>
    <row r="1746" spans="1:10">
      <c r="A1746" s="259"/>
      <c r="B1746" s="259"/>
      <c r="C1746" s="259"/>
      <c r="D1746" s="259"/>
      <c r="E1746" s="259"/>
      <c r="F1746" s="270"/>
      <c r="G1746" s="259"/>
      <c r="H1746" s="259"/>
      <c r="I1746" s="259"/>
      <c r="J1746" s="259"/>
    </row>
    <row r="1747" spans="1:10">
      <c r="A1747" s="259"/>
      <c r="B1747" s="259"/>
      <c r="C1747" s="259"/>
      <c r="D1747" s="259"/>
      <c r="E1747" s="259"/>
      <c r="F1747" s="270"/>
      <c r="G1747" s="259"/>
      <c r="H1747" s="259"/>
      <c r="I1747" s="259"/>
      <c r="J1747" s="259"/>
    </row>
    <row r="1748" spans="1:10">
      <c r="A1748" s="259"/>
      <c r="B1748" s="259"/>
      <c r="C1748" s="259"/>
      <c r="D1748" s="259"/>
      <c r="E1748" s="259"/>
      <c r="F1748" s="270"/>
      <c r="G1748" s="259"/>
      <c r="H1748" s="259"/>
      <c r="I1748" s="259"/>
      <c r="J1748" s="259"/>
    </row>
    <row r="1749" spans="1:10">
      <c r="A1749" s="259"/>
      <c r="B1749" s="259"/>
      <c r="C1749" s="259"/>
      <c r="D1749" s="259"/>
      <c r="E1749" s="259"/>
      <c r="F1749" s="270"/>
      <c r="G1749" s="259"/>
      <c r="H1749" s="259"/>
      <c r="I1749" s="259"/>
      <c r="J1749" s="259"/>
    </row>
    <row r="1750" spans="1:10">
      <c r="A1750" s="259"/>
      <c r="B1750" s="259"/>
      <c r="C1750" s="259"/>
      <c r="D1750" s="259"/>
      <c r="E1750" s="259"/>
      <c r="F1750" s="270"/>
      <c r="G1750" s="259"/>
      <c r="H1750" s="259"/>
      <c r="I1750" s="259"/>
      <c r="J1750" s="259"/>
    </row>
    <row r="1751" spans="1:10">
      <c r="A1751" s="259"/>
      <c r="B1751" s="259"/>
      <c r="C1751" s="259"/>
      <c r="D1751" s="259"/>
      <c r="E1751" s="259"/>
      <c r="F1751" s="270"/>
      <c r="G1751" s="259"/>
      <c r="H1751" s="259"/>
      <c r="I1751" s="259"/>
      <c r="J1751" s="259"/>
    </row>
    <row r="1752" spans="1:10">
      <c r="A1752" s="259"/>
      <c r="B1752" s="259"/>
      <c r="C1752" s="259"/>
      <c r="D1752" s="259"/>
      <c r="E1752" s="259"/>
      <c r="F1752" s="270"/>
      <c r="G1752" s="259"/>
      <c r="H1752" s="259"/>
      <c r="I1752" s="259"/>
      <c r="J1752" s="259"/>
    </row>
    <row r="1753" spans="1:10">
      <c r="A1753" s="259"/>
      <c r="B1753" s="259"/>
      <c r="C1753" s="259"/>
      <c r="D1753" s="259"/>
      <c r="E1753" s="259"/>
      <c r="F1753" s="270"/>
      <c r="G1753" s="259"/>
      <c r="H1753" s="259"/>
      <c r="I1753" s="259"/>
      <c r="J1753" s="259"/>
    </row>
    <row r="1754" spans="1:10">
      <c r="A1754" s="259"/>
      <c r="B1754" s="259"/>
      <c r="C1754" s="259"/>
      <c r="D1754" s="259"/>
      <c r="E1754" s="259"/>
      <c r="F1754" s="270"/>
      <c r="G1754" s="259"/>
      <c r="H1754" s="259"/>
      <c r="I1754" s="259"/>
      <c r="J1754" s="259"/>
    </row>
    <row r="1755" spans="1:10">
      <c r="A1755" s="259"/>
      <c r="B1755" s="259"/>
      <c r="C1755" s="259"/>
      <c r="D1755" s="259"/>
      <c r="E1755" s="259"/>
      <c r="F1755" s="270"/>
      <c r="G1755" s="259"/>
      <c r="H1755" s="259"/>
      <c r="I1755" s="259"/>
      <c r="J1755" s="259"/>
    </row>
    <row r="1756" spans="1:10">
      <c r="A1756" s="259"/>
      <c r="B1756" s="259"/>
      <c r="C1756" s="259"/>
      <c r="D1756" s="259"/>
      <c r="E1756" s="259"/>
      <c r="F1756" s="270"/>
      <c r="G1756" s="259"/>
      <c r="H1756" s="259"/>
      <c r="I1756" s="259"/>
      <c r="J1756" s="259"/>
    </row>
    <row r="1757" spans="1:10">
      <c r="A1757" s="259"/>
      <c r="B1757" s="259"/>
      <c r="C1757" s="259"/>
      <c r="D1757" s="259"/>
      <c r="E1757" s="259"/>
      <c r="F1757" s="270"/>
      <c r="G1757" s="259"/>
      <c r="H1757" s="259"/>
      <c r="I1757" s="259"/>
      <c r="J1757" s="259"/>
    </row>
    <row r="1758" spans="1:10">
      <c r="A1758" s="259"/>
      <c r="B1758" s="259"/>
      <c r="C1758" s="259"/>
      <c r="D1758" s="259"/>
      <c r="E1758" s="259"/>
      <c r="F1758" s="270"/>
      <c r="G1758" s="259"/>
      <c r="H1758" s="259"/>
      <c r="I1758" s="259"/>
      <c r="J1758" s="259"/>
    </row>
    <row r="1759" spans="1:10">
      <c r="A1759" s="259"/>
      <c r="B1759" s="259"/>
      <c r="C1759" s="259"/>
      <c r="D1759" s="259"/>
      <c r="E1759" s="259"/>
      <c r="F1759" s="270"/>
      <c r="G1759" s="259"/>
      <c r="H1759" s="259"/>
      <c r="I1759" s="259"/>
      <c r="J1759" s="259"/>
    </row>
    <row r="1760" spans="1:10">
      <c r="A1760" s="259"/>
      <c r="B1760" s="259"/>
      <c r="C1760" s="259"/>
      <c r="D1760" s="259"/>
      <c r="E1760" s="259"/>
      <c r="F1760" s="270"/>
      <c r="G1760" s="259"/>
      <c r="H1760" s="259"/>
      <c r="I1760" s="259"/>
      <c r="J1760" s="259"/>
    </row>
    <row r="1761" spans="1:10">
      <c r="A1761" s="259"/>
      <c r="B1761" s="259"/>
      <c r="C1761" s="259"/>
      <c r="D1761" s="259"/>
      <c r="E1761" s="259"/>
      <c r="F1761" s="270"/>
      <c r="G1761" s="259"/>
      <c r="H1761" s="259"/>
      <c r="I1761" s="259"/>
      <c r="J1761" s="259"/>
    </row>
    <row r="1762" spans="1:10">
      <c r="A1762" s="259"/>
      <c r="B1762" s="259"/>
      <c r="C1762" s="259"/>
      <c r="D1762" s="259"/>
      <c r="E1762" s="259"/>
      <c r="F1762" s="270"/>
      <c r="G1762" s="259"/>
      <c r="H1762" s="259"/>
      <c r="I1762" s="259"/>
      <c r="J1762" s="259"/>
    </row>
    <row r="1763" spans="1:10">
      <c r="A1763" s="259"/>
      <c r="B1763" s="259"/>
      <c r="C1763" s="259"/>
      <c r="D1763" s="259"/>
      <c r="E1763" s="259"/>
      <c r="F1763" s="270"/>
      <c r="G1763" s="259"/>
      <c r="H1763" s="259"/>
      <c r="I1763" s="259"/>
      <c r="J1763" s="259"/>
    </row>
    <row r="1764" spans="1:10">
      <c r="A1764" s="259"/>
      <c r="B1764" s="259"/>
      <c r="C1764" s="259"/>
      <c r="D1764" s="259"/>
      <c r="E1764" s="259"/>
      <c r="F1764" s="270"/>
      <c r="G1764" s="259"/>
      <c r="H1764" s="259"/>
      <c r="I1764" s="259"/>
      <c r="J1764" s="259"/>
    </row>
    <row r="1765" spans="1:10">
      <c r="A1765" s="259"/>
      <c r="B1765" s="259"/>
      <c r="C1765" s="259"/>
      <c r="D1765" s="259"/>
      <c r="E1765" s="259"/>
      <c r="F1765" s="270"/>
      <c r="G1765" s="259"/>
      <c r="H1765" s="259"/>
      <c r="I1765" s="259"/>
      <c r="J1765" s="259"/>
    </row>
    <row r="1766" spans="1:10">
      <c r="A1766" s="259"/>
      <c r="B1766" s="259"/>
      <c r="C1766" s="259"/>
      <c r="D1766" s="259"/>
      <c r="E1766" s="259"/>
      <c r="F1766" s="270"/>
      <c r="G1766" s="259"/>
      <c r="H1766" s="259"/>
      <c r="I1766" s="259"/>
      <c r="J1766" s="259"/>
    </row>
    <row r="1767" spans="1:10">
      <c r="A1767" s="259"/>
      <c r="B1767" s="259"/>
      <c r="C1767" s="259"/>
      <c r="D1767" s="259"/>
      <c r="E1767" s="259"/>
      <c r="F1767" s="270"/>
      <c r="G1767" s="259"/>
      <c r="H1767" s="259"/>
      <c r="I1767" s="259"/>
      <c r="J1767" s="259"/>
    </row>
    <row r="1768" spans="1:10">
      <c r="A1768" s="259"/>
      <c r="B1768" s="259"/>
      <c r="C1768" s="259"/>
      <c r="D1768" s="259"/>
      <c r="E1768" s="259"/>
      <c r="F1768" s="270"/>
      <c r="G1768" s="259"/>
      <c r="H1768" s="259"/>
      <c r="I1768" s="259"/>
      <c r="J1768" s="259"/>
    </row>
    <row r="1769" spans="1:10">
      <c r="A1769" s="259"/>
      <c r="B1769" s="259"/>
      <c r="C1769" s="259"/>
      <c r="D1769" s="259"/>
      <c r="E1769" s="259"/>
      <c r="F1769" s="270"/>
      <c r="G1769" s="259"/>
      <c r="H1769" s="259"/>
      <c r="I1769" s="259"/>
      <c r="J1769" s="259"/>
    </row>
    <row r="1770" spans="1:10">
      <c r="A1770" s="259"/>
      <c r="B1770" s="259"/>
      <c r="C1770" s="259"/>
      <c r="D1770" s="259"/>
      <c r="E1770" s="259"/>
      <c r="F1770" s="270"/>
      <c r="G1770" s="259"/>
      <c r="H1770" s="259"/>
      <c r="I1770" s="259"/>
      <c r="J1770" s="259"/>
    </row>
    <row r="1771" spans="1:10">
      <c r="A1771" s="259"/>
      <c r="B1771" s="259"/>
      <c r="C1771" s="259"/>
      <c r="D1771" s="259"/>
      <c r="E1771" s="259"/>
      <c r="F1771" s="270"/>
      <c r="G1771" s="259"/>
      <c r="H1771" s="259"/>
      <c r="I1771" s="259"/>
      <c r="J1771" s="259"/>
    </row>
    <row r="1772" spans="1:10">
      <c r="A1772" s="259"/>
      <c r="B1772" s="259"/>
      <c r="C1772" s="259"/>
      <c r="D1772" s="259"/>
      <c r="E1772" s="259"/>
      <c r="F1772" s="270"/>
      <c r="G1772" s="259"/>
      <c r="H1772" s="259"/>
      <c r="I1772" s="259"/>
      <c r="J1772" s="259"/>
    </row>
    <row r="1773" spans="1:10">
      <c r="A1773" s="259"/>
      <c r="B1773" s="259"/>
      <c r="C1773" s="259"/>
      <c r="D1773" s="259"/>
      <c r="E1773" s="259"/>
      <c r="F1773" s="270"/>
      <c r="G1773" s="259"/>
      <c r="H1773" s="259"/>
      <c r="I1773" s="259"/>
      <c r="J1773" s="259"/>
    </row>
    <row r="1774" spans="1:10">
      <c r="A1774" s="259"/>
      <c r="B1774" s="259"/>
      <c r="C1774" s="259"/>
      <c r="D1774" s="259"/>
      <c r="E1774" s="259"/>
      <c r="F1774" s="270"/>
      <c r="G1774" s="259"/>
      <c r="H1774" s="259"/>
      <c r="I1774" s="259"/>
      <c r="J1774" s="259"/>
    </row>
    <row r="1775" spans="1:10">
      <c r="A1775" s="259"/>
      <c r="B1775" s="259"/>
      <c r="C1775" s="259"/>
      <c r="D1775" s="259"/>
      <c r="E1775" s="259"/>
      <c r="F1775" s="270"/>
      <c r="G1775" s="259"/>
      <c r="H1775" s="259"/>
      <c r="I1775" s="259"/>
      <c r="J1775" s="259"/>
    </row>
    <row r="1776" spans="1:10">
      <c r="A1776" s="259"/>
      <c r="B1776" s="259"/>
      <c r="C1776" s="259"/>
      <c r="D1776" s="259"/>
      <c r="E1776" s="259"/>
      <c r="F1776" s="270"/>
      <c r="G1776" s="259"/>
      <c r="H1776" s="259"/>
      <c r="I1776" s="259"/>
      <c r="J1776" s="259"/>
    </row>
    <row r="1777" spans="1:10">
      <c r="A1777" s="259"/>
      <c r="B1777" s="259"/>
      <c r="C1777" s="259"/>
      <c r="D1777" s="259"/>
      <c r="E1777" s="259"/>
      <c r="F1777" s="270"/>
      <c r="G1777" s="259"/>
      <c r="H1777" s="259"/>
      <c r="I1777" s="259"/>
      <c r="J1777" s="259"/>
    </row>
    <row r="1778" spans="1:10">
      <c r="A1778" s="259"/>
      <c r="B1778" s="259"/>
      <c r="C1778" s="259"/>
      <c r="D1778" s="259"/>
      <c r="E1778" s="259"/>
      <c r="F1778" s="270"/>
      <c r="G1778" s="259"/>
      <c r="H1778" s="259"/>
      <c r="I1778" s="259"/>
      <c r="J1778" s="259"/>
    </row>
    <row r="1779" spans="1:10">
      <c r="A1779" s="259"/>
      <c r="B1779" s="259"/>
      <c r="C1779" s="259"/>
      <c r="D1779" s="259"/>
      <c r="E1779" s="259"/>
      <c r="F1779" s="270"/>
      <c r="G1779" s="259"/>
      <c r="H1779" s="259"/>
      <c r="I1779" s="259"/>
      <c r="J1779" s="259"/>
    </row>
    <row r="1780" spans="1:10">
      <c r="A1780" s="259"/>
      <c r="B1780" s="259"/>
      <c r="C1780" s="259"/>
      <c r="D1780" s="259"/>
      <c r="E1780" s="259"/>
      <c r="F1780" s="270"/>
      <c r="G1780" s="259"/>
      <c r="H1780" s="259"/>
      <c r="I1780" s="259"/>
      <c r="J1780" s="259"/>
    </row>
    <row r="1781" spans="1:10">
      <c r="A1781" s="259"/>
      <c r="B1781" s="259"/>
      <c r="C1781" s="259"/>
      <c r="D1781" s="259"/>
      <c r="E1781" s="259"/>
      <c r="F1781" s="270"/>
      <c r="G1781" s="259"/>
      <c r="H1781" s="259"/>
      <c r="I1781" s="259"/>
      <c r="J1781" s="259"/>
    </row>
    <row r="1782" spans="1:10">
      <c r="A1782" s="259"/>
      <c r="B1782" s="259"/>
      <c r="C1782" s="259"/>
      <c r="D1782" s="259"/>
      <c r="E1782" s="259"/>
      <c r="F1782" s="270"/>
      <c r="G1782" s="259"/>
      <c r="H1782" s="259"/>
      <c r="I1782" s="259"/>
      <c r="J1782" s="259"/>
    </row>
    <row r="1783" spans="1:10">
      <c r="A1783" s="259"/>
      <c r="B1783" s="259"/>
      <c r="C1783" s="259"/>
      <c r="D1783" s="259"/>
      <c r="E1783" s="259"/>
      <c r="F1783" s="270"/>
      <c r="G1783" s="259"/>
      <c r="H1783" s="259"/>
      <c r="I1783" s="259"/>
      <c r="J1783" s="259"/>
    </row>
    <row r="1784" spans="1:10">
      <c r="A1784" s="259"/>
      <c r="B1784" s="259"/>
      <c r="C1784" s="259"/>
      <c r="D1784" s="259"/>
      <c r="E1784" s="259"/>
      <c r="F1784" s="270"/>
      <c r="G1784" s="259"/>
      <c r="H1784" s="259"/>
      <c r="I1784" s="259"/>
      <c r="J1784" s="259"/>
    </row>
    <row r="1785" spans="1:10">
      <c r="A1785" s="259"/>
      <c r="B1785" s="259"/>
      <c r="C1785" s="259"/>
      <c r="D1785" s="259"/>
      <c r="E1785" s="259"/>
      <c r="F1785" s="270"/>
      <c r="G1785" s="259"/>
      <c r="H1785" s="259"/>
      <c r="I1785" s="259"/>
      <c r="J1785" s="259"/>
    </row>
    <row r="1786" spans="1:10">
      <c r="A1786" s="259"/>
      <c r="B1786" s="259"/>
      <c r="C1786" s="259"/>
      <c r="D1786" s="259"/>
      <c r="E1786" s="259"/>
      <c r="F1786" s="270"/>
      <c r="G1786" s="259"/>
      <c r="H1786" s="259"/>
      <c r="I1786" s="259"/>
      <c r="J1786" s="259"/>
    </row>
    <row r="1787" spans="1:10">
      <c r="A1787" s="259"/>
      <c r="B1787" s="259"/>
      <c r="C1787" s="259"/>
      <c r="D1787" s="259"/>
      <c r="E1787" s="259"/>
      <c r="F1787" s="270"/>
      <c r="G1787" s="259"/>
      <c r="H1787" s="259"/>
      <c r="I1787" s="259"/>
      <c r="J1787" s="259"/>
    </row>
    <row r="1788" spans="1:10">
      <c r="A1788" s="259"/>
      <c r="B1788" s="259"/>
      <c r="C1788" s="259"/>
      <c r="D1788" s="259"/>
      <c r="E1788" s="259"/>
      <c r="F1788" s="270"/>
      <c r="G1788" s="259"/>
      <c r="H1788" s="259"/>
      <c r="I1788" s="259"/>
      <c r="J1788" s="259"/>
    </row>
    <row r="1789" spans="1:10">
      <c r="A1789" s="259"/>
      <c r="B1789" s="259"/>
      <c r="C1789" s="259"/>
      <c r="D1789" s="259"/>
      <c r="E1789" s="259"/>
      <c r="F1789" s="270"/>
      <c r="G1789" s="259"/>
      <c r="H1789" s="259"/>
      <c r="I1789" s="259"/>
      <c r="J1789" s="259"/>
    </row>
    <row r="1790" spans="1:10">
      <c r="A1790" s="259"/>
      <c r="B1790" s="259"/>
      <c r="C1790" s="259"/>
      <c r="D1790" s="259"/>
      <c r="E1790" s="259"/>
      <c r="F1790" s="270"/>
      <c r="G1790" s="259"/>
      <c r="H1790" s="259"/>
      <c r="I1790" s="259"/>
      <c r="J1790" s="259"/>
    </row>
    <row r="1791" spans="1:10">
      <c r="A1791" s="259"/>
      <c r="B1791" s="259"/>
      <c r="C1791" s="259"/>
      <c r="D1791" s="259"/>
      <c r="E1791" s="259"/>
      <c r="F1791" s="270"/>
      <c r="G1791" s="259"/>
      <c r="H1791" s="259"/>
      <c r="I1791" s="259"/>
      <c r="J1791" s="259"/>
    </row>
    <row r="1792" spans="1:10">
      <c r="A1792" s="259"/>
      <c r="B1792" s="259"/>
      <c r="C1792" s="259"/>
      <c r="D1792" s="259"/>
      <c r="E1792" s="259"/>
      <c r="F1792" s="270"/>
      <c r="G1792" s="259"/>
      <c r="H1792" s="259"/>
      <c r="I1792" s="259"/>
      <c r="J1792" s="259"/>
    </row>
    <row r="1793" spans="1:10">
      <c r="A1793" s="259"/>
      <c r="B1793" s="259"/>
      <c r="C1793" s="259"/>
      <c r="D1793" s="259"/>
      <c r="E1793" s="259"/>
      <c r="F1793" s="270"/>
      <c r="G1793" s="259"/>
      <c r="H1793" s="259"/>
      <c r="I1793" s="259"/>
      <c r="J1793" s="259"/>
    </row>
    <row r="1794" spans="1:10">
      <c r="A1794" s="259"/>
      <c r="B1794" s="259"/>
      <c r="C1794" s="259"/>
      <c r="D1794" s="259"/>
      <c r="E1794" s="259"/>
      <c r="F1794" s="270"/>
      <c r="G1794" s="259"/>
      <c r="H1794" s="259"/>
      <c r="I1794" s="259"/>
      <c r="J1794" s="259"/>
    </row>
    <row r="1795" spans="1:10">
      <c r="A1795" s="259"/>
      <c r="B1795" s="259"/>
      <c r="C1795" s="259"/>
      <c r="D1795" s="259"/>
      <c r="E1795" s="259"/>
      <c r="F1795" s="270"/>
      <c r="G1795" s="259"/>
      <c r="H1795" s="259"/>
      <c r="I1795" s="259"/>
      <c r="J1795" s="259"/>
    </row>
    <row r="1796" spans="1:10">
      <c r="A1796" s="259"/>
      <c r="B1796" s="259"/>
      <c r="C1796" s="259"/>
      <c r="D1796" s="259"/>
      <c r="E1796" s="259"/>
      <c r="F1796" s="270"/>
      <c r="G1796" s="259"/>
      <c r="H1796" s="259"/>
      <c r="I1796" s="259"/>
      <c r="J1796" s="259"/>
    </row>
    <row r="1797" spans="1:10">
      <c r="A1797" s="259"/>
      <c r="B1797" s="259"/>
      <c r="C1797" s="259"/>
      <c r="D1797" s="259"/>
      <c r="E1797" s="259"/>
      <c r="F1797" s="270"/>
      <c r="G1797" s="259"/>
      <c r="H1797" s="259"/>
      <c r="I1797" s="259"/>
      <c r="J1797" s="259"/>
    </row>
    <row r="1798" spans="1:10">
      <c r="A1798" s="259"/>
      <c r="B1798" s="259"/>
      <c r="C1798" s="259"/>
      <c r="D1798" s="259"/>
      <c r="E1798" s="259"/>
      <c r="F1798" s="270"/>
      <c r="G1798" s="259"/>
      <c r="H1798" s="259"/>
      <c r="I1798" s="259"/>
      <c r="J1798" s="259"/>
    </row>
    <row r="1799" spans="1:10">
      <c r="A1799" s="259"/>
      <c r="B1799" s="259"/>
      <c r="C1799" s="259"/>
      <c r="D1799" s="259"/>
      <c r="E1799" s="259"/>
      <c r="F1799" s="270"/>
      <c r="G1799" s="259"/>
      <c r="H1799" s="259"/>
      <c r="I1799" s="259"/>
      <c r="J1799" s="259"/>
    </row>
    <row r="1800" spans="1:10">
      <c r="A1800" s="259"/>
      <c r="B1800" s="259"/>
      <c r="C1800" s="259"/>
      <c r="D1800" s="259"/>
      <c r="E1800" s="259"/>
      <c r="F1800" s="270"/>
      <c r="G1800" s="259"/>
      <c r="H1800" s="259"/>
      <c r="I1800" s="259"/>
      <c r="J1800" s="259"/>
    </row>
    <row r="1801" spans="1:10">
      <c r="A1801" s="259"/>
      <c r="B1801" s="259"/>
      <c r="C1801" s="259"/>
      <c r="D1801" s="259"/>
      <c r="E1801" s="259"/>
      <c r="F1801" s="270"/>
      <c r="G1801" s="259"/>
      <c r="H1801" s="259"/>
      <c r="I1801" s="259"/>
      <c r="J1801" s="259"/>
    </row>
    <row r="1802" spans="1:10">
      <c r="A1802" s="259"/>
      <c r="B1802" s="259"/>
      <c r="C1802" s="259"/>
      <c r="D1802" s="259"/>
      <c r="E1802" s="259"/>
      <c r="F1802" s="270"/>
      <c r="G1802" s="259"/>
      <c r="H1802" s="259"/>
      <c r="I1802" s="259"/>
      <c r="J1802" s="259"/>
    </row>
    <row r="1803" spans="1:10">
      <c r="A1803" s="259"/>
      <c r="B1803" s="259"/>
      <c r="C1803" s="259"/>
      <c r="D1803" s="259"/>
      <c r="E1803" s="259"/>
      <c r="F1803" s="270"/>
      <c r="G1803" s="259"/>
      <c r="H1803" s="259"/>
      <c r="I1803" s="259"/>
      <c r="J1803" s="259"/>
    </row>
    <row r="1804" spans="1:10">
      <c r="A1804" s="259"/>
      <c r="B1804" s="259"/>
      <c r="C1804" s="259"/>
      <c r="D1804" s="259"/>
      <c r="E1804" s="259"/>
      <c r="F1804" s="270"/>
      <c r="G1804" s="259"/>
      <c r="H1804" s="259"/>
      <c r="I1804" s="259"/>
      <c r="J1804" s="259"/>
    </row>
    <row r="1805" spans="1:10">
      <c r="A1805" s="259"/>
      <c r="B1805" s="259"/>
      <c r="C1805" s="259"/>
      <c r="D1805" s="259"/>
      <c r="E1805" s="259"/>
      <c r="F1805" s="270"/>
      <c r="G1805" s="259"/>
      <c r="H1805" s="259"/>
      <c r="I1805" s="259"/>
      <c r="J1805" s="259"/>
    </row>
    <row r="1806" spans="1:10">
      <c r="A1806" s="259"/>
      <c r="B1806" s="259"/>
      <c r="C1806" s="259"/>
      <c r="D1806" s="259"/>
      <c r="E1806" s="259"/>
      <c r="F1806" s="270"/>
      <c r="G1806" s="259"/>
      <c r="H1806" s="259"/>
      <c r="I1806" s="259"/>
      <c r="J1806" s="259"/>
    </row>
    <row r="1807" spans="1:10">
      <c r="A1807" s="259"/>
      <c r="B1807" s="259"/>
      <c r="C1807" s="259"/>
      <c r="D1807" s="259"/>
      <c r="E1807" s="259"/>
      <c r="F1807" s="270"/>
      <c r="G1807" s="259"/>
      <c r="H1807" s="259"/>
      <c r="I1807" s="259"/>
      <c r="J1807" s="259"/>
    </row>
    <row r="1808" spans="1:10">
      <c r="A1808" s="259"/>
      <c r="B1808" s="259"/>
      <c r="C1808" s="259"/>
      <c r="D1808" s="259"/>
      <c r="E1808" s="259"/>
      <c r="F1808" s="270"/>
      <c r="G1808" s="259"/>
      <c r="H1808" s="259"/>
      <c r="I1808" s="259"/>
      <c r="J1808" s="259"/>
    </row>
    <row r="1809" spans="1:10">
      <c r="A1809" s="259"/>
      <c r="B1809" s="259"/>
      <c r="C1809" s="259"/>
      <c r="D1809" s="259"/>
      <c r="E1809" s="259"/>
      <c r="F1809" s="270"/>
      <c r="G1809" s="259"/>
      <c r="H1809" s="259"/>
      <c r="I1809" s="259"/>
      <c r="J1809" s="259"/>
    </row>
    <row r="1810" spans="1:10">
      <c r="A1810" s="259"/>
      <c r="B1810" s="259"/>
      <c r="C1810" s="259"/>
      <c r="D1810" s="259"/>
      <c r="E1810" s="259"/>
      <c r="F1810" s="270"/>
      <c r="G1810" s="259"/>
      <c r="H1810" s="259"/>
      <c r="I1810" s="259"/>
      <c r="J1810" s="259"/>
    </row>
    <row r="1811" spans="1:10">
      <c r="A1811" s="259"/>
      <c r="B1811" s="259"/>
      <c r="C1811" s="259"/>
      <c r="D1811" s="259"/>
      <c r="E1811" s="259"/>
      <c r="F1811" s="270"/>
      <c r="G1811" s="259"/>
      <c r="H1811" s="259"/>
      <c r="I1811" s="259"/>
      <c r="J1811" s="259"/>
    </row>
    <row r="1812" spans="1:10">
      <c r="A1812" s="259"/>
      <c r="B1812" s="259"/>
      <c r="C1812" s="259"/>
      <c r="D1812" s="259"/>
      <c r="E1812" s="259"/>
      <c r="F1812" s="270"/>
      <c r="G1812" s="259"/>
      <c r="H1812" s="259"/>
      <c r="I1812" s="259"/>
      <c r="J1812" s="259"/>
    </row>
    <row r="1813" spans="1:10">
      <c r="A1813" s="259"/>
      <c r="B1813" s="259"/>
      <c r="C1813" s="259"/>
      <c r="D1813" s="259"/>
      <c r="E1813" s="259"/>
      <c r="F1813" s="270"/>
      <c r="G1813" s="259"/>
      <c r="H1813" s="259"/>
      <c r="I1813" s="259"/>
      <c r="J1813" s="259"/>
    </row>
    <row r="1814" spans="1:10">
      <c r="A1814" s="259"/>
      <c r="B1814" s="259"/>
      <c r="C1814" s="259"/>
      <c r="D1814" s="259"/>
      <c r="E1814" s="259"/>
      <c r="F1814" s="270"/>
      <c r="G1814" s="259"/>
      <c r="H1814" s="259"/>
      <c r="I1814" s="259"/>
      <c r="J1814" s="259"/>
    </row>
    <row r="1815" spans="1:10">
      <c r="A1815" s="259"/>
      <c r="B1815" s="259"/>
      <c r="C1815" s="259"/>
      <c r="D1815" s="259"/>
      <c r="E1815" s="259"/>
      <c r="F1815" s="270"/>
      <c r="G1815" s="259"/>
      <c r="H1815" s="259"/>
      <c r="I1815" s="259"/>
      <c r="J1815" s="259"/>
    </row>
    <row r="1816" spans="1:10">
      <c r="A1816" s="259"/>
      <c r="B1816" s="259"/>
      <c r="C1816" s="259"/>
      <c r="D1816" s="259"/>
      <c r="E1816" s="259"/>
      <c r="F1816" s="270"/>
      <c r="G1816" s="259"/>
      <c r="H1816" s="259"/>
      <c r="I1816" s="259"/>
      <c r="J1816" s="259"/>
    </row>
    <row r="1817" spans="1:10">
      <c r="A1817" s="259"/>
      <c r="B1817" s="259"/>
      <c r="C1817" s="259"/>
      <c r="D1817" s="259"/>
      <c r="E1817" s="259"/>
      <c r="F1817" s="270"/>
      <c r="G1817" s="259"/>
      <c r="H1817" s="259"/>
      <c r="I1817" s="259"/>
      <c r="J1817" s="259"/>
    </row>
    <row r="1818" spans="1:10">
      <c r="A1818" s="259"/>
      <c r="B1818" s="259"/>
      <c r="C1818" s="259"/>
      <c r="D1818" s="259"/>
      <c r="E1818" s="259"/>
      <c r="F1818" s="270"/>
      <c r="G1818" s="259"/>
      <c r="H1818" s="259"/>
      <c r="I1818" s="259"/>
      <c r="J1818" s="259"/>
    </row>
    <row r="1819" spans="1:10">
      <c r="A1819" s="259"/>
      <c r="B1819" s="259"/>
      <c r="C1819" s="259"/>
      <c r="D1819" s="259"/>
      <c r="E1819" s="259"/>
      <c r="F1819" s="270"/>
      <c r="G1819" s="259"/>
      <c r="H1819" s="259"/>
      <c r="I1819" s="259"/>
      <c r="J1819" s="259"/>
    </row>
    <row r="1820" spans="1:10">
      <c r="A1820" s="259"/>
      <c r="B1820" s="259"/>
      <c r="C1820" s="259"/>
      <c r="D1820" s="259"/>
      <c r="E1820" s="259"/>
      <c r="F1820" s="270"/>
      <c r="G1820" s="259"/>
      <c r="H1820" s="259"/>
      <c r="I1820" s="259"/>
      <c r="J1820" s="259"/>
    </row>
    <row r="1821" spans="1:10">
      <c r="A1821" s="259"/>
      <c r="B1821" s="259"/>
      <c r="C1821" s="259"/>
      <c r="D1821" s="259"/>
      <c r="E1821" s="259"/>
      <c r="F1821" s="270"/>
      <c r="G1821" s="259"/>
      <c r="H1821" s="259"/>
      <c r="I1821" s="259"/>
      <c r="J1821" s="259"/>
    </row>
    <row r="1822" spans="1:10">
      <c r="A1822" s="259"/>
      <c r="B1822" s="259"/>
      <c r="C1822" s="259"/>
      <c r="D1822" s="259"/>
      <c r="E1822" s="259"/>
      <c r="F1822" s="270"/>
      <c r="G1822" s="259"/>
      <c r="H1822" s="259"/>
      <c r="I1822" s="259"/>
      <c r="J1822" s="259"/>
    </row>
    <row r="1823" spans="1:10">
      <c r="A1823" s="259"/>
      <c r="B1823" s="259"/>
      <c r="C1823" s="259"/>
      <c r="D1823" s="259"/>
      <c r="E1823" s="259"/>
      <c r="F1823" s="270"/>
      <c r="G1823" s="259"/>
      <c r="H1823" s="259"/>
      <c r="I1823" s="259"/>
      <c r="J1823" s="259"/>
    </row>
    <row r="1824" spans="1:10">
      <c r="A1824" s="259"/>
      <c r="B1824" s="259"/>
      <c r="C1824" s="259"/>
      <c r="D1824" s="259"/>
      <c r="E1824" s="259"/>
      <c r="F1824" s="270"/>
      <c r="G1824" s="259"/>
      <c r="H1824" s="259"/>
      <c r="I1824" s="259"/>
      <c r="J1824" s="259"/>
    </row>
    <row r="1825" spans="1:10">
      <c r="A1825" s="259"/>
      <c r="B1825" s="259"/>
      <c r="C1825" s="259"/>
      <c r="D1825" s="259"/>
      <c r="E1825" s="259"/>
      <c r="F1825" s="270"/>
      <c r="G1825" s="259"/>
      <c r="H1825" s="259"/>
      <c r="I1825" s="259"/>
      <c r="J1825" s="259"/>
    </row>
    <row r="1826" spans="1:10">
      <c r="A1826" s="259"/>
      <c r="B1826" s="259"/>
      <c r="C1826" s="259"/>
      <c r="D1826" s="259"/>
      <c r="E1826" s="259"/>
      <c r="F1826" s="270"/>
      <c r="G1826" s="259"/>
      <c r="H1826" s="259"/>
      <c r="I1826" s="259"/>
      <c r="J1826" s="259"/>
    </row>
    <row r="1827" spans="1:10">
      <c r="A1827" s="259"/>
      <c r="B1827" s="259"/>
      <c r="C1827" s="259"/>
      <c r="D1827" s="259"/>
      <c r="E1827" s="259"/>
      <c r="F1827" s="270"/>
      <c r="G1827" s="259"/>
      <c r="H1827" s="259"/>
      <c r="I1827" s="259"/>
      <c r="J1827" s="259"/>
    </row>
    <row r="1828" spans="1:10">
      <c r="A1828" s="259"/>
      <c r="B1828" s="259"/>
      <c r="C1828" s="259"/>
      <c r="D1828" s="259"/>
      <c r="E1828" s="259"/>
      <c r="F1828" s="270"/>
      <c r="G1828" s="259"/>
      <c r="H1828" s="259"/>
      <c r="I1828" s="259"/>
      <c r="J1828" s="259"/>
    </row>
    <row r="1829" spans="1:10">
      <c r="A1829" s="259"/>
      <c r="B1829" s="259"/>
      <c r="C1829" s="259"/>
      <c r="D1829" s="259"/>
      <c r="E1829" s="259"/>
      <c r="F1829" s="270"/>
      <c r="G1829" s="259"/>
      <c r="H1829" s="259"/>
      <c r="I1829" s="259"/>
      <c r="J1829" s="259"/>
    </row>
    <row r="1830" spans="1:10">
      <c r="A1830" s="259"/>
      <c r="B1830" s="259"/>
      <c r="C1830" s="259"/>
      <c r="D1830" s="259"/>
      <c r="E1830" s="259"/>
      <c r="F1830" s="270"/>
      <c r="G1830" s="259"/>
      <c r="H1830" s="259"/>
      <c r="I1830" s="259"/>
      <c r="J1830" s="259"/>
    </row>
    <row r="1831" spans="1:10">
      <c r="A1831" s="259"/>
      <c r="B1831" s="259"/>
      <c r="C1831" s="259"/>
      <c r="D1831" s="259"/>
      <c r="E1831" s="259"/>
      <c r="F1831" s="270"/>
      <c r="G1831" s="259"/>
      <c r="H1831" s="259"/>
      <c r="I1831" s="259"/>
      <c r="J1831" s="259"/>
    </row>
    <row r="1832" spans="1:10">
      <c r="A1832" s="259"/>
      <c r="B1832" s="259"/>
      <c r="C1832" s="259"/>
      <c r="D1832" s="259"/>
      <c r="E1832" s="259"/>
      <c r="F1832" s="270"/>
      <c r="G1832" s="259"/>
      <c r="H1832" s="259"/>
      <c r="I1832" s="259"/>
      <c r="J1832" s="259"/>
    </row>
    <row r="1833" spans="1:10">
      <c r="A1833" s="259"/>
      <c r="B1833" s="259"/>
      <c r="C1833" s="259"/>
      <c r="D1833" s="259"/>
      <c r="E1833" s="259"/>
      <c r="F1833" s="270"/>
      <c r="G1833" s="259"/>
      <c r="H1833" s="259"/>
      <c r="I1833" s="259"/>
      <c r="J1833" s="259"/>
    </row>
    <row r="1834" spans="1:10">
      <c r="A1834" s="259"/>
      <c r="B1834" s="259"/>
      <c r="C1834" s="259"/>
      <c r="D1834" s="259"/>
      <c r="E1834" s="259"/>
      <c r="F1834" s="270"/>
      <c r="G1834" s="259"/>
      <c r="H1834" s="259"/>
      <c r="I1834" s="259"/>
      <c r="J1834" s="259"/>
    </row>
    <row r="1835" spans="1:10">
      <c r="A1835" s="259"/>
      <c r="B1835" s="259"/>
      <c r="C1835" s="259"/>
      <c r="D1835" s="259"/>
      <c r="E1835" s="259"/>
      <c r="F1835" s="270"/>
      <c r="G1835" s="259"/>
      <c r="H1835" s="259"/>
      <c r="I1835" s="259"/>
      <c r="J1835" s="259"/>
    </row>
    <row r="1836" spans="1:10">
      <c r="A1836" s="259"/>
      <c r="B1836" s="259"/>
      <c r="C1836" s="259"/>
      <c r="D1836" s="259"/>
      <c r="E1836" s="259"/>
      <c r="F1836" s="270"/>
      <c r="G1836" s="259"/>
      <c r="H1836" s="259"/>
      <c r="I1836" s="259"/>
      <c r="J1836" s="259"/>
    </row>
    <row r="1837" spans="1:10">
      <c r="A1837" s="259"/>
      <c r="B1837" s="259"/>
      <c r="C1837" s="259"/>
      <c r="D1837" s="259"/>
      <c r="E1837" s="259"/>
      <c r="F1837" s="270"/>
      <c r="G1837" s="259"/>
      <c r="H1837" s="259"/>
      <c r="I1837" s="259"/>
      <c r="J1837" s="259"/>
    </row>
    <row r="1838" spans="1:10">
      <c r="A1838" s="259"/>
      <c r="B1838" s="259"/>
      <c r="C1838" s="259"/>
      <c r="D1838" s="259"/>
      <c r="E1838" s="259"/>
      <c r="F1838" s="270"/>
      <c r="G1838" s="259"/>
      <c r="H1838" s="259"/>
      <c r="I1838" s="259"/>
      <c r="J1838" s="259"/>
    </row>
    <row r="1839" spans="1:10">
      <c r="A1839" s="259"/>
      <c r="B1839" s="259"/>
      <c r="C1839" s="259"/>
      <c r="D1839" s="259"/>
      <c r="E1839" s="259"/>
      <c r="F1839" s="270"/>
      <c r="G1839" s="259"/>
      <c r="H1839" s="259"/>
      <c r="I1839" s="259"/>
      <c r="J1839" s="259"/>
    </row>
    <row r="1840" spans="1:10">
      <c r="A1840" s="259"/>
      <c r="B1840" s="259"/>
      <c r="C1840" s="259"/>
      <c r="D1840" s="259"/>
      <c r="E1840" s="259"/>
      <c r="F1840" s="270"/>
      <c r="G1840" s="259"/>
      <c r="H1840" s="259"/>
      <c r="I1840" s="259"/>
      <c r="J1840" s="259"/>
    </row>
    <row r="1841" spans="1:10">
      <c r="A1841" s="259"/>
      <c r="B1841" s="259"/>
      <c r="C1841" s="259"/>
      <c r="D1841" s="259"/>
      <c r="E1841" s="259"/>
      <c r="F1841" s="270"/>
      <c r="G1841" s="259"/>
      <c r="H1841" s="259"/>
      <c r="I1841" s="259"/>
      <c r="J1841" s="259"/>
    </row>
    <row r="1842" spans="1:10">
      <c r="A1842" s="259"/>
      <c r="B1842" s="259"/>
      <c r="C1842" s="259"/>
      <c r="D1842" s="259"/>
      <c r="E1842" s="259"/>
      <c r="F1842" s="270"/>
      <c r="G1842" s="259"/>
      <c r="H1842" s="259"/>
      <c r="I1842" s="259"/>
      <c r="J1842" s="259"/>
    </row>
    <row r="1843" spans="1:10">
      <c r="A1843" s="259"/>
      <c r="B1843" s="259"/>
      <c r="C1843" s="259"/>
      <c r="D1843" s="259"/>
      <c r="E1843" s="259"/>
      <c r="F1843" s="270"/>
      <c r="G1843" s="259"/>
      <c r="H1843" s="259"/>
      <c r="I1843" s="259"/>
      <c r="J1843" s="259"/>
    </row>
    <row r="1844" spans="1:10">
      <c r="A1844" s="259"/>
      <c r="B1844" s="259"/>
      <c r="C1844" s="259"/>
      <c r="D1844" s="259"/>
      <c r="E1844" s="259"/>
      <c r="F1844" s="270"/>
      <c r="G1844" s="259"/>
      <c r="H1844" s="259"/>
      <c r="I1844" s="259"/>
      <c r="J1844" s="259"/>
    </row>
    <row r="1845" spans="1:10">
      <c r="A1845" s="259"/>
      <c r="B1845" s="259"/>
      <c r="C1845" s="259"/>
      <c r="D1845" s="259"/>
      <c r="E1845" s="259"/>
      <c r="F1845" s="270"/>
      <c r="G1845" s="259"/>
      <c r="H1845" s="259"/>
      <c r="I1845" s="259"/>
      <c r="J1845" s="259"/>
    </row>
    <row r="1846" spans="1:10">
      <c r="A1846" s="259"/>
      <c r="B1846" s="259"/>
      <c r="C1846" s="259"/>
      <c r="D1846" s="259"/>
      <c r="E1846" s="259"/>
      <c r="F1846" s="270"/>
      <c r="G1846" s="259"/>
      <c r="H1846" s="259"/>
      <c r="I1846" s="259"/>
      <c r="J1846" s="259"/>
    </row>
    <row r="1847" spans="1:10">
      <c r="A1847" s="259"/>
      <c r="B1847" s="259"/>
      <c r="C1847" s="259"/>
      <c r="D1847" s="259"/>
      <c r="E1847" s="259"/>
      <c r="F1847" s="270"/>
      <c r="G1847" s="259"/>
      <c r="H1847" s="259"/>
      <c r="I1847" s="259"/>
      <c r="J1847" s="259"/>
    </row>
    <row r="1848" spans="1:10">
      <c r="A1848" s="259"/>
      <c r="B1848" s="259"/>
      <c r="C1848" s="259"/>
      <c r="D1848" s="259"/>
      <c r="E1848" s="259"/>
      <c r="F1848" s="270"/>
      <c r="G1848" s="259"/>
      <c r="H1848" s="259"/>
      <c r="I1848" s="259"/>
      <c r="J1848" s="259"/>
    </row>
    <row r="1849" spans="1:10">
      <c r="A1849" s="259"/>
      <c r="B1849" s="259"/>
      <c r="C1849" s="259"/>
      <c r="D1849" s="259"/>
      <c r="E1849" s="259"/>
      <c r="F1849" s="270"/>
      <c r="G1849" s="259"/>
      <c r="H1849" s="259"/>
      <c r="I1849" s="259"/>
      <c r="J1849" s="259"/>
    </row>
    <row r="1850" spans="1:10">
      <c r="A1850" s="259"/>
      <c r="B1850" s="259"/>
      <c r="C1850" s="259"/>
      <c r="D1850" s="259"/>
      <c r="E1850" s="259"/>
      <c r="F1850" s="270"/>
      <c r="G1850" s="259"/>
      <c r="H1850" s="259"/>
      <c r="I1850" s="259"/>
      <c r="J1850" s="259"/>
    </row>
    <row r="1851" spans="1:10">
      <c r="A1851" s="259"/>
      <c r="B1851" s="259"/>
      <c r="C1851" s="259"/>
      <c r="D1851" s="259"/>
      <c r="E1851" s="259"/>
      <c r="F1851" s="270"/>
      <c r="G1851" s="259"/>
      <c r="H1851" s="259"/>
      <c r="I1851" s="259"/>
      <c r="J1851" s="259"/>
    </row>
    <row r="1852" spans="1:10">
      <c r="A1852" s="259"/>
      <c r="B1852" s="259"/>
      <c r="C1852" s="259"/>
      <c r="D1852" s="259"/>
      <c r="E1852" s="259"/>
      <c r="F1852" s="270"/>
      <c r="G1852" s="259"/>
      <c r="H1852" s="259"/>
      <c r="I1852" s="259"/>
      <c r="J1852" s="259"/>
    </row>
    <row r="1853" spans="1:10">
      <c r="A1853" s="259"/>
      <c r="B1853" s="259"/>
      <c r="C1853" s="259"/>
      <c r="D1853" s="259"/>
      <c r="E1853" s="259"/>
      <c r="F1853" s="270"/>
      <c r="G1853" s="259"/>
      <c r="H1853" s="259"/>
      <c r="I1853" s="259"/>
      <c r="J1853" s="259"/>
    </row>
    <row r="1854" spans="1:10">
      <c r="A1854" s="259"/>
      <c r="B1854" s="259"/>
      <c r="C1854" s="259"/>
      <c r="D1854" s="259"/>
      <c r="E1854" s="259"/>
      <c r="F1854" s="270"/>
      <c r="G1854" s="259"/>
      <c r="H1854" s="259"/>
      <c r="I1854" s="259"/>
      <c r="J1854" s="259"/>
    </row>
    <row r="1855" spans="1:10">
      <c r="A1855" s="259"/>
      <c r="B1855" s="259"/>
      <c r="C1855" s="259"/>
      <c r="D1855" s="259"/>
      <c r="E1855" s="259"/>
      <c r="F1855" s="270"/>
      <c r="G1855" s="259"/>
      <c r="H1855" s="259"/>
      <c r="I1855" s="259"/>
      <c r="J1855" s="259"/>
    </row>
    <row r="1856" spans="1:10">
      <c r="A1856" s="259"/>
      <c r="B1856" s="259"/>
      <c r="C1856" s="259"/>
      <c r="D1856" s="259"/>
      <c r="E1856" s="259"/>
      <c r="F1856" s="270"/>
      <c r="G1856" s="259"/>
      <c r="H1856" s="259"/>
      <c r="I1856" s="259"/>
      <c r="J1856" s="259"/>
    </row>
    <row r="1857" spans="1:10">
      <c r="A1857" s="259"/>
      <c r="B1857" s="259"/>
      <c r="C1857" s="259"/>
      <c r="D1857" s="259"/>
      <c r="E1857" s="259"/>
      <c r="F1857" s="270"/>
      <c r="G1857" s="259"/>
      <c r="H1857" s="259"/>
      <c r="I1857" s="259"/>
      <c r="J1857" s="259"/>
    </row>
    <row r="1858" spans="1:10">
      <c r="A1858" s="259"/>
      <c r="B1858" s="259"/>
      <c r="C1858" s="259"/>
      <c r="D1858" s="259"/>
      <c r="E1858" s="259"/>
      <c r="F1858" s="270"/>
      <c r="G1858" s="259"/>
      <c r="H1858" s="259"/>
      <c r="I1858" s="259"/>
      <c r="J1858" s="259"/>
    </row>
    <row r="1859" spans="1:10">
      <c r="A1859" s="259"/>
      <c r="B1859" s="259"/>
      <c r="C1859" s="259"/>
      <c r="D1859" s="259"/>
      <c r="E1859" s="259"/>
      <c r="F1859" s="270"/>
      <c r="G1859" s="259"/>
      <c r="H1859" s="259"/>
      <c r="I1859" s="259"/>
      <c r="J1859" s="259"/>
    </row>
    <row r="1860" spans="1:10">
      <c r="A1860" s="259"/>
      <c r="B1860" s="259"/>
      <c r="C1860" s="259"/>
      <c r="D1860" s="259"/>
      <c r="E1860" s="259"/>
      <c r="F1860" s="270"/>
      <c r="G1860" s="259"/>
      <c r="H1860" s="259"/>
      <c r="I1860" s="259"/>
      <c r="J1860" s="259"/>
    </row>
    <row r="1861" spans="1:10">
      <c r="A1861" s="259"/>
      <c r="B1861" s="259"/>
      <c r="C1861" s="259"/>
      <c r="D1861" s="259"/>
      <c r="E1861" s="259"/>
      <c r="F1861" s="270"/>
      <c r="G1861" s="259"/>
      <c r="H1861" s="259"/>
      <c r="I1861" s="259"/>
      <c r="J1861" s="259"/>
    </row>
    <row r="1862" spans="1:10">
      <c r="A1862" s="259"/>
      <c r="B1862" s="259"/>
      <c r="C1862" s="259"/>
      <c r="D1862" s="259"/>
      <c r="E1862" s="259"/>
      <c r="F1862" s="270"/>
      <c r="G1862" s="259"/>
      <c r="H1862" s="259"/>
      <c r="I1862" s="259"/>
      <c r="J1862" s="259"/>
    </row>
    <row r="1863" spans="1:10">
      <c r="A1863" s="259"/>
      <c r="B1863" s="259"/>
      <c r="C1863" s="259"/>
      <c r="D1863" s="259"/>
      <c r="E1863" s="259"/>
      <c r="F1863" s="270"/>
      <c r="G1863" s="259"/>
      <c r="H1863" s="259"/>
      <c r="I1863" s="259"/>
      <c r="J1863" s="259"/>
    </row>
    <row r="1864" spans="1:10">
      <c r="A1864" s="259"/>
      <c r="B1864" s="259"/>
      <c r="C1864" s="259"/>
      <c r="D1864" s="259"/>
      <c r="E1864" s="259"/>
      <c r="F1864" s="270"/>
      <c r="G1864" s="259"/>
      <c r="H1864" s="259"/>
      <c r="I1864" s="259"/>
      <c r="J1864" s="259"/>
    </row>
    <row r="1865" spans="1:10">
      <c r="A1865" s="259"/>
      <c r="B1865" s="259"/>
      <c r="C1865" s="259"/>
      <c r="D1865" s="259"/>
      <c r="E1865" s="259"/>
      <c r="F1865" s="270"/>
      <c r="G1865" s="259"/>
      <c r="H1865" s="259"/>
      <c r="I1865" s="259"/>
      <c r="J1865" s="259"/>
    </row>
    <row r="1866" spans="1:10">
      <c r="A1866" s="259"/>
      <c r="B1866" s="259"/>
      <c r="C1866" s="259"/>
      <c r="D1866" s="259"/>
      <c r="E1866" s="259"/>
      <c r="F1866" s="270"/>
      <c r="G1866" s="259"/>
      <c r="H1866" s="259"/>
      <c r="I1866" s="259"/>
      <c r="J1866" s="259"/>
    </row>
    <row r="1867" spans="1:10">
      <c r="A1867" s="259"/>
      <c r="B1867" s="259"/>
      <c r="C1867" s="259"/>
      <c r="D1867" s="259"/>
      <c r="E1867" s="259"/>
      <c r="F1867" s="270"/>
      <c r="G1867" s="259"/>
      <c r="H1867" s="259"/>
      <c r="I1867" s="259"/>
      <c r="J1867" s="259"/>
    </row>
    <row r="1868" spans="1:10">
      <c r="A1868" s="259"/>
      <c r="B1868" s="259"/>
      <c r="C1868" s="259"/>
      <c r="D1868" s="259"/>
      <c r="E1868" s="259"/>
      <c r="F1868" s="270"/>
      <c r="G1868" s="259"/>
      <c r="H1868" s="259"/>
      <c r="I1868" s="259"/>
      <c r="J1868" s="259"/>
    </row>
    <row r="1869" spans="1:10">
      <c r="A1869" s="259"/>
      <c r="B1869" s="259"/>
      <c r="C1869" s="259"/>
      <c r="D1869" s="259"/>
      <c r="E1869" s="259"/>
      <c r="F1869" s="270"/>
      <c r="G1869" s="259"/>
      <c r="H1869" s="259"/>
      <c r="I1869" s="259"/>
      <c r="J1869" s="259"/>
    </row>
    <row r="1870" spans="1:10">
      <c r="A1870" s="259"/>
      <c r="B1870" s="259"/>
      <c r="C1870" s="259"/>
      <c r="D1870" s="259"/>
      <c r="E1870" s="259"/>
      <c r="F1870" s="270"/>
      <c r="G1870" s="259"/>
      <c r="H1870" s="259"/>
      <c r="I1870" s="259"/>
      <c r="J1870" s="259"/>
    </row>
    <row r="1871" spans="1:10">
      <c r="A1871" s="259"/>
      <c r="B1871" s="259"/>
      <c r="C1871" s="259"/>
      <c r="D1871" s="259"/>
      <c r="E1871" s="259"/>
      <c r="F1871" s="270"/>
      <c r="G1871" s="259"/>
      <c r="H1871" s="259"/>
      <c r="I1871" s="259"/>
      <c r="J1871" s="259"/>
    </row>
    <row r="1872" spans="1:10">
      <c r="A1872" s="259"/>
      <c r="B1872" s="259"/>
      <c r="C1872" s="259"/>
      <c r="D1872" s="259"/>
      <c r="E1872" s="259"/>
      <c r="F1872" s="270"/>
      <c r="G1872" s="259"/>
      <c r="H1872" s="259"/>
      <c r="I1872" s="259"/>
      <c r="J1872" s="259"/>
    </row>
    <row r="1873" spans="1:10">
      <c r="A1873" s="259"/>
      <c r="B1873" s="259"/>
      <c r="C1873" s="259"/>
      <c r="D1873" s="259"/>
      <c r="E1873" s="259"/>
      <c r="F1873" s="270"/>
      <c r="G1873" s="259"/>
      <c r="H1873" s="259"/>
      <c r="I1873" s="259"/>
      <c r="J1873" s="259"/>
    </row>
    <row r="1874" spans="1:10">
      <c r="A1874" s="259"/>
      <c r="B1874" s="259"/>
      <c r="C1874" s="259"/>
      <c r="D1874" s="259"/>
      <c r="E1874" s="259"/>
      <c r="F1874" s="270"/>
      <c r="G1874" s="259"/>
      <c r="H1874" s="259"/>
      <c r="I1874" s="259"/>
      <c r="J1874" s="259"/>
    </row>
    <row r="1875" spans="1:10">
      <c r="A1875" s="259"/>
      <c r="B1875" s="259"/>
      <c r="C1875" s="259"/>
      <c r="D1875" s="259"/>
      <c r="E1875" s="259"/>
      <c r="F1875" s="270"/>
      <c r="G1875" s="259"/>
      <c r="H1875" s="259"/>
      <c r="I1875" s="259"/>
      <c r="J1875" s="259"/>
    </row>
    <row r="1876" spans="1:10">
      <c r="A1876" s="259"/>
      <c r="B1876" s="259"/>
      <c r="C1876" s="259"/>
      <c r="D1876" s="259"/>
      <c r="E1876" s="259"/>
      <c r="F1876" s="270"/>
      <c r="G1876" s="259"/>
      <c r="H1876" s="259"/>
      <c r="I1876" s="259"/>
      <c r="J1876" s="259"/>
    </row>
    <row r="1877" spans="1:10">
      <c r="A1877" s="259"/>
      <c r="B1877" s="259"/>
      <c r="C1877" s="259"/>
      <c r="D1877" s="259"/>
      <c r="E1877" s="259"/>
      <c r="F1877" s="270"/>
      <c r="G1877" s="259"/>
      <c r="H1877" s="259"/>
      <c r="I1877" s="259"/>
      <c r="J1877" s="259"/>
    </row>
    <row r="1878" spans="1:10">
      <c r="A1878" s="259"/>
      <c r="B1878" s="259"/>
      <c r="C1878" s="259"/>
      <c r="D1878" s="259"/>
      <c r="E1878" s="259"/>
      <c r="F1878" s="270"/>
      <c r="G1878" s="259"/>
      <c r="H1878" s="259"/>
      <c r="I1878" s="259"/>
      <c r="J1878" s="259"/>
    </row>
    <row r="1879" spans="1:10">
      <c r="A1879" s="259"/>
      <c r="B1879" s="259"/>
      <c r="C1879" s="259"/>
      <c r="D1879" s="259"/>
      <c r="E1879" s="259"/>
      <c r="F1879" s="270"/>
      <c r="G1879" s="259"/>
      <c r="H1879" s="259"/>
      <c r="I1879" s="259"/>
      <c r="J1879" s="259"/>
    </row>
    <row r="1880" spans="1:10">
      <c r="A1880" s="259"/>
      <c r="B1880" s="259"/>
      <c r="C1880" s="259"/>
      <c r="D1880" s="259"/>
      <c r="E1880" s="259"/>
      <c r="F1880" s="270"/>
      <c r="G1880" s="259"/>
      <c r="H1880" s="259"/>
      <c r="I1880" s="259"/>
      <c r="J1880" s="259"/>
    </row>
    <row r="1881" spans="1:10">
      <c r="A1881" s="259"/>
      <c r="B1881" s="259"/>
      <c r="C1881" s="259"/>
      <c r="D1881" s="259"/>
      <c r="E1881" s="259"/>
      <c r="F1881" s="270"/>
      <c r="G1881" s="259"/>
      <c r="H1881" s="259"/>
      <c r="I1881" s="259"/>
      <c r="J1881" s="259"/>
    </row>
    <row r="1882" spans="1:10">
      <c r="A1882" s="259"/>
      <c r="B1882" s="259"/>
      <c r="C1882" s="259"/>
      <c r="D1882" s="259"/>
      <c r="E1882" s="259"/>
      <c r="F1882" s="270"/>
      <c r="G1882" s="259"/>
      <c r="H1882" s="259"/>
      <c r="I1882" s="259"/>
      <c r="J1882" s="259"/>
    </row>
    <row r="1883" spans="1:10">
      <c r="A1883" s="259"/>
      <c r="B1883" s="259"/>
      <c r="C1883" s="259"/>
      <c r="D1883" s="259"/>
      <c r="E1883" s="259"/>
      <c r="F1883" s="270"/>
      <c r="G1883" s="259"/>
      <c r="H1883" s="259"/>
      <c r="I1883" s="259"/>
      <c r="J1883" s="259"/>
    </row>
    <row r="1884" spans="1:10">
      <c r="A1884" s="259"/>
      <c r="B1884" s="259"/>
      <c r="C1884" s="259"/>
      <c r="D1884" s="259"/>
      <c r="E1884" s="259"/>
      <c r="F1884" s="270"/>
      <c r="G1884" s="259"/>
      <c r="H1884" s="259"/>
      <c r="I1884" s="259"/>
      <c r="J1884" s="259"/>
    </row>
    <row r="1885" spans="1:10">
      <c r="A1885" s="259"/>
      <c r="B1885" s="259"/>
      <c r="C1885" s="259"/>
      <c r="D1885" s="259"/>
      <c r="E1885" s="259"/>
      <c r="F1885" s="270"/>
      <c r="G1885" s="259"/>
      <c r="H1885" s="259"/>
      <c r="I1885" s="259"/>
      <c r="J1885" s="259"/>
    </row>
    <row r="1886" spans="1:10">
      <c r="A1886" s="259"/>
      <c r="B1886" s="259"/>
      <c r="C1886" s="259"/>
      <c r="D1886" s="259"/>
      <c r="E1886" s="259"/>
      <c r="F1886" s="270"/>
      <c r="G1886" s="259"/>
      <c r="H1886" s="259"/>
      <c r="I1886" s="259"/>
      <c r="J1886" s="259"/>
    </row>
    <row r="1887" spans="1:10">
      <c r="A1887" s="259"/>
      <c r="B1887" s="259"/>
      <c r="C1887" s="259"/>
      <c r="D1887" s="259"/>
      <c r="E1887" s="259"/>
      <c r="F1887" s="270"/>
      <c r="G1887" s="259"/>
      <c r="H1887" s="259"/>
      <c r="I1887" s="259"/>
      <c r="J1887" s="259"/>
    </row>
    <row r="1888" spans="1:10">
      <c r="A1888" s="259"/>
      <c r="B1888" s="259"/>
      <c r="C1888" s="259"/>
      <c r="D1888" s="259"/>
      <c r="E1888" s="259"/>
      <c r="F1888" s="270"/>
      <c r="G1888" s="259"/>
      <c r="H1888" s="259"/>
      <c r="I1888" s="259"/>
      <c r="J1888" s="259"/>
    </row>
    <row r="1889" spans="1:10">
      <c r="A1889" s="259"/>
      <c r="B1889" s="259"/>
      <c r="C1889" s="259"/>
      <c r="D1889" s="259"/>
      <c r="E1889" s="259"/>
      <c r="F1889" s="270"/>
      <c r="G1889" s="259"/>
      <c r="H1889" s="259"/>
      <c r="I1889" s="259"/>
      <c r="J1889" s="259"/>
    </row>
    <row r="1890" spans="1:10">
      <c r="A1890" s="259"/>
      <c r="B1890" s="259"/>
      <c r="C1890" s="259"/>
      <c r="D1890" s="259"/>
      <c r="E1890" s="259"/>
      <c r="F1890" s="270"/>
      <c r="G1890" s="259"/>
      <c r="H1890" s="259"/>
      <c r="I1890" s="259"/>
      <c r="J1890" s="259"/>
    </row>
    <row r="1891" spans="1:10">
      <c r="A1891" s="259"/>
      <c r="B1891" s="259"/>
      <c r="C1891" s="259"/>
      <c r="D1891" s="259"/>
      <c r="E1891" s="259"/>
      <c r="F1891" s="270"/>
      <c r="G1891" s="259"/>
      <c r="H1891" s="259"/>
      <c r="I1891" s="259"/>
      <c r="J1891" s="259"/>
    </row>
    <row r="1892" spans="1:10">
      <c r="A1892" s="259"/>
      <c r="B1892" s="259"/>
      <c r="C1892" s="259"/>
      <c r="D1892" s="259"/>
      <c r="E1892" s="259"/>
      <c r="F1892" s="270"/>
      <c r="G1892" s="259"/>
      <c r="H1892" s="259"/>
      <c r="I1892" s="259"/>
      <c r="J1892" s="259"/>
    </row>
    <row r="1893" spans="1:10">
      <c r="A1893" s="259"/>
      <c r="B1893" s="259"/>
      <c r="C1893" s="259"/>
      <c r="D1893" s="259"/>
      <c r="E1893" s="259"/>
      <c r="F1893" s="270"/>
      <c r="G1893" s="259"/>
      <c r="H1893" s="259"/>
      <c r="I1893" s="259"/>
      <c r="J1893" s="259"/>
    </row>
    <row r="1894" spans="1:10">
      <c r="A1894" s="259"/>
      <c r="B1894" s="259"/>
      <c r="C1894" s="259"/>
      <c r="D1894" s="259"/>
      <c r="E1894" s="259"/>
      <c r="F1894" s="270"/>
      <c r="G1894" s="259"/>
      <c r="H1894" s="259"/>
      <c r="I1894" s="259"/>
      <c r="J1894" s="259"/>
    </row>
    <row r="1895" spans="1:10">
      <c r="A1895" s="259"/>
      <c r="B1895" s="259"/>
      <c r="C1895" s="259"/>
      <c r="D1895" s="259"/>
      <c r="E1895" s="259"/>
      <c r="F1895" s="270"/>
      <c r="G1895" s="259"/>
      <c r="H1895" s="259"/>
      <c r="I1895" s="259"/>
      <c r="J1895" s="259"/>
    </row>
    <row r="1896" spans="1:10">
      <c r="A1896" s="259"/>
      <c r="B1896" s="259"/>
      <c r="C1896" s="259"/>
      <c r="D1896" s="259"/>
      <c r="E1896" s="259"/>
      <c r="F1896" s="270"/>
      <c r="G1896" s="259"/>
      <c r="H1896" s="259"/>
      <c r="I1896" s="259"/>
      <c r="J1896" s="259"/>
    </row>
    <row r="1897" spans="1:10">
      <c r="A1897" s="259"/>
      <c r="B1897" s="259"/>
      <c r="C1897" s="259"/>
      <c r="D1897" s="259"/>
      <c r="E1897" s="259"/>
      <c r="F1897" s="270"/>
      <c r="G1897" s="259"/>
      <c r="H1897" s="259"/>
      <c r="I1897" s="259"/>
      <c r="J1897" s="259"/>
    </row>
    <row r="1898" spans="1:10">
      <c r="A1898" s="259"/>
      <c r="B1898" s="259"/>
      <c r="C1898" s="259"/>
      <c r="D1898" s="259"/>
      <c r="E1898" s="259"/>
      <c r="F1898" s="270"/>
      <c r="G1898" s="259"/>
      <c r="H1898" s="259"/>
      <c r="I1898" s="259"/>
      <c r="J1898" s="259"/>
    </row>
    <row r="1899" spans="1:10">
      <c r="A1899" s="259"/>
      <c r="B1899" s="259"/>
      <c r="C1899" s="259"/>
      <c r="D1899" s="259"/>
      <c r="E1899" s="259"/>
      <c r="F1899" s="270"/>
      <c r="G1899" s="259"/>
      <c r="H1899" s="259"/>
      <c r="I1899" s="259"/>
      <c r="J1899" s="259"/>
    </row>
    <row r="1900" spans="1:10">
      <c r="A1900" s="259"/>
      <c r="B1900" s="259"/>
      <c r="C1900" s="259"/>
      <c r="D1900" s="259"/>
      <c r="E1900" s="259"/>
      <c r="F1900" s="270"/>
      <c r="G1900" s="259"/>
      <c r="H1900" s="259"/>
      <c r="I1900" s="259"/>
      <c r="J1900" s="259"/>
    </row>
    <row r="1901" spans="1:10">
      <c r="A1901" s="259"/>
      <c r="B1901" s="259"/>
      <c r="C1901" s="259"/>
      <c r="D1901" s="259"/>
      <c r="E1901" s="259"/>
      <c r="F1901" s="270"/>
      <c r="G1901" s="259"/>
      <c r="H1901" s="259"/>
      <c r="I1901" s="259"/>
      <c r="J1901" s="259"/>
    </row>
    <row r="1902" spans="1:10">
      <c r="A1902" s="259"/>
      <c r="B1902" s="259"/>
      <c r="C1902" s="259"/>
      <c r="D1902" s="259"/>
      <c r="E1902" s="259"/>
      <c r="F1902" s="270"/>
      <c r="G1902" s="259"/>
      <c r="H1902" s="259"/>
      <c r="I1902" s="259"/>
      <c r="J1902" s="259"/>
    </row>
    <row r="1903" spans="1:10">
      <c r="A1903" s="259"/>
      <c r="B1903" s="259"/>
      <c r="C1903" s="259"/>
      <c r="D1903" s="259"/>
      <c r="E1903" s="259"/>
      <c r="F1903" s="270"/>
      <c r="G1903" s="259"/>
      <c r="H1903" s="259"/>
      <c r="I1903" s="259"/>
      <c r="J1903" s="259"/>
    </row>
    <row r="1904" spans="1:10">
      <c r="A1904" s="259"/>
      <c r="B1904" s="259"/>
      <c r="C1904" s="259"/>
      <c r="D1904" s="259"/>
      <c r="E1904" s="259"/>
      <c r="F1904" s="270"/>
      <c r="G1904" s="259"/>
      <c r="H1904" s="259"/>
      <c r="I1904" s="259"/>
      <c r="J1904" s="259"/>
    </row>
    <row r="1905" spans="1:10">
      <c r="A1905" s="259"/>
      <c r="B1905" s="259"/>
      <c r="C1905" s="259"/>
      <c r="D1905" s="259"/>
      <c r="E1905" s="259"/>
      <c r="F1905" s="270"/>
      <c r="G1905" s="259"/>
      <c r="H1905" s="259"/>
      <c r="I1905" s="259"/>
      <c r="J1905" s="259"/>
    </row>
    <row r="1906" spans="1:10">
      <c r="A1906" s="259"/>
      <c r="B1906" s="259"/>
      <c r="C1906" s="259"/>
      <c r="D1906" s="259"/>
      <c r="E1906" s="259"/>
      <c r="F1906" s="270"/>
      <c r="G1906" s="259"/>
      <c r="H1906" s="259"/>
      <c r="I1906" s="259"/>
      <c r="J1906" s="259"/>
    </row>
    <row r="1907" spans="1:10">
      <c r="A1907" s="259"/>
      <c r="B1907" s="259"/>
      <c r="C1907" s="259"/>
      <c r="D1907" s="259"/>
      <c r="E1907" s="259"/>
      <c r="F1907" s="270"/>
      <c r="G1907" s="259"/>
      <c r="H1907" s="259"/>
      <c r="I1907" s="259"/>
      <c r="J1907" s="259"/>
    </row>
    <row r="1908" spans="1:10">
      <c r="A1908" s="259"/>
      <c r="B1908" s="259"/>
      <c r="C1908" s="259"/>
      <c r="D1908" s="259"/>
      <c r="E1908" s="259"/>
      <c r="F1908" s="270"/>
      <c r="G1908" s="259"/>
      <c r="H1908" s="259"/>
      <c r="I1908" s="259"/>
      <c r="J1908" s="259"/>
    </row>
    <row r="1909" spans="1:10">
      <c r="A1909" s="259"/>
      <c r="B1909" s="259"/>
      <c r="C1909" s="259"/>
      <c r="D1909" s="259"/>
      <c r="E1909" s="259"/>
      <c r="F1909" s="270"/>
      <c r="G1909" s="259"/>
      <c r="H1909" s="259"/>
      <c r="I1909" s="259"/>
      <c r="J1909" s="259"/>
    </row>
    <row r="1910" spans="1:10">
      <c r="A1910" s="259"/>
      <c r="B1910" s="259"/>
      <c r="C1910" s="259"/>
      <c r="D1910" s="259"/>
      <c r="E1910" s="259"/>
      <c r="F1910" s="270"/>
      <c r="G1910" s="259"/>
      <c r="H1910" s="259"/>
      <c r="I1910" s="259"/>
      <c r="J1910" s="259"/>
    </row>
    <row r="1911" spans="1:10">
      <c r="A1911" s="259"/>
      <c r="B1911" s="259"/>
      <c r="C1911" s="259"/>
      <c r="D1911" s="259"/>
      <c r="E1911" s="259"/>
      <c r="F1911" s="270"/>
      <c r="G1911" s="259"/>
      <c r="H1911" s="259"/>
      <c r="I1911" s="259"/>
      <c r="J1911" s="259"/>
    </row>
    <row r="1912" spans="1:10">
      <c r="A1912" s="259"/>
      <c r="B1912" s="259"/>
      <c r="C1912" s="259"/>
      <c r="D1912" s="259"/>
      <c r="E1912" s="259"/>
      <c r="F1912" s="270"/>
      <c r="G1912" s="259"/>
      <c r="H1912" s="259"/>
      <c r="I1912" s="259"/>
      <c r="J1912" s="259"/>
    </row>
    <row r="1913" spans="1:10">
      <c r="A1913" s="259"/>
      <c r="B1913" s="259"/>
      <c r="C1913" s="259"/>
      <c r="D1913" s="259"/>
      <c r="E1913" s="259"/>
      <c r="F1913" s="270"/>
      <c r="G1913" s="259"/>
      <c r="H1913" s="259"/>
      <c r="I1913" s="259"/>
      <c r="J1913" s="259"/>
    </row>
    <row r="1914" spans="1:10">
      <c r="A1914" s="259"/>
      <c r="B1914" s="259"/>
      <c r="C1914" s="259"/>
      <c r="D1914" s="259"/>
      <c r="E1914" s="259"/>
      <c r="F1914" s="270"/>
      <c r="G1914" s="259"/>
      <c r="H1914" s="259"/>
      <c r="I1914" s="259"/>
      <c r="J1914" s="259"/>
    </row>
    <row r="1915" spans="1:10">
      <c r="A1915" s="259"/>
      <c r="B1915" s="259"/>
      <c r="C1915" s="259"/>
      <c r="D1915" s="259"/>
      <c r="E1915" s="259"/>
      <c r="F1915" s="270"/>
      <c r="G1915" s="259"/>
      <c r="H1915" s="259"/>
      <c r="I1915" s="259"/>
      <c r="J1915" s="259"/>
    </row>
    <row r="1916" spans="1:10">
      <c r="A1916" s="259"/>
      <c r="B1916" s="259"/>
      <c r="C1916" s="259"/>
      <c r="D1916" s="259"/>
      <c r="E1916" s="259"/>
      <c r="F1916" s="270"/>
      <c r="G1916" s="259"/>
      <c r="H1916" s="259"/>
      <c r="I1916" s="259"/>
      <c r="J1916" s="259"/>
    </row>
    <row r="1917" spans="1:10">
      <c r="A1917" s="259"/>
      <c r="B1917" s="259"/>
      <c r="C1917" s="259"/>
      <c r="D1917" s="259"/>
      <c r="E1917" s="259"/>
      <c r="F1917" s="270"/>
      <c r="G1917" s="259"/>
      <c r="H1917" s="259"/>
      <c r="I1917" s="259"/>
      <c r="J1917" s="259"/>
    </row>
    <row r="1918" spans="1:10">
      <c r="A1918" s="259"/>
      <c r="B1918" s="259"/>
      <c r="C1918" s="259"/>
      <c r="D1918" s="259"/>
      <c r="E1918" s="259"/>
      <c r="F1918" s="270"/>
      <c r="G1918" s="259"/>
      <c r="H1918" s="259"/>
      <c r="I1918" s="259"/>
      <c r="J1918" s="259"/>
    </row>
    <row r="1919" spans="1:10">
      <c r="A1919" s="259"/>
      <c r="B1919" s="259"/>
      <c r="C1919" s="259"/>
      <c r="D1919" s="259"/>
      <c r="E1919" s="259"/>
      <c r="F1919" s="270"/>
      <c r="G1919" s="259"/>
      <c r="H1919" s="259"/>
      <c r="I1919" s="259"/>
      <c r="J1919" s="259"/>
    </row>
    <row r="1920" spans="1:10">
      <c r="A1920" s="259"/>
      <c r="B1920" s="259"/>
      <c r="C1920" s="259"/>
      <c r="D1920" s="259"/>
      <c r="E1920" s="259"/>
      <c r="F1920" s="270"/>
      <c r="G1920" s="259"/>
      <c r="H1920" s="259"/>
      <c r="I1920" s="259"/>
      <c r="J1920" s="259"/>
    </row>
    <row r="1921" spans="1:10">
      <c r="A1921" s="259"/>
      <c r="B1921" s="259"/>
      <c r="C1921" s="259"/>
      <c r="D1921" s="259"/>
      <c r="E1921" s="259"/>
      <c r="F1921" s="270"/>
      <c r="G1921" s="259"/>
      <c r="H1921" s="259"/>
      <c r="I1921" s="259"/>
      <c r="J1921" s="259"/>
    </row>
    <row r="1922" spans="1:10">
      <c r="A1922" s="259"/>
      <c r="B1922" s="259"/>
      <c r="C1922" s="259"/>
      <c r="D1922" s="259"/>
      <c r="E1922" s="259"/>
      <c r="F1922" s="270"/>
      <c r="G1922" s="259"/>
      <c r="H1922" s="259"/>
      <c r="I1922" s="259"/>
      <c r="J1922" s="259"/>
    </row>
    <row r="1923" spans="1:10">
      <c r="A1923" s="259"/>
      <c r="B1923" s="259"/>
      <c r="C1923" s="259"/>
      <c r="D1923" s="259"/>
      <c r="E1923" s="259"/>
      <c r="F1923" s="270"/>
      <c r="G1923" s="259"/>
      <c r="H1923" s="259"/>
      <c r="I1923" s="259"/>
      <c r="J1923" s="259"/>
    </row>
    <row r="1924" spans="1:10">
      <c r="A1924" s="259"/>
      <c r="B1924" s="259"/>
      <c r="C1924" s="259"/>
      <c r="D1924" s="259"/>
      <c r="E1924" s="259"/>
      <c r="F1924" s="270"/>
      <c r="G1924" s="259"/>
      <c r="H1924" s="259"/>
      <c r="I1924" s="259"/>
      <c r="J1924" s="259"/>
    </row>
    <row r="1925" spans="1:10">
      <c r="A1925" s="259"/>
      <c r="B1925" s="259"/>
      <c r="C1925" s="259"/>
      <c r="D1925" s="259"/>
      <c r="E1925" s="259"/>
      <c r="F1925" s="270"/>
      <c r="G1925" s="259"/>
      <c r="H1925" s="259"/>
      <c r="I1925" s="259"/>
      <c r="J1925" s="259"/>
    </row>
    <row r="1926" spans="1:10">
      <c r="A1926" s="259"/>
      <c r="B1926" s="259"/>
      <c r="C1926" s="259"/>
      <c r="D1926" s="259"/>
      <c r="E1926" s="259"/>
      <c r="F1926" s="270"/>
      <c r="G1926" s="259"/>
      <c r="H1926" s="259"/>
      <c r="I1926" s="259"/>
      <c r="J1926" s="259"/>
    </row>
    <row r="1927" spans="1:10">
      <c r="A1927" s="259"/>
      <c r="B1927" s="259"/>
      <c r="C1927" s="259"/>
      <c r="D1927" s="259"/>
      <c r="E1927" s="259"/>
      <c r="F1927" s="270"/>
      <c r="G1927" s="259"/>
      <c r="H1927" s="259"/>
      <c r="I1927" s="259"/>
      <c r="J1927" s="259"/>
    </row>
    <row r="1928" spans="1:10">
      <c r="A1928" s="259"/>
      <c r="B1928" s="259"/>
      <c r="C1928" s="259"/>
      <c r="D1928" s="259"/>
      <c r="E1928" s="259"/>
      <c r="F1928" s="270"/>
      <c r="G1928" s="259"/>
      <c r="H1928" s="259"/>
      <c r="I1928" s="259"/>
      <c r="J1928" s="259"/>
    </row>
    <row r="1929" spans="1:10">
      <c r="A1929" s="259"/>
      <c r="B1929" s="259"/>
      <c r="C1929" s="259"/>
      <c r="D1929" s="259"/>
      <c r="E1929" s="259"/>
      <c r="F1929" s="270"/>
      <c r="G1929" s="259"/>
      <c r="H1929" s="259"/>
      <c r="I1929" s="259"/>
      <c r="J1929" s="259"/>
    </row>
    <row r="1930" spans="1:10">
      <c r="A1930" s="259"/>
      <c r="B1930" s="259"/>
      <c r="C1930" s="259"/>
      <c r="D1930" s="259"/>
      <c r="E1930" s="259"/>
      <c r="F1930" s="270"/>
      <c r="G1930" s="259"/>
      <c r="H1930" s="259"/>
      <c r="I1930" s="259"/>
      <c r="J1930" s="259"/>
    </row>
    <row r="1931" spans="1:10">
      <c r="A1931" s="259"/>
      <c r="B1931" s="259"/>
      <c r="C1931" s="259"/>
      <c r="D1931" s="259"/>
      <c r="E1931" s="259"/>
      <c r="F1931" s="270"/>
      <c r="G1931" s="259"/>
      <c r="H1931" s="259"/>
      <c r="I1931" s="259"/>
      <c r="J1931" s="259"/>
    </row>
    <row r="1932" spans="1:10">
      <c r="A1932" s="259"/>
      <c r="B1932" s="259"/>
      <c r="C1932" s="259"/>
      <c r="D1932" s="259"/>
      <c r="E1932" s="259"/>
      <c r="F1932" s="270"/>
      <c r="G1932" s="259"/>
      <c r="H1932" s="259"/>
      <c r="I1932" s="259"/>
      <c r="J1932" s="259"/>
    </row>
    <row r="1933" spans="1:10">
      <c r="A1933" s="259"/>
      <c r="B1933" s="259"/>
      <c r="C1933" s="259"/>
      <c r="D1933" s="259"/>
      <c r="E1933" s="259"/>
      <c r="F1933" s="270"/>
      <c r="G1933" s="259"/>
      <c r="H1933" s="259"/>
      <c r="I1933" s="259"/>
      <c r="J1933" s="259"/>
    </row>
    <row r="1934" spans="1:10">
      <c r="A1934" s="259"/>
      <c r="B1934" s="259"/>
      <c r="C1934" s="259"/>
      <c r="D1934" s="259"/>
      <c r="E1934" s="259"/>
      <c r="F1934" s="270"/>
      <c r="G1934" s="259"/>
      <c r="H1934" s="259"/>
      <c r="I1934" s="259"/>
      <c r="J1934" s="259"/>
    </row>
    <row r="1935" spans="1:10">
      <c r="A1935" s="259"/>
      <c r="B1935" s="259"/>
      <c r="C1935" s="259"/>
      <c r="D1935" s="259"/>
      <c r="E1935" s="259"/>
      <c r="F1935" s="270"/>
      <c r="G1935" s="259"/>
      <c r="H1935" s="259"/>
      <c r="I1935" s="259"/>
      <c r="J1935" s="259"/>
    </row>
    <row r="1936" spans="1:10">
      <c r="A1936" s="259"/>
      <c r="B1936" s="259"/>
      <c r="C1936" s="259"/>
      <c r="D1936" s="259"/>
      <c r="E1936" s="259"/>
      <c r="F1936" s="270"/>
      <c r="G1936" s="259"/>
      <c r="H1936" s="259"/>
      <c r="I1936" s="259"/>
      <c r="J1936" s="259"/>
    </row>
    <row r="1937" spans="1:10">
      <c r="A1937" s="259"/>
      <c r="B1937" s="259"/>
      <c r="C1937" s="259"/>
      <c r="D1937" s="259"/>
      <c r="E1937" s="259"/>
      <c r="F1937" s="270"/>
      <c r="G1937" s="259"/>
      <c r="H1937" s="259"/>
      <c r="I1937" s="259"/>
      <c r="J1937" s="259"/>
    </row>
    <row r="1938" spans="1:10">
      <c r="A1938" s="259"/>
      <c r="B1938" s="259"/>
      <c r="C1938" s="259"/>
      <c r="D1938" s="259"/>
      <c r="E1938" s="259"/>
      <c r="F1938" s="270"/>
      <c r="G1938" s="259"/>
      <c r="H1938" s="259"/>
      <c r="I1938" s="259"/>
      <c r="J1938" s="259"/>
    </row>
    <row r="1939" spans="1:10">
      <c r="A1939" s="259"/>
      <c r="B1939" s="259"/>
      <c r="C1939" s="259"/>
      <c r="D1939" s="259"/>
      <c r="E1939" s="259"/>
      <c r="F1939" s="270"/>
      <c r="G1939" s="259"/>
      <c r="H1939" s="259"/>
      <c r="I1939" s="259"/>
      <c r="J1939" s="259"/>
    </row>
    <row r="1940" spans="1:10">
      <c r="A1940" s="259"/>
      <c r="B1940" s="259"/>
      <c r="C1940" s="259"/>
      <c r="D1940" s="259"/>
      <c r="E1940" s="259"/>
      <c r="F1940" s="270"/>
      <c r="G1940" s="259"/>
      <c r="H1940" s="259"/>
      <c r="I1940" s="259"/>
      <c r="J1940" s="259"/>
    </row>
    <row r="1941" spans="1:10">
      <c r="A1941" s="259"/>
      <c r="B1941" s="259"/>
      <c r="C1941" s="259"/>
      <c r="D1941" s="259"/>
      <c r="E1941" s="259"/>
      <c r="F1941" s="270"/>
      <c r="G1941" s="259"/>
      <c r="H1941" s="259"/>
      <c r="I1941" s="259"/>
      <c r="J1941" s="259"/>
    </row>
    <row r="1942" spans="1:10">
      <c r="A1942" s="259"/>
      <c r="B1942" s="259"/>
      <c r="C1942" s="259"/>
      <c r="D1942" s="259"/>
      <c r="E1942" s="259"/>
      <c r="F1942" s="270"/>
      <c r="G1942" s="259"/>
      <c r="H1942" s="259"/>
      <c r="I1942" s="259"/>
      <c r="J1942" s="259"/>
    </row>
    <row r="1943" spans="1:10">
      <c r="A1943" s="259"/>
      <c r="B1943" s="259"/>
      <c r="C1943" s="259"/>
      <c r="D1943" s="259"/>
      <c r="E1943" s="259"/>
      <c r="F1943" s="270"/>
      <c r="G1943" s="259"/>
      <c r="H1943" s="259"/>
      <c r="I1943" s="259"/>
      <c r="J1943" s="259"/>
    </row>
    <row r="1944" spans="1:10">
      <c r="A1944" s="259"/>
      <c r="B1944" s="259"/>
      <c r="C1944" s="259"/>
      <c r="D1944" s="259"/>
      <c r="E1944" s="259"/>
      <c r="F1944" s="270"/>
      <c r="G1944" s="259"/>
      <c r="H1944" s="259"/>
      <c r="I1944" s="259"/>
      <c r="J1944" s="259"/>
    </row>
    <row r="1945" spans="1:10">
      <c r="A1945" s="259"/>
      <c r="B1945" s="259"/>
      <c r="C1945" s="259"/>
      <c r="D1945" s="259"/>
      <c r="E1945" s="259"/>
      <c r="F1945" s="270"/>
      <c r="G1945" s="259"/>
      <c r="H1945" s="259"/>
      <c r="I1945" s="259"/>
      <c r="J1945" s="259"/>
    </row>
    <row r="1946" spans="1:10">
      <c r="A1946" s="259"/>
      <c r="B1946" s="259"/>
      <c r="C1946" s="259"/>
      <c r="D1946" s="259"/>
      <c r="E1946" s="259"/>
      <c r="F1946" s="270"/>
      <c r="G1946" s="259"/>
      <c r="H1946" s="259"/>
      <c r="I1946" s="259"/>
      <c r="J1946" s="259"/>
    </row>
    <row r="1947" spans="1:10">
      <c r="A1947" s="259"/>
      <c r="B1947" s="259"/>
      <c r="C1947" s="259"/>
      <c r="D1947" s="259"/>
      <c r="E1947" s="259"/>
      <c r="F1947" s="270"/>
      <c r="G1947" s="259"/>
      <c r="H1947" s="259"/>
      <c r="I1947" s="259"/>
      <c r="J1947" s="259"/>
    </row>
    <row r="1948" spans="1:10">
      <c r="A1948" s="259"/>
      <c r="B1948" s="259"/>
      <c r="C1948" s="259"/>
      <c r="D1948" s="259"/>
      <c r="E1948" s="259"/>
      <c r="F1948" s="270"/>
      <c r="G1948" s="259"/>
      <c r="H1948" s="259"/>
      <c r="I1948" s="259"/>
      <c r="J1948" s="259"/>
    </row>
    <row r="1949" spans="1:10">
      <c r="A1949" s="259"/>
      <c r="B1949" s="259"/>
      <c r="C1949" s="259"/>
      <c r="D1949" s="259"/>
      <c r="E1949" s="259"/>
      <c r="F1949" s="270"/>
      <c r="G1949" s="259"/>
      <c r="H1949" s="259"/>
      <c r="I1949" s="259"/>
      <c r="J1949" s="259"/>
    </row>
    <row r="1950" spans="1:10">
      <c r="A1950" s="259"/>
      <c r="B1950" s="259"/>
      <c r="C1950" s="259"/>
      <c r="D1950" s="259"/>
      <c r="E1950" s="259"/>
      <c r="F1950" s="270"/>
      <c r="G1950" s="259"/>
      <c r="H1950" s="259"/>
      <c r="I1950" s="259"/>
      <c r="J1950" s="259"/>
    </row>
    <row r="1951" spans="1:10">
      <c r="A1951" s="259"/>
      <c r="B1951" s="259"/>
      <c r="C1951" s="259"/>
      <c r="D1951" s="259"/>
      <c r="E1951" s="259"/>
      <c r="F1951" s="270"/>
      <c r="G1951" s="259"/>
      <c r="H1951" s="259"/>
      <c r="I1951" s="259"/>
      <c r="J1951" s="259"/>
    </row>
    <row r="1952" spans="1:10">
      <c r="A1952" s="259"/>
      <c r="B1952" s="259"/>
      <c r="C1952" s="259"/>
      <c r="D1952" s="259"/>
      <c r="E1952" s="259"/>
      <c r="F1952" s="270"/>
      <c r="G1952" s="259"/>
      <c r="H1952" s="259"/>
      <c r="I1952" s="259"/>
      <c r="J1952" s="259"/>
    </row>
    <row r="1953" spans="1:10">
      <c r="A1953" s="259"/>
      <c r="B1953" s="259"/>
      <c r="C1953" s="259"/>
      <c r="D1953" s="259"/>
      <c r="E1953" s="259"/>
      <c r="F1953" s="270"/>
      <c r="G1953" s="259"/>
      <c r="H1953" s="259"/>
      <c r="I1953" s="259"/>
      <c r="J1953" s="259"/>
    </row>
    <row r="1954" spans="1:10">
      <c r="A1954" s="259"/>
      <c r="B1954" s="259"/>
      <c r="C1954" s="259"/>
      <c r="D1954" s="259"/>
      <c r="E1954" s="259"/>
      <c r="F1954" s="270"/>
      <c r="G1954" s="259"/>
      <c r="H1954" s="259"/>
      <c r="I1954" s="259"/>
      <c r="J1954" s="259"/>
    </row>
    <row r="1955" spans="1:10">
      <c r="A1955" s="259"/>
      <c r="B1955" s="259"/>
      <c r="C1955" s="259"/>
      <c r="D1955" s="259"/>
      <c r="E1955" s="259"/>
      <c r="F1955" s="270"/>
      <c r="G1955" s="259"/>
      <c r="H1955" s="259"/>
      <c r="I1955" s="259"/>
      <c r="J1955" s="259"/>
    </row>
    <row r="1956" spans="1:10">
      <c r="A1956" s="259"/>
      <c r="B1956" s="259"/>
      <c r="C1956" s="259"/>
      <c r="D1956" s="259"/>
      <c r="E1956" s="259"/>
      <c r="F1956" s="270"/>
      <c r="G1956" s="259"/>
      <c r="H1956" s="259"/>
      <c r="I1956" s="259"/>
      <c r="J1956" s="259"/>
    </row>
    <row r="1957" spans="1:10">
      <c r="A1957" s="259"/>
      <c r="B1957" s="259"/>
      <c r="C1957" s="259"/>
      <c r="D1957" s="259"/>
      <c r="E1957" s="259"/>
      <c r="F1957" s="270"/>
      <c r="G1957" s="259"/>
      <c r="H1957" s="259"/>
      <c r="I1957" s="259"/>
      <c r="J1957" s="259"/>
    </row>
    <row r="1958" spans="1:10">
      <c r="A1958" s="259"/>
      <c r="B1958" s="259"/>
      <c r="C1958" s="259"/>
      <c r="D1958" s="259"/>
      <c r="E1958" s="259"/>
      <c r="F1958" s="270"/>
      <c r="G1958" s="259"/>
      <c r="H1958" s="259"/>
      <c r="I1958" s="259"/>
      <c r="J1958" s="259"/>
    </row>
    <row r="1959" spans="1:10">
      <c r="A1959" s="259"/>
      <c r="B1959" s="259"/>
      <c r="C1959" s="259"/>
      <c r="D1959" s="259"/>
      <c r="E1959" s="259"/>
      <c r="F1959" s="270"/>
      <c r="G1959" s="259"/>
      <c r="H1959" s="259"/>
      <c r="I1959" s="259"/>
      <c r="J1959" s="259"/>
    </row>
    <row r="1960" spans="1:10">
      <c r="A1960" s="259"/>
      <c r="B1960" s="259"/>
      <c r="C1960" s="259"/>
      <c r="D1960" s="259"/>
      <c r="E1960" s="259"/>
      <c r="F1960" s="270"/>
      <c r="G1960" s="259"/>
      <c r="H1960" s="259"/>
      <c r="I1960" s="259"/>
      <c r="J1960" s="259"/>
    </row>
    <row r="1961" spans="1:10">
      <c r="A1961" s="259"/>
      <c r="B1961" s="259"/>
      <c r="C1961" s="259"/>
      <c r="D1961" s="259"/>
      <c r="E1961" s="259"/>
      <c r="F1961" s="270"/>
      <c r="G1961" s="259"/>
      <c r="H1961" s="259"/>
      <c r="I1961" s="259"/>
      <c r="J1961" s="259"/>
    </row>
    <row r="1962" spans="1:10">
      <c r="A1962" s="259"/>
      <c r="B1962" s="259"/>
      <c r="C1962" s="259"/>
      <c r="D1962" s="259"/>
      <c r="E1962" s="259"/>
      <c r="F1962" s="270"/>
      <c r="G1962" s="259"/>
      <c r="H1962" s="259"/>
      <c r="I1962" s="259"/>
      <c r="J1962" s="259"/>
    </row>
    <row r="1963" spans="1:10">
      <c r="A1963" s="259"/>
      <c r="B1963" s="259"/>
      <c r="C1963" s="259"/>
      <c r="D1963" s="259"/>
      <c r="E1963" s="259"/>
      <c r="F1963" s="270"/>
      <c r="G1963" s="259"/>
      <c r="H1963" s="259"/>
      <c r="I1963" s="259"/>
      <c r="J1963" s="259"/>
    </row>
    <row r="1964" spans="1:10">
      <c r="A1964" s="259"/>
      <c r="B1964" s="259"/>
      <c r="C1964" s="259"/>
      <c r="D1964" s="259"/>
      <c r="E1964" s="259"/>
      <c r="F1964" s="270"/>
      <c r="G1964" s="259"/>
      <c r="H1964" s="259"/>
      <c r="I1964" s="259"/>
      <c r="J1964" s="259"/>
    </row>
    <row r="1965" spans="1:10">
      <c r="A1965" s="259"/>
      <c r="B1965" s="259"/>
      <c r="C1965" s="259"/>
      <c r="D1965" s="259"/>
      <c r="E1965" s="259"/>
      <c r="F1965" s="270"/>
      <c r="G1965" s="259"/>
      <c r="H1965" s="259"/>
      <c r="I1965" s="259"/>
      <c r="J1965" s="259"/>
    </row>
    <row r="1966" spans="1:10">
      <c r="A1966" s="259"/>
      <c r="B1966" s="259"/>
      <c r="C1966" s="259"/>
      <c r="D1966" s="259"/>
      <c r="E1966" s="259"/>
      <c r="F1966" s="270"/>
      <c r="G1966" s="259"/>
      <c r="H1966" s="259"/>
      <c r="I1966" s="259"/>
      <c r="J1966" s="259"/>
    </row>
    <row r="1967" spans="1:10">
      <c r="A1967" s="259"/>
      <c r="B1967" s="259"/>
      <c r="C1967" s="259"/>
      <c r="D1967" s="259"/>
      <c r="E1967" s="259"/>
      <c r="F1967" s="270"/>
      <c r="G1967" s="259"/>
      <c r="H1967" s="259"/>
      <c r="I1967" s="259"/>
      <c r="J1967" s="259"/>
    </row>
    <row r="1968" spans="1:10">
      <c r="A1968" s="259"/>
      <c r="B1968" s="259"/>
      <c r="C1968" s="259"/>
      <c r="D1968" s="259"/>
      <c r="E1968" s="259"/>
      <c r="F1968" s="270"/>
      <c r="G1968" s="259"/>
      <c r="H1968" s="259"/>
      <c r="I1968" s="259"/>
      <c r="J1968" s="259"/>
    </row>
    <row r="1969" spans="1:10">
      <c r="A1969" s="259"/>
      <c r="B1969" s="259"/>
      <c r="C1969" s="259"/>
      <c r="D1969" s="259"/>
      <c r="E1969" s="259"/>
      <c r="F1969" s="270"/>
      <c r="G1969" s="259"/>
      <c r="H1969" s="259"/>
      <c r="I1969" s="259"/>
      <c r="J1969" s="259"/>
    </row>
    <row r="1970" spans="1:10">
      <c r="A1970" s="259"/>
      <c r="B1970" s="259"/>
      <c r="C1970" s="259"/>
      <c r="D1970" s="259"/>
      <c r="E1970" s="259"/>
      <c r="F1970" s="270"/>
      <c r="G1970" s="259"/>
      <c r="H1970" s="259"/>
      <c r="I1970" s="259"/>
      <c r="J1970" s="259"/>
    </row>
    <row r="1971" spans="1:10">
      <c r="A1971" s="259"/>
      <c r="B1971" s="259"/>
      <c r="C1971" s="259"/>
      <c r="D1971" s="259"/>
      <c r="E1971" s="259"/>
      <c r="F1971" s="270"/>
      <c r="G1971" s="259"/>
      <c r="H1971" s="259"/>
      <c r="I1971" s="259"/>
      <c r="J1971" s="259"/>
    </row>
    <row r="1972" spans="1:10">
      <c r="A1972" s="259"/>
      <c r="B1972" s="259"/>
      <c r="C1972" s="259"/>
      <c r="D1972" s="259"/>
      <c r="E1972" s="259"/>
      <c r="F1972" s="270"/>
      <c r="G1972" s="259"/>
      <c r="H1972" s="259"/>
      <c r="I1972" s="259"/>
      <c r="J1972" s="259"/>
    </row>
    <row r="1973" spans="1:10">
      <c r="A1973" s="259"/>
      <c r="B1973" s="259"/>
      <c r="C1973" s="259"/>
      <c r="D1973" s="259"/>
      <c r="E1973" s="259"/>
      <c r="F1973" s="270"/>
      <c r="G1973" s="259"/>
      <c r="H1973" s="259"/>
      <c r="I1973" s="259"/>
      <c r="J1973" s="259"/>
    </row>
    <row r="1974" spans="1:10">
      <c r="A1974" s="259"/>
      <c r="B1974" s="259"/>
      <c r="C1974" s="259"/>
      <c r="D1974" s="259"/>
      <c r="E1974" s="259"/>
      <c r="F1974" s="270"/>
      <c r="G1974" s="259"/>
      <c r="H1974" s="259"/>
      <c r="I1974" s="259"/>
      <c r="J1974" s="259"/>
    </row>
    <row r="1975" spans="1:10">
      <c r="A1975" s="259"/>
      <c r="B1975" s="259"/>
      <c r="C1975" s="259"/>
      <c r="D1975" s="259"/>
      <c r="E1975" s="259"/>
      <c r="F1975" s="270"/>
      <c r="G1975" s="259"/>
      <c r="H1975" s="259"/>
      <c r="I1975" s="259"/>
      <c r="J1975" s="259"/>
    </row>
    <row r="1976" spans="1:10">
      <c r="A1976" s="259"/>
      <c r="B1976" s="259"/>
      <c r="C1976" s="259"/>
      <c r="D1976" s="259"/>
      <c r="E1976" s="259"/>
      <c r="F1976" s="270"/>
      <c r="G1976" s="259"/>
      <c r="H1976" s="259"/>
      <c r="I1976" s="259"/>
      <c r="J1976" s="259"/>
    </row>
    <row r="1977" spans="1:10">
      <c r="A1977" s="259"/>
      <c r="B1977" s="259"/>
      <c r="C1977" s="259"/>
      <c r="D1977" s="259"/>
      <c r="E1977" s="259"/>
      <c r="F1977" s="270"/>
      <c r="G1977" s="259"/>
      <c r="H1977" s="259"/>
      <c r="I1977" s="259"/>
      <c r="J1977" s="259"/>
    </row>
    <row r="1978" spans="1:10">
      <c r="A1978" s="259"/>
      <c r="B1978" s="259"/>
      <c r="C1978" s="259"/>
      <c r="D1978" s="259"/>
      <c r="E1978" s="259"/>
      <c r="F1978" s="270"/>
      <c r="G1978" s="259"/>
      <c r="H1978" s="259"/>
      <c r="I1978" s="259"/>
      <c r="J1978" s="259"/>
    </row>
    <row r="1979" spans="1:10">
      <c r="A1979" s="259"/>
      <c r="B1979" s="259"/>
      <c r="C1979" s="259"/>
      <c r="D1979" s="259"/>
      <c r="E1979" s="259"/>
      <c r="F1979" s="270"/>
      <c r="G1979" s="259"/>
      <c r="H1979" s="259"/>
      <c r="I1979" s="259"/>
      <c r="J1979" s="259"/>
    </row>
    <row r="1980" spans="1:10">
      <c r="A1980" s="259"/>
      <c r="B1980" s="259"/>
      <c r="C1980" s="259"/>
      <c r="D1980" s="259"/>
      <c r="E1980" s="259"/>
      <c r="F1980" s="270"/>
      <c r="G1980" s="259"/>
      <c r="H1980" s="259"/>
      <c r="I1980" s="259"/>
      <c r="J1980" s="259"/>
    </row>
    <row r="1981" spans="1:10">
      <c r="A1981" s="259"/>
      <c r="B1981" s="259"/>
      <c r="C1981" s="259"/>
      <c r="D1981" s="259"/>
      <c r="E1981" s="259"/>
      <c r="F1981" s="270"/>
      <c r="G1981" s="259"/>
      <c r="H1981" s="259"/>
      <c r="I1981" s="259"/>
      <c r="J1981" s="259"/>
    </row>
    <row r="1982" spans="1:10">
      <c r="A1982" s="259"/>
      <c r="B1982" s="259"/>
      <c r="C1982" s="259"/>
      <c r="D1982" s="259"/>
      <c r="E1982" s="259"/>
      <c r="F1982" s="270"/>
      <c r="G1982" s="259"/>
      <c r="H1982" s="259"/>
      <c r="I1982" s="259"/>
      <c r="J1982" s="259"/>
    </row>
    <row r="1983" spans="1:10">
      <c r="A1983" s="259"/>
      <c r="B1983" s="259"/>
      <c r="C1983" s="259"/>
      <c r="D1983" s="259"/>
      <c r="E1983" s="259"/>
      <c r="F1983" s="270"/>
      <c r="G1983" s="259"/>
      <c r="H1983" s="259"/>
      <c r="I1983" s="259"/>
      <c r="J1983" s="259"/>
    </row>
    <row r="1984" spans="1:10">
      <c r="A1984" s="259"/>
      <c r="B1984" s="259"/>
      <c r="C1984" s="259"/>
      <c r="D1984" s="259"/>
      <c r="E1984" s="259"/>
      <c r="F1984" s="270"/>
      <c r="G1984" s="259"/>
      <c r="H1984" s="259"/>
      <c r="I1984" s="259"/>
      <c r="J1984" s="259"/>
    </row>
    <row r="1985" spans="1:10">
      <c r="A1985" s="259"/>
      <c r="B1985" s="259"/>
      <c r="C1985" s="259"/>
      <c r="D1985" s="259"/>
      <c r="E1985" s="259"/>
      <c r="F1985" s="270"/>
      <c r="G1985" s="259"/>
      <c r="H1985" s="259"/>
      <c r="I1985" s="259"/>
      <c r="J1985" s="259"/>
    </row>
    <row r="1986" spans="1:10">
      <c r="A1986" s="259"/>
      <c r="B1986" s="259"/>
      <c r="C1986" s="259"/>
      <c r="D1986" s="259"/>
      <c r="E1986" s="259"/>
      <c r="F1986" s="270"/>
      <c r="G1986" s="259"/>
      <c r="H1986" s="259"/>
      <c r="I1986" s="259"/>
      <c r="J1986" s="259"/>
    </row>
    <row r="1987" spans="1:10">
      <c r="A1987" s="259"/>
      <c r="B1987" s="259"/>
      <c r="C1987" s="259"/>
      <c r="D1987" s="259"/>
      <c r="E1987" s="259"/>
      <c r="F1987" s="270"/>
      <c r="G1987" s="259"/>
      <c r="H1987" s="259"/>
      <c r="I1987" s="259"/>
      <c r="J1987" s="259"/>
    </row>
    <row r="1988" spans="1:10">
      <c r="A1988" s="259"/>
      <c r="B1988" s="259"/>
      <c r="C1988" s="259"/>
      <c r="D1988" s="259"/>
      <c r="E1988" s="259"/>
      <c r="F1988" s="270"/>
      <c r="G1988" s="259"/>
      <c r="H1988" s="259"/>
      <c r="I1988" s="259"/>
      <c r="J1988" s="259"/>
    </row>
    <row r="1989" spans="1:10">
      <c r="A1989" s="259"/>
      <c r="B1989" s="259"/>
      <c r="C1989" s="259"/>
      <c r="D1989" s="259"/>
      <c r="E1989" s="259"/>
      <c r="F1989" s="270"/>
      <c r="G1989" s="259"/>
      <c r="H1989" s="259"/>
      <c r="I1989" s="259"/>
      <c r="J1989" s="259"/>
    </row>
    <row r="1990" spans="1:10">
      <c r="A1990" s="259"/>
      <c r="B1990" s="259"/>
      <c r="C1990" s="259"/>
      <c r="D1990" s="259"/>
      <c r="E1990" s="259"/>
      <c r="F1990" s="270"/>
      <c r="G1990" s="259"/>
      <c r="H1990" s="259"/>
      <c r="I1990" s="259"/>
      <c r="J1990" s="259"/>
    </row>
    <row r="1991" spans="1:10">
      <c r="A1991" s="259"/>
      <c r="B1991" s="259"/>
      <c r="C1991" s="259"/>
      <c r="D1991" s="259"/>
      <c r="E1991" s="259"/>
      <c r="F1991" s="270"/>
      <c r="G1991" s="259"/>
      <c r="H1991" s="259"/>
      <c r="I1991" s="259"/>
      <c r="J1991" s="259"/>
    </row>
    <row r="1992" spans="1:10">
      <c r="A1992" s="259"/>
      <c r="B1992" s="259"/>
      <c r="C1992" s="259"/>
      <c r="D1992" s="259"/>
      <c r="E1992" s="259"/>
      <c r="F1992" s="270"/>
      <c r="G1992" s="259"/>
      <c r="H1992" s="259"/>
      <c r="I1992" s="259"/>
      <c r="J1992" s="259"/>
    </row>
    <row r="1993" spans="1:10">
      <c r="A1993" s="259"/>
      <c r="B1993" s="259"/>
      <c r="C1993" s="259"/>
      <c r="D1993" s="259"/>
      <c r="E1993" s="259"/>
      <c r="F1993" s="270"/>
      <c r="G1993" s="259"/>
      <c r="H1993" s="259"/>
      <c r="I1993" s="259"/>
      <c r="J1993" s="259"/>
    </row>
    <row r="1994" spans="1:10">
      <c r="A1994" s="259"/>
      <c r="B1994" s="259"/>
      <c r="C1994" s="259"/>
      <c r="D1994" s="259"/>
      <c r="E1994" s="259"/>
      <c r="F1994" s="270"/>
      <c r="G1994" s="259"/>
      <c r="H1994" s="259"/>
      <c r="I1994" s="259"/>
      <c r="J1994" s="259"/>
    </row>
    <row r="1995" spans="1:10">
      <c r="A1995" s="259"/>
      <c r="B1995" s="259"/>
      <c r="C1995" s="259"/>
      <c r="D1995" s="259"/>
      <c r="E1995" s="259"/>
      <c r="F1995" s="270"/>
      <c r="G1995" s="259"/>
      <c r="H1995" s="259"/>
      <c r="I1995" s="259"/>
      <c r="J1995" s="259"/>
    </row>
    <row r="1996" spans="1:10">
      <c r="A1996" s="259"/>
      <c r="B1996" s="259"/>
      <c r="C1996" s="259"/>
      <c r="D1996" s="259"/>
      <c r="E1996" s="259"/>
      <c r="F1996" s="270"/>
      <c r="G1996" s="259"/>
      <c r="H1996" s="259"/>
      <c r="I1996" s="259"/>
      <c r="J1996" s="259"/>
    </row>
    <row r="1997" spans="1:10">
      <c r="A1997" s="259"/>
      <c r="B1997" s="259"/>
      <c r="C1997" s="259"/>
      <c r="D1997" s="259"/>
      <c r="E1997" s="259"/>
      <c r="F1997" s="270"/>
      <c r="G1997" s="259"/>
      <c r="H1997" s="259"/>
      <c r="I1997" s="259"/>
      <c r="J1997" s="259"/>
    </row>
    <row r="1998" spans="1:10">
      <c r="A1998" s="259"/>
      <c r="B1998" s="259"/>
      <c r="C1998" s="259"/>
      <c r="D1998" s="259"/>
      <c r="E1998" s="259"/>
      <c r="F1998" s="270"/>
      <c r="G1998" s="259"/>
      <c r="H1998" s="259"/>
      <c r="I1998" s="259"/>
      <c r="J1998" s="259"/>
    </row>
    <row r="1999" spans="1:10">
      <c r="A1999" s="259"/>
      <c r="B1999" s="259"/>
      <c r="C1999" s="259"/>
      <c r="D1999" s="259"/>
      <c r="E1999" s="259"/>
      <c r="F1999" s="270"/>
      <c r="G1999" s="259"/>
      <c r="H1999" s="259"/>
      <c r="I1999" s="259"/>
      <c r="J1999" s="259"/>
    </row>
    <row r="2000" spans="1:10">
      <c r="A2000" s="259"/>
      <c r="B2000" s="259"/>
      <c r="C2000" s="259"/>
      <c r="D2000" s="259"/>
      <c r="E2000" s="259"/>
      <c r="F2000" s="270"/>
      <c r="G2000" s="259"/>
      <c r="H2000" s="259"/>
      <c r="I2000" s="259"/>
      <c r="J2000" s="259"/>
    </row>
    <row r="2001" spans="1:10">
      <c r="A2001" s="259"/>
      <c r="B2001" s="259"/>
      <c r="C2001" s="259"/>
      <c r="D2001" s="259"/>
      <c r="E2001" s="259"/>
      <c r="F2001" s="270"/>
      <c r="G2001" s="259"/>
      <c r="H2001" s="259"/>
      <c r="I2001" s="259"/>
      <c r="J2001" s="259"/>
    </row>
    <row r="2002" spans="1:10">
      <c r="A2002" s="259"/>
      <c r="B2002" s="259"/>
      <c r="C2002" s="259"/>
      <c r="D2002" s="259"/>
      <c r="E2002" s="259"/>
      <c r="F2002" s="270"/>
      <c r="G2002" s="259"/>
      <c r="H2002" s="259"/>
      <c r="I2002" s="259"/>
      <c r="J2002" s="259"/>
    </row>
    <row r="2003" spans="1:10">
      <c r="A2003" s="259"/>
      <c r="B2003" s="259"/>
      <c r="C2003" s="259"/>
      <c r="D2003" s="259"/>
      <c r="E2003" s="259"/>
      <c r="F2003" s="270"/>
      <c r="G2003" s="259"/>
      <c r="H2003" s="259"/>
      <c r="I2003" s="259"/>
      <c r="J2003" s="259"/>
    </row>
    <row r="2004" spans="1:10">
      <c r="A2004" s="259"/>
      <c r="B2004" s="259"/>
      <c r="C2004" s="259"/>
      <c r="D2004" s="259"/>
      <c r="E2004" s="259"/>
      <c r="F2004" s="270"/>
      <c r="G2004" s="259"/>
      <c r="H2004" s="259"/>
      <c r="I2004" s="259"/>
      <c r="J2004" s="259"/>
    </row>
    <row r="2005" spans="1:10">
      <c r="A2005" s="259"/>
      <c r="B2005" s="259"/>
      <c r="C2005" s="259"/>
      <c r="D2005" s="259"/>
      <c r="E2005" s="259"/>
      <c r="F2005" s="270"/>
      <c r="G2005" s="259"/>
      <c r="H2005" s="259"/>
      <c r="I2005" s="259"/>
      <c r="J2005" s="259"/>
    </row>
    <row r="2006" spans="1:10">
      <c r="A2006" s="259"/>
      <c r="B2006" s="259"/>
      <c r="C2006" s="259"/>
      <c r="D2006" s="259"/>
      <c r="E2006" s="259"/>
      <c r="F2006" s="270"/>
      <c r="G2006" s="259"/>
      <c r="H2006" s="259"/>
      <c r="I2006" s="259"/>
      <c r="J2006" s="259"/>
    </row>
    <row r="2007" spans="1:10">
      <c r="A2007" s="259"/>
      <c r="B2007" s="259"/>
      <c r="C2007" s="259"/>
      <c r="D2007" s="259"/>
      <c r="E2007" s="259"/>
      <c r="F2007" s="270"/>
      <c r="G2007" s="259"/>
      <c r="H2007" s="259"/>
      <c r="I2007" s="259"/>
      <c r="J2007" s="259"/>
    </row>
    <row r="2008" spans="1:10">
      <c r="A2008" s="259"/>
      <c r="B2008" s="259"/>
      <c r="C2008" s="259"/>
      <c r="D2008" s="259"/>
      <c r="E2008" s="259"/>
      <c r="F2008" s="270"/>
      <c r="G2008" s="259"/>
      <c r="H2008" s="259"/>
      <c r="I2008" s="259"/>
      <c r="J2008" s="259"/>
    </row>
    <row r="2009" spans="1:10">
      <c r="A2009" s="259"/>
      <c r="B2009" s="259"/>
      <c r="C2009" s="259"/>
      <c r="D2009" s="259"/>
      <c r="E2009" s="259"/>
      <c r="F2009" s="270"/>
      <c r="G2009" s="259"/>
      <c r="H2009" s="259"/>
      <c r="I2009" s="259"/>
      <c r="J2009" s="259"/>
    </row>
    <row r="2010" spans="1:10">
      <c r="A2010" s="259"/>
      <c r="B2010" s="259"/>
      <c r="C2010" s="259"/>
      <c r="D2010" s="259"/>
      <c r="E2010" s="259"/>
      <c r="F2010" s="270"/>
      <c r="G2010" s="259"/>
      <c r="H2010" s="259"/>
      <c r="I2010" s="259"/>
      <c r="J2010" s="259"/>
    </row>
    <row r="2011" spans="1:10">
      <c r="A2011" s="259"/>
      <c r="B2011" s="259"/>
      <c r="C2011" s="259"/>
      <c r="D2011" s="259"/>
      <c r="E2011" s="259"/>
      <c r="F2011" s="270"/>
      <c r="G2011" s="259"/>
      <c r="H2011" s="259"/>
      <c r="I2011" s="259"/>
      <c r="J2011" s="259"/>
    </row>
    <row r="2012" spans="1:10">
      <c r="A2012" s="259"/>
      <c r="B2012" s="259"/>
      <c r="C2012" s="259"/>
      <c r="D2012" s="259"/>
      <c r="E2012" s="259"/>
      <c r="F2012" s="270"/>
      <c r="G2012" s="259"/>
      <c r="H2012" s="259"/>
      <c r="I2012" s="259"/>
      <c r="J2012" s="259"/>
    </row>
    <row r="2013" spans="1:10">
      <c r="A2013" s="259"/>
      <c r="B2013" s="259"/>
      <c r="C2013" s="259"/>
      <c r="D2013" s="259"/>
      <c r="E2013" s="259"/>
      <c r="F2013" s="270"/>
      <c r="G2013" s="259"/>
      <c r="H2013" s="259"/>
      <c r="I2013" s="259"/>
      <c r="J2013" s="259"/>
    </row>
    <row r="2014" spans="1:10">
      <c r="A2014" s="259"/>
      <c r="B2014" s="259"/>
      <c r="C2014" s="259"/>
      <c r="D2014" s="259"/>
      <c r="E2014" s="259"/>
      <c r="F2014" s="270"/>
      <c r="G2014" s="259"/>
      <c r="H2014" s="259"/>
      <c r="I2014" s="259"/>
      <c r="J2014" s="259"/>
    </row>
    <row r="2015" spans="1:10">
      <c r="A2015" s="259"/>
      <c r="B2015" s="259"/>
      <c r="C2015" s="259"/>
      <c r="D2015" s="259"/>
      <c r="E2015" s="259"/>
      <c r="F2015" s="270"/>
      <c r="G2015" s="259"/>
      <c r="H2015" s="259"/>
      <c r="I2015" s="259"/>
      <c r="J2015" s="259"/>
    </row>
    <row r="2016" spans="1:10">
      <c r="A2016" s="259"/>
      <c r="B2016" s="259"/>
      <c r="C2016" s="259"/>
      <c r="D2016" s="259"/>
      <c r="E2016" s="259"/>
      <c r="F2016" s="270"/>
      <c r="G2016" s="259"/>
      <c r="H2016" s="259"/>
      <c r="I2016" s="259"/>
      <c r="J2016" s="259"/>
    </row>
    <row r="2017" spans="1:10">
      <c r="A2017" s="259"/>
      <c r="B2017" s="259"/>
      <c r="C2017" s="259"/>
      <c r="D2017" s="259"/>
      <c r="E2017" s="259"/>
      <c r="F2017" s="270"/>
      <c r="G2017" s="259"/>
      <c r="H2017" s="259"/>
      <c r="I2017" s="259"/>
      <c r="J2017" s="259"/>
    </row>
    <row r="2018" spans="1:10">
      <c r="A2018" s="259"/>
      <c r="B2018" s="259"/>
      <c r="C2018" s="259"/>
      <c r="D2018" s="259"/>
      <c r="E2018" s="259"/>
      <c r="F2018" s="270"/>
      <c r="G2018" s="259"/>
      <c r="H2018" s="259"/>
      <c r="I2018" s="259"/>
      <c r="J2018" s="259"/>
    </row>
    <row r="2019" spans="1:10">
      <c r="A2019" s="259"/>
      <c r="B2019" s="259"/>
      <c r="C2019" s="259"/>
      <c r="D2019" s="259"/>
      <c r="E2019" s="259"/>
      <c r="F2019" s="270"/>
      <c r="G2019" s="259"/>
      <c r="H2019" s="259"/>
      <c r="I2019" s="259"/>
      <c r="J2019" s="259"/>
    </row>
    <row r="2020" spans="1:10">
      <c r="A2020" s="259"/>
      <c r="B2020" s="259"/>
      <c r="C2020" s="259"/>
      <c r="D2020" s="259"/>
      <c r="E2020" s="259"/>
      <c r="F2020" s="270"/>
      <c r="G2020" s="259"/>
      <c r="H2020" s="259"/>
      <c r="I2020" s="259"/>
      <c r="J2020" s="259"/>
    </row>
    <row r="2021" spans="1:10">
      <c r="A2021" s="259"/>
      <c r="B2021" s="259"/>
      <c r="C2021" s="259"/>
      <c r="D2021" s="259"/>
      <c r="E2021" s="259"/>
      <c r="F2021" s="270"/>
      <c r="G2021" s="259"/>
      <c r="H2021" s="259"/>
      <c r="I2021" s="259"/>
      <c r="J2021" s="259"/>
    </row>
    <row r="2022" spans="1:10">
      <c r="A2022" s="259"/>
      <c r="B2022" s="259"/>
      <c r="C2022" s="259"/>
      <c r="D2022" s="259"/>
      <c r="E2022" s="259"/>
      <c r="F2022" s="270"/>
      <c r="G2022" s="259"/>
      <c r="H2022" s="259"/>
      <c r="I2022" s="259"/>
      <c r="J2022" s="259"/>
    </row>
    <row r="2023" spans="1:10">
      <c r="A2023" s="259"/>
      <c r="B2023" s="259"/>
      <c r="C2023" s="259"/>
      <c r="D2023" s="259"/>
      <c r="E2023" s="259"/>
      <c r="F2023" s="270"/>
      <c r="G2023" s="259"/>
      <c r="H2023" s="259"/>
      <c r="I2023" s="259"/>
      <c r="J2023" s="259"/>
    </row>
    <row r="2024" spans="1:10">
      <c r="A2024" s="259"/>
      <c r="B2024" s="259"/>
      <c r="C2024" s="259"/>
      <c r="D2024" s="259"/>
      <c r="E2024" s="259"/>
      <c r="F2024" s="270"/>
      <c r="G2024" s="259"/>
      <c r="H2024" s="259"/>
      <c r="I2024" s="259"/>
      <c r="J2024" s="259"/>
    </row>
    <row r="2025" spans="1:10">
      <c r="A2025" s="259"/>
      <c r="B2025" s="259"/>
      <c r="C2025" s="259"/>
      <c r="D2025" s="259"/>
      <c r="E2025" s="259"/>
      <c r="F2025" s="270"/>
      <c r="G2025" s="259"/>
      <c r="H2025" s="259"/>
      <c r="I2025" s="259"/>
      <c r="J2025" s="259"/>
    </row>
    <row r="2026" spans="1:10">
      <c r="A2026" s="259"/>
      <c r="B2026" s="259"/>
      <c r="C2026" s="259"/>
      <c r="D2026" s="259"/>
      <c r="E2026" s="259"/>
      <c r="F2026" s="270"/>
      <c r="G2026" s="259"/>
      <c r="H2026" s="259"/>
      <c r="I2026" s="259"/>
      <c r="J2026" s="259"/>
    </row>
    <row r="2027" spans="1:10">
      <c r="A2027" s="259"/>
      <c r="B2027" s="259"/>
      <c r="C2027" s="259"/>
      <c r="D2027" s="259"/>
      <c r="E2027" s="259"/>
      <c r="F2027" s="270"/>
      <c r="G2027" s="259"/>
      <c r="H2027" s="259"/>
      <c r="I2027" s="259"/>
      <c r="J2027" s="259"/>
    </row>
    <row r="2028" spans="1:10">
      <c r="A2028" s="259"/>
      <c r="B2028" s="259"/>
      <c r="C2028" s="259"/>
      <c r="D2028" s="259"/>
      <c r="E2028" s="259"/>
      <c r="F2028" s="270"/>
      <c r="G2028" s="259"/>
      <c r="H2028" s="259"/>
      <c r="I2028" s="259"/>
      <c r="J2028" s="259"/>
    </row>
    <row r="2029" spans="1:10">
      <c r="A2029" s="259"/>
      <c r="B2029" s="259"/>
      <c r="C2029" s="259"/>
      <c r="D2029" s="259"/>
      <c r="E2029" s="259"/>
      <c r="F2029" s="270"/>
      <c r="G2029" s="259"/>
      <c r="H2029" s="259"/>
      <c r="I2029" s="259"/>
      <c r="J2029" s="259"/>
    </row>
    <row r="2030" spans="1:10">
      <c r="A2030" s="259"/>
      <c r="B2030" s="259"/>
      <c r="C2030" s="259"/>
      <c r="D2030" s="259"/>
      <c r="E2030" s="259"/>
      <c r="F2030" s="270"/>
      <c r="G2030" s="259"/>
      <c r="H2030" s="259"/>
      <c r="I2030" s="259"/>
      <c r="J2030" s="259"/>
    </row>
    <row r="2031" spans="1:10">
      <c r="A2031" s="259"/>
      <c r="B2031" s="259"/>
      <c r="C2031" s="259"/>
      <c r="D2031" s="259"/>
      <c r="E2031" s="259"/>
      <c r="F2031" s="270"/>
      <c r="G2031" s="259"/>
      <c r="H2031" s="259"/>
      <c r="I2031" s="259"/>
      <c r="J2031" s="259"/>
    </row>
    <row r="2032" spans="1:10">
      <c r="A2032" s="259"/>
      <c r="B2032" s="259"/>
      <c r="C2032" s="259"/>
      <c r="D2032" s="259"/>
      <c r="E2032" s="259"/>
      <c r="F2032" s="270"/>
      <c r="G2032" s="259"/>
      <c r="H2032" s="259"/>
      <c r="I2032" s="259"/>
      <c r="J2032" s="259"/>
    </row>
    <row r="2033" spans="1:10">
      <c r="A2033" s="259"/>
      <c r="B2033" s="259"/>
      <c r="C2033" s="259"/>
      <c r="D2033" s="259"/>
      <c r="E2033" s="259"/>
      <c r="F2033" s="270"/>
      <c r="G2033" s="259"/>
      <c r="H2033" s="259"/>
      <c r="I2033" s="259"/>
      <c r="J2033" s="259"/>
    </row>
    <row r="2034" spans="1:10">
      <c r="A2034" s="259"/>
      <c r="B2034" s="259"/>
      <c r="C2034" s="259"/>
      <c r="D2034" s="259"/>
      <c r="E2034" s="259"/>
      <c r="F2034" s="270"/>
      <c r="G2034" s="259"/>
      <c r="H2034" s="259"/>
      <c r="I2034" s="259"/>
      <c r="J2034" s="259"/>
    </row>
    <row r="2035" spans="1:10">
      <c r="A2035" s="259"/>
      <c r="B2035" s="259"/>
      <c r="C2035" s="259"/>
      <c r="D2035" s="259"/>
      <c r="E2035" s="259"/>
      <c r="F2035" s="270"/>
      <c r="G2035" s="259"/>
      <c r="H2035" s="259"/>
      <c r="I2035" s="259"/>
      <c r="J2035" s="259"/>
    </row>
    <row r="2036" spans="1:10">
      <c r="A2036" s="259"/>
      <c r="B2036" s="259"/>
      <c r="C2036" s="259"/>
      <c r="D2036" s="259"/>
      <c r="E2036" s="259"/>
      <c r="F2036" s="270"/>
      <c r="G2036" s="259"/>
      <c r="H2036" s="259"/>
      <c r="I2036" s="259"/>
      <c r="J2036" s="259"/>
    </row>
    <row r="2037" spans="1:10">
      <c r="A2037" s="259"/>
      <c r="B2037" s="259"/>
      <c r="C2037" s="259"/>
      <c r="D2037" s="259"/>
      <c r="E2037" s="259"/>
      <c r="F2037" s="270"/>
      <c r="G2037" s="259"/>
      <c r="H2037" s="259"/>
      <c r="I2037" s="259"/>
      <c r="J2037" s="259"/>
    </row>
    <row r="2038" spans="1:10">
      <c r="A2038" s="259"/>
      <c r="B2038" s="259"/>
      <c r="C2038" s="259"/>
      <c r="D2038" s="259"/>
      <c r="E2038" s="259"/>
      <c r="F2038" s="270"/>
      <c r="G2038" s="259"/>
      <c r="H2038" s="259"/>
      <c r="I2038" s="259"/>
      <c r="J2038" s="259"/>
    </row>
    <row r="2039" spans="1:10">
      <c r="A2039" s="259"/>
      <c r="B2039" s="259"/>
      <c r="C2039" s="259"/>
      <c r="D2039" s="259"/>
      <c r="E2039" s="259"/>
      <c r="F2039" s="270"/>
      <c r="G2039" s="259"/>
      <c r="H2039" s="259"/>
      <c r="I2039" s="259"/>
      <c r="J2039" s="259"/>
    </row>
    <row r="2040" spans="1:10">
      <c r="A2040" s="259"/>
      <c r="B2040" s="259"/>
      <c r="C2040" s="259"/>
      <c r="D2040" s="259"/>
      <c r="E2040" s="259"/>
      <c r="F2040" s="270"/>
      <c r="G2040" s="259"/>
      <c r="H2040" s="259"/>
      <c r="I2040" s="259"/>
      <c r="J2040" s="259"/>
    </row>
    <row r="2041" spans="1:10">
      <c r="A2041" s="259"/>
      <c r="B2041" s="259"/>
      <c r="C2041" s="259"/>
      <c r="D2041" s="259"/>
      <c r="E2041" s="259"/>
      <c r="F2041" s="270"/>
      <c r="G2041" s="259"/>
      <c r="H2041" s="259"/>
      <c r="I2041" s="259"/>
      <c r="J2041" s="259"/>
    </row>
    <row r="2042" spans="1:10">
      <c r="A2042" s="259"/>
      <c r="B2042" s="259"/>
      <c r="C2042" s="259"/>
      <c r="D2042" s="259"/>
      <c r="E2042" s="259"/>
      <c r="F2042" s="270"/>
      <c r="G2042" s="259"/>
      <c r="H2042" s="259"/>
      <c r="I2042" s="259"/>
      <c r="J2042" s="259"/>
    </row>
    <row r="2043" spans="1:10">
      <c r="A2043" s="259"/>
      <c r="B2043" s="259"/>
      <c r="C2043" s="259"/>
      <c r="D2043" s="259"/>
      <c r="E2043" s="259"/>
      <c r="F2043" s="270"/>
      <c r="G2043" s="259"/>
      <c r="H2043" s="259"/>
      <c r="I2043" s="259"/>
      <c r="J2043" s="259"/>
    </row>
    <row r="2044" spans="1:10">
      <c r="A2044" s="259"/>
      <c r="B2044" s="259"/>
      <c r="C2044" s="259"/>
      <c r="D2044" s="259"/>
      <c r="E2044" s="259"/>
      <c r="F2044" s="270"/>
      <c r="G2044" s="259"/>
      <c r="H2044" s="259"/>
      <c r="I2044" s="259"/>
      <c r="J2044" s="259"/>
    </row>
    <row r="2045" spans="1:10">
      <c r="A2045" s="259"/>
      <c r="B2045" s="259"/>
      <c r="C2045" s="259"/>
      <c r="D2045" s="259"/>
      <c r="E2045" s="259"/>
      <c r="F2045" s="270"/>
      <c r="G2045" s="259"/>
      <c r="H2045" s="259"/>
      <c r="I2045" s="259"/>
      <c r="J2045" s="259"/>
    </row>
    <row r="2046" spans="1:10">
      <c r="A2046" s="259"/>
      <c r="B2046" s="259"/>
      <c r="C2046" s="259"/>
      <c r="D2046" s="259"/>
      <c r="E2046" s="259"/>
      <c r="F2046" s="270"/>
      <c r="G2046" s="259"/>
      <c r="H2046" s="259"/>
      <c r="I2046" s="259"/>
      <c r="J2046" s="259"/>
    </row>
    <row r="2047" spans="1:10">
      <c r="A2047" s="259"/>
      <c r="B2047" s="259"/>
      <c r="C2047" s="259"/>
      <c r="D2047" s="259"/>
      <c r="E2047" s="259"/>
      <c r="F2047" s="270"/>
      <c r="G2047" s="259"/>
      <c r="H2047" s="259"/>
      <c r="I2047" s="259"/>
      <c r="J2047" s="259"/>
    </row>
    <row r="2048" spans="1:10">
      <c r="A2048" s="259"/>
      <c r="B2048" s="259"/>
      <c r="C2048" s="259"/>
      <c r="D2048" s="259"/>
      <c r="E2048" s="259"/>
      <c r="F2048" s="270"/>
      <c r="G2048" s="259"/>
      <c r="H2048" s="259"/>
      <c r="I2048" s="259"/>
      <c r="J2048" s="259"/>
    </row>
    <row r="2049" spans="1:10">
      <c r="A2049" s="259"/>
      <c r="B2049" s="259"/>
      <c r="C2049" s="259"/>
      <c r="D2049" s="259"/>
      <c r="E2049" s="259"/>
      <c r="F2049" s="270"/>
      <c r="G2049" s="259"/>
      <c r="H2049" s="259"/>
      <c r="I2049" s="259"/>
      <c r="J2049" s="259"/>
    </row>
    <row r="2050" spans="1:10">
      <c r="A2050" s="259"/>
      <c r="B2050" s="259"/>
      <c r="C2050" s="259"/>
      <c r="D2050" s="259"/>
      <c r="E2050" s="259"/>
      <c r="F2050" s="270"/>
      <c r="G2050" s="259"/>
      <c r="H2050" s="259"/>
      <c r="I2050" s="259"/>
      <c r="J2050" s="259"/>
    </row>
    <row r="2051" spans="1:10">
      <c r="A2051" s="259"/>
      <c r="B2051" s="259"/>
      <c r="C2051" s="259"/>
      <c r="D2051" s="259"/>
      <c r="E2051" s="259"/>
      <c r="F2051" s="270"/>
      <c r="G2051" s="259"/>
      <c r="H2051" s="259"/>
      <c r="I2051" s="259"/>
      <c r="J2051" s="259"/>
    </row>
    <row r="2052" spans="1:10">
      <c r="A2052" s="259"/>
      <c r="B2052" s="259"/>
      <c r="C2052" s="259"/>
      <c r="D2052" s="259"/>
      <c r="E2052" s="259"/>
      <c r="F2052" s="270"/>
      <c r="G2052" s="259"/>
      <c r="H2052" s="259"/>
      <c r="I2052" s="259"/>
      <c r="J2052" s="259"/>
    </row>
    <row r="2053" spans="1:10">
      <c r="A2053" s="259"/>
      <c r="B2053" s="259"/>
      <c r="C2053" s="259"/>
      <c r="D2053" s="259"/>
      <c r="E2053" s="259"/>
      <c r="F2053" s="270"/>
      <c r="G2053" s="259"/>
      <c r="H2053" s="259"/>
      <c r="I2053" s="259"/>
      <c r="J2053" s="259"/>
    </row>
    <row r="2054" spans="1:10">
      <c r="A2054" s="259"/>
      <c r="B2054" s="259"/>
      <c r="C2054" s="259"/>
      <c r="D2054" s="259"/>
      <c r="E2054" s="259"/>
      <c r="F2054" s="270"/>
      <c r="G2054" s="259"/>
      <c r="H2054" s="259"/>
      <c r="I2054" s="259"/>
      <c r="J2054" s="259"/>
    </row>
    <row r="2055" spans="1:10">
      <c r="A2055" s="259"/>
      <c r="B2055" s="259"/>
      <c r="C2055" s="259"/>
      <c r="D2055" s="259"/>
      <c r="E2055" s="259"/>
      <c r="F2055" s="270"/>
      <c r="G2055" s="259"/>
      <c r="H2055" s="259"/>
      <c r="I2055" s="259"/>
      <c r="J2055" s="259"/>
    </row>
    <row r="2056" spans="1:10">
      <c r="A2056" s="259"/>
      <c r="B2056" s="259"/>
      <c r="C2056" s="259"/>
      <c r="D2056" s="259"/>
      <c r="E2056" s="259"/>
      <c r="F2056" s="270"/>
      <c r="G2056" s="259"/>
      <c r="H2056" s="259"/>
      <c r="I2056" s="259"/>
      <c r="J2056" s="259"/>
    </row>
    <row r="2057" spans="1:10">
      <c r="A2057" s="259"/>
      <c r="B2057" s="259"/>
      <c r="C2057" s="259"/>
      <c r="D2057" s="259"/>
      <c r="E2057" s="259"/>
      <c r="F2057" s="270"/>
      <c r="G2057" s="259"/>
      <c r="H2057" s="259"/>
      <c r="I2057" s="259"/>
      <c r="J2057" s="259"/>
    </row>
    <row r="2058" spans="1:10">
      <c r="A2058" s="259"/>
      <c r="B2058" s="259"/>
      <c r="C2058" s="259"/>
      <c r="D2058" s="259"/>
      <c r="E2058" s="259"/>
      <c r="F2058" s="270"/>
      <c r="G2058" s="259"/>
      <c r="H2058" s="259"/>
      <c r="I2058" s="259"/>
      <c r="J2058" s="259"/>
    </row>
    <row r="2059" spans="1:10">
      <c r="A2059" s="259"/>
      <c r="B2059" s="259"/>
      <c r="C2059" s="259"/>
      <c r="D2059" s="259"/>
      <c r="E2059" s="259"/>
      <c r="F2059" s="270"/>
      <c r="G2059" s="259"/>
      <c r="H2059" s="259"/>
      <c r="I2059" s="259"/>
      <c r="J2059" s="259"/>
    </row>
    <row r="2060" spans="1:10">
      <c r="A2060" s="259"/>
      <c r="B2060" s="259"/>
      <c r="C2060" s="259"/>
      <c r="D2060" s="259"/>
      <c r="E2060" s="259"/>
      <c r="F2060" s="270"/>
      <c r="G2060" s="259"/>
      <c r="H2060" s="259"/>
      <c r="I2060" s="259"/>
      <c r="J2060" s="259"/>
    </row>
    <row r="2061" spans="1:10">
      <c r="A2061" s="259"/>
      <c r="B2061" s="259"/>
      <c r="C2061" s="259"/>
      <c r="D2061" s="259"/>
      <c r="E2061" s="259"/>
      <c r="F2061" s="270"/>
      <c r="G2061" s="259"/>
      <c r="H2061" s="259"/>
      <c r="I2061" s="259"/>
      <c r="J2061" s="259"/>
    </row>
    <row r="2062" spans="1:10">
      <c r="A2062" s="259"/>
      <c r="B2062" s="259"/>
      <c r="C2062" s="259"/>
      <c r="D2062" s="259"/>
      <c r="E2062" s="259"/>
      <c r="F2062" s="270"/>
      <c r="G2062" s="259"/>
      <c r="H2062" s="259"/>
      <c r="I2062" s="259"/>
      <c r="J2062" s="259"/>
    </row>
    <row r="2063" spans="1:10">
      <c r="A2063" s="259"/>
      <c r="B2063" s="259"/>
      <c r="C2063" s="259"/>
      <c r="D2063" s="259"/>
      <c r="E2063" s="259"/>
      <c r="F2063" s="270"/>
      <c r="G2063" s="259"/>
      <c r="H2063" s="259"/>
      <c r="I2063" s="259"/>
      <c r="J2063" s="259"/>
    </row>
    <row r="2064" spans="1:10">
      <c r="A2064" s="259"/>
      <c r="B2064" s="259"/>
      <c r="C2064" s="259"/>
      <c r="D2064" s="259"/>
      <c r="E2064" s="259"/>
      <c r="F2064" s="270"/>
      <c r="G2064" s="259"/>
      <c r="H2064" s="259"/>
      <c r="I2064" s="259"/>
      <c r="J2064" s="259"/>
    </row>
    <row r="2065" spans="1:10">
      <c r="A2065" s="259"/>
      <c r="B2065" s="259"/>
      <c r="C2065" s="259"/>
      <c r="D2065" s="259"/>
      <c r="E2065" s="259"/>
      <c r="F2065" s="270"/>
      <c r="G2065" s="259"/>
      <c r="H2065" s="259"/>
      <c r="I2065" s="259"/>
      <c r="J2065" s="259"/>
    </row>
    <row r="2066" spans="1:10">
      <c r="A2066" s="259"/>
      <c r="B2066" s="259"/>
      <c r="C2066" s="259"/>
      <c r="D2066" s="259"/>
      <c r="E2066" s="259"/>
      <c r="F2066" s="270"/>
      <c r="G2066" s="259"/>
      <c r="H2066" s="259"/>
      <c r="I2066" s="259"/>
      <c r="J2066" s="259"/>
    </row>
    <row r="2067" spans="1:10">
      <c r="A2067" s="259"/>
      <c r="B2067" s="259"/>
      <c r="C2067" s="259"/>
      <c r="D2067" s="259"/>
      <c r="E2067" s="259"/>
      <c r="F2067" s="270"/>
      <c r="G2067" s="259"/>
      <c r="H2067" s="259"/>
      <c r="I2067" s="259"/>
      <c r="J2067" s="259"/>
    </row>
    <row r="2068" spans="1:10">
      <c r="A2068" s="259"/>
      <c r="B2068" s="259"/>
      <c r="C2068" s="259"/>
      <c r="D2068" s="259"/>
      <c r="E2068" s="259"/>
      <c r="F2068" s="270"/>
      <c r="G2068" s="259"/>
      <c r="H2068" s="259"/>
      <c r="I2068" s="259"/>
      <c r="J2068" s="259"/>
    </row>
    <row r="2069" spans="1:10">
      <c r="A2069" s="259"/>
      <c r="B2069" s="259"/>
      <c r="C2069" s="259"/>
      <c r="D2069" s="259"/>
      <c r="E2069" s="259"/>
      <c r="F2069" s="270"/>
      <c r="G2069" s="259"/>
      <c r="H2069" s="259"/>
      <c r="I2069" s="259"/>
      <c r="J2069" s="259"/>
    </row>
    <row r="2070" spans="1:10">
      <c r="A2070" s="259"/>
      <c r="B2070" s="259"/>
      <c r="C2070" s="259"/>
      <c r="D2070" s="259"/>
      <c r="E2070" s="259"/>
      <c r="F2070" s="270"/>
      <c r="G2070" s="259"/>
      <c r="H2070" s="259"/>
      <c r="I2070" s="259"/>
      <c r="J2070" s="259"/>
    </row>
    <row r="2071" spans="1:10">
      <c r="A2071" s="259"/>
      <c r="B2071" s="259"/>
      <c r="C2071" s="259"/>
      <c r="D2071" s="259"/>
      <c r="E2071" s="259"/>
      <c r="F2071" s="270"/>
      <c r="G2071" s="259"/>
      <c r="H2071" s="259"/>
      <c r="I2071" s="259"/>
      <c r="J2071" s="259"/>
    </row>
    <row r="2072" spans="1:10">
      <c r="A2072" s="259"/>
      <c r="B2072" s="259"/>
      <c r="C2072" s="259"/>
      <c r="D2072" s="259"/>
      <c r="E2072" s="259"/>
      <c r="F2072" s="270"/>
      <c r="G2072" s="259"/>
      <c r="H2072" s="259"/>
      <c r="I2072" s="259"/>
      <c r="J2072" s="259"/>
    </row>
    <row r="2073" spans="1:10">
      <c r="A2073" s="259"/>
      <c r="B2073" s="259"/>
      <c r="C2073" s="259"/>
      <c r="D2073" s="259"/>
      <c r="E2073" s="259"/>
      <c r="F2073" s="270"/>
      <c r="G2073" s="259"/>
      <c r="H2073" s="259"/>
      <c r="I2073" s="259"/>
      <c r="J2073" s="259"/>
    </row>
    <row r="2074" spans="1:10">
      <c r="A2074" s="259"/>
      <c r="B2074" s="259"/>
      <c r="C2074" s="259"/>
      <c r="D2074" s="259"/>
      <c r="E2074" s="259"/>
      <c r="F2074" s="270"/>
      <c r="G2074" s="259"/>
      <c r="H2074" s="259"/>
      <c r="I2074" s="259"/>
      <c r="J2074" s="259"/>
    </row>
    <row r="2075" spans="1:10">
      <c r="A2075" s="259"/>
      <c r="B2075" s="259"/>
      <c r="C2075" s="259"/>
      <c r="D2075" s="259"/>
      <c r="E2075" s="259"/>
      <c r="F2075" s="270"/>
      <c r="G2075" s="259"/>
      <c r="H2075" s="259"/>
      <c r="I2075" s="259"/>
      <c r="J2075" s="259"/>
    </row>
    <row r="2076" spans="1:10">
      <c r="A2076" s="259"/>
      <c r="B2076" s="259"/>
      <c r="C2076" s="259"/>
      <c r="D2076" s="259"/>
      <c r="E2076" s="259"/>
      <c r="F2076" s="270"/>
      <c r="G2076" s="259"/>
      <c r="H2076" s="259"/>
      <c r="I2076" s="259"/>
      <c r="J2076" s="259"/>
    </row>
    <row r="2077" spans="1:10">
      <c r="A2077" s="259"/>
      <c r="B2077" s="259"/>
      <c r="C2077" s="259"/>
      <c r="D2077" s="259"/>
      <c r="E2077" s="259"/>
      <c r="F2077" s="270"/>
      <c r="G2077" s="259"/>
      <c r="H2077" s="259"/>
      <c r="I2077" s="259"/>
      <c r="J2077" s="259"/>
    </row>
    <row r="2078" spans="1:10">
      <c r="A2078" s="259"/>
      <c r="B2078" s="259"/>
      <c r="C2078" s="259"/>
      <c r="D2078" s="259"/>
      <c r="E2078" s="259"/>
      <c r="F2078" s="270"/>
      <c r="G2078" s="259"/>
      <c r="H2078" s="259"/>
      <c r="I2078" s="259"/>
      <c r="J2078" s="259"/>
    </row>
    <row r="2079" spans="1:10">
      <c r="A2079" s="259"/>
      <c r="B2079" s="259"/>
      <c r="C2079" s="259"/>
      <c r="D2079" s="259"/>
      <c r="E2079" s="259"/>
      <c r="F2079" s="270"/>
      <c r="G2079" s="259"/>
      <c r="H2079" s="259"/>
      <c r="I2079" s="259"/>
      <c r="J2079" s="259"/>
    </row>
    <row r="2080" spans="1:10">
      <c r="A2080" s="259"/>
      <c r="B2080" s="259"/>
      <c r="C2080" s="259"/>
      <c r="D2080" s="259"/>
      <c r="E2080" s="259"/>
      <c r="F2080" s="270"/>
      <c r="G2080" s="259"/>
      <c r="H2080" s="259"/>
      <c r="I2080" s="259"/>
      <c r="J2080" s="259"/>
    </row>
    <row r="2081" spans="1:10">
      <c r="A2081" s="259"/>
      <c r="B2081" s="259"/>
      <c r="C2081" s="259"/>
      <c r="D2081" s="259"/>
      <c r="E2081" s="259"/>
      <c r="F2081" s="270"/>
      <c r="G2081" s="259"/>
      <c r="H2081" s="259"/>
      <c r="I2081" s="259"/>
      <c r="J2081" s="259"/>
    </row>
    <row r="2082" spans="1:10">
      <c r="A2082" s="259"/>
      <c r="B2082" s="259"/>
      <c r="C2082" s="259"/>
      <c r="D2082" s="259"/>
      <c r="E2082" s="259"/>
      <c r="F2082" s="270"/>
      <c r="G2082" s="259"/>
      <c r="H2082" s="259"/>
      <c r="I2082" s="259"/>
      <c r="J2082" s="259"/>
    </row>
    <row r="2083" spans="1:10">
      <c r="A2083" s="259"/>
      <c r="B2083" s="259"/>
      <c r="C2083" s="259"/>
      <c r="D2083" s="259"/>
      <c r="E2083" s="259"/>
      <c r="F2083" s="270"/>
      <c r="G2083" s="259"/>
      <c r="H2083" s="259"/>
      <c r="I2083" s="259"/>
      <c r="J2083" s="259"/>
    </row>
    <row r="2084" spans="1:10">
      <c r="A2084" s="259"/>
      <c r="B2084" s="259"/>
      <c r="C2084" s="259"/>
      <c r="D2084" s="259"/>
      <c r="E2084" s="259"/>
      <c r="F2084" s="270"/>
      <c r="G2084" s="259"/>
      <c r="H2084" s="259"/>
      <c r="I2084" s="259"/>
      <c r="J2084" s="259"/>
    </row>
    <row r="2085" spans="1:10">
      <c r="A2085" s="259"/>
      <c r="B2085" s="259"/>
      <c r="C2085" s="259"/>
      <c r="D2085" s="259"/>
      <c r="E2085" s="259"/>
      <c r="F2085" s="270"/>
      <c r="G2085" s="259"/>
      <c r="H2085" s="259"/>
      <c r="I2085" s="259"/>
      <c r="J2085" s="259"/>
    </row>
    <row r="2086" spans="1:10">
      <c r="A2086" s="259"/>
      <c r="B2086" s="259"/>
      <c r="C2086" s="259"/>
      <c r="D2086" s="259"/>
      <c r="E2086" s="259"/>
      <c r="F2086" s="270"/>
      <c r="G2086" s="259"/>
      <c r="H2086" s="259"/>
      <c r="I2086" s="259"/>
      <c r="J2086" s="259"/>
    </row>
    <row r="2087" spans="1:10">
      <c r="A2087" s="259"/>
      <c r="B2087" s="259"/>
      <c r="C2087" s="259"/>
      <c r="D2087" s="259"/>
      <c r="E2087" s="259"/>
      <c r="F2087" s="270"/>
      <c r="G2087" s="259"/>
      <c r="H2087" s="259"/>
      <c r="I2087" s="259"/>
      <c r="J2087" s="259"/>
    </row>
    <row r="2088" spans="1:10">
      <c r="A2088" s="259"/>
      <c r="B2088" s="259"/>
      <c r="C2088" s="259"/>
      <c r="D2088" s="259"/>
      <c r="E2088" s="259"/>
      <c r="F2088" s="270"/>
      <c r="G2088" s="259"/>
      <c r="H2088" s="259"/>
      <c r="I2088" s="259"/>
      <c r="J2088" s="259"/>
    </row>
    <row r="2089" spans="1:10">
      <c r="A2089" s="259"/>
      <c r="B2089" s="259"/>
      <c r="C2089" s="259"/>
      <c r="D2089" s="259"/>
      <c r="E2089" s="259"/>
      <c r="F2089" s="270"/>
      <c r="G2089" s="259"/>
      <c r="H2089" s="259"/>
      <c r="I2089" s="259"/>
      <c r="J2089" s="259"/>
    </row>
    <row r="2090" spans="1:10">
      <c r="A2090" s="259"/>
      <c r="B2090" s="259"/>
      <c r="C2090" s="259"/>
      <c r="D2090" s="259"/>
      <c r="E2090" s="259"/>
      <c r="F2090" s="270"/>
      <c r="G2090" s="259"/>
      <c r="H2090" s="259"/>
      <c r="I2090" s="259"/>
      <c r="J2090" s="259"/>
    </row>
    <row r="2091" spans="1:10">
      <c r="A2091" s="259"/>
      <c r="B2091" s="259"/>
      <c r="C2091" s="259"/>
      <c r="D2091" s="259"/>
      <c r="E2091" s="259"/>
      <c r="F2091" s="270"/>
      <c r="G2091" s="259"/>
      <c r="H2091" s="259"/>
      <c r="I2091" s="259"/>
      <c r="J2091" s="259"/>
    </row>
    <row r="2092" spans="1:10">
      <c r="A2092" s="259"/>
      <c r="B2092" s="259"/>
      <c r="C2092" s="259"/>
      <c r="D2092" s="259"/>
      <c r="E2092" s="259"/>
      <c r="F2092" s="270"/>
      <c r="G2092" s="259"/>
      <c r="H2092" s="259"/>
      <c r="I2092" s="259"/>
      <c r="J2092" s="259"/>
    </row>
    <row r="2093" spans="1:10">
      <c r="A2093" s="259"/>
      <c r="B2093" s="259"/>
      <c r="C2093" s="259"/>
      <c r="D2093" s="259"/>
      <c r="E2093" s="259"/>
      <c r="F2093" s="270"/>
      <c r="G2093" s="259"/>
      <c r="H2093" s="259"/>
      <c r="I2093" s="259"/>
      <c r="J2093" s="259"/>
    </row>
    <row r="2094" spans="1:10">
      <c r="A2094" s="259"/>
      <c r="B2094" s="259"/>
      <c r="C2094" s="259"/>
      <c r="D2094" s="259"/>
      <c r="E2094" s="259"/>
      <c r="F2094" s="270"/>
      <c r="G2094" s="259"/>
      <c r="H2094" s="259"/>
      <c r="I2094" s="259"/>
      <c r="J2094" s="259"/>
    </row>
    <row r="2095" spans="1:10">
      <c r="A2095" s="259"/>
      <c r="B2095" s="259"/>
      <c r="C2095" s="259"/>
      <c r="D2095" s="259"/>
      <c r="E2095" s="259"/>
      <c r="F2095" s="270"/>
      <c r="G2095" s="259"/>
      <c r="H2095" s="259"/>
      <c r="I2095" s="259"/>
      <c r="J2095" s="259"/>
    </row>
    <row r="2096" spans="1:10">
      <c r="A2096" s="259"/>
      <c r="B2096" s="259"/>
      <c r="C2096" s="259"/>
      <c r="D2096" s="259"/>
      <c r="E2096" s="259"/>
      <c r="F2096" s="270"/>
      <c r="G2096" s="259"/>
      <c r="H2096" s="259"/>
      <c r="I2096" s="259"/>
      <c r="J2096" s="259"/>
    </row>
    <row r="2097" spans="1:10">
      <c r="A2097" s="259"/>
      <c r="B2097" s="259"/>
      <c r="C2097" s="259"/>
      <c r="D2097" s="259"/>
      <c r="E2097" s="259"/>
      <c r="F2097" s="270"/>
      <c r="G2097" s="259"/>
      <c r="H2097" s="259"/>
      <c r="I2097" s="259"/>
      <c r="J2097" s="259"/>
    </row>
    <row r="2098" spans="1:10">
      <c r="A2098" s="259"/>
      <c r="B2098" s="259"/>
      <c r="C2098" s="259"/>
      <c r="D2098" s="259"/>
      <c r="E2098" s="259"/>
      <c r="F2098" s="270"/>
      <c r="G2098" s="259"/>
      <c r="H2098" s="259"/>
      <c r="I2098" s="259"/>
      <c r="J2098" s="259"/>
    </row>
    <row r="2099" spans="1:10">
      <c r="A2099" s="259"/>
      <c r="B2099" s="259"/>
      <c r="C2099" s="259"/>
      <c r="D2099" s="259"/>
      <c r="E2099" s="259"/>
      <c r="F2099" s="270"/>
      <c r="G2099" s="259"/>
      <c r="H2099" s="259"/>
      <c r="I2099" s="259"/>
      <c r="J2099" s="259"/>
    </row>
    <row r="2100" spans="1:10">
      <c r="A2100" s="259"/>
      <c r="B2100" s="259"/>
      <c r="C2100" s="259"/>
      <c r="D2100" s="259"/>
      <c r="E2100" s="259"/>
      <c r="F2100" s="270"/>
      <c r="G2100" s="259"/>
      <c r="H2100" s="259"/>
      <c r="I2100" s="259"/>
      <c r="J2100" s="259"/>
    </row>
    <row r="2101" spans="1:10">
      <c r="A2101" s="259"/>
      <c r="B2101" s="259"/>
      <c r="C2101" s="259"/>
      <c r="D2101" s="259"/>
      <c r="E2101" s="259"/>
      <c r="F2101" s="270"/>
      <c r="G2101" s="259"/>
      <c r="H2101" s="259"/>
      <c r="I2101" s="259"/>
      <c r="J2101" s="259"/>
    </row>
    <row r="2102" spans="1:10">
      <c r="A2102" s="259"/>
      <c r="B2102" s="259"/>
      <c r="C2102" s="259"/>
      <c r="D2102" s="259"/>
      <c r="E2102" s="259"/>
      <c r="F2102" s="270"/>
      <c r="G2102" s="259"/>
      <c r="H2102" s="259"/>
      <c r="I2102" s="259"/>
      <c r="J2102" s="259"/>
    </row>
    <row r="2103" spans="1:10">
      <c r="A2103" s="259"/>
      <c r="B2103" s="259"/>
      <c r="C2103" s="259"/>
      <c r="D2103" s="259"/>
      <c r="E2103" s="259"/>
      <c r="F2103" s="270"/>
      <c r="G2103" s="259"/>
      <c r="H2103" s="259"/>
      <c r="I2103" s="259"/>
      <c r="J2103" s="259"/>
    </row>
    <row r="2104" spans="1:10">
      <c r="A2104" s="259"/>
      <c r="B2104" s="259"/>
      <c r="C2104" s="259"/>
      <c r="D2104" s="259"/>
      <c r="E2104" s="259"/>
      <c r="F2104" s="270"/>
      <c r="G2104" s="259"/>
      <c r="H2104" s="259"/>
      <c r="I2104" s="259"/>
      <c r="J2104" s="259"/>
    </row>
    <row r="2105" spans="1:10">
      <c r="A2105" s="259"/>
      <c r="B2105" s="259"/>
      <c r="C2105" s="259"/>
      <c r="D2105" s="259"/>
      <c r="E2105" s="259"/>
      <c r="F2105" s="270"/>
      <c r="G2105" s="259"/>
      <c r="H2105" s="259"/>
      <c r="I2105" s="259"/>
      <c r="J2105" s="259"/>
    </row>
    <row r="2106" spans="1:10">
      <c r="A2106" s="259"/>
      <c r="B2106" s="259"/>
      <c r="C2106" s="259"/>
      <c r="D2106" s="259"/>
      <c r="E2106" s="259"/>
      <c r="F2106" s="270"/>
      <c r="G2106" s="259"/>
      <c r="H2106" s="259"/>
      <c r="I2106" s="259"/>
      <c r="J2106" s="259"/>
    </row>
    <row r="2107" spans="1:10">
      <c r="A2107" s="259"/>
      <c r="B2107" s="259"/>
      <c r="C2107" s="259"/>
      <c r="D2107" s="259"/>
      <c r="E2107" s="259"/>
      <c r="F2107" s="270"/>
      <c r="G2107" s="259"/>
      <c r="H2107" s="259"/>
      <c r="I2107" s="259"/>
      <c r="J2107" s="259"/>
    </row>
    <row r="2108" spans="1:10">
      <c r="A2108" s="259"/>
      <c r="B2108" s="259"/>
      <c r="C2108" s="259"/>
      <c r="D2108" s="259"/>
      <c r="E2108" s="259"/>
      <c r="F2108" s="270"/>
      <c r="G2108" s="259"/>
      <c r="H2108" s="259"/>
      <c r="I2108" s="259"/>
      <c r="J2108" s="259"/>
    </row>
    <row r="2109" spans="1:10">
      <c r="A2109" s="259"/>
      <c r="B2109" s="259"/>
      <c r="C2109" s="259"/>
      <c r="D2109" s="259"/>
      <c r="E2109" s="259"/>
      <c r="F2109" s="270"/>
      <c r="G2109" s="259"/>
      <c r="H2109" s="259"/>
      <c r="I2109" s="259"/>
      <c r="J2109" s="259"/>
    </row>
    <row r="2110" spans="1:10">
      <c r="A2110" s="259"/>
      <c r="B2110" s="259"/>
      <c r="C2110" s="259"/>
      <c r="D2110" s="259"/>
      <c r="E2110" s="259"/>
      <c r="F2110" s="270"/>
      <c r="G2110" s="259"/>
      <c r="H2110" s="259"/>
      <c r="I2110" s="259"/>
      <c r="J2110" s="259"/>
    </row>
    <row r="2111" spans="1:10">
      <c r="A2111" s="259"/>
      <c r="B2111" s="259"/>
      <c r="C2111" s="259"/>
      <c r="D2111" s="259"/>
      <c r="E2111" s="259"/>
      <c r="F2111" s="270"/>
      <c r="G2111" s="259"/>
      <c r="H2111" s="259"/>
      <c r="I2111" s="259"/>
      <c r="J2111" s="259"/>
    </row>
    <row r="2112" spans="1:10">
      <c r="A2112" s="259"/>
      <c r="B2112" s="259"/>
      <c r="C2112" s="259"/>
      <c r="D2112" s="259"/>
      <c r="E2112" s="259"/>
      <c r="F2112" s="270"/>
      <c r="G2112" s="259"/>
      <c r="H2112" s="259"/>
      <c r="I2112" s="259"/>
      <c r="J2112" s="259"/>
    </row>
    <row r="2113" spans="1:10">
      <c r="A2113" s="259"/>
      <c r="B2113" s="259"/>
      <c r="C2113" s="259"/>
      <c r="D2113" s="259"/>
      <c r="E2113" s="259"/>
      <c r="F2113" s="270"/>
      <c r="G2113" s="259"/>
      <c r="H2113" s="259"/>
      <c r="I2113" s="259"/>
      <c r="J2113" s="259"/>
    </row>
    <row r="2114" spans="1:10">
      <c r="A2114" s="259"/>
      <c r="B2114" s="259"/>
      <c r="C2114" s="259"/>
      <c r="D2114" s="259"/>
      <c r="E2114" s="259"/>
      <c r="F2114" s="270"/>
      <c r="G2114" s="259"/>
      <c r="H2114" s="259"/>
      <c r="I2114" s="259"/>
      <c r="J2114" s="259"/>
    </row>
    <row r="2115" spans="1:10">
      <c r="A2115" s="259"/>
      <c r="B2115" s="259"/>
      <c r="C2115" s="259"/>
      <c r="D2115" s="259"/>
      <c r="E2115" s="259"/>
      <c r="F2115" s="270"/>
      <c r="G2115" s="259"/>
      <c r="H2115" s="259"/>
      <c r="I2115" s="259"/>
      <c r="J2115" s="259"/>
    </row>
    <row r="2116" spans="1:10">
      <c r="A2116" s="259"/>
      <c r="B2116" s="259"/>
      <c r="C2116" s="259"/>
      <c r="D2116" s="259"/>
      <c r="E2116" s="259"/>
      <c r="F2116" s="270"/>
      <c r="G2116" s="259"/>
      <c r="H2116" s="259"/>
      <c r="I2116" s="259"/>
      <c r="J2116" s="259"/>
    </row>
    <row r="2117" spans="1:10">
      <c r="A2117" s="259"/>
      <c r="B2117" s="259"/>
      <c r="C2117" s="259"/>
      <c r="D2117" s="259"/>
      <c r="E2117" s="259"/>
      <c r="F2117" s="270"/>
      <c r="G2117" s="259"/>
      <c r="H2117" s="259"/>
      <c r="I2117" s="259"/>
      <c r="J2117" s="259"/>
    </row>
    <row r="2118" spans="1:10">
      <c r="A2118" s="259"/>
      <c r="B2118" s="259"/>
      <c r="C2118" s="259"/>
      <c r="D2118" s="259"/>
      <c r="E2118" s="259"/>
      <c r="F2118" s="270"/>
      <c r="G2118" s="259"/>
      <c r="H2118" s="259"/>
      <c r="I2118" s="259"/>
      <c r="J2118" s="259"/>
    </row>
    <row r="2119" spans="1:10">
      <c r="A2119" s="259"/>
      <c r="B2119" s="259"/>
      <c r="C2119" s="259"/>
      <c r="D2119" s="259"/>
      <c r="E2119" s="259"/>
      <c r="F2119" s="270"/>
      <c r="G2119" s="259"/>
      <c r="H2119" s="259"/>
      <c r="I2119" s="259"/>
      <c r="J2119" s="259"/>
    </row>
    <row r="2120" spans="1:10">
      <c r="A2120" s="259"/>
      <c r="B2120" s="259"/>
      <c r="C2120" s="259"/>
      <c r="D2120" s="259"/>
      <c r="E2120" s="259"/>
      <c r="F2120" s="270"/>
      <c r="G2120" s="259"/>
      <c r="H2120" s="259"/>
      <c r="I2120" s="259"/>
      <c r="J2120" s="259"/>
    </row>
    <row r="2121" spans="1:10">
      <c r="A2121" s="259"/>
      <c r="B2121" s="259"/>
      <c r="C2121" s="259"/>
      <c r="D2121" s="259"/>
      <c r="E2121" s="259"/>
      <c r="F2121" s="270"/>
      <c r="G2121" s="259"/>
      <c r="H2121" s="259"/>
      <c r="I2121" s="259"/>
      <c r="J2121" s="259"/>
    </row>
    <row r="2122" spans="1:10">
      <c r="A2122" s="259"/>
      <c r="B2122" s="259"/>
      <c r="C2122" s="259"/>
      <c r="D2122" s="259"/>
      <c r="E2122" s="259"/>
      <c r="F2122" s="270"/>
      <c r="G2122" s="259"/>
      <c r="H2122" s="259"/>
      <c r="I2122" s="259"/>
      <c r="J2122" s="259"/>
    </row>
    <row r="2123" spans="1:10">
      <c r="A2123" s="259"/>
      <c r="B2123" s="259"/>
      <c r="C2123" s="259"/>
      <c r="D2123" s="259"/>
      <c r="E2123" s="259"/>
      <c r="F2123" s="270"/>
      <c r="G2123" s="259"/>
      <c r="H2123" s="259"/>
      <c r="I2123" s="259"/>
      <c r="J2123" s="259"/>
    </row>
    <row r="2124" spans="1:10">
      <c r="A2124" s="259"/>
      <c r="B2124" s="259"/>
      <c r="C2124" s="259"/>
      <c r="D2124" s="259"/>
      <c r="E2124" s="259"/>
      <c r="F2124" s="270"/>
      <c r="G2124" s="259"/>
      <c r="H2124" s="259"/>
      <c r="I2124" s="259"/>
      <c r="J2124" s="259"/>
    </row>
    <row r="2125" spans="1:10">
      <c r="A2125" s="259"/>
      <c r="B2125" s="259"/>
      <c r="C2125" s="259"/>
      <c r="D2125" s="259"/>
      <c r="E2125" s="259"/>
      <c r="F2125" s="270"/>
      <c r="G2125" s="259"/>
      <c r="H2125" s="259"/>
      <c r="I2125" s="259"/>
      <c r="J2125" s="259"/>
    </row>
    <row r="2126" spans="1:10">
      <c r="A2126" s="259"/>
      <c r="B2126" s="259"/>
      <c r="C2126" s="259"/>
      <c r="D2126" s="259"/>
      <c r="E2126" s="259"/>
      <c r="F2126" s="270"/>
      <c r="G2126" s="259"/>
      <c r="H2126" s="259"/>
      <c r="I2126" s="259"/>
      <c r="J2126" s="259"/>
    </row>
    <row r="2127" spans="1:10">
      <c r="A2127" s="259"/>
      <c r="B2127" s="259"/>
      <c r="C2127" s="259"/>
      <c r="D2127" s="259"/>
      <c r="E2127" s="259"/>
      <c r="F2127" s="270"/>
      <c r="G2127" s="259"/>
      <c r="H2127" s="259"/>
      <c r="I2127" s="259"/>
      <c r="J2127" s="259"/>
    </row>
    <row r="2128" spans="1:10">
      <c r="A2128" s="259"/>
      <c r="B2128" s="259"/>
      <c r="C2128" s="259"/>
      <c r="D2128" s="259"/>
      <c r="E2128" s="259"/>
      <c r="F2128" s="270"/>
      <c r="G2128" s="259"/>
      <c r="H2128" s="259"/>
      <c r="I2128" s="259"/>
      <c r="J2128" s="259"/>
    </row>
    <row r="2129" spans="1:10">
      <c r="A2129" s="259"/>
      <c r="B2129" s="259"/>
      <c r="C2129" s="259"/>
      <c r="D2129" s="259"/>
      <c r="E2129" s="259"/>
      <c r="F2129" s="270"/>
      <c r="G2129" s="259"/>
      <c r="H2129" s="259"/>
      <c r="I2129" s="259"/>
      <c r="J2129" s="259"/>
    </row>
    <row r="2130" spans="1:10">
      <c r="A2130" s="259"/>
      <c r="B2130" s="259"/>
      <c r="C2130" s="259"/>
      <c r="D2130" s="259"/>
      <c r="E2130" s="259"/>
      <c r="F2130" s="270"/>
      <c r="G2130" s="259"/>
      <c r="H2130" s="259"/>
      <c r="I2130" s="259"/>
      <c r="J2130" s="259"/>
    </row>
    <row r="2131" spans="1:10">
      <c r="A2131" s="259"/>
      <c r="B2131" s="259"/>
      <c r="C2131" s="259"/>
      <c r="D2131" s="259"/>
      <c r="E2131" s="259"/>
      <c r="F2131" s="270"/>
      <c r="G2131" s="259"/>
      <c r="H2131" s="259"/>
      <c r="I2131" s="259"/>
      <c r="J2131" s="259"/>
    </row>
    <row r="2132" spans="1:10">
      <c r="A2132" s="259"/>
      <c r="B2132" s="259"/>
      <c r="C2132" s="259"/>
      <c r="D2132" s="259"/>
      <c r="E2132" s="259"/>
      <c r="F2132" s="270"/>
      <c r="G2132" s="259"/>
      <c r="H2132" s="259"/>
      <c r="I2132" s="259"/>
      <c r="J2132" s="259"/>
    </row>
    <row r="2133" spans="1:10">
      <c r="A2133" s="259"/>
      <c r="B2133" s="259"/>
      <c r="C2133" s="259"/>
      <c r="D2133" s="259"/>
      <c r="E2133" s="259"/>
      <c r="F2133" s="270"/>
      <c r="G2133" s="259"/>
      <c r="H2133" s="259"/>
      <c r="I2133" s="259"/>
      <c r="J2133" s="259"/>
    </row>
    <row r="2134" spans="1:10">
      <c r="A2134" s="259"/>
      <c r="B2134" s="259"/>
      <c r="C2134" s="259"/>
      <c r="D2134" s="259"/>
      <c r="E2134" s="259"/>
      <c r="F2134" s="270"/>
      <c r="G2134" s="259"/>
      <c r="H2134" s="259"/>
      <c r="I2134" s="259"/>
      <c r="J2134" s="259"/>
    </row>
    <row r="2135" spans="1:10">
      <c r="A2135" s="259"/>
      <c r="B2135" s="259"/>
      <c r="C2135" s="259"/>
      <c r="D2135" s="259"/>
      <c r="E2135" s="259"/>
      <c r="F2135" s="270"/>
      <c r="G2135" s="259"/>
      <c r="H2135" s="259"/>
      <c r="I2135" s="259"/>
      <c r="J2135" s="259"/>
    </row>
    <row r="2136" spans="1:10">
      <c r="A2136" s="259"/>
      <c r="B2136" s="259"/>
      <c r="C2136" s="259"/>
      <c r="D2136" s="259"/>
      <c r="E2136" s="259"/>
      <c r="F2136" s="270"/>
      <c r="G2136" s="259"/>
      <c r="H2136" s="259"/>
      <c r="I2136" s="259"/>
      <c r="J2136" s="259"/>
    </row>
    <row r="2137" spans="1:10">
      <c r="A2137" s="259"/>
      <c r="B2137" s="259"/>
      <c r="C2137" s="259"/>
      <c r="D2137" s="259"/>
      <c r="E2137" s="259"/>
      <c r="F2137" s="270"/>
      <c r="G2137" s="259"/>
      <c r="H2137" s="259"/>
      <c r="I2137" s="259"/>
      <c r="J2137" s="259"/>
    </row>
    <row r="2138" spans="1:10">
      <c r="A2138" s="259"/>
      <c r="B2138" s="259"/>
      <c r="C2138" s="259"/>
      <c r="D2138" s="259"/>
      <c r="E2138" s="259"/>
      <c r="F2138" s="270"/>
      <c r="G2138" s="259"/>
      <c r="H2138" s="259"/>
      <c r="I2138" s="259"/>
      <c r="J2138" s="259"/>
    </row>
    <row r="2139" spans="1:10">
      <c r="A2139" s="259"/>
      <c r="B2139" s="259"/>
      <c r="C2139" s="259"/>
      <c r="D2139" s="259"/>
      <c r="E2139" s="259"/>
      <c r="F2139" s="270"/>
      <c r="G2139" s="259"/>
      <c r="H2139" s="259"/>
      <c r="I2139" s="259"/>
      <c r="J2139" s="259"/>
    </row>
    <row r="2140" spans="1:10">
      <c r="A2140" s="259"/>
      <c r="B2140" s="259"/>
      <c r="C2140" s="259"/>
      <c r="D2140" s="259"/>
      <c r="E2140" s="259"/>
      <c r="F2140" s="270"/>
      <c r="G2140" s="259"/>
      <c r="H2140" s="259"/>
      <c r="I2140" s="259"/>
      <c r="J2140" s="259"/>
    </row>
    <row r="2141" spans="1:10">
      <c r="A2141" s="259"/>
      <c r="B2141" s="259"/>
      <c r="C2141" s="259"/>
      <c r="D2141" s="259"/>
      <c r="E2141" s="259"/>
      <c r="F2141" s="270"/>
      <c r="G2141" s="259"/>
      <c r="H2141" s="259"/>
      <c r="I2141" s="259"/>
      <c r="J2141" s="259"/>
    </row>
    <row r="2142" spans="1:10">
      <c r="A2142" s="259"/>
      <c r="B2142" s="259"/>
      <c r="C2142" s="259"/>
      <c r="D2142" s="259"/>
      <c r="E2142" s="259"/>
      <c r="F2142" s="270"/>
      <c r="G2142" s="259"/>
      <c r="H2142" s="259"/>
      <c r="I2142" s="259"/>
      <c r="J2142" s="259"/>
    </row>
    <row r="2143" spans="1:10">
      <c r="A2143" s="259"/>
      <c r="B2143" s="259"/>
      <c r="C2143" s="259"/>
      <c r="D2143" s="259"/>
      <c r="E2143" s="259"/>
      <c r="F2143" s="270"/>
      <c r="G2143" s="259"/>
      <c r="H2143" s="259"/>
      <c r="I2143" s="259"/>
      <c r="J2143" s="259"/>
    </row>
    <row r="2144" spans="1:10">
      <c r="A2144" s="259"/>
      <c r="B2144" s="259"/>
      <c r="C2144" s="259"/>
      <c r="D2144" s="259"/>
      <c r="E2144" s="259"/>
      <c r="F2144" s="270"/>
      <c r="G2144" s="259"/>
      <c r="H2144" s="259"/>
      <c r="I2144" s="259"/>
      <c r="J2144" s="259"/>
    </row>
    <row r="2145" spans="1:10">
      <c r="A2145" s="259"/>
      <c r="B2145" s="259"/>
      <c r="C2145" s="259"/>
      <c r="D2145" s="259"/>
      <c r="E2145" s="259"/>
      <c r="F2145" s="270"/>
      <c r="G2145" s="259"/>
      <c r="H2145" s="259"/>
      <c r="I2145" s="259"/>
      <c r="J2145" s="259"/>
    </row>
    <row r="2146" spans="1:10">
      <c r="A2146" s="259"/>
      <c r="B2146" s="259"/>
      <c r="C2146" s="259"/>
      <c r="D2146" s="259"/>
      <c r="E2146" s="259"/>
      <c r="F2146" s="270"/>
      <c r="G2146" s="259"/>
      <c r="H2146" s="259"/>
      <c r="I2146" s="259"/>
      <c r="J2146" s="259"/>
    </row>
    <row r="2147" spans="1:10">
      <c r="A2147" s="259"/>
      <c r="B2147" s="259"/>
      <c r="C2147" s="259"/>
      <c r="D2147" s="259"/>
      <c r="E2147" s="259"/>
      <c r="F2147" s="270"/>
      <c r="G2147" s="259"/>
      <c r="H2147" s="259"/>
      <c r="I2147" s="259"/>
      <c r="J2147" s="259"/>
    </row>
    <row r="2148" spans="1:10">
      <c r="A2148" s="259"/>
      <c r="B2148" s="259"/>
      <c r="C2148" s="259"/>
      <c r="D2148" s="259"/>
      <c r="E2148" s="259"/>
      <c r="F2148" s="270"/>
      <c r="G2148" s="259"/>
      <c r="H2148" s="259"/>
      <c r="I2148" s="259"/>
      <c r="J2148" s="259"/>
    </row>
    <row r="2149" spans="1:10">
      <c r="A2149" s="259"/>
      <c r="B2149" s="259"/>
      <c r="C2149" s="259"/>
      <c r="D2149" s="259"/>
      <c r="E2149" s="259"/>
      <c r="F2149" s="270"/>
      <c r="G2149" s="259"/>
      <c r="H2149" s="259"/>
      <c r="I2149" s="259"/>
      <c r="J2149" s="259"/>
    </row>
    <row r="2150" spans="1:10">
      <c r="A2150" s="259"/>
      <c r="B2150" s="259"/>
      <c r="C2150" s="259"/>
      <c r="D2150" s="259"/>
      <c r="E2150" s="259"/>
      <c r="F2150" s="270"/>
      <c r="G2150" s="259"/>
      <c r="H2150" s="259"/>
      <c r="I2150" s="259"/>
      <c r="J2150" s="259"/>
    </row>
    <row r="2151" spans="1:10">
      <c r="A2151" s="259"/>
      <c r="B2151" s="259"/>
      <c r="C2151" s="259"/>
      <c r="D2151" s="259"/>
      <c r="E2151" s="259"/>
      <c r="F2151" s="270"/>
      <c r="G2151" s="259"/>
      <c r="H2151" s="259"/>
      <c r="I2151" s="259"/>
      <c r="J2151" s="259"/>
    </row>
    <row r="2152" spans="1:10">
      <c r="A2152" s="259"/>
      <c r="B2152" s="259"/>
      <c r="C2152" s="259"/>
      <c r="D2152" s="259"/>
      <c r="E2152" s="259"/>
      <c r="F2152" s="270"/>
      <c r="G2152" s="259"/>
      <c r="H2152" s="259"/>
      <c r="I2152" s="259"/>
      <c r="J2152" s="259"/>
    </row>
    <row r="2153" spans="1:10">
      <c r="A2153" s="259"/>
      <c r="B2153" s="259"/>
      <c r="C2153" s="259"/>
      <c r="D2153" s="259"/>
      <c r="E2153" s="259"/>
      <c r="F2153" s="270"/>
      <c r="G2153" s="259"/>
      <c r="H2153" s="259"/>
      <c r="I2153" s="259"/>
      <c r="J2153" s="259"/>
    </row>
    <row r="2154" spans="1:10">
      <c r="A2154" s="259"/>
      <c r="B2154" s="259"/>
      <c r="C2154" s="259"/>
      <c r="D2154" s="259"/>
      <c r="E2154" s="259"/>
      <c r="F2154" s="270"/>
      <c r="G2154" s="259"/>
      <c r="H2154" s="259"/>
      <c r="I2154" s="259"/>
      <c r="J2154" s="259"/>
    </row>
    <row r="2155" spans="1:10">
      <c r="A2155" s="259"/>
      <c r="B2155" s="259"/>
      <c r="C2155" s="259"/>
      <c r="D2155" s="259"/>
      <c r="E2155" s="259"/>
      <c r="F2155" s="270"/>
      <c r="G2155" s="259"/>
      <c r="H2155" s="259"/>
      <c r="I2155" s="259"/>
      <c r="J2155" s="259"/>
    </row>
    <row r="2156" spans="1:10">
      <c r="A2156" s="259"/>
      <c r="B2156" s="259"/>
      <c r="C2156" s="259"/>
      <c r="D2156" s="259"/>
      <c r="E2156" s="259"/>
      <c r="F2156" s="270"/>
      <c r="G2156" s="259"/>
      <c r="H2156" s="259"/>
      <c r="I2156" s="259"/>
      <c r="J2156" s="259"/>
    </row>
    <row r="2157" spans="1:10">
      <c r="A2157" s="259"/>
      <c r="B2157" s="259"/>
      <c r="C2157" s="259"/>
      <c r="D2157" s="259"/>
      <c r="E2157" s="259"/>
      <c r="F2157" s="270"/>
      <c r="G2157" s="259"/>
      <c r="H2157" s="259"/>
      <c r="I2157" s="259"/>
      <c r="J2157" s="259"/>
    </row>
    <row r="2158" spans="1:10">
      <c r="A2158" s="259"/>
      <c r="B2158" s="259"/>
      <c r="C2158" s="259"/>
      <c r="D2158" s="259"/>
      <c r="E2158" s="259"/>
      <c r="F2158" s="270"/>
      <c r="G2158" s="259"/>
      <c r="H2158" s="259"/>
      <c r="I2158" s="259"/>
      <c r="J2158" s="259"/>
    </row>
    <row r="2159" spans="1:10">
      <c r="A2159" s="259"/>
      <c r="B2159" s="259"/>
      <c r="C2159" s="259"/>
      <c r="D2159" s="259"/>
      <c r="E2159" s="259"/>
      <c r="F2159" s="270"/>
      <c r="G2159" s="259"/>
      <c r="H2159" s="259"/>
      <c r="I2159" s="259"/>
      <c r="J2159" s="259"/>
    </row>
    <row r="2160" spans="1:10">
      <c r="A2160" s="259"/>
      <c r="B2160" s="259"/>
      <c r="C2160" s="259"/>
      <c r="D2160" s="259"/>
      <c r="E2160" s="259"/>
      <c r="F2160" s="270"/>
      <c r="G2160" s="259"/>
      <c r="H2160" s="259"/>
      <c r="I2160" s="259"/>
      <c r="J2160" s="259"/>
    </row>
    <row r="2161" spans="1:10">
      <c r="A2161" s="259"/>
      <c r="B2161" s="259"/>
      <c r="C2161" s="259"/>
      <c r="D2161" s="259"/>
      <c r="E2161" s="259"/>
      <c r="F2161" s="270"/>
      <c r="G2161" s="259"/>
      <c r="H2161" s="259"/>
      <c r="I2161" s="259"/>
      <c r="J2161" s="259"/>
    </row>
    <row r="2162" spans="1:10">
      <c r="A2162" s="259"/>
      <c r="B2162" s="259"/>
      <c r="C2162" s="259"/>
      <c r="D2162" s="259"/>
      <c r="E2162" s="259"/>
      <c r="F2162" s="270"/>
      <c r="G2162" s="259"/>
      <c r="H2162" s="259"/>
      <c r="I2162" s="259"/>
      <c r="J2162" s="259"/>
    </row>
    <row r="2163" spans="1:10">
      <c r="A2163" s="259"/>
      <c r="B2163" s="259"/>
      <c r="C2163" s="259"/>
      <c r="D2163" s="259"/>
      <c r="E2163" s="259"/>
      <c r="F2163" s="270"/>
      <c r="G2163" s="259"/>
      <c r="H2163" s="259"/>
      <c r="I2163" s="259"/>
      <c r="J2163" s="259"/>
    </row>
    <row r="2164" spans="1:10">
      <c r="A2164" s="259"/>
      <c r="B2164" s="259"/>
      <c r="C2164" s="259"/>
      <c r="D2164" s="259"/>
      <c r="E2164" s="259"/>
      <c r="F2164" s="270"/>
      <c r="G2164" s="259"/>
      <c r="H2164" s="259"/>
      <c r="I2164" s="259"/>
      <c r="J2164" s="259"/>
    </row>
    <row r="2165" spans="1:10">
      <c r="A2165" s="259"/>
      <c r="B2165" s="259"/>
      <c r="C2165" s="259"/>
      <c r="D2165" s="259"/>
      <c r="E2165" s="259"/>
      <c r="F2165" s="270"/>
      <c r="G2165" s="259"/>
      <c r="H2165" s="259"/>
      <c r="I2165" s="259"/>
      <c r="J2165" s="259"/>
    </row>
    <row r="2166" spans="1:10">
      <c r="A2166" s="259"/>
      <c r="B2166" s="259"/>
      <c r="C2166" s="259"/>
      <c r="D2166" s="259"/>
      <c r="E2166" s="259"/>
      <c r="F2166" s="270"/>
      <c r="G2166" s="259"/>
      <c r="H2166" s="259"/>
      <c r="I2166" s="259"/>
      <c r="J2166" s="259"/>
    </row>
    <row r="2167" spans="1:10">
      <c r="A2167" s="259"/>
      <c r="B2167" s="259"/>
      <c r="C2167" s="259"/>
      <c r="D2167" s="259"/>
      <c r="E2167" s="259"/>
      <c r="F2167" s="270"/>
      <c r="G2167" s="259"/>
      <c r="H2167" s="259"/>
      <c r="I2167" s="259"/>
      <c r="J2167" s="259"/>
    </row>
    <row r="2168" spans="1:10">
      <c r="A2168" s="259"/>
      <c r="B2168" s="259"/>
      <c r="C2168" s="259"/>
      <c r="D2168" s="259"/>
      <c r="E2168" s="259"/>
      <c r="F2168" s="270"/>
      <c r="G2168" s="259"/>
      <c r="H2168" s="259"/>
      <c r="I2168" s="259"/>
      <c r="J2168" s="259"/>
    </row>
    <row r="2169" spans="1:10">
      <c r="A2169" s="259"/>
      <c r="B2169" s="259"/>
      <c r="C2169" s="259"/>
      <c r="D2169" s="259"/>
      <c r="E2169" s="259"/>
      <c r="F2169" s="270"/>
      <c r="G2169" s="259"/>
      <c r="H2169" s="259"/>
      <c r="I2169" s="259"/>
      <c r="J2169" s="259"/>
    </row>
    <row r="2170" spans="1:10">
      <c r="A2170" s="259"/>
      <c r="B2170" s="259"/>
      <c r="C2170" s="259"/>
      <c r="D2170" s="259"/>
      <c r="E2170" s="259"/>
      <c r="F2170" s="270"/>
      <c r="G2170" s="259"/>
      <c r="H2170" s="259"/>
      <c r="I2170" s="259"/>
      <c r="J2170" s="259"/>
    </row>
    <row r="2171" spans="1:10">
      <c r="A2171" s="259"/>
      <c r="B2171" s="259"/>
      <c r="C2171" s="259"/>
      <c r="D2171" s="259"/>
      <c r="E2171" s="259"/>
      <c r="F2171" s="270"/>
      <c r="G2171" s="259"/>
      <c r="H2171" s="259"/>
      <c r="I2171" s="259"/>
      <c r="J2171" s="259"/>
    </row>
    <row r="2172" spans="1:10">
      <c r="A2172" s="259"/>
      <c r="B2172" s="259"/>
      <c r="C2172" s="259"/>
      <c r="D2172" s="259"/>
      <c r="E2172" s="259"/>
      <c r="F2172" s="270"/>
      <c r="G2172" s="259"/>
      <c r="H2172" s="259"/>
      <c r="I2172" s="259"/>
      <c r="J2172" s="259"/>
    </row>
    <row r="2173" spans="1:10">
      <c r="A2173" s="259"/>
      <c r="B2173" s="259"/>
      <c r="C2173" s="259"/>
      <c r="D2173" s="259"/>
      <c r="E2173" s="259"/>
      <c r="F2173" s="270"/>
      <c r="G2173" s="259"/>
      <c r="H2173" s="259"/>
      <c r="I2173" s="259"/>
      <c r="J2173" s="259"/>
    </row>
    <row r="2174" spans="1:10">
      <c r="A2174" s="259"/>
      <c r="B2174" s="259"/>
      <c r="C2174" s="259"/>
      <c r="D2174" s="259"/>
      <c r="E2174" s="259"/>
      <c r="F2174" s="270"/>
      <c r="G2174" s="259"/>
      <c r="H2174" s="259"/>
      <c r="I2174" s="259"/>
      <c r="J2174" s="259"/>
    </row>
    <row r="2175" spans="1:10">
      <c r="A2175" s="259"/>
      <c r="B2175" s="259"/>
      <c r="C2175" s="259"/>
      <c r="D2175" s="259"/>
      <c r="E2175" s="259"/>
      <c r="F2175" s="270"/>
      <c r="G2175" s="259"/>
      <c r="H2175" s="259"/>
      <c r="I2175" s="259"/>
      <c r="J2175" s="259"/>
    </row>
    <row r="2176" spans="1:10">
      <c r="A2176" s="259"/>
      <c r="B2176" s="259"/>
      <c r="C2176" s="259"/>
      <c r="D2176" s="259"/>
      <c r="E2176" s="259"/>
      <c r="F2176" s="270"/>
      <c r="G2176" s="259"/>
      <c r="H2176" s="259"/>
      <c r="I2176" s="259"/>
      <c r="J2176" s="259"/>
    </row>
    <row r="2177" spans="1:10">
      <c r="A2177" s="259"/>
      <c r="B2177" s="259"/>
      <c r="C2177" s="259"/>
      <c r="D2177" s="259"/>
      <c r="E2177" s="259"/>
      <c r="F2177" s="270"/>
      <c r="G2177" s="259"/>
      <c r="H2177" s="259"/>
      <c r="I2177" s="259"/>
      <c r="J2177" s="259"/>
    </row>
    <row r="2178" spans="1:10">
      <c r="A2178" s="259"/>
      <c r="B2178" s="259"/>
      <c r="C2178" s="259"/>
      <c r="D2178" s="259"/>
      <c r="E2178" s="259"/>
      <c r="F2178" s="270"/>
      <c r="G2178" s="259"/>
      <c r="H2178" s="259"/>
      <c r="I2178" s="259"/>
      <c r="J2178" s="259"/>
    </row>
    <row r="2179" spans="1:10">
      <c r="A2179" s="259"/>
      <c r="B2179" s="259"/>
      <c r="C2179" s="259"/>
      <c r="D2179" s="259"/>
      <c r="E2179" s="259"/>
      <c r="F2179" s="270"/>
      <c r="G2179" s="259"/>
      <c r="H2179" s="259"/>
      <c r="I2179" s="259"/>
      <c r="J2179" s="259"/>
    </row>
    <row r="2180" spans="1:10">
      <c r="A2180" s="259"/>
      <c r="B2180" s="259"/>
      <c r="C2180" s="259"/>
      <c r="D2180" s="259"/>
      <c r="E2180" s="259"/>
      <c r="F2180" s="270"/>
      <c r="G2180" s="259"/>
      <c r="H2180" s="259"/>
      <c r="I2180" s="259"/>
      <c r="J2180" s="259"/>
    </row>
    <row r="2181" spans="1:10">
      <c r="A2181" s="259"/>
      <c r="B2181" s="259"/>
      <c r="C2181" s="259"/>
      <c r="D2181" s="259"/>
      <c r="E2181" s="259"/>
      <c r="F2181" s="270"/>
      <c r="G2181" s="259"/>
      <c r="H2181" s="259"/>
      <c r="I2181" s="259"/>
      <c r="J2181" s="259"/>
    </row>
    <row r="2182" spans="1:10">
      <c r="A2182" s="259"/>
      <c r="B2182" s="259"/>
      <c r="C2182" s="259"/>
      <c r="D2182" s="259"/>
      <c r="E2182" s="259"/>
      <c r="F2182" s="270"/>
      <c r="G2182" s="259"/>
      <c r="H2182" s="259"/>
      <c r="I2182" s="259"/>
      <c r="J2182" s="259"/>
    </row>
    <row r="2183" spans="1:10">
      <c r="A2183" s="259"/>
      <c r="B2183" s="259"/>
      <c r="C2183" s="259"/>
      <c r="D2183" s="259"/>
      <c r="E2183" s="259"/>
      <c r="F2183" s="270"/>
      <c r="G2183" s="259"/>
      <c r="H2183" s="259"/>
      <c r="I2183" s="259"/>
      <c r="J2183" s="259"/>
    </row>
    <row r="2184" spans="1:10">
      <c r="A2184" s="259"/>
      <c r="B2184" s="259"/>
      <c r="C2184" s="259"/>
      <c r="D2184" s="259"/>
      <c r="E2184" s="259"/>
      <c r="F2184" s="270"/>
      <c r="G2184" s="259"/>
      <c r="H2184" s="259"/>
      <c r="I2184" s="259"/>
      <c r="J2184" s="259"/>
    </row>
    <row r="2185" spans="1:10">
      <c r="A2185" s="259"/>
      <c r="B2185" s="259"/>
      <c r="C2185" s="259"/>
      <c r="D2185" s="259"/>
      <c r="E2185" s="259"/>
      <c r="F2185" s="270"/>
      <c r="G2185" s="259"/>
      <c r="H2185" s="259"/>
      <c r="I2185" s="259"/>
      <c r="J2185" s="259"/>
    </row>
    <row r="2186" spans="1:10">
      <c r="A2186" s="259"/>
      <c r="B2186" s="259"/>
      <c r="C2186" s="259"/>
      <c r="D2186" s="259"/>
      <c r="E2186" s="259"/>
      <c r="F2186" s="270"/>
      <c r="G2186" s="259"/>
      <c r="H2186" s="259"/>
      <c r="I2186" s="259"/>
      <c r="J2186" s="259"/>
    </row>
    <row r="2187" spans="1:10">
      <c r="A2187" s="259"/>
      <c r="B2187" s="259"/>
      <c r="C2187" s="259"/>
      <c r="D2187" s="259"/>
      <c r="E2187" s="259"/>
      <c r="F2187" s="270"/>
      <c r="G2187" s="259"/>
      <c r="H2187" s="259"/>
      <c r="I2187" s="259"/>
      <c r="J2187" s="259"/>
    </row>
    <row r="2188" spans="1:10">
      <c r="A2188" s="259"/>
      <c r="B2188" s="259"/>
      <c r="C2188" s="259"/>
      <c r="D2188" s="259"/>
      <c r="E2188" s="259"/>
      <c r="F2188" s="270"/>
      <c r="G2188" s="259"/>
      <c r="H2188" s="259"/>
      <c r="I2188" s="259"/>
      <c r="J2188" s="259"/>
    </row>
    <row r="2189" spans="1:10">
      <c r="A2189" s="259"/>
      <c r="B2189" s="259"/>
      <c r="C2189" s="259"/>
      <c r="D2189" s="259"/>
      <c r="E2189" s="259"/>
      <c r="F2189" s="270"/>
      <c r="G2189" s="259"/>
      <c r="H2189" s="259"/>
      <c r="I2189" s="259"/>
      <c r="J2189" s="259"/>
    </row>
    <row r="2190" spans="1:10">
      <c r="A2190" s="259"/>
      <c r="B2190" s="259"/>
      <c r="C2190" s="259"/>
      <c r="D2190" s="259"/>
      <c r="E2190" s="259"/>
      <c r="F2190" s="270"/>
      <c r="G2190" s="259"/>
      <c r="H2190" s="259"/>
      <c r="I2190" s="259"/>
      <c r="J2190" s="259"/>
    </row>
    <row r="2191" spans="1:10">
      <c r="A2191" s="259"/>
      <c r="B2191" s="259"/>
      <c r="C2191" s="259"/>
      <c r="D2191" s="259"/>
      <c r="E2191" s="259"/>
      <c r="F2191" s="270"/>
      <c r="G2191" s="259"/>
      <c r="H2191" s="259"/>
      <c r="I2191" s="259"/>
      <c r="J2191" s="259"/>
    </row>
    <row r="2192" spans="1:10">
      <c r="A2192" s="259"/>
      <c r="B2192" s="259"/>
      <c r="C2192" s="259"/>
      <c r="D2192" s="259"/>
      <c r="E2192" s="259"/>
      <c r="F2192" s="270"/>
      <c r="G2192" s="259"/>
      <c r="H2192" s="259"/>
      <c r="I2192" s="259"/>
      <c r="J2192" s="259"/>
    </row>
    <row r="2193" spans="1:10">
      <c r="A2193" s="259"/>
      <c r="B2193" s="259"/>
      <c r="C2193" s="259"/>
      <c r="D2193" s="259"/>
      <c r="E2193" s="259"/>
      <c r="F2193" s="270"/>
      <c r="G2193" s="259"/>
      <c r="H2193" s="259"/>
      <c r="I2193" s="259"/>
      <c r="J2193" s="259"/>
    </row>
    <row r="2194" spans="1:10">
      <c r="A2194" s="259"/>
      <c r="B2194" s="259"/>
      <c r="C2194" s="259"/>
      <c r="D2194" s="259"/>
      <c r="E2194" s="259"/>
      <c r="F2194" s="270"/>
      <c r="G2194" s="259"/>
      <c r="H2194" s="259"/>
      <c r="I2194" s="259"/>
      <c r="J2194" s="259"/>
    </row>
    <row r="2195" spans="1:10">
      <c r="A2195" s="259"/>
      <c r="B2195" s="259"/>
      <c r="C2195" s="259"/>
      <c r="D2195" s="259"/>
      <c r="E2195" s="259"/>
      <c r="F2195" s="270"/>
      <c r="G2195" s="259"/>
      <c r="H2195" s="259"/>
      <c r="I2195" s="259"/>
      <c r="J2195" s="259"/>
    </row>
    <row r="2196" spans="1:10">
      <c r="A2196" s="259"/>
      <c r="B2196" s="259"/>
      <c r="C2196" s="259"/>
      <c r="D2196" s="259"/>
      <c r="E2196" s="259"/>
      <c r="F2196" s="270"/>
      <c r="G2196" s="259"/>
      <c r="H2196" s="259"/>
      <c r="I2196" s="259"/>
      <c r="J2196" s="259"/>
    </row>
    <row r="2197" spans="1:10">
      <c r="A2197" s="259"/>
      <c r="B2197" s="259"/>
      <c r="C2197" s="259"/>
      <c r="D2197" s="259"/>
      <c r="E2197" s="259"/>
      <c r="F2197" s="270"/>
      <c r="G2197" s="259"/>
      <c r="H2197" s="259"/>
      <c r="I2197" s="259"/>
      <c r="J2197" s="259"/>
    </row>
    <row r="2198" spans="1:10">
      <c r="A2198" s="259"/>
      <c r="B2198" s="259"/>
      <c r="C2198" s="259"/>
      <c r="D2198" s="259"/>
      <c r="E2198" s="259"/>
      <c r="F2198" s="270"/>
      <c r="G2198" s="259"/>
      <c r="H2198" s="259"/>
      <c r="I2198" s="259"/>
      <c r="J2198" s="259"/>
    </row>
    <row r="2199" spans="1:10">
      <c r="A2199" s="259"/>
      <c r="B2199" s="259"/>
      <c r="C2199" s="259"/>
      <c r="D2199" s="259"/>
      <c r="E2199" s="259"/>
      <c r="F2199" s="270"/>
      <c r="G2199" s="259"/>
      <c r="H2199" s="259"/>
      <c r="I2199" s="259"/>
      <c r="J2199" s="259"/>
    </row>
    <row r="2200" spans="1:10">
      <c r="A2200" s="259"/>
      <c r="B2200" s="259"/>
      <c r="C2200" s="259"/>
      <c r="D2200" s="259"/>
      <c r="E2200" s="259"/>
      <c r="F2200" s="270"/>
      <c r="G2200" s="259"/>
      <c r="H2200" s="259"/>
      <c r="I2200" s="259"/>
      <c r="J2200" s="259"/>
    </row>
    <row r="2201" spans="1:10">
      <c r="A2201" s="259"/>
      <c r="B2201" s="259"/>
      <c r="C2201" s="259"/>
      <c r="D2201" s="259"/>
      <c r="E2201" s="259"/>
      <c r="F2201" s="270"/>
      <c r="G2201" s="259"/>
      <c r="H2201" s="259"/>
      <c r="I2201" s="259"/>
      <c r="J2201" s="259"/>
    </row>
    <row r="2202" spans="1:10">
      <c r="A2202" s="259"/>
      <c r="B2202" s="259"/>
      <c r="C2202" s="259"/>
      <c r="D2202" s="259"/>
      <c r="E2202" s="259"/>
      <c r="F2202" s="270"/>
      <c r="G2202" s="259"/>
      <c r="H2202" s="259"/>
      <c r="I2202" s="259"/>
      <c r="J2202" s="259"/>
    </row>
    <row r="2203" spans="1:10">
      <c r="A2203" s="259"/>
      <c r="B2203" s="259"/>
      <c r="C2203" s="259"/>
      <c r="D2203" s="259"/>
      <c r="E2203" s="259"/>
      <c r="F2203" s="270"/>
      <c r="G2203" s="259"/>
      <c r="H2203" s="259"/>
      <c r="I2203" s="259"/>
      <c r="J2203" s="259"/>
    </row>
    <row r="2204" spans="1:10">
      <c r="A2204" s="259"/>
      <c r="B2204" s="259"/>
      <c r="C2204" s="259"/>
      <c r="D2204" s="259"/>
      <c r="E2204" s="259"/>
      <c r="F2204" s="270"/>
      <c r="G2204" s="259"/>
      <c r="H2204" s="259"/>
      <c r="I2204" s="259"/>
      <c r="J2204" s="259"/>
    </row>
    <row r="2205" spans="1:10">
      <c r="A2205" s="259"/>
      <c r="B2205" s="259"/>
      <c r="C2205" s="259"/>
      <c r="D2205" s="259"/>
      <c r="E2205" s="259"/>
      <c r="F2205" s="270"/>
      <c r="G2205" s="259"/>
      <c r="H2205" s="259"/>
      <c r="I2205" s="259"/>
      <c r="J2205" s="259"/>
    </row>
    <row r="2206" spans="1:10">
      <c r="A2206" s="259"/>
      <c r="B2206" s="259"/>
      <c r="C2206" s="259"/>
      <c r="D2206" s="259"/>
      <c r="E2206" s="259"/>
      <c r="F2206" s="270"/>
      <c r="G2206" s="259"/>
      <c r="H2206" s="259"/>
      <c r="I2206" s="259"/>
      <c r="J2206" s="259"/>
    </row>
    <row r="2207" spans="1:10">
      <c r="A2207" s="259"/>
      <c r="B2207" s="259"/>
      <c r="C2207" s="259"/>
      <c r="D2207" s="259"/>
      <c r="E2207" s="259"/>
      <c r="F2207" s="270"/>
      <c r="G2207" s="259"/>
      <c r="H2207" s="259"/>
      <c r="I2207" s="259"/>
      <c r="J2207" s="259"/>
    </row>
    <row r="2208" spans="1:10">
      <c r="A2208" s="259"/>
      <c r="B2208" s="259"/>
      <c r="C2208" s="259"/>
      <c r="D2208" s="259"/>
      <c r="E2208" s="259"/>
      <c r="F2208" s="270"/>
      <c r="G2208" s="259"/>
      <c r="H2208" s="259"/>
      <c r="I2208" s="259"/>
      <c r="J2208" s="259"/>
    </row>
    <row r="2209" spans="1:10">
      <c r="A2209" s="259"/>
      <c r="B2209" s="259"/>
      <c r="C2209" s="259"/>
      <c r="D2209" s="259"/>
      <c r="E2209" s="259"/>
      <c r="F2209" s="270"/>
      <c r="G2209" s="259"/>
      <c r="H2209" s="259"/>
      <c r="I2209" s="259"/>
      <c r="J2209" s="259"/>
    </row>
    <row r="2210" spans="1:10">
      <c r="A2210" s="259"/>
      <c r="B2210" s="259"/>
      <c r="C2210" s="259"/>
      <c r="D2210" s="259"/>
      <c r="E2210" s="259"/>
      <c r="F2210" s="270"/>
      <c r="G2210" s="259"/>
      <c r="H2210" s="259"/>
      <c r="I2210" s="259"/>
      <c r="J2210" s="259"/>
    </row>
    <row r="2211" spans="1:10">
      <c r="A2211" s="259"/>
      <c r="B2211" s="259"/>
      <c r="C2211" s="259"/>
      <c r="D2211" s="259"/>
      <c r="E2211" s="259"/>
      <c r="F2211" s="270"/>
      <c r="G2211" s="259"/>
      <c r="H2211" s="259"/>
      <c r="I2211" s="259"/>
      <c r="J2211" s="259"/>
    </row>
    <row r="2212" spans="1:10">
      <c r="A2212" s="259"/>
      <c r="B2212" s="259"/>
      <c r="C2212" s="259"/>
      <c r="D2212" s="259"/>
      <c r="E2212" s="259"/>
      <c r="F2212" s="270"/>
      <c r="G2212" s="259"/>
      <c r="H2212" s="259"/>
      <c r="I2212" s="259"/>
      <c r="J2212" s="259"/>
    </row>
    <row r="2213" spans="1:10">
      <c r="A2213" s="259"/>
      <c r="B2213" s="259"/>
      <c r="C2213" s="259"/>
      <c r="D2213" s="259"/>
      <c r="E2213" s="259"/>
      <c r="F2213" s="270"/>
      <c r="G2213" s="259"/>
      <c r="H2213" s="259"/>
      <c r="I2213" s="259"/>
      <c r="J2213" s="259"/>
    </row>
    <row r="2214" spans="1:10">
      <c r="A2214" s="259"/>
      <c r="B2214" s="259"/>
      <c r="C2214" s="259"/>
      <c r="D2214" s="259"/>
      <c r="E2214" s="259"/>
      <c r="F2214" s="270"/>
      <c r="G2214" s="259"/>
      <c r="H2214" s="259"/>
      <c r="I2214" s="259"/>
      <c r="J2214" s="259"/>
    </row>
    <row r="2215" spans="1:10">
      <c r="A2215" s="259"/>
      <c r="B2215" s="259"/>
      <c r="C2215" s="259"/>
      <c r="D2215" s="259"/>
      <c r="E2215" s="259"/>
      <c r="F2215" s="270"/>
      <c r="G2215" s="259"/>
      <c r="H2215" s="259"/>
      <c r="I2215" s="259"/>
      <c r="J2215" s="259"/>
    </row>
    <row r="2216" spans="1:10">
      <c r="A2216" s="259"/>
      <c r="B2216" s="259"/>
      <c r="C2216" s="259"/>
      <c r="D2216" s="259"/>
      <c r="E2216" s="259"/>
      <c r="F2216" s="270"/>
      <c r="G2216" s="259"/>
      <c r="H2216" s="259"/>
      <c r="I2216" s="259"/>
      <c r="J2216" s="259"/>
    </row>
    <row r="2217" spans="1:10">
      <c r="A2217" s="259"/>
      <c r="B2217" s="259"/>
      <c r="C2217" s="259"/>
      <c r="D2217" s="259"/>
      <c r="E2217" s="259"/>
      <c r="F2217" s="270"/>
      <c r="G2217" s="259"/>
      <c r="H2217" s="259"/>
      <c r="I2217" s="259"/>
      <c r="J2217" s="259"/>
    </row>
    <row r="2218" spans="1:10">
      <c r="A2218" s="259"/>
      <c r="B2218" s="259"/>
      <c r="C2218" s="259"/>
      <c r="D2218" s="259"/>
      <c r="E2218" s="259"/>
      <c r="F2218" s="270"/>
      <c r="G2218" s="259"/>
      <c r="H2218" s="259"/>
      <c r="I2218" s="259"/>
      <c r="J2218" s="259"/>
    </row>
    <row r="2219" spans="1:10">
      <c r="A2219" s="259"/>
      <c r="B2219" s="259"/>
      <c r="C2219" s="259"/>
      <c r="D2219" s="259"/>
      <c r="E2219" s="259"/>
      <c r="F2219" s="270"/>
      <c r="G2219" s="259"/>
      <c r="H2219" s="259"/>
      <c r="I2219" s="259"/>
      <c r="J2219" s="259"/>
    </row>
    <row r="2220" spans="1:10">
      <c r="A2220" s="259"/>
      <c r="B2220" s="259"/>
      <c r="C2220" s="259"/>
      <c r="D2220" s="259"/>
      <c r="E2220" s="259"/>
      <c r="F2220" s="270"/>
      <c r="G2220" s="259"/>
      <c r="H2220" s="259"/>
      <c r="I2220" s="259"/>
      <c r="J2220" s="259"/>
    </row>
    <row r="2221" spans="1:10">
      <c r="A2221" s="259"/>
      <c r="B2221" s="259"/>
      <c r="C2221" s="259"/>
      <c r="D2221" s="259"/>
      <c r="E2221" s="259"/>
      <c r="F2221" s="270"/>
      <c r="G2221" s="259"/>
      <c r="H2221" s="259"/>
      <c r="I2221" s="259"/>
      <c r="J2221" s="259"/>
    </row>
    <row r="2222" spans="1:10">
      <c r="A2222" s="259"/>
      <c r="B2222" s="259"/>
      <c r="C2222" s="259"/>
      <c r="D2222" s="259"/>
      <c r="E2222" s="259"/>
      <c r="F2222" s="270"/>
      <c r="G2222" s="259"/>
      <c r="H2222" s="259"/>
      <c r="I2222" s="259"/>
      <c r="J2222" s="259"/>
    </row>
    <row r="2223" spans="1:10">
      <c r="A2223" s="259"/>
      <c r="B2223" s="259"/>
      <c r="C2223" s="259"/>
      <c r="D2223" s="259"/>
      <c r="E2223" s="259"/>
      <c r="F2223" s="270"/>
      <c r="G2223" s="259"/>
      <c r="H2223" s="259"/>
      <c r="I2223" s="259"/>
      <c r="J2223" s="259"/>
    </row>
    <row r="2224" spans="1:10">
      <c r="A2224" s="259"/>
      <c r="B2224" s="259"/>
      <c r="C2224" s="259"/>
      <c r="D2224" s="259"/>
      <c r="E2224" s="259"/>
      <c r="F2224" s="270"/>
      <c r="G2224" s="259"/>
      <c r="H2224" s="259"/>
      <c r="I2224" s="259"/>
      <c r="J2224" s="259"/>
    </row>
    <row r="2225" spans="1:10">
      <c r="A2225" s="259"/>
      <c r="B2225" s="259"/>
      <c r="C2225" s="259"/>
      <c r="D2225" s="259"/>
      <c r="E2225" s="259"/>
      <c r="F2225" s="270"/>
      <c r="G2225" s="259"/>
      <c r="H2225" s="259"/>
      <c r="I2225" s="259"/>
      <c r="J2225" s="259"/>
    </row>
    <row r="2226" spans="1:10">
      <c r="A2226" s="259"/>
      <c r="B2226" s="259"/>
      <c r="C2226" s="259"/>
      <c r="D2226" s="259"/>
      <c r="E2226" s="259"/>
      <c r="F2226" s="270"/>
      <c r="G2226" s="259"/>
      <c r="H2226" s="259"/>
      <c r="I2226" s="259"/>
      <c r="J2226" s="259"/>
    </row>
    <row r="2227" spans="1:10">
      <c r="A2227" s="259"/>
      <c r="B2227" s="259"/>
      <c r="C2227" s="259"/>
      <c r="D2227" s="259"/>
      <c r="E2227" s="259"/>
      <c r="F2227" s="270"/>
      <c r="G2227" s="259"/>
      <c r="H2227" s="259"/>
      <c r="I2227" s="259"/>
      <c r="J2227" s="259"/>
    </row>
    <row r="2228" spans="1:10">
      <c r="A2228" s="259"/>
      <c r="B2228" s="259"/>
      <c r="C2228" s="259"/>
      <c r="D2228" s="259"/>
      <c r="E2228" s="259"/>
      <c r="F2228" s="270"/>
      <c r="G2228" s="259"/>
      <c r="H2228" s="259"/>
      <c r="I2228" s="259"/>
      <c r="J2228" s="259"/>
    </row>
    <row r="2229" spans="1:10">
      <c r="A2229" s="259"/>
      <c r="B2229" s="259"/>
      <c r="C2229" s="259"/>
      <c r="D2229" s="259"/>
      <c r="E2229" s="259"/>
      <c r="F2229" s="270"/>
      <c r="G2229" s="259"/>
      <c r="H2229" s="259"/>
      <c r="I2229" s="259"/>
      <c r="J2229" s="259"/>
    </row>
    <row r="2230" spans="1:10">
      <c r="A2230" s="259"/>
      <c r="B2230" s="259"/>
      <c r="C2230" s="259"/>
      <c r="D2230" s="259"/>
      <c r="E2230" s="259"/>
      <c r="F2230" s="270"/>
      <c r="G2230" s="259"/>
      <c r="H2230" s="259"/>
      <c r="I2230" s="259"/>
      <c r="J2230" s="259"/>
    </row>
    <row r="2231" spans="1:10">
      <c r="A2231" s="259"/>
      <c r="B2231" s="259"/>
      <c r="C2231" s="259"/>
      <c r="D2231" s="259"/>
      <c r="E2231" s="259"/>
      <c r="F2231" s="270"/>
      <c r="G2231" s="259"/>
      <c r="H2231" s="259"/>
      <c r="I2231" s="259"/>
      <c r="J2231" s="259"/>
    </row>
    <row r="2232" spans="1:10">
      <c r="A2232" s="259"/>
      <c r="B2232" s="259"/>
      <c r="C2232" s="259"/>
      <c r="D2232" s="259"/>
      <c r="E2232" s="259"/>
      <c r="F2232" s="270"/>
      <c r="G2232" s="259"/>
      <c r="H2232" s="259"/>
      <c r="I2232" s="259"/>
      <c r="J2232" s="259"/>
    </row>
    <row r="2233" spans="1:10">
      <c r="A2233" s="259"/>
      <c r="B2233" s="259"/>
      <c r="C2233" s="259"/>
      <c r="D2233" s="259"/>
      <c r="E2233" s="259"/>
      <c r="F2233" s="270"/>
      <c r="G2233" s="259"/>
      <c r="H2233" s="259"/>
      <c r="I2233" s="259"/>
      <c r="J2233" s="259"/>
    </row>
    <row r="2234" spans="1:10">
      <c r="A2234" s="259"/>
      <c r="B2234" s="259"/>
      <c r="C2234" s="259"/>
      <c r="D2234" s="259"/>
      <c r="E2234" s="259"/>
      <c r="F2234" s="270"/>
      <c r="G2234" s="259"/>
      <c r="H2234" s="259"/>
      <c r="I2234" s="259"/>
      <c r="J2234" s="259"/>
    </row>
    <row r="2235" spans="1:10">
      <c r="A2235" s="259"/>
      <c r="B2235" s="259"/>
      <c r="C2235" s="259"/>
      <c r="D2235" s="259"/>
      <c r="E2235" s="259"/>
      <c r="F2235" s="270"/>
      <c r="G2235" s="259"/>
      <c r="H2235" s="259"/>
      <c r="I2235" s="259"/>
      <c r="J2235" s="259"/>
    </row>
    <row r="2236" spans="1:10">
      <c r="A2236" s="259"/>
      <c r="B2236" s="259"/>
      <c r="C2236" s="259"/>
      <c r="D2236" s="259"/>
      <c r="E2236" s="259"/>
      <c r="F2236" s="270"/>
      <c r="G2236" s="259"/>
      <c r="H2236" s="259"/>
      <c r="I2236" s="259"/>
      <c r="J2236" s="259"/>
    </row>
    <row r="2237" spans="1:10">
      <c r="A2237" s="259"/>
      <c r="B2237" s="259"/>
      <c r="C2237" s="259"/>
      <c r="D2237" s="259"/>
      <c r="E2237" s="259"/>
      <c r="F2237" s="270"/>
      <c r="G2237" s="259"/>
      <c r="H2237" s="259"/>
      <c r="I2237" s="259"/>
      <c r="J2237" s="259"/>
    </row>
    <row r="2238" spans="1:10">
      <c r="A2238" s="259"/>
      <c r="B2238" s="259"/>
      <c r="C2238" s="259"/>
      <c r="D2238" s="259"/>
      <c r="E2238" s="259"/>
      <c r="F2238" s="270"/>
      <c r="G2238" s="259"/>
      <c r="H2238" s="259"/>
      <c r="I2238" s="259"/>
      <c r="J2238" s="259"/>
    </row>
    <row r="2239" spans="1:10">
      <c r="A2239" s="259"/>
      <c r="B2239" s="259"/>
      <c r="C2239" s="259"/>
      <c r="D2239" s="259"/>
      <c r="E2239" s="259"/>
      <c r="F2239" s="270"/>
      <c r="G2239" s="259"/>
      <c r="H2239" s="259"/>
      <c r="I2239" s="259"/>
      <c r="J2239" s="259"/>
    </row>
    <row r="2240" spans="1:10">
      <c r="A2240" s="259"/>
      <c r="B2240" s="259"/>
      <c r="C2240" s="259"/>
      <c r="D2240" s="259"/>
      <c r="E2240" s="259"/>
      <c r="F2240" s="270"/>
      <c r="G2240" s="259"/>
      <c r="H2240" s="259"/>
      <c r="I2240" s="259"/>
      <c r="J2240" s="259"/>
    </row>
    <row r="2241" spans="1:10">
      <c r="A2241" s="259"/>
      <c r="B2241" s="259"/>
      <c r="C2241" s="259"/>
      <c r="D2241" s="259"/>
      <c r="E2241" s="259"/>
      <c r="F2241" s="270"/>
      <c r="G2241" s="259"/>
      <c r="H2241" s="259"/>
      <c r="I2241" s="259"/>
      <c r="J2241" s="259"/>
    </row>
    <row r="2242" spans="1:10">
      <c r="A2242" s="259"/>
      <c r="B2242" s="259"/>
      <c r="C2242" s="259"/>
      <c r="D2242" s="259"/>
      <c r="E2242" s="259"/>
      <c r="F2242" s="270"/>
      <c r="G2242" s="259"/>
      <c r="H2242" s="259"/>
      <c r="I2242" s="259"/>
      <c r="J2242" s="259"/>
    </row>
    <row r="2243" spans="1:10">
      <c r="A2243" s="259"/>
      <c r="B2243" s="259"/>
      <c r="C2243" s="259"/>
      <c r="D2243" s="259"/>
      <c r="E2243" s="259"/>
      <c r="F2243" s="270"/>
      <c r="G2243" s="259"/>
      <c r="H2243" s="259"/>
      <c r="I2243" s="259"/>
      <c r="J2243" s="259"/>
    </row>
    <row r="2244" spans="1:10">
      <c r="A2244" s="259"/>
      <c r="B2244" s="259"/>
      <c r="C2244" s="259"/>
      <c r="D2244" s="259"/>
      <c r="E2244" s="259"/>
      <c r="F2244" s="270"/>
      <c r="G2244" s="259"/>
      <c r="H2244" s="259"/>
      <c r="I2244" s="259"/>
      <c r="J2244" s="259"/>
    </row>
    <row r="2245" spans="1:10">
      <c r="A2245" s="259"/>
      <c r="B2245" s="259"/>
      <c r="C2245" s="259"/>
      <c r="D2245" s="259"/>
      <c r="E2245" s="259"/>
      <c r="F2245" s="270"/>
      <c r="G2245" s="259"/>
      <c r="H2245" s="259"/>
      <c r="I2245" s="259"/>
      <c r="J2245" s="259"/>
    </row>
    <row r="2246" spans="1:10">
      <c r="A2246" s="259"/>
      <c r="B2246" s="259"/>
      <c r="C2246" s="259"/>
      <c r="D2246" s="259"/>
      <c r="E2246" s="259"/>
      <c r="F2246" s="270"/>
      <c r="G2246" s="259"/>
      <c r="H2246" s="259"/>
      <c r="I2246" s="259"/>
      <c r="J2246" s="259"/>
    </row>
    <row r="2247" spans="1:10">
      <c r="A2247" s="259"/>
      <c r="B2247" s="259"/>
      <c r="C2247" s="259"/>
      <c r="D2247" s="259"/>
      <c r="E2247" s="259"/>
      <c r="F2247" s="270"/>
      <c r="G2247" s="259"/>
      <c r="H2247" s="259"/>
      <c r="I2247" s="259"/>
      <c r="J2247" s="259"/>
    </row>
    <row r="2248" spans="1:10">
      <c r="A2248" s="259"/>
      <c r="B2248" s="259"/>
      <c r="C2248" s="259"/>
      <c r="D2248" s="259"/>
      <c r="E2248" s="259"/>
      <c r="F2248" s="270"/>
      <c r="G2248" s="259"/>
      <c r="H2248" s="259"/>
      <c r="I2248" s="259"/>
      <c r="J2248" s="259"/>
    </row>
    <row r="2249" spans="1:10">
      <c r="A2249" s="259"/>
      <c r="B2249" s="259"/>
      <c r="C2249" s="259"/>
      <c r="D2249" s="259"/>
      <c r="E2249" s="259"/>
      <c r="F2249" s="270"/>
      <c r="G2249" s="259"/>
      <c r="H2249" s="259"/>
      <c r="I2249" s="259"/>
      <c r="J2249" s="259"/>
    </row>
    <row r="2250" spans="1:10">
      <c r="A2250" s="259"/>
      <c r="B2250" s="259"/>
      <c r="C2250" s="259"/>
      <c r="D2250" s="259"/>
      <c r="E2250" s="259"/>
      <c r="F2250" s="270"/>
      <c r="G2250" s="259"/>
      <c r="H2250" s="259"/>
      <c r="I2250" s="259"/>
      <c r="J2250" s="259"/>
    </row>
    <row r="2251" spans="1:10">
      <c r="A2251" s="259"/>
      <c r="B2251" s="259"/>
      <c r="C2251" s="259"/>
      <c r="D2251" s="259"/>
      <c r="E2251" s="259"/>
      <c r="F2251" s="270"/>
      <c r="G2251" s="259"/>
      <c r="H2251" s="259"/>
      <c r="I2251" s="259"/>
      <c r="J2251" s="259"/>
    </row>
    <row r="2252" spans="1:10">
      <c r="A2252" s="259"/>
      <c r="B2252" s="259"/>
      <c r="C2252" s="259"/>
      <c r="D2252" s="259"/>
      <c r="E2252" s="259"/>
      <c r="F2252" s="270"/>
      <c r="G2252" s="259"/>
      <c r="H2252" s="259"/>
      <c r="I2252" s="259"/>
      <c r="J2252" s="259"/>
    </row>
    <row r="2253" spans="1:10">
      <c r="A2253" s="259"/>
      <c r="B2253" s="259"/>
      <c r="C2253" s="259"/>
      <c r="D2253" s="259"/>
      <c r="E2253" s="259"/>
      <c r="F2253" s="270"/>
      <c r="G2253" s="259"/>
      <c r="H2253" s="259"/>
      <c r="I2253" s="259"/>
      <c r="J2253" s="259"/>
    </row>
    <row r="2254" spans="1:10">
      <c r="A2254" s="259"/>
      <c r="B2254" s="259"/>
      <c r="C2254" s="259"/>
      <c r="D2254" s="259"/>
      <c r="E2254" s="259"/>
      <c r="F2254" s="270"/>
      <c r="G2254" s="259"/>
      <c r="H2254" s="259"/>
      <c r="I2254" s="259"/>
      <c r="J2254" s="259"/>
    </row>
    <row r="2255" spans="1:10">
      <c r="A2255" s="259"/>
      <c r="B2255" s="259"/>
      <c r="C2255" s="259"/>
      <c r="D2255" s="259"/>
      <c r="E2255" s="259"/>
      <c r="F2255" s="270"/>
      <c r="G2255" s="259"/>
      <c r="H2255" s="259"/>
      <c r="I2255" s="259"/>
      <c r="J2255" s="259"/>
    </row>
    <row r="2256" spans="1:10">
      <c r="A2256" s="259"/>
      <c r="B2256" s="259"/>
      <c r="C2256" s="259"/>
      <c r="D2256" s="259"/>
      <c r="E2256" s="259"/>
      <c r="F2256" s="270"/>
      <c r="G2256" s="259"/>
      <c r="H2256" s="259"/>
      <c r="I2256" s="259"/>
      <c r="J2256" s="259"/>
    </row>
    <row r="2257" spans="1:10">
      <c r="A2257" s="259"/>
      <c r="B2257" s="259"/>
      <c r="C2257" s="259"/>
      <c r="D2257" s="259"/>
      <c r="E2257" s="259"/>
      <c r="F2257" s="270"/>
      <c r="G2257" s="259"/>
      <c r="H2257" s="259"/>
      <c r="I2257" s="259"/>
      <c r="J2257" s="259"/>
    </row>
    <row r="2258" spans="1:10">
      <c r="A2258" s="259"/>
      <c r="B2258" s="259"/>
      <c r="C2258" s="259"/>
      <c r="D2258" s="259"/>
      <c r="E2258" s="259"/>
      <c r="F2258" s="270"/>
      <c r="G2258" s="259"/>
      <c r="H2258" s="259"/>
      <c r="I2258" s="259"/>
      <c r="J2258" s="259"/>
    </row>
    <row r="2259" spans="1:10">
      <c r="A2259" s="259"/>
      <c r="B2259" s="259"/>
      <c r="C2259" s="259"/>
      <c r="D2259" s="259"/>
      <c r="E2259" s="259"/>
      <c r="F2259" s="270"/>
      <c r="G2259" s="259"/>
      <c r="H2259" s="259"/>
      <c r="I2259" s="259"/>
      <c r="J2259" s="259"/>
    </row>
    <row r="2260" spans="1:10">
      <c r="A2260" s="259"/>
      <c r="B2260" s="259"/>
      <c r="C2260" s="259"/>
      <c r="D2260" s="259"/>
      <c r="E2260" s="259"/>
      <c r="F2260" s="270"/>
      <c r="G2260" s="259"/>
      <c r="H2260" s="259"/>
      <c r="I2260" s="259"/>
      <c r="J2260" s="259"/>
    </row>
    <row r="2261" spans="1:10">
      <c r="A2261" s="259"/>
      <c r="B2261" s="259"/>
      <c r="C2261" s="259"/>
      <c r="D2261" s="259"/>
      <c r="E2261" s="259"/>
      <c r="F2261" s="270"/>
      <c r="G2261" s="259"/>
      <c r="H2261" s="259"/>
      <c r="I2261" s="259"/>
      <c r="J2261" s="259"/>
    </row>
    <row r="2262" spans="1:10">
      <c r="A2262" s="259"/>
      <c r="B2262" s="259"/>
      <c r="C2262" s="259"/>
      <c r="D2262" s="259"/>
      <c r="E2262" s="259"/>
      <c r="F2262" s="270"/>
      <c r="G2262" s="259"/>
      <c r="H2262" s="259"/>
      <c r="I2262" s="259"/>
      <c r="J2262" s="259"/>
    </row>
    <row r="2263" spans="1:10">
      <c r="A2263" s="259"/>
      <c r="B2263" s="259"/>
      <c r="C2263" s="259"/>
      <c r="D2263" s="259"/>
      <c r="E2263" s="259"/>
      <c r="F2263" s="270"/>
      <c r="G2263" s="259"/>
      <c r="H2263" s="259"/>
      <c r="I2263" s="259"/>
      <c r="J2263" s="259"/>
    </row>
    <row r="2264" spans="1:10">
      <c r="A2264" s="259"/>
      <c r="B2264" s="259"/>
      <c r="C2264" s="259"/>
      <c r="D2264" s="259"/>
      <c r="E2264" s="259"/>
      <c r="F2264" s="270"/>
      <c r="G2264" s="259"/>
      <c r="H2264" s="259"/>
      <c r="I2264" s="259"/>
      <c r="J2264" s="259"/>
    </row>
    <row r="2265" spans="1:10">
      <c r="A2265" s="259"/>
      <c r="B2265" s="259"/>
      <c r="C2265" s="259"/>
      <c r="D2265" s="259"/>
      <c r="E2265" s="259"/>
      <c r="F2265" s="270"/>
      <c r="G2265" s="259"/>
      <c r="H2265" s="259"/>
      <c r="I2265" s="259"/>
      <c r="J2265" s="259"/>
    </row>
    <row r="2266" spans="1:10">
      <c r="A2266" s="259"/>
      <c r="B2266" s="259"/>
      <c r="C2266" s="259"/>
      <c r="D2266" s="259"/>
      <c r="E2266" s="259"/>
      <c r="F2266" s="270"/>
      <c r="G2266" s="259"/>
      <c r="H2266" s="259"/>
      <c r="I2266" s="259"/>
      <c r="J2266" s="259"/>
    </row>
    <row r="2267" spans="1:10">
      <c r="A2267" s="259"/>
      <c r="B2267" s="259"/>
      <c r="C2267" s="259"/>
      <c r="D2267" s="259"/>
      <c r="E2267" s="259"/>
      <c r="F2267" s="270"/>
      <c r="G2267" s="259"/>
      <c r="H2267" s="259"/>
      <c r="I2267" s="259"/>
      <c r="J2267" s="259"/>
    </row>
    <row r="2268" spans="1:10">
      <c r="A2268" s="259"/>
      <c r="B2268" s="259"/>
      <c r="C2268" s="259"/>
      <c r="D2268" s="259"/>
      <c r="E2268" s="259"/>
      <c r="F2268" s="270"/>
      <c r="G2268" s="259"/>
      <c r="H2268" s="259"/>
      <c r="I2268" s="259"/>
      <c r="J2268" s="259"/>
    </row>
    <row r="2269" spans="1:10">
      <c r="A2269" s="259"/>
      <c r="B2269" s="259"/>
      <c r="C2269" s="259"/>
      <c r="D2269" s="259"/>
      <c r="E2269" s="259"/>
      <c r="F2269" s="270"/>
      <c r="G2269" s="259"/>
      <c r="H2269" s="259"/>
      <c r="I2269" s="259"/>
      <c r="J2269" s="259"/>
    </row>
    <row r="2270" spans="1:10">
      <c r="A2270" s="259"/>
      <c r="B2270" s="259"/>
      <c r="C2270" s="259"/>
      <c r="D2270" s="259"/>
      <c r="E2270" s="259"/>
      <c r="F2270" s="270"/>
      <c r="G2270" s="259"/>
      <c r="H2270" s="259"/>
      <c r="I2270" s="259"/>
      <c r="J2270" s="259"/>
    </row>
    <row r="2271" spans="1:10">
      <c r="A2271" s="259"/>
      <c r="B2271" s="259"/>
      <c r="C2271" s="259"/>
      <c r="D2271" s="259"/>
      <c r="E2271" s="259"/>
      <c r="F2271" s="270"/>
      <c r="G2271" s="259"/>
      <c r="H2271" s="259"/>
      <c r="I2271" s="259"/>
      <c r="J2271" s="259"/>
    </row>
    <row r="2272" spans="1:10">
      <c r="A2272" s="259"/>
      <c r="B2272" s="259"/>
      <c r="C2272" s="259"/>
      <c r="D2272" s="259"/>
      <c r="E2272" s="259"/>
      <c r="F2272" s="270"/>
      <c r="G2272" s="259"/>
      <c r="H2272" s="259"/>
      <c r="I2272" s="259"/>
      <c r="J2272" s="259"/>
    </row>
    <row r="2273" spans="1:10">
      <c r="A2273" s="259"/>
      <c r="B2273" s="259"/>
      <c r="C2273" s="259"/>
      <c r="D2273" s="259"/>
      <c r="E2273" s="259"/>
      <c r="F2273" s="270"/>
      <c r="G2273" s="259"/>
      <c r="H2273" s="259"/>
      <c r="I2273" s="259"/>
      <c r="J2273" s="259"/>
    </row>
    <row r="2274" spans="1:10">
      <c r="A2274" s="259"/>
      <c r="B2274" s="259"/>
      <c r="C2274" s="259"/>
      <c r="D2274" s="259"/>
      <c r="E2274" s="259"/>
      <c r="F2274" s="270"/>
      <c r="G2274" s="259"/>
      <c r="H2274" s="259"/>
      <c r="I2274" s="259"/>
      <c r="J2274" s="259"/>
    </row>
    <row r="2275" spans="1:10">
      <c r="A2275" s="259"/>
      <c r="B2275" s="259"/>
      <c r="C2275" s="259"/>
      <c r="D2275" s="259"/>
      <c r="E2275" s="259"/>
      <c r="F2275" s="270"/>
      <c r="G2275" s="259"/>
      <c r="H2275" s="259"/>
      <c r="I2275" s="259"/>
      <c r="J2275" s="259"/>
    </row>
    <row r="2276" spans="1:10">
      <c r="A2276" s="259"/>
      <c r="B2276" s="259"/>
      <c r="C2276" s="259"/>
      <c r="D2276" s="259"/>
      <c r="E2276" s="259"/>
      <c r="F2276" s="270"/>
      <c r="G2276" s="259"/>
      <c r="H2276" s="259"/>
      <c r="I2276" s="259"/>
      <c r="J2276" s="259"/>
    </row>
    <row r="2277" spans="1:10">
      <c r="A2277" s="259"/>
      <c r="B2277" s="259"/>
      <c r="C2277" s="259"/>
      <c r="D2277" s="259"/>
      <c r="E2277" s="259"/>
      <c r="F2277" s="270"/>
      <c r="G2277" s="259"/>
      <c r="H2277" s="259"/>
      <c r="I2277" s="259"/>
      <c r="J2277" s="259"/>
    </row>
    <row r="2278" spans="1:10">
      <c r="A2278" s="259"/>
      <c r="B2278" s="259"/>
      <c r="C2278" s="259"/>
      <c r="D2278" s="259"/>
      <c r="E2278" s="259"/>
      <c r="F2278" s="270"/>
      <c r="G2278" s="259"/>
      <c r="H2278" s="259"/>
      <c r="I2278" s="259"/>
      <c r="J2278" s="259"/>
    </row>
    <row r="2279" spans="1:10">
      <c r="A2279" s="259"/>
      <c r="B2279" s="259"/>
      <c r="C2279" s="259"/>
      <c r="D2279" s="259"/>
      <c r="E2279" s="259"/>
      <c r="F2279" s="270"/>
      <c r="G2279" s="259"/>
      <c r="H2279" s="259"/>
      <c r="I2279" s="259"/>
      <c r="J2279" s="259"/>
    </row>
    <row r="2280" spans="1:10">
      <c r="A2280" s="259"/>
      <c r="B2280" s="259"/>
      <c r="C2280" s="259"/>
      <c r="D2280" s="259"/>
      <c r="E2280" s="259"/>
      <c r="F2280" s="270"/>
      <c r="G2280" s="259"/>
      <c r="H2280" s="259"/>
      <c r="I2280" s="259"/>
      <c r="J2280" s="259"/>
    </row>
    <row r="2281" spans="1:10">
      <c r="A2281" s="259"/>
      <c r="B2281" s="259"/>
      <c r="C2281" s="259"/>
      <c r="D2281" s="259"/>
      <c r="E2281" s="259"/>
      <c r="F2281" s="270"/>
      <c r="G2281" s="259"/>
      <c r="H2281" s="259"/>
      <c r="I2281" s="259"/>
      <c r="J2281" s="259"/>
    </row>
    <row r="2282" spans="1:10">
      <c r="A2282" s="259"/>
      <c r="B2282" s="259"/>
      <c r="C2282" s="259"/>
      <c r="D2282" s="259"/>
      <c r="E2282" s="259"/>
      <c r="F2282" s="270"/>
      <c r="G2282" s="259"/>
      <c r="H2282" s="259"/>
      <c r="I2282" s="259"/>
      <c r="J2282" s="259"/>
    </row>
    <row r="2283" spans="1:10">
      <c r="A2283" s="259"/>
      <c r="B2283" s="259"/>
      <c r="C2283" s="259"/>
      <c r="D2283" s="259"/>
      <c r="E2283" s="259"/>
      <c r="F2283" s="270"/>
      <c r="G2283" s="259"/>
      <c r="H2283" s="259"/>
      <c r="I2283" s="259"/>
      <c r="J2283" s="259"/>
    </row>
    <row r="2284" spans="1:10">
      <c r="A2284" s="259"/>
      <c r="B2284" s="259"/>
      <c r="C2284" s="259"/>
      <c r="D2284" s="259"/>
      <c r="E2284" s="259"/>
      <c r="F2284" s="270"/>
      <c r="G2284" s="259"/>
      <c r="H2284" s="259"/>
      <c r="I2284" s="259"/>
      <c r="J2284" s="259"/>
    </row>
    <row r="2285" spans="1:10">
      <c r="A2285" s="259"/>
      <c r="B2285" s="259"/>
      <c r="C2285" s="259"/>
      <c r="D2285" s="259"/>
      <c r="E2285" s="259"/>
      <c r="F2285" s="270"/>
      <c r="G2285" s="259"/>
      <c r="H2285" s="259"/>
      <c r="I2285" s="259"/>
      <c r="J2285" s="259"/>
    </row>
    <row r="2286" spans="1:10">
      <c r="A2286" s="259"/>
      <c r="B2286" s="259"/>
      <c r="C2286" s="259"/>
      <c r="D2286" s="259"/>
      <c r="E2286" s="259"/>
      <c r="F2286" s="270"/>
      <c r="G2286" s="259"/>
      <c r="H2286" s="259"/>
      <c r="I2286" s="259"/>
      <c r="J2286" s="259"/>
    </row>
    <row r="2287" spans="1:10">
      <c r="A2287" s="259"/>
      <c r="B2287" s="259"/>
      <c r="C2287" s="259"/>
      <c r="D2287" s="259"/>
      <c r="E2287" s="259"/>
      <c r="F2287" s="270"/>
      <c r="G2287" s="259"/>
      <c r="H2287" s="259"/>
      <c r="I2287" s="259"/>
      <c r="J2287" s="259"/>
    </row>
    <row r="2288" spans="1:10">
      <c r="A2288" s="259"/>
      <c r="B2288" s="259"/>
      <c r="C2288" s="259"/>
      <c r="D2288" s="259"/>
      <c r="E2288" s="259"/>
      <c r="F2288" s="270"/>
      <c r="G2288" s="259"/>
      <c r="H2288" s="259"/>
      <c r="I2288" s="259"/>
      <c r="J2288" s="259"/>
    </row>
    <row r="2289" spans="1:10">
      <c r="A2289" s="259"/>
      <c r="B2289" s="259"/>
      <c r="C2289" s="259"/>
      <c r="D2289" s="259"/>
      <c r="E2289" s="259"/>
      <c r="F2289" s="270"/>
      <c r="G2289" s="259"/>
      <c r="H2289" s="259"/>
      <c r="I2289" s="259"/>
      <c r="J2289" s="259"/>
    </row>
    <row r="2290" spans="1:10">
      <c r="A2290" s="259"/>
      <c r="B2290" s="259"/>
      <c r="C2290" s="259"/>
      <c r="D2290" s="259"/>
      <c r="E2290" s="259"/>
      <c r="F2290" s="270"/>
      <c r="G2290" s="259"/>
      <c r="H2290" s="259"/>
      <c r="I2290" s="259"/>
      <c r="J2290" s="259"/>
    </row>
    <row r="2291" spans="1:10">
      <c r="A2291" s="259"/>
      <c r="B2291" s="259"/>
      <c r="C2291" s="259"/>
      <c r="D2291" s="259"/>
      <c r="E2291" s="259"/>
      <c r="F2291" s="270"/>
      <c r="G2291" s="259"/>
      <c r="H2291" s="259"/>
      <c r="I2291" s="259"/>
      <c r="J2291" s="259"/>
    </row>
    <row r="2292" spans="1:10">
      <c r="A2292" s="259"/>
      <c r="B2292" s="259"/>
      <c r="C2292" s="259"/>
      <c r="D2292" s="259"/>
      <c r="E2292" s="259"/>
      <c r="F2292" s="270"/>
      <c r="G2292" s="259"/>
      <c r="H2292" s="259"/>
      <c r="I2292" s="259"/>
      <c r="J2292" s="259"/>
    </row>
    <row r="2293" spans="1:10">
      <c r="A2293" s="259"/>
      <c r="B2293" s="259"/>
      <c r="C2293" s="259"/>
      <c r="D2293" s="259"/>
      <c r="E2293" s="259"/>
      <c r="F2293" s="270"/>
      <c r="G2293" s="259"/>
      <c r="H2293" s="259"/>
      <c r="I2293" s="259"/>
      <c r="J2293" s="259"/>
    </row>
    <row r="2294" spans="1:10">
      <c r="A2294" s="259"/>
      <c r="B2294" s="259"/>
      <c r="C2294" s="259"/>
      <c r="D2294" s="259"/>
      <c r="E2294" s="259"/>
      <c r="F2294" s="270"/>
      <c r="G2294" s="259"/>
      <c r="H2294" s="259"/>
      <c r="I2294" s="259"/>
      <c r="J2294" s="259"/>
    </row>
    <row r="2295" spans="1:10">
      <c r="A2295" s="259"/>
      <c r="B2295" s="259"/>
      <c r="C2295" s="259"/>
      <c r="D2295" s="259"/>
      <c r="E2295" s="259"/>
      <c r="F2295" s="270"/>
      <c r="G2295" s="259"/>
      <c r="H2295" s="259"/>
      <c r="I2295" s="259"/>
      <c r="J2295" s="259"/>
    </row>
    <row r="2296" spans="1:10">
      <c r="A2296" s="259"/>
      <c r="B2296" s="259"/>
      <c r="C2296" s="259"/>
      <c r="D2296" s="259"/>
      <c r="E2296" s="259"/>
      <c r="F2296" s="270"/>
      <c r="G2296" s="259"/>
      <c r="H2296" s="259"/>
      <c r="I2296" s="259"/>
      <c r="J2296" s="259"/>
    </row>
    <row r="2297" spans="1:10">
      <c r="A2297" s="259"/>
      <c r="B2297" s="259"/>
      <c r="C2297" s="259"/>
      <c r="D2297" s="259"/>
      <c r="E2297" s="259"/>
      <c r="F2297" s="270"/>
      <c r="G2297" s="259"/>
      <c r="H2297" s="259"/>
      <c r="I2297" s="259"/>
      <c r="J2297" s="259"/>
    </row>
    <row r="2298" spans="1:10">
      <c r="A2298" s="259"/>
      <c r="B2298" s="259"/>
      <c r="C2298" s="259"/>
      <c r="D2298" s="259"/>
      <c r="E2298" s="259"/>
      <c r="F2298" s="270"/>
      <c r="G2298" s="259"/>
      <c r="H2298" s="259"/>
      <c r="I2298" s="259"/>
      <c r="J2298" s="259"/>
    </row>
    <row r="2299" spans="1:10">
      <c r="A2299" s="259"/>
      <c r="B2299" s="259"/>
      <c r="C2299" s="259"/>
      <c r="D2299" s="259"/>
      <c r="E2299" s="259"/>
      <c r="F2299" s="270"/>
      <c r="G2299" s="259"/>
      <c r="H2299" s="259"/>
      <c r="I2299" s="259"/>
      <c r="J2299" s="259"/>
    </row>
    <row r="2300" spans="1:10">
      <c r="A2300" s="259"/>
      <c r="B2300" s="259"/>
      <c r="C2300" s="259"/>
      <c r="D2300" s="259"/>
      <c r="E2300" s="259"/>
      <c r="F2300" s="270"/>
      <c r="G2300" s="259"/>
      <c r="H2300" s="259"/>
      <c r="I2300" s="259"/>
      <c r="J2300" s="259"/>
    </row>
    <row r="2301" spans="1:10">
      <c r="A2301" s="259"/>
      <c r="B2301" s="259"/>
      <c r="C2301" s="259"/>
      <c r="D2301" s="259"/>
      <c r="E2301" s="259"/>
      <c r="F2301" s="270"/>
      <c r="G2301" s="259"/>
      <c r="H2301" s="259"/>
      <c r="I2301" s="259"/>
      <c r="J2301" s="259"/>
    </row>
    <row r="2302" spans="1:10">
      <c r="A2302" s="259"/>
      <c r="B2302" s="259"/>
      <c r="C2302" s="259"/>
      <c r="D2302" s="259"/>
      <c r="E2302" s="259"/>
      <c r="F2302" s="270"/>
      <c r="G2302" s="259"/>
      <c r="H2302" s="259"/>
      <c r="I2302" s="259"/>
      <c r="J2302" s="259"/>
    </row>
    <row r="2303" spans="1:10">
      <c r="A2303" s="259"/>
      <c r="B2303" s="259"/>
      <c r="C2303" s="259"/>
      <c r="D2303" s="259"/>
      <c r="E2303" s="259"/>
      <c r="F2303" s="270"/>
      <c r="G2303" s="259"/>
      <c r="H2303" s="259"/>
      <c r="I2303" s="259"/>
      <c r="J2303" s="259"/>
    </row>
    <row r="2304" spans="1:10">
      <c r="A2304" s="259"/>
      <c r="B2304" s="259"/>
      <c r="C2304" s="259"/>
      <c r="D2304" s="259"/>
      <c r="E2304" s="259"/>
      <c r="F2304" s="270"/>
      <c r="G2304" s="259"/>
      <c r="H2304" s="259"/>
      <c r="I2304" s="259"/>
      <c r="J2304" s="259"/>
    </row>
    <row r="2305" spans="1:10">
      <c r="A2305" s="259"/>
      <c r="B2305" s="259"/>
      <c r="C2305" s="259"/>
      <c r="D2305" s="259"/>
      <c r="E2305" s="259"/>
      <c r="F2305" s="270"/>
      <c r="G2305" s="259"/>
      <c r="H2305" s="259"/>
      <c r="I2305" s="259"/>
      <c r="J2305" s="259"/>
    </row>
    <row r="2306" spans="1:10">
      <c r="A2306" s="259"/>
      <c r="B2306" s="259"/>
      <c r="C2306" s="259"/>
      <c r="D2306" s="259"/>
      <c r="E2306" s="259"/>
      <c r="F2306" s="270"/>
      <c r="G2306" s="259"/>
      <c r="H2306" s="259"/>
      <c r="I2306" s="259"/>
      <c r="J2306" s="259"/>
    </row>
    <row r="2307" spans="1:10">
      <c r="A2307" s="259"/>
      <c r="B2307" s="259"/>
      <c r="C2307" s="259"/>
      <c r="D2307" s="259"/>
      <c r="E2307" s="259"/>
      <c r="F2307" s="270"/>
      <c r="G2307" s="259"/>
      <c r="H2307" s="259"/>
      <c r="I2307" s="259"/>
      <c r="J2307" s="259"/>
    </row>
    <row r="2308" spans="1:10">
      <c r="A2308" s="259"/>
      <c r="B2308" s="259"/>
      <c r="C2308" s="259"/>
      <c r="D2308" s="259"/>
      <c r="E2308" s="259"/>
      <c r="F2308" s="270"/>
      <c r="G2308" s="259"/>
      <c r="H2308" s="259"/>
      <c r="I2308" s="259"/>
      <c r="J2308" s="259"/>
    </row>
    <row r="2309" spans="1:10">
      <c r="A2309" s="259"/>
      <c r="B2309" s="259"/>
      <c r="C2309" s="259"/>
      <c r="D2309" s="259"/>
      <c r="E2309" s="259"/>
      <c r="F2309" s="270"/>
      <c r="G2309" s="259"/>
      <c r="H2309" s="259"/>
      <c r="I2309" s="259"/>
      <c r="J2309" s="259"/>
    </row>
    <row r="2310" spans="1:10">
      <c r="A2310" s="259"/>
      <c r="B2310" s="259"/>
      <c r="C2310" s="259"/>
      <c r="D2310" s="259"/>
      <c r="E2310" s="259"/>
      <c r="F2310" s="270"/>
      <c r="G2310" s="259"/>
      <c r="H2310" s="259"/>
      <c r="I2310" s="259"/>
      <c r="J2310" s="259"/>
    </row>
    <row r="2311" spans="1:10">
      <c r="A2311" s="259"/>
      <c r="B2311" s="259"/>
      <c r="C2311" s="259"/>
      <c r="D2311" s="259"/>
      <c r="E2311" s="259"/>
      <c r="F2311" s="270"/>
      <c r="G2311" s="259"/>
      <c r="H2311" s="259"/>
      <c r="I2311" s="259"/>
      <c r="J2311" s="259"/>
    </row>
    <row r="2312" spans="1:10">
      <c r="A2312" s="259"/>
      <c r="B2312" s="259"/>
      <c r="C2312" s="259"/>
      <c r="D2312" s="259"/>
      <c r="E2312" s="259"/>
      <c r="F2312" s="270"/>
      <c r="G2312" s="259"/>
      <c r="H2312" s="259"/>
      <c r="I2312" s="259"/>
      <c r="J2312" s="259"/>
    </row>
    <row r="2313" spans="1:10">
      <c r="A2313" s="259"/>
      <c r="B2313" s="259"/>
      <c r="C2313" s="259"/>
      <c r="D2313" s="259"/>
      <c r="E2313" s="259"/>
      <c r="F2313" s="270"/>
      <c r="G2313" s="259"/>
      <c r="H2313" s="259"/>
      <c r="I2313" s="259"/>
      <c r="J2313" s="259"/>
    </row>
    <row r="2314" spans="1:10">
      <c r="A2314" s="259"/>
      <c r="B2314" s="259"/>
      <c r="C2314" s="259"/>
      <c r="D2314" s="259"/>
      <c r="E2314" s="259"/>
      <c r="F2314" s="270"/>
      <c r="G2314" s="259"/>
      <c r="H2314" s="259"/>
      <c r="I2314" s="259"/>
      <c r="J2314" s="259"/>
    </row>
    <row r="2315" spans="1:10">
      <c r="A2315" s="259"/>
      <c r="B2315" s="259"/>
      <c r="C2315" s="259"/>
      <c r="D2315" s="259"/>
      <c r="E2315" s="259"/>
      <c r="F2315" s="270"/>
      <c r="G2315" s="259"/>
      <c r="H2315" s="259"/>
      <c r="I2315" s="259"/>
      <c r="J2315" s="259"/>
    </row>
    <row r="2316" spans="1:10">
      <c r="A2316" s="259"/>
      <c r="B2316" s="259"/>
      <c r="C2316" s="259"/>
      <c r="D2316" s="259"/>
      <c r="E2316" s="259"/>
      <c r="F2316" s="270"/>
      <c r="G2316" s="259"/>
      <c r="H2316" s="259"/>
      <c r="I2316" s="259"/>
      <c r="J2316" s="259"/>
    </row>
    <row r="2317" spans="1:10">
      <c r="A2317" s="259"/>
      <c r="B2317" s="259"/>
      <c r="C2317" s="259"/>
      <c r="D2317" s="259"/>
      <c r="E2317" s="259"/>
      <c r="F2317" s="270"/>
      <c r="G2317" s="259"/>
      <c r="H2317" s="259"/>
      <c r="I2317" s="259"/>
      <c r="J2317" s="259"/>
    </row>
    <row r="2318" spans="1:10">
      <c r="A2318" s="259"/>
      <c r="B2318" s="259"/>
      <c r="C2318" s="259"/>
      <c r="D2318" s="259"/>
      <c r="E2318" s="259"/>
      <c r="F2318" s="270"/>
      <c r="G2318" s="259"/>
      <c r="H2318" s="259"/>
      <c r="I2318" s="259"/>
      <c r="J2318" s="259"/>
    </row>
    <row r="2319" spans="1:10">
      <c r="A2319" s="259"/>
      <c r="B2319" s="259"/>
      <c r="C2319" s="259"/>
      <c r="D2319" s="259"/>
      <c r="E2319" s="259"/>
      <c r="F2319" s="270"/>
      <c r="G2319" s="259"/>
      <c r="H2319" s="259"/>
      <c r="I2319" s="259"/>
      <c r="J2319" s="259"/>
    </row>
    <row r="2320" spans="1:10">
      <c r="A2320" s="259"/>
      <c r="B2320" s="259"/>
      <c r="C2320" s="259"/>
      <c r="D2320" s="259"/>
      <c r="E2320" s="259"/>
      <c r="F2320" s="270"/>
      <c r="G2320" s="259"/>
      <c r="H2320" s="259"/>
      <c r="I2320" s="259"/>
      <c r="J2320" s="259"/>
    </row>
    <row r="2321" spans="1:10">
      <c r="A2321" s="259"/>
      <c r="B2321" s="259"/>
      <c r="C2321" s="259"/>
      <c r="D2321" s="259"/>
      <c r="E2321" s="259"/>
      <c r="F2321" s="270"/>
      <c r="G2321" s="259"/>
      <c r="H2321" s="259"/>
      <c r="I2321" s="259"/>
      <c r="J2321" s="259"/>
    </row>
    <row r="2322" spans="1:10">
      <c r="A2322" s="259"/>
      <c r="B2322" s="259"/>
      <c r="C2322" s="259"/>
      <c r="D2322" s="259"/>
      <c r="E2322" s="259"/>
      <c r="F2322" s="270"/>
      <c r="G2322" s="259"/>
      <c r="H2322" s="259"/>
      <c r="I2322" s="259"/>
      <c r="J2322" s="259"/>
    </row>
    <row r="2323" spans="1:10">
      <c r="A2323" s="259"/>
      <c r="B2323" s="259"/>
      <c r="C2323" s="259"/>
      <c r="D2323" s="259"/>
      <c r="E2323" s="259"/>
      <c r="F2323" s="270"/>
      <c r="G2323" s="259"/>
      <c r="H2323" s="259"/>
      <c r="I2323" s="259"/>
      <c r="J2323" s="259"/>
    </row>
    <row r="2324" spans="1:10">
      <c r="A2324" s="259"/>
      <c r="B2324" s="259"/>
      <c r="C2324" s="259"/>
      <c r="D2324" s="259"/>
      <c r="E2324" s="259"/>
      <c r="F2324" s="270"/>
      <c r="G2324" s="259"/>
      <c r="H2324" s="259"/>
      <c r="I2324" s="259"/>
      <c r="J2324" s="259"/>
    </row>
    <row r="2325" spans="1:10">
      <c r="A2325" s="259"/>
      <c r="B2325" s="259"/>
      <c r="C2325" s="259"/>
      <c r="D2325" s="259"/>
      <c r="E2325" s="259"/>
      <c r="F2325" s="270"/>
      <c r="G2325" s="259"/>
      <c r="H2325" s="259"/>
      <c r="I2325" s="259"/>
      <c r="J2325" s="259"/>
    </row>
    <row r="2326" spans="1:10">
      <c r="A2326" s="259"/>
      <c r="B2326" s="259"/>
      <c r="C2326" s="259"/>
      <c r="D2326" s="259"/>
      <c r="E2326" s="259"/>
      <c r="F2326" s="270"/>
      <c r="G2326" s="259"/>
      <c r="H2326" s="259"/>
      <c r="I2326" s="259"/>
      <c r="J2326" s="259"/>
    </row>
    <row r="2327" spans="1:10">
      <c r="A2327" s="259"/>
      <c r="B2327" s="259"/>
      <c r="C2327" s="259"/>
      <c r="D2327" s="259"/>
      <c r="E2327" s="259"/>
      <c r="F2327" s="270"/>
      <c r="G2327" s="259"/>
      <c r="H2327" s="259"/>
      <c r="I2327" s="259"/>
      <c r="J2327" s="259"/>
    </row>
    <row r="2328" spans="1:10">
      <c r="A2328" s="259"/>
      <c r="B2328" s="259"/>
      <c r="C2328" s="259"/>
      <c r="D2328" s="259"/>
      <c r="E2328" s="259"/>
      <c r="F2328" s="270"/>
      <c r="G2328" s="259"/>
      <c r="H2328" s="259"/>
      <c r="I2328" s="259"/>
      <c r="J2328" s="259"/>
    </row>
    <row r="2329" spans="1:10">
      <c r="A2329" s="259"/>
      <c r="B2329" s="259"/>
      <c r="C2329" s="259"/>
      <c r="D2329" s="259"/>
      <c r="E2329" s="259"/>
      <c r="F2329" s="270"/>
      <c r="G2329" s="259"/>
      <c r="H2329" s="259"/>
      <c r="I2329" s="259"/>
      <c r="J2329" s="259"/>
    </row>
    <row r="2330" spans="1:10">
      <c r="A2330" s="259"/>
      <c r="B2330" s="259"/>
      <c r="C2330" s="259"/>
      <c r="D2330" s="259"/>
      <c r="E2330" s="259"/>
      <c r="F2330" s="270"/>
      <c r="G2330" s="259"/>
      <c r="H2330" s="259"/>
      <c r="I2330" s="259"/>
      <c r="J2330" s="259"/>
    </row>
    <row r="2331" spans="1:10">
      <c r="A2331" s="259"/>
      <c r="B2331" s="259"/>
      <c r="C2331" s="259"/>
      <c r="D2331" s="259"/>
      <c r="E2331" s="259"/>
      <c r="F2331" s="270"/>
      <c r="G2331" s="259"/>
      <c r="H2331" s="259"/>
      <c r="I2331" s="259"/>
      <c r="J2331" s="259"/>
    </row>
    <row r="2332" spans="1:10">
      <c r="A2332" s="259"/>
      <c r="B2332" s="259"/>
      <c r="C2332" s="259"/>
      <c r="D2332" s="259"/>
      <c r="E2332" s="259"/>
      <c r="F2332" s="270"/>
      <c r="G2332" s="259"/>
      <c r="H2332" s="259"/>
      <c r="I2332" s="259"/>
      <c r="J2332" s="259"/>
    </row>
    <row r="2333" spans="1:10">
      <c r="A2333" s="259"/>
      <c r="B2333" s="259"/>
      <c r="C2333" s="259"/>
      <c r="D2333" s="259"/>
      <c r="E2333" s="259"/>
      <c r="F2333" s="270"/>
      <c r="G2333" s="259"/>
      <c r="H2333" s="259"/>
      <c r="I2333" s="259"/>
      <c r="J2333" s="259"/>
    </row>
    <row r="2334" spans="1:10">
      <c r="A2334" s="259"/>
      <c r="B2334" s="259"/>
      <c r="C2334" s="259"/>
      <c r="D2334" s="259"/>
      <c r="E2334" s="259"/>
      <c r="F2334" s="270"/>
      <c r="G2334" s="259"/>
      <c r="H2334" s="259"/>
      <c r="I2334" s="259"/>
      <c r="J2334" s="259"/>
    </row>
    <row r="2335" spans="1:10">
      <c r="A2335" s="259"/>
      <c r="B2335" s="259"/>
      <c r="C2335" s="259"/>
      <c r="D2335" s="259"/>
      <c r="E2335" s="259"/>
      <c r="F2335" s="270"/>
      <c r="G2335" s="259"/>
      <c r="H2335" s="259"/>
      <c r="I2335" s="259"/>
      <c r="J2335" s="259"/>
    </row>
    <row r="2336" spans="1:10">
      <c r="A2336" s="259"/>
      <c r="B2336" s="259"/>
      <c r="C2336" s="259"/>
      <c r="D2336" s="259"/>
      <c r="E2336" s="259"/>
      <c r="F2336" s="270"/>
      <c r="G2336" s="259"/>
      <c r="H2336" s="259"/>
      <c r="I2336" s="259"/>
      <c r="J2336" s="259"/>
    </row>
    <row r="2337" spans="1:10">
      <c r="A2337" s="259"/>
      <c r="B2337" s="259"/>
      <c r="C2337" s="259"/>
      <c r="D2337" s="259"/>
      <c r="E2337" s="259"/>
      <c r="F2337" s="270"/>
      <c r="G2337" s="259"/>
      <c r="H2337" s="259"/>
      <c r="I2337" s="259"/>
      <c r="J2337" s="259"/>
    </row>
    <row r="2338" spans="1:10">
      <c r="A2338" s="259"/>
      <c r="B2338" s="259"/>
      <c r="C2338" s="259"/>
      <c r="D2338" s="259"/>
      <c r="E2338" s="259"/>
      <c r="F2338" s="270"/>
      <c r="G2338" s="259"/>
      <c r="H2338" s="259"/>
      <c r="I2338" s="259"/>
      <c r="J2338" s="259"/>
    </row>
    <row r="2339" spans="1:10">
      <c r="A2339" s="259"/>
      <c r="B2339" s="259"/>
      <c r="C2339" s="259"/>
      <c r="D2339" s="259"/>
      <c r="E2339" s="259"/>
      <c r="F2339" s="270"/>
      <c r="G2339" s="259"/>
      <c r="H2339" s="259"/>
      <c r="I2339" s="259"/>
      <c r="J2339" s="259"/>
    </row>
    <row r="2340" spans="1:10">
      <c r="A2340" s="259"/>
      <c r="B2340" s="259"/>
      <c r="C2340" s="259"/>
      <c r="D2340" s="259"/>
      <c r="E2340" s="259"/>
      <c r="F2340" s="270"/>
      <c r="G2340" s="259"/>
      <c r="H2340" s="259"/>
      <c r="I2340" s="259"/>
      <c r="J2340" s="259"/>
    </row>
    <row r="2341" spans="1:10">
      <c r="A2341" s="259"/>
      <c r="B2341" s="259"/>
      <c r="C2341" s="259"/>
      <c r="D2341" s="259"/>
      <c r="E2341" s="259"/>
      <c r="F2341" s="270"/>
      <c r="G2341" s="259"/>
      <c r="H2341" s="259"/>
      <c r="I2341" s="259"/>
      <c r="J2341" s="259"/>
    </row>
    <row r="2342" spans="1:10">
      <c r="A2342" s="259"/>
      <c r="B2342" s="259"/>
      <c r="C2342" s="259"/>
      <c r="D2342" s="259"/>
      <c r="E2342" s="259"/>
      <c r="F2342" s="270"/>
      <c r="G2342" s="259"/>
      <c r="H2342" s="259"/>
      <c r="I2342" s="259"/>
      <c r="J2342" s="259"/>
    </row>
    <row r="2343" spans="1:10">
      <c r="A2343" s="259"/>
      <c r="B2343" s="259"/>
      <c r="C2343" s="259"/>
      <c r="D2343" s="259"/>
      <c r="E2343" s="259"/>
      <c r="F2343" s="270"/>
      <c r="G2343" s="259"/>
      <c r="H2343" s="259"/>
      <c r="I2343" s="259"/>
      <c r="J2343" s="259"/>
    </row>
    <row r="2344" spans="1:10">
      <c r="A2344" s="259"/>
      <c r="B2344" s="259"/>
      <c r="C2344" s="259"/>
      <c r="D2344" s="259"/>
      <c r="E2344" s="259"/>
      <c r="F2344" s="270"/>
      <c r="G2344" s="259"/>
      <c r="H2344" s="259"/>
      <c r="I2344" s="259"/>
      <c r="J2344" s="259"/>
    </row>
    <row r="2345" spans="1:10">
      <c r="A2345" s="259"/>
      <c r="B2345" s="259"/>
      <c r="C2345" s="259"/>
      <c r="D2345" s="259"/>
      <c r="E2345" s="259"/>
      <c r="F2345" s="270"/>
      <c r="G2345" s="259"/>
      <c r="H2345" s="259"/>
      <c r="I2345" s="259"/>
      <c r="J2345" s="259"/>
    </row>
    <row r="2346" spans="1:10">
      <c r="A2346" s="259"/>
      <c r="B2346" s="259"/>
      <c r="C2346" s="259"/>
      <c r="D2346" s="259"/>
      <c r="E2346" s="259"/>
      <c r="F2346" s="270"/>
      <c r="G2346" s="259"/>
      <c r="H2346" s="259"/>
      <c r="I2346" s="259"/>
      <c r="J2346" s="259"/>
    </row>
    <row r="2347" spans="1:10">
      <c r="A2347" s="259"/>
      <c r="B2347" s="259"/>
      <c r="C2347" s="259"/>
      <c r="D2347" s="259"/>
      <c r="E2347" s="259"/>
      <c r="F2347" s="270"/>
      <c r="G2347" s="259"/>
      <c r="H2347" s="259"/>
      <c r="I2347" s="259"/>
      <c r="J2347" s="259"/>
    </row>
    <row r="2348" spans="1:10">
      <c r="A2348" s="259"/>
      <c r="B2348" s="259"/>
      <c r="C2348" s="259"/>
      <c r="D2348" s="259"/>
      <c r="E2348" s="259"/>
      <c r="F2348" s="270"/>
      <c r="G2348" s="259"/>
      <c r="H2348" s="259"/>
      <c r="I2348" s="259"/>
      <c r="J2348" s="259"/>
    </row>
    <row r="2349" spans="1:10">
      <c r="A2349" s="259"/>
      <c r="B2349" s="259"/>
      <c r="C2349" s="259"/>
      <c r="D2349" s="259"/>
      <c r="E2349" s="259"/>
      <c r="F2349" s="270"/>
      <c r="G2349" s="259"/>
      <c r="H2349" s="259"/>
      <c r="I2349" s="259"/>
      <c r="J2349" s="259"/>
    </row>
    <row r="2350" spans="1:10">
      <c r="A2350" s="259"/>
      <c r="B2350" s="259"/>
      <c r="C2350" s="259"/>
      <c r="D2350" s="259"/>
      <c r="E2350" s="259"/>
      <c r="F2350" s="270"/>
      <c r="G2350" s="259"/>
      <c r="H2350" s="259"/>
      <c r="I2350" s="259"/>
      <c r="J2350" s="259"/>
    </row>
    <row r="2351" spans="1:10">
      <c r="A2351" s="259"/>
      <c r="B2351" s="259"/>
      <c r="C2351" s="259"/>
      <c r="D2351" s="259"/>
      <c r="E2351" s="259"/>
      <c r="F2351" s="270"/>
      <c r="G2351" s="259"/>
      <c r="H2351" s="259"/>
      <c r="I2351" s="259"/>
      <c r="J2351" s="259"/>
    </row>
    <row r="2352" spans="1:10">
      <c r="A2352" s="259"/>
      <c r="B2352" s="259"/>
      <c r="C2352" s="259"/>
      <c r="D2352" s="259"/>
      <c r="E2352" s="259"/>
      <c r="F2352" s="270"/>
      <c r="G2352" s="259"/>
      <c r="H2352" s="259"/>
      <c r="I2352" s="259"/>
      <c r="J2352" s="259"/>
    </row>
    <row r="2353" spans="1:10">
      <c r="A2353" s="259"/>
      <c r="B2353" s="259"/>
      <c r="C2353" s="259"/>
      <c r="D2353" s="259"/>
      <c r="E2353" s="259"/>
      <c r="F2353" s="270"/>
      <c r="G2353" s="259"/>
      <c r="H2353" s="259"/>
      <c r="I2353" s="259"/>
      <c r="J2353" s="259"/>
    </row>
    <row r="2354" spans="1:10">
      <c r="A2354" s="259"/>
      <c r="B2354" s="259"/>
      <c r="C2354" s="259"/>
      <c r="D2354" s="259"/>
      <c r="E2354" s="259"/>
      <c r="F2354" s="270"/>
      <c r="G2354" s="259"/>
      <c r="H2354" s="259"/>
      <c r="I2354" s="259"/>
      <c r="J2354" s="259"/>
    </row>
    <row r="2355" spans="1:10">
      <c r="A2355" s="259"/>
      <c r="B2355" s="259"/>
      <c r="C2355" s="259"/>
      <c r="D2355" s="259"/>
      <c r="E2355" s="259"/>
      <c r="F2355" s="270"/>
      <c r="G2355" s="259"/>
      <c r="H2355" s="259"/>
      <c r="I2355" s="259"/>
      <c r="J2355" s="259"/>
    </row>
    <row r="2356" spans="1:10">
      <c r="A2356" s="259"/>
      <c r="B2356" s="259"/>
      <c r="C2356" s="259"/>
      <c r="D2356" s="259"/>
      <c r="E2356" s="259"/>
      <c r="F2356" s="270"/>
      <c r="G2356" s="259"/>
      <c r="H2356" s="259"/>
      <c r="I2356" s="259"/>
      <c r="J2356" s="259"/>
    </row>
    <row r="2357" spans="1:10">
      <c r="A2357" s="259"/>
      <c r="B2357" s="259"/>
      <c r="C2357" s="259"/>
      <c r="D2357" s="259"/>
      <c r="E2357" s="259"/>
      <c r="F2357" s="270"/>
      <c r="G2357" s="259"/>
      <c r="H2357" s="259"/>
      <c r="I2357" s="259"/>
      <c r="J2357" s="259"/>
    </row>
    <row r="2358" spans="1:10">
      <c r="A2358" s="259"/>
      <c r="B2358" s="259"/>
      <c r="C2358" s="259"/>
      <c r="D2358" s="259"/>
      <c r="E2358" s="259"/>
      <c r="F2358" s="270"/>
      <c r="G2358" s="259"/>
      <c r="H2358" s="259"/>
      <c r="I2358" s="259"/>
      <c r="J2358" s="259"/>
    </row>
    <row r="2359" spans="1:10">
      <c r="A2359" s="259"/>
      <c r="B2359" s="259"/>
      <c r="C2359" s="259"/>
      <c r="D2359" s="259"/>
      <c r="E2359" s="259"/>
      <c r="F2359" s="270"/>
      <c r="G2359" s="259"/>
      <c r="H2359" s="259"/>
      <c r="I2359" s="259"/>
      <c r="J2359" s="259"/>
    </row>
    <row r="2360" spans="1:10">
      <c r="A2360" s="259"/>
      <c r="B2360" s="259"/>
      <c r="C2360" s="259"/>
      <c r="D2360" s="259"/>
      <c r="E2360" s="259"/>
      <c r="F2360" s="270"/>
      <c r="G2360" s="259"/>
      <c r="H2360" s="259"/>
      <c r="I2360" s="259"/>
      <c r="J2360" s="259"/>
    </row>
    <row r="2361" spans="1:10">
      <c r="A2361" s="259"/>
      <c r="B2361" s="259"/>
      <c r="C2361" s="259"/>
      <c r="D2361" s="259"/>
      <c r="E2361" s="259"/>
      <c r="F2361" s="270"/>
      <c r="G2361" s="259"/>
      <c r="H2361" s="259"/>
      <c r="I2361" s="259"/>
      <c r="J2361" s="259"/>
    </row>
    <row r="2362" spans="1:10">
      <c r="A2362" s="259"/>
      <c r="B2362" s="259"/>
      <c r="C2362" s="259"/>
      <c r="D2362" s="259"/>
      <c r="E2362" s="259"/>
      <c r="F2362" s="270"/>
      <c r="G2362" s="259"/>
      <c r="H2362" s="259"/>
      <c r="I2362" s="259"/>
      <c r="J2362" s="259"/>
    </row>
    <row r="2363" spans="1:10">
      <c r="A2363" s="259"/>
      <c r="B2363" s="259"/>
      <c r="C2363" s="259"/>
      <c r="D2363" s="259"/>
      <c r="E2363" s="259"/>
      <c r="F2363" s="270"/>
      <c r="G2363" s="259"/>
      <c r="H2363" s="259"/>
      <c r="I2363" s="259"/>
      <c r="J2363" s="259"/>
    </row>
    <row r="2364" spans="1:10">
      <c r="A2364" s="259"/>
      <c r="B2364" s="259"/>
      <c r="C2364" s="259"/>
      <c r="D2364" s="259"/>
      <c r="E2364" s="259"/>
      <c r="F2364" s="270"/>
      <c r="G2364" s="259"/>
      <c r="H2364" s="259"/>
      <c r="I2364" s="259"/>
      <c r="J2364" s="259"/>
    </row>
    <row r="2365" spans="1:10">
      <c r="A2365" s="259"/>
      <c r="B2365" s="259"/>
      <c r="C2365" s="259"/>
      <c r="D2365" s="259"/>
      <c r="E2365" s="259"/>
      <c r="F2365" s="270"/>
      <c r="G2365" s="259"/>
      <c r="H2365" s="259"/>
      <c r="I2365" s="259"/>
      <c r="J2365" s="259"/>
    </row>
    <row r="2366" spans="1:10">
      <c r="A2366" s="259"/>
      <c r="B2366" s="259"/>
      <c r="C2366" s="259"/>
      <c r="D2366" s="259"/>
      <c r="E2366" s="259"/>
      <c r="F2366" s="270"/>
      <c r="G2366" s="259"/>
      <c r="H2366" s="259"/>
      <c r="I2366" s="259"/>
      <c r="J2366" s="259"/>
    </row>
    <row r="2367" spans="1:10">
      <c r="A2367" s="259"/>
      <c r="B2367" s="259"/>
      <c r="C2367" s="259"/>
      <c r="D2367" s="259"/>
      <c r="E2367" s="259"/>
      <c r="F2367" s="270"/>
      <c r="G2367" s="259"/>
      <c r="H2367" s="259"/>
      <c r="I2367" s="259"/>
      <c r="J2367" s="259"/>
    </row>
    <row r="2368" spans="1:10">
      <c r="A2368" s="259"/>
      <c r="B2368" s="259"/>
      <c r="C2368" s="259"/>
      <c r="D2368" s="259"/>
      <c r="E2368" s="259"/>
      <c r="F2368" s="270"/>
      <c r="G2368" s="259"/>
      <c r="H2368" s="259"/>
      <c r="I2368" s="259"/>
      <c r="J2368" s="259"/>
    </row>
    <row r="2369" spans="1:10">
      <c r="A2369" s="259"/>
      <c r="B2369" s="259"/>
      <c r="C2369" s="259"/>
      <c r="D2369" s="259"/>
      <c r="E2369" s="259"/>
      <c r="F2369" s="270"/>
      <c r="G2369" s="259"/>
      <c r="H2369" s="259"/>
      <c r="I2369" s="259"/>
      <c r="J2369" s="259"/>
    </row>
    <row r="2370" spans="1:10">
      <c r="A2370" s="259"/>
      <c r="B2370" s="259"/>
      <c r="C2370" s="259"/>
      <c r="D2370" s="259"/>
      <c r="E2370" s="259"/>
      <c r="F2370" s="270"/>
      <c r="G2370" s="259"/>
      <c r="H2370" s="259"/>
      <c r="I2370" s="259"/>
      <c r="J2370" s="259"/>
    </row>
    <row r="2371" spans="1:10">
      <c r="A2371" s="259"/>
      <c r="B2371" s="259"/>
      <c r="C2371" s="259"/>
      <c r="D2371" s="259"/>
      <c r="E2371" s="259"/>
      <c r="F2371" s="270"/>
      <c r="G2371" s="259"/>
      <c r="H2371" s="259"/>
      <c r="I2371" s="259"/>
      <c r="J2371" s="259"/>
    </row>
    <row r="2372" spans="1:10">
      <c r="A2372" s="259"/>
      <c r="B2372" s="259"/>
      <c r="C2372" s="259"/>
      <c r="D2372" s="259"/>
      <c r="E2372" s="259"/>
      <c r="F2372" s="270"/>
      <c r="G2372" s="259"/>
      <c r="H2372" s="259"/>
      <c r="I2372" s="259"/>
      <c r="J2372" s="259"/>
    </row>
    <row r="2373" spans="1:10">
      <c r="A2373" s="259"/>
      <c r="B2373" s="259"/>
      <c r="C2373" s="259"/>
      <c r="D2373" s="259"/>
      <c r="E2373" s="259"/>
      <c r="F2373" s="270"/>
      <c r="G2373" s="259"/>
      <c r="H2373" s="259"/>
      <c r="I2373" s="259"/>
      <c r="J2373" s="259"/>
    </row>
    <row r="2374" spans="1:10">
      <c r="A2374" s="259"/>
      <c r="B2374" s="259"/>
      <c r="C2374" s="259"/>
      <c r="D2374" s="259"/>
      <c r="E2374" s="259"/>
      <c r="F2374" s="270"/>
      <c r="G2374" s="259"/>
      <c r="H2374" s="259"/>
      <c r="I2374" s="259"/>
      <c r="J2374" s="259"/>
    </row>
    <row r="2375" spans="1:10">
      <c r="A2375" s="259"/>
      <c r="B2375" s="259"/>
      <c r="C2375" s="259"/>
      <c r="D2375" s="259"/>
      <c r="E2375" s="259"/>
      <c r="F2375" s="270"/>
      <c r="G2375" s="259"/>
      <c r="H2375" s="259"/>
      <c r="I2375" s="259"/>
      <c r="J2375" s="259"/>
    </row>
    <row r="2376" spans="1:10">
      <c r="A2376" s="259"/>
      <c r="B2376" s="259"/>
      <c r="C2376" s="259"/>
      <c r="D2376" s="259"/>
      <c r="E2376" s="259"/>
      <c r="F2376" s="270"/>
      <c r="G2376" s="259"/>
      <c r="H2376" s="259"/>
      <c r="I2376" s="259"/>
      <c r="J2376" s="259"/>
    </row>
    <row r="2377" spans="1:10">
      <c r="A2377" s="259"/>
      <c r="B2377" s="259"/>
      <c r="C2377" s="259"/>
      <c r="D2377" s="259"/>
      <c r="E2377" s="259"/>
      <c r="F2377" s="270"/>
      <c r="G2377" s="259"/>
      <c r="H2377" s="259"/>
      <c r="I2377" s="259"/>
      <c r="J2377" s="259"/>
    </row>
    <row r="2378" spans="1:10">
      <c r="A2378" s="259"/>
      <c r="B2378" s="259"/>
      <c r="C2378" s="259"/>
      <c r="D2378" s="259"/>
      <c r="E2378" s="259"/>
      <c r="F2378" s="270"/>
      <c r="G2378" s="259"/>
      <c r="H2378" s="259"/>
      <c r="I2378" s="259"/>
      <c r="J2378" s="259"/>
    </row>
    <row r="2379" spans="1:10">
      <c r="A2379" s="259"/>
      <c r="B2379" s="259"/>
      <c r="C2379" s="259"/>
      <c r="D2379" s="259"/>
      <c r="E2379" s="259"/>
      <c r="F2379" s="270"/>
      <c r="G2379" s="259"/>
      <c r="H2379" s="259"/>
      <c r="I2379" s="259"/>
      <c r="J2379" s="259"/>
    </row>
    <row r="2380" spans="1:10">
      <c r="A2380" s="259"/>
      <c r="B2380" s="259"/>
      <c r="C2380" s="259"/>
      <c r="D2380" s="259"/>
      <c r="E2380" s="259"/>
      <c r="F2380" s="270"/>
      <c r="G2380" s="259"/>
      <c r="H2380" s="259"/>
      <c r="I2380" s="259"/>
      <c r="J2380" s="259"/>
    </row>
    <row r="2381" spans="1:10">
      <c r="A2381" s="259"/>
      <c r="B2381" s="259"/>
      <c r="C2381" s="259"/>
      <c r="D2381" s="259"/>
      <c r="E2381" s="259"/>
      <c r="F2381" s="270"/>
      <c r="G2381" s="259"/>
      <c r="H2381" s="259"/>
      <c r="I2381" s="259"/>
      <c r="J2381" s="259"/>
    </row>
    <row r="2382" spans="1:10">
      <c r="A2382" s="259"/>
      <c r="B2382" s="259"/>
      <c r="C2382" s="259"/>
      <c r="D2382" s="259"/>
      <c r="E2382" s="259"/>
      <c r="F2382" s="270"/>
      <c r="G2382" s="259"/>
      <c r="H2382" s="259"/>
      <c r="I2382" s="259"/>
      <c r="J2382" s="259"/>
    </row>
    <row r="2383" spans="1:10">
      <c r="A2383" s="259"/>
      <c r="B2383" s="259"/>
      <c r="C2383" s="259"/>
      <c r="D2383" s="259"/>
      <c r="E2383" s="259"/>
      <c r="F2383" s="270"/>
      <c r="G2383" s="259"/>
      <c r="H2383" s="259"/>
      <c r="I2383" s="259"/>
      <c r="J2383" s="259"/>
    </row>
    <row r="2384" spans="1:10">
      <c r="A2384" s="259"/>
      <c r="B2384" s="259"/>
      <c r="C2384" s="259"/>
      <c r="D2384" s="259"/>
      <c r="E2384" s="259"/>
      <c r="F2384" s="270"/>
      <c r="G2384" s="259"/>
      <c r="H2384" s="259"/>
      <c r="I2384" s="259"/>
      <c r="J2384" s="259"/>
    </row>
    <row r="2385" spans="1:10">
      <c r="A2385" s="259"/>
      <c r="B2385" s="259"/>
      <c r="C2385" s="259"/>
      <c r="D2385" s="259"/>
      <c r="E2385" s="259"/>
      <c r="F2385" s="270"/>
      <c r="G2385" s="259"/>
      <c r="H2385" s="259"/>
      <c r="I2385" s="259"/>
      <c r="J2385" s="259"/>
    </row>
    <row r="2386" spans="1:10">
      <c r="A2386" s="259"/>
      <c r="B2386" s="259"/>
      <c r="C2386" s="259"/>
      <c r="D2386" s="259"/>
      <c r="E2386" s="259"/>
      <c r="F2386" s="270"/>
      <c r="G2386" s="259"/>
      <c r="H2386" s="259"/>
      <c r="I2386" s="259"/>
      <c r="J2386" s="259"/>
    </row>
    <row r="2387" spans="1:10">
      <c r="A2387" s="259"/>
      <c r="B2387" s="259"/>
      <c r="C2387" s="259"/>
      <c r="D2387" s="259"/>
      <c r="E2387" s="259"/>
      <c r="F2387" s="270"/>
      <c r="G2387" s="259"/>
      <c r="H2387" s="259"/>
      <c r="I2387" s="259"/>
      <c r="J2387" s="259"/>
    </row>
    <row r="2388" spans="1:10">
      <c r="A2388" s="259"/>
      <c r="B2388" s="259"/>
      <c r="C2388" s="259"/>
      <c r="D2388" s="259"/>
      <c r="E2388" s="259"/>
      <c r="F2388" s="270"/>
      <c r="G2388" s="259"/>
      <c r="H2388" s="259"/>
      <c r="I2388" s="259"/>
      <c r="J2388" s="259"/>
    </row>
    <row r="2389" spans="1:10">
      <c r="A2389" s="259"/>
      <c r="B2389" s="259"/>
      <c r="C2389" s="259"/>
      <c r="D2389" s="259"/>
      <c r="E2389" s="259"/>
      <c r="F2389" s="270"/>
      <c r="G2389" s="259"/>
      <c r="H2389" s="259"/>
      <c r="I2389" s="259"/>
      <c r="J2389" s="259"/>
    </row>
    <row r="2390" spans="1:10">
      <c r="A2390" s="259"/>
      <c r="B2390" s="259"/>
      <c r="C2390" s="259"/>
      <c r="D2390" s="259"/>
      <c r="E2390" s="259"/>
      <c r="F2390" s="270"/>
      <c r="G2390" s="259"/>
      <c r="H2390" s="259"/>
      <c r="I2390" s="259"/>
      <c r="J2390" s="259"/>
    </row>
    <row r="2391" spans="1:10">
      <c r="A2391" s="259"/>
      <c r="B2391" s="259"/>
      <c r="C2391" s="259"/>
      <c r="D2391" s="259"/>
      <c r="E2391" s="259"/>
      <c r="F2391" s="270"/>
      <c r="G2391" s="259"/>
      <c r="H2391" s="259"/>
      <c r="I2391" s="259"/>
      <c r="J2391" s="259"/>
    </row>
    <row r="2392" spans="1:10">
      <c r="A2392" s="259"/>
      <c r="B2392" s="259"/>
      <c r="C2392" s="259"/>
      <c r="D2392" s="259"/>
      <c r="E2392" s="259"/>
      <c r="F2392" s="270"/>
      <c r="G2392" s="259"/>
      <c r="H2392" s="259"/>
      <c r="I2392" s="259"/>
      <c r="J2392" s="259"/>
    </row>
    <row r="2393" spans="1:10">
      <c r="A2393" s="259"/>
      <c r="B2393" s="259"/>
      <c r="C2393" s="259"/>
      <c r="D2393" s="259"/>
      <c r="E2393" s="259"/>
      <c r="F2393" s="270"/>
      <c r="G2393" s="259"/>
      <c r="H2393" s="259"/>
      <c r="I2393" s="259"/>
      <c r="J2393" s="259"/>
    </row>
    <row r="2394" spans="1:10">
      <c r="A2394" s="259"/>
      <c r="B2394" s="259"/>
      <c r="C2394" s="259"/>
      <c r="D2394" s="259"/>
      <c r="E2394" s="259"/>
      <c r="F2394" s="270"/>
      <c r="G2394" s="259"/>
      <c r="H2394" s="259"/>
      <c r="I2394" s="259"/>
      <c r="J2394" s="259"/>
    </row>
    <row r="2395" spans="1:10">
      <c r="A2395" s="259"/>
      <c r="B2395" s="259"/>
      <c r="C2395" s="259"/>
      <c r="D2395" s="259"/>
      <c r="E2395" s="259"/>
      <c r="F2395" s="270"/>
      <c r="G2395" s="259"/>
      <c r="H2395" s="259"/>
      <c r="I2395" s="259"/>
      <c r="J2395" s="259"/>
    </row>
    <row r="2396" spans="1:10">
      <c r="A2396" s="259"/>
      <c r="B2396" s="259"/>
      <c r="C2396" s="259"/>
      <c r="D2396" s="259"/>
      <c r="E2396" s="259"/>
      <c r="F2396" s="270"/>
      <c r="G2396" s="259"/>
      <c r="H2396" s="259"/>
      <c r="I2396" s="259"/>
      <c r="J2396" s="259"/>
    </row>
    <row r="2397" spans="1:10">
      <c r="A2397" s="259"/>
      <c r="B2397" s="259"/>
      <c r="C2397" s="259"/>
      <c r="D2397" s="259"/>
      <c r="E2397" s="259"/>
      <c r="F2397" s="270"/>
      <c r="G2397" s="259"/>
      <c r="H2397" s="259"/>
      <c r="I2397" s="259"/>
      <c r="J2397" s="259"/>
    </row>
    <row r="2398" spans="1:10">
      <c r="A2398" s="259"/>
      <c r="B2398" s="259"/>
      <c r="C2398" s="259"/>
      <c r="D2398" s="259"/>
      <c r="E2398" s="259"/>
      <c r="F2398" s="270"/>
      <c r="G2398" s="259"/>
      <c r="H2398" s="259"/>
      <c r="I2398" s="259"/>
      <c r="J2398" s="259"/>
    </row>
    <row r="2399" spans="1:10">
      <c r="A2399" s="259"/>
      <c r="B2399" s="259"/>
      <c r="C2399" s="259"/>
      <c r="D2399" s="259"/>
      <c r="E2399" s="259"/>
      <c r="F2399" s="270"/>
      <c r="G2399" s="259"/>
      <c r="H2399" s="259"/>
      <c r="I2399" s="259"/>
      <c r="J2399" s="259"/>
    </row>
    <row r="2400" spans="1:10">
      <c r="A2400" s="259"/>
      <c r="B2400" s="259"/>
      <c r="C2400" s="259"/>
      <c r="D2400" s="259"/>
      <c r="E2400" s="259"/>
      <c r="F2400" s="270"/>
      <c r="G2400" s="259"/>
      <c r="H2400" s="259"/>
      <c r="I2400" s="259"/>
      <c r="J2400" s="259"/>
    </row>
    <row r="2401" spans="1:10">
      <c r="A2401" s="259"/>
      <c r="B2401" s="259"/>
      <c r="C2401" s="259"/>
      <c r="D2401" s="259"/>
      <c r="E2401" s="259"/>
      <c r="F2401" s="270"/>
      <c r="G2401" s="259"/>
      <c r="H2401" s="259"/>
      <c r="I2401" s="259"/>
      <c r="J2401" s="259"/>
    </row>
    <row r="2402" spans="1:10">
      <c r="A2402" s="259"/>
      <c r="B2402" s="259"/>
      <c r="C2402" s="259"/>
      <c r="D2402" s="259"/>
      <c r="E2402" s="259"/>
      <c r="F2402" s="270"/>
      <c r="G2402" s="259"/>
      <c r="H2402" s="259"/>
      <c r="I2402" s="259"/>
      <c r="J2402" s="259"/>
    </row>
    <row r="2403" spans="1:10">
      <c r="A2403" s="259"/>
      <c r="B2403" s="259"/>
      <c r="C2403" s="259"/>
      <c r="D2403" s="259"/>
      <c r="E2403" s="259"/>
      <c r="F2403" s="270"/>
      <c r="G2403" s="259"/>
      <c r="H2403" s="259"/>
      <c r="I2403" s="259"/>
      <c r="J2403" s="259"/>
    </row>
    <row r="2404" spans="1:10">
      <c r="A2404" s="259"/>
      <c r="B2404" s="259"/>
      <c r="C2404" s="259"/>
      <c r="D2404" s="259"/>
      <c r="E2404" s="259"/>
      <c r="F2404" s="270"/>
      <c r="G2404" s="259"/>
      <c r="H2404" s="259"/>
      <c r="I2404" s="259"/>
      <c r="J2404" s="259"/>
    </row>
    <row r="2405" spans="1:10">
      <c r="A2405" s="259"/>
      <c r="B2405" s="259"/>
      <c r="C2405" s="259"/>
      <c r="D2405" s="259"/>
      <c r="E2405" s="259"/>
      <c r="F2405" s="270"/>
      <c r="G2405" s="259"/>
      <c r="H2405" s="259"/>
      <c r="I2405" s="259"/>
      <c r="J2405" s="259"/>
    </row>
    <row r="2406" spans="1:10">
      <c r="A2406" s="259"/>
      <c r="B2406" s="259"/>
      <c r="C2406" s="259"/>
      <c r="D2406" s="259"/>
      <c r="E2406" s="259"/>
      <c r="F2406" s="270"/>
      <c r="G2406" s="259"/>
      <c r="H2406" s="259"/>
      <c r="I2406" s="259"/>
      <c r="J2406" s="259"/>
    </row>
    <row r="2407" spans="1:10">
      <c r="A2407" s="259"/>
      <c r="B2407" s="259"/>
      <c r="C2407" s="259"/>
      <c r="D2407" s="259"/>
      <c r="E2407" s="259"/>
      <c r="F2407" s="270"/>
      <c r="G2407" s="259"/>
      <c r="H2407" s="259"/>
      <c r="I2407" s="259"/>
      <c r="J2407" s="259"/>
    </row>
    <row r="2408" spans="1:10">
      <c r="A2408" s="259"/>
      <c r="B2408" s="259"/>
      <c r="C2408" s="259"/>
      <c r="D2408" s="259"/>
      <c r="E2408" s="259"/>
      <c r="F2408" s="270"/>
      <c r="G2408" s="259"/>
      <c r="H2408" s="259"/>
      <c r="I2408" s="259"/>
      <c r="J2408" s="259"/>
    </row>
    <row r="2409" spans="1:10">
      <c r="A2409" s="259"/>
      <c r="B2409" s="259"/>
      <c r="C2409" s="259"/>
      <c r="D2409" s="259"/>
      <c r="E2409" s="259"/>
      <c r="F2409" s="270"/>
      <c r="G2409" s="259"/>
      <c r="H2409" s="259"/>
      <c r="I2409" s="259"/>
      <c r="J2409" s="259"/>
    </row>
    <row r="2410" spans="1:10">
      <c r="A2410" s="259"/>
      <c r="B2410" s="259"/>
      <c r="C2410" s="259"/>
      <c r="D2410" s="259"/>
      <c r="E2410" s="259"/>
      <c r="F2410" s="270"/>
      <c r="G2410" s="259"/>
      <c r="H2410" s="259"/>
      <c r="I2410" s="259"/>
      <c r="J2410" s="259"/>
    </row>
    <row r="2411" spans="1:10">
      <c r="A2411" s="259"/>
      <c r="B2411" s="259"/>
      <c r="C2411" s="259"/>
      <c r="D2411" s="259"/>
      <c r="E2411" s="259"/>
      <c r="F2411" s="270"/>
      <c r="G2411" s="259"/>
      <c r="H2411" s="259"/>
      <c r="I2411" s="259"/>
      <c r="J2411" s="259"/>
    </row>
    <row r="2412" spans="1:10">
      <c r="A2412" s="259"/>
      <c r="B2412" s="259"/>
      <c r="C2412" s="259"/>
      <c r="D2412" s="259"/>
      <c r="E2412" s="259"/>
      <c r="F2412" s="270"/>
      <c r="G2412" s="259"/>
      <c r="H2412" s="259"/>
      <c r="I2412" s="259"/>
      <c r="J2412" s="259"/>
    </row>
    <row r="2413" spans="1:10">
      <c r="A2413" s="259"/>
      <c r="B2413" s="259"/>
      <c r="C2413" s="259"/>
      <c r="D2413" s="259"/>
      <c r="E2413" s="259"/>
      <c r="F2413" s="270"/>
      <c r="G2413" s="259"/>
      <c r="H2413" s="259"/>
      <c r="I2413" s="259"/>
      <c r="J2413" s="259"/>
    </row>
    <row r="2414" spans="1:10">
      <c r="A2414" s="259"/>
      <c r="B2414" s="259"/>
      <c r="C2414" s="259"/>
      <c r="D2414" s="259"/>
      <c r="E2414" s="259"/>
      <c r="F2414" s="270"/>
      <c r="G2414" s="259"/>
      <c r="H2414" s="259"/>
      <c r="I2414" s="259"/>
      <c r="J2414" s="259"/>
    </row>
    <row r="2415" spans="1:10">
      <c r="A2415" s="259"/>
      <c r="B2415" s="259"/>
      <c r="C2415" s="259"/>
      <c r="D2415" s="259"/>
      <c r="E2415" s="259"/>
      <c r="F2415" s="270"/>
      <c r="G2415" s="259"/>
      <c r="H2415" s="259"/>
      <c r="I2415" s="259"/>
      <c r="J2415" s="259"/>
    </row>
    <row r="2416" spans="1:10">
      <c r="A2416" s="259"/>
      <c r="B2416" s="259"/>
      <c r="C2416" s="259"/>
      <c r="D2416" s="259"/>
      <c r="E2416" s="259"/>
      <c r="F2416" s="270"/>
      <c r="G2416" s="259"/>
      <c r="H2416" s="259"/>
      <c r="I2416" s="259"/>
      <c r="J2416" s="259"/>
    </row>
    <row r="2417" spans="1:10">
      <c r="A2417" s="259"/>
      <c r="B2417" s="259"/>
      <c r="C2417" s="259"/>
      <c r="D2417" s="259"/>
      <c r="E2417" s="259"/>
      <c r="F2417" s="270"/>
      <c r="G2417" s="259"/>
      <c r="H2417" s="259"/>
      <c r="I2417" s="259"/>
      <c r="J2417" s="259"/>
    </row>
    <row r="2418" spans="1:10">
      <c r="A2418" s="259"/>
      <c r="B2418" s="259"/>
      <c r="C2418" s="259"/>
      <c r="D2418" s="259"/>
      <c r="E2418" s="259"/>
      <c r="F2418" s="270"/>
      <c r="G2418" s="259"/>
      <c r="H2418" s="259"/>
      <c r="I2418" s="259"/>
      <c r="J2418" s="259"/>
    </row>
    <row r="2419" spans="1:10">
      <c r="A2419" s="259"/>
      <c r="B2419" s="259"/>
      <c r="C2419" s="259"/>
      <c r="D2419" s="259"/>
      <c r="E2419" s="259"/>
      <c r="F2419" s="270"/>
      <c r="G2419" s="259"/>
      <c r="H2419" s="259"/>
      <c r="I2419" s="259"/>
      <c r="J2419" s="259"/>
    </row>
    <row r="2420" spans="1:10">
      <c r="A2420" s="259"/>
      <c r="B2420" s="259"/>
      <c r="C2420" s="259"/>
      <c r="D2420" s="259"/>
      <c r="E2420" s="259"/>
      <c r="F2420" s="270"/>
      <c r="G2420" s="259"/>
      <c r="H2420" s="259"/>
      <c r="I2420" s="259"/>
      <c r="J2420" s="259"/>
    </row>
    <row r="2421" spans="1:10">
      <c r="A2421" s="259"/>
      <c r="B2421" s="259"/>
      <c r="C2421" s="259"/>
      <c r="D2421" s="259"/>
      <c r="E2421" s="259"/>
      <c r="F2421" s="270"/>
      <c r="G2421" s="259"/>
      <c r="H2421" s="259"/>
      <c r="I2421" s="259"/>
      <c r="J2421" s="259"/>
    </row>
    <row r="2422" spans="1:10">
      <c r="A2422" s="259"/>
      <c r="B2422" s="259"/>
      <c r="C2422" s="259"/>
      <c r="D2422" s="259"/>
      <c r="E2422" s="259"/>
      <c r="F2422" s="270"/>
      <c r="G2422" s="259"/>
      <c r="H2422" s="259"/>
      <c r="I2422" s="259"/>
      <c r="J2422" s="259"/>
    </row>
    <row r="2423" spans="1:10">
      <c r="A2423" s="259"/>
      <c r="B2423" s="259"/>
      <c r="C2423" s="259"/>
      <c r="D2423" s="259"/>
      <c r="E2423" s="259"/>
      <c r="F2423" s="270"/>
      <c r="G2423" s="259"/>
      <c r="H2423" s="259"/>
      <c r="I2423" s="259"/>
      <c r="J2423" s="259"/>
    </row>
    <row r="2424" spans="1:10">
      <c r="A2424" s="259"/>
      <c r="B2424" s="259"/>
      <c r="C2424" s="259"/>
      <c r="D2424" s="259"/>
      <c r="E2424" s="259"/>
      <c r="F2424" s="270"/>
      <c r="G2424" s="259"/>
      <c r="H2424" s="259"/>
      <c r="I2424" s="259"/>
      <c r="J2424" s="259"/>
    </row>
    <row r="2425" spans="1:10">
      <c r="A2425" s="259"/>
      <c r="B2425" s="259"/>
      <c r="C2425" s="259"/>
      <c r="D2425" s="259"/>
      <c r="E2425" s="259"/>
      <c r="F2425" s="270"/>
      <c r="G2425" s="259"/>
      <c r="H2425" s="259"/>
      <c r="I2425" s="259"/>
      <c r="J2425" s="259"/>
    </row>
    <row r="2426" spans="1:10">
      <c r="A2426" s="259"/>
      <c r="B2426" s="259"/>
      <c r="C2426" s="259"/>
      <c r="D2426" s="259"/>
      <c r="E2426" s="259"/>
      <c r="F2426" s="270"/>
      <c r="G2426" s="259"/>
      <c r="H2426" s="259"/>
      <c r="I2426" s="259"/>
      <c r="J2426" s="259"/>
    </row>
    <row r="2427" spans="1:10">
      <c r="A2427" s="259"/>
      <c r="B2427" s="259"/>
      <c r="C2427" s="259"/>
      <c r="D2427" s="259"/>
      <c r="E2427" s="259"/>
      <c r="F2427" s="270"/>
      <c r="G2427" s="259"/>
      <c r="H2427" s="259"/>
      <c r="I2427" s="259"/>
      <c r="J2427" s="259"/>
    </row>
    <row r="2428" spans="1:10">
      <c r="A2428" s="259"/>
      <c r="B2428" s="259"/>
      <c r="C2428" s="259"/>
      <c r="D2428" s="259"/>
      <c r="E2428" s="259"/>
      <c r="F2428" s="270"/>
      <c r="G2428" s="259"/>
      <c r="H2428" s="259"/>
      <c r="I2428" s="259"/>
      <c r="J2428" s="259"/>
    </row>
    <row r="2429" spans="1:10">
      <c r="A2429" s="259"/>
      <c r="B2429" s="259"/>
      <c r="C2429" s="259"/>
      <c r="D2429" s="259"/>
      <c r="E2429" s="259"/>
      <c r="F2429" s="270"/>
      <c r="G2429" s="259"/>
      <c r="H2429" s="259"/>
      <c r="I2429" s="259"/>
      <c r="J2429" s="259"/>
    </row>
    <row r="2430" spans="1:10">
      <c r="A2430" s="259"/>
      <c r="B2430" s="259"/>
      <c r="C2430" s="259"/>
      <c r="D2430" s="259"/>
      <c r="E2430" s="259"/>
      <c r="F2430" s="270"/>
      <c r="G2430" s="259"/>
      <c r="H2430" s="259"/>
      <c r="I2430" s="259"/>
      <c r="J2430" s="259"/>
    </row>
    <row r="2431" spans="1:10">
      <c r="A2431" s="259"/>
      <c r="B2431" s="259"/>
      <c r="C2431" s="259"/>
      <c r="D2431" s="259"/>
      <c r="E2431" s="259"/>
      <c r="F2431" s="270"/>
      <c r="G2431" s="259"/>
      <c r="H2431" s="259"/>
      <c r="I2431" s="259"/>
      <c r="J2431" s="259"/>
    </row>
    <row r="2432" spans="1:10">
      <c r="A2432" s="259"/>
      <c r="B2432" s="259"/>
      <c r="C2432" s="259"/>
      <c r="D2432" s="259"/>
      <c r="E2432" s="259"/>
      <c r="F2432" s="270"/>
      <c r="G2432" s="259"/>
      <c r="H2432" s="259"/>
      <c r="I2432" s="259"/>
      <c r="J2432" s="259"/>
    </row>
    <row r="2433" spans="1:10">
      <c r="A2433" s="259"/>
      <c r="B2433" s="259"/>
      <c r="C2433" s="259"/>
      <c r="D2433" s="259"/>
      <c r="E2433" s="259"/>
      <c r="F2433" s="270"/>
      <c r="G2433" s="259"/>
      <c r="H2433" s="259"/>
      <c r="I2433" s="259"/>
      <c r="J2433" s="259"/>
    </row>
    <row r="2434" spans="1:10">
      <c r="A2434" s="259"/>
      <c r="B2434" s="259"/>
      <c r="C2434" s="259"/>
      <c r="D2434" s="259"/>
      <c r="E2434" s="259"/>
      <c r="F2434" s="270"/>
      <c r="G2434" s="259"/>
      <c r="H2434" s="259"/>
      <c r="I2434" s="259"/>
      <c r="J2434" s="259"/>
    </row>
    <row r="2435" spans="1:10">
      <c r="A2435" s="259"/>
      <c r="B2435" s="259"/>
      <c r="C2435" s="259"/>
      <c r="D2435" s="259"/>
      <c r="E2435" s="259"/>
      <c r="F2435" s="270"/>
      <c r="G2435" s="259"/>
      <c r="H2435" s="259"/>
      <c r="I2435" s="259"/>
      <c r="J2435" s="259"/>
    </row>
    <row r="2436" spans="1:10">
      <c r="A2436" s="259"/>
      <c r="B2436" s="259"/>
      <c r="C2436" s="259"/>
      <c r="D2436" s="259"/>
      <c r="E2436" s="259"/>
      <c r="F2436" s="270"/>
      <c r="G2436" s="259"/>
      <c r="H2436" s="259"/>
      <c r="I2436" s="259"/>
      <c r="J2436" s="259"/>
    </row>
    <row r="2437" spans="1:10">
      <c r="A2437" s="259"/>
      <c r="B2437" s="259"/>
      <c r="C2437" s="259"/>
      <c r="D2437" s="259"/>
      <c r="E2437" s="259"/>
      <c r="F2437" s="270"/>
      <c r="G2437" s="259"/>
      <c r="H2437" s="259"/>
      <c r="I2437" s="259"/>
      <c r="J2437" s="259"/>
    </row>
    <row r="2438" spans="1:10">
      <c r="A2438" s="259"/>
      <c r="B2438" s="259"/>
      <c r="C2438" s="259"/>
      <c r="D2438" s="259"/>
      <c r="E2438" s="259"/>
      <c r="F2438" s="270"/>
      <c r="G2438" s="259"/>
      <c r="H2438" s="259"/>
      <c r="I2438" s="259"/>
      <c r="J2438" s="259"/>
    </row>
    <row r="2439" spans="1:10">
      <c r="A2439" s="259"/>
      <c r="B2439" s="259"/>
      <c r="C2439" s="259"/>
      <c r="D2439" s="259"/>
      <c r="E2439" s="259"/>
      <c r="F2439" s="270"/>
      <c r="G2439" s="259"/>
      <c r="H2439" s="259"/>
      <c r="I2439" s="259"/>
      <c r="J2439" s="259"/>
    </row>
    <row r="2440" spans="1:10">
      <c r="A2440" s="259"/>
      <c r="B2440" s="259"/>
      <c r="C2440" s="259"/>
      <c r="D2440" s="259"/>
      <c r="E2440" s="259"/>
      <c r="F2440" s="270"/>
      <c r="G2440" s="259"/>
      <c r="H2440" s="259"/>
      <c r="I2440" s="259"/>
      <c r="J2440" s="259"/>
    </row>
    <row r="2441" spans="1:10">
      <c r="A2441" s="259"/>
      <c r="B2441" s="259"/>
      <c r="C2441" s="259"/>
      <c r="D2441" s="259"/>
      <c r="E2441" s="259"/>
      <c r="F2441" s="270"/>
      <c r="G2441" s="259"/>
      <c r="H2441" s="259"/>
      <c r="I2441" s="259"/>
      <c r="J2441" s="259"/>
    </row>
    <row r="2442" spans="1:10">
      <c r="A2442" s="259"/>
      <c r="B2442" s="259"/>
      <c r="C2442" s="259"/>
      <c r="D2442" s="259"/>
      <c r="E2442" s="259"/>
      <c r="F2442" s="270"/>
      <c r="G2442" s="259"/>
      <c r="H2442" s="259"/>
      <c r="I2442" s="259"/>
      <c r="J2442" s="259"/>
    </row>
    <row r="2443" spans="1:10">
      <c r="A2443" s="259"/>
      <c r="B2443" s="259"/>
      <c r="C2443" s="259"/>
      <c r="D2443" s="259"/>
      <c r="E2443" s="259"/>
      <c r="F2443" s="270"/>
      <c r="G2443" s="259"/>
      <c r="H2443" s="259"/>
      <c r="I2443" s="259"/>
      <c r="J2443" s="259"/>
    </row>
    <row r="2444" spans="1:10">
      <c r="A2444" s="259"/>
      <c r="B2444" s="259"/>
      <c r="C2444" s="259"/>
      <c r="D2444" s="259"/>
      <c r="E2444" s="259"/>
      <c r="F2444" s="270"/>
      <c r="G2444" s="259"/>
      <c r="H2444" s="259"/>
      <c r="I2444" s="259"/>
      <c r="J2444" s="259"/>
    </row>
    <row r="2445" spans="1:10">
      <c r="A2445" s="259"/>
      <c r="B2445" s="259"/>
      <c r="C2445" s="259"/>
      <c r="D2445" s="259"/>
      <c r="E2445" s="259"/>
      <c r="F2445" s="270"/>
      <c r="G2445" s="259"/>
      <c r="H2445" s="259"/>
      <c r="I2445" s="259"/>
      <c r="J2445" s="259"/>
    </row>
    <row r="2446" spans="1:10">
      <c r="A2446" s="259"/>
      <c r="B2446" s="259"/>
      <c r="C2446" s="259"/>
      <c r="D2446" s="259"/>
      <c r="E2446" s="259"/>
      <c r="F2446" s="270"/>
      <c r="G2446" s="259"/>
      <c r="H2446" s="259"/>
      <c r="I2446" s="259"/>
      <c r="J2446" s="259"/>
    </row>
    <row r="2447" spans="1:10">
      <c r="A2447" s="259"/>
      <c r="B2447" s="259"/>
      <c r="C2447" s="259"/>
      <c r="D2447" s="259"/>
      <c r="E2447" s="259"/>
      <c r="F2447" s="270"/>
      <c r="G2447" s="259"/>
      <c r="H2447" s="259"/>
      <c r="I2447" s="259"/>
      <c r="J2447" s="259"/>
    </row>
    <row r="2448" spans="1:10">
      <c r="A2448" s="259"/>
      <c r="B2448" s="259"/>
      <c r="C2448" s="259"/>
      <c r="D2448" s="259"/>
      <c r="E2448" s="259"/>
      <c r="F2448" s="270"/>
      <c r="G2448" s="259"/>
      <c r="H2448" s="259"/>
      <c r="I2448" s="259"/>
      <c r="J2448" s="259"/>
    </row>
    <row r="2449" spans="1:10">
      <c r="A2449" s="259"/>
      <c r="B2449" s="259"/>
      <c r="C2449" s="259"/>
      <c r="D2449" s="259"/>
      <c r="E2449" s="259"/>
      <c r="F2449" s="270"/>
      <c r="G2449" s="259"/>
      <c r="H2449" s="259"/>
      <c r="I2449" s="259"/>
      <c r="J2449" s="259"/>
    </row>
    <row r="2450" spans="1:10">
      <c r="A2450" s="259"/>
      <c r="B2450" s="259"/>
      <c r="C2450" s="259"/>
      <c r="D2450" s="259"/>
      <c r="E2450" s="259"/>
      <c r="F2450" s="270"/>
      <c r="G2450" s="259"/>
      <c r="H2450" s="259"/>
      <c r="I2450" s="259"/>
      <c r="J2450" s="259"/>
    </row>
    <row r="2451" spans="1:10">
      <c r="A2451" s="259"/>
      <c r="B2451" s="259"/>
      <c r="C2451" s="259"/>
      <c r="D2451" s="259"/>
      <c r="E2451" s="259"/>
      <c r="F2451" s="270"/>
      <c r="G2451" s="259"/>
      <c r="H2451" s="259"/>
      <c r="I2451" s="259"/>
      <c r="J2451" s="259"/>
    </row>
    <row r="2452" spans="1:10">
      <c r="A2452" s="259"/>
      <c r="B2452" s="259"/>
      <c r="C2452" s="259"/>
      <c r="D2452" s="259"/>
      <c r="E2452" s="259"/>
      <c r="F2452" s="270"/>
      <c r="G2452" s="259"/>
      <c r="H2452" s="259"/>
      <c r="I2452" s="259"/>
      <c r="J2452" s="259"/>
    </row>
    <row r="2453" spans="1:10">
      <c r="A2453" s="259"/>
      <c r="B2453" s="259"/>
      <c r="C2453" s="259"/>
      <c r="D2453" s="259"/>
      <c r="E2453" s="259"/>
      <c r="F2453" s="270"/>
      <c r="G2453" s="259"/>
      <c r="H2453" s="259"/>
      <c r="I2453" s="259"/>
      <c r="J2453" s="259"/>
    </row>
    <row r="2454" spans="1:10">
      <c r="A2454" s="259"/>
      <c r="B2454" s="259"/>
      <c r="C2454" s="259"/>
      <c r="D2454" s="259"/>
      <c r="E2454" s="259"/>
      <c r="F2454" s="270"/>
      <c r="G2454" s="259"/>
      <c r="H2454" s="259"/>
      <c r="I2454" s="259"/>
      <c r="J2454" s="259"/>
    </row>
    <row r="2455" spans="1:10">
      <c r="A2455" s="259"/>
      <c r="B2455" s="259"/>
      <c r="C2455" s="259"/>
      <c r="D2455" s="259"/>
      <c r="E2455" s="259"/>
      <c r="F2455" s="270"/>
      <c r="G2455" s="259"/>
      <c r="H2455" s="259"/>
      <c r="I2455" s="259"/>
      <c r="J2455" s="259"/>
    </row>
    <row r="2456" spans="1:10">
      <c r="A2456" s="259"/>
      <c r="B2456" s="259"/>
      <c r="C2456" s="259"/>
      <c r="D2456" s="259"/>
      <c r="E2456" s="259"/>
      <c r="F2456" s="270"/>
      <c r="G2456" s="259"/>
      <c r="H2456" s="259"/>
      <c r="I2456" s="259"/>
      <c r="J2456" s="259"/>
    </row>
    <row r="2457" spans="1:10">
      <c r="A2457" s="259"/>
      <c r="B2457" s="259"/>
      <c r="C2457" s="259"/>
      <c r="D2457" s="259"/>
      <c r="E2457" s="259"/>
      <c r="F2457" s="270"/>
      <c r="G2457" s="259"/>
      <c r="H2457" s="259"/>
      <c r="I2457" s="259"/>
      <c r="J2457" s="259"/>
    </row>
    <row r="2458" spans="1:10">
      <c r="A2458" s="259"/>
      <c r="B2458" s="259"/>
      <c r="C2458" s="259"/>
      <c r="D2458" s="259"/>
      <c r="E2458" s="259"/>
      <c r="F2458" s="270"/>
      <c r="G2458" s="259"/>
      <c r="H2458" s="259"/>
      <c r="I2458" s="259"/>
      <c r="J2458" s="259"/>
    </row>
    <row r="2459" spans="1:10">
      <c r="A2459" s="259"/>
      <c r="B2459" s="259"/>
      <c r="C2459" s="259"/>
      <c r="D2459" s="259"/>
      <c r="E2459" s="259"/>
      <c r="F2459" s="270"/>
      <c r="G2459" s="259"/>
      <c r="H2459" s="259"/>
      <c r="I2459" s="259"/>
      <c r="J2459" s="259"/>
    </row>
    <row r="2460" spans="1:10">
      <c r="A2460" s="259"/>
      <c r="B2460" s="259"/>
      <c r="C2460" s="259"/>
      <c r="D2460" s="259"/>
      <c r="E2460" s="259"/>
      <c r="F2460" s="270"/>
      <c r="G2460" s="259"/>
      <c r="H2460" s="259"/>
      <c r="I2460" s="259"/>
      <c r="J2460" s="259"/>
    </row>
    <row r="2461" spans="1:10">
      <c r="A2461" s="259"/>
      <c r="B2461" s="259"/>
      <c r="C2461" s="259"/>
      <c r="D2461" s="259"/>
      <c r="E2461" s="259"/>
      <c r="F2461" s="270"/>
      <c r="G2461" s="259"/>
      <c r="H2461" s="259"/>
      <c r="I2461" s="259"/>
      <c r="J2461" s="259"/>
    </row>
    <row r="2462" spans="1:10">
      <c r="A2462" s="259"/>
      <c r="B2462" s="259"/>
      <c r="C2462" s="259"/>
      <c r="D2462" s="259"/>
      <c r="E2462" s="259"/>
      <c r="F2462" s="270"/>
      <c r="G2462" s="259"/>
      <c r="H2462" s="259"/>
      <c r="I2462" s="259"/>
      <c r="J2462" s="259"/>
    </row>
    <row r="2463" spans="1:10">
      <c r="A2463" s="259"/>
      <c r="B2463" s="259"/>
      <c r="C2463" s="259"/>
      <c r="D2463" s="259"/>
      <c r="E2463" s="259"/>
      <c r="F2463" s="270"/>
      <c r="G2463" s="259"/>
      <c r="H2463" s="259"/>
      <c r="I2463" s="259"/>
      <c r="J2463" s="259"/>
    </row>
    <row r="2464" spans="1:10">
      <c r="A2464" s="259"/>
      <c r="B2464" s="259"/>
      <c r="C2464" s="259"/>
      <c r="D2464" s="259"/>
      <c r="E2464" s="259"/>
      <c r="F2464" s="270"/>
      <c r="G2464" s="259"/>
      <c r="H2464" s="259"/>
      <c r="I2464" s="259"/>
      <c r="J2464" s="259"/>
    </row>
    <row r="2465" spans="1:10">
      <c r="A2465" s="259"/>
      <c r="B2465" s="259"/>
      <c r="C2465" s="259"/>
      <c r="D2465" s="259"/>
      <c r="E2465" s="259"/>
      <c r="F2465" s="270"/>
      <c r="G2465" s="259"/>
      <c r="H2465" s="259"/>
      <c r="I2465" s="259"/>
      <c r="J2465" s="259"/>
    </row>
    <row r="2466" spans="1:10">
      <c r="A2466" s="259"/>
      <c r="B2466" s="259"/>
      <c r="C2466" s="259"/>
      <c r="D2466" s="259"/>
      <c r="E2466" s="259"/>
      <c r="F2466" s="270"/>
      <c r="G2466" s="259"/>
      <c r="H2466" s="259"/>
      <c r="I2466" s="259"/>
      <c r="J2466" s="259"/>
    </row>
    <row r="2467" spans="1:10">
      <c r="A2467" s="259"/>
      <c r="B2467" s="259"/>
      <c r="C2467" s="259"/>
      <c r="D2467" s="259"/>
      <c r="E2467" s="259"/>
      <c r="F2467" s="270"/>
      <c r="G2467" s="259"/>
      <c r="H2467" s="259"/>
      <c r="I2467" s="259"/>
      <c r="J2467" s="259"/>
    </row>
    <row r="2468" spans="1:10">
      <c r="A2468" s="259"/>
      <c r="B2468" s="259"/>
      <c r="C2468" s="259"/>
      <c r="D2468" s="259"/>
      <c r="E2468" s="259"/>
      <c r="F2468" s="270"/>
      <c r="G2468" s="259"/>
      <c r="H2468" s="259"/>
      <c r="I2468" s="259"/>
      <c r="J2468" s="259"/>
    </row>
    <row r="2469" spans="1:10">
      <c r="A2469" s="259"/>
      <c r="B2469" s="259"/>
      <c r="C2469" s="259"/>
      <c r="D2469" s="259"/>
      <c r="E2469" s="259"/>
      <c r="F2469" s="270"/>
      <c r="G2469" s="259"/>
      <c r="H2469" s="259"/>
      <c r="I2469" s="259"/>
      <c r="J2469" s="259"/>
    </row>
    <row r="2470" spans="1:10">
      <c r="A2470" s="259"/>
      <c r="B2470" s="259"/>
      <c r="C2470" s="259"/>
      <c r="D2470" s="259"/>
      <c r="E2470" s="259"/>
      <c r="F2470" s="270"/>
      <c r="G2470" s="259"/>
      <c r="H2470" s="259"/>
      <c r="I2470" s="259"/>
      <c r="J2470" s="259"/>
    </row>
    <row r="2471" spans="1:10">
      <c r="A2471" s="259"/>
      <c r="B2471" s="259"/>
      <c r="C2471" s="259"/>
      <c r="D2471" s="259"/>
      <c r="E2471" s="259"/>
      <c r="F2471" s="270"/>
      <c r="G2471" s="259"/>
      <c r="H2471" s="259"/>
      <c r="I2471" s="259"/>
      <c r="J2471" s="259"/>
    </row>
    <row r="2472" spans="1:10">
      <c r="A2472" s="259"/>
      <c r="B2472" s="259"/>
      <c r="C2472" s="259"/>
      <c r="D2472" s="259"/>
      <c r="E2472" s="259"/>
      <c r="F2472" s="270"/>
      <c r="G2472" s="259"/>
      <c r="H2472" s="259"/>
      <c r="I2472" s="259"/>
      <c r="J2472" s="259"/>
    </row>
    <row r="2473" spans="1:10">
      <c r="A2473" s="259"/>
      <c r="B2473" s="259"/>
      <c r="C2473" s="259"/>
      <c r="D2473" s="259"/>
      <c r="E2473" s="259"/>
      <c r="F2473" s="270"/>
      <c r="G2473" s="259"/>
      <c r="H2473" s="259"/>
      <c r="I2473" s="259"/>
      <c r="J2473" s="259"/>
    </row>
    <row r="2474" spans="1:10">
      <c r="A2474" s="259"/>
      <c r="B2474" s="259"/>
      <c r="C2474" s="259"/>
      <c r="D2474" s="259"/>
      <c r="E2474" s="259"/>
      <c r="F2474" s="270"/>
      <c r="G2474" s="259"/>
      <c r="H2474" s="259"/>
      <c r="I2474" s="259"/>
      <c r="J2474" s="259"/>
    </row>
    <row r="2475" spans="1:10">
      <c r="A2475" s="259"/>
      <c r="B2475" s="259"/>
      <c r="C2475" s="259"/>
      <c r="D2475" s="259"/>
      <c r="E2475" s="259"/>
      <c r="F2475" s="270"/>
      <c r="G2475" s="259"/>
      <c r="H2475" s="259"/>
      <c r="I2475" s="259"/>
      <c r="J2475" s="259"/>
    </row>
    <row r="2476" spans="1:10">
      <c r="A2476" s="259"/>
      <c r="B2476" s="259"/>
      <c r="C2476" s="259"/>
      <c r="D2476" s="259"/>
      <c r="E2476" s="259"/>
      <c r="F2476" s="270"/>
      <c r="G2476" s="259"/>
      <c r="H2476" s="259"/>
      <c r="I2476" s="259"/>
      <c r="J2476" s="259"/>
    </row>
    <row r="2477" spans="1:10">
      <c r="A2477" s="259"/>
      <c r="B2477" s="259"/>
      <c r="C2477" s="259"/>
      <c r="D2477" s="259"/>
      <c r="E2477" s="259"/>
      <c r="F2477" s="270"/>
      <c r="G2477" s="259"/>
      <c r="H2477" s="259"/>
      <c r="I2477" s="259"/>
      <c r="J2477" s="259"/>
    </row>
    <row r="2478" spans="1:10">
      <c r="A2478" s="259"/>
      <c r="B2478" s="259"/>
      <c r="C2478" s="259"/>
      <c r="D2478" s="259"/>
      <c r="E2478" s="259"/>
      <c r="F2478" s="270"/>
      <c r="G2478" s="259"/>
      <c r="H2478" s="259"/>
      <c r="I2478" s="259"/>
      <c r="J2478" s="259"/>
    </row>
    <row r="2479" spans="1:10">
      <c r="A2479" s="259"/>
      <c r="B2479" s="259"/>
      <c r="C2479" s="259"/>
      <c r="D2479" s="259"/>
      <c r="E2479" s="259"/>
      <c r="F2479" s="270"/>
      <c r="G2479" s="259"/>
      <c r="H2479" s="259"/>
      <c r="I2479" s="259"/>
      <c r="J2479" s="259"/>
    </row>
    <row r="2480" spans="1:10">
      <c r="A2480" s="259"/>
      <c r="B2480" s="259"/>
      <c r="C2480" s="259"/>
      <c r="D2480" s="259"/>
      <c r="E2480" s="259"/>
      <c r="F2480" s="270"/>
      <c r="G2480" s="259"/>
      <c r="H2480" s="259"/>
      <c r="I2480" s="259"/>
      <c r="J2480" s="259"/>
    </row>
    <row r="2481" spans="1:10">
      <c r="A2481" s="259"/>
      <c r="B2481" s="259"/>
      <c r="C2481" s="259"/>
      <c r="D2481" s="259"/>
      <c r="E2481" s="259"/>
      <c r="F2481" s="270"/>
      <c r="G2481" s="259"/>
      <c r="H2481" s="259"/>
      <c r="I2481" s="259"/>
      <c r="J2481" s="259"/>
    </row>
    <row r="2482" spans="1:10">
      <c r="A2482" s="259"/>
      <c r="B2482" s="259"/>
      <c r="C2482" s="259"/>
      <c r="D2482" s="259"/>
      <c r="E2482" s="259"/>
      <c r="F2482" s="270"/>
      <c r="G2482" s="259"/>
      <c r="H2482" s="259"/>
      <c r="I2482" s="259"/>
      <c r="J2482" s="259"/>
    </row>
    <row r="2483" spans="1:10">
      <c r="A2483" s="259"/>
      <c r="B2483" s="259"/>
      <c r="C2483" s="259"/>
      <c r="D2483" s="259"/>
      <c r="E2483" s="259"/>
      <c r="F2483" s="270"/>
      <c r="G2483" s="259"/>
      <c r="H2483" s="259"/>
      <c r="I2483" s="259"/>
      <c r="J2483" s="259"/>
    </row>
    <row r="2484" spans="1:10">
      <c r="A2484" s="259"/>
      <c r="B2484" s="259"/>
      <c r="C2484" s="259"/>
      <c r="D2484" s="259"/>
      <c r="E2484" s="259"/>
      <c r="F2484" s="270"/>
      <c r="G2484" s="259"/>
      <c r="H2484" s="259"/>
      <c r="I2484" s="259"/>
      <c r="J2484" s="259"/>
    </row>
    <row r="2485" spans="1:10">
      <c r="A2485" s="259"/>
      <c r="B2485" s="259"/>
      <c r="C2485" s="259"/>
      <c r="D2485" s="259"/>
      <c r="E2485" s="259"/>
      <c r="F2485" s="270"/>
      <c r="G2485" s="259"/>
      <c r="H2485" s="259"/>
      <c r="I2485" s="259"/>
      <c r="J2485" s="259"/>
    </row>
    <row r="2486" spans="1:10">
      <c r="A2486" s="259"/>
      <c r="B2486" s="259"/>
      <c r="C2486" s="259"/>
      <c r="D2486" s="259"/>
      <c r="E2486" s="259"/>
      <c r="F2486" s="270"/>
      <c r="G2486" s="259"/>
      <c r="H2486" s="259"/>
      <c r="I2486" s="259"/>
      <c r="J2486" s="259"/>
    </row>
    <row r="2487" spans="1:10">
      <c r="A2487" s="259"/>
      <c r="B2487" s="259"/>
      <c r="C2487" s="259"/>
      <c r="D2487" s="259"/>
      <c r="E2487" s="259"/>
      <c r="F2487" s="270"/>
      <c r="G2487" s="259"/>
      <c r="H2487" s="259"/>
      <c r="I2487" s="259"/>
      <c r="J2487" s="259"/>
    </row>
    <row r="2488" spans="1:10">
      <c r="A2488" s="259"/>
      <c r="B2488" s="259"/>
      <c r="C2488" s="259"/>
      <c r="D2488" s="259"/>
      <c r="E2488" s="259"/>
      <c r="F2488" s="270"/>
      <c r="G2488" s="259"/>
      <c r="H2488" s="259"/>
      <c r="I2488" s="259"/>
      <c r="J2488" s="259"/>
    </row>
    <row r="2489" spans="1:10">
      <c r="A2489" s="259"/>
      <c r="B2489" s="259"/>
      <c r="C2489" s="259"/>
      <c r="D2489" s="259"/>
      <c r="E2489" s="259"/>
      <c r="F2489" s="270"/>
      <c r="G2489" s="259"/>
      <c r="H2489" s="259"/>
      <c r="I2489" s="259"/>
      <c r="J2489" s="259"/>
    </row>
    <row r="2490" spans="1:10">
      <c r="A2490" s="259"/>
      <c r="B2490" s="259"/>
      <c r="C2490" s="259"/>
      <c r="D2490" s="259"/>
      <c r="E2490" s="259"/>
      <c r="F2490" s="270"/>
      <c r="G2490" s="259"/>
      <c r="H2490" s="259"/>
      <c r="I2490" s="259"/>
      <c r="J2490" s="259"/>
    </row>
    <row r="2491" spans="1:10">
      <c r="A2491" s="259"/>
      <c r="B2491" s="259"/>
      <c r="C2491" s="259"/>
      <c r="D2491" s="259"/>
      <c r="E2491" s="259"/>
      <c r="F2491" s="270"/>
      <c r="G2491" s="259"/>
      <c r="H2491" s="259"/>
      <c r="I2491" s="259"/>
      <c r="J2491" s="259"/>
    </row>
    <row r="2492" spans="1:10">
      <c r="A2492" s="259"/>
      <c r="B2492" s="259"/>
      <c r="C2492" s="259"/>
      <c r="D2492" s="259"/>
      <c r="E2492" s="259"/>
      <c r="F2492" s="270"/>
      <c r="G2492" s="259"/>
      <c r="H2492" s="259"/>
      <c r="I2492" s="259"/>
      <c r="J2492" s="259"/>
    </row>
    <row r="2493" spans="1:10">
      <c r="A2493" s="259"/>
      <c r="B2493" s="259"/>
      <c r="C2493" s="259"/>
      <c r="D2493" s="259"/>
      <c r="E2493" s="259"/>
      <c r="F2493" s="270"/>
      <c r="G2493" s="259"/>
      <c r="H2493" s="259"/>
      <c r="I2493" s="259"/>
      <c r="J2493" s="259"/>
    </row>
    <row r="2494" spans="1:10">
      <c r="A2494" s="259"/>
      <c r="B2494" s="259"/>
      <c r="C2494" s="259"/>
      <c r="D2494" s="259"/>
      <c r="E2494" s="259"/>
      <c r="F2494" s="270"/>
      <c r="G2494" s="259"/>
      <c r="H2494" s="259"/>
      <c r="I2494" s="259"/>
      <c r="J2494" s="259"/>
    </row>
    <row r="2495" spans="1:10">
      <c r="A2495" s="259"/>
      <c r="B2495" s="259"/>
      <c r="C2495" s="259"/>
      <c r="D2495" s="259"/>
      <c r="E2495" s="259"/>
      <c r="F2495" s="270"/>
      <c r="G2495" s="259"/>
      <c r="H2495" s="259"/>
      <c r="I2495" s="259"/>
      <c r="J2495" s="259"/>
    </row>
    <row r="2496" spans="1:10">
      <c r="A2496" s="259"/>
      <c r="B2496" s="259"/>
      <c r="C2496" s="259"/>
      <c r="D2496" s="259"/>
      <c r="E2496" s="259"/>
      <c r="F2496" s="270"/>
      <c r="G2496" s="259"/>
      <c r="H2496" s="259"/>
      <c r="I2496" s="259"/>
      <c r="J2496" s="259"/>
    </row>
    <row r="2497" spans="1:10">
      <c r="A2497" s="259"/>
      <c r="B2497" s="259"/>
      <c r="C2497" s="259"/>
      <c r="D2497" s="259"/>
      <c r="E2497" s="259"/>
      <c r="F2497" s="270"/>
      <c r="G2497" s="259"/>
      <c r="H2497" s="259"/>
      <c r="I2497" s="259"/>
      <c r="J2497" s="259"/>
    </row>
    <row r="2498" spans="1:10">
      <c r="A2498" s="259"/>
      <c r="B2498" s="259"/>
      <c r="C2498" s="259"/>
      <c r="D2498" s="259"/>
      <c r="E2498" s="259"/>
      <c r="F2498" s="270"/>
      <c r="G2498" s="259"/>
      <c r="H2498" s="259"/>
      <c r="I2498" s="259"/>
      <c r="J2498" s="259"/>
    </row>
    <row r="2499" spans="1:10">
      <c r="A2499" s="259"/>
      <c r="B2499" s="259"/>
      <c r="C2499" s="259"/>
      <c r="D2499" s="259"/>
      <c r="E2499" s="259"/>
      <c r="F2499" s="270"/>
      <c r="G2499" s="259"/>
      <c r="H2499" s="259"/>
      <c r="I2499" s="259"/>
      <c r="J2499" s="259"/>
    </row>
    <row r="2500" spans="1:10">
      <c r="A2500" s="259"/>
      <c r="B2500" s="259"/>
      <c r="C2500" s="259"/>
      <c r="D2500" s="259"/>
      <c r="E2500" s="259"/>
      <c r="F2500" s="270"/>
      <c r="G2500" s="259"/>
      <c r="H2500" s="259"/>
      <c r="I2500" s="259"/>
      <c r="J2500" s="259"/>
    </row>
    <row r="2501" spans="1:10">
      <c r="A2501" s="259"/>
      <c r="B2501" s="259"/>
      <c r="C2501" s="259"/>
      <c r="D2501" s="259"/>
      <c r="E2501" s="259"/>
      <c r="F2501" s="270"/>
      <c r="G2501" s="259"/>
      <c r="H2501" s="259"/>
      <c r="I2501" s="259"/>
      <c r="J2501" s="259"/>
    </row>
    <row r="2502" spans="1:10">
      <c r="A2502" s="259"/>
      <c r="B2502" s="259"/>
      <c r="C2502" s="259"/>
      <c r="D2502" s="259"/>
      <c r="E2502" s="259"/>
      <c r="F2502" s="270"/>
      <c r="G2502" s="259"/>
      <c r="H2502" s="259"/>
      <c r="I2502" s="259"/>
      <c r="J2502" s="259"/>
    </row>
    <row r="2503" spans="1:10">
      <c r="A2503" s="259"/>
      <c r="B2503" s="259"/>
      <c r="C2503" s="259"/>
      <c r="D2503" s="259"/>
      <c r="E2503" s="259"/>
      <c r="F2503" s="270"/>
      <c r="G2503" s="259"/>
      <c r="H2503" s="259"/>
      <c r="I2503" s="259"/>
      <c r="J2503" s="259"/>
    </row>
    <row r="2504" spans="1:10">
      <c r="A2504" s="259"/>
      <c r="B2504" s="259"/>
      <c r="C2504" s="259"/>
      <c r="D2504" s="259"/>
      <c r="E2504" s="259"/>
      <c r="F2504" s="270"/>
      <c r="G2504" s="259"/>
      <c r="H2504" s="259"/>
      <c r="I2504" s="259"/>
      <c r="J2504" s="259"/>
    </row>
    <row r="2505" spans="1:10">
      <c r="A2505" s="259"/>
      <c r="B2505" s="259"/>
      <c r="C2505" s="259"/>
      <c r="D2505" s="259"/>
      <c r="E2505" s="259"/>
      <c r="F2505" s="270"/>
      <c r="G2505" s="259"/>
      <c r="H2505" s="259"/>
      <c r="I2505" s="259"/>
      <c r="J2505" s="259"/>
    </row>
    <row r="2506" spans="1:10">
      <c r="A2506" s="259"/>
      <c r="B2506" s="259"/>
      <c r="C2506" s="259"/>
      <c r="D2506" s="259"/>
      <c r="E2506" s="259"/>
      <c r="F2506" s="270"/>
      <c r="G2506" s="259"/>
      <c r="H2506" s="259"/>
      <c r="I2506" s="259"/>
      <c r="J2506" s="259"/>
    </row>
    <row r="2507" spans="1:10">
      <c r="A2507" s="259"/>
      <c r="B2507" s="259"/>
      <c r="C2507" s="259"/>
      <c r="D2507" s="259"/>
      <c r="E2507" s="259"/>
      <c r="F2507" s="270"/>
      <c r="G2507" s="259"/>
      <c r="H2507" s="259"/>
      <c r="I2507" s="259"/>
      <c r="J2507" s="259"/>
    </row>
    <row r="2508" spans="1:10">
      <c r="A2508" s="259"/>
      <c r="B2508" s="259"/>
      <c r="C2508" s="259"/>
      <c r="D2508" s="259"/>
      <c r="E2508" s="259"/>
      <c r="F2508" s="270"/>
      <c r="G2508" s="259"/>
      <c r="H2508" s="259"/>
      <c r="I2508" s="259"/>
      <c r="J2508" s="259"/>
    </row>
    <row r="2509" spans="1:10">
      <c r="A2509" s="259"/>
      <c r="B2509" s="259"/>
      <c r="C2509" s="259"/>
      <c r="D2509" s="259"/>
      <c r="E2509" s="259"/>
      <c r="F2509" s="270"/>
      <c r="G2509" s="259"/>
      <c r="H2509" s="259"/>
      <c r="I2509" s="259"/>
      <c r="J2509" s="259"/>
    </row>
    <row r="2510" spans="1:10">
      <c r="A2510" s="259"/>
      <c r="B2510" s="259"/>
      <c r="C2510" s="259"/>
      <c r="D2510" s="259"/>
      <c r="E2510" s="259"/>
      <c r="F2510" s="270"/>
      <c r="G2510" s="259"/>
      <c r="H2510" s="259"/>
      <c r="I2510" s="259"/>
      <c r="J2510" s="259"/>
    </row>
    <row r="2511" spans="1:10">
      <c r="A2511" s="259"/>
      <c r="B2511" s="259"/>
      <c r="C2511" s="259"/>
      <c r="D2511" s="259"/>
      <c r="E2511" s="259"/>
      <c r="F2511" s="270"/>
      <c r="G2511" s="259"/>
      <c r="H2511" s="259"/>
      <c r="I2511" s="259"/>
      <c r="J2511" s="259"/>
    </row>
    <row r="2512" spans="1:10">
      <c r="A2512" s="259"/>
      <c r="B2512" s="259"/>
      <c r="C2512" s="259"/>
      <c r="D2512" s="259"/>
      <c r="E2512" s="259"/>
      <c r="F2512" s="270"/>
      <c r="G2512" s="259"/>
      <c r="H2512" s="259"/>
      <c r="I2512" s="259"/>
      <c r="J2512" s="259"/>
    </row>
    <row r="2513" spans="1:10">
      <c r="A2513" s="259"/>
      <c r="B2513" s="259"/>
      <c r="C2513" s="259"/>
      <c r="D2513" s="259"/>
      <c r="E2513" s="259"/>
      <c r="F2513" s="270"/>
      <c r="G2513" s="259"/>
      <c r="H2513" s="259"/>
      <c r="I2513" s="259"/>
      <c r="J2513" s="259"/>
    </row>
    <row r="2514" spans="1:10">
      <c r="A2514" s="259"/>
      <c r="B2514" s="259"/>
      <c r="C2514" s="259"/>
      <c r="D2514" s="259"/>
      <c r="E2514" s="259"/>
      <c r="F2514" s="270"/>
      <c r="G2514" s="259"/>
      <c r="H2514" s="259"/>
      <c r="I2514" s="259"/>
      <c r="J2514" s="259"/>
    </row>
    <row r="2515" spans="1:10">
      <c r="A2515" s="259"/>
      <c r="B2515" s="259"/>
      <c r="C2515" s="259"/>
      <c r="D2515" s="259"/>
      <c r="E2515" s="259"/>
      <c r="F2515" s="270"/>
      <c r="G2515" s="259"/>
      <c r="H2515" s="259"/>
      <c r="I2515" s="259"/>
      <c r="J2515" s="259"/>
    </row>
    <row r="2516" spans="1:10">
      <c r="A2516" s="259"/>
      <c r="B2516" s="259"/>
      <c r="C2516" s="259"/>
      <c r="D2516" s="259"/>
      <c r="E2516" s="259"/>
      <c r="F2516" s="270"/>
      <c r="G2516" s="259"/>
      <c r="H2516" s="259"/>
      <c r="I2516" s="259"/>
      <c r="J2516" s="259"/>
    </row>
    <row r="2517" spans="1:10">
      <c r="A2517" s="259"/>
      <c r="B2517" s="259"/>
      <c r="C2517" s="259"/>
      <c r="D2517" s="259"/>
      <c r="E2517" s="259"/>
      <c r="F2517" s="270"/>
      <c r="G2517" s="259"/>
      <c r="H2517" s="259"/>
      <c r="I2517" s="259"/>
      <c r="J2517" s="259"/>
    </row>
    <row r="2518" spans="1:10">
      <c r="A2518" s="259"/>
      <c r="B2518" s="259"/>
      <c r="C2518" s="259"/>
      <c r="D2518" s="259"/>
      <c r="E2518" s="259"/>
      <c r="F2518" s="270"/>
      <c r="G2518" s="259"/>
      <c r="H2518" s="259"/>
      <c r="I2518" s="259"/>
      <c r="J2518" s="259"/>
    </row>
    <row r="2519" spans="1:10">
      <c r="A2519" s="259"/>
      <c r="B2519" s="259"/>
      <c r="C2519" s="259"/>
      <c r="D2519" s="259"/>
      <c r="E2519" s="259"/>
      <c r="F2519" s="270"/>
      <c r="G2519" s="259"/>
      <c r="H2519" s="259"/>
      <c r="I2519" s="259"/>
      <c r="J2519" s="259"/>
    </row>
    <row r="2520" spans="1:10">
      <c r="A2520" s="259"/>
      <c r="B2520" s="259"/>
      <c r="C2520" s="259"/>
      <c r="D2520" s="259"/>
      <c r="E2520" s="259"/>
      <c r="F2520" s="270"/>
      <c r="G2520" s="259"/>
      <c r="H2520" s="259"/>
      <c r="I2520" s="259"/>
      <c r="J2520" s="259"/>
    </row>
    <row r="2521" spans="1:10">
      <c r="A2521" s="259"/>
      <c r="B2521" s="259"/>
      <c r="C2521" s="259"/>
      <c r="D2521" s="259"/>
      <c r="E2521" s="259"/>
      <c r="F2521" s="270"/>
      <c r="G2521" s="259"/>
      <c r="H2521" s="259"/>
      <c r="I2521" s="259"/>
      <c r="J2521" s="259"/>
    </row>
    <row r="2522" spans="1:10">
      <c r="A2522" s="259"/>
      <c r="B2522" s="259"/>
      <c r="C2522" s="259"/>
      <c r="D2522" s="259"/>
      <c r="E2522" s="259"/>
      <c r="F2522" s="270"/>
      <c r="G2522" s="259"/>
      <c r="H2522" s="259"/>
      <c r="I2522" s="259"/>
      <c r="J2522" s="259"/>
    </row>
    <row r="2523" spans="1:10">
      <c r="A2523" s="259"/>
      <c r="B2523" s="259"/>
      <c r="C2523" s="259"/>
      <c r="D2523" s="259"/>
      <c r="E2523" s="259"/>
      <c r="F2523" s="270"/>
      <c r="G2523" s="259"/>
      <c r="H2523" s="259"/>
      <c r="I2523" s="259"/>
      <c r="J2523" s="259"/>
    </row>
    <row r="2524" spans="1:10">
      <c r="A2524" s="259"/>
      <c r="B2524" s="259"/>
      <c r="C2524" s="259"/>
      <c r="D2524" s="259"/>
      <c r="E2524" s="259"/>
      <c r="F2524" s="270"/>
      <c r="G2524" s="259"/>
      <c r="H2524" s="259"/>
      <c r="I2524" s="259"/>
      <c r="J2524" s="259"/>
    </row>
    <row r="2525" spans="1:10">
      <c r="A2525" s="259"/>
      <c r="B2525" s="259"/>
      <c r="C2525" s="259"/>
      <c r="D2525" s="259"/>
      <c r="E2525" s="259"/>
      <c r="F2525" s="270"/>
      <c r="G2525" s="259"/>
      <c r="H2525" s="259"/>
      <c r="I2525" s="259"/>
      <c r="J2525" s="259"/>
    </row>
    <row r="2526" spans="1:10">
      <c r="A2526" s="259"/>
      <c r="B2526" s="259"/>
      <c r="C2526" s="259"/>
      <c r="D2526" s="259"/>
      <c r="E2526" s="259"/>
      <c r="F2526" s="270"/>
      <c r="G2526" s="259"/>
      <c r="H2526" s="259"/>
      <c r="I2526" s="259"/>
      <c r="J2526" s="259"/>
    </row>
    <row r="2527" spans="1:10">
      <c r="A2527" s="259"/>
      <c r="B2527" s="259"/>
      <c r="C2527" s="259"/>
      <c r="D2527" s="259"/>
      <c r="E2527" s="259"/>
      <c r="F2527" s="270"/>
      <c r="G2527" s="259"/>
      <c r="H2527" s="259"/>
      <c r="I2527" s="259"/>
      <c r="J2527" s="259"/>
    </row>
    <row r="2528" spans="1:10">
      <c r="A2528" s="259"/>
      <c r="B2528" s="259"/>
      <c r="C2528" s="259"/>
      <c r="D2528" s="259"/>
      <c r="E2528" s="259"/>
      <c r="F2528" s="270"/>
      <c r="G2528" s="259"/>
      <c r="H2528" s="259"/>
      <c r="I2528" s="259"/>
      <c r="J2528" s="259"/>
    </row>
    <row r="2529" spans="1:10">
      <c r="A2529" s="259"/>
      <c r="B2529" s="259"/>
      <c r="C2529" s="259"/>
      <c r="D2529" s="259"/>
      <c r="E2529" s="259"/>
      <c r="F2529" s="270"/>
      <c r="G2529" s="259"/>
      <c r="H2529" s="259"/>
      <c r="I2529" s="259"/>
      <c r="J2529" s="259"/>
    </row>
    <row r="2530" spans="1:10">
      <c r="A2530" s="259"/>
      <c r="B2530" s="259"/>
      <c r="C2530" s="259"/>
      <c r="D2530" s="259"/>
      <c r="E2530" s="259"/>
      <c r="F2530" s="270"/>
      <c r="G2530" s="259"/>
      <c r="H2530" s="259"/>
      <c r="I2530" s="259"/>
      <c r="J2530" s="259"/>
    </row>
    <row r="2531" spans="1:10">
      <c r="A2531" s="259"/>
      <c r="B2531" s="259"/>
      <c r="C2531" s="259"/>
      <c r="D2531" s="259"/>
      <c r="E2531" s="259"/>
      <c r="F2531" s="270"/>
      <c r="G2531" s="259"/>
      <c r="H2531" s="259"/>
      <c r="I2531" s="259"/>
      <c r="J2531" s="259"/>
    </row>
    <row r="2532" spans="1:10">
      <c r="A2532" s="259"/>
      <c r="B2532" s="259"/>
      <c r="C2532" s="259"/>
      <c r="D2532" s="259"/>
      <c r="E2532" s="259"/>
      <c r="F2532" s="270"/>
      <c r="G2532" s="259"/>
      <c r="H2532" s="259"/>
      <c r="I2532" s="259"/>
      <c r="J2532" s="259"/>
    </row>
    <row r="2533" spans="1:10">
      <c r="A2533" s="259"/>
      <c r="B2533" s="259"/>
      <c r="C2533" s="259"/>
      <c r="D2533" s="259"/>
      <c r="E2533" s="259"/>
      <c r="F2533" s="270"/>
      <c r="G2533" s="259"/>
      <c r="H2533" s="259"/>
      <c r="I2533" s="259"/>
      <c r="J2533" s="259"/>
    </row>
    <row r="2534" spans="1:10">
      <c r="A2534" s="259"/>
      <c r="B2534" s="259"/>
      <c r="C2534" s="259"/>
      <c r="D2534" s="259"/>
      <c r="E2534" s="259"/>
      <c r="F2534" s="270"/>
      <c r="G2534" s="259"/>
      <c r="H2534" s="259"/>
      <c r="I2534" s="259"/>
      <c r="J2534" s="259"/>
    </row>
    <row r="2535" spans="1:10">
      <c r="A2535" s="259"/>
      <c r="B2535" s="259"/>
      <c r="C2535" s="259"/>
      <c r="D2535" s="259"/>
      <c r="E2535" s="259"/>
      <c r="F2535" s="270"/>
      <c r="G2535" s="259"/>
      <c r="H2535" s="259"/>
      <c r="I2535" s="259"/>
      <c r="J2535" s="259"/>
    </row>
    <row r="2536" spans="1:10">
      <c r="A2536" s="259"/>
      <c r="B2536" s="259"/>
      <c r="C2536" s="259"/>
      <c r="D2536" s="259"/>
      <c r="E2536" s="259"/>
      <c r="F2536" s="270"/>
      <c r="G2536" s="259"/>
      <c r="H2536" s="259"/>
      <c r="I2536" s="259"/>
      <c r="J2536" s="259"/>
    </row>
    <row r="2537" spans="1:10">
      <c r="A2537" s="259"/>
      <c r="B2537" s="259"/>
      <c r="C2537" s="259"/>
      <c r="D2537" s="259"/>
      <c r="E2537" s="259"/>
      <c r="F2537" s="270"/>
      <c r="G2537" s="259"/>
      <c r="H2537" s="259"/>
      <c r="I2537" s="259"/>
      <c r="J2537" s="259"/>
    </row>
    <row r="2538" spans="1:10">
      <c r="A2538" s="259"/>
      <c r="B2538" s="259"/>
      <c r="C2538" s="259"/>
      <c r="D2538" s="259"/>
      <c r="E2538" s="259"/>
      <c r="F2538" s="270"/>
      <c r="G2538" s="259"/>
      <c r="H2538" s="259"/>
      <c r="I2538" s="259"/>
      <c r="J2538" s="259"/>
    </row>
    <row r="2539" spans="1:10">
      <c r="A2539" s="259"/>
      <c r="B2539" s="259"/>
      <c r="C2539" s="259"/>
      <c r="D2539" s="259"/>
      <c r="E2539" s="259"/>
      <c r="F2539" s="270"/>
      <c r="G2539" s="259"/>
      <c r="H2539" s="259"/>
      <c r="I2539" s="259"/>
      <c r="J2539" s="259"/>
    </row>
    <row r="2540" spans="1:10">
      <c r="A2540" s="259"/>
      <c r="B2540" s="259"/>
      <c r="C2540" s="259"/>
      <c r="D2540" s="259"/>
      <c r="E2540" s="259"/>
      <c r="F2540" s="270"/>
      <c r="G2540" s="259"/>
      <c r="H2540" s="259"/>
      <c r="I2540" s="259"/>
      <c r="J2540" s="259"/>
    </row>
    <row r="2541" spans="1:10">
      <c r="A2541" s="259"/>
      <c r="B2541" s="259"/>
      <c r="C2541" s="259"/>
      <c r="D2541" s="259"/>
      <c r="E2541" s="259"/>
      <c r="F2541" s="270"/>
      <c r="G2541" s="259"/>
      <c r="H2541" s="259"/>
      <c r="I2541" s="259"/>
      <c r="J2541" s="259"/>
    </row>
    <row r="2542" spans="1:10">
      <c r="A2542" s="259"/>
      <c r="B2542" s="259"/>
      <c r="C2542" s="259"/>
      <c r="D2542" s="259"/>
      <c r="E2542" s="259"/>
      <c r="F2542" s="270"/>
      <c r="G2542" s="259"/>
      <c r="H2542" s="259"/>
      <c r="I2542" s="259"/>
      <c r="J2542" s="259"/>
    </row>
    <row r="2543" spans="1:10">
      <c r="A2543" s="259"/>
      <c r="B2543" s="259"/>
      <c r="C2543" s="259"/>
      <c r="D2543" s="259"/>
      <c r="E2543" s="259"/>
      <c r="F2543" s="270"/>
      <c r="G2543" s="259"/>
      <c r="H2543" s="259"/>
      <c r="I2543" s="259"/>
      <c r="J2543" s="259"/>
    </row>
    <row r="2544" spans="1:10">
      <c r="A2544" s="259"/>
      <c r="B2544" s="259"/>
      <c r="C2544" s="259"/>
      <c r="D2544" s="259"/>
      <c r="E2544" s="259"/>
      <c r="F2544" s="270"/>
      <c r="G2544" s="259"/>
      <c r="H2544" s="259"/>
      <c r="I2544" s="259"/>
      <c r="J2544" s="259"/>
    </row>
    <row r="2545" spans="1:10">
      <c r="A2545" s="259"/>
      <c r="B2545" s="259"/>
      <c r="C2545" s="259"/>
      <c r="D2545" s="259"/>
      <c r="E2545" s="259"/>
      <c r="F2545" s="270"/>
      <c r="G2545" s="259"/>
      <c r="H2545" s="259"/>
      <c r="I2545" s="259"/>
      <c r="J2545" s="259"/>
    </row>
    <row r="2546" spans="1:10">
      <c r="A2546" s="259"/>
      <c r="B2546" s="259"/>
      <c r="C2546" s="259"/>
      <c r="D2546" s="259"/>
      <c r="E2546" s="259"/>
      <c r="F2546" s="270"/>
      <c r="G2546" s="259"/>
      <c r="H2546" s="259"/>
      <c r="I2546" s="259"/>
      <c r="J2546" s="259"/>
    </row>
    <row r="2547" spans="1:10">
      <c r="A2547" s="259"/>
      <c r="B2547" s="259"/>
      <c r="C2547" s="259"/>
      <c r="D2547" s="259"/>
      <c r="E2547" s="259"/>
      <c r="F2547" s="270"/>
      <c r="G2547" s="259"/>
      <c r="H2547" s="259"/>
      <c r="I2547" s="259"/>
      <c r="J2547" s="259"/>
    </row>
    <row r="2548" spans="1:10">
      <c r="A2548" s="259"/>
      <c r="B2548" s="259"/>
      <c r="C2548" s="259"/>
      <c r="D2548" s="259"/>
      <c r="E2548" s="259"/>
      <c r="F2548" s="270"/>
      <c r="G2548" s="259"/>
      <c r="H2548" s="259"/>
      <c r="I2548" s="259"/>
      <c r="J2548" s="259"/>
    </row>
    <row r="2549" spans="1:10">
      <c r="A2549" s="259"/>
      <c r="B2549" s="259"/>
      <c r="C2549" s="259"/>
      <c r="D2549" s="259"/>
      <c r="E2549" s="259"/>
      <c r="F2549" s="270"/>
      <c r="G2549" s="259"/>
      <c r="H2549" s="259"/>
      <c r="I2549" s="259"/>
      <c r="J2549" s="259"/>
    </row>
    <row r="2550" spans="1:10">
      <c r="A2550" s="259"/>
      <c r="B2550" s="259"/>
      <c r="C2550" s="259"/>
      <c r="D2550" s="259"/>
      <c r="E2550" s="259"/>
      <c r="F2550" s="270"/>
      <c r="G2550" s="259"/>
      <c r="H2550" s="259"/>
      <c r="I2550" s="259"/>
      <c r="J2550" s="259"/>
    </row>
    <row r="2551" spans="1:10">
      <c r="A2551" s="259"/>
      <c r="B2551" s="259"/>
      <c r="C2551" s="259"/>
      <c r="D2551" s="259"/>
      <c r="E2551" s="259"/>
      <c r="F2551" s="270"/>
      <c r="G2551" s="259"/>
      <c r="H2551" s="259"/>
      <c r="I2551" s="259"/>
      <c r="J2551" s="259"/>
    </row>
    <row r="2552" spans="1:10">
      <c r="A2552" s="259"/>
      <c r="B2552" s="259"/>
      <c r="C2552" s="259"/>
      <c r="D2552" s="259"/>
      <c r="E2552" s="259"/>
      <c r="F2552" s="270"/>
      <c r="G2552" s="259"/>
      <c r="H2552" s="259"/>
      <c r="I2552" s="259"/>
      <c r="J2552" s="259"/>
    </row>
    <row r="2553" spans="1:10">
      <c r="A2553" s="259"/>
      <c r="B2553" s="259"/>
      <c r="C2553" s="259"/>
      <c r="D2553" s="259"/>
      <c r="E2553" s="259"/>
      <c r="F2553" s="270"/>
      <c r="G2553" s="259"/>
      <c r="H2553" s="259"/>
      <c r="I2553" s="259"/>
      <c r="J2553" s="259"/>
    </row>
    <row r="2554" spans="1:10">
      <c r="A2554" s="259"/>
      <c r="B2554" s="259"/>
      <c r="C2554" s="259"/>
      <c r="D2554" s="259"/>
      <c r="E2554" s="259"/>
      <c r="F2554" s="270"/>
      <c r="G2554" s="259"/>
      <c r="H2554" s="259"/>
      <c r="I2554" s="259"/>
      <c r="J2554" s="259"/>
    </row>
    <row r="2555" spans="1:10">
      <c r="A2555" s="259"/>
      <c r="B2555" s="259"/>
      <c r="C2555" s="259"/>
      <c r="D2555" s="259"/>
      <c r="E2555" s="259"/>
      <c r="F2555" s="270"/>
      <c r="G2555" s="259"/>
      <c r="H2555" s="259"/>
      <c r="I2555" s="259"/>
      <c r="J2555" s="259"/>
    </row>
    <row r="2556" spans="1:10">
      <c r="A2556" s="259"/>
      <c r="B2556" s="259"/>
      <c r="C2556" s="259"/>
      <c r="D2556" s="259"/>
      <c r="E2556" s="259"/>
      <c r="F2556" s="270"/>
      <c r="G2556" s="259"/>
      <c r="H2556" s="259"/>
      <c r="I2556" s="259"/>
      <c r="J2556" s="259"/>
    </row>
    <row r="2557" spans="1:10">
      <c r="A2557" s="259"/>
      <c r="B2557" s="259"/>
      <c r="C2557" s="259"/>
      <c r="D2557" s="259"/>
      <c r="E2557" s="259"/>
      <c r="F2557" s="270"/>
      <c r="G2557" s="259"/>
      <c r="H2557" s="259"/>
      <c r="I2557" s="259"/>
      <c r="J2557" s="259"/>
    </row>
    <row r="2558" spans="1:10">
      <c r="A2558" s="259"/>
      <c r="B2558" s="259"/>
      <c r="C2558" s="259"/>
      <c r="D2558" s="259"/>
      <c r="E2558" s="259"/>
      <c r="F2558" s="270"/>
      <c r="G2558" s="259"/>
      <c r="H2558" s="259"/>
      <c r="I2558" s="259"/>
      <c r="J2558" s="259"/>
    </row>
    <row r="2559" spans="1:10">
      <c r="A2559" s="259"/>
      <c r="B2559" s="259"/>
      <c r="C2559" s="259"/>
      <c r="D2559" s="259"/>
      <c r="E2559" s="259"/>
      <c r="F2559" s="270"/>
      <c r="G2559" s="259"/>
      <c r="H2559" s="259"/>
      <c r="I2559" s="259"/>
      <c r="J2559" s="259"/>
    </row>
    <row r="2560" spans="1:10">
      <c r="A2560" s="259"/>
      <c r="B2560" s="259"/>
      <c r="C2560" s="259"/>
      <c r="D2560" s="259"/>
      <c r="E2560" s="259"/>
      <c r="F2560" s="270"/>
      <c r="G2560" s="259"/>
      <c r="H2560" s="259"/>
      <c r="I2560" s="259"/>
      <c r="J2560" s="259"/>
    </row>
    <row r="2561" spans="1:10">
      <c r="A2561" s="259"/>
      <c r="B2561" s="259"/>
      <c r="C2561" s="259"/>
      <c r="D2561" s="259"/>
      <c r="E2561" s="259"/>
      <c r="F2561" s="270"/>
      <c r="G2561" s="259"/>
      <c r="H2561" s="259"/>
      <c r="I2561" s="259"/>
      <c r="J2561" s="259"/>
    </row>
    <row r="2562" spans="1:10">
      <c r="A2562" s="259"/>
      <c r="B2562" s="259"/>
      <c r="C2562" s="259"/>
      <c r="D2562" s="259"/>
      <c r="E2562" s="259"/>
      <c r="F2562" s="270"/>
      <c r="G2562" s="259"/>
      <c r="H2562" s="259"/>
      <c r="I2562" s="259"/>
      <c r="J2562" s="259"/>
    </row>
    <row r="2563" spans="1:10">
      <c r="A2563" s="259"/>
      <c r="B2563" s="259"/>
      <c r="C2563" s="259"/>
      <c r="D2563" s="259"/>
      <c r="E2563" s="259"/>
      <c r="F2563" s="270"/>
      <c r="G2563" s="259"/>
      <c r="H2563" s="259"/>
      <c r="I2563" s="259"/>
      <c r="J2563" s="259"/>
    </row>
    <row r="2564" spans="1:10">
      <c r="A2564" s="259"/>
      <c r="B2564" s="259"/>
      <c r="C2564" s="259"/>
      <c r="D2564" s="259"/>
      <c r="E2564" s="259"/>
      <c r="F2564" s="270"/>
      <c r="G2564" s="259"/>
      <c r="H2564" s="259"/>
      <c r="I2564" s="259"/>
      <c r="J2564" s="259"/>
    </row>
    <row r="2565" spans="1:10">
      <c r="A2565" s="259"/>
      <c r="B2565" s="259"/>
      <c r="C2565" s="259"/>
      <c r="D2565" s="259"/>
      <c r="E2565" s="259"/>
      <c r="F2565" s="270"/>
      <c r="G2565" s="259"/>
      <c r="H2565" s="259"/>
      <c r="I2565" s="259"/>
      <c r="J2565" s="259"/>
    </row>
    <row r="2566" spans="1:10">
      <c r="A2566" s="259"/>
      <c r="B2566" s="259"/>
      <c r="C2566" s="259"/>
      <c r="D2566" s="259"/>
      <c r="E2566" s="259"/>
      <c r="F2566" s="270"/>
      <c r="G2566" s="259"/>
      <c r="H2566" s="259"/>
      <c r="I2566" s="259"/>
      <c r="J2566" s="259"/>
    </row>
    <row r="2567" spans="1:10">
      <c r="A2567" s="259"/>
      <c r="B2567" s="259"/>
      <c r="C2567" s="259"/>
      <c r="D2567" s="259"/>
      <c r="E2567" s="259"/>
      <c r="F2567" s="270"/>
      <c r="G2567" s="259"/>
      <c r="H2567" s="259"/>
      <c r="I2567" s="259"/>
      <c r="J2567" s="259"/>
    </row>
    <row r="2568" spans="1:10">
      <c r="A2568" s="259"/>
      <c r="B2568" s="259"/>
      <c r="C2568" s="259"/>
      <c r="D2568" s="259"/>
      <c r="E2568" s="259"/>
      <c r="F2568" s="270"/>
      <c r="G2568" s="259"/>
      <c r="H2568" s="259"/>
      <c r="I2568" s="259"/>
      <c r="J2568" s="259"/>
    </row>
    <row r="2569" spans="1:10">
      <c r="A2569" s="259"/>
      <c r="B2569" s="259"/>
      <c r="C2569" s="259"/>
      <c r="D2569" s="259"/>
      <c r="E2569" s="259"/>
      <c r="F2569" s="270"/>
      <c r="G2569" s="259"/>
      <c r="H2569" s="259"/>
      <c r="I2569" s="259"/>
      <c r="J2569" s="259"/>
    </row>
    <row r="2570" spans="1:10">
      <c r="A2570" s="259"/>
      <c r="B2570" s="259"/>
      <c r="C2570" s="259"/>
      <c r="D2570" s="259"/>
      <c r="E2570" s="259"/>
      <c r="F2570" s="270"/>
      <c r="G2570" s="259"/>
      <c r="H2570" s="259"/>
      <c r="I2570" s="259"/>
      <c r="J2570" s="259"/>
    </row>
    <row r="2571" spans="1:10">
      <c r="A2571" s="259"/>
      <c r="B2571" s="259"/>
      <c r="C2571" s="259"/>
      <c r="D2571" s="259"/>
      <c r="E2571" s="259"/>
      <c r="F2571" s="270"/>
      <c r="G2571" s="259"/>
      <c r="H2571" s="259"/>
      <c r="I2571" s="259"/>
      <c r="J2571" s="259"/>
    </row>
    <row r="2572" spans="1:10">
      <c r="A2572" s="259"/>
      <c r="B2572" s="259"/>
      <c r="C2572" s="259"/>
      <c r="D2572" s="259"/>
      <c r="E2572" s="259"/>
      <c r="F2572" s="270"/>
      <c r="G2572" s="259"/>
      <c r="H2572" s="259"/>
      <c r="I2572" s="259"/>
      <c r="J2572" s="259"/>
    </row>
    <row r="2573" spans="1:10">
      <c r="A2573" s="259"/>
      <c r="B2573" s="259"/>
      <c r="C2573" s="259"/>
      <c r="D2573" s="259"/>
      <c r="E2573" s="259"/>
      <c r="F2573" s="270"/>
      <c r="G2573" s="259"/>
      <c r="H2573" s="259"/>
      <c r="I2573" s="259"/>
      <c r="J2573" s="259"/>
    </row>
    <row r="2574" spans="1:10">
      <c r="A2574" s="259"/>
      <c r="B2574" s="259"/>
      <c r="C2574" s="259"/>
      <c r="D2574" s="259"/>
      <c r="E2574" s="259"/>
      <c r="F2574" s="270"/>
      <c r="G2574" s="259"/>
      <c r="H2574" s="259"/>
      <c r="I2574" s="259"/>
      <c r="J2574" s="259"/>
    </row>
    <row r="2575" spans="1:10">
      <c r="A2575" s="259"/>
      <c r="B2575" s="259"/>
      <c r="C2575" s="259"/>
      <c r="D2575" s="259"/>
      <c r="E2575" s="259"/>
      <c r="F2575" s="270"/>
      <c r="G2575" s="259"/>
      <c r="H2575" s="259"/>
      <c r="I2575" s="259"/>
      <c r="J2575" s="259"/>
    </row>
    <row r="2576" spans="1:10">
      <c r="A2576" s="259"/>
      <c r="B2576" s="259"/>
      <c r="C2576" s="259"/>
      <c r="D2576" s="259"/>
      <c r="E2576" s="259"/>
      <c r="F2576" s="270"/>
      <c r="G2576" s="259"/>
      <c r="H2576" s="259"/>
      <c r="I2576" s="259"/>
      <c r="J2576" s="259"/>
    </row>
    <row r="2577" spans="1:10">
      <c r="A2577" s="259"/>
      <c r="B2577" s="259"/>
      <c r="C2577" s="259"/>
      <c r="D2577" s="259"/>
      <c r="E2577" s="259"/>
      <c r="F2577" s="270"/>
      <c r="G2577" s="259"/>
      <c r="H2577" s="259"/>
      <c r="I2577" s="259"/>
      <c r="J2577" s="259"/>
    </row>
    <row r="2578" spans="1:10">
      <c r="A2578" s="259"/>
      <c r="B2578" s="259"/>
      <c r="C2578" s="259"/>
      <c r="D2578" s="259"/>
      <c r="E2578" s="259"/>
      <c r="F2578" s="270"/>
      <c r="G2578" s="259"/>
      <c r="H2578" s="259"/>
      <c r="I2578" s="259"/>
      <c r="J2578" s="259"/>
    </row>
    <row r="2579" spans="1:10">
      <c r="A2579" s="259"/>
      <c r="B2579" s="259"/>
      <c r="C2579" s="259"/>
      <c r="D2579" s="259"/>
      <c r="E2579" s="259"/>
      <c r="F2579" s="270"/>
      <c r="G2579" s="259"/>
      <c r="H2579" s="259"/>
      <c r="I2579" s="259"/>
      <c r="J2579" s="259"/>
    </row>
    <row r="2580" spans="1:10">
      <c r="A2580" s="259"/>
      <c r="B2580" s="259"/>
      <c r="C2580" s="259"/>
      <c r="D2580" s="259"/>
      <c r="E2580" s="259"/>
      <c r="F2580" s="270"/>
      <c r="G2580" s="259"/>
      <c r="H2580" s="259"/>
      <c r="I2580" s="259"/>
      <c r="J2580" s="259"/>
    </row>
    <row r="2581" spans="1:10">
      <c r="A2581" s="259"/>
      <c r="B2581" s="259"/>
      <c r="C2581" s="259"/>
      <c r="D2581" s="259"/>
      <c r="E2581" s="259"/>
      <c r="F2581" s="270"/>
      <c r="G2581" s="259"/>
      <c r="H2581" s="259"/>
      <c r="I2581" s="259"/>
      <c r="J2581" s="259"/>
    </row>
    <row r="2582" spans="1:10">
      <c r="A2582" s="259"/>
      <c r="B2582" s="259"/>
      <c r="C2582" s="259"/>
      <c r="D2582" s="259"/>
      <c r="E2582" s="259"/>
      <c r="F2582" s="270"/>
      <c r="G2582" s="259"/>
      <c r="H2582" s="259"/>
      <c r="I2582" s="259"/>
      <c r="J2582" s="259"/>
    </row>
    <row r="2583" spans="1:10">
      <c r="A2583" s="259"/>
      <c r="B2583" s="259"/>
      <c r="C2583" s="259"/>
      <c r="D2583" s="259"/>
      <c r="E2583" s="259"/>
      <c r="F2583" s="270"/>
      <c r="G2583" s="259"/>
      <c r="H2583" s="259"/>
      <c r="I2583" s="259"/>
      <c r="J2583" s="259"/>
    </row>
    <row r="2584" spans="1:10">
      <c r="A2584" s="259"/>
      <c r="B2584" s="259"/>
      <c r="C2584" s="259"/>
      <c r="D2584" s="259"/>
      <c r="E2584" s="259"/>
      <c r="F2584" s="270"/>
      <c r="G2584" s="259"/>
      <c r="H2584" s="259"/>
      <c r="I2584" s="259"/>
      <c r="J2584" s="259"/>
    </row>
    <row r="2585" spans="1:10">
      <c r="A2585" s="259"/>
      <c r="B2585" s="259"/>
      <c r="C2585" s="259"/>
      <c r="D2585" s="259"/>
      <c r="E2585" s="259"/>
      <c r="F2585" s="270"/>
      <c r="G2585" s="259"/>
      <c r="H2585" s="259"/>
      <c r="I2585" s="259"/>
      <c r="J2585" s="259"/>
    </row>
    <row r="2586" spans="1:10">
      <c r="A2586" s="259"/>
      <c r="B2586" s="259"/>
      <c r="C2586" s="259"/>
      <c r="D2586" s="259"/>
      <c r="E2586" s="259"/>
      <c r="F2586" s="270"/>
      <c r="G2586" s="259"/>
      <c r="H2586" s="259"/>
      <c r="I2586" s="259"/>
      <c r="J2586" s="259"/>
    </row>
    <row r="2587" spans="1:10">
      <c r="A2587" s="259"/>
      <c r="B2587" s="259"/>
      <c r="C2587" s="259"/>
      <c r="D2587" s="259"/>
      <c r="E2587" s="259"/>
      <c r="F2587" s="270"/>
      <c r="G2587" s="259"/>
      <c r="H2587" s="259"/>
      <c r="I2587" s="259"/>
      <c r="J2587" s="259"/>
    </row>
    <row r="2588" spans="1:10">
      <c r="A2588" s="259"/>
      <c r="B2588" s="259"/>
      <c r="C2588" s="259"/>
      <c r="D2588" s="259"/>
      <c r="E2588" s="259"/>
      <c r="F2588" s="270"/>
      <c r="G2588" s="259"/>
      <c r="H2588" s="259"/>
      <c r="I2588" s="259"/>
      <c r="J2588" s="259"/>
    </row>
    <row r="2589" spans="1:10">
      <c r="A2589" s="259"/>
      <c r="B2589" s="259"/>
      <c r="C2589" s="259"/>
      <c r="D2589" s="259"/>
      <c r="E2589" s="259"/>
      <c r="F2589" s="270"/>
      <c r="G2589" s="259"/>
      <c r="H2589" s="259"/>
      <c r="I2589" s="259"/>
      <c r="J2589" s="259"/>
    </row>
    <row r="2590" spans="1:10">
      <c r="A2590" s="259"/>
      <c r="B2590" s="259"/>
      <c r="C2590" s="259"/>
      <c r="D2590" s="259"/>
      <c r="E2590" s="259"/>
      <c r="F2590" s="270"/>
      <c r="G2590" s="259"/>
      <c r="H2590" s="259"/>
      <c r="I2590" s="259"/>
      <c r="J2590" s="259"/>
    </row>
    <row r="2591" spans="1:10">
      <c r="A2591" s="259"/>
      <c r="B2591" s="259"/>
      <c r="C2591" s="259"/>
      <c r="D2591" s="259"/>
      <c r="E2591" s="259"/>
      <c r="F2591" s="270"/>
      <c r="G2591" s="259"/>
      <c r="H2591" s="259"/>
      <c r="I2591" s="259"/>
      <c r="J2591" s="259"/>
    </row>
    <row r="2592" spans="1:10">
      <c r="A2592" s="259"/>
      <c r="B2592" s="259"/>
      <c r="C2592" s="259"/>
      <c r="D2592" s="259"/>
      <c r="E2592" s="259"/>
      <c r="F2592" s="270"/>
      <c r="G2592" s="259"/>
      <c r="H2592" s="259"/>
      <c r="I2592" s="259"/>
      <c r="J2592" s="259"/>
    </row>
    <row r="2593" spans="1:10">
      <c r="A2593" s="259"/>
      <c r="B2593" s="259"/>
      <c r="C2593" s="259"/>
      <c r="D2593" s="259"/>
      <c r="E2593" s="259"/>
      <c r="F2593" s="270"/>
      <c r="G2593" s="259"/>
      <c r="H2593" s="259"/>
      <c r="I2593" s="259"/>
      <c r="J2593" s="259"/>
    </row>
    <row r="2594" spans="1:10">
      <c r="A2594" s="259"/>
      <c r="B2594" s="259"/>
      <c r="C2594" s="259"/>
      <c r="D2594" s="259"/>
      <c r="E2594" s="259"/>
      <c r="F2594" s="270"/>
      <c r="G2594" s="259"/>
      <c r="H2594" s="259"/>
      <c r="I2594" s="259"/>
      <c r="J2594" s="259"/>
    </row>
    <row r="2595" spans="1:10">
      <c r="A2595" s="259"/>
      <c r="B2595" s="259"/>
      <c r="C2595" s="259"/>
      <c r="D2595" s="259"/>
      <c r="E2595" s="259"/>
      <c r="F2595" s="270"/>
      <c r="G2595" s="259"/>
      <c r="H2595" s="259"/>
      <c r="I2595" s="259"/>
      <c r="J2595" s="259"/>
    </row>
    <row r="2596" spans="1:10">
      <c r="A2596" s="259"/>
      <c r="B2596" s="259"/>
      <c r="C2596" s="259"/>
      <c r="D2596" s="259"/>
      <c r="E2596" s="259"/>
      <c r="F2596" s="270"/>
      <c r="G2596" s="259"/>
      <c r="H2596" s="259"/>
      <c r="I2596" s="259"/>
      <c r="J2596" s="259"/>
    </row>
    <row r="2597" spans="1:10">
      <c r="A2597" s="259"/>
      <c r="B2597" s="259"/>
      <c r="C2597" s="259"/>
      <c r="D2597" s="259"/>
      <c r="E2597" s="259"/>
      <c r="F2597" s="270"/>
      <c r="G2597" s="259"/>
      <c r="H2597" s="259"/>
      <c r="I2597" s="259"/>
      <c r="J2597" s="259"/>
    </row>
    <row r="2598" spans="1:10">
      <c r="A2598" s="259"/>
      <c r="B2598" s="259"/>
      <c r="C2598" s="259"/>
      <c r="D2598" s="259"/>
      <c r="E2598" s="259"/>
      <c r="F2598" s="270"/>
      <c r="G2598" s="259"/>
      <c r="H2598" s="259"/>
      <c r="I2598" s="259"/>
      <c r="J2598" s="259"/>
    </row>
    <row r="2599" spans="1:10">
      <c r="A2599" s="259"/>
      <c r="B2599" s="259"/>
      <c r="C2599" s="259"/>
      <c r="D2599" s="259"/>
      <c r="E2599" s="259"/>
      <c r="F2599" s="270"/>
      <c r="G2599" s="259"/>
      <c r="H2599" s="259"/>
      <c r="I2599" s="259"/>
      <c r="J2599" s="259"/>
    </row>
    <row r="2600" spans="1:10">
      <c r="A2600" s="259"/>
      <c r="B2600" s="259"/>
      <c r="C2600" s="259"/>
      <c r="D2600" s="259"/>
      <c r="E2600" s="259"/>
      <c r="F2600" s="270"/>
      <c r="G2600" s="259"/>
      <c r="H2600" s="259"/>
      <c r="I2600" s="259"/>
      <c r="J2600" s="259"/>
    </row>
    <row r="2601" spans="1:10">
      <c r="A2601" s="259"/>
      <c r="B2601" s="259"/>
      <c r="C2601" s="259"/>
      <c r="D2601" s="259"/>
      <c r="E2601" s="259"/>
      <c r="F2601" s="270"/>
      <c r="G2601" s="259"/>
      <c r="H2601" s="259"/>
      <c r="I2601" s="259"/>
      <c r="J2601" s="259"/>
    </row>
    <row r="2602" spans="1:10">
      <c r="A2602" s="259"/>
      <c r="B2602" s="259"/>
      <c r="C2602" s="259"/>
      <c r="D2602" s="259"/>
      <c r="E2602" s="259"/>
      <c r="F2602" s="270"/>
      <c r="G2602" s="259"/>
      <c r="H2602" s="259"/>
      <c r="I2602" s="259"/>
      <c r="J2602" s="259"/>
    </row>
    <row r="2603" spans="1:10">
      <c r="A2603" s="259"/>
      <c r="B2603" s="259"/>
      <c r="C2603" s="259"/>
      <c r="D2603" s="259"/>
      <c r="E2603" s="259"/>
      <c r="F2603" s="270"/>
      <c r="G2603" s="259"/>
      <c r="H2603" s="259"/>
      <c r="I2603" s="259"/>
      <c r="J2603" s="259"/>
    </row>
    <row r="2604" spans="1:10">
      <c r="A2604" s="259"/>
      <c r="B2604" s="259"/>
      <c r="C2604" s="259"/>
      <c r="D2604" s="259"/>
      <c r="E2604" s="259"/>
      <c r="F2604" s="270"/>
      <c r="G2604" s="259"/>
      <c r="H2604" s="259"/>
      <c r="I2604" s="259"/>
      <c r="J2604" s="259"/>
    </row>
    <row r="2605" spans="1:10">
      <c r="A2605" s="259"/>
      <c r="B2605" s="259"/>
      <c r="C2605" s="259"/>
      <c r="D2605" s="259"/>
      <c r="E2605" s="259"/>
      <c r="F2605" s="270"/>
      <c r="G2605" s="259"/>
      <c r="H2605" s="259"/>
      <c r="I2605" s="259"/>
      <c r="J2605" s="259"/>
    </row>
    <row r="2606" spans="1:10">
      <c r="A2606" s="259"/>
      <c r="B2606" s="259"/>
      <c r="C2606" s="259"/>
      <c r="D2606" s="259"/>
      <c r="E2606" s="259"/>
      <c r="F2606" s="270"/>
      <c r="G2606" s="259"/>
      <c r="H2606" s="259"/>
      <c r="I2606" s="259"/>
      <c r="J2606" s="259"/>
    </row>
    <row r="2607" spans="1:10">
      <c r="A2607" s="259"/>
      <c r="B2607" s="259"/>
      <c r="C2607" s="259"/>
      <c r="D2607" s="259"/>
      <c r="E2607" s="259"/>
      <c r="F2607" s="270"/>
      <c r="G2607" s="259"/>
      <c r="H2607" s="259"/>
      <c r="I2607" s="259"/>
      <c r="J2607" s="259"/>
    </row>
    <row r="2608" spans="1:10">
      <c r="A2608" s="259"/>
      <c r="B2608" s="259"/>
      <c r="C2608" s="259"/>
      <c r="D2608" s="259"/>
      <c r="E2608" s="259"/>
      <c r="F2608" s="270"/>
      <c r="G2608" s="259"/>
      <c r="H2608" s="259"/>
      <c r="I2608" s="259"/>
      <c r="J2608" s="259"/>
    </row>
    <row r="2609" spans="1:10">
      <c r="A2609" s="259"/>
      <c r="B2609" s="259"/>
      <c r="C2609" s="259"/>
      <c r="D2609" s="259"/>
      <c r="E2609" s="259"/>
      <c r="F2609" s="270"/>
      <c r="G2609" s="259"/>
      <c r="H2609" s="259"/>
      <c r="I2609" s="259"/>
      <c r="J2609" s="259"/>
    </row>
    <row r="2610" spans="1:10">
      <c r="A2610" s="259"/>
      <c r="B2610" s="259"/>
      <c r="C2610" s="259"/>
      <c r="D2610" s="259"/>
      <c r="E2610" s="259"/>
      <c r="F2610" s="270"/>
      <c r="G2610" s="259"/>
      <c r="H2610" s="259"/>
      <c r="I2610" s="259"/>
      <c r="J2610" s="259"/>
    </row>
    <row r="2611" spans="1:10">
      <c r="A2611" s="259"/>
      <c r="B2611" s="259"/>
      <c r="C2611" s="259"/>
      <c r="D2611" s="259"/>
      <c r="E2611" s="259"/>
      <c r="F2611" s="270"/>
      <c r="G2611" s="259"/>
      <c r="H2611" s="259"/>
      <c r="I2611" s="259"/>
      <c r="J2611" s="259"/>
    </row>
    <row r="2612" spans="1:10">
      <c r="A2612" s="259"/>
      <c r="B2612" s="259"/>
      <c r="C2612" s="259"/>
      <c r="D2612" s="259"/>
      <c r="E2612" s="259"/>
      <c r="F2612" s="270"/>
      <c r="G2612" s="259"/>
      <c r="H2612" s="259"/>
      <c r="I2612" s="259"/>
      <c r="J2612" s="259"/>
    </row>
    <row r="2613" spans="1:10">
      <c r="A2613" s="259"/>
      <c r="B2613" s="259"/>
      <c r="C2613" s="259"/>
      <c r="D2613" s="259"/>
      <c r="E2613" s="259"/>
      <c r="F2613" s="270"/>
      <c r="G2613" s="259"/>
      <c r="H2613" s="259"/>
      <c r="I2613" s="259"/>
      <c r="J2613" s="259"/>
    </row>
    <row r="2614" spans="1:10">
      <c r="A2614" s="259"/>
      <c r="B2614" s="259"/>
      <c r="C2614" s="259"/>
      <c r="D2614" s="259"/>
      <c r="E2614" s="259"/>
      <c r="F2614" s="270"/>
      <c r="G2614" s="259"/>
      <c r="H2614" s="259"/>
      <c r="I2614" s="259"/>
      <c r="J2614" s="259"/>
    </row>
    <row r="2615" spans="1:10">
      <c r="A2615" s="259"/>
      <c r="B2615" s="259"/>
      <c r="C2615" s="259"/>
      <c r="D2615" s="259"/>
      <c r="E2615" s="259"/>
      <c r="F2615" s="270"/>
      <c r="G2615" s="259"/>
      <c r="H2615" s="259"/>
      <c r="I2615" s="259"/>
      <c r="J2615" s="259"/>
    </row>
    <row r="2616" spans="1:10">
      <c r="A2616" s="259"/>
      <c r="B2616" s="259"/>
      <c r="C2616" s="259"/>
      <c r="D2616" s="259"/>
      <c r="E2616" s="259"/>
      <c r="F2616" s="270"/>
      <c r="G2616" s="259"/>
      <c r="H2616" s="259"/>
      <c r="I2616" s="259"/>
      <c r="J2616" s="259"/>
    </row>
    <row r="2617" spans="1:10">
      <c r="A2617" s="259"/>
      <c r="B2617" s="259"/>
      <c r="C2617" s="259"/>
      <c r="D2617" s="259"/>
      <c r="E2617" s="259"/>
      <c r="F2617" s="270"/>
      <c r="G2617" s="259"/>
      <c r="H2617" s="259"/>
      <c r="I2617" s="259"/>
      <c r="J2617" s="259"/>
    </row>
    <row r="2618" spans="1:10">
      <c r="A2618" s="259"/>
      <c r="B2618" s="259"/>
      <c r="C2618" s="259"/>
      <c r="D2618" s="259"/>
      <c r="E2618" s="259"/>
      <c r="F2618" s="270"/>
      <c r="G2618" s="259"/>
      <c r="H2618" s="259"/>
      <c r="I2618" s="259"/>
      <c r="J2618" s="259"/>
    </row>
    <row r="2619" spans="1:10">
      <c r="A2619" s="259"/>
      <c r="B2619" s="259"/>
      <c r="C2619" s="259"/>
      <c r="D2619" s="259"/>
      <c r="E2619" s="259"/>
      <c r="F2619" s="270"/>
      <c r="G2619" s="259"/>
      <c r="H2619" s="259"/>
      <c r="I2619" s="259"/>
      <c r="J2619" s="259"/>
    </row>
    <row r="2620" spans="1:10">
      <c r="A2620" s="259"/>
      <c r="B2620" s="259"/>
      <c r="C2620" s="259"/>
      <c r="D2620" s="259"/>
      <c r="E2620" s="259"/>
      <c r="F2620" s="270"/>
      <c r="G2620" s="259"/>
      <c r="H2620" s="259"/>
      <c r="I2620" s="259"/>
      <c r="J2620" s="259"/>
    </row>
    <row r="2621" spans="1:10">
      <c r="A2621" s="259"/>
      <c r="B2621" s="259"/>
      <c r="C2621" s="259"/>
      <c r="D2621" s="259"/>
      <c r="E2621" s="259"/>
      <c r="F2621" s="270"/>
      <c r="G2621" s="259"/>
      <c r="H2621" s="259"/>
      <c r="I2621" s="259"/>
      <c r="J2621" s="259"/>
    </row>
    <row r="2622" spans="1:10">
      <c r="A2622" s="259"/>
      <c r="B2622" s="259"/>
      <c r="C2622" s="259"/>
      <c r="D2622" s="259"/>
      <c r="E2622" s="259"/>
      <c r="F2622" s="270"/>
      <c r="G2622" s="259"/>
      <c r="H2622" s="259"/>
      <c r="I2622" s="259"/>
      <c r="J2622" s="259"/>
    </row>
    <row r="2623" spans="1:10">
      <c r="A2623" s="259"/>
      <c r="B2623" s="259"/>
      <c r="C2623" s="259"/>
      <c r="D2623" s="259"/>
      <c r="E2623" s="259"/>
      <c r="F2623" s="270"/>
      <c r="G2623" s="259"/>
      <c r="H2623" s="259"/>
      <c r="I2623" s="259"/>
      <c r="J2623" s="259"/>
    </row>
    <row r="2624" spans="1:10">
      <c r="A2624" s="259"/>
      <c r="B2624" s="259"/>
      <c r="C2624" s="259"/>
      <c r="D2624" s="259"/>
      <c r="E2624" s="259"/>
      <c r="F2624" s="270"/>
      <c r="G2624" s="259"/>
      <c r="H2624" s="259"/>
      <c r="I2624" s="259"/>
      <c r="J2624" s="259"/>
    </row>
    <row r="2625" spans="1:10">
      <c r="A2625" s="259"/>
      <c r="B2625" s="259"/>
      <c r="C2625" s="259"/>
      <c r="D2625" s="259"/>
      <c r="E2625" s="259"/>
      <c r="F2625" s="270"/>
      <c r="G2625" s="259"/>
      <c r="H2625" s="259"/>
      <c r="I2625" s="259"/>
      <c r="J2625" s="259"/>
    </row>
    <row r="2626" spans="1:10">
      <c r="A2626" s="259"/>
      <c r="B2626" s="259"/>
      <c r="C2626" s="259"/>
      <c r="D2626" s="259"/>
      <c r="E2626" s="259"/>
      <c r="F2626" s="270"/>
      <c r="G2626" s="259"/>
      <c r="H2626" s="259"/>
      <c r="I2626" s="259"/>
      <c r="J2626" s="259"/>
    </row>
    <row r="2627" spans="1:10">
      <c r="A2627" s="259"/>
      <c r="B2627" s="259"/>
      <c r="C2627" s="259"/>
      <c r="D2627" s="259"/>
      <c r="E2627" s="259"/>
      <c r="F2627" s="270"/>
      <c r="G2627" s="259"/>
      <c r="H2627" s="259"/>
      <c r="I2627" s="259"/>
      <c r="J2627" s="259"/>
    </row>
    <row r="2628" spans="1:10">
      <c r="A2628" s="259"/>
      <c r="B2628" s="259"/>
      <c r="C2628" s="259"/>
      <c r="D2628" s="259"/>
      <c r="E2628" s="259"/>
      <c r="F2628" s="270"/>
      <c r="G2628" s="259"/>
      <c r="H2628" s="259"/>
      <c r="I2628" s="259"/>
      <c r="J2628" s="259"/>
    </row>
    <row r="2629" spans="1:10">
      <c r="A2629" s="259"/>
      <c r="B2629" s="259"/>
      <c r="C2629" s="259"/>
      <c r="D2629" s="259"/>
      <c r="E2629" s="259"/>
      <c r="F2629" s="270"/>
      <c r="G2629" s="259"/>
      <c r="H2629" s="259"/>
      <c r="I2629" s="259"/>
      <c r="J2629" s="259"/>
    </row>
    <row r="2630" spans="1:10">
      <c r="A2630" s="259"/>
      <c r="B2630" s="259"/>
      <c r="C2630" s="259"/>
      <c r="D2630" s="259"/>
      <c r="E2630" s="259"/>
      <c r="F2630" s="270"/>
      <c r="G2630" s="259"/>
      <c r="H2630" s="259"/>
      <c r="I2630" s="259"/>
      <c r="J2630" s="259"/>
    </row>
    <row r="2631" spans="1:10">
      <c r="A2631" s="259"/>
      <c r="B2631" s="259"/>
      <c r="C2631" s="259"/>
      <c r="D2631" s="259"/>
      <c r="E2631" s="259"/>
      <c r="F2631" s="270"/>
      <c r="G2631" s="259"/>
      <c r="H2631" s="259"/>
      <c r="I2631" s="259"/>
      <c r="J2631" s="259"/>
    </row>
    <row r="2632" spans="1:10">
      <c r="A2632" s="259"/>
      <c r="B2632" s="259"/>
      <c r="C2632" s="259"/>
      <c r="D2632" s="259"/>
      <c r="E2632" s="259"/>
      <c r="F2632" s="270"/>
      <c r="G2632" s="259"/>
      <c r="H2632" s="259"/>
      <c r="I2632" s="259"/>
      <c r="J2632" s="259"/>
    </row>
    <row r="2633" spans="1:10">
      <c r="A2633" s="259"/>
      <c r="B2633" s="259"/>
      <c r="C2633" s="259"/>
      <c r="D2633" s="259"/>
      <c r="E2633" s="259"/>
      <c r="F2633" s="270"/>
      <c r="G2633" s="259"/>
      <c r="H2633" s="259"/>
      <c r="I2633" s="259"/>
      <c r="J2633" s="259"/>
    </row>
    <row r="2634" spans="1:10">
      <c r="A2634" s="259"/>
      <c r="B2634" s="259"/>
      <c r="C2634" s="259"/>
      <c r="D2634" s="259"/>
      <c r="E2634" s="259"/>
      <c r="F2634" s="270"/>
      <c r="G2634" s="259"/>
      <c r="H2634" s="259"/>
      <c r="I2634" s="259"/>
      <c r="J2634" s="259"/>
    </row>
    <row r="2635" spans="1:10">
      <c r="A2635" s="259"/>
      <c r="B2635" s="259"/>
      <c r="C2635" s="259"/>
      <c r="D2635" s="259"/>
      <c r="E2635" s="259"/>
      <c r="F2635" s="270"/>
      <c r="G2635" s="259"/>
      <c r="H2635" s="259"/>
      <c r="I2635" s="259"/>
      <c r="J2635" s="259"/>
    </row>
    <row r="2636" spans="1:10">
      <c r="A2636" s="259"/>
      <c r="B2636" s="259"/>
      <c r="C2636" s="259"/>
      <c r="D2636" s="259"/>
      <c r="E2636" s="259"/>
      <c r="F2636" s="270"/>
      <c r="G2636" s="259"/>
      <c r="H2636" s="259"/>
      <c r="I2636" s="259"/>
      <c r="J2636" s="259"/>
    </row>
    <row r="2637" spans="1:10">
      <c r="A2637" s="259"/>
      <c r="B2637" s="259"/>
      <c r="C2637" s="259"/>
      <c r="D2637" s="259"/>
      <c r="E2637" s="259"/>
      <c r="F2637" s="270"/>
      <c r="G2637" s="259"/>
      <c r="H2637" s="259"/>
      <c r="I2637" s="259"/>
      <c r="J2637" s="259"/>
    </row>
    <row r="2638" spans="1:10">
      <c r="A2638" s="259"/>
      <c r="B2638" s="259"/>
      <c r="C2638" s="259"/>
      <c r="D2638" s="259"/>
      <c r="E2638" s="259"/>
      <c r="F2638" s="270"/>
      <c r="G2638" s="259"/>
      <c r="H2638" s="259"/>
      <c r="I2638" s="259"/>
      <c r="J2638" s="259"/>
    </row>
    <row r="2639" spans="1:10">
      <c r="A2639" s="259"/>
      <c r="B2639" s="259"/>
      <c r="C2639" s="259"/>
      <c r="D2639" s="259"/>
      <c r="E2639" s="259"/>
      <c r="F2639" s="270"/>
      <c r="G2639" s="259"/>
      <c r="H2639" s="259"/>
      <c r="I2639" s="259"/>
      <c r="J2639" s="259"/>
    </row>
    <row r="2640" spans="1:10">
      <c r="A2640" s="259"/>
      <c r="B2640" s="259"/>
      <c r="C2640" s="259"/>
      <c r="D2640" s="259"/>
      <c r="E2640" s="259"/>
      <c r="F2640" s="270"/>
      <c r="G2640" s="259"/>
      <c r="H2640" s="259"/>
      <c r="I2640" s="259"/>
      <c r="J2640" s="259"/>
    </row>
    <row r="2641" spans="1:10">
      <c r="A2641" s="259"/>
      <c r="B2641" s="259"/>
      <c r="C2641" s="259"/>
      <c r="D2641" s="259"/>
      <c r="E2641" s="259"/>
      <c r="F2641" s="270"/>
      <c r="G2641" s="259"/>
      <c r="H2641" s="259"/>
      <c r="I2641" s="259"/>
      <c r="J2641" s="259"/>
    </row>
    <row r="2642" spans="1:10">
      <c r="A2642" s="259"/>
      <c r="B2642" s="259"/>
      <c r="C2642" s="259"/>
      <c r="D2642" s="259"/>
      <c r="E2642" s="259"/>
      <c r="F2642" s="270"/>
      <c r="G2642" s="259"/>
      <c r="H2642" s="259"/>
      <c r="I2642" s="259"/>
      <c r="J2642" s="259"/>
    </row>
    <row r="2643" spans="1:10">
      <c r="A2643" s="259"/>
      <c r="B2643" s="259"/>
      <c r="C2643" s="259"/>
      <c r="D2643" s="259"/>
      <c r="E2643" s="259"/>
      <c r="F2643" s="270"/>
      <c r="G2643" s="259"/>
      <c r="H2643" s="259"/>
      <c r="I2643" s="259"/>
      <c r="J2643" s="259"/>
    </row>
    <row r="2644" spans="1:10">
      <c r="A2644" s="259"/>
      <c r="B2644" s="259"/>
      <c r="C2644" s="259"/>
      <c r="D2644" s="259"/>
      <c r="E2644" s="259"/>
      <c r="F2644" s="270"/>
      <c r="G2644" s="259"/>
      <c r="H2644" s="259"/>
      <c r="I2644" s="259"/>
      <c r="J2644" s="259"/>
    </row>
    <row r="2645" spans="1:10">
      <c r="A2645" s="259"/>
      <c r="B2645" s="259"/>
      <c r="C2645" s="259"/>
      <c r="D2645" s="259"/>
      <c r="E2645" s="259"/>
      <c r="F2645" s="270"/>
      <c r="G2645" s="259"/>
      <c r="H2645" s="259"/>
      <c r="I2645" s="259"/>
      <c r="J2645" s="259"/>
    </row>
    <row r="2646" spans="1:10">
      <c r="A2646" s="259"/>
      <c r="B2646" s="259"/>
      <c r="C2646" s="259"/>
      <c r="D2646" s="259"/>
      <c r="E2646" s="259"/>
      <c r="F2646" s="270"/>
      <c r="G2646" s="259"/>
      <c r="H2646" s="259"/>
      <c r="I2646" s="259"/>
      <c r="J2646" s="259"/>
    </row>
    <row r="2647" spans="1:10">
      <c r="A2647" s="259"/>
      <c r="B2647" s="259"/>
      <c r="C2647" s="259"/>
      <c r="D2647" s="259"/>
      <c r="E2647" s="259"/>
      <c r="F2647" s="270"/>
      <c r="G2647" s="259"/>
      <c r="H2647" s="259"/>
      <c r="I2647" s="259"/>
      <c r="J2647" s="259"/>
    </row>
    <row r="2648" spans="1:10">
      <c r="A2648" s="259"/>
      <c r="B2648" s="259"/>
      <c r="C2648" s="259"/>
      <c r="D2648" s="259"/>
      <c r="E2648" s="259"/>
      <c r="F2648" s="270"/>
      <c r="G2648" s="259"/>
      <c r="H2648" s="259"/>
      <c r="I2648" s="259"/>
      <c r="J2648" s="259"/>
    </row>
    <row r="2649" spans="1:10">
      <c r="A2649" s="259"/>
      <c r="B2649" s="259"/>
      <c r="C2649" s="259"/>
      <c r="D2649" s="259"/>
      <c r="E2649" s="259"/>
      <c r="F2649" s="270"/>
      <c r="G2649" s="259"/>
      <c r="H2649" s="259"/>
      <c r="I2649" s="259"/>
      <c r="J2649" s="259"/>
    </row>
    <row r="2650" spans="1:10">
      <c r="A2650" s="259"/>
      <c r="B2650" s="259"/>
      <c r="C2650" s="259"/>
      <c r="D2650" s="259"/>
      <c r="E2650" s="259"/>
      <c r="F2650" s="270"/>
      <c r="G2650" s="259"/>
      <c r="H2650" s="259"/>
      <c r="I2650" s="259"/>
      <c r="J2650" s="259"/>
    </row>
    <row r="2651" spans="1:10">
      <c r="A2651" s="259"/>
      <c r="B2651" s="259"/>
      <c r="C2651" s="259"/>
      <c r="D2651" s="259"/>
      <c r="E2651" s="259"/>
      <c r="F2651" s="270"/>
      <c r="G2651" s="259"/>
      <c r="H2651" s="259"/>
      <c r="I2651" s="259"/>
      <c r="J2651" s="259"/>
    </row>
    <row r="2652" spans="1:10">
      <c r="A2652" s="259"/>
      <c r="B2652" s="259"/>
      <c r="C2652" s="259"/>
      <c r="D2652" s="259"/>
      <c r="E2652" s="259"/>
      <c r="F2652" s="270"/>
      <c r="G2652" s="259"/>
      <c r="H2652" s="259"/>
      <c r="I2652" s="259"/>
      <c r="J2652" s="259"/>
    </row>
    <row r="2653" spans="1:10">
      <c r="A2653" s="259"/>
      <c r="B2653" s="259"/>
      <c r="C2653" s="259"/>
      <c r="D2653" s="259"/>
      <c r="E2653" s="259"/>
      <c r="F2653" s="270"/>
      <c r="G2653" s="259"/>
      <c r="H2653" s="259"/>
      <c r="I2653" s="259"/>
      <c r="J2653" s="259"/>
    </row>
    <row r="2654" spans="1:10">
      <c r="A2654" s="259"/>
      <c r="B2654" s="259"/>
      <c r="C2654" s="259"/>
      <c r="D2654" s="259"/>
      <c r="E2654" s="259"/>
      <c r="F2654" s="270"/>
      <c r="G2654" s="259"/>
      <c r="H2654" s="259"/>
      <c r="I2654" s="259"/>
      <c r="J2654" s="259"/>
    </row>
    <row r="2655" spans="1:10">
      <c r="A2655" s="259"/>
      <c r="B2655" s="259"/>
      <c r="C2655" s="259"/>
      <c r="D2655" s="259"/>
      <c r="E2655" s="259"/>
      <c r="F2655" s="270"/>
      <c r="G2655" s="259"/>
      <c r="H2655" s="259"/>
      <c r="I2655" s="259"/>
      <c r="J2655" s="259"/>
    </row>
    <row r="2656" spans="1:10">
      <c r="A2656" s="259"/>
      <c r="B2656" s="259"/>
      <c r="C2656" s="259"/>
      <c r="D2656" s="259"/>
      <c r="E2656" s="259"/>
      <c r="F2656" s="270"/>
      <c r="G2656" s="259"/>
      <c r="H2656" s="259"/>
      <c r="I2656" s="259"/>
      <c r="J2656" s="259"/>
    </row>
    <row r="2657" spans="1:10">
      <c r="A2657" s="259"/>
      <c r="B2657" s="259"/>
      <c r="C2657" s="259"/>
      <c r="D2657" s="259"/>
      <c r="E2657" s="259"/>
      <c r="F2657" s="270"/>
      <c r="G2657" s="259"/>
      <c r="H2657" s="259"/>
      <c r="I2657" s="259"/>
      <c r="J2657" s="259"/>
    </row>
    <row r="2658" spans="1:10">
      <c r="A2658" s="259"/>
      <c r="B2658" s="259"/>
      <c r="C2658" s="259"/>
      <c r="D2658" s="259"/>
      <c r="E2658" s="259"/>
      <c r="F2658" s="270"/>
      <c r="G2658" s="259"/>
      <c r="H2658" s="259"/>
      <c r="I2658" s="259"/>
      <c r="J2658" s="259"/>
    </row>
    <row r="2659" spans="1:10">
      <c r="A2659" s="259"/>
      <c r="B2659" s="259"/>
      <c r="C2659" s="259"/>
      <c r="D2659" s="259"/>
      <c r="E2659" s="259"/>
      <c r="F2659" s="270"/>
      <c r="G2659" s="259"/>
      <c r="H2659" s="259"/>
      <c r="I2659" s="259"/>
      <c r="J2659" s="259"/>
    </row>
    <row r="2660" spans="1:10">
      <c r="A2660" s="259"/>
      <c r="B2660" s="259"/>
      <c r="C2660" s="259"/>
      <c r="D2660" s="259"/>
      <c r="E2660" s="259"/>
      <c r="F2660" s="270"/>
      <c r="G2660" s="259"/>
      <c r="H2660" s="259"/>
      <c r="I2660" s="259"/>
      <c r="J2660" s="259"/>
    </row>
    <row r="2661" spans="1:10">
      <c r="A2661" s="259"/>
      <c r="B2661" s="259"/>
      <c r="C2661" s="259"/>
      <c r="D2661" s="259"/>
      <c r="E2661" s="259"/>
      <c r="F2661" s="270"/>
      <c r="G2661" s="259"/>
      <c r="H2661" s="259"/>
      <c r="I2661" s="259"/>
      <c r="J2661" s="259"/>
    </row>
    <row r="2662" spans="1:10">
      <c r="A2662" s="259"/>
      <c r="B2662" s="259"/>
      <c r="C2662" s="259"/>
      <c r="D2662" s="259"/>
      <c r="E2662" s="259"/>
      <c r="F2662" s="270"/>
      <c r="G2662" s="259"/>
      <c r="H2662" s="259"/>
      <c r="I2662" s="259"/>
      <c r="J2662" s="259"/>
    </row>
    <row r="2663" spans="1:10">
      <c r="A2663" s="259"/>
      <c r="B2663" s="259"/>
      <c r="C2663" s="259"/>
      <c r="D2663" s="259"/>
      <c r="E2663" s="259"/>
      <c r="F2663" s="270"/>
      <c r="G2663" s="259"/>
      <c r="H2663" s="259"/>
      <c r="I2663" s="259"/>
      <c r="J2663" s="259"/>
    </row>
    <row r="2664" spans="1:10">
      <c r="A2664" s="259"/>
      <c r="B2664" s="259"/>
      <c r="C2664" s="259"/>
      <c r="D2664" s="259"/>
      <c r="E2664" s="259"/>
      <c r="F2664" s="270"/>
      <c r="G2664" s="259"/>
      <c r="H2664" s="259"/>
      <c r="I2664" s="259"/>
      <c r="J2664" s="259"/>
    </row>
    <row r="2665" spans="1:10">
      <c r="A2665" s="259"/>
      <c r="B2665" s="259"/>
      <c r="C2665" s="259"/>
      <c r="D2665" s="259"/>
      <c r="E2665" s="259"/>
      <c r="F2665" s="270"/>
      <c r="G2665" s="259"/>
      <c r="H2665" s="259"/>
      <c r="I2665" s="259"/>
      <c r="J2665" s="259"/>
    </row>
    <row r="2666" spans="1:10">
      <c r="A2666" s="259"/>
      <c r="B2666" s="259"/>
      <c r="C2666" s="259"/>
      <c r="D2666" s="259"/>
      <c r="E2666" s="259"/>
      <c r="F2666" s="270"/>
      <c r="G2666" s="259"/>
      <c r="H2666" s="259"/>
      <c r="I2666" s="259"/>
      <c r="J2666" s="259"/>
    </row>
    <row r="2667" spans="1:10">
      <c r="A2667" s="259"/>
      <c r="B2667" s="259"/>
      <c r="C2667" s="259"/>
      <c r="D2667" s="259"/>
      <c r="E2667" s="259"/>
      <c r="F2667" s="270"/>
      <c r="G2667" s="259"/>
      <c r="H2667" s="259"/>
      <c r="I2667" s="259"/>
      <c r="J2667" s="259"/>
    </row>
    <row r="2668" spans="1:10">
      <c r="A2668" s="259"/>
      <c r="B2668" s="259"/>
      <c r="C2668" s="259"/>
      <c r="D2668" s="259"/>
      <c r="E2668" s="259"/>
      <c r="F2668" s="270"/>
      <c r="G2668" s="259"/>
      <c r="H2668" s="259"/>
      <c r="I2668" s="259"/>
      <c r="J2668" s="259"/>
    </row>
    <row r="2669" spans="1:10">
      <c r="A2669" s="259"/>
      <c r="B2669" s="259"/>
      <c r="C2669" s="259"/>
      <c r="D2669" s="259"/>
      <c r="E2669" s="259"/>
      <c r="F2669" s="270"/>
      <c r="G2669" s="259"/>
      <c r="H2669" s="259"/>
      <c r="I2669" s="259"/>
      <c r="J2669" s="259"/>
    </row>
    <row r="2670" spans="1:10">
      <c r="A2670" s="259"/>
      <c r="B2670" s="259"/>
      <c r="C2670" s="259"/>
      <c r="D2670" s="259"/>
      <c r="E2670" s="259"/>
      <c r="F2670" s="270"/>
      <c r="G2670" s="259"/>
      <c r="H2670" s="259"/>
      <c r="I2670" s="259"/>
      <c r="J2670" s="259"/>
    </row>
    <row r="2671" spans="1:10">
      <c r="A2671" s="259"/>
      <c r="B2671" s="259"/>
      <c r="C2671" s="259"/>
      <c r="D2671" s="259"/>
      <c r="E2671" s="259"/>
      <c r="F2671" s="270"/>
      <c r="G2671" s="259"/>
      <c r="H2671" s="259"/>
      <c r="I2671" s="259"/>
      <c r="J2671" s="259"/>
    </row>
    <row r="2672" spans="1:10">
      <c r="A2672" s="259"/>
      <c r="B2672" s="259"/>
      <c r="C2672" s="259"/>
      <c r="D2672" s="259"/>
      <c r="E2672" s="259"/>
      <c r="F2672" s="270"/>
      <c r="G2672" s="259"/>
      <c r="H2672" s="259"/>
      <c r="I2672" s="259"/>
      <c r="J2672" s="259"/>
    </row>
    <row r="2673" spans="1:10">
      <c r="A2673" s="259"/>
      <c r="B2673" s="259"/>
      <c r="C2673" s="259"/>
      <c r="D2673" s="259"/>
      <c r="E2673" s="259"/>
      <c r="F2673" s="270"/>
      <c r="G2673" s="259"/>
      <c r="H2673" s="259"/>
      <c r="I2673" s="259"/>
      <c r="J2673" s="259"/>
    </row>
    <row r="2674" spans="1:10">
      <c r="A2674" s="259"/>
      <c r="B2674" s="259"/>
      <c r="C2674" s="259"/>
      <c r="D2674" s="259"/>
      <c r="E2674" s="259"/>
      <c r="F2674" s="270"/>
      <c r="G2674" s="259"/>
      <c r="H2674" s="259"/>
      <c r="I2674" s="259"/>
      <c r="J2674" s="259"/>
    </row>
    <row r="2675" spans="1:10">
      <c r="A2675" s="259"/>
      <c r="B2675" s="259"/>
      <c r="C2675" s="259"/>
      <c r="D2675" s="259"/>
      <c r="E2675" s="259"/>
      <c r="F2675" s="270"/>
      <c r="G2675" s="259"/>
      <c r="H2675" s="259"/>
      <c r="I2675" s="259"/>
      <c r="J2675" s="259"/>
    </row>
    <row r="2676" spans="1:10">
      <c r="A2676" s="259"/>
      <c r="B2676" s="259"/>
      <c r="C2676" s="259"/>
      <c r="D2676" s="259"/>
      <c r="E2676" s="259"/>
      <c r="F2676" s="270"/>
      <c r="G2676" s="259"/>
      <c r="H2676" s="259"/>
      <c r="I2676" s="259"/>
      <c r="J2676" s="259"/>
    </row>
    <row r="2677" spans="1:10">
      <c r="A2677" s="259"/>
      <c r="B2677" s="259"/>
      <c r="C2677" s="259"/>
      <c r="D2677" s="259"/>
      <c r="E2677" s="259"/>
      <c r="F2677" s="270"/>
      <c r="G2677" s="259"/>
      <c r="H2677" s="259"/>
      <c r="I2677" s="259"/>
      <c r="J2677" s="259"/>
    </row>
    <row r="2678" spans="1:10">
      <c r="A2678" s="259"/>
      <c r="B2678" s="259"/>
      <c r="C2678" s="259"/>
      <c r="D2678" s="259"/>
      <c r="E2678" s="259"/>
      <c r="F2678" s="270"/>
      <c r="G2678" s="259"/>
      <c r="H2678" s="259"/>
      <c r="I2678" s="259"/>
      <c r="J2678" s="259"/>
    </row>
    <row r="2679" spans="1:10">
      <c r="A2679" s="259"/>
      <c r="B2679" s="259"/>
      <c r="C2679" s="259"/>
      <c r="D2679" s="259"/>
      <c r="E2679" s="259"/>
      <c r="F2679" s="270"/>
      <c r="G2679" s="259"/>
      <c r="H2679" s="259"/>
      <c r="I2679" s="259"/>
      <c r="J2679" s="259"/>
    </row>
    <row r="2680" spans="1:10">
      <c r="A2680" s="259"/>
      <c r="B2680" s="259"/>
      <c r="C2680" s="259"/>
      <c r="D2680" s="259"/>
      <c r="E2680" s="259"/>
      <c r="F2680" s="270"/>
      <c r="G2680" s="259"/>
      <c r="H2680" s="259"/>
      <c r="I2680" s="259"/>
      <c r="J2680" s="259"/>
    </row>
    <row r="2681" spans="1:10">
      <c r="A2681" s="259"/>
      <c r="B2681" s="259"/>
      <c r="C2681" s="259"/>
      <c r="D2681" s="259"/>
      <c r="E2681" s="259"/>
      <c r="F2681" s="270"/>
      <c r="G2681" s="259"/>
      <c r="H2681" s="259"/>
      <c r="I2681" s="259"/>
      <c r="J2681" s="259"/>
    </row>
    <row r="2682" spans="1:10">
      <c r="A2682" s="259"/>
      <c r="B2682" s="259"/>
      <c r="C2682" s="259"/>
      <c r="D2682" s="259"/>
      <c r="E2682" s="259"/>
      <c r="F2682" s="270"/>
      <c r="G2682" s="259"/>
      <c r="H2682" s="259"/>
      <c r="I2682" s="259"/>
      <c r="J2682" s="259"/>
    </row>
    <row r="2683" spans="1:10">
      <c r="A2683" s="259"/>
      <c r="B2683" s="259"/>
      <c r="C2683" s="259"/>
      <c r="D2683" s="259"/>
      <c r="E2683" s="259"/>
      <c r="F2683" s="270"/>
      <c r="G2683" s="259"/>
      <c r="H2683" s="259"/>
      <c r="I2683" s="259"/>
      <c r="J2683" s="259"/>
    </row>
    <row r="2684" spans="1:10">
      <c r="A2684" s="259"/>
      <c r="B2684" s="259"/>
      <c r="C2684" s="259"/>
      <c r="D2684" s="259"/>
      <c r="E2684" s="259"/>
      <c r="F2684" s="270"/>
      <c r="G2684" s="259"/>
      <c r="H2684" s="259"/>
      <c r="I2684" s="259"/>
      <c r="J2684" s="259"/>
    </row>
    <row r="2685" spans="1:10">
      <c r="A2685" s="259"/>
      <c r="B2685" s="259"/>
      <c r="C2685" s="259"/>
      <c r="D2685" s="259"/>
      <c r="E2685" s="259"/>
      <c r="F2685" s="270"/>
      <c r="G2685" s="259"/>
      <c r="H2685" s="259"/>
      <c r="I2685" s="259"/>
      <c r="J2685" s="259"/>
    </row>
    <row r="2686" spans="1:10">
      <c r="A2686" s="259"/>
      <c r="B2686" s="259"/>
      <c r="C2686" s="259"/>
      <c r="D2686" s="259"/>
      <c r="E2686" s="259"/>
      <c r="F2686" s="270"/>
      <c r="G2686" s="259"/>
      <c r="H2686" s="259"/>
      <c r="I2686" s="259"/>
      <c r="J2686" s="259"/>
    </row>
    <row r="2687" spans="1:10">
      <c r="A2687" s="259"/>
      <c r="B2687" s="259"/>
      <c r="C2687" s="259"/>
      <c r="D2687" s="259"/>
      <c r="E2687" s="259"/>
      <c r="F2687" s="270"/>
      <c r="G2687" s="259"/>
      <c r="H2687" s="259"/>
      <c r="I2687" s="259"/>
      <c r="J2687" s="259"/>
    </row>
    <row r="2688" spans="1:10">
      <c r="A2688" s="259"/>
      <c r="B2688" s="259"/>
      <c r="C2688" s="259"/>
      <c r="D2688" s="259"/>
      <c r="E2688" s="259"/>
      <c r="F2688" s="270"/>
      <c r="G2688" s="259"/>
      <c r="H2688" s="259"/>
      <c r="I2688" s="259"/>
      <c r="J2688" s="259"/>
    </row>
    <row r="2689" spans="1:10">
      <c r="A2689" s="259"/>
      <c r="B2689" s="259"/>
      <c r="C2689" s="259"/>
      <c r="D2689" s="259"/>
      <c r="E2689" s="259"/>
      <c r="F2689" s="270"/>
      <c r="G2689" s="259"/>
      <c r="H2689" s="259"/>
      <c r="I2689" s="259"/>
      <c r="J2689" s="259"/>
    </row>
    <row r="2690" spans="1:10">
      <c r="A2690" s="259"/>
      <c r="B2690" s="259"/>
      <c r="C2690" s="259"/>
      <c r="D2690" s="259"/>
      <c r="E2690" s="259"/>
      <c r="F2690" s="270"/>
      <c r="G2690" s="259"/>
      <c r="H2690" s="259"/>
      <c r="I2690" s="259"/>
      <c r="J2690" s="259"/>
    </row>
    <row r="2691" spans="1:10">
      <c r="A2691" s="259"/>
      <c r="B2691" s="259"/>
      <c r="C2691" s="259"/>
      <c r="D2691" s="259"/>
      <c r="E2691" s="259"/>
      <c r="F2691" s="270"/>
      <c r="G2691" s="259"/>
      <c r="H2691" s="259"/>
      <c r="I2691" s="259"/>
      <c r="J2691" s="259"/>
    </row>
    <row r="2692" spans="1:10">
      <c r="A2692" s="259"/>
      <c r="B2692" s="259"/>
      <c r="C2692" s="259"/>
      <c r="D2692" s="259"/>
      <c r="E2692" s="259"/>
      <c r="F2692" s="270"/>
      <c r="G2692" s="259"/>
      <c r="H2692" s="259"/>
      <c r="I2692" s="259"/>
      <c r="J2692" s="259"/>
    </row>
    <row r="2693" spans="1:10">
      <c r="A2693" s="259"/>
      <c r="B2693" s="259"/>
      <c r="C2693" s="259"/>
      <c r="D2693" s="259"/>
      <c r="E2693" s="259"/>
      <c r="F2693" s="270"/>
      <c r="G2693" s="259"/>
      <c r="H2693" s="259"/>
      <c r="I2693" s="259"/>
      <c r="J2693" s="259"/>
    </row>
    <row r="2694" spans="1:10">
      <c r="A2694" s="259"/>
      <c r="B2694" s="259"/>
      <c r="C2694" s="259"/>
      <c r="D2694" s="259"/>
      <c r="E2694" s="259"/>
      <c r="F2694" s="270"/>
      <c r="G2694" s="259"/>
      <c r="H2694" s="259"/>
      <c r="I2694" s="259"/>
      <c r="J2694" s="259"/>
    </row>
    <row r="2695" spans="1:10">
      <c r="A2695" s="259"/>
      <c r="B2695" s="259"/>
      <c r="C2695" s="259"/>
      <c r="D2695" s="259"/>
      <c r="E2695" s="259"/>
      <c r="F2695" s="270"/>
      <c r="G2695" s="259"/>
      <c r="H2695" s="259"/>
      <c r="I2695" s="259"/>
      <c r="J2695" s="259"/>
    </row>
    <row r="2696" spans="1:10">
      <c r="A2696" s="259"/>
      <c r="B2696" s="259"/>
      <c r="C2696" s="259"/>
      <c r="D2696" s="259"/>
      <c r="E2696" s="259"/>
      <c r="F2696" s="270"/>
      <c r="G2696" s="259"/>
      <c r="H2696" s="259"/>
      <c r="I2696" s="259"/>
      <c r="J2696" s="259"/>
    </row>
    <row r="2697" spans="1:10">
      <c r="A2697" s="259"/>
      <c r="B2697" s="259"/>
      <c r="C2697" s="259"/>
      <c r="D2697" s="259"/>
      <c r="E2697" s="259"/>
      <c r="F2697" s="270"/>
      <c r="G2697" s="259"/>
      <c r="H2697" s="259"/>
      <c r="I2697" s="259"/>
      <c r="J2697" s="259"/>
    </row>
    <row r="2698" spans="1:10">
      <c r="A2698" s="259"/>
      <c r="B2698" s="259"/>
      <c r="C2698" s="259"/>
      <c r="D2698" s="259"/>
      <c r="E2698" s="259"/>
      <c r="F2698" s="270"/>
      <c r="G2698" s="259"/>
      <c r="H2698" s="259"/>
      <c r="I2698" s="259"/>
      <c r="J2698" s="259"/>
    </row>
    <row r="2699" spans="1:10">
      <c r="A2699" s="259"/>
      <c r="B2699" s="259"/>
      <c r="C2699" s="259"/>
      <c r="D2699" s="259"/>
      <c r="E2699" s="259"/>
      <c r="F2699" s="270"/>
      <c r="G2699" s="259"/>
      <c r="H2699" s="259"/>
      <c r="I2699" s="259"/>
      <c r="J2699" s="259"/>
    </row>
    <row r="2700" spans="1:10">
      <c r="A2700" s="259"/>
      <c r="B2700" s="259"/>
      <c r="C2700" s="259"/>
      <c r="D2700" s="259"/>
      <c r="E2700" s="259"/>
      <c r="F2700" s="270"/>
      <c r="G2700" s="259"/>
      <c r="H2700" s="259"/>
      <c r="I2700" s="259"/>
      <c r="J2700" s="259"/>
    </row>
    <row r="2701" spans="1:10">
      <c r="A2701" s="259"/>
      <c r="B2701" s="259"/>
      <c r="C2701" s="259"/>
      <c r="D2701" s="259"/>
      <c r="E2701" s="259"/>
      <c r="F2701" s="270"/>
      <c r="G2701" s="259"/>
      <c r="H2701" s="259"/>
      <c r="I2701" s="259"/>
      <c r="J2701" s="259"/>
    </row>
    <row r="2702" spans="1:10">
      <c r="A2702" s="259"/>
      <c r="B2702" s="259"/>
      <c r="C2702" s="259"/>
      <c r="D2702" s="259"/>
      <c r="E2702" s="259"/>
      <c r="F2702" s="270"/>
      <c r="G2702" s="259"/>
      <c r="H2702" s="259"/>
      <c r="I2702" s="259"/>
      <c r="J2702" s="259"/>
    </row>
    <row r="2703" spans="1:10">
      <c r="A2703" s="259"/>
      <c r="B2703" s="259"/>
      <c r="C2703" s="259"/>
      <c r="D2703" s="259"/>
      <c r="E2703" s="259"/>
      <c r="F2703" s="270"/>
      <c r="G2703" s="259"/>
      <c r="H2703" s="259"/>
      <c r="I2703" s="259"/>
      <c r="J2703" s="259"/>
    </row>
    <row r="2704" spans="1:10">
      <c r="A2704" s="259"/>
      <c r="B2704" s="259"/>
      <c r="C2704" s="259"/>
      <c r="D2704" s="259"/>
      <c r="E2704" s="259"/>
      <c r="F2704" s="270"/>
      <c r="G2704" s="259"/>
      <c r="H2704" s="259"/>
      <c r="I2704" s="259"/>
      <c r="J2704" s="259"/>
    </row>
    <row r="2705" spans="1:10">
      <c r="A2705" s="259"/>
      <c r="B2705" s="259"/>
      <c r="C2705" s="259"/>
      <c r="D2705" s="259"/>
      <c r="E2705" s="259"/>
      <c r="F2705" s="270"/>
      <c r="G2705" s="259"/>
      <c r="H2705" s="259"/>
      <c r="I2705" s="259"/>
      <c r="J2705" s="259"/>
    </row>
    <row r="2706" spans="1:10">
      <c r="A2706" s="259"/>
      <c r="B2706" s="259"/>
      <c r="C2706" s="259"/>
      <c r="D2706" s="259"/>
      <c r="E2706" s="259"/>
      <c r="F2706" s="270"/>
      <c r="G2706" s="259"/>
      <c r="H2706" s="259"/>
      <c r="I2706" s="259"/>
      <c r="J2706" s="259"/>
    </row>
    <row r="2707" spans="1:10">
      <c r="A2707" s="259"/>
      <c r="B2707" s="259"/>
      <c r="C2707" s="259"/>
      <c r="D2707" s="259"/>
      <c r="E2707" s="259"/>
      <c r="F2707" s="270"/>
      <c r="G2707" s="259"/>
      <c r="H2707" s="259"/>
      <c r="I2707" s="259"/>
      <c r="J2707" s="259"/>
    </row>
    <row r="2708" spans="1:10">
      <c r="A2708" s="259"/>
      <c r="B2708" s="259"/>
      <c r="C2708" s="259"/>
      <c r="D2708" s="259"/>
      <c r="E2708" s="259"/>
      <c r="F2708" s="270"/>
      <c r="G2708" s="259"/>
      <c r="H2708" s="259"/>
      <c r="I2708" s="259"/>
      <c r="J2708" s="259"/>
    </row>
    <row r="2709" spans="1:10">
      <c r="A2709" s="259"/>
      <c r="B2709" s="259"/>
      <c r="C2709" s="259"/>
      <c r="D2709" s="259"/>
      <c r="E2709" s="259"/>
      <c r="F2709" s="270"/>
      <c r="G2709" s="259"/>
      <c r="H2709" s="259"/>
      <c r="I2709" s="259"/>
      <c r="J2709" s="259"/>
    </row>
    <row r="2710" spans="1:10">
      <c r="A2710" s="259"/>
      <c r="B2710" s="259"/>
      <c r="C2710" s="259"/>
      <c r="D2710" s="259"/>
      <c r="E2710" s="259"/>
      <c r="F2710" s="270"/>
      <c r="G2710" s="259"/>
      <c r="H2710" s="259"/>
      <c r="I2710" s="259"/>
      <c r="J2710" s="259"/>
    </row>
    <row r="2711" spans="1:10">
      <c r="A2711" s="259"/>
      <c r="B2711" s="259"/>
      <c r="C2711" s="259"/>
      <c r="D2711" s="259"/>
      <c r="E2711" s="259"/>
      <c r="F2711" s="270"/>
      <c r="G2711" s="259"/>
      <c r="H2711" s="259"/>
      <c r="I2711" s="259"/>
      <c r="J2711" s="259"/>
    </row>
    <row r="2712" spans="1:10">
      <c r="A2712" s="259"/>
      <c r="B2712" s="259"/>
      <c r="C2712" s="259"/>
      <c r="D2712" s="259"/>
      <c r="E2712" s="259"/>
      <c r="F2712" s="270"/>
      <c r="G2712" s="259"/>
      <c r="H2712" s="259"/>
      <c r="I2712" s="259"/>
      <c r="J2712" s="259"/>
    </row>
    <row r="2713" spans="1:10">
      <c r="A2713" s="259"/>
      <c r="B2713" s="259"/>
      <c r="C2713" s="259"/>
      <c r="D2713" s="259"/>
      <c r="E2713" s="259"/>
      <c r="F2713" s="270"/>
      <c r="G2713" s="259"/>
      <c r="H2713" s="259"/>
      <c r="I2713" s="259"/>
      <c r="J2713" s="259"/>
    </row>
    <row r="2714" spans="1:10">
      <c r="A2714" s="259"/>
      <c r="B2714" s="259"/>
      <c r="C2714" s="259"/>
      <c r="D2714" s="259"/>
      <c r="E2714" s="259"/>
      <c r="F2714" s="270"/>
      <c r="G2714" s="259"/>
      <c r="H2714" s="259"/>
      <c r="I2714" s="259"/>
      <c r="J2714" s="259"/>
    </row>
    <row r="2715" spans="1:10">
      <c r="A2715" s="259"/>
      <c r="B2715" s="259"/>
      <c r="C2715" s="259"/>
      <c r="D2715" s="259"/>
      <c r="E2715" s="259"/>
      <c r="F2715" s="270"/>
      <c r="G2715" s="259"/>
      <c r="H2715" s="259"/>
      <c r="I2715" s="259"/>
      <c r="J2715" s="259"/>
    </row>
    <row r="2716" spans="1:10">
      <c r="A2716" s="259"/>
      <c r="B2716" s="259"/>
      <c r="C2716" s="259"/>
      <c r="D2716" s="259"/>
      <c r="E2716" s="259"/>
      <c r="F2716" s="270"/>
      <c r="G2716" s="259"/>
      <c r="H2716" s="259"/>
      <c r="I2716" s="259"/>
      <c r="J2716" s="259"/>
    </row>
    <row r="2717" spans="1:10">
      <c r="A2717" s="259"/>
      <c r="B2717" s="259"/>
      <c r="C2717" s="259"/>
      <c r="D2717" s="259"/>
      <c r="E2717" s="259"/>
      <c r="F2717" s="270"/>
      <c r="G2717" s="259"/>
      <c r="H2717" s="259"/>
      <c r="I2717" s="259"/>
      <c r="J2717" s="259"/>
    </row>
    <row r="2718" spans="1:10">
      <c r="A2718" s="259"/>
      <c r="B2718" s="259"/>
      <c r="C2718" s="259"/>
      <c r="D2718" s="259"/>
      <c r="E2718" s="259"/>
      <c r="F2718" s="270"/>
      <c r="G2718" s="259"/>
      <c r="H2718" s="259"/>
      <c r="I2718" s="259"/>
      <c r="J2718" s="259"/>
    </row>
    <row r="2719" spans="1:10">
      <c r="A2719" s="259"/>
      <c r="B2719" s="259"/>
      <c r="C2719" s="259"/>
      <c r="D2719" s="259"/>
      <c r="E2719" s="259"/>
      <c r="F2719" s="270"/>
      <c r="G2719" s="259"/>
      <c r="H2719" s="259"/>
      <c r="I2719" s="259"/>
      <c r="J2719" s="259"/>
    </row>
    <row r="2720" spans="1:10">
      <c r="A2720" s="259"/>
      <c r="B2720" s="259"/>
      <c r="C2720" s="259"/>
      <c r="D2720" s="259"/>
      <c r="E2720" s="259"/>
      <c r="F2720" s="270"/>
      <c r="G2720" s="259"/>
      <c r="H2720" s="259"/>
      <c r="I2720" s="259"/>
      <c r="J2720" s="259"/>
    </row>
    <row r="2721" spans="1:10">
      <c r="A2721" s="259"/>
      <c r="B2721" s="259"/>
      <c r="C2721" s="259"/>
      <c r="D2721" s="259"/>
      <c r="E2721" s="259"/>
      <c r="F2721" s="270"/>
      <c r="G2721" s="259"/>
      <c r="H2721" s="259"/>
      <c r="I2721" s="259"/>
      <c r="J2721" s="259"/>
    </row>
    <row r="2722" spans="1:10">
      <c r="A2722" s="259"/>
      <c r="B2722" s="259"/>
      <c r="C2722" s="259"/>
      <c r="D2722" s="259"/>
      <c r="E2722" s="259"/>
      <c r="F2722" s="270"/>
      <c r="G2722" s="259"/>
      <c r="H2722" s="259"/>
      <c r="I2722" s="259"/>
      <c r="J2722" s="259"/>
    </row>
    <row r="2723" spans="1:10">
      <c r="A2723" s="259"/>
      <c r="B2723" s="259"/>
      <c r="C2723" s="259"/>
      <c r="D2723" s="259"/>
      <c r="E2723" s="259"/>
      <c r="F2723" s="270"/>
      <c r="G2723" s="259"/>
      <c r="H2723" s="259"/>
      <c r="I2723" s="259"/>
      <c r="J2723" s="259"/>
    </row>
    <row r="2724" spans="1:10">
      <c r="A2724" s="259"/>
      <c r="B2724" s="259"/>
      <c r="C2724" s="259"/>
      <c r="D2724" s="259"/>
      <c r="E2724" s="259"/>
      <c r="F2724" s="270"/>
      <c r="G2724" s="259"/>
      <c r="H2724" s="259"/>
      <c r="I2724" s="259"/>
      <c r="J2724" s="259"/>
    </row>
    <row r="2725" spans="1:10">
      <c r="A2725" s="259"/>
      <c r="B2725" s="259"/>
      <c r="C2725" s="259"/>
      <c r="D2725" s="259"/>
      <c r="E2725" s="259"/>
      <c r="F2725" s="270"/>
      <c r="G2725" s="259"/>
      <c r="H2725" s="259"/>
      <c r="I2725" s="259"/>
      <c r="J2725" s="259"/>
    </row>
    <row r="2726" spans="1:10">
      <c r="A2726" s="259"/>
      <c r="B2726" s="259"/>
      <c r="C2726" s="259"/>
      <c r="D2726" s="259"/>
      <c r="E2726" s="259"/>
      <c r="F2726" s="270"/>
      <c r="G2726" s="259"/>
      <c r="H2726" s="259"/>
      <c r="I2726" s="259"/>
      <c r="J2726" s="259"/>
    </row>
    <row r="2727" spans="1:10">
      <c r="A2727" s="259"/>
      <c r="B2727" s="259"/>
      <c r="C2727" s="259"/>
      <c r="D2727" s="259"/>
      <c r="E2727" s="259"/>
      <c r="F2727" s="270"/>
      <c r="G2727" s="259"/>
      <c r="H2727" s="259"/>
      <c r="I2727" s="259"/>
      <c r="J2727" s="259"/>
    </row>
    <row r="2728" spans="1:10">
      <c r="A2728" s="259"/>
      <c r="B2728" s="259"/>
      <c r="C2728" s="259"/>
      <c r="D2728" s="259"/>
      <c r="E2728" s="259"/>
      <c r="F2728" s="270"/>
      <c r="G2728" s="259"/>
      <c r="H2728" s="259"/>
      <c r="I2728" s="259"/>
      <c r="J2728" s="259"/>
    </row>
    <row r="2729" spans="1:10">
      <c r="A2729" s="259"/>
      <c r="B2729" s="259"/>
      <c r="C2729" s="259"/>
      <c r="D2729" s="259"/>
      <c r="E2729" s="259"/>
      <c r="F2729" s="270"/>
      <c r="G2729" s="259"/>
      <c r="H2729" s="259"/>
      <c r="I2729" s="259"/>
      <c r="J2729" s="259"/>
    </row>
    <row r="2730" spans="1:10">
      <c r="A2730" s="259"/>
      <c r="B2730" s="259"/>
      <c r="C2730" s="259"/>
      <c r="D2730" s="259"/>
      <c r="E2730" s="259"/>
      <c r="F2730" s="270"/>
      <c r="G2730" s="259"/>
      <c r="H2730" s="259"/>
      <c r="I2730" s="259"/>
      <c r="J2730" s="259"/>
    </row>
    <row r="2731" spans="1:10">
      <c r="A2731" s="259"/>
      <c r="B2731" s="259"/>
      <c r="C2731" s="259"/>
      <c r="D2731" s="259"/>
      <c r="E2731" s="259"/>
      <c r="F2731" s="270"/>
      <c r="G2731" s="259"/>
      <c r="H2731" s="259"/>
      <c r="I2731" s="259"/>
      <c r="J2731" s="259"/>
    </row>
    <row r="2732" spans="1:10">
      <c r="A2732" s="259"/>
      <c r="B2732" s="259"/>
      <c r="C2732" s="259"/>
      <c r="D2732" s="259"/>
      <c r="E2732" s="259"/>
      <c r="F2732" s="270"/>
      <c r="G2732" s="259"/>
      <c r="H2732" s="259"/>
      <c r="I2732" s="259"/>
      <c r="J2732" s="259"/>
    </row>
    <row r="2733" spans="1:10">
      <c r="A2733" s="259"/>
      <c r="B2733" s="259"/>
      <c r="C2733" s="259"/>
      <c r="D2733" s="259"/>
      <c r="E2733" s="259"/>
      <c r="F2733" s="270"/>
      <c r="G2733" s="259"/>
      <c r="H2733" s="259"/>
      <c r="I2733" s="259"/>
      <c r="J2733" s="259"/>
    </row>
    <row r="2734" spans="1:10">
      <c r="A2734" s="259"/>
      <c r="B2734" s="259"/>
      <c r="C2734" s="259"/>
      <c r="D2734" s="259"/>
      <c r="E2734" s="259"/>
      <c r="F2734" s="270"/>
      <c r="G2734" s="259"/>
      <c r="H2734" s="259"/>
      <c r="I2734" s="259"/>
      <c r="J2734" s="259"/>
    </row>
    <row r="2735" spans="1:10">
      <c r="A2735" s="259"/>
      <c r="B2735" s="259"/>
      <c r="C2735" s="259"/>
      <c r="D2735" s="259"/>
      <c r="E2735" s="259"/>
      <c r="F2735" s="270"/>
      <c r="G2735" s="259"/>
      <c r="H2735" s="259"/>
      <c r="I2735" s="259"/>
      <c r="J2735" s="259"/>
    </row>
    <row r="2736" spans="1:10">
      <c r="A2736" s="259"/>
      <c r="B2736" s="259"/>
      <c r="C2736" s="259"/>
      <c r="D2736" s="259"/>
      <c r="E2736" s="259"/>
      <c r="F2736" s="270"/>
      <c r="G2736" s="259"/>
      <c r="H2736" s="259"/>
      <c r="I2736" s="259"/>
      <c r="J2736" s="259"/>
    </row>
    <row r="2737" spans="1:10">
      <c r="A2737" s="259"/>
      <c r="B2737" s="259"/>
      <c r="C2737" s="259"/>
      <c r="D2737" s="259"/>
      <c r="E2737" s="259"/>
      <c r="F2737" s="270"/>
      <c r="G2737" s="259"/>
      <c r="H2737" s="259"/>
      <c r="I2737" s="259"/>
      <c r="J2737" s="259"/>
    </row>
    <row r="2738" spans="1:10">
      <c r="A2738" s="259"/>
      <c r="B2738" s="259"/>
      <c r="C2738" s="259"/>
      <c r="D2738" s="259"/>
      <c r="E2738" s="259"/>
      <c r="F2738" s="270"/>
      <c r="G2738" s="259"/>
      <c r="H2738" s="259"/>
      <c r="I2738" s="259"/>
      <c r="J2738" s="259"/>
    </row>
    <row r="2739" spans="1:10">
      <c r="A2739" s="259"/>
      <c r="B2739" s="259"/>
      <c r="C2739" s="259"/>
      <c r="D2739" s="259"/>
      <c r="E2739" s="259"/>
      <c r="F2739" s="270"/>
      <c r="G2739" s="259"/>
      <c r="H2739" s="259"/>
      <c r="I2739" s="259"/>
      <c r="J2739" s="259"/>
    </row>
    <row r="2740" spans="1:10">
      <c r="A2740" s="259"/>
      <c r="B2740" s="259"/>
      <c r="C2740" s="259"/>
      <c r="D2740" s="259"/>
      <c r="E2740" s="259"/>
      <c r="F2740" s="270"/>
      <c r="G2740" s="259"/>
      <c r="H2740" s="259"/>
      <c r="I2740" s="259"/>
      <c r="J2740" s="259"/>
    </row>
    <row r="2741" spans="1:10">
      <c r="A2741" s="259"/>
      <c r="B2741" s="259"/>
      <c r="C2741" s="259"/>
      <c r="D2741" s="259"/>
      <c r="E2741" s="259"/>
      <c r="F2741" s="270"/>
      <c r="G2741" s="259"/>
      <c r="H2741" s="259"/>
      <c r="I2741" s="259"/>
      <c r="J2741" s="259"/>
    </row>
    <row r="2742" spans="1:10">
      <c r="A2742" s="259"/>
      <c r="B2742" s="259"/>
      <c r="C2742" s="259"/>
      <c r="D2742" s="259"/>
      <c r="E2742" s="259"/>
      <c r="F2742" s="270"/>
      <c r="G2742" s="259"/>
      <c r="H2742" s="259"/>
      <c r="I2742" s="259"/>
      <c r="J2742" s="259"/>
    </row>
    <row r="2743" spans="1:10">
      <c r="A2743" s="259"/>
      <c r="B2743" s="259"/>
      <c r="C2743" s="259"/>
      <c r="D2743" s="259"/>
      <c r="E2743" s="259"/>
      <c r="F2743" s="270"/>
      <c r="G2743" s="259"/>
      <c r="H2743" s="259"/>
      <c r="I2743" s="259"/>
      <c r="J2743" s="259"/>
    </row>
    <row r="2744" spans="1:10">
      <c r="A2744" s="259"/>
      <c r="B2744" s="259"/>
      <c r="C2744" s="259"/>
      <c r="D2744" s="259"/>
      <c r="E2744" s="259"/>
      <c r="F2744" s="270"/>
      <c r="G2744" s="259"/>
      <c r="H2744" s="259"/>
      <c r="I2744" s="259"/>
      <c r="J2744" s="259"/>
    </row>
    <row r="2745" spans="1:10">
      <c r="A2745" s="259"/>
      <c r="B2745" s="259"/>
      <c r="C2745" s="259"/>
      <c r="D2745" s="259"/>
      <c r="E2745" s="259"/>
      <c r="F2745" s="270"/>
      <c r="G2745" s="259"/>
      <c r="H2745" s="259"/>
      <c r="I2745" s="259"/>
      <c r="J2745" s="259"/>
    </row>
    <row r="2746" spans="1:10">
      <c r="A2746" s="259"/>
      <c r="B2746" s="259"/>
      <c r="C2746" s="259"/>
      <c r="D2746" s="259"/>
      <c r="E2746" s="259"/>
      <c r="F2746" s="270"/>
      <c r="G2746" s="259"/>
      <c r="H2746" s="259"/>
      <c r="I2746" s="259"/>
      <c r="J2746" s="259"/>
    </row>
    <row r="2747" spans="1:10">
      <c r="A2747" s="259"/>
      <c r="B2747" s="259"/>
      <c r="C2747" s="259"/>
      <c r="D2747" s="259"/>
      <c r="E2747" s="259"/>
      <c r="F2747" s="270"/>
      <c r="G2747" s="259"/>
      <c r="H2747" s="259"/>
      <c r="I2747" s="259"/>
      <c r="J2747" s="259"/>
    </row>
    <row r="2748" spans="1:10">
      <c r="A2748" s="259"/>
      <c r="B2748" s="259"/>
      <c r="C2748" s="259"/>
      <c r="D2748" s="259"/>
      <c r="E2748" s="259"/>
      <c r="F2748" s="270"/>
      <c r="G2748" s="259"/>
      <c r="H2748" s="259"/>
      <c r="I2748" s="259"/>
      <c r="J2748" s="259"/>
    </row>
    <row r="2749" spans="1:10">
      <c r="A2749" s="259"/>
      <c r="B2749" s="259"/>
      <c r="C2749" s="259"/>
      <c r="D2749" s="259"/>
      <c r="E2749" s="259"/>
      <c r="F2749" s="270"/>
      <c r="G2749" s="259"/>
      <c r="H2749" s="259"/>
      <c r="I2749" s="259"/>
      <c r="J2749" s="259"/>
    </row>
    <row r="2750" spans="1:10">
      <c r="A2750" s="259"/>
      <c r="B2750" s="259"/>
      <c r="C2750" s="259"/>
      <c r="D2750" s="259"/>
      <c r="E2750" s="259"/>
      <c r="F2750" s="270"/>
      <c r="G2750" s="259"/>
      <c r="H2750" s="259"/>
      <c r="I2750" s="259"/>
      <c r="J2750" s="259"/>
    </row>
    <row r="2751" spans="1:10">
      <c r="A2751" s="259"/>
      <c r="B2751" s="259"/>
      <c r="C2751" s="259"/>
      <c r="D2751" s="259"/>
      <c r="E2751" s="259"/>
      <c r="F2751" s="270"/>
      <c r="G2751" s="259"/>
      <c r="H2751" s="259"/>
      <c r="I2751" s="259"/>
      <c r="J2751" s="259"/>
    </row>
    <row r="2752" spans="1:10">
      <c r="A2752" s="259"/>
      <c r="B2752" s="259"/>
      <c r="C2752" s="259"/>
      <c r="D2752" s="259"/>
      <c r="E2752" s="259"/>
      <c r="F2752" s="270"/>
      <c r="G2752" s="259"/>
      <c r="H2752" s="259"/>
      <c r="I2752" s="259"/>
      <c r="J2752" s="259"/>
    </row>
    <row r="2753" spans="1:10">
      <c r="A2753" s="259"/>
      <c r="B2753" s="259"/>
      <c r="C2753" s="259"/>
      <c r="D2753" s="259"/>
      <c r="E2753" s="259"/>
      <c r="F2753" s="270"/>
      <c r="G2753" s="259"/>
      <c r="H2753" s="259"/>
      <c r="I2753" s="259"/>
      <c r="J2753" s="259"/>
    </row>
    <row r="2754" spans="1:10">
      <c r="A2754" s="259"/>
      <c r="B2754" s="259"/>
      <c r="C2754" s="259"/>
      <c r="D2754" s="259"/>
      <c r="E2754" s="259"/>
      <c r="F2754" s="270"/>
      <c r="G2754" s="259"/>
      <c r="H2754" s="259"/>
      <c r="I2754" s="259"/>
      <c r="J2754" s="259"/>
    </row>
    <row r="2755" spans="1:10">
      <c r="A2755" s="259"/>
      <c r="B2755" s="259"/>
      <c r="C2755" s="259"/>
      <c r="D2755" s="259"/>
      <c r="E2755" s="259"/>
      <c r="F2755" s="270"/>
      <c r="G2755" s="259"/>
      <c r="H2755" s="259"/>
      <c r="I2755" s="259"/>
      <c r="J2755" s="259"/>
    </row>
    <row r="2756" spans="1:10">
      <c r="A2756" s="259"/>
      <c r="B2756" s="259"/>
      <c r="C2756" s="259"/>
      <c r="D2756" s="259"/>
      <c r="E2756" s="259"/>
      <c r="F2756" s="270"/>
      <c r="G2756" s="259"/>
      <c r="H2756" s="259"/>
      <c r="I2756" s="259"/>
      <c r="J2756" s="259"/>
    </row>
    <row r="2757" spans="1:10">
      <c r="A2757" s="259"/>
      <c r="B2757" s="259"/>
      <c r="C2757" s="259"/>
      <c r="D2757" s="259"/>
      <c r="E2757" s="259"/>
      <c r="F2757" s="270"/>
      <c r="G2757" s="259"/>
      <c r="H2757" s="259"/>
      <c r="I2757" s="259"/>
      <c r="J2757" s="259"/>
    </row>
    <row r="2758" spans="1:10">
      <c r="A2758" s="259"/>
      <c r="B2758" s="259"/>
      <c r="C2758" s="259"/>
      <c r="D2758" s="259"/>
      <c r="E2758" s="259"/>
      <c r="F2758" s="270"/>
      <c r="G2758" s="259"/>
      <c r="H2758" s="259"/>
      <c r="I2758" s="259"/>
      <c r="J2758" s="259"/>
    </row>
    <row r="2759" spans="1:10">
      <c r="A2759" s="259"/>
      <c r="B2759" s="259"/>
      <c r="C2759" s="259"/>
      <c r="D2759" s="259"/>
      <c r="E2759" s="259"/>
      <c r="F2759" s="270"/>
      <c r="G2759" s="259"/>
      <c r="H2759" s="259"/>
      <c r="I2759" s="259"/>
      <c r="J2759" s="259"/>
    </row>
    <row r="2760" spans="1:10">
      <c r="A2760" s="259"/>
      <c r="B2760" s="259"/>
      <c r="C2760" s="259"/>
      <c r="D2760" s="259"/>
      <c r="E2760" s="259"/>
      <c r="F2760" s="270"/>
      <c r="G2760" s="259"/>
      <c r="H2760" s="259"/>
      <c r="I2760" s="259"/>
      <c r="J2760" s="259"/>
    </row>
    <row r="2761" spans="1:10">
      <c r="A2761" s="259"/>
      <c r="B2761" s="259"/>
      <c r="C2761" s="259"/>
      <c r="D2761" s="259"/>
      <c r="E2761" s="259"/>
      <c r="F2761" s="270"/>
      <c r="G2761" s="259"/>
      <c r="H2761" s="259"/>
      <c r="I2761" s="259"/>
      <c r="J2761" s="259"/>
    </row>
    <row r="2762" spans="1:10">
      <c r="A2762" s="259"/>
      <c r="B2762" s="259"/>
      <c r="C2762" s="259"/>
      <c r="D2762" s="259"/>
      <c r="E2762" s="259"/>
      <c r="F2762" s="270"/>
      <c r="G2762" s="259"/>
      <c r="H2762" s="259"/>
      <c r="I2762" s="259"/>
      <c r="J2762" s="259"/>
    </row>
    <row r="2763" spans="1:10">
      <c r="A2763" s="259"/>
      <c r="B2763" s="259"/>
      <c r="C2763" s="259"/>
      <c r="D2763" s="259"/>
      <c r="E2763" s="259"/>
      <c r="F2763" s="270"/>
      <c r="G2763" s="259"/>
      <c r="H2763" s="259"/>
      <c r="I2763" s="259"/>
      <c r="J2763" s="259"/>
    </row>
    <row r="2764" spans="1:10">
      <c r="A2764" s="259"/>
      <c r="B2764" s="259"/>
      <c r="C2764" s="259"/>
      <c r="D2764" s="259"/>
      <c r="E2764" s="259"/>
      <c r="F2764" s="270"/>
      <c r="G2764" s="259"/>
      <c r="H2764" s="259"/>
      <c r="I2764" s="259"/>
      <c r="J2764" s="259"/>
    </row>
    <row r="2765" spans="1:10">
      <c r="A2765" s="259"/>
      <c r="B2765" s="259"/>
      <c r="C2765" s="259"/>
      <c r="D2765" s="259"/>
      <c r="E2765" s="259"/>
      <c r="F2765" s="270"/>
      <c r="G2765" s="259"/>
      <c r="H2765" s="259"/>
      <c r="I2765" s="259"/>
      <c r="J2765" s="259"/>
    </row>
    <row r="2766" spans="1:10">
      <c r="A2766" s="259"/>
      <c r="B2766" s="259"/>
      <c r="C2766" s="259"/>
      <c r="D2766" s="259"/>
      <c r="E2766" s="259"/>
      <c r="F2766" s="270"/>
      <c r="G2766" s="259"/>
      <c r="H2766" s="259"/>
      <c r="I2766" s="259"/>
      <c r="J2766" s="259"/>
    </row>
    <row r="2767" spans="1:10">
      <c r="A2767" s="259"/>
      <c r="B2767" s="259"/>
      <c r="C2767" s="259"/>
      <c r="D2767" s="259"/>
      <c r="E2767" s="259"/>
      <c r="F2767" s="270"/>
      <c r="G2767" s="259"/>
      <c r="H2767" s="259"/>
      <c r="I2767" s="259"/>
      <c r="J2767" s="259"/>
    </row>
    <row r="2768" spans="1:10">
      <c r="A2768" s="259"/>
      <c r="B2768" s="259"/>
      <c r="C2768" s="259"/>
      <c r="D2768" s="259"/>
      <c r="E2768" s="259"/>
      <c r="F2768" s="270"/>
      <c r="G2768" s="259"/>
      <c r="H2768" s="259"/>
      <c r="I2768" s="259"/>
      <c r="J2768" s="259"/>
    </row>
    <row r="2769" spans="1:10">
      <c r="A2769" s="259"/>
      <c r="B2769" s="259"/>
      <c r="C2769" s="259"/>
      <c r="D2769" s="259"/>
      <c r="E2769" s="259"/>
      <c r="F2769" s="270"/>
      <c r="G2769" s="259"/>
      <c r="H2769" s="259"/>
      <c r="I2769" s="259"/>
      <c r="J2769" s="259"/>
    </row>
    <row r="2770" spans="1:10">
      <c r="A2770" s="259"/>
      <c r="B2770" s="259"/>
      <c r="C2770" s="259"/>
      <c r="D2770" s="259"/>
      <c r="E2770" s="259"/>
      <c r="F2770" s="270"/>
      <c r="G2770" s="259"/>
      <c r="H2770" s="259"/>
      <c r="I2770" s="259"/>
      <c r="J2770" s="259"/>
    </row>
    <row r="2771" spans="1:10">
      <c r="A2771" s="259"/>
      <c r="B2771" s="259"/>
      <c r="C2771" s="259"/>
      <c r="D2771" s="259"/>
      <c r="E2771" s="259"/>
      <c r="F2771" s="270"/>
      <c r="G2771" s="259"/>
      <c r="H2771" s="259"/>
      <c r="I2771" s="259"/>
      <c r="J2771" s="259"/>
    </row>
    <row r="2772" spans="1:10">
      <c r="A2772" s="259"/>
      <c r="B2772" s="259"/>
      <c r="C2772" s="259"/>
      <c r="D2772" s="259"/>
      <c r="E2772" s="259"/>
      <c r="F2772" s="270"/>
      <c r="G2772" s="259"/>
      <c r="H2772" s="259"/>
      <c r="I2772" s="259"/>
      <c r="J2772" s="259"/>
    </row>
    <row r="2773" spans="1:10">
      <c r="A2773" s="259"/>
      <c r="B2773" s="259"/>
      <c r="C2773" s="259"/>
      <c r="D2773" s="259"/>
      <c r="E2773" s="259"/>
      <c r="F2773" s="270"/>
      <c r="G2773" s="259"/>
      <c r="H2773" s="259"/>
      <c r="I2773" s="259"/>
      <c r="J2773" s="259"/>
    </row>
    <row r="2774" spans="1:10">
      <c r="A2774" s="259"/>
      <c r="B2774" s="259"/>
      <c r="C2774" s="259"/>
      <c r="D2774" s="259"/>
      <c r="E2774" s="259"/>
      <c r="F2774" s="270"/>
      <c r="G2774" s="259"/>
      <c r="H2774" s="259"/>
      <c r="I2774" s="259"/>
      <c r="J2774" s="259"/>
    </row>
    <row r="2775" spans="1:10">
      <c r="A2775" s="259"/>
      <c r="B2775" s="259"/>
      <c r="C2775" s="259"/>
      <c r="D2775" s="259"/>
      <c r="E2775" s="259"/>
      <c r="F2775" s="270"/>
      <c r="G2775" s="259"/>
      <c r="H2775" s="259"/>
      <c r="I2775" s="259"/>
      <c r="J2775" s="259"/>
    </row>
    <row r="2776" spans="1:10">
      <c r="A2776" s="259"/>
      <c r="B2776" s="259"/>
      <c r="C2776" s="259"/>
      <c r="D2776" s="259"/>
      <c r="E2776" s="259"/>
      <c r="F2776" s="270"/>
      <c r="G2776" s="259"/>
      <c r="H2776" s="259"/>
      <c r="I2776" s="259"/>
      <c r="J2776" s="259"/>
    </row>
    <row r="2777" spans="1:10">
      <c r="A2777" s="259"/>
      <c r="B2777" s="259"/>
      <c r="C2777" s="259"/>
      <c r="D2777" s="259"/>
      <c r="E2777" s="259"/>
      <c r="F2777" s="270"/>
      <c r="G2777" s="259"/>
      <c r="H2777" s="259"/>
      <c r="I2777" s="259"/>
      <c r="J2777" s="259"/>
    </row>
    <row r="2778" spans="1:10">
      <c r="A2778" s="259"/>
      <c r="B2778" s="259"/>
      <c r="C2778" s="259"/>
      <c r="D2778" s="259"/>
      <c r="E2778" s="259"/>
      <c r="F2778" s="270"/>
      <c r="G2778" s="259"/>
      <c r="H2778" s="259"/>
      <c r="I2778" s="259"/>
      <c r="J2778" s="259"/>
    </row>
    <row r="2779" spans="1:10">
      <c r="A2779" s="259"/>
      <c r="B2779" s="259"/>
      <c r="C2779" s="259"/>
      <c r="D2779" s="259"/>
      <c r="E2779" s="259"/>
      <c r="F2779" s="270"/>
      <c r="G2779" s="259"/>
      <c r="H2779" s="259"/>
      <c r="I2779" s="259"/>
      <c r="J2779" s="259"/>
    </row>
    <row r="2780" spans="1:10">
      <c r="A2780" s="259"/>
      <c r="B2780" s="259"/>
      <c r="C2780" s="259"/>
      <c r="D2780" s="259"/>
      <c r="E2780" s="259"/>
      <c r="F2780" s="270"/>
      <c r="G2780" s="259"/>
      <c r="H2780" s="259"/>
      <c r="I2780" s="259"/>
      <c r="J2780" s="259"/>
    </row>
    <row r="2781" spans="1:10">
      <c r="A2781" s="259"/>
      <c r="B2781" s="259"/>
      <c r="C2781" s="259"/>
      <c r="D2781" s="259"/>
      <c r="E2781" s="259"/>
      <c r="F2781" s="270"/>
      <c r="G2781" s="259"/>
      <c r="H2781" s="259"/>
      <c r="I2781" s="259"/>
      <c r="J2781" s="259"/>
    </row>
    <row r="2782" spans="1:10">
      <c r="A2782" s="259"/>
      <c r="B2782" s="259"/>
      <c r="C2782" s="259"/>
      <c r="D2782" s="259"/>
      <c r="E2782" s="259"/>
      <c r="F2782" s="270"/>
      <c r="G2782" s="259"/>
      <c r="H2782" s="259"/>
      <c r="I2782" s="259"/>
      <c r="J2782" s="259"/>
    </row>
    <row r="2783" spans="1:10">
      <c r="A2783" s="259"/>
      <c r="B2783" s="259"/>
      <c r="C2783" s="259"/>
      <c r="D2783" s="259"/>
      <c r="E2783" s="259"/>
      <c r="F2783" s="270"/>
      <c r="G2783" s="259"/>
      <c r="H2783" s="259"/>
      <c r="I2783" s="259"/>
      <c r="J2783" s="259"/>
    </row>
    <row r="2784" spans="1:10">
      <c r="A2784" s="259"/>
      <c r="B2784" s="259"/>
      <c r="C2784" s="259"/>
      <c r="D2784" s="259"/>
      <c r="E2784" s="259"/>
      <c r="F2784" s="270"/>
      <c r="G2784" s="259"/>
      <c r="H2784" s="259"/>
      <c r="I2784" s="259"/>
      <c r="J2784" s="259"/>
    </row>
    <row r="2785" spans="1:10">
      <c r="A2785" s="259"/>
      <c r="B2785" s="259"/>
      <c r="C2785" s="259"/>
      <c r="D2785" s="259"/>
      <c r="E2785" s="259"/>
      <c r="F2785" s="270"/>
      <c r="G2785" s="259"/>
      <c r="H2785" s="259"/>
      <c r="I2785" s="259"/>
      <c r="J2785" s="259"/>
    </row>
    <row r="2786" spans="1:10">
      <c r="A2786" s="259"/>
      <c r="B2786" s="259"/>
      <c r="C2786" s="259"/>
      <c r="D2786" s="259"/>
      <c r="E2786" s="259"/>
      <c r="F2786" s="270"/>
      <c r="G2786" s="259"/>
      <c r="H2786" s="259"/>
      <c r="I2786" s="259"/>
      <c r="J2786" s="259"/>
    </row>
    <row r="2787" spans="1:10">
      <c r="A2787" s="259"/>
      <c r="B2787" s="259"/>
      <c r="C2787" s="259"/>
      <c r="D2787" s="259"/>
      <c r="E2787" s="259"/>
      <c r="F2787" s="270"/>
      <c r="G2787" s="259"/>
      <c r="H2787" s="259"/>
      <c r="I2787" s="259"/>
      <c r="J2787" s="259"/>
    </row>
    <row r="2788" spans="1:10">
      <c r="A2788" s="259"/>
      <c r="B2788" s="259"/>
      <c r="C2788" s="259"/>
      <c r="D2788" s="259"/>
      <c r="E2788" s="259"/>
      <c r="F2788" s="270"/>
      <c r="G2788" s="259"/>
      <c r="H2788" s="259"/>
      <c r="I2788" s="259"/>
      <c r="J2788" s="259"/>
    </row>
    <row r="2789" spans="1:10">
      <c r="A2789" s="259"/>
      <c r="B2789" s="259"/>
      <c r="C2789" s="259"/>
      <c r="D2789" s="259"/>
      <c r="E2789" s="259"/>
      <c r="F2789" s="270"/>
      <c r="G2789" s="259"/>
      <c r="H2789" s="259"/>
      <c r="I2789" s="259"/>
      <c r="J2789" s="259"/>
    </row>
    <row r="2790" spans="1:10">
      <c r="A2790" s="259"/>
      <c r="B2790" s="259"/>
      <c r="C2790" s="259"/>
      <c r="D2790" s="259"/>
      <c r="E2790" s="259"/>
      <c r="F2790" s="270"/>
      <c r="G2790" s="259"/>
      <c r="H2790" s="259"/>
      <c r="I2790" s="259"/>
      <c r="J2790" s="259"/>
    </row>
    <row r="2791" spans="1:10">
      <c r="A2791" s="259"/>
      <c r="B2791" s="259"/>
      <c r="C2791" s="259"/>
      <c r="D2791" s="259"/>
      <c r="E2791" s="259"/>
      <c r="F2791" s="270"/>
      <c r="G2791" s="259"/>
      <c r="H2791" s="259"/>
      <c r="I2791" s="259"/>
      <c r="J2791" s="259"/>
    </row>
    <row r="2792" spans="1:10">
      <c r="A2792" s="259"/>
      <c r="B2792" s="259"/>
      <c r="C2792" s="259"/>
      <c r="D2792" s="259"/>
      <c r="E2792" s="259"/>
      <c r="F2792" s="270"/>
      <c r="G2792" s="259"/>
      <c r="H2792" s="259"/>
      <c r="I2792" s="259"/>
      <c r="J2792" s="259"/>
    </row>
    <row r="2793" spans="1:10">
      <c r="A2793" s="259"/>
      <c r="B2793" s="259"/>
      <c r="C2793" s="259"/>
      <c r="D2793" s="259"/>
      <c r="E2793" s="259"/>
      <c r="F2793" s="270"/>
      <c r="G2793" s="259"/>
      <c r="H2793" s="259"/>
      <c r="I2793" s="259"/>
      <c r="J2793" s="259"/>
    </row>
    <row r="2794" spans="1:10">
      <c r="A2794" s="259"/>
      <c r="B2794" s="259"/>
      <c r="C2794" s="259"/>
      <c r="D2794" s="259"/>
      <c r="E2794" s="259"/>
      <c r="F2794" s="270"/>
      <c r="G2794" s="259"/>
      <c r="H2794" s="259"/>
      <c r="I2794" s="259"/>
      <c r="J2794" s="259"/>
    </row>
    <row r="2795" spans="1:10">
      <c r="A2795" s="259"/>
      <c r="B2795" s="259"/>
      <c r="C2795" s="259"/>
      <c r="D2795" s="259"/>
      <c r="E2795" s="259"/>
      <c r="F2795" s="270"/>
      <c r="G2795" s="259"/>
      <c r="H2795" s="259"/>
      <c r="I2795" s="259"/>
      <c r="J2795" s="259"/>
    </row>
    <row r="2796" spans="1:10">
      <c r="A2796" s="259"/>
      <c r="B2796" s="259"/>
      <c r="C2796" s="259"/>
      <c r="D2796" s="259"/>
      <c r="E2796" s="259"/>
      <c r="F2796" s="270"/>
      <c r="G2796" s="259"/>
      <c r="H2796" s="259"/>
      <c r="I2796" s="259"/>
      <c r="J2796" s="259"/>
    </row>
    <row r="2797" spans="1:10">
      <c r="A2797" s="259"/>
      <c r="B2797" s="259"/>
      <c r="C2797" s="259"/>
      <c r="D2797" s="259"/>
      <c r="E2797" s="259"/>
      <c r="F2797" s="270"/>
      <c r="G2797" s="259"/>
      <c r="H2797" s="259"/>
      <c r="I2797" s="259"/>
      <c r="J2797" s="259"/>
    </row>
    <row r="2798" spans="1:10">
      <c r="A2798" s="259"/>
      <c r="B2798" s="259"/>
      <c r="C2798" s="259"/>
      <c r="D2798" s="259"/>
      <c r="E2798" s="259"/>
      <c r="F2798" s="270"/>
      <c r="G2798" s="259"/>
      <c r="H2798" s="259"/>
      <c r="I2798" s="259"/>
      <c r="J2798" s="259"/>
    </row>
    <row r="2799" spans="1:10">
      <c r="A2799" s="259"/>
      <c r="B2799" s="259"/>
      <c r="C2799" s="259"/>
      <c r="D2799" s="259"/>
      <c r="E2799" s="259"/>
      <c r="F2799" s="270"/>
      <c r="G2799" s="259"/>
      <c r="H2799" s="259"/>
      <c r="I2799" s="259"/>
      <c r="J2799" s="259"/>
    </row>
    <row r="2800" spans="1:10">
      <c r="A2800" s="259"/>
      <c r="B2800" s="259"/>
      <c r="C2800" s="259"/>
      <c r="D2800" s="259"/>
      <c r="E2800" s="259"/>
      <c r="F2800" s="270"/>
      <c r="G2800" s="259"/>
      <c r="H2800" s="259"/>
      <c r="I2800" s="259"/>
      <c r="J2800" s="259"/>
    </row>
    <row r="2801" spans="1:10">
      <c r="A2801" s="259"/>
      <c r="B2801" s="259"/>
      <c r="C2801" s="259"/>
      <c r="D2801" s="259"/>
      <c r="E2801" s="259"/>
      <c r="F2801" s="270"/>
      <c r="G2801" s="259"/>
      <c r="H2801" s="259"/>
      <c r="I2801" s="259"/>
      <c r="J2801" s="259"/>
    </row>
    <row r="2802" spans="1:10">
      <c r="A2802" s="259"/>
      <c r="B2802" s="259"/>
      <c r="C2802" s="259"/>
      <c r="D2802" s="259"/>
      <c r="E2802" s="259"/>
      <c r="F2802" s="270"/>
      <c r="G2802" s="259"/>
      <c r="H2802" s="259"/>
      <c r="I2802" s="259"/>
      <c r="J2802" s="259"/>
    </row>
    <row r="2803" spans="1:10">
      <c r="A2803" s="259"/>
      <c r="B2803" s="259"/>
      <c r="C2803" s="259"/>
      <c r="D2803" s="259"/>
      <c r="E2803" s="259"/>
      <c r="F2803" s="270"/>
      <c r="G2803" s="259"/>
      <c r="H2803" s="259"/>
      <c r="I2803" s="259"/>
      <c r="J2803" s="259"/>
    </row>
    <row r="2804" spans="1:10">
      <c r="A2804" s="259"/>
      <c r="B2804" s="259"/>
      <c r="C2804" s="259"/>
      <c r="D2804" s="259"/>
      <c r="E2804" s="259"/>
      <c r="F2804" s="270"/>
      <c r="G2804" s="259"/>
      <c r="H2804" s="259"/>
      <c r="I2804" s="259"/>
      <c r="J2804" s="259"/>
    </row>
    <row r="2805" spans="1:10">
      <c r="A2805" s="259"/>
      <c r="B2805" s="259"/>
      <c r="C2805" s="259"/>
      <c r="D2805" s="259"/>
      <c r="E2805" s="259"/>
      <c r="F2805" s="270"/>
      <c r="G2805" s="259"/>
      <c r="H2805" s="259"/>
      <c r="I2805" s="259"/>
      <c r="J2805" s="259"/>
    </row>
    <row r="2806" spans="1:10">
      <c r="A2806" s="259"/>
      <c r="B2806" s="259"/>
      <c r="C2806" s="259"/>
      <c r="D2806" s="259"/>
      <c r="E2806" s="259"/>
      <c r="F2806" s="270"/>
      <c r="G2806" s="259"/>
      <c r="H2806" s="259"/>
      <c r="I2806" s="259"/>
      <c r="J2806" s="259"/>
    </row>
    <row r="2807" spans="1:10">
      <c r="A2807" s="259"/>
      <c r="B2807" s="259"/>
      <c r="C2807" s="259"/>
      <c r="D2807" s="259"/>
      <c r="E2807" s="259"/>
      <c r="F2807" s="270"/>
      <c r="G2807" s="259"/>
      <c r="H2807" s="259"/>
      <c r="I2807" s="259"/>
      <c r="J2807" s="259"/>
    </row>
    <row r="2808" spans="1:10">
      <c r="A2808" s="259"/>
      <c r="B2808" s="259"/>
      <c r="C2808" s="259"/>
      <c r="D2808" s="259"/>
      <c r="E2808" s="259"/>
      <c r="F2808" s="270"/>
      <c r="G2808" s="259"/>
      <c r="H2808" s="259"/>
      <c r="I2808" s="259"/>
      <c r="J2808" s="259"/>
    </row>
    <row r="2809" spans="1:10">
      <c r="A2809" s="259"/>
      <c r="B2809" s="259"/>
      <c r="C2809" s="259"/>
      <c r="D2809" s="259"/>
      <c r="E2809" s="259"/>
      <c r="F2809" s="270"/>
      <c r="G2809" s="259"/>
      <c r="H2809" s="259"/>
      <c r="I2809" s="259"/>
      <c r="J2809" s="259"/>
    </row>
    <row r="2810" spans="1:10">
      <c r="A2810" s="259"/>
      <c r="B2810" s="259"/>
      <c r="C2810" s="259"/>
      <c r="D2810" s="259"/>
      <c r="E2810" s="259"/>
      <c r="F2810" s="270"/>
      <c r="G2810" s="259"/>
      <c r="H2810" s="259"/>
      <c r="I2810" s="259"/>
      <c r="J2810" s="259"/>
    </row>
    <row r="2811" spans="1:10">
      <c r="A2811" s="259"/>
      <c r="B2811" s="259"/>
      <c r="C2811" s="259"/>
      <c r="D2811" s="259"/>
      <c r="E2811" s="259"/>
      <c r="F2811" s="270"/>
      <c r="G2811" s="259"/>
      <c r="H2811" s="259"/>
      <c r="I2811" s="259"/>
      <c r="J2811" s="259"/>
    </row>
    <row r="2812" spans="1:10">
      <c r="A2812" s="259"/>
      <c r="B2812" s="259"/>
      <c r="C2812" s="259"/>
      <c r="D2812" s="259"/>
      <c r="E2812" s="259"/>
      <c r="F2812" s="270"/>
      <c r="G2812" s="259"/>
      <c r="H2812" s="259"/>
      <c r="I2812" s="259"/>
      <c r="J2812" s="259"/>
    </row>
    <row r="2813" spans="1:10">
      <c r="A2813" s="259"/>
      <c r="B2813" s="259"/>
      <c r="C2813" s="259"/>
      <c r="D2813" s="259"/>
      <c r="E2813" s="259"/>
      <c r="F2813" s="270"/>
      <c r="G2813" s="259"/>
      <c r="H2813" s="259"/>
      <c r="I2813" s="259"/>
      <c r="J2813" s="259"/>
    </row>
    <row r="2814" spans="1:10">
      <c r="A2814" s="259"/>
      <c r="B2814" s="259"/>
      <c r="C2814" s="259"/>
      <c r="D2814" s="259"/>
      <c r="E2814" s="259"/>
      <c r="F2814" s="270"/>
      <c r="G2814" s="259"/>
      <c r="H2814" s="259"/>
      <c r="I2814" s="259"/>
      <c r="J2814" s="259"/>
    </row>
    <row r="2815" spans="1:10">
      <c r="A2815" s="259"/>
      <c r="B2815" s="259"/>
      <c r="C2815" s="259"/>
      <c r="D2815" s="259"/>
      <c r="E2815" s="259"/>
      <c r="F2815" s="270"/>
      <c r="G2815" s="259"/>
      <c r="H2815" s="259"/>
      <c r="I2815" s="259"/>
      <c r="J2815" s="259"/>
    </row>
    <row r="2816" spans="1:10">
      <c r="A2816" s="259"/>
      <c r="B2816" s="259"/>
      <c r="C2816" s="259"/>
      <c r="D2816" s="259"/>
      <c r="E2816" s="259"/>
      <c r="F2816" s="270"/>
      <c r="G2816" s="259"/>
      <c r="H2816" s="259"/>
      <c r="I2816" s="259"/>
      <c r="J2816" s="259"/>
    </row>
    <row r="2817" spans="1:10">
      <c r="A2817" s="259"/>
      <c r="B2817" s="259"/>
      <c r="C2817" s="259"/>
      <c r="D2817" s="259"/>
      <c r="E2817" s="259"/>
      <c r="F2817" s="270"/>
      <c r="G2817" s="259"/>
      <c r="H2817" s="259"/>
      <c r="I2817" s="259"/>
      <c r="J2817" s="259"/>
    </row>
    <row r="2818" spans="1:10">
      <c r="A2818" s="259"/>
      <c r="B2818" s="259"/>
      <c r="C2818" s="259"/>
      <c r="D2818" s="259"/>
      <c r="E2818" s="259"/>
      <c r="F2818" s="270"/>
      <c r="G2818" s="259"/>
      <c r="H2818" s="259"/>
      <c r="I2818" s="259"/>
      <c r="J2818" s="259"/>
    </row>
    <row r="2819" spans="1:10">
      <c r="A2819" s="259"/>
      <c r="B2819" s="259"/>
      <c r="C2819" s="259"/>
      <c r="D2819" s="259"/>
      <c r="E2819" s="259"/>
      <c r="F2819" s="270"/>
      <c r="G2819" s="259"/>
      <c r="H2819" s="259"/>
      <c r="I2819" s="259"/>
      <c r="J2819" s="259"/>
    </row>
    <row r="2820" spans="1:10">
      <c r="A2820" s="259"/>
      <c r="B2820" s="259"/>
      <c r="C2820" s="259"/>
      <c r="D2820" s="259"/>
      <c r="E2820" s="259"/>
      <c r="F2820" s="270"/>
      <c r="G2820" s="259"/>
      <c r="H2820" s="259"/>
      <c r="I2820" s="259"/>
      <c r="J2820" s="259"/>
    </row>
    <row r="2821" spans="1:10">
      <c r="A2821" s="259"/>
      <c r="B2821" s="259"/>
      <c r="C2821" s="259"/>
      <c r="D2821" s="259"/>
      <c r="E2821" s="259"/>
      <c r="F2821" s="270"/>
      <c r="G2821" s="259"/>
      <c r="H2821" s="259"/>
      <c r="I2821" s="259"/>
      <c r="J2821" s="259"/>
    </row>
    <row r="2822" spans="1:10">
      <c r="A2822" s="259"/>
      <c r="B2822" s="259"/>
      <c r="C2822" s="259"/>
      <c r="D2822" s="259"/>
      <c r="E2822" s="259"/>
      <c r="F2822" s="270"/>
      <c r="G2822" s="259"/>
      <c r="H2822" s="259"/>
      <c r="I2822" s="259"/>
      <c r="J2822" s="259"/>
    </row>
    <row r="2823" spans="1:10">
      <c r="A2823" s="259"/>
      <c r="B2823" s="259"/>
      <c r="C2823" s="259"/>
      <c r="D2823" s="259"/>
      <c r="E2823" s="259"/>
      <c r="F2823" s="270"/>
      <c r="G2823" s="259"/>
      <c r="H2823" s="259"/>
      <c r="I2823" s="259"/>
      <c r="J2823" s="259"/>
    </row>
    <row r="2824" spans="1:10">
      <c r="A2824" s="259"/>
      <c r="B2824" s="259"/>
      <c r="C2824" s="259"/>
      <c r="D2824" s="259"/>
      <c r="E2824" s="259"/>
      <c r="F2824" s="270"/>
      <c r="G2824" s="259"/>
      <c r="H2824" s="259"/>
      <c r="I2824" s="259"/>
      <c r="J2824" s="259"/>
    </row>
    <row r="2825" spans="1:10">
      <c r="A2825" s="259"/>
      <c r="B2825" s="259"/>
      <c r="C2825" s="259"/>
      <c r="D2825" s="259"/>
      <c r="E2825" s="259"/>
      <c r="F2825" s="270"/>
      <c r="G2825" s="259"/>
      <c r="H2825" s="259"/>
      <c r="I2825" s="259"/>
      <c r="J2825" s="259"/>
    </row>
    <row r="2826" spans="1:10">
      <c r="A2826" s="259"/>
      <c r="B2826" s="259"/>
      <c r="C2826" s="259"/>
      <c r="D2826" s="259"/>
      <c r="E2826" s="259"/>
      <c r="F2826" s="270"/>
      <c r="G2826" s="259"/>
      <c r="H2826" s="259"/>
      <c r="I2826" s="259"/>
      <c r="J2826" s="259"/>
    </row>
    <row r="2827" spans="1:10">
      <c r="A2827" s="259"/>
      <c r="B2827" s="259"/>
      <c r="C2827" s="259"/>
      <c r="D2827" s="259"/>
      <c r="E2827" s="259"/>
      <c r="F2827" s="270"/>
      <c r="G2827" s="259"/>
      <c r="H2827" s="259"/>
      <c r="I2827" s="259"/>
      <c r="J2827" s="259"/>
    </row>
    <row r="2828" spans="1:10">
      <c r="A2828" s="259"/>
      <c r="B2828" s="259"/>
      <c r="C2828" s="259"/>
      <c r="D2828" s="259"/>
      <c r="E2828" s="259"/>
      <c r="F2828" s="270"/>
      <c r="G2828" s="259"/>
      <c r="H2828" s="259"/>
      <c r="I2828" s="259"/>
      <c r="J2828" s="259"/>
    </row>
    <row r="2829" spans="1:10">
      <c r="A2829" s="259"/>
      <c r="B2829" s="259"/>
      <c r="C2829" s="259"/>
      <c r="D2829" s="259"/>
      <c r="E2829" s="259"/>
      <c r="F2829" s="270"/>
      <c r="G2829" s="259"/>
      <c r="H2829" s="259"/>
      <c r="I2829" s="259"/>
      <c r="J2829" s="259"/>
    </row>
    <row r="2830" spans="1:10">
      <c r="A2830" s="259"/>
      <c r="B2830" s="259"/>
      <c r="C2830" s="259"/>
      <c r="D2830" s="259"/>
      <c r="E2830" s="259"/>
      <c r="F2830" s="270"/>
      <c r="G2830" s="259"/>
      <c r="H2830" s="259"/>
      <c r="I2830" s="259"/>
      <c r="J2830" s="259"/>
    </row>
    <row r="2831" spans="1:10">
      <c r="A2831" s="259"/>
      <c r="B2831" s="259"/>
      <c r="C2831" s="259"/>
      <c r="D2831" s="259"/>
      <c r="E2831" s="259"/>
      <c r="F2831" s="270"/>
      <c r="G2831" s="259"/>
      <c r="H2831" s="259"/>
      <c r="I2831" s="259"/>
      <c r="J2831" s="259"/>
    </row>
    <row r="2832" spans="1:10">
      <c r="A2832" s="259"/>
      <c r="B2832" s="259"/>
      <c r="C2832" s="259"/>
      <c r="D2832" s="259"/>
      <c r="E2832" s="259"/>
      <c r="F2832" s="270"/>
      <c r="G2832" s="259"/>
      <c r="H2832" s="259"/>
      <c r="I2832" s="259"/>
      <c r="J2832" s="259"/>
    </row>
    <row r="2833" spans="1:10">
      <c r="A2833" s="259"/>
      <c r="B2833" s="259"/>
      <c r="C2833" s="259"/>
      <c r="D2833" s="259"/>
      <c r="E2833" s="259"/>
      <c r="F2833" s="270"/>
      <c r="G2833" s="259"/>
      <c r="H2833" s="259"/>
      <c r="I2833" s="259"/>
      <c r="J2833" s="259"/>
    </row>
    <row r="2834" spans="1:10">
      <c r="A2834" s="259"/>
      <c r="B2834" s="259"/>
      <c r="C2834" s="259"/>
      <c r="D2834" s="259"/>
      <c r="E2834" s="259"/>
      <c r="F2834" s="270"/>
      <c r="G2834" s="259"/>
      <c r="H2834" s="259"/>
      <c r="I2834" s="259"/>
      <c r="J2834" s="259"/>
    </row>
    <row r="2835" spans="1:10">
      <c r="A2835" s="259"/>
      <c r="B2835" s="259"/>
      <c r="C2835" s="259"/>
      <c r="D2835" s="259"/>
      <c r="E2835" s="259"/>
      <c r="F2835" s="270"/>
      <c r="G2835" s="259"/>
      <c r="H2835" s="259"/>
      <c r="I2835" s="259"/>
      <c r="J2835" s="259"/>
    </row>
    <row r="2836" spans="1:10">
      <c r="A2836" s="259"/>
      <c r="B2836" s="259"/>
      <c r="C2836" s="259"/>
      <c r="D2836" s="259"/>
      <c r="E2836" s="259"/>
      <c r="F2836" s="270"/>
      <c r="G2836" s="259"/>
      <c r="H2836" s="259"/>
      <c r="I2836" s="259"/>
      <c r="J2836" s="259"/>
    </row>
    <row r="2837" spans="1:10">
      <c r="A2837" s="259"/>
      <c r="B2837" s="259"/>
      <c r="C2837" s="259"/>
      <c r="D2837" s="259"/>
      <c r="E2837" s="259"/>
      <c r="F2837" s="270"/>
      <c r="G2837" s="259"/>
      <c r="H2837" s="259"/>
      <c r="I2837" s="259"/>
      <c r="J2837" s="259"/>
    </row>
    <row r="2838" spans="1:10">
      <c r="A2838" s="259"/>
      <c r="B2838" s="259"/>
      <c r="C2838" s="259"/>
      <c r="D2838" s="259"/>
      <c r="E2838" s="259"/>
      <c r="F2838" s="270"/>
      <c r="G2838" s="259"/>
      <c r="H2838" s="259"/>
      <c r="I2838" s="259"/>
      <c r="J2838" s="259"/>
    </row>
    <row r="2839" spans="1:10">
      <c r="A2839" s="259"/>
      <c r="B2839" s="259"/>
      <c r="C2839" s="259"/>
      <c r="D2839" s="259"/>
      <c r="E2839" s="259"/>
      <c r="F2839" s="270"/>
      <c r="G2839" s="259"/>
      <c r="H2839" s="259"/>
      <c r="I2839" s="259"/>
      <c r="J2839" s="259"/>
    </row>
    <row r="2840" spans="1:10">
      <c r="A2840" s="259"/>
      <c r="B2840" s="259"/>
      <c r="C2840" s="259"/>
      <c r="D2840" s="259"/>
      <c r="E2840" s="259"/>
      <c r="F2840" s="270"/>
      <c r="G2840" s="259"/>
      <c r="H2840" s="259"/>
      <c r="I2840" s="259"/>
      <c r="J2840" s="259"/>
    </row>
    <row r="2841" spans="1:10">
      <c r="A2841" s="259"/>
      <c r="B2841" s="259"/>
      <c r="C2841" s="259"/>
      <c r="D2841" s="259"/>
      <c r="E2841" s="259"/>
      <c r="F2841" s="270"/>
      <c r="G2841" s="259"/>
      <c r="H2841" s="259"/>
      <c r="I2841" s="259"/>
      <c r="J2841" s="259"/>
    </row>
    <row r="2842" spans="1:10">
      <c r="A2842" s="259"/>
      <c r="B2842" s="259"/>
      <c r="C2842" s="259"/>
      <c r="D2842" s="259"/>
      <c r="E2842" s="259"/>
      <c r="F2842" s="270"/>
      <c r="G2842" s="259"/>
      <c r="H2842" s="259"/>
      <c r="I2842" s="259"/>
      <c r="J2842" s="259"/>
    </row>
    <row r="2843" spans="1:10">
      <c r="A2843" s="259"/>
      <c r="B2843" s="259"/>
      <c r="C2843" s="259"/>
      <c r="D2843" s="259"/>
      <c r="E2843" s="259"/>
      <c r="F2843" s="270"/>
      <c r="G2843" s="259"/>
      <c r="H2843" s="259"/>
      <c r="I2843" s="259"/>
      <c r="J2843" s="259"/>
    </row>
    <row r="2844" spans="1:10">
      <c r="A2844" s="259"/>
      <c r="B2844" s="259"/>
      <c r="C2844" s="259"/>
      <c r="D2844" s="259"/>
      <c r="E2844" s="259"/>
      <c r="F2844" s="270"/>
      <c r="G2844" s="259"/>
      <c r="H2844" s="259"/>
      <c r="I2844" s="259"/>
      <c r="J2844" s="259"/>
    </row>
    <row r="2845" spans="1:10">
      <c r="A2845" s="259"/>
      <c r="B2845" s="259"/>
      <c r="C2845" s="259"/>
      <c r="D2845" s="259"/>
      <c r="E2845" s="259"/>
      <c r="F2845" s="270"/>
      <c r="G2845" s="259"/>
      <c r="H2845" s="259"/>
      <c r="I2845" s="259"/>
      <c r="J2845" s="259"/>
    </row>
    <row r="2846" spans="1:10">
      <c r="A2846" s="259"/>
      <c r="B2846" s="259"/>
      <c r="C2846" s="259"/>
      <c r="D2846" s="259"/>
      <c r="E2846" s="259"/>
      <c r="F2846" s="270"/>
      <c r="G2846" s="259"/>
      <c r="H2846" s="259"/>
      <c r="I2846" s="259"/>
      <c r="J2846" s="259"/>
    </row>
    <row r="2847" spans="1:10">
      <c r="A2847" s="259"/>
      <c r="B2847" s="259"/>
      <c r="C2847" s="259"/>
      <c r="D2847" s="259"/>
      <c r="E2847" s="259"/>
      <c r="F2847" s="270"/>
      <c r="G2847" s="259"/>
      <c r="H2847" s="259"/>
      <c r="I2847" s="259"/>
      <c r="J2847" s="259"/>
    </row>
    <row r="2848" spans="1:10">
      <c r="A2848" s="259"/>
      <c r="B2848" s="259"/>
      <c r="C2848" s="259"/>
      <c r="D2848" s="259"/>
      <c r="E2848" s="259"/>
      <c r="F2848" s="270"/>
      <c r="G2848" s="259"/>
      <c r="H2848" s="259"/>
      <c r="I2848" s="259"/>
      <c r="J2848" s="259"/>
    </row>
    <row r="2849" spans="1:10">
      <c r="A2849" s="259"/>
      <c r="B2849" s="259"/>
      <c r="C2849" s="259"/>
      <c r="D2849" s="259"/>
      <c r="E2849" s="259"/>
      <c r="F2849" s="270"/>
      <c r="G2849" s="259"/>
      <c r="H2849" s="259"/>
      <c r="I2849" s="259"/>
      <c r="J2849" s="259"/>
    </row>
    <row r="2850" spans="1:10">
      <c r="A2850" s="259"/>
      <c r="B2850" s="259"/>
      <c r="C2850" s="259"/>
      <c r="D2850" s="259"/>
      <c r="E2850" s="259"/>
      <c r="F2850" s="270"/>
      <c r="G2850" s="259"/>
      <c r="H2850" s="259"/>
      <c r="I2850" s="259"/>
      <c r="J2850" s="259"/>
    </row>
    <row r="2851" spans="1:10">
      <c r="A2851" s="259"/>
      <c r="B2851" s="259"/>
      <c r="C2851" s="259"/>
      <c r="D2851" s="259"/>
      <c r="E2851" s="259"/>
      <c r="F2851" s="270"/>
      <c r="G2851" s="259"/>
      <c r="H2851" s="259"/>
      <c r="I2851" s="259"/>
      <c r="J2851" s="259"/>
    </row>
    <row r="2852" spans="1:10">
      <c r="A2852" s="259"/>
      <c r="B2852" s="259"/>
      <c r="C2852" s="259"/>
      <c r="D2852" s="259"/>
      <c r="E2852" s="259"/>
      <c r="F2852" s="270"/>
      <c r="G2852" s="259"/>
      <c r="H2852" s="259"/>
      <c r="I2852" s="259"/>
      <c r="J2852" s="259"/>
    </row>
    <row r="2853" spans="1:10">
      <c r="A2853" s="259"/>
      <c r="B2853" s="259"/>
      <c r="C2853" s="259"/>
      <c r="D2853" s="259"/>
      <c r="E2853" s="259"/>
      <c r="F2853" s="270"/>
      <c r="G2853" s="259"/>
      <c r="H2853" s="259"/>
      <c r="I2853" s="259"/>
      <c r="J2853" s="259"/>
    </row>
    <row r="2854" spans="1:10">
      <c r="A2854" s="259"/>
      <c r="B2854" s="259"/>
      <c r="C2854" s="259"/>
      <c r="D2854" s="259"/>
      <c r="E2854" s="259"/>
      <c r="F2854" s="270"/>
      <c r="G2854" s="259"/>
      <c r="H2854" s="259"/>
      <c r="I2854" s="259"/>
      <c r="J2854" s="259"/>
    </row>
    <row r="2855" spans="1:10">
      <c r="A2855" s="259"/>
      <c r="B2855" s="259"/>
      <c r="C2855" s="259"/>
      <c r="D2855" s="259"/>
      <c r="E2855" s="259"/>
      <c r="F2855" s="270"/>
      <c r="G2855" s="259"/>
      <c r="H2855" s="259"/>
      <c r="I2855" s="259"/>
      <c r="J2855" s="259"/>
    </row>
    <row r="2856" spans="1:10">
      <c r="A2856" s="259"/>
      <c r="B2856" s="259"/>
      <c r="C2856" s="259"/>
      <c r="D2856" s="259"/>
      <c r="E2856" s="259"/>
      <c r="F2856" s="270"/>
      <c r="G2856" s="259"/>
      <c r="H2856" s="259"/>
      <c r="I2856" s="259"/>
      <c r="J2856" s="259"/>
    </row>
    <row r="2857" spans="1:10">
      <c r="A2857" s="259"/>
      <c r="B2857" s="259"/>
      <c r="C2857" s="259"/>
      <c r="D2857" s="259"/>
      <c r="E2857" s="259"/>
      <c r="F2857" s="270"/>
      <c r="G2857" s="259"/>
      <c r="H2857" s="259"/>
      <c r="I2857" s="259"/>
      <c r="J2857" s="259"/>
    </row>
    <row r="2858" spans="1:10">
      <c r="A2858" s="259"/>
      <c r="B2858" s="259"/>
      <c r="C2858" s="259"/>
      <c r="D2858" s="259"/>
      <c r="E2858" s="259"/>
      <c r="F2858" s="270"/>
      <c r="G2858" s="259"/>
      <c r="H2858" s="259"/>
      <c r="I2858" s="259"/>
      <c r="J2858" s="259"/>
    </row>
    <row r="2859" spans="1:10">
      <c r="A2859" s="259"/>
      <c r="B2859" s="259"/>
      <c r="C2859" s="259"/>
      <c r="D2859" s="259"/>
      <c r="E2859" s="259"/>
      <c r="F2859" s="270"/>
      <c r="G2859" s="259"/>
      <c r="H2859" s="259"/>
      <c r="I2859" s="259"/>
      <c r="J2859" s="259"/>
    </row>
    <row r="2860" spans="1:10">
      <c r="A2860" s="259"/>
      <c r="B2860" s="259"/>
      <c r="C2860" s="259"/>
      <c r="D2860" s="259"/>
      <c r="E2860" s="259"/>
      <c r="F2860" s="270"/>
      <c r="G2860" s="259"/>
      <c r="H2860" s="259"/>
      <c r="I2860" s="259"/>
      <c r="J2860" s="259"/>
    </row>
    <row r="2861" spans="1:10">
      <c r="A2861" s="259"/>
      <c r="B2861" s="259"/>
      <c r="C2861" s="259"/>
      <c r="D2861" s="259"/>
      <c r="E2861" s="259"/>
      <c r="F2861" s="270"/>
      <c r="G2861" s="259"/>
      <c r="H2861" s="259"/>
      <c r="I2861" s="259"/>
      <c r="J2861" s="259"/>
    </row>
    <row r="2862" spans="1:10">
      <c r="A2862" s="259"/>
      <c r="B2862" s="259"/>
      <c r="C2862" s="259"/>
      <c r="D2862" s="259"/>
      <c r="E2862" s="259"/>
      <c r="F2862" s="270"/>
      <c r="G2862" s="259"/>
      <c r="H2862" s="259"/>
      <c r="I2862" s="259"/>
      <c r="J2862" s="259"/>
    </row>
    <row r="2863" spans="1:10">
      <c r="A2863" s="259"/>
      <c r="B2863" s="259"/>
      <c r="C2863" s="259"/>
      <c r="D2863" s="259"/>
      <c r="E2863" s="259"/>
      <c r="F2863" s="270"/>
      <c r="G2863" s="259"/>
      <c r="H2863" s="259"/>
      <c r="I2863" s="259"/>
      <c r="J2863" s="259"/>
    </row>
    <row r="2864" spans="1:10">
      <c r="A2864" s="259"/>
      <c r="B2864" s="259"/>
      <c r="C2864" s="259"/>
      <c r="D2864" s="259"/>
      <c r="E2864" s="259"/>
      <c r="F2864" s="270"/>
      <c r="G2864" s="259"/>
      <c r="H2864" s="259"/>
      <c r="I2864" s="259"/>
      <c r="J2864" s="259"/>
    </row>
    <row r="2865" spans="1:10">
      <c r="A2865" s="259"/>
      <c r="B2865" s="259"/>
      <c r="C2865" s="259"/>
      <c r="D2865" s="259"/>
      <c r="E2865" s="259"/>
      <c r="F2865" s="270"/>
      <c r="G2865" s="259"/>
      <c r="H2865" s="259"/>
      <c r="I2865" s="259"/>
      <c r="J2865" s="259"/>
    </row>
    <row r="2866" spans="1:10">
      <c r="A2866" s="259"/>
      <c r="B2866" s="259"/>
      <c r="C2866" s="259"/>
      <c r="D2866" s="259"/>
      <c r="E2866" s="259"/>
      <c r="F2866" s="270"/>
      <c r="G2866" s="259"/>
      <c r="H2866" s="259"/>
      <c r="I2866" s="259"/>
      <c r="J2866" s="259"/>
    </row>
    <row r="2867" spans="1:10">
      <c r="A2867" s="259"/>
      <c r="B2867" s="259"/>
      <c r="C2867" s="259"/>
      <c r="D2867" s="259"/>
      <c r="E2867" s="259"/>
      <c r="F2867" s="270"/>
      <c r="G2867" s="259"/>
      <c r="H2867" s="259"/>
      <c r="I2867" s="259"/>
      <c r="J2867" s="259"/>
    </row>
    <row r="2868" spans="1:10">
      <c r="A2868" s="259"/>
      <c r="B2868" s="259"/>
      <c r="C2868" s="259"/>
      <c r="D2868" s="259"/>
      <c r="E2868" s="259"/>
      <c r="F2868" s="270"/>
      <c r="G2868" s="259"/>
      <c r="H2868" s="259"/>
      <c r="I2868" s="259"/>
      <c r="J2868" s="259"/>
    </row>
    <row r="2869" spans="1:10">
      <c r="A2869" s="259"/>
      <c r="B2869" s="259"/>
      <c r="C2869" s="259"/>
      <c r="D2869" s="259"/>
      <c r="E2869" s="259"/>
      <c r="F2869" s="270"/>
      <c r="G2869" s="259"/>
      <c r="H2869" s="259"/>
      <c r="I2869" s="259"/>
      <c r="J2869" s="259"/>
    </row>
    <row r="2870" spans="1:10">
      <c r="A2870" s="259"/>
      <c r="B2870" s="259"/>
      <c r="C2870" s="259"/>
      <c r="D2870" s="259"/>
      <c r="E2870" s="259"/>
      <c r="F2870" s="270"/>
      <c r="G2870" s="259"/>
      <c r="H2870" s="259"/>
      <c r="I2870" s="259"/>
      <c r="J2870" s="259"/>
    </row>
    <row r="2871" spans="1:10">
      <c r="A2871" s="259"/>
      <c r="B2871" s="259"/>
      <c r="C2871" s="259"/>
      <c r="D2871" s="259"/>
      <c r="E2871" s="259"/>
      <c r="F2871" s="270"/>
      <c r="G2871" s="259"/>
      <c r="H2871" s="259"/>
      <c r="I2871" s="259"/>
      <c r="J2871" s="259"/>
    </row>
    <row r="2872" spans="1:10">
      <c r="A2872" s="259"/>
      <c r="B2872" s="259"/>
      <c r="C2872" s="259"/>
      <c r="D2872" s="259"/>
      <c r="E2872" s="259"/>
      <c r="F2872" s="270"/>
      <c r="G2872" s="259"/>
      <c r="H2872" s="259"/>
      <c r="I2872" s="259"/>
      <c r="J2872" s="259"/>
    </row>
    <row r="2873" spans="1:10">
      <c r="A2873" s="259"/>
      <c r="B2873" s="259"/>
      <c r="C2873" s="259"/>
      <c r="D2873" s="259"/>
      <c r="E2873" s="259"/>
      <c r="F2873" s="270"/>
      <c r="G2873" s="259"/>
      <c r="H2873" s="259"/>
      <c r="I2873" s="259"/>
      <c r="J2873" s="259"/>
    </row>
    <row r="2874" spans="1:10">
      <c r="A2874" s="259"/>
      <c r="B2874" s="259"/>
      <c r="C2874" s="259"/>
      <c r="D2874" s="259"/>
      <c r="E2874" s="259"/>
      <c r="F2874" s="270"/>
      <c r="G2874" s="259"/>
      <c r="H2874" s="259"/>
      <c r="I2874" s="259"/>
      <c r="J2874" s="259"/>
    </row>
    <row r="2875" spans="1:10">
      <c r="A2875" s="259"/>
      <c r="B2875" s="259"/>
      <c r="C2875" s="259"/>
      <c r="D2875" s="259"/>
      <c r="E2875" s="259"/>
      <c r="F2875" s="270"/>
      <c r="G2875" s="259"/>
      <c r="H2875" s="259"/>
      <c r="I2875" s="259"/>
      <c r="J2875" s="259"/>
    </row>
    <row r="2876" spans="1:10">
      <c r="A2876" s="259"/>
      <c r="B2876" s="259"/>
      <c r="C2876" s="259"/>
      <c r="D2876" s="259"/>
      <c r="E2876" s="259"/>
      <c r="F2876" s="270"/>
      <c r="G2876" s="259"/>
      <c r="H2876" s="259"/>
      <c r="I2876" s="259"/>
      <c r="J2876" s="259"/>
    </row>
    <row r="2877" spans="1:10">
      <c r="A2877" s="259"/>
      <c r="B2877" s="259"/>
      <c r="C2877" s="259"/>
      <c r="D2877" s="259"/>
      <c r="E2877" s="259"/>
      <c r="F2877" s="270"/>
      <c r="G2877" s="259"/>
      <c r="H2877" s="259"/>
      <c r="I2877" s="259"/>
      <c r="J2877" s="259"/>
    </row>
    <row r="2878" spans="1:10">
      <c r="A2878" s="259"/>
      <c r="B2878" s="259"/>
      <c r="C2878" s="259"/>
      <c r="D2878" s="259"/>
      <c r="E2878" s="259"/>
      <c r="F2878" s="270"/>
      <c r="G2878" s="259"/>
      <c r="H2878" s="259"/>
      <c r="I2878" s="259"/>
      <c r="J2878" s="259"/>
    </row>
    <row r="2879" spans="1:10">
      <c r="A2879" s="259"/>
      <c r="B2879" s="259"/>
      <c r="C2879" s="259"/>
      <c r="D2879" s="259"/>
      <c r="E2879" s="259"/>
      <c r="F2879" s="270"/>
      <c r="G2879" s="259"/>
      <c r="H2879" s="259"/>
      <c r="I2879" s="259"/>
      <c r="J2879" s="259"/>
    </row>
    <row r="2880" spans="1:10">
      <c r="A2880" s="259"/>
      <c r="B2880" s="259"/>
      <c r="C2880" s="259"/>
      <c r="D2880" s="259"/>
      <c r="E2880" s="259"/>
      <c r="F2880" s="270"/>
      <c r="G2880" s="259"/>
      <c r="H2880" s="259"/>
      <c r="I2880" s="259"/>
      <c r="J2880" s="259"/>
    </row>
    <row r="2881" spans="1:10">
      <c r="A2881" s="259"/>
      <c r="B2881" s="259"/>
      <c r="C2881" s="259"/>
      <c r="D2881" s="259"/>
      <c r="E2881" s="259"/>
      <c r="F2881" s="270"/>
      <c r="G2881" s="259"/>
      <c r="H2881" s="259"/>
      <c r="I2881" s="259"/>
      <c r="J2881" s="259"/>
    </row>
    <row r="2882" spans="1:10">
      <c r="A2882" s="259"/>
      <c r="B2882" s="259"/>
      <c r="C2882" s="259"/>
      <c r="D2882" s="259"/>
      <c r="E2882" s="259"/>
      <c r="F2882" s="270"/>
      <c r="G2882" s="259"/>
      <c r="H2882" s="259"/>
      <c r="I2882" s="259"/>
      <c r="J2882" s="259"/>
    </row>
    <row r="2883" spans="1:10">
      <c r="A2883" s="259"/>
      <c r="B2883" s="259"/>
      <c r="C2883" s="259"/>
      <c r="D2883" s="259"/>
      <c r="E2883" s="259"/>
      <c r="F2883" s="270"/>
      <c r="G2883" s="259"/>
      <c r="H2883" s="259"/>
      <c r="I2883" s="259"/>
      <c r="J2883" s="259"/>
    </row>
    <row r="2884" spans="1:10">
      <c r="A2884" s="259"/>
      <c r="B2884" s="259"/>
      <c r="C2884" s="259"/>
      <c r="D2884" s="259"/>
      <c r="E2884" s="259"/>
      <c r="F2884" s="270"/>
      <c r="G2884" s="259"/>
      <c r="H2884" s="259"/>
      <c r="I2884" s="259"/>
      <c r="J2884" s="259"/>
    </row>
    <row r="2885" spans="1:10">
      <c r="A2885" s="259"/>
      <c r="B2885" s="259"/>
      <c r="C2885" s="259"/>
      <c r="D2885" s="259"/>
      <c r="E2885" s="259"/>
      <c r="F2885" s="270"/>
      <c r="G2885" s="259"/>
      <c r="H2885" s="259"/>
      <c r="I2885" s="259"/>
      <c r="J2885" s="259"/>
    </row>
    <row r="2886" spans="1:10">
      <c r="A2886" s="259"/>
      <c r="B2886" s="259"/>
      <c r="C2886" s="259"/>
      <c r="D2886" s="259"/>
      <c r="E2886" s="259"/>
      <c r="F2886" s="270"/>
      <c r="G2886" s="259"/>
      <c r="H2886" s="259"/>
      <c r="I2886" s="259"/>
      <c r="J2886" s="259"/>
    </row>
    <row r="2887" spans="1:10">
      <c r="A2887" s="259"/>
      <c r="B2887" s="259"/>
      <c r="C2887" s="259"/>
      <c r="D2887" s="259"/>
      <c r="E2887" s="259"/>
      <c r="F2887" s="270"/>
      <c r="G2887" s="259"/>
      <c r="H2887" s="259"/>
      <c r="I2887" s="259"/>
      <c r="J2887" s="259"/>
    </row>
    <row r="2888" spans="1:10">
      <c r="A2888" s="259"/>
      <c r="B2888" s="259"/>
      <c r="C2888" s="259"/>
      <c r="D2888" s="259"/>
      <c r="E2888" s="259"/>
      <c r="F2888" s="270"/>
      <c r="G2888" s="259"/>
      <c r="H2888" s="259"/>
      <c r="I2888" s="259"/>
      <c r="J2888" s="259"/>
    </row>
    <row r="2889" spans="1:10">
      <c r="A2889" s="259"/>
      <c r="B2889" s="259"/>
      <c r="C2889" s="259"/>
      <c r="D2889" s="259"/>
      <c r="E2889" s="259"/>
      <c r="F2889" s="270"/>
      <c r="G2889" s="259"/>
      <c r="H2889" s="259"/>
      <c r="I2889" s="259"/>
      <c r="J2889" s="259"/>
    </row>
    <row r="2890" spans="1:10">
      <c r="A2890" s="259"/>
      <c r="B2890" s="259"/>
      <c r="C2890" s="259"/>
      <c r="D2890" s="259"/>
      <c r="E2890" s="259"/>
      <c r="F2890" s="270"/>
      <c r="G2890" s="259"/>
      <c r="H2890" s="259"/>
      <c r="I2890" s="259"/>
      <c r="J2890" s="259"/>
    </row>
    <row r="2891" spans="1:10">
      <c r="A2891" s="259"/>
      <c r="B2891" s="259"/>
      <c r="C2891" s="259"/>
      <c r="D2891" s="259"/>
      <c r="E2891" s="259"/>
      <c r="F2891" s="270"/>
      <c r="G2891" s="259"/>
      <c r="H2891" s="259"/>
      <c r="I2891" s="259"/>
      <c r="J2891" s="259"/>
    </row>
    <row r="2892" spans="1:10">
      <c r="A2892" s="259"/>
      <c r="B2892" s="259"/>
      <c r="C2892" s="259"/>
      <c r="D2892" s="259"/>
      <c r="E2892" s="259"/>
      <c r="F2892" s="270"/>
      <c r="G2892" s="259"/>
      <c r="H2892" s="259"/>
      <c r="I2892" s="259"/>
      <c r="J2892" s="259"/>
    </row>
    <row r="2893" spans="1:10">
      <c r="A2893" s="259"/>
      <c r="B2893" s="259"/>
      <c r="C2893" s="259"/>
      <c r="D2893" s="259"/>
      <c r="E2893" s="259"/>
      <c r="F2893" s="270"/>
      <c r="G2893" s="259"/>
      <c r="H2893" s="259"/>
      <c r="I2893" s="259"/>
      <c r="J2893" s="259"/>
    </row>
    <row r="2894" spans="1:10">
      <c r="A2894" s="259"/>
      <c r="B2894" s="259"/>
      <c r="C2894" s="259"/>
      <c r="D2894" s="259"/>
      <c r="E2894" s="259"/>
      <c r="F2894" s="270"/>
      <c r="G2894" s="259"/>
      <c r="H2894" s="259"/>
      <c r="I2894" s="259"/>
      <c r="J2894" s="259"/>
    </row>
    <row r="2895" spans="1:10">
      <c r="A2895" s="259"/>
      <c r="B2895" s="259"/>
      <c r="C2895" s="259"/>
      <c r="D2895" s="259"/>
      <c r="E2895" s="259"/>
      <c r="F2895" s="270"/>
      <c r="G2895" s="259"/>
      <c r="H2895" s="259"/>
      <c r="I2895" s="259"/>
      <c r="J2895" s="259"/>
    </row>
    <row r="2896" spans="1:10">
      <c r="A2896" s="259"/>
      <c r="B2896" s="259"/>
      <c r="C2896" s="259"/>
      <c r="D2896" s="259"/>
      <c r="E2896" s="259"/>
      <c r="F2896" s="270"/>
      <c r="G2896" s="259"/>
      <c r="H2896" s="259"/>
      <c r="I2896" s="259"/>
      <c r="J2896" s="259"/>
    </row>
    <row r="2897" spans="1:10">
      <c r="A2897" s="259"/>
      <c r="B2897" s="259"/>
      <c r="C2897" s="259"/>
      <c r="D2897" s="259"/>
      <c r="E2897" s="259"/>
      <c r="F2897" s="270"/>
      <c r="G2897" s="259"/>
      <c r="H2897" s="259"/>
      <c r="I2897" s="259"/>
      <c r="J2897" s="259"/>
    </row>
    <row r="2898" spans="1:10">
      <c r="A2898" s="259"/>
      <c r="B2898" s="259"/>
      <c r="C2898" s="259"/>
      <c r="D2898" s="259"/>
      <c r="E2898" s="259"/>
      <c r="F2898" s="270"/>
      <c r="G2898" s="259"/>
      <c r="H2898" s="259"/>
      <c r="I2898" s="259"/>
      <c r="J2898" s="259"/>
    </row>
    <row r="2899" spans="1:10">
      <c r="A2899" s="259"/>
      <c r="B2899" s="259"/>
      <c r="C2899" s="259"/>
      <c r="D2899" s="259"/>
      <c r="E2899" s="259"/>
      <c r="F2899" s="270"/>
      <c r="G2899" s="259"/>
      <c r="H2899" s="259"/>
      <c r="I2899" s="259"/>
      <c r="J2899" s="259"/>
    </row>
    <row r="2900" spans="1:10">
      <c r="A2900" s="259"/>
      <c r="B2900" s="259"/>
      <c r="C2900" s="259"/>
      <c r="D2900" s="259"/>
      <c r="E2900" s="259"/>
      <c r="F2900" s="270"/>
      <c r="G2900" s="259"/>
      <c r="H2900" s="259"/>
      <c r="I2900" s="259"/>
      <c r="J2900" s="259"/>
    </row>
    <row r="2901" spans="1:10">
      <c r="A2901" s="259"/>
      <c r="B2901" s="259"/>
      <c r="C2901" s="259"/>
      <c r="D2901" s="259"/>
      <c r="E2901" s="259"/>
      <c r="F2901" s="270"/>
      <c r="G2901" s="259"/>
      <c r="H2901" s="259"/>
      <c r="I2901" s="259"/>
      <c r="J2901" s="259"/>
    </row>
    <row r="2902" spans="1:10">
      <c r="A2902" s="259"/>
      <c r="B2902" s="259"/>
      <c r="C2902" s="259"/>
      <c r="D2902" s="259"/>
      <c r="E2902" s="259"/>
      <c r="F2902" s="270"/>
      <c r="G2902" s="259"/>
      <c r="H2902" s="259"/>
      <c r="I2902" s="259"/>
      <c r="J2902" s="259"/>
    </row>
    <row r="2903" spans="1:10">
      <c r="A2903" s="259"/>
      <c r="B2903" s="259"/>
      <c r="C2903" s="259"/>
      <c r="D2903" s="259"/>
      <c r="E2903" s="259"/>
      <c r="F2903" s="270"/>
      <c r="G2903" s="259"/>
      <c r="H2903" s="259"/>
      <c r="I2903" s="259"/>
      <c r="J2903" s="259"/>
    </row>
    <row r="2904" spans="1:10">
      <c r="A2904" s="259"/>
      <c r="B2904" s="259"/>
      <c r="C2904" s="259"/>
      <c r="D2904" s="259"/>
      <c r="E2904" s="259"/>
      <c r="F2904" s="270"/>
      <c r="G2904" s="259"/>
      <c r="H2904" s="259"/>
      <c r="I2904" s="259"/>
      <c r="J2904" s="259"/>
    </row>
    <row r="2905" spans="1:10">
      <c r="A2905" s="259"/>
      <c r="B2905" s="259"/>
      <c r="C2905" s="259"/>
      <c r="D2905" s="259"/>
      <c r="E2905" s="259"/>
      <c r="F2905" s="270"/>
      <c r="G2905" s="259"/>
      <c r="H2905" s="259"/>
      <c r="I2905" s="259"/>
      <c r="J2905" s="259"/>
    </row>
    <row r="2906" spans="1:10">
      <c r="A2906" s="259"/>
      <c r="B2906" s="259"/>
      <c r="C2906" s="259"/>
      <c r="D2906" s="259"/>
      <c r="E2906" s="259"/>
      <c r="F2906" s="270"/>
      <c r="G2906" s="259"/>
      <c r="H2906" s="259"/>
      <c r="I2906" s="259"/>
      <c r="J2906" s="259"/>
    </row>
    <row r="2907" spans="1:10">
      <c r="A2907" s="259"/>
      <c r="B2907" s="259"/>
      <c r="C2907" s="259"/>
      <c r="D2907" s="259"/>
      <c r="E2907" s="259"/>
      <c r="F2907" s="270"/>
      <c r="G2907" s="259"/>
      <c r="H2907" s="259"/>
      <c r="I2907" s="259"/>
      <c r="J2907" s="259"/>
    </row>
    <row r="2908" spans="1:10">
      <c r="A2908" s="259"/>
      <c r="B2908" s="259"/>
      <c r="C2908" s="259"/>
      <c r="D2908" s="259"/>
      <c r="E2908" s="259"/>
      <c r="F2908" s="270"/>
      <c r="G2908" s="259"/>
      <c r="H2908" s="259"/>
      <c r="I2908" s="259"/>
      <c r="J2908" s="259"/>
    </row>
    <row r="2909" spans="1:10">
      <c r="A2909" s="259"/>
      <c r="B2909" s="259"/>
      <c r="C2909" s="259"/>
      <c r="D2909" s="259"/>
      <c r="E2909" s="259"/>
      <c r="F2909" s="270"/>
      <c r="G2909" s="259"/>
      <c r="H2909" s="259"/>
      <c r="I2909" s="259"/>
      <c r="J2909" s="259"/>
    </row>
    <row r="2910" spans="1:10">
      <c r="A2910" s="259"/>
      <c r="B2910" s="259"/>
      <c r="C2910" s="259"/>
      <c r="D2910" s="259"/>
      <c r="E2910" s="259"/>
      <c r="F2910" s="270"/>
      <c r="G2910" s="259"/>
      <c r="H2910" s="259"/>
      <c r="I2910" s="259"/>
      <c r="J2910" s="259"/>
    </row>
    <row r="2911" spans="1:10">
      <c r="A2911" s="259"/>
      <c r="B2911" s="259"/>
      <c r="C2911" s="259"/>
      <c r="D2911" s="259"/>
      <c r="E2911" s="259"/>
      <c r="F2911" s="270"/>
      <c r="G2911" s="259"/>
      <c r="H2911" s="259"/>
      <c r="I2911" s="259"/>
      <c r="J2911" s="259"/>
    </row>
    <row r="2912" spans="1:10">
      <c r="A2912" s="259"/>
      <c r="B2912" s="259"/>
      <c r="C2912" s="259"/>
      <c r="D2912" s="259"/>
      <c r="E2912" s="259"/>
      <c r="F2912" s="270"/>
      <c r="G2912" s="259"/>
      <c r="H2912" s="259"/>
      <c r="I2912" s="259"/>
      <c r="J2912" s="259"/>
    </row>
    <row r="2913" spans="1:10">
      <c r="A2913" s="259"/>
      <c r="B2913" s="259"/>
      <c r="C2913" s="259"/>
      <c r="D2913" s="259"/>
      <c r="E2913" s="259"/>
      <c r="F2913" s="270"/>
      <c r="G2913" s="259"/>
      <c r="H2913" s="259"/>
      <c r="I2913" s="259"/>
      <c r="J2913" s="259"/>
    </row>
    <row r="2914" spans="1:10">
      <c r="A2914" s="259"/>
      <c r="B2914" s="259"/>
      <c r="C2914" s="259"/>
      <c r="D2914" s="259"/>
      <c r="E2914" s="259"/>
      <c r="F2914" s="270"/>
      <c r="G2914" s="259"/>
      <c r="H2914" s="259"/>
      <c r="I2914" s="259"/>
      <c r="J2914" s="259"/>
    </row>
    <row r="2915" spans="1:10">
      <c r="A2915" s="259"/>
      <c r="B2915" s="259"/>
      <c r="C2915" s="259"/>
      <c r="D2915" s="259"/>
      <c r="E2915" s="259"/>
      <c r="F2915" s="270"/>
      <c r="G2915" s="259"/>
      <c r="H2915" s="259"/>
      <c r="I2915" s="259"/>
      <c r="J2915" s="259"/>
    </row>
    <row r="2916" spans="1:10">
      <c r="A2916" s="259"/>
      <c r="B2916" s="259"/>
      <c r="C2916" s="259"/>
      <c r="D2916" s="259"/>
      <c r="E2916" s="259"/>
      <c r="F2916" s="270"/>
      <c r="G2916" s="259"/>
      <c r="H2916" s="259"/>
      <c r="I2916" s="259"/>
      <c r="J2916" s="259"/>
    </row>
    <row r="2917" spans="1:10">
      <c r="A2917" s="259"/>
      <c r="B2917" s="259"/>
      <c r="C2917" s="259"/>
      <c r="D2917" s="259"/>
      <c r="E2917" s="259"/>
      <c r="F2917" s="270"/>
      <c r="G2917" s="259"/>
      <c r="H2917" s="259"/>
      <c r="I2917" s="259"/>
      <c r="J2917" s="259"/>
    </row>
    <row r="2918" spans="1:10">
      <c r="A2918" s="259"/>
      <c r="B2918" s="259"/>
      <c r="C2918" s="259"/>
      <c r="D2918" s="259"/>
      <c r="E2918" s="259"/>
      <c r="F2918" s="270"/>
      <c r="G2918" s="259"/>
      <c r="H2918" s="259"/>
      <c r="I2918" s="259"/>
      <c r="J2918" s="259"/>
    </row>
    <row r="2919" spans="1:10">
      <c r="A2919" s="259"/>
      <c r="B2919" s="259"/>
      <c r="C2919" s="259"/>
      <c r="D2919" s="259"/>
      <c r="E2919" s="259"/>
      <c r="F2919" s="270"/>
      <c r="G2919" s="259"/>
      <c r="H2919" s="259"/>
      <c r="I2919" s="259"/>
      <c r="J2919" s="259"/>
    </row>
    <row r="2920" spans="1:10">
      <c r="A2920" s="259"/>
      <c r="B2920" s="259"/>
      <c r="C2920" s="259"/>
      <c r="D2920" s="259"/>
      <c r="E2920" s="259"/>
      <c r="F2920" s="270"/>
      <c r="G2920" s="259"/>
      <c r="H2920" s="259"/>
      <c r="I2920" s="259"/>
      <c r="J2920" s="259"/>
    </row>
    <row r="2921" spans="1:10">
      <c r="A2921" s="259"/>
      <c r="B2921" s="259"/>
      <c r="C2921" s="259"/>
      <c r="D2921" s="259"/>
      <c r="E2921" s="259"/>
      <c r="F2921" s="270"/>
      <c r="G2921" s="259"/>
      <c r="H2921" s="259"/>
      <c r="I2921" s="259"/>
      <c r="J2921" s="259"/>
    </row>
    <row r="2922" spans="1:10">
      <c r="A2922" s="259"/>
      <c r="B2922" s="259"/>
      <c r="C2922" s="259"/>
      <c r="D2922" s="259"/>
      <c r="E2922" s="259"/>
      <c r="F2922" s="270"/>
      <c r="G2922" s="259"/>
      <c r="H2922" s="259"/>
      <c r="I2922" s="259"/>
      <c r="J2922" s="259"/>
    </row>
    <row r="2923" spans="1:10">
      <c r="A2923" s="259"/>
      <c r="B2923" s="259"/>
      <c r="C2923" s="259"/>
      <c r="D2923" s="259"/>
      <c r="E2923" s="259"/>
      <c r="F2923" s="270"/>
      <c r="G2923" s="259"/>
      <c r="H2923" s="259"/>
      <c r="I2923" s="259"/>
      <c r="J2923" s="259"/>
    </row>
    <row r="2924" spans="1:10">
      <c r="A2924" s="259"/>
      <c r="B2924" s="259"/>
      <c r="C2924" s="259"/>
      <c r="D2924" s="259"/>
      <c r="E2924" s="259"/>
      <c r="F2924" s="270"/>
      <c r="G2924" s="259"/>
      <c r="H2924" s="259"/>
      <c r="I2924" s="259"/>
      <c r="J2924" s="259"/>
    </row>
    <row r="2925" spans="1:10">
      <c r="A2925" s="259"/>
      <c r="B2925" s="259"/>
      <c r="C2925" s="259"/>
      <c r="D2925" s="259"/>
      <c r="E2925" s="259"/>
      <c r="F2925" s="270"/>
      <c r="G2925" s="259"/>
      <c r="H2925" s="259"/>
      <c r="I2925" s="259"/>
      <c r="J2925" s="259"/>
    </row>
    <row r="2926" spans="1:10">
      <c r="A2926" s="259"/>
      <c r="B2926" s="259"/>
      <c r="C2926" s="259"/>
      <c r="D2926" s="259"/>
      <c r="E2926" s="259"/>
      <c r="F2926" s="270"/>
      <c r="G2926" s="259"/>
      <c r="H2926" s="259"/>
      <c r="I2926" s="259"/>
      <c r="J2926" s="259"/>
    </row>
    <row r="2927" spans="1:10">
      <c r="A2927" s="259"/>
      <c r="B2927" s="259"/>
      <c r="C2927" s="259"/>
      <c r="D2927" s="259"/>
      <c r="E2927" s="259"/>
      <c r="F2927" s="270"/>
      <c r="G2927" s="259"/>
      <c r="H2927" s="259"/>
      <c r="I2927" s="259"/>
      <c r="J2927" s="259"/>
    </row>
    <row r="2928" spans="1:10">
      <c r="A2928" s="259"/>
      <c r="B2928" s="259"/>
      <c r="C2928" s="259"/>
      <c r="D2928" s="259"/>
      <c r="E2928" s="259"/>
      <c r="F2928" s="270"/>
      <c r="G2928" s="259"/>
      <c r="H2928" s="259"/>
      <c r="I2928" s="259"/>
      <c r="J2928" s="259"/>
    </row>
    <row r="2929" spans="1:10">
      <c r="A2929" s="259"/>
      <c r="B2929" s="259"/>
      <c r="C2929" s="259"/>
      <c r="D2929" s="259"/>
      <c r="E2929" s="259"/>
      <c r="F2929" s="270"/>
      <c r="G2929" s="259"/>
      <c r="H2929" s="259"/>
      <c r="I2929" s="259"/>
      <c r="J2929" s="259"/>
    </row>
    <row r="2930" spans="1:10">
      <c r="A2930" s="259"/>
      <c r="B2930" s="259"/>
      <c r="C2930" s="259"/>
      <c r="D2930" s="259"/>
      <c r="E2930" s="259"/>
      <c r="F2930" s="270"/>
      <c r="G2930" s="259"/>
      <c r="H2930" s="259"/>
      <c r="I2930" s="259"/>
      <c r="J2930" s="259"/>
    </row>
    <row r="2931" spans="1:10">
      <c r="A2931" s="259"/>
      <c r="B2931" s="259"/>
      <c r="C2931" s="259"/>
      <c r="D2931" s="259"/>
      <c r="E2931" s="259"/>
      <c r="F2931" s="270"/>
      <c r="G2931" s="259"/>
      <c r="H2931" s="259"/>
      <c r="I2931" s="259"/>
      <c r="J2931" s="259"/>
    </row>
    <row r="2932" spans="1:10">
      <c r="A2932" s="259"/>
      <c r="B2932" s="259"/>
      <c r="C2932" s="259"/>
      <c r="D2932" s="259"/>
      <c r="E2932" s="259"/>
      <c r="F2932" s="270"/>
      <c r="G2932" s="259"/>
      <c r="H2932" s="259"/>
      <c r="I2932" s="259"/>
      <c r="J2932" s="259"/>
    </row>
    <row r="2933" spans="1:10">
      <c r="A2933" s="259"/>
      <c r="B2933" s="259"/>
      <c r="C2933" s="259"/>
      <c r="D2933" s="259"/>
      <c r="E2933" s="259"/>
      <c r="F2933" s="270"/>
      <c r="G2933" s="259"/>
      <c r="H2933" s="259"/>
      <c r="I2933" s="259"/>
      <c r="J2933" s="259"/>
    </row>
    <row r="2934" spans="1:10">
      <c r="A2934" s="259"/>
      <c r="B2934" s="259"/>
      <c r="C2934" s="259"/>
      <c r="D2934" s="259"/>
      <c r="E2934" s="259"/>
      <c r="F2934" s="270"/>
      <c r="G2934" s="259"/>
      <c r="H2934" s="259"/>
      <c r="I2934" s="259"/>
      <c r="J2934" s="259"/>
    </row>
    <row r="2935" spans="1:10">
      <c r="A2935" s="259"/>
      <c r="B2935" s="259"/>
      <c r="C2935" s="259"/>
      <c r="D2935" s="259"/>
      <c r="E2935" s="259"/>
      <c r="F2935" s="270"/>
      <c r="G2935" s="259"/>
      <c r="H2935" s="259"/>
      <c r="I2935" s="259"/>
      <c r="J2935" s="259"/>
    </row>
    <row r="2936" spans="1:10">
      <c r="A2936" s="259"/>
      <c r="B2936" s="259"/>
      <c r="C2936" s="259"/>
      <c r="D2936" s="259"/>
      <c r="E2936" s="259"/>
      <c r="F2936" s="270"/>
      <c r="G2936" s="259"/>
      <c r="H2936" s="259"/>
      <c r="I2936" s="259"/>
      <c r="J2936" s="259"/>
    </row>
    <row r="2937" spans="1:10">
      <c r="A2937" s="259"/>
      <c r="B2937" s="259"/>
      <c r="C2937" s="259"/>
      <c r="D2937" s="259"/>
      <c r="E2937" s="259"/>
      <c r="F2937" s="270"/>
      <c r="G2937" s="259"/>
      <c r="H2937" s="259"/>
      <c r="I2937" s="259"/>
      <c r="J2937" s="259"/>
    </row>
    <row r="2938" spans="1:10">
      <c r="A2938" s="259"/>
      <c r="B2938" s="259"/>
      <c r="C2938" s="259"/>
      <c r="D2938" s="259"/>
      <c r="E2938" s="259"/>
      <c r="F2938" s="270"/>
      <c r="G2938" s="259"/>
      <c r="H2938" s="259"/>
      <c r="I2938" s="259"/>
      <c r="J2938" s="259"/>
    </row>
    <row r="2939" spans="1:10">
      <c r="A2939" s="259"/>
      <c r="B2939" s="259"/>
      <c r="C2939" s="259"/>
      <c r="D2939" s="259"/>
      <c r="E2939" s="259"/>
      <c r="F2939" s="270"/>
      <c r="G2939" s="259"/>
      <c r="H2939" s="259"/>
      <c r="I2939" s="259"/>
      <c r="J2939" s="259"/>
    </row>
    <row r="2940" spans="1:10">
      <c r="A2940" s="259"/>
      <c r="B2940" s="259"/>
      <c r="C2940" s="259"/>
      <c r="D2940" s="259"/>
      <c r="E2940" s="259"/>
      <c r="F2940" s="270"/>
      <c r="G2940" s="259"/>
      <c r="H2940" s="259"/>
      <c r="I2940" s="259"/>
      <c r="J2940" s="259"/>
    </row>
    <row r="2941" spans="1:10">
      <c r="A2941" s="259"/>
      <c r="B2941" s="259"/>
      <c r="C2941" s="259"/>
      <c r="D2941" s="259"/>
      <c r="E2941" s="259"/>
      <c r="F2941" s="270"/>
      <c r="G2941" s="259"/>
      <c r="H2941" s="259"/>
      <c r="I2941" s="259"/>
      <c r="J2941" s="259"/>
    </row>
    <row r="2942" spans="1:10">
      <c r="A2942" s="259"/>
      <c r="B2942" s="259"/>
      <c r="C2942" s="259"/>
      <c r="D2942" s="259"/>
      <c r="E2942" s="259"/>
      <c r="F2942" s="270"/>
      <c r="G2942" s="259"/>
      <c r="H2942" s="259"/>
      <c r="I2942" s="259"/>
      <c r="J2942" s="259"/>
    </row>
    <row r="2943" spans="1:10">
      <c r="A2943" s="259"/>
      <c r="B2943" s="259"/>
      <c r="C2943" s="259"/>
      <c r="D2943" s="259"/>
      <c r="E2943" s="259"/>
      <c r="F2943" s="270"/>
      <c r="G2943" s="259"/>
      <c r="H2943" s="259"/>
      <c r="I2943" s="259"/>
      <c r="J2943" s="259"/>
    </row>
    <row r="2944" spans="1:10">
      <c r="A2944" s="259"/>
      <c r="B2944" s="259"/>
      <c r="C2944" s="259"/>
      <c r="D2944" s="259"/>
      <c r="E2944" s="259"/>
      <c r="F2944" s="270"/>
      <c r="G2944" s="259"/>
      <c r="H2944" s="259"/>
      <c r="I2944" s="259"/>
      <c r="J2944" s="259"/>
    </row>
    <row r="2945" spans="1:10">
      <c r="A2945" s="259"/>
      <c r="B2945" s="259"/>
      <c r="C2945" s="259"/>
      <c r="D2945" s="259"/>
      <c r="E2945" s="259"/>
      <c r="F2945" s="270"/>
      <c r="G2945" s="259"/>
      <c r="H2945" s="259"/>
      <c r="I2945" s="259"/>
      <c r="J2945" s="259"/>
    </row>
    <row r="2946" spans="1:10">
      <c r="A2946" s="259"/>
      <c r="B2946" s="259"/>
      <c r="C2946" s="259"/>
      <c r="D2946" s="259"/>
      <c r="E2946" s="259"/>
      <c r="F2946" s="270"/>
      <c r="G2946" s="259"/>
      <c r="H2946" s="259"/>
      <c r="I2946" s="259"/>
      <c r="J2946" s="259"/>
    </row>
    <row r="2947" spans="1:10">
      <c r="A2947" s="259"/>
      <c r="B2947" s="259"/>
      <c r="C2947" s="259"/>
      <c r="D2947" s="259"/>
      <c r="E2947" s="259"/>
      <c r="F2947" s="270"/>
      <c r="G2947" s="259"/>
      <c r="H2947" s="259"/>
      <c r="I2947" s="259"/>
      <c r="J2947" s="259"/>
    </row>
    <row r="2948" spans="1:10">
      <c r="A2948" s="259"/>
      <c r="B2948" s="259"/>
      <c r="C2948" s="259"/>
      <c r="D2948" s="259"/>
      <c r="E2948" s="259"/>
      <c r="F2948" s="270"/>
      <c r="G2948" s="259"/>
      <c r="H2948" s="259"/>
      <c r="I2948" s="259"/>
      <c r="J2948" s="259"/>
    </row>
    <row r="2949" spans="1:10">
      <c r="A2949" s="259"/>
      <c r="B2949" s="259"/>
      <c r="C2949" s="259"/>
      <c r="D2949" s="259"/>
      <c r="E2949" s="259"/>
      <c r="F2949" s="270"/>
      <c r="G2949" s="259"/>
      <c r="H2949" s="259"/>
      <c r="I2949" s="259"/>
      <c r="J2949" s="259"/>
    </row>
    <row r="2950" spans="1:10">
      <c r="A2950" s="259"/>
      <c r="B2950" s="259"/>
      <c r="C2950" s="259"/>
      <c r="D2950" s="259"/>
      <c r="E2950" s="259"/>
      <c r="F2950" s="270"/>
      <c r="G2950" s="259"/>
      <c r="H2950" s="259"/>
      <c r="I2950" s="259"/>
      <c r="J2950" s="259"/>
    </row>
    <row r="2951" spans="1:10">
      <c r="A2951" s="259"/>
      <c r="B2951" s="259"/>
      <c r="C2951" s="259"/>
      <c r="D2951" s="259"/>
      <c r="E2951" s="259"/>
      <c r="F2951" s="270"/>
      <c r="G2951" s="259"/>
      <c r="H2951" s="259"/>
      <c r="I2951" s="259"/>
      <c r="J2951" s="259"/>
    </row>
    <row r="2952" spans="1:10">
      <c r="A2952" s="259"/>
      <c r="B2952" s="259"/>
      <c r="C2952" s="259"/>
      <c r="D2952" s="259"/>
      <c r="E2952" s="259"/>
      <c r="F2952" s="270"/>
      <c r="G2952" s="259"/>
      <c r="H2952" s="259"/>
      <c r="I2952" s="259"/>
      <c r="J2952" s="259"/>
    </row>
    <row r="2953" spans="1:10">
      <c r="A2953" s="259"/>
      <c r="B2953" s="259"/>
      <c r="C2953" s="259"/>
      <c r="D2953" s="259"/>
      <c r="E2953" s="259"/>
      <c r="F2953" s="270"/>
      <c r="G2953" s="259"/>
      <c r="H2953" s="259"/>
      <c r="I2953" s="259"/>
      <c r="J2953" s="259"/>
    </row>
    <row r="2954" spans="1:10">
      <c r="A2954" s="259"/>
      <c r="B2954" s="259"/>
      <c r="C2954" s="259"/>
      <c r="D2954" s="259"/>
      <c r="E2954" s="259"/>
      <c r="F2954" s="270"/>
      <c r="G2954" s="259"/>
      <c r="H2954" s="259"/>
      <c r="I2954" s="259"/>
      <c r="J2954" s="259"/>
    </row>
    <row r="2955" spans="1:10">
      <c r="A2955" s="259"/>
      <c r="B2955" s="259"/>
      <c r="C2955" s="259"/>
      <c r="D2955" s="259"/>
      <c r="E2955" s="259"/>
      <c r="F2955" s="270"/>
      <c r="G2955" s="259"/>
      <c r="H2955" s="259"/>
      <c r="I2955" s="259"/>
      <c r="J2955" s="259"/>
    </row>
    <row r="2956" spans="1:10">
      <c r="A2956" s="259"/>
      <c r="B2956" s="259"/>
      <c r="C2956" s="259"/>
      <c r="D2956" s="259"/>
      <c r="E2956" s="259"/>
      <c r="F2956" s="270"/>
      <c r="G2956" s="259"/>
      <c r="H2956" s="259"/>
      <c r="I2956" s="259"/>
      <c r="J2956" s="259"/>
    </row>
    <row r="2957" spans="1:10">
      <c r="A2957" s="259"/>
      <c r="B2957" s="259"/>
      <c r="C2957" s="259"/>
      <c r="D2957" s="259"/>
      <c r="E2957" s="259"/>
      <c r="F2957" s="270"/>
      <c r="G2957" s="259"/>
      <c r="H2957" s="259"/>
      <c r="I2957" s="259"/>
      <c r="J2957" s="259"/>
    </row>
    <row r="2958" spans="1:10">
      <c r="A2958" s="259"/>
      <c r="B2958" s="259"/>
      <c r="C2958" s="259"/>
      <c r="D2958" s="259"/>
      <c r="E2958" s="259"/>
      <c r="F2958" s="270"/>
      <c r="G2958" s="259"/>
      <c r="H2958" s="259"/>
      <c r="I2958" s="259"/>
      <c r="J2958" s="259"/>
    </row>
    <row r="2959" spans="1:10">
      <c r="A2959" s="259"/>
      <c r="B2959" s="259"/>
      <c r="C2959" s="259"/>
      <c r="D2959" s="259"/>
      <c r="E2959" s="259"/>
      <c r="F2959" s="270"/>
      <c r="G2959" s="259"/>
      <c r="H2959" s="259"/>
      <c r="I2959" s="259"/>
      <c r="J2959" s="259"/>
    </row>
    <row r="2960" spans="1:10">
      <c r="A2960" s="259"/>
      <c r="B2960" s="259"/>
      <c r="C2960" s="259"/>
      <c r="D2960" s="259"/>
      <c r="E2960" s="259"/>
      <c r="F2960" s="270"/>
      <c r="G2960" s="259"/>
      <c r="H2960" s="259"/>
      <c r="I2960" s="259"/>
      <c r="J2960" s="259"/>
    </row>
    <row r="2961" spans="1:10">
      <c r="A2961" s="259"/>
      <c r="B2961" s="259"/>
      <c r="C2961" s="259"/>
      <c r="D2961" s="259"/>
      <c r="E2961" s="259"/>
      <c r="F2961" s="270"/>
      <c r="G2961" s="259"/>
      <c r="H2961" s="259"/>
      <c r="I2961" s="259"/>
      <c r="J2961" s="259"/>
    </row>
    <row r="2962" spans="1:10">
      <c r="A2962" s="259"/>
      <c r="B2962" s="259"/>
      <c r="C2962" s="259"/>
      <c r="D2962" s="259"/>
      <c r="E2962" s="259"/>
      <c r="F2962" s="270"/>
      <c r="G2962" s="259"/>
      <c r="H2962" s="259"/>
      <c r="I2962" s="259"/>
      <c r="J2962" s="259"/>
    </row>
    <row r="2963" spans="1:10">
      <c r="A2963" s="259"/>
      <c r="B2963" s="259"/>
      <c r="C2963" s="259"/>
      <c r="D2963" s="259"/>
      <c r="E2963" s="259"/>
      <c r="F2963" s="270"/>
      <c r="G2963" s="259"/>
      <c r="H2963" s="259"/>
      <c r="I2963" s="259"/>
      <c r="J2963" s="259"/>
    </row>
    <row r="2964" spans="1:10">
      <c r="A2964" s="259"/>
      <c r="B2964" s="259"/>
      <c r="C2964" s="259"/>
      <c r="D2964" s="259"/>
      <c r="E2964" s="259"/>
      <c r="F2964" s="270"/>
      <c r="G2964" s="259"/>
      <c r="H2964" s="259"/>
      <c r="I2964" s="259"/>
      <c r="J2964" s="259"/>
    </row>
    <row r="2965" spans="1:10">
      <c r="A2965" s="259"/>
      <c r="B2965" s="259"/>
      <c r="C2965" s="259"/>
      <c r="D2965" s="259"/>
      <c r="E2965" s="259"/>
      <c r="F2965" s="270"/>
      <c r="G2965" s="259"/>
      <c r="H2965" s="259"/>
      <c r="I2965" s="259"/>
      <c r="J2965" s="259"/>
    </row>
    <row r="2966" spans="1:10">
      <c r="A2966" s="259"/>
      <c r="B2966" s="259"/>
      <c r="C2966" s="259"/>
      <c r="D2966" s="259"/>
      <c r="E2966" s="259"/>
      <c r="F2966" s="270"/>
      <c r="G2966" s="259"/>
      <c r="H2966" s="259"/>
      <c r="I2966" s="259"/>
      <c r="J2966" s="259"/>
    </row>
    <row r="2967" spans="1:10">
      <c r="A2967" s="259"/>
      <c r="B2967" s="259"/>
      <c r="C2967" s="259"/>
      <c r="D2967" s="259"/>
      <c r="E2967" s="259"/>
      <c r="F2967" s="270"/>
      <c r="G2967" s="259"/>
      <c r="H2967" s="259"/>
      <c r="I2967" s="259"/>
      <c r="J2967" s="259"/>
    </row>
    <row r="2968" spans="1:10">
      <c r="A2968" s="259"/>
      <c r="B2968" s="259"/>
      <c r="C2968" s="259"/>
      <c r="D2968" s="259"/>
      <c r="E2968" s="259"/>
      <c r="F2968" s="270"/>
      <c r="G2968" s="259"/>
      <c r="H2968" s="259"/>
      <c r="I2968" s="259"/>
      <c r="J2968" s="259"/>
    </row>
    <row r="2969" spans="1:10">
      <c r="A2969" s="259"/>
      <c r="B2969" s="259"/>
      <c r="C2969" s="259"/>
      <c r="D2969" s="259"/>
      <c r="E2969" s="259"/>
      <c r="F2969" s="270"/>
      <c r="G2969" s="259"/>
      <c r="H2969" s="259"/>
      <c r="I2969" s="259"/>
      <c r="J2969" s="259"/>
    </row>
    <row r="2970" spans="1:10">
      <c r="A2970" s="259"/>
      <c r="B2970" s="259"/>
      <c r="C2970" s="259"/>
      <c r="D2970" s="259"/>
      <c r="E2970" s="259"/>
      <c r="F2970" s="270"/>
      <c r="G2970" s="259"/>
      <c r="H2970" s="259"/>
      <c r="I2970" s="259"/>
      <c r="J2970" s="259"/>
    </row>
    <row r="2971" spans="1:10">
      <c r="A2971" s="259"/>
      <c r="B2971" s="259"/>
      <c r="C2971" s="259"/>
      <c r="D2971" s="259"/>
      <c r="E2971" s="259"/>
      <c r="F2971" s="270"/>
      <c r="G2971" s="259"/>
      <c r="H2971" s="259"/>
      <c r="I2971" s="259"/>
      <c r="J2971" s="259"/>
    </row>
    <row r="2972" spans="1:10">
      <c r="A2972" s="259"/>
      <c r="B2972" s="259"/>
      <c r="C2972" s="259"/>
      <c r="D2972" s="259"/>
      <c r="E2972" s="259"/>
      <c r="F2972" s="270"/>
      <c r="G2972" s="259"/>
      <c r="H2972" s="259"/>
      <c r="I2972" s="259"/>
      <c r="J2972" s="259"/>
    </row>
    <row r="2973" spans="1:10">
      <c r="A2973" s="259"/>
      <c r="B2973" s="259"/>
      <c r="C2973" s="259"/>
      <c r="D2973" s="259"/>
      <c r="E2973" s="259"/>
      <c r="F2973" s="270"/>
      <c r="G2973" s="259"/>
      <c r="H2973" s="259"/>
      <c r="I2973" s="259"/>
      <c r="J2973" s="259"/>
    </row>
    <row r="2974" spans="1:10">
      <c r="A2974" s="259"/>
      <c r="B2974" s="259"/>
      <c r="C2974" s="259"/>
      <c r="D2974" s="259"/>
      <c r="E2974" s="259"/>
      <c r="F2974" s="270"/>
      <c r="G2974" s="259"/>
      <c r="H2974" s="259"/>
      <c r="I2974" s="259"/>
      <c r="J2974" s="259"/>
    </row>
    <row r="2975" spans="1:10">
      <c r="A2975" s="259"/>
      <c r="B2975" s="259"/>
      <c r="C2975" s="259"/>
      <c r="D2975" s="259"/>
      <c r="E2975" s="259"/>
      <c r="F2975" s="270"/>
      <c r="G2975" s="259"/>
      <c r="H2975" s="259"/>
      <c r="I2975" s="259"/>
      <c r="J2975" s="259"/>
    </row>
    <row r="2976" spans="1:10">
      <c r="A2976" s="259"/>
      <c r="B2976" s="259"/>
      <c r="C2976" s="259"/>
      <c r="D2976" s="259"/>
      <c r="E2976" s="259"/>
      <c r="F2976" s="270"/>
      <c r="G2976" s="259"/>
      <c r="H2976" s="259"/>
      <c r="I2976" s="259"/>
      <c r="J2976" s="259"/>
    </row>
    <row r="2977" spans="1:10">
      <c r="A2977" s="259"/>
      <c r="B2977" s="259"/>
      <c r="C2977" s="259"/>
      <c r="D2977" s="259"/>
      <c r="E2977" s="259"/>
      <c r="F2977" s="270"/>
      <c r="G2977" s="259"/>
      <c r="H2977" s="259"/>
      <c r="I2977" s="259"/>
      <c r="J2977" s="259"/>
    </row>
    <row r="2978" spans="1:10">
      <c r="A2978" s="259"/>
      <c r="B2978" s="259"/>
      <c r="C2978" s="259"/>
      <c r="D2978" s="259"/>
      <c r="E2978" s="259"/>
      <c r="F2978" s="270"/>
      <c r="G2978" s="259"/>
      <c r="H2978" s="259"/>
      <c r="I2978" s="259"/>
      <c r="J2978" s="259"/>
    </row>
    <row r="2979" spans="1:10">
      <c r="A2979" s="259"/>
      <c r="B2979" s="259"/>
      <c r="C2979" s="259"/>
      <c r="D2979" s="259"/>
      <c r="E2979" s="259"/>
      <c r="F2979" s="270"/>
      <c r="G2979" s="259"/>
      <c r="H2979" s="259"/>
      <c r="I2979" s="259"/>
      <c r="J2979" s="259"/>
    </row>
    <row r="2980" spans="1:10">
      <c r="A2980" s="259"/>
      <c r="B2980" s="259"/>
      <c r="C2980" s="259"/>
      <c r="D2980" s="259"/>
      <c r="E2980" s="259"/>
      <c r="F2980" s="270"/>
      <c r="G2980" s="259"/>
      <c r="H2980" s="259"/>
      <c r="I2980" s="259"/>
      <c r="J2980" s="259"/>
    </row>
    <row r="2981" spans="1:10">
      <c r="A2981" s="259"/>
      <c r="B2981" s="259"/>
      <c r="C2981" s="259"/>
      <c r="D2981" s="259"/>
      <c r="E2981" s="259"/>
      <c r="F2981" s="270"/>
      <c r="G2981" s="259"/>
      <c r="H2981" s="259"/>
      <c r="I2981" s="259"/>
      <c r="J2981" s="259"/>
    </row>
    <row r="2982" spans="1:10">
      <c r="A2982" s="259"/>
      <c r="B2982" s="259"/>
      <c r="C2982" s="259"/>
      <c r="D2982" s="259"/>
      <c r="E2982" s="259"/>
      <c r="F2982" s="270"/>
      <c r="G2982" s="259"/>
      <c r="H2982" s="259"/>
      <c r="I2982" s="259"/>
      <c r="J2982" s="259"/>
    </row>
    <row r="2983" spans="1:10">
      <c r="A2983" s="259"/>
      <c r="B2983" s="259"/>
      <c r="C2983" s="259"/>
      <c r="D2983" s="259"/>
      <c r="E2983" s="259"/>
      <c r="F2983" s="270"/>
      <c r="G2983" s="259"/>
      <c r="H2983" s="259"/>
      <c r="I2983" s="259"/>
      <c r="J2983" s="259"/>
    </row>
    <row r="2984" spans="1:10">
      <c r="A2984" s="259"/>
      <c r="B2984" s="259"/>
      <c r="C2984" s="259"/>
      <c r="D2984" s="259"/>
      <c r="E2984" s="259"/>
      <c r="F2984" s="270"/>
      <c r="G2984" s="259"/>
      <c r="H2984" s="259"/>
      <c r="I2984" s="259"/>
      <c r="J2984" s="259"/>
    </row>
    <row r="2985" spans="1:10">
      <c r="A2985" s="259"/>
      <c r="B2985" s="259"/>
      <c r="C2985" s="259"/>
      <c r="D2985" s="259"/>
      <c r="E2985" s="259"/>
      <c r="F2985" s="270"/>
      <c r="G2985" s="259"/>
      <c r="H2985" s="259"/>
      <c r="I2985" s="259"/>
      <c r="J2985" s="259"/>
    </row>
    <row r="2986" spans="1:10">
      <c r="A2986" s="259"/>
      <c r="B2986" s="259"/>
      <c r="C2986" s="259"/>
      <c r="D2986" s="259"/>
      <c r="E2986" s="259"/>
      <c r="F2986" s="270"/>
      <c r="G2986" s="259"/>
      <c r="H2986" s="259"/>
      <c r="I2986" s="259"/>
      <c r="J2986" s="259"/>
    </row>
    <row r="2987" spans="1:10">
      <c r="A2987" s="259"/>
      <c r="B2987" s="259"/>
      <c r="C2987" s="259"/>
      <c r="D2987" s="259"/>
      <c r="E2987" s="259"/>
      <c r="F2987" s="270"/>
      <c r="G2987" s="259"/>
      <c r="H2987" s="259"/>
      <c r="I2987" s="259"/>
      <c r="J2987" s="259"/>
    </row>
    <row r="2988" spans="1:10">
      <c r="A2988" s="259"/>
      <c r="B2988" s="259"/>
      <c r="C2988" s="259"/>
      <c r="D2988" s="259"/>
      <c r="E2988" s="259"/>
      <c r="F2988" s="270"/>
      <c r="G2988" s="259"/>
      <c r="H2988" s="259"/>
      <c r="I2988" s="259"/>
      <c r="J2988" s="259"/>
    </row>
    <row r="2989" spans="1:10">
      <c r="A2989" s="259"/>
      <c r="B2989" s="259"/>
      <c r="C2989" s="259"/>
      <c r="D2989" s="259"/>
      <c r="E2989" s="259"/>
      <c r="F2989" s="270"/>
      <c r="G2989" s="259"/>
      <c r="H2989" s="259"/>
      <c r="I2989" s="259"/>
      <c r="J2989" s="259"/>
    </row>
    <row r="2990" spans="1:10">
      <c r="A2990" s="259"/>
      <c r="B2990" s="259"/>
      <c r="C2990" s="259"/>
      <c r="D2990" s="259"/>
      <c r="E2990" s="259"/>
      <c r="F2990" s="270"/>
      <c r="G2990" s="259"/>
      <c r="H2990" s="259"/>
      <c r="I2990" s="259"/>
      <c r="J2990" s="259"/>
    </row>
    <row r="2991" spans="1:10">
      <c r="A2991" s="259"/>
      <c r="B2991" s="259"/>
      <c r="C2991" s="259"/>
      <c r="D2991" s="259"/>
      <c r="E2991" s="259"/>
      <c r="F2991" s="270"/>
      <c r="G2991" s="259"/>
      <c r="H2991" s="259"/>
      <c r="I2991" s="259"/>
      <c r="J2991" s="259"/>
    </row>
    <row r="2992" spans="1:10">
      <c r="A2992" s="259"/>
      <c r="B2992" s="259"/>
      <c r="C2992" s="259"/>
      <c r="D2992" s="259"/>
      <c r="E2992" s="259"/>
      <c r="F2992" s="270"/>
      <c r="G2992" s="259"/>
      <c r="H2992" s="259"/>
      <c r="I2992" s="259"/>
      <c r="J2992" s="259"/>
    </row>
    <row r="2993" spans="1:10">
      <c r="A2993" s="259"/>
      <c r="B2993" s="259"/>
      <c r="C2993" s="259"/>
      <c r="D2993" s="259"/>
      <c r="E2993" s="259"/>
      <c r="F2993" s="270"/>
      <c r="G2993" s="259"/>
      <c r="H2993" s="259"/>
      <c r="I2993" s="259"/>
      <c r="J2993" s="259"/>
    </row>
    <row r="2994" spans="1:10">
      <c r="A2994" s="259"/>
      <c r="B2994" s="259"/>
      <c r="C2994" s="259"/>
      <c r="D2994" s="259"/>
      <c r="E2994" s="259"/>
      <c r="F2994" s="270"/>
      <c r="G2994" s="259"/>
      <c r="H2994" s="259"/>
      <c r="I2994" s="259"/>
      <c r="J2994" s="259"/>
    </row>
    <row r="2995" spans="1:10">
      <c r="A2995" s="259"/>
      <c r="B2995" s="259"/>
      <c r="C2995" s="259"/>
      <c r="D2995" s="259"/>
      <c r="E2995" s="259"/>
      <c r="F2995" s="270"/>
      <c r="G2995" s="259"/>
      <c r="H2995" s="259"/>
      <c r="I2995" s="259"/>
      <c r="J2995" s="259"/>
    </row>
    <row r="2996" spans="1:10">
      <c r="A2996" s="259"/>
      <c r="B2996" s="259"/>
      <c r="C2996" s="259"/>
      <c r="D2996" s="259"/>
      <c r="E2996" s="259"/>
      <c r="F2996" s="270"/>
      <c r="G2996" s="259"/>
      <c r="H2996" s="259"/>
      <c r="I2996" s="259"/>
      <c r="J2996" s="259"/>
    </row>
    <row r="2997" spans="1:10">
      <c r="A2997" s="259"/>
      <c r="B2997" s="259"/>
      <c r="C2997" s="259"/>
      <c r="D2997" s="259"/>
      <c r="E2997" s="259"/>
      <c r="F2997" s="270"/>
      <c r="G2997" s="259"/>
      <c r="H2997" s="259"/>
      <c r="I2997" s="259"/>
      <c r="J2997" s="259"/>
    </row>
    <row r="2998" spans="1:10">
      <c r="A2998" s="259"/>
      <c r="B2998" s="259"/>
      <c r="C2998" s="259"/>
      <c r="D2998" s="259"/>
      <c r="E2998" s="259"/>
      <c r="F2998" s="270"/>
      <c r="G2998" s="259"/>
      <c r="H2998" s="259"/>
      <c r="I2998" s="259"/>
      <c r="J2998" s="259"/>
    </row>
    <row r="2999" spans="1:10">
      <c r="A2999" s="259"/>
      <c r="B2999" s="259"/>
      <c r="C2999" s="259"/>
      <c r="D2999" s="259"/>
      <c r="E2999" s="259"/>
      <c r="F2999" s="270"/>
      <c r="G2999" s="259"/>
      <c r="H2999" s="259"/>
      <c r="I2999" s="259"/>
      <c r="J2999" s="259"/>
    </row>
    <row r="3000" spans="1:10">
      <c r="A3000" s="259"/>
      <c r="B3000" s="259"/>
      <c r="C3000" s="259"/>
      <c r="D3000" s="259"/>
      <c r="E3000" s="259"/>
      <c r="F3000" s="270"/>
      <c r="G3000" s="259"/>
      <c r="H3000" s="259"/>
      <c r="I3000" s="259"/>
      <c r="J3000" s="259"/>
    </row>
    <row r="3001" spans="1:10">
      <c r="A3001" s="259"/>
      <c r="B3001" s="259"/>
      <c r="C3001" s="259"/>
      <c r="D3001" s="259"/>
      <c r="E3001" s="259"/>
      <c r="F3001" s="270"/>
      <c r="G3001" s="259"/>
      <c r="H3001" s="259"/>
      <c r="I3001" s="259"/>
      <c r="J3001" s="259"/>
    </row>
    <row r="3002" spans="1:10">
      <c r="A3002" s="259"/>
      <c r="B3002" s="259"/>
      <c r="C3002" s="259"/>
      <c r="D3002" s="259"/>
      <c r="E3002" s="259"/>
      <c r="F3002" s="270"/>
      <c r="G3002" s="259"/>
      <c r="H3002" s="259"/>
      <c r="I3002" s="259"/>
      <c r="J3002" s="259"/>
    </row>
    <row r="3003" spans="1:10">
      <c r="A3003" s="259"/>
      <c r="B3003" s="259"/>
      <c r="C3003" s="259"/>
      <c r="D3003" s="259"/>
      <c r="E3003" s="259"/>
      <c r="F3003" s="270"/>
      <c r="G3003" s="259"/>
      <c r="H3003" s="259"/>
      <c r="I3003" s="259"/>
      <c r="J3003" s="259"/>
    </row>
    <row r="3004" spans="1:10">
      <c r="A3004" s="259"/>
      <c r="B3004" s="259"/>
      <c r="C3004" s="259"/>
      <c r="D3004" s="259"/>
      <c r="E3004" s="259"/>
      <c r="F3004" s="270"/>
      <c r="G3004" s="259"/>
      <c r="H3004" s="259"/>
      <c r="I3004" s="259"/>
      <c r="J3004" s="259"/>
    </row>
    <row r="3005" spans="1:10">
      <c r="A3005" s="259"/>
      <c r="B3005" s="259"/>
      <c r="C3005" s="259"/>
      <c r="D3005" s="259"/>
      <c r="E3005" s="259"/>
      <c r="F3005" s="270"/>
      <c r="G3005" s="259"/>
      <c r="H3005" s="259"/>
      <c r="I3005" s="259"/>
      <c r="J3005" s="259"/>
    </row>
    <row r="3006" spans="1:10">
      <c r="A3006" s="259"/>
      <c r="B3006" s="259"/>
      <c r="C3006" s="259"/>
      <c r="D3006" s="259"/>
      <c r="E3006" s="259"/>
      <c r="F3006" s="270"/>
      <c r="G3006" s="259"/>
      <c r="H3006" s="259"/>
      <c r="I3006" s="259"/>
      <c r="J3006" s="259"/>
    </row>
    <row r="3007" spans="1:10">
      <c r="A3007" s="259"/>
      <c r="B3007" s="259"/>
      <c r="C3007" s="259"/>
      <c r="D3007" s="259"/>
      <c r="E3007" s="259"/>
      <c r="F3007" s="270"/>
      <c r="G3007" s="259"/>
      <c r="H3007" s="259"/>
      <c r="I3007" s="259"/>
      <c r="J3007" s="259"/>
    </row>
    <row r="3008" spans="1:10">
      <c r="A3008" s="259"/>
      <c r="B3008" s="259"/>
      <c r="C3008" s="259"/>
      <c r="D3008" s="259"/>
      <c r="E3008" s="259"/>
      <c r="F3008" s="270"/>
      <c r="G3008" s="259"/>
      <c r="H3008" s="259"/>
      <c r="I3008" s="259"/>
      <c r="J3008" s="259"/>
    </row>
    <row r="3009" spans="1:10">
      <c r="A3009" s="259"/>
      <c r="B3009" s="259"/>
      <c r="C3009" s="259"/>
      <c r="D3009" s="259"/>
      <c r="E3009" s="259"/>
      <c r="F3009" s="270"/>
      <c r="G3009" s="259"/>
      <c r="H3009" s="259"/>
      <c r="I3009" s="259"/>
      <c r="J3009" s="259"/>
    </row>
    <row r="3010" spans="1:10">
      <c r="A3010" s="259"/>
      <c r="B3010" s="259"/>
      <c r="C3010" s="259"/>
      <c r="D3010" s="259"/>
      <c r="E3010" s="259"/>
      <c r="F3010" s="270"/>
      <c r="G3010" s="259"/>
      <c r="H3010" s="259"/>
      <c r="I3010" s="259"/>
      <c r="J3010" s="259"/>
    </row>
    <row r="3011" spans="1:10">
      <c r="A3011" s="259"/>
      <c r="B3011" s="259"/>
      <c r="C3011" s="259"/>
      <c r="D3011" s="259"/>
      <c r="E3011" s="259"/>
      <c r="F3011" s="270"/>
      <c r="G3011" s="259"/>
      <c r="H3011" s="259"/>
      <c r="I3011" s="259"/>
      <c r="J3011" s="259"/>
    </row>
    <row r="3012" spans="1:10">
      <c r="A3012" s="259"/>
      <c r="B3012" s="259"/>
      <c r="C3012" s="259"/>
      <c r="D3012" s="259"/>
      <c r="E3012" s="259"/>
      <c r="F3012" s="270"/>
      <c r="G3012" s="259"/>
      <c r="H3012" s="259"/>
      <c r="I3012" s="259"/>
      <c r="J3012" s="259"/>
    </row>
    <row r="3013" spans="1:10">
      <c r="A3013" s="259"/>
      <c r="B3013" s="259"/>
      <c r="C3013" s="259"/>
      <c r="D3013" s="259"/>
      <c r="E3013" s="259"/>
      <c r="F3013" s="270"/>
      <c r="G3013" s="259"/>
      <c r="H3013" s="259"/>
      <c r="I3013" s="259"/>
      <c r="J3013" s="259"/>
    </row>
    <row r="3014" spans="1:10">
      <c r="A3014" s="259"/>
      <c r="B3014" s="259"/>
      <c r="C3014" s="259"/>
      <c r="D3014" s="259"/>
      <c r="E3014" s="259"/>
      <c r="F3014" s="270"/>
      <c r="G3014" s="259"/>
      <c r="H3014" s="259"/>
      <c r="I3014" s="259"/>
      <c r="J3014" s="259"/>
    </row>
    <row r="3015" spans="1:10">
      <c r="A3015" s="259"/>
      <c r="B3015" s="259"/>
      <c r="C3015" s="259"/>
      <c r="D3015" s="259"/>
      <c r="E3015" s="259"/>
      <c r="F3015" s="270"/>
      <c r="G3015" s="259"/>
      <c r="H3015" s="259"/>
      <c r="I3015" s="259"/>
      <c r="J3015" s="259"/>
    </row>
    <row r="3016" spans="1:10">
      <c r="A3016" s="259"/>
      <c r="B3016" s="259"/>
      <c r="C3016" s="259"/>
      <c r="D3016" s="259"/>
      <c r="E3016" s="259"/>
      <c r="F3016" s="270"/>
      <c r="G3016" s="259"/>
      <c r="H3016" s="259"/>
      <c r="I3016" s="259"/>
      <c r="J3016" s="259"/>
    </row>
    <row r="3017" spans="1:10">
      <c r="A3017" s="259"/>
      <c r="B3017" s="259"/>
      <c r="C3017" s="259"/>
      <c r="D3017" s="259"/>
      <c r="E3017" s="259"/>
      <c r="F3017" s="270"/>
      <c r="G3017" s="259"/>
      <c r="H3017" s="259"/>
      <c r="I3017" s="259"/>
      <c r="J3017" s="259"/>
    </row>
    <row r="3018" spans="1:10">
      <c r="A3018" s="259"/>
      <c r="B3018" s="259"/>
      <c r="C3018" s="259"/>
      <c r="D3018" s="259"/>
      <c r="E3018" s="259"/>
      <c r="F3018" s="270"/>
      <c r="G3018" s="259"/>
      <c r="H3018" s="259"/>
      <c r="I3018" s="259"/>
      <c r="J3018" s="259"/>
    </row>
    <row r="3019" spans="1:10">
      <c r="A3019" s="259"/>
      <c r="B3019" s="259"/>
      <c r="C3019" s="259"/>
      <c r="D3019" s="259"/>
      <c r="E3019" s="259"/>
      <c r="F3019" s="270"/>
      <c r="G3019" s="259"/>
      <c r="H3019" s="259"/>
      <c r="I3019" s="259"/>
      <c r="J3019" s="259"/>
    </row>
    <row r="3020" spans="1:10">
      <c r="A3020" s="259"/>
      <c r="B3020" s="259"/>
      <c r="C3020" s="259"/>
      <c r="D3020" s="259"/>
      <c r="E3020" s="259"/>
      <c r="F3020" s="270"/>
      <c r="G3020" s="259"/>
      <c r="H3020" s="259"/>
      <c r="I3020" s="259"/>
      <c r="J3020" s="259"/>
    </row>
    <row r="3021" spans="1:10">
      <c r="A3021" s="259"/>
      <c r="B3021" s="259"/>
      <c r="C3021" s="259"/>
      <c r="D3021" s="259"/>
      <c r="E3021" s="259"/>
      <c r="F3021" s="270"/>
      <c r="G3021" s="259"/>
      <c r="H3021" s="259"/>
      <c r="I3021" s="259"/>
      <c r="J3021" s="259"/>
    </row>
    <row r="3022" spans="1:10">
      <c r="A3022" s="259"/>
      <c r="B3022" s="259"/>
      <c r="C3022" s="259"/>
      <c r="D3022" s="259"/>
      <c r="E3022" s="259"/>
      <c r="F3022" s="270"/>
      <c r="G3022" s="259"/>
      <c r="H3022" s="259"/>
      <c r="I3022" s="259"/>
      <c r="J3022" s="259"/>
    </row>
    <row r="3023" spans="1:10">
      <c r="A3023" s="259"/>
      <c r="B3023" s="259"/>
      <c r="C3023" s="259"/>
      <c r="D3023" s="259"/>
      <c r="E3023" s="259"/>
      <c r="F3023" s="270"/>
      <c r="G3023" s="259"/>
      <c r="H3023" s="259"/>
      <c r="I3023" s="259"/>
      <c r="J3023" s="259"/>
    </row>
    <row r="3024" spans="1:10">
      <c r="A3024" s="259"/>
      <c r="B3024" s="259"/>
      <c r="C3024" s="259"/>
      <c r="D3024" s="259"/>
      <c r="E3024" s="259"/>
      <c r="F3024" s="270"/>
      <c r="G3024" s="259"/>
      <c r="H3024" s="259"/>
      <c r="I3024" s="259"/>
      <c r="J3024" s="259"/>
    </row>
    <row r="3025" spans="1:10">
      <c r="A3025" s="259"/>
      <c r="B3025" s="259"/>
      <c r="C3025" s="259"/>
      <c r="D3025" s="259"/>
      <c r="E3025" s="259"/>
      <c r="F3025" s="270"/>
      <c r="G3025" s="259"/>
      <c r="H3025" s="259"/>
      <c r="I3025" s="259"/>
      <c r="J3025" s="259"/>
    </row>
    <row r="3026" spans="1:10">
      <c r="A3026" s="259"/>
      <c r="B3026" s="259"/>
      <c r="C3026" s="259"/>
      <c r="D3026" s="259"/>
      <c r="E3026" s="259"/>
      <c r="F3026" s="270"/>
      <c r="G3026" s="259"/>
      <c r="H3026" s="259"/>
      <c r="I3026" s="259"/>
      <c r="J3026" s="259"/>
    </row>
    <row r="3027" spans="1:10">
      <c r="A3027" s="259"/>
      <c r="B3027" s="259"/>
      <c r="C3027" s="259"/>
      <c r="D3027" s="259"/>
      <c r="E3027" s="259"/>
      <c r="F3027" s="270"/>
      <c r="G3027" s="259"/>
      <c r="H3027" s="259"/>
      <c r="I3027" s="259"/>
      <c r="J3027" s="259"/>
    </row>
    <row r="3028" spans="1:10">
      <c r="A3028" s="259"/>
      <c r="B3028" s="259"/>
      <c r="C3028" s="259"/>
      <c r="D3028" s="259"/>
      <c r="E3028" s="259"/>
      <c r="F3028" s="270"/>
      <c r="G3028" s="259"/>
      <c r="H3028" s="259"/>
      <c r="I3028" s="259"/>
      <c r="J3028" s="259"/>
    </row>
    <row r="3029" spans="1:10">
      <c r="A3029" s="259"/>
      <c r="B3029" s="259"/>
      <c r="C3029" s="259"/>
      <c r="D3029" s="259"/>
      <c r="E3029" s="259"/>
      <c r="F3029" s="270"/>
      <c r="G3029" s="259"/>
      <c r="H3029" s="259"/>
      <c r="I3029" s="259"/>
      <c r="J3029" s="259"/>
    </row>
    <row r="3030" spans="1:10">
      <c r="A3030" s="259"/>
      <c r="B3030" s="259"/>
      <c r="C3030" s="259"/>
      <c r="D3030" s="259"/>
      <c r="E3030" s="259"/>
      <c r="F3030" s="270"/>
      <c r="G3030" s="259"/>
      <c r="H3030" s="259"/>
      <c r="I3030" s="259"/>
      <c r="J3030" s="259"/>
    </row>
    <row r="3031" spans="1:10">
      <c r="A3031" s="259"/>
      <c r="B3031" s="259"/>
      <c r="C3031" s="259"/>
      <c r="D3031" s="259"/>
      <c r="E3031" s="259"/>
      <c r="F3031" s="270"/>
      <c r="G3031" s="259"/>
      <c r="H3031" s="259"/>
      <c r="I3031" s="259"/>
      <c r="J3031" s="259"/>
    </row>
    <row r="3032" spans="1:10">
      <c r="A3032" s="259"/>
      <c r="B3032" s="259"/>
      <c r="C3032" s="259"/>
      <c r="D3032" s="259"/>
      <c r="E3032" s="259"/>
      <c r="F3032" s="270"/>
      <c r="G3032" s="259"/>
      <c r="H3032" s="259"/>
      <c r="I3032" s="259"/>
      <c r="J3032" s="259"/>
    </row>
    <row r="3033" spans="1:10">
      <c r="A3033" s="259"/>
      <c r="B3033" s="259"/>
      <c r="C3033" s="259"/>
      <c r="D3033" s="259"/>
      <c r="E3033" s="259"/>
      <c r="F3033" s="270"/>
      <c r="G3033" s="259"/>
      <c r="H3033" s="259"/>
      <c r="I3033" s="259"/>
      <c r="J3033" s="259"/>
    </row>
    <row r="3034" spans="1:10">
      <c r="A3034" s="259"/>
      <c r="B3034" s="259"/>
      <c r="C3034" s="259"/>
      <c r="D3034" s="259"/>
      <c r="E3034" s="259"/>
      <c r="F3034" s="270"/>
      <c r="G3034" s="259"/>
      <c r="H3034" s="259"/>
      <c r="I3034" s="259"/>
      <c r="J3034" s="259"/>
    </row>
    <row r="3035" spans="1:10">
      <c r="A3035" s="259"/>
      <c r="B3035" s="259"/>
      <c r="C3035" s="259"/>
      <c r="D3035" s="259"/>
      <c r="E3035" s="259"/>
      <c r="F3035" s="270"/>
      <c r="G3035" s="259"/>
      <c r="H3035" s="259"/>
      <c r="I3035" s="259"/>
      <c r="J3035" s="259"/>
    </row>
    <row r="3036" spans="1:10">
      <c r="A3036" s="259"/>
      <c r="B3036" s="259"/>
      <c r="C3036" s="259"/>
      <c r="D3036" s="259"/>
      <c r="E3036" s="259"/>
      <c r="F3036" s="270"/>
      <c r="G3036" s="259"/>
      <c r="H3036" s="259"/>
      <c r="I3036" s="259"/>
      <c r="J3036" s="259"/>
    </row>
    <row r="3037" spans="1:10">
      <c r="A3037" s="259"/>
      <c r="B3037" s="259"/>
      <c r="C3037" s="259"/>
      <c r="D3037" s="259"/>
      <c r="E3037" s="259"/>
      <c r="F3037" s="270"/>
      <c r="G3037" s="259"/>
      <c r="H3037" s="259"/>
      <c r="I3037" s="259"/>
      <c r="J3037" s="259"/>
    </row>
    <row r="3038" spans="1:10">
      <c r="A3038" s="259"/>
      <c r="B3038" s="259"/>
      <c r="C3038" s="259"/>
      <c r="D3038" s="259"/>
      <c r="E3038" s="259"/>
      <c r="F3038" s="270"/>
      <c r="G3038" s="259"/>
      <c r="H3038" s="259"/>
      <c r="I3038" s="259"/>
      <c r="J3038" s="259"/>
    </row>
    <row r="3039" spans="1:10">
      <c r="A3039" s="259"/>
      <c r="B3039" s="259"/>
      <c r="C3039" s="259"/>
      <c r="D3039" s="259"/>
      <c r="E3039" s="259"/>
      <c r="F3039" s="270"/>
      <c r="G3039" s="259"/>
      <c r="H3039" s="259"/>
      <c r="I3039" s="259"/>
      <c r="J3039" s="259"/>
    </row>
    <row r="3040" spans="1:10">
      <c r="A3040" s="259"/>
      <c r="B3040" s="259"/>
      <c r="C3040" s="259"/>
      <c r="D3040" s="259"/>
      <c r="E3040" s="259"/>
      <c r="F3040" s="270"/>
      <c r="G3040" s="259"/>
      <c r="H3040" s="259"/>
      <c r="I3040" s="259"/>
      <c r="J3040" s="259"/>
    </row>
    <row r="3041" spans="1:10">
      <c r="A3041" s="259"/>
      <c r="B3041" s="259"/>
      <c r="C3041" s="259"/>
      <c r="D3041" s="259"/>
      <c r="E3041" s="259"/>
      <c r="F3041" s="270"/>
      <c r="G3041" s="259"/>
      <c r="H3041" s="259"/>
      <c r="I3041" s="259"/>
      <c r="J3041" s="259"/>
    </row>
    <row r="3042" spans="1:10">
      <c r="A3042" s="259"/>
      <c r="B3042" s="259"/>
      <c r="C3042" s="259"/>
      <c r="D3042" s="259"/>
      <c r="E3042" s="259"/>
      <c r="F3042" s="270"/>
      <c r="G3042" s="259"/>
      <c r="H3042" s="259"/>
      <c r="I3042" s="259"/>
      <c r="J3042" s="259"/>
    </row>
    <row r="3043" spans="1:10">
      <c r="A3043" s="259"/>
      <c r="B3043" s="259"/>
      <c r="C3043" s="259"/>
      <c r="D3043" s="259"/>
      <c r="E3043" s="259"/>
      <c r="F3043" s="270"/>
      <c r="G3043" s="259"/>
      <c r="H3043" s="259"/>
      <c r="I3043" s="259"/>
      <c r="J3043" s="259"/>
    </row>
    <row r="3044" spans="1:10">
      <c r="A3044" s="259"/>
      <c r="B3044" s="259"/>
      <c r="C3044" s="259"/>
      <c r="D3044" s="259"/>
      <c r="E3044" s="259"/>
      <c r="F3044" s="270"/>
      <c r="G3044" s="259"/>
      <c r="H3044" s="259"/>
      <c r="I3044" s="259"/>
      <c r="J3044" s="259"/>
    </row>
    <row r="3045" spans="1:10">
      <c r="A3045" s="259"/>
      <c r="B3045" s="259"/>
      <c r="C3045" s="259"/>
      <c r="D3045" s="259"/>
      <c r="E3045" s="259"/>
      <c r="F3045" s="270"/>
      <c r="G3045" s="259"/>
      <c r="H3045" s="259"/>
      <c r="I3045" s="259"/>
      <c r="J3045" s="259"/>
    </row>
    <row r="3046" spans="1:10">
      <c r="A3046" s="259"/>
      <c r="B3046" s="259"/>
      <c r="C3046" s="259"/>
      <c r="D3046" s="259"/>
      <c r="E3046" s="259"/>
      <c r="F3046" s="270"/>
      <c r="G3046" s="259"/>
      <c r="H3046" s="259"/>
      <c r="I3046" s="259"/>
      <c r="J3046" s="259"/>
    </row>
    <row r="3047" spans="1:10">
      <c r="A3047" s="259"/>
      <c r="B3047" s="259"/>
      <c r="C3047" s="259"/>
      <c r="D3047" s="259"/>
      <c r="E3047" s="259"/>
      <c r="F3047" s="270"/>
      <c r="G3047" s="259"/>
      <c r="H3047" s="259"/>
      <c r="I3047" s="259"/>
      <c r="J3047" s="259"/>
    </row>
    <row r="3048" spans="1:10">
      <c r="A3048" s="259"/>
      <c r="B3048" s="259"/>
      <c r="C3048" s="259"/>
      <c r="D3048" s="259"/>
      <c r="E3048" s="259"/>
      <c r="F3048" s="270"/>
      <c r="G3048" s="259"/>
      <c r="H3048" s="259"/>
      <c r="I3048" s="259"/>
      <c r="J3048" s="259"/>
    </row>
    <row r="3049" spans="1:10">
      <c r="A3049" s="259"/>
      <c r="B3049" s="259"/>
      <c r="C3049" s="259"/>
      <c r="D3049" s="259"/>
      <c r="E3049" s="259"/>
      <c r="F3049" s="270"/>
      <c r="G3049" s="259"/>
      <c r="H3049" s="259"/>
      <c r="I3049" s="259"/>
      <c r="J3049" s="259"/>
    </row>
    <row r="3050" spans="1:10">
      <c r="A3050" s="259"/>
      <c r="B3050" s="259"/>
      <c r="C3050" s="259"/>
      <c r="D3050" s="259"/>
      <c r="E3050" s="259"/>
      <c r="F3050" s="270"/>
      <c r="G3050" s="259"/>
      <c r="H3050" s="259"/>
      <c r="I3050" s="259"/>
      <c r="J3050" s="259"/>
    </row>
    <row r="3051" spans="1:10">
      <c r="A3051" s="259"/>
      <c r="B3051" s="259"/>
      <c r="C3051" s="259"/>
      <c r="D3051" s="259"/>
      <c r="E3051" s="259"/>
      <c r="F3051" s="270"/>
      <c r="G3051" s="259"/>
      <c r="H3051" s="259"/>
      <c r="I3051" s="259"/>
      <c r="J3051" s="259"/>
    </row>
    <row r="3052" spans="1:10">
      <c r="A3052" s="259"/>
      <c r="B3052" s="259"/>
      <c r="C3052" s="259"/>
      <c r="D3052" s="259"/>
      <c r="E3052" s="259"/>
      <c r="F3052" s="270"/>
      <c r="G3052" s="259"/>
      <c r="H3052" s="259"/>
      <c r="I3052" s="259"/>
      <c r="J3052" s="259"/>
    </row>
    <row r="3053" spans="1:10">
      <c r="A3053" s="259"/>
      <c r="B3053" s="259"/>
      <c r="C3053" s="259"/>
      <c r="D3053" s="259"/>
      <c r="E3053" s="259"/>
      <c r="F3053" s="270"/>
      <c r="G3053" s="259"/>
      <c r="H3053" s="259"/>
      <c r="I3053" s="259"/>
      <c r="J3053" s="259"/>
    </row>
    <row r="3054" spans="1:10">
      <c r="A3054" s="259"/>
      <c r="B3054" s="259"/>
      <c r="C3054" s="259"/>
      <c r="D3054" s="259"/>
      <c r="E3054" s="259"/>
      <c r="F3054" s="270"/>
      <c r="G3054" s="259"/>
      <c r="H3054" s="259"/>
      <c r="I3054" s="259"/>
      <c r="J3054" s="259"/>
    </row>
    <row r="3055" spans="1:10">
      <c r="A3055" s="259"/>
      <c r="B3055" s="259"/>
      <c r="C3055" s="259"/>
      <c r="D3055" s="259"/>
      <c r="E3055" s="259"/>
      <c r="F3055" s="270"/>
      <c r="G3055" s="259"/>
      <c r="H3055" s="259"/>
      <c r="I3055" s="259"/>
      <c r="J3055" s="259"/>
    </row>
    <row r="3056" spans="1:10">
      <c r="A3056" s="259"/>
      <c r="B3056" s="259"/>
      <c r="C3056" s="259"/>
      <c r="D3056" s="259"/>
      <c r="E3056" s="259"/>
      <c r="F3056" s="270"/>
      <c r="G3056" s="259"/>
      <c r="H3056" s="259"/>
      <c r="I3056" s="259"/>
      <c r="J3056" s="259"/>
    </row>
    <row r="3057" spans="1:10">
      <c r="A3057" s="259"/>
      <c r="B3057" s="259"/>
      <c r="C3057" s="259"/>
      <c r="D3057" s="259"/>
      <c r="E3057" s="259"/>
      <c r="F3057" s="270"/>
      <c r="G3057" s="259"/>
      <c r="H3057" s="259"/>
      <c r="I3057" s="259"/>
      <c r="J3057" s="259"/>
    </row>
    <row r="3058" spans="1:10">
      <c r="A3058" s="259"/>
      <c r="B3058" s="259"/>
      <c r="C3058" s="259"/>
      <c r="D3058" s="259"/>
      <c r="E3058" s="259"/>
      <c r="F3058" s="270"/>
      <c r="G3058" s="259"/>
      <c r="H3058" s="259"/>
      <c r="I3058" s="259"/>
      <c r="J3058" s="259"/>
    </row>
    <row r="3059" spans="1:10">
      <c r="A3059" s="259"/>
      <c r="B3059" s="259"/>
      <c r="C3059" s="259"/>
      <c r="D3059" s="259"/>
      <c r="E3059" s="259"/>
      <c r="F3059" s="270"/>
      <c r="G3059" s="259"/>
      <c r="H3059" s="259"/>
      <c r="I3059" s="259"/>
      <c r="J3059" s="259"/>
    </row>
    <row r="3060" spans="1:10">
      <c r="A3060" s="259"/>
      <c r="B3060" s="259"/>
      <c r="C3060" s="259"/>
      <c r="D3060" s="259"/>
      <c r="E3060" s="259"/>
      <c r="F3060" s="270"/>
      <c r="G3060" s="259"/>
      <c r="H3060" s="259"/>
      <c r="I3060" s="259"/>
      <c r="J3060" s="259"/>
    </row>
    <row r="3061" spans="1:10">
      <c r="A3061" s="259"/>
      <c r="B3061" s="259"/>
      <c r="C3061" s="259"/>
      <c r="D3061" s="259"/>
      <c r="E3061" s="259"/>
      <c r="F3061" s="270"/>
      <c r="G3061" s="259"/>
      <c r="H3061" s="259"/>
      <c r="I3061" s="259"/>
      <c r="J3061" s="259"/>
    </row>
    <row r="3062" spans="1:10">
      <c r="A3062" s="259"/>
      <c r="B3062" s="259"/>
      <c r="C3062" s="259"/>
      <c r="D3062" s="259"/>
      <c r="E3062" s="259"/>
      <c r="F3062" s="270"/>
      <c r="G3062" s="259"/>
      <c r="H3062" s="259"/>
      <c r="I3062" s="259"/>
      <c r="J3062" s="259"/>
    </row>
    <row r="3063" spans="1:10">
      <c r="A3063" s="259"/>
      <c r="B3063" s="259"/>
      <c r="C3063" s="259"/>
      <c r="D3063" s="259"/>
      <c r="E3063" s="259"/>
      <c r="F3063" s="270"/>
      <c r="G3063" s="259"/>
      <c r="H3063" s="259"/>
      <c r="I3063" s="259"/>
      <c r="J3063" s="259"/>
    </row>
    <row r="3064" spans="1:10">
      <c r="A3064" s="259"/>
      <c r="B3064" s="259"/>
      <c r="C3064" s="259"/>
      <c r="D3064" s="259"/>
      <c r="E3064" s="259"/>
      <c r="F3064" s="270"/>
      <c r="G3064" s="259"/>
      <c r="H3064" s="259"/>
      <c r="I3064" s="259"/>
      <c r="J3064" s="259"/>
    </row>
    <row r="3065" spans="1:10">
      <c r="A3065" s="259"/>
      <c r="B3065" s="259"/>
      <c r="C3065" s="259"/>
      <c r="D3065" s="259"/>
      <c r="E3065" s="259"/>
      <c r="F3065" s="270"/>
      <c r="G3065" s="259"/>
      <c r="H3065" s="259"/>
      <c r="I3065" s="259"/>
      <c r="J3065" s="259"/>
    </row>
    <row r="3066" spans="1:10">
      <c r="A3066" s="259"/>
      <c r="B3066" s="259"/>
      <c r="C3066" s="259"/>
      <c r="D3066" s="259"/>
      <c r="E3066" s="259"/>
      <c r="F3066" s="270"/>
      <c r="G3066" s="259"/>
      <c r="H3066" s="259"/>
      <c r="I3066" s="259"/>
      <c r="J3066" s="259"/>
    </row>
    <row r="3067" spans="1:10">
      <c r="A3067" s="259"/>
      <c r="B3067" s="259"/>
      <c r="C3067" s="259"/>
      <c r="D3067" s="259"/>
      <c r="E3067" s="259"/>
      <c r="F3067" s="270"/>
      <c r="G3067" s="259"/>
      <c r="H3067" s="259"/>
      <c r="I3067" s="259"/>
      <c r="J3067" s="259"/>
    </row>
    <row r="3068" spans="1:10">
      <c r="A3068" s="259"/>
      <c r="B3068" s="259"/>
      <c r="C3068" s="259"/>
      <c r="D3068" s="259"/>
      <c r="E3068" s="259"/>
      <c r="F3068" s="270"/>
      <c r="G3068" s="259"/>
      <c r="H3068" s="259"/>
      <c r="I3068" s="259"/>
      <c r="J3068" s="259"/>
    </row>
    <row r="3069" spans="1:10">
      <c r="A3069" s="259"/>
      <c r="B3069" s="259"/>
      <c r="C3069" s="259"/>
      <c r="D3069" s="259"/>
      <c r="E3069" s="259"/>
      <c r="F3069" s="270"/>
      <c r="G3069" s="259"/>
      <c r="H3069" s="259"/>
      <c r="I3069" s="259"/>
      <c r="J3069" s="259"/>
    </row>
    <row r="3070" spans="1:10">
      <c r="A3070" s="259"/>
      <c r="B3070" s="259"/>
      <c r="C3070" s="259"/>
      <c r="D3070" s="259"/>
      <c r="E3070" s="259"/>
      <c r="F3070" s="270"/>
      <c r="G3070" s="259"/>
      <c r="H3070" s="259"/>
      <c r="I3070" s="259"/>
      <c r="J3070" s="259"/>
    </row>
    <row r="3071" spans="1:10">
      <c r="A3071" s="259"/>
      <c r="B3071" s="259"/>
      <c r="C3071" s="259"/>
      <c r="D3071" s="259"/>
      <c r="E3071" s="259"/>
      <c r="F3071" s="270"/>
      <c r="G3071" s="259"/>
      <c r="H3071" s="259"/>
      <c r="I3071" s="259"/>
      <c r="J3071" s="259"/>
    </row>
    <row r="3072" spans="1:10">
      <c r="A3072" s="259"/>
      <c r="B3072" s="259"/>
      <c r="C3072" s="259"/>
      <c r="D3072" s="259"/>
      <c r="E3072" s="259"/>
      <c r="F3072" s="270"/>
      <c r="G3072" s="259"/>
      <c r="H3072" s="259"/>
      <c r="I3072" s="259"/>
      <c r="J3072" s="259"/>
    </row>
    <row r="3073" spans="1:10">
      <c r="A3073" s="259"/>
      <c r="B3073" s="259"/>
      <c r="C3073" s="259"/>
      <c r="D3073" s="259"/>
      <c r="E3073" s="259"/>
      <c r="F3073" s="270"/>
      <c r="G3073" s="259"/>
      <c r="H3073" s="259"/>
      <c r="I3073" s="259"/>
      <c r="J3073" s="259"/>
    </row>
    <row r="3074" spans="1:10">
      <c r="A3074" s="259"/>
      <c r="B3074" s="259"/>
      <c r="C3074" s="259"/>
      <c r="D3074" s="259"/>
      <c r="E3074" s="259"/>
      <c r="F3074" s="270"/>
      <c r="G3074" s="259"/>
      <c r="H3074" s="259"/>
      <c r="I3074" s="259"/>
      <c r="J3074" s="259"/>
    </row>
    <row r="3075" spans="1:10">
      <c r="A3075" s="259"/>
      <c r="B3075" s="259"/>
      <c r="C3075" s="259"/>
      <c r="D3075" s="259"/>
      <c r="E3075" s="259"/>
      <c r="F3075" s="270"/>
      <c r="G3075" s="259"/>
      <c r="H3075" s="259"/>
      <c r="I3075" s="259"/>
      <c r="J3075" s="259"/>
    </row>
    <row r="3076" spans="1:10">
      <c r="A3076" s="259"/>
      <c r="B3076" s="259"/>
      <c r="C3076" s="259"/>
      <c r="D3076" s="259"/>
      <c r="E3076" s="259"/>
      <c r="F3076" s="270"/>
      <c r="G3076" s="259"/>
      <c r="H3076" s="259"/>
      <c r="I3076" s="259"/>
      <c r="J3076" s="259"/>
    </row>
    <row r="3077" spans="1:10">
      <c r="A3077" s="259"/>
      <c r="B3077" s="259"/>
      <c r="C3077" s="259"/>
      <c r="D3077" s="259"/>
      <c r="E3077" s="259"/>
      <c r="F3077" s="270"/>
      <c r="G3077" s="259"/>
      <c r="H3077" s="259"/>
      <c r="I3077" s="259"/>
      <c r="J3077" s="259"/>
    </row>
    <row r="3078" spans="1:10">
      <c r="A3078" s="259"/>
      <c r="B3078" s="259"/>
      <c r="C3078" s="259"/>
      <c r="D3078" s="259"/>
      <c r="E3078" s="259"/>
      <c r="F3078" s="270"/>
      <c r="G3078" s="259"/>
      <c r="H3078" s="259"/>
      <c r="I3078" s="259"/>
      <c r="J3078" s="259"/>
    </row>
    <row r="3079" spans="1:10">
      <c r="A3079" s="259"/>
      <c r="B3079" s="259"/>
      <c r="C3079" s="259"/>
      <c r="D3079" s="259"/>
      <c r="E3079" s="259"/>
      <c r="F3079" s="270"/>
      <c r="G3079" s="259"/>
      <c r="H3079" s="259"/>
      <c r="I3079" s="259"/>
      <c r="J3079" s="259"/>
    </row>
    <row r="3080" spans="1:10">
      <c r="A3080" s="259"/>
      <c r="B3080" s="259"/>
      <c r="C3080" s="259"/>
      <c r="D3080" s="259"/>
      <c r="E3080" s="259"/>
      <c r="F3080" s="270"/>
      <c r="G3080" s="259"/>
      <c r="H3080" s="259"/>
      <c r="I3080" s="259"/>
      <c r="J3080" s="259"/>
    </row>
    <row r="3081" spans="1:10">
      <c r="A3081" s="259"/>
      <c r="B3081" s="259"/>
      <c r="C3081" s="259"/>
      <c r="D3081" s="259"/>
      <c r="E3081" s="259"/>
      <c r="F3081" s="270"/>
      <c r="G3081" s="259"/>
      <c r="H3081" s="259"/>
      <c r="I3081" s="259"/>
      <c r="J3081" s="259"/>
    </row>
    <row r="3082" spans="1:10">
      <c r="A3082" s="259"/>
      <c r="B3082" s="259"/>
      <c r="C3082" s="259"/>
      <c r="D3082" s="259"/>
      <c r="E3082" s="259"/>
      <c r="F3082" s="270"/>
      <c r="G3082" s="259"/>
      <c r="H3082" s="259"/>
      <c r="I3082" s="259"/>
      <c r="J3082" s="259"/>
    </row>
    <row r="3083" spans="1:10">
      <c r="A3083" s="259"/>
      <c r="B3083" s="259"/>
      <c r="C3083" s="259"/>
      <c r="D3083" s="259"/>
      <c r="E3083" s="259"/>
      <c r="F3083" s="270"/>
      <c r="G3083" s="259"/>
      <c r="H3083" s="259"/>
      <c r="I3083" s="259"/>
      <c r="J3083" s="259"/>
    </row>
    <row r="3084" spans="1:10">
      <c r="A3084" s="259"/>
      <c r="B3084" s="259"/>
      <c r="C3084" s="259"/>
      <c r="D3084" s="259"/>
      <c r="E3084" s="259"/>
      <c r="F3084" s="270"/>
      <c r="G3084" s="259"/>
      <c r="H3084" s="259"/>
      <c r="I3084" s="259"/>
      <c r="J3084" s="259"/>
    </row>
    <row r="3085" spans="1:10">
      <c r="A3085" s="259"/>
      <c r="B3085" s="259"/>
      <c r="C3085" s="259"/>
      <c r="D3085" s="259"/>
      <c r="E3085" s="259"/>
      <c r="F3085" s="270"/>
      <c r="G3085" s="259"/>
      <c r="H3085" s="259"/>
      <c r="I3085" s="259"/>
      <c r="J3085" s="259"/>
    </row>
    <row r="3086" spans="1:10">
      <c r="A3086" s="259"/>
      <c r="B3086" s="259"/>
      <c r="C3086" s="259"/>
      <c r="D3086" s="259"/>
      <c r="E3086" s="259"/>
      <c r="F3086" s="270"/>
      <c r="G3086" s="259"/>
      <c r="H3086" s="259"/>
      <c r="I3086" s="259"/>
      <c r="J3086" s="259"/>
    </row>
    <row r="3087" spans="1:10">
      <c r="A3087" s="259"/>
      <c r="B3087" s="259"/>
      <c r="C3087" s="259"/>
      <c r="D3087" s="259"/>
      <c r="E3087" s="259"/>
      <c r="F3087" s="270"/>
      <c r="G3087" s="259"/>
      <c r="H3087" s="259"/>
      <c r="I3087" s="259"/>
      <c r="J3087" s="259"/>
    </row>
    <row r="3088" spans="1:10">
      <c r="A3088" s="259"/>
      <c r="B3088" s="259"/>
      <c r="C3088" s="259"/>
      <c r="D3088" s="259"/>
      <c r="E3088" s="259"/>
      <c r="F3088" s="270"/>
      <c r="G3088" s="259"/>
      <c r="H3088" s="259"/>
      <c r="I3088" s="259"/>
      <c r="J3088" s="259"/>
    </row>
    <row r="3089" spans="1:10">
      <c r="A3089" s="259"/>
      <c r="B3089" s="259"/>
      <c r="C3089" s="259"/>
      <c r="D3089" s="259"/>
      <c r="E3089" s="259"/>
      <c r="F3089" s="270"/>
      <c r="G3089" s="259"/>
      <c r="H3089" s="259"/>
      <c r="I3089" s="259"/>
      <c r="J3089" s="259"/>
    </row>
    <row r="3090" spans="1:10">
      <c r="A3090" s="259"/>
      <c r="B3090" s="259"/>
      <c r="C3090" s="259"/>
      <c r="D3090" s="259"/>
      <c r="E3090" s="259"/>
      <c r="F3090" s="270"/>
      <c r="G3090" s="259"/>
      <c r="H3090" s="259"/>
      <c r="I3090" s="259"/>
      <c r="J3090" s="259"/>
    </row>
    <row r="3091" spans="1:10">
      <c r="A3091" s="259"/>
      <c r="B3091" s="259"/>
      <c r="C3091" s="259"/>
      <c r="D3091" s="259"/>
      <c r="E3091" s="259"/>
      <c r="F3091" s="270"/>
      <c r="G3091" s="259"/>
      <c r="H3091" s="259"/>
      <c r="I3091" s="259"/>
      <c r="J3091" s="259"/>
    </row>
    <row r="3092" spans="1:10">
      <c r="A3092" s="259"/>
      <c r="B3092" s="259"/>
      <c r="C3092" s="259"/>
      <c r="D3092" s="259"/>
      <c r="E3092" s="259"/>
      <c r="F3092" s="270"/>
      <c r="G3092" s="259"/>
      <c r="H3092" s="259"/>
      <c r="I3092" s="259"/>
      <c r="J3092" s="259"/>
    </row>
    <row r="3093" spans="1:10">
      <c r="A3093" s="259"/>
      <c r="B3093" s="259"/>
      <c r="C3093" s="259"/>
      <c r="D3093" s="259"/>
      <c r="E3093" s="259"/>
      <c r="F3093" s="270"/>
      <c r="G3093" s="259"/>
      <c r="H3093" s="259"/>
      <c r="I3093" s="259"/>
      <c r="J3093" s="259"/>
    </row>
    <row r="3094" spans="1:10">
      <c r="A3094" s="259"/>
      <c r="B3094" s="259"/>
      <c r="C3094" s="259"/>
      <c r="D3094" s="259"/>
      <c r="E3094" s="259"/>
      <c r="F3094" s="270"/>
      <c r="G3094" s="259"/>
      <c r="H3094" s="259"/>
      <c r="I3094" s="259"/>
      <c r="J3094" s="259"/>
    </row>
    <row r="3095" spans="1:10">
      <c r="A3095" s="259"/>
      <c r="B3095" s="259"/>
      <c r="C3095" s="259"/>
      <c r="D3095" s="259"/>
      <c r="E3095" s="259"/>
      <c r="F3095" s="270"/>
      <c r="G3095" s="259"/>
      <c r="H3095" s="259"/>
      <c r="I3095" s="259"/>
      <c r="J3095" s="259"/>
    </row>
    <row r="3096" spans="1:10">
      <c r="A3096" s="259"/>
      <c r="B3096" s="259"/>
      <c r="C3096" s="259"/>
      <c r="D3096" s="259"/>
      <c r="E3096" s="259"/>
      <c r="F3096" s="270"/>
      <c r="G3096" s="259"/>
      <c r="H3096" s="259"/>
      <c r="I3096" s="259"/>
      <c r="J3096" s="259"/>
    </row>
    <row r="3097" spans="1:10">
      <c r="A3097" s="259"/>
      <c r="B3097" s="259"/>
      <c r="C3097" s="259"/>
      <c r="D3097" s="259"/>
      <c r="E3097" s="259"/>
      <c r="F3097" s="270"/>
      <c r="G3097" s="259"/>
      <c r="H3097" s="259"/>
      <c r="I3097" s="259"/>
      <c r="J3097" s="259"/>
    </row>
    <row r="3098" spans="1:10">
      <c r="A3098" s="259"/>
      <c r="B3098" s="259"/>
      <c r="C3098" s="259"/>
      <c r="D3098" s="259"/>
      <c r="E3098" s="259"/>
      <c r="F3098" s="270"/>
      <c r="G3098" s="259"/>
      <c r="H3098" s="259"/>
      <c r="I3098" s="259"/>
      <c r="J3098" s="259"/>
    </row>
    <row r="3099" spans="1:10">
      <c r="A3099" s="259"/>
      <c r="B3099" s="259"/>
      <c r="C3099" s="259"/>
      <c r="D3099" s="259"/>
      <c r="E3099" s="259"/>
      <c r="F3099" s="270"/>
      <c r="G3099" s="259"/>
      <c r="H3099" s="259"/>
      <c r="I3099" s="259"/>
      <c r="J3099" s="259"/>
    </row>
    <row r="3100" spans="1:10">
      <c r="A3100" s="259"/>
      <c r="B3100" s="259"/>
      <c r="C3100" s="259"/>
      <c r="D3100" s="259"/>
      <c r="E3100" s="259"/>
      <c r="F3100" s="270"/>
      <c r="G3100" s="259"/>
      <c r="H3100" s="259"/>
      <c r="I3100" s="259"/>
      <c r="J3100" s="259"/>
    </row>
    <row r="3101" spans="1:10">
      <c r="A3101" s="259"/>
      <c r="B3101" s="259"/>
      <c r="C3101" s="259"/>
      <c r="D3101" s="259"/>
      <c r="E3101" s="259"/>
      <c r="F3101" s="270"/>
      <c r="G3101" s="259"/>
      <c r="H3101" s="259"/>
      <c r="I3101" s="259"/>
      <c r="J3101" s="259"/>
    </row>
    <row r="3102" spans="1:10">
      <c r="A3102" s="259"/>
      <c r="B3102" s="259"/>
      <c r="C3102" s="259"/>
      <c r="D3102" s="259"/>
      <c r="E3102" s="259"/>
      <c r="F3102" s="270"/>
      <c r="G3102" s="259"/>
      <c r="H3102" s="259"/>
      <c r="I3102" s="259"/>
      <c r="J3102" s="259"/>
    </row>
    <row r="3103" spans="1:10">
      <c r="A3103" s="259"/>
      <c r="B3103" s="259"/>
      <c r="C3103" s="259"/>
      <c r="D3103" s="259"/>
      <c r="E3103" s="259"/>
      <c r="F3103" s="270"/>
      <c r="G3103" s="259"/>
      <c r="H3103" s="259"/>
      <c r="I3103" s="259"/>
      <c r="J3103" s="259"/>
    </row>
    <row r="3104" spans="1:10">
      <c r="A3104" s="259"/>
      <c r="B3104" s="259"/>
      <c r="C3104" s="259"/>
      <c r="D3104" s="259"/>
      <c r="E3104" s="259"/>
      <c r="F3104" s="270"/>
      <c r="G3104" s="259"/>
      <c r="H3104" s="259"/>
      <c r="I3104" s="259"/>
      <c r="J3104" s="259"/>
    </row>
    <row r="3105" spans="1:10">
      <c r="A3105" s="259"/>
      <c r="B3105" s="259"/>
      <c r="C3105" s="259"/>
      <c r="D3105" s="259"/>
      <c r="E3105" s="259"/>
      <c r="F3105" s="270"/>
      <c r="G3105" s="259"/>
      <c r="H3105" s="259"/>
      <c r="I3105" s="259"/>
      <c r="J3105" s="259"/>
    </row>
    <row r="3106" spans="1:10">
      <c r="A3106" s="259"/>
      <c r="B3106" s="259"/>
      <c r="C3106" s="259"/>
      <c r="D3106" s="259"/>
      <c r="E3106" s="259"/>
      <c r="F3106" s="270"/>
      <c r="G3106" s="259"/>
      <c r="H3106" s="259"/>
      <c r="I3106" s="259"/>
      <c r="J3106" s="259"/>
    </row>
    <row r="3107" spans="1:10">
      <c r="A3107" s="259"/>
      <c r="B3107" s="259"/>
      <c r="C3107" s="259"/>
      <c r="D3107" s="259"/>
      <c r="E3107" s="259"/>
      <c r="F3107" s="270"/>
      <c r="G3107" s="259"/>
      <c r="H3107" s="259"/>
      <c r="I3107" s="259"/>
      <c r="J3107" s="259"/>
    </row>
    <row r="3108" spans="1:10">
      <c r="A3108" s="259"/>
      <c r="B3108" s="259"/>
      <c r="C3108" s="259"/>
      <c r="D3108" s="259"/>
      <c r="E3108" s="259"/>
      <c r="F3108" s="270"/>
      <c r="G3108" s="259"/>
      <c r="H3108" s="259"/>
      <c r="I3108" s="259"/>
      <c r="J3108" s="259"/>
    </row>
    <row r="3109" spans="1:10">
      <c r="A3109" s="259"/>
      <c r="B3109" s="259"/>
      <c r="C3109" s="259"/>
      <c r="D3109" s="259"/>
      <c r="E3109" s="259"/>
      <c r="F3109" s="270"/>
      <c r="G3109" s="259"/>
      <c r="H3109" s="259"/>
      <c r="I3109" s="259"/>
      <c r="J3109" s="259"/>
    </row>
    <row r="3110" spans="1:10">
      <c r="A3110" s="259"/>
      <c r="B3110" s="259"/>
      <c r="C3110" s="259"/>
      <c r="D3110" s="259"/>
      <c r="E3110" s="259"/>
      <c r="F3110" s="270"/>
      <c r="G3110" s="259"/>
      <c r="H3110" s="259"/>
      <c r="I3110" s="259"/>
      <c r="J3110" s="259"/>
    </row>
    <row r="3111" spans="1:10">
      <c r="A3111" s="259"/>
      <c r="B3111" s="259"/>
      <c r="C3111" s="259"/>
      <c r="D3111" s="259"/>
      <c r="E3111" s="259"/>
      <c r="F3111" s="270"/>
      <c r="G3111" s="259"/>
      <c r="H3111" s="259"/>
      <c r="I3111" s="259"/>
      <c r="J3111" s="259"/>
    </row>
    <row r="3112" spans="1:10">
      <c r="A3112" s="259"/>
      <c r="B3112" s="259"/>
      <c r="C3112" s="259"/>
      <c r="D3112" s="259"/>
      <c r="E3112" s="259"/>
      <c r="F3112" s="270"/>
      <c r="G3112" s="259"/>
      <c r="H3112" s="259"/>
      <c r="I3112" s="259"/>
      <c r="J3112" s="259"/>
    </row>
    <row r="3113" spans="1:10">
      <c r="A3113" s="259"/>
      <c r="B3113" s="259"/>
      <c r="C3113" s="259"/>
      <c r="D3113" s="259"/>
      <c r="E3113" s="259"/>
      <c r="F3113" s="270"/>
      <c r="G3113" s="259"/>
      <c r="H3113" s="259"/>
      <c r="I3113" s="259"/>
      <c r="J3113" s="259"/>
    </row>
    <row r="3114" spans="1:10">
      <c r="A3114" s="259"/>
      <c r="B3114" s="259"/>
      <c r="C3114" s="259"/>
      <c r="D3114" s="259"/>
      <c r="E3114" s="259"/>
      <c r="F3114" s="270"/>
      <c r="G3114" s="259"/>
      <c r="H3114" s="259"/>
      <c r="I3114" s="259"/>
      <c r="J3114" s="259"/>
    </row>
    <row r="3115" spans="1:10">
      <c r="A3115" s="259"/>
      <c r="B3115" s="259"/>
      <c r="C3115" s="259"/>
      <c r="D3115" s="259"/>
      <c r="E3115" s="259"/>
      <c r="F3115" s="270"/>
      <c r="G3115" s="259"/>
      <c r="H3115" s="259"/>
      <c r="I3115" s="259"/>
      <c r="J3115" s="259"/>
    </row>
    <row r="3116" spans="1:10">
      <c r="A3116" s="259"/>
      <c r="B3116" s="259"/>
      <c r="C3116" s="259"/>
      <c r="D3116" s="259"/>
      <c r="E3116" s="259"/>
      <c r="F3116" s="270"/>
      <c r="G3116" s="259"/>
      <c r="H3116" s="259"/>
      <c r="I3116" s="259"/>
      <c r="J3116" s="259"/>
    </row>
    <row r="3117" spans="1:10">
      <c r="A3117" s="259"/>
      <c r="B3117" s="259"/>
      <c r="C3117" s="259"/>
      <c r="D3117" s="259"/>
      <c r="E3117" s="259"/>
      <c r="F3117" s="270"/>
      <c r="G3117" s="259"/>
      <c r="H3117" s="259"/>
      <c r="I3117" s="259"/>
      <c r="J3117" s="259"/>
    </row>
    <row r="3118" spans="1:10">
      <c r="A3118" s="259"/>
      <c r="B3118" s="259"/>
      <c r="C3118" s="259"/>
      <c r="D3118" s="259"/>
      <c r="E3118" s="259"/>
      <c r="F3118" s="270"/>
      <c r="G3118" s="259"/>
      <c r="H3118" s="259"/>
      <c r="I3118" s="259"/>
      <c r="J3118" s="259"/>
    </row>
    <row r="3119" spans="1:10">
      <c r="A3119" s="259"/>
      <c r="B3119" s="259"/>
      <c r="C3119" s="259"/>
      <c r="D3119" s="259"/>
      <c r="E3119" s="259"/>
      <c r="F3119" s="270"/>
      <c r="G3119" s="259"/>
      <c r="H3119" s="259"/>
      <c r="I3119" s="259"/>
      <c r="J3119" s="259"/>
    </row>
    <row r="3120" spans="1:10">
      <c r="A3120" s="259"/>
      <c r="B3120" s="259"/>
      <c r="C3120" s="259"/>
      <c r="D3120" s="259"/>
      <c r="E3120" s="259"/>
      <c r="F3120" s="270"/>
      <c r="G3120" s="259"/>
      <c r="H3120" s="259"/>
      <c r="I3120" s="259"/>
      <c r="J3120" s="259"/>
    </row>
    <row r="3121" spans="1:10">
      <c r="A3121" s="259"/>
      <c r="B3121" s="259"/>
      <c r="C3121" s="259"/>
      <c r="D3121" s="259"/>
      <c r="E3121" s="259"/>
      <c r="F3121" s="270"/>
      <c r="G3121" s="259"/>
      <c r="H3121" s="259"/>
      <c r="I3121" s="259"/>
      <c r="J3121" s="259"/>
    </row>
    <row r="3122" spans="1:10">
      <c r="A3122" s="259"/>
      <c r="B3122" s="259"/>
      <c r="C3122" s="259"/>
      <c r="D3122" s="259"/>
      <c r="E3122" s="259"/>
      <c r="F3122" s="270"/>
      <c r="G3122" s="259"/>
      <c r="H3122" s="259"/>
      <c r="I3122" s="259"/>
      <c r="J3122" s="259"/>
    </row>
    <row r="3123" spans="1:10">
      <c r="A3123" s="259"/>
      <c r="B3123" s="259"/>
      <c r="C3123" s="259"/>
      <c r="D3123" s="259"/>
      <c r="E3123" s="259"/>
      <c r="F3123" s="270"/>
      <c r="G3123" s="259"/>
      <c r="H3123" s="259"/>
      <c r="I3123" s="259"/>
      <c r="J3123" s="259"/>
    </row>
    <row r="3124" spans="1:10">
      <c r="A3124" s="259"/>
      <c r="B3124" s="259"/>
      <c r="C3124" s="259"/>
      <c r="D3124" s="259"/>
      <c r="E3124" s="259"/>
      <c r="F3124" s="270"/>
      <c r="G3124" s="259"/>
      <c r="H3124" s="259"/>
      <c r="I3124" s="259"/>
      <c r="J3124" s="259"/>
    </row>
    <row r="3125" spans="1:10">
      <c r="A3125" s="259"/>
      <c r="B3125" s="259"/>
      <c r="C3125" s="259"/>
      <c r="D3125" s="259"/>
      <c r="E3125" s="259"/>
      <c r="F3125" s="270"/>
      <c r="G3125" s="259"/>
      <c r="H3125" s="259"/>
      <c r="I3125" s="259"/>
      <c r="J3125" s="259"/>
    </row>
    <row r="3126" spans="1:10">
      <c r="A3126" s="259"/>
      <c r="B3126" s="259"/>
      <c r="C3126" s="259"/>
      <c r="D3126" s="259"/>
      <c r="E3126" s="259"/>
      <c r="F3126" s="270"/>
      <c r="G3126" s="259"/>
      <c r="H3126" s="259"/>
      <c r="I3126" s="259"/>
      <c r="J3126" s="259"/>
    </row>
    <row r="3127" spans="1:10">
      <c r="A3127" s="259"/>
      <c r="B3127" s="259"/>
      <c r="C3127" s="259"/>
      <c r="D3127" s="259"/>
      <c r="E3127" s="259"/>
      <c r="F3127" s="270"/>
      <c r="G3127" s="259"/>
      <c r="H3127" s="259"/>
      <c r="I3127" s="259"/>
      <c r="J3127" s="259"/>
    </row>
    <row r="3128" spans="1:10">
      <c r="A3128" s="259"/>
      <c r="B3128" s="259"/>
      <c r="C3128" s="259"/>
      <c r="D3128" s="259"/>
      <c r="E3128" s="259"/>
      <c r="F3128" s="270"/>
      <c r="G3128" s="259"/>
      <c r="H3128" s="259"/>
      <c r="I3128" s="259"/>
      <c r="J3128" s="259"/>
    </row>
    <row r="3129" spans="1:10">
      <c r="A3129" s="259"/>
      <c r="B3129" s="259"/>
      <c r="C3129" s="259"/>
      <c r="D3129" s="259"/>
      <c r="E3129" s="259"/>
      <c r="F3129" s="270"/>
      <c r="G3129" s="259"/>
      <c r="H3129" s="259"/>
      <c r="I3129" s="259"/>
      <c r="J3129" s="259"/>
    </row>
    <row r="3130" spans="1:10">
      <c r="A3130" s="259"/>
      <c r="B3130" s="259"/>
      <c r="C3130" s="259"/>
      <c r="D3130" s="259"/>
      <c r="E3130" s="259"/>
      <c r="F3130" s="270"/>
      <c r="G3130" s="259"/>
      <c r="H3130" s="259"/>
      <c r="I3130" s="259"/>
      <c r="J3130" s="259"/>
    </row>
    <row r="3131" spans="1:10">
      <c r="A3131" s="259"/>
      <c r="B3131" s="259"/>
      <c r="C3131" s="259"/>
      <c r="D3131" s="259"/>
      <c r="E3131" s="259"/>
      <c r="F3131" s="270"/>
      <c r="G3131" s="259"/>
      <c r="H3131" s="259"/>
      <c r="I3131" s="259"/>
      <c r="J3131" s="259"/>
    </row>
    <row r="3132" spans="1:10">
      <c r="A3132" s="259"/>
      <c r="B3132" s="259"/>
      <c r="C3132" s="259"/>
      <c r="D3132" s="259"/>
      <c r="E3132" s="259"/>
      <c r="F3132" s="270"/>
      <c r="G3132" s="259"/>
      <c r="H3132" s="259"/>
      <c r="I3132" s="259"/>
      <c r="J3132" s="259"/>
    </row>
    <row r="3133" spans="1:10">
      <c r="A3133" s="259"/>
      <c r="B3133" s="259"/>
      <c r="C3133" s="259"/>
      <c r="D3133" s="259"/>
      <c r="E3133" s="259"/>
      <c r="F3133" s="270"/>
      <c r="G3133" s="259"/>
      <c r="H3133" s="259"/>
      <c r="I3133" s="259"/>
      <c r="J3133" s="259"/>
    </row>
    <row r="3134" spans="1:10">
      <c r="A3134" s="259"/>
      <c r="B3134" s="259"/>
      <c r="C3134" s="259"/>
      <c r="D3134" s="259"/>
      <c r="E3134" s="259"/>
      <c r="F3134" s="270"/>
      <c r="G3134" s="259"/>
      <c r="H3134" s="259"/>
      <c r="I3134" s="259"/>
      <c r="J3134" s="259"/>
    </row>
    <row r="3135" spans="1:10">
      <c r="A3135" s="259"/>
      <c r="B3135" s="259"/>
      <c r="C3135" s="259"/>
      <c r="D3135" s="259"/>
      <c r="E3135" s="259"/>
      <c r="F3135" s="270"/>
      <c r="G3135" s="259"/>
      <c r="H3135" s="259"/>
      <c r="I3135" s="259"/>
      <c r="J3135" s="259"/>
    </row>
    <row r="3136" spans="1:10">
      <c r="A3136" s="259"/>
      <c r="B3136" s="259"/>
      <c r="C3136" s="259"/>
      <c r="D3136" s="259"/>
      <c r="E3136" s="259"/>
      <c r="F3136" s="270"/>
      <c r="G3136" s="259"/>
      <c r="H3136" s="259"/>
      <c r="I3136" s="259"/>
      <c r="J3136" s="259"/>
    </row>
    <row r="3137" spans="1:10">
      <c r="A3137" s="259"/>
      <c r="B3137" s="259"/>
      <c r="C3137" s="259"/>
      <c r="D3137" s="259"/>
      <c r="E3137" s="259"/>
      <c r="F3137" s="270"/>
      <c r="G3137" s="259"/>
      <c r="H3137" s="259"/>
      <c r="I3137" s="259"/>
      <c r="J3137" s="259"/>
    </row>
    <row r="3138" spans="1:10">
      <c r="A3138" s="259"/>
      <c r="B3138" s="259"/>
      <c r="C3138" s="259"/>
      <c r="D3138" s="259"/>
      <c r="E3138" s="259"/>
      <c r="F3138" s="270"/>
      <c r="G3138" s="259"/>
      <c r="H3138" s="259"/>
      <c r="I3138" s="259"/>
      <c r="J3138" s="259"/>
    </row>
    <row r="3139" spans="1:10">
      <c r="A3139" s="259"/>
      <c r="B3139" s="259"/>
      <c r="C3139" s="259"/>
      <c r="D3139" s="259"/>
      <c r="E3139" s="259"/>
      <c r="F3139" s="270"/>
      <c r="G3139" s="259"/>
      <c r="H3139" s="259"/>
      <c r="I3139" s="259"/>
      <c r="J3139" s="259"/>
    </row>
    <row r="3140" spans="1:10">
      <c r="A3140" s="259"/>
      <c r="B3140" s="259"/>
      <c r="C3140" s="259"/>
      <c r="D3140" s="259"/>
      <c r="E3140" s="259"/>
      <c r="F3140" s="270"/>
      <c r="G3140" s="259"/>
      <c r="H3140" s="259"/>
      <c r="I3140" s="259"/>
      <c r="J3140" s="259"/>
    </row>
    <row r="3141" spans="1:10">
      <c r="A3141" s="259"/>
      <c r="B3141" s="259"/>
      <c r="C3141" s="259"/>
      <c r="D3141" s="259"/>
      <c r="E3141" s="259"/>
      <c r="F3141" s="270"/>
      <c r="G3141" s="259"/>
      <c r="H3141" s="259"/>
      <c r="I3141" s="259"/>
      <c r="J3141" s="259"/>
    </row>
    <row r="3142" spans="1:10">
      <c r="A3142" s="259"/>
      <c r="B3142" s="259"/>
      <c r="C3142" s="259"/>
      <c r="D3142" s="259"/>
      <c r="E3142" s="259"/>
      <c r="F3142" s="270"/>
      <c r="G3142" s="259"/>
      <c r="H3142" s="259"/>
      <c r="I3142" s="259"/>
      <c r="J3142" s="259"/>
    </row>
    <row r="3143" spans="1:10">
      <c r="A3143" s="259"/>
      <c r="B3143" s="259"/>
      <c r="C3143" s="259"/>
      <c r="D3143" s="259"/>
      <c r="E3143" s="259"/>
      <c r="F3143" s="270"/>
      <c r="G3143" s="259"/>
      <c r="H3143" s="259"/>
      <c r="I3143" s="259"/>
      <c r="J3143" s="259"/>
    </row>
    <row r="3144" spans="1:10">
      <c r="A3144" s="259"/>
      <c r="B3144" s="259"/>
      <c r="C3144" s="259"/>
      <c r="D3144" s="259"/>
      <c r="E3144" s="259"/>
      <c r="F3144" s="270"/>
      <c r="G3144" s="259"/>
      <c r="H3144" s="259"/>
      <c r="I3144" s="259"/>
      <c r="J3144" s="259"/>
    </row>
    <row r="3145" spans="1:10">
      <c r="A3145" s="259"/>
      <c r="B3145" s="259"/>
      <c r="C3145" s="259"/>
      <c r="D3145" s="259"/>
      <c r="E3145" s="259"/>
      <c r="F3145" s="270"/>
      <c r="G3145" s="259"/>
      <c r="H3145" s="259"/>
      <c r="I3145" s="259"/>
      <c r="J3145" s="259"/>
    </row>
    <row r="3146" spans="1:10">
      <c r="A3146" s="259"/>
      <c r="B3146" s="259"/>
      <c r="C3146" s="259"/>
      <c r="D3146" s="259"/>
      <c r="E3146" s="259"/>
      <c r="F3146" s="270"/>
      <c r="G3146" s="259"/>
      <c r="H3146" s="259"/>
      <c r="I3146" s="259"/>
      <c r="J3146" s="259"/>
    </row>
    <row r="3147" spans="1:10">
      <c r="A3147" s="259"/>
      <c r="B3147" s="259"/>
      <c r="C3147" s="259"/>
      <c r="D3147" s="259"/>
      <c r="E3147" s="259"/>
      <c r="F3147" s="270"/>
      <c r="G3147" s="259"/>
      <c r="H3147" s="259"/>
      <c r="I3147" s="259"/>
      <c r="J3147" s="259"/>
    </row>
    <row r="3148" spans="1:10">
      <c r="A3148" s="259"/>
      <c r="B3148" s="259"/>
      <c r="C3148" s="259"/>
      <c r="D3148" s="259"/>
      <c r="E3148" s="259"/>
      <c r="F3148" s="270"/>
      <c r="G3148" s="259"/>
      <c r="H3148" s="259"/>
      <c r="I3148" s="259"/>
      <c r="J3148" s="259"/>
    </row>
    <row r="3149" spans="1:10">
      <c r="A3149" s="259"/>
      <c r="B3149" s="259"/>
      <c r="C3149" s="259"/>
      <c r="D3149" s="259"/>
      <c r="E3149" s="259"/>
      <c r="F3149" s="270"/>
      <c r="G3149" s="259"/>
      <c r="H3149" s="259"/>
      <c r="I3149" s="259"/>
      <c r="J3149" s="259"/>
    </row>
    <row r="3150" spans="1:10">
      <c r="A3150" s="259"/>
      <c r="B3150" s="259"/>
      <c r="C3150" s="259"/>
      <c r="D3150" s="259"/>
      <c r="E3150" s="259"/>
      <c r="F3150" s="270"/>
      <c r="G3150" s="259"/>
      <c r="H3150" s="259"/>
      <c r="I3150" s="259"/>
      <c r="J3150" s="259"/>
    </row>
    <row r="3151" spans="1:10">
      <c r="A3151" s="259"/>
      <c r="B3151" s="259"/>
      <c r="C3151" s="259"/>
      <c r="D3151" s="259"/>
      <c r="E3151" s="259"/>
      <c r="F3151" s="270"/>
      <c r="G3151" s="259"/>
      <c r="H3151" s="259"/>
      <c r="I3151" s="259"/>
      <c r="J3151" s="259"/>
    </row>
    <row r="3152" spans="1:10">
      <c r="A3152" s="259"/>
      <c r="B3152" s="259"/>
      <c r="C3152" s="259"/>
      <c r="D3152" s="259"/>
      <c r="E3152" s="259"/>
      <c r="F3152" s="270"/>
      <c r="G3152" s="259"/>
      <c r="H3152" s="259"/>
      <c r="I3152" s="259"/>
      <c r="J3152" s="259"/>
    </row>
    <row r="3153" spans="1:10">
      <c r="A3153" s="259"/>
      <c r="B3153" s="259"/>
      <c r="C3153" s="259"/>
      <c r="D3153" s="259"/>
      <c r="E3153" s="259"/>
      <c r="F3153" s="270"/>
      <c r="G3153" s="259"/>
      <c r="H3153" s="259"/>
      <c r="I3153" s="259"/>
      <c r="J3153" s="259"/>
    </row>
    <row r="3154" spans="1:10">
      <c r="A3154" s="259"/>
      <c r="B3154" s="259"/>
      <c r="C3154" s="259"/>
      <c r="D3154" s="259"/>
      <c r="E3154" s="259"/>
      <c r="F3154" s="270"/>
      <c r="G3154" s="259"/>
      <c r="H3154" s="259"/>
      <c r="I3154" s="259"/>
      <c r="J3154" s="259"/>
    </row>
    <row r="3155" spans="1:10">
      <c r="A3155" s="259"/>
      <c r="B3155" s="259"/>
      <c r="C3155" s="259"/>
      <c r="D3155" s="259"/>
      <c r="E3155" s="259"/>
      <c r="F3155" s="270"/>
      <c r="G3155" s="259"/>
      <c r="H3155" s="259"/>
      <c r="I3155" s="259"/>
      <c r="J3155" s="259"/>
    </row>
    <row r="3156" spans="1:10">
      <c r="A3156" s="259"/>
      <c r="B3156" s="259"/>
      <c r="C3156" s="259"/>
      <c r="D3156" s="259"/>
      <c r="E3156" s="259"/>
      <c r="F3156" s="270"/>
      <c r="G3156" s="259"/>
      <c r="H3156" s="259"/>
      <c r="I3156" s="259"/>
      <c r="J3156" s="259"/>
    </row>
    <row r="3157" spans="1:10">
      <c r="A3157" s="259"/>
      <c r="B3157" s="259"/>
      <c r="C3157" s="259"/>
      <c r="D3157" s="259"/>
      <c r="E3157" s="259"/>
      <c r="F3157" s="270"/>
      <c r="G3157" s="259"/>
      <c r="H3157" s="259"/>
      <c r="I3157" s="259"/>
      <c r="J3157" s="259"/>
    </row>
    <row r="3158" spans="1:10">
      <c r="A3158" s="259"/>
      <c r="B3158" s="259"/>
      <c r="C3158" s="259"/>
      <c r="D3158" s="259"/>
      <c r="E3158" s="259"/>
      <c r="F3158" s="270"/>
      <c r="G3158" s="259"/>
      <c r="H3158" s="259"/>
      <c r="I3158" s="259"/>
      <c r="J3158" s="259"/>
    </row>
    <row r="3159" spans="1:10">
      <c r="A3159" s="259"/>
      <c r="B3159" s="259"/>
      <c r="C3159" s="259"/>
      <c r="D3159" s="259"/>
      <c r="E3159" s="259"/>
      <c r="F3159" s="270"/>
      <c r="G3159" s="259"/>
      <c r="H3159" s="259"/>
      <c r="I3159" s="259"/>
      <c r="J3159" s="259"/>
    </row>
    <row r="3160" spans="1:10">
      <c r="A3160" s="259"/>
      <c r="B3160" s="259"/>
      <c r="C3160" s="259"/>
      <c r="D3160" s="259"/>
      <c r="E3160" s="259"/>
      <c r="F3160" s="270"/>
      <c r="G3160" s="259"/>
      <c r="H3160" s="259"/>
      <c r="I3160" s="259"/>
      <c r="J3160" s="259"/>
    </row>
    <row r="3161" spans="1:10">
      <c r="A3161" s="259"/>
      <c r="B3161" s="259"/>
      <c r="C3161" s="259"/>
      <c r="D3161" s="259"/>
      <c r="E3161" s="259"/>
      <c r="F3161" s="270"/>
      <c r="G3161" s="259"/>
      <c r="H3161" s="259"/>
      <c r="I3161" s="259"/>
      <c r="J3161" s="259"/>
    </row>
    <row r="3162" spans="1:10">
      <c r="A3162" s="259"/>
      <c r="B3162" s="259"/>
      <c r="C3162" s="259"/>
      <c r="D3162" s="259"/>
      <c r="E3162" s="259"/>
      <c r="F3162" s="270"/>
      <c r="G3162" s="259"/>
      <c r="H3162" s="259"/>
      <c r="I3162" s="259"/>
      <c r="J3162" s="259"/>
    </row>
    <row r="3163" spans="1:10">
      <c r="A3163" s="259"/>
      <c r="B3163" s="259"/>
      <c r="C3163" s="259"/>
      <c r="D3163" s="259"/>
      <c r="E3163" s="259"/>
      <c r="F3163" s="270"/>
      <c r="G3163" s="259"/>
      <c r="H3163" s="259"/>
      <c r="I3163" s="259"/>
      <c r="J3163" s="259"/>
    </row>
    <row r="3164" spans="1:10">
      <c r="A3164" s="259"/>
      <c r="B3164" s="259"/>
      <c r="C3164" s="259"/>
      <c r="D3164" s="259"/>
      <c r="E3164" s="259"/>
      <c r="F3164" s="270"/>
      <c r="G3164" s="259"/>
      <c r="H3164" s="259"/>
      <c r="I3164" s="259"/>
      <c r="J3164" s="259"/>
    </row>
    <row r="3165" spans="1:10">
      <c r="A3165" s="259"/>
      <c r="B3165" s="259"/>
      <c r="C3165" s="259"/>
      <c r="D3165" s="259"/>
      <c r="E3165" s="259"/>
      <c r="F3165" s="270"/>
      <c r="G3165" s="259"/>
      <c r="H3165" s="259"/>
      <c r="I3165" s="259"/>
      <c r="J3165" s="259"/>
    </row>
    <row r="3166" spans="1:10">
      <c r="A3166" s="259"/>
      <c r="B3166" s="259"/>
      <c r="C3166" s="259"/>
      <c r="D3166" s="259"/>
      <c r="E3166" s="259"/>
      <c r="F3166" s="270"/>
      <c r="G3166" s="259"/>
      <c r="H3166" s="259"/>
      <c r="I3166" s="259"/>
      <c r="J3166" s="259"/>
    </row>
    <row r="3167" spans="1:10">
      <c r="A3167" s="259"/>
      <c r="B3167" s="259"/>
      <c r="C3167" s="259"/>
      <c r="D3167" s="259"/>
      <c r="E3167" s="259"/>
      <c r="F3167" s="270"/>
      <c r="G3167" s="259"/>
      <c r="H3167" s="259"/>
      <c r="I3167" s="259"/>
      <c r="J3167" s="259"/>
    </row>
    <row r="3168" spans="1:10">
      <c r="A3168" s="259"/>
      <c r="B3168" s="259"/>
      <c r="C3168" s="259"/>
      <c r="D3168" s="259"/>
      <c r="E3168" s="259"/>
      <c r="F3168" s="270"/>
      <c r="G3168" s="259"/>
      <c r="H3168" s="259"/>
      <c r="I3168" s="259"/>
      <c r="J3168" s="259"/>
    </row>
    <row r="3169" spans="1:10">
      <c r="A3169" s="259"/>
      <c r="B3169" s="259"/>
      <c r="C3169" s="259"/>
      <c r="D3169" s="259"/>
      <c r="E3169" s="259"/>
      <c r="F3169" s="270"/>
      <c r="G3169" s="259"/>
      <c r="H3169" s="259"/>
      <c r="I3169" s="259"/>
      <c r="J3169" s="259"/>
    </row>
    <row r="3170" spans="1:10">
      <c r="A3170" s="259"/>
      <c r="B3170" s="259"/>
      <c r="C3170" s="259"/>
      <c r="D3170" s="259"/>
      <c r="E3170" s="259"/>
      <c r="F3170" s="270"/>
      <c r="G3170" s="259"/>
      <c r="H3170" s="259"/>
      <c r="I3170" s="259"/>
      <c r="J3170" s="259"/>
    </row>
    <row r="3171" spans="1:10">
      <c r="A3171" s="259"/>
      <c r="B3171" s="259"/>
      <c r="C3171" s="259"/>
      <c r="D3171" s="259"/>
      <c r="E3171" s="259"/>
      <c r="F3171" s="270"/>
      <c r="G3171" s="259"/>
      <c r="H3171" s="259"/>
      <c r="I3171" s="259"/>
      <c r="J3171" s="259"/>
    </row>
    <row r="3172" spans="1:10">
      <c r="A3172" s="259"/>
      <c r="B3172" s="259"/>
      <c r="C3172" s="259"/>
      <c r="D3172" s="259"/>
      <c r="E3172" s="259"/>
      <c r="F3172" s="270"/>
      <c r="G3172" s="259"/>
      <c r="H3172" s="259"/>
      <c r="I3172" s="259"/>
      <c r="J3172" s="259"/>
    </row>
    <row r="3173" spans="1:10">
      <c r="A3173" s="259"/>
      <c r="B3173" s="259"/>
      <c r="C3173" s="259"/>
      <c r="D3173" s="259"/>
      <c r="E3173" s="259"/>
      <c r="F3173" s="270"/>
      <c r="G3173" s="259"/>
      <c r="H3173" s="259"/>
      <c r="I3173" s="259"/>
      <c r="J3173" s="259"/>
    </row>
    <row r="3174" spans="1:10">
      <c r="A3174" s="259"/>
      <c r="B3174" s="259"/>
      <c r="C3174" s="259"/>
      <c r="D3174" s="259"/>
      <c r="E3174" s="259"/>
      <c r="F3174" s="270"/>
      <c r="G3174" s="259"/>
      <c r="H3174" s="259"/>
      <c r="I3174" s="259"/>
      <c r="J3174" s="259"/>
    </row>
    <row r="3175" spans="1:10">
      <c r="A3175" s="259"/>
      <c r="B3175" s="259"/>
      <c r="C3175" s="259"/>
      <c r="D3175" s="259"/>
      <c r="E3175" s="259"/>
      <c r="F3175" s="270"/>
      <c r="G3175" s="259"/>
      <c r="H3175" s="259"/>
      <c r="I3175" s="259"/>
      <c r="J3175" s="259"/>
    </row>
    <row r="3176" spans="1:10">
      <c r="A3176" s="259"/>
      <c r="B3176" s="259"/>
      <c r="C3176" s="259"/>
      <c r="D3176" s="259"/>
      <c r="E3176" s="259"/>
      <c r="F3176" s="270"/>
      <c r="G3176" s="259"/>
      <c r="H3176" s="259"/>
      <c r="I3176" s="259"/>
      <c r="J3176" s="259"/>
    </row>
    <row r="3177" spans="1:10">
      <c r="A3177" s="259"/>
      <c r="B3177" s="259"/>
      <c r="C3177" s="259"/>
      <c r="D3177" s="259"/>
      <c r="E3177" s="259"/>
      <c r="F3177" s="270"/>
      <c r="G3177" s="259"/>
      <c r="H3177" s="259"/>
      <c r="I3177" s="259"/>
      <c r="J3177" s="259"/>
    </row>
    <row r="3178" spans="1:10">
      <c r="A3178" s="259"/>
      <c r="B3178" s="259"/>
      <c r="C3178" s="259"/>
      <c r="D3178" s="259"/>
      <c r="E3178" s="259"/>
      <c r="F3178" s="270"/>
      <c r="G3178" s="259"/>
      <c r="H3178" s="259"/>
      <c r="I3178" s="259"/>
      <c r="J3178" s="259"/>
    </row>
    <row r="3179" spans="1:10">
      <c r="A3179" s="259"/>
      <c r="B3179" s="259"/>
      <c r="C3179" s="259"/>
      <c r="D3179" s="259"/>
      <c r="E3179" s="259"/>
      <c r="F3179" s="270"/>
      <c r="G3179" s="259"/>
      <c r="H3179" s="259"/>
      <c r="I3179" s="259"/>
      <c r="J3179" s="259"/>
    </row>
    <row r="3180" spans="1:10">
      <c r="A3180" s="259"/>
      <c r="B3180" s="259"/>
      <c r="C3180" s="259"/>
      <c r="D3180" s="259"/>
      <c r="E3180" s="259"/>
      <c r="F3180" s="270"/>
      <c r="G3180" s="259"/>
      <c r="H3180" s="259"/>
      <c r="I3180" s="259"/>
      <c r="J3180" s="259"/>
    </row>
    <row r="3181" spans="1:10">
      <c r="A3181" s="259"/>
      <c r="B3181" s="259"/>
      <c r="C3181" s="259"/>
      <c r="D3181" s="259"/>
      <c r="E3181" s="259"/>
      <c r="F3181" s="270"/>
      <c r="G3181" s="259"/>
      <c r="H3181" s="259"/>
      <c r="I3181" s="259"/>
      <c r="J3181" s="259"/>
    </row>
    <row r="3182" spans="1:10">
      <c r="A3182" s="259"/>
      <c r="B3182" s="259"/>
      <c r="C3182" s="259"/>
      <c r="D3182" s="259"/>
      <c r="E3182" s="259"/>
      <c r="F3182" s="270"/>
      <c r="G3182" s="259"/>
      <c r="H3182" s="259"/>
      <c r="I3182" s="259"/>
      <c r="J3182" s="259"/>
    </row>
    <row r="3183" spans="1:10">
      <c r="A3183" s="259"/>
      <c r="B3183" s="259"/>
      <c r="C3183" s="259"/>
      <c r="D3183" s="259"/>
      <c r="E3183" s="259"/>
      <c r="F3183" s="270"/>
      <c r="G3183" s="259"/>
      <c r="H3183" s="259"/>
      <c r="I3183" s="259"/>
      <c r="J3183" s="259"/>
    </row>
    <row r="3184" spans="1:10">
      <c r="A3184" s="259"/>
      <c r="B3184" s="259"/>
      <c r="C3184" s="259"/>
      <c r="D3184" s="259"/>
      <c r="E3184" s="259"/>
      <c r="F3184" s="270"/>
      <c r="G3184" s="259"/>
      <c r="H3184" s="259"/>
      <c r="I3184" s="259"/>
      <c r="J3184" s="259"/>
    </row>
    <row r="3185" spans="1:10">
      <c r="A3185" s="259"/>
      <c r="B3185" s="259"/>
      <c r="C3185" s="259"/>
      <c r="D3185" s="259"/>
      <c r="E3185" s="259"/>
      <c r="F3185" s="270"/>
      <c r="G3185" s="259"/>
      <c r="H3185" s="259"/>
      <c r="I3185" s="259"/>
      <c r="J3185" s="259"/>
    </row>
    <row r="3186" spans="1:10">
      <c r="A3186" s="259"/>
      <c r="B3186" s="259"/>
      <c r="C3186" s="259"/>
      <c r="D3186" s="259"/>
      <c r="E3186" s="259"/>
      <c r="F3186" s="270"/>
      <c r="G3186" s="259"/>
      <c r="H3186" s="259"/>
      <c r="I3186" s="259"/>
      <c r="J3186" s="259"/>
    </row>
    <row r="3187" spans="1:10">
      <c r="A3187" s="259"/>
      <c r="B3187" s="259"/>
      <c r="C3187" s="259"/>
      <c r="D3187" s="259"/>
      <c r="E3187" s="259"/>
      <c r="F3187" s="270"/>
      <c r="G3187" s="259"/>
      <c r="H3187" s="259"/>
      <c r="I3187" s="259"/>
      <c r="J3187" s="259"/>
    </row>
    <row r="3188" spans="1:10">
      <c r="A3188" s="259"/>
      <c r="B3188" s="259"/>
      <c r="C3188" s="259"/>
      <c r="D3188" s="259"/>
      <c r="E3188" s="259"/>
      <c r="F3188" s="270"/>
      <c r="G3188" s="259"/>
      <c r="H3188" s="259"/>
      <c r="I3188" s="259"/>
      <c r="J3188" s="259"/>
    </row>
    <row r="3189" spans="1:10">
      <c r="A3189" s="259"/>
      <c r="B3189" s="259"/>
      <c r="C3189" s="259"/>
      <c r="D3189" s="259"/>
      <c r="E3189" s="259"/>
      <c r="F3189" s="270"/>
      <c r="G3189" s="259"/>
      <c r="H3189" s="259"/>
      <c r="I3189" s="259"/>
      <c r="J3189" s="259"/>
    </row>
    <row r="3190" spans="1:10">
      <c r="A3190" s="259"/>
      <c r="B3190" s="259"/>
      <c r="C3190" s="259"/>
      <c r="D3190" s="259"/>
      <c r="E3190" s="259"/>
      <c r="F3190" s="270"/>
      <c r="G3190" s="259"/>
      <c r="H3190" s="259"/>
      <c r="I3190" s="259"/>
      <c r="J3190" s="259"/>
    </row>
    <row r="3191" spans="1:10">
      <c r="A3191" s="259"/>
      <c r="B3191" s="259"/>
      <c r="C3191" s="259"/>
      <c r="D3191" s="259"/>
      <c r="E3191" s="259"/>
      <c r="F3191" s="270"/>
      <c r="G3191" s="259"/>
      <c r="H3191" s="259"/>
      <c r="I3191" s="259"/>
      <c r="J3191" s="259"/>
    </row>
    <row r="3192" spans="1:10">
      <c r="A3192" s="259"/>
      <c r="B3192" s="259"/>
      <c r="C3192" s="259"/>
      <c r="D3192" s="259"/>
      <c r="E3192" s="259"/>
      <c r="F3192" s="270"/>
      <c r="G3192" s="259"/>
      <c r="H3192" s="259"/>
      <c r="I3192" s="259"/>
      <c r="J3192" s="259"/>
    </row>
    <row r="3193" spans="1:10">
      <c r="A3193" s="259"/>
      <c r="B3193" s="259"/>
      <c r="C3193" s="259"/>
      <c r="D3193" s="259"/>
      <c r="E3193" s="259"/>
      <c r="F3193" s="270"/>
      <c r="G3193" s="259"/>
      <c r="H3193" s="259"/>
      <c r="I3193" s="259"/>
      <c r="J3193" s="259"/>
    </row>
    <row r="3194" spans="1:10">
      <c r="A3194" s="259"/>
      <c r="B3194" s="259"/>
      <c r="C3194" s="259"/>
      <c r="D3194" s="259"/>
      <c r="E3194" s="259"/>
      <c r="F3194" s="270"/>
      <c r="G3194" s="259"/>
      <c r="H3194" s="259"/>
      <c r="I3194" s="259"/>
      <c r="J3194" s="259"/>
    </row>
    <row r="3195" spans="1:10">
      <c r="A3195" s="259"/>
      <c r="B3195" s="259"/>
      <c r="C3195" s="259"/>
      <c r="D3195" s="259"/>
      <c r="E3195" s="259"/>
      <c r="F3195" s="270"/>
      <c r="G3195" s="259"/>
      <c r="H3195" s="259"/>
      <c r="I3195" s="259"/>
      <c r="J3195" s="259"/>
    </row>
    <row r="3196" spans="1:10">
      <c r="A3196" s="259"/>
      <c r="B3196" s="259"/>
      <c r="C3196" s="259"/>
      <c r="D3196" s="259"/>
      <c r="E3196" s="259"/>
      <c r="F3196" s="270"/>
      <c r="G3196" s="259"/>
      <c r="H3196" s="259"/>
      <c r="I3196" s="259"/>
      <c r="J3196" s="259"/>
    </row>
    <row r="3197" spans="1:10">
      <c r="A3197" s="259"/>
      <c r="B3197" s="259"/>
      <c r="C3197" s="259"/>
      <c r="D3197" s="259"/>
      <c r="E3197" s="259"/>
      <c r="F3197" s="270"/>
      <c r="G3197" s="259"/>
      <c r="H3197" s="259"/>
      <c r="I3197" s="259"/>
      <c r="J3197" s="259"/>
    </row>
    <row r="3198" spans="1:10">
      <c r="A3198" s="259"/>
      <c r="B3198" s="259"/>
      <c r="C3198" s="259"/>
      <c r="D3198" s="259"/>
      <c r="E3198" s="259"/>
      <c r="F3198" s="270"/>
      <c r="G3198" s="259"/>
      <c r="H3198" s="259"/>
      <c r="I3198" s="259"/>
      <c r="J3198" s="259"/>
    </row>
    <row r="3199" spans="1:10">
      <c r="A3199" s="259"/>
      <c r="B3199" s="259"/>
      <c r="C3199" s="259"/>
      <c r="D3199" s="259"/>
      <c r="E3199" s="259"/>
      <c r="F3199" s="270"/>
      <c r="G3199" s="259"/>
      <c r="H3199" s="259"/>
      <c r="I3199" s="259"/>
      <c r="J3199" s="259"/>
    </row>
    <row r="3200" spans="1:10">
      <c r="A3200" s="259"/>
      <c r="B3200" s="259"/>
      <c r="C3200" s="259"/>
      <c r="D3200" s="259"/>
      <c r="E3200" s="259"/>
      <c r="F3200" s="270"/>
      <c r="G3200" s="259"/>
      <c r="H3200" s="259"/>
      <c r="I3200" s="259"/>
      <c r="J3200" s="259"/>
    </row>
    <row r="3201" spans="1:10">
      <c r="A3201" s="259"/>
      <c r="B3201" s="259"/>
      <c r="C3201" s="259"/>
      <c r="D3201" s="259"/>
      <c r="E3201" s="259"/>
      <c r="F3201" s="270"/>
      <c r="G3201" s="259"/>
      <c r="H3201" s="259"/>
      <c r="I3201" s="259"/>
      <c r="J3201" s="259"/>
    </row>
    <row r="3202" spans="1:10">
      <c r="A3202" s="259"/>
      <c r="B3202" s="259"/>
      <c r="C3202" s="259"/>
      <c r="D3202" s="259"/>
      <c r="E3202" s="259"/>
      <c r="F3202" s="270"/>
      <c r="G3202" s="259"/>
      <c r="H3202" s="259"/>
      <c r="I3202" s="259"/>
      <c r="J3202" s="259"/>
    </row>
    <row r="3203" spans="1:10">
      <c r="A3203" s="259"/>
      <c r="B3203" s="259"/>
      <c r="C3203" s="259"/>
      <c r="D3203" s="259"/>
      <c r="E3203" s="259"/>
      <c r="F3203" s="270"/>
      <c r="G3203" s="259"/>
      <c r="H3203" s="259"/>
      <c r="I3203" s="259"/>
      <c r="J3203" s="259"/>
    </row>
    <row r="3204" spans="1:10">
      <c r="A3204" s="259"/>
      <c r="B3204" s="259"/>
      <c r="C3204" s="259"/>
      <c r="D3204" s="259"/>
      <c r="E3204" s="259"/>
      <c r="F3204" s="270"/>
      <c r="G3204" s="259"/>
      <c r="H3204" s="259"/>
      <c r="I3204" s="259"/>
      <c r="J3204" s="259"/>
    </row>
    <row r="3205" spans="1:10">
      <c r="A3205" s="259"/>
      <c r="B3205" s="259"/>
      <c r="C3205" s="259"/>
      <c r="D3205" s="259"/>
      <c r="E3205" s="259"/>
      <c r="F3205" s="270"/>
      <c r="G3205" s="259"/>
      <c r="H3205" s="259"/>
      <c r="I3205" s="259"/>
      <c r="J3205" s="259"/>
    </row>
    <row r="3206" spans="1:10">
      <c r="A3206" s="259"/>
      <c r="B3206" s="259"/>
      <c r="C3206" s="259"/>
      <c r="D3206" s="259"/>
      <c r="E3206" s="259"/>
      <c r="F3206" s="270"/>
      <c r="G3206" s="259"/>
      <c r="H3206" s="259"/>
      <c r="I3206" s="259"/>
      <c r="J3206" s="259"/>
    </row>
    <row r="3207" spans="1:10">
      <c r="A3207" s="259"/>
      <c r="B3207" s="259"/>
      <c r="C3207" s="259"/>
      <c r="D3207" s="259"/>
      <c r="E3207" s="259"/>
      <c r="F3207" s="270"/>
      <c r="G3207" s="259"/>
      <c r="H3207" s="259"/>
      <c r="I3207" s="259"/>
      <c r="J3207" s="259"/>
    </row>
    <row r="3208" spans="1:10">
      <c r="A3208" s="259"/>
      <c r="B3208" s="259"/>
      <c r="C3208" s="259"/>
      <c r="D3208" s="259"/>
      <c r="E3208" s="259"/>
      <c r="F3208" s="270"/>
      <c r="G3208" s="259"/>
      <c r="H3208" s="259"/>
      <c r="I3208" s="259"/>
      <c r="J3208" s="259"/>
    </row>
    <row r="3209" spans="1:10">
      <c r="A3209" s="259"/>
      <c r="B3209" s="259"/>
      <c r="C3209" s="259"/>
      <c r="D3209" s="259"/>
      <c r="E3209" s="259"/>
      <c r="F3209" s="270"/>
      <c r="G3209" s="259"/>
      <c r="H3209" s="259"/>
      <c r="I3209" s="259"/>
      <c r="J3209" s="259"/>
    </row>
    <row r="3210" spans="1:10">
      <c r="A3210" s="259"/>
      <c r="B3210" s="259"/>
      <c r="C3210" s="259"/>
      <c r="D3210" s="259"/>
      <c r="E3210" s="259"/>
      <c r="F3210" s="270"/>
      <c r="G3210" s="259"/>
      <c r="H3210" s="259"/>
      <c r="I3210" s="259"/>
      <c r="J3210" s="259"/>
    </row>
    <row r="3211" spans="1:10">
      <c r="A3211" s="259"/>
      <c r="B3211" s="259"/>
      <c r="C3211" s="259"/>
      <c r="D3211" s="259"/>
      <c r="E3211" s="259"/>
      <c r="F3211" s="270"/>
      <c r="G3211" s="259"/>
      <c r="H3211" s="259"/>
      <c r="I3211" s="259"/>
      <c r="J3211" s="259"/>
    </row>
    <row r="3212" spans="1:10">
      <c r="A3212" s="259"/>
      <c r="B3212" s="259"/>
      <c r="C3212" s="259"/>
      <c r="D3212" s="259"/>
      <c r="E3212" s="259"/>
      <c r="F3212" s="270"/>
      <c r="G3212" s="259"/>
      <c r="H3212" s="259"/>
      <c r="I3212" s="259"/>
      <c r="J3212" s="259"/>
    </row>
    <row r="3213" spans="1:10">
      <c r="A3213" s="259"/>
      <c r="B3213" s="259"/>
      <c r="C3213" s="259"/>
      <c r="D3213" s="259"/>
      <c r="E3213" s="259"/>
      <c r="F3213" s="270"/>
      <c r="G3213" s="259"/>
      <c r="H3213" s="259"/>
      <c r="I3213" s="259"/>
      <c r="J3213" s="259"/>
    </row>
    <row r="3214" spans="1:10">
      <c r="A3214" s="259"/>
      <c r="B3214" s="259"/>
      <c r="C3214" s="259"/>
      <c r="D3214" s="259"/>
      <c r="E3214" s="259"/>
      <c r="F3214" s="270"/>
      <c r="G3214" s="259"/>
      <c r="H3214" s="259"/>
      <c r="I3214" s="259"/>
      <c r="J3214" s="259"/>
    </row>
    <row r="3215" spans="1:10">
      <c r="A3215" s="259"/>
      <c r="B3215" s="259"/>
      <c r="C3215" s="259"/>
      <c r="D3215" s="259"/>
      <c r="E3215" s="259"/>
      <c r="F3215" s="270"/>
      <c r="G3215" s="259"/>
      <c r="H3215" s="259"/>
      <c r="I3215" s="259"/>
      <c r="J3215" s="259"/>
    </row>
    <row r="3216" spans="1:10">
      <c r="A3216" s="259"/>
      <c r="B3216" s="259"/>
      <c r="C3216" s="259"/>
      <c r="D3216" s="259"/>
      <c r="E3216" s="259"/>
      <c r="F3216" s="270"/>
      <c r="G3216" s="259"/>
      <c r="H3216" s="259"/>
      <c r="I3216" s="259"/>
      <c r="J3216" s="259"/>
    </row>
    <row r="3217" spans="1:10">
      <c r="A3217" s="259"/>
      <c r="B3217" s="259"/>
      <c r="C3217" s="259"/>
      <c r="D3217" s="259"/>
      <c r="E3217" s="259"/>
      <c r="F3217" s="270"/>
      <c r="G3217" s="259"/>
      <c r="H3217" s="259"/>
      <c r="I3217" s="259"/>
      <c r="J3217" s="259"/>
    </row>
    <row r="3218" spans="1:10">
      <c r="A3218" s="259"/>
      <c r="B3218" s="259"/>
      <c r="C3218" s="259"/>
      <c r="D3218" s="259"/>
      <c r="E3218" s="259"/>
      <c r="F3218" s="270"/>
      <c r="G3218" s="259"/>
      <c r="H3218" s="259"/>
      <c r="I3218" s="259"/>
      <c r="J3218" s="259"/>
    </row>
    <row r="3219" spans="1:10">
      <c r="A3219" s="259"/>
      <c r="B3219" s="259"/>
      <c r="C3219" s="259"/>
      <c r="D3219" s="259"/>
      <c r="E3219" s="259"/>
      <c r="F3219" s="270"/>
      <c r="G3219" s="259"/>
      <c r="H3219" s="259"/>
      <c r="I3219" s="259"/>
      <c r="J3219" s="259"/>
    </row>
    <row r="3220" spans="1:10">
      <c r="A3220" s="259"/>
      <c r="B3220" s="259"/>
      <c r="C3220" s="259"/>
      <c r="D3220" s="259"/>
      <c r="E3220" s="259"/>
      <c r="F3220" s="270"/>
      <c r="G3220" s="259"/>
      <c r="H3220" s="259"/>
      <c r="I3220" s="259"/>
      <c r="J3220" s="259"/>
    </row>
    <row r="3221" spans="1:10">
      <c r="A3221" s="259"/>
      <c r="B3221" s="259"/>
      <c r="C3221" s="259"/>
      <c r="D3221" s="259"/>
      <c r="E3221" s="259"/>
      <c r="F3221" s="270"/>
      <c r="G3221" s="259"/>
      <c r="H3221" s="259"/>
      <c r="I3221" s="259"/>
      <c r="J3221" s="259"/>
    </row>
    <row r="3222" spans="1:10">
      <c r="A3222" s="259"/>
      <c r="B3222" s="259"/>
      <c r="C3222" s="259"/>
      <c r="D3222" s="259"/>
      <c r="E3222" s="259"/>
      <c r="F3222" s="270"/>
      <c r="G3222" s="259"/>
      <c r="H3222" s="259"/>
      <c r="I3222" s="259"/>
      <c r="J3222" s="259"/>
    </row>
    <row r="3223" spans="1:10">
      <c r="A3223" s="259"/>
      <c r="B3223" s="259"/>
      <c r="C3223" s="259"/>
      <c r="D3223" s="259"/>
      <c r="E3223" s="259"/>
      <c r="F3223" s="270"/>
      <c r="G3223" s="259"/>
      <c r="H3223" s="259"/>
      <c r="I3223" s="259"/>
      <c r="J3223" s="259"/>
    </row>
    <row r="3224" spans="1:10">
      <c r="A3224" s="259"/>
      <c r="B3224" s="259"/>
      <c r="C3224" s="259"/>
      <c r="D3224" s="259"/>
      <c r="E3224" s="259"/>
      <c r="F3224" s="270"/>
      <c r="G3224" s="259"/>
      <c r="H3224" s="259"/>
      <c r="I3224" s="259"/>
      <c r="J3224" s="259"/>
    </row>
    <row r="3225" spans="1:10">
      <c r="A3225" s="259"/>
      <c r="B3225" s="259"/>
      <c r="C3225" s="259"/>
      <c r="D3225" s="259"/>
      <c r="E3225" s="259"/>
      <c r="F3225" s="270"/>
      <c r="G3225" s="259"/>
      <c r="H3225" s="259"/>
      <c r="I3225" s="259"/>
      <c r="J3225" s="259"/>
    </row>
    <row r="3226" spans="1:10">
      <c r="A3226" s="259"/>
      <c r="B3226" s="259"/>
      <c r="C3226" s="259"/>
      <c r="D3226" s="259"/>
      <c r="E3226" s="259"/>
      <c r="F3226" s="270"/>
      <c r="G3226" s="259"/>
      <c r="H3226" s="259"/>
      <c r="I3226" s="259"/>
      <c r="J3226" s="259"/>
    </row>
    <row r="3227" spans="1:10">
      <c r="A3227" s="259"/>
      <c r="B3227" s="259"/>
      <c r="C3227" s="259"/>
      <c r="D3227" s="259"/>
      <c r="E3227" s="259"/>
      <c r="F3227" s="270"/>
      <c r="G3227" s="259"/>
      <c r="H3227" s="259"/>
      <c r="I3227" s="259"/>
      <c r="J3227" s="259"/>
    </row>
    <row r="3228" spans="1:10">
      <c r="A3228" s="259"/>
      <c r="B3228" s="259"/>
      <c r="C3228" s="259"/>
      <c r="D3228" s="259"/>
      <c r="E3228" s="259"/>
      <c r="F3228" s="270"/>
      <c r="G3228" s="259"/>
      <c r="H3228" s="259"/>
      <c r="I3228" s="259"/>
      <c r="J3228" s="259"/>
    </row>
    <row r="3229" spans="1:10">
      <c r="A3229" s="259"/>
      <c r="B3229" s="259"/>
      <c r="C3229" s="259"/>
      <c r="D3229" s="259"/>
      <c r="E3229" s="259"/>
      <c r="F3229" s="270"/>
      <c r="G3229" s="259"/>
      <c r="H3229" s="259"/>
      <c r="I3229" s="259"/>
      <c r="J3229" s="259"/>
    </row>
    <row r="3230" spans="1:10">
      <c r="A3230" s="259"/>
      <c r="B3230" s="259"/>
      <c r="C3230" s="259"/>
      <c r="D3230" s="259"/>
      <c r="E3230" s="259"/>
      <c r="F3230" s="270"/>
      <c r="G3230" s="259"/>
      <c r="H3230" s="259"/>
      <c r="I3230" s="259"/>
      <c r="J3230" s="259"/>
    </row>
    <row r="3231" spans="1:10">
      <c r="A3231" s="259"/>
      <c r="B3231" s="259"/>
      <c r="C3231" s="259"/>
      <c r="D3231" s="259"/>
      <c r="E3231" s="259"/>
      <c r="F3231" s="270"/>
      <c r="G3231" s="259"/>
      <c r="H3231" s="259"/>
      <c r="I3231" s="259"/>
      <c r="J3231" s="259"/>
    </row>
    <row r="3232" spans="1:10">
      <c r="A3232" s="259"/>
      <c r="B3232" s="259"/>
      <c r="C3232" s="259"/>
      <c r="D3232" s="259"/>
      <c r="E3232" s="259"/>
      <c r="F3232" s="270"/>
      <c r="G3232" s="259"/>
      <c r="H3232" s="259"/>
      <c r="I3232" s="259"/>
      <c r="J3232" s="259"/>
    </row>
    <row r="3233" spans="1:10">
      <c r="A3233" s="259"/>
      <c r="B3233" s="259"/>
      <c r="C3233" s="259"/>
      <c r="D3233" s="259"/>
      <c r="E3233" s="259"/>
      <c r="F3233" s="270"/>
      <c r="G3233" s="259"/>
      <c r="H3233" s="259"/>
      <c r="I3233" s="259"/>
      <c r="J3233" s="259"/>
    </row>
    <row r="3234" spans="1:10">
      <c r="A3234" s="259"/>
      <c r="B3234" s="259"/>
      <c r="C3234" s="259"/>
      <c r="D3234" s="259"/>
      <c r="E3234" s="259"/>
      <c r="F3234" s="270"/>
      <c r="G3234" s="259"/>
      <c r="H3234" s="259"/>
      <c r="I3234" s="259"/>
      <c r="J3234" s="259"/>
    </row>
    <row r="3235" spans="1:10">
      <c r="A3235" s="259"/>
      <c r="B3235" s="259"/>
      <c r="C3235" s="259"/>
      <c r="D3235" s="259"/>
      <c r="E3235" s="259"/>
      <c r="F3235" s="270"/>
      <c r="G3235" s="259"/>
      <c r="H3235" s="259"/>
      <c r="I3235" s="259"/>
      <c r="J3235" s="259"/>
    </row>
    <row r="3236" spans="1:10">
      <c r="A3236" s="259"/>
      <c r="B3236" s="259"/>
      <c r="C3236" s="259"/>
      <c r="D3236" s="259"/>
      <c r="E3236" s="259"/>
      <c r="F3236" s="270"/>
      <c r="G3236" s="259"/>
      <c r="H3236" s="259"/>
      <c r="I3236" s="259"/>
      <c r="J3236" s="259"/>
    </row>
    <row r="3237" spans="1:10">
      <c r="A3237" s="259"/>
      <c r="B3237" s="259"/>
      <c r="C3237" s="259"/>
      <c r="D3237" s="259"/>
      <c r="E3237" s="259"/>
      <c r="F3237" s="270"/>
      <c r="G3237" s="259"/>
      <c r="H3237" s="259"/>
      <c r="I3237" s="259"/>
      <c r="J3237" s="259"/>
    </row>
    <row r="3238" spans="1:10">
      <c r="A3238" s="259"/>
      <c r="B3238" s="259"/>
      <c r="C3238" s="259"/>
      <c r="D3238" s="259"/>
      <c r="E3238" s="259"/>
      <c r="F3238" s="270"/>
      <c r="G3238" s="259"/>
      <c r="H3238" s="259"/>
      <c r="I3238" s="259"/>
      <c r="J3238" s="259"/>
    </row>
    <row r="3239" spans="1:10">
      <c r="A3239" s="259"/>
      <c r="B3239" s="259"/>
      <c r="C3239" s="259"/>
      <c r="D3239" s="259"/>
      <c r="E3239" s="259"/>
      <c r="F3239" s="270"/>
      <c r="G3239" s="259"/>
      <c r="H3239" s="259"/>
      <c r="I3239" s="259"/>
      <c r="J3239" s="259"/>
    </row>
    <row r="3240" spans="1:10">
      <c r="A3240" s="259"/>
      <c r="B3240" s="259"/>
      <c r="C3240" s="259"/>
      <c r="D3240" s="259"/>
      <c r="E3240" s="259"/>
      <c r="F3240" s="270"/>
      <c r="G3240" s="259"/>
      <c r="H3240" s="259"/>
      <c r="I3240" s="259"/>
      <c r="J3240" s="259"/>
    </row>
    <row r="3241" spans="1:10">
      <c r="A3241" s="259"/>
      <c r="B3241" s="259"/>
      <c r="C3241" s="259"/>
      <c r="D3241" s="259"/>
      <c r="E3241" s="259"/>
      <c r="F3241" s="270"/>
      <c r="G3241" s="259"/>
      <c r="H3241" s="259"/>
      <c r="I3241" s="259"/>
      <c r="J3241" s="259"/>
    </row>
    <row r="3242" spans="1:10">
      <c r="A3242" s="259"/>
      <c r="B3242" s="259"/>
      <c r="C3242" s="259"/>
      <c r="D3242" s="259"/>
      <c r="E3242" s="259"/>
      <c r="F3242" s="270"/>
      <c r="G3242" s="259"/>
      <c r="H3242" s="259"/>
      <c r="I3242" s="259"/>
      <c r="J3242" s="259"/>
    </row>
    <row r="3243" spans="1:10">
      <c r="A3243" s="259"/>
      <c r="B3243" s="259"/>
      <c r="C3243" s="259"/>
      <c r="D3243" s="259"/>
      <c r="E3243" s="259"/>
      <c r="F3243" s="270"/>
      <c r="G3243" s="259"/>
      <c r="H3243" s="259"/>
      <c r="I3243" s="259"/>
      <c r="J3243" s="259"/>
    </row>
    <row r="3244" spans="1:10">
      <c r="A3244" s="259"/>
      <c r="B3244" s="259"/>
      <c r="C3244" s="259"/>
      <c r="D3244" s="259"/>
      <c r="E3244" s="259"/>
      <c r="F3244" s="270"/>
      <c r="G3244" s="259"/>
      <c r="H3244" s="259"/>
      <c r="I3244" s="259"/>
      <c r="J3244" s="259"/>
    </row>
    <row r="3245" spans="1:10">
      <c r="A3245" s="259"/>
      <c r="B3245" s="259"/>
      <c r="C3245" s="259"/>
      <c r="D3245" s="259"/>
      <c r="E3245" s="259"/>
      <c r="F3245" s="270"/>
      <c r="G3245" s="259"/>
      <c r="H3245" s="259"/>
      <c r="I3245" s="259"/>
      <c r="J3245" s="259"/>
    </row>
    <row r="3246" spans="1:10">
      <c r="A3246" s="259"/>
      <c r="B3246" s="259"/>
      <c r="C3246" s="259"/>
      <c r="D3246" s="259"/>
      <c r="E3246" s="259"/>
      <c r="F3246" s="270"/>
      <c r="G3246" s="259"/>
      <c r="H3246" s="259"/>
      <c r="I3246" s="259"/>
      <c r="J3246" s="259"/>
    </row>
    <row r="3247" spans="1:10">
      <c r="A3247" s="259"/>
      <c r="B3247" s="259"/>
      <c r="C3247" s="259"/>
      <c r="D3247" s="259"/>
      <c r="E3247" s="259"/>
      <c r="F3247" s="270"/>
      <c r="G3247" s="259"/>
      <c r="H3247" s="259"/>
      <c r="I3247" s="259"/>
      <c r="J3247" s="259"/>
    </row>
    <row r="3248" spans="1:10">
      <c r="A3248" s="259"/>
      <c r="B3248" s="259"/>
      <c r="C3248" s="259"/>
      <c r="D3248" s="259"/>
      <c r="E3248" s="259"/>
      <c r="F3248" s="270"/>
      <c r="G3248" s="259"/>
      <c r="H3248" s="259"/>
      <c r="I3248" s="259"/>
      <c r="J3248" s="259"/>
    </row>
    <row r="3249" spans="1:10">
      <c r="A3249" s="259"/>
      <c r="B3249" s="259"/>
      <c r="C3249" s="259"/>
      <c r="D3249" s="259"/>
      <c r="E3249" s="259"/>
      <c r="F3249" s="270"/>
      <c r="G3249" s="259"/>
      <c r="H3249" s="259"/>
      <c r="I3249" s="259"/>
      <c r="J3249" s="259"/>
    </row>
    <row r="3250" spans="1:10">
      <c r="A3250" s="259"/>
      <c r="B3250" s="259"/>
      <c r="C3250" s="259"/>
      <c r="D3250" s="259"/>
      <c r="E3250" s="259"/>
      <c r="F3250" s="270"/>
      <c r="G3250" s="259"/>
      <c r="H3250" s="259"/>
      <c r="I3250" s="259"/>
      <c r="J3250" s="259"/>
    </row>
    <row r="3251" spans="1:10">
      <c r="A3251" s="259"/>
      <c r="B3251" s="259"/>
      <c r="C3251" s="259"/>
      <c r="D3251" s="259"/>
      <c r="E3251" s="259"/>
      <c r="F3251" s="270"/>
      <c r="G3251" s="259"/>
      <c r="H3251" s="259"/>
      <c r="I3251" s="259"/>
      <c r="J3251" s="259"/>
    </row>
    <row r="3252" spans="1:10">
      <c r="A3252" s="259"/>
      <c r="B3252" s="259"/>
      <c r="C3252" s="259"/>
      <c r="D3252" s="259"/>
      <c r="E3252" s="259"/>
      <c r="F3252" s="270"/>
      <c r="G3252" s="259"/>
      <c r="H3252" s="259"/>
      <c r="I3252" s="259"/>
      <c r="J3252" s="259"/>
    </row>
    <row r="3253" spans="1:10">
      <c r="A3253" s="259"/>
      <c r="B3253" s="259"/>
      <c r="C3253" s="259"/>
      <c r="D3253" s="259"/>
      <c r="E3253" s="259"/>
      <c r="F3253" s="270"/>
      <c r="G3253" s="259"/>
      <c r="H3253" s="259"/>
      <c r="I3253" s="259"/>
      <c r="J3253" s="259"/>
    </row>
    <row r="3254" spans="1:10">
      <c r="A3254" s="259"/>
      <c r="B3254" s="259"/>
      <c r="C3254" s="259"/>
      <c r="D3254" s="259"/>
      <c r="E3254" s="259"/>
      <c r="F3254" s="270"/>
      <c r="G3254" s="259"/>
      <c r="H3254" s="259"/>
      <c r="I3254" s="259"/>
      <c r="J3254" s="259"/>
    </row>
    <row r="3255" spans="1:10">
      <c r="A3255" s="259"/>
      <c r="B3255" s="259"/>
      <c r="C3255" s="259"/>
      <c r="D3255" s="259"/>
      <c r="E3255" s="259"/>
      <c r="F3255" s="270"/>
      <c r="G3255" s="259"/>
      <c r="H3255" s="259"/>
      <c r="I3255" s="259"/>
      <c r="J3255" s="259"/>
    </row>
    <row r="3256" spans="1:10">
      <c r="A3256" s="259"/>
      <c r="B3256" s="259"/>
      <c r="C3256" s="259"/>
      <c r="D3256" s="259"/>
      <c r="E3256" s="259"/>
      <c r="F3256" s="270"/>
      <c r="G3256" s="259"/>
      <c r="H3256" s="259"/>
      <c r="I3256" s="259"/>
      <c r="J3256" s="259"/>
    </row>
    <row r="3257" spans="1:10">
      <c r="A3257" s="259"/>
      <c r="B3257" s="259"/>
      <c r="C3257" s="259"/>
      <c r="D3257" s="259"/>
      <c r="E3257" s="259"/>
      <c r="F3257" s="270"/>
      <c r="G3257" s="259"/>
      <c r="H3257" s="259"/>
      <c r="I3257" s="259"/>
      <c r="J3257" s="259"/>
    </row>
    <row r="3258" spans="1:10">
      <c r="A3258" s="259"/>
      <c r="B3258" s="259"/>
      <c r="C3258" s="259"/>
      <c r="D3258" s="259"/>
      <c r="E3258" s="259"/>
      <c r="F3258" s="270"/>
      <c r="G3258" s="259"/>
      <c r="H3258" s="259"/>
      <c r="I3258" s="259"/>
      <c r="J3258" s="259"/>
    </row>
    <row r="3259" spans="1:10">
      <c r="A3259" s="259"/>
      <c r="B3259" s="259"/>
      <c r="C3259" s="259"/>
      <c r="D3259" s="259"/>
      <c r="E3259" s="259"/>
      <c r="F3259" s="270"/>
      <c r="G3259" s="259"/>
      <c r="H3259" s="259"/>
      <c r="I3259" s="259"/>
      <c r="J3259" s="259"/>
    </row>
    <row r="3260" spans="1:10">
      <c r="A3260" s="259"/>
      <c r="B3260" s="259"/>
      <c r="C3260" s="259"/>
      <c r="D3260" s="259"/>
      <c r="E3260" s="259"/>
      <c r="F3260" s="270"/>
      <c r="G3260" s="259"/>
      <c r="H3260" s="259"/>
      <c r="I3260" s="259"/>
      <c r="J3260" s="259"/>
    </row>
    <row r="3261" spans="1:10">
      <c r="A3261" s="259"/>
      <c r="B3261" s="259"/>
      <c r="C3261" s="259"/>
      <c r="D3261" s="259"/>
      <c r="E3261" s="259"/>
      <c r="F3261" s="270"/>
      <c r="G3261" s="259"/>
      <c r="H3261" s="259"/>
      <c r="I3261" s="259"/>
      <c r="J3261" s="259"/>
    </row>
    <row r="3262" spans="1:10">
      <c r="A3262" s="259"/>
      <c r="B3262" s="259"/>
      <c r="C3262" s="259"/>
      <c r="D3262" s="259"/>
      <c r="E3262" s="259"/>
      <c r="F3262" s="270"/>
      <c r="G3262" s="259"/>
      <c r="H3262" s="259"/>
      <c r="I3262" s="259"/>
      <c r="J3262" s="259"/>
    </row>
    <row r="3263" spans="1:10">
      <c r="A3263" s="259"/>
      <c r="B3263" s="259"/>
      <c r="C3263" s="259"/>
      <c r="D3263" s="259"/>
      <c r="E3263" s="259"/>
      <c r="F3263" s="270"/>
      <c r="G3263" s="259"/>
      <c r="H3263" s="259"/>
      <c r="I3263" s="259"/>
      <c r="J3263" s="259"/>
    </row>
    <row r="3264" spans="1:10">
      <c r="A3264" s="259"/>
      <c r="B3264" s="259"/>
      <c r="C3264" s="259"/>
      <c r="D3264" s="259"/>
      <c r="E3264" s="259"/>
      <c r="F3264" s="270"/>
      <c r="G3264" s="259"/>
      <c r="H3264" s="259"/>
      <c r="I3264" s="259"/>
      <c r="J3264" s="259"/>
    </row>
    <row r="3265" spans="1:10">
      <c r="A3265" s="259"/>
      <c r="B3265" s="259"/>
      <c r="C3265" s="259"/>
      <c r="D3265" s="259"/>
      <c r="E3265" s="259"/>
      <c r="F3265" s="270"/>
      <c r="G3265" s="259"/>
      <c r="H3265" s="259"/>
      <c r="I3265" s="259"/>
      <c r="J3265" s="259"/>
    </row>
    <row r="3266" spans="1:10">
      <c r="A3266" s="259"/>
      <c r="B3266" s="259"/>
      <c r="C3266" s="259"/>
      <c r="D3266" s="259"/>
      <c r="E3266" s="259"/>
      <c r="F3266" s="270"/>
      <c r="G3266" s="259"/>
      <c r="H3266" s="259"/>
      <c r="I3266" s="259"/>
      <c r="J3266" s="259"/>
    </row>
    <row r="3267" spans="1:10">
      <c r="A3267" s="259"/>
      <c r="B3267" s="259"/>
      <c r="C3267" s="259"/>
      <c r="D3267" s="259"/>
      <c r="E3267" s="259"/>
      <c r="F3267" s="270"/>
      <c r="G3267" s="259"/>
      <c r="H3267" s="259"/>
      <c r="I3267" s="259"/>
      <c r="J3267" s="259"/>
    </row>
    <row r="3268" spans="1:10">
      <c r="A3268" s="259"/>
      <c r="B3268" s="259"/>
      <c r="C3268" s="259"/>
      <c r="D3268" s="259"/>
      <c r="E3268" s="259"/>
      <c r="F3268" s="270"/>
      <c r="G3268" s="259"/>
      <c r="H3268" s="259"/>
      <c r="I3268" s="259"/>
      <c r="J3268" s="259"/>
    </row>
    <row r="3269" spans="1:10">
      <c r="A3269" s="259"/>
      <c r="B3269" s="259"/>
      <c r="C3269" s="259"/>
      <c r="D3269" s="259"/>
      <c r="E3269" s="259"/>
      <c r="F3269" s="270"/>
      <c r="G3269" s="259"/>
      <c r="H3269" s="259"/>
      <c r="I3269" s="259"/>
      <c r="J3269" s="259"/>
    </row>
    <row r="3270" spans="1:10">
      <c r="A3270" s="259"/>
      <c r="B3270" s="259"/>
      <c r="C3270" s="259"/>
      <c r="D3270" s="259"/>
      <c r="E3270" s="259"/>
      <c r="F3270" s="270"/>
      <c r="G3270" s="259"/>
      <c r="H3270" s="259"/>
      <c r="I3270" s="259"/>
      <c r="J3270" s="259"/>
    </row>
    <row r="3271" spans="1:10">
      <c r="A3271" s="259"/>
      <c r="B3271" s="259"/>
      <c r="C3271" s="259"/>
      <c r="D3271" s="259"/>
      <c r="E3271" s="259"/>
      <c r="F3271" s="270"/>
      <c r="G3271" s="259"/>
      <c r="H3271" s="259"/>
      <c r="I3271" s="259"/>
      <c r="J3271" s="259"/>
    </row>
    <row r="3272" spans="1:10">
      <c r="A3272" s="259"/>
      <c r="B3272" s="259"/>
      <c r="C3272" s="259"/>
      <c r="D3272" s="259"/>
      <c r="E3272" s="259"/>
      <c r="F3272" s="270"/>
      <c r="G3272" s="259"/>
      <c r="H3272" s="259"/>
      <c r="I3272" s="259"/>
      <c r="J3272" s="259"/>
    </row>
    <row r="3273" spans="1:10">
      <c r="A3273" s="259"/>
      <c r="B3273" s="259"/>
      <c r="C3273" s="259"/>
      <c r="D3273" s="259"/>
      <c r="E3273" s="259"/>
      <c r="F3273" s="270"/>
      <c r="G3273" s="259"/>
      <c r="H3273" s="259"/>
      <c r="I3273" s="259"/>
      <c r="J3273" s="259"/>
    </row>
    <row r="3274" spans="1:10">
      <c r="A3274" s="259"/>
      <c r="B3274" s="259"/>
      <c r="C3274" s="259"/>
      <c r="D3274" s="259"/>
      <c r="E3274" s="259"/>
      <c r="F3274" s="270"/>
      <c r="G3274" s="259"/>
      <c r="H3274" s="259"/>
      <c r="I3274" s="259"/>
      <c r="J3274" s="259"/>
    </row>
    <row r="3275" spans="1:10">
      <c r="A3275" s="259"/>
      <c r="B3275" s="259"/>
      <c r="C3275" s="259"/>
      <c r="D3275" s="259"/>
      <c r="E3275" s="259"/>
      <c r="F3275" s="270"/>
      <c r="G3275" s="259"/>
      <c r="H3275" s="259"/>
      <c r="I3275" s="259"/>
      <c r="J3275" s="259"/>
    </row>
    <row r="3276" spans="1:10">
      <c r="A3276" s="259"/>
      <c r="B3276" s="259"/>
      <c r="C3276" s="259"/>
      <c r="D3276" s="259"/>
      <c r="E3276" s="259"/>
      <c r="F3276" s="270"/>
      <c r="G3276" s="259"/>
      <c r="H3276" s="259"/>
      <c r="I3276" s="259"/>
      <c r="J3276" s="259"/>
    </row>
    <row r="3277" spans="1:10">
      <c r="A3277" s="259"/>
      <c r="B3277" s="259"/>
      <c r="C3277" s="259"/>
      <c r="D3277" s="259"/>
      <c r="E3277" s="259"/>
      <c r="F3277" s="270"/>
      <c r="G3277" s="259"/>
      <c r="H3277" s="259"/>
      <c r="I3277" s="259"/>
      <c r="J3277" s="259"/>
    </row>
    <row r="3278" spans="1:10">
      <c r="A3278" s="259"/>
      <c r="B3278" s="259"/>
      <c r="C3278" s="259"/>
      <c r="D3278" s="259"/>
      <c r="E3278" s="259"/>
      <c r="F3278" s="270"/>
      <c r="G3278" s="259"/>
      <c r="H3278" s="259"/>
      <c r="I3278" s="259"/>
      <c r="J3278" s="259"/>
    </row>
    <row r="3279" spans="1:10">
      <c r="A3279" s="259"/>
      <c r="B3279" s="259"/>
      <c r="C3279" s="259"/>
      <c r="D3279" s="259"/>
      <c r="E3279" s="259"/>
      <c r="F3279" s="270"/>
      <c r="G3279" s="259"/>
      <c r="H3279" s="259"/>
      <c r="I3279" s="259"/>
      <c r="J3279" s="259"/>
    </row>
    <row r="3280" spans="1:10">
      <c r="A3280" s="259"/>
      <c r="B3280" s="259"/>
      <c r="C3280" s="259"/>
      <c r="D3280" s="259"/>
      <c r="E3280" s="259"/>
      <c r="F3280" s="270"/>
      <c r="G3280" s="259"/>
      <c r="H3280" s="259"/>
      <c r="I3280" s="259"/>
      <c r="J3280" s="259"/>
    </row>
    <row r="3281" spans="1:10">
      <c r="A3281" s="259"/>
      <c r="B3281" s="259"/>
      <c r="C3281" s="259"/>
      <c r="D3281" s="259"/>
      <c r="E3281" s="259"/>
      <c r="F3281" s="270"/>
      <c r="G3281" s="259"/>
      <c r="H3281" s="259"/>
      <c r="I3281" s="259"/>
      <c r="J3281" s="259"/>
    </row>
    <row r="3282" spans="1:10">
      <c r="A3282" s="259"/>
      <c r="B3282" s="259"/>
      <c r="C3282" s="259"/>
      <c r="D3282" s="259"/>
      <c r="E3282" s="259"/>
      <c r="F3282" s="270"/>
      <c r="G3282" s="259"/>
      <c r="H3282" s="259"/>
      <c r="I3282" s="259"/>
      <c r="J3282" s="259"/>
    </row>
    <row r="3283" spans="1:10">
      <c r="A3283" s="259"/>
      <c r="B3283" s="259"/>
      <c r="C3283" s="259"/>
      <c r="D3283" s="259"/>
      <c r="E3283" s="259"/>
      <c r="F3283" s="270"/>
      <c r="G3283" s="259"/>
      <c r="H3283" s="259"/>
      <c r="I3283" s="259"/>
      <c r="J3283" s="259"/>
    </row>
    <row r="3284" spans="1:10">
      <c r="A3284" s="259"/>
      <c r="B3284" s="259"/>
      <c r="C3284" s="259"/>
      <c r="D3284" s="259"/>
      <c r="E3284" s="259"/>
      <c r="F3284" s="270"/>
      <c r="G3284" s="259"/>
      <c r="H3284" s="259"/>
      <c r="I3284" s="259"/>
      <c r="J3284" s="259"/>
    </row>
    <row r="3285" spans="1:10">
      <c r="A3285" s="259"/>
      <c r="B3285" s="259"/>
      <c r="C3285" s="259"/>
      <c r="D3285" s="259"/>
      <c r="E3285" s="259"/>
      <c r="F3285" s="270"/>
      <c r="G3285" s="259"/>
      <c r="H3285" s="259"/>
      <c r="I3285" s="259"/>
      <c r="J3285" s="259"/>
    </row>
    <row r="3286" spans="1:10">
      <c r="A3286" s="259"/>
      <c r="B3286" s="259"/>
      <c r="C3286" s="259"/>
      <c r="D3286" s="259"/>
      <c r="E3286" s="259"/>
      <c r="F3286" s="270"/>
      <c r="G3286" s="259"/>
      <c r="H3286" s="259"/>
      <c r="I3286" s="259"/>
      <c r="J3286" s="259"/>
    </row>
    <row r="3287" spans="1:10">
      <c r="A3287" s="259"/>
      <c r="B3287" s="259"/>
      <c r="C3287" s="259"/>
      <c r="D3287" s="259"/>
      <c r="E3287" s="259"/>
      <c r="F3287" s="270"/>
      <c r="G3287" s="259"/>
      <c r="H3287" s="259"/>
      <c r="I3287" s="259"/>
      <c r="J3287" s="259"/>
    </row>
    <row r="3288" spans="1:10">
      <c r="A3288" s="259"/>
      <c r="B3288" s="259"/>
      <c r="C3288" s="259"/>
      <c r="D3288" s="259"/>
      <c r="E3288" s="259"/>
      <c r="F3288" s="270"/>
      <c r="G3288" s="259"/>
      <c r="H3288" s="259"/>
      <c r="I3288" s="259"/>
      <c r="J3288" s="259"/>
    </row>
    <row r="3289" spans="1:10">
      <c r="A3289" s="259"/>
      <c r="B3289" s="259"/>
      <c r="C3289" s="259"/>
      <c r="D3289" s="259"/>
      <c r="E3289" s="259"/>
      <c r="F3289" s="270"/>
      <c r="G3289" s="259"/>
      <c r="H3289" s="259"/>
      <c r="I3289" s="259"/>
      <c r="J3289" s="259"/>
    </row>
    <row r="3290" spans="1:10">
      <c r="A3290" s="259"/>
      <c r="B3290" s="259"/>
      <c r="C3290" s="259"/>
      <c r="D3290" s="259"/>
      <c r="E3290" s="259"/>
      <c r="F3290" s="270"/>
      <c r="G3290" s="259"/>
      <c r="H3290" s="259"/>
      <c r="I3290" s="259"/>
      <c r="J3290" s="259"/>
    </row>
    <row r="3291" spans="1:10">
      <c r="A3291" s="259"/>
      <c r="B3291" s="259"/>
      <c r="C3291" s="259"/>
      <c r="D3291" s="259"/>
      <c r="E3291" s="259"/>
      <c r="F3291" s="270"/>
      <c r="G3291" s="259"/>
      <c r="H3291" s="259"/>
      <c r="I3291" s="259"/>
      <c r="J3291" s="259"/>
    </row>
    <row r="3292" spans="1:10">
      <c r="A3292" s="259"/>
      <c r="B3292" s="259"/>
      <c r="C3292" s="259"/>
      <c r="D3292" s="259"/>
      <c r="E3292" s="259"/>
      <c r="F3292" s="270"/>
      <c r="G3292" s="259"/>
      <c r="H3292" s="259"/>
      <c r="I3292" s="259"/>
      <c r="J3292" s="259"/>
    </row>
    <row r="3293" spans="1:10">
      <c r="A3293" s="259"/>
      <c r="B3293" s="259"/>
      <c r="C3293" s="259"/>
      <c r="D3293" s="259"/>
      <c r="E3293" s="259"/>
      <c r="F3293" s="270"/>
      <c r="G3293" s="259"/>
      <c r="H3293" s="259"/>
      <c r="I3293" s="259"/>
      <c r="J3293" s="259"/>
    </row>
    <row r="3294" spans="1:10">
      <c r="A3294" s="259"/>
      <c r="B3294" s="259"/>
      <c r="C3294" s="259"/>
      <c r="D3294" s="259"/>
      <c r="E3294" s="259"/>
      <c r="F3294" s="270"/>
      <c r="G3294" s="259"/>
      <c r="H3294" s="259"/>
      <c r="I3294" s="259"/>
      <c r="J3294" s="259"/>
    </row>
    <row r="3295" spans="1:10">
      <c r="A3295" s="259"/>
      <c r="B3295" s="259"/>
      <c r="C3295" s="259"/>
      <c r="D3295" s="259"/>
      <c r="E3295" s="259"/>
      <c r="F3295" s="270"/>
      <c r="G3295" s="259"/>
      <c r="H3295" s="259"/>
      <c r="I3295" s="259"/>
      <c r="J3295" s="259"/>
    </row>
    <row r="3296" spans="1:10">
      <c r="A3296" s="259"/>
      <c r="B3296" s="259"/>
      <c r="C3296" s="259"/>
      <c r="D3296" s="259"/>
      <c r="E3296" s="259"/>
      <c r="F3296" s="270"/>
      <c r="G3296" s="259"/>
      <c r="H3296" s="259"/>
      <c r="I3296" s="259"/>
      <c r="J3296" s="259"/>
    </row>
    <row r="3297" spans="1:10">
      <c r="A3297" s="259"/>
      <c r="B3297" s="259"/>
      <c r="C3297" s="259"/>
      <c r="D3297" s="259"/>
      <c r="E3297" s="259"/>
      <c r="F3297" s="270"/>
      <c r="G3297" s="259"/>
      <c r="H3297" s="259"/>
      <c r="I3297" s="259"/>
      <c r="J3297" s="259"/>
    </row>
    <row r="3298" spans="1:10">
      <c r="A3298" s="259"/>
      <c r="B3298" s="259"/>
      <c r="C3298" s="259"/>
      <c r="D3298" s="259"/>
      <c r="E3298" s="259"/>
      <c r="F3298" s="270"/>
      <c r="G3298" s="259"/>
      <c r="H3298" s="259"/>
      <c r="I3298" s="259"/>
      <c r="J3298" s="259"/>
    </row>
    <row r="3299" spans="1:10">
      <c r="A3299" s="259"/>
      <c r="B3299" s="259"/>
      <c r="C3299" s="259"/>
      <c r="D3299" s="259"/>
      <c r="E3299" s="259"/>
      <c r="F3299" s="270"/>
      <c r="G3299" s="259"/>
      <c r="H3299" s="259"/>
      <c r="I3299" s="259"/>
      <c r="J3299" s="259"/>
    </row>
    <row r="3300" spans="1:10">
      <c r="A3300" s="259"/>
      <c r="B3300" s="259"/>
      <c r="C3300" s="259"/>
      <c r="D3300" s="259"/>
      <c r="E3300" s="259"/>
      <c r="F3300" s="270"/>
      <c r="G3300" s="259"/>
      <c r="H3300" s="259"/>
      <c r="I3300" s="259"/>
      <c r="J3300" s="259"/>
    </row>
    <row r="3301" spans="1:10">
      <c r="A3301" s="259"/>
      <c r="B3301" s="259"/>
      <c r="C3301" s="259"/>
      <c r="D3301" s="259"/>
      <c r="E3301" s="259"/>
      <c r="F3301" s="270"/>
      <c r="G3301" s="259"/>
      <c r="H3301" s="259"/>
      <c r="I3301" s="259"/>
      <c r="J3301" s="259"/>
    </row>
    <row r="3302" spans="1:10">
      <c r="A3302" s="259"/>
      <c r="B3302" s="259"/>
      <c r="C3302" s="259"/>
      <c r="D3302" s="259"/>
      <c r="E3302" s="259"/>
      <c r="F3302" s="270"/>
      <c r="G3302" s="259"/>
      <c r="H3302" s="259"/>
      <c r="I3302" s="259"/>
      <c r="J3302" s="259"/>
    </row>
    <row r="3303" spans="1:10">
      <c r="A3303" s="259"/>
      <c r="B3303" s="259"/>
      <c r="C3303" s="259"/>
      <c r="D3303" s="259"/>
      <c r="E3303" s="259"/>
      <c r="F3303" s="270"/>
      <c r="G3303" s="259"/>
      <c r="H3303" s="259"/>
      <c r="I3303" s="259"/>
      <c r="J3303" s="259"/>
    </row>
    <row r="3304" spans="1:10">
      <c r="A3304" s="259"/>
      <c r="B3304" s="259"/>
      <c r="C3304" s="259"/>
      <c r="D3304" s="259"/>
      <c r="E3304" s="259"/>
      <c r="F3304" s="270"/>
      <c r="G3304" s="259"/>
      <c r="H3304" s="259"/>
      <c r="I3304" s="259"/>
      <c r="J3304" s="259"/>
    </row>
    <row r="3305" spans="1:10">
      <c r="A3305" s="259"/>
      <c r="B3305" s="259"/>
      <c r="C3305" s="259"/>
      <c r="D3305" s="259"/>
      <c r="E3305" s="259"/>
      <c r="F3305" s="270"/>
      <c r="G3305" s="259"/>
      <c r="H3305" s="259"/>
      <c r="I3305" s="259"/>
      <c r="J3305" s="259"/>
    </row>
    <row r="3306" spans="1:10">
      <c r="A3306" s="259"/>
      <c r="B3306" s="259"/>
      <c r="C3306" s="259"/>
      <c r="D3306" s="259"/>
      <c r="E3306" s="259"/>
      <c r="F3306" s="270"/>
      <c r="G3306" s="259"/>
      <c r="H3306" s="259"/>
      <c r="I3306" s="259"/>
      <c r="J3306" s="259"/>
    </row>
    <row r="3307" spans="1:10">
      <c r="A3307" s="259"/>
      <c r="B3307" s="259"/>
      <c r="C3307" s="259"/>
      <c r="D3307" s="259"/>
      <c r="E3307" s="259"/>
      <c r="F3307" s="270"/>
      <c r="G3307" s="259"/>
      <c r="H3307" s="259"/>
      <c r="I3307" s="259"/>
      <c r="J3307" s="259"/>
    </row>
    <row r="3308" spans="1:10">
      <c r="A3308" s="259"/>
      <c r="B3308" s="259"/>
      <c r="C3308" s="259"/>
      <c r="D3308" s="259"/>
      <c r="E3308" s="259"/>
      <c r="F3308" s="270"/>
      <c r="G3308" s="259"/>
      <c r="H3308" s="259"/>
      <c r="I3308" s="259"/>
      <c r="J3308" s="259"/>
    </row>
    <row r="3309" spans="1:10">
      <c r="A3309" s="259"/>
      <c r="B3309" s="259"/>
      <c r="C3309" s="259"/>
      <c r="D3309" s="259"/>
      <c r="E3309" s="259"/>
      <c r="F3309" s="270"/>
      <c r="G3309" s="259"/>
      <c r="H3309" s="259"/>
      <c r="I3309" s="259"/>
      <c r="J3309" s="259"/>
    </row>
    <row r="3310" spans="1:10">
      <c r="A3310" s="259"/>
      <c r="B3310" s="259"/>
      <c r="C3310" s="259"/>
      <c r="D3310" s="259"/>
      <c r="E3310" s="259"/>
      <c r="F3310" s="270"/>
      <c r="G3310" s="259"/>
      <c r="H3310" s="259"/>
      <c r="I3310" s="259"/>
      <c r="J3310" s="259"/>
    </row>
    <row r="3311" spans="1:10">
      <c r="A3311" s="259"/>
      <c r="B3311" s="259"/>
      <c r="C3311" s="259"/>
      <c r="D3311" s="259"/>
      <c r="E3311" s="259"/>
      <c r="F3311" s="270"/>
      <c r="G3311" s="259"/>
      <c r="H3311" s="259"/>
      <c r="I3311" s="259"/>
      <c r="J3311" s="259"/>
    </row>
    <row r="3312" spans="1:10">
      <c r="A3312" s="259"/>
      <c r="B3312" s="259"/>
      <c r="C3312" s="259"/>
      <c r="D3312" s="259"/>
      <c r="E3312" s="259"/>
      <c r="F3312" s="270"/>
      <c r="G3312" s="259"/>
      <c r="H3312" s="259"/>
      <c r="I3312" s="259"/>
      <c r="J3312" s="259"/>
    </row>
    <row r="3313" spans="1:10">
      <c r="A3313" s="259"/>
      <c r="B3313" s="259"/>
      <c r="C3313" s="259"/>
      <c r="D3313" s="259"/>
      <c r="E3313" s="259"/>
      <c r="F3313" s="270"/>
      <c r="G3313" s="259"/>
      <c r="H3313" s="259"/>
      <c r="I3313" s="259"/>
      <c r="J3313" s="259"/>
    </row>
    <row r="3314" spans="1:10">
      <c r="A3314" s="259"/>
      <c r="B3314" s="259"/>
      <c r="C3314" s="259"/>
      <c r="D3314" s="259"/>
      <c r="E3314" s="259"/>
      <c r="F3314" s="270"/>
      <c r="G3314" s="259"/>
      <c r="H3314" s="259"/>
      <c r="I3314" s="259"/>
      <c r="J3314" s="259"/>
    </row>
    <row r="3315" spans="1:10">
      <c r="A3315" s="259"/>
      <c r="B3315" s="259"/>
      <c r="C3315" s="259"/>
      <c r="D3315" s="259"/>
      <c r="E3315" s="259"/>
      <c r="F3315" s="270"/>
      <c r="G3315" s="259"/>
      <c r="H3315" s="259"/>
      <c r="I3315" s="259"/>
      <c r="J3315" s="259"/>
    </row>
    <row r="3316" spans="1:10">
      <c r="A3316" s="259"/>
      <c r="B3316" s="259"/>
      <c r="C3316" s="259"/>
      <c r="D3316" s="259"/>
      <c r="E3316" s="259"/>
      <c r="F3316" s="270"/>
      <c r="G3316" s="259"/>
      <c r="H3316" s="259"/>
      <c r="I3316" s="259"/>
      <c r="J3316" s="259"/>
    </row>
    <row r="3317" spans="1:10">
      <c r="A3317" s="259"/>
      <c r="B3317" s="259"/>
      <c r="C3317" s="259"/>
      <c r="D3317" s="259"/>
      <c r="E3317" s="259"/>
      <c r="F3317" s="270"/>
      <c r="G3317" s="259"/>
      <c r="H3317" s="259"/>
      <c r="I3317" s="259"/>
      <c r="J3317" s="259"/>
    </row>
    <row r="3318" spans="1:10">
      <c r="A3318" s="259"/>
      <c r="B3318" s="259"/>
      <c r="C3318" s="259"/>
      <c r="D3318" s="259"/>
      <c r="E3318" s="259"/>
      <c r="F3318" s="270"/>
      <c r="G3318" s="259"/>
      <c r="H3318" s="259"/>
      <c r="I3318" s="259"/>
      <c r="J3318" s="259"/>
    </row>
    <row r="3319" spans="1:10">
      <c r="A3319" s="259"/>
      <c r="B3319" s="259"/>
      <c r="C3319" s="259"/>
      <c r="D3319" s="259"/>
      <c r="E3319" s="259"/>
      <c r="F3319" s="270"/>
      <c r="G3319" s="259"/>
      <c r="H3319" s="259"/>
      <c r="I3319" s="259"/>
      <c r="J3319" s="259"/>
    </row>
    <row r="3320" spans="1:10">
      <c r="A3320" s="259"/>
      <c r="B3320" s="259"/>
      <c r="C3320" s="259"/>
      <c r="D3320" s="259"/>
      <c r="E3320" s="259"/>
      <c r="F3320" s="270"/>
      <c r="G3320" s="259"/>
      <c r="H3320" s="259"/>
      <c r="I3320" s="259"/>
      <c r="J3320" s="259"/>
    </row>
    <row r="3321" spans="1:10">
      <c r="A3321" s="259"/>
      <c r="B3321" s="259"/>
      <c r="C3321" s="259"/>
      <c r="D3321" s="259"/>
      <c r="E3321" s="259"/>
      <c r="F3321" s="270"/>
      <c r="G3321" s="259"/>
      <c r="H3321" s="259"/>
      <c r="I3321" s="259"/>
      <c r="J3321" s="259"/>
    </row>
    <row r="3322" spans="1:10">
      <c r="A3322" s="259"/>
      <c r="B3322" s="259"/>
      <c r="C3322" s="259"/>
      <c r="D3322" s="259"/>
      <c r="E3322" s="259"/>
      <c r="F3322" s="270"/>
      <c r="G3322" s="259"/>
      <c r="H3322" s="259"/>
      <c r="I3322" s="259"/>
      <c r="J3322" s="259"/>
    </row>
    <row r="3323" spans="1:10">
      <c r="A3323" s="259"/>
      <c r="B3323" s="259"/>
      <c r="C3323" s="259"/>
      <c r="D3323" s="259"/>
      <c r="E3323" s="259"/>
      <c r="F3323" s="270"/>
      <c r="G3323" s="259"/>
      <c r="H3323" s="259"/>
      <c r="I3323" s="259"/>
      <c r="J3323" s="259"/>
    </row>
    <row r="3324" spans="1:10">
      <c r="A3324" s="259"/>
      <c r="B3324" s="259"/>
      <c r="C3324" s="259"/>
      <c r="D3324" s="259"/>
      <c r="E3324" s="259"/>
      <c r="F3324" s="270"/>
      <c r="G3324" s="259"/>
      <c r="H3324" s="259"/>
      <c r="I3324" s="259"/>
      <c r="J3324" s="259"/>
    </row>
    <row r="3325" spans="1:10">
      <c r="A3325" s="259"/>
      <c r="B3325" s="259"/>
      <c r="C3325" s="259"/>
      <c r="D3325" s="259"/>
      <c r="E3325" s="259"/>
      <c r="F3325" s="270"/>
      <c r="G3325" s="259"/>
      <c r="H3325" s="259"/>
      <c r="I3325" s="259"/>
      <c r="J3325" s="259"/>
    </row>
    <row r="3326" spans="1:10">
      <c r="A3326" s="259"/>
      <c r="B3326" s="259"/>
      <c r="C3326" s="259"/>
      <c r="D3326" s="259"/>
      <c r="E3326" s="259"/>
      <c r="F3326" s="270"/>
      <c r="G3326" s="259"/>
      <c r="H3326" s="259"/>
      <c r="I3326" s="259"/>
      <c r="J3326" s="259"/>
    </row>
    <row r="3327" spans="1:10">
      <c r="A3327" s="259"/>
      <c r="B3327" s="259"/>
      <c r="C3327" s="259"/>
      <c r="D3327" s="259"/>
      <c r="E3327" s="259"/>
      <c r="F3327" s="270"/>
      <c r="G3327" s="259"/>
      <c r="H3327" s="259"/>
      <c r="I3327" s="259"/>
      <c r="J3327" s="259"/>
    </row>
    <row r="3328" spans="1:10">
      <c r="A3328" s="259"/>
      <c r="B3328" s="259"/>
      <c r="C3328" s="259"/>
      <c r="D3328" s="259"/>
      <c r="E3328" s="259"/>
      <c r="F3328" s="270"/>
      <c r="G3328" s="259"/>
      <c r="H3328" s="259"/>
      <c r="I3328" s="259"/>
      <c r="J3328" s="259"/>
    </row>
    <row r="3329" spans="1:10">
      <c r="A3329" s="259"/>
      <c r="B3329" s="259"/>
      <c r="C3329" s="259"/>
      <c r="D3329" s="259"/>
      <c r="E3329" s="259"/>
      <c r="F3329" s="270"/>
      <c r="G3329" s="259"/>
      <c r="H3329" s="259"/>
      <c r="I3329" s="259"/>
      <c r="J3329" s="259"/>
    </row>
    <row r="3330" spans="1:10">
      <c r="A3330" s="259"/>
      <c r="B3330" s="259"/>
      <c r="C3330" s="259"/>
      <c r="D3330" s="259"/>
      <c r="E3330" s="259"/>
      <c r="F3330" s="270"/>
      <c r="G3330" s="259"/>
      <c r="H3330" s="259"/>
      <c r="I3330" s="259"/>
      <c r="J3330" s="259"/>
    </row>
    <row r="3331" spans="1:10">
      <c r="A3331" s="259"/>
      <c r="B3331" s="259"/>
      <c r="C3331" s="259"/>
      <c r="D3331" s="259"/>
      <c r="E3331" s="259"/>
      <c r="F3331" s="270"/>
      <c r="G3331" s="259"/>
      <c r="H3331" s="259"/>
      <c r="I3331" s="259"/>
      <c r="J3331" s="259"/>
    </row>
    <row r="3332" spans="1:10">
      <c r="A3332" s="259"/>
      <c r="B3332" s="259"/>
      <c r="C3332" s="259"/>
      <c r="D3332" s="259"/>
      <c r="E3332" s="259"/>
      <c r="F3332" s="270"/>
      <c r="G3332" s="259"/>
      <c r="H3332" s="259"/>
      <c r="I3332" s="259"/>
      <c r="J3332" s="259"/>
    </row>
    <row r="3333" spans="1:10">
      <c r="A3333" s="259"/>
      <c r="B3333" s="259"/>
      <c r="C3333" s="259"/>
      <c r="D3333" s="259"/>
      <c r="E3333" s="259"/>
      <c r="F3333" s="270"/>
      <c r="G3333" s="259"/>
      <c r="H3333" s="259"/>
      <c r="I3333" s="259"/>
      <c r="J3333" s="259"/>
    </row>
    <row r="3334" spans="1:10">
      <c r="A3334" s="259"/>
      <c r="B3334" s="259"/>
      <c r="C3334" s="259"/>
      <c r="D3334" s="259"/>
      <c r="E3334" s="259"/>
      <c r="F3334" s="270"/>
      <c r="G3334" s="259"/>
      <c r="H3334" s="259"/>
      <c r="I3334" s="259"/>
      <c r="J3334" s="259"/>
    </row>
    <row r="3335" spans="1:10">
      <c r="A3335" s="259"/>
      <c r="B3335" s="259"/>
      <c r="C3335" s="259"/>
      <c r="D3335" s="259"/>
      <c r="E3335" s="259"/>
      <c r="F3335" s="270"/>
      <c r="G3335" s="259"/>
      <c r="H3335" s="259"/>
      <c r="I3335" s="259"/>
      <c r="J3335" s="259"/>
    </row>
    <row r="3336" spans="1:10">
      <c r="A3336" s="259"/>
      <c r="B3336" s="259"/>
      <c r="C3336" s="259"/>
      <c r="D3336" s="259"/>
      <c r="E3336" s="259"/>
      <c r="F3336" s="270"/>
      <c r="G3336" s="259"/>
      <c r="H3336" s="259"/>
      <c r="I3336" s="259"/>
      <c r="J3336" s="259"/>
    </row>
    <row r="3337" spans="1:10">
      <c r="A3337" s="259"/>
      <c r="B3337" s="259"/>
      <c r="C3337" s="259"/>
      <c r="D3337" s="259"/>
      <c r="E3337" s="259"/>
      <c r="F3337" s="270"/>
      <c r="G3337" s="259"/>
      <c r="H3337" s="259"/>
      <c r="I3337" s="259"/>
      <c r="J3337" s="259"/>
    </row>
    <row r="3338" spans="1:10">
      <c r="A3338" s="259"/>
      <c r="B3338" s="259"/>
      <c r="C3338" s="259"/>
      <c r="D3338" s="259"/>
      <c r="E3338" s="259"/>
      <c r="F3338" s="270"/>
      <c r="G3338" s="259"/>
      <c r="H3338" s="259"/>
      <c r="I3338" s="259"/>
      <c r="J3338" s="259"/>
    </row>
    <row r="3339" spans="1:10">
      <c r="A3339" s="259"/>
      <c r="B3339" s="259"/>
      <c r="C3339" s="259"/>
      <c r="D3339" s="259"/>
      <c r="E3339" s="259"/>
      <c r="F3339" s="270"/>
      <c r="G3339" s="259"/>
      <c r="H3339" s="259"/>
      <c r="I3339" s="259"/>
      <c r="J3339" s="259"/>
    </row>
    <row r="3340" spans="1:10">
      <c r="A3340" s="259"/>
      <c r="B3340" s="259"/>
      <c r="C3340" s="259"/>
      <c r="D3340" s="259"/>
      <c r="E3340" s="259"/>
      <c r="F3340" s="270"/>
      <c r="G3340" s="259"/>
      <c r="H3340" s="259"/>
      <c r="I3340" s="259"/>
      <c r="J3340" s="259"/>
    </row>
    <row r="3341" spans="1:10">
      <c r="A3341" s="259"/>
      <c r="B3341" s="259"/>
      <c r="C3341" s="259"/>
      <c r="D3341" s="259"/>
      <c r="E3341" s="259"/>
      <c r="F3341" s="270"/>
      <c r="G3341" s="259"/>
      <c r="H3341" s="259"/>
      <c r="I3341" s="259"/>
      <c r="J3341" s="259"/>
    </row>
    <row r="3342" spans="1:10">
      <c r="A3342" s="259"/>
      <c r="B3342" s="259"/>
      <c r="C3342" s="259"/>
      <c r="D3342" s="259"/>
      <c r="E3342" s="259"/>
      <c r="F3342" s="270"/>
      <c r="G3342" s="259"/>
      <c r="H3342" s="259"/>
      <c r="I3342" s="259"/>
      <c r="J3342" s="259"/>
    </row>
    <row r="3343" spans="1:10">
      <c r="A3343" s="259"/>
      <c r="B3343" s="259"/>
      <c r="C3343" s="259"/>
      <c r="D3343" s="259"/>
      <c r="E3343" s="259"/>
      <c r="F3343" s="270"/>
      <c r="G3343" s="259"/>
      <c r="H3343" s="259"/>
      <c r="I3343" s="259"/>
      <c r="J3343" s="259"/>
    </row>
    <row r="3344" spans="1:10">
      <c r="A3344" s="259"/>
      <c r="B3344" s="259"/>
      <c r="C3344" s="259"/>
      <c r="D3344" s="259"/>
      <c r="E3344" s="259"/>
      <c r="F3344" s="270"/>
      <c r="G3344" s="259"/>
      <c r="H3344" s="259"/>
      <c r="I3344" s="259"/>
      <c r="J3344" s="259"/>
    </row>
    <row r="3345" spans="1:10">
      <c r="A3345" s="259"/>
      <c r="B3345" s="259"/>
      <c r="C3345" s="259"/>
      <c r="D3345" s="259"/>
      <c r="E3345" s="259"/>
      <c r="F3345" s="270"/>
      <c r="G3345" s="259"/>
      <c r="H3345" s="259"/>
      <c r="I3345" s="259"/>
      <c r="J3345" s="259"/>
    </row>
    <row r="3346" spans="1:10">
      <c r="A3346" s="259"/>
      <c r="B3346" s="259"/>
      <c r="C3346" s="259"/>
      <c r="D3346" s="259"/>
      <c r="E3346" s="259"/>
      <c r="F3346" s="270"/>
      <c r="G3346" s="259"/>
      <c r="H3346" s="259"/>
      <c r="I3346" s="259"/>
      <c r="J3346" s="259"/>
    </row>
    <row r="3347" spans="1:10">
      <c r="A3347" s="259"/>
      <c r="B3347" s="259"/>
      <c r="C3347" s="259"/>
      <c r="D3347" s="259"/>
      <c r="E3347" s="259"/>
      <c r="F3347" s="270"/>
      <c r="G3347" s="259"/>
      <c r="H3347" s="259"/>
      <c r="I3347" s="259"/>
      <c r="J3347" s="259"/>
    </row>
    <row r="3348" spans="1:10">
      <c r="A3348" s="259"/>
      <c r="B3348" s="259"/>
      <c r="C3348" s="259"/>
      <c r="D3348" s="259"/>
      <c r="E3348" s="259"/>
      <c r="F3348" s="270"/>
      <c r="G3348" s="259"/>
      <c r="H3348" s="259"/>
      <c r="I3348" s="259"/>
      <c r="J3348" s="259"/>
    </row>
    <row r="3349" spans="1:10">
      <c r="A3349" s="259"/>
      <c r="B3349" s="259"/>
      <c r="C3349" s="259"/>
      <c r="D3349" s="259"/>
      <c r="E3349" s="259"/>
      <c r="F3349" s="270"/>
      <c r="G3349" s="259"/>
      <c r="H3349" s="259"/>
      <c r="I3349" s="259"/>
      <c r="J3349" s="259"/>
    </row>
    <row r="3350" spans="1:10">
      <c r="A3350" s="259"/>
      <c r="B3350" s="259"/>
      <c r="C3350" s="259"/>
      <c r="D3350" s="259"/>
      <c r="E3350" s="259"/>
      <c r="F3350" s="270"/>
      <c r="G3350" s="259"/>
      <c r="H3350" s="259"/>
      <c r="I3350" s="259"/>
      <c r="J3350" s="259"/>
    </row>
    <row r="3351" spans="1:10">
      <c r="A3351" s="259"/>
      <c r="B3351" s="259"/>
      <c r="C3351" s="259"/>
      <c r="D3351" s="259"/>
      <c r="E3351" s="259"/>
      <c r="F3351" s="270"/>
      <c r="G3351" s="259"/>
      <c r="H3351" s="259"/>
      <c r="I3351" s="259"/>
      <c r="J3351" s="259"/>
    </row>
    <row r="3352" spans="1:10">
      <c r="A3352" s="259"/>
      <c r="B3352" s="259"/>
      <c r="C3352" s="259"/>
      <c r="D3352" s="259"/>
      <c r="E3352" s="259"/>
      <c r="F3352" s="270"/>
      <c r="G3352" s="259"/>
      <c r="H3352" s="259"/>
      <c r="I3352" s="259"/>
      <c r="J3352" s="259"/>
    </row>
    <row r="3353" spans="1:10">
      <c r="A3353" s="259"/>
      <c r="B3353" s="259"/>
      <c r="C3353" s="259"/>
      <c r="D3353" s="259"/>
      <c r="E3353" s="259"/>
      <c r="F3353" s="270"/>
      <c r="G3353" s="259"/>
      <c r="H3353" s="259"/>
      <c r="I3353" s="259"/>
      <c r="J3353" s="259"/>
    </row>
    <row r="3354" spans="1:10">
      <c r="A3354" s="259"/>
      <c r="B3354" s="259"/>
      <c r="C3354" s="259"/>
      <c r="D3354" s="259"/>
      <c r="E3354" s="259"/>
      <c r="F3354" s="270"/>
      <c r="G3354" s="259"/>
      <c r="H3354" s="259"/>
      <c r="I3354" s="259"/>
      <c r="J3354" s="259"/>
    </row>
    <row r="3355" spans="1:10">
      <c r="A3355" s="259"/>
      <c r="B3355" s="259"/>
      <c r="C3355" s="259"/>
      <c r="D3355" s="259"/>
      <c r="E3355" s="259"/>
      <c r="F3355" s="270"/>
      <c r="G3355" s="259"/>
      <c r="H3355" s="259"/>
      <c r="I3355" s="259"/>
      <c r="J3355" s="259"/>
    </row>
    <row r="3356" spans="1:10">
      <c r="A3356" s="259"/>
      <c r="B3356" s="259"/>
      <c r="C3356" s="259"/>
      <c r="D3356" s="259"/>
      <c r="E3356" s="259"/>
      <c r="F3356" s="270"/>
      <c r="G3356" s="259"/>
      <c r="H3356" s="259"/>
      <c r="I3356" s="259"/>
      <c r="J3356" s="259"/>
    </row>
    <row r="3357" spans="1:10">
      <c r="A3357" s="259"/>
      <c r="B3357" s="259"/>
      <c r="C3357" s="259"/>
      <c r="D3357" s="259"/>
      <c r="E3357" s="259"/>
      <c r="F3357" s="270"/>
      <c r="G3357" s="259"/>
      <c r="H3357" s="259"/>
      <c r="I3357" s="259"/>
      <c r="J3357" s="259"/>
    </row>
    <row r="3358" spans="1:10">
      <c r="A3358" s="259"/>
      <c r="B3358" s="259"/>
      <c r="C3358" s="259"/>
      <c r="D3358" s="259"/>
      <c r="E3358" s="259"/>
      <c r="F3358" s="270"/>
      <c r="G3358" s="259"/>
      <c r="H3358" s="259"/>
      <c r="I3358" s="259"/>
      <c r="J3358" s="259"/>
    </row>
    <row r="3359" spans="1:10">
      <c r="A3359" s="259"/>
      <c r="B3359" s="259"/>
      <c r="C3359" s="259"/>
      <c r="D3359" s="259"/>
      <c r="E3359" s="259"/>
      <c r="F3359" s="270"/>
      <c r="G3359" s="259"/>
      <c r="H3359" s="259"/>
      <c r="I3359" s="259"/>
      <c r="J3359" s="259"/>
    </row>
    <row r="3360" spans="1:10">
      <c r="A3360" s="259"/>
      <c r="B3360" s="259"/>
      <c r="C3360" s="259"/>
      <c r="D3360" s="259"/>
      <c r="E3360" s="259"/>
      <c r="F3360" s="270"/>
      <c r="G3360" s="259"/>
      <c r="H3360" s="259"/>
      <c r="I3360" s="259"/>
      <c r="J3360" s="259"/>
    </row>
    <row r="3361" spans="1:10">
      <c r="A3361" s="259"/>
      <c r="B3361" s="259"/>
      <c r="C3361" s="259"/>
      <c r="D3361" s="259"/>
      <c r="E3361" s="259"/>
      <c r="F3361" s="270"/>
      <c r="G3361" s="259"/>
      <c r="H3361" s="259"/>
      <c r="I3361" s="259"/>
      <c r="J3361" s="259"/>
    </row>
    <row r="3362" spans="1:10">
      <c r="A3362" s="259"/>
      <c r="B3362" s="259"/>
      <c r="C3362" s="259"/>
      <c r="D3362" s="259"/>
      <c r="E3362" s="259"/>
      <c r="F3362" s="270"/>
      <c r="G3362" s="259"/>
      <c r="H3362" s="259"/>
      <c r="I3362" s="259"/>
      <c r="J3362" s="259"/>
    </row>
    <row r="3363" spans="1:10">
      <c r="A3363" s="259"/>
      <c r="B3363" s="259"/>
      <c r="C3363" s="259"/>
      <c r="D3363" s="259"/>
      <c r="E3363" s="259"/>
      <c r="F3363" s="270"/>
      <c r="G3363" s="259"/>
      <c r="H3363" s="259"/>
      <c r="I3363" s="259"/>
      <c r="J3363" s="259"/>
    </row>
    <row r="3364" spans="1:10">
      <c r="A3364" s="259"/>
      <c r="B3364" s="259"/>
      <c r="C3364" s="259"/>
      <c r="D3364" s="259"/>
      <c r="E3364" s="259"/>
      <c r="F3364" s="270"/>
      <c r="G3364" s="259"/>
      <c r="H3364" s="259"/>
      <c r="I3364" s="259"/>
      <c r="J3364" s="259"/>
    </row>
    <row r="3365" spans="1:10">
      <c r="A3365" s="259"/>
      <c r="B3365" s="259"/>
      <c r="C3365" s="259"/>
      <c r="D3365" s="259"/>
      <c r="E3365" s="259"/>
      <c r="F3365" s="270"/>
      <c r="G3365" s="259"/>
      <c r="H3365" s="259"/>
      <c r="I3365" s="259"/>
      <c r="J3365" s="259"/>
    </row>
    <row r="3366" spans="1:10">
      <c r="A3366" s="259"/>
      <c r="B3366" s="259"/>
      <c r="C3366" s="259"/>
      <c r="D3366" s="259"/>
      <c r="E3366" s="259"/>
      <c r="F3366" s="270"/>
      <c r="G3366" s="259"/>
      <c r="H3366" s="259"/>
      <c r="I3366" s="259"/>
      <c r="J3366" s="259"/>
    </row>
    <row r="3367" spans="1:10">
      <c r="A3367" s="259"/>
      <c r="B3367" s="259"/>
      <c r="C3367" s="259"/>
      <c r="D3367" s="259"/>
      <c r="E3367" s="259"/>
      <c r="F3367" s="270"/>
      <c r="G3367" s="259"/>
      <c r="H3367" s="259"/>
      <c r="I3367" s="259"/>
      <c r="J3367" s="259"/>
    </row>
    <row r="3368" spans="1:10">
      <c r="A3368" s="259"/>
      <c r="B3368" s="259"/>
      <c r="C3368" s="259"/>
      <c r="D3368" s="259"/>
      <c r="E3368" s="259"/>
      <c r="F3368" s="270"/>
      <c r="G3368" s="259"/>
      <c r="H3368" s="259"/>
      <c r="I3368" s="259"/>
      <c r="J3368" s="259"/>
    </row>
    <row r="3369" spans="1:10">
      <c r="A3369" s="259"/>
      <c r="B3369" s="259"/>
      <c r="C3369" s="259"/>
      <c r="D3369" s="259"/>
      <c r="E3369" s="259"/>
      <c r="F3369" s="270"/>
      <c r="G3369" s="259"/>
      <c r="H3369" s="259"/>
      <c r="I3369" s="259"/>
      <c r="J3369" s="259"/>
    </row>
    <row r="3370" spans="1:10">
      <c r="A3370" s="259"/>
      <c r="B3370" s="259"/>
      <c r="C3370" s="259"/>
      <c r="D3370" s="259"/>
      <c r="E3370" s="259"/>
      <c r="F3370" s="270"/>
      <c r="G3370" s="259"/>
      <c r="H3370" s="259"/>
      <c r="I3370" s="259"/>
      <c r="J3370" s="259"/>
    </row>
    <row r="3371" spans="1:10">
      <c r="A3371" s="259"/>
      <c r="B3371" s="259"/>
      <c r="C3371" s="259"/>
      <c r="D3371" s="259"/>
      <c r="E3371" s="259"/>
      <c r="F3371" s="270"/>
      <c r="G3371" s="259"/>
      <c r="H3371" s="259"/>
      <c r="I3371" s="259"/>
      <c r="J3371" s="259"/>
    </row>
    <row r="3372" spans="1:10">
      <c r="A3372" s="259"/>
      <c r="B3372" s="259"/>
      <c r="C3372" s="259"/>
      <c r="D3372" s="259"/>
      <c r="E3372" s="259"/>
      <c r="F3372" s="270"/>
      <c r="G3372" s="259"/>
      <c r="H3372" s="259"/>
      <c r="I3372" s="259"/>
      <c r="J3372" s="259"/>
    </row>
    <row r="3373" spans="1:10">
      <c r="A3373" s="259"/>
      <c r="B3373" s="259"/>
      <c r="C3373" s="259"/>
      <c r="D3373" s="259"/>
      <c r="E3373" s="259"/>
      <c r="F3373" s="270"/>
      <c r="G3373" s="259"/>
      <c r="H3373" s="259"/>
      <c r="I3373" s="259"/>
      <c r="J3373" s="259"/>
    </row>
    <row r="3374" spans="1:10">
      <c r="A3374" s="259"/>
      <c r="B3374" s="259"/>
      <c r="C3374" s="259"/>
      <c r="D3374" s="259"/>
      <c r="E3374" s="259"/>
      <c r="F3374" s="270"/>
      <c r="G3374" s="259"/>
      <c r="H3374" s="259"/>
      <c r="I3374" s="259"/>
      <c r="J3374" s="259"/>
    </row>
    <row r="3375" spans="1:10">
      <c r="A3375" s="259"/>
      <c r="B3375" s="259"/>
      <c r="C3375" s="259"/>
      <c r="D3375" s="259"/>
      <c r="E3375" s="259"/>
      <c r="F3375" s="270"/>
      <c r="G3375" s="259"/>
      <c r="H3375" s="259"/>
      <c r="I3375" s="259"/>
      <c r="J3375" s="259"/>
    </row>
    <row r="3376" spans="1:10">
      <c r="A3376" s="259"/>
      <c r="B3376" s="259"/>
      <c r="C3376" s="259"/>
      <c r="D3376" s="259"/>
      <c r="E3376" s="259"/>
      <c r="F3376" s="270"/>
      <c r="G3376" s="259"/>
      <c r="H3376" s="259"/>
      <c r="I3376" s="259"/>
      <c r="J3376" s="259"/>
    </row>
    <row r="3377" spans="1:10">
      <c r="A3377" s="259"/>
      <c r="B3377" s="259"/>
      <c r="C3377" s="259"/>
      <c r="D3377" s="259"/>
      <c r="E3377" s="259"/>
      <c r="F3377" s="270"/>
      <c r="G3377" s="259"/>
      <c r="H3377" s="259"/>
      <c r="I3377" s="259"/>
      <c r="J3377" s="259"/>
    </row>
    <row r="3378" spans="1:10">
      <c r="A3378" s="259"/>
      <c r="B3378" s="259"/>
      <c r="C3378" s="259"/>
      <c r="D3378" s="259"/>
      <c r="E3378" s="259"/>
      <c r="F3378" s="270"/>
      <c r="G3378" s="259"/>
      <c r="H3378" s="259"/>
      <c r="I3378" s="259"/>
      <c r="J3378" s="259"/>
    </row>
    <row r="3379" spans="1:10">
      <c r="A3379" s="259"/>
      <c r="B3379" s="259"/>
      <c r="C3379" s="259"/>
      <c r="D3379" s="259"/>
      <c r="E3379" s="259"/>
      <c r="F3379" s="270"/>
      <c r="G3379" s="259"/>
      <c r="H3379" s="259"/>
      <c r="I3379" s="259"/>
      <c r="J3379" s="259"/>
    </row>
    <row r="3380" spans="1:10">
      <c r="A3380" s="259"/>
      <c r="B3380" s="259"/>
      <c r="C3380" s="259"/>
      <c r="D3380" s="259"/>
      <c r="E3380" s="259"/>
      <c r="F3380" s="270"/>
      <c r="G3380" s="259"/>
      <c r="H3380" s="259"/>
      <c r="I3380" s="259"/>
      <c r="J3380" s="259"/>
    </row>
    <row r="3381" spans="1:10">
      <c r="A3381" s="259"/>
      <c r="B3381" s="259"/>
      <c r="C3381" s="259"/>
      <c r="D3381" s="259"/>
      <c r="E3381" s="259"/>
      <c r="F3381" s="270"/>
      <c r="G3381" s="259"/>
      <c r="H3381" s="259"/>
      <c r="I3381" s="259"/>
      <c r="J3381" s="259"/>
    </row>
    <row r="3382" spans="1:10">
      <c r="A3382" s="259"/>
      <c r="B3382" s="259"/>
      <c r="C3382" s="259"/>
      <c r="D3382" s="259"/>
      <c r="E3382" s="259"/>
      <c r="F3382" s="270"/>
      <c r="G3382" s="259"/>
      <c r="H3382" s="259"/>
      <c r="I3382" s="259"/>
      <c r="J3382" s="259"/>
    </row>
    <row r="3383" spans="1:10">
      <c r="A3383" s="259"/>
      <c r="B3383" s="259"/>
      <c r="C3383" s="259"/>
      <c r="D3383" s="259"/>
      <c r="E3383" s="259"/>
      <c r="F3383" s="270"/>
      <c r="G3383" s="259"/>
      <c r="H3383" s="259"/>
      <c r="I3383" s="259"/>
      <c r="J3383" s="259"/>
    </row>
    <row r="3384" spans="1:10">
      <c r="A3384" s="259"/>
      <c r="B3384" s="259"/>
      <c r="C3384" s="259"/>
      <c r="D3384" s="259"/>
      <c r="E3384" s="259"/>
      <c r="F3384" s="270"/>
      <c r="G3384" s="259"/>
      <c r="H3384" s="259"/>
      <c r="I3384" s="259"/>
      <c r="J3384" s="259"/>
    </row>
    <row r="3385" spans="1:10">
      <c r="A3385" s="259"/>
      <c r="B3385" s="259"/>
      <c r="C3385" s="259"/>
      <c r="D3385" s="259"/>
      <c r="E3385" s="259"/>
      <c r="F3385" s="270"/>
      <c r="G3385" s="259"/>
      <c r="H3385" s="259"/>
      <c r="I3385" s="259"/>
      <c r="J3385" s="259"/>
    </row>
    <row r="3386" spans="1:10">
      <c r="A3386" s="259"/>
      <c r="B3386" s="259"/>
      <c r="C3386" s="259"/>
      <c r="D3386" s="259"/>
      <c r="E3386" s="259"/>
      <c r="F3386" s="270"/>
      <c r="G3386" s="259"/>
      <c r="H3386" s="259"/>
      <c r="I3386" s="259"/>
      <c r="J3386" s="259"/>
    </row>
    <row r="3387" spans="1:10">
      <c r="A3387" s="259"/>
      <c r="B3387" s="259"/>
      <c r="C3387" s="259"/>
      <c r="D3387" s="259"/>
      <c r="E3387" s="259"/>
      <c r="F3387" s="270"/>
      <c r="G3387" s="259"/>
      <c r="H3387" s="259"/>
      <c r="I3387" s="259"/>
      <c r="J3387" s="259"/>
    </row>
    <row r="3388" spans="1:10">
      <c r="A3388" s="259"/>
      <c r="B3388" s="259"/>
      <c r="C3388" s="259"/>
      <c r="D3388" s="259"/>
      <c r="E3388" s="259"/>
      <c r="F3388" s="270"/>
      <c r="G3388" s="259"/>
      <c r="H3388" s="259"/>
      <c r="I3388" s="259"/>
      <c r="J3388" s="259"/>
    </row>
    <row r="3389" spans="1:10">
      <c r="A3389" s="259"/>
      <c r="B3389" s="259"/>
      <c r="C3389" s="259"/>
      <c r="D3389" s="259"/>
      <c r="E3389" s="259"/>
      <c r="F3389" s="270"/>
      <c r="G3389" s="259"/>
      <c r="H3389" s="259"/>
      <c r="I3389" s="259"/>
      <c r="J3389" s="259"/>
    </row>
    <row r="3390" spans="1:10">
      <c r="A3390" s="259"/>
      <c r="B3390" s="259"/>
      <c r="C3390" s="259"/>
      <c r="D3390" s="259"/>
      <c r="E3390" s="259"/>
      <c r="F3390" s="270"/>
      <c r="G3390" s="259"/>
      <c r="H3390" s="259"/>
      <c r="I3390" s="259"/>
      <c r="J3390" s="259"/>
    </row>
    <row r="3391" spans="1:10">
      <c r="A3391" s="259"/>
      <c r="B3391" s="259"/>
      <c r="C3391" s="259"/>
      <c r="D3391" s="259"/>
      <c r="E3391" s="259"/>
      <c r="F3391" s="270"/>
      <c r="G3391" s="259"/>
      <c r="H3391" s="259"/>
      <c r="I3391" s="259"/>
      <c r="J3391" s="259"/>
    </row>
    <row r="3392" spans="1:10">
      <c r="A3392" s="259"/>
      <c r="B3392" s="259"/>
      <c r="C3392" s="259"/>
      <c r="D3392" s="259"/>
      <c r="E3392" s="259"/>
      <c r="F3392" s="270"/>
      <c r="G3392" s="259"/>
      <c r="H3392" s="259"/>
      <c r="I3392" s="259"/>
      <c r="J3392" s="259"/>
    </row>
    <row r="3393" spans="1:10">
      <c r="A3393" s="259"/>
      <c r="B3393" s="259"/>
      <c r="C3393" s="259"/>
      <c r="D3393" s="259"/>
      <c r="E3393" s="259"/>
      <c r="F3393" s="270"/>
      <c r="G3393" s="259"/>
      <c r="H3393" s="259"/>
      <c r="I3393" s="259"/>
      <c r="J3393" s="259"/>
    </row>
    <row r="3394" spans="1:10">
      <c r="A3394" s="259"/>
      <c r="B3394" s="259"/>
      <c r="C3394" s="259"/>
      <c r="D3394" s="259"/>
      <c r="E3394" s="259"/>
      <c r="F3394" s="270"/>
      <c r="G3394" s="259"/>
      <c r="H3394" s="259"/>
      <c r="I3394" s="259"/>
      <c r="J3394" s="259"/>
    </row>
    <row r="3395" spans="1:10">
      <c r="A3395" s="259"/>
      <c r="B3395" s="259"/>
      <c r="C3395" s="259"/>
      <c r="D3395" s="259"/>
      <c r="E3395" s="259"/>
      <c r="F3395" s="270"/>
      <c r="G3395" s="259"/>
      <c r="H3395" s="259"/>
      <c r="I3395" s="259"/>
      <c r="J3395" s="259"/>
    </row>
    <row r="3396" spans="1:10">
      <c r="A3396" s="259"/>
      <c r="B3396" s="259"/>
      <c r="C3396" s="259"/>
      <c r="D3396" s="259"/>
      <c r="E3396" s="259"/>
      <c r="F3396" s="270"/>
      <c r="G3396" s="259"/>
      <c r="H3396" s="259"/>
      <c r="I3396" s="259"/>
      <c r="J3396" s="259"/>
    </row>
    <row r="3397" spans="1:10">
      <c r="A3397" s="259"/>
      <c r="B3397" s="259"/>
      <c r="C3397" s="259"/>
      <c r="D3397" s="259"/>
      <c r="E3397" s="259"/>
      <c r="F3397" s="270"/>
      <c r="G3397" s="259"/>
      <c r="H3397" s="259"/>
      <c r="I3397" s="259"/>
      <c r="J3397" s="259"/>
    </row>
    <row r="3398" spans="1:10">
      <c r="A3398" s="259"/>
      <c r="B3398" s="259"/>
      <c r="C3398" s="259"/>
      <c r="D3398" s="259"/>
      <c r="E3398" s="259"/>
      <c r="F3398" s="270"/>
      <c r="G3398" s="259"/>
      <c r="H3398" s="259"/>
      <c r="I3398" s="259"/>
      <c r="J3398" s="259"/>
    </row>
    <row r="3399" spans="1:10">
      <c r="A3399" s="259"/>
      <c r="B3399" s="259"/>
      <c r="C3399" s="259"/>
      <c r="D3399" s="259"/>
      <c r="E3399" s="259"/>
      <c r="F3399" s="270"/>
      <c r="G3399" s="259"/>
      <c r="H3399" s="259"/>
      <c r="I3399" s="259"/>
      <c r="J3399" s="259"/>
    </row>
    <row r="3400" spans="1:10">
      <c r="A3400" s="259"/>
      <c r="B3400" s="259"/>
      <c r="C3400" s="259"/>
      <c r="D3400" s="259"/>
      <c r="E3400" s="259"/>
      <c r="F3400" s="270"/>
      <c r="G3400" s="259"/>
      <c r="H3400" s="259"/>
      <c r="I3400" s="259"/>
      <c r="J3400" s="259"/>
    </row>
    <row r="3401" spans="1:10">
      <c r="A3401" s="259"/>
      <c r="B3401" s="259"/>
      <c r="C3401" s="259"/>
      <c r="D3401" s="259"/>
      <c r="E3401" s="259"/>
      <c r="F3401" s="270"/>
      <c r="G3401" s="259"/>
      <c r="H3401" s="259"/>
      <c r="I3401" s="259"/>
      <c r="J3401" s="259"/>
    </row>
    <row r="3402" spans="1:10">
      <c r="A3402" s="259"/>
      <c r="B3402" s="259"/>
      <c r="C3402" s="259"/>
      <c r="D3402" s="259"/>
      <c r="E3402" s="259"/>
      <c r="F3402" s="270"/>
      <c r="G3402" s="259"/>
      <c r="H3402" s="259"/>
      <c r="I3402" s="259"/>
      <c r="J3402" s="259"/>
    </row>
    <row r="3403" spans="1:10">
      <c r="A3403" s="259"/>
      <c r="B3403" s="259"/>
      <c r="C3403" s="259"/>
      <c r="D3403" s="259"/>
      <c r="E3403" s="259"/>
      <c r="F3403" s="270"/>
      <c r="G3403" s="259"/>
      <c r="H3403" s="259"/>
      <c r="I3403" s="259"/>
      <c r="J3403" s="259"/>
    </row>
    <row r="3404" spans="1:10">
      <c r="A3404" s="259"/>
      <c r="B3404" s="259"/>
      <c r="C3404" s="259"/>
      <c r="D3404" s="259"/>
      <c r="E3404" s="259"/>
      <c r="F3404" s="270"/>
      <c r="G3404" s="259"/>
      <c r="H3404" s="259"/>
      <c r="I3404" s="259"/>
      <c r="J3404" s="259"/>
    </row>
    <row r="3405" spans="1:10">
      <c r="A3405" s="259"/>
      <c r="B3405" s="259"/>
      <c r="C3405" s="259"/>
      <c r="D3405" s="259"/>
      <c r="E3405" s="259"/>
      <c r="F3405" s="270"/>
      <c r="G3405" s="259"/>
      <c r="H3405" s="259"/>
      <c r="I3405" s="259"/>
      <c r="J3405" s="259"/>
    </row>
    <row r="3406" spans="1:10">
      <c r="A3406" s="259"/>
      <c r="B3406" s="259"/>
      <c r="C3406" s="259"/>
      <c r="D3406" s="259"/>
      <c r="E3406" s="259"/>
      <c r="F3406" s="270"/>
      <c r="G3406" s="259"/>
      <c r="H3406" s="259"/>
      <c r="I3406" s="259"/>
      <c r="J3406" s="259"/>
    </row>
    <row r="3407" spans="1:10">
      <c r="A3407" s="259"/>
      <c r="B3407" s="259"/>
      <c r="C3407" s="259"/>
      <c r="D3407" s="259"/>
      <c r="E3407" s="259"/>
      <c r="F3407" s="270"/>
      <c r="G3407" s="259"/>
      <c r="H3407" s="259"/>
      <c r="I3407" s="259"/>
      <c r="J3407" s="259"/>
    </row>
    <row r="3408" spans="1:10">
      <c r="A3408" s="259"/>
      <c r="B3408" s="259"/>
      <c r="C3408" s="259"/>
      <c r="D3408" s="259"/>
      <c r="E3408" s="259"/>
      <c r="F3408" s="270"/>
      <c r="G3408" s="259"/>
      <c r="H3408" s="259"/>
      <c r="I3408" s="259"/>
      <c r="J3408" s="259"/>
    </row>
    <row r="3409" spans="1:10">
      <c r="A3409" s="259"/>
      <c r="B3409" s="259"/>
      <c r="C3409" s="259"/>
      <c r="D3409" s="259"/>
      <c r="E3409" s="259"/>
      <c r="F3409" s="270"/>
      <c r="G3409" s="259"/>
      <c r="H3409" s="259"/>
      <c r="I3409" s="259"/>
      <c r="J3409" s="259"/>
    </row>
    <row r="3410" spans="1:10">
      <c r="A3410" s="259"/>
      <c r="B3410" s="259"/>
      <c r="C3410" s="259"/>
      <c r="D3410" s="259"/>
      <c r="E3410" s="259"/>
      <c r="F3410" s="270"/>
      <c r="G3410" s="259"/>
      <c r="H3410" s="259"/>
      <c r="I3410" s="259"/>
      <c r="J3410" s="259"/>
    </row>
    <row r="3411" spans="1:10">
      <c r="A3411" s="259"/>
      <c r="B3411" s="259"/>
      <c r="C3411" s="259"/>
      <c r="D3411" s="259"/>
      <c r="E3411" s="259"/>
      <c r="F3411" s="270"/>
      <c r="G3411" s="259"/>
      <c r="H3411" s="259"/>
      <c r="I3411" s="259"/>
      <c r="J3411" s="259"/>
    </row>
    <row r="3412" spans="1:10">
      <c r="A3412" s="259"/>
      <c r="B3412" s="259"/>
      <c r="C3412" s="259"/>
      <c r="D3412" s="259"/>
      <c r="E3412" s="259"/>
      <c r="F3412" s="270"/>
      <c r="G3412" s="259"/>
      <c r="H3412" s="259"/>
      <c r="I3412" s="259"/>
      <c r="J3412" s="259"/>
    </row>
    <row r="3413" spans="1:10">
      <c r="A3413" s="259"/>
      <c r="B3413" s="259"/>
      <c r="C3413" s="259"/>
      <c r="D3413" s="259"/>
      <c r="E3413" s="259"/>
      <c r="F3413" s="270"/>
      <c r="G3413" s="259"/>
      <c r="H3413" s="259"/>
      <c r="I3413" s="259"/>
      <c r="J3413" s="259"/>
    </row>
    <row r="3414" spans="1:10">
      <c r="A3414" s="259"/>
      <c r="B3414" s="259"/>
      <c r="C3414" s="259"/>
      <c r="D3414" s="259"/>
      <c r="E3414" s="259"/>
      <c r="F3414" s="270"/>
      <c r="G3414" s="259"/>
      <c r="H3414" s="259"/>
      <c r="I3414" s="259"/>
      <c r="J3414" s="259"/>
    </row>
    <row r="3415" spans="1:10">
      <c r="A3415" s="259"/>
      <c r="B3415" s="259"/>
      <c r="C3415" s="259"/>
      <c r="D3415" s="259"/>
      <c r="E3415" s="259"/>
      <c r="F3415" s="270"/>
      <c r="G3415" s="259"/>
      <c r="H3415" s="259"/>
      <c r="I3415" s="259"/>
      <c r="J3415" s="259"/>
    </row>
    <row r="3416" spans="1:10">
      <c r="A3416" s="259"/>
      <c r="B3416" s="259"/>
      <c r="C3416" s="259"/>
      <c r="D3416" s="259"/>
      <c r="E3416" s="259"/>
      <c r="F3416" s="270"/>
      <c r="G3416" s="259"/>
      <c r="H3416" s="259"/>
      <c r="I3416" s="259"/>
      <c r="J3416" s="259"/>
    </row>
    <row r="3417" spans="1:10">
      <c r="A3417" s="259"/>
      <c r="B3417" s="259"/>
      <c r="C3417" s="259"/>
      <c r="D3417" s="259"/>
      <c r="E3417" s="259"/>
      <c r="F3417" s="270"/>
      <c r="G3417" s="259"/>
      <c r="H3417" s="259"/>
      <c r="I3417" s="259"/>
      <c r="J3417" s="259"/>
    </row>
    <row r="3418" spans="1:10">
      <c r="A3418" s="259"/>
      <c r="B3418" s="259"/>
      <c r="C3418" s="259"/>
      <c r="D3418" s="259"/>
      <c r="E3418" s="259"/>
      <c r="F3418" s="270"/>
      <c r="G3418" s="259"/>
      <c r="H3418" s="259"/>
      <c r="I3418" s="259"/>
      <c r="J3418" s="259"/>
    </row>
    <row r="3419" spans="1:10">
      <c r="A3419" s="259"/>
      <c r="B3419" s="259"/>
      <c r="C3419" s="259"/>
      <c r="D3419" s="259"/>
      <c r="E3419" s="259"/>
      <c r="F3419" s="270"/>
      <c r="G3419" s="259"/>
      <c r="H3419" s="259"/>
      <c r="I3419" s="259"/>
      <c r="J3419" s="259"/>
    </row>
    <row r="3420" spans="1:10">
      <c r="A3420" s="259"/>
      <c r="B3420" s="259"/>
      <c r="C3420" s="259"/>
      <c r="D3420" s="259"/>
      <c r="E3420" s="259"/>
      <c r="F3420" s="270"/>
      <c r="G3420" s="259"/>
      <c r="H3420" s="259"/>
      <c r="I3420" s="259"/>
      <c r="J3420" s="259"/>
    </row>
    <row r="3421" spans="1:10">
      <c r="A3421" s="259"/>
      <c r="B3421" s="259"/>
      <c r="C3421" s="259"/>
      <c r="D3421" s="259"/>
      <c r="E3421" s="259"/>
      <c r="F3421" s="270"/>
      <c r="G3421" s="259"/>
      <c r="H3421" s="259"/>
      <c r="I3421" s="259"/>
      <c r="J3421" s="259"/>
    </row>
    <row r="3422" spans="1:10">
      <c r="A3422" s="259"/>
      <c r="B3422" s="259"/>
      <c r="C3422" s="259"/>
      <c r="D3422" s="259"/>
      <c r="E3422" s="259"/>
      <c r="F3422" s="270"/>
      <c r="G3422" s="259"/>
      <c r="H3422" s="259"/>
      <c r="I3422" s="259"/>
      <c r="J3422" s="259"/>
    </row>
    <row r="3423" spans="1:10">
      <c r="A3423" s="259"/>
      <c r="B3423" s="259"/>
      <c r="C3423" s="259"/>
      <c r="D3423" s="259"/>
      <c r="E3423" s="259"/>
      <c r="F3423" s="270"/>
      <c r="G3423" s="259"/>
      <c r="H3423" s="259"/>
      <c r="I3423" s="259"/>
      <c r="J3423" s="259"/>
    </row>
    <row r="3424" spans="1:10">
      <c r="A3424" s="259"/>
      <c r="B3424" s="259"/>
      <c r="C3424" s="259"/>
      <c r="D3424" s="259"/>
      <c r="E3424" s="259"/>
      <c r="F3424" s="270"/>
      <c r="G3424" s="259"/>
      <c r="H3424" s="259"/>
      <c r="I3424" s="259"/>
      <c r="J3424" s="259"/>
    </row>
    <row r="3425" spans="1:10">
      <c r="A3425" s="259"/>
      <c r="B3425" s="259"/>
      <c r="C3425" s="259"/>
      <c r="D3425" s="259"/>
      <c r="E3425" s="259"/>
      <c r="F3425" s="270"/>
      <c r="G3425" s="259"/>
      <c r="H3425" s="259"/>
      <c r="I3425" s="259"/>
      <c r="J3425" s="259"/>
    </row>
    <row r="3426" spans="1:10">
      <c r="A3426" s="259"/>
      <c r="B3426" s="259"/>
      <c r="C3426" s="259"/>
      <c r="D3426" s="259"/>
      <c r="E3426" s="259"/>
      <c r="F3426" s="270"/>
      <c r="G3426" s="259"/>
      <c r="H3426" s="259"/>
      <c r="I3426" s="259"/>
      <c r="J3426" s="259"/>
    </row>
    <row r="3427" spans="1:10">
      <c r="A3427" s="259"/>
      <c r="B3427" s="259"/>
      <c r="C3427" s="259"/>
      <c r="D3427" s="259"/>
      <c r="E3427" s="259"/>
      <c r="F3427" s="270"/>
      <c r="G3427" s="259"/>
      <c r="H3427" s="259"/>
      <c r="I3427" s="259"/>
      <c r="J3427" s="259"/>
    </row>
    <row r="3428" spans="1:10">
      <c r="A3428" s="259"/>
      <c r="B3428" s="259"/>
      <c r="C3428" s="259"/>
      <c r="D3428" s="259"/>
      <c r="E3428" s="259"/>
      <c r="F3428" s="270"/>
      <c r="G3428" s="259"/>
      <c r="H3428" s="259"/>
      <c r="I3428" s="259"/>
      <c r="J3428" s="259"/>
    </row>
    <row r="3429" spans="1:10">
      <c r="A3429" s="259"/>
      <c r="B3429" s="259"/>
      <c r="C3429" s="259"/>
      <c r="D3429" s="259"/>
      <c r="E3429" s="259"/>
      <c r="F3429" s="270"/>
      <c r="G3429" s="259"/>
      <c r="H3429" s="259"/>
      <c r="I3429" s="259"/>
      <c r="J3429" s="259"/>
    </row>
    <row r="3430" spans="1:10">
      <c r="A3430" s="259"/>
      <c r="B3430" s="259"/>
      <c r="C3430" s="259"/>
      <c r="D3430" s="259"/>
      <c r="E3430" s="259"/>
      <c r="F3430" s="270"/>
      <c r="G3430" s="259"/>
      <c r="H3430" s="259"/>
      <c r="I3430" s="259"/>
      <c r="J3430" s="259"/>
    </row>
    <row r="3431" spans="1:10">
      <c r="A3431" s="259"/>
      <c r="B3431" s="259"/>
      <c r="C3431" s="259"/>
      <c r="D3431" s="259"/>
      <c r="E3431" s="259"/>
      <c r="F3431" s="270"/>
      <c r="G3431" s="259"/>
      <c r="H3431" s="259"/>
      <c r="I3431" s="259"/>
      <c r="J3431" s="259"/>
    </row>
    <row r="3432" spans="1:10">
      <c r="A3432" s="259"/>
      <c r="B3432" s="259"/>
      <c r="C3432" s="259"/>
      <c r="D3432" s="259"/>
      <c r="E3432" s="259"/>
      <c r="F3432" s="270"/>
      <c r="G3432" s="259"/>
      <c r="H3432" s="259"/>
      <c r="I3432" s="259"/>
      <c r="J3432" s="259"/>
    </row>
    <row r="3433" spans="1:10">
      <c r="A3433" s="259"/>
      <c r="B3433" s="259"/>
      <c r="C3433" s="259"/>
      <c r="D3433" s="259"/>
      <c r="E3433" s="259"/>
      <c r="F3433" s="270"/>
      <c r="G3433" s="259"/>
      <c r="H3433" s="259"/>
      <c r="I3433" s="259"/>
      <c r="J3433" s="259"/>
    </row>
    <row r="3434" spans="1:10">
      <c r="A3434" s="259"/>
      <c r="B3434" s="259"/>
      <c r="C3434" s="259"/>
      <c r="D3434" s="259"/>
      <c r="E3434" s="259"/>
      <c r="F3434" s="270"/>
      <c r="G3434" s="259"/>
      <c r="H3434" s="259"/>
      <c r="I3434" s="259"/>
      <c r="J3434" s="259"/>
    </row>
    <row r="3435" spans="1:10">
      <c r="A3435" s="259"/>
      <c r="B3435" s="259"/>
      <c r="C3435" s="259"/>
      <c r="D3435" s="259"/>
      <c r="E3435" s="259"/>
      <c r="F3435" s="270"/>
      <c r="G3435" s="259"/>
      <c r="H3435" s="259"/>
      <c r="I3435" s="259"/>
      <c r="J3435" s="259"/>
    </row>
    <row r="3436" spans="1:10">
      <c r="A3436" s="259"/>
      <c r="B3436" s="259"/>
      <c r="C3436" s="259"/>
      <c r="D3436" s="259"/>
      <c r="E3436" s="259"/>
      <c r="F3436" s="270"/>
      <c r="G3436" s="259"/>
      <c r="H3436" s="259"/>
      <c r="I3436" s="259"/>
      <c r="J3436" s="259"/>
    </row>
    <row r="3437" spans="1:10">
      <c r="A3437" s="259"/>
      <c r="B3437" s="259"/>
      <c r="C3437" s="259"/>
      <c r="D3437" s="259"/>
      <c r="E3437" s="259"/>
      <c r="F3437" s="270"/>
      <c r="G3437" s="259"/>
      <c r="H3437" s="259"/>
      <c r="I3437" s="259"/>
      <c r="J3437" s="259"/>
    </row>
    <row r="3438" spans="1:10">
      <c r="A3438" s="259"/>
      <c r="B3438" s="259"/>
      <c r="C3438" s="259"/>
      <c r="D3438" s="259"/>
      <c r="E3438" s="259"/>
      <c r="F3438" s="270"/>
      <c r="G3438" s="259"/>
      <c r="H3438" s="259"/>
      <c r="I3438" s="259"/>
      <c r="J3438" s="259"/>
    </row>
    <row r="3439" spans="1:10">
      <c r="A3439" s="259"/>
      <c r="B3439" s="259"/>
      <c r="C3439" s="259"/>
      <c r="D3439" s="259"/>
      <c r="E3439" s="259"/>
      <c r="F3439" s="270"/>
      <c r="G3439" s="259"/>
      <c r="H3439" s="259"/>
      <c r="I3439" s="259"/>
      <c r="J3439" s="259"/>
    </row>
    <row r="3440" spans="1:10">
      <c r="A3440" s="259"/>
      <c r="B3440" s="259"/>
      <c r="C3440" s="259"/>
      <c r="D3440" s="259"/>
      <c r="E3440" s="259"/>
      <c r="F3440" s="270"/>
      <c r="G3440" s="259"/>
      <c r="H3440" s="259"/>
      <c r="I3440" s="259"/>
      <c r="J3440" s="259"/>
    </row>
    <row r="3441" spans="1:10">
      <c r="A3441" s="259"/>
      <c r="B3441" s="259"/>
      <c r="C3441" s="259"/>
      <c r="D3441" s="259"/>
      <c r="E3441" s="259"/>
      <c r="F3441" s="270"/>
      <c r="G3441" s="259"/>
      <c r="H3441" s="259"/>
      <c r="I3441" s="259"/>
      <c r="J3441" s="259"/>
    </row>
    <row r="3442" spans="1:10">
      <c r="A3442" s="259"/>
      <c r="B3442" s="259"/>
      <c r="C3442" s="259"/>
      <c r="D3442" s="259"/>
      <c r="E3442" s="259"/>
      <c r="F3442" s="270"/>
      <c r="G3442" s="259"/>
      <c r="H3442" s="259"/>
      <c r="I3442" s="259"/>
      <c r="J3442" s="259"/>
    </row>
    <row r="3443" spans="1:10">
      <c r="A3443" s="259"/>
      <c r="B3443" s="259"/>
      <c r="C3443" s="259"/>
      <c r="D3443" s="259"/>
      <c r="E3443" s="259"/>
      <c r="F3443" s="270"/>
      <c r="G3443" s="259"/>
      <c r="H3443" s="259"/>
      <c r="I3443" s="259"/>
      <c r="J3443" s="259"/>
    </row>
    <row r="3444" spans="1:10">
      <c r="A3444" s="259"/>
      <c r="B3444" s="259"/>
      <c r="C3444" s="259"/>
      <c r="D3444" s="259"/>
      <c r="E3444" s="259"/>
      <c r="F3444" s="270"/>
      <c r="G3444" s="259"/>
      <c r="H3444" s="259"/>
      <c r="I3444" s="259"/>
      <c r="J3444" s="259"/>
    </row>
    <row r="3445" spans="1:10">
      <c r="A3445" s="259"/>
      <c r="B3445" s="259"/>
      <c r="C3445" s="259"/>
      <c r="D3445" s="259"/>
      <c r="E3445" s="259"/>
      <c r="F3445" s="270"/>
      <c r="G3445" s="259"/>
      <c r="H3445" s="259"/>
      <c r="I3445" s="259"/>
      <c r="J3445" s="259"/>
    </row>
    <row r="3446" spans="1:10">
      <c r="A3446" s="259"/>
      <c r="B3446" s="259"/>
      <c r="C3446" s="259"/>
      <c r="D3446" s="259"/>
      <c r="E3446" s="259"/>
      <c r="F3446" s="270"/>
      <c r="G3446" s="259"/>
      <c r="H3446" s="259"/>
      <c r="I3446" s="259"/>
      <c r="J3446" s="259"/>
    </row>
    <row r="3447" spans="1:10">
      <c r="A3447" s="259"/>
      <c r="B3447" s="259"/>
      <c r="C3447" s="259"/>
      <c r="D3447" s="259"/>
      <c r="E3447" s="259"/>
      <c r="F3447" s="270"/>
      <c r="G3447" s="259"/>
      <c r="H3447" s="259"/>
      <c r="I3447" s="259"/>
      <c r="J3447" s="259"/>
    </row>
    <row r="3448" spans="1:10">
      <c r="A3448" s="259"/>
      <c r="B3448" s="259"/>
      <c r="C3448" s="259"/>
      <c r="D3448" s="259"/>
      <c r="E3448" s="259"/>
      <c r="F3448" s="270"/>
      <c r="G3448" s="259"/>
      <c r="H3448" s="259"/>
      <c r="I3448" s="259"/>
      <c r="J3448" s="259"/>
    </row>
    <row r="3449" spans="1:10">
      <c r="A3449" s="259"/>
      <c r="B3449" s="259"/>
      <c r="C3449" s="259"/>
      <c r="D3449" s="259"/>
      <c r="E3449" s="259"/>
      <c r="F3449" s="270"/>
      <c r="G3449" s="259"/>
      <c r="H3449" s="259"/>
      <c r="I3449" s="259"/>
      <c r="J3449" s="259"/>
    </row>
    <row r="3450" spans="1:10">
      <c r="A3450" s="259"/>
      <c r="B3450" s="259"/>
      <c r="C3450" s="259"/>
      <c r="D3450" s="259"/>
      <c r="E3450" s="259"/>
      <c r="F3450" s="270"/>
      <c r="G3450" s="259"/>
      <c r="H3450" s="259"/>
      <c r="I3450" s="259"/>
      <c r="J3450" s="259"/>
    </row>
    <row r="3451" spans="1:10">
      <c r="A3451" s="259"/>
      <c r="B3451" s="259"/>
      <c r="C3451" s="259"/>
      <c r="D3451" s="259"/>
      <c r="E3451" s="259"/>
      <c r="F3451" s="270"/>
      <c r="G3451" s="259"/>
      <c r="H3451" s="259"/>
      <c r="I3451" s="259"/>
      <c r="J3451" s="259"/>
    </row>
    <row r="3452" spans="1:10">
      <c r="A3452" s="259"/>
      <c r="B3452" s="259"/>
      <c r="C3452" s="259"/>
      <c r="D3452" s="259"/>
      <c r="E3452" s="259"/>
      <c r="F3452" s="270"/>
      <c r="G3452" s="259"/>
      <c r="H3452" s="259"/>
      <c r="I3452" s="259"/>
      <c r="J3452" s="259"/>
    </row>
    <row r="3453" spans="1:10">
      <c r="A3453" s="259"/>
      <c r="B3453" s="259"/>
      <c r="C3453" s="259"/>
      <c r="D3453" s="259"/>
      <c r="E3453" s="259"/>
      <c r="F3453" s="270"/>
      <c r="G3453" s="259"/>
      <c r="H3453" s="259"/>
      <c r="I3453" s="259"/>
      <c r="J3453" s="259"/>
    </row>
    <row r="3454" spans="1:10">
      <c r="A3454" s="259"/>
      <c r="B3454" s="259"/>
      <c r="C3454" s="259"/>
      <c r="D3454" s="259"/>
      <c r="E3454" s="259"/>
      <c r="F3454" s="270"/>
      <c r="G3454" s="259"/>
      <c r="H3454" s="259"/>
      <c r="I3454" s="259"/>
      <c r="J3454" s="259"/>
    </row>
    <row r="3455" spans="1:10">
      <c r="A3455" s="259"/>
      <c r="B3455" s="259"/>
      <c r="C3455" s="259"/>
      <c r="D3455" s="259"/>
      <c r="E3455" s="259"/>
      <c r="F3455" s="270"/>
      <c r="G3455" s="259"/>
      <c r="H3455" s="259"/>
      <c r="I3455" s="259"/>
      <c r="J3455" s="259"/>
    </row>
    <row r="3456" spans="1:10">
      <c r="A3456" s="259"/>
      <c r="B3456" s="259"/>
      <c r="C3456" s="259"/>
      <c r="D3456" s="259"/>
      <c r="E3456" s="259"/>
      <c r="F3456" s="270"/>
      <c r="G3456" s="259"/>
      <c r="H3456" s="259"/>
      <c r="I3456" s="259"/>
      <c r="J3456" s="259"/>
    </row>
    <row r="3457" spans="1:10">
      <c r="A3457" s="259"/>
      <c r="B3457" s="259"/>
      <c r="C3457" s="259"/>
      <c r="D3457" s="259"/>
      <c r="E3457" s="259"/>
      <c r="F3457" s="270"/>
      <c r="G3457" s="259"/>
      <c r="H3457" s="259"/>
      <c r="I3457" s="259"/>
      <c r="J3457" s="259"/>
    </row>
    <row r="3458" spans="1:10">
      <c r="A3458" s="259"/>
      <c r="B3458" s="259"/>
      <c r="C3458" s="259"/>
      <c r="D3458" s="259"/>
      <c r="E3458" s="259"/>
      <c r="F3458" s="270"/>
      <c r="G3458" s="259"/>
      <c r="H3458" s="259"/>
      <c r="I3458" s="259"/>
      <c r="J3458" s="259"/>
    </row>
    <row r="3459" spans="1:10">
      <c r="A3459" s="259"/>
      <c r="B3459" s="259"/>
      <c r="C3459" s="259"/>
      <c r="D3459" s="259"/>
      <c r="E3459" s="259"/>
      <c r="F3459" s="270"/>
      <c r="G3459" s="259"/>
      <c r="H3459" s="259"/>
      <c r="I3459" s="259"/>
      <c r="J3459" s="259"/>
    </row>
    <row r="3460" spans="1:10">
      <c r="A3460" s="259"/>
      <c r="B3460" s="259"/>
      <c r="C3460" s="259"/>
      <c r="D3460" s="259"/>
      <c r="E3460" s="259"/>
      <c r="F3460" s="270"/>
      <c r="G3460" s="259"/>
      <c r="H3460" s="259"/>
      <c r="I3460" s="259"/>
      <c r="J3460" s="259"/>
    </row>
    <row r="3461" spans="1:10">
      <c r="A3461" s="259"/>
      <c r="B3461" s="259"/>
      <c r="C3461" s="259"/>
      <c r="D3461" s="259"/>
      <c r="E3461" s="259"/>
      <c r="F3461" s="270"/>
      <c r="G3461" s="259"/>
      <c r="H3461" s="259"/>
      <c r="I3461" s="259"/>
      <c r="J3461" s="259"/>
    </row>
    <row r="3462" spans="1:10">
      <c r="A3462" s="259"/>
      <c r="B3462" s="259"/>
      <c r="C3462" s="259"/>
      <c r="D3462" s="259"/>
      <c r="E3462" s="259"/>
      <c r="F3462" s="270"/>
      <c r="G3462" s="259"/>
      <c r="H3462" s="259"/>
      <c r="I3462" s="259"/>
      <c r="J3462" s="259"/>
    </row>
    <row r="3463" spans="1:10">
      <c r="A3463" s="259"/>
      <c r="B3463" s="259"/>
      <c r="C3463" s="259"/>
      <c r="D3463" s="259"/>
      <c r="E3463" s="259"/>
      <c r="F3463" s="270"/>
      <c r="G3463" s="259"/>
      <c r="H3463" s="259"/>
      <c r="I3463" s="259"/>
      <c r="J3463" s="259"/>
    </row>
    <row r="3464" spans="1:10">
      <c r="A3464" s="259"/>
      <c r="B3464" s="259"/>
      <c r="C3464" s="259"/>
      <c r="D3464" s="259"/>
      <c r="E3464" s="259"/>
      <c r="F3464" s="270"/>
      <c r="G3464" s="259"/>
      <c r="H3464" s="259"/>
      <c r="I3464" s="259"/>
      <c r="J3464" s="259"/>
    </row>
    <row r="3465" spans="1:10">
      <c r="A3465" s="259"/>
      <c r="B3465" s="259"/>
      <c r="C3465" s="259"/>
      <c r="D3465" s="259"/>
      <c r="E3465" s="259"/>
      <c r="F3465" s="270"/>
      <c r="G3465" s="259"/>
      <c r="H3465" s="259"/>
      <c r="I3465" s="259"/>
      <c r="J3465" s="259"/>
    </row>
    <row r="3466" spans="1:10">
      <c r="A3466" s="259"/>
      <c r="B3466" s="259"/>
      <c r="C3466" s="259"/>
      <c r="D3466" s="259"/>
      <c r="E3466" s="259"/>
      <c r="F3466" s="270"/>
      <c r="G3466" s="259"/>
      <c r="H3466" s="259"/>
      <c r="I3466" s="259"/>
      <c r="J3466" s="259"/>
    </row>
    <row r="3467" spans="1:10">
      <c r="A3467" s="259"/>
      <c r="B3467" s="259"/>
      <c r="C3467" s="259"/>
      <c r="D3467" s="259"/>
      <c r="E3467" s="259"/>
      <c r="F3467" s="270"/>
      <c r="G3467" s="259"/>
      <c r="H3467" s="259"/>
      <c r="I3467" s="259"/>
      <c r="J3467" s="259"/>
    </row>
    <row r="3468" spans="1:10">
      <c r="A3468" s="259"/>
      <c r="B3468" s="259"/>
      <c r="C3468" s="259"/>
      <c r="D3468" s="259"/>
      <c r="E3468" s="259"/>
      <c r="F3468" s="270"/>
      <c r="G3468" s="259"/>
      <c r="H3468" s="259"/>
      <c r="I3468" s="259"/>
      <c r="J3468" s="259"/>
    </row>
    <row r="3469" spans="1:10">
      <c r="A3469" s="259"/>
      <c r="B3469" s="259"/>
      <c r="C3469" s="259"/>
      <c r="D3469" s="259"/>
      <c r="E3469" s="259"/>
      <c r="F3469" s="270"/>
      <c r="G3469" s="259"/>
      <c r="H3469" s="259"/>
      <c r="I3469" s="259"/>
      <c r="J3469" s="259"/>
    </row>
    <row r="3470" spans="1:10">
      <c r="A3470" s="259"/>
      <c r="B3470" s="259"/>
      <c r="C3470" s="259"/>
      <c r="D3470" s="259"/>
      <c r="E3470" s="259"/>
      <c r="F3470" s="270"/>
      <c r="G3470" s="259"/>
      <c r="H3470" s="259"/>
      <c r="I3470" s="259"/>
      <c r="J3470" s="259"/>
    </row>
    <row r="3471" spans="1:10">
      <c r="A3471" s="259"/>
      <c r="B3471" s="259"/>
      <c r="C3471" s="259"/>
      <c r="D3471" s="259"/>
      <c r="E3471" s="259"/>
      <c r="F3471" s="270"/>
      <c r="G3471" s="259"/>
      <c r="H3471" s="259"/>
      <c r="I3471" s="259"/>
      <c r="J3471" s="259"/>
    </row>
    <row r="3472" spans="1:10">
      <c r="A3472" s="259"/>
      <c r="B3472" s="259"/>
      <c r="C3472" s="259"/>
      <c r="D3472" s="259"/>
      <c r="E3472" s="259"/>
      <c r="F3472" s="270"/>
      <c r="G3472" s="259"/>
      <c r="H3472" s="259"/>
      <c r="I3472" s="259"/>
      <c r="J3472" s="259"/>
    </row>
    <row r="3473" spans="1:10">
      <c r="A3473" s="259"/>
      <c r="B3473" s="259"/>
      <c r="C3473" s="259"/>
      <c r="D3473" s="259"/>
      <c r="E3473" s="259"/>
      <c r="F3473" s="270"/>
      <c r="G3473" s="259"/>
      <c r="H3473" s="259"/>
      <c r="I3473" s="259"/>
      <c r="J3473" s="259"/>
    </row>
    <row r="3474" spans="1:10">
      <c r="A3474" s="259"/>
      <c r="B3474" s="259"/>
      <c r="C3474" s="259"/>
      <c r="D3474" s="259"/>
      <c r="E3474" s="259"/>
      <c r="F3474" s="270"/>
      <c r="G3474" s="259"/>
      <c r="H3474" s="259"/>
      <c r="I3474" s="259"/>
      <c r="J3474" s="259"/>
    </row>
    <row r="3475" spans="1:10">
      <c r="A3475" s="259"/>
      <c r="B3475" s="259"/>
      <c r="C3475" s="259"/>
      <c r="D3475" s="259"/>
      <c r="E3475" s="259"/>
      <c r="F3475" s="270"/>
      <c r="G3475" s="259"/>
      <c r="H3475" s="259"/>
      <c r="I3475" s="259"/>
      <c r="J3475" s="259"/>
    </row>
    <row r="3476" spans="1:10">
      <c r="A3476" s="259"/>
      <c r="B3476" s="259"/>
      <c r="C3476" s="259"/>
      <c r="D3476" s="259"/>
      <c r="E3476" s="259"/>
      <c r="F3476" s="270"/>
      <c r="G3476" s="259"/>
      <c r="H3476" s="259"/>
      <c r="I3476" s="259"/>
      <c r="J3476" s="259"/>
    </row>
    <row r="3477" spans="1:10">
      <c r="A3477" s="259"/>
      <c r="B3477" s="259"/>
      <c r="C3477" s="259"/>
      <c r="D3477" s="259"/>
      <c r="E3477" s="259"/>
      <c r="F3477" s="270"/>
      <c r="G3477" s="259"/>
      <c r="H3477" s="259"/>
      <c r="I3477" s="259"/>
      <c r="J3477" s="259"/>
    </row>
    <row r="3478" spans="1:10">
      <c r="A3478" s="259"/>
      <c r="B3478" s="259"/>
      <c r="C3478" s="259"/>
      <c r="D3478" s="259"/>
      <c r="E3478" s="259"/>
      <c r="F3478" s="270"/>
      <c r="G3478" s="259"/>
      <c r="H3478" s="259"/>
      <c r="I3478" s="259"/>
      <c r="J3478" s="259"/>
    </row>
    <row r="3479" spans="1:10">
      <c r="A3479" s="259"/>
      <c r="B3479" s="259"/>
      <c r="C3479" s="259"/>
      <c r="D3479" s="259"/>
      <c r="E3479" s="259"/>
      <c r="F3479" s="270"/>
      <c r="G3479" s="259"/>
      <c r="H3479" s="259"/>
      <c r="I3479" s="259"/>
      <c r="J3479" s="259"/>
    </row>
    <row r="3480" spans="1:10">
      <c r="A3480" s="259"/>
      <c r="B3480" s="259"/>
      <c r="C3480" s="259"/>
      <c r="D3480" s="259"/>
      <c r="E3480" s="259"/>
      <c r="F3480" s="270"/>
      <c r="G3480" s="259"/>
      <c r="H3480" s="259"/>
      <c r="I3480" s="259"/>
      <c r="J3480" s="259"/>
    </row>
    <row r="3481" spans="1:10">
      <c r="A3481" s="259"/>
      <c r="B3481" s="259"/>
      <c r="C3481" s="259"/>
      <c r="D3481" s="259"/>
      <c r="E3481" s="259"/>
      <c r="F3481" s="270"/>
      <c r="G3481" s="259"/>
      <c r="H3481" s="259"/>
      <c r="I3481" s="259"/>
      <c r="J3481" s="259"/>
    </row>
    <row r="3482" spans="1:10">
      <c r="A3482" s="259"/>
      <c r="B3482" s="259"/>
      <c r="C3482" s="259"/>
      <c r="D3482" s="259"/>
      <c r="E3482" s="259"/>
      <c r="F3482" s="270"/>
      <c r="G3482" s="259"/>
      <c r="H3482" s="259"/>
      <c r="I3482" s="259"/>
      <c r="J3482" s="259"/>
    </row>
    <row r="3483" spans="1:10">
      <c r="A3483" s="259"/>
      <c r="B3483" s="259"/>
      <c r="C3483" s="259"/>
      <c r="D3483" s="259"/>
      <c r="E3483" s="259"/>
      <c r="F3483" s="270"/>
      <c r="G3483" s="259"/>
      <c r="H3483" s="259"/>
      <c r="I3483" s="259"/>
      <c r="J3483" s="259"/>
    </row>
    <row r="3484" spans="1:10">
      <c r="A3484" s="259"/>
      <c r="B3484" s="259"/>
      <c r="C3484" s="259"/>
      <c r="D3484" s="259"/>
      <c r="E3484" s="259"/>
      <c r="F3484" s="270"/>
      <c r="G3484" s="259"/>
      <c r="H3484" s="259"/>
      <c r="I3484" s="259"/>
      <c r="J3484" s="259"/>
    </row>
    <row r="3485" spans="1:10">
      <c r="A3485" s="259"/>
      <c r="B3485" s="259"/>
      <c r="C3485" s="259"/>
      <c r="D3485" s="259"/>
      <c r="E3485" s="259"/>
      <c r="F3485" s="270"/>
      <c r="G3485" s="259"/>
      <c r="H3485" s="259"/>
      <c r="I3485" s="259"/>
      <c r="J3485" s="259"/>
    </row>
    <row r="3486" spans="1:10">
      <c r="A3486" s="259"/>
      <c r="B3486" s="259"/>
      <c r="C3486" s="259"/>
      <c r="D3486" s="259"/>
      <c r="E3486" s="259"/>
      <c r="F3486" s="270"/>
      <c r="G3486" s="259"/>
      <c r="H3486" s="259"/>
      <c r="I3486" s="259"/>
      <c r="J3486" s="259"/>
    </row>
    <row r="3487" spans="1:10">
      <c r="A3487" s="259"/>
      <c r="B3487" s="259"/>
      <c r="C3487" s="259"/>
      <c r="D3487" s="259"/>
      <c r="E3487" s="259"/>
      <c r="F3487" s="270"/>
      <c r="G3487" s="259"/>
      <c r="H3487" s="259"/>
      <c r="I3487" s="259"/>
      <c r="J3487" s="259"/>
    </row>
    <row r="3488" spans="1:10">
      <c r="A3488" s="259"/>
      <c r="B3488" s="259"/>
      <c r="C3488" s="259"/>
      <c r="D3488" s="259"/>
      <c r="E3488" s="259"/>
      <c r="F3488" s="270"/>
      <c r="G3488" s="259"/>
      <c r="H3488" s="259"/>
      <c r="I3488" s="259"/>
      <c r="J3488" s="259"/>
    </row>
    <row r="3489" spans="1:10">
      <c r="A3489" s="259"/>
      <c r="B3489" s="259"/>
      <c r="C3489" s="259"/>
      <c r="D3489" s="259"/>
      <c r="E3489" s="259"/>
      <c r="F3489" s="270"/>
      <c r="G3489" s="259"/>
      <c r="H3489" s="259"/>
      <c r="I3489" s="259"/>
      <c r="J3489" s="259"/>
    </row>
    <row r="3490" spans="1:10">
      <c r="A3490" s="259"/>
      <c r="B3490" s="259"/>
      <c r="C3490" s="259"/>
      <c r="D3490" s="259"/>
      <c r="E3490" s="259"/>
      <c r="F3490" s="270"/>
      <c r="G3490" s="259"/>
      <c r="H3490" s="259"/>
      <c r="I3490" s="259"/>
      <c r="J3490" s="259"/>
    </row>
    <row r="3491" spans="1:10">
      <c r="A3491" s="259"/>
      <c r="B3491" s="259"/>
      <c r="C3491" s="259"/>
      <c r="D3491" s="259"/>
      <c r="E3491" s="259"/>
      <c r="F3491" s="270"/>
      <c r="G3491" s="259"/>
      <c r="H3491" s="259"/>
      <c r="I3491" s="259"/>
      <c r="J3491" s="259"/>
    </row>
    <row r="3492" spans="1:10">
      <c r="A3492" s="259"/>
      <c r="B3492" s="259"/>
      <c r="C3492" s="259"/>
      <c r="D3492" s="259"/>
      <c r="E3492" s="259"/>
      <c r="F3492" s="270"/>
      <c r="G3492" s="259"/>
      <c r="H3492" s="259"/>
      <c r="I3492" s="259"/>
      <c r="J3492" s="259"/>
    </row>
    <row r="3493" spans="1:10">
      <c r="A3493" s="259"/>
      <c r="B3493" s="259"/>
      <c r="C3493" s="259"/>
      <c r="D3493" s="259"/>
      <c r="E3493" s="259"/>
      <c r="F3493" s="270"/>
      <c r="G3493" s="259"/>
      <c r="H3493" s="259"/>
      <c r="I3493" s="259"/>
      <c r="J3493" s="259"/>
    </row>
    <row r="3494" spans="1:10">
      <c r="A3494" s="259"/>
      <c r="B3494" s="259"/>
      <c r="C3494" s="259"/>
      <c r="D3494" s="259"/>
      <c r="E3494" s="259"/>
      <c r="F3494" s="270"/>
      <c r="G3494" s="259"/>
      <c r="H3494" s="259"/>
      <c r="I3494" s="259"/>
      <c r="J3494" s="259"/>
    </row>
    <row r="3495" spans="1:10">
      <c r="A3495" s="259"/>
      <c r="B3495" s="259"/>
      <c r="C3495" s="259"/>
      <c r="D3495" s="259"/>
      <c r="E3495" s="259"/>
      <c r="F3495" s="270"/>
      <c r="G3495" s="259"/>
      <c r="H3495" s="259"/>
      <c r="I3495" s="259"/>
      <c r="J3495" s="259"/>
    </row>
    <row r="3496" spans="1:10">
      <c r="A3496" s="259"/>
      <c r="B3496" s="259"/>
      <c r="C3496" s="259"/>
      <c r="D3496" s="259"/>
      <c r="E3496" s="259"/>
      <c r="F3496" s="270"/>
      <c r="G3496" s="259"/>
      <c r="H3496" s="259"/>
      <c r="I3496" s="259"/>
      <c r="J3496" s="259"/>
    </row>
    <row r="3497" spans="1:10">
      <c r="A3497" s="259"/>
      <c r="B3497" s="259"/>
      <c r="C3497" s="259"/>
      <c r="D3497" s="259"/>
      <c r="E3497" s="259"/>
      <c r="F3497" s="270"/>
      <c r="G3497" s="259"/>
      <c r="H3497" s="259"/>
      <c r="I3497" s="259"/>
      <c r="J3497" s="259"/>
    </row>
    <row r="3498" spans="1:10">
      <c r="A3498" s="259"/>
      <c r="B3498" s="259"/>
      <c r="C3498" s="259"/>
      <c r="D3498" s="259"/>
      <c r="E3498" s="259"/>
      <c r="F3498" s="270"/>
      <c r="G3498" s="259"/>
      <c r="H3498" s="259"/>
      <c r="I3498" s="259"/>
      <c r="J3498" s="259"/>
    </row>
    <row r="3499" spans="1:10">
      <c r="A3499" s="259"/>
      <c r="B3499" s="259"/>
      <c r="C3499" s="259"/>
      <c r="D3499" s="259"/>
      <c r="E3499" s="259"/>
      <c r="F3499" s="270"/>
      <c r="G3499" s="259"/>
      <c r="H3499" s="259"/>
      <c r="I3499" s="259"/>
      <c r="J3499" s="259"/>
    </row>
    <row r="3500" spans="1:10">
      <c r="A3500" s="259"/>
      <c r="B3500" s="259"/>
      <c r="C3500" s="259"/>
      <c r="D3500" s="259"/>
      <c r="E3500" s="259"/>
      <c r="F3500" s="270"/>
      <c r="G3500" s="259"/>
      <c r="H3500" s="259"/>
      <c r="I3500" s="259"/>
      <c r="J3500" s="259"/>
    </row>
    <row r="3501" spans="1:10">
      <c r="A3501" s="259"/>
      <c r="B3501" s="259"/>
      <c r="C3501" s="259"/>
      <c r="D3501" s="259"/>
      <c r="E3501" s="259"/>
      <c r="F3501" s="270"/>
      <c r="G3501" s="259"/>
      <c r="H3501" s="259"/>
      <c r="I3501" s="259"/>
      <c r="J3501" s="259"/>
    </row>
    <row r="3502" spans="1:10">
      <c r="A3502" s="259"/>
      <c r="B3502" s="259"/>
      <c r="C3502" s="259"/>
      <c r="D3502" s="259"/>
      <c r="E3502" s="259"/>
      <c r="F3502" s="270"/>
      <c r="G3502" s="259"/>
      <c r="H3502" s="259"/>
      <c r="I3502" s="259"/>
      <c r="J3502" s="259"/>
    </row>
    <row r="3503" spans="1:10">
      <c r="A3503" s="259"/>
      <c r="B3503" s="259"/>
      <c r="C3503" s="259"/>
      <c r="D3503" s="259"/>
      <c r="E3503" s="259"/>
      <c r="F3503" s="270"/>
      <c r="G3503" s="259"/>
      <c r="H3503" s="259"/>
      <c r="I3503" s="259"/>
      <c r="J3503" s="259"/>
    </row>
    <row r="3504" spans="1:10">
      <c r="A3504" s="259"/>
      <c r="B3504" s="259"/>
      <c r="C3504" s="259"/>
      <c r="D3504" s="259"/>
      <c r="E3504" s="259"/>
      <c r="F3504" s="270"/>
      <c r="G3504" s="259"/>
      <c r="H3504" s="259"/>
      <c r="I3504" s="259"/>
      <c r="J3504" s="259"/>
    </row>
    <row r="3505" spans="1:10">
      <c r="A3505" s="259"/>
      <c r="B3505" s="259"/>
      <c r="C3505" s="259"/>
      <c r="D3505" s="259"/>
      <c r="E3505" s="259"/>
      <c r="F3505" s="270"/>
      <c r="G3505" s="259"/>
      <c r="H3505" s="259"/>
      <c r="I3505" s="259"/>
      <c r="J3505" s="259"/>
    </row>
    <row r="3506" spans="1:10">
      <c r="A3506" s="259"/>
      <c r="B3506" s="259"/>
      <c r="C3506" s="259"/>
      <c r="D3506" s="259"/>
      <c r="E3506" s="259"/>
      <c r="F3506" s="270"/>
      <c r="G3506" s="259"/>
      <c r="H3506" s="259"/>
      <c r="I3506" s="259"/>
      <c r="J3506" s="259"/>
    </row>
    <row r="3507" spans="1:10">
      <c r="A3507" s="259"/>
      <c r="B3507" s="259"/>
      <c r="C3507" s="259"/>
      <c r="D3507" s="259"/>
      <c r="E3507" s="259"/>
      <c r="F3507" s="270"/>
      <c r="G3507" s="259"/>
      <c r="H3507" s="259"/>
      <c r="I3507" s="259"/>
      <c r="J3507" s="259"/>
    </row>
    <row r="3508" spans="1:10">
      <c r="A3508" s="259"/>
      <c r="B3508" s="259"/>
      <c r="C3508" s="259"/>
      <c r="D3508" s="259"/>
      <c r="E3508" s="259"/>
      <c r="F3508" s="270"/>
      <c r="G3508" s="259"/>
      <c r="H3508" s="259"/>
      <c r="I3508" s="259"/>
      <c r="J3508" s="259"/>
    </row>
    <row r="3509" spans="1:10">
      <c r="A3509" s="259"/>
      <c r="B3509" s="259"/>
      <c r="C3509" s="259"/>
      <c r="D3509" s="259"/>
      <c r="E3509" s="259"/>
      <c r="F3509" s="270"/>
      <c r="G3509" s="259"/>
      <c r="H3509" s="259"/>
      <c r="I3509" s="259"/>
      <c r="J3509" s="259"/>
    </row>
    <row r="3510" spans="1:10">
      <c r="A3510" s="259"/>
      <c r="B3510" s="259"/>
      <c r="C3510" s="259"/>
      <c r="D3510" s="259"/>
      <c r="E3510" s="259"/>
      <c r="F3510" s="270"/>
      <c r="G3510" s="259"/>
      <c r="H3510" s="259"/>
      <c r="I3510" s="259"/>
      <c r="J3510" s="259"/>
    </row>
    <row r="3511" spans="1:10">
      <c r="A3511" s="259"/>
      <c r="B3511" s="259"/>
      <c r="C3511" s="259"/>
      <c r="D3511" s="259"/>
      <c r="E3511" s="259"/>
      <c r="F3511" s="270"/>
      <c r="G3511" s="259"/>
      <c r="H3511" s="259"/>
      <c r="I3511" s="259"/>
      <c r="J3511" s="259"/>
    </row>
    <row r="3512" spans="1:10">
      <c r="A3512" s="259"/>
      <c r="B3512" s="259"/>
      <c r="C3512" s="259"/>
      <c r="D3512" s="259"/>
      <c r="E3512" s="259"/>
      <c r="F3512" s="270"/>
      <c r="G3512" s="259"/>
      <c r="H3512" s="259"/>
      <c r="I3512" s="259"/>
      <c r="J3512" s="259"/>
    </row>
    <row r="3513" spans="1:10">
      <c r="A3513" s="259"/>
      <c r="B3513" s="259"/>
      <c r="C3513" s="259"/>
      <c r="D3513" s="259"/>
      <c r="E3513" s="259"/>
      <c r="F3513" s="270"/>
      <c r="G3513" s="259"/>
      <c r="H3513" s="259"/>
      <c r="I3513" s="259"/>
      <c r="J3513" s="259"/>
    </row>
    <row r="3514" spans="1:10">
      <c r="A3514" s="259"/>
      <c r="B3514" s="259"/>
      <c r="C3514" s="259"/>
      <c r="D3514" s="259"/>
      <c r="E3514" s="259"/>
      <c r="F3514" s="270"/>
      <c r="G3514" s="259"/>
      <c r="H3514" s="259"/>
      <c r="I3514" s="259"/>
      <c r="J3514" s="259"/>
    </row>
    <row r="3515" spans="1:10">
      <c r="A3515" s="259"/>
      <c r="B3515" s="259"/>
      <c r="C3515" s="259"/>
      <c r="D3515" s="259"/>
      <c r="E3515" s="259"/>
      <c r="F3515" s="270"/>
      <c r="G3515" s="259"/>
      <c r="H3515" s="259"/>
      <c r="I3515" s="259"/>
      <c r="J3515" s="259"/>
    </row>
    <row r="3516" spans="1:10">
      <c r="A3516" s="259"/>
      <c r="B3516" s="259"/>
      <c r="C3516" s="259"/>
      <c r="D3516" s="259"/>
      <c r="E3516" s="259"/>
      <c r="F3516" s="270"/>
      <c r="G3516" s="259"/>
      <c r="H3516" s="259"/>
      <c r="I3516" s="259"/>
      <c r="J3516" s="259"/>
    </row>
    <row r="3517" spans="1:10">
      <c r="A3517" s="259"/>
      <c r="B3517" s="259"/>
      <c r="C3517" s="259"/>
      <c r="D3517" s="259"/>
      <c r="E3517" s="259"/>
      <c r="F3517" s="270"/>
      <c r="G3517" s="259"/>
      <c r="H3517" s="259"/>
      <c r="I3517" s="259"/>
      <c r="J3517" s="259"/>
    </row>
    <row r="3518" spans="1:10">
      <c r="A3518" s="259"/>
      <c r="B3518" s="259"/>
      <c r="C3518" s="259"/>
      <c r="D3518" s="259"/>
      <c r="E3518" s="259"/>
      <c r="F3518" s="270"/>
      <c r="G3518" s="259"/>
      <c r="H3518" s="259"/>
      <c r="I3518" s="259"/>
      <c r="J3518" s="259"/>
    </row>
    <row r="3519" spans="1:10">
      <c r="A3519" s="259"/>
      <c r="B3519" s="259"/>
      <c r="C3519" s="259"/>
      <c r="D3519" s="259"/>
      <c r="E3519" s="259"/>
      <c r="F3519" s="270"/>
      <c r="G3519" s="259"/>
      <c r="H3519" s="259"/>
      <c r="I3519" s="259"/>
      <c r="J3519" s="259"/>
    </row>
    <row r="3520" spans="1:10">
      <c r="A3520" s="259"/>
      <c r="B3520" s="259"/>
      <c r="C3520" s="259"/>
      <c r="D3520" s="259"/>
      <c r="E3520" s="259"/>
      <c r="F3520" s="270"/>
      <c r="G3520" s="259"/>
      <c r="H3520" s="259"/>
      <c r="I3520" s="259"/>
      <c r="J3520" s="259"/>
    </row>
    <row r="3521" spans="1:10">
      <c r="A3521" s="259"/>
      <c r="B3521" s="259"/>
      <c r="C3521" s="259"/>
      <c r="D3521" s="259"/>
      <c r="E3521" s="259"/>
      <c r="F3521" s="270"/>
      <c r="G3521" s="259"/>
      <c r="H3521" s="259"/>
      <c r="I3521" s="259"/>
      <c r="J3521" s="259"/>
    </row>
    <row r="3522" spans="1:10">
      <c r="A3522" s="259"/>
      <c r="B3522" s="259"/>
      <c r="C3522" s="259"/>
      <c r="D3522" s="259"/>
      <c r="E3522" s="259"/>
      <c r="F3522" s="270"/>
      <c r="G3522" s="259"/>
      <c r="H3522" s="259"/>
      <c r="I3522" s="259"/>
      <c r="J3522" s="259"/>
    </row>
    <row r="3523" spans="1:10">
      <c r="A3523" s="259"/>
      <c r="B3523" s="259"/>
      <c r="C3523" s="259"/>
      <c r="D3523" s="259"/>
      <c r="E3523" s="259"/>
      <c r="F3523" s="270"/>
      <c r="G3523" s="259"/>
      <c r="H3523" s="259"/>
      <c r="I3523" s="259"/>
      <c r="J3523" s="259"/>
    </row>
    <row r="3524" spans="1:10">
      <c r="A3524" s="259"/>
      <c r="B3524" s="259"/>
      <c r="C3524" s="259"/>
      <c r="D3524" s="259"/>
      <c r="E3524" s="259"/>
      <c r="F3524" s="270"/>
      <c r="G3524" s="259"/>
      <c r="H3524" s="259"/>
      <c r="I3524" s="259"/>
      <c r="J3524" s="259"/>
    </row>
    <row r="3525" spans="1:10">
      <c r="A3525" s="259"/>
      <c r="B3525" s="259"/>
      <c r="C3525" s="259"/>
      <c r="D3525" s="259"/>
      <c r="E3525" s="259"/>
      <c r="F3525" s="270"/>
      <c r="G3525" s="259"/>
      <c r="H3525" s="259"/>
      <c r="I3525" s="259"/>
      <c r="J3525" s="259"/>
    </row>
    <row r="3526" spans="1:10">
      <c r="A3526" s="259"/>
      <c r="B3526" s="259"/>
      <c r="C3526" s="259"/>
      <c r="D3526" s="259"/>
      <c r="E3526" s="259"/>
      <c r="F3526" s="270"/>
      <c r="G3526" s="259"/>
      <c r="H3526" s="259"/>
      <c r="I3526" s="259"/>
      <c r="J3526" s="259"/>
    </row>
    <row r="3527" spans="1:10">
      <c r="A3527" s="259"/>
      <c r="B3527" s="259"/>
      <c r="C3527" s="259"/>
      <c r="D3527" s="259"/>
      <c r="E3527" s="259"/>
      <c r="F3527" s="270"/>
      <c r="G3527" s="259"/>
      <c r="H3527" s="259"/>
      <c r="I3527" s="259"/>
      <c r="J3527" s="259"/>
    </row>
    <row r="3528" spans="1:10">
      <c r="A3528" s="259"/>
      <c r="B3528" s="259"/>
      <c r="C3528" s="259"/>
      <c r="D3528" s="259"/>
      <c r="E3528" s="259"/>
      <c r="F3528" s="270"/>
      <c r="G3528" s="259"/>
      <c r="H3528" s="259"/>
      <c r="I3528" s="259"/>
      <c r="J3528" s="259"/>
    </row>
    <row r="3529" spans="1:10">
      <c r="A3529" s="259"/>
      <c r="B3529" s="259"/>
      <c r="C3529" s="259"/>
      <c r="D3529" s="259"/>
      <c r="E3529" s="259"/>
      <c r="F3529" s="270"/>
      <c r="G3529" s="259"/>
      <c r="H3529" s="259"/>
      <c r="I3529" s="259"/>
      <c r="J3529" s="259"/>
    </row>
    <row r="3530" spans="1:10">
      <c r="A3530" s="259"/>
      <c r="B3530" s="259"/>
      <c r="C3530" s="259"/>
      <c r="D3530" s="259"/>
      <c r="E3530" s="259"/>
      <c r="F3530" s="270"/>
      <c r="G3530" s="259"/>
      <c r="H3530" s="259"/>
      <c r="I3530" s="259"/>
      <c r="J3530" s="259"/>
    </row>
    <row r="3531" spans="1:10">
      <c r="A3531" s="259"/>
      <c r="B3531" s="259"/>
      <c r="C3531" s="259"/>
      <c r="D3531" s="259"/>
      <c r="E3531" s="259"/>
      <c r="F3531" s="270"/>
      <c r="G3531" s="259"/>
      <c r="H3531" s="259"/>
      <c r="I3531" s="259"/>
      <c r="J3531" s="259"/>
    </row>
    <row r="3532" spans="1:10">
      <c r="A3532" s="259"/>
      <c r="B3532" s="259"/>
      <c r="C3532" s="259"/>
      <c r="D3532" s="259"/>
      <c r="E3532" s="259"/>
      <c r="F3532" s="270"/>
      <c r="G3532" s="259"/>
      <c r="H3532" s="259"/>
      <c r="I3532" s="259"/>
      <c r="J3532" s="259"/>
    </row>
    <row r="3533" spans="1:10">
      <c r="A3533" s="259"/>
      <c r="B3533" s="259"/>
      <c r="C3533" s="259"/>
      <c r="D3533" s="259"/>
      <c r="E3533" s="259"/>
      <c r="F3533" s="270"/>
      <c r="G3533" s="259"/>
      <c r="H3533" s="259"/>
      <c r="I3533" s="259"/>
      <c r="J3533" s="259"/>
    </row>
    <row r="3534" spans="1:10">
      <c r="A3534" s="259"/>
      <c r="B3534" s="259"/>
      <c r="C3534" s="259"/>
      <c r="D3534" s="259"/>
      <c r="E3534" s="259"/>
      <c r="F3534" s="270"/>
      <c r="G3534" s="259"/>
      <c r="H3534" s="259"/>
      <c r="I3534" s="259"/>
      <c r="J3534" s="259"/>
    </row>
    <row r="3535" spans="1:10">
      <c r="A3535" s="259"/>
      <c r="B3535" s="259"/>
      <c r="C3535" s="259"/>
      <c r="D3535" s="259"/>
      <c r="E3535" s="259"/>
      <c r="F3535" s="270"/>
      <c r="G3535" s="259"/>
      <c r="H3535" s="259"/>
      <c r="I3535" s="259"/>
      <c r="J3535" s="259"/>
    </row>
    <row r="3536" spans="1:10">
      <c r="A3536" s="259"/>
      <c r="B3536" s="259"/>
      <c r="C3536" s="259"/>
      <c r="D3536" s="259"/>
      <c r="E3536" s="259"/>
      <c r="F3536" s="270"/>
      <c r="G3536" s="259"/>
      <c r="H3536" s="259"/>
      <c r="I3536" s="259"/>
      <c r="J3536" s="259"/>
    </row>
    <row r="3537" spans="1:10">
      <c r="A3537" s="259"/>
      <c r="B3537" s="259"/>
      <c r="C3537" s="259"/>
      <c r="D3537" s="259"/>
      <c r="E3537" s="259"/>
      <c r="F3537" s="270"/>
      <c r="G3537" s="259"/>
      <c r="H3537" s="259"/>
      <c r="I3537" s="259"/>
      <c r="J3537" s="259"/>
    </row>
    <row r="3538" spans="1:10">
      <c r="A3538" s="259"/>
      <c r="B3538" s="259"/>
      <c r="C3538" s="259"/>
      <c r="D3538" s="259"/>
      <c r="E3538" s="259"/>
      <c r="F3538" s="270"/>
      <c r="G3538" s="259"/>
      <c r="H3538" s="259"/>
      <c r="I3538" s="259"/>
      <c r="J3538" s="259"/>
    </row>
    <row r="3539" spans="1:10">
      <c r="A3539" s="259"/>
      <c r="B3539" s="259"/>
      <c r="C3539" s="259"/>
      <c r="D3539" s="259"/>
      <c r="E3539" s="259"/>
      <c r="F3539" s="270"/>
      <c r="G3539" s="259"/>
      <c r="H3539" s="259"/>
      <c r="I3539" s="259"/>
      <c r="J3539" s="259"/>
    </row>
    <row r="3540" spans="1:10">
      <c r="A3540" s="259"/>
      <c r="B3540" s="259"/>
      <c r="C3540" s="259"/>
      <c r="D3540" s="259"/>
      <c r="E3540" s="259"/>
      <c r="F3540" s="270"/>
      <c r="G3540" s="259"/>
      <c r="H3540" s="259"/>
      <c r="I3540" s="259"/>
      <c r="J3540" s="259"/>
    </row>
    <row r="3541" spans="1:10">
      <c r="A3541" s="259"/>
      <c r="B3541" s="259"/>
      <c r="C3541" s="259"/>
      <c r="D3541" s="259"/>
      <c r="E3541" s="259"/>
      <c r="F3541" s="270"/>
      <c r="G3541" s="259"/>
      <c r="H3541" s="259"/>
      <c r="I3541" s="259"/>
      <c r="J3541" s="259"/>
    </row>
    <row r="3542" spans="1:10">
      <c r="A3542" s="259"/>
      <c r="B3542" s="259"/>
      <c r="C3542" s="259"/>
      <c r="D3542" s="259"/>
      <c r="E3542" s="259"/>
      <c r="F3542" s="270"/>
      <c r="G3542" s="259"/>
      <c r="H3542" s="259"/>
      <c r="I3542" s="259"/>
      <c r="J3542" s="259"/>
    </row>
    <row r="3543" spans="1:10">
      <c r="A3543" s="259"/>
      <c r="B3543" s="259"/>
      <c r="C3543" s="259"/>
      <c r="D3543" s="259"/>
      <c r="E3543" s="259"/>
      <c r="F3543" s="270"/>
      <c r="G3543" s="259"/>
      <c r="H3543" s="259"/>
      <c r="I3543" s="259"/>
      <c r="J3543" s="259"/>
    </row>
    <row r="3544" spans="1:10">
      <c r="A3544" s="259"/>
      <c r="B3544" s="259"/>
      <c r="C3544" s="259"/>
      <c r="D3544" s="259"/>
      <c r="E3544" s="259"/>
      <c r="F3544" s="270"/>
      <c r="G3544" s="259"/>
      <c r="H3544" s="259"/>
      <c r="I3544" s="259"/>
      <c r="J3544" s="259"/>
    </row>
    <row r="3545" spans="1:10">
      <c r="A3545" s="259"/>
      <c r="B3545" s="259"/>
      <c r="C3545" s="259"/>
      <c r="D3545" s="259"/>
      <c r="E3545" s="259"/>
      <c r="F3545" s="270"/>
      <c r="G3545" s="259"/>
      <c r="H3545" s="259"/>
      <c r="I3545" s="259"/>
      <c r="J3545" s="259"/>
    </row>
    <row r="3546" spans="1:10">
      <c r="A3546" s="259"/>
      <c r="B3546" s="259"/>
      <c r="C3546" s="259"/>
      <c r="D3546" s="259"/>
      <c r="E3546" s="259"/>
      <c r="F3546" s="270"/>
      <c r="G3546" s="259"/>
      <c r="H3546" s="259"/>
      <c r="I3546" s="259"/>
      <c r="J3546" s="259"/>
    </row>
    <row r="3547" spans="1:10">
      <c r="A3547" s="259"/>
      <c r="B3547" s="259"/>
      <c r="C3547" s="259"/>
      <c r="D3547" s="259"/>
      <c r="E3547" s="259"/>
      <c r="F3547" s="270"/>
      <c r="G3547" s="259"/>
      <c r="H3547" s="259"/>
      <c r="I3547" s="259"/>
      <c r="J3547" s="259"/>
    </row>
    <row r="3548" spans="1:10">
      <c r="A3548" s="259"/>
      <c r="B3548" s="259"/>
      <c r="C3548" s="259"/>
      <c r="D3548" s="259"/>
      <c r="E3548" s="259"/>
      <c r="F3548" s="270"/>
      <c r="G3548" s="259"/>
      <c r="H3548" s="259"/>
      <c r="I3548" s="259"/>
      <c r="J3548" s="259"/>
    </row>
    <row r="3549" spans="1:10">
      <c r="A3549" s="259"/>
      <c r="B3549" s="259"/>
      <c r="C3549" s="259"/>
      <c r="D3549" s="259"/>
      <c r="E3549" s="259"/>
      <c r="F3549" s="270"/>
      <c r="G3549" s="259"/>
      <c r="H3549" s="259"/>
      <c r="I3549" s="259"/>
      <c r="J3549" s="259"/>
    </row>
    <row r="3550" spans="1:10">
      <c r="A3550" s="259"/>
      <c r="B3550" s="259"/>
      <c r="C3550" s="259"/>
      <c r="D3550" s="259"/>
      <c r="E3550" s="259"/>
      <c r="F3550" s="270"/>
      <c r="G3550" s="259"/>
      <c r="H3550" s="259"/>
      <c r="I3550" s="259"/>
      <c r="J3550" s="259"/>
    </row>
    <row r="3551" spans="1:10">
      <c r="A3551" s="259"/>
      <c r="B3551" s="259"/>
      <c r="C3551" s="259"/>
      <c r="D3551" s="259"/>
      <c r="E3551" s="259"/>
      <c r="F3551" s="270"/>
      <c r="G3551" s="259"/>
      <c r="H3551" s="259"/>
      <c r="I3551" s="259"/>
      <c r="J3551" s="259"/>
    </row>
    <row r="3552" spans="1:10">
      <c r="A3552" s="259"/>
      <c r="B3552" s="259"/>
      <c r="C3552" s="259"/>
      <c r="D3552" s="259"/>
      <c r="E3552" s="259"/>
      <c r="F3552" s="270"/>
      <c r="G3552" s="259"/>
      <c r="H3552" s="259"/>
      <c r="I3552" s="259"/>
      <c r="J3552" s="259"/>
    </row>
    <row r="3553" spans="1:10">
      <c r="A3553" s="259"/>
      <c r="B3553" s="259"/>
      <c r="C3553" s="259"/>
      <c r="D3553" s="259"/>
      <c r="E3553" s="259"/>
      <c r="F3553" s="270"/>
      <c r="G3553" s="259"/>
      <c r="H3553" s="259"/>
      <c r="I3553" s="259"/>
      <c r="J3553" s="259"/>
    </row>
    <row r="3554" spans="1:10">
      <c r="A3554" s="259"/>
      <c r="B3554" s="259"/>
      <c r="C3554" s="259"/>
      <c r="D3554" s="259"/>
      <c r="E3554" s="259"/>
      <c r="F3554" s="270"/>
      <c r="G3554" s="259"/>
      <c r="H3554" s="259"/>
      <c r="I3554" s="259"/>
      <c r="J3554" s="259"/>
    </row>
    <row r="3555" spans="1:10">
      <c r="A3555" s="259"/>
      <c r="B3555" s="259"/>
      <c r="C3555" s="259"/>
      <c r="D3555" s="259"/>
      <c r="E3555" s="259"/>
      <c r="F3555" s="270"/>
      <c r="G3555" s="259"/>
      <c r="H3555" s="259"/>
      <c r="I3555" s="259"/>
      <c r="J3555" s="259"/>
    </row>
    <row r="3556" spans="1:10">
      <c r="A3556" s="259"/>
      <c r="B3556" s="259"/>
      <c r="C3556" s="259"/>
      <c r="D3556" s="259"/>
      <c r="E3556" s="259"/>
      <c r="F3556" s="270"/>
      <c r="G3556" s="259"/>
      <c r="H3556" s="259"/>
      <c r="I3556" s="259"/>
      <c r="J3556" s="259"/>
    </row>
    <row r="3557" spans="1:10">
      <c r="A3557" s="259"/>
      <c r="B3557" s="259"/>
      <c r="C3557" s="259"/>
      <c r="D3557" s="259"/>
      <c r="E3557" s="259"/>
      <c r="F3557" s="270"/>
      <c r="G3557" s="259"/>
      <c r="H3557" s="259"/>
      <c r="I3557" s="259"/>
      <c r="J3557" s="259"/>
    </row>
    <row r="3558" spans="1:10">
      <c r="A3558" s="259"/>
      <c r="B3558" s="259"/>
      <c r="C3558" s="259"/>
      <c r="D3558" s="259"/>
      <c r="E3558" s="259"/>
      <c r="F3558" s="270"/>
      <c r="G3558" s="259"/>
      <c r="H3558" s="259"/>
      <c r="I3558" s="259"/>
      <c r="J3558" s="259"/>
    </row>
    <row r="3559" spans="1:10">
      <c r="A3559" s="259"/>
      <c r="B3559" s="259"/>
      <c r="C3559" s="259"/>
      <c r="D3559" s="259"/>
      <c r="E3559" s="259"/>
      <c r="F3559" s="270"/>
      <c r="G3559" s="259"/>
      <c r="H3559" s="259"/>
      <c r="I3559" s="259"/>
      <c r="J3559" s="259"/>
    </row>
    <row r="3560" spans="1:10">
      <c r="A3560" s="259"/>
      <c r="B3560" s="259"/>
      <c r="C3560" s="259"/>
      <c r="D3560" s="259"/>
      <c r="E3560" s="259"/>
      <c r="F3560" s="270"/>
      <c r="G3560" s="259"/>
      <c r="H3560" s="259"/>
      <c r="I3560" s="259"/>
      <c r="J3560" s="259"/>
    </row>
    <row r="3561" spans="1:10">
      <c r="A3561" s="259"/>
      <c r="B3561" s="259"/>
      <c r="C3561" s="259"/>
      <c r="D3561" s="259"/>
      <c r="E3561" s="259"/>
      <c r="F3561" s="270"/>
      <c r="G3561" s="259"/>
      <c r="H3561" s="259"/>
      <c r="I3561" s="259"/>
      <c r="J3561" s="259"/>
    </row>
    <row r="3562" spans="1:10">
      <c r="A3562" s="259"/>
      <c r="B3562" s="259"/>
      <c r="C3562" s="259"/>
      <c r="D3562" s="259"/>
      <c r="E3562" s="259"/>
      <c r="F3562" s="270"/>
      <c r="G3562" s="259"/>
      <c r="H3562" s="259"/>
      <c r="I3562" s="259"/>
      <c r="J3562" s="259"/>
    </row>
    <row r="3563" spans="1:10">
      <c r="A3563" s="259"/>
      <c r="B3563" s="259"/>
      <c r="C3563" s="259"/>
      <c r="D3563" s="259"/>
      <c r="E3563" s="259"/>
      <c r="F3563" s="270"/>
      <c r="G3563" s="259"/>
      <c r="H3563" s="259"/>
      <c r="I3563" s="259"/>
      <c r="J3563" s="259"/>
    </row>
    <row r="3564" spans="1:10">
      <c r="A3564" s="259"/>
      <c r="B3564" s="259"/>
      <c r="C3564" s="259"/>
      <c r="D3564" s="259"/>
      <c r="E3564" s="259"/>
      <c r="F3564" s="270"/>
      <c r="G3564" s="259"/>
      <c r="H3564" s="259"/>
      <c r="I3564" s="259"/>
      <c r="J3564" s="259"/>
    </row>
    <row r="3565" spans="1:10">
      <c r="A3565" s="259"/>
      <c r="B3565" s="259"/>
      <c r="C3565" s="259"/>
      <c r="D3565" s="259"/>
      <c r="E3565" s="259"/>
      <c r="F3565" s="270"/>
      <c r="G3565" s="259"/>
      <c r="H3565" s="259"/>
      <c r="I3565" s="259"/>
      <c r="J3565" s="259"/>
    </row>
    <row r="3566" spans="1:10">
      <c r="A3566" s="259"/>
      <c r="B3566" s="259"/>
      <c r="C3566" s="259"/>
      <c r="D3566" s="259"/>
      <c r="E3566" s="259"/>
      <c r="F3566" s="270"/>
      <c r="G3566" s="259"/>
      <c r="H3566" s="259"/>
      <c r="I3566" s="259"/>
      <c r="J3566" s="259"/>
    </row>
    <row r="3567" spans="1:10">
      <c r="A3567" s="259"/>
      <c r="B3567" s="259"/>
      <c r="C3567" s="259"/>
      <c r="D3567" s="259"/>
      <c r="E3567" s="259"/>
      <c r="F3567" s="270"/>
      <c r="G3567" s="259"/>
      <c r="H3567" s="259"/>
      <c r="I3567" s="259"/>
      <c r="J3567" s="259"/>
    </row>
    <row r="3568" spans="1:10">
      <c r="A3568" s="259"/>
      <c r="B3568" s="259"/>
      <c r="C3568" s="259"/>
      <c r="D3568" s="259"/>
      <c r="E3568" s="259"/>
      <c r="F3568" s="270"/>
      <c r="G3568" s="259"/>
      <c r="H3568" s="259"/>
      <c r="I3568" s="259"/>
      <c r="J3568" s="259"/>
    </row>
    <row r="3569" spans="1:10">
      <c r="A3569" s="259"/>
      <c r="B3569" s="259"/>
      <c r="C3569" s="259"/>
      <c r="D3569" s="259"/>
      <c r="E3569" s="259"/>
      <c r="F3569" s="270"/>
      <c r="G3569" s="259"/>
      <c r="H3569" s="259"/>
      <c r="I3569" s="259"/>
      <c r="J3569" s="259"/>
    </row>
    <row r="3570" spans="1:10">
      <c r="A3570" s="259"/>
      <c r="B3570" s="259"/>
      <c r="C3570" s="259"/>
      <c r="D3570" s="259"/>
      <c r="E3570" s="259"/>
      <c r="F3570" s="270"/>
      <c r="G3570" s="259"/>
      <c r="H3570" s="259"/>
      <c r="I3570" s="259"/>
      <c r="J3570" s="259"/>
    </row>
    <row r="3571" spans="1:10">
      <c r="A3571" s="259"/>
      <c r="B3571" s="259"/>
      <c r="C3571" s="259"/>
      <c r="D3571" s="259"/>
      <c r="E3571" s="259"/>
      <c r="F3571" s="270"/>
      <c r="G3571" s="259"/>
      <c r="H3571" s="259"/>
      <c r="I3571" s="259"/>
      <c r="J3571" s="259"/>
    </row>
    <row r="3572" spans="1:10">
      <c r="A3572" s="259"/>
      <c r="B3572" s="259"/>
      <c r="C3572" s="259"/>
      <c r="D3572" s="259"/>
      <c r="E3572" s="259"/>
      <c r="F3572" s="270"/>
      <c r="G3572" s="259"/>
      <c r="H3572" s="259"/>
      <c r="I3572" s="259"/>
      <c r="J3572" s="259"/>
    </row>
    <row r="3573" spans="1:10">
      <c r="A3573" s="259"/>
      <c r="B3573" s="259"/>
      <c r="C3573" s="259"/>
      <c r="D3573" s="259"/>
      <c r="E3573" s="259"/>
      <c r="F3573" s="270"/>
      <c r="G3573" s="259"/>
      <c r="H3573" s="259"/>
      <c r="I3573" s="259"/>
      <c r="J3573" s="259"/>
    </row>
    <row r="3574" spans="1:10">
      <c r="A3574" s="259"/>
      <c r="B3574" s="259"/>
      <c r="C3574" s="259"/>
      <c r="D3574" s="259"/>
      <c r="E3574" s="259"/>
      <c r="F3574" s="270"/>
      <c r="G3574" s="259"/>
      <c r="H3574" s="259"/>
      <c r="I3574" s="259"/>
      <c r="J3574" s="259"/>
    </row>
    <row r="3575" spans="1:10">
      <c r="A3575" s="259"/>
      <c r="B3575" s="259"/>
      <c r="C3575" s="259"/>
      <c r="D3575" s="259"/>
      <c r="E3575" s="259"/>
      <c r="F3575" s="270"/>
      <c r="G3575" s="259"/>
      <c r="H3575" s="259"/>
      <c r="I3575" s="259"/>
      <c r="J3575" s="259"/>
    </row>
    <row r="3576" spans="1:10">
      <c r="A3576" s="259"/>
      <c r="B3576" s="259"/>
      <c r="C3576" s="259"/>
      <c r="D3576" s="259"/>
      <c r="E3576" s="259"/>
      <c r="F3576" s="270"/>
      <c r="G3576" s="259"/>
      <c r="H3576" s="259"/>
      <c r="I3576" s="259"/>
      <c r="J3576" s="259"/>
    </row>
    <row r="3577" spans="1:10">
      <c r="A3577" s="259"/>
      <c r="B3577" s="259"/>
      <c r="C3577" s="259"/>
      <c r="D3577" s="259"/>
      <c r="E3577" s="259"/>
      <c r="F3577" s="270"/>
      <c r="G3577" s="259"/>
      <c r="H3577" s="259"/>
      <c r="I3577" s="259"/>
      <c r="J3577" s="259"/>
    </row>
    <row r="3578" spans="1:10">
      <c r="A3578" s="259"/>
      <c r="B3578" s="259"/>
      <c r="C3578" s="259"/>
      <c r="D3578" s="259"/>
      <c r="E3578" s="259"/>
      <c r="F3578" s="270"/>
      <c r="G3578" s="259"/>
      <c r="H3578" s="259"/>
      <c r="I3578" s="259"/>
      <c r="J3578" s="259"/>
    </row>
    <row r="3579" spans="1:10">
      <c r="A3579" s="259"/>
      <c r="B3579" s="259"/>
      <c r="C3579" s="259"/>
      <c r="D3579" s="259"/>
      <c r="E3579" s="259"/>
      <c r="F3579" s="270"/>
      <c r="G3579" s="259"/>
      <c r="H3579" s="259"/>
      <c r="I3579" s="259"/>
      <c r="J3579" s="259"/>
    </row>
    <row r="3580" spans="1:10">
      <c r="A3580" s="259"/>
      <c r="B3580" s="259"/>
      <c r="C3580" s="259"/>
      <c r="D3580" s="259"/>
      <c r="E3580" s="259"/>
      <c r="F3580" s="270"/>
      <c r="G3580" s="259"/>
      <c r="H3580" s="259"/>
      <c r="I3580" s="259"/>
      <c r="J3580" s="259"/>
    </row>
    <row r="3581" spans="1:10">
      <c r="A3581" s="259"/>
      <c r="B3581" s="259"/>
      <c r="C3581" s="259"/>
      <c r="D3581" s="259"/>
      <c r="E3581" s="259"/>
      <c r="F3581" s="270"/>
      <c r="G3581" s="259"/>
      <c r="H3581" s="259"/>
      <c r="I3581" s="259"/>
      <c r="J3581" s="259"/>
    </row>
    <row r="3582" spans="1:10">
      <c r="A3582" s="259"/>
      <c r="B3582" s="259"/>
      <c r="C3582" s="259"/>
      <c r="D3582" s="259"/>
      <c r="E3582" s="259"/>
      <c r="F3582" s="270"/>
      <c r="G3582" s="259"/>
      <c r="H3582" s="259"/>
      <c r="I3582" s="259"/>
      <c r="J3582" s="259"/>
    </row>
    <row r="3583" spans="1:10">
      <c r="A3583" s="259"/>
      <c r="B3583" s="259"/>
      <c r="C3583" s="259"/>
      <c r="D3583" s="259"/>
      <c r="E3583" s="259"/>
      <c r="F3583" s="270"/>
      <c r="G3583" s="259"/>
      <c r="H3583" s="259"/>
      <c r="I3583" s="259"/>
      <c r="J3583" s="259"/>
    </row>
    <row r="3584" spans="1:10">
      <c r="A3584" s="259"/>
      <c r="B3584" s="259"/>
      <c r="C3584" s="259"/>
      <c r="D3584" s="259"/>
      <c r="E3584" s="259"/>
      <c r="F3584" s="270"/>
      <c r="G3584" s="259"/>
      <c r="H3584" s="259"/>
      <c r="I3584" s="259"/>
      <c r="J3584" s="259"/>
    </row>
    <row r="3585" spans="1:10">
      <c r="A3585" s="259"/>
      <c r="B3585" s="259"/>
      <c r="C3585" s="259"/>
      <c r="D3585" s="259"/>
      <c r="E3585" s="259"/>
      <c r="F3585" s="270"/>
      <c r="G3585" s="259"/>
      <c r="H3585" s="259"/>
      <c r="I3585" s="259"/>
      <c r="J3585" s="259"/>
    </row>
    <row r="3586" spans="1:10">
      <c r="A3586" s="259"/>
      <c r="B3586" s="259"/>
      <c r="C3586" s="259"/>
      <c r="D3586" s="259"/>
      <c r="E3586" s="259"/>
      <c r="F3586" s="270"/>
      <c r="G3586" s="259"/>
      <c r="H3586" s="259"/>
      <c r="I3586" s="259"/>
      <c r="J3586" s="259"/>
    </row>
    <row r="3587" spans="1:10">
      <c r="A3587" s="259"/>
      <c r="B3587" s="259"/>
      <c r="C3587" s="259"/>
      <c r="D3587" s="259"/>
      <c r="E3587" s="259"/>
      <c r="F3587" s="270"/>
      <c r="G3587" s="259"/>
      <c r="H3587" s="259"/>
      <c r="I3587" s="259"/>
      <c r="J3587" s="259"/>
    </row>
    <row r="3588" spans="1:10">
      <c r="A3588" s="259"/>
      <c r="B3588" s="259"/>
      <c r="C3588" s="259"/>
      <c r="D3588" s="259"/>
      <c r="E3588" s="259"/>
      <c r="F3588" s="270"/>
      <c r="G3588" s="259"/>
      <c r="H3588" s="259"/>
      <c r="I3588" s="259"/>
      <c r="J3588" s="259"/>
    </row>
    <row r="3589" spans="1:10">
      <c r="A3589" s="259"/>
      <c r="B3589" s="259"/>
      <c r="C3589" s="259"/>
      <c r="D3589" s="259"/>
      <c r="E3589" s="259"/>
      <c r="F3589" s="270"/>
      <c r="G3589" s="259"/>
      <c r="H3589" s="259"/>
      <c r="I3589" s="259"/>
      <c r="J3589" s="259"/>
    </row>
    <row r="3590" spans="1:10">
      <c r="A3590" s="259"/>
      <c r="B3590" s="259"/>
      <c r="C3590" s="259"/>
      <c r="D3590" s="259"/>
      <c r="E3590" s="259"/>
      <c r="F3590" s="270"/>
      <c r="G3590" s="259"/>
      <c r="H3590" s="259"/>
      <c r="I3590" s="259"/>
      <c r="J3590" s="259"/>
    </row>
    <row r="3591" spans="1:10">
      <c r="A3591" s="259"/>
      <c r="B3591" s="259"/>
      <c r="C3591" s="259"/>
      <c r="D3591" s="259"/>
      <c r="E3591" s="259"/>
      <c r="F3591" s="270"/>
      <c r="G3591" s="259"/>
      <c r="H3591" s="259"/>
      <c r="I3591" s="259"/>
      <c r="J3591" s="259"/>
    </row>
    <row r="3592" spans="1:10">
      <c r="A3592" s="259"/>
      <c r="B3592" s="259"/>
      <c r="C3592" s="259"/>
      <c r="D3592" s="259"/>
      <c r="E3592" s="259"/>
      <c r="F3592" s="270"/>
      <c r="G3592" s="259"/>
      <c r="H3592" s="259"/>
      <c r="I3592" s="259"/>
      <c r="J3592" s="259"/>
    </row>
    <row r="3593" spans="1:10">
      <c r="A3593" s="259"/>
      <c r="B3593" s="259"/>
      <c r="C3593" s="259"/>
      <c r="D3593" s="259"/>
      <c r="E3593" s="259"/>
      <c r="F3593" s="270"/>
      <c r="G3593" s="259"/>
      <c r="H3593" s="259"/>
      <c r="I3593" s="259"/>
      <c r="J3593" s="259"/>
    </row>
    <row r="3594" spans="1:10">
      <c r="A3594" s="259"/>
      <c r="B3594" s="259"/>
      <c r="C3594" s="259"/>
      <c r="D3594" s="259"/>
      <c r="E3594" s="259"/>
      <c r="F3594" s="270"/>
      <c r="G3594" s="259"/>
      <c r="H3594" s="259"/>
      <c r="I3594" s="259"/>
      <c r="J3594" s="259"/>
    </row>
    <row r="3595" spans="1:10">
      <c r="A3595" s="259"/>
      <c r="B3595" s="259"/>
      <c r="C3595" s="259"/>
      <c r="D3595" s="259"/>
      <c r="E3595" s="259"/>
      <c r="F3595" s="270"/>
      <c r="G3595" s="259"/>
      <c r="H3595" s="259"/>
      <c r="I3595" s="259"/>
      <c r="J3595" s="259"/>
    </row>
    <row r="3596" spans="1:10">
      <c r="A3596" s="259"/>
      <c r="B3596" s="259"/>
      <c r="C3596" s="259"/>
      <c r="D3596" s="259"/>
      <c r="E3596" s="259"/>
      <c r="F3596" s="270"/>
      <c r="G3596" s="259"/>
      <c r="H3596" s="259"/>
      <c r="I3596" s="259"/>
      <c r="J3596" s="259"/>
    </row>
    <row r="3597" spans="1:10">
      <c r="A3597" s="259"/>
      <c r="B3597" s="259"/>
      <c r="C3597" s="259"/>
      <c r="D3597" s="259"/>
      <c r="E3597" s="259"/>
      <c r="F3597" s="270"/>
      <c r="G3597" s="259"/>
      <c r="H3597" s="259"/>
      <c r="I3597" s="259"/>
      <c r="J3597" s="259"/>
    </row>
    <row r="3598" spans="1:10">
      <c r="A3598" s="259"/>
      <c r="B3598" s="259"/>
      <c r="C3598" s="259"/>
      <c r="D3598" s="259"/>
      <c r="E3598" s="259"/>
      <c r="F3598" s="270"/>
      <c r="G3598" s="259"/>
      <c r="H3598" s="259"/>
      <c r="I3598" s="259"/>
      <c r="J3598" s="259"/>
    </row>
    <row r="3599" spans="1:10">
      <c r="A3599" s="259"/>
      <c r="B3599" s="259"/>
      <c r="C3599" s="259"/>
      <c r="D3599" s="259"/>
      <c r="E3599" s="259"/>
      <c r="F3599" s="270"/>
      <c r="G3599" s="259"/>
      <c r="H3599" s="259"/>
      <c r="I3599" s="259"/>
      <c r="J3599" s="259"/>
    </row>
    <row r="3600" spans="1:10">
      <c r="A3600" s="259"/>
      <c r="B3600" s="259"/>
      <c r="C3600" s="259"/>
      <c r="D3600" s="259"/>
      <c r="E3600" s="259"/>
      <c r="F3600" s="270"/>
      <c r="G3600" s="259"/>
      <c r="H3600" s="259"/>
      <c r="I3600" s="259"/>
      <c r="J3600" s="259"/>
    </row>
    <row r="3601" spans="1:10">
      <c r="A3601" s="259"/>
      <c r="B3601" s="259"/>
      <c r="C3601" s="259"/>
      <c r="D3601" s="259"/>
      <c r="E3601" s="259"/>
      <c r="F3601" s="270"/>
      <c r="G3601" s="259"/>
      <c r="H3601" s="259"/>
      <c r="I3601" s="259"/>
      <c r="J3601" s="259"/>
    </row>
    <row r="3602" spans="1:10">
      <c r="A3602" s="259"/>
      <c r="B3602" s="259"/>
      <c r="C3602" s="259"/>
      <c r="D3602" s="259"/>
      <c r="E3602" s="259"/>
      <c r="F3602" s="270"/>
      <c r="G3602" s="259"/>
      <c r="H3602" s="259"/>
      <c r="I3602" s="259"/>
      <c r="J3602" s="259"/>
    </row>
    <row r="3603" spans="1:10">
      <c r="A3603" s="259"/>
      <c r="B3603" s="259"/>
      <c r="C3603" s="259"/>
      <c r="D3603" s="259"/>
      <c r="E3603" s="259"/>
      <c r="F3603" s="270"/>
      <c r="G3603" s="259"/>
      <c r="H3603" s="259"/>
      <c r="I3603" s="259"/>
      <c r="J3603" s="259"/>
    </row>
    <row r="3604" spans="1:10">
      <c r="A3604" s="259"/>
      <c r="B3604" s="259"/>
      <c r="C3604" s="259"/>
      <c r="D3604" s="259"/>
      <c r="E3604" s="259"/>
      <c r="F3604" s="270"/>
      <c r="G3604" s="259"/>
      <c r="H3604" s="259"/>
      <c r="I3604" s="259"/>
      <c r="J3604" s="259"/>
    </row>
    <row r="3605" spans="1:10">
      <c r="A3605" s="259"/>
      <c r="B3605" s="259"/>
      <c r="C3605" s="259"/>
      <c r="D3605" s="259"/>
      <c r="E3605" s="259"/>
      <c r="F3605" s="270"/>
      <c r="G3605" s="259"/>
      <c r="H3605" s="259"/>
      <c r="I3605" s="259"/>
      <c r="J3605" s="259"/>
    </row>
    <row r="3606" spans="1:10">
      <c r="A3606" s="259"/>
      <c r="B3606" s="259"/>
      <c r="C3606" s="259"/>
      <c r="D3606" s="259"/>
      <c r="E3606" s="259"/>
      <c r="F3606" s="270"/>
      <c r="G3606" s="259"/>
      <c r="H3606" s="259"/>
      <c r="I3606" s="259"/>
      <c r="J3606" s="259"/>
    </row>
    <row r="3607" spans="1:10">
      <c r="A3607" s="259"/>
      <c r="B3607" s="259"/>
      <c r="C3607" s="259"/>
      <c r="D3607" s="259"/>
      <c r="E3607" s="259"/>
      <c r="F3607" s="270"/>
      <c r="G3607" s="259"/>
      <c r="H3607" s="259"/>
      <c r="I3607" s="259"/>
      <c r="J3607" s="259"/>
    </row>
    <row r="3608" spans="1:10">
      <c r="A3608" s="259"/>
      <c r="B3608" s="259"/>
      <c r="C3608" s="259"/>
      <c r="D3608" s="259"/>
      <c r="E3608" s="259"/>
      <c r="F3608" s="270"/>
      <c r="G3608" s="259"/>
      <c r="H3608" s="259"/>
      <c r="I3608" s="259"/>
      <c r="J3608" s="259"/>
    </row>
    <row r="3609" spans="1:10">
      <c r="A3609" s="259"/>
      <c r="B3609" s="259"/>
      <c r="C3609" s="259"/>
      <c r="D3609" s="259"/>
      <c r="E3609" s="259"/>
      <c r="F3609" s="270"/>
      <c r="G3609" s="259"/>
      <c r="H3609" s="259"/>
      <c r="I3609" s="259"/>
      <c r="J3609" s="259"/>
    </row>
    <row r="3610" spans="1:10">
      <c r="A3610" s="259"/>
      <c r="B3610" s="259"/>
      <c r="C3610" s="259"/>
      <c r="D3610" s="259"/>
      <c r="E3610" s="259"/>
      <c r="F3610" s="270"/>
      <c r="G3610" s="259"/>
      <c r="H3610" s="259"/>
      <c r="I3610" s="259"/>
      <c r="J3610" s="259"/>
    </row>
    <row r="3611" spans="1:10">
      <c r="A3611" s="259"/>
      <c r="B3611" s="259"/>
      <c r="C3611" s="259"/>
      <c r="D3611" s="259"/>
      <c r="E3611" s="259"/>
      <c r="F3611" s="270"/>
      <c r="G3611" s="259"/>
      <c r="H3611" s="259"/>
      <c r="I3611" s="259"/>
      <c r="J3611" s="259"/>
    </row>
    <row r="3612" spans="1:10">
      <c r="A3612" s="259"/>
      <c r="B3612" s="259"/>
      <c r="C3612" s="259"/>
      <c r="D3612" s="259"/>
      <c r="E3612" s="259"/>
      <c r="F3612" s="270"/>
      <c r="G3612" s="259"/>
      <c r="H3612" s="259"/>
      <c r="I3612" s="259"/>
      <c r="J3612" s="259"/>
    </row>
    <row r="3613" spans="1:10">
      <c r="A3613" s="259"/>
      <c r="B3613" s="259"/>
      <c r="C3613" s="259"/>
      <c r="D3613" s="259"/>
      <c r="E3613" s="259"/>
      <c r="F3613" s="270"/>
      <c r="G3613" s="259"/>
      <c r="H3613" s="259"/>
      <c r="I3613" s="259"/>
      <c r="J3613" s="259"/>
    </row>
    <row r="3614" spans="1:10">
      <c r="A3614" s="259"/>
      <c r="B3614" s="259"/>
      <c r="C3614" s="259"/>
      <c r="D3614" s="259"/>
      <c r="E3614" s="259"/>
      <c r="F3614" s="270"/>
      <c r="G3614" s="259"/>
      <c r="H3614" s="259"/>
      <c r="I3614" s="259"/>
      <c r="J3614" s="259"/>
    </row>
    <row r="3615" spans="1:10">
      <c r="A3615" s="259"/>
      <c r="B3615" s="259"/>
      <c r="C3615" s="259"/>
      <c r="D3615" s="259"/>
      <c r="E3615" s="259"/>
      <c r="F3615" s="270"/>
      <c r="G3615" s="259"/>
      <c r="H3615" s="259"/>
      <c r="I3615" s="259"/>
      <c r="J3615" s="259"/>
    </row>
    <row r="3616" spans="1:10">
      <c r="A3616" s="259"/>
      <c r="B3616" s="259"/>
      <c r="C3616" s="259"/>
      <c r="D3616" s="259"/>
      <c r="E3616" s="259"/>
      <c r="F3616" s="270"/>
      <c r="G3616" s="259"/>
      <c r="H3616" s="259"/>
      <c r="I3616" s="259"/>
      <c r="J3616" s="259"/>
    </row>
    <row r="3617" spans="1:10">
      <c r="A3617" s="259"/>
      <c r="B3617" s="259"/>
      <c r="C3617" s="259"/>
      <c r="D3617" s="259"/>
      <c r="E3617" s="259"/>
      <c r="F3617" s="270"/>
      <c r="G3617" s="259"/>
      <c r="H3617" s="259"/>
      <c r="I3617" s="259"/>
      <c r="J3617" s="259"/>
    </row>
    <row r="3618" spans="1:10">
      <c r="A3618" s="259"/>
      <c r="B3618" s="259"/>
      <c r="C3618" s="259"/>
      <c r="D3618" s="259"/>
      <c r="E3618" s="259"/>
      <c r="F3618" s="270"/>
      <c r="G3618" s="259"/>
      <c r="H3618" s="259"/>
      <c r="I3618" s="259"/>
      <c r="J3618" s="259"/>
    </row>
    <row r="3619" spans="1:10">
      <c r="A3619" s="259"/>
      <c r="B3619" s="259"/>
      <c r="C3619" s="259"/>
      <c r="D3619" s="259"/>
      <c r="E3619" s="259"/>
      <c r="F3619" s="270"/>
      <c r="G3619" s="259"/>
      <c r="H3619" s="259"/>
      <c r="I3619" s="259"/>
      <c r="J3619" s="259"/>
    </row>
    <row r="3620" spans="1:10">
      <c r="A3620" s="259"/>
      <c r="B3620" s="259"/>
      <c r="C3620" s="259"/>
      <c r="D3620" s="259"/>
      <c r="E3620" s="259"/>
      <c r="F3620" s="270"/>
      <c r="G3620" s="259"/>
      <c r="H3620" s="259"/>
      <c r="I3620" s="259"/>
      <c r="J3620" s="259"/>
    </row>
    <row r="3621" spans="1:10">
      <c r="A3621" s="259"/>
      <c r="B3621" s="259"/>
      <c r="C3621" s="259"/>
      <c r="D3621" s="259"/>
      <c r="E3621" s="259"/>
      <c r="F3621" s="270"/>
      <c r="G3621" s="259"/>
      <c r="H3621" s="259"/>
      <c r="I3621" s="259"/>
      <c r="J3621" s="259"/>
    </row>
    <row r="3622" spans="1:10">
      <c r="A3622" s="259"/>
      <c r="B3622" s="259"/>
      <c r="C3622" s="259"/>
      <c r="D3622" s="259"/>
      <c r="E3622" s="259"/>
      <c r="F3622" s="270"/>
      <c r="G3622" s="259"/>
      <c r="H3622" s="259"/>
      <c r="I3622" s="259"/>
      <c r="J3622" s="259"/>
    </row>
    <row r="3623" spans="1:10">
      <c r="A3623" s="259"/>
      <c r="B3623" s="259"/>
      <c r="C3623" s="259"/>
      <c r="D3623" s="259"/>
      <c r="E3623" s="259"/>
      <c r="F3623" s="270"/>
      <c r="G3623" s="259"/>
      <c r="H3623" s="259"/>
      <c r="I3623" s="259"/>
      <c r="J3623" s="259"/>
    </row>
    <row r="3624" spans="1:10">
      <c r="A3624" s="259"/>
      <c r="B3624" s="259"/>
      <c r="C3624" s="259"/>
      <c r="D3624" s="259"/>
      <c r="E3624" s="259"/>
      <c r="F3624" s="270"/>
      <c r="G3624" s="259"/>
      <c r="H3624" s="259"/>
      <c r="I3624" s="259"/>
      <c r="J3624" s="259"/>
    </row>
    <row r="3625" spans="1:10">
      <c r="A3625" s="259"/>
      <c r="B3625" s="259"/>
      <c r="C3625" s="259"/>
      <c r="D3625" s="259"/>
      <c r="E3625" s="259"/>
      <c r="F3625" s="270"/>
      <c r="G3625" s="259"/>
      <c r="H3625" s="259"/>
      <c r="I3625" s="259"/>
      <c r="J3625" s="259"/>
    </row>
    <row r="3626" spans="1:10">
      <c r="A3626" s="259"/>
      <c r="B3626" s="259"/>
      <c r="C3626" s="259"/>
      <c r="D3626" s="259"/>
      <c r="E3626" s="259"/>
      <c r="F3626" s="270"/>
      <c r="G3626" s="259"/>
      <c r="H3626" s="259"/>
      <c r="I3626" s="259"/>
      <c r="J3626" s="259"/>
    </row>
    <row r="3627" spans="1:10">
      <c r="A3627" s="259"/>
      <c r="B3627" s="259"/>
      <c r="C3627" s="259"/>
      <c r="D3627" s="259"/>
      <c r="E3627" s="259"/>
      <c r="F3627" s="270"/>
      <c r="G3627" s="259"/>
      <c r="H3627" s="259"/>
      <c r="I3627" s="259"/>
      <c r="J3627" s="259"/>
    </row>
    <row r="3628" spans="1:10">
      <c r="A3628" s="259"/>
      <c r="B3628" s="259"/>
      <c r="C3628" s="259"/>
      <c r="D3628" s="259"/>
      <c r="E3628" s="259"/>
      <c r="F3628" s="270"/>
      <c r="G3628" s="259"/>
      <c r="H3628" s="259"/>
      <c r="I3628" s="259"/>
      <c r="J3628" s="259"/>
    </row>
    <row r="3629" spans="1:10">
      <c r="A3629" s="259"/>
      <c r="B3629" s="259"/>
      <c r="C3629" s="259"/>
      <c r="D3629" s="259"/>
      <c r="E3629" s="259"/>
      <c r="F3629" s="270"/>
      <c r="G3629" s="259"/>
      <c r="H3629" s="259"/>
      <c r="I3629" s="259"/>
      <c r="J3629" s="259"/>
    </row>
    <row r="3630" spans="1:10">
      <c r="A3630" s="259"/>
      <c r="B3630" s="259"/>
      <c r="C3630" s="259"/>
      <c r="D3630" s="259"/>
      <c r="E3630" s="259"/>
      <c r="F3630" s="270"/>
      <c r="G3630" s="259"/>
      <c r="H3630" s="259"/>
      <c r="I3630" s="259"/>
      <c r="J3630" s="259"/>
    </row>
    <row r="3631" spans="1:10">
      <c r="A3631" s="259"/>
      <c r="B3631" s="259"/>
      <c r="C3631" s="259"/>
      <c r="D3631" s="259"/>
      <c r="E3631" s="259"/>
      <c r="F3631" s="270"/>
      <c r="G3631" s="259"/>
      <c r="H3631" s="259"/>
      <c r="I3631" s="259"/>
      <c r="J3631" s="259"/>
    </row>
    <row r="3632" spans="1:10">
      <c r="A3632" s="259"/>
      <c r="B3632" s="259"/>
      <c r="C3632" s="259"/>
      <c r="D3632" s="259"/>
      <c r="E3632" s="259"/>
      <c r="F3632" s="270"/>
      <c r="G3632" s="259"/>
      <c r="H3632" s="259"/>
      <c r="I3632" s="259"/>
      <c r="J3632" s="259"/>
    </row>
    <row r="3633" spans="1:10">
      <c r="A3633" s="259"/>
      <c r="B3633" s="259"/>
      <c r="C3633" s="259"/>
      <c r="D3633" s="259"/>
      <c r="E3633" s="259"/>
      <c r="F3633" s="270"/>
      <c r="G3633" s="259"/>
      <c r="H3633" s="259"/>
      <c r="I3633" s="259"/>
      <c r="J3633" s="259"/>
    </row>
    <row r="3634" spans="1:10">
      <c r="A3634" s="259"/>
      <c r="B3634" s="259"/>
      <c r="C3634" s="259"/>
      <c r="D3634" s="259"/>
      <c r="E3634" s="259"/>
      <c r="F3634" s="270"/>
      <c r="G3634" s="259"/>
      <c r="H3634" s="259"/>
      <c r="I3634" s="259"/>
      <c r="J3634" s="259"/>
    </row>
    <row r="3635" spans="1:10">
      <c r="A3635" s="259"/>
      <c r="B3635" s="259"/>
      <c r="C3635" s="259"/>
      <c r="D3635" s="259"/>
      <c r="E3635" s="259"/>
      <c r="F3635" s="270"/>
      <c r="G3635" s="259"/>
      <c r="H3635" s="259"/>
      <c r="I3635" s="259"/>
      <c r="J3635" s="259"/>
    </row>
    <row r="3636" spans="1:10">
      <c r="A3636" s="259"/>
      <c r="B3636" s="259"/>
      <c r="C3636" s="259"/>
      <c r="D3636" s="259"/>
      <c r="E3636" s="259"/>
      <c r="F3636" s="270"/>
      <c r="G3636" s="259"/>
      <c r="H3636" s="259"/>
      <c r="I3636" s="259"/>
      <c r="J3636" s="259"/>
    </row>
    <row r="3637" spans="1:10">
      <c r="A3637" s="259"/>
      <c r="B3637" s="259"/>
      <c r="C3637" s="259"/>
      <c r="D3637" s="259"/>
      <c r="E3637" s="259"/>
      <c r="F3637" s="270"/>
      <c r="G3637" s="259"/>
      <c r="H3637" s="259"/>
      <c r="I3637" s="259"/>
      <c r="J3637" s="259"/>
    </row>
    <row r="3638" spans="1:10">
      <c r="A3638" s="259"/>
      <c r="B3638" s="259"/>
      <c r="C3638" s="259"/>
      <c r="D3638" s="259"/>
      <c r="E3638" s="259"/>
      <c r="F3638" s="270"/>
      <c r="G3638" s="259"/>
      <c r="H3638" s="259"/>
      <c r="I3638" s="259"/>
      <c r="J3638" s="259"/>
    </row>
    <row r="3639" spans="1:10">
      <c r="A3639" s="259"/>
      <c r="B3639" s="259"/>
      <c r="C3639" s="259"/>
      <c r="D3639" s="259"/>
      <c r="E3639" s="259"/>
      <c r="F3639" s="270"/>
      <c r="G3639" s="259"/>
      <c r="H3639" s="259"/>
      <c r="I3639" s="259"/>
      <c r="J3639" s="259"/>
    </row>
    <row r="3640" spans="1:10">
      <c r="A3640" s="259"/>
      <c r="B3640" s="259"/>
      <c r="C3640" s="259"/>
      <c r="D3640" s="259"/>
      <c r="E3640" s="259"/>
      <c r="F3640" s="270"/>
      <c r="G3640" s="259"/>
      <c r="H3640" s="259"/>
      <c r="I3640" s="259"/>
      <c r="J3640" s="259"/>
    </row>
    <row r="3641" spans="1:10">
      <c r="A3641" s="259"/>
      <c r="B3641" s="259"/>
      <c r="C3641" s="259"/>
      <c r="D3641" s="259"/>
      <c r="E3641" s="259"/>
      <c r="F3641" s="270"/>
      <c r="G3641" s="259"/>
      <c r="H3641" s="259"/>
      <c r="I3641" s="259"/>
      <c r="J3641" s="259"/>
    </row>
    <row r="3642" spans="1:10">
      <c r="A3642" s="259"/>
      <c r="B3642" s="259"/>
      <c r="C3642" s="259"/>
      <c r="D3642" s="259"/>
      <c r="E3642" s="259"/>
      <c r="F3642" s="270"/>
      <c r="G3642" s="259"/>
      <c r="H3642" s="259"/>
      <c r="I3642" s="259"/>
      <c r="J3642" s="259"/>
    </row>
    <row r="3643" spans="1:10">
      <c r="A3643" s="259"/>
      <c r="B3643" s="259"/>
      <c r="C3643" s="259"/>
      <c r="D3643" s="259"/>
      <c r="E3643" s="259"/>
      <c r="F3643" s="270"/>
      <c r="G3643" s="259"/>
      <c r="H3643" s="259"/>
      <c r="I3643" s="259"/>
      <c r="J3643" s="259"/>
    </row>
    <row r="3644" spans="1:10">
      <c r="A3644" s="259"/>
      <c r="B3644" s="259"/>
      <c r="C3644" s="259"/>
      <c r="D3644" s="259"/>
      <c r="E3644" s="259"/>
      <c r="F3644" s="270"/>
      <c r="G3644" s="259"/>
      <c r="H3644" s="259"/>
      <c r="I3644" s="259"/>
      <c r="J3644" s="259"/>
    </row>
    <row r="3645" spans="1:10">
      <c r="A3645" s="259"/>
      <c r="B3645" s="259"/>
      <c r="C3645" s="259"/>
      <c r="D3645" s="259"/>
      <c r="E3645" s="259"/>
      <c r="F3645" s="270"/>
      <c r="G3645" s="259"/>
      <c r="H3645" s="259"/>
      <c r="I3645" s="259"/>
      <c r="J3645" s="259"/>
    </row>
    <row r="3646" spans="1:10">
      <c r="A3646" s="259"/>
      <c r="B3646" s="259"/>
      <c r="C3646" s="259"/>
      <c r="D3646" s="259"/>
      <c r="E3646" s="259"/>
      <c r="F3646" s="270"/>
      <c r="G3646" s="259"/>
      <c r="H3646" s="259"/>
      <c r="I3646" s="259"/>
      <c r="J3646" s="259"/>
    </row>
    <row r="3647" spans="1:10">
      <c r="A3647" s="259"/>
      <c r="B3647" s="259"/>
      <c r="C3647" s="259"/>
      <c r="D3647" s="259"/>
      <c r="E3647" s="259"/>
      <c r="F3647" s="270"/>
      <c r="G3647" s="259"/>
      <c r="H3647" s="259"/>
      <c r="I3647" s="259"/>
      <c r="J3647" s="259"/>
    </row>
    <row r="3648" spans="1:10">
      <c r="A3648" s="259"/>
      <c r="B3648" s="259"/>
      <c r="C3648" s="259"/>
      <c r="D3648" s="259"/>
      <c r="E3648" s="259"/>
      <c r="F3648" s="270"/>
      <c r="G3648" s="259"/>
      <c r="H3648" s="259"/>
      <c r="I3648" s="259"/>
      <c r="J3648" s="259"/>
    </row>
    <row r="3649" spans="1:10">
      <c r="A3649" s="259"/>
      <c r="B3649" s="259"/>
      <c r="C3649" s="259"/>
      <c r="D3649" s="259"/>
      <c r="E3649" s="259"/>
      <c r="F3649" s="270"/>
      <c r="G3649" s="259"/>
      <c r="H3649" s="259"/>
      <c r="I3649" s="259"/>
      <c r="J3649" s="259"/>
    </row>
    <row r="3650" spans="1:10">
      <c r="A3650" s="259"/>
      <c r="B3650" s="259"/>
      <c r="C3650" s="259"/>
      <c r="D3650" s="259"/>
      <c r="E3650" s="259"/>
      <c r="F3650" s="270"/>
      <c r="G3650" s="259"/>
      <c r="H3650" s="259"/>
      <c r="I3650" s="259"/>
      <c r="J3650" s="259"/>
    </row>
    <row r="3651" spans="1:10">
      <c r="A3651" s="259"/>
      <c r="B3651" s="259"/>
      <c r="C3651" s="259"/>
      <c r="D3651" s="259"/>
      <c r="E3651" s="259"/>
      <c r="F3651" s="270"/>
      <c r="G3651" s="259"/>
      <c r="H3651" s="259"/>
      <c r="I3651" s="259"/>
      <c r="J3651" s="259"/>
    </row>
    <row r="3652" spans="1:10">
      <c r="A3652" s="259"/>
      <c r="B3652" s="259"/>
      <c r="C3652" s="259"/>
      <c r="D3652" s="259"/>
      <c r="E3652" s="259"/>
      <c r="F3652" s="270"/>
      <c r="G3652" s="259"/>
      <c r="H3652" s="259"/>
      <c r="I3652" s="259"/>
      <c r="J3652" s="259"/>
    </row>
    <row r="3653" spans="1:10">
      <c r="A3653" s="259"/>
      <c r="B3653" s="259"/>
      <c r="C3653" s="259"/>
      <c r="D3653" s="259"/>
      <c r="E3653" s="259"/>
      <c r="F3653" s="270"/>
      <c r="G3653" s="259"/>
      <c r="H3653" s="259"/>
      <c r="I3653" s="259"/>
      <c r="J3653" s="259"/>
    </row>
    <row r="3654" spans="1:10">
      <c r="A3654" s="259"/>
      <c r="B3654" s="259"/>
      <c r="C3654" s="259"/>
      <c r="D3654" s="259"/>
      <c r="E3654" s="259"/>
      <c r="F3654" s="270"/>
      <c r="G3654" s="259"/>
      <c r="H3654" s="259"/>
      <c r="I3654" s="259"/>
      <c r="J3654" s="259"/>
    </row>
    <row r="3655" spans="1:10">
      <c r="A3655" s="259"/>
      <c r="B3655" s="259"/>
      <c r="C3655" s="259"/>
      <c r="D3655" s="259"/>
      <c r="E3655" s="259"/>
      <c r="F3655" s="270"/>
      <c r="G3655" s="259"/>
      <c r="H3655" s="259"/>
      <c r="I3655" s="259"/>
      <c r="J3655" s="259"/>
    </row>
    <row r="3656" spans="1:10">
      <c r="A3656" s="259"/>
      <c r="B3656" s="259"/>
      <c r="C3656" s="259"/>
      <c r="D3656" s="259"/>
      <c r="E3656" s="259"/>
      <c r="F3656" s="270"/>
      <c r="G3656" s="259"/>
      <c r="H3656" s="259"/>
      <c r="I3656" s="259"/>
      <c r="J3656" s="259"/>
    </row>
    <row r="3657" spans="1:10">
      <c r="A3657" s="259"/>
      <c r="B3657" s="259"/>
      <c r="C3657" s="259"/>
      <c r="D3657" s="259"/>
      <c r="E3657" s="259"/>
      <c r="F3657" s="270"/>
      <c r="G3657" s="259"/>
      <c r="H3657" s="259"/>
      <c r="I3657" s="259"/>
      <c r="J3657" s="259"/>
    </row>
    <row r="3658" spans="1:10">
      <c r="A3658" s="259"/>
      <c r="B3658" s="259"/>
      <c r="C3658" s="259"/>
      <c r="D3658" s="259"/>
      <c r="E3658" s="259"/>
      <c r="F3658" s="270"/>
      <c r="G3658" s="259"/>
      <c r="H3658" s="259"/>
      <c r="I3658" s="259"/>
      <c r="J3658" s="259"/>
    </row>
    <row r="3659" spans="1:10">
      <c r="A3659" s="259"/>
      <c r="B3659" s="259"/>
      <c r="C3659" s="259"/>
      <c r="D3659" s="259"/>
      <c r="E3659" s="259"/>
      <c r="F3659" s="270"/>
      <c r="G3659" s="259"/>
      <c r="H3659" s="259"/>
      <c r="I3659" s="259"/>
      <c r="J3659" s="259"/>
    </row>
    <row r="3660" spans="1:10">
      <c r="A3660" s="259"/>
      <c r="B3660" s="259"/>
      <c r="C3660" s="259"/>
      <c r="D3660" s="259"/>
      <c r="E3660" s="259"/>
      <c r="F3660" s="270"/>
      <c r="G3660" s="259"/>
      <c r="H3660" s="259"/>
      <c r="I3660" s="259"/>
      <c r="J3660" s="259"/>
    </row>
    <row r="3661" spans="1:10">
      <c r="A3661" s="259"/>
      <c r="B3661" s="259"/>
      <c r="C3661" s="259"/>
      <c r="D3661" s="259"/>
      <c r="E3661" s="259"/>
      <c r="F3661" s="270"/>
      <c r="G3661" s="259"/>
      <c r="H3661" s="259"/>
      <c r="I3661" s="259"/>
      <c r="J3661" s="259"/>
    </row>
    <row r="3662" spans="1:10">
      <c r="A3662" s="259"/>
      <c r="B3662" s="259"/>
      <c r="C3662" s="259"/>
      <c r="D3662" s="259"/>
      <c r="E3662" s="259"/>
      <c r="F3662" s="270"/>
      <c r="G3662" s="259"/>
      <c r="H3662" s="259"/>
      <c r="I3662" s="259"/>
      <c r="J3662" s="259"/>
    </row>
    <row r="3663" spans="1:10">
      <c r="A3663" s="259"/>
      <c r="B3663" s="259"/>
      <c r="C3663" s="259"/>
      <c r="D3663" s="259"/>
      <c r="E3663" s="259"/>
      <c r="F3663" s="270"/>
      <c r="G3663" s="259"/>
      <c r="H3663" s="259"/>
      <c r="I3663" s="259"/>
      <c r="J3663" s="259"/>
    </row>
    <row r="3664" spans="1:10">
      <c r="A3664" s="259"/>
      <c r="B3664" s="259"/>
      <c r="C3664" s="259"/>
      <c r="D3664" s="259"/>
      <c r="E3664" s="259"/>
      <c r="F3664" s="270"/>
      <c r="G3664" s="259"/>
      <c r="H3664" s="259"/>
      <c r="I3664" s="259"/>
      <c r="J3664" s="259"/>
    </row>
    <row r="3665" spans="1:10">
      <c r="A3665" s="259"/>
      <c r="B3665" s="259"/>
      <c r="C3665" s="259"/>
      <c r="D3665" s="259"/>
      <c r="E3665" s="259"/>
      <c r="F3665" s="270"/>
      <c r="G3665" s="259"/>
      <c r="H3665" s="259"/>
      <c r="I3665" s="259"/>
      <c r="J3665" s="259"/>
    </row>
    <row r="3666" spans="1:10">
      <c r="A3666" s="259"/>
      <c r="B3666" s="259"/>
      <c r="C3666" s="259"/>
      <c r="D3666" s="259"/>
      <c r="E3666" s="259"/>
      <c r="F3666" s="270"/>
      <c r="G3666" s="259"/>
      <c r="H3666" s="259"/>
      <c r="I3666" s="259"/>
      <c r="J3666" s="259"/>
    </row>
    <row r="3667" spans="1:10">
      <c r="A3667" s="259"/>
      <c r="B3667" s="259"/>
      <c r="C3667" s="259"/>
      <c r="D3667" s="259"/>
      <c r="E3667" s="259"/>
      <c r="F3667" s="270"/>
      <c r="G3667" s="259"/>
      <c r="H3667" s="259"/>
      <c r="I3667" s="259"/>
      <c r="J3667" s="259"/>
    </row>
    <row r="3668" spans="1:10">
      <c r="A3668" s="259"/>
      <c r="B3668" s="259"/>
      <c r="C3668" s="259"/>
      <c r="D3668" s="259"/>
      <c r="E3668" s="259"/>
      <c r="F3668" s="270"/>
      <c r="G3668" s="259"/>
      <c r="H3668" s="259"/>
      <c r="I3668" s="259"/>
      <c r="J3668" s="259"/>
    </row>
    <row r="3669" spans="1:10">
      <c r="A3669" s="259"/>
      <c r="B3669" s="259"/>
      <c r="C3669" s="259"/>
      <c r="D3669" s="259"/>
      <c r="E3669" s="259"/>
      <c r="F3669" s="270"/>
      <c r="G3669" s="259"/>
      <c r="H3669" s="259"/>
      <c r="I3669" s="259"/>
      <c r="J3669" s="259"/>
    </row>
    <row r="3670" spans="1:10">
      <c r="A3670" s="259"/>
      <c r="B3670" s="259"/>
      <c r="C3670" s="259"/>
      <c r="D3670" s="259"/>
      <c r="E3670" s="259"/>
      <c r="F3670" s="270"/>
      <c r="G3670" s="259"/>
      <c r="H3670" s="259"/>
      <c r="I3670" s="259"/>
      <c r="J3670" s="259"/>
    </row>
    <row r="3671" spans="1:10">
      <c r="A3671" s="259"/>
      <c r="B3671" s="259"/>
      <c r="C3671" s="259"/>
      <c r="D3671" s="259"/>
      <c r="E3671" s="259"/>
      <c r="F3671" s="270"/>
      <c r="G3671" s="259"/>
      <c r="H3671" s="259"/>
      <c r="I3671" s="259"/>
      <c r="J3671" s="259"/>
    </row>
    <row r="3672" spans="1:10">
      <c r="A3672" s="259"/>
      <c r="B3672" s="259"/>
      <c r="C3672" s="259"/>
      <c r="D3672" s="259"/>
      <c r="E3672" s="259"/>
      <c r="F3672" s="270"/>
      <c r="G3672" s="259"/>
      <c r="H3672" s="259"/>
      <c r="I3672" s="259"/>
      <c r="J3672" s="259"/>
    </row>
    <row r="3673" spans="1:10">
      <c r="A3673" s="259"/>
      <c r="B3673" s="259"/>
      <c r="C3673" s="259"/>
      <c r="D3673" s="259"/>
      <c r="E3673" s="259"/>
      <c r="F3673" s="270"/>
      <c r="G3673" s="259"/>
      <c r="H3673" s="259"/>
      <c r="I3673" s="259"/>
      <c r="J3673" s="259"/>
    </row>
    <row r="3674" spans="1:10">
      <c r="A3674" s="259"/>
      <c r="B3674" s="259"/>
      <c r="C3674" s="259"/>
      <c r="D3674" s="259"/>
      <c r="E3674" s="259"/>
      <c r="F3674" s="270"/>
      <c r="G3674" s="259"/>
      <c r="H3674" s="259"/>
      <c r="I3674" s="259"/>
      <c r="J3674" s="259"/>
    </row>
    <row r="3675" spans="1:10">
      <c r="A3675" s="259"/>
      <c r="B3675" s="259"/>
      <c r="C3675" s="259"/>
      <c r="D3675" s="259"/>
      <c r="E3675" s="259"/>
      <c r="F3675" s="270"/>
      <c r="G3675" s="259"/>
      <c r="H3675" s="259"/>
      <c r="I3675" s="259"/>
      <c r="J3675" s="259"/>
    </row>
    <row r="3676" spans="1:10">
      <c r="A3676" s="259"/>
      <c r="B3676" s="259"/>
      <c r="C3676" s="259"/>
      <c r="D3676" s="259"/>
      <c r="E3676" s="259"/>
      <c r="F3676" s="270"/>
      <c r="G3676" s="259"/>
      <c r="H3676" s="259"/>
      <c r="I3676" s="259"/>
      <c r="J3676" s="259"/>
    </row>
    <row r="3677" spans="1:10">
      <c r="A3677" s="259"/>
      <c r="B3677" s="259"/>
      <c r="C3677" s="259"/>
      <c r="D3677" s="259"/>
      <c r="E3677" s="259"/>
      <c r="F3677" s="270"/>
      <c r="G3677" s="259"/>
      <c r="H3677" s="259"/>
      <c r="I3677" s="259"/>
      <c r="J3677" s="259"/>
    </row>
    <row r="3678" spans="1:10">
      <c r="A3678" s="259"/>
      <c r="B3678" s="259"/>
      <c r="C3678" s="259"/>
      <c r="D3678" s="259"/>
      <c r="E3678" s="259"/>
      <c r="F3678" s="270"/>
      <c r="G3678" s="259"/>
      <c r="H3678" s="259"/>
      <c r="I3678" s="259"/>
      <c r="J3678" s="259"/>
    </row>
    <row r="3679" spans="1:10">
      <c r="A3679" s="259"/>
      <c r="B3679" s="259"/>
      <c r="C3679" s="259"/>
      <c r="D3679" s="259"/>
      <c r="E3679" s="259"/>
      <c r="F3679" s="270"/>
      <c r="G3679" s="259"/>
      <c r="H3679" s="259"/>
      <c r="I3679" s="259"/>
      <c r="J3679" s="259"/>
    </row>
    <row r="3680" spans="1:10">
      <c r="A3680" s="259"/>
      <c r="B3680" s="259"/>
      <c r="C3680" s="259"/>
      <c r="D3680" s="259"/>
      <c r="E3680" s="259"/>
      <c r="F3680" s="270"/>
      <c r="G3680" s="259"/>
      <c r="H3680" s="259"/>
      <c r="I3680" s="259"/>
      <c r="J3680" s="259"/>
    </row>
    <row r="3681" spans="1:10">
      <c r="A3681" s="259"/>
      <c r="B3681" s="259"/>
      <c r="C3681" s="259"/>
      <c r="D3681" s="259"/>
      <c r="E3681" s="259"/>
      <c r="F3681" s="270"/>
      <c r="G3681" s="259"/>
      <c r="H3681" s="259"/>
      <c r="I3681" s="259"/>
      <c r="J3681" s="259"/>
    </row>
    <row r="3682" spans="1:10">
      <c r="A3682" s="259"/>
      <c r="B3682" s="259"/>
      <c r="C3682" s="259"/>
      <c r="D3682" s="259"/>
      <c r="E3682" s="259"/>
      <c r="F3682" s="270"/>
      <c r="G3682" s="259"/>
      <c r="H3682" s="259"/>
      <c r="I3682" s="259"/>
      <c r="J3682" s="259"/>
    </row>
    <row r="3683" spans="1:10">
      <c r="A3683" s="259"/>
      <c r="B3683" s="259"/>
      <c r="C3683" s="259"/>
      <c r="D3683" s="259"/>
      <c r="E3683" s="259"/>
      <c r="F3683" s="270"/>
      <c r="G3683" s="259"/>
      <c r="H3683" s="259"/>
      <c r="I3683" s="259"/>
      <c r="J3683" s="259"/>
    </row>
    <row r="3684" spans="1:10">
      <c r="A3684" s="259"/>
      <c r="B3684" s="259"/>
      <c r="C3684" s="259"/>
      <c r="D3684" s="259"/>
      <c r="E3684" s="259"/>
      <c r="F3684" s="270"/>
      <c r="G3684" s="259"/>
      <c r="H3684" s="259"/>
      <c r="I3684" s="259"/>
      <c r="J3684" s="259"/>
    </row>
    <row r="3685" spans="1:10">
      <c r="A3685" s="259"/>
      <c r="B3685" s="259"/>
      <c r="C3685" s="259"/>
      <c r="D3685" s="259"/>
      <c r="E3685" s="259"/>
      <c r="F3685" s="270"/>
      <c r="G3685" s="259"/>
      <c r="H3685" s="259"/>
      <c r="I3685" s="259"/>
      <c r="J3685" s="259"/>
    </row>
    <row r="3686" spans="1:10">
      <c r="A3686" s="259"/>
      <c r="B3686" s="259"/>
      <c r="C3686" s="259"/>
      <c r="D3686" s="259"/>
      <c r="E3686" s="259"/>
      <c r="F3686" s="270"/>
      <c r="G3686" s="259"/>
      <c r="H3686" s="259"/>
      <c r="I3686" s="259"/>
      <c r="J3686" s="259"/>
    </row>
    <row r="3687" spans="1:10">
      <c r="A3687" s="259"/>
      <c r="B3687" s="259"/>
      <c r="C3687" s="259"/>
      <c r="D3687" s="259"/>
      <c r="E3687" s="259"/>
      <c r="F3687" s="270"/>
      <c r="G3687" s="259"/>
      <c r="H3687" s="259"/>
      <c r="I3687" s="259"/>
      <c r="J3687" s="259"/>
    </row>
    <row r="3688" spans="1:10">
      <c r="A3688" s="259"/>
      <c r="B3688" s="259"/>
      <c r="C3688" s="259"/>
      <c r="D3688" s="259"/>
      <c r="E3688" s="259"/>
      <c r="F3688" s="270"/>
      <c r="G3688" s="259"/>
      <c r="H3688" s="259"/>
      <c r="I3688" s="259"/>
      <c r="J3688" s="259"/>
    </row>
    <row r="3689" spans="1:10">
      <c r="A3689" s="259"/>
      <c r="B3689" s="259"/>
      <c r="C3689" s="259"/>
      <c r="D3689" s="259"/>
      <c r="E3689" s="259"/>
      <c r="F3689" s="270"/>
      <c r="G3689" s="259"/>
      <c r="H3689" s="259"/>
      <c r="I3689" s="259"/>
      <c r="J3689" s="259"/>
    </row>
    <row r="3690" spans="1:10">
      <c r="A3690" s="259"/>
      <c r="B3690" s="259"/>
      <c r="C3690" s="259"/>
      <c r="D3690" s="259"/>
      <c r="E3690" s="259"/>
      <c r="F3690" s="270"/>
      <c r="G3690" s="259"/>
      <c r="H3690" s="259"/>
      <c r="I3690" s="259"/>
      <c r="J3690" s="259"/>
    </row>
    <row r="3691" spans="1:10">
      <c r="A3691" s="259"/>
      <c r="B3691" s="259"/>
      <c r="C3691" s="259"/>
      <c r="D3691" s="259"/>
      <c r="E3691" s="259"/>
      <c r="F3691" s="270"/>
      <c r="G3691" s="259"/>
      <c r="H3691" s="259"/>
      <c r="I3691" s="259"/>
      <c r="J3691" s="259"/>
    </row>
    <row r="3692" spans="1:10">
      <c r="A3692" s="259"/>
      <c r="B3692" s="259"/>
      <c r="C3692" s="259"/>
      <c r="D3692" s="259"/>
      <c r="E3692" s="259"/>
      <c r="F3692" s="270"/>
      <c r="G3692" s="259"/>
      <c r="H3692" s="259"/>
      <c r="I3692" s="259"/>
      <c r="J3692" s="259"/>
    </row>
    <row r="3693" spans="1:10">
      <c r="A3693" s="259"/>
      <c r="B3693" s="259"/>
      <c r="C3693" s="259"/>
      <c r="D3693" s="259"/>
      <c r="E3693" s="259"/>
      <c r="F3693" s="270"/>
      <c r="G3693" s="259"/>
      <c r="H3693" s="259"/>
      <c r="I3693" s="259"/>
      <c r="J3693" s="259"/>
    </row>
    <row r="3694" spans="1:10">
      <c r="A3694" s="259"/>
      <c r="B3694" s="259"/>
      <c r="C3694" s="259"/>
      <c r="D3694" s="259"/>
      <c r="E3694" s="259"/>
      <c r="F3694" s="270"/>
      <c r="G3694" s="259"/>
      <c r="H3694" s="259"/>
      <c r="I3694" s="259"/>
      <c r="J3694" s="259"/>
    </row>
    <row r="3695" spans="1:10">
      <c r="A3695" s="259"/>
      <c r="B3695" s="259"/>
      <c r="C3695" s="259"/>
      <c r="D3695" s="259"/>
      <c r="E3695" s="259"/>
      <c r="F3695" s="270"/>
      <c r="G3695" s="259"/>
      <c r="H3695" s="259"/>
      <c r="I3695" s="259"/>
      <c r="J3695" s="259"/>
    </row>
    <row r="3696" spans="1:10">
      <c r="A3696" s="259"/>
      <c r="B3696" s="259"/>
      <c r="C3696" s="259"/>
      <c r="D3696" s="259"/>
      <c r="E3696" s="259"/>
      <c r="F3696" s="270"/>
      <c r="G3696" s="259"/>
      <c r="H3696" s="259"/>
      <c r="I3696" s="259"/>
      <c r="J3696" s="259"/>
    </row>
    <row r="3697" spans="1:10">
      <c r="A3697" s="259"/>
      <c r="B3697" s="259"/>
      <c r="C3697" s="259"/>
      <c r="D3697" s="259"/>
      <c r="E3697" s="259"/>
      <c r="F3697" s="270"/>
      <c r="G3697" s="259"/>
      <c r="H3697" s="259"/>
      <c r="I3697" s="259"/>
      <c r="J3697" s="259"/>
    </row>
    <row r="3698" spans="1:10">
      <c r="A3698" s="259"/>
      <c r="B3698" s="259"/>
      <c r="C3698" s="259"/>
      <c r="D3698" s="259"/>
      <c r="E3698" s="259"/>
      <c r="F3698" s="270"/>
      <c r="G3698" s="259"/>
      <c r="H3698" s="259"/>
      <c r="I3698" s="259"/>
      <c r="J3698" s="259"/>
    </row>
    <row r="3699" spans="1:10">
      <c r="A3699" s="259"/>
      <c r="B3699" s="259"/>
      <c r="C3699" s="259"/>
      <c r="D3699" s="259"/>
      <c r="E3699" s="259"/>
      <c r="F3699" s="270"/>
      <c r="G3699" s="259"/>
      <c r="H3699" s="259"/>
      <c r="I3699" s="259"/>
      <c r="J3699" s="259"/>
    </row>
    <row r="3700" spans="1:10">
      <c r="A3700" s="259"/>
      <c r="B3700" s="259"/>
      <c r="C3700" s="259"/>
      <c r="D3700" s="259"/>
      <c r="E3700" s="259"/>
      <c r="F3700" s="270"/>
      <c r="G3700" s="259"/>
      <c r="H3700" s="259"/>
      <c r="I3700" s="259"/>
      <c r="J3700" s="259"/>
    </row>
    <row r="3701" spans="1:10">
      <c r="A3701" s="259"/>
      <c r="B3701" s="259"/>
      <c r="C3701" s="259"/>
      <c r="D3701" s="259"/>
      <c r="E3701" s="259"/>
      <c r="F3701" s="270"/>
      <c r="G3701" s="259"/>
      <c r="H3701" s="259"/>
      <c r="I3701" s="259"/>
      <c r="J3701" s="259"/>
    </row>
    <row r="3702" spans="1:10">
      <c r="A3702" s="259"/>
      <c r="B3702" s="259"/>
      <c r="C3702" s="259"/>
      <c r="D3702" s="259"/>
      <c r="E3702" s="259"/>
      <c r="F3702" s="270"/>
      <c r="G3702" s="259"/>
      <c r="H3702" s="259"/>
      <c r="I3702" s="259"/>
      <c r="J3702" s="259"/>
    </row>
    <row r="3703" spans="1:10">
      <c r="A3703" s="259"/>
      <c r="B3703" s="259"/>
      <c r="C3703" s="259"/>
      <c r="D3703" s="259"/>
      <c r="E3703" s="259"/>
      <c r="F3703" s="270"/>
      <c r="G3703" s="259"/>
      <c r="H3703" s="259"/>
      <c r="I3703" s="259"/>
      <c r="J3703" s="259"/>
    </row>
    <row r="3704" spans="1:10">
      <c r="A3704" s="259"/>
      <c r="B3704" s="259"/>
      <c r="C3704" s="259"/>
      <c r="D3704" s="259"/>
      <c r="E3704" s="259"/>
      <c r="F3704" s="270"/>
      <c r="G3704" s="259"/>
      <c r="H3704" s="259"/>
      <c r="I3704" s="259"/>
      <c r="J3704" s="259"/>
    </row>
    <row r="3705" spans="1:10">
      <c r="A3705" s="259"/>
      <c r="B3705" s="259"/>
      <c r="C3705" s="259"/>
      <c r="D3705" s="259"/>
      <c r="E3705" s="259"/>
      <c r="F3705" s="270"/>
      <c r="G3705" s="259"/>
      <c r="H3705" s="259"/>
      <c r="I3705" s="259"/>
      <c r="J3705" s="259"/>
    </row>
    <row r="3706" spans="1:10">
      <c r="A3706" s="259"/>
      <c r="B3706" s="259"/>
      <c r="C3706" s="259"/>
      <c r="D3706" s="259"/>
      <c r="E3706" s="259"/>
      <c r="F3706" s="270"/>
      <c r="G3706" s="259"/>
      <c r="H3706" s="259"/>
      <c r="I3706" s="259"/>
      <c r="J3706" s="259"/>
    </row>
    <row r="3707" spans="1:10">
      <c r="A3707" s="259"/>
      <c r="B3707" s="259"/>
      <c r="C3707" s="259"/>
      <c r="D3707" s="259"/>
      <c r="E3707" s="259"/>
      <c r="F3707" s="270"/>
      <c r="G3707" s="259"/>
      <c r="H3707" s="259"/>
      <c r="I3707" s="259"/>
      <c r="J3707" s="259"/>
    </row>
    <row r="3708" spans="1:10">
      <c r="A3708" s="259"/>
      <c r="B3708" s="259"/>
      <c r="C3708" s="259"/>
      <c r="D3708" s="259"/>
      <c r="E3708" s="259"/>
      <c r="F3708" s="270"/>
      <c r="G3708" s="259"/>
      <c r="H3708" s="259"/>
      <c r="I3708" s="259"/>
      <c r="J3708" s="259"/>
    </row>
    <row r="3709" spans="1:10">
      <c r="A3709" s="259"/>
      <c r="B3709" s="259"/>
      <c r="C3709" s="259"/>
      <c r="D3709" s="259"/>
      <c r="E3709" s="259"/>
      <c r="F3709" s="270"/>
      <c r="G3709" s="259"/>
      <c r="H3709" s="259"/>
      <c r="I3709" s="259"/>
      <c r="J3709" s="259"/>
    </row>
    <row r="3710" spans="1:10">
      <c r="A3710" s="259"/>
      <c r="B3710" s="259"/>
      <c r="C3710" s="259"/>
      <c r="D3710" s="259"/>
      <c r="E3710" s="259"/>
      <c r="F3710" s="270"/>
      <c r="G3710" s="259"/>
      <c r="H3710" s="259"/>
      <c r="I3710" s="259"/>
      <c r="J3710" s="259"/>
    </row>
    <row r="3711" spans="1:10">
      <c r="A3711" s="259"/>
      <c r="B3711" s="259"/>
      <c r="C3711" s="259"/>
      <c r="D3711" s="259"/>
      <c r="E3711" s="259"/>
      <c r="F3711" s="270"/>
      <c r="G3711" s="259"/>
      <c r="H3711" s="259"/>
      <c r="I3711" s="259"/>
      <c r="J3711" s="259"/>
    </row>
    <row r="3712" spans="1:10">
      <c r="A3712" s="259"/>
      <c r="B3712" s="259"/>
      <c r="C3712" s="259"/>
      <c r="D3712" s="259"/>
      <c r="E3712" s="259"/>
      <c r="F3712" s="270"/>
      <c r="G3712" s="259"/>
      <c r="H3712" s="259"/>
      <c r="I3712" s="259"/>
      <c r="J3712" s="259"/>
    </row>
    <row r="3713" spans="1:10">
      <c r="A3713" s="259"/>
      <c r="B3713" s="259"/>
      <c r="C3713" s="259"/>
      <c r="D3713" s="259"/>
      <c r="E3713" s="259"/>
      <c r="F3713" s="270"/>
      <c r="G3713" s="259"/>
      <c r="H3713" s="259"/>
      <c r="I3713" s="259"/>
      <c r="J3713" s="259"/>
    </row>
    <row r="3714" spans="1:10">
      <c r="A3714" s="259"/>
      <c r="B3714" s="259"/>
      <c r="C3714" s="259"/>
      <c r="D3714" s="259"/>
      <c r="E3714" s="259"/>
      <c r="F3714" s="270"/>
      <c r="G3714" s="259"/>
      <c r="H3714" s="259"/>
      <c r="I3714" s="259"/>
      <c r="J3714" s="259"/>
    </row>
    <row r="3715" spans="1:10">
      <c r="A3715" s="259"/>
      <c r="B3715" s="259"/>
      <c r="C3715" s="259"/>
      <c r="D3715" s="259"/>
      <c r="E3715" s="259"/>
      <c r="F3715" s="270"/>
      <c r="G3715" s="259"/>
      <c r="H3715" s="259"/>
      <c r="I3715" s="259"/>
      <c r="J3715" s="259"/>
    </row>
    <row r="3716" spans="1:10">
      <c r="A3716" s="259"/>
      <c r="B3716" s="259"/>
      <c r="C3716" s="259"/>
      <c r="D3716" s="259"/>
      <c r="E3716" s="259"/>
      <c r="F3716" s="270"/>
      <c r="G3716" s="259"/>
      <c r="H3716" s="259"/>
      <c r="I3716" s="259"/>
      <c r="J3716" s="259"/>
    </row>
    <row r="3717" spans="1:10">
      <c r="A3717" s="259"/>
      <c r="B3717" s="259"/>
      <c r="C3717" s="259"/>
      <c r="D3717" s="259"/>
      <c r="E3717" s="259"/>
      <c r="F3717" s="270"/>
      <c r="G3717" s="259"/>
      <c r="H3717" s="259"/>
      <c r="I3717" s="259"/>
      <c r="J3717" s="259"/>
    </row>
    <row r="3718" spans="1:10">
      <c r="A3718" s="259"/>
      <c r="B3718" s="259"/>
      <c r="C3718" s="259"/>
      <c r="D3718" s="259"/>
      <c r="E3718" s="259"/>
      <c r="F3718" s="270"/>
      <c r="G3718" s="259"/>
      <c r="H3718" s="259"/>
      <c r="I3718" s="259"/>
      <c r="J3718" s="259"/>
    </row>
    <row r="3719" spans="1:10">
      <c r="A3719" s="259"/>
      <c r="B3719" s="259"/>
      <c r="C3719" s="259"/>
      <c r="D3719" s="259"/>
      <c r="E3719" s="259"/>
      <c r="F3719" s="270"/>
      <c r="G3719" s="259"/>
      <c r="H3719" s="259"/>
      <c r="I3719" s="259"/>
      <c r="J3719" s="259"/>
    </row>
    <row r="3720" spans="1:10">
      <c r="A3720" s="259"/>
      <c r="B3720" s="259"/>
      <c r="C3720" s="259"/>
      <c r="D3720" s="259"/>
      <c r="E3720" s="259"/>
      <c r="F3720" s="270"/>
      <c r="G3720" s="259"/>
      <c r="H3720" s="259"/>
      <c r="I3720" s="259"/>
      <c r="J3720" s="259"/>
    </row>
    <row r="3721" spans="1:10">
      <c r="A3721" s="259"/>
      <c r="B3721" s="259"/>
      <c r="C3721" s="259"/>
      <c r="D3721" s="259"/>
      <c r="E3721" s="259"/>
      <c r="F3721" s="270"/>
      <c r="G3721" s="259"/>
      <c r="H3721" s="259"/>
      <c r="I3721" s="259"/>
      <c r="J3721" s="259"/>
    </row>
    <row r="3722" spans="1:10">
      <c r="A3722" s="259"/>
      <c r="B3722" s="259"/>
      <c r="C3722" s="259"/>
      <c r="D3722" s="259"/>
      <c r="E3722" s="259"/>
      <c r="F3722" s="270"/>
      <c r="G3722" s="259"/>
      <c r="H3722" s="259"/>
      <c r="I3722" s="259"/>
      <c r="J3722" s="259"/>
    </row>
    <row r="3723" spans="1:10">
      <c r="A3723" s="259"/>
      <c r="B3723" s="259"/>
      <c r="C3723" s="259"/>
      <c r="D3723" s="259"/>
      <c r="E3723" s="259"/>
      <c r="F3723" s="270"/>
      <c r="G3723" s="259"/>
      <c r="H3723" s="259"/>
      <c r="I3723" s="259"/>
      <c r="J3723" s="259"/>
    </row>
    <row r="3724" spans="1:10">
      <c r="A3724" s="259"/>
      <c r="B3724" s="259"/>
      <c r="C3724" s="259"/>
      <c r="D3724" s="259"/>
      <c r="E3724" s="259"/>
      <c r="F3724" s="270"/>
      <c r="G3724" s="259"/>
      <c r="H3724" s="259"/>
      <c r="I3724" s="259"/>
      <c r="J3724" s="259"/>
    </row>
    <row r="3725" spans="1:10">
      <c r="A3725" s="259"/>
      <c r="B3725" s="259"/>
      <c r="C3725" s="259"/>
      <c r="D3725" s="259"/>
      <c r="E3725" s="259"/>
      <c r="F3725" s="270"/>
      <c r="G3725" s="259"/>
      <c r="H3725" s="259"/>
      <c r="I3725" s="259"/>
      <c r="J3725" s="259"/>
    </row>
    <row r="3726" spans="1:10">
      <c r="A3726" s="259"/>
      <c r="B3726" s="259"/>
      <c r="C3726" s="259"/>
      <c r="D3726" s="259"/>
      <c r="E3726" s="259"/>
      <c r="F3726" s="270"/>
      <c r="G3726" s="259"/>
      <c r="H3726" s="259"/>
      <c r="I3726" s="259"/>
      <c r="J3726" s="259"/>
    </row>
    <row r="3727" spans="1:10">
      <c r="A3727" s="259"/>
      <c r="B3727" s="259"/>
      <c r="C3727" s="259"/>
      <c r="D3727" s="259"/>
      <c r="E3727" s="259"/>
      <c r="F3727" s="270"/>
      <c r="G3727" s="259"/>
      <c r="H3727" s="259"/>
      <c r="I3727" s="259"/>
      <c r="J3727" s="259"/>
    </row>
    <row r="3728" spans="1:10">
      <c r="A3728" s="259"/>
      <c r="B3728" s="259"/>
      <c r="C3728" s="259"/>
      <c r="D3728" s="259"/>
      <c r="E3728" s="259"/>
      <c r="F3728" s="270"/>
      <c r="G3728" s="259"/>
      <c r="H3728" s="259"/>
      <c r="I3728" s="259"/>
      <c r="J3728" s="259"/>
    </row>
    <row r="3729" spans="1:10">
      <c r="A3729" s="259"/>
      <c r="B3729" s="259"/>
      <c r="C3729" s="259"/>
      <c r="D3729" s="259"/>
      <c r="E3729" s="259"/>
      <c r="F3729" s="270"/>
      <c r="G3729" s="259"/>
      <c r="H3729" s="259"/>
      <c r="I3729" s="259"/>
      <c r="J3729" s="259"/>
    </row>
    <row r="3730" spans="1:10">
      <c r="A3730" s="259"/>
      <c r="B3730" s="259"/>
      <c r="C3730" s="259"/>
      <c r="D3730" s="259"/>
      <c r="E3730" s="259"/>
      <c r="F3730" s="270"/>
      <c r="G3730" s="259"/>
      <c r="H3730" s="259"/>
      <c r="I3730" s="259"/>
      <c r="J3730" s="259"/>
    </row>
    <row r="3731" spans="1:10">
      <c r="A3731" s="259"/>
      <c r="B3731" s="259"/>
      <c r="C3731" s="259"/>
      <c r="D3731" s="259"/>
      <c r="E3731" s="259"/>
      <c r="F3731" s="270"/>
      <c r="G3731" s="259"/>
      <c r="H3731" s="259"/>
      <c r="I3731" s="259"/>
      <c r="J3731" s="259"/>
    </row>
    <row r="3732" spans="1:10">
      <c r="A3732" s="259"/>
      <c r="B3732" s="259"/>
      <c r="C3732" s="259"/>
      <c r="D3732" s="259"/>
      <c r="E3732" s="259"/>
      <c r="F3732" s="270"/>
      <c r="G3732" s="259"/>
      <c r="H3732" s="259"/>
      <c r="I3732" s="259"/>
      <c r="J3732" s="259"/>
    </row>
    <row r="3733" spans="1:10">
      <c r="A3733" s="259"/>
      <c r="B3733" s="259"/>
      <c r="C3733" s="259"/>
      <c r="D3733" s="259"/>
      <c r="E3733" s="259"/>
      <c r="F3733" s="270"/>
      <c r="G3733" s="259"/>
      <c r="H3733" s="259"/>
      <c r="I3733" s="259"/>
      <c r="J3733" s="259"/>
    </row>
    <row r="3734" spans="1:10">
      <c r="A3734" s="259"/>
      <c r="B3734" s="259"/>
      <c r="C3734" s="259"/>
      <c r="D3734" s="259"/>
      <c r="E3734" s="259"/>
      <c r="F3734" s="270"/>
      <c r="G3734" s="259"/>
      <c r="H3734" s="259"/>
      <c r="I3734" s="259"/>
      <c r="J3734" s="259"/>
    </row>
    <row r="3735" spans="1:10">
      <c r="A3735" s="259"/>
      <c r="B3735" s="259"/>
      <c r="C3735" s="259"/>
      <c r="D3735" s="259"/>
      <c r="E3735" s="259"/>
      <c r="F3735" s="270"/>
      <c r="G3735" s="259"/>
      <c r="H3735" s="259"/>
      <c r="I3735" s="259"/>
      <c r="J3735" s="259"/>
    </row>
    <row r="3736" spans="1:10">
      <c r="A3736" s="259"/>
      <c r="B3736" s="259"/>
      <c r="C3736" s="259"/>
      <c r="D3736" s="259"/>
      <c r="E3736" s="259"/>
      <c r="F3736" s="270"/>
      <c r="G3736" s="259"/>
      <c r="H3736" s="259"/>
      <c r="I3736" s="259"/>
      <c r="J3736" s="259"/>
    </row>
    <row r="3737" spans="1:10">
      <c r="A3737" s="259"/>
      <c r="B3737" s="259"/>
      <c r="C3737" s="259"/>
      <c r="D3737" s="259"/>
      <c r="E3737" s="259"/>
      <c r="F3737" s="270"/>
      <c r="G3737" s="259"/>
      <c r="H3737" s="259"/>
      <c r="I3737" s="259"/>
      <c r="J3737" s="259"/>
    </row>
    <row r="3738" spans="1:10">
      <c r="A3738" s="259"/>
      <c r="B3738" s="259"/>
      <c r="C3738" s="259"/>
      <c r="D3738" s="259"/>
      <c r="E3738" s="259"/>
      <c r="F3738" s="270"/>
      <c r="G3738" s="259"/>
      <c r="H3738" s="259"/>
      <c r="I3738" s="259"/>
      <c r="J3738" s="259"/>
    </row>
    <row r="3739" spans="1:10">
      <c r="A3739" s="259"/>
      <c r="B3739" s="259"/>
      <c r="C3739" s="259"/>
      <c r="D3739" s="259"/>
      <c r="E3739" s="259"/>
      <c r="F3739" s="270"/>
      <c r="G3739" s="259"/>
      <c r="H3739" s="259"/>
      <c r="I3739" s="259"/>
      <c r="J3739" s="259"/>
    </row>
    <row r="3740" spans="1:10">
      <c r="A3740" s="259"/>
      <c r="B3740" s="259"/>
      <c r="C3740" s="259"/>
      <c r="D3740" s="259"/>
      <c r="E3740" s="259"/>
      <c r="F3740" s="270"/>
      <c r="G3740" s="259"/>
      <c r="H3740" s="259"/>
      <c r="I3740" s="259"/>
      <c r="J3740" s="259"/>
    </row>
    <row r="3741" spans="1:10">
      <c r="A3741" s="259"/>
      <c r="B3741" s="259"/>
      <c r="C3741" s="259"/>
      <c r="D3741" s="259"/>
      <c r="E3741" s="259"/>
      <c r="F3741" s="270"/>
      <c r="G3741" s="259"/>
      <c r="H3741" s="259"/>
      <c r="I3741" s="259"/>
      <c r="J3741" s="259"/>
    </row>
    <row r="3742" spans="1:10">
      <c r="A3742" s="259"/>
      <c r="B3742" s="259"/>
      <c r="C3742" s="259"/>
      <c r="D3742" s="259"/>
      <c r="E3742" s="259"/>
      <c r="F3742" s="270"/>
      <c r="G3742" s="259"/>
      <c r="H3742" s="259"/>
      <c r="I3742" s="259"/>
      <c r="J3742" s="259"/>
    </row>
    <row r="3743" spans="1:10">
      <c r="A3743" s="259"/>
      <c r="B3743" s="259"/>
      <c r="C3743" s="259"/>
      <c r="D3743" s="259"/>
      <c r="E3743" s="259"/>
      <c r="F3743" s="270"/>
      <c r="G3743" s="259"/>
      <c r="H3743" s="259"/>
      <c r="I3743" s="259"/>
      <c r="J3743" s="259"/>
    </row>
    <row r="3744" spans="1:10">
      <c r="A3744" s="259"/>
      <c r="B3744" s="259"/>
      <c r="C3744" s="259"/>
      <c r="D3744" s="259"/>
      <c r="E3744" s="259"/>
      <c r="F3744" s="270"/>
      <c r="G3744" s="259"/>
      <c r="H3744" s="259"/>
      <c r="I3744" s="259"/>
      <c r="J3744" s="259"/>
    </row>
    <row r="3745" spans="1:10">
      <c r="A3745" s="259"/>
      <c r="B3745" s="259"/>
      <c r="C3745" s="259"/>
      <c r="D3745" s="259"/>
      <c r="E3745" s="259"/>
      <c r="F3745" s="270"/>
      <c r="G3745" s="259"/>
      <c r="H3745" s="259"/>
      <c r="I3745" s="259"/>
      <c r="J3745" s="259"/>
    </row>
    <row r="3746" spans="1:10">
      <c r="A3746" s="259"/>
      <c r="B3746" s="259"/>
      <c r="C3746" s="259"/>
      <c r="D3746" s="259"/>
      <c r="E3746" s="259"/>
      <c r="F3746" s="270"/>
      <c r="G3746" s="259"/>
      <c r="H3746" s="259"/>
      <c r="I3746" s="259"/>
      <c r="J3746" s="259"/>
    </row>
    <row r="3747" spans="1:10">
      <c r="A3747" s="259"/>
      <c r="B3747" s="259"/>
      <c r="C3747" s="259"/>
      <c r="D3747" s="259"/>
      <c r="E3747" s="259"/>
      <c r="F3747" s="270"/>
      <c r="G3747" s="259"/>
      <c r="H3747" s="259"/>
      <c r="I3747" s="259"/>
      <c r="J3747" s="259"/>
    </row>
    <row r="3748" spans="1:10">
      <c r="A3748" s="259"/>
      <c r="B3748" s="259"/>
      <c r="C3748" s="259"/>
      <c r="D3748" s="259"/>
      <c r="E3748" s="259"/>
      <c r="F3748" s="270"/>
      <c r="G3748" s="259"/>
      <c r="H3748" s="259"/>
      <c r="I3748" s="259"/>
      <c r="J3748" s="259"/>
    </row>
    <row r="3749" spans="1:10">
      <c r="A3749" s="259"/>
      <c r="B3749" s="259"/>
      <c r="C3749" s="259"/>
      <c r="D3749" s="259"/>
      <c r="E3749" s="259"/>
      <c r="F3749" s="270"/>
      <c r="G3749" s="259"/>
      <c r="H3749" s="259"/>
      <c r="I3749" s="259"/>
      <c r="J3749" s="259"/>
    </row>
    <row r="3750" spans="1:10">
      <c r="A3750" s="259"/>
      <c r="B3750" s="259"/>
      <c r="C3750" s="259"/>
      <c r="D3750" s="259"/>
      <c r="E3750" s="259"/>
      <c r="F3750" s="270"/>
      <c r="G3750" s="259"/>
      <c r="H3750" s="259"/>
      <c r="I3750" s="259"/>
      <c r="J3750" s="259"/>
    </row>
    <row r="3751" spans="1:10">
      <c r="A3751" s="259"/>
      <c r="B3751" s="259"/>
      <c r="C3751" s="259"/>
      <c r="D3751" s="259"/>
      <c r="E3751" s="259"/>
      <c r="F3751" s="270"/>
      <c r="G3751" s="259"/>
      <c r="H3751" s="259"/>
      <c r="I3751" s="259"/>
      <c r="J3751" s="259"/>
    </row>
    <row r="3752" spans="1:10">
      <c r="A3752" s="259"/>
      <c r="B3752" s="259"/>
      <c r="C3752" s="259"/>
      <c r="D3752" s="259"/>
      <c r="E3752" s="259"/>
      <c r="F3752" s="270"/>
      <c r="G3752" s="259"/>
      <c r="H3752" s="259"/>
      <c r="I3752" s="259"/>
      <c r="J3752" s="259"/>
    </row>
    <row r="3753" spans="1:10">
      <c r="A3753" s="259"/>
      <c r="B3753" s="259"/>
      <c r="C3753" s="259"/>
      <c r="D3753" s="259"/>
      <c r="E3753" s="259"/>
      <c r="F3753" s="270"/>
      <c r="G3753" s="259"/>
      <c r="H3753" s="259"/>
      <c r="I3753" s="259"/>
      <c r="J3753" s="259"/>
    </row>
    <row r="3754" spans="1:10">
      <c r="A3754" s="259"/>
      <c r="B3754" s="259"/>
      <c r="C3754" s="259"/>
      <c r="D3754" s="259"/>
      <c r="E3754" s="259"/>
      <c r="F3754" s="270"/>
      <c r="G3754" s="259"/>
      <c r="H3754" s="259"/>
      <c r="I3754" s="259"/>
      <c r="J3754" s="259"/>
    </row>
    <row r="3755" spans="1:10">
      <c r="A3755" s="259"/>
      <c r="B3755" s="259"/>
      <c r="C3755" s="259"/>
      <c r="D3755" s="259"/>
      <c r="E3755" s="259"/>
      <c r="F3755" s="270"/>
      <c r="G3755" s="259"/>
      <c r="H3755" s="259"/>
      <c r="I3755" s="259"/>
      <c r="J3755" s="259"/>
    </row>
    <row r="3756" spans="1:10">
      <c r="A3756" s="259"/>
      <c r="B3756" s="259"/>
      <c r="C3756" s="259"/>
      <c r="D3756" s="259"/>
      <c r="E3756" s="259"/>
      <c r="F3756" s="270"/>
      <c r="G3756" s="259"/>
      <c r="H3756" s="259"/>
      <c r="I3756" s="259"/>
      <c r="J3756" s="259"/>
    </row>
    <row r="3757" spans="1:10">
      <c r="A3757" s="259"/>
      <c r="B3757" s="259"/>
      <c r="C3757" s="259"/>
      <c r="D3757" s="259"/>
      <c r="E3757" s="259"/>
      <c r="F3757" s="270"/>
      <c r="G3757" s="259"/>
      <c r="H3757" s="259"/>
      <c r="I3757" s="259"/>
      <c r="J3757" s="259"/>
    </row>
    <row r="3758" spans="1:10">
      <c r="A3758" s="259"/>
      <c r="B3758" s="259"/>
      <c r="C3758" s="259"/>
      <c r="D3758" s="259"/>
      <c r="E3758" s="259"/>
      <c r="F3758" s="270"/>
      <c r="G3758" s="259"/>
      <c r="H3758" s="259"/>
      <c r="I3758" s="259"/>
      <c r="J3758" s="259"/>
    </row>
    <row r="3759" spans="1:10">
      <c r="A3759" s="259"/>
      <c r="B3759" s="259"/>
      <c r="C3759" s="259"/>
      <c r="D3759" s="259"/>
      <c r="E3759" s="259"/>
      <c r="F3759" s="270"/>
      <c r="G3759" s="259"/>
      <c r="H3759" s="259"/>
      <c r="I3759" s="259"/>
      <c r="J3759" s="259"/>
    </row>
    <row r="3760" spans="1:10">
      <c r="A3760" s="259"/>
      <c r="B3760" s="259"/>
      <c r="C3760" s="259"/>
      <c r="D3760" s="259"/>
      <c r="E3760" s="259"/>
      <c r="F3760" s="270"/>
      <c r="G3760" s="259"/>
      <c r="H3760" s="259"/>
      <c r="I3760" s="259"/>
      <c r="J3760" s="259"/>
    </row>
    <row r="3761" spans="1:10">
      <c r="A3761" s="259"/>
      <c r="B3761" s="259"/>
      <c r="C3761" s="259"/>
      <c r="D3761" s="259"/>
      <c r="E3761" s="259"/>
      <c r="F3761" s="270"/>
      <c r="G3761" s="259"/>
      <c r="H3761" s="259"/>
      <c r="I3761" s="259"/>
      <c r="J3761" s="259"/>
    </row>
    <row r="3762" spans="1:10">
      <c r="A3762" s="259"/>
      <c r="B3762" s="259"/>
      <c r="C3762" s="259"/>
      <c r="D3762" s="259"/>
      <c r="E3762" s="259"/>
      <c r="F3762" s="270"/>
      <c r="G3762" s="259"/>
      <c r="H3762" s="259"/>
      <c r="I3762" s="259"/>
      <c r="J3762" s="259"/>
    </row>
    <row r="3763" spans="1:10">
      <c r="A3763" s="259"/>
      <c r="B3763" s="259"/>
      <c r="C3763" s="259"/>
      <c r="D3763" s="259"/>
      <c r="E3763" s="259"/>
      <c r="F3763" s="270"/>
      <c r="G3763" s="259"/>
      <c r="H3763" s="259"/>
      <c r="I3763" s="259"/>
      <c r="J3763" s="259"/>
    </row>
    <row r="3764" spans="1:10">
      <c r="A3764" s="259"/>
      <c r="B3764" s="259"/>
      <c r="C3764" s="259"/>
      <c r="D3764" s="259"/>
      <c r="E3764" s="259"/>
      <c r="F3764" s="270"/>
      <c r="G3764" s="259"/>
      <c r="H3764" s="259"/>
      <c r="I3764" s="259"/>
      <c r="J3764" s="259"/>
    </row>
    <row r="3765" spans="1:10">
      <c r="A3765" s="259"/>
      <c r="B3765" s="259"/>
      <c r="C3765" s="259"/>
      <c r="D3765" s="259"/>
      <c r="E3765" s="259"/>
      <c r="F3765" s="270"/>
      <c r="G3765" s="259"/>
      <c r="H3765" s="259"/>
      <c r="I3765" s="259"/>
      <c r="J3765" s="259"/>
    </row>
    <row r="3766" spans="1:10">
      <c r="A3766" s="259"/>
      <c r="B3766" s="259"/>
      <c r="C3766" s="259"/>
      <c r="D3766" s="259"/>
      <c r="E3766" s="259"/>
      <c r="F3766" s="270"/>
      <c r="G3766" s="259"/>
      <c r="H3766" s="259"/>
      <c r="I3766" s="259"/>
      <c r="J3766" s="259"/>
    </row>
    <row r="3767" spans="1:10">
      <c r="A3767" s="259"/>
      <c r="B3767" s="259"/>
      <c r="C3767" s="259"/>
      <c r="D3767" s="259"/>
      <c r="E3767" s="259"/>
      <c r="F3767" s="270"/>
      <c r="G3767" s="259"/>
      <c r="H3767" s="259"/>
      <c r="I3767" s="259"/>
      <c r="J3767" s="259"/>
    </row>
    <row r="3768" spans="1:10">
      <c r="A3768" s="259"/>
      <c r="B3768" s="259"/>
      <c r="C3768" s="259"/>
      <c r="D3768" s="259"/>
      <c r="E3768" s="259"/>
      <c r="F3768" s="270"/>
      <c r="G3768" s="259"/>
      <c r="H3768" s="259"/>
      <c r="I3768" s="259"/>
      <c r="J3768" s="259"/>
    </row>
    <row r="3769" spans="1:10">
      <c r="A3769" s="259"/>
      <c r="B3769" s="259"/>
      <c r="C3769" s="259"/>
      <c r="D3769" s="259"/>
      <c r="E3769" s="259"/>
      <c r="F3769" s="270"/>
      <c r="G3769" s="259"/>
      <c r="H3769" s="259"/>
      <c r="I3769" s="259"/>
      <c r="J3769" s="259"/>
    </row>
    <row r="3770" spans="1:10">
      <c r="A3770" s="259"/>
      <c r="B3770" s="259"/>
      <c r="C3770" s="259"/>
      <c r="D3770" s="259"/>
      <c r="E3770" s="259"/>
      <c r="F3770" s="270"/>
      <c r="G3770" s="259"/>
      <c r="H3770" s="259"/>
      <c r="I3770" s="259"/>
      <c r="J3770" s="259"/>
    </row>
    <row r="3771" spans="1:10">
      <c r="A3771" s="259"/>
      <c r="B3771" s="259"/>
      <c r="C3771" s="259"/>
      <c r="D3771" s="259"/>
      <c r="E3771" s="259"/>
      <c r="F3771" s="270"/>
      <c r="G3771" s="259"/>
      <c r="H3771" s="259"/>
      <c r="I3771" s="259"/>
      <c r="J3771" s="259"/>
    </row>
    <row r="3772" spans="1:10">
      <c r="A3772" s="259"/>
      <c r="B3772" s="259"/>
      <c r="C3772" s="259"/>
      <c r="D3772" s="259"/>
      <c r="E3772" s="259"/>
      <c r="F3772" s="270"/>
      <c r="G3772" s="259"/>
      <c r="H3772" s="259"/>
      <c r="I3772" s="259"/>
      <c r="J3772" s="259"/>
    </row>
    <row r="3773" spans="1:10">
      <c r="A3773" s="259"/>
      <c r="B3773" s="259"/>
      <c r="C3773" s="259"/>
      <c r="D3773" s="259"/>
      <c r="E3773" s="259"/>
      <c r="F3773" s="270"/>
      <c r="G3773" s="259"/>
      <c r="H3773" s="259"/>
      <c r="I3773" s="259"/>
      <c r="J3773" s="259"/>
    </row>
    <row r="3774" spans="1:10">
      <c r="A3774" s="259"/>
      <c r="B3774" s="259"/>
      <c r="C3774" s="259"/>
      <c r="D3774" s="259"/>
      <c r="E3774" s="259"/>
      <c r="F3774" s="270"/>
      <c r="G3774" s="259"/>
      <c r="H3774" s="259"/>
      <c r="I3774" s="259"/>
      <c r="J3774" s="259"/>
    </row>
    <row r="3775" spans="1:10">
      <c r="A3775" s="259"/>
      <c r="B3775" s="259"/>
      <c r="C3775" s="259"/>
      <c r="D3775" s="259"/>
      <c r="E3775" s="259"/>
      <c r="F3775" s="270"/>
      <c r="G3775" s="259"/>
      <c r="H3775" s="259"/>
      <c r="I3775" s="259"/>
      <c r="J3775" s="259"/>
    </row>
    <row r="3776" spans="1:10">
      <c r="A3776" s="259"/>
      <c r="B3776" s="259"/>
      <c r="C3776" s="259"/>
      <c r="D3776" s="259"/>
      <c r="E3776" s="259"/>
      <c r="F3776" s="270"/>
      <c r="G3776" s="259"/>
      <c r="H3776" s="259"/>
      <c r="I3776" s="259"/>
      <c r="J3776" s="259"/>
    </row>
    <row r="3777" spans="1:10">
      <c r="A3777" s="259"/>
      <c r="B3777" s="259"/>
      <c r="C3777" s="259"/>
      <c r="D3777" s="259"/>
      <c r="E3777" s="259"/>
      <c r="F3777" s="270"/>
      <c r="G3777" s="259"/>
      <c r="H3777" s="259"/>
      <c r="I3777" s="259"/>
      <c r="J3777" s="259"/>
    </row>
    <row r="3778" spans="1:10">
      <c r="A3778" s="259"/>
      <c r="B3778" s="259"/>
      <c r="C3778" s="259"/>
      <c r="D3778" s="259"/>
      <c r="E3778" s="259"/>
      <c r="F3778" s="270"/>
      <c r="G3778" s="259"/>
      <c r="H3778" s="259"/>
      <c r="I3778" s="259"/>
      <c r="J3778" s="259"/>
    </row>
    <row r="3779" spans="1:10">
      <c r="A3779" s="259"/>
      <c r="B3779" s="259"/>
      <c r="C3779" s="259"/>
      <c r="D3779" s="259"/>
      <c r="E3779" s="259"/>
      <c r="F3779" s="270"/>
      <c r="G3779" s="259"/>
      <c r="H3779" s="259"/>
      <c r="I3779" s="259"/>
      <c r="J3779" s="259"/>
    </row>
    <row r="3780" spans="1:10">
      <c r="A3780" s="259"/>
      <c r="B3780" s="259"/>
      <c r="C3780" s="259"/>
      <c r="D3780" s="259"/>
      <c r="E3780" s="259"/>
      <c r="F3780" s="270"/>
      <c r="G3780" s="259"/>
      <c r="H3780" s="259"/>
      <c r="I3780" s="259"/>
      <c r="J3780" s="259"/>
    </row>
    <row r="3781" spans="1:10">
      <c r="A3781" s="259"/>
      <c r="B3781" s="259"/>
      <c r="C3781" s="259"/>
      <c r="D3781" s="259"/>
      <c r="E3781" s="259"/>
      <c r="F3781" s="270"/>
      <c r="G3781" s="259"/>
      <c r="H3781" s="259"/>
      <c r="I3781" s="259"/>
      <c r="J3781" s="259"/>
    </row>
    <row r="3782" spans="1:10">
      <c r="A3782" s="259"/>
      <c r="B3782" s="259"/>
      <c r="C3782" s="259"/>
      <c r="D3782" s="259"/>
      <c r="E3782" s="259"/>
      <c r="F3782" s="270"/>
      <c r="G3782" s="259"/>
      <c r="H3782" s="259"/>
      <c r="I3782" s="259"/>
      <c r="J3782" s="259"/>
    </row>
    <row r="3783" spans="1:10">
      <c r="A3783" s="259"/>
      <c r="B3783" s="259"/>
      <c r="C3783" s="259"/>
      <c r="D3783" s="259"/>
      <c r="E3783" s="259"/>
      <c r="F3783" s="270"/>
      <c r="G3783" s="259"/>
      <c r="H3783" s="259"/>
      <c r="I3783" s="259"/>
      <c r="J3783" s="259"/>
    </row>
    <row r="3784" spans="1:10">
      <c r="A3784" s="259"/>
      <c r="B3784" s="259"/>
      <c r="C3784" s="259"/>
      <c r="D3784" s="259"/>
      <c r="E3784" s="259"/>
      <c r="F3784" s="270"/>
      <c r="G3784" s="259"/>
      <c r="H3784" s="259"/>
      <c r="I3784" s="259"/>
      <c r="J3784" s="259"/>
    </row>
    <row r="3785" spans="1:10">
      <c r="A3785" s="259"/>
      <c r="B3785" s="259"/>
      <c r="C3785" s="259"/>
      <c r="D3785" s="259"/>
      <c r="E3785" s="259"/>
      <c r="F3785" s="270"/>
      <c r="G3785" s="259"/>
      <c r="H3785" s="259"/>
      <c r="I3785" s="259"/>
      <c r="J3785" s="259"/>
    </row>
    <row r="3786" spans="1:10">
      <c r="A3786" s="259"/>
      <c r="B3786" s="259"/>
      <c r="C3786" s="259"/>
      <c r="D3786" s="259"/>
      <c r="E3786" s="259"/>
      <c r="F3786" s="270"/>
      <c r="G3786" s="259"/>
      <c r="H3786" s="259"/>
      <c r="I3786" s="259"/>
      <c r="J3786" s="259"/>
    </row>
    <row r="3787" spans="1:10">
      <c r="A3787" s="259"/>
      <c r="B3787" s="259"/>
      <c r="C3787" s="259"/>
      <c r="D3787" s="259"/>
      <c r="E3787" s="259"/>
      <c r="F3787" s="270"/>
      <c r="G3787" s="259"/>
      <c r="H3787" s="259"/>
      <c r="I3787" s="259"/>
      <c r="J3787" s="259"/>
    </row>
    <row r="3788" spans="1:10">
      <c r="A3788" s="259"/>
      <c r="B3788" s="259"/>
      <c r="C3788" s="259"/>
      <c r="D3788" s="259"/>
      <c r="E3788" s="259"/>
      <c r="F3788" s="270"/>
      <c r="G3788" s="259"/>
      <c r="H3788" s="259"/>
      <c r="I3788" s="259"/>
      <c r="J3788" s="259"/>
    </row>
    <row r="3789" spans="1:10">
      <c r="A3789" s="259"/>
      <c r="B3789" s="259"/>
      <c r="C3789" s="259"/>
      <c r="D3789" s="259"/>
      <c r="E3789" s="259"/>
      <c r="F3789" s="270"/>
      <c r="G3789" s="259"/>
      <c r="H3789" s="259"/>
      <c r="I3789" s="259"/>
      <c r="J3789" s="259"/>
    </row>
    <row r="3790" spans="1:10">
      <c r="A3790" s="259"/>
      <c r="B3790" s="259"/>
      <c r="C3790" s="259"/>
      <c r="D3790" s="259"/>
      <c r="E3790" s="259"/>
      <c r="F3790" s="270"/>
      <c r="G3790" s="259"/>
      <c r="H3790" s="259"/>
      <c r="I3790" s="259"/>
      <c r="J3790" s="259"/>
    </row>
    <row r="3791" spans="1:10">
      <c r="A3791" s="259"/>
      <c r="B3791" s="259"/>
      <c r="C3791" s="259"/>
      <c r="D3791" s="259"/>
      <c r="E3791" s="259"/>
      <c r="F3791" s="270"/>
      <c r="G3791" s="259"/>
      <c r="H3791" s="259"/>
      <c r="I3791" s="259"/>
      <c r="J3791" s="259"/>
    </row>
    <row r="3792" spans="1:10">
      <c r="A3792" s="259"/>
      <c r="B3792" s="259"/>
      <c r="C3792" s="259"/>
      <c r="D3792" s="259"/>
      <c r="E3792" s="259"/>
      <c r="F3792" s="270"/>
      <c r="G3792" s="259"/>
      <c r="H3792" s="259"/>
      <c r="I3792" s="259"/>
      <c r="J3792" s="259"/>
    </row>
    <row r="3793" spans="1:10">
      <c r="A3793" s="259"/>
      <c r="B3793" s="259"/>
      <c r="C3793" s="259"/>
      <c r="D3793" s="259"/>
      <c r="E3793" s="259"/>
      <c r="F3793" s="270"/>
      <c r="G3793" s="259"/>
      <c r="H3793" s="259"/>
      <c r="I3793" s="259"/>
      <c r="J3793" s="259"/>
    </row>
    <row r="3794" spans="1:10">
      <c r="A3794" s="259"/>
      <c r="B3794" s="259"/>
      <c r="C3794" s="259"/>
      <c r="D3794" s="259"/>
      <c r="E3794" s="259"/>
      <c r="F3794" s="270"/>
      <c r="G3794" s="259"/>
      <c r="H3794" s="259"/>
      <c r="I3794" s="259"/>
      <c r="J3794" s="259"/>
    </row>
    <row r="3795" spans="1:10">
      <c r="A3795" s="259"/>
      <c r="B3795" s="259"/>
      <c r="C3795" s="259"/>
      <c r="D3795" s="259"/>
      <c r="E3795" s="259"/>
      <c r="F3795" s="270"/>
      <c r="G3795" s="259"/>
      <c r="H3795" s="259"/>
      <c r="I3795" s="259"/>
      <c r="J3795" s="259"/>
    </row>
    <row r="3796" spans="1:10">
      <c r="A3796" s="259"/>
      <c r="B3796" s="259"/>
      <c r="C3796" s="259"/>
      <c r="D3796" s="259"/>
      <c r="E3796" s="259"/>
      <c r="F3796" s="270"/>
      <c r="G3796" s="259"/>
      <c r="H3796" s="259"/>
      <c r="I3796" s="259"/>
      <c r="J3796" s="259"/>
    </row>
    <row r="3797" spans="1:10">
      <c r="A3797" s="259"/>
      <c r="B3797" s="259"/>
      <c r="C3797" s="259"/>
      <c r="D3797" s="259"/>
      <c r="E3797" s="259"/>
      <c r="F3797" s="270"/>
      <c r="G3797" s="259"/>
      <c r="H3797" s="259"/>
      <c r="I3797" s="259"/>
      <c r="J3797" s="259"/>
    </row>
    <row r="3798" spans="1:10">
      <c r="A3798" s="259"/>
      <c r="B3798" s="259"/>
      <c r="C3798" s="259"/>
      <c r="D3798" s="259"/>
      <c r="E3798" s="259"/>
      <c r="F3798" s="270"/>
      <c r="G3798" s="259"/>
      <c r="H3798" s="259"/>
      <c r="I3798" s="259"/>
      <c r="J3798" s="259"/>
    </row>
    <row r="3799" spans="1:10">
      <c r="A3799" s="259"/>
      <c r="B3799" s="259"/>
      <c r="C3799" s="259"/>
      <c r="D3799" s="259"/>
      <c r="E3799" s="259"/>
      <c r="F3799" s="270"/>
      <c r="G3799" s="259"/>
      <c r="H3799" s="259"/>
      <c r="I3799" s="259"/>
      <c r="J3799" s="259"/>
    </row>
    <row r="3800" spans="1:10">
      <c r="A3800" s="259"/>
      <c r="B3800" s="259"/>
      <c r="C3800" s="259"/>
      <c r="D3800" s="259"/>
      <c r="E3800" s="259"/>
      <c r="F3800" s="270"/>
      <c r="G3800" s="259"/>
      <c r="H3800" s="259"/>
      <c r="I3800" s="259"/>
      <c r="J3800" s="259"/>
    </row>
    <row r="3801" spans="1:10">
      <c r="A3801" s="259"/>
      <c r="B3801" s="259"/>
      <c r="C3801" s="259"/>
      <c r="D3801" s="259"/>
      <c r="E3801" s="259"/>
      <c r="F3801" s="270"/>
      <c r="G3801" s="259"/>
      <c r="H3801" s="259"/>
      <c r="I3801" s="259"/>
      <c r="J3801" s="259"/>
    </row>
    <row r="3802" spans="1:10">
      <c r="A3802" s="259"/>
      <c r="B3802" s="259"/>
      <c r="C3802" s="259"/>
      <c r="D3802" s="259"/>
      <c r="E3802" s="259"/>
      <c r="F3802" s="270"/>
      <c r="G3802" s="259"/>
      <c r="H3802" s="259"/>
      <c r="I3802" s="259"/>
      <c r="J3802" s="259"/>
    </row>
    <row r="3803" spans="1:10">
      <c r="A3803" s="259"/>
      <c r="B3803" s="259"/>
      <c r="C3803" s="259"/>
      <c r="D3803" s="259"/>
      <c r="E3803" s="259"/>
      <c r="F3803" s="270"/>
      <c r="G3803" s="259"/>
      <c r="H3803" s="259"/>
      <c r="I3803" s="259"/>
      <c r="J3803" s="259"/>
    </row>
    <row r="3804" spans="1:10">
      <c r="A3804" s="259"/>
      <c r="B3804" s="259"/>
      <c r="C3804" s="259"/>
      <c r="D3804" s="259"/>
      <c r="E3804" s="259"/>
      <c r="F3804" s="270"/>
      <c r="G3804" s="259"/>
      <c r="H3804" s="259"/>
      <c r="I3804" s="259"/>
      <c r="J3804" s="259"/>
    </row>
    <row r="3805" spans="1:10">
      <c r="A3805" s="259"/>
      <c r="B3805" s="259"/>
      <c r="C3805" s="259"/>
      <c r="D3805" s="259"/>
      <c r="E3805" s="259"/>
      <c r="F3805" s="270"/>
      <c r="G3805" s="259"/>
      <c r="H3805" s="259"/>
      <c r="I3805" s="259"/>
      <c r="J3805" s="259"/>
    </row>
    <row r="3806" spans="1:10">
      <c r="A3806" s="259"/>
      <c r="B3806" s="259"/>
      <c r="C3806" s="259"/>
      <c r="D3806" s="259"/>
      <c r="E3806" s="259"/>
      <c r="F3806" s="270"/>
      <c r="G3806" s="259"/>
      <c r="H3806" s="259"/>
      <c r="I3806" s="259"/>
      <c r="J3806" s="259"/>
    </row>
    <row r="3807" spans="1:10">
      <c r="A3807" s="259"/>
      <c r="B3807" s="259"/>
      <c r="C3807" s="259"/>
      <c r="D3807" s="259"/>
      <c r="E3807" s="259"/>
      <c r="F3807" s="270"/>
      <c r="G3807" s="259"/>
      <c r="H3807" s="259"/>
      <c r="I3807" s="259"/>
      <c r="J3807" s="259"/>
    </row>
    <row r="3808" spans="1:10">
      <c r="A3808" s="259"/>
      <c r="B3808" s="259"/>
      <c r="C3808" s="259"/>
      <c r="D3808" s="259"/>
      <c r="E3808" s="259"/>
      <c r="F3808" s="270"/>
      <c r="G3808" s="259"/>
      <c r="H3808" s="259"/>
      <c r="I3808" s="259"/>
      <c r="J3808" s="259"/>
    </row>
    <row r="3809" spans="1:10">
      <c r="A3809" s="259"/>
      <c r="B3809" s="259"/>
      <c r="C3809" s="259"/>
      <c r="D3809" s="259"/>
      <c r="E3809" s="259"/>
      <c r="F3809" s="270"/>
      <c r="G3809" s="259"/>
      <c r="H3809" s="259"/>
      <c r="I3809" s="259"/>
      <c r="J3809" s="259"/>
    </row>
    <row r="3810" spans="1:10">
      <c r="A3810" s="259"/>
      <c r="B3810" s="259"/>
      <c r="C3810" s="259"/>
      <c r="D3810" s="259"/>
      <c r="E3810" s="259"/>
      <c r="F3810" s="270"/>
      <c r="G3810" s="259"/>
      <c r="H3810" s="259"/>
      <c r="I3810" s="259"/>
      <c r="J3810" s="259"/>
    </row>
    <row r="3811" spans="1:10">
      <c r="A3811" s="259"/>
      <c r="B3811" s="259"/>
      <c r="C3811" s="259"/>
      <c r="D3811" s="259"/>
      <c r="E3811" s="259"/>
      <c r="F3811" s="270"/>
      <c r="G3811" s="259"/>
      <c r="H3811" s="259"/>
      <c r="I3811" s="259"/>
      <c r="J3811" s="259"/>
    </row>
    <row r="3812" spans="1:10">
      <c r="A3812" s="259"/>
      <c r="B3812" s="259"/>
      <c r="C3812" s="259"/>
      <c r="D3812" s="259"/>
      <c r="E3812" s="259"/>
      <c r="F3812" s="270"/>
      <c r="G3812" s="259"/>
      <c r="H3812" s="259"/>
      <c r="I3812" s="259"/>
      <c r="J3812" s="259"/>
    </row>
    <row r="3813" spans="1:10">
      <c r="A3813" s="259"/>
      <c r="B3813" s="259"/>
      <c r="C3813" s="259"/>
      <c r="D3813" s="259"/>
      <c r="E3813" s="259"/>
      <c r="F3813" s="270"/>
      <c r="G3813" s="259"/>
      <c r="H3813" s="259"/>
      <c r="I3813" s="259"/>
      <c r="J3813" s="259"/>
    </row>
    <row r="3814" spans="1:10">
      <c r="A3814" s="259"/>
      <c r="B3814" s="259"/>
      <c r="C3814" s="259"/>
      <c r="D3814" s="259"/>
      <c r="E3814" s="259"/>
      <c r="F3814" s="270"/>
      <c r="G3814" s="259"/>
      <c r="H3814" s="259"/>
      <c r="I3814" s="259"/>
      <c r="J3814" s="259"/>
    </row>
    <row r="3815" spans="1:10">
      <c r="A3815" s="259"/>
      <c r="B3815" s="259"/>
      <c r="C3815" s="259"/>
      <c r="D3815" s="259"/>
      <c r="E3815" s="259"/>
      <c r="F3815" s="270"/>
      <c r="G3815" s="259"/>
      <c r="H3815" s="259"/>
      <c r="I3815" s="259"/>
      <c r="J3815" s="259"/>
    </row>
    <row r="3816" spans="1:10">
      <c r="A3816" s="259"/>
      <c r="B3816" s="259"/>
      <c r="C3816" s="259"/>
      <c r="D3816" s="259"/>
      <c r="E3816" s="259"/>
      <c r="F3816" s="270"/>
      <c r="G3816" s="259"/>
      <c r="H3816" s="259"/>
      <c r="I3816" s="259"/>
      <c r="J3816" s="259"/>
    </row>
    <row r="3817" spans="1:10">
      <c r="A3817" s="259"/>
      <c r="B3817" s="259"/>
      <c r="C3817" s="259"/>
      <c r="D3817" s="259"/>
      <c r="E3817" s="259"/>
      <c r="F3817" s="270"/>
      <c r="G3817" s="259"/>
      <c r="H3817" s="259"/>
      <c r="I3817" s="259"/>
      <c r="J3817" s="259"/>
    </row>
    <row r="3818" spans="1:10">
      <c r="A3818" s="259"/>
      <c r="B3818" s="259"/>
      <c r="C3818" s="259"/>
      <c r="D3818" s="259"/>
      <c r="E3818" s="259"/>
      <c r="F3818" s="270"/>
      <c r="G3818" s="259"/>
      <c r="H3818" s="259"/>
      <c r="I3818" s="259"/>
      <c r="J3818" s="259"/>
    </row>
    <row r="3819" spans="1:10">
      <c r="A3819" s="259"/>
      <c r="B3819" s="259"/>
      <c r="C3819" s="259"/>
      <c r="D3819" s="259"/>
      <c r="E3819" s="259"/>
      <c r="F3819" s="270"/>
      <c r="G3819" s="259"/>
      <c r="H3819" s="259"/>
      <c r="I3819" s="259"/>
      <c r="J3819" s="259"/>
    </row>
    <row r="3820" spans="1:10">
      <c r="A3820" s="259"/>
      <c r="B3820" s="259"/>
      <c r="C3820" s="259"/>
      <c r="D3820" s="259"/>
      <c r="E3820" s="259"/>
      <c r="F3820" s="270"/>
      <c r="G3820" s="259"/>
      <c r="H3820" s="259"/>
      <c r="I3820" s="259"/>
      <c r="J3820" s="259"/>
    </row>
    <row r="3821" spans="1:10">
      <c r="A3821" s="259"/>
      <c r="B3821" s="259"/>
      <c r="C3821" s="259"/>
      <c r="D3821" s="259"/>
      <c r="E3821" s="259"/>
      <c r="F3821" s="270"/>
      <c r="G3821" s="259"/>
      <c r="H3821" s="259"/>
      <c r="I3821" s="259"/>
      <c r="J3821" s="259"/>
    </row>
    <row r="3822" spans="1:10">
      <c r="A3822" s="259"/>
      <c r="B3822" s="259"/>
      <c r="C3822" s="259"/>
      <c r="D3822" s="259"/>
      <c r="E3822" s="259"/>
      <c r="F3822" s="270"/>
      <c r="G3822" s="259"/>
      <c r="H3822" s="259"/>
      <c r="I3822" s="259"/>
      <c r="J3822" s="259"/>
    </row>
    <row r="3823" spans="1:10">
      <c r="A3823" s="259"/>
      <c r="B3823" s="259"/>
      <c r="C3823" s="259"/>
      <c r="D3823" s="259"/>
      <c r="E3823" s="259"/>
      <c r="F3823" s="270"/>
      <c r="G3823" s="259"/>
      <c r="H3823" s="259"/>
      <c r="I3823" s="259"/>
      <c r="J3823" s="259"/>
    </row>
    <row r="3824" spans="1:10">
      <c r="A3824" s="259"/>
      <c r="B3824" s="259"/>
      <c r="C3824" s="259"/>
      <c r="D3824" s="259"/>
      <c r="E3824" s="259"/>
      <c r="F3824" s="270"/>
      <c r="G3824" s="259"/>
      <c r="H3824" s="259"/>
      <c r="I3824" s="259"/>
      <c r="J3824" s="259"/>
    </row>
    <row r="3825" spans="1:10">
      <c r="A3825" s="259"/>
      <c r="B3825" s="259"/>
      <c r="C3825" s="259"/>
      <c r="D3825" s="259"/>
      <c r="E3825" s="259"/>
      <c r="F3825" s="270"/>
      <c r="G3825" s="259"/>
      <c r="H3825" s="259"/>
      <c r="I3825" s="259"/>
      <c r="J3825" s="259"/>
    </row>
    <row r="3826" spans="1:10">
      <c r="A3826" s="259"/>
      <c r="B3826" s="259"/>
      <c r="C3826" s="259"/>
      <c r="D3826" s="259"/>
      <c r="E3826" s="259"/>
      <c r="F3826" s="270"/>
      <c r="G3826" s="259"/>
      <c r="H3826" s="259"/>
      <c r="I3826" s="259"/>
      <c r="J3826" s="259"/>
    </row>
    <row r="3827" spans="1:10">
      <c r="A3827" s="259"/>
      <c r="B3827" s="259"/>
      <c r="C3827" s="259"/>
      <c r="D3827" s="259"/>
      <c r="E3827" s="259"/>
      <c r="F3827" s="270"/>
      <c r="G3827" s="259"/>
      <c r="H3827" s="259"/>
      <c r="I3827" s="259"/>
      <c r="J3827" s="259"/>
    </row>
    <row r="3828" spans="1:10">
      <c r="A3828" s="259"/>
      <c r="B3828" s="259"/>
      <c r="C3828" s="259"/>
      <c r="D3828" s="259"/>
      <c r="E3828" s="259"/>
      <c r="F3828" s="270"/>
      <c r="G3828" s="259"/>
      <c r="H3828" s="259"/>
      <c r="I3828" s="259"/>
      <c r="J3828" s="259"/>
    </row>
    <row r="3829" spans="1:10">
      <c r="A3829" s="259"/>
      <c r="B3829" s="259"/>
      <c r="C3829" s="259"/>
      <c r="D3829" s="259"/>
      <c r="E3829" s="259"/>
      <c r="F3829" s="270"/>
      <c r="G3829" s="259"/>
      <c r="H3829" s="259"/>
      <c r="I3829" s="259"/>
      <c r="J3829" s="259"/>
    </row>
    <row r="3830" spans="1:10">
      <c r="A3830" s="259"/>
      <c r="B3830" s="259"/>
      <c r="C3830" s="259"/>
      <c r="D3830" s="259"/>
      <c r="E3830" s="259"/>
      <c r="F3830" s="270"/>
      <c r="G3830" s="259"/>
      <c r="H3830" s="259"/>
      <c r="I3830" s="259"/>
      <c r="J3830" s="259"/>
    </row>
    <row r="3831" spans="1:10">
      <c r="A3831" s="259"/>
      <c r="B3831" s="259"/>
      <c r="C3831" s="259"/>
      <c r="D3831" s="259"/>
      <c r="E3831" s="259"/>
      <c r="F3831" s="270"/>
      <c r="G3831" s="259"/>
      <c r="H3831" s="259"/>
      <c r="I3831" s="259"/>
      <c r="J3831" s="259"/>
    </row>
    <row r="3832" spans="1:10">
      <c r="A3832" s="259"/>
      <c r="B3832" s="259"/>
      <c r="C3832" s="259"/>
      <c r="D3832" s="259"/>
      <c r="E3832" s="259"/>
      <c r="F3832" s="270"/>
      <c r="G3832" s="259"/>
      <c r="H3832" s="259"/>
      <c r="I3832" s="259"/>
      <c r="J3832" s="259"/>
    </row>
    <row r="3833" spans="1:10">
      <c r="A3833" s="259"/>
      <c r="B3833" s="259"/>
      <c r="C3833" s="259"/>
      <c r="D3833" s="259"/>
      <c r="E3833" s="259"/>
      <c r="F3833" s="270"/>
      <c r="G3833" s="259"/>
      <c r="H3833" s="259"/>
      <c r="I3833" s="259"/>
      <c r="J3833" s="259"/>
    </row>
    <row r="3834" spans="1:10">
      <c r="A3834" s="259"/>
      <c r="B3834" s="259"/>
      <c r="C3834" s="259"/>
      <c r="D3834" s="259"/>
      <c r="E3834" s="259"/>
      <c r="F3834" s="270"/>
      <c r="G3834" s="259"/>
      <c r="H3834" s="259"/>
      <c r="I3834" s="259"/>
      <c r="J3834" s="259"/>
    </row>
    <row r="3835" spans="1:10">
      <c r="A3835" s="259"/>
      <c r="B3835" s="259"/>
      <c r="C3835" s="259"/>
      <c r="D3835" s="259"/>
      <c r="E3835" s="259"/>
      <c r="F3835" s="270"/>
      <c r="G3835" s="259"/>
      <c r="H3835" s="259"/>
      <c r="I3835" s="259"/>
      <c r="J3835" s="259"/>
    </row>
    <row r="3836" spans="1:10">
      <c r="A3836" s="259"/>
      <c r="B3836" s="259"/>
      <c r="C3836" s="259"/>
      <c r="D3836" s="259"/>
      <c r="E3836" s="259"/>
      <c r="F3836" s="270"/>
      <c r="G3836" s="259"/>
      <c r="H3836" s="259"/>
      <c r="I3836" s="259"/>
      <c r="J3836" s="259"/>
    </row>
    <row r="3837" spans="1:10">
      <c r="A3837" s="259"/>
      <c r="B3837" s="259"/>
      <c r="C3837" s="259"/>
      <c r="D3837" s="259"/>
      <c r="E3837" s="259"/>
      <c r="F3837" s="270"/>
      <c r="G3837" s="259"/>
      <c r="H3837" s="259"/>
      <c r="I3837" s="259"/>
      <c r="J3837" s="259"/>
    </row>
    <row r="3838" spans="1:10">
      <c r="A3838" s="259"/>
      <c r="B3838" s="259"/>
      <c r="C3838" s="259"/>
      <c r="D3838" s="259"/>
      <c r="E3838" s="259"/>
      <c r="F3838" s="270"/>
      <c r="G3838" s="259"/>
      <c r="H3838" s="259"/>
      <c r="I3838" s="259"/>
      <c r="J3838" s="259"/>
    </row>
    <row r="3839" spans="1:10">
      <c r="A3839" s="259"/>
      <c r="B3839" s="259"/>
      <c r="C3839" s="259"/>
      <c r="D3839" s="259"/>
      <c r="E3839" s="259"/>
      <c r="F3839" s="270"/>
      <c r="G3839" s="259"/>
      <c r="H3839" s="259"/>
      <c r="I3839" s="259"/>
      <c r="J3839" s="259"/>
    </row>
    <row r="3840" spans="1:10">
      <c r="A3840" s="259"/>
      <c r="B3840" s="259"/>
      <c r="C3840" s="259"/>
      <c r="D3840" s="259"/>
      <c r="E3840" s="259"/>
      <c r="F3840" s="270"/>
      <c r="G3840" s="259"/>
      <c r="H3840" s="259"/>
      <c r="I3840" s="259"/>
      <c r="J3840" s="259"/>
    </row>
    <row r="3841" spans="1:10">
      <c r="A3841" s="259"/>
      <c r="B3841" s="259"/>
      <c r="C3841" s="259"/>
      <c r="D3841" s="259"/>
      <c r="E3841" s="259"/>
      <c r="F3841" s="270"/>
      <c r="G3841" s="259"/>
      <c r="H3841" s="259"/>
      <c r="I3841" s="259"/>
      <c r="J3841" s="259"/>
    </row>
    <row r="3842" spans="1:10">
      <c r="A3842" s="259"/>
      <c r="B3842" s="259"/>
      <c r="C3842" s="259"/>
      <c r="D3842" s="259"/>
      <c r="E3842" s="259"/>
      <c r="F3842" s="270"/>
      <c r="G3842" s="259"/>
      <c r="H3842" s="259"/>
      <c r="I3842" s="259"/>
      <c r="J3842" s="259"/>
    </row>
    <row r="3843" spans="1:10">
      <c r="A3843" s="259"/>
      <c r="B3843" s="259"/>
      <c r="C3843" s="259"/>
      <c r="D3843" s="259"/>
      <c r="E3843" s="259"/>
      <c r="F3843" s="270"/>
      <c r="G3843" s="259"/>
      <c r="H3843" s="259"/>
      <c r="I3843" s="259"/>
      <c r="J3843" s="259"/>
    </row>
    <row r="3844" spans="1:10">
      <c r="A3844" s="259"/>
      <c r="B3844" s="259"/>
      <c r="C3844" s="259"/>
      <c r="D3844" s="259"/>
      <c r="E3844" s="259"/>
      <c r="F3844" s="270"/>
      <c r="G3844" s="259"/>
      <c r="H3844" s="259"/>
      <c r="I3844" s="259"/>
      <c r="J3844" s="259"/>
    </row>
    <row r="3845" spans="1:10">
      <c r="A3845" s="259"/>
      <c r="B3845" s="259"/>
      <c r="C3845" s="259"/>
      <c r="D3845" s="259"/>
      <c r="E3845" s="259"/>
      <c r="F3845" s="270"/>
      <c r="G3845" s="259"/>
      <c r="H3845" s="259"/>
      <c r="I3845" s="259"/>
      <c r="J3845" s="259"/>
    </row>
    <row r="3846" spans="1:10">
      <c r="A3846" s="259"/>
      <c r="B3846" s="259"/>
      <c r="C3846" s="259"/>
      <c r="D3846" s="259"/>
      <c r="E3846" s="259"/>
      <c r="F3846" s="270"/>
      <c r="G3846" s="259"/>
      <c r="H3846" s="259"/>
      <c r="I3846" s="259"/>
      <c r="J3846" s="259"/>
    </row>
    <row r="3847" spans="1:10">
      <c r="A3847" s="259"/>
      <c r="B3847" s="259"/>
      <c r="C3847" s="259"/>
      <c r="D3847" s="259"/>
      <c r="E3847" s="259"/>
      <c r="F3847" s="270"/>
      <c r="G3847" s="259"/>
      <c r="H3847" s="259"/>
      <c r="I3847" s="259"/>
      <c r="J3847" s="259"/>
    </row>
    <row r="3848" spans="1:10">
      <c r="A3848" s="259"/>
      <c r="B3848" s="259"/>
      <c r="C3848" s="259"/>
      <c r="D3848" s="259"/>
      <c r="E3848" s="259"/>
      <c r="F3848" s="270"/>
      <c r="G3848" s="259"/>
      <c r="H3848" s="259"/>
      <c r="I3848" s="259"/>
      <c r="J3848" s="259"/>
    </row>
    <row r="3849" spans="1:10">
      <c r="A3849" s="259"/>
      <c r="B3849" s="259"/>
      <c r="C3849" s="259"/>
      <c r="D3849" s="259"/>
      <c r="E3849" s="259"/>
      <c r="F3849" s="270"/>
      <c r="G3849" s="259"/>
      <c r="H3849" s="259"/>
      <c r="I3849" s="259"/>
      <c r="J3849" s="259"/>
    </row>
    <row r="3850" spans="1:10">
      <c r="A3850" s="259"/>
      <c r="B3850" s="259"/>
      <c r="C3850" s="259"/>
      <c r="D3850" s="259"/>
      <c r="E3850" s="259"/>
      <c r="F3850" s="270"/>
      <c r="G3850" s="259"/>
      <c r="H3850" s="259"/>
      <c r="I3850" s="259"/>
      <c r="J3850" s="259"/>
    </row>
    <row r="3851" spans="1:10">
      <c r="A3851" s="259"/>
      <c r="B3851" s="259"/>
      <c r="C3851" s="259"/>
      <c r="D3851" s="259"/>
      <c r="E3851" s="259"/>
      <c r="F3851" s="270"/>
      <c r="G3851" s="259"/>
      <c r="H3851" s="259"/>
      <c r="I3851" s="259"/>
      <c r="J3851" s="259"/>
    </row>
    <row r="3852" spans="1:10">
      <c r="A3852" s="259"/>
      <c r="B3852" s="259"/>
      <c r="C3852" s="259"/>
      <c r="D3852" s="259"/>
      <c r="E3852" s="259"/>
      <c r="F3852" s="270"/>
      <c r="G3852" s="259"/>
      <c r="H3852" s="259"/>
      <c r="I3852" s="259"/>
      <c r="J3852" s="259"/>
    </row>
    <row r="3853" spans="1:10">
      <c r="A3853" s="259"/>
      <c r="B3853" s="259"/>
      <c r="C3853" s="259"/>
      <c r="D3853" s="259"/>
      <c r="E3853" s="259"/>
      <c r="F3853" s="270"/>
      <c r="G3853" s="259"/>
      <c r="H3853" s="259"/>
      <c r="I3853" s="259"/>
      <c r="J3853" s="259"/>
    </row>
    <row r="3854" spans="1:10">
      <c r="A3854" s="259"/>
      <c r="B3854" s="259"/>
      <c r="C3854" s="259"/>
      <c r="D3854" s="259"/>
      <c r="E3854" s="259"/>
      <c r="F3854" s="270"/>
      <c r="G3854" s="259"/>
      <c r="H3854" s="259"/>
      <c r="I3854" s="259"/>
      <c r="J3854" s="259"/>
    </row>
    <row r="3855" spans="1:10">
      <c r="A3855" s="259"/>
      <c r="B3855" s="259"/>
      <c r="C3855" s="259"/>
      <c r="D3855" s="259"/>
      <c r="E3855" s="259"/>
      <c r="F3855" s="270"/>
      <c r="G3855" s="259"/>
      <c r="H3855" s="259"/>
      <c r="I3855" s="259"/>
      <c r="J3855" s="259"/>
    </row>
    <row r="3856" spans="1:10">
      <c r="A3856" s="259"/>
      <c r="B3856" s="259"/>
      <c r="C3856" s="259"/>
      <c r="D3856" s="259"/>
      <c r="E3856" s="259"/>
      <c r="F3856" s="270"/>
      <c r="G3856" s="259"/>
      <c r="H3856" s="259"/>
      <c r="I3856" s="259"/>
      <c r="J3856" s="259"/>
    </row>
    <row r="3857" spans="1:10">
      <c r="A3857" s="259"/>
      <c r="B3857" s="259"/>
      <c r="C3857" s="259"/>
      <c r="D3857" s="259"/>
      <c r="E3857" s="259"/>
      <c r="F3857" s="270"/>
      <c r="G3857" s="259"/>
      <c r="H3857" s="259"/>
      <c r="I3857" s="259"/>
      <c r="J3857" s="259"/>
    </row>
    <row r="3858" spans="1:10">
      <c r="A3858" s="259"/>
      <c r="B3858" s="259"/>
      <c r="C3858" s="259"/>
      <c r="D3858" s="259"/>
      <c r="E3858" s="259"/>
      <c r="F3858" s="270"/>
      <c r="G3858" s="259"/>
      <c r="H3858" s="259"/>
      <c r="I3858" s="259"/>
      <c r="J3858" s="259"/>
    </row>
    <row r="3859" spans="1:10">
      <c r="A3859" s="259"/>
      <c r="B3859" s="259"/>
      <c r="C3859" s="259"/>
      <c r="D3859" s="259"/>
      <c r="E3859" s="259"/>
      <c r="F3859" s="270"/>
      <c r="G3859" s="259"/>
      <c r="H3859" s="259"/>
      <c r="I3859" s="259"/>
      <c r="J3859" s="259"/>
    </row>
    <row r="3860" spans="1:10">
      <c r="A3860" s="259"/>
      <c r="B3860" s="259"/>
      <c r="C3860" s="259"/>
      <c r="D3860" s="259"/>
      <c r="E3860" s="259"/>
      <c r="F3860" s="270"/>
      <c r="G3860" s="259"/>
      <c r="H3860" s="259"/>
      <c r="I3860" s="259"/>
      <c r="J3860" s="259"/>
    </row>
    <row r="3861" spans="1:10">
      <c r="A3861" s="259"/>
      <c r="B3861" s="259"/>
      <c r="C3861" s="259"/>
      <c r="D3861" s="259"/>
      <c r="E3861" s="259"/>
      <c r="F3861" s="270"/>
      <c r="G3861" s="259"/>
      <c r="H3861" s="259"/>
      <c r="I3861" s="259"/>
      <c r="J3861" s="259"/>
    </row>
    <row r="3862" spans="1:10">
      <c r="A3862" s="259"/>
      <c r="B3862" s="259"/>
      <c r="C3862" s="259"/>
      <c r="D3862" s="259"/>
      <c r="E3862" s="259"/>
      <c r="F3862" s="270"/>
      <c r="G3862" s="259"/>
      <c r="H3862" s="259"/>
      <c r="I3862" s="259"/>
      <c r="J3862" s="259"/>
    </row>
    <row r="3863" spans="1:10">
      <c r="A3863" s="259"/>
      <c r="B3863" s="259"/>
      <c r="C3863" s="259"/>
      <c r="D3863" s="259"/>
      <c r="E3863" s="259"/>
      <c r="F3863" s="270"/>
      <c r="G3863" s="259"/>
      <c r="H3863" s="259"/>
      <c r="I3863" s="259"/>
      <c r="J3863" s="259"/>
    </row>
    <row r="3864" spans="1:10">
      <c r="A3864" s="259"/>
      <c r="B3864" s="259"/>
      <c r="C3864" s="259"/>
      <c r="D3864" s="259"/>
      <c r="E3864" s="259"/>
      <c r="F3864" s="270"/>
      <c r="G3864" s="259"/>
      <c r="H3864" s="259"/>
      <c r="I3864" s="259"/>
      <c r="J3864" s="259"/>
    </row>
    <row r="3865" spans="1:10">
      <c r="A3865" s="259"/>
      <c r="B3865" s="259"/>
      <c r="C3865" s="259"/>
      <c r="D3865" s="259"/>
      <c r="E3865" s="259"/>
      <c r="F3865" s="270"/>
      <c r="G3865" s="259"/>
      <c r="H3865" s="259"/>
      <c r="I3865" s="259"/>
      <c r="J3865" s="259"/>
    </row>
    <row r="3866" spans="1:10">
      <c r="A3866" s="259"/>
      <c r="B3866" s="259"/>
      <c r="C3866" s="259"/>
      <c r="D3866" s="259"/>
      <c r="E3866" s="259"/>
      <c r="F3866" s="270"/>
      <c r="G3866" s="259"/>
      <c r="H3866" s="259"/>
      <c r="I3866" s="259"/>
      <c r="J3866" s="259"/>
    </row>
    <row r="3867" spans="1:10">
      <c r="A3867" s="259"/>
      <c r="B3867" s="259"/>
      <c r="C3867" s="259"/>
      <c r="D3867" s="259"/>
      <c r="E3867" s="259"/>
      <c r="F3867" s="270"/>
      <c r="G3867" s="259"/>
      <c r="H3867" s="259"/>
      <c r="I3867" s="259"/>
      <c r="J3867" s="259"/>
    </row>
    <row r="3868" spans="1:10">
      <c r="A3868" s="259"/>
      <c r="B3868" s="259"/>
      <c r="C3868" s="259"/>
      <c r="D3868" s="259"/>
      <c r="E3868" s="259"/>
      <c r="F3868" s="270"/>
      <c r="G3868" s="259"/>
      <c r="H3868" s="259"/>
      <c r="I3868" s="259"/>
      <c r="J3868" s="259"/>
    </row>
    <row r="3869" spans="1:10">
      <c r="A3869" s="259"/>
      <c r="B3869" s="259"/>
      <c r="C3869" s="259"/>
      <c r="D3869" s="259"/>
      <c r="E3869" s="259"/>
      <c r="F3869" s="270"/>
      <c r="G3869" s="259"/>
      <c r="H3869" s="259"/>
      <c r="I3869" s="259"/>
      <c r="J3869" s="259"/>
    </row>
    <row r="3870" spans="1:10">
      <c r="A3870" s="259"/>
      <c r="B3870" s="259"/>
      <c r="C3870" s="259"/>
      <c r="D3870" s="259"/>
      <c r="E3870" s="259"/>
      <c r="F3870" s="270"/>
      <c r="G3870" s="259"/>
      <c r="H3870" s="259"/>
      <c r="I3870" s="259"/>
      <c r="J3870" s="259"/>
    </row>
    <row r="3871" spans="1:10">
      <c r="A3871" s="259"/>
      <c r="B3871" s="259"/>
      <c r="C3871" s="259"/>
      <c r="D3871" s="259"/>
      <c r="E3871" s="259"/>
      <c r="F3871" s="270"/>
      <c r="G3871" s="259"/>
      <c r="H3871" s="259"/>
      <c r="I3871" s="259"/>
      <c r="J3871" s="259"/>
    </row>
    <row r="3872" spans="1:10">
      <c r="A3872" s="259"/>
      <c r="B3872" s="259"/>
      <c r="C3872" s="259"/>
      <c r="D3872" s="259"/>
      <c r="E3872" s="259"/>
      <c r="F3872" s="270"/>
      <c r="G3872" s="259"/>
      <c r="H3872" s="259"/>
      <c r="I3872" s="259"/>
      <c r="J3872" s="259"/>
    </row>
    <row r="3873" spans="1:10">
      <c r="A3873" s="259"/>
      <c r="B3873" s="259"/>
      <c r="C3873" s="259"/>
      <c r="D3873" s="259"/>
      <c r="E3873" s="259"/>
      <c r="F3873" s="270"/>
      <c r="G3873" s="259"/>
      <c r="H3873" s="259"/>
      <c r="I3873" s="259"/>
      <c r="J3873" s="259"/>
    </row>
    <row r="3874" spans="1:10">
      <c r="A3874" s="259"/>
      <c r="B3874" s="259"/>
      <c r="C3874" s="259"/>
      <c r="D3874" s="259"/>
      <c r="E3874" s="259"/>
      <c r="F3874" s="270"/>
      <c r="G3874" s="259"/>
      <c r="H3874" s="259"/>
      <c r="I3874" s="259"/>
      <c r="J3874" s="259"/>
    </row>
    <row r="3875" spans="1:10">
      <c r="A3875" s="259"/>
      <c r="B3875" s="259"/>
      <c r="C3875" s="259"/>
      <c r="D3875" s="259"/>
      <c r="E3875" s="259"/>
      <c r="F3875" s="270"/>
      <c r="G3875" s="259"/>
      <c r="H3875" s="259"/>
      <c r="I3875" s="259"/>
      <c r="J3875" s="259"/>
    </row>
    <row r="3876" spans="1:10">
      <c r="A3876" s="259"/>
      <c r="B3876" s="259"/>
      <c r="C3876" s="259"/>
      <c r="D3876" s="259"/>
      <c r="E3876" s="259"/>
      <c r="F3876" s="270"/>
      <c r="G3876" s="259"/>
      <c r="H3876" s="259"/>
      <c r="I3876" s="259"/>
      <c r="J3876" s="259"/>
    </row>
    <row r="3877" spans="1:10">
      <c r="A3877" s="259"/>
      <c r="B3877" s="259"/>
      <c r="C3877" s="259"/>
      <c r="D3877" s="259"/>
      <c r="E3877" s="259"/>
      <c r="F3877" s="270"/>
      <c r="G3877" s="259"/>
      <c r="H3877" s="259"/>
      <c r="I3877" s="259"/>
      <c r="J3877" s="259"/>
    </row>
    <row r="3878" spans="1:10">
      <c r="A3878" s="259"/>
      <c r="B3878" s="259"/>
      <c r="C3878" s="259"/>
      <c r="D3878" s="259"/>
      <c r="E3878" s="259"/>
      <c r="F3878" s="270"/>
      <c r="G3878" s="259"/>
      <c r="H3878" s="259"/>
      <c r="I3878" s="259"/>
      <c r="J3878" s="259"/>
    </row>
    <row r="3879" spans="1:10">
      <c r="A3879" s="259"/>
      <c r="B3879" s="259"/>
      <c r="C3879" s="259"/>
      <c r="D3879" s="259"/>
      <c r="E3879" s="259"/>
      <c r="F3879" s="270"/>
      <c r="G3879" s="259"/>
      <c r="H3879" s="259"/>
      <c r="I3879" s="259"/>
      <c r="J3879" s="259"/>
    </row>
    <row r="3880" spans="1:10">
      <c r="A3880" s="259"/>
      <c r="B3880" s="259"/>
      <c r="C3880" s="259"/>
      <c r="D3880" s="259"/>
      <c r="E3880" s="259"/>
      <c r="F3880" s="270"/>
      <c r="G3880" s="259"/>
      <c r="H3880" s="259"/>
      <c r="I3880" s="259"/>
      <c r="J3880" s="259"/>
    </row>
    <row r="3881" spans="1:10">
      <c r="A3881" s="259"/>
      <c r="B3881" s="259"/>
      <c r="C3881" s="259"/>
      <c r="D3881" s="259"/>
      <c r="E3881" s="259"/>
      <c r="F3881" s="270"/>
      <c r="G3881" s="259"/>
      <c r="H3881" s="259"/>
      <c r="I3881" s="259"/>
      <c r="J3881" s="259"/>
    </row>
    <row r="3882" spans="1:10">
      <c r="A3882" s="259"/>
      <c r="B3882" s="259"/>
      <c r="C3882" s="259"/>
      <c r="D3882" s="259"/>
      <c r="E3882" s="259"/>
      <c r="F3882" s="270"/>
      <c r="G3882" s="259"/>
      <c r="H3882" s="259"/>
      <c r="I3882" s="259"/>
      <c r="J3882" s="259"/>
    </row>
    <row r="3883" spans="1:10">
      <c r="A3883" s="259"/>
      <c r="B3883" s="259"/>
      <c r="C3883" s="259"/>
      <c r="D3883" s="259"/>
      <c r="E3883" s="259"/>
      <c r="F3883" s="270"/>
      <c r="G3883" s="259"/>
      <c r="H3883" s="259"/>
      <c r="I3883" s="259"/>
      <c r="J3883" s="259"/>
    </row>
    <row r="3884" spans="1:10">
      <c r="A3884" s="259"/>
      <c r="B3884" s="259"/>
      <c r="C3884" s="259"/>
      <c r="D3884" s="259"/>
      <c r="E3884" s="259"/>
      <c r="F3884" s="270"/>
      <c r="G3884" s="259"/>
      <c r="H3884" s="259"/>
      <c r="I3884" s="259"/>
      <c r="J3884" s="259"/>
    </row>
    <row r="3885" spans="1:10">
      <c r="A3885" s="259"/>
      <c r="B3885" s="259"/>
      <c r="C3885" s="259"/>
      <c r="D3885" s="259"/>
      <c r="E3885" s="259"/>
      <c r="F3885" s="270"/>
      <c r="G3885" s="259"/>
      <c r="H3885" s="259"/>
      <c r="I3885" s="259"/>
      <c r="J3885" s="259"/>
    </row>
    <row r="3886" spans="1:10">
      <c r="A3886" s="259"/>
      <c r="B3886" s="259"/>
      <c r="C3886" s="259"/>
      <c r="D3886" s="259"/>
      <c r="E3886" s="259"/>
      <c r="F3886" s="270"/>
      <c r="G3886" s="259"/>
      <c r="H3886" s="259"/>
      <c r="I3886" s="259"/>
      <c r="J3886" s="259"/>
    </row>
    <row r="3887" spans="1:10">
      <c r="A3887" s="259"/>
      <c r="B3887" s="259"/>
      <c r="C3887" s="259"/>
      <c r="D3887" s="259"/>
      <c r="E3887" s="259"/>
      <c r="F3887" s="270"/>
      <c r="G3887" s="259"/>
      <c r="H3887" s="259"/>
      <c r="I3887" s="259"/>
      <c r="J3887" s="259"/>
    </row>
    <row r="3888" spans="1:10">
      <c r="A3888" s="259"/>
      <c r="B3888" s="259"/>
      <c r="C3888" s="259"/>
      <c r="D3888" s="259"/>
      <c r="E3888" s="259"/>
      <c r="F3888" s="270"/>
      <c r="G3888" s="259"/>
      <c r="H3888" s="259"/>
      <c r="I3888" s="259"/>
      <c r="J3888" s="259"/>
    </row>
    <row r="3889" spans="1:10">
      <c r="A3889" s="259"/>
      <c r="B3889" s="259"/>
      <c r="C3889" s="259"/>
      <c r="D3889" s="259"/>
      <c r="E3889" s="259"/>
      <c r="F3889" s="270"/>
      <c r="G3889" s="259"/>
      <c r="H3889" s="259"/>
      <c r="I3889" s="259"/>
      <c r="J3889" s="259"/>
    </row>
    <row r="3890" spans="1:10">
      <c r="A3890" s="259"/>
      <c r="B3890" s="259"/>
      <c r="C3890" s="259"/>
      <c r="D3890" s="259"/>
      <c r="E3890" s="259"/>
      <c r="F3890" s="270"/>
      <c r="G3890" s="259"/>
      <c r="H3890" s="259"/>
      <c r="I3890" s="259"/>
      <c r="J3890" s="259"/>
    </row>
    <row r="3891" spans="1:10">
      <c r="A3891" s="259"/>
      <c r="B3891" s="259"/>
      <c r="C3891" s="259"/>
      <c r="D3891" s="259"/>
      <c r="E3891" s="259"/>
      <c r="F3891" s="270"/>
      <c r="G3891" s="259"/>
      <c r="H3891" s="259"/>
      <c r="I3891" s="259"/>
      <c r="J3891" s="259"/>
    </row>
    <row r="3892" spans="1:10">
      <c r="A3892" s="259"/>
      <c r="B3892" s="259"/>
      <c r="C3892" s="259"/>
      <c r="D3892" s="259"/>
      <c r="E3892" s="259"/>
      <c r="F3892" s="270"/>
      <c r="G3892" s="259"/>
      <c r="H3892" s="259"/>
      <c r="I3892" s="259"/>
      <c r="J3892" s="259"/>
    </row>
    <row r="3893" spans="1:10">
      <c r="A3893" s="259"/>
      <c r="B3893" s="259"/>
      <c r="C3893" s="259"/>
      <c r="D3893" s="259"/>
      <c r="E3893" s="259"/>
      <c r="F3893" s="270"/>
      <c r="G3893" s="259"/>
      <c r="H3893" s="259"/>
      <c r="I3893" s="259"/>
      <c r="J3893" s="259"/>
    </row>
    <row r="3894" spans="1:10">
      <c r="A3894" s="259"/>
      <c r="B3894" s="259"/>
      <c r="C3894" s="259"/>
      <c r="D3894" s="259"/>
      <c r="E3894" s="259"/>
      <c r="F3894" s="270"/>
      <c r="G3894" s="259"/>
      <c r="H3894" s="259"/>
      <c r="I3894" s="259"/>
      <c r="J3894" s="259"/>
    </row>
    <row r="3895" spans="1:10">
      <c r="A3895" s="259"/>
      <c r="B3895" s="259"/>
      <c r="C3895" s="259"/>
      <c r="D3895" s="259"/>
      <c r="E3895" s="259"/>
      <c r="F3895" s="270"/>
      <c r="G3895" s="259"/>
      <c r="H3895" s="259"/>
      <c r="I3895" s="259"/>
      <c r="J3895" s="259"/>
    </row>
    <row r="3896" spans="1:10">
      <c r="A3896" s="259"/>
      <c r="B3896" s="259"/>
      <c r="C3896" s="259"/>
      <c r="D3896" s="259"/>
      <c r="E3896" s="259"/>
      <c r="F3896" s="270"/>
      <c r="G3896" s="259"/>
      <c r="H3896" s="259"/>
      <c r="I3896" s="259"/>
      <c r="J3896" s="259"/>
    </row>
    <row r="3897" spans="1:10">
      <c r="A3897" s="259"/>
      <c r="B3897" s="259"/>
      <c r="C3897" s="259"/>
      <c r="D3897" s="259"/>
      <c r="E3897" s="259"/>
      <c r="F3897" s="270"/>
      <c r="G3897" s="259"/>
      <c r="H3897" s="259"/>
      <c r="I3897" s="259"/>
      <c r="J3897" s="259"/>
    </row>
    <row r="3898" spans="1:10">
      <c r="A3898" s="259"/>
      <c r="B3898" s="259"/>
      <c r="C3898" s="259"/>
      <c r="D3898" s="259"/>
      <c r="E3898" s="259"/>
      <c r="F3898" s="270"/>
      <c r="G3898" s="259"/>
      <c r="H3898" s="259"/>
      <c r="I3898" s="259"/>
      <c r="J3898" s="259"/>
    </row>
    <row r="3899" spans="1:10">
      <c r="A3899" s="259"/>
      <c r="B3899" s="259"/>
      <c r="C3899" s="259"/>
      <c r="D3899" s="259"/>
      <c r="E3899" s="259"/>
      <c r="F3899" s="270"/>
      <c r="G3899" s="259"/>
      <c r="H3899" s="259"/>
      <c r="I3899" s="259"/>
      <c r="J3899" s="259"/>
    </row>
    <row r="3900" spans="1:10">
      <c r="A3900" s="259"/>
      <c r="B3900" s="259"/>
      <c r="C3900" s="259"/>
      <c r="D3900" s="259"/>
      <c r="E3900" s="259"/>
      <c r="F3900" s="270"/>
      <c r="G3900" s="259"/>
      <c r="H3900" s="259"/>
      <c r="I3900" s="259"/>
      <c r="J3900" s="259"/>
    </row>
    <row r="3901" spans="1:10">
      <c r="A3901" s="259"/>
      <c r="B3901" s="259"/>
      <c r="C3901" s="259"/>
      <c r="D3901" s="259"/>
      <c r="E3901" s="259"/>
      <c r="F3901" s="270"/>
      <c r="G3901" s="259"/>
      <c r="H3901" s="259"/>
      <c r="I3901" s="259"/>
      <c r="J3901" s="259"/>
    </row>
    <row r="3902" spans="1:10">
      <c r="A3902" s="259"/>
      <c r="B3902" s="259"/>
      <c r="C3902" s="259"/>
      <c r="D3902" s="259"/>
      <c r="E3902" s="259"/>
      <c r="F3902" s="270"/>
      <c r="G3902" s="259"/>
      <c r="H3902" s="259"/>
      <c r="I3902" s="259"/>
      <c r="J3902" s="259"/>
    </row>
    <row r="3903" spans="1:10">
      <c r="A3903" s="259"/>
      <c r="B3903" s="259"/>
      <c r="C3903" s="259"/>
      <c r="D3903" s="259"/>
      <c r="E3903" s="259"/>
      <c r="F3903" s="270"/>
      <c r="G3903" s="259"/>
      <c r="H3903" s="259"/>
      <c r="I3903" s="259"/>
      <c r="J3903" s="259"/>
    </row>
    <row r="3904" spans="1:10">
      <c r="A3904" s="259"/>
      <c r="B3904" s="259"/>
      <c r="C3904" s="259"/>
      <c r="D3904" s="259"/>
      <c r="E3904" s="259"/>
      <c r="F3904" s="270"/>
      <c r="G3904" s="259"/>
      <c r="H3904" s="259"/>
      <c r="I3904" s="259"/>
      <c r="J3904" s="259"/>
    </row>
    <row r="3905" spans="1:10">
      <c r="A3905" s="259"/>
      <c r="B3905" s="259"/>
      <c r="C3905" s="259"/>
      <c r="D3905" s="259"/>
      <c r="E3905" s="259"/>
      <c r="F3905" s="270"/>
      <c r="G3905" s="259"/>
      <c r="H3905" s="259"/>
      <c r="I3905" s="259"/>
      <c r="J3905" s="259"/>
    </row>
    <row r="3906" spans="1:10">
      <c r="A3906" s="259"/>
      <c r="B3906" s="259"/>
      <c r="C3906" s="259"/>
      <c r="D3906" s="259"/>
      <c r="E3906" s="259"/>
      <c r="F3906" s="270"/>
      <c r="G3906" s="259"/>
      <c r="H3906" s="259"/>
      <c r="I3906" s="259"/>
      <c r="J3906" s="259"/>
    </row>
    <row r="3907" spans="1:10">
      <c r="A3907" s="259"/>
      <c r="B3907" s="259"/>
      <c r="C3907" s="259"/>
      <c r="D3907" s="259"/>
      <c r="E3907" s="259"/>
      <c r="F3907" s="270"/>
      <c r="G3907" s="259"/>
      <c r="H3907" s="259"/>
      <c r="I3907" s="259"/>
      <c r="J3907" s="259"/>
    </row>
    <row r="3908" spans="1:10">
      <c r="A3908" s="259"/>
      <c r="B3908" s="259"/>
      <c r="C3908" s="259"/>
      <c r="D3908" s="259"/>
      <c r="E3908" s="259"/>
      <c r="F3908" s="270"/>
      <c r="G3908" s="259"/>
      <c r="H3908" s="259"/>
      <c r="I3908" s="259"/>
      <c r="J3908" s="259"/>
    </row>
    <row r="3909" spans="1:10">
      <c r="A3909" s="259"/>
      <c r="B3909" s="259"/>
      <c r="C3909" s="259"/>
      <c r="D3909" s="259"/>
      <c r="E3909" s="259"/>
      <c r="F3909" s="270"/>
      <c r="G3909" s="259"/>
      <c r="H3909" s="259"/>
      <c r="I3909" s="259"/>
      <c r="J3909" s="259"/>
    </row>
    <row r="3910" spans="1:10">
      <c r="A3910" s="259"/>
      <c r="B3910" s="259"/>
      <c r="C3910" s="259"/>
      <c r="D3910" s="259"/>
      <c r="E3910" s="259"/>
      <c r="F3910" s="270"/>
      <c r="G3910" s="259"/>
      <c r="H3910" s="259"/>
      <c r="I3910" s="259"/>
      <c r="J3910" s="259"/>
    </row>
    <row r="3911" spans="1:10">
      <c r="A3911" s="259"/>
      <c r="B3911" s="259"/>
      <c r="C3911" s="259"/>
      <c r="D3911" s="259"/>
      <c r="E3911" s="259"/>
      <c r="F3911" s="270"/>
      <c r="G3911" s="259"/>
      <c r="H3911" s="259"/>
      <c r="I3911" s="259"/>
      <c r="J3911" s="259"/>
    </row>
    <row r="3912" spans="1:10">
      <c r="A3912" s="259"/>
      <c r="B3912" s="259"/>
      <c r="C3912" s="259"/>
      <c r="D3912" s="259"/>
      <c r="E3912" s="259"/>
      <c r="F3912" s="270"/>
      <c r="G3912" s="259"/>
      <c r="H3912" s="259"/>
      <c r="I3912" s="259"/>
      <c r="J3912" s="259"/>
    </row>
    <row r="3913" spans="1:10">
      <c r="A3913" s="259"/>
      <c r="B3913" s="259"/>
      <c r="C3913" s="259"/>
      <c r="D3913" s="259"/>
      <c r="E3913" s="259"/>
      <c r="F3913" s="270"/>
      <c r="G3913" s="259"/>
      <c r="H3913" s="259"/>
      <c r="I3913" s="259"/>
      <c r="J3913" s="259"/>
    </row>
    <row r="3914" spans="1:10">
      <c r="A3914" s="259"/>
      <c r="B3914" s="259"/>
      <c r="C3914" s="259"/>
      <c r="D3914" s="259"/>
      <c r="E3914" s="259"/>
      <c r="F3914" s="270"/>
      <c r="G3914" s="259"/>
      <c r="H3914" s="259"/>
      <c r="I3914" s="259"/>
      <c r="J3914" s="259"/>
    </row>
    <row r="3915" spans="1:10">
      <c r="A3915" s="259"/>
      <c r="B3915" s="259"/>
      <c r="C3915" s="259"/>
      <c r="D3915" s="259"/>
      <c r="E3915" s="259"/>
      <c r="F3915" s="270"/>
      <c r="G3915" s="259"/>
      <c r="H3915" s="259"/>
      <c r="I3915" s="259"/>
      <c r="J3915" s="259"/>
    </row>
    <row r="3916" spans="1:10">
      <c r="A3916" s="259"/>
      <c r="B3916" s="259"/>
      <c r="C3916" s="259"/>
      <c r="D3916" s="259"/>
      <c r="E3916" s="259"/>
      <c r="F3916" s="270"/>
      <c r="G3916" s="259"/>
      <c r="H3916" s="259"/>
      <c r="I3916" s="259"/>
      <c r="J3916" s="259"/>
    </row>
    <row r="3917" spans="1:10">
      <c r="A3917" s="259"/>
      <c r="B3917" s="259"/>
      <c r="C3917" s="259"/>
      <c r="D3917" s="259"/>
      <c r="E3917" s="259"/>
      <c r="F3917" s="270"/>
      <c r="G3917" s="259"/>
      <c r="H3917" s="259"/>
      <c r="I3917" s="259"/>
      <c r="J3917" s="259"/>
    </row>
    <row r="3918" spans="1:10">
      <c r="A3918" s="259"/>
      <c r="B3918" s="259"/>
      <c r="C3918" s="259"/>
      <c r="D3918" s="259"/>
      <c r="E3918" s="259"/>
      <c r="F3918" s="270"/>
      <c r="G3918" s="259"/>
      <c r="H3918" s="259"/>
      <c r="I3918" s="259"/>
      <c r="J3918" s="259"/>
    </row>
    <row r="3919" spans="1:10">
      <c r="A3919" s="259"/>
      <c r="B3919" s="259"/>
      <c r="C3919" s="259"/>
      <c r="D3919" s="259"/>
      <c r="E3919" s="259"/>
      <c r="F3919" s="270"/>
      <c r="G3919" s="259"/>
      <c r="H3919" s="259"/>
      <c r="I3919" s="259"/>
      <c r="J3919" s="259"/>
    </row>
    <row r="3920" spans="1:10">
      <c r="A3920" s="259"/>
      <c r="B3920" s="259"/>
      <c r="C3920" s="259"/>
      <c r="D3920" s="259"/>
      <c r="E3920" s="259"/>
      <c r="F3920" s="270"/>
      <c r="G3920" s="259"/>
      <c r="H3920" s="259"/>
      <c r="I3920" s="259"/>
      <c r="J3920" s="259"/>
    </row>
    <row r="3921" spans="1:10">
      <c r="A3921" s="259"/>
      <c r="B3921" s="259"/>
      <c r="C3921" s="259"/>
      <c r="D3921" s="259"/>
      <c r="E3921" s="259"/>
      <c r="F3921" s="270"/>
      <c r="G3921" s="259"/>
      <c r="H3921" s="259"/>
      <c r="I3921" s="259"/>
      <c r="J3921" s="259"/>
    </row>
    <row r="3922" spans="1:10">
      <c r="A3922" s="259"/>
      <c r="B3922" s="259"/>
      <c r="C3922" s="259"/>
      <c r="D3922" s="259"/>
      <c r="E3922" s="259"/>
      <c r="F3922" s="270"/>
      <c r="G3922" s="259"/>
      <c r="H3922" s="259"/>
      <c r="I3922" s="259"/>
      <c r="J3922" s="259"/>
    </row>
    <row r="3923" spans="1:10">
      <c r="A3923" s="259"/>
      <c r="B3923" s="259"/>
      <c r="C3923" s="259"/>
      <c r="D3923" s="259"/>
      <c r="E3923" s="259"/>
      <c r="F3923" s="270"/>
      <c r="G3923" s="259"/>
      <c r="H3923" s="259"/>
      <c r="I3923" s="259"/>
      <c r="J3923" s="259"/>
    </row>
    <row r="3924" spans="1:10">
      <c r="A3924" s="259"/>
      <c r="B3924" s="259"/>
      <c r="C3924" s="259"/>
      <c r="D3924" s="259"/>
      <c r="E3924" s="259"/>
      <c r="F3924" s="270"/>
      <c r="G3924" s="259"/>
      <c r="H3924" s="259"/>
      <c r="I3924" s="259"/>
      <c r="J3924" s="259"/>
    </row>
    <row r="3925" spans="1:10">
      <c r="A3925" s="259"/>
      <c r="B3925" s="259"/>
      <c r="C3925" s="259"/>
      <c r="D3925" s="259"/>
      <c r="E3925" s="259"/>
      <c r="F3925" s="270"/>
      <c r="G3925" s="259"/>
      <c r="H3925" s="259"/>
      <c r="I3925" s="259"/>
      <c r="J3925" s="259"/>
    </row>
    <row r="3926" spans="1:10">
      <c r="A3926" s="259"/>
      <c r="B3926" s="259"/>
      <c r="C3926" s="259"/>
      <c r="D3926" s="259"/>
      <c r="E3926" s="259"/>
      <c r="F3926" s="270"/>
      <c r="G3926" s="259"/>
      <c r="H3926" s="259"/>
      <c r="I3926" s="259"/>
      <c r="J3926" s="259"/>
    </row>
    <row r="3927" spans="1:10">
      <c r="A3927" s="259"/>
      <c r="B3927" s="259"/>
      <c r="C3927" s="259"/>
      <c r="D3927" s="259"/>
      <c r="E3927" s="259"/>
      <c r="F3927" s="270"/>
      <c r="G3927" s="259"/>
      <c r="H3927" s="259"/>
      <c r="I3927" s="259"/>
      <c r="J3927" s="259"/>
    </row>
    <row r="3928" spans="1:10">
      <c r="A3928" s="259"/>
      <c r="B3928" s="259"/>
      <c r="C3928" s="259"/>
      <c r="D3928" s="259"/>
      <c r="E3928" s="259"/>
      <c r="F3928" s="270"/>
      <c r="G3928" s="259"/>
      <c r="H3928" s="259"/>
      <c r="I3928" s="259"/>
      <c r="J3928" s="259"/>
    </row>
    <row r="3929" spans="1:10">
      <c r="A3929" s="259"/>
      <c r="B3929" s="259"/>
      <c r="C3929" s="259"/>
      <c r="D3929" s="259"/>
      <c r="E3929" s="259"/>
      <c r="F3929" s="270"/>
      <c r="G3929" s="259"/>
      <c r="H3929" s="259"/>
      <c r="I3929" s="259"/>
      <c r="J3929" s="259"/>
    </row>
    <row r="3930" spans="1:10">
      <c r="A3930" s="259"/>
      <c r="B3930" s="259"/>
      <c r="C3930" s="259"/>
      <c r="D3930" s="259"/>
      <c r="E3930" s="259"/>
      <c r="F3930" s="270"/>
      <c r="G3930" s="259"/>
      <c r="H3930" s="259"/>
      <c r="I3930" s="259"/>
      <c r="J3930" s="259"/>
    </row>
    <row r="3931" spans="1:10">
      <c r="A3931" s="259"/>
      <c r="B3931" s="259"/>
      <c r="C3931" s="259"/>
      <c r="D3931" s="259"/>
      <c r="E3931" s="259"/>
      <c r="F3931" s="270"/>
      <c r="G3931" s="259"/>
      <c r="H3931" s="259"/>
      <c r="I3931" s="259"/>
      <c r="J3931" s="259"/>
    </row>
    <row r="3932" spans="1:10">
      <c r="A3932" s="259"/>
      <c r="B3932" s="259"/>
      <c r="C3932" s="259"/>
      <c r="D3932" s="259"/>
      <c r="E3932" s="259"/>
      <c r="F3932" s="270"/>
      <c r="G3932" s="259"/>
      <c r="H3932" s="259"/>
      <c r="I3932" s="259"/>
      <c r="J3932" s="259"/>
    </row>
    <row r="3933" spans="1:10">
      <c r="A3933" s="259"/>
      <c r="B3933" s="259"/>
      <c r="C3933" s="259"/>
      <c r="D3933" s="259"/>
      <c r="E3933" s="259"/>
      <c r="F3933" s="270"/>
      <c r="G3933" s="259"/>
      <c r="H3933" s="259"/>
      <c r="I3933" s="259"/>
      <c r="J3933" s="259"/>
    </row>
    <row r="3934" spans="1:10">
      <c r="A3934" s="259"/>
      <c r="B3934" s="259"/>
      <c r="C3934" s="259"/>
      <c r="D3934" s="259"/>
      <c r="E3934" s="259"/>
      <c r="F3934" s="270"/>
      <c r="G3934" s="259"/>
      <c r="H3934" s="259"/>
      <c r="I3934" s="259"/>
      <c r="J3934" s="259"/>
    </row>
    <row r="3935" spans="1:10">
      <c r="A3935" s="259"/>
      <c r="B3935" s="259"/>
      <c r="C3935" s="259"/>
      <c r="D3935" s="259"/>
      <c r="E3935" s="259"/>
      <c r="F3935" s="270"/>
      <c r="G3935" s="259"/>
      <c r="H3935" s="259"/>
      <c r="I3935" s="259"/>
      <c r="J3935" s="259"/>
    </row>
    <row r="3936" spans="1:10">
      <c r="A3936" s="259"/>
      <c r="B3936" s="259"/>
      <c r="C3936" s="259"/>
      <c r="D3936" s="259"/>
      <c r="E3936" s="259"/>
      <c r="F3936" s="270"/>
      <c r="G3936" s="259"/>
      <c r="H3936" s="259"/>
      <c r="I3936" s="259"/>
      <c r="J3936" s="259"/>
    </row>
    <row r="3937" spans="1:10">
      <c r="A3937" s="259"/>
      <c r="B3937" s="259"/>
      <c r="C3937" s="259"/>
      <c r="D3937" s="259"/>
      <c r="E3937" s="259"/>
      <c r="F3937" s="270"/>
      <c r="G3937" s="259"/>
      <c r="H3937" s="259"/>
      <c r="I3937" s="259"/>
      <c r="J3937" s="259"/>
    </row>
    <row r="3938" spans="1:10">
      <c r="A3938" s="259"/>
      <c r="B3938" s="259"/>
      <c r="C3938" s="259"/>
      <c r="D3938" s="259"/>
      <c r="E3938" s="259"/>
      <c r="F3938" s="270"/>
      <c r="G3938" s="259"/>
      <c r="H3938" s="259"/>
      <c r="I3938" s="259"/>
      <c r="J3938" s="259"/>
    </row>
    <row r="3939" spans="1:10">
      <c r="A3939" s="259"/>
      <c r="B3939" s="259"/>
      <c r="C3939" s="259"/>
      <c r="D3939" s="259"/>
      <c r="E3939" s="259"/>
      <c r="F3939" s="270"/>
      <c r="G3939" s="259"/>
      <c r="H3939" s="259"/>
      <c r="I3939" s="259"/>
      <c r="J3939" s="259"/>
    </row>
    <row r="3940" spans="1:10">
      <c r="A3940" s="259"/>
      <c r="B3940" s="259"/>
      <c r="C3940" s="259"/>
      <c r="D3940" s="259"/>
      <c r="E3940" s="259"/>
      <c r="F3940" s="270"/>
      <c r="G3940" s="259"/>
      <c r="H3940" s="259"/>
      <c r="I3940" s="259"/>
      <c r="J3940" s="259"/>
    </row>
    <row r="3941" spans="1:10">
      <c r="A3941" s="259"/>
      <c r="B3941" s="259"/>
      <c r="C3941" s="259"/>
      <c r="D3941" s="259"/>
      <c r="E3941" s="259"/>
      <c r="F3941" s="270"/>
      <c r="G3941" s="259"/>
      <c r="H3941" s="259"/>
      <c r="I3941" s="259"/>
      <c r="J3941" s="259"/>
    </row>
    <row r="3942" spans="1:10">
      <c r="A3942" s="259"/>
      <c r="B3942" s="259"/>
      <c r="C3942" s="259"/>
      <c r="D3942" s="259"/>
      <c r="E3942" s="259"/>
      <c r="F3942" s="270"/>
      <c r="G3942" s="259"/>
      <c r="H3942" s="259"/>
      <c r="I3942" s="259"/>
      <c r="J3942" s="259"/>
    </row>
    <row r="3943" spans="1:10">
      <c r="A3943" s="259"/>
      <c r="B3943" s="259"/>
      <c r="C3943" s="259"/>
      <c r="D3943" s="259"/>
      <c r="E3943" s="259"/>
      <c r="F3943" s="270"/>
      <c r="G3943" s="259"/>
      <c r="H3943" s="259"/>
      <c r="I3943" s="259"/>
      <c r="J3943" s="259"/>
    </row>
    <row r="3944" spans="1:10">
      <c r="A3944" s="259"/>
      <c r="B3944" s="259"/>
      <c r="C3944" s="259"/>
      <c r="D3944" s="259"/>
      <c r="E3944" s="259"/>
      <c r="F3944" s="270"/>
      <c r="G3944" s="259"/>
      <c r="H3944" s="259"/>
      <c r="I3944" s="259"/>
      <c r="J3944" s="259"/>
    </row>
    <row r="3945" spans="1:10">
      <c r="A3945" s="259"/>
      <c r="B3945" s="259"/>
      <c r="C3945" s="259"/>
      <c r="D3945" s="259"/>
      <c r="E3945" s="259"/>
      <c r="F3945" s="270"/>
      <c r="G3945" s="259"/>
      <c r="H3945" s="259"/>
      <c r="I3945" s="259"/>
      <c r="J3945" s="259"/>
    </row>
    <row r="3946" spans="1:10">
      <c r="A3946" s="259"/>
      <c r="B3946" s="259"/>
      <c r="C3946" s="259"/>
      <c r="D3946" s="259"/>
      <c r="E3946" s="259"/>
      <c r="F3946" s="270"/>
      <c r="G3946" s="259"/>
      <c r="H3946" s="259"/>
      <c r="I3946" s="259"/>
      <c r="J3946" s="259"/>
    </row>
    <row r="3947" spans="1:10">
      <c r="A3947" s="259"/>
      <c r="B3947" s="259"/>
      <c r="C3947" s="259"/>
      <c r="D3947" s="259"/>
      <c r="E3947" s="259"/>
      <c r="F3947" s="270"/>
      <c r="G3947" s="259"/>
      <c r="H3947" s="259"/>
      <c r="I3947" s="259"/>
      <c r="J3947" s="259"/>
    </row>
    <row r="3948" spans="1:10">
      <c r="A3948" s="259"/>
      <c r="B3948" s="259"/>
      <c r="C3948" s="259"/>
      <c r="D3948" s="259"/>
      <c r="E3948" s="259"/>
      <c r="F3948" s="270"/>
      <c r="G3948" s="259"/>
      <c r="H3948" s="259"/>
      <c r="I3948" s="259"/>
      <c r="J3948" s="259"/>
    </row>
    <row r="3949" spans="1:10">
      <c r="A3949" s="259"/>
      <c r="B3949" s="259"/>
      <c r="C3949" s="259"/>
      <c r="D3949" s="259"/>
      <c r="E3949" s="259"/>
      <c r="F3949" s="270"/>
      <c r="G3949" s="259"/>
      <c r="H3949" s="259"/>
      <c r="I3949" s="259"/>
      <c r="J3949" s="259"/>
    </row>
    <row r="3950" spans="1:10">
      <c r="A3950" s="259"/>
      <c r="B3950" s="259"/>
      <c r="C3950" s="259"/>
      <c r="D3950" s="259"/>
      <c r="E3950" s="259"/>
      <c r="F3950" s="270"/>
      <c r="G3950" s="259"/>
      <c r="H3950" s="259"/>
      <c r="I3950" s="259"/>
      <c r="J3950" s="259"/>
    </row>
    <row r="3951" spans="1:10">
      <c r="A3951" s="259"/>
      <c r="B3951" s="259"/>
      <c r="C3951" s="259"/>
      <c r="D3951" s="259"/>
      <c r="E3951" s="259"/>
      <c r="F3951" s="270"/>
      <c r="G3951" s="259"/>
      <c r="H3951" s="259"/>
      <c r="I3951" s="259"/>
      <c r="J3951" s="259"/>
    </row>
    <row r="3952" spans="1:10">
      <c r="A3952" s="259"/>
      <c r="B3952" s="259"/>
      <c r="C3952" s="259"/>
      <c r="D3952" s="259"/>
      <c r="E3952" s="259"/>
      <c r="F3952" s="270"/>
      <c r="G3952" s="259"/>
      <c r="H3952" s="259"/>
      <c r="I3952" s="259"/>
      <c r="J3952" s="259"/>
    </row>
    <row r="3953" spans="1:10">
      <c r="A3953" s="259"/>
      <c r="B3953" s="259"/>
      <c r="C3953" s="259"/>
      <c r="D3953" s="259"/>
      <c r="E3953" s="259"/>
      <c r="F3953" s="270"/>
      <c r="G3953" s="259"/>
      <c r="H3953" s="259"/>
      <c r="I3953" s="259"/>
      <c r="J3953" s="259"/>
    </row>
    <row r="3954" spans="1:10">
      <c r="A3954" s="259"/>
      <c r="B3954" s="259"/>
      <c r="C3954" s="259"/>
      <c r="D3954" s="259"/>
      <c r="E3954" s="259"/>
      <c r="F3954" s="270"/>
      <c r="G3954" s="259"/>
      <c r="H3954" s="259"/>
      <c r="I3954" s="259"/>
      <c r="J3954" s="259"/>
    </row>
    <row r="3955" spans="1:10">
      <c r="A3955" s="259"/>
      <c r="B3955" s="259"/>
      <c r="C3955" s="259"/>
      <c r="D3955" s="259"/>
      <c r="E3955" s="259"/>
      <c r="F3955" s="270"/>
      <c r="G3955" s="259"/>
      <c r="H3955" s="259"/>
      <c r="I3955" s="259"/>
      <c r="J3955" s="259"/>
    </row>
    <row r="3956" spans="1:10">
      <c r="A3956" s="259"/>
      <c r="B3956" s="259"/>
      <c r="C3956" s="259"/>
      <c r="D3956" s="259"/>
      <c r="E3956" s="259"/>
      <c r="F3956" s="270"/>
      <c r="G3956" s="259"/>
      <c r="H3956" s="259"/>
      <c r="I3956" s="259"/>
      <c r="J3956" s="259"/>
    </row>
    <row r="3957" spans="1:10">
      <c r="A3957" s="259"/>
      <c r="B3957" s="259"/>
      <c r="C3957" s="259"/>
      <c r="D3957" s="259"/>
      <c r="E3957" s="259"/>
      <c r="F3957" s="270"/>
      <c r="G3957" s="259"/>
      <c r="H3957" s="259"/>
      <c r="I3957" s="259"/>
      <c r="J3957" s="259"/>
    </row>
    <row r="3958" spans="1:10">
      <c r="A3958" s="259"/>
      <c r="B3958" s="259"/>
      <c r="C3958" s="259"/>
      <c r="D3958" s="259"/>
      <c r="E3958" s="259"/>
      <c r="F3958" s="270"/>
      <c r="G3958" s="259"/>
      <c r="H3958" s="259"/>
      <c r="I3958" s="259"/>
      <c r="J3958" s="259"/>
    </row>
    <row r="3959" spans="1:10">
      <c r="A3959" s="259"/>
      <c r="B3959" s="259"/>
      <c r="C3959" s="259"/>
      <c r="D3959" s="259"/>
      <c r="E3959" s="259"/>
      <c r="F3959" s="270"/>
      <c r="G3959" s="259"/>
      <c r="H3959" s="259"/>
      <c r="I3959" s="259"/>
      <c r="J3959" s="259"/>
    </row>
    <row r="3960" spans="1:10">
      <c r="A3960" s="259"/>
      <c r="B3960" s="259"/>
      <c r="C3960" s="259"/>
      <c r="D3960" s="259"/>
      <c r="E3960" s="259"/>
      <c r="F3960" s="270"/>
      <c r="G3960" s="259"/>
      <c r="H3960" s="259"/>
      <c r="I3960" s="259"/>
      <c r="J3960" s="259"/>
    </row>
    <row r="3961" spans="1:10">
      <c r="A3961" s="259"/>
      <c r="B3961" s="259"/>
      <c r="C3961" s="259"/>
      <c r="D3961" s="259"/>
      <c r="E3961" s="259"/>
      <c r="F3961" s="270"/>
      <c r="G3961" s="259"/>
      <c r="H3961" s="259"/>
      <c r="I3961" s="259"/>
      <c r="J3961" s="259"/>
    </row>
    <row r="3962" spans="1:10">
      <c r="A3962" s="259"/>
      <c r="B3962" s="259"/>
      <c r="C3962" s="259"/>
      <c r="D3962" s="259"/>
      <c r="E3962" s="259"/>
      <c r="F3962" s="270"/>
      <c r="G3962" s="259"/>
      <c r="H3962" s="259"/>
      <c r="I3962" s="259"/>
      <c r="J3962" s="259"/>
    </row>
    <row r="3963" spans="1:10">
      <c r="A3963" s="259"/>
      <c r="B3963" s="259"/>
      <c r="C3963" s="259"/>
      <c r="D3963" s="259"/>
      <c r="E3963" s="259"/>
      <c r="F3963" s="270"/>
      <c r="G3963" s="259"/>
      <c r="H3963" s="259"/>
      <c r="I3963" s="259"/>
      <c r="J3963" s="259"/>
    </row>
    <row r="3964" spans="1:10">
      <c r="A3964" s="259"/>
      <c r="B3964" s="259"/>
      <c r="C3964" s="259"/>
      <c r="D3964" s="259"/>
      <c r="E3964" s="259"/>
      <c r="F3964" s="270"/>
      <c r="G3964" s="259"/>
      <c r="H3964" s="259"/>
      <c r="I3964" s="259"/>
      <c r="J3964" s="259"/>
    </row>
    <row r="3965" spans="1:10">
      <c r="A3965" s="259"/>
      <c r="B3965" s="259"/>
      <c r="C3965" s="259"/>
      <c r="D3965" s="259"/>
      <c r="E3965" s="259"/>
      <c r="F3965" s="270"/>
      <c r="G3965" s="259"/>
      <c r="H3965" s="259"/>
      <c r="I3965" s="259"/>
      <c r="J3965" s="259"/>
    </row>
    <row r="3966" spans="1:10">
      <c r="A3966" s="259"/>
      <c r="B3966" s="259"/>
      <c r="C3966" s="259"/>
      <c r="D3966" s="259"/>
      <c r="E3966" s="259"/>
      <c r="F3966" s="270"/>
      <c r="G3966" s="259"/>
      <c r="H3966" s="259"/>
      <c r="I3966" s="259"/>
      <c r="J3966" s="259"/>
    </row>
    <row r="3967" spans="1:10">
      <c r="A3967" s="259"/>
      <c r="B3967" s="259"/>
      <c r="C3967" s="259"/>
      <c r="D3967" s="259"/>
      <c r="E3967" s="259"/>
      <c r="F3967" s="270"/>
      <c r="G3967" s="259"/>
      <c r="H3967" s="259"/>
      <c r="I3967" s="259"/>
      <c r="J3967" s="259"/>
    </row>
    <row r="3968" spans="1:10">
      <c r="A3968" s="259"/>
      <c r="B3968" s="259"/>
      <c r="C3968" s="259"/>
      <c r="D3968" s="259"/>
      <c r="E3968" s="259"/>
      <c r="F3968" s="270"/>
      <c r="G3968" s="259"/>
      <c r="H3968" s="259"/>
      <c r="I3968" s="259"/>
      <c r="J3968" s="259"/>
    </row>
    <row r="3969" spans="1:10">
      <c r="A3969" s="259"/>
      <c r="B3969" s="259"/>
      <c r="C3969" s="259"/>
      <c r="D3969" s="259"/>
      <c r="E3969" s="259"/>
      <c r="F3969" s="270"/>
      <c r="G3969" s="259"/>
      <c r="H3969" s="259"/>
      <c r="I3969" s="259"/>
      <c r="J3969" s="259"/>
    </row>
    <row r="3970" spans="1:10">
      <c r="A3970" s="259"/>
      <c r="B3970" s="259"/>
      <c r="C3970" s="259"/>
      <c r="D3970" s="259"/>
      <c r="E3970" s="259"/>
      <c r="F3970" s="270"/>
      <c r="G3970" s="259"/>
      <c r="H3970" s="259"/>
      <c r="I3970" s="259"/>
      <c r="J3970" s="259"/>
    </row>
    <row r="3971" spans="1:10">
      <c r="A3971" s="259"/>
      <c r="B3971" s="259"/>
      <c r="C3971" s="259"/>
      <c r="D3971" s="259"/>
      <c r="E3971" s="259"/>
      <c r="F3971" s="270"/>
      <c r="G3971" s="259"/>
      <c r="H3971" s="259"/>
      <c r="I3971" s="259"/>
      <c r="J3971" s="259"/>
    </row>
    <row r="3972" spans="1:10">
      <c r="A3972" s="259"/>
      <c r="B3972" s="259"/>
      <c r="C3972" s="259"/>
      <c r="D3972" s="259"/>
      <c r="E3972" s="259"/>
      <c r="F3972" s="270"/>
      <c r="G3972" s="259"/>
      <c r="H3972" s="259"/>
      <c r="I3972" s="259"/>
      <c r="J3972" s="259"/>
    </row>
    <row r="3973" spans="1:10">
      <c r="A3973" s="259"/>
      <c r="B3973" s="259"/>
      <c r="C3973" s="259"/>
      <c r="D3973" s="259"/>
      <c r="E3973" s="259"/>
      <c r="F3973" s="270"/>
      <c r="G3973" s="259"/>
      <c r="H3973" s="259"/>
      <c r="I3973" s="259"/>
      <c r="J3973" s="259"/>
    </row>
    <row r="3974" spans="1:10">
      <c r="A3974" s="259"/>
      <c r="B3974" s="259"/>
      <c r="C3974" s="259"/>
      <c r="D3974" s="259"/>
      <c r="E3974" s="259"/>
      <c r="F3974" s="270"/>
      <c r="G3974" s="259"/>
      <c r="H3974" s="259"/>
      <c r="I3974" s="259"/>
      <c r="J3974" s="259"/>
    </row>
    <row r="3975" spans="1:10">
      <c r="A3975" s="259"/>
      <c r="B3975" s="259"/>
      <c r="C3975" s="259"/>
      <c r="D3975" s="259"/>
      <c r="E3975" s="259"/>
      <c r="F3975" s="270"/>
      <c r="G3975" s="259"/>
      <c r="H3975" s="259"/>
      <c r="I3975" s="259"/>
      <c r="J3975" s="259"/>
    </row>
    <row r="3976" spans="1:10">
      <c r="A3976" s="259"/>
      <c r="B3976" s="259"/>
      <c r="C3976" s="259"/>
      <c r="D3976" s="259"/>
      <c r="E3976" s="259"/>
      <c r="F3976" s="270"/>
      <c r="G3976" s="259"/>
      <c r="H3976" s="259"/>
      <c r="I3976" s="259"/>
      <c r="J3976" s="259"/>
    </row>
    <row r="3977" spans="1:10">
      <c r="A3977" s="259"/>
      <c r="B3977" s="259"/>
      <c r="C3977" s="259"/>
      <c r="D3977" s="259"/>
      <c r="E3977" s="259"/>
      <c r="F3977" s="270"/>
      <c r="G3977" s="259"/>
      <c r="H3977" s="259"/>
      <c r="I3977" s="259"/>
      <c r="J3977" s="259"/>
    </row>
    <row r="3978" spans="1:10">
      <c r="A3978" s="259"/>
      <c r="B3978" s="259"/>
      <c r="C3978" s="259"/>
      <c r="D3978" s="259"/>
      <c r="E3978" s="259"/>
      <c r="F3978" s="270"/>
      <c r="G3978" s="259"/>
      <c r="H3978" s="259"/>
      <c r="I3978" s="259"/>
      <c r="J3978" s="259"/>
    </row>
    <row r="3979" spans="1:10">
      <c r="A3979" s="259"/>
      <c r="B3979" s="259"/>
      <c r="C3979" s="259"/>
      <c r="D3979" s="259"/>
      <c r="E3979" s="259"/>
      <c r="F3979" s="270"/>
      <c r="G3979" s="259"/>
      <c r="H3979" s="259"/>
      <c r="I3979" s="259"/>
      <c r="J3979" s="259"/>
    </row>
    <row r="3980" spans="1:10">
      <c r="A3980" s="259"/>
      <c r="B3980" s="259"/>
      <c r="C3980" s="259"/>
      <c r="D3980" s="259"/>
      <c r="E3980" s="259"/>
      <c r="F3980" s="270"/>
      <c r="G3980" s="259"/>
      <c r="H3980" s="259"/>
      <c r="I3980" s="259"/>
      <c r="J3980" s="259"/>
    </row>
    <row r="3981" spans="1:10">
      <c r="A3981" s="259"/>
      <c r="B3981" s="259"/>
      <c r="C3981" s="259"/>
      <c r="D3981" s="259"/>
      <c r="E3981" s="259"/>
      <c r="F3981" s="270"/>
      <c r="G3981" s="259"/>
      <c r="H3981" s="259"/>
      <c r="I3981" s="259"/>
      <c r="J3981" s="259"/>
    </row>
    <row r="3982" spans="1:10">
      <c r="A3982" s="259"/>
      <c r="B3982" s="259"/>
      <c r="C3982" s="259"/>
      <c r="D3982" s="259"/>
      <c r="E3982" s="259"/>
      <c r="F3982" s="270"/>
      <c r="G3982" s="259"/>
      <c r="H3982" s="259"/>
      <c r="I3982" s="259"/>
      <c r="J3982" s="259"/>
    </row>
    <row r="3983" spans="1:10">
      <c r="A3983" s="259"/>
      <c r="B3983" s="259"/>
      <c r="C3983" s="259"/>
      <c r="D3983" s="259"/>
      <c r="E3983" s="259"/>
      <c r="F3983" s="270"/>
      <c r="G3983" s="259"/>
      <c r="H3983" s="259"/>
      <c r="I3983" s="259"/>
      <c r="J3983" s="259"/>
    </row>
    <row r="3984" spans="1:10">
      <c r="A3984" s="259"/>
      <c r="B3984" s="259"/>
      <c r="C3984" s="259"/>
      <c r="D3984" s="259"/>
      <c r="E3984" s="259"/>
      <c r="F3984" s="270"/>
      <c r="G3984" s="259"/>
      <c r="H3984" s="259"/>
      <c r="I3984" s="259"/>
      <c r="J3984" s="259"/>
    </row>
    <row r="3985" spans="1:10">
      <c r="A3985" s="259"/>
      <c r="B3985" s="259"/>
      <c r="C3985" s="259"/>
      <c r="D3985" s="259"/>
      <c r="E3985" s="259"/>
      <c r="F3985" s="270"/>
      <c r="G3985" s="259"/>
      <c r="H3985" s="259"/>
      <c r="I3985" s="259"/>
      <c r="J3985" s="259"/>
    </row>
    <row r="3986" spans="1:10">
      <c r="A3986" s="259"/>
      <c r="B3986" s="259"/>
      <c r="C3986" s="259"/>
      <c r="D3986" s="259"/>
      <c r="E3986" s="259"/>
      <c r="F3986" s="270"/>
      <c r="G3986" s="259"/>
      <c r="H3986" s="259"/>
      <c r="I3986" s="259"/>
      <c r="J3986" s="259"/>
    </row>
    <row r="3987" spans="1:10">
      <c r="A3987" s="259"/>
      <c r="B3987" s="259"/>
      <c r="C3987" s="259"/>
      <c r="D3987" s="259"/>
      <c r="E3987" s="259"/>
      <c r="F3987" s="270"/>
      <c r="G3987" s="259"/>
      <c r="H3987" s="259"/>
      <c r="I3987" s="259"/>
      <c r="J3987" s="259"/>
    </row>
    <row r="3988" spans="1:10">
      <c r="A3988" s="259"/>
      <c r="B3988" s="259"/>
      <c r="C3988" s="259"/>
      <c r="D3988" s="259"/>
      <c r="E3988" s="259"/>
      <c r="F3988" s="270"/>
      <c r="G3988" s="259"/>
      <c r="H3988" s="259"/>
      <c r="I3988" s="259"/>
      <c r="J3988" s="259"/>
    </row>
    <row r="3989" spans="1:10">
      <c r="A3989" s="259"/>
      <c r="B3989" s="259"/>
      <c r="C3989" s="259"/>
      <c r="D3989" s="259"/>
      <c r="E3989" s="259"/>
      <c r="F3989" s="270"/>
      <c r="G3989" s="259"/>
      <c r="H3989" s="259"/>
      <c r="I3989" s="259"/>
      <c r="J3989" s="259"/>
    </row>
    <row r="3990" spans="1:10">
      <c r="A3990" s="259"/>
      <c r="B3990" s="259"/>
      <c r="C3990" s="259"/>
      <c r="D3990" s="259"/>
      <c r="E3990" s="259"/>
      <c r="F3990" s="270"/>
      <c r="G3990" s="259"/>
      <c r="H3990" s="259"/>
      <c r="I3990" s="259"/>
      <c r="J3990" s="259"/>
    </row>
    <row r="3991" spans="1:10">
      <c r="A3991" s="259"/>
      <c r="B3991" s="259"/>
      <c r="C3991" s="259"/>
      <c r="D3991" s="259"/>
      <c r="E3991" s="259"/>
      <c r="F3991" s="270"/>
      <c r="G3991" s="259"/>
      <c r="H3991" s="259"/>
      <c r="I3991" s="259"/>
      <c r="J3991" s="259"/>
    </row>
    <row r="3992" spans="1:10">
      <c r="A3992" s="259"/>
      <c r="B3992" s="259"/>
      <c r="C3992" s="259"/>
      <c r="D3992" s="259"/>
      <c r="E3992" s="259"/>
      <c r="F3992" s="270"/>
      <c r="G3992" s="259"/>
      <c r="H3992" s="259"/>
      <c r="I3992" s="259"/>
      <c r="J3992" s="259"/>
    </row>
    <row r="3993" spans="1:10">
      <c r="A3993" s="259"/>
      <c r="B3993" s="259"/>
      <c r="C3993" s="259"/>
      <c r="D3993" s="259"/>
      <c r="E3993" s="259"/>
      <c r="F3993" s="270"/>
      <c r="G3993" s="259"/>
      <c r="H3993" s="259"/>
      <c r="I3993" s="259"/>
      <c r="J3993" s="259"/>
    </row>
    <row r="3994" spans="1:10">
      <c r="A3994" s="259"/>
      <c r="B3994" s="259"/>
      <c r="C3994" s="259"/>
      <c r="D3994" s="259"/>
      <c r="E3994" s="259"/>
      <c r="F3994" s="270"/>
      <c r="G3994" s="259"/>
      <c r="H3994" s="259"/>
      <c r="I3994" s="259"/>
      <c r="J3994" s="259"/>
    </row>
    <row r="3995" spans="1:10">
      <c r="A3995" s="259"/>
      <c r="B3995" s="259"/>
      <c r="C3995" s="259"/>
      <c r="D3995" s="259"/>
      <c r="E3995" s="259"/>
      <c r="F3995" s="270"/>
      <c r="G3995" s="259"/>
      <c r="H3995" s="259"/>
      <c r="I3995" s="259"/>
      <c r="J3995" s="259"/>
    </row>
    <row r="3996" spans="1:10">
      <c r="A3996" s="259"/>
      <c r="B3996" s="259"/>
      <c r="C3996" s="259"/>
      <c r="D3996" s="259"/>
      <c r="E3996" s="259"/>
      <c r="F3996" s="270"/>
      <c r="G3996" s="259"/>
      <c r="H3996" s="259"/>
      <c r="I3996" s="259"/>
      <c r="J3996" s="259"/>
    </row>
    <row r="3997" spans="1:10">
      <c r="A3997" s="259"/>
      <c r="B3997" s="259"/>
      <c r="C3997" s="259"/>
      <c r="D3997" s="259"/>
      <c r="E3997" s="259"/>
      <c r="F3997" s="270"/>
      <c r="G3997" s="259"/>
      <c r="H3997" s="259"/>
      <c r="I3997" s="259"/>
      <c r="J3997" s="259"/>
    </row>
    <row r="3998" spans="1:10">
      <c r="A3998" s="259"/>
      <c r="B3998" s="259"/>
      <c r="C3998" s="259"/>
      <c r="D3998" s="259"/>
      <c r="E3998" s="259"/>
      <c r="F3998" s="270"/>
      <c r="G3998" s="259"/>
      <c r="H3998" s="259"/>
      <c r="I3998" s="259"/>
      <c r="J3998" s="259"/>
    </row>
    <row r="3999" spans="1:10">
      <c r="A3999" s="259"/>
      <c r="B3999" s="259"/>
      <c r="C3999" s="259"/>
      <c r="D3999" s="259"/>
      <c r="E3999" s="259"/>
      <c r="F3999" s="270"/>
      <c r="G3999" s="259"/>
      <c r="H3999" s="259"/>
      <c r="I3999" s="259"/>
      <c r="J3999" s="259"/>
    </row>
    <row r="4000" spans="1:10">
      <c r="A4000" s="259"/>
      <c r="B4000" s="259"/>
      <c r="C4000" s="259"/>
      <c r="D4000" s="259"/>
      <c r="E4000" s="259"/>
      <c r="F4000" s="270"/>
      <c r="G4000" s="259"/>
      <c r="H4000" s="259"/>
      <c r="I4000" s="259"/>
      <c r="J4000" s="259"/>
    </row>
    <row r="4001" spans="1:10">
      <c r="A4001" s="259"/>
      <c r="B4001" s="259"/>
      <c r="C4001" s="259"/>
      <c r="D4001" s="259"/>
      <c r="E4001" s="259"/>
      <c r="F4001" s="270"/>
      <c r="G4001" s="259"/>
      <c r="H4001" s="259"/>
      <c r="I4001" s="259"/>
      <c r="J4001" s="259"/>
    </row>
    <row r="4002" spans="1:10">
      <c r="A4002" s="259"/>
      <c r="B4002" s="259"/>
      <c r="C4002" s="259"/>
      <c r="D4002" s="259"/>
      <c r="E4002" s="259"/>
      <c r="F4002" s="270"/>
      <c r="G4002" s="259"/>
      <c r="H4002" s="259"/>
      <c r="I4002" s="259"/>
      <c r="J4002" s="259"/>
    </row>
    <row r="4003" spans="1:10">
      <c r="A4003" s="259"/>
      <c r="B4003" s="259"/>
      <c r="C4003" s="259"/>
      <c r="D4003" s="259"/>
      <c r="E4003" s="259"/>
      <c r="F4003" s="270"/>
      <c r="G4003" s="259"/>
      <c r="H4003" s="259"/>
      <c r="I4003" s="259"/>
      <c r="J4003" s="259"/>
    </row>
    <row r="4004" spans="1:10">
      <c r="A4004" s="259"/>
      <c r="B4004" s="259"/>
      <c r="C4004" s="259"/>
      <c r="D4004" s="259"/>
      <c r="E4004" s="259"/>
      <c r="F4004" s="270"/>
      <c r="G4004" s="259"/>
      <c r="H4004" s="259"/>
      <c r="I4004" s="259"/>
      <c r="J4004" s="259"/>
    </row>
    <row r="4005" spans="1:10">
      <c r="A4005" s="259"/>
      <c r="B4005" s="259"/>
      <c r="C4005" s="259"/>
      <c r="D4005" s="259"/>
      <c r="E4005" s="259"/>
      <c r="F4005" s="270"/>
      <c r="G4005" s="259"/>
      <c r="H4005" s="259"/>
      <c r="I4005" s="259"/>
      <c r="J4005" s="259"/>
    </row>
    <row r="4006" spans="1:10">
      <c r="A4006" s="259"/>
      <c r="B4006" s="259"/>
      <c r="C4006" s="259"/>
      <c r="D4006" s="259"/>
      <c r="E4006" s="259"/>
      <c r="F4006" s="270"/>
      <c r="G4006" s="259"/>
      <c r="H4006" s="259"/>
      <c r="I4006" s="259"/>
      <c r="J4006" s="259"/>
    </row>
    <row r="4007" spans="1:10">
      <c r="A4007" s="259"/>
      <c r="B4007" s="259"/>
      <c r="C4007" s="259"/>
      <c r="D4007" s="259"/>
      <c r="E4007" s="259"/>
      <c r="F4007" s="270"/>
      <c r="G4007" s="259"/>
      <c r="H4007" s="259"/>
      <c r="I4007" s="259"/>
      <c r="J4007" s="259"/>
    </row>
    <row r="4008" spans="1:10">
      <c r="A4008" s="259"/>
      <c r="B4008" s="259"/>
      <c r="C4008" s="259"/>
      <c r="D4008" s="259"/>
      <c r="E4008" s="259"/>
      <c r="F4008" s="270"/>
      <c r="G4008" s="259"/>
      <c r="H4008" s="259"/>
      <c r="I4008" s="259"/>
      <c r="J4008" s="259"/>
    </row>
    <row r="4009" spans="1:10">
      <c r="A4009" s="259"/>
      <c r="B4009" s="259"/>
      <c r="C4009" s="259"/>
      <c r="D4009" s="259"/>
      <c r="E4009" s="259"/>
      <c r="F4009" s="270"/>
      <c r="G4009" s="259"/>
      <c r="H4009" s="259"/>
      <c r="I4009" s="259"/>
      <c r="J4009" s="259"/>
    </row>
    <row r="4010" spans="1:10">
      <c r="A4010" s="259"/>
      <c r="B4010" s="259"/>
      <c r="C4010" s="259"/>
      <c r="D4010" s="259"/>
      <c r="E4010" s="259"/>
      <c r="F4010" s="270"/>
      <c r="G4010" s="259"/>
      <c r="H4010" s="259"/>
      <c r="I4010" s="259"/>
      <c r="J4010" s="259"/>
    </row>
    <row r="4011" spans="1:10">
      <c r="A4011" s="259"/>
      <c r="B4011" s="259"/>
      <c r="C4011" s="259"/>
      <c r="D4011" s="259"/>
      <c r="E4011" s="259"/>
      <c r="F4011" s="270"/>
      <c r="G4011" s="259"/>
      <c r="H4011" s="259"/>
      <c r="I4011" s="259"/>
      <c r="J4011" s="259"/>
    </row>
    <row r="4012" spans="1:10">
      <c r="A4012" s="259"/>
      <c r="B4012" s="259"/>
      <c r="C4012" s="259"/>
      <c r="D4012" s="259"/>
      <c r="E4012" s="259"/>
      <c r="F4012" s="270"/>
      <c r="G4012" s="259"/>
      <c r="H4012" s="259"/>
      <c r="I4012" s="259"/>
      <c r="J4012" s="259"/>
    </row>
    <row r="4013" spans="1:10">
      <c r="A4013" s="259"/>
      <c r="B4013" s="259"/>
      <c r="C4013" s="259"/>
      <c r="D4013" s="259"/>
      <c r="E4013" s="259"/>
      <c r="F4013" s="270"/>
      <c r="G4013" s="259"/>
      <c r="H4013" s="259"/>
      <c r="I4013" s="259"/>
      <c r="J4013" s="259"/>
    </row>
    <row r="4014" spans="1:10">
      <c r="A4014" s="259"/>
      <c r="B4014" s="259"/>
      <c r="C4014" s="259"/>
      <c r="D4014" s="259"/>
      <c r="E4014" s="259"/>
      <c r="F4014" s="270"/>
      <c r="G4014" s="259"/>
      <c r="H4014" s="259"/>
      <c r="I4014" s="259"/>
      <c r="J4014" s="259"/>
    </row>
    <row r="4015" spans="1:10">
      <c r="A4015" s="259"/>
      <c r="B4015" s="259"/>
      <c r="C4015" s="259"/>
      <c r="D4015" s="259"/>
      <c r="E4015" s="259"/>
      <c r="F4015" s="270"/>
      <c r="G4015" s="259"/>
      <c r="H4015" s="259"/>
      <c r="I4015" s="259"/>
      <c r="J4015" s="259"/>
    </row>
    <row r="4016" spans="1:10">
      <c r="A4016" s="259"/>
      <c r="B4016" s="259"/>
      <c r="C4016" s="259"/>
      <c r="D4016" s="259"/>
      <c r="E4016" s="259"/>
      <c r="F4016" s="270"/>
      <c r="G4016" s="259"/>
      <c r="H4016" s="259"/>
      <c r="I4016" s="259"/>
      <c r="J4016" s="259"/>
    </row>
    <row r="4017" spans="1:10">
      <c r="A4017" s="259"/>
      <c r="B4017" s="259"/>
      <c r="C4017" s="259"/>
      <c r="D4017" s="259"/>
      <c r="E4017" s="259"/>
      <c r="F4017" s="270"/>
      <c r="G4017" s="259"/>
      <c r="H4017" s="259"/>
      <c r="I4017" s="259"/>
      <c r="J4017" s="259"/>
    </row>
    <row r="4018" spans="1:10">
      <c r="A4018" s="259"/>
      <c r="B4018" s="259"/>
      <c r="C4018" s="259"/>
      <c r="D4018" s="259"/>
      <c r="E4018" s="259"/>
      <c r="F4018" s="270"/>
      <c r="G4018" s="259"/>
      <c r="H4018" s="259"/>
      <c r="I4018" s="259"/>
      <c r="J4018" s="259"/>
    </row>
    <row r="4019" spans="1:10">
      <c r="A4019" s="259"/>
      <c r="B4019" s="259"/>
      <c r="C4019" s="259"/>
      <c r="D4019" s="259"/>
      <c r="E4019" s="259"/>
      <c r="F4019" s="270"/>
      <c r="G4019" s="259"/>
      <c r="H4019" s="259"/>
      <c r="I4019" s="259"/>
      <c r="J4019" s="259"/>
    </row>
    <row r="4020" spans="1:10">
      <c r="A4020" s="259"/>
      <c r="B4020" s="259"/>
      <c r="C4020" s="259"/>
      <c r="D4020" s="259"/>
      <c r="E4020" s="259"/>
      <c r="F4020" s="270"/>
      <c r="G4020" s="259"/>
      <c r="H4020" s="259"/>
      <c r="I4020" s="259"/>
      <c r="J4020" s="259"/>
    </row>
    <row r="4021" spans="1:10">
      <c r="A4021" s="259"/>
      <c r="B4021" s="259"/>
      <c r="C4021" s="259"/>
      <c r="D4021" s="259"/>
      <c r="E4021" s="259"/>
      <c r="F4021" s="270"/>
      <c r="G4021" s="259"/>
      <c r="H4021" s="259"/>
      <c r="I4021" s="259"/>
      <c r="J4021" s="259"/>
    </row>
    <row r="4022" spans="1:10">
      <c r="A4022" s="259"/>
      <c r="B4022" s="259"/>
      <c r="C4022" s="259"/>
      <c r="D4022" s="259"/>
      <c r="E4022" s="259"/>
      <c r="F4022" s="270"/>
      <c r="G4022" s="259"/>
      <c r="H4022" s="259"/>
      <c r="I4022" s="259"/>
      <c r="J4022" s="259"/>
    </row>
    <row r="4023" spans="1:10">
      <c r="A4023" s="259"/>
      <c r="B4023" s="259"/>
      <c r="C4023" s="259"/>
      <c r="D4023" s="259"/>
      <c r="E4023" s="259"/>
      <c r="F4023" s="270"/>
      <c r="G4023" s="259"/>
      <c r="H4023" s="259"/>
      <c r="I4023" s="259"/>
      <c r="J4023" s="259"/>
    </row>
    <row r="4024" spans="1:10">
      <c r="A4024" s="259"/>
      <c r="B4024" s="259"/>
      <c r="C4024" s="259"/>
      <c r="D4024" s="259"/>
      <c r="E4024" s="259"/>
      <c r="F4024" s="270"/>
      <c r="G4024" s="259"/>
      <c r="H4024" s="259"/>
      <c r="I4024" s="259"/>
      <c r="J4024" s="259"/>
    </row>
    <row r="4025" spans="1:10">
      <c r="A4025" s="259"/>
      <c r="B4025" s="259"/>
      <c r="C4025" s="259"/>
      <c r="D4025" s="259"/>
      <c r="E4025" s="259"/>
      <c r="F4025" s="270"/>
      <c r="G4025" s="259"/>
      <c r="H4025" s="259"/>
      <c r="I4025" s="259"/>
      <c r="J4025" s="259"/>
    </row>
    <row r="4026" spans="1:10">
      <c r="A4026" s="259"/>
      <c r="B4026" s="259"/>
      <c r="C4026" s="259"/>
      <c r="D4026" s="259"/>
      <c r="E4026" s="259"/>
      <c r="F4026" s="270"/>
      <c r="G4026" s="259"/>
      <c r="H4026" s="259"/>
      <c r="I4026" s="259"/>
      <c r="J4026" s="259"/>
    </row>
    <row r="4027" spans="1:10">
      <c r="A4027" s="259"/>
      <c r="B4027" s="259"/>
      <c r="C4027" s="259"/>
      <c r="D4027" s="259"/>
      <c r="E4027" s="259"/>
      <c r="F4027" s="270"/>
      <c r="G4027" s="259"/>
      <c r="H4027" s="259"/>
      <c r="I4027" s="259"/>
      <c r="J4027" s="259"/>
    </row>
    <row r="4028" spans="1:10">
      <c r="A4028" s="259"/>
      <c r="B4028" s="259"/>
      <c r="C4028" s="259"/>
      <c r="D4028" s="259"/>
      <c r="E4028" s="259"/>
      <c r="F4028" s="270"/>
      <c r="G4028" s="259"/>
      <c r="H4028" s="259"/>
      <c r="I4028" s="259"/>
      <c r="J4028" s="259"/>
    </row>
    <row r="4029" spans="1:10">
      <c r="A4029" s="259"/>
      <c r="B4029" s="259"/>
      <c r="C4029" s="259"/>
      <c r="D4029" s="259"/>
      <c r="E4029" s="259"/>
      <c r="F4029" s="270"/>
      <c r="G4029" s="259"/>
      <c r="H4029" s="259"/>
      <c r="I4029" s="259"/>
      <c r="J4029" s="259"/>
    </row>
    <row r="4030" spans="1:10">
      <c r="A4030" s="259"/>
      <c r="B4030" s="259"/>
      <c r="C4030" s="259"/>
      <c r="D4030" s="259"/>
      <c r="E4030" s="259"/>
      <c r="F4030" s="270"/>
      <c r="G4030" s="259"/>
      <c r="H4030" s="259"/>
      <c r="I4030" s="259"/>
      <c r="J4030" s="259"/>
    </row>
    <row r="4031" spans="1:10">
      <c r="A4031" s="259"/>
      <c r="B4031" s="259"/>
      <c r="C4031" s="259"/>
      <c r="D4031" s="259"/>
      <c r="E4031" s="259"/>
      <c r="F4031" s="270"/>
      <c r="G4031" s="259"/>
      <c r="H4031" s="259"/>
      <c r="I4031" s="259"/>
      <c r="J4031" s="259"/>
    </row>
    <row r="4032" spans="1:10">
      <c r="A4032" s="259"/>
      <c r="B4032" s="259"/>
      <c r="C4032" s="259"/>
      <c r="D4032" s="259"/>
      <c r="E4032" s="259"/>
      <c r="F4032" s="270"/>
      <c r="G4032" s="259"/>
      <c r="H4032" s="259"/>
      <c r="I4032" s="259"/>
      <c r="J4032" s="259"/>
    </row>
    <row r="4033" spans="1:10">
      <c r="A4033" s="259"/>
      <c r="B4033" s="259"/>
      <c r="C4033" s="259"/>
      <c r="D4033" s="259"/>
      <c r="E4033" s="259"/>
      <c r="F4033" s="270"/>
      <c r="G4033" s="259"/>
      <c r="H4033" s="259"/>
      <c r="I4033" s="259"/>
      <c r="J4033" s="259"/>
    </row>
    <row r="4034" spans="1:10">
      <c r="A4034" s="259"/>
      <c r="B4034" s="259"/>
      <c r="C4034" s="259"/>
      <c r="D4034" s="259"/>
      <c r="E4034" s="259"/>
      <c r="F4034" s="270"/>
      <c r="G4034" s="259"/>
      <c r="H4034" s="259"/>
      <c r="I4034" s="259"/>
      <c r="J4034" s="259"/>
    </row>
    <row r="4035" spans="1:10">
      <c r="A4035" s="259"/>
      <c r="B4035" s="259"/>
      <c r="C4035" s="259"/>
      <c r="D4035" s="259"/>
      <c r="E4035" s="259"/>
      <c r="F4035" s="270"/>
      <c r="G4035" s="259"/>
      <c r="H4035" s="259"/>
      <c r="I4035" s="259"/>
      <c r="J4035" s="259"/>
    </row>
    <row r="4036" spans="1:10">
      <c r="A4036" s="259"/>
      <c r="B4036" s="259"/>
      <c r="C4036" s="259"/>
      <c r="D4036" s="259"/>
      <c r="E4036" s="259"/>
      <c r="F4036" s="270"/>
      <c r="G4036" s="259"/>
      <c r="H4036" s="259"/>
      <c r="I4036" s="259"/>
      <c r="J4036" s="259"/>
    </row>
    <row r="4037" spans="1:10">
      <c r="A4037" s="259"/>
      <c r="B4037" s="259"/>
      <c r="C4037" s="259"/>
      <c r="D4037" s="259"/>
      <c r="E4037" s="259"/>
      <c r="F4037" s="270"/>
      <c r="G4037" s="259"/>
      <c r="H4037" s="259"/>
      <c r="I4037" s="259"/>
      <c r="J4037" s="259"/>
    </row>
    <row r="4038" spans="1:10">
      <c r="A4038" s="259"/>
      <c r="B4038" s="259"/>
      <c r="C4038" s="259"/>
      <c r="D4038" s="259"/>
      <c r="E4038" s="259"/>
      <c r="F4038" s="270"/>
      <c r="G4038" s="259"/>
      <c r="H4038" s="259"/>
      <c r="I4038" s="259"/>
      <c r="J4038" s="259"/>
    </row>
    <row r="4039" spans="1:10">
      <c r="A4039" s="259"/>
      <c r="B4039" s="259"/>
      <c r="C4039" s="259"/>
      <c r="D4039" s="259"/>
      <c r="E4039" s="259"/>
      <c r="F4039" s="270"/>
      <c r="G4039" s="259"/>
      <c r="H4039" s="259"/>
      <c r="I4039" s="259"/>
      <c r="J4039" s="259"/>
    </row>
    <row r="4040" spans="1:10">
      <c r="A4040" s="259"/>
      <c r="B4040" s="259"/>
      <c r="C4040" s="259"/>
      <c r="D4040" s="259"/>
      <c r="E4040" s="259"/>
      <c r="F4040" s="270"/>
      <c r="G4040" s="259"/>
      <c r="H4040" s="259"/>
      <c r="I4040" s="259"/>
      <c r="J4040" s="259"/>
    </row>
    <row r="4041" spans="1:10">
      <c r="A4041" s="259"/>
      <c r="B4041" s="259"/>
      <c r="C4041" s="259"/>
      <c r="D4041" s="259"/>
      <c r="E4041" s="259"/>
      <c r="F4041" s="270"/>
      <c r="G4041" s="259"/>
      <c r="H4041" s="259"/>
      <c r="I4041" s="259"/>
      <c r="J4041" s="259"/>
    </row>
    <row r="4042" spans="1:10">
      <c r="A4042" s="259"/>
      <c r="B4042" s="259"/>
      <c r="C4042" s="259"/>
      <c r="D4042" s="259"/>
      <c r="E4042" s="259"/>
      <c r="F4042" s="270"/>
      <c r="G4042" s="259"/>
      <c r="H4042" s="259"/>
      <c r="I4042" s="259"/>
      <c r="J4042" s="259"/>
    </row>
    <row r="4043" spans="1:10">
      <c r="A4043" s="259"/>
      <c r="B4043" s="259"/>
      <c r="C4043" s="259"/>
      <c r="D4043" s="259"/>
      <c r="E4043" s="259"/>
      <c r="F4043" s="270"/>
      <c r="G4043" s="259"/>
      <c r="H4043" s="259"/>
      <c r="I4043" s="259"/>
      <c r="J4043" s="259"/>
    </row>
    <row r="4044" spans="1:10">
      <c r="A4044" s="259"/>
      <c r="B4044" s="259"/>
      <c r="C4044" s="259"/>
      <c r="D4044" s="259"/>
      <c r="E4044" s="259"/>
      <c r="F4044" s="270"/>
      <c r="G4044" s="259"/>
      <c r="H4044" s="259"/>
      <c r="I4044" s="259"/>
      <c r="J4044" s="259"/>
    </row>
    <row r="4045" spans="1:10">
      <c r="A4045" s="259"/>
      <c r="B4045" s="259"/>
      <c r="C4045" s="259"/>
      <c r="D4045" s="259"/>
      <c r="E4045" s="259"/>
      <c r="F4045" s="270"/>
      <c r="G4045" s="259"/>
      <c r="H4045" s="259"/>
      <c r="I4045" s="259"/>
      <c r="J4045" s="259"/>
    </row>
    <row r="4046" spans="1:10">
      <c r="A4046" s="259"/>
      <c r="B4046" s="259"/>
      <c r="C4046" s="259"/>
      <c r="D4046" s="259"/>
      <c r="E4046" s="259"/>
      <c r="F4046" s="270"/>
      <c r="G4046" s="259"/>
      <c r="H4046" s="259"/>
      <c r="I4046" s="259"/>
      <c r="J4046" s="259"/>
    </row>
    <row r="4047" spans="1:10">
      <c r="A4047" s="259"/>
      <c r="B4047" s="259"/>
      <c r="C4047" s="259"/>
      <c r="D4047" s="259"/>
      <c r="E4047" s="259"/>
      <c r="F4047" s="270"/>
      <c r="G4047" s="259"/>
      <c r="H4047" s="259"/>
      <c r="I4047" s="259"/>
      <c r="J4047" s="259"/>
    </row>
    <row r="4048" spans="1:10">
      <c r="A4048" s="259"/>
      <c r="B4048" s="259"/>
      <c r="C4048" s="259"/>
      <c r="D4048" s="259"/>
      <c r="E4048" s="259"/>
      <c r="F4048" s="270"/>
      <c r="G4048" s="259"/>
      <c r="H4048" s="259"/>
      <c r="I4048" s="259"/>
      <c r="J4048" s="259"/>
    </row>
    <row r="4049" spans="1:10">
      <c r="A4049" s="259"/>
      <c r="B4049" s="259"/>
      <c r="C4049" s="259"/>
      <c r="D4049" s="259"/>
      <c r="E4049" s="259"/>
      <c r="F4049" s="270"/>
      <c r="G4049" s="259"/>
      <c r="H4049" s="259"/>
      <c r="I4049" s="259"/>
      <c r="J4049" s="259"/>
    </row>
    <row r="4050" spans="1:10">
      <c r="A4050" s="259"/>
      <c r="B4050" s="259"/>
      <c r="C4050" s="259"/>
      <c r="D4050" s="259"/>
      <c r="E4050" s="259"/>
      <c r="F4050" s="270"/>
      <c r="G4050" s="259"/>
      <c r="H4050" s="259"/>
      <c r="I4050" s="259"/>
      <c r="J4050" s="259"/>
    </row>
    <row r="4051" spans="1:10">
      <c r="A4051" s="259"/>
      <c r="B4051" s="259"/>
      <c r="C4051" s="259"/>
      <c r="D4051" s="259"/>
      <c r="E4051" s="259"/>
      <c r="F4051" s="270"/>
      <c r="G4051" s="259"/>
      <c r="H4051" s="259"/>
      <c r="I4051" s="259"/>
      <c r="J4051" s="259"/>
    </row>
    <row r="4052" spans="1:10">
      <c r="A4052" s="259"/>
      <c r="B4052" s="259"/>
      <c r="C4052" s="259"/>
      <c r="D4052" s="259"/>
      <c r="E4052" s="259"/>
      <c r="F4052" s="270"/>
      <c r="G4052" s="259"/>
      <c r="H4052" s="259"/>
      <c r="I4052" s="259"/>
      <c r="J4052" s="259"/>
    </row>
    <row r="4053" spans="1:10">
      <c r="A4053" s="259"/>
      <c r="B4053" s="259"/>
      <c r="C4053" s="259"/>
      <c r="D4053" s="259"/>
      <c r="E4053" s="259"/>
      <c r="F4053" s="270"/>
      <c r="G4053" s="259"/>
      <c r="H4053" s="259"/>
      <c r="I4053" s="259"/>
      <c r="J4053" s="259"/>
    </row>
    <row r="4054" spans="1:10">
      <c r="A4054" s="259"/>
      <c r="B4054" s="259"/>
      <c r="C4054" s="259"/>
      <c r="D4054" s="259"/>
      <c r="E4054" s="259"/>
      <c r="F4054" s="270"/>
      <c r="G4054" s="259"/>
      <c r="H4054" s="259"/>
      <c r="I4054" s="259"/>
      <c r="J4054" s="259"/>
    </row>
    <row r="4055" spans="1:10">
      <c r="A4055" s="259"/>
      <c r="B4055" s="259"/>
      <c r="C4055" s="259"/>
      <c r="D4055" s="259"/>
      <c r="E4055" s="259"/>
      <c r="F4055" s="270"/>
      <c r="G4055" s="259"/>
      <c r="H4055" s="259"/>
      <c r="I4055" s="259"/>
      <c r="J4055" s="259"/>
    </row>
    <row r="4056" spans="1:10">
      <c r="A4056" s="259"/>
      <c r="B4056" s="259"/>
      <c r="C4056" s="259"/>
      <c r="D4056" s="259"/>
      <c r="E4056" s="259"/>
      <c r="F4056" s="270"/>
      <c r="G4056" s="259"/>
      <c r="H4056" s="259"/>
      <c r="I4056" s="259"/>
      <c r="J4056" s="259"/>
    </row>
    <row r="4057" spans="1:10">
      <c r="A4057" s="259"/>
      <c r="B4057" s="259"/>
      <c r="C4057" s="259"/>
      <c r="D4057" s="259"/>
      <c r="E4057" s="259"/>
      <c r="F4057" s="270"/>
      <c r="G4057" s="259"/>
      <c r="H4057" s="259"/>
      <c r="I4057" s="259"/>
      <c r="J4057" s="259"/>
    </row>
    <row r="4058" spans="1:10">
      <c r="A4058" s="259"/>
      <c r="B4058" s="259"/>
      <c r="C4058" s="259"/>
      <c r="D4058" s="259"/>
      <c r="E4058" s="259"/>
      <c r="F4058" s="270"/>
      <c r="G4058" s="259"/>
      <c r="H4058" s="259"/>
      <c r="I4058" s="259"/>
      <c r="J4058" s="259"/>
    </row>
    <row r="4059" spans="1:10">
      <c r="A4059" s="259"/>
      <c r="B4059" s="259"/>
      <c r="C4059" s="259"/>
      <c r="D4059" s="259"/>
      <c r="E4059" s="259"/>
      <c r="F4059" s="270"/>
      <c r="G4059" s="259"/>
      <c r="H4059" s="259"/>
      <c r="I4059" s="259"/>
      <c r="J4059" s="259"/>
    </row>
    <row r="4060" spans="1:10">
      <c r="A4060" s="259"/>
      <c r="B4060" s="259"/>
      <c r="C4060" s="259"/>
      <c r="D4060" s="259"/>
      <c r="E4060" s="259"/>
      <c r="F4060" s="270"/>
      <c r="G4060" s="259"/>
      <c r="H4060" s="259"/>
      <c r="I4060" s="259"/>
      <c r="J4060" s="259"/>
    </row>
    <row r="4061" spans="1:10">
      <c r="A4061" s="259"/>
      <c r="B4061" s="259"/>
      <c r="C4061" s="259"/>
      <c r="D4061" s="259"/>
      <c r="E4061" s="259"/>
      <c r="F4061" s="270"/>
      <c r="G4061" s="259"/>
      <c r="H4061" s="259"/>
      <c r="I4061" s="259"/>
      <c r="J4061" s="259"/>
    </row>
    <row r="4062" spans="1:10">
      <c r="A4062" s="259"/>
      <c r="B4062" s="259"/>
      <c r="C4062" s="259"/>
      <c r="D4062" s="259"/>
      <c r="E4062" s="259"/>
      <c r="F4062" s="270"/>
      <c r="G4062" s="259"/>
      <c r="H4062" s="259"/>
      <c r="I4062" s="259"/>
      <c r="J4062" s="259"/>
    </row>
    <row r="4063" spans="1:10">
      <c r="A4063" s="259"/>
      <c r="B4063" s="259"/>
      <c r="C4063" s="259"/>
      <c r="D4063" s="259"/>
      <c r="E4063" s="259"/>
      <c r="F4063" s="270"/>
      <c r="G4063" s="259"/>
      <c r="H4063" s="259"/>
      <c r="I4063" s="259"/>
      <c r="J4063" s="259"/>
    </row>
    <row r="4064" spans="1:10">
      <c r="A4064" s="259"/>
      <c r="B4064" s="259"/>
      <c r="C4064" s="259"/>
      <c r="D4064" s="259"/>
      <c r="E4064" s="259"/>
      <c r="F4064" s="270"/>
      <c r="G4064" s="259"/>
      <c r="H4064" s="259"/>
      <c r="I4064" s="259"/>
      <c r="J4064" s="259"/>
    </row>
    <row r="4065" spans="1:10">
      <c r="A4065" s="259"/>
      <c r="B4065" s="259"/>
      <c r="C4065" s="259"/>
      <c r="D4065" s="259"/>
      <c r="E4065" s="259"/>
      <c r="F4065" s="270"/>
      <c r="G4065" s="259"/>
      <c r="H4065" s="259"/>
      <c r="I4065" s="259"/>
      <c r="J4065" s="259"/>
    </row>
    <row r="4066" spans="1:10">
      <c r="A4066" s="259"/>
      <c r="B4066" s="259"/>
      <c r="C4066" s="259"/>
      <c r="D4066" s="259"/>
      <c r="E4066" s="259"/>
      <c r="F4066" s="270"/>
      <c r="G4066" s="259"/>
      <c r="H4066" s="259"/>
      <c r="I4066" s="259"/>
      <c r="J4066" s="259"/>
    </row>
    <row r="4067" spans="1:10">
      <c r="A4067" s="259"/>
      <c r="B4067" s="259"/>
      <c r="C4067" s="259"/>
      <c r="D4067" s="259"/>
      <c r="E4067" s="259"/>
      <c r="F4067" s="270"/>
      <c r="G4067" s="259"/>
      <c r="H4067" s="259"/>
      <c r="I4067" s="259"/>
      <c r="J4067" s="259"/>
    </row>
    <row r="4068" spans="1:10">
      <c r="A4068" s="259"/>
      <c r="B4068" s="259"/>
      <c r="C4068" s="259"/>
      <c r="D4068" s="259"/>
      <c r="E4068" s="259"/>
      <c r="F4068" s="270"/>
      <c r="G4068" s="259"/>
      <c r="H4068" s="259"/>
      <c r="I4068" s="259"/>
      <c r="J4068" s="259"/>
    </row>
    <row r="4069" spans="1:10">
      <c r="A4069" s="259"/>
      <c r="B4069" s="259"/>
      <c r="C4069" s="259"/>
      <c r="D4069" s="259"/>
      <c r="E4069" s="259"/>
      <c r="F4069" s="270"/>
      <c r="G4069" s="259"/>
      <c r="H4069" s="259"/>
      <c r="I4069" s="259"/>
      <c r="J4069" s="259"/>
    </row>
    <row r="4070" spans="1:10">
      <c r="A4070" s="259"/>
      <c r="B4070" s="259"/>
      <c r="C4070" s="259"/>
      <c r="D4070" s="259"/>
      <c r="E4070" s="259"/>
      <c r="F4070" s="270"/>
      <c r="G4070" s="259"/>
      <c r="H4070" s="259"/>
      <c r="I4070" s="259"/>
      <c r="J4070" s="259"/>
    </row>
    <row r="4071" spans="1:10">
      <c r="A4071" s="259"/>
      <c r="B4071" s="259"/>
      <c r="C4071" s="259"/>
      <c r="D4071" s="259"/>
      <c r="E4071" s="259"/>
      <c r="F4071" s="270"/>
      <c r="G4071" s="259"/>
      <c r="H4071" s="259"/>
      <c r="I4071" s="259"/>
      <c r="J4071" s="259"/>
    </row>
    <row r="4072" spans="1:10">
      <c r="A4072" s="259"/>
      <c r="B4072" s="259"/>
      <c r="C4072" s="259"/>
      <c r="D4072" s="259"/>
      <c r="E4072" s="259"/>
      <c r="F4072" s="270"/>
      <c r="G4072" s="259"/>
      <c r="H4072" s="259"/>
      <c r="I4072" s="259"/>
      <c r="J4072" s="259"/>
    </row>
    <row r="4073" spans="1:10">
      <c r="A4073" s="259"/>
      <c r="B4073" s="259"/>
      <c r="C4073" s="259"/>
      <c r="D4073" s="259"/>
      <c r="E4073" s="259"/>
      <c r="F4073" s="270"/>
      <c r="G4073" s="259"/>
      <c r="H4073" s="259"/>
      <c r="I4073" s="259"/>
      <c r="J4073" s="259"/>
    </row>
    <row r="4074" spans="1:10">
      <c r="A4074" s="259"/>
      <c r="B4074" s="259"/>
      <c r="C4074" s="259"/>
      <c r="D4074" s="259"/>
      <c r="E4074" s="259"/>
      <c r="F4074" s="270"/>
      <c r="G4074" s="259"/>
      <c r="H4074" s="259"/>
      <c r="I4074" s="259"/>
      <c r="J4074" s="259"/>
    </row>
    <row r="4075" spans="1:10">
      <c r="A4075" s="259"/>
      <c r="B4075" s="259"/>
      <c r="C4075" s="259"/>
      <c r="D4075" s="259"/>
      <c r="E4075" s="259"/>
      <c r="F4075" s="270"/>
      <c r="G4075" s="259"/>
      <c r="H4075" s="259"/>
      <c r="I4075" s="259"/>
      <c r="J4075" s="259"/>
    </row>
    <row r="4076" spans="1:10">
      <c r="A4076" s="259"/>
      <c r="B4076" s="259"/>
      <c r="C4076" s="259"/>
      <c r="D4076" s="259"/>
      <c r="E4076" s="259"/>
      <c r="F4076" s="270"/>
      <c r="G4076" s="259"/>
      <c r="H4076" s="259"/>
      <c r="I4076" s="259"/>
      <c r="J4076" s="259"/>
    </row>
    <row r="4077" spans="1:10">
      <c r="A4077" s="259"/>
      <c r="B4077" s="259"/>
      <c r="C4077" s="259"/>
      <c r="D4077" s="259"/>
      <c r="E4077" s="259"/>
      <c r="F4077" s="270"/>
      <c r="G4077" s="259"/>
      <c r="H4077" s="259"/>
      <c r="I4077" s="259"/>
      <c r="J4077" s="259"/>
    </row>
    <row r="4078" spans="1:10">
      <c r="A4078" s="259"/>
      <c r="B4078" s="259"/>
      <c r="C4078" s="259"/>
      <c r="D4078" s="259"/>
      <c r="E4078" s="259"/>
      <c r="F4078" s="270"/>
      <c r="G4078" s="259"/>
      <c r="H4078" s="259"/>
      <c r="I4078" s="259"/>
      <c r="J4078" s="259"/>
    </row>
    <row r="4079" spans="1:10">
      <c r="A4079" s="259"/>
      <c r="B4079" s="259"/>
      <c r="C4079" s="259"/>
      <c r="D4079" s="259"/>
      <c r="E4079" s="259"/>
      <c r="F4079" s="270"/>
      <c r="G4079" s="259"/>
      <c r="H4079" s="259"/>
      <c r="I4079" s="259"/>
      <c r="J4079" s="259"/>
    </row>
    <row r="4080" spans="1:10">
      <c r="A4080" s="259"/>
      <c r="B4080" s="259"/>
      <c r="C4080" s="259"/>
      <c r="D4080" s="259"/>
      <c r="E4080" s="259"/>
      <c r="F4080" s="270"/>
      <c r="G4080" s="259"/>
      <c r="H4080" s="259"/>
      <c r="I4080" s="259"/>
      <c r="J4080" s="259"/>
    </row>
    <row r="4081" spans="1:10">
      <c r="A4081" s="259"/>
      <c r="B4081" s="259"/>
      <c r="C4081" s="259"/>
      <c r="D4081" s="259"/>
      <c r="E4081" s="259"/>
      <c r="F4081" s="270"/>
      <c r="G4081" s="259"/>
      <c r="H4081" s="259"/>
      <c r="I4081" s="259"/>
      <c r="J4081" s="259"/>
    </row>
    <row r="4082" spans="1:10">
      <c r="A4082" s="259"/>
      <c r="B4082" s="259"/>
      <c r="C4082" s="259"/>
      <c r="D4082" s="259"/>
      <c r="E4082" s="259"/>
      <c r="F4082" s="270"/>
      <c r="G4082" s="259"/>
      <c r="H4082" s="259"/>
      <c r="I4082" s="259"/>
      <c r="J4082" s="259"/>
    </row>
    <row r="4083" spans="1:10">
      <c r="A4083" s="259"/>
      <c r="B4083" s="259"/>
      <c r="C4083" s="259"/>
      <c r="D4083" s="259"/>
      <c r="E4083" s="259"/>
      <c r="F4083" s="270"/>
      <c r="G4083" s="259"/>
      <c r="H4083" s="259"/>
      <c r="I4083" s="259"/>
      <c r="J4083" s="259"/>
    </row>
    <row r="4084" spans="1:10">
      <c r="A4084" s="259"/>
      <c r="B4084" s="259"/>
      <c r="C4084" s="259"/>
      <c r="D4084" s="259"/>
      <c r="E4084" s="259"/>
      <c r="F4084" s="270"/>
      <c r="G4084" s="259"/>
      <c r="H4084" s="259"/>
      <c r="I4084" s="259"/>
      <c r="J4084" s="259"/>
    </row>
    <row r="4085" spans="1:10">
      <c r="A4085" s="259"/>
      <c r="B4085" s="259"/>
      <c r="C4085" s="259"/>
      <c r="D4085" s="259"/>
      <c r="E4085" s="259"/>
      <c r="F4085" s="270"/>
      <c r="G4085" s="259"/>
      <c r="H4085" s="259"/>
      <c r="I4085" s="259"/>
      <c r="J4085" s="259"/>
    </row>
    <row r="4086" spans="1:10">
      <c r="A4086" s="259"/>
      <c r="B4086" s="259"/>
      <c r="C4086" s="259"/>
      <c r="D4086" s="259"/>
      <c r="E4086" s="259"/>
      <c r="F4086" s="270"/>
      <c r="G4086" s="259"/>
      <c r="H4086" s="259"/>
      <c r="I4086" s="259"/>
      <c r="J4086" s="259"/>
    </row>
    <row r="4087" spans="1:10">
      <c r="A4087" s="259"/>
      <c r="B4087" s="259"/>
      <c r="C4087" s="259"/>
      <c r="D4087" s="259"/>
      <c r="E4087" s="259"/>
      <c r="F4087" s="270"/>
      <c r="G4087" s="259"/>
      <c r="H4087" s="259"/>
      <c r="I4087" s="259"/>
      <c r="J4087" s="259"/>
    </row>
    <row r="4088" spans="1:10">
      <c r="A4088" s="259"/>
      <c r="B4088" s="259"/>
      <c r="C4088" s="259"/>
      <c r="D4088" s="259"/>
      <c r="E4088" s="259"/>
      <c r="F4088" s="270"/>
      <c r="G4088" s="259"/>
      <c r="H4088" s="259"/>
      <c r="I4088" s="259"/>
      <c r="J4088" s="259"/>
    </row>
    <row r="4089" spans="1:10">
      <c r="A4089" s="259"/>
      <c r="B4089" s="259"/>
      <c r="C4089" s="259"/>
      <c r="D4089" s="259"/>
      <c r="E4089" s="259"/>
      <c r="F4089" s="270"/>
      <c r="G4089" s="259"/>
      <c r="H4089" s="259"/>
      <c r="I4089" s="259"/>
      <c r="J4089" s="259"/>
    </row>
    <row r="4090" spans="1:10">
      <c r="A4090" s="259"/>
      <c r="B4090" s="259"/>
      <c r="C4090" s="259"/>
      <c r="D4090" s="259"/>
      <c r="E4090" s="259"/>
      <c r="F4090" s="270"/>
      <c r="G4090" s="259"/>
      <c r="H4090" s="259"/>
      <c r="I4090" s="259"/>
      <c r="J4090" s="259"/>
    </row>
    <row r="4091" spans="1:10">
      <c r="A4091" s="259"/>
      <c r="B4091" s="259"/>
      <c r="C4091" s="259"/>
      <c r="D4091" s="259"/>
      <c r="E4091" s="259"/>
      <c r="F4091" s="270"/>
      <c r="G4091" s="259"/>
      <c r="H4091" s="259"/>
      <c r="I4091" s="259"/>
      <c r="J4091" s="259"/>
    </row>
    <row r="4092" spans="1:10">
      <c r="A4092" s="259"/>
      <c r="B4092" s="259"/>
      <c r="C4092" s="259"/>
      <c r="D4092" s="259"/>
      <c r="E4092" s="259"/>
      <c r="F4092" s="270"/>
      <c r="G4092" s="259"/>
      <c r="H4092" s="259"/>
      <c r="I4092" s="259"/>
      <c r="J4092" s="259"/>
    </row>
    <row r="4093" spans="1:10">
      <c r="A4093" s="259"/>
      <c r="B4093" s="259"/>
      <c r="C4093" s="259"/>
      <c r="D4093" s="259"/>
      <c r="E4093" s="259"/>
      <c r="F4093" s="270"/>
      <c r="G4093" s="259"/>
      <c r="H4093" s="259"/>
      <c r="I4093" s="259"/>
      <c r="J4093" s="259"/>
    </row>
    <row r="4094" spans="1:10">
      <c r="A4094" s="259"/>
      <c r="B4094" s="259"/>
      <c r="C4094" s="259"/>
      <c r="D4094" s="259"/>
      <c r="E4094" s="259"/>
      <c r="F4094" s="270"/>
      <c r="G4094" s="259"/>
      <c r="H4094" s="259"/>
      <c r="I4094" s="259"/>
      <c r="J4094" s="259"/>
    </row>
    <row r="4095" spans="1:10">
      <c r="A4095" s="259"/>
      <c r="B4095" s="259"/>
      <c r="C4095" s="259"/>
      <c r="D4095" s="259"/>
      <c r="E4095" s="259"/>
      <c r="F4095" s="270"/>
      <c r="G4095" s="259"/>
      <c r="H4095" s="259"/>
      <c r="I4095" s="259"/>
      <c r="J4095" s="259"/>
    </row>
    <row r="4096" spans="1:10">
      <c r="A4096" s="259"/>
      <c r="B4096" s="259"/>
      <c r="C4096" s="259"/>
      <c r="D4096" s="259"/>
      <c r="E4096" s="259"/>
      <c r="F4096" s="270"/>
      <c r="G4096" s="259"/>
      <c r="H4096" s="259"/>
      <c r="I4096" s="259"/>
      <c r="J4096" s="259"/>
    </row>
    <row r="4097" spans="1:10">
      <c r="A4097" s="259"/>
      <c r="B4097" s="259"/>
      <c r="C4097" s="259"/>
      <c r="D4097" s="259"/>
      <c r="E4097" s="259"/>
      <c r="F4097" s="270"/>
      <c r="G4097" s="259"/>
      <c r="H4097" s="259"/>
      <c r="I4097" s="259"/>
      <c r="J4097" s="259"/>
    </row>
    <row r="4098" spans="1:10">
      <c r="A4098" s="259"/>
      <c r="B4098" s="259"/>
      <c r="C4098" s="259"/>
      <c r="D4098" s="259"/>
      <c r="E4098" s="259"/>
      <c r="F4098" s="270"/>
      <c r="G4098" s="259"/>
      <c r="H4098" s="259"/>
      <c r="I4098" s="259"/>
      <c r="J4098" s="259"/>
    </row>
    <row r="4099" spans="1:10">
      <c r="A4099" s="259"/>
      <c r="B4099" s="259"/>
      <c r="C4099" s="259"/>
      <c r="D4099" s="259"/>
      <c r="E4099" s="259"/>
      <c r="F4099" s="270"/>
      <c r="G4099" s="259"/>
      <c r="H4099" s="259"/>
      <c r="I4099" s="259"/>
      <c r="J4099" s="259"/>
    </row>
    <row r="4100" spans="1:10">
      <c r="A4100" s="259"/>
      <c r="B4100" s="259"/>
      <c r="C4100" s="259"/>
      <c r="D4100" s="259"/>
      <c r="E4100" s="259"/>
      <c r="F4100" s="270"/>
      <c r="G4100" s="259"/>
      <c r="H4100" s="259"/>
      <c r="I4100" s="259"/>
      <c r="J4100" s="259"/>
    </row>
    <row r="4101" spans="1:10">
      <c r="A4101" s="259"/>
      <c r="B4101" s="259"/>
      <c r="C4101" s="259"/>
      <c r="D4101" s="259"/>
      <c r="E4101" s="259"/>
      <c r="F4101" s="270"/>
      <c r="G4101" s="259"/>
      <c r="H4101" s="259"/>
      <c r="I4101" s="259"/>
      <c r="J4101" s="259"/>
    </row>
    <row r="4102" spans="1:10">
      <c r="A4102" s="259"/>
      <c r="B4102" s="259"/>
      <c r="C4102" s="259"/>
      <c r="D4102" s="259"/>
      <c r="E4102" s="259"/>
      <c r="F4102" s="270"/>
      <c r="G4102" s="259"/>
      <c r="H4102" s="259"/>
      <c r="I4102" s="259"/>
      <c r="J4102" s="259"/>
    </row>
    <row r="4103" spans="1:10">
      <c r="A4103" s="259"/>
      <c r="B4103" s="259"/>
      <c r="C4103" s="259"/>
      <c r="D4103" s="259"/>
      <c r="E4103" s="259"/>
      <c r="F4103" s="270"/>
      <c r="G4103" s="259"/>
      <c r="H4103" s="259"/>
      <c r="I4103" s="259"/>
      <c r="J4103" s="259"/>
    </row>
    <row r="4104" spans="1:10">
      <c r="A4104" s="259"/>
      <c r="B4104" s="259"/>
      <c r="C4104" s="259"/>
      <c r="D4104" s="259"/>
      <c r="E4104" s="259"/>
      <c r="F4104" s="270"/>
      <c r="G4104" s="259"/>
      <c r="H4104" s="259"/>
      <c r="I4104" s="259"/>
      <c r="J4104" s="259"/>
    </row>
    <row r="4105" spans="1:10">
      <c r="A4105" s="259"/>
      <c r="B4105" s="259"/>
      <c r="C4105" s="259"/>
      <c r="D4105" s="259"/>
      <c r="E4105" s="259"/>
      <c r="F4105" s="270"/>
      <c r="G4105" s="259"/>
      <c r="H4105" s="259"/>
      <c r="I4105" s="259"/>
      <c r="J4105" s="259"/>
    </row>
    <row r="4106" spans="1:10">
      <c r="A4106" s="259"/>
      <c r="B4106" s="259"/>
      <c r="C4106" s="259"/>
      <c r="D4106" s="259"/>
      <c r="E4106" s="259"/>
      <c r="F4106" s="270"/>
      <c r="G4106" s="259"/>
      <c r="H4106" s="259"/>
      <c r="I4106" s="259"/>
      <c r="J4106" s="259"/>
    </row>
    <row r="4107" spans="1:10">
      <c r="A4107" s="259"/>
      <c r="B4107" s="259"/>
      <c r="C4107" s="259"/>
      <c r="D4107" s="259"/>
      <c r="E4107" s="259"/>
      <c r="F4107" s="270"/>
      <c r="G4107" s="259"/>
      <c r="H4107" s="259"/>
      <c r="I4107" s="259"/>
      <c r="J4107" s="259"/>
    </row>
    <row r="4108" spans="1:10">
      <c r="A4108" s="259"/>
      <c r="B4108" s="259"/>
      <c r="C4108" s="259"/>
      <c r="D4108" s="259"/>
      <c r="E4108" s="259"/>
      <c r="F4108" s="270"/>
      <c r="G4108" s="259"/>
      <c r="H4108" s="259"/>
      <c r="I4108" s="259"/>
      <c r="J4108" s="259"/>
    </row>
    <row r="4109" spans="1:10">
      <c r="A4109" s="259"/>
      <c r="B4109" s="259"/>
      <c r="C4109" s="259"/>
      <c r="D4109" s="259"/>
      <c r="E4109" s="259"/>
      <c r="F4109" s="270"/>
      <c r="G4109" s="259"/>
      <c r="H4109" s="259"/>
      <c r="I4109" s="259"/>
      <c r="J4109" s="259"/>
    </row>
    <row r="4110" spans="1:10">
      <c r="A4110" s="259"/>
      <c r="B4110" s="259"/>
      <c r="C4110" s="259"/>
      <c r="D4110" s="259"/>
      <c r="E4110" s="259"/>
      <c r="F4110" s="270"/>
      <c r="G4110" s="259"/>
      <c r="H4110" s="259"/>
      <c r="I4110" s="259"/>
      <c r="J4110" s="259"/>
    </row>
    <row r="4111" spans="1:10">
      <c r="A4111" s="259"/>
      <c r="B4111" s="259"/>
      <c r="C4111" s="259"/>
      <c r="D4111" s="259"/>
      <c r="E4111" s="259"/>
      <c r="F4111" s="270"/>
      <c r="G4111" s="259"/>
      <c r="H4111" s="259"/>
      <c r="I4111" s="259"/>
      <c r="J4111" s="259"/>
    </row>
    <row r="4112" spans="1:10">
      <c r="A4112" s="259"/>
      <c r="B4112" s="259"/>
      <c r="C4112" s="259"/>
      <c r="D4112" s="259"/>
      <c r="E4112" s="259"/>
      <c r="F4112" s="270"/>
      <c r="G4112" s="259"/>
      <c r="H4112" s="259"/>
      <c r="I4112" s="259"/>
      <c r="J4112" s="259"/>
    </row>
    <row r="4113" spans="1:10">
      <c r="A4113" s="259"/>
      <c r="B4113" s="259"/>
      <c r="C4113" s="259"/>
      <c r="D4113" s="259"/>
      <c r="E4113" s="259"/>
      <c r="F4113" s="270"/>
      <c r="G4113" s="259"/>
      <c r="H4113" s="259"/>
      <c r="I4113" s="259"/>
      <c r="J4113" s="259"/>
    </row>
    <row r="4114" spans="1:10">
      <c r="A4114" s="259"/>
      <c r="B4114" s="259"/>
      <c r="C4114" s="259"/>
      <c r="D4114" s="259"/>
      <c r="E4114" s="259"/>
      <c r="F4114" s="270"/>
      <c r="G4114" s="259"/>
      <c r="H4114" s="259"/>
      <c r="I4114" s="259"/>
      <c r="J4114" s="259"/>
    </row>
    <row r="4115" spans="1:10">
      <c r="A4115" s="259"/>
      <c r="B4115" s="259"/>
      <c r="C4115" s="259"/>
      <c r="D4115" s="259"/>
      <c r="E4115" s="259"/>
      <c r="F4115" s="270"/>
      <c r="G4115" s="259"/>
      <c r="H4115" s="259"/>
      <c r="I4115" s="259"/>
      <c r="J4115" s="259"/>
    </row>
    <row r="4116" spans="1:10">
      <c r="A4116" s="259"/>
      <c r="B4116" s="259"/>
      <c r="C4116" s="259"/>
      <c r="D4116" s="259"/>
      <c r="E4116" s="259"/>
      <c r="F4116" s="270"/>
      <c r="G4116" s="259"/>
      <c r="H4116" s="259"/>
      <c r="I4116" s="259"/>
      <c r="J4116" s="259"/>
    </row>
    <row r="4117" spans="1:10">
      <c r="A4117" s="259"/>
      <c r="B4117" s="259"/>
      <c r="C4117" s="259"/>
      <c r="D4117" s="259"/>
      <c r="E4117" s="259"/>
      <c r="F4117" s="270"/>
      <c r="G4117" s="259"/>
      <c r="H4117" s="259"/>
      <c r="I4117" s="259"/>
      <c r="J4117" s="259"/>
    </row>
    <row r="4118" spans="1:10">
      <c r="A4118" s="259"/>
      <c r="B4118" s="259"/>
      <c r="C4118" s="259"/>
      <c r="D4118" s="259"/>
      <c r="E4118" s="259"/>
      <c r="F4118" s="270"/>
      <c r="G4118" s="259"/>
      <c r="H4118" s="259"/>
      <c r="I4118" s="259"/>
      <c r="J4118" s="259"/>
    </row>
    <row r="4119" spans="1:10">
      <c r="A4119" s="259"/>
      <c r="B4119" s="259"/>
      <c r="C4119" s="259"/>
      <c r="D4119" s="259"/>
      <c r="E4119" s="259"/>
      <c r="F4119" s="270"/>
      <c r="G4119" s="259"/>
      <c r="H4119" s="259"/>
      <c r="I4119" s="259"/>
      <c r="J4119" s="259"/>
    </row>
    <row r="4120" spans="1:10">
      <c r="A4120" s="259"/>
      <c r="B4120" s="259"/>
      <c r="C4120" s="259"/>
      <c r="D4120" s="259"/>
      <c r="E4120" s="259"/>
      <c r="F4120" s="270"/>
      <c r="G4120" s="259"/>
      <c r="H4120" s="259"/>
      <c r="I4120" s="259"/>
      <c r="J4120" s="259"/>
    </row>
    <row r="4121" spans="1:10">
      <c r="A4121" s="259"/>
      <c r="B4121" s="259"/>
      <c r="C4121" s="259"/>
      <c r="D4121" s="259"/>
      <c r="E4121" s="259"/>
      <c r="F4121" s="270"/>
      <c r="G4121" s="259"/>
      <c r="H4121" s="259"/>
      <c r="I4121" s="259"/>
      <c r="J4121" s="259"/>
    </row>
    <row r="4122" spans="1:10">
      <c r="A4122" s="259"/>
      <c r="B4122" s="259"/>
      <c r="C4122" s="259"/>
      <c r="D4122" s="259"/>
      <c r="E4122" s="259"/>
      <c r="F4122" s="270"/>
      <c r="G4122" s="259"/>
      <c r="H4122" s="259"/>
      <c r="I4122" s="259"/>
      <c r="J4122" s="259"/>
    </row>
    <row r="4123" spans="1:10">
      <c r="A4123" s="259"/>
      <c r="B4123" s="259"/>
      <c r="C4123" s="259"/>
      <c r="D4123" s="259"/>
      <c r="E4123" s="259"/>
      <c r="F4123" s="270"/>
      <c r="G4123" s="259"/>
      <c r="H4123" s="259"/>
      <c r="I4123" s="259"/>
      <c r="J4123" s="259"/>
    </row>
    <row r="4124" spans="1:10">
      <c r="A4124" s="259"/>
      <c r="B4124" s="259"/>
      <c r="C4124" s="259"/>
      <c r="D4124" s="259"/>
      <c r="E4124" s="259"/>
      <c r="F4124" s="270"/>
      <c r="G4124" s="259"/>
      <c r="H4124" s="259"/>
      <c r="I4124" s="259"/>
      <c r="J4124" s="259"/>
    </row>
    <row r="4125" spans="1:10">
      <c r="A4125" s="259"/>
      <c r="B4125" s="259"/>
      <c r="C4125" s="259"/>
      <c r="D4125" s="259"/>
      <c r="E4125" s="259"/>
      <c r="F4125" s="270"/>
      <c r="G4125" s="259"/>
      <c r="H4125" s="259"/>
      <c r="I4125" s="259"/>
      <c r="J4125" s="259"/>
    </row>
    <row r="4126" spans="1:10">
      <c r="A4126" s="259"/>
      <c r="B4126" s="259"/>
      <c r="C4126" s="259"/>
      <c r="D4126" s="259"/>
      <c r="E4126" s="259"/>
      <c r="F4126" s="270"/>
      <c r="G4126" s="259"/>
      <c r="H4126" s="259"/>
      <c r="I4126" s="259"/>
      <c r="J4126" s="259"/>
    </row>
    <row r="4127" spans="1:10">
      <c r="A4127" s="259"/>
      <c r="B4127" s="259"/>
      <c r="C4127" s="259"/>
      <c r="D4127" s="259"/>
      <c r="E4127" s="259"/>
      <c r="F4127" s="270"/>
      <c r="G4127" s="259"/>
      <c r="H4127" s="259"/>
      <c r="I4127" s="259"/>
      <c r="J4127" s="259"/>
    </row>
    <row r="4128" spans="1:10">
      <c r="A4128" s="259"/>
      <c r="B4128" s="259"/>
      <c r="C4128" s="259"/>
      <c r="D4128" s="259"/>
      <c r="E4128" s="259"/>
      <c r="F4128" s="270"/>
      <c r="G4128" s="259"/>
      <c r="H4128" s="259"/>
      <c r="I4128" s="259"/>
      <c r="J4128" s="259"/>
    </row>
    <row r="4129" spans="1:10">
      <c r="A4129" s="259"/>
      <c r="B4129" s="259"/>
      <c r="C4129" s="259"/>
      <c r="D4129" s="259"/>
      <c r="E4129" s="259"/>
      <c r="F4129" s="270"/>
      <c r="G4129" s="259"/>
      <c r="H4129" s="259"/>
      <c r="I4129" s="259"/>
      <c r="J4129" s="259"/>
    </row>
    <row r="4130" spans="1:10">
      <c r="A4130" s="259"/>
      <c r="B4130" s="259"/>
      <c r="C4130" s="259"/>
      <c r="D4130" s="259"/>
      <c r="E4130" s="259"/>
      <c r="F4130" s="270"/>
      <c r="G4130" s="259"/>
      <c r="H4130" s="259"/>
      <c r="I4130" s="259"/>
      <c r="J4130" s="259"/>
    </row>
    <row r="4131" spans="1:10">
      <c r="A4131" s="259"/>
      <c r="B4131" s="259"/>
      <c r="C4131" s="259"/>
      <c r="D4131" s="259"/>
      <c r="E4131" s="259"/>
      <c r="F4131" s="270"/>
      <c r="G4131" s="259"/>
      <c r="H4131" s="259"/>
      <c r="I4131" s="259"/>
      <c r="J4131" s="259"/>
    </row>
    <row r="4132" spans="1:10">
      <c r="A4132" s="259"/>
      <c r="B4132" s="259"/>
      <c r="C4132" s="259"/>
      <c r="D4132" s="259"/>
      <c r="E4132" s="259"/>
      <c r="F4132" s="270"/>
      <c r="G4132" s="259"/>
      <c r="H4132" s="259"/>
      <c r="I4132" s="259"/>
      <c r="J4132" s="259"/>
    </row>
    <row r="4133" spans="1:10">
      <c r="A4133" s="259"/>
      <c r="B4133" s="259"/>
      <c r="C4133" s="259"/>
      <c r="D4133" s="259"/>
      <c r="E4133" s="259"/>
      <c r="F4133" s="270"/>
      <c r="G4133" s="259"/>
      <c r="H4133" s="259"/>
      <c r="I4133" s="259"/>
      <c r="J4133" s="259"/>
    </row>
    <row r="4134" spans="1:10">
      <c r="A4134" s="259"/>
      <c r="B4134" s="259"/>
      <c r="C4134" s="259"/>
      <c r="D4134" s="259"/>
      <c r="E4134" s="259"/>
      <c r="F4134" s="270"/>
      <c r="G4134" s="259"/>
      <c r="H4134" s="259"/>
      <c r="I4134" s="259"/>
      <c r="J4134" s="259"/>
    </row>
    <row r="4135" spans="1:10">
      <c r="A4135" s="259"/>
      <c r="B4135" s="259"/>
      <c r="C4135" s="259"/>
      <c r="D4135" s="259"/>
      <c r="E4135" s="259"/>
      <c r="F4135" s="270"/>
      <c r="G4135" s="259"/>
      <c r="H4135" s="259"/>
      <c r="I4135" s="259"/>
      <c r="J4135" s="259"/>
    </row>
    <row r="4136" spans="1:10">
      <c r="A4136" s="259"/>
      <c r="B4136" s="259"/>
      <c r="C4136" s="259"/>
      <c r="D4136" s="259"/>
      <c r="E4136" s="259"/>
      <c r="F4136" s="270"/>
      <c r="G4136" s="259"/>
      <c r="H4136" s="259"/>
      <c r="I4136" s="259"/>
      <c r="J4136" s="259"/>
    </row>
    <row r="4137" spans="1:10">
      <c r="A4137" s="259"/>
      <c r="B4137" s="259"/>
      <c r="C4137" s="259"/>
      <c r="D4137" s="259"/>
      <c r="E4137" s="259"/>
      <c r="F4137" s="270"/>
      <c r="G4137" s="259"/>
      <c r="H4137" s="259"/>
      <c r="I4137" s="259"/>
      <c r="J4137" s="259"/>
    </row>
    <row r="4138" spans="1:10">
      <c r="A4138" s="259"/>
      <c r="B4138" s="259"/>
      <c r="C4138" s="259"/>
      <c r="D4138" s="259"/>
      <c r="E4138" s="259"/>
      <c r="F4138" s="270"/>
      <c r="G4138" s="259"/>
      <c r="H4138" s="259"/>
      <c r="I4138" s="259"/>
      <c r="J4138" s="259"/>
    </row>
    <row r="4139" spans="1:10">
      <c r="A4139" s="259"/>
      <c r="B4139" s="259"/>
      <c r="C4139" s="259"/>
      <c r="D4139" s="259"/>
      <c r="E4139" s="259"/>
      <c r="F4139" s="270"/>
      <c r="G4139" s="259"/>
      <c r="H4139" s="259"/>
      <c r="I4139" s="259"/>
      <c r="J4139" s="259"/>
    </row>
    <row r="4140" spans="1:10">
      <c r="A4140" s="259"/>
      <c r="B4140" s="259"/>
      <c r="C4140" s="259"/>
      <c r="D4140" s="259"/>
      <c r="E4140" s="259"/>
      <c r="F4140" s="270"/>
      <c r="G4140" s="259"/>
      <c r="H4140" s="259"/>
      <c r="I4140" s="259"/>
      <c r="J4140" s="259"/>
    </row>
    <row r="4141" spans="1:10">
      <c r="A4141" s="259"/>
      <c r="B4141" s="259"/>
      <c r="C4141" s="259"/>
      <c r="D4141" s="259"/>
      <c r="E4141" s="259"/>
      <c r="F4141" s="270"/>
      <c r="G4141" s="259"/>
      <c r="H4141" s="259"/>
      <c r="I4141" s="259"/>
      <c r="J4141" s="259"/>
    </row>
    <row r="4142" spans="1:10">
      <c r="A4142" s="259"/>
      <c r="B4142" s="259"/>
      <c r="C4142" s="259"/>
      <c r="D4142" s="259"/>
      <c r="E4142" s="259"/>
      <c r="F4142" s="270"/>
      <c r="G4142" s="259"/>
      <c r="H4142" s="259"/>
      <c r="I4142" s="259"/>
      <c r="J4142" s="259"/>
    </row>
    <row r="4143" spans="1:10">
      <c r="A4143" s="259"/>
      <c r="B4143" s="259"/>
      <c r="C4143" s="259"/>
      <c r="D4143" s="259"/>
      <c r="E4143" s="259"/>
      <c r="F4143" s="270"/>
      <c r="G4143" s="259"/>
      <c r="H4143" s="259"/>
      <c r="I4143" s="259"/>
      <c r="J4143" s="259"/>
    </row>
    <row r="4144" spans="1:10">
      <c r="A4144" s="259"/>
      <c r="B4144" s="259"/>
      <c r="C4144" s="259"/>
      <c r="D4144" s="259"/>
      <c r="E4144" s="259"/>
      <c r="F4144" s="270"/>
      <c r="G4144" s="259"/>
      <c r="H4144" s="259"/>
      <c r="I4144" s="259"/>
      <c r="J4144" s="259"/>
    </row>
    <row r="4145" spans="1:10">
      <c r="A4145" s="259"/>
      <c r="B4145" s="259"/>
      <c r="C4145" s="259"/>
      <c r="D4145" s="259"/>
      <c r="E4145" s="259"/>
      <c r="F4145" s="270"/>
      <c r="G4145" s="259"/>
      <c r="H4145" s="259"/>
      <c r="I4145" s="259"/>
      <c r="J4145" s="259"/>
    </row>
    <row r="4146" spans="1:10">
      <c r="A4146" s="259"/>
      <c r="B4146" s="259"/>
      <c r="C4146" s="259"/>
      <c r="D4146" s="259"/>
      <c r="E4146" s="259"/>
      <c r="F4146" s="270"/>
      <c r="G4146" s="259"/>
      <c r="H4146" s="259"/>
      <c r="I4146" s="259"/>
      <c r="J4146" s="259"/>
    </row>
    <row r="4147" spans="1:10">
      <c r="A4147" s="259"/>
      <c r="B4147" s="259"/>
      <c r="C4147" s="259"/>
      <c r="D4147" s="259"/>
      <c r="E4147" s="259"/>
      <c r="F4147" s="270"/>
      <c r="G4147" s="259"/>
      <c r="H4147" s="259"/>
      <c r="I4147" s="259"/>
      <c r="J4147" s="259"/>
    </row>
    <row r="4148" spans="1:10">
      <c r="A4148" s="259"/>
      <c r="B4148" s="259"/>
      <c r="C4148" s="259"/>
      <c r="D4148" s="259"/>
      <c r="E4148" s="259"/>
      <c r="F4148" s="270"/>
      <c r="G4148" s="259"/>
      <c r="H4148" s="259"/>
      <c r="I4148" s="259"/>
      <c r="J4148" s="259"/>
    </row>
    <row r="4149" spans="1:10">
      <c r="A4149" s="259"/>
      <c r="B4149" s="259"/>
      <c r="C4149" s="259"/>
      <c r="D4149" s="259"/>
      <c r="E4149" s="259"/>
      <c r="F4149" s="270"/>
      <c r="G4149" s="259"/>
      <c r="H4149" s="259"/>
      <c r="I4149" s="259"/>
      <c r="J4149" s="259"/>
    </row>
    <row r="4150" spans="1:10">
      <c r="A4150" s="259"/>
      <c r="B4150" s="259"/>
      <c r="C4150" s="259"/>
      <c r="D4150" s="259"/>
      <c r="E4150" s="259"/>
      <c r="F4150" s="270"/>
      <c r="G4150" s="259"/>
      <c r="H4150" s="259"/>
      <c r="I4150" s="259"/>
      <c r="J4150" s="259"/>
    </row>
    <row r="4151" spans="1:10">
      <c r="A4151" s="259"/>
      <c r="B4151" s="259"/>
      <c r="C4151" s="259"/>
      <c r="D4151" s="259"/>
      <c r="E4151" s="259"/>
      <c r="F4151" s="270"/>
      <c r="G4151" s="259"/>
      <c r="H4151" s="259"/>
      <c r="I4151" s="259"/>
      <c r="J4151" s="259"/>
    </row>
    <row r="4152" spans="1:10">
      <c r="A4152" s="259"/>
      <c r="B4152" s="259"/>
      <c r="C4152" s="259"/>
      <c r="D4152" s="259"/>
      <c r="E4152" s="259"/>
      <c r="F4152" s="270"/>
      <c r="G4152" s="259"/>
      <c r="H4152" s="259"/>
      <c r="I4152" s="259"/>
      <c r="J4152" s="259"/>
    </row>
    <row r="4153" spans="1:10">
      <c r="A4153" s="259"/>
      <c r="B4153" s="259"/>
      <c r="C4153" s="259"/>
      <c r="D4153" s="259"/>
      <c r="E4153" s="259"/>
      <c r="F4153" s="270"/>
      <c r="G4153" s="259"/>
      <c r="H4153" s="259"/>
      <c r="I4153" s="259"/>
      <c r="J4153" s="259"/>
    </row>
    <row r="4154" spans="1:10">
      <c r="A4154" s="259"/>
      <c r="B4154" s="259"/>
      <c r="C4154" s="259"/>
      <c r="D4154" s="259"/>
      <c r="E4154" s="259"/>
      <c r="F4154" s="270"/>
      <c r="G4154" s="259"/>
      <c r="H4154" s="259"/>
      <c r="I4154" s="259"/>
      <c r="J4154" s="259"/>
    </row>
    <row r="4155" spans="1:10">
      <c r="A4155" s="259"/>
      <c r="B4155" s="259"/>
      <c r="C4155" s="259"/>
      <c r="D4155" s="259"/>
      <c r="E4155" s="259"/>
      <c r="F4155" s="270"/>
      <c r="G4155" s="259"/>
      <c r="H4155" s="259"/>
      <c r="I4155" s="259"/>
      <c r="J4155" s="259"/>
    </row>
    <row r="4156" spans="1:10">
      <c r="A4156" s="259"/>
      <c r="B4156" s="259"/>
      <c r="C4156" s="259"/>
      <c r="D4156" s="259"/>
      <c r="E4156" s="259"/>
      <c r="F4156" s="270"/>
      <c r="G4156" s="259"/>
      <c r="H4156" s="259"/>
      <c r="I4156" s="259"/>
      <c r="J4156" s="259"/>
    </row>
    <row r="4157" spans="1:10">
      <c r="A4157" s="259"/>
      <c r="B4157" s="259"/>
      <c r="C4157" s="259"/>
      <c r="D4157" s="259"/>
      <c r="E4157" s="259"/>
      <c r="F4157" s="270"/>
      <c r="G4157" s="259"/>
      <c r="H4157" s="259"/>
      <c r="I4157" s="259"/>
      <c r="J4157" s="259"/>
    </row>
    <row r="4158" spans="1:10">
      <c r="A4158" s="259"/>
      <c r="B4158" s="259"/>
      <c r="C4158" s="259"/>
      <c r="D4158" s="259"/>
      <c r="E4158" s="259"/>
      <c r="F4158" s="270"/>
      <c r="G4158" s="259"/>
      <c r="H4158" s="259"/>
      <c r="I4158" s="259"/>
      <c r="J4158" s="259"/>
    </row>
    <row r="4159" spans="1:10">
      <c r="A4159" s="259"/>
      <c r="B4159" s="259"/>
      <c r="C4159" s="259"/>
      <c r="D4159" s="259"/>
      <c r="E4159" s="259"/>
      <c r="F4159" s="270"/>
      <c r="G4159" s="259"/>
      <c r="H4159" s="259"/>
      <c r="I4159" s="259"/>
      <c r="J4159" s="259"/>
    </row>
    <row r="4160" spans="1:10">
      <c r="A4160" s="259"/>
      <c r="B4160" s="259"/>
      <c r="C4160" s="259"/>
      <c r="D4160" s="259"/>
      <c r="E4160" s="259"/>
      <c r="F4160" s="270"/>
      <c r="G4160" s="259"/>
      <c r="H4160" s="259"/>
      <c r="I4160" s="259"/>
      <c r="J4160" s="259"/>
    </row>
    <row r="4161" spans="1:10">
      <c r="A4161" s="259"/>
      <c r="B4161" s="259"/>
      <c r="C4161" s="259"/>
      <c r="D4161" s="259"/>
      <c r="E4161" s="259"/>
      <c r="F4161" s="270"/>
      <c r="G4161" s="259"/>
      <c r="H4161" s="259"/>
      <c r="I4161" s="259"/>
      <c r="J4161" s="259"/>
    </row>
    <row r="4162" spans="1:10">
      <c r="A4162" s="259"/>
      <c r="B4162" s="259"/>
      <c r="C4162" s="259"/>
      <c r="D4162" s="259"/>
      <c r="E4162" s="259"/>
      <c r="F4162" s="270"/>
      <c r="G4162" s="259"/>
      <c r="H4162" s="259"/>
      <c r="I4162" s="259"/>
      <c r="J4162" s="259"/>
    </row>
    <row r="4163" spans="1:10">
      <c r="A4163" s="259"/>
      <c r="B4163" s="259"/>
      <c r="C4163" s="259"/>
      <c r="D4163" s="259"/>
      <c r="E4163" s="259"/>
      <c r="F4163" s="270"/>
      <c r="G4163" s="259"/>
      <c r="H4163" s="259"/>
      <c r="I4163" s="259"/>
      <c r="J4163" s="259"/>
    </row>
    <row r="4164" spans="1:10">
      <c r="A4164" s="259"/>
      <c r="B4164" s="259"/>
      <c r="C4164" s="259"/>
      <c r="D4164" s="259"/>
      <c r="E4164" s="259"/>
      <c r="F4164" s="270"/>
      <c r="G4164" s="259"/>
      <c r="H4164" s="259"/>
      <c r="I4164" s="259"/>
      <c r="J4164" s="259"/>
    </row>
    <row r="4165" spans="1:10">
      <c r="A4165" s="259"/>
      <c r="B4165" s="259"/>
      <c r="C4165" s="259"/>
      <c r="D4165" s="259"/>
      <c r="E4165" s="259"/>
      <c r="F4165" s="270"/>
      <c r="G4165" s="259"/>
      <c r="H4165" s="259"/>
      <c r="I4165" s="259"/>
      <c r="J4165" s="259"/>
    </row>
    <row r="4166" spans="1:10">
      <c r="A4166" s="259"/>
      <c r="B4166" s="259"/>
      <c r="C4166" s="259"/>
      <c r="D4166" s="259"/>
      <c r="E4166" s="259"/>
      <c r="F4166" s="270"/>
      <c r="G4166" s="259"/>
      <c r="H4166" s="259"/>
      <c r="I4166" s="259"/>
      <c r="J4166" s="259"/>
    </row>
    <row r="4167" spans="1:10">
      <c r="A4167" s="259"/>
      <c r="B4167" s="259"/>
      <c r="C4167" s="259"/>
      <c r="D4167" s="259"/>
      <c r="E4167" s="259"/>
      <c r="F4167" s="270"/>
      <c r="G4167" s="259"/>
      <c r="H4167" s="259"/>
      <c r="I4167" s="259"/>
      <c r="J4167" s="259"/>
    </row>
    <row r="4168" spans="1:10">
      <c r="A4168" s="259"/>
      <c r="B4168" s="259"/>
      <c r="C4168" s="259"/>
      <c r="D4168" s="259"/>
      <c r="E4168" s="259"/>
      <c r="F4168" s="270"/>
      <c r="G4168" s="259"/>
      <c r="H4168" s="259"/>
      <c r="I4168" s="259"/>
      <c r="J4168" s="259"/>
    </row>
    <row r="4169" spans="1:10">
      <c r="A4169" s="259"/>
      <c r="B4169" s="259"/>
      <c r="C4169" s="259"/>
      <c r="D4169" s="259"/>
      <c r="E4169" s="259"/>
      <c r="F4169" s="270"/>
      <c r="G4169" s="259"/>
      <c r="H4169" s="259"/>
      <c r="I4169" s="259"/>
      <c r="J4169" s="259"/>
    </row>
    <row r="4170" spans="1:10">
      <c r="A4170" s="259"/>
      <c r="B4170" s="259"/>
      <c r="C4170" s="259"/>
      <c r="D4170" s="259"/>
      <c r="E4170" s="259"/>
      <c r="F4170" s="270"/>
      <c r="G4170" s="259"/>
      <c r="H4170" s="259"/>
      <c r="I4170" s="259"/>
      <c r="J4170" s="259"/>
    </row>
    <row r="4171" spans="1:10">
      <c r="A4171" s="259"/>
      <c r="B4171" s="259"/>
      <c r="C4171" s="259"/>
      <c r="D4171" s="259"/>
      <c r="E4171" s="259"/>
      <c r="F4171" s="270"/>
      <c r="G4171" s="259"/>
      <c r="H4171" s="259"/>
      <c r="I4171" s="259"/>
      <c r="J4171" s="259"/>
    </row>
    <row r="4172" spans="1:10">
      <c r="A4172" s="259"/>
      <c r="B4172" s="259"/>
      <c r="C4172" s="259"/>
      <c r="D4172" s="259"/>
      <c r="E4172" s="259"/>
      <c r="F4172" s="270"/>
      <c r="G4172" s="259"/>
      <c r="H4172" s="259"/>
      <c r="I4172" s="259"/>
      <c r="J4172" s="259"/>
    </row>
    <row r="4173" spans="1:10">
      <c r="A4173" s="259"/>
      <c r="B4173" s="259"/>
      <c r="C4173" s="259"/>
      <c r="D4173" s="259"/>
      <c r="E4173" s="259"/>
      <c r="F4173" s="270"/>
      <c r="G4173" s="259"/>
      <c r="H4173" s="259"/>
      <c r="I4173" s="259"/>
      <c r="J4173" s="259"/>
    </row>
    <row r="4174" spans="1:10">
      <c r="A4174" s="259"/>
      <c r="B4174" s="259"/>
      <c r="C4174" s="259"/>
      <c r="D4174" s="259"/>
      <c r="E4174" s="259"/>
      <c r="F4174" s="270"/>
      <c r="G4174" s="259"/>
      <c r="H4174" s="259"/>
      <c r="I4174" s="259"/>
      <c r="J4174" s="259"/>
    </row>
    <row r="4175" spans="1:10">
      <c r="A4175" s="259"/>
      <c r="B4175" s="259"/>
      <c r="C4175" s="259"/>
      <c r="D4175" s="259"/>
      <c r="E4175" s="259"/>
      <c r="F4175" s="270"/>
      <c r="G4175" s="259"/>
      <c r="H4175" s="259"/>
      <c r="I4175" s="259"/>
      <c r="J4175" s="259"/>
    </row>
    <row r="4176" spans="1:10">
      <c r="A4176" s="259"/>
      <c r="B4176" s="259"/>
      <c r="C4176" s="259"/>
      <c r="D4176" s="259"/>
      <c r="E4176" s="259"/>
      <c r="F4176" s="270"/>
      <c r="G4176" s="259"/>
      <c r="H4176" s="259"/>
      <c r="I4176" s="259"/>
      <c r="J4176" s="259"/>
    </row>
    <row r="4177" spans="1:10">
      <c r="A4177" s="259"/>
      <c r="B4177" s="259"/>
      <c r="C4177" s="259"/>
      <c r="D4177" s="259"/>
      <c r="E4177" s="259"/>
      <c r="F4177" s="270"/>
      <c r="G4177" s="259"/>
      <c r="H4177" s="259"/>
      <c r="I4177" s="259"/>
      <c r="J4177" s="259"/>
    </row>
    <row r="4178" spans="1:10">
      <c r="A4178" s="259"/>
      <c r="B4178" s="259"/>
      <c r="C4178" s="259"/>
      <c r="D4178" s="259"/>
      <c r="E4178" s="259"/>
      <c r="F4178" s="270"/>
      <c r="G4178" s="259"/>
      <c r="H4178" s="259"/>
      <c r="I4178" s="259"/>
      <c r="J4178" s="259"/>
    </row>
    <row r="4179" spans="1:10">
      <c r="A4179" s="259"/>
      <c r="B4179" s="259"/>
      <c r="C4179" s="259"/>
      <c r="D4179" s="259"/>
      <c r="E4179" s="259"/>
      <c r="F4179" s="270"/>
      <c r="G4179" s="259"/>
      <c r="H4179" s="259"/>
      <c r="I4179" s="259"/>
      <c r="J4179" s="259"/>
    </row>
    <row r="4180" spans="1:10">
      <c r="A4180" s="259"/>
      <c r="B4180" s="259"/>
      <c r="C4180" s="259"/>
      <c r="D4180" s="259"/>
      <c r="E4180" s="259"/>
      <c r="F4180" s="270"/>
      <c r="G4180" s="259"/>
      <c r="H4180" s="259"/>
      <c r="I4180" s="259"/>
      <c r="J4180" s="259"/>
    </row>
    <row r="4181" spans="1:10">
      <c r="A4181" s="259"/>
      <c r="B4181" s="259"/>
      <c r="C4181" s="259"/>
      <c r="D4181" s="259"/>
      <c r="E4181" s="259"/>
      <c r="F4181" s="270"/>
      <c r="G4181" s="259"/>
      <c r="H4181" s="259"/>
      <c r="I4181" s="259"/>
      <c r="J4181" s="259"/>
    </row>
    <row r="4182" spans="1:10">
      <c r="A4182" s="259"/>
      <c r="B4182" s="259"/>
      <c r="C4182" s="259"/>
      <c r="D4182" s="259"/>
      <c r="E4182" s="259"/>
      <c r="F4182" s="270"/>
      <c r="G4182" s="259"/>
      <c r="H4182" s="259"/>
      <c r="I4182" s="259"/>
      <c r="J4182" s="259"/>
    </row>
    <row r="4183" spans="1:10">
      <c r="A4183" s="259"/>
      <c r="B4183" s="259"/>
      <c r="C4183" s="259"/>
      <c r="D4183" s="259"/>
      <c r="E4183" s="259"/>
      <c r="F4183" s="270"/>
      <c r="G4183" s="259"/>
      <c r="H4183" s="259"/>
      <c r="I4183" s="259"/>
      <c r="J4183" s="259"/>
    </row>
    <row r="4184" spans="1:10">
      <c r="A4184" s="259"/>
      <c r="B4184" s="259"/>
      <c r="C4184" s="259"/>
      <c r="D4184" s="259"/>
      <c r="E4184" s="259"/>
      <c r="F4184" s="270"/>
      <c r="G4184" s="259"/>
      <c r="H4184" s="259"/>
      <c r="I4184" s="259"/>
      <c r="J4184" s="259"/>
    </row>
    <row r="4185" spans="1:10">
      <c r="A4185" s="259"/>
      <c r="B4185" s="259"/>
      <c r="C4185" s="259"/>
      <c r="D4185" s="259"/>
      <c r="E4185" s="259"/>
      <c r="F4185" s="270"/>
      <c r="G4185" s="259"/>
      <c r="H4185" s="259"/>
      <c r="I4185" s="259"/>
      <c r="J4185" s="259"/>
    </row>
    <row r="4186" spans="1:10">
      <c r="A4186" s="259"/>
      <c r="B4186" s="259"/>
      <c r="C4186" s="259"/>
      <c r="D4186" s="259"/>
      <c r="E4186" s="259"/>
      <c r="F4186" s="270"/>
      <c r="G4186" s="259"/>
      <c r="H4186" s="259"/>
      <c r="I4186" s="259"/>
      <c r="J4186" s="259"/>
    </row>
    <row r="4187" spans="1:10">
      <c r="A4187" s="259"/>
      <c r="B4187" s="259"/>
      <c r="C4187" s="259"/>
      <c r="D4187" s="259"/>
      <c r="E4187" s="259"/>
      <c r="F4187" s="270"/>
      <c r="G4187" s="259"/>
      <c r="H4187" s="259"/>
      <c r="I4187" s="259"/>
      <c r="J4187" s="259"/>
    </row>
    <row r="4188" spans="1:10">
      <c r="A4188" s="259"/>
      <c r="B4188" s="259"/>
      <c r="C4188" s="259"/>
      <c r="D4188" s="259"/>
      <c r="E4188" s="259"/>
      <c r="F4188" s="270"/>
      <c r="G4188" s="259"/>
      <c r="H4188" s="259"/>
      <c r="I4188" s="259"/>
      <c r="J4188" s="259"/>
    </row>
    <row r="4189" spans="1:10">
      <c r="A4189" s="259"/>
      <c r="B4189" s="259"/>
      <c r="C4189" s="259"/>
      <c r="D4189" s="259"/>
      <c r="E4189" s="259"/>
      <c r="F4189" s="270"/>
      <c r="G4189" s="259"/>
      <c r="H4189" s="259"/>
      <c r="I4189" s="259"/>
      <c r="J4189" s="259"/>
    </row>
    <row r="4190" spans="1:10">
      <c r="A4190" s="259"/>
      <c r="B4190" s="259"/>
      <c r="C4190" s="259"/>
      <c r="D4190" s="259"/>
      <c r="E4190" s="259"/>
      <c r="F4190" s="270"/>
      <c r="G4190" s="259"/>
      <c r="H4190" s="259"/>
      <c r="I4190" s="259"/>
      <c r="J4190" s="259"/>
    </row>
    <row r="4191" spans="1:10">
      <c r="A4191" s="259"/>
      <c r="B4191" s="259"/>
      <c r="C4191" s="259"/>
      <c r="D4191" s="259"/>
      <c r="E4191" s="259"/>
      <c r="F4191" s="270"/>
      <c r="G4191" s="259"/>
      <c r="H4191" s="259"/>
      <c r="I4191" s="259"/>
      <c r="J4191" s="259"/>
    </row>
    <row r="4192" spans="1:10">
      <c r="A4192" s="259"/>
      <c r="B4192" s="259"/>
      <c r="C4192" s="259"/>
      <c r="D4192" s="259"/>
      <c r="E4192" s="259"/>
      <c r="F4192" s="270"/>
      <c r="G4192" s="259"/>
      <c r="H4192" s="259"/>
      <c r="I4192" s="259"/>
      <c r="J4192" s="259"/>
    </row>
    <row r="4193" spans="1:10">
      <c r="A4193" s="259"/>
      <c r="B4193" s="259"/>
      <c r="C4193" s="259"/>
      <c r="D4193" s="259"/>
      <c r="E4193" s="259"/>
      <c r="F4193" s="270"/>
      <c r="G4193" s="259"/>
      <c r="H4193" s="259"/>
      <c r="I4193" s="259"/>
      <c r="J4193" s="259"/>
    </row>
    <row r="4194" spans="1:10">
      <c r="A4194" s="259"/>
      <c r="B4194" s="259"/>
      <c r="C4194" s="259"/>
      <c r="D4194" s="259"/>
      <c r="E4194" s="259"/>
      <c r="F4194" s="270"/>
      <c r="G4194" s="259"/>
      <c r="H4194" s="259"/>
      <c r="I4194" s="259"/>
      <c r="J4194" s="259"/>
    </row>
    <row r="4195" spans="1:10">
      <c r="A4195" s="259"/>
      <c r="B4195" s="259"/>
      <c r="C4195" s="259"/>
      <c r="D4195" s="259"/>
      <c r="E4195" s="259"/>
      <c r="F4195" s="270"/>
      <c r="G4195" s="259"/>
      <c r="H4195" s="259"/>
      <c r="I4195" s="259"/>
      <c r="J4195" s="259"/>
    </row>
    <row r="4196" spans="1:10">
      <c r="A4196" s="259"/>
      <c r="B4196" s="259"/>
      <c r="C4196" s="259"/>
      <c r="D4196" s="259"/>
      <c r="E4196" s="259"/>
      <c r="F4196" s="270"/>
      <c r="G4196" s="259"/>
      <c r="H4196" s="259"/>
      <c r="I4196" s="259"/>
      <c r="J4196" s="259"/>
    </row>
    <row r="4197" spans="1:10">
      <c r="A4197" s="259"/>
      <c r="B4197" s="259"/>
      <c r="C4197" s="259"/>
      <c r="D4197" s="259"/>
      <c r="E4197" s="259"/>
      <c r="F4197" s="270"/>
      <c r="G4197" s="259"/>
      <c r="H4197" s="259"/>
      <c r="I4197" s="259"/>
      <c r="J4197" s="259"/>
    </row>
    <row r="4198" spans="1:10">
      <c r="A4198" s="259"/>
      <c r="B4198" s="259"/>
      <c r="C4198" s="259"/>
      <c r="D4198" s="259"/>
      <c r="E4198" s="259"/>
      <c r="F4198" s="270"/>
      <c r="G4198" s="259"/>
      <c r="H4198" s="259"/>
      <c r="I4198" s="259"/>
      <c r="J4198" s="259"/>
    </row>
    <row r="4199" spans="1:10">
      <c r="A4199" s="259"/>
      <c r="B4199" s="259"/>
      <c r="C4199" s="259"/>
      <c r="D4199" s="259"/>
      <c r="E4199" s="259"/>
      <c r="F4199" s="270"/>
      <c r="G4199" s="259"/>
      <c r="H4199" s="259"/>
      <c r="I4199" s="259"/>
      <c r="J4199" s="259"/>
    </row>
    <row r="4200" spans="1:10">
      <c r="A4200" s="259"/>
      <c r="B4200" s="259"/>
      <c r="C4200" s="259"/>
      <c r="D4200" s="259"/>
      <c r="E4200" s="259"/>
      <c r="F4200" s="270"/>
      <c r="G4200" s="259"/>
      <c r="H4200" s="259"/>
      <c r="I4200" s="259"/>
      <c r="J4200" s="259"/>
    </row>
    <row r="4201" spans="1:10">
      <c r="A4201" s="259"/>
      <c r="B4201" s="259"/>
      <c r="C4201" s="259"/>
      <c r="D4201" s="259"/>
      <c r="E4201" s="259"/>
      <c r="F4201" s="270"/>
      <c r="G4201" s="259"/>
      <c r="H4201" s="259"/>
      <c r="I4201" s="259"/>
      <c r="J4201" s="259"/>
    </row>
    <row r="4202" spans="1:10">
      <c r="A4202" s="259"/>
      <c r="B4202" s="259"/>
      <c r="C4202" s="259"/>
      <c r="D4202" s="259"/>
      <c r="E4202" s="259"/>
      <c r="F4202" s="270"/>
      <c r="G4202" s="259"/>
      <c r="H4202" s="259"/>
      <c r="I4202" s="259"/>
      <c r="J4202" s="259"/>
    </row>
    <row r="4203" spans="1:10">
      <c r="A4203" s="259"/>
      <c r="B4203" s="259"/>
      <c r="C4203" s="259"/>
      <c r="D4203" s="259"/>
      <c r="E4203" s="259"/>
      <c r="F4203" s="270"/>
      <c r="G4203" s="259"/>
      <c r="H4203" s="259"/>
      <c r="I4203" s="259"/>
      <c r="J4203" s="259"/>
    </row>
    <row r="4204" spans="1:10">
      <c r="A4204" s="259"/>
      <c r="B4204" s="259"/>
      <c r="C4204" s="259"/>
      <c r="D4204" s="259"/>
      <c r="E4204" s="259"/>
      <c r="F4204" s="270"/>
      <c r="G4204" s="259"/>
      <c r="H4204" s="259"/>
      <c r="I4204" s="259"/>
      <c r="J4204" s="259"/>
    </row>
    <row r="4205" spans="1:10">
      <c r="A4205" s="259"/>
      <c r="B4205" s="259"/>
      <c r="C4205" s="259"/>
      <c r="D4205" s="259"/>
      <c r="E4205" s="259"/>
      <c r="F4205" s="270"/>
      <c r="G4205" s="259"/>
      <c r="H4205" s="259"/>
      <c r="I4205" s="259"/>
      <c r="J4205" s="259"/>
    </row>
    <row r="4206" spans="1:10">
      <c r="A4206" s="259"/>
      <c r="B4206" s="259"/>
      <c r="C4206" s="259"/>
      <c r="D4206" s="259"/>
      <c r="E4206" s="259"/>
      <c r="F4206" s="270"/>
      <c r="G4206" s="259"/>
      <c r="H4206" s="259"/>
      <c r="I4206" s="259"/>
      <c r="J4206" s="259"/>
    </row>
    <row r="4207" spans="1:10">
      <c r="A4207" s="259"/>
      <c r="B4207" s="259"/>
      <c r="C4207" s="259"/>
      <c r="D4207" s="259"/>
      <c r="E4207" s="259"/>
      <c r="F4207" s="270"/>
      <c r="G4207" s="259"/>
      <c r="H4207" s="259"/>
      <c r="I4207" s="259"/>
      <c r="J4207" s="259"/>
    </row>
    <row r="4208" spans="1:10">
      <c r="A4208" s="259"/>
      <c r="B4208" s="259"/>
      <c r="C4208" s="259"/>
      <c r="D4208" s="259"/>
      <c r="E4208" s="259"/>
      <c r="F4208" s="270"/>
      <c r="G4208" s="259"/>
      <c r="H4208" s="259"/>
      <c r="I4208" s="259"/>
      <c r="J4208" s="259"/>
    </row>
    <row r="4209" spans="1:10">
      <c r="A4209" s="259"/>
      <c r="B4209" s="259"/>
      <c r="C4209" s="259"/>
      <c r="D4209" s="259"/>
      <c r="E4209" s="259"/>
      <c r="F4209" s="270"/>
      <c r="G4209" s="259"/>
      <c r="H4209" s="259"/>
      <c r="I4209" s="259"/>
      <c r="J4209" s="259"/>
    </row>
    <row r="4210" spans="1:10">
      <c r="A4210" s="259"/>
      <c r="B4210" s="259"/>
      <c r="C4210" s="259"/>
      <c r="D4210" s="259"/>
      <c r="E4210" s="259"/>
      <c r="F4210" s="270"/>
      <c r="G4210" s="259"/>
      <c r="H4210" s="259"/>
      <c r="I4210" s="259"/>
      <c r="J4210" s="259"/>
    </row>
    <row r="4211" spans="1:10">
      <c r="A4211" s="259"/>
      <c r="B4211" s="259"/>
      <c r="C4211" s="259"/>
      <c r="D4211" s="259"/>
      <c r="E4211" s="259"/>
      <c r="F4211" s="270"/>
      <c r="G4211" s="259"/>
      <c r="H4211" s="259"/>
      <c r="I4211" s="259"/>
      <c r="J4211" s="259"/>
    </row>
    <row r="4212" spans="1:10">
      <c r="A4212" s="259"/>
      <c r="B4212" s="259"/>
      <c r="C4212" s="259"/>
      <c r="D4212" s="259"/>
      <c r="E4212" s="259"/>
      <c r="F4212" s="270"/>
      <c r="G4212" s="259"/>
      <c r="H4212" s="259"/>
      <c r="I4212" s="259"/>
      <c r="J4212" s="259"/>
    </row>
    <row r="4213" spans="1:10">
      <c r="A4213" s="259"/>
      <c r="B4213" s="259"/>
      <c r="C4213" s="259"/>
      <c r="D4213" s="259"/>
      <c r="E4213" s="259"/>
      <c r="F4213" s="270"/>
      <c r="G4213" s="259"/>
      <c r="H4213" s="259"/>
      <c r="I4213" s="259"/>
      <c r="J4213" s="259"/>
    </row>
    <row r="4214" spans="1:10">
      <c r="A4214" s="259"/>
      <c r="B4214" s="259"/>
      <c r="C4214" s="259"/>
      <c r="D4214" s="259"/>
      <c r="E4214" s="259"/>
      <c r="F4214" s="270"/>
      <c r="G4214" s="259"/>
      <c r="H4214" s="259"/>
      <c r="I4214" s="259"/>
      <c r="J4214" s="259"/>
    </row>
    <row r="4215" spans="1:10">
      <c r="A4215" s="259"/>
      <c r="B4215" s="259"/>
      <c r="C4215" s="259"/>
      <c r="D4215" s="259"/>
      <c r="E4215" s="259"/>
      <c r="F4215" s="270"/>
      <c r="G4215" s="259"/>
      <c r="H4215" s="259"/>
      <c r="I4215" s="259"/>
      <c r="J4215" s="259"/>
    </row>
    <row r="4216" spans="1:10">
      <c r="A4216" s="259"/>
      <c r="B4216" s="259"/>
      <c r="C4216" s="259"/>
      <c r="D4216" s="259"/>
      <c r="E4216" s="259"/>
      <c r="F4216" s="270"/>
      <c r="G4216" s="259"/>
      <c r="H4216" s="259"/>
      <c r="I4216" s="259"/>
      <c r="J4216" s="259"/>
    </row>
    <row r="4217" spans="1:10">
      <c r="A4217" s="259"/>
      <c r="B4217" s="259"/>
      <c r="C4217" s="259"/>
      <c r="D4217" s="259"/>
      <c r="E4217" s="259"/>
      <c r="F4217" s="270"/>
      <c r="G4217" s="259"/>
      <c r="H4217" s="259"/>
      <c r="I4217" s="259"/>
      <c r="J4217" s="259"/>
    </row>
    <row r="4218" spans="1:10">
      <c r="A4218" s="259"/>
      <c r="B4218" s="259"/>
      <c r="C4218" s="259"/>
      <c r="D4218" s="259"/>
      <c r="E4218" s="259"/>
      <c r="F4218" s="270"/>
      <c r="G4218" s="259"/>
      <c r="H4218" s="259"/>
      <c r="I4218" s="259"/>
      <c r="J4218" s="259"/>
    </row>
    <row r="4219" spans="1:10">
      <c r="A4219" s="259"/>
      <c r="B4219" s="259"/>
      <c r="C4219" s="259"/>
      <c r="D4219" s="259"/>
      <c r="E4219" s="259"/>
      <c r="F4219" s="270"/>
      <c r="G4219" s="259"/>
      <c r="H4219" s="259"/>
      <c r="I4219" s="259"/>
      <c r="J4219" s="259"/>
    </row>
    <row r="4220" spans="1:10">
      <c r="A4220" s="259"/>
      <c r="B4220" s="259"/>
      <c r="C4220" s="259"/>
      <c r="D4220" s="259"/>
      <c r="E4220" s="259"/>
      <c r="F4220" s="270"/>
      <c r="G4220" s="259"/>
      <c r="H4220" s="259"/>
      <c r="I4220" s="259"/>
      <c r="J4220" s="259"/>
    </row>
    <row r="4221" spans="1:10">
      <c r="A4221" s="259"/>
      <c r="B4221" s="259"/>
      <c r="C4221" s="259"/>
      <c r="D4221" s="259"/>
      <c r="E4221" s="259"/>
      <c r="F4221" s="270"/>
      <c r="G4221" s="259"/>
      <c r="H4221" s="259"/>
      <c r="I4221" s="259"/>
      <c r="J4221" s="259"/>
    </row>
    <row r="4222" spans="1:10">
      <c r="A4222" s="259"/>
      <c r="B4222" s="259"/>
      <c r="C4222" s="259"/>
      <c r="D4222" s="259"/>
      <c r="E4222" s="259"/>
      <c r="F4222" s="270"/>
      <c r="G4222" s="259"/>
      <c r="H4222" s="259"/>
      <c r="I4222" s="259"/>
      <c r="J4222" s="259"/>
    </row>
    <row r="4223" spans="1:10">
      <c r="A4223" s="259"/>
      <c r="B4223" s="259"/>
      <c r="C4223" s="259"/>
      <c r="D4223" s="259"/>
      <c r="E4223" s="259"/>
      <c r="F4223" s="270"/>
      <c r="G4223" s="259"/>
      <c r="H4223" s="259"/>
      <c r="I4223" s="259"/>
      <c r="J4223" s="259"/>
    </row>
    <row r="4224" spans="1:10">
      <c r="A4224" s="259"/>
      <c r="B4224" s="259"/>
      <c r="C4224" s="259"/>
      <c r="D4224" s="259"/>
      <c r="E4224" s="259"/>
      <c r="F4224" s="270"/>
      <c r="G4224" s="259"/>
      <c r="H4224" s="259"/>
      <c r="I4224" s="259"/>
      <c r="J4224" s="259"/>
    </row>
    <row r="4225" spans="1:10">
      <c r="A4225" s="259"/>
      <c r="B4225" s="259"/>
      <c r="C4225" s="259"/>
      <c r="D4225" s="259"/>
      <c r="E4225" s="259"/>
      <c r="F4225" s="270"/>
      <c r="G4225" s="259"/>
      <c r="H4225" s="259"/>
      <c r="I4225" s="259"/>
      <c r="J4225" s="259"/>
    </row>
    <row r="4226" spans="1:10">
      <c r="A4226" s="259"/>
      <c r="B4226" s="259"/>
      <c r="C4226" s="259"/>
      <c r="D4226" s="259"/>
      <c r="E4226" s="259"/>
      <c r="F4226" s="270"/>
      <c r="G4226" s="259"/>
      <c r="H4226" s="259"/>
      <c r="I4226" s="259"/>
      <c r="J4226" s="259"/>
    </row>
    <row r="4227" spans="1:10">
      <c r="A4227" s="259"/>
      <c r="B4227" s="259"/>
      <c r="C4227" s="259"/>
      <c r="D4227" s="259"/>
      <c r="E4227" s="259"/>
      <c r="F4227" s="270"/>
      <c r="G4227" s="259"/>
      <c r="H4227" s="259"/>
      <c r="I4227" s="259"/>
      <c r="J4227" s="259"/>
    </row>
    <row r="4228" spans="1:10">
      <c r="A4228" s="259"/>
      <c r="B4228" s="259"/>
      <c r="C4228" s="259"/>
      <c r="D4228" s="259"/>
      <c r="E4228" s="259"/>
      <c r="F4228" s="270"/>
      <c r="G4228" s="259"/>
      <c r="H4228" s="259"/>
      <c r="I4228" s="259"/>
      <c r="J4228" s="259"/>
    </row>
    <row r="4229" spans="1:10">
      <c r="A4229" s="259"/>
      <c r="B4229" s="259"/>
      <c r="C4229" s="259"/>
      <c r="D4229" s="259"/>
      <c r="E4229" s="259"/>
      <c r="F4229" s="270"/>
      <c r="G4229" s="259"/>
      <c r="H4229" s="259"/>
      <c r="I4229" s="259"/>
      <c r="J4229" s="259"/>
    </row>
    <row r="4230" spans="1:10">
      <c r="A4230" s="259"/>
      <c r="B4230" s="259"/>
      <c r="C4230" s="259"/>
      <c r="D4230" s="259"/>
      <c r="E4230" s="259"/>
      <c r="F4230" s="270"/>
      <c r="G4230" s="259"/>
      <c r="H4230" s="259"/>
      <c r="I4230" s="259"/>
      <c r="J4230" s="259"/>
    </row>
    <row r="4231" spans="1:10">
      <c r="A4231" s="259"/>
      <c r="B4231" s="259"/>
      <c r="C4231" s="259"/>
      <c r="D4231" s="259"/>
      <c r="E4231" s="259"/>
      <c r="F4231" s="270"/>
      <c r="G4231" s="259"/>
      <c r="H4231" s="259"/>
      <c r="I4231" s="259"/>
      <c r="J4231" s="259"/>
    </row>
    <row r="4232" spans="1:10">
      <c r="A4232" s="259"/>
      <c r="B4232" s="259"/>
      <c r="C4232" s="259"/>
      <c r="D4232" s="259"/>
      <c r="E4232" s="259"/>
      <c r="F4232" s="270"/>
      <c r="G4232" s="259"/>
      <c r="H4232" s="259"/>
      <c r="I4232" s="259"/>
      <c r="J4232" s="259"/>
    </row>
    <row r="4233" spans="1:10">
      <c r="A4233" s="259"/>
      <c r="B4233" s="259"/>
      <c r="C4233" s="259"/>
      <c r="D4233" s="259"/>
      <c r="E4233" s="259"/>
      <c r="F4233" s="270"/>
      <c r="G4233" s="259"/>
      <c r="H4233" s="259"/>
      <c r="I4233" s="259"/>
      <c r="J4233" s="259"/>
    </row>
    <row r="4234" spans="1:10">
      <c r="A4234" s="259"/>
      <c r="B4234" s="259"/>
      <c r="C4234" s="259"/>
      <c r="D4234" s="259"/>
      <c r="E4234" s="259"/>
      <c r="F4234" s="270"/>
      <c r="G4234" s="259"/>
      <c r="H4234" s="259"/>
      <c r="I4234" s="259"/>
      <c r="J4234" s="259"/>
    </row>
    <row r="4235" spans="1:10">
      <c r="A4235" s="259"/>
      <c r="B4235" s="259"/>
      <c r="C4235" s="259"/>
      <c r="D4235" s="259"/>
      <c r="E4235" s="259"/>
      <c r="F4235" s="270"/>
      <c r="G4235" s="259"/>
      <c r="H4235" s="259"/>
      <c r="I4235" s="259"/>
      <c r="J4235" s="259"/>
    </row>
    <row r="4236" spans="1:10">
      <c r="A4236" s="259"/>
      <c r="B4236" s="259"/>
      <c r="C4236" s="259"/>
      <c r="D4236" s="259"/>
      <c r="E4236" s="259"/>
      <c r="F4236" s="270"/>
      <c r="G4236" s="259"/>
      <c r="H4236" s="259"/>
      <c r="I4236" s="259"/>
      <c r="J4236" s="259"/>
    </row>
    <row r="4237" spans="1:10">
      <c r="A4237" s="259"/>
      <c r="B4237" s="259"/>
      <c r="C4237" s="259"/>
      <c r="D4237" s="259"/>
      <c r="E4237" s="259"/>
      <c r="F4237" s="270"/>
      <c r="G4237" s="259"/>
      <c r="H4237" s="259"/>
      <c r="I4237" s="259"/>
      <c r="J4237" s="259"/>
    </row>
    <row r="4238" spans="1:10">
      <c r="A4238" s="259"/>
      <c r="B4238" s="259"/>
      <c r="C4238" s="259"/>
      <c r="D4238" s="259"/>
      <c r="E4238" s="259"/>
      <c r="F4238" s="270"/>
      <c r="G4238" s="259"/>
      <c r="H4238" s="259"/>
      <c r="I4238" s="259"/>
      <c r="J4238" s="259"/>
    </row>
    <row r="4239" spans="1:10">
      <c r="A4239" s="259"/>
      <c r="B4239" s="259"/>
      <c r="C4239" s="259"/>
      <c r="D4239" s="259"/>
      <c r="E4239" s="259"/>
      <c r="F4239" s="270"/>
      <c r="G4239" s="259"/>
      <c r="H4239" s="259"/>
      <c r="I4239" s="259"/>
      <c r="J4239" s="259"/>
    </row>
    <row r="4240" spans="1:10">
      <c r="A4240" s="259"/>
      <c r="B4240" s="259"/>
      <c r="C4240" s="259"/>
      <c r="D4240" s="259"/>
      <c r="E4240" s="259"/>
      <c r="F4240" s="270"/>
      <c r="G4240" s="259"/>
      <c r="H4240" s="259"/>
      <c r="I4240" s="259"/>
      <c r="J4240" s="259"/>
    </row>
    <row r="4241" spans="1:10">
      <c r="A4241" s="259"/>
      <c r="B4241" s="259"/>
      <c r="C4241" s="259"/>
      <c r="D4241" s="259"/>
      <c r="E4241" s="259"/>
      <c r="F4241" s="270"/>
      <c r="G4241" s="259"/>
      <c r="H4241" s="259"/>
      <c r="I4241" s="259"/>
      <c r="J4241" s="259"/>
    </row>
    <row r="4242" spans="1:10">
      <c r="A4242" s="259"/>
      <c r="B4242" s="259"/>
      <c r="C4242" s="259"/>
      <c r="D4242" s="259"/>
      <c r="E4242" s="259"/>
      <c r="F4242" s="270"/>
      <c r="G4242" s="259"/>
      <c r="H4242" s="259"/>
      <c r="I4242" s="259"/>
      <c r="J4242" s="259"/>
    </row>
    <row r="4243" spans="1:10">
      <c r="A4243" s="259"/>
      <c r="B4243" s="259"/>
      <c r="C4243" s="259"/>
      <c r="D4243" s="259"/>
      <c r="E4243" s="259"/>
      <c r="F4243" s="270"/>
      <c r="G4243" s="259"/>
      <c r="H4243" s="259"/>
      <c r="I4243" s="259"/>
      <c r="J4243" s="259"/>
    </row>
    <row r="4244" spans="1:10">
      <c r="A4244" s="259"/>
      <c r="B4244" s="259"/>
      <c r="C4244" s="259"/>
      <c r="D4244" s="259"/>
      <c r="E4244" s="259"/>
      <c r="F4244" s="270"/>
      <c r="G4244" s="259"/>
      <c r="H4244" s="259"/>
      <c r="I4244" s="259"/>
      <c r="J4244" s="259"/>
    </row>
    <row r="4245" spans="1:10">
      <c r="A4245" s="259"/>
      <c r="B4245" s="259"/>
      <c r="C4245" s="259"/>
      <c r="D4245" s="259"/>
      <c r="E4245" s="259"/>
      <c r="F4245" s="270"/>
      <c r="G4245" s="259"/>
      <c r="H4245" s="259"/>
      <c r="I4245" s="259"/>
      <c r="J4245" s="259"/>
    </row>
    <row r="4246" spans="1:10">
      <c r="A4246" s="259"/>
      <c r="B4246" s="259"/>
      <c r="C4246" s="259"/>
      <c r="D4246" s="259"/>
      <c r="E4246" s="259"/>
      <c r="F4246" s="270"/>
      <c r="G4246" s="259"/>
      <c r="H4246" s="259"/>
      <c r="I4246" s="259"/>
      <c r="J4246" s="259"/>
    </row>
    <row r="4247" spans="1:10">
      <c r="A4247" s="259"/>
      <c r="B4247" s="259"/>
      <c r="C4247" s="259"/>
      <c r="D4247" s="259"/>
      <c r="E4247" s="259"/>
      <c r="F4247" s="270"/>
      <c r="G4247" s="259"/>
      <c r="H4247" s="259"/>
      <c r="I4247" s="259"/>
      <c r="J4247" s="259"/>
    </row>
    <row r="4248" spans="1:10">
      <c r="A4248" s="259"/>
      <c r="B4248" s="259"/>
      <c r="C4248" s="259"/>
      <c r="D4248" s="259"/>
      <c r="E4248" s="259"/>
      <c r="F4248" s="270"/>
      <c r="G4248" s="259"/>
      <c r="H4248" s="259"/>
      <c r="I4248" s="259"/>
      <c r="J4248" s="259"/>
    </row>
    <row r="4249" spans="1:10">
      <c r="A4249" s="259"/>
      <c r="B4249" s="259"/>
      <c r="C4249" s="259"/>
      <c r="D4249" s="259"/>
      <c r="E4249" s="259"/>
      <c r="F4249" s="270"/>
      <c r="G4249" s="259"/>
      <c r="H4249" s="259"/>
      <c r="I4249" s="259"/>
      <c r="J4249" s="259"/>
    </row>
    <row r="4250" spans="1:10">
      <c r="A4250" s="259"/>
      <c r="B4250" s="259"/>
      <c r="C4250" s="259"/>
      <c r="D4250" s="259"/>
      <c r="E4250" s="259"/>
      <c r="F4250" s="270"/>
      <c r="G4250" s="259"/>
      <c r="H4250" s="259"/>
      <c r="I4250" s="259"/>
      <c r="J4250" s="259"/>
    </row>
    <row r="4251" spans="1:10">
      <c r="A4251" s="259"/>
      <c r="B4251" s="259"/>
      <c r="C4251" s="259"/>
      <c r="D4251" s="259"/>
      <c r="E4251" s="259"/>
      <c r="F4251" s="270"/>
      <c r="G4251" s="259"/>
      <c r="H4251" s="259"/>
      <c r="I4251" s="259"/>
      <c r="J4251" s="259"/>
    </row>
    <row r="4252" spans="1:10">
      <c r="A4252" s="259"/>
      <c r="B4252" s="259"/>
      <c r="C4252" s="259"/>
      <c r="D4252" s="259"/>
      <c r="E4252" s="259"/>
      <c r="F4252" s="270"/>
      <c r="G4252" s="259"/>
      <c r="H4252" s="259"/>
      <c r="I4252" s="259"/>
      <c r="J4252" s="259"/>
    </row>
    <row r="4253" spans="1:10">
      <c r="A4253" s="259"/>
      <c r="B4253" s="259"/>
      <c r="C4253" s="259"/>
      <c r="D4253" s="259"/>
      <c r="E4253" s="259"/>
      <c r="F4253" s="270"/>
      <c r="G4253" s="259"/>
      <c r="H4253" s="259"/>
      <c r="I4253" s="259"/>
      <c r="J4253" s="259"/>
    </row>
    <row r="4254" spans="1:10">
      <c r="A4254" s="259"/>
      <c r="B4254" s="259"/>
      <c r="C4254" s="259"/>
      <c r="D4254" s="259"/>
      <c r="E4254" s="259"/>
      <c r="F4254" s="270"/>
      <c r="G4254" s="259"/>
      <c r="H4254" s="259"/>
      <c r="I4254" s="259"/>
      <c r="J4254" s="259"/>
    </row>
    <row r="4255" spans="1:10">
      <c r="A4255" s="259"/>
      <c r="B4255" s="259"/>
      <c r="C4255" s="259"/>
      <c r="D4255" s="259"/>
      <c r="E4255" s="259"/>
      <c r="F4255" s="270"/>
      <c r="G4255" s="259"/>
      <c r="H4255" s="259"/>
      <c r="I4255" s="259"/>
      <c r="J4255" s="259"/>
    </row>
    <row r="4256" spans="1:10">
      <c r="A4256" s="259"/>
      <c r="B4256" s="259"/>
      <c r="C4256" s="259"/>
      <c r="D4256" s="259"/>
      <c r="E4256" s="259"/>
      <c r="F4256" s="270"/>
      <c r="G4256" s="259"/>
      <c r="H4256" s="259"/>
      <c r="I4256" s="259"/>
      <c r="J4256" s="259"/>
    </row>
    <row r="4257" spans="1:10">
      <c r="A4257" s="259"/>
      <c r="B4257" s="259"/>
      <c r="C4257" s="259"/>
      <c r="D4257" s="259"/>
      <c r="E4257" s="259"/>
      <c r="F4257" s="270"/>
      <c r="G4257" s="259"/>
      <c r="H4257" s="259"/>
      <c r="I4257" s="259"/>
      <c r="J4257" s="259"/>
    </row>
    <row r="4258" spans="1:10">
      <c r="A4258" s="259"/>
      <c r="B4258" s="259"/>
      <c r="C4258" s="259"/>
      <c r="D4258" s="259"/>
      <c r="E4258" s="259"/>
      <c r="F4258" s="270"/>
      <c r="G4258" s="259"/>
      <c r="H4258" s="259"/>
      <c r="I4258" s="259"/>
      <c r="J4258" s="259"/>
    </row>
    <row r="4259" spans="1:10">
      <c r="A4259" s="259"/>
      <c r="B4259" s="259"/>
      <c r="C4259" s="259"/>
      <c r="D4259" s="259"/>
      <c r="E4259" s="259"/>
      <c r="F4259" s="270"/>
      <c r="G4259" s="259"/>
      <c r="H4259" s="259"/>
      <c r="I4259" s="259"/>
      <c r="J4259" s="259"/>
    </row>
    <row r="4260" spans="1:10">
      <c r="A4260" s="259"/>
      <c r="B4260" s="259"/>
      <c r="C4260" s="259"/>
      <c r="D4260" s="259"/>
      <c r="E4260" s="259"/>
      <c r="F4260" s="270"/>
      <c r="G4260" s="259"/>
      <c r="H4260" s="259"/>
      <c r="I4260" s="259"/>
      <c r="J4260" s="259"/>
    </row>
    <row r="4261" spans="1:10">
      <c r="A4261" s="259"/>
      <c r="B4261" s="259"/>
      <c r="C4261" s="259"/>
      <c r="D4261" s="259"/>
      <c r="E4261" s="259"/>
      <c r="F4261" s="270"/>
      <c r="G4261" s="259"/>
      <c r="H4261" s="259"/>
      <c r="I4261" s="259"/>
      <c r="J4261" s="259"/>
    </row>
    <row r="4262" spans="1:10">
      <c r="A4262" s="259"/>
      <c r="B4262" s="259"/>
      <c r="C4262" s="259"/>
      <c r="D4262" s="259"/>
      <c r="E4262" s="259"/>
      <c r="F4262" s="270"/>
      <c r="G4262" s="259"/>
      <c r="H4262" s="259"/>
      <c r="I4262" s="259"/>
      <c r="J4262" s="259"/>
    </row>
    <row r="4263" spans="1:10">
      <c r="A4263" s="259"/>
      <c r="B4263" s="259"/>
      <c r="C4263" s="259"/>
      <c r="D4263" s="259"/>
      <c r="E4263" s="259"/>
      <c r="F4263" s="270"/>
      <c r="G4263" s="259"/>
      <c r="H4263" s="259"/>
      <c r="I4263" s="259"/>
      <c r="J4263" s="259"/>
    </row>
    <row r="4264" spans="1:10">
      <c r="A4264" s="259"/>
      <c r="B4264" s="259"/>
      <c r="C4264" s="259"/>
      <c r="D4264" s="259"/>
      <c r="E4264" s="259"/>
      <c r="F4264" s="270"/>
      <c r="G4264" s="259"/>
      <c r="H4264" s="259"/>
      <c r="I4264" s="259"/>
      <c r="J4264" s="259"/>
    </row>
    <row r="4265" spans="1:10">
      <c r="A4265" s="259"/>
      <c r="B4265" s="259"/>
      <c r="C4265" s="259"/>
      <c r="D4265" s="259"/>
      <c r="E4265" s="259"/>
      <c r="F4265" s="270"/>
      <c r="G4265" s="259"/>
      <c r="H4265" s="259"/>
      <c r="I4265" s="259"/>
      <c r="J4265" s="259"/>
    </row>
    <row r="4266" spans="1:10">
      <c r="A4266" s="259"/>
      <c r="B4266" s="259"/>
      <c r="C4266" s="259"/>
      <c r="D4266" s="259"/>
      <c r="E4266" s="259"/>
      <c r="F4266" s="270"/>
      <c r="G4266" s="259"/>
      <c r="H4266" s="259"/>
      <c r="I4266" s="259"/>
      <c r="J4266" s="259"/>
    </row>
    <row r="4267" spans="1:10">
      <c r="A4267" s="259"/>
      <c r="B4267" s="259"/>
      <c r="C4267" s="259"/>
      <c r="D4267" s="259"/>
      <c r="E4267" s="259"/>
      <c r="F4267" s="270"/>
      <c r="G4267" s="259"/>
      <c r="H4267" s="259"/>
      <c r="I4267" s="259"/>
      <c r="J4267" s="259"/>
    </row>
    <row r="4268" spans="1:10">
      <c r="A4268" s="259"/>
      <c r="B4268" s="259"/>
      <c r="C4268" s="259"/>
      <c r="D4268" s="259"/>
      <c r="E4268" s="259"/>
      <c r="F4268" s="270"/>
      <c r="G4268" s="259"/>
      <c r="H4268" s="259"/>
      <c r="I4268" s="259"/>
      <c r="J4268" s="259"/>
    </row>
    <row r="4269" spans="1:10">
      <c r="A4269" s="259"/>
      <c r="B4269" s="259"/>
      <c r="C4269" s="259"/>
      <c r="D4269" s="259"/>
      <c r="E4269" s="259"/>
      <c r="F4269" s="270"/>
      <c r="G4269" s="259"/>
      <c r="H4269" s="259"/>
      <c r="I4269" s="259"/>
      <c r="J4269" s="259"/>
    </row>
    <row r="4270" spans="1:10">
      <c r="A4270" s="259"/>
      <c r="B4270" s="259"/>
      <c r="C4270" s="259"/>
      <c r="D4270" s="259"/>
      <c r="E4270" s="259"/>
      <c r="F4270" s="270"/>
      <c r="G4270" s="259"/>
      <c r="H4270" s="259"/>
      <c r="I4270" s="259"/>
      <c r="J4270" s="259"/>
    </row>
    <row r="4271" spans="1:10">
      <c r="A4271" s="259"/>
      <c r="B4271" s="259"/>
      <c r="C4271" s="259"/>
      <c r="D4271" s="259"/>
      <c r="E4271" s="259"/>
      <c r="F4271" s="270"/>
      <c r="G4271" s="259"/>
      <c r="H4271" s="259"/>
      <c r="I4271" s="259"/>
      <c r="J4271" s="259"/>
    </row>
    <row r="4272" spans="1:10">
      <c r="A4272" s="259"/>
      <c r="B4272" s="259"/>
      <c r="C4272" s="259"/>
      <c r="D4272" s="259"/>
      <c r="E4272" s="259"/>
      <c r="F4272" s="270"/>
      <c r="G4272" s="259"/>
      <c r="H4272" s="259"/>
      <c r="I4272" s="259"/>
      <c r="J4272" s="259"/>
    </row>
    <row r="4273" spans="1:10">
      <c r="A4273" s="259"/>
      <c r="B4273" s="259"/>
      <c r="C4273" s="259"/>
      <c r="D4273" s="259"/>
      <c r="E4273" s="259"/>
      <c r="F4273" s="270"/>
      <c r="G4273" s="259"/>
      <c r="H4273" s="259"/>
      <c r="I4273" s="259"/>
      <c r="J4273" s="259"/>
    </row>
    <row r="4274" spans="1:10">
      <c r="A4274" s="259"/>
      <c r="B4274" s="259"/>
      <c r="C4274" s="259"/>
      <c r="D4274" s="259"/>
      <c r="E4274" s="259"/>
      <c r="F4274" s="270"/>
      <c r="G4274" s="259"/>
      <c r="H4274" s="259"/>
      <c r="I4274" s="259"/>
      <c r="J4274" s="259"/>
    </row>
    <row r="4275" spans="1:10">
      <c r="A4275" s="259"/>
      <c r="B4275" s="259"/>
      <c r="C4275" s="259"/>
      <c r="D4275" s="259"/>
      <c r="E4275" s="259"/>
      <c r="F4275" s="270"/>
      <c r="G4275" s="259"/>
      <c r="H4275" s="259"/>
      <c r="I4275" s="259"/>
      <c r="J4275" s="259"/>
    </row>
    <row r="4276" spans="1:10">
      <c r="A4276" s="259"/>
      <c r="B4276" s="259"/>
      <c r="C4276" s="259"/>
      <c r="D4276" s="259"/>
      <c r="E4276" s="259"/>
      <c r="F4276" s="270"/>
      <c r="G4276" s="259"/>
      <c r="H4276" s="259"/>
      <c r="I4276" s="259"/>
      <c r="J4276" s="259"/>
    </row>
    <row r="4277" spans="1:10">
      <c r="A4277" s="259"/>
      <c r="B4277" s="259"/>
      <c r="C4277" s="259"/>
      <c r="D4277" s="259"/>
      <c r="E4277" s="259"/>
      <c r="F4277" s="270"/>
      <c r="G4277" s="259"/>
      <c r="H4277" s="259"/>
      <c r="I4277" s="259"/>
      <c r="J4277" s="259"/>
    </row>
    <row r="4278" spans="1:10">
      <c r="A4278" s="259"/>
      <c r="B4278" s="259"/>
      <c r="C4278" s="259"/>
      <c r="D4278" s="259"/>
      <c r="E4278" s="259"/>
      <c r="F4278" s="270"/>
      <c r="G4278" s="259"/>
      <c r="H4278" s="259"/>
      <c r="I4278" s="259"/>
      <c r="J4278" s="259"/>
    </row>
    <row r="4279" spans="1:10">
      <c r="A4279" s="259"/>
      <c r="B4279" s="259"/>
      <c r="C4279" s="259"/>
      <c r="D4279" s="259"/>
      <c r="E4279" s="259"/>
      <c r="F4279" s="270"/>
      <c r="G4279" s="259"/>
      <c r="H4279" s="259"/>
      <c r="I4279" s="259"/>
      <c r="J4279" s="259"/>
    </row>
    <row r="4280" spans="1:10">
      <c r="A4280" s="259"/>
      <c r="B4280" s="259"/>
      <c r="C4280" s="259"/>
      <c r="D4280" s="259"/>
      <c r="E4280" s="259"/>
      <c r="F4280" s="270"/>
      <c r="G4280" s="259"/>
      <c r="H4280" s="259"/>
      <c r="I4280" s="259"/>
      <c r="J4280" s="259"/>
    </row>
    <row r="4281" spans="1:10">
      <c r="A4281" s="259"/>
      <c r="B4281" s="259"/>
      <c r="C4281" s="259"/>
      <c r="D4281" s="259"/>
      <c r="E4281" s="259"/>
      <c r="F4281" s="270"/>
      <c r="G4281" s="259"/>
      <c r="H4281" s="259"/>
      <c r="I4281" s="259"/>
      <c r="J4281" s="259"/>
    </row>
    <row r="4282" spans="1:10">
      <c r="A4282" s="259"/>
      <c r="B4282" s="259"/>
      <c r="C4282" s="259"/>
      <c r="D4282" s="259"/>
      <c r="E4282" s="259"/>
      <c r="F4282" s="270"/>
      <c r="G4282" s="259"/>
      <c r="H4282" s="259"/>
      <c r="I4282" s="259"/>
      <c r="J4282" s="259"/>
    </row>
    <row r="4283" spans="1:10">
      <c r="A4283" s="259"/>
      <c r="B4283" s="259"/>
      <c r="C4283" s="259"/>
      <c r="D4283" s="259"/>
      <c r="E4283" s="259"/>
      <c r="F4283" s="270"/>
      <c r="G4283" s="259"/>
      <c r="H4283" s="259"/>
      <c r="I4283" s="259"/>
      <c r="J4283" s="259"/>
    </row>
    <row r="4284" spans="1:10">
      <c r="A4284" s="259"/>
      <c r="B4284" s="259"/>
      <c r="C4284" s="259"/>
      <c r="D4284" s="259"/>
      <c r="E4284" s="259"/>
      <c r="F4284" s="270"/>
      <c r="G4284" s="259"/>
      <c r="H4284" s="259"/>
      <c r="I4284" s="259"/>
      <c r="J4284" s="259"/>
    </row>
    <row r="4285" spans="1:10">
      <c r="A4285" s="259"/>
      <c r="B4285" s="259"/>
      <c r="C4285" s="259"/>
      <c r="D4285" s="259"/>
      <c r="E4285" s="259"/>
      <c r="F4285" s="270"/>
      <c r="G4285" s="259"/>
      <c r="H4285" s="259"/>
      <c r="I4285" s="259"/>
      <c r="J4285" s="259"/>
    </row>
    <row r="4286" spans="1:10">
      <c r="A4286" s="259"/>
      <c r="B4286" s="259"/>
      <c r="C4286" s="259"/>
      <c r="D4286" s="259"/>
      <c r="E4286" s="259"/>
      <c r="F4286" s="270"/>
      <c r="G4286" s="259"/>
      <c r="H4286" s="259"/>
      <c r="I4286" s="259"/>
      <c r="J4286" s="259"/>
    </row>
    <row r="4287" spans="1:10">
      <c r="A4287" s="259"/>
      <c r="B4287" s="259"/>
      <c r="C4287" s="259"/>
      <c r="D4287" s="259"/>
      <c r="E4287" s="259"/>
      <c r="F4287" s="270"/>
      <c r="G4287" s="259"/>
      <c r="H4287" s="259"/>
      <c r="I4287" s="259"/>
      <c r="J4287" s="259"/>
    </row>
    <row r="4288" spans="1:10">
      <c r="A4288" s="259"/>
      <c r="B4288" s="259"/>
      <c r="C4288" s="259"/>
      <c r="D4288" s="259"/>
      <c r="E4288" s="259"/>
      <c r="F4288" s="270"/>
      <c r="G4288" s="259"/>
      <c r="H4288" s="259"/>
      <c r="I4288" s="259"/>
      <c r="J4288" s="259"/>
    </row>
    <row r="4289" spans="1:10">
      <c r="A4289" s="259"/>
      <c r="B4289" s="259"/>
      <c r="C4289" s="259"/>
      <c r="D4289" s="259"/>
      <c r="E4289" s="259"/>
      <c r="F4289" s="270"/>
      <c r="G4289" s="259"/>
      <c r="H4289" s="259"/>
      <c r="I4289" s="259"/>
      <c r="J4289" s="259"/>
    </row>
    <row r="4290" spans="1:10">
      <c r="A4290" s="259"/>
      <c r="B4290" s="259"/>
      <c r="C4290" s="259"/>
      <c r="D4290" s="259"/>
      <c r="E4290" s="259"/>
      <c r="F4290" s="270"/>
      <c r="G4290" s="259"/>
      <c r="H4290" s="259"/>
      <c r="I4290" s="259"/>
      <c r="J4290" s="259"/>
    </row>
    <row r="4291" spans="1:10">
      <c r="A4291" s="259"/>
      <c r="B4291" s="259"/>
      <c r="C4291" s="259"/>
      <c r="D4291" s="259"/>
      <c r="E4291" s="259"/>
      <c r="F4291" s="270"/>
      <c r="G4291" s="259"/>
      <c r="H4291" s="259"/>
      <c r="I4291" s="259"/>
      <c r="J4291" s="259"/>
    </row>
    <row r="4292" spans="1:10">
      <c r="A4292" s="259"/>
      <c r="B4292" s="259"/>
      <c r="C4292" s="259"/>
      <c r="D4292" s="259"/>
      <c r="E4292" s="259"/>
      <c r="F4292" s="270"/>
      <c r="G4292" s="259"/>
      <c r="H4292" s="259"/>
      <c r="I4292" s="259"/>
      <c r="J4292" s="259"/>
    </row>
    <row r="4293" spans="1:10">
      <c r="A4293" s="259"/>
      <c r="B4293" s="259"/>
      <c r="C4293" s="259"/>
      <c r="D4293" s="259"/>
      <c r="E4293" s="259"/>
      <c r="F4293" s="270"/>
      <c r="G4293" s="259"/>
      <c r="H4293" s="259"/>
      <c r="I4293" s="259"/>
      <c r="J4293" s="259"/>
    </row>
    <row r="4294" spans="1:10">
      <c r="A4294" s="259"/>
      <c r="B4294" s="259"/>
      <c r="C4294" s="259"/>
      <c r="D4294" s="259"/>
      <c r="E4294" s="259"/>
      <c r="F4294" s="270"/>
      <c r="G4294" s="259"/>
      <c r="H4294" s="259"/>
      <c r="I4294" s="259"/>
      <c r="J4294" s="259"/>
    </row>
    <row r="4295" spans="1:10">
      <c r="A4295" s="259"/>
      <c r="B4295" s="259"/>
      <c r="C4295" s="259"/>
      <c r="D4295" s="259"/>
      <c r="E4295" s="259"/>
      <c r="F4295" s="270"/>
      <c r="G4295" s="259"/>
      <c r="H4295" s="259"/>
      <c r="I4295" s="259"/>
      <c r="J4295" s="259"/>
    </row>
    <row r="4296" spans="1:10">
      <c r="A4296" s="259"/>
      <c r="B4296" s="259"/>
      <c r="C4296" s="259"/>
      <c r="D4296" s="259"/>
      <c r="E4296" s="259"/>
      <c r="F4296" s="270"/>
      <c r="G4296" s="259"/>
      <c r="H4296" s="259"/>
      <c r="I4296" s="259"/>
      <c r="J4296" s="259"/>
    </row>
    <row r="4297" spans="1:10">
      <c r="A4297" s="259"/>
      <c r="B4297" s="259"/>
      <c r="C4297" s="259"/>
      <c r="D4297" s="259"/>
      <c r="E4297" s="259"/>
      <c r="F4297" s="270"/>
      <c r="G4297" s="259"/>
      <c r="H4297" s="259"/>
      <c r="I4297" s="259"/>
      <c r="J4297" s="259"/>
    </row>
    <row r="4298" spans="1:10">
      <c r="A4298" s="259"/>
      <c r="B4298" s="259"/>
      <c r="C4298" s="259"/>
      <c r="D4298" s="259"/>
      <c r="E4298" s="259"/>
      <c r="F4298" s="270"/>
      <c r="G4298" s="259"/>
      <c r="H4298" s="259"/>
      <c r="I4298" s="259"/>
      <c r="J4298" s="259"/>
    </row>
    <row r="4299" spans="1:10">
      <c r="A4299" s="259"/>
      <c r="B4299" s="259"/>
      <c r="C4299" s="259"/>
      <c r="D4299" s="259"/>
      <c r="E4299" s="259"/>
      <c r="F4299" s="270"/>
      <c r="G4299" s="259"/>
      <c r="H4299" s="259"/>
      <c r="I4299" s="259"/>
      <c r="J4299" s="259"/>
    </row>
    <row r="4300" spans="1:10">
      <c r="A4300" s="259"/>
      <c r="B4300" s="259"/>
      <c r="C4300" s="259"/>
      <c r="D4300" s="259"/>
      <c r="E4300" s="259"/>
      <c r="F4300" s="270"/>
      <c r="G4300" s="259"/>
      <c r="H4300" s="259"/>
      <c r="I4300" s="259"/>
      <c r="J4300" s="259"/>
    </row>
    <row r="4301" spans="1:10">
      <c r="A4301" s="259"/>
      <c r="B4301" s="259"/>
      <c r="C4301" s="259"/>
      <c r="D4301" s="259"/>
      <c r="E4301" s="259"/>
      <c r="F4301" s="270"/>
      <c r="G4301" s="259"/>
      <c r="H4301" s="259"/>
      <c r="I4301" s="259"/>
      <c r="J4301" s="259"/>
    </row>
    <row r="4302" spans="1:10">
      <c r="A4302" s="259"/>
      <c r="B4302" s="259"/>
      <c r="C4302" s="259"/>
      <c r="D4302" s="259"/>
      <c r="E4302" s="259"/>
      <c r="F4302" s="270"/>
      <c r="G4302" s="259"/>
      <c r="H4302" s="259"/>
      <c r="I4302" s="259"/>
      <c r="J4302" s="259"/>
    </row>
    <row r="4303" spans="1:10">
      <c r="A4303" s="259"/>
      <c r="B4303" s="259"/>
      <c r="C4303" s="259"/>
      <c r="D4303" s="259"/>
      <c r="E4303" s="259"/>
      <c r="F4303" s="270"/>
      <c r="G4303" s="259"/>
      <c r="H4303" s="259"/>
      <c r="I4303" s="259"/>
      <c r="J4303" s="259"/>
    </row>
    <row r="4304" spans="1:10">
      <c r="A4304" s="259"/>
      <c r="B4304" s="259"/>
      <c r="C4304" s="259"/>
      <c r="D4304" s="259"/>
      <c r="E4304" s="259"/>
      <c r="F4304" s="270"/>
      <c r="G4304" s="259"/>
      <c r="H4304" s="259"/>
      <c r="I4304" s="259"/>
      <c r="J4304" s="259"/>
    </row>
    <row r="4305" spans="1:10">
      <c r="A4305" s="259"/>
      <c r="B4305" s="259"/>
      <c r="C4305" s="259"/>
      <c r="D4305" s="259"/>
      <c r="E4305" s="259"/>
      <c r="F4305" s="270"/>
      <c r="G4305" s="259"/>
      <c r="H4305" s="259"/>
      <c r="I4305" s="259"/>
      <c r="J4305" s="259"/>
    </row>
    <row r="4306" spans="1:10">
      <c r="A4306" s="259"/>
      <c r="B4306" s="259"/>
      <c r="C4306" s="259"/>
      <c r="D4306" s="259"/>
      <c r="E4306" s="259"/>
      <c r="F4306" s="270"/>
      <c r="G4306" s="259"/>
      <c r="H4306" s="259"/>
      <c r="I4306" s="259"/>
      <c r="J4306" s="259"/>
    </row>
    <row r="4307" spans="1:10">
      <c r="A4307" s="259"/>
      <c r="B4307" s="259"/>
      <c r="C4307" s="259"/>
      <c r="D4307" s="259"/>
      <c r="E4307" s="259"/>
      <c r="F4307" s="270"/>
      <c r="G4307" s="259"/>
      <c r="H4307" s="259"/>
      <c r="I4307" s="259"/>
      <c r="J4307" s="259"/>
    </row>
    <row r="4308" spans="1:10">
      <c r="A4308" s="259"/>
      <c r="B4308" s="259"/>
      <c r="C4308" s="259"/>
      <c r="D4308" s="259"/>
      <c r="E4308" s="259"/>
      <c r="F4308" s="270"/>
      <c r="G4308" s="259"/>
      <c r="H4308" s="259"/>
      <c r="I4308" s="259"/>
      <c r="J4308" s="259"/>
    </row>
    <row r="4309" spans="1:10">
      <c r="A4309" s="259"/>
      <c r="B4309" s="259"/>
      <c r="C4309" s="259"/>
      <c r="D4309" s="259"/>
      <c r="E4309" s="259"/>
      <c r="F4309" s="270"/>
      <c r="G4309" s="259"/>
      <c r="H4309" s="259"/>
      <c r="I4309" s="259"/>
      <c r="J4309" s="259"/>
    </row>
    <row r="4310" spans="1:10">
      <c r="A4310" s="259"/>
      <c r="B4310" s="259"/>
      <c r="C4310" s="259"/>
      <c r="D4310" s="259"/>
      <c r="E4310" s="259"/>
      <c r="F4310" s="270"/>
      <c r="G4310" s="259"/>
      <c r="H4310" s="259"/>
      <c r="I4310" s="259"/>
      <c r="J4310" s="259"/>
    </row>
    <row r="4311" spans="1:10">
      <c r="A4311" s="259"/>
      <c r="B4311" s="259"/>
      <c r="C4311" s="259"/>
      <c r="D4311" s="259"/>
      <c r="E4311" s="259"/>
      <c r="F4311" s="270"/>
      <c r="G4311" s="259"/>
      <c r="H4311" s="259"/>
      <c r="I4311" s="259"/>
      <c r="J4311" s="259"/>
    </row>
    <row r="4312" spans="1:10">
      <c r="A4312" s="259"/>
      <c r="B4312" s="259"/>
      <c r="C4312" s="259"/>
      <c r="D4312" s="259"/>
      <c r="E4312" s="259"/>
      <c r="F4312" s="270"/>
      <c r="G4312" s="259"/>
      <c r="H4312" s="259"/>
      <c r="I4312" s="259"/>
      <c r="J4312" s="259"/>
    </row>
    <row r="4313" spans="1:10">
      <c r="A4313" s="259"/>
      <c r="B4313" s="259"/>
      <c r="C4313" s="259"/>
      <c r="D4313" s="259"/>
      <c r="E4313" s="259"/>
      <c r="F4313" s="270"/>
      <c r="G4313" s="259"/>
      <c r="H4313" s="259"/>
      <c r="I4313" s="259"/>
      <c r="J4313" s="259"/>
    </row>
    <row r="4314" spans="1:10">
      <c r="A4314" s="259"/>
      <c r="B4314" s="259"/>
      <c r="C4314" s="259"/>
      <c r="D4314" s="259"/>
      <c r="E4314" s="259"/>
      <c r="F4314" s="270"/>
      <c r="G4314" s="259"/>
      <c r="H4314" s="259"/>
      <c r="I4314" s="259"/>
      <c r="J4314" s="259"/>
    </row>
    <row r="4315" spans="1:10">
      <c r="A4315" s="259"/>
      <c r="B4315" s="259"/>
      <c r="C4315" s="259"/>
      <c r="D4315" s="259"/>
      <c r="E4315" s="259"/>
      <c r="F4315" s="270"/>
      <c r="G4315" s="259"/>
      <c r="H4315" s="259"/>
      <c r="I4315" s="259"/>
      <c r="J4315" s="259"/>
    </row>
    <row r="4316" spans="1:10">
      <c r="A4316" s="259"/>
      <c r="B4316" s="259"/>
      <c r="C4316" s="259"/>
      <c r="D4316" s="259"/>
      <c r="E4316" s="259"/>
      <c r="F4316" s="270"/>
      <c r="G4316" s="259"/>
      <c r="H4316" s="259"/>
      <c r="I4316" s="259"/>
      <c r="J4316" s="259"/>
    </row>
    <row r="4317" spans="1:10">
      <c r="A4317" s="259"/>
      <c r="B4317" s="259"/>
      <c r="C4317" s="259"/>
      <c r="D4317" s="259"/>
      <c r="E4317" s="259"/>
      <c r="F4317" s="270"/>
      <c r="G4317" s="259"/>
      <c r="H4317" s="259"/>
      <c r="I4317" s="259"/>
      <c r="J4317" s="259"/>
    </row>
    <row r="4318" spans="1:10">
      <c r="A4318" s="259"/>
      <c r="B4318" s="259"/>
      <c r="C4318" s="259"/>
      <c r="D4318" s="259"/>
      <c r="E4318" s="259"/>
      <c r="F4318" s="270"/>
      <c r="G4318" s="259"/>
      <c r="H4318" s="259"/>
      <c r="I4318" s="259"/>
      <c r="J4318" s="259"/>
    </row>
    <row r="4319" spans="1:10">
      <c r="A4319" s="259"/>
      <c r="B4319" s="259"/>
      <c r="C4319" s="259"/>
      <c r="D4319" s="259"/>
      <c r="E4319" s="259"/>
      <c r="F4319" s="270"/>
      <c r="G4319" s="259"/>
      <c r="H4319" s="259"/>
      <c r="I4319" s="259"/>
      <c r="J4319" s="259"/>
    </row>
    <row r="4320" spans="1:10">
      <c r="A4320" s="259"/>
      <c r="B4320" s="259"/>
      <c r="C4320" s="259"/>
      <c r="D4320" s="259"/>
      <c r="E4320" s="259"/>
      <c r="F4320" s="270"/>
      <c r="G4320" s="259"/>
      <c r="H4320" s="259"/>
      <c r="I4320" s="259"/>
      <c r="J4320" s="259"/>
    </row>
    <row r="4321" spans="1:10">
      <c r="A4321" s="259"/>
      <c r="B4321" s="259"/>
      <c r="C4321" s="259"/>
      <c r="D4321" s="259"/>
      <c r="E4321" s="259"/>
      <c r="F4321" s="270"/>
      <c r="G4321" s="259"/>
      <c r="H4321" s="259"/>
      <c r="I4321" s="259"/>
      <c r="J4321" s="259"/>
    </row>
    <row r="4322" spans="1:10">
      <c r="A4322" s="259"/>
      <c r="B4322" s="259"/>
      <c r="C4322" s="259"/>
      <c r="D4322" s="259"/>
      <c r="E4322" s="259"/>
      <c r="F4322" s="270"/>
      <c r="G4322" s="259"/>
      <c r="H4322" s="259"/>
      <c r="I4322" s="259"/>
      <c r="J4322" s="259"/>
    </row>
    <row r="4323" spans="1:10">
      <c r="A4323" s="259"/>
      <c r="B4323" s="259"/>
      <c r="C4323" s="259"/>
      <c r="D4323" s="259"/>
      <c r="E4323" s="259"/>
      <c r="F4323" s="270"/>
      <c r="G4323" s="259"/>
      <c r="H4323" s="259"/>
      <c r="I4323" s="259"/>
      <c r="J4323" s="259"/>
    </row>
    <row r="4324" spans="1:10">
      <c r="A4324" s="259"/>
      <c r="B4324" s="259"/>
      <c r="C4324" s="259"/>
      <c r="D4324" s="259"/>
      <c r="E4324" s="259"/>
      <c r="F4324" s="270"/>
      <c r="G4324" s="259"/>
      <c r="H4324" s="259"/>
      <c r="I4324" s="259"/>
      <c r="J4324" s="259"/>
    </row>
    <row r="4325" spans="1:10">
      <c r="A4325" s="259"/>
      <c r="B4325" s="259"/>
      <c r="C4325" s="259"/>
      <c r="D4325" s="259"/>
      <c r="E4325" s="259"/>
      <c r="F4325" s="270"/>
      <c r="G4325" s="259"/>
      <c r="H4325" s="259"/>
      <c r="I4325" s="259"/>
      <c r="J4325" s="259"/>
    </row>
    <row r="4326" spans="1:10">
      <c r="A4326" s="259"/>
      <c r="B4326" s="259"/>
      <c r="C4326" s="259"/>
      <c r="D4326" s="259"/>
      <c r="E4326" s="259"/>
      <c r="F4326" s="270"/>
      <c r="G4326" s="259"/>
      <c r="H4326" s="259"/>
      <c r="I4326" s="259"/>
      <c r="J4326" s="259"/>
    </row>
    <row r="4327" spans="1:10">
      <c r="A4327" s="259"/>
      <c r="B4327" s="259"/>
      <c r="C4327" s="259"/>
      <c r="D4327" s="259"/>
      <c r="E4327" s="259"/>
      <c r="F4327" s="270"/>
      <c r="G4327" s="259"/>
      <c r="H4327" s="259"/>
      <c r="I4327" s="259"/>
      <c r="J4327" s="259"/>
    </row>
    <row r="4328" spans="1:10">
      <c r="A4328" s="259"/>
      <c r="B4328" s="259"/>
      <c r="C4328" s="259"/>
      <c r="D4328" s="259"/>
      <c r="E4328" s="259"/>
      <c r="F4328" s="270"/>
      <c r="G4328" s="259"/>
      <c r="H4328" s="259"/>
      <c r="I4328" s="259"/>
      <c r="J4328" s="259"/>
    </row>
    <row r="4329" spans="1:10">
      <c r="A4329" s="259"/>
      <c r="B4329" s="259"/>
      <c r="C4329" s="259"/>
      <c r="D4329" s="259"/>
      <c r="E4329" s="259"/>
      <c r="F4329" s="270"/>
      <c r="G4329" s="259"/>
      <c r="H4329" s="259"/>
      <c r="I4329" s="259"/>
      <c r="J4329" s="259"/>
    </row>
    <row r="4330" spans="1:10">
      <c r="A4330" s="259"/>
      <c r="B4330" s="259"/>
      <c r="C4330" s="259"/>
      <c r="D4330" s="259"/>
      <c r="E4330" s="259"/>
      <c r="F4330" s="270"/>
      <c r="G4330" s="259"/>
      <c r="H4330" s="259"/>
      <c r="I4330" s="259"/>
      <c r="J4330" s="259"/>
    </row>
    <row r="4331" spans="1:10">
      <c r="A4331" s="259"/>
      <c r="B4331" s="259"/>
      <c r="C4331" s="259"/>
      <c r="D4331" s="259"/>
      <c r="E4331" s="259"/>
      <c r="F4331" s="270"/>
      <c r="G4331" s="259"/>
      <c r="H4331" s="259"/>
      <c r="I4331" s="259"/>
      <c r="J4331" s="259"/>
    </row>
    <row r="4332" spans="1:10">
      <c r="A4332" s="259"/>
      <c r="B4332" s="259"/>
      <c r="C4332" s="259"/>
      <c r="D4332" s="259"/>
      <c r="E4332" s="259"/>
      <c r="F4332" s="270"/>
      <c r="G4332" s="259"/>
      <c r="H4332" s="259"/>
      <c r="I4332" s="259"/>
      <c r="J4332" s="259"/>
    </row>
    <row r="4333" spans="1:10">
      <c r="A4333" s="259"/>
      <c r="B4333" s="259"/>
      <c r="C4333" s="259"/>
      <c r="D4333" s="259"/>
      <c r="E4333" s="259"/>
      <c r="F4333" s="270"/>
      <c r="G4333" s="259"/>
      <c r="H4333" s="259"/>
      <c r="I4333" s="259"/>
      <c r="J4333" s="259"/>
    </row>
    <row r="4334" spans="1:10">
      <c r="A4334" s="259"/>
      <c r="B4334" s="259"/>
      <c r="C4334" s="259"/>
      <c r="D4334" s="259"/>
      <c r="E4334" s="259"/>
      <c r="F4334" s="270"/>
      <c r="G4334" s="259"/>
      <c r="H4334" s="259"/>
      <c r="I4334" s="259"/>
      <c r="J4334" s="259"/>
    </row>
    <row r="4335" spans="1:10">
      <c r="A4335" s="259"/>
      <c r="B4335" s="259"/>
      <c r="C4335" s="259"/>
      <c r="D4335" s="259"/>
      <c r="E4335" s="259"/>
      <c r="F4335" s="270"/>
      <c r="G4335" s="259"/>
      <c r="H4335" s="259"/>
      <c r="I4335" s="259"/>
      <c r="J4335" s="259"/>
    </row>
    <row r="4336" spans="1:10">
      <c r="A4336" s="259"/>
      <c r="B4336" s="259"/>
      <c r="C4336" s="259"/>
      <c r="D4336" s="259"/>
      <c r="E4336" s="259"/>
      <c r="F4336" s="270"/>
      <c r="G4336" s="259"/>
      <c r="H4336" s="259"/>
      <c r="I4336" s="259"/>
      <c r="J4336" s="259"/>
    </row>
    <row r="4337" spans="1:10">
      <c r="A4337" s="259"/>
      <c r="B4337" s="259"/>
      <c r="C4337" s="259"/>
      <c r="D4337" s="259"/>
      <c r="E4337" s="259"/>
      <c r="F4337" s="270"/>
      <c r="G4337" s="259"/>
      <c r="H4337" s="259"/>
      <c r="I4337" s="259"/>
      <c r="J4337" s="259"/>
    </row>
    <row r="4338" spans="1:10">
      <c r="A4338" s="259"/>
      <c r="B4338" s="259"/>
      <c r="C4338" s="259"/>
      <c r="D4338" s="259"/>
      <c r="E4338" s="259"/>
      <c r="F4338" s="270"/>
      <c r="G4338" s="259"/>
      <c r="H4338" s="259"/>
      <c r="I4338" s="259"/>
      <c r="J4338" s="259"/>
    </row>
    <row r="4339" spans="1:10">
      <c r="A4339" s="259"/>
      <c r="B4339" s="259"/>
      <c r="C4339" s="259"/>
      <c r="D4339" s="259"/>
      <c r="E4339" s="259"/>
      <c r="F4339" s="270"/>
      <c r="G4339" s="259"/>
      <c r="H4339" s="259"/>
      <c r="I4339" s="259"/>
      <c r="J4339" s="259"/>
    </row>
    <row r="4340" spans="1:10">
      <c r="A4340" s="259"/>
      <c r="B4340" s="259"/>
      <c r="C4340" s="259"/>
      <c r="D4340" s="259"/>
      <c r="E4340" s="259"/>
      <c r="F4340" s="270"/>
      <c r="G4340" s="259"/>
      <c r="H4340" s="259"/>
      <c r="I4340" s="259"/>
      <c r="J4340" s="259"/>
    </row>
    <row r="4341" spans="1:10">
      <c r="A4341" s="259"/>
      <c r="B4341" s="259"/>
      <c r="C4341" s="259"/>
      <c r="D4341" s="259"/>
      <c r="E4341" s="259"/>
      <c r="F4341" s="270"/>
      <c r="G4341" s="259"/>
      <c r="H4341" s="259"/>
      <c r="I4341" s="259"/>
      <c r="J4341" s="259"/>
    </row>
    <row r="4342" spans="1:10">
      <c r="A4342" s="259"/>
      <c r="B4342" s="259"/>
      <c r="C4342" s="259"/>
      <c r="D4342" s="259"/>
      <c r="E4342" s="259"/>
      <c r="F4342" s="270"/>
      <c r="G4342" s="259"/>
      <c r="H4342" s="259"/>
      <c r="I4342" s="259"/>
      <c r="J4342" s="259"/>
    </row>
    <row r="4343" spans="1:10">
      <c r="A4343" s="259"/>
      <c r="B4343" s="259"/>
      <c r="C4343" s="259"/>
      <c r="D4343" s="259"/>
      <c r="E4343" s="259"/>
      <c r="F4343" s="270"/>
      <c r="G4343" s="259"/>
      <c r="H4343" s="259"/>
      <c r="I4343" s="259"/>
      <c r="J4343" s="259"/>
    </row>
    <row r="4344" spans="1:10">
      <c r="A4344" s="259"/>
      <c r="B4344" s="259"/>
      <c r="C4344" s="259"/>
      <c r="D4344" s="259"/>
      <c r="E4344" s="259"/>
      <c r="F4344" s="270"/>
      <c r="G4344" s="259"/>
      <c r="H4344" s="259"/>
      <c r="I4344" s="259"/>
      <c r="J4344" s="259"/>
    </row>
    <row r="4345" spans="1:10">
      <c r="A4345" s="259"/>
      <c r="B4345" s="259"/>
      <c r="C4345" s="259"/>
      <c r="D4345" s="259"/>
      <c r="E4345" s="259"/>
      <c r="F4345" s="270"/>
      <c r="G4345" s="259"/>
      <c r="H4345" s="259"/>
      <c r="I4345" s="259"/>
      <c r="J4345" s="259"/>
    </row>
    <row r="4346" spans="1:10">
      <c r="A4346" s="259"/>
      <c r="B4346" s="259"/>
      <c r="C4346" s="259"/>
      <c r="D4346" s="259"/>
      <c r="E4346" s="259"/>
      <c r="F4346" s="270"/>
      <c r="G4346" s="259"/>
      <c r="H4346" s="259"/>
      <c r="I4346" s="259"/>
      <c r="J4346" s="259"/>
    </row>
    <row r="4347" spans="1:10">
      <c r="A4347" s="259"/>
      <c r="B4347" s="259"/>
      <c r="C4347" s="259"/>
      <c r="D4347" s="259"/>
      <c r="E4347" s="259"/>
      <c r="F4347" s="270"/>
      <c r="G4347" s="259"/>
      <c r="H4347" s="259"/>
      <c r="I4347" s="259"/>
      <c r="J4347" s="259"/>
    </row>
    <row r="4348" spans="1:10">
      <c r="A4348" s="259"/>
      <c r="B4348" s="259"/>
      <c r="C4348" s="259"/>
      <c r="D4348" s="259"/>
      <c r="E4348" s="259"/>
      <c r="F4348" s="270"/>
      <c r="G4348" s="259"/>
      <c r="H4348" s="259"/>
      <c r="I4348" s="259"/>
      <c r="J4348" s="259"/>
    </row>
    <row r="4349" spans="1:10">
      <c r="A4349" s="259"/>
      <c r="B4349" s="259"/>
      <c r="C4349" s="259"/>
      <c r="D4349" s="259"/>
      <c r="E4349" s="259"/>
      <c r="F4349" s="270"/>
      <c r="G4349" s="259"/>
      <c r="H4349" s="259"/>
      <c r="I4349" s="259"/>
      <c r="J4349" s="259"/>
    </row>
    <row r="4350" spans="1:10">
      <c r="A4350" s="259"/>
      <c r="B4350" s="259"/>
      <c r="C4350" s="259"/>
      <c r="D4350" s="259"/>
      <c r="E4350" s="259"/>
      <c r="F4350" s="270"/>
      <c r="G4350" s="259"/>
      <c r="H4350" s="259"/>
      <c r="I4350" s="259"/>
      <c r="J4350" s="259"/>
    </row>
    <row r="4351" spans="1:10">
      <c r="A4351" s="259"/>
      <c r="B4351" s="259"/>
      <c r="C4351" s="259"/>
      <c r="D4351" s="259"/>
      <c r="E4351" s="259"/>
      <c r="F4351" s="270"/>
      <c r="G4351" s="259"/>
      <c r="H4351" s="259"/>
      <c r="I4351" s="259"/>
      <c r="J4351" s="259"/>
    </row>
    <row r="4352" spans="1:10">
      <c r="A4352" s="259"/>
      <c r="B4352" s="259"/>
      <c r="C4352" s="259"/>
      <c r="D4352" s="259"/>
      <c r="E4352" s="259"/>
      <c r="F4352" s="270"/>
      <c r="G4352" s="259"/>
      <c r="H4352" s="259"/>
      <c r="I4352" s="259"/>
      <c r="J4352" s="259"/>
    </row>
    <row r="4353" spans="1:10">
      <c r="A4353" s="259"/>
      <c r="B4353" s="259"/>
      <c r="C4353" s="259"/>
      <c r="D4353" s="259"/>
      <c r="E4353" s="259"/>
      <c r="F4353" s="270"/>
      <c r="G4353" s="259"/>
      <c r="H4353" s="259"/>
      <c r="I4353" s="259"/>
      <c r="J4353" s="259"/>
    </row>
    <row r="4354" spans="1:10">
      <c r="A4354" s="259"/>
      <c r="B4354" s="259"/>
      <c r="C4354" s="259"/>
      <c r="D4354" s="259"/>
      <c r="E4354" s="259"/>
      <c r="F4354" s="270"/>
      <c r="G4354" s="259"/>
      <c r="H4354" s="259"/>
      <c r="I4354" s="259"/>
      <c r="J4354" s="259"/>
    </row>
    <row r="4355" spans="1:10">
      <c r="A4355" s="259"/>
      <c r="B4355" s="259"/>
      <c r="C4355" s="259"/>
      <c r="D4355" s="259"/>
      <c r="E4355" s="259"/>
      <c r="F4355" s="270"/>
      <c r="G4355" s="259"/>
      <c r="H4355" s="259"/>
      <c r="I4355" s="259"/>
      <c r="J4355" s="259"/>
    </row>
    <row r="4356" spans="1:10">
      <c r="A4356" s="259"/>
      <c r="B4356" s="259"/>
      <c r="C4356" s="259"/>
      <c r="D4356" s="259"/>
      <c r="E4356" s="259"/>
      <c r="F4356" s="270"/>
      <c r="G4356" s="259"/>
      <c r="H4356" s="259"/>
      <c r="I4356" s="259"/>
      <c r="J4356" s="259"/>
    </row>
    <row r="4357" spans="1:10">
      <c r="A4357" s="259"/>
      <c r="B4357" s="259"/>
      <c r="C4357" s="259"/>
      <c r="D4357" s="259"/>
      <c r="E4357" s="259"/>
      <c r="F4357" s="270"/>
      <c r="G4357" s="259"/>
      <c r="H4357" s="259"/>
      <c r="I4357" s="259"/>
      <c r="J4357" s="259"/>
    </row>
    <row r="4358" spans="1:10">
      <c r="A4358" s="259"/>
      <c r="B4358" s="259"/>
      <c r="C4358" s="259"/>
      <c r="D4358" s="259"/>
      <c r="E4358" s="259"/>
      <c r="F4358" s="270"/>
      <c r="G4358" s="259"/>
      <c r="H4358" s="259"/>
      <c r="I4358" s="259"/>
      <c r="J4358" s="259"/>
    </row>
    <row r="4359" spans="1:10">
      <c r="A4359" s="259"/>
      <c r="B4359" s="259"/>
      <c r="C4359" s="259"/>
      <c r="D4359" s="259"/>
      <c r="E4359" s="259"/>
      <c r="F4359" s="270"/>
      <c r="G4359" s="259"/>
      <c r="H4359" s="259"/>
      <c r="I4359" s="259"/>
      <c r="J4359" s="259"/>
    </row>
    <row r="4360" spans="1:10">
      <c r="A4360" s="259"/>
      <c r="B4360" s="259"/>
      <c r="C4360" s="259"/>
      <c r="D4360" s="259"/>
      <c r="E4360" s="259"/>
      <c r="F4360" s="270"/>
      <c r="G4360" s="259"/>
      <c r="H4360" s="259"/>
      <c r="I4360" s="259"/>
      <c r="J4360" s="259"/>
    </row>
    <row r="4361" spans="1:10">
      <c r="A4361" s="259"/>
      <c r="B4361" s="259"/>
      <c r="C4361" s="259"/>
      <c r="D4361" s="259"/>
      <c r="E4361" s="259"/>
      <c r="F4361" s="270"/>
      <c r="G4361" s="259"/>
      <c r="H4361" s="259"/>
      <c r="I4361" s="259"/>
      <c r="J4361" s="259"/>
    </row>
    <row r="4362" spans="1:10">
      <c r="A4362" s="259"/>
      <c r="B4362" s="259"/>
      <c r="C4362" s="259"/>
      <c r="D4362" s="259"/>
      <c r="E4362" s="259"/>
      <c r="F4362" s="270"/>
      <c r="G4362" s="259"/>
      <c r="H4362" s="259"/>
      <c r="I4362" s="259"/>
      <c r="J4362" s="259"/>
    </row>
    <row r="4363" spans="1:10">
      <c r="A4363" s="259"/>
      <c r="B4363" s="259"/>
      <c r="C4363" s="259"/>
      <c r="D4363" s="259"/>
      <c r="E4363" s="259"/>
      <c r="F4363" s="270"/>
      <c r="G4363" s="259"/>
      <c r="H4363" s="259"/>
      <c r="I4363" s="259"/>
      <c r="J4363" s="259"/>
    </row>
    <row r="4364" spans="1:10">
      <c r="A4364" s="259"/>
      <c r="B4364" s="259"/>
      <c r="C4364" s="259"/>
      <c r="D4364" s="259"/>
      <c r="E4364" s="259"/>
      <c r="F4364" s="270"/>
      <c r="G4364" s="259"/>
      <c r="H4364" s="259"/>
      <c r="I4364" s="259"/>
      <c r="J4364" s="259"/>
    </row>
    <row r="4365" spans="1:10">
      <c r="A4365" s="259"/>
      <c r="B4365" s="259"/>
      <c r="C4365" s="259"/>
      <c r="D4365" s="259"/>
      <c r="E4365" s="259"/>
      <c r="F4365" s="270"/>
      <c r="G4365" s="259"/>
      <c r="H4365" s="259"/>
      <c r="I4365" s="259"/>
      <c r="J4365" s="259"/>
    </row>
    <row r="4366" spans="1:10">
      <c r="A4366" s="259"/>
      <c r="B4366" s="259"/>
      <c r="C4366" s="259"/>
      <c r="D4366" s="259"/>
      <c r="E4366" s="259"/>
      <c r="F4366" s="270"/>
      <c r="G4366" s="259"/>
      <c r="H4366" s="259"/>
      <c r="I4366" s="259"/>
      <c r="J4366" s="259"/>
    </row>
    <row r="4367" spans="1:10">
      <c r="A4367" s="259"/>
      <c r="B4367" s="259"/>
      <c r="C4367" s="259"/>
      <c r="D4367" s="259"/>
      <c r="E4367" s="259"/>
      <c r="F4367" s="270"/>
      <c r="G4367" s="259"/>
      <c r="H4367" s="259"/>
      <c r="I4367" s="259"/>
      <c r="J4367" s="259"/>
    </row>
    <row r="4368" spans="1:10">
      <c r="A4368" s="259"/>
      <c r="B4368" s="259"/>
      <c r="C4368" s="259"/>
      <c r="D4368" s="259"/>
      <c r="E4368" s="259"/>
      <c r="F4368" s="270"/>
      <c r="G4368" s="259"/>
      <c r="H4368" s="259"/>
      <c r="I4368" s="259"/>
      <c r="J4368" s="259"/>
    </row>
    <row r="4369" spans="1:10">
      <c r="A4369" s="259"/>
      <c r="B4369" s="259"/>
      <c r="C4369" s="259"/>
      <c r="D4369" s="259"/>
      <c r="E4369" s="259"/>
      <c r="F4369" s="270"/>
      <c r="G4369" s="259"/>
      <c r="H4369" s="259"/>
      <c r="I4369" s="259"/>
      <c r="J4369" s="259"/>
    </row>
    <row r="4370" spans="1:10">
      <c r="A4370" s="259"/>
      <c r="B4370" s="259"/>
      <c r="C4370" s="259"/>
      <c r="D4370" s="259"/>
      <c r="E4370" s="259"/>
      <c r="F4370" s="270"/>
      <c r="G4370" s="259"/>
      <c r="H4370" s="259"/>
      <c r="I4370" s="259"/>
      <c r="J4370" s="259"/>
    </row>
    <row r="4371" spans="1:10">
      <c r="A4371" s="259"/>
      <c r="B4371" s="259"/>
      <c r="C4371" s="259"/>
      <c r="D4371" s="259"/>
      <c r="E4371" s="259"/>
      <c r="F4371" s="270"/>
      <c r="G4371" s="259"/>
      <c r="H4371" s="259"/>
      <c r="I4371" s="259"/>
      <c r="J4371" s="259"/>
    </row>
    <row r="4372" spans="1:10">
      <c r="A4372" s="259"/>
      <c r="B4372" s="259"/>
      <c r="C4372" s="259"/>
      <c r="D4372" s="259"/>
      <c r="E4372" s="259"/>
      <c r="F4372" s="270"/>
      <c r="G4372" s="259"/>
      <c r="H4372" s="259"/>
      <c r="I4372" s="259"/>
      <c r="J4372" s="259"/>
    </row>
    <row r="4373" spans="1:10">
      <c r="A4373" s="259"/>
      <c r="B4373" s="259"/>
      <c r="C4373" s="259"/>
      <c r="D4373" s="259"/>
      <c r="E4373" s="259"/>
      <c r="F4373" s="270"/>
      <c r="G4373" s="259"/>
      <c r="H4373" s="259"/>
      <c r="I4373" s="259"/>
      <c r="J4373" s="259"/>
    </row>
    <row r="4374" spans="1:10">
      <c r="A4374" s="259"/>
      <c r="B4374" s="259"/>
      <c r="C4374" s="259"/>
      <c r="D4374" s="259"/>
      <c r="E4374" s="259"/>
      <c r="F4374" s="270"/>
      <c r="G4374" s="259"/>
      <c r="H4374" s="259"/>
      <c r="I4374" s="259"/>
      <c r="J4374" s="259"/>
    </row>
    <row r="4375" spans="1:10">
      <c r="A4375" s="259"/>
      <c r="B4375" s="259"/>
      <c r="C4375" s="259"/>
      <c r="D4375" s="259"/>
      <c r="E4375" s="259"/>
      <c r="F4375" s="270"/>
      <c r="G4375" s="259"/>
      <c r="H4375" s="259"/>
      <c r="I4375" s="259"/>
      <c r="J4375" s="259"/>
    </row>
    <row r="4376" spans="1:10">
      <c r="A4376" s="259"/>
      <c r="B4376" s="259"/>
      <c r="C4376" s="259"/>
      <c r="D4376" s="259"/>
      <c r="E4376" s="259"/>
      <c r="F4376" s="270"/>
      <c r="G4376" s="259"/>
      <c r="H4376" s="259"/>
      <c r="I4376" s="259"/>
      <c r="J4376" s="259"/>
    </row>
    <row r="4377" spans="1:10">
      <c r="A4377" s="259"/>
      <c r="B4377" s="259"/>
      <c r="C4377" s="259"/>
      <c r="D4377" s="259"/>
      <c r="E4377" s="259"/>
      <c r="F4377" s="270"/>
      <c r="G4377" s="259"/>
      <c r="H4377" s="259"/>
      <c r="I4377" s="259"/>
      <c r="J4377" s="259"/>
    </row>
    <row r="4378" spans="1:10">
      <c r="A4378" s="259"/>
      <c r="B4378" s="259"/>
      <c r="C4378" s="259"/>
      <c r="D4378" s="259"/>
      <c r="E4378" s="259"/>
      <c r="F4378" s="270"/>
      <c r="G4378" s="259"/>
      <c r="H4378" s="259"/>
      <c r="I4378" s="259"/>
      <c r="J4378" s="259"/>
    </row>
    <row r="4379" spans="1:10">
      <c r="A4379" s="259"/>
      <c r="B4379" s="259"/>
      <c r="C4379" s="259"/>
      <c r="D4379" s="259"/>
      <c r="E4379" s="259"/>
      <c r="F4379" s="270"/>
      <c r="G4379" s="259"/>
      <c r="H4379" s="259"/>
      <c r="I4379" s="259"/>
      <c r="J4379" s="259"/>
    </row>
    <row r="4380" spans="1:10">
      <c r="A4380" s="259"/>
      <c r="B4380" s="259"/>
      <c r="C4380" s="259"/>
      <c r="D4380" s="259"/>
      <c r="E4380" s="259"/>
      <c r="F4380" s="270"/>
      <c r="G4380" s="259"/>
      <c r="H4380" s="259"/>
      <c r="I4380" s="259"/>
      <c r="J4380" s="259"/>
    </row>
    <row r="4381" spans="1:10">
      <c r="A4381" s="259"/>
      <c r="B4381" s="259"/>
      <c r="C4381" s="259"/>
      <c r="D4381" s="259"/>
      <c r="E4381" s="259"/>
      <c r="F4381" s="270"/>
      <c r="G4381" s="259"/>
      <c r="H4381" s="259"/>
      <c r="I4381" s="259"/>
      <c r="J4381" s="259"/>
    </row>
    <row r="4382" spans="1:10">
      <c r="A4382" s="259"/>
      <c r="B4382" s="259"/>
      <c r="C4382" s="259"/>
      <c r="D4382" s="259"/>
      <c r="E4382" s="259"/>
      <c r="F4382" s="270"/>
      <c r="G4382" s="259"/>
      <c r="H4382" s="259"/>
      <c r="I4382" s="259"/>
      <c r="J4382" s="259"/>
    </row>
    <row r="4383" spans="1:10">
      <c r="A4383" s="259"/>
      <c r="B4383" s="259"/>
      <c r="C4383" s="259"/>
      <c r="D4383" s="259"/>
      <c r="E4383" s="259"/>
      <c r="F4383" s="270"/>
      <c r="G4383" s="259"/>
      <c r="H4383" s="259"/>
      <c r="I4383" s="259"/>
      <c r="J4383" s="259"/>
    </row>
    <row r="4384" spans="1:10">
      <c r="A4384" s="259"/>
      <c r="B4384" s="259"/>
      <c r="C4384" s="259"/>
      <c r="D4384" s="259"/>
      <c r="E4384" s="259"/>
      <c r="F4384" s="270"/>
      <c r="G4384" s="259"/>
      <c r="H4384" s="259"/>
      <c r="I4384" s="259"/>
      <c r="J4384" s="259"/>
    </row>
    <row r="4385" spans="1:10">
      <c r="A4385" s="259"/>
      <c r="B4385" s="259"/>
      <c r="C4385" s="259"/>
      <c r="D4385" s="259"/>
      <c r="E4385" s="259"/>
      <c r="F4385" s="270"/>
      <c r="G4385" s="259"/>
      <c r="H4385" s="259"/>
      <c r="I4385" s="259"/>
      <c r="J4385" s="259"/>
    </row>
    <row r="4386" spans="1:10">
      <c r="A4386" s="259"/>
      <c r="B4386" s="259"/>
      <c r="C4386" s="259"/>
      <c r="D4386" s="259"/>
      <c r="E4386" s="259"/>
      <c r="F4386" s="270"/>
      <c r="G4386" s="259"/>
      <c r="H4386" s="259"/>
      <c r="I4386" s="259"/>
      <c r="J4386" s="259"/>
    </row>
    <row r="4387" spans="1:10">
      <c r="A4387" s="259"/>
      <c r="B4387" s="259"/>
      <c r="C4387" s="259"/>
      <c r="D4387" s="259"/>
      <c r="E4387" s="259"/>
      <c r="F4387" s="270"/>
      <c r="G4387" s="259"/>
      <c r="H4387" s="259"/>
      <c r="I4387" s="259"/>
      <c r="J4387" s="259"/>
    </row>
    <row r="4388" spans="1:10">
      <c r="A4388" s="259"/>
      <c r="B4388" s="259"/>
      <c r="C4388" s="259"/>
      <c r="D4388" s="259"/>
      <c r="E4388" s="259"/>
      <c r="F4388" s="270"/>
      <c r="G4388" s="259"/>
      <c r="H4388" s="259"/>
      <c r="I4388" s="259"/>
      <c r="J4388" s="259"/>
    </row>
    <row r="4389" spans="1:10">
      <c r="A4389" s="259"/>
      <c r="B4389" s="259"/>
      <c r="C4389" s="259"/>
      <c r="D4389" s="259"/>
      <c r="E4389" s="259"/>
      <c r="F4389" s="270"/>
      <c r="G4389" s="259"/>
      <c r="H4389" s="259"/>
      <c r="I4389" s="259"/>
      <c r="J4389" s="259"/>
    </row>
    <row r="4390" spans="1:10">
      <c r="A4390" s="259"/>
      <c r="B4390" s="259"/>
      <c r="C4390" s="259"/>
      <c r="D4390" s="259"/>
      <c r="E4390" s="259"/>
      <c r="F4390" s="270"/>
      <c r="G4390" s="259"/>
      <c r="H4390" s="259"/>
      <c r="I4390" s="259"/>
      <c r="J4390" s="259"/>
    </row>
    <row r="4391" spans="1:10">
      <c r="A4391" s="259"/>
      <c r="B4391" s="259"/>
      <c r="C4391" s="259"/>
      <c r="D4391" s="259"/>
      <c r="E4391" s="259"/>
      <c r="F4391" s="270"/>
      <c r="G4391" s="259"/>
      <c r="H4391" s="259"/>
      <c r="I4391" s="259"/>
      <c r="J4391" s="259"/>
    </row>
    <row r="4392" spans="1:10">
      <c r="A4392" s="259"/>
      <c r="B4392" s="259"/>
      <c r="C4392" s="259"/>
      <c r="D4392" s="259"/>
      <c r="E4392" s="259"/>
      <c r="F4392" s="270"/>
      <c r="G4392" s="259"/>
      <c r="H4392" s="259"/>
      <c r="I4392" s="259"/>
      <c r="J4392" s="259"/>
    </row>
    <row r="4393" spans="1:10">
      <c r="A4393" s="259"/>
      <c r="B4393" s="259"/>
      <c r="C4393" s="259"/>
      <c r="D4393" s="259"/>
      <c r="E4393" s="259"/>
      <c r="F4393" s="270"/>
      <c r="G4393" s="259"/>
      <c r="H4393" s="259"/>
      <c r="I4393" s="259"/>
      <c r="J4393" s="259"/>
    </row>
    <row r="4394" spans="1:10">
      <c r="A4394" s="259"/>
      <c r="B4394" s="259"/>
      <c r="C4394" s="259"/>
      <c r="D4394" s="259"/>
      <c r="E4394" s="259"/>
      <c r="F4394" s="270"/>
      <c r="G4394" s="259"/>
      <c r="H4394" s="259"/>
      <c r="I4394" s="259"/>
      <c r="J4394" s="259"/>
    </row>
    <row r="4395" spans="1:10">
      <c r="A4395" s="259"/>
      <c r="B4395" s="259"/>
      <c r="C4395" s="259"/>
      <c r="D4395" s="259"/>
      <c r="E4395" s="259"/>
      <c r="F4395" s="270"/>
      <c r="G4395" s="259"/>
      <c r="H4395" s="259"/>
      <c r="I4395" s="259"/>
      <c r="J4395" s="259"/>
    </row>
    <row r="4396" spans="1:10">
      <c r="A4396" s="259"/>
      <c r="B4396" s="259"/>
      <c r="C4396" s="259"/>
      <c r="D4396" s="259"/>
      <c r="E4396" s="259"/>
      <c r="F4396" s="270"/>
      <c r="G4396" s="259"/>
      <c r="H4396" s="259"/>
      <c r="I4396" s="259"/>
      <c r="J4396" s="259"/>
    </row>
    <row r="4397" spans="1:10">
      <c r="A4397" s="259"/>
      <c r="B4397" s="259"/>
      <c r="C4397" s="259"/>
      <c r="D4397" s="259"/>
      <c r="E4397" s="259"/>
      <c r="F4397" s="270"/>
      <c r="G4397" s="259"/>
      <c r="H4397" s="259"/>
      <c r="I4397" s="259"/>
      <c r="J4397" s="259"/>
    </row>
    <row r="4398" spans="1:10">
      <c r="A4398" s="259"/>
      <c r="B4398" s="259"/>
      <c r="C4398" s="259"/>
      <c r="D4398" s="259"/>
      <c r="E4398" s="259"/>
      <c r="F4398" s="270"/>
      <c r="G4398" s="259"/>
      <c r="H4398" s="259"/>
      <c r="I4398" s="259"/>
      <c r="J4398" s="259"/>
    </row>
    <row r="4399" spans="1:10">
      <c r="A4399" s="259"/>
      <c r="B4399" s="259"/>
      <c r="C4399" s="259"/>
      <c r="D4399" s="259"/>
      <c r="E4399" s="259"/>
      <c r="F4399" s="270"/>
      <c r="G4399" s="259"/>
      <c r="H4399" s="259"/>
      <c r="I4399" s="259"/>
      <c r="J4399" s="259"/>
    </row>
    <row r="4400" spans="1:10">
      <c r="A4400" s="259"/>
      <c r="B4400" s="259"/>
      <c r="C4400" s="259"/>
      <c r="D4400" s="259"/>
      <c r="E4400" s="259"/>
      <c r="F4400" s="270"/>
      <c r="G4400" s="259"/>
      <c r="H4400" s="259"/>
      <c r="I4400" s="259"/>
      <c r="J4400" s="259"/>
    </row>
    <row r="4401" spans="1:10">
      <c r="A4401" s="259"/>
      <c r="B4401" s="259"/>
      <c r="C4401" s="259"/>
      <c r="D4401" s="259"/>
      <c r="E4401" s="259"/>
      <c r="F4401" s="270"/>
      <c r="G4401" s="259"/>
      <c r="H4401" s="259"/>
      <c r="I4401" s="259"/>
      <c r="J4401" s="259"/>
    </row>
    <row r="4402" spans="1:10">
      <c r="A4402" s="259"/>
      <c r="B4402" s="259"/>
      <c r="C4402" s="259"/>
      <c r="D4402" s="259"/>
      <c r="E4402" s="259"/>
      <c r="F4402" s="270"/>
      <c r="G4402" s="259"/>
      <c r="H4402" s="259"/>
      <c r="I4402" s="259"/>
      <c r="J4402" s="259"/>
    </row>
    <row r="4403" spans="1:10">
      <c r="A4403" s="259"/>
      <c r="B4403" s="259"/>
      <c r="C4403" s="259"/>
      <c r="D4403" s="259"/>
      <c r="E4403" s="259"/>
      <c r="F4403" s="270"/>
      <c r="G4403" s="259"/>
      <c r="H4403" s="259"/>
      <c r="I4403" s="259"/>
      <c r="J4403" s="259"/>
    </row>
    <row r="4404" spans="1:10">
      <c r="A4404" s="259"/>
      <c r="B4404" s="259"/>
      <c r="C4404" s="259"/>
      <c r="D4404" s="259"/>
      <c r="E4404" s="259"/>
      <c r="F4404" s="270"/>
      <c r="G4404" s="259"/>
      <c r="H4404" s="259"/>
      <c r="I4404" s="259"/>
      <c r="J4404" s="259"/>
    </row>
    <row r="4405" spans="1:10">
      <c r="A4405" s="259"/>
      <c r="B4405" s="259"/>
      <c r="C4405" s="259"/>
      <c r="D4405" s="259"/>
      <c r="E4405" s="259"/>
      <c r="F4405" s="270"/>
      <c r="G4405" s="259"/>
      <c r="H4405" s="259"/>
      <c r="I4405" s="259"/>
      <c r="J4405" s="259"/>
    </row>
    <row r="4406" spans="1:10">
      <c r="A4406" s="259"/>
      <c r="B4406" s="259"/>
      <c r="C4406" s="259"/>
      <c r="D4406" s="259"/>
      <c r="E4406" s="259"/>
      <c r="F4406" s="270"/>
      <c r="G4406" s="259"/>
      <c r="H4406" s="259"/>
      <c r="I4406" s="259"/>
      <c r="J4406" s="259"/>
    </row>
    <row r="4407" spans="1:10">
      <c r="A4407" s="259"/>
      <c r="B4407" s="259"/>
      <c r="C4407" s="259"/>
      <c r="D4407" s="259"/>
      <c r="E4407" s="259"/>
      <c r="F4407" s="270"/>
      <c r="G4407" s="259"/>
      <c r="H4407" s="259"/>
      <c r="I4407" s="259"/>
      <c r="J4407" s="259"/>
    </row>
    <row r="4408" spans="1:10">
      <c r="A4408" s="259"/>
      <c r="B4408" s="259"/>
      <c r="C4408" s="259"/>
      <c r="D4408" s="259"/>
      <c r="E4408" s="259"/>
      <c r="F4408" s="270"/>
      <c r="G4408" s="259"/>
      <c r="H4408" s="259"/>
      <c r="I4408" s="259"/>
      <c r="J4408" s="259"/>
    </row>
    <row r="4409" spans="1:10">
      <c r="A4409" s="259"/>
      <c r="B4409" s="259"/>
      <c r="C4409" s="259"/>
      <c r="D4409" s="259"/>
      <c r="E4409" s="259"/>
      <c r="F4409" s="270"/>
      <c r="G4409" s="259"/>
      <c r="H4409" s="259"/>
      <c r="I4409" s="259"/>
      <c r="J4409" s="259"/>
    </row>
    <row r="4410" spans="1:10">
      <c r="A4410" s="259"/>
      <c r="B4410" s="259"/>
      <c r="C4410" s="259"/>
      <c r="D4410" s="259"/>
      <c r="E4410" s="259"/>
      <c r="F4410" s="270"/>
      <c r="G4410" s="259"/>
      <c r="H4410" s="259"/>
      <c r="I4410" s="259"/>
      <c r="J4410" s="259"/>
    </row>
    <row r="4411" spans="1:10">
      <c r="A4411" s="259"/>
      <c r="B4411" s="259"/>
      <c r="C4411" s="259"/>
      <c r="D4411" s="259"/>
      <c r="E4411" s="259"/>
      <c r="F4411" s="270"/>
      <c r="G4411" s="259"/>
      <c r="H4411" s="259"/>
      <c r="I4411" s="259"/>
      <c r="J4411" s="259"/>
    </row>
    <row r="4412" spans="1:10">
      <c r="A4412" s="259"/>
      <c r="B4412" s="259"/>
      <c r="C4412" s="259"/>
      <c r="D4412" s="259"/>
      <c r="E4412" s="259"/>
      <c r="F4412" s="270"/>
      <c r="G4412" s="259"/>
      <c r="H4412" s="259"/>
      <c r="I4412" s="259"/>
      <c r="J4412" s="259"/>
    </row>
    <row r="4413" spans="1:10">
      <c r="A4413" s="259"/>
      <c r="B4413" s="259"/>
      <c r="C4413" s="259"/>
      <c r="D4413" s="259"/>
      <c r="E4413" s="259"/>
      <c r="F4413" s="270"/>
      <c r="G4413" s="259"/>
      <c r="H4413" s="259"/>
      <c r="I4413" s="259"/>
      <c r="J4413" s="259"/>
    </row>
    <row r="4414" spans="1:10">
      <c r="A4414" s="259"/>
      <c r="B4414" s="259"/>
      <c r="C4414" s="259"/>
      <c r="D4414" s="259"/>
      <c r="E4414" s="259"/>
      <c r="F4414" s="270"/>
      <c r="G4414" s="259"/>
      <c r="H4414" s="259"/>
      <c r="I4414" s="259"/>
      <c r="J4414" s="259"/>
    </row>
    <row r="4415" spans="1:10">
      <c r="A4415" s="259"/>
      <c r="B4415" s="259"/>
      <c r="C4415" s="259"/>
      <c r="D4415" s="259"/>
      <c r="E4415" s="259"/>
      <c r="F4415" s="270"/>
      <c r="G4415" s="259"/>
      <c r="H4415" s="259"/>
      <c r="I4415" s="259"/>
      <c r="J4415" s="259"/>
    </row>
    <row r="4416" spans="1:10">
      <c r="A4416" s="259"/>
      <c r="B4416" s="259"/>
      <c r="C4416" s="259"/>
      <c r="D4416" s="259"/>
      <c r="E4416" s="259"/>
      <c r="F4416" s="270"/>
      <c r="G4416" s="259"/>
      <c r="H4416" s="259"/>
      <c r="I4416" s="259"/>
      <c r="J4416" s="259"/>
    </row>
    <row r="4417" spans="1:10">
      <c r="A4417" s="259"/>
      <c r="B4417" s="259"/>
      <c r="C4417" s="259"/>
      <c r="D4417" s="259"/>
      <c r="E4417" s="259"/>
      <c r="F4417" s="270"/>
      <c r="G4417" s="259"/>
      <c r="H4417" s="259"/>
      <c r="I4417" s="259"/>
      <c r="J4417" s="259"/>
    </row>
    <row r="4418" spans="1:10">
      <c r="A4418" s="259"/>
      <c r="B4418" s="259"/>
      <c r="C4418" s="259"/>
      <c r="D4418" s="259"/>
      <c r="E4418" s="259"/>
      <c r="F4418" s="270"/>
      <c r="G4418" s="259"/>
      <c r="H4418" s="259"/>
      <c r="I4418" s="259"/>
      <c r="J4418" s="259"/>
    </row>
    <row r="4419" spans="1:10">
      <c r="A4419" s="259"/>
      <c r="B4419" s="259"/>
      <c r="C4419" s="259"/>
      <c r="D4419" s="259"/>
      <c r="E4419" s="259"/>
      <c r="F4419" s="270"/>
      <c r="G4419" s="259"/>
      <c r="H4419" s="259"/>
      <c r="I4419" s="259"/>
      <c r="J4419" s="259"/>
    </row>
    <row r="4420" spans="1:10">
      <c r="A4420" s="259"/>
      <c r="B4420" s="259"/>
      <c r="C4420" s="259"/>
      <c r="D4420" s="259"/>
      <c r="E4420" s="259"/>
      <c r="F4420" s="270"/>
      <c r="G4420" s="259"/>
      <c r="H4420" s="259"/>
      <c r="I4420" s="259"/>
      <c r="J4420" s="259"/>
    </row>
    <row r="4421" spans="1:10">
      <c r="A4421" s="259"/>
      <c r="B4421" s="259"/>
      <c r="C4421" s="259"/>
      <c r="D4421" s="259"/>
      <c r="E4421" s="259"/>
      <c r="F4421" s="270"/>
      <c r="G4421" s="259"/>
      <c r="H4421" s="259"/>
      <c r="I4421" s="259"/>
      <c r="J4421" s="259"/>
    </row>
    <row r="4422" spans="1:10">
      <c r="A4422" s="259"/>
      <c r="B4422" s="259"/>
      <c r="C4422" s="259"/>
      <c r="D4422" s="259"/>
      <c r="E4422" s="259"/>
      <c r="F4422" s="270"/>
      <c r="G4422" s="259"/>
      <c r="H4422" s="259"/>
      <c r="I4422" s="259"/>
      <c r="J4422" s="259"/>
    </row>
    <row r="4423" spans="1:10">
      <c r="A4423" s="259"/>
      <c r="B4423" s="259"/>
      <c r="C4423" s="259"/>
      <c r="D4423" s="259"/>
      <c r="E4423" s="259"/>
      <c r="F4423" s="270"/>
      <c r="G4423" s="259"/>
      <c r="H4423" s="259"/>
      <c r="I4423" s="259"/>
      <c r="J4423" s="259"/>
    </row>
    <row r="4424" spans="1:10">
      <c r="A4424" s="259"/>
      <c r="B4424" s="259"/>
      <c r="C4424" s="259"/>
      <c r="D4424" s="259"/>
      <c r="E4424" s="259"/>
      <c r="F4424" s="270"/>
      <c r="G4424" s="259"/>
      <c r="H4424" s="259"/>
      <c r="I4424" s="259"/>
      <c r="J4424" s="259"/>
    </row>
    <row r="4425" spans="1:10">
      <c r="A4425" s="259"/>
      <c r="B4425" s="259"/>
      <c r="C4425" s="259"/>
      <c r="D4425" s="259"/>
      <c r="E4425" s="259"/>
      <c r="F4425" s="270"/>
      <c r="G4425" s="259"/>
      <c r="H4425" s="259"/>
      <c r="I4425" s="259"/>
      <c r="J4425" s="259"/>
    </row>
    <row r="4426" spans="1:10">
      <c r="A4426" s="259"/>
      <c r="B4426" s="259"/>
      <c r="C4426" s="259"/>
      <c r="D4426" s="259"/>
      <c r="E4426" s="259"/>
      <c r="F4426" s="270"/>
      <c r="G4426" s="259"/>
      <c r="H4426" s="259"/>
      <c r="I4426" s="259"/>
      <c r="J4426" s="259"/>
    </row>
    <row r="4427" spans="1:10">
      <c r="A4427" s="259"/>
      <c r="B4427" s="259"/>
      <c r="C4427" s="259"/>
      <c r="D4427" s="259"/>
      <c r="E4427" s="259"/>
      <c r="F4427" s="270"/>
      <c r="G4427" s="259"/>
      <c r="H4427" s="259"/>
      <c r="I4427" s="259"/>
      <c r="J4427" s="259"/>
    </row>
    <row r="4428" spans="1:10">
      <c r="A4428" s="259"/>
      <c r="B4428" s="259"/>
      <c r="C4428" s="259"/>
      <c r="D4428" s="259"/>
      <c r="E4428" s="259"/>
      <c r="F4428" s="270"/>
      <c r="G4428" s="259"/>
      <c r="H4428" s="259"/>
      <c r="I4428" s="259"/>
      <c r="J4428" s="259"/>
    </row>
    <row r="4429" spans="1:10">
      <c r="A4429" s="259"/>
      <c r="B4429" s="259"/>
      <c r="C4429" s="259"/>
      <c r="D4429" s="259"/>
      <c r="E4429" s="259"/>
      <c r="F4429" s="270"/>
      <c r="G4429" s="259"/>
      <c r="H4429" s="259"/>
      <c r="I4429" s="259"/>
      <c r="J4429" s="259"/>
    </row>
    <row r="4430" spans="1:10">
      <c r="A4430" s="259"/>
      <c r="B4430" s="259"/>
      <c r="C4430" s="259"/>
      <c r="D4430" s="259"/>
      <c r="E4430" s="259"/>
      <c r="F4430" s="270"/>
      <c r="G4430" s="259"/>
      <c r="H4430" s="259"/>
      <c r="I4430" s="259"/>
      <c r="J4430" s="259"/>
    </row>
    <row r="4431" spans="1:10">
      <c r="A4431" s="259"/>
      <c r="B4431" s="259"/>
      <c r="C4431" s="259"/>
      <c r="D4431" s="259"/>
      <c r="E4431" s="259"/>
      <c r="F4431" s="270"/>
      <c r="G4431" s="259"/>
      <c r="H4431" s="259"/>
      <c r="I4431" s="259"/>
      <c r="J4431" s="259"/>
    </row>
    <row r="4432" spans="1:10">
      <c r="A4432" s="259"/>
      <c r="B4432" s="259"/>
      <c r="C4432" s="259"/>
      <c r="D4432" s="259"/>
      <c r="E4432" s="259"/>
      <c r="F4432" s="270"/>
      <c r="G4432" s="259"/>
      <c r="H4432" s="259"/>
      <c r="I4432" s="259"/>
      <c r="J4432" s="259"/>
    </row>
    <row r="4433" spans="1:10">
      <c r="A4433" s="259"/>
      <c r="B4433" s="259"/>
      <c r="C4433" s="259"/>
      <c r="D4433" s="259"/>
      <c r="E4433" s="259"/>
      <c r="F4433" s="270"/>
      <c r="G4433" s="259"/>
      <c r="H4433" s="259"/>
      <c r="I4433" s="259"/>
      <c r="J4433" s="259"/>
    </row>
    <row r="4434" spans="1:10">
      <c r="A4434" s="259"/>
      <c r="B4434" s="259"/>
      <c r="C4434" s="259"/>
      <c r="D4434" s="259"/>
      <c r="E4434" s="259"/>
      <c r="F4434" s="270"/>
      <c r="G4434" s="259"/>
      <c r="H4434" s="259"/>
      <c r="I4434" s="259"/>
      <c r="J4434" s="259"/>
    </row>
    <row r="4435" spans="1:10">
      <c r="A4435" s="259"/>
      <c r="B4435" s="259"/>
      <c r="C4435" s="259"/>
      <c r="D4435" s="259"/>
      <c r="E4435" s="259"/>
      <c r="F4435" s="270"/>
      <c r="G4435" s="259"/>
      <c r="H4435" s="259"/>
      <c r="I4435" s="259"/>
      <c r="J4435" s="259"/>
    </row>
    <row r="4436" spans="1:10">
      <c r="A4436" s="259"/>
      <c r="B4436" s="259"/>
      <c r="C4436" s="259"/>
      <c r="D4436" s="259"/>
      <c r="E4436" s="259"/>
      <c r="F4436" s="270"/>
      <c r="G4436" s="259"/>
      <c r="H4436" s="259"/>
      <c r="I4436" s="259"/>
      <c r="J4436" s="259"/>
    </row>
    <row r="4437" spans="1:10">
      <c r="A4437" s="259"/>
      <c r="B4437" s="259"/>
      <c r="C4437" s="259"/>
      <c r="D4437" s="259"/>
      <c r="E4437" s="259"/>
      <c r="F4437" s="270"/>
      <c r="G4437" s="259"/>
      <c r="H4437" s="259"/>
      <c r="I4437" s="259"/>
      <c r="J4437" s="259"/>
    </row>
    <row r="4438" spans="1:10">
      <c r="A4438" s="259"/>
      <c r="B4438" s="259"/>
      <c r="C4438" s="259"/>
      <c r="D4438" s="259"/>
      <c r="E4438" s="259"/>
      <c r="F4438" s="270"/>
      <c r="G4438" s="259"/>
      <c r="H4438" s="259"/>
      <c r="I4438" s="259"/>
      <c r="J4438" s="259"/>
    </row>
    <row r="4439" spans="1:10">
      <c r="A4439" s="259"/>
      <c r="B4439" s="259"/>
      <c r="C4439" s="259"/>
      <c r="D4439" s="259"/>
      <c r="E4439" s="259"/>
      <c r="F4439" s="270"/>
      <c r="G4439" s="259"/>
      <c r="H4439" s="259"/>
      <c r="I4439" s="259"/>
      <c r="J4439" s="259"/>
    </row>
    <row r="4440" spans="1:10">
      <c r="A4440" s="259"/>
      <c r="B4440" s="259"/>
      <c r="C4440" s="259"/>
      <c r="D4440" s="259"/>
      <c r="E4440" s="259"/>
      <c r="F4440" s="270"/>
      <c r="G4440" s="259"/>
      <c r="H4440" s="259"/>
      <c r="I4440" s="259"/>
      <c r="J4440" s="259"/>
    </row>
    <row r="4441" spans="1:10">
      <c r="A4441" s="259"/>
      <c r="B4441" s="259"/>
      <c r="C4441" s="259"/>
      <c r="D4441" s="259"/>
      <c r="E4441" s="259"/>
      <c r="F4441" s="270"/>
      <c r="G4441" s="259"/>
      <c r="H4441" s="259"/>
      <c r="I4441" s="259"/>
      <c r="J4441" s="259"/>
    </row>
    <row r="4442" spans="1:10">
      <c r="A4442" s="259"/>
      <c r="B4442" s="259"/>
      <c r="C4442" s="259"/>
      <c r="D4442" s="259"/>
      <c r="E4442" s="259"/>
      <c r="F4442" s="270"/>
      <c r="G4442" s="259"/>
      <c r="H4442" s="259"/>
      <c r="I4442" s="259"/>
      <c r="J4442" s="259"/>
    </row>
    <row r="4443" spans="1:10">
      <c r="A4443" s="259"/>
      <c r="B4443" s="259"/>
      <c r="C4443" s="259"/>
      <c r="D4443" s="259"/>
      <c r="E4443" s="259"/>
      <c r="F4443" s="270"/>
      <c r="G4443" s="259"/>
      <c r="H4443" s="259"/>
      <c r="I4443" s="259"/>
      <c r="J4443" s="259"/>
    </row>
    <row r="4444" spans="1:10">
      <c r="A4444" s="259"/>
      <c r="B4444" s="259"/>
      <c r="C4444" s="259"/>
      <c r="D4444" s="259"/>
      <c r="E4444" s="259"/>
      <c r="F4444" s="270"/>
      <c r="G4444" s="259"/>
      <c r="H4444" s="259"/>
      <c r="I4444" s="259"/>
      <c r="J4444" s="259"/>
    </row>
    <row r="4445" spans="1:10">
      <c r="A4445" s="259"/>
      <c r="B4445" s="259"/>
      <c r="C4445" s="259"/>
      <c r="D4445" s="259"/>
      <c r="E4445" s="259"/>
      <c r="F4445" s="270"/>
      <c r="G4445" s="259"/>
      <c r="H4445" s="259"/>
      <c r="I4445" s="259"/>
      <c r="J4445" s="259"/>
    </row>
    <row r="4446" spans="1:10">
      <c r="A4446" s="259"/>
      <c r="B4446" s="259"/>
      <c r="C4446" s="259"/>
      <c r="D4446" s="259"/>
      <c r="E4446" s="259"/>
      <c r="F4446" s="270"/>
      <c r="G4446" s="259"/>
      <c r="H4446" s="259"/>
      <c r="I4446" s="259"/>
      <c r="J4446" s="259"/>
    </row>
    <row r="4447" spans="1:10">
      <c r="A4447" s="259"/>
      <c r="B4447" s="259"/>
      <c r="C4447" s="259"/>
      <c r="D4447" s="259"/>
      <c r="E4447" s="259"/>
      <c r="F4447" s="270"/>
      <c r="G4447" s="259"/>
      <c r="H4447" s="259"/>
      <c r="I4447" s="259"/>
      <c r="J4447" s="259"/>
    </row>
    <row r="4448" spans="1:10">
      <c r="A4448" s="259"/>
      <c r="B4448" s="259"/>
      <c r="C4448" s="259"/>
      <c r="D4448" s="259"/>
      <c r="E4448" s="259"/>
      <c r="F4448" s="270"/>
      <c r="G4448" s="259"/>
      <c r="H4448" s="259"/>
      <c r="I4448" s="259"/>
      <c r="J4448" s="259"/>
    </row>
    <row r="4449" spans="1:10">
      <c r="A4449" s="259"/>
      <c r="B4449" s="259"/>
      <c r="C4449" s="259"/>
      <c r="D4449" s="259"/>
      <c r="E4449" s="259"/>
      <c r="F4449" s="270"/>
      <c r="G4449" s="259"/>
      <c r="H4449" s="259"/>
      <c r="I4449" s="259"/>
      <c r="J4449" s="259"/>
    </row>
    <row r="4450" spans="1:10">
      <c r="A4450" s="259"/>
      <c r="B4450" s="259"/>
      <c r="C4450" s="259"/>
      <c r="D4450" s="259"/>
      <c r="E4450" s="259"/>
      <c r="F4450" s="270"/>
      <c r="G4450" s="259"/>
      <c r="H4450" s="259"/>
      <c r="I4450" s="259"/>
      <c r="J4450" s="259"/>
    </row>
    <row r="4451" spans="1:10">
      <c r="A4451" s="259"/>
      <c r="B4451" s="259"/>
      <c r="C4451" s="259"/>
      <c r="D4451" s="259"/>
      <c r="E4451" s="259"/>
      <c r="F4451" s="270"/>
      <c r="G4451" s="259"/>
      <c r="H4451" s="259"/>
      <c r="I4451" s="259"/>
      <c r="J4451" s="259"/>
    </row>
    <row r="4452" spans="1:10">
      <c r="A4452" s="259"/>
      <c r="B4452" s="259"/>
      <c r="C4452" s="259"/>
      <c r="D4452" s="259"/>
      <c r="E4452" s="259"/>
      <c r="F4452" s="270"/>
      <c r="G4452" s="259"/>
      <c r="H4452" s="259"/>
      <c r="I4452" s="259"/>
      <c r="J4452" s="259"/>
    </row>
    <row r="4453" spans="1:10">
      <c r="A4453" s="259"/>
      <c r="B4453" s="259"/>
      <c r="C4453" s="259"/>
      <c r="D4453" s="259"/>
      <c r="E4453" s="259"/>
      <c r="F4453" s="270"/>
      <c r="G4453" s="259"/>
      <c r="H4453" s="259"/>
      <c r="I4453" s="259"/>
      <c r="J4453" s="259"/>
    </row>
    <row r="4454" spans="1:10">
      <c r="A4454" s="259"/>
      <c r="B4454" s="259"/>
      <c r="C4454" s="259"/>
      <c r="D4454" s="259"/>
      <c r="E4454" s="259"/>
      <c r="F4454" s="270"/>
      <c r="G4454" s="259"/>
      <c r="H4454" s="259"/>
      <c r="I4454" s="259"/>
      <c r="J4454" s="259"/>
    </row>
    <row r="4455" spans="1:10">
      <c r="A4455" s="259"/>
      <c r="B4455" s="259"/>
      <c r="C4455" s="259"/>
      <c r="D4455" s="259"/>
      <c r="E4455" s="259"/>
      <c r="F4455" s="270"/>
      <c r="G4455" s="259"/>
      <c r="H4455" s="259"/>
      <c r="I4455" s="259"/>
      <c r="J4455" s="259"/>
    </row>
    <row r="4456" spans="1:10">
      <c r="A4456" s="259"/>
      <c r="B4456" s="259"/>
      <c r="C4456" s="259"/>
      <c r="D4456" s="259"/>
      <c r="E4456" s="259"/>
      <c r="F4456" s="270"/>
      <c r="G4456" s="259"/>
      <c r="H4456" s="259"/>
      <c r="I4456" s="259"/>
      <c r="J4456" s="259"/>
    </row>
    <row r="4457" spans="1:10">
      <c r="A4457" s="259"/>
      <c r="B4457" s="259"/>
      <c r="C4457" s="259"/>
      <c r="D4457" s="259"/>
      <c r="E4457" s="259"/>
      <c r="F4457" s="270"/>
      <c r="G4457" s="259"/>
      <c r="H4457" s="259"/>
      <c r="I4457" s="259"/>
      <c r="J4457" s="259"/>
    </row>
    <row r="4458" spans="1:10">
      <c r="A4458" s="259"/>
      <c r="B4458" s="259"/>
      <c r="C4458" s="259"/>
      <c r="D4458" s="259"/>
      <c r="E4458" s="259"/>
      <c r="F4458" s="270"/>
      <c r="G4458" s="259"/>
      <c r="H4458" s="259"/>
      <c r="I4458" s="259"/>
      <c r="J4458" s="259"/>
    </row>
    <row r="4459" spans="1:10">
      <c r="A4459" s="259"/>
      <c r="B4459" s="259"/>
      <c r="C4459" s="259"/>
      <c r="D4459" s="259"/>
      <c r="E4459" s="259"/>
      <c r="F4459" s="270"/>
      <c r="G4459" s="259"/>
      <c r="H4459" s="259"/>
      <c r="I4459" s="259"/>
      <c r="J4459" s="259"/>
    </row>
    <row r="4460" spans="1:10">
      <c r="A4460" s="259"/>
      <c r="B4460" s="259"/>
      <c r="C4460" s="259"/>
      <c r="D4460" s="259"/>
      <c r="E4460" s="259"/>
      <c r="F4460" s="270"/>
      <c r="G4460" s="259"/>
      <c r="H4460" s="259"/>
      <c r="I4460" s="259"/>
      <c r="J4460" s="259"/>
    </row>
    <row r="4461" spans="1:10">
      <c r="A4461" s="259"/>
      <c r="B4461" s="259"/>
      <c r="C4461" s="259"/>
      <c r="D4461" s="259"/>
      <c r="E4461" s="259"/>
      <c r="F4461" s="270"/>
      <c r="G4461" s="259"/>
      <c r="H4461" s="259"/>
      <c r="I4461" s="259"/>
      <c r="J4461" s="259"/>
    </row>
    <row r="4462" spans="1:10">
      <c r="A4462" s="259"/>
      <c r="B4462" s="259"/>
      <c r="C4462" s="259"/>
      <c r="D4462" s="259"/>
      <c r="E4462" s="259"/>
      <c r="F4462" s="270"/>
      <c r="G4462" s="259"/>
      <c r="H4462" s="259"/>
      <c r="I4462" s="259"/>
      <c r="J4462" s="259"/>
    </row>
    <row r="4463" spans="1:10">
      <c r="A4463" s="259"/>
      <c r="B4463" s="259"/>
      <c r="C4463" s="259"/>
      <c r="D4463" s="259"/>
      <c r="E4463" s="259"/>
      <c r="F4463" s="270"/>
      <c r="G4463" s="259"/>
      <c r="H4463" s="259"/>
      <c r="I4463" s="259"/>
      <c r="J4463" s="259"/>
    </row>
    <row r="4464" spans="1:10">
      <c r="A4464" s="259"/>
      <c r="B4464" s="259"/>
      <c r="C4464" s="259"/>
      <c r="D4464" s="259"/>
      <c r="E4464" s="259"/>
      <c r="F4464" s="270"/>
      <c r="G4464" s="259"/>
      <c r="H4464" s="259"/>
      <c r="I4464" s="259"/>
      <c r="J4464" s="259"/>
    </row>
    <row r="4465" spans="1:10">
      <c r="A4465" s="259"/>
      <c r="B4465" s="259"/>
      <c r="C4465" s="259"/>
      <c r="D4465" s="259"/>
      <c r="E4465" s="259"/>
      <c r="F4465" s="270"/>
      <c r="G4465" s="259"/>
      <c r="H4465" s="259"/>
      <c r="I4465" s="259"/>
      <c r="J4465" s="259"/>
    </row>
    <row r="4466" spans="1:10">
      <c r="A4466" s="259"/>
      <c r="B4466" s="259"/>
      <c r="C4466" s="259"/>
      <c r="D4466" s="259"/>
      <c r="E4466" s="259"/>
      <c r="F4466" s="270"/>
      <c r="G4466" s="259"/>
      <c r="H4466" s="259"/>
      <c r="I4466" s="259"/>
      <c r="J4466" s="259"/>
    </row>
    <row r="4467" spans="1:10">
      <c r="A4467" s="259"/>
      <c r="B4467" s="259"/>
      <c r="C4467" s="259"/>
      <c r="D4467" s="259"/>
      <c r="E4467" s="259"/>
      <c r="F4467" s="270"/>
      <c r="G4467" s="259"/>
      <c r="H4467" s="259"/>
      <c r="I4467" s="259"/>
      <c r="J4467" s="259"/>
    </row>
    <row r="4468" spans="1:10">
      <c r="A4468" s="259"/>
      <c r="B4468" s="259"/>
      <c r="C4468" s="259"/>
      <c r="D4468" s="259"/>
      <c r="E4468" s="259"/>
      <c r="F4468" s="270"/>
      <c r="G4468" s="259"/>
      <c r="H4468" s="259"/>
      <c r="I4468" s="259"/>
      <c r="J4468" s="259"/>
    </row>
    <row r="4469" spans="1:10">
      <c r="A4469" s="259"/>
      <c r="B4469" s="259"/>
      <c r="C4469" s="259"/>
      <c r="D4469" s="259"/>
      <c r="E4469" s="259"/>
      <c r="F4469" s="270"/>
      <c r="G4469" s="259"/>
      <c r="H4469" s="259"/>
      <c r="I4469" s="259"/>
      <c r="J4469" s="259"/>
    </row>
    <row r="4470" spans="1:10">
      <c r="A4470" s="259"/>
      <c r="B4470" s="259"/>
      <c r="C4470" s="259"/>
      <c r="D4470" s="259"/>
      <c r="E4470" s="259"/>
      <c r="F4470" s="270"/>
      <c r="G4470" s="259"/>
      <c r="H4470" s="259"/>
      <c r="I4470" s="259"/>
      <c r="J4470" s="259"/>
    </row>
    <row r="4471" spans="1:10">
      <c r="A4471" s="259"/>
      <c r="B4471" s="259"/>
      <c r="C4471" s="259"/>
      <c r="D4471" s="259"/>
      <c r="E4471" s="259"/>
      <c r="F4471" s="270"/>
      <c r="G4471" s="259"/>
      <c r="H4471" s="259"/>
      <c r="I4471" s="259"/>
      <c r="J4471" s="259"/>
    </row>
    <row r="4472" spans="1:10">
      <c r="A4472" s="259"/>
      <c r="B4472" s="259"/>
      <c r="C4472" s="259"/>
      <c r="D4472" s="259"/>
      <c r="E4472" s="259"/>
      <c r="F4472" s="270"/>
      <c r="G4472" s="259"/>
      <c r="H4472" s="259"/>
      <c r="I4472" s="259"/>
      <c r="J4472" s="259"/>
    </row>
    <row r="4473" spans="1:10">
      <c r="A4473" s="259"/>
      <c r="B4473" s="259"/>
      <c r="C4473" s="259"/>
      <c r="D4473" s="259"/>
      <c r="E4473" s="259"/>
      <c r="F4473" s="270"/>
      <c r="G4473" s="259"/>
      <c r="H4473" s="259"/>
      <c r="I4473" s="259"/>
      <c r="J4473" s="259"/>
    </row>
    <row r="4474" spans="1:10">
      <c r="A4474" s="259"/>
      <c r="B4474" s="259"/>
      <c r="C4474" s="259"/>
      <c r="D4474" s="259"/>
      <c r="E4474" s="259"/>
      <c r="F4474" s="270"/>
      <c r="G4474" s="259"/>
      <c r="H4474" s="259"/>
      <c r="I4474" s="259"/>
      <c r="J4474" s="259"/>
    </row>
    <row r="4475" spans="1:10">
      <c r="A4475" s="259"/>
      <c r="B4475" s="259"/>
      <c r="C4475" s="259"/>
      <c r="D4475" s="259"/>
      <c r="E4475" s="259"/>
      <c r="F4475" s="270"/>
      <c r="G4475" s="259"/>
      <c r="H4475" s="259"/>
      <c r="I4475" s="259"/>
      <c r="J4475" s="259"/>
    </row>
    <row r="4476" spans="1:10">
      <c r="A4476" s="259"/>
      <c r="B4476" s="259"/>
      <c r="C4476" s="259"/>
      <c r="D4476" s="259"/>
      <c r="E4476" s="259"/>
      <c r="F4476" s="270"/>
      <c r="G4476" s="259"/>
      <c r="H4476" s="259"/>
      <c r="I4476" s="259"/>
      <c r="J4476" s="259"/>
    </row>
    <row r="4477" spans="1:10">
      <c r="A4477" s="259"/>
      <c r="B4477" s="259"/>
      <c r="C4477" s="259"/>
      <c r="D4477" s="259"/>
      <c r="E4477" s="259"/>
      <c r="F4477" s="270"/>
      <c r="G4477" s="259"/>
      <c r="H4477" s="259"/>
      <c r="I4477" s="259"/>
      <c r="J4477" s="259"/>
    </row>
    <row r="4478" spans="1:10">
      <c r="A4478" s="259"/>
      <c r="B4478" s="259"/>
      <c r="C4478" s="259"/>
      <c r="D4478" s="259"/>
      <c r="E4478" s="259"/>
      <c r="F4478" s="270"/>
      <c r="G4478" s="259"/>
      <c r="H4478" s="259"/>
      <c r="I4478" s="259"/>
      <c r="J4478" s="259"/>
    </row>
    <row r="4479" spans="1:10">
      <c r="A4479" s="259"/>
      <c r="B4479" s="259"/>
      <c r="C4479" s="259"/>
      <c r="D4479" s="259"/>
      <c r="E4479" s="259"/>
      <c r="F4479" s="270"/>
      <c r="G4479" s="259"/>
      <c r="H4479" s="259"/>
      <c r="I4479" s="259"/>
      <c r="J4479" s="259"/>
    </row>
    <row r="4480" spans="1:10">
      <c r="A4480" s="259"/>
      <c r="B4480" s="259"/>
      <c r="C4480" s="259"/>
      <c r="D4480" s="259"/>
      <c r="E4480" s="259"/>
      <c r="F4480" s="270"/>
      <c r="G4480" s="259"/>
      <c r="H4480" s="259"/>
      <c r="I4480" s="259"/>
      <c r="J4480" s="259"/>
    </row>
    <row r="4481" spans="1:10">
      <c r="A4481" s="259"/>
      <c r="B4481" s="259"/>
      <c r="C4481" s="259"/>
      <c r="D4481" s="259"/>
      <c r="E4481" s="259"/>
      <c r="F4481" s="270"/>
      <c r="G4481" s="259"/>
      <c r="H4481" s="259"/>
      <c r="I4481" s="259"/>
      <c r="J4481" s="259"/>
    </row>
    <row r="4482" spans="1:10">
      <c r="A4482" s="259"/>
      <c r="B4482" s="259"/>
      <c r="C4482" s="259"/>
      <c r="D4482" s="259"/>
      <c r="E4482" s="259"/>
      <c r="F4482" s="270"/>
      <c r="G4482" s="259"/>
      <c r="H4482" s="259"/>
      <c r="I4482" s="259"/>
      <c r="J4482" s="259"/>
    </row>
    <row r="4483" spans="1:10">
      <c r="A4483" s="259"/>
      <c r="B4483" s="259"/>
      <c r="C4483" s="259"/>
      <c r="D4483" s="259"/>
      <c r="E4483" s="259"/>
      <c r="F4483" s="270"/>
      <c r="G4483" s="259"/>
      <c r="H4483" s="259"/>
      <c r="I4483" s="259"/>
      <c r="J4483" s="259"/>
    </row>
    <row r="4484" spans="1:10">
      <c r="A4484" s="259"/>
      <c r="B4484" s="259"/>
      <c r="C4484" s="259"/>
      <c r="D4484" s="259"/>
      <c r="E4484" s="259"/>
      <c r="F4484" s="270"/>
      <c r="G4484" s="259"/>
      <c r="H4484" s="259"/>
      <c r="I4484" s="259"/>
      <c r="J4484" s="259"/>
    </row>
    <row r="4485" spans="1:10">
      <c r="A4485" s="259"/>
      <c r="B4485" s="259"/>
      <c r="C4485" s="259"/>
      <c r="D4485" s="259"/>
      <c r="E4485" s="259"/>
      <c r="F4485" s="270"/>
      <c r="G4485" s="259"/>
      <c r="H4485" s="259"/>
      <c r="I4485" s="259"/>
      <c r="J4485" s="259"/>
    </row>
    <row r="4486" spans="1:10">
      <c r="A4486" s="259"/>
      <c r="B4486" s="259"/>
      <c r="C4486" s="259"/>
      <c r="D4486" s="259"/>
      <c r="E4486" s="259"/>
      <c r="F4486" s="270"/>
      <c r="G4486" s="259"/>
      <c r="H4486" s="259"/>
      <c r="I4486" s="259"/>
      <c r="J4486" s="259"/>
    </row>
    <row r="4487" spans="1:10">
      <c r="A4487" s="259"/>
      <c r="B4487" s="259"/>
      <c r="C4487" s="259"/>
      <c r="D4487" s="259"/>
      <c r="E4487" s="259"/>
      <c r="F4487" s="270"/>
      <c r="G4487" s="259"/>
      <c r="H4487" s="259"/>
      <c r="I4487" s="259"/>
      <c r="J4487" s="259"/>
    </row>
    <row r="4488" spans="1:10">
      <c r="A4488" s="259"/>
      <c r="B4488" s="259"/>
      <c r="C4488" s="259"/>
      <c r="D4488" s="259"/>
      <c r="E4488" s="259"/>
      <c r="F4488" s="270"/>
      <c r="G4488" s="259"/>
      <c r="H4488" s="259"/>
      <c r="I4488" s="259"/>
      <c r="J4488" s="259"/>
    </row>
    <row r="4489" spans="1:10">
      <c r="A4489" s="259"/>
      <c r="B4489" s="259"/>
      <c r="C4489" s="259"/>
      <c r="D4489" s="259"/>
      <c r="E4489" s="259"/>
      <c r="F4489" s="270"/>
      <c r="G4489" s="259"/>
      <c r="H4489" s="259"/>
      <c r="I4489" s="259"/>
      <c r="J4489" s="259"/>
    </row>
    <row r="4490" spans="1:10">
      <c r="A4490" s="259"/>
      <c r="B4490" s="259"/>
      <c r="C4490" s="259"/>
      <c r="D4490" s="259"/>
      <c r="E4490" s="259"/>
      <c r="F4490" s="270"/>
      <c r="G4490" s="259"/>
      <c r="H4490" s="259"/>
      <c r="I4490" s="259"/>
      <c r="J4490" s="259"/>
    </row>
    <row r="4491" spans="1:10">
      <c r="A4491" s="259"/>
      <c r="B4491" s="259"/>
      <c r="C4491" s="259"/>
      <c r="D4491" s="259"/>
      <c r="E4491" s="259"/>
      <c r="F4491" s="270"/>
      <c r="G4491" s="259"/>
      <c r="H4491" s="259"/>
      <c r="I4491" s="259"/>
      <c r="J4491" s="259"/>
    </row>
    <row r="4492" spans="1:10">
      <c r="A4492" s="259"/>
      <c r="B4492" s="259"/>
      <c r="C4492" s="259"/>
      <c r="D4492" s="259"/>
      <c r="E4492" s="259"/>
      <c r="F4492" s="270"/>
      <c r="G4492" s="259"/>
      <c r="H4492" s="259"/>
      <c r="I4492" s="259"/>
      <c r="J4492" s="259"/>
    </row>
    <row r="4493" spans="1:10">
      <c r="A4493" s="259"/>
      <c r="B4493" s="259"/>
      <c r="C4493" s="259"/>
      <c r="D4493" s="259"/>
      <c r="E4493" s="259"/>
      <c r="F4493" s="270"/>
      <c r="G4493" s="259"/>
      <c r="H4493" s="259"/>
      <c r="I4493" s="259"/>
      <c r="J4493" s="259"/>
    </row>
    <row r="4494" spans="1:10">
      <c r="A4494" s="259"/>
      <c r="B4494" s="259"/>
      <c r="C4494" s="259"/>
      <c r="D4494" s="259"/>
      <c r="E4494" s="259"/>
      <c r="F4494" s="270"/>
      <c r="G4494" s="259"/>
      <c r="H4494" s="259"/>
      <c r="I4494" s="259"/>
      <c r="J4494" s="259"/>
    </row>
    <row r="4495" spans="1:10">
      <c r="A4495" s="259"/>
      <c r="B4495" s="259"/>
      <c r="C4495" s="259"/>
      <c r="D4495" s="259"/>
      <c r="E4495" s="259"/>
      <c r="F4495" s="270"/>
      <c r="G4495" s="259"/>
      <c r="H4495" s="259"/>
      <c r="I4495" s="259"/>
      <c r="J4495" s="259"/>
    </row>
    <row r="4496" spans="1:10">
      <c r="A4496" s="259"/>
      <c r="B4496" s="259"/>
      <c r="C4496" s="259"/>
      <c r="D4496" s="259"/>
      <c r="E4496" s="259"/>
      <c r="F4496" s="270"/>
      <c r="G4496" s="259"/>
      <c r="H4496" s="259"/>
      <c r="I4496" s="259"/>
      <c r="J4496" s="259"/>
    </row>
    <row r="4497" spans="1:10">
      <c r="A4497" s="259"/>
      <c r="B4497" s="259"/>
      <c r="C4497" s="259"/>
      <c r="D4497" s="259"/>
      <c r="E4497" s="259"/>
      <c r="F4497" s="270"/>
      <c r="G4497" s="259"/>
      <c r="H4497" s="259"/>
      <c r="I4497" s="259"/>
      <c r="J4497" s="259"/>
    </row>
    <row r="4498" spans="1:10">
      <c r="A4498" s="259"/>
      <c r="B4498" s="259"/>
      <c r="C4498" s="259"/>
      <c r="D4498" s="259"/>
      <c r="E4498" s="259"/>
      <c r="F4498" s="270"/>
      <c r="G4498" s="259"/>
      <c r="H4498" s="259"/>
      <c r="I4498" s="259"/>
      <c r="J4498" s="259"/>
    </row>
    <row r="4499" spans="1:10">
      <c r="A4499" s="259"/>
      <c r="B4499" s="259"/>
      <c r="C4499" s="259"/>
      <c r="D4499" s="259"/>
      <c r="E4499" s="259"/>
      <c r="F4499" s="270"/>
      <c r="G4499" s="259"/>
      <c r="H4499" s="259"/>
      <c r="I4499" s="259"/>
      <c r="J4499" s="259"/>
    </row>
    <row r="4500" spans="1:10">
      <c r="A4500" s="259"/>
      <c r="B4500" s="259"/>
      <c r="C4500" s="259"/>
      <c r="D4500" s="259"/>
      <c r="E4500" s="259"/>
      <c r="F4500" s="270"/>
      <c r="G4500" s="259"/>
      <c r="H4500" s="259"/>
      <c r="I4500" s="259"/>
      <c r="J4500" s="259"/>
    </row>
    <row r="4501" spans="1:10">
      <c r="A4501" s="259"/>
      <c r="B4501" s="259"/>
      <c r="C4501" s="259"/>
      <c r="D4501" s="259"/>
      <c r="E4501" s="259"/>
      <c r="F4501" s="270"/>
      <c r="G4501" s="259"/>
      <c r="H4501" s="259"/>
      <c r="I4501" s="259"/>
      <c r="J4501" s="259"/>
    </row>
    <row r="4502" spans="1:10">
      <c r="A4502" s="259"/>
      <c r="B4502" s="259"/>
      <c r="C4502" s="259"/>
      <c r="D4502" s="259"/>
      <c r="E4502" s="259"/>
      <c r="F4502" s="270"/>
      <c r="G4502" s="259"/>
      <c r="H4502" s="259"/>
      <c r="I4502" s="259"/>
      <c r="J4502" s="259"/>
    </row>
    <row r="4503" spans="1:10">
      <c r="A4503" s="259"/>
      <c r="B4503" s="259"/>
      <c r="C4503" s="259"/>
      <c r="D4503" s="259"/>
      <c r="E4503" s="259"/>
      <c r="F4503" s="270"/>
      <c r="G4503" s="259"/>
      <c r="H4503" s="259"/>
      <c r="I4503" s="259"/>
      <c r="J4503" s="259"/>
    </row>
    <row r="4504" spans="1:10">
      <c r="A4504" s="259"/>
      <c r="B4504" s="259"/>
      <c r="C4504" s="259"/>
      <c r="D4504" s="259"/>
      <c r="E4504" s="259"/>
      <c r="F4504" s="270"/>
      <c r="G4504" s="259"/>
      <c r="H4504" s="259"/>
      <c r="I4504" s="259"/>
      <c r="J4504" s="259"/>
    </row>
    <row r="4505" spans="1:10">
      <c r="A4505" s="259"/>
      <c r="B4505" s="259"/>
      <c r="C4505" s="259"/>
      <c r="D4505" s="259"/>
      <c r="E4505" s="259"/>
      <c r="F4505" s="270"/>
      <c r="G4505" s="259"/>
      <c r="H4505" s="259"/>
      <c r="I4505" s="259"/>
      <c r="J4505" s="259"/>
    </row>
    <row r="4506" spans="1:10">
      <c r="A4506" s="259"/>
      <c r="B4506" s="259"/>
      <c r="C4506" s="259"/>
      <c r="D4506" s="259"/>
      <c r="E4506" s="259"/>
      <c r="F4506" s="270"/>
      <c r="G4506" s="259"/>
      <c r="H4506" s="259"/>
      <c r="I4506" s="259"/>
      <c r="J4506" s="259"/>
    </row>
    <row r="4507" spans="1:10">
      <c r="A4507" s="259"/>
      <c r="B4507" s="259"/>
      <c r="C4507" s="259"/>
      <c r="D4507" s="259"/>
      <c r="E4507" s="259"/>
      <c r="F4507" s="270"/>
      <c r="G4507" s="259"/>
      <c r="H4507" s="259"/>
      <c r="I4507" s="259"/>
      <c r="J4507" s="259"/>
    </row>
    <row r="4508" spans="1:10">
      <c r="A4508" s="259"/>
      <c r="B4508" s="259"/>
      <c r="C4508" s="259"/>
      <c r="D4508" s="259"/>
      <c r="E4508" s="259"/>
      <c r="F4508" s="270"/>
      <c r="G4508" s="259"/>
      <c r="H4508" s="259"/>
      <c r="I4508" s="259"/>
      <c r="J4508" s="259"/>
    </row>
    <row r="4509" spans="1:10">
      <c r="A4509" s="259"/>
      <c r="B4509" s="259"/>
      <c r="C4509" s="259"/>
      <c r="D4509" s="259"/>
      <c r="E4509" s="259"/>
      <c r="F4509" s="270"/>
      <c r="G4509" s="259"/>
      <c r="H4509" s="259"/>
      <c r="I4509" s="259"/>
      <c r="J4509" s="259"/>
    </row>
    <row r="4510" spans="1:10">
      <c r="A4510" s="259"/>
      <c r="B4510" s="259"/>
      <c r="C4510" s="259"/>
      <c r="D4510" s="259"/>
      <c r="E4510" s="259"/>
      <c r="F4510" s="270"/>
      <c r="G4510" s="259"/>
      <c r="H4510" s="259"/>
      <c r="I4510" s="259"/>
      <c r="J4510" s="259"/>
    </row>
    <row r="4511" spans="1:10">
      <c r="A4511" s="259"/>
      <c r="B4511" s="259"/>
      <c r="C4511" s="259"/>
      <c r="D4511" s="259"/>
      <c r="E4511" s="259"/>
      <c r="F4511" s="270"/>
      <c r="G4511" s="259"/>
      <c r="H4511" s="259"/>
      <c r="I4511" s="259"/>
      <c r="J4511" s="259"/>
    </row>
    <row r="4512" spans="1:10">
      <c r="A4512" s="259"/>
      <c r="B4512" s="259"/>
      <c r="C4512" s="259"/>
      <c r="D4512" s="259"/>
      <c r="E4512" s="259"/>
      <c r="F4512" s="270"/>
      <c r="G4512" s="259"/>
      <c r="H4512" s="259"/>
      <c r="I4512" s="259"/>
      <c r="J4512" s="259"/>
    </row>
    <row r="4513" spans="1:10">
      <c r="A4513" s="259"/>
      <c r="B4513" s="259"/>
      <c r="C4513" s="259"/>
      <c r="D4513" s="259"/>
      <c r="E4513" s="259"/>
      <c r="F4513" s="270"/>
      <c r="G4513" s="259"/>
      <c r="H4513" s="259"/>
      <c r="I4513" s="259"/>
      <c r="J4513" s="259"/>
    </row>
    <row r="4514" spans="1:10">
      <c r="A4514" s="259"/>
      <c r="B4514" s="259"/>
      <c r="C4514" s="259"/>
      <c r="D4514" s="259"/>
      <c r="E4514" s="259"/>
      <c r="F4514" s="270"/>
      <c r="G4514" s="259"/>
      <c r="H4514" s="259"/>
      <c r="I4514" s="259"/>
      <c r="J4514" s="259"/>
    </row>
    <row r="4515" spans="1:10">
      <c r="A4515" s="259"/>
      <c r="B4515" s="259"/>
      <c r="C4515" s="259"/>
      <c r="D4515" s="259"/>
      <c r="E4515" s="259"/>
      <c r="F4515" s="270"/>
      <c r="G4515" s="259"/>
      <c r="H4515" s="259"/>
      <c r="I4515" s="259"/>
      <c r="J4515" s="259"/>
    </row>
    <row r="4516" spans="1:10">
      <c r="A4516" s="259"/>
      <c r="B4516" s="259"/>
      <c r="C4516" s="259"/>
      <c r="D4516" s="259"/>
      <c r="E4516" s="259"/>
      <c r="F4516" s="270"/>
      <c r="G4516" s="259"/>
      <c r="H4516" s="259"/>
      <c r="I4516" s="259"/>
      <c r="J4516" s="259"/>
    </row>
    <row r="4517" spans="1:10">
      <c r="A4517" s="259"/>
      <c r="B4517" s="259"/>
      <c r="C4517" s="259"/>
      <c r="D4517" s="259"/>
      <c r="E4517" s="259"/>
      <c r="F4517" s="270"/>
      <c r="G4517" s="259"/>
      <c r="H4517" s="259"/>
      <c r="I4517" s="259"/>
      <c r="J4517" s="259"/>
    </row>
    <row r="4518" spans="1:10">
      <c r="A4518" s="259"/>
      <c r="B4518" s="259"/>
      <c r="C4518" s="259"/>
      <c r="D4518" s="259"/>
      <c r="E4518" s="259"/>
      <c r="F4518" s="270"/>
      <c r="G4518" s="259"/>
      <c r="H4518" s="259"/>
      <c r="I4518" s="259"/>
      <c r="J4518" s="259"/>
    </row>
    <row r="4519" spans="1:10">
      <c r="A4519" s="259"/>
      <c r="B4519" s="259"/>
      <c r="C4519" s="259"/>
      <c r="D4519" s="259"/>
      <c r="E4519" s="259"/>
      <c r="F4519" s="270"/>
      <c r="G4519" s="259"/>
      <c r="H4519" s="259"/>
      <c r="I4519" s="259"/>
      <c r="J4519" s="259"/>
    </row>
    <row r="4520" spans="1:10">
      <c r="A4520" s="259"/>
      <c r="B4520" s="259"/>
      <c r="C4520" s="259"/>
      <c r="D4520" s="259"/>
      <c r="E4520" s="259"/>
      <c r="F4520" s="270"/>
      <c r="G4520" s="259"/>
      <c r="H4520" s="259"/>
      <c r="I4520" s="259"/>
      <c r="J4520" s="259"/>
    </row>
    <row r="4521" spans="1:10">
      <c r="A4521" s="259"/>
      <c r="B4521" s="259"/>
      <c r="C4521" s="259"/>
      <c r="D4521" s="259"/>
      <c r="E4521" s="259"/>
      <c r="F4521" s="270"/>
      <c r="G4521" s="259"/>
      <c r="H4521" s="259"/>
      <c r="I4521" s="259"/>
      <c r="J4521" s="259"/>
    </row>
    <row r="4522" spans="1:10">
      <c r="A4522" s="259"/>
      <c r="B4522" s="259"/>
      <c r="C4522" s="259"/>
      <c r="D4522" s="259"/>
      <c r="E4522" s="259"/>
      <c r="F4522" s="270"/>
      <c r="G4522" s="259"/>
      <c r="H4522" s="259"/>
      <c r="I4522" s="259"/>
      <c r="J4522" s="259"/>
    </row>
    <row r="4523" spans="1:10">
      <c r="A4523" s="259"/>
      <c r="B4523" s="259"/>
      <c r="C4523" s="259"/>
      <c r="D4523" s="259"/>
      <c r="E4523" s="259"/>
      <c r="F4523" s="270"/>
      <c r="G4523" s="259"/>
      <c r="H4523" s="259"/>
      <c r="I4523" s="259"/>
      <c r="J4523" s="259"/>
    </row>
    <row r="4524" spans="1:10">
      <c r="A4524" s="259"/>
      <c r="B4524" s="259"/>
      <c r="C4524" s="259"/>
      <c r="D4524" s="259"/>
      <c r="E4524" s="259"/>
      <c r="F4524" s="270"/>
      <c r="G4524" s="259"/>
      <c r="H4524" s="259"/>
      <c r="I4524" s="259"/>
      <c r="J4524" s="259"/>
    </row>
    <row r="4525" spans="1:10">
      <c r="A4525" s="259"/>
      <c r="B4525" s="259"/>
      <c r="C4525" s="259"/>
      <c r="D4525" s="259"/>
      <c r="E4525" s="259"/>
      <c r="F4525" s="270"/>
      <c r="G4525" s="259"/>
      <c r="H4525" s="259"/>
      <c r="I4525" s="259"/>
      <c r="J4525" s="259"/>
    </row>
    <row r="4526" spans="1:10">
      <c r="A4526" s="259"/>
      <c r="B4526" s="259"/>
      <c r="C4526" s="259"/>
      <c r="D4526" s="259"/>
      <c r="E4526" s="259"/>
      <c r="F4526" s="270"/>
      <c r="G4526" s="259"/>
      <c r="H4526" s="259"/>
      <c r="I4526" s="259"/>
      <c r="J4526" s="259"/>
    </row>
    <row r="4527" spans="1:10">
      <c r="A4527" s="259"/>
      <c r="B4527" s="259"/>
      <c r="C4527" s="259"/>
      <c r="D4527" s="259"/>
      <c r="E4527" s="259"/>
      <c r="F4527" s="270"/>
      <c r="G4527" s="259"/>
      <c r="H4527" s="259"/>
      <c r="I4527" s="259"/>
      <c r="J4527" s="259"/>
    </row>
    <row r="4528" spans="1:10">
      <c r="A4528" s="259"/>
      <c r="B4528" s="259"/>
      <c r="C4528" s="259"/>
      <c r="D4528" s="259"/>
      <c r="E4528" s="259"/>
      <c r="F4528" s="270"/>
      <c r="G4528" s="259"/>
      <c r="H4528" s="259"/>
      <c r="I4528" s="259"/>
      <c r="J4528" s="259"/>
    </row>
    <row r="4529" spans="1:10">
      <c r="A4529" s="259"/>
      <c r="B4529" s="259"/>
      <c r="C4529" s="259"/>
      <c r="D4529" s="259"/>
      <c r="E4529" s="259"/>
      <c r="F4529" s="270"/>
      <c r="G4529" s="259"/>
      <c r="H4529" s="259"/>
      <c r="I4529" s="259"/>
      <c r="J4529" s="259"/>
    </row>
    <row r="4530" spans="1:10">
      <c r="A4530" s="259"/>
      <c r="B4530" s="259"/>
      <c r="C4530" s="259"/>
      <c r="D4530" s="259"/>
      <c r="E4530" s="259"/>
      <c r="F4530" s="270"/>
      <c r="G4530" s="259"/>
      <c r="H4530" s="259"/>
      <c r="I4530" s="259"/>
      <c r="J4530" s="259"/>
    </row>
    <row r="4531" spans="1:10">
      <c r="A4531" s="259"/>
      <c r="B4531" s="259"/>
      <c r="C4531" s="259"/>
      <c r="D4531" s="259"/>
      <c r="E4531" s="259"/>
      <c r="F4531" s="270"/>
      <c r="G4531" s="259"/>
      <c r="H4531" s="259"/>
      <c r="I4531" s="259"/>
      <c r="J4531" s="259"/>
    </row>
    <row r="4532" spans="1:10">
      <c r="A4532" s="259"/>
      <c r="B4532" s="259"/>
      <c r="C4532" s="259"/>
      <c r="D4532" s="259"/>
      <c r="E4532" s="259"/>
      <c r="F4532" s="270"/>
      <c r="G4532" s="259"/>
      <c r="H4532" s="259"/>
      <c r="I4532" s="259"/>
      <c r="J4532" s="259"/>
    </row>
    <row r="4533" spans="1:10">
      <c r="A4533" s="259"/>
      <c r="B4533" s="259"/>
      <c r="C4533" s="259"/>
      <c r="D4533" s="259"/>
      <c r="E4533" s="259"/>
      <c r="F4533" s="270"/>
      <c r="G4533" s="259"/>
      <c r="H4533" s="259"/>
      <c r="I4533" s="259"/>
      <c r="J4533" s="259"/>
    </row>
    <row r="4534" spans="1:10">
      <c r="A4534" s="259"/>
      <c r="B4534" s="259"/>
      <c r="C4534" s="259"/>
      <c r="D4534" s="259"/>
      <c r="E4534" s="259"/>
      <c r="F4534" s="270"/>
      <c r="G4534" s="259"/>
      <c r="H4534" s="259"/>
      <c r="I4534" s="259"/>
      <c r="J4534" s="259"/>
    </row>
    <row r="4535" spans="1:10">
      <c r="A4535" s="259"/>
      <c r="B4535" s="259"/>
      <c r="C4535" s="259"/>
      <c r="D4535" s="259"/>
      <c r="E4535" s="259"/>
      <c r="F4535" s="270"/>
      <c r="G4535" s="259"/>
      <c r="H4535" s="259"/>
      <c r="I4535" s="259"/>
      <c r="J4535" s="259"/>
    </row>
    <row r="4536" spans="1:10">
      <c r="A4536" s="259"/>
      <c r="B4536" s="259"/>
      <c r="C4536" s="259"/>
      <c r="D4536" s="259"/>
      <c r="E4536" s="259"/>
      <c r="F4536" s="270"/>
      <c r="G4536" s="259"/>
      <c r="H4536" s="259"/>
      <c r="I4536" s="259"/>
      <c r="J4536" s="259"/>
    </row>
    <row r="4537" spans="1:10">
      <c r="A4537" s="259"/>
      <c r="B4537" s="259"/>
      <c r="C4537" s="259"/>
      <c r="D4537" s="259"/>
      <c r="E4537" s="259"/>
      <c r="F4537" s="270"/>
      <c r="G4537" s="259"/>
      <c r="H4537" s="259"/>
      <c r="I4537" s="259"/>
      <c r="J4537" s="259"/>
    </row>
    <row r="4538" spans="1:10">
      <c r="A4538" s="259"/>
      <c r="B4538" s="259"/>
      <c r="C4538" s="259"/>
      <c r="D4538" s="259"/>
      <c r="E4538" s="259"/>
      <c r="F4538" s="270"/>
      <c r="G4538" s="259"/>
      <c r="H4538" s="259"/>
      <c r="I4538" s="259"/>
      <c r="J4538" s="259"/>
    </row>
    <row r="4539" spans="1:10">
      <c r="A4539" s="259"/>
      <c r="B4539" s="259"/>
      <c r="C4539" s="259"/>
      <c r="D4539" s="259"/>
      <c r="E4539" s="259"/>
      <c r="F4539" s="270"/>
      <c r="G4539" s="259"/>
      <c r="H4539" s="259"/>
      <c r="I4539" s="259"/>
      <c r="J4539" s="259"/>
    </row>
    <row r="4540" spans="1:10">
      <c r="A4540" s="259"/>
      <c r="B4540" s="259"/>
      <c r="C4540" s="259"/>
      <c r="D4540" s="259"/>
      <c r="E4540" s="259"/>
      <c r="F4540" s="270"/>
      <c r="G4540" s="259"/>
      <c r="H4540" s="259"/>
      <c r="I4540" s="259"/>
      <c r="J4540" s="259"/>
    </row>
    <row r="4541" spans="1:10">
      <c r="A4541" s="259"/>
      <c r="B4541" s="259"/>
      <c r="C4541" s="259"/>
      <c r="D4541" s="259"/>
      <c r="E4541" s="259"/>
      <c r="F4541" s="270"/>
      <c r="G4541" s="259"/>
      <c r="H4541" s="259"/>
      <c r="I4541" s="259"/>
      <c r="J4541" s="259"/>
    </row>
    <row r="4542" spans="1:10">
      <c r="A4542" s="259"/>
      <c r="B4542" s="259"/>
      <c r="C4542" s="259"/>
      <c r="D4542" s="259"/>
      <c r="E4542" s="259"/>
      <c r="F4542" s="270"/>
      <c r="G4542" s="259"/>
      <c r="H4542" s="259"/>
      <c r="I4542" s="259"/>
      <c r="J4542" s="259"/>
    </row>
    <row r="4543" spans="1:10">
      <c r="A4543" s="259"/>
      <c r="B4543" s="259"/>
      <c r="C4543" s="259"/>
      <c r="D4543" s="259"/>
      <c r="E4543" s="259"/>
      <c r="F4543" s="270"/>
      <c r="G4543" s="259"/>
      <c r="H4543" s="259"/>
      <c r="I4543" s="259"/>
      <c r="J4543" s="259"/>
    </row>
    <row r="4544" spans="1:10">
      <c r="A4544" s="259"/>
      <c r="B4544" s="259"/>
      <c r="C4544" s="259"/>
      <c r="D4544" s="259"/>
      <c r="E4544" s="259"/>
      <c r="F4544" s="270"/>
      <c r="G4544" s="259"/>
      <c r="H4544" s="259"/>
      <c r="I4544" s="259"/>
      <c r="J4544" s="259"/>
    </row>
    <row r="4545" spans="1:10">
      <c r="A4545" s="259"/>
      <c r="B4545" s="259"/>
      <c r="C4545" s="259"/>
      <c r="D4545" s="259"/>
      <c r="E4545" s="259"/>
      <c r="F4545" s="270"/>
      <c r="G4545" s="259"/>
      <c r="H4545" s="259"/>
      <c r="I4545" s="259"/>
      <c r="J4545" s="259"/>
    </row>
    <row r="4546" spans="1:10">
      <c r="A4546" s="259"/>
      <c r="B4546" s="259"/>
      <c r="C4546" s="259"/>
      <c r="D4546" s="259"/>
      <c r="E4546" s="259"/>
      <c r="F4546" s="270"/>
      <c r="G4546" s="259"/>
      <c r="H4546" s="259"/>
      <c r="I4546" s="259"/>
      <c r="J4546" s="259"/>
    </row>
    <row r="4547" spans="1:10">
      <c r="A4547" s="259"/>
      <c r="B4547" s="259"/>
      <c r="C4547" s="259"/>
      <c r="D4547" s="259"/>
      <c r="E4547" s="259"/>
      <c r="F4547" s="270"/>
      <c r="G4547" s="259"/>
      <c r="H4547" s="259"/>
      <c r="I4547" s="259"/>
      <c r="J4547" s="259"/>
    </row>
    <row r="4548" spans="1:10">
      <c r="A4548" s="259"/>
      <c r="B4548" s="259"/>
      <c r="C4548" s="259"/>
      <c r="D4548" s="259"/>
      <c r="E4548" s="259"/>
      <c r="F4548" s="270"/>
      <c r="G4548" s="259"/>
      <c r="H4548" s="259"/>
      <c r="I4548" s="259"/>
      <c r="J4548" s="259"/>
    </row>
    <row r="4549" spans="1:10">
      <c r="A4549" s="259"/>
      <c r="B4549" s="259"/>
      <c r="C4549" s="259"/>
      <c r="D4549" s="259"/>
      <c r="E4549" s="259"/>
      <c r="F4549" s="270"/>
      <c r="G4549" s="259"/>
      <c r="H4549" s="259"/>
      <c r="I4549" s="259"/>
      <c r="J4549" s="259"/>
    </row>
    <row r="4550" spans="1:10">
      <c r="A4550" s="259"/>
      <c r="B4550" s="259"/>
      <c r="C4550" s="259"/>
      <c r="D4550" s="259"/>
      <c r="E4550" s="259"/>
      <c r="F4550" s="270"/>
      <c r="G4550" s="259"/>
      <c r="H4550" s="259"/>
      <c r="I4550" s="259"/>
      <c r="J4550" s="259"/>
    </row>
    <row r="4551" spans="1:10">
      <c r="A4551" s="259"/>
      <c r="B4551" s="259"/>
      <c r="C4551" s="259"/>
      <c r="D4551" s="259"/>
      <c r="E4551" s="259"/>
      <c r="F4551" s="270"/>
      <c r="G4551" s="259"/>
      <c r="H4551" s="259"/>
      <c r="I4551" s="259"/>
      <c r="J4551" s="259"/>
    </row>
    <row r="4552" spans="1:10">
      <c r="A4552" s="259"/>
      <c r="B4552" s="259"/>
      <c r="C4552" s="259"/>
      <c r="D4552" s="259"/>
      <c r="E4552" s="259"/>
      <c r="F4552" s="270"/>
      <c r="G4552" s="259"/>
      <c r="H4552" s="259"/>
      <c r="I4552" s="259"/>
      <c r="J4552" s="259"/>
    </row>
    <row r="4553" spans="1:10">
      <c r="A4553" s="259"/>
      <c r="B4553" s="259"/>
      <c r="C4553" s="259"/>
      <c r="D4553" s="259"/>
      <c r="E4553" s="259"/>
      <c r="F4553" s="270"/>
      <c r="G4553" s="259"/>
      <c r="H4553" s="259"/>
      <c r="I4553" s="259"/>
      <c r="J4553" s="259"/>
    </row>
    <row r="4554" spans="1:10">
      <c r="A4554" s="259"/>
      <c r="B4554" s="259"/>
      <c r="C4554" s="259"/>
      <c r="D4554" s="259"/>
      <c r="E4554" s="259"/>
      <c r="F4554" s="270"/>
      <c r="G4554" s="259"/>
      <c r="H4554" s="259"/>
      <c r="I4554" s="259"/>
      <c r="J4554" s="259"/>
    </row>
    <row r="4555" spans="1:10">
      <c r="A4555" s="259"/>
      <c r="B4555" s="259"/>
      <c r="C4555" s="259"/>
      <c r="D4555" s="259"/>
      <c r="E4555" s="259"/>
      <c r="F4555" s="270"/>
      <c r="G4555" s="259"/>
      <c r="H4555" s="259"/>
      <c r="I4555" s="259"/>
      <c r="J4555" s="259"/>
    </row>
    <row r="4556" spans="1:10">
      <c r="A4556" s="259"/>
      <c r="B4556" s="259"/>
      <c r="C4556" s="259"/>
      <c r="D4556" s="259"/>
      <c r="E4556" s="259"/>
      <c r="F4556" s="270"/>
      <c r="G4556" s="259"/>
      <c r="H4556" s="259"/>
      <c r="I4556" s="259"/>
      <c r="J4556" s="259"/>
    </row>
    <row r="4557" spans="1:10">
      <c r="A4557" s="259"/>
      <c r="B4557" s="259"/>
      <c r="C4557" s="259"/>
      <c r="D4557" s="259"/>
      <c r="E4557" s="259"/>
      <c r="F4557" s="270"/>
      <c r="G4557" s="259"/>
      <c r="H4557" s="259"/>
      <c r="I4557" s="259"/>
      <c r="J4557" s="259"/>
    </row>
    <row r="4558" spans="1:10">
      <c r="A4558" s="259"/>
      <c r="B4558" s="259"/>
      <c r="C4558" s="259"/>
      <c r="D4558" s="259"/>
      <c r="E4558" s="259"/>
      <c r="F4558" s="270"/>
      <c r="G4558" s="259"/>
      <c r="H4558" s="259"/>
      <c r="I4558" s="259"/>
      <c r="J4558" s="259"/>
    </row>
    <row r="4559" spans="1:10">
      <c r="A4559" s="259"/>
      <c r="B4559" s="259"/>
      <c r="C4559" s="259"/>
      <c r="D4559" s="259"/>
      <c r="E4559" s="259"/>
      <c r="F4559" s="270"/>
      <c r="G4559" s="259"/>
      <c r="H4559" s="259"/>
      <c r="I4559" s="259"/>
      <c r="J4559" s="259"/>
    </row>
    <row r="4560" spans="1:10">
      <c r="A4560" s="259"/>
      <c r="B4560" s="259"/>
      <c r="C4560" s="259"/>
      <c r="D4560" s="259"/>
      <c r="E4560" s="259"/>
      <c r="F4560" s="270"/>
      <c r="G4560" s="259"/>
      <c r="H4560" s="259"/>
      <c r="I4560" s="259"/>
      <c r="J4560" s="259"/>
    </row>
    <row r="4561" spans="1:10">
      <c r="A4561" s="259"/>
      <c r="B4561" s="259"/>
      <c r="C4561" s="259"/>
      <c r="D4561" s="259"/>
      <c r="E4561" s="259"/>
      <c r="F4561" s="270"/>
      <c r="G4561" s="259"/>
      <c r="H4561" s="259"/>
      <c r="I4561" s="259"/>
      <c r="J4561" s="259"/>
    </row>
    <row r="4562" spans="1:10">
      <c r="A4562" s="259"/>
      <c r="B4562" s="259"/>
      <c r="C4562" s="259"/>
      <c r="D4562" s="259"/>
      <c r="E4562" s="259"/>
      <c r="F4562" s="270"/>
      <c r="G4562" s="259"/>
      <c r="H4562" s="259"/>
      <c r="I4562" s="259"/>
      <c r="J4562" s="259"/>
    </row>
    <row r="4563" spans="1:10">
      <c r="A4563" s="259"/>
      <c r="B4563" s="259"/>
      <c r="C4563" s="259"/>
      <c r="D4563" s="259"/>
      <c r="E4563" s="259"/>
      <c r="F4563" s="270"/>
      <c r="G4563" s="259"/>
      <c r="H4563" s="259"/>
      <c r="I4563" s="259"/>
      <c r="J4563" s="259"/>
    </row>
    <row r="4564" spans="1:10">
      <c r="A4564" s="259"/>
      <c r="B4564" s="259"/>
      <c r="C4564" s="259"/>
      <c r="D4564" s="259"/>
      <c r="E4564" s="259"/>
      <c r="F4564" s="270"/>
      <c r="G4564" s="259"/>
      <c r="H4564" s="259"/>
      <c r="I4564" s="259"/>
      <c r="J4564" s="259"/>
    </row>
    <row r="4565" spans="1:10">
      <c r="A4565" s="259"/>
      <c r="B4565" s="259"/>
      <c r="C4565" s="259"/>
      <c r="D4565" s="259"/>
      <c r="E4565" s="259"/>
      <c r="F4565" s="270"/>
      <c r="G4565" s="259"/>
      <c r="H4565" s="259"/>
      <c r="I4565" s="259"/>
      <c r="J4565" s="259"/>
    </row>
    <row r="4566" spans="1:10">
      <c r="A4566" s="259"/>
      <c r="B4566" s="259"/>
      <c r="C4566" s="259"/>
      <c r="D4566" s="259"/>
      <c r="E4566" s="259"/>
      <c r="F4566" s="270"/>
      <c r="G4566" s="259"/>
      <c r="H4566" s="259"/>
      <c r="I4566" s="259"/>
      <c r="J4566" s="259"/>
    </row>
    <row r="4567" spans="1:10">
      <c r="A4567" s="259"/>
      <c r="B4567" s="259"/>
      <c r="C4567" s="259"/>
      <c r="D4567" s="259"/>
      <c r="E4567" s="259"/>
      <c r="F4567" s="270"/>
      <c r="G4567" s="259"/>
      <c r="H4567" s="259"/>
      <c r="I4567" s="259"/>
      <c r="J4567" s="259"/>
    </row>
    <row r="4568" spans="1:10">
      <c r="A4568" s="259"/>
      <c r="B4568" s="259"/>
      <c r="C4568" s="259"/>
      <c r="D4568" s="259"/>
      <c r="E4568" s="259"/>
      <c r="F4568" s="270"/>
      <c r="G4568" s="259"/>
      <c r="H4568" s="259"/>
      <c r="I4568" s="259"/>
      <c r="J4568" s="259"/>
    </row>
    <row r="4569" spans="1:10">
      <c r="A4569" s="259"/>
      <c r="B4569" s="259"/>
      <c r="C4569" s="259"/>
      <c r="D4569" s="259"/>
      <c r="E4569" s="259"/>
      <c r="F4569" s="270"/>
      <c r="G4569" s="259"/>
      <c r="H4569" s="259"/>
      <c r="I4569" s="259"/>
      <c r="J4569" s="259"/>
    </row>
    <row r="4570" spans="1:10">
      <c r="A4570" s="259"/>
      <c r="B4570" s="259"/>
      <c r="C4570" s="259"/>
      <c r="D4570" s="259"/>
      <c r="E4570" s="259"/>
      <c r="F4570" s="270"/>
      <c r="G4570" s="259"/>
      <c r="H4570" s="259"/>
      <c r="I4570" s="259"/>
      <c r="J4570" s="259"/>
    </row>
    <row r="4571" spans="1:10">
      <c r="A4571" s="259"/>
      <c r="B4571" s="259"/>
      <c r="C4571" s="259"/>
      <c r="D4571" s="259"/>
      <c r="E4571" s="259"/>
      <c r="F4571" s="270"/>
      <c r="G4571" s="259"/>
      <c r="H4571" s="259"/>
      <c r="I4571" s="259"/>
      <c r="J4571" s="259"/>
    </row>
    <row r="4572" spans="1:10">
      <c r="A4572" s="259"/>
      <c r="B4572" s="259"/>
      <c r="C4572" s="259"/>
      <c r="D4572" s="259"/>
      <c r="E4572" s="259"/>
      <c r="F4572" s="270"/>
      <c r="G4572" s="259"/>
      <c r="H4572" s="259"/>
      <c r="I4572" s="259"/>
      <c r="J4572" s="259"/>
    </row>
    <row r="4573" spans="1:10">
      <c r="A4573" s="259"/>
      <c r="B4573" s="259"/>
      <c r="C4573" s="259"/>
      <c r="D4573" s="259"/>
      <c r="E4573" s="259"/>
      <c r="F4573" s="270"/>
      <c r="G4573" s="259"/>
      <c r="H4573" s="259"/>
      <c r="I4573" s="259"/>
      <c r="J4573" s="259"/>
    </row>
    <row r="4574" spans="1:10">
      <c r="A4574" s="259"/>
      <c r="B4574" s="259"/>
      <c r="C4574" s="259"/>
      <c r="D4574" s="259"/>
      <c r="E4574" s="259"/>
      <c r="F4574" s="270"/>
      <c r="G4574" s="259"/>
      <c r="H4574" s="259"/>
      <c r="I4574" s="259"/>
      <c r="J4574" s="259"/>
    </row>
    <row r="4575" spans="1:10">
      <c r="A4575" s="259"/>
      <c r="B4575" s="259"/>
      <c r="C4575" s="259"/>
      <c r="D4575" s="259"/>
      <c r="E4575" s="259"/>
      <c r="F4575" s="270"/>
      <c r="G4575" s="259"/>
      <c r="H4575" s="259"/>
      <c r="I4575" s="259"/>
      <c r="J4575" s="259"/>
    </row>
    <row r="4576" spans="1:10">
      <c r="A4576" s="259"/>
      <c r="B4576" s="259"/>
      <c r="C4576" s="259"/>
      <c r="D4576" s="259"/>
      <c r="E4576" s="259"/>
      <c r="F4576" s="270"/>
      <c r="G4576" s="259"/>
      <c r="H4576" s="259"/>
      <c r="I4576" s="259"/>
      <c r="J4576" s="259"/>
    </row>
    <row r="4577" spans="1:10">
      <c r="A4577" s="259"/>
      <c r="B4577" s="259"/>
      <c r="C4577" s="259"/>
      <c r="D4577" s="259"/>
      <c r="E4577" s="259"/>
      <c r="F4577" s="270"/>
      <c r="G4577" s="259"/>
      <c r="H4577" s="259"/>
      <c r="I4577" s="259"/>
      <c r="J4577" s="259"/>
    </row>
    <row r="4578" spans="1:10">
      <c r="A4578" s="259"/>
      <c r="B4578" s="259"/>
      <c r="C4578" s="259"/>
      <c r="D4578" s="259"/>
      <c r="E4578" s="259"/>
      <c r="F4578" s="270"/>
      <c r="G4578" s="259"/>
      <c r="H4578" s="259"/>
      <c r="I4578" s="259"/>
      <c r="J4578" s="259"/>
    </row>
    <row r="4579" spans="1:10">
      <c r="A4579" s="259"/>
      <c r="B4579" s="259"/>
      <c r="C4579" s="259"/>
      <c r="D4579" s="259"/>
      <c r="E4579" s="259"/>
      <c r="F4579" s="270"/>
      <c r="G4579" s="259"/>
      <c r="H4579" s="259"/>
      <c r="I4579" s="259"/>
      <c r="J4579" s="259"/>
    </row>
    <row r="4580" spans="1:10">
      <c r="A4580" s="259"/>
      <c r="B4580" s="259"/>
      <c r="C4580" s="259"/>
      <c r="D4580" s="259"/>
      <c r="E4580" s="259"/>
      <c r="F4580" s="270"/>
      <c r="G4580" s="259"/>
      <c r="H4580" s="259"/>
      <c r="I4580" s="259"/>
      <c r="J4580" s="259"/>
    </row>
    <row r="4581" spans="1:10">
      <c r="A4581" s="259"/>
      <c r="B4581" s="259"/>
      <c r="C4581" s="259"/>
      <c r="D4581" s="259"/>
      <c r="E4581" s="259"/>
      <c r="F4581" s="270"/>
      <c r="G4581" s="259"/>
      <c r="H4581" s="259"/>
      <c r="I4581" s="259"/>
      <c r="J4581" s="259"/>
    </row>
    <row r="4582" spans="1:10">
      <c r="A4582" s="259"/>
      <c r="B4582" s="259"/>
      <c r="C4582" s="259"/>
      <c r="D4582" s="259"/>
      <c r="E4582" s="259"/>
      <c r="F4582" s="270"/>
      <c r="G4582" s="259"/>
      <c r="H4582" s="259"/>
      <c r="I4582" s="259"/>
      <c r="J4582" s="259"/>
    </row>
    <row r="4583" spans="1:10">
      <c r="A4583" s="259"/>
      <c r="B4583" s="259"/>
      <c r="C4583" s="259"/>
      <c r="D4583" s="259"/>
      <c r="E4583" s="259"/>
      <c r="F4583" s="270"/>
      <c r="G4583" s="259"/>
      <c r="H4583" s="259"/>
      <c r="I4583" s="259"/>
      <c r="J4583" s="259"/>
    </row>
    <row r="4584" spans="1:10">
      <c r="A4584" s="259"/>
      <c r="B4584" s="259"/>
      <c r="C4584" s="259"/>
      <c r="D4584" s="259"/>
      <c r="E4584" s="259"/>
      <c r="F4584" s="270"/>
      <c r="G4584" s="259"/>
      <c r="H4584" s="259"/>
      <c r="I4584" s="259"/>
      <c r="J4584" s="259"/>
    </row>
    <row r="4585" spans="1:10">
      <c r="A4585" s="259"/>
      <c r="B4585" s="259"/>
      <c r="C4585" s="259"/>
      <c r="D4585" s="259"/>
      <c r="E4585" s="259"/>
      <c r="F4585" s="270"/>
      <c r="G4585" s="259"/>
      <c r="H4585" s="259"/>
      <c r="I4585" s="259"/>
      <c r="J4585" s="259"/>
    </row>
    <row r="4586" spans="1:10">
      <c r="A4586" s="259"/>
      <c r="B4586" s="259"/>
      <c r="C4586" s="259"/>
      <c r="D4586" s="259"/>
      <c r="E4586" s="259"/>
      <c r="F4586" s="270"/>
      <c r="G4586" s="259"/>
      <c r="H4586" s="259"/>
      <c r="I4586" s="259"/>
      <c r="J4586" s="259"/>
    </row>
    <row r="4587" spans="1:10">
      <c r="A4587" s="259"/>
      <c r="B4587" s="259"/>
      <c r="C4587" s="259"/>
      <c r="D4587" s="259"/>
      <c r="E4587" s="259"/>
      <c r="F4587" s="270"/>
      <c r="G4587" s="259"/>
      <c r="H4587" s="259"/>
      <c r="I4587" s="259"/>
      <c r="J4587" s="259"/>
    </row>
    <row r="4588" spans="1:10">
      <c r="A4588" s="259"/>
      <c r="B4588" s="259"/>
      <c r="C4588" s="259"/>
      <c r="D4588" s="259"/>
      <c r="E4588" s="259"/>
      <c r="F4588" s="270"/>
      <c r="G4588" s="259"/>
      <c r="H4588" s="259"/>
      <c r="I4588" s="259"/>
      <c r="J4588" s="259"/>
    </row>
    <row r="4589" spans="1:10">
      <c r="A4589" s="259"/>
      <c r="B4589" s="259"/>
      <c r="C4589" s="259"/>
      <c r="D4589" s="259"/>
      <c r="E4589" s="259"/>
      <c r="F4589" s="270"/>
      <c r="G4589" s="259"/>
      <c r="H4589" s="259"/>
      <c r="I4589" s="259"/>
      <c r="J4589" s="259"/>
    </row>
    <row r="4590" spans="1:10">
      <c r="A4590" s="259"/>
      <c r="B4590" s="259"/>
      <c r="C4590" s="259"/>
      <c r="D4590" s="259"/>
      <c r="E4590" s="259"/>
      <c r="F4590" s="270"/>
      <c r="G4590" s="259"/>
      <c r="H4590" s="259"/>
      <c r="I4590" s="259"/>
      <c r="J4590" s="259"/>
    </row>
    <row r="4591" spans="1:10">
      <c r="A4591" s="259"/>
      <c r="B4591" s="259"/>
      <c r="C4591" s="259"/>
      <c r="D4591" s="259"/>
      <c r="E4591" s="259"/>
      <c r="F4591" s="270"/>
      <c r="G4591" s="259"/>
      <c r="H4591" s="259"/>
      <c r="I4591" s="259"/>
      <c r="J4591" s="259"/>
    </row>
    <row r="4592" spans="1:10">
      <c r="A4592" s="259"/>
      <c r="B4592" s="259"/>
      <c r="C4592" s="259"/>
      <c r="D4592" s="259"/>
      <c r="E4592" s="259"/>
      <c r="F4592" s="270"/>
      <c r="G4592" s="259"/>
      <c r="H4592" s="259"/>
      <c r="I4592" s="259"/>
      <c r="J4592" s="259"/>
    </row>
    <row r="4593" spans="1:10">
      <c r="A4593" s="259"/>
      <c r="B4593" s="259"/>
      <c r="C4593" s="259"/>
      <c r="D4593" s="259"/>
      <c r="E4593" s="259"/>
      <c r="F4593" s="270"/>
      <c r="G4593" s="259"/>
      <c r="H4593" s="259"/>
      <c r="I4593" s="259"/>
      <c r="J4593" s="259"/>
    </row>
    <row r="4594" spans="1:10">
      <c r="A4594" s="259"/>
      <c r="B4594" s="259"/>
      <c r="C4594" s="259"/>
      <c r="D4594" s="259"/>
      <c r="E4594" s="259"/>
      <c r="F4594" s="270"/>
      <c r="G4594" s="259"/>
      <c r="H4594" s="259"/>
      <c r="I4594" s="259"/>
      <c r="J4594" s="259"/>
    </row>
    <row r="4595" spans="1:10">
      <c r="A4595" s="259"/>
      <c r="B4595" s="259"/>
      <c r="C4595" s="259"/>
      <c r="D4595" s="259"/>
      <c r="E4595" s="259"/>
      <c r="F4595" s="270"/>
      <c r="G4595" s="259"/>
      <c r="H4595" s="259"/>
      <c r="I4595" s="259"/>
      <c r="J4595" s="259"/>
    </row>
    <row r="4596" spans="1:10">
      <c r="A4596" s="259"/>
      <c r="B4596" s="259"/>
      <c r="C4596" s="259"/>
      <c r="D4596" s="259"/>
      <c r="E4596" s="259"/>
      <c r="F4596" s="270"/>
      <c r="G4596" s="259"/>
      <c r="H4596" s="259"/>
      <c r="I4596" s="259"/>
      <c r="J4596" s="259"/>
    </row>
    <row r="4597" spans="1:10">
      <c r="A4597" s="259"/>
      <c r="B4597" s="259"/>
      <c r="C4597" s="259"/>
      <c r="D4597" s="259"/>
      <c r="E4597" s="259"/>
      <c r="F4597" s="270"/>
      <c r="G4597" s="259"/>
      <c r="H4597" s="259"/>
      <c r="I4597" s="259"/>
      <c r="J4597" s="259"/>
    </row>
    <row r="4598" spans="1:10">
      <c r="A4598" s="259"/>
      <c r="B4598" s="259"/>
      <c r="C4598" s="259"/>
      <c r="D4598" s="259"/>
      <c r="E4598" s="259"/>
      <c r="F4598" s="270"/>
      <c r="G4598" s="259"/>
      <c r="H4598" s="259"/>
      <c r="I4598" s="259"/>
      <c r="J4598" s="259"/>
    </row>
    <row r="4599" spans="1:10">
      <c r="A4599" s="259"/>
      <c r="B4599" s="259"/>
      <c r="C4599" s="259"/>
      <c r="D4599" s="259"/>
      <c r="E4599" s="259"/>
      <c r="F4599" s="270"/>
      <c r="G4599" s="259"/>
      <c r="H4599" s="259"/>
      <c r="I4599" s="259"/>
      <c r="J4599" s="259"/>
    </row>
    <row r="4600" spans="1:10">
      <c r="A4600" s="259"/>
      <c r="B4600" s="259"/>
      <c r="C4600" s="259"/>
      <c r="D4600" s="259"/>
      <c r="E4600" s="259"/>
      <c r="F4600" s="270"/>
      <c r="G4600" s="259"/>
      <c r="H4600" s="259"/>
      <c r="I4600" s="259"/>
      <c r="J4600" s="259"/>
    </row>
    <row r="4601" spans="1:10">
      <c r="A4601" s="259"/>
      <c r="B4601" s="259"/>
      <c r="C4601" s="259"/>
      <c r="D4601" s="259"/>
      <c r="E4601" s="259"/>
      <c r="F4601" s="270"/>
      <c r="G4601" s="259"/>
      <c r="H4601" s="259"/>
      <c r="I4601" s="259"/>
      <c r="J4601" s="259"/>
    </row>
    <row r="4602" spans="1:10">
      <c r="A4602" s="259"/>
      <c r="B4602" s="259"/>
      <c r="C4602" s="259"/>
      <c r="D4602" s="259"/>
      <c r="E4602" s="259"/>
      <c r="F4602" s="270"/>
      <c r="G4602" s="259"/>
      <c r="H4602" s="259"/>
      <c r="I4602" s="259"/>
      <c r="J4602" s="259"/>
    </row>
    <row r="4603" spans="1:10">
      <c r="A4603" s="259"/>
      <c r="B4603" s="259"/>
      <c r="C4603" s="259"/>
      <c r="D4603" s="259"/>
      <c r="E4603" s="259"/>
      <c r="F4603" s="270"/>
      <c r="G4603" s="259"/>
      <c r="H4603" s="259"/>
      <c r="I4603" s="259"/>
      <c r="J4603" s="259"/>
    </row>
    <row r="4604" spans="1:10">
      <c r="A4604" s="259"/>
      <c r="B4604" s="259"/>
      <c r="C4604" s="259"/>
      <c r="D4604" s="259"/>
      <c r="E4604" s="259"/>
      <c r="F4604" s="270"/>
      <c r="G4604" s="259"/>
      <c r="H4604" s="259"/>
      <c r="I4604" s="259"/>
      <c r="J4604" s="259"/>
    </row>
    <row r="4605" spans="1:10">
      <c r="A4605" s="259"/>
      <c r="B4605" s="259"/>
      <c r="C4605" s="259"/>
      <c r="D4605" s="259"/>
      <c r="E4605" s="259"/>
      <c r="F4605" s="270"/>
      <c r="G4605" s="259"/>
      <c r="H4605" s="259"/>
      <c r="I4605" s="259"/>
      <c r="J4605" s="259"/>
    </row>
    <row r="4606" spans="1:10">
      <c r="A4606" s="259"/>
      <c r="B4606" s="259"/>
      <c r="C4606" s="259"/>
      <c r="D4606" s="259"/>
      <c r="E4606" s="259"/>
      <c r="F4606" s="270"/>
      <c r="G4606" s="259"/>
      <c r="H4606" s="259"/>
      <c r="I4606" s="259"/>
      <c r="J4606" s="259"/>
    </row>
    <row r="4607" spans="1:10">
      <c r="A4607" s="259"/>
      <c r="B4607" s="259"/>
      <c r="C4607" s="259"/>
      <c r="D4607" s="259"/>
      <c r="E4607" s="259"/>
      <c r="F4607" s="270"/>
      <c r="G4607" s="259"/>
      <c r="H4607" s="259"/>
      <c r="I4607" s="259"/>
      <c r="J4607" s="259"/>
    </row>
    <row r="4608" spans="1:10">
      <c r="A4608" s="259"/>
      <c r="B4608" s="259"/>
      <c r="C4608" s="259"/>
      <c r="D4608" s="259"/>
      <c r="E4608" s="259"/>
      <c r="F4608" s="270"/>
      <c r="G4608" s="259"/>
      <c r="H4608" s="259"/>
      <c r="I4608" s="259"/>
      <c r="J4608" s="259"/>
    </row>
    <row r="4609" spans="1:10">
      <c r="A4609" s="259"/>
      <c r="B4609" s="259"/>
      <c r="C4609" s="259"/>
      <c r="D4609" s="259"/>
      <c r="E4609" s="259"/>
      <c r="F4609" s="270"/>
      <c r="G4609" s="259"/>
      <c r="H4609" s="259"/>
      <c r="I4609" s="259"/>
      <c r="J4609" s="259"/>
    </row>
    <row r="4610" spans="1:10">
      <c r="A4610" s="259"/>
      <c r="B4610" s="259"/>
      <c r="C4610" s="259"/>
      <c r="D4610" s="259"/>
      <c r="E4610" s="259"/>
      <c r="F4610" s="270"/>
      <c r="G4610" s="259"/>
      <c r="H4610" s="259"/>
      <c r="I4610" s="259"/>
      <c r="J4610" s="259"/>
    </row>
    <row r="4611" spans="1:10">
      <c r="A4611" s="259"/>
      <c r="B4611" s="259"/>
      <c r="C4611" s="259"/>
      <c r="D4611" s="259"/>
      <c r="E4611" s="259"/>
      <c r="F4611" s="270"/>
      <c r="G4611" s="259"/>
      <c r="H4611" s="259"/>
      <c r="I4611" s="259"/>
      <c r="J4611" s="259"/>
    </row>
    <row r="4612" spans="1:10">
      <c r="A4612" s="259"/>
      <c r="B4612" s="259"/>
      <c r="C4612" s="259"/>
      <c r="D4612" s="259"/>
      <c r="E4612" s="259"/>
      <c r="F4612" s="270"/>
      <c r="G4612" s="259"/>
      <c r="H4612" s="259"/>
      <c r="I4612" s="259"/>
      <c r="J4612" s="259"/>
    </row>
    <row r="4613" spans="1:10">
      <c r="A4613" s="259"/>
      <c r="B4613" s="259"/>
      <c r="C4613" s="259"/>
      <c r="D4613" s="259"/>
      <c r="E4613" s="259"/>
      <c r="F4613" s="270"/>
      <c r="G4613" s="259"/>
      <c r="H4613" s="259"/>
      <c r="I4613" s="259"/>
      <c r="J4613" s="259"/>
    </row>
    <row r="4614" spans="1:10">
      <c r="A4614" s="259"/>
      <c r="B4614" s="259"/>
      <c r="C4614" s="259"/>
      <c r="D4614" s="259"/>
      <c r="E4614" s="259"/>
      <c r="F4614" s="270"/>
      <c r="G4614" s="259"/>
      <c r="H4614" s="259"/>
      <c r="I4614" s="259"/>
      <c r="J4614" s="259"/>
    </row>
    <row r="4615" spans="1:10">
      <c r="A4615" s="259"/>
      <c r="B4615" s="259"/>
      <c r="C4615" s="259"/>
      <c r="D4615" s="259"/>
      <c r="E4615" s="259"/>
      <c r="F4615" s="270"/>
      <c r="G4615" s="259"/>
      <c r="H4615" s="259"/>
      <c r="I4615" s="259"/>
      <c r="J4615" s="259"/>
    </row>
    <row r="4616" spans="1:10">
      <c r="A4616" s="259"/>
      <c r="B4616" s="259"/>
      <c r="C4616" s="259"/>
      <c r="D4616" s="259"/>
      <c r="E4616" s="259"/>
      <c r="F4616" s="270"/>
      <c r="G4616" s="259"/>
      <c r="H4616" s="259"/>
      <c r="I4616" s="259"/>
      <c r="J4616" s="259"/>
    </row>
    <row r="4617" spans="1:10">
      <c r="A4617" s="259"/>
      <c r="B4617" s="259"/>
      <c r="C4617" s="259"/>
      <c r="D4617" s="259"/>
      <c r="E4617" s="259"/>
      <c r="F4617" s="270"/>
      <c r="G4617" s="259"/>
      <c r="H4617" s="259"/>
      <c r="I4617" s="259"/>
      <c r="J4617" s="259"/>
    </row>
    <row r="4618" spans="1:10">
      <c r="A4618" s="259"/>
      <c r="B4618" s="259"/>
      <c r="C4618" s="259"/>
      <c r="D4618" s="259"/>
      <c r="E4618" s="259"/>
      <c r="F4618" s="270"/>
      <c r="G4618" s="259"/>
      <c r="H4618" s="259"/>
      <c r="I4618" s="259"/>
      <c r="J4618" s="259"/>
    </row>
    <row r="4619" spans="1:10">
      <c r="A4619" s="259"/>
      <c r="B4619" s="259"/>
      <c r="C4619" s="259"/>
      <c r="D4619" s="259"/>
      <c r="E4619" s="259"/>
      <c r="F4619" s="270"/>
      <c r="G4619" s="259"/>
      <c r="H4619" s="259"/>
      <c r="I4619" s="259"/>
      <c r="J4619" s="259"/>
    </row>
    <row r="4620" spans="1:10">
      <c r="A4620" s="259"/>
      <c r="B4620" s="259"/>
      <c r="C4620" s="259"/>
      <c r="D4620" s="259"/>
      <c r="E4620" s="259"/>
      <c r="F4620" s="270"/>
      <c r="G4620" s="259"/>
      <c r="H4620" s="259"/>
      <c r="I4620" s="259"/>
      <c r="J4620" s="259"/>
    </row>
    <row r="4621" spans="1:10">
      <c r="A4621" s="259"/>
      <c r="B4621" s="259"/>
      <c r="C4621" s="259"/>
      <c r="D4621" s="259"/>
      <c r="E4621" s="259"/>
      <c r="F4621" s="270"/>
      <c r="G4621" s="259"/>
      <c r="H4621" s="259"/>
      <c r="I4621" s="259"/>
      <c r="J4621" s="259"/>
    </row>
    <row r="4622" spans="1:10">
      <c r="A4622" s="259"/>
      <c r="B4622" s="259"/>
      <c r="C4622" s="259"/>
      <c r="D4622" s="259"/>
      <c r="E4622" s="259"/>
      <c r="F4622" s="270"/>
      <c r="G4622" s="259"/>
      <c r="H4622" s="259"/>
      <c r="I4622" s="259"/>
      <c r="J4622" s="259"/>
    </row>
    <row r="4623" spans="1:10">
      <c r="A4623" s="259"/>
      <c r="B4623" s="259"/>
      <c r="C4623" s="259"/>
      <c r="D4623" s="259"/>
      <c r="E4623" s="259"/>
      <c r="F4623" s="270"/>
      <c r="G4623" s="259"/>
      <c r="H4623" s="259"/>
      <c r="I4623" s="259"/>
      <c r="J4623" s="259"/>
    </row>
    <row r="4624" spans="1:10">
      <c r="A4624" s="259"/>
      <c r="B4624" s="259"/>
      <c r="C4624" s="259"/>
      <c r="D4624" s="259"/>
      <c r="E4624" s="259"/>
      <c r="F4624" s="270"/>
      <c r="G4624" s="259"/>
      <c r="H4624" s="259"/>
      <c r="I4624" s="259"/>
      <c r="J4624" s="259"/>
    </row>
    <row r="4625" spans="1:10">
      <c r="A4625" s="259"/>
      <c r="B4625" s="259"/>
      <c r="C4625" s="259"/>
      <c r="D4625" s="259"/>
      <c r="E4625" s="259"/>
      <c r="F4625" s="270"/>
      <c r="G4625" s="259"/>
      <c r="H4625" s="259"/>
      <c r="I4625" s="259"/>
      <c r="J4625" s="259"/>
    </row>
    <row r="4626" spans="1:10">
      <c r="A4626" s="259"/>
      <c r="B4626" s="259"/>
      <c r="C4626" s="259"/>
      <c r="D4626" s="259"/>
      <c r="E4626" s="259"/>
      <c r="F4626" s="270"/>
      <c r="G4626" s="259"/>
      <c r="H4626" s="259"/>
      <c r="I4626" s="259"/>
      <c r="J4626" s="259"/>
    </row>
    <row r="4627" spans="1:10">
      <c r="A4627" s="259"/>
      <c r="B4627" s="259"/>
      <c r="C4627" s="259"/>
      <c r="D4627" s="259"/>
      <c r="E4627" s="259"/>
      <c r="F4627" s="270"/>
      <c r="G4627" s="259"/>
      <c r="H4627" s="259"/>
      <c r="I4627" s="259"/>
      <c r="J4627" s="259"/>
    </row>
    <row r="4628" spans="1:10">
      <c r="A4628" s="259"/>
      <c r="B4628" s="259"/>
      <c r="C4628" s="259"/>
      <c r="D4628" s="259"/>
      <c r="E4628" s="259"/>
      <c r="F4628" s="270"/>
      <c r="G4628" s="259"/>
      <c r="H4628" s="259"/>
      <c r="I4628" s="259"/>
      <c r="J4628" s="259"/>
    </row>
    <row r="4629" spans="1:10">
      <c r="A4629" s="259"/>
      <c r="B4629" s="259"/>
      <c r="C4629" s="259"/>
      <c r="D4629" s="259"/>
      <c r="E4629" s="259"/>
      <c r="F4629" s="270"/>
      <c r="G4629" s="259"/>
      <c r="H4629" s="259"/>
      <c r="I4629" s="259"/>
      <c r="J4629" s="259"/>
    </row>
    <row r="4630" spans="1:10">
      <c r="A4630" s="259"/>
      <c r="B4630" s="259"/>
      <c r="C4630" s="259"/>
      <c r="D4630" s="259"/>
      <c r="E4630" s="259"/>
      <c r="F4630" s="270"/>
      <c r="G4630" s="259"/>
      <c r="H4630" s="259"/>
      <c r="I4630" s="259"/>
      <c r="J4630" s="259"/>
    </row>
    <row r="4631" spans="1:10">
      <c r="A4631" s="259"/>
      <c r="B4631" s="259"/>
      <c r="C4631" s="259"/>
      <c r="D4631" s="259"/>
      <c r="E4631" s="259"/>
      <c r="F4631" s="270"/>
      <c r="G4631" s="259"/>
      <c r="H4631" s="259"/>
      <c r="I4631" s="259"/>
      <c r="J4631" s="259"/>
    </row>
    <row r="4632" spans="1:10">
      <c r="A4632" s="259"/>
      <c r="B4632" s="259"/>
      <c r="C4632" s="259"/>
      <c r="D4632" s="259"/>
      <c r="E4632" s="259"/>
      <c r="F4632" s="270"/>
      <c r="G4632" s="259"/>
      <c r="H4632" s="259"/>
      <c r="I4632" s="259"/>
      <c r="J4632" s="259"/>
    </row>
    <row r="4633" spans="1:10">
      <c r="A4633" s="259"/>
      <c r="B4633" s="259"/>
      <c r="C4633" s="259"/>
      <c r="D4633" s="259"/>
      <c r="E4633" s="259"/>
      <c r="F4633" s="270"/>
      <c r="G4633" s="259"/>
      <c r="H4633" s="259"/>
      <c r="I4633" s="259"/>
      <c r="J4633" s="259"/>
    </row>
    <row r="4634" spans="1:10">
      <c r="A4634" s="259"/>
      <c r="B4634" s="259"/>
      <c r="C4634" s="259"/>
      <c r="D4634" s="259"/>
      <c r="E4634" s="259"/>
      <c r="F4634" s="270"/>
      <c r="G4634" s="259"/>
      <c r="H4634" s="259"/>
      <c r="I4634" s="259"/>
      <c r="J4634" s="259"/>
    </row>
    <row r="4635" spans="1:10">
      <c r="A4635" s="259"/>
      <c r="B4635" s="259"/>
      <c r="C4635" s="259"/>
      <c r="D4635" s="259"/>
      <c r="E4635" s="259"/>
      <c r="F4635" s="270"/>
      <c r="G4635" s="259"/>
      <c r="H4635" s="259"/>
      <c r="I4635" s="259"/>
      <c r="J4635" s="259"/>
    </row>
    <row r="4636" spans="1:10">
      <c r="A4636" s="259"/>
      <c r="B4636" s="259"/>
      <c r="C4636" s="259"/>
      <c r="D4636" s="259"/>
      <c r="E4636" s="259"/>
      <c r="F4636" s="270"/>
      <c r="G4636" s="259"/>
      <c r="H4636" s="259"/>
      <c r="I4636" s="259"/>
      <c r="J4636" s="259"/>
    </row>
    <row r="4637" spans="1:10">
      <c r="A4637" s="259"/>
      <c r="B4637" s="259"/>
      <c r="C4637" s="259"/>
      <c r="D4637" s="259"/>
      <c r="E4637" s="259"/>
      <c r="F4637" s="270"/>
      <c r="G4637" s="259"/>
      <c r="H4637" s="259"/>
      <c r="I4637" s="259"/>
      <c r="J4637" s="259"/>
    </row>
    <row r="4638" spans="1:10">
      <c r="A4638" s="259"/>
      <c r="B4638" s="259"/>
      <c r="C4638" s="259"/>
      <c r="D4638" s="259"/>
      <c r="E4638" s="259"/>
      <c r="F4638" s="270"/>
      <c r="G4638" s="259"/>
      <c r="H4638" s="259"/>
      <c r="I4638" s="259"/>
      <c r="J4638" s="259"/>
    </row>
    <row r="4639" spans="1:10">
      <c r="A4639" s="259"/>
      <c r="B4639" s="259"/>
      <c r="C4639" s="259"/>
      <c r="D4639" s="259"/>
      <c r="E4639" s="259"/>
      <c r="F4639" s="270"/>
      <c r="G4639" s="259"/>
      <c r="H4639" s="259"/>
      <c r="I4639" s="259"/>
      <c r="J4639" s="259"/>
    </row>
    <row r="4640" spans="1:10">
      <c r="A4640" s="259"/>
      <c r="B4640" s="259"/>
      <c r="C4640" s="259"/>
      <c r="D4640" s="259"/>
      <c r="E4640" s="259"/>
      <c r="F4640" s="270"/>
      <c r="G4640" s="259"/>
      <c r="H4640" s="259"/>
      <c r="I4640" s="259"/>
      <c r="J4640" s="259"/>
    </row>
    <row r="4641" spans="1:10">
      <c r="A4641" s="259"/>
      <c r="B4641" s="259"/>
      <c r="C4641" s="259"/>
      <c r="D4641" s="259"/>
      <c r="E4641" s="259"/>
      <c r="F4641" s="270"/>
      <c r="G4641" s="259"/>
      <c r="H4641" s="259"/>
      <c r="I4641" s="259"/>
      <c r="J4641" s="259"/>
    </row>
    <row r="4642" spans="1:10">
      <c r="A4642" s="259"/>
      <c r="B4642" s="259"/>
      <c r="C4642" s="259"/>
      <c r="D4642" s="259"/>
      <c r="E4642" s="259"/>
      <c r="F4642" s="270"/>
      <c r="G4642" s="259"/>
      <c r="H4642" s="259"/>
      <c r="I4642" s="259"/>
      <c r="J4642" s="259"/>
    </row>
    <row r="4643" spans="1:10">
      <c r="A4643" s="259"/>
      <c r="B4643" s="259"/>
      <c r="C4643" s="259"/>
      <c r="D4643" s="259"/>
      <c r="E4643" s="259"/>
      <c r="F4643" s="270"/>
      <c r="G4643" s="259"/>
      <c r="H4643" s="259"/>
      <c r="I4643" s="259"/>
      <c r="J4643" s="259"/>
    </row>
    <row r="4644" spans="1:10">
      <c r="A4644" s="259"/>
      <c r="B4644" s="259"/>
      <c r="C4644" s="259"/>
      <c r="D4644" s="259"/>
      <c r="E4644" s="259"/>
      <c r="F4644" s="270"/>
      <c r="G4644" s="259"/>
      <c r="H4644" s="259"/>
      <c r="I4644" s="259"/>
      <c r="J4644" s="259"/>
    </row>
    <row r="4645" spans="1:10">
      <c r="A4645" s="259"/>
      <c r="B4645" s="259"/>
      <c r="C4645" s="259"/>
      <c r="D4645" s="259"/>
      <c r="E4645" s="259"/>
      <c r="F4645" s="270"/>
      <c r="G4645" s="259"/>
      <c r="H4645" s="259"/>
      <c r="I4645" s="259"/>
      <c r="J4645" s="259"/>
    </row>
    <row r="4646" spans="1:10">
      <c r="A4646" s="259"/>
      <c r="B4646" s="259"/>
      <c r="C4646" s="259"/>
      <c r="D4646" s="259"/>
      <c r="E4646" s="259"/>
      <c r="F4646" s="270"/>
      <c r="G4646" s="259"/>
      <c r="H4646" s="259"/>
      <c r="I4646" s="259"/>
      <c r="J4646" s="259"/>
    </row>
    <row r="4647" spans="1:10">
      <c r="A4647" s="259"/>
      <c r="B4647" s="259"/>
      <c r="C4647" s="259"/>
      <c r="D4647" s="259"/>
      <c r="E4647" s="259"/>
      <c r="F4647" s="270"/>
      <c r="G4647" s="259"/>
      <c r="H4647" s="259"/>
      <c r="I4647" s="259"/>
      <c r="J4647" s="259"/>
    </row>
    <row r="4648" spans="1:10">
      <c r="A4648" s="259"/>
      <c r="B4648" s="259"/>
      <c r="C4648" s="259"/>
      <c r="D4648" s="259"/>
      <c r="E4648" s="259"/>
      <c r="F4648" s="270"/>
      <c r="G4648" s="259"/>
      <c r="H4648" s="259"/>
      <c r="I4648" s="259"/>
      <c r="J4648" s="259"/>
    </row>
    <row r="4649" spans="1:10">
      <c r="A4649" s="259"/>
      <c r="B4649" s="259"/>
      <c r="C4649" s="259"/>
      <c r="D4649" s="259"/>
      <c r="E4649" s="259"/>
      <c r="F4649" s="270"/>
      <c r="G4649" s="259"/>
      <c r="H4649" s="259"/>
      <c r="I4649" s="259"/>
      <c r="J4649" s="259"/>
    </row>
    <row r="4650" spans="1:10">
      <c r="A4650" s="259"/>
      <c r="B4650" s="259"/>
      <c r="C4650" s="259"/>
      <c r="D4650" s="259"/>
      <c r="E4650" s="259"/>
      <c r="F4650" s="270"/>
      <c r="G4650" s="259"/>
      <c r="H4650" s="259"/>
      <c r="I4650" s="259"/>
      <c r="J4650" s="259"/>
    </row>
    <row r="4651" spans="1:10">
      <c r="A4651" s="259"/>
      <c r="B4651" s="259"/>
      <c r="C4651" s="259"/>
      <c r="D4651" s="259"/>
      <c r="E4651" s="259"/>
      <c r="F4651" s="270"/>
      <c r="G4651" s="259"/>
      <c r="H4651" s="259"/>
      <c r="I4651" s="259"/>
      <c r="J4651" s="259"/>
    </row>
    <row r="4652" spans="1:10">
      <c r="A4652" s="259"/>
      <c r="B4652" s="259"/>
      <c r="C4652" s="259"/>
      <c r="D4652" s="259"/>
      <c r="E4652" s="259"/>
      <c r="F4652" s="270"/>
      <c r="G4652" s="259"/>
      <c r="H4652" s="259"/>
      <c r="I4652" s="259"/>
      <c r="J4652" s="259"/>
    </row>
    <row r="4653" spans="1:10">
      <c r="A4653" s="259"/>
      <c r="B4653" s="259"/>
      <c r="C4653" s="259"/>
      <c r="D4653" s="259"/>
      <c r="E4653" s="259"/>
      <c r="F4653" s="270"/>
      <c r="G4653" s="259"/>
      <c r="H4653" s="259"/>
      <c r="I4653" s="259"/>
      <c r="J4653" s="259"/>
    </row>
    <row r="4654" spans="1:10">
      <c r="A4654" s="259"/>
      <c r="B4654" s="259"/>
      <c r="C4654" s="259"/>
      <c r="D4654" s="259"/>
      <c r="E4654" s="259"/>
      <c r="F4654" s="270"/>
      <c r="G4654" s="259"/>
      <c r="H4654" s="259"/>
      <c r="I4654" s="259"/>
      <c r="J4654" s="259"/>
    </row>
    <row r="4655" spans="1:10">
      <c r="A4655" s="259"/>
      <c r="B4655" s="259"/>
      <c r="C4655" s="259"/>
      <c r="D4655" s="259"/>
      <c r="E4655" s="259"/>
      <c r="F4655" s="270"/>
      <c r="G4655" s="259"/>
      <c r="H4655" s="259"/>
      <c r="I4655" s="259"/>
      <c r="J4655" s="259"/>
    </row>
    <row r="4656" spans="1:10">
      <c r="A4656" s="259"/>
      <c r="B4656" s="259"/>
      <c r="C4656" s="259"/>
      <c r="D4656" s="259"/>
      <c r="E4656" s="259"/>
      <c r="F4656" s="270"/>
      <c r="G4656" s="259"/>
      <c r="H4656" s="259"/>
      <c r="I4656" s="259"/>
      <c r="J4656" s="259"/>
    </row>
    <row r="4657" spans="1:10">
      <c r="A4657" s="259"/>
      <c r="B4657" s="259"/>
      <c r="C4657" s="259"/>
      <c r="D4657" s="259"/>
      <c r="E4657" s="259"/>
      <c r="F4657" s="270"/>
      <c r="G4657" s="259"/>
      <c r="H4657" s="259"/>
      <c r="I4657" s="259"/>
      <c r="J4657" s="259"/>
    </row>
    <row r="4658" spans="1:10">
      <c r="A4658" s="259"/>
      <c r="B4658" s="259"/>
      <c r="C4658" s="259"/>
      <c r="D4658" s="259"/>
      <c r="E4658" s="259"/>
      <c r="F4658" s="270"/>
      <c r="G4658" s="259"/>
      <c r="H4658" s="259"/>
      <c r="I4658" s="259"/>
      <c r="J4658" s="259"/>
    </row>
    <row r="4659" spans="1:10">
      <c r="A4659" s="259"/>
      <c r="B4659" s="259"/>
      <c r="C4659" s="259"/>
      <c r="D4659" s="259"/>
      <c r="E4659" s="259"/>
      <c r="F4659" s="270"/>
      <c r="G4659" s="259"/>
      <c r="H4659" s="259"/>
      <c r="I4659" s="259"/>
      <c r="J4659" s="259"/>
    </row>
    <row r="4660" spans="1:10">
      <c r="A4660" s="259"/>
      <c r="B4660" s="259"/>
      <c r="C4660" s="259"/>
      <c r="D4660" s="259"/>
      <c r="E4660" s="259"/>
      <c r="F4660" s="270"/>
      <c r="G4660" s="259"/>
      <c r="H4660" s="259"/>
      <c r="I4660" s="259"/>
      <c r="J4660" s="259"/>
    </row>
    <row r="4661" spans="1:10">
      <c r="A4661" s="259"/>
      <c r="B4661" s="259"/>
      <c r="C4661" s="259"/>
      <c r="D4661" s="259"/>
      <c r="E4661" s="259"/>
      <c r="F4661" s="270"/>
      <c r="G4661" s="259"/>
      <c r="H4661" s="259"/>
      <c r="I4661" s="259"/>
      <c r="J4661" s="259"/>
    </row>
    <row r="4662" spans="1:10">
      <c r="A4662" s="259"/>
      <c r="B4662" s="259"/>
      <c r="C4662" s="259"/>
      <c r="D4662" s="259"/>
      <c r="E4662" s="259"/>
      <c r="F4662" s="270"/>
      <c r="G4662" s="259"/>
      <c r="H4662" s="259"/>
      <c r="I4662" s="259"/>
      <c r="J4662" s="259"/>
    </row>
    <row r="4663" spans="1:10">
      <c r="A4663" s="259"/>
      <c r="B4663" s="259"/>
      <c r="C4663" s="259"/>
      <c r="D4663" s="259"/>
      <c r="E4663" s="259"/>
      <c r="F4663" s="270"/>
      <c r="G4663" s="259"/>
      <c r="H4663" s="259"/>
      <c r="I4663" s="259"/>
      <c r="J4663" s="259"/>
    </row>
    <row r="4664" spans="1:10">
      <c r="A4664" s="259"/>
      <c r="B4664" s="259"/>
      <c r="C4664" s="259"/>
      <c r="D4664" s="259"/>
      <c r="E4664" s="259"/>
      <c r="F4664" s="270"/>
      <c r="G4664" s="259"/>
      <c r="H4664" s="259"/>
      <c r="I4664" s="259"/>
      <c r="J4664" s="259"/>
    </row>
    <row r="4665" spans="1:10">
      <c r="A4665" s="259"/>
      <c r="B4665" s="259"/>
      <c r="C4665" s="259"/>
      <c r="D4665" s="259"/>
      <c r="E4665" s="259"/>
      <c r="F4665" s="270"/>
      <c r="G4665" s="259"/>
      <c r="H4665" s="259"/>
      <c r="I4665" s="259"/>
      <c r="J4665" s="259"/>
    </row>
    <row r="4666" spans="1:10">
      <c r="A4666" s="259"/>
      <c r="B4666" s="259"/>
      <c r="C4666" s="259"/>
      <c r="D4666" s="259"/>
      <c r="E4666" s="259"/>
      <c r="F4666" s="270"/>
      <c r="G4666" s="259"/>
      <c r="H4666" s="259"/>
      <c r="I4666" s="259"/>
      <c r="J4666" s="259"/>
    </row>
    <row r="4667" spans="1:10">
      <c r="A4667" s="259"/>
      <c r="B4667" s="259"/>
      <c r="C4667" s="259"/>
      <c r="D4667" s="259"/>
      <c r="E4667" s="259"/>
      <c r="F4667" s="270"/>
      <c r="G4667" s="259"/>
      <c r="H4667" s="259"/>
      <c r="I4667" s="259"/>
      <c r="J4667" s="259"/>
    </row>
    <row r="4668" spans="1:10">
      <c r="A4668" s="259"/>
      <c r="B4668" s="259"/>
      <c r="C4668" s="259"/>
      <c r="D4668" s="259"/>
      <c r="E4668" s="259"/>
      <c r="F4668" s="270"/>
      <c r="G4668" s="259"/>
      <c r="H4668" s="259"/>
      <c r="I4668" s="259"/>
      <c r="J4668" s="259"/>
    </row>
    <row r="4669" spans="1:10">
      <c r="A4669" s="259"/>
      <c r="B4669" s="259"/>
      <c r="C4669" s="259"/>
      <c r="D4669" s="259"/>
      <c r="E4669" s="259"/>
      <c r="F4669" s="270"/>
      <c r="G4669" s="259"/>
      <c r="H4669" s="259"/>
      <c r="I4669" s="259"/>
      <c r="J4669" s="259"/>
    </row>
    <row r="4670" spans="1:10">
      <c r="A4670" s="259"/>
      <c r="B4670" s="259"/>
      <c r="C4670" s="259"/>
      <c r="D4670" s="259"/>
      <c r="E4670" s="259"/>
      <c r="F4670" s="270"/>
      <c r="G4670" s="259"/>
      <c r="H4670" s="259"/>
      <c r="I4670" s="259"/>
      <c r="J4670" s="259"/>
    </row>
    <row r="4671" spans="1:10">
      <c r="A4671" s="259"/>
      <c r="B4671" s="259"/>
      <c r="C4671" s="259"/>
      <c r="D4671" s="259"/>
      <c r="E4671" s="259"/>
      <c r="F4671" s="270"/>
      <c r="G4671" s="259"/>
      <c r="H4671" s="259"/>
      <c r="I4671" s="259"/>
      <c r="J4671" s="259"/>
    </row>
    <row r="4672" spans="1:10">
      <c r="A4672" s="259"/>
      <c r="B4672" s="259"/>
      <c r="C4672" s="259"/>
      <c r="D4672" s="259"/>
      <c r="E4672" s="259"/>
      <c r="F4672" s="270"/>
      <c r="G4672" s="259"/>
      <c r="H4672" s="259"/>
      <c r="I4672" s="259"/>
      <c r="J4672" s="259"/>
    </row>
    <row r="4673" spans="1:10">
      <c r="A4673" s="259"/>
      <c r="B4673" s="259"/>
      <c r="C4673" s="259"/>
      <c r="D4673" s="259"/>
      <c r="E4673" s="259"/>
      <c r="F4673" s="270"/>
      <c r="G4673" s="259"/>
      <c r="H4673" s="259"/>
      <c r="I4673" s="259"/>
      <c r="J4673" s="259"/>
    </row>
    <row r="4674" spans="1:10">
      <c r="A4674" s="259"/>
      <c r="B4674" s="259"/>
      <c r="C4674" s="259"/>
      <c r="D4674" s="259"/>
      <c r="E4674" s="259"/>
      <c r="F4674" s="270"/>
      <c r="G4674" s="259"/>
      <c r="H4674" s="259"/>
      <c r="I4674" s="259"/>
      <c r="J4674" s="259"/>
    </row>
    <row r="4675" spans="1:10">
      <c r="A4675" s="259"/>
      <c r="B4675" s="259"/>
      <c r="C4675" s="259"/>
      <c r="D4675" s="259"/>
      <c r="E4675" s="259"/>
      <c r="F4675" s="270"/>
      <c r="G4675" s="259"/>
      <c r="H4675" s="259"/>
      <c r="I4675" s="259"/>
      <c r="J4675" s="259"/>
    </row>
    <row r="4676" spans="1:10">
      <c r="A4676" s="259"/>
      <c r="B4676" s="259"/>
      <c r="C4676" s="259"/>
      <c r="D4676" s="259"/>
      <c r="E4676" s="259"/>
      <c r="F4676" s="270"/>
      <c r="G4676" s="259"/>
      <c r="H4676" s="259"/>
      <c r="I4676" s="259"/>
      <c r="J4676" s="259"/>
    </row>
    <row r="4677" spans="1:10">
      <c r="A4677" s="259"/>
      <c r="B4677" s="259"/>
      <c r="C4677" s="259"/>
      <c r="D4677" s="259"/>
      <c r="E4677" s="259"/>
      <c r="F4677" s="270"/>
      <c r="G4677" s="259"/>
      <c r="H4677" s="259"/>
      <c r="I4677" s="259"/>
      <c r="J4677" s="259"/>
    </row>
    <row r="4678" spans="1:10">
      <c r="A4678" s="259"/>
      <c r="B4678" s="259"/>
      <c r="C4678" s="259"/>
      <c r="D4678" s="259"/>
      <c r="E4678" s="259"/>
      <c r="F4678" s="270"/>
      <c r="G4678" s="259"/>
      <c r="H4678" s="259"/>
      <c r="I4678" s="259"/>
      <c r="J4678" s="259"/>
    </row>
    <row r="4679" spans="1:10">
      <c r="A4679" s="259"/>
      <c r="B4679" s="259"/>
      <c r="C4679" s="259"/>
      <c r="D4679" s="259"/>
      <c r="E4679" s="259"/>
      <c r="F4679" s="270"/>
      <c r="G4679" s="259"/>
      <c r="H4679" s="259"/>
      <c r="I4679" s="259"/>
      <c r="J4679" s="259"/>
    </row>
    <row r="4680" spans="1:10">
      <c r="A4680" s="259"/>
      <c r="B4680" s="259"/>
      <c r="C4680" s="259"/>
      <c r="D4680" s="259"/>
      <c r="E4680" s="259"/>
      <c r="F4680" s="270"/>
      <c r="G4680" s="259"/>
      <c r="H4680" s="259"/>
      <c r="I4680" s="259"/>
      <c r="J4680" s="259"/>
    </row>
    <row r="4681" spans="1:10">
      <c r="A4681" s="259"/>
      <c r="B4681" s="259"/>
      <c r="C4681" s="259"/>
      <c r="D4681" s="259"/>
      <c r="E4681" s="259"/>
      <c r="F4681" s="270"/>
      <c r="G4681" s="259"/>
      <c r="H4681" s="259"/>
      <c r="I4681" s="259"/>
      <c r="J4681" s="259"/>
    </row>
    <row r="4682" spans="1:10">
      <c r="A4682" s="259"/>
      <c r="B4682" s="259"/>
      <c r="C4682" s="259"/>
      <c r="D4682" s="259"/>
      <c r="E4682" s="259"/>
      <c r="F4682" s="270"/>
      <c r="G4682" s="259"/>
      <c r="H4682" s="259"/>
      <c r="I4682" s="259"/>
      <c r="J4682" s="259"/>
    </row>
    <row r="4683" spans="1:10">
      <c r="A4683" s="259"/>
      <c r="B4683" s="259"/>
      <c r="C4683" s="259"/>
      <c r="D4683" s="259"/>
      <c r="E4683" s="259"/>
      <c r="F4683" s="270"/>
      <c r="G4683" s="259"/>
      <c r="H4683" s="259"/>
      <c r="I4683" s="259"/>
      <c r="J4683" s="259"/>
    </row>
    <row r="4684" spans="1:10">
      <c r="A4684" s="259"/>
      <c r="B4684" s="259"/>
      <c r="C4684" s="259"/>
      <c r="D4684" s="259"/>
      <c r="E4684" s="259"/>
      <c r="F4684" s="270"/>
      <c r="G4684" s="259"/>
      <c r="H4684" s="259"/>
      <c r="I4684" s="259"/>
      <c r="J4684" s="259"/>
    </row>
    <row r="4685" spans="1:10">
      <c r="A4685" s="259"/>
      <c r="B4685" s="259"/>
      <c r="C4685" s="259"/>
      <c r="D4685" s="259"/>
      <c r="E4685" s="259"/>
      <c r="F4685" s="270"/>
      <c r="G4685" s="259"/>
      <c r="H4685" s="259"/>
      <c r="I4685" s="259"/>
      <c r="J4685" s="259"/>
    </row>
    <row r="4686" spans="1:10">
      <c r="A4686" s="259"/>
      <c r="B4686" s="259"/>
      <c r="C4686" s="259"/>
      <c r="D4686" s="259"/>
      <c r="E4686" s="259"/>
      <c r="F4686" s="270"/>
      <c r="G4686" s="259"/>
      <c r="H4686" s="259"/>
      <c r="I4686" s="259"/>
      <c r="J4686" s="259"/>
    </row>
    <row r="4687" spans="1:10">
      <c r="A4687" s="259"/>
      <c r="B4687" s="259"/>
      <c r="C4687" s="259"/>
      <c r="D4687" s="259"/>
      <c r="E4687" s="259"/>
      <c r="F4687" s="270"/>
      <c r="G4687" s="259"/>
      <c r="H4687" s="259"/>
      <c r="I4687" s="259"/>
      <c r="J4687" s="259"/>
    </row>
    <row r="4688" spans="1:10">
      <c r="A4688" s="259"/>
      <c r="B4688" s="259"/>
      <c r="C4688" s="259"/>
      <c r="D4688" s="259"/>
      <c r="E4688" s="259"/>
      <c r="F4688" s="270"/>
      <c r="G4688" s="259"/>
      <c r="H4688" s="259"/>
      <c r="I4688" s="259"/>
      <c r="J4688" s="259"/>
    </row>
    <row r="4689" spans="1:10">
      <c r="A4689" s="259"/>
      <c r="B4689" s="259"/>
      <c r="C4689" s="259"/>
      <c r="D4689" s="259"/>
      <c r="E4689" s="259"/>
      <c r="F4689" s="270"/>
      <c r="G4689" s="259"/>
      <c r="H4689" s="259"/>
      <c r="I4689" s="259"/>
      <c r="J4689" s="259"/>
    </row>
    <row r="4690" spans="1:10">
      <c r="A4690" s="259"/>
      <c r="B4690" s="259"/>
      <c r="C4690" s="259"/>
      <c r="D4690" s="259"/>
      <c r="E4690" s="259"/>
      <c r="F4690" s="270"/>
      <c r="G4690" s="259"/>
      <c r="H4690" s="259"/>
      <c r="I4690" s="259"/>
      <c r="J4690" s="259"/>
    </row>
    <row r="4691" spans="1:10">
      <c r="A4691" s="259"/>
      <c r="B4691" s="259"/>
      <c r="C4691" s="259"/>
      <c r="D4691" s="259"/>
      <c r="E4691" s="259"/>
      <c r="F4691" s="270"/>
      <c r="G4691" s="259"/>
      <c r="H4691" s="259"/>
      <c r="I4691" s="259"/>
      <c r="J4691" s="259"/>
    </row>
    <row r="4692" spans="1:10">
      <c r="A4692" s="259"/>
      <c r="B4692" s="259"/>
      <c r="C4692" s="259"/>
      <c r="D4692" s="259"/>
      <c r="E4692" s="259"/>
      <c r="F4692" s="270"/>
      <c r="G4692" s="259"/>
      <c r="H4692" s="259"/>
      <c r="I4692" s="259"/>
      <c r="J4692" s="259"/>
    </row>
    <row r="4693" spans="1:10">
      <c r="A4693" s="259"/>
      <c r="B4693" s="259"/>
      <c r="C4693" s="259"/>
      <c r="D4693" s="259"/>
      <c r="E4693" s="259"/>
      <c r="F4693" s="270"/>
      <c r="G4693" s="259"/>
      <c r="H4693" s="259"/>
      <c r="I4693" s="259"/>
      <c r="J4693" s="259"/>
    </row>
    <row r="4694" spans="1:10">
      <c r="A4694" s="259"/>
      <c r="B4694" s="259"/>
      <c r="C4694" s="259"/>
      <c r="D4694" s="259"/>
      <c r="E4694" s="259"/>
      <c r="F4694" s="270"/>
      <c r="G4694" s="259"/>
      <c r="H4694" s="259"/>
      <c r="I4694" s="259"/>
      <c r="J4694" s="259"/>
    </row>
    <row r="4695" spans="1:10">
      <c r="A4695" s="259"/>
      <c r="B4695" s="259"/>
      <c r="C4695" s="259"/>
      <c r="D4695" s="259"/>
      <c r="E4695" s="259"/>
      <c r="F4695" s="270"/>
      <c r="G4695" s="259"/>
      <c r="H4695" s="259"/>
      <c r="I4695" s="259"/>
      <c r="J4695" s="259"/>
    </row>
    <row r="4696" spans="1:10">
      <c r="A4696" s="259"/>
      <c r="B4696" s="259"/>
      <c r="C4696" s="259"/>
      <c r="D4696" s="259"/>
      <c r="E4696" s="259"/>
      <c r="F4696" s="270"/>
      <c r="G4696" s="259"/>
      <c r="H4696" s="259"/>
      <c r="I4696" s="259"/>
      <c r="J4696" s="259"/>
    </row>
    <row r="4697" spans="1:10">
      <c r="A4697" s="259"/>
      <c r="B4697" s="259"/>
      <c r="C4697" s="259"/>
      <c r="D4697" s="259"/>
      <c r="E4697" s="259"/>
      <c r="F4697" s="270"/>
      <c r="G4697" s="259"/>
      <c r="H4697" s="259"/>
      <c r="I4697" s="259"/>
      <c r="J4697" s="259"/>
    </row>
    <row r="4698" spans="1:10">
      <c r="A4698" s="259"/>
      <c r="B4698" s="259"/>
      <c r="C4698" s="259"/>
      <c r="D4698" s="259"/>
      <c r="E4698" s="259"/>
      <c r="F4698" s="270"/>
      <c r="G4698" s="259"/>
      <c r="H4698" s="259"/>
      <c r="I4698" s="259"/>
      <c r="J4698" s="259"/>
    </row>
    <row r="4699" spans="1:10">
      <c r="A4699" s="259"/>
      <c r="B4699" s="259"/>
      <c r="C4699" s="259"/>
      <c r="D4699" s="259"/>
      <c r="E4699" s="259"/>
      <c r="F4699" s="270"/>
      <c r="G4699" s="259"/>
      <c r="H4699" s="259"/>
      <c r="I4699" s="259"/>
      <c r="J4699" s="259"/>
    </row>
    <row r="4700" spans="1:10">
      <c r="A4700" s="259"/>
      <c r="B4700" s="259"/>
      <c r="C4700" s="259"/>
      <c r="D4700" s="259"/>
      <c r="E4700" s="259"/>
      <c r="F4700" s="270"/>
      <c r="G4700" s="259"/>
      <c r="H4700" s="259"/>
      <c r="I4700" s="259"/>
      <c r="J4700" s="259"/>
    </row>
    <row r="4701" spans="1:10">
      <c r="A4701" s="259"/>
      <c r="B4701" s="259"/>
      <c r="C4701" s="259"/>
      <c r="D4701" s="259"/>
      <c r="E4701" s="259"/>
      <c r="F4701" s="270"/>
      <c r="G4701" s="259"/>
      <c r="H4701" s="259"/>
      <c r="I4701" s="259"/>
      <c r="J4701" s="259"/>
    </row>
    <row r="4702" spans="1:10">
      <c r="A4702" s="259"/>
      <c r="B4702" s="259"/>
      <c r="C4702" s="259"/>
      <c r="D4702" s="259"/>
      <c r="E4702" s="259"/>
      <c r="F4702" s="270"/>
      <c r="G4702" s="259"/>
      <c r="H4702" s="259"/>
      <c r="I4702" s="259"/>
      <c r="J4702" s="259"/>
    </row>
    <row r="4703" spans="1:10">
      <c r="A4703" s="259"/>
      <c r="B4703" s="259"/>
      <c r="C4703" s="259"/>
      <c r="D4703" s="259"/>
      <c r="E4703" s="259"/>
      <c r="F4703" s="270"/>
      <c r="G4703" s="259"/>
      <c r="H4703" s="259"/>
      <c r="I4703" s="259"/>
      <c r="J4703" s="259"/>
    </row>
    <row r="4704" spans="1:10">
      <c r="A4704" s="259"/>
      <c r="B4704" s="259"/>
      <c r="C4704" s="259"/>
      <c r="D4704" s="259"/>
      <c r="E4704" s="259"/>
      <c r="F4704" s="270"/>
      <c r="G4704" s="259"/>
      <c r="H4704" s="259"/>
      <c r="I4704" s="259"/>
      <c r="J4704" s="259"/>
    </row>
    <row r="4705" spans="1:10">
      <c r="A4705" s="259"/>
      <c r="B4705" s="259"/>
      <c r="C4705" s="259"/>
      <c r="D4705" s="259"/>
      <c r="E4705" s="259"/>
      <c r="F4705" s="270"/>
      <c r="G4705" s="259"/>
      <c r="H4705" s="259"/>
      <c r="I4705" s="259"/>
      <c r="J4705" s="259"/>
    </row>
    <row r="4706" spans="1:10">
      <c r="A4706" s="259"/>
      <c r="B4706" s="259"/>
      <c r="C4706" s="259"/>
      <c r="D4706" s="259"/>
      <c r="E4706" s="259"/>
      <c r="F4706" s="270"/>
      <c r="G4706" s="259"/>
      <c r="H4706" s="259"/>
      <c r="I4706" s="259"/>
      <c r="J4706" s="259"/>
    </row>
    <row r="4707" spans="1:10">
      <c r="A4707" s="259"/>
      <c r="B4707" s="259"/>
      <c r="C4707" s="259"/>
      <c r="D4707" s="259"/>
      <c r="E4707" s="259"/>
      <c r="F4707" s="270"/>
      <c r="G4707" s="259"/>
      <c r="H4707" s="259"/>
      <c r="I4707" s="259"/>
      <c r="J4707" s="259"/>
    </row>
    <row r="4708" spans="1:10">
      <c r="A4708" s="259"/>
      <c r="B4708" s="259"/>
      <c r="C4708" s="259"/>
      <c r="D4708" s="259"/>
      <c r="E4708" s="259"/>
      <c r="F4708" s="270"/>
      <c r="G4708" s="259"/>
      <c r="H4708" s="259"/>
      <c r="I4708" s="259"/>
      <c r="J4708" s="259"/>
    </row>
    <row r="4709" spans="1:10">
      <c r="A4709" s="259"/>
      <c r="B4709" s="259"/>
      <c r="C4709" s="259"/>
      <c r="D4709" s="259"/>
      <c r="E4709" s="259"/>
      <c r="F4709" s="270"/>
      <c r="G4709" s="259"/>
      <c r="H4709" s="259"/>
      <c r="I4709" s="259"/>
      <c r="J4709" s="259"/>
    </row>
    <row r="4710" spans="1:10">
      <c r="A4710" s="259"/>
      <c r="B4710" s="259"/>
      <c r="C4710" s="259"/>
      <c r="D4710" s="259"/>
      <c r="E4710" s="259"/>
      <c r="F4710" s="270"/>
      <c r="G4710" s="259"/>
      <c r="H4710" s="259"/>
      <c r="I4710" s="259"/>
      <c r="J4710" s="259"/>
    </row>
    <row r="4711" spans="1:10">
      <c r="A4711" s="259"/>
      <c r="B4711" s="259"/>
      <c r="C4711" s="259"/>
      <c r="D4711" s="259"/>
      <c r="E4711" s="259"/>
      <c r="F4711" s="270"/>
      <c r="G4711" s="259"/>
      <c r="H4711" s="259"/>
      <c r="I4711" s="259"/>
      <c r="J4711" s="259"/>
    </row>
    <row r="4712" spans="1:10">
      <c r="A4712" s="259"/>
      <c r="B4712" s="259"/>
      <c r="C4712" s="259"/>
      <c r="D4712" s="259"/>
      <c r="E4712" s="259"/>
      <c r="F4712" s="270"/>
      <c r="G4712" s="259"/>
      <c r="H4712" s="259"/>
      <c r="I4712" s="259"/>
      <c r="J4712" s="259"/>
    </row>
    <row r="4713" spans="1:10">
      <c r="A4713" s="259"/>
      <c r="B4713" s="259"/>
      <c r="C4713" s="259"/>
      <c r="D4713" s="259"/>
      <c r="E4713" s="259"/>
      <c r="F4713" s="270"/>
      <c r="G4713" s="259"/>
      <c r="H4713" s="259"/>
      <c r="I4713" s="259"/>
      <c r="J4713" s="259"/>
    </row>
    <row r="4714" spans="1:10">
      <c r="A4714" s="259"/>
      <c r="B4714" s="259"/>
      <c r="C4714" s="259"/>
      <c r="D4714" s="259"/>
      <c r="E4714" s="259"/>
      <c r="F4714" s="270"/>
      <c r="G4714" s="259"/>
      <c r="H4714" s="259"/>
      <c r="I4714" s="259"/>
      <c r="J4714" s="259"/>
    </row>
    <row r="4715" spans="1:10">
      <c r="A4715" s="259"/>
      <c r="B4715" s="259"/>
      <c r="C4715" s="259"/>
      <c r="D4715" s="259"/>
      <c r="E4715" s="259"/>
      <c r="F4715" s="270"/>
      <c r="G4715" s="259"/>
      <c r="H4715" s="259"/>
      <c r="I4715" s="259"/>
      <c r="J4715" s="259"/>
    </row>
    <row r="4716" spans="1:10">
      <c r="A4716" s="259"/>
      <c r="B4716" s="259"/>
      <c r="C4716" s="259"/>
      <c r="D4716" s="259"/>
      <c r="E4716" s="259"/>
      <c r="F4716" s="270"/>
      <c r="G4716" s="259"/>
      <c r="H4716" s="259"/>
      <c r="I4716" s="259"/>
      <c r="J4716" s="259"/>
    </row>
    <row r="4717" spans="1:10">
      <c r="A4717" s="259"/>
      <c r="B4717" s="259"/>
      <c r="C4717" s="259"/>
      <c r="D4717" s="259"/>
      <c r="E4717" s="259"/>
      <c r="F4717" s="270"/>
      <c r="G4717" s="259"/>
      <c r="H4717" s="259"/>
      <c r="I4717" s="259"/>
      <c r="J4717" s="259"/>
    </row>
    <row r="4718" spans="1:10">
      <c r="A4718" s="259"/>
      <c r="B4718" s="259"/>
      <c r="C4718" s="259"/>
      <c r="D4718" s="259"/>
      <c r="E4718" s="259"/>
      <c r="F4718" s="270"/>
      <c r="G4718" s="259"/>
      <c r="H4718" s="259"/>
      <c r="I4718" s="259"/>
      <c r="J4718" s="259"/>
    </row>
    <row r="4719" spans="1:10">
      <c r="A4719" s="259"/>
      <c r="B4719" s="259"/>
      <c r="C4719" s="259"/>
      <c r="D4719" s="259"/>
      <c r="E4719" s="259"/>
      <c r="F4719" s="270"/>
      <c r="G4719" s="259"/>
      <c r="H4719" s="259"/>
      <c r="I4719" s="259"/>
      <c r="J4719" s="259"/>
    </row>
    <row r="4720" spans="1:10">
      <c r="A4720" s="259"/>
      <c r="B4720" s="259"/>
      <c r="C4720" s="259"/>
      <c r="D4720" s="259"/>
      <c r="E4720" s="259"/>
      <c r="F4720" s="270"/>
      <c r="G4720" s="259"/>
      <c r="H4720" s="259"/>
      <c r="I4720" s="259"/>
      <c r="J4720" s="259"/>
    </row>
    <row r="4721" spans="1:10">
      <c r="A4721" s="259"/>
      <c r="B4721" s="259"/>
      <c r="C4721" s="259"/>
      <c r="D4721" s="259"/>
      <c r="E4721" s="259"/>
      <c r="F4721" s="270"/>
      <c r="G4721" s="259"/>
      <c r="H4721" s="259"/>
      <c r="I4721" s="259"/>
      <c r="J4721" s="259"/>
    </row>
    <row r="4722" spans="1:10">
      <c r="A4722" s="259"/>
      <c r="B4722" s="259"/>
      <c r="C4722" s="259"/>
      <c r="D4722" s="259"/>
      <c r="E4722" s="259"/>
      <c r="F4722" s="270"/>
      <c r="G4722" s="259"/>
      <c r="H4722" s="259"/>
      <c r="I4722" s="259"/>
      <c r="J4722" s="259"/>
    </row>
    <row r="4723" spans="1:10">
      <c r="A4723" s="259"/>
      <c r="B4723" s="259"/>
      <c r="C4723" s="259"/>
      <c r="D4723" s="259"/>
      <c r="E4723" s="259"/>
      <c r="F4723" s="270"/>
      <c r="G4723" s="259"/>
      <c r="H4723" s="259"/>
      <c r="I4723" s="259"/>
      <c r="J4723" s="259"/>
    </row>
    <row r="4724" spans="1:10">
      <c r="A4724" s="259"/>
      <c r="B4724" s="259"/>
      <c r="C4724" s="259"/>
      <c r="D4724" s="259"/>
      <c r="E4724" s="259"/>
      <c r="F4724" s="270"/>
      <c r="G4724" s="259"/>
      <c r="H4724" s="259"/>
      <c r="I4724" s="259"/>
      <c r="J4724" s="259"/>
    </row>
    <row r="4725" spans="1:10">
      <c r="A4725" s="259"/>
      <c r="B4725" s="259"/>
      <c r="C4725" s="259"/>
      <c r="D4725" s="259"/>
      <c r="E4725" s="259"/>
      <c r="F4725" s="270"/>
      <c r="G4725" s="259"/>
      <c r="H4725" s="259"/>
      <c r="I4725" s="259"/>
      <c r="J4725" s="259"/>
    </row>
    <row r="4726" spans="1:10">
      <c r="A4726" s="259"/>
      <c r="B4726" s="259"/>
      <c r="C4726" s="259"/>
      <c r="D4726" s="259"/>
      <c r="E4726" s="259"/>
      <c r="F4726" s="270"/>
      <c r="G4726" s="259"/>
      <c r="H4726" s="259"/>
      <c r="I4726" s="259"/>
      <c r="J4726" s="259"/>
    </row>
    <row r="4727" spans="1:10">
      <c r="A4727" s="259"/>
      <c r="B4727" s="259"/>
      <c r="C4727" s="259"/>
      <c r="D4727" s="259"/>
      <c r="E4727" s="259"/>
      <c r="F4727" s="270"/>
      <c r="G4727" s="259"/>
      <c r="H4727" s="259"/>
      <c r="I4727" s="259"/>
      <c r="J4727" s="259"/>
    </row>
    <row r="4728" spans="1:10">
      <c r="A4728" s="259"/>
      <c r="B4728" s="259"/>
      <c r="C4728" s="259"/>
      <c r="D4728" s="259"/>
      <c r="E4728" s="259"/>
      <c r="F4728" s="270"/>
      <c r="G4728" s="259"/>
      <c r="H4728" s="259"/>
      <c r="I4728" s="259"/>
      <c r="J4728" s="259"/>
    </row>
    <row r="4729" spans="1:10">
      <c r="A4729" s="259"/>
      <c r="B4729" s="259"/>
      <c r="C4729" s="259"/>
      <c r="D4729" s="259"/>
      <c r="E4729" s="259"/>
      <c r="F4729" s="270"/>
      <c r="G4729" s="259"/>
      <c r="H4729" s="259"/>
      <c r="I4729" s="259"/>
      <c r="J4729" s="259"/>
    </row>
    <row r="4730" spans="1:10">
      <c r="A4730" s="259"/>
      <c r="B4730" s="259"/>
      <c r="C4730" s="259"/>
      <c r="D4730" s="259"/>
      <c r="E4730" s="259"/>
      <c r="F4730" s="270"/>
      <c r="G4730" s="259"/>
      <c r="H4730" s="259"/>
      <c r="I4730" s="259"/>
      <c r="J4730" s="259"/>
    </row>
    <row r="4731" spans="1:10">
      <c r="A4731" s="259"/>
      <c r="B4731" s="259"/>
      <c r="C4731" s="259"/>
      <c r="D4731" s="259"/>
      <c r="E4731" s="259"/>
      <c r="F4731" s="270"/>
      <c r="G4731" s="259"/>
      <c r="H4731" s="259"/>
      <c r="I4731" s="259"/>
      <c r="J4731" s="259"/>
    </row>
    <row r="4732" spans="1:10">
      <c r="A4732" s="259"/>
      <c r="B4732" s="259"/>
      <c r="C4732" s="259"/>
      <c r="D4732" s="259"/>
      <c r="E4732" s="259"/>
      <c r="F4732" s="270"/>
      <c r="G4732" s="259"/>
      <c r="H4732" s="259"/>
      <c r="I4732" s="259"/>
      <c r="J4732" s="259"/>
    </row>
    <row r="4733" spans="1:10">
      <c r="A4733" s="259"/>
      <c r="B4733" s="259"/>
      <c r="C4733" s="259"/>
      <c r="D4733" s="259"/>
      <c r="E4733" s="259"/>
      <c r="F4733" s="270"/>
      <c r="G4733" s="259"/>
      <c r="H4733" s="259"/>
      <c r="I4733" s="259"/>
      <c r="J4733" s="259"/>
    </row>
    <row r="4734" spans="1:10">
      <c r="A4734" s="259"/>
      <c r="B4734" s="259"/>
      <c r="C4734" s="259"/>
      <c r="D4734" s="259"/>
      <c r="E4734" s="259"/>
      <c r="F4734" s="270"/>
      <c r="G4734" s="259"/>
      <c r="H4734" s="259"/>
      <c r="I4734" s="259"/>
      <c r="J4734" s="259"/>
    </row>
    <row r="4735" spans="1:10">
      <c r="A4735" s="259"/>
      <c r="B4735" s="259"/>
      <c r="C4735" s="259"/>
      <c r="D4735" s="259"/>
      <c r="E4735" s="259"/>
      <c r="F4735" s="270"/>
      <c r="G4735" s="259"/>
      <c r="H4735" s="259"/>
      <c r="I4735" s="259"/>
      <c r="J4735" s="259"/>
    </row>
    <row r="4736" spans="1:10">
      <c r="A4736" s="259"/>
      <c r="B4736" s="259"/>
      <c r="C4736" s="259"/>
      <c r="D4736" s="259"/>
      <c r="E4736" s="259"/>
      <c r="F4736" s="270"/>
      <c r="G4736" s="259"/>
      <c r="H4736" s="259"/>
      <c r="I4736" s="259"/>
      <c r="J4736" s="259"/>
    </row>
    <row r="4737" spans="1:10">
      <c r="A4737" s="259"/>
      <c r="B4737" s="259"/>
      <c r="C4737" s="259"/>
      <c r="D4737" s="259"/>
      <c r="E4737" s="259"/>
      <c r="F4737" s="270"/>
      <c r="G4737" s="259"/>
      <c r="H4737" s="259"/>
      <c r="I4737" s="259"/>
      <c r="J4737" s="259"/>
    </row>
    <row r="4738" spans="1:10">
      <c r="A4738" s="259"/>
      <c r="B4738" s="259"/>
      <c r="C4738" s="259"/>
      <c r="D4738" s="259"/>
      <c r="E4738" s="259"/>
      <c r="F4738" s="270"/>
      <c r="G4738" s="259"/>
      <c r="H4738" s="259"/>
      <c r="I4738" s="259"/>
      <c r="J4738" s="259"/>
    </row>
    <row r="4739" spans="1:10">
      <c r="A4739" s="259"/>
      <c r="B4739" s="259"/>
      <c r="C4739" s="259"/>
      <c r="D4739" s="259"/>
      <c r="E4739" s="259"/>
      <c r="F4739" s="270"/>
      <c r="G4739" s="259"/>
      <c r="H4739" s="259"/>
      <c r="I4739" s="259"/>
      <c r="J4739" s="259"/>
    </row>
    <row r="4740" spans="1:10">
      <c r="A4740" s="259"/>
      <c r="B4740" s="259"/>
      <c r="C4740" s="259"/>
      <c r="D4740" s="259"/>
      <c r="E4740" s="259"/>
      <c r="F4740" s="270"/>
      <c r="G4740" s="259"/>
      <c r="H4740" s="259"/>
      <c r="I4740" s="259"/>
      <c r="J4740" s="259"/>
    </row>
    <row r="4741" spans="1:10">
      <c r="A4741" s="259"/>
      <c r="B4741" s="259"/>
      <c r="C4741" s="259"/>
      <c r="D4741" s="259"/>
      <c r="E4741" s="259"/>
      <c r="F4741" s="270"/>
      <c r="G4741" s="259"/>
      <c r="H4741" s="259"/>
      <c r="I4741" s="259"/>
      <c r="J4741" s="259"/>
    </row>
    <row r="4742" spans="1:10">
      <c r="A4742" s="259"/>
      <c r="B4742" s="259"/>
      <c r="C4742" s="259"/>
      <c r="D4742" s="259"/>
      <c r="E4742" s="259"/>
      <c r="F4742" s="270"/>
      <c r="G4742" s="259"/>
      <c r="H4742" s="259"/>
      <c r="I4742" s="259"/>
      <c r="J4742" s="259"/>
    </row>
    <row r="4743" spans="1:10">
      <c r="A4743" s="259"/>
      <c r="B4743" s="259"/>
      <c r="C4743" s="259"/>
      <c r="D4743" s="259"/>
      <c r="E4743" s="259"/>
      <c r="F4743" s="270"/>
      <c r="G4743" s="259"/>
      <c r="H4743" s="259"/>
      <c r="I4743" s="259"/>
      <c r="J4743" s="259"/>
    </row>
    <row r="4744" spans="1:10">
      <c r="A4744" s="259"/>
      <c r="B4744" s="259"/>
      <c r="C4744" s="259"/>
      <c r="D4744" s="259"/>
      <c r="E4744" s="259"/>
      <c r="F4744" s="270"/>
      <c r="G4744" s="259"/>
      <c r="H4744" s="259"/>
      <c r="I4744" s="259"/>
      <c r="J4744" s="259"/>
    </row>
    <row r="4745" spans="1:10">
      <c r="A4745" s="259"/>
      <c r="B4745" s="259"/>
      <c r="C4745" s="259"/>
      <c r="D4745" s="259"/>
      <c r="E4745" s="259"/>
      <c r="F4745" s="270"/>
      <c r="G4745" s="259"/>
      <c r="H4745" s="259"/>
      <c r="I4745" s="259"/>
      <c r="J4745" s="259"/>
    </row>
    <row r="4746" spans="1:10">
      <c r="A4746" s="259"/>
      <c r="B4746" s="259"/>
      <c r="C4746" s="259"/>
      <c r="D4746" s="259"/>
      <c r="E4746" s="259"/>
      <c r="F4746" s="270"/>
      <c r="G4746" s="259"/>
      <c r="H4746" s="259"/>
      <c r="I4746" s="259"/>
      <c r="J4746" s="259"/>
    </row>
    <row r="4747" spans="1:10">
      <c r="A4747" s="259"/>
      <c r="B4747" s="259"/>
      <c r="C4747" s="259"/>
      <c r="D4747" s="259"/>
      <c r="E4747" s="259"/>
      <c r="F4747" s="270"/>
      <c r="G4747" s="259"/>
      <c r="H4747" s="259"/>
      <c r="I4747" s="259"/>
      <c r="J4747" s="259"/>
    </row>
    <row r="4748" spans="1:10">
      <c r="A4748" s="259"/>
      <c r="B4748" s="259"/>
      <c r="C4748" s="259"/>
      <c r="D4748" s="259"/>
      <c r="E4748" s="259"/>
      <c r="F4748" s="270"/>
      <c r="G4748" s="259"/>
      <c r="H4748" s="259"/>
      <c r="I4748" s="259"/>
      <c r="J4748" s="259"/>
    </row>
    <row r="4749" spans="1:10">
      <c r="A4749" s="259"/>
      <c r="B4749" s="259"/>
      <c r="C4749" s="259"/>
      <c r="D4749" s="259"/>
      <c r="E4749" s="259"/>
      <c r="F4749" s="270"/>
      <c r="G4749" s="259"/>
      <c r="H4749" s="259"/>
      <c r="I4749" s="259"/>
      <c r="J4749" s="259"/>
    </row>
    <row r="4750" spans="1:10">
      <c r="A4750" s="259"/>
      <c r="B4750" s="259"/>
      <c r="C4750" s="259"/>
      <c r="D4750" s="259"/>
      <c r="E4750" s="259"/>
      <c r="F4750" s="270"/>
      <c r="G4750" s="259"/>
      <c r="H4750" s="259"/>
      <c r="I4750" s="259"/>
      <c r="J4750" s="259"/>
    </row>
    <row r="4751" spans="1:10">
      <c r="A4751" s="259"/>
      <c r="B4751" s="259"/>
      <c r="C4751" s="259"/>
      <c r="D4751" s="259"/>
      <c r="E4751" s="259"/>
      <c r="F4751" s="270"/>
      <c r="G4751" s="259"/>
      <c r="H4751" s="259"/>
      <c r="I4751" s="259"/>
      <c r="J4751" s="259"/>
    </row>
    <row r="4752" spans="1:10">
      <c r="A4752" s="259"/>
      <c r="B4752" s="259"/>
      <c r="C4752" s="259"/>
      <c r="D4752" s="259"/>
      <c r="E4752" s="259"/>
      <c r="F4752" s="270"/>
      <c r="G4752" s="259"/>
      <c r="H4752" s="259"/>
      <c r="I4752" s="259"/>
      <c r="J4752" s="259"/>
    </row>
    <row r="4753" spans="1:10">
      <c r="A4753" s="259"/>
      <c r="B4753" s="259"/>
      <c r="C4753" s="259"/>
      <c r="D4753" s="259"/>
      <c r="E4753" s="259"/>
      <c r="F4753" s="270"/>
      <c r="G4753" s="259"/>
      <c r="H4753" s="259"/>
      <c r="I4753" s="259"/>
      <c r="J4753" s="259"/>
    </row>
    <row r="4754" spans="1:10">
      <c r="A4754" s="259"/>
      <c r="B4754" s="259"/>
      <c r="C4754" s="259"/>
      <c r="D4754" s="259"/>
      <c r="E4754" s="259"/>
      <c r="F4754" s="270"/>
      <c r="G4754" s="259"/>
      <c r="H4754" s="259"/>
      <c r="I4754" s="259"/>
      <c r="J4754" s="259"/>
    </row>
    <row r="4755" spans="1:10">
      <c r="A4755" s="259"/>
      <c r="B4755" s="259"/>
      <c r="C4755" s="259"/>
      <c r="D4755" s="259"/>
      <c r="E4755" s="259"/>
      <c r="F4755" s="270"/>
      <c r="G4755" s="259"/>
      <c r="H4755" s="259"/>
      <c r="I4755" s="259"/>
      <c r="J4755" s="259"/>
    </row>
    <row r="4756" spans="1:10">
      <c r="A4756" s="259"/>
      <c r="B4756" s="259"/>
      <c r="C4756" s="259"/>
      <c r="D4756" s="259"/>
      <c r="E4756" s="259"/>
      <c r="F4756" s="270"/>
      <c r="G4756" s="259"/>
      <c r="H4756" s="259"/>
      <c r="I4756" s="259"/>
      <c r="J4756" s="259"/>
    </row>
    <row r="4757" spans="1:10">
      <c r="A4757" s="259"/>
      <c r="B4757" s="259"/>
      <c r="C4757" s="259"/>
      <c r="D4757" s="259"/>
      <c r="E4757" s="259"/>
      <c r="F4757" s="270"/>
      <c r="G4757" s="259"/>
      <c r="H4757" s="259"/>
      <c r="I4757" s="259"/>
      <c r="J4757" s="259"/>
    </row>
    <row r="4758" spans="1:10">
      <c r="A4758" s="259"/>
      <c r="B4758" s="259"/>
      <c r="C4758" s="259"/>
      <c r="D4758" s="259"/>
      <c r="E4758" s="259"/>
      <c r="F4758" s="270"/>
      <c r="G4758" s="259"/>
      <c r="H4758" s="259"/>
      <c r="I4758" s="259"/>
      <c r="J4758" s="259"/>
    </row>
    <row r="4759" spans="1:10">
      <c r="A4759" s="259"/>
      <c r="B4759" s="259"/>
      <c r="C4759" s="259"/>
      <c r="D4759" s="259"/>
      <c r="E4759" s="259"/>
      <c r="F4759" s="270"/>
      <c r="G4759" s="259"/>
      <c r="H4759" s="259"/>
      <c r="I4759" s="259"/>
      <c r="J4759" s="259"/>
    </row>
    <row r="4760" spans="1:10">
      <c r="A4760" s="259"/>
      <c r="B4760" s="259"/>
      <c r="C4760" s="259"/>
      <c r="D4760" s="259"/>
      <c r="E4760" s="259"/>
      <c r="F4760" s="270"/>
      <c r="G4760" s="259"/>
      <c r="H4760" s="259"/>
      <c r="I4760" s="259"/>
      <c r="J4760" s="259"/>
    </row>
    <row r="4761" spans="1:10">
      <c r="A4761" s="259"/>
      <c r="B4761" s="259"/>
      <c r="C4761" s="259"/>
      <c r="D4761" s="259"/>
      <c r="E4761" s="259"/>
      <c r="F4761" s="270"/>
      <c r="G4761" s="259"/>
      <c r="H4761" s="259"/>
      <c r="I4761" s="259"/>
      <c r="J4761" s="259"/>
    </row>
    <row r="4762" spans="1:10">
      <c r="A4762" s="259"/>
      <c r="B4762" s="259"/>
      <c r="C4762" s="259"/>
      <c r="D4762" s="259"/>
      <c r="E4762" s="259"/>
      <c r="F4762" s="270"/>
      <c r="G4762" s="259"/>
      <c r="H4762" s="259"/>
      <c r="I4762" s="259"/>
      <c r="J4762" s="259"/>
    </row>
    <row r="4763" spans="1:10">
      <c r="A4763" s="259"/>
      <c r="B4763" s="259"/>
      <c r="C4763" s="259"/>
      <c r="D4763" s="259"/>
      <c r="E4763" s="259"/>
      <c r="F4763" s="270"/>
      <c r="G4763" s="259"/>
      <c r="H4763" s="259"/>
      <c r="I4763" s="259"/>
      <c r="J4763" s="259"/>
    </row>
    <row r="4764" spans="1:10">
      <c r="A4764" s="259"/>
      <c r="B4764" s="259"/>
      <c r="C4764" s="259"/>
      <c r="D4764" s="259"/>
      <c r="E4764" s="259"/>
      <c r="F4764" s="270"/>
      <c r="G4764" s="259"/>
      <c r="H4764" s="259"/>
      <c r="I4764" s="259"/>
      <c r="J4764" s="259"/>
    </row>
    <row r="4765" spans="1:10">
      <c r="A4765" s="259"/>
      <c r="B4765" s="259"/>
      <c r="C4765" s="259"/>
      <c r="D4765" s="259"/>
      <c r="E4765" s="259"/>
      <c r="F4765" s="270"/>
      <c r="G4765" s="259"/>
      <c r="H4765" s="259"/>
      <c r="I4765" s="259"/>
      <c r="J4765" s="259"/>
    </row>
    <row r="4766" spans="1:10">
      <c r="A4766" s="259"/>
      <c r="B4766" s="259"/>
      <c r="C4766" s="259"/>
      <c r="D4766" s="259"/>
      <c r="E4766" s="259"/>
      <c r="F4766" s="270"/>
      <c r="G4766" s="259"/>
      <c r="H4766" s="259"/>
      <c r="I4766" s="259"/>
      <c r="J4766" s="259"/>
    </row>
    <row r="4767" spans="1:10">
      <c r="A4767" s="259"/>
      <c r="B4767" s="259"/>
      <c r="C4767" s="259"/>
      <c r="D4767" s="259"/>
      <c r="E4767" s="259"/>
      <c r="F4767" s="270"/>
      <c r="G4767" s="259"/>
      <c r="H4767" s="259"/>
      <c r="I4767" s="259"/>
      <c r="J4767" s="259"/>
    </row>
    <row r="4768" spans="1:10">
      <c r="A4768" s="259"/>
      <c r="B4768" s="259"/>
      <c r="C4768" s="259"/>
      <c r="D4768" s="259"/>
      <c r="E4768" s="259"/>
      <c r="F4768" s="270"/>
      <c r="G4768" s="259"/>
      <c r="H4768" s="259"/>
      <c r="I4768" s="259"/>
      <c r="J4768" s="259"/>
    </row>
    <row r="4769" spans="1:10">
      <c r="A4769" s="259"/>
      <c r="B4769" s="259"/>
      <c r="C4769" s="259"/>
      <c r="D4769" s="259"/>
      <c r="E4769" s="259"/>
      <c r="F4769" s="270"/>
      <c r="G4769" s="259"/>
      <c r="H4769" s="259"/>
      <c r="I4769" s="259"/>
      <c r="J4769" s="259"/>
    </row>
    <row r="4770" spans="1:10">
      <c r="A4770" s="259"/>
      <c r="B4770" s="259"/>
      <c r="C4770" s="259"/>
      <c r="D4770" s="259"/>
      <c r="E4770" s="259"/>
      <c r="F4770" s="270"/>
      <c r="G4770" s="259"/>
      <c r="H4770" s="259"/>
      <c r="I4770" s="259"/>
      <c r="J4770" s="259"/>
    </row>
    <row r="4771" spans="1:10">
      <c r="A4771" s="259"/>
      <c r="B4771" s="259"/>
      <c r="C4771" s="259"/>
      <c r="D4771" s="259"/>
      <c r="E4771" s="259"/>
      <c r="F4771" s="270"/>
      <c r="G4771" s="259"/>
      <c r="H4771" s="259"/>
      <c r="I4771" s="259"/>
      <c r="J4771" s="259"/>
    </row>
    <row r="4772" spans="1:10">
      <c r="A4772" s="259"/>
      <c r="B4772" s="259"/>
      <c r="C4772" s="259"/>
      <c r="D4772" s="259"/>
      <c r="E4772" s="259"/>
      <c r="F4772" s="270"/>
      <c r="G4772" s="259"/>
      <c r="H4772" s="259"/>
      <c r="I4772" s="259"/>
      <c r="J4772" s="259"/>
    </row>
    <row r="4773" spans="1:10">
      <c r="A4773" s="259"/>
      <c r="B4773" s="259"/>
      <c r="C4773" s="259"/>
      <c r="D4773" s="259"/>
      <c r="E4773" s="259"/>
      <c r="F4773" s="270"/>
      <c r="G4773" s="259"/>
      <c r="H4773" s="259"/>
      <c r="I4773" s="259"/>
      <c r="J4773" s="259"/>
    </row>
    <row r="4774" spans="1:10">
      <c r="A4774" s="259"/>
      <c r="B4774" s="259"/>
      <c r="C4774" s="259"/>
      <c r="D4774" s="259"/>
      <c r="E4774" s="259"/>
      <c r="F4774" s="270"/>
      <c r="G4774" s="259"/>
      <c r="H4774" s="259"/>
      <c r="I4774" s="259"/>
      <c r="J4774" s="259"/>
    </row>
    <row r="4775" spans="1:10">
      <c r="A4775" s="259"/>
      <c r="B4775" s="259"/>
      <c r="C4775" s="259"/>
      <c r="D4775" s="259"/>
      <c r="E4775" s="259"/>
      <c r="F4775" s="270"/>
      <c r="G4775" s="259"/>
      <c r="H4775" s="259"/>
      <c r="I4775" s="259"/>
      <c r="J4775" s="259"/>
    </row>
    <row r="4776" spans="1:10">
      <c r="A4776" s="259"/>
      <c r="B4776" s="259"/>
      <c r="C4776" s="259"/>
      <c r="D4776" s="259"/>
      <c r="E4776" s="259"/>
      <c r="F4776" s="270"/>
      <c r="G4776" s="259"/>
      <c r="H4776" s="259"/>
      <c r="I4776" s="259"/>
      <c r="J4776" s="259"/>
    </row>
    <row r="4777" spans="1:10">
      <c r="A4777" s="259"/>
      <c r="B4777" s="259"/>
      <c r="C4777" s="259"/>
      <c r="D4777" s="259"/>
      <c r="E4777" s="259"/>
      <c r="F4777" s="270"/>
      <c r="G4777" s="259"/>
      <c r="H4777" s="259"/>
      <c r="I4777" s="259"/>
      <c r="J4777" s="259"/>
    </row>
    <row r="4778" spans="1:10">
      <c r="A4778" s="259"/>
      <c r="B4778" s="259"/>
      <c r="C4778" s="259"/>
      <c r="D4778" s="259"/>
      <c r="E4778" s="259"/>
      <c r="F4778" s="270"/>
      <c r="G4778" s="259"/>
      <c r="H4778" s="259"/>
      <c r="I4778" s="259"/>
      <c r="J4778" s="259"/>
    </row>
    <row r="4779" spans="1:10">
      <c r="A4779" s="259"/>
      <c r="B4779" s="259"/>
      <c r="C4779" s="259"/>
      <c r="D4779" s="259"/>
      <c r="E4779" s="259"/>
      <c r="F4779" s="270"/>
      <c r="G4779" s="259"/>
      <c r="H4779" s="259"/>
      <c r="I4779" s="259"/>
      <c r="J4779" s="259"/>
    </row>
    <row r="4780" spans="1:10">
      <c r="A4780" s="259"/>
      <c r="B4780" s="259"/>
      <c r="C4780" s="259"/>
      <c r="D4780" s="259"/>
      <c r="E4780" s="259"/>
      <c r="F4780" s="270"/>
      <c r="G4780" s="259"/>
      <c r="H4780" s="259"/>
      <c r="I4780" s="259"/>
      <c r="J4780" s="259"/>
    </row>
    <row r="4781" spans="1:10">
      <c r="A4781" s="259"/>
      <c r="B4781" s="259"/>
      <c r="C4781" s="259"/>
      <c r="D4781" s="259"/>
      <c r="E4781" s="259"/>
      <c r="F4781" s="270"/>
      <c r="G4781" s="259"/>
      <c r="H4781" s="259"/>
      <c r="I4781" s="259"/>
      <c r="J4781" s="259"/>
    </row>
    <row r="4782" spans="1:10">
      <c r="A4782" s="259"/>
      <c r="B4782" s="259"/>
      <c r="C4782" s="259"/>
      <c r="D4782" s="259"/>
      <c r="E4782" s="259"/>
      <c r="F4782" s="270"/>
      <c r="G4782" s="259"/>
      <c r="H4782" s="259"/>
      <c r="I4782" s="259"/>
      <c r="J4782" s="259"/>
    </row>
    <row r="4783" spans="1:10">
      <c r="A4783" s="259"/>
      <c r="B4783" s="259"/>
      <c r="C4783" s="259"/>
      <c r="D4783" s="259"/>
      <c r="E4783" s="259"/>
      <c r="F4783" s="270"/>
      <c r="G4783" s="259"/>
      <c r="H4783" s="259"/>
      <c r="I4783" s="259"/>
      <c r="J4783" s="259"/>
    </row>
    <row r="4784" spans="1:10">
      <c r="A4784" s="259"/>
      <c r="B4784" s="259"/>
      <c r="C4784" s="259"/>
      <c r="D4784" s="259"/>
      <c r="E4784" s="259"/>
      <c r="F4784" s="270"/>
      <c r="G4784" s="259"/>
      <c r="H4784" s="259"/>
      <c r="I4784" s="259"/>
      <c r="J4784" s="259"/>
    </row>
    <row r="4785" spans="1:10">
      <c r="A4785" s="259"/>
      <c r="B4785" s="259"/>
      <c r="C4785" s="259"/>
      <c r="D4785" s="259"/>
      <c r="E4785" s="259"/>
      <c r="F4785" s="270"/>
      <c r="G4785" s="259"/>
      <c r="H4785" s="259"/>
      <c r="I4785" s="259"/>
      <c r="J4785" s="259"/>
    </row>
    <row r="4786" spans="1:10">
      <c r="A4786" s="259"/>
      <c r="B4786" s="259"/>
      <c r="C4786" s="259"/>
      <c r="D4786" s="259"/>
      <c r="E4786" s="259"/>
      <c r="F4786" s="270"/>
      <c r="G4786" s="259"/>
      <c r="H4786" s="259"/>
      <c r="I4786" s="259"/>
      <c r="J4786" s="259"/>
    </row>
    <row r="4787" spans="1:10">
      <c r="A4787" s="259"/>
      <c r="B4787" s="259"/>
      <c r="C4787" s="259"/>
      <c r="D4787" s="259"/>
      <c r="E4787" s="259"/>
      <c r="F4787" s="270"/>
      <c r="G4787" s="259"/>
      <c r="H4787" s="259"/>
      <c r="I4787" s="259"/>
      <c r="J4787" s="259"/>
    </row>
    <row r="4788" spans="1:10">
      <c r="A4788" s="259"/>
      <c r="B4788" s="259"/>
      <c r="C4788" s="259"/>
      <c r="D4788" s="259"/>
      <c r="E4788" s="259"/>
      <c r="F4788" s="270"/>
      <c r="G4788" s="259"/>
      <c r="H4788" s="259"/>
      <c r="I4788" s="259"/>
      <c r="J4788" s="259"/>
    </row>
    <row r="4789" spans="1:10">
      <c r="A4789" s="259"/>
      <c r="B4789" s="259"/>
      <c r="C4789" s="259"/>
      <c r="D4789" s="259"/>
      <c r="E4789" s="259"/>
      <c r="F4789" s="270"/>
      <c r="G4789" s="259"/>
      <c r="H4789" s="259"/>
      <c r="I4789" s="259"/>
      <c r="J4789" s="259"/>
    </row>
    <row r="4790" spans="1:10">
      <c r="A4790" s="259"/>
      <c r="B4790" s="259"/>
      <c r="C4790" s="259"/>
      <c r="D4790" s="259"/>
      <c r="E4790" s="259"/>
      <c r="F4790" s="270"/>
      <c r="G4790" s="259"/>
      <c r="H4790" s="259"/>
      <c r="I4790" s="259"/>
      <c r="J4790" s="259"/>
    </row>
    <row r="4791" spans="1:10">
      <c r="A4791" s="259"/>
      <c r="B4791" s="259"/>
      <c r="C4791" s="259"/>
      <c r="D4791" s="259"/>
      <c r="E4791" s="259"/>
      <c r="F4791" s="270"/>
      <c r="G4791" s="259"/>
      <c r="H4791" s="259"/>
      <c r="I4791" s="259"/>
      <c r="J4791" s="259"/>
    </row>
    <row r="4792" spans="1:10">
      <c r="A4792" s="259"/>
      <c r="B4792" s="259"/>
      <c r="C4792" s="259"/>
      <c r="D4792" s="259"/>
      <c r="E4792" s="259"/>
      <c r="F4792" s="270"/>
      <c r="G4792" s="259"/>
      <c r="H4792" s="259"/>
      <c r="I4792" s="259"/>
      <c r="J4792" s="259"/>
    </row>
    <row r="4793" spans="1:10">
      <c r="A4793" s="259"/>
      <c r="B4793" s="259"/>
      <c r="C4793" s="259"/>
      <c r="D4793" s="259"/>
      <c r="E4793" s="259"/>
      <c r="F4793" s="270"/>
      <c r="G4793" s="259"/>
      <c r="H4793" s="259"/>
      <c r="I4793" s="259"/>
      <c r="J4793" s="259"/>
    </row>
    <row r="4794" spans="1:10">
      <c r="A4794" s="259"/>
      <c r="B4794" s="259"/>
      <c r="C4794" s="259"/>
      <c r="D4794" s="259"/>
      <c r="E4794" s="259"/>
      <c r="F4794" s="270"/>
      <c r="G4794" s="259"/>
      <c r="H4794" s="259"/>
      <c r="I4794" s="259"/>
      <c r="J4794" s="259"/>
    </row>
    <row r="4795" spans="1:10">
      <c r="A4795" s="259"/>
      <c r="B4795" s="259"/>
      <c r="C4795" s="259"/>
      <c r="D4795" s="259"/>
      <c r="E4795" s="259"/>
      <c r="F4795" s="270"/>
      <c r="G4795" s="259"/>
      <c r="H4795" s="259"/>
      <c r="I4795" s="259"/>
      <c r="J4795" s="259"/>
    </row>
    <row r="4796" spans="1:10">
      <c r="A4796" s="259"/>
      <c r="B4796" s="259"/>
      <c r="C4796" s="259"/>
      <c r="D4796" s="259"/>
      <c r="E4796" s="259"/>
      <c r="F4796" s="270"/>
      <c r="G4796" s="259"/>
      <c r="H4796" s="259"/>
      <c r="I4796" s="259"/>
      <c r="J4796" s="259"/>
    </row>
    <row r="4797" spans="1:10">
      <c r="A4797" s="259"/>
      <c r="B4797" s="259"/>
      <c r="C4797" s="259"/>
      <c r="D4797" s="259"/>
      <c r="E4797" s="259"/>
      <c r="F4797" s="270"/>
      <c r="G4797" s="259"/>
      <c r="H4797" s="259"/>
      <c r="I4797" s="259"/>
      <c r="J4797" s="259"/>
    </row>
    <row r="4798" spans="1:10">
      <c r="A4798" s="259"/>
      <c r="B4798" s="259"/>
      <c r="C4798" s="259"/>
      <c r="D4798" s="259"/>
      <c r="E4798" s="259"/>
      <c r="F4798" s="270"/>
      <c r="G4798" s="259"/>
      <c r="H4798" s="259"/>
      <c r="I4798" s="259"/>
      <c r="J4798" s="259"/>
    </row>
    <row r="4799" spans="1:10">
      <c r="A4799" s="259"/>
      <c r="B4799" s="259"/>
      <c r="C4799" s="259"/>
      <c r="D4799" s="259"/>
      <c r="E4799" s="259"/>
      <c r="F4799" s="270"/>
      <c r="G4799" s="259"/>
      <c r="H4799" s="259"/>
      <c r="I4799" s="259"/>
      <c r="J4799" s="259"/>
    </row>
    <row r="4800" spans="1:10">
      <c r="A4800" s="259"/>
      <c r="B4800" s="259"/>
      <c r="C4800" s="259"/>
      <c r="D4800" s="259"/>
      <c r="E4800" s="259"/>
      <c r="F4800" s="270"/>
      <c r="G4800" s="259"/>
      <c r="H4800" s="259"/>
      <c r="I4800" s="259"/>
      <c r="J4800" s="259"/>
    </row>
    <row r="4801" spans="1:10">
      <c r="A4801" s="259"/>
      <c r="B4801" s="259"/>
      <c r="C4801" s="259"/>
      <c r="D4801" s="259"/>
      <c r="E4801" s="259"/>
      <c r="F4801" s="270"/>
      <c r="G4801" s="259"/>
      <c r="H4801" s="259"/>
      <c r="I4801" s="259"/>
      <c r="J4801" s="259"/>
    </row>
    <row r="4802" spans="1:10">
      <c r="A4802" s="259"/>
      <c r="B4802" s="259"/>
      <c r="C4802" s="259"/>
      <c r="D4802" s="259"/>
      <c r="E4802" s="259"/>
      <c r="F4802" s="270"/>
      <c r="G4802" s="259"/>
      <c r="H4802" s="259"/>
      <c r="I4802" s="259"/>
      <c r="J4802" s="259"/>
    </row>
    <row r="4803" spans="1:10">
      <c r="A4803" s="259"/>
      <c r="B4803" s="259"/>
      <c r="C4803" s="259"/>
      <c r="D4803" s="259"/>
      <c r="E4803" s="259"/>
      <c r="F4803" s="270"/>
      <c r="G4803" s="259"/>
      <c r="H4803" s="259"/>
      <c r="I4803" s="259"/>
      <c r="J4803" s="259"/>
    </row>
    <row r="4804" spans="1:10">
      <c r="A4804" s="259"/>
      <c r="B4804" s="259"/>
      <c r="C4804" s="259"/>
      <c r="D4804" s="259"/>
      <c r="E4804" s="259"/>
      <c r="F4804" s="270"/>
      <c r="G4804" s="259"/>
      <c r="H4804" s="259"/>
      <c r="I4804" s="259"/>
      <c r="J4804" s="259"/>
    </row>
    <row r="4805" spans="1:10">
      <c r="A4805" s="259"/>
      <c r="B4805" s="259"/>
      <c r="C4805" s="259"/>
      <c r="D4805" s="259"/>
      <c r="E4805" s="259"/>
      <c r="F4805" s="270"/>
      <c r="G4805" s="259"/>
      <c r="H4805" s="259"/>
      <c r="I4805" s="259"/>
      <c r="J4805" s="259"/>
    </row>
    <row r="4806" spans="1:10">
      <c r="A4806" s="259"/>
      <c r="B4806" s="259"/>
      <c r="C4806" s="259"/>
      <c r="D4806" s="259"/>
      <c r="E4806" s="259"/>
      <c r="F4806" s="270"/>
      <c r="G4806" s="259"/>
      <c r="H4806" s="259"/>
      <c r="I4806" s="259"/>
      <c r="J4806" s="259"/>
    </row>
    <row r="4807" spans="1:10">
      <c r="A4807" s="259"/>
      <c r="B4807" s="259"/>
      <c r="C4807" s="259"/>
      <c r="D4807" s="259"/>
      <c r="E4807" s="259"/>
      <c r="F4807" s="270"/>
      <c r="G4807" s="259"/>
      <c r="H4807" s="259"/>
      <c r="I4807" s="259"/>
      <c r="J4807" s="259"/>
    </row>
    <row r="4808" spans="1:10">
      <c r="A4808" s="259"/>
      <c r="B4808" s="259"/>
      <c r="C4808" s="259"/>
      <c r="D4808" s="259"/>
      <c r="E4808" s="259"/>
      <c r="F4808" s="270"/>
      <c r="G4808" s="259"/>
      <c r="H4808" s="259"/>
      <c r="I4808" s="259"/>
      <c r="J4808" s="259"/>
    </row>
    <row r="4809" spans="1:10">
      <c r="A4809" s="259"/>
      <c r="B4809" s="259"/>
      <c r="C4809" s="259"/>
      <c r="D4809" s="259"/>
      <c r="E4809" s="259"/>
      <c r="F4809" s="270"/>
      <c r="G4809" s="259"/>
      <c r="H4809" s="259"/>
      <c r="I4809" s="259"/>
      <c r="J4809" s="259"/>
    </row>
    <row r="4810" spans="1:10">
      <c r="A4810" s="259"/>
      <c r="B4810" s="259"/>
      <c r="C4810" s="259"/>
      <c r="D4810" s="259"/>
      <c r="E4810" s="259"/>
      <c r="F4810" s="270"/>
      <c r="G4810" s="259"/>
      <c r="H4810" s="259"/>
      <c r="I4810" s="259"/>
      <c r="J4810" s="259"/>
    </row>
    <row r="4811" spans="1:10">
      <c r="A4811" s="259"/>
      <c r="B4811" s="259"/>
      <c r="C4811" s="259"/>
      <c r="D4811" s="259"/>
      <c r="E4811" s="259"/>
      <c r="F4811" s="270"/>
      <c r="G4811" s="259"/>
      <c r="H4811" s="259"/>
      <c r="I4811" s="259"/>
      <c r="J4811" s="259"/>
    </row>
    <row r="4812" spans="1:10">
      <c r="A4812" s="259"/>
      <c r="B4812" s="259"/>
      <c r="C4812" s="259"/>
      <c r="D4812" s="259"/>
      <c r="E4812" s="259"/>
      <c r="F4812" s="270"/>
      <c r="G4812" s="259"/>
      <c r="H4812" s="259"/>
      <c r="I4812" s="259"/>
      <c r="J4812" s="259"/>
    </row>
    <row r="4813" spans="1:10">
      <c r="A4813" s="259"/>
      <c r="B4813" s="259"/>
      <c r="C4813" s="259"/>
      <c r="D4813" s="259"/>
      <c r="E4813" s="259"/>
      <c r="F4813" s="270"/>
      <c r="G4813" s="259"/>
      <c r="H4813" s="259"/>
      <c r="I4813" s="259"/>
      <c r="J4813" s="259"/>
    </row>
    <row r="4814" spans="1:10">
      <c r="A4814" s="259"/>
      <c r="B4814" s="259"/>
      <c r="C4814" s="259"/>
      <c r="D4814" s="259"/>
      <c r="E4814" s="259"/>
      <c r="F4814" s="270"/>
      <c r="G4814" s="259"/>
      <c r="H4814" s="259"/>
      <c r="I4814" s="259"/>
      <c r="J4814" s="259"/>
    </row>
    <row r="4815" spans="1:10">
      <c r="A4815" s="259"/>
      <c r="B4815" s="259"/>
      <c r="C4815" s="259"/>
      <c r="D4815" s="259"/>
      <c r="E4815" s="259"/>
      <c r="F4815" s="270"/>
      <c r="G4815" s="259"/>
      <c r="H4815" s="259"/>
      <c r="I4815" s="259"/>
      <c r="J4815" s="259"/>
    </row>
    <row r="4816" spans="1:10">
      <c r="A4816" s="259"/>
      <c r="B4816" s="259"/>
      <c r="C4816" s="259"/>
      <c r="D4816" s="259"/>
      <c r="E4816" s="259"/>
      <c r="F4816" s="270"/>
      <c r="G4816" s="259"/>
      <c r="H4816" s="259"/>
      <c r="I4816" s="259"/>
      <c r="J4816" s="259"/>
    </row>
    <row r="4817" spans="1:10">
      <c r="A4817" s="259"/>
      <c r="B4817" s="259"/>
      <c r="C4817" s="259"/>
      <c r="D4817" s="259"/>
      <c r="E4817" s="259"/>
      <c r="F4817" s="270"/>
      <c r="G4817" s="259"/>
      <c r="H4817" s="259"/>
      <c r="I4817" s="259"/>
      <c r="J4817" s="259"/>
    </row>
    <row r="4818" spans="1:10">
      <c r="A4818" s="259"/>
      <c r="B4818" s="259"/>
      <c r="C4818" s="259"/>
      <c r="D4818" s="259"/>
      <c r="E4818" s="259"/>
      <c r="F4818" s="270"/>
      <c r="G4818" s="259"/>
      <c r="H4818" s="259"/>
      <c r="I4818" s="259"/>
      <c r="J4818" s="259"/>
    </row>
    <row r="4819" spans="1:10">
      <c r="A4819" s="259"/>
      <c r="B4819" s="259"/>
      <c r="C4819" s="259"/>
      <c r="D4819" s="259"/>
      <c r="E4819" s="259"/>
      <c r="F4819" s="270"/>
      <c r="G4819" s="259"/>
      <c r="H4819" s="259"/>
      <c r="I4819" s="259"/>
      <c r="J4819" s="259"/>
    </row>
    <row r="4820" spans="1:10">
      <c r="A4820" s="259"/>
      <c r="B4820" s="259"/>
      <c r="C4820" s="259"/>
      <c r="D4820" s="259"/>
      <c r="E4820" s="259"/>
      <c r="F4820" s="270"/>
      <c r="G4820" s="259"/>
      <c r="H4820" s="259"/>
      <c r="I4820" s="259"/>
      <c r="J4820" s="259"/>
    </row>
    <row r="4821" spans="1:10">
      <c r="A4821" s="259"/>
      <c r="B4821" s="259"/>
      <c r="C4821" s="259"/>
      <c r="D4821" s="259"/>
      <c r="E4821" s="259"/>
      <c r="F4821" s="270"/>
      <c r="G4821" s="259"/>
      <c r="H4821" s="259"/>
      <c r="I4821" s="259"/>
      <c r="J4821" s="259"/>
    </row>
    <row r="4822" spans="1:10">
      <c r="A4822" s="259"/>
      <c r="B4822" s="259"/>
      <c r="C4822" s="259"/>
      <c r="D4822" s="259"/>
      <c r="E4822" s="259"/>
      <c r="F4822" s="270"/>
      <c r="G4822" s="259"/>
      <c r="H4822" s="259"/>
      <c r="I4822" s="259"/>
      <c r="J4822" s="259"/>
    </row>
    <row r="4823" spans="1:10">
      <c r="A4823" s="259"/>
      <c r="B4823" s="259"/>
      <c r="C4823" s="259"/>
      <c r="D4823" s="259"/>
      <c r="E4823" s="259"/>
      <c r="F4823" s="270"/>
      <c r="G4823" s="259"/>
      <c r="H4823" s="259"/>
      <c r="I4823" s="259"/>
      <c r="J4823" s="259"/>
    </row>
    <row r="4824" spans="1:10">
      <c r="A4824" s="259"/>
      <c r="B4824" s="259"/>
      <c r="C4824" s="259"/>
      <c r="D4824" s="259"/>
      <c r="E4824" s="259"/>
      <c r="F4824" s="270"/>
      <c r="G4824" s="259"/>
      <c r="H4824" s="259"/>
      <c r="I4824" s="259"/>
      <c r="J4824" s="259"/>
    </row>
    <row r="4825" spans="1:10">
      <c r="A4825" s="259"/>
      <c r="B4825" s="259"/>
      <c r="C4825" s="259"/>
      <c r="D4825" s="259"/>
      <c r="E4825" s="259"/>
      <c r="F4825" s="270"/>
      <c r="G4825" s="259"/>
      <c r="H4825" s="259"/>
      <c r="I4825" s="259"/>
      <c r="J4825" s="259"/>
    </row>
    <row r="4826" spans="1:10">
      <c r="A4826" s="259"/>
      <c r="B4826" s="259"/>
      <c r="C4826" s="259"/>
      <c r="D4826" s="259"/>
      <c r="E4826" s="259"/>
      <c r="F4826" s="270"/>
      <c r="G4826" s="259"/>
      <c r="H4826" s="259"/>
      <c r="I4826" s="259"/>
      <c r="J4826" s="259"/>
    </row>
    <row r="4827" spans="1:10">
      <c r="A4827" s="259"/>
      <c r="B4827" s="259"/>
      <c r="C4827" s="259"/>
      <c r="D4827" s="259"/>
      <c r="E4827" s="259"/>
      <c r="F4827" s="270"/>
      <c r="G4827" s="259"/>
      <c r="H4827" s="259"/>
      <c r="I4827" s="259"/>
      <c r="J4827" s="259"/>
    </row>
    <row r="4828" spans="1:10">
      <c r="A4828" s="259"/>
      <c r="B4828" s="259"/>
      <c r="C4828" s="259"/>
      <c r="D4828" s="259"/>
      <c r="E4828" s="259"/>
      <c r="F4828" s="270"/>
      <c r="G4828" s="259"/>
      <c r="H4828" s="259"/>
      <c r="I4828" s="259"/>
      <c r="J4828" s="259"/>
    </row>
    <row r="4829" spans="1:10">
      <c r="A4829" s="259"/>
      <c r="B4829" s="259"/>
      <c r="C4829" s="259"/>
      <c r="D4829" s="259"/>
      <c r="E4829" s="259"/>
      <c r="F4829" s="270"/>
      <c r="G4829" s="259"/>
      <c r="H4829" s="259"/>
      <c r="I4829" s="259"/>
      <c r="J4829" s="259"/>
    </row>
    <row r="4830" spans="1:10">
      <c r="A4830" s="259"/>
      <c r="B4830" s="259"/>
      <c r="C4830" s="259"/>
      <c r="D4830" s="259"/>
      <c r="E4830" s="259"/>
      <c r="F4830" s="270"/>
      <c r="G4830" s="259"/>
      <c r="H4830" s="259"/>
      <c r="I4830" s="259"/>
      <c r="J4830" s="259"/>
    </row>
    <row r="4831" spans="1:10">
      <c r="A4831" s="259"/>
      <c r="B4831" s="259"/>
      <c r="C4831" s="259"/>
      <c r="D4831" s="259"/>
      <c r="E4831" s="259"/>
      <c r="F4831" s="270"/>
      <c r="G4831" s="259"/>
      <c r="H4831" s="259"/>
      <c r="I4831" s="259"/>
      <c r="J4831" s="259"/>
    </row>
    <row r="4832" spans="1:10">
      <c r="A4832" s="259"/>
      <c r="B4832" s="259"/>
      <c r="C4832" s="259"/>
      <c r="D4832" s="259"/>
      <c r="E4832" s="259"/>
      <c r="F4832" s="270"/>
      <c r="G4832" s="259"/>
      <c r="H4832" s="259"/>
      <c r="I4832" s="259"/>
      <c r="J4832" s="259"/>
    </row>
    <row r="4833" spans="1:10">
      <c r="A4833" s="259"/>
      <c r="B4833" s="259"/>
      <c r="C4833" s="259"/>
      <c r="D4833" s="259"/>
      <c r="E4833" s="259"/>
      <c r="F4833" s="270"/>
      <c r="G4833" s="259"/>
      <c r="H4833" s="259"/>
      <c r="I4833" s="259"/>
      <c r="J4833" s="259"/>
    </row>
    <row r="4834" spans="1:10">
      <c r="A4834" s="259"/>
      <c r="B4834" s="259"/>
      <c r="C4834" s="259"/>
      <c r="D4834" s="259"/>
      <c r="E4834" s="259"/>
      <c r="F4834" s="270"/>
      <c r="G4834" s="259"/>
      <c r="H4834" s="259"/>
      <c r="I4834" s="259"/>
      <c r="J4834" s="259"/>
    </row>
    <row r="4835" spans="1:10">
      <c r="A4835" s="259"/>
      <c r="B4835" s="259"/>
      <c r="C4835" s="259"/>
      <c r="D4835" s="259"/>
      <c r="E4835" s="259"/>
      <c r="F4835" s="270"/>
      <c r="G4835" s="259"/>
      <c r="H4835" s="259"/>
      <c r="I4835" s="259"/>
      <c r="J4835" s="259"/>
    </row>
    <row r="4836" spans="1:10">
      <c r="A4836" s="259"/>
      <c r="B4836" s="259"/>
      <c r="C4836" s="259"/>
      <c r="D4836" s="259"/>
      <c r="E4836" s="259"/>
      <c r="F4836" s="270"/>
      <c r="G4836" s="259"/>
      <c r="H4836" s="259"/>
      <c r="I4836" s="259"/>
      <c r="J4836" s="259"/>
    </row>
    <row r="4837" spans="1:10">
      <c r="A4837" s="259"/>
      <c r="B4837" s="259"/>
      <c r="C4837" s="259"/>
      <c r="D4837" s="259"/>
      <c r="E4837" s="259"/>
      <c r="F4837" s="270"/>
      <c r="G4837" s="259"/>
      <c r="H4837" s="259"/>
      <c r="I4837" s="259"/>
      <c r="J4837" s="259"/>
    </row>
    <row r="4838" spans="1:10">
      <c r="A4838" s="259"/>
      <c r="B4838" s="259"/>
      <c r="C4838" s="259"/>
      <c r="D4838" s="259"/>
      <c r="E4838" s="259"/>
      <c r="F4838" s="270"/>
      <c r="G4838" s="259"/>
      <c r="H4838" s="259"/>
      <c r="I4838" s="259"/>
      <c r="J4838" s="259"/>
    </row>
    <row r="4839" spans="1:10">
      <c r="A4839" s="259"/>
      <c r="B4839" s="259"/>
      <c r="C4839" s="259"/>
      <c r="D4839" s="259"/>
      <c r="E4839" s="259"/>
      <c r="F4839" s="270"/>
      <c r="G4839" s="259"/>
      <c r="H4839" s="259"/>
      <c r="I4839" s="259"/>
      <c r="J4839" s="259"/>
    </row>
    <row r="4840" spans="1:10">
      <c r="A4840" s="259"/>
      <c r="B4840" s="259"/>
      <c r="C4840" s="259"/>
      <c r="D4840" s="259"/>
      <c r="E4840" s="259"/>
      <c r="F4840" s="270"/>
      <c r="G4840" s="259"/>
      <c r="H4840" s="259"/>
      <c r="I4840" s="259"/>
      <c r="J4840" s="259"/>
    </row>
    <row r="4841" spans="1:10">
      <c r="A4841" s="259"/>
      <c r="B4841" s="259"/>
      <c r="C4841" s="259"/>
      <c r="D4841" s="259"/>
      <c r="E4841" s="259"/>
      <c r="F4841" s="270"/>
      <c r="G4841" s="259"/>
      <c r="H4841" s="259"/>
      <c r="I4841" s="259"/>
      <c r="J4841" s="259"/>
    </row>
    <row r="4842" spans="1:10">
      <c r="A4842" s="259"/>
      <c r="B4842" s="259"/>
      <c r="C4842" s="259"/>
      <c r="D4842" s="259"/>
      <c r="E4842" s="259"/>
      <c r="F4842" s="270"/>
      <c r="G4842" s="259"/>
      <c r="H4842" s="259"/>
      <c r="I4842" s="259"/>
      <c r="J4842" s="259"/>
    </row>
    <row r="4843" spans="1:10">
      <c r="A4843" s="259"/>
      <c r="B4843" s="259"/>
      <c r="C4843" s="259"/>
      <c r="D4843" s="259"/>
      <c r="E4843" s="259"/>
      <c r="F4843" s="270"/>
      <c r="G4843" s="259"/>
      <c r="H4843" s="259"/>
      <c r="I4843" s="259"/>
      <c r="J4843" s="259"/>
    </row>
    <row r="4844" spans="1:10">
      <c r="A4844" s="259"/>
      <c r="B4844" s="259"/>
      <c r="C4844" s="259"/>
      <c r="D4844" s="259"/>
      <c r="E4844" s="259"/>
      <c r="F4844" s="270"/>
      <c r="G4844" s="259"/>
      <c r="H4844" s="259"/>
      <c r="I4844" s="259"/>
      <c r="J4844" s="259"/>
    </row>
    <row r="4845" spans="1:10">
      <c r="A4845" s="259"/>
      <c r="B4845" s="259"/>
      <c r="C4845" s="259"/>
      <c r="D4845" s="259"/>
      <c r="E4845" s="259"/>
      <c r="F4845" s="270"/>
      <c r="G4845" s="259"/>
      <c r="H4845" s="259"/>
      <c r="I4845" s="259"/>
      <c r="J4845" s="259"/>
    </row>
    <row r="4846" spans="1:10">
      <c r="A4846" s="259"/>
      <c r="B4846" s="259"/>
      <c r="C4846" s="259"/>
      <c r="D4846" s="259"/>
      <c r="E4846" s="259"/>
      <c r="F4846" s="270"/>
      <c r="G4846" s="259"/>
      <c r="H4846" s="259"/>
      <c r="I4846" s="259"/>
      <c r="J4846" s="259"/>
    </row>
    <row r="4847" spans="1:10">
      <c r="A4847" s="259"/>
      <c r="B4847" s="259"/>
      <c r="C4847" s="259"/>
      <c r="D4847" s="259"/>
      <c r="E4847" s="259"/>
      <c r="F4847" s="270"/>
      <c r="G4847" s="259"/>
      <c r="H4847" s="259"/>
      <c r="I4847" s="259"/>
      <c r="J4847" s="259"/>
    </row>
    <row r="4848" spans="1:10">
      <c r="A4848" s="259"/>
      <c r="B4848" s="259"/>
      <c r="C4848" s="259"/>
      <c r="D4848" s="259"/>
      <c r="E4848" s="259"/>
      <c r="F4848" s="270"/>
      <c r="G4848" s="259"/>
      <c r="H4848" s="259"/>
      <c r="I4848" s="259"/>
      <c r="J4848" s="259"/>
    </row>
    <row r="4849" spans="1:10">
      <c r="A4849" s="259"/>
      <c r="B4849" s="259"/>
      <c r="C4849" s="259"/>
      <c r="D4849" s="259"/>
      <c r="E4849" s="259"/>
      <c r="F4849" s="270"/>
      <c r="G4849" s="259"/>
      <c r="H4849" s="259"/>
      <c r="I4849" s="259"/>
      <c r="J4849" s="259"/>
    </row>
    <row r="4850" spans="1:10">
      <c r="A4850" s="259"/>
      <c r="B4850" s="259"/>
      <c r="C4850" s="259"/>
      <c r="D4850" s="259"/>
      <c r="E4850" s="259"/>
      <c r="F4850" s="270"/>
      <c r="G4850" s="259"/>
      <c r="H4850" s="259"/>
      <c r="I4850" s="259"/>
      <c r="J4850" s="259"/>
    </row>
    <row r="4851" spans="1:10">
      <c r="A4851" s="259"/>
      <c r="B4851" s="259"/>
      <c r="C4851" s="259"/>
      <c r="D4851" s="259"/>
      <c r="E4851" s="259"/>
      <c r="F4851" s="270"/>
      <c r="G4851" s="259"/>
      <c r="H4851" s="259"/>
      <c r="I4851" s="259"/>
      <c r="J4851" s="259"/>
    </row>
    <row r="4852" spans="1:10">
      <c r="A4852" s="259"/>
      <c r="B4852" s="259"/>
      <c r="C4852" s="259"/>
      <c r="D4852" s="259"/>
      <c r="E4852" s="259"/>
      <c r="F4852" s="270"/>
      <c r="G4852" s="259"/>
      <c r="H4852" s="259"/>
      <c r="I4852" s="259"/>
      <c r="J4852" s="259"/>
    </row>
    <row r="4853" spans="1:10">
      <c r="A4853" s="259"/>
      <c r="B4853" s="259"/>
      <c r="C4853" s="259"/>
      <c r="D4853" s="259"/>
      <c r="E4853" s="259"/>
      <c r="F4853" s="270"/>
      <c r="G4853" s="259"/>
      <c r="H4853" s="259"/>
      <c r="I4853" s="259"/>
      <c r="J4853" s="259"/>
    </row>
    <row r="4854" spans="1:10">
      <c r="A4854" s="259"/>
      <c r="B4854" s="259"/>
      <c r="C4854" s="259"/>
      <c r="D4854" s="259"/>
      <c r="E4854" s="259"/>
      <c r="F4854" s="270"/>
      <c r="G4854" s="259"/>
      <c r="H4854" s="259"/>
      <c r="I4854" s="259"/>
      <c r="J4854" s="259"/>
    </row>
    <row r="4855" spans="1:10">
      <c r="A4855" s="259"/>
      <c r="B4855" s="259"/>
      <c r="C4855" s="259"/>
      <c r="D4855" s="259"/>
      <c r="E4855" s="259"/>
      <c r="F4855" s="270"/>
      <c r="G4855" s="259"/>
      <c r="H4855" s="259"/>
      <c r="I4855" s="259"/>
      <c r="J4855" s="259"/>
    </row>
    <row r="4856" spans="1:10">
      <c r="A4856" s="259"/>
      <c r="B4856" s="259"/>
      <c r="C4856" s="259"/>
      <c r="D4856" s="259"/>
      <c r="E4856" s="259"/>
      <c r="F4856" s="270"/>
      <c r="G4856" s="259"/>
      <c r="H4856" s="259"/>
      <c r="I4856" s="259"/>
      <c r="J4856" s="259"/>
    </row>
    <row r="4857" spans="1:10">
      <c r="A4857" s="259"/>
      <c r="B4857" s="259"/>
      <c r="C4857" s="259"/>
      <c r="D4857" s="259"/>
      <c r="E4857" s="259"/>
      <c r="F4857" s="270"/>
      <c r="G4857" s="259"/>
      <c r="H4857" s="259"/>
      <c r="I4857" s="259"/>
      <c r="J4857" s="259"/>
    </row>
    <row r="4858" spans="1:10">
      <c r="A4858" s="259"/>
      <c r="B4858" s="259"/>
      <c r="C4858" s="259"/>
      <c r="D4858" s="259"/>
      <c r="E4858" s="259"/>
      <c r="F4858" s="270"/>
      <c r="G4858" s="259"/>
      <c r="H4858" s="259"/>
      <c r="I4858" s="259"/>
      <c r="J4858" s="259"/>
    </row>
    <row r="4859" spans="1:10">
      <c r="A4859" s="259"/>
      <c r="B4859" s="259"/>
      <c r="C4859" s="259"/>
      <c r="D4859" s="259"/>
      <c r="E4859" s="259"/>
      <c r="F4859" s="270"/>
      <c r="G4859" s="259"/>
      <c r="H4859" s="259"/>
      <c r="I4859" s="259"/>
      <c r="J4859" s="259"/>
    </row>
    <row r="4860" spans="1:10">
      <c r="A4860" s="259"/>
      <c r="B4860" s="259"/>
      <c r="C4860" s="259"/>
      <c r="D4860" s="259"/>
      <c r="E4860" s="259"/>
      <c r="F4860" s="270"/>
      <c r="G4860" s="259"/>
      <c r="H4860" s="259"/>
      <c r="I4860" s="259"/>
      <c r="J4860" s="259"/>
    </row>
    <row r="4861" spans="1:10">
      <c r="A4861" s="259"/>
      <c r="B4861" s="259"/>
      <c r="C4861" s="259"/>
      <c r="D4861" s="259"/>
      <c r="E4861" s="259"/>
      <c r="F4861" s="270"/>
      <c r="G4861" s="259"/>
      <c r="H4861" s="259"/>
      <c r="I4861" s="259"/>
      <c r="J4861" s="259"/>
    </row>
    <row r="4862" spans="1:10">
      <c r="A4862" s="259"/>
      <c r="B4862" s="259"/>
      <c r="C4862" s="259"/>
      <c r="D4862" s="259"/>
      <c r="E4862" s="259"/>
      <c r="F4862" s="270"/>
      <c r="G4862" s="259"/>
      <c r="H4862" s="259"/>
      <c r="I4862" s="259"/>
      <c r="J4862" s="259"/>
    </row>
    <row r="4863" spans="1:10">
      <c r="A4863" s="259"/>
      <c r="B4863" s="259"/>
      <c r="C4863" s="259"/>
      <c r="D4863" s="259"/>
      <c r="E4863" s="259"/>
      <c r="F4863" s="270"/>
      <c r="G4863" s="259"/>
      <c r="H4863" s="259"/>
      <c r="I4863" s="259"/>
      <c r="J4863" s="259"/>
    </row>
    <row r="4864" spans="1:10">
      <c r="A4864" s="259"/>
      <c r="B4864" s="259"/>
      <c r="C4864" s="259"/>
      <c r="D4864" s="259"/>
      <c r="E4864" s="259"/>
      <c r="F4864" s="270"/>
      <c r="G4864" s="259"/>
      <c r="H4864" s="259"/>
      <c r="I4864" s="259"/>
      <c r="J4864" s="259"/>
    </row>
    <row r="4865" spans="1:10">
      <c r="A4865" s="259"/>
      <c r="B4865" s="259"/>
      <c r="C4865" s="259"/>
      <c r="D4865" s="259"/>
      <c r="E4865" s="259"/>
      <c r="F4865" s="270"/>
      <c r="G4865" s="259"/>
      <c r="H4865" s="259"/>
      <c r="I4865" s="259"/>
      <c r="J4865" s="259"/>
    </row>
    <row r="4866" spans="1:10">
      <c r="A4866" s="259"/>
      <c r="B4866" s="259"/>
      <c r="C4866" s="259"/>
      <c r="D4866" s="259"/>
      <c r="E4866" s="259"/>
      <c r="F4866" s="270"/>
      <c r="G4866" s="259"/>
      <c r="H4866" s="259"/>
      <c r="I4866" s="259"/>
      <c r="J4866" s="259"/>
    </row>
    <row r="4867" spans="1:10">
      <c r="A4867" s="259"/>
      <c r="B4867" s="259"/>
      <c r="C4867" s="259"/>
      <c r="D4867" s="259"/>
      <c r="E4867" s="259"/>
      <c r="F4867" s="270"/>
      <c r="G4867" s="259"/>
      <c r="H4867" s="259"/>
      <c r="I4867" s="259"/>
      <c r="J4867" s="259"/>
    </row>
    <row r="4868" spans="1:10">
      <c r="A4868" s="259"/>
      <c r="B4868" s="259"/>
      <c r="C4868" s="259"/>
      <c r="D4868" s="259"/>
      <c r="E4868" s="259"/>
      <c r="F4868" s="270"/>
      <c r="G4868" s="259"/>
      <c r="H4868" s="259"/>
      <c r="I4868" s="259"/>
      <c r="J4868" s="259"/>
    </row>
    <row r="4869" spans="1:10">
      <c r="A4869" s="259"/>
      <c r="B4869" s="259"/>
      <c r="C4869" s="259"/>
      <c r="D4869" s="259"/>
      <c r="E4869" s="259"/>
      <c r="F4869" s="270"/>
      <c r="G4869" s="259"/>
      <c r="H4869" s="259"/>
      <c r="I4869" s="259"/>
      <c r="J4869" s="259"/>
    </row>
    <row r="4870" spans="1:10">
      <c r="A4870" s="259"/>
      <c r="B4870" s="259"/>
      <c r="C4870" s="259"/>
      <c r="D4870" s="259"/>
      <c r="E4870" s="259"/>
      <c r="F4870" s="270"/>
      <c r="G4870" s="259"/>
      <c r="H4870" s="259"/>
      <c r="I4870" s="259"/>
      <c r="J4870" s="259"/>
    </row>
    <row r="4871" spans="1:10">
      <c r="A4871" s="259"/>
      <c r="B4871" s="259"/>
      <c r="C4871" s="259"/>
      <c r="D4871" s="259"/>
      <c r="E4871" s="259"/>
      <c r="F4871" s="270"/>
      <c r="G4871" s="259"/>
      <c r="H4871" s="259"/>
      <c r="I4871" s="259"/>
      <c r="J4871" s="259"/>
    </row>
    <row r="4872" spans="1:10">
      <c r="A4872" s="259"/>
      <c r="B4872" s="259"/>
      <c r="C4872" s="259"/>
      <c r="D4872" s="259"/>
      <c r="E4872" s="259"/>
      <c r="F4872" s="270"/>
      <c r="G4872" s="259"/>
      <c r="H4872" s="259"/>
      <c r="I4872" s="259"/>
      <c r="J4872" s="259"/>
    </row>
    <row r="4873" spans="1:10">
      <c r="A4873" s="259"/>
      <c r="B4873" s="259"/>
      <c r="C4873" s="259"/>
      <c r="D4873" s="259"/>
      <c r="E4873" s="259"/>
      <c r="F4873" s="270"/>
      <c r="G4873" s="259"/>
      <c r="H4873" s="259"/>
      <c r="I4873" s="259"/>
      <c r="J4873" s="259"/>
    </row>
    <row r="4874" spans="1:10">
      <c r="A4874" s="259"/>
      <c r="B4874" s="259"/>
      <c r="C4874" s="259"/>
      <c r="D4874" s="259"/>
      <c r="E4874" s="259"/>
      <c r="F4874" s="270"/>
      <c r="G4874" s="259"/>
      <c r="H4874" s="259"/>
      <c r="I4874" s="259"/>
      <c r="J4874" s="259"/>
    </row>
    <row r="4875" spans="1:10">
      <c r="A4875" s="259"/>
      <c r="B4875" s="259"/>
      <c r="C4875" s="259"/>
      <c r="D4875" s="259"/>
      <c r="E4875" s="259"/>
      <c r="F4875" s="270"/>
      <c r="G4875" s="259"/>
      <c r="H4875" s="259"/>
      <c r="I4875" s="259"/>
      <c r="J4875" s="259"/>
    </row>
    <row r="4876" spans="1:10">
      <c r="A4876" s="259"/>
      <c r="B4876" s="259"/>
      <c r="C4876" s="259"/>
      <c r="D4876" s="259"/>
      <c r="E4876" s="259"/>
      <c r="F4876" s="270"/>
      <c r="G4876" s="259"/>
      <c r="H4876" s="259"/>
      <c r="I4876" s="259"/>
      <c r="J4876" s="259"/>
    </row>
    <row r="4877" spans="1:10">
      <c r="A4877" s="259"/>
      <c r="B4877" s="259"/>
      <c r="C4877" s="259"/>
      <c r="D4877" s="259"/>
      <c r="E4877" s="259"/>
      <c r="F4877" s="270"/>
      <c r="G4877" s="259"/>
      <c r="H4877" s="259"/>
      <c r="I4877" s="259"/>
      <c r="J4877" s="259"/>
    </row>
    <row r="4878" spans="1:10">
      <c r="A4878" s="259"/>
      <c r="B4878" s="259"/>
      <c r="C4878" s="259"/>
      <c r="D4878" s="259"/>
      <c r="E4878" s="259"/>
      <c r="F4878" s="270"/>
      <c r="G4878" s="259"/>
      <c r="H4878" s="259"/>
      <c r="I4878" s="259"/>
      <c r="J4878" s="259"/>
    </row>
    <row r="4879" spans="1:10">
      <c r="A4879" s="259"/>
      <c r="B4879" s="259"/>
      <c r="C4879" s="259"/>
      <c r="D4879" s="259"/>
      <c r="E4879" s="259"/>
      <c r="F4879" s="270"/>
      <c r="G4879" s="259"/>
      <c r="H4879" s="259"/>
      <c r="I4879" s="259"/>
      <c r="J4879" s="259"/>
    </row>
    <row r="4880" spans="1:10">
      <c r="A4880" s="259"/>
      <c r="B4880" s="259"/>
      <c r="C4880" s="259"/>
      <c r="D4880" s="259"/>
      <c r="E4880" s="259"/>
      <c r="F4880" s="270"/>
      <c r="G4880" s="259"/>
      <c r="H4880" s="259"/>
      <c r="I4880" s="259"/>
      <c r="J4880" s="259"/>
    </row>
    <row r="4881" spans="1:10">
      <c r="A4881" s="259"/>
      <c r="B4881" s="259"/>
      <c r="C4881" s="259"/>
      <c r="D4881" s="259"/>
      <c r="E4881" s="259"/>
      <c r="F4881" s="270"/>
      <c r="G4881" s="259"/>
      <c r="H4881" s="259"/>
      <c r="I4881" s="259"/>
      <c r="J4881" s="259"/>
    </row>
    <row r="4882" spans="1:10">
      <c r="A4882" s="259"/>
      <c r="B4882" s="259"/>
      <c r="C4882" s="259"/>
      <c r="D4882" s="259"/>
      <c r="E4882" s="259"/>
      <c r="F4882" s="270"/>
      <c r="G4882" s="259"/>
      <c r="H4882" s="259"/>
      <c r="I4882" s="259"/>
      <c r="J4882" s="259"/>
    </row>
    <row r="4883" spans="1:10">
      <c r="A4883" s="259"/>
      <c r="B4883" s="259"/>
      <c r="C4883" s="259"/>
      <c r="D4883" s="259"/>
      <c r="E4883" s="259"/>
      <c r="F4883" s="270"/>
      <c r="G4883" s="259"/>
      <c r="H4883" s="259"/>
      <c r="I4883" s="259"/>
      <c r="J4883" s="259"/>
    </row>
    <row r="4884" spans="1:10">
      <c r="A4884" s="259"/>
      <c r="B4884" s="259"/>
      <c r="C4884" s="259"/>
      <c r="D4884" s="259"/>
      <c r="E4884" s="259"/>
      <c r="F4884" s="270"/>
      <c r="G4884" s="259"/>
      <c r="H4884" s="259"/>
      <c r="I4884" s="259"/>
      <c r="J4884" s="259"/>
    </row>
    <row r="4885" spans="1:10">
      <c r="A4885" s="259"/>
      <c r="B4885" s="259"/>
      <c r="C4885" s="259"/>
      <c r="D4885" s="259"/>
      <c r="E4885" s="259"/>
      <c r="F4885" s="270"/>
      <c r="G4885" s="259"/>
      <c r="H4885" s="259"/>
      <c r="I4885" s="259"/>
      <c r="J4885" s="259"/>
    </row>
    <row r="4886" spans="1:10">
      <c r="A4886" s="259"/>
      <c r="B4886" s="259"/>
      <c r="C4886" s="259"/>
      <c r="D4886" s="259"/>
      <c r="E4886" s="259"/>
      <c r="F4886" s="270"/>
      <c r="G4886" s="259"/>
      <c r="H4886" s="259"/>
      <c r="I4886" s="259"/>
      <c r="J4886" s="259"/>
    </row>
    <row r="4887" spans="1:10">
      <c r="A4887" s="259"/>
      <c r="B4887" s="259"/>
      <c r="C4887" s="259"/>
      <c r="D4887" s="259"/>
      <c r="E4887" s="259"/>
      <c r="F4887" s="270"/>
      <c r="G4887" s="259"/>
      <c r="H4887" s="259"/>
      <c r="I4887" s="259"/>
      <c r="J4887" s="259"/>
    </row>
    <row r="4888" spans="1:10">
      <c r="A4888" s="259"/>
      <c r="B4888" s="259"/>
      <c r="C4888" s="259"/>
      <c r="D4888" s="259"/>
      <c r="E4888" s="259"/>
      <c r="F4888" s="270"/>
      <c r="G4888" s="259"/>
      <c r="H4888" s="259"/>
      <c r="I4888" s="259"/>
      <c r="J4888" s="259"/>
    </row>
    <row r="4889" spans="1:10">
      <c r="A4889" s="259"/>
      <c r="B4889" s="259"/>
      <c r="C4889" s="259"/>
      <c r="D4889" s="259"/>
      <c r="E4889" s="259"/>
      <c r="F4889" s="270"/>
      <c r="G4889" s="259"/>
      <c r="H4889" s="259"/>
      <c r="I4889" s="259"/>
      <c r="J4889" s="259"/>
    </row>
    <row r="4890" spans="1:10">
      <c r="A4890" s="259"/>
      <c r="B4890" s="259"/>
      <c r="C4890" s="259"/>
      <c r="D4890" s="259"/>
      <c r="E4890" s="259"/>
      <c r="F4890" s="270"/>
      <c r="G4890" s="259"/>
      <c r="H4890" s="259"/>
      <c r="I4890" s="259"/>
      <c r="J4890" s="259"/>
    </row>
    <row r="4891" spans="1:10">
      <c r="A4891" s="259"/>
      <c r="B4891" s="259"/>
      <c r="C4891" s="259"/>
      <c r="D4891" s="259"/>
      <c r="E4891" s="259"/>
      <c r="F4891" s="270"/>
      <c r="G4891" s="259"/>
      <c r="H4891" s="259"/>
      <c r="I4891" s="259"/>
      <c r="J4891" s="259"/>
    </row>
    <row r="4892" spans="1:10">
      <c r="A4892" s="259"/>
      <c r="B4892" s="259"/>
      <c r="C4892" s="259"/>
      <c r="D4892" s="259"/>
      <c r="E4892" s="259"/>
      <c r="F4892" s="270"/>
      <c r="G4892" s="259"/>
      <c r="H4892" s="259"/>
      <c r="I4892" s="259"/>
      <c r="J4892" s="259"/>
    </row>
    <row r="4893" spans="1:10">
      <c r="A4893" s="259"/>
      <c r="B4893" s="259"/>
      <c r="C4893" s="259"/>
      <c r="D4893" s="259"/>
      <c r="E4893" s="259"/>
      <c r="F4893" s="270"/>
      <c r="G4893" s="259"/>
      <c r="H4893" s="259"/>
      <c r="I4893" s="259"/>
      <c r="J4893" s="259"/>
    </row>
    <row r="4894" spans="1:10">
      <c r="A4894" s="259"/>
      <c r="B4894" s="259"/>
      <c r="C4894" s="259"/>
      <c r="D4894" s="259"/>
      <c r="E4894" s="259"/>
      <c r="F4894" s="270"/>
      <c r="G4894" s="259"/>
      <c r="H4894" s="259"/>
      <c r="I4894" s="259"/>
      <c r="J4894" s="259"/>
    </row>
    <row r="4895" spans="1:10">
      <c r="A4895" s="259"/>
      <c r="B4895" s="259"/>
      <c r="C4895" s="259"/>
      <c r="D4895" s="259"/>
      <c r="E4895" s="259"/>
      <c r="F4895" s="270"/>
      <c r="G4895" s="259"/>
      <c r="H4895" s="259"/>
      <c r="I4895" s="259"/>
      <c r="J4895" s="259"/>
    </row>
    <row r="4896" spans="1:10">
      <c r="A4896" s="259"/>
      <c r="B4896" s="259"/>
      <c r="C4896" s="259"/>
      <c r="D4896" s="259"/>
      <c r="E4896" s="259"/>
      <c r="F4896" s="270"/>
      <c r="G4896" s="259"/>
      <c r="H4896" s="259"/>
      <c r="I4896" s="259"/>
      <c r="J4896" s="259"/>
    </row>
    <row r="4897" spans="1:10">
      <c r="A4897" s="259"/>
      <c r="B4897" s="259"/>
      <c r="C4897" s="259"/>
      <c r="D4897" s="259"/>
      <c r="E4897" s="259"/>
      <c r="F4897" s="270"/>
      <c r="G4897" s="259"/>
      <c r="H4897" s="259"/>
      <c r="I4897" s="259"/>
      <c r="J4897" s="259"/>
    </row>
    <row r="4898" spans="1:10">
      <c r="A4898" s="259"/>
      <c r="B4898" s="259"/>
      <c r="C4898" s="259"/>
      <c r="D4898" s="259"/>
      <c r="E4898" s="259"/>
      <c r="F4898" s="270"/>
      <c r="G4898" s="259"/>
      <c r="H4898" s="259"/>
      <c r="I4898" s="259"/>
      <c r="J4898" s="259"/>
    </row>
    <row r="4899" spans="1:10">
      <c r="A4899" s="259"/>
      <c r="B4899" s="259"/>
      <c r="C4899" s="259"/>
      <c r="D4899" s="259"/>
      <c r="E4899" s="259"/>
      <c r="F4899" s="270"/>
      <c r="G4899" s="259"/>
      <c r="H4899" s="259"/>
      <c r="I4899" s="259"/>
      <c r="J4899" s="259"/>
    </row>
    <row r="4900" spans="1:10">
      <c r="A4900" s="259"/>
      <c r="B4900" s="259"/>
      <c r="C4900" s="259"/>
      <c r="D4900" s="259"/>
      <c r="E4900" s="259"/>
      <c r="F4900" s="270"/>
      <c r="G4900" s="259"/>
      <c r="H4900" s="259"/>
      <c r="I4900" s="259"/>
      <c r="J4900" s="259"/>
    </row>
    <row r="4901" spans="1:10">
      <c r="A4901" s="259"/>
      <c r="B4901" s="259"/>
      <c r="C4901" s="259"/>
      <c r="D4901" s="259"/>
      <c r="E4901" s="259"/>
      <c r="F4901" s="270"/>
      <c r="G4901" s="259"/>
      <c r="H4901" s="259"/>
      <c r="I4901" s="259"/>
      <c r="J4901" s="259"/>
    </row>
    <row r="4902" spans="1:10">
      <c r="A4902" s="259"/>
      <c r="B4902" s="259"/>
      <c r="C4902" s="259"/>
      <c r="D4902" s="259"/>
      <c r="E4902" s="259"/>
      <c r="F4902" s="270"/>
      <c r="G4902" s="259"/>
      <c r="H4902" s="259"/>
      <c r="I4902" s="259"/>
      <c r="J4902" s="259"/>
    </row>
    <row r="4903" spans="1:10">
      <c r="A4903" s="259"/>
      <c r="B4903" s="259"/>
      <c r="C4903" s="259"/>
      <c r="D4903" s="259"/>
      <c r="E4903" s="259"/>
      <c r="F4903" s="270"/>
      <c r="G4903" s="259"/>
      <c r="H4903" s="259"/>
      <c r="I4903" s="259"/>
      <c r="J4903" s="259"/>
    </row>
    <row r="4904" spans="1:10">
      <c r="A4904" s="259"/>
      <c r="B4904" s="259"/>
      <c r="C4904" s="259"/>
      <c r="D4904" s="259"/>
      <c r="E4904" s="259"/>
      <c r="F4904" s="270"/>
      <c r="G4904" s="259"/>
      <c r="H4904" s="259"/>
      <c r="I4904" s="259"/>
      <c r="J4904" s="259"/>
    </row>
    <row r="4905" spans="1:10">
      <c r="A4905" s="259"/>
      <c r="B4905" s="259"/>
      <c r="C4905" s="259"/>
      <c r="D4905" s="259"/>
      <c r="E4905" s="259"/>
      <c r="F4905" s="270"/>
      <c r="G4905" s="259"/>
      <c r="H4905" s="259"/>
      <c r="I4905" s="259"/>
      <c r="J4905" s="259"/>
    </row>
    <row r="4906" spans="1:10">
      <c r="A4906" s="259"/>
      <c r="B4906" s="259"/>
      <c r="C4906" s="259"/>
      <c r="D4906" s="259"/>
      <c r="E4906" s="259"/>
      <c r="F4906" s="270"/>
      <c r="G4906" s="259"/>
      <c r="H4906" s="259"/>
      <c r="I4906" s="259"/>
      <c r="J4906" s="259"/>
    </row>
    <row r="4907" spans="1:10">
      <c r="A4907" s="259"/>
      <c r="B4907" s="259"/>
      <c r="C4907" s="259"/>
      <c r="D4907" s="259"/>
      <c r="E4907" s="259"/>
      <c r="F4907" s="270"/>
      <c r="G4907" s="259"/>
      <c r="H4907" s="259"/>
      <c r="I4907" s="259"/>
      <c r="J4907" s="259"/>
    </row>
    <row r="4908" spans="1:10">
      <c r="A4908" s="259"/>
      <c r="B4908" s="259"/>
      <c r="C4908" s="259"/>
      <c r="D4908" s="259"/>
      <c r="E4908" s="259"/>
      <c r="F4908" s="270"/>
      <c r="G4908" s="259"/>
      <c r="H4908" s="259"/>
      <c r="I4908" s="259"/>
      <c r="J4908" s="259"/>
    </row>
    <row r="4909" spans="1:10">
      <c r="A4909" s="259"/>
      <c r="B4909" s="259"/>
      <c r="C4909" s="259"/>
      <c r="D4909" s="259"/>
      <c r="E4909" s="259"/>
      <c r="F4909" s="270"/>
      <c r="G4909" s="259"/>
      <c r="H4909" s="259"/>
      <c r="I4909" s="259"/>
      <c r="J4909" s="259"/>
    </row>
    <row r="4910" spans="1:10">
      <c r="A4910" s="259"/>
      <c r="B4910" s="259"/>
      <c r="C4910" s="259"/>
      <c r="D4910" s="259"/>
      <c r="E4910" s="259"/>
      <c r="F4910" s="270"/>
      <c r="G4910" s="259"/>
      <c r="H4910" s="259"/>
      <c r="I4910" s="259"/>
      <c r="J4910" s="259"/>
    </row>
    <row r="4911" spans="1:10">
      <c r="A4911" s="259"/>
      <c r="B4911" s="259"/>
      <c r="C4911" s="259"/>
      <c r="D4911" s="259"/>
      <c r="E4911" s="259"/>
      <c r="F4911" s="270"/>
      <c r="G4911" s="259"/>
      <c r="H4911" s="259"/>
      <c r="I4911" s="259"/>
      <c r="J4911" s="259"/>
    </row>
    <row r="4912" spans="1:10">
      <c r="A4912" s="259"/>
      <c r="B4912" s="259"/>
      <c r="C4912" s="259"/>
      <c r="D4912" s="259"/>
      <c r="E4912" s="259"/>
      <c r="F4912" s="270"/>
      <c r="G4912" s="259"/>
      <c r="H4912" s="259"/>
      <c r="I4912" s="259"/>
      <c r="J4912" s="259"/>
    </row>
    <row r="4913" spans="1:10">
      <c r="A4913" s="259"/>
      <c r="B4913" s="259"/>
      <c r="C4913" s="259"/>
      <c r="D4913" s="259"/>
      <c r="E4913" s="259"/>
      <c r="F4913" s="270"/>
      <c r="G4913" s="259"/>
      <c r="H4913" s="259"/>
      <c r="I4913" s="259"/>
      <c r="J4913" s="259"/>
    </row>
    <row r="4914" spans="1:10">
      <c r="A4914" s="259"/>
      <c r="B4914" s="259"/>
      <c r="C4914" s="259"/>
      <c r="D4914" s="259"/>
      <c r="E4914" s="259"/>
      <c r="F4914" s="270"/>
      <c r="G4914" s="259"/>
      <c r="H4914" s="259"/>
      <c r="I4914" s="259"/>
      <c r="J4914" s="259"/>
    </row>
    <row r="4915" spans="1:10">
      <c r="A4915" s="259"/>
      <c r="B4915" s="259"/>
      <c r="C4915" s="259"/>
      <c r="D4915" s="259"/>
      <c r="E4915" s="259"/>
      <c r="F4915" s="270"/>
      <c r="G4915" s="259"/>
      <c r="H4915" s="259"/>
      <c r="I4915" s="259"/>
      <c r="J4915" s="259"/>
    </row>
    <row r="4916" spans="1:10">
      <c r="A4916" s="259"/>
      <c r="B4916" s="259"/>
      <c r="C4916" s="259"/>
      <c r="D4916" s="259"/>
      <c r="E4916" s="259"/>
      <c r="F4916" s="270"/>
      <c r="G4916" s="259"/>
      <c r="H4916" s="259"/>
      <c r="I4916" s="259"/>
      <c r="J4916" s="259"/>
    </row>
    <row r="4917" spans="1:10">
      <c r="A4917" s="259"/>
      <c r="B4917" s="259"/>
      <c r="C4917" s="259"/>
      <c r="D4917" s="259"/>
      <c r="E4917" s="259"/>
      <c r="F4917" s="270"/>
      <c r="G4917" s="259"/>
      <c r="H4917" s="259"/>
      <c r="I4917" s="259"/>
      <c r="J4917" s="259"/>
    </row>
    <row r="4918" spans="1:10">
      <c r="A4918" s="259"/>
      <c r="B4918" s="259"/>
      <c r="C4918" s="259"/>
      <c r="D4918" s="259"/>
      <c r="E4918" s="259"/>
      <c r="F4918" s="270"/>
      <c r="G4918" s="259"/>
      <c r="H4918" s="259"/>
      <c r="I4918" s="259"/>
      <c r="J4918" s="259"/>
    </row>
    <row r="4919" spans="1:10">
      <c r="A4919" s="259"/>
      <c r="B4919" s="259"/>
      <c r="C4919" s="259"/>
      <c r="D4919" s="259"/>
      <c r="E4919" s="259"/>
      <c r="F4919" s="270"/>
      <c r="G4919" s="259"/>
      <c r="H4919" s="259"/>
      <c r="I4919" s="259"/>
      <c r="J4919" s="259"/>
    </row>
    <row r="4920" spans="1:10">
      <c r="A4920" s="259"/>
      <c r="B4920" s="259"/>
      <c r="C4920" s="259"/>
      <c r="D4920" s="259"/>
      <c r="E4920" s="259"/>
      <c r="F4920" s="270"/>
      <c r="G4920" s="259"/>
      <c r="H4920" s="259"/>
      <c r="I4920" s="259"/>
      <c r="J4920" s="259"/>
    </row>
    <row r="4921" spans="1:10">
      <c r="A4921" s="259"/>
      <c r="B4921" s="259"/>
      <c r="C4921" s="259"/>
      <c r="D4921" s="259"/>
      <c r="E4921" s="259"/>
      <c r="F4921" s="270"/>
      <c r="G4921" s="259"/>
      <c r="H4921" s="259"/>
      <c r="I4921" s="259"/>
      <c r="J4921" s="259"/>
    </row>
    <row r="4922" spans="1:10">
      <c r="A4922" s="259"/>
      <c r="B4922" s="259"/>
      <c r="C4922" s="259"/>
      <c r="D4922" s="259"/>
      <c r="E4922" s="259"/>
      <c r="F4922" s="270"/>
      <c r="G4922" s="259"/>
      <c r="H4922" s="259"/>
      <c r="I4922" s="259"/>
      <c r="J4922" s="259"/>
    </row>
    <row r="4923" spans="1:10">
      <c r="A4923" s="259"/>
      <c r="B4923" s="259"/>
      <c r="C4923" s="259"/>
      <c r="D4923" s="259"/>
      <c r="E4923" s="259"/>
      <c r="F4923" s="270"/>
      <c r="G4923" s="259"/>
      <c r="H4923" s="259"/>
      <c r="I4923" s="259"/>
      <c r="J4923" s="259"/>
    </row>
    <row r="4924" spans="1:10">
      <c r="A4924" s="259"/>
      <c r="B4924" s="259"/>
      <c r="C4924" s="259"/>
      <c r="D4924" s="259"/>
      <c r="E4924" s="259"/>
      <c r="F4924" s="270"/>
      <c r="G4924" s="259"/>
      <c r="H4924" s="259"/>
      <c r="I4924" s="259"/>
      <c r="J4924" s="259"/>
    </row>
    <row r="4925" spans="1:10">
      <c r="A4925" s="259"/>
      <c r="B4925" s="259"/>
      <c r="C4925" s="259"/>
      <c r="D4925" s="259"/>
      <c r="E4925" s="259"/>
      <c r="F4925" s="270"/>
      <c r="G4925" s="259"/>
      <c r="H4925" s="259"/>
      <c r="I4925" s="259"/>
      <c r="J4925" s="259"/>
    </row>
    <row r="4926" spans="1:10">
      <c r="A4926" s="259"/>
      <c r="B4926" s="259"/>
      <c r="C4926" s="259"/>
      <c r="D4926" s="259"/>
      <c r="E4926" s="259"/>
      <c r="F4926" s="270"/>
      <c r="G4926" s="259"/>
      <c r="H4926" s="259"/>
      <c r="I4926" s="259"/>
      <c r="J4926" s="259"/>
    </row>
    <row r="4927" spans="1:10">
      <c r="A4927" s="259"/>
      <c r="B4927" s="259"/>
      <c r="C4927" s="259"/>
      <c r="D4927" s="259"/>
      <c r="E4927" s="259"/>
      <c r="F4927" s="270"/>
      <c r="G4927" s="259"/>
      <c r="H4927" s="259"/>
      <c r="I4927" s="259"/>
      <c r="J4927" s="259"/>
    </row>
    <row r="4928" spans="1:10">
      <c r="A4928" s="259"/>
      <c r="B4928" s="259"/>
      <c r="C4928" s="259"/>
      <c r="D4928" s="259"/>
      <c r="E4928" s="259"/>
      <c r="F4928" s="270"/>
      <c r="G4928" s="259"/>
      <c r="H4928" s="259"/>
      <c r="I4928" s="259"/>
      <c r="J4928" s="259"/>
    </row>
    <row r="4929" spans="1:10">
      <c r="A4929" s="259"/>
      <c r="B4929" s="259"/>
      <c r="C4929" s="259"/>
      <c r="D4929" s="259"/>
      <c r="E4929" s="259"/>
      <c r="F4929" s="270"/>
      <c r="G4929" s="259"/>
      <c r="H4929" s="259"/>
      <c r="I4929" s="259"/>
      <c r="J4929" s="259"/>
    </row>
    <row r="4930" spans="1:10">
      <c r="A4930" s="259"/>
      <c r="B4930" s="259"/>
      <c r="C4930" s="259"/>
      <c r="D4930" s="259"/>
      <c r="E4930" s="259"/>
      <c r="F4930" s="270"/>
      <c r="G4930" s="259"/>
      <c r="H4930" s="259"/>
      <c r="I4930" s="259"/>
      <c r="J4930" s="259"/>
    </row>
    <row r="4931" spans="1:10">
      <c r="A4931" s="259"/>
      <c r="B4931" s="259"/>
      <c r="C4931" s="259"/>
      <c r="D4931" s="259"/>
      <c r="E4931" s="259"/>
      <c r="F4931" s="270"/>
      <c r="G4931" s="259"/>
      <c r="H4931" s="259"/>
      <c r="I4931" s="259"/>
      <c r="J4931" s="259"/>
    </row>
    <row r="4932" spans="1:10">
      <c r="A4932" s="259"/>
      <c r="B4932" s="259"/>
      <c r="C4932" s="259"/>
      <c r="D4932" s="259"/>
      <c r="E4932" s="259"/>
      <c r="F4932" s="270"/>
      <c r="G4932" s="259"/>
      <c r="H4932" s="259"/>
      <c r="I4932" s="259"/>
      <c r="J4932" s="259"/>
    </row>
    <row r="4933" spans="1:10">
      <c r="A4933" s="259"/>
      <c r="B4933" s="259"/>
      <c r="C4933" s="259"/>
      <c r="D4933" s="259"/>
      <c r="E4933" s="259"/>
      <c r="F4933" s="270"/>
      <c r="G4933" s="259"/>
      <c r="H4933" s="259"/>
      <c r="I4933" s="259"/>
      <c r="J4933" s="259"/>
    </row>
    <row r="4934" spans="1:10">
      <c r="A4934" s="259"/>
      <c r="B4934" s="259"/>
      <c r="C4934" s="259"/>
      <c r="D4934" s="259"/>
      <c r="E4934" s="259"/>
      <c r="F4934" s="270"/>
      <c r="G4934" s="259"/>
      <c r="H4934" s="259"/>
      <c r="I4934" s="259"/>
      <c r="J4934" s="259"/>
    </row>
    <row r="4935" spans="1:10">
      <c r="A4935" s="259"/>
      <c r="B4935" s="259"/>
      <c r="C4935" s="259"/>
      <c r="D4935" s="259"/>
      <c r="E4935" s="259"/>
      <c r="F4935" s="270"/>
      <c r="G4935" s="259"/>
      <c r="H4935" s="259"/>
      <c r="I4935" s="259"/>
      <c r="J4935" s="259"/>
    </row>
    <row r="4936" spans="1:10">
      <c r="A4936" s="259"/>
      <c r="B4936" s="259"/>
      <c r="C4936" s="259"/>
      <c r="D4936" s="259"/>
      <c r="E4936" s="259"/>
      <c r="F4936" s="270"/>
      <c r="G4936" s="259"/>
      <c r="H4936" s="259"/>
      <c r="I4936" s="259"/>
      <c r="J4936" s="259"/>
    </row>
    <row r="4937" spans="1:10">
      <c r="A4937" s="259"/>
      <c r="B4937" s="259"/>
      <c r="C4937" s="259"/>
      <c r="D4937" s="259"/>
      <c r="E4937" s="259"/>
      <c r="F4937" s="270"/>
      <c r="G4937" s="259"/>
      <c r="H4937" s="259"/>
      <c r="I4937" s="259"/>
      <c r="J4937" s="259"/>
    </row>
    <row r="4938" spans="1:10">
      <c r="A4938" s="259"/>
      <c r="B4938" s="259"/>
      <c r="C4938" s="259"/>
      <c r="D4938" s="259"/>
      <c r="E4938" s="259"/>
      <c r="F4938" s="270"/>
      <c r="G4938" s="259"/>
      <c r="H4938" s="259"/>
      <c r="I4938" s="259"/>
      <c r="J4938" s="259"/>
    </row>
    <row r="4939" spans="1:10">
      <c r="A4939" s="259"/>
      <c r="B4939" s="259"/>
      <c r="C4939" s="259"/>
      <c r="D4939" s="259"/>
      <c r="E4939" s="259"/>
      <c r="F4939" s="270"/>
      <c r="G4939" s="259"/>
      <c r="H4939" s="259"/>
      <c r="I4939" s="259"/>
      <c r="J4939" s="259"/>
    </row>
    <row r="4940" spans="1:10">
      <c r="A4940" s="259"/>
      <c r="B4940" s="259"/>
      <c r="C4940" s="259"/>
      <c r="D4940" s="259"/>
      <c r="E4940" s="259"/>
      <c r="F4940" s="270"/>
      <c r="G4940" s="259"/>
      <c r="H4940" s="259"/>
      <c r="I4940" s="259"/>
      <c r="J4940" s="259"/>
    </row>
    <row r="4941" spans="1:10">
      <c r="A4941" s="259"/>
      <c r="B4941" s="259"/>
      <c r="C4941" s="259"/>
      <c r="D4941" s="259"/>
      <c r="E4941" s="259"/>
      <c r="F4941" s="270"/>
      <c r="G4941" s="259"/>
      <c r="H4941" s="259"/>
      <c r="I4941" s="259"/>
      <c r="J4941" s="259"/>
    </row>
    <row r="4942" spans="1:10">
      <c r="A4942" s="259"/>
      <c r="B4942" s="259"/>
      <c r="C4942" s="259"/>
      <c r="D4942" s="259"/>
      <c r="E4942" s="259"/>
      <c r="F4942" s="270"/>
      <c r="G4942" s="259"/>
      <c r="H4942" s="259"/>
      <c r="I4942" s="259"/>
      <c r="J4942" s="259"/>
    </row>
    <row r="4943" spans="1:10">
      <c r="A4943" s="259"/>
      <c r="B4943" s="259"/>
      <c r="C4943" s="259"/>
      <c r="D4943" s="259"/>
      <c r="E4943" s="259"/>
      <c r="F4943" s="270"/>
      <c r="G4943" s="259"/>
      <c r="H4943" s="259"/>
      <c r="I4943" s="259"/>
      <c r="J4943" s="259"/>
    </row>
    <row r="4944" spans="1:10">
      <c r="A4944" s="259"/>
      <c r="B4944" s="259"/>
      <c r="C4944" s="259"/>
      <c r="D4944" s="259"/>
      <c r="E4944" s="259"/>
      <c r="F4944" s="270"/>
      <c r="G4944" s="259"/>
      <c r="H4944" s="259"/>
      <c r="I4944" s="259"/>
      <c r="J4944" s="259"/>
    </row>
    <row r="4945" spans="1:10">
      <c r="A4945" s="259"/>
      <c r="B4945" s="259"/>
      <c r="C4945" s="259"/>
      <c r="D4945" s="259"/>
      <c r="E4945" s="259"/>
      <c r="F4945" s="270"/>
      <c r="G4945" s="259"/>
      <c r="H4945" s="259"/>
      <c r="I4945" s="259"/>
      <c r="J4945" s="259"/>
    </row>
    <row r="4946" spans="1:10">
      <c r="A4946" s="259"/>
      <c r="B4946" s="259"/>
      <c r="C4946" s="259"/>
      <c r="D4946" s="259"/>
      <c r="E4946" s="259"/>
      <c r="F4946" s="270"/>
      <c r="G4946" s="259"/>
      <c r="H4946" s="259"/>
      <c r="I4946" s="259"/>
      <c r="J4946" s="259"/>
    </row>
    <row r="4947" spans="1:10">
      <c r="A4947" s="259"/>
      <c r="B4947" s="259"/>
      <c r="C4947" s="259"/>
      <c r="D4947" s="259"/>
      <c r="E4947" s="259"/>
      <c r="F4947" s="270"/>
      <c r="G4947" s="259"/>
      <c r="H4947" s="259"/>
      <c r="I4947" s="259"/>
      <c r="J4947" s="259"/>
    </row>
    <row r="4948" spans="1:10">
      <c r="A4948" s="259"/>
      <c r="B4948" s="259"/>
      <c r="C4948" s="259"/>
      <c r="D4948" s="259"/>
      <c r="E4948" s="259"/>
      <c r="F4948" s="270"/>
      <c r="G4948" s="259"/>
      <c r="H4948" s="259"/>
      <c r="I4948" s="259"/>
      <c r="J4948" s="259"/>
    </row>
    <row r="4949" spans="1:10">
      <c r="A4949" s="259"/>
      <c r="B4949" s="259"/>
      <c r="C4949" s="259"/>
      <c r="D4949" s="259"/>
      <c r="E4949" s="259"/>
      <c r="F4949" s="270"/>
      <c r="G4949" s="259"/>
      <c r="H4949" s="259"/>
      <c r="I4949" s="259"/>
      <c r="J4949" s="259"/>
    </row>
    <row r="4950" spans="1:10">
      <c r="A4950" s="259"/>
      <c r="B4950" s="259"/>
      <c r="C4950" s="259"/>
      <c r="D4950" s="259"/>
      <c r="E4950" s="259"/>
      <c r="F4950" s="270"/>
      <c r="G4950" s="259"/>
      <c r="H4950" s="259"/>
      <c r="I4950" s="259"/>
      <c r="J4950" s="259"/>
    </row>
    <row r="4951" spans="1:10">
      <c r="A4951" s="259"/>
      <c r="B4951" s="259"/>
      <c r="C4951" s="259"/>
      <c r="D4951" s="259"/>
      <c r="E4951" s="259"/>
      <c r="F4951" s="270"/>
      <c r="G4951" s="259"/>
      <c r="H4951" s="259"/>
      <c r="I4951" s="259"/>
      <c r="J4951" s="259"/>
    </row>
    <row r="4952" spans="1:10">
      <c r="A4952" s="259"/>
      <c r="B4952" s="259"/>
      <c r="C4952" s="259"/>
      <c r="D4952" s="259"/>
      <c r="E4952" s="259"/>
      <c r="F4952" s="270"/>
      <c r="G4952" s="259"/>
      <c r="H4952" s="259"/>
      <c r="I4952" s="259"/>
      <c r="J4952" s="259"/>
    </row>
    <row r="4953" spans="1:10">
      <c r="A4953" s="259"/>
      <c r="B4953" s="259"/>
      <c r="C4953" s="259"/>
      <c r="D4953" s="259"/>
      <c r="E4953" s="259"/>
      <c r="F4953" s="270"/>
      <c r="G4953" s="259"/>
      <c r="H4953" s="259"/>
      <c r="I4953" s="259"/>
      <c r="J4953" s="259"/>
    </row>
    <row r="4954" spans="1:10">
      <c r="A4954" s="259"/>
      <c r="B4954" s="259"/>
      <c r="C4954" s="259"/>
      <c r="D4954" s="259"/>
      <c r="E4954" s="259"/>
      <c r="F4954" s="270"/>
      <c r="G4954" s="259"/>
      <c r="H4954" s="259"/>
      <c r="I4954" s="259"/>
      <c r="J4954" s="259"/>
    </row>
    <row r="4955" spans="1:10">
      <c r="A4955" s="259"/>
      <c r="B4955" s="259"/>
      <c r="C4955" s="259"/>
      <c r="D4955" s="259"/>
      <c r="E4955" s="259"/>
      <c r="F4955" s="270"/>
      <c r="G4955" s="259"/>
      <c r="H4955" s="259"/>
      <c r="I4955" s="259"/>
      <c r="J4955" s="259"/>
    </row>
    <row r="4956" spans="1:10">
      <c r="A4956" s="259"/>
      <c r="B4956" s="259"/>
      <c r="C4956" s="259"/>
      <c r="D4956" s="259"/>
      <c r="E4956" s="259"/>
      <c r="F4956" s="270"/>
      <c r="G4956" s="259"/>
      <c r="H4956" s="259"/>
      <c r="I4956" s="259"/>
      <c r="J4956" s="259"/>
    </row>
    <row r="4957" spans="1:10">
      <c r="A4957" s="259"/>
      <c r="B4957" s="259"/>
      <c r="C4957" s="259"/>
      <c r="D4957" s="259"/>
      <c r="E4957" s="259"/>
      <c r="F4957" s="270"/>
      <c r="G4957" s="259"/>
      <c r="H4957" s="259"/>
      <c r="I4957" s="259"/>
      <c r="J4957" s="259"/>
    </row>
    <row r="4958" spans="1:10">
      <c r="A4958" s="259"/>
      <c r="B4958" s="259"/>
      <c r="C4958" s="259"/>
      <c r="D4958" s="259"/>
      <c r="E4958" s="259"/>
      <c r="F4958" s="270"/>
      <c r="G4958" s="259"/>
      <c r="H4958" s="259"/>
      <c r="I4958" s="259"/>
      <c r="J4958" s="259"/>
    </row>
    <row r="4959" spans="1:10">
      <c r="A4959" s="259"/>
      <c r="B4959" s="259"/>
      <c r="C4959" s="259"/>
      <c r="D4959" s="259"/>
      <c r="E4959" s="259"/>
      <c r="F4959" s="270"/>
      <c r="G4959" s="259"/>
      <c r="H4959" s="259"/>
      <c r="I4959" s="259"/>
      <c r="J4959" s="259"/>
    </row>
    <row r="4960" spans="1:10">
      <c r="A4960" s="259"/>
      <c r="B4960" s="259"/>
      <c r="C4960" s="259"/>
      <c r="D4960" s="259"/>
      <c r="E4960" s="259"/>
      <c r="F4960" s="270"/>
      <c r="G4960" s="259"/>
      <c r="H4960" s="259"/>
      <c r="I4960" s="259"/>
      <c r="J4960" s="259"/>
    </row>
    <row r="4961" spans="1:10">
      <c r="A4961" s="259"/>
      <c r="B4961" s="259"/>
      <c r="C4961" s="259"/>
      <c r="D4961" s="259"/>
      <c r="E4961" s="259"/>
      <c r="F4961" s="270"/>
      <c r="G4961" s="259"/>
      <c r="H4961" s="259"/>
      <c r="I4961" s="259"/>
      <c r="J4961" s="259"/>
    </row>
    <row r="4962" spans="1:10">
      <c r="A4962" s="259"/>
      <c r="B4962" s="259"/>
      <c r="C4962" s="259"/>
      <c r="D4962" s="259"/>
      <c r="E4962" s="259"/>
      <c r="F4962" s="270"/>
      <c r="G4962" s="259"/>
      <c r="H4962" s="259"/>
      <c r="I4962" s="259"/>
      <c r="J4962" s="259"/>
    </row>
    <row r="4963" spans="1:10">
      <c r="A4963" s="259"/>
      <c r="B4963" s="259"/>
      <c r="C4963" s="259"/>
      <c r="D4963" s="259"/>
      <c r="E4963" s="259"/>
      <c r="F4963" s="270"/>
      <c r="G4963" s="259"/>
      <c r="H4963" s="259"/>
      <c r="I4963" s="259"/>
      <c r="J4963" s="259"/>
    </row>
    <row r="4964" spans="1:10">
      <c r="A4964" s="259"/>
      <c r="B4964" s="259"/>
      <c r="C4964" s="259"/>
      <c r="D4964" s="259"/>
      <c r="E4964" s="259"/>
      <c r="F4964" s="270"/>
      <c r="G4964" s="259"/>
      <c r="H4964" s="259"/>
      <c r="I4964" s="259"/>
      <c r="J4964" s="259"/>
    </row>
    <row r="4965" spans="1:10">
      <c r="A4965" s="259"/>
      <c r="B4965" s="259"/>
      <c r="C4965" s="259"/>
      <c r="D4965" s="259"/>
      <c r="E4965" s="259"/>
      <c r="F4965" s="270"/>
      <c r="G4965" s="259"/>
      <c r="H4965" s="259"/>
      <c r="I4965" s="259"/>
      <c r="J4965" s="259"/>
    </row>
    <row r="4966" spans="1:10">
      <c r="A4966" s="259"/>
      <c r="B4966" s="259"/>
      <c r="C4966" s="259"/>
      <c r="D4966" s="259"/>
      <c r="E4966" s="259"/>
      <c r="F4966" s="270"/>
      <c r="G4966" s="259"/>
      <c r="H4966" s="259"/>
      <c r="I4966" s="259"/>
      <c r="J4966" s="259"/>
    </row>
    <row r="4967" spans="1:10">
      <c r="A4967" s="259"/>
      <c r="B4967" s="259"/>
      <c r="C4967" s="259"/>
      <c r="D4967" s="259"/>
      <c r="E4967" s="259"/>
      <c r="F4967" s="270"/>
      <c r="G4967" s="259"/>
      <c r="H4967" s="259"/>
      <c r="I4967" s="259"/>
      <c r="J4967" s="259"/>
    </row>
    <row r="4968" spans="1:10">
      <c r="A4968" s="259"/>
      <c r="B4968" s="259"/>
      <c r="C4968" s="259"/>
      <c r="D4968" s="259"/>
      <c r="E4968" s="259"/>
      <c r="F4968" s="270"/>
      <c r="G4968" s="259"/>
      <c r="H4968" s="259"/>
      <c r="I4968" s="259"/>
      <c r="J4968" s="259"/>
    </row>
    <row r="4969" spans="1:10">
      <c r="A4969" s="259"/>
      <c r="B4969" s="259"/>
      <c r="C4969" s="259"/>
      <c r="D4969" s="259"/>
      <c r="E4969" s="259"/>
      <c r="F4969" s="270"/>
      <c r="G4969" s="259"/>
      <c r="H4969" s="259"/>
      <c r="I4969" s="259"/>
      <c r="J4969" s="259"/>
    </row>
    <row r="4970" spans="1:10">
      <c r="A4970" s="259"/>
      <c r="B4970" s="259"/>
      <c r="C4970" s="259"/>
      <c r="D4970" s="259"/>
      <c r="E4970" s="259"/>
      <c r="F4970" s="270"/>
      <c r="G4970" s="259"/>
      <c r="H4970" s="259"/>
      <c r="I4970" s="259"/>
      <c r="J4970" s="259"/>
    </row>
    <row r="4971" spans="1:10">
      <c r="A4971" s="259"/>
      <c r="B4971" s="259"/>
      <c r="C4971" s="259"/>
      <c r="D4971" s="259"/>
      <c r="E4971" s="259"/>
      <c r="F4971" s="270"/>
      <c r="G4971" s="259"/>
      <c r="H4971" s="259"/>
      <c r="I4971" s="259"/>
      <c r="J4971" s="259"/>
    </row>
    <row r="4972" spans="1:10">
      <c r="A4972" s="259"/>
      <c r="B4972" s="259"/>
      <c r="C4972" s="259"/>
      <c r="D4972" s="259"/>
      <c r="E4972" s="259"/>
      <c r="F4972" s="270"/>
      <c r="G4972" s="259"/>
      <c r="H4972" s="259"/>
      <c r="I4972" s="259"/>
      <c r="J4972" s="259"/>
    </row>
    <row r="4973" spans="1:10">
      <c r="A4973" s="259"/>
      <c r="B4973" s="259"/>
      <c r="C4973" s="259"/>
      <c r="D4973" s="259"/>
      <c r="E4973" s="259"/>
      <c r="F4973" s="270"/>
      <c r="G4973" s="259"/>
      <c r="H4973" s="259"/>
      <c r="I4973" s="259"/>
      <c r="J4973" s="259"/>
    </row>
    <row r="4974" spans="1:10">
      <c r="A4974" s="259"/>
      <c r="B4974" s="259"/>
      <c r="C4974" s="259"/>
      <c r="D4974" s="259"/>
      <c r="E4974" s="259"/>
      <c r="F4974" s="270"/>
      <c r="G4974" s="259"/>
      <c r="H4974" s="259"/>
      <c r="I4974" s="259"/>
      <c r="J4974" s="259"/>
    </row>
    <row r="4975" spans="1:10">
      <c r="A4975" s="259"/>
      <c r="B4975" s="259"/>
      <c r="C4975" s="259"/>
      <c r="D4975" s="259"/>
      <c r="E4975" s="259"/>
      <c r="F4975" s="270"/>
      <c r="G4975" s="259"/>
      <c r="H4975" s="259"/>
      <c r="I4975" s="259"/>
      <c r="J4975" s="259"/>
    </row>
    <row r="4976" spans="1:10">
      <c r="A4976" s="259"/>
      <c r="B4976" s="259"/>
      <c r="C4976" s="259"/>
      <c r="D4976" s="259"/>
      <c r="E4976" s="259"/>
      <c r="F4976" s="270"/>
      <c r="G4976" s="259"/>
      <c r="H4976" s="259"/>
      <c r="I4976" s="259"/>
      <c r="J4976" s="259"/>
    </row>
    <row r="4977" spans="1:10">
      <c r="A4977" s="259"/>
      <c r="B4977" s="259"/>
      <c r="C4977" s="259"/>
      <c r="D4977" s="259"/>
      <c r="E4977" s="259"/>
      <c r="F4977" s="270"/>
      <c r="G4977" s="259"/>
      <c r="H4977" s="259"/>
      <c r="I4977" s="259"/>
      <c r="J4977" s="259"/>
    </row>
    <row r="4978" spans="1:10">
      <c r="A4978" s="259"/>
      <c r="B4978" s="259"/>
      <c r="C4978" s="259"/>
      <c r="D4978" s="259"/>
      <c r="E4978" s="259"/>
      <c r="F4978" s="270"/>
      <c r="G4978" s="259"/>
      <c r="H4978" s="259"/>
      <c r="I4978" s="259"/>
      <c r="J4978" s="259"/>
    </row>
    <row r="4979" spans="1:10">
      <c r="A4979" s="259"/>
      <c r="B4979" s="259"/>
      <c r="C4979" s="259"/>
      <c r="D4979" s="259"/>
      <c r="E4979" s="259"/>
      <c r="F4979" s="270"/>
      <c r="G4979" s="259"/>
      <c r="H4979" s="259"/>
      <c r="I4979" s="259"/>
      <c r="J4979" s="259"/>
    </row>
    <row r="4980" spans="1:10">
      <c r="A4980" s="259"/>
      <c r="B4980" s="259"/>
      <c r="C4980" s="259"/>
      <c r="D4980" s="259"/>
      <c r="E4980" s="259"/>
      <c r="F4980" s="270"/>
      <c r="G4980" s="259"/>
      <c r="H4980" s="259"/>
      <c r="I4980" s="259"/>
      <c r="J4980" s="259"/>
    </row>
    <row r="4981" spans="1:10">
      <c r="A4981" s="259"/>
      <c r="B4981" s="259"/>
      <c r="C4981" s="259"/>
      <c r="D4981" s="259"/>
      <c r="E4981" s="259"/>
      <c r="F4981" s="270"/>
      <c r="G4981" s="259"/>
      <c r="H4981" s="259"/>
      <c r="I4981" s="259"/>
      <c r="J4981" s="259"/>
    </row>
    <row r="4982" spans="1:10">
      <c r="A4982" s="259"/>
      <c r="B4982" s="259"/>
      <c r="C4982" s="259"/>
      <c r="D4982" s="259"/>
      <c r="E4982" s="259"/>
      <c r="F4982" s="270"/>
      <c r="G4982" s="259"/>
      <c r="H4982" s="259"/>
      <c r="I4982" s="259"/>
      <c r="J4982" s="259"/>
    </row>
    <row r="4983" spans="1:10">
      <c r="A4983" s="259"/>
      <c r="B4983" s="259"/>
      <c r="C4983" s="259"/>
      <c r="D4983" s="259"/>
      <c r="E4983" s="259"/>
      <c r="F4983" s="270"/>
      <c r="G4983" s="259"/>
      <c r="H4983" s="259"/>
      <c r="I4983" s="259"/>
      <c r="J4983" s="259"/>
    </row>
    <row r="4984" spans="1:10">
      <c r="A4984" s="259"/>
      <c r="B4984" s="259"/>
      <c r="C4984" s="259"/>
      <c r="D4984" s="259"/>
      <c r="E4984" s="259"/>
      <c r="F4984" s="270"/>
      <c r="G4984" s="259"/>
      <c r="H4984" s="259"/>
      <c r="I4984" s="259"/>
      <c r="J4984" s="259"/>
    </row>
    <row r="4985" spans="1:10">
      <c r="A4985" s="259"/>
      <c r="B4985" s="259"/>
      <c r="C4985" s="259"/>
      <c r="D4985" s="259"/>
      <c r="E4985" s="259"/>
      <c r="F4985" s="270"/>
      <c r="G4985" s="259"/>
      <c r="H4985" s="259"/>
      <c r="I4985" s="259"/>
      <c r="J4985" s="259"/>
    </row>
    <row r="4986" spans="1:10">
      <c r="A4986" s="259"/>
      <c r="B4986" s="259"/>
      <c r="C4986" s="259"/>
      <c r="D4986" s="259"/>
      <c r="E4986" s="259"/>
      <c r="F4986" s="270"/>
      <c r="G4986" s="259"/>
      <c r="H4986" s="259"/>
      <c r="I4986" s="259"/>
      <c r="J4986" s="259"/>
    </row>
    <row r="4987" spans="1:10">
      <c r="A4987" s="259"/>
      <c r="B4987" s="259"/>
      <c r="C4987" s="259"/>
      <c r="D4987" s="259"/>
      <c r="E4987" s="259"/>
      <c r="F4987" s="270"/>
      <c r="G4987" s="259"/>
      <c r="H4987" s="259"/>
      <c r="I4987" s="259"/>
      <c r="J4987" s="259"/>
    </row>
    <row r="4988" spans="1:10">
      <c r="A4988" s="259"/>
      <c r="B4988" s="259"/>
      <c r="C4988" s="259"/>
      <c r="D4988" s="259"/>
      <c r="E4988" s="259"/>
      <c r="F4988" s="270"/>
      <c r="G4988" s="259"/>
      <c r="H4988" s="259"/>
      <c r="I4988" s="259"/>
      <c r="J4988" s="259"/>
    </row>
    <row r="4989" spans="1:10">
      <c r="A4989" s="259"/>
      <c r="B4989" s="259"/>
      <c r="C4989" s="259"/>
      <c r="D4989" s="259"/>
      <c r="E4989" s="259"/>
      <c r="F4989" s="270"/>
      <c r="G4989" s="259"/>
      <c r="H4989" s="259"/>
      <c r="I4989" s="259"/>
      <c r="J4989" s="259"/>
    </row>
    <row r="4990" spans="1:10">
      <c r="A4990" s="259"/>
      <c r="B4990" s="259"/>
      <c r="C4990" s="259"/>
      <c r="D4990" s="259"/>
      <c r="E4990" s="259"/>
      <c r="F4990" s="270"/>
      <c r="G4990" s="259"/>
      <c r="H4990" s="259"/>
      <c r="I4990" s="259"/>
      <c r="J4990" s="259"/>
    </row>
    <row r="4991" spans="1:10">
      <c r="A4991" s="259"/>
      <c r="B4991" s="259"/>
      <c r="C4991" s="259"/>
      <c r="D4991" s="259"/>
      <c r="E4991" s="259"/>
      <c r="F4991" s="270"/>
      <c r="G4991" s="259"/>
      <c r="H4991" s="259"/>
      <c r="I4991" s="259"/>
      <c r="J4991" s="259"/>
    </row>
    <row r="4992" spans="1:10">
      <c r="A4992" s="259"/>
      <c r="B4992" s="259"/>
      <c r="C4992" s="259"/>
      <c r="D4992" s="259"/>
      <c r="E4992" s="259"/>
      <c r="F4992" s="270"/>
      <c r="G4992" s="259"/>
      <c r="H4992" s="259"/>
      <c r="I4992" s="259"/>
      <c r="J4992" s="259"/>
    </row>
    <row r="4993" spans="1:10">
      <c r="A4993" s="259"/>
      <c r="B4993" s="259"/>
      <c r="C4993" s="259"/>
      <c r="D4993" s="259"/>
      <c r="E4993" s="259"/>
      <c r="F4993" s="270"/>
      <c r="G4993" s="259"/>
      <c r="H4993" s="259"/>
      <c r="I4993" s="259"/>
      <c r="J4993" s="259"/>
    </row>
    <row r="4994" spans="1:10">
      <c r="A4994" s="259"/>
      <c r="B4994" s="259"/>
      <c r="C4994" s="259"/>
      <c r="D4994" s="259"/>
      <c r="E4994" s="259"/>
      <c r="F4994" s="270"/>
      <c r="G4994" s="259"/>
      <c r="H4994" s="259"/>
      <c r="I4994" s="259"/>
      <c r="J4994" s="259"/>
    </row>
    <row r="4995" spans="1:10">
      <c r="A4995" s="259"/>
      <c r="B4995" s="259"/>
      <c r="C4995" s="259"/>
      <c r="D4995" s="259"/>
      <c r="E4995" s="259"/>
      <c r="F4995" s="270"/>
      <c r="G4995" s="259"/>
      <c r="H4995" s="259"/>
      <c r="I4995" s="259"/>
      <c r="J4995" s="259"/>
    </row>
    <row r="4996" spans="1:10">
      <c r="A4996" s="259"/>
      <c r="B4996" s="259"/>
      <c r="C4996" s="259"/>
      <c r="D4996" s="259"/>
      <c r="E4996" s="259"/>
      <c r="F4996" s="270"/>
      <c r="G4996" s="259"/>
      <c r="H4996" s="259"/>
      <c r="I4996" s="259"/>
      <c r="J4996" s="259"/>
    </row>
    <row r="4997" spans="1:10">
      <c r="A4997" s="259"/>
      <c r="B4997" s="259"/>
      <c r="C4997" s="259"/>
      <c r="D4997" s="259"/>
      <c r="E4997" s="259"/>
      <c r="F4997" s="270"/>
      <c r="G4997" s="259"/>
      <c r="H4997" s="259"/>
      <c r="I4997" s="259"/>
      <c r="J4997" s="259"/>
    </row>
    <row r="4998" spans="1:10">
      <c r="A4998" s="259"/>
      <c r="B4998" s="259"/>
      <c r="C4998" s="259"/>
      <c r="D4998" s="259"/>
      <c r="E4998" s="259"/>
      <c r="F4998" s="270"/>
      <c r="G4998" s="259"/>
      <c r="H4998" s="259"/>
      <c r="I4998" s="259"/>
      <c r="J4998" s="259"/>
    </row>
    <row r="4999" spans="1:10">
      <c r="A4999" s="259"/>
      <c r="B4999" s="259"/>
      <c r="C4999" s="259"/>
      <c r="D4999" s="259"/>
      <c r="E4999" s="259"/>
      <c r="F4999" s="270"/>
      <c r="G4999" s="259"/>
      <c r="H4999" s="259"/>
      <c r="I4999" s="259"/>
      <c r="J4999" s="259"/>
    </row>
    <row r="5000" spans="1:10">
      <c r="A5000" s="259"/>
      <c r="B5000" s="259"/>
      <c r="C5000" s="259"/>
      <c r="D5000" s="259"/>
      <c r="E5000" s="259"/>
      <c r="F5000" s="270"/>
      <c r="G5000" s="259"/>
      <c r="H5000" s="259"/>
      <c r="I5000" s="259"/>
      <c r="J5000" s="259"/>
    </row>
    <row r="5001" spans="1:10">
      <c r="A5001" s="259"/>
      <c r="B5001" s="259"/>
      <c r="C5001" s="259"/>
      <c r="D5001" s="259"/>
      <c r="E5001" s="259"/>
      <c r="F5001" s="270"/>
      <c r="G5001" s="259"/>
      <c r="H5001" s="259"/>
      <c r="I5001" s="259"/>
      <c r="J5001" s="259"/>
    </row>
    <row r="5002" spans="1:10">
      <c r="A5002" s="259"/>
      <c r="B5002" s="259"/>
      <c r="C5002" s="259"/>
      <c r="D5002" s="259"/>
      <c r="E5002" s="259"/>
      <c r="F5002" s="270"/>
      <c r="G5002" s="259"/>
      <c r="H5002" s="259"/>
      <c r="I5002" s="259"/>
      <c r="J5002" s="259"/>
    </row>
    <row r="5003" spans="1:10">
      <c r="A5003" s="259"/>
      <c r="B5003" s="259"/>
      <c r="C5003" s="259"/>
      <c r="D5003" s="259"/>
      <c r="E5003" s="259"/>
      <c r="F5003" s="270"/>
      <c r="G5003" s="259"/>
      <c r="H5003" s="259"/>
      <c r="I5003" s="259"/>
      <c r="J5003" s="259"/>
    </row>
    <row r="5004" spans="1:10">
      <c r="A5004" s="259"/>
      <c r="B5004" s="259"/>
      <c r="C5004" s="259"/>
      <c r="D5004" s="259"/>
      <c r="E5004" s="259"/>
      <c r="F5004" s="270"/>
      <c r="G5004" s="259"/>
      <c r="H5004" s="259"/>
      <c r="I5004" s="259"/>
      <c r="J5004" s="259"/>
    </row>
    <row r="5005" spans="1:10">
      <c r="A5005" s="259"/>
      <c r="B5005" s="259"/>
      <c r="C5005" s="259"/>
      <c r="D5005" s="259"/>
      <c r="E5005" s="259"/>
      <c r="F5005" s="270"/>
      <c r="G5005" s="259"/>
      <c r="H5005" s="259"/>
      <c r="I5005" s="259"/>
      <c r="J5005" s="259"/>
    </row>
    <row r="5006" spans="1:10">
      <c r="A5006" s="259"/>
      <c r="B5006" s="259"/>
      <c r="C5006" s="259"/>
      <c r="D5006" s="259"/>
      <c r="E5006" s="259"/>
      <c r="F5006" s="270"/>
      <c r="G5006" s="259"/>
      <c r="H5006" s="259"/>
      <c r="I5006" s="259"/>
      <c r="J5006" s="259"/>
    </row>
    <row r="5007" spans="1:10">
      <c r="A5007" s="259"/>
      <c r="B5007" s="259"/>
      <c r="C5007" s="259"/>
      <c r="D5007" s="259"/>
      <c r="E5007" s="259"/>
      <c r="F5007" s="270"/>
      <c r="G5007" s="259"/>
      <c r="H5007" s="259"/>
      <c r="I5007" s="259"/>
      <c r="J5007" s="259"/>
    </row>
    <row r="5008" spans="1:10">
      <c r="A5008" s="259"/>
      <c r="B5008" s="259"/>
      <c r="C5008" s="259"/>
      <c r="D5008" s="259"/>
      <c r="E5008" s="259"/>
      <c r="F5008" s="270"/>
      <c r="G5008" s="259"/>
      <c r="H5008" s="259"/>
      <c r="I5008" s="259"/>
      <c r="J5008" s="259"/>
    </row>
    <row r="5009" spans="1:10">
      <c r="A5009" s="259"/>
      <c r="B5009" s="259"/>
      <c r="C5009" s="259"/>
      <c r="D5009" s="259"/>
      <c r="E5009" s="259"/>
      <c r="F5009" s="270"/>
      <c r="G5009" s="259"/>
      <c r="H5009" s="259"/>
      <c r="I5009" s="259"/>
      <c r="J5009" s="259"/>
    </row>
    <row r="5010" spans="1:10">
      <c r="A5010" s="259"/>
      <c r="B5010" s="259"/>
      <c r="C5010" s="259"/>
      <c r="D5010" s="259"/>
      <c r="E5010" s="259"/>
      <c r="F5010" s="270"/>
      <c r="G5010" s="259"/>
      <c r="H5010" s="259"/>
      <c r="I5010" s="259"/>
      <c r="J5010" s="259"/>
    </row>
    <row r="5011" spans="1:10">
      <c r="A5011" s="259"/>
      <c r="B5011" s="259"/>
      <c r="C5011" s="259"/>
      <c r="D5011" s="259"/>
      <c r="E5011" s="259"/>
      <c r="F5011" s="270"/>
      <c r="G5011" s="259"/>
      <c r="H5011" s="259"/>
      <c r="I5011" s="259"/>
      <c r="J5011" s="259"/>
    </row>
    <row r="5012" spans="1:10">
      <c r="A5012" s="259"/>
      <c r="B5012" s="259"/>
      <c r="C5012" s="259"/>
      <c r="D5012" s="259"/>
      <c r="E5012" s="259"/>
      <c r="F5012" s="270"/>
      <c r="G5012" s="259"/>
      <c r="H5012" s="259"/>
      <c r="I5012" s="259"/>
      <c r="J5012" s="259"/>
    </row>
    <row r="5013" spans="1:10">
      <c r="A5013" s="259"/>
      <c r="B5013" s="259"/>
      <c r="C5013" s="259"/>
      <c r="D5013" s="259"/>
      <c r="E5013" s="259"/>
      <c r="F5013" s="270"/>
      <c r="G5013" s="259"/>
      <c r="H5013" s="259"/>
      <c r="I5013" s="259"/>
      <c r="J5013" s="259"/>
    </row>
    <row r="5014" spans="1:10">
      <c r="A5014" s="259"/>
      <c r="B5014" s="259"/>
      <c r="C5014" s="259"/>
      <c r="D5014" s="259"/>
      <c r="E5014" s="259"/>
      <c r="F5014" s="270"/>
      <c r="G5014" s="259"/>
      <c r="H5014" s="259"/>
      <c r="I5014" s="259"/>
      <c r="J5014" s="259"/>
    </row>
    <row r="5015" spans="1:10">
      <c r="A5015" s="259"/>
      <c r="B5015" s="259"/>
      <c r="C5015" s="259"/>
      <c r="D5015" s="259"/>
      <c r="E5015" s="259"/>
      <c r="F5015" s="270"/>
      <c r="G5015" s="259"/>
      <c r="H5015" s="259"/>
      <c r="I5015" s="259"/>
      <c r="J5015" s="259"/>
    </row>
    <row r="5016" spans="1:10">
      <c r="A5016" s="259"/>
      <c r="B5016" s="259"/>
      <c r="C5016" s="259"/>
      <c r="D5016" s="259"/>
      <c r="E5016" s="259"/>
      <c r="F5016" s="270"/>
      <c r="G5016" s="259"/>
      <c r="H5016" s="259"/>
      <c r="I5016" s="259"/>
      <c r="J5016" s="259"/>
    </row>
    <row r="5017" spans="1:10">
      <c r="A5017" s="259"/>
      <c r="B5017" s="259"/>
      <c r="C5017" s="259"/>
      <c r="D5017" s="259"/>
      <c r="E5017" s="259"/>
      <c r="F5017" s="270"/>
      <c r="G5017" s="259"/>
      <c r="H5017" s="259"/>
      <c r="I5017" s="259"/>
      <c r="J5017" s="259"/>
    </row>
    <row r="5018" spans="1:10">
      <c r="A5018" s="259"/>
      <c r="B5018" s="259"/>
      <c r="C5018" s="259"/>
      <c r="D5018" s="259"/>
      <c r="E5018" s="259"/>
      <c r="F5018" s="270"/>
      <c r="G5018" s="259"/>
      <c r="H5018" s="259"/>
      <c r="I5018" s="259"/>
      <c r="J5018" s="259"/>
    </row>
    <row r="5019" spans="1:10">
      <c r="A5019" s="259"/>
      <c r="B5019" s="259"/>
      <c r="C5019" s="259"/>
      <c r="D5019" s="259"/>
      <c r="E5019" s="259"/>
      <c r="F5019" s="270"/>
      <c r="G5019" s="259"/>
      <c r="H5019" s="259"/>
      <c r="I5019" s="259"/>
      <c r="J5019" s="259"/>
    </row>
    <row r="5020" spans="1:10">
      <c r="A5020" s="259"/>
      <c r="B5020" s="259"/>
      <c r="C5020" s="259"/>
      <c r="D5020" s="259"/>
      <c r="E5020" s="259"/>
      <c r="F5020" s="270"/>
      <c r="G5020" s="259"/>
      <c r="H5020" s="259"/>
      <c r="I5020" s="259"/>
      <c r="J5020" s="259"/>
    </row>
    <row r="5021" spans="1:10">
      <c r="A5021" s="259"/>
      <c r="B5021" s="259"/>
      <c r="C5021" s="259"/>
      <c r="D5021" s="259"/>
      <c r="E5021" s="259"/>
      <c r="F5021" s="270"/>
      <c r="G5021" s="259"/>
      <c r="H5021" s="259"/>
      <c r="I5021" s="259"/>
      <c r="J5021" s="259"/>
    </row>
    <row r="5022" spans="1:10">
      <c r="A5022" s="259"/>
      <c r="B5022" s="259"/>
      <c r="C5022" s="259"/>
      <c r="D5022" s="259"/>
      <c r="E5022" s="259"/>
      <c r="F5022" s="270"/>
      <c r="G5022" s="259"/>
      <c r="H5022" s="259"/>
      <c r="I5022" s="259"/>
      <c r="J5022" s="259"/>
    </row>
    <row r="5023" spans="1:10">
      <c r="A5023" s="259"/>
      <c r="B5023" s="259"/>
      <c r="C5023" s="259"/>
      <c r="D5023" s="259"/>
      <c r="E5023" s="259"/>
      <c r="F5023" s="270"/>
      <c r="G5023" s="259"/>
      <c r="H5023" s="259"/>
      <c r="I5023" s="259"/>
      <c r="J5023" s="259"/>
    </row>
    <row r="5024" spans="1:10">
      <c r="A5024" s="259"/>
      <c r="B5024" s="259"/>
      <c r="C5024" s="259"/>
      <c r="D5024" s="259"/>
      <c r="E5024" s="259"/>
      <c r="F5024" s="270"/>
      <c r="G5024" s="259"/>
      <c r="H5024" s="259"/>
      <c r="I5024" s="259"/>
      <c r="J5024" s="259"/>
    </row>
    <row r="5025" spans="1:10">
      <c r="A5025" s="259"/>
      <c r="B5025" s="259"/>
      <c r="C5025" s="259"/>
      <c r="D5025" s="259"/>
      <c r="E5025" s="259"/>
      <c r="F5025" s="270"/>
      <c r="G5025" s="259"/>
      <c r="H5025" s="259"/>
      <c r="I5025" s="259"/>
      <c r="J5025" s="259"/>
    </row>
    <row r="5026" spans="1:10">
      <c r="A5026" s="259"/>
      <c r="B5026" s="259"/>
      <c r="C5026" s="259"/>
      <c r="D5026" s="259"/>
      <c r="E5026" s="259"/>
      <c r="F5026" s="270"/>
      <c r="G5026" s="259"/>
      <c r="H5026" s="259"/>
      <c r="I5026" s="259"/>
      <c r="J5026" s="259"/>
    </row>
    <row r="5027" spans="1:10">
      <c r="A5027" s="259"/>
      <c r="B5027" s="259"/>
      <c r="C5027" s="259"/>
      <c r="D5027" s="259"/>
      <c r="E5027" s="259"/>
      <c r="F5027" s="270"/>
      <c r="G5027" s="259"/>
      <c r="H5027" s="259"/>
      <c r="I5027" s="259"/>
      <c r="J5027" s="259"/>
    </row>
    <row r="5028" spans="1:10">
      <c r="A5028" s="259"/>
      <c r="B5028" s="259"/>
      <c r="C5028" s="259"/>
      <c r="D5028" s="259"/>
      <c r="E5028" s="259"/>
      <c r="F5028" s="270"/>
      <c r="G5028" s="259"/>
      <c r="H5028" s="259"/>
      <c r="I5028" s="259"/>
      <c r="J5028" s="259"/>
    </row>
    <row r="5029" spans="1:10">
      <c r="A5029" s="259"/>
      <c r="B5029" s="259"/>
      <c r="C5029" s="259"/>
      <c r="D5029" s="259"/>
      <c r="E5029" s="259"/>
      <c r="F5029" s="270"/>
      <c r="G5029" s="259"/>
      <c r="H5029" s="259"/>
      <c r="I5029" s="259"/>
      <c r="J5029" s="259"/>
    </row>
    <row r="5030" spans="1:10">
      <c r="A5030" s="259"/>
      <c r="B5030" s="259"/>
      <c r="C5030" s="259"/>
      <c r="D5030" s="259"/>
      <c r="E5030" s="259"/>
      <c r="F5030" s="270"/>
      <c r="G5030" s="259"/>
      <c r="H5030" s="259"/>
      <c r="I5030" s="259"/>
      <c r="J5030" s="259"/>
    </row>
    <row r="5031" spans="1:10">
      <c r="A5031" s="259"/>
      <c r="B5031" s="259"/>
      <c r="C5031" s="259"/>
      <c r="D5031" s="259"/>
      <c r="E5031" s="259"/>
      <c r="F5031" s="270"/>
      <c r="G5031" s="259"/>
      <c r="H5031" s="259"/>
      <c r="I5031" s="259"/>
      <c r="J5031" s="259"/>
    </row>
    <row r="5032" spans="1:10">
      <c r="A5032" s="259"/>
      <c r="B5032" s="259"/>
      <c r="C5032" s="259"/>
      <c r="D5032" s="259"/>
      <c r="E5032" s="259"/>
      <c r="F5032" s="270"/>
      <c r="G5032" s="259"/>
      <c r="H5032" s="259"/>
      <c r="I5032" s="259"/>
      <c r="J5032" s="259"/>
    </row>
    <row r="5033" spans="1:10">
      <c r="A5033" s="259"/>
      <c r="B5033" s="259"/>
      <c r="C5033" s="259"/>
      <c r="D5033" s="259"/>
      <c r="E5033" s="259"/>
      <c r="F5033" s="270"/>
      <c r="G5033" s="259"/>
      <c r="H5033" s="259"/>
      <c r="I5033" s="259"/>
      <c r="J5033" s="259"/>
    </row>
    <row r="5034" spans="1:10">
      <c r="A5034" s="259"/>
      <c r="B5034" s="259"/>
      <c r="C5034" s="259"/>
      <c r="D5034" s="259"/>
      <c r="E5034" s="259"/>
      <c r="F5034" s="270"/>
      <c r="G5034" s="259"/>
      <c r="H5034" s="259"/>
      <c r="I5034" s="259"/>
      <c r="J5034" s="259"/>
    </row>
    <row r="5035" spans="1:10">
      <c r="A5035" s="259"/>
      <c r="B5035" s="259"/>
      <c r="C5035" s="259"/>
      <c r="D5035" s="259"/>
      <c r="E5035" s="259"/>
      <c r="F5035" s="270"/>
      <c r="G5035" s="259"/>
      <c r="H5035" s="259"/>
      <c r="I5035" s="259"/>
      <c r="J5035" s="259"/>
    </row>
    <row r="5036" spans="1:10">
      <c r="A5036" s="259"/>
      <c r="B5036" s="259"/>
      <c r="C5036" s="259"/>
      <c r="D5036" s="259"/>
      <c r="E5036" s="259"/>
      <c r="F5036" s="270"/>
      <c r="G5036" s="259"/>
      <c r="H5036" s="259"/>
      <c r="I5036" s="259"/>
      <c r="J5036" s="259"/>
    </row>
    <row r="5037" spans="1:10">
      <c r="A5037" s="259"/>
      <c r="B5037" s="259"/>
      <c r="C5037" s="259"/>
      <c r="D5037" s="259"/>
      <c r="E5037" s="259"/>
      <c r="F5037" s="270"/>
      <c r="G5037" s="259"/>
      <c r="H5037" s="259"/>
      <c r="I5037" s="259"/>
      <c r="J5037" s="259"/>
    </row>
    <row r="5038" spans="1:10">
      <c r="A5038" s="259"/>
      <c r="B5038" s="259"/>
      <c r="C5038" s="259"/>
      <c r="D5038" s="259"/>
      <c r="E5038" s="259"/>
      <c r="F5038" s="270"/>
      <c r="G5038" s="259"/>
      <c r="H5038" s="259"/>
      <c r="I5038" s="259"/>
      <c r="J5038" s="259"/>
    </row>
    <row r="5039" spans="1:10">
      <c r="A5039" s="259"/>
      <c r="B5039" s="259"/>
      <c r="C5039" s="259"/>
      <c r="D5039" s="259"/>
      <c r="E5039" s="259"/>
      <c r="F5039" s="270"/>
      <c r="G5039" s="259"/>
      <c r="H5039" s="259"/>
      <c r="I5039" s="259"/>
      <c r="J5039" s="259"/>
    </row>
    <row r="5040" spans="1:10">
      <c r="A5040" s="259"/>
      <c r="B5040" s="259"/>
      <c r="C5040" s="259"/>
      <c r="D5040" s="259"/>
      <c r="E5040" s="259"/>
      <c r="F5040" s="270"/>
      <c r="G5040" s="259"/>
      <c r="H5040" s="259"/>
      <c r="I5040" s="259"/>
      <c r="J5040" s="259"/>
    </row>
    <row r="5041" spans="1:10">
      <c r="A5041" s="259"/>
      <c r="B5041" s="259"/>
      <c r="C5041" s="259"/>
      <c r="D5041" s="259"/>
      <c r="E5041" s="259"/>
      <c r="F5041" s="270"/>
      <c r="G5041" s="259"/>
      <c r="H5041" s="259"/>
      <c r="I5041" s="259"/>
      <c r="J5041" s="259"/>
    </row>
    <row r="5042" spans="1:10">
      <c r="A5042" s="259"/>
      <c r="B5042" s="259"/>
      <c r="C5042" s="259"/>
      <c r="D5042" s="259"/>
      <c r="E5042" s="259"/>
      <c r="F5042" s="270"/>
      <c r="G5042" s="259"/>
      <c r="H5042" s="259"/>
      <c r="I5042" s="259"/>
      <c r="J5042" s="259"/>
    </row>
    <row r="5043" spans="1:10">
      <c r="A5043" s="259"/>
      <c r="B5043" s="259"/>
      <c r="C5043" s="259"/>
      <c r="D5043" s="259"/>
      <c r="E5043" s="259"/>
      <c r="F5043" s="270"/>
      <c r="G5043" s="259"/>
      <c r="H5043" s="259"/>
      <c r="I5043" s="259"/>
      <c r="J5043" s="259"/>
    </row>
    <row r="5044" spans="1:10">
      <c r="A5044" s="259"/>
      <c r="B5044" s="259"/>
      <c r="C5044" s="259"/>
      <c r="D5044" s="259"/>
      <c r="E5044" s="259"/>
      <c r="F5044" s="270"/>
      <c r="G5044" s="259"/>
      <c r="H5044" s="259"/>
      <c r="I5044" s="259"/>
      <c r="J5044" s="259"/>
    </row>
    <row r="5045" spans="1:10">
      <c r="A5045" s="259"/>
      <c r="B5045" s="259"/>
      <c r="C5045" s="259"/>
      <c r="D5045" s="259"/>
      <c r="E5045" s="259"/>
      <c r="F5045" s="270"/>
      <c r="G5045" s="259"/>
      <c r="H5045" s="259"/>
      <c r="I5045" s="259"/>
      <c r="J5045" s="259"/>
    </row>
    <row r="5046" spans="1:10">
      <c r="A5046" s="259"/>
      <c r="B5046" s="259"/>
      <c r="C5046" s="259"/>
      <c r="D5046" s="259"/>
      <c r="E5046" s="259"/>
      <c r="F5046" s="270"/>
      <c r="G5046" s="259"/>
      <c r="H5046" s="259"/>
      <c r="I5046" s="259"/>
      <c r="J5046" s="259"/>
    </row>
    <row r="5047" spans="1:10">
      <c r="A5047" s="259"/>
      <c r="B5047" s="259"/>
      <c r="C5047" s="259"/>
      <c r="D5047" s="259"/>
      <c r="E5047" s="259"/>
      <c r="F5047" s="270"/>
      <c r="G5047" s="259"/>
      <c r="H5047" s="259"/>
      <c r="I5047" s="259"/>
      <c r="J5047" s="259"/>
    </row>
    <row r="5048" spans="1:10">
      <c r="A5048" s="259"/>
      <c r="B5048" s="259"/>
      <c r="C5048" s="259"/>
      <c r="D5048" s="259"/>
      <c r="E5048" s="259"/>
      <c r="F5048" s="270"/>
      <c r="G5048" s="259"/>
      <c r="H5048" s="259"/>
      <c r="I5048" s="259"/>
      <c r="J5048" s="259"/>
    </row>
    <row r="5049" spans="1:10">
      <c r="A5049" s="259"/>
      <c r="B5049" s="259"/>
      <c r="C5049" s="259"/>
      <c r="D5049" s="259"/>
      <c r="E5049" s="259"/>
      <c r="F5049" s="270"/>
      <c r="G5049" s="259"/>
      <c r="H5049" s="259"/>
      <c r="I5049" s="259"/>
      <c r="J5049" s="259"/>
    </row>
    <row r="5050" spans="1:10">
      <c r="A5050" s="259"/>
      <c r="B5050" s="259"/>
      <c r="C5050" s="259"/>
      <c r="D5050" s="259"/>
      <c r="E5050" s="259"/>
      <c r="F5050" s="270"/>
      <c r="G5050" s="259"/>
      <c r="H5050" s="259"/>
      <c r="I5050" s="259"/>
      <c r="J5050" s="259"/>
    </row>
    <row r="5051" spans="1:10">
      <c r="A5051" s="259"/>
      <c r="B5051" s="259"/>
      <c r="C5051" s="259"/>
      <c r="D5051" s="259"/>
      <c r="E5051" s="259"/>
      <c r="F5051" s="270"/>
      <c r="G5051" s="259"/>
      <c r="H5051" s="259"/>
      <c r="I5051" s="259"/>
      <c r="J5051" s="259"/>
    </row>
    <row r="5052" spans="1:10">
      <c r="A5052" s="259"/>
      <c r="B5052" s="259"/>
      <c r="C5052" s="259"/>
      <c r="D5052" s="259"/>
      <c r="E5052" s="259"/>
      <c r="F5052" s="270"/>
      <c r="G5052" s="259"/>
      <c r="H5052" s="259"/>
      <c r="I5052" s="259"/>
      <c r="J5052" s="259"/>
    </row>
    <row r="5053" spans="1:10">
      <c r="A5053" s="259"/>
      <c r="B5053" s="259"/>
      <c r="C5053" s="259"/>
      <c r="D5053" s="259"/>
      <c r="E5053" s="259"/>
      <c r="F5053" s="270"/>
      <c r="G5053" s="259"/>
      <c r="H5053" s="259"/>
      <c r="I5053" s="259"/>
      <c r="J5053" s="259"/>
    </row>
    <row r="5054" spans="1:10">
      <c r="A5054" s="259"/>
      <c r="B5054" s="259"/>
      <c r="C5054" s="259"/>
      <c r="D5054" s="259"/>
      <c r="E5054" s="259"/>
      <c r="F5054" s="270"/>
      <c r="G5054" s="259"/>
      <c r="H5054" s="259"/>
      <c r="I5054" s="259"/>
      <c r="J5054" s="259"/>
    </row>
    <row r="5055" spans="1:10">
      <c r="A5055" s="259"/>
      <c r="B5055" s="259"/>
      <c r="C5055" s="259"/>
      <c r="D5055" s="259"/>
      <c r="E5055" s="259"/>
      <c r="F5055" s="270"/>
      <c r="G5055" s="259"/>
      <c r="H5055" s="259"/>
      <c r="I5055" s="259"/>
      <c r="J5055" s="259"/>
    </row>
    <row r="5056" spans="1:10">
      <c r="A5056" s="259"/>
      <c r="B5056" s="259"/>
      <c r="C5056" s="259"/>
      <c r="D5056" s="259"/>
      <c r="E5056" s="259"/>
      <c r="F5056" s="270"/>
      <c r="G5056" s="259"/>
      <c r="H5056" s="259"/>
      <c r="I5056" s="259"/>
      <c r="J5056" s="259"/>
    </row>
    <row r="5057" spans="1:10">
      <c r="A5057" s="259"/>
      <c r="B5057" s="259"/>
      <c r="C5057" s="259"/>
      <c r="D5057" s="259"/>
      <c r="E5057" s="259"/>
      <c r="F5057" s="270"/>
      <c r="G5057" s="259"/>
      <c r="H5057" s="259"/>
      <c r="I5057" s="259"/>
      <c r="J5057" s="259"/>
    </row>
    <row r="5058" spans="1:10">
      <c r="A5058" s="259"/>
      <c r="B5058" s="259"/>
      <c r="C5058" s="259"/>
      <c r="D5058" s="259"/>
      <c r="E5058" s="259"/>
      <c r="F5058" s="270"/>
      <c r="G5058" s="259"/>
      <c r="H5058" s="259"/>
      <c r="I5058" s="259"/>
      <c r="J5058" s="259"/>
    </row>
    <row r="5059" spans="1:10">
      <c r="A5059" s="259"/>
      <c r="B5059" s="259"/>
      <c r="C5059" s="259"/>
      <c r="D5059" s="259"/>
      <c r="E5059" s="259"/>
      <c r="F5059" s="270"/>
      <c r="G5059" s="259"/>
      <c r="H5059" s="259"/>
      <c r="I5059" s="259"/>
      <c r="J5059" s="259"/>
    </row>
    <row r="5060" spans="1:10">
      <c r="A5060" s="259"/>
      <c r="B5060" s="259"/>
      <c r="C5060" s="259"/>
      <c r="D5060" s="259"/>
      <c r="E5060" s="259"/>
      <c r="F5060" s="270"/>
      <c r="G5060" s="259"/>
      <c r="H5060" s="259"/>
      <c r="I5060" s="259"/>
      <c r="J5060" s="259"/>
    </row>
    <row r="5061" spans="1:10">
      <c r="A5061" s="259"/>
      <c r="B5061" s="259"/>
      <c r="C5061" s="259"/>
      <c r="D5061" s="259"/>
      <c r="E5061" s="259"/>
      <c r="F5061" s="270"/>
      <c r="G5061" s="259"/>
      <c r="H5061" s="259"/>
      <c r="I5061" s="259"/>
      <c r="J5061" s="259"/>
    </row>
    <row r="5062" spans="1:10">
      <c r="A5062" s="259"/>
      <c r="B5062" s="259"/>
      <c r="C5062" s="259"/>
      <c r="D5062" s="259"/>
      <c r="E5062" s="259"/>
      <c r="F5062" s="270"/>
      <c r="G5062" s="259"/>
      <c r="H5062" s="259"/>
      <c r="I5062" s="259"/>
      <c r="J5062" s="259"/>
    </row>
    <row r="5063" spans="1:10">
      <c r="A5063" s="259"/>
      <c r="B5063" s="259"/>
      <c r="C5063" s="259"/>
      <c r="D5063" s="259"/>
      <c r="E5063" s="259"/>
      <c r="F5063" s="270"/>
      <c r="G5063" s="259"/>
      <c r="H5063" s="259"/>
      <c r="I5063" s="259"/>
      <c r="J5063" s="259"/>
    </row>
    <row r="5064" spans="1:10">
      <c r="A5064" s="259"/>
      <c r="B5064" s="259"/>
      <c r="C5064" s="259"/>
      <c r="D5064" s="259"/>
      <c r="E5064" s="259"/>
      <c r="F5064" s="270"/>
      <c r="G5064" s="259"/>
      <c r="H5064" s="259"/>
      <c r="I5064" s="259"/>
      <c r="J5064" s="259"/>
    </row>
    <row r="5065" spans="1:10">
      <c r="A5065" s="259"/>
      <c r="B5065" s="259"/>
      <c r="C5065" s="259"/>
      <c r="D5065" s="259"/>
      <c r="E5065" s="259"/>
      <c r="F5065" s="270"/>
      <c r="G5065" s="259"/>
      <c r="H5065" s="259"/>
      <c r="I5065" s="259"/>
      <c r="J5065" s="259"/>
    </row>
    <row r="5066" spans="1:10">
      <c r="A5066" s="259"/>
      <c r="B5066" s="259"/>
      <c r="C5066" s="259"/>
      <c r="D5066" s="259"/>
      <c r="E5066" s="259"/>
      <c r="F5066" s="270"/>
      <c r="G5066" s="259"/>
      <c r="H5066" s="259"/>
      <c r="I5066" s="259"/>
      <c r="J5066" s="259"/>
    </row>
    <row r="5067" spans="1:10">
      <c r="A5067" s="259"/>
      <c r="B5067" s="259"/>
      <c r="C5067" s="259"/>
      <c r="D5067" s="259"/>
      <c r="E5067" s="259"/>
      <c r="F5067" s="270"/>
      <c r="G5067" s="259"/>
      <c r="H5067" s="259"/>
      <c r="I5067" s="259"/>
      <c r="J5067" s="259"/>
    </row>
    <row r="5068" spans="1:10">
      <c r="A5068" s="259"/>
      <c r="B5068" s="259"/>
      <c r="C5068" s="259"/>
      <c r="D5068" s="259"/>
      <c r="E5068" s="259"/>
      <c r="F5068" s="270"/>
      <c r="G5068" s="259"/>
      <c r="H5068" s="259"/>
      <c r="I5068" s="259"/>
      <c r="J5068" s="259"/>
    </row>
    <row r="5069" spans="1:10">
      <c r="A5069" s="259"/>
      <c r="B5069" s="259"/>
      <c r="C5069" s="259"/>
      <c r="D5069" s="259"/>
      <c r="E5069" s="259"/>
      <c r="F5069" s="270"/>
      <c r="G5069" s="259"/>
      <c r="H5069" s="259"/>
      <c r="I5069" s="259"/>
      <c r="J5069" s="259"/>
    </row>
    <row r="5070" spans="1:10">
      <c r="A5070" s="259"/>
      <c r="B5070" s="259"/>
      <c r="C5070" s="259"/>
      <c r="D5070" s="259"/>
      <c r="E5070" s="259"/>
      <c r="F5070" s="270"/>
      <c r="G5070" s="259"/>
      <c r="H5070" s="259"/>
      <c r="I5070" s="259"/>
      <c r="J5070" s="259"/>
    </row>
    <row r="5071" spans="1:10">
      <c r="A5071" s="259"/>
      <c r="B5071" s="259"/>
      <c r="C5071" s="259"/>
      <c r="D5071" s="259"/>
      <c r="E5071" s="259"/>
      <c r="F5071" s="270"/>
      <c r="G5071" s="259"/>
      <c r="H5071" s="259"/>
      <c r="I5071" s="259"/>
      <c r="J5071" s="259"/>
    </row>
    <row r="5072" spans="1:10">
      <c r="A5072" s="259"/>
      <c r="B5072" s="259"/>
      <c r="C5072" s="259"/>
      <c r="D5072" s="259"/>
      <c r="E5072" s="259"/>
      <c r="F5072" s="270"/>
      <c r="G5072" s="259"/>
      <c r="H5072" s="259"/>
      <c r="I5072" s="259"/>
      <c r="J5072" s="259"/>
    </row>
    <row r="5073" spans="1:10">
      <c r="A5073" s="259"/>
      <c r="B5073" s="259"/>
      <c r="C5073" s="259"/>
      <c r="D5073" s="259"/>
      <c r="E5073" s="259"/>
      <c r="F5073" s="270"/>
      <c r="G5073" s="259"/>
      <c r="H5073" s="259"/>
      <c r="I5073" s="259"/>
      <c r="J5073" s="259"/>
    </row>
    <row r="5074" spans="1:10">
      <c r="A5074" s="259"/>
      <c r="B5074" s="259"/>
      <c r="C5074" s="259"/>
      <c r="D5074" s="259"/>
      <c r="E5074" s="259"/>
      <c r="F5074" s="270"/>
      <c r="G5074" s="259"/>
      <c r="H5074" s="259"/>
      <c r="I5074" s="259"/>
      <c r="J5074" s="259"/>
    </row>
    <row r="5075" spans="1:10">
      <c r="A5075" s="259"/>
      <c r="B5075" s="259"/>
      <c r="C5075" s="259"/>
      <c r="D5075" s="259"/>
      <c r="E5075" s="259"/>
      <c r="F5075" s="270"/>
      <c r="G5075" s="259"/>
      <c r="H5075" s="259"/>
      <c r="I5075" s="259"/>
      <c r="J5075" s="259"/>
    </row>
    <row r="5076" spans="1:10">
      <c r="A5076" s="259"/>
      <c r="B5076" s="259"/>
      <c r="C5076" s="259"/>
      <c r="D5076" s="259"/>
      <c r="E5076" s="259"/>
      <c r="F5076" s="270"/>
      <c r="G5076" s="259"/>
      <c r="H5076" s="259"/>
      <c r="I5076" s="259"/>
      <c r="J5076" s="259"/>
    </row>
    <row r="5077" spans="1:10">
      <c r="A5077" s="259"/>
      <c r="B5077" s="259"/>
      <c r="C5077" s="259"/>
      <c r="D5077" s="259"/>
      <c r="E5077" s="259"/>
      <c r="F5077" s="270"/>
      <c r="G5077" s="259"/>
      <c r="H5077" s="259"/>
      <c r="I5077" s="259"/>
      <c r="J5077" s="259"/>
    </row>
    <row r="5078" spans="1:10">
      <c r="A5078" s="259"/>
      <c r="B5078" s="259"/>
      <c r="C5078" s="259"/>
      <c r="D5078" s="259"/>
      <c r="E5078" s="259"/>
      <c r="F5078" s="270"/>
      <c r="G5078" s="259"/>
      <c r="H5078" s="259"/>
      <c r="I5078" s="259"/>
      <c r="J5078" s="259"/>
    </row>
    <row r="5079" spans="1:10">
      <c r="A5079" s="259"/>
      <c r="B5079" s="259"/>
      <c r="C5079" s="259"/>
      <c r="D5079" s="259"/>
      <c r="E5079" s="259"/>
      <c r="F5079" s="270"/>
      <c r="G5079" s="259"/>
      <c r="H5079" s="259"/>
      <c r="I5079" s="259"/>
      <c r="J5079" s="259"/>
    </row>
    <row r="5080" spans="1:10">
      <c r="A5080" s="259"/>
      <c r="B5080" s="259"/>
      <c r="C5080" s="259"/>
      <c r="D5080" s="259"/>
      <c r="E5080" s="259"/>
      <c r="F5080" s="270"/>
      <c r="G5080" s="259"/>
      <c r="H5080" s="259"/>
      <c r="I5080" s="259"/>
      <c r="J5080" s="259"/>
    </row>
    <row r="5081" spans="1:10">
      <c r="A5081" s="259"/>
      <c r="B5081" s="259"/>
      <c r="C5081" s="259"/>
      <c r="D5081" s="259"/>
      <c r="E5081" s="259"/>
      <c r="F5081" s="270"/>
      <c r="G5081" s="259"/>
      <c r="H5081" s="259"/>
      <c r="I5081" s="259"/>
      <c r="J5081" s="259"/>
    </row>
    <row r="5082" spans="1:10">
      <c r="A5082" s="259"/>
      <c r="B5082" s="259"/>
      <c r="C5082" s="259"/>
      <c r="D5082" s="259"/>
      <c r="E5082" s="259"/>
      <c r="F5082" s="270"/>
      <c r="G5082" s="259"/>
      <c r="H5082" s="259"/>
      <c r="I5082" s="259"/>
      <c r="J5082" s="259"/>
    </row>
    <row r="5083" spans="1:10">
      <c r="A5083" s="259"/>
      <c r="B5083" s="259"/>
      <c r="C5083" s="259"/>
      <c r="D5083" s="259"/>
      <c r="E5083" s="259"/>
      <c r="F5083" s="270"/>
      <c r="G5083" s="259"/>
      <c r="H5083" s="259"/>
      <c r="I5083" s="259"/>
      <c r="J5083" s="259"/>
    </row>
    <row r="5084" spans="1:10">
      <c r="A5084" s="259"/>
      <c r="B5084" s="259"/>
      <c r="C5084" s="259"/>
      <c r="D5084" s="259"/>
      <c r="E5084" s="259"/>
      <c r="F5084" s="270"/>
      <c r="G5084" s="259"/>
      <c r="H5084" s="259"/>
      <c r="I5084" s="259"/>
      <c r="J5084" s="259"/>
    </row>
    <row r="5085" spans="1:10">
      <c r="A5085" s="259"/>
      <c r="B5085" s="259"/>
      <c r="C5085" s="259"/>
      <c r="D5085" s="259"/>
      <c r="E5085" s="259"/>
      <c r="F5085" s="270"/>
      <c r="G5085" s="259"/>
      <c r="H5085" s="259"/>
      <c r="I5085" s="259"/>
      <c r="J5085" s="259"/>
    </row>
    <row r="5086" spans="1:10">
      <c r="A5086" s="259"/>
      <c r="B5086" s="259"/>
      <c r="C5086" s="259"/>
      <c r="D5086" s="259"/>
      <c r="E5086" s="259"/>
      <c r="F5086" s="270"/>
      <c r="G5086" s="259"/>
      <c r="H5086" s="259"/>
      <c r="I5086" s="259"/>
      <c r="J5086" s="259"/>
    </row>
    <row r="5087" spans="1:10">
      <c r="A5087" s="259"/>
      <c r="B5087" s="259"/>
      <c r="C5087" s="259"/>
      <c r="D5087" s="259"/>
      <c r="E5087" s="259"/>
      <c r="F5087" s="270"/>
      <c r="G5087" s="259"/>
      <c r="H5087" s="259"/>
      <c r="I5087" s="259"/>
      <c r="J5087" s="259"/>
    </row>
    <row r="5088" spans="1:10">
      <c r="A5088" s="259"/>
      <c r="B5088" s="259"/>
      <c r="C5088" s="259"/>
      <c r="D5088" s="259"/>
      <c r="E5088" s="259"/>
      <c r="F5088" s="270"/>
      <c r="G5088" s="259"/>
      <c r="H5088" s="259"/>
      <c r="I5088" s="259"/>
      <c r="J5088" s="259"/>
    </row>
    <row r="5089" spans="1:10">
      <c r="A5089" s="259"/>
      <c r="B5089" s="259"/>
      <c r="C5089" s="259"/>
      <c r="D5089" s="259"/>
      <c r="E5089" s="259"/>
      <c r="F5089" s="270"/>
      <c r="G5089" s="259"/>
      <c r="H5089" s="259"/>
      <c r="I5089" s="259"/>
      <c r="J5089" s="259"/>
    </row>
    <row r="5090" spans="1:10">
      <c r="A5090" s="259"/>
      <c r="B5090" s="259"/>
      <c r="C5090" s="259"/>
      <c r="D5090" s="259"/>
      <c r="E5090" s="259"/>
      <c r="F5090" s="270"/>
      <c r="G5090" s="259"/>
      <c r="H5090" s="259"/>
      <c r="I5090" s="259"/>
      <c r="J5090" s="259"/>
    </row>
    <row r="5091" spans="1:10">
      <c r="A5091" s="259"/>
      <c r="B5091" s="259"/>
      <c r="C5091" s="259"/>
      <c r="D5091" s="259"/>
      <c r="E5091" s="259"/>
      <c r="F5091" s="270"/>
      <c r="G5091" s="259"/>
      <c r="H5091" s="259"/>
      <c r="I5091" s="259"/>
      <c r="J5091" s="259"/>
    </row>
    <row r="5092" spans="1:10">
      <c r="A5092" s="259"/>
      <c r="B5092" s="259"/>
      <c r="C5092" s="259"/>
      <c r="D5092" s="259"/>
      <c r="E5092" s="259"/>
      <c r="F5092" s="270"/>
      <c r="G5092" s="259"/>
      <c r="H5092" s="259"/>
      <c r="I5092" s="259"/>
      <c r="J5092" s="259"/>
    </row>
    <row r="5093" spans="1:10">
      <c r="A5093" s="259"/>
      <c r="B5093" s="259"/>
      <c r="C5093" s="259"/>
      <c r="D5093" s="259"/>
      <c r="E5093" s="259"/>
      <c r="F5093" s="270"/>
      <c r="G5093" s="259"/>
      <c r="H5093" s="259"/>
      <c r="I5093" s="259"/>
      <c r="J5093" s="259"/>
    </row>
    <row r="5094" spans="1:10">
      <c r="A5094" s="259"/>
      <c r="B5094" s="259"/>
      <c r="C5094" s="259"/>
      <c r="D5094" s="259"/>
      <c r="E5094" s="259"/>
      <c r="F5094" s="270"/>
      <c r="G5094" s="259"/>
      <c r="H5094" s="259"/>
      <c r="I5094" s="259"/>
      <c r="J5094" s="259"/>
    </row>
    <row r="5095" spans="1:10">
      <c r="A5095" s="259"/>
      <c r="B5095" s="259"/>
      <c r="C5095" s="259"/>
      <c r="D5095" s="259"/>
      <c r="E5095" s="259"/>
      <c r="F5095" s="270"/>
      <c r="G5095" s="259"/>
      <c r="H5095" s="259"/>
      <c r="I5095" s="259"/>
      <c r="J5095" s="259"/>
    </row>
    <row r="5096" spans="1:10">
      <c r="A5096" s="259"/>
      <c r="B5096" s="259"/>
      <c r="C5096" s="259"/>
      <c r="D5096" s="259"/>
      <c r="E5096" s="259"/>
      <c r="F5096" s="270"/>
      <c r="G5096" s="259"/>
      <c r="H5096" s="259"/>
      <c r="I5096" s="259"/>
      <c r="J5096" s="259"/>
    </row>
    <row r="5097" spans="1:10">
      <c r="A5097" s="259"/>
      <c r="B5097" s="259"/>
      <c r="C5097" s="259"/>
      <c r="D5097" s="259"/>
      <c r="E5097" s="259"/>
      <c r="F5097" s="270"/>
      <c r="G5097" s="259"/>
      <c r="H5097" s="259"/>
      <c r="I5097" s="259"/>
      <c r="J5097" s="259"/>
    </row>
    <row r="5098" spans="1:10">
      <c r="A5098" s="259"/>
      <c r="B5098" s="259"/>
      <c r="C5098" s="259"/>
      <c r="D5098" s="259"/>
      <c r="E5098" s="259"/>
      <c r="F5098" s="270"/>
      <c r="G5098" s="259"/>
      <c r="H5098" s="259"/>
      <c r="I5098" s="259"/>
      <c r="J5098" s="259"/>
    </row>
    <row r="5099" spans="1:10">
      <c r="A5099" s="259"/>
      <c r="B5099" s="259"/>
      <c r="C5099" s="259"/>
      <c r="D5099" s="259"/>
      <c r="E5099" s="259"/>
      <c r="F5099" s="270"/>
      <c r="G5099" s="259"/>
      <c r="H5099" s="259"/>
      <c r="I5099" s="259"/>
      <c r="J5099" s="259"/>
    </row>
    <row r="5100" spans="1:10">
      <c r="A5100" s="259"/>
      <c r="B5100" s="259"/>
      <c r="C5100" s="259"/>
      <c r="D5100" s="259"/>
      <c r="E5100" s="259"/>
      <c r="F5100" s="270"/>
      <c r="G5100" s="259"/>
      <c r="H5100" s="259"/>
      <c r="I5100" s="259"/>
      <c r="J5100" s="259"/>
    </row>
    <row r="5101" spans="1:10">
      <c r="A5101" s="259"/>
      <c r="B5101" s="259"/>
      <c r="C5101" s="259"/>
      <c r="D5101" s="259"/>
      <c r="E5101" s="259"/>
      <c r="F5101" s="270"/>
      <c r="G5101" s="259"/>
      <c r="H5101" s="259"/>
      <c r="I5101" s="259"/>
      <c r="J5101" s="259"/>
    </row>
    <row r="5102" spans="1:10">
      <c r="A5102" s="259"/>
      <c r="B5102" s="259"/>
      <c r="C5102" s="259"/>
      <c r="D5102" s="259"/>
      <c r="E5102" s="259"/>
      <c r="F5102" s="270"/>
      <c r="G5102" s="259"/>
      <c r="H5102" s="259"/>
      <c r="I5102" s="259"/>
      <c r="J5102" s="259"/>
    </row>
    <row r="5103" spans="1:10">
      <c r="A5103" s="259"/>
      <c r="B5103" s="259"/>
      <c r="C5103" s="259"/>
      <c r="D5103" s="259"/>
      <c r="E5103" s="259"/>
      <c r="F5103" s="270"/>
      <c r="G5103" s="259"/>
      <c r="H5103" s="259"/>
      <c r="I5103" s="259"/>
      <c r="J5103" s="259"/>
    </row>
    <row r="5104" spans="1:10">
      <c r="A5104" s="259"/>
      <c r="B5104" s="259"/>
      <c r="C5104" s="259"/>
      <c r="D5104" s="259"/>
      <c r="E5104" s="259"/>
      <c r="F5104" s="270"/>
      <c r="G5104" s="259"/>
      <c r="H5104" s="259"/>
      <c r="I5104" s="259"/>
      <c r="J5104" s="259"/>
    </row>
    <row r="5105" spans="1:10">
      <c r="A5105" s="259"/>
      <c r="B5105" s="259"/>
      <c r="C5105" s="259"/>
      <c r="D5105" s="259"/>
      <c r="E5105" s="259"/>
      <c r="F5105" s="270"/>
      <c r="G5105" s="259"/>
      <c r="H5105" s="259"/>
      <c r="I5105" s="259"/>
      <c r="J5105" s="259"/>
    </row>
    <row r="5106" spans="1:10">
      <c r="A5106" s="259"/>
      <c r="B5106" s="259"/>
      <c r="C5106" s="259"/>
      <c r="D5106" s="259"/>
      <c r="E5106" s="259"/>
      <c r="F5106" s="270"/>
      <c r="G5106" s="259"/>
      <c r="H5106" s="259"/>
      <c r="I5106" s="259"/>
      <c r="J5106" s="259"/>
    </row>
    <row r="5107" spans="1:10">
      <c r="A5107" s="259"/>
      <c r="B5107" s="259"/>
      <c r="C5107" s="259"/>
      <c r="D5107" s="259"/>
      <c r="E5107" s="259"/>
      <c r="F5107" s="270"/>
      <c r="G5107" s="259"/>
      <c r="H5107" s="259"/>
      <c r="I5107" s="259"/>
      <c r="J5107" s="259"/>
    </row>
    <row r="5108" spans="1:10">
      <c r="A5108" s="259"/>
      <c r="B5108" s="259"/>
      <c r="C5108" s="259"/>
      <c r="D5108" s="259"/>
      <c r="E5108" s="259"/>
      <c r="F5108" s="270"/>
      <c r="G5108" s="259"/>
      <c r="H5108" s="259"/>
      <c r="I5108" s="259"/>
      <c r="J5108" s="259"/>
    </row>
    <row r="5109" spans="1:10">
      <c r="A5109" s="259"/>
      <c r="B5109" s="259"/>
      <c r="C5109" s="259"/>
      <c r="D5109" s="259"/>
      <c r="E5109" s="259"/>
      <c r="F5109" s="270"/>
      <c r="G5109" s="259"/>
      <c r="H5109" s="259"/>
      <c r="I5109" s="259"/>
      <c r="J5109" s="259"/>
    </row>
    <row r="5110" spans="1:10">
      <c r="A5110" s="259"/>
      <c r="B5110" s="259"/>
      <c r="C5110" s="259"/>
      <c r="D5110" s="259"/>
      <c r="E5110" s="259"/>
      <c r="F5110" s="270"/>
      <c r="G5110" s="259"/>
      <c r="H5110" s="259"/>
      <c r="I5110" s="259"/>
      <c r="J5110" s="259"/>
    </row>
    <row r="5111" spans="1:10">
      <c r="A5111" s="259"/>
      <c r="B5111" s="259"/>
      <c r="C5111" s="259"/>
      <c r="D5111" s="259"/>
      <c r="E5111" s="259"/>
      <c r="F5111" s="270"/>
      <c r="G5111" s="259"/>
      <c r="H5111" s="259"/>
      <c r="I5111" s="259"/>
      <c r="J5111" s="259"/>
    </row>
    <row r="5112" spans="1:10">
      <c r="A5112" s="259"/>
      <c r="B5112" s="259"/>
      <c r="C5112" s="259"/>
      <c r="D5112" s="259"/>
      <c r="E5112" s="259"/>
      <c r="F5112" s="270"/>
      <c r="G5112" s="259"/>
      <c r="H5112" s="259"/>
      <c r="I5112" s="259"/>
      <c r="J5112" s="259"/>
    </row>
    <row r="5113" spans="1:10">
      <c r="A5113" s="259"/>
      <c r="B5113" s="259"/>
      <c r="C5113" s="259"/>
      <c r="D5113" s="259"/>
      <c r="E5113" s="259"/>
      <c r="F5113" s="270"/>
      <c r="G5113" s="259"/>
      <c r="H5113" s="259"/>
      <c r="I5113" s="259"/>
      <c r="J5113" s="259"/>
    </row>
    <row r="5114" spans="1:10">
      <c r="A5114" s="259"/>
      <c r="B5114" s="259"/>
      <c r="C5114" s="259"/>
      <c r="D5114" s="259"/>
      <c r="E5114" s="259"/>
      <c r="F5114" s="270"/>
      <c r="G5114" s="259"/>
      <c r="H5114" s="259"/>
      <c r="I5114" s="259"/>
      <c r="J5114" s="259"/>
    </row>
    <row r="5115" spans="1:10">
      <c r="A5115" s="259"/>
      <c r="B5115" s="259"/>
      <c r="C5115" s="259"/>
      <c r="D5115" s="259"/>
      <c r="E5115" s="259"/>
      <c r="F5115" s="270"/>
      <c r="G5115" s="259"/>
      <c r="H5115" s="259"/>
      <c r="I5115" s="259"/>
      <c r="J5115" s="259"/>
    </row>
    <row r="5116" spans="1:10">
      <c r="A5116" s="259"/>
      <c r="B5116" s="259"/>
      <c r="C5116" s="259"/>
      <c r="D5116" s="259"/>
      <c r="E5116" s="259"/>
      <c r="F5116" s="270"/>
      <c r="G5116" s="259"/>
      <c r="H5116" s="259"/>
      <c r="I5116" s="259"/>
      <c r="J5116" s="259"/>
    </row>
    <row r="5117" spans="1:10">
      <c r="A5117" s="259"/>
      <c r="B5117" s="259"/>
      <c r="C5117" s="259"/>
      <c r="D5117" s="259"/>
      <c r="E5117" s="259"/>
      <c r="F5117" s="270"/>
      <c r="G5117" s="259"/>
      <c r="H5117" s="259"/>
      <c r="I5117" s="259"/>
      <c r="J5117" s="259"/>
    </row>
    <row r="5118" spans="1:10">
      <c r="A5118" s="259"/>
      <c r="B5118" s="259"/>
      <c r="C5118" s="259"/>
      <c r="D5118" s="259"/>
      <c r="E5118" s="259"/>
      <c r="F5118" s="270"/>
      <c r="G5118" s="259"/>
      <c r="H5118" s="259"/>
      <c r="I5118" s="259"/>
      <c r="J5118" s="259"/>
    </row>
    <row r="5119" spans="1:10">
      <c r="A5119" s="259"/>
      <c r="B5119" s="259"/>
      <c r="C5119" s="259"/>
      <c r="D5119" s="259"/>
      <c r="E5119" s="259"/>
      <c r="F5119" s="270"/>
      <c r="G5119" s="259"/>
      <c r="H5119" s="259"/>
      <c r="I5119" s="259"/>
      <c r="J5119" s="259"/>
    </row>
    <row r="5120" spans="1:10">
      <c r="A5120" s="259"/>
      <c r="B5120" s="259"/>
      <c r="C5120" s="259"/>
      <c r="D5120" s="259"/>
      <c r="E5120" s="259"/>
      <c r="F5120" s="270"/>
      <c r="G5120" s="259"/>
      <c r="H5120" s="259"/>
      <c r="I5120" s="259"/>
      <c r="J5120" s="259"/>
    </row>
    <row r="5121" spans="1:10">
      <c r="A5121" s="259"/>
      <c r="B5121" s="259"/>
      <c r="C5121" s="259"/>
      <c r="D5121" s="259"/>
      <c r="E5121" s="259"/>
      <c r="F5121" s="270"/>
      <c r="G5121" s="259"/>
      <c r="H5121" s="259"/>
      <c r="I5121" s="259"/>
      <c r="J5121" s="259"/>
    </row>
    <row r="5122" spans="1:10">
      <c r="A5122" s="259"/>
      <c r="B5122" s="259"/>
      <c r="C5122" s="259"/>
      <c r="D5122" s="259"/>
      <c r="E5122" s="259"/>
      <c r="F5122" s="270"/>
      <c r="G5122" s="259"/>
      <c r="H5122" s="259"/>
      <c r="I5122" s="259"/>
      <c r="J5122" s="259"/>
    </row>
    <row r="5123" spans="1:10">
      <c r="A5123" s="259"/>
      <c r="B5123" s="259"/>
      <c r="C5123" s="259"/>
      <c r="D5123" s="259"/>
      <c r="E5123" s="259"/>
      <c r="F5123" s="270"/>
      <c r="G5123" s="259"/>
      <c r="H5123" s="259"/>
      <c r="I5123" s="259"/>
      <c r="J5123" s="259"/>
    </row>
    <row r="5124" spans="1:10">
      <c r="A5124" s="259"/>
      <c r="B5124" s="259"/>
      <c r="C5124" s="259"/>
      <c r="D5124" s="259"/>
      <c r="E5124" s="259"/>
      <c r="F5124" s="270"/>
      <c r="G5124" s="259"/>
      <c r="H5124" s="259"/>
      <c r="I5124" s="259"/>
      <c r="J5124" s="259"/>
    </row>
    <row r="5125" spans="1:10">
      <c r="A5125" s="259"/>
      <c r="B5125" s="259"/>
      <c r="C5125" s="259"/>
      <c r="D5125" s="259"/>
      <c r="E5125" s="259"/>
      <c r="F5125" s="270"/>
      <c r="G5125" s="259"/>
      <c r="H5125" s="259"/>
      <c r="I5125" s="259"/>
      <c r="J5125" s="259"/>
    </row>
    <row r="5126" spans="1:10">
      <c r="A5126" s="259"/>
      <c r="B5126" s="259"/>
      <c r="C5126" s="259"/>
      <c r="D5126" s="259"/>
      <c r="E5126" s="259"/>
      <c r="F5126" s="270"/>
      <c r="G5126" s="259"/>
      <c r="H5126" s="259"/>
      <c r="I5126" s="259"/>
      <c r="J5126" s="259"/>
    </row>
    <row r="5127" spans="1:10">
      <c r="A5127" s="259"/>
      <c r="B5127" s="259"/>
      <c r="C5127" s="259"/>
      <c r="D5127" s="259"/>
      <c r="E5127" s="259"/>
      <c r="F5127" s="270"/>
      <c r="G5127" s="259"/>
      <c r="H5127" s="259"/>
      <c r="I5127" s="259"/>
      <c r="J5127" s="259"/>
    </row>
    <row r="5128" spans="1:10">
      <c r="A5128" s="259"/>
      <c r="B5128" s="259"/>
      <c r="C5128" s="259"/>
      <c r="D5128" s="259"/>
      <c r="E5128" s="259"/>
      <c r="F5128" s="270"/>
      <c r="G5128" s="259"/>
      <c r="H5128" s="259"/>
      <c r="I5128" s="259"/>
      <c r="J5128" s="259"/>
    </row>
    <row r="5129" spans="1:10">
      <c r="A5129" s="259"/>
      <c r="B5129" s="259"/>
      <c r="C5129" s="259"/>
      <c r="D5129" s="259"/>
      <c r="E5129" s="259"/>
      <c r="F5129" s="270"/>
      <c r="G5129" s="259"/>
      <c r="H5129" s="259"/>
      <c r="I5129" s="259"/>
      <c r="J5129" s="259"/>
    </row>
    <row r="5130" spans="1:10">
      <c r="A5130" s="259"/>
      <c r="B5130" s="259"/>
      <c r="C5130" s="259"/>
      <c r="D5130" s="259"/>
      <c r="E5130" s="259"/>
      <c r="F5130" s="270"/>
      <c r="G5130" s="259"/>
      <c r="H5130" s="259"/>
      <c r="I5130" s="259"/>
      <c r="J5130" s="259"/>
    </row>
    <row r="5131" spans="1:10">
      <c r="A5131" s="259"/>
      <c r="B5131" s="259"/>
      <c r="C5131" s="259"/>
      <c r="D5131" s="259"/>
      <c r="E5131" s="259"/>
      <c r="F5131" s="270"/>
      <c r="G5131" s="259"/>
      <c r="H5131" s="259"/>
      <c r="I5131" s="259"/>
      <c r="J5131" s="259"/>
    </row>
    <row r="5132" spans="1:10">
      <c r="A5132" s="259"/>
      <c r="B5132" s="259"/>
      <c r="C5132" s="259"/>
      <c r="D5132" s="259"/>
      <c r="E5132" s="259"/>
      <c r="F5132" s="270"/>
      <c r="G5132" s="259"/>
      <c r="H5132" s="259"/>
      <c r="I5132" s="259"/>
      <c r="J5132" s="259"/>
    </row>
    <row r="5133" spans="1:10">
      <c r="A5133" s="259"/>
      <c r="B5133" s="259"/>
      <c r="C5133" s="259"/>
      <c r="D5133" s="259"/>
      <c r="E5133" s="259"/>
      <c r="F5133" s="270"/>
      <c r="G5133" s="259"/>
      <c r="H5133" s="259"/>
      <c r="I5133" s="259"/>
      <c r="J5133" s="259"/>
    </row>
    <row r="5134" spans="1:10">
      <c r="A5134" s="259"/>
      <c r="B5134" s="259"/>
      <c r="C5134" s="259"/>
      <c r="D5134" s="259"/>
      <c r="E5134" s="259"/>
      <c r="F5134" s="270"/>
      <c r="G5134" s="259"/>
      <c r="H5134" s="259"/>
      <c r="I5134" s="259"/>
      <c r="J5134" s="259"/>
    </row>
    <row r="5135" spans="1:10">
      <c r="A5135" s="259"/>
      <c r="B5135" s="259"/>
      <c r="C5135" s="259"/>
      <c r="D5135" s="259"/>
      <c r="E5135" s="259"/>
      <c r="F5135" s="270"/>
      <c r="G5135" s="259"/>
      <c r="H5135" s="259"/>
      <c r="I5135" s="259"/>
      <c r="J5135" s="259"/>
    </row>
    <row r="5136" spans="1:10">
      <c r="A5136" s="259"/>
      <c r="B5136" s="259"/>
      <c r="C5136" s="259"/>
      <c r="D5136" s="259"/>
      <c r="E5136" s="259"/>
      <c r="F5136" s="270"/>
      <c r="G5136" s="259"/>
      <c r="H5136" s="259"/>
      <c r="I5136" s="259"/>
      <c r="J5136" s="259"/>
    </row>
    <row r="5137" spans="1:10">
      <c r="A5137" s="259"/>
      <c r="B5137" s="259"/>
      <c r="C5137" s="259"/>
      <c r="D5137" s="259"/>
      <c r="E5137" s="259"/>
      <c r="F5137" s="270"/>
      <c r="G5137" s="259"/>
      <c r="H5137" s="259"/>
      <c r="I5137" s="259"/>
      <c r="J5137" s="259"/>
    </row>
    <row r="5138" spans="1:10">
      <c r="A5138" s="259"/>
      <c r="B5138" s="259"/>
      <c r="C5138" s="259"/>
      <c r="D5138" s="259"/>
      <c r="E5138" s="259"/>
      <c r="F5138" s="270"/>
      <c r="G5138" s="259"/>
      <c r="H5138" s="259"/>
      <c r="I5138" s="259"/>
      <c r="J5138" s="259"/>
    </row>
    <row r="5139" spans="1:10">
      <c r="A5139" s="259"/>
      <c r="B5139" s="259"/>
      <c r="C5139" s="259"/>
      <c r="D5139" s="259"/>
      <c r="E5139" s="259"/>
      <c r="F5139" s="270"/>
      <c r="G5139" s="259"/>
      <c r="H5139" s="259"/>
      <c r="I5139" s="259"/>
      <c r="J5139" s="259"/>
    </row>
    <row r="5140" spans="1:10">
      <c r="A5140" s="259"/>
      <c r="B5140" s="259"/>
      <c r="C5140" s="259"/>
      <c r="D5140" s="259"/>
      <c r="E5140" s="259"/>
      <c r="F5140" s="270"/>
      <c r="G5140" s="259"/>
      <c r="H5140" s="259"/>
      <c r="I5140" s="259"/>
      <c r="J5140" s="259"/>
    </row>
    <row r="5141" spans="1:10">
      <c r="A5141" s="259"/>
      <c r="B5141" s="259"/>
      <c r="C5141" s="259"/>
      <c r="D5141" s="259"/>
      <c r="E5141" s="259"/>
      <c r="F5141" s="270"/>
      <c r="G5141" s="259"/>
      <c r="H5141" s="259"/>
      <c r="I5141" s="259"/>
      <c r="J5141" s="259"/>
    </row>
    <row r="5142" spans="1:10">
      <c r="A5142" s="259"/>
      <c r="B5142" s="259"/>
      <c r="C5142" s="259"/>
      <c r="D5142" s="259"/>
      <c r="E5142" s="259"/>
      <c r="F5142" s="270"/>
      <c r="G5142" s="259"/>
      <c r="H5142" s="259"/>
      <c r="I5142" s="259"/>
      <c r="J5142" s="259"/>
    </row>
    <row r="5143" spans="1:10">
      <c r="A5143" s="259"/>
      <c r="B5143" s="259"/>
      <c r="C5143" s="259"/>
      <c r="D5143" s="259"/>
      <c r="E5143" s="259"/>
      <c r="F5143" s="270"/>
      <c r="G5143" s="259"/>
      <c r="H5143" s="259"/>
      <c r="I5143" s="259"/>
      <c r="J5143" s="259"/>
    </row>
    <row r="5144" spans="1:10">
      <c r="A5144" s="259"/>
      <c r="B5144" s="259"/>
      <c r="C5144" s="259"/>
      <c r="D5144" s="259"/>
      <c r="E5144" s="259"/>
      <c r="F5144" s="270"/>
      <c r="G5144" s="259"/>
      <c r="H5144" s="259"/>
      <c r="I5144" s="259"/>
      <c r="J5144" s="259"/>
    </row>
    <row r="5145" spans="1:10">
      <c r="A5145" s="259"/>
      <c r="B5145" s="259"/>
      <c r="C5145" s="259"/>
      <c r="D5145" s="259"/>
      <c r="E5145" s="259"/>
      <c r="F5145" s="270"/>
      <c r="G5145" s="259"/>
      <c r="H5145" s="259"/>
      <c r="I5145" s="259"/>
      <c r="J5145" s="259"/>
    </row>
    <row r="5146" spans="1:10">
      <c r="A5146" s="259"/>
      <c r="B5146" s="259"/>
      <c r="C5146" s="259"/>
      <c r="D5146" s="259"/>
      <c r="E5146" s="259"/>
      <c r="F5146" s="270"/>
      <c r="G5146" s="259"/>
      <c r="H5146" s="259"/>
      <c r="I5146" s="259"/>
      <c r="J5146" s="259"/>
    </row>
    <row r="5147" spans="1:10">
      <c r="A5147" s="259"/>
      <c r="B5147" s="259"/>
      <c r="C5147" s="259"/>
      <c r="D5147" s="259"/>
      <c r="E5147" s="259"/>
      <c r="F5147" s="270"/>
      <c r="G5147" s="259"/>
      <c r="H5147" s="259"/>
      <c r="I5147" s="259"/>
      <c r="J5147" s="259"/>
    </row>
    <row r="5148" spans="1:10">
      <c r="A5148" s="259"/>
      <c r="B5148" s="259"/>
      <c r="C5148" s="259"/>
      <c r="D5148" s="259"/>
      <c r="E5148" s="259"/>
      <c r="F5148" s="270"/>
      <c r="G5148" s="259"/>
      <c r="H5148" s="259"/>
      <c r="I5148" s="259"/>
      <c r="J5148" s="259"/>
    </row>
    <row r="5149" spans="1:10">
      <c r="A5149" s="259"/>
      <c r="B5149" s="259"/>
      <c r="C5149" s="259"/>
      <c r="D5149" s="259"/>
      <c r="E5149" s="259"/>
      <c r="F5149" s="270"/>
      <c r="G5149" s="259"/>
      <c r="H5149" s="259"/>
      <c r="I5149" s="259"/>
      <c r="J5149" s="259"/>
    </row>
    <row r="5150" spans="1:10">
      <c r="A5150" s="259"/>
      <c r="B5150" s="259"/>
      <c r="C5150" s="259"/>
      <c r="D5150" s="259"/>
      <c r="E5150" s="259"/>
      <c r="F5150" s="270"/>
      <c r="G5150" s="259"/>
      <c r="H5150" s="259"/>
      <c r="I5150" s="259"/>
      <c r="J5150" s="259"/>
    </row>
    <row r="5151" spans="1:10">
      <c r="A5151" s="259"/>
      <c r="B5151" s="259"/>
      <c r="C5151" s="259"/>
      <c r="D5151" s="259"/>
      <c r="E5151" s="259"/>
      <c r="F5151" s="270"/>
      <c r="G5151" s="259"/>
      <c r="H5151" s="259"/>
      <c r="I5151" s="259"/>
      <c r="J5151" s="259"/>
    </row>
    <row r="5152" spans="1:10">
      <c r="A5152" s="259"/>
      <c r="B5152" s="259"/>
      <c r="C5152" s="259"/>
      <c r="D5152" s="259"/>
      <c r="E5152" s="259"/>
      <c r="F5152" s="270"/>
      <c r="G5152" s="259"/>
      <c r="H5152" s="259"/>
      <c r="I5152" s="259"/>
      <c r="J5152" s="259"/>
    </row>
    <row r="5153" spans="1:10">
      <c r="A5153" s="259"/>
      <c r="B5153" s="259"/>
      <c r="C5153" s="259"/>
      <c r="D5153" s="259"/>
      <c r="E5153" s="259"/>
      <c r="F5153" s="270"/>
      <c r="G5153" s="259"/>
      <c r="H5153" s="259"/>
      <c r="I5153" s="259"/>
      <c r="J5153" s="259"/>
    </row>
    <row r="5154" spans="1:10">
      <c r="A5154" s="259"/>
      <c r="B5154" s="259"/>
      <c r="C5154" s="259"/>
      <c r="D5154" s="259"/>
      <c r="E5154" s="259"/>
      <c r="F5154" s="270"/>
      <c r="G5154" s="259"/>
      <c r="H5154" s="259"/>
      <c r="I5154" s="259"/>
      <c r="J5154" s="259"/>
    </row>
    <row r="5155" spans="1:10">
      <c r="A5155" s="259"/>
      <c r="B5155" s="259"/>
      <c r="C5155" s="259"/>
      <c r="D5155" s="259"/>
      <c r="E5155" s="259"/>
      <c r="F5155" s="270"/>
      <c r="G5155" s="259"/>
      <c r="H5155" s="259"/>
      <c r="I5155" s="259"/>
      <c r="J5155" s="259"/>
    </row>
    <row r="5156" spans="1:10">
      <c r="A5156" s="259"/>
      <c r="B5156" s="259"/>
      <c r="C5156" s="259"/>
      <c r="D5156" s="259"/>
      <c r="E5156" s="259"/>
      <c r="F5156" s="270"/>
      <c r="G5156" s="259"/>
      <c r="H5156" s="259"/>
      <c r="I5156" s="259"/>
      <c r="J5156" s="259"/>
    </row>
    <row r="5157" spans="1:10">
      <c r="A5157" s="259"/>
      <c r="B5157" s="259"/>
      <c r="C5157" s="259"/>
      <c r="D5157" s="259"/>
      <c r="E5157" s="259"/>
      <c r="F5157" s="270"/>
      <c r="G5157" s="259"/>
      <c r="H5157" s="259"/>
      <c r="I5157" s="259"/>
      <c r="J5157" s="259"/>
    </row>
    <row r="5158" spans="1:10">
      <c r="A5158" s="259"/>
      <c r="B5158" s="259"/>
      <c r="C5158" s="259"/>
      <c r="D5158" s="259"/>
      <c r="E5158" s="259"/>
      <c r="F5158" s="270"/>
      <c r="G5158" s="259"/>
      <c r="H5158" s="259"/>
      <c r="I5158" s="259"/>
      <c r="J5158" s="259"/>
    </row>
    <row r="5159" spans="1:10">
      <c r="A5159" s="259"/>
      <c r="B5159" s="259"/>
      <c r="C5159" s="259"/>
      <c r="D5159" s="259"/>
      <c r="E5159" s="259"/>
      <c r="F5159" s="270"/>
      <c r="G5159" s="259"/>
      <c r="H5159" s="259"/>
      <c r="I5159" s="259"/>
      <c r="J5159" s="259"/>
    </row>
    <row r="5160" spans="1:10">
      <c r="A5160" s="259"/>
      <c r="B5160" s="259"/>
      <c r="C5160" s="259"/>
      <c r="D5160" s="259"/>
      <c r="E5160" s="259"/>
      <c r="F5160" s="270"/>
      <c r="G5160" s="259"/>
      <c r="H5160" s="259"/>
      <c r="I5160" s="259"/>
      <c r="J5160" s="259"/>
    </row>
    <row r="5161" spans="1:10">
      <c r="A5161" s="259"/>
      <c r="B5161" s="259"/>
      <c r="C5161" s="259"/>
      <c r="D5161" s="259"/>
      <c r="E5161" s="259"/>
      <c r="F5161" s="270"/>
      <c r="G5161" s="259"/>
      <c r="H5161" s="259"/>
      <c r="I5161" s="259"/>
      <c r="J5161" s="259"/>
    </row>
    <row r="5162" spans="1:10">
      <c r="A5162" s="259"/>
      <c r="B5162" s="259"/>
      <c r="C5162" s="259"/>
      <c r="D5162" s="259"/>
      <c r="E5162" s="259"/>
      <c r="F5162" s="270"/>
      <c r="G5162" s="259"/>
      <c r="H5162" s="259"/>
      <c r="I5162" s="259"/>
      <c r="J5162" s="259"/>
    </row>
    <row r="5163" spans="1:10">
      <c r="A5163" s="259"/>
      <c r="B5163" s="259"/>
      <c r="C5163" s="259"/>
      <c r="D5163" s="259"/>
      <c r="E5163" s="259"/>
      <c r="F5163" s="270"/>
      <c r="G5163" s="259"/>
      <c r="H5163" s="259"/>
      <c r="I5163" s="259"/>
      <c r="J5163" s="259"/>
    </row>
    <row r="5164" spans="1:10">
      <c r="A5164" s="259"/>
      <c r="B5164" s="259"/>
      <c r="C5164" s="259"/>
      <c r="D5164" s="259"/>
      <c r="E5164" s="259"/>
      <c r="F5164" s="270"/>
      <c r="G5164" s="259"/>
      <c r="H5164" s="259"/>
      <c r="I5164" s="259"/>
      <c r="J5164" s="259"/>
    </row>
    <row r="5165" spans="1:10">
      <c r="A5165" s="259"/>
      <c r="B5165" s="259"/>
      <c r="C5165" s="259"/>
      <c r="D5165" s="259"/>
      <c r="E5165" s="259"/>
      <c r="F5165" s="270"/>
      <c r="G5165" s="259"/>
      <c r="H5165" s="259"/>
      <c r="I5165" s="259"/>
      <c r="J5165" s="259"/>
    </row>
    <row r="5166" spans="1:10">
      <c r="A5166" s="259"/>
      <c r="B5166" s="259"/>
      <c r="C5166" s="259"/>
      <c r="D5166" s="259"/>
      <c r="E5166" s="259"/>
      <c r="F5166" s="270"/>
      <c r="G5166" s="259"/>
      <c r="H5166" s="259"/>
      <c r="I5166" s="259"/>
      <c r="J5166" s="259"/>
    </row>
    <row r="5167" spans="1:10">
      <c r="A5167" s="259"/>
      <c r="B5167" s="259"/>
      <c r="C5167" s="259"/>
      <c r="D5167" s="259"/>
      <c r="E5167" s="259"/>
      <c r="F5167" s="270"/>
      <c r="G5167" s="259"/>
      <c r="H5167" s="259"/>
      <c r="I5167" s="259"/>
      <c r="J5167" s="259"/>
    </row>
    <row r="5168" spans="1:10">
      <c r="A5168" s="259"/>
      <c r="B5168" s="259"/>
      <c r="C5168" s="259"/>
      <c r="D5168" s="259"/>
      <c r="E5168" s="259"/>
      <c r="F5168" s="270"/>
      <c r="G5168" s="259"/>
      <c r="H5168" s="259"/>
      <c r="I5168" s="259"/>
      <c r="J5168" s="259"/>
    </row>
    <row r="5169" spans="1:10">
      <c r="A5169" s="259"/>
      <c r="B5169" s="259"/>
      <c r="C5169" s="259"/>
      <c r="D5169" s="259"/>
      <c r="E5169" s="259"/>
      <c r="F5169" s="270"/>
      <c r="G5169" s="259"/>
      <c r="H5169" s="259"/>
      <c r="I5169" s="259"/>
      <c r="J5169" s="259"/>
    </row>
    <row r="5170" spans="1:10">
      <c r="A5170" s="259"/>
      <c r="B5170" s="259"/>
      <c r="C5170" s="259"/>
      <c r="D5170" s="259"/>
      <c r="E5170" s="259"/>
      <c r="F5170" s="270"/>
      <c r="G5170" s="259"/>
      <c r="H5170" s="259"/>
      <c r="I5170" s="259"/>
      <c r="J5170" s="259"/>
    </row>
    <row r="5171" spans="1:10">
      <c r="A5171" s="259"/>
      <c r="B5171" s="259"/>
      <c r="C5171" s="259"/>
      <c r="D5171" s="259"/>
      <c r="E5171" s="259"/>
      <c r="F5171" s="270"/>
      <c r="G5171" s="259"/>
      <c r="H5171" s="259"/>
      <c r="I5171" s="259"/>
      <c r="J5171" s="259"/>
    </row>
    <row r="5172" spans="1:10">
      <c r="A5172" s="259"/>
      <c r="B5172" s="259"/>
      <c r="C5172" s="259"/>
      <c r="D5172" s="259"/>
      <c r="E5172" s="259"/>
      <c r="F5172" s="270"/>
      <c r="G5172" s="259"/>
      <c r="H5172" s="259"/>
      <c r="I5172" s="259"/>
      <c r="J5172" s="259"/>
    </row>
    <row r="5173" spans="1:10">
      <c r="A5173" s="259"/>
      <c r="B5173" s="259"/>
      <c r="C5173" s="259"/>
      <c r="D5173" s="259"/>
      <c r="E5173" s="259"/>
      <c r="F5173" s="270"/>
      <c r="G5173" s="259"/>
      <c r="H5173" s="259"/>
      <c r="I5173" s="259"/>
      <c r="J5173" s="259"/>
    </row>
    <row r="5174" spans="1:10">
      <c r="A5174" s="259"/>
      <c r="B5174" s="259"/>
      <c r="C5174" s="259"/>
      <c r="D5174" s="259"/>
      <c r="E5174" s="259"/>
      <c r="F5174" s="270"/>
      <c r="G5174" s="259"/>
      <c r="H5174" s="259"/>
      <c r="I5174" s="259"/>
      <c r="J5174" s="259"/>
    </row>
    <row r="5175" spans="1:10">
      <c r="A5175" s="259"/>
      <c r="B5175" s="259"/>
      <c r="C5175" s="259"/>
      <c r="D5175" s="259"/>
      <c r="E5175" s="259"/>
      <c r="F5175" s="270"/>
      <c r="G5175" s="259"/>
      <c r="H5175" s="259"/>
      <c r="I5175" s="259"/>
      <c r="J5175" s="259"/>
    </row>
    <row r="5176" spans="1:10">
      <c r="A5176" s="259"/>
      <c r="B5176" s="259"/>
      <c r="C5176" s="259"/>
      <c r="D5176" s="259"/>
      <c r="E5176" s="259"/>
      <c r="F5176" s="270"/>
      <c r="G5176" s="259"/>
      <c r="H5176" s="259"/>
      <c r="I5176" s="259"/>
      <c r="J5176" s="259"/>
    </row>
    <row r="5177" spans="1:10">
      <c r="A5177" s="259"/>
      <c r="B5177" s="259"/>
      <c r="C5177" s="259"/>
      <c r="D5177" s="259"/>
      <c r="E5177" s="259"/>
      <c r="F5177" s="270"/>
      <c r="G5177" s="259"/>
      <c r="H5177" s="259"/>
      <c r="I5177" s="259"/>
      <c r="J5177" s="259"/>
    </row>
    <row r="5178" spans="1:10">
      <c r="A5178" s="259"/>
      <c r="B5178" s="259"/>
      <c r="C5178" s="259"/>
      <c r="D5178" s="259"/>
      <c r="E5178" s="259"/>
      <c r="F5178" s="270"/>
      <c r="G5178" s="259"/>
      <c r="H5178" s="259"/>
      <c r="I5178" s="259"/>
      <c r="J5178" s="259"/>
    </row>
    <row r="5179" spans="1:10">
      <c r="A5179" s="259"/>
      <c r="B5179" s="259"/>
      <c r="C5179" s="259"/>
      <c r="D5179" s="259"/>
      <c r="E5179" s="259"/>
      <c r="F5179" s="270"/>
      <c r="G5179" s="259"/>
      <c r="H5179" s="259"/>
      <c r="I5179" s="259"/>
      <c r="J5179" s="259"/>
    </row>
    <row r="5180" spans="1:10">
      <c r="A5180" s="259"/>
      <c r="B5180" s="259"/>
      <c r="C5180" s="259"/>
      <c r="D5180" s="259"/>
      <c r="E5180" s="259"/>
      <c r="F5180" s="270"/>
      <c r="G5180" s="259"/>
      <c r="H5180" s="259"/>
      <c r="I5180" s="259"/>
      <c r="J5180" s="259"/>
    </row>
    <row r="5181" spans="1:10">
      <c r="A5181" s="259"/>
      <c r="B5181" s="259"/>
      <c r="C5181" s="259"/>
      <c r="D5181" s="259"/>
      <c r="E5181" s="259"/>
      <c r="F5181" s="270"/>
      <c r="G5181" s="259"/>
      <c r="H5181" s="259"/>
      <c r="I5181" s="259"/>
      <c r="J5181" s="259"/>
    </row>
    <row r="5182" spans="1:10">
      <c r="A5182" s="259"/>
      <c r="B5182" s="259"/>
      <c r="C5182" s="259"/>
      <c r="D5182" s="259"/>
      <c r="E5182" s="259"/>
      <c r="F5182" s="270"/>
      <c r="G5182" s="259"/>
      <c r="H5182" s="259"/>
      <c r="I5182" s="259"/>
      <c r="J5182" s="259"/>
    </row>
    <row r="5183" spans="1:10">
      <c r="A5183" s="259"/>
      <c r="B5183" s="259"/>
      <c r="C5183" s="259"/>
      <c r="D5183" s="259"/>
      <c r="E5183" s="259"/>
      <c r="F5183" s="270"/>
      <c r="G5183" s="259"/>
      <c r="H5183" s="259"/>
      <c r="I5183" s="259"/>
      <c r="J5183" s="259"/>
    </row>
    <row r="5184" spans="1:10">
      <c r="A5184" s="259"/>
      <c r="B5184" s="259"/>
      <c r="C5184" s="259"/>
      <c r="D5184" s="259"/>
      <c r="E5184" s="259"/>
      <c r="F5184" s="270"/>
      <c r="G5184" s="259"/>
      <c r="H5184" s="259"/>
      <c r="I5184" s="259"/>
      <c r="J5184" s="259"/>
    </row>
    <row r="5185" spans="1:10">
      <c r="A5185" s="259"/>
      <c r="B5185" s="259"/>
      <c r="C5185" s="259"/>
      <c r="D5185" s="259"/>
      <c r="E5185" s="259"/>
      <c r="F5185" s="270"/>
      <c r="G5185" s="259"/>
      <c r="H5185" s="259"/>
      <c r="I5185" s="259"/>
      <c r="J5185" s="259"/>
    </row>
    <row r="5186" spans="1:10">
      <c r="A5186" s="259"/>
      <c r="B5186" s="259"/>
      <c r="C5186" s="259"/>
      <c r="D5186" s="259"/>
      <c r="E5186" s="259"/>
      <c r="F5186" s="270"/>
      <c r="G5186" s="259"/>
      <c r="H5186" s="259"/>
      <c r="I5186" s="259"/>
      <c r="J5186" s="259"/>
    </row>
    <row r="5187" spans="1:10">
      <c r="A5187" s="259"/>
      <c r="B5187" s="259"/>
      <c r="C5187" s="259"/>
      <c r="D5187" s="259"/>
      <c r="E5187" s="259"/>
      <c r="F5187" s="270"/>
      <c r="G5187" s="259"/>
      <c r="H5187" s="259"/>
      <c r="I5187" s="259"/>
      <c r="J5187" s="259"/>
    </row>
    <row r="5188" spans="1:10">
      <c r="A5188" s="259"/>
      <c r="B5188" s="259"/>
      <c r="C5188" s="259"/>
      <c r="D5188" s="259"/>
      <c r="E5188" s="259"/>
      <c r="F5188" s="270"/>
      <c r="G5188" s="259"/>
      <c r="H5188" s="259"/>
      <c r="I5188" s="259"/>
      <c r="J5188" s="259"/>
    </row>
    <row r="5189" spans="1:10">
      <c r="A5189" s="259"/>
      <c r="B5189" s="259"/>
      <c r="C5189" s="259"/>
      <c r="D5189" s="259"/>
      <c r="E5189" s="259"/>
      <c r="F5189" s="270"/>
      <c r="G5189" s="259"/>
      <c r="H5189" s="259"/>
      <c r="I5189" s="259"/>
      <c r="J5189" s="259"/>
    </row>
    <row r="5190" spans="1:10">
      <c r="A5190" s="259"/>
      <c r="B5190" s="259"/>
      <c r="C5190" s="259"/>
      <c r="D5190" s="259"/>
      <c r="E5190" s="259"/>
      <c r="F5190" s="270"/>
      <c r="G5190" s="259"/>
      <c r="H5190" s="259"/>
      <c r="I5190" s="259"/>
      <c r="J5190" s="259"/>
    </row>
    <row r="5191" spans="1:10">
      <c r="A5191" s="259"/>
      <c r="B5191" s="259"/>
      <c r="C5191" s="259"/>
      <c r="D5191" s="259"/>
      <c r="E5191" s="259"/>
      <c r="F5191" s="270"/>
      <c r="G5191" s="259"/>
      <c r="H5191" s="259"/>
      <c r="I5191" s="259"/>
      <c r="J5191" s="259"/>
    </row>
    <row r="5192" spans="1:10">
      <c r="A5192" s="259"/>
      <c r="B5192" s="259"/>
      <c r="C5192" s="259"/>
      <c r="D5192" s="259"/>
      <c r="E5192" s="259"/>
      <c r="F5192" s="270"/>
      <c r="G5192" s="259"/>
      <c r="H5192" s="259"/>
      <c r="I5192" s="259"/>
      <c r="J5192" s="259"/>
    </row>
    <row r="5193" spans="1:10">
      <c r="A5193" s="259"/>
      <c r="B5193" s="259"/>
      <c r="C5193" s="259"/>
      <c r="D5193" s="259"/>
      <c r="E5193" s="259"/>
      <c r="F5193" s="270"/>
      <c r="G5193" s="259"/>
      <c r="H5193" s="259"/>
      <c r="I5193" s="259"/>
      <c r="J5193" s="259"/>
    </row>
    <row r="5194" spans="1:10">
      <c r="A5194" s="259"/>
      <c r="B5194" s="259"/>
      <c r="C5194" s="259"/>
      <c r="D5194" s="259"/>
      <c r="E5194" s="259"/>
      <c r="F5194" s="270"/>
      <c r="G5194" s="259"/>
      <c r="H5194" s="259"/>
      <c r="I5194" s="259"/>
      <c r="J5194" s="259"/>
    </row>
    <row r="5195" spans="1:10">
      <c r="A5195" s="259"/>
      <c r="B5195" s="259"/>
      <c r="C5195" s="259"/>
      <c r="D5195" s="259"/>
      <c r="E5195" s="259"/>
      <c r="F5195" s="270"/>
      <c r="G5195" s="259"/>
      <c r="H5195" s="259"/>
      <c r="I5195" s="259"/>
      <c r="J5195" s="259"/>
    </row>
    <row r="5196" spans="1:10">
      <c r="A5196" s="259"/>
      <c r="B5196" s="259"/>
      <c r="C5196" s="259"/>
      <c r="D5196" s="259"/>
      <c r="E5196" s="259"/>
      <c r="F5196" s="270"/>
      <c r="G5196" s="259"/>
      <c r="H5196" s="259"/>
      <c r="I5196" s="259"/>
      <c r="J5196" s="259"/>
    </row>
    <row r="5197" spans="1:10">
      <c r="A5197" s="259"/>
      <c r="B5197" s="259"/>
      <c r="C5197" s="259"/>
      <c r="D5197" s="259"/>
      <c r="E5197" s="259"/>
      <c r="F5197" s="270"/>
      <c r="G5197" s="259"/>
      <c r="H5197" s="259"/>
      <c r="I5197" s="259"/>
      <c r="J5197" s="259"/>
    </row>
    <row r="5198" spans="1:10">
      <c r="A5198" s="259"/>
      <c r="B5198" s="259"/>
      <c r="C5198" s="259"/>
      <c r="D5198" s="259"/>
      <c r="E5198" s="259"/>
      <c r="F5198" s="270"/>
      <c r="G5198" s="259"/>
      <c r="H5198" s="259"/>
      <c r="I5198" s="259"/>
      <c r="J5198" s="259"/>
    </row>
    <row r="5199" spans="1:10">
      <c r="A5199" s="259"/>
      <c r="B5199" s="259"/>
      <c r="C5199" s="259"/>
      <c r="D5199" s="259"/>
      <c r="E5199" s="259"/>
      <c r="F5199" s="270"/>
      <c r="G5199" s="259"/>
      <c r="H5199" s="259"/>
      <c r="I5199" s="259"/>
      <c r="J5199" s="259"/>
    </row>
    <row r="5200" spans="1:10">
      <c r="A5200" s="259"/>
      <c r="B5200" s="259"/>
      <c r="C5200" s="259"/>
      <c r="D5200" s="259"/>
      <c r="E5200" s="259"/>
      <c r="F5200" s="270"/>
      <c r="G5200" s="259"/>
      <c r="H5200" s="259"/>
      <c r="I5200" s="259"/>
      <c r="J5200" s="259"/>
    </row>
    <row r="5201" spans="1:10">
      <c r="A5201" s="259"/>
      <c r="B5201" s="259"/>
      <c r="C5201" s="259"/>
      <c r="D5201" s="259"/>
      <c r="E5201" s="259"/>
      <c r="F5201" s="270"/>
      <c r="G5201" s="259"/>
      <c r="H5201" s="259"/>
      <c r="I5201" s="259"/>
      <c r="J5201" s="259"/>
    </row>
    <row r="5202" spans="1:10">
      <c r="A5202" s="259"/>
      <c r="B5202" s="259"/>
      <c r="C5202" s="259"/>
      <c r="D5202" s="259"/>
      <c r="E5202" s="259"/>
      <c r="F5202" s="270"/>
      <c r="G5202" s="259"/>
      <c r="H5202" s="259"/>
      <c r="I5202" s="259"/>
      <c r="J5202" s="259"/>
    </row>
    <row r="5203" spans="1:10">
      <c r="A5203" s="259"/>
      <c r="B5203" s="259"/>
      <c r="C5203" s="259"/>
      <c r="D5203" s="259"/>
      <c r="E5203" s="259"/>
      <c r="F5203" s="270"/>
      <c r="G5203" s="259"/>
      <c r="H5203" s="259"/>
      <c r="I5203" s="259"/>
      <c r="J5203" s="259"/>
    </row>
    <row r="5204" spans="1:10">
      <c r="A5204" s="259"/>
      <c r="B5204" s="259"/>
      <c r="C5204" s="259"/>
      <c r="D5204" s="259"/>
      <c r="E5204" s="259"/>
      <c r="F5204" s="270"/>
      <c r="G5204" s="259"/>
      <c r="H5204" s="259"/>
      <c r="I5204" s="259"/>
      <c r="J5204" s="259"/>
    </row>
    <row r="5205" spans="1:10">
      <c r="A5205" s="259"/>
      <c r="B5205" s="259"/>
      <c r="C5205" s="259"/>
      <c r="D5205" s="259"/>
      <c r="E5205" s="259"/>
      <c r="F5205" s="270"/>
      <c r="G5205" s="259"/>
      <c r="H5205" s="259"/>
      <c r="I5205" s="259"/>
      <c r="J5205" s="259"/>
    </row>
    <row r="5206" spans="1:10">
      <c r="A5206" s="259"/>
      <c r="B5206" s="259"/>
      <c r="C5206" s="259"/>
      <c r="D5206" s="259"/>
      <c r="E5206" s="259"/>
      <c r="F5206" s="270"/>
      <c r="G5206" s="259"/>
      <c r="H5206" s="259"/>
      <c r="I5206" s="259"/>
      <c r="J5206" s="259"/>
    </row>
    <row r="5207" spans="1:10">
      <c r="A5207" s="259"/>
      <c r="B5207" s="259"/>
      <c r="C5207" s="259"/>
      <c r="D5207" s="259"/>
      <c r="E5207" s="259"/>
      <c r="F5207" s="270"/>
      <c r="G5207" s="259"/>
      <c r="H5207" s="259"/>
      <c r="I5207" s="259"/>
      <c r="J5207" s="259"/>
    </row>
    <row r="5208" spans="1:10">
      <c r="A5208" s="259"/>
      <c r="B5208" s="259"/>
      <c r="C5208" s="259"/>
      <c r="D5208" s="259"/>
      <c r="E5208" s="259"/>
      <c r="F5208" s="270"/>
      <c r="G5208" s="259"/>
      <c r="H5208" s="259"/>
      <c r="I5208" s="259"/>
      <c r="J5208" s="259"/>
    </row>
    <row r="5209" spans="1:10">
      <c r="A5209" s="259"/>
      <c r="B5209" s="259"/>
      <c r="C5209" s="259"/>
      <c r="D5209" s="259"/>
      <c r="E5209" s="259"/>
      <c r="F5209" s="270"/>
      <c r="G5209" s="259"/>
      <c r="H5209" s="259"/>
      <c r="I5209" s="259"/>
      <c r="J5209" s="259"/>
    </row>
    <row r="5210" spans="1:10">
      <c r="A5210" s="259"/>
      <c r="B5210" s="259"/>
      <c r="C5210" s="259"/>
      <c r="D5210" s="259"/>
      <c r="E5210" s="259"/>
      <c r="F5210" s="270"/>
      <c r="G5210" s="259"/>
      <c r="H5210" s="259"/>
      <c r="I5210" s="259"/>
      <c r="J5210" s="259"/>
    </row>
    <row r="5211" spans="1:10">
      <c r="A5211" s="259"/>
      <c r="B5211" s="259"/>
      <c r="C5211" s="259"/>
      <c r="D5211" s="259"/>
      <c r="E5211" s="259"/>
      <c r="F5211" s="270"/>
      <c r="G5211" s="259"/>
      <c r="H5211" s="259"/>
      <c r="I5211" s="259"/>
      <c r="J5211" s="259"/>
    </row>
    <row r="5212" spans="1:10">
      <c r="A5212" s="259"/>
      <c r="B5212" s="259"/>
      <c r="C5212" s="259"/>
      <c r="D5212" s="259"/>
      <c r="E5212" s="259"/>
      <c r="F5212" s="270"/>
      <c r="G5212" s="259"/>
      <c r="H5212" s="259"/>
      <c r="I5212" s="259"/>
      <c r="J5212" s="259"/>
    </row>
    <row r="5213" spans="1:10">
      <c r="A5213" s="259"/>
      <c r="B5213" s="259"/>
      <c r="C5213" s="259"/>
      <c r="D5213" s="259"/>
      <c r="E5213" s="259"/>
      <c r="F5213" s="270"/>
      <c r="G5213" s="259"/>
      <c r="H5213" s="259"/>
      <c r="I5213" s="259"/>
      <c r="J5213" s="259"/>
    </row>
    <row r="5214" spans="1:10">
      <c r="A5214" s="259"/>
      <c r="B5214" s="259"/>
      <c r="C5214" s="259"/>
      <c r="D5214" s="259"/>
      <c r="E5214" s="259"/>
      <c r="F5214" s="270"/>
      <c r="G5214" s="259"/>
      <c r="H5214" s="259"/>
      <c r="I5214" s="259"/>
      <c r="J5214" s="259"/>
    </row>
    <row r="5215" spans="1:10">
      <c r="A5215" s="259"/>
      <c r="B5215" s="259"/>
      <c r="C5215" s="259"/>
      <c r="D5215" s="259"/>
      <c r="E5215" s="259"/>
      <c r="F5215" s="270"/>
      <c r="G5215" s="259"/>
      <c r="H5215" s="259"/>
      <c r="I5215" s="259"/>
      <c r="J5215" s="259"/>
    </row>
    <row r="5216" spans="1:10">
      <c r="A5216" s="259"/>
      <c r="B5216" s="259"/>
      <c r="C5216" s="259"/>
      <c r="D5216" s="259"/>
      <c r="E5216" s="259"/>
      <c r="F5216" s="270"/>
      <c r="G5216" s="259"/>
      <c r="H5216" s="259"/>
      <c r="I5216" s="259"/>
      <c r="J5216" s="259"/>
    </row>
    <row r="5217" spans="1:10">
      <c r="A5217" s="259"/>
      <c r="B5217" s="259"/>
      <c r="C5217" s="259"/>
      <c r="D5217" s="259"/>
      <c r="E5217" s="259"/>
      <c r="F5217" s="270"/>
      <c r="G5217" s="259"/>
      <c r="H5217" s="259"/>
      <c r="I5217" s="259"/>
      <c r="J5217" s="259"/>
    </row>
    <row r="5218" spans="1:10">
      <c r="A5218" s="259"/>
      <c r="B5218" s="259"/>
      <c r="C5218" s="259"/>
      <c r="D5218" s="259"/>
      <c r="E5218" s="259"/>
      <c r="F5218" s="270"/>
      <c r="G5218" s="259"/>
      <c r="H5218" s="259"/>
      <c r="I5218" s="259"/>
      <c r="J5218" s="259"/>
    </row>
    <row r="5219" spans="1:10">
      <c r="A5219" s="259"/>
      <c r="B5219" s="259"/>
      <c r="C5219" s="259"/>
      <c r="D5219" s="259"/>
      <c r="E5219" s="259"/>
      <c r="F5219" s="270"/>
      <c r="G5219" s="259"/>
      <c r="H5219" s="259"/>
      <c r="I5219" s="259"/>
      <c r="J5219" s="259"/>
    </row>
    <row r="5220" spans="1:10">
      <c r="A5220" s="259"/>
      <c r="B5220" s="259"/>
      <c r="C5220" s="259"/>
      <c r="D5220" s="259"/>
      <c r="E5220" s="259"/>
      <c r="F5220" s="270"/>
      <c r="G5220" s="259"/>
      <c r="H5220" s="259"/>
      <c r="I5220" s="259"/>
      <c r="J5220" s="259"/>
    </row>
    <row r="5221" spans="1:10">
      <c r="A5221" s="259"/>
      <c r="B5221" s="259"/>
      <c r="C5221" s="259"/>
      <c r="D5221" s="259"/>
      <c r="E5221" s="259"/>
      <c r="F5221" s="270"/>
      <c r="G5221" s="259"/>
      <c r="H5221" s="259"/>
      <c r="I5221" s="259"/>
      <c r="J5221" s="259"/>
    </row>
    <row r="5222" spans="1:10">
      <c r="A5222" s="259"/>
      <c r="B5222" s="259"/>
      <c r="C5222" s="259"/>
      <c r="D5222" s="259"/>
      <c r="E5222" s="259"/>
      <c r="F5222" s="270"/>
      <c r="G5222" s="259"/>
      <c r="H5222" s="259"/>
      <c r="I5222" s="259"/>
      <c r="J5222" s="259"/>
    </row>
    <row r="5223" spans="1:10">
      <c r="A5223" s="259"/>
      <c r="B5223" s="259"/>
      <c r="C5223" s="259"/>
      <c r="D5223" s="259"/>
      <c r="E5223" s="259"/>
      <c r="F5223" s="270"/>
      <c r="G5223" s="259"/>
      <c r="H5223" s="259"/>
      <c r="I5223" s="259"/>
      <c r="J5223" s="259"/>
    </row>
    <row r="5224" spans="1:10">
      <c r="A5224" s="259"/>
      <c r="B5224" s="259"/>
      <c r="C5224" s="259"/>
      <c r="D5224" s="259"/>
      <c r="E5224" s="259"/>
      <c r="F5224" s="270"/>
      <c r="G5224" s="259"/>
      <c r="H5224" s="259"/>
      <c r="I5224" s="259"/>
      <c r="J5224" s="259"/>
    </row>
    <row r="5225" spans="1:10">
      <c r="A5225" s="259"/>
      <c r="B5225" s="259"/>
      <c r="C5225" s="259"/>
      <c r="D5225" s="259"/>
      <c r="E5225" s="259"/>
      <c r="F5225" s="270"/>
      <c r="G5225" s="259"/>
      <c r="H5225" s="259"/>
      <c r="I5225" s="259"/>
      <c r="J5225" s="259"/>
    </row>
    <row r="5226" spans="1:10">
      <c r="A5226" s="259"/>
      <c r="B5226" s="259"/>
      <c r="C5226" s="259"/>
      <c r="D5226" s="259"/>
      <c r="E5226" s="259"/>
      <c r="F5226" s="270"/>
      <c r="G5226" s="259"/>
      <c r="H5226" s="259"/>
      <c r="I5226" s="259"/>
      <c r="J5226" s="259"/>
    </row>
    <row r="5227" spans="1:10">
      <c r="A5227" s="259"/>
      <c r="B5227" s="259"/>
      <c r="C5227" s="259"/>
      <c r="D5227" s="259"/>
      <c r="E5227" s="259"/>
      <c r="F5227" s="270"/>
      <c r="G5227" s="259"/>
      <c r="H5227" s="259"/>
      <c r="I5227" s="259"/>
      <c r="J5227" s="259"/>
    </row>
    <row r="5228" spans="1:10">
      <c r="A5228" s="259"/>
      <c r="B5228" s="259"/>
      <c r="C5228" s="259"/>
      <c r="D5228" s="259"/>
      <c r="E5228" s="259"/>
      <c r="F5228" s="270"/>
      <c r="G5228" s="259"/>
      <c r="H5228" s="259"/>
      <c r="I5228" s="259"/>
      <c r="J5228" s="259"/>
    </row>
    <row r="5229" spans="1:10">
      <c r="A5229" s="259"/>
      <c r="B5229" s="259"/>
      <c r="C5229" s="259"/>
      <c r="D5229" s="259"/>
      <c r="E5229" s="259"/>
      <c r="F5229" s="270"/>
      <c r="G5229" s="259"/>
      <c r="H5229" s="259"/>
      <c r="I5229" s="259"/>
      <c r="J5229" s="259"/>
    </row>
    <row r="5230" spans="1:10">
      <c r="A5230" s="259"/>
      <c r="B5230" s="259"/>
      <c r="C5230" s="259"/>
      <c r="D5230" s="259"/>
      <c r="E5230" s="259"/>
      <c r="F5230" s="270"/>
      <c r="G5230" s="259"/>
      <c r="H5230" s="259"/>
      <c r="I5230" s="259"/>
      <c r="J5230" s="259"/>
    </row>
    <row r="5231" spans="1:10">
      <c r="A5231" s="259"/>
      <c r="B5231" s="259"/>
      <c r="C5231" s="259"/>
      <c r="D5231" s="259"/>
      <c r="E5231" s="259"/>
      <c r="F5231" s="270"/>
      <c r="G5231" s="259"/>
      <c r="H5231" s="259"/>
      <c r="I5231" s="259"/>
      <c r="J5231" s="259"/>
    </row>
    <row r="5232" spans="1:10">
      <c r="A5232" s="259"/>
      <c r="B5232" s="259"/>
      <c r="C5232" s="259"/>
      <c r="D5232" s="259"/>
      <c r="E5232" s="259"/>
      <c r="F5232" s="270"/>
      <c r="G5232" s="259"/>
      <c r="H5232" s="259"/>
      <c r="I5232" s="259"/>
      <c r="J5232" s="259"/>
    </row>
    <row r="5233" spans="1:10">
      <c r="A5233" s="259"/>
      <c r="B5233" s="259"/>
      <c r="C5233" s="259"/>
      <c r="D5233" s="259"/>
      <c r="E5233" s="259"/>
      <c r="F5233" s="270"/>
      <c r="G5233" s="259"/>
      <c r="H5233" s="259"/>
      <c r="I5233" s="259"/>
      <c r="J5233" s="259"/>
    </row>
    <row r="5234" spans="1:10">
      <c r="A5234" s="259"/>
      <c r="B5234" s="259"/>
      <c r="C5234" s="259"/>
      <c r="D5234" s="259"/>
      <c r="E5234" s="259"/>
      <c r="F5234" s="270"/>
      <c r="G5234" s="259"/>
      <c r="H5234" s="259"/>
      <c r="I5234" s="259"/>
      <c r="J5234" s="259"/>
    </row>
    <row r="5235" spans="1:10">
      <c r="A5235" s="259"/>
      <c r="B5235" s="259"/>
      <c r="C5235" s="259"/>
      <c r="D5235" s="259"/>
      <c r="E5235" s="259"/>
      <c r="F5235" s="270"/>
      <c r="G5235" s="259"/>
      <c r="H5235" s="259"/>
      <c r="I5235" s="259"/>
      <c r="J5235" s="259"/>
    </row>
    <row r="5236" spans="1:10">
      <c r="A5236" s="259"/>
      <c r="B5236" s="259"/>
      <c r="C5236" s="259"/>
      <c r="D5236" s="259"/>
      <c r="E5236" s="259"/>
      <c r="F5236" s="270"/>
      <c r="G5236" s="259"/>
      <c r="H5236" s="259"/>
      <c r="I5236" s="259"/>
      <c r="J5236" s="259"/>
    </row>
    <row r="5237" spans="1:10">
      <c r="A5237" s="259"/>
      <c r="B5237" s="259"/>
      <c r="C5237" s="259"/>
      <c r="D5237" s="259"/>
      <c r="E5237" s="259"/>
      <c r="F5237" s="270"/>
      <c r="G5237" s="259"/>
      <c r="H5237" s="259"/>
      <c r="I5237" s="259"/>
      <c r="J5237" s="259"/>
    </row>
    <row r="5238" spans="1:10">
      <c r="A5238" s="259"/>
      <c r="B5238" s="259"/>
      <c r="C5238" s="259"/>
      <c r="D5238" s="259"/>
      <c r="E5238" s="259"/>
      <c r="F5238" s="270"/>
      <c r="G5238" s="259"/>
      <c r="H5238" s="259"/>
      <c r="I5238" s="259"/>
      <c r="J5238" s="259"/>
    </row>
    <row r="5239" spans="1:10">
      <c r="A5239" s="259"/>
      <c r="B5239" s="259"/>
      <c r="C5239" s="259"/>
      <c r="D5239" s="259"/>
      <c r="E5239" s="259"/>
      <c r="F5239" s="270"/>
      <c r="G5239" s="259"/>
      <c r="H5239" s="259"/>
      <c r="I5239" s="259"/>
      <c r="J5239" s="259"/>
    </row>
    <row r="5240" spans="1:10">
      <c r="A5240" s="259"/>
      <c r="B5240" s="259"/>
      <c r="C5240" s="259"/>
      <c r="D5240" s="259"/>
      <c r="E5240" s="259"/>
      <c r="F5240" s="270"/>
      <c r="G5240" s="259"/>
      <c r="H5240" s="259"/>
      <c r="I5240" s="259"/>
      <c r="J5240" s="259"/>
    </row>
    <row r="5241" spans="1:10">
      <c r="A5241" s="259"/>
      <c r="B5241" s="259"/>
      <c r="C5241" s="259"/>
      <c r="D5241" s="259"/>
      <c r="E5241" s="259"/>
      <c r="F5241" s="270"/>
      <c r="G5241" s="259"/>
      <c r="H5241" s="259"/>
      <c r="I5241" s="259"/>
      <c r="J5241" s="259"/>
    </row>
    <row r="5242" spans="1:10">
      <c r="A5242" s="259"/>
      <c r="B5242" s="259"/>
      <c r="C5242" s="259"/>
      <c r="D5242" s="259"/>
      <c r="E5242" s="259"/>
      <c r="F5242" s="270"/>
      <c r="G5242" s="259"/>
      <c r="H5242" s="259"/>
      <c r="I5242" s="259"/>
      <c r="J5242" s="259"/>
    </row>
    <row r="5243" spans="1:10">
      <c r="A5243" s="259"/>
      <c r="B5243" s="259"/>
      <c r="C5243" s="259"/>
      <c r="D5243" s="259"/>
      <c r="E5243" s="259"/>
      <c r="F5243" s="270"/>
      <c r="G5243" s="259"/>
      <c r="H5243" s="259"/>
      <c r="I5243" s="259"/>
      <c r="J5243" s="259"/>
    </row>
    <row r="5244" spans="1:10">
      <c r="A5244" s="259"/>
      <c r="B5244" s="259"/>
      <c r="C5244" s="259"/>
      <c r="D5244" s="259"/>
      <c r="E5244" s="259"/>
      <c r="F5244" s="270"/>
      <c r="G5244" s="259"/>
      <c r="H5244" s="259"/>
      <c r="I5244" s="259"/>
      <c r="J5244" s="259"/>
    </row>
    <row r="5245" spans="1:10">
      <c r="A5245" s="259"/>
      <c r="B5245" s="259"/>
      <c r="C5245" s="259"/>
      <c r="D5245" s="259"/>
      <c r="E5245" s="259"/>
      <c r="F5245" s="270"/>
      <c r="G5245" s="259"/>
      <c r="H5245" s="259"/>
      <c r="I5245" s="259"/>
      <c r="J5245" s="259"/>
    </row>
    <row r="5246" spans="1:10">
      <c r="A5246" s="259"/>
      <c r="B5246" s="259"/>
      <c r="C5246" s="259"/>
      <c r="D5246" s="259"/>
      <c r="E5246" s="259"/>
      <c r="F5246" s="270"/>
      <c r="G5246" s="259"/>
      <c r="H5246" s="259"/>
      <c r="I5246" s="259"/>
      <c r="J5246" s="259"/>
    </row>
    <row r="5247" spans="1:10">
      <c r="A5247" s="259"/>
      <c r="B5247" s="259"/>
      <c r="C5247" s="259"/>
      <c r="D5247" s="259"/>
      <c r="E5247" s="259"/>
      <c r="F5247" s="270"/>
      <c r="G5247" s="259"/>
      <c r="H5247" s="259"/>
      <c r="I5247" s="259"/>
      <c r="J5247" s="259"/>
    </row>
    <row r="5248" spans="1:10">
      <c r="A5248" s="259"/>
      <c r="B5248" s="259"/>
      <c r="C5248" s="259"/>
      <c r="D5248" s="259"/>
      <c r="E5248" s="259"/>
      <c r="F5248" s="270"/>
      <c r="G5248" s="259"/>
      <c r="H5248" s="259"/>
      <c r="I5248" s="259"/>
      <c r="J5248" s="259"/>
    </row>
    <row r="5249" spans="1:10">
      <c r="A5249" s="259"/>
      <c r="B5249" s="259"/>
      <c r="C5249" s="259"/>
      <c r="D5249" s="259"/>
      <c r="E5249" s="259"/>
      <c r="F5249" s="270"/>
      <c r="G5249" s="259"/>
      <c r="H5249" s="259"/>
      <c r="I5249" s="259"/>
      <c r="J5249" s="259"/>
    </row>
    <row r="5250" spans="1:10">
      <c r="A5250" s="259"/>
      <c r="B5250" s="259"/>
      <c r="C5250" s="259"/>
      <c r="D5250" s="259"/>
      <c r="E5250" s="259"/>
      <c r="F5250" s="270"/>
      <c r="G5250" s="259"/>
      <c r="H5250" s="259"/>
      <c r="I5250" s="259"/>
      <c r="J5250" s="259"/>
    </row>
    <row r="5251" spans="1:10">
      <c r="A5251" s="259"/>
      <c r="B5251" s="259"/>
      <c r="C5251" s="259"/>
      <c r="D5251" s="259"/>
      <c r="E5251" s="259"/>
      <c r="F5251" s="270"/>
      <c r="G5251" s="259"/>
      <c r="H5251" s="259"/>
      <c r="I5251" s="259"/>
      <c r="J5251" s="259"/>
    </row>
    <row r="5252" spans="1:10">
      <c r="A5252" s="259"/>
      <c r="B5252" s="259"/>
      <c r="C5252" s="259"/>
      <c r="D5252" s="259"/>
      <c r="E5252" s="259"/>
      <c r="F5252" s="270"/>
      <c r="G5252" s="259"/>
      <c r="H5252" s="259"/>
      <c r="I5252" s="259"/>
      <c r="J5252" s="259"/>
    </row>
    <row r="5253" spans="1:10">
      <c r="A5253" s="259"/>
      <c r="B5253" s="259"/>
      <c r="C5253" s="259"/>
      <c r="D5253" s="259"/>
      <c r="E5253" s="259"/>
      <c r="F5253" s="270"/>
      <c r="G5253" s="259"/>
      <c r="H5253" s="259"/>
      <c r="I5253" s="259"/>
      <c r="J5253" s="259"/>
    </row>
    <row r="5254" spans="1:10">
      <c r="A5254" s="259"/>
      <c r="B5254" s="259"/>
      <c r="C5254" s="259"/>
      <c r="D5254" s="259"/>
      <c r="E5254" s="259"/>
      <c r="F5254" s="270"/>
      <c r="G5254" s="259"/>
      <c r="H5254" s="259"/>
      <c r="I5254" s="259"/>
      <c r="J5254" s="259"/>
    </row>
    <row r="5255" spans="1:10">
      <c r="A5255" s="259"/>
      <c r="B5255" s="259"/>
      <c r="C5255" s="259"/>
      <c r="D5255" s="259"/>
      <c r="E5255" s="259"/>
      <c r="F5255" s="270"/>
      <c r="G5255" s="259"/>
      <c r="H5255" s="259"/>
      <c r="I5255" s="259"/>
      <c r="J5255" s="259"/>
    </row>
    <row r="5256" spans="1:10">
      <c r="A5256" s="259"/>
      <c r="B5256" s="259"/>
      <c r="C5256" s="259"/>
      <c r="D5256" s="259"/>
      <c r="E5256" s="259"/>
      <c r="F5256" s="270"/>
      <c r="G5256" s="259"/>
      <c r="H5256" s="259"/>
      <c r="I5256" s="259"/>
      <c r="J5256" s="259"/>
    </row>
    <row r="5257" spans="1:10">
      <c r="A5257" s="259"/>
      <c r="B5257" s="259"/>
      <c r="C5257" s="259"/>
      <c r="D5257" s="259"/>
      <c r="E5257" s="259"/>
      <c r="F5257" s="270"/>
      <c r="G5257" s="259"/>
      <c r="H5257" s="259"/>
      <c r="I5257" s="259"/>
      <c r="J5257" s="259"/>
    </row>
    <row r="5258" spans="1:10">
      <c r="A5258" s="259"/>
      <c r="B5258" s="259"/>
      <c r="C5258" s="259"/>
      <c r="D5258" s="259"/>
      <c r="E5258" s="259"/>
      <c r="F5258" s="270"/>
      <c r="G5258" s="259"/>
      <c r="H5258" s="259"/>
      <c r="I5258" s="259"/>
      <c r="J5258" s="259"/>
    </row>
    <row r="5259" spans="1:10">
      <c r="A5259" s="259"/>
      <c r="B5259" s="259"/>
      <c r="C5259" s="259"/>
      <c r="D5259" s="259"/>
      <c r="E5259" s="259"/>
      <c r="F5259" s="270"/>
      <c r="G5259" s="259"/>
      <c r="H5259" s="259"/>
      <c r="I5259" s="259"/>
      <c r="J5259" s="259"/>
    </row>
    <row r="5260" spans="1:10">
      <c r="A5260" s="259"/>
      <c r="B5260" s="259"/>
      <c r="C5260" s="259"/>
      <c r="D5260" s="259"/>
      <c r="E5260" s="259"/>
      <c r="F5260" s="270"/>
      <c r="G5260" s="259"/>
      <c r="H5260" s="259"/>
      <c r="I5260" s="259"/>
      <c r="J5260" s="259"/>
    </row>
    <row r="5261" spans="1:10">
      <c r="A5261" s="259"/>
      <c r="B5261" s="259"/>
      <c r="C5261" s="259"/>
      <c r="D5261" s="259"/>
      <c r="E5261" s="259"/>
      <c r="F5261" s="270"/>
      <c r="G5261" s="259"/>
      <c r="H5261" s="259"/>
      <c r="I5261" s="259"/>
      <c r="J5261" s="259"/>
    </row>
    <row r="5262" spans="1:10">
      <c r="A5262" s="259"/>
      <c r="B5262" s="259"/>
      <c r="C5262" s="259"/>
      <c r="D5262" s="259"/>
      <c r="E5262" s="259"/>
      <c r="F5262" s="270"/>
      <c r="G5262" s="259"/>
      <c r="H5262" s="259"/>
      <c r="I5262" s="259"/>
      <c r="J5262" s="259"/>
    </row>
    <row r="5263" spans="1:10">
      <c r="A5263" s="259"/>
      <c r="B5263" s="259"/>
      <c r="C5263" s="259"/>
      <c r="D5263" s="259"/>
      <c r="E5263" s="259"/>
      <c r="F5263" s="270"/>
      <c r="G5263" s="259"/>
      <c r="H5263" s="259"/>
      <c r="I5263" s="259"/>
      <c r="J5263" s="259"/>
    </row>
    <row r="5264" spans="1:10">
      <c r="A5264" s="259"/>
      <c r="B5264" s="259"/>
      <c r="C5264" s="259"/>
      <c r="D5264" s="259"/>
      <c r="E5264" s="259"/>
      <c r="F5264" s="270"/>
      <c r="G5264" s="259"/>
      <c r="H5264" s="259"/>
      <c r="I5264" s="259"/>
      <c r="J5264" s="259"/>
    </row>
    <row r="5265" spans="1:10">
      <c r="A5265" s="259"/>
      <c r="B5265" s="259"/>
      <c r="C5265" s="259"/>
      <c r="D5265" s="259"/>
      <c r="E5265" s="259"/>
      <c r="F5265" s="270"/>
      <c r="G5265" s="259"/>
      <c r="H5265" s="259"/>
      <c r="I5265" s="259"/>
      <c r="J5265" s="259"/>
    </row>
    <row r="5266" spans="1:10">
      <c r="A5266" s="259"/>
      <c r="B5266" s="259"/>
      <c r="C5266" s="259"/>
      <c r="D5266" s="259"/>
      <c r="E5266" s="259"/>
      <c r="F5266" s="270"/>
      <c r="G5266" s="259"/>
      <c r="H5266" s="259"/>
      <c r="I5266" s="259"/>
      <c r="J5266" s="259"/>
    </row>
    <row r="5267" spans="1:10">
      <c r="A5267" s="259"/>
      <c r="B5267" s="259"/>
      <c r="C5267" s="259"/>
      <c r="D5267" s="259"/>
      <c r="E5267" s="259"/>
      <c r="F5267" s="270"/>
      <c r="G5267" s="259"/>
      <c r="H5267" s="259"/>
      <c r="I5267" s="259"/>
      <c r="J5267" s="259"/>
    </row>
    <row r="5268" spans="1:10">
      <c r="A5268" s="259"/>
      <c r="B5268" s="259"/>
      <c r="C5268" s="259"/>
      <c r="D5268" s="259"/>
      <c r="E5268" s="259"/>
      <c r="F5268" s="270"/>
      <c r="G5268" s="259"/>
      <c r="H5268" s="259"/>
      <c r="I5268" s="259"/>
      <c r="J5268" s="259"/>
    </row>
    <row r="5269" spans="1:10">
      <c r="A5269" s="259"/>
      <c r="B5269" s="259"/>
      <c r="C5269" s="259"/>
      <c r="D5269" s="259"/>
      <c r="E5269" s="259"/>
      <c r="F5269" s="270"/>
      <c r="G5269" s="259"/>
      <c r="H5269" s="259"/>
      <c r="I5269" s="259"/>
      <c r="J5269" s="259"/>
    </row>
    <row r="5270" spans="1:10">
      <c r="A5270" s="259"/>
      <c r="B5270" s="259"/>
      <c r="C5270" s="259"/>
      <c r="D5270" s="259"/>
      <c r="E5270" s="259"/>
      <c r="F5270" s="270"/>
      <c r="G5270" s="259"/>
      <c r="H5270" s="259"/>
      <c r="I5270" s="259"/>
      <c r="J5270" s="259"/>
    </row>
    <row r="5271" spans="1:10">
      <c r="A5271" s="259"/>
      <c r="B5271" s="259"/>
      <c r="C5271" s="259"/>
      <c r="D5271" s="259"/>
      <c r="E5271" s="259"/>
      <c r="F5271" s="270"/>
      <c r="G5271" s="259"/>
      <c r="H5271" s="259"/>
      <c r="I5271" s="259"/>
      <c r="J5271" s="259"/>
    </row>
    <row r="5272" spans="1:10">
      <c r="A5272" s="259"/>
      <c r="B5272" s="259"/>
      <c r="C5272" s="259"/>
      <c r="D5272" s="259"/>
      <c r="E5272" s="259"/>
      <c r="F5272" s="270"/>
      <c r="G5272" s="259"/>
      <c r="H5272" s="259"/>
      <c r="I5272" s="259"/>
      <c r="J5272" s="259"/>
    </row>
    <row r="5273" spans="1:10">
      <c r="A5273" s="259"/>
      <c r="B5273" s="259"/>
      <c r="C5273" s="259"/>
      <c r="D5273" s="259"/>
      <c r="E5273" s="259"/>
      <c r="F5273" s="270"/>
      <c r="G5273" s="259"/>
      <c r="H5273" s="259"/>
      <c r="I5273" s="259"/>
      <c r="J5273" s="259"/>
    </row>
    <row r="5274" spans="1:10">
      <c r="A5274" s="259"/>
      <c r="B5274" s="259"/>
      <c r="C5274" s="259"/>
      <c r="D5274" s="259"/>
      <c r="E5274" s="259"/>
      <c r="F5274" s="270"/>
      <c r="G5274" s="259"/>
      <c r="H5274" s="259"/>
      <c r="I5274" s="259"/>
      <c r="J5274" s="259"/>
    </row>
    <row r="5275" spans="1:10">
      <c r="A5275" s="259"/>
      <c r="B5275" s="259"/>
      <c r="C5275" s="259"/>
      <c r="D5275" s="259"/>
      <c r="E5275" s="259"/>
      <c r="F5275" s="270"/>
      <c r="G5275" s="259"/>
      <c r="H5275" s="259"/>
      <c r="I5275" s="259"/>
      <c r="J5275" s="259"/>
    </row>
    <row r="5276" spans="1:10">
      <c r="A5276" s="259"/>
      <c r="B5276" s="259"/>
      <c r="C5276" s="259"/>
      <c r="D5276" s="259"/>
      <c r="E5276" s="259"/>
      <c r="F5276" s="270"/>
      <c r="G5276" s="259"/>
      <c r="H5276" s="259"/>
      <c r="I5276" s="259"/>
      <c r="J5276" s="259"/>
    </row>
    <row r="5277" spans="1:10">
      <c r="A5277" s="259"/>
      <c r="B5277" s="259"/>
      <c r="C5277" s="259"/>
      <c r="D5277" s="259"/>
      <c r="E5277" s="259"/>
      <c r="F5277" s="270"/>
      <c r="G5277" s="259"/>
      <c r="H5277" s="259"/>
      <c r="I5277" s="259"/>
      <c r="J5277" s="259"/>
    </row>
    <row r="5278" spans="1:10">
      <c r="A5278" s="259"/>
      <c r="B5278" s="259"/>
      <c r="C5278" s="259"/>
      <c r="D5278" s="259"/>
      <c r="E5278" s="259"/>
      <c r="F5278" s="270"/>
      <c r="G5278" s="259"/>
      <c r="H5278" s="259"/>
      <c r="I5278" s="259"/>
      <c r="J5278" s="259"/>
    </row>
    <row r="5279" spans="1:10">
      <c r="A5279" s="259"/>
      <c r="B5279" s="259"/>
      <c r="C5279" s="259"/>
      <c r="D5279" s="259"/>
      <c r="E5279" s="259"/>
      <c r="F5279" s="270"/>
      <c r="G5279" s="259"/>
      <c r="H5279" s="259"/>
      <c r="I5279" s="259"/>
      <c r="J5279" s="259"/>
    </row>
    <row r="5280" spans="1:10">
      <c r="A5280" s="259"/>
      <c r="B5280" s="259"/>
      <c r="C5280" s="259"/>
      <c r="D5280" s="259"/>
      <c r="E5280" s="259"/>
      <c r="F5280" s="270"/>
      <c r="G5280" s="259"/>
      <c r="H5280" s="259"/>
      <c r="I5280" s="259"/>
      <c r="J5280" s="259"/>
    </row>
    <row r="5281" spans="1:10">
      <c r="A5281" s="259"/>
      <c r="B5281" s="259"/>
      <c r="C5281" s="259"/>
      <c r="D5281" s="259"/>
      <c r="E5281" s="259"/>
      <c r="F5281" s="270"/>
      <c r="G5281" s="259"/>
      <c r="H5281" s="259"/>
      <c r="I5281" s="259"/>
      <c r="J5281" s="259"/>
    </row>
    <row r="5282" spans="1:10">
      <c r="A5282" s="259"/>
      <c r="B5282" s="259"/>
      <c r="C5282" s="259"/>
      <c r="D5282" s="259"/>
      <c r="E5282" s="259"/>
      <c r="F5282" s="270"/>
      <c r="G5282" s="259"/>
      <c r="H5282" s="259"/>
      <c r="I5282" s="259"/>
      <c r="J5282" s="259"/>
    </row>
    <row r="5283" spans="1:10">
      <c r="A5283" s="259"/>
      <c r="B5283" s="259"/>
      <c r="C5283" s="259"/>
      <c r="D5283" s="259"/>
      <c r="E5283" s="259"/>
      <c r="F5283" s="270"/>
      <c r="G5283" s="259"/>
      <c r="H5283" s="259"/>
      <c r="I5283" s="259"/>
      <c r="J5283" s="259"/>
    </row>
    <row r="5284" spans="1:10">
      <c r="A5284" s="259"/>
      <c r="B5284" s="259"/>
      <c r="C5284" s="259"/>
      <c r="D5284" s="259"/>
      <c r="E5284" s="259"/>
      <c r="F5284" s="270"/>
      <c r="G5284" s="259"/>
      <c r="H5284" s="259"/>
      <c r="I5284" s="259"/>
      <c r="J5284" s="259"/>
    </row>
    <row r="5285" spans="1:10">
      <c r="A5285" s="259"/>
      <c r="B5285" s="259"/>
      <c r="C5285" s="259"/>
      <c r="D5285" s="259"/>
      <c r="E5285" s="259"/>
      <c r="F5285" s="270"/>
      <c r="G5285" s="259"/>
      <c r="H5285" s="259"/>
      <c r="I5285" s="259"/>
      <c r="J5285" s="259"/>
    </row>
    <row r="5286" spans="1:10">
      <c r="A5286" s="259"/>
      <c r="B5286" s="259"/>
      <c r="C5286" s="259"/>
      <c r="D5286" s="259"/>
      <c r="E5286" s="259"/>
      <c r="F5286" s="270"/>
      <c r="G5286" s="259"/>
      <c r="H5286" s="259"/>
      <c r="I5286" s="259"/>
      <c r="J5286" s="259"/>
    </row>
    <row r="5287" spans="1:10">
      <c r="A5287" s="259"/>
      <c r="B5287" s="259"/>
      <c r="C5287" s="259"/>
      <c r="D5287" s="259"/>
      <c r="E5287" s="259"/>
      <c r="F5287" s="270"/>
      <c r="G5287" s="259"/>
      <c r="H5287" s="259"/>
      <c r="I5287" s="259"/>
      <c r="J5287" s="259"/>
    </row>
    <row r="5288" spans="1:10">
      <c r="A5288" s="259"/>
      <c r="B5288" s="259"/>
      <c r="C5288" s="259"/>
      <c r="D5288" s="259"/>
      <c r="E5288" s="259"/>
      <c r="F5288" s="270"/>
      <c r="G5288" s="259"/>
      <c r="H5288" s="259"/>
      <c r="I5288" s="259"/>
      <c r="J5288" s="259"/>
    </row>
    <row r="5289" spans="1:10">
      <c r="A5289" s="259"/>
      <c r="B5289" s="259"/>
      <c r="C5289" s="259"/>
      <c r="D5289" s="259"/>
      <c r="E5289" s="259"/>
      <c r="F5289" s="270"/>
      <c r="G5289" s="259"/>
      <c r="H5289" s="259"/>
      <c r="I5289" s="259"/>
      <c r="J5289" s="259"/>
    </row>
    <row r="5290" spans="1:10">
      <c r="A5290" s="259"/>
      <c r="B5290" s="259"/>
      <c r="C5290" s="259"/>
      <c r="D5290" s="259"/>
      <c r="E5290" s="259"/>
      <c r="F5290" s="270"/>
      <c r="G5290" s="259"/>
      <c r="H5290" s="259"/>
      <c r="I5290" s="259"/>
      <c r="J5290" s="259"/>
    </row>
    <row r="5291" spans="1:10">
      <c r="A5291" s="259"/>
      <c r="B5291" s="259"/>
      <c r="C5291" s="259"/>
      <c r="D5291" s="259"/>
      <c r="E5291" s="259"/>
      <c r="F5291" s="270"/>
      <c r="G5291" s="259"/>
      <c r="H5291" s="259"/>
      <c r="I5291" s="259"/>
      <c r="J5291" s="259"/>
    </row>
    <row r="5292" spans="1:10">
      <c r="A5292" s="259"/>
      <c r="B5292" s="259"/>
      <c r="C5292" s="259"/>
      <c r="D5292" s="259"/>
      <c r="E5292" s="259"/>
      <c r="F5292" s="270"/>
      <c r="G5292" s="259"/>
      <c r="H5292" s="259"/>
      <c r="I5292" s="259"/>
      <c r="J5292" s="259"/>
    </row>
    <row r="5293" spans="1:10">
      <c r="A5293" s="259"/>
      <c r="B5293" s="259"/>
      <c r="C5293" s="259"/>
      <c r="D5293" s="259"/>
      <c r="E5293" s="259"/>
      <c r="F5293" s="270"/>
      <c r="G5293" s="259"/>
      <c r="H5293" s="259"/>
      <c r="I5293" s="259"/>
      <c r="J5293" s="259"/>
    </row>
    <row r="5294" spans="1:10">
      <c r="A5294" s="259"/>
      <c r="B5294" s="259"/>
      <c r="C5294" s="259"/>
      <c r="D5294" s="259"/>
      <c r="E5294" s="259"/>
      <c r="F5294" s="270"/>
      <c r="G5294" s="259"/>
      <c r="H5294" s="259"/>
      <c r="I5294" s="259"/>
      <c r="J5294" s="259"/>
    </row>
    <row r="5295" spans="1:10">
      <c r="A5295" s="259"/>
      <c r="B5295" s="259"/>
      <c r="C5295" s="259"/>
      <c r="D5295" s="259"/>
      <c r="E5295" s="259"/>
      <c r="F5295" s="270"/>
      <c r="G5295" s="259"/>
      <c r="H5295" s="259"/>
      <c r="I5295" s="259"/>
      <c r="J5295" s="259"/>
    </row>
    <row r="5296" spans="1:10">
      <c r="A5296" s="259"/>
      <c r="B5296" s="259"/>
      <c r="C5296" s="259"/>
      <c r="D5296" s="259"/>
      <c r="E5296" s="259"/>
      <c r="F5296" s="270"/>
      <c r="G5296" s="259"/>
      <c r="H5296" s="259"/>
      <c r="I5296" s="259"/>
      <c r="J5296" s="259"/>
    </row>
    <row r="5297" spans="1:10">
      <c r="A5297" s="259"/>
      <c r="B5297" s="259"/>
      <c r="C5297" s="259"/>
      <c r="D5297" s="259"/>
      <c r="E5297" s="259"/>
      <c r="F5297" s="270"/>
      <c r="G5297" s="259"/>
      <c r="H5297" s="259"/>
      <c r="I5297" s="259"/>
      <c r="J5297" s="259"/>
    </row>
    <row r="5298" spans="1:10">
      <c r="A5298" s="259"/>
      <c r="B5298" s="259"/>
      <c r="C5298" s="259"/>
      <c r="D5298" s="259"/>
      <c r="E5298" s="259"/>
      <c r="F5298" s="270"/>
      <c r="G5298" s="259"/>
      <c r="H5298" s="259"/>
      <c r="I5298" s="259"/>
      <c r="J5298" s="259"/>
    </row>
    <row r="5299" spans="1:10">
      <c r="A5299" s="259"/>
      <c r="B5299" s="259"/>
      <c r="C5299" s="259"/>
      <c r="D5299" s="259"/>
      <c r="E5299" s="259"/>
      <c r="F5299" s="270"/>
      <c r="G5299" s="259"/>
      <c r="H5299" s="259"/>
      <c r="I5299" s="259"/>
      <c r="J5299" s="259"/>
    </row>
    <row r="5300" spans="1:10">
      <c r="A5300" s="259"/>
      <c r="B5300" s="259"/>
      <c r="C5300" s="259"/>
      <c r="D5300" s="259"/>
      <c r="E5300" s="259"/>
      <c r="F5300" s="270"/>
      <c r="G5300" s="259"/>
      <c r="H5300" s="259"/>
      <c r="I5300" s="259"/>
      <c r="J5300" s="259"/>
    </row>
    <row r="5301" spans="1:10">
      <c r="A5301" s="259"/>
      <c r="B5301" s="259"/>
      <c r="C5301" s="259"/>
      <c r="D5301" s="259"/>
      <c r="E5301" s="259"/>
      <c r="F5301" s="270"/>
      <c r="G5301" s="259"/>
      <c r="H5301" s="259"/>
      <c r="I5301" s="259"/>
      <c r="J5301" s="259"/>
    </row>
    <row r="5302" spans="1:10">
      <c r="A5302" s="259"/>
      <c r="B5302" s="259"/>
      <c r="C5302" s="259"/>
      <c r="D5302" s="259"/>
      <c r="E5302" s="259"/>
      <c r="F5302" s="270"/>
      <c r="G5302" s="259"/>
      <c r="H5302" s="259"/>
      <c r="I5302" s="259"/>
      <c r="J5302" s="259"/>
    </row>
    <row r="5303" spans="1:10">
      <c r="A5303" s="259"/>
      <c r="B5303" s="259"/>
      <c r="C5303" s="259"/>
      <c r="D5303" s="259"/>
      <c r="E5303" s="259"/>
      <c r="F5303" s="270"/>
      <c r="G5303" s="259"/>
      <c r="H5303" s="259"/>
      <c r="I5303" s="259"/>
      <c r="J5303" s="259"/>
    </row>
    <row r="5304" spans="1:10">
      <c r="A5304" s="259"/>
      <c r="B5304" s="259"/>
      <c r="C5304" s="259"/>
      <c r="D5304" s="259"/>
      <c r="E5304" s="259"/>
      <c r="F5304" s="270"/>
      <c r="G5304" s="259"/>
      <c r="H5304" s="259"/>
      <c r="I5304" s="259"/>
      <c r="J5304" s="259"/>
    </row>
    <row r="5305" spans="1:10">
      <c r="A5305" s="259"/>
      <c r="B5305" s="259"/>
      <c r="C5305" s="259"/>
      <c r="D5305" s="259"/>
      <c r="E5305" s="259"/>
      <c r="F5305" s="270"/>
      <c r="G5305" s="259"/>
      <c r="H5305" s="259"/>
      <c r="I5305" s="259"/>
      <c r="J5305" s="259"/>
    </row>
    <row r="5306" spans="1:10">
      <c r="A5306" s="259"/>
      <c r="B5306" s="259"/>
      <c r="C5306" s="259"/>
      <c r="D5306" s="259"/>
      <c r="E5306" s="259"/>
      <c r="F5306" s="270"/>
      <c r="G5306" s="259"/>
      <c r="H5306" s="259"/>
      <c r="I5306" s="259"/>
      <c r="J5306" s="259"/>
    </row>
    <row r="5307" spans="1:10">
      <c r="A5307" s="259"/>
      <c r="B5307" s="259"/>
      <c r="C5307" s="259"/>
      <c r="D5307" s="259"/>
      <c r="E5307" s="259"/>
      <c r="F5307" s="270"/>
      <c r="G5307" s="259"/>
      <c r="H5307" s="259"/>
      <c r="I5307" s="259"/>
      <c r="J5307" s="259"/>
    </row>
    <row r="5308" spans="1:10">
      <c r="A5308" s="259"/>
      <c r="B5308" s="259"/>
      <c r="C5308" s="259"/>
      <c r="D5308" s="259"/>
      <c r="E5308" s="259"/>
      <c r="F5308" s="270"/>
      <c r="G5308" s="259"/>
      <c r="H5308" s="259"/>
      <c r="I5308" s="259"/>
      <c r="J5308" s="259"/>
    </row>
    <row r="5309" spans="1:10">
      <c r="A5309" s="259"/>
      <c r="B5309" s="259"/>
      <c r="C5309" s="259"/>
      <c r="D5309" s="259"/>
      <c r="E5309" s="259"/>
      <c r="F5309" s="270"/>
      <c r="G5309" s="259"/>
      <c r="H5309" s="259"/>
      <c r="I5309" s="259"/>
      <c r="J5309" s="259"/>
    </row>
    <row r="5310" spans="1:10">
      <c r="A5310" s="259"/>
      <c r="B5310" s="259"/>
      <c r="C5310" s="259"/>
      <c r="D5310" s="259"/>
      <c r="E5310" s="259"/>
      <c r="F5310" s="270"/>
      <c r="G5310" s="259"/>
      <c r="H5310" s="259"/>
      <c r="I5310" s="259"/>
      <c r="J5310" s="259"/>
    </row>
    <row r="5311" spans="1:10">
      <c r="A5311" s="259"/>
      <c r="B5311" s="259"/>
      <c r="C5311" s="259"/>
      <c r="D5311" s="259"/>
      <c r="E5311" s="259"/>
      <c r="F5311" s="270"/>
      <c r="G5311" s="259"/>
      <c r="H5311" s="259"/>
      <c r="I5311" s="259"/>
      <c r="J5311" s="259"/>
    </row>
    <row r="5312" spans="1:10">
      <c r="A5312" s="259"/>
      <c r="B5312" s="259"/>
      <c r="C5312" s="259"/>
      <c r="D5312" s="259"/>
      <c r="E5312" s="259"/>
      <c r="F5312" s="270"/>
      <c r="G5312" s="259"/>
      <c r="H5312" s="259"/>
      <c r="I5312" s="259"/>
      <c r="J5312" s="259"/>
    </row>
    <row r="5313" spans="1:10">
      <c r="A5313" s="259"/>
      <c r="B5313" s="259"/>
      <c r="C5313" s="259"/>
      <c r="D5313" s="259"/>
      <c r="E5313" s="259"/>
      <c r="F5313" s="270"/>
      <c r="G5313" s="259"/>
      <c r="H5313" s="259"/>
      <c r="I5313" s="259"/>
      <c r="J5313" s="259"/>
    </row>
    <row r="5314" spans="1:10">
      <c r="A5314" s="259"/>
      <c r="B5314" s="259"/>
      <c r="C5314" s="259"/>
      <c r="D5314" s="259"/>
      <c r="E5314" s="259"/>
      <c r="F5314" s="270"/>
      <c r="G5314" s="259"/>
      <c r="H5314" s="259"/>
      <c r="I5314" s="259"/>
      <c r="J5314" s="259"/>
    </row>
    <row r="5315" spans="1:10">
      <c r="A5315" s="259"/>
      <c r="B5315" s="259"/>
      <c r="C5315" s="259"/>
      <c r="D5315" s="259"/>
      <c r="E5315" s="259"/>
      <c r="F5315" s="270"/>
      <c r="G5315" s="259"/>
      <c r="H5315" s="259"/>
      <c r="I5315" s="259"/>
      <c r="J5315" s="259"/>
    </row>
    <row r="5316" spans="1:10">
      <c r="A5316" s="259"/>
      <c r="B5316" s="259"/>
      <c r="C5316" s="259"/>
      <c r="D5316" s="259"/>
      <c r="E5316" s="259"/>
      <c r="F5316" s="270"/>
      <c r="G5316" s="259"/>
      <c r="H5316" s="259"/>
      <c r="I5316" s="259"/>
      <c r="J5316" s="259"/>
    </row>
    <row r="5317" spans="1:10">
      <c r="A5317" s="259"/>
      <c r="B5317" s="259"/>
      <c r="C5317" s="259"/>
      <c r="D5317" s="259"/>
      <c r="E5317" s="259"/>
      <c r="F5317" s="270"/>
      <c r="G5317" s="259"/>
      <c r="H5317" s="259"/>
      <c r="I5317" s="259"/>
      <c r="J5317" s="259"/>
    </row>
    <row r="5318" spans="1:10">
      <c r="A5318" s="259"/>
      <c r="B5318" s="259"/>
      <c r="C5318" s="259"/>
      <c r="D5318" s="259"/>
      <c r="E5318" s="259"/>
      <c r="F5318" s="270"/>
      <c r="G5318" s="259"/>
      <c r="H5318" s="259"/>
      <c r="I5318" s="259"/>
      <c r="J5318" s="259"/>
    </row>
    <row r="5319" spans="1:10">
      <c r="A5319" s="259"/>
      <c r="B5319" s="259"/>
      <c r="C5319" s="259"/>
      <c r="D5319" s="259"/>
      <c r="E5319" s="259"/>
      <c r="F5319" s="270"/>
      <c r="G5319" s="259"/>
      <c r="H5319" s="259"/>
      <c r="I5319" s="259"/>
      <c r="J5319" s="259"/>
    </row>
    <row r="5320" spans="1:10">
      <c r="A5320" s="259"/>
      <c r="B5320" s="259"/>
      <c r="C5320" s="259"/>
      <c r="D5320" s="259"/>
      <c r="E5320" s="259"/>
      <c r="F5320" s="270"/>
      <c r="G5320" s="259"/>
      <c r="H5320" s="259"/>
      <c r="I5320" s="259"/>
      <c r="J5320" s="259"/>
    </row>
    <row r="5321" spans="1:10">
      <c r="A5321" s="259"/>
      <c r="B5321" s="259"/>
      <c r="C5321" s="259"/>
      <c r="D5321" s="259"/>
      <c r="E5321" s="259"/>
      <c r="F5321" s="270"/>
      <c r="G5321" s="259"/>
      <c r="H5321" s="259"/>
      <c r="I5321" s="259"/>
      <c r="J5321" s="259"/>
    </row>
    <row r="5322" spans="1:10">
      <c r="A5322" s="259"/>
      <c r="B5322" s="259"/>
      <c r="C5322" s="259"/>
      <c r="D5322" s="259"/>
      <c r="E5322" s="259"/>
      <c r="F5322" s="270"/>
      <c r="G5322" s="259"/>
      <c r="H5322" s="259"/>
      <c r="I5322" s="259"/>
      <c r="J5322" s="259"/>
    </row>
    <row r="5323" spans="1:10">
      <c r="A5323" s="259"/>
      <c r="B5323" s="259"/>
      <c r="C5323" s="259"/>
      <c r="D5323" s="259"/>
      <c r="E5323" s="259"/>
      <c r="F5323" s="270"/>
      <c r="G5323" s="259"/>
      <c r="H5323" s="259"/>
      <c r="I5323" s="259"/>
      <c r="J5323" s="259"/>
    </row>
    <row r="5324" spans="1:10">
      <c r="A5324" s="259"/>
      <c r="B5324" s="259"/>
      <c r="C5324" s="259"/>
      <c r="D5324" s="259"/>
      <c r="E5324" s="259"/>
      <c r="F5324" s="270"/>
      <c r="G5324" s="259"/>
      <c r="H5324" s="259"/>
      <c r="I5324" s="259"/>
      <c r="J5324" s="259"/>
    </row>
    <row r="5325" spans="1:10">
      <c r="A5325" s="259"/>
      <c r="B5325" s="259"/>
      <c r="C5325" s="259"/>
      <c r="D5325" s="259"/>
      <c r="E5325" s="259"/>
      <c r="F5325" s="270"/>
      <c r="G5325" s="259"/>
      <c r="H5325" s="259"/>
      <c r="I5325" s="259"/>
      <c r="J5325" s="259"/>
    </row>
    <row r="5326" spans="1:10">
      <c r="A5326" s="259"/>
      <c r="B5326" s="259"/>
      <c r="C5326" s="259"/>
      <c r="D5326" s="259"/>
      <c r="E5326" s="259"/>
      <c r="F5326" s="270"/>
      <c r="G5326" s="259"/>
      <c r="H5326" s="259"/>
      <c r="I5326" s="259"/>
      <c r="J5326" s="259"/>
    </row>
    <row r="5327" spans="1:10">
      <c r="A5327" s="259"/>
      <c r="B5327" s="259"/>
      <c r="C5327" s="259"/>
      <c r="D5327" s="259"/>
      <c r="E5327" s="259"/>
      <c r="F5327" s="270"/>
      <c r="G5327" s="259"/>
      <c r="H5327" s="259"/>
      <c r="I5327" s="259"/>
      <c r="J5327" s="259"/>
    </row>
    <row r="5328" spans="1:10">
      <c r="A5328" s="259"/>
      <c r="B5328" s="259"/>
      <c r="C5328" s="259"/>
      <c r="D5328" s="259"/>
      <c r="E5328" s="259"/>
      <c r="F5328" s="270"/>
      <c r="G5328" s="259"/>
      <c r="H5328" s="259"/>
      <c r="I5328" s="259"/>
      <c r="J5328" s="259"/>
    </row>
    <row r="5329" spans="1:10">
      <c r="A5329" s="259"/>
      <c r="B5329" s="259"/>
      <c r="C5329" s="259"/>
      <c r="D5329" s="259"/>
      <c r="E5329" s="259"/>
      <c r="F5329" s="270"/>
      <c r="G5329" s="259"/>
      <c r="H5329" s="259"/>
      <c r="I5329" s="259"/>
      <c r="J5329" s="259"/>
    </row>
    <row r="5330" spans="1:10">
      <c r="A5330" s="259"/>
      <c r="B5330" s="259"/>
      <c r="C5330" s="259"/>
      <c r="D5330" s="259"/>
      <c r="E5330" s="259"/>
      <c r="F5330" s="270"/>
      <c r="G5330" s="259"/>
      <c r="H5330" s="259"/>
      <c r="I5330" s="259"/>
      <c r="J5330" s="259"/>
    </row>
    <row r="5331" spans="1:10">
      <c r="A5331" s="259"/>
      <c r="B5331" s="259"/>
      <c r="C5331" s="259"/>
      <c r="D5331" s="259"/>
      <c r="E5331" s="259"/>
      <c r="F5331" s="270"/>
      <c r="G5331" s="259"/>
      <c r="H5331" s="259"/>
      <c r="I5331" s="259"/>
      <c r="J5331" s="259"/>
    </row>
    <row r="5332" spans="1:10">
      <c r="A5332" s="259"/>
      <c r="B5332" s="259"/>
      <c r="C5332" s="259"/>
      <c r="D5332" s="259"/>
      <c r="E5332" s="259"/>
      <c r="F5332" s="270"/>
      <c r="G5332" s="259"/>
      <c r="H5332" s="259"/>
      <c r="I5332" s="259"/>
      <c r="J5332" s="259"/>
    </row>
    <row r="5333" spans="1:10">
      <c r="A5333" s="259"/>
      <c r="B5333" s="259"/>
      <c r="C5333" s="259"/>
      <c r="D5333" s="259"/>
      <c r="E5333" s="259"/>
      <c r="F5333" s="270"/>
      <c r="G5333" s="259"/>
      <c r="H5333" s="259"/>
      <c r="I5333" s="259"/>
      <c r="J5333" s="259"/>
    </row>
    <row r="5334" spans="1:10">
      <c r="A5334" s="259"/>
      <c r="B5334" s="259"/>
      <c r="C5334" s="259"/>
      <c r="D5334" s="259"/>
      <c r="E5334" s="259"/>
      <c r="F5334" s="270"/>
      <c r="G5334" s="259"/>
      <c r="H5334" s="259"/>
      <c r="I5334" s="259"/>
      <c r="J5334" s="259"/>
    </row>
    <row r="5335" spans="1:10">
      <c r="A5335" s="259"/>
      <c r="B5335" s="259"/>
      <c r="C5335" s="259"/>
      <c r="D5335" s="259"/>
      <c r="E5335" s="259"/>
      <c r="F5335" s="270"/>
      <c r="G5335" s="259"/>
      <c r="H5335" s="259"/>
      <c r="I5335" s="259"/>
      <c r="J5335" s="259"/>
    </row>
    <row r="5336" spans="1:10">
      <c r="A5336" s="259"/>
      <c r="B5336" s="259"/>
      <c r="C5336" s="259"/>
      <c r="D5336" s="259"/>
      <c r="E5336" s="259"/>
      <c r="F5336" s="270"/>
      <c r="G5336" s="259"/>
      <c r="H5336" s="259"/>
      <c r="I5336" s="259"/>
      <c r="J5336" s="259"/>
    </row>
    <row r="5337" spans="1:10">
      <c r="A5337" s="259"/>
      <c r="B5337" s="259"/>
      <c r="C5337" s="259"/>
      <c r="D5337" s="259"/>
      <c r="E5337" s="259"/>
      <c r="F5337" s="270"/>
      <c r="G5337" s="259"/>
      <c r="H5337" s="259"/>
      <c r="I5337" s="259"/>
      <c r="J5337" s="259"/>
    </row>
    <row r="5338" spans="1:10">
      <c r="A5338" s="259"/>
      <c r="B5338" s="259"/>
      <c r="C5338" s="259"/>
      <c r="D5338" s="259"/>
      <c r="E5338" s="259"/>
      <c r="F5338" s="270"/>
      <c r="G5338" s="259"/>
      <c r="H5338" s="259"/>
      <c r="I5338" s="259"/>
      <c r="J5338" s="259"/>
    </row>
    <row r="5339" spans="1:10">
      <c r="A5339" s="259"/>
      <c r="B5339" s="259"/>
      <c r="C5339" s="259"/>
      <c r="D5339" s="259"/>
      <c r="E5339" s="259"/>
      <c r="F5339" s="270"/>
      <c r="G5339" s="259"/>
      <c r="H5339" s="259"/>
      <c r="I5339" s="259"/>
      <c r="J5339" s="259"/>
    </row>
    <row r="5340" spans="1:10">
      <c r="A5340" s="259"/>
      <c r="B5340" s="259"/>
      <c r="C5340" s="259"/>
      <c r="D5340" s="259"/>
      <c r="E5340" s="259"/>
      <c r="F5340" s="270"/>
      <c r="G5340" s="259"/>
      <c r="H5340" s="259"/>
      <c r="I5340" s="259"/>
      <c r="J5340" s="259"/>
    </row>
    <row r="5341" spans="1:10">
      <c r="A5341" s="259"/>
      <c r="B5341" s="259"/>
      <c r="C5341" s="259"/>
      <c r="D5341" s="259"/>
      <c r="E5341" s="259"/>
      <c r="F5341" s="270"/>
      <c r="G5341" s="259"/>
      <c r="H5341" s="259"/>
      <c r="I5341" s="259"/>
      <c r="J5341" s="259"/>
    </row>
    <row r="5342" spans="1:10">
      <c r="A5342" s="259"/>
      <c r="B5342" s="259"/>
      <c r="C5342" s="259"/>
      <c r="D5342" s="259"/>
      <c r="E5342" s="259"/>
      <c r="F5342" s="270"/>
      <c r="G5342" s="259"/>
      <c r="H5342" s="259"/>
      <c r="I5342" s="259"/>
      <c r="J5342" s="259"/>
    </row>
    <row r="5343" spans="1:10">
      <c r="A5343" s="259"/>
      <c r="B5343" s="259"/>
      <c r="C5343" s="259"/>
      <c r="D5343" s="259"/>
      <c r="E5343" s="259"/>
      <c r="F5343" s="270"/>
      <c r="G5343" s="259"/>
      <c r="H5343" s="259"/>
      <c r="I5343" s="259"/>
      <c r="J5343" s="259"/>
    </row>
    <row r="5344" spans="1:10">
      <c r="A5344" s="259"/>
      <c r="B5344" s="259"/>
      <c r="C5344" s="259"/>
      <c r="D5344" s="259"/>
      <c r="E5344" s="259"/>
      <c r="F5344" s="270"/>
      <c r="G5344" s="259"/>
      <c r="H5344" s="259"/>
      <c r="I5344" s="259"/>
      <c r="J5344" s="259"/>
    </row>
    <row r="5345" spans="1:10">
      <c r="A5345" s="259"/>
      <c r="B5345" s="259"/>
      <c r="C5345" s="259"/>
      <c r="D5345" s="259"/>
      <c r="E5345" s="259"/>
      <c r="F5345" s="270"/>
      <c r="G5345" s="259"/>
      <c r="H5345" s="259"/>
      <c r="I5345" s="259"/>
      <c r="J5345" s="259"/>
    </row>
    <row r="5346" spans="1:10">
      <c r="A5346" s="259"/>
      <c r="B5346" s="259"/>
      <c r="C5346" s="259"/>
      <c r="D5346" s="259"/>
      <c r="E5346" s="259"/>
      <c r="F5346" s="270"/>
      <c r="G5346" s="259"/>
      <c r="H5346" s="259"/>
      <c r="I5346" s="259"/>
      <c r="J5346" s="259"/>
    </row>
    <row r="5347" spans="1:10">
      <c r="A5347" s="259"/>
      <c r="B5347" s="259"/>
      <c r="C5347" s="259"/>
      <c r="D5347" s="259"/>
      <c r="E5347" s="259"/>
      <c r="F5347" s="270"/>
      <c r="G5347" s="259"/>
      <c r="H5347" s="259"/>
      <c r="I5347" s="259"/>
      <c r="J5347" s="259"/>
    </row>
    <row r="5348" spans="1:10">
      <c r="A5348" s="259"/>
      <c r="B5348" s="259"/>
      <c r="C5348" s="259"/>
      <c r="D5348" s="259"/>
      <c r="E5348" s="259"/>
      <c r="F5348" s="270"/>
      <c r="G5348" s="259"/>
      <c r="H5348" s="259"/>
      <c r="I5348" s="259"/>
      <c r="J5348" s="259"/>
    </row>
    <row r="5349" spans="1:10">
      <c r="A5349" s="259"/>
      <c r="B5349" s="259"/>
      <c r="C5349" s="259"/>
      <c r="D5349" s="259"/>
      <c r="E5349" s="259"/>
      <c r="F5349" s="270"/>
      <c r="G5349" s="259"/>
      <c r="H5349" s="259"/>
      <c r="I5349" s="259"/>
      <c r="J5349" s="259"/>
    </row>
    <row r="5350" spans="1:10">
      <c r="A5350" s="259"/>
      <c r="B5350" s="259"/>
      <c r="C5350" s="259"/>
      <c r="D5350" s="259"/>
      <c r="E5350" s="259"/>
      <c r="F5350" s="270"/>
      <c r="G5350" s="259"/>
      <c r="H5350" s="259"/>
      <c r="I5350" s="259"/>
      <c r="J5350" s="259"/>
    </row>
    <row r="5351" spans="1:10">
      <c r="A5351" s="259"/>
      <c r="B5351" s="259"/>
      <c r="C5351" s="259"/>
      <c r="D5351" s="259"/>
      <c r="E5351" s="259"/>
      <c r="F5351" s="270"/>
      <c r="G5351" s="259"/>
      <c r="H5351" s="259"/>
      <c r="I5351" s="259"/>
      <c r="J5351" s="259"/>
    </row>
    <row r="5352" spans="1:10">
      <c r="A5352" s="259"/>
      <c r="B5352" s="259"/>
      <c r="C5352" s="259"/>
      <c r="D5352" s="259"/>
      <c r="E5352" s="259"/>
      <c r="F5352" s="270"/>
      <c r="G5352" s="259"/>
      <c r="H5352" s="259"/>
      <c r="I5352" s="259"/>
      <c r="J5352" s="259"/>
    </row>
    <row r="5353" spans="1:10">
      <c r="A5353" s="259"/>
      <c r="B5353" s="259"/>
      <c r="C5353" s="259"/>
      <c r="D5353" s="259"/>
      <c r="E5353" s="259"/>
      <c r="F5353" s="270"/>
      <c r="G5353" s="259"/>
      <c r="H5353" s="259"/>
      <c r="I5353" s="259"/>
      <c r="J5353" s="259"/>
    </row>
    <row r="5354" spans="1:10">
      <c r="A5354" s="259"/>
      <c r="B5354" s="259"/>
      <c r="C5354" s="259"/>
      <c r="D5354" s="259"/>
      <c r="E5354" s="259"/>
      <c r="F5354" s="270"/>
      <c r="G5354" s="259"/>
      <c r="H5354" s="259"/>
      <c r="I5354" s="259"/>
      <c r="J5354" s="259"/>
    </row>
    <row r="5355" spans="1:10">
      <c r="A5355" s="259"/>
      <c r="B5355" s="259"/>
      <c r="C5355" s="259"/>
      <c r="D5355" s="259"/>
      <c r="E5355" s="259"/>
      <c r="F5355" s="270"/>
      <c r="G5355" s="259"/>
      <c r="H5355" s="259"/>
      <c r="I5355" s="259"/>
      <c r="J5355" s="259"/>
    </row>
    <row r="5356" spans="1:10">
      <c r="A5356" s="259"/>
      <c r="B5356" s="259"/>
      <c r="C5356" s="259"/>
      <c r="D5356" s="259"/>
      <c r="E5356" s="259"/>
      <c r="F5356" s="270"/>
      <c r="G5356" s="259"/>
      <c r="H5356" s="259"/>
      <c r="I5356" s="259"/>
      <c r="J5356" s="259"/>
    </row>
    <row r="5357" spans="1:10">
      <c r="A5357" s="259"/>
      <c r="B5357" s="259"/>
      <c r="C5357" s="259"/>
      <c r="D5357" s="259"/>
      <c r="E5357" s="259"/>
      <c r="F5357" s="270"/>
      <c r="G5357" s="259"/>
      <c r="H5357" s="259"/>
      <c r="I5357" s="259"/>
      <c r="J5357" s="259"/>
    </row>
    <row r="5358" spans="1:10">
      <c r="A5358" s="259"/>
      <c r="B5358" s="259"/>
      <c r="C5358" s="259"/>
      <c r="D5358" s="259"/>
      <c r="E5358" s="259"/>
      <c r="F5358" s="270"/>
      <c r="G5358" s="259"/>
      <c r="H5358" s="259"/>
      <c r="I5358" s="259"/>
      <c r="J5358" s="259"/>
    </row>
    <row r="5359" spans="1:10">
      <c r="A5359" s="259"/>
      <c r="B5359" s="259"/>
      <c r="C5359" s="259"/>
      <c r="D5359" s="259"/>
      <c r="E5359" s="259"/>
      <c r="F5359" s="270"/>
      <c r="G5359" s="259"/>
      <c r="H5359" s="259"/>
      <c r="I5359" s="259"/>
      <c r="J5359" s="259"/>
    </row>
    <row r="5360" spans="1:10">
      <c r="A5360" s="259"/>
      <c r="B5360" s="259"/>
      <c r="C5360" s="259"/>
      <c r="D5360" s="259"/>
      <c r="E5360" s="259"/>
      <c r="F5360" s="270"/>
      <c r="G5360" s="259"/>
      <c r="H5360" s="259"/>
      <c r="I5360" s="259"/>
      <c r="J5360" s="259"/>
    </row>
    <row r="5361" spans="1:10">
      <c r="A5361" s="259"/>
      <c r="B5361" s="259"/>
      <c r="C5361" s="259"/>
      <c r="D5361" s="259"/>
      <c r="E5361" s="259"/>
      <c r="F5361" s="270"/>
      <c r="G5361" s="259"/>
      <c r="H5361" s="259"/>
      <c r="I5361" s="259"/>
      <c r="J5361" s="259"/>
    </row>
    <row r="5362" spans="1:10">
      <c r="A5362" s="259"/>
      <c r="B5362" s="259"/>
      <c r="C5362" s="259"/>
      <c r="D5362" s="259"/>
      <c r="E5362" s="259"/>
      <c r="F5362" s="270"/>
      <c r="G5362" s="259"/>
      <c r="H5362" s="259"/>
      <c r="I5362" s="259"/>
      <c r="J5362" s="259"/>
    </row>
    <row r="5363" spans="1:10">
      <c r="A5363" s="259"/>
      <c r="B5363" s="259"/>
      <c r="C5363" s="259"/>
      <c r="D5363" s="259"/>
      <c r="E5363" s="259"/>
      <c r="F5363" s="270"/>
      <c r="G5363" s="259"/>
      <c r="H5363" s="259"/>
      <c r="I5363" s="259"/>
      <c r="J5363" s="259"/>
    </row>
    <row r="5364" spans="1:10">
      <c r="A5364" s="259"/>
      <c r="B5364" s="259"/>
      <c r="C5364" s="259"/>
      <c r="D5364" s="259"/>
      <c r="E5364" s="259"/>
      <c r="F5364" s="270"/>
      <c r="G5364" s="259"/>
      <c r="H5364" s="259"/>
      <c r="I5364" s="259"/>
      <c r="J5364" s="259"/>
    </row>
    <row r="5365" spans="1:10">
      <c r="A5365" s="259"/>
      <c r="B5365" s="259"/>
      <c r="C5365" s="259"/>
      <c r="D5365" s="259"/>
      <c r="E5365" s="259"/>
      <c r="F5365" s="270"/>
      <c r="G5365" s="259"/>
      <c r="H5365" s="259"/>
      <c r="I5365" s="259"/>
      <c r="J5365" s="259"/>
    </row>
    <row r="5366" spans="1:10">
      <c r="A5366" s="259"/>
      <c r="B5366" s="259"/>
      <c r="C5366" s="259"/>
      <c r="D5366" s="259"/>
      <c r="E5366" s="259"/>
      <c r="F5366" s="270"/>
      <c r="G5366" s="259"/>
      <c r="H5366" s="259"/>
      <c r="I5366" s="259"/>
      <c r="J5366" s="259"/>
    </row>
    <row r="5367" spans="1:10">
      <c r="A5367" s="259"/>
      <c r="B5367" s="259"/>
      <c r="C5367" s="259"/>
      <c r="D5367" s="259"/>
      <c r="E5367" s="259"/>
      <c r="F5367" s="270"/>
      <c r="G5367" s="259"/>
      <c r="H5367" s="259"/>
      <c r="I5367" s="259"/>
      <c r="J5367" s="259"/>
    </row>
    <row r="5368" spans="1:10">
      <c r="A5368" s="259"/>
      <c r="B5368" s="259"/>
      <c r="C5368" s="259"/>
      <c r="D5368" s="259"/>
      <c r="E5368" s="259"/>
      <c r="F5368" s="270"/>
      <c r="G5368" s="259"/>
      <c r="H5368" s="259"/>
      <c r="I5368" s="259"/>
      <c r="J5368" s="259"/>
    </row>
    <row r="5369" spans="1:10">
      <c r="A5369" s="259"/>
      <c r="B5369" s="259"/>
      <c r="C5369" s="259"/>
      <c r="D5369" s="259"/>
      <c r="E5369" s="259"/>
      <c r="F5369" s="270"/>
      <c r="G5369" s="259"/>
      <c r="H5369" s="259"/>
      <c r="I5369" s="259"/>
      <c r="J5369" s="259"/>
    </row>
    <row r="5370" spans="1:10">
      <c r="A5370" s="259"/>
      <c r="B5370" s="259"/>
      <c r="C5370" s="259"/>
      <c r="D5370" s="259"/>
      <c r="E5370" s="259"/>
      <c r="F5370" s="270"/>
      <c r="G5370" s="259"/>
      <c r="H5370" s="259"/>
      <c r="I5370" s="259"/>
      <c r="J5370" s="259"/>
    </row>
    <row r="5371" spans="1:10">
      <c r="A5371" s="259"/>
      <c r="B5371" s="259"/>
      <c r="C5371" s="259"/>
      <c r="D5371" s="259"/>
      <c r="E5371" s="259"/>
      <c r="F5371" s="270"/>
      <c r="G5371" s="259"/>
      <c r="H5371" s="259"/>
      <c r="I5371" s="259"/>
      <c r="J5371" s="259"/>
    </row>
    <row r="5372" spans="1:10">
      <c r="A5372" s="259"/>
      <c r="B5372" s="259"/>
      <c r="C5372" s="259"/>
      <c r="D5372" s="259"/>
      <c r="E5372" s="259"/>
      <c r="F5372" s="270"/>
      <c r="G5372" s="259"/>
      <c r="H5372" s="259"/>
      <c r="I5372" s="259"/>
      <c r="J5372" s="259"/>
    </row>
    <row r="5373" spans="1:10">
      <c r="A5373" s="259"/>
      <c r="B5373" s="259"/>
      <c r="C5373" s="259"/>
      <c r="D5373" s="259"/>
      <c r="E5373" s="259"/>
      <c r="F5373" s="270"/>
      <c r="G5373" s="259"/>
      <c r="H5373" s="259"/>
      <c r="I5373" s="259"/>
      <c r="J5373" s="259"/>
    </row>
    <row r="5374" spans="1:10">
      <c r="A5374" s="259"/>
      <c r="B5374" s="259"/>
      <c r="C5374" s="259"/>
      <c r="D5374" s="259"/>
      <c r="E5374" s="259"/>
      <c r="F5374" s="270"/>
      <c r="G5374" s="259"/>
      <c r="H5374" s="259"/>
      <c r="I5374" s="259"/>
      <c r="J5374" s="259"/>
    </row>
    <row r="5375" spans="1:10">
      <c r="A5375" s="259"/>
      <c r="B5375" s="259"/>
      <c r="C5375" s="259"/>
      <c r="D5375" s="259"/>
      <c r="E5375" s="259"/>
      <c r="F5375" s="270"/>
      <c r="G5375" s="259"/>
      <c r="H5375" s="259"/>
      <c r="I5375" s="259"/>
      <c r="J5375" s="259"/>
    </row>
    <row r="5376" spans="1:10">
      <c r="A5376" s="259"/>
      <c r="B5376" s="259"/>
      <c r="C5376" s="259"/>
      <c r="D5376" s="259"/>
      <c r="E5376" s="259"/>
      <c r="F5376" s="270"/>
      <c r="G5376" s="259"/>
      <c r="H5376" s="259"/>
      <c r="I5376" s="259"/>
      <c r="J5376" s="259"/>
    </row>
    <row r="5377" spans="1:10">
      <c r="A5377" s="259"/>
      <c r="B5377" s="259"/>
      <c r="C5377" s="259"/>
      <c r="D5377" s="259"/>
      <c r="E5377" s="259"/>
      <c r="F5377" s="270"/>
      <c r="G5377" s="259"/>
      <c r="H5377" s="259"/>
      <c r="I5377" s="259"/>
      <c r="J5377" s="259"/>
    </row>
    <row r="5378" spans="1:10">
      <c r="A5378" s="259"/>
      <c r="B5378" s="259"/>
      <c r="C5378" s="259"/>
      <c r="D5378" s="259"/>
      <c r="E5378" s="259"/>
      <c r="F5378" s="270"/>
      <c r="G5378" s="259"/>
      <c r="H5378" s="259"/>
      <c r="I5378" s="259"/>
      <c r="J5378" s="259"/>
    </row>
    <row r="5379" spans="1:10">
      <c r="A5379" s="259"/>
      <c r="B5379" s="259"/>
      <c r="C5379" s="259"/>
      <c r="D5379" s="259"/>
      <c r="E5379" s="259"/>
      <c r="F5379" s="270"/>
      <c r="G5379" s="259"/>
      <c r="H5379" s="259"/>
      <c r="I5379" s="259"/>
      <c r="J5379" s="259"/>
    </row>
    <row r="5380" spans="1:10">
      <c r="A5380" s="259"/>
      <c r="B5380" s="259"/>
      <c r="C5380" s="259"/>
      <c r="D5380" s="259"/>
      <c r="E5380" s="259"/>
      <c r="F5380" s="270"/>
      <c r="G5380" s="259"/>
      <c r="H5380" s="259"/>
      <c r="I5380" s="259"/>
      <c r="J5380" s="259"/>
    </row>
    <row r="5381" spans="1:10">
      <c r="A5381" s="259"/>
      <c r="B5381" s="259"/>
      <c r="C5381" s="259"/>
      <c r="D5381" s="259"/>
      <c r="E5381" s="259"/>
      <c r="F5381" s="270"/>
      <c r="G5381" s="259"/>
      <c r="H5381" s="259"/>
      <c r="I5381" s="259"/>
      <c r="J5381" s="259"/>
    </row>
    <row r="5382" spans="1:10">
      <c r="A5382" s="259"/>
      <c r="B5382" s="259"/>
      <c r="C5382" s="259"/>
      <c r="D5382" s="259"/>
      <c r="E5382" s="259"/>
      <c r="F5382" s="270"/>
      <c r="G5382" s="259"/>
      <c r="H5382" s="259"/>
      <c r="I5382" s="259"/>
      <c r="J5382" s="259"/>
    </row>
    <row r="5383" spans="1:10">
      <c r="A5383" s="259"/>
      <c r="B5383" s="259"/>
      <c r="C5383" s="259"/>
      <c r="D5383" s="259"/>
      <c r="E5383" s="259"/>
      <c r="F5383" s="270"/>
      <c r="G5383" s="259"/>
      <c r="H5383" s="259"/>
      <c r="I5383" s="259"/>
      <c r="J5383" s="259"/>
    </row>
    <row r="5384" spans="1:10">
      <c r="A5384" s="259"/>
      <c r="B5384" s="259"/>
      <c r="C5384" s="259"/>
      <c r="D5384" s="259"/>
      <c r="E5384" s="259"/>
      <c r="F5384" s="270"/>
      <c r="G5384" s="259"/>
      <c r="H5384" s="259"/>
      <c r="I5384" s="259"/>
      <c r="J5384" s="259"/>
    </row>
    <row r="5385" spans="1:10">
      <c r="A5385" s="259"/>
      <c r="B5385" s="259"/>
      <c r="C5385" s="259"/>
      <c r="D5385" s="259"/>
      <c r="E5385" s="259"/>
      <c r="F5385" s="270"/>
      <c r="G5385" s="259"/>
      <c r="H5385" s="259"/>
      <c r="I5385" s="259"/>
      <c r="J5385" s="259"/>
    </row>
    <row r="5386" spans="1:10">
      <c r="A5386" s="259"/>
      <c r="B5386" s="259"/>
      <c r="C5386" s="259"/>
      <c r="D5386" s="259"/>
      <c r="E5386" s="259"/>
      <c r="F5386" s="270"/>
      <c r="G5386" s="259"/>
      <c r="H5386" s="259"/>
      <c r="I5386" s="259"/>
      <c r="J5386" s="259"/>
    </row>
    <row r="5387" spans="1:10">
      <c r="A5387" s="259"/>
      <c r="B5387" s="259"/>
      <c r="C5387" s="259"/>
      <c r="D5387" s="259"/>
      <c r="E5387" s="259"/>
      <c r="F5387" s="270"/>
      <c r="G5387" s="259"/>
      <c r="H5387" s="259"/>
      <c r="I5387" s="259"/>
      <c r="J5387" s="259"/>
    </row>
    <row r="5388" spans="1:10">
      <c r="A5388" s="259"/>
      <c r="B5388" s="259"/>
      <c r="C5388" s="259"/>
      <c r="D5388" s="259"/>
      <c r="E5388" s="259"/>
      <c r="F5388" s="270"/>
      <c r="G5388" s="259"/>
      <c r="H5388" s="259"/>
      <c r="I5388" s="259"/>
      <c r="J5388" s="259"/>
    </row>
    <row r="5389" spans="1:10">
      <c r="A5389" s="259"/>
      <c r="B5389" s="259"/>
      <c r="C5389" s="259"/>
      <c r="D5389" s="259"/>
      <c r="E5389" s="259"/>
      <c r="F5389" s="270"/>
      <c r="G5389" s="259"/>
      <c r="H5389" s="259"/>
      <c r="I5389" s="259"/>
      <c r="J5389" s="259"/>
    </row>
    <row r="5390" spans="1:10">
      <c r="A5390" s="259"/>
      <c r="B5390" s="259"/>
      <c r="C5390" s="259"/>
      <c r="D5390" s="259"/>
      <c r="E5390" s="259"/>
      <c r="F5390" s="270"/>
      <c r="G5390" s="259"/>
      <c r="H5390" s="259"/>
      <c r="I5390" s="259"/>
      <c r="J5390" s="259"/>
    </row>
    <row r="5391" spans="1:10">
      <c r="A5391" s="259"/>
      <c r="B5391" s="259"/>
      <c r="C5391" s="259"/>
      <c r="D5391" s="259"/>
      <c r="E5391" s="259"/>
      <c r="F5391" s="270"/>
      <c r="G5391" s="259"/>
      <c r="H5391" s="259"/>
      <c r="I5391" s="259"/>
      <c r="J5391" s="259"/>
    </row>
    <row r="5392" spans="1:10">
      <c r="A5392" s="259"/>
      <c r="B5392" s="259"/>
      <c r="C5392" s="259"/>
      <c r="D5392" s="259"/>
      <c r="E5392" s="259"/>
      <c r="F5392" s="270"/>
      <c r="G5392" s="259"/>
      <c r="H5392" s="259"/>
      <c r="I5392" s="259"/>
      <c r="J5392" s="259"/>
    </row>
    <row r="5393" spans="1:10">
      <c r="A5393" s="259"/>
      <c r="B5393" s="259"/>
      <c r="C5393" s="259"/>
      <c r="D5393" s="259"/>
      <c r="E5393" s="259"/>
      <c r="F5393" s="270"/>
      <c r="G5393" s="259"/>
      <c r="H5393" s="259"/>
      <c r="I5393" s="259"/>
      <c r="J5393" s="259"/>
    </row>
    <row r="5394" spans="1:10">
      <c r="A5394" s="259"/>
      <c r="B5394" s="259"/>
      <c r="C5394" s="259"/>
      <c r="D5394" s="259"/>
      <c r="E5394" s="259"/>
      <c r="F5394" s="270"/>
      <c r="G5394" s="259"/>
      <c r="H5394" s="259"/>
      <c r="I5394" s="259"/>
      <c r="J5394" s="259"/>
    </row>
    <row r="5395" spans="1:10">
      <c r="A5395" s="259"/>
      <c r="B5395" s="259"/>
      <c r="C5395" s="259"/>
      <c r="D5395" s="259"/>
      <c r="E5395" s="259"/>
      <c r="F5395" s="270"/>
      <c r="G5395" s="259"/>
      <c r="H5395" s="259"/>
      <c r="I5395" s="259"/>
      <c r="J5395" s="259"/>
    </row>
    <row r="5396" spans="1:10">
      <c r="A5396" s="259"/>
      <c r="B5396" s="259"/>
      <c r="C5396" s="259"/>
      <c r="D5396" s="259"/>
      <c r="E5396" s="259"/>
      <c r="F5396" s="270"/>
      <c r="G5396" s="259"/>
      <c r="H5396" s="259"/>
      <c r="I5396" s="259"/>
      <c r="J5396" s="259"/>
    </row>
    <row r="5397" spans="1:10">
      <c r="A5397" s="259"/>
      <c r="B5397" s="259"/>
      <c r="C5397" s="259"/>
      <c r="D5397" s="259"/>
      <c r="E5397" s="259"/>
      <c r="F5397" s="270"/>
      <c r="G5397" s="259"/>
      <c r="H5397" s="259"/>
      <c r="I5397" s="259"/>
      <c r="J5397" s="259"/>
    </row>
    <row r="5398" spans="1:10">
      <c r="A5398" s="259"/>
      <c r="B5398" s="259"/>
      <c r="C5398" s="259"/>
      <c r="D5398" s="259"/>
      <c r="E5398" s="259"/>
      <c r="F5398" s="270"/>
      <c r="G5398" s="259"/>
      <c r="H5398" s="259"/>
      <c r="I5398" s="259"/>
      <c r="J5398" s="259"/>
    </row>
    <row r="5399" spans="1:10">
      <c r="A5399" s="259"/>
      <c r="B5399" s="259"/>
      <c r="C5399" s="259"/>
      <c r="D5399" s="259"/>
      <c r="E5399" s="259"/>
      <c r="F5399" s="270"/>
      <c r="G5399" s="259"/>
      <c r="H5399" s="259"/>
      <c r="I5399" s="259"/>
      <c r="J5399" s="259"/>
    </row>
    <row r="5400" spans="1:10">
      <c r="A5400" s="259"/>
      <c r="B5400" s="259"/>
      <c r="C5400" s="259"/>
      <c r="D5400" s="259"/>
      <c r="E5400" s="259"/>
      <c r="F5400" s="270"/>
      <c r="G5400" s="259"/>
      <c r="H5400" s="259"/>
      <c r="I5400" s="259"/>
      <c r="J5400" s="259"/>
    </row>
    <row r="5401" spans="1:10">
      <c r="A5401" s="259"/>
      <c r="B5401" s="259"/>
      <c r="C5401" s="259"/>
      <c r="D5401" s="259"/>
      <c r="E5401" s="259"/>
      <c r="F5401" s="270"/>
      <c r="G5401" s="259"/>
      <c r="H5401" s="259"/>
      <c r="I5401" s="259"/>
      <c r="J5401" s="259"/>
    </row>
    <row r="5402" spans="1:10">
      <c r="A5402" s="259"/>
      <c r="B5402" s="259"/>
      <c r="C5402" s="259"/>
      <c r="D5402" s="259"/>
      <c r="E5402" s="259"/>
      <c r="F5402" s="270"/>
      <c r="G5402" s="259"/>
      <c r="H5402" s="259"/>
      <c r="I5402" s="259"/>
      <c r="J5402" s="259"/>
    </row>
    <row r="5403" spans="1:10">
      <c r="A5403" s="259"/>
      <c r="B5403" s="259"/>
      <c r="C5403" s="259"/>
      <c r="D5403" s="259"/>
      <c r="E5403" s="259"/>
      <c r="F5403" s="270"/>
      <c r="G5403" s="259"/>
      <c r="H5403" s="259"/>
      <c r="I5403" s="259"/>
      <c r="J5403" s="259"/>
    </row>
    <row r="5404" spans="1:10">
      <c r="A5404" s="259"/>
      <c r="B5404" s="259"/>
      <c r="C5404" s="259"/>
      <c r="D5404" s="259"/>
      <c r="E5404" s="259"/>
      <c r="F5404" s="270"/>
      <c r="G5404" s="259"/>
      <c r="H5404" s="259"/>
      <c r="I5404" s="259"/>
      <c r="J5404" s="259"/>
    </row>
    <row r="5405" spans="1:10">
      <c r="A5405" s="259"/>
      <c r="B5405" s="259"/>
      <c r="C5405" s="259"/>
      <c r="D5405" s="259"/>
      <c r="E5405" s="259"/>
      <c r="F5405" s="270"/>
      <c r="G5405" s="259"/>
      <c r="H5405" s="259"/>
      <c r="I5405" s="259"/>
      <c r="J5405" s="259"/>
    </row>
    <row r="5406" spans="1:10">
      <c r="A5406" s="259"/>
      <c r="B5406" s="259"/>
      <c r="C5406" s="259"/>
      <c r="D5406" s="259"/>
      <c r="E5406" s="259"/>
      <c r="F5406" s="270"/>
      <c r="G5406" s="259"/>
      <c r="H5406" s="259"/>
      <c r="I5406" s="259"/>
      <c r="J5406" s="259"/>
    </row>
    <row r="5407" spans="1:10">
      <c r="A5407" s="259"/>
      <c r="B5407" s="259"/>
      <c r="C5407" s="259"/>
      <c r="D5407" s="259"/>
      <c r="E5407" s="259"/>
      <c r="F5407" s="270"/>
      <c r="G5407" s="259"/>
      <c r="H5407" s="259"/>
      <c r="I5407" s="259"/>
      <c r="J5407" s="259"/>
    </row>
    <row r="5408" spans="1:10">
      <c r="A5408" s="259"/>
      <c r="B5408" s="259"/>
      <c r="C5408" s="259"/>
      <c r="D5408" s="259"/>
      <c r="E5408" s="259"/>
      <c r="F5408" s="270"/>
      <c r="G5408" s="259"/>
      <c r="H5408" s="259"/>
      <c r="I5408" s="259"/>
      <c r="J5408" s="259"/>
    </row>
    <row r="5409" spans="1:10">
      <c r="A5409" s="259"/>
      <c r="B5409" s="259"/>
      <c r="C5409" s="259"/>
      <c r="D5409" s="259"/>
      <c r="E5409" s="259"/>
      <c r="F5409" s="270"/>
      <c r="G5409" s="259"/>
      <c r="H5409" s="259"/>
      <c r="I5409" s="259"/>
      <c r="J5409" s="259"/>
    </row>
    <row r="5410" spans="1:10">
      <c r="A5410" s="259"/>
      <c r="B5410" s="259"/>
      <c r="C5410" s="259"/>
      <c r="D5410" s="259"/>
      <c r="E5410" s="259"/>
      <c r="F5410" s="270"/>
      <c r="G5410" s="259"/>
      <c r="H5410" s="259"/>
      <c r="I5410" s="259"/>
      <c r="J5410" s="259"/>
    </row>
    <row r="5411" spans="1:10">
      <c r="A5411" s="259"/>
      <c r="B5411" s="259"/>
      <c r="C5411" s="259"/>
      <c r="D5411" s="259"/>
      <c r="E5411" s="259"/>
      <c r="F5411" s="270"/>
      <c r="G5411" s="259"/>
      <c r="H5411" s="259"/>
      <c r="I5411" s="259"/>
      <c r="J5411" s="259"/>
    </row>
    <row r="5412" spans="1:10">
      <c r="A5412" s="259"/>
      <c r="B5412" s="259"/>
      <c r="C5412" s="259"/>
      <c r="D5412" s="259"/>
      <c r="E5412" s="259"/>
      <c r="F5412" s="270"/>
      <c r="G5412" s="259"/>
      <c r="H5412" s="259"/>
      <c r="I5412" s="259"/>
      <c r="J5412" s="259"/>
    </row>
    <row r="5413" spans="1:10">
      <c r="A5413" s="259"/>
      <c r="B5413" s="259"/>
      <c r="C5413" s="259"/>
      <c r="D5413" s="259"/>
      <c r="E5413" s="259"/>
      <c r="F5413" s="270"/>
      <c r="G5413" s="259"/>
      <c r="H5413" s="259"/>
      <c r="I5413" s="259"/>
      <c r="J5413" s="259"/>
    </row>
    <row r="5414" spans="1:10">
      <c r="A5414" s="259"/>
      <c r="B5414" s="259"/>
      <c r="C5414" s="259"/>
      <c r="D5414" s="259"/>
      <c r="E5414" s="259"/>
      <c r="F5414" s="270"/>
      <c r="G5414" s="259"/>
      <c r="H5414" s="259"/>
      <c r="I5414" s="259"/>
      <c r="J5414" s="259"/>
    </row>
    <row r="5415" spans="1:10">
      <c r="A5415" s="259"/>
      <c r="B5415" s="259"/>
      <c r="C5415" s="259"/>
      <c r="D5415" s="259"/>
      <c r="E5415" s="259"/>
      <c r="F5415" s="270"/>
      <c r="G5415" s="259"/>
      <c r="H5415" s="259"/>
      <c r="I5415" s="259"/>
      <c r="J5415" s="259"/>
    </row>
    <row r="5416" spans="1:10">
      <c r="A5416" s="259"/>
      <c r="B5416" s="259"/>
      <c r="C5416" s="259"/>
      <c r="D5416" s="259"/>
      <c r="E5416" s="259"/>
      <c r="F5416" s="270"/>
      <c r="G5416" s="259"/>
      <c r="H5416" s="259"/>
      <c r="I5416" s="259"/>
      <c r="J5416" s="259"/>
    </row>
    <row r="5417" spans="1:10">
      <c r="A5417" s="259"/>
      <c r="B5417" s="259"/>
      <c r="C5417" s="259"/>
      <c r="D5417" s="259"/>
      <c r="E5417" s="259"/>
      <c r="F5417" s="270"/>
      <c r="G5417" s="259"/>
      <c r="H5417" s="259"/>
      <c r="I5417" s="259"/>
      <c r="J5417" s="259"/>
    </row>
    <row r="5418" spans="1:10">
      <c r="A5418" s="259"/>
      <c r="B5418" s="259"/>
      <c r="C5418" s="259"/>
      <c r="D5418" s="259"/>
      <c r="E5418" s="259"/>
      <c r="F5418" s="270"/>
      <c r="G5418" s="259"/>
      <c r="H5418" s="259"/>
      <c r="I5418" s="259"/>
      <c r="J5418" s="259"/>
    </row>
    <row r="5419" spans="1:10">
      <c r="A5419" s="259"/>
      <c r="B5419" s="259"/>
      <c r="C5419" s="259"/>
      <c r="D5419" s="259"/>
      <c r="E5419" s="259"/>
      <c r="F5419" s="270"/>
      <c r="G5419" s="259"/>
      <c r="H5419" s="259"/>
      <c r="I5419" s="259"/>
      <c r="J5419" s="259"/>
    </row>
    <row r="5420" spans="1:10">
      <c r="A5420" s="259"/>
      <c r="B5420" s="259"/>
      <c r="C5420" s="259"/>
      <c r="D5420" s="259"/>
      <c r="E5420" s="259"/>
      <c r="F5420" s="270"/>
      <c r="G5420" s="259"/>
      <c r="H5420" s="259"/>
      <c r="I5420" s="259"/>
      <c r="J5420" s="259"/>
    </row>
    <row r="5421" spans="1:10">
      <c r="A5421" s="259"/>
      <c r="B5421" s="259"/>
      <c r="C5421" s="259"/>
      <c r="D5421" s="259"/>
      <c r="E5421" s="259"/>
      <c r="F5421" s="270"/>
      <c r="G5421" s="259"/>
      <c r="H5421" s="259"/>
      <c r="I5421" s="259"/>
      <c r="J5421" s="259"/>
    </row>
    <row r="5422" spans="1:10">
      <c r="A5422" s="259"/>
      <c r="B5422" s="259"/>
      <c r="C5422" s="259"/>
      <c r="D5422" s="259"/>
      <c r="E5422" s="259"/>
      <c r="F5422" s="270"/>
      <c r="G5422" s="259"/>
      <c r="H5422" s="259"/>
      <c r="I5422" s="259"/>
      <c r="J5422" s="259"/>
    </row>
    <row r="5423" spans="1:10">
      <c r="A5423" s="259"/>
      <c r="B5423" s="259"/>
      <c r="C5423" s="259"/>
      <c r="D5423" s="259"/>
      <c r="E5423" s="259"/>
      <c r="F5423" s="270"/>
      <c r="G5423" s="259"/>
      <c r="H5423" s="259"/>
      <c r="I5423" s="259"/>
      <c r="J5423" s="259"/>
    </row>
    <row r="5424" spans="1:10">
      <c r="A5424" s="259"/>
      <c r="B5424" s="259"/>
      <c r="C5424" s="259"/>
      <c r="D5424" s="259"/>
      <c r="E5424" s="259"/>
      <c r="F5424" s="270"/>
      <c r="G5424" s="259"/>
      <c r="H5424" s="259"/>
      <c r="I5424" s="259"/>
      <c r="J5424" s="259"/>
    </row>
    <row r="5425" spans="1:10">
      <c r="A5425" s="259"/>
      <c r="B5425" s="259"/>
      <c r="C5425" s="259"/>
      <c r="D5425" s="259"/>
      <c r="E5425" s="259"/>
      <c r="F5425" s="270"/>
      <c r="G5425" s="259"/>
      <c r="H5425" s="259"/>
      <c r="I5425" s="259"/>
      <c r="J5425" s="259"/>
    </row>
    <row r="5426" spans="1:10">
      <c r="A5426" s="259"/>
      <c r="B5426" s="259"/>
      <c r="C5426" s="259"/>
      <c r="D5426" s="259"/>
      <c r="E5426" s="259"/>
      <c r="F5426" s="270"/>
      <c r="G5426" s="259"/>
      <c r="H5426" s="259"/>
      <c r="I5426" s="259"/>
      <c r="J5426" s="259"/>
    </row>
    <row r="5427" spans="1:10">
      <c r="A5427" s="259"/>
      <c r="B5427" s="259"/>
      <c r="C5427" s="259"/>
      <c r="D5427" s="259"/>
      <c r="E5427" s="259"/>
      <c r="F5427" s="270"/>
      <c r="G5427" s="259"/>
      <c r="H5427" s="259"/>
      <c r="I5427" s="259"/>
      <c r="J5427" s="259"/>
    </row>
    <row r="5428" spans="1:10">
      <c r="A5428" s="259"/>
      <c r="B5428" s="259"/>
      <c r="C5428" s="259"/>
      <c r="D5428" s="259"/>
      <c r="E5428" s="259"/>
      <c r="F5428" s="270"/>
      <c r="G5428" s="259"/>
      <c r="H5428" s="259"/>
      <c r="I5428" s="259"/>
      <c r="J5428" s="259"/>
    </row>
    <row r="5429" spans="1:10">
      <c r="A5429" s="259"/>
      <c r="B5429" s="259"/>
      <c r="C5429" s="259"/>
      <c r="D5429" s="259"/>
      <c r="E5429" s="259"/>
      <c r="F5429" s="270"/>
      <c r="G5429" s="259"/>
      <c r="H5429" s="259"/>
      <c r="I5429" s="259"/>
      <c r="J5429" s="259"/>
    </row>
    <row r="5430" spans="1:10">
      <c r="A5430" s="259"/>
      <c r="B5430" s="259"/>
      <c r="C5430" s="259"/>
      <c r="D5430" s="259"/>
      <c r="E5430" s="259"/>
      <c r="F5430" s="270"/>
      <c r="G5430" s="259"/>
      <c r="H5430" s="259"/>
      <c r="I5430" s="259"/>
      <c r="J5430" s="259"/>
    </row>
    <row r="5431" spans="1:10">
      <c r="A5431" s="259"/>
      <c r="B5431" s="259"/>
      <c r="C5431" s="259"/>
      <c r="D5431" s="259"/>
      <c r="E5431" s="259"/>
      <c r="F5431" s="270"/>
      <c r="G5431" s="259"/>
      <c r="H5431" s="259"/>
      <c r="I5431" s="259"/>
      <c r="J5431" s="259"/>
    </row>
    <row r="5432" spans="1:10">
      <c r="A5432" s="259"/>
      <c r="B5432" s="259"/>
      <c r="C5432" s="259"/>
      <c r="D5432" s="259"/>
      <c r="E5432" s="259"/>
      <c r="F5432" s="270"/>
      <c r="G5432" s="259"/>
      <c r="H5432" s="259"/>
      <c r="I5432" s="259"/>
      <c r="J5432" s="259"/>
    </row>
    <row r="5433" spans="1:10">
      <c r="A5433" s="259"/>
      <c r="B5433" s="259"/>
      <c r="C5433" s="259"/>
      <c r="D5433" s="259"/>
      <c r="E5433" s="259"/>
      <c r="F5433" s="270"/>
      <c r="G5433" s="259"/>
      <c r="H5433" s="259"/>
      <c r="I5433" s="259"/>
      <c r="J5433" s="259"/>
    </row>
    <row r="5434" spans="1:10">
      <c r="A5434" s="259"/>
      <c r="B5434" s="259"/>
      <c r="C5434" s="259"/>
      <c r="D5434" s="259"/>
      <c r="E5434" s="259"/>
      <c r="F5434" s="270"/>
      <c r="G5434" s="259"/>
      <c r="H5434" s="259"/>
      <c r="I5434" s="259"/>
      <c r="J5434" s="259"/>
    </row>
    <row r="5435" spans="1:10">
      <c r="A5435" s="259"/>
      <c r="B5435" s="259"/>
      <c r="C5435" s="259"/>
      <c r="D5435" s="259"/>
      <c r="E5435" s="259"/>
      <c r="F5435" s="270"/>
      <c r="G5435" s="259"/>
      <c r="H5435" s="259"/>
      <c r="I5435" s="259"/>
      <c r="J5435" s="259"/>
    </row>
    <row r="5436" spans="1:10">
      <c r="A5436" s="259"/>
      <c r="B5436" s="259"/>
      <c r="C5436" s="259"/>
      <c r="D5436" s="259"/>
      <c r="E5436" s="259"/>
      <c r="F5436" s="270"/>
      <c r="G5436" s="259"/>
      <c r="H5436" s="259"/>
      <c r="I5436" s="259"/>
      <c r="J5436" s="259"/>
    </row>
    <row r="5437" spans="1:10">
      <c r="A5437" s="259"/>
      <c r="B5437" s="259"/>
      <c r="C5437" s="259"/>
      <c r="D5437" s="259"/>
      <c r="E5437" s="259"/>
      <c r="F5437" s="270"/>
      <c r="G5437" s="259"/>
      <c r="H5437" s="259"/>
      <c r="I5437" s="259"/>
      <c r="J5437" s="259"/>
    </row>
    <row r="5438" spans="1:10">
      <c r="A5438" s="259"/>
      <c r="B5438" s="259"/>
      <c r="C5438" s="259"/>
      <c r="D5438" s="259"/>
      <c r="E5438" s="259"/>
      <c r="F5438" s="270"/>
      <c r="G5438" s="259"/>
      <c r="H5438" s="259"/>
      <c r="I5438" s="259"/>
      <c r="J5438" s="259"/>
    </row>
    <row r="5439" spans="1:10">
      <c r="A5439" s="259"/>
      <c r="B5439" s="259"/>
      <c r="C5439" s="259"/>
      <c r="D5439" s="259"/>
      <c r="E5439" s="259"/>
      <c r="F5439" s="270"/>
      <c r="G5439" s="259"/>
      <c r="H5439" s="259"/>
      <c r="I5439" s="259"/>
      <c r="J5439" s="259"/>
    </row>
    <row r="5440" spans="1:10">
      <c r="A5440" s="259"/>
      <c r="B5440" s="259"/>
      <c r="C5440" s="259"/>
      <c r="D5440" s="259"/>
      <c r="E5440" s="259"/>
      <c r="F5440" s="270"/>
      <c r="G5440" s="259"/>
      <c r="H5440" s="259"/>
      <c r="I5440" s="259"/>
      <c r="J5440" s="259"/>
    </row>
    <row r="5441" spans="1:10">
      <c r="A5441" s="259"/>
      <c r="B5441" s="259"/>
      <c r="C5441" s="259"/>
      <c r="D5441" s="259"/>
      <c r="E5441" s="259"/>
      <c r="F5441" s="270"/>
      <c r="G5441" s="259"/>
      <c r="H5441" s="259"/>
      <c r="I5441" s="259"/>
      <c r="J5441" s="259"/>
    </row>
    <row r="5442" spans="1:10">
      <c r="A5442" s="259"/>
      <c r="B5442" s="259"/>
      <c r="C5442" s="259"/>
      <c r="D5442" s="259"/>
      <c r="E5442" s="259"/>
      <c r="F5442" s="270"/>
      <c r="G5442" s="259"/>
      <c r="H5442" s="259"/>
      <c r="I5442" s="259"/>
      <c r="J5442" s="259"/>
    </row>
    <row r="5443" spans="1:10">
      <c r="A5443" s="259"/>
      <c r="B5443" s="259"/>
      <c r="C5443" s="259"/>
      <c r="D5443" s="259"/>
      <c r="E5443" s="259"/>
      <c r="F5443" s="270"/>
      <c r="G5443" s="259"/>
      <c r="H5443" s="259"/>
      <c r="I5443" s="259"/>
      <c r="J5443" s="259"/>
    </row>
    <row r="5444" spans="1:10">
      <c r="A5444" s="259"/>
      <c r="B5444" s="259"/>
      <c r="C5444" s="259"/>
      <c r="D5444" s="259"/>
      <c r="E5444" s="259"/>
      <c r="F5444" s="270"/>
      <c r="G5444" s="259"/>
      <c r="H5444" s="259"/>
      <c r="I5444" s="259"/>
      <c r="J5444" s="259"/>
    </row>
    <row r="5445" spans="1:10">
      <c r="A5445" s="259"/>
      <c r="B5445" s="259"/>
      <c r="C5445" s="259"/>
      <c r="D5445" s="259"/>
      <c r="E5445" s="259"/>
      <c r="F5445" s="270"/>
      <c r="G5445" s="259"/>
      <c r="H5445" s="259"/>
      <c r="I5445" s="259"/>
      <c r="J5445" s="259"/>
    </row>
    <row r="5446" spans="1:10">
      <c r="A5446" s="259"/>
      <c r="B5446" s="259"/>
      <c r="C5446" s="259"/>
      <c r="D5446" s="259"/>
      <c r="E5446" s="259"/>
      <c r="F5446" s="270"/>
      <c r="G5446" s="259"/>
      <c r="H5446" s="259"/>
      <c r="I5446" s="259"/>
      <c r="J5446" s="259"/>
    </row>
    <row r="5447" spans="1:10">
      <c r="A5447" s="259"/>
      <c r="B5447" s="259"/>
      <c r="C5447" s="259"/>
      <c r="D5447" s="259"/>
      <c r="E5447" s="259"/>
      <c r="F5447" s="270"/>
      <c r="G5447" s="259"/>
      <c r="H5447" s="259"/>
      <c r="I5447" s="259"/>
      <c r="J5447" s="259"/>
    </row>
    <row r="5448" spans="1:10">
      <c r="A5448" s="259"/>
      <c r="B5448" s="259"/>
      <c r="C5448" s="259"/>
      <c r="D5448" s="259"/>
      <c r="E5448" s="259"/>
      <c r="F5448" s="270"/>
      <c r="G5448" s="259"/>
      <c r="H5448" s="259"/>
      <c r="I5448" s="259"/>
      <c r="J5448" s="259"/>
    </row>
    <row r="5449" spans="1:10">
      <c r="A5449" s="259"/>
      <c r="B5449" s="259"/>
      <c r="C5449" s="259"/>
      <c r="D5449" s="259"/>
      <c r="E5449" s="259"/>
      <c r="F5449" s="270"/>
      <c r="G5449" s="259"/>
      <c r="H5449" s="259"/>
      <c r="I5449" s="259"/>
      <c r="J5449" s="259"/>
    </row>
    <row r="5450" spans="1:10">
      <c r="A5450" s="259"/>
      <c r="B5450" s="259"/>
      <c r="C5450" s="259"/>
      <c r="D5450" s="259"/>
      <c r="E5450" s="259"/>
      <c r="F5450" s="270"/>
      <c r="G5450" s="259"/>
      <c r="H5450" s="259"/>
      <c r="I5450" s="259"/>
      <c r="J5450" s="259"/>
    </row>
    <row r="5451" spans="1:10">
      <c r="A5451" s="259"/>
      <c r="B5451" s="259"/>
      <c r="C5451" s="259"/>
      <c r="D5451" s="259"/>
      <c r="E5451" s="259"/>
      <c r="F5451" s="270"/>
      <c r="G5451" s="259"/>
      <c r="H5451" s="259"/>
      <c r="I5451" s="259"/>
      <c r="J5451" s="259"/>
    </row>
    <row r="5452" spans="1:10">
      <c r="A5452" s="259"/>
      <c r="B5452" s="259"/>
      <c r="C5452" s="259"/>
      <c r="D5452" s="259"/>
      <c r="E5452" s="259"/>
      <c r="F5452" s="270"/>
      <c r="G5452" s="259"/>
      <c r="H5452" s="259"/>
      <c r="I5452" s="259"/>
      <c r="J5452" s="259"/>
    </row>
    <row r="5453" spans="1:10">
      <c r="A5453" s="259"/>
      <c r="B5453" s="259"/>
      <c r="C5453" s="259"/>
      <c r="D5453" s="259"/>
      <c r="E5453" s="259"/>
      <c r="F5453" s="270"/>
      <c r="G5453" s="259"/>
      <c r="H5453" s="259"/>
      <c r="I5453" s="259"/>
      <c r="J5453" s="259"/>
    </row>
    <row r="5454" spans="1:10">
      <c r="A5454" s="259"/>
      <c r="B5454" s="259"/>
      <c r="C5454" s="259"/>
      <c r="D5454" s="259"/>
      <c r="E5454" s="259"/>
      <c r="F5454" s="270"/>
      <c r="G5454" s="259"/>
      <c r="H5454" s="259"/>
      <c r="I5454" s="259"/>
      <c r="J5454" s="259"/>
    </row>
    <row r="5455" spans="1:10">
      <c r="A5455" s="259"/>
      <c r="B5455" s="259"/>
      <c r="C5455" s="259"/>
      <c r="D5455" s="259"/>
      <c r="E5455" s="259"/>
      <c r="F5455" s="270"/>
      <c r="G5455" s="259"/>
      <c r="H5455" s="259"/>
      <c r="I5455" s="259"/>
      <c r="J5455" s="259"/>
    </row>
    <row r="5456" spans="1:10">
      <c r="A5456" s="259"/>
      <c r="B5456" s="259"/>
      <c r="C5456" s="259"/>
      <c r="D5456" s="259"/>
      <c r="E5456" s="259"/>
      <c r="F5456" s="270"/>
      <c r="G5456" s="259"/>
      <c r="H5456" s="259"/>
      <c r="I5456" s="259"/>
      <c r="J5456" s="259"/>
    </row>
    <row r="5457" spans="1:10">
      <c r="A5457" s="259"/>
      <c r="B5457" s="259"/>
      <c r="C5457" s="259"/>
      <c r="D5457" s="259"/>
      <c r="E5457" s="259"/>
      <c r="F5457" s="270"/>
      <c r="G5457" s="259"/>
      <c r="H5457" s="259"/>
      <c r="I5457" s="259"/>
      <c r="J5457" s="259"/>
    </row>
    <row r="5458" spans="1:10">
      <c r="A5458" s="259"/>
      <c r="B5458" s="259"/>
      <c r="C5458" s="259"/>
      <c r="D5458" s="259"/>
      <c r="E5458" s="259"/>
      <c r="F5458" s="270"/>
      <c r="G5458" s="259"/>
      <c r="H5458" s="259"/>
      <c r="I5458" s="259"/>
      <c r="J5458" s="259"/>
    </row>
    <row r="5459" spans="1:10">
      <c r="A5459" s="259"/>
      <c r="B5459" s="259"/>
      <c r="C5459" s="259"/>
      <c r="D5459" s="259"/>
      <c r="E5459" s="259"/>
      <c r="F5459" s="270"/>
      <c r="G5459" s="259"/>
      <c r="H5459" s="259"/>
      <c r="I5459" s="259"/>
      <c r="J5459" s="259"/>
    </row>
    <row r="5460" spans="1:10">
      <c r="A5460" s="259"/>
      <c r="B5460" s="259"/>
      <c r="C5460" s="259"/>
      <c r="D5460" s="259"/>
      <c r="E5460" s="259"/>
      <c r="F5460" s="270"/>
      <c r="G5460" s="259"/>
      <c r="H5460" s="259"/>
      <c r="I5460" s="259"/>
      <c r="J5460" s="259"/>
    </row>
    <row r="5461" spans="1:10">
      <c r="A5461" s="259"/>
      <c r="B5461" s="259"/>
      <c r="C5461" s="259"/>
      <c r="D5461" s="259"/>
      <c r="E5461" s="259"/>
      <c r="F5461" s="270"/>
      <c r="G5461" s="259"/>
      <c r="H5461" s="259"/>
      <c r="I5461" s="259"/>
      <c r="J5461" s="259"/>
    </row>
    <row r="5462" spans="1:10">
      <c r="A5462" s="259"/>
      <c r="B5462" s="259"/>
      <c r="C5462" s="259"/>
      <c r="D5462" s="259"/>
      <c r="E5462" s="259"/>
      <c r="F5462" s="270"/>
      <c r="G5462" s="259"/>
      <c r="H5462" s="259"/>
      <c r="I5462" s="259"/>
      <c r="J5462" s="259"/>
    </row>
    <row r="5463" spans="1:10">
      <c r="A5463" s="259"/>
      <c r="B5463" s="259"/>
      <c r="C5463" s="259"/>
      <c r="D5463" s="259"/>
      <c r="E5463" s="259"/>
      <c r="F5463" s="270"/>
      <c r="G5463" s="259"/>
      <c r="H5463" s="259"/>
      <c r="I5463" s="259"/>
      <c r="J5463" s="259"/>
    </row>
    <row r="5464" spans="1:10">
      <c r="A5464" s="259"/>
      <c r="B5464" s="259"/>
      <c r="C5464" s="259"/>
      <c r="D5464" s="259"/>
      <c r="E5464" s="259"/>
      <c r="F5464" s="270"/>
      <c r="G5464" s="259"/>
      <c r="H5464" s="259"/>
      <c r="I5464" s="259"/>
      <c r="J5464" s="259"/>
    </row>
    <row r="5465" spans="1:10">
      <c r="A5465" s="259"/>
      <c r="B5465" s="259"/>
      <c r="C5465" s="259"/>
      <c r="D5465" s="259"/>
      <c r="E5465" s="259"/>
      <c r="F5465" s="270"/>
      <c r="G5465" s="259"/>
      <c r="H5465" s="259"/>
      <c r="I5465" s="259"/>
      <c r="J5465" s="259"/>
    </row>
    <row r="5466" spans="1:10">
      <c r="A5466" s="259"/>
      <c r="B5466" s="259"/>
      <c r="C5466" s="259"/>
      <c r="D5466" s="259"/>
      <c r="E5466" s="259"/>
      <c r="F5466" s="270"/>
      <c r="G5466" s="259"/>
      <c r="H5466" s="259"/>
      <c r="I5466" s="259"/>
      <c r="J5466" s="259"/>
    </row>
    <row r="5467" spans="1:10">
      <c r="A5467" s="259"/>
      <c r="B5467" s="259"/>
      <c r="C5467" s="259"/>
      <c r="D5467" s="259"/>
      <c r="E5467" s="259"/>
      <c r="F5467" s="270"/>
      <c r="G5467" s="259"/>
      <c r="H5467" s="259"/>
      <c r="I5467" s="259"/>
      <c r="J5467" s="259"/>
    </row>
    <row r="5468" spans="1:10">
      <c r="A5468" s="259"/>
      <c r="B5468" s="259"/>
      <c r="C5468" s="259"/>
      <c r="D5468" s="259"/>
      <c r="E5468" s="259"/>
      <c r="F5468" s="270"/>
      <c r="G5468" s="259"/>
      <c r="H5468" s="259"/>
      <c r="I5468" s="259"/>
      <c r="J5468" s="259"/>
    </row>
    <row r="5469" spans="1:10">
      <c r="A5469" s="259"/>
      <c r="B5469" s="259"/>
      <c r="C5469" s="259"/>
      <c r="D5469" s="259"/>
      <c r="E5469" s="259"/>
      <c r="F5469" s="270"/>
      <c r="G5469" s="259"/>
      <c r="H5469" s="259"/>
      <c r="I5469" s="259"/>
      <c r="J5469" s="259"/>
    </row>
    <row r="5470" spans="1:10">
      <c r="A5470" s="259"/>
      <c r="B5470" s="259"/>
      <c r="C5470" s="259"/>
      <c r="D5470" s="259"/>
      <c r="E5470" s="259"/>
      <c r="F5470" s="270"/>
      <c r="G5470" s="259"/>
      <c r="H5470" s="259"/>
      <c r="I5470" s="259"/>
      <c r="J5470" s="259"/>
    </row>
    <row r="5471" spans="1:10">
      <c r="A5471" s="259"/>
      <c r="B5471" s="259"/>
      <c r="C5471" s="259"/>
      <c r="D5471" s="259"/>
      <c r="E5471" s="259"/>
      <c r="F5471" s="270"/>
      <c r="G5471" s="259"/>
      <c r="H5471" s="259"/>
      <c r="I5471" s="259"/>
      <c r="J5471" s="259"/>
    </row>
    <row r="5472" spans="1:10">
      <c r="A5472" s="259"/>
      <c r="B5472" s="259"/>
      <c r="C5472" s="259"/>
      <c r="D5472" s="259"/>
      <c r="E5472" s="259"/>
      <c r="F5472" s="270"/>
      <c r="G5472" s="259"/>
      <c r="H5472" s="259"/>
      <c r="I5472" s="259"/>
      <c r="J5472" s="259"/>
    </row>
    <row r="5473" spans="1:10">
      <c r="A5473" s="259"/>
      <c r="B5473" s="259"/>
      <c r="C5473" s="259"/>
      <c r="D5473" s="259"/>
      <c r="E5473" s="259"/>
      <c r="F5473" s="270"/>
      <c r="G5473" s="259"/>
      <c r="H5473" s="259"/>
      <c r="I5473" s="259"/>
      <c r="J5473" s="259"/>
    </row>
    <row r="5474" spans="1:10">
      <c r="A5474" s="259"/>
      <c r="B5474" s="259"/>
      <c r="C5474" s="259"/>
      <c r="D5474" s="259"/>
      <c r="E5474" s="259"/>
      <c r="F5474" s="270"/>
      <c r="G5474" s="259"/>
      <c r="H5474" s="259"/>
      <c r="I5474" s="259"/>
      <c r="J5474" s="259"/>
    </row>
    <row r="5475" spans="1:10">
      <c r="A5475" s="259"/>
      <c r="B5475" s="259"/>
      <c r="C5475" s="259"/>
      <c r="D5475" s="259"/>
      <c r="E5475" s="259"/>
      <c r="F5475" s="270"/>
      <c r="G5475" s="259"/>
      <c r="H5475" s="259"/>
      <c r="I5475" s="259"/>
      <c r="J5475" s="259"/>
    </row>
    <row r="5476" spans="1:10">
      <c r="A5476" s="259"/>
      <c r="B5476" s="259"/>
      <c r="C5476" s="259"/>
      <c r="D5476" s="259"/>
      <c r="E5476" s="259"/>
      <c r="F5476" s="270"/>
      <c r="G5476" s="259"/>
      <c r="H5476" s="259"/>
      <c r="I5476" s="259"/>
      <c r="J5476" s="259"/>
    </row>
    <row r="5477" spans="1:10">
      <c r="A5477" s="259"/>
      <c r="B5477" s="259"/>
      <c r="C5477" s="259"/>
      <c r="D5477" s="259"/>
      <c r="E5477" s="259"/>
      <c r="F5477" s="270"/>
      <c r="G5477" s="259"/>
      <c r="H5477" s="259"/>
      <c r="I5477" s="259"/>
      <c r="J5477" s="259"/>
    </row>
    <row r="5478" spans="1:10">
      <c r="A5478" s="259"/>
      <c r="B5478" s="259"/>
      <c r="C5478" s="259"/>
      <c r="D5478" s="259"/>
      <c r="E5478" s="259"/>
      <c r="F5478" s="270"/>
      <c r="G5478" s="259"/>
      <c r="H5478" s="259"/>
      <c r="I5478" s="259"/>
      <c r="J5478" s="259"/>
    </row>
    <row r="5479" spans="1:10">
      <c r="A5479" s="259"/>
      <c r="B5479" s="259"/>
      <c r="C5479" s="259"/>
      <c r="D5479" s="259"/>
      <c r="E5479" s="259"/>
      <c r="F5479" s="270"/>
      <c r="G5479" s="259"/>
      <c r="H5479" s="259"/>
      <c r="I5479" s="259"/>
      <c r="J5479" s="259"/>
    </row>
    <row r="5480" spans="1:10">
      <c r="A5480" s="259"/>
      <c r="B5480" s="259"/>
      <c r="C5480" s="259"/>
      <c r="D5480" s="259"/>
      <c r="E5480" s="259"/>
      <c r="F5480" s="270"/>
      <c r="G5480" s="259"/>
      <c r="H5480" s="259"/>
      <c r="I5480" s="259"/>
      <c r="J5480" s="259"/>
    </row>
    <row r="5481" spans="1:10">
      <c r="A5481" s="259"/>
      <c r="B5481" s="259"/>
      <c r="C5481" s="259"/>
      <c r="D5481" s="259"/>
      <c r="E5481" s="259"/>
      <c r="F5481" s="270"/>
      <c r="G5481" s="259"/>
      <c r="H5481" s="259"/>
      <c r="I5481" s="259"/>
      <c r="J5481" s="259"/>
    </row>
    <row r="5482" spans="1:10">
      <c r="A5482" s="259"/>
      <c r="B5482" s="259"/>
      <c r="C5482" s="259"/>
      <c r="D5482" s="259"/>
      <c r="E5482" s="259"/>
      <c r="F5482" s="270"/>
      <c r="G5482" s="259"/>
      <c r="H5482" s="259"/>
      <c r="I5482" s="259"/>
      <c r="J5482" s="259"/>
    </row>
    <row r="5483" spans="1:10">
      <c r="A5483" s="259"/>
      <c r="B5483" s="259"/>
      <c r="C5483" s="259"/>
      <c r="D5483" s="259"/>
      <c r="E5483" s="259"/>
      <c r="F5483" s="270"/>
      <c r="G5483" s="259"/>
      <c r="H5483" s="259"/>
      <c r="I5483" s="259"/>
      <c r="J5483" s="259"/>
    </row>
    <row r="5484" spans="1:10">
      <c r="A5484" s="259"/>
      <c r="B5484" s="259"/>
      <c r="C5484" s="259"/>
      <c r="D5484" s="259"/>
      <c r="E5484" s="259"/>
      <c r="F5484" s="270"/>
      <c r="G5484" s="259"/>
      <c r="H5484" s="259"/>
      <c r="I5484" s="259"/>
      <c r="J5484" s="259"/>
    </row>
    <row r="5485" spans="1:10">
      <c r="A5485" s="259"/>
      <c r="B5485" s="259"/>
      <c r="C5485" s="259"/>
      <c r="D5485" s="259"/>
      <c r="E5485" s="259"/>
      <c r="F5485" s="270"/>
      <c r="G5485" s="259"/>
      <c r="H5485" s="259"/>
      <c r="I5485" s="259"/>
      <c r="J5485" s="259"/>
    </row>
    <row r="5486" spans="1:10">
      <c r="A5486" s="259"/>
      <c r="B5486" s="259"/>
      <c r="C5486" s="259"/>
      <c r="D5486" s="259"/>
      <c r="E5486" s="259"/>
      <c r="F5486" s="270"/>
      <c r="G5486" s="259"/>
      <c r="H5486" s="259"/>
      <c r="I5486" s="259"/>
      <c r="J5486" s="259"/>
    </row>
    <row r="5487" spans="1:10">
      <c r="A5487" s="259"/>
      <c r="B5487" s="259"/>
      <c r="C5487" s="259"/>
      <c r="D5487" s="259"/>
      <c r="E5487" s="259"/>
      <c r="F5487" s="270"/>
      <c r="G5487" s="259"/>
      <c r="H5487" s="259"/>
      <c r="I5487" s="259"/>
      <c r="J5487" s="259"/>
    </row>
    <row r="5488" spans="1:10">
      <c r="A5488" s="259"/>
      <c r="B5488" s="259"/>
      <c r="C5488" s="259"/>
      <c r="D5488" s="259"/>
      <c r="E5488" s="259"/>
      <c r="F5488" s="270"/>
      <c r="G5488" s="259"/>
      <c r="H5488" s="259"/>
      <c r="I5488" s="259"/>
      <c r="J5488" s="259"/>
    </row>
    <row r="5489" spans="1:10">
      <c r="A5489" s="259"/>
      <c r="B5489" s="259"/>
      <c r="C5489" s="259"/>
      <c r="D5489" s="259"/>
      <c r="E5489" s="259"/>
      <c r="F5489" s="270"/>
      <c r="G5489" s="259"/>
      <c r="H5489" s="259"/>
      <c r="I5489" s="259"/>
      <c r="J5489" s="259"/>
    </row>
    <row r="5490" spans="1:10">
      <c r="A5490" s="259"/>
      <c r="B5490" s="259"/>
      <c r="C5490" s="259"/>
      <c r="D5490" s="259"/>
      <c r="E5490" s="259"/>
      <c r="F5490" s="270"/>
      <c r="G5490" s="259"/>
      <c r="H5490" s="259"/>
      <c r="I5490" s="259"/>
      <c r="J5490" s="259"/>
    </row>
    <row r="5491" spans="1:10">
      <c r="A5491" s="259"/>
      <c r="B5491" s="259"/>
      <c r="C5491" s="259"/>
      <c r="D5491" s="259"/>
      <c r="E5491" s="259"/>
      <c r="F5491" s="270"/>
      <c r="G5491" s="259"/>
      <c r="H5491" s="259"/>
      <c r="I5491" s="259"/>
      <c r="J5491" s="259"/>
    </row>
    <row r="5492" spans="1:10">
      <c r="A5492" s="259"/>
      <c r="B5492" s="259"/>
      <c r="C5492" s="259"/>
      <c r="D5492" s="259"/>
      <c r="E5492" s="259"/>
      <c r="F5492" s="270"/>
      <c r="G5492" s="259"/>
      <c r="H5492" s="259"/>
      <c r="I5492" s="259"/>
      <c r="J5492" s="259"/>
    </row>
    <row r="5493" spans="1:10">
      <c r="A5493" s="259"/>
      <c r="B5493" s="259"/>
      <c r="C5493" s="259"/>
      <c r="D5493" s="259"/>
      <c r="E5493" s="259"/>
      <c r="F5493" s="270"/>
      <c r="G5493" s="259"/>
      <c r="H5493" s="259"/>
      <c r="I5493" s="259"/>
      <c r="J5493" s="259"/>
    </row>
    <row r="5494" spans="1:10">
      <c r="A5494" s="259"/>
      <c r="B5494" s="259"/>
      <c r="C5494" s="259"/>
      <c r="D5494" s="259"/>
      <c r="E5494" s="259"/>
      <c r="F5494" s="270"/>
      <c r="G5494" s="259"/>
      <c r="H5494" s="259"/>
      <c r="I5494" s="259"/>
      <c r="J5494" s="259"/>
    </row>
    <row r="5495" spans="1:10">
      <c r="A5495" s="259"/>
      <c r="B5495" s="259"/>
      <c r="C5495" s="259"/>
      <c r="D5495" s="259"/>
      <c r="E5495" s="259"/>
      <c r="F5495" s="270"/>
      <c r="G5495" s="259"/>
      <c r="H5495" s="259"/>
      <c r="I5495" s="259"/>
      <c r="J5495" s="259"/>
    </row>
    <row r="5496" spans="1:10">
      <c r="A5496" s="259"/>
      <c r="B5496" s="259"/>
      <c r="C5496" s="259"/>
      <c r="D5496" s="259"/>
      <c r="E5496" s="259"/>
      <c r="F5496" s="270"/>
      <c r="G5496" s="259"/>
      <c r="H5496" s="259"/>
      <c r="I5496" s="259"/>
      <c r="J5496" s="259"/>
    </row>
    <row r="5497" spans="1:10">
      <c r="A5497" s="259"/>
      <c r="B5497" s="259"/>
      <c r="C5497" s="259"/>
      <c r="D5497" s="259"/>
      <c r="E5497" s="259"/>
      <c r="F5497" s="270"/>
      <c r="G5497" s="259"/>
      <c r="H5497" s="259"/>
      <c r="I5497" s="259"/>
      <c r="J5497" s="259"/>
    </row>
    <row r="5498" spans="1:10">
      <c r="A5498" s="259"/>
      <c r="B5498" s="259"/>
      <c r="C5498" s="259"/>
      <c r="D5498" s="259"/>
      <c r="E5498" s="259"/>
      <c r="F5498" s="270"/>
      <c r="G5498" s="259"/>
      <c r="H5498" s="259"/>
      <c r="I5498" s="259"/>
      <c r="J5498" s="259"/>
    </row>
    <row r="5499" spans="1:10">
      <c r="A5499" s="259"/>
      <c r="B5499" s="259"/>
      <c r="C5499" s="259"/>
      <c r="D5499" s="259"/>
      <c r="E5499" s="259"/>
      <c r="F5499" s="270"/>
      <c r="G5499" s="259"/>
      <c r="H5499" s="259"/>
      <c r="I5499" s="259"/>
      <c r="J5499" s="259"/>
    </row>
    <row r="5500" spans="1:10">
      <c r="A5500" s="259"/>
      <c r="B5500" s="259"/>
      <c r="C5500" s="259"/>
      <c r="D5500" s="259"/>
      <c r="E5500" s="259"/>
      <c r="F5500" s="270"/>
      <c r="G5500" s="259"/>
      <c r="H5500" s="259"/>
      <c r="I5500" s="259"/>
      <c r="J5500" s="259"/>
    </row>
    <row r="5501" spans="1:10">
      <c r="A5501" s="259"/>
      <c r="B5501" s="259"/>
      <c r="C5501" s="259"/>
      <c r="D5501" s="259"/>
      <c r="E5501" s="259"/>
      <c r="F5501" s="270"/>
      <c r="G5501" s="259"/>
      <c r="H5501" s="259"/>
      <c r="I5501" s="259"/>
      <c r="J5501" s="259"/>
    </row>
    <row r="5502" spans="1:10">
      <c r="A5502" s="259"/>
      <c r="B5502" s="259"/>
      <c r="C5502" s="259"/>
      <c r="D5502" s="259"/>
      <c r="E5502" s="259"/>
      <c r="F5502" s="270"/>
      <c r="G5502" s="259"/>
      <c r="H5502" s="259"/>
      <c r="I5502" s="259"/>
      <c r="J5502" s="259"/>
    </row>
    <row r="5503" spans="1:10">
      <c r="A5503" s="259"/>
      <c r="B5503" s="259"/>
      <c r="C5503" s="259"/>
      <c r="D5503" s="259"/>
      <c r="E5503" s="259"/>
      <c r="F5503" s="270"/>
      <c r="G5503" s="259"/>
      <c r="H5503" s="259"/>
      <c r="I5503" s="259"/>
      <c r="J5503" s="259"/>
    </row>
    <row r="5504" spans="1:10">
      <c r="A5504" s="259"/>
      <c r="B5504" s="259"/>
      <c r="C5504" s="259"/>
      <c r="D5504" s="259"/>
      <c r="E5504" s="259"/>
      <c r="F5504" s="270"/>
      <c r="G5504" s="259"/>
      <c r="H5504" s="259"/>
      <c r="I5504" s="259"/>
      <c r="J5504" s="259"/>
    </row>
    <row r="5505" spans="1:10">
      <c r="A5505" s="259"/>
      <c r="B5505" s="259"/>
      <c r="C5505" s="259"/>
      <c r="D5505" s="259"/>
      <c r="E5505" s="259"/>
      <c r="F5505" s="270"/>
      <c r="G5505" s="259"/>
      <c r="H5505" s="259"/>
      <c r="I5505" s="259"/>
      <c r="J5505" s="259"/>
    </row>
    <row r="5506" spans="1:10">
      <c r="A5506" s="259"/>
      <c r="B5506" s="259"/>
      <c r="C5506" s="259"/>
      <c r="D5506" s="259"/>
      <c r="E5506" s="259"/>
      <c r="F5506" s="270"/>
      <c r="G5506" s="259"/>
      <c r="H5506" s="259"/>
      <c r="I5506" s="259"/>
      <c r="J5506" s="259"/>
    </row>
    <row r="5507" spans="1:10">
      <c r="A5507" s="259"/>
      <c r="B5507" s="259"/>
      <c r="C5507" s="259"/>
      <c r="D5507" s="259"/>
      <c r="E5507" s="259"/>
      <c r="F5507" s="270"/>
      <c r="G5507" s="259"/>
      <c r="H5507" s="259"/>
      <c r="I5507" s="259"/>
      <c r="J5507" s="259"/>
    </row>
    <row r="5508" spans="1:10">
      <c r="A5508" s="259"/>
      <c r="B5508" s="259"/>
      <c r="C5508" s="259"/>
      <c r="D5508" s="259"/>
      <c r="E5508" s="259"/>
      <c r="F5508" s="270"/>
      <c r="G5508" s="259"/>
      <c r="H5508" s="259"/>
      <c r="I5508" s="259"/>
      <c r="J5508" s="259"/>
    </row>
    <row r="5509" spans="1:10">
      <c r="A5509" s="259"/>
      <c r="B5509" s="259"/>
      <c r="C5509" s="259"/>
      <c r="D5509" s="259"/>
      <c r="E5509" s="259"/>
      <c r="F5509" s="270"/>
      <c r="G5509" s="259"/>
      <c r="H5509" s="259"/>
      <c r="I5509" s="259"/>
      <c r="J5509" s="259"/>
    </row>
    <row r="5510" spans="1:10">
      <c r="A5510" s="259"/>
      <c r="B5510" s="259"/>
      <c r="C5510" s="259"/>
      <c r="D5510" s="259"/>
      <c r="E5510" s="259"/>
      <c r="F5510" s="270"/>
      <c r="G5510" s="259"/>
      <c r="H5510" s="259"/>
      <c r="I5510" s="259"/>
      <c r="J5510" s="259"/>
    </row>
    <row r="5511" spans="1:10">
      <c r="A5511" s="259"/>
      <c r="B5511" s="259"/>
      <c r="C5511" s="259"/>
      <c r="D5511" s="259"/>
      <c r="E5511" s="259"/>
      <c r="F5511" s="270"/>
      <c r="G5511" s="259"/>
      <c r="H5511" s="259"/>
      <c r="I5511" s="259"/>
      <c r="J5511" s="259"/>
    </row>
    <row r="5512" spans="1:10">
      <c r="A5512" s="259"/>
      <c r="B5512" s="259"/>
      <c r="C5512" s="259"/>
      <c r="D5512" s="259"/>
      <c r="E5512" s="259"/>
      <c r="F5512" s="270"/>
      <c r="G5512" s="259"/>
      <c r="H5512" s="259"/>
      <c r="I5512" s="259"/>
      <c r="J5512" s="259"/>
    </row>
    <row r="5513" spans="1:10">
      <c r="A5513" s="259"/>
      <c r="B5513" s="259"/>
      <c r="C5513" s="259"/>
      <c r="D5513" s="259"/>
      <c r="E5513" s="259"/>
      <c r="F5513" s="270"/>
      <c r="G5513" s="259"/>
      <c r="H5513" s="259"/>
      <c r="I5513" s="259"/>
      <c r="J5513" s="259"/>
    </row>
    <row r="5514" spans="1:10">
      <c r="A5514" s="259"/>
      <c r="B5514" s="259"/>
      <c r="C5514" s="259"/>
      <c r="D5514" s="259"/>
      <c r="E5514" s="259"/>
      <c r="F5514" s="270"/>
      <c r="G5514" s="259"/>
      <c r="H5514" s="259"/>
      <c r="I5514" s="259"/>
      <c r="J5514" s="259"/>
    </row>
    <row r="5515" spans="1:10">
      <c r="A5515" s="259"/>
      <c r="B5515" s="259"/>
      <c r="C5515" s="259"/>
      <c r="D5515" s="259"/>
      <c r="E5515" s="259"/>
      <c r="F5515" s="270"/>
      <c r="G5515" s="259"/>
      <c r="H5515" s="259"/>
      <c r="I5515" s="259"/>
      <c r="J5515" s="259"/>
    </row>
    <row r="5516" spans="1:10">
      <c r="A5516" s="259"/>
      <c r="B5516" s="259"/>
      <c r="C5516" s="259"/>
      <c r="D5516" s="259"/>
      <c r="E5516" s="259"/>
      <c r="F5516" s="270"/>
      <c r="G5516" s="259"/>
      <c r="H5516" s="259"/>
      <c r="I5516" s="259"/>
      <c r="J5516" s="259"/>
    </row>
    <row r="5517" spans="1:10">
      <c r="A5517" s="259"/>
      <c r="B5517" s="259"/>
      <c r="C5517" s="259"/>
      <c r="D5517" s="259"/>
      <c r="E5517" s="259"/>
      <c r="F5517" s="270"/>
      <c r="G5517" s="259"/>
      <c r="H5517" s="259"/>
      <c r="I5517" s="259"/>
      <c r="J5517" s="259"/>
    </row>
    <row r="5518" spans="1:10">
      <c r="A5518" s="259"/>
      <c r="B5518" s="259"/>
      <c r="C5518" s="259"/>
      <c r="D5518" s="259"/>
      <c r="E5518" s="259"/>
      <c r="F5518" s="270"/>
      <c r="G5518" s="259"/>
      <c r="H5518" s="259"/>
      <c r="I5518" s="259"/>
      <c r="J5518" s="259"/>
    </row>
    <row r="5519" spans="1:10">
      <c r="A5519" s="259"/>
      <c r="B5519" s="259"/>
      <c r="C5519" s="259"/>
      <c r="D5519" s="259"/>
      <c r="E5519" s="259"/>
      <c r="F5519" s="270"/>
      <c r="G5519" s="259"/>
      <c r="H5519" s="259"/>
      <c r="I5519" s="259"/>
      <c r="J5519" s="259"/>
    </row>
    <row r="5520" spans="1:10">
      <c r="A5520" s="259"/>
      <c r="B5520" s="259"/>
      <c r="C5520" s="259"/>
      <c r="D5520" s="259"/>
      <c r="E5520" s="259"/>
      <c r="F5520" s="270"/>
      <c r="G5520" s="259"/>
      <c r="H5520" s="259"/>
      <c r="I5520" s="259"/>
      <c r="J5520" s="259"/>
    </row>
    <row r="5521" spans="1:10">
      <c r="A5521" s="259"/>
      <c r="B5521" s="259"/>
      <c r="C5521" s="259"/>
      <c r="D5521" s="259"/>
      <c r="E5521" s="259"/>
      <c r="F5521" s="270"/>
      <c r="G5521" s="259"/>
      <c r="H5521" s="259"/>
      <c r="I5521" s="259"/>
      <c r="J5521" s="259"/>
    </row>
    <row r="5522" spans="1:10">
      <c r="A5522" s="259"/>
      <c r="B5522" s="259"/>
      <c r="C5522" s="259"/>
      <c r="D5522" s="259"/>
      <c r="E5522" s="259"/>
      <c r="F5522" s="270"/>
      <c r="G5522" s="259"/>
      <c r="H5522" s="259"/>
      <c r="I5522" s="259"/>
      <c r="J5522" s="259"/>
    </row>
    <row r="5523" spans="1:10">
      <c r="A5523" s="259"/>
      <c r="B5523" s="259"/>
      <c r="C5523" s="259"/>
      <c r="D5523" s="259"/>
      <c r="E5523" s="259"/>
      <c r="F5523" s="270"/>
      <c r="G5523" s="259"/>
      <c r="H5523" s="259"/>
      <c r="I5523" s="259"/>
      <c r="J5523" s="259"/>
    </row>
    <row r="5524" spans="1:10">
      <c r="A5524" s="259"/>
      <c r="B5524" s="259"/>
      <c r="C5524" s="259"/>
      <c r="D5524" s="259"/>
      <c r="E5524" s="259"/>
      <c r="F5524" s="270"/>
      <c r="G5524" s="259"/>
      <c r="H5524" s="259"/>
      <c r="I5524" s="259"/>
      <c r="J5524" s="259"/>
    </row>
    <row r="5525" spans="1:10">
      <c r="A5525" s="259"/>
      <c r="B5525" s="259"/>
      <c r="C5525" s="259"/>
      <c r="D5525" s="259"/>
      <c r="E5525" s="259"/>
      <c r="F5525" s="270"/>
      <c r="G5525" s="259"/>
      <c r="H5525" s="259"/>
      <c r="I5525" s="259"/>
      <c r="J5525" s="259"/>
    </row>
    <row r="5526" spans="1:10">
      <c r="A5526" s="259"/>
      <c r="B5526" s="259"/>
      <c r="C5526" s="259"/>
      <c r="D5526" s="259"/>
      <c r="E5526" s="259"/>
      <c r="F5526" s="270"/>
      <c r="G5526" s="259"/>
      <c r="H5526" s="259"/>
      <c r="I5526" s="259"/>
      <c r="J5526" s="259"/>
    </row>
    <row r="5527" spans="1:10">
      <c r="A5527" s="259"/>
      <c r="B5527" s="259"/>
      <c r="C5527" s="259"/>
      <c r="D5527" s="259"/>
      <c r="E5527" s="259"/>
      <c r="F5527" s="270"/>
      <c r="G5527" s="259"/>
      <c r="H5527" s="259"/>
      <c r="I5527" s="259"/>
      <c r="J5527" s="259"/>
    </row>
    <row r="5528" spans="1:10">
      <c r="A5528" s="259"/>
      <c r="B5528" s="259"/>
      <c r="C5528" s="259"/>
      <c r="D5528" s="259"/>
      <c r="E5528" s="259"/>
      <c r="F5528" s="270"/>
      <c r="G5528" s="259"/>
      <c r="H5528" s="259"/>
      <c r="I5528" s="259"/>
      <c r="J5528" s="259"/>
    </row>
    <row r="5529" spans="1:10">
      <c r="A5529" s="259"/>
      <c r="B5529" s="259"/>
      <c r="C5529" s="259"/>
      <c r="D5529" s="259"/>
      <c r="E5529" s="259"/>
      <c r="F5529" s="270"/>
      <c r="G5529" s="259"/>
      <c r="H5529" s="259"/>
      <c r="I5529" s="259"/>
      <c r="J5529" s="259"/>
    </row>
    <row r="5530" spans="1:10">
      <c r="A5530" s="259"/>
      <c r="B5530" s="259"/>
      <c r="C5530" s="259"/>
      <c r="D5530" s="259"/>
      <c r="E5530" s="259"/>
      <c r="F5530" s="270"/>
      <c r="G5530" s="259"/>
      <c r="H5530" s="259"/>
      <c r="I5530" s="259"/>
      <c r="J5530" s="259"/>
    </row>
    <row r="5531" spans="1:10">
      <c r="A5531" s="259"/>
      <c r="B5531" s="259"/>
      <c r="C5531" s="259"/>
      <c r="D5531" s="259"/>
      <c r="E5531" s="259"/>
      <c r="F5531" s="270"/>
      <c r="G5531" s="259"/>
      <c r="H5531" s="259"/>
      <c r="I5531" s="259"/>
      <c r="J5531" s="259"/>
    </row>
    <row r="5532" spans="1:10">
      <c r="A5532" s="259"/>
      <c r="B5532" s="259"/>
      <c r="C5532" s="259"/>
      <c r="D5532" s="259"/>
      <c r="E5532" s="259"/>
      <c r="F5532" s="270"/>
      <c r="G5532" s="259"/>
      <c r="H5532" s="259"/>
      <c r="I5532" s="259"/>
      <c r="J5532" s="259"/>
    </row>
    <row r="5533" spans="1:10">
      <c r="A5533" s="259"/>
      <c r="B5533" s="259"/>
      <c r="C5533" s="259"/>
      <c r="D5533" s="259"/>
      <c r="E5533" s="259"/>
      <c r="F5533" s="270"/>
      <c r="G5533" s="259"/>
      <c r="H5533" s="259"/>
      <c r="I5533" s="259"/>
      <c r="J5533" s="259"/>
    </row>
    <row r="5534" spans="1:10">
      <c r="A5534" s="259"/>
      <c r="B5534" s="259"/>
      <c r="C5534" s="259"/>
      <c r="D5534" s="259"/>
      <c r="E5534" s="259"/>
      <c r="F5534" s="270"/>
      <c r="G5534" s="259"/>
      <c r="H5534" s="259"/>
      <c r="I5534" s="259"/>
      <c r="J5534" s="259"/>
    </row>
    <row r="5535" spans="1:10">
      <c r="A5535" s="259"/>
      <c r="B5535" s="259"/>
      <c r="C5535" s="259"/>
      <c r="D5535" s="259"/>
      <c r="E5535" s="259"/>
      <c r="F5535" s="270"/>
      <c r="G5535" s="259"/>
      <c r="H5535" s="259"/>
      <c r="I5535" s="259"/>
      <c r="J5535" s="259"/>
    </row>
    <row r="5536" spans="1:10">
      <c r="A5536" s="259"/>
      <c r="B5536" s="259"/>
      <c r="C5536" s="259"/>
      <c r="D5536" s="259"/>
      <c r="E5536" s="259"/>
      <c r="F5536" s="270"/>
      <c r="G5536" s="259"/>
      <c r="H5536" s="259"/>
      <c r="I5536" s="259"/>
      <c r="J5536" s="259"/>
    </row>
    <row r="5537" spans="1:10">
      <c r="A5537" s="259"/>
      <c r="B5537" s="259"/>
      <c r="C5537" s="259"/>
      <c r="D5537" s="259"/>
      <c r="E5537" s="259"/>
      <c r="F5537" s="270"/>
      <c r="G5537" s="259"/>
      <c r="H5537" s="259"/>
      <c r="I5537" s="259"/>
      <c r="J5537" s="259"/>
    </row>
    <row r="5538" spans="1:10">
      <c r="A5538" s="259"/>
      <c r="B5538" s="259"/>
      <c r="C5538" s="259"/>
      <c r="D5538" s="259"/>
      <c r="E5538" s="259"/>
      <c r="F5538" s="270"/>
      <c r="G5538" s="259"/>
      <c r="H5538" s="259"/>
      <c r="I5538" s="259"/>
      <c r="J5538" s="259"/>
    </row>
    <row r="5539" spans="1:10">
      <c r="A5539" s="259"/>
      <c r="B5539" s="259"/>
      <c r="C5539" s="259"/>
      <c r="D5539" s="259"/>
      <c r="E5539" s="259"/>
      <c r="F5539" s="270"/>
      <c r="G5539" s="259"/>
      <c r="H5539" s="259"/>
      <c r="I5539" s="259"/>
      <c r="J5539" s="259"/>
    </row>
    <row r="5540" spans="1:10">
      <c r="A5540" s="259"/>
      <c r="B5540" s="259"/>
      <c r="C5540" s="259"/>
      <c r="D5540" s="259"/>
      <c r="E5540" s="259"/>
      <c r="F5540" s="270"/>
      <c r="G5540" s="259"/>
      <c r="H5540" s="259"/>
      <c r="I5540" s="259"/>
      <c r="J5540" s="259"/>
    </row>
    <row r="5541" spans="1:10">
      <c r="A5541" s="259"/>
      <c r="B5541" s="259"/>
      <c r="C5541" s="259"/>
      <c r="D5541" s="259"/>
      <c r="E5541" s="259"/>
      <c r="F5541" s="270"/>
      <c r="G5541" s="259"/>
      <c r="H5541" s="259"/>
      <c r="I5541" s="259"/>
      <c r="J5541" s="259"/>
    </row>
    <row r="5542" spans="1:10">
      <c r="A5542" s="259"/>
      <c r="B5542" s="259"/>
      <c r="C5542" s="259"/>
      <c r="D5542" s="259"/>
      <c r="E5542" s="259"/>
      <c r="F5542" s="270"/>
      <c r="G5542" s="259"/>
      <c r="H5542" s="259"/>
      <c r="I5542" s="259"/>
      <c r="J5542" s="259"/>
    </row>
    <row r="5543" spans="1:10">
      <c r="A5543" s="259"/>
      <c r="B5543" s="259"/>
      <c r="C5543" s="259"/>
      <c r="D5543" s="259"/>
      <c r="E5543" s="259"/>
      <c r="F5543" s="270"/>
      <c r="G5543" s="259"/>
      <c r="H5543" s="259"/>
      <c r="I5543" s="259"/>
      <c r="J5543" s="259"/>
    </row>
    <row r="5544" spans="1:10">
      <c r="A5544" s="259"/>
      <c r="B5544" s="259"/>
      <c r="C5544" s="259"/>
      <c r="D5544" s="259"/>
      <c r="E5544" s="259"/>
      <c r="F5544" s="270"/>
      <c r="G5544" s="259"/>
      <c r="H5544" s="259"/>
      <c r="I5544" s="259"/>
      <c r="J5544" s="259"/>
    </row>
    <row r="5545" spans="1:10">
      <c r="A5545" s="259"/>
      <c r="B5545" s="259"/>
      <c r="C5545" s="259"/>
      <c r="D5545" s="259"/>
      <c r="E5545" s="259"/>
      <c r="F5545" s="270"/>
      <c r="G5545" s="259"/>
      <c r="H5545" s="259"/>
      <c r="I5545" s="259"/>
      <c r="J5545" s="259"/>
    </row>
    <row r="5546" spans="1:10">
      <c r="A5546" s="259"/>
      <c r="B5546" s="259"/>
      <c r="C5546" s="259"/>
      <c r="D5546" s="259"/>
      <c r="E5546" s="259"/>
      <c r="F5546" s="270"/>
      <c r="G5546" s="259"/>
      <c r="H5546" s="259"/>
      <c r="I5546" s="259"/>
      <c r="J5546" s="259"/>
    </row>
    <row r="5547" spans="1:10">
      <c r="A5547" s="259"/>
      <c r="B5547" s="259"/>
      <c r="C5547" s="259"/>
      <c r="D5547" s="259"/>
      <c r="E5547" s="259"/>
      <c r="F5547" s="270"/>
      <c r="G5547" s="259"/>
      <c r="H5547" s="259"/>
      <c r="I5547" s="259"/>
      <c r="J5547" s="259"/>
    </row>
    <row r="5548" spans="1:10">
      <c r="A5548" s="259"/>
      <c r="B5548" s="259"/>
      <c r="C5548" s="259"/>
      <c r="D5548" s="259"/>
      <c r="E5548" s="259"/>
      <c r="F5548" s="270"/>
      <c r="G5548" s="259"/>
      <c r="H5548" s="259"/>
      <c r="I5548" s="259"/>
      <c r="J5548" s="259"/>
    </row>
    <row r="5549" spans="1:10">
      <c r="A5549" s="259"/>
      <c r="B5549" s="259"/>
      <c r="C5549" s="259"/>
      <c r="D5549" s="259"/>
      <c r="E5549" s="259"/>
      <c r="F5549" s="270"/>
      <c r="G5549" s="259"/>
      <c r="H5549" s="259"/>
      <c r="I5549" s="259"/>
      <c r="J5549" s="259"/>
    </row>
    <row r="5550" spans="1:10">
      <c r="A5550" s="259"/>
      <c r="B5550" s="259"/>
      <c r="C5550" s="259"/>
      <c r="D5550" s="259"/>
      <c r="E5550" s="259"/>
      <c r="F5550" s="270"/>
      <c r="G5550" s="259"/>
      <c r="H5550" s="259"/>
      <c r="I5550" s="259"/>
      <c r="J5550" s="259"/>
    </row>
    <row r="5551" spans="1:10">
      <c r="A5551" s="259"/>
      <c r="B5551" s="259"/>
      <c r="C5551" s="259"/>
      <c r="D5551" s="259"/>
      <c r="E5551" s="259"/>
      <c r="F5551" s="270"/>
      <c r="G5551" s="259"/>
      <c r="H5551" s="259"/>
      <c r="I5551" s="259"/>
      <c r="J5551" s="259"/>
    </row>
    <row r="5552" spans="1:10">
      <c r="A5552" s="259"/>
      <c r="B5552" s="259"/>
      <c r="C5552" s="259"/>
      <c r="D5552" s="259"/>
      <c r="E5552" s="259"/>
      <c r="F5552" s="270"/>
      <c r="G5552" s="259"/>
      <c r="H5552" s="259"/>
      <c r="I5552" s="259"/>
      <c r="J5552" s="259"/>
    </row>
    <row r="5553" spans="1:10">
      <c r="A5553" s="259"/>
      <c r="B5553" s="259"/>
      <c r="C5553" s="259"/>
      <c r="D5553" s="259"/>
      <c r="E5553" s="259"/>
      <c r="F5553" s="270"/>
      <c r="G5553" s="259"/>
      <c r="H5553" s="259"/>
      <c r="I5553" s="259"/>
      <c r="J5553" s="259"/>
    </row>
    <row r="5554" spans="1:10">
      <c r="A5554" s="259"/>
      <c r="B5554" s="259"/>
      <c r="C5554" s="259"/>
      <c r="D5554" s="259"/>
      <c r="E5554" s="259"/>
      <c r="F5554" s="270"/>
      <c r="G5554" s="259"/>
      <c r="H5554" s="259"/>
      <c r="I5554" s="259"/>
      <c r="J5554" s="259"/>
    </row>
    <row r="5555" spans="1:10">
      <c r="A5555" s="259"/>
      <c r="B5555" s="259"/>
      <c r="C5555" s="259"/>
      <c r="D5555" s="259"/>
      <c r="E5555" s="259"/>
      <c r="F5555" s="270"/>
      <c r="G5555" s="259"/>
      <c r="H5555" s="259"/>
      <c r="I5555" s="259"/>
      <c r="J5555" s="259"/>
    </row>
    <row r="5556" spans="1:10">
      <c r="A5556" s="259"/>
      <c r="B5556" s="259"/>
      <c r="C5556" s="259"/>
      <c r="D5556" s="259"/>
      <c r="E5556" s="259"/>
      <c r="F5556" s="270"/>
      <c r="G5556" s="259"/>
      <c r="H5556" s="259"/>
      <c r="I5556" s="259"/>
      <c r="J5556" s="259"/>
    </row>
    <row r="5557" spans="1:10">
      <c r="A5557" s="259"/>
      <c r="B5557" s="259"/>
      <c r="C5557" s="259"/>
      <c r="D5557" s="259"/>
      <c r="E5557" s="259"/>
      <c r="F5557" s="270"/>
      <c r="G5557" s="259"/>
      <c r="H5557" s="259"/>
      <c r="I5557" s="259"/>
      <c r="J5557" s="259"/>
    </row>
    <row r="5558" spans="1:10">
      <c r="A5558" s="259"/>
      <c r="B5558" s="259"/>
      <c r="C5558" s="259"/>
      <c r="D5558" s="259"/>
      <c r="E5558" s="259"/>
      <c r="F5558" s="270"/>
      <c r="G5558" s="259"/>
      <c r="H5558" s="259"/>
      <c r="I5558" s="259"/>
      <c r="J5558" s="259"/>
    </row>
    <row r="5559" spans="1:10">
      <c r="A5559" s="259"/>
      <c r="B5559" s="259"/>
      <c r="C5559" s="259"/>
      <c r="D5559" s="259"/>
      <c r="E5559" s="259"/>
      <c r="F5559" s="270"/>
      <c r="G5559" s="259"/>
      <c r="H5559" s="259"/>
      <c r="I5559" s="259"/>
      <c r="J5559" s="259"/>
    </row>
    <row r="5560" spans="1:10">
      <c r="A5560" s="259"/>
      <c r="B5560" s="259"/>
      <c r="C5560" s="259"/>
      <c r="D5560" s="259"/>
      <c r="E5560" s="259"/>
      <c r="F5560" s="270"/>
      <c r="G5560" s="259"/>
      <c r="H5560" s="259"/>
      <c r="I5560" s="259"/>
      <c r="J5560" s="259"/>
    </row>
    <row r="5561" spans="1:10">
      <c r="A5561" s="259"/>
      <c r="B5561" s="259"/>
      <c r="C5561" s="259"/>
      <c r="D5561" s="259"/>
      <c r="E5561" s="259"/>
      <c r="F5561" s="270"/>
      <c r="G5561" s="259"/>
      <c r="H5561" s="259"/>
      <c r="I5561" s="259"/>
      <c r="J5561" s="259"/>
    </row>
    <row r="5562" spans="1:10">
      <c r="A5562" s="259"/>
      <c r="B5562" s="259"/>
      <c r="C5562" s="259"/>
      <c r="D5562" s="259"/>
      <c r="E5562" s="259"/>
      <c r="F5562" s="270"/>
      <c r="G5562" s="259"/>
      <c r="H5562" s="259"/>
      <c r="I5562" s="259"/>
      <c r="J5562" s="259"/>
    </row>
    <row r="5563" spans="1:10">
      <c r="A5563" s="259"/>
      <c r="B5563" s="259"/>
      <c r="C5563" s="259"/>
      <c r="D5563" s="259"/>
      <c r="E5563" s="259"/>
      <c r="F5563" s="270"/>
      <c r="G5563" s="259"/>
      <c r="H5563" s="259"/>
      <c r="I5563" s="259"/>
      <c r="J5563" s="259"/>
    </row>
    <row r="5564" spans="1:10">
      <c r="A5564" s="259"/>
      <c r="B5564" s="259"/>
      <c r="C5564" s="259"/>
      <c r="D5564" s="259"/>
      <c r="E5564" s="259"/>
      <c r="F5564" s="270"/>
      <c r="G5564" s="259"/>
      <c r="H5564" s="259"/>
      <c r="I5564" s="259"/>
      <c r="J5564" s="259"/>
    </row>
    <row r="5565" spans="1:10">
      <c r="A5565" s="259"/>
      <c r="B5565" s="259"/>
      <c r="C5565" s="259"/>
      <c r="D5565" s="259"/>
      <c r="E5565" s="259"/>
      <c r="F5565" s="270"/>
      <c r="G5565" s="259"/>
      <c r="H5565" s="259"/>
      <c r="I5565" s="259"/>
      <c r="J5565" s="259"/>
    </row>
    <row r="5566" spans="1:10">
      <c r="A5566" s="259"/>
      <c r="B5566" s="259"/>
      <c r="C5566" s="259"/>
      <c r="D5566" s="259"/>
      <c r="E5566" s="259"/>
      <c r="F5566" s="270"/>
      <c r="G5566" s="259"/>
      <c r="H5566" s="259"/>
      <c r="I5566" s="259"/>
      <c r="J5566" s="259"/>
    </row>
    <row r="5567" spans="1:10">
      <c r="A5567" s="259"/>
      <c r="B5567" s="259"/>
      <c r="C5567" s="259"/>
      <c r="D5567" s="259"/>
      <c r="E5567" s="259"/>
      <c r="F5567" s="270"/>
      <c r="G5567" s="259"/>
      <c r="H5567" s="259"/>
      <c r="I5567" s="259"/>
      <c r="J5567" s="259"/>
    </row>
    <row r="5568" spans="1:10">
      <c r="A5568" s="259"/>
      <c r="B5568" s="259"/>
      <c r="C5568" s="259"/>
      <c r="D5568" s="259"/>
      <c r="E5568" s="259"/>
      <c r="F5568" s="270"/>
      <c r="G5568" s="259"/>
      <c r="H5568" s="259"/>
      <c r="I5568" s="259"/>
      <c r="J5568" s="259"/>
    </row>
    <row r="5569" spans="1:10">
      <c r="A5569" s="259"/>
      <c r="B5569" s="259"/>
      <c r="C5569" s="259"/>
      <c r="D5569" s="259"/>
      <c r="E5569" s="259"/>
      <c r="F5569" s="270"/>
      <c r="G5569" s="259"/>
      <c r="H5569" s="259"/>
      <c r="I5569" s="259"/>
      <c r="J5569" s="259"/>
    </row>
    <row r="5570" spans="1:10">
      <c r="A5570" s="259"/>
      <c r="B5570" s="259"/>
      <c r="C5570" s="259"/>
      <c r="D5570" s="259"/>
      <c r="E5570" s="259"/>
      <c r="F5570" s="270"/>
      <c r="G5570" s="259"/>
      <c r="H5570" s="259"/>
      <c r="I5570" s="259"/>
      <c r="J5570" s="259"/>
    </row>
    <row r="5571" spans="1:10">
      <c r="A5571" s="259"/>
      <c r="B5571" s="259"/>
      <c r="C5571" s="259"/>
      <c r="D5571" s="259"/>
      <c r="E5571" s="259"/>
      <c r="F5571" s="270"/>
      <c r="G5571" s="259"/>
      <c r="H5571" s="259"/>
      <c r="I5571" s="259"/>
      <c r="J5571" s="259"/>
    </row>
    <row r="5572" spans="1:10">
      <c r="A5572" s="259"/>
      <c r="B5572" s="259"/>
      <c r="C5572" s="259"/>
      <c r="D5572" s="259"/>
      <c r="E5572" s="259"/>
      <c r="F5572" s="270"/>
      <c r="G5572" s="259"/>
      <c r="H5572" s="259"/>
      <c r="I5572" s="259"/>
      <c r="J5572" s="259"/>
    </row>
    <row r="5573" spans="1:10">
      <c r="A5573" s="259"/>
      <c r="B5573" s="259"/>
      <c r="C5573" s="259"/>
      <c r="D5573" s="259"/>
      <c r="E5573" s="259"/>
      <c r="F5573" s="270"/>
      <c r="G5573" s="259"/>
      <c r="H5573" s="259"/>
      <c r="I5573" s="259"/>
      <c r="J5573" s="259"/>
    </row>
    <row r="5574" spans="1:10">
      <c r="A5574" s="259"/>
      <c r="B5574" s="259"/>
      <c r="C5574" s="259"/>
      <c r="D5574" s="259"/>
      <c r="E5574" s="259"/>
      <c r="F5574" s="270"/>
      <c r="G5574" s="259"/>
      <c r="H5574" s="259"/>
      <c r="I5574" s="259"/>
      <c r="J5574" s="259"/>
    </row>
    <row r="5575" spans="1:10">
      <c r="A5575" s="259"/>
      <c r="B5575" s="259"/>
      <c r="C5575" s="259"/>
      <c r="D5575" s="259"/>
      <c r="E5575" s="259"/>
      <c r="F5575" s="270"/>
      <c r="G5575" s="259"/>
      <c r="H5575" s="259"/>
      <c r="I5575" s="259"/>
      <c r="J5575" s="259"/>
    </row>
    <row r="5576" spans="1:10">
      <c r="A5576" s="259"/>
      <c r="B5576" s="259"/>
      <c r="C5576" s="259"/>
      <c r="D5576" s="259"/>
      <c r="E5576" s="259"/>
      <c r="F5576" s="270"/>
      <c r="G5576" s="259"/>
      <c r="H5576" s="259"/>
      <c r="I5576" s="259"/>
      <c r="J5576" s="259"/>
    </row>
    <row r="5577" spans="1:10">
      <c r="A5577" s="259"/>
      <c r="B5577" s="259"/>
      <c r="C5577" s="259"/>
      <c r="D5577" s="259"/>
      <c r="E5577" s="259"/>
      <c r="F5577" s="270"/>
      <c r="G5577" s="259"/>
      <c r="H5577" s="259"/>
      <c r="I5577" s="259"/>
      <c r="J5577" s="259"/>
    </row>
    <row r="5578" spans="1:10">
      <c r="A5578" s="259"/>
      <c r="B5578" s="259"/>
      <c r="C5578" s="259"/>
      <c r="D5578" s="259"/>
      <c r="E5578" s="259"/>
      <c r="F5578" s="270"/>
      <c r="G5578" s="259"/>
      <c r="H5578" s="259"/>
      <c r="I5578" s="259"/>
      <c r="J5578" s="259"/>
    </row>
    <row r="5579" spans="1:10">
      <c r="A5579" s="259"/>
      <c r="B5579" s="259"/>
      <c r="C5579" s="259"/>
      <c r="D5579" s="259"/>
      <c r="E5579" s="259"/>
      <c r="F5579" s="270"/>
      <c r="G5579" s="259"/>
      <c r="H5579" s="259"/>
      <c r="I5579" s="259"/>
      <c r="J5579" s="259"/>
    </row>
    <row r="5580" spans="1:10">
      <c r="A5580" s="259"/>
      <c r="B5580" s="259"/>
      <c r="C5580" s="259"/>
      <c r="D5580" s="259"/>
      <c r="E5580" s="259"/>
      <c r="F5580" s="270"/>
      <c r="G5580" s="259"/>
      <c r="H5580" s="259"/>
      <c r="I5580" s="259"/>
      <c r="J5580" s="259"/>
    </row>
    <row r="5581" spans="1:10">
      <c r="A5581" s="259"/>
      <c r="B5581" s="259"/>
      <c r="C5581" s="259"/>
      <c r="D5581" s="259"/>
      <c r="E5581" s="259"/>
      <c r="F5581" s="270"/>
      <c r="G5581" s="259"/>
      <c r="H5581" s="259"/>
      <c r="I5581" s="259"/>
      <c r="J5581" s="259"/>
    </row>
    <row r="5582" spans="1:10">
      <c r="A5582" s="259"/>
      <c r="B5582" s="259"/>
      <c r="C5582" s="259"/>
      <c r="D5582" s="259"/>
      <c r="E5582" s="259"/>
      <c r="F5582" s="270"/>
      <c r="G5582" s="259"/>
      <c r="H5582" s="259"/>
      <c r="I5582" s="259"/>
      <c r="J5582" s="259"/>
    </row>
    <row r="5583" spans="1:10">
      <c r="A5583" s="259"/>
      <c r="B5583" s="259"/>
      <c r="C5583" s="259"/>
      <c r="D5583" s="259"/>
      <c r="E5583" s="259"/>
      <c r="F5583" s="270"/>
      <c r="G5583" s="259"/>
      <c r="H5583" s="259"/>
      <c r="I5583" s="259"/>
      <c r="J5583" s="259"/>
    </row>
    <row r="5584" spans="1:10">
      <c r="A5584" s="259"/>
      <c r="B5584" s="259"/>
      <c r="C5584" s="259"/>
      <c r="D5584" s="259"/>
      <c r="E5584" s="259"/>
      <c r="F5584" s="270"/>
      <c r="G5584" s="259"/>
      <c r="H5584" s="259"/>
      <c r="I5584" s="259"/>
      <c r="J5584" s="259"/>
    </row>
    <row r="5585" spans="1:10">
      <c r="A5585" s="259"/>
      <c r="B5585" s="259"/>
      <c r="C5585" s="259"/>
      <c r="D5585" s="259"/>
      <c r="E5585" s="259"/>
      <c r="F5585" s="270"/>
      <c r="G5585" s="259"/>
      <c r="H5585" s="259"/>
      <c r="I5585" s="259"/>
      <c r="J5585" s="259"/>
    </row>
    <row r="5586" spans="1:10">
      <c r="A5586" s="259"/>
      <c r="B5586" s="259"/>
      <c r="C5586" s="259"/>
      <c r="D5586" s="259"/>
      <c r="E5586" s="259"/>
      <c r="F5586" s="270"/>
      <c r="G5586" s="259"/>
      <c r="H5586" s="259"/>
      <c r="I5586" s="259"/>
      <c r="J5586" s="259"/>
    </row>
    <row r="5587" spans="1:10">
      <c r="A5587" s="259"/>
      <c r="B5587" s="259"/>
      <c r="C5587" s="259"/>
      <c r="D5587" s="259"/>
      <c r="E5587" s="259"/>
      <c r="F5587" s="270"/>
      <c r="G5587" s="259"/>
      <c r="H5587" s="259"/>
      <c r="I5587" s="259"/>
      <c r="J5587" s="259"/>
    </row>
    <row r="5588" spans="1:10">
      <c r="A5588" s="259"/>
      <c r="B5588" s="259"/>
      <c r="C5588" s="259"/>
      <c r="D5588" s="259"/>
      <c r="E5588" s="259"/>
      <c r="F5588" s="270"/>
      <c r="G5588" s="259"/>
      <c r="H5588" s="259"/>
      <c r="I5588" s="259"/>
      <c r="J5588" s="259"/>
    </row>
    <row r="5589" spans="1:10">
      <c r="A5589" s="259"/>
      <c r="B5589" s="259"/>
      <c r="C5589" s="259"/>
      <c r="D5589" s="259"/>
      <c r="E5589" s="259"/>
      <c r="F5589" s="270"/>
      <c r="G5589" s="259"/>
      <c r="H5589" s="259"/>
      <c r="I5589" s="259"/>
      <c r="J5589" s="259"/>
    </row>
    <row r="5590" spans="1:10">
      <c r="A5590" s="259"/>
      <c r="B5590" s="259"/>
      <c r="C5590" s="259"/>
      <c r="D5590" s="259"/>
      <c r="E5590" s="259"/>
      <c r="F5590" s="270"/>
      <c r="G5590" s="259"/>
      <c r="H5590" s="259"/>
      <c r="I5590" s="259"/>
      <c r="J5590" s="259"/>
    </row>
    <row r="5591" spans="1:10">
      <c r="A5591" s="259"/>
      <c r="B5591" s="259"/>
      <c r="C5591" s="259"/>
      <c r="D5591" s="259"/>
      <c r="E5591" s="259"/>
      <c r="F5591" s="270"/>
      <c r="G5591" s="259"/>
      <c r="H5591" s="259"/>
      <c r="I5591" s="259"/>
      <c r="J5591" s="259"/>
    </row>
    <row r="5592" spans="1:10">
      <c r="A5592" s="259"/>
      <c r="B5592" s="259"/>
      <c r="C5592" s="259"/>
      <c r="D5592" s="259"/>
      <c r="E5592" s="259"/>
      <c r="F5592" s="270"/>
      <c r="G5592" s="259"/>
      <c r="H5592" s="259"/>
      <c r="I5592" s="259"/>
      <c r="J5592" s="259"/>
    </row>
    <row r="5593" spans="1:10">
      <c r="A5593" s="259"/>
      <c r="B5593" s="259"/>
      <c r="C5593" s="259"/>
      <c r="D5593" s="259"/>
      <c r="E5593" s="259"/>
      <c r="F5593" s="270"/>
      <c r="G5593" s="259"/>
      <c r="H5593" s="259"/>
      <c r="I5593" s="259"/>
      <c r="J5593" s="259"/>
    </row>
    <row r="5594" spans="1:10">
      <c r="A5594" s="259"/>
      <c r="B5594" s="259"/>
      <c r="C5594" s="259"/>
      <c r="D5594" s="259"/>
      <c r="E5594" s="259"/>
      <c r="F5594" s="270"/>
      <c r="G5594" s="259"/>
      <c r="H5594" s="259"/>
      <c r="I5594" s="259"/>
      <c r="J5594" s="259"/>
    </row>
    <row r="5595" spans="1:10">
      <c r="A5595" s="259"/>
      <c r="B5595" s="259"/>
      <c r="C5595" s="259"/>
      <c r="D5595" s="259"/>
      <c r="E5595" s="259"/>
      <c r="F5595" s="270"/>
      <c r="G5595" s="259"/>
      <c r="H5595" s="259"/>
      <c r="I5595" s="259"/>
      <c r="J5595" s="259"/>
    </row>
    <row r="5596" spans="1:10">
      <c r="A5596" s="259"/>
      <c r="B5596" s="259"/>
      <c r="C5596" s="259"/>
      <c r="D5596" s="259"/>
      <c r="E5596" s="259"/>
      <c r="F5596" s="270"/>
      <c r="G5596" s="259"/>
      <c r="H5596" s="259"/>
      <c r="I5596" s="259"/>
      <c r="J5596" s="259"/>
    </row>
    <row r="5597" spans="1:10">
      <c r="A5597" s="259"/>
      <c r="B5597" s="259"/>
      <c r="C5597" s="259"/>
      <c r="D5597" s="259"/>
      <c r="E5597" s="259"/>
      <c r="F5597" s="270"/>
      <c r="G5597" s="259"/>
      <c r="H5597" s="259"/>
      <c r="I5597" s="259"/>
      <c r="J5597" s="259"/>
    </row>
    <row r="5598" spans="1:10">
      <c r="A5598" s="259"/>
      <c r="B5598" s="259"/>
      <c r="C5598" s="259"/>
      <c r="D5598" s="259"/>
      <c r="E5598" s="259"/>
      <c r="F5598" s="270"/>
      <c r="G5598" s="259"/>
      <c r="H5598" s="259"/>
      <c r="I5598" s="259"/>
      <c r="J5598" s="259"/>
    </row>
    <row r="5599" spans="1:10">
      <c r="A5599" s="259"/>
      <c r="B5599" s="259"/>
      <c r="C5599" s="259"/>
      <c r="D5599" s="259"/>
      <c r="E5599" s="259"/>
      <c r="F5599" s="270"/>
      <c r="G5599" s="259"/>
      <c r="H5599" s="259"/>
      <c r="I5599" s="259"/>
      <c r="J5599" s="259"/>
    </row>
    <row r="5600" spans="1:10">
      <c r="A5600" s="259"/>
      <c r="B5600" s="259"/>
      <c r="C5600" s="259"/>
      <c r="D5600" s="259"/>
      <c r="E5600" s="259"/>
      <c r="F5600" s="270"/>
      <c r="G5600" s="259"/>
      <c r="H5600" s="259"/>
      <c r="I5600" s="259"/>
      <c r="J5600" s="259"/>
    </row>
    <row r="5601" spans="1:10">
      <c r="A5601" s="259"/>
      <c r="B5601" s="259"/>
      <c r="C5601" s="259"/>
      <c r="D5601" s="259"/>
      <c r="E5601" s="259"/>
      <c r="F5601" s="270"/>
      <c r="G5601" s="259"/>
      <c r="H5601" s="259"/>
      <c r="I5601" s="259"/>
      <c r="J5601" s="259"/>
    </row>
    <row r="5602" spans="1:10">
      <c r="A5602" s="259"/>
      <c r="B5602" s="259"/>
      <c r="C5602" s="259"/>
      <c r="D5602" s="259"/>
      <c r="E5602" s="259"/>
      <c r="F5602" s="270"/>
      <c r="G5602" s="259"/>
      <c r="H5602" s="259"/>
      <c r="I5602" s="259"/>
      <c r="J5602" s="259"/>
    </row>
    <row r="5603" spans="1:10">
      <c r="A5603" s="259"/>
      <c r="B5603" s="259"/>
      <c r="C5603" s="259"/>
      <c r="D5603" s="259"/>
      <c r="E5603" s="259"/>
      <c r="F5603" s="270"/>
      <c r="G5603" s="259"/>
      <c r="H5603" s="259"/>
      <c r="I5603" s="259"/>
      <c r="J5603" s="259"/>
    </row>
    <row r="5604" spans="1:10">
      <c r="A5604" s="259"/>
      <c r="B5604" s="259"/>
      <c r="C5604" s="259"/>
      <c r="D5604" s="259"/>
      <c r="E5604" s="259"/>
      <c r="F5604" s="270"/>
      <c r="G5604" s="259"/>
      <c r="H5604" s="259"/>
      <c r="I5604" s="259"/>
      <c r="J5604" s="259"/>
    </row>
    <row r="5605" spans="1:10">
      <c r="A5605" s="259"/>
      <c r="B5605" s="259"/>
      <c r="C5605" s="259"/>
      <c r="D5605" s="259"/>
      <c r="E5605" s="259"/>
      <c r="F5605" s="270"/>
      <c r="G5605" s="259"/>
      <c r="H5605" s="259"/>
      <c r="I5605" s="259"/>
      <c r="J5605" s="259"/>
    </row>
    <row r="5606" spans="1:10">
      <c r="A5606" s="259"/>
      <c r="B5606" s="259"/>
      <c r="C5606" s="259"/>
      <c r="D5606" s="259"/>
      <c r="E5606" s="259"/>
      <c r="F5606" s="270"/>
      <c r="G5606" s="259"/>
      <c r="H5606" s="259"/>
      <c r="I5606" s="259"/>
      <c r="J5606" s="259"/>
    </row>
    <row r="5607" spans="1:10">
      <c r="A5607" s="259"/>
      <c r="B5607" s="259"/>
      <c r="C5607" s="259"/>
      <c r="D5607" s="259"/>
      <c r="E5607" s="259"/>
      <c r="F5607" s="270"/>
      <c r="G5607" s="259"/>
      <c r="H5607" s="259"/>
      <c r="I5607" s="259"/>
      <c r="J5607" s="259"/>
    </row>
    <row r="5608" spans="1:10">
      <c r="A5608" s="259"/>
      <c r="B5608" s="259"/>
      <c r="C5608" s="259"/>
      <c r="D5608" s="259"/>
      <c r="E5608" s="259"/>
      <c r="F5608" s="270"/>
      <c r="G5608" s="259"/>
      <c r="H5608" s="259"/>
      <c r="I5608" s="259"/>
      <c r="J5608" s="259"/>
    </row>
    <row r="5609" spans="1:10">
      <c r="A5609" s="259"/>
      <c r="B5609" s="259"/>
      <c r="C5609" s="259"/>
      <c r="D5609" s="259"/>
      <c r="E5609" s="259"/>
      <c r="F5609" s="270"/>
      <c r="G5609" s="259"/>
      <c r="H5609" s="259"/>
      <c r="I5609" s="259"/>
      <c r="J5609" s="259"/>
    </row>
    <row r="5610" spans="1:10">
      <c r="A5610" s="259"/>
      <c r="B5610" s="259"/>
      <c r="C5610" s="259"/>
      <c r="D5610" s="259"/>
      <c r="E5610" s="259"/>
      <c r="F5610" s="270"/>
      <c r="G5610" s="259"/>
      <c r="H5610" s="259"/>
      <c r="I5610" s="259"/>
      <c r="J5610" s="259"/>
    </row>
    <row r="5611" spans="1:10">
      <c r="A5611" s="259"/>
      <c r="B5611" s="259"/>
      <c r="C5611" s="259"/>
      <c r="D5611" s="259"/>
      <c r="E5611" s="259"/>
      <c r="F5611" s="270"/>
      <c r="G5611" s="259"/>
      <c r="H5611" s="259"/>
      <c r="I5611" s="259"/>
      <c r="J5611" s="259"/>
    </row>
    <row r="5612" spans="1:10">
      <c r="A5612" s="259"/>
      <c r="B5612" s="259"/>
      <c r="C5612" s="259"/>
      <c r="D5612" s="259"/>
      <c r="E5612" s="259"/>
      <c r="F5612" s="270"/>
      <c r="G5612" s="259"/>
      <c r="H5612" s="259"/>
      <c r="I5612" s="259"/>
      <c r="J5612" s="259"/>
    </row>
    <row r="5613" spans="1:10">
      <c r="A5613" s="259"/>
      <c r="B5613" s="259"/>
      <c r="C5613" s="259"/>
      <c r="D5613" s="259"/>
      <c r="E5613" s="259"/>
      <c r="F5613" s="270"/>
      <c r="G5613" s="259"/>
      <c r="H5613" s="259"/>
      <c r="I5613" s="259"/>
      <c r="J5613" s="259"/>
    </row>
    <row r="5614" spans="1:10">
      <c r="A5614" s="259"/>
      <c r="B5614" s="259"/>
      <c r="C5614" s="259"/>
      <c r="D5614" s="259"/>
      <c r="E5614" s="259"/>
      <c r="F5614" s="270"/>
      <c r="G5614" s="259"/>
      <c r="H5614" s="259"/>
      <c r="I5614" s="259"/>
      <c r="J5614" s="259"/>
    </row>
    <row r="5615" spans="1:10">
      <c r="A5615" s="259"/>
      <c r="B5615" s="259"/>
      <c r="C5615" s="259"/>
      <c r="D5615" s="259"/>
      <c r="E5615" s="259"/>
      <c r="F5615" s="270"/>
      <c r="G5615" s="259"/>
      <c r="H5615" s="259"/>
      <c r="I5615" s="259"/>
      <c r="J5615" s="259"/>
    </row>
    <row r="5616" spans="1:10">
      <c r="A5616" s="259"/>
      <c r="B5616" s="259"/>
      <c r="C5616" s="259"/>
      <c r="D5616" s="259"/>
      <c r="E5616" s="259"/>
      <c r="F5616" s="270"/>
      <c r="G5616" s="259"/>
      <c r="H5616" s="259"/>
      <c r="I5616" s="259"/>
      <c r="J5616" s="259"/>
    </row>
    <row r="5617" spans="1:10">
      <c r="A5617" s="259"/>
      <c r="B5617" s="259"/>
      <c r="C5617" s="259"/>
      <c r="D5617" s="259"/>
      <c r="E5617" s="259"/>
      <c r="F5617" s="270"/>
      <c r="G5617" s="259"/>
      <c r="H5617" s="259"/>
      <c r="I5617" s="259"/>
      <c r="J5617" s="259"/>
    </row>
    <row r="5618" spans="1:10">
      <c r="A5618" s="259"/>
      <c r="B5618" s="259"/>
      <c r="C5618" s="259"/>
      <c r="D5618" s="259"/>
      <c r="E5618" s="259"/>
      <c r="F5618" s="270"/>
      <c r="G5618" s="259"/>
      <c r="H5618" s="259"/>
      <c r="I5618" s="259"/>
      <c r="J5618" s="259"/>
    </row>
    <row r="5619" spans="1:10">
      <c r="A5619" s="259"/>
      <c r="B5619" s="259"/>
      <c r="C5619" s="259"/>
      <c r="D5619" s="259"/>
      <c r="E5619" s="259"/>
      <c r="F5619" s="270"/>
      <c r="G5619" s="259"/>
      <c r="H5619" s="259"/>
      <c r="I5619" s="259"/>
      <c r="J5619" s="259"/>
    </row>
    <row r="5620" spans="1:10">
      <c r="A5620" s="259"/>
      <c r="B5620" s="259"/>
      <c r="C5620" s="259"/>
      <c r="D5620" s="259"/>
      <c r="E5620" s="259"/>
      <c r="F5620" s="270"/>
      <c r="G5620" s="259"/>
      <c r="H5620" s="259"/>
      <c r="I5620" s="259"/>
      <c r="J5620" s="259"/>
    </row>
    <row r="5621" spans="1:10">
      <c r="A5621" s="259"/>
      <c r="B5621" s="259"/>
      <c r="C5621" s="259"/>
      <c r="D5621" s="259"/>
      <c r="E5621" s="259"/>
      <c r="F5621" s="270"/>
      <c r="G5621" s="259"/>
      <c r="H5621" s="259"/>
      <c r="I5621" s="259"/>
      <c r="J5621" s="259"/>
    </row>
    <row r="5622" spans="1:10">
      <c r="A5622" s="259"/>
      <c r="B5622" s="259"/>
      <c r="C5622" s="259"/>
      <c r="D5622" s="259"/>
      <c r="E5622" s="259"/>
      <c r="F5622" s="270"/>
      <c r="G5622" s="259"/>
      <c r="H5622" s="259"/>
      <c r="I5622" s="259"/>
      <c r="J5622" s="259"/>
    </row>
    <row r="5623" spans="1:10">
      <c r="A5623" s="259"/>
      <c r="B5623" s="259"/>
      <c r="C5623" s="259"/>
      <c r="D5623" s="259"/>
      <c r="E5623" s="259"/>
      <c r="F5623" s="270"/>
      <c r="G5623" s="259"/>
      <c r="H5623" s="259"/>
      <c r="I5623" s="259"/>
      <c r="J5623" s="259"/>
    </row>
    <row r="5624" spans="1:10">
      <c r="A5624" s="259"/>
      <c r="B5624" s="259"/>
      <c r="C5624" s="259"/>
      <c r="D5624" s="259"/>
      <c r="E5624" s="259"/>
      <c r="F5624" s="270"/>
      <c r="G5624" s="259"/>
      <c r="H5624" s="259"/>
      <c r="I5624" s="259"/>
      <c r="J5624" s="259"/>
    </row>
    <row r="5625" spans="1:10">
      <c r="A5625" s="259"/>
      <c r="B5625" s="259"/>
      <c r="C5625" s="259"/>
      <c r="D5625" s="259"/>
      <c r="E5625" s="259"/>
      <c r="F5625" s="270"/>
      <c r="G5625" s="259"/>
      <c r="H5625" s="259"/>
      <c r="I5625" s="259"/>
      <c r="J5625" s="259"/>
    </row>
    <row r="5626" spans="1:10">
      <c r="A5626" s="259"/>
      <c r="B5626" s="259"/>
      <c r="C5626" s="259"/>
      <c r="D5626" s="259"/>
      <c r="E5626" s="259"/>
      <c r="F5626" s="270"/>
      <c r="G5626" s="259"/>
      <c r="H5626" s="259"/>
      <c r="I5626" s="259"/>
      <c r="J5626" s="259"/>
    </row>
    <row r="5627" spans="1:10">
      <c r="A5627" s="259"/>
      <c r="B5627" s="259"/>
      <c r="C5627" s="259"/>
      <c r="D5627" s="259"/>
      <c r="E5627" s="259"/>
      <c r="F5627" s="270"/>
      <c r="G5627" s="259"/>
      <c r="H5627" s="259"/>
      <c r="I5627" s="259"/>
      <c r="J5627" s="259"/>
    </row>
    <row r="5628" spans="1:10">
      <c r="A5628" s="259"/>
      <c r="B5628" s="259"/>
      <c r="C5628" s="259"/>
      <c r="D5628" s="259"/>
      <c r="E5628" s="259"/>
      <c r="F5628" s="270"/>
      <c r="G5628" s="259"/>
      <c r="H5628" s="259"/>
      <c r="I5628" s="259"/>
      <c r="J5628" s="259"/>
    </row>
    <row r="5629" spans="1:10">
      <c r="A5629" s="259"/>
      <c r="B5629" s="259"/>
      <c r="C5629" s="259"/>
      <c r="D5629" s="259"/>
      <c r="E5629" s="259"/>
      <c r="F5629" s="270"/>
      <c r="G5629" s="259"/>
      <c r="H5629" s="259"/>
      <c r="I5629" s="259"/>
      <c r="J5629" s="259"/>
    </row>
    <row r="5630" spans="1:10">
      <c r="A5630" s="259"/>
      <c r="B5630" s="259"/>
      <c r="C5630" s="259"/>
      <c r="D5630" s="259"/>
      <c r="E5630" s="259"/>
      <c r="F5630" s="270"/>
      <c r="G5630" s="259"/>
      <c r="H5630" s="259"/>
      <c r="I5630" s="259"/>
      <c r="J5630" s="259"/>
    </row>
    <row r="5631" spans="1:10">
      <c r="A5631" s="259"/>
      <c r="B5631" s="259"/>
      <c r="C5631" s="259"/>
      <c r="D5631" s="259"/>
      <c r="E5631" s="259"/>
      <c r="F5631" s="270"/>
      <c r="G5631" s="259"/>
      <c r="H5631" s="259"/>
      <c r="I5631" s="259"/>
      <c r="J5631" s="259"/>
    </row>
    <row r="5632" spans="1:10">
      <c r="A5632" s="259"/>
      <c r="B5632" s="259"/>
      <c r="C5632" s="259"/>
      <c r="D5632" s="259"/>
      <c r="E5632" s="259"/>
      <c r="F5632" s="270"/>
      <c r="G5632" s="259"/>
      <c r="H5632" s="259"/>
      <c r="I5632" s="259"/>
      <c r="J5632" s="259"/>
    </row>
    <row r="5633" spans="1:10">
      <c r="A5633" s="259"/>
      <c r="B5633" s="259"/>
      <c r="C5633" s="259"/>
      <c r="D5633" s="259"/>
      <c r="E5633" s="259"/>
      <c r="F5633" s="270"/>
      <c r="G5633" s="259"/>
      <c r="H5633" s="259"/>
      <c r="I5633" s="259"/>
      <c r="J5633" s="259"/>
    </row>
    <row r="5634" spans="1:10">
      <c r="A5634" s="259"/>
      <c r="B5634" s="259"/>
      <c r="C5634" s="259"/>
      <c r="D5634" s="259"/>
      <c r="E5634" s="259"/>
      <c r="F5634" s="270"/>
      <c r="G5634" s="259"/>
      <c r="H5634" s="259"/>
      <c r="I5634" s="259"/>
      <c r="J5634" s="259"/>
    </row>
    <row r="5635" spans="1:10">
      <c r="A5635" s="259"/>
      <c r="B5635" s="259"/>
      <c r="C5635" s="259"/>
      <c r="D5635" s="259"/>
      <c r="E5635" s="259"/>
      <c r="F5635" s="270"/>
      <c r="G5635" s="259"/>
      <c r="H5635" s="259"/>
      <c r="I5635" s="259"/>
      <c r="J5635" s="259"/>
    </row>
    <row r="5636" spans="1:10">
      <c r="A5636" s="259"/>
      <c r="B5636" s="259"/>
      <c r="C5636" s="259"/>
      <c r="D5636" s="259"/>
      <c r="E5636" s="259"/>
      <c r="F5636" s="270"/>
      <c r="G5636" s="259"/>
      <c r="H5636" s="259"/>
      <c r="I5636" s="259"/>
      <c r="J5636" s="259"/>
    </row>
    <row r="5637" spans="1:10">
      <c r="A5637" s="259"/>
      <c r="B5637" s="259"/>
      <c r="C5637" s="259"/>
      <c r="D5637" s="259"/>
      <c r="E5637" s="259"/>
      <c r="F5637" s="270"/>
      <c r="G5637" s="259"/>
      <c r="H5637" s="259"/>
      <c r="I5637" s="259"/>
      <c r="J5637" s="259"/>
    </row>
    <row r="5638" spans="1:10">
      <c r="A5638" s="259"/>
      <c r="B5638" s="259"/>
      <c r="C5638" s="259"/>
      <c r="D5638" s="259"/>
      <c r="E5638" s="259"/>
      <c r="F5638" s="270"/>
      <c r="G5638" s="259"/>
      <c r="H5638" s="259"/>
      <c r="I5638" s="259"/>
      <c r="J5638" s="259"/>
    </row>
    <row r="5639" spans="1:10">
      <c r="A5639" s="259"/>
      <c r="B5639" s="259"/>
      <c r="C5639" s="259"/>
      <c r="D5639" s="259"/>
      <c r="E5639" s="259"/>
      <c r="F5639" s="270"/>
      <c r="G5639" s="259"/>
      <c r="H5639" s="259"/>
      <c r="I5639" s="259"/>
      <c r="J5639" s="259"/>
    </row>
    <row r="5640" spans="1:10">
      <c r="A5640" s="259"/>
      <c r="B5640" s="259"/>
      <c r="C5640" s="259"/>
      <c r="D5640" s="259"/>
      <c r="E5640" s="259"/>
      <c r="F5640" s="270"/>
      <c r="G5640" s="259"/>
      <c r="H5640" s="259"/>
      <c r="I5640" s="259"/>
      <c r="J5640" s="259"/>
    </row>
    <row r="5641" spans="1:10">
      <c r="A5641" s="259"/>
      <c r="B5641" s="259"/>
      <c r="C5641" s="259"/>
      <c r="D5641" s="259"/>
      <c r="E5641" s="259"/>
      <c r="F5641" s="270"/>
      <c r="G5641" s="259"/>
      <c r="H5641" s="259"/>
      <c r="I5641" s="259"/>
      <c r="J5641" s="259"/>
    </row>
    <row r="5642" spans="1:10">
      <c r="A5642" s="259"/>
      <c r="B5642" s="259"/>
      <c r="C5642" s="259"/>
      <c r="D5642" s="259"/>
      <c r="E5642" s="259"/>
      <c r="F5642" s="270"/>
      <c r="G5642" s="259"/>
      <c r="H5642" s="259"/>
      <c r="I5642" s="259"/>
      <c r="J5642" s="259"/>
    </row>
    <row r="5643" spans="1:10">
      <c r="A5643" s="259"/>
      <c r="B5643" s="259"/>
      <c r="C5643" s="259"/>
      <c r="D5643" s="259"/>
      <c r="E5643" s="259"/>
      <c r="F5643" s="270"/>
      <c r="G5643" s="259"/>
      <c r="H5643" s="259"/>
      <c r="I5643" s="259"/>
      <c r="J5643" s="259"/>
    </row>
    <row r="5644" spans="1:10">
      <c r="A5644" s="259"/>
      <c r="B5644" s="259"/>
      <c r="C5644" s="259"/>
      <c r="D5644" s="259"/>
      <c r="E5644" s="259"/>
      <c r="F5644" s="270"/>
      <c r="G5644" s="259"/>
      <c r="H5644" s="259"/>
      <c r="I5644" s="259"/>
      <c r="J5644" s="259"/>
    </row>
    <row r="5645" spans="1:10">
      <c r="A5645" s="259"/>
      <c r="B5645" s="259"/>
      <c r="C5645" s="259"/>
      <c r="D5645" s="259"/>
      <c r="E5645" s="259"/>
      <c r="F5645" s="270"/>
      <c r="G5645" s="259"/>
      <c r="H5645" s="259"/>
      <c r="I5645" s="259"/>
      <c r="J5645" s="259"/>
    </row>
    <row r="5646" spans="1:10">
      <c r="A5646" s="259"/>
      <c r="B5646" s="259"/>
      <c r="C5646" s="259"/>
      <c r="D5646" s="259"/>
      <c r="E5646" s="259"/>
      <c r="F5646" s="270"/>
      <c r="G5646" s="259"/>
      <c r="H5646" s="259"/>
      <c r="I5646" s="259"/>
      <c r="J5646" s="259"/>
    </row>
    <row r="5647" spans="1:10">
      <c r="A5647" s="259"/>
      <c r="B5647" s="259"/>
      <c r="C5647" s="259"/>
      <c r="D5647" s="259"/>
      <c r="E5647" s="259"/>
      <c r="F5647" s="270"/>
      <c r="G5647" s="259"/>
      <c r="H5647" s="259"/>
      <c r="I5647" s="259"/>
      <c r="J5647" s="259"/>
    </row>
    <row r="5648" spans="1:10">
      <c r="A5648" s="259"/>
      <c r="B5648" s="259"/>
      <c r="C5648" s="259"/>
      <c r="D5648" s="259"/>
      <c r="E5648" s="259"/>
      <c r="F5648" s="270"/>
      <c r="G5648" s="259"/>
      <c r="H5648" s="259"/>
      <c r="I5648" s="259"/>
      <c r="J5648" s="259"/>
    </row>
    <row r="5649" spans="1:10">
      <c r="A5649" s="259"/>
      <c r="B5649" s="259"/>
      <c r="C5649" s="259"/>
      <c r="D5649" s="259"/>
      <c r="E5649" s="259"/>
      <c r="F5649" s="270"/>
      <c r="G5649" s="259"/>
      <c r="H5649" s="259"/>
      <c r="I5649" s="259"/>
      <c r="J5649" s="259"/>
    </row>
    <row r="5650" spans="1:10">
      <c r="A5650" s="259"/>
      <c r="B5650" s="259"/>
      <c r="C5650" s="259"/>
      <c r="D5650" s="259"/>
      <c r="E5650" s="259"/>
      <c r="F5650" s="270"/>
      <c r="G5650" s="259"/>
      <c r="H5650" s="259"/>
      <c r="I5650" s="259"/>
      <c r="J5650" s="259"/>
    </row>
    <row r="5651" spans="1:10">
      <c r="A5651" s="259"/>
      <c r="B5651" s="259"/>
      <c r="C5651" s="259"/>
      <c r="D5651" s="259"/>
      <c r="E5651" s="259"/>
      <c r="F5651" s="270"/>
      <c r="G5651" s="259"/>
      <c r="H5651" s="259"/>
      <c r="I5651" s="259"/>
      <c r="J5651" s="259"/>
    </row>
    <row r="5652" spans="1:10">
      <c r="A5652" s="259"/>
      <c r="B5652" s="259"/>
      <c r="C5652" s="259"/>
      <c r="D5652" s="259"/>
      <c r="E5652" s="259"/>
      <c r="F5652" s="270"/>
      <c r="G5652" s="259"/>
      <c r="H5652" s="259"/>
      <c r="I5652" s="259"/>
      <c r="J5652" s="259"/>
    </row>
    <row r="5653" spans="1:10">
      <c r="A5653" s="259"/>
      <c r="B5653" s="259"/>
      <c r="C5653" s="259"/>
      <c r="D5653" s="259"/>
      <c r="E5653" s="259"/>
      <c r="F5653" s="270"/>
      <c r="G5653" s="259"/>
      <c r="H5653" s="259"/>
      <c r="I5653" s="259"/>
      <c r="J5653" s="259"/>
    </row>
    <row r="5654" spans="1:10">
      <c r="A5654" s="259"/>
      <c r="B5654" s="259"/>
      <c r="C5654" s="259"/>
      <c r="D5654" s="259"/>
      <c r="E5654" s="259"/>
      <c r="F5654" s="270"/>
      <c r="G5654" s="259"/>
      <c r="H5654" s="259"/>
      <c r="I5654" s="259"/>
      <c r="J5654" s="259"/>
    </row>
    <row r="5655" spans="1:10">
      <c r="A5655" s="259"/>
      <c r="B5655" s="259"/>
      <c r="C5655" s="259"/>
      <c r="D5655" s="259"/>
      <c r="E5655" s="259"/>
      <c r="F5655" s="270"/>
      <c r="G5655" s="259"/>
      <c r="H5655" s="259"/>
      <c r="I5655" s="259"/>
      <c r="J5655" s="259"/>
    </row>
    <row r="5656" spans="1:10">
      <c r="A5656" s="259"/>
      <c r="B5656" s="259"/>
      <c r="C5656" s="259"/>
      <c r="D5656" s="259"/>
      <c r="E5656" s="259"/>
      <c r="F5656" s="270"/>
      <c r="G5656" s="259"/>
      <c r="H5656" s="259"/>
      <c r="I5656" s="259"/>
      <c r="J5656" s="259"/>
    </row>
    <row r="5657" spans="1:10">
      <c r="A5657" s="259"/>
      <c r="B5657" s="259"/>
      <c r="C5657" s="259"/>
      <c r="D5657" s="259"/>
      <c r="E5657" s="259"/>
      <c r="F5657" s="270"/>
      <c r="G5657" s="259"/>
      <c r="H5657" s="259"/>
      <c r="I5657" s="259"/>
      <c r="J5657" s="259"/>
    </row>
    <row r="5658" spans="1:10">
      <c r="A5658" s="259"/>
      <c r="B5658" s="259"/>
      <c r="C5658" s="259"/>
      <c r="D5658" s="259"/>
      <c r="E5658" s="259"/>
      <c r="F5658" s="270"/>
      <c r="G5658" s="259"/>
      <c r="H5658" s="259"/>
      <c r="I5658" s="259"/>
      <c r="J5658" s="259"/>
    </row>
    <row r="5659" spans="1:10">
      <c r="A5659" s="259"/>
      <c r="B5659" s="259"/>
      <c r="C5659" s="259"/>
      <c r="D5659" s="259"/>
      <c r="E5659" s="259"/>
      <c r="F5659" s="270"/>
      <c r="G5659" s="259"/>
      <c r="H5659" s="259"/>
      <c r="I5659" s="259"/>
      <c r="J5659" s="259"/>
    </row>
    <row r="5660" spans="1:10">
      <c r="A5660" s="259"/>
      <c r="B5660" s="259"/>
      <c r="C5660" s="259"/>
      <c r="D5660" s="259"/>
      <c r="E5660" s="259"/>
      <c r="F5660" s="270"/>
      <c r="G5660" s="259"/>
      <c r="H5660" s="259"/>
      <c r="I5660" s="259"/>
      <c r="J5660" s="259"/>
    </row>
    <row r="5661" spans="1:10">
      <c r="A5661" s="259"/>
      <c r="B5661" s="259"/>
      <c r="C5661" s="259"/>
      <c r="D5661" s="259"/>
      <c r="E5661" s="259"/>
      <c r="F5661" s="270"/>
      <c r="G5661" s="259"/>
      <c r="H5661" s="259"/>
      <c r="I5661" s="259"/>
      <c r="J5661" s="259"/>
    </row>
    <row r="5662" spans="1:10">
      <c r="A5662" s="259"/>
      <c r="B5662" s="259"/>
      <c r="C5662" s="259"/>
      <c r="D5662" s="259"/>
      <c r="E5662" s="259"/>
      <c r="F5662" s="270"/>
      <c r="G5662" s="259"/>
      <c r="H5662" s="259"/>
      <c r="I5662" s="259"/>
      <c r="J5662" s="259"/>
    </row>
    <row r="5663" spans="1:10">
      <c r="A5663" s="259"/>
      <c r="B5663" s="259"/>
      <c r="C5663" s="259"/>
      <c r="D5663" s="259"/>
      <c r="E5663" s="259"/>
      <c r="F5663" s="270"/>
      <c r="G5663" s="259"/>
      <c r="H5663" s="259"/>
      <c r="I5663" s="259"/>
      <c r="J5663" s="259"/>
    </row>
    <row r="5664" spans="1:10">
      <c r="A5664" s="259"/>
      <c r="B5664" s="259"/>
      <c r="C5664" s="259"/>
      <c r="D5664" s="259"/>
      <c r="E5664" s="259"/>
      <c r="F5664" s="270"/>
      <c r="G5664" s="259"/>
      <c r="H5664" s="259"/>
      <c r="I5664" s="259"/>
      <c r="J5664" s="259"/>
    </row>
    <row r="5665" spans="1:10">
      <c r="A5665" s="259"/>
      <c r="B5665" s="259"/>
      <c r="C5665" s="259"/>
      <c r="D5665" s="259"/>
      <c r="E5665" s="259"/>
      <c r="F5665" s="270"/>
      <c r="G5665" s="259"/>
      <c r="H5665" s="259"/>
      <c r="I5665" s="259"/>
      <c r="J5665" s="259"/>
    </row>
    <row r="5666" spans="1:10">
      <c r="A5666" s="259"/>
      <c r="B5666" s="259"/>
      <c r="C5666" s="259"/>
      <c r="D5666" s="259"/>
      <c r="E5666" s="259"/>
      <c r="F5666" s="270"/>
      <c r="G5666" s="259"/>
      <c r="H5666" s="259"/>
      <c r="I5666" s="259"/>
      <c r="J5666" s="259"/>
    </row>
    <row r="5667" spans="1:10">
      <c r="A5667" s="259"/>
      <c r="B5667" s="259"/>
      <c r="C5667" s="259"/>
      <c r="D5667" s="259"/>
      <c r="E5667" s="259"/>
      <c r="F5667" s="270"/>
      <c r="G5667" s="259"/>
      <c r="H5667" s="259"/>
      <c r="I5667" s="259"/>
      <c r="J5667" s="259"/>
    </row>
    <row r="5668" spans="1:10">
      <c r="A5668" s="259"/>
      <c r="B5668" s="259"/>
      <c r="C5668" s="259"/>
      <c r="D5668" s="259"/>
      <c r="E5668" s="259"/>
      <c r="F5668" s="270"/>
      <c r="G5668" s="259"/>
      <c r="H5668" s="259"/>
      <c r="I5668" s="259"/>
      <c r="J5668" s="259"/>
    </row>
    <row r="5669" spans="1:10">
      <c r="A5669" s="259"/>
      <c r="B5669" s="259"/>
      <c r="C5669" s="259"/>
      <c r="D5669" s="259"/>
      <c r="E5669" s="259"/>
      <c r="F5669" s="270"/>
      <c r="G5669" s="259"/>
      <c r="H5669" s="259"/>
      <c r="I5669" s="259"/>
      <c r="J5669" s="259"/>
    </row>
    <row r="5670" spans="1:10">
      <c r="A5670" s="259"/>
      <c r="B5670" s="259"/>
      <c r="C5670" s="259"/>
      <c r="D5670" s="259"/>
      <c r="E5670" s="259"/>
      <c r="F5670" s="270"/>
      <c r="G5670" s="259"/>
      <c r="H5670" s="259"/>
      <c r="I5670" s="259"/>
      <c r="J5670" s="259"/>
    </row>
    <row r="5671" spans="1:10">
      <c r="A5671" s="259"/>
      <c r="B5671" s="259"/>
      <c r="C5671" s="259"/>
      <c r="D5671" s="259"/>
      <c r="E5671" s="259"/>
      <c r="F5671" s="270"/>
      <c r="G5671" s="259"/>
      <c r="H5671" s="259"/>
      <c r="I5671" s="259"/>
      <c r="J5671" s="259"/>
    </row>
    <row r="5672" spans="1:10">
      <c r="A5672" s="259"/>
      <c r="B5672" s="259"/>
      <c r="C5672" s="259"/>
      <c r="D5672" s="259"/>
      <c r="E5672" s="259"/>
      <c r="F5672" s="270"/>
      <c r="G5672" s="259"/>
      <c r="H5672" s="259"/>
      <c r="I5672" s="259"/>
      <c r="J5672" s="259"/>
    </row>
    <row r="5673" spans="1:10">
      <c r="A5673" s="259"/>
      <c r="B5673" s="259"/>
      <c r="C5673" s="259"/>
      <c r="D5673" s="259"/>
      <c r="E5673" s="259"/>
      <c r="F5673" s="270"/>
      <c r="G5673" s="259"/>
      <c r="H5673" s="259"/>
      <c r="I5673" s="259"/>
      <c r="J5673" s="259"/>
    </row>
    <row r="5674" spans="1:10">
      <c r="A5674" s="259"/>
      <c r="B5674" s="259"/>
      <c r="C5674" s="259"/>
      <c r="D5674" s="259"/>
      <c r="E5674" s="259"/>
      <c r="F5674" s="270"/>
      <c r="G5674" s="259"/>
      <c r="H5674" s="259"/>
      <c r="I5674" s="259"/>
      <c r="J5674" s="259"/>
    </row>
    <row r="5675" spans="1:10">
      <c r="A5675" s="259"/>
      <c r="B5675" s="259"/>
      <c r="C5675" s="259"/>
      <c r="D5675" s="259"/>
      <c r="E5675" s="259"/>
      <c r="F5675" s="270"/>
      <c r="G5675" s="259"/>
      <c r="H5675" s="259"/>
      <c r="I5675" s="259"/>
      <c r="J5675" s="259"/>
    </row>
    <row r="5676" spans="1:10">
      <c r="A5676" s="259"/>
      <c r="B5676" s="259"/>
      <c r="C5676" s="259"/>
      <c r="D5676" s="259"/>
      <c r="E5676" s="259"/>
      <c r="F5676" s="270"/>
      <c r="G5676" s="259"/>
      <c r="H5676" s="259"/>
      <c r="I5676" s="259"/>
      <c r="J5676" s="259"/>
    </row>
    <row r="5677" spans="1:10">
      <c r="A5677" s="259"/>
      <c r="B5677" s="259"/>
      <c r="C5677" s="259"/>
      <c r="D5677" s="259"/>
      <c r="E5677" s="259"/>
      <c r="F5677" s="270"/>
      <c r="G5677" s="259"/>
      <c r="H5677" s="259"/>
      <c r="I5677" s="259"/>
      <c r="J5677" s="259"/>
    </row>
    <row r="5678" spans="1:10">
      <c r="A5678" s="259"/>
      <c r="B5678" s="259"/>
      <c r="C5678" s="259"/>
      <c r="D5678" s="259"/>
      <c r="E5678" s="259"/>
      <c r="F5678" s="270"/>
      <c r="G5678" s="259"/>
      <c r="H5678" s="259"/>
      <c r="I5678" s="259"/>
      <c r="J5678" s="259"/>
    </row>
    <row r="5679" spans="1:10">
      <c r="A5679" s="259"/>
      <c r="B5679" s="259"/>
      <c r="C5679" s="259"/>
      <c r="D5679" s="259"/>
      <c r="E5679" s="259"/>
      <c r="F5679" s="270"/>
      <c r="G5679" s="259"/>
      <c r="H5679" s="259"/>
      <c r="I5679" s="259"/>
      <c r="J5679" s="259"/>
    </row>
    <row r="5680" spans="1:10">
      <c r="A5680" s="259"/>
      <c r="B5680" s="259"/>
      <c r="C5680" s="259"/>
      <c r="D5680" s="259"/>
      <c r="E5680" s="259"/>
      <c r="F5680" s="270"/>
      <c r="G5680" s="259"/>
      <c r="H5680" s="259"/>
      <c r="I5680" s="259"/>
      <c r="J5680" s="259"/>
    </row>
    <row r="5681" spans="1:10">
      <c r="A5681" s="259"/>
      <c r="B5681" s="259"/>
      <c r="C5681" s="259"/>
      <c r="D5681" s="259"/>
      <c r="E5681" s="259"/>
      <c r="F5681" s="270"/>
      <c r="G5681" s="259"/>
      <c r="H5681" s="259"/>
      <c r="I5681" s="259"/>
      <c r="J5681" s="259"/>
    </row>
    <row r="5682" spans="1:10">
      <c r="A5682" s="259"/>
      <c r="B5682" s="259"/>
      <c r="C5682" s="259"/>
      <c r="D5682" s="259"/>
      <c r="E5682" s="259"/>
      <c r="F5682" s="270"/>
      <c r="G5682" s="259"/>
      <c r="H5682" s="259"/>
      <c r="I5682" s="259"/>
      <c r="J5682" s="259"/>
    </row>
    <row r="5683" spans="1:10">
      <c r="A5683" s="259"/>
      <c r="B5683" s="259"/>
      <c r="C5683" s="259"/>
      <c r="D5683" s="259"/>
      <c r="E5683" s="259"/>
      <c r="F5683" s="270"/>
      <c r="G5683" s="259"/>
      <c r="H5683" s="259"/>
      <c r="I5683" s="259"/>
      <c r="J5683" s="259"/>
    </row>
    <row r="5684" spans="1:10">
      <c r="A5684" s="259"/>
      <c r="B5684" s="259"/>
      <c r="C5684" s="259"/>
      <c r="D5684" s="259"/>
      <c r="E5684" s="259"/>
      <c r="F5684" s="270"/>
      <c r="G5684" s="259"/>
      <c r="H5684" s="259"/>
      <c r="I5684" s="259"/>
      <c r="J5684" s="259"/>
    </row>
    <row r="5685" spans="1:10">
      <c r="A5685" s="259"/>
      <c r="B5685" s="259"/>
      <c r="C5685" s="259"/>
      <c r="D5685" s="259"/>
      <c r="E5685" s="259"/>
      <c r="F5685" s="270"/>
      <c r="G5685" s="259"/>
      <c r="H5685" s="259"/>
      <c r="I5685" s="259"/>
      <c r="J5685" s="259"/>
    </row>
    <row r="5686" spans="1:10">
      <c r="A5686" s="259"/>
      <c r="B5686" s="259"/>
      <c r="C5686" s="259"/>
      <c r="D5686" s="259"/>
      <c r="E5686" s="259"/>
      <c r="F5686" s="270"/>
      <c r="G5686" s="259"/>
      <c r="H5686" s="259"/>
      <c r="I5686" s="259"/>
      <c r="J5686" s="259"/>
    </row>
    <row r="5687" spans="1:10">
      <c r="A5687" s="259"/>
      <c r="B5687" s="259"/>
      <c r="C5687" s="259"/>
      <c r="D5687" s="259"/>
      <c r="E5687" s="259"/>
      <c r="F5687" s="270"/>
      <c r="G5687" s="259"/>
      <c r="H5687" s="259"/>
      <c r="I5687" s="259"/>
      <c r="J5687" s="259"/>
    </row>
    <row r="5688" spans="1:10">
      <c r="A5688" s="259"/>
      <c r="B5688" s="259"/>
      <c r="C5688" s="259"/>
      <c r="D5688" s="259"/>
      <c r="E5688" s="259"/>
      <c r="F5688" s="270"/>
      <c r="G5688" s="259"/>
      <c r="H5688" s="259"/>
      <c r="I5688" s="259"/>
      <c r="J5688" s="259"/>
    </row>
    <row r="5689" spans="1:10">
      <c r="A5689" s="259"/>
      <c r="B5689" s="259"/>
      <c r="C5689" s="259"/>
      <c r="D5689" s="259"/>
      <c r="E5689" s="259"/>
      <c r="F5689" s="270"/>
      <c r="G5689" s="259"/>
      <c r="H5689" s="259"/>
      <c r="I5689" s="259"/>
      <c r="J5689" s="259"/>
    </row>
    <row r="5690" spans="1:10">
      <c r="A5690" s="259"/>
      <c r="B5690" s="259"/>
      <c r="C5690" s="259"/>
      <c r="D5690" s="259"/>
      <c r="E5690" s="259"/>
      <c r="F5690" s="270"/>
      <c r="G5690" s="259"/>
      <c r="H5690" s="259"/>
      <c r="I5690" s="259"/>
      <c r="J5690" s="259"/>
    </row>
    <row r="5691" spans="1:10">
      <c r="A5691" s="259"/>
      <c r="B5691" s="259"/>
      <c r="C5691" s="259"/>
      <c r="D5691" s="259"/>
      <c r="E5691" s="259"/>
      <c r="F5691" s="270"/>
      <c r="G5691" s="259"/>
      <c r="H5691" s="259"/>
      <c r="I5691" s="259"/>
      <c r="J5691" s="259"/>
    </row>
    <row r="5692" spans="1:10">
      <c r="A5692" s="259"/>
      <c r="B5692" s="259"/>
      <c r="C5692" s="259"/>
      <c r="D5692" s="259"/>
      <c r="E5692" s="259"/>
      <c r="F5692" s="270"/>
      <c r="G5692" s="259"/>
      <c r="H5692" s="259"/>
      <c r="I5692" s="259"/>
      <c r="J5692" s="259"/>
    </row>
    <row r="5693" spans="1:10">
      <c r="A5693" s="259"/>
      <c r="B5693" s="259"/>
      <c r="C5693" s="259"/>
      <c r="D5693" s="259"/>
      <c r="E5693" s="259"/>
      <c r="F5693" s="270"/>
      <c r="G5693" s="259"/>
      <c r="H5693" s="259"/>
      <c r="I5693" s="259"/>
      <c r="J5693" s="259"/>
    </row>
    <row r="5694" spans="1:10">
      <c r="A5694" s="259"/>
      <c r="B5694" s="259"/>
      <c r="C5694" s="259"/>
      <c r="D5694" s="259"/>
      <c r="E5694" s="259"/>
      <c r="F5694" s="270"/>
      <c r="G5694" s="259"/>
      <c r="H5694" s="259"/>
      <c r="I5694" s="259"/>
      <c r="J5694" s="259"/>
    </row>
    <row r="5695" spans="1:10">
      <c r="A5695" s="259"/>
      <c r="B5695" s="259"/>
      <c r="C5695" s="259"/>
      <c r="D5695" s="259"/>
      <c r="E5695" s="259"/>
      <c r="F5695" s="270"/>
      <c r="G5695" s="259"/>
      <c r="H5695" s="259"/>
      <c r="I5695" s="259"/>
      <c r="J5695" s="259"/>
    </row>
    <row r="5696" spans="1:10">
      <c r="A5696" s="259"/>
      <c r="B5696" s="259"/>
      <c r="C5696" s="259"/>
      <c r="D5696" s="259"/>
      <c r="E5696" s="259"/>
      <c r="F5696" s="270"/>
      <c r="G5696" s="259"/>
      <c r="H5696" s="259"/>
      <c r="I5696" s="259"/>
      <c r="J5696" s="259"/>
    </row>
    <row r="5697" spans="1:10">
      <c r="A5697" s="259"/>
      <c r="B5697" s="259"/>
      <c r="C5697" s="259"/>
      <c r="D5697" s="259"/>
      <c r="E5697" s="259"/>
      <c r="F5697" s="270"/>
      <c r="G5697" s="259"/>
      <c r="H5697" s="259"/>
      <c r="I5697" s="259"/>
      <c r="J5697" s="259"/>
    </row>
    <row r="5698" spans="1:10">
      <c r="A5698" s="259"/>
      <c r="B5698" s="259"/>
      <c r="C5698" s="259"/>
      <c r="D5698" s="259"/>
      <c r="E5698" s="259"/>
      <c r="F5698" s="270"/>
      <c r="G5698" s="259"/>
      <c r="H5698" s="259"/>
      <c r="I5698" s="259"/>
      <c r="J5698" s="259"/>
    </row>
    <row r="5699" spans="1:10">
      <c r="A5699" s="259"/>
      <c r="B5699" s="259"/>
      <c r="C5699" s="259"/>
      <c r="D5699" s="259"/>
      <c r="E5699" s="259"/>
      <c r="F5699" s="270"/>
      <c r="G5699" s="259"/>
      <c r="H5699" s="259"/>
      <c r="I5699" s="259"/>
      <c r="J5699" s="259"/>
    </row>
    <row r="5700" spans="1:10">
      <c r="A5700" s="259"/>
      <c r="B5700" s="259"/>
      <c r="C5700" s="259"/>
      <c r="D5700" s="259"/>
      <c r="E5700" s="259"/>
      <c r="F5700" s="270"/>
      <c r="G5700" s="259"/>
      <c r="H5700" s="259"/>
      <c r="I5700" s="259"/>
      <c r="J5700" s="259"/>
    </row>
    <row r="5701" spans="1:10">
      <c r="A5701" s="259"/>
      <c r="B5701" s="259"/>
      <c r="C5701" s="259"/>
      <c r="D5701" s="259"/>
      <c r="E5701" s="259"/>
      <c r="F5701" s="270"/>
      <c r="G5701" s="259"/>
      <c r="H5701" s="259"/>
      <c r="I5701" s="259"/>
      <c r="J5701" s="259"/>
    </row>
    <row r="5702" spans="1:10">
      <c r="A5702" s="259"/>
      <c r="B5702" s="259"/>
      <c r="C5702" s="259"/>
      <c r="D5702" s="259"/>
      <c r="E5702" s="259"/>
      <c r="F5702" s="270"/>
      <c r="G5702" s="259"/>
      <c r="H5702" s="259"/>
      <c r="I5702" s="259"/>
      <c r="J5702" s="259"/>
    </row>
    <row r="5703" spans="1:10">
      <c r="A5703" s="259"/>
      <c r="B5703" s="259"/>
      <c r="C5703" s="259"/>
      <c r="D5703" s="259"/>
      <c r="E5703" s="259"/>
      <c r="F5703" s="270"/>
      <c r="G5703" s="259"/>
      <c r="H5703" s="259"/>
      <c r="I5703" s="259"/>
      <c r="J5703" s="259"/>
    </row>
    <row r="5704" spans="1:10">
      <c r="A5704" s="259"/>
      <c r="B5704" s="259"/>
      <c r="C5704" s="259"/>
      <c r="D5704" s="259"/>
      <c r="E5704" s="259"/>
      <c r="F5704" s="270"/>
      <c r="G5704" s="259"/>
      <c r="H5704" s="259"/>
      <c r="I5704" s="259"/>
      <c r="J5704" s="259"/>
    </row>
    <row r="5705" spans="1:10">
      <c r="A5705" s="259"/>
      <c r="B5705" s="259"/>
      <c r="C5705" s="259"/>
      <c r="D5705" s="259"/>
      <c r="E5705" s="259"/>
      <c r="F5705" s="270"/>
      <c r="G5705" s="259"/>
      <c r="H5705" s="259"/>
      <c r="I5705" s="259"/>
      <c r="J5705" s="259"/>
    </row>
    <row r="5706" spans="1:10">
      <c r="A5706" s="259"/>
      <c r="B5706" s="259"/>
      <c r="C5706" s="259"/>
      <c r="D5706" s="259"/>
      <c r="E5706" s="259"/>
      <c r="F5706" s="270"/>
      <c r="G5706" s="259"/>
      <c r="H5706" s="259"/>
      <c r="I5706" s="259"/>
      <c r="J5706" s="259"/>
    </row>
    <row r="5707" spans="1:10">
      <c r="A5707" s="259"/>
      <c r="B5707" s="259"/>
      <c r="C5707" s="259"/>
      <c r="D5707" s="259"/>
      <c r="E5707" s="259"/>
      <c r="F5707" s="270"/>
      <c r="G5707" s="259"/>
      <c r="H5707" s="259"/>
      <c r="I5707" s="259"/>
      <c r="J5707" s="259"/>
    </row>
    <row r="5708" spans="1:10">
      <c r="A5708" s="259"/>
      <c r="B5708" s="259"/>
      <c r="C5708" s="259"/>
      <c r="D5708" s="259"/>
      <c r="E5708" s="259"/>
      <c r="F5708" s="270"/>
      <c r="G5708" s="259"/>
      <c r="H5708" s="259"/>
      <c r="I5708" s="259"/>
      <c r="J5708" s="259"/>
    </row>
    <row r="5709" spans="1:10">
      <c r="A5709" s="259"/>
      <c r="B5709" s="259"/>
      <c r="C5709" s="259"/>
      <c r="D5709" s="259"/>
      <c r="E5709" s="259"/>
      <c r="F5709" s="270"/>
      <c r="G5709" s="259"/>
      <c r="H5709" s="259"/>
      <c r="I5709" s="259"/>
      <c r="J5709" s="259"/>
    </row>
    <row r="5710" spans="1:10">
      <c r="A5710" s="259"/>
      <c r="B5710" s="259"/>
      <c r="C5710" s="259"/>
      <c r="D5710" s="259"/>
      <c r="E5710" s="259"/>
      <c r="F5710" s="270"/>
      <c r="G5710" s="259"/>
      <c r="H5710" s="259"/>
      <c r="I5710" s="259"/>
      <c r="J5710" s="259"/>
    </row>
    <row r="5711" spans="1:10">
      <c r="A5711" s="259"/>
      <c r="B5711" s="259"/>
      <c r="C5711" s="259"/>
      <c r="D5711" s="259"/>
      <c r="E5711" s="259"/>
      <c r="F5711" s="270"/>
      <c r="G5711" s="259"/>
      <c r="H5711" s="259"/>
      <c r="I5711" s="259"/>
      <c r="J5711" s="259"/>
    </row>
    <row r="5712" spans="1:10">
      <c r="A5712" s="259"/>
      <c r="B5712" s="259"/>
      <c r="C5712" s="259"/>
      <c r="D5712" s="259"/>
      <c r="E5712" s="259"/>
      <c r="F5712" s="270"/>
      <c r="G5712" s="259"/>
      <c r="H5712" s="259"/>
      <c r="I5712" s="259"/>
      <c r="J5712" s="259"/>
    </row>
    <row r="5713" spans="1:10">
      <c r="A5713" s="259"/>
      <c r="B5713" s="259"/>
      <c r="C5713" s="259"/>
      <c r="D5713" s="259"/>
      <c r="E5713" s="259"/>
      <c r="F5713" s="270"/>
      <c r="G5713" s="259"/>
      <c r="H5713" s="259"/>
      <c r="I5713" s="259"/>
      <c r="J5713" s="259"/>
    </row>
    <row r="5714" spans="1:10">
      <c r="A5714" s="259"/>
      <c r="B5714" s="259"/>
      <c r="C5714" s="259"/>
      <c r="D5714" s="259"/>
      <c r="E5714" s="259"/>
      <c r="F5714" s="270"/>
      <c r="G5714" s="259"/>
      <c r="H5714" s="259"/>
      <c r="I5714" s="259"/>
      <c r="J5714" s="259"/>
    </row>
    <row r="5715" spans="1:10">
      <c r="A5715" s="259"/>
      <c r="B5715" s="259"/>
      <c r="C5715" s="259"/>
      <c r="D5715" s="259"/>
      <c r="E5715" s="259"/>
      <c r="F5715" s="270"/>
      <c r="G5715" s="259"/>
      <c r="H5715" s="259"/>
      <c r="I5715" s="259"/>
      <c r="J5715" s="259"/>
    </row>
    <row r="5716" spans="1:10">
      <c r="A5716" s="259"/>
      <c r="B5716" s="259"/>
      <c r="C5716" s="259"/>
      <c r="D5716" s="259"/>
      <c r="E5716" s="259"/>
      <c r="F5716" s="270"/>
      <c r="G5716" s="259"/>
      <c r="H5716" s="259"/>
      <c r="I5716" s="259"/>
      <c r="J5716" s="259"/>
    </row>
    <row r="5717" spans="1:10">
      <c r="A5717" s="259"/>
      <c r="B5717" s="259"/>
      <c r="C5717" s="259"/>
      <c r="D5717" s="259"/>
      <c r="E5717" s="259"/>
      <c r="F5717" s="270"/>
      <c r="G5717" s="259"/>
      <c r="H5717" s="259"/>
      <c r="I5717" s="259"/>
      <c r="J5717" s="259"/>
    </row>
    <row r="5718" spans="1:10">
      <c r="A5718" s="259"/>
      <c r="B5718" s="259"/>
      <c r="C5718" s="259"/>
      <c r="D5718" s="259"/>
      <c r="E5718" s="259"/>
      <c r="F5718" s="270"/>
      <c r="G5718" s="259"/>
      <c r="H5718" s="259"/>
      <c r="I5718" s="259"/>
      <c r="J5718" s="259"/>
    </row>
    <row r="5719" spans="1:10">
      <c r="A5719" s="259"/>
      <c r="B5719" s="259"/>
      <c r="C5719" s="259"/>
      <c r="D5719" s="259"/>
      <c r="E5719" s="259"/>
      <c r="F5719" s="270"/>
      <c r="G5719" s="259"/>
      <c r="H5719" s="259"/>
      <c r="I5719" s="259"/>
      <c r="J5719" s="259"/>
    </row>
    <row r="5720" spans="1:10">
      <c r="A5720" s="259"/>
      <c r="B5720" s="259"/>
      <c r="C5720" s="259"/>
      <c r="D5720" s="259"/>
      <c r="E5720" s="259"/>
      <c r="F5720" s="270"/>
      <c r="G5720" s="259"/>
      <c r="H5720" s="259"/>
      <c r="I5720" s="259"/>
      <c r="J5720" s="259"/>
    </row>
    <row r="5721" spans="1:10">
      <c r="A5721" s="259"/>
      <c r="B5721" s="259"/>
      <c r="C5721" s="259"/>
      <c r="D5721" s="259"/>
      <c r="E5721" s="259"/>
      <c r="F5721" s="270"/>
      <c r="G5721" s="259"/>
      <c r="H5721" s="259"/>
      <c r="I5721" s="259"/>
      <c r="J5721" s="259"/>
    </row>
    <row r="5722" spans="1:10">
      <c r="A5722" s="259"/>
      <c r="B5722" s="259"/>
      <c r="C5722" s="259"/>
      <c r="D5722" s="259"/>
      <c r="E5722" s="259"/>
      <c r="F5722" s="270"/>
      <c r="G5722" s="259"/>
      <c r="H5722" s="259"/>
      <c r="I5722" s="259"/>
      <c r="J5722" s="259"/>
    </row>
    <row r="5723" spans="1:10">
      <c r="A5723" s="259"/>
      <c r="B5723" s="259"/>
      <c r="C5723" s="259"/>
      <c r="D5723" s="259"/>
      <c r="E5723" s="259"/>
      <c r="F5723" s="270"/>
      <c r="G5723" s="259"/>
      <c r="H5723" s="259"/>
      <c r="I5723" s="259"/>
      <c r="J5723" s="259"/>
    </row>
    <row r="5724" spans="1:10">
      <c r="A5724" s="259"/>
      <c r="B5724" s="259"/>
      <c r="C5724" s="259"/>
      <c r="D5724" s="259"/>
      <c r="E5724" s="259"/>
      <c r="F5724" s="270"/>
      <c r="G5724" s="259"/>
      <c r="H5724" s="259"/>
      <c r="I5724" s="259"/>
      <c r="J5724" s="259"/>
    </row>
    <row r="5725" spans="1:10">
      <c r="A5725" s="259"/>
      <c r="B5725" s="259"/>
      <c r="C5725" s="259"/>
      <c r="D5725" s="259"/>
      <c r="E5725" s="259"/>
      <c r="F5725" s="270"/>
      <c r="G5725" s="259"/>
      <c r="H5725" s="259"/>
      <c r="I5725" s="259"/>
      <c r="J5725" s="259"/>
    </row>
    <row r="5726" spans="1:10">
      <c r="A5726" s="259"/>
      <c r="B5726" s="259"/>
      <c r="C5726" s="259"/>
      <c r="D5726" s="259"/>
      <c r="E5726" s="259"/>
      <c r="F5726" s="270"/>
      <c r="G5726" s="259"/>
      <c r="H5726" s="259"/>
      <c r="I5726" s="259"/>
      <c r="J5726" s="259"/>
    </row>
    <row r="5727" spans="1:10">
      <c r="A5727" s="259"/>
      <c r="B5727" s="259"/>
      <c r="C5727" s="259"/>
      <c r="D5727" s="259"/>
      <c r="E5727" s="259"/>
      <c r="F5727" s="270"/>
      <c r="G5727" s="259"/>
      <c r="H5727" s="259"/>
      <c r="I5727" s="259"/>
      <c r="J5727" s="259"/>
    </row>
    <row r="5728" spans="1:10">
      <c r="A5728" s="259"/>
      <c r="B5728" s="259"/>
      <c r="C5728" s="259"/>
      <c r="D5728" s="259"/>
      <c r="E5728" s="259"/>
      <c r="F5728" s="270"/>
      <c r="G5728" s="259"/>
      <c r="H5728" s="259"/>
      <c r="I5728" s="259"/>
      <c r="J5728" s="259"/>
    </row>
    <row r="5729" spans="1:10">
      <c r="A5729" s="259"/>
      <c r="B5729" s="259"/>
      <c r="C5729" s="259"/>
      <c r="D5729" s="259"/>
      <c r="E5729" s="259"/>
      <c r="F5729" s="270"/>
      <c r="G5729" s="259"/>
      <c r="H5729" s="259"/>
      <c r="I5729" s="259"/>
      <c r="J5729" s="259"/>
    </row>
    <row r="5730" spans="1:10">
      <c r="A5730" s="259"/>
      <c r="B5730" s="259"/>
      <c r="C5730" s="259"/>
      <c r="D5730" s="259"/>
      <c r="E5730" s="259"/>
      <c r="F5730" s="270"/>
      <c r="G5730" s="259"/>
      <c r="H5730" s="259"/>
      <c r="I5730" s="259"/>
      <c r="J5730" s="259"/>
    </row>
    <row r="5731" spans="1:10">
      <c r="A5731" s="259"/>
      <c r="B5731" s="259"/>
      <c r="C5731" s="259"/>
      <c r="D5731" s="259"/>
      <c r="E5731" s="259"/>
      <c r="F5731" s="270"/>
      <c r="G5731" s="259"/>
      <c r="H5731" s="259"/>
      <c r="I5731" s="259"/>
      <c r="J5731" s="259"/>
    </row>
    <row r="5732" spans="1:10">
      <c r="A5732" s="259"/>
      <c r="B5732" s="259"/>
      <c r="C5732" s="259"/>
      <c r="D5732" s="259"/>
      <c r="E5732" s="259"/>
      <c r="F5732" s="270"/>
      <c r="G5732" s="259"/>
      <c r="H5732" s="259"/>
      <c r="I5732" s="259"/>
      <c r="J5732" s="259"/>
    </row>
    <row r="5733" spans="1:10">
      <c r="A5733" s="259"/>
      <c r="B5733" s="259"/>
      <c r="C5733" s="259"/>
      <c r="D5733" s="259"/>
      <c r="E5733" s="259"/>
      <c r="F5733" s="270"/>
      <c r="G5733" s="259"/>
      <c r="H5733" s="259"/>
      <c r="I5733" s="259"/>
      <c r="J5733" s="259"/>
    </row>
    <row r="5734" spans="1:10">
      <c r="A5734" s="259"/>
      <c r="B5734" s="259"/>
      <c r="C5734" s="259"/>
      <c r="D5734" s="259"/>
      <c r="E5734" s="259"/>
      <c r="F5734" s="270"/>
      <c r="G5734" s="259"/>
      <c r="H5734" s="259"/>
      <c r="I5734" s="259"/>
      <c r="J5734" s="259"/>
    </row>
    <row r="5735" spans="1:10">
      <c r="A5735" s="259"/>
      <c r="B5735" s="259"/>
      <c r="C5735" s="259"/>
      <c r="D5735" s="259"/>
      <c r="E5735" s="259"/>
      <c r="F5735" s="270"/>
      <c r="G5735" s="259"/>
      <c r="H5735" s="259"/>
      <c r="I5735" s="259"/>
      <c r="J5735" s="259"/>
    </row>
    <row r="5736" spans="1:10">
      <c r="A5736" s="259"/>
      <c r="B5736" s="259"/>
      <c r="C5736" s="259"/>
      <c r="D5736" s="259"/>
      <c r="E5736" s="259"/>
      <c r="F5736" s="270"/>
      <c r="G5736" s="259"/>
      <c r="H5736" s="259"/>
      <c r="I5736" s="259"/>
      <c r="J5736" s="259"/>
    </row>
    <row r="5737" spans="1:10">
      <c r="A5737" s="259"/>
      <c r="B5737" s="259"/>
      <c r="C5737" s="259"/>
      <c r="D5737" s="259"/>
      <c r="E5737" s="259"/>
      <c r="F5737" s="270"/>
      <c r="G5737" s="259"/>
      <c r="H5737" s="259"/>
      <c r="I5737" s="259"/>
      <c r="J5737" s="259"/>
    </row>
    <row r="5738" spans="1:10">
      <c r="A5738" s="259"/>
      <c r="B5738" s="259"/>
      <c r="C5738" s="259"/>
      <c r="D5738" s="259"/>
      <c r="E5738" s="259"/>
      <c r="F5738" s="270"/>
      <c r="G5738" s="259"/>
      <c r="H5738" s="259"/>
      <c r="I5738" s="259"/>
      <c r="J5738" s="259"/>
    </row>
    <row r="5739" spans="1:10">
      <c r="A5739" s="259"/>
      <c r="B5739" s="259"/>
      <c r="C5739" s="259"/>
      <c r="D5739" s="259"/>
      <c r="E5739" s="259"/>
      <c r="F5739" s="270"/>
      <c r="G5739" s="259"/>
      <c r="H5739" s="259"/>
      <c r="I5739" s="259"/>
      <c r="J5739" s="259"/>
    </row>
    <row r="5740" spans="1:10">
      <c r="A5740" s="259"/>
      <c r="B5740" s="259"/>
      <c r="C5740" s="259"/>
      <c r="D5740" s="259"/>
      <c r="E5740" s="259"/>
      <c r="F5740" s="270"/>
      <c r="G5740" s="259"/>
      <c r="H5740" s="259"/>
      <c r="I5740" s="259"/>
      <c r="J5740" s="259"/>
    </row>
    <row r="5741" spans="1:10">
      <c r="A5741" s="259"/>
      <c r="B5741" s="259"/>
      <c r="C5741" s="259"/>
      <c r="D5741" s="259"/>
      <c r="E5741" s="259"/>
      <c r="F5741" s="270"/>
      <c r="G5741" s="259"/>
      <c r="H5741" s="259"/>
      <c r="I5741" s="259"/>
      <c r="J5741" s="259"/>
    </row>
    <row r="5742" spans="1:10">
      <c r="A5742" s="259"/>
      <c r="B5742" s="259"/>
      <c r="C5742" s="259"/>
      <c r="D5742" s="259"/>
      <c r="E5742" s="259"/>
      <c r="F5742" s="270"/>
      <c r="G5742" s="259"/>
      <c r="H5742" s="259"/>
      <c r="I5742" s="259"/>
      <c r="J5742" s="259"/>
    </row>
    <row r="5743" spans="1:10">
      <c r="A5743" s="259"/>
      <c r="B5743" s="259"/>
      <c r="C5743" s="259"/>
      <c r="D5743" s="259"/>
      <c r="E5743" s="259"/>
      <c r="F5743" s="270"/>
      <c r="G5743" s="259"/>
      <c r="H5743" s="259"/>
      <c r="I5743" s="259"/>
      <c r="J5743" s="259"/>
    </row>
    <row r="5744" spans="1:10">
      <c r="A5744" s="259"/>
      <c r="B5744" s="259"/>
      <c r="C5744" s="259"/>
      <c r="D5744" s="259"/>
      <c r="E5744" s="259"/>
      <c r="F5744" s="270"/>
      <c r="G5744" s="259"/>
      <c r="H5744" s="259"/>
      <c r="I5744" s="259"/>
      <c r="J5744" s="259"/>
    </row>
    <row r="5745" spans="1:10">
      <c r="A5745" s="259"/>
      <c r="B5745" s="259"/>
      <c r="C5745" s="259"/>
      <c r="D5745" s="259"/>
      <c r="E5745" s="259"/>
      <c r="F5745" s="270"/>
      <c r="G5745" s="259"/>
      <c r="H5745" s="259"/>
      <c r="I5745" s="259"/>
      <c r="J5745" s="259"/>
    </row>
    <row r="5746" spans="1:10">
      <c r="A5746" s="259"/>
      <c r="B5746" s="259"/>
      <c r="C5746" s="259"/>
      <c r="D5746" s="259"/>
      <c r="E5746" s="259"/>
      <c r="F5746" s="270"/>
      <c r="G5746" s="259"/>
      <c r="H5746" s="259"/>
      <c r="I5746" s="259"/>
      <c r="J5746" s="259"/>
    </row>
    <row r="5747" spans="1:10">
      <c r="A5747" s="259"/>
      <c r="B5747" s="259"/>
      <c r="C5747" s="259"/>
      <c r="D5747" s="259"/>
      <c r="E5747" s="259"/>
      <c r="F5747" s="270"/>
      <c r="G5747" s="259"/>
      <c r="H5747" s="259"/>
      <c r="I5747" s="259"/>
      <c r="J5747" s="259"/>
    </row>
    <row r="5748" spans="1:10">
      <c r="A5748" s="259"/>
      <c r="B5748" s="259"/>
      <c r="C5748" s="259"/>
      <c r="D5748" s="259"/>
      <c r="E5748" s="259"/>
      <c r="F5748" s="270"/>
      <c r="G5748" s="259"/>
      <c r="H5748" s="259"/>
      <c r="I5748" s="259"/>
      <c r="J5748" s="259"/>
    </row>
    <row r="5749" spans="1:10">
      <c r="A5749" s="259"/>
      <c r="B5749" s="259"/>
      <c r="C5749" s="259"/>
      <c r="D5749" s="259"/>
      <c r="E5749" s="259"/>
      <c r="F5749" s="270"/>
      <c r="G5749" s="259"/>
      <c r="H5749" s="259"/>
      <c r="I5749" s="259"/>
      <c r="J5749" s="259"/>
    </row>
    <row r="5750" spans="1:10">
      <c r="A5750" s="259"/>
      <c r="B5750" s="259"/>
      <c r="C5750" s="259"/>
      <c r="D5750" s="259"/>
      <c r="E5750" s="259"/>
      <c r="F5750" s="270"/>
      <c r="G5750" s="259"/>
      <c r="H5750" s="259"/>
      <c r="I5750" s="259"/>
      <c r="J5750" s="259"/>
    </row>
    <row r="5751" spans="1:10">
      <c r="A5751" s="259"/>
      <c r="B5751" s="259"/>
      <c r="C5751" s="259"/>
      <c r="D5751" s="259"/>
      <c r="E5751" s="259"/>
      <c r="F5751" s="270"/>
      <c r="G5751" s="259"/>
      <c r="H5751" s="259"/>
      <c r="I5751" s="259"/>
      <c r="J5751" s="259"/>
    </row>
    <row r="5752" spans="1:10">
      <c r="A5752" s="259"/>
      <c r="B5752" s="259"/>
      <c r="C5752" s="259"/>
      <c r="D5752" s="259"/>
      <c r="E5752" s="259"/>
      <c r="F5752" s="270"/>
      <c r="G5752" s="259"/>
      <c r="H5752" s="259"/>
      <c r="I5752" s="259"/>
      <c r="J5752" s="259"/>
    </row>
    <row r="5753" spans="1:10">
      <c r="A5753" s="259"/>
      <c r="B5753" s="259"/>
      <c r="C5753" s="259"/>
      <c r="D5753" s="259"/>
      <c r="E5753" s="259"/>
      <c r="F5753" s="270"/>
      <c r="G5753" s="259"/>
      <c r="H5753" s="259"/>
      <c r="I5753" s="259"/>
      <c r="J5753" s="259"/>
    </row>
    <row r="5754" spans="1:10">
      <c r="A5754" s="259"/>
      <c r="B5754" s="259"/>
      <c r="C5754" s="259"/>
      <c r="D5754" s="259"/>
      <c r="E5754" s="259"/>
      <c r="F5754" s="270"/>
      <c r="G5754" s="259"/>
      <c r="H5754" s="259"/>
      <c r="I5754" s="259"/>
      <c r="J5754" s="259"/>
    </row>
    <row r="5755" spans="1:10">
      <c r="A5755" s="259"/>
      <c r="B5755" s="259"/>
      <c r="C5755" s="259"/>
      <c r="D5755" s="259"/>
      <c r="E5755" s="259"/>
      <c r="F5755" s="270"/>
      <c r="G5755" s="259"/>
      <c r="H5755" s="259"/>
      <c r="I5755" s="259"/>
      <c r="J5755" s="259"/>
    </row>
    <row r="5756" spans="1:10">
      <c r="A5756" s="259"/>
      <c r="B5756" s="259"/>
      <c r="C5756" s="259"/>
      <c r="D5756" s="259"/>
      <c r="E5756" s="259"/>
      <c r="F5756" s="270"/>
      <c r="G5756" s="259"/>
      <c r="H5756" s="259"/>
      <c r="I5756" s="259"/>
      <c r="J5756" s="259"/>
    </row>
    <row r="5757" spans="1:10">
      <c r="A5757" s="259"/>
      <c r="B5757" s="259"/>
      <c r="C5757" s="259"/>
      <c r="D5757" s="259"/>
      <c r="E5757" s="259"/>
      <c r="F5757" s="270"/>
      <c r="G5757" s="259"/>
      <c r="H5757" s="259"/>
      <c r="I5757" s="259"/>
      <c r="J5757" s="259"/>
    </row>
    <row r="5758" spans="1:10">
      <c r="A5758" s="259"/>
      <c r="B5758" s="259"/>
      <c r="C5758" s="259"/>
      <c r="D5758" s="259"/>
      <c r="E5758" s="259"/>
      <c r="F5758" s="270"/>
      <c r="G5758" s="259"/>
      <c r="H5758" s="259"/>
      <c r="I5758" s="259"/>
      <c r="J5758" s="259"/>
    </row>
    <row r="5759" spans="1:10">
      <c r="A5759" s="259"/>
      <c r="B5759" s="259"/>
      <c r="C5759" s="259"/>
      <c r="D5759" s="259"/>
      <c r="E5759" s="259"/>
      <c r="F5759" s="270"/>
      <c r="G5759" s="259"/>
      <c r="H5759" s="259"/>
      <c r="I5759" s="259"/>
      <c r="J5759" s="259"/>
    </row>
    <row r="5760" spans="1:10">
      <c r="A5760" s="259"/>
      <c r="B5760" s="259"/>
      <c r="C5760" s="259"/>
      <c r="D5760" s="259"/>
      <c r="E5760" s="259"/>
      <c r="F5760" s="270"/>
      <c r="G5760" s="259"/>
      <c r="H5760" s="259"/>
      <c r="I5760" s="259"/>
      <c r="J5760" s="259"/>
    </row>
    <row r="5761" spans="1:10">
      <c r="A5761" s="259"/>
      <c r="B5761" s="259"/>
      <c r="C5761" s="259"/>
      <c r="D5761" s="259"/>
      <c r="E5761" s="259"/>
      <c r="F5761" s="270"/>
      <c r="G5761" s="259"/>
      <c r="H5761" s="259"/>
      <c r="I5761" s="259"/>
      <c r="J5761" s="259"/>
    </row>
    <row r="5762" spans="1:10">
      <c r="A5762" s="259"/>
      <c r="B5762" s="259"/>
      <c r="C5762" s="259"/>
      <c r="D5762" s="259"/>
      <c r="E5762" s="259"/>
      <c r="F5762" s="270"/>
      <c r="G5762" s="259"/>
      <c r="H5762" s="259"/>
      <c r="I5762" s="259"/>
      <c r="J5762" s="259"/>
    </row>
    <row r="5763" spans="1:10">
      <c r="A5763" s="259"/>
      <c r="B5763" s="259"/>
      <c r="C5763" s="259"/>
      <c r="D5763" s="259"/>
      <c r="E5763" s="259"/>
      <c r="F5763" s="270"/>
      <c r="G5763" s="259"/>
      <c r="H5763" s="259"/>
      <c r="I5763" s="259"/>
      <c r="J5763" s="259"/>
    </row>
    <row r="5764" spans="1:10">
      <c r="A5764" s="259"/>
      <c r="B5764" s="259"/>
      <c r="C5764" s="259"/>
      <c r="D5764" s="259"/>
      <c r="E5764" s="259"/>
      <c r="F5764" s="270"/>
      <c r="G5764" s="259"/>
      <c r="H5764" s="259"/>
      <c r="I5764" s="259"/>
      <c r="J5764" s="259"/>
    </row>
    <row r="5765" spans="1:10">
      <c r="A5765" s="259"/>
      <c r="B5765" s="259"/>
      <c r="C5765" s="259"/>
      <c r="D5765" s="259"/>
      <c r="E5765" s="259"/>
      <c r="F5765" s="270"/>
      <c r="G5765" s="259"/>
      <c r="H5765" s="259"/>
      <c r="I5765" s="259"/>
      <c r="J5765" s="259"/>
    </row>
    <row r="5766" spans="1:10">
      <c r="A5766" s="259"/>
      <c r="B5766" s="259"/>
      <c r="C5766" s="259"/>
      <c r="D5766" s="259"/>
      <c r="E5766" s="259"/>
      <c r="F5766" s="270"/>
      <c r="G5766" s="259"/>
      <c r="H5766" s="259"/>
      <c r="I5766" s="259"/>
      <c r="J5766" s="259"/>
    </row>
    <row r="5767" spans="1:10">
      <c r="A5767" s="259"/>
      <c r="B5767" s="259"/>
      <c r="C5767" s="259"/>
      <c r="D5767" s="259"/>
      <c r="E5767" s="259"/>
      <c r="F5767" s="270"/>
      <c r="G5767" s="259"/>
      <c r="H5767" s="259"/>
      <c r="I5767" s="259"/>
      <c r="J5767" s="259"/>
    </row>
    <row r="5768" spans="1:10">
      <c r="A5768" s="259"/>
      <c r="B5768" s="259"/>
      <c r="C5768" s="259"/>
      <c r="D5768" s="259"/>
      <c r="E5768" s="259"/>
      <c r="F5768" s="270"/>
      <c r="G5768" s="259"/>
      <c r="H5768" s="259"/>
      <c r="I5768" s="259"/>
      <c r="J5768" s="259"/>
    </row>
    <row r="5769" spans="1:10">
      <c r="A5769" s="259"/>
      <c r="B5769" s="259"/>
      <c r="C5769" s="259"/>
      <c r="D5769" s="259"/>
      <c r="E5769" s="259"/>
      <c r="F5769" s="270"/>
      <c r="G5769" s="259"/>
      <c r="H5769" s="259"/>
      <c r="I5769" s="259"/>
      <c r="J5769" s="259"/>
    </row>
    <row r="5770" spans="1:10">
      <c r="A5770" s="259"/>
      <c r="B5770" s="259"/>
      <c r="C5770" s="259"/>
      <c r="D5770" s="259"/>
      <c r="E5770" s="259"/>
      <c r="F5770" s="270"/>
      <c r="G5770" s="259"/>
      <c r="H5770" s="259"/>
      <c r="I5770" s="259"/>
      <c r="J5770" s="259"/>
    </row>
    <row r="5771" spans="1:10">
      <c r="A5771" s="259"/>
      <c r="B5771" s="259"/>
      <c r="C5771" s="259"/>
      <c r="D5771" s="259"/>
      <c r="E5771" s="259"/>
      <c r="F5771" s="270"/>
      <c r="G5771" s="259"/>
      <c r="H5771" s="259"/>
      <c r="I5771" s="259"/>
      <c r="J5771" s="259"/>
    </row>
    <row r="5772" spans="1:10">
      <c r="A5772" s="259"/>
      <c r="B5772" s="259"/>
      <c r="C5772" s="259"/>
      <c r="D5772" s="259"/>
      <c r="E5772" s="259"/>
      <c r="F5772" s="270"/>
      <c r="G5772" s="259"/>
      <c r="H5772" s="259"/>
      <c r="I5772" s="259"/>
      <c r="J5772" s="259"/>
    </row>
    <row r="5773" spans="1:10">
      <c r="A5773" s="259"/>
      <c r="B5773" s="259"/>
      <c r="C5773" s="259"/>
      <c r="D5773" s="259"/>
      <c r="E5773" s="259"/>
      <c r="F5773" s="270"/>
      <c r="G5773" s="259"/>
      <c r="H5773" s="259"/>
      <c r="I5773" s="259"/>
      <c r="J5773" s="259"/>
    </row>
    <row r="5774" spans="1:10">
      <c r="A5774" s="259"/>
      <c r="B5774" s="259"/>
      <c r="C5774" s="259"/>
      <c r="D5774" s="259"/>
      <c r="E5774" s="259"/>
      <c r="F5774" s="270"/>
      <c r="G5774" s="259"/>
      <c r="H5774" s="259"/>
      <c r="I5774" s="259"/>
      <c r="J5774" s="259"/>
    </row>
    <row r="5775" spans="1:10">
      <c r="A5775" s="259"/>
      <c r="B5775" s="259"/>
      <c r="C5775" s="259"/>
      <c r="D5775" s="259"/>
      <c r="E5775" s="259"/>
      <c r="F5775" s="270"/>
      <c r="G5775" s="259"/>
      <c r="H5775" s="259"/>
      <c r="I5775" s="259"/>
      <c r="J5775" s="259"/>
    </row>
    <row r="5776" spans="1:10">
      <c r="A5776" s="259"/>
      <c r="B5776" s="259"/>
      <c r="C5776" s="259"/>
      <c r="D5776" s="259"/>
      <c r="E5776" s="259"/>
      <c r="F5776" s="270"/>
      <c r="G5776" s="259"/>
      <c r="H5776" s="259"/>
      <c r="I5776" s="259"/>
      <c r="J5776" s="259"/>
    </row>
    <row r="5777" spans="1:10">
      <c r="A5777" s="259"/>
      <c r="B5777" s="259"/>
      <c r="C5777" s="259"/>
      <c r="D5777" s="259"/>
      <c r="E5777" s="259"/>
      <c r="F5777" s="270"/>
      <c r="G5777" s="259"/>
      <c r="H5777" s="259"/>
      <c r="I5777" s="259"/>
      <c r="J5777" s="259"/>
    </row>
    <row r="5778" spans="1:10">
      <c r="A5778" s="259"/>
      <c r="B5778" s="259"/>
      <c r="C5778" s="259"/>
      <c r="D5778" s="259"/>
      <c r="E5778" s="259"/>
      <c r="F5778" s="270"/>
      <c r="G5778" s="259"/>
      <c r="H5778" s="259"/>
      <c r="I5778" s="259"/>
      <c r="J5778" s="259"/>
    </row>
    <row r="5779" spans="1:10">
      <c r="A5779" s="259"/>
      <c r="B5779" s="259"/>
      <c r="C5779" s="259"/>
      <c r="D5779" s="259"/>
      <c r="E5779" s="259"/>
      <c r="F5779" s="270"/>
      <c r="G5779" s="259"/>
      <c r="H5779" s="259"/>
      <c r="I5779" s="259"/>
      <c r="J5779" s="259"/>
    </row>
    <row r="5780" spans="1:10">
      <c r="A5780" s="259"/>
      <c r="B5780" s="259"/>
      <c r="C5780" s="259"/>
      <c r="D5780" s="259"/>
      <c r="E5780" s="259"/>
      <c r="F5780" s="270"/>
      <c r="G5780" s="259"/>
      <c r="H5780" s="259"/>
      <c r="I5780" s="259"/>
      <c r="J5780" s="259"/>
    </row>
    <row r="5781" spans="1:10">
      <c r="A5781" s="259"/>
      <c r="B5781" s="259"/>
      <c r="C5781" s="259"/>
      <c r="D5781" s="259"/>
      <c r="E5781" s="259"/>
      <c r="F5781" s="270"/>
      <c r="G5781" s="259"/>
      <c r="H5781" s="259"/>
      <c r="I5781" s="259"/>
      <c r="J5781" s="259"/>
    </row>
    <row r="5782" spans="1:10">
      <c r="A5782" s="259"/>
      <c r="B5782" s="259"/>
      <c r="C5782" s="259"/>
      <c r="D5782" s="259"/>
      <c r="E5782" s="259"/>
      <c r="F5782" s="270"/>
      <c r="G5782" s="259"/>
      <c r="H5782" s="259"/>
      <c r="I5782" s="259"/>
      <c r="J5782" s="259"/>
    </row>
    <row r="5783" spans="1:10">
      <c r="A5783" s="259"/>
      <c r="B5783" s="259"/>
      <c r="C5783" s="259"/>
      <c r="D5783" s="259"/>
      <c r="E5783" s="259"/>
      <c r="F5783" s="270"/>
      <c r="G5783" s="259"/>
      <c r="H5783" s="259"/>
      <c r="I5783" s="259"/>
      <c r="J5783" s="259"/>
    </row>
    <row r="5784" spans="1:10">
      <c r="A5784" s="259"/>
      <c r="B5784" s="259"/>
      <c r="C5784" s="259"/>
      <c r="D5784" s="259"/>
      <c r="E5784" s="259"/>
      <c r="F5784" s="270"/>
      <c r="G5784" s="259"/>
      <c r="H5784" s="259"/>
      <c r="I5784" s="259"/>
      <c r="J5784" s="259"/>
    </row>
    <row r="5785" spans="1:10">
      <c r="A5785" s="259"/>
      <c r="B5785" s="259"/>
      <c r="C5785" s="259"/>
      <c r="D5785" s="259"/>
      <c r="E5785" s="259"/>
      <c r="F5785" s="270"/>
      <c r="G5785" s="259"/>
      <c r="H5785" s="259"/>
      <c r="I5785" s="259"/>
      <c r="J5785" s="259"/>
    </row>
    <row r="5786" spans="1:10">
      <c r="A5786" s="259"/>
      <c r="B5786" s="259"/>
      <c r="C5786" s="259"/>
      <c r="D5786" s="259"/>
      <c r="E5786" s="259"/>
      <c r="F5786" s="270"/>
      <c r="G5786" s="259"/>
      <c r="H5786" s="259"/>
      <c r="I5786" s="259"/>
      <c r="J5786" s="259"/>
    </row>
    <row r="5787" spans="1:10">
      <c r="A5787" s="259"/>
      <c r="B5787" s="259"/>
      <c r="C5787" s="259"/>
      <c r="D5787" s="259"/>
      <c r="E5787" s="259"/>
      <c r="F5787" s="270"/>
      <c r="G5787" s="259"/>
      <c r="H5787" s="259"/>
      <c r="I5787" s="259"/>
      <c r="J5787" s="259"/>
    </row>
    <row r="5788" spans="1:10">
      <c r="A5788" s="259"/>
      <c r="B5788" s="259"/>
      <c r="C5788" s="259"/>
      <c r="D5788" s="259"/>
      <c r="E5788" s="259"/>
      <c r="F5788" s="270"/>
      <c r="G5788" s="259"/>
      <c r="H5788" s="259"/>
      <c r="I5788" s="259"/>
      <c r="J5788" s="259"/>
    </row>
    <row r="5789" spans="1:10">
      <c r="A5789" s="259"/>
      <c r="B5789" s="259"/>
      <c r="C5789" s="259"/>
      <c r="D5789" s="259"/>
      <c r="E5789" s="259"/>
      <c r="F5789" s="270"/>
      <c r="G5789" s="259"/>
      <c r="H5789" s="259"/>
      <c r="I5789" s="259"/>
      <c r="J5789" s="259"/>
    </row>
    <row r="5790" spans="1:10">
      <c r="A5790" s="259"/>
      <c r="B5790" s="259"/>
      <c r="C5790" s="259"/>
      <c r="D5790" s="259"/>
      <c r="E5790" s="259"/>
      <c r="F5790" s="270"/>
      <c r="G5790" s="259"/>
      <c r="H5790" s="259"/>
      <c r="I5790" s="259"/>
      <c r="J5790" s="259"/>
    </row>
    <row r="5791" spans="1:10">
      <c r="A5791" s="259"/>
      <c r="B5791" s="259"/>
      <c r="C5791" s="259"/>
      <c r="D5791" s="259"/>
      <c r="E5791" s="259"/>
      <c r="F5791" s="270"/>
      <c r="G5791" s="259"/>
      <c r="H5791" s="259"/>
      <c r="I5791" s="259"/>
      <c r="J5791" s="259"/>
    </row>
    <row r="5792" spans="1:10">
      <c r="A5792" s="259"/>
      <c r="B5792" s="259"/>
      <c r="C5792" s="259"/>
      <c r="D5792" s="259"/>
      <c r="E5792" s="259"/>
      <c r="F5792" s="270"/>
      <c r="G5792" s="259"/>
      <c r="H5792" s="259"/>
      <c r="I5792" s="259"/>
      <c r="J5792" s="259"/>
    </row>
    <row r="5793" spans="1:10">
      <c r="A5793" s="259"/>
      <c r="B5793" s="259"/>
      <c r="C5793" s="259"/>
      <c r="D5793" s="259"/>
      <c r="E5793" s="259"/>
      <c r="F5793" s="270"/>
      <c r="G5793" s="259"/>
      <c r="H5793" s="259"/>
      <c r="I5793" s="259"/>
      <c r="J5793" s="259"/>
    </row>
    <row r="5794" spans="1:10">
      <c r="A5794" s="259"/>
      <c r="B5794" s="259"/>
      <c r="C5794" s="259"/>
      <c r="D5794" s="259"/>
      <c r="E5794" s="259"/>
      <c r="F5794" s="270"/>
      <c r="G5794" s="259"/>
      <c r="H5794" s="259"/>
      <c r="I5794" s="259"/>
      <c r="J5794" s="259"/>
    </row>
    <row r="5795" spans="1:10">
      <c r="A5795" s="259"/>
      <c r="B5795" s="259"/>
      <c r="C5795" s="259"/>
      <c r="D5795" s="259"/>
      <c r="E5795" s="259"/>
      <c r="F5795" s="270"/>
      <c r="G5795" s="259"/>
      <c r="H5795" s="259"/>
      <c r="I5795" s="259"/>
      <c r="J5795" s="259"/>
    </row>
    <row r="5796" spans="1:10">
      <c r="A5796" s="259"/>
      <c r="B5796" s="259"/>
      <c r="C5796" s="259"/>
      <c r="D5796" s="259"/>
      <c r="E5796" s="259"/>
      <c r="F5796" s="270"/>
      <c r="G5796" s="259"/>
      <c r="H5796" s="259"/>
      <c r="I5796" s="259"/>
      <c r="J5796" s="259"/>
    </row>
    <row r="5797" spans="1:10">
      <c r="A5797" s="259"/>
      <c r="B5797" s="259"/>
      <c r="C5797" s="259"/>
      <c r="D5797" s="259"/>
      <c r="E5797" s="259"/>
      <c r="F5797" s="270"/>
      <c r="G5797" s="259"/>
      <c r="H5797" s="259"/>
      <c r="I5797" s="259"/>
      <c r="J5797" s="259"/>
    </row>
    <row r="5798" spans="1:10">
      <c r="A5798" s="259"/>
      <c r="B5798" s="259"/>
      <c r="C5798" s="259"/>
      <c r="D5798" s="259"/>
      <c r="E5798" s="259"/>
      <c r="F5798" s="270"/>
      <c r="G5798" s="259"/>
      <c r="H5798" s="259"/>
      <c r="I5798" s="259"/>
      <c r="J5798" s="259"/>
    </row>
    <row r="5799" spans="1:10">
      <c r="A5799" s="259"/>
      <c r="B5799" s="259"/>
      <c r="C5799" s="259"/>
      <c r="D5799" s="259"/>
      <c r="E5799" s="259"/>
      <c r="F5799" s="270"/>
      <c r="G5799" s="259"/>
      <c r="H5799" s="259"/>
      <c r="I5799" s="259"/>
      <c r="J5799" s="259"/>
    </row>
    <row r="5800" spans="1:10">
      <c r="A5800" s="259"/>
      <c r="B5800" s="259"/>
      <c r="C5800" s="259"/>
      <c r="D5800" s="259"/>
      <c r="E5800" s="259"/>
      <c r="F5800" s="270"/>
      <c r="G5800" s="259"/>
      <c r="H5800" s="259"/>
      <c r="I5800" s="259"/>
      <c r="J5800" s="259"/>
    </row>
    <row r="5801" spans="1:10">
      <c r="A5801" s="259"/>
      <c r="B5801" s="259"/>
      <c r="C5801" s="259"/>
      <c r="D5801" s="259"/>
      <c r="E5801" s="259"/>
      <c r="F5801" s="270"/>
      <c r="G5801" s="259"/>
      <c r="H5801" s="259"/>
      <c r="I5801" s="259"/>
      <c r="J5801" s="259"/>
    </row>
    <row r="5802" spans="1:10">
      <c r="A5802" s="259"/>
      <c r="B5802" s="259"/>
      <c r="C5802" s="259"/>
      <c r="D5802" s="259"/>
      <c r="E5802" s="259"/>
      <c r="F5802" s="270"/>
      <c r="G5802" s="259"/>
      <c r="H5802" s="259"/>
      <c r="I5802" s="259"/>
      <c r="J5802" s="259"/>
    </row>
    <row r="5803" spans="1:10">
      <c r="A5803" s="259"/>
      <c r="B5803" s="259"/>
      <c r="C5803" s="259"/>
      <c r="D5803" s="259"/>
      <c r="E5803" s="259"/>
      <c r="F5803" s="270"/>
      <c r="G5803" s="259"/>
      <c r="H5803" s="259"/>
      <c r="I5803" s="259"/>
      <c r="J5803" s="259"/>
    </row>
    <row r="5804" spans="1:10">
      <c r="A5804" s="259"/>
      <c r="B5804" s="259"/>
      <c r="C5804" s="259"/>
      <c r="D5804" s="259"/>
      <c r="E5804" s="259"/>
      <c r="F5804" s="270"/>
      <c r="G5804" s="259"/>
      <c r="H5804" s="259"/>
      <c r="I5804" s="259"/>
      <c r="J5804" s="259"/>
    </row>
    <row r="5805" spans="1:10">
      <c r="A5805" s="259"/>
      <c r="B5805" s="259"/>
      <c r="C5805" s="259"/>
      <c r="D5805" s="259"/>
      <c r="E5805" s="259"/>
      <c r="F5805" s="270"/>
      <c r="G5805" s="259"/>
      <c r="H5805" s="259"/>
      <c r="I5805" s="259"/>
      <c r="J5805" s="259"/>
    </row>
    <row r="5806" spans="1:10">
      <c r="A5806" s="259"/>
      <c r="B5806" s="259"/>
      <c r="C5806" s="259"/>
      <c r="D5806" s="259"/>
      <c r="E5806" s="259"/>
      <c r="F5806" s="270"/>
      <c r="G5806" s="259"/>
      <c r="H5806" s="259"/>
      <c r="I5806" s="259"/>
      <c r="J5806" s="259"/>
    </row>
    <row r="5807" spans="1:10">
      <c r="A5807" s="259"/>
      <c r="B5807" s="259"/>
      <c r="C5807" s="259"/>
      <c r="D5807" s="259"/>
      <c r="E5807" s="259"/>
      <c r="F5807" s="270"/>
      <c r="G5807" s="259"/>
      <c r="H5807" s="259"/>
      <c r="I5807" s="259"/>
      <c r="J5807" s="259"/>
    </row>
    <row r="5808" spans="1:10">
      <c r="A5808" s="259"/>
      <c r="B5808" s="259"/>
      <c r="C5808" s="259"/>
      <c r="D5808" s="259"/>
      <c r="E5808" s="259"/>
      <c r="F5808" s="270"/>
      <c r="G5808" s="259"/>
      <c r="H5808" s="259"/>
      <c r="I5808" s="259"/>
      <c r="J5808" s="259"/>
    </row>
    <row r="5809" spans="1:10">
      <c r="A5809" s="259"/>
      <c r="B5809" s="259"/>
      <c r="C5809" s="259"/>
      <c r="D5809" s="259"/>
      <c r="E5809" s="259"/>
      <c r="F5809" s="270"/>
      <c r="G5809" s="259"/>
      <c r="H5809" s="259"/>
      <c r="I5809" s="259"/>
      <c r="J5809" s="259"/>
    </row>
    <row r="5810" spans="1:10">
      <c r="A5810" s="259"/>
      <c r="B5810" s="259"/>
      <c r="C5810" s="259"/>
      <c r="D5810" s="259"/>
      <c r="E5810" s="259"/>
      <c r="F5810" s="270"/>
      <c r="G5810" s="259"/>
      <c r="H5810" s="259"/>
      <c r="I5810" s="259"/>
      <c r="J5810" s="259"/>
    </row>
    <row r="5811" spans="1:10">
      <c r="A5811" s="259"/>
      <c r="B5811" s="259"/>
      <c r="C5811" s="259"/>
      <c r="D5811" s="259"/>
      <c r="E5811" s="259"/>
      <c r="F5811" s="270"/>
      <c r="G5811" s="259"/>
      <c r="H5811" s="259"/>
      <c r="I5811" s="259"/>
      <c r="J5811" s="259"/>
    </row>
    <row r="5812" spans="1:10">
      <c r="A5812" s="259"/>
      <c r="B5812" s="259"/>
      <c r="C5812" s="259"/>
      <c r="D5812" s="259"/>
      <c r="E5812" s="259"/>
      <c r="F5812" s="270"/>
      <c r="G5812" s="259"/>
      <c r="H5812" s="259"/>
      <c r="I5812" s="259"/>
      <c r="J5812" s="259"/>
    </row>
    <row r="5813" spans="1:10">
      <c r="A5813" s="259"/>
      <c r="B5813" s="259"/>
      <c r="C5813" s="259"/>
      <c r="D5813" s="259"/>
      <c r="E5813" s="259"/>
      <c r="F5813" s="270"/>
      <c r="G5813" s="259"/>
      <c r="H5813" s="259"/>
      <c r="I5813" s="259"/>
      <c r="J5813" s="259"/>
    </row>
    <row r="5814" spans="1:10">
      <c r="A5814" s="259"/>
      <c r="B5814" s="259"/>
      <c r="C5814" s="259"/>
      <c r="D5814" s="259"/>
      <c r="E5814" s="259"/>
      <c r="F5814" s="270"/>
      <c r="G5814" s="259"/>
      <c r="H5814" s="259"/>
      <c r="I5814" s="259"/>
      <c r="J5814" s="259"/>
    </row>
    <row r="5815" spans="1:10">
      <c r="A5815" s="259"/>
      <c r="B5815" s="259"/>
      <c r="C5815" s="259"/>
      <c r="D5815" s="259"/>
      <c r="E5815" s="259"/>
      <c r="F5815" s="270"/>
      <c r="G5815" s="259"/>
      <c r="H5815" s="259"/>
      <c r="I5815" s="259"/>
      <c r="J5815" s="259"/>
    </row>
    <row r="5816" spans="1:10">
      <c r="A5816" s="259"/>
      <c r="B5816" s="259"/>
      <c r="C5816" s="259"/>
      <c r="D5816" s="259"/>
      <c r="E5816" s="259"/>
      <c r="F5816" s="270"/>
      <c r="G5816" s="259"/>
      <c r="H5816" s="259"/>
      <c r="I5816" s="259"/>
      <c r="J5816" s="259"/>
    </row>
    <row r="5817" spans="1:10">
      <c r="A5817" s="259"/>
      <c r="B5817" s="259"/>
      <c r="C5817" s="259"/>
      <c r="D5817" s="259"/>
      <c r="E5817" s="259"/>
      <c r="F5817" s="270"/>
      <c r="G5817" s="259"/>
      <c r="H5817" s="259"/>
      <c r="I5817" s="259"/>
      <c r="J5817" s="259"/>
    </row>
    <row r="5818" spans="1:10">
      <c r="A5818" s="259"/>
      <c r="B5818" s="259"/>
      <c r="C5818" s="259"/>
      <c r="D5818" s="259"/>
      <c r="E5818" s="259"/>
      <c r="F5818" s="270"/>
      <c r="G5818" s="259"/>
      <c r="H5818" s="259"/>
      <c r="I5818" s="259"/>
      <c r="J5818" s="259"/>
    </row>
    <row r="5819" spans="1:10">
      <c r="A5819" s="259"/>
      <c r="B5819" s="259"/>
      <c r="C5819" s="259"/>
      <c r="D5819" s="259"/>
      <c r="E5819" s="259"/>
      <c r="F5819" s="270"/>
      <c r="G5819" s="259"/>
      <c r="H5819" s="259"/>
      <c r="I5819" s="259"/>
      <c r="J5819" s="259"/>
    </row>
    <row r="5820" spans="1:10">
      <c r="A5820" s="259"/>
      <c r="B5820" s="259"/>
      <c r="C5820" s="259"/>
      <c r="D5820" s="259"/>
      <c r="E5820" s="259"/>
      <c r="F5820" s="270"/>
      <c r="G5820" s="259"/>
      <c r="H5820" s="259"/>
      <c r="I5820" s="259"/>
      <c r="J5820" s="259"/>
    </row>
    <row r="5821" spans="1:10">
      <c r="A5821" s="259"/>
      <c r="B5821" s="259"/>
      <c r="C5821" s="259"/>
      <c r="D5821" s="259"/>
      <c r="E5821" s="259"/>
      <c r="F5821" s="270"/>
      <c r="G5821" s="259"/>
      <c r="H5821" s="259"/>
      <c r="I5821" s="259"/>
      <c r="J5821" s="259"/>
    </row>
    <row r="5822" spans="1:10">
      <c r="A5822" s="259"/>
      <c r="B5822" s="259"/>
      <c r="C5822" s="259"/>
      <c r="D5822" s="259"/>
      <c r="E5822" s="259"/>
      <c r="F5822" s="270"/>
      <c r="G5822" s="259"/>
      <c r="H5822" s="259"/>
      <c r="I5822" s="259"/>
      <c r="J5822" s="259"/>
    </row>
    <row r="5823" spans="1:10">
      <c r="A5823" s="259"/>
      <c r="B5823" s="259"/>
      <c r="C5823" s="259"/>
      <c r="D5823" s="259"/>
      <c r="E5823" s="259"/>
      <c r="F5823" s="270"/>
      <c r="G5823" s="259"/>
      <c r="H5823" s="259"/>
      <c r="I5823" s="259"/>
      <c r="J5823" s="259"/>
    </row>
    <row r="5824" spans="1:10">
      <c r="A5824" s="259"/>
      <c r="B5824" s="259"/>
      <c r="C5824" s="259"/>
      <c r="D5824" s="259"/>
      <c r="E5824" s="259"/>
      <c r="F5824" s="270"/>
      <c r="G5824" s="259"/>
      <c r="H5824" s="259"/>
      <c r="I5824" s="259"/>
      <c r="J5824" s="259"/>
    </row>
    <row r="5825" spans="1:10">
      <c r="A5825" s="259"/>
      <c r="B5825" s="259"/>
      <c r="C5825" s="259"/>
      <c r="D5825" s="259"/>
      <c r="E5825" s="259"/>
      <c r="F5825" s="270"/>
      <c r="G5825" s="259"/>
      <c r="H5825" s="259"/>
      <c r="I5825" s="259"/>
      <c r="J5825" s="259"/>
    </row>
    <row r="5826" spans="1:10">
      <c r="A5826" s="259"/>
      <c r="B5826" s="259"/>
      <c r="C5826" s="259"/>
      <c r="D5826" s="259"/>
      <c r="E5826" s="259"/>
      <c r="F5826" s="270"/>
      <c r="G5826" s="259"/>
      <c r="H5826" s="259"/>
      <c r="I5826" s="259"/>
      <c r="J5826" s="259"/>
    </row>
    <row r="5827" spans="1:10">
      <c r="A5827" s="259"/>
      <c r="B5827" s="259"/>
      <c r="C5827" s="259"/>
      <c r="D5827" s="259"/>
      <c r="E5827" s="259"/>
      <c r="F5827" s="270"/>
      <c r="G5827" s="259"/>
      <c r="H5827" s="259"/>
      <c r="I5827" s="259"/>
      <c r="J5827" s="259"/>
    </row>
    <row r="5828" spans="1:10">
      <c r="A5828" s="259"/>
      <c r="B5828" s="259"/>
      <c r="C5828" s="259"/>
      <c r="D5828" s="259"/>
      <c r="E5828" s="259"/>
      <c r="F5828" s="270"/>
      <c r="G5828" s="259"/>
      <c r="H5828" s="259"/>
      <c r="I5828" s="259"/>
      <c r="J5828" s="259"/>
    </row>
    <row r="5829" spans="1:10">
      <c r="A5829" s="259"/>
      <c r="B5829" s="259"/>
      <c r="C5829" s="259"/>
      <c r="D5829" s="259"/>
      <c r="E5829" s="259"/>
      <c r="F5829" s="270"/>
      <c r="G5829" s="259"/>
      <c r="H5829" s="259"/>
      <c r="I5829" s="259"/>
      <c r="J5829" s="259"/>
    </row>
    <row r="5830" spans="1:10">
      <c r="A5830" s="259"/>
      <c r="B5830" s="259"/>
      <c r="C5830" s="259"/>
      <c r="D5830" s="259"/>
      <c r="E5830" s="259"/>
      <c r="F5830" s="270"/>
      <c r="G5830" s="259"/>
      <c r="H5830" s="259"/>
      <c r="I5830" s="259"/>
      <c r="J5830" s="259"/>
    </row>
    <row r="5831" spans="1:10">
      <c r="A5831" s="259"/>
      <c r="B5831" s="259"/>
      <c r="C5831" s="259"/>
      <c r="D5831" s="259"/>
      <c r="E5831" s="259"/>
      <c r="F5831" s="270"/>
      <c r="G5831" s="259"/>
      <c r="H5831" s="259"/>
      <c r="I5831" s="259"/>
      <c r="J5831" s="259"/>
    </row>
    <row r="5832" spans="1:10">
      <c r="A5832" s="259"/>
      <c r="B5832" s="259"/>
      <c r="C5832" s="259"/>
      <c r="D5832" s="259"/>
      <c r="E5832" s="259"/>
      <c r="F5832" s="270"/>
      <c r="G5832" s="259"/>
      <c r="H5832" s="259"/>
      <c r="I5832" s="259"/>
      <c r="J5832" s="259"/>
    </row>
    <row r="5833" spans="1:10">
      <c r="A5833" s="259"/>
      <c r="B5833" s="259"/>
      <c r="C5833" s="259"/>
      <c r="D5833" s="259"/>
      <c r="E5833" s="259"/>
      <c r="F5833" s="270"/>
      <c r="G5833" s="259"/>
      <c r="H5833" s="259"/>
      <c r="I5833" s="259"/>
      <c r="J5833" s="259"/>
    </row>
    <row r="5834" spans="1:10">
      <c r="A5834" s="259"/>
      <c r="B5834" s="259"/>
      <c r="C5834" s="259"/>
      <c r="D5834" s="259"/>
      <c r="E5834" s="259"/>
      <c r="F5834" s="270"/>
      <c r="G5834" s="259"/>
      <c r="H5834" s="259"/>
      <c r="I5834" s="259"/>
      <c r="J5834" s="259"/>
    </row>
    <row r="5835" spans="1:10">
      <c r="A5835" s="259"/>
      <c r="B5835" s="259"/>
      <c r="C5835" s="259"/>
      <c r="D5835" s="259"/>
      <c r="E5835" s="259"/>
      <c r="F5835" s="270"/>
      <c r="G5835" s="259"/>
      <c r="H5835" s="259"/>
      <c r="I5835" s="259"/>
      <c r="J5835" s="259"/>
    </row>
    <row r="5836" spans="1:10">
      <c r="A5836" s="259"/>
      <c r="B5836" s="259"/>
      <c r="C5836" s="259"/>
      <c r="D5836" s="259"/>
      <c r="E5836" s="259"/>
      <c r="F5836" s="270"/>
      <c r="G5836" s="259"/>
      <c r="H5836" s="259"/>
      <c r="I5836" s="259"/>
      <c r="J5836" s="259"/>
    </row>
    <row r="5837" spans="1:10">
      <c r="A5837" s="259"/>
      <c r="B5837" s="259"/>
      <c r="C5837" s="259"/>
      <c r="D5837" s="259"/>
      <c r="E5837" s="259"/>
      <c r="F5837" s="270"/>
      <c r="G5837" s="259"/>
      <c r="H5837" s="259"/>
      <c r="I5837" s="259"/>
      <c r="J5837" s="259"/>
    </row>
    <row r="5838" spans="1:10">
      <c r="A5838" s="259"/>
      <c r="B5838" s="259"/>
      <c r="C5838" s="259"/>
      <c r="D5838" s="259"/>
      <c r="E5838" s="259"/>
      <c r="F5838" s="270"/>
      <c r="G5838" s="259"/>
      <c r="H5838" s="259"/>
      <c r="I5838" s="259"/>
      <c r="J5838" s="259"/>
    </row>
    <row r="5839" spans="1:10">
      <c r="A5839" s="259"/>
      <c r="B5839" s="259"/>
      <c r="C5839" s="259"/>
      <c r="D5839" s="259"/>
      <c r="E5839" s="259"/>
      <c r="F5839" s="270"/>
      <c r="G5839" s="259"/>
      <c r="H5839" s="259"/>
      <c r="I5839" s="259"/>
      <c r="J5839" s="259"/>
    </row>
    <row r="5840" spans="1:10">
      <c r="A5840" s="259"/>
      <c r="B5840" s="259"/>
      <c r="C5840" s="259"/>
      <c r="D5840" s="259"/>
      <c r="E5840" s="259"/>
      <c r="F5840" s="270"/>
      <c r="G5840" s="259"/>
      <c r="H5840" s="259"/>
      <c r="I5840" s="259"/>
      <c r="J5840" s="259"/>
    </row>
    <row r="5841" spans="1:10">
      <c r="A5841" s="259"/>
      <c r="B5841" s="259"/>
      <c r="C5841" s="259"/>
      <c r="D5841" s="259"/>
      <c r="E5841" s="259"/>
      <c r="F5841" s="270"/>
      <c r="G5841" s="259"/>
      <c r="H5841" s="259"/>
      <c r="I5841" s="259"/>
      <c r="J5841" s="259"/>
    </row>
    <row r="5842" spans="1:10">
      <c r="A5842" s="259"/>
      <c r="B5842" s="259"/>
      <c r="C5842" s="259"/>
      <c r="D5842" s="259"/>
      <c r="E5842" s="259"/>
      <c r="F5842" s="270"/>
      <c r="G5842" s="259"/>
      <c r="H5842" s="259"/>
      <c r="I5842" s="259"/>
      <c r="J5842" s="259"/>
    </row>
    <row r="5843" spans="1:10">
      <c r="A5843" s="259"/>
      <c r="B5843" s="259"/>
      <c r="C5843" s="259"/>
      <c r="D5843" s="259"/>
      <c r="E5843" s="259"/>
      <c r="F5843" s="270"/>
      <c r="G5843" s="259"/>
      <c r="H5843" s="259"/>
      <c r="I5843" s="259"/>
      <c r="J5843" s="259"/>
    </row>
    <row r="5844" spans="1:10">
      <c r="A5844" s="259"/>
      <c r="B5844" s="259"/>
      <c r="C5844" s="259"/>
      <c r="D5844" s="259"/>
      <c r="E5844" s="259"/>
      <c r="F5844" s="270"/>
      <c r="G5844" s="259"/>
      <c r="H5844" s="259"/>
      <c r="I5844" s="259"/>
      <c r="J5844" s="259"/>
    </row>
    <row r="5845" spans="1:10">
      <c r="A5845" s="259"/>
      <c r="B5845" s="259"/>
      <c r="C5845" s="259"/>
      <c r="D5845" s="259"/>
      <c r="E5845" s="259"/>
      <c r="F5845" s="270"/>
      <c r="G5845" s="259"/>
      <c r="H5845" s="259"/>
      <c r="I5845" s="259"/>
      <c r="J5845" s="259"/>
    </row>
    <row r="5846" spans="1:10">
      <c r="A5846" s="259"/>
      <c r="B5846" s="259"/>
      <c r="C5846" s="259"/>
      <c r="D5846" s="259"/>
      <c r="E5846" s="259"/>
      <c r="F5846" s="270"/>
      <c r="G5846" s="259"/>
      <c r="H5846" s="259"/>
      <c r="I5846" s="259"/>
      <c r="J5846" s="259"/>
    </row>
    <row r="5847" spans="1:10">
      <c r="A5847" s="259"/>
      <c r="B5847" s="259"/>
      <c r="C5847" s="259"/>
      <c r="D5847" s="259"/>
      <c r="E5847" s="259"/>
      <c r="F5847" s="270"/>
      <c r="G5847" s="259"/>
      <c r="H5847" s="259"/>
      <c r="I5847" s="259"/>
      <c r="J5847" s="259"/>
    </row>
    <row r="5848" spans="1:10">
      <c r="A5848" s="259"/>
      <c r="B5848" s="259"/>
      <c r="C5848" s="259"/>
      <c r="D5848" s="259"/>
      <c r="E5848" s="259"/>
      <c r="F5848" s="270"/>
      <c r="G5848" s="259"/>
      <c r="H5848" s="259"/>
      <c r="I5848" s="259"/>
      <c r="J5848" s="259"/>
    </row>
    <row r="5849" spans="1:10">
      <c r="A5849" s="259"/>
      <c r="B5849" s="259"/>
      <c r="C5849" s="259"/>
      <c r="D5849" s="259"/>
      <c r="E5849" s="259"/>
      <c r="F5849" s="270"/>
      <c r="G5849" s="259"/>
      <c r="H5849" s="259"/>
      <c r="I5849" s="259"/>
      <c r="J5849" s="259"/>
    </row>
    <row r="5850" spans="1:10">
      <c r="A5850" s="259"/>
      <c r="B5850" s="259"/>
      <c r="C5850" s="259"/>
      <c r="D5850" s="259"/>
      <c r="E5850" s="259"/>
      <c r="F5850" s="270"/>
      <c r="G5850" s="259"/>
      <c r="H5850" s="259"/>
      <c r="I5850" s="259"/>
      <c r="J5850" s="259"/>
    </row>
    <row r="5851" spans="1:10">
      <c r="A5851" s="259"/>
      <c r="B5851" s="259"/>
      <c r="C5851" s="259"/>
      <c r="D5851" s="259"/>
      <c r="E5851" s="259"/>
      <c r="F5851" s="270"/>
      <c r="G5851" s="259"/>
      <c r="H5851" s="259"/>
      <c r="I5851" s="259"/>
      <c r="J5851" s="259"/>
    </row>
    <row r="5852" spans="1:10">
      <c r="A5852" s="259"/>
      <c r="B5852" s="259"/>
      <c r="C5852" s="259"/>
      <c r="D5852" s="259"/>
      <c r="E5852" s="259"/>
      <c r="F5852" s="270"/>
      <c r="G5852" s="259"/>
      <c r="H5852" s="259"/>
      <c r="I5852" s="259"/>
      <c r="J5852" s="259"/>
    </row>
    <row r="5853" spans="1:10">
      <c r="A5853" s="259"/>
      <c r="B5853" s="259"/>
      <c r="C5853" s="259"/>
      <c r="D5853" s="259"/>
      <c r="E5853" s="259"/>
      <c r="F5853" s="270"/>
      <c r="G5853" s="259"/>
      <c r="H5853" s="259"/>
      <c r="I5853" s="259"/>
      <c r="J5853" s="259"/>
    </row>
    <row r="5854" spans="1:10">
      <c r="A5854" s="259"/>
      <c r="B5854" s="259"/>
      <c r="C5854" s="259"/>
      <c r="D5854" s="259"/>
      <c r="E5854" s="259"/>
      <c r="F5854" s="270"/>
      <c r="G5854" s="259"/>
      <c r="H5854" s="259"/>
      <c r="I5854" s="259"/>
      <c r="J5854" s="259"/>
    </row>
    <row r="5855" spans="1:10">
      <c r="A5855" s="259"/>
      <c r="B5855" s="259"/>
      <c r="C5855" s="259"/>
      <c r="D5855" s="259"/>
      <c r="E5855" s="259"/>
      <c r="F5855" s="270"/>
      <c r="G5855" s="259"/>
      <c r="H5855" s="259"/>
      <c r="I5855" s="259"/>
      <c r="J5855" s="259"/>
    </row>
    <row r="5856" spans="1:10">
      <c r="A5856" s="259"/>
      <c r="B5856" s="259"/>
      <c r="C5856" s="259"/>
      <c r="D5856" s="259"/>
      <c r="E5856" s="259"/>
      <c r="F5856" s="270"/>
      <c r="G5856" s="259"/>
      <c r="H5856" s="259"/>
      <c r="I5856" s="259"/>
      <c r="J5856" s="259"/>
    </row>
    <row r="5857" spans="1:10">
      <c r="A5857" s="259"/>
      <c r="B5857" s="259"/>
      <c r="C5857" s="259"/>
      <c r="D5857" s="259"/>
      <c r="E5857" s="259"/>
      <c r="F5857" s="270"/>
      <c r="G5857" s="259"/>
      <c r="H5857" s="259"/>
      <c r="I5857" s="259"/>
      <c r="J5857" s="259"/>
    </row>
    <row r="5858" spans="1:10">
      <c r="A5858" s="259"/>
      <c r="B5858" s="259"/>
      <c r="C5858" s="259"/>
      <c r="D5858" s="259"/>
      <c r="E5858" s="259"/>
      <c r="F5858" s="270"/>
      <c r="G5858" s="259"/>
      <c r="H5858" s="259"/>
      <c r="I5858" s="259"/>
      <c r="J5858" s="259"/>
    </row>
    <row r="5859" spans="1:10">
      <c r="A5859" s="259"/>
      <c r="B5859" s="259"/>
      <c r="C5859" s="259"/>
      <c r="D5859" s="259"/>
      <c r="E5859" s="259"/>
      <c r="F5859" s="270"/>
      <c r="G5859" s="259"/>
      <c r="H5859" s="259"/>
      <c r="I5859" s="259"/>
      <c r="J5859" s="259"/>
    </row>
    <row r="5860" spans="1:10">
      <c r="A5860" s="259"/>
      <c r="B5860" s="259"/>
      <c r="C5860" s="259"/>
      <c r="D5860" s="259"/>
      <c r="E5860" s="259"/>
      <c r="F5860" s="270"/>
      <c r="G5860" s="259"/>
      <c r="H5860" s="259"/>
      <c r="I5860" s="259"/>
      <c r="J5860" s="259"/>
    </row>
    <row r="5861" spans="1:10">
      <c r="A5861" s="259"/>
      <c r="B5861" s="259"/>
      <c r="C5861" s="259"/>
      <c r="D5861" s="259"/>
      <c r="E5861" s="259"/>
      <c r="F5861" s="270"/>
      <c r="G5861" s="259"/>
      <c r="H5861" s="259"/>
      <c r="I5861" s="259"/>
      <c r="J5861" s="259"/>
    </row>
    <row r="5862" spans="1:10">
      <c r="A5862" s="259"/>
      <c r="B5862" s="259"/>
      <c r="C5862" s="259"/>
      <c r="D5862" s="259"/>
      <c r="E5862" s="259"/>
      <c r="F5862" s="270"/>
      <c r="G5862" s="259"/>
      <c r="H5862" s="259"/>
      <c r="I5862" s="259"/>
      <c r="J5862" s="259"/>
    </row>
    <row r="5863" spans="1:10">
      <c r="A5863" s="259"/>
      <c r="B5863" s="259"/>
      <c r="C5863" s="259"/>
      <c r="D5863" s="259"/>
      <c r="E5863" s="259"/>
      <c r="F5863" s="270"/>
      <c r="G5863" s="259"/>
      <c r="H5863" s="259"/>
      <c r="I5863" s="259"/>
      <c r="J5863" s="259"/>
    </row>
    <row r="5864" spans="1:10">
      <c r="A5864" s="259"/>
      <c r="B5864" s="259"/>
      <c r="C5864" s="259"/>
      <c r="D5864" s="259"/>
      <c r="E5864" s="259"/>
      <c r="F5864" s="270"/>
      <c r="G5864" s="259"/>
      <c r="H5864" s="259"/>
      <c r="I5864" s="259"/>
      <c r="J5864" s="259"/>
    </row>
    <row r="5865" spans="1:10">
      <c r="A5865" s="259"/>
      <c r="B5865" s="259"/>
      <c r="C5865" s="259"/>
      <c r="D5865" s="259"/>
      <c r="E5865" s="259"/>
      <c r="F5865" s="270"/>
      <c r="G5865" s="259"/>
      <c r="H5865" s="259"/>
      <c r="I5865" s="259"/>
      <c r="J5865" s="259"/>
    </row>
    <row r="5866" spans="1:10">
      <c r="A5866" s="259"/>
      <c r="B5866" s="259"/>
      <c r="C5866" s="259"/>
      <c r="D5866" s="259"/>
      <c r="E5866" s="259"/>
      <c r="F5866" s="270"/>
      <c r="G5866" s="259"/>
      <c r="H5866" s="259"/>
      <c r="I5866" s="259"/>
      <c r="J5866" s="259"/>
    </row>
    <row r="5867" spans="1:10">
      <c r="A5867" s="259"/>
      <c r="B5867" s="259"/>
      <c r="C5867" s="259"/>
      <c r="D5867" s="259"/>
      <c r="E5867" s="259"/>
      <c r="F5867" s="270"/>
      <c r="G5867" s="259"/>
      <c r="H5867" s="259"/>
      <c r="I5867" s="259"/>
      <c r="J5867" s="259"/>
    </row>
    <row r="5868" spans="1:10">
      <c r="A5868" s="259"/>
      <c r="B5868" s="259"/>
      <c r="C5868" s="259"/>
      <c r="D5868" s="259"/>
      <c r="E5868" s="259"/>
      <c r="F5868" s="270"/>
      <c r="G5868" s="259"/>
      <c r="H5868" s="259"/>
      <c r="I5868" s="259"/>
      <c r="J5868" s="259"/>
    </row>
    <row r="5869" spans="1:10">
      <c r="A5869" s="259"/>
      <c r="B5869" s="259"/>
      <c r="C5869" s="259"/>
      <c r="D5869" s="259"/>
      <c r="E5869" s="259"/>
      <c r="F5869" s="270"/>
      <c r="G5869" s="259"/>
      <c r="H5869" s="259"/>
      <c r="I5869" s="259"/>
      <c r="J5869" s="259"/>
    </row>
    <row r="5870" spans="1:10">
      <c r="A5870" s="259"/>
      <c r="B5870" s="259"/>
      <c r="C5870" s="259"/>
      <c r="D5870" s="259"/>
      <c r="E5870" s="259"/>
      <c r="F5870" s="270"/>
      <c r="G5870" s="259"/>
      <c r="H5870" s="259"/>
      <c r="I5870" s="259"/>
      <c r="J5870" s="259"/>
    </row>
    <row r="5871" spans="1:10">
      <c r="A5871" s="259"/>
      <c r="B5871" s="259"/>
      <c r="C5871" s="259"/>
      <c r="D5871" s="259"/>
      <c r="E5871" s="259"/>
      <c r="F5871" s="270"/>
      <c r="G5871" s="259"/>
      <c r="H5871" s="259"/>
      <c r="I5871" s="259"/>
      <c r="J5871" s="259"/>
    </row>
    <row r="5872" spans="1:10">
      <c r="A5872" s="259"/>
      <c r="B5872" s="259"/>
      <c r="C5872" s="259"/>
      <c r="D5872" s="259"/>
      <c r="E5872" s="259"/>
      <c r="F5872" s="270"/>
      <c r="G5872" s="259"/>
      <c r="H5872" s="259"/>
      <c r="I5872" s="259"/>
      <c r="J5872" s="259"/>
    </row>
    <row r="5873" spans="1:10">
      <c r="A5873" s="259"/>
      <c r="B5873" s="259"/>
      <c r="C5873" s="259"/>
      <c r="D5873" s="259"/>
      <c r="E5873" s="259"/>
      <c r="F5873" s="270"/>
      <c r="G5873" s="259"/>
      <c r="H5873" s="259"/>
      <c r="I5873" s="259"/>
      <c r="J5873" s="259"/>
    </row>
    <row r="5874" spans="1:10">
      <c r="A5874" s="259"/>
      <c r="B5874" s="259"/>
      <c r="C5874" s="259"/>
      <c r="D5874" s="259"/>
      <c r="E5874" s="259"/>
      <c r="F5874" s="270"/>
      <c r="G5874" s="259"/>
      <c r="H5874" s="259"/>
      <c r="I5874" s="259"/>
      <c r="J5874" s="259"/>
    </row>
    <row r="5875" spans="1:10">
      <c r="A5875" s="259"/>
      <c r="B5875" s="259"/>
      <c r="C5875" s="259"/>
      <c r="D5875" s="259"/>
      <c r="E5875" s="259"/>
      <c r="F5875" s="270"/>
      <c r="G5875" s="259"/>
      <c r="H5875" s="259"/>
      <c r="I5875" s="259"/>
      <c r="J5875" s="259"/>
    </row>
    <row r="5876" spans="1:10">
      <c r="A5876" s="259"/>
      <c r="B5876" s="259"/>
      <c r="C5876" s="259"/>
      <c r="D5876" s="259"/>
      <c r="E5876" s="259"/>
      <c r="F5876" s="270"/>
      <c r="G5876" s="259"/>
      <c r="H5876" s="259"/>
      <c r="I5876" s="259"/>
      <c r="J5876" s="259"/>
    </row>
    <row r="5877" spans="1:10">
      <c r="A5877" s="259"/>
      <c r="B5877" s="259"/>
      <c r="C5877" s="259"/>
      <c r="D5877" s="259"/>
      <c r="E5877" s="259"/>
      <c r="F5877" s="270"/>
      <c r="G5877" s="259"/>
      <c r="H5877" s="259"/>
      <c r="I5877" s="259"/>
      <c r="J5877" s="259"/>
    </row>
    <row r="5878" spans="1:10">
      <c r="A5878" s="259"/>
      <c r="B5878" s="259"/>
      <c r="C5878" s="259"/>
      <c r="D5878" s="259"/>
      <c r="E5878" s="259"/>
      <c r="F5878" s="270"/>
      <c r="G5878" s="259"/>
      <c r="H5878" s="259"/>
      <c r="I5878" s="259"/>
      <c r="J5878" s="259"/>
    </row>
    <row r="5879" spans="1:10">
      <c r="A5879" s="259"/>
      <c r="B5879" s="259"/>
      <c r="C5879" s="259"/>
      <c r="D5879" s="259"/>
      <c r="E5879" s="259"/>
      <c r="F5879" s="270"/>
      <c r="G5879" s="259"/>
      <c r="H5879" s="259"/>
      <c r="I5879" s="259"/>
      <c r="J5879" s="259"/>
    </row>
    <row r="5880" spans="1:10">
      <c r="A5880" s="259"/>
      <c r="B5880" s="259"/>
      <c r="C5880" s="259"/>
      <c r="D5880" s="259"/>
      <c r="E5880" s="259"/>
      <c r="F5880" s="270"/>
      <c r="G5880" s="259"/>
      <c r="H5880" s="259"/>
      <c r="I5880" s="259"/>
      <c r="J5880" s="259"/>
    </row>
    <row r="5881" spans="1:10">
      <c r="A5881" s="259"/>
      <c r="B5881" s="259"/>
      <c r="C5881" s="259"/>
      <c r="D5881" s="259"/>
      <c r="E5881" s="259"/>
      <c r="F5881" s="270"/>
      <c r="G5881" s="259"/>
      <c r="H5881" s="259"/>
      <c r="I5881" s="259"/>
      <c r="J5881" s="259"/>
    </row>
    <row r="5882" spans="1:10">
      <c r="A5882" s="259"/>
      <c r="B5882" s="259"/>
      <c r="C5882" s="259"/>
      <c r="D5882" s="259"/>
      <c r="E5882" s="259"/>
      <c r="F5882" s="270"/>
      <c r="G5882" s="259"/>
      <c r="H5882" s="259"/>
      <c r="I5882" s="259"/>
      <c r="J5882" s="259"/>
    </row>
    <row r="5883" spans="1:10">
      <c r="A5883" s="259"/>
      <c r="B5883" s="259"/>
      <c r="C5883" s="259"/>
      <c r="D5883" s="259"/>
      <c r="E5883" s="259"/>
      <c r="F5883" s="270"/>
      <c r="G5883" s="259"/>
      <c r="H5883" s="259"/>
      <c r="I5883" s="259"/>
      <c r="J5883" s="259"/>
    </row>
    <row r="5884" spans="1:10">
      <c r="A5884" s="259"/>
      <c r="B5884" s="259"/>
      <c r="C5884" s="259"/>
      <c r="D5884" s="259"/>
      <c r="E5884" s="259"/>
      <c r="F5884" s="270"/>
      <c r="G5884" s="259"/>
      <c r="H5884" s="259"/>
      <c r="I5884" s="259"/>
      <c r="J5884" s="259"/>
    </row>
    <row r="5885" spans="1:10">
      <c r="A5885" s="259"/>
      <c r="B5885" s="259"/>
      <c r="C5885" s="259"/>
      <c r="D5885" s="259"/>
      <c r="E5885" s="259"/>
      <c r="F5885" s="270"/>
      <c r="G5885" s="259"/>
      <c r="H5885" s="259"/>
      <c r="I5885" s="259"/>
      <c r="J5885" s="259"/>
    </row>
    <row r="5886" spans="1:10">
      <c r="A5886" s="259"/>
      <c r="B5886" s="259"/>
      <c r="C5886" s="259"/>
      <c r="D5886" s="259"/>
      <c r="E5886" s="259"/>
      <c r="F5886" s="270"/>
      <c r="G5886" s="259"/>
      <c r="H5886" s="259"/>
      <c r="I5886" s="259"/>
      <c r="J5886" s="259"/>
    </row>
    <row r="5887" spans="1:10">
      <c r="A5887" s="259"/>
      <c r="B5887" s="259"/>
      <c r="C5887" s="259"/>
      <c r="D5887" s="259"/>
      <c r="E5887" s="259"/>
      <c r="F5887" s="270"/>
      <c r="G5887" s="259"/>
      <c r="H5887" s="259"/>
      <c r="I5887" s="259"/>
      <c r="J5887" s="259"/>
    </row>
    <row r="5888" spans="1:10">
      <c r="A5888" s="259"/>
      <c r="B5888" s="259"/>
      <c r="C5888" s="259"/>
      <c r="D5888" s="259"/>
      <c r="E5888" s="259"/>
      <c r="F5888" s="270"/>
      <c r="G5888" s="259"/>
      <c r="H5888" s="259"/>
      <c r="I5888" s="259"/>
      <c r="J5888" s="259"/>
    </row>
    <row r="5889" spans="1:10">
      <c r="A5889" s="259"/>
      <c r="B5889" s="259"/>
      <c r="C5889" s="259"/>
      <c r="D5889" s="259"/>
      <c r="E5889" s="259"/>
      <c r="F5889" s="270"/>
      <c r="G5889" s="259"/>
      <c r="H5889" s="259"/>
      <c r="I5889" s="259"/>
      <c r="J5889" s="259"/>
    </row>
    <row r="5890" spans="1:10">
      <c r="A5890" s="259"/>
      <c r="B5890" s="259"/>
      <c r="C5890" s="259"/>
      <c r="D5890" s="259"/>
      <c r="E5890" s="259"/>
      <c r="F5890" s="270"/>
      <c r="G5890" s="259"/>
      <c r="H5890" s="259"/>
      <c r="I5890" s="259"/>
      <c r="J5890" s="259"/>
    </row>
    <row r="5891" spans="1:10">
      <c r="A5891" s="259"/>
      <c r="B5891" s="259"/>
      <c r="C5891" s="259"/>
      <c r="D5891" s="259"/>
      <c r="E5891" s="259"/>
      <c r="F5891" s="270"/>
      <c r="G5891" s="259"/>
      <c r="H5891" s="259"/>
      <c r="I5891" s="259"/>
      <c r="J5891" s="259"/>
    </row>
    <row r="5892" spans="1:10">
      <c r="A5892" s="259"/>
      <c r="B5892" s="259"/>
      <c r="C5892" s="259"/>
      <c r="D5892" s="259"/>
      <c r="E5892" s="259"/>
      <c r="F5892" s="270"/>
      <c r="G5892" s="259"/>
      <c r="H5892" s="259"/>
      <c r="I5892" s="259"/>
      <c r="J5892" s="259"/>
    </row>
    <row r="5893" spans="1:10">
      <c r="A5893" s="259"/>
      <c r="B5893" s="259"/>
      <c r="C5893" s="259"/>
      <c r="D5893" s="259"/>
      <c r="E5893" s="259"/>
      <c r="F5893" s="270"/>
      <c r="G5893" s="259"/>
      <c r="H5893" s="259"/>
      <c r="I5893" s="259"/>
      <c r="J5893" s="259"/>
    </row>
    <row r="5894" spans="1:10">
      <c r="A5894" s="259"/>
      <c r="B5894" s="259"/>
      <c r="C5894" s="259"/>
      <c r="D5894" s="259"/>
      <c r="E5894" s="259"/>
      <c r="F5894" s="270"/>
      <c r="G5894" s="259"/>
      <c r="H5894" s="259"/>
      <c r="I5894" s="259"/>
      <c r="J5894" s="259"/>
    </row>
    <row r="5895" spans="1:10">
      <c r="A5895" s="259"/>
      <c r="B5895" s="259"/>
      <c r="C5895" s="259"/>
      <c r="D5895" s="259"/>
      <c r="E5895" s="259"/>
      <c r="F5895" s="270"/>
      <c r="G5895" s="259"/>
      <c r="H5895" s="259"/>
      <c r="I5895" s="259"/>
      <c r="J5895" s="259"/>
    </row>
    <row r="5896" spans="1:10">
      <c r="A5896" s="259"/>
      <c r="B5896" s="259"/>
      <c r="C5896" s="259"/>
      <c r="D5896" s="259"/>
      <c r="E5896" s="259"/>
      <c r="F5896" s="270"/>
      <c r="G5896" s="259"/>
      <c r="H5896" s="259"/>
      <c r="I5896" s="259"/>
      <c r="J5896" s="259"/>
    </row>
    <row r="5897" spans="1:10">
      <c r="A5897" s="259"/>
      <c r="B5897" s="259"/>
      <c r="C5897" s="259"/>
      <c r="D5897" s="259"/>
      <c r="E5897" s="259"/>
      <c r="F5897" s="270"/>
      <c r="G5897" s="259"/>
      <c r="H5897" s="259"/>
      <c r="I5897" s="259"/>
      <c r="J5897" s="259"/>
    </row>
    <row r="5898" spans="1:10">
      <c r="A5898" s="259"/>
      <c r="B5898" s="259"/>
      <c r="C5898" s="259"/>
      <c r="D5898" s="259"/>
      <c r="E5898" s="259"/>
      <c r="F5898" s="270"/>
      <c r="G5898" s="259"/>
      <c r="H5898" s="259"/>
      <c r="I5898" s="259"/>
      <c r="J5898" s="259"/>
    </row>
    <row r="5899" spans="1:10">
      <c r="A5899" s="259"/>
      <c r="B5899" s="259"/>
      <c r="C5899" s="259"/>
      <c r="D5899" s="259"/>
      <c r="E5899" s="259"/>
      <c r="F5899" s="270"/>
      <c r="G5899" s="259"/>
      <c r="H5899" s="259"/>
      <c r="I5899" s="259"/>
      <c r="J5899" s="259"/>
    </row>
    <row r="5900" spans="1:10">
      <c r="A5900" s="259"/>
      <c r="B5900" s="259"/>
      <c r="C5900" s="259"/>
      <c r="D5900" s="259"/>
      <c r="E5900" s="259"/>
      <c r="F5900" s="270"/>
      <c r="G5900" s="259"/>
      <c r="H5900" s="259"/>
      <c r="I5900" s="259"/>
      <c r="J5900" s="259"/>
    </row>
    <row r="5901" spans="1:10">
      <c r="A5901" s="259"/>
      <c r="B5901" s="259"/>
      <c r="C5901" s="259"/>
      <c r="D5901" s="259"/>
      <c r="E5901" s="259"/>
      <c r="F5901" s="270"/>
      <c r="G5901" s="259"/>
      <c r="H5901" s="259"/>
      <c r="I5901" s="259"/>
      <c r="J5901" s="259"/>
    </row>
    <row r="5902" spans="1:10">
      <c r="A5902" s="259"/>
      <c r="B5902" s="259"/>
      <c r="C5902" s="259"/>
      <c r="D5902" s="259"/>
      <c r="E5902" s="259"/>
      <c r="F5902" s="270"/>
      <c r="G5902" s="259"/>
      <c r="H5902" s="259"/>
      <c r="I5902" s="259"/>
      <c r="J5902" s="259"/>
    </row>
    <row r="5903" spans="1:10">
      <c r="A5903" s="259"/>
      <c r="B5903" s="259"/>
      <c r="C5903" s="259"/>
      <c r="D5903" s="259"/>
      <c r="E5903" s="259"/>
      <c r="F5903" s="270"/>
      <c r="G5903" s="259"/>
      <c r="H5903" s="259"/>
      <c r="I5903" s="259"/>
      <c r="J5903" s="259"/>
    </row>
    <row r="5904" spans="1:10">
      <c r="A5904" s="259"/>
      <c r="B5904" s="259"/>
      <c r="C5904" s="259"/>
      <c r="D5904" s="259"/>
      <c r="E5904" s="259"/>
      <c r="F5904" s="270"/>
      <c r="G5904" s="259"/>
      <c r="H5904" s="259"/>
      <c r="I5904" s="259"/>
      <c r="J5904" s="259"/>
    </row>
    <row r="5905" spans="1:10">
      <c r="A5905" s="259"/>
      <c r="B5905" s="259"/>
      <c r="C5905" s="259"/>
      <c r="D5905" s="259"/>
      <c r="E5905" s="259"/>
      <c r="F5905" s="270"/>
      <c r="G5905" s="259"/>
      <c r="H5905" s="259"/>
      <c r="I5905" s="259"/>
      <c r="J5905" s="259"/>
    </row>
    <row r="5906" spans="1:10">
      <c r="A5906" s="259"/>
      <c r="B5906" s="259"/>
      <c r="C5906" s="259"/>
      <c r="D5906" s="259"/>
      <c r="E5906" s="259"/>
      <c r="F5906" s="270"/>
      <c r="G5906" s="259"/>
      <c r="H5906" s="259"/>
      <c r="I5906" s="259"/>
      <c r="J5906" s="259"/>
    </row>
    <row r="5907" spans="1:10">
      <c r="A5907" s="259"/>
      <c r="B5907" s="259"/>
      <c r="C5907" s="259"/>
      <c r="D5907" s="259"/>
      <c r="E5907" s="259"/>
      <c r="F5907" s="270"/>
      <c r="G5907" s="259"/>
      <c r="H5907" s="259"/>
      <c r="I5907" s="259"/>
      <c r="J5907" s="259"/>
    </row>
    <row r="5908" spans="1:10">
      <c r="A5908" s="259"/>
      <c r="B5908" s="259"/>
      <c r="C5908" s="259"/>
      <c r="D5908" s="259"/>
      <c r="E5908" s="259"/>
      <c r="F5908" s="270"/>
      <c r="G5908" s="259"/>
      <c r="H5908" s="259"/>
      <c r="I5908" s="259"/>
      <c r="J5908" s="259"/>
    </row>
    <row r="5909" spans="1:10">
      <c r="A5909" s="259"/>
      <c r="B5909" s="259"/>
      <c r="C5909" s="259"/>
      <c r="D5909" s="259"/>
      <c r="E5909" s="259"/>
      <c r="F5909" s="270"/>
      <c r="G5909" s="259"/>
      <c r="H5909" s="259"/>
      <c r="I5909" s="259"/>
      <c r="J5909" s="259"/>
    </row>
    <row r="5910" spans="1:10">
      <c r="A5910" s="259"/>
      <c r="B5910" s="259"/>
      <c r="C5910" s="259"/>
      <c r="D5910" s="259"/>
      <c r="E5910" s="259"/>
      <c r="F5910" s="270"/>
      <c r="G5910" s="259"/>
      <c r="H5910" s="259"/>
      <c r="I5910" s="259"/>
      <c r="J5910" s="259"/>
    </row>
    <row r="5911" spans="1:10">
      <c r="A5911" s="259"/>
      <c r="B5911" s="259"/>
      <c r="C5911" s="259"/>
      <c r="D5911" s="259"/>
      <c r="E5911" s="259"/>
      <c r="F5911" s="270"/>
      <c r="G5911" s="259"/>
      <c r="H5911" s="259"/>
      <c r="I5911" s="259"/>
      <c r="J5911" s="259"/>
    </row>
    <row r="5912" spans="1:10">
      <c r="A5912" s="259"/>
      <c r="B5912" s="259"/>
      <c r="C5912" s="259"/>
      <c r="D5912" s="259"/>
      <c r="E5912" s="259"/>
      <c r="F5912" s="270"/>
      <c r="G5912" s="259"/>
      <c r="H5912" s="259"/>
      <c r="I5912" s="259"/>
      <c r="J5912" s="259"/>
    </row>
    <row r="5913" spans="1:10">
      <c r="A5913" s="259"/>
      <c r="B5913" s="259"/>
      <c r="C5913" s="259"/>
      <c r="D5913" s="259"/>
      <c r="E5913" s="259"/>
      <c r="F5913" s="270"/>
      <c r="G5913" s="259"/>
      <c r="H5913" s="259"/>
      <c r="I5913" s="259"/>
      <c r="J5913" s="259"/>
    </row>
    <row r="5914" spans="1:10">
      <c r="A5914" s="259"/>
      <c r="B5914" s="259"/>
      <c r="C5914" s="259"/>
      <c r="D5914" s="259"/>
      <c r="E5914" s="259"/>
      <c r="F5914" s="270"/>
      <c r="G5914" s="259"/>
      <c r="H5914" s="259"/>
      <c r="I5914" s="259"/>
      <c r="J5914" s="259"/>
    </row>
    <row r="5915" spans="1:10">
      <c r="A5915" s="259"/>
      <c r="B5915" s="259"/>
      <c r="C5915" s="259"/>
      <c r="D5915" s="259"/>
      <c r="E5915" s="259"/>
      <c r="F5915" s="270"/>
      <c r="G5915" s="259"/>
      <c r="H5915" s="259"/>
      <c r="I5915" s="259"/>
      <c r="J5915" s="259"/>
    </row>
    <row r="5916" spans="1:10">
      <c r="A5916" s="259"/>
      <c r="B5916" s="259"/>
      <c r="C5916" s="259"/>
      <c r="D5916" s="259"/>
      <c r="E5916" s="259"/>
      <c r="F5916" s="270"/>
      <c r="G5916" s="259"/>
      <c r="H5916" s="259"/>
      <c r="I5916" s="259"/>
      <c r="J5916" s="259"/>
    </row>
    <row r="5917" spans="1:10">
      <c r="A5917" s="259"/>
      <c r="B5917" s="259"/>
      <c r="C5917" s="259"/>
      <c r="D5917" s="259"/>
      <c r="E5917" s="259"/>
      <c r="F5917" s="270"/>
      <c r="G5917" s="259"/>
      <c r="H5917" s="259"/>
      <c r="I5917" s="259"/>
      <c r="J5917" s="259"/>
    </row>
    <row r="5918" spans="1:10">
      <c r="A5918" s="259"/>
      <c r="B5918" s="259"/>
      <c r="C5918" s="259"/>
      <c r="D5918" s="259"/>
      <c r="E5918" s="259"/>
      <c r="F5918" s="270"/>
      <c r="G5918" s="259"/>
      <c r="H5918" s="259"/>
      <c r="I5918" s="259"/>
      <c r="J5918" s="259"/>
    </row>
    <row r="5919" spans="1:10">
      <c r="A5919" s="259"/>
      <c r="B5919" s="259"/>
      <c r="C5919" s="259"/>
      <c r="D5919" s="259"/>
      <c r="E5919" s="259"/>
      <c r="F5919" s="270"/>
      <c r="G5919" s="259"/>
      <c r="H5919" s="259"/>
      <c r="I5919" s="259"/>
      <c r="J5919" s="259"/>
    </row>
    <row r="5920" spans="1:10">
      <c r="A5920" s="259"/>
      <c r="B5920" s="259"/>
      <c r="C5920" s="259"/>
      <c r="D5920" s="259"/>
      <c r="E5920" s="259"/>
      <c r="F5920" s="270"/>
      <c r="G5920" s="259"/>
      <c r="H5920" s="259"/>
      <c r="I5920" s="259"/>
      <c r="J5920" s="259"/>
    </row>
    <row r="5921" spans="1:10">
      <c r="A5921" s="259"/>
      <c r="B5921" s="259"/>
      <c r="C5921" s="259"/>
      <c r="D5921" s="259"/>
      <c r="E5921" s="259"/>
      <c r="F5921" s="270"/>
      <c r="G5921" s="259"/>
      <c r="H5921" s="259"/>
      <c r="I5921" s="259"/>
      <c r="J5921" s="259"/>
    </row>
    <row r="5922" spans="1:10">
      <c r="A5922" s="259"/>
      <c r="B5922" s="259"/>
      <c r="C5922" s="259"/>
      <c r="D5922" s="259"/>
      <c r="E5922" s="259"/>
      <c r="F5922" s="270"/>
      <c r="G5922" s="259"/>
      <c r="H5922" s="259"/>
      <c r="I5922" s="259"/>
      <c r="J5922" s="259"/>
    </row>
    <row r="5923" spans="1:10">
      <c r="A5923" s="259"/>
      <c r="B5923" s="259"/>
      <c r="C5923" s="259"/>
      <c r="D5923" s="259"/>
      <c r="E5923" s="259"/>
      <c r="F5923" s="270"/>
      <c r="G5923" s="259"/>
      <c r="H5923" s="259"/>
      <c r="I5923" s="259"/>
      <c r="J5923" s="259"/>
    </row>
    <row r="5924" spans="1:10">
      <c r="A5924" s="259"/>
      <c r="B5924" s="259"/>
      <c r="C5924" s="259"/>
      <c r="D5924" s="259"/>
      <c r="E5924" s="259"/>
      <c r="F5924" s="270"/>
      <c r="G5924" s="259"/>
      <c r="H5924" s="259"/>
      <c r="I5924" s="259"/>
      <c r="J5924" s="259"/>
    </row>
    <row r="5925" spans="1:10">
      <c r="A5925" s="259"/>
      <c r="B5925" s="259"/>
      <c r="C5925" s="259"/>
      <c r="D5925" s="259"/>
      <c r="E5925" s="259"/>
      <c r="F5925" s="270"/>
      <c r="G5925" s="259"/>
      <c r="H5925" s="259"/>
      <c r="I5925" s="259"/>
      <c r="J5925" s="259"/>
    </row>
    <row r="5926" spans="1:10">
      <c r="A5926" s="259"/>
      <c r="B5926" s="259"/>
      <c r="C5926" s="259"/>
      <c r="D5926" s="259"/>
      <c r="E5926" s="259"/>
      <c r="F5926" s="270"/>
      <c r="G5926" s="259"/>
      <c r="H5926" s="259"/>
      <c r="I5926" s="259"/>
      <c r="J5926" s="259"/>
    </row>
    <row r="5927" spans="1:10">
      <c r="A5927" s="259"/>
      <c r="B5927" s="259"/>
      <c r="C5927" s="259"/>
      <c r="D5927" s="259"/>
      <c r="E5927" s="259"/>
      <c r="F5927" s="270"/>
      <c r="G5927" s="259"/>
      <c r="H5927" s="259"/>
      <c r="I5927" s="259"/>
      <c r="J5927" s="259"/>
    </row>
    <row r="5928" spans="1:10">
      <c r="A5928" s="259"/>
      <c r="B5928" s="259"/>
      <c r="C5928" s="259"/>
      <c r="D5928" s="259"/>
      <c r="E5928" s="259"/>
      <c r="F5928" s="270"/>
      <c r="G5928" s="259"/>
      <c r="H5928" s="259"/>
      <c r="I5928" s="259"/>
      <c r="J5928" s="259"/>
    </row>
    <row r="5929" spans="1:10">
      <c r="A5929" s="259"/>
      <c r="B5929" s="259"/>
      <c r="C5929" s="259"/>
      <c r="D5929" s="259"/>
      <c r="E5929" s="259"/>
      <c r="F5929" s="270"/>
      <c r="G5929" s="259"/>
      <c r="H5929" s="259"/>
      <c r="I5929" s="259"/>
      <c r="J5929" s="259"/>
    </row>
    <row r="5930" spans="1:10">
      <c r="A5930" s="259"/>
      <c r="B5930" s="259"/>
      <c r="C5930" s="259"/>
      <c r="D5930" s="259"/>
      <c r="E5930" s="259"/>
      <c r="F5930" s="270"/>
      <c r="G5930" s="259"/>
      <c r="H5930" s="259"/>
      <c r="I5930" s="259"/>
      <c r="J5930" s="259"/>
    </row>
    <row r="5931" spans="1:10">
      <c r="A5931" s="259"/>
      <c r="B5931" s="259"/>
      <c r="C5931" s="259"/>
      <c r="D5931" s="259"/>
      <c r="E5931" s="259"/>
      <c r="F5931" s="270"/>
      <c r="G5931" s="259"/>
      <c r="H5931" s="259"/>
      <c r="I5931" s="259"/>
      <c r="J5931" s="259"/>
    </row>
    <row r="5932" spans="1:10">
      <c r="A5932" s="259"/>
      <c r="B5932" s="259"/>
      <c r="C5932" s="259"/>
      <c r="D5932" s="259"/>
      <c r="E5932" s="259"/>
      <c r="F5932" s="270"/>
      <c r="G5932" s="259"/>
      <c r="H5932" s="259"/>
      <c r="I5932" s="259"/>
      <c r="J5932" s="259"/>
    </row>
    <row r="5933" spans="1:10">
      <c r="A5933" s="259"/>
      <c r="B5933" s="259"/>
      <c r="C5933" s="259"/>
      <c r="D5933" s="259"/>
      <c r="E5933" s="259"/>
      <c r="F5933" s="270"/>
      <c r="G5933" s="259"/>
      <c r="H5933" s="259"/>
      <c r="I5933" s="259"/>
      <c r="J5933" s="259"/>
    </row>
    <row r="5934" spans="1:10">
      <c r="A5934" s="259"/>
      <c r="B5934" s="259"/>
      <c r="C5934" s="259"/>
      <c r="D5934" s="259"/>
      <c r="E5934" s="259"/>
      <c r="F5934" s="270"/>
      <c r="G5934" s="259"/>
      <c r="H5934" s="259"/>
      <c r="I5934" s="259"/>
      <c r="J5934" s="259"/>
    </row>
    <row r="5935" spans="1:10">
      <c r="A5935" s="259"/>
      <c r="B5935" s="259"/>
      <c r="C5935" s="259"/>
      <c r="D5935" s="259"/>
      <c r="E5935" s="259"/>
      <c r="F5935" s="270"/>
      <c r="G5935" s="259"/>
      <c r="H5935" s="259"/>
      <c r="I5935" s="259"/>
      <c r="J5935" s="259"/>
    </row>
    <row r="5936" spans="1:10">
      <c r="A5936" s="259"/>
      <c r="B5936" s="259"/>
      <c r="C5936" s="259"/>
      <c r="D5936" s="259"/>
      <c r="E5936" s="259"/>
      <c r="F5936" s="270"/>
      <c r="G5936" s="259"/>
      <c r="H5936" s="259"/>
      <c r="I5936" s="259"/>
      <c r="J5936" s="259"/>
    </row>
    <row r="5937" spans="1:10">
      <c r="A5937" s="259"/>
      <c r="B5937" s="259"/>
      <c r="C5937" s="259"/>
      <c r="D5937" s="259"/>
      <c r="E5937" s="259"/>
      <c r="F5937" s="270"/>
      <c r="G5937" s="259"/>
      <c r="H5937" s="259"/>
      <c r="I5937" s="259"/>
      <c r="J5937" s="259"/>
    </row>
    <row r="5938" spans="1:10">
      <c r="A5938" s="259"/>
      <c r="B5938" s="259"/>
      <c r="C5938" s="259"/>
      <c r="D5938" s="259"/>
      <c r="E5938" s="259"/>
      <c r="F5938" s="270"/>
      <c r="G5938" s="259"/>
      <c r="H5938" s="259"/>
      <c r="I5938" s="259"/>
      <c r="J5938" s="259"/>
    </row>
    <row r="5939" spans="1:10">
      <c r="A5939" s="259"/>
      <c r="B5939" s="259"/>
      <c r="C5939" s="259"/>
      <c r="D5939" s="259"/>
      <c r="E5939" s="259"/>
      <c r="F5939" s="270"/>
      <c r="G5939" s="259"/>
      <c r="H5939" s="259"/>
      <c r="I5939" s="259"/>
      <c r="J5939" s="259"/>
    </row>
    <row r="5940" spans="1:10">
      <c r="A5940" s="259"/>
      <c r="B5940" s="259"/>
      <c r="C5940" s="259"/>
      <c r="D5940" s="259"/>
      <c r="E5940" s="259"/>
      <c r="F5940" s="270"/>
      <c r="G5940" s="259"/>
      <c r="H5940" s="259"/>
      <c r="I5940" s="259"/>
      <c r="J5940" s="259"/>
    </row>
    <row r="5941" spans="1:10">
      <c r="A5941" s="259"/>
      <c r="B5941" s="259"/>
      <c r="C5941" s="259"/>
      <c r="D5941" s="259"/>
      <c r="E5941" s="259"/>
      <c r="F5941" s="270"/>
      <c r="G5941" s="259"/>
      <c r="H5941" s="259"/>
      <c r="I5941" s="259"/>
      <c r="J5941" s="259"/>
    </row>
    <row r="5942" spans="1:10">
      <c r="A5942" s="259"/>
      <c r="B5942" s="259"/>
      <c r="C5942" s="259"/>
      <c r="D5942" s="259"/>
      <c r="E5942" s="259"/>
      <c r="F5942" s="270"/>
      <c r="G5942" s="259"/>
      <c r="H5942" s="259"/>
      <c r="I5942" s="259"/>
      <c r="J5942" s="259"/>
    </row>
    <row r="5943" spans="1:10">
      <c r="A5943" s="259"/>
      <c r="B5943" s="259"/>
      <c r="C5943" s="259"/>
      <c r="D5943" s="259"/>
      <c r="E5943" s="259"/>
      <c r="F5943" s="270"/>
      <c r="G5943" s="259"/>
      <c r="H5943" s="259"/>
      <c r="I5943" s="259"/>
      <c r="J5943" s="259"/>
    </row>
    <row r="5944" spans="1:10">
      <c r="A5944" s="259"/>
      <c r="B5944" s="259"/>
      <c r="C5944" s="259"/>
      <c r="D5944" s="259"/>
      <c r="E5944" s="259"/>
      <c r="F5944" s="270"/>
      <c r="G5944" s="259"/>
      <c r="H5944" s="259"/>
      <c r="I5944" s="259"/>
      <c r="J5944" s="259"/>
    </row>
    <row r="5945" spans="1:10">
      <c r="A5945" s="259"/>
      <c r="B5945" s="259"/>
      <c r="C5945" s="259"/>
      <c r="D5945" s="259"/>
      <c r="E5945" s="259"/>
      <c r="F5945" s="270"/>
      <c r="G5945" s="259"/>
      <c r="H5945" s="259"/>
      <c r="I5945" s="259"/>
      <c r="J5945" s="259"/>
    </row>
    <row r="5946" spans="1:10">
      <c r="A5946" s="259"/>
      <c r="B5946" s="259"/>
      <c r="C5946" s="259"/>
      <c r="D5946" s="259"/>
      <c r="E5946" s="259"/>
      <c r="F5946" s="270"/>
      <c r="G5946" s="259"/>
      <c r="H5946" s="259"/>
      <c r="I5946" s="259"/>
      <c r="J5946" s="259"/>
    </row>
    <row r="5947" spans="1:10">
      <c r="A5947" s="259"/>
      <c r="B5947" s="259"/>
      <c r="C5947" s="259"/>
      <c r="D5947" s="259"/>
      <c r="E5947" s="259"/>
      <c r="F5947" s="270"/>
      <c r="G5947" s="259"/>
      <c r="H5947" s="259"/>
      <c r="I5947" s="259"/>
      <c r="J5947" s="259"/>
    </row>
    <row r="5948" spans="1:10">
      <c r="A5948" s="259"/>
      <c r="B5948" s="259"/>
      <c r="C5948" s="259"/>
      <c r="D5948" s="259"/>
      <c r="E5948" s="259"/>
      <c r="F5948" s="270"/>
      <c r="G5948" s="259"/>
      <c r="H5948" s="259"/>
      <c r="I5948" s="259"/>
      <c r="J5948" s="259"/>
    </row>
    <row r="5949" spans="1:10">
      <c r="A5949" s="259"/>
      <c r="B5949" s="259"/>
      <c r="C5949" s="259"/>
      <c r="D5949" s="259"/>
      <c r="E5949" s="259"/>
      <c r="F5949" s="270"/>
      <c r="G5949" s="259"/>
      <c r="H5949" s="259"/>
      <c r="I5949" s="259"/>
      <c r="J5949" s="259"/>
    </row>
    <row r="5950" spans="1:10">
      <c r="A5950" s="259"/>
      <c r="B5950" s="259"/>
      <c r="C5950" s="259"/>
      <c r="D5950" s="259"/>
      <c r="E5950" s="259"/>
      <c r="F5950" s="270"/>
      <c r="G5950" s="259"/>
      <c r="H5950" s="259"/>
      <c r="I5950" s="259"/>
      <c r="J5950" s="259"/>
    </row>
    <row r="5951" spans="1:10">
      <c r="A5951" s="259"/>
      <c r="B5951" s="259"/>
      <c r="C5951" s="259"/>
      <c r="D5951" s="259"/>
      <c r="E5951" s="259"/>
      <c r="F5951" s="270"/>
      <c r="G5951" s="259"/>
      <c r="H5951" s="259"/>
      <c r="I5951" s="259"/>
      <c r="J5951" s="259"/>
    </row>
    <row r="5952" spans="1:10">
      <c r="A5952" s="259"/>
      <c r="B5952" s="259"/>
      <c r="C5952" s="259"/>
      <c r="D5952" s="259"/>
      <c r="E5952" s="259"/>
      <c r="F5952" s="270"/>
      <c r="G5952" s="259"/>
      <c r="H5952" s="259"/>
      <c r="I5952" s="259"/>
      <c r="J5952" s="259"/>
    </row>
    <row r="5953" spans="1:10">
      <c r="A5953" s="259"/>
      <c r="B5953" s="259"/>
      <c r="C5953" s="259"/>
      <c r="D5953" s="259"/>
      <c r="E5953" s="259"/>
      <c r="F5953" s="270"/>
      <c r="G5953" s="259"/>
      <c r="H5953" s="259"/>
      <c r="I5953" s="259"/>
      <c r="J5953" s="259"/>
    </row>
    <row r="5954" spans="1:10">
      <c r="A5954" s="259"/>
      <c r="B5954" s="259"/>
      <c r="C5954" s="259"/>
      <c r="D5954" s="259"/>
      <c r="E5954" s="259"/>
      <c r="F5954" s="270"/>
      <c r="G5954" s="259"/>
      <c r="H5954" s="259"/>
      <c r="I5954" s="259"/>
      <c r="J5954" s="259"/>
    </row>
    <row r="5955" spans="1:10">
      <c r="A5955" s="259"/>
      <c r="B5955" s="259"/>
      <c r="C5955" s="259"/>
      <c r="D5955" s="259"/>
      <c r="E5955" s="259"/>
      <c r="F5955" s="270"/>
      <c r="G5955" s="259"/>
      <c r="H5955" s="259"/>
      <c r="I5955" s="259"/>
      <c r="J5955" s="259"/>
    </row>
    <row r="5956" spans="1:10">
      <c r="A5956" s="259"/>
      <c r="B5956" s="259"/>
      <c r="C5956" s="259"/>
      <c r="D5956" s="259"/>
      <c r="E5956" s="259"/>
      <c r="F5956" s="270"/>
      <c r="G5956" s="259"/>
      <c r="H5956" s="259"/>
      <c r="I5956" s="259"/>
      <c r="J5956" s="259"/>
    </row>
    <row r="5957" spans="1:10">
      <c r="A5957" s="259"/>
      <c r="B5957" s="259"/>
      <c r="C5957" s="259"/>
      <c r="D5957" s="259"/>
      <c r="E5957" s="259"/>
      <c r="F5957" s="270"/>
      <c r="G5957" s="259"/>
      <c r="H5957" s="259"/>
      <c r="I5957" s="259"/>
      <c r="J5957" s="259"/>
    </row>
    <row r="5958" spans="1:10">
      <c r="A5958" s="259"/>
      <c r="B5958" s="259"/>
      <c r="C5958" s="259"/>
      <c r="D5958" s="259"/>
      <c r="E5958" s="259"/>
      <c r="F5958" s="270"/>
      <c r="G5958" s="259"/>
      <c r="H5958" s="259"/>
      <c r="I5958" s="259"/>
      <c r="J5958" s="259"/>
    </row>
    <row r="5959" spans="1:10">
      <c r="A5959" s="259"/>
      <c r="B5959" s="259"/>
      <c r="C5959" s="259"/>
      <c r="D5959" s="259"/>
      <c r="E5959" s="259"/>
      <c r="F5959" s="270"/>
      <c r="G5959" s="259"/>
      <c r="H5959" s="259"/>
      <c r="I5959" s="259"/>
      <c r="J5959" s="259"/>
    </row>
    <row r="5960" spans="1:10">
      <c r="A5960" s="259"/>
      <c r="B5960" s="259"/>
      <c r="C5960" s="259"/>
      <c r="D5960" s="259"/>
      <c r="E5960" s="259"/>
      <c r="F5960" s="270"/>
      <c r="G5960" s="259"/>
      <c r="H5960" s="259"/>
      <c r="I5960" s="259"/>
      <c r="J5960" s="259"/>
    </row>
    <row r="5961" spans="1:10">
      <c r="A5961" s="259"/>
      <c r="B5961" s="259"/>
      <c r="C5961" s="259"/>
      <c r="D5961" s="259"/>
      <c r="E5961" s="259"/>
      <c r="F5961" s="270"/>
      <c r="G5961" s="259"/>
      <c r="H5961" s="259"/>
      <c r="I5961" s="259"/>
      <c r="J5961" s="259"/>
    </row>
    <row r="5962" spans="1:10">
      <c r="A5962" s="259"/>
      <c r="B5962" s="259"/>
      <c r="C5962" s="259"/>
      <c r="D5962" s="259"/>
      <c r="E5962" s="259"/>
      <c r="F5962" s="270"/>
      <c r="G5962" s="259"/>
      <c r="H5962" s="259"/>
      <c r="I5962" s="259"/>
      <c r="J5962" s="259"/>
    </row>
    <row r="5963" spans="1:10">
      <c r="A5963" s="259"/>
      <c r="B5963" s="259"/>
      <c r="C5963" s="259"/>
      <c r="D5963" s="259"/>
      <c r="E5963" s="259"/>
      <c r="F5963" s="270"/>
      <c r="G5963" s="259"/>
      <c r="H5963" s="259"/>
      <c r="I5963" s="259"/>
      <c r="J5963" s="259"/>
    </row>
    <row r="5964" spans="1:10">
      <c r="A5964" s="259"/>
      <c r="B5964" s="259"/>
      <c r="C5964" s="259"/>
      <c r="D5964" s="259"/>
      <c r="E5964" s="259"/>
      <c r="F5964" s="270"/>
      <c r="G5964" s="259"/>
      <c r="H5964" s="259"/>
      <c r="I5964" s="259"/>
      <c r="J5964" s="259"/>
    </row>
    <row r="5965" spans="1:10">
      <c r="A5965" s="259"/>
      <c r="B5965" s="259"/>
      <c r="C5965" s="259"/>
      <c r="D5965" s="259"/>
      <c r="E5965" s="259"/>
      <c r="F5965" s="270"/>
      <c r="G5965" s="259"/>
      <c r="H5965" s="259"/>
      <c r="I5965" s="259"/>
      <c r="J5965" s="259"/>
    </row>
    <row r="5966" spans="1:10">
      <c r="A5966" s="259"/>
      <c r="B5966" s="259"/>
      <c r="C5966" s="259"/>
      <c r="D5966" s="259"/>
      <c r="E5966" s="259"/>
      <c r="F5966" s="270"/>
      <c r="G5966" s="259"/>
      <c r="H5966" s="259"/>
      <c r="I5966" s="259"/>
      <c r="J5966" s="259"/>
    </row>
    <row r="5967" spans="1:10">
      <c r="A5967" s="259"/>
      <c r="B5967" s="259"/>
      <c r="C5967" s="259"/>
      <c r="D5967" s="259"/>
      <c r="E5967" s="259"/>
      <c r="F5967" s="270"/>
      <c r="G5967" s="259"/>
      <c r="H5967" s="259"/>
      <c r="I5967" s="259"/>
      <c r="J5967" s="259"/>
    </row>
    <row r="5968" spans="1:10">
      <c r="A5968" s="259"/>
      <c r="B5968" s="259"/>
      <c r="C5968" s="259"/>
      <c r="D5968" s="259"/>
      <c r="E5968" s="259"/>
      <c r="F5968" s="270"/>
      <c r="G5968" s="259"/>
      <c r="H5968" s="259"/>
      <c r="I5968" s="259"/>
      <c r="J5968" s="259"/>
    </row>
    <row r="5969" spans="1:10">
      <c r="A5969" s="259"/>
      <c r="B5969" s="259"/>
      <c r="C5969" s="259"/>
      <c r="D5969" s="259"/>
      <c r="E5969" s="259"/>
      <c r="F5969" s="270"/>
      <c r="G5969" s="259"/>
      <c r="H5969" s="259"/>
      <c r="I5969" s="259"/>
      <c r="J5969" s="259"/>
    </row>
    <row r="5970" spans="1:10">
      <c r="A5970" s="259"/>
      <c r="B5970" s="259"/>
      <c r="C5970" s="259"/>
      <c r="D5970" s="259"/>
      <c r="E5970" s="259"/>
      <c r="F5970" s="270"/>
      <c r="G5970" s="259"/>
      <c r="H5970" s="259"/>
      <c r="I5970" s="259"/>
      <c r="J5970" s="259"/>
    </row>
    <row r="5971" spans="1:10">
      <c r="A5971" s="259"/>
      <c r="B5971" s="259"/>
      <c r="C5971" s="259"/>
      <c r="D5971" s="259"/>
      <c r="E5971" s="259"/>
      <c r="F5971" s="270"/>
      <c r="G5971" s="259"/>
      <c r="H5971" s="259"/>
      <c r="I5971" s="259"/>
      <c r="J5971" s="259"/>
    </row>
    <row r="5972" spans="1:10">
      <c r="A5972" s="259"/>
      <c r="B5972" s="259"/>
      <c r="C5972" s="259"/>
      <c r="D5972" s="259"/>
      <c r="E5972" s="259"/>
      <c r="F5972" s="270"/>
      <c r="G5972" s="259"/>
      <c r="H5972" s="259"/>
      <c r="I5972" s="259"/>
      <c r="J5972" s="259"/>
    </row>
    <row r="5973" spans="1:10">
      <c r="A5973" s="259"/>
      <c r="B5973" s="259"/>
      <c r="C5973" s="259"/>
      <c r="D5973" s="259"/>
      <c r="E5973" s="259"/>
      <c r="F5973" s="270"/>
      <c r="G5973" s="259"/>
      <c r="H5973" s="259"/>
      <c r="I5973" s="259"/>
      <c r="J5973" s="259"/>
    </row>
    <row r="5974" spans="1:10">
      <c r="A5974" s="259"/>
      <c r="B5974" s="259"/>
      <c r="C5974" s="259"/>
      <c r="D5974" s="259"/>
      <c r="E5974" s="259"/>
      <c r="F5974" s="270"/>
      <c r="G5974" s="259"/>
      <c r="H5974" s="259"/>
      <c r="I5974" s="259"/>
      <c r="J5974" s="259"/>
    </row>
    <row r="5975" spans="1:10">
      <c r="A5975" s="259"/>
      <c r="B5975" s="259"/>
      <c r="C5975" s="259"/>
      <c r="D5975" s="259"/>
      <c r="E5975" s="259"/>
      <c r="F5975" s="270"/>
      <c r="G5975" s="259"/>
      <c r="H5975" s="259"/>
      <c r="I5975" s="259"/>
      <c r="J5975" s="259"/>
    </row>
    <row r="5976" spans="1:10">
      <c r="A5976" s="259"/>
      <c r="B5976" s="259"/>
      <c r="C5976" s="259"/>
      <c r="D5976" s="259"/>
      <c r="E5976" s="259"/>
      <c r="F5976" s="270"/>
      <c r="G5976" s="259"/>
      <c r="H5976" s="259"/>
      <c r="I5976" s="259"/>
      <c r="J5976" s="259"/>
    </row>
    <row r="5977" spans="1:10">
      <c r="A5977" s="259"/>
      <c r="B5977" s="259"/>
      <c r="C5977" s="259"/>
      <c r="D5977" s="259"/>
      <c r="E5977" s="259"/>
      <c r="F5977" s="270"/>
      <c r="G5977" s="259"/>
      <c r="H5977" s="259"/>
      <c r="I5977" s="259"/>
      <c r="J5977" s="259"/>
    </row>
    <row r="5978" spans="1:10">
      <c r="A5978" s="259"/>
      <c r="B5978" s="259"/>
      <c r="C5978" s="259"/>
      <c r="D5978" s="259"/>
      <c r="E5978" s="259"/>
      <c r="F5978" s="270"/>
      <c r="G5978" s="259"/>
      <c r="H5978" s="259"/>
      <c r="I5978" s="259"/>
      <c r="J5978" s="259"/>
    </row>
    <row r="5979" spans="1:10">
      <c r="A5979" s="259"/>
      <c r="B5979" s="259"/>
      <c r="C5979" s="259"/>
      <c r="D5979" s="259"/>
      <c r="E5979" s="259"/>
      <c r="F5979" s="270"/>
      <c r="G5979" s="259"/>
      <c r="H5979" s="259"/>
      <c r="I5979" s="259"/>
      <c r="J5979" s="259"/>
    </row>
    <row r="5980" spans="1:10">
      <c r="A5980" s="259"/>
      <c r="B5980" s="259"/>
      <c r="C5980" s="259"/>
      <c r="D5980" s="259"/>
      <c r="E5980" s="259"/>
      <c r="F5980" s="270"/>
      <c r="G5980" s="259"/>
      <c r="H5980" s="259"/>
      <c r="I5980" s="259"/>
      <c r="J5980" s="259"/>
    </row>
    <row r="5981" spans="1:10">
      <c r="A5981" s="259"/>
      <c r="B5981" s="259"/>
      <c r="C5981" s="259"/>
      <c r="D5981" s="259"/>
      <c r="E5981" s="259"/>
      <c r="F5981" s="270"/>
      <c r="G5981" s="259"/>
      <c r="H5981" s="259"/>
      <c r="I5981" s="259"/>
      <c r="J5981" s="259"/>
    </row>
    <row r="5982" spans="1:10">
      <c r="A5982" s="259"/>
      <c r="B5982" s="259"/>
      <c r="C5982" s="259"/>
      <c r="D5982" s="259"/>
      <c r="E5982" s="259"/>
      <c r="F5982" s="270"/>
      <c r="G5982" s="259"/>
      <c r="H5982" s="259"/>
      <c r="I5982" s="259"/>
      <c r="J5982" s="259"/>
    </row>
    <row r="5983" spans="1:10">
      <c r="A5983" s="259"/>
      <c r="B5983" s="259"/>
      <c r="C5983" s="259"/>
      <c r="D5983" s="259"/>
      <c r="E5983" s="259"/>
      <c r="F5983" s="270"/>
      <c r="G5983" s="259"/>
      <c r="H5983" s="259"/>
      <c r="I5983" s="259"/>
      <c r="J5983" s="259"/>
    </row>
    <row r="5984" spans="1:10">
      <c r="A5984" s="259"/>
      <c r="B5984" s="259"/>
      <c r="C5984" s="259"/>
      <c r="D5984" s="259"/>
      <c r="E5984" s="259"/>
      <c r="F5984" s="270"/>
      <c r="G5984" s="259"/>
      <c r="H5984" s="259"/>
      <c r="I5984" s="259"/>
      <c r="J5984" s="259"/>
    </row>
    <row r="5985" spans="1:10">
      <c r="A5985" s="259"/>
      <c r="B5985" s="259"/>
      <c r="C5985" s="259"/>
      <c r="D5985" s="259"/>
      <c r="E5985" s="259"/>
      <c r="F5985" s="270"/>
      <c r="G5985" s="259"/>
      <c r="H5985" s="259"/>
      <c r="I5985" s="259"/>
      <c r="J5985" s="259"/>
    </row>
    <row r="5986" spans="1:10">
      <c r="A5986" s="259"/>
      <c r="B5986" s="259"/>
      <c r="C5986" s="259"/>
      <c r="D5986" s="259"/>
      <c r="E5986" s="259"/>
      <c r="F5986" s="270"/>
      <c r="G5986" s="259"/>
      <c r="H5986" s="259"/>
      <c r="I5986" s="259"/>
      <c r="J5986" s="259"/>
    </row>
    <row r="5987" spans="1:10">
      <c r="A5987" s="259"/>
      <c r="B5987" s="259"/>
      <c r="C5987" s="259"/>
      <c r="D5987" s="259"/>
      <c r="E5987" s="259"/>
      <c r="F5987" s="270"/>
      <c r="G5987" s="259"/>
      <c r="H5987" s="259"/>
      <c r="I5987" s="259"/>
      <c r="J5987" s="259"/>
    </row>
    <row r="5988" spans="1:10">
      <c r="A5988" s="259"/>
      <c r="B5988" s="259"/>
      <c r="C5988" s="259"/>
      <c r="D5988" s="259"/>
      <c r="E5988" s="259"/>
      <c r="F5988" s="270"/>
      <c r="G5988" s="259"/>
      <c r="H5988" s="259"/>
      <c r="I5988" s="259"/>
      <c r="J5988" s="259"/>
    </row>
    <row r="5989" spans="1:10">
      <c r="A5989" s="259"/>
      <c r="B5989" s="259"/>
      <c r="C5989" s="259"/>
      <c r="D5989" s="259"/>
      <c r="E5989" s="259"/>
      <c r="F5989" s="270"/>
      <c r="G5989" s="259"/>
      <c r="H5989" s="259"/>
      <c r="I5989" s="259"/>
      <c r="J5989" s="259"/>
    </row>
    <row r="5990" spans="1:10">
      <c r="A5990" s="259"/>
      <c r="B5990" s="259"/>
      <c r="C5990" s="259"/>
      <c r="D5990" s="259"/>
      <c r="E5990" s="259"/>
      <c r="F5990" s="270"/>
      <c r="G5990" s="259"/>
      <c r="H5990" s="259"/>
      <c r="I5990" s="259"/>
      <c r="J5990" s="259"/>
    </row>
    <row r="5991" spans="1:10">
      <c r="A5991" s="259"/>
      <c r="B5991" s="259"/>
      <c r="C5991" s="259"/>
      <c r="D5991" s="259"/>
      <c r="E5991" s="259"/>
      <c r="F5991" s="270"/>
      <c r="G5991" s="259"/>
      <c r="H5991" s="259"/>
      <c r="I5991" s="259"/>
      <c r="J5991" s="259"/>
    </row>
    <row r="5992" spans="1:10">
      <c r="A5992" s="259"/>
      <c r="B5992" s="259"/>
      <c r="C5992" s="259"/>
      <c r="D5992" s="259"/>
      <c r="E5992" s="259"/>
      <c r="F5992" s="270"/>
      <c r="G5992" s="259"/>
      <c r="H5992" s="259"/>
      <c r="I5992" s="259"/>
      <c r="J5992" s="259"/>
    </row>
    <row r="5993" spans="1:10">
      <c r="A5993" s="259"/>
      <c r="B5993" s="259"/>
      <c r="C5993" s="259"/>
      <c r="D5993" s="259"/>
      <c r="E5993" s="259"/>
      <c r="F5993" s="270"/>
      <c r="G5993" s="259"/>
      <c r="H5993" s="259"/>
      <c r="I5993" s="259"/>
      <c r="J5993" s="259"/>
    </row>
    <row r="5994" spans="1:10">
      <c r="A5994" s="259"/>
      <c r="B5994" s="259"/>
      <c r="C5994" s="259"/>
      <c r="D5994" s="259"/>
      <c r="E5994" s="259"/>
      <c r="F5994" s="270"/>
      <c r="G5994" s="259"/>
      <c r="H5994" s="259"/>
      <c r="I5994" s="259"/>
      <c r="J5994" s="259"/>
    </row>
    <row r="5995" spans="1:10">
      <c r="A5995" s="259"/>
      <c r="B5995" s="259"/>
      <c r="C5995" s="259"/>
      <c r="D5995" s="259"/>
      <c r="E5995" s="259"/>
      <c r="F5995" s="270"/>
      <c r="G5995" s="259"/>
      <c r="H5995" s="259"/>
      <c r="I5995" s="259"/>
      <c r="J5995" s="259"/>
    </row>
    <row r="5996" spans="1:10">
      <c r="A5996" s="259"/>
      <c r="B5996" s="259"/>
      <c r="C5996" s="259"/>
      <c r="D5996" s="259"/>
      <c r="E5996" s="259"/>
      <c r="F5996" s="270"/>
      <c r="G5996" s="259"/>
      <c r="H5996" s="259"/>
      <c r="I5996" s="259"/>
      <c r="J5996" s="259"/>
    </row>
    <row r="5997" spans="1:10">
      <c r="A5997" s="259"/>
      <c r="B5997" s="259"/>
      <c r="C5997" s="259"/>
      <c r="D5997" s="259"/>
      <c r="E5997" s="259"/>
      <c r="F5997" s="270"/>
      <c r="G5997" s="259"/>
      <c r="H5997" s="259"/>
      <c r="I5997" s="259"/>
      <c r="J5997" s="259"/>
    </row>
    <row r="5998" spans="1:10">
      <c r="A5998" s="259"/>
      <c r="B5998" s="259"/>
      <c r="C5998" s="259"/>
      <c r="D5998" s="259"/>
      <c r="E5998" s="259"/>
      <c r="F5998" s="270"/>
      <c r="G5998" s="259"/>
      <c r="H5998" s="259"/>
      <c r="I5998" s="259"/>
      <c r="J5998" s="259"/>
    </row>
    <row r="5999" spans="1:10">
      <c r="A5999" s="259"/>
      <c r="B5999" s="259"/>
      <c r="C5999" s="259"/>
      <c r="D5999" s="259"/>
      <c r="E5999" s="259"/>
      <c r="F5999" s="270"/>
      <c r="G5999" s="259"/>
      <c r="H5999" s="259"/>
      <c r="I5999" s="259"/>
      <c r="J5999" s="259"/>
    </row>
    <row r="6000" spans="1:10">
      <c r="A6000" s="259"/>
      <c r="B6000" s="259"/>
      <c r="C6000" s="259"/>
      <c r="D6000" s="259"/>
      <c r="E6000" s="259"/>
      <c r="F6000" s="270"/>
      <c r="G6000" s="259"/>
      <c r="H6000" s="259"/>
      <c r="I6000" s="259"/>
      <c r="J6000" s="259"/>
    </row>
    <row r="6001" spans="1:10">
      <c r="A6001" s="259"/>
      <c r="B6001" s="259"/>
      <c r="C6001" s="259"/>
      <c r="D6001" s="259"/>
      <c r="E6001" s="259"/>
      <c r="F6001" s="270"/>
      <c r="G6001" s="259"/>
      <c r="H6001" s="259"/>
      <c r="I6001" s="259"/>
      <c r="J6001" s="259"/>
    </row>
    <row r="6002" spans="1:10">
      <c r="A6002" s="259"/>
      <c r="B6002" s="259"/>
      <c r="C6002" s="259"/>
      <c r="D6002" s="259"/>
      <c r="E6002" s="259"/>
      <c r="F6002" s="270"/>
      <c r="G6002" s="259"/>
      <c r="H6002" s="259"/>
      <c r="I6002" s="259"/>
      <c r="J6002" s="259"/>
    </row>
    <row r="6003" spans="1:10">
      <c r="A6003" s="259"/>
      <c r="B6003" s="259"/>
      <c r="C6003" s="259"/>
      <c r="D6003" s="259"/>
      <c r="E6003" s="259"/>
      <c r="F6003" s="270"/>
      <c r="G6003" s="259"/>
      <c r="H6003" s="259"/>
      <c r="I6003" s="259"/>
      <c r="J6003" s="259"/>
    </row>
    <row r="6004" spans="1:10">
      <c r="A6004" s="259"/>
      <c r="B6004" s="259"/>
      <c r="C6004" s="259"/>
      <c r="D6004" s="259"/>
      <c r="E6004" s="259"/>
      <c r="F6004" s="270"/>
      <c r="G6004" s="259"/>
      <c r="H6004" s="259"/>
      <c r="I6004" s="259"/>
      <c r="J6004" s="259"/>
    </row>
    <row r="6005" spans="1:10">
      <c r="A6005" s="259"/>
      <c r="B6005" s="259"/>
      <c r="C6005" s="259"/>
      <c r="D6005" s="259"/>
      <c r="E6005" s="259"/>
      <c r="F6005" s="270"/>
      <c r="G6005" s="259"/>
      <c r="H6005" s="259"/>
      <c r="I6005" s="259"/>
      <c r="J6005" s="259"/>
    </row>
    <row r="6006" spans="1:10">
      <c r="A6006" s="259"/>
      <c r="B6006" s="259"/>
      <c r="C6006" s="259"/>
      <c r="D6006" s="259"/>
      <c r="E6006" s="259"/>
      <c r="F6006" s="270"/>
      <c r="G6006" s="259"/>
      <c r="H6006" s="259"/>
      <c r="I6006" s="259"/>
      <c r="J6006" s="259"/>
    </row>
    <row r="6007" spans="1:10">
      <c r="A6007" s="259"/>
      <c r="B6007" s="259"/>
      <c r="C6007" s="259"/>
      <c r="D6007" s="259"/>
      <c r="E6007" s="259"/>
      <c r="F6007" s="270"/>
      <c r="G6007" s="259"/>
      <c r="H6007" s="259"/>
      <c r="I6007" s="259"/>
      <c r="J6007" s="259"/>
    </row>
    <row r="6008" spans="1:10">
      <c r="A6008" s="259"/>
      <c r="B6008" s="259"/>
      <c r="C6008" s="259"/>
      <c r="D6008" s="259"/>
      <c r="E6008" s="259"/>
      <c r="F6008" s="270"/>
      <c r="G6008" s="259"/>
      <c r="H6008" s="259"/>
      <c r="I6008" s="259"/>
      <c r="J6008" s="259"/>
    </row>
    <row r="6009" spans="1:10">
      <c r="A6009" s="259"/>
      <c r="B6009" s="259"/>
      <c r="C6009" s="259"/>
      <c r="D6009" s="259"/>
      <c r="E6009" s="259"/>
      <c r="F6009" s="270"/>
      <c r="G6009" s="259"/>
      <c r="H6009" s="259"/>
      <c r="I6009" s="259"/>
      <c r="J6009" s="259"/>
    </row>
    <row r="6010" spans="1:10">
      <c r="A6010" s="259"/>
      <c r="B6010" s="259"/>
      <c r="C6010" s="259"/>
      <c r="D6010" s="259"/>
      <c r="E6010" s="259"/>
      <c r="F6010" s="270"/>
      <c r="G6010" s="259"/>
      <c r="H6010" s="259"/>
      <c r="I6010" s="259"/>
      <c r="J6010" s="259"/>
    </row>
    <row r="6011" spans="1:10">
      <c r="A6011" s="259"/>
      <c r="B6011" s="259"/>
      <c r="C6011" s="259"/>
      <c r="D6011" s="259"/>
      <c r="E6011" s="259"/>
      <c r="F6011" s="270"/>
      <c r="G6011" s="259"/>
      <c r="H6011" s="259"/>
      <c r="I6011" s="259"/>
      <c r="J6011" s="259"/>
    </row>
    <row r="6012" spans="1:10">
      <c r="A6012" s="259"/>
      <c r="B6012" s="259"/>
      <c r="C6012" s="259"/>
      <c r="D6012" s="259"/>
      <c r="E6012" s="259"/>
      <c r="F6012" s="270"/>
      <c r="G6012" s="259"/>
      <c r="H6012" s="259"/>
      <c r="I6012" s="259"/>
      <c r="J6012" s="259"/>
    </row>
    <row r="6013" spans="1:10">
      <c r="A6013" s="259"/>
      <c r="B6013" s="259"/>
      <c r="C6013" s="259"/>
      <c r="D6013" s="259"/>
      <c r="E6013" s="259"/>
      <c r="F6013" s="270"/>
      <c r="G6013" s="259"/>
      <c r="H6013" s="259"/>
      <c r="I6013" s="259"/>
      <c r="J6013" s="259"/>
    </row>
    <row r="6014" spans="1:10">
      <c r="A6014" s="259"/>
      <c r="B6014" s="259"/>
      <c r="C6014" s="259"/>
      <c r="D6014" s="259"/>
      <c r="E6014" s="259"/>
      <c r="F6014" s="270"/>
      <c r="G6014" s="259"/>
      <c r="H6014" s="259"/>
      <c r="I6014" s="259"/>
      <c r="J6014" s="259"/>
    </row>
    <row r="6015" spans="1:10">
      <c r="A6015" s="259"/>
      <c r="B6015" s="259"/>
      <c r="C6015" s="259"/>
      <c r="D6015" s="259"/>
      <c r="E6015" s="259"/>
      <c r="F6015" s="270"/>
      <c r="G6015" s="259"/>
      <c r="H6015" s="259"/>
      <c r="I6015" s="259"/>
      <c r="J6015" s="259"/>
    </row>
    <row r="6016" spans="1:10">
      <c r="A6016" s="259"/>
      <c r="B6016" s="259"/>
      <c r="C6016" s="259"/>
      <c r="D6016" s="259"/>
      <c r="E6016" s="259"/>
      <c r="F6016" s="270"/>
      <c r="G6016" s="259"/>
      <c r="H6016" s="259"/>
      <c r="I6016" s="259"/>
      <c r="J6016" s="259"/>
    </row>
    <row r="6017" spans="1:10">
      <c r="A6017" s="259"/>
      <c r="B6017" s="259"/>
      <c r="C6017" s="259"/>
      <c r="D6017" s="259"/>
      <c r="E6017" s="259"/>
      <c r="F6017" s="270"/>
      <c r="G6017" s="259"/>
      <c r="H6017" s="259"/>
      <c r="I6017" s="259"/>
      <c r="J6017" s="259"/>
    </row>
    <row r="6018" spans="1:10">
      <c r="A6018" s="259"/>
      <c r="B6018" s="259"/>
      <c r="C6018" s="259"/>
      <c r="D6018" s="259"/>
      <c r="E6018" s="259"/>
      <c r="F6018" s="270"/>
      <c r="G6018" s="259"/>
      <c r="H6018" s="259"/>
      <c r="I6018" s="259"/>
      <c r="J6018" s="259"/>
    </row>
    <row r="6019" spans="1:10">
      <c r="A6019" s="259"/>
      <c r="B6019" s="259"/>
      <c r="C6019" s="259"/>
      <c r="D6019" s="259"/>
      <c r="E6019" s="259"/>
      <c r="F6019" s="270"/>
      <c r="G6019" s="259"/>
      <c r="H6019" s="259"/>
      <c r="I6019" s="259"/>
      <c r="J6019" s="259"/>
    </row>
    <row r="6020" spans="1:10">
      <c r="A6020" s="259"/>
      <c r="B6020" s="259"/>
      <c r="C6020" s="259"/>
      <c r="D6020" s="259"/>
      <c r="E6020" s="259"/>
      <c r="F6020" s="270"/>
      <c r="G6020" s="259"/>
      <c r="H6020" s="259"/>
      <c r="I6020" s="259"/>
      <c r="J6020" s="259"/>
    </row>
    <row r="6021" spans="1:10">
      <c r="A6021" s="259"/>
      <c r="B6021" s="259"/>
      <c r="C6021" s="259"/>
      <c r="D6021" s="259"/>
      <c r="E6021" s="259"/>
      <c r="F6021" s="270"/>
      <c r="G6021" s="259"/>
      <c r="H6021" s="259"/>
      <c r="I6021" s="259"/>
      <c r="J6021" s="259"/>
    </row>
    <row r="6022" spans="1:10">
      <c r="A6022" s="259"/>
      <c r="B6022" s="259"/>
      <c r="C6022" s="259"/>
      <c r="D6022" s="259"/>
      <c r="E6022" s="259"/>
      <c r="F6022" s="270"/>
      <c r="G6022" s="259"/>
      <c r="H6022" s="259"/>
      <c r="I6022" s="259"/>
      <c r="J6022" s="259"/>
    </row>
    <row r="6023" spans="1:10">
      <c r="A6023" s="259"/>
      <c r="B6023" s="259"/>
      <c r="C6023" s="259"/>
      <c r="D6023" s="259"/>
      <c r="E6023" s="259"/>
      <c r="F6023" s="270"/>
      <c r="G6023" s="259"/>
      <c r="H6023" s="259"/>
      <c r="I6023" s="259"/>
      <c r="J6023" s="259"/>
    </row>
    <row r="6024" spans="1:10">
      <c r="A6024" s="259"/>
      <c r="B6024" s="259"/>
      <c r="C6024" s="259"/>
      <c r="D6024" s="259"/>
      <c r="E6024" s="259"/>
      <c r="F6024" s="270"/>
      <c r="G6024" s="259"/>
      <c r="H6024" s="259"/>
      <c r="I6024" s="259"/>
      <c r="J6024" s="259"/>
    </row>
    <row r="6025" spans="1:10">
      <c r="A6025" s="259"/>
      <c r="B6025" s="259"/>
      <c r="C6025" s="259"/>
      <c r="D6025" s="259"/>
      <c r="E6025" s="259"/>
      <c r="F6025" s="270"/>
      <c r="G6025" s="259"/>
      <c r="H6025" s="259"/>
      <c r="I6025" s="259"/>
      <c r="J6025" s="259"/>
    </row>
    <row r="6026" spans="1:10">
      <c r="A6026" s="259"/>
      <c r="B6026" s="259"/>
      <c r="C6026" s="259"/>
      <c r="D6026" s="259"/>
      <c r="E6026" s="259"/>
      <c r="F6026" s="270"/>
      <c r="G6026" s="259"/>
      <c r="H6026" s="259"/>
      <c r="I6026" s="259"/>
      <c r="J6026" s="259"/>
    </row>
    <row r="6027" spans="1:10">
      <c r="A6027" s="259"/>
      <c r="B6027" s="259"/>
      <c r="C6027" s="259"/>
      <c r="D6027" s="259"/>
      <c r="E6027" s="259"/>
      <c r="F6027" s="270"/>
      <c r="G6027" s="259"/>
      <c r="H6027" s="259"/>
      <c r="I6027" s="259"/>
      <c r="J6027" s="259"/>
    </row>
    <row r="6028" spans="1:10">
      <c r="A6028" s="259"/>
      <c r="B6028" s="259"/>
      <c r="C6028" s="259"/>
      <c r="D6028" s="259"/>
      <c r="E6028" s="259"/>
      <c r="F6028" s="270"/>
      <c r="G6028" s="259"/>
      <c r="H6028" s="259"/>
      <c r="I6028" s="259"/>
      <c r="J6028" s="259"/>
    </row>
    <row r="6029" spans="1:10">
      <c r="A6029" s="259"/>
      <c r="B6029" s="259"/>
      <c r="C6029" s="259"/>
      <c r="D6029" s="259"/>
      <c r="E6029" s="259"/>
      <c r="F6029" s="270"/>
      <c r="G6029" s="259"/>
      <c r="H6029" s="259"/>
      <c r="I6029" s="259"/>
      <c r="J6029" s="259"/>
    </row>
    <row r="6030" spans="1:10">
      <c r="A6030" s="259"/>
      <c r="B6030" s="259"/>
      <c r="C6030" s="259"/>
      <c r="D6030" s="259"/>
      <c r="E6030" s="259"/>
      <c r="F6030" s="270"/>
      <c r="G6030" s="259"/>
      <c r="H6030" s="259"/>
      <c r="I6030" s="259"/>
      <c r="J6030" s="259"/>
    </row>
    <row r="6031" spans="1:10">
      <c r="A6031" s="259"/>
      <c r="B6031" s="259"/>
      <c r="C6031" s="259"/>
      <c r="D6031" s="259"/>
      <c r="E6031" s="259"/>
      <c r="F6031" s="270"/>
      <c r="G6031" s="259"/>
      <c r="H6031" s="259"/>
      <c r="I6031" s="259"/>
      <c r="J6031" s="259"/>
    </row>
    <row r="6032" spans="1:10">
      <c r="A6032" s="259"/>
      <c r="B6032" s="259"/>
      <c r="C6032" s="259"/>
      <c r="D6032" s="259"/>
      <c r="E6032" s="259"/>
      <c r="F6032" s="270"/>
      <c r="G6032" s="259"/>
      <c r="H6032" s="259"/>
      <c r="I6032" s="259"/>
      <c r="J6032" s="259"/>
    </row>
    <row r="6033" spans="1:10">
      <c r="A6033" s="259"/>
      <c r="B6033" s="259"/>
      <c r="C6033" s="259"/>
      <c r="D6033" s="259"/>
      <c r="E6033" s="259"/>
      <c r="F6033" s="270"/>
      <c r="G6033" s="259"/>
      <c r="H6033" s="259"/>
      <c r="I6033" s="259"/>
      <c r="J6033" s="259"/>
    </row>
    <row r="6034" spans="1:10">
      <c r="A6034" s="259"/>
      <c r="B6034" s="259"/>
      <c r="C6034" s="259"/>
      <c r="D6034" s="259"/>
      <c r="E6034" s="259"/>
      <c r="F6034" s="270"/>
      <c r="G6034" s="259"/>
      <c r="H6034" s="259"/>
      <c r="I6034" s="259"/>
      <c r="J6034" s="259"/>
    </row>
    <row r="6035" spans="1:10">
      <c r="A6035" s="259"/>
      <c r="B6035" s="259"/>
      <c r="C6035" s="259"/>
      <c r="D6035" s="259"/>
      <c r="E6035" s="259"/>
      <c r="F6035" s="270"/>
      <c r="G6035" s="259"/>
      <c r="H6035" s="259"/>
      <c r="I6035" s="259"/>
      <c r="J6035" s="259"/>
    </row>
    <row r="6036" spans="1:10">
      <c r="A6036" s="259"/>
      <c r="B6036" s="259"/>
      <c r="C6036" s="259"/>
      <c r="D6036" s="259"/>
      <c r="E6036" s="259"/>
      <c r="F6036" s="270"/>
      <c r="G6036" s="259"/>
      <c r="H6036" s="259"/>
      <c r="I6036" s="259"/>
      <c r="J6036" s="259"/>
    </row>
    <row r="6037" spans="1:10">
      <c r="A6037" s="259"/>
      <c r="B6037" s="259"/>
      <c r="C6037" s="259"/>
      <c r="D6037" s="259"/>
      <c r="E6037" s="259"/>
      <c r="F6037" s="270"/>
      <c r="G6037" s="259"/>
      <c r="H6037" s="259"/>
      <c r="I6037" s="259"/>
      <c r="J6037" s="259"/>
    </row>
    <row r="6038" spans="1:10">
      <c r="A6038" s="259"/>
      <c r="B6038" s="259"/>
      <c r="C6038" s="259"/>
      <c r="D6038" s="259"/>
      <c r="E6038" s="259"/>
      <c r="F6038" s="270"/>
      <c r="G6038" s="259"/>
      <c r="H6038" s="259"/>
      <c r="I6038" s="259"/>
      <c r="J6038" s="259"/>
    </row>
    <row r="6039" spans="1:10">
      <c r="A6039" s="259"/>
      <c r="B6039" s="259"/>
      <c r="C6039" s="259"/>
      <c r="D6039" s="259"/>
      <c r="E6039" s="259"/>
      <c r="F6039" s="270"/>
      <c r="G6039" s="259"/>
      <c r="H6039" s="259"/>
      <c r="I6039" s="259"/>
      <c r="J6039" s="259"/>
    </row>
    <row r="6040" spans="1:10">
      <c r="A6040" s="259"/>
      <c r="B6040" s="259"/>
      <c r="C6040" s="259"/>
      <c r="D6040" s="259"/>
      <c r="E6040" s="259"/>
      <c r="F6040" s="270"/>
      <c r="G6040" s="259"/>
      <c r="H6040" s="259"/>
      <c r="I6040" s="259"/>
      <c r="J6040" s="259"/>
    </row>
    <row r="6041" spans="1:10">
      <c r="A6041" s="259"/>
      <c r="B6041" s="259"/>
      <c r="C6041" s="259"/>
      <c r="D6041" s="259"/>
      <c r="E6041" s="259"/>
      <c r="F6041" s="270"/>
      <c r="G6041" s="259"/>
      <c r="H6041" s="259"/>
      <c r="I6041" s="259"/>
      <c r="J6041" s="259"/>
    </row>
    <row r="6042" spans="1:10">
      <c r="A6042" s="259"/>
      <c r="B6042" s="259"/>
      <c r="C6042" s="259"/>
      <c r="D6042" s="259"/>
      <c r="E6042" s="259"/>
      <c r="F6042" s="270"/>
      <c r="G6042" s="259"/>
      <c r="H6042" s="259"/>
      <c r="I6042" s="259"/>
      <c r="J6042" s="259"/>
    </row>
    <row r="6043" spans="1:10">
      <c r="A6043" s="259"/>
      <c r="B6043" s="259"/>
      <c r="C6043" s="259"/>
      <c r="D6043" s="259"/>
      <c r="E6043" s="259"/>
      <c r="F6043" s="270"/>
      <c r="G6043" s="259"/>
      <c r="H6043" s="259"/>
      <c r="I6043" s="259"/>
      <c r="J6043" s="259"/>
    </row>
    <row r="6044" spans="1:10">
      <c r="A6044" s="259"/>
      <c r="B6044" s="259"/>
      <c r="C6044" s="259"/>
      <c r="D6044" s="259"/>
      <c r="E6044" s="259"/>
      <c r="F6044" s="270"/>
      <c r="G6044" s="259"/>
      <c r="H6044" s="259"/>
      <c r="I6044" s="259"/>
      <c r="J6044" s="259"/>
    </row>
    <row r="6045" spans="1:10">
      <c r="A6045" s="259"/>
      <c r="B6045" s="259"/>
      <c r="C6045" s="259"/>
      <c r="D6045" s="259"/>
      <c r="E6045" s="259"/>
      <c r="F6045" s="270"/>
      <c r="G6045" s="259"/>
      <c r="H6045" s="259"/>
      <c r="I6045" s="259"/>
      <c r="J6045" s="259"/>
    </row>
    <row r="6046" spans="1:10">
      <c r="A6046" s="259"/>
      <c r="B6046" s="259"/>
      <c r="C6046" s="259"/>
      <c r="D6046" s="259"/>
      <c r="E6046" s="259"/>
      <c r="F6046" s="270"/>
      <c r="G6046" s="259"/>
      <c r="H6046" s="259"/>
      <c r="I6046" s="259"/>
      <c r="J6046" s="259"/>
    </row>
    <row r="6047" spans="1:10">
      <c r="A6047" s="259"/>
      <c r="B6047" s="259"/>
      <c r="C6047" s="259"/>
      <c r="D6047" s="259"/>
      <c r="E6047" s="259"/>
      <c r="F6047" s="270"/>
      <c r="G6047" s="259"/>
      <c r="H6047" s="259"/>
      <c r="I6047" s="259"/>
      <c r="J6047" s="259"/>
    </row>
    <row r="6048" spans="1:10">
      <c r="A6048" s="259"/>
      <c r="B6048" s="259"/>
      <c r="C6048" s="259"/>
      <c r="D6048" s="259"/>
      <c r="E6048" s="259"/>
      <c r="F6048" s="270"/>
      <c r="G6048" s="259"/>
      <c r="H6048" s="259"/>
      <c r="I6048" s="259"/>
      <c r="J6048" s="259"/>
    </row>
    <row r="6049" spans="1:10">
      <c r="A6049" s="259"/>
      <c r="B6049" s="259"/>
      <c r="C6049" s="259"/>
      <c r="D6049" s="259"/>
      <c r="E6049" s="259"/>
      <c r="F6049" s="270"/>
      <c r="G6049" s="259"/>
      <c r="H6049" s="259"/>
      <c r="I6049" s="259"/>
      <c r="J6049" s="259"/>
    </row>
    <row r="6050" spans="1:10">
      <c r="A6050" s="259"/>
      <c r="B6050" s="259"/>
      <c r="C6050" s="259"/>
      <c r="D6050" s="259"/>
      <c r="E6050" s="259"/>
      <c r="F6050" s="270"/>
      <c r="G6050" s="259"/>
      <c r="H6050" s="259"/>
      <c r="I6050" s="259"/>
      <c r="J6050" s="259"/>
    </row>
    <row r="6051" spans="1:10">
      <c r="A6051" s="259"/>
      <c r="B6051" s="259"/>
      <c r="C6051" s="259"/>
      <c r="D6051" s="259"/>
      <c r="E6051" s="259"/>
      <c r="F6051" s="270"/>
      <c r="G6051" s="259"/>
      <c r="H6051" s="259"/>
      <c r="I6051" s="259"/>
      <c r="J6051" s="259"/>
    </row>
    <row r="6052" spans="1:10">
      <c r="A6052" s="259"/>
      <c r="B6052" s="259"/>
      <c r="C6052" s="259"/>
      <c r="D6052" s="259"/>
      <c r="E6052" s="259"/>
      <c r="F6052" s="270"/>
      <c r="G6052" s="259"/>
      <c r="H6052" s="259"/>
      <c r="I6052" s="259"/>
      <c r="J6052" s="259"/>
    </row>
    <row r="6053" spans="1:10">
      <c r="A6053" s="259"/>
      <c r="B6053" s="259"/>
      <c r="C6053" s="259"/>
      <c r="D6053" s="259"/>
      <c r="E6053" s="259"/>
      <c r="F6053" s="270"/>
      <c r="G6053" s="259"/>
      <c r="H6053" s="259"/>
      <c r="I6053" s="259"/>
      <c r="J6053" s="259"/>
    </row>
    <row r="6054" spans="1:10">
      <c r="A6054" s="259"/>
      <c r="B6054" s="259"/>
      <c r="C6054" s="259"/>
      <c r="D6054" s="259"/>
      <c r="E6054" s="259"/>
      <c r="F6054" s="270"/>
      <c r="G6054" s="259"/>
      <c r="H6054" s="259"/>
      <c r="I6054" s="259"/>
      <c r="J6054" s="259"/>
    </row>
    <row r="6055" spans="1:10">
      <c r="A6055" s="259"/>
      <c r="B6055" s="259"/>
      <c r="C6055" s="259"/>
      <c r="D6055" s="259"/>
      <c r="E6055" s="259"/>
      <c r="F6055" s="270"/>
      <c r="G6055" s="259"/>
      <c r="H6055" s="259"/>
      <c r="I6055" s="259"/>
      <c r="J6055" s="259"/>
    </row>
    <row r="6056" spans="1:10">
      <c r="A6056" s="259"/>
      <c r="B6056" s="259"/>
      <c r="C6056" s="259"/>
      <c r="D6056" s="259"/>
      <c r="E6056" s="259"/>
      <c r="F6056" s="270"/>
      <c r="G6056" s="259"/>
      <c r="H6056" s="259"/>
      <c r="I6056" s="259"/>
      <c r="J6056" s="259"/>
    </row>
    <row r="6057" spans="1:10">
      <c r="A6057" s="259"/>
      <c r="B6057" s="259"/>
      <c r="C6057" s="259"/>
      <c r="D6057" s="259"/>
      <c r="E6057" s="259"/>
      <c r="F6057" s="270"/>
      <c r="G6057" s="259"/>
      <c r="H6057" s="259"/>
      <c r="I6057" s="259"/>
      <c r="J6057" s="259"/>
    </row>
    <row r="6058" spans="1:10">
      <c r="A6058" s="259"/>
      <c r="B6058" s="259"/>
      <c r="C6058" s="259"/>
      <c r="D6058" s="259"/>
      <c r="E6058" s="259"/>
      <c r="F6058" s="270"/>
      <c r="G6058" s="259"/>
      <c r="H6058" s="259"/>
      <c r="I6058" s="259"/>
      <c r="J6058" s="259"/>
    </row>
    <row r="6059" spans="1:10">
      <c r="A6059" s="259"/>
      <c r="B6059" s="259"/>
      <c r="C6059" s="259"/>
      <c r="D6059" s="259"/>
      <c r="E6059" s="259"/>
      <c r="F6059" s="270"/>
      <c r="G6059" s="259"/>
      <c r="H6059" s="259"/>
      <c r="I6059" s="259"/>
      <c r="J6059" s="259"/>
    </row>
    <row r="6060" spans="1:10">
      <c r="A6060" s="259"/>
      <c r="B6060" s="259"/>
      <c r="C6060" s="259"/>
      <c r="D6060" s="259"/>
      <c r="E6060" s="259"/>
      <c r="F6060" s="270"/>
      <c r="G6060" s="259"/>
      <c r="H6060" s="259"/>
      <c r="I6060" s="259"/>
      <c r="J6060" s="259"/>
    </row>
    <row r="6061" spans="1:10">
      <c r="A6061" s="259"/>
      <c r="B6061" s="259"/>
      <c r="C6061" s="259"/>
      <c r="D6061" s="259"/>
      <c r="E6061" s="259"/>
      <c r="F6061" s="270"/>
      <c r="G6061" s="259"/>
      <c r="H6061" s="259"/>
      <c r="I6061" s="259"/>
      <c r="J6061" s="259"/>
    </row>
    <row r="6062" spans="1:10">
      <c r="A6062" s="259"/>
      <c r="B6062" s="259"/>
      <c r="C6062" s="259"/>
      <c r="D6062" s="259"/>
      <c r="E6062" s="259"/>
      <c r="F6062" s="270"/>
      <c r="G6062" s="259"/>
      <c r="H6062" s="259"/>
      <c r="I6062" s="259"/>
      <c r="J6062" s="259"/>
    </row>
    <row r="6063" spans="1:10">
      <c r="A6063" s="259"/>
      <c r="B6063" s="259"/>
      <c r="C6063" s="259"/>
      <c r="D6063" s="259"/>
      <c r="E6063" s="259"/>
      <c r="F6063" s="270"/>
      <c r="G6063" s="259"/>
      <c r="H6063" s="259"/>
      <c r="I6063" s="259"/>
      <c r="J6063" s="259"/>
    </row>
    <row r="6064" spans="1:10">
      <c r="A6064" s="259"/>
      <c r="B6064" s="259"/>
      <c r="C6064" s="259"/>
      <c r="D6064" s="259"/>
      <c r="E6064" s="259"/>
      <c r="F6064" s="270"/>
      <c r="G6064" s="259"/>
      <c r="H6064" s="259"/>
      <c r="I6064" s="259"/>
      <c r="J6064" s="259"/>
    </row>
    <row r="6065" spans="1:10">
      <c r="A6065" s="259"/>
      <c r="B6065" s="259"/>
      <c r="C6065" s="259"/>
      <c r="D6065" s="259"/>
      <c r="E6065" s="259"/>
      <c r="F6065" s="270"/>
      <c r="G6065" s="259"/>
      <c r="H6065" s="259"/>
      <c r="I6065" s="259"/>
      <c r="J6065" s="259"/>
    </row>
    <row r="6066" spans="1:10">
      <c r="A6066" s="259"/>
      <c r="B6066" s="259"/>
      <c r="C6066" s="259"/>
      <c r="D6066" s="259"/>
      <c r="E6066" s="259"/>
      <c r="F6066" s="270"/>
      <c r="G6066" s="259"/>
      <c r="H6066" s="259"/>
      <c r="I6066" s="259"/>
      <c r="J6066" s="259"/>
    </row>
    <row r="6067" spans="1:10">
      <c r="A6067" s="259"/>
      <c r="B6067" s="259"/>
      <c r="C6067" s="259"/>
      <c r="D6067" s="259"/>
      <c r="E6067" s="259"/>
      <c r="F6067" s="270"/>
      <c r="G6067" s="259"/>
      <c r="H6067" s="259"/>
      <c r="I6067" s="259"/>
      <c r="J6067" s="259"/>
    </row>
    <row r="6068" spans="1:10">
      <c r="A6068" s="259"/>
      <c r="B6068" s="259"/>
      <c r="C6068" s="259"/>
      <c r="D6068" s="259"/>
      <c r="E6068" s="259"/>
      <c r="F6068" s="270"/>
      <c r="G6068" s="259"/>
      <c r="H6068" s="259"/>
      <c r="I6068" s="259"/>
      <c r="J6068" s="259"/>
    </row>
    <row r="6069" spans="1:10">
      <c r="A6069" s="259"/>
      <c r="B6069" s="259"/>
      <c r="C6069" s="259"/>
      <c r="D6069" s="259"/>
      <c r="E6069" s="259"/>
      <c r="F6069" s="270"/>
      <c r="G6069" s="259"/>
      <c r="H6069" s="259"/>
      <c r="I6069" s="259"/>
      <c r="J6069" s="259"/>
    </row>
    <row r="6070" spans="1:10">
      <c r="A6070" s="259"/>
      <c r="B6070" s="259"/>
      <c r="C6070" s="259"/>
      <c r="D6070" s="259"/>
      <c r="E6070" s="259"/>
      <c r="F6070" s="270"/>
      <c r="G6070" s="259"/>
      <c r="H6070" s="259"/>
      <c r="I6070" s="259"/>
      <c r="J6070" s="259"/>
    </row>
    <row r="6071" spans="1:10">
      <c r="A6071" s="259"/>
      <c r="B6071" s="259"/>
      <c r="C6071" s="259"/>
      <c r="D6071" s="259"/>
      <c r="E6071" s="259"/>
      <c r="F6071" s="270"/>
      <c r="G6071" s="259"/>
      <c r="H6071" s="259"/>
      <c r="I6071" s="259"/>
      <c r="J6071" s="259"/>
    </row>
    <row r="6072" spans="1:10">
      <c r="A6072" s="259"/>
      <c r="B6072" s="259"/>
      <c r="C6072" s="259"/>
      <c r="D6072" s="259"/>
      <c r="E6072" s="259"/>
      <c r="F6072" s="270"/>
      <c r="G6072" s="259"/>
      <c r="H6072" s="259"/>
      <c r="I6072" s="259"/>
      <c r="J6072" s="259"/>
    </row>
    <row r="6073" spans="1:10">
      <c r="A6073" s="259"/>
      <c r="B6073" s="259"/>
      <c r="C6073" s="259"/>
      <c r="D6073" s="259"/>
      <c r="E6073" s="259"/>
      <c r="F6073" s="270"/>
      <c r="G6073" s="259"/>
      <c r="H6073" s="259"/>
      <c r="I6073" s="259"/>
      <c r="J6073" s="259"/>
    </row>
    <row r="6074" spans="1:10">
      <c r="A6074" s="259"/>
      <c r="B6074" s="259"/>
      <c r="C6074" s="259"/>
      <c r="D6074" s="259"/>
      <c r="E6074" s="259"/>
      <c r="F6074" s="270"/>
      <c r="G6074" s="259"/>
      <c r="H6074" s="259"/>
      <c r="I6074" s="259"/>
      <c r="J6074" s="259"/>
    </row>
    <row r="6075" spans="1:10">
      <c r="A6075" s="259"/>
      <c r="B6075" s="259"/>
      <c r="C6075" s="259"/>
      <c r="D6075" s="259"/>
      <c r="E6075" s="259"/>
      <c r="F6075" s="270"/>
      <c r="G6075" s="259"/>
      <c r="H6075" s="259"/>
      <c r="I6075" s="259"/>
      <c r="J6075" s="259"/>
    </row>
    <row r="6076" spans="1:10">
      <c r="A6076" s="259"/>
      <c r="B6076" s="259"/>
      <c r="C6076" s="259"/>
      <c r="D6076" s="259"/>
      <c r="E6076" s="259"/>
      <c r="F6076" s="270"/>
      <c r="G6076" s="259"/>
      <c r="H6076" s="259"/>
      <c r="I6076" s="259"/>
      <c r="J6076" s="259"/>
    </row>
    <row r="6077" spans="1:10">
      <c r="A6077" s="259"/>
      <c r="B6077" s="259"/>
      <c r="C6077" s="259"/>
      <c r="D6077" s="259"/>
      <c r="E6077" s="259"/>
      <c r="F6077" s="270"/>
      <c r="G6077" s="259"/>
      <c r="H6077" s="259"/>
      <c r="I6077" s="259"/>
      <c r="J6077" s="259"/>
    </row>
    <row r="6078" spans="1:10">
      <c r="A6078" s="259"/>
      <c r="B6078" s="259"/>
      <c r="C6078" s="259"/>
      <c r="D6078" s="259"/>
      <c r="E6078" s="259"/>
      <c r="F6078" s="270"/>
      <c r="G6078" s="259"/>
      <c r="H6078" s="259"/>
      <c r="I6078" s="259"/>
      <c r="J6078" s="259"/>
    </row>
    <row r="6079" spans="1:10">
      <c r="A6079" s="259"/>
      <c r="B6079" s="259"/>
      <c r="C6079" s="259"/>
      <c r="D6079" s="259"/>
      <c r="E6079" s="259"/>
      <c r="F6079" s="270"/>
      <c r="G6079" s="259"/>
      <c r="H6079" s="259"/>
      <c r="I6079" s="259"/>
      <c r="J6079" s="259"/>
    </row>
    <row r="6080" spans="1:10">
      <c r="A6080" s="259"/>
      <c r="B6080" s="259"/>
      <c r="C6080" s="259"/>
      <c r="D6080" s="259"/>
      <c r="E6080" s="259"/>
      <c r="F6080" s="270"/>
      <c r="G6080" s="259"/>
      <c r="H6080" s="259"/>
      <c r="I6080" s="259"/>
      <c r="J6080" s="259"/>
    </row>
    <row r="6081" spans="1:10">
      <c r="A6081" s="259"/>
      <c r="B6081" s="259"/>
      <c r="C6081" s="259"/>
      <c r="D6081" s="259"/>
      <c r="E6081" s="259"/>
      <c r="F6081" s="270"/>
      <c r="G6081" s="259"/>
      <c r="H6081" s="259"/>
      <c r="I6081" s="259"/>
      <c r="J6081" s="259"/>
    </row>
    <row r="6082" spans="1:10">
      <c r="A6082" s="259"/>
      <c r="B6082" s="259"/>
      <c r="C6082" s="259"/>
      <c r="D6082" s="259"/>
      <c r="E6082" s="259"/>
      <c r="F6082" s="270"/>
      <c r="G6082" s="259"/>
      <c r="H6082" s="259"/>
      <c r="I6082" s="259"/>
      <c r="J6082" s="259"/>
    </row>
    <row r="6083" spans="1:10">
      <c r="A6083" s="259"/>
      <c r="B6083" s="259"/>
      <c r="C6083" s="259"/>
      <c r="D6083" s="259"/>
      <c r="E6083" s="259"/>
      <c r="F6083" s="270"/>
      <c r="G6083" s="259"/>
      <c r="H6083" s="259"/>
      <c r="I6083" s="259"/>
      <c r="J6083" s="259"/>
    </row>
    <row r="6084" spans="1:10">
      <c r="A6084" s="259"/>
      <c r="B6084" s="259"/>
      <c r="C6084" s="259"/>
      <c r="D6084" s="259"/>
      <c r="E6084" s="259"/>
      <c r="F6084" s="270"/>
      <c r="G6084" s="259"/>
      <c r="H6084" s="259"/>
      <c r="I6084" s="259"/>
      <c r="J6084" s="259"/>
    </row>
    <row r="6085" spans="1:10">
      <c r="A6085" s="259"/>
      <c r="B6085" s="259"/>
      <c r="C6085" s="259"/>
      <c r="D6085" s="259"/>
      <c r="E6085" s="259"/>
      <c r="F6085" s="270"/>
      <c r="G6085" s="259"/>
      <c r="H6085" s="259"/>
      <c r="I6085" s="259"/>
      <c r="J6085" s="259"/>
    </row>
    <row r="6086" spans="1:10">
      <c r="A6086" s="259"/>
      <c r="B6086" s="259"/>
      <c r="C6086" s="259"/>
      <c r="D6086" s="259"/>
      <c r="E6086" s="259"/>
      <c r="F6086" s="270"/>
      <c r="G6086" s="259"/>
      <c r="H6086" s="259"/>
      <c r="I6086" s="259"/>
      <c r="J6086" s="259"/>
    </row>
    <row r="6087" spans="1:10">
      <c r="A6087" s="259"/>
      <c r="B6087" s="259"/>
      <c r="C6087" s="259"/>
      <c r="D6087" s="259"/>
      <c r="E6087" s="259"/>
      <c r="F6087" s="270"/>
      <c r="G6087" s="259"/>
      <c r="H6087" s="259"/>
      <c r="I6087" s="259"/>
      <c r="J6087" s="259"/>
    </row>
    <row r="6088" spans="1:10">
      <c r="A6088" s="259"/>
      <c r="B6088" s="259"/>
      <c r="C6088" s="259"/>
      <c r="D6088" s="259"/>
      <c r="E6088" s="259"/>
      <c r="F6088" s="270"/>
      <c r="G6088" s="259"/>
      <c r="H6088" s="259"/>
      <c r="I6088" s="259"/>
      <c r="J6088" s="259"/>
    </row>
    <row r="6089" spans="1:10">
      <c r="A6089" s="259"/>
      <c r="B6089" s="259"/>
      <c r="C6089" s="259"/>
      <c r="D6089" s="259"/>
      <c r="E6089" s="259"/>
      <c r="F6089" s="270"/>
      <c r="G6089" s="259"/>
      <c r="H6089" s="259"/>
      <c r="I6089" s="259"/>
      <c r="J6089" s="259"/>
    </row>
    <row r="6090" spans="1:10">
      <c r="A6090" s="259"/>
      <c r="B6090" s="259"/>
      <c r="C6090" s="259"/>
      <c r="D6090" s="259"/>
      <c r="E6090" s="259"/>
      <c r="F6090" s="270"/>
      <c r="G6090" s="259"/>
      <c r="H6090" s="259"/>
      <c r="I6090" s="259"/>
      <c r="J6090" s="259"/>
    </row>
    <row r="6091" spans="1:10">
      <c r="A6091" s="259"/>
      <c r="B6091" s="259"/>
      <c r="C6091" s="259"/>
      <c r="D6091" s="259"/>
      <c r="E6091" s="259"/>
      <c r="F6091" s="270"/>
      <c r="G6091" s="259"/>
      <c r="H6091" s="259"/>
      <c r="I6091" s="259"/>
      <c r="J6091" s="259"/>
    </row>
    <row r="6092" spans="1:10">
      <c r="A6092" s="259"/>
      <c r="B6092" s="259"/>
      <c r="C6092" s="259"/>
      <c r="D6092" s="259"/>
      <c r="E6092" s="259"/>
      <c r="F6092" s="270"/>
      <c r="G6092" s="259"/>
      <c r="H6092" s="259"/>
      <c r="I6092" s="259"/>
      <c r="J6092" s="259"/>
    </row>
    <row r="6093" spans="1:10">
      <c r="A6093" s="259"/>
      <c r="B6093" s="259"/>
      <c r="C6093" s="259"/>
      <c r="D6093" s="259"/>
      <c r="E6093" s="259"/>
      <c r="F6093" s="270"/>
      <c r="G6093" s="259"/>
      <c r="H6093" s="259"/>
      <c r="I6093" s="259"/>
      <c r="J6093" s="259"/>
    </row>
    <row r="6094" spans="1:10">
      <c r="A6094" s="259"/>
      <c r="B6094" s="259"/>
      <c r="C6094" s="259"/>
      <c r="D6094" s="259"/>
      <c r="E6094" s="259"/>
      <c r="F6094" s="270"/>
      <c r="G6094" s="259"/>
      <c r="H6094" s="259"/>
      <c r="I6094" s="259"/>
      <c r="J6094" s="259"/>
    </row>
    <row r="6095" spans="1:10">
      <c r="A6095" s="259"/>
      <c r="B6095" s="259"/>
      <c r="C6095" s="259"/>
      <c r="D6095" s="259"/>
      <c r="E6095" s="259"/>
      <c r="F6095" s="270"/>
      <c r="G6095" s="259"/>
      <c r="H6095" s="259"/>
      <c r="I6095" s="259"/>
      <c r="J6095" s="259"/>
    </row>
    <row r="6096" spans="1:10">
      <c r="A6096" s="259"/>
      <c r="B6096" s="259"/>
      <c r="C6096" s="259"/>
      <c r="D6096" s="259"/>
      <c r="E6096" s="259"/>
      <c r="F6096" s="270"/>
      <c r="G6096" s="259"/>
      <c r="H6096" s="259"/>
      <c r="I6096" s="259"/>
      <c r="J6096" s="259"/>
    </row>
    <row r="6097" spans="1:10">
      <c r="A6097" s="259"/>
      <c r="B6097" s="259"/>
      <c r="C6097" s="259"/>
      <c r="D6097" s="259"/>
      <c r="E6097" s="259"/>
      <c r="F6097" s="270"/>
      <c r="G6097" s="259"/>
      <c r="H6097" s="259"/>
      <c r="I6097" s="259"/>
      <c r="J6097" s="259"/>
    </row>
    <row r="6098" spans="1:10">
      <c r="A6098" s="259"/>
      <c r="B6098" s="259"/>
      <c r="C6098" s="259"/>
      <c r="D6098" s="259"/>
      <c r="E6098" s="259"/>
      <c r="F6098" s="270"/>
      <c r="G6098" s="259"/>
      <c r="H6098" s="259"/>
      <c r="I6098" s="259"/>
      <c r="J6098" s="259"/>
    </row>
    <row r="6099" spans="1:10">
      <c r="A6099" s="259"/>
      <c r="B6099" s="259"/>
      <c r="C6099" s="259"/>
      <c r="D6099" s="259"/>
      <c r="E6099" s="259"/>
      <c r="F6099" s="270"/>
      <c r="G6099" s="259"/>
      <c r="H6099" s="259"/>
      <c r="I6099" s="259"/>
      <c r="J6099" s="259"/>
    </row>
    <row r="6100" spans="1:10">
      <c r="A6100" s="259"/>
      <c r="B6100" s="259"/>
      <c r="C6100" s="259"/>
      <c r="D6100" s="259"/>
      <c r="E6100" s="259"/>
      <c r="F6100" s="270"/>
      <c r="G6100" s="259"/>
      <c r="H6100" s="259"/>
      <c r="I6100" s="259"/>
      <c r="J6100" s="259"/>
    </row>
    <row r="6101" spans="1:10">
      <c r="A6101" s="259"/>
      <c r="B6101" s="259"/>
      <c r="C6101" s="259"/>
      <c r="D6101" s="259"/>
      <c r="E6101" s="259"/>
      <c r="F6101" s="270"/>
      <c r="G6101" s="259"/>
      <c r="H6101" s="259"/>
      <c r="I6101" s="259"/>
      <c r="J6101" s="259"/>
    </row>
    <row r="6102" spans="1:10">
      <c r="A6102" s="259"/>
      <c r="B6102" s="259"/>
      <c r="C6102" s="259"/>
      <c r="D6102" s="259"/>
      <c r="E6102" s="259"/>
      <c r="F6102" s="270"/>
      <c r="G6102" s="259"/>
      <c r="H6102" s="259"/>
      <c r="I6102" s="259"/>
      <c r="J6102" s="259"/>
    </row>
    <row r="6103" spans="1:10">
      <c r="A6103" s="259"/>
      <c r="B6103" s="259"/>
      <c r="C6103" s="259"/>
      <c r="D6103" s="259"/>
      <c r="E6103" s="259"/>
      <c r="F6103" s="270"/>
      <c r="G6103" s="259"/>
      <c r="H6103" s="259"/>
      <c r="I6103" s="259"/>
      <c r="J6103" s="259"/>
    </row>
    <row r="6104" spans="1:10">
      <c r="A6104" s="259"/>
      <c r="B6104" s="259"/>
      <c r="C6104" s="259"/>
      <c r="D6104" s="259"/>
      <c r="E6104" s="259"/>
      <c r="F6104" s="270"/>
      <c r="G6104" s="259"/>
      <c r="H6104" s="259"/>
      <c r="I6104" s="259"/>
      <c r="J6104" s="259"/>
    </row>
    <row r="6105" spans="1:10">
      <c r="A6105" s="259"/>
      <c r="B6105" s="259"/>
      <c r="C6105" s="259"/>
      <c r="D6105" s="259"/>
      <c r="E6105" s="259"/>
      <c r="F6105" s="270"/>
      <c r="G6105" s="259"/>
      <c r="H6105" s="259"/>
      <c r="I6105" s="259"/>
      <c r="J6105" s="259"/>
    </row>
    <row r="6106" spans="1:10">
      <c r="A6106" s="259"/>
      <c r="B6106" s="259"/>
      <c r="C6106" s="259"/>
      <c r="D6106" s="259"/>
      <c r="E6106" s="259"/>
      <c r="F6106" s="270"/>
      <c r="G6106" s="259"/>
      <c r="H6106" s="259"/>
      <c r="I6106" s="259"/>
      <c r="J6106" s="259"/>
    </row>
    <row r="6107" spans="1:10">
      <c r="A6107" s="259"/>
      <c r="B6107" s="259"/>
      <c r="C6107" s="259"/>
      <c r="D6107" s="259"/>
      <c r="E6107" s="259"/>
      <c r="F6107" s="270"/>
      <c r="G6107" s="259"/>
      <c r="H6107" s="259"/>
      <c r="I6107" s="259"/>
      <c r="J6107" s="259"/>
    </row>
    <row r="6108" spans="1:10">
      <c r="A6108" s="259"/>
      <c r="B6108" s="259"/>
      <c r="C6108" s="259"/>
      <c r="D6108" s="259"/>
      <c r="E6108" s="259"/>
      <c r="F6108" s="270"/>
      <c r="G6108" s="259"/>
      <c r="H6108" s="259"/>
      <c r="I6108" s="259"/>
      <c r="J6108" s="259"/>
    </row>
    <row r="6109" spans="1:10">
      <c r="A6109" s="259"/>
      <c r="B6109" s="259"/>
      <c r="C6109" s="259"/>
      <c r="D6109" s="259"/>
      <c r="E6109" s="259"/>
      <c r="F6109" s="270"/>
      <c r="G6109" s="259"/>
      <c r="H6109" s="259"/>
      <c r="I6109" s="259"/>
      <c r="J6109" s="259"/>
    </row>
    <row r="6110" spans="1:10">
      <c r="A6110" s="259"/>
      <c r="B6110" s="259"/>
      <c r="C6110" s="259"/>
      <c r="D6110" s="259"/>
      <c r="E6110" s="259"/>
      <c r="F6110" s="270"/>
      <c r="G6110" s="259"/>
      <c r="H6110" s="259"/>
      <c r="I6110" s="259"/>
      <c r="J6110" s="259"/>
    </row>
    <row r="6111" spans="1:10">
      <c r="A6111" s="259"/>
      <c r="B6111" s="259"/>
      <c r="C6111" s="259"/>
      <c r="D6111" s="259"/>
      <c r="E6111" s="259"/>
      <c r="F6111" s="270"/>
      <c r="G6111" s="259"/>
      <c r="H6111" s="259"/>
      <c r="I6111" s="259"/>
      <c r="J6111" s="259"/>
    </row>
    <row r="6112" spans="1:10">
      <c r="A6112" s="259"/>
      <c r="B6112" s="259"/>
      <c r="C6112" s="259"/>
      <c r="D6112" s="259"/>
      <c r="E6112" s="259"/>
      <c r="F6112" s="270"/>
      <c r="G6112" s="259"/>
      <c r="H6112" s="259"/>
      <c r="I6112" s="259"/>
      <c r="J6112" s="259"/>
    </row>
    <row r="6113" spans="1:10">
      <c r="A6113" s="259"/>
      <c r="B6113" s="259"/>
      <c r="C6113" s="259"/>
      <c r="D6113" s="259"/>
      <c r="E6113" s="259"/>
      <c r="F6113" s="270"/>
      <c r="G6113" s="259"/>
      <c r="H6113" s="259"/>
      <c r="I6113" s="259"/>
      <c r="J6113" s="259"/>
    </row>
    <row r="6114" spans="1:10">
      <c r="A6114" s="259"/>
      <c r="B6114" s="259"/>
      <c r="C6114" s="259"/>
      <c r="D6114" s="259"/>
      <c r="E6114" s="259"/>
      <c r="F6114" s="270"/>
      <c r="G6114" s="259"/>
      <c r="H6114" s="259"/>
      <c r="I6114" s="259"/>
      <c r="J6114" s="259"/>
    </row>
    <row r="6115" spans="1:10">
      <c r="A6115" s="259"/>
      <c r="B6115" s="259"/>
      <c r="C6115" s="259"/>
      <c r="D6115" s="259"/>
      <c r="E6115" s="259"/>
      <c r="F6115" s="270"/>
      <c r="G6115" s="259"/>
      <c r="H6115" s="259"/>
      <c r="I6115" s="259"/>
      <c r="J6115" s="259"/>
    </row>
    <row r="6116" spans="1:10">
      <c r="A6116" s="259"/>
      <c r="B6116" s="259"/>
      <c r="C6116" s="259"/>
      <c r="D6116" s="259"/>
      <c r="E6116" s="259"/>
      <c r="F6116" s="270"/>
      <c r="G6116" s="259"/>
      <c r="H6116" s="259"/>
      <c r="I6116" s="259"/>
      <c r="J6116" s="259"/>
    </row>
    <row r="6117" spans="1:10">
      <c r="A6117" s="259"/>
      <c r="B6117" s="259"/>
      <c r="C6117" s="259"/>
      <c r="D6117" s="259"/>
      <c r="E6117" s="259"/>
      <c r="F6117" s="270"/>
      <c r="G6117" s="259"/>
      <c r="H6117" s="259"/>
      <c r="I6117" s="259"/>
      <c r="J6117" s="259"/>
    </row>
    <row r="6118" spans="1:10">
      <c r="A6118" s="259"/>
      <c r="B6118" s="259"/>
      <c r="C6118" s="259"/>
      <c r="D6118" s="259"/>
      <c r="E6118" s="259"/>
      <c r="F6118" s="270"/>
      <c r="G6118" s="259"/>
      <c r="H6118" s="259"/>
      <c r="I6118" s="259"/>
      <c r="J6118" s="259"/>
    </row>
    <row r="6119" spans="1:10">
      <c r="A6119" s="259"/>
      <c r="B6119" s="259"/>
      <c r="C6119" s="259"/>
      <c r="D6119" s="259"/>
      <c r="E6119" s="259"/>
      <c r="F6119" s="270"/>
      <c r="G6119" s="259"/>
      <c r="H6119" s="259"/>
      <c r="I6119" s="259"/>
      <c r="J6119" s="259"/>
    </row>
    <row r="6120" spans="1:10">
      <c r="A6120" s="259"/>
      <c r="B6120" s="259"/>
      <c r="C6120" s="259"/>
      <c r="D6120" s="259"/>
      <c r="E6120" s="259"/>
      <c r="F6120" s="270"/>
      <c r="G6120" s="259"/>
      <c r="H6120" s="259"/>
      <c r="I6120" s="259"/>
      <c r="J6120" s="259"/>
    </row>
    <row r="6121" spans="1:10">
      <c r="A6121" s="259"/>
      <c r="B6121" s="259"/>
      <c r="C6121" s="259"/>
      <c r="D6121" s="259"/>
      <c r="E6121" s="259"/>
      <c r="F6121" s="270"/>
      <c r="G6121" s="259"/>
      <c r="H6121" s="259"/>
      <c r="I6121" s="259"/>
      <c r="J6121" s="259"/>
    </row>
    <row r="6122" spans="1:10">
      <c r="A6122" s="259"/>
      <c r="B6122" s="259"/>
      <c r="C6122" s="259"/>
      <c r="D6122" s="259"/>
      <c r="E6122" s="259"/>
      <c r="F6122" s="270"/>
      <c r="G6122" s="259"/>
      <c r="H6122" s="259"/>
      <c r="I6122" s="259"/>
      <c r="J6122" s="259"/>
    </row>
    <row r="6123" spans="1:10">
      <c r="A6123" s="259"/>
      <c r="B6123" s="259"/>
      <c r="C6123" s="259"/>
      <c r="D6123" s="259"/>
      <c r="E6123" s="259"/>
      <c r="F6123" s="270"/>
      <c r="G6123" s="259"/>
      <c r="H6123" s="259"/>
      <c r="I6123" s="259"/>
      <c r="J6123" s="259"/>
    </row>
    <row r="6124" spans="1:10">
      <c r="A6124" s="259"/>
      <c r="B6124" s="259"/>
      <c r="C6124" s="259"/>
      <c r="D6124" s="259"/>
      <c r="E6124" s="259"/>
      <c r="F6124" s="270"/>
      <c r="G6124" s="259"/>
      <c r="H6124" s="259"/>
      <c r="I6124" s="259"/>
      <c r="J6124" s="259"/>
    </row>
    <row r="6125" spans="1:10">
      <c r="A6125" s="259"/>
      <c r="B6125" s="259"/>
      <c r="C6125" s="259"/>
      <c r="D6125" s="259"/>
      <c r="E6125" s="259"/>
      <c r="F6125" s="270"/>
      <c r="G6125" s="259"/>
      <c r="H6125" s="259"/>
      <c r="I6125" s="259"/>
      <c r="J6125" s="259"/>
    </row>
    <row r="6126" spans="1:10">
      <c r="A6126" s="259"/>
      <c r="B6126" s="259"/>
      <c r="C6126" s="259"/>
      <c r="D6126" s="259"/>
      <c r="E6126" s="259"/>
      <c r="F6126" s="270"/>
      <c r="G6126" s="259"/>
      <c r="H6126" s="259"/>
      <c r="I6126" s="259"/>
      <c r="J6126" s="259"/>
    </row>
    <row r="6127" spans="1:10">
      <c r="A6127" s="259"/>
      <c r="B6127" s="259"/>
      <c r="C6127" s="259"/>
      <c r="D6127" s="259"/>
      <c r="E6127" s="259"/>
      <c r="F6127" s="270"/>
      <c r="G6127" s="259"/>
      <c r="H6127" s="259"/>
      <c r="I6127" s="259"/>
      <c r="J6127" s="259"/>
    </row>
    <row r="6128" spans="1:10">
      <c r="A6128" s="259"/>
      <c r="B6128" s="259"/>
      <c r="C6128" s="259"/>
      <c r="D6128" s="259"/>
      <c r="E6128" s="259"/>
      <c r="F6128" s="270"/>
      <c r="G6128" s="259"/>
      <c r="H6128" s="259"/>
      <c r="I6128" s="259"/>
      <c r="J6128" s="259"/>
    </row>
    <row r="6129" spans="1:10">
      <c r="A6129" s="259"/>
      <c r="B6129" s="259"/>
      <c r="C6129" s="259"/>
      <c r="D6129" s="259"/>
      <c r="E6129" s="259"/>
      <c r="F6129" s="270"/>
      <c r="G6129" s="259"/>
      <c r="H6129" s="259"/>
      <c r="I6129" s="259"/>
      <c r="J6129" s="259"/>
    </row>
    <row r="6130" spans="1:10">
      <c r="A6130" s="259"/>
      <c r="B6130" s="259"/>
      <c r="C6130" s="259"/>
      <c r="D6130" s="259"/>
      <c r="E6130" s="259"/>
      <c r="F6130" s="270"/>
      <c r="G6130" s="259"/>
      <c r="H6130" s="259"/>
      <c r="I6130" s="259"/>
      <c r="J6130" s="259"/>
    </row>
    <row r="6131" spans="1:10">
      <c r="A6131" s="259"/>
      <c r="B6131" s="259"/>
      <c r="C6131" s="259"/>
      <c r="D6131" s="259"/>
      <c r="E6131" s="259"/>
      <c r="F6131" s="270"/>
      <c r="G6131" s="259"/>
      <c r="H6131" s="259"/>
      <c r="I6131" s="259"/>
      <c r="J6131" s="259"/>
    </row>
    <row r="6132" spans="1:10">
      <c r="A6132" s="259"/>
      <c r="B6132" s="259"/>
      <c r="C6132" s="259"/>
      <c r="D6132" s="259"/>
      <c r="E6132" s="259"/>
      <c r="F6132" s="270"/>
      <c r="G6132" s="259"/>
      <c r="H6132" s="259"/>
      <c r="I6132" s="259"/>
      <c r="J6132" s="259"/>
    </row>
    <row r="6133" spans="1:10">
      <c r="A6133" s="259"/>
      <c r="B6133" s="259"/>
      <c r="C6133" s="259"/>
      <c r="D6133" s="259"/>
      <c r="E6133" s="259"/>
      <c r="F6133" s="270"/>
      <c r="G6133" s="259"/>
      <c r="H6133" s="259"/>
      <c r="I6133" s="259"/>
      <c r="J6133" s="259"/>
    </row>
    <row r="6134" spans="1:10">
      <c r="A6134" s="259"/>
      <c r="B6134" s="259"/>
      <c r="C6134" s="259"/>
      <c r="D6134" s="259"/>
      <c r="E6134" s="259"/>
      <c r="F6134" s="270"/>
      <c r="G6134" s="259"/>
      <c r="H6134" s="259"/>
      <c r="I6134" s="259"/>
      <c r="J6134" s="259"/>
    </row>
    <row r="6135" spans="1:10">
      <c r="A6135" s="259"/>
      <c r="B6135" s="259"/>
      <c r="C6135" s="259"/>
      <c r="D6135" s="259"/>
      <c r="E6135" s="259"/>
      <c r="F6135" s="270"/>
      <c r="G6135" s="259"/>
      <c r="H6135" s="259"/>
      <c r="I6135" s="259"/>
      <c r="J6135" s="259"/>
    </row>
    <row r="6136" spans="1:10">
      <c r="A6136" s="259"/>
      <c r="B6136" s="259"/>
      <c r="C6136" s="259"/>
      <c r="D6136" s="259"/>
      <c r="E6136" s="259"/>
      <c r="F6136" s="270"/>
      <c r="G6136" s="259"/>
      <c r="H6136" s="259"/>
      <c r="I6136" s="259"/>
      <c r="J6136" s="259"/>
    </row>
    <row r="6137" spans="1:10">
      <c r="A6137" s="259"/>
      <c r="B6137" s="259"/>
      <c r="C6137" s="259"/>
      <c r="D6137" s="259"/>
      <c r="E6137" s="259"/>
      <c r="F6137" s="270"/>
      <c r="G6137" s="259"/>
      <c r="H6137" s="259"/>
      <c r="I6137" s="259"/>
      <c r="J6137" s="259"/>
    </row>
    <row r="6138" spans="1:10">
      <c r="A6138" s="259"/>
      <c r="B6138" s="259"/>
      <c r="C6138" s="259"/>
      <c r="D6138" s="259"/>
      <c r="E6138" s="259"/>
      <c r="F6138" s="270"/>
      <c r="G6138" s="259"/>
      <c r="H6138" s="259"/>
      <c r="I6138" s="259"/>
      <c r="J6138" s="259"/>
    </row>
    <row r="6139" spans="1:10">
      <c r="A6139" s="259"/>
      <c r="B6139" s="259"/>
      <c r="C6139" s="259"/>
      <c r="D6139" s="259"/>
      <c r="E6139" s="259"/>
      <c r="F6139" s="270"/>
      <c r="G6139" s="259"/>
      <c r="H6139" s="259"/>
      <c r="I6139" s="259"/>
      <c r="J6139" s="259"/>
    </row>
    <row r="6140" spans="1:10">
      <c r="A6140" s="259"/>
      <c r="B6140" s="259"/>
      <c r="C6140" s="259"/>
      <c r="D6140" s="259"/>
      <c r="E6140" s="259"/>
      <c r="F6140" s="270"/>
      <c r="G6140" s="259"/>
      <c r="H6140" s="259"/>
      <c r="I6140" s="259"/>
      <c r="J6140" s="259"/>
    </row>
    <row r="6141" spans="1:10">
      <c r="A6141" s="259"/>
      <c r="B6141" s="259"/>
      <c r="C6141" s="259"/>
      <c r="D6141" s="259"/>
      <c r="E6141" s="259"/>
      <c r="F6141" s="270"/>
      <c r="G6141" s="259"/>
      <c r="H6141" s="259"/>
      <c r="I6141" s="259"/>
      <c r="J6141" s="259"/>
    </row>
    <row r="6142" spans="1:10">
      <c r="A6142" s="259"/>
      <c r="B6142" s="259"/>
      <c r="C6142" s="259"/>
      <c r="D6142" s="259"/>
      <c r="E6142" s="259"/>
      <c r="F6142" s="270"/>
      <c r="G6142" s="259"/>
      <c r="H6142" s="259"/>
      <c r="I6142" s="259"/>
      <c r="J6142" s="259"/>
    </row>
    <row r="6143" spans="1:10">
      <c r="A6143" s="259"/>
      <c r="B6143" s="259"/>
      <c r="C6143" s="259"/>
      <c r="D6143" s="259"/>
      <c r="E6143" s="259"/>
      <c r="F6143" s="270"/>
      <c r="G6143" s="259"/>
      <c r="H6143" s="259"/>
      <c r="I6143" s="259"/>
      <c r="J6143" s="259"/>
    </row>
    <row r="6144" spans="1:10">
      <c r="A6144" s="259"/>
      <c r="B6144" s="259"/>
      <c r="C6144" s="259"/>
      <c r="D6144" s="259"/>
      <c r="E6144" s="259"/>
      <c r="F6144" s="270"/>
      <c r="G6144" s="259"/>
      <c r="H6144" s="259"/>
      <c r="I6144" s="259"/>
      <c r="J6144" s="259"/>
    </row>
    <row r="6145" spans="1:10">
      <c r="A6145" s="259"/>
      <c r="B6145" s="259"/>
      <c r="C6145" s="259"/>
      <c r="D6145" s="259"/>
      <c r="E6145" s="259"/>
      <c r="F6145" s="270"/>
      <c r="G6145" s="259"/>
      <c r="H6145" s="259"/>
      <c r="I6145" s="259"/>
      <c r="J6145" s="259"/>
    </row>
    <row r="6146" spans="1:10">
      <c r="A6146" s="259"/>
      <c r="B6146" s="259"/>
      <c r="C6146" s="259"/>
      <c r="D6146" s="259"/>
      <c r="E6146" s="259"/>
      <c r="F6146" s="270"/>
      <c r="G6146" s="259"/>
      <c r="H6146" s="259"/>
      <c r="I6146" s="259"/>
      <c r="J6146" s="259"/>
    </row>
    <row r="6147" spans="1:10">
      <c r="A6147" s="259"/>
      <c r="B6147" s="259"/>
      <c r="C6147" s="259"/>
      <c r="D6147" s="259"/>
      <c r="E6147" s="259"/>
      <c r="F6147" s="270"/>
      <c r="G6147" s="259"/>
      <c r="H6147" s="259"/>
      <c r="I6147" s="259"/>
      <c r="J6147" s="259"/>
    </row>
    <row r="6148" spans="1:10">
      <c r="A6148" s="259"/>
      <c r="B6148" s="259"/>
      <c r="C6148" s="259"/>
      <c r="D6148" s="259"/>
      <c r="E6148" s="259"/>
      <c r="F6148" s="270"/>
      <c r="G6148" s="259"/>
      <c r="H6148" s="259"/>
      <c r="I6148" s="259"/>
      <c r="J6148" s="259"/>
    </row>
    <row r="6149" spans="1:10">
      <c r="A6149" s="259"/>
      <c r="B6149" s="259"/>
      <c r="C6149" s="259"/>
      <c r="D6149" s="259"/>
      <c r="E6149" s="259"/>
      <c r="F6149" s="270"/>
      <c r="G6149" s="259"/>
      <c r="H6149" s="259"/>
      <c r="I6149" s="259"/>
      <c r="J6149" s="259"/>
    </row>
    <row r="6150" spans="1:10">
      <c r="A6150" s="259"/>
      <c r="B6150" s="259"/>
      <c r="C6150" s="259"/>
      <c r="D6150" s="259"/>
      <c r="E6150" s="259"/>
      <c r="F6150" s="270"/>
      <c r="G6150" s="259"/>
      <c r="H6150" s="259"/>
      <c r="I6150" s="259"/>
      <c r="J6150" s="259"/>
    </row>
    <row r="6151" spans="1:10">
      <c r="A6151" s="259"/>
      <c r="B6151" s="259"/>
      <c r="C6151" s="259"/>
      <c r="D6151" s="259"/>
      <c r="E6151" s="259"/>
      <c r="F6151" s="270"/>
      <c r="G6151" s="259"/>
      <c r="H6151" s="259"/>
      <c r="I6151" s="259"/>
      <c r="J6151" s="259"/>
    </row>
    <row r="6152" spans="1:10">
      <c r="A6152" s="259"/>
      <c r="B6152" s="259"/>
      <c r="C6152" s="259"/>
      <c r="D6152" s="259"/>
      <c r="E6152" s="259"/>
      <c r="F6152" s="270"/>
      <c r="G6152" s="259"/>
      <c r="H6152" s="259"/>
      <c r="I6152" s="259"/>
      <c r="J6152" s="259"/>
    </row>
    <row r="6153" spans="1:10">
      <c r="A6153" s="259"/>
      <c r="B6153" s="259"/>
      <c r="C6153" s="259"/>
      <c r="D6153" s="259"/>
      <c r="E6153" s="259"/>
      <c r="F6153" s="270"/>
      <c r="G6153" s="259"/>
      <c r="H6153" s="259"/>
      <c r="I6153" s="259"/>
      <c r="J6153" s="259"/>
    </row>
    <row r="6154" spans="1:10">
      <c r="A6154" s="259"/>
      <c r="B6154" s="259"/>
      <c r="C6154" s="259"/>
      <c r="D6154" s="259"/>
      <c r="E6154" s="259"/>
      <c r="F6154" s="270"/>
      <c r="G6154" s="259"/>
      <c r="H6154" s="259"/>
      <c r="I6154" s="259"/>
      <c r="J6154" s="259"/>
    </row>
    <row r="6155" spans="1:10">
      <c r="A6155" s="259"/>
      <c r="B6155" s="259"/>
      <c r="C6155" s="259"/>
      <c r="D6155" s="259"/>
      <c r="E6155" s="259"/>
      <c r="F6155" s="270"/>
      <c r="G6155" s="259"/>
      <c r="H6155" s="259"/>
      <c r="I6155" s="259"/>
      <c r="J6155" s="259"/>
    </row>
    <row r="6156" spans="1:10">
      <c r="A6156" s="259"/>
      <c r="B6156" s="259"/>
      <c r="C6156" s="259"/>
      <c r="D6156" s="259"/>
      <c r="E6156" s="259"/>
      <c r="F6156" s="270"/>
      <c r="G6156" s="259"/>
      <c r="H6156" s="259"/>
      <c r="I6156" s="259"/>
      <c r="J6156" s="259"/>
    </row>
    <row r="6157" spans="1:10">
      <c r="A6157" s="259"/>
      <c r="B6157" s="259"/>
      <c r="C6157" s="259"/>
      <c r="D6157" s="259"/>
      <c r="E6157" s="259"/>
      <c r="F6157" s="270"/>
      <c r="G6157" s="259"/>
      <c r="H6157" s="259"/>
      <c r="I6157" s="259"/>
      <c r="J6157" s="259"/>
    </row>
    <row r="6158" spans="1:10">
      <c r="A6158" s="259"/>
      <c r="B6158" s="259"/>
      <c r="C6158" s="259"/>
      <c r="D6158" s="259"/>
      <c r="E6158" s="259"/>
      <c r="F6158" s="270"/>
      <c r="G6158" s="259"/>
      <c r="H6158" s="259"/>
      <c r="I6158" s="259"/>
      <c r="J6158" s="259"/>
    </row>
    <row r="6159" spans="1:10">
      <c r="A6159" s="259"/>
      <c r="B6159" s="259"/>
      <c r="C6159" s="259"/>
      <c r="D6159" s="259"/>
      <c r="E6159" s="259"/>
      <c r="F6159" s="270"/>
      <c r="G6159" s="259"/>
      <c r="H6159" s="259"/>
      <c r="I6159" s="259"/>
      <c r="J6159" s="259"/>
    </row>
    <row r="6160" spans="1:10">
      <c r="A6160" s="259"/>
      <c r="B6160" s="259"/>
      <c r="C6160" s="259"/>
      <c r="D6160" s="259"/>
      <c r="E6160" s="259"/>
      <c r="F6160" s="270"/>
      <c r="G6160" s="259"/>
      <c r="H6160" s="259"/>
      <c r="I6160" s="259"/>
      <c r="J6160" s="259"/>
    </row>
    <row r="6161" spans="1:10">
      <c r="A6161" s="259"/>
      <c r="B6161" s="259"/>
      <c r="C6161" s="259"/>
      <c r="D6161" s="259"/>
      <c r="E6161" s="259"/>
      <c r="F6161" s="270"/>
      <c r="G6161" s="259"/>
      <c r="H6161" s="259"/>
      <c r="I6161" s="259"/>
      <c r="J6161" s="259"/>
    </row>
    <row r="6162" spans="1:10">
      <c r="A6162" s="259"/>
      <c r="B6162" s="259"/>
      <c r="C6162" s="259"/>
      <c r="D6162" s="259"/>
      <c r="E6162" s="259"/>
      <c r="F6162" s="270"/>
      <c r="G6162" s="259"/>
      <c r="H6162" s="259"/>
      <c r="I6162" s="259"/>
      <c r="J6162" s="259"/>
    </row>
    <row r="6163" spans="1:10">
      <c r="A6163" s="259"/>
      <c r="B6163" s="259"/>
      <c r="C6163" s="259"/>
      <c r="D6163" s="259"/>
      <c r="E6163" s="259"/>
      <c r="F6163" s="270"/>
      <c r="G6163" s="259"/>
      <c r="H6163" s="259"/>
      <c r="I6163" s="259"/>
      <c r="J6163" s="259"/>
    </row>
    <row r="6164" spans="1:10">
      <c r="A6164" s="259"/>
      <c r="B6164" s="259"/>
      <c r="C6164" s="259"/>
      <c r="D6164" s="259"/>
      <c r="E6164" s="259"/>
      <c r="F6164" s="270"/>
      <c r="G6164" s="259"/>
      <c r="H6164" s="259"/>
      <c r="I6164" s="259"/>
      <c r="J6164" s="259"/>
    </row>
    <row r="6165" spans="1:10">
      <c r="A6165" s="259"/>
      <c r="B6165" s="259"/>
      <c r="C6165" s="259"/>
      <c r="D6165" s="259"/>
      <c r="E6165" s="259"/>
      <c r="F6165" s="270"/>
      <c r="G6165" s="259"/>
      <c r="H6165" s="259"/>
      <c r="I6165" s="259"/>
      <c r="J6165" s="259"/>
    </row>
    <row r="6166" spans="1:10">
      <c r="A6166" s="259"/>
      <c r="B6166" s="259"/>
      <c r="C6166" s="259"/>
      <c r="D6166" s="259"/>
      <c r="E6166" s="259"/>
      <c r="F6166" s="270"/>
      <c r="G6166" s="259"/>
      <c r="H6166" s="259"/>
      <c r="I6166" s="259"/>
      <c r="J6166" s="259"/>
    </row>
    <row r="6167" spans="1:10">
      <c r="A6167" s="259"/>
      <c r="B6167" s="259"/>
      <c r="C6167" s="259"/>
      <c r="D6167" s="259"/>
      <c r="E6167" s="259"/>
      <c r="F6167" s="270"/>
      <c r="G6167" s="259"/>
      <c r="H6167" s="259"/>
      <c r="I6167" s="259"/>
      <c r="J6167" s="259"/>
    </row>
    <row r="6168" spans="1:10">
      <c r="A6168" s="259"/>
      <c r="B6168" s="259"/>
      <c r="C6168" s="259"/>
      <c r="D6168" s="259"/>
      <c r="E6168" s="259"/>
      <c r="F6168" s="270"/>
      <c r="G6168" s="259"/>
      <c r="H6168" s="259"/>
      <c r="I6168" s="259"/>
      <c r="J6168" s="259"/>
    </row>
    <row r="6169" spans="1:10">
      <c r="A6169" s="259"/>
      <c r="B6169" s="259"/>
      <c r="C6169" s="259"/>
      <c r="D6169" s="259"/>
      <c r="E6169" s="259"/>
      <c r="F6169" s="270"/>
      <c r="G6169" s="259"/>
      <c r="H6169" s="259"/>
      <c r="I6169" s="259"/>
      <c r="J6169" s="259"/>
    </row>
    <row r="6170" spans="1:10">
      <c r="A6170" s="259"/>
      <c r="B6170" s="259"/>
      <c r="C6170" s="259"/>
      <c r="D6170" s="259"/>
      <c r="E6170" s="259"/>
      <c r="F6170" s="270"/>
      <c r="G6170" s="259"/>
      <c r="H6170" s="259"/>
      <c r="I6170" s="259"/>
      <c r="J6170" s="259"/>
    </row>
    <row r="6171" spans="1:10">
      <c r="A6171" s="259"/>
      <c r="B6171" s="259"/>
      <c r="C6171" s="259"/>
      <c r="D6171" s="259"/>
      <c r="E6171" s="259"/>
      <c r="F6171" s="270"/>
      <c r="G6171" s="259"/>
      <c r="H6171" s="259"/>
      <c r="I6171" s="259"/>
      <c r="J6171" s="259"/>
    </row>
    <row r="6172" spans="1:10">
      <c r="A6172" s="259"/>
      <c r="B6172" s="259"/>
      <c r="C6172" s="259"/>
      <c r="D6172" s="259"/>
      <c r="E6172" s="259"/>
      <c r="F6172" s="270"/>
      <c r="G6172" s="259"/>
      <c r="H6172" s="259"/>
      <c r="I6172" s="259"/>
      <c r="J6172" s="259"/>
    </row>
    <row r="6173" spans="1:10">
      <c r="A6173" s="259"/>
      <c r="B6173" s="259"/>
      <c r="C6173" s="259"/>
      <c r="D6173" s="259"/>
      <c r="E6173" s="259"/>
      <c r="F6173" s="270"/>
      <c r="G6173" s="259"/>
      <c r="H6173" s="259"/>
      <c r="I6173" s="259"/>
      <c r="J6173" s="259"/>
    </row>
    <row r="6174" spans="1:10">
      <c r="A6174" s="259"/>
      <c r="B6174" s="259"/>
      <c r="C6174" s="259"/>
      <c r="D6174" s="259"/>
      <c r="E6174" s="259"/>
      <c r="F6174" s="270"/>
      <c r="G6174" s="259"/>
      <c r="H6174" s="259"/>
      <c r="I6174" s="259"/>
      <c r="J6174" s="259"/>
    </row>
    <row r="6175" spans="1:10">
      <c r="A6175" s="259"/>
      <c r="B6175" s="259"/>
      <c r="C6175" s="259"/>
      <c r="D6175" s="259"/>
      <c r="E6175" s="259"/>
      <c r="F6175" s="270"/>
      <c r="G6175" s="259"/>
      <c r="H6175" s="259"/>
      <c r="I6175" s="259"/>
      <c r="J6175" s="259"/>
    </row>
    <row r="6176" spans="1:10">
      <c r="A6176" s="259"/>
      <c r="B6176" s="259"/>
      <c r="C6176" s="259"/>
      <c r="D6176" s="259"/>
      <c r="E6176" s="259"/>
      <c r="F6176" s="270"/>
      <c r="G6176" s="259"/>
      <c r="H6176" s="259"/>
      <c r="I6176" s="259"/>
      <c r="J6176" s="259"/>
    </row>
    <row r="6177" spans="1:10">
      <c r="A6177" s="259"/>
      <c r="B6177" s="259"/>
      <c r="C6177" s="259"/>
      <c r="D6177" s="259"/>
      <c r="E6177" s="259"/>
      <c r="F6177" s="270"/>
      <c r="G6177" s="259"/>
      <c r="H6177" s="259"/>
      <c r="I6177" s="259"/>
      <c r="J6177" s="259"/>
    </row>
    <row r="6178" spans="1:10">
      <c r="A6178" s="259"/>
      <c r="B6178" s="259"/>
      <c r="C6178" s="259"/>
      <c r="D6178" s="259"/>
      <c r="E6178" s="259"/>
      <c r="F6178" s="270"/>
      <c r="G6178" s="259"/>
      <c r="H6178" s="259"/>
      <c r="I6178" s="259"/>
      <c r="J6178" s="259"/>
    </row>
    <row r="6179" spans="1:10">
      <c r="A6179" s="259"/>
      <c r="B6179" s="259"/>
      <c r="C6179" s="259"/>
      <c r="D6179" s="259"/>
      <c r="E6179" s="259"/>
      <c r="F6179" s="270"/>
      <c r="G6179" s="259"/>
      <c r="H6179" s="259"/>
      <c r="I6179" s="259"/>
      <c r="J6179" s="259"/>
    </row>
    <row r="6180" spans="1:10">
      <c r="A6180" s="259"/>
      <c r="B6180" s="259"/>
      <c r="C6180" s="259"/>
      <c r="D6180" s="259"/>
      <c r="E6180" s="259"/>
      <c r="F6180" s="270"/>
      <c r="G6180" s="259"/>
      <c r="H6180" s="259"/>
      <c r="I6180" s="259"/>
      <c r="J6180" s="259"/>
    </row>
    <row r="6181" spans="1:10">
      <c r="A6181" s="259"/>
      <c r="B6181" s="259"/>
      <c r="C6181" s="259"/>
      <c r="D6181" s="259"/>
      <c r="E6181" s="259"/>
      <c r="F6181" s="270"/>
      <c r="G6181" s="259"/>
      <c r="H6181" s="259"/>
      <c r="I6181" s="259"/>
      <c r="J6181" s="259"/>
    </row>
    <row r="6182" spans="1:10">
      <c r="A6182" s="259"/>
      <c r="B6182" s="259"/>
      <c r="C6182" s="259"/>
      <c r="D6182" s="259"/>
      <c r="E6182" s="259"/>
      <c r="F6182" s="270"/>
      <c r="G6182" s="259"/>
      <c r="H6182" s="259"/>
      <c r="I6182" s="259"/>
      <c r="J6182" s="259"/>
    </row>
    <row r="6183" spans="1:10">
      <c r="A6183" s="259"/>
      <c r="B6183" s="259"/>
      <c r="C6183" s="259"/>
      <c r="D6183" s="259"/>
      <c r="E6183" s="259"/>
      <c r="F6183" s="270"/>
      <c r="G6183" s="259"/>
      <c r="H6183" s="259"/>
      <c r="I6183" s="259"/>
      <c r="J6183" s="259"/>
    </row>
    <row r="6184" spans="1:10">
      <c r="A6184" s="259"/>
      <c r="B6184" s="259"/>
      <c r="C6184" s="259"/>
      <c r="D6184" s="259"/>
      <c r="E6184" s="259"/>
      <c r="F6184" s="270"/>
      <c r="G6184" s="259"/>
      <c r="H6184" s="259"/>
      <c r="I6184" s="259"/>
      <c r="J6184" s="259"/>
    </row>
    <row r="6185" spans="1:10">
      <c r="A6185" s="259"/>
      <c r="B6185" s="259"/>
      <c r="C6185" s="259"/>
      <c r="D6185" s="259"/>
      <c r="E6185" s="259"/>
      <c r="F6185" s="270"/>
      <c r="G6185" s="259"/>
      <c r="H6185" s="259"/>
      <c r="I6185" s="259"/>
      <c r="J6185" s="259"/>
    </row>
    <row r="6186" spans="1:10">
      <c r="A6186" s="259"/>
      <c r="B6186" s="259"/>
      <c r="C6186" s="259"/>
      <c r="D6186" s="259"/>
      <c r="E6186" s="259"/>
      <c r="F6186" s="270"/>
      <c r="G6186" s="259"/>
      <c r="H6186" s="259"/>
      <c r="I6186" s="259"/>
      <c r="J6186" s="259"/>
    </row>
    <row r="6187" spans="1:10">
      <c r="A6187" s="259"/>
      <c r="B6187" s="259"/>
      <c r="C6187" s="259"/>
      <c r="D6187" s="259"/>
      <c r="E6187" s="259"/>
      <c r="F6187" s="270"/>
      <c r="G6187" s="259"/>
      <c r="H6187" s="259"/>
      <c r="I6187" s="259"/>
      <c r="J6187" s="259"/>
    </row>
    <row r="6188" spans="1:10">
      <c r="A6188" s="259"/>
      <c r="B6188" s="259"/>
      <c r="C6188" s="259"/>
      <c r="D6188" s="259"/>
      <c r="E6188" s="259"/>
      <c r="F6188" s="270"/>
      <c r="G6188" s="259"/>
      <c r="H6188" s="259"/>
      <c r="I6188" s="259"/>
      <c r="J6188" s="259"/>
    </row>
    <row r="6189" spans="1:10">
      <c r="A6189" s="259"/>
      <c r="B6189" s="259"/>
      <c r="C6189" s="259"/>
      <c r="D6189" s="259"/>
      <c r="E6189" s="259"/>
      <c r="F6189" s="270"/>
      <c r="G6189" s="259"/>
      <c r="H6189" s="259"/>
      <c r="I6189" s="259"/>
      <c r="J6189" s="259"/>
    </row>
    <row r="6190" spans="1:10">
      <c r="A6190" s="259"/>
      <c r="B6190" s="259"/>
      <c r="C6190" s="259"/>
      <c r="D6190" s="259"/>
      <c r="E6190" s="259"/>
      <c r="F6190" s="270"/>
      <c r="G6190" s="259"/>
      <c r="H6190" s="259"/>
      <c r="I6190" s="259"/>
      <c r="J6190" s="259"/>
    </row>
    <row r="6191" spans="1:10">
      <c r="A6191" s="259"/>
      <c r="B6191" s="259"/>
      <c r="C6191" s="259"/>
      <c r="D6191" s="259"/>
      <c r="E6191" s="259"/>
      <c r="F6191" s="270"/>
      <c r="G6191" s="259"/>
      <c r="H6191" s="259"/>
      <c r="I6191" s="259"/>
      <c r="J6191" s="259"/>
    </row>
    <row r="6192" spans="1:10">
      <c r="A6192" s="259"/>
      <c r="B6192" s="259"/>
      <c r="C6192" s="259"/>
      <c r="D6192" s="259"/>
      <c r="E6192" s="259"/>
      <c r="F6192" s="270"/>
      <c r="G6192" s="259"/>
      <c r="H6192" s="259"/>
      <c r="I6192" s="259"/>
      <c r="J6192" s="259"/>
    </row>
    <row r="6193" spans="1:10">
      <c r="A6193" s="259"/>
      <c r="B6193" s="259"/>
      <c r="C6193" s="259"/>
      <c r="D6193" s="259"/>
      <c r="E6193" s="259"/>
      <c r="F6193" s="270"/>
      <c r="G6193" s="259"/>
      <c r="H6193" s="259"/>
      <c r="I6193" s="259"/>
      <c r="J6193" s="259"/>
    </row>
    <row r="6194" spans="1:10">
      <c r="A6194" s="259"/>
      <c r="B6194" s="259"/>
      <c r="C6194" s="259"/>
      <c r="D6194" s="259"/>
      <c r="E6194" s="259"/>
      <c r="F6194" s="270"/>
      <c r="G6194" s="259"/>
      <c r="H6194" s="259"/>
      <c r="I6194" s="259"/>
      <c r="J6194" s="259"/>
    </row>
    <row r="6195" spans="1:10">
      <c r="A6195" s="259"/>
      <c r="B6195" s="259"/>
      <c r="C6195" s="259"/>
      <c r="D6195" s="259"/>
      <c r="E6195" s="259"/>
      <c r="F6195" s="270"/>
      <c r="G6195" s="259"/>
      <c r="H6195" s="259"/>
      <c r="I6195" s="259"/>
      <c r="J6195" s="259"/>
    </row>
    <row r="6196" spans="1:10">
      <c r="A6196" s="259"/>
      <c r="B6196" s="259"/>
      <c r="C6196" s="259"/>
      <c r="D6196" s="259"/>
      <c r="E6196" s="259"/>
      <c r="F6196" s="270"/>
      <c r="G6196" s="259"/>
      <c r="H6196" s="259"/>
      <c r="I6196" s="259"/>
      <c r="J6196" s="259"/>
    </row>
    <row r="6197" spans="1:10">
      <c r="A6197" s="259"/>
      <c r="B6197" s="259"/>
      <c r="C6197" s="259"/>
      <c r="D6197" s="259"/>
      <c r="E6197" s="259"/>
      <c r="F6197" s="270"/>
      <c r="G6197" s="259"/>
      <c r="H6197" s="259"/>
      <c r="I6197" s="259"/>
      <c r="J6197" s="259"/>
    </row>
    <row r="6198" spans="1:10">
      <c r="A6198" s="259"/>
      <c r="B6198" s="259"/>
      <c r="C6198" s="259"/>
      <c r="D6198" s="259"/>
      <c r="E6198" s="259"/>
      <c r="F6198" s="270"/>
      <c r="G6198" s="259"/>
      <c r="H6198" s="259"/>
      <c r="I6198" s="259"/>
      <c r="J6198" s="259"/>
    </row>
    <row r="6199" spans="1:10">
      <c r="A6199" s="259"/>
      <c r="B6199" s="259"/>
      <c r="C6199" s="259"/>
      <c r="D6199" s="259"/>
      <c r="E6199" s="259"/>
      <c r="F6199" s="270"/>
      <c r="G6199" s="259"/>
      <c r="H6199" s="259"/>
      <c r="I6199" s="259"/>
      <c r="J6199" s="259"/>
    </row>
    <row r="6200" spans="1:10">
      <c r="A6200" s="259"/>
      <c r="B6200" s="259"/>
      <c r="C6200" s="259"/>
      <c r="D6200" s="259"/>
      <c r="E6200" s="259"/>
      <c r="F6200" s="270"/>
      <c r="G6200" s="259"/>
      <c r="H6200" s="259"/>
      <c r="I6200" s="259"/>
      <c r="J6200" s="259"/>
    </row>
    <row r="6201" spans="1:10">
      <c r="A6201" s="259"/>
      <c r="B6201" s="259"/>
      <c r="C6201" s="259"/>
      <c r="D6201" s="259"/>
      <c r="E6201" s="259"/>
      <c r="F6201" s="270"/>
      <c r="G6201" s="259"/>
      <c r="H6201" s="259"/>
      <c r="I6201" s="259"/>
      <c r="J6201" s="259"/>
    </row>
    <row r="6202" spans="1:10">
      <c r="A6202" s="259"/>
      <c r="B6202" s="259"/>
      <c r="C6202" s="259"/>
      <c r="D6202" s="259"/>
      <c r="E6202" s="259"/>
      <c r="F6202" s="270"/>
      <c r="G6202" s="259"/>
      <c r="H6202" s="259"/>
      <c r="I6202" s="259"/>
      <c r="J6202" s="259"/>
    </row>
    <row r="6203" spans="1:10">
      <c r="A6203" s="259"/>
      <c r="B6203" s="259"/>
      <c r="C6203" s="259"/>
      <c r="D6203" s="259"/>
      <c r="E6203" s="259"/>
      <c r="F6203" s="270"/>
      <c r="G6203" s="259"/>
      <c r="H6203" s="259"/>
      <c r="I6203" s="259"/>
      <c r="J6203" s="259"/>
    </row>
    <row r="6204" spans="1:10">
      <c r="A6204" s="259"/>
      <c r="B6204" s="259"/>
      <c r="C6204" s="259"/>
      <c r="D6204" s="259"/>
      <c r="E6204" s="259"/>
      <c r="F6204" s="270"/>
      <c r="G6204" s="259"/>
      <c r="H6204" s="259"/>
      <c r="I6204" s="259"/>
      <c r="J6204" s="259"/>
    </row>
    <row r="6205" spans="1:10">
      <c r="A6205" s="259"/>
      <c r="B6205" s="259"/>
      <c r="C6205" s="259"/>
      <c r="D6205" s="259"/>
      <c r="E6205" s="259"/>
      <c r="F6205" s="270"/>
      <c r="G6205" s="259"/>
      <c r="H6205" s="259"/>
      <c r="I6205" s="259"/>
      <c r="J6205" s="259"/>
    </row>
    <row r="6206" spans="1:10">
      <c r="A6206" s="259"/>
      <c r="B6206" s="259"/>
      <c r="C6206" s="259"/>
      <c r="D6206" s="259"/>
      <c r="E6206" s="259"/>
      <c r="F6206" s="270"/>
      <c r="G6206" s="259"/>
      <c r="H6206" s="259"/>
      <c r="I6206" s="259"/>
      <c r="J6206" s="259"/>
    </row>
    <row r="6207" spans="1:10">
      <c r="A6207" s="259"/>
      <c r="B6207" s="259"/>
      <c r="C6207" s="259"/>
      <c r="D6207" s="259"/>
      <c r="E6207" s="259"/>
      <c r="F6207" s="270"/>
      <c r="G6207" s="259"/>
      <c r="H6207" s="259"/>
      <c r="I6207" s="259"/>
      <c r="J6207" s="259"/>
    </row>
    <row r="6208" spans="1:10">
      <c r="A6208" s="259"/>
      <c r="B6208" s="259"/>
      <c r="C6208" s="259"/>
      <c r="D6208" s="259"/>
      <c r="E6208" s="259"/>
      <c r="F6208" s="270"/>
      <c r="G6208" s="259"/>
      <c r="H6208" s="259"/>
      <c r="I6208" s="259"/>
      <c r="J6208" s="259"/>
    </row>
    <row r="6209" spans="1:10">
      <c r="A6209" s="259"/>
      <c r="B6209" s="259"/>
      <c r="C6209" s="259"/>
      <c r="D6209" s="259"/>
      <c r="E6209" s="259"/>
      <c r="F6209" s="270"/>
      <c r="G6209" s="259"/>
      <c r="H6209" s="259"/>
      <c r="I6209" s="259"/>
      <c r="J6209" s="259"/>
    </row>
    <row r="6210" spans="1:10">
      <c r="A6210" s="259"/>
      <c r="B6210" s="259"/>
      <c r="C6210" s="259"/>
      <c r="D6210" s="259"/>
      <c r="E6210" s="259"/>
      <c r="F6210" s="270"/>
      <c r="G6210" s="259"/>
      <c r="H6210" s="259"/>
      <c r="I6210" s="259"/>
      <c r="J6210" s="259"/>
    </row>
    <row r="6211" spans="1:10">
      <c r="A6211" s="259"/>
      <c r="B6211" s="259"/>
      <c r="C6211" s="259"/>
      <c r="D6211" s="259"/>
      <c r="E6211" s="259"/>
      <c r="F6211" s="270"/>
      <c r="G6211" s="259"/>
      <c r="H6211" s="259"/>
      <c r="I6211" s="259"/>
      <c r="J6211" s="259"/>
    </row>
    <row r="6212" spans="1:10">
      <c r="A6212" s="259"/>
      <c r="B6212" s="259"/>
      <c r="C6212" s="259"/>
      <c r="D6212" s="259"/>
      <c r="E6212" s="259"/>
      <c r="F6212" s="270"/>
      <c r="G6212" s="259"/>
      <c r="H6212" s="259"/>
      <c r="I6212" s="259"/>
      <c r="J6212" s="259"/>
    </row>
    <row r="6213" spans="1:10">
      <c r="A6213" s="259"/>
      <c r="B6213" s="259"/>
      <c r="C6213" s="259"/>
      <c r="D6213" s="259"/>
      <c r="E6213" s="259"/>
      <c r="F6213" s="270"/>
      <c r="G6213" s="259"/>
      <c r="H6213" s="259"/>
      <c r="I6213" s="259"/>
      <c r="J6213" s="259"/>
    </row>
    <row r="6214" spans="1:10">
      <c r="A6214" s="259"/>
      <c r="B6214" s="259"/>
      <c r="C6214" s="259"/>
      <c r="D6214" s="259"/>
      <c r="E6214" s="259"/>
      <c r="F6214" s="270"/>
      <c r="G6214" s="259"/>
      <c r="H6214" s="259"/>
      <c r="I6214" s="259"/>
      <c r="J6214" s="259"/>
    </row>
    <row r="6215" spans="1:10">
      <c r="A6215" s="259"/>
      <c r="B6215" s="259"/>
      <c r="C6215" s="259"/>
      <c r="D6215" s="259"/>
      <c r="E6215" s="259"/>
      <c r="F6215" s="270"/>
      <c r="G6215" s="259"/>
      <c r="H6215" s="259"/>
      <c r="I6215" s="259"/>
      <c r="J6215" s="259"/>
    </row>
    <row r="6216" spans="1:10">
      <c r="A6216" s="259"/>
      <c r="B6216" s="259"/>
      <c r="C6216" s="259"/>
      <c r="D6216" s="259"/>
      <c r="E6216" s="259"/>
      <c r="F6216" s="270"/>
      <c r="G6216" s="259"/>
      <c r="H6216" s="259"/>
      <c r="I6216" s="259"/>
      <c r="J6216" s="259"/>
    </row>
    <row r="6217" spans="1:10">
      <c r="A6217" s="259"/>
      <c r="B6217" s="259"/>
      <c r="C6217" s="259"/>
      <c r="D6217" s="259"/>
      <c r="E6217" s="259"/>
      <c r="F6217" s="270"/>
      <c r="G6217" s="259"/>
      <c r="H6217" s="259"/>
      <c r="I6217" s="259"/>
      <c r="J6217" s="259"/>
    </row>
    <row r="6218" spans="1:10">
      <c r="A6218" s="259"/>
      <c r="B6218" s="259"/>
      <c r="C6218" s="259"/>
      <c r="D6218" s="259"/>
      <c r="E6218" s="259"/>
      <c r="F6218" s="270"/>
      <c r="G6218" s="259"/>
      <c r="H6218" s="259"/>
      <c r="I6218" s="259"/>
      <c r="J6218" s="259"/>
    </row>
    <row r="6219" spans="1:10">
      <c r="A6219" s="259"/>
      <c r="B6219" s="259"/>
      <c r="C6219" s="259"/>
      <c r="D6219" s="259"/>
      <c r="E6219" s="259"/>
      <c r="F6219" s="270"/>
      <c r="G6219" s="259"/>
      <c r="H6219" s="259"/>
      <c r="I6219" s="259"/>
      <c r="J6219" s="259"/>
    </row>
    <row r="6220" spans="1:10">
      <c r="A6220" s="259"/>
      <c r="B6220" s="259"/>
      <c r="C6220" s="259"/>
      <c r="D6220" s="259"/>
      <c r="E6220" s="259"/>
      <c r="F6220" s="270"/>
      <c r="G6220" s="259"/>
      <c r="H6220" s="259"/>
      <c r="I6220" s="259"/>
      <c r="J6220" s="259"/>
    </row>
    <row r="6221" spans="1:10">
      <c r="A6221" s="259"/>
      <c r="B6221" s="259"/>
      <c r="C6221" s="259"/>
      <c r="D6221" s="259"/>
      <c r="E6221" s="259"/>
      <c r="F6221" s="270"/>
      <c r="G6221" s="259"/>
      <c r="H6221" s="259"/>
      <c r="I6221" s="259"/>
      <c r="J6221" s="259"/>
    </row>
    <row r="6222" spans="1:10">
      <c r="A6222" s="259"/>
      <c r="B6222" s="259"/>
      <c r="C6222" s="259"/>
      <c r="D6222" s="259"/>
      <c r="E6222" s="259"/>
      <c r="F6222" s="270"/>
      <c r="G6222" s="259"/>
      <c r="H6222" s="259"/>
      <c r="I6222" s="259"/>
      <c r="J6222" s="259"/>
    </row>
    <row r="6223" spans="1:10">
      <c r="A6223" s="259"/>
      <c r="B6223" s="259"/>
      <c r="C6223" s="259"/>
      <c r="D6223" s="259"/>
      <c r="E6223" s="259"/>
      <c r="F6223" s="270"/>
      <c r="G6223" s="259"/>
      <c r="H6223" s="259"/>
      <c r="I6223" s="259"/>
      <c r="J6223" s="259"/>
    </row>
    <row r="6224" spans="1:10">
      <c r="A6224" s="259"/>
      <c r="B6224" s="259"/>
      <c r="C6224" s="259"/>
      <c r="D6224" s="259"/>
      <c r="E6224" s="259"/>
      <c r="F6224" s="270"/>
      <c r="G6224" s="259"/>
      <c r="H6224" s="259"/>
      <c r="I6224" s="259"/>
      <c r="J6224" s="259"/>
    </row>
    <row r="6225" spans="1:10">
      <c r="A6225" s="259"/>
      <c r="B6225" s="259"/>
      <c r="C6225" s="259"/>
      <c r="D6225" s="259"/>
      <c r="E6225" s="259"/>
      <c r="F6225" s="270"/>
      <c r="G6225" s="259"/>
      <c r="H6225" s="259"/>
      <c r="I6225" s="259"/>
      <c r="J6225" s="259"/>
    </row>
    <row r="6226" spans="1:10">
      <c r="A6226" s="259"/>
      <c r="B6226" s="259"/>
      <c r="C6226" s="259"/>
      <c r="D6226" s="259"/>
      <c r="E6226" s="259"/>
      <c r="F6226" s="270"/>
      <c r="G6226" s="259"/>
      <c r="H6226" s="259"/>
      <c r="I6226" s="259"/>
      <c r="J6226" s="259"/>
    </row>
    <row r="6227" spans="1:10">
      <c r="A6227" s="259"/>
      <c r="B6227" s="259"/>
      <c r="C6227" s="259"/>
      <c r="D6227" s="259"/>
      <c r="E6227" s="259"/>
      <c r="F6227" s="270"/>
      <c r="G6227" s="259"/>
      <c r="H6227" s="259"/>
      <c r="I6227" s="259"/>
      <c r="J6227" s="259"/>
    </row>
    <row r="6228" spans="1:10">
      <c r="A6228" s="259"/>
      <c r="B6228" s="259"/>
      <c r="C6228" s="259"/>
      <c r="D6228" s="259"/>
      <c r="E6228" s="259"/>
      <c r="F6228" s="270"/>
      <c r="G6228" s="259"/>
      <c r="H6228" s="259"/>
      <c r="I6228" s="259"/>
      <c r="J6228" s="259"/>
    </row>
    <row r="6229" spans="1:10">
      <c r="A6229" s="259"/>
      <c r="B6229" s="259"/>
      <c r="C6229" s="259"/>
      <c r="D6229" s="259"/>
      <c r="E6229" s="259"/>
      <c r="F6229" s="270"/>
      <c r="G6229" s="259"/>
      <c r="H6229" s="259"/>
      <c r="I6229" s="259"/>
      <c r="J6229" s="259"/>
    </row>
    <row r="6230" spans="1:10">
      <c r="A6230" s="259"/>
      <c r="B6230" s="259"/>
      <c r="C6230" s="259"/>
      <c r="D6230" s="259"/>
      <c r="E6230" s="259"/>
      <c r="F6230" s="270"/>
      <c r="G6230" s="259"/>
      <c r="H6230" s="259"/>
      <c r="I6230" s="259"/>
      <c r="J6230" s="259"/>
    </row>
    <row r="6231" spans="1:10">
      <c r="A6231" s="259"/>
      <c r="B6231" s="259"/>
      <c r="C6231" s="259"/>
      <c r="D6231" s="259"/>
      <c r="E6231" s="259"/>
      <c r="F6231" s="270"/>
      <c r="G6231" s="259"/>
      <c r="H6231" s="259"/>
      <c r="I6231" s="259"/>
      <c r="J6231" s="259"/>
    </row>
    <row r="6232" spans="1:10">
      <c r="A6232" s="259"/>
      <c r="B6232" s="259"/>
      <c r="C6232" s="259"/>
      <c r="D6232" s="259"/>
      <c r="E6232" s="259"/>
      <c r="F6232" s="270"/>
      <c r="G6232" s="259"/>
      <c r="H6232" s="259"/>
      <c r="I6232" s="259"/>
      <c r="J6232" s="259"/>
    </row>
    <row r="6233" spans="1:10">
      <c r="A6233" s="259"/>
      <c r="B6233" s="259"/>
      <c r="C6233" s="259"/>
      <c r="D6233" s="259"/>
      <c r="E6233" s="259"/>
      <c r="F6233" s="270"/>
      <c r="G6233" s="259"/>
      <c r="H6233" s="259"/>
      <c r="I6233" s="259"/>
      <c r="J6233" s="259"/>
    </row>
    <row r="6234" spans="1:10">
      <c r="A6234" s="259"/>
      <c r="B6234" s="259"/>
      <c r="C6234" s="259"/>
      <c r="D6234" s="259"/>
      <c r="E6234" s="259"/>
      <c r="F6234" s="270"/>
      <c r="G6234" s="259"/>
      <c r="H6234" s="259"/>
      <c r="I6234" s="259"/>
      <c r="J6234" s="259"/>
    </row>
    <row r="6235" spans="1:10">
      <c r="A6235" s="259"/>
      <c r="B6235" s="259"/>
      <c r="C6235" s="259"/>
      <c r="D6235" s="259"/>
      <c r="E6235" s="259"/>
      <c r="F6235" s="270"/>
      <c r="G6235" s="259"/>
      <c r="H6235" s="259"/>
      <c r="I6235" s="259"/>
      <c r="J6235" s="259"/>
    </row>
    <row r="6236" spans="1:10">
      <c r="A6236" s="259"/>
      <c r="B6236" s="259"/>
      <c r="C6236" s="259"/>
      <c r="D6236" s="259"/>
      <c r="E6236" s="259"/>
      <c r="F6236" s="270"/>
      <c r="G6236" s="259"/>
      <c r="H6236" s="259"/>
      <c r="I6236" s="259"/>
      <c r="J6236" s="259"/>
    </row>
    <row r="6237" spans="1:10">
      <c r="A6237" s="259"/>
      <c r="B6237" s="259"/>
      <c r="C6237" s="259"/>
      <c r="D6237" s="259"/>
      <c r="E6237" s="259"/>
      <c r="F6237" s="270"/>
      <c r="G6237" s="259"/>
      <c r="H6237" s="259"/>
      <c r="I6237" s="259"/>
      <c r="J6237" s="259"/>
    </row>
    <row r="6238" spans="1:10">
      <c r="A6238" s="259"/>
      <c r="B6238" s="259"/>
      <c r="C6238" s="259"/>
      <c r="D6238" s="259"/>
      <c r="E6238" s="259"/>
      <c r="F6238" s="270"/>
      <c r="G6238" s="259"/>
      <c r="H6238" s="259"/>
      <c r="I6238" s="259"/>
      <c r="J6238" s="259"/>
    </row>
    <row r="6239" spans="1:10">
      <c r="A6239" s="259"/>
      <c r="B6239" s="259"/>
      <c r="C6239" s="259"/>
      <c r="D6239" s="259"/>
      <c r="E6239" s="259"/>
      <c r="F6239" s="270"/>
      <c r="G6239" s="259"/>
      <c r="H6239" s="259"/>
      <c r="I6239" s="259"/>
      <c r="J6239" s="259"/>
    </row>
    <row r="6240" spans="1:10">
      <c r="A6240" s="259"/>
      <c r="B6240" s="259"/>
      <c r="C6240" s="259"/>
      <c r="D6240" s="259"/>
      <c r="E6240" s="259"/>
      <c r="F6240" s="270"/>
      <c r="G6240" s="259"/>
      <c r="H6240" s="259"/>
      <c r="I6240" s="259"/>
      <c r="J6240" s="259"/>
    </row>
    <row r="6241" spans="1:10">
      <c r="A6241" s="259"/>
      <c r="B6241" s="259"/>
      <c r="C6241" s="259"/>
      <c r="D6241" s="259"/>
      <c r="E6241" s="259"/>
      <c r="F6241" s="270"/>
      <c r="G6241" s="259"/>
      <c r="H6241" s="259"/>
      <c r="I6241" s="259"/>
      <c r="J6241" s="259"/>
    </row>
    <row r="6242" spans="1:10">
      <c r="A6242" s="259"/>
      <c r="B6242" s="259"/>
      <c r="C6242" s="259"/>
      <c r="D6242" s="259"/>
      <c r="E6242" s="259"/>
      <c r="F6242" s="270"/>
      <c r="G6242" s="259"/>
      <c r="H6242" s="259"/>
      <c r="I6242" s="259"/>
      <c r="J6242" s="259"/>
    </row>
    <row r="6243" spans="1:10">
      <c r="A6243" s="259"/>
      <c r="B6243" s="259"/>
      <c r="C6243" s="259"/>
      <c r="D6243" s="259"/>
      <c r="E6243" s="259"/>
      <c r="F6243" s="270"/>
      <c r="G6243" s="259"/>
      <c r="H6243" s="259"/>
      <c r="I6243" s="259"/>
      <c r="J6243" s="259"/>
    </row>
    <row r="6244" spans="1:10">
      <c r="A6244" s="259"/>
      <c r="B6244" s="259"/>
      <c r="C6244" s="259"/>
      <c r="D6244" s="259"/>
      <c r="E6244" s="259"/>
      <c r="F6244" s="270"/>
      <c r="G6244" s="259"/>
      <c r="H6244" s="259"/>
      <c r="I6244" s="259"/>
      <c r="J6244" s="259"/>
    </row>
    <row r="6245" spans="1:10">
      <c r="A6245" s="259"/>
      <c r="B6245" s="259"/>
      <c r="C6245" s="259"/>
      <c r="D6245" s="259"/>
      <c r="E6245" s="259"/>
      <c r="F6245" s="270"/>
      <c r="G6245" s="259"/>
      <c r="H6245" s="259"/>
      <c r="I6245" s="259"/>
      <c r="J6245" s="259"/>
    </row>
    <row r="6246" spans="1:10">
      <c r="A6246" s="259"/>
      <c r="B6246" s="259"/>
      <c r="C6246" s="259"/>
      <c r="D6246" s="259"/>
      <c r="E6246" s="259"/>
      <c r="F6246" s="270"/>
      <c r="G6246" s="259"/>
      <c r="H6246" s="259"/>
      <c r="I6246" s="259"/>
      <c r="J6246" s="259"/>
    </row>
    <row r="6247" spans="1:10">
      <c r="A6247" s="259"/>
      <c r="B6247" s="259"/>
      <c r="C6247" s="259"/>
      <c r="D6247" s="259"/>
      <c r="E6247" s="259"/>
      <c r="F6247" s="270"/>
      <c r="G6247" s="259"/>
      <c r="H6247" s="259"/>
      <c r="I6247" s="259"/>
      <c r="J6247" s="259"/>
    </row>
    <row r="6248" spans="1:10">
      <c r="A6248" s="259"/>
      <c r="B6248" s="259"/>
      <c r="C6248" s="259"/>
      <c r="D6248" s="259"/>
      <c r="E6248" s="259"/>
      <c r="F6248" s="270"/>
      <c r="G6248" s="259"/>
      <c r="H6248" s="259"/>
      <c r="I6248" s="259"/>
      <c r="J6248" s="259"/>
    </row>
    <row r="6249" spans="1:10">
      <c r="A6249" s="259"/>
      <c r="B6249" s="259"/>
      <c r="C6249" s="259"/>
      <c r="D6249" s="259"/>
      <c r="E6249" s="259"/>
      <c r="F6249" s="270"/>
      <c r="G6249" s="259"/>
      <c r="H6249" s="259"/>
      <c r="I6249" s="259"/>
      <c r="J6249" s="259"/>
    </row>
    <row r="6250" spans="1:10">
      <c r="A6250" s="259"/>
      <c r="B6250" s="259"/>
      <c r="C6250" s="259"/>
      <c r="D6250" s="259"/>
      <c r="E6250" s="259"/>
      <c r="F6250" s="270"/>
      <c r="G6250" s="259"/>
      <c r="H6250" s="259"/>
      <c r="I6250" s="259"/>
      <c r="J6250" s="259"/>
    </row>
    <row r="6251" spans="1:10">
      <c r="A6251" s="259"/>
      <c r="B6251" s="259"/>
      <c r="C6251" s="259"/>
      <c r="D6251" s="259"/>
      <c r="E6251" s="259"/>
      <c r="F6251" s="270"/>
      <c r="G6251" s="259"/>
      <c r="H6251" s="259"/>
      <c r="I6251" s="259"/>
      <c r="J6251" s="259"/>
    </row>
    <row r="6252" spans="1:10">
      <c r="A6252" s="259"/>
      <c r="B6252" s="259"/>
      <c r="C6252" s="259"/>
      <c r="D6252" s="259"/>
      <c r="E6252" s="259"/>
      <c r="F6252" s="270"/>
      <c r="G6252" s="259"/>
      <c r="H6252" s="259"/>
      <c r="I6252" s="259"/>
      <c r="J6252" s="259"/>
    </row>
    <row r="6253" spans="1:10">
      <c r="A6253" s="259"/>
      <c r="B6253" s="259"/>
      <c r="C6253" s="259"/>
      <c r="D6253" s="259"/>
      <c r="E6253" s="259"/>
      <c r="F6253" s="270"/>
      <c r="G6253" s="259"/>
      <c r="H6253" s="259"/>
      <c r="I6253" s="259"/>
      <c r="J6253" s="259"/>
    </row>
    <row r="6254" spans="1:10">
      <c r="A6254" s="259"/>
      <c r="B6254" s="259"/>
      <c r="C6254" s="259"/>
      <c r="D6254" s="259"/>
      <c r="E6254" s="259"/>
      <c r="F6254" s="270"/>
      <c r="G6254" s="259"/>
      <c r="H6254" s="259"/>
      <c r="I6254" s="259"/>
      <c r="J6254" s="259"/>
    </row>
    <row r="6255" spans="1:10">
      <c r="A6255" s="259"/>
      <c r="B6255" s="259"/>
      <c r="C6255" s="259"/>
      <c r="D6255" s="259"/>
      <c r="E6255" s="259"/>
      <c r="F6255" s="270"/>
      <c r="G6255" s="259"/>
      <c r="H6255" s="259"/>
      <c r="I6255" s="259"/>
      <c r="J6255" s="259"/>
    </row>
    <row r="6256" spans="1:10">
      <c r="A6256" s="259"/>
      <c r="B6256" s="259"/>
      <c r="C6256" s="259"/>
      <c r="D6256" s="259"/>
      <c r="E6256" s="259"/>
      <c r="F6256" s="270"/>
      <c r="G6256" s="259"/>
      <c r="H6256" s="259"/>
      <c r="I6256" s="259"/>
      <c r="J6256" s="259"/>
    </row>
    <row r="6257" spans="1:10">
      <c r="A6257" s="259"/>
      <c r="B6257" s="259"/>
      <c r="C6257" s="259"/>
      <c r="D6257" s="259"/>
      <c r="E6257" s="259"/>
      <c r="F6257" s="270"/>
      <c r="G6257" s="259"/>
      <c r="H6257" s="259"/>
      <c r="I6257" s="259"/>
      <c r="J6257" s="259"/>
    </row>
    <row r="6258" spans="1:10">
      <c r="A6258" s="259"/>
      <c r="B6258" s="259"/>
      <c r="C6258" s="259"/>
      <c r="D6258" s="259"/>
      <c r="E6258" s="259"/>
      <c r="F6258" s="270"/>
      <c r="G6258" s="259"/>
      <c r="H6258" s="259"/>
      <c r="I6258" s="259"/>
      <c r="J6258" s="259"/>
    </row>
    <row r="6259" spans="1:10">
      <c r="A6259" s="259"/>
      <c r="B6259" s="259"/>
      <c r="C6259" s="259"/>
      <c r="D6259" s="259"/>
      <c r="E6259" s="259"/>
      <c r="F6259" s="270"/>
      <c r="G6259" s="259"/>
      <c r="H6259" s="259"/>
      <c r="I6259" s="259"/>
      <c r="J6259" s="259"/>
    </row>
    <row r="6260" spans="1:10">
      <c r="A6260" s="259"/>
      <c r="B6260" s="259"/>
      <c r="C6260" s="259"/>
      <c r="D6260" s="259"/>
      <c r="E6260" s="259"/>
      <c r="F6260" s="270"/>
      <c r="G6260" s="259"/>
      <c r="H6260" s="259"/>
      <c r="I6260" s="259"/>
      <c r="J6260" s="259"/>
    </row>
    <row r="6261" spans="1:10">
      <c r="A6261" s="259"/>
      <c r="B6261" s="259"/>
      <c r="C6261" s="259"/>
      <c r="D6261" s="259"/>
      <c r="E6261" s="259"/>
      <c r="F6261" s="270"/>
      <c r="G6261" s="259"/>
      <c r="H6261" s="259"/>
      <c r="I6261" s="259"/>
      <c r="J6261" s="259"/>
    </row>
    <row r="6262" spans="1:10">
      <c r="A6262" s="259"/>
      <c r="B6262" s="259"/>
      <c r="C6262" s="259"/>
      <c r="D6262" s="259"/>
      <c r="E6262" s="259"/>
      <c r="F6262" s="270"/>
      <c r="G6262" s="259"/>
      <c r="H6262" s="259"/>
      <c r="I6262" s="259"/>
      <c r="J6262" s="259"/>
    </row>
    <row r="6263" spans="1:10">
      <c r="A6263" s="259"/>
      <c r="B6263" s="259"/>
      <c r="C6263" s="259"/>
      <c r="D6263" s="259"/>
      <c r="E6263" s="259"/>
      <c r="F6263" s="270"/>
      <c r="G6263" s="259"/>
      <c r="H6263" s="259"/>
      <c r="I6263" s="259"/>
      <c r="J6263" s="259"/>
    </row>
    <row r="6264" spans="1:10">
      <c r="A6264" s="259"/>
      <c r="B6264" s="259"/>
      <c r="C6264" s="259"/>
      <c r="D6264" s="259"/>
      <c r="E6264" s="259"/>
      <c r="F6264" s="270"/>
      <c r="G6264" s="259"/>
      <c r="H6264" s="259"/>
      <c r="I6264" s="259"/>
      <c r="J6264" s="259"/>
    </row>
    <row r="6265" spans="1:10">
      <c r="A6265" s="259"/>
      <c r="B6265" s="259"/>
      <c r="C6265" s="259"/>
      <c r="D6265" s="259"/>
      <c r="E6265" s="259"/>
      <c r="F6265" s="270"/>
      <c r="G6265" s="259"/>
      <c r="H6265" s="259"/>
      <c r="I6265" s="259"/>
      <c r="J6265" s="259"/>
    </row>
    <row r="6266" spans="1:10">
      <c r="A6266" s="259"/>
      <c r="B6266" s="259"/>
      <c r="C6266" s="259"/>
      <c r="D6266" s="259"/>
      <c r="E6266" s="259"/>
      <c r="F6266" s="270"/>
      <c r="G6266" s="259"/>
      <c r="H6266" s="259"/>
      <c r="I6266" s="259"/>
      <c r="J6266" s="259"/>
    </row>
    <row r="6267" spans="1:10">
      <c r="A6267" s="259"/>
      <c r="B6267" s="259"/>
      <c r="C6267" s="259"/>
      <c r="D6267" s="259"/>
      <c r="E6267" s="259"/>
      <c r="F6267" s="270"/>
      <c r="G6267" s="259"/>
      <c r="H6267" s="259"/>
      <c r="I6267" s="259"/>
      <c r="J6267" s="259"/>
    </row>
    <row r="6268" spans="1:10">
      <c r="A6268" s="259"/>
      <c r="B6268" s="259"/>
      <c r="C6268" s="259"/>
      <c r="D6268" s="259"/>
      <c r="E6268" s="259"/>
      <c r="F6268" s="270"/>
      <c r="G6268" s="259"/>
      <c r="H6268" s="259"/>
      <c r="I6268" s="259"/>
      <c r="J6268" s="259"/>
    </row>
    <row r="6269" spans="1:10">
      <c r="A6269" s="259"/>
      <c r="B6269" s="259"/>
      <c r="C6269" s="259"/>
      <c r="D6269" s="259"/>
      <c r="E6269" s="259"/>
      <c r="F6269" s="270"/>
      <c r="G6269" s="259"/>
      <c r="H6269" s="259"/>
      <c r="I6269" s="259"/>
      <c r="J6269" s="259"/>
    </row>
    <row r="6270" spans="1:10">
      <c r="A6270" s="259"/>
      <c r="B6270" s="259"/>
      <c r="C6270" s="259"/>
      <c r="D6270" s="259"/>
      <c r="E6270" s="259"/>
      <c r="F6270" s="270"/>
      <c r="G6270" s="259"/>
      <c r="H6270" s="259"/>
      <c r="I6270" s="259"/>
      <c r="J6270" s="259"/>
    </row>
    <row r="6271" spans="1:10">
      <c r="A6271" s="259"/>
      <c r="B6271" s="259"/>
      <c r="C6271" s="259"/>
      <c r="D6271" s="259"/>
      <c r="E6271" s="259"/>
      <c r="F6271" s="270"/>
      <c r="G6271" s="259"/>
      <c r="H6271" s="259"/>
      <c r="I6271" s="259"/>
      <c r="J6271" s="259"/>
    </row>
    <row r="6272" spans="1:10">
      <c r="A6272" s="259"/>
      <c r="B6272" s="259"/>
      <c r="C6272" s="259"/>
      <c r="D6272" s="259"/>
      <c r="E6272" s="259"/>
      <c r="F6272" s="270"/>
      <c r="G6272" s="259"/>
      <c r="H6272" s="259"/>
      <c r="I6272" s="259"/>
      <c r="J6272" s="259"/>
    </row>
    <row r="6273" spans="1:10">
      <c r="A6273" s="259"/>
      <c r="B6273" s="259"/>
      <c r="C6273" s="259"/>
      <c r="D6273" s="259"/>
      <c r="E6273" s="259"/>
      <c r="F6273" s="270"/>
      <c r="G6273" s="259"/>
      <c r="H6273" s="259"/>
      <c r="I6273" s="259"/>
      <c r="J6273" s="259"/>
    </row>
    <row r="6274" spans="1:10">
      <c r="A6274" s="259"/>
      <c r="B6274" s="259"/>
      <c r="C6274" s="259"/>
      <c r="D6274" s="259"/>
      <c r="E6274" s="259"/>
      <c r="F6274" s="270"/>
      <c r="G6274" s="259"/>
      <c r="H6274" s="259"/>
      <c r="I6274" s="259"/>
      <c r="J6274" s="259"/>
    </row>
    <row r="6275" spans="1:10">
      <c r="A6275" s="259"/>
      <c r="B6275" s="259"/>
      <c r="C6275" s="259"/>
      <c r="D6275" s="259"/>
      <c r="E6275" s="259"/>
      <c r="F6275" s="270"/>
      <c r="G6275" s="259"/>
      <c r="H6275" s="259"/>
      <c r="I6275" s="259"/>
      <c r="J6275" s="259"/>
    </row>
    <row r="6276" spans="1:10">
      <c r="A6276" s="259"/>
      <c r="B6276" s="259"/>
      <c r="C6276" s="259"/>
      <c r="D6276" s="259"/>
      <c r="E6276" s="259"/>
      <c r="F6276" s="270"/>
      <c r="G6276" s="259"/>
      <c r="H6276" s="259"/>
      <c r="I6276" s="259"/>
      <c r="J6276" s="259"/>
    </row>
    <row r="6277" spans="1:10">
      <c r="A6277" s="259"/>
      <c r="B6277" s="259"/>
      <c r="C6277" s="259"/>
      <c r="D6277" s="259"/>
      <c r="E6277" s="259"/>
      <c r="F6277" s="270"/>
      <c r="G6277" s="259"/>
      <c r="H6277" s="259"/>
      <c r="I6277" s="259"/>
      <c r="J6277" s="259"/>
    </row>
    <row r="6278" spans="1:10">
      <c r="A6278" s="259"/>
      <c r="B6278" s="259"/>
      <c r="C6278" s="259"/>
      <c r="D6278" s="259"/>
      <c r="E6278" s="259"/>
      <c r="F6278" s="270"/>
      <c r="G6278" s="259"/>
      <c r="H6278" s="259"/>
      <c r="I6278" s="259"/>
      <c r="J6278" s="259"/>
    </row>
    <row r="6279" spans="1:10">
      <c r="A6279" s="259"/>
      <c r="B6279" s="259"/>
      <c r="C6279" s="259"/>
      <c r="D6279" s="259"/>
      <c r="E6279" s="259"/>
      <c r="F6279" s="270"/>
      <c r="G6279" s="259"/>
      <c r="H6279" s="259"/>
      <c r="I6279" s="259"/>
      <c r="J6279" s="259"/>
    </row>
    <row r="6280" spans="1:10">
      <c r="A6280" s="259"/>
      <c r="B6280" s="259"/>
      <c r="C6280" s="259"/>
      <c r="D6280" s="259"/>
      <c r="E6280" s="259"/>
      <c r="F6280" s="270"/>
      <c r="G6280" s="259"/>
      <c r="H6280" s="259"/>
      <c r="I6280" s="259"/>
      <c r="J6280" s="259"/>
    </row>
    <row r="6281" spans="1:10">
      <c r="A6281" s="259"/>
      <c r="B6281" s="259"/>
      <c r="C6281" s="259"/>
      <c r="D6281" s="259"/>
      <c r="E6281" s="259"/>
      <c r="F6281" s="270"/>
      <c r="G6281" s="259"/>
      <c r="H6281" s="259"/>
      <c r="I6281" s="259"/>
      <c r="J6281" s="259"/>
    </row>
    <row r="6282" spans="1:10">
      <c r="A6282" s="259"/>
      <c r="B6282" s="259"/>
      <c r="C6282" s="259"/>
      <c r="D6282" s="259"/>
      <c r="E6282" s="259"/>
      <c r="F6282" s="270"/>
      <c r="G6282" s="259"/>
      <c r="H6282" s="259"/>
      <c r="I6282" s="259"/>
      <c r="J6282" s="259"/>
    </row>
    <row r="6283" spans="1:10">
      <c r="A6283" s="259"/>
      <c r="B6283" s="259"/>
      <c r="C6283" s="259"/>
      <c r="D6283" s="259"/>
      <c r="E6283" s="259"/>
      <c r="F6283" s="270"/>
      <c r="G6283" s="259"/>
      <c r="H6283" s="259"/>
      <c r="I6283" s="259"/>
      <c r="J6283" s="259"/>
    </row>
    <row r="6284" spans="1:10">
      <c r="A6284" s="259"/>
      <c r="B6284" s="259"/>
      <c r="C6284" s="259"/>
      <c r="D6284" s="259"/>
      <c r="E6284" s="259"/>
      <c r="F6284" s="270"/>
      <c r="G6284" s="259"/>
      <c r="H6284" s="259"/>
      <c r="I6284" s="259"/>
      <c r="J6284" s="259"/>
    </row>
    <row r="6285" spans="1:10">
      <c r="A6285" s="259"/>
      <c r="B6285" s="259"/>
      <c r="C6285" s="259"/>
      <c r="D6285" s="259"/>
      <c r="E6285" s="259"/>
      <c r="F6285" s="270"/>
      <c r="G6285" s="259"/>
      <c r="H6285" s="259"/>
      <c r="I6285" s="259"/>
      <c r="J6285" s="259"/>
    </row>
    <row r="6286" spans="1:10">
      <c r="A6286" s="259"/>
      <c r="B6286" s="259"/>
      <c r="C6286" s="259"/>
      <c r="D6286" s="259"/>
      <c r="E6286" s="259"/>
      <c r="F6286" s="270"/>
      <c r="G6286" s="259"/>
      <c r="H6286" s="259"/>
      <c r="I6286" s="259"/>
      <c r="J6286" s="259"/>
    </row>
    <row r="6287" spans="1:10">
      <c r="A6287" s="259"/>
      <c r="B6287" s="259"/>
      <c r="C6287" s="259"/>
      <c r="D6287" s="259"/>
      <c r="E6287" s="259"/>
      <c r="F6287" s="270"/>
      <c r="G6287" s="259"/>
      <c r="H6287" s="259"/>
      <c r="I6287" s="259"/>
      <c r="J6287" s="259"/>
    </row>
    <row r="6288" spans="1:10">
      <c r="A6288" s="259"/>
      <c r="B6288" s="259"/>
      <c r="C6288" s="259"/>
      <c r="D6288" s="259"/>
      <c r="E6288" s="259"/>
      <c r="F6288" s="270"/>
      <c r="G6288" s="259"/>
      <c r="H6288" s="259"/>
      <c r="I6288" s="259"/>
      <c r="J6288" s="259"/>
    </row>
    <row r="6289" spans="1:10">
      <c r="A6289" s="259"/>
      <c r="B6289" s="259"/>
      <c r="C6289" s="259"/>
      <c r="D6289" s="259"/>
      <c r="E6289" s="259"/>
      <c r="F6289" s="270"/>
      <c r="G6289" s="259"/>
      <c r="H6289" s="259"/>
      <c r="I6289" s="259"/>
      <c r="J6289" s="259"/>
    </row>
    <row r="6290" spans="1:10">
      <c r="A6290" s="259"/>
      <c r="B6290" s="259"/>
      <c r="C6290" s="259"/>
      <c r="D6290" s="259"/>
      <c r="E6290" s="259"/>
      <c r="F6290" s="270"/>
      <c r="G6290" s="259"/>
      <c r="H6290" s="259"/>
      <c r="I6290" s="259"/>
      <c r="J6290" s="259"/>
    </row>
    <row r="6291" spans="1:10">
      <c r="A6291" s="259"/>
      <c r="B6291" s="259"/>
      <c r="C6291" s="259"/>
      <c r="D6291" s="259"/>
      <c r="E6291" s="259"/>
      <c r="F6291" s="270"/>
      <c r="G6291" s="259"/>
      <c r="H6291" s="259"/>
      <c r="I6291" s="259"/>
      <c r="J6291" s="259"/>
    </row>
    <row r="6292" spans="1:10">
      <c r="A6292" s="259"/>
      <c r="B6292" s="259"/>
      <c r="C6292" s="259"/>
      <c r="D6292" s="259"/>
      <c r="E6292" s="259"/>
      <c r="F6292" s="270"/>
      <c r="G6292" s="259"/>
      <c r="H6292" s="259"/>
      <c r="I6292" s="259"/>
      <c r="J6292" s="259"/>
    </row>
    <row r="6293" spans="1:10">
      <c r="A6293" s="259"/>
      <c r="B6293" s="259"/>
      <c r="C6293" s="259"/>
      <c r="D6293" s="259"/>
      <c r="E6293" s="259"/>
      <c r="F6293" s="270"/>
      <c r="G6293" s="259"/>
      <c r="H6293" s="259"/>
      <c r="I6293" s="259"/>
      <c r="J6293" s="259"/>
    </row>
    <row r="6294" spans="1:10">
      <c r="A6294" s="259"/>
      <c r="B6294" s="259"/>
      <c r="C6294" s="259"/>
      <c r="D6294" s="259"/>
      <c r="E6294" s="259"/>
      <c r="F6294" s="270"/>
      <c r="G6294" s="259"/>
      <c r="H6294" s="259"/>
      <c r="I6294" s="259"/>
      <c r="J6294" s="259"/>
    </row>
    <row r="6295" spans="1:10">
      <c r="A6295" s="259"/>
      <c r="B6295" s="259"/>
      <c r="C6295" s="259"/>
      <c r="D6295" s="259"/>
      <c r="E6295" s="259"/>
      <c r="F6295" s="270"/>
      <c r="G6295" s="259"/>
      <c r="H6295" s="259"/>
      <c r="I6295" s="259"/>
      <c r="J6295" s="259"/>
    </row>
    <row r="6296" spans="1:10">
      <c r="A6296" s="259"/>
      <c r="B6296" s="259"/>
      <c r="C6296" s="259"/>
      <c r="D6296" s="259"/>
      <c r="E6296" s="259"/>
      <c r="F6296" s="270"/>
      <c r="G6296" s="259"/>
      <c r="H6296" s="259"/>
      <c r="I6296" s="259"/>
      <c r="J6296" s="259"/>
    </row>
    <row r="6297" spans="1:10">
      <c r="A6297" s="259"/>
      <c r="B6297" s="259"/>
      <c r="C6297" s="259"/>
      <c r="D6297" s="259"/>
      <c r="E6297" s="259"/>
      <c r="F6297" s="270"/>
      <c r="G6297" s="259"/>
      <c r="H6297" s="259"/>
      <c r="I6297" s="259"/>
      <c r="J6297" s="259"/>
    </row>
    <row r="6298" spans="1:10">
      <c r="A6298" s="259"/>
      <c r="B6298" s="259"/>
      <c r="C6298" s="259"/>
      <c r="D6298" s="259"/>
      <c r="E6298" s="259"/>
      <c r="F6298" s="270"/>
      <c r="G6298" s="259"/>
      <c r="H6298" s="259"/>
      <c r="I6298" s="259"/>
      <c r="J6298" s="259"/>
    </row>
    <row r="6299" spans="1:10">
      <c r="A6299" s="259"/>
      <c r="B6299" s="259"/>
      <c r="C6299" s="259"/>
      <c r="D6299" s="259"/>
      <c r="E6299" s="259"/>
      <c r="F6299" s="270"/>
      <c r="G6299" s="259"/>
      <c r="H6299" s="259"/>
      <c r="I6299" s="259"/>
      <c r="J6299" s="259"/>
    </row>
    <row r="6300" spans="1:10">
      <c r="A6300" s="259"/>
      <c r="B6300" s="259"/>
      <c r="C6300" s="259"/>
      <c r="D6300" s="259"/>
      <c r="E6300" s="259"/>
      <c r="F6300" s="270"/>
      <c r="G6300" s="259"/>
      <c r="H6300" s="259"/>
      <c r="I6300" s="259"/>
      <c r="J6300" s="259"/>
    </row>
    <row r="6301" spans="1:10">
      <c r="A6301" s="259"/>
      <c r="B6301" s="259"/>
      <c r="C6301" s="259"/>
      <c r="D6301" s="259"/>
      <c r="E6301" s="259"/>
      <c r="F6301" s="270"/>
      <c r="G6301" s="259"/>
      <c r="H6301" s="259"/>
      <c r="I6301" s="259"/>
      <c r="J6301" s="259"/>
    </row>
    <row r="6302" spans="1:10">
      <c r="A6302" s="259"/>
      <c r="B6302" s="259"/>
      <c r="C6302" s="259"/>
      <c r="D6302" s="259"/>
      <c r="E6302" s="259"/>
      <c r="F6302" s="270"/>
      <c r="G6302" s="259"/>
      <c r="H6302" s="259"/>
      <c r="I6302" s="259"/>
      <c r="J6302" s="259"/>
    </row>
    <row r="6303" spans="1:10">
      <c r="A6303" s="259"/>
      <c r="B6303" s="259"/>
      <c r="C6303" s="259"/>
      <c r="D6303" s="259"/>
      <c r="E6303" s="259"/>
      <c r="F6303" s="270"/>
      <c r="G6303" s="259"/>
      <c r="H6303" s="259"/>
      <c r="I6303" s="259"/>
      <c r="J6303" s="259"/>
    </row>
    <row r="6304" spans="1:10">
      <c r="A6304" s="259"/>
      <c r="B6304" s="259"/>
      <c r="C6304" s="259"/>
      <c r="D6304" s="259"/>
      <c r="E6304" s="259"/>
      <c r="F6304" s="270"/>
      <c r="G6304" s="259"/>
      <c r="H6304" s="259"/>
      <c r="I6304" s="259"/>
      <c r="J6304" s="259"/>
    </row>
    <row r="6305" spans="1:10">
      <c r="A6305" s="259"/>
      <c r="B6305" s="259"/>
      <c r="C6305" s="259"/>
      <c r="D6305" s="259"/>
      <c r="E6305" s="259"/>
      <c r="F6305" s="270"/>
      <c r="G6305" s="259"/>
      <c r="H6305" s="259"/>
      <c r="I6305" s="259"/>
      <c r="J6305" s="259"/>
    </row>
    <row r="6306" spans="1:10">
      <c r="A6306" s="259"/>
      <c r="B6306" s="259"/>
      <c r="C6306" s="259"/>
      <c r="D6306" s="259"/>
      <c r="E6306" s="259"/>
      <c r="F6306" s="270"/>
      <c r="G6306" s="259"/>
      <c r="H6306" s="259"/>
      <c r="I6306" s="259"/>
      <c r="J6306" s="259"/>
    </row>
    <row r="6307" spans="1:10">
      <c r="A6307" s="259"/>
      <c r="B6307" s="259"/>
      <c r="C6307" s="259"/>
      <c r="D6307" s="259"/>
      <c r="E6307" s="259"/>
      <c r="F6307" s="270"/>
      <c r="G6307" s="259"/>
      <c r="H6307" s="259"/>
      <c r="I6307" s="259"/>
      <c r="J6307" s="259"/>
    </row>
    <row r="6308" spans="1:10">
      <c r="A6308" s="259"/>
      <c r="B6308" s="259"/>
      <c r="C6308" s="259"/>
      <c r="D6308" s="259"/>
      <c r="E6308" s="259"/>
      <c r="F6308" s="270"/>
      <c r="G6308" s="259"/>
      <c r="H6308" s="259"/>
      <c r="I6308" s="259"/>
      <c r="J6308" s="259"/>
    </row>
    <row r="6309" spans="1:10">
      <c r="A6309" s="259"/>
      <c r="B6309" s="259"/>
      <c r="C6309" s="259"/>
      <c r="D6309" s="259"/>
      <c r="E6309" s="259"/>
      <c r="F6309" s="270"/>
      <c r="G6309" s="259"/>
      <c r="H6309" s="259"/>
      <c r="I6309" s="259"/>
      <c r="J6309" s="259"/>
    </row>
    <row r="6310" spans="1:10">
      <c r="A6310" s="259"/>
      <c r="B6310" s="259"/>
      <c r="C6310" s="259"/>
      <c r="D6310" s="259"/>
      <c r="E6310" s="259"/>
      <c r="F6310" s="270"/>
      <c r="G6310" s="259"/>
      <c r="H6310" s="259"/>
      <c r="I6310" s="259"/>
      <c r="J6310" s="259"/>
    </row>
    <row r="6311" spans="1:10">
      <c r="A6311" s="259"/>
      <c r="B6311" s="259"/>
      <c r="C6311" s="259"/>
      <c r="D6311" s="259"/>
      <c r="E6311" s="259"/>
      <c r="F6311" s="270"/>
      <c r="G6311" s="259"/>
      <c r="H6311" s="259"/>
      <c r="I6311" s="259"/>
      <c r="J6311" s="259"/>
    </row>
    <row r="6312" spans="1:10">
      <c r="A6312" s="259"/>
      <c r="B6312" s="259"/>
      <c r="C6312" s="259"/>
      <c r="D6312" s="259"/>
      <c r="E6312" s="259"/>
      <c r="F6312" s="270"/>
      <c r="G6312" s="259"/>
      <c r="H6312" s="259"/>
      <c r="I6312" s="259"/>
      <c r="J6312" s="259"/>
    </row>
    <row r="6313" spans="1:10">
      <c r="A6313" s="259"/>
      <c r="B6313" s="259"/>
      <c r="C6313" s="259"/>
      <c r="D6313" s="259"/>
      <c r="E6313" s="259"/>
      <c r="F6313" s="270"/>
      <c r="G6313" s="259"/>
      <c r="H6313" s="259"/>
      <c r="I6313" s="259"/>
      <c r="J6313" s="259"/>
    </row>
    <row r="6314" spans="1:10">
      <c r="A6314" s="259"/>
      <c r="B6314" s="259"/>
      <c r="C6314" s="259"/>
      <c r="D6314" s="259"/>
      <c r="E6314" s="259"/>
      <c r="F6314" s="270"/>
      <c r="G6314" s="259"/>
      <c r="H6314" s="259"/>
      <c r="I6314" s="259"/>
      <c r="J6314" s="259"/>
    </row>
    <row r="6315" spans="1:10">
      <c r="A6315" s="259"/>
      <c r="B6315" s="259"/>
      <c r="C6315" s="259"/>
      <c r="D6315" s="259"/>
      <c r="E6315" s="259"/>
      <c r="F6315" s="270"/>
      <c r="G6315" s="259"/>
      <c r="H6315" s="259"/>
      <c r="I6315" s="259"/>
      <c r="J6315" s="259"/>
    </row>
    <row r="6316" spans="1:10">
      <c r="A6316" s="259"/>
      <c r="B6316" s="259"/>
      <c r="C6316" s="259"/>
      <c r="D6316" s="259"/>
      <c r="E6316" s="259"/>
      <c r="F6316" s="270"/>
      <c r="G6316" s="259"/>
      <c r="H6316" s="259"/>
      <c r="I6316" s="259"/>
      <c r="J6316" s="259"/>
    </row>
    <row r="6317" spans="1:10">
      <c r="A6317" s="259"/>
      <c r="B6317" s="259"/>
      <c r="C6317" s="259"/>
      <c r="D6317" s="259"/>
      <c r="E6317" s="259"/>
      <c r="F6317" s="270"/>
      <c r="G6317" s="259"/>
      <c r="H6317" s="259"/>
      <c r="I6317" s="259"/>
      <c r="J6317" s="259"/>
    </row>
    <row r="6318" spans="1:10">
      <c r="A6318" s="259"/>
      <c r="B6318" s="259"/>
      <c r="C6318" s="259"/>
      <c r="D6318" s="259"/>
      <c r="E6318" s="259"/>
      <c r="F6318" s="270"/>
      <c r="G6318" s="259"/>
      <c r="H6318" s="259"/>
      <c r="I6318" s="259"/>
      <c r="J6318" s="259"/>
    </row>
    <row r="6319" spans="1:10">
      <c r="A6319" s="259"/>
      <c r="B6319" s="259"/>
      <c r="C6319" s="259"/>
      <c r="D6319" s="259"/>
      <c r="E6319" s="259"/>
      <c r="F6319" s="270"/>
      <c r="G6319" s="259"/>
      <c r="H6319" s="259"/>
      <c r="I6319" s="259"/>
      <c r="J6319" s="259"/>
    </row>
    <row r="6320" spans="1:10">
      <c r="A6320" s="259"/>
      <c r="B6320" s="259"/>
      <c r="C6320" s="259"/>
      <c r="D6320" s="259"/>
      <c r="E6320" s="259"/>
      <c r="F6320" s="270"/>
      <c r="G6320" s="259"/>
      <c r="H6320" s="259"/>
      <c r="I6320" s="259"/>
      <c r="J6320" s="259"/>
    </row>
    <row r="6321" spans="1:10">
      <c r="A6321" s="259"/>
      <c r="B6321" s="259"/>
      <c r="C6321" s="259"/>
      <c r="D6321" s="259"/>
      <c r="E6321" s="259"/>
      <c r="F6321" s="270"/>
      <c r="G6321" s="259"/>
      <c r="H6321" s="259"/>
      <c r="I6321" s="259"/>
      <c r="J6321" s="259"/>
    </row>
    <row r="6322" spans="1:10">
      <c r="A6322" s="259"/>
      <c r="B6322" s="259"/>
      <c r="C6322" s="259"/>
      <c r="D6322" s="259"/>
      <c r="E6322" s="259"/>
      <c r="F6322" s="270"/>
      <c r="G6322" s="259"/>
      <c r="H6322" s="259"/>
      <c r="I6322" s="259"/>
      <c r="J6322" s="259"/>
    </row>
    <row r="6323" spans="1:10">
      <c r="A6323" s="259"/>
      <c r="B6323" s="259"/>
      <c r="C6323" s="259"/>
      <c r="D6323" s="259"/>
      <c r="E6323" s="259"/>
      <c r="F6323" s="270"/>
      <c r="G6323" s="259"/>
      <c r="H6323" s="259"/>
      <c r="I6323" s="259"/>
      <c r="J6323" s="259"/>
    </row>
    <row r="6324" spans="1:10">
      <c r="A6324" s="259"/>
      <c r="B6324" s="259"/>
      <c r="C6324" s="259"/>
      <c r="D6324" s="259"/>
      <c r="E6324" s="259"/>
      <c r="F6324" s="270"/>
      <c r="G6324" s="259"/>
      <c r="H6324" s="259"/>
      <c r="I6324" s="259"/>
      <c r="J6324" s="259"/>
    </row>
    <row r="6325" spans="1:10">
      <c r="A6325" s="259"/>
      <c r="B6325" s="259"/>
      <c r="C6325" s="259"/>
      <c r="D6325" s="259"/>
      <c r="E6325" s="259"/>
      <c r="F6325" s="270"/>
      <c r="G6325" s="259"/>
      <c r="H6325" s="259"/>
      <c r="I6325" s="259"/>
      <c r="J6325" s="259"/>
    </row>
    <row r="6326" spans="1:10">
      <c r="A6326" s="259"/>
      <c r="B6326" s="259"/>
      <c r="C6326" s="259"/>
      <c r="D6326" s="259"/>
      <c r="E6326" s="259"/>
      <c r="F6326" s="270"/>
      <c r="G6326" s="259"/>
      <c r="H6326" s="259"/>
      <c r="I6326" s="259"/>
      <c r="J6326" s="259"/>
    </row>
    <row r="6327" spans="1:10">
      <c r="A6327" s="259"/>
      <c r="B6327" s="259"/>
      <c r="C6327" s="259"/>
      <c r="D6327" s="259"/>
      <c r="E6327" s="259"/>
      <c r="F6327" s="270"/>
      <c r="G6327" s="259"/>
      <c r="H6327" s="259"/>
      <c r="I6327" s="259"/>
      <c r="J6327" s="259"/>
    </row>
    <row r="6328" spans="1:10">
      <c r="A6328" s="259"/>
      <c r="B6328" s="259"/>
      <c r="C6328" s="259"/>
      <c r="D6328" s="259"/>
      <c r="E6328" s="259"/>
      <c r="F6328" s="270"/>
      <c r="G6328" s="259"/>
      <c r="H6328" s="259"/>
      <c r="I6328" s="259"/>
      <c r="J6328" s="259"/>
    </row>
    <row r="6329" spans="1:10">
      <c r="A6329" s="259"/>
      <c r="B6329" s="259"/>
      <c r="C6329" s="259"/>
      <c r="D6329" s="259"/>
      <c r="E6329" s="259"/>
      <c r="F6329" s="270"/>
      <c r="G6329" s="259"/>
      <c r="H6329" s="259"/>
      <c r="I6329" s="259"/>
      <c r="J6329" s="259"/>
    </row>
    <row r="6330" spans="1:10">
      <c r="A6330" s="259"/>
      <c r="B6330" s="259"/>
      <c r="C6330" s="259"/>
      <c r="D6330" s="259"/>
      <c r="E6330" s="259"/>
      <c r="F6330" s="270"/>
      <c r="G6330" s="259"/>
      <c r="H6330" s="259"/>
      <c r="I6330" s="259"/>
      <c r="J6330" s="259"/>
    </row>
    <row r="6331" spans="1:10">
      <c r="A6331" s="259"/>
      <c r="B6331" s="259"/>
      <c r="C6331" s="259"/>
      <c r="D6331" s="259"/>
      <c r="E6331" s="259"/>
      <c r="F6331" s="270"/>
      <c r="G6331" s="259"/>
      <c r="H6331" s="259"/>
      <c r="I6331" s="259"/>
      <c r="J6331" s="259"/>
    </row>
    <row r="6332" spans="1:10">
      <c r="A6332" s="259"/>
      <c r="B6332" s="259"/>
      <c r="C6332" s="259"/>
      <c r="D6332" s="259"/>
      <c r="E6332" s="259"/>
      <c r="F6332" s="270"/>
      <c r="G6332" s="259"/>
      <c r="H6332" s="259"/>
      <c r="I6332" s="259"/>
      <c r="J6332" s="259"/>
    </row>
    <row r="6333" spans="1:10">
      <c r="A6333" s="259"/>
      <c r="B6333" s="259"/>
      <c r="C6333" s="259"/>
      <c r="D6333" s="259"/>
      <c r="E6333" s="259"/>
      <c r="F6333" s="270"/>
      <c r="G6333" s="259"/>
      <c r="H6333" s="259"/>
      <c r="I6333" s="259"/>
      <c r="J6333" s="259"/>
    </row>
    <row r="6334" spans="1:10">
      <c r="A6334" s="259"/>
      <c r="B6334" s="259"/>
      <c r="C6334" s="259"/>
      <c r="D6334" s="259"/>
      <c r="E6334" s="259"/>
      <c r="F6334" s="270"/>
      <c r="G6334" s="259"/>
      <c r="H6334" s="259"/>
      <c r="I6334" s="259"/>
      <c r="J6334" s="259"/>
    </row>
    <row r="6335" spans="1:10">
      <c r="A6335" s="259"/>
      <c r="B6335" s="259"/>
      <c r="C6335" s="259"/>
      <c r="D6335" s="259"/>
      <c r="E6335" s="259"/>
      <c r="F6335" s="270"/>
      <c r="G6335" s="259"/>
      <c r="H6335" s="259"/>
      <c r="I6335" s="259"/>
      <c r="J6335" s="259"/>
    </row>
    <row r="6336" spans="1:10">
      <c r="A6336" s="259"/>
      <c r="B6336" s="259"/>
      <c r="C6336" s="259"/>
      <c r="D6336" s="259"/>
      <c r="E6336" s="259"/>
      <c r="F6336" s="270"/>
      <c r="G6336" s="259"/>
      <c r="H6336" s="259"/>
      <c r="I6336" s="259"/>
      <c r="J6336" s="259"/>
    </row>
    <row r="6337" spans="1:10">
      <c r="A6337" s="259"/>
      <c r="B6337" s="259"/>
      <c r="C6337" s="259"/>
      <c r="D6337" s="259"/>
      <c r="E6337" s="259"/>
      <c r="F6337" s="270"/>
      <c r="G6337" s="259"/>
      <c r="H6337" s="259"/>
      <c r="I6337" s="259"/>
      <c r="J6337" s="259"/>
    </row>
    <row r="6338" spans="1:10">
      <c r="A6338" s="259"/>
      <c r="B6338" s="259"/>
      <c r="C6338" s="259"/>
      <c r="D6338" s="259"/>
      <c r="E6338" s="259"/>
      <c r="F6338" s="270"/>
      <c r="G6338" s="259"/>
      <c r="H6338" s="259"/>
      <c r="I6338" s="259"/>
      <c r="J6338" s="259"/>
    </row>
    <row r="6339" spans="1:10">
      <c r="A6339" s="259"/>
      <c r="B6339" s="259"/>
      <c r="C6339" s="259"/>
      <c r="D6339" s="259"/>
      <c r="E6339" s="259"/>
      <c r="F6339" s="270"/>
      <c r="G6339" s="259"/>
      <c r="H6339" s="259"/>
      <c r="I6339" s="259"/>
      <c r="J6339" s="259"/>
    </row>
    <row r="6340" spans="1:10">
      <c r="A6340" s="259"/>
      <c r="B6340" s="259"/>
      <c r="C6340" s="259"/>
      <c r="D6340" s="259"/>
      <c r="E6340" s="259"/>
      <c r="F6340" s="270"/>
      <c r="G6340" s="259"/>
      <c r="H6340" s="259"/>
      <c r="I6340" s="259"/>
      <c r="J6340" s="259"/>
    </row>
    <row r="6341" spans="1:10">
      <c r="A6341" s="259"/>
      <c r="B6341" s="259"/>
      <c r="C6341" s="259"/>
      <c r="D6341" s="259"/>
      <c r="E6341" s="259"/>
      <c r="F6341" s="270"/>
      <c r="G6341" s="259"/>
      <c r="H6341" s="259"/>
      <c r="I6341" s="259"/>
      <c r="J6341" s="259"/>
    </row>
    <row r="6342" spans="1:10">
      <c r="A6342" s="259"/>
      <c r="B6342" s="259"/>
      <c r="C6342" s="259"/>
      <c r="D6342" s="259"/>
      <c r="E6342" s="259"/>
      <c r="F6342" s="270"/>
      <c r="G6342" s="259"/>
      <c r="H6342" s="259"/>
      <c r="I6342" s="259"/>
      <c r="J6342" s="259"/>
    </row>
    <row r="6343" spans="1:10">
      <c r="A6343" s="259"/>
      <c r="B6343" s="259"/>
      <c r="C6343" s="259"/>
      <c r="D6343" s="259"/>
      <c r="E6343" s="259"/>
      <c r="F6343" s="270"/>
      <c r="G6343" s="259"/>
      <c r="H6343" s="259"/>
      <c r="I6343" s="259"/>
      <c r="J6343" s="259"/>
    </row>
    <row r="6344" spans="1:10">
      <c r="A6344" s="259"/>
      <c r="B6344" s="259"/>
      <c r="C6344" s="259"/>
      <c r="D6344" s="259"/>
      <c r="E6344" s="259"/>
      <c r="F6344" s="270"/>
      <c r="G6344" s="259"/>
      <c r="H6344" s="259"/>
      <c r="I6344" s="259"/>
      <c r="J6344" s="259"/>
    </row>
    <row r="6345" spans="1:10">
      <c r="A6345" s="259"/>
      <c r="B6345" s="259"/>
      <c r="C6345" s="259"/>
      <c r="D6345" s="259"/>
      <c r="E6345" s="259"/>
      <c r="F6345" s="270"/>
      <c r="G6345" s="259"/>
      <c r="H6345" s="259"/>
      <c r="I6345" s="259"/>
      <c r="J6345" s="259"/>
    </row>
    <row r="6346" spans="1:10">
      <c r="A6346" s="259"/>
      <c r="B6346" s="259"/>
      <c r="C6346" s="259"/>
      <c r="D6346" s="259"/>
      <c r="E6346" s="259"/>
      <c r="F6346" s="270"/>
      <c r="G6346" s="259"/>
      <c r="H6346" s="259"/>
      <c r="I6346" s="259"/>
      <c r="J6346" s="259"/>
    </row>
    <row r="6347" spans="1:10">
      <c r="A6347" s="259"/>
      <c r="B6347" s="259"/>
      <c r="C6347" s="259"/>
      <c r="D6347" s="259"/>
      <c r="E6347" s="259"/>
      <c r="F6347" s="270"/>
      <c r="G6347" s="259"/>
      <c r="H6347" s="259"/>
      <c r="I6347" s="259"/>
      <c r="J6347" s="259"/>
    </row>
    <row r="6348" spans="1:10">
      <c r="A6348" s="259"/>
      <c r="B6348" s="259"/>
      <c r="C6348" s="259"/>
      <c r="D6348" s="259"/>
      <c r="E6348" s="259"/>
      <c r="F6348" s="270"/>
      <c r="G6348" s="259"/>
      <c r="H6348" s="259"/>
      <c r="I6348" s="259"/>
      <c r="J6348" s="259"/>
    </row>
    <row r="6349" spans="1:10">
      <c r="A6349" s="259"/>
      <c r="B6349" s="259"/>
      <c r="C6349" s="259"/>
      <c r="D6349" s="259"/>
      <c r="E6349" s="259"/>
      <c r="F6349" s="270"/>
      <c r="G6349" s="259"/>
      <c r="H6349" s="259"/>
      <c r="I6349" s="259"/>
      <c r="J6349" s="259"/>
    </row>
    <row r="6350" spans="1:10">
      <c r="A6350" s="259"/>
      <c r="B6350" s="259"/>
      <c r="C6350" s="259"/>
      <c r="D6350" s="259"/>
      <c r="E6350" s="259"/>
      <c r="F6350" s="270"/>
      <c r="G6350" s="259"/>
      <c r="H6350" s="259"/>
      <c r="I6350" s="259"/>
      <c r="J6350" s="259"/>
    </row>
    <row r="6351" spans="1:10">
      <c r="A6351" s="259"/>
      <c r="B6351" s="259"/>
      <c r="C6351" s="259"/>
      <c r="D6351" s="259"/>
      <c r="E6351" s="259"/>
      <c r="F6351" s="270"/>
      <c r="G6351" s="259"/>
      <c r="H6351" s="259"/>
      <c r="I6351" s="259"/>
      <c r="J6351" s="259"/>
    </row>
    <row r="6352" spans="1:10">
      <c r="A6352" s="259"/>
      <c r="B6352" s="259"/>
      <c r="C6352" s="259"/>
      <c r="D6352" s="259"/>
      <c r="E6352" s="259"/>
      <c r="F6352" s="270"/>
      <c r="G6352" s="259"/>
      <c r="H6352" s="259"/>
      <c r="I6352" s="259"/>
      <c r="J6352" s="259"/>
    </row>
    <row r="6353" spans="1:10">
      <c r="A6353" s="259"/>
      <c r="B6353" s="259"/>
      <c r="C6353" s="259"/>
      <c r="D6353" s="259"/>
      <c r="E6353" s="259"/>
      <c r="F6353" s="270"/>
      <c r="G6353" s="259"/>
      <c r="H6353" s="259"/>
      <c r="I6353" s="259"/>
      <c r="J6353" s="259"/>
    </row>
    <row r="6354" spans="1:10">
      <c r="A6354" s="259"/>
      <c r="B6354" s="259"/>
      <c r="C6354" s="259"/>
      <c r="D6354" s="259"/>
      <c r="E6354" s="259"/>
      <c r="F6354" s="270"/>
      <c r="G6354" s="259"/>
      <c r="H6354" s="259"/>
      <c r="I6354" s="259"/>
      <c r="J6354" s="259"/>
    </row>
    <row r="6355" spans="1:10">
      <c r="A6355" s="259"/>
      <c r="B6355" s="259"/>
      <c r="C6355" s="259"/>
      <c r="D6355" s="259"/>
      <c r="E6355" s="259"/>
      <c r="F6355" s="270"/>
      <c r="G6355" s="259"/>
      <c r="H6355" s="259"/>
      <c r="I6355" s="259"/>
      <c r="J6355" s="259"/>
    </row>
    <row r="6356" spans="1:10">
      <c r="A6356" s="259"/>
      <c r="B6356" s="259"/>
      <c r="C6356" s="259"/>
      <c r="D6356" s="259"/>
      <c r="E6356" s="259"/>
      <c r="F6356" s="270"/>
      <c r="G6356" s="259"/>
      <c r="H6356" s="259"/>
      <c r="I6356" s="259"/>
      <c r="J6356" s="259"/>
    </row>
    <row r="6357" spans="1:10">
      <c r="A6357" s="259"/>
      <c r="B6357" s="259"/>
      <c r="C6357" s="259"/>
      <c r="D6357" s="259"/>
      <c r="E6357" s="259"/>
      <c r="F6357" s="270"/>
      <c r="G6357" s="259"/>
      <c r="H6357" s="259"/>
      <c r="I6357" s="259"/>
      <c r="J6357" s="259"/>
    </row>
    <row r="6358" spans="1:10">
      <c r="A6358" s="259"/>
      <c r="B6358" s="259"/>
      <c r="C6358" s="259"/>
      <c r="D6358" s="259"/>
      <c r="E6358" s="259"/>
      <c r="F6358" s="270"/>
      <c r="G6358" s="259"/>
      <c r="H6358" s="259"/>
      <c r="I6358" s="259"/>
      <c r="J6358" s="259"/>
    </row>
    <row r="6359" spans="1:10">
      <c r="A6359" s="259"/>
      <c r="B6359" s="259"/>
      <c r="C6359" s="259"/>
      <c r="D6359" s="259"/>
      <c r="E6359" s="259"/>
      <c r="F6359" s="270"/>
      <c r="G6359" s="259"/>
      <c r="H6359" s="259"/>
      <c r="I6359" s="259"/>
      <c r="J6359" s="259"/>
    </row>
    <row r="6360" spans="1:10">
      <c r="A6360" s="259"/>
      <c r="B6360" s="259"/>
      <c r="C6360" s="259"/>
      <c r="D6360" s="259"/>
      <c r="E6360" s="259"/>
      <c r="F6360" s="270"/>
      <c r="G6360" s="259"/>
      <c r="H6360" s="259"/>
      <c r="I6360" s="259"/>
      <c r="J6360" s="259"/>
    </row>
    <row r="6361" spans="1:10">
      <c r="A6361" s="259"/>
      <c r="B6361" s="259"/>
      <c r="C6361" s="259"/>
      <c r="D6361" s="259"/>
      <c r="E6361" s="259"/>
      <c r="F6361" s="270"/>
      <c r="G6361" s="259"/>
      <c r="H6361" s="259"/>
      <c r="I6361" s="259"/>
      <c r="J6361" s="259"/>
    </row>
    <row r="6362" spans="1:10">
      <c r="A6362" s="259"/>
      <c r="B6362" s="259"/>
      <c r="C6362" s="259"/>
      <c r="D6362" s="259"/>
      <c r="E6362" s="259"/>
      <c r="F6362" s="270"/>
      <c r="G6362" s="259"/>
      <c r="H6362" s="259"/>
      <c r="I6362" s="259"/>
      <c r="J6362" s="259"/>
    </row>
    <row r="6363" spans="1:10">
      <c r="A6363" s="259"/>
      <c r="B6363" s="259"/>
      <c r="C6363" s="259"/>
      <c r="D6363" s="259"/>
      <c r="E6363" s="259"/>
      <c r="F6363" s="270"/>
      <c r="G6363" s="259"/>
      <c r="H6363" s="259"/>
      <c r="I6363" s="259"/>
      <c r="J6363" s="259"/>
    </row>
    <row r="6364" spans="1:10">
      <c r="A6364" s="259"/>
      <c r="B6364" s="259"/>
      <c r="C6364" s="259"/>
      <c r="D6364" s="259"/>
      <c r="E6364" s="259"/>
      <c r="F6364" s="270"/>
      <c r="G6364" s="259"/>
      <c r="H6364" s="259"/>
      <c r="I6364" s="259"/>
      <c r="J6364" s="259"/>
    </row>
    <row r="6365" spans="1:10">
      <c r="A6365" s="259"/>
      <c r="B6365" s="259"/>
      <c r="C6365" s="259"/>
      <c r="D6365" s="259"/>
      <c r="E6365" s="259"/>
      <c r="F6365" s="270"/>
      <c r="G6365" s="259"/>
      <c r="H6365" s="259"/>
      <c r="I6365" s="259"/>
      <c r="J6365" s="259"/>
    </row>
    <row r="6366" spans="1:10">
      <c r="A6366" s="259"/>
      <c r="B6366" s="259"/>
      <c r="C6366" s="259"/>
      <c r="D6366" s="259"/>
      <c r="E6366" s="259"/>
      <c r="F6366" s="270"/>
      <c r="G6366" s="259"/>
      <c r="H6366" s="259"/>
      <c r="I6366" s="259"/>
      <c r="J6366" s="259"/>
    </row>
    <row r="6367" spans="1:10">
      <c r="A6367" s="259"/>
      <c r="B6367" s="259"/>
      <c r="C6367" s="259"/>
      <c r="D6367" s="259"/>
      <c r="E6367" s="259"/>
      <c r="F6367" s="270"/>
      <c r="G6367" s="259"/>
      <c r="H6367" s="259"/>
      <c r="I6367" s="259"/>
      <c r="J6367" s="259"/>
    </row>
    <row r="6368" spans="1:10">
      <c r="A6368" s="259"/>
      <c r="B6368" s="259"/>
      <c r="C6368" s="259"/>
      <c r="D6368" s="259"/>
      <c r="E6368" s="259"/>
      <c r="F6368" s="270"/>
      <c r="G6368" s="259"/>
      <c r="H6368" s="259"/>
      <c r="I6368" s="259"/>
      <c r="J6368" s="259"/>
    </row>
    <row r="6369" spans="1:10">
      <c r="A6369" s="259"/>
      <c r="B6369" s="259"/>
      <c r="C6369" s="259"/>
      <c r="D6369" s="259"/>
      <c r="E6369" s="259"/>
      <c r="F6369" s="270"/>
      <c r="G6369" s="259"/>
      <c r="H6369" s="259"/>
      <c r="I6369" s="259"/>
      <c r="J6369" s="259"/>
    </row>
    <row r="6370" spans="1:10">
      <c r="A6370" s="259"/>
      <c r="B6370" s="259"/>
      <c r="C6370" s="259"/>
      <c r="D6370" s="259"/>
      <c r="E6370" s="259"/>
      <c r="F6370" s="270"/>
      <c r="G6370" s="259"/>
      <c r="H6370" s="259"/>
      <c r="I6370" s="259"/>
      <c r="J6370" s="259"/>
    </row>
    <row r="6371" spans="1:10">
      <c r="A6371" s="259"/>
      <c r="B6371" s="259"/>
      <c r="C6371" s="259"/>
      <c r="D6371" s="259"/>
      <c r="E6371" s="259"/>
      <c r="F6371" s="270"/>
      <c r="G6371" s="259"/>
      <c r="H6371" s="259"/>
      <c r="I6371" s="259"/>
      <c r="J6371" s="259"/>
    </row>
    <row r="6372" spans="1:10">
      <c r="A6372" s="259"/>
      <c r="B6372" s="259"/>
      <c r="C6372" s="259"/>
      <c r="D6372" s="259"/>
      <c r="E6372" s="259"/>
      <c r="F6372" s="270"/>
      <c r="G6372" s="259"/>
      <c r="H6372" s="259"/>
      <c r="I6372" s="259"/>
      <c r="J6372" s="259"/>
    </row>
    <row r="6373" spans="1:10">
      <c r="A6373" s="259"/>
      <c r="B6373" s="259"/>
      <c r="C6373" s="259"/>
      <c r="D6373" s="259"/>
      <c r="E6373" s="259"/>
      <c r="F6373" s="270"/>
      <c r="G6373" s="259"/>
      <c r="H6373" s="259"/>
      <c r="I6373" s="259"/>
      <c r="J6373" s="259"/>
    </row>
    <row r="6374" spans="1:10">
      <c r="A6374" s="259"/>
      <c r="B6374" s="259"/>
      <c r="C6374" s="259"/>
      <c r="D6374" s="259"/>
      <c r="E6374" s="259"/>
      <c r="F6374" s="270"/>
      <c r="G6374" s="259"/>
      <c r="H6374" s="259"/>
      <c r="I6374" s="259"/>
      <c r="J6374" s="259"/>
    </row>
    <row r="6375" spans="1:10">
      <c r="A6375" s="259"/>
      <c r="B6375" s="259"/>
      <c r="C6375" s="259"/>
      <c r="D6375" s="259"/>
      <c r="E6375" s="259"/>
      <c r="F6375" s="270"/>
      <c r="G6375" s="259"/>
      <c r="H6375" s="259"/>
      <c r="I6375" s="259"/>
      <c r="J6375" s="259"/>
    </row>
    <row r="6376" spans="1:10">
      <c r="A6376" s="259"/>
      <c r="B6376" s="259"/>
      <c r="C6376" s="259"/>
      <c r="D6376" s="259"/>
      <c r="E6376" s="259"/>
      <c r="F6376" s="270"/>
      <c r="G6376" s="259"/>
      <c r="H6376" s="259"/>
      <c r="I6376" s="259"/>
      <c r="J6376" s="259"/>
    </row>
    <row r="6377" spans="1:10">
      <c r="A6377" s="259"/>
      <c r="B6377" s="259"/>
      <c r="C6377" s="259"/>
      <c r="D6377" s="259"/>
      <c r="E6377" s="259"/>
      <c r="F6377" s="270"/>
      <c r="G6377" s="259"/>
      <c r="H6377" s="259"/>
      <c r="I6377" s="259"/>
      <c r="J6377" s="259"/>
    </row>
    <row r="6378" spans="1:10">
      <c r="A6378" s="259"/>
      <c r="B6378" s="259"/>
      <c r="C6378" s="259"/>
      <c r="D6378" s="259"/>
      <c r="E6378" s="259"/>
      <c r="F6378" s="270"/>
      <c r="G6378" s="259"/>
      <c r="H6378" s="259"/>
      <c r="I6378" s="259"/>
      <c r="J6378" s="259"/>
    </row>
    <row r="6379" spans="1:10">
      <c r="A6379" s="259"/>
      <c r="B6379" s="259"/>
      <c r="C6379" s="259"/>
      <c r="D6379" s="259"/>
      <c r="E6379" s="259"/>
      <c r="F6379" s="270"/>
      <c r="G6379" s="259"/>
      <c r="H6379" s="259"/>
      <c r="I6379" s="259"/>
      <c r="J6379" s="259"/>
    </row>
    <row r="6380" spans="1:10">
      <c r="A6380" s="259"/>
      <c r="B6380" s="259"/>
      <c r="C6380" s="259"/>
      <c r="D6380" s="259"/>
      <c r="E6380" s="259"/>
      <c r="F6380" s="270"/>
      <c r="G6380" s="259"/>
      <c r="H6380" s="259"/>
      <c r="I6380" s="259"/>
      <c r="J6380" s="259"/>
    </row>
    <row r="6381" spans="1:10">
      <c r="A6381" s="259"/>
      <c r="B6381" s="259"/>
      <c r="C6381" s="259"/>
      <c r="D6381" s="259"/>
      <c r="E6381" s="259"/>
      <c r="F6381" s="270"/>
      <c r="G6381" s="259"/>
      <c r="H6381" s="259"/>
      <c r="I6381" s="259"/>
      <c r="J6381" s="259"/>
    </row>
    <row r="6382" spans="1:10">
      <c r="A6382" s="259"/>
      <c r="B6382" s="259"/>
      <c r="C6382" s="259"/>
      <c r="D6382" s="259"/>
      <c r="E6382" s="259"/>
      <c r="F6382" s="270"/>
      <c r="G6382" s="259"/>
      <c r="H6382" s="259"/>
      <c r="I6382" s="259"/>
      <c r="J6382" s="259"/>
    </row>
    <row r="6383" spans="1:10">
      <c r="A6383" s="259"/>
      <c r="B6383" s="259"/>
      <c r="C6383" s="259"/>
      <c r="D6383" s="259"/>
      <c r="E6383" s="259"/>
      <c r="F6383" s="270"/>
      <c r="G6383" s="259"/>
      <c r="H6383" s="259"/>
      <c r="I6383" s="259"/>
      <c r="J6383" s="259"/>
    </row>
    <row r="6384" spans="1:10">
      <c r="A6384" s="259"/>
      <c r="B6384" s="259"/>
      <c r="C6384" s="259"/>
      <c r="D6384" s="259"/>
      <c r="E6384" s="259"/>
      <c r="F6384" s="270"/>
      <c r="G6384" s="259"/>
      <c r="H6384" s="259"/>
      <c r="I6384" s="259"/>
      <c r="J6384" s="259"/>
    </row>
    <row r="6385" spans="1:10">
      <c r="A6385" s="259"/>
      <c r="B6385" s="259"/>
      <c r="C6385" s="259"/>
      <c r="D6385" s="259"/>
      <c r="E6385" s="259"/>
      <c r="F6385" s="270"/>
      <c r="G6385" s="259"/>
      <c r="H6385" s="259"/>
      <c r="I6385" s="259"/>
      <c r="J6385" s="259"/>
    </row>
    <row r="6386" spans="1:10">
      <c r="A6386" s="259"/>
      <c r="B6386" s="259"/>
      <c r="C6386" s="259"/>
      <c r="D6386" s="259"/>
      <c r="E6386" s="259"/>
      <c r="F6386" s="270"/>
      <c r="G6386" s="259"/>
      <c r="H6386" s="259"/>
      <c r="I6386" s="259"/>
      <c r="J6386" s="259"/>
    </row>
    <row r="6387" spans="1:10">
      <c r="A6387" s="259"/>
      <c r="B6387" s="259"/>
      <c r="C6387" s="259"/>
      <c r="D6387" s="259"/>
      <c r="E6387" s="259"/>
      <c r="F6387" s="270"/>
      <c r="G6387" s="259"/>
      <c r="H6387" s="259"/>
      <c r="I6387" s="259"/>
      <c r="J6387" s="259"/>
    </row>
    <row r="6388" spans="1:10">
      <c r="A6388" s="259"/>
      <c r="B6388" s="259"/>
      <c r="C6388" s="259"/>
      <c r="D6388" s="259"/>
      <c r="E6388" s="259"/>
      <c r="F6388" s="270"/>
      <c r="G6388" s="259"/>
      <c r="H6388" s="259"/>
      <c r="I6388" s="259"/>
      <c r="J6388" s="259"/>
    </row>
    <row r="6389" spans="1:10">
      <c r="A6389" s="259"/>
      <c r="B6389" s="259"/>
      <c r="C6389" s="259"/>
      <c r="D6389" s="259"/>
      <c r="E6389" s="259"/>
      <c r="F6389" s="270"/>
      <c r="G6389" s="259"/>
      <c r="H6389" s="259"/>
      <c r="I6389" s="259"/>
      <c r="J6389" s="259"/>
    </row>
    <row r="6390" spans="1:10">
      <c r="A6390" s="259"/>
      <c r="B6390" s="259"/>
      <c r="C6390" s="259"/>
      <c r="D6390" s="259"/>
      <c r="E6390" s="259"/>
      <c r="F6390" s="270"/>
      <c r="G6390" s="259"/>
      <c r="H6390" s="259"/>
      <c r="I6390" s="259"/>
      <c r="J6390" s="259"/>
    </row>
    <row r="6391" spans="1:10">
      <c r="A6391" s="259"/>
      <c r="B6391" s="259"/>
      <c r="C6391" s="259"/>
      <c r="D6391" s="259"/>
      <c r="E6391" s="259"/>
      <c r="F6391" s="270"/>
      <c r="G6391" s="259"/>
      <c r="H6391" s="259"/>
      <c r="I6391" s="259"/>
      <c r="J6391" s="259"/>
    </row>
    <row r="6392" spans="1:10">
      <c r="A6392" s="259"/>
      <c r="B6392" s="259"/>
      <c r="C6392" s="259"/>
      <c r="D6392" s="259"/>
      <c r="E6392" s="259"/>
      <c r="F6392" s="270"/>
      <c r="G6392" s="259"/>
      <c r="H6392" s="259"/>
      <c r="I6392" s="259"/>
      <c r="J6392" s="259"/>
    </row>
    <row r="6393" spans="1:10">
      <c r="A6393" s="259"/>
      <c r="B6393" s="259"/>
      <c r="C6393" s="259"/>
      <c r="D6393" s="259"/>
      <c r="E6393" s="259"/>
      <c r="F6393" s="270"/>
      <c r="G6393" s="259"/>
      <c r="H6393" s="259"/>
      <c r="I6393" s="259"/>
      <c r="J6393" s="259"/>
    </row>
    <row r="6394" spans="1:10">
      <c r="A6394" s="259"/>
      <c r="B6394" s="259"/>
      <c r="C6394" s="259"/>
      <c r="D6394" s="259"/>
      <c r="E6394" s="259"/>
      <c r="F6394" s="270"/>
      <c r="G6394" s="259"/>
      <c r="H6394" s="259"/>
      <c r="I6394" s="259"/>
      <c r="J6394" s="259"/>
    </row>
    <row r="6395" spans="1:10">
      <c r="A6395" s="259"/>
      <c r="B6395" s="259"/>
      <c r="C6395" s="259"/>
      <c r="D6395" s="259"/>
      <c r="E6395" s="259"/>
      <c r="F6395" s="270"/>
      <c r="G6395" s="259"/>
      <c r="H6395" s="259"/>
      <c r="I6395" s="259"/>
      <c r="J6395" s="259"/>
    </row>
    <row r="6396" spans="1:10">
      <c r="A6396" s="259"/>
      <c r="B6396" s="259"/>
      <c r="C6396" s="259"/>
      <c r="D6396" s="259"/>
      <c r="E6396" s="259"/>
      <c r="F6396" s="270"/>
      <c r="G6396" s="259"/>
      <c r="H6396" s="259"/>
      <c r="I6396" s="259"/>
      <c r="J6396" s="259"/>
    </row>
    <row r="6397" spans="1:10">
      <c r="A6397" s="259"/>
      <c r="B6397" s="259"/>
      <c r="C6397" s="259"/>
      <c r="D6397" s="259"/>
      <c r="E6397" s="259"/>
      <c r="F6397" s="270"/>
      <c r="G6397" s="259"/>
      <c r="H6397" s="259"/>
      <c r="I6397" s="259"/>
      <c r="J6397" s="259"/>
    </row>
    <row r="6398" spans="1:10">
      <c r="A6398" s="259"/>
      <c r="B6398" s="259"/>
      <c r="C6398" s="259"/>
      <c r="D6398" s="259"/>
      <c r="E6398" s="259"/>
      <c r="F6398" s="270"/>
      <c r="G6398" s="259"/>
      <c r="H6398" s="259"/>
      <c r="I6398" s="259"/>
      <c r="J6398" s="259"/>
    </row>
    <row r="6399" spans="1:10">
      <c r="A6399" s="259"/>
      <c r="B6399" s="259"/>
      <c r="C6399" s="259"/>
      <c r="D6399" s="259"/>
      <c r="E6399" s="259"/>
      <c r="F6399" s="270"/>
      <c r="G6399" s="259"/>
      <c r="H6399" s="259"/>
      <c r="I6399" s="259"/>
      <c r="J6399" s="259"/>
    </row>
    <row r="6400" spans="1:10">
      <c r="A6400" s="259"/>
      <c r="B6400" s="259"/>
      <c r="C6400" s="259"/>
      <c r="D6400" s="259"/>
      <c r="E6400" s="259"/>
      <c r="F6400" s="270"/>
      <c r="G6400" s="259"/>
      <c r="H6400" s="259"/>
      <c r="I6400" s="259"/>
      <c r="J6400" s="259"/>
    </row>
    <row r="6401" spans="1:10">
      <c r="A6401" s="259"/>
      <c r="B6401" s="259"/>
      <c r="C6401" s="259"/>
      <c r="D6401" s="259"/>
      <c r="E6401" s="259"/>
      <c r="F6401" s="270"/>
      <c r="G6401" s="259"/>
      <c r="H6401" s="259"/>
      <c r="I6401" s="259"/>
      <c r="J6401" s="259"/>
    </row>
    <row r="6402" spans="1:10">
      <c r="A6402" s="259"/>
      <c r="B6402" s="259"/>
      <c r="C6402" s="259"/>
      <c r="D6402" s="259"/>
      <c r="E6402" s="259"/>
      <c r="F6402" s="270"/>
      <c r="G6402" s="259"/>
      <c r="H6402" s="259"/>
      <c r="I6402" s="259"/>
      <c r="J6402" s="259"/>
    </row>
    <row r="6403" spans="1:10">
      <c r="A6403" s="259"/>
      <c r="B6403" s="259"/>
      <c r="C6403" s="259"/>
      <c r="D6403" s="259"/>
      <c r="E6403" s="259"/>
      <c r="F6403" s="270"/>
      <c r="G6403" s="259"/>
      <c r="H6403" s="259"/>
      <c r="I6403" s="259"/>
      <c r="J6403" s="259"/>
    </row>
    <row r="6404" spans="1:10">
      <c r="A6404" s="259"/>
      <c r="B6404" s="259"/>
      <c r="C6404" s="259"/>
      <c r="D6404" s="259"/>
      <c r="E6404" s="259"/>
      <c r="F6404" s="270"/>
      <c r="G6404" s="259"/>
      <c r="H6404" s="259"/>
      <c r="I6404" s="259"/>
      <c r="J6404" s="259"/>
    </row>
    <row r="6405" spans="1:10">
      <c r="A6405" s="259"/>
      <c r="B6405" s="259"/>
      <c r="C6405" s="259"/>
      <c r="D6405" s="259"/>
      <c r="E6405" s="259"/>
      <c r="F6405" s="270"/>
      <c r="G6405" s="259"/>
      <c r="H6405" s="259"/>
      <c r="I6405" s="259"/>
      <c r="J6405" s="259"/>
    </row>
    <row r="6406" spans="1:10">
      <c r="A6406" s="259"/>
      <c r="B6406" s="259"/>
      <c r="C6406" s="259"/>
      <c r="D6406" s="259"/>
      <c r="E6406" s="259"/>
      <c r="F6406" s="270"/>
      <c r="G6406" s="259"/>
      <c r="H6406" s="259"/>
      <c r="I6406" s="259"/>
      <c r="J6406" s="259"/>
    </row>
    <row r="6407" spans="1:10">
      <c r="A6407" s="259"/>
      <c r="B6407" s="259"/>
      <c r="C6407" s="259"/>
      <c r="D6407" s="259"/>
      <c r="E6407" s="259"/>
      <c r="F6407" s="270"/>
      <c r="G6407" s="259"/>
      <c r="H6407" s="259"/>
      <c r="I6407" s="259"/>
      <c r="J6407" s="259"/>
    </row>
    <row r="6408" spans="1:10">
      <c r="A6408" s="259"/>
      <c r="B6408" s="259"/>
      <c r="C6408" s="259"/>
      <c r="D6408" s="259"/>
      <c r="E6408" s="259"/>
      <c r="F6408" s="270"/>
      <c r="G6408" s="259"/>
      <c r="H6408" s="259"/>
      <c r="I6408" s="259"/>
      <c r="J6408" s="259"/>
    </row>
    <row r="6409" spans="1:10">
      <c r="A6409" s="259"/>
      <c r="B6409" s="259"/>
      <c r="C6409" s="259"/>
      <c r="D6409" s="259"/>
      <c r="E6409" s="259"/>
      <c r="F6409" s="270"/>
      <c r="G6409" s="259"/>
      <c r="H6409" s="259"/>
      <c r="I6409" s="259"/>
      <c r="J6409" s="259"/>
    </row>
    <row r="6410" spans="1:10">
      <c r="A6410" s="259"/>
      <c r="B6410" s="259"/>
      <c r="C6410" s="259"/>
      <c r="D6410" s="259"/>
      <c r="E6410" s="259"/>
      <c r="F6410" s="270"/>
      <c r="G6410" s="259"/>
      <c r="H6410" s="259"/>
      <c r="I6410" s="259"/>
      <c r="J6410" s="259"/>
    </row>
    <row r="6411" spans="1:10">
      <c r="A6411" s="259"/>
      <c r="B6411" s="259"/>
      <c r="C6411" s="259"/>
      <c r="D6411" s="259"/>
      <c r="E6411" s="259"/>
      <c r="F6411" s="270"/>
      <c r="G6411" s="259"/>
      <c r="H6411" s="259"/>
      <c r="I6411" s="259"/>
      <c r="J6411" s="259"/>
    </row>
    <row r="6412" spans="1:10">
      <c r="A6412" s="259"/>
      <c r="B6412" s="259"/>
      <c r="C6412" s="259"/>
      <c r="D6412" s="259"/>
      <c r="E6412" s="259"/>
      <c r="F6412" s="270"/>
      <c r="G6412" s="259"/>
      <c r="H6412" s="259"/>
      <c r="I6412" s="259"/>
      <c r="J6412" s="259"/>
    </row>
    <row r="6413" spans="1:10">
      <c r="A6413" s="259"/>
      <c r="B6413" s="259"/>
      <c r="C6413" s="259"/>
      <c r="D6413" s="259"/>
      <c r="E6413" s="259"/>
      <c r="F6413" s="270"/>
      <c r="G6413" s="259"/>
      <c r="H6413" s="259"/>
      <c r="I6413" s="259"/>
      <c r="J6413" s="259"/>
    </row>
    <row r="6414" spans="1:10">
      <c r="A6414" s="259"/>
      <c r="B6414" s="259"/>
      <c r="C6414" s="259"/>
      <c r="D6414" s="259"/>
      <c r="E6414" s="259"/>
      <c r="F6414" s="270"/>
      <c r="G6414" s="259"/>
      <c r="H6414" s="259"/>
      <c r="I6414" s="259"/>
      <c r="J6414" s="259"/>
    </row>
    <row r="6415" spans="1:10">
      <c r="A6415" s="259"/>
      <c r="B6415" s="259"/>
      <c r="C6415" s="259"/>
      <c r="D6415" s="259"/>
      <c r="E6415" s="259"/>
      <c r="F6415" s="270"/>
      <c r="G6415" s="259"/>
      <c r="H6415" s="259"/>
      <c r="I6415" s="259"/>
      <c r="J6415" s="259"/>
    </row>
    <row r="6416" spans="1:10">
      <c r="A6416" s="259"/>
      <c r="B6416" s="259"/>
      <c r="C6416" s="259"/>
      <c r="D6416" s="259"/>
      <c r="E6416" s="259"/>
      <c r="F6416" s="270"/>
      <c r="G6416" s="259"/>
      <c r="H6416" s="259"/>
      <c r="I6416" s="259"/>
      <c r="J6416" s="259"/>
    </row>
    <row r="6417" spans="1:10">
      <c r="A6417" s="259"/>
      <c r="B6417" s="259"/>
      <c r="C6417" s="259"/>
      <c r="D6417" s="259"/>
      <c r="E6417" s="259"/>
      <c r="F6417" s="270"/>
      <c r="G6417" s="259"/>
      <c r="H6417" s="259"/>
      <c r="I6417" s="259"/>
      <c r="J6417" s="259"/>
    </row>
    <row r="6418" spans="1:10">
      <c r="A6418" s="259"/>
      <c r="B6418" s="259"/>
      <c r="C6418" s="259"/>
      <c r="D6418" s="259"/>
      <c r="E6418" s="259"/>
      <c r="F6418" s="270"/>
      <c r="G6418" s="259"/>
      <c r="H6418" s="259"/>
      <c r="I6418" s="259"/>
      <c r="J6418" s="259"/>
    </row>
    <row r="6419" spans="1:10">
      <c r="A6419" s="259"/>
      <c r="B6419" s="259"/>
      <c r="C6419" s="259"/>
      <c r="D6419" s="259"/>
      <c r="E6419" s="259"/>
      <c r="F6419" s="270"/>
      <c r="G6419" s="259"/>
      <c r="H6419" s="259"/>
      <c r="I6419" s="259"/>
      <c r="J6419" s="259"/>
    </row>
    <row r="6420" spans="1:10">
      <c r="A6420" s="259"/>
      <c r="B6420" s="259"/>
      <c r="C6420" s="259"/>
      <c r="D6420" s="259"/>
      <c r="E6420" s="259"/>
      <c r="F6420" s="270"/>
      <c r="G6420" s="259"/>
      <c r="H6420" s="259"/>
      <c r="I6420" s="259"/>
      <c r="J6420" s="259"/>
    </row>
    <row r="6421" spans="1:10">
      <c r="A6421" s="259"/>
      <c r="B6421" s="259"/>
      <c r="C6421" s="259"/>
      <c r="D6421" s="259"/>
      <c r="E6421" s="259"/>
      <c r="F6421" s="270"/>
      <c r="G6421" s="259"/>
      <c r="H6421" s="259"/>
      <c r="I6421" s="259"/>
      <c r="J6421" s="259"/>
    </row>
    <row r="6422" spans="1:10">
      <c r="A6422" s="259"/>
      <c r="B6422" s="259"/>
      <c r="C6422" s="259"/>
      <c r="D6422" s="259"/>
      <c r="E6422" s="259"/>
      <c r="F6422" s="270"/>
      <c r="G6422" s="259"/>
      <c r="H6422" s="259"/>
      <c r="I6422" s="259"/>
      <c r="J6422" s="259"/>
    </row>
    <row r="6423" spans="1:10">
      <c r="A6423" s="259"/>
      <c r="B6423" s="259"/>
      <c r="C6423" s="259"/>
      <c r="D6423" s="259"/>
      <c r="E6423" s="259"/>
      <c r="F6423" s="270"/>
      <c r="G6423" s="259"/>
      <c r="H6423" s="259"/>
      <c r="I6423" s="259"/>
      <c r="J6423" s="259"/>
    </row>
    <row r="6424" spans="1:10">
      <c r="A6424" s="259"/>
      <c r="B6424" s="259"/>
      <c r="C6424" s="259"/>
      <c r="D6424" s="259"/>
      <c r="E6424" s="259"/>
      <c r="F6424" s="270"/>
      <c r="G6424" s="259"/>
      <c r="H6424" s="259"/>
      <c r="I6424" s="259"/>
      <c r="J6424" s="259"/>
    </row>
    <row r="6425" spans="1:10">
      <c r="A6425" s="259"/>
      <c r="B6425" s="259"/>
      <c r="C6425" s="259"/>
      <c r="D6425" s="259"/>
      <c r="E6425" s="259"/>
      <c r="F6425" s="270"/>
      <c r="G6425" s="259"/>
      <c r="H6425" s="259"/>
      <c r="I6425" s="259"/>
      <c r="J6425" s="259"/>
    </row>
    <row r="6426" spans="1:10">
      <c r="A6426" s="259"/>
      <c r="B6426" s="259"/>
      <c r="C6426" s="259"/>
      <c r="D6426" s="259"/>
      <c r="E6426" s="259"/>
      <c r="F6426" s="270"/>
      <c r="G6426" s="259"/>
      <c r="H6426" s="259"/>
      <c r="I6426" s="259"/>
      <c r="J6426" s="259"/>
    </row>
    <row r="6427" spans="1:10">
      <c r="A6427" s="259"/>
      <c r="B6427" s="259"/>
      <c r="C6427" s="259"/>
      <c r="D6427" s="259"/>
      <c r="E6427" s="259"/>
      <c r="F6427" s="270"/>
      <c r="G6427" s="259"/>
      <c r="H6427" s="259"/>
      <c r="I6427" s="259"/>
      <c r="J6427" s="259"/>
    </row>
    <row r="6428" spans="1:10">
      <c r="A6428" s="259"/>
      <c r="B6428" s="259"/>
      <c r="C6428" s="259"/>
      <c r="D6428" s="259"/>
      <c r="E6428" s="259"/>
      <c r="F6428" s="270"/>
      <c r="G6428" s="259"/>
      <c r="H6428" s="259"/>
      <c r="I6428" s="259"/>
      <c r="J6428" s="259"/>
    </row>
    <row r="6429" spans="1:10">
      <c r="A6429" s="259"/>
      <c r="B6429" s="259"/>
      <c r="C6429" s="259"/>
      <c r="D6429" s="259"/>
      <c r="E6429" s="259"/>
      <c r="F6429" s="270"/>
      <c r="G6429" s="259"/>
      <c r="H6429" s="259"/>
      <c r="I6429" s="259"/>
      <c r="J6429" s="259"/>
    </row>
    <row r="6430" spans="1:10">
      <c r="A6430" s="259"/>
      <c r="B6430" s="259"/>
      <c r="C6430" s="259"/>
      <c r="D6430" s="259"/>
      <c r="E6430" s="259"/>
      <c r="F6430" s="270"/>
      <c r="G6430" s="259"/>
      <c r="H6430" s="259"/>
      <c r="I6430" s="259"/>
      <c r="J6430" s="259"/>
    </row>
    <row r="6431" spans="1:10">
      <c r="A6431" s="259"/>
      <c r="B6431" s="259"/>
      <c r="C6431" s="259"/>
      <c r="D6431" s="259"/>
      <c r="E6431" s="259"/>
      <c r="F6431" s="270"/>
      <c r="G6431" s="259"/>
      <c r="H6431" s="259"/>
      <c r="I6431" s="259"/>
      <c r="J6431" s="259"/>
    </row>
    <row r="6432" spans="1:10">
      <c r="A6432" s="259"/>
      <c r="B6432" s="259"/>
      <c r="C6432" s="259"/>
      <c r="D6432" s="259"/>
      <c r="E6432" s="259"/>
      <c r="F6432" s="270"/>
      <c r="G6432" s="259"/>
      <c r="H6432" s="259"/>
      <c r="I6432" s="259"/>
      <c r="J6432" s="259"/>
    </row>
    <row r="6433" spans="1:10">
      <c r="A6433" s="259"/>
      <c r="B6433" s="259"/>
      <c r="C6433" s="259"/>
      <c r="D6433" s="259"/>
      <c r="E6433" s="259"/>
      <c r="F6433" s="270"/>
      <c r="G6433" s="259"/>
      <c r="H6433" s="259"/>
      <c r="I6433" s="259"/>
      <c r="J6433" s="259"/>
    </row>
    <row r="6434" spans="1:10">
      <c r="A6434" s="259"/>
      <c r="B6434" s="259"/>
      <c r="C6434" s="259"/>
      <c r="D6434" s="259"/>
      <c r="E6434" s="259"/>
      <c r="F6434" s="270"/>
      <c r="G6434" s="259"/>
      <c r="H6434" s="259"/>
      <c r="I6434" s="259"/>
      <c r="J6434" s="259"/>
    </row>
    <row r="6435" spans="1:10">
      <c r="A6435" s="259"/>
      <c r="B6435" s="259"/>
      <c r="C6435" s="259"/>
      <c r="D6435" s="259"/>
      <c r="E6435" s="259"/>
      <c r="F6435" s="270"/>
      <c r="G6435" s="259"/>
      <c r="H6435" s="259"/>
      <c r="I6435" s="259"/>
      <c r="J6435" s="259"/>
    </row>
    <row r="6436" spans="1:10">
      <c r="A6436" s="259"/>
      <c r="B6436" s="259"/>
      <c r="C6436" s="259"/>
      <c r="D6436" s="259"/>
      <c r="E6436" s="259"/>
      <c r="F6436" s="270"/>
      <c r="G6436" s="259"/>
      <c r="H6436" s="259"/>
      <c r="I6436" s="259"/>
      <c r="J6436" s="259"/>
    </row>
    <row r="6437" spans="1:10">
      <c r="A6437" s="259"/>
      <c r="B6437" s="259"/>
      <c r="C6437" s="259"/>
      <c r="D6437" s="259"/>
      <c r="E6437" s="259"/>
      <c r="F6437" s="270"/>
      <c r="G6437" s="259"/>
      <c r="H6437" s="259"/>
      <c r="I6437" s="259"/>
      <c r="J6437" s="259"/>
    </row>
    <row r="6438" spans="1:10">
      <c r="A6438" s="259"/>
      <c r="B6438" s="259"/>
      <c r="C6438" s="259"/>
      <c r="D6438" s="259"/>
      <c r="E6438" s="259"/>
      <c r="F6438" s="270"/>
      <c r="G6438" s="259"/>
      <c r="H6438" s="259"/>
      <c r="I6438" s="259"/>
      <c r="J6438" s="259"/>
    </row>
    <row r="6439" spans="1:10">
      <c r="A6439" s="259"/>
      <c r="B6439" s="259"/>
      <c r="C6439" s="259"/>
      <c r="D6439" s="259"/>
      <c r="E6439" s="259"/>
      <c r="F6439" s="270"/>
      <c r="G6439" s="259"/>
      <c r="H6439" s="259"/>
      <c r="I6439" s="259"/>
      <c r="J6439" s="259"/>
    </row>
    <row r="6440" spans="1:10">
      <c r="A6440" s="259"/>
      <c r="B6440" s="259"/>
      <c r="C6440" s="259"/>
      <c r="D6440" s="259"/>
      <c r="E6440" s="259"/>
      <c r="F6440" s="270"/>
      <c r="G6440" s="259"/>
      <c r="H6440" s="259"/>
      <c r="I6440" s="259"/>
      <c r="J6440" s="259"/>
    </row>
    <row r="6441" spans="1:10">
      <c r="A6441" s="259"/>
      <c r="B6441" s="259"/>
      <c r="C6441" s="259"/>
      <c r="D6441" s="259"/>
      <c r="E6441" s="259"/>
      <c r="F6441" s="270"/>
      <c r="G6441" s="259"/>
      <c r="H6441" s="259"/>
      <c r="I6441" s="259"/>
      <c r="J6441" s="259"/>
    </row>
    <row r="6442" spans="1:10">
      <c r="A6442" s="259"/>
      <c r="B6442" s="259"/>
      <c r="C6442" s="259"/>
      <c r="D6442" s="259"/>
      <c r="E6442" s="259"/>
      <c r="F6442" s="270"/>
      <c r="G6442" s="259"/>
      <c r="H6442" s="259"/>
      <c r="I6442" s="259"/>
      <c r="J6442" s="259"/>
    </row>
    <row r="6443" spans="1:10">
      <c r="A6443" s="259"/>
      <c r="B6443" s="259"/>
      <c r="C6443" s="259"/>
      <c r="D6443" s="259"/>
      <c r="E6443" s="259"/>
      <c r="F6443" s="270"/>
      <c r="G6443" s="259"/>
      <c r="H6443" s="259"/>
      <c r="I6443" s="259"/>
      <c r="J6443" s="259"/>
    </row>
    <row r="6444" spans="1:10">
      <c r="A6444" s="259"/>
      <c r="B6444" s="259"/>
      <c r="C6444" s="259"/>
      <c r="D6444" s="259"/>
      <c r="E6444" s="259"/>
      <c r="F6444" s="270"/>
      <c r="G6444" s="259"/>
      <c r="H6444" s="259"/>
      <c r="I6444" s="259"/>
      <c r="J6444" s="259"/>
    </row>
    <row r="6445" spans="1:10">
      <c r="A6445" s="259"/>
      <c r="B6445" s="259"/>
      <c r="C6445" s="259"/>
      <c r="D6445" s="259"/>
      <c r="E6445" s="259"/>
      <c r="F6445" s="270"/>
      <c r="G6445" s="259"/>
      <c r="H6445" s="259"/>
      <c r="I6445" s="259"/>
      <c r="J6445" s="259"/>
    </row>
    <row r="6446" spans="1:10">
      <c r="A6446" s="259"/>
      <c r="B6446" s="259"/>
      <c r="C6446" s="259"/>
      <c r="D6446" s="259"/>
      <c r="E6446" s="259"/>
      <c r="F6446" s="270"/>
      <c r="G6446" s="259"/>
      <c r="H6446" s="259"/>
      <c r="I6446" s="259"/>
      <c r="J6446" s="259"/>
    </row>
    <row r="6447" spans="1:10">
      <c r="A6447" s="259"/>
      <c r="B6447" s="259"/>
      <c r="C6447" s="259"/>
      <c r="D6447" s="259"/>
      <c r="E6447" s="259"/>
      <c r="F6447" s="270"/>
      <c r="G6447" s="259"/>
      <c r="H6447" s="259"/>
      <c r="I6447" s="259"/>
      <c r="J6447" s="259"/>
    </row>
    <row r="6448" spans="1:10">
      <c r="A6448" s="259"/>
      <c r="B6448" s="259"/>
      <c r="C6448" s="259"/>
      <c r="D6448" s="259"/>
      <c r="E6448" s="259"/>
      <c r="F6448" s="270"/>
      <c r="G6448" s="259"/>
      <c r="H6448" s="259"/>
      <c r="I6448" s="259"/>
      <c r="J6448" s="259"/>
    </row>
    <row r="6449" spans="1:10">
      <c r="A6449" s="259"/>
      <c r="B6449" s="259"/>
      <c r="C6449" s="259"/>
      <c r="D6449" s="259"/>
      <c r="E6449" s="259"/>
      <c r="F6449" s="270"/>
      <c r="G6449" s="259"/>
      <c r="H6449" s="259"/>
      <c r="I6449" s="259"/>
      <c r="J6449" s="259"/>
    </row>
    <row r="6450" spans="1:10">
      <c r="A6450" s="259"/>
      <c r="B6450" s="259"/>
      <c r="C6450" s="259"/>
      <c r="D6450" s="259"/>
      <c r="E6450" s="259"/>
      <c r="F6450" s="270"/>
      <c r="G6450" s="259"/>
      <c r="H6450" s="259"/>
      <c r="I6450" s="259"/>
      <c r="J6450" s="259"/>
    </row>
    <row r="6451" spans="1:10">
      <c r="A6451" s="259"/>
      <c r="B6451" s="259"/>
      <c r="C6451" s="259"/>
      <c r="D6451" s="259"/>
      <c r="E6451" s="259"/>
      <c r="F6451" s="270"/>
      <c r="G6451" s="259"/>
      <c r="H6451" s="259"/>
      <c r="I6451" s="259"/>
      <c r="J6451" s="259"/>
    </row>
    <row r="6452" spans="1:10">
      <c r="A6452" s="259"/>
      <c r="B6452" s="259"/>
      <c r="C6452" s="259"/>
      <c r="D6452" s="259"/>
      <c r="E6452" s="259"/>
      <c r="F6452" s="270"/>
      <c r="G6452" s="259"/>
      <c r="H6452" s="259"/>
      <c r="I6452" s="259"/>
      <c r="J6452" s="259"/>
    </row>
    <row r="6453" spans="1:10">
      <c r="A6453" s="259"/>
      <c r="B6453" s="259"/>
      <c r="C6453" s="259"/>
      <c r="D6453" s="259"/>
      <c r="E6453" s="259"/>
      <c r="F6453" s="270"/>
      <c r="G6453" s="259"/>
      <c r="H6453" s="259"/>
      <c r="I6453" s="259"/>
      <c r="J6453" s="259"/>
    </row>
    <row r="6454" spans="1:10">
      <c r="A6454" s="259"/>
      <c r="B6454" s="259"/>
      <c r="C6454" s="259"/>
      <c r="D6454" s="259"/>
      <c r="E6454" s="259"/>
      <c r="F6454" s="270"/>
      <c r="G6454" s="259"/>
      <c r="H6454" s="259"/>
      <c r="I6454" s="259"/>
      <c r="J6454" s="259"/>
    </row>
    <row r="6455" spans="1:10">
      <c r="A6455" s="259"/>
      <c r="B6455" s="259"/>
      <c r="C6455" s="259"/>
      <c r="D6455" s="259"/>
      <c r="E6455" s="259"/>
      <c r="F6455" s="270"/>
      <c r="G6455" s="259"/>
      <c r="H6455" s="259"/>
      <c r="I6455" s="259"/>
      <c r="J6455" s="259"/>
    </row>
    <row r="6456" spans="1:10">
      <c r="A6456" s="259"/>
      <c r="B6456" s="259"/>
      <c r="C6456" s="259"/>
      <c r="D6456" s="259"/>
      <c r="E6456" s="259"/>
      <c r="F6456" s="270"/>
      <c r="G6456" s="259"/>
      <c r="H6456" s="259"/>
      <c r="I6456" s="259"/>
      <c r="J6456" s="259"/>
    </row>
    <row r="6457" spans="1:10">
      <c r="A6457" s="259"/>
      <c r="B6457" s="259"/>
      <c r="C6457" s="259"/>
      <c r="D6457" s="259"/>
      <c r="E6457" s="259"/>
      <c r="F6457" s="270"/>
      <c r="G6457" s="259"/>
      <c r="H6457" s="259"/>
      <c r="I6457" s="259"/>
      <c r="J6457" s="259"/>
    </row>
    <row r="6458" spans="1:10">
      <c r="A6458" s="259"/>
      <c r="B6458" s="259"/>
      <c r="C6458" s="259"/>
      <c r="D6458" s="259"/>
      <c r="E6458" s="259"/>
      <c r="F6458" s="270"/>
      <c r="G6458" s="259"/>
      <c r="H6458" s="259"/>
      <c r="I6458" s="259"/>
      <c r="J6458" s="259"/>
    </row>
    <row r="6459" spans="1:10">
      <c r="A6459" s="259"/>
      <c r="B6459" s="259"/>
      <c r="C6459" s="259"/>
      <c r="D6459" s="259"/>
      <c r="E6459" s="259"/>
      <c r="F6459" s="270"/>
      <c r="G6459" s="259"/>
      <c r="H6459" s="259"/>
      <c r="I6459" s="259"/>
      <c r="J6459" s="259"/>
    </row>
    <row r="6460" spans="1:10">
      <c r="A6460" s="259"/>
      <c r="B6460" s="259"/>
      <c r="C6460" s="259"/>
      <c r="D6460" s="259"/>
      <c r="E6460" s="259"/>
      <c r="F6460" s="270"/>
      <c r="G6460" s="259"/>
      <c r="H6460" s="259"/>
      <c r="I6460" s="259"/>
      <c r="J6460" s="259"/>
    </row>
    <row r="6461" spans="1:10">
      <c r="A6461" s="259"/>
      <c r="B6461" s="259"/>
      <c r="C6461" s="259"/>
      <c r="D6461" s="259"/>
      <c r="E6461" s="259"/>
      <c r="F6461" s="270"/>
      <c r="G6461" s="259"/>
      <c r="H6461" s="259"/>
      <c r="I6461" s="259"/>
      <c r="J6461" s="259"/>
    </row>
    <row r="6462" spans="1:10">
      <c r="A6462" s="259"/>
      <c r="B6462" s="259"/>
      <c r="C6462" s="259"/>
      <c r="D6462" s="259"/>
      <c r="E6462" s="259"/>
      <c r="F6462" s="270"/>
      <c r="G6462" s="259"/>
      <c r="H6462" s="259"/>
      <c r="I6462" s="259"/>
      <c r="J6462" s="259"/>
    </row>
    <row r="6463" spans="1:10">
      <c r="A6463" s="259"/>
      <c r="B6463" s="259"/>
      <c r="C6463" s="259"/>
      <c r="D6463" s="259"/>
      <c r="E6463" s="259"/>
      <c r="F6463" s="270"/>
      <c r="G6463" s="259"/>
      <c r="H6463" s="259"/>
      <c r="I6463" s="259"/>
      <c r="J6463" s="259"/>
    </row>
    <row r="6464" spans="1:10">
      <c r="A6464" s="259"/>
      <c r="B6464" s="259"/>
      <c r="C6464" s="259"/>
      <c r="D6464" s="259"/>
      <c r="E6464" s="259"/>
      <c r="F6464" s="270"/>
      <c r="G6464" s="259"/>
      <c r="H6464" s="259"/>
      <c r="I6464" s="259"/>
      <c r="J6464" s="259"/>
    </row>
    <row r="6465" spans="1:10">
      <c r="A6465" s="259"/>
      <c r="B6465" s="259"/>
      <c r="C6465" s="259"/>
      <c r="D6465" s="259"/>
      <c r="E6465" s="259"/>
      <c r="F6465" s="270"/>
      <c r="G6465" s="259"/>
      <c r="H6465" s="259"/>
      <c r="I6465" s="259"/>
      <c r="J6465" s="259"/>
    </row>
    <row r="6466" spans="1:10">
      <c r="A6466" s="259"/>
      <c r="B6466" s="259"/>
      <c r="C6466" s="259"/>
      <c r="D6466" s="259"/>
      <c r="E6466" s="259"/>
      <c r="F6466" s="270"/>
      <c r="G6466" s="259"/>
      <c r="H6466" s="259"/>
      <c r="I6466" s="259"/>
      <c r="J6466" s="259"/>
    </row>
    <row r="6467" spans="1:10">
      <c r="A6467" s="259"/>
      <c r="B6467" s="259"/>
      <c r="C6467" s="259"/>
      <c r="D6467" s="259"/>
      <c r="E6467" s="259"/>
      <c r="F6467" s="270"/>
      <c r="G6467" s="259"/>
      <c r="H6467" s="259"/>
      <c r="I6467" s="259"/>
      <c r="J6467" s="259"/>
    </row>
    <row r="6468" spans="1:10">
      <c r="A6468" s="259"/>
      <c r="B6468" s="259"/>
      <c r="C6468" s="259"/>
      <c r="D6468" s="259"/>
      <c r="E6468" s="259"/>
      <c r="F6468" s="270"/>
      <c r="G6468" s="259"/>
      <c r="H6468" s="259"/>
      <c r="I6468" s="259"/>
      <c r="J6468" s="259"/>
    </row>
    <row r="6469" spans="1:10">
      <c r="A6469" s="259"/>
      <c r="B6469" s="259"/>
      <c r="C6469" s="259"/>
      <c r="D6469" s="259"/>
      <c r="E6469" s="259"/>
      <c r="F6469" s="270"/>
      <c r="G6469" s="259"/>
      <c r="H6469" s="259"/>
      <c r="I6469" s="259"/>
      <c r="J6469" s="259"/>
    </row>
    <row r="6470" spans="1:10">
      <c r="A6470" s="259"/>
      <c r="B6470" s="259"/>
      <c r="C6470" s="259"/>
      <c r="D6470" s="259"/>
      <c r="E6470" s="259"/>
      <c r="F6470" s="270"/>
      <c r="G6470" s="259"/>
      <c r="H6470" s="259"/>
      <c r="I6470" s="259"/>
      <c r="J6470" s="259"/>
    </row>
    <row r="6471" spans="1:10">
      <c r="A6471" s="259"/>
      <c r="B6471" s="259"/>
      <c r="C6471" s="259"/>
      <c r="D6471" s="259"/>
      <c r="E6471" s="259"/>
      <c r="F6471" s="270"/>
      <c r="G6471" s="259"/>
      <c r="H6471" s="259"/>
      <c r="I6471" s="259"/>
      <c r="J6471" s="259"/>
    </row>
    <row r="6472" spans="1:10">
      <c r="A6472" s="259"/>
      <c r="B6472" s="259"/>
      <c r="C6472" s="259"/>
      <c r="D6472" s="259"/>
      <c r="E6472" s="259"/>
      <c r="F6472" s="270"/>
      <c r="G6472" s="259"/>
      <c r="H6472" s="259"/>
      <c r="I6472" s="259"/>
      <c r="J6472" s="259"/>
    </row>
    <row r="6473" spans="1:10">
      <c r="A6473" s="259"/>
      <c r="B6473" s="259"/>
      <c r="C6473" s="259"/>
      <c r="D6473" s="259"/>
      <c r="E6473" s="259"/>
      <c r="F6473" s="270"/>
      <c r="G6473" s="259"/>
      <c r="H6473" s="259"/>
      <c r="I6473" s="259"/>
      <c r="J6473" s="259"/>
    </row>
    <row r="6474" spans="1:10">
      <c r="A6474" s="259"/>
      <c r="B6474" s="259"/>
      <c r="C6474" s="259"/>
      <c r="D6474" s="259"/>
      <c r="E6474" s="259"/>
      <c r="F6474" s="270"/>
      <c r="G6474" s="259"/>
      <c r="H6474" s="259"/>
      <c r="I6474" s="259"/>
      <c r="J6474" s="259"/>
    </row>
    <row r="6475" spans="1:10">
      <c r="A6475" s="259"/>
      <c r="B6475" s="259"/>
      <c r="C6475" s="259"/>
      <c r="D6475" s="259"/>
      <c r="E6475" s="259"/>
      <c r="F6475" s="270"/>
      <c r="G6475" s="259"/>
      <c r="H6475" s="259"/>
      <c r="I6475" s="259"/>
      <c r="J6475" s="259"/>
    </row>
    <row r="6476" spans="1:10">
      <c r="A6476" s="259"/>
      <c r="B6476" s="259"/>
      <c r="C6476" s="259"/>
      <c r="D6476" s="259"/>
      <c r="E6476" s="259"/>
      <c r="F6476" s="270"/>
      <c r="G6476" s="259"/>
      <c r="H6476" s="259"/>
      <c r="I6476" s="259"/>
      <c r="J6476" s="259"/>
    </row>
    <row r="6477" spans="1:10">
      <c r="A6477" s="259"/>
      <c r="B6477" s="259"/>
      <c r="C6477" s="259"/>
      <c r="D6477" s="259"/>
      <c r="E6477" s="259"/>
      <c r="F6477" s="270"/>
      <c r="G6477" s="259"/>
      <c r="H6477" s="259"/>
      <c r="I6477" s="259"/>
      <c r="J6477" s="259"/>
    </row>
    <row r="6478" spans="1:10">
      <c r="A6478" s="259"/>
      <c r="B6478" s="259"/>
      <c r="C6478" s="259"/>
      <c r="D6478" s="259"/>
      <c r="E6478" s="259"/>
      <c r="F6478" s="270"/>
      <c r="G6478" s="259"/>
      <c r="H6478" s="259"/>
      <c r="I6478" s="259"/>
      <c r="J6478" s="259"/>
    </row>
    <row r="6479" spans="1:10">
      <c r="A6479" s="259"/>
      <c r="B6479" s="259"/>
      <c r="C6479" s="259"/>
      <c r="D6479" s="259"/>
      <c r="E6479" s="259"/>
      <c r="F6479" s="270"/>
      <c r="G6479" s="259"/>
      <c r="H6479" s="259"/>
      <c r="I6479" s="259"/>
      <c r="J6479" s="259"/>
    </row>
    <row r="6480" spans="1:10">
      <c r="A6480" s="259"/>
      <c r="B6480" s="259"/>
      <c r="C6480" s="259"/>
      <c r="D6480" s="259"/>
      <c r="E6480" s="259"/>
      <c r="F6480" s="270"/>
      <c r="G6480" s="259"/>
      <c r="H6480" s="259"/>
      <c r="I6480" s="259"/>
      <c r="J6480" s="259"/>
    </row>
    <row r="6481" spans="1:10">
      <c r="A6481" s="259"/>
      <c r="B6481" s="259"/>
      <c r="C6481" s="259"/>
      <c r="D6481" s="259"/>
      <c r="E6481" s="259"/>
      <c r="F6481" s="270"/>
      <c r="G6481" s="259"/>
      <c r="H6481" s="259"/>
      <c r="I6481" s="259"/>
      <c r="J6481" s="259"/>
    </row>
    <row r="6482" spans="1:10">
      <c r="A6482" s="259"/>
      <c r="B6482" s="259"/>
      <c r="C6482" s="259"/>
      <c r="D6482" s="259"/>
      <c r="E6482" s="259"/>
      <c r="F6482" s="270"/>
      <c r="G6482" s="259"/>
      <c r="H6482" s="259"/>
      <c r="I6482" s="259"/>
      <c r="J6482" s="259"/>
    </row>
    <row r="6483" spans="1:10">
      <c r="A6483" s="259"/>
      <c r="B6483" s="259"/>
      <c r="C6483" s="259"/>
      <c r="D6483" s="259"/>
      <c r="E6483" s="259"/>
      <c r="F6483" s="270"/>
      <c r="G6483" s="259"/>
      <c r="H6483" s="259"/>
      <c r="I6483" s="259"/>
      <c r="J6483" s="259"/>
    </row>
    <row r="6484" spans="1:10">
      <c r="A6484" s="259"/>
      <c r="B6484" s="259"/>
      <c r="C6484" s="259"/>
      <c r="D6484" s="259"/>
      <c r="E6484" s="259"/>
      <c r="F6484" s="270"/>
      <c r="G6484" s="259"/>
      <c r="H6484" s="259"/>
      <c r="I6484" s="259"/>
      <c r="J6484" s="259"/>
    </row>
    <row r="6485" spans="1:10">
      <c r="A6485" s="259"/>
      <c r="B6485" s="259"/>
      <c r="C6485" s="259"/>
      <c r="D6485" s="259"/>
      <c r="E6485" s="259"/>
      <c r="F6485" s="270"/>
      <c r="G6485" s="259"/>
      <c r="H6485" s="259"/>
      <c r="I6485" s="259"/>
      <c r="J6485" s="259"/>
    </row>
    <row r="6486" spans="1:10">
      <c r="A6486" s="259"/>
      <c r="B6486" s="259"/>
      <c r="C6486" s="259"/>
      <c r="D6486" s="259"/>
      <c r="E6486" s="259"/>
      <c r="F6486" s="270"/>
      <c r="G6486" s="259"/>
      <c r="H6486" s="259"/>
      <c r="I6486" s="259"/>
      <c r="J6486" s="259"/>
    </row>
    <row r="6487" spans="1:10">
      <c r="A6487" s="259"/>
      <c r="B6487" s="259"/>
      <c r="C6487" s="259"/>
      <c r="D6487" s="259"/>
      <c r="E6487" s="259"/>
      <c r="F6487" s="270"/>
      <c r="G6487" s="259"/>
      <c r="H6487" s="259"/>
      <c r="I6487" s="259"/>
      <c r="J6487" s="259"/>
    </row>
    <row r="6488" spans="1:10">
      <c r="A6488" s="259"/>
      <c r="B6488" s="259"/>
      <c r="C6488" s="259"/>
      <c r="D6488" s="259"/>
      <c r="E6488" s="259"/>
      <c r="F6488" s="270"/>
      <c r="G6488" s="259"/>
      <c r="H6488" s="259"/>
      <c r="I6488" s="259"/>
      <c r="J6488" s="259"/>
    </row>
    <row r="6489" spans="1:10">
      <c r="A6489" s="259"/>
      <c r="B6489" s="259"/>
      <c r="C6489" s="259"/>
      <c r="D6489" s="259"/>
      <c r="E6489" s="259"/>
      <c r="F6489" s="270"/>
      <c r="G6489" s="259"/>
      <c r="H6489" s="259"/>
      <c r="I6489" s="259"/>
      <c r="J6489" s="259"/>
    </row>
    <row r="6490" spans="1:10">
      <c r="A6490" s="259"/>
      <c r="B6490" s="259"/>
      <c r="C6490" s="259"/>
      <c r="D6490" s="259"/>
      <c r="E6490" s="259"/>
      <c r="F6490" s="270"/>
      <c r="G6490" s="259"/>
      <c r="H6490" s="259"/>
      <c r="I6490" s="259"/>
      <c r="J6490" s="259"/>
    </row>
    <row r="6491" spans="1:10">
      <c r="A6491" s="259"/>
      <c r="B6491" s="259"/>
      <c r="C6491" s="259"/>
      <c r="D6491" s="259"/>
      <c r="E6491" s="259"/>
      <c r="F6491" s="270"/>
      <c r="G6491" s="259"/>
      <c r="H6491" s="259"/>
      <c r="I6491" s="259"/>
      <c r="J6491" s="259"/>
    </row>
    <row r="6492" spans="1:10">
      <c r="A6492" s="259"/>
      <c r="B6492" s="259"/>
      <c r="C6492" s="259"/>
      <c r="D6492" s="259"/>
      <c r="E6492" s="259"/>
      <c r="F6492" s="270"/>
      <c r="G6492" s="259"/>
      <c r="H6492" s="259"/>
      <c r="I6492" s="259"/>
      <c r="J6492" s="259"/>
    </row>
    <row r="6493" spans="1:10">
      <c r="A6493" s="259"/>
      <c r="B6493" s="259"/>
      <c r="C6493" s="259"/>
      <c r="D6493" s="259"/>
      <c r="E6493" s="259"/>
      <c r="F6493" s="270"/>
      <c r="G6493" s="259"/>
      <c r="H6493" s="259"/>
      <c r="I6493" s="259"/>
      <c r="J6493" s="259"/>
    </row>
    <row r="6494" spans="1:10">
      <c r="A6494" s="259"/>
      <c r="B6494" s="259"/>
      <c r="C6494" s="259"/>
      <c r="D6494" s="259"/>
      <c r="E6494" s="259"/>
      <c r="F6494" s="270"/>
      <c r="G6494" s="259"/>
      <c r="H6494" s="259"/>
      <c r="I6494" s="259"/>
      <c r="J6494" s="259"/>
    </row>
    <row r="6495" spans="1:10">
      <c r="A6495" s="259"/>
      <c r="B6495" s="259"/>
      <c r="C6495" s="259"/>
      <c r="D6495" s="259"/>
      <c r="E6495" s="259"/>
      <c r="F6495" s="270"/>
      <c r="G6495" s="259"/>
      <c r="H6495" s="259"/>
      <c r="I6495" s="259"/>
      <c r="J6495" s="259"/>
    </row>
    <row r="6496" spans="1:10">
      <c r="A6496" s="259"/>
      <c r="B6496" s="259"/>
      <c r="C6496" s="259"/>
      <c r="D6496" s="259"/>
      <c r="E6496" s="259"/>
      <c r="F6496" s="270"/>
      <c r="G6496" s="259"/>
      <c r="H6496" s="259"/>
      <c r="I6496" s="259"/>
      <c r="J6496" s="259"/>
    </row>
    <row r="6497" spans="1:10">
      <c r="A6497" s="259"/>
      <c r="B6497" s="259"/>
      <c r="C6497" s="259"/>
      <c r="D6497" s="259"/>
      <c r="E6497" s="259"/>
      <c r="F6497" s="270"/>
      <c r="G6497" s="259"/>
      <c r="H6497" s="259"/>
      <c r="I6497" s="259"/>
      <c r="J6497" s="259"/>
    </row>
    <row r="6498" spans="1:10">
      <c r="A6498" s="259"/>
      <c r="B6498" s="259"/>
      <c r="C6498" s="259"/>
      <c r="D6498" s="259"/>
      <c r="E6498" s="259"/>
      <c r="F6498" s="270"/>
      <c r="G6498" s="259"/>
      <c r="H6498" s="259"/>
      <c r="I6498" s="259"/>
      <c r="J6498" s="259"/>
    </row>
    <row r="6499" spans="1:10">
      <c r="A6499" s="259"/>
      <c r="B6499" s="259"/>
      <c r="C6499" s="259"/>
      <c r="D6499" s="259"/>
      <c r="E6499" s="259"/>
      <c r="F6499" s="270"/>
      <c r="G6499" s="259"/>
      <c r="H6499" s="259"/>
      <c r="I6499" s="259"/>
      <c r="J6499" s="259"/>
    </row>
    <row r="6500" spans="1:10">
      <c r="A6500" s="259"/>
      <c r="B6500" s="259"/>
      <c r="C6500" s="259"/>
      <c r="D6500" s="259"/>
      <c r="E6500" s="259"/>
      <c r="F6500" s="270"/>
      <c r="G6500" s="259"/>
      <c r="H6500" s="259"/>
      <c r="I6500" s="259"/>
      <c r="J6500" s="259"/>
    </row>
    <row r="6501" spans="1:10">
      <c r="A6501" s="259"/>
      <c r="B6501" s="259"/>
      <c r="C6501" s="259"/>
      <c r="D6501" s="259"/>
      <c r="E6501" s="259"/>
      <c r="F6501" s="270"/>
      <c r="G6501" s="259"/>
      <c r="H6501" s="259"/>
      <c r="I6501" s="259"/>
      <c r="J6501" s="259"/>
    </row>
    <row r="6502" spans="1:10">
      <c r="A6502" s="259"/>
      <c r="B6502" s="259"/>
      <c r="C6502" s="259"/>
      <c r="D6502" s="259"/>
      <c r="E6502" s="259"/>
      <c r="F6502" s="270"/>
      <c r="G6502" s="259"/>
      <c r="H6502" s="259"/>
      <c r="I6502" s="259"/>
      <c r="J6502" s="259"/>
    </row>
    <row r="6503" spans="1:10">
      <c r="A6503" s="259"/>
      <c r="B6503" s="259"/>
      <c r="C6503" s="259"/>
      <c r="D6503" s="259"/>
      <c r="E6503" s="259"/>
      <c r="F6503" s="270"/>
      <c r="G6503" s="259"/>
      <c r="H6503" s="259"/>
      <c r="I6503" s="259"/>
      <c r="J6503" s="259"/>
    </row>
    <row r="6504" spans="1:10">
      <c r="A6504" s="259"/>
      <c r="B6504" s="259"/>
      <c r="C6504" s="259"/>
      <c r="D6504" s="259"/>
      <c r="E6504" s="259"/>
      <c r="F6504" s="270"/>
      <c r="G6504" s="259"/>
      <c r="H6504" s="259"/>
      <c r="I6504" s="259"/>
      <c r="J6504" s="259"/>
    </row>
    <row r="6505" spans="1:10">
      <c r="A6505" s="259"/>
      <c r="B6505" s="259"/>
      <c r="C6505" s="259"/>
      <c r="D6505" s="259"/>
      <c r="E6505" s="259"/>
      <c r="F6505" s="270"/>
      <c r="G6505" s="259"/>
      <c r="H6505" s="259"/>
      <c r="I6505" s="259"/>
      <c r="J6505" s="259"/>
    </row>
    <row r="6506" spans="1:10">
      <c r="A6506" s="259"/>
      <c r="B6506" s="259"/>
      <c r="C6506" s="259"/>
      <c r="D6506" s="259"/>
      <c r="E6506" s="259"/>
      <c r="F6506" s="270"/>
      <c r="G6506" s="259"/>
      <c r="H6506" s="259"/>
      <c r="I6506" s="259"/>
      <c r="J6506" s="259"/>
    </row>
    <row r="6507" spans="1:10">
      <c r="A6507" s="259"/>
      <c r="B6507" s="259"/>
      <c r="C6507" s="259"/>
      <c r="D6507" s="259"/>
      <c r="E6507" s="259"/>
      <c r="F6507" s="270"/>
      <c r="G6507" s="259"/>
      <c r="H6507" s="259"/>
      <c r="I6507" s="259"/>
      <c r="J6507" s="259"/>
    </row>
    <row r="6508" spans="1:10">
      <c r="A6508" s="259"/>
      <c r="B6508" s="259"/>
      <c r="C6508" s="259"/>
      <c r="D6508" s="259"/>
      <c r="E6508" s="259"/>
      <c r="F6508" s="270"/>
      <c r="G6508" s="259"/>
      <c r="H6508" s="259"/>
      <c r="I6508" s="259"/>
      <c r="J6508" s="259"/>
    </row>
    <row r="6509" spans="1:10">
      <c r="A6509" s="259"/>
      <c r="B6509" s="259"/>
      <c r="C6509" s="259"/>
      <c r="D6509" s="259"/>
      <c r="E6509" s="259"/>
      <c r="F6509" s="270"/>
      <c r="G6509" s="259"/>
      <c r="H6509" s="259"/>
      <c r="I6509" s="259"/>
      <c r="J6509" s="259"/>
    </row>
    <row r="6510" spans="1:10">
      <c r="A6510" s="259"/>
      <c r="B6510" s="259"/>
      <c r="C6510" s="259"/>
      <c r="D6510" s="259"/>
      <c r="E6510" s="259"/>
      <c r="F6510" s="270"/>
      <c r="G6510" s="259"/>
      <c r="H6510" s="259"/>
      <c r="I6510" s="259"/>
      <c r="J6510" s="259"/>
    </row>
    <row r="6511" spans="1:10">
      <c r="A6511" s="259"/>
      <c r="B6511" s="259"/>
      <c r="C6511" s="259"/>
      <c r="D6511" s="259"/>
      <c r="E6511" s="259"/>
      <c r="F6511" s="270"/>
      <c r="G6511" s="259"/>
      <c r="H6511" s="259"/>
      <c r="I6511" s="259"/>
      <c r="J6511" s="259"/>
    </row>
    <row r="6512" spans="1:10">
      <c r="A6512" s="259"/>
      <c r="B6512" s="259"/>
      <c r="C6512" s="259"/>
      <c r="D6512" s="259"/>
      <c r="E6512" s="259"/>
      <c r="F6512" s="270"/>
      <c r="G6512" s="259"/>
      <c r="H6512" s="259"/>
      <c r="I6512" s="259"/>
      <c r="J6512" s="259"/>
    </row>
    <row r="6513" spans="1:10">
      <c r="A6513" s="259"/>
      <c r="B6513" s="259"/>
      <c r="C6513" s="259"/>
      <c r="D6513" s="259"/>
      <c r="E6513" s="259"/>
      <c r="F6513" s="270"/>
      <c r="G6513" s="259"/>
      <c r="H6513" s="259"/>
      <c r="I6513" s="259"/>
      <c r="J6513" s="259"/>
    </row>
    <row r="6514" spans="1:10">
      <c r="A6514" s="259"/>
      <c r="B6514" s="259"/>
      <c r="C6514" s="259"/>
      <c r="D6514" s="259"/>
      <c r="E6514" s="259"/>
      <c r="F6514" s="270"/>
      <c r="G6514" s="259"/>
      <c r="H6514" s="259"/>
      <c r="I6514" s="259"/>
      <c r="J6514" s="259"/>
    </row>
    <row r="6515" spans="1:10">
      <c r="A6515" s="259"/>
      <c r="B6515" s="259"/>
      <c r="C6515" s="259"/>
      <c r="D6515" s="259"/>
      <c r="E6515" s="259"/>
      <c r="F6515" s="270"/>
      <c r="G6515" s="259"/>
      <c r="H6515" s="259"/>
      <c r="I6515" s="259"/>
      <c r="J6515" s="259"/>
    </row>
    <row r="6516" spans="1:10">
      <c r="A6516" s="259"/>
      <c r="B6516" s="259"/>
      <c r="C6516" s="259"/>
      <c r="D6516" s="259"/>
      <c r="E6516" s="259"/>
      <c r="F6516" s="270"/>
      <c r="G6516" s="259"/>
      <c r="H6516" s="259"/>
      <c r="I6516" s="259"/>
      <c r="J6516" s="259"/>
    </row>
    <row r="6517" spans="1:10">
      <c r="A6517" s="259"/>
      <c r="B6517" s="259"/>
      <c r="C6517" s="259"/>
      <c r="D6517" s="259"/>
      <c r="E6517" s="259"/>
      <c r="F6517" s="270"/>
      <c r="G6517" s="259"/>
      <c r="H6517" s="259"/>
      <c r="I6517" s="259"/>
      <c r="J6517" s="259"/>
    </row>
    <row r="6518" spans="1:10">
      <c r="A6518" s="259"/>
      <c r="B6518" s="259"/>
      <c r="C6518" s="259"/>
      <c r="D6518" s="259"/>
      <c r="E6518" s="259"/>
      <c r="F6518" s="270"/>
      <c r="G6518" s="259"/>
      <c r="H6518" s="259"/>
      <c r="I6518" s="259"/>
      <c r="J6518" s="259"/>
    </row>
    <row r="6519" spans="1:10">
      <c r="A6519" s="259"/>
      <c r="B6519" s="259"/>
      <c r="C6519" s="259"/>
      <c r="D6519" s="259"/>
      <c r="E6519" s="259"/>
      <c r="F6519" s="270"/>
      <c r="G6519" s="259"/>
      <c r="H6519" s="259"/>
      <c r="I6519" s="259"/>
      <c r="J6519" s="259"/>
    </row>
    <row r="6520" spans="1:10">
      <c r="A6520" s="259"/>
      <c r="B6520" s="259"/>
      <c r="C6520" s="259"/>
      <c r="D6520" s="259"/>
      <c r="E6520" s="259"/>
      <c r="F6520" s="270"/>
      <c r="G6520" s="259"/>
      <c r="H6520" s="259"/>
      <c r="I6520" s="259"/>
      <c r="J6520" s="259"/>
    </row>
    <row r="6521" spans="1:10">
      <c r="A6521" s="259"/>
      <c r="B6521" s="259"/>
      <c r="C6521" s="259"/>
      <c r="D6521" s="259"/>
      <c r="E6521" s="259"/>
      <c r="F6521" s="270"/>
      <c r="G6521" s="259"/>
      <c r="H6521" s="259"/>
      <c r="I6521" s="259"/>
      <c r="J6521" s="259"/>
    </row>
    <row r="6522" spans="1:10">
      <c r="A6522" s="259"/>
      <c r="B6522" s="259"/>
      <c r="C6522" s="259"/>
      <c r="D6522" s="259"/>
      <c r="E6522" s="259"/>
      <c r="F6522" s="270"/>
      <c r="G6522" s="259"/>
      <c r="H6522" s="259"/>
      <c r="I6522" s="259"/>
      <c r="J6522" s="259"/>
    </row>
    <row r="6523" spans="1:10">
      <c r="A6523" s="259"/>
      <c r="B6523" s="259"/>
      <c r="C6523" s="259"/>
      <c r="D6523" s="259"/>
      <c r="E6523" s="259"/>
      <c r="F6523" s="270"/>
      <c r="G6523" s="259"/>
      <c r="H6523" s="259"/>
      <c r="I6523" s="259"/>
      <c r="J6523" s="259"/>
    </row>
    <row r="6524" spans="1:10">
      <c r="A6524" s="259"/>
      <c r="B6524" s="259"/>
      <c r="C6524" s="259"/>
      <c r="D6524" s="259"/>
      <c r="E6524" s="259"/>
      <c r="F6524" s="270"/>
      <c r="G6524" s="259"/>
      <c r="H6524" s="259"/>
      <c r="I6524" s="259"/>
      <c r="J6524" s="259"/>
    </row>
    <row r="6525" spans="1:10">
      <c r="A6525" s="259"/>
      <c r="B6525" s="259"/>
      <c r="C6525" s="259"/>
      <c r="D6525" s="259"/>
      <c r="E6525" s="259"/>
      <c r="F6525" s="270"/>
      <c r="G6525" s="259"/>
      <c r="H6525" s="259"/>
      <c r="I6525" s="259"/>
      <c r="J6525" s="259"/>
    </row>
    <row r="6526" spans="1:10">
      <c r="A6526" s="259"/>
      <c r="B6526" s="259"/>
      <c r="C6526" s="259"/>
      <c r="D6526" s="259"/>
      <c r="E6526" s="259"/>
      <c r="F6526" s="270"/>
      <c r="G6526" s="259"/>
      <c r="H6526" s="259"/>
      <c r="I6526" s="259"/>
      <c r="J6526" s="259"/>
    </row>
    <row r="6527" spans="1:10">
      <c r="A6527" s="259"/>
      <c r="B6527" s="259"/>
      <c r="C6527" s="259"/>
      <c r="D6527" s="259"/>
      <c r="E6527" s="259"/>
      <c r="F6527" s="270"/>
      <c r="G6527" s="259"/>
      <c r="H6527" s="259"/>
      <c r="I6527" s="259"/>
      <c r="J6527" s="259"/>
    </row>
    <row r="6528" spans="1:10">
      <c r="A6528" s="259"/>
      <c r="B6528" s="259"/>
      <c r="C6528" s="259"/>
      <c r="D6528" s="259"/>
      <c r="E6528" s="259"/>
      <c r="F6528" s="270"/>
      <c r="G6528" s="259"/>
      <c r="H6528" s="259"/>
      <c r="I6528" s="259"/>
      <c r="J6528" s="259"/>
    </row>
    <row r="6529" spans="1:10">
      <c r="A6529" s="259"/>
      <c r="B6529" s="259"/>
      <c r="C6529" s="259"/>
      <c r="D6529" s="259"/>
      <c r="E6529" s="259"/>
      <c r="F6529" s="270"/>
      <c r="G6529" s="259"/>
      <c r="H6529" s="259"/>
      <c r="I6529" s="259"/>
      <c r="J6529" s="259"/>
    </row>
    <row r="6530" spans="1:10">
      <c r="A6530" s="259"/>
      <c r="B6530" s="259"/>
      <c r="C6530" s="259"/>
      <c r="D6530" s="259"/>
      <c r="E6530" s="259"/>
      <c r="F6530" s="270"/>
      <c r="G6530" s="259"/>
      <c r="H6530" s="259"/>
      <c r="I6530" s="259"/>
      <c r="J6530" s="259"/>
    </row>
    <row r="6531" spans="1:10">
      <c r="A6531" s="259"/>
      <c r="B6531" s="259"/>
      <c r="C6531" s="259"/>
      <c r="D6531" s="259"/>
      <c r="E6531" s="259"/>
      <c r="F6531" s="270"/>
      <c r="G6531" s="259"/>
      <c r="H6531" s="259"/>
      <c r="I6531" s="259"/>
      <c r="J6531" s="259"/>
    </row>
    <row r="6532" spans="1:10">
      <c r="A6532" s="259"/>
      <c r="B6532" s="259"/>
      <c r="C6532" s="259"/>
      <c r="D6532" s="259"/>
      <c r="E6532" s="259"/>
      <c r="F6532" s="270"/>
      <c r="G6532" s="259"/>
      <c r="H6532" s="259"/>
      <c r="I6532" s="259"/>
      <c r="J6532" s="259"/>
    </row>
    <row r="6533" spans="1:10">
      <c r="A6533" s="259"/>
      <c r="B6533" s="259"/>
      <c r="C6533" s="259"/>
      <c r="D6533" s="259"/>
      <c r="E6533" s="259"/>
      <c r="F6533" s="270"/>
      <c r="G6533" s="259"/>
      <c r="H6533" s="259"/>
      <c r="I6533" s="259"/>
      <c r="J6533" s="259"/>
    </row>
    <row r="6534" spans="1:10">
      <c r="A6534" s="259"/>
      <c r="B6534" s="259"/>
      <c r="C6534" s="259"/>
      <c r="D6534" s="259"/>
      <c r="E6534" s="259"/>
      <c r="F6534" s="270"/>
      <c r="G6534" s="259"/>
      <c r="H6534" s="259"/>
      <c r="I6534" s="259"/>
      <c r="J6534" s="259"/>
    </row>
    <row r="6535" spans="1:10">
      <c r="A6535" s="259"/>
      <c r="B6535" s="259"/>
      <c r="C6535" s="259"/>
      <c r="D6535" s="259"/>
      <c r="E6535" s="259"/>
      <c r="F6535" s="270"/>
      <c r="G6535" s="259"/>
      <c r="H6535" s="259"/>
      <c r="I6535" s="259"/>
      <c r="J6535" s="259"/>
    </row>
    <row r="6536" spans="1:10">
      <c r="A6536" s="259"/>
      <c r="B6536" s="259"/>
      <c r="C6536" s="259"/>
      <c r="D6536" s="259"/>
      <c r="E6536" s="259"/>
      <c r="F6536" s="270"/>
      <c r="G6536" s="259"/>
      <c r="H6536" s="259"/>
      <c r="I6536" s="259"/>
      <c r="J6536" s="259"/>
    </row>
    <row r="6537" spans="1:10">
      <c r="A6537" s="259"/>
      <c r="B6537" s="259"/>
      <c r="C6537" s="259"/>
      <c r="D6537" s="259"/>
      <c r="E6537" s="259"/>
      <c r="F6537" s="270"/>
      <c r="G6537" s="259"/>
      <c r="H6537" s="259"/>
      <c r="I6537" s="259"/>
      <c r="J6537" s="259"/>
    </row>
    <row r="6538" spans="1:10">
      <c r="A6538" s="259"/>
      <c r="B6538" s="259"/>
      <c r="C6538" s="259"/>
      <c r="D6538" s="259"/>
      <c r="E6538" s="259"/>
      <c r="F6538" s="270"/>
      <c r="G6538" s="259"/>
      <c r="H6538" s="259"/>
      <c r="I6538" s="259"/>
      <c r="J6538" s="259"/>
    </row>
    <row r="6539" spans="1:10">
      <c r="A6539" s="259"/>
      <c r="B6539" s="259"/>
      <c r="C6539" s="259"/>
      <c r="D6539" s="259"/>
      <c r="E6539" s="259"/>
      <c r="F6539" s="270"/>
      <c r="G6539" s="259"/>
      <c r="H6539" s="259"/>
      <c r="I6539" s="259"/>
      <c r="J6539" s="259"/>
    </row>
    <row r="6540" spans="1:10">
      <c r="A6540" s="259"/>
      <c r="B6540" s="259"/>
      <c r="C6540" s="259"/>
      <c r="D6540" s="259"/>
      <c r="E6540" s="259"/>
      <c r="F6540" s="270"/>
      <c r="G6540" s="259"/>
      <c r="H6540" s="259"/>
      <c r="I6540" s="259"/>
      <c r="J6540" s="259"/>
    </row>
    <row r="6541" spans="1:10">
      <c r="A6541" s="259"/>
      <c r="B6541" s="259"/>
      <c r="C6541" s="259"/>
      <c r="D6541" s="259"/>
      <c r="E6541" s="259"/>
      <c r="F6541" s="270"/>
      <c r="G6541" s="259"/>
      <c r="H6541" s="259"/>
      <c r="I6541" s="259"/>
      <c r="J6541" s="259"/>
    </row>
    <row r="6542" spans="1:10">
      <c r="A6542" s="259"/>
      <c r="B6542" s="259"/>
      <c r="C6542" s="259"/>
      <c r="D6542" s="259"/>
      <c r="E6542" s="259"/>
      <c r="F6542" s="270"/>
      <c r="G6542" s="259"/>
      <c r="H6542" s="259"/>
      <c r="I6542" s="259"/>
      <c r="J6542" s="259"/>
    </row>
    <row r="6543" spans="1:10">
      <c r="A6543" s="259"/>
      <c r="B6543" s="259"/>
      <c r="C6543" s="259"/>
      <c r="D6543" s="259"/>
      <c r="E6543" s="259"/>
      <c r="F6543" s="270"/>
      <c r="G6543" s="259"/>
      <c r="H6543" s="259"/>
      <c r="I6543" s="259"/>
      <c r="J6543" s="259"/>
    </row>
    <row r="6544" spans="1:10">
      <c r="A6544" s="259"/>
      <c r="B6544" s="259"/>
      <c r="C6544" s="259"/>
      <c r="D6544" s="259"/>
      <c r="E6544" s="259"/>
      <c r="F6544" s="270"/>
      <c r="G6544" s="259"/>
      <c r="H6544" s="259"/>
      <c r="I6544" s="259"/>
      <c r="J6544" s="259"/>
    </row>
    <row r="6545" spans="1:10">
      <c r="A6545" s="259"/>
      <c r="B6545" s="259"/>
      <c r="C6545" s="259"/>
      <c r="D6545" s="259"/>
      <c r="E6545" s="259"/>
      <c r="F6545" s="270"/>
      <c r="G6545" s="259"/>
      <c r="H6545" s="259"/>
      <c r="I6545" s="259"/>
      <c r="J6545" s="259"/>
    </row>
    <row r="6546" spans="1:10">
      <c r="A6546" s="259"/>
      <c r="B6546" s="259"/>
      <c r="C6546" s="259"/>
      <c r="D6546" s="259"/>
      <c r="E6546" s="259"/>
      <c r="F6546" s="270"/>
      <c r="G6546" s="259"/>
      <c r="H6546" s="259"/>
      <c r="I6546" s="259"/>
      <c r="J6546" s="259"/>
    </row>
    <row r="6547" spans="1:10">
      <c r="A6547" s="259"/>
      <c r="B6547" s="259"/>
      <c r="C6547" s="259"/>
      <c r="D6547" s="259"/>
      <c r="E6547" s="259"/>
      <c r="F6547" s="270"/>
      <c r="G6547" s="259"/>
      <c r="H6547" s="259"/>
      <c r="I6547" s="259"/>
      <c r="J6547" s="259"/>
    </row>
    <row r="6548" spans="1:10">
      <c r="A6548" s="259"/>
      <c r="B6548" s="259"/>
      <c r="C6548" s="259"/>
      <c r="D6548" s="259"/>
      <c r="E6548" s="259"/>
      <c r="F6548" s="270"/>
      <c r="G6548" s="259"/>
      <c r="H6548" s="259"/>
      <c r="I6548" s="259"/>
      <c r="J6548" s="259"/>
    </row>
    <row r="6549" spans="1:10">
      <c r="A6549" s="259"/>
      <c r="B6549" s="259"/>
      <c r="C6549" s="259"/>
      <c r="D6549" s="259"/>
      <c r="E6549" s="259"/>
      <c r="F6549" s="270"/>
      <c r="G6549" s="259"/>
      <c r="H6549" s="259"/>
      <c r="I6549" s="259"/>
      <c r="J6549" s="259"/>
    </row>
    <row r="6550" spans="1:10">
      <c r="A6550" s="259"/>
      <c r="B6550" s="259"/>
      <c r="C6550" s="259"/>
      <c r="D6550" s="259"/>
      <c r="E6550" s="259"/>
      <c r="F6550" s="270"/>
      <c r="G6550" s="259"/>
      <c r="H6550" s="259"/>
      <c r="I6550" s="259"/>
      <c r="J6550" s="259"/>
    </row>
    <row r="6551" spans="1:10">
      <c r="A6551" s="259"/>
      <c r="B6551" s="259"/>
      <c r="C6551" s="259"/>
      <c r="D6551" s="259"/>
      <c r="E6551" s="259"/>
      <c r="F6551" s="270"/>
      <c r="G6551" s="259"/>
      <c r="H6551" s="259"/>
      <c r="I6551" s="259"/>
      <c r="J6551" s="259"/>
    </row>
  </sheetData>
  <mergeCells count="120">
    <mergeCell ref="B407:D407"/>
    <mergeCell ref="B408:D408"/>
    <mergeCell ref="B409:D409"/>
    <mergeCell ref="B377:D377"/>
    <mergeCell ref="B378:D378"/>
    <mergeCell ref="B387:J387"/>
    <mergeCell ref="B401:D401"/>
    <mergeCell ref="B402:D402"/>
    <mergeCell ref="B403:D403"/>
    <mergeCell ref="B404:D404"/>
    <mergeCell ref="B405:D405"/>
    <mergeCell ref="B406:D406"/>
    <mergeCell ref="B396:D396"/>
    <mergeCell ref="B397:D397"/>
    <mergeCell ref="B398:D398"/>
    <mergeCell ref="B399:D399"/>
    <mergeCell ref="B400:D400"/>
    <mergeCell ref="B390:D390"/>
    <mergeCell ref="B391:D391"/>
    <mergeCell ref="B392:D392"/>
    <mergeCell ref="B393:D393"/>
    <mergeCell ref="B394:D394"/>
    <mergeCell ref="B395:D395"/>
    <mergeCell ref="B384:D384"/>
    <mergeCell ref="M315:S316"/>
    <mergeCell ref="B322:D322"/>
    <mergeCell ref="A325:B325"/>
    <mergeCell ref="A327:B327"/>
    <mergeCell ref="A337:J337"/>
    <mergeCell ref="B338:J338"/>
    <mergeCell ref="B339:J339"/>
    <mergeCell ref="B353:D353"/>
    <mergeCell ref="B354:D354"/>
    <mergeCell ref="B352:D352"/>
    <mergeCell ref="B340:D340"/>
    <mergeCell ref="B341:D341"/>
    <mergeCell ref="B342:D342"/>
    <mergeCell ref="B343:D343"/>
    <mergeCell ref="B344:D344"/>
    <mergeCell ref="B345:D345"/>
    <mergeCell ref="AA170:AC170"/>
    <mergeCell ref="B178:D178"/>
    <mergeCell ref="A184:D184"/>
    <mergeCell ref="A189:A196"/>
    <mergeCell ref="A197:D197"/>
    <mergeCell ref="A202:A209"/>
    <mergeCell ref="A210:D210"/>
    <mergeCell ref="B211:D211"/>
    <mergeCell ref="A216:D216"/>
    <mergeCell ref="B385:D385"/>
    <mergeCell ref="B388:D388"/>
    <mergeCell ref="B389:D389"/>
    <mergeCell ref="B379:D379"/>
    <mergeCell ref="B380:D380"/>
    <mergeCell ref="B381:D381"/>
    <mergeCell ref="B382:D382"/>
    <mergeCell ref="B383:D383"/>
    <mergeCell ref="B371:D371"/>
    <mergeCell ref="B372:D372"/>
    <mergeCell ref="B373:D373"/>
    <mergeCell ref="B374:D374"/>
    <mergeCell ref="B375:D375"/>
    <mergeCell ref="B376:D376"/>
    <mergeCell ref="B365:D365"/>
    <mergeCell ref="B366:D366"/>
    <mergeCell ref="B367:D367"/>
    <mergeCell ref="B368:D368"/>
    <mergeCell ref="B369:D369"/>
    <mergeCell ref="B370:D370"/>
    <mergeCell ref="B359:D359"/>
    <mergeCell ref="B360:D360"/>
    <mergeCell ref="B361:D361"/>
    <mergeCell ref="B364:D364"/>
    <mergeCell ref="B355:D355"/>
    <mergeCell ref="B356:D356"/>
    <mergeCell ref="B357:D357"/>
    <mergeCell ref="B358:D358"/>
    <mergeCell ref="B363:J363"/>
    <mergeCell ref="B346:D346"/>
    <mergeCell ref="B347:D347"/>
    <mergeCell ref="B348:D348"/>
    <mergeCell ref="B349:D349"/>
    <mergeCell ref="B350:D350"/>
    <mergeCell ref="B351:D351"/>
    <mergeCell ref="B301:D301"/>
    <mergeCell ref="M306:N307"/>
    <mergeCell ref="B313:D313"/>
    <mergeCell ref="A221:A228"/>
    <mergeCell ref="A229:D229"/>
    <mergeCell ref="A234:A241"/>
    <mergeCell ref="U66:Y66"/>
    <mergeCell ref="U90:Y90"/>
    <mergeCell ref="U91:Y91"/>
    <mergeCell ref="U115:Y115"/>
    <mergeCell ref="A242:D242"/>
    <mergeCell ref="B243:D243"/>
    <mergeCell ref="B250:D250"/>
    <mergeCell ref="B255:D255"/>
    <mergeCell ref="B265:D265"/>
    <mergeCell ref="M270:T270"/>
    <mergeCell ref="M271:T271"/>
    <mergeCell ref="B272:D272"/>
    <mergeCell ref="B295:D295"/>
    <mergeCell ref="AA166:AH166"/>
    <mergeCell ref="A1:J1"/>
    <mergeCell ref="B3:D3"/>
    <mergeCell ref="B4:D4"/>
    <mergeCell ref="B5:D5"/>
    <mergeCell ref="B6:D6"/>
    <mergeCell ref="A8:J8"/>
    <mergeCell ref="U10:Y10"/>
    <mergeCell ref="Z115:AF115"/>
    <mergeCell ref="U116:Y116"/>
    <mergeCell ref="T153:V154"/>
    <mergeCell ref="N156:U156"/>
    <mergeCell ref="V156:Z156"/>
    <mergeCell ref="AA158:AH158"/>
    <mergeCell ref="AA161:AC161"/>
    <mergeCell ref="AA162:AH162"/>
    <mergeCell ref="AA165:AC165"/>
  </mergeCells>
  <dataValidations count="1">
    <dataValidation type="list" allowBlank="1" showInputMessage="1" promptTitle="College" prompt="Choose college for graduate student.  If tuition is not allowed by sponsor, choose Not Allowed." sqref="C132:C136 C146:C150 C125:C129 C139:C143 C118:C122">
      <formula1>$AA$175:$AA$197</formula1>
    </dataValidation>
  </dataValidations>
  <pageMargins left="1" right="0.5" top="0.5" bottom="0.5" header="0.5" footer="0.5"/>
  <pageSetup scale="10" fitToHeight="4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AV6551"/>
  <sheetViews>
    <sheetView zoomScaleNormal="100" workbookViewId="0">
      <selection sqref="A1:J1"/>
    </sheetView>
  </sheetViews>
  <sheetFormatPr defaultColWidth="9.1328125" defaultRowHeight="12.75"/>
  <cols>
    <col min="1" max="1" width="30.1328125" style="250" customWidth="1"/>
    <col min="2" max="2" width="24" style="250" customWidth="1"/>
    <col min="3" max="3" width="17.1328125" style="250" customWidth="1"/>
    <col min="4" max="4" width="15.59765625" style="250" customWidth="1"/>
    <col min="5" max="5" width="14.73046875" style="250" customWidth="1"/>
    <col min="6" max="6" width="14.73046875" style="558" customWidth="1"/>
    <col min="7" max="10" width="14.73046875" style="250" customWidth="1"/>
    <col min="11" max="11" width="10.265625" style="250" customWidth="1"/>
    <col min="12" max="12" width="5.265625" style="558" customWidth="1"/>
    <col min="13" max="13" width="15.73046875" style="250" customWidth="1"/>
    <col min="14" max="14" width="16.59765625" style="250" customWidth="1"/>
    <col min="15" max="26" width="10.73046875" style="250" customWidth="1"/>
    <col min="27" max="27" width="18" style="250" customWidth="1"/>
    <col min="28" max="34" width="10.73046875" style="250" customWidth="1"/>
    <col min="35" max="16384" width="9.1328125" style="250"/>
  </cols>
  <sheetData>
    <row r="1" spans="1:29" s="347" customFormat="1" ht="17.649999999999999">
      <c r="A1" s="658" t="s">
        <v>178</v>
      </c>
      <c r="B1" s="658"/>
      <c r="C1" s="658"/>
      <c r="D1" s="658"/>
      <c r="E1" s="658"/>
      <c r="F1" s="658"/>
      <c r="G1" s="658"/>
      <c r="H1" s="658"/>
      <c r="I1" s="658"/>
      <c r="J1" s="658"/>
      <c r="K1" s="344"/>
      <c r="L1" s="244" t="s">
        <v>205</v>
      </c>
      <c r="M1" s="346"/>
      <c r="N1" s="346"/>
      <c r="O1" s="346"/>
      <c r="P1" s="346"/>
      <c r="Q1" s="346"/>
      <c r="R1" s="345"/>
    </row>
    <row r="2" spans="1:29" s="347" customFormat="1" ht="15">
      <c r="A2" s="382"/>
      <c r="B2" s="382"/>
      <c r="C2" s="382"/>
      <c r="D2" s="382"/>
      <c r="E2" s="382"/>
      <c r="F2" s="382"/>
      <c r="G2" s="382"/>
      <c r="H2" s="382"/>
      <c r="I2" s="382"/>
      <c r="J2" s="382"/>
      <c r="K2" s="344"/>
      <c r="L2" s="382"/>
      <c r="M2" s="346"/>
      <c r="N2" s="346"/>
      <c r="O2" s="346"/>
      <c r="P2" s="346"/>
      <c r="Q2" s="346"/>
      <c r="R2" s="345"/>
    </row>
    <row r="3" spans="1:29" s="347" customFormat="1" ht="15">
      <c r="A3" s="344" t="s">
        <v>74</v>
      </c>
      <c r="B3" s="684">
        <f>'Cumulative Budget Request '!B3</f>
        <v>0</v>
      </c>
      <c r="C3" s="684"/>
      <c r="D3" s="684"/>
      <c r="K3" s="344"/>
      <c r="L3" s="382"/>
      <c r="M3" s="346"/>
      <c r="N3" s="346"/>
      <c r="O3" s="346"/>
      <c r="P3" s="346"/>
      <c r="Q3" s="346"/>
      <c r="R3" s="345"/>
    </row>
    <row r="4" spans="1:29" s="347" customFormat="1" ht="15">
      <c r="A4" s="348" t="s">
        <v>66</v>
      </c>
      <c r="B4" s="684">
        <f>'Cumulative Budget Request '!B4</f>
        <v>0</v>
      </c>
      <c r="C4" s="684"/>
      <c r="D4" s="684"/>
      <c r="K4" s="348"/>
      <c r="L4" s="245"/>
    </row>
    <row r="5" spans="1:29" s="347" customFormat="1" ht="15">
      <c r="A5" s="344" t="s">
        <v>80</v>
      </c>
      <c r="B5" s="684">
        <f>'Cumulative Budget Request '!B5</f>
        <v>0</v>
      </c>
      <c r="C5" s="684"/>
      <c r="D5" s="684"/>
      <c r="K5" s="348"/>
      <c r="L5" s="245"/>
    </row>
    <row r="6" spans="1:29" s="347" customFormat="1" ht="15">
      <c r="A6" s="344" t="s">
        <v>212</v>
      </c>
      <c r="B6" s="685"/>
      <c r="C6" s="685"/>
      <c r="D6" s="685"/>
      <c r="F6" s="345"/>
      <c r="K6" s="348"/>
      <c r="L6" s="245"/>
    </row>
    <row r="7" spans="1:29" s="347" customFormat="1" ht="15.4" thickBot="1">
      <c r="A7" s="344"/>
      <c r="B7" s="379"/>
      <c r="C7" s="379"/>
      <c r="D7" s="379"/>
      <c r="F7" s="345"/>
      <c r="K7" s="348"/>
      <c r="L7" s="245"/>
      <c r="N7" s="568"/>
      <c r="O7" s="569"/>
      <c r="P7" s="569"/>
      <c r="Q7" s="569"/>
      <c r="R7" s="380"/>
    </row>
    <row r="8" spans="1:29" ht="15" customHeight="1" thickBot="1">
      <c r="A8" s="659" t="s">
        <v>213</v>
      </c>
      <c r="B8" s="659"/>
      <c r="C8" s="659"/>
      <c r="D8" s="659"/>
      <c r="E8" s="659"/>
      <c r="F8" s="659"/>
      <c r="G8" s="659"/>
      <c r="H8" s="659"/>
      <c r="I8" s="659"/>
      <c r="J8" s="659"/>
      <c r="K8" s="343"/>
      <c r="L8" s="246"/>
      <c r="N8" s="295" t="s">
        <v>70</v>
      </c>
      <c r="O8" s="296"/>
      <c r="P8" s="297"/>
      <c r="Q8" s="492">
        <f>'Cumulative Budget Request '!Z5</f>
        <v>0.185</v>
      </c>
    </row>
    <row r="9" spans="1:29" ht="13.5" thickBot="1">
      <c r="J9" s="290"/>
      <c r="N9" s="298" t="s">
        <v>71</v>
      </c>
      <c r="O9" s="299"/>
      <c r="P9" s="299"/>
      <c r="Q9" s="493">
        <f>'Cumulative Budget Request '!Z6</f>
        <v>771</v>
      </c>
    </row>
    <row r="10" spans="1:29" ht="13.15">
      <c r="A10" s="251" t="s">
        <v>15</v>
      </c>
      <c r="C10" s="555"/>
      <c r="D10" s="555"/>
      <c r="E10" s="261"/>
      <c r="F10" s="261"/>
      <c r="G10" s="261"/>
      <c r="H10" s="261"/>
      <c r="I10" s="261"/>
      <c r="J10" s="303"/>
      <c r="M10" s="559" t="s">
        <v>109</v>
      </c>
      <c r="N10" s="550" t="s">
        <v>75</v>
      </c>
      <c r="O10" s="550"/>
      <c r="P10" s="550" t="s">
        <v>209</v>
      </c>
      <c r="Q10" s="550" t="s">
        <v>90</v>
      </c>
      <c r="R10" s="550" t="s">
        <v>17</v>
      </c>
      <c r="S10" s="550"/>
      <c r="U10" s="673" t="s">
        <v>95</v>
      </c>
      <c r="V10" s="673"/>
      <c r="W10" s="673"/>
      <c r="X10" s="673"/>
      <c r="Y10" s="673"/>
    </row>
    <row r="11" spans="1:29" ht="13.15">
      <c r="A11" s="251" t="s">
        <v>16</v>
      </c>
      <c r="C11" s="327"/>
      <c r="D11" s="327"/>
      <c r="E11" s="269" t="s">
        <v>2</v>
      </c>
      <c r="F11" s="269" t="s">
        <v>3</v>
      </c>
      <c r="G11" s="269" t="s">
        <v>4</v>
      </c>
      <c r="H11" s="269" t="s">
        <v>8</v>
      </c>
      <c r="I11" s="269" t="s">
        <v>9</v>
      </c>
      <c r="J11" s="304" t="s">
        <v>1</v>
      </c>
      <c r="M11" s="556" t="s">
        <v>108</v>
      </c>
      <c r="N11" s="306" t="s">
        <v>14</v>
      </c>
      <c r="O11" s="306" t="s">
        <v>209</v>
      </c>
      <c r="P11" s="306" t="s">
        <v>81</v>
      </c>
      <c r="Q11" s="306" t="s">
        <v>91</v>
      </c>
      <c r="R11" s="306" t="s">
        <v>93</v>
      </c>
      <c r="S11" s="306" t="s">
        <v>81</v>
      </c>
      <c r="T11" s="278"/>
      <c r="U11" s="578" t="s">
        <v>30</v>
      </c>
      <c r="V11" s="579" t="s">
        <v>31</v>
      </c>
      <c r="W11" s="579" t="s">
        <v>32</v>
      </c>
      <c r="X11" s="580" t="s">
        <v>33</v>
      </c>
      <c r="Y11" s="580" t="s">
        <v>34</v>
      </c>
    </row>
    <row r="12" spans="1:29" ht="13.15">
      <c r="A12" s="559" t="s">
        <v>59</v>
      </c>
      <c r="B12" s="559" t="s">
        <v>60</v>
      </c>
      <c r="C12" s="259"/>
      <c r="D12" s="270"/>
      <c r="E12" s="254"/>
      <c r="F12" s="254"/>
      <c r="G12" s="254"/>
      <c r="H12" s="254"/>
      <c r="I12" s="254"/>
      <c r="J12" s="305"/>
      <c r="M12" s="279"/>
      <c r="N12" s="496"/>
      <c r="O12" s="496"/>
      <c r="P12" s="496"/>
      <c r="Q12" s="497"/>
      <c r="R12" s="496"/>
      <c r="S12" s="497"/>
      <c r="T12" s="254"/>
      <c r="U12" s="578"/>
      <c r="V12" s="579"/>
      <c r="W12" s="579"/>
      <c r="X12" s="580"/>
      <c r="Y12" s="580"/>
      <c r="Z12" s="553"/>
      <c r="AA12" s="553"/>
      <c r="AB12" s="553"/>
      <c r="AC12" s="553"/>
    </row>
    <row r="13" spans="1:29">
      <c r="A13" s="570" t="e">
        <f>IF('Cumulative Budget Request '!#REF!='Split budget (F)'!$L$1,'Cumulative Budget Request '!A12,0)</f>
        <v>#REF!</v>
      </c>
      <c r="B13" s="571" t="e">
        <f>IF('Cumulative Budget Request '!#REF!='Split budget (F)'!$L$1,'Cumulative Budget Request '!B12,0)</f>
        <v>#REF!</v>
      </c>
      <c r="C13" s="259"/>
      <c r="D13" s="337" t="s">
        <v>112</v>
      </c>
      <c r="E13" s="338" t="e">
        <f>ROUND($R13*$S13,6)</f>
        <v>#REF!</v>
      </c>
      <c r="F13" s="338" t="e">
        <f>ROUND($R14*$S14,6)</f>
        <v>#REF!</v>
      </c>
      <c r="G13" s="338" t="e">
        <f>ROUND($R15*$S15,6)</f>
        <v>#REF!</v>
      </c>
      <c r="H13" s="338" t="e">
        <f>ROUND($R16*$S16,6)</f>
        <v>#REF!</v>
      </c>
      <c r="I13" s="338" t="e">
        <f>ROUND($R17*$S17,6)</f>
        <v>#REF!</v>
      </c>
      <c r="J13" s="305"/>
      <c r="M13" s="405" t="e">
        <f>IF('Cumulative Budget Request '!#REF!='Split budget (F)'!$L$1,'Cumulative Budget Request '!I12,0)</f>
        <v>#REF!</v>
      </c>
      <c r="N13" s="498" t="e">
        <f>ROUND(M13/12,2)</f>
        <v>#REF!</v>
      </c>
      <c r="O13" s="498" t="e">
        <f>IF('Cumulative Budget Request '!#REF!='Split budget (F)'!$L$1,'Cumulative Budget Request '!K12,0)</f>
        <v>#REF!</v>
      </c>
      <c r="P13" s="565" t="e">
        <f>IF('Cumulative Budget Request '!#REF!='Split budget (F)'!$L$1,'Cumulative Budget Request '!L12,0)</f>
        <v>#REF!</v>
      </c>
      <c r="Q13" s="565" t="e">
        <f>IF('Cumulative Budget Request '!#REF!='Split budget (F)'!$L$1,'Cumulative Budget Request '!M12,0)</f>
        <v>#REF!</v>
      </c>
      <c r="R13" s="495" t="e">
        <f>IF('Cumulative Budget Request '!#REF!='Split budget (F)'!$L$1,'Cumulative Budget Request '!N12,0)</f>
        <v>#REF!</v>
      </c>
      <c r="S13" s="565" t="e">
        <f>IF('Cumulative Budget Request '!#REF!='Split budget (F)'!$L$1,'Cumulative Budget Request '!O12,0)</f>
        <v>#REF!</v>
      </c>
      <c r="T13" s="254"/>
      <c r="U13" s="581">
        <f>IFERROR((E16+E17)/E15,0)</f>
        <v>0</v>
      </c>
      <c r="V13" s="581">
        <f t="shared" ref="V13:Y13" si="0">IFERROR((F16+F17)/F15,0)</f>
        <v>0</v>
      </c>
      <c r="W13" s="581">
        <f t="shared" si="0"/>
        <v>0</v>
      </c>
      <c r="X13" s="581">
        <f t="shared" si="0"/>
        <v>0</v>
      </c>
      <c r="Y13" s="581">
        <f t="shared" si="0"/>
        <v>0</v>
      </c>
      <c r="Z13" s="553"/>
      <c r="AA13" s="553"/>
      <c r="AB13" s="553"/>
      <c r="AC13" s="553"/>
    </row>
    <row r="14" spans="1:29">
      <c r="B14" s="558"/>
      <c r="C14" s="338"/>
      <c r="D14" s="318" t="s">
        <v>14</v>
      </c>
      <c r="E14" s="439" t="e">
        <f>ROUND((N13+O13)*E13*Q13,0)</f>
        <v>#REF!</v>
      </c>
      <c r="F14" s="439" t="e">
        <f>ROUND((N13+O13)*F13*Q13*Q14,0)</f>
        <v>#REF!</v>
      </c>
      <c r="G14" s="439" t="e">
        <f>ROUND((N13+O13)*G13*Q13*Q14*Q15,0)</f>
        <v>#REF!</v>
      </c>
      <c r="H14" s="439" t="e">
        <f>ROUND((N13+O13)*H13*Q13*Q14*Q15*Q16,0)</f>
        <v>#REF!</v>
      </c>
      <c r="I14" s="439" t="e">
        <f>ROUND((N13+O13)*I13*Q13*Q14*Q15*Q16*Q17,0)</f>
        <v>#REF!</v>
      </c>
      <c r="J14" s="441" t="e">
        <f>SUM(E14:I14)</f>
        <v>#REF!</v>
      </c>
      <c r="M14" s="499"/>
      <c r="N14" s="496"/>
      <c r="O14" s="496"/>
      <c r="P14" s="496"/>
      <c r="Q14" s="565" t="e">
        <f>IF('Cumulative Budget Request '!#REF!='Split budget (F)'!$L$1,'Cumulative Budget Request '!M13,0)</f>
        <v>#REF!</v>
      </c>
      <c r="R14" s="495" t="e">
        <f>IF('Cumulative Budget Request '!#REF!='Split budget (F)'!$L$1,'Cumulative Budget Request '!N13,0)</f>
        <v>#REF!</v>
      </c>
      <c r="S14" s="565" t="e">
        <f>IF('Cumulative Budget Request '!#REF!='Split budget (F)'!$L$1,'Cumulative Budget Request '!O13,0)</f>
        <v>#REF!</v>
      </c>
      <c r="T14" s="274"/>
      <c r="U14" s="582"/>
      <c r="V14" s="582"/>
      <c r="W14" s="582"/>
      <c r="X14" s="582"/>
      <c r="Y14" s="582"/>
    </row>
    <row r="15" spans="1:29">
      <c r="A15" s="264"/>
      <c r="B15" s="558"/>
      <c r="C15" s="338"/>
      <c r="D15" s="318" t="s">
        <v>29</v>
      </c>
      <c r="E15" s="438" t="e">
        <f>ROUND(E14*$Q$8,0)</f>
        <v>#REF!</v>
      </c>
      <c r="F15" s="438" t="e">
        <f>ROUND(F14*$Q$8,0)</f>
        <v>#REF!</v>
      </c>
      <c r="G15" s="438" t="e">
        <f>ROUND(G14*$Q$8,0)</f>
        <v>#REF!</v>
      </c>
      <c r="H15" s="438" t="e">
        <f>ROUND(H14*$Q$8,0)</f>
        <v>#REF!</v>
      </c>
      <c r="I15" s="438" t="e">
        <f>ROUND(I14*$Q$8,0)</f>
        <v>#REF!</v>
      </c>
      <c r="J15" s="441" t="e">
        <f>SUM(E15:I15)</f>
        <v>#REF!</v>
      </c>
      <c r="M15" s="499"/>
      <c r="N15" s="496"/>
      <c r="O15" s="496"/>
      <c r="P15" s="496"/>
      <c r="Q15" s="565" t="e">
        <f>IF('Cumulative Budget Request '!#REF!='Split budget (F)'!$L$1,'Cumulative Budget Request '!M14,0)</f>
        <v>#REF!</v>
      </c>
      <c r="R15" s="495" t="e">
        <f>IF('Cumulative Budget Request '!#REF!='Split budget (F)'!$L$1,'Cumulative Budget Request '!N14,0)</f>
        <v>#REF!</v>
      </c>
      <c r="S15" s="565" t="e">
        <f>IF('Cumulative Budget Request '!#REF!='Split budget (F)'!$L$1,'Cumulative Budget Request '!O14,0)</f>
        <v>#REF!</v>
      </c>
      <c r="T15" s="274"/>
      <c r="U15" s="581"/>
      <c r="V15" s="581"/>
      <c r="W15" s="581"/>
      <c r="X15" s="581"/>
      <c r="Y15" s="581"/>
    </row>
    <row r="16" spans="1:29" ht="15">
      <c r="A16" s="264"/>
      <c r="B16" s="558"/>
      <c r="C16" s="338"/>
      <c r="D16" s="318" t="s">
        <v>28</v>
      </c>
      <c r="E16" s="456" t="e">
        <f>ROUND($Q$9*E13,0)</f>
        <v>#REF!</v>
      </c>
      <c r="F16" s="456" t="e">
        <f>ROUND($Q$9*F13,0)</f>
        <v>#REF!</v>
      </c>
      <c r="G16" s="456" t="e">
        <f>ROUND($Q$9*G13,0)</f>
        <v>#REF!</v>
      </c>
      <c r="H16" s="456" t="e">
        <f>ROUND($Q$9*H13,0)</f>
        <v>#REF!</v>
      </c>
      <c r="I16" s="456" t="e">
        <f>ROUND($Q$9*I13,0)</f>
        <v>#REF!</v>
      </c>
      <c r="J16" s="457" t="e">
        <f>SUM(E16:I16)</f>
        <v>#REF!</v>
      </c>
      <c r="M16" s="499"/>
      <c r="N16" s="496"/>
      <c r="O16" s="496"/>
      <c r="P16" s="496"/>
      <c r="Q16" s="565" t="e">
        <f>IF('Cumulative Budget Request '!#REF!='Split budget (F)'!$L$1,'Cumulative Budget Request '!M15,0)</f>
        <v>#REF!</v>
      </c>
      <c r="R16" s="495" t="e">
        <f>IF('Cumulative Budget Request '!#REF!='Split budget (F)'!$L$1,'Cumulative Budget Request '!N15,0)</f>
        <v>#REF!</v>
      </c>
      <c r="S16" s="565" t="e">
        <f>IF('Cumulative Budget Request '!#REF!='Split budget (F)'!$L$1,'Cumulative Budget Request '!O15,0)</f>
        <v>#REF!</v>
      </c>
      <c r="T16" s="274"/>
      <c r="U16" s="581"/>
      <c r="V16" s="581"/>
      <c r="W16" s="581"/>
      <c r="X16" s="581"/>
      <c r="Y16" s="581"/>
    </row>
    <row r="17" spans="1:25">
      <c r="A17" s="264"/>
      <c r="B17" s="558"/>
      <c r="C17" s="338"/>
      <c r="D17" s="322" t="s">
        <v>157</v>
      </c>
      <c r="E17" s="458" t="e">
        <f>SUM(E15:E16)</f>
        <v>#REF!</v>
      </c>
      <c r="F17" s="458" t="e">
        <f t="shared" ref="F17:I17" si="1">SUM(F15:F16)</f>
        <v>#REF!</v>
      </c>
      <c r="G17" s="458" t="e">
        <f t="shared" si="1"/>
        <v>#REF!</v>
      </c>
      <c r="H17" s="458" t="e">
        <f t="shared" si="1"/>
        <v>#REF!</v>
      </c>
      <c r="I17" s="458" t="e">
        <f t="shared" si="1"/>
        <v>#REF!</v>
      </c>
      <c r="J17" s="459" t="e">
        <f>SUM(J15:J16)</f>
        <v>#REF!</v>
      </c>
      <c r="M17" s="499"/>
      <c r="N17" s="496"/>
      <c r="O17" s="496"/>
      <c r="P17" s="496"/>
      <c r="Q17" s="565" t="e">
        <f>IF('Cumulative Budget Request '!#REF!='Split budget (F)'!$L$1,'Cumulative Budget Request '!M16,0)</f>
        <v>#REF!</v>
      </c>
      <c r="R17" s="495" t="e">
        <f>IF('Cumulative Budget Request '!#REF!='Split budget (F)'!$L$1,'Cumulative Budget Request '!N16,0)</f>
        <v>#REF!</v>
      </c>
      <c r="S17" s="565" t="e">
        <f>IF('Cumulative Budget Request '!#REF!='Split budget (F)'!$L$1,'Cumulative Budget Request '!O16,0)</f>
        <v>#REF!</v>
      </c>
      <c r="T17" s="274"/>
      <c r="U17" s="581"/>
      <c r="V17" s="581"/>
      <c r="W17" s="581"/>
      <c r="X17" s="581"/>
      <c r="Y17" s="581"/>
    </row>
    <row r="18" spans="1:25">
      <c r="A18" s="264"/>
      <c r="B18" s="558"/>
      <c r="C18" s="338"/>
      <c r="D18" s="318"/>
      <c r="E18" s="268"/>
      <c r="F18" s="268"/>
      <c r="G18" s="268"/>
      <c r="H18" s="268"/>
      <c r="I18" s="268"/>
      <c r="J18" s="291"/>
      <c r="M18" s="499"/>
      <c r="N18" s="496"/>
      <c r="O18" s="496"/>
      <c r="P18" s="496"/>
      <c r="Q18" s="289"/>
      <c r="R18" s="496"/>
      <c r="S18" s="289"/>
      <c r="T18" s="274"/>
      <c r="U18" s="583"/>
      <c r="V18" s="584"/>
      <c r="W18" s="582"/>
      <c r="X18" s="582"/>
      <c r="Y18" s="582"/>
    </row>
    <row r="19" spans="1:25">
      <c r="A19" s="570" t="e">
        <f>IF('Cumulative Budget Request '!#REF!='Split budget (F)'!$L$1,'Cumulative Budget Request '!A18,0)</f>
        <v>#REF!</v>
      </c>
      <c r="B19" s="571" t="e">
        <f>IF('Cumulative Budget Request '!#REF!='Split budget (F)'!$L$1,'Cumulative Budget Request '!B18,0)</f>
        <v>#REF!</v>
      </c>
      <c r="C19" s="339"/>
      <c r="D19" s="337" t="s">
        <v>112</v>
      </c>
      <c r="E19" s="338" t="e">
        <f>ROUND($R19*$S19,6)</f>
        <v>#REF!</v>
      </c>
      <c r="F19" s="338" t="e">
        <f>ROUND($R20*$S20,6)</f>
        <v>#REF!</v>
      </c>
      <c r="G19" s="338" t="e">
        <f>ROUND($R21*$S21,6)</f>
        <v>#REF!</v>
      </c>
      <c r="H19" s="338" t="e">
        <f>ROUND($R22*$S22,6)</f>
        <v>#REF!</v>
      </c>
      <c r="I19" s="338" t="e">
        <f>ROUND($R23*$S23,6)</f>
        <v>#REF!</v>
      </c>
      <c r="J19" s="305"/>
      <c r="M19" s="405" t="e">
        <f>IF('Cumulative Budget Request '!#REF!='Split budget (F)'!$L$1,'Cumulative Budget Request '!I18,0)</f>
        <v>#REF!</v>
      </c>
      <c r="N19" s="498" t="e">
        <f>ROUND(M19/12,2)</f>
        <v>#REF!</v>
      </c>
      <c r="O19" s="498" t="e">
        <f>IF('Cumulative Budget Request '!#REF!='Split budget (F)'!$L$1,'Cumulative Budget Request '!K18,0)</f>
        <v>#REF!</v>
      </c>
      <c r="P19" s="565" t="e">
        <f>IF('Cumulative Budget Request '!#REF!='Split budget (F)'!$L$1,'Cumulative Budget Request '!L18,0)</f>
        <v>#REF!</v>
      </c>
      <c r="Q19" s="565" t="e">
        <f>IF('Cumulative Budget Request '!#REF!='Split budget (F)'!$L$1,'Cumulative Budget Request '!M18,0)</f>
        <v>#REF!</v>
      </c>
      <c r="R19" s="495" t="e">
        <f>IF('Cumulative Budget Request '!#REF!='Split budget (F)'!$L$1,'Cumulative Budget Request '!N18,0)</f>
        <v>#REF!</v>
      </c>
      <c r="S19" s="333" t="e">
        <f>IF('Cumulative Budget Request '!#REF!='Split budget (F)'!$L$1,'Cumulative Budget Request '!O18,0)</f>
        <v>#REF!</v>
      </c>
      <c r="T19" s="253"/>
      <c r="U19" s="581">
        <f>IFERROR((E22+E23)/E21,0)</f>
        <v>0</v>
      </c>
      <c r="V19" s="581">
        <f t="shared" ref="V19:Y19" si="2">IFERROR((F22+F23)/F21,0)</f>
        <v>0</v>
      </c>
      <c r="W19" s="581">
        <f t="shared" si="2"/>
        <v>0</v>
      </c>
      <c r="X19" s="581">
        <f t="shared" si="2"/>
        <v>0</v>
      </c>
      <c r="Y19" s="581">
        <f t="shared" si="2"/>
        <v>0</v>
      </c>
    </row>
    <row r="20" spans="1:25">
      <c r="A20" s="264"/>
      <c r="B20" s="558"/>
      <c r="C20" s="338"/>
      <c r="D20" s="318" t="s">
        <v>14</v>
      </c>
      <c r="E20" s="439" t="e">
        <f>ROUND((N19+O19)*E19*Q19,0)</f>
        <v>#REF!</v>
      </c>
      <c r="F20" s="439" t="e">
        <f>ROUND((N19+O19)*F19*Q19*Q20,0)</f>
        <v>#REF!</v>
      </c>
      <c r="G20" s="439" t="e">
        <f>ROUND((N19+O19)*G19*Q19*Q20*Q21,0)</f>
        <v>#REF!</v>
      </c>
      <c r="H20" s="439" t="e">
        <f>ROUND((N19+O19)*H19*Q19*Q20*Q21*Q22,0)</f>
        <v>#REF!</v>
      </c>
      <c r="I20" s="439" t="e">
        <f>ROUND((N19+O19)*I19*Q19*Q20*Q21*Q22*Q23,0)</f>
        <v>#REF!</v>
      </c>
      <c r="J20" s="441" t="e">
        <f>SUM(E20:I20)</f>
        <v>#REF!</v>
      </c>
      <c r="M20" s="499"/>
      <c r="N20" s="496"/>
      <c r="O20" s="496"/>
      <c r="P20" s="496"/>
      <c r="Q20" s="565" t="e">
        <f>IF('Cumulative Budget Request '!#REF!='Split budget (F)'!$L$1,'Cumulative Budget Request '!M19,0)</f>
        <v>#REF!</v>
      </c>
      <c r="R20" s="495" t="e">
        <f>IF('Cumulative Budget Request '!#REF!='Split budget (F)'!$L$1,'Cumulative Budget Request '!N19,0)</f>
        <v>#REF!</v>
      </c>
      <c r="S20" s="333" t="e">
        <f>IF('Cumulative Budget Request '!#REF!='Split budget (F)'!$L$1,'Cumulative Budget Request '!O19,0)</f>
        <v>#REF!</v>
      </c>
      <c r="T20" s="274"/>
      <c r="U20" s="582"/>
      <c r="V20" s="582"/>
      <c r="W20" s="582"/>
      <c r="X20" s="582"/>
      <c r="Y20" s="582"/>
    </row>
    <row r="21" spans="1:25" ht="15" customHeight="1">
      <c r="A21" s="264"/>
      <c r="B21" s="558"/>
      <c r="C21" s="338"/>
      <c r="D21" s="318" t="s">
        <v>29</v>
      </c>
      <c r="E21" s="438" t="e">
        <f>ROUND(E20*$Q$8,0)</f>
        <v>#REF!</v>
      </c>
      <c r="F21" s="438" t="e">
        <f>ROUND(F20*$Q$8,0)</f>
        <v>#REF!</v>
      </c>
      <c r="G21" s="438" t="e">
        <f>ROUND(G20*$Q$8,0)</f>
        <v>#REF!</v>
      </c>
      <c r="H21" s="438" t="e">
        <f>ROUND(H20*$Q$8,0)</f>
        <v>#REF!</v>
      </c>
      <c r="I21" s="438" t="e">
        <f>ROUND(I20*$Q$8,0)</f>
        <v>#REF!</v>
      </c>
      <c r="J21" s="441" t="e">
        <f>SUM(E21:I21)</f>
        <v>#REF!</v>
      </c>
      <c r="M21" s="499"/>
      <c r="N21" s="496"/>
      <c r="O21" s="496"/>
      <c r="P21" s="496"/>
      <c r="Q21" s="565" t="e">
        <f>IF('Cumulative Budget Request '!#REF!='Split budget (F)'!$L$1,'Cumulative Budget Request '!M20,0)</f>
        <v>#REF!</v>
      </c>
      <c r="R21" s="495" t="e">
        <f>IF('Cumulative Budget Request '!#REF!='Split budget (F)'!$L$1,'Cumulative Budget Request '!N20,0)</f>
        <v>#REF!</v>
      </c>
      <c r="S21" s="333" t="e">
        <f>IF('Cumulative Budget Request '!#REF!='Split budget (F)'!$L$1,'Cumulative Budget Request '!O20,0)</f>
        <v>#REF!</v>
      </c>
      <c r="T21" s="274"/>
      <c r="U21" s="581"/>
      <c r="V21" s="581"/>
      <c r="W21" s="581"/>
      <c r="X21" s="581"/>
      <c r="Y21" s="581"/>
    </row>
    <row r="22" spans="1:25" ht="13.5" customHeight="1">
      <c r="A22" s="264"/>
      <c r="B22" s="558"/>
      <c r="C22" s="338"/>
      <c r="D22" s="318" t="s">
        <v>28</v>
      </c>
      <c r="E22" s="456" t="e">
        <f>ROUND($Q$9*E19,0)</f>
        <v>#REF!</v>
      </c>
      <c r="F22" s="456" t="e">
        <f>ROUND($Q$9*F19,0)</f>
        <v>#REF!</v>
      </c>
      <c r="G22" s="456" t="e">
        <f>ROUND($Q$9*G19,0)</f>
        <v>#REF!</v>
      </c>
      <c r="H22" s="456" t="e">
        <f>ROUND($Q$9*H19,0)</f>
        <v>#REF!</v>
      </c>
      <c r="I22" s="456" t="e">
        <f>ROUND($Q$9*I19,0)</f>
        <v>#REF!</v>
      </c>
      <c r="J22" s="457" t="e">
        <f>SUM(E22:I22)</f>
        <v>#REF!</v>
      </c>
      <c r="M22" s="499"/>
      <c r="N22" s="496"/>
      <c r="O22" s="496"/>
      <c r="P22" s="496"/>
      <c r="Q22" s="565" t="e">
        <f>IF('Cumulative Budget Request '!#REF!='Split budget (F)'!$L$1,'Cumulative Budget Request '!M21,0)</f>
        <v>#REF!</v>
      </c>
      <c r="R22" s="495" t="e">
        <f>IF('Cumulative Budget Request '!#REF!='Split budget (F)'!$L$1,'Cumulative Budget Request '!N21,0)</f>
        <v>#REF!</v>
      </c>
      <c r="S22" s="333" t="e">
        <f>IF('Cumulative Budget Request '!#REF!='Split budget (F)'!$L$1,'Cumulative Budget Request '!O21,0)</f>
        <v>#REF!</v>
      </c>
      <c r="T22" s="274"/>
      <c r="U22" s="581"/>
      <c r="V22" s="581"/>
      <c r="W22" s="581"/>
      <c r="X22" s="581"/>
      <c r="Y22" s="581"/>
    </row>
    <row r="23" spans="1:25">
      <c r="A23" s="264"/>
      <c r="B23" s="558"/>
      <c r="C23" s="338"/>
      <c r="D23" s="322" t="s">
        <v>157</v>
      </c>
      <c r="E23" s="458" t="e">
        <f>SUM(E21:E22)</f>
        <v>#REF!</v>
      </c>
      <c r="F23" s="458" t="e">
        <f t="shared" ref="F23:I23" si="3">SUM(F21:F22)</f>
        <v>#REF!</v>
      </c>
      <c r="G23" s="458" t="e">
        <f t="shared" si="3"/>
        <v>#REF!</v>
      </c>
      <c r="H23" s="458" t="e">
        <f t="shared" si="3"/>
        <v>#REF!</v>
      </c>
      <c r="I23" s="458" t="e">
        <f t="shared" si="3"/>
        <v>#REF!</v>
      </c>
      <c r="J23" s="459" t="e">
        <f>SUM(J21:J22)</f>
        <v>#REF!</v>
      </c>
      <c r="M23" s="499"/>
      <c r="N23" s="496"/>
      <c r="O23" s="496"/>
      <c r="P23" s="496"/>
      <c r="Q23" s="565" t="e">
        <f>IF('Cumulative Budget Request '!#REF!='Split budget (F)'!$L$1,'Cumulative Budget Request '!M22,0)</f>
        <v>#REF!</v>
      </c>
      <c r="R23" s="495" t="e">
        <f>IF('Cumulative Budget Request '!#REF!='Split budget (F)'!$L$1,'Cumulative Budget Request '!N22,0)</f>
        <v>#REF!</v>
      </c>
      <c r="S23" s="333" t="e">
        <f>IF('Cumulative Budget Request '!#REF!='Split budget (F)'!$L$1,'Cumulative Budget Request '!O22,0)</f>
        <v>#REF!</v>
      </c>
      <c r="T23" s="274"/>
      <c r="U23" s="581"/>
      <c r="V23" s="581"/>
      <c r="W23" s="581"/>
      <c r="X23" s="581"/>
      <c r="Y23" s="581"/>
    </row>
    <row r="24" spans="1:25">
      <c r="A24" s="264"/>
      <c r="B24" s="558"/>
      <c r="C24" s="338"/>
      <c r="D24" s="318"/>
      <c r="E24" s="268"/>
      <c r="F24" s="268"/>
      <c r="G24" s="268"/>
      <c r="H24" s="268"/>
      <c r="I24" s="268"/>
      <c r="J24" s="291"/>
      <c r="M24" s="499"/>
      <c r="N24" s="496"/>
      <c r="O24" s="496"/>
      <c r="P24" s="496"/>
      <c r="Q24" s="289"/>
      <c r="R24" s="496"/>
      <c r="S24" s="289"/>
      <c r="T24" s="274"/>
      <c r="U24" s="583"/>
      <c r="V24" s="584"/>
      <c r="W24" s="582"/>
      <c r="X24" s="582"/>
      <c r="Y24" s="582"/>
    </row>
    <row r="25" spans="1:25">
      <c r="A25" s="570" t="e">
        <f>IF('Cumulative Budget Request '!#REF!='Split budget (F)'!$L$1,'Cumulative Budget Request '!A24,0)</f>
        <v>#REF!</v>
      </c>
      <c r="B25" s="571" t="e">
        <f>IF('Cumulative Budget Request '!#REF!='Split budget (F)'!$L$1,'Cumulative Budget Request '!B24,0)</f>
        <v>#REF!</v>
      </c>
      <c r="C25" s="339"/>
      <c r="D25" s="337" t="s">
        <v>112</v>
      </c>
      <c r="E25" s="338" t="e">
        <f>ROUND($R25*$S25,6)</f>
        <v>#REF!</v>
      </c>
      <c r="F25" s="338" t="e">
        <f>ROUND($R26*$S26,6)</f>
        <v>#REF!</v>
      </c>
      <c r="G25" s="338" t="e">
        <f>ROUND($R27*$S27,6)</f>
        <v>#REF!</v>
      </c>
      <c r="H25" s="338" t="e">
        <f>ROUND($R28*$S28,6)</f>
        <v>#REF!</v>
      </c>
      <c r="I25" s="338" t="e">
        <f>ROUND($R29*$S29,6)</f>
        <v>#REF!</v>
      </c>
      <c r="J25" s="305"/>
      <c r="M25" s="405" t="e">
        <f>IF('Cumulative Budget Request '!#REF!='Split budget (F)'!$L$1,'Cumulative Budget Request '!I24,0)</f>
        <v>#REF!</v>
      </c>
      <c r="N25" s="498" t="e">
        <f>ROUND(M25/12,2)</f>
        <v>#REF!</v>
      </c>
      <c r="O25" s="498" t="e">
        <f>IF('Cumulative Budget Request '!#REF!='Split budget (F)'!$L$1,'Cumulative Budget Request '!K24,0)</f>
        <v>#REF!</v>
      </c>
      <c r="P25" s="565" t="e">
        <f>IF('Cumulative Budget Request '!#REF!='Split budget (F)'!$L$1,'Cumulative Budget Request '!L24,0)</f>
        <v>#REF!</v>
      </c>
      <c r="Q25" s="565" t="e">
        <f>IF('Cumulative Budget Request '!#REF!='Split budget (F)'!$L$1,'Cumulative Budget Request '!M24,0)</f>
        <v>#REF!</v>
      </c>
      <c r="R25" s="495" t="e">
        <f>IF('Cumulative Budget Request '!#REF!='Split budget (F)'!$L$1,'Cumulative Budget Request '!N24,0)</f>
        <v>#REF!</v>
      </c>
      <c r="S25" s="333" t="e">
        <f>IF('Cumulative Budget Request '!#REF!='Split budget (F)'!$L$1,'Cumulative Budget Request '!O24,0)</f>
        <v>#REF!</v>
      </c>
      <c r="T25" s="253"/>
      <c r="U25" s="581">
        <f>IFERROR((E28+E29)/E27,0)</f>
        <v>0</v>
      </c>
      <c r="V25" s="581">
        <f t="shared" ref="V25:Y25" si="4">IFERROR((F28+F29)/F27,0)</f>
        <v>0</v>
      </c>
      <c r="W25" s="581">
        <f t="shared" si="4"/>
        <v>0</v>
      </c>
      <c r="X25" s="581">
        <f t="shared" si="4"/>
        <v>0</v>
      </c>
      <c r="Y25" s="581">
        <f t="shared" si="4"/>
        <v>0</v>
      </c>
    </row>
    <row r="26" spans="1:25">
      <c r="B26" s="558"/>
      <c r="C26" s="338"/>
      <c r="D26" s="318" t="s">
        <v>14</v>
      </c>
      <c r="E26" s="439" t="e">
        <f>ROUND((N25+O25)*E25*Q25,0)</f>
        <v>#REF!</v>
      </c>
      <c r="F26" s="439" t="e">
        <f>ROUND((N25+O25)*F25*Q25*Q26,0)</f>
        <v>#REF!</v>
      </c>
      <c r="G26" s="439" t="e">
        <f>ROUND((N25+O25)*G25*Q25*Q26*Q27,0)</f>
        <v>#REF!</v>
      </c>
      <c r="H26" s="439" t="e">
        <f>ROUND((N25+O25)*H25*Q25*Q26*Q27*Q28,0)</f>
        <v>#REF!</v>
      </c>
      <c r="I26" s="439" t="e">
        <f>ROUND((N25+O25)*I25*Q25*Q26*Q27*Q28*Q29,0)</f>
        <v>#REF!</v>
      </c>
      <c r="J26" s="441" t="e">
        <f>SUM(E26:I26)</f>
        <v>#REF!</v>
      </c>
      <c r="M26" s="499"/>
      <c r="N26" s="496"/>
      <c r="O26" s="496"/>
      <c r="P26" s="496"/>
      <c r="Q26" s="565" t="e">
        <f>IF('Cumulative Budget Request '!#REF!='Split budget (F)'!$L$1,'Cumulative Budget Request '!M25,0)</f>
        <v>#REF!</v>
      </c>
      <c r="R26" s="495" t="e">
        <f>IF('Cumulative Budget Request '!#REF!='Split budget (F)'!$L$1,'Cumulative Budget Request '!N25,0)</f>
        <v>#REF!</v>
      </c>
      <c r="S26" s="333" t="e">
        <f>IF('Cumulative Budget Request '!#REF!='Split budget (F)'!$L$1,'Cumulative Budget Request '!O25,0)</f>
        <v>#REF!</v>
      </c>
      <c r="T26" s="274"/>
      <c r="U26" s="582"/>
      <c r="V26" s="582"/>
      <c r="W26" s="582"/>
      <c r="X26" s="582"/>
      <c r="Y26" s="582"/>
    </row>
    <row r="27" spans="1:25">
      <c r="A27" s="264"/>
      <c r="B27" s="558"/>
      <c r="C27" s="338"/>
      <c r="D27" s="318" t="s">
        <v>29</v>
      </c>
      <c r="E27" s="438" t="e">
        <f>ROUND(E26*$Q$8,0)</f>
        <v>#REF!</v>
      </c>
      <c r="F27" s="438" t="e">
        <f>ROUND(F26*$Q$8,0)</f>
        <v>#REF!</v>
      </c>
      <c r="G27" s="438" t="e">
        <f>ROUND(G26*$Q$8,0)</f>
        <v>#REF!</v>
      </c>
      <c r="H27" s="438" t="e">
        <f>ROUND(H26*$Q$8,0)</f>
        <v>#REF!</v>
      </c>
      <c r="I27" s="438" t="e">
        <f>ROUND(I26*$Q$8,0)</f>
        <v>#REF!</v>
      </c>
      <c r="J27" s="441" t="e">
        <f>SUM(E27:I27)</f>
        <v>#REF!</v>
      </c>
      <c r="M27" s="499"/>
      <c r="N27" s="496"/>
      <c r="O27" s="496"/>
      <c r="P27" s="496"/>
      <c r="Q27" s="565" t="e">
        <f>IF('Cumulative Budget Request '!#REF!='Split budget (F)'!$L$1,'Cumulative Budget Request '!M26,0)</f>
        <v>#REF!</v>
      </c>
      <c r="R27" s="495" t="e">
        <f>IF('Cumulative Budget Request '!#REF!='Split budget (F)'!$L$1,'Cumulative Budget Request '!N26,0)</f>
        <v>#REF!</v>
      </c>
      <c r="S27" s="333" t="e">
        <f>IF('Cumulative Budget Request '!#REF!='Split budget (F)'!$L$1,'Cumulative Budget Request '!O26,0)</f>
        <v>#REF!</v>
      </c>
      <c r="T27" s="274"/>
      <c r="U27" s="581"/>
      <c r="V27" s="581"/>
      <c r="W27" s="581"/>
      <c r="X27" s="581"/>
      <c r="Y27" s="581"/>
    </row>
    <row r="28" spans="1:25" ht="15">
      <c r="A28" s="264"/>
      <c r="B28" s="558"/>
      <c r="C28" s="338"/>
      <c r="D28" s="318" t="s">
        <v>28</v>
      </c>
      <c r="E28" s="456" t="e">
        <f>ROUND($Q$9*E25,0)</f>
        <v>#REF!</v>
      </c>
      <c r="F28" s="456" t="e">
        <f>ROUND($Q$9*F25,0)</f>
        <v>#REF!</v>
      </c>
      <c r="G28" s="456" t="e">
        <f>ROUND($Q$9*G25,0)</f>
        <v>#REF!</v>
      </c>
      <c r="H28" s="456" t="e">
        <f>ROUND($Q$9*H25,0)</f>
        <v>#REF!</v>
      </c>
      <c r="I28" s="456" t="e">
        <f>ROUND($Q$9*I25,0)</f>
        <v>#REF!</v>
      </c>
      <c r="J28" s="457" t="e">
        <f>SUM(E28:I28)</f>
        <v>#REF!</v>
      </c>
      <c r="M28" s="499"/>
      <c r="N28" s="496"/>
      <c r="O28" s="496"/>
      <c r="P28" s="496"/>
      <c r="Q28" s="565" t="e">
        <f>IF('Cumulative Budget Request '!#REF!='Split budget (F)'!$L$1,'Cumulative Budget Request '!M27,0)</f>
        <v>#REF!</v>
      </c>
      <c r="R28" s="495" t="e">
        <f>IF('Cumulative Budget Request '!#REF!='Split budget (F)'!$L$1,'Cumulative Budget Request '!N27,0)</f>
        <v>#REF!</v>
      </c>
      <c r="S28" s="333" t="e">
        <f>IF('Cumulative Budget Request '!#REF!='Split budget (F)'!$L$1,'Cumulative Budget Request '!O27,0)</f>
        <v>#REF!</v>
      </c>
      <c r="T28" s="274"/>
      <c r="U28" s="581"/>
      <c r="V28" s="581"/>
      <c r="W28" s="581"/>
      <c r="X28" s="581"/>
      <c r="Y28" s="581"/>
    </row>
    <row r="29" spans="1:25">
      <c r="A29" s="264"/>
      <c r="B29" s="558"/>
      <c r="C29" s="338"/>
      <c r="D29" s="322" t="s">
        <v>157</v>
      </c>
      <c r="E29" s="458" t="e">
        <f>SUM(E27:E28)</f>
        <v>#REF!</v>
      </c>
      <c r="F29" s="458" t="e">
        <f t="shared" ref="F29:I29" si="5">SUM(F27:F28)</f>
        <v>#REF!</v>
      </c>
      <c r="G29" s="458" t="e">
        <f t="shared" si="5"/>
        <v>#REF!</v>
      </c>
      <c r="H29" s="458" t="e">
        <f t="shared" si="5"/>
        <v>#REF!</v>
      </c>
      <c r="I29" s="458" t="e">
        <f t="shared" si="5"/>
        <v>#REF!</v>
      </c>
      <c r="J29" s="459" t="e">
        <f>SUM(J27:J28)</f>
        <v>#REF!</v>
      </c>
      <c r="M29" s="499"/>
      <c r="N29" s="496"/>
      <c r="O29" s="496"/>
      <c r="P29" s="496"/>
      <c r="Q29" s="565" t="e">
        <f>IF('Cumulative Budget Request '!#REF!='Split budget (F)'!$L$1,'Cumulative Budget Request '!M28,0)</f>
        <v>#REF!</v>
      </c>
      <c r="R29" s="495" t="e">
        <f>IF('Cumulative Budget Request '!#REF!='Split budget (F)'!$L$1,'Cumulative Budget Request '!N28,0)</f>
        <v>#REF!</v>
      </c>
      <c r="S29" s="333" t="e">
        <f>IF('Cumulative Budget Request '!#REF!='Split budget (F)'!$L$1,'Cumulative Budget Request '!O28,0)</f>
        <v>#REF!</v>
      </c>
      <c r="T29" s="274"/>
      <c r="U29" s="581"/>
      <c r="V29" s="581"/>
      <c r="W29" s="581"/>
      <c r="X29" s="581"/>
      <c r="Y29" s="581"/>
    </row>
    <row r="30" spans="1:25">
      <c r="A30" s="264"/>
      <c r="B30" s="558"/>
      <c r="C30" s="338"/>
      <c r="D30" s="318"/>
      <c r="E30" s="268"/>
      <c r="F30" s="268"/>
      <c r="G30" s="268"/>
      <c r="H30" s="268"/>
      <c r="I30" s="268"/>
      <c r="J30" s="291"/>
      <c r="M30" s="499"/>
      <c r="N30" s="496"/>
      <c r="O30" s="496"/>
      <c r="P30" s="496"/>
      <c r="Q30" s="289"/>
      <c r="R30" s="496"/>
      <c r="S30" s="289"/>
      <c r="T30" s="274"/>
      <c r="U30" s="583"/>
      <c r="V30" s="584"/>
      <c r="W30" s="582"/>
      <c r="X30" s="582"/>
      <c r="Y30" s="582"/>
    </row>
    <row r="31" spans="1:25">
      <c r="A31" s="570" t="e">
        <f>IF('Cumulative Budget Request '!#REF!='Split budget (F)'!$L$1,'Cumulative Budget Request '!A30,0)</f>
        <v>#REF!</v>
      </c>
      <c r="B31" s="571" t="e">
        <f>IF('Cumulative Budget Request '!#REF!='Split budget (F)'!$L$1,'Cumulative Budget Request '!B30,0)</f>
        <v>#REF!</v>
      </c>
      <c r="C31" s="339"/>
      <c r="D31" s="337" t="s">
        <v>112</v>
      </c>
      <c r="E31" s="338" t="e">
        <f>ROUND($R31*$S31,6)</f>
        <v>#REF!</v>
      </c>
      <c r="F31" s="338" t="e">
        <f>ROUND($R32*$S32,6)</f>
        <v>#REF!</v>
      </c>
      <c r="G31" s="338" t="e">
        <f>ROUND($R33*$S33,6)</f>
        <v>#REF!</v>
      </c>
      <c r="H31" s="338" t="e">
        <f>ROUND($R34*$S34,6)</f>
        <v>#REF!</v>
      </c>
      <c r="I31" s="338" t="e">
        <f>ROUND($R35*$S35,6)</f>
        <v>#REF!</v>
      </c>
      <c r="J31" s="305"/>
      <c r="M31" s="405" t="e">
        <f>IF('Cumulative Budget Request '!#REF!='Split budget (F)'!$L$1,'Cumulative Budget Request '!I30,0)</f>
        <v>#REF!</v>
      </c>
      <c r="N31" s="498" t="e">
        <f>ROUND(M31/12,2)</f>
        <v>#REF!</v>
      </c>
      <c r="O31" s="498" t="e">
        <f>IF('Cumulative Budget Request '!#REF!='Split budget (F)'!$L$1,'Cumulative Budget Request '!K30,0)</f>
        <v>#REF!</v>
      </c>
      <c r="P31" s="565" t="e">
        <f>IF('Cumulative Budget Request '!#REF!='Split budget (F)'!$L$1,'Cumulative Budget Request '!L30,0)</f>
        <v>#REF!</v>
      </c>
      <c r="Q31" s="565" t="e">
        <f>IF('Cumulative Budget Request '!#REF!='Split budget (F)'!$L$1,'Cumulative Budget Request '!M30,0)</f>
        <v>#REF!</v>
      </c>
      <c r="R31" s="495" t="e">
        <f>IF('Cumulative Budget Request '!#REF!='Split budget (F)'!$L$1,'Cumulative Budget Request '!N30,0)</f>
        <v>#REF!</v>
      </c>
      <c r="S31" s="333" t="e">
        <f>IF('Cumulative Budget Request '!#REF!='Split budget (F)'!$L$1,'Cumulative Budget Request '!O30,0)</f>
        <v>#REF!</v>
      </c>
      <c r="T31" s="253"/>
      <c r="U31" s="581">
        <f>IFERROR((E34+E35)/E33,0)</f>
        <v>0</v>
      </c>
      <c r="V31" s="581">
        <f t="shared" ref="V31:Y31" si="6">IFERROR((F34+F35)/F33,0)</f>
        <v>0</v>
      </c>
      <c r="W31" s="581">
        <f t="shared" si="6"/>
        <v>0</v>
      </c>
      <c r="X31" s="581">
        <f t="shared" si="6"/>
        <v>0</v>
      </c>
      <c r="Y31" s="581">
        <f t="shared" si="6"/>
        <v>0</v>
      </c>
    </row>
    <row r="32" spans="1:25">
      <c r="A32" s="264"/>
      <c r="C32" s="338"/>
      <c r="D32" s="318" t="s">
        <v>14</v>
      </c>
      <c r="E32" s="439" t="e">
        <f>ROUND((N31+O31)*E31*Q31,0)</f>
        <v>#REF!</v>
      </c>
      <c r="F32" s="439" t="e">
        <f>ROUND((N31+O31)*F31*Q31*Q32,0)</f>
        <v>#REF!</v>
      </c>
      <c r="G32" s="439" t="e">
        <f>ROUND((N31+O31)*G31*Q31*Q32*Q33,0)</f>
        <v>#REF!</v>
      </c>
      <c r="H32" s="439" t="e">
        <f>ROUND((N31+O31)*H31*Q31*Q32*Q33*Q34,0)</f>
        <v>#REF!</v>
      </c>
      <c r="I32" s="439" t="e">
        <f>ROUND((N31+O31)*I31*Q31*Q32*Q33*Q34*Q35,0)</f>
        <v>#REF!</v>
      </c>
      <c r="J32" s="441" t="e">
        <f>SUM(E32:I32)</f>
        <v>#REF!</v>
      </c>
      <c r="M32" s="499"/>
      <c r="N32" s="496"/>
      <c r="O32" s="496"/>
      <c r="P32" s="496"/>
      <c r="Q32" s="565" t="e">
        <f>IF('Cumulative Budget Request '!#REF!='Split budget (F)'!$L$1,'Cumulative Budget Request '!M31,0)</f>
        <v>#REF!</v>
      </c>
      <c r="R32" s="495" t="e">
        <f>IF('Cumulative Budget Request '!#REF!='Split budget (F)'!$L$1,'Cumulative Budget Request '!N31,0)</f>
        <v>#REF!</v>
      </c>
      <c r="S32" s="333" t="e">
        <f>IF('Cumulative Budget Request '!#REF!='Split budget (F)'!$L$1,'Cumulative Budget Request '!O31,0)</f>
        <v>#REF!</v>
      </c>
      <c r="T32" s="274"/>
      <c r="U32" s="582"/>
      <c r="V32" s="582"/>
      <c r="W32" s="582"/>
      <c r="X32" s="582"/>
      <c r="Y32" s="582"/>
    </row>
    <row r="33" spans="1:25">
      <c r="A33" s="264"/>
      <c r="B33" s="558"/>
      <c r="C33" s="338"/>
      <c r="D33" s="318" t="s">
        <v>29</v>
      </c>
      <c r="E33" s="438" t="e">
        <f>ROUND(E32*$Q$8,0)</f>
        <v>#REF!</v>
      </c>
      <c r="F33" s="438" t="e">
        <f>ROUND(F32*$Q$8,0)</f>
        <v>#REF!</v>
      </c>
      <c r="G33" s="438" t="e">
        <f>ROUND(G32*$Q$8,0)</f>
        <v>#REF!</v>
      </c>
      <c r="H33" s="438" t="e">
        <f>ROUND(H32*$Q$8,0)</f>
        <v>#REF!</v>
      </c>
      <c r="I33" s="438" t="e">
        <f>ROUND(I32*$Q$8,0)</f>
        <v>#REF!</v>
      </c>
      <c r="J33" s="441" t="e">
        <f>SUM(E33:I33)</f>
        <v>#REF!</v>
      </c>
      <c r="M33" s="499"/>
      <c r="N33" s="496"/>
      <c r="O33" s="496"/>
      <c r="P33" s="496"/>
      <c r="Q33" s="565" t="e">
        <f>IF('Cumulative Budget Request '!#REF!='Split budget (F)'!$L$1,'Cumulative Budget Request '!M32,0)</f>
        <v>#REF!</v>
      </c>
      <c r="R33" s="495" t="e">
        <f>IF('Cumulative Budget Request '!#REF!='Split budget (F)'!$L$1,'Cumulative Budget Request '!N32,0)</f>
        <v>#REF!</v>
      </c>
      <c r="S33" s="333" t="e">
        <f>IF('Cumulative Budget Request '!#REF!='Split budget (F)'!$L$1,'Cumulative Budget Request '!O32,0)</f>
        <v>#REF!</v>
      </c>
      <c r="T33" s="274"/>
      <c r="U33" s="581"/>
      <c r="V33" s="581"/>
      <c r="W33" s="581"/>
      <c r="X33" s="581"/>
      <c r="Y33" s="581"/>
    </row>
    <row r="34" spans="1:25" ht="15">
      <c r="A34" s="264"/>
      <c r="B34" s="558"/>
      <c r="C34" s="338"/>
      <c r="D34" s="318" t="s">
        <v>28</v>
      </c>
      <c r="E34" s="456" t="e">
        <f>ROUND($Q$9*E31,0)</f>
        <v>#REF!</v>
      </c>
      <c r="F34" s="456" t="e">
        <f>ROUND($Q$9*F31,0)</f>
        <v>#REF!</v>
      </c>
      <c r="G34" s="456" t="e">
        <f>ROUND($Q$9*G31,0)</f>
        <v>#REF!</v>
      </c>
      <c r="H34" s="456" t="e">
        <f>ROUND($Q$9*H31,0)</f>
        <v>#REF!</v>
      </c>
      <c r="I34" s="456" t="e">
        <f>ROUND($Q$9*I31,0)</f>
        <v>#REF!</v>
      </c>
      <c r="J34" s="457" t="e">
        <f>SUM(E34:I34)</f>
        <v>#REF!</v>
      </c>
      <c r="M34" s="499"/>
      <c r="N34" s="496"/>
      <c r="O34" s="496"/>
      <c r="P34" s="496"/>
      <c r="Q34" s="565" t="e">
        <f>IF('Cumulative Budget Request '!#REF!='Split budget (F)'!$L$1,'Cumulative Budget Request '!M33,0)</f>
        <v>#REF!</v>
      </c>
      <c r="R34" s="495" t="e">
        <f>IF('Cumulative Budget Request '!#REF!='Split budget (F)'!$L$1,'Cumulative Budget Request '!N33,0)</f>
        <v>#REF!</v>
      </c>
      <c r="S34" s="333" t="e">
        <f>IF('Cumulative Budget Request '!#REF!='Split budget (F)'!$L$1,'Cumulative Budget Request '!O33,0)</f>
        <v>#REF!</v>
      </c>
      <c r="T34" s="274"/>
      <c r="U34" s="581"/>
      <c r="V34" s="581"/>
      <c r="W34" s="581"/>
      <c r="X34" s="581"/>
      <c r="Y34" s="581"/>
    </row>
    <row r="35" spans="1:25">
      <c r="A35" s="264"/>
      <c r="B35" s="558"/>
      <c r="C35" s="338"/>
      <c r="D35" s="322" t="s">
        <v>157</v>
      </c>
      <c r="E35" s="458" t="e">
        <f>SUM(E33:E34)</f>
        <v>#REF!</v>
      </c>
      <c r="F35" s="458" t="e">
        <f t="shared" ref="F35:I35" si="7">SUM(F33:F34)</f>
        <v>#REF!</v>
      </c>
      <c r="G35" s="458" t="e">
        <f t="shared" si="7"/>
        <v>#REF!</v>
      </c>
      <c r="H35" s="458" t="e">
        <f t="shared" si="7"/>
        <v>#REF!</v>
      </c>
      <c r="I35" s="458" t="e">
        <f t="shared" si="7"/>
        <v>#REF!</v>
      </c>
      <c r="J35" s="459" t="e">
        <f>SUM(J33:J34)</f>
        <v>#REF!</v>
      </c>
      <c r="M35" s="499"/>
      <c r="N35" s="496"/>
      <c r="O35" s="496"/>
      <c r="P35" s="496"/>
      <c r="Q35" s="565" t="e">
        <f>IF('Cumulative Budget Request '!#REF!='Split budget (F)'!$L$1,'Cumulative Budget Request '!M34,0)</f>
        <v>#REF!</v>
      </c>
      <c r="R35" s="495" t="e">
        <f>IF('Cumulative Budget Request '!#REF!='Split budget (F)'!$L$1,'Cumulative Budget Request '!N34,0)</f>
        <v>#REF!</v>
      </c>
      <c r="S35" s="333" t="e">
        <f>IF('Cumulative Budget Request '!#REF!='Split budget (F)'!$L$1,'Cumulative Budget Request '!O34,0)</f>
        <v>#REF!</v>
      </c>
      <c r="T35" s="274"/>
      <c r="U35" s="581"/>
      <c r="V35" s="581"/>
      <c r="W35" s="581"/>
      <c r="X35" s="581"/>
      <c r="Y35" s="581"/>
    </row>
    <row r="36" spans="1:25">
      <c r="A36" s="264"/>
      <c r="B36" s="558"/>
      <c r="C36" s="338"/>
      <c r="D36" s="318"/>
      <c r="E36" s="268"/>
      <c r="F36" s="268"/>
      <c r="G36" s="268"/>
      <c r="H36" s="268"/>
      <c r="I36" s="268"/>
      <c r="J36" s="291"/>
      <c r="M36" s="499"/>
      <c r="N36" s="496"/>
      <c r="O36" s="496"/>
      <c r="P36" s="496"/>
      <c r="Q36" s="289"/>
      <c r="R36" s="496"/>
      <c r="S36" s="289"/>
      <c r="T36" s="274"/>
      <c r="U36" s="583"/>
      <c r="V36" s="584"/>
      <c r="W36" s="582"/>
      <c r="X36" s="582"/>
      <c r="Y36" s="582"/>
    </row>
    <row r="37" spans="1:25">
      <c r="A37" s="570" t="e">
        <f>IF('Cumulative Budget Request '!#REF!='Split budget (F)'!$L$1,'Cumulative Budget Request '!A36,0)</f>
        <v>#REF!</v>
      </c>
      <c r="B37" s="571" t="e">
        <f>IF('Cumulative Budget Request '!#REF!='Split budget (F)'!$L$1,'Cumulative Budget Request '!B36,0)</f>
        <v>#REF!</v>
      </c>
      <c r="C37" s="339"/>
      <c r="D37" s="337" t="s">
        <v>112</v>
      </c>
      <c r="E37" s="338" t="e">
        <f>ROUND($R37*$S37,6)</f>
        <v>#REF!</v>
      </c>
      <c r="F37" s="338" t="e">
        <f>ROUND($R38*$S38,6)</f>
        <v>#REF!</v>
      </c>
      <c r="G37" s="338" t="e">
        <f>ROUND($R39*$S39,6)</f>
        <v>#REF!</v>
      </c>
      <c r="H37" s="338" t="e">
        <f>ROUND($R40*$S40,6)</f>
        <v>#REF!</v>
      </c>
      <c r="I37" s="338" t="e">
        <f>ROUND($R41*$S41,6)</f>
        <v>#REF!</v>
      </c>
      <c r="J37" s="305"/>
      <c r="M37" s="405" t="e">
        <f>IF('Cumulative Budget Request '!#REF!='Split budget (F)'!$L$1,'Cumulative Budget Request '!I36,0)</f>
        <v>#REF!</v>
      </c>
      <c r="N37" s="498" t="e">
        <f>ROUND(M37/12,2)</f>
        <v>#REF!</v>
      </c>
      <c r="O37" s="498" t="e">
        <f>IF('Cumulative Budget Request '!#REF!='Split budget (F)'!$L$1,'Cumulative Budget Request '!K36,0)</f>
        <v>#REF!</v>
      </c>
      <c r="P37" s="565" t="e">
        <f>IF('Cumulative Budget Request '!#REF!='Split budget (F)'!$L$1,'Cumulative Budget Request '!L36,0)</f>
        <v>#REF!</v>
      </c>
      <c r="Q37" s="565" t="e">
        <f>IF('Cumulative Budget Request '!#REF!='Split budget (F)'!$L$1,'Cumulative Budget Request '!M36,0)</f>
        <v>#REF!</v>
      </c>
      <c r="R37" s="495" t="e">
        <f>IF('Cumulative Budget Request '!#REF!='Split budget (F)'!$L$1,'Cumulative Budget Request '!N36,0)</f>
        <v>#REF!</v>
      </c>
      <c r="S37" s="333" t="e">
        <f>IF('Cumulative Budget Request '!#REF!='Split budget (F)'!$L$1,'Cumulative Budget Request '!O36,0)</f>
        <v>#REF!</v>
      </c>
      <c r="T37" s="253"/>
      <c r="U37" s="581">
        <f>IFERROR((E40+E41)/E39,0)</f>
        <v>0</v>
      </c>
      <c r="V37" s="581">
        <f t="shared" ref="V37:Y37" si="8">IFERROR((F40+F41)/F39,0)</f>
        <v>0</v>
      </c>
      <c r="W37" s="581">
        <f t="shared" si="8"/>
        <v>0</v>
      </c>
      <c r="X37" s="581">
        <f t="shared" si="8"/>
        <v>0</v>
      </c>
      <c r="Y37" s="581">
        <f t="shared" si="8"/>
        <v>0</v>
      </c>
    </row>
    <row r="38" spans="1:25">
      <c r="A38" s="264"/>
      <c r="C38" s="338"/>
      <c r="D38" s="318" t="s">
        <v>14</v>
      </c>
      <c r="E38" s="439" t="e">
        <f>ROUND((N37+O37)*E37*Q37,0)</f>
        <v>#REF!</v>
      </c>
      <c r="F38" s="439" t="e">
        <f>ROUND((N37+O37)*F37*Q37*Q38,0)</f>
        <v>#REF!</v>
      </c>
      <c r="G38" s="439" t="e">
        <f>ROUND((N37+O37)*G37*Q37*Q38*Q39,0)</f>
        <v>#REF!</v>
      </c>
      <c r="H38" s="439" t="e">
        <f>ROUND((N37+O37)*H37*Q37*Q38*Q39*Q40,0)</f>
        <v>#REF!</v>
      </c>
      <c r="I38" s="439" t="e">
        <f>ROUND((N37+O37)*I37*Q37*Q38*Q39*Q40*Q41,0)</f>
        <v>#REF!</v>
      </c>
      <c r="J38" s="441" t="e">
        <f>SUM(E38:I38)</f>
        <v>#REF!</v>
      </c>
      <c r="M38" s="499"/>
      <c r="N38" s="496"/>
      <c r="O38" s="496"/>
      <c r="P38" s="496"/>
      <c r="Q38" s="565" t="e">
        <f>IF('Cumulative Budget Request '!#REF!='Split budget (F)'!$L$1,'Cumulative Budget Request '!M37,0)</f>
        <v>#REF!</v>
      </c>
      <c r="R38" s="495" t="e">
        <f>IF('Cumulative Budget Request '!#REF!='Split budget (F)'!$L$1,'Cumulative Budget Request '!N37,0)</f>
        <v>#REF!</v>
      </c>
      <c r="S38" s="333" t="e">
        <f>IF('Cumulative Budget Request '!#REF!='Split budget (F)'!$L$1,'Cumulative Budget Request '!O37,0)</f>
        <v>#REF!</v>
      </c>
      <c r="T38" s="274"/>
      <c r="U38" s="582"/>
      <c r="V38" s="582"/>
      <c r="W38" s="582"/>
      <c r="X38" s="582"/>
      <c r="Y38" s="582"/>
    </row>
    <row r="39" spans="1:25">
      <c r="A39" s="264"/>
      <c r="B39" s="558"/>
      <c r="C39" s="338"/>
      <c r="D39" s="318" t="s">
        <v>29</v>
      </c>
      <c r="E39" s="438" t="e">
        <f>ROUND(E38*$Q$8,0)</f>
        <v>#REF!</v>
      </c>
      <c r="F39" s="438" t="e">
        <f>ROUND(F38*$Q$8,0)</f>
        <v>#REF!</v>
      </c>
      <c r="G39" s="438" t="e">
        <f>ROUND(G38*$Q$8,0)</f>
        <v>#REF!</v>
      </c>
      <c r="H39" s="438" t="e">
        <f>ROUND(H38*$Q$8,0)</f>
        <v>#REF!</v>
      </c>
      <c r="I39" s="438" t="e">
        <f>ROUND(I38*$Q$8,0)</f>
        <v>#REF!</v>
      </c>
      <c r="J39" s="441" t="e">
        <f>SUM(E39:I39)</f>
        <v>#REF!</v>
      </c>
      <c r="M39" s="499"/>
      <c r="N39" s="496"/>
      <c r="O39" s="496"/>
      <c r="P39" s="496"/>
      <c r="Q39" s="565" t="e">
        <f>IF('Cumulative Budget Request '!#REF!='Split budget (F)'!$L$1,'Cumulative Budget Request '!M38,0)</f>
        <v>#REF!</v>
      </c>
      <c r="R39" s="495" t="e">
        <f>IF('Cumulative Budget Request '!#REF!='Split budget (F)'!$L$1,'Cumulative Budget Request '!N38,0)</f>
        <v>#REF!</v>
      </c>
      <c r="S39" s="333" t="e">
        <f>IF('Cumulative Budget Request '!#REF!='Split budget (F)'!$L$1,'Cumulative Budget Request '!O38,0)</f>
        <v>#REF!</v>
      </c>
      <c r="T39" s="274"/>
      <c r="U39" s="581"/>
      <c r="V39" s="581"/>
      <c r="W39" s="581"/>
      <c r="X39" s="581"/>
      <c r="Y39" s="581"/>
    </row>
    <row r="40" spans="1:25" ht="15">
      <c r="A40" s="264"/>
      <c r="B40" s="558"/>
      <c r="C40" s="338"/>
      <c r="D40" s="318" t="s">
        <v>28</v>
      </c>
      <c r="E40" s="456" t="e">
        <f>ROUND($Q$9*E37,0)</f>
        <v>#REF!</v>
      </c>
      <c r="F40" s="456" t="e">
        <f>ROUND($Q$9*F37,0)</f>
        <v>#REF!</v>
      </c>
      <c r="G40" s="456" t="e">
        <f>ROUND($Q$9*G37,0)</f>
        <v>#REF!</v>
      </c>
      <c r="H40" s="456" t="e">
        <f>ROUND($Q$9*H37,0)</f>
        <v>#REF!</v>
      </c>
      <c r="I40" s="456" t="e">
        <f>ROUND($Q$9*I37,0)</f>
        <v>#REF!</v>
      </c>
      <c r="J40" s="457" t="e">
        <f>SUM(E40:I40)</f>
        <v>#REF!</v>
      </c>
      <c r="M40" s="499"/>
      <c r="N40" s="496"/>
      <c r="O40" s="496"/>
      <c r="P40" s="496"/>
      <c r="Q40" s="565" t="e">
        <f>IF('Cumulative Budget Request '!#REF!='Split budget (F)'!$L$1,'Cumulative Budget Request '!M39,0)</f>
        <v>#REF!</v>
      </c>
      <c r="R40" s="495" t="e">
        <f>IF('Cumulative Budget Request '!#REF!='Split budget (F)'!$L$1,'Cumulative Budget Request '!N39,0)</f>
        <v>#REF!</v>
      </c>
      <c r="S40" s="333" t="e">
        <f>IF('Cumulative Budget Request '!#REF!='Split budget (F)'!$L$1,'Cumulative Budget Request '!O39,0)</f>
        <v>#REF!</v>
      </c>
      <c r="T40" s="274"/>
      <c r="U40" s="581"/>
      <c r="V40" s="581"/>
      <c r="W40" s="581"/>
      <c r="X40" s="581"/>
      <c r="Y40" s="581"/>
    </row>
    <row r="41" spans="1:25">
      <c r="A41" s="264"/>
      <c r="B41" s="558"/>
      <c r="C41" s="338"/>
      <c r="D41" s="322" t="s">
        <v>157</v>
      </c>
      <c r="E41" s="458" t="e">
        <f>SUM(E39:E40)</f>
        <v>#REF!</v>
      </c>
      <c r="F41" s="458" t="e">
        <f t="shared" ref="F41:I41" si="9">SUM(F39:F40)</f>
        <v>#REF!</v>
      </c>
      <c r="G41" s="458" t="e">
        <f t="shared" si="9"/>
        <v>#REF!</v>
      </c>
      <c r="H41" s="458" t="e">
        <f t="shared" si="9"/>
        <v>#REF!</v>
      </c>
      <c r="I41" s="458" t="e">
        <f t="shared" si="9"/>
        <v>#REF!</v>
      </c>
      <c r="J41" s="459" t="e">
        <f>SUM(J39:J40)</f>
        <v>#REF!</v>
      </c>
      <c r="M41" s="499"/>
      <c r="N41" s="496"/>
      <c r="O41" s="496"/>
      <c r="P41" s="496"/>
      <c r="Q41" s="565" t="e">
        <f>IF('Cumulative Budget Request '!#REF!='Split budget (F)'!$L$1,'Cumulative Budget Request '!M40,0)</f>
        <v>#REF!</v>
      </c>
      <c r="R41" s="495" t="e">
        <f>IF('Cumulative Budget Request '!#REF!='Split budget (F)'!$L$1,'Cumulative Budget Request '!N40,0)</f>
        <v>#REF!</v>
      </c>
      <c r="S41" s="333" t="e">
        <f>IF('Cumulative Budget Request '!#REF!='Split budget (F)'!$L$1,'Cumulative Budget Request '!O40,0)</f>
        <v>#REF!</v>
      </c>
      <c r="T41" s="274"/>
      <c r="U41" s="581"/>
      <c r="V41" s="581"/>
      <c r="W41" s="581"/>
      <c r="X41" s="581"/>
      <c r="Y41" s="581"/>
    </row>
    <row r="42" spans="1:25">
      <c r="A42" s="264"/>
      <c r="B42" s="558"/>
      <c r="C42" s="338"/>
      <c r="D42" s="318"/>
      <c r="E42" s="268"/>
      <c r="F42" s="268"/>
      <c r="G42" s="268"/>
      <c r="H42" s="268"/>
      <c r="I42" s="268"/>
      <c r="J42" s="291"/>
      <c r="M42" s="499"/>
      <c r="N42" s="496"/>
      <c r="O42" s="496"/>
      <c r="P42" s="496"/>
      <c r="Q42" s="289"/>
      <c r="R42" s="496"/>
      <c r="S42" s="289"/>
      <c r="T42" s="274"/>
      <c r="U42" s="583"/>
      <c r="V42" s="584"/>
      <c r="W42" s="582"/>
      <c r="X42" s="582"/>
      <c r="Y42" s="582"/>
    </row>
    <row r="43" spans="1:25">
      <c r="A43" s="570" t="e">
        <f>IF('Cumulative Budget Request '!#REF!='Split budget (F)'!$L$1,'Cumulative Budget Request '!A42,0)</f>
        <v>#REF!</v>
      </c>
      <c r="B43" s="571" t="e">
        <f>IF('Cumulative Budget Request '!#REF!='Split budget (F)'!$L$1,'Cumulative Budget Request '!B42,0)</f>
        <v>#REF!</v>
      </c>
      <c r="C43" s="339"/>
      <c r="D43" s="337" t="s">
        <v>112</v>
      </c>
      <c r="E43" s="338" t="e">
        <f>ROUND($R43*$S43,6)</f>
        <v>#REF!</v>
      </c>
      <c r="F43" s="338" t="e">
        <f>ROUND($R44*$S44,6)</f>
        <v>#REF!</v>
      </c>
      <c r="G43" s="338" t="e">
        <f>ROUND($R45*$S45,6)</f>
        <v>#REF!</v>
      </c>
      <c r="H43" s="338" t="e">
        <f>ROUND($R46*$S46,6)</f>
        <v>#REF!</v>
      </c>
      <c r="I43" s="338" t="e">
        <f>ROUND($R47*$S47,6)</f>
        <v>#REF!</v>
      </c>
      <c r="J43" s="305"/>
      <c r="M43" s="405" t="e">
        <f>IF('Cumulative Budget Request '!#REF!='Split budget (F)'!$L$1,'Cumulative Budget Request '!I42,0)</f>
        <v>#REF!</v>
      </c>
      <c r="N43" s="498" t="e">
        <f>ROUND(M43/12,2)</f>
        <v>#REF!</v>
      </c>
      <c r="O43" s="498" t="e">
        <f>IF('Cumulative Budget Request '!#REF!='Split budget (F)'!$L$1,'Cumulative Budget Request '!K42,0)</f>
        <v>#REF!</v>
      </c>
      <c r="P43" s="565" t="e">
        <f>IF('Cumulative Budget Request '!#REF!='Split budget (F)'!$L$1,'Cumulative Budget Request '!L42,0)</f>
        <v>#REF!</v>
      </c>
      <c r="Q43" s="565" t="e">
        <f>IF('Cumulative Budget Request '!#REF!='Split budget (F)'!$L$1,'Cumulative Budget Request '!M42,0)</f>
        <v>#REF!</v>
      </c>
      <c r="R43" s="495" t="e">
        <f>IF('Cumulative Budget Request '!#REF!='Split budget (F)'!$L$1,'Cumulative Budget Request '!N42,0)</f>
        <v>#REF!</v>
      </c>
      <c r="S43" s="333" t="e">
        <f>IF('Cumulative Budget Request '!#REF!='Split budget (F)'!$L$1,'Cumulative Budget Request '!O42,0)</f>
        <v>#REF!</v>
      </c>
      <c r="T43" s="253"/>
      <c r="U43" s="581">
        <f>IFERROR((E46+E47)/E45,0)</f>
        <v>0</v>
      </c>
      <c r="V43" s="581">
        <f t="shared" ref="V43:Y43" si="10">IFERROR((F46+F47)/F45,0)</f>
        <v>0</v>
      </c>
      <c r="W43" s="581">
        <f t="shared" si="10"/>
        <v>0</v>
      </c>
      <c r="X43" s="581">
        <f t="shared" si="10"/>
        <v>0</v>
      </c>
      <c r="Y43" s="581">
        <f t="shared" si="10"/>
        <v>0</v>
      </c>
    </row>
    <row r="44" spans="1:25">
      <c r="A44" s="264"/>
      <c r="C44" s="338"/>
      <c r="D44" s="318" t="s">
        <v>14</v>
      </c>
      <c r="E44" s="439" t="e">
        <f>ROUND((N43+O43)*E43*Q43,0)</f>
        <v>#REF!</v>
      </c>
      <c r="F44" s="439" t="e">
        <f>ROUND((N43+O43)*F43*Q43*Q44,0)</f>
        <v>#REF!</v>
      </c>
      <c r="G44" s="439" t="e">
        <f>ROUND((N43+O43)*G43*Q43*Q44*Q45,0)</f>
        <v>#REF!</v>
      </c>
      <c r="H44" s="439" t="e">
        <f>ROUND((N43+O43)*H43*Q43*Q44*Q45*Q46,0)</f>
        <v>#REF!</v>
      </c>
      <c r="I44" s="439" t="e">
        <f>ROUND((N43+O43)*I43*Q43*Q44*Q45*Q46*Q47,0)</f>
        <v>#REF!</v>
      </c>
      <c r="J44" s="441" t="e">
        <f>SUM(E44:I44)</f>
        <v>#REF!</v>
      </c>
      <c r="M44" s="499"/>
      <c r="N44" s="496"/>
      <c r="O44" s="496"/>
      <c r="P44" s="496"/>
      <c r="Q44" s="565" t="e">
        <f>IF('Cumulative Budget Request '!#REF!='Split budget (F)'!$L$1,'Cumulative Budget Request '!M43,0)</f>
        <v>#REF!</v>
      </c>
      <c r="R44" s="495" t="e">
        <f>IF('Cumulative Budget Request '!#REF!='Split budget (F)'!$L$1,'Cumulative Budget Request '!N43,0)</f>
        <v>#REF!</v>
      </c>
      <c r="S44" s="333" t="e">
        <f>IF('Cumulative Budget Request '!#REF!='Split budget (F)'!$L$1,'Cumulative Budget Request '!O43,0)</f>
        <v>#REF!</v>
      </c>
      <c r="T44" s="274"/>
      <c r="U44" s="582"/>
      <c r="V44" s="582"/>
      <c r="W44" s="582"/>
      <c r="X44" s="582"/>
      <c r="Y44" s="582"/>
    </row>
    <row r="45" spans="1:25">
      <c r="A45" s="264"/>
      <c r="B45" s="558"/>
      <c r="C45" s="338"/>
      <c r="D45" s="318" t="s">
        <v>29</v>
      </c>
      <c r="E45" s="438" t="e">
        <f>ROUND(E44*$Q$8,0)</f>
        <v>#REF!</v>
      </c>
      <c r="F45" s="438" t="e">
        <f>ROUND(F44*$Q$8,0)</f>
        <v>#REF!</v>
      </c>
      <c r="G45" s="438" t="e">
        <f>ROUND(G44*$Q$8,0)</f>
        <v>#REF!</v>
      </c>
      <c r="H45" s="438" t="e">
        <f>ROUND(H44*$Q$8,0)</f>
        <v>#REF!</v>
      </c>
      <c r="I45" s="438" t="e">
        <f>ROUND(I44*$Q$8,0)</f>
        <v>#REF!</v>
      </c>
      <c r="J45" s="441" t="e">
        <f>SUM(E45:I45)</f>
        <v>#REF!</v>
      </c>
      <c r="M45" s="499"/>
      <c r="N45" s="496"/>
      <c r="O45" s="496"/>
      <c r="P45" s="496"/>
      <c r="Q45" s="565" t="e">
        <f>IF('Cumulative Budget Request '!#REF!='Split budget (F)'!$L$1,'Cumulative Budget Request '!M44,0)</f>
        <v>#REF!</v>
      </c>
      <c r="R45" s="495" t="e">
        <f>IF('Cumulative Budget Request '!#REF!='Split budget (F)'!$L$1,'Cumulative Budget Request '!N44,0)</f>
        <v>#REF!</v>
      </c>
      <c r="S45" s="333" t="e">
        <f>IF('Cumulative Budget Request '!#REF!='Split budget (F)'!$L$1,'Cumulative Budget Request '!O44,0)</f>
        <v>#REF!</v>
      </c>
      <c r="T45" s="274"/>
      <c r="U45" s="581"/>
      <c r="V45" s="581"/>
      <c r="W45" s="581"/>
      <c r="X45" s="581"/>
      <c r="Y45" s="581"/>
    </row>
    <row r="46" spans="1:25" ht="15">
      <c r="A46" s="264"/>
      <c r="B46" s="558"/>
      <c r="C46" s="338"/>
      <c r="D46" s="318" t="s">
        <v>28</v>
      </c>
      <c r="E46" s="456" t="e">
        <f>ROUND($Q$9*E43,0)</f>
        <v>#REF!</v>
      </c>
      <c r="F46" s="456" t="e">
        <f>ROUND($Q$9*F43,0)</f>
        <v>#REF!</v>
      </c>
      <c r="G46" s="456" t="e">
        <f>ROUND($Q$9*G43,0)</f>
        <v>#REF!</v>
      </c>
      <c r="H46" s="456" t="e">
        <f>ROUND($Q$9*H43,0)</f>
        <v>#REF!</v>
      </c>
      <c r="I46" s="456" t="e">
        <f>ROUND($Q$9*I43,0)</f>
        <v>#REF!</v>
      </c>
      <c r="J46" s="457" t="e">
        <f>SUM(E46:I46)</f>
        <v>#REF!</v>
      </c>
      <c r="M46" s="499"/>
      <c r="N46" s="496"/>
      <c r="O46" s="496"/>
      <c r="P46" s="496"/>
      <c r="Q46" s="565" t="e">
        <f>IF('Cumulative Budget Request '!#REF!='Split budget (F)'!$L$1,'Cumulative Budget Request '!M45,0)</f>
        <v>#REF!</v>
      </c>
      <c r="R46" s="495" t="e">
        <f>IF('Cumulative Budget Request '!#REF!='Split budget (F)'!$L$1,'Cumulative Budget Request '!N45,0)</f>
        <v>#REF!</v>
      </c>
      <c r="S46" s="333" t="e">
        <f>IF('Cumulative Budget Request '!#REF!='Split budget (F)'!$L$1,'Cumulative Budget Request '!O45,0)</f>
        <v>#REF!</v>
      </c>
      <c r="T46" s="274"/>
      <c r="U46" s="581"/>
      <c r="V46" s="581"/>
      <c r="W46" s="581"/>
      <c r="X46" s="581"/>
      <c r="Y46" s="581"/>
    </row>
    <row r="47" spans="1:25">
      <c r="A47" s="264"/>
      <c r="B47" s="558"/>
      <c r="C47" s="338"/>
      <c r="D47" s="322" t="s">
        <v>157</v>
      </c>
      <c r="E47" s="458" t="e">
        <f>SUM(E45:E46)</f>
        <v>#REF!</v>
      </c>
      <c r="F47" s="458" t="e">
        <f t="shared" ref="F47:I47" si="11">SUM(F45:F46)</f>
        <v>#REF!</v>
      </c>
      <c r="G47" s="458" t="e">
        <f t="shared" si="11"/>
        <v>#REF!</v>
      </c>
      <c r="H47" s="458" t="e">
        <f t="shared" si="11"/>
        <v>#REF!</v>
      </c>
      <c r="I47" s="458" t="e">
        <f t="shared" si="11"/>
        <v>#REF!</v>
      </c>
      <c r="J47" s="459" t="e">
        <f>SUM(J45:J46)</f>
        <v>#REF!</v>
      </c>
      <c r="M47" s="499"/>
      <c r="N47" s="496"/>
      <c r="O47" s="496"/>
      <c r="P47" s="496"/>
      <c r="Q47" s="565" t="e">
        <f>IF('Cumulative Budget Request '!#REF!='Split budget (F)'!$L$1,'Cumulative Budget Request '!M46,0)</f>
        <v>#REF!</v>
      </c>
      <c r="R47" s="495" t="e">
        <f>IF('Cumulative Budget Request '!#REF!='Split budget (F)'!$L$1,'Cumulative Budget Request '!N46,0)</f>
        <v>#REF!</v>
      </c>
      <c r="S47" s="333" t="e">
        <f>IF('Cumulative Budget Request '!#REF!='Split budget (F)'!$L$1,'Cumulative Budget Request '!O46,0)</f>
        <v>#REF!</v>
      </c>
      <c r="T47" s="274"/>
      <c r="U47" s="581"/>
      <c r="V47" s="581"/>
      <c r="W47" s="581"/>
      <c r="X47" s="581"/>
      <c r="Y47" s="581"/>
    </row>
    <row r="48" spans="1:25">
      <c r="A48" s="264"/>
      <c r="B48" s="558"/>
      <c r="C48" s="338"/>
      <c r="D48" s="318"/>
      <c r="E48" s="268"/>
      <c r="F48" s="268"/>
      <c r="G48" s="268"/>
      <c r="H48" s="268"/>
      <c r="I48" s="268"/>
      <c r="J48" s="291"/>
      <c r="M48" s="499"/>
      <c r="N48" s="496"/>
      <c r="O48" s="496"/>
      <c r="P48" s="496"/>
      <c r="Q48" s="289"/>
      <c r="R48" s="496"/>
      <c r="S48" s="289"/>
      <c r="T48" s="274"/>
      <c r="U48" s="583"/>
      <c r="V48" s="584"/>
      <c r="W48" s="582"/>
      <c r="X48" s="582"/>
      <c r="Y48" s="582"/>
    </row>
    <row r="49" spans="1:25">
      <c r="A49" s="570" t="e">
        <f>IF('Cumulative Budget Request '!#REF!='Split budget (F)'!$L$1,'Cumulative Budget Request '!A48,0)</f>
        <v>#REF!</v>
      </c>
      <c r="B49" s="571" t="e">
        <f>IF('Cumulative Budget Request '!#REF!='Split budget (F)'!$L$1,'Cumulative Budget Request '!B48,0)</f>
        <v>#REF!</v>
      </c>
      <c r="C49" s="339"/>
      <c r="D49" s="337" t="s">
        <v>112</v>
      </c>
      <c r="E49" s="338" t="e">
        <f>ROUND($R49*$S49,6)</f>
        <v>#REF!</v>
      </c>
      <c r="F49" s="338" t="e">
        <f>ROUND($R50*$S50,6)</f>
        <v>#REF!</v>
      </c>
      <c r="G49" s="338" t="e">
        <f>ROUND($R51*$S51,6)</f>
        <v>#REF!</v>
      </c>
      <c r="H49" s="338" t="e">
        <f>ROUND($R52*$S52,6)</f>
        <v>#REF!</v>
      </c>
      <c r="I49" s="338" t="e">
        <f>ROUND($R53*$S53,6)</f>
        <v>#REF!</v>
      </c>
      <c r="J49" s="305"/>
      <c r="M49" s="405" t="e">
        <f>IF('Cumulative Budget Request '!#REF!='Split budget (F)'!$L$1,'Cumulative Budget Request '!I48,0)</f>
        <v>#REF!</v>
      </c>
      <c r="N49" s="498" t="e">
        <f>ROUND(M49/12,2)</f>
        <v>#REF!</v>
      </c>
      <c r="O49" s="498" t="e">
        <f>IF('Cumulative Budget Request '!#REF!='Split budget (F)'!$L$1,'Cumulative Budget Request '!K48,0)</f>
        <v>#REF!</v>
      </c>
      <c r="P49" s="565" t="e">
        <f>IF('Cumulative Budget Request '!#REF!='Split budget (F)'!$L$1,'Cumulative Budget Request '!L48,0)</f>
        <v>#REF!</v>
      </c>
      <c r="Q49" s="565" t="e">
        <f>IF('Cumulative Budget Request '!#REF!='Split budget (F)'!$L$1,'Cumulative Budget Request '!M48,0)</f>
        <v>#REF!</v>
      </c>
      <c r="R49" s="495" t="e">
        <f>IF('Cumulative Budget Request '!#REF!='Split budget (F)'!$L$1,'Cumulative Budget Request '!N48,0)</f>
        <v>#REF!</v>
      </c>
      <c r="S49" s="333" t="e">
        <f>IF('Cumulative Budget Request '!#REF!='Split budget (F)'!$L$1,'Cumulative Budget Request '!O48,0)</f>
        <v>#REF!</v>
      </c>
      <c r="T49" s="253"/>
      <c r="U49" s="581">
        <f>IFERROR((E52+E53)/E51,0)</f>
        <v>0</v>
      </c>
      <c r="V49" s="581">
        <f t="shared" ref="V49:Y49" si="12">IFERROR((F52+F53)/F51,0)</f>
        <v>0</v>
      </c>
      <c r="W49" s="581">
        <f t="shared" si="12"/>
        <v>0</v>
      </c>
      <c r="X49" s="581">
        <f t="shared" si="12"/>
        <v>0</v>
      </c>
      <c r="Y49" s="581">
        <f t="shared" si="12"/>
        <v>0</v>
      </c>
    </row>
    <row r="50" spans="1:25">
      <c r="A50" s="264"/>
      <c r="C50" s="338"/>
      <c r="D50" s="318" t="s">
        <v>14</v>
      </c>
      <c r="E50" s="439" t="e">
        <f>ROUND((N49+O49)*E49*Q49,0)</f>
        <v>#REF!</v>
      </c>
      <c r="F50" s="439" t="e">
        <f>ROUND((N49+O49)*F49*Q49*Q50,0)</f>
        <v>#REF!</v>
      </c>
      <c r="G50" s="439" t="e">
        <f>ROUND((N49+O49)*G49*Q49*Q50*Q51,0)</f>
        <v>#REF!</v>
      </c>
      <c r="H50" s="439" t="e">
        <f>ROUND((N49+O49)*H49*Q49*Q50*Q51*Q52,0)</f>
        <v>#REF!</v>
      </c>
      <c r="I50" s="439" t="e">
        <f>ROUND((N49+O49)*I49*Q49*Q50*Q51*Q52*Q53,0)</f>
        <v>#REF!</v>
      </c>
      <c r="J50" s="441" t="e">
        <f>SUM(E50:I50)</f>
        <v>#REF!</v>
      </c>
      <c r="M50" s="499"/>
      <c r="N50" s="496"/>
      <c r="O50" s="496"/>
      <c r="P50" s="496"/>
      <c r="Q50" s="565" t="e">
        <f>IF('Cumulative Budget Request '!#REF!='Split budget (F)'!$L$1,'Cumulative Budget Request '!M49,0)</f>
        <v>#REF!</v>
      </c>
      <c r="R50" s="495" t="e">
        <f>IF('Cumulative Budget Request '!#REF!='Split budget (F)'!$L$1,'Cumulative Budget Request '!N49,0)</f>
        <v>#REF!</v>
      </c>
      <c r="S50" s="333" t="e">
        <f>IF('Cumulative Budget Request '!#REF!='Split budget (F)'!$L$1,'Cumulative Budget Request '!O49,0)</f>
        <v>#REF!</v>
      </c>
      <c r="T50" s="274"/>
      <c r="U50" s="582"/>
      <c r="V50" s="582"/>
      <c r="W50" s="582"/>
      <c r="X50" s="582"/>
      <c r="Y50" s="582"/>
    </row>
    <row r="51" spans="1:25">
      <c r="A51" s="264"/>
      <c r="B51" s="558"/>
      <c r="C51" s="338"/>
      <c r="D51" s="318" t="s">
        <v>29</v>
      </c>
      <c r="E51" s="438" t="e">
        <f>ROUND(E50*$Q$8,0)</f>
        <v>#REF!</v>
      </c>
      <c r="F51" s="438" t="e">
        <f>ROUND(F50*$Q$8,0)</f>
        <v>#REF!</v>
      </c>
      <c r="G51" s="438" t="e">
        <f>ROUND(G50*$Q$8,0)</f>
        <v>#REF!</v>
      </c>
      <c r="H51" s="438" t="e">
        <f>ROUND(H50*$Q$8,0)</f>
        <v>#REF!</v>
      </c>
      <c r="I51" s="438" t="e">
        <f>ROUND(I50*$Q$8,0)</f>
        <v>#REF!</v>
      </c>
      <c r="J51" s="441" t="e">
        <f>SUM(E51:I51)</f>
        <v>#REF!</v>
      </c>
      <c r="M51" s="499"/>
      <c r="N51" s="496"/>
      <c r="O51" s="496"/>
      <c r="P51" s="496"/>
      <c r="Q51" s="565" t="e">
        <f>IF('Cumulative Budget Request '!#REF!='Split budget (F)'!$L$1,'Cumulative Budget Request '!M50,0)</f>
        <v>#REF!</v>
      </c>
      <c r="R51" s="495" t="e">
        <f>IF('Cumulative Budget Request '!#REF!='Split budget (F)'!$L$1,'Cumulative Budget Request '!N50,0)</f>
        <v>#REF!</v>
      </c>
      <c r="S51" s="333" t="e">
        <f>IF('Cumulative Budget Request '!#REF!='Split budget (F)'!$L$1,'Cumulative Budget Request '!O50,0)</f>
        <v>#REF!</v>
      </c>
      <c r="T51" s="274"/>
      <c r="U51" s="581"/>
      <c r="V51" s="581"/>
      <c r="W51" s="581"/>
      <c r="X51" s="581"/>
      <c r="Y51" s="581"/>
    </row>
    <row r="52" spans="1:25" ht="15">
      <c r="A52" s="264"/>
      <c r="B52" s="558"/>
      <c r="C52" s="338"/>
      <c r="D52" s="318" t="s">
        <v>28</v>
      </c>
      <c r="E52" s="456" t="e">
        <f>ROUND($Q$9*E49,0)</f>
        <v>#REF!</v>
      </c>
      <c r="F52" s="456" t="e">
        <f>ROUND($Q$9*F49,0)</f>
        <v>#REF!</v>
      </c>
      <c r="G52" s="456" t="e">
        <f>ROUND($Q$9*G49,0)</f>
        <v>#REF!</v>
      </c>
      <c r="H52" s="456" t="e">
        <f>ROUND($Q$9*H49,0)</f>
        <v>#REF!</v>
      </c>
      <c r="I52" s="456" t="e">
        <f>ROUND($Q$9*I49,0)</f>
        <v>#REF!</v>
      </c>
      <c r="J52" s="457" t="e">
        <f>SUM(E52:I52)</f>
        <v>#REF!</v>
      </c>
      <c r="M52" s="499"/>
      <c r="N52" s="496"/>
      <c r="O52" s="496"/>
      <c r="P52" s="496"/>
      <c r="Q52" s="565" t="e">
        <f>IF('Cumulative Budget Request '!#REF!='Split budget (F)'!$L$1,'Cumulative Budget Request '!M51,0)</f>
        <v>#REF!</v>
      </c>
      <c r="R52" s="495" t="e">
        <f>IF('Cumulative Budget Request '!#REF!='Split budget (F)'!$L$1,'Cumulative Budget Request '!N51,0)</f>
        <v>#REF!</v>
      </c>
      <c r="S52" s="333" t="e">
        <f>IF('Cumulative Budget Request '!#REF!='Split budget (F)'!$L$1,'Cumulative Budget Request '!O51,0)</f>
        <v>#REF!</v>
      </c>
      <c r="T52" s="274"/>
      <c r="U52" s="581"/>
      <c r="V52" s="581"/>
      <c r="W52" s="581"/>
      <c r="X52" s="581"/>
      <c r="Y52" s="581"/>
    </row>
    <row r="53" spans="1:25">
      <c r="A53" s="264"/>
      <c r="B53" s="558"/>
      <c r="C53" s="338"/>
      <c r="D53" s="322" t="s">
        <v>157</v>
      </c>
      <c r="E53" s="458" t="e">
        <f>SUM(E51:E52)</f>
        <v>#REF!</v>
      </c>
      <c r="F53" s="458" t="e">
        <f t="shared" ref="F53:I53" si="13">SUM(F51:F52)</f>
        <v>#REF!</v>
      </c>
      <c r="G53" s="458" t="e">
        <f t="shared" si="13"/>
        <v>#REF!</v>
      </c>
      <c r="H53" s="458" t="e">
        <f t="shared" si="13"/>
        <v>#REF!</v>
      </c>
      <c r="I53" s="458" t="e">
        <f t="shared" si="13"/>
        <v>#REF!</v>
      </c>
      <c r="J53" s="459" t="e">
        <f>SUM(J51:J52)</f>
        <v>#REF!</v>
      </c>
      <c r="M53" s="499"/>
      <c r="N53" s="496"/>
      <c r="O53" s="496"/>
      <c r="P53" s="496"/>
      <c r="Q53" s="565" t="e">
        <f>IF('Cumulative Budget Request '!#REF!='Split budget (F)'!$L$1,'Cumulative Budget Request '!M52,0)</f>
        <v>#REF!</v>
      </c>
      <c r="R53" s="495" t="e">
        <f>IF('Cumulative Budget Request '!#REF!='Split budget (F)'!$L$1,'Cumulative Budget Request '!N52,0)</f>
        <v>#REF!</v>
      </c>
      <c r="S53" s="333" t="e">
        <f>IF('Cumulative Budget Request '!#REF!='Split budget (F)'!$L$1,'Cumulative Budget Request '!O52,0)</f>
        <v>#REF!</v>
      </c>
      <c r="T53" s="274"/>
      <c r="U53" s="581"/>
      <c r="V53" s="581"/>
      <c r="W53" s="581"/>
      <c r="X53" s="581"/>
      <c r="Y53" s="581"/>
    </row>
    <row r="54" spans="1:25">
      <c r="A54" s="264"/>
      <c r="B54" s="558"/>
      <c r="C54" s="338"/>
      <c r="D54" s="318"/>
      <c r="E54" s="268"/>
      <c r="F54" s="268"/>
      <c r="G54" s="268"/>
      <c r="H54" s="268"/>
      <c r="I54" s="268"/>
      <c r="J54" s="291"/>
      <c r="M54" s="499"/>
      <c r="N54" s="496"/>
      <c r="O54" s="496"/>
      <c r="P54" s="496"/>
      <c r="Q54" s="289"/>
      <c r="R54" s="496"/>
      <c r="S54" s="289"/>
      <c r="T54" s="274"/>
      <c r="U54" s="583"/>
      <c r="V54" s="584"/>
      <c r="W54" s="582"/>
      <c r="X54" s="582"/>
      <c r="Y54" s="582"/>
    </row>
    <row r="55" spans="1:25">
      <c r="A55" s="570" t="e">
        <f>IF('Cumulative Budget Request '!#REF!='Split budget (F)'!$L$1,'Cumulative Budget Request '!A54,0)</f>
        <v>#REF!</v>
      </c>
      <c r="B55" s="571" t="e">
        <f>IF('Cumulative Budget Request '!#REF!='Split budget (F)'!$L$1,'Cumulative Budget Request '!B54,0)</f>
        <v>#REF!</v>
      </c>
      <c r="C55" s="339"/>
      <c r="D55" s="337" t="s">
        <v>112</v>
      </c>
      <c r="E55" s="338" t="e">
        <f>ROUND($R55*$S55,6)</f>
        <v>#REF!</v>
      </c>
      <c r="F55" s="338" t="e">
        <f>ROUND($R56*$S56,6)</f>
        <v>#REF!</v>
      </c>
      <c r="G55" s="338" t="e">
        <f>ROUND($R57*$S57,6)</f>
        <v>#REF!</v>
      </c>
      <c r="H55" s="338" t="e">
        <f>ROUND($R58*$S58,6)</f>
        <v>#REF!</v>
      </c>
      <c r="I55" s="338" t="e">
        <f>ROUND($R59*$S59,6)</f>
        <v>#REF!</v>
      </c>
      <c r="J55" s="305"/>
      <c r="M55" s="405" t="e">
        <f>IF('Cumulative Budget Request '!#REF!='Split budget (F)'!$L$1,'Cumulative Budget Request '!I54,0)</f>
        <v>#REF!</v>
      </c>
      <c r="N55" s="498" t="e">
        <f>ROUND(M55/12,2)</f>
        <v>#REF!</v>
      </c>
      <c r="O55" s="498" t="e">
        <f>IF('Cumulative Budget Request '!#REF!='Split budget (F)'!$L$1,'Cumulative Budget Request '!K54,0)</f>
        <v>#REF!</v>
      </c>
      <c r="P55" s="565" t="e">
        <f>IF('Cumulative Budget Request '!#REF!='Split budget (F)'!$L$1,'Cumulative Budget Request '!L54,0)</f>
        <v>#REF!</v>
      </c>
      <c r="Q55" s="565" t="e">
        <f>IF('Cumulative Budget Request '!#REF!='Split budget (F)'!$L$1,'Cumulative Budget Request '!M54,0)</f>
        <v>#REF!</v>
      </c>
      <c r="R55" s="495" t="e">
        <f>IF('Cumulative Budget Request '!#REF!='Split budget (F)'!$L$1,'Cumulative Budget Request '!N54,0)</f>
        <v>#REF!</v>
      </c>
      <c r="S55" s="333" t="e">
        <f>IF('Cumulative Budget Request '!#REF!='Split budget (F)'!$L$1,'Cumulative Budget Request '!O54,0)</f>
        <v>#REF!</v>
      </c>
      <c r="T55" s="253"/>
      <c r="U55" s="581">
        <f>IFERROR((E58+E59)/E57,0)</f>
        <v>0</v>
      </c>
      <c r="V55" s="581">
        <f t="shared" ref="V55:Y55" si="14">IFERROR((F58+F59)/F57,0)</f>
        <v>0</v>
      </c>
      <c r="W55" s="581">
        <f t="shared" si="14"/>
        <v>0</v>
      </c>
      <c r="X55" s="581">
        <f t="shared" si="14"/>
        <v>0</v>
      </c>
      <c r="Y55" s="581">
        <f t="shared" si="14"/>
        <v>0</v>
      </c>
    </row>
    <row r="56" spans="1:25">
      <c r="A56" s="264"/>
      <c r="C56" s="338"/>
      <c r="D56" s="318" t="s">
        <v>14</v>
      </c>
      <c r="E56" s="439" t="e">
        <f>ROUND((N55+O55)*E55*Q55,0)</f>
        <v>#REF!</v>
      </c>
      <c r="F56" s="439" t="e">
        <f>ROUND((N55+O55)*F55*Q55*Q56,0)</f>
        <v>#REF!</v>
      </c>
      <c r="G56" s="439" t="e">
        <f>ROUND((N55+O55)*G55*Q55*Q56*Q57,0)</f>
        <v>#REF!</v>
      </c>
      <c r="H56" s="439" t="e">
        <f>ROUND((N55+O55)*H55*Q55*Q56*Q57*Q58,0)</f>
        <v>#REF!</v>
      </c>
      <c r="I56" s="439" t="e">
        <f>ROUND((N55+O55)*I55*Q55*Q56*Q57*Q58*Q59,0)</f>
        <v>#REF!</v>
      </c>
      <c r="J56" s="441" t="e">
        <f>SUM(E56:I56)</f>
        <v>#REF!</v>
      </c>
      <c r="M56" s="499"/>
      <c r="N56" s="496"/>
      <c r="O56" s="496"/>
      <c r="P56" s="496"/>
      <c r="Q56" s="565" t="e">
        <f>IF('Cumulative Budget Request '!#REF!='Split budget (F)'!$L$1,'Cumulative Budget Request '!M55,0)</f>
        <v>#REF!</v>
      </c>
      <c r="R56" s="495" t="e">
        <f>IF('Cumulative Budget Request '!#REF!='Split budget (F)'!$L$1,'Cumulative Budget Request '!N55,0)</f>
        <v>#REF!</v>
      </c>
      <c r="S56" s="333" t="e">
        <f>IF('Cumulative Budget Request '!#REF!='Split budget (F)'!$L$1,'Cumulative Budget Request '!O55,0)</f>
        <v>#REF!</v>
      </c>
      <c r="T56" s="274"/>
      <c r="U56" s="582"/>
      <c r="V56" s="582"/>
      <c r="W56" s="582"/>
      <c r="X56" s="582"/>
      <c r="Y56" s="582"/>
    </row>
    <row r="57" spans="1:25">
      <c r="A57" s="264"/>
      <c r="C57" s="338"/>
      <c r="D57" s="318" t="s">
        <v>29</v>
      </c>
      <c r="E57" s="438" t="e">
        <f>ROUND(E56*$Q$8,0)</f>
        <v>#REF!</v>
      </c>
      <c r="F57" s="438" t="e">
        <f>ROUND(F56*$Q$8,0)</f>
        <v>#REF!</v>
      </c>
      <c r="G57" s="438" t="e">
        <f>ROUND(G56*$Q$8,0)</f>
        <v>#REF!</v>
      </c>
      <c r="H57" s="438" t="e">
        <f>ROUND(H56*$Q$8,0)</f>
        <v>#REF!</v>
      </c>
      <c r="I57" s="438" t="e">
        <f>ROUND(I56*$Q$8,0)</f>
        <v>#REF!</v>
      </c>
      <c r="J57" s="441" t="e">
        <f>SUM(E57:I57)</f>
        <v>#REF!</v>
      </c>
      <c r="M57" s="499"/>
      <c r="N57" s="496"/>
      <c r="O57" s="496"/>
      <c r="P57" s="496"/>
      <c r="Q57" s="565" t="e">
        <f>IF('Cumulative Budget Request '!#REF!='Split budget (F)'!$L$1,'Cumulative Budget Request '!M56,0)</f>
        <v>#REF!</v>
      </c>
      <c r="R57" s="495" t="e">
        <f>IF('Cumulative Budget Request '!#REF!='Split budget (F)'!$L$1,'Cumulative Budget Request '!N56,0)</f>
        <v>#REF!</v>
      </c>
      <c r="S57" s="333" t="e">
        <f>IF('Cumulative Budget Request '!#REF!='Split budget (F)'!$L$1,'Cumulative Budget Request '!O56,0)</f>
        <v>#REF!</v>
      </c>
      <c r="T57" s="274"/>
      <c r="U57" s="581"/>
      <c r="V57" s="581"/>
      <c r="W57" s="581"/>
      <c r="X57" s="581"/>
      <c r="Y57" s="581"/>
    </row>
    <row r="58" spans="1:25" ht="15">
      <c r="A58" s="264"/>
      <c r="C58" s="338"/>
      <c r="D58" s="318" t="s">
        <v>28</v>
      </c>
      <c r="E58" s="456" t="e">
        <f>ROUND($Q$9*E55,0)</f>
        <v>#REF!</v>
      </c>
      <c r="F58" s="456" t="e">
        <f>ROUND($Q$9*F55,0)</f>
        <v>#REF!</v>
      </c>
      <c r="G58" s="456" t="e">
        <f>ROUND($Q$9*G55,0)</f>
        <v>#REF!</v>
      </c>
      <c r="H58" s="456" t="e">
        <f>ROUND($Q$9*H55,0)</f>
        <v>#REF!</v>
      </c>
      <c r="I58" s="456" t="e">
        <f>ROUND($Q$9*I55,0)</f>
        <v>#REF!</v>
      </c>
      <c r="J58" s="457" t="e">
        <f>SUM(E58:I58)</f>
        <v>#REF!</v>
      </c>
      <c r="M58" s="499"/>
      <c r="N58" s="496"/>
      <c r="O58" s="496"/>
      <c r="P58" s="496"/>
      <c r="Q58" s="565" t="e">
        <f>IF('Cumulative Budget Request '!#REF!='Split budget (F)'!$L$1,'Cumulative Budget Request '!M57,0)</f>
        <v>#REF!</v>
      </c>
      <c r="R58" s="495" t="e">
        <f>IF('Cumulative Budget Request '!#REF!='Split budget (F)'!$L$1,'Cumulative Budget Request '!N57,0)</f>
        <v>#REF!</v>
      </c>
      <c r="S58" s="333" t="e">
        <f>IF('Cumulative Budget Request '!#REF!='Split budget (F)'!$L$1,'Cumulative Budget Request '!O57,0)</f>
        <v>#REF!</v>
      </c>
      <c r="T58" s="274"/>
      <c r="U58" s="582"/>
      <c r="V58" s="582"/>
      <c r="W58" s="582"/>
      <c r="X58" s="582"/>
      <c r="Y58" s="582"/>
    </row>
    <row r="59" spans="1:25">
      <c r="A59" s="264"/>
      <c r="C59" s="338"/>
      <c r="D59" s="322" t="s">
        <v>157</v>
      </c>
      <c r="E59" s="458" t="e">
        <f>SUM(E57:E58)</f>
        <v>#REF!</v>
      </c>
      <c r="F59" s="458" t="e">
        <f t="shared" ref="F59:I59" si="15">SUM(F57:F58)</f>
        <v>#REF!</v>
      </c>
      <c r="G59" s="458" t="e">
        <f t="shared" si="15"/>
        <v>#REF!</v>
      </c>
      <c r="H59" s="458" t="e">
        <f t="shared" si="15"/>
        <v>#REF!</v>
      </c>
      <c r="I59" s="458" t="e">
        <f t="shared" si="15"/>
        <v>#REF!</v>
      </c>
      <c r="J59" s="459" t="e">
        <f>SUM(J57:J58)</f>
        <v>#REF!</v>
      </c>
      <c r="M59" s="499"/>
      <c r="N59" s="496"/>
      <c r="O59" s="496"/>
      <c r="P59" s="496"/>
      <c r="Q59" s="565" t="e">
        <f>IF('Cumulative Budget Request '!#REF!='Split budget (F)'!$L$1,'Cumulative Budget Request '!M58,0)</f>
        <v>#REF!</v>
      </c>
      <c r="R59" s="495" t="e">
        <f>IF('Cumulative Budget Request '!#REF!='Split budget (F)'!$L$1,'Cumulative Budget Request '!N58,0)</f>
        <v>#REF!</v>
      </c>
      <c r="S59" s="333" t="e">
        <f>IF('Cumulative Budget Request '!#REF!='Split budget (F)'!$L$1,'Cumulative Budget Request '!O58,0)</f>
        <v>#REF!</v>
      </c>
      <c r="T59" s="274"/>
      <c r="U59" s="581"/>
      <c r="V59" s="581"/>
      <c r="W59" s="581"/>
      <c r="X59" s="581"/>
      <c r="Y59" s="581"/>
    </row>
    <row r="60" spans="1:25">
      <c r="A60" s="264"/>
      <c r="C60" s="338"/>
      <c r="D60" s="318"/>
      <c r="E60" s="268"/>
      <c r="F60" s="268"/>
      <c r="G60" s="268"/>
      <c r="H60" s="268"/>
      <c r="I60" s="268"/>
      <c r="J60" s="291"/>
      <c r="M60" s="253"/>
      <c r="N60" s="253"/>
      <c r="O60" s="253"/>
      <c r="P60" s="253"/>
      <c r="Q60" s="253"/>
      <c r="R60" s="256"/>
      <c r="S60" s="558"/>
      <c r="T60" s="274"/>
      <c r="U60" s="280"/>
      <c r="V60" s="280"/>
      <c r="W60" s="280"/>
      <c r="X60" s="280"/>
      <c r="Y60" s="280"/>
    </row>
    <row r="61" spans="1:25" ht="3.75" customHeight="1">
      <c r="A61" s="264"/>
      <c r="C61" s="259"/>
      <c r="D61" s="294"/>
      <c r="E61" s="277"/>
      <c r="F61" s="277"/>
      <c r="G61" s="277"/>
      <c r="H61" s="277"/>
      <c r="I61" s="277"/>
      <c r="J61" s="333"/>
      <c r="S61" s="267"/>
    </row>
    <row r="62" spans="1:25" ht="13.15">
      <c r="A62" s="307" t="s">
        <v>18</v>
      </c>
      <c r="B62" s="308"/>
      <c r="C62" s="308"/>
      <c r="D62" s="309"/>
      <c r="E62" s="449" t="e">
        <f>SUMIF($D$12:$D$61,"*Salary",E12:E61)</f>
        <v>#REF!</v>
      </c>
      <c r="F62" s="449" t="e">
        <f t="shared" ref="F62:I62" si="16">SUMIF($D$12:$D$61,"*Salary",F12:F61)</f>
        <v>#REF!</v>
      </c>
      <c r="G62" s="449" t="e">
        <f t="shared" si="16"/>
        <v>#REF!</v>
      </c>
      <c r="H62" s="449" t="e">
        <f t="shared" si="16"/>
        <v>#REF!</v>
      </c>
      <c r="I62" s="449" t="e">
        <f t="shared" si="16"/>
        <v>#REF!</v>
      </c>
      <c r="J62" s="441" t="e">
        <f>SUM(E62:I62)</f>
        <v>#REF!</v>
      </c>
      <c r="S62" s="558"/>
    </row>
    <row r="63" spans="1:25" ht="15">
      <c r="A63" s="307" t="s">
        <v>19</v>
      </c>
      <c r="B63" s="308"/>
      <c r="C63" s="308"/>
      <c r="D63" s="309"/>
      <c r="E63" s="451" t="e">
        <f>SUMIF(D14:D61,"*Total Fringe",E14:E61)</f>
        <v>#REF!</v>
      </c>
      <c r="F63" s="451" t="e">
        <f>SUMIF($D$14:$D$61,"*Total Fringe",F14:F61)</f>
        <v>#REF!</v>
      </c>
      <c r="G63" s="451" t="e">
        <f t="shared" ref="G63:I63" si="17">SUMIF($D$14:$D$61,"*Total Fringe",G14:G61)</f>
        <v>#REF!</v>
      </c>
      <c r="H63" s="451" t="e">
        <f t="shared" si="17"/>
        <v>#REF!</v>
      </c>
      <c r="I63" s="451" t="e">
        <f t="shared" si="17"/>
        <v>#REF!</v>
      </c>
      <c r="J63" s="457" t="e">
        <f>SUM(E63:I63)</f>
        <v>#REF!</v>
      </c>
      <c r="S63" s="558"/>
    </row>
    <row r="64" spans="1:25" ht="13.15">
      <c r="A64" s="307" t="s">
        <v>20</v>
      </c>
      <c r="B64" s="308"/>
      <c r="C64" s="308"/>
      <c r="D64" s="309"/>
      <c r="E64" s="464" t="e">
        <f>SUM(E62:E63)</f>
        <v>#REF!</v>
      </c>
      <c r="F64" s="464" t="e">
        <f t="shared" ref="F64:I64" si="18">SUM(F62:F63)</f>
        <v>#REF!</v>
      </c>
      <c r="G64" s="464" t="e">
        <f t="shared" si="18"/>
        <v>#REF!</v>
      </c>
      <c r="H64" s="464" t="e">
        <f t="shared" si="18"/>
        <v>#REF!</v>
      </c>
      <c r="I64" s="464" t="e">
        <f t="shared" si="18"/>
        <v>#REF!</v>
      </c>
      <c r="J64" s="441" t="e">
        <f>SUM(E64:I64)</f>
        <v>#REF!</v>
      </c>
    </row>
    <row r="65" spans="1:25" ht="13.15">
      <c r="A65" s="272"/>
      <c r="B65" s="555"/>
      <c r="C65" s="555"/>
      <c r="D65" s="550"/>
      <c r="E65" s="261"/>
      <c r="F65" s="261"/>
      <c r="G65" s="261"/>
      <c r="H65" s="261"/>
      <c r="I65" s="261"/>
      <c r="J65" s="303"/>
    </row>
    <row r="66" spans="1:25" ht="13.15">
      <c r="A66" s="273" t="s">
        <v>21</v>
      </c>
      <c r="B66" s="327"/>
      <c r="C66" s="327"/>
      <c r="D66" s="306"/>
      <c r="J66" s="290"/>
      <c r="M66" s="314" t="s">
        <v>109</v>
      </c>
      <c r="N66" s="550" t="s">
        <v>75</v>
      </c>
      <c r="O66" s="550"/>
      <c r="P66" s="550" t="s">
        <v>209</v>
      </c>
      <c r="Q66" s="550" t="s">
        <v>90</v>
      </c>
      <c r="R66" s="550" t="s">
        <v>17</v>
      </c>
      <c r="S66" s="550"/>
      <c r="T66" s="550" t="s">
        <v>154</v>
      </c>
      <c r="U66" s="673" t="s">
        <v>95</v>
      </c>
      <c r="V66" s="673"/>
      <c r="W66" s="673"/>
      <c r="X66" s="673"/>
      <c r="Y66" s="673"/>
    </row>
    <row r="67" spans="1:25" ht="13.15">
      <c r="A67" s="559" t="s">
        <v>59</v>
      </c>
      <c r="B67" s="559" t="s">
        <v>60</v>
      </c>
      <c r="C67" s="259"/>
      <c r="D67" s="306"/>
      <c r="E67" s="269" t="str">
        <f>E11</f>
        <v>Year 1</v>
      </c>
      <c r="F67" s="269" t="str">
        <f>F11</f>
        <v>Year 2</v>
      </c>
      <c r="G67" s="269" t="str">
        <f>G11</f>
        <v>Year 3</v>
      </c>
      <c r="H67" s="269" t="str">
        <f>H11</f>
        <v>Year 4</v>
      </c>
      <c r="I67" s="269" t="str">
        <f>I11</f>
        <v>Year 5</v>
      </c>
      <c r="J67" s="304" t="s">
        <v>1</v>
      </c>
      <c r="M67" s="554" t="s">
        <v>108</v>
      </c>
      <c r="N67" s="306" t="s">
        <v>14</v>
      </c>
      <c r="O67" s="306" t="s">
        <v>209</v>
      </c>
      <c r="P67" s="306" t="s">
        <v>81</v>
      </c>
      <c r="Q67" s="306" t="s">
        <v>91</v>
      </c>
      <c r="R67" s="306" t="s">
        <v>93</v>
      </c>
      <c r="S67" s="306" t="s">
        <v>81</v>
      </c>
      <c r="T67" s="306" t="s">
        <v>155</v>
      </c>
      <c r="U67" s="578" t="s">
        <v>30</v>
      </c>
      <c r="V67" s="579" t="s">
        <v>31</v>
      </c>
      <c r="W67" s="579" t="s">
        <v>32</v>
      </c>
      <c r="X67" s="580" t="s">
        <v>33</v>
      </c>
      <c r="Y67" s="580" t="s">
        <v>34</v>
      </c>
    </row>
    <row r="68" spans="1:25" ht="13.15">
      <c r="A68" s="570" t="e">
        <f>IF('Cumulative Budget Request '!#REF!='Split budget (F)'!$L$1,'Cumulative Budget Request '!A67,0)</f>
        <v>#REF!</v>
      </c>
      <c r="B68" s="571" t="e">
        <f>IF('Cumulative Budget Request '!#REF!='Split budget (F)'!$L$1,'Cumulative Budget Request '!B67,0)</f>
        <v>#REF!</v>
      </c>
      <c r="C68" s="327"/>
      <c r="D68" s="337" t="s">
        <v>112</v>
      </c>
      <c r="E68" s="338" t="e">
        <f>ROUND($R68*$S68*T68,6)</f>
        <v>#REF!</v>
      </c>
      <c r="F68" s="338" t="e">
        <f>ROUND($R69*$S69*T69,6)</f>
        <v>#REF!</v>
      </c>
      <c r="G68" s="338" t="e">
        <f>ROUND($R70*$S70*T70,6)</f>
        <v>#REF!</v>
      </c>
      <c r="H68" s="338" t="e">
        <f>ROUND($R71*$S71*T71,6)</f>
        <v>#REF!</v>
      </c>
      <c r="I68" s="338" t="e">
        <f>ROUND($R72*$S72*T72,6)</f>
        <v>#REF!</v>
      </c>
      <c r="J68" s="304"/>
      <c r="M68" s="405" t="e">
        <f>IF('Cumulative Budget Request '!#REF!='Split budget (F)'!$L$1,'Cumulative Budget Request '!I67,0)</f>
        <v>#REF!</v>
      </c>
      <c r="N68" s="498" t="e">
        <f>ROUND(M68/12,2)</f>
        <v>#REF!</v>
      </c>
      <c r="O68" s="498" t="e">
        <f>IF('Cumulative Budget Request '!#REF!='Split budget (F)'!$L$1,'Cumulative Budget Request '!K67,0)</f>
        <v>#REF!</v>
      </c>
      <c r="P68" s="565" t="e">
        <f>IF('Cumulative Budget Request '!#REF!='Split budget (F)'!$L$1,'Cumulative Budget Request '!L67,0)</f>
        <v>#REF!</v>
      </c>
      <c r="Q68" s="237" t="e">
        <f>IF('Cumulative Budget Request '!#REF!='Split budget (F)'!$L$1,'Cumulative Budget Request '!M67,0)</f>
        <v>#REF!</v>
      </c>
      <c r="R68" s="495" t="e">
        <f>IF('Cumulative Budget Request '!#REF!='Split budget (F)'!$L$1,'Cumulative Budget Request '!N67,0)</f>
        <v>#REF!</v>
      </c>
      <c r="S68" s="333" t="e">
        <f>IF('Cumulative Budget Request '!#REF!='Split budget (F)'!$L$1,'Cumulative Budget Request '!O67,0)</f>
        <v>#REF!</v>
      </c>
      <c r="T68" s="237" t="e">
        <f>IF('Cumulative Budget Request '!#REF!='Split budget (F)'!$L$1,'Cumulative Budget Request '!P67,0)</f>
        <v>#REF!</v>
      </c>
      <c r="U68" s="581">
        <f>IFERROR((E71+E72)/E70,0)</f>
        <v>0</v>
      </c>
      <c r="V68" s="581">
        <f t="shared" ref="V68:Y68" si="19">IFERROR((F71+F72)/F70,0)</f>
        <v>0</v>
      </c>
      <c r="W68" s="581">
        <f t="shared" si="19"/>
        <v>0</v>
      </c>
      <c r="X68" s="581">
        <f t="shared" si="19"/>
        <v>0</v>
      </c>
      <c r="Y68" s="581">
        <f t="shared" si="19"/>
        <v>0</v>
      </c>
    </row>
    <row r="69" spans="1:25" ht="13.15">
      <c r="A69" s="273"/>
      <c r="B69" s="340"/>
      <c r="C69" s="327"/>
      <c r="D69" s="337" t="s">
        <v>158</v>
      </c>
      <c r="E69" s="294" t="e">
        <f>T68</f>
        <v>#REF!</v>
      </c>
      <c r="F69" s="294" t="e">
        <f>T69</f>
        <v>#REF!</v>
      </c>
      <c r="G69" s="294" t="e">
        <f>T70</f>
        <v>#REF!</v>
      </c>
      <c r="H69" s="294" t="e">
        <f>T71</f>
        <v>#REF!</v>
      </c>
      <c r="I69" s="294" t="e">
        <f>T72</f>
        <v>#REF!</v>
      </c>
      <c r="J69" s="304"/>
      <c r="M69" s="499"/>
      <c r="N69" s="496"/>
      <c r="O69" s="496"/>
      <c r="P69" s="496"/>
      <c r="Q69" s="237" t="e">
        <f>IF('Cumulative Budget Request '!#REF!='Split budget (F)'!$L$1,'Cumulative Budget Request '!M68,0)</f>
        <v>#REF!</v>
      </c>
      <c r="R69" s="495" t="e">
        <f>IF('Cumulative Budget Request '!#REF!='Split budget (F)'!$L$1,'Cumulative Budget Request '!N68,0)</f>
        <v>#REF!</v>
      </c>
      <c r="S69" s="333" t="e">
        <f>IF('Cumulative Budget Request '!#REF!='Split budget (F)'!$L$1,'Cumulative Budget Request '!O68,0)</f>
        <v>#REF!</v>
      </c>
      <c r="T69" s="237" t="e">
        <f>IF('Cumulative Budget Request '!#REF!='Split budget (F)'!$L$1,'Cumulative Budget Request '!P68,0)</f>
        <v>#REF!</v>
      </c>
      <c r="U69" s="581"/>
      <c r="V69" s="581"/>
      <c r="W69" s="581"/>
      <c r="X69" s="581"/>
      <c r="Y69" s="581"/>
    </row>
    <row r="70" spans="1:25">
      <c r="A70" s="264"/>
      <c r="C70" s="338"/>
      <c r="D70" s="318" t="s">
        <v>14</v>
      </c>
      <c r="E70" s="439" t="e">
        <f>ROUND((N68+O68)*E68*E69*Q68,0)</f>
        <v>#REF!</v>
      </c>
      <c r="F70" s="439" t="e">
        <f>ROUND((N68+O68)*F68*F69*Q68*Q69,0)</f>
        <v>#REF!</v>
      </c>
      <c r="G70" s="439" t="e">
        <f>ROUND((N68+O68)*G68*G69*Q68*Q69*Q70,0)</f>
        <v>#REF!</v>
      </c>
      <c r="H70" s="439" t="e">
        <f>ROUND((N68+O68)*H68*H69*Q68*Q69*Q70*Q71,0)</f>
        <v>#REF!</v>
      </c>
      <c r="I70" s="439" t="e">
        <f>ROUND((N68+O68)*I68*I69*Q68*Q69*Q70*Q71*Q72,0)</f>
        <v>#REF!</v>
      </c>
      <c r="J70" s="441" t="e">
        <f>SUM(E70:I70)</f>
        <v>#REF!</v>
      </c>
      <c r="M70" s="499"/>
      <c r="N70" s="496"/>
      <c r="O70" s="496"/>
      <c r="P70" s="496"/>
      <c r="Q70" s="237" t="e">
        <f>IF('Cumulative Budget Request '!#REF!='Split budget (F)'!$L$1,'Cumulative Budget Request '!M69,0)</f>
        <v>#REF!</v>
      </c>
      <c r="R70" s="495" t="e">
        <f>IF('Cumulative Budget Request '!#REF!='Split budget (F)'!$L$1,'Cumulative Budget Request '!N69,0)</f>
        <v>#REF!</v>
      </c>
      <c r="S70" s="333" t="e">
        <f>IF('Cumulative Budget Request '!#REF!='Split budget (F)'!$L$1,'Cumulative Budget Request '!O69,0)</f>
        <v>#REF!</v>
      </c>
      <c r="T70" s="237" t="e">
        <f>IF('Cumulative Budget Request '!#REF!='Split budget (F)'!$L$1,'Cumulative Budget Request '!P69,0)</f>
        <v>#REF!</v>
      </c>
      <c r="U70" s="582"/>
      <c r="V70" s="582"/>
      <c r="W70" s="582"/>
      <c r="X70" s="582"/>
      <c r="Y70" s="582"/>
    </row>
    <row r="71" spans="1:25">
      <c r="A71" s="264"/>
      <c r="B71" s="340"/>
      <c r="C71" s="338"/>
      <c r="D71" s="318" t="s">
        <v>29</v>
      </c>
      <c r="E71" s="438" t="e">
        <f>ROUND(E70*$Q$8,0)</f>
        <v>#REF!</v>
      </c>
      <c r="F71" s="438" t="e">
        <f>ROUND(F70*$Q$8,0)</f>
        <v>#REF!</v>
      </c>
      <c r="G71" s="438" t="e">
        <f>ROUND(G70*$Q$8,0)</f>
        <v>#REF!</v>
      </c>
      <c r="H71" s="438" t="e">
        <f>ROUND(H70*$Q$8,0)</f>
        <v>#REF!</v>
      </c>
      <c r="I71" s="438" t="e">
        <f>ROUND(I70*$Q$8,0)</f>
        <v>#REF!</v>
      </c>
      <c r="J71" s="441" t="e">
        <f>SUM(E71:I71)</f>
        <v>#REF!</v>
      </c>
      <c r="M71" s="499"/>
      <c r="N71" s="496"/>
      <c r="O71" s="496"/>
      <c r="P71" s="496"/>
      <c r="Q71" s="237" t="e">
        <f>IF('Cumulative Budget Request '!#REF!='Split budget (F)'!$L$1,'Cumulative Budget Request '!M70,0)</f>
        <v>#REF!</v>
      </c>
      <c r="R71" s="495" t="e">
        <f>IF('Cumulative Budget Request '!#REF!='Split budget (F)'!$L$1,'Cumulative Budget Request '!N70,0)</f>
        <v>#REF!</v>
      </c>
      <c r="S71" s="333" t="e">
        <f>IF('Cumulative Budget Request '!#REF!='Split budget (F)'!$L$1,'Cumulative Budget Request '!O70,0)</f>
        <v>#REF!</v>
      </c>
      <c r="T71" s="237" t="e">
        <f>IF('Cumulative Budget Request '!#REF!='Split budget (F)'!$L$1,'Cumulative Budget Request '!P70,0)</f>
        <v>#REF!</v>
      </c>
      <c r="U71" s="581"/>
      <c r="V71" s="581"/>
      <c r="W71" s="581"/>
      <c r="X71" s="581"/>
      <c r="Y71" s="581"/>
    </row>
    <row r="72" spans="1:25" ht="15">
      <c r="A72" s="264"/>
      <c r="B72" s="340"/>
      <c r="C72" s="338"/>
      <c r="D72" s="318" t="s">
        <v>28</v>
      </c>
      <c r="E72" s="456" t="e">
        <f>ROUND($Q$9*E68,0)</f>
        <v>#REF!</v>
      </c>
      <c r="F72" s="456" t="e">
        <f>ROUND($Q$9*F68,0)</f>
        <v>#REF!</v>
      </c>
      <c r="G72" s="456" t="e">
        <f>ROUND($Q$9*G68,0)</f>
        <v>#REF!</v>
      </c>
      <c r="H72" s="456" t="e">
        <f>ROUND($Q$9*H68,0)</f>
        <v>#REF!</v>
      </c>
      <c r="I72" s="456" t="e">
        <f>ROUND($Q$9*I68,0)</f>
        <v>#REF!</v>
      </c>
      <c r="J72" s="457" t="e">
        <f>SUM(E72:I72)</f>
        <v>#REF!</v>
      </c>
      <c r="M72" s="499"/>
      <c r="N72" s="496"/>
      <c r="O72" s="496"/>
      <c r="P72" s="496"/>
      <c r="Q72" s="237" t="e">
        <f>IF('Cumulative Budget Request '!#REF!='Split budget (F)'!$L$1,'Cumulative Budget Request '!M71,0)</f>
        <v>#REF!</v>
      </c>
      <c r="R72" s="495" t="e">
        <f>IF('Cumulative Budget Request '!#REF!='Split budget (F)'!$L$1,'Cumulative Budget Request '!N71,0)</f>
        <v>#REF!</v>
      </c>
      <c r="S72" s="333" t="e">
        <f>IF('Cumulative Budget Request '!#REF!='Split budget (F)'!$L$1,'Cumulative Budget Request '!O71,0)</f>
        <v>#REF!</v>
      </c>
      <c r="T72" s="237" t="e">
        <f>IF('Cumulative Budget Request '!#REF!='Split budget (F)'!$L$1,'Cumulative Budget Request '!P71,0)</f>
        <v>#REF!</v>
      </c>
      <c r="U72" s="581"/>
      <c r="V72" s="581"/>
      <c r="W72" s="581"/>
      <c r="X72" s="581"/>
      <c r="Y72" s="581"/>
    </row>
    <row r="73" spans="1:25">
      <c r="A73" s="264"/>
      <c r="B73" s="340"/>
      <c r="C73" s="338"/>
      <c r="D73" s="322" t="s">
        <v>157</v>
      </c>
      <c r="E73" s="458" t="e">
        <f>SUM(E71:E72)</f>
        <v>#REF!</v>
      </c>
      <c r="F73" s="458" t="e">
        <f t="shared" ref="F73:I73" si="20">SUM(F71:F72)</f>
        <v>#REF!</v>
      </c>
      <c r="G73" s="458" t="e">
        <f t="shared" si="20"/>
        <v>#REF!</v>
      </c>
      <c r="H73" s="458" t="e">
        <f t="shared" si="20"/>
        <v>#REF!</v>
      </c>
      <c r="I73" s="458" t="e">
        <f t="shared" si="20"/>
        <v>#REF!</v>
      </c>
      <c r="J73" s="459" t="e">
        <f>SUM(J71:J72)</f>
        <v>#REF!</v>
      </c>
      <c r="M73" s="499"/>
      <c r="N73" s="496"/>
      <c r="O73" s="496"/>
      <c r="P73" s="496"/>
      <c r="Q73" s="318"/>
      <c r="R73" s="501"/>
      <c r="S73" s="321"/>
      <c r="T73" s="502"/>
      <c r="U73" s="581"/>
      <c r="V73" s="581"/>
      <c r="W73" s="581"/>
      <c r="X73" s="581"/>
      <c r="Y73" s="581"/>
    </row>
    <row r="74" spans="1:25">
      <c r="A74" s="264"/>
      <c r="B74" s="340"/>
      <c r="C74" s="338"/>
      <c r="D74" s="318"/>
      <c r="E74" s="268"/>
      <c r="F74" s="268"/>
      <c r="G74" s="268"/>
      <c r="H74" s="268"/>
      <c r="I74" s="268"/>
      <c r="J74" s="291"/>
      <c r="M74" s="499"/>
      <c r="N74" s="496"/>
      <c r="O74" s="496"/>
      <c r="P74" s="496"/>
      <c r="Q74" s="337"/>
      <c r="R74" s="496"/>
      <c r="S74" s="337"/>
      <c r="T74" s="503"/>
      <c r="U74" s="583"/>
      <c r="V74" s="584"/>
      <c r="W74" s="582"/>
      <c r="X74" s="582"/>
      <c r="Y74" s="582"/>
    </row>
    <row r="75" spans="1:25" ht="13.15">
      <c r="A75" s="570" t="e">
        <f>IF('Cumulative Budget Request '!#REF!='Split budget (F)'!$L$1,'Cumulative Budget Request '!A74,0)</f>
        <v>#REF!</v>
      </c>
      <c r="B75" s="571" t="e">
        <f>IF('Cumulative Budget Request '!#REF!='Split budget (F)'!$L$1,'Cumulative Budget Request '!B74,0)</f>
        <v>#REF!</v>
      </c>
      <c r="C75" s="259"/>
      <c r="D75" s="337" t="s">
        <v>112</v>
      </c>
      <c r="E75" s="338" t="e">
        <f>ROUND($R75*$S75*T75,6)</f>
        <v>#REF!</v>
      </c>
      <c r="F75" s="338" t="e">
        <f>ROUND($R76*$S76*T76,6)</f>
        <v>#REF!</v>
      </c>
      <c r="G75" s="338" t="e">
        <f>ROUND($R77*$S77*T77,6)</f>
        <v>#REF!</v>
      </c>
      <c r="H75" s="338" t="e">
        <f>ROUND($R78*$S78*T78,6)</f>
        <v>#REF!</v>
      </c>
      <c r="I75" s="338" t="e">
        <f>ROUND($R79*$S79*T79,6)</f>
        <v>#REF!</v>
      </c>
      <c r="J75" s="304"/>
      <c r="M75" s="405" t="e">
        <f>IF('Cumulative Budget Request '!#REF!='Split budget (F)'!$L$1,'Cumulative Budget Request '!I74,0)</f>
        <v>#REF!</v>
      </c>
      <c r="N75" s="498" t="e">
        <f>ROUND(M75/12,2)</f>
        <v>#REF!</v>
      </c>
      <c r="O75" s="498" t="e">
        <f>IF('Cumulative Budget Request '!#REF!='Split budget (F)'!$L$1,'Cumulative Budget Request '!K74,0)</f>
        <v>#REF!</v>
      </c>
      <c r="P75" s="565" t="e">
        <f>IF('Cumulative Budget Request '!#REF!='Split budget (F)'!$L$1,'Cumulative Budget Request '!L74,0)</f>
        <v>#REF!</v>
      </c>
      <c r="Q75" s="237" t="e">
        <f>IF('Cumulative Budget Request '!#REF!='Split budget (F)'!$L$1,'Cumulative Budget Request '!M74,0)</f>
        <v>#REF!</v>
      </c>
      <c r="R75" s="495" t="e">
        <f>IF('Cumulative Budget Request '!#REF!='Split budget (F)'!$L$1,'Cumulative Budget Request '!N74,0)</f>
        <v>#REF!</v>
      </c>
      <c r="S75" s="333" t="e">
        <f>IF('Cumulative Budget Request '!#REF!='Split budget (F)'!$L$1,'Cumulative Budget Request '!O74,0)</f>
        <v>#REF!</v>
      </c>
      <c r="T75" s="237" t="e">
        <f>IF('Cumulative Budget Request '!#REF!='Split budget (F)'!$L$1,'Cumulative Budget Request '!P74,0)</f>
        <v>#REF!</v>
      </c>
      <c r="U75" s="581">
        <f>IFERROR((E78+E79)/E77,0)</f>
        <v>0</v>
      </c>
      <c r="V75" s="581">
        <f t="shared" ref="V75:Y75" si="21">IFERROR((F78+F79)/F77,0)</f>
        <v>0</v>
      </c>
      <c r="W75" s="581">
        <f t="shared" si="21"/>
        <v>0</v>
      </c>
      <c r="X75" s="581">
        <f t="shared" si="21"/>
        <v>0</v>
      </c>
      <c r="Y75" s="581">
        <f t="shared" si="21"/>
        <v>0</v>
      </c>
    </row>
    <row r="76" spans="1:25" ht="13.15">
      <c r="A76" s="252"/>
      <c r="B76" s="340"/>
      <c r="C76" s="259"/>
      <c r="D76" s="337" t="s">
        <v>158</v>
      </c>
      <c r="E76" s="294" t="e">
        <f>T75</f>
        <v>#REF!</v>
      </c>
      <c r="F76" s="294" t="e">
        <f>T76</f>
        <v>#REF!</v>
      </c>
      <c r="G76" s="294" t="e">
        <f>T77</f>
        <v>#REF!</v>
      </c>
      <c r="H76" s="294" t="e">
        <f>T78</f>
        <v>#REF!</v>
      </c>
      <c r="I76" s="294" t="e">
        <f>T79</f>
        <v>#REF!</v>
      </c>
      <c r="J76" s="426"/>
      <c r="M76" s="499"/>
      <c r="N76" s="496"/>
      <c r="O76" s="496"/>
      <c r="P76" s="496"/>
      <c r="Q76" s="237" t="e">
        <f>IF('Cumulative Budget Request '!#REF!='Split budget (F)'!$L$1,'Cumulative Budget Request '!M75,0)</f>
        <v>#REF!</v>
      </c>
      <c r="R76" s="495" t="e">
        <f>IF('Cumulative Budget Request '!#REF!='Split budget (F)'!$L$1,'Cumulative Budget Request '!N75,0)</f>
        <v>#REF!</v>
      </c>
      <c r="S76" s="333" t="e">
        <f>IF('Cumulative Budget Request '!#REF!='Split budget (F)'!$L$1,'Cumulative Budget Request '!O75,0)</f>
        <v>#REF!</v>
      </c>
      <c r="T76" s="237" t="e">
        <f>IF('Cumulative Budget Request '!#REF!='Split budget (F)'!$L$1,'Cumulative Budget Request '!P75,0)</f>
        <v>#REF!</v>
      </c>
      <c r="U76" s="581"/>
      <c r="V76" s="581"/>
      <c r="W76" s="581"/>
      <c r="X76" s="581"/>
      <c r="Y76" s="581"/>
    </row>
    <row r="77" spans="1:25">
      <c r="A77" s="264"/>
      <c r="C77" s="338"/>
      <c r="D77" s="318" t="s">
        <v>14</v>
      </c>
      <c r="E77" s="439" t="e">
        <f>ROUND((N75+O75)*E75*E76*Q75,0)</f>
        <v>#REF!</v>
      </c>
      <c r="F77" s="439" t="e">
        <f>ROUND((N75+O75)*F75*F76*Q75*Q76,0)</f>
        <v>#REF!</v>
      </c>
      <c r="G77" s="439" t="e">
        <f>ROUND((N75+O75)*G75*G76*Q75*Q76*Q77,0)</f>
        <v>#REF!</v>
      </c>
      <c r="H77" s="439" t="e">
        <f>ROUND((N75+O75)*H75*H76*Q75*Q76*Q77*Q78,0)</f>
        <v>#REF!</v>
      </c>
      <c r="I77" s="439" t="e">
        <f>ROUND((N75+O75)*I75*I76*Q75*Q76*Q77*Q78*Q79,0)</f>
        <v>#REF!</v>
      </c>
      <c r="J77" s="441" t="e">
        <f>SUM(E77:I77)</f>
        <v>#REF!</v>
      </c>
      <c r="M77" s="499"/>
      <c r="N77" s="496"/>
      <c r="O77" s="496"/>
      <c r="P77" s="496"/>
      <c r="Q77" s="237" t="e">
        <f>IF('Cumulative Budget Request '!#REF!='Split budget (F)'!$L$1,'Cumulative Budget Request '!M76,0)</f>
        <v>#REF!</v>
      </c>
      <c r="R77" s="495" t="e">
        <f>IF('Cumulative Budget Request '!#REF!='Split budget (F)'!$L$1,'Cumulative Budget Request '!N76,0)</f>
        <v>#REF!</v>
      </c>
      <c r="S77" s="333" t="e">
        <f>IF('Cumulative Budget Request '!#REF!='Split budget (F)'!$L$1,'Cumulative Budget Request '!O76,0)</f>
        <v>#REF!</v>
      </c>
      <c r="T77" s="237" t="e">
        <f>IF('Cumulative Budget Request '!#REF!='Split budget (F)'!$L$1,'Cumulative Budget Request '!P76,0)</f>
        <v>#REF!</v>
      </c>
      <c r="U77" s="582"/>
      <c r="V77" s="582"/>
      <c r="W77" s="582"/>
      <c r="X77" s="582"/>
      <c r="Y77" s="582"/>
    </row>
    <row r="78" spans="1:25">
      <c r="A78" s="264"/>
      <c r="B78" s="340"/>
      <c r="C78" s="338"/>
      <c r="D78" s="318" t="s">
        <v>29</v>
      </c>
      <c r="E78" s="438" t="e">
        <f>ROUND(E77*$Q$8,0)</f>
        <v>#REF!</v>
      </c>
      <c r="F78" s="438" t="e">
        <f>ROUND(F77*$Q$8,0)</f>
        <v>#REF!</v>
      </c>
      <c r="G78" s="438" t="e">
        <f>ROUND(G77*$Q$8,0)</f>
        <v>#REF!</v>
      </c>
      <c r="H78" s="438" t="e">
        <f>ROUND(H77*$Q$8,0)</f>
        <v>#REF!</v>
      </c>
      <c r="I78" s="438" t="e">
        <f>ROUND(I77*$Q$8,0)</f>
        <v>#REF!</v>
      </c>
      <c r="J78" s="441" t="e">
        <f>SUM(E78:I78)</f>
        <v>#REF!</v>
      </c>
      <c r="M78" s="499"/>
      <c r="N78" s="496"/>
      <c r="O78" s="496"/>
      <c r="P78" s="496"/>
      <c r="Q78" s="237" t="e">
        <f>IF('Cumulative Budget Request '!#REF!='Split budget (F)'!$L$1,'Cumulative Budget Request '!M77,0)</f>
        <v>#REF!</v>
      </c>
      <c r="R78" s="495" t="e">
        <f>IF('Cumulative Budget Request '!#REF!='Split budget (F)'!$L$1,'Cumulative Budget Request '!N77,0)</f>
        <v>#REF!</v>
      </c>
      <c r="S78" s="333" t="e">
        <f>IF('Cumulative Budget Request '!#REF!='Split budget (F)'!$L$1,'Cumulative Budget Request '!O77,0)</f>
        <v>#REF!</v>
      </c>
      <c r="T78" s="237" t="e">
        <f>IF('Cumulative Budget Request '!#REF!='Split budget (F)'!$L$1,'Cumulative Budget Request '!P77,0)</f>
        <v>#REF!</v>
      </c>
      <c r="U78" s="581"/>
      <c r="V78" s="581"/>
      <c r="W78" s="581"/>
      <c r="X78" s="581"/>
      <c r="Y78" s="581"/>
    </row>
    <row r="79" spans="1:25" ht="15">
      <c r="A79" s="264"/>
      <c r="B79" s="340"/>
      <c r="C79" s="338"/>
      <c r="D79" s="318" t="s">
        <v>28</v>
      </c>
      <c r="E79" s="456" t="e">
        <f>ROUND($Q$9*E75,0)</f>
        <v>#REF!</v>
      </c>
      <c r="F79" s="456" t="e">
        <f>ROUND($Q$9*F75,0)</f>
        <v>#REF!</v>
      </c>
      <c r="G79" s="456" t="e">
        <f>ROUND($Q$9*G75,0)</f>
        <v>#REF!</v>
      </c>
      <c r="H79" s="456" t="e">
        <f>ROUND($Q$9*H75,0)</f>
        <v>#REF!</v>
      </c>
      <c r="I79" s="456" t="e">
        <f>ROUND($Q$9*I75,0)</f>
        <v>#REF!</v>
      </c>
      <c r="J79" s="457" t="e">
        <f>SUM(E79:I79)</f>
        <v>#REF!</v>
      </c>
      <c r="M79" s="499"/>
      <c r="N79" s="496"/>
      <c r="O79" s="496"/>
      <c r="P79" s="496"/>
      <c r="Q79" s="237" t="e">
        <f>IF('Cumulative Budget Request '!#REF!='Split budget (F)'!$L$1,'Cumulative Budget Request '!M78,0)</f>
        <v>#REF!</v>
      </c>
      <c r="R79" s="495" t="e">
        <f>IF('Cumulative Budget Request '!#REF!='Split budget (F)'!$L$1,'Cumulative Budget Request '!N78,0)</f>
        <v>#REF!</v>
      </c>
      <c r="S79" s="333" t="e">
        <f>IF('Cumulative Budget Request '!#REF!='Split budget (F)'!$L$1,'Cumulative Budget Request '!O78,0)</f>
        <v>#REF!</v>
      </c>
      <c r="T79" s="237" t="e">
        <f>IF('Cumulative Budget Request '!#REF!='Split budget (F)'!$L$1,'Cumulative Budget Request '!P78,0)</f>
        <v>#REF!</v>
      </c>
      <c r="U79" s="581"/>
      <c r="V79" s="581"/>
      <c r="W79" s="581"/>
      <c r="X79" s="581"/>
      <c r="Y79" s="581"/>
    </row>
    <row r="80" spans="1:25">
      <c r="A80" s="264"/>
      <c r="B80" s="340"/>
      <c r="C80" s="338"/>
      <c r="D80" s="322" t="s">
        <v>157</v>
      </c>
      <c r="E80" s="458" t="e">
        <f>SUM(E78:E79)</f>
        <v>#REF!</v>
      </c>
      <c r="F80" s="458" t="e">
        <f t="shared" ref="F80:I80" si="22">SUM(F78:F79)</f>
        <v>#REF!</v>
      </c>
      <c r="G80" s="458" t="e">
        <f t="shared" si="22"/>
        <v>#REF!</v>
      </c>
      <c r="H80" s="458" t="e">
        <f t="shared" si="22"/>
        <v>#REF!</v>
      </c>
      <c r="I80" s="458" t="e">
        <f t="shared" si="22"/>
        <v>#REF!</v>
      </c>
      <c r="J80" s="459" t="e">
        <f>SUM(J78:J79)</f>
        <v>#REF!</v>
      </c>
      <c r="M80" s="499"/>
      <c r="N80" s="496"/>
      <c r="O80" s="496"/>
      <c r="P80" s="496"/>
      <c r="Q80" s="318"/>
      <c r="R80" s="501"/>
      <c r="S80" s="321"/>
      <c r="T80" s="502"/>
      <c r="U80" s="581"/>
      <c r="V80" s="581"/>
      <c r="W80" s="581"/>
      <c r="X80" s="581"/>
      <c r="Y80" s="581"/>
    </row>
    <row r="81" spans="1:25">
      <c r="A81" s="264"/>
      <c r="B81" s="340"/>
      <c r="C81" s="338"/>
      <c r="D81" s="318"/>
      <c r="E81" s="268"/>
      <c r="F81" s="268"/>
      <c r="G81" s="268"/>
      <c r="H81" s="268"/>
      <c r="I81" s="268"/>
      <c r="J81" s="291"/>
      <c r="M81" s="499"/>
      <c r="N81" s="496"/>
      <c r="O81" s="496"/>
      <c r="P81" s="496"/>
      <c r="Q81" s="337"/>
      <c r="R81" s="496"/>
      <c r="S81" s="337"/>
      <c r="T81" s="503"/>
      <c r="U81" s="583"/>
      <c r="V81" s="584"/>
      <c r="W81" s="582"/>
      <c r="X81" s="582"/>
      <c r="Y81" s="582"/>
    </row>
    <row r="82" spans="1:25" ht="13.15">
      <c r="A82" s="570" t="e">
        <f>IF('Cumulative Budget Request '!#REF!='Split budget (F)'!$L$1,'Cumulative Budget Request '!A81,0)</f>
        <v>#REF!</v>
      </c>
      <c r="B82" s="571" t="e">
        <f>IF('Cumulative Budget Request '!#REF!='Split budget (F)'!$L$1,'Cumulative Budget Request '!B81,0)</f>
        <v>#REF!</v>
      </c>
      <c r="C82" s="259"/>
      <c r="D82" s="337" t="s">
        <v>112</v>
      </c>
      <c r="E82" s="338" t="e">
        <f>ROUND($R82*$S82*T82,6)</f>
        <v>#REF!</v>
      </c>
      <c r="F82" s="338" t="e">
        <f>ROUND($R83*$S83*T83,6)</f>
        <v>#REF!</v>
      </c>
      <c r="G82" s="338" t="e">
        <f>ROUND($R84*$S84*T84,6)</f>
        <v>#REF!</v>
      </c>
      <c r="H82" s="338" t="e">
        <f>ROUND($R85*$S85*T85,6)</f>
        <v>#REF!</v>
      </c>
      <c r="I82" s="338" t="e">
        <f>ROUND($R86*$S86*T86,6)</f>
        <v>#REF!</v>
      </c>
      <c r="J82" s="304"/>
      <c r="M82" s="405" t="e">
        <f>IF('Cumulative Budget Request '!#REF!='Split budget (F)'!$L$1,'Cumulative Budget Request '!I81,0)</f>
        <v>#REF!</v>
      </c>
      <c r="N82" s="498" t="e">
        <f>ROUND(M82/12,2)</f>
        <v>#REF!</v>
      </c>
      <c r="O82" s="498" t="e">
        <f>IF('Cumulative Budget Request '!#REF!='Split budget (F)'!$L$1,'Cumulative Budget Request '!K81,0)</f>
        <v>#REF!</v>
      </c>
      <c r="P82" s="565" t="e">
        <f>IF('Cumulative Budget Request '!#REF!='Split budget (F)'!$L$1,'Cumulative Budget Request '!L81,0)</f>
        <v>#REF!</v>
      </c>
      <c r="Q82" s="237" t="e">
        <f>IF('Cumulative Budget Request '!#REF!='Split budget (F)'!$L$1,'Cumulative Budget Request '!M81,0)</f>
        <v>#REF!</v>
      </c>
      <c r="R82" s="495" t="e">
        <f>IF('Cumulative Budget Request '!#REF!='Split budget (F)'!$L$1,'Cumulative Budget Request '!N81,0)</f>
        <v>#REF!</v>
      </c>
      <c r="S82" s="333" t="e">
        <f>IF('Cumulative Budget Request '!#REF!='Split budget (F)'!$L$1,'Cumulative Budget Request '!O81,0)</f>
        <v>#REF!</v>
      </c>
      <c r="T82" s="237" t="e">
        <f>IF('Cumulative Budget Request '!#REF!='Split budget (F)'!$L$1,'Cumulative Budget Request '!P81,0)</f>
        <v>#REF!</v>
      </c>
      <c r="U82" s="581">
        <f>IFERROR((E85+E86)/E84,0)</f>
        <v>0</v>
      </c>
      <c r="V82" s="581">
        <f t="shared" ref="V82:Y82" si="23">IFERROR((F85+F86)/F84,0)</f>
        <v>0</v>
      </c>
      <c r="W82" s="581">
        <f t="shared" si="23"/>
        <v>0</v>
      </c>
      <c r="X82" s="581">
        <f t="shared" si="23"/>
        <v>0</v>
      </c>
      <c r="Y82" s="581">
        <f t="shared" si="23"/>
        <v>0</v>
      </c>
    </row>
    <row r="83" spans="1:25" ht="13.15">
      <c r="A83" s="252"/>
      <c r="B83" s="340"/>
      <c r="C83" s="259"/>
      <c r="D83" s="337" t="s">
        <v>158</v>
      </c>
      <c r="E83" s="294" t="e">
        <f>T82</f>
        <v>#REF!</v>
      </c>
      <c r="F83" s="294" t="e">
        <f>T83</f>
        <v>#REF!</v>
      </c>
      <c r="G83" s="294" t="e">
        <f>T84</f>
        <v>#REF!</v>
      </c>
      <c r="H83" s="294" t="e">
        <f>T85</f>
        <v>#REF!</v>
      </c>
      <c r="I83" s="294" t="e">
        <f>T86</f>
        <v>#REF!</v>
      </c>
      <c r="J83" s="304"/>
      <c r="M83" s="499"/>
      <c r="N83" s="496"/>
      <c r="O83" s="496"/>
      <c r="P83" s="496"/>
      <c r="Q83" s="237" t="e">
        <f>IF('Cumulative Budget Request '!#REF!='Split budget (F)'!$L$1,'Cumulative Budget Request '!M82,0)</f>
        <v>#REF!</v>
      </c>
      <c r="R83" s="495" t="e">
        <f>IF('Cumulative Budget Request '!#REF!='Split budget (F)'!$L$1,'Cumulative Budget Request '!N82,0)</f>
        <v>#REF!</v>
      </c>
      <c r="S83" s="333" t="e">
        <f>IF('Cumulative Budget Request '!#REF!='Split budget (F)'!$L$1,'Cumulative Budget Request '!O82,0)</f>
        <v>#REF!</v>
      </c>
      <c r="T83" s="237" t="e">
        <f>IF('Cumulative Budget Request '!#REF!='Split budget (F)'!$L$1,'Cumulative Budget Request '!P82,0)</f>
        <v>#REF!</v>
      </c>
      <c r="U83" s="581"/>
      <c r="V83" s="581"/>
      <c r="W83" s="581"/>
      <c r="X83" s="581"/>
      <c r="Y83" s="581"/>
    </row>
    <row r="84" spans="1:25">
      <c r="A84" s="264"/>
      <c r="C84" s="338"/>
      <c r="D84" s="318" t="s">
        <v>14</v>
      </c>
      <c r="E84" s="439" t="e">
        <f>ROUND((N82+O82)*E82*E83*Q82,0)</f>
        <v>#REF!</v>
      </c>
      <c r="F84" s="439" t="e">
        <f>ROUND((N82+O82)*F82*F83*Q82*Q83,0)</f>
        <v>#REF!</v>
      </c>
      <c r="G84" s="439" t="e">
        <f>ROUND((N82+O82)*G82*G83*Q82*Q83*Q84,0)</f>
        <v>#REF!</v>
      </c>
      <c r="H84" s="439" t="e">
        <f>ROUND((N82+O82)*H82*H83*Q82*Q83*Q84*Q85,0)</f>
        <v>#REF!</v>
      </c>
      <c r="I84" s="439" t="e">
        <f>ROUND((N82+O82)*I82*I83*Q82*Q83*Q84*Q85*Q86,0)</f>
        <v>#REF!</v>
      </c>
      <c r="J84" s="441" t="e">
        <f>SUM(E84:I84)</f>
        <v>#REF!</v>
      </c>
      <c r="M84" s="499"/>
      <c r="N84" s="496"/>
      <c r="O84" s="496"/>
      <c r="P84" s="496"/>
      <c r="Q84" s="237" t="e">
        <f>IF('Cumulative Budget Request '!#REF!='Split budget (F)'!$L$1,'Cumulative Budget Request '!M83,0)</f>
        <v>#REF!</v>
      </c>
      <c r="R84" s="495" t="e">
        <f>IF('Cumulative Budget Request '!#REF!='Split budget (F)'!$L$1,'Cumulative Budget Request '!N83,0)</f>
        <v>#REF!</v>
      </c>
      <c r="S84" s="333" t="e">
        <f>IF('Cumulative Budget Request '!#REF!='Split budget (F)'!$L$1,'Cumulative Budget Request '!O83,0)</f>
        <v>#REF!</v>
      </c>
      <c r="T84" s="237" t="e">
        <f>IF('Cumulative Budget Request '!#REF!='Split budget (F)'!$L$1,'Cumulative Budget Request '!P83,0)</f>
        <v>#REF!</v>
      </c>
      <c r="U84" s="582"/>
      <c r="V84" s="582"/>
      <c r="W84" s="582"/>
      <c r="X84" s="582"/>
      <c r="Y84" s="582"/>
    </row>
    <row r="85" spans="1:25">
      <c r="A85" s="264"/>
      <c r="B85" s="340"/>
      <c r="C85" s="338"/>
      <c r="D85" s="318" t="s">
        <v>29</v>
      </c>
      <c r="E85" s="438" t="e">
        <f>ROUND(E84*$Q$8,0)</f>
        <v>#REF!</v>
      </c>
      <c r="F85" s="438" t="e">
        <f>ROUND(F84*$Q$8,0)</f>
        <v>#REF!</v>
      </c>
      <c r="G85" s="438" t="e">
        <f>ROUND(G84*$Q$8,0)</f>
        <v>#REF!</v>
      </c>
      <c r="H85" s="438" t="e">
        <f>ROUND(H84*$Q$8,0)</f>
        <v>#REF!</v>
      </c>
      <c r="I85" s="438" t="e">
        <f>ROUND(I84*$Q$8,0)</f>
        <v>#REF!</v>
      </c>
      <c r="J85" s="441" t="e">
        <f>SUM(E85:I85)</f>
        <v>#REF!</v>
      </c>
      <c r="M85" s="499"/>
      <c r="N85" s="496"/>
      <c r="O85" s="496"/>
      <c r="P85" s="496"/>
      <c r="Q85" s="237" t="e">
        <f>IF('Cumulative Budget Request '!#REF!='Split budget (F)'!$L$1,'Cumulative Budget Request '!M84,0)</f>
        <v>#REF!</v>
      </c>
      <c r="R85" s="495" t="e">
        <f>IF('Cumulative Budget Request '!#REF!='Split budget (F)'!$L$1,'Cumulative Budget Request '!N84,0)</f>
        <v>#REF!</v>
      </c>
      <c r="S85" s="333" t="e">
        <f>IF('Cumulative Budget Request '!#REF!='Split budget (F)'!$L$1,'Cumulative Budget Request '!O84,0)</f>
        <v>#REF!</v>
      </c>
      <c r="T85" s="237" t="e">
        <f>IF('Cumulative Budget Request '!#REF!='Split budget (F)'!$L$1,'Cumulative Budget Request '!P84,0)</f>
        <v>#REF!</v>
      </c>
      <c r="U85" s="582"/>
      <c r="V85" s="582"/>
      <c r="W85" s="582"/>
      <c r="X85" s="582"/>
      <c r="Y85" s="582"/>
    </row>
    <row r="86" spans="1:25" ht="15">
      <c r="A86" s="264"/>
      <c r="B86" s="340"/>
      <c r="C86" s="338"/>
      <c r="D86" s="318" t="s">
        <v>28</v>
      </c>
      <c r="E86" s="456" t="e">
        <f>ROUND($Q$9*E82,0)</f>
        <v>#REF!</v>
      </c>
      <c r="F86" s="456" t="e">
        <f>ROUND($Q$9*F82,0)</f>
        <v>#REF!</v>
      </c>
      <c r="G86" s="456" t="e">
        <f>ROUND($Q$9*G82,0)</f>
        <v>#REF!</v>
      </c>
      <c r="H86" s="456" t="e">
        <f>ROUND($Q$9*H82,0)</f>
        <v>#REF!</v>
      </c>
      <c r="I86" s="456" t="e">
        <f>ROUND($Q$9*I82,0)</f>
        <v>#REF!</v>
      </c>
      <c r="J86" s="457" t="e">
        <f>SUM(E86:I86)</f>
        <v>#REF!</v>
      </c>
      <c r="M86" s="499"/>
      <c r="N86" s="496"/>
      <c r="O86" s="496"/>
      <c r="P86" s="496"/>
      <c r="Q86" s="237" t="e">
        <f>IF('Cumulative Budget Request '!#REF!='Split budget (F)'!$L$1,'Cumulative Budget Request '!M85,0)</f>
        <v>#REF!</v>
      </c>
      <c r="R86" s="495" t="e">
        <f>IF('Cumulative Budget Request '!#REF!='Split budget (F)'!$L$1,'Cumulative Budget Request '!N85,0)</f>
        <v>#REF!</v>
      </c>
      <c r="S86" s="333" t="e">
        <f>IF('Cumulative Budget Request '!#REF!='Split budget (F)'!$L$1,'Cumulative Budget Request '!O85,0)</f>
        <v>#REF!</v>
      </c>
      <c r="T86" s="237" t="e">
        <f>IF('Cumulative Budget Request '!#REF!='Split budget (F)'!$L$1,'Cumulative Budget Request '!P85,0)</f>
        <v>#REF!</v>
      </c>
      <c r="U86" s="581"/>
      <c r="V86" s="581"/>
      <c r="W86" s="581"/>
      <c r="X86" s="581"/>
      <c r="Y86" s="581"/>
    </row>
    <row r="87" spans="1:25">
      <c r="A87" s="264"/>
      <c r="B87" s="340"/>
      <c r="C87" s="338"/>
      <c r="D87" s="322" t="s">
        <v>157</v>
      </c>
      <c r="E87" s="458" t="e">
        <f>SUM(E85:E86)</f>
        <v>#REF!</v>
      </c>
      <c r="F87" s="458" t="e">
        <f t="shared" ref="F87:I87" si="24">SUM(F85:F86)</f>
        <v>#REF!</v>
      </c>
      <c r="G87" s="458" t="e">
        <f t="shared" si="24"/>
        <v>#REF!</v>
      </c>
      <c r="H87" s="458" t="e">
        <f t="shared" si="24"/>
        <v>#REF!</v>
      </c>
      <c r="I87" s="458" t="e">
        <f t="shared" si="24"/>
        <v>#REF!</v>
      </c>
      <c r="J87" s="459" t="e">
        <f>SUM(J85:J86)</f>
        <v>#REF!</v>
      </c>
      <c r="M87" s="271"/>
      <c r="N87" s="290"/>
      <c r="O87" s="290"/>
      <c r="P87" s="290"/>
      <c r="Q87" s="319"/>
      <c r="R87" s="319"/>
      <c r="S87" s="319"/>
      <c r="T87" s="281"/>
      <c r="U87" s="581"/>
      <c r="V87" s="581"/>
      <c r="W87" s="581"/>
      <c r="X87" s="581"/>
      <c r="Y87" s="581"/>
    </row>
    <row r="88" spans="1:25">
      <c r="A88" s="264"/>
      <c r="B88" s="340"/>
      <c r="C88" s="338"/>
      <c r="D88" s="318"/>
      <c r="E88" s="268"/>
      <c r="F88" s="268"/>
      <c r="G88" s="268"/>
      <c r="H88" s="268"/>
      <c r="I88" s="268"/>
      <c r="J88" s="281"/>
      <c r="M88" s="271"/>
      <c r="N88" s="329"/>
      <c r="O88" s="329"/>
      <c r="P88" s="329"/>
      <c r="Q88" s="319"/>
      <c r="R88" s="319"/>
      <c r="S88" s="319"/>
      <c r="T88" s="281"/>
      <c r="U88" s="581"/>
      <c r="V88" s="581"/>
      <c r="W88" s="581"/>
      <c r="X88" s="581"/>
      <c r="Y88" s="581"/>
    </row>
    <row r="89" spans="1:25" ht="13.15">
      <c r="A89" s="264"/>
      <c r="C89" s="320"/>
      <c r="D89" s="320" t="s">
        <v>88</v>
      </c>
      <c r="E89" s="427" t="e">
        <f>SUMIF($D$67:$D$88,"*Salary",E67:E88)</f>
        <v>#REF!</v>
      </c>
      <c r="F89" s="427" t="e">
        <f>SUMIF($D$67:$D$88,"*Salary",F67:F88)</f>
        <v>#REF!</v>
      </c>
      <c r="G89" s="427" t="e">
        <f>SUMIF($D$67:$D$88,"*Salary",G67:G88)</f>
        <v>#REF!</v>
      </c>
      <c r="H89" s="427" t="e">
        <f>SUMIF($D$67:$D$88,"*Salary",H67:H88)</f>
        <v>#REF!</v>
      </c>
      <c r="I89" s="427" t="e">
        <f>SUMIF($D$67:$D$88,"*Salary",I67:I88)</f>
        <v>#REF!</v>
      </c>
      <c r="J89" s="428" t="e">
        <f>SUM(E89:I89)</f>
        <v>#REF!</v>
      </c>
      <c r="M89" s="559"/>
      <c r="N89" s="550"/>
      <c r="O89" s="550"/>
      <c r="P89" s="550"/>
      <c r="Q89" s="550"/>
      <c r="R89" s="550"/>
      <c r="S89" s="550"/>
      <c r="T89" s="281"/>
      <c r="U89" s="581"/>
      <c r="V89" s="581"/>
      <c r="W89" s="581"/>
      <c r="X89" s="581"/>
      <c r="Y89" s="581"/>
    </row>
    <row r="90" spans="1:25" ht="13.15">
      <c r="A90" s="264"/>
      <c r="C90" s="320"/>
      <c r="D90" s="320" t="s">
        <v>89</v>
      </c>
      <c r="E90" s="429" t="e">
        <f>SUMIF($D$70:$D$88,"*Total Fringe",E70:E88)</f>
        <v>#REF!</v>
      </c>
      <c r="F90" s="429" t="e">
        <f t="shared" ref="F90:I90" si="25">SUMIF($D$70:$D$88,"*Total Fringe",F70:F88)</f>
        <v>#REF!</v>
      </c>
      <c r="G90" s="429" t="e">
        <f t="shared" si="25"/>
        <v>#REF!</v>
      </c>
      <c r="H90" s="429" t="e">
        <f t="shared" si="25"/>
        <v>#REF!</v>
      </c>
      <c r="I90" s="429" t="e">
        <f t="shared" si="25"/>
        <v>#REF!</v>
      </c>
      <c r="J90" s="430" t="e">
        <f>SUM(E90:I90)</f>
        <v>#REF!</v>
      </c>
      <c r="M90" s="559"/>
      <c r="N90" s="550"/>
      <c r="O90" s="550"/>
      <c r="P90" s="550"/>
      <c r="Q90" s="550"/>
      <c r="R90" s="550"/>
      <c r="S90" s="550"/>
      <c r="T90" s="550"/>
      <c r="U90" s="673"/>
      <c r="V90" s="673"/>
      <c r="W90" s="673"/>
      <c r="X90" s="673"/>
      <c r="Y90" s="673"/>
    </row>
    <row r="91" spans="1:25" ht="13.15">
      <c r="A91" s="264"/>
      <c r="C91" s="320"/>
      <c r="D91" s="432"/>
      <c r="E91" s="316"/>
      <c r="F91" s="316"/>
      <c r="G91" s="316"/>
      <c r="H91" s="316"/>
      <c r="I91" s="316"/>
      <c r="J91" s="317"/>
      <c r="M91" s="314" t="s">
        <v>109</v>
      </c>
      <c r="N91" s="550" t="s">
        <v>75</v>
      </c>
      <c r="O91" s="550"/>
      <c r="P91" s="550" t="s">
        <v>209</v>
      </c>
      <c r="Q91" s="550" t="s">
        <v>90</v>
      </c>
      <c r="R91" s="550" t="s">
        <v>17</v>
      </c>
      <c r="S91" s="550"/>
      <c r="T91" s="550" t="s">
        <v>154</v>
      </c>
      <c r="U91" s="673" t="s">
        <v>95</v>
      </c>
      <c r="V91" s="673"/>
      <c r="W91" s="673"/>
      <c r="X91" s="673"/>
      <c r="Y91" s="673"/>
    </row>
    <row r="92" spans="1:25" ht="13.15">
      <c r="A92" s="559" t="s">
        <v>59</v>
      </c>
      <c r="B92" s="559" t="s">
        <v>60</v>
      </c>
      <c r="C92" s="320"/>
      <c r="D92" s="432"/>
      <c r="E92" s="269" t="str">
        <f>E11</f>
        <v>Year 1</v>
      </c>
      <c r="F92" s="269" t="str">
        <f>F11</f>
        <v>Year 2</v>
      </c>
      <c r="G92" s="269" t="str">
        <f>G11</f>
        <v>Year 3</v>
      </c>
      <c r="H92" s="269" t="str">
        <f>H11</f>
        <v>Year 4</v>
      </c>
      <c r="I92" s="269" t="str">
        <f>I11</f>
        <v>Year 5</v>
      </c>
      <c r="J92" s="304" t="s">
        <v>1</v>
      </c>
      <c r="M92" s="554" t="s">
        <v>108</v>
      </c>
      <c r="N92" s="306" t="s">
        <v>14</v>
      </c>
      <c r="O92" s="306" t="s">
        <v>209</v>
      </c>
      <c r="P92" s="306" t="s">
        <v>81</v>
      </c>
      <c r="Q92" s="306" t="s">
        <v>91</v>
      </c>
      <c r="R92" s="306" t="s">
        <v>93</v>
      </c>
      <c r="S92" s="306" t="s">
        <v>81</v>
      </c>
      <c r="T92" s="306" t="s">
        <v>155</v>
      </c>
      <c r="U92" s="578" t="s">
        <v>30</v>
      </c>
      <c r="V92" s="579" t="s">
        <v>31</v>
      </c>
      <c r="W92" s="579" t="s">
        <v>32</v>
      </c>
      <c r="X92" s="580" t="s">
        <v>33</v>
      </c>
      <c r="Y92" s="580" t="s">
        <v>34</v>
      </c>
    </row>
    <row r="93" spans="1:25" ht="13.15">
      <c r="A93" s="570" t="e">
        <f>IF('Cumulative Budget Request '!#REF!='Split budget (F)'!$L$1,'Cumulative Budget Request '!A92,0)</f>
        <v>#REF!</v>
      </c>
      <c r="B93" s="571" t="e">
        <f>IF('Cumulative Budget Request '!#REF!='Split budget (F)'!$L$1,'Cumulative Budget Request '!B92,0)</f>
        <v>#REF!</v>
      </c>
      <c r="C93" s="259"/>
      <c r="D93" s="337" t="s">
        <v>112</v>
      </c>
      <c r="E93" s="338" t="e">
        <f>ROUND($R93*$S93*T93,6)</f>
        <v>#REF!</v>
      </c>
      <c r="F93" s="338" t="e">
        <f>ROUND($R94*$S94*T94,6)</f>
        <v>#REF!</v>
      </c>
      <c r="G93" s="338" t="e">
        <f>ROUND($R95*$S95*T95,6)</f>
        <v>#REF!</v>
      </c>
      <c r="H93" s="338" t="e">
        <f>ROUND($R96*$S96*T96,6)</f>
        <v>#REF!</v>
      </c>
      <c r="I93" s="338" t="e">
        <f>ROUND($R97*$S97*T97,6)</f>
        <v>#REF!</v>
      </c>
      <c r="J93" s="304"/>
      <c r="K93" s="267"/>
      <c r="L93" s="267"/>
      <c r="M93" s="405" t="e">
        <f>IF('Cumulative Budget Request '!#REF!='Split budget (F)'!$L$1,'Cumulative Budget Request '!I92,0)</f>
        <v>#REF!</v>
      </c>
      <c r="N93" s="498" t="e">
        <f>ROUND(M93/12,2)</f>
        <v>#REF!</v>
      </c>
      <c r="O93" s="498" t="e">
        <f>IF('Cumulative Budget Request '!#REF!='Split budget (F)'!$L$1,'Cumulative Budget Request '!K92,0)</f>
        <v>#REF!</v>
      </c>
      <c r="P93" s="565" t="e">
        <f>IF('Cumulative Budget Request '!#REF!='Split budget (F)'!$L$1,'Cumulative Budget Request '!L92,0)</f>
        <v>#REF!</v>
      </c>
      <c r="Q93" s="237" t="e">
        <f>IF('Cumulative Budget Request '!#REF!='Split budget (F)'!$L$1,'Cumulative Budget Request '!M92,0)</f>
        <v>#REF!</v>
      </c>
      <c r="R93" s="495" t="e">
        <f>IF('Cumulative Budget Request '!#REF!='Split budget (F)'!$L$1,'Cumulative Budget Request '!N92,0)</f>
        <v>#REF!</v>
      </c>
      <c r="S93" s="333" t="e">
        <f>IF('Cumulative Budget Request '!#REF!='Split budget (F)'!$L$1,'Cumulative Budget Request '!O92,0)</f>
        <v>#REF!</v>
      </c>
      <c r="T93" s="237" t="e">
        <f>IF('Cumulative Budget Request '!#REF!='Split budget (F)'!$L$1,'Cumulative Budget Request '!P92,0)</f>
        <v>#REF!</v>
      </c>
      <c r="U93" s="581">
        <f>IFERROR((E96+E97)/E95,0)</f>
        <v>0</v>
      </c>
      <c r="V93" s="581">
        <f t="shared" ref="V93:Y93" si="26">IFERROR((F96+F97)/F95,0)</f>
        <v>0</v>
      </c>
      <c r="W93" s="581">
        <f t="shared" si="26"/>
        <v>0</v>
      </c>
      <c r="X93" s="581">
        <f t="shared" si="26"/>
        <v>0</v>
      </c>
      <c r="Y93" s="581">
        <f t="shared" si="26"/>
        <v>0</v>
      </c>
    </row>
    <row r="94" spans="1:25" ht="13.15">
      <c r="A94" s="252"/>
      <c r="B94" s="340"/>
      <c r="C94" s="259"/>
      <c r="D94" s="337" t="s">
        <v>158</v>
      </c>
      <c r="E94" s="294" t="e">
        <f>T93</f>
        <v>#REF!</v>
      </c>
      <c r="F94" s="294" t="e">
        <f>T94</f>
        <v>#REF!</v>
      </c>
      <c r="G94" s="294" t="e">
        <f>T95</f>
        <v>#REF!</v>
      </c>
      <c r="H94" s="294" t="e">
        <f>T96</f>
        <v>#REF!</v>
      </c>
      <c r="I94" s="294" t="e">
        <f>T97</f>
        <v>#REF!</v>
      </c>
      <c r="J94" s="304"/>
      <c r="K94" s="267"/>
      <c r="L94" s="267"/>
      <c r="M94" s="499"/>
      <c r="N94" s="496"/>
      <c r="O94" s="496"/>
      <c r="P94" s="496"/>
      <c r="Q94" s="237" t="e">
        <f>IF('Cumulative Budget Request '!#REF!='Split budget (F)'!$L$1,'Cumulative Budget Request '!M93,0)</f>
        <v>#REF!</v>
      </c>
      <c r="R94" s="495" t="e">
        <f>IF('Cumulative Budget Request '!#REF!='Split budget (F)'!$L$1,'Cumulative Budget Request '!N93,0)</f>
        <v>#REF!</v>
      </c>
      <c r="S94" s="333" t="e">
        <f>IF('Cumulative Budget Request '!#REF!='Split budget (F)'!$L$1,'Cumulative Budget Request '!O93,0)</f>
        <v>#REF!</v>
      </c>
      <c r="T94" s="237" t="e">
        <f>IF('Cumulative Budget Request '!#REF!='Split budget (F)'!$L$1,'Cumulative Budget Request '!P93,0)</f>
        <v>#REF!</v>
      </c>
      <c r="U94" s="581"/>
      <c r="V94" s="581"/>
      <c r="W94" s="581"/>
      <c r="X94" s="581"/>
      <c r="Y94" s="581"/>
    </row>
    <row r="95" spans="1:25">
      <c r="A95" s="264"/>
      <c r="C95" s="338"/>
      <c r="D95" s="318" t="s">
        <v>14</v>
      </c>
      <c r="E95" s="439" t="e">
        <f>ROUND((N93+O93)*E93*E94*Q93,0)</f>
        <v>#REF!</v>
      </c>
      <c r="F95" s="439" t="e">
        <f>ROUND((N93+O93)*F93*F94*Q93*Q94,0)</f>
        <v>#REF!</v>
      </c>
      <c r="G95" s="439" t="e">
        <f>ROUND((N93+O93)*G93*G94*Q93*Q94*Q95,0)</f>
        <v>#REF!</v>
      </c>
      <c r="H95" s="439" t="e">
        <f>ROUND((N93+O93)*H93*H94*Q93*Q94*Q95*Q96,0)</f>
        <v>#REF!</v>
      </c>
      <c r="I95" s="439" t="e">
        <f>ROUND((N93+O93)*I93*I94*Q93*Q94*Q95*Q96*Q97,0)</f>
        <v>#REF!</v>
      </c>
      <c r="J95" s="441" t="e">
        <f>SUM(E95:I95)</f>
        <v>#REF!</v>
      </c>
      <c r="M95" s="499"/>
      <c r="N95" s="496"/>
      <c r="O95" s="496"/>
      <c r="P95" s="496"/>
      <c r="Q95" s="237" t="e">
        <f>IF('Cumulative Budget Request '!#REF!='Split budget (F)'!$L$1,'Cumulative Budget Request '!M94,0)</f>
        <v>#REF!</v>
      </c>
      <c r="R95" s="495" t="e">
        <f>IF('Cumulative Budget Request '!#REF!='Split budget (F)'!$L$1,'Cumulative Budget Request '!N94,0)</f>
        <v>#REF!</v>
      </c>
      <c r="S95" s="333" t="e">
        <f>IF('Cumulative Budget Request '!#REF!='Split budget (F)'!$L$1,'Cumulative Budget Request '!O94,0)</f>
        <v>#REF!</v>
      </c>
      <c r="T95" s="237" t="e">
        <f>IF('Cumulative Budget Request '!#REF!='Split budget (F)'!$L$1,'Cumulative Budget Request '!P94,0)</f>
        <v>#REF!</v>
      </c>
      <c r="U95" s="581"/>
      <c r="V95" s="581"/>
      <c r="W95" s="581"/>
      <c r="X95" s="581"/>
      <c r="Y95" s="581"/>
    </row>
    <row r="96" spans="1:25">
      <c r="A96" s="264"/>
      <c r="B96" s="328"/>
      <c r="C96" s="338"/>
      <c r="D96" s="318" t="s">
        <v>29</v>
      </c>
      <c r="E96" s="438" t="e">
        <f>ROUND(E95*$Q$8,0)</f>
        <v>#REF!</v>
      </c>
      <c r="F96" s="438" t="e">
        <f>ROUND(F95*$Q$8,0)</f>
        <v>#REF!</v>
      </c>
      <c r="G96" s="438" t="e">
        <f>ROUND(G95*$Q$8,0)</f>
        <v>#REF!</v>
      </c>
      <c r="H96" s="438" t="e">
        <f>ROUND(H95*$Q$8,0)</f>
        <v>#REF!</v>
      </c>
      <c r="I96" s="438" t="e">
        <f>ROUND(I95*$Q$8,0)</f>
        <v>#REF!</v>
      </c>
      <c r="J96" s="441" t="e">
        <f>SUM(E96:I96)</f>
        <v>#REF!</v>
      </c>
      <c r="M96" s="499"/>
      <c r="N96" s="496"/>
      <c r="O96" s="496"/>
      <c r="P96" s="496"/>
      <c r="Q96" s="237" t="e">
        <f>IF('Cumulative Budget Request '!#REF!='Split budget (F)'!$L$1,'Cumulative Budget Request '!M95,0)</f>
        <v>#REF!</v>
      </c>
      <c r="R96" s="495" t="e">
        <f>IF('Cumulative Budget Request '!#REF!='Split budget (F)'!$L$1,'Cumulative Budget Request '!N95,0)</f>
        <v>#REF!</v>
      </c>
      <c r="S96" s="333" t="e">
        <f>IF('Cumulative Budget Request '!#REF!='Split budget (F)'!$L$1,'Cumulative Budget Request '!O95,0)</f>
        <v>#REF!</v>
      </c>
      <c r="T96" s="237" t="e">
        <f>IF('Cumulative Budget Request '!#REF!='Split budget (F)'!$L$1,'Cumulative Budget Request '!P95,0)</f>
        <v>#REF!</v>
      </c>
      <c r="U96" s="581"/>
      <c r="V96" s="581"/>
      <c r="W96" s="581"/>
      <c r="X96" s="581"/>
      <c r="Y96" s="581"/>
    </row>
    <row r="97" spans="1:25" ht="15">
      <c r="A97" s="264"/>
      <c r="B97" s="328"/>
      <c r="C97" s="338"/>
      <c r="D97" s="318" t="s">
        <v>28</v>
      </c>
      <c r="E97" s="456" t="e">
        <f>ROUND($Q$9*E93,0)</f>
        <v>#REF!</v>
      </c>
      <c r="F97" s="456" t="e">
        <f>ROUND($Q$9*F93,0)</f>
        <v>#REF!</v>
      </c>
      <c r="G97" s="456" t="e">
        <f>ROUND($Q$9*G93,0)</f>
        <v>#REF!</v>
      </c>
      <c r="H97" s="456" t="e">
        <f>ROUND($Q$9*H93,0)</f>
        <v>#REF!</v>
      </c>
      <c r="I97" s="456" t="e">
        <f>ROUND($Q$9*I93,0)</f>
        <v>#REF!</v>
      </c>
      <c r="J97" s="457" t="e">
        <f>SUM(E97:I97)</f>
        <v>#REF!</v>
      </c>
      <c r="M97" s="499"/>
      <c r="N97" s="496"/>
      <c r="O97" s="496"/>
      <c r="P97" s="496"/>
      <c r="Q97" s="237" t="e">
        <f>IF('Cumulative Budget Request '!#REF!='Split budget (F)'!$L$1,'Cumulative Budget Request '!M96,0)</f>
        <v>#REF!</v>
      </c>
      <c r="R97" s="495" t="e">
        <f>IF('Cumulative Budget Request '!#REF!='Split budget (F)'!$L$1,'Cumulative Budget Request '!N96,0)</f>
        <v>#REF!</v>
      </c>
      <c r="S97" s="333" t="e">
        <f>IF('Cumulative Budget Request '!#REF!='Split budget (F)'!$L$1,'Cumulative Budget Request '!O96,0)</f>
        <v>#REF!</v>
      </c>
      <c r="T97" s="237" t="e">
        <f>IF('Cumulative Budget Request '!#REF!='Split budget (F)'!$L$1,'Cumulative Budget Request '!P96,0)</f>
        <v>#REF!</v>
      </c>
      <c r="U97" s="581"/>
      <c r="V97" s="581"/>
      <c r="W97" s="581"/>
      <c r="X97" s="581"/>
      <c r="Y97" s="581"/>
    </row>
    <row r="98" spans="1:25">
      <c r="A98" s="264"/>
      <c r="B98" s="328"/>
      <c r="C98" s="338"/>
      <c r="D98" s="322" t="s">
        <v>157</v>
      </c>
      <c r="E98" s="458" t="e">
        <f>SUM(E96:E97)</f>
        <v>#REF!</v>
      </c>
      <c r="F98" s="458" t="e">
        <f t="shared" ref="F98:I98" si="27">SUM(F96:F97)</f>
        <v>#REF!</v>
      </c>
      <c r="G98" s="458" t="e">
        <f t="shared" si="27"/>
        <v>#REF!</v>
      </c>
      <c r="H98" s="458" t="e">
        <f t="shared" si="27"/>
        <v>#REF!</v>
      </c>
      <c r="I98" s="458" t="e">
        <f t="shared" si="27"/>
        <v>#REF!</v>
      </c>
      <c r="J98" s="459" t="e">
        <f>SUM(J96:J97)</f>
        <v>#REF!</v>
      </c>
      <c r="M98" s="499"/>
      <c r="N98" s="496"/>
      <c r="O98" s="496"/>
      <c r="P98" s="496"/>
      <c r="Q98" s="318"/>
      <c r="R98" s="501"/>
      <c r="S98" s="321"/>
      <c r="T98" s="502"/>
      <c r="U98" s="583"/>
      <c r="V98" s="584"/>
      <c r="W98" s="582"/>
      <c r="X98" s="582"/>
      <c r="Y98" s="582"/>
    </row>
    <row r="99" spans="1:25">
      <c r="C99" s="338"/>
      <c r="D99" s="318"/>
      <c r="E99" s="268"/>
      <c r="F99" s="268"/>
      <c r="G99" s="268"/>
      <c r="H99" s="268"/>
      <c r="I99" s="268"/>
      <c r="J99" s="291"/>
      <c r="M99" s="499"/>
      <c r="N99" s="496"/>
      <c r="O99" s="496"/>
      <c r="P99" s="496"/>
      <c r="Q99" s="337"/>
      <c r="R99" s="496"/>
      <c r="S99" s="337"/>
      <c r="T99" s="503"/>
      <c r="U99" s="585"/>
      <c r="V99" s="585"/>
      <c r="W99" s="585"/>
      <c r="X99" s="585"/>
      <c r="Y99" s="585"/>
    </row>
    <row r="100" spans="1:25" ht="13.15">
      <c r="A100" s="570" t="e">
        <f>IF('Cumulative Budget Request '!#REF!='Split budget (F)'!$L$1,'Cumulative Budget Request '!A99,0)</f>
        <v>#REF!</v>
      </c>
      <c r="B100" s="571" t="e">
        <f>IF('Cumulative Budget Request '!#REF!='Split budget (F)'!$L$1,'Cumulative Budget Request '!B99,0)</f>
        <v>#REF!</v>
      </c>
      <c r="C100" s="259"/>
      <c r="D100" s="337" t="s">
        <v>112</v>
      </c>
      <c r="E100" s="338" t="e">
        <f>ROUND($R100*$S100*T100,6)</f>
        <v>#REF!</v>
      </c>
      <c r="F100" s="338" t="e">
        <f>ROUND($R101*$S101*T101,6)</f>
        <v>#REF!</v>
      </c>
      <c r="G100" s="338" t="e">
        <f>ROUND($R102*$S102*T102,6)</f>
        <v>#REF!</v>
      </c>
      <c r="H100" s="338" t="e">
        <f>ROUND($R103*$S103*T103,6)</f>
        <v>#REF!</v>
      </c>
      <c r="I100" s="338" t="e">
        <f>ROUND($R104*$S104*T104,6)</f>
        <v>#REF!</v>
      </c>
      <c r="J100" s="304"/>
      <c r="M100" s="405" t="e">
        <f>IF('Cumulative Budget Request '!#REF!='Split budget (F)'!$L$1,'Cumulative Budget Request '!I99,0)</f>
        <v>#REF!</v>
      </c>
      <c r="N100" s="498" t="e">
        <f>ROUND(M100/12,2)</f>
        <v>#REF!</v>
      </c>
      <c r="O100" s="498" t="e">
        <f>IF('Cumulative Budget Request '!#REF!='Split budget (F)'!$L$1,'Cumulative Budget Request '!K99,0)</f>
        <v>#REF!</v>
      </c>
      <c r="P100" s="565" t="e">
        <f>IF('Cumulative Budget Request '!#REF!='Split budget (F)'!$L$1,'Cumulative Budget Request '!L99,0)</f>
        <v>#REF!</v>
      </c>
      <c r="Q100" s="237" t="e">
        <f>IF('Cumulative Budget Request '!#REF!='Split budget (F)'!$L$1,'Cumulative Budget Request '!M99,0)</f>
        <v>#REF!</v>
      </c>
      <c r="R100" s="495" t="e">
        <f>IF('Cumulative Budget Request '!#REF!='Split budget (F)'!$L$1,'Cumulative Budget Request '!N99,0)</f>
        <v>#REF!</v>
      </c>
      <c r="S100" s="333" t="e">
        <f>IF('Cumulative Budget Request '!#REF!='Split budget (F)'!$L$1,'Cumulative Budget Request '!O99,0)</f>
        <v>#REF!</v>
      </c>
      <c r="T100" s="237" t="e">
        <f>IF('Cumulative Budget Request '!#REF!='Split budget (F)'!$L$1,'Cumulative Budget Request '!P99,0)</f>
        <v>#REF!</v>
      </c>
      <c r="U100" s="581">
        <f>IFERROR((E103+E104)/E102,0)</f>
        <v>0</v>
      </c>
      <c r="V100" s="581">
        <f t="shared" ref="V100:Y100" si="28">IFERROR((F103+F104)/F102,0)</f>
        <v>0</v>
      </c>
      <c r="W100" s="581">
        <f t="shared" si="28"/>
        <v>0</v>
      </c>
      <c r="X100" s="581">
        <f t="shared" si="28"/>
        <v>0</v>
      </c>
      <c r="Y100" s="581">
        <f t="shared" si="28"/>
        <v>0</v>
      </c>
    </row>
    <row r="101" spans="1:25" ht="13.15">
      <c r="A101" s="252"/>
      <c r="B101" s="340"/>
      <c r="C101" s="259"/>
      <c r="D101" s="337" t="s">
        <v>158</v>
      </c>
      <c r="E101" s="294" t="e">
        <f>T100</f>
        <v>#REF!</v>
      </c>
      <c r="F101" s="294" t="e">
        <f>T101</f>
        <v>#REF!</v>
      </c>
      <c r="G101" s="294" t="e">
        <f>T102</f>
        <v>#REF!</v>
      </c>
      <c r="H101" s="294" t="e">
        <f>T103</f>
        <v>#REF!</v>
      </c>
      <c r="I101" s="294" t="e">
        <f>T104</f>
        <v>#REF!</v>
      </c>
      <c r="J101" s="304"/>
      <c r="M101" s="499"/>
      <c r="N101" s="496"/>
      <c r="O101" s="496"/>
      <c r="P101" s="496"/>
      <c r="Q101" s="237" t="e">
        <f>IF('Cumulative Budget Request '!#REF!='Split budget (F)'!$L$1,'Cumulative Budget Request '!M100,0)</f>
        <v>#REF!</v>
      </c>
      <c r="R101" s="495" t="e">
        <f>IF('Cumulative Budget Request '!#REF!='Split budget (F)'!$L$1,'Cumulative Budget Request '!N100,0)</f>
        <v>#REF!</v>
      </c>
      <c r="S101" s="333" t="e">
        <f>IF('Cumulative Budget Request '!#REF!='Split budget (F)'!$L$1,'Cumulative Budget Request '!O100,0)</f>
        <v>#REF!</v>
      </c>
      <c r="T101" s="237" t="e">
        <f>IF('Cumulative Budget Request '!#REF!='Split budget (F)'!$L$1,'Cumulative Budget Request '!P100,0)</f>
        <v>#REF!</v>
      </c>
      <c r="U101" s="581"/>
      <c r="V101" s="581"/>
      <c r="W101" s="581"/>
      <c r="X101" s="581"/>
      <c r="Y101" s="581"/>
    </row>
    <row r="102" spans="1:25">
      <c r="A102" s="264"/>
      <c r="B102" s="328"/>
      <c r="C102" s="338"/>
      <c r="D102" s="318" t="s">
        <v>14</v>
      </c>
      <c r="E102" s="439" t="e">
        <f>ROUND((N100+O100)*E100*E101*Q100,0)</f>
        <v>#REF!</v>
      </c>
      <c r="F102" s="439" t="e">
        <f>ROUND((N100+O100)*F100*F101*Q100*Q101,0)</f>
        <v>#REF!</v>
      </c>
      <c r="G102" s="439" t="e">
        <f>ROUND((N100+O100)*G100*G101*Q100*Q101*Q102,0)</f>
        <v>#REF!</v>
      </c>
      <c r="H102" s="439" t="e">
        <f>ROUND((N100+O100)*H100*H101*Q100*Q101*Q102*Q103,0)</f>
        <v>#REF!</v>
      </c>
      <c r="I102" s="439" t="e">
        <f>ROUND((N100+O100)*I100*I101*Q100*Q101*Q102*Q103*Q104,0)</f>
        <v>#REF!</v>
      </c>
      <c r="J102" s="441" t="e">
        <f>SUM(E102:I102)</f>
        <v>#REF!</v>
      </c>
      <c r="M102" s="499"/>
      <c r="N102" s="496"/>
      <c r="O102" s="496"/>
      <c r="P102" s="496"/>
      <c r="Q102" s="237" t="e">
        <f>IF('Cumulative Budget Request '!#REF!='Split budget (F)'!$L$1,'Cumulative Budget Request '!M101,0)</f>
        <v>#REF!</v>
      </c>
      <c r="R102" s="495" t="e">
        <f>IF('Cumulative Budget Request '!#REF!='Split budget (F)'!$L$1,'Cumulative Budget Request '!N101,0)</f>
        <v>#REF!</v>
      </c>
      <c r="S102" s="333" t="e">
        <f>IF('Cumulative Budget Request '!#REF!='Split budget (F)'!$L$1,'Cumulative Budget Request '!O101,0)</f>
        <v>#REF!</v>
      </c>
      <c r="T102" s="237" t="e">
        <f>IF('Cumulative Budget Request '!#REF!='Split budget (F)'!$L$1,'Cumulative Budget Request '!P101,0)</f>
        <v>#REF!</v>
      </c>
      <c r="U102" s="581"/>
      <c r="V102" s="581"/>
      <c r="W102" s="581"/>
      <c r="X102" s="581"/>
      <c r="Y102" s="581"/>
    </row>
    <row r="103" spans="1:25">
      <c r="A103" s="264"/>
      <c r="B103" s="328"/>
      <c r="C103" s="338"/>
      <c r="D103" s="318" t="s">
        <v>29</v>
      </c>
      <c r="E103" s="438" t="e">
        <f>ROUND(E102*$Q$8,0)</f>
        <v>#REF!</v>
      </c>
      <c r="F103" s="438" t="e">
        <f>ROUND(F102*$Q$8,0)</f>
        <v>#REF!</v>
      </c>
      <c r="G103" s="438" t="e">
        <f>ROUND(G102*$Q$8,0)</f>
        <v>#REF!</v>
      </c>
      <c r="H103" s="438" t="e">
        <f>ROUND(H102*$Q$8,0)</f>
        <v>#REF!</v>
      </c>
      <c r="I103" s="438" t="e">
        <f>ROUND(I102*$Q$8,0)</f>
        <v>#REF!</v>
      </c>
      <c r="J103" s="441" t="e">
        <f>SUM(E103:I103)</f>
        <v>#REF!</v>
      </c>
      <c r="M103" s="499"/>
      <c r="N103" s="496"/>
      <c r="O103" s="496"/>
      <c r="P103" s="496"/>
      <c r="Q103" s="237" t="e">
        <f>IF('Cumulative Budget Request '!#REF!='Split budget (F)'!$L$1,'Cumulative Budget Request '!M102,0)</f>
        <v>#REF!</v>
      </c>
      <c r="R103" s="495" t="e">
        <f>IF('Cumulative Budget Request '!#REF!='Split budget (F)'!$L$1,'Cumulative Budget Request '!N102,0)</f>
        <v>#REF!</v>
      </c>
      <c r="S103" s="333" t="e">
        <f>IF('Cumulative Budget Request '!#REF!='Split budget (F)'!$L$1,'Cumulative Budget Request '!O102,0)</f>
        <v>#REF!</v>
      </c>
      <c r="T103" s="237" t="e">
        <f>IF('Cumulative Budget Request '!#REF!='Split budget (F)'!$L$1,'Cumulative Budget Request '!P102,0)</f>
        <v>#REF!</v>
      </c>
      <c r="U103" s="581"/>
      <c r="V103" s="581"/>
      <c r="W103" s="581"/>
      <c r="X103" s="581"/>
      <c r="Y103" s="581"/>
    </row>
    <row r="104" spans="1:25" ht="15">
      <c r="A104" s="264"/>
      <c r="B104" s="328"/>
      <c r="C104" s="338"/>
      <c r="D104" s="318" t="s">
        <v>28</v>
      </c>
      <c r="E104" s="456" t="e">
        <f>ROUND($Q$9*E100,0)</f>
        <v>#REF!</v>
      </c>
      <c r="F104" s="456" t="e">
        <f>ROUND($Q$9*F100,0)</f>
        <v>#REF!</v>
      </c>
      <c r="G104" s="456" t="e">
        <f>ROUND($Q$9*G100,0)</f>
        <v>#REF!</v>
      </c>
      <c r="H104" s="456" t="e">
        <f>ROUND($Q$9*H100,0)</f>
        <v>#REF!</v>
      </c>
      <c r="I104" s="456" t="e">
        <f>ROUND($Q$9*I100,0)</f>
        <v>#REF!</v>
      </c>
      <c r="J104" s="457" t="e">
        <f>SUM(E104:I104)</f>
        <v>#REF!</v>
      </c>
      <c r="M104" s="499"/>
      <c r="N104" s="496"/>
      <c r="O104" s="496"/>
      <c r="P104" s="496"/>
      <c r="Q104" s="237" t="e">
        <f>IF('Cumulative Budget Request '!#REF!='Split budget (F)'!$L$1,'Cumulative Budget Request '!M103,0)</f>
        <v>#REF!</v>
      </c>
      <c r="R104" s="495" t="e">
        <f>IF('Cumulative Budget Request '!#REF!='Split budget (F)'!$L$1,'Cumulative Budget Request '!N103,0)</f>
        <v>#REF!</v>
      </c>
      <c r="S104" s="333" t="e">
        <f>IF('Cumulative Budget Request '!#REF!='Split budget (F)'!$L$1,'Cumulative Budget Request '!O103,0)</f>
        <v>#REF!</v>
      </c>
      <c r="T104" s="237" t="e">
        <f>IF('Cumulative Budget Request '!#REF!='Split budget (F)'!$L$1,'Cumulative Budget Request '!P103,0)</f>
        <v>#REF!</v>
      </c>
      <c r="U104" s="581"/>
      <c r="V104" s="581"/>
      <c r="W104" s="581"/>
      <c r="X104" s="581"/>
      <c r="Y104" s="581"/>
    </row>
    <row r="105" spans="1:25">
      <c r="A105" s="264"/>
      <c r="B105" s="328"/>
      <c r="C105" s="338"/>
      <c r="D105" s="322" t="s">
        <v>157</v>
      </c>
      <c r="E105" s="458" t="e">
        <f>SUM(E103:E104)</f>
        <v>#REF!</v>
      </c>
      <c r="F105" s="458" t="e">
        <f t="shared" ref="F105:I105" si="29">SUM(F103:F104)</f>
        <v>#REF!</v>
      </c>
      <c r="G105" s="458" t="e">
        <f t="shared" si="29"/>
        <v>#REF!</v>
      </c>
      <c r="H105" s="458" t="e">
        <f t="shared" si="29"/>
        <v>#REF!</v>
      </c>
      <c r="I105" s="458" t="e">
        <f t="shared" si="29"/>
        <v>#REF!</v>
      </c>
      <c r="J105" s="459" t="e">
        <f>SUM(J103:J104)</f>
        <v>#REF!</v>
      </c>
      <c r="M105" s="499"/>
      <c r="N105" s="496"/>
      <c r="O105" s="496"/>
      <c r="P105" s="496"/>
      <c r="Q105" s="318"/>
      <c r="R105" s="501"/>
      <c r="S105" s="321"/>
      <c r="T105" s="502"/>
      <c r="U105" s="583"/>
      <c r="V105" s="584"/>
      <c r="W105" s="582"/>
      <c r="X105" s="582"/>
      <c r="Y105" s="582"/>
    </row>
    <row r="106" spans="1:25">
      <c r="A106" s="264"/>
      <c r="B106" s="328"/>
      <c r="C106" s="338"/>
      <c r="D106" s="318"/>
      <c r="E106" s="268"/>
      <c r="F106" s="268"/>
      <c r="G106" s="268"/>
      <c r="H106" s="268"/>
      <c r="I106" s="268"/>
      <c r="J106" s="291"/>
      <c r="M106" s="499"/>
      <c r="N106" s="496"/>
      <c r="O106" s="496"/>
      <c r="P106" s="496"/>
      <c r="Q106" s="337"/>
      <c r="R106" s="496"/>
      <c r="S106" s="337"/>
      <c r="T106" s="503"/>
      <c r="U106" s="585"/>
      <c r="V106" s="585"/>
      <c r="W106" s="585"/>
      <c r="X106" s="585"/>
      <c r="Y106" s="585"/>
    </row>
    <row r="107" spans="1:25" ht="13.15">
      <c r="A107" s="570" t="e">
        <f>IF('Cumulative Budget Request '!#REF!='Split budget (F)'!$L$1,'Cumulative Budget Request '!A106,0)</f>
        <v>#REF!</v>
      </c>
      <c r="B107" s="571" t="e">
        <f>IF('Cumulative Budget Request '!#REF!='Split budget (F)'!$L$1,'Cumulative Budget Request '!B106,0)</f>
        <v>#REF!</v>
      </c>
      <c r="C107" s="259"/>
      <c r="D107" s="337" t="s">
        <v>112</v>
      </c>
      <c r="E107" s="338" t="e">
        <f>ROUND($R107*$S107*T107,6)</f>
        <v>#REF!</v>
      </c>
      <c r="F107" s="338" t="e">
        <f>ROUND($R108*$S108*T108,6)</f>
        <v>#REF!</v>
      </c>
      <c r="G107" s="338" t="e">
        <f>ROUND($R109*$S109*T109,6)</f>
        <v>#REF!</v>
      </c>
      <c r="H107" s="338" t="e">
        <f>ROUND($R110*$S110*T110,6)</f>
        <v>#REF!</v>
      </c>
      <c r="I107" s="338" t="e">
        <f>ROUND($R111*$S111*T111,6)</f>
        <v>#REF!</v>
      </c>
      <c r="J107" s="304"/>
      <c r="M107" s="405" t="e">
        <f>IF('Cumulative Budget Request '!#REF!='Split budget (F)'!$L$1,'Cumulative Budget Request '!I106,0)</f>
        <v>#REF!</v>
      </c>
      <c r="N107" s="498" t="e">
        <f>ROUND(M107/12,2)</f>
        <v>#REF!</v>
      </c>
      <c r="O107" s="498" t="e">
        <f>IF('Cumulative Budget Request '!#REF!='Split budget (F)'!$L$1,'Cumulative Budget Request '!K106,0)</f>
        <v>#REF!</v>
      </c>
      <c r="P107" s="565" t="e">
        <f>IF('Cumulative Budget Request '!#REF!='Split budget (F)'!$L$1,'Cumulative Budget Request '!L106,0)</f>
        <v>#REF!</v>
      </c>
      <c r="Q107" s="237" t="e">
        <f>IF('Cumulative Budget Request '!#REF!='Split budget (F)'!$L$1,'Cumulative Budget Request '!M106,0)</f>
        <v>#REF!</v>
      </c>
      <c r="R107" s="495" t="e">
        <f>IF('Cumulative Budget Request '!#REF!='Split budget (F)'!$L$1,'Cumulative Budget Request '!N106,0)</f>
        <v>#REF!</v>
      </c>
      <c r="S107" s="333" t="e">
        <f>IF('Cumulative Budget Request '!#REF!='Split budget (F)'!$L$1,'Cumulative Budget Request '!O106,0)</f>
        <v>#REF!</v>
      </c>
      <c r="T107" s="237" t="e">
        <f>IF('Cumulative Budget Request '!#REF!='Split budget (F)'!$L$1,'Cumulative Budget Request '!P106,0)</f>
        <v>#REF!</v>
      </c>
      <c r="U107" s="581">
        <f>IFERROR((E110+E111)/E109,0)</f>
        <v>0</v>
      </c>
      <c r="V107" s="581">
        <f t="shared" ref="V107:Y107" si="30">IFERROR((F110+F111)/F109,0)</f>
        <v>0</v>
      </c>
      <c r="W107" s="581">
        <f t="shared" si="30"/>
        <v>0</v>
      </c>
      <c r="X107" s="581">
        <f t="shared" si="30"/>
        <v>0</v>
      </c>
      <c r="Y107" s="581">
        <f t="shared" si="30"/>
        <v>0</v>
      </c>
    </row>
    <row r="108" spans="1:25" ht="13.15">
      <c r="A108" s="252"/>
      <c r="B108" s="340"/>
      <c r="C108" s="259"/>
      <c r="D108" s="337" t="s">
        <v>158</v>
      </c>
      <c r="E108" s="294" t="e">
        <f>T107</f>
        <v>#REF!</v>
      </c>
      <c r="F108" s="294" t="e">
        <f>T108</f>
        <v>#REF!</v>
      </c>
      <c r="G108" s="294" t="e">
        <f>T109</f>
        <v>#REF!</v>
      </c>
      <c r="H108" s="294" t="e">
        <f>T110</f>
        <v>#REF!</v>
      </c>
      <c r="I108" s="294" t="e">
        <f>T111</f>
        <v>#REF!</v>
      </c>
      <c r="J108" s="304"/>
      <c r="M108" s="499"/>
      <c r="N108" s="496"/>
      <c r="O108" s="496"/>
      <c r="P108" s="496"/>
      <c r="Q108" s="237" t="e">
        <f>IF('Cumulative Budget Request '!#REF!='Split budget (F)'!$L$1,'Cumulative Budget Request '!M107,0)</f>
        <v>#REF!</v>
      </c>
      <c r="R108" s="495" t="e">
        <f>IF('Cumulative Budget Request '!#REF!='Split budget (F)'!$L$1,'Cumulative Budget Request '!N107,0)</f>
        <v>#REF!</v>
      </c>
      <c r="S108" s="333" t="e">
        <f>IF('Cumulative Budget Request '!#REF!='Split budget (F)'!$L$1,'Cumulative Budget Request '!O107,0)</f>
        <v>#REF!</v>
      </c>
      <c r="T108" s="237" t="e">
        <f>IF('Cumulative Budget Request '!#REF!='Split budget (F)'!$L$1,'Cumulative Budget Request '!P107,0)</f>
        <v>#REF!</v>
      </c>
      <c r="U108" s="581"/>
      <c r="V108" s="581"/>
      <c r="W108" s="581"/>
      <c r="X108" s="581"/>
      <c r="Y108" s="581"/>
    </row>
    <row r="109" spans="1:25">
      <c r="A109" s="264"/>
      <c r="B109" s="328"/>
      <c r="C109" s="338"/>
      <c r="D109" s="318" t="s">
        <v>14</v>
      </c>
      <c r="E109" s="439" t="e">
        <f>ROUND((N107+O107)*E107*E108*Q107,0)</f>
        <v>#REF!</v>
      </c>
      <c r="F109" s="439" t="e">
        <f>ROUND((N107+O107)*F107*F108*Q107*Q108,0)</f>
        <v>#REF!</v>
      </c>
      <c r="G109" s="439" t="e">
        <f>ROUND((N107+O107)*G107*G108*Q107*Q108*Q109,0)</f>
        <v>#REF!</v>
      </c>
      <c r="H109" s="439" t="e">
        <f>ROUND((N107+O107)*H107*H108*Q107*Q108*Q109*Q110,0)</f>
        <v>#REF!</v>
      </c>
      <c r="I109" s="439" t="e">
        <f>ROUND((N107+O107)*I107*I108*Q107*Q108*Q109*Q110*Q111,0)</f>
        <v>#REF!</v>
      </c>
      <c r="J109" s="441" t="e">
        <f>SUM(E109:I109)</f>
        <v>#REF!</v>
      </c>
      <c r="M109" s="499"/>
      <c r="N109" s="496"/>
      <c r="O109" s="496"/>
      <c r="P109" s="496"/>
      <c r="Q109" s="237" t="e">
        <f>IF('Cumulative Budget Request '!#REF!='Split budget (F)'!$L$1,'Cumulative Budget Request '!M108,0)</f>
        <v>#REF!</v>
      </c>
      <c r="R109" s="495" t="e">
        <f>IF('Cumulative Budget Request '!#REF!='Split budget (F)'!$L$1,'Cumulative Budget Request '!N108,0)</f>
        <v>#REF!</v>
      </c>
      <c r="S109" s="333" t="e">
        <f>IF('Cumulative Budget Request '!#REF!='Split budget (F)'!$L$1,'Cumulative Budget Request '!O108,0)</f>
        <v>#REF!</v>
      </c>
      <c r="T109" s="237" t="e">
        <f>IF('Cumulative Budget Request '!#REF!='Split budget (F)'!$L$1,'Cumulative Budget Request '!P108,0)</f>
        <v>#REF!</v>
      </c>
      <c r="U109" s="582"/>
      <c r="V109" s="582"/>
      <c r="W109" s="582"/>
      <c r="X109" s="582"/>
      <c r="Y109" s="582"/>
    </row>
    <row r="110" spans="1:25">
      <c r="A110" s="264"/>
      <c r="B110" s="328"/>
      <c r="C110" s="338"/>
      <c r="D110" s="318" t="s">
        <v>29</v>
      </c>
      <c r="E110" s="438" t="e">
        <f>ROUND(E109*$Q$8,0)</f>
        <v>#REF!</v>
      </c>
      <c r="F110" s="438" t="e">
        <f>ROUND(F109*$Q$8,0)</f>
        <v>#REF!</v>
      </c>
      <c r="G110" s="438" t="e">
        <f>ROUND(G109*$Q$8,0)</f>
        <v>#REF!</v>
      </c>
      <c r="H110" s="438" t="e">
        <f>ROUND(H109*$Q$8,0)</f>
        <v>#REF!</v>
      </c>
      <c r="I110" s="438" t="e">
        <f>ROUND(I109*$Q$8,0)</f>
        <v>#REF!</v>
      </c>
      <c r="J110" s="441" t="e">
        <f>SUM(E110:I110)</f>
        <v>#REF!</v>
      </c>
      <c r="M110" s="499"/>
      <c r="N110" s="496"/>
      <c r="O110" s="496"/>
      <c r="P110" s="496"/>
      <c r="Q110" s="237" t="e">
        <f>IF('Cumulative Budget Request '!#REF!='Split budget (F)'!$L$1,'Cumulative Budget Request '!M109,0)</f>
        <v>#REF!</v>
      </c>
      <c r="R110" s="495" t="e">
        <f>IF('Cumulative Budget Request '!#REF!='Split budget (F)'!$L$1,'Cumulative Budget Request '!N109,0)</f>
        <v>#REF!</v>
      </c>
      <c r="S110" s="333" t="e">
        <f>IF('Cumulative Budget Request '!#REF!='Split budget (F)'!$L$1,'Cumulative Budget Request '!O109,0)</f>
        <v>#REF!</v>
      </c>
      <c r="T110" s="237" t="e">
        <f>IF('Cumulative Budget Request '!#REF!='Split budget (F)'!$L$1,'Cumulative Budget Request '!P109,0)</f>
        <v>#REF!</v>
      </c>
      <c r="U110" s="582"/>
      <c r="V110" s="582"/>
      <c r="W110" s="582"/>
      <c r="X110" s="582"/>
      <c r="Y110" s="582"/>
    </row>
    <row r="111" spans="1:25" ht="15">
      <c r="A111" s="264"/>
      <c r="B111" s="328"/>
      <c r="C111" s="338"/>
      <c r="D111" s="318" t="s">
        <v>28</v>
      </c>
      <c r="E111" s="456" t="e">
        <f>ROUND($Q$9*E107,0)</f>
        <v>#REF!</v>
      </c>
      <c r="F111" s="456" t="e">
        <f>ROUND($Q$9*F107,0)</f>
        <v>#REF!</v>
      </c>
      <c r="G111" s="456" t="e">
        <f>ROUND($Q$9*G107,0)</f>
        <v>#REF!</v>
      </c>
      <c r="H111" s="456" t="e">
        <f>ROUND($Q$9*H107,0)</f>
        <v>#REF!</v>
      </c>
      <c r="I111" s="456" t="e">
        <f>ROUND($Q$9*I107,0)</f>
        <v>#REF!</v>
      </c>
      <c r="J111" s="457" t="e">
        <f>SUM(E111:I111)</f>
        <v>#REF!</v>
      </c>
      <c r="M111" s="499"/>
      <c r="N111" s="496"/>
      <c r="O111" s="496"/>
      <c r="P111" s="496"/>
      <c r="Q111" s="237" t="e">
        <f>IF('Cumulative Budget Request '!#REF!='Split budget (F)'!$L$1,'Cumulative Budget Request '!M110,0)</f>
        <v>#REF!</v>
      </c>
      <c r="R111" s="495" t="e">
        <f>IF('Cumulative Budget Request '!#REF!='Split budget (F)'!$L$1,'Cumulative Budget Request '!N110,0)</f>
        <v>#REF!</v>
      </c>
      <c r="S111" s="333" t="e">
        <f>IF('Cumulative Budget Request '!#REF!='Split budget (F)'!$L$1,'Cumulative Budget Request '!O110,0)</f>
        <v>#REF!</v>
      </c>
      <c r="T111" s="237" t="e">
        <f>IF('Cumulative Budget Request '!#REF!='Split budget (F)'!$L$1,'Cumulative Budget Request '!P110,0)</f>
        <v>#REF!</v>
      </c>
      <c r="U111" s="581"/>
      <c r="V111" s="581"/>
      <c r="W111" s="581"/>
      <c r="X111" s="581"/>
      <c r="Y111" s="581"/>
    </row>
    <row r="112" spans="1:25">
      <c r="A112" s="264"/>
      <c r="B112" s="328"/>
      <c r="C112" s="338"/>
      <c r="D112" s="322" t="s">
        <v>157</v>
      </c>
      <c r="E112" s="458" t="e">
        <f>SUM(E110:E111)</f>
        <v>#REF!</v>
      </c>
      <c r="F112" s="458" t="e">
        <f t="shared" ref="F112:I112" si="31">SUM(F110:F111)</f>
        <v>#REF!</v>
      </c>
      <c r="G112" s="458" t="e">
        <f t="shared" si="31"/>
        <v>#REF!</v>
      </c>
      <c r="H112" s="458" t="e">
        <f t="shared" si="31"/>
        <v>#REF!</v>
      </c>
      <c r="I112" s="458" t="e">
        <f t="shared" si="31"/>
        <v>#REF!</v>
      </c>
      <c r="J112" s="459" t="e">
        <f>SUM(J110:J111)</f>
        <v>#REF!</v>
      </c>
      <c r="M112" s="271"/>
      <c r="N112" s="290"/>
      <c r="O112" s="290"/>
      <c r="P112" s="290"/>
      <c r="Q112" s="350"/>
      <c r="R112" s="351"/>
      <c r="S112" s="321"/>
      <c r="T112" s="425"/>
      <c r="U112" s="581"/>
      <c r="V112" s="581"/>
      <c r="W112" s="581"/>
      <c r="X112" s="581"/>
      <c r="Y112" s="581"/>
    </row>
    <row r="113" spans="1:32">
      <c r="A113" s="264"/>
      <c r="B113" s="328"/>
      <c r="C113" s="338"/>
      <c r="D113" s="318"/>
      <c r="E113" s="268"/>
      <c r="F113" s="268"/>
      <c r="G113" s="268"/>
      <c r="H113" s="268"/>
      <c r="I113" s="268"/>
      <c r="J113" s="281"/>
      <c r="M113" s="271"/>
      <c r="N113" s="290"/>
      <c r="O113" s="290"/>
      <c r="P113" s="290"/>
      <c r="Q113" s="350"/>
      <c r="R113" s="351"/>
      <c r="S113" s="321"/>
      <c r="T113" s="281"/>
      <c r="U113" s="581"/>
      <c r="V113" s="581"/>
      <c r="W113" s="581"/>
      <c r="X113" s="581"/>
      <c r="Y113" s="581"/>
    </row>
    <row r="114" spans="1:32" ht="13.15" thickBot="1">
      <c r="A114" s="264"/>
      <c r="C114" s="320"/>
      <c r="D114" s="320" t="s">
        <v>86</v>
      </c>
      <c r="E114" s="460" t="e">
        <f>SUMIF($D$92:$D$113,"Salary",E92:E113)</f>
        <v>#REF!</v>
      </c>
      <c r="F114" s="460" t="e">
        <f t="shared" ref="F114:I114" si="32">SUMIF($D$92:$D$113,"Salary",F92:F113)</f>
        <v>#REF!</v>
      </c>
      <c r="G114" s="460" t="e">
        <f t="shared" si="32"/>
        <v>#REF!</v>
      </c>
      <c r="H114" s="460" t="e">
        <f t="shared" si="32"/>
        <v>#REF!</v>
      </c>
      <c r="I114" s="460" t="e">
        <f t="shared" si="32"/>
        <v>#REF!</v>
      </c>
      <c r="J114" s="461" t="e">
        <f>SUM(E114:I114)</f>
        <v>#REF!</v>
      </c>
      <c r="M114" s="271"/>
      <c r="N114" s="329"/>
      <c r="O114" s="329"/>
      <c r="P114" s="329"/>
      <c r="Q114" s="319"/>
      <c r="R114" s="319"/>
      <c r="S114" s="319"/>
      <c r="T114" s="281"/>
      <c r="U114" s="581"/>
      <c r="V114" s="581"/>
      <c r="W114" s="581"/>
      <c r="X114" s="581"/>
      <c r="Y114" s="581"/>
    </row>
    <row r="115" spans="1:32" ht="13.15">
      <c r="A115" s="264"/>
      <c r="C115" s="320"/>
      <c r="D115" s="320" t="s">
        <v>87</v>
      </c>
      <c r="E115" s="462" t="e">
        <f>SUMIF($D$92:$D$113,"*Total Fringe",E92:E113)</f>
        <v>#REF!</v>
      </c>
      <c r="F115" s="462" t="e">
        <f t="shared" ref="F115:I115" si="33">SUMIF($D$92:$D$113,"*Total Fringe",F92:F113)</f>
        <v>#REF!</v>
      </c>
      <c r="G115" s="462" t="e">
        <f t="shared" si="33"/>
        <v>#REF!</v>
      </c>
      <c r="H115" s="462" t="e">
        <f t="shared" si="33"/>
        <v>#REF!</v>
      </c>
      <c r="I115" s="462" t="e">
        <f t="shared" si="33"/>
        <v>#REF!</v>
      </c>
      <c r="J115" s="463" t="e">
        <f>SUM(E115:I115)</f>
        <v>#REF!</v>
      </c>
      <c r="M115" s="559"/>
      <c r="N115" s="550"/>
      <c r="O115" s="550"/>
      <c r="P115" s="550"/>
      <c r="Q115" s="550"/>
      <c r="R115" s="550"/>
      <c r="S115" s="550"/>
      <c r="T115" s="550"/>
      <c r="U115" s="673"/>
      <c r="V115" s="673"/>
      <c r="W115" s="673"/>
      <c r="X115" s="673"/>
      <c r="Y115" s="677"/>
      <c r="Z115" s="674" t="s">
        <v>64</v>
      </c>
      <c r="AA115" s="675"/>
      <c r="AB115" s="675"/>
      <c r="AC115" s="675"/>
      <c r="AD115" s="675"/>
      <c r="AE115" s="675"/>
      <c r="AF115" s="686"/>
    </row>
    <row r="116" spans="1:32" ht="13.15">
      <c r="A116" s="264"/>
      <c r="C116" s="320"/>
      <c r="D116" s="432"/>
      <c r="E116" s="429"/>
      <c r="F116" s="429"/>
      <c r="G116" s="429"/>
      <c r="H116" s="429"/>
      <c r="I116" s="429"/>
      <c r="J116" s="430"/>
      <c r="M116" s="314" t="s">
        <v>109</v>
      </c>
      <c r="N116" s="550" t="s">
        <v>75</v>
      </c>
      <c r="O116" s="550" t="s">
        <v>90</v>
      </c>
      <c r="P116" s="550" t="s">
        <v>17</v>
      </c>
      <c r="Q116" s="550"/>
      <c r="R116" s="550" t="s">
        <v>154</v>
      </c>
      <c r="S116" s="550"/>
      <c r="T116" s="550"/>
      <c r="U116" s="673" t="s">
        <v>95</v>
      </c>
      <c r="V116" s="673"/>
      <c r="W116" s="673"/>
      <c r="X116" s="673"/>
      <c r="Y116" s="677"/>
      <c r="Z116" s="431"/>
      <c r="AA116" s="304"/>
      <c r="AB116" s="304"/>
      <c r="AC116" s="304"/>
      <c r="AD116" s="304"/>
      <c r="AE116" s="304"/>
      <c r="AF116" s="415"/>
    </row>
    <row r="117" spans="1:32" ht="13.15">
      <c r="A117" s="559" t="s">
        <v>59</v>
      </c>
      <c r="B117" s="559" t="s">
        <v>60</v>
      </c>
      <c r="C117" s="416" t="s">
        <v>239</v>
      </c>
      <c r="D117" s="432"/>
      <c r="E117" s="269" t="str">
        <f>E11</f>
        <v>Year 1</v>
      </c>
      <c r="F117" s="269" t="str">
        <f>F11</f>
        <v>Year 2</v>
      </c>
      <c r="G117" s="269" t="str">
        <f>G11</f>
        <v>Year 3</v>
      </c>
      <c r="H117" s="269" t="str">
        <f>H11</f>
        <v>Year 4</v>
      </c>
      <c r="I117" s="269" t="str">
        <f>I11</f>
        <v>Year 5</v>
      </c>
      <c r="J117" s="304" t="s">
        <v>1</v>
      </c>
      <c r="M117" s="554" t="s">
        <v>108</v>
      </c>
      <c r="N117" s="306" t="s">
        <v>14</v>
      </c>
      <c r="O117" s="306" t="s">
        <v>91</v>
      </c>
      <c r="P117" s="306" t="s">
        <v>93</v>
      </c>
      <c r="Q117" s="306" t="s">
        <v>81</v>
      </c>
      <c r="R117" s="306" t="s">
        <v>155</v>
      </c>
      <c r="S117" s="306"/>
      <c r="T117" s="306"/>
      <c r="U117" s="578" t="s">
        <v>30</v>
      </c>
      <c r="V117" s="579" t="s">
        <v>31</v>
      </c>
      <c r="W117" s="579" t="s">
        <v>32</v>
      </c>
      <c r="X117" s="580" t="s">
        <v>33</v>
      </c>
      <c r="Y117" s="580" t="s">
        <v>34</v>
      </c>
      <c r="Z117" s="410"/>
      <c r="AA117" s="412" t="str">
        <f>E11</f>
        <v>Year 1</v>
      </c>
      <c r="AB117" s="412" t="str">
        <f>F11</f>
        <v>Year 2</v>
      </c>
      <c r="AC117" s="412" t="str">
        <f>G11</f>
        <v>Year 3</v>
      </c>
      <c r="AD117" s="412" t="str">
        <f>H11</f>
        <v>Year 4</v>
      </c>
      <c r="AE117" s="412" t="str">
        <f>I11</f>
        <v>Year 5</v>
      </c>
      <c r="AF117" s="415" t="s">
        <v>1</v>
      </c>
    </row>
    <row r="118" spans="1:32">
      <c r="A118" s="570" t="e">
        <f>IF('Cumulative Budget Request '!#REF!='Split budget (F)'!$L$1,'Cumulative Budget Request '!A117,0)</f>
        <v>#REF!</v>
      </c>
      <c r="B118" s="571" t="e">
        <f>IF('Cumulative Budget Request '!#REF!='Split budget (F)'!$L$1,'Cumulative Budget Request '!B117,0)</f>
        <v>#REF!</v>
      </c>
      <c r="C118" s="368" t="e">
        <f>IF('Cumulative Budget Request '!#REF!='Split budget (F)'!$L$1,'Cumulative Budget Request '!C117,0)</f>
        <v>#REF!</v>
      </c>
      <c r="D118" s="337" t="s">
        <v>112</v>
      </c>
      <c r="E118" s="338" t="e">
        <f>ROUND($P118*$Q118*R118,6)</f>
        <v>#REF!</v>
      </c>
      <c r="F118" s="338" t="e">
        <f>ROUND($P119*$Q119*R119,6)</f>
        <v>#REF!</v>
      </c>
      <c r="G118" s="338" t="e">
        <f>ROUND($P120*$Q120*R120,6)</f>
        <v>#REF!</v>
      </c>
      <c r="H118" s="338" t="e">
        <f>ROUND($P121*$Q121*R121,6)</f>
        <v>#REF!</v>
      </c>
      <c r="I118" s="338" t="e">
        <f>ROUND($P122*$Q122*R122,6)</f>
        <v>#REF!</v>
      </c>
      <c r="J118" s="291"/>
      <c r="K118" s="267"/>
      <c r="L118" s="267"/>
      <c r="M118" s="405" t="e">
        <f>IF('Cumulative Budget Request '!#REF!='Split budget (F)'!$L$1,'Cumulative Budget Request '!I117,0)</f>
        <v>#REF!</v>
      </c>
      <c r="N118" s="498" t="e">
        <f>ROUND(M118/12,2)</f>
        <v>#REF!</v>
      </c>
      <c r="O118" s="237" t="e">
        <f>IF('Cumulative Budget Request '!#REF!='Split budget (F)'!$L$1,'Cumulative Budget Request '!K117,0)</f>
        <v>#REF!</v>
      </c>
      <c r="P118" s="495" t="e">
        <f>IF('Cumulative Budget Request '!#REF!='Split budget (F)'!$L$1,'Cumulative Budget Request '!L117,0)</f>
        <v>#REF!</v>
      </c>
      <c r="Q118" s="333" t="e">
        <f>IF('Cumulative Budget Request '!#REF!='Split budget (F)'!$L$1,'Cumulative Budget Request '!M117,0)</f>
        <v>#REF!</v>
      </c>
      <c r="R118" s="237" t="e">
        <f>IF('Cumulative Budget Request '!#REF!='Split budget (F)'!$L$1,'Cumulative Budget Request '!N117,0)</f>
        <v>#REF!</v>
      </c>
      <c r="S118" s="321"/>
      <c r="T118" s="318"/>
      <c r="U118" s="581">
        <f>IFERROR((E121+E122)/E120,0)</f>
        <v>0</v>
      </c>
      <c r="V118" s="581">
        <f t="shared" ref="V118:Y118" si="34">IFERROR((F121+F122)/F120,0)</f>
        <v>0</v>
      </c>
      <c r="W118" s="581">
        <f t="shared" si="34"/>
        <v>0</v>
      </c>
      <c r="X118" s="581">
        <f t="shared" si="34"/>
        <v>0</v>
      </c>
      <c r="Y118" s="581">
        <f t="shared" si="34"/>
        <v>0</v>
      </c>
      <c r="Z118" s="413" t="e">
        <f>C118</f>
        <v>#REF!</v>
      </c>
      <c r="AA118" s="417" t="e">
        <f>ROUND(VLOOKUP($C118,$AA$175:AH199,4,FALSE)*E118,0)</f>
        <v>#REF!</v>
      </c>
      <c r="AB118" s="417" t="e">
        <f>ROUND(VLOOKUP($C119,$AA$175:AH199,5,FALSE)*F118,0)</f>
        <v>#REF!</v>
      </c>
      <c r="AC118" s="417" t="e">
        <f>ROUND(VLOOKUP($C120,$AA$175:AH199,6,FALSE)*G118,0)</f>
        <v>#REF!</v>
      </c>
      <c r="AD118" s="417" t="e">
        <f>ROUND(VLOOKUP($C121,$AA$175:AH199,7,FALSE)*H118,0)</f>
        <v>#REF!</v>
      </c>
      <c r="AE118" s="417" t="e">
        <f>ROUND(VLOOKUP($C122,$AA$175:AH199,8,FALSE)*I118,0)</f>
        <v>#REF!</v>
      </c>
      <c r="AF118" s="418" t="e">
        <f>SUM(AA118:AE118)</f>
        <v>#REF!</v>
      </c>
    </row>
    <row r="119" spans="1:32">
      <c r="A119" s="264"/>
      <c r="B119" s="340"/>
      <c r="C119" s="368" t="e">
        <f>IF('Cumulative Budget Request '!#REF!='Split budget (F)'!$L$1,'Cumulative Budget Request '!C118,0)</f>
        <v>#REF!</v>
      </c>
      <c r="D119" s="337" t="s">
        <v>158</v>
      </c>
      <c r="E119" s="294" t="e">
        <f>R118</f>
        <v>#REF!</v>
      </c>
      <c r="F119" s="294" t="e">
        <f>R119</f>
        <v>#REF!</v>
      </c>
      <c r="G119" s="294" t="e">
        <f>R120</f>
        <v>#REF!</v>
      </c>
      <c r="H119" s="294" t="e">
        <f>R121</f>
        <v>#REF!</v>
      </c>
      <c r="I119" s="294" t="e">
        <f>R122</f>
        <v>#REF!</v>
      </c>
      <c r="J119" s="291"/>
      <c r="K119" s="267"/>
      <c r="L119" s="267"/>
      <c r="M119" s="500"/>
      <c r="N119" s="498"/>
      <c r="O119" s="237" t="e">
        <f>IF('Cumulative Budget Request '!#REF!='Split budget (F)'!$L$1,'Cumulative Budget Request '!K118,0)</f>
        <v>#REF!</v>
      </c>
      <c r="P119" s="495" t="e">
        <f>IF('Cumulative Budget Request '!#REF!='Split budget (F)'!$L$1,'Cumulative Budget Request '!L118,0)</f>
        <v>#REF!</v>
      </c>
      <c r="Q119" s="333" t="e">
        <f>IF('Cumulative Budget Request '!#REF!='Split budget (F)'!$L$1,'Cumulative Budget Request '!M118,0)</f>
        <v>#REF!</v>
      </c>
      <c r="R119" s="237" t="e">
        <f>IF('Cumulative Budget Request '!#REF!='Split budget (F)'!$L$1,'Cumulative Budget Request '!N118,0)</f>
        <v>#REF!</v>
      </c>
      <c r="S119" s="321"/>
      <c r="T119" s="318"/>
      <c r="U119" s="581"/>
      <c r="V119" s="581"/>
      <c r="W119" s="581"/>
      <c r="X119" s="581"/>
      <c r="Y119" s="581"/>
      <c r="Z119" s="413"/>
      <c r="AA119" s="417"/>
      <c r="AB119" s="417"/>
      <c r="AC119" s="417"/>
      <c r="AD119" s="417"/>
      <c r="AE119" s="417"/>
      <c r="AF119" s="418"/>
    </row>
    <row r="120" spans="1:32">
      <c r="A120" s="264"/>
      <c r="C120" s="368" t="e">
        <f>IF('Cumulative Budget Request '!#REF!='Split budget (F)'!$L$1,'Cumulative Budget Request '!C119,0)</f>
        <v>#REF!</v>
      </c>
      <c r="D120" s="318" t="s">
        <v>14</v>
      </c>
      <c r="E120" s="439" t="e">
        <f>ROUND(N118*E118*O118,0)</f>
        <v>#REF!</v>
      </c>
      <c r="F120" s="439" t="e">
        <f>ROUND(N118*F118*O118*O119,0)</f>
        <v>#REF!</v>
      </c>
      <c r="G120" s="439" t="e">
        <f>ROUND(N118*G118*O118*O119*O120,0)</f>
        <v>#REF!</v>
      </c>
      <c r="H120" s="439" t="e">
        <f>ROUND(N118*H118*O118*O119*O120*O121,0)</f>
        <v>#REF!</v>
      </c>
      <c r="I120" s="439" t="e">
        <f>ROUND(N118*I118*O118*O119*O120*O121*O122,0)</f>
        <v>#REF!</v>
      </c>
      <c r="J120" s="441" t="e">
        <f>SUM(E120:I120)</f>
        <v>#REF!</v>
      </c>
      <c r="M120" s="499"/>
      <c r="N120" s="496"/>
      <c r="O120" s="237" t="e">
        <f>IF('Cumulative Budget Request '!#REF!='Split budget (F)'!$L$1,'Cumulative Budget Request '!K119,0)</f>
        <v>#REF!</v>
      </c>
      <c r="P120" s="495" t="e">
        <f>IF('Cumulative Budget Request '!#REF!='Split budget (F)'!$L$1,'Cumulative Budget Request '!L119,0)</f>
        <v>#REF!</v>
      </c>
      <c r="Q120" s="333" t="e">
        <f>IF('Cumulative Budget Request '!#REF!='Split budget (F)'!$L$1,'Cumulative Budget Request '!M119,0)</f>
        <v>#REF!</v>
      </c>
      <c r="R120" s="237" t="e">
        <f>IF('Cumulative Budget Request '!#REF!='Split budget (F)'!$L$1,'Cumulative Budget Request '!N119,0)</f>
        <v>#REF!</v>
      </c>
      <c r="S120" s="321"/>
      <c r="T120" s="318"/>
      <c r="U120" s="581"/>
      <c r="V120" s="581"/>
      <c r="W120" s="581"/>
      <c r="X120" s="581"/>
      <c r="Y120" s="581"/>
      <c r="Z120" s="315"/>
      <c r="AA120" s="417"/>
      <c r="AB120" s="417"/>
      <c r="AC120" s="417"/>
      <c r="AD120" s="417"/>
      <c r="AE120" s="417"/>
      <c r="AF120" s="418"/>
    </row>
    <row r="121" spans="1:32">
      <c r="A121" s="264"/>
      <c r="B121" s="328"/>
      <c r="C121" s="368" t="e">
        <f>IF('Cumulative Budget Request '!#REF!='Split budget (F)'!$L$1,'Cumulative Budget Request '!C120,0)</f>
        <v>#REF!</v>
      </c>
      <c r="D121" s="318" t="s">
        <v>29</v>
      </c>
      <c r="E121" s="438" t="e">
        <f>ROUND($E$120*$S$153,0)</f>
        <v>#REF!</v>
      </c>
      <c r="F121" s="438" t="e">
        <f>ROUND($F$120*$S$153,0)</f>
        <v>#REF!</v>
      </c>
      <c r="G121" s="438" t="e">
        <f>ROUND($G$120*$S$153,0)</f>
        <v>#REF!</v>
      </c>
      <c r="H121" s="438" t="e">
        <f>ROUND($H$120*$S$153,0)</f>
        <v>#REF!</v>
      </c>
      <c r="I121" s="438" t="e">
        <f>ROUND($I$120*$S$153,0)</f>
        <v>#REF!</v>
      </c>
      <c r="J121" s="441" t="e">
        <f>SUM(E121:I121)</f>
        <v>#REF!</v>
      </c>
      <c r="M121" s="499"/>
      <c r="N121" s="496"/>
      <c r="O121" s="237" t="e">
        <f>IF('Cumulative Budget Request '!#REF!='Split budget (F)'!$L$1,'Cumulative Budget Request '!K120,0)</f>
        <v>#REF!</v>
      </c>
      <c r="P121" s="495" t="e">
        <f>IF('Cumulative Budget Request '!#REF!='Split budget (F)'!$L$1,'Cumulative Budget Request '!L120,0)</f>
        <v>#REF!</v>
      </c>
      <c r="Q121" s="333" t="e">
        <f>IF('Cumulative Budget Request '!#REF!='Split budget (F)'!$L$1,'Cumulative Budget Request '!M120,0)</f>
        <v>#REF!</v>
      </c>
      <c r="R121" s="237" t="e">
        <f>IF('Cumulative Budget Request '!#REF!='Split budget (F)'!$L$1,'Cumulative Budget Request '!N120,0)</f>
        <v>#REF!</v>
      </c>
      <c r="S121" s="321"/>
      <c r="T121" s="318"/>
      <c r="U121" s="581"/>
      <c r="V121" s="581"/>
      <c r="W121" s="581"/>
      <c r="X121" s="581"/>
      <c r="Y121" s="581"/>
      <c r="Z121" s="315"/>
      <c r="AA121" s="417"/>
      <c r="AB121" s="417"/>
      <c r="AC121" s="417"/>
      <c r="AD121" s="417"/>
      <c r="AE121" s="417"/>
      <c r="AF121" s="418"/>
    </row>
    <row r="122" spans="1:32" ht="15">
      <c r="A122" s="264"/>
      <c r="B122" s="328"/>
      <c r="C122" s="368" t="e">
        <f>IF('Cumulative Budget Request '!#REF!='Split budget (F)'!$L$1,'Cumulative Budget Request '!C121,0)</f>
        <v>#REF!</v>
      </c>
      <c r="D122" s="318" t="s">
        <v>28</v>
      </c>
      <c r="E122" s="456" t="e">
        <f>ROUND($S$154*$E$118,0)</f>
        <v>#REF!</v>
      </c>
      <c r="F122" s="456" t="e">
        <f>ROUND($S$154*$F$118,0)</f>
        <v>#REF!</v>
      </c>
      <c r="G122" s="456" t="e">
        <f>ROUND($S$154*$G$118,0)</f>
        <v>#REF!</v>
      </c>
      <c r="H122" s="456" t="e">
        <f>ROUND($S$154*$H$118,0)</f>
        <v>#REF!</v>
      </c>
      <c r="I122" s="456" t="e">
        <f>ROUND($S$154*$I$118,0)</f>
        <v>#REF!</v>
      </c>
      <c r="J122" s="457" t="e">
        <f>SUM(E122:I122)</f>
        <v>#REF!</v>
      </c>
      <c r="M122" s="499"/>
      <c r="N122" s="496"/>
      <c r="O122" s="237" t="e">
        <f>IF('Cumulative Budget Request '!#REF!='Split budget (F)'!$L$1,'Cumulative Budget Request '!K121,0)</f>
        <v>#REF!</v>
      </c>
      <c r="P122" s="495" t="e">
        <f>IF('Cumulative Budget Request '!#REF!='Split budget (F)'!$L$1,'Cumulative Budget Request '!L121,0)</f>
        <v>#REF!</v>
      </c>
      <c r="Q122" s="333" t="e">
        <f>IF('Cumulative Budget Request '!#REF!='Split budget (F)'!$L$1,'Cumulative Budget Request '!M121,0)</f>
        <v>#REF!</v>
      </c>
      <c r="R122" s="237" t="e">
        <f>IF('Cumulative Budget Request '!#REF!='Split budget (F)'!$L$1,'Cumulative Budget Request '!N121,0)</f>
        <v>#REF!</v>
      </c>
      <c r="S122" s="321"/>
      <c r="T122" s="318"/>
      <c r="U122" s="581"/>
      <c r="V122" s="581"/>
      <c r="W122" s="581"/>
      <c r="X122" s="581"/>
      <c r="Y122" s="581"/>
      <c r="Z122" s="315"/>
      <c r="AA122" s="417"/>
      <c r="AB122" s="417"/>
      <c r="AC122" s="417"/>
      <c r="AD122" s="417"/>
      <c r="AE122" s="417"/>
      <c r="AF122" s="418"/>
    </row>
    <row r="123" spans="1:32">
      <c r="A123" s="264"/>
      <c r="B123" s="328"/>
      <c r="C123" s="338"/>
      <c r="D123" s="322" t="s">
        <v>157</v>
      </c>
      <c r="E123" s="458" t="e">
        <f>SUM(E121:E122)</f>
        <v>#REF!</v>
      </c>
      <c r="F123" s="458" t="e">
        <f t="shared" ref="F123:I123" si="35">SUM(F121:F122)</f>
        <v>#REF!</v>
      </c>
      <c r="G123" s="458" t="e">
        <f t="shared" si="35"/>
        <v>#REF!</v>
      </c>
      <c r="H123" s="458" t="e">
        <f t="shared" si="35"/>
        <v>#REF!</v>
      </c>
      <c r="I123" s="458" t="e">
        <f t="shared" si="35"/>
        <v>#REF!</v>
      </c>
      <c r="J123" s="459" t="e">
        <f>SUM(J121:J122)</f>
        <v>#REF!</v>
      </c>
      <c r="M123" s="499"/>
      <c r="N123" s="496"/>
      <c r="O123" s="318"/>
      <c r="P123" s="501"/>
      <c r="Q123" s="321"/>
      <c r="R123" s="502"/>
      <c r="S123" s="321"/>
      <c r="T123" s="502"/>
      <c r="U123" s="583"/>
      <c r="V123" s="584"/>
      <c r="W123" s="582"/>
      <c r="X123" s="582"/>
      <c r="Y123" s="582"/>
      <c r="Z123" s="315"/>
      <c r="AA123" s="417"/>
      <c r="AB123" s="417"/>
      <c r="AC123" s="417"/>
      <c r="AD123" s="417"/>
      <c r="AE123" s="417"/>
      <c r="AF123" s="418"/>
    </row>
    <row r="124" spans="1:32">
      <c r="A124" s="264"/>
      <c r="B124" s="328"/>
      <c r="C124" s="338"/>
      <c r="D124" s="318"/>
      <c r="E124" s="268"/>
      <c r="F124" s="268"/>
      <c r="G124" s="268"/>
      <c r="H124" s="268"/>
      <c r="I124" s="268"/>
      <c r="J124" s="291"/>
      <c r="M124" s="499"/>
      <c r="N124" s="496"/>
      <c r="O124" s="337"/>
      <c r="P124" s="496"/>
      <c r="Q124" s="337"/>
      <c r="R124" s="503"/>
      <c r="S124" s="337"/>
      <c r="T124" s="503"/>
      <c r="U124" s="585"/>
      <c r="V124" s="585"/>
      <c r="W124" s="585"/>
      <c r="X124" s="585"/>
      <c r="Y124" s="585"/>
      <c r="Z124" s="315"/>
      <c r="AA124" s="417"/>
      <c r="AB124" s="417"/>
      <c r="AC124" s="417"/>
      <c r="AD124" s="417"/>
      <c r="AE124" s="417"/>
      <c r="AF124" s="418"/>
    </row>
    <row r="125" spans="1:32">
      <c r="A125" s="570" t="e">
        <f>IF('Cumulative Budget Request '!#REF!='Split budget (F)'!$L$1,'Cumulative Budget Request '!A124,0)</f>
        <v>#REF!</v>
      </c>
      <c r="B125" s="571" t="e">
        <f>IF('Cumulative Budget Request '!#REF!='Split budget (F)'!$L$1,'Cumulative Budget Request '!B124,0)</f>
        <v>#REF!</v>
      </c>
      <c r="C125" s="368" t="e">
        <f>IF('Cumulative Budget Request '!#REF!='Split budget (F)'!$L$1,'Cumulative Budget Request '!C124,0)</f>
        <v>#REF!</v>
      </c>
      <c r="D125" s="337" t="s">
        <v>112</v>
      </c>
      <c r="E125" s="338" t="e">
        <f>ROUND($P125*$Q125*R125,6)</f>
        <v>#REF!</v>
      </c>
      <c r="F125" s="338" t="e">
        <f>ROUND($P126*$Q126*R126,6)</f>
        <v>#REF!</v>
      </c>
      <c r="G125" s="338" t="e">
        <f>ROUND($P127*$Q127*R127,6)</f>
        <v>#REF!</v>
      </c>
      <c r="H125" s="338" t="e">
        <f>ROUND($P128*$Q128*R128,6)</f>
        <v>#REF!</v>
      </c>
      <c r="I125" s="338" t="e">
        <f>ROUND($P129*$Q129*R129,6)</f>
        <v>#REF!</v>
      </c>
      <c r="J125" s="291"/>
      <c r="M125" s="405" t="e">
        <f>IF('Cumulative Budget Request '!#REF!='Split budget (F)'!$L$1,'Cumulative Budget Request '!I124,0)</f>
        <v>#REF!</v>
      </c>
      <c r="N125" s="498" t="e">
        <f>ROUND(M125/12,2)</f>
        <v>#REF!</v>
      </c>
      <c r="O125" s="237" t="e">
        <f>IF('Cumulative Budget Request '!#REF!='Split budget (F)'!$L$1,'Cumulative Budget Request '!K124,0)</f>
        <v>#REF!</v>
      </c>
      <c r="P125" s="495" t="e">
        <f>IF('Cumulative Budget Request '!#REF!='Split budget (F)'!$L$1,'Cumulative Budget Request '!L124,0)</f>
        <v>#REF!</v>
      </c>
      <c r="Q125" s="333" t="e">
        <f>IF('Cumulative Budget Request '!#REF!='Split budget (F)'!$L$1,'Cumulative Budget Request '!M124,0)</f>
        <v>#REF!</v>
      </c>
      <c r="R125" s="237" t="e">
        <f>IF('Cumulative Budget Request '!#REF!='Split budget (F)'!$L$1,'Cumulative Budget Request '!N124,0)</f>
        <v>#REF!</v>
      </c>
      <c r="S125" s="321"/>
      <c r="T125" s="318"/>
      <c r="U125" s="581">
        <f>IFERROR((E128+E129)/E127,0)</f>
        <v>0</v>
      </c>
      <c r="V125" s="581">
        <f t="shared" ref="V125:Y125" si="36">IFERROR((F128+F129)/F127,0)</f>
        <v>0</v>
      </c>
      <c r="W125" s="581">
        <f t="shared" si="36"/>
        <v>0</v>
      </c>
      <c r="X125" s="581">
        <f t="shared" si="36"/>
        <v>0</v>
      </c>
      <c r="Y125" s="581">
        <f t="shared" si="36"/>
        <v>0</v>
      </c>
      <c r="Z125" s="413" t="e">
        <f>C125</f>
        <v>#REF!</v>
      </c>
      <c r="AA125" s="417" t="e">
        <f>ROUND(VLOOKUP($C125,$AA$175:AH201,4,FALSE)*E125,0)</f>
        <v>#REF!</v>
      </c>
      <c r="AB125" s="417" t="e">
        <f>ROUND(VLOOKUP($C126,$AA$175:AH201,5,FALSE)*F125,0)</f>
        <v>#REF!</v>
      </c>
      <c r="AC125" s="417" t="e">
        <f>ROUND(VLOOKUP($C127,$AA$175:AH201,6,FALSE)*G125,0)</f>
        <v>#REF!</v>
      </c>
      <c r="AD125" s="417" t="e">
        <f>ROUND(VLOOKUP($C128,$AA$175:AH201,7,FALSE)*H125,0)</f>
        <v>#REF!</v>
      </c>
      <c r="AE125" s="417" t="e">
        <f>ROUND(VLOOKUP($C129,$AA$175:AH201,8,FALSE)*I125,0)</f>
        <v>#REF!</v>
      </c>
      <c r="AF125" s="418" t="e">
        <f>SUM(AA125:AE125)</f>
        <v>#REF!</v>
      </c>
    </row>
    <row r="126" spans="1:32">
      <c r="A126" s="252"/>
      <c r="B126" s="340"/>
      <c r="C126" s="368" t="e">
        <f>IF('Cumulative Budget Request '!#REF!='Split budget (F)'!$L$1,'Cumulative Budget Request '!C125,0)</f>
        <v>#REF!</v>
      </c>
      <c r="D126" s="337" t="s">
        <v>158</v>
      </c>
      <c r="E126" s="294" t="e">
        <f>R125</f>
        <v>#REF!</v>
      </c>
      <c r="F126" s="294" t="e">
        <f>R126</f>
        <v>#REF!</v>
      </c>
      <c r="G126" s="294" t="e">
        <f>R127</f>
        <v>#REF!</v>
      </c>
      <c r="H126" s="294" t="e">
        <f>R128</f>
        <v>#REF!</v>
      </c>
      <c r="I126" s="294" t="e">
        <f>R129</f>
        <v>#REF!</v>
      </c>
      <c r="J126" s="291"/>
      <c r="M126" s="500"/>
      <c r="N126" s="498"/>
      <c r="O126" s="237" t="e">
        <f>IF('Cumulative Budget Request '!#REF!='Split budget (F)'!$L$1,'Cumulative Budget Request '!K125,0)</f>
        <v>#REF!</v>
      </c>
      <c r="P126" s="495" t="e">
        <f>IF('Cumulative Budget Request '!#REF!='Split budget (F)'!$L$1,'Cumulative Budget Request '!L125,0)</f>
        <v>#REF!</v>
      </c>
      <c r="Q126" s="333" t="e">
        <f>IF('Cumulative Budget Request '!#REF!='Split budget (F)'!$L$1,'Cumulative Budget Request '!M125,0)</f>
        <v>#REF!</v>
      </c>
      <c r="R126" s="237" t="e">
        <f>IF('Cumulative Budget Request '!#REF!='Split budget (F)'!$L$1,'Cumulative Budget Request '!N125,0)</f>
        <v>#REF!</v>
      </c>
      <c r="S126" s="321"/>
      <c r="T126" s="318"/>
      <c r="U126" s="581"/>
      <c r="V126" s="581"/>
      <c r="W126" s="581"/>
      <c r="X126" s="581"/>
      <c r="Y126" s="581"/>
      <c r="Z126" s="413"/>
      <c r="AA126" s="417"/>
      <c r="AB126" s="417"/>
      <c r="AC126" s="417"/>
      <c r="AD126" s="417"/>
      <c r="AE126" s="417"/>
      <c r="AF126" s="418"/>
    </row>
    <row r="127" spans="1:32">
      <c r="A127" s="264"/>
      <c r="B127" s="328"/>
      <c r="C127" s="368" t="e">
        <f>IF('Cumulative Budget Request '!#REF!='Split budget (F)'!$L$1,'Cumulative Budget Request '!C126,0)</f>
        <v>#REF!</v>
      </c>
      <c r="D127" s="318" t="s">
        <v>14</v>
      </c>
      <c r="E127" s="439" t="e">
        <f>ROUND(N125*E125*O125,0)</f>
        <v>#REF!</v>
      </c>
      <c r="F127" s="439" t="e">
        <f>ROUND(N125*F125*O125*O126,0)</f>
        <v>#REF!</v>
      </c>
      <c r="G127" s="439" t="e">
        <f>ROUND(N125*G125*O125*O126*O127,0)</f>
        <v>#REF!</v>
      </c>
      <c r="H127" s="439" t="e">
        <f>ROUND(N125*H125*O125*O126*O127*O128,0)</f>
        <v>#REF!</v>
      </c>
      <c r="I127" s="439" t="e">
        <f>ROUND(N125*I125*O125*O126*O127*O128*O129,0)</f>
        <v>#REF!</v>
      </c>
      <c r="J127" s="441" t="e">
        <f>SUM(E127:I127)</f>
        <v>#REF!</v>
      </c>
      <c r="M127" s="499"/>
      <c r="N127" s="496"/>
      <c r="O127" s="237" t="e">
        <f>IF('Cumulative Budget Request '!#REF!='Split budget (F)'!$L$1,'Cumulative Budget Request '!K126,0)</f>
        <v>#REF!</v>
      </c>
      <c r="P127" s="495" t="e">
        <f>IF('Cumulative Budget Request '!#REF!='Split budget (F)'!$L$1,'Cumulative Budget Request '!L126,0)</f>
        <v>#REF!</v>
      </c>
      <c r="Q127" s="333" t="e">
        <f>IF('Cumulative Budget Request '!#REF!='Split budget (F)'!$L$1,'Cumulative Budget Request '!M126,0)</f>
        <v>#REF!</v>
      </c>
      <c r="R127" s="237" t="e">
        <f>IF('Cumulative Budget Request '!#REF!='Split budget (F)'!$L$1,'Cumulative Budget Request '!N126,0)</f>
        <v>#REF!</v>
      </c>
      <c r="S127" s="321"/>
      <c r="T127" s="318"/>
      <c r="U127" s="581"/>
      <c r="V127" s="581"/>
      <c r="W127" s="581"/>
      <c r="X127" s="581"/>
      <c r="Y127" s="581"/>
      <c r="Z127" s="315"/>
      <c r="AA127" s="417"/>
      <c r="AB127" s="417"/>
      <c r="AC127" s="417"/>
      <c r="AD127" s="417"/>
      <c r="AE127" s="417"/>
      <c r="AF127" s="418"/>
    </row>
    <row r="128" spans="1:32">
      <c r="A128" s="264"/>
      <c r="B128" s="328"/>
      <c r="C128" s="368" t="e">
        <f>IF('Cumulative Budget Request '!#REF!='Split budget (F)'!$L$1,'Cumulative Budget Request '!C127,0)</f>
        <v>#REF!</v>
      </c>
      <c r="D128" s="318" t="s">
        <v>29</v>
      </c>
      <c r="E128" s="438" t="e">
        <f>ROUND(E127*$S$153,0)</f>
        <v>#REF!</v>
      </c>
      <c r="F128" s="438" t="e">
        <f>ROUND(F127*$S$153,0)</f>
        <v>#REF!</v>
      </c>
      <c r="G128" s="438" t="e">
        <f>ROUND(G127*$S$153,0)</f>
        <v>#REF!</v>
      </c>
      <c r="H128" s="438" t="e">
        <f>ROUND(H127*$S$153,0)</f>
        <v>#REF!</v>
      </c>
      <c r="I128" s="438" t="e">
        <f>ROUND(I127*$S$153,0)</f>
        <v>#REF!</v>
      </c>
      <c r="J128" s="441" t="e">
        <f>SUM(E128:I128)</f>
        <v>#REF!</v>
      </c>
      <c r="M128" s="499"/>
      <c r="N128" s="496"/>
      <c r="O128" s="237" t="e">
        <f>IF('Cumulative Budget Request '!#REF!='Split budget (F)'!$L$1,'Cumulative Budget Request '!K127,0)</f>
        <v>#REF!</v>
      </c>
      <c r="P128" s="495" t="e">
        <f>IF('Cumulative Budget Request '!#REF!='Split budget (F)'!$L$1,'Cumulative Budget Request '!L127,0)</f>
        <v>#REF!</v>
      </c>
      <c r="Q128" s="333" t="e">
        <f>IF('Cumulative Budget Request '!#REF!='Split budget (F)'!$L$1,'Cumulative Budget Request '!M127,0)</f>
        <v>#REF!</v>
      </c>
      <c r="R128" s="237" t="e">
        <f>IF('Cumulative Budget Request '!#REF!='Split budget (F)'!$L$1,'Cumulative Budget Request '!N127,0)</f>
        <v>#REF!</v>
      </c>
      <c r="S128" s="321"/>
      <c r="T128" s="318"/>
      <c r="U128" s="581"/>
      <c r="V128" s="581"/>
      <c r="W128" s="581"/>
      <c r="X128" s="581"/>
      <c r="Y128" s="581"/>
      <c r="Z128" s="315"/>
      <c r="AA128" s="417"/>
      <c r="AB128" s="417"/>
      <c r="AC128" s="417"/>
      <c r="AD128" s="417"/>
      <c r="AE128" s="417"/>
      <c r="AF128" s="418"/>
    </row>
    <row r="129" spans="1:32" ht="15">
      <c r="A129" s="264"/>
      <c r="B129" s="328"/>
      <c r="C129" s="368" t="e">
        <f>IF('Cumulative Budget Request '!#REF!='Split budget (F)'!$L$1,'Cumulative Budget Request '!C128,0)</f>
        <v>#REF!</v>
      </c>
      <c r="D129" s="318" t="s">
        <v>28</v>
      </c>
      <c r="E129" s="456" t="e">
        <f>ROUND($S$154*E125,0)</f>
        <v>#REF!</v>
      </c>
      <c r="F129" s="456" t="e">
        <f>ROUND($S$154*F125,0)</f>
        <v>#REF!</v>
      </c>
      <c r="G129" s="456" t="e">
        <f>ROUND($S$154*G125,0)</f>
        <v>#REF!</v>
      </c>
      <c r="H129" s="456" t="e">
        <f>ROUND($S$154*H125,0)</f>
        <v>#REF!</v>
      </c>
      <c r="I129" s="456" t="e">
        <f>ROUND($S$154*I125,0)</f>
        <v>#REF!</v>
      </c>
      <c r="J129" s="457" t="e">
        <f>SUM(E129:I129)</f>
        <v>#REF!</v>
      </c>
      <c r="M129" s="499"/>
      <c r="N129" s="496"/>
      <c r="O129" s="237" t="e">
        <f>IF('Cumulative Budget Request '!#REF!='Split budget (F)'!$L$1,'Cumulative Budget Request '!K128,0)</f>
        <v>#REF!</v>
      </c>
      <c r="P129" s="495" t="e">
        <f>IF('Cumulative Budget Request '!#REF!='Split budget (F)'!$L$1,'Cumulative Budget Request '!L128,0)</f>
        <v>#REF!</v>
      </c>
      <c r="Q129" s="333" t="e">
        <f>IF('Cumulative Budget Request '!#REF!='Split budget (F)'!$L$1,'Cumulative Budget Request '!M128,0)</f>
        <v>#REF!</v>
      </c>
      <c r="R129" s="237" t="e">
        <f>IF('Cumulative Budget Request '!#REF!='Split budget (F)'!$L$1,'Cumulative Budget Request '!N128,0)</f>
        <v>#REF!</v>
      </c>
      <c r="S129" s="321"/>
      <c r="T129" s="318"/>
      <c r="U129" s="581"/>
      <c r="V129" s="581"/>
      <c r="W129" s="581"/>
      <c r="X129" s="581"/>
      <c r="Y129" s="581"/>
      <c r="Z129" s="315"/>
      <c r="AA129" s="417"/>
      <c r="AB129" s="417"/>
      <c r="AC129" s="417"/>
      <c r="AD129" s="417"/>
      <c r="AE129" s="417"/>
      <c r="AF129" s="418"/>
    </row>
    <row r="130" spans="1:32">
      <c r="A130" s="264"/>
      <c r="B130" s="328"/>
      <c r="C130" s="338"/>
      <c r="D130" s="322" t="s">
        <v>157</v>
      </c>
      <c r="E130" s="458" t="e">
        <f>SUM(E128:E129)</f>
        <v>#REF!</v>
      </c>
      <c r="F130" s="458" t="e">
        <f t="shared" ref="F130:I130" si="37">SUM(F128:F129)</f>
        <v>#REF!</v>
      </c>
      <c r="G130" s="458" t="e">
        <f t="shared" si="37"/>
        <v>#REF!</v>
      </c>
      <c r="H130" s="458" t="e">
        <f t="shared" si="37"/>
        <v>#REF!</v>
      </c>
      <c r="I130" s="458" t="e">
        <f t="shared" si="37"/>
        <v>#REF!</v>
      </c>
      <c r="J130" s="459" t="e">
        <f>SUM(J128:J129)</f>
        <v>#REF!</v>
      </c>
      <c r="M130" s="499"/>
      <c r="N130" s="496"/>
      <c r="O130" s="318"/>
      <c r="P130" s="501"/>
      <c r="Q130" s="321"/>
      <c r="R130" s="502"/>
      <c r="S130" s="321"/>
      <c r="T130" s="502"/>
      <c r="U130" s="583"/>
      <c r="V130" s="584"/>
      <c r="W130" s="582"/>
      <c r="X130" s="582"/>
      <c r="Y130" s="582"/>
      <c r="Z130" s="315"/>
      <c r="AA130" s="417"/>
      <c r="AB130" s="417"/>
      <c r="AC130" s="417"/>
      <c r="AD130" s="417"/>
      <c r="AE130" s="417"/>
      <c r="AF130" s="418"/>
    </row>
    <row r="131" spans="1:32">
      <c r="A131" s="264"/>
      <c r="B131" s="328"/>
      <c r="C131" s="338"/>
      <c r="D131" s="318"/>
      <c r="E131" s="268"/>
      <c r="F131" s="268"/>
      <c r="G131" s="268"/>
      <c r="H131" s="268"/>
      <c r="I131" s="268"/>
      <c r="J131" s="291"/>
      <c r="M131" s="499"/>
      <c r="N131" s="496"/>
      <c r="O131" s="337"/>
      <c r="P131" s="496"/>
      <c r="Q131" s="337"/>
      <c r="R131" s="503"/>
      <c r="S131" s="337"/>
      <c r="T131" s="503"/>
      <c r="U131" s="585"/>
      <c r="V131" s="585"/>
      <c r="W131" s="585"/>
      <c r="X131" s="585"/>
      <c r="Y131" s="585"/>
      <c r="Z131" s="315"/>
      <c r="AA131" s="417"/>
      <c r="AB131" s="417"/>
      <c r="AC131" s="417"/>
      <c r="AD131" s="417"/>
      <c r="AE131" s="417"/>
      <c r="AF131" s="418"/>
    </row>
    <row r="132" spans="1:32">
      <c r="A132" s="570" t="e">
        <f>IF('Cumulative Budget Request '!#REF!='Split budget (F)'!$L$1,'Cumulative Budget Request '!A131,0)</f>
        <v>#REF!</v>
      </c>
      <c r="B132" s="571" t="e">
        <f>IF('Cumulative Budget Request '!#REF!='Split budget (F)'!$L$1,'Cumulative Budget Request '!B131,0)</f>
        <v>#REF!</v>
      </c>
      <c r="C132" s="368" t="e">
        <f>IF('Cumulative Budget Request '!#REF!='Split budget (F)'!$L$1,'Cumulative Budget Request '!C131,0)</f>
        <v>#REF!</v>
      </c>
      <c r="D132" s="337" t="s">
        <v>112</v>
      </c>
      <c r="E132" s="338" t="e">
        <f>ROUND($P132*$Q132*R132,6)</f>
        <v>#REF!</v>
      </c>
      <c r="F132" s="338" t="e">
        <f>ROUND($P133*$Q133*R133,6)</f>
        <v>#REF!</v>
      </c>
      <c r="G132" s="338" t="e">
        <f>ROUND($P134*$Q134*R134,6)</f>
        <v>#REF!</v>
      </c>
      <c r="H132" s="338" t="e">
        <f>ROUND($P135*$Q135*R135,6)</f>
        <v>#REF!</v>
      </c>
      <c r="I132" s="338" t="e">
        <f>ROUND($P136*$Q136*R136,6)</f>
        <v>#REF!</v>
      </c>
      <c r="J132" s="291"/>
      <c r="M132" s="405" t="e">
        <f>IF('Cumulative Budget Request '!#REF!='Split budget (F)'!$L$1,'Cumulative Budget Request '!I131,0)</f>
        <v>#REF!</v>
      </c>
      <c r="N132" s="498" t="e">
        <f>ROUND(M132/12,2)</f>
        <v>#REF!</v>
      </c>
      <c r="O132" s="237" t="e">
        <f>IF('Cumulative Budget Request '!#REF!='Split budget (F)'!$L$1,'Cumulative Budget Request '!K131,0)</f>
        <v>#REF!</v>
      </c>
      <c r="P132" s="495" t="e">
        <f>IF('Cumulative Budget Request '!#REF!='Split budget (F)'!$L$1,'Cumulative Budget Request '!L131,0)</f>
        <v>#REF!</v>
      </c>
      <c r="Q132" s="333" t="e">
        <f>IF('Cumulative Budget Request '!#REF!='Split budget (F)'!$L$1,'Cumulative Budget Request '!M131,0)</f>
        <v>#REF!</v>
      </c>
      <c r="R132" s="237" t="e">
        <f>IF('Cumulative Budget Request '!#REF!='Split budget (F)'!$L$1,'Cumulative Budget Request '!N131,0)</f>
        <v>#REF!</v>
      </c>
      <c r="S132" s="321"/>
      <c r="T132" s="318"/>
      <c r="U132" s="581">
        <f>IFERROR((E135+E136)/E134,0)</f>
        <v>0</v>
      </c>
      <c r="V132" s="581">
        <f t="shared" ref="V132:Y132" si="38">IFERROR((F135+F136)/F134,0)</f>
        <v>0</v>
      </c>
      <c r="W132" s="581">
        <f t="shared" si="38"/>
        <v>0</v>
      </c>
      <c r="X132" s="581">
        <f t="shared" si="38"/>
        <v>0</v>
      </c>
      <c r="Y132" s="581">
        <f t="shared" si="38"/>
        <v>0</v>
      </c>
      <c r="Z132" s="413" t="e">
        <f>C132</f>
        <v>#REF!</v>
      </c>
      <c r="AA132" s="417" t="e">
        <f>ROUND(VLOOKUP($C132,$AA$175:AH201,4,FALSE)*E132,0)</f>
        <v>#REF!</v>
      </c>
      <c r="AB132" s="417" t="e">
        <f>ROUND(VLOOKUP($C133,$AA$175:AH201,5,FALSE)*F132,0)</f>
        <v>#REF!</v>
      </c>
      <c r="AC132" s="417" t="e">
        <f>ROUND(VLOOKUP($C134,$AA$175:AH201,6,FALSE)*G132,0)</f>
        <v>#REF!</v>
      </c>
      <c r="AD132" s="417" t="e">
        <f>ROUND(VLOOKUP($C135,$AA$175:AH201,7,FALSE)*H132,0)</f>
        <v>#REF!</v>
      </c>
      <c r="AE132" s="417" t="e">
        <f>ROUND(VLOOKUP($C136,$AA$175:AH201,8,FALSE)*I132,0)</f>
        <v>#REF!</v>
      </c>
      <c r="AF132" s="418" t="e">
        <f>SUM(AA132:AE132)</f>
        <v>#REF!</v>
      </c>
    </row>
    <row r="133" spans="1:32">
      <c r="A133" s="252"/>
      <c r="B133" s="340"/>
      <c r="C133" s="368" t="e">
        <f>IF('Cumulative Budget Request '!#REF!='Split budget (F)'!$L$1,'Cumulative Budget Request '!C132,0)</f>
        <v>#REF!</v>
      </c>
      <c r="D133" s="337" t="s">
        <v>158</v>
      </c>
      <c r="E133" s="294" t="e">
        <f>R132</f>
        <v>#REF!</v>
      </c>
      <c r="F133" s="294" t="e">
        <f>R133</f>
        <v>#REF!</v>
      </c>
      <c r="G133" s="294" t="e">
        <f>R134</f>
        <v>#REF!</v>
      </c>
      <c r="H133" s="294" t="e">
        <f>R135</f>
        <v>#REF!</v>
      </c>
      <c r="I133" s="294" t="e">
        <f>R136</f>
        <v>#REF!</v>
      </c>
      <c r="J133" s="291"/>
      <c r="M133" s="500"/>
      <c r="N133" s="498"/>
      <c r="O133" s="237" t="e">
        <f>IF('Cumulative Budget Request '!#REF!='Split budget (F)'!$L$1,'Cumulative Budget Request '!K132,0)</f>
        <v>#REF!</v>
      </c>
      <c r="P133" s="495" t="e">
        <f>IF('Cumulative Budget Request '!#REF!='Split budget (F)'!$L$1,'Cumulative Budget Request '!L132,0)</f>
        <v>#REF!</v>
      </c>
      <c r="Q133" s="333" t="e">
        <f>IF('Cumulative Budget Request '!#REF!='Split budget (F)'!$L$1,'Cumulative Budget Request '!M132,0)</f>
        <v>#REF!</v>
      </c>
      <c r="R133" s="237" t="e">
        <f>IF('Cumulative Budget Request '!#REF!='Split budget (F)'!$L$1,'Cumulative Budget Request '!N132,0)</f>
        <v>#REF!</v>
      </c>
      <c r="S133" s="321"/>
      <c r="T133" s="318"/>
      <c r="U133" s="581"/>
      <c r="V133" s="581"/>
      <c r="W133" s="581"/>
      <c r="X133" s="581"/>
      <c r="Y133" s="581"/>
      <c r="Z133" s="413"/>
      <c r="AA133" s="417"/>
      <c r="AB133" s="417"/>
      <c r="AC133" s="417"/>
      <c r="AD133" s="417"/>
      <c r="AE133" s="417"/>
      <c r="AF133" s="418"/>
    </row>
    <row r="134" spans="1:32">
      <c r="A134" s="264"/>
      <c r="B134" s="328"/>
      <c r="C134" s="368" t="e">
        <f>IF('Cumulative Budget Request '!#REF!='Split budget (F)'!$L$1,'Cumulative Budget Request '!C133,0)</f>
        <v>#REF!</v>
      </c>
      <c r="D134" s="318" t="s">
        <v>14</v>
      </c>
      <c r="E134" s="439" t="e">
        <f>ROUND(N132*E132*O132,0)</f>
        <v>#REF!</v>
      </c>
      <c r="F134" s="439" t="e">
        <f>ROUND(N132*F132*O132*O133,0)</f>
        <v>#REF!</v>
      </c>
      <c r="G134" s="439" t="e">
        <f>ROUND(N132*G132*O132*O133*O134,0)</f>
        <v>#REF!</v>
      </c>
      <c r="H134" s="439" t="e">
        <f>ROUND(N132*H132*O132*O133*O134*O135,0)</f>
        <v>#REF!</v>
      </c>
      <c r="I134" s="439" t="e">
        <f>ROUND(N132*I132*O132*O133*O134*O135*O136,0)</f>
        <v>#REF!</v>
      </c>
      <c r="J134" s="441" t="e">
        <f>SUM(E134:I134)</f>
        <v>#REF!</v>
      </c>
      <c r="M134" s="499"/>
      <c r="N134" s="496"/>
      <c r="O134" s="237" t="e">
        <f>IF('Cumulative Budget Request '!#REF!='Split budget (F)'!$L$1,'Cumulative Budget Request '!K133,0)</f>
        <v>#REF!</v>
      </c>
      <c r="P134" s="495" t="e">
        <f>IF('Cumulative Budget Request '!#REF!='Split budget (F)'!$L$1,'Cumulative Budget Request '!L133,0)</f>
        <v>#REF!</v>
      </c>
      <c r="Q134" s="333" t="e">
        <f>IF('Cumulative Budget Request '!#REF!='Split budget (F)'!$L$1,'Cumulative Budget Request '!M133,0)</f>
        <v>#REF!</v>
      </c>
      <c r="R134" s="237" t="e">
        <f>IF('Cumulative Budget Request '!#REF!='Split budget (F)'!$L$1,'Cumulative Budget Request '!N133,0)</f>
        <v>#REF!</v>
      </c>
      <c r="S134" s="321"/>
      <c r="T134" s="318"/>
      <c r="U134" s="581"/>
      <c r="V134" s="581"/>
      <c r="W134" s="581"/>
      <c r="X134" s="581"/>
      <c r="Y134" s="581"/>
      <c r="Z134" s="315"/>
      <c r="AA134" s="417"/>
      <c r="AB134" s="417"/>
      <c r="AC134" s="417"/>
      <c r="AD134" s="417"/>
      <c r="AE134" s="417"/>
      <c r="AF134" s="418"/>
    </row>
    <row r="135" spans="1:32">
      <c r="A135" s="264"/>
      <c r="B135" s="328"/>
      <c r="C135" s="368" t="e">
        <f>IF('Cumulative Budget Request '!#REF!='Split budget (F)'!$L$1,'Cumulative Budget Request '!C134,0)</f>
        <v>#REF!</v>
      </c>
      <c r="D135" s="318" t="s">
        <v>29</v>
      </c>
      <c r="E135" s="438" t="e">
        <f>ROUND(E134*$S$153,0)</f>
        <v>#REF!</v>
      </c>
      <c r="F135" s="438" t="e">
        <f>ROUND(F134*$S$153,0)</f>
        <v>#REF!</v>
      </c>
      <c r="G135" s="438" t="e">
        <f>ROUND(G134*$S$153,0)</f>
        <v>#REF!</v>
      </c>
      <c r="H135" s="438" t="e">
        <f>ROUND(H134*$S$153,0)</f>
        <v>#REF!</v>
      </c>
      <c r="I135" s="438" t="e">
        <f>ROUND(I134*$S$153,0)</f>
        <v>#REF!</v>
      </c>
      <c r="J135" s="441" t="e">
        <f>SUM(E135:I135)</f>
        <v>#REF!</v>
      </c>
      <c r="M135" s="499"/>
      <c r="N135" s="496"/>
      <c r="O135" s="237" t="e">
        <f>IF('Cumulative Budget Request '!#REF!='Split budget (F)'!$L$1,'Cumulative Budget Request '!K134,0)</f>
        <v>#REF!</v>
      </c>
      <c r="P135" s="495" t="e">
        <f>IF('Cumulative Budget Request '!#REF!='Split budget (F)'!$L$1,'Cumulative Budget Request '!L134,0)</f>
        <v>#REF!</v>
      </c>
      <c r="Q135" s="333" t="e">
        <f>IF('Cumulative Budget Request '!#REF!='Split budget (F)'!$L$1,'Cumulative Budget Request '!M134,0)</f>
        <v>#REF!</v>
      </c>
      <c r="R135" s="237" t="e">
        <f>IF('Cumulative Budget Request '!#REF!='Split budget (F)'!$L$1,'Cumulative Budget Request '!N134,0)</f>
        <v>#REF!</v>
      </c>
      <c r="S135" s="321"/>
      <c r="T135" s="318"/>
      <c r="U135" s="581"/>
      <c r="V135" s="581"/>
      <c r="W135" s="581"/>
      <c r="X135" s="581"/>
      <c r="Y135" s="581"/>
      <c r="Z135" s="315"/>
      <c r="AA135" s="417"/>
      <c r="AB135" s="417"/>
      <c r="AC135" s="417"/>
      <c r="AD135" s="417"/>
      <c r="AE135" s="417"/>
      <c r="AF135" s="418"/>
    </row>
    <row r="136" spans="1:32" ht="15">
      <c r="A136" s="264"/>
      <c r="B136" s="328"/>
      <c r="C136" s="368" t="e">
        <f>IF('Cumulative Budget Request '!#REF!='Split budget (F)'!$L$1,'Cumulative Budget Request '!C135,0)</f>
        <v>#REF!</v>
      </c>
      <c r="D136" s="318" t="s">
        <v>28</v>
      </c>
      <c r="E136" s="456" t="e">
        <f>ROUND($S$154*E132,0)</f>
        <v>#REF!</v>
      </c>
      <c r="F136" s="456" t="e">
        <f>ROUND($S$154*F132,0)</f>
        <v>#REF!</v>
      </c>
      <c r="G136" s="456" t="e">
        <f>ROUND($S$154*G132,0)</f>
        <v>#REF!</v>
      </c>
      <c r="H136" s="456" t="e">
        <f>ROUND($S$154*H132,0)</f>
        <v>#REF!</v>
      </c>
      <c r="I136" s="456" t="e">
        <f>ROUND($S$154*I132,0)</f>
        <v>#REF!</v>
      </c>
      <c r="J136" s="457" t="e">
        <f>SUM(E136:I136)</f>
        <v>#REF!</v>
      </c>
      <c r="M136" s="499"/>
      <c r="N136" s="496"/>
      <c r="O136" s="237" t="e">
        <f>IF('Cumulative Budget Request '!#REF!='Split budget (F)'!$L$1,'Cumulative Budget Request '!K135,0)</f>
        <v>#REF!</v>
      </c>
      <c r="P136" s="495" t="e">
        <f>IF('Cumulative Budget Request '!#REF!='Split budget (F)'!$L$1,'Cumulative Budget Request '!L135,0)</f>
        <v>#REF!</v>
      </c>
      <c r="Q136" s="333" t="e">
        <f>IF('Cumulative Budget Request '!#REF!='Split budget (F)'!$L$1,'Cumulative Budget Request '!M135,0)</f>
        <v>#REF!</v>
      </c>
      <c r="R136" s="237" t="e">
        <f>IF('Cumulative Budget Request '!#REF!='Split budget (F)'!$L$1,'Cumulative Budget Request '!N135,0)</f>
        <v>#REF!</v>
      </c>
      <c r="S136" s="321"/>
      <c r="T136" s="318"/>
      <c r="U136" s="581"/>
      <c r="V136" s="581"/>
      <c r="W136" s="581"/>
      <c r="X136" s="581"/>
      <c r="Y136" s="581"/>
      <c r="Z136" s="315"/>
      <c r="AA136" s="417"/>
      <c r="AB136" s="417"/>
      <c r="AC136" s="417"/>
      <c r="AD136" s="417"/>
      <c r="AE136" s="417"/>
      <c r="AF136" s="418"/>
    </row>
    <row r="137" spans="1:32">
      <c r="A137" s="264"/>
      <c r="B137" s="328"/>
      <c r="C137" s="338"/>
      <c r="D137" s="322" t="s">
        <v>157</v>
      </c>
      <c r="E137" s="458" t="e">
        <f>SUM(E135:E136)</f>
        <v>#REF!</v>
      </c>
      <c r="F137" s="458" t="e">
        <f t="shared" ref="F137:I137" si="39">SUM(F135:F136)</f>
        <v>#REF!</v>
      </c>
      <c r="G137" s="458" t="e">
        <f t="shared" si="39"/>
        <v>#REF!</v>
      </c>
      <c r="H137" s="458" t="e">
        <f t="shared" si="39"/>
        <v>#REF!</v>
      </c>
      <c r="I137" s="458" t="e">
        <f t="shared" si="39"/>
        <v>#REF!</v>
      </c>
      <c r="J137" s="459" t="e">
        <f>SUM(J135:J136)</f>
        <v>#REF!</v>
      </c>
      <c r="M137" s="499"/>
      <c r="N137" s="496"/>
      <c r="O137" s="318"/>
      <c r="P137" s="501"/>
      <c r="Q137" s="321"/>
      <c r="R137" s="502"/>
      <c r="S137" s="321"/>
      <c r="T137" s="502"/>
      <c r="U137" s="583"/>
      <c r="V137" s="584"/>
      <c r="W137" s="582"/>
      <c r="X137" s="582"/>
      <c r="Y137" s="582"/>
      <c r="Z137" s="315"/>
      <c r="AA137" s="417"/>
      <c r="AB137" s="417"/>
      <c r="AC137" s="417"/>
      <c r="AD137" s="417"/>
      <c r="AE137" s="417"/>
      <c r="AF137" s="418"/>
    </row>
    <row r="138" spans="1:32">
      <c r="A138" s="264"/>
      <c r="B138" s="328"/>
      <c r="C138" s="338"/>
      <c r="D138" s="318"/>
      <c r="E138" s="446"/>
      <c r="F138" s="446"/>
      <c r="G138" s="446"/>
      <c r="H138" s="446"/>
      <c r="I138" s="446"/>
      <c r="J138" s="444"/>
      <c r="M138" s="499"/>
      <c r="N138" s="496"/>
      <c r="O138" s="337"/>
      <c r="P138" s="496"/>
      <c r="Q138" s="337"/>
      <c r="R138" s="503"/>
      <c r="S138" s="337"/>
      <c r="T138" s="503"/>
      <c r="U138" s="585"/>
      <c r="V138" s="585"/>
      <c r="W138" s="585"/>
      <c r="X138" s="585"/>
      <c r="Y138" s="585"/>
      <c r="Z138" s="315"/>
      <c r="AA138" s="417"/>
      <c r="AB138" s="417"/>
      <c r="AC138" s="417"/>
      <c r="AD138" s="417"/>
      <c r="AE138" s="417"/>
      <c r="AF138" s="418"/>
    </row>
    <row r="139" spans="1:32">
      <c r="A139" s="570" t="e">
        <f>IF('Cumulative Budget Request '!#REF!='Split budget (F)'!$L$1,'Cumulative Budget Request '!A138,0)</f>
        <v>#REF!</v>
      </c>
      <c r="B139" s="571" t="e">
        <f>IF('Cumulative Budget Request '!#REF!='Split budget (F)'!$L$1,'Cumulative Budget Request '!B138,0)</f>
        <v>#REF!</v>
      </c>
      <c r="C139" s="368" t="e">
        <f>IF('Cumulative Budget Request '!#REF!='Split budget (F)'!$L$1,'Cumulative Budget Request '!C138,0)</f>
        <v>#REF!</v>
      </c>
      <c r="D139" s="337" t="s">
        <v>112</v>
      </c>
      <c r="E139" s="338" t="e">
        <f>ROUND($P139*$Q139*R139,6)</f>
        <v>#REF!</v>
      </c>
      <c r="F139" s="338" t="e">
        <f>ROUND($P140*$Q140*R140,6)</f>
        <v>#REF!</v>
      </c>
      <c r="G139" s="338" t="e">
        <f>ROUND($P141*$Q141*R141,6)</f>
        <v>#REF!</v>
      </c>
      <c r="H139" s="338" t="e">
        <f>ROUND($P142*$Q142*R142,6)</f>
        <v>#REF!</v>
      </c>
      <c r="I139" s="338" t="e">
        <f>ROUND($P143*$Q143*R143,6)</f>
        <v>#REF!</v>
      </c>
      <c r="J139" s="291"/>
      <c r="M139" s="405" t="e">
        <f>IF('Cumulative Budget Request '!#REF!='Split budget (F)'!$L$1,'Cumulative Budget Request '!I138,0)</f>
        <v>#REF!</v>
      </c>
      <c r="N139" s="498" t="e">
        <f>ROUND(M139/12,2)</f>
        <v>#REF!</v>
      </c>
      <c r="O139" s="237" t="e">
        <f>IF('Cumulative Budget Request '!#REF!='Split budget (F)'!$L$1,'Cumulative Budget Request '!K138,0)</f>
        <v>#REF!</v>
      </c>
      <c r="P139" s="495" t="e">
        <f>IF('Cumulative Budget Request '!#REF!='Split budget (F)'!$L$1,'Cumulative Budget Request '!L138,0)</f>
        <v>#REF!</v>
      </c>
      <c r="Q139" s="333" t="e">
        <f>IF('Cumulative Budget Request '!#REF!='Split budget (F)'!$L$1,'Cumulative Budget Request '!M138,0)</f>
        <v>#REF!</v>
      </c>
      <c r="R139" s="237" t="e">
        <f>IF('Cumulative Budget Request '!#REF!='Split budget (F)'!$L$1,'Cumulative Budget Request '!N138,0)</f>
        <v>#REF!</v>
      </c>
      <c r="S139" s="321"/>
      <c r="T139" s="318"/>
      <c r="U139" s="581">
        <f>IFERROR((E142+E143)/E141,0)</f>
        <v>0</v>
      </c>
      <c r="V139" s="581">
        <f t="shared" ref="V139:Y139" si="40">IFERROR((F142+F143)/F141,0)</f>
        <v>0</v>
      </c>
      <c r="W139" s="581">
        <f t="shared" si="40"/>
        <v>0</v>
      </c>
      <c r="X139" s="581">
        <f t="shared" si="40"/>
        <v>0</v>
      </c>
      <c r="Y139" s="581">
        <f t="shared" si="40"/>
        <v>0</v>
      </c>
      <c r="Z139" s="413" t="e">
        <f>C139</f>
        <v>#REF!</v>
      </c>
      <c r="AA139" s="417" t="e">
        <f>ROUND(VLOOKUP($C139,$AA$175:AH201,4,FALSE)*E139,0)</f>
        <v>#REF!</v>
      </c>
      <c r="AB139" s="417" t="e">
        <f>ROUND(VLOOKUP($C140,$AA$175:AH201,5,FALSE)*F139,0)</f>
        <v>#REF!</v>
      </c>
      <c r="AC139" s="417" t="e">
        <f>ROUND(VLOOKUP($C141,$AA$175:AH201,6,FALSE)*G139,0)</f>
        <v>#REF!</v>
      </c>
      <c r="AD139" s="417" t="e">
        <f>ROUND(VLOOKUP($C142,$AA$175:AH201,7,FALSE)*H139,0)</f>
        <v>#REF!</v>
      </c>
      <c r="AE139" s="417" t="e">
        <f>ROUND(VLOOKUP($C143,$AA$175:AH201,8,FALSE)*I139,0)</f>
        <v>#REF!</v>
      </c>
      <c r="AF139" s="418" t="e">
        <f>SUM(AA139:AE139)</f>
        <v>#REF!</v>
      </c>
    </row>
    <row r="140" spans="1:32">
      <c r="A140" s="252"/>
      <c r="B140" s="340"/>
      <c r="C140" s="368" t="e">
        <f>IF('Cumulative Budget Request '!#REF!='Split budget (F)'!$L$1,'Cumulative Budget Request '!C139,0)</f>
        <v>#REF!</v>
      </c>
      <c r="D140" s="337" t="s">
        <v>158</v>
      </c>
      <c r="E140" s="294" t="e">
        <f>R139</f>
        <v>#REF!</v>
      </c>
      <c r="F140" s="294" t="e">
        <f>R140</f>
        <v>#REF!</v>
      </c>
      <c r="G140" s="294" t="e">
        <f>R141</f>
        <v>#REF!</v>
      </c>
      <c r="H140" s="294" t="e">
        <f>R142</f>
        <v>#REF!</v>
      </c>
      <c r="I140" s="294" t="e">
        <f>R143</f>
        <v>#REF!</v>
      </c>
      <c r="J140" s="291"/>
      <c r="M140" s="500"/>
      <c r="N140" s="498"/>
      <c r="O140" s="237" t="e">
        <f>IF('Cumulative Budget Request '!#REF!='Split budget (F)'!$L$1,'Cumulative Budget Request '!K139,0)</f>
        <v>#REF!</v>
      </c>
      <c r="P140" s="495" t="e">
        <f>IF('Cumulative Budget Request '!#REF!='Split budget (F)'!$L$1,'Cumulative Budget Request '!L139,0)</f>
        <v>#REF!</v>
      </c>
      <c r="Q140" s="333" t="e">
        <f>IF('Cumulative Budget Request '!#REF!='Split budget (F)'!$L$1,'Cumulative Budget Request '!M139,0)</f>
        <v>#REF!</v>
      </c>
      <c r="R140" s="237" t="e">
        <f>IF('Cumulative Budget Request '!#REF!='Split budget (F)'!$L$1,'Cumulative Budget Request '!N139,0)</f>
        <v>#REF!</v>
      </c>
      <c r="S140" s="321"/>
      <c r="T140" s="318"/>
      <c r="U140" s="581"/>
      <c r="V140" s="581"/>
      <c r="W140" s="581"/>
      <c r="X140" s="581"/>
      <c r="Y140" s="581"/>
      <c r="Z140" s="413"/>
      <c r="AA140" s="417"/>
      <c r="AB140" s="417"/>
      <c r="AC140" s="417"/>
      <c r="AD140" s="417"/>
      <c r="AE140" s="417"/>
      <c r="AF140" s="418"/>
    </row>
    <row r="141" spans="1:32">
      <c r="A141" s="264"/>
      <c r="B141" s="328"/>
      <c r="C141" s="368" t="e">
        <f>IF('Cumulative Budget Request '!#REF!='Split budget (F)'!$L$1,'Cumulative Budget Request '!C140,0)</f>
        <v>#REF!</v>
      </c>
      <c r="D141" s="318" t="s">
        <v>14</v>
      </c>
      <c r="E141" s="439" t="e">
        <f>ROUND(N139*E139*O139,0)</f>
        <v>#REF!</v>
      </c>
      <c r="F141" s="439" t="e">
        <f>ROUND(N139*F139*O139*O140,0)</f>
        <v>#REF!</v>
      </c>
      <c r="G141" s="439" t="e">
        <f>ROUND(N139*G139*O139*O140*O141,0)</f>
        <v>#REF!</v>
      </c>
      <c r="H141" s="439" t="e">
        <f>ROUND(N139*H139*O139*O140*O141*O142,0)</f>
        <v>#REF!</v>
      </c>
      <c r="I141" s="439" t="e">
        <f>ROUND(N139*I139*O139*O140*O141*O142*O143,0)</f>
        <v>#REF!</v>
      </c>
      <c r="J141" s="441" t="e">
        <f>SUM(E141:I141)</f>
        <v>#REF!</v>
      </c>
      <c r="M141" s="499"/>
      <c r="N141" s="496"/>
      <c r="O141" s="237" t="e">
        <f>IF('Cumulative Budget Request '!#REF!='Split budget (F)'!$L$1,'Cumulative Budget Request '!K140,0)</f>
        <v>#REF!</v>
      </c>
      <c r="P141" s="495" t="e">
        <f>IF('Cumulative Budget Request '!#REF!='Split budget (F)'!$L$1,'Cumulative Budget Request '!L140,0)</f>
        <v>#REF!</v>
      </c>
      <c r="Q141" s="333" t="e">
        <f>IF('Cumulative Budget Request '!#REF!='Split budget (F)'!$L$1,'Cumulative Budget Request '!M140,0)</f>
        <v>#REF!</v>
      </c>
      <c r="R141" s="237" t="e">
        <f>IF('Cumulative Budget Request '!#REF!='Split budget (F)'!$L$1,'Cumulative Budget Request '!N140,0)</f>
        <v>#REF!</v>
      </c>
      <c r="S141" s="321"/>
      <c r="T141" s="318"/>
      <c r="U141" s="581"/>
      <c r="V141" s="581"/>
      <c r="W141" s="581"/>
      <c r="X141" s="581"/>
      <c r="Y141" s="581"/>
      <c r="Z141" s="315"/>
      <c r="AA141" s="417"/>
      <c r="AB141" s="417"/>
      <c r="AC141" s="417"/>
      <c r="AD141" s="417"/>
      <c r="AE141" s="417"/>
      <c r="AF141" s="418"/>
    </row>
    <row r="142" spans="1:32">
      <c r="A142" s="264"/>
      <c r="B142" s="328"/>
      <c r="C142" s="368" t="e">
        <f>IF('Cumulative Budget Request '!#REF!='Split budget (F)'!$L$1,'Cumulative Budget Request '!C141,0)</f>
        <v>#REF!</v>
      </c>
      <c r="D142" s="318" t="s">
        <v>29</v>
      </c>
      <c r="E142" s="438" t="e">
        <f>ROUND(E141*$S$153,0)</f>
        <v>#REF!</v>
      </c>
      <c r="F142" s="438" t="e">
        <f>ROUND(F141*$S$153,0)</f>
        <v>#REF!</v>
      </c>
      <c r="G142" s="438" t="e">
        <f>ROUND(G141*$S$153,0)</f>
        <v>#REF!</v>
      </c>
      <c r="H142" s="438" t="e">
        <f>ROUND(H141*$S$153,0)</f>
        <v>#REF!</v>
      </c>
      <c r="I142" s="438" t="e">
        <f>ROUND(I141*$S$153,0)</f>
        <v>#REF!</v>
      </c>
      <c r="J142" s="441" t="e">
        <f>SUM(E142:I142)</f>
        <v>#REF!</v>
      </c>
      <c r="M142" s="499"/>
      <c r="N142" s="496"/>
      <c r="O142" s="237" t="e">
        <f>IF('Cumulative Budget Request '!#REF!='Split budget (F)'!$L$1,'Cumulative Budget Request '!K141,0)</f>
        <v>#REF!</v>
      </c>
      <c r="P142" s="495" t="e">
        <f>IF('Cumulative Budget Request '!#REF!='Split budget (F)'!$L$1,'Cumulative Budget Request '!L141,0)</f>
        <v>#REF!</v>
      </c>
      <c r="Q142" s="333" t="e">
        <f>IF('Cumulative Budget Request '!#REF!='Split budget (F)'!$L$1,'Cumulative Budget Request '!M141,0)</f>
        <v>#REF!</v>
      </c>
      <c r="R142" s="237" t="e">
        <f>IF('Cumulative Budget Request '!#REF!='Split budget (F)'!$L$1,'Cumulative Budget Request '!N141,0)</f>
        <v>#REF!</v>
      </c>
      <c r="S142" s="321"/>
      <c r="T142" s="318"/>
      <c r="U142" s="581"/>
      <c r="V142" s="581"/>
      <c r="W142" s="581"/>
      <c r="X142" s="581"/>
      <c r="Y142" s="581"/>
      <c r="Z142" s="315"/>
      <c r="AA142" s="417"/>
      <c r="AB142" s="417"/>
      <c r="AC142" s="417"/>
      <c r="AD142" s="417"/>
      <c r="AE142" s="417"/>
      <c r="AF142" s="418"/>
    </row>
    <row r="143" spans="1:32" ht="15">
      <c r="A143" s="264"/>
      <c r="B143" s="328"/>
      <c r="C143" s="368" t="e">
        <f>IF('Cumulative Budget Request '!#REF!='Split budget (F)'!$L$1,'Cumulative Budget Request '!C142,0)</f>
        <v>#REF!</v>
      </c>
      <c r="D143" s="318" t="s">
        <v>28</v>
      </c>
      <c r="E143" s="456" t="e">
        <f>ROUND($S$154*E139,0)</f>
        <v>#REF!</v>
      </c>
      <c r="F143" s="456" t="e">
        <f>ROUND($S$154*F139,0)</f>
        <v>#REF!</v>
      </c>
      <c r="G143" s="456" t="e">
        <f>ROUND($S$154*G139,0)</f>
        <v>#REF!</v>
      </c>
      <c r="H143" s="456" t="e">
        <f>ROUND($S$154*H139,0)</f>
        <v>#REF!</v>
      </c>
      <c r="I143" s="456" t="e">
        <f>ROUND($S$154*I139,0)</f>
        <v>#REF!</v>
      </c>
      <c r="J143" s="457" t="e">
        <f>SUM(E143:I143)</f>
        <v>#REF!</v>
      </c>
      <c r="M143" s="499"/>
      <c r="N143" s="496"/>
      <c r="O143" s="237" t="e">
        <f>IF('Cumulative Budget Request '!#REF!='Split budget (F)'!$L$1,'Cumulative Budget Request '!K142,0)</f>
        <v>#REF!</v>
      </c>
      <c r="P143" s="495" t="e">
        <f>IF('Cumulative Budget Request '!#REF!='Split budget (F)'!$L$1,'Cumulative Budget Request '!L142,0)</f>
        <v>#REF!</v>
      </c>
      <c r="Q143" s="333" t="e">
        <f>IF('Cumulative Budget Request '!#REF!='Split budget (F)'!$L$1,'Cumulative Budget Request '!M142,0)</f>
        <v>#REF!</v>
      </c>
      <c r="R143" s="237" t="e">
        <f>IF('Cumulative Budget Request '!#REF!='Split budget (F)'!$L$1,'Cumulative Budget Request '!N142,0)</f>
        <v>#REF!</v>
      </c>
      <c r="S143" s="321"/>
      <c r="T143" s="318"/>
      <c r="U143" s="581"/>
      <c r="V143" s="581"/>
      <c r="W143" s="581"/>
      <c r="X143" s="581"/>
      <c r="Y143" s="581"/>
      <c r="Z143" s="315"/>
      <c r="AA143" s="417"/>
      <c r="AB143" s="417"/>
      <c r="AC143" s="417"/>
      <c r="AD143" s="417"/>
      <c r="AE143" s="417"/>
      <c r="AF143" s="418"/>
    </row>
    <row r="144" spans="1:32" ht="13.5" customHeight="1">
      <c r="A144" s="264"/>
      <c r="B144" s="328"/>
      <c r="C144" s="338"/>
      <c r="D144" s="322" t="s">
        <v>157</v>
      </c>
      <c r="E144" s="458" t="e">
        <f>SUM(E142:E143)</f>
        <v>#REF!</v>
      </c>
      <c r="F144" s="458" t="e">
        <f t="shared" ref="F144:I144" si="41">SUM(F142:F143)</f>
        <v>#REF!</v>
      </c>
      <c r="G144" s="458" t="e">
        <f t="shared" si="41"/>
        <v>#REF!</v>
      </c>
      <c r="H144" s="458" t="e">
        <f t="shared" si="41"/>
        <v>#REF!</v>
      </c>
      <c r="I144" s="458" t="e">
        <f t="shared" si="41"/>
        <v>#REF!</v>
      </c>
      <c r="J144" s="459" t="e">
        <f>SUM(J142:J143)</f>
        <v>#REF!</v>
      </c>
      <c r="M144" s="499"/>
      <c r="N144" s="496"/>
      <c r="O144" s="318"/>
      <c r="P144" s="501"/>
      <c r="Q144" s="321"/>
      <c r="R144" s="502"/>
      <c r="S144" s="321"/>
      <c r="T144" s="502"/>
      <c r="U144" s="583"/>
      <c r="V144" s="584"/>
      <c r="W144" s="582"/>
      <c r="X144" s="582"/>
      <c r="Y144" s="582"/>
      <c r="Z144" s="315"/>
      <c r="AA144" s="417"/>
      <c r="AB144" s="417"/>
      <c r="AC144" s="417"/>
      <c r="AD144" s="417"/>
      <c r="AE144" s="417"/>
      <c r="AF144" s="418"/>
    </row>
    <row r="145" spans="1:45">
      <c r="A145" s="264"/>
      <c r="B145" s="328"/>
      <c r="C145" s="338"/>
      <c r="D145" s="318"/>
      <c r="E145" s="268"/>
      <c r="F145" s="268"/>
      <c r="G145" s="268"/>
      <c r="H145" s="268"/>
      <c r="I145" s="268"/>
      <c r="J145" s="291"/>
      <c r="M145" s="499"/>
      <c r="N145" s="496"/>
      <c r="O145" s="337"/>
      <c r="P145" s="496"/>
      <c r="Q145" s="337"/>
      <c r="R145" s="503"/>
      <c r="S145" s="337"/>
      <c r="T145" s="503"/>
      <c r="U145" s="585"/>
      <c r="V145" s="585"/>
      <c r="W145" s="585"/>
      <c r="X145" s="585"/>
      <c r="Y145" s="585"/>
      <c r="Z145" s="315"/>
      <c r="AA145" s="417"/>
      <c r="AB145" s="417"/>
      <c r="AC145" s="417"/>
      <c r="AD145" s="417"/>
      <c r="AE145" s="417"/>
      <c r="AF145" s="418"/>
    </row>
    <row r="146" spans="1:45">
      <c r="A146" s="570" t="e">
        <f>IF('Cumulative Budget Request '!#REF!='Split budget (F)'!$L$1,'Cumulative Budget Request '!A145,0)</f>
        <v>#REF!</v>
      </c>
      <c r="B146" s="571" t="e">
        <f>IF('Cumulative Budget Request '!#REF!='Split budget (F)'!$L$1,'Cumulative Budget Request '!B145,0)</f>
        <v>#REF!</v>
      </c>
      <c r="C146" s="368" t="e">
        <f>IF('Cumulative Budget Request '!#REF!='Split budget (F)'!$L$1,'Cumulative Budget Request '!C145,0)</f>
        <v>#REF!</v>
      </c>
      <c r="D146" s="337" t="s">
        <v>112</v>
      </c>
      <c r="E146" s="338" t="e">
        <f>ROUND($P146*$Q146*R146,6)</f>
        <v>#REF!</v>
      </c>
      <c r="F146" s="338" t="e">
        <f>ROUND($P147*$Q147*R147,6)</f>
        <v>#REF!</v>
      </c>
      <c r="G146" s="338" t="e">
        <f>ROUND($P148*$Q148*R148,6)</f>
        <v>#REF!</v>
      </c>
      <c r="H146" s="338" t="e">
        <f>ROUND($P149*$Q149*R149,6)</f>
        <v>#REF!</v>
      </c>
      <c r="I146" s="338" t="e">
        <f>ROUND($P150*$Q150*R150,6)</f>
        <v>#REF!</v>
      </c>
      <c r="J146" s="291"/>
      <c r="M146" s="405" t="e">
        <f>IF('Cumulative Budget Request '!#REF!='Split budget (F)'!$L$1,'Cumulative Budget Request '!I145,0)</f>
        <v>#REF!</v>
      </c>
      <c r="N146" s="498" t="e">
        <f>ROUND(M146/12,2)</f>
        <v>#REF!</v>
      </c>
      <c r="O146" s="237" t="e">
        <f>IF('Cumulative Budget Request '!#REF!='Split budget (F)'!$L$1,'Cumulative Budget Request '!K145,0)</f>
        <v>#REF!</v>
      </c>
      <c r="P146" s="495" t="e">
        <f>IF('Cumulative Budget Request '!#REF!='Split budget (F)'!$L$1,'Cumulative Budget Request '!L145,0)</f>
        <v>#REF!</v>
      </c>
      <c r="Q146" s="333" t="e">
        <f>IF('Cumulative Budget Request '!#REF!='Split budget (F)'!$L$1,'Cumulative Budget Request '!M145,0)</f>
        <v>#REF!</v>
      </c>
      <c r="R146" s="237" t="e">
        <f>IF('Cumulative Budget Request '!#REF!='Split budget (F)'!$L$1,'Cumulative Budget Request '!N145,0)</f>
        <v>#REF!</v>
      </c>
      <c r="S146" s="321"/>
      <c r="T146" s="318"/>
      <c r="U146" s="581">
        <f>IFERROR((E149+E150)/E148,0)</f>
        <v>0</v>
      </c>
      <c r="V146" s="581">
        <f t="shared" ref="V146:Y146" si="42">IFERROR((F149+F150)/F148,0)</f>
        <v>0</v>
      </c>
      <c r="W146" s="581">
        <f t="shared" si="42"/>
        <v>0</v>
      </c>
      <c r="X146" s="581">
        <f t="shared" si="42"/>
        <v>0</v>
      </c>
      <c r="Y146" s="581">
        <f t="shared" si="42"/>
        <v>0</v>
      </c>
      <c r="Z146" s="413" t="e">
        <f>C146</f>
        <v>#REF!</v>
      </c>
      <c r="AA146" s="417" t="e">
        <f>ROUND(VLOOKUP($C146,$AA$175:AH201,4,FALSE)*E146,0)</f>
        <v>#REF!</v>
      </c>
      <c r="AB146" s="417" t="e">
        <f>ROUND(VLOOKUP($C147,$AA$175:AH201,5,FALSE)*F146,0)</f>
        <v>#REF!</v>
      </c>
      <c r="AC146" s="417" t="e">
        <f>ROUND(VLOOKUP($C148,$AA$175:AH201,6,FALSE)*G146,0)</f>
        <v>#REF!</v>
      </c>
      <c r="AD146" s="417" t="e">
        <f>ROUND(VLOOKUP($C149,$AA$175:AH201,7,FALSE)*H146,0)</f>
        <v>#REF!</v>
      </c>
      <c r="AE146" s="417" t="e">
        <f>ROUND(VLOOKUP($C150,$AA$175:AH201,8,FALSE)*I146,0)</f>
        <v>#REF!</v>
      </c>
      <c r="AF146" s="418" t="e">
        <f>SUM(AA146:AE146)</f>
        <v>#REF!</v>
      </c>
    </row>
    <row r="147" spans="1:45">
      <c r="A147" s="252"/>
      <c r="B147" s="340"/>
      <c r="C147" s="368" t="e">
        <f>IF('Cumulative Budget Request '!#REF!='Split budget (F)'!$L$1,'Cumulative Budget Request '!C146,0)</f>
        <v>#REF!</v>
      </c>
      <c r="D147" s="337" t="s">
        <v>158</v>
      </c>
      <c r="E147" s="294" t="e">
        <f>R146</f>
        <v>#REF!</v>
      </c>
      <c r="F147" s="294" t="e">
        <f>R147</f>
        <v>#REF!</v>
      </c>
      <c r="G147" s="294" t="e">
        <f>R148</f>
        <v>#REF!</v>
      </c>
      <c r="H147" s="294" t="e">
        <f>R149</f>
        <v>#REF!</v>
      </c>
      <c r="I147" s="294" t="e">
        <f>R150</f>
        <v>#REF!</v>
      </c>
      <c r="J147" s="291"/>
      <c r="M147" s="500"/>
      <c r="N147" s="498"/>
      <c r="O147" s="237" t="e">
        <f>IF('Cumulative Budget Request '!#REF!='Split budget (F)'!$L$1,'Cumulative Budget Request '!K146,0)</f>
        <v>#REF!</v>
      </c>
      <c r="P147" s="495" t="e">
        <f>IF('Cumulative Budget Request '!#REF!='Split budget (F)'!$L$1,'Cumulative Budget Request '!L146,0)</f>
        <v>#REF!</v>
      </c>
      <c r="Q147" s="333" t="e">
        <f>IF('Cumulative Budget Request '!#REF!='Split budget (F)'!$L$1,'Cumulative Budget Request '!M146,0)</f>
        <v>#REF!</v>
      </c>
      <c r="R147" s="237" t="e">
        <f>IF('Cumulative Budget Request '!#REF!='Split budget (F)'!$L$1,'Cumulative Budget Request '!N146,0)</f>
        <v>#REF!</v>
      </c>
      <c r="S147" s="321"/>
      <c r="T147" s="318"/>
      <c r="U147" s="581"/>
      <c r="V147" s="581"/>
      <c r="W147" s="581"/>
      <c r="X147" s="581"/>
      <c r="Y147" s="581"/>
      <c r="Z147" s="413"/>
      <c r="AA147" s="417"/>
      <c r="AB147" s="417"/>
      <c r="AC147" s="417"/>
      <c r="AD147" s="417"/>
      <c r="AE147" s="417"/>
      <c r="AF147" s="418"/>
    </row>
    <row r="148" spans="1:45">
      <c r="A148" s="264"/>
      <c r="B148" s="328"/>
      <c r="C148" s="368" t="e">
        <f>IF('Cumulative Budget Request '!#REF!='Split budget (F)'!$L$1,'Cumulative Budget Request '!C147,0)</f>
        <v>#REF!</v>
      </c>
      <c r="D148" s="318" t="s">
        <v>14</v>
      </c>
      <c r="E148" s="439" t="e">
        <f>ROUND(N146*E146*O146,0)</f>
        <v>#REF!</v>
      </c>
      <c r="F148" s="439" t="e">
        <f>ROUND(N146*F146*O146*O147,0)</f>
        <v>#REF!</v>
      </c>
      <c r="G148" s="439" t="e">
        <f>ROUND(N146*G146*O146*O147*O148,0)</f>
        <v>#REF!</v>
      </c>
      <c r="H148" s="439" t="e">
        <f>ROUND(N146*H146*O146*O147*O148*O149,0)</f>
        <v>#REF!</v>
      </c>
      <c r="I148" s="439" t="e">
        <f>ROUND(N146*I146*O146*O147*O148*O149*O150,0)</f>
        <v>#REF!</v>
      </c>
      <c r="J148" s="441" t="e">
        <f>SUM(E148:I148)</f>
        <v>#REF!</v>
      </c>
      <c r="M148" s="499"/>
      <c r="N148" s="496"/>
      <c r="O148" s="237" t="e">
        <f>IF('Cumulative Budget Request '!#REF!='Split budget (F)'!$L$1,'Cumulative Budget Request '!K147,0)</f>
        <v>#REF!</v>
      </c>
      <c r="P148" s="495" t="e">
        <f>IF('Cumulative Budget Request '!#REF!='Split budget (F)'!$L$1,'Cumulative Budget Request '!L147,0)</f>
        <v>#REF!</v>
      </c>
      <c r="Q148" s="333" t="e">
        <f>IF('Cumulative Budget Request '!#REF!='Split budget (F)'!$L$1,'Cumulative Budget Request '!M147,0)</f>
        <v>#REF!</v>
      </c>
      <c r="R148" s="237" t="e">
        <f>IF('Cumulative Budget Request '!#REF!='Split budget (F)'!$L$1,'Cumulative Budget Request '!N147,0)</f>
        <v>#REF!</v>
      </c>
      <c r="S148" s="321"/>
      <c r="T148" s="318"/>
      <c r="U148" s="582"/>
      <c r="V148" s="582"/>
      <c r="W148" s="582"/>
      <c r="X148" s="582"/>
      <c r="Y148" s="582"/>
      <c r="Z148" s="315"/>
      <c r="AA148" s="417"/>
      <c r="AB148" s="417"/>
      <c r="AC148" s="417"/>
      <c r="AD148" s="417"/>
      <c r="AE148" s="417"/>
      <c r="AF148" s="418"/>
    </row>
    <row r="149" spans="1:45">
      <c r="A149" s="264"/>
      <c r="B149" s="328"/>
      <c r="C149" s="368" t="e">
        <f>IF('Cumulative Budget Request '!#REF!='Split budget (F)'!$L$1,'Cumulative Budget Request '!C148,0)</f>
        <v>#REF!</v>
      </c>
      <c r="D149" s="318" t="s">
        <v>29</v>
      </c>
      <c r="E149" s="438" t="e">
        <f>ROUND(E148*$S$153,0)</f>
        <v>#REF!</v>
      </c>
      <c r="F149" s="438" t="e">
        <f>ROUND(F148*$S$153,0)</f>
        <v>#REF!</v>
      </c>
      <c r="G149" s="438" t="e">
        <f>ROUND(G148*$S$153,0)</f>
        <v>#REF!</v>
      </c>
      <c r="H149" s="438" t="e">
        <f>ROUND(H148*$S$153,0)</f>
        <v>#REF!</v>
      </c>
      <c r="I149" s="438" t="e">
        <f>ROUND(I148*$S$153,0)</f>
        <v>#REF!</v>
      </c>
      <c r="J149" s="441" t="e">
        <f>SUM(E149:I149)</f>
        <v>#REF!</v>
      </c>
      <c r="M149" s="499"/>
      <c r="N149" s="496"/>
      <c r="O149" s="237" t="e">
        <f>IF('Cumulative Budget Request '!#REF!='Split budget (F)'!$L$1,'Cumulative Budget Request '!K148,0)</f>
        <v>#REF!</v>
      </c>
      <c r="P149" s="495" t="e">
        <f>IF('Cumulative Budget Request '!#REF!='Split budget (F)'!$L$1,'Cumulative Budget Request '!L148,0)</f>
        <v>#REF!</v>
      </c>
      <c r="Q149" s="333" t="e">
        <f>IF('Cumulative Budget Request '!#REF!='Split budget (F)'!$L$1,'Cumulative Budget Request '!M148,0)</f>
        <v>#REF!</v>
      </c>
      <c r="R149" s="237" t="e">
        <f>IF('Cumulative Budget Request '!#REF!='Split budget (F)'!$L$1,'Cumulative Budget Request '!N148,0)</f>
        <v>#REF!</v>
      </c>
      <c r="S149" s="321"/>
      <c r="T149" s="318"/>
      <c r="U149" s="582"/>
      <c r="V149" s="582"/>
      <c r="W149" s="582"/>
      <c r="X149" s="582"/>
      <c r="Y149" s="582"/>
      <c r="Z149" s="315"/>
      <c r="AA149" s="417"/>
      <c r="AB149" s="417"/>
      <c r="AC149" s="417"/>
      <c r="AD149" s="417"/>
      <c r="AE149" s="417"/>
      <c r="AF149" s="418"/>
    </row>
    <row r="150" spans="1:45" ht="15">
      <c r="A150" s="264"/>
      <c r="B150" s="328"/>
      <c r="C150" s="368" t="e">
        <f>IF('Cumulative Budget Request '!#REF!='Split budget (F)'!$L$1,'Cumulative Budget Request '!C149,0)</f>
        <v>#REF!</v>
      </c>
      <c r="D150" s="318" t="s">
        <v>28</v>
      </c>
      <c r="E150" s="456" t="e">
        <f>ROUND($S$154*E146,0)</f>
        <v>#REF!</v>
      </c>
      <c r="F150" s="456" t="e">
        <f>ROUND($S$154*F146,0)</f>
        <v>#REF!</v>
      </c>
      <c r="G150" s="456" t="e">
        <f>ROUND($S$154*G146,0)</f>
        <v>#REF!</v>
      </c>
      <c r="H150" s="456" t="e">
        <f>ROUND($S$154*H146,0)</f>
        <v>#REF!</v>
      </c>
      <c r="I150" s="456" t="e">
        <f>ROUND($S$154*I146,0)</f>
        <v>#REF!</v>
      </c>
      <c r="J150" s="457" t="e">
        <f>SUM(E150:I150)</f>
        <v>#REF!</v>
      </c>
      <c r="M150" s="499"/>
      <c r="N150" s="496"/>
      <c r="O150" s="237" t="e">
        <f>IF('Cumulative Budget Request '!#REF!='Split budget (F)'!$L$1,'Cumulative Budget Request '!K149,0)</f>
        <v>#REF!</v>
      </c>
      <c r="P150" s="495" t="e">
        <f>IF('Cumulative Budget Request '!#REF!='Split budget (F)'!$L$1,'Cumulative Budget Request '!L149,0)</f>
        <v>#REF!</v>
      </c>
      <c r="Q150" s="333" t="e">
        <f>IF('Cumulative Budget Request '!#REF!='Split budget (F)'!$L$1,'Cumulative Budget Request '!M149,0)</f>
        <v>#REF!</v>
      </c>
      <c r="R150" s="237" t="e">
        <f>IF('Cumulative Budget Request '!#REF!='Split budget (F)'!$L$1,'Cumulative Budget Request '!N149,0)</f>
        <v>#REF!</v>
      </c>
      <c r="S150" s="321"/>
      <c r="T150" s="318"/>
      <c r="U150" s="581"/>
      <c r="V150" s="581"/>
      <c r="W150" s="581"/>
      <c r="X150" s="581"/>
      <c r="Y150" s="581"/>
      <c r="Z150" s="315"/>
      <c r="AA150" s="417"/>
      <c r="AB150" s="417"/>
      <c r="AC150" s="417"/>
      <c r="AD150" s="417"/>
      <c r="AE150" s="417"/>
      <c r="AF150" s="418"/>
    </row>
    <row r="151" spans="1:45">
      <c r="A151" s="264"/>
      <c r="B151" s="328"/>
      <c r="C151" s="338"/>
      <c r="D151" s="322" t="s">
        <v>157</v>
      </c>
      <c r="E151" s="458" t="e">
        <f>SUM(E149:E150)</f>
        <v>#REF!</v>
      </c>
      <c r="F151" s="458" t="e">
        <f t="shared" ref="F151:I151" si="43">SUM(F149:F150)</f>
        <v>#REF!</v>
      </c>
      <c r="G151" s="458" t="e">
        <f t="shared" si="43"/>
        <v>#REF!</v>
      </c>
      <c r="H151" s="458" t="e">
        <f t="shared" si="43"/>
        <v>#REF!</v>
      </c>
      <c r="I151" s="458" t="e">
        <f t="shared" si="43"/>
        <v>#REF!</v>
      </c>
      <c r="J151" s="459" t="e">
        <f>SUM(J149:J150)</f>
        <v>#REF!</v>
      </c>
      <c r="M151" s="271"/>
      <c r="N151" s="290"/>
      <c r="O151" s="290"/>
      <c r="P151" s="290"/>
      <c r="Q151" s="350"/>
      <c r="R151" s="351"/>
      <c r="S151" s="321"/>
      <c r="T151" s="425"/>
      <c r="U151" s="581"/>
      <c r="V151" s="581"/>
      <c r="W151" s="581"/>
      <c r="X151" s="581"/>
      <c r="Y151" s="581"/>
      <c r="Z151" s="414"/>
      <c r="AA151" s="419"/>
      <c r="AB151" s="419"/>
      <c r="AC151" s="419"/>
      <c r="AD151" s="419"/>
      <c r="AE151" s="419"/>
      <c r="AF151" s="420"/>
    </row>
    <row r="152" spans="1:45" ht="13.5" thickBot="1">
      <c r="A152" s="264"/>
      <c r="B152" s="328"/>
      <c r="C152" s="338"/>
      <c r="D152" s="318"/>
      <c r="E152" s="277"/>
      <c r="F152" s="277"/>
      <c r="G152" s="277"/>
      <c r="H152" s="277"/>
      <c r="I152" s="277"/>
      <c r="J152" s="333"/>
      <c r="M152" s="271"/>
      <c r="T152" s="274"/>
      <c r="U152" s="280"/>
      <c r="V152" s="280"/>
      <c r="W152" s="280"/>
      <c r="X152" s="280"/>
      <c r="Y152" s="280"/>
      <c r="Z152" s="411" t="s">
        <v>1</v>
      </c>
      <c r="AA152" s="421" t="e">
        <f>SUM(AA118:AA151)</f>
        <v>#REF!</v>
      </c>
      <c r="AB152" s="421" t="e">
        <f>SUM(AB118:AB151)</f>
        <v>#REF!</v>
      </c>
      <c r="AC152" s="421" t="e">
        <f t="shared" ref="AC152:AE152" si="44">SUM(AC118:AC151)</f>
        <v>#REF!</v>
      </c>
      <c r="AD152" s="421" t="e">
        <f t="shared" si="44"/>
        <v>#REF!</v>
      </c>
      <c r="AE152" s="421" t="e">
        <f t="shared" si="44"/>
        <v>#REF!</v>
      </c>
      <c r="AF152" s="422" t="e">
        <f>SUM(AA152:AE152)</f>
        <v>#REF!</v>
      </c>
    </row>
    <row r="153" spans="1:45" ht="13.5" customHeight="1" thickBot="1">
      <c r="A153" s="264"/>
      <c r="C153" s="320"/>
      <c r="D153" s="320" t="s">
        <v>84</v>
      </c>
      <c r="E153" s="460" t="e">
        <f>SUMIF($D$118:$D$152,"*Salary",E118:E152)</f>
        <v>#REF!</v>
      </c>
      <c r="F153" s="460" t="e">
        <f t="shared" ref="F153:I153" si="45">SUMIF($D$118:$D$152,"*Salary",F118:F152)</f>
        <v>#REF!</v>
      </c>
      <c r="G153" s="460" t="e">
        <f t="shared" si="45"/>
        <v>#REF!</v>
      </c>
      <c r="H153" s="460" t="e">
        <f t="shared" si="45"/>
        <v>#REF!</v>
      </c>
      <c r="I153" s="460" t="e">
        <f t="shared" si="45"/>
        <v>#REF!</v>
      </c>
      <c r="J153" s="461" t="e">
        <f>SUM(E153:I153)</f>
        <v>#REF!</v>
      </c>
      <c r="M153" s="271"/>
      <c r="N153" s="295" t="s">
        <v>148</v>
      </c>
      <c r="O153" s="562"/>
      <c r="P153" s="562"/>
      <c r="Q153" s="296"/>
      <c r="R153" s="297"/>
      <c r="S153" s="492">
        <f>'Cumulative Budget Request '!AE152</f>
        <v>0.11</v>
      </c>
      <c r="T153" s="687">
        <f>'Cumulative Budget Request '!P152</f>
        <v>0</v>
      </c>
      <c r="U153" s="688"/>
      <c r="V153" s="689"/>
    </row>
    <row r="154" spans="1:45" ht="13.5" thickBot="1">
      <c r="A154" s="264"/>
      <c r="C154" s="320"/>
      <c r="D154" s="320" t="s">
        <v>85</v>
      </c>
      <c r="E154" s="462" t="e">
        <f>SUMIF($D$118:$D$152,"*Total Fringe",E118:E152)</f>
        <v>#REF!</v>
      </c>
      <c r="F154" s="462" t="e">
        <f t="shared" ref="F154:I154" si="46">SUMIF($D$118:$D$152,"*Total Fringe",F118:F152)</f>
        <v>#REF!</v>
      </c>
      <c r="G154" s="462" t="e">
        <f t="shared" si="46"/>
        <v>#REF!</v>
      </c>
      <c r="H154" s="462" t="e">
        <f t="shared" si="46"/>
        <v>#REF!</v>
      </c>
      <c r="I154" s="462" t="e">
        <f t="shared" si="46"/>
        <v>#REF!</v>
      </c>
      <c r="J154" s="463" t="e">
        <f>SUM(E154:I154)</f>
        <v>#REF!</v>
      </c>
      <c r="M154" s="266"/>
      <c r="N154" s="465" t="s">
        <v>72</v>
      </c>
      <c r="O154" s="563"/>
      <c r="P154" s="563"/>
      <c r="Q154" s="466"/>
      <c r="R154" s="466"/>
      <c r="S154" s="504">
        <f>'Cumulative Budget Request '!AE153</f>
        <v>558</v>
      </c>
      <c r="T154" s="690"/>
      <c r="U154" s="691"/>
      <c r="V154" s="692"/>
    </row>
    <row r="155" spans="1:45" ht="13.5" thickBot="1">
      <c r="A155" s="264"/>
      <c r="C155" s="320"/>
      <c r="D155" s="432"/>
      <c r="E155" s="429"/>
      <c r="F155" s="429"/>
      <c r="G155" s="429"/>
      <c r="H155" s="429"/>
      <c r="I155" s="429"/>
      <c r="J155" s="430"/>
      <c r="M155" s="266"/>
      <c r="N155" s="475"/>
      <c r="O155" s="475"/>
      <c r="P155" s="475"/>
      <c r="Q155" s="476"/>
      <c r="R155" s="476"/>
      <c r="S155" s="477"/>
      <c r="T155" s="280"/>
      <c r="U155" s="280"/>
      <c r="V155" s="280"/>
    </row>
    <row r="156" spans="1:45" ht="13.5" thickBot="1">
      <c r="A156" s="252"/>
      <c r="B156" s="259"/>
      <c r="C156" s="327"/>
      <c r="D156" s="306"/>
      <c r="E156" s="269" t="str">
        <f>E11</f>
        <v>Year 1</v>
      </c>
      <c r="F156" s="269" t="str">
        <f>F11</f>
        <v>Year 2</v>
      </c>
      <c r="G156" s="269" t="str">
        <f>G11</f>
        <v>Year 3</v>
      </c>
      <c r="H156" s="269" t="str">
        <f>H11</f>
        <v>Year 4</v>
      </c>
      <c r="I156" s="269" t="str">
        <f>I11</f>
        <v>Year 5</v>
      </c>
      <c r="J156" s="304" t="s">
        <v>1</v>
      </c>
      <c r="N156" s="693" t="s">
        <v>163</v>
      </c>
      <c r="O156" s="694"/>
      <c r="P156" s="694"/>
      <c r="Q156" s="694"/>
      <c r="R156" s="694"/>
      <c r="S156" s="694"/>
      <c r="T156" s="694"/>
      <c r="U156" s="695"/>
      <c r="V156" s="673" t="s">
        <v>95</v>
      </c>
      <c r="W156" s="673"/>
      <c r="X156" s="673"/>
      <c r="Y156" s="673"/>
      <c r="Z156" s="673"/>
    </row>
    <row r="157" spans="1:45" ht="13.15">
      <c r="A157" s="572" t="e">
        <f>IF('Cumulative Budget Request '!#REF!='Split budget (F)'!$L$1,'Cumulative Budget Request '!A156,0)</f>
        <v>#REF!</v>
      </c>
      <c r="B157" s="557" t="str">
        <f>'Cumulative Budget Request '!B156</f>
        <v xml:space="preserve"> </v>
      </c>
      <c r="C157" s="327"/>
      <c r="D157" s="337" t="s">
        <v>158</v>
      </c>
      <c r="E157" s="294" t="e">
        <f>Q158</f>
        <v>#REF!</v>
      </c>
      <c r="F157" s="294" t="e">
        <f>R158</f>
        <v>#REF!</v>
      </c>
      <c r="G157" s="294" t="e">
        <f>S158</f>
        <v>#REF!</v>
      </c>
      <c r="H157" s="294" t="e">
        <f>T158</f>
        <v>#REF!</v>
      </c>
      <c r="I157" s="294" t="e">
        <f>U158</f>
        <v>#REF!</v>
      </c>
      <c r="J157" s="304"/>
      <c r="N157" s="467"/>
      <c r="O157" s="475"/>
      <c r="P157" s="475"/>
      <c r="Q157" s="468" t="s">
        <v>30</v>
      </c>
      <c r="R157" s="469" t="s">
        <v>31</v>
      </c>
      <c r="S157" s="469" t="s">
        <v>32</v>
      </c>
      <c r="T157" s="468" t="s">
        <v>33</v>
      </c>
      <c r="U157" s="470" t="s">
        <v>34</v>
      </c>
      <c r="V157" s="578" t="s">
        <v>30</v>
      </c>
      <c r="W157" s="579" t="s">
        <v>31</v>
      </c>
      <c r="X157" s="579" t="s">
        <v>32</v>
      </c>
      <c r="Y157" s="580" t="s">
        <v>33</v>
      </c>
      <c r="Z157" s="580" t="s">
        <v>34</v>
      </c>
    </row>
    <row r="158" spans="1:45" s="255" customFormat="1" ht="13.15">
      <c r="A158" s="264"/>
      <c r="C158" s="406"/>
      <c r="D158" s="404" t="s">
        <v>151</v>
      </c>
      <c r="E158" s="445" t="e">
        <f>IF('Cumulative Budget Request '!#REF!='Split budget (F)'!$L$1,'Cumulative Budget Request '!E157,0)</f>
        <v>#REF!</v>
      </c>
      <c r="F158" s="445" t="e">
        <f>IF('Cumulative Budget Request '!#REF!='Split budget (F)'!$L$1,'Cumulative Budget Request '!F157,0)</f>
        <v>#REF!</v>
      </c>
      <c r="G158" s="445" t="e">
        <f>IF('Cumulative Budget Request '!#REF!='Split budget (F)'!$L$1,'Cumulative Budget Request '!#REF!,0)</f>
        <v>#REF!</v>
      </c>
      <c r="H158" s="445" t="e">
        <f>IF('Cumulative Budget Request '!#REF!='Split budget (F)'!$L$1,'Cumulative Budget Request '!#REF!,0)</f>
        <v>#REF!</v>
      </c>
      <c r="I158" s="445" t="e">
        <f>IF('Cumulative Budget Request '!#REF!='Split budget (F)'!$L$1,'Cumulative Budget Request '!#REF!,0)</f>
        <v>#REF!</v>
      </c>
      <c r="J158" s="441" t="e">
        <f>SUM(E158:I158)</f>
        <v>#REF!</v>
      </c>
      <c r="L158" s="553"/>
      <c r="N158" s="431" t="s">
        <v>160</v>
      </c>
      <c r="O158" s="304"/>
      <c r="P158" s="304"/>
      <c r="Q158" s="494" t="e">
        <f>IF('Cumulative Budget Request '!#REF!='Split budget (F)'!$L$1,'Cumulative Budget Request '!M157,0)</f>
        <v>#REF!</v>
      </c>
      <c r="R158" s="494" t="e">
        <f>IF('Cumulative Budget Request '!#REF!='Split budget (F)'!$L$1,'Cumulative Budget Request '!N157,0)</f>
        <v>#REF!</v>
      </c>
      <c r="S158" s="494" t="e">
        <f>IF('Cumulative Budget Request '!#REF!='Split budget (F)'!$L$1,'Cumulative Budget Request '!O157,0)</f>
        <v>#REF!</v>
      </c>
      <c r="T158" s="494" t="e">
        <f>IF('Cumulative Budget Request '!#REF!='Split budget (F)'!$L$1,'Cumulative Budget Request '!P157,0)</f>
        <v>#REF!</v>
      </c>
      <c r="U158" s="573" t="e">
        <f>IF('Cumulative Budget Request '!#REF!='Split budget (F)'!$L$1,'Cumulative Budget Request '!Q157,0)</f>
        <v>#REF!</v>
      </c>
      <c r="V158" s="581">
        <f>IFERROR((F161+F162)/F160,0)</f>
        <v>0</v>
      </c>
      <c r="W158" s="581">
        <f t="shared" ref="W158:Z158" si="47">IFERROR((G161+G162)/G160,0)</f>
        <v>0</v>
      </c>
      <c r="X158" s="581">
        <f t="shared" si="47"/>
        <v>0</v>
      </c>
      <c r="Y158" s="581">
        <f t="shared" si="47"/>
        <v>0</v>
      </c>
      <c r="Z158" s="581">
        <f t="shared" si="47"/>
        <v>0</v>
      </c>
      <c r="AA158" s="696"/>
      <c r="AB158" s="696"/>
      <c r="AC158" s="696"/>
      <c r="AD158" s="696"/>
      <c r="AE158" s="696"/>
      <c r="AF158" s="696"/>
      <c r="AG158" s="696"/>
      <c r="AH158" s="696"/>
      <c r="AI158" s="250"/>
      <c r="AJ158" s="250"/>
      <c r="AK158" s="250"/>
      <c r="AL158" s="250"/>
      <c r="AM158" s="250"/>
      <c r="AN158" s="250"/>
      <c r="AO158" s="250"/>
      <c r="AP158" s="250"/>
      <c r="AQ158" s="250"/>
      <c r="AR158" s="250"/>
      <c r="AS158" s="250"/>
    </row>
    <row r="159" spans="1:45" s="255" customFormat="1" ht="13.15">
      <c r="A159" s="252"/>
      <c r="D159" s="292" t="s">
        <v>29</v>
      </c>
      <c r="E159" s="445" t="e">
        <f>IF('Cumulative Budget Request '!#REF!='Split budget (F)'!$L$1,'Cumulative Budget Request '!E158,0)</f>
        <v>#REF!</v>
      </c>
      <c r="F159" s="445" t="e">
        <f>IF('Cumulative Budget Request '!#REF!='Split budget (F)'!$L$1,'Cumulative Budget Request '!F158,0)</f>
        <v>#REF!</v>
      </c>
      <c r="G159" s="445" t="e">
        <f>IF('Cumulative Budget Request '!#REF!='Split budget (F)'!$L$1,'Cumulative Budget Request '!#REF!,0)</f>
        <v>#REF!</v>
      </c>
      <c r="H159" s="445" t="e">
        <f>IF('Cumulative Budget Request '!#REF!='Split budget (F)'!$L$1,'Cumulative Budget Request '!#REF!,0)</f>
        <v>#REF!</v>
      </c>
      <c r="I159" s="445" t="e">
        <f>IF('Cumulative Budget Request '!#REF!='Split budget (F)'!$L$1,'Cumulative Budget Request '!#REF!,0)</f>
        <v>#REF!</v>
      </c>
      <c r="J159" s="441" t="e">
        <f>SUM(E159:I159)</f>
        <v>#REF!</v>
      </c>
      <c r="L159" s="553"/>
      <c r="N159" s="431"/>
      <c r="O159" s="304"/>
      <c r="P159" s="304"/>
      <c r="Q159" s="304" t="s">
        <v>110</v>
      </c>
      <c r="R159" s="304" t="s">
        <v>82</v>
      </c>
      <c r="S159" s="304" t="s">
        <v>83</v>
      </c>
      <c r="T159" s="252"/>
      <c r="U159" s="357"/>
      <c r="V159" s="582"/>
      <c r="W159" s="582"/>
      <c r="X159" s="582"/>
      <c r="Y159" s="582"/>
      <c r="Z159" s="582"/>
      <c r="AA159" s="545"/>
      <c r="AB159" s="545"/>
      <c r="AC159" s="545"/>
      <c r="AD159" s="545"/>
      <c r="AE159" s="545"/>
      <c r="AF159" s="545"/>
      <c r="AG159" s="545"/>
      <c r="AH159" s="545"/>
      <c r="AI159" s="250"/>
      <c r="AJ159" s="250"/>
      <c r="AK159" s="250"/>
      <c r="AL159" s="250"/>
      <c r="AM159" s="250"/>
      <c r="AN159" s="250"/>
      <c r="AO159" s="250"/>
      <c r="AP159" s="250"/>
      <c r="AQ159" s="250"/>
      <c r="AR159" s="250"/>
      <c r="AS159" s="250"/>
    </row>
    <row r="160" spans="1:45" ht="13.15">
      <c r="A160" s="252"/>
      <c r="B160" s="259"/>
      <c r="C160" s="327"/>
      <c r="D160" s="306"/>
      <c r="E160" s="267"/>
      <c r="F160" s="267"/>
      <c r="G160" s="267"/>
      <c r="H160" s="267"/>
      <c r="I160" s="267"/>
      <c r="J160" s="291"/>
      <c r="N160" s="471"/>
      <c r="O160" s="564"/>
      <c r="P160" s="564"/>
      <c r="Q160" s="587" t="e">
        <f>IF('Cumulative Budget Request '!#REF!='Split budget (F)'!$L$1,'Cumulative Budget Request '!M159,0)</f>
        <v>#REF!</v>
      </c>
      <c r="R160" s="494" t="e">
        <f>IF('Cumulative Budget Request '!#REF!='Split budget (F)'!$L$1,'Cumulative Budget Request '!N159,0)</f>
        <v>#REF!</v>
      </c>
      <c r="S160" s="494" t="e">
        <f>IF('Cumulative Budget Request '!#REF!='Split budget (F)'!$L$1,'Cumulative Budget Request '!O159,0)</f>
        <v>#REF!</v>
      </c>
      <c r="T160" s="255"/>
      <c r="U160" s="472"/>
      <c r="V160" s="586"/>
      <c r="W160" s="586"/>
      <c r="X160" s="586"/>
      <c r="Y160" s="586"/>
      <c r="Z160" s="586"/>
      <c r="AA160" s="255"/>
      <c r="AB160" s="255"/>
      <c r="AC160" s="255"/>
      <c r="AD160" s="545"/>
      <c r="AE160" s="545"/>
      <c r="AF160" s="545"/>
      <c r="AG160" s="545"/>
      <c r="AH160" s="545"/>
      <c r="AI160" s="255"/>
      <c r="AJ160" s="255"/>
      <c r="AK160" s="255"/>
      <c r="AL160" s="255"/>
      <c r="AM160" s="255"/>
      <c r="AN160" s="255"/>
      <c r="AO160" s="255"/>
      <c r="AP160" s="255"/>
      <c r="AQ160" s="255"/>
      <c r="AR160" s="255"/>
      <c r="AS160" s="255"/>
    </row>
    <row r="161" spans="1:45" ht="13.15">
      <c r="A161" s="572" t="e">
        <f>IF('Cumulative Budget Request '!#REF!='Split budget (F)'!$L$1,'Cumulative Budget Request '!#REF!,0)</f>
        <v>#REF!</v>
      </c>
      <c r="B161" s="557" t="e">
        <f>'Cumulative Budget Request '!#REF!</f>
        <v>#REF!</v>
      </c>
      <c r="C161" s="327"/>
      <c r="D161" s="337" t="s">
        <v>158</v>
      </c>
      <c r="E161" s="294" t="e">
        <f>Q162</f>
        <v>#REF!</v>
      </c>
      <c r="F161" s="294" t="e">
        <f>R162</f>
        <v>#REF!</v>
      </c>
      <c r="G161" s="294" t="e">
        <f>S162</f>
        <v>#REF!</v>
      </c>
      <c r="H161" s="294" t="e">
        <f>T162</f>
        <v>#REF!</v>
      </c>
      <c r="I161" s="294" t="e">
        <f>U162</f>
        <v>#REF!</v>
      </c>
      <c r="J161" s="291"/>
      <c r="N161" s="354"/>
      <c r="O161" s="255"/>
      <c r="P161" s="255"/>
      <c r="Q161" s="545"/>
      <c r="R161" s="332"/>
      <c r="S161" s="332"/>
      <c r="T161" s="545"/>
      <c r="U161" s="355"/>
      <c r="V161" s="586"/>
      <c r="W161" s="586"/>
      <c r="X161" s="586"/>
      <c r="Y161" s="586"/>
      <c r="Z161" s="586"/>
      <c r="AA161" s="672"/>
      <c r="AB161" s="672"/>
      <c r="AC161" s="672"/>
      <c r="AD161" s="381"/>
      <c r="AE161" s="381"/>
      <c r="AF161" s="381"/>
      <c r="AG161" s="381"/>
      <c r="AH161" s="381"/>
      <c r="AI161" s="255"/>
      <c r="AJ161" s="255"/>
      <c r="AK161" s="255"/>
      <c r="AL161" s="255"/>
      <c r="AM161" s="255"/>
      <c r="AN161" s="255"/>
      <c r="AO161" s="255"/>
      <c r="AP161" s="255"/>
      <c r="AQ161" s="255"/>
      <c r="AR161" s="255"/>
      <c r="AS161" s="255"/>
    </row>
    <row r="162" spans="1:45" s="255" customFormat="1" ht="13.15">
      <c r="A162" s="264"/>
      <c r="C162" s="406"/>
      <c r="D162" s="404" t="s">
        <v>151</v>
      </c>
      <c r="E162" s="445" t="e">
        <f>IF('Cumulative Budget Request '!#REF!='Split budget (F)'!$L$1,'Cumulative Budget Request '!#REF!,0)</f>
        <v>#REF!</v>
      </c>
      <c r="F162" s="445" t="e">
        <f>IF('Cumulative Budget Request '!#REF!='Split budget (F)'!$L$1,'Cumulative Budget Request '!#REF!,0)</f>
        <v>#REF!</v>
      </c>
      <c r="G162" s="445" t="e">
        <f>IF('Cumulative Budget Request '!#REF!='Split budget (F)'!$L$1,'Cumulative Budget Request '!#REF!,0)</f>
        <v>#REF!</v>
      </c>
      <c r="H162" s="445" t="e">
        <f>IF('Cumulative Budget Request '!#REF!='Split budget (F)'!$L$1,'Cumulative Budget Request '!#REF!,0)</f>
        <v>#REF!</v>
      </c>
      <c r="I162" s="445" t="e">
        <f>IF('Cumulative Budget Request '!#REF!='Split budget (F)'!$L$1,'Cumulative Budget Request '!#REF!,0)</f>
        <v>#REF!</v>
      </c>
      <c r="J162" s="441" t="e">
        <f>SUM(E162:I162)</f>
        <v>#REF!</v>
      </c>
      <c r="L162" s="553"/>
      <c r="N162" s="431" t="s">
        <v>161</v>
      </c>
      <c r="O162" s="304"/>
      <c r="P162" s="304"/>
      <c r="Q162" s="494" t="e">
        <f>IF('Cumulative Budget Request '!#REF!='Split budget (F)'!$L$1,'Cumulative Budget Request '!#REF!,0)</f>
        <v>#REF!</v>
      </c>
      <c r="R162" s="494" t="e">
        <f>IF('Cumulative Budget Request '!#REF!='Split budget (F)'!$L$1,'Cumulative Budget Request '!#REF!,0)</f>
        <v>#REF!</v>
      </c>
      <c r="S162" s="494" t="e">
        <f>IF('Cumulative Budget Request '!#REF!='Split budget (F)'!$L$1,'Cumulative Budget Request '!#REF!,0)</f>
        <v>#REF!</v>
      </c>
      <c r="T162" s="494" t="e">
        <f>IF('Cumulative Budget Request '!#REF!='Split budget (F)'!$L$1,'Cumulative Budget Request '!#REF!,0)</f>
        <v>#REF!</v>
      </c>
      <c r="U162" s="573" t="e">
        <f>IF('Cumulative Budget Request '!#REF!='Split budget (F)'!$L$1,'Cumulative Budget Request '!#REF!,0)</f>
        <v>#REF!</v>
      </c>
      <c r="V162" s="581">
        <f>IFERROR((F165+F166)/F164,0)</f>
        <v>0</v>
      </c>
      <c r="W162" s="581">
        <f t="shared" ref="W162:Z162" si="48">IFERROR((G165+G166)/G164,0)</f>
        <v>0</v>
      </c>
      <c r="X162" s="581">
        <f t="shared" si="48"/>
        <v>0</v>
      </c>
      <c r="Y162" s="581">
        <f t="shared" si="48"/>
        <v>0</v>
      </c>
      <c r="Z162" s="581">
        <f t="shared" si="48"/>
        <v>0</v>
      </c>
      <c r="AA162" s="696"/>
      <c r="AB162" s="696"/>
      <c r="AC162" s="696"/>
      <c r="AD162" s="696"/>
      <c r="AE162" s="696"/>
      <c r="AF162" s="696"/>
      <c r="AG162" s="696"/>
      <c r="AH162" s="696"/>
      <c r="AI162" s="250"/>
      <c r="AJ162" s="250"/>
      <c r="AK162" s="250"/>
      <c r="AL162" s="250"/>
      <c r="AM162" s="250"/>
      <c r="AN162" s="250"/>
      <c r="AO162" s="250"/>
      <c r="AP162" s="250"/>
      <c r="AQ162" s="250"/>
      <c r="AR162" s="250"/>
      <c r="AS162" s="250"/>
    </row>
    <row r="163" spans="1:45" s="255" customFormat="1" ht="13.15">
      <c r="A163" s="252"/>
      <c r="D163" s="292" t="s">
        <v>29</v>
      </c>
      <c r="E163" s="445" t="e">
        <f>IF('Cumulative Budget Request '!#REF!='Split budget (F)'!$L$1,'Cumulative Budget Request '!#REF!,0)</f>
        <v>#REF!</v>
      </c>
      <c r="F163" s="445" t="e">
        <f>IF('Cumulative Budget Request '!#REF!='Split budget (F)'!$L$1,'Cumulative Budget Request '!#REF!,0)</f>
        <v>#REF!</v>
      </c>
      <c r="G163" s="445" t="e">
        <f>IF('Cumulative Budget Request '!#REF!='Split budget (F)'!$L$1,'Cumulative Budget Request '!#REF!,0)</f>
        <v>#REF!</v>
      </c>
      <c r="H163" s="445" t="e">
        <f>IF('Cumulative Budget Request '!#REF!='Split budget (F)'!$L$1,'Cumulative Budget Request '!#REF!,0)</f>
        <v>#REF!</v>
      </c>
      <c r="I163" s="445" t="e">
        <f>IF('Cumulative Budget Request '!#REF!='Split budget (F)'!$L$1,'Cumulative Budget Request '!#REF!,0)</f>
        <v>#REF!</v>
      </c>
      <c r="J163" s="441" t="e">
        <f>SUM(E163:I163)</f>
        <v>#REF!</v>
      </c>
      <c r="L163" s="553"/>
      <c r="N163" s="431"/>
      <c r="O163" s="304"/>
      <c r="P163" s="304"/>
      <c r="Q163" s="304" t="s">
        <v>110</v>
      </c>
      <c r="R163" s="304" t="s">
        <v>82</v>
      </c>
      <c r="S163" s="304" t="s">
        <v>83</v>
      </c>
      <c r="T163" s="252"/>
      <c r="U163" s="357"/>
      <c r="V163" s="582"/>
      <c r="W163" s="582"/>
      <c r="X163" s="582"/>
      <c r="Y163" s="582"/>
      <c r="Z163" s="582"/>
      <c r="AA163" s="545"/>
      <c r="AB163" s="545"/>
      <c r="AC163" s="545"/>
      <c r="AD163" s="545"/>
      <c r="AE163" s="545"/>
      <c r="AF163" s="545"/>
      <c r="AG163" s="545"/>
      <c r="AH163" s="545"/>
      <c r="AI163" s="250"/>
      <c r="AJ163" s="250"/>
      <c r="AK163" s="250"/>
      <c r="AL163" s="250"/>
      <c r="AM163" s="250"/>
      <c r="AN163" s="250"/>
      <c r="AO163" s="250"/>
      <c r="AP163" s="250"/>
      <c r="AQ163" s="250"/>
      <c r="AR163" s="250"/>
      <c r="AS163" s="250"/>
    </row>
    <row r="164" spans="1:45" ht="13.15">
      <c r="A164" s="252"/>
      <c r="B164" s="259"/>
      <c r="C164" s="327"/>
      <c r="D164" s="306"/>
      <c r="E164" s="267"/>
      <c r="F164" s="267"/>
      <c r="G164" s="267"/>
      <c r="H164" s="267"/>
      <c r="I164" s="267"/>
      <c r="J164" s="291"/>
      <c r="N164" s="471"/>
      <c r="O164" s="564"/>
      <c r="P164" s="564"/>
      <c r="Q164" s="587" t="e">
        <f>IF('Cumulative Budget Request '!#REF!='Split budget (F)'!$L$1,'Cumulative Budget Request '!#REF!,0)</f>
        <v>#REF!</v>
      </c>
      <c r="R164" s="494" t="e">
        <f>IF('Cumulative Budget Request '!#REF!='Split budget (F)'!$L$1,'Cumulative Budget Request '!#REF!,0)</f>
        <v>#REF!</v>
      </c>
      <c r="S164" s="494" t="e">
        <f>IF('Cumulative Budget Request '!#REF!='Split budget (F)'!$L$1,'Cumulative Budget Request '!#REF!,0)</f>
        <v>#REF!</v>
      </c>
      <c r="T164" s="255"/>
      <c r="U164" s="472"/>
      <c r="V164" s="586"/>
      <c r="W164" s="586"/>
      <c r="X164" s="586"/>
      <c r="Y164" s="586"/>
      <c r="Z164" s="586"/>
      <c r="AA164" s="255"/>
      <c r="AB164" s="255"/>
      <c r="AC164" s="255"/>
      <c r="AD164" s="545"/>
      <c r="AE164" s="545"/>
      <c r="AF164" s="545"/>
      <c r="AG164" s="545"/>
      <c r="AH164" s="545"/>
      <c r="AI164" s="255"/>
      <c r="AJ164" s="255"/>
      <c r="AK164" s="255"/>
      <c r="AL164" s="255"/>
      <c r="AM164" s="255"/>
      <c r="AN164" s="255"/>
      <c r="AO164" s="255"/>
      <c r="AP164" s="255"/>
      <c r="AQ164" s="255"/>
      <c r="AR164" s="255"/>
      <c r="AS164" s="255"/>
    </row>
    <row r="165" spans="1:45" ht="13.5" thickBot="1">
      <c r="A165" s="572" t="e">
        <f>IF('Cumulative Budget Request '!#REF!='Split budget (F)'!$L$1,'Cumulative Budget Request '!A160,0)</f>
        <v>#REF!</v>
      </c>
      <c r="B165" s="557" t="str">
        <f>'Cumulative Budget Request '!B160</f>
        <v xml:space="preserve"> </v>
      </c>
      <c r="C165" s="327"/>
      <c r="D165" s="337" t="s">
        <v>158</v>
      </c>
      <c r="E165" s="294" t="e">
        <f>Q166</f>
        <v>#REF!</v>
      </c>
      <c r="F165" s="294" t="e">
        <f>R166</f>
        <v>#REF!</v>
      </c>
      <c r="G165" s="294" t="e">
        <f>S166</f>
        <v>#REF!</v>
      </c>
      <c r="H165" s="294" t="e">
        <f>T166</f>
        <v>#REF!</v>
      </c>
      <c r="I165" s="294" t="e">
        <f>U166</f>
        <v>#REF!</v>
      </c>
      <c r="J165" s="291"/>
      <c r="N165" s="354"/>
      <c r="O165" s="255"/>
      <c r="P165" s="255"/>
      <c r="Q165" s="545"/>
      <c r="R165" s="332"/>
      <c r="S165" s="332"/>
      <c r="T165" s="545"/>
      <c r="U165" s="355"/>
      <c r="V165" s="586"/>
      <c r="W165" s="586"/>
      <c r="X165" s="586"/>
      <c r="Y165" s="586"/>
      <c r="Z165" s="586"/>
      <c r="AA165" s="672"/>
      <c r="AB165" s="672"/>
      <c r="AC165" s="672"/>
      <c r="AD165" s="381"/>
      <c r="AE165" s="381"/>
      <c r="AF165" s="381"/>
      <c r="AG165" s="381"/>
      <c r="AH165" s="381"/>
      <c r="AI165" s="255"/>
      <c r="AJ165" s="255"/>
      <c r="AK165" s="255"/>
      <c r="AL165" s="255"/>
      <c r="AM165" s="255"/>
      <c r="AN165" s="255"/>
      <c r="AO165" s="255"/>
      <c r="AP165" s="255"/>
      <c r="AQ165" s="255"/>
      <c r="AR165" s="255"/>
      <c r="AS165" s="255"/>
    </row>
    <row r="166" spans="1:45" s="255" customFormat="1" ht="13.15">
      <c r="C166" s="406"/>
      <c r="D166" s="404" t="s">
        <v>151</v>
      </c>
      <c r="E166" s="445" t="e">
        <f>IF('Cumulative Budget Request '!#REF!='Split budget (F)'!$L$1,'Cumulative Budget Request '!E161,0)</f>
        <v>#REF!</v>
      </c>
      <c r="F166" s="445" t="e">
        <f>IF('Cumulative Budget Request '!#REF!='Split budget (F)'!$L$1,'Cumulative Budget Request '!F161,0)</f>
        <v>#REF!</v>
      </c>
      <c r="G166" s="445" t="e">
        <f>IF('Cumulative Budget Request '!#REF!='Split budget (F)'!$L$1,'Cumulative Budget Request '!#REF!,0)</f>
        <v>#REF!</v>
      </c>
      <c r="H166" s="445" t="e">
        <f>IF('Cumulative Budget Request '!#REF!='Split budget (F)'!$L$1,'Cumulative Budget Request '!#REF!,0)</f>
        <v>#REF!</v>
      </c>
      <c r="I166" s="445" t="e">
        <f>IF('Cumulative Budget Request '!#REF!='Split budget (F)'!$L$1,'Cumulative Budget Request '!#REF!,0)</f>
        <v>#REF!</v>
      </c>
      <c r="J166" s="441" t="e">
        <f>SUM(E166:I166)</f>
        <v>#REF!</v>
      </c>
      <c r="L166" s="553"/>
      <c r="N166" s="431" t="s">
        <v>162</v>
      </c>
      <c r="O166" s="304"/>
      <c r="P166" s="304"/>
      <c r="Q166" s="494" t="e">
        <f>IF('Cumulative Budget Request '!#REF!='Split budget (F)'!$L$1,'Cumulative Budget Request '!M161,0)</f>
        <v>#REF!</v>
      </c>
      <c r="R166" s="494" t="e">
        <f>IF('Cumulative Budget Request '!#REF!='Split budget (F)'!$L$1,'Cumulative Budget Request '!N161,0)</f>
        <v>#REF!</v>
      </c>
      <c r="S166" s="494" t="e">
        <f>IF('Cumulative Budget Request '!#REF!='Split budget (F)'!$L$1,'Cumulative Budget Request '!O161,0)</f>
        <v>#REF!</v>
      </c>
      <c r="T166" s="494" t="e">
        <f>IF('Cumulative Budget Request '!#REF!='Split budget (F)'!$L$1,'Cumulative Budget Request '!P161,0)</f>
        <v>#REF!</v>
      </c>
      <c r="U166" s="573" t="e">
        <f>IF('Cumulative Budget Request '!#REF!='Split budget (F)'!$L$1,'Cumulative Budget Request '!Q161,0)</f>
        <v>#REF!</v>
      </c>
      <c r="V166" s="581">
        <f>IFERROR((F169+F170)/F168,0)</f>
        <v>0</v>
      </c>
      <c r="W166" s="581">
        <f t="shared" ref="W166:Z166" si="49">IFERROR((G169+G170)/G168,0)</f>
        <v>0</v>
      </c>
      <c r="X166" s="581">
        <f t="shared" si="49"/>
        <v>0</v>
      </c>
      <c r="Y166" s="581">
        <f t="shared" si="49"/>
        <v>0</v>
      </c>
      <c r="Z166" s="581">
        <f t="shared" si="49"/>
        <v>0</v>
      </c>
      <c r="AA166" s="669" t="s">
        <v>128</v>
      </c>
      <c r="AB166" s="670"/>
      <c r="AC166" s="670"/>
      <c r="AD166" s="670"/>
      <c r="AE166" s="670"/>
      <c r="AF166" s="670"/>
      <c r="AG166" s="670"/>
      <c r="AH166" s="671"/>
      <c r="AI166" s="250"/>
      <c r="AJ166" s="250"/>
      <c r="AK166" s="250"/>
      <c r="AL166" s="250"/>
      <c r="AM166" s="250"/>
      <c r="AN166" s="250"/>
      <c r="AO166" s="250"/>
      <c r="AP166" s="250"/>
      <c r="AQ166" s="250"/>
      <c r="AR166" s="250"/>
      <c r="AS166" s="250"/>
    </row>
    <row r="167" spans="1:45" s="255" customFormat="1" ht="13.15">
      <c r="A167" s="264"/>
      <c r="D167" s="292" t="s">
        <v>29</v>
      </c>
      <c r="E167" s="445" t="e">
        <f>IF('Cumulative Budget Request '!#REF!='Split budget (F)'!$L$1,'Cumulative Budget Request '!E162,0)</f>
        <v>#REF!</v>
      </c>
      <c r="F167" s="445" t="e">
        <f>IF('Cumulative Budget Request '!#REF!='Split budget (F)'!$L$1,'Cumulative Budget Request '!F162,0)</f>
        <v>#REF!</v>
      </c>
      <c r="G167" s="445" t="e">
        <f>IF('Cumulative Budget Request '!#REF!='Split budget (F)'!$L$1,'Cumulative Budget Request '!#REF!,0)</f>
        <v>#REF!</v>
      </c>
      <c r="H167" s="445" t="e">
        <f>IF('Cumulative Budget Request '!#REF!='Split budget (F)'!$L$1,'Cumulative Budget Request '!#REF!,0)</f>
        <v>#REF!</v>
      </c>
      <c r="I167" s="445" t="e">
        <f>IF('Cumulative Budget Request '!#REF!='Split budget (F)'!$L$1,'Cumulative Budget Request '!#REF!,0)</f>
        <v>#REF!</v>
      </c>
      <c r="J167" s="440" t="e">
        <f>SUM(E167:I167)</f>
        <v>#REF!</v>
      </c>
      <c r="L167" s="553"/>
      <c r="M167" s="254"/>
      <c r="N167" s="431"/>
      <c r="O167" s="304"/>
      <c r="P167" s="304"/>
      <c r="Q167" s="304" t="s">
        <v>110</v>
      </c>
      <c r="R167" s="304" t="s">
        <v>82</v>
      </c>
      <c r="S167" s="304" t="s">
        <v>83</v>
      </c>
      <c r="T167" s="252"/>
      <c r="U167" s="357"/>
      <c r="V167" s="582"/>
      <c r="W167" s="582"/>
      <c r="X167" s="582"/>
      <c r="Y167" s="582"/>
      <c r="Z167" s="582"/>
      <c r="AA167" s="433"/>
      <c r="AB167" s="314"/>
      <c r="AC167" s="314"/>
      <c r="AD167" s="314"/>
      <c r="AE167" s="314"/>
      <c r="AF167" s="314"/>
      <c r="AG167" s="314"/>
      <c r="AH167" s="434"/>
      <c r="AI167" s="250"/>
      <c r="AJ167" s="250"/>
      <c r="AK167" s="250"/>
      <c r="AL167" s="250"/>
      <c r="AM167" s="250"/>
      <c r="AN167" s="250"/>
      <c r="AO167" s="250"/>
      <c r="AP167" s="250"/>
      <c r="AQ167" s="250"/>
      <c r="AR167" s="250"/>
      <c r="AS167" s="250"/>
    </row>
    <row r="168" spans="1:45" s="255" customFormat="1" ht="13.15">
      <c r="A168" s="264"/>
      <c r="D168" s="292"/>
      <c r="E168" s="445"/>
      <c r="F168" s="445"/>
      <c r="G168" s="445"/>
      <c r="H168" s="445"/>
      <c r="I168" s="445"/>
      <c r="J168" s="440"/>
      <c r="L168" s="553"/>
      <c r="M168" s="254"/>
      <c r="N168" s="471"/>
      <c r="O168" s="564"/>
      <c r="P168" s="564"/>
      <c r="Q168" s="587" t="e">
        <f>IF('Cumulative Budget Request '!#REF!='Split budget (F)'!$L$1,'Cumulative Budget Request '!M163,0)</f>
        <v>#REF!</v>
      </c>
      <c r="R168" s="494" t="e">
        <f>IF('Cumulative Budget Request '!#REF!='Split budget (F)'!$L$1,'Cumulative Budget Request '!N163,0)</f>
        <v>#REF!</v>
      </c>
      <c r="S168" s="494" t="e">
        <f>IF('Cumulative Budget Request '!#REF!='Split budget (F)'!$L$1,'Cumulative Budget Request '!O163,0)</f>
        <v>#REF!</v>
      </c>
      <c r="U168" s="472"/>
      <c r="V168" s="582"/>
      <c r="W168" s="582"/>
      <c r="X168" s="582"/>
      <c r="Y168" s="582"/>
      <c r="Z168" s="582"/>
      <c r="AA168" s="433"/>
      <c r="AB168" s="314"/>
      <c r="AC168" s="314"/>
      <c r="AD168" s="314"/>
      <c r="AE168" s="314"/>
      <c r="AF168" s="314"/>
      <c r="AG168" s="314"/>
      <c r="AH168" s="434"/>
      <c r="AI168" s="250"/>
      <c r="AJ168" s="250"/>
      <c r="AK168" s="250"/>
      <c r="AL168" s="250"/>
      <c r="AM168" s="250"/>
      <c r="AN168" s="250"/>
      <c r="AO168" s="250"/>
      <c r="AP168" s="250"/>
      <c r="AQ168" s="250"/>
      <c r="AR168" s="250"/>
      <c r="AS168" s="250"/>
    </row>
    <row r="169" spans="1:45" s="255" customFormat="1" ht="13.5" thickBot="1">
      <c r="A169" s="264"/>
      <c r="C169" s="320"/>
      <c r="D169" s="320" t="s">
        <v>137</v>
      </c>
      <c r="E169" s="447" t="e">
        <f>SUMIF($D$156:$D$167,"*Wage",E156:E167)</f>
        <v>#REF!</v>
      </c>
      <c r="F169" s="447" t="e">
        <f t="shared" ref="F169:I169" si="50">SUMIF($D$156:$D$167,"*Wage",F156:F167)</f>
        <v>#REF!</v>
      </c>
      <c r="G169" s="447" t="e">
        <f t="shared" si="50"/>
        <v>#REF!</v>
      </c>
      <c r="H169" s="447" t="e">
        <f t="shared" si="50"/>
        <v>#REF!</v>
      </c>
      <c r="I169" s="447" t="e">
        <f t="shared" si="50"/>
        <v>#REF!</v>
      </c>
      <c r="J169" s="448" t="e">
        <f>SUM(E169:I169)</f>
        <v>#REF!</v>
      </c>
      <c r="L169" s="553"/>
      <c r="M169" s="254"/>
      <c r="N169" s="518"/>
      <c r="O169" s="520"/>
      <c r="P169" s="520"/>
      <c r="Q169" s="519"/>
      <c r="R169" s="521"/>
      <c r="S169" s="521"/>
      <c r="T169" s="473"/>
      <c r="U169" s="474"/>
      <c r="V169" s="586"/>
      <c r="W169" s="586"/>
      <c r="X169" s="586"/>
      <c r="Y169" s="586"/>
      <c r="Z169" s="586"/>
      <c r="AA169" s="354"/>
      <c r="AD169" s="545" t="s">
        <v>30</v>
      </c>
      <c r="AE169" s="545" t="s">
        <v>31</v>
      </c>
      <c r="AF169" s="545" t="s">
        <v>32</v>
      </c>
      <c r="AG169" s="545" t="s">
        <v>33</v>
      </c>
      <c r="AH169" s="355" t="s">
        <v>34</v>
      </c>
    </row>
    <row r="170" spans="1:45" s="255" customFormat="1" ht="13.15">
      <c r="A170" s="264"/>
      <c r="C170" s="320"/>
      <c r="D170" s="320" t="s">
        <v>138</v>
      </c>
      <c r="E170" s="438" t="e">
        <f>SUMIF($D$156:$D$167,"*Fringe",E156:E167)</f>
        <v>#REF!</v>
      </c>
      <c r="F170" s="438" t="e">
        <f t="shared" ref="F170:I170" si="51">SUMIF($D$156:$D$167,"*Fringe",F156:F167)</f>
        <v>#REF!</v>
      </c>
      <c r="G170" s="438" t="e">
        <f t="shared" si="51"/>
        <v>#REF!</v>
      </c>
      <c r="H170" s="438" t="e">
        <f t="shared" si="51"/>
        <v>#REF!</v>
      </c>
      <c r="I170" s="438" t="e">
        <f t="shared" si="51"/>
        <v>#REF!</v>
      </c>
      <c r="J170" s="441" t="e">
        <f>SUM(E170:I170)</f>
        <v>#REF!</v>
      </c>
      <c r="L170" s="553"/>
      <c r="M170" s="254"/>
      <c r="AA170" s="680" t="s">
        <v>127</v>
      </c>
      <c r="AB170" s="681"/>
      <c r="AC170" s="681"/>
      <c r="AD170" s="408">
        <v>1</v>
      </c>
      <c r="AE170" s="408">
        <v>1.05</v>
      </c>
      <c r="AF170" s="408">
        <v>1.05</v>
      </c>
      <c r="AG170" s="408">
        <v>1.05</v>
      </c>
      <c r="AH170" s="409">
        <v>1.05</v>
      </c>
    </row>
    <row r="171" spans="1:45" ht="3.75" customHeight="1" thickBot="1">
      <c r="A171" s="250" t="s">
        <v>7</v>
      </c>
      <c r="D171" s="270" t="s">
        <v>6</v>
      </c>
      <c r="E171" s="277"/>
      <c r="F171" s="277"/>
      <c r="G171" s="277"/>
      <c r="H171" s="277"/>
      <c r="I171" s="277"/>
      <c r="J171" s="333"/>
      <c r="M171" s="253"/>
      <c r="T171" s="255"/>
      <c r="U171" s="255"/>
      <c r="V171" s="255"/>
      <c r="W171" s="255"/>
      <c r="X171" s="255"/>
      <c r="Y171" s="255"/>
      <c r="Z171" s="255"/>
      <c r="AA171" s="548"/>
      <c r="AB171" s="549"/>
      <c r="AC171" s="549"/>
      <c r="AD171" s="381"/>
      <c r="AE171" s="381"/>
      <c r="AF171" s="381"/>
      <c r="AG171" s="381"/>
      <c r="AH171" s="407"/>
      <c r="AI171" s="255"/>
      <c r="AJ171" s="255"/>
      <c r="AK171" s="255"/>
      <c r="AL171" s="255"/>
      <c r="AM171" s="255"/>
      <c r="AN171" s="255"/>
      <c r="AO171" s="255"/>
      <c r="AP171" s="255"/>
      <c r="AQ171" s="255"/>
      <c r="AR171" s="255"/>
      <c r="AS171" s="255"/>
    </row>
    <row r="172" spans="1:45" ht="13.15">
      <c r="A172" s="310" t="s">
        <v>23</v>
      </c>
      <c r="B172" s="308"/>
      <c r="C172" s="308"/>
      <c r="D172" s="311"/>
      <c r="E172" s="449" t="e">
        <f>SUMIF($D$67:$D$170,"*Total Other Professional Salary",E67:E170)+SUMIF($D$67:$D$170,"*Total Post Doc Salary",E67:E170)+SUMIF($D$67:$D$170,"*Total Graduate Student Salary",E67:E170)+SUMIF($D$67:$D$170,"*Total Hourly Wages",E67:E170)</f>
        <v>#REF!</v>
      </c>
      <c r="F172" s="449" t="e">
        <f>SUMIF($D$67:$D$170,"*Total Other Professional Salary",F67:F170)+SUMIF($D$67:$D$170,"*Total Post Doc Salary",F67:F170)+SUMIF($D$67:$D$170,"*Total Graduate Student Salary",F67:F170)+SUMIF($D$67:$D$170,"*Total Hourly Wages",F67:F170)</f>
        <v>#REF!</v>
      </c>
      <c r="G172" s="449" t="e">
        <f>SUMIF($D$67:$D$170,"*Total Other Professional Salary",G67:G170)+SUMIF($D$67:$D$170,"*Total Post Doc Salary",G67:G170)+SUMIF($D$67:$D$170,"*Total Graduate Student Salary",G67:G170)+SUMIF($D$67:$D$170,"*Total Hourly Wages",G67:G170)</f>
        <v>#REF!</v>
      </c>
      <c r="H172" s="449" t="e">
        <f>SUMIF($D$67:$D$170,"*Total Other Professional Salary",H67:H170)+SUMIF($D$67:$D$170,"*Total Post Doc Salary",H67:H170)+SUMIF($D$67:$D$170,"*Total Graduate Student Salary",H67:H170)+SUMIF($D$67:$D$170,"*Total Hourly Wages",H67:H170)</f>
        <v>#REF!</v>
      </c>
      <c r="I172" s="449" t="e">
        <f>SUMIF($D$67:$D$170,"*Total Other Professional Salary",I67:I170)+SUMIF($D$67:$D$170,"*Total Post Doc Salary",I67:I170)+SUMIF($D$67:$D$170,"*Total Graduate Student Salary",I67:I170)+SUMIF($D$67:$D$170,"*Total Hourly Wages",I67:I170)</f>
        <v>#REF!</v>
      </c>
      <c r="J172" s="450" t="e">
        <f>SUM(J169,J153,J114,J89)</f>
        <v>#REF!</v>
      </c>
      <c r="M172" s="253"/>
      <c r="N172" s="295" t="s">
        <v>149</v>
      </c>
      <c r="O172" s="562"/>
      <c r="P172" s="562"/>
      <c r="Q172" s="296"/>
      <c r="R172" s="297"/>
      <c r="S172" s="492">
        <f>'Cumulative Budget Request '!AE167</f>
        <v>0.11</v>
      </c>
      <c r="T172" s="255"/>
      <c r="U172" s="255"/>
      <c r="V172" s="255"/>
      <c r="W172" s="255"/>
      <c r="X172" s="255"/>
      <c r="Y172" s="255"/>
      <c r="Z172" s="255"/>
      <c r="AA172" s="548"/>
      <c r="AB172" s="549"/>
      <c r="AC172" s="549"/>
      <c r="AD172" s="381"/>
      <c r="AE172" s="381"/>
      <c r="AF172" s="381"/>
      <c r="AG172" s="381"/>
      <c r="AH172" s="407"/>
      <c r="AI172" s="255"/>
      <c r="AJ172" s="255"/>
      <c r="AK172" s="255"/>
      <c r="AL172" s="255"/>
      <c r="AM172" s="255"/>
      <c r="AN172" s="255"/>
      <c r="AO172" s="255"/>
      <c r="AP172" s="255"/>
      <c r="AQ172" s="255"/>
      <c r="AR172" s="255"/>
      <c r="AS172" s="255"/>
    </row>
    <row r="173" spans="1:45" ht="15.4" thickBot="1">
      <c r="A173" s="310" t="s">
        <v>24</v>
      </c>
      <c r="B173" s="308"/>
      <c r="C173" s="308"/>
      <c r="D173" s="311"/>
      <c r="E173" s="451" t="e">
        <f>SUMIF($D$67:$D$170,"*Total Other Professional Fringe",E67:E170)+SUMIF($D$67:$D$170,"*Total Post Doc Fringe",E67:E170)++SUMIF($D$67:$D$170,"*Total Graduate Student Fringe",E67:E170)+SUMIF($D$67:$D$170,"*Total Fringe Benefits",E67:E170)</f>
        <v>#REF!</v>
      </c>
      <c r="F173" s="451" t="e">
        <f>SUMIF($D$67:$D$170,"*Total Other Professional Fringe",F67:F170)+SUMIF($D$67:$D$170,"*Total Post Doc Fringe",F67:F170)++SUMIF($D$67:$D$170,"*Total Graduate Student Fringe",F67:F170)+SUMIF($D$67:$D$170,"*Total Fringe Benefits",F67:F170)</f>
        <v>#REF!</v>
      </c>
      <c r="G173" s="451" t="e">
        <f>SUMIF($D$67:$D$170,"*Total Other Professional Fringe",G67:G170)+SUMIF($D$67:$D$170,"*Total Post Doc Fringe",G67:G170)++SUMIF($D$67:$D$170,"*Total Graduate Student Fringe",G67:G170)+SUMIF($D$67:$D$170,"*Total Fringe Benefits",G67:G170)</f>
        <v>#REF!</v>
      </c>
      <c r="H173" s="451" t="e">
        <f>SUMIF($D$67:$D$170,"*Total Other Professional Fringe",H67:H170)+SUMIF($D$67:$D$170,"*Total Post Doc Fringe",H67:H170)++SUMIF($D$67:$D$170,"*Total Graduate Student Fringe",H67:H170)+SUMIF($D$67:$D$170,"*Total Fringe Benefits",H67:H170)</f>
        <v>#REF!</v>
      </c>
      <c r="I173" s="451" t="e">
        <f>SUMIF($D$67:$D$170,"*Total Other Professional Fringe",I67:I170)+SUMIF($D$67:$D$170,"*Total Post Doc Fringe",I67:I170)++SUMIF($D$67:$D$170,"*Total Graduate Student Fringe",I67:I170)+SUMIF($D$67:$D$170,"*Total Fringe Benefits",I67:I170)</f>
        <v>#REF!</v>
      </c>
      <c r="J173" s="452" t="e">
        <f>SUM(J170,J154,J115,J90)</f>
        <v>#REF!</v>
      </c>
      <c r="M173" s="253"/>
      <c r="N173" s="300">
        <f>'Cumulative Budget Request '!J168</f>
        <v>0</v>
      </c>
      <c r="O173" s="301"/>
      <c r="P173" s="301"/>
      <c r="Q173" s="301"/>
      <c r="R173" s="301"/>
      <c r="S173" s="302"/>
      <c r="AA173" s="356"/>
      <c r="AB173" s="252"/>
      <c r="AC173" s="252"/>
      <c r="AD173" s="252"/>
      <c r="AE173" s="252"/>
      <c r="AF173" s="252"/>
      <c r="AG173" s="252"/>
      <c r="AH173" s="357"/>
    </row>
    <row r="174" spans="1:45" ht="13.15">
      <c r="A174" s="307" t="s">
        <v>25</v>
      </c>
      <c r="B174" s="308"/>
      <c r="C174" s="331"/>
      <c r="D174" s="331"/>
      <c r="E174" s="449" t="e">
        <f>SUM(E172:E173)</f>
        <v>#REF!</v>
      </c>
      <c r="F174" s="449" t="e">
        <f>SUM(F172:F173)</f>
        <v>#REF!</v>
      </c>
      <c r="G174" s="449" t="e">
        <f>SUM(G172:G173)</f>
        <v>#REF!</v>
      </c>
      <c r="H174" s="449" t="e">
        <f>SUM(H172:H173)</f>
        <v>#REF!</v>
      </c>
      <c r="I174" s="449" t="e">
        <f>SUM(I172:I173)</f>
        <v>#REF!</v>
      </c>
      <c r="J174" s="453" t="e">
        <f>SUM(E174:I174)</f>
        <v>#REF!</v>
      </c>
      <c r="M174" s="254"/>
      <c r="R174" s="254"/>
      <c r="S174" s="252"/>
      <c r="AA174" s="365" t="s">
        <v>76</v>
      </c>
      <c r="AB174" s="252"/>
      <c r="AC174" s="252"/>
      <c r="AD174" s="252"/>
      <c r="AE174" s="252"/>
      <c r="AF174" s="252"/>
      <c r="AG174" s="252"/>
      <c r="AH174" s="357"/>
      <c r="AI174" s="367"/>
    </row>
    <row r="175" spans="1:45" ht="14.25">
      <c r="A175" s="272"/>
      <c r="B175" s="257"/>
      <c r="D175" s="558"/>
      <c r="E175" s="268"/>
      <c r="F175" s="268"/>
      <c r="G175" s="268"/>
      <c r="H175" s="268"/>
      <c r="I175" s="274"/>
      <c r="J175" s="291"/>
      <c r="M175" s="254"/>
      <c r="N175" s="323"/>
      <c r="O175" s="323"/>
      <c r="P175" s="323"/>
      <c r="Q175" s="254"/>
      <c r="R175" s="252"/>
      <c r="S175" s="252"/>
      <c r="AA175" s="365" t="s">
        <v>152</v>
      </c>
      <c r="AB175" s="252">
        <v>0</v>
      </c>
      <c r="AC175" s="252">
        <v>0</v>
      </c>
      <c r="AD175" s="252">
        <v>0</v>
      </c>
      <c r="AE175" s="255">
        <v>0</v>
      </c>
      <c r="AF175" s="255">
        <v>0</v>
      </c>
      <c r="AG175" s="255">
        <v>0</v>
      </c>
      <c r="AH175" s="357">
        <v>0</v>
      </c>
      <c r="AI175" s="366"/>
    </row>
    <row r="176" spans="1:45" ht="13.15">
      <c r="A176" s="260" t="s">
        <v>26</v>
      </c>
      <c r="D176" s="558"/>
      <c r="E176" s="454" t="e">
        <f t="shared" ref="E176:I177" si="52">SUM(E62,E172)</f>
        <v>#REF!</v>
      </c>
      <c r="F176" s="454" t="e">
        <f t="shared" si="52"/>
        <v>#REF!</v>
      </c>
      <c r="G176" s="454" t="e">
        <f t="shared" si="52"/>
        <v>#REF!</v>
      </c>
      <c r="H176" s="454" t="e">
        <f t="shared" si="52"/>
        <v>#REF!</v>
      </c>
      <c r="I176" s="454" t="e">
        <f t="shared" si="52"/>
        <v>#REF!</v>
      </c>
      <c r="J176" s="455" t="e">
        <f>SUM(E176:I176)</f>
        <v>#REF!</v>
      </c>
      <c r="M176" s="254"/>
      <c r="N176" s="253"/>
      <c r="O176" s="253"/>
      <c r="P176" s="253"/>
      <c r="AA176" s="358" t="s">
        <v>117</v>
      </c>
      <c r="AB176" s="353" t="e">
        <f>#REF!*24</f>
        <v>#REF!</v>
      </c>
      <c r="AC176" s="352" t="e">
        <f>AB176/6</f>
        <v>#REF!</v>
      </c>
      <c r="AD176" s="362" t="e">
        <f>AC176*AD$170</f>
        <v>#REF!</v>
      </c>
      <c r="AE176" s="362" t="e">
        <f>AD176*AE$170</f>
        <v>#REF!</v>
      </c>
      <c r="AF176" s="362" t="e">
        <f>AE176*AF$170</f>
        <v>#REF!</v>
      </c>
      <c r="AG176" s="363" t="e">
        <f>AF176*AG$170</f>
        <v>#REF!</v>
      </c>
      <c r="AH176" s="364" t="e">
        <f>AG176*AH$170</f>
        <v>#REF!</v>
      </c>
      <c r="AI176" s="366"/>
      <c r="AJ176" s="257"/>
    </row>
    <row r="177" spans="1:36" ht="13.15">
      <c r="A177" s="251" t="s">
        <v>27</v>
      </c>
      <c r="D177" s="558"/>
      <c r="E177" s="454" t="e">
        <f t="shared" si="52"/>
        <v>#REF!</v>
      </c>
      <c r="F177" s="454" t="e">
        <f t="shared" si="52"/>
        <v>#REF!</v>
      </c>
      <c r="G177" s="454" t="e">
        <f t="shared" si="52"/>
        <v>#REF!</v>
      </c>
      <c r="H177" s="454" t="e">
        <f t="shared" si="52"/>
        <v>#REF!</v>
      </c>
      <c r="I177" s="454" t="e">
        <f t="shared" si="52"/>
        <v>#REF!</v>
      </c>
      <c r="J177" s="455" t="e">
        <f>SUM(E177:I177)</f>
        <v>#REF!</v>
      </c>
      <c r="M177" s="254"/>
      <c r="N177" s="253"/>
      <c r="O177" s="253"/>
      <c r="P177" s="253"/>
      <c r="AA177" s="359" t="s">
        <v>118</v>
      </c>
      <c r="AB177" s="353" t="e">
        <f>#REF!*24</f>
        <v>#REF!</v>
      </c>
      <c r="AC177" s="352" t="e">
        <f t="shared" ref="AC177:AC199" si="53">AB177/6</f>
        <v>#REF!</v>
      </c>
      <c r="AD177" s="362" t="e">
        <f t="shared" ref="AD177:AH191" si="54">AC177*AD$170</f>
        <v>#REF!</v>
      </c>
      <c r="AE177" s="362" t="e">
        <f t="shared" si="54"/>
        <v>#REF!</v>
      </c>
      <c r="AF177" s="362" t="e">
        <f t="shared" si="54"/>
        <v>#REF!</v>
      </c>
      <c r="AG177" s="363" t="e">
        <f t="shared" si="54"/>
        <v>#REF!</v>
      </c>
      <c r="AH177" s="364" t="e">
        <f t="shared" si="54"/>
        <v>#REF!</v>
      </c>
      <c r="AJ177" s="257"/>
    </row>
    <row r="178" spans="1:36" ht="13.15">
      <c r="A178" s="377"/>
      <c r="B178" s="660" t="s">
        <v>142</v>
      </c>
      <c r="C178" s="660"/>
      <c r="D178" s="660"/>
      <c r="E178" s="442" t="e">
        <f>SUM(E176:E177)</f>
        <v>#REF!</v>
      </c>
      <c r="F178" s="442" t="e">
        <f t="shared" ref="F178:I178" si="55">SUM(F176:F177)</f>
        <v>#REF!</v>
      </c>
      <c r="G178" s="442" t="e">
        <f t="shared" si="55"/>
        <v>#REF!</v>
      </c>
      <c r="H178" s="442" t="e">
        <f t="shared" si="55"/>
        <v>#REF!</v>
      </c>
      <c r="I178" s="442" t="e">
        <f t="shared" si="55"/>
        <v>#REF!</v>
      </c>
      <c r="J178" s="443" t="e">
        <f>SUM(E178:I178)</f>
        <v>#REF!</v>
      </c>
      <c r="M178" s="254"/>
      <c r="N178" s="253"/>
      <c r="O178" s="253"/>
      <c r="P178" s="253"/>
      <c r="AA178" s="359" t="s">
        <v>119</v>
      </c>
      <c r="AB178" s="353" t="e">
        <f>#REF!*24</f>
        <v>#REF!</v>
      </c>
      <c r="AC178" s="352" t="e">
        <f t="shared" si="53"/>
        <v>#REF!</v>
      </c>
      <c r="AD178" s="362" t="e">
        <f t="shared" si="54"/>
        <v>#REF!</v>
      </c>
      <c r="AE178" s="362" t="e">
        <f t="shared" si="54"/>
        <v>#REF!</v>
      </c>
      <c r="AF178" s="362" t="e">
        <f t="shared" si="54"/>
        <v>#REF!</v>
      </c>
      <c r="AG178" s="363" t="e">
        <f t="shared" si="54"/>
        <v>#REF!</v>
      </c>
      <c r="AH178" s="364" t="e">
        <f t="shared" si="54"/>
        <v>#REF!</v>
      </c>
    </row>
    <row r="179" spans="1:36" ht="13.15">
      <c r="A179" s="272"/>
      <c r="B179" s="257"/>
      <c r="G179" s="254"/>
      <c r="H179" s="254"/>
      <c r="I179" s="254"/>
      <c r="J179" s="305"/>
      <c r="K179" s="262"/>
      <c r="L179" s="262"/>
      <c r="M179" s="254"/>
      <c r="N179" s="253"/>
      <c r="O179" s="253"/>
      <c r="P179" s="253"/>
      <c r="Q179" s="254"/>
      <c r="R179" s="252"/>
      <c r="S179" s="252"/>
      <c r="AA179" s="359" t="s">
        <v>120</v>
      </c>
      <c r="AB179" s="353" t="e">
        <f>#REF!*24</f>
        <v>#REF!</v>
      </c>
      <c r="AC179" s="352" t="e">
        <f t="shared" si="53"/>
        <v>#REF!</v>
      </c>
      <c r="AD179" s="362" t="e">
        <f t="shared" si="54"/>
        <v>#REF!</v>
      </c>
      <c r="AE179" s="362" t="e">
        <f t="shared" si="54"/>
        <v>#REF!</v>
      </c>
      <c r="AF179" s="362" t="e">
        <f t="shared" si="54"/>
        <v>#REF!</v>
      </c>
      <c r="AG179" s="363" t="e">
        <f t="shared" si="54"/>
        <v>#REF!</v>
      </c>
      <c r="AH179" s="364" t="e">
        <f t="shared" si="54"/>
        <v>#REF!</v>
      </c>
    </row>
    <row r="180" spans="1:36" ht="13.15">
      <c r="A180" s="260" t="s">
        <v>0</v>
      </c>
      <c r="G180" s="254"/>
      <c r="H180" s="254"/>
      <c r="I180" s="254"/>
      <c r="J180" s="305"/>
      <c r="M180" s="254"/>
      <c r="N180" s="253"/>
      <c r="O180" s="253"/>
      <c r="P180" s="253"/>
      <c r="Q180" s="254"/>
      <c r="R180" s="252"/>
      <c r="S180" s="252"/>
      <c r="AA180" s="359" t="s">
        <v>200</v>
      </c>
      <c r="AB180" s="353" t="e">
        <f>#REF!*24</f>
        <v>#REF!</v>
      </c>
      <c r="AC180" s="352" t="e">
        <f t="shared" si="53"/>
        <v>#REF!</v>
      </c>
      <c r="AD180" s="362" t="e">
        <f t="shared" si="54"/>
        <v>#REF!</v>
      </c>
      <c r="AE180" s="362" t="e">
        <f t="shared" si="54"/>
        <v>#REF!</v>
      </c>
      <c r="AF180" s="362" t="e">
        <f t="shared" si="54"/>
        <v>#REF!</v>
      </c>
      <c r="AG180" s="363" t="e">
        <f t="shared" si="54"/>
        <v>#REF!</v>
      </c>
      <c r="AH180" s="364" t="e">
        <f t="shared" si="54"/>
        <v>#REF!</v>
      </c>
    </row>
    <row r="181" spans="1:36" ht="13.15">
      <c r="A181" s="288" t="s">
        <v>46</v>
      </c>
      <c r="G181" s="254"/>
      <c r="H181" s="254"/>
      <c r="I181" s="254"/>
      <c r="J181" s="305"/>
      <c r="K181" s="262"/>
      <c r="L181" s="262"/>
      <c r="M181" s="254"/>
      <c r="N181" s="252"/>
      <c r="O181" s="252"/>
      <c r="P181" s="252"/>
      <c r="Q181" s="252"/>
      <c r="AA181" s="359" t="s">
        <v>201</v>
      </c>
      <c r="AB181" s="353" t="e">
        <f>#REF!*24</f>
        <v>#REF!</v>
      </c>
      <c r="AC181" s="352" t="e">
        <f t="shared" si="53"/>
        <v>#REF!</v>
      </c>
      <c r="AD181" s="362" t="e">
        <f t="shared" si="54"/>
        <v>#REF!</v>
      </c>
      <c r="AE181" s="362" t="e">
        <f t="shared" si="54"/>
        <v>#REF!</v>
      </c>
      <c r="AF181" s="362" t="e">
        <f t="shared" si="54"/>
        <v>#REF!</v>
      </c>
      <c r="AG181" s="363" t="e">
        <f t="shared" si="54"/>
        <v>#REF!</v>
      </c>
      <c r="AH181" s="364" t="e">
        <f t="shared" si="54"/>
        <v>#REF!</v>
      </c>
    </row>
    <row r="182" spans="1:36" ht="13.15">
      <c r="B182" s="599" t="e">
        <f>IF('Cumulative Budget Request '!#REF!='Split budget (F)'!$L$1,'Cumulative Budget Request '!B177,0)</f>
        <v>#REF!</v>
      </c>
      <c r="D182" s="558"/>
      <c r="E182" s="445" t="e">
        <f>IF('Cumulative Budget Request '!#REF!='Split budget (F)'!$L$1,'Cumulative Budget Request '!E177,0)</f>
        <v>#REF!</v>
      </c>
      <c r="F182" s="445" t="e">
        <f>IF('Cumulative Budget Request '!#REF!='Split budget (F)'!$L$1,'Cumulative Budget Request '!F177,0)</f>
        <v>#REF!</v>
      </c>
      <c r="G182" s="445" t="e">
        <f>IF('Cumulative Budget Request '!#REF!='Split budget (F)'!$L$1,'Cumulative Budget Request '!#REF!,0)</f>
        <v>#REF!</v>
      </c>
      <c r="H182" s="445" t="e">
        <f>IF('Cumulative Budget Request '!#REF!='Split budget (F)'!$L$1,'Cumulative Budget Request '!#REF!,0)</f>
        <v>#REF!</v>
      </c>
      <c r="I182" s="445" t="e">
        <f>IF('Cumulative Budget Request '!#REF!='Split budget (F)'!$L$1,'Cumulative Budget Request '!#REF!,0)</f>
        <v>#REF!</v>
      </c>
      <c r="J182" s="441" t="e">
        <f>SUM(E182:I182)</f>
        <v>#REF!</v>
      </c>
      <c r="K182" s="253"/>
      <c r="L182" s="253"/>
      <c r="M182" s="254"/>
      <c r="N182" s="252"/>
      <c r="O182" s="252"/>
      <c r="P182" s="252"/>
      <c r="Q182" s="489"/>
      <c r="R182" s="489"/>
      <c r="S182" s="489"/>
      <c r="T182" s="490"/>
      <c r="AA182" s="359" t="s">
        <v>122</v>
      </c>
      <c r="AB182" s="353" t="e">
        <f>#REF!*24</f>
        <v>#REF!</v>
      </c>
      <c r="AC182" s="352" t="e">
        <f t="shared" si="53"/>
        <v>#REF!</v>
      </c>
      <c r="AD182" s="362" t="e">
        <f t="shared" si="54"/>
        <v>#REF!</v>
      </c>
      <c r="AE182" s="362" t="e">
        <f t="shared" si="54"/>
        <v>#REF!</v>
      </c>
      <c r="AF182" s="362" t="e">
        <f t="shared" si="54"/>
        <v>#REF!</v>
      </c>
      <c r="AG182" s="363" t="e">
        <f t="shared" si="54"/>
        <v>#REF!</v>
      </c>
      <c r="AH182" s="364" t="e">
        <f t="shared" si="54"/>
        <v>#REF!</v>
      </c>
    </row>
    <row r="183" spans="1:36" ht="13.15">
      <c r="B183" s="599" t="e">
        <f>IF('Cumulative Budget Request '!#REF!='Split budget (F)'!$L$1,'Cumulative Budget Request '!#REF!,0)</f>
        <v>#REF!</v>
      </c>
      <c r="D183" s="558"/>
      <c r="E183" s="445" t="e">
        <f>IF('Cumulative Budget Request '!#REF!='Split budget (F)'!$L$1,'Cumulative Budget Request '!#REF!,0)</f>
        <v>#REF!</v>
      </c>
      <c r="F183" s="445" t="e">
        <f>IF('Cumulative Budget Request '!#REF!='Split budget (F)'!$L$1,'Cumulative Budget Request '!#REF!,0)</f>
        <v>#REF!</v>
      </c>
      <c r="G183" s="445" t="e">
        <f>IF('Cumulative Budget Request '!#REF!='Split budget (F)'!$L$1,'Cumulative Budget Request '!#REF!,0)</f>
        <v>#REF!</v>
      </c>
      <c r="H183" s="445" t="e">
        <f>IF('Cumulative Budget Request '!#REF!='Split budget (F)'!$L$1,'Cumulative Budget Request '!#REF!,0)</f>
        <v>#REF!</v>
      </c>
      <c r="I183" s="445" t="e">
        <f>IF('Cumulative Budget Request '!#REF!='Split budget (F)'!$L$1,'Cumulative Budget Request '!#REF!,0)</f>
        <v>#REF!</v>
      </c>
      <c r="J183" s="441" t="e">
        <f>SUM(E183:I183)</f>
        <v>#REF!</v>
      </c>
      <c r="K183" s="253"/>
      <c r="L183" s="253"/>
      <c r="M183" s="254"/>
      <c r="N183" s="252"/>
      <c r="O183" s="252"/>
      <c r="P183" s="252"/>
      <c r="Q183" s="252"/>
      <c r="AA183" s="358" t="s">
        <v>123</v>
      </c>
      <c r="AB183" s="353" t="e">
        <f>#REF!*24</f>
        <v>#REF!</v>
      </c>
      <c r="AC183" s="352" t="e">
        <f t="shared" si="53"/>
        <v>#REF!</v>
      </c>
      <c r="AD183" s="362" t="e">
        <f t="shared" si="54"/>
        <v>#REF!</v>
      </c>
      <c r="AE183" s="362" t="e">
        <f t="shared" si="54"/>
        <v>#REF!</v>
      </c>
      <c r="AF183" s="362" t="e">
        <f t="shared" si="54"/>
        <v>#REF!</v>
      </c>
      <c r="AG183" s="363" t="e">
        <f t="shared" si="54"/>
        <v>#REF!</v>
      </c>
      <c r="AH183" s="364" t="e">
        <f t="shared" si="54"/>
        <v>#REF!</v>
      </c>
    </row>
    <row r="184" spans="1:36" ht="13.15">
      <c r="A184" s="700" t="s">
        <v>56</v>
      </c>
      <c r="B184" s="700"/>
      <c r="C184" s="700"/>
      <c r="D184" s="700"/>
      <c r="E184" s="478" t="e">
        <f>SUM(E182:E183)</f>
        <v>#REF!</v>
      </c>
      <c r="F184" s="478" t="e">
        <f t="shared" ref="F184:I184" si="56">SUM(F182:F183)</f>
        <v>#REF!</v>
      </c>
      <c r="G184" s="478" t="e">
        <f t="shared" si="56"/>
        <v>#REF!</v>
      </c>
      <c r="H184" s="478" t="e">
        <f t="shared" si="56"/>
        <v>#REF!</v>
      </c>
      <c r="I184" s="478" t="e">
        <f t="shared" si="56"/>
        <v>#REF!</v>
      </c>
      <c r="J184" s="479" t="e">
        <f>SUM(J182:J183)</f>
        <v>#REF!</v>
      </c>
      <c r="K184" s="253"/>
      <c r="L184" s="253"/>
      <c r="M184" s="253"/>
      <c r="N184" s="254"/>
      <c r="O184" s="254"/>
      <c r="P184" s="254"/>
      <c r="Q184" s="252"/>
      <c r="R184" s="252"/>
      <c r="AA184" s="360" t="s">
        <v>124</v>
      </c>
      <c r="AB184" s="353" t="e">
        <f>#REF!*24</f>
        <v>#REF!</v>
      </c>
      <c r="AC184" s="352" t="e">
        <f t="shared" si="53"/>
        <v>#REF!</v>
      </c>
      <c r="AD184" s="362" t="e">
        <f t="shared" si="54"/>
        <v>#REF!</v>
      </c>
      <c r="AE184" s="362" t="e">
        <f t="shared" si="54"/>
        <v>#REF!</v>
      </c>
      <c r="AF184" s="362" t="e">
        <f t="shared" si="54"/>
        <v>#REF!</v>
      </c>
      <c r="AG184" s="363" t="e">
        <f t="shared" si="54"/>
        <v>#REF!</v>
      </c>
      <c r="AH184" s="364" t="e">
        <f t="shared" si="54"/>
        <v>#REF!</v>
      </c>
    </row>
    <row r="185" spans="1:36" ht="13.15">
      <c r="E185" s="558"/>
      <c r="F185" s="254"/>
      <c r="G185" s="254"/>
      <c r="H185" s="254"/>
      <c r="I185" s="254"/>
      <c r="J185" s="305"/>
      <c r="K185" s="253"/>
      <c r="L185" s="253"/>
      <c r="M185" s="253"/>
      <c r="N185" s="254"/>
      <c r="O185" s="254"/>
      <c r="P185" s="254"/>
      <c r="Q185" s="252"/>
      <c r="R185" s="252"/>
      <c r="AA185" s="360" t="s">
        <v>125</v>
      </c>
      <c r="AB185" s="353" t="e">
        <f>#REF!*24</f>
        <v>#REF!</v>
      </c>
      <c r="AC185" s="352" t="e">
        <f t="shared" si="53"/>
        <v>#REF!</v>
      </c>
      <c r="AD185" s="362" t="e">
        <f t="shared" si="54"/>
        <v>#REF!</v>
      </c>
      <c r="AE185" s="362" t="e">
        <f t="shared" si="54"/>
        <v>#REF!</v>
      </c>
      <c r="AF185" s="362" t="e">
        <f t="shared" si="54"/>
        <v>#REF!</v>
      </c>
      <c r="AG185" s="363" t="e">
        <f t="shared" si="54"/>
        <v>#REF!</v>
      </c>
      <c r="AH185" s="364" t="e">
        <f t="shared" si="54"/>
        <v>#REF!</v>
      </c>
    </row>
    <row r="186" spans="1:36" ht="13.15">
      <c r="A186" s="251" t="s">
        <v>111</v>
      </c>
      <c r="B186" s="332"/>
      <c r="C186" s="282"/>
      <c r="D186" s="514" t="s">
        <v>166</v>
      </c>
      <c r="E186" s="385" t="e">
        <f>IF('Cumulative Budget Request '!#REF!='Split budget (F)'!$L$1,'Cumulative Budget Request '!#REF!,0)</f>
        <v>#REF!</v>
      </c>
      <c r="F186" s="385" t="e">
        <f>IF('Cumulative Budget Request '!#REF!='Split budget (F)'!$L$1,'Cumulative Budget Request '!#REF!,0)</f>
        <v>#REF!</v>
      </c>
      <c r="G186" s="385" t="e">
        <f>IF('Cumulative Budget Request '!#REF!='Split budget (F)'!$L$1,'Cumulative Budget Request '!#REF!,0)</f>
        <v>#REF!</v>
      </c>
      <c r="H186" s="385" t="e">
        <f>IF('Cumulative Budget Request '!#REF!='Split budget (F)'!$L$1,'Cumulative Budget Request '!#REF!,0)</f>
        <v>#REF!</v>
      </c>
      <c r="I186" s="385" t="e">
        <f>IF('Cumulative Budget Request '!#REF!='Split budget (F)'!$L$1,'Cumulative Budget Request '!#REF!,0)</f>
        <v>#REF!</v>
      </c>
      <c r="J186" s="334"/>
      <c r="K186" s="253"/>
      <c r="L186" s="253"/>
      <c r="M186" s="254"/>
      <c r="N186" s="252"/>
      <c r="O186" s="252"/>
      <c r="P186" s="252"/>
      <c r="Q186" s="252"/>
      <c r="AA186" s="360" t="s">
        <v>198</v>
      </c>
      <c r="AB186" s="353" t="e">
        <f>#REF!*24</f>
        <v>#REF!</v>
      </c>
      <c r="AC186" s="352" t="e">
        <f t="shared" si="53"/>
        <v>#REF!</v>
      </c>
      <c r="AD186" s="362" t="e">
        <f t="shared" si="54"/>
        <v>#REF!</v>
      </c>
      <c r="AE186" s="362" t="e">
        <f t="shared" si="54"/>
        <v>#REF!</v>
      </c>
      <c r="AF186" s="362" t="e">
        <f t="shared" si="54"/>
        <v>#REF!</v>
      </c>
      <c r="AG186" s="363" t="e">
        <f t="shared" si="54"/>
        <v>#REF!</v>
      </c>
      <c r="AH186" s="364" t="e">
        <f t="shared" si="54"/>
        <v>#REF!</v>
      </c>
    </row>
    <row r="187" spans="1:36" ht="13.15">
      <c r="D187" s="514" t="s">
        <v>223</v>
      </c>
      <c r="E187" s="385" t="e">
        <f>IF('Cumulative Budget Request '!#REF!='Split budget (F)'!$L$1,'Cumulative Budget Request '!#REF!,0)</f>
        <v>#REF!</v>
      </c>
      <c r="F187" s="385" t="e">
        <f>IF('Cumulative Budget Request '!#REF!='Split budget (F)'!$L$1,'Cumulative Budget Request '!#REF!,0)</f>
        <v>#REF!</v>
      </c>
      <c r="G187" s="385" t="e">
        <f>IF('Cumulative Budget Request '!#REF!='Split budget (F)'!$L$1,'Cumulative Budget Request '!#REF!,0)</f>
        <v>#REF!</v>
      </c>
      <c r="H187" s="385" t="e">
        <f>IF('Cumulative Budget Request '!#REF!='Split budget (F)'!$L$1,'Cumulative Budget Request '!#REF!,0)</f>
        <v>#REF!</v>
      </c>
      <c r="I187" s="385" t="e">
        <f>IF('Cumulative Budget Request '!#REF!='Split budget (F)'!$L$1,'Cumulative Budget Request '!#REF!,0)</f>
        <v>#REF!</v>
      </c>
      <c r="J187" s="334"/>
      <c r="K187" s="253"/>
      <c r="L187" s="253"/>
      <c r="M187" s="254"/>
      <c r="N187" s="252"/>
      <c r="O187" s="252"/>
      <c r="P187" s="252"/>
      <c r="Q187" s="252"/>
      <c r="AA187" s="360" t="s">
        <v>189</v>
      </c>
      <c r="AB187" s="353" t="e">
        <f>#REF!*24</f>
        <v>#REF!</v>
      </c>
      <c r="AC187" s="352" t="e">
        <f t="shared" si="53"/>
        <v>#REF!</v>
      </c>
      <c r="AD187" s="362" t="e">
        <f t="shared" si="54"/>
        <v>#REF!</v>
      </c>
      <c r="AE187" s="362" t="e">
        <f t="shared" si="54"/>
        <v>#REF!</v>
      </c>
      <c r="AF187" s="362" t="e">
        <f t="shared" si="54"/>
        <v>#REF!</v>
      </c>
      <c r="AG187" s="363" t="e">
        <f t="shared" si="54"/>
        <v>#REF!</v>
      </c>
      <c r="AH187" s="364" t="e">
        <f t="shared" si="54"/>
        <v>#REF!</v>
      </c>
    </row>
    <row r="188" spans="1:36" ht="13.15">
      <c r="A188" s="251" t="s">
        <v>143</v>
      </c>
      <c r="B188" s="332"/>
      <c r="C188" s="282"/>
      <c r="D188" s="513" t="s">
        <v>224</v>
      </c>
      <c r="E188" s="385" t="e">
        <f>IF('Cumulative Budget Request '!#REF!='Split budget (F)'!$L$1,'Cumulative Budget Request '!#REF!,0)</f>
        <v>#REF!</v>
      </c>
      <c r="F188" s="385" t="e">
        <f>IF('Cumulative Budget Request '!#REF!='Split budget (F)'!$L$1,'Cumulative Budget Request '!#REF!,0)</f>
        <v>#REF!</v>
      </c>
      <c r="G188" s="385" t="e">
        <f>IF('Cumulative Budget Request '!#REF!='Split budget (F)'!$L$1,'Cumulative Budget Request '!#REF!,0)</f>
        <v>#REF!</v>
      </c>
      <c r="H188" s="385" t="e">
        <f>IF('Cumulative Budget Request '!#REF!='Split budget (F)'!$L$1,'Cumulative Budget Request '!#REF!,0)</f>
        <v>#REF!</v>
      </c>
      <c r="I188" s="385" t="e">
        <f>IF('Cumulative Budget Request '!#REF!='Split budget (F)'!$L$1,'Cumulative Budget Request '!#REF!,0)</f>
        <v>#REF!</v>
      </c>
      <c r="J188" s="334"/>
      <c r="K188" s="253"/>
      <c r="L188" s="253"/>
      <c r="M188" s="254"/>
      <c r="N188" s="252"/>
      <c r="O188" s="252"/>
      <c r="P188" s="252"/>
      <c r="Q188" s="252"/>
      <c r="AA188" s="360" t="s">
        <v>190</v>
      </c>
      <c r="AB188" s="353" t="e">
        <f>#REF!*24</f>
        <v>#REF!</v>
      </c>
      <c r="AC188" s="352" t="e">
        <f t="shared" si="53"/>
        <v>#REF!</v>
      </c>
      <c r="AD188" s="362" t="e">
        <f t="shared" si="54"/>
        <v>#REF!</v>
      </c>
      <c r="AE188" s="362" t="e">
        <f t="shared" si="54"/>
        <v>#REF!</v>
      </c>
      <c r="AF188" s="362" t="e">
        <f t="shared" si="54"/>
        <v>#REF!</v>
      </c>
      <c r="AG188" s="363" t="e">
        <f t="shared" si="54"/>
        <v>#REF!</v>
      </c>
      <c r="AH188" s="364" t="e">
        <f t="shared" si="54"/>
        <v>#REF!</v>
      </c>
    </row>
    <row r="189" spans="1:36" ht="13.15">
      <c r="A189" s="698" t="e">
        <f>IF('Cumulative Budget Request '!#REF!='Split budget (F)'!$L$1,'Cumulative Budget Request '!#REF!,0)</f>
        <v>#REF!</v>
      </c>
      <c r="D189" s="514" t="s">
        <v>225</v>
      </c>
      <c r="E189" s="385" t="e">
        <f>IF('Cumulative Budget Request '!#REF!='Split budget (F)'!$L$1,'Cumulative Budget Request '!#REF!,0)</f>
        <v>#REF!</v>
      </c>
      <c r="F189" s="385" t="e">
        <f>IF('Cumulative Budget Request '!#REF!='Split budget (F)'!$L$1,'Cumulative Budget Request '!#REF!,0)</f>
        <v>#REF!</v>
      </c>
      <c r="G189" s="385" t="e">
        <f>IF('Cumulative Budget Request '!#REF!='Split budget (F)'!$L$1,'Cumulative Budget Request '!#REF!,0)</f>
        <v>#REF!</v>
      </c>
      <c r="H189" s="385" t="e">
        <f>IF('Cumulative Budget Request '!#REF!='Split budget (F)'!$L$1,'Cumulative Budget Request '!#REF!,0)</f>
        <v>#REF!</v>
      </c>
      <c r="I189" s="385" t="e">
        <f>IF('Cumulative Budget Request '!#REF!='Split budget (F)'!$L$1,'Cumulative Budget Request '!#REF!,0)</f>
        <v>#REF!</v>
      </c>
      <c r="J189" s="319"/>
      <c r="K189" s="253"/>
      <c r="L189" s="253"/>
      <c r="M189" s="254"/>
      <c r="N189" s="252"/>
      <c r="O189" s="252"/>
      <c r="P189" s="252"/>
      <c r="Q189" s="252"/>
      <c r="AA189" s="360" t="s">
        <v>191</v>
      </c>
      <c r="AB189" s="353" t="e">
        <f>#REF!*24</f>
        <v>#REF!</v>
      </c>
      <c r="AC189" s="352" t="e">
        <f t="shared" si="53"/>
        <v>#REF!</v>
      </c>
      <c r="AD189" s="362" t="e">
        <f t="shared" si="54"/>
        <v>#REF!</v>
      </c>
      <c r="AE189" s="362" t="e">
        <f t="shared" si="54"/>
        <v>#REF!</v>
      </c>
      <c r="AF189" s="362" t="e">
        <f t="shared" si="54"/>
        <v>#REF!</v>
      </c>
      <c r="AG189" s="363" t="e">
        <f t="shared" si="54"/>
        <v>#REF!</v>
      </c>
      <c r="AH189" s="364" t="e">
        <f t="shared" si="54"/>
        <v>#REF!</v>
      </c>
    </row>
    <row r="190" spans="1:36" ht="13.15">
      <c r="A190" s="698"/>
      <c r="B190" s="546" t="s">
        <v>39</v>
      </c>
      <c r="C190" s="546" t="s">
        <v>40</v>
      </c>
      <c r="D190" s="283"/>
      <c r="E190" s="435"/>
      <c r="F190" s="435"/>
      <c r="G190" s="435"/>
      <c r="H190" s="435"/>
      <c r="I190" s="435"/>
      <c r="J190" s="319"/>
      <c r="K190" s="253"/>
      <c r="L190" s="253"/>
      <c r="M190" s="254"/>
      <c r="N190" s="252"/>
      <c r="O190" s="252"/>
      <c r="P190" s="252"/>
      <c r="Q190" s="252"/>
      <c r="AA190" s="360" t="s">
        <v>192</v>
      </c>
      <c r="AB190" s="353" t="e">
        <f>#REF!*24</f>
        <v>#REF!</v>
      </c>
      <c r="AC190" s="352" t="e">
        <f t="shared" si="53"/>
        <v>#REF!</v>
      </c>
      <c r="AD190" s="362" t="e">
        <f t="shared" si="54"/>
        <v>#REF!</v>
      </c>
      <c r="AE190" s="362" t="e">
        <f t="shared" si="54"/>
        <v>#REF!</v>
      </c>
      <c r="AF190" s="362" t="e">
        <f t="shared" si="54"/>
        <v>#REF!</v>
      </c>
      <c r="AG190" s="363" t="e">
        <f t="shared" si="54"/>
        <v>#REF!</v>
      </c>
      <c r="AH190" s="364" t="e">
        <f t="shared" si="54"/>
        <v>#REF!</v>
      </c>
    </row>
    <row r="191" spans="1:36" ht="13.15">
      <c r="A191" s="699"/>
      <c r="B191" s="326" t="s">
        <v>41</v>
      </c>
      <c r="C191" s="384" t="e">
        <f>IF('Cumulative Budget Request '!#REF!='Split budget (F)'!$L$1,'Cumulative Budget Request '!#REF!,0)</f>
        <v>#REF!</v>
      </c>
      <c r="D191" s="283"/>
      <c r="E191" s="445" t="e">
        <f>IF('Cumulative Budget Request '!#REF!='Split budget (F)'!$L$1,'Cumulative Budget Request '!#REF!,0)</f>
        <v>#REF!</v>
      </c>
      <c r="F191" s="445" t="e">
        <f>IF('Cumulative Budget Request '!#REF!='Split budget (F)'!$L$1,'Cumulative Budget Request '!#REF!,0)</f>
        <v>#REF!</v>
      </c>
      <c r="G191" s="445" t="e">
        <f>IF('Cumulative Budget Request '!#REF!='Split budget (F)'!$L$1,'Cumulative Budget Request '!#REF!,0)</f>
        <v>#REF!</v>
      </c>
      <c r="H191" s="445" t="e">
        <f>IF('Cumulative Budget Request '!#REF!='Split budget (F)'!$L$1,'Cumulative Budget Request '!#REF!,0)</f>
        <v>#REF!</v>
      </c>
      <c r="I191" s="445" t="e">
        <f>IF('Cumulative Budget Request '!#REF!='Split budget (F)'!$L$1,'Cumulative Budget Request '!#REF!,0)</f>
        <v>#REF!</v>
      </c>
      <c r="J191" s="441" t="e">
        <f t="shared" ref="J191:J196" si="57">SUM(E191:I191)</f>
        <v>#REF!</v>
      </c>
      <c r="K191" s="253"/>
      <c r="L191" s="253"/>
      <c r="M191" s="254"/>
      <c r="N191" s="252"/>
      <c r="O191" s="252"/>
      <c r="P191" s="252"/>
      <c r="Q191" s="252"/>
      <c r="AA191" s="360" t="s">
        <v>193</v>
      </c>
      <c r="AB191" s="353" t="e">
        <f>#REF!*24</f>
        <v>#REF!</v>
      </c>
      <c r="AC191" s="352" t="e">
        <f t="shared" si="53"/>
        <v>#REF!</v>
      </c>
      <c r="AD191" s="362" t="e">
        <f t="shared" si="54"/>
        <v>#REF!</v>
      </c>
      <c r="AE191" s="362" t="e">
        <f t="shared" si="54"/>
        <v>#REF!</v>
      </c>
      <c r="AF191" s="362" t="e">
        <f t="shared" si="54"/>
        <v>#REF!</v>
      </c>
      <c r="AG191" s="363" t="e">
        <f t="shared" si="54"/>
        <v>#REF!</v>
      </c>
      <c r="AH191" s="364" t="e">
        <f t="shared" si="54"/>
        <v>#REF!</v>
      </c>
    </row>
    <row r="192" spans="1:36" ht="13.15">
      <c r="A192" s="699"/>
      <c r="B192" s="326" t="s">
        <v>42</v>
      </c>
      <c r="C192" s="384" t="e">
        <f>IF('Cumulative Budget Request '!#REF!='Split budget (F)'!$L$1,'Cumulative Budget Request '!#REF!,0)</f>
        <v>#REF!</v>
      </c>
      <c r="D192" s="283"/>
      <c r="E192" s="445" t="e">
        <f>IF('Cumulative Budget Request '!#REF!='Split budget (F)'!$L$1,'Cumulative Budget Request '!#REF!,0)</f>
        <v>#REF!</v>
      </c>
      <c r="F192" s="445" t="e">
        <f>IF('Cumulative Budget Request '!#REF!='Split budget (F)'!$L$1,'Cumulative Budget Request '!#REF!,0)</f>
        <v>#REF!</v>
      </c>
      <c r="G192" s="445" t="e">
        <f>IF('Cumulative Budget Request '!#REF!='Split budget (F)'!$L$1,'Cumulative Budget Request '!#REF!,0)</f>
        <v>#REF!</v>
      </c>
      <c r="H192" s="445" t="e">
        <f>IF('Cumulative Budget Request '!#REF!='Split budget (F)'!$L$1,'Cumulative Budget Request '!#REF!,0)</f>
        <v>#REF!</v>
      </c>
      <c r="I192" s="445" t="e">
        <f>IF('Cumulative Budget Request '!#REF!='Split budget (F)'!$L$1,'Cumulative Budget Request '!#REF!,0)</f>
        <v>#REF!</v>
      </c>
      <c r="J192" s="441" t="e">
        <f t="shared" si="57"/>
        <v>#REF!</v>
      </c>
      <c r="K192" s="253"/>
      <c r="L192" s="253"/>
      <c r="M192" s="254"/>
      <c r="N192" s="252"/>
      <c r="O192" s="252"/>
      <c r="P192" s="252"/>
      <c r="Q192" s="252"/>
      <c r="AA192" s="360" t="s">
        <v>194</v>
      </c>
      <c r="AB192" s="353" t="e">
        <f>#REF!*24</f>
        <v>#REF!</v>
      </c>
      <c r="AC192" s="352" t="e">
        <f t="shared" si="53"/>
        <v>#REF!</v>
      </c>
      <c r="AD192" s="362" t="e">
        <f t="shared" ref="AD192:AH199" si="58">AC192*AD$170</f>
        <v>#REF!</v>
      </c>
      <c r="AE192" s="362" t="e">
        <f t="shared" si="58"/>
        <v>#REF!</v>
      </c>
      <c r="AF192" s="362" t="e">
        <f t="shared" si="58"/>
        <v>#REF!</v>
      </c>
      <c r="AG192" s="363" t="e">
        <f t="shared" si="58"/>
        <v>#REF!</v>
      </c>
      <c r="AH192" s="364" t="e">
        <f t="shared" si="58"/>
        <v>#REF!</v>
      </c>
    </row>
    <row r="193" spans="1:34" ht="13.15">
      <c r="A193" s="699"/>
      <c r="B193" s="326" t="s">
        <v>164</v>
      </c>
      <c r="C193" s="384" t="e">
        <f>IF('Cumulative Budget Request '!#REF!='Split budget (F)'!$L$1,'Cumulative Budget Request '!#REF!,0)</f>
        <v>#REF!</v>
      </c>
      <c r="D193" s="283"/>
      <c r="E193" s="445" t="e">
        <f>IF('Cumulative Budget Request '!#REF!='Split budget (F)'!$L$1,'Cumulative Budget Request '!#REF!,0)</f>
        <v>#REF!</v>
      </c>
      <c r="F193" s="445" t="e">
        <f>IF('Cumulative Budget Request '!#REF!='Split budget (F)'!$L$1,'Cumulative Budget Request '!#REF!,0)</f>
        <v>#REF!</v>
      </c>
      <c r="G193" s="445" t="e">
        <f>IF('Cumulative Budget Request '!#REF!='Split budget (F)'!$L$1,'Cumulative Budget Request '!#REF!,0)</f>
        <v>#REF!</v>
      </c>
      <c r="H193" s="445" t="e">
        <f>IF('Cumulative Budget Request '!#REF!='Split budget (F)'!$L$1,'Cumulative Budget Request '!#REF!,0)</f>
        <v>#REF!</v>
      </c>
      <c r="I193" s="445" t="e">
        <f>IF('Cumulative Budget Request '!#REF!='Split budget (F)'!$L$1,'Cumulative Budget Request '!#REF!,0)</f>
        <v>#REF!</v>
      </c>
      <c r="J193" s="441" t="e">
        <f t="shared" si="57"/>
        <v>#REF!</v>
      </c>
      <c r="K193" s="253"/>
      <c r="L193" s="253"/>
      <c r="M193" s="254"/>
      <c r="N193" s="252"/>
      <c r="O193" s="252"/>
      <c r="P193" s="252"/>
      <c r="Q193" s="252"/>
      <c r="AA193" s="360" t="s">
        <v>195</v>
      </c>
      <c r="AB193" s="353" t="e">
        <f>#REF!*24</f>
        <v>#REF!</v>
      </c>
      <c r="AC193" s="352" t="e">
        <f t="shared" si="53"/>
        <v>#REF!</v>
      </c>
      <c r="AD193" s="362" t="e">
        <f t="shared" si="58"/>
        <v>#REF!</v>
      </c>
      <c r="AE193" s="362" t="e">
        <f t="shared" si="58"/>
        <v>#REF!</v>
      </c>
      <c r="AF193" s="362" t="e">
        <f t="shared" si="58"/>
        <v>#REF!</v>
      </c>
      <c r="AG193" s="363" t="e">
        <f t="shared" si="58"/>
        <v>#REF!</v>
      </c>
      <c r="AH193" s="364" t="e">
        <f t="shared" si="58"/>
        <v>#REF!</v>
      </c>
    </row>
    <row r="194" spans="1:34" ht="13.15">
      <c r="A194" s="699"/>
      <c r="B194" s="326" t="s">
        <v>43</v>
      </c>
      <c r="C194" s="384" t="e">
        <f>IF('Cumulative Budget Request '!#REF!='Split budget (F)'!$L$1,'Cumulative Budget Request '!#REF!,0)</f>
        <v>#REF!</v>
      </c>
      <c r="D194" s="283"/>
      <c r="E194" s="445" t="e">
        <f>IF('Cumulative Budget Request '!#REF!='Split budget (F)'!$L$1,'Cumulative Budget Request '!#REF!,0)</f>
        <v>#REF!</v>
      </c>
      <c r="F194" s="445" t="e">
        <f>IF('Cumulative Budget Request '!#REF!='Split budget (F)'!$L$1,'Cumulative Budget Request '!#REF!,0)</f>
        <v>#REF!</v>
      </c>
      <c r="G194" s="445" t="e">
        <f>IF('Cumulative Budget Request '!#REF!='Split budget (F)'!$L$1,'Cumulative Budget Request '!#REF!,0)</f>
        <v>#REF!</v>
      </c>
      <c r="H194" s="445" t="e">
        <f>IF('Cumulative Budget Request '!#REF!='Split budget (F)'!$L$1,'Cumulative Budget Request '!#REF!,0)</f>
        <v>#REF!</v>
      </c>
      <c r="I194" s="445" t="e">
        <f>IF('Cumulative Budget Request '!#REF!='Split budget (F)'!$L$1,'Cumulative Budget Request '!#REF!,0)</f>
        <v>#REF!</v>
      </c>
      <c r="J194" s="441" t="e">
        <f t="shared" si="57"/>
        <v>#REF!</v>
      </c>
      <c r="K194" s="253"/>
      <c r="L194" s="253"/>
      <c r="M194" s="254"/>
      <c r="N194" s="252"/>
      <c r="O194" s="252"/>
      <c r="P194" s="252"/>
      <c r="Q194" s="252"/>
      <c r="AA194" s="360" t="s">
        <v>126</v>
      </c>
      <c r="AB194" s="353" t="e">
        <f>#REF!*24</f>
        <v>#REF!</v>
      </c>
      <c r="AC194" s="352" t="e">
        <f t="shared" si="53"/>
        <v>#REF!</v>
      </c>
      <c r="AD194" s="362" t="e">
        <f t="shared" si="58"/>
        <v>#REF!</v>
      </c>
      <c r="AE194" s="362" t="e">
        <f t="shared" si="58"/>
        <v>#REF!</v>
      </c>
      <c r="AF194" s="362" t="e">
        <f t="shared" si="58"/>
        <v>#REF!</v>
      </c>
      <c r="AG194" s="363" t="e">
        <f t="shared" si="58"/>
        <v>#REF!</v>
      </c>
      <c r="AH194" s="364" t="e">
        <f t="shared" si="58"/>
        <v>#REF!</v>
      </c>
    </row>
    <row r="195" spans="1:34" ht="13.15">
      <c r="A195" s="699"/>
      <c r="B195" s="326" t="s">
        <v>44</v>
      </c>
      <c r="C195" s="384" t="e">
        <f>IF('Cumulative Budget Request '!#REF!='Split budget (F)'!$L$1,'Cumulative Budget Request '!#REF!,0)</f>
        <v>#REF!</v>
      </c>
      <c r="D195" s="283"/>
      <c r="E195" s="445" t="e">
        <f>IF('Cumulative Budget Request '!#REF!='Split budget (F)'!$L$1,'Cumulative Budget Request '!#REF!,0)</f>
        <v>#REF!</v>
      </c>
      <c r="F195" s="445" t="e">
        <f>IF('Cumulative Budget Request '!#REF!='Split budget (F)'!$L$1,'Cumulative Budget Request '!#REF!,0)</f>
        <v>#REF!</v>
      </c>
      <c r="G195" s="445" t="e">
        <f>IF('Cumulative Budget Request '!#REF!='Split budget (F)'!$L$1,'Cumulative Budget Request '!#REF!,0)</f>
        <v>#REF!</v>
      </c>
      <c r="H195" s="445" t="e">
        <f>IF('Cumulative Budget Request '!#REF!='Split budget (F)'!$L$1,'Cumulative Budget Request '!#REF!,0)</f>
        <v>#REF!</v>
      </c>
      <c r="I195" s="445" t="e">
        <f>IF('Cumulative Budget Request '!#REF!='Split budget (F)'!$L$1,'Cumulative Budget Request '!#REF!,0)</f>
        <v>#REF!</v>
      </c>
      <c r="J195" s="441" t="e">
        <f t="shared" si="57"/>
        <v>#REF!</v>
      </c>
      <c r="K195" s="253"/>
      <c r="L195" s="253"/>
      <c r="M195" s="254"/>
      <c r="N195" s="252"/>
      <c r="O195" s="252"/>
      <c r="P195" s="252"/>
      <c r="Q195" s="252"/>
      <c r="AA195" s="360" t="s">
        <v>196</v>
      </c>
      <c r="AB195" s="353" t="e">
        <f>#REF!*24</f>
        <v>#REF!</v>
      </c>
      <c r="AC195" s="352" t="e">
        <f t="shared" si="53"/>
        <v>#REF!</v>
      </c>
      <c r="AD195" s="362" t="e">
        <f t="shared" si="58"/>
        <v>#REF!</v>
      </c>
      <c r="AE195" s="362" t="e">
        <f t="shared" si="58"/>
        <v>#REF!</v>
      </c>
      <c r="AF195" s="362" t="e">
        <f t="shared" si="58"/>
        <v>#REF!</v>
      </c>
      <c r="AG195" s="363" t="e">
        <f t="shared" si="58"/>
        <v>#REF!</v>
      </c>
      <c r="AH195" s="364" t="e">
        <f t="shared" si="58"/>
        <v>#REF!</v>
      </c>
    </row>
    <row r="196" spans="1:34" ht="13.15">
      <c r="A196" s="699"/>
      <c r="B196" s="326" t="s">
        <v>45</v>
      </c>
      <c r="C196" s="384" t="e">
        <f>IF('Cumulative Budget Request '!#REF!='Split budget (F)'!$L$1,'Cumulative Budget Request '!#REF!,0)</f>
        <v>#REF!</v>
      </c>
      <c r="D196" s="283"/>
      <c r="E196" s="445" t="e">
        <f>IF('Cumulative Budget Request '!#REF!='Split budget (F)'!$L$1,'Cumulative Budget Request '!#REF!,0)</f>
        <v>#REF!</v>
      </c>
      <c r="F196" s="445" t="e">
        <f>IF('Cumulative Budget Request '!#REF!='Split budget (F)'!$L$1,'Cumulative Budget Request '!#REF!,0)</f>
        <v>#REF!</v>
      </c>
      <c r="G196" s="445" t="e">
        <f>IF('Cumulative Budget Request '!#REF!='Split budget (F)'!$L$1,'Cumulative Budget Request '!#REF!,0)</f>
        <v>#REF!</v>
      </c>
      <c r="H196" s="445" t="e">
        <f>IF('Cumulative Budget Request '!#REF!='Split budget (F)'!$L$1,'Cumulative Budget Request '!#REF!,0)</f>
        <v>#REF!</v>
      </c>
      <c r="I196" s="445" t="e">
        <f>IF('Cumulative Budget Request '!#REF!='Split budget (F)'!$L$1,'Cumulative Budget Request '!#REF!,0)</f>
        <v>#REF!</v>
      </c>
      <c r="J196" s="441" t="e">
        <f t="shared" si="57"/>
        <v>#REF!</v>
      </c>
      <c r="K196" s="253"/>
      <c r="L196" s="253"/>
      <c r="M196" s="254"/>
      <c r="N196" s="252"/>
      <c r="O196" s="252"/>
      <c r="P196" s="252"/>
      <c r="Q196" s="252"/>
      <c r="AA196" s="360" t="s">
        <v>197</v>
      </c>
      <c r="AB196" s="353" t="e">
        <f>#REF!*24</f>
        <v>#REF!</v>
      </c>
      <c r="AC196" s="352" t="e">
        <f t="shared" si="53"/>
        <v>#REF!</v>
      </c>
      <c r="AD196" s="362" t="e">
        <f t="shared" si="58"/>
        <v>#REF!</v>
      </c>
      <c r="AE196" s="362" t="e">
        <f t="shared" si="58"/>
        <v>#REF!</v>
      </c>
      <c r="AF196" s="362" t="e">
        <f t="shared" si="58"/>
        <v>#REF!</v>
      </c>
      <c r="AG196" s="363" t="e">
        <f t="shared" si="58"/>
        <v>#REF!</v>
      </c>
      <c r="AH196" s="364" t="e">
        <f t="shared" si="58"/>
        <v>#REF!</v>
      </c>
    </row>
    <row r="197" spans="1:34" ht="13.15">
      <c r="A197" s="700" t="s">
        <v>56</v>
      </c>
      <c r="B197" s="700"/>
      <c r="C197" s="700"/>
      <c r="D197" s="700"/>
      <c r="E197" s="478" t="e">
        <f>SUM(E191:E196)</f>
        <v>#REF!</v>
      </c>
      <c r="F197" s="478" t="e">
        <f t="shared" ref="F197:J197" si="59">SUM(F191:F196)</f>
        <v>#REF!</v>
      </c>
      <c r="G197" s="478" t="e">
        <f t="shared" si="59"/>
        <v>#REF!</v>
      </c>
      <c r="H197" s="478" t="e">
        <f t="shared" si="59"/>
        <v>#REF!</v>
      </c>
      <c r="I197" s="478" t="e">
        <f t="shared" si="59"/>
        <v>#REF!</v>
      </c>
      <c r="J197" s="479" t="e">
        <f t="shared" si="59"/>
        <v>#REF!</v>
      </c>
      <c r="K197" s="253"/>
      <c r="L197" s="253"/>
      <c r="M197" s="263"/>
      <c r="N197" s="252"/>
      <c r="O197" s="252"/>
      <c r="P197" s="252"/>
      <c r="Q197" s="252"/>
      <c r="R197" s="252"/>
      <c r="AA197" s="360" t="s">
        <v>199</v>
      </c>
      <c r="AB197" s="353" t="e">
        <f>#REF!*24</f>
        <v>#REF!</v>
      </c>
      <c r="AC197" s="352" t="e">
        <f t="shared" si="53"/>
        <v>#REF!</v>
      </c>
      <c r="AD197" s="362" t="e">
        <f t="shared" si="58"/>
        <v>#REF!</v>
      </c>
      <c r="AE197" s="362" t="e">
        <f t="shared" si="58"/>
        <v>#REF!</v>
      </c>
      <c r="AF197" s="362" t="e">
        <f t="shared" si="58"/>
        <v>#REF!</v>
      </c>
      <c r="AG197" s="363" t="e">
        <f t="shared" si="58"/>
        <v>#REF!</v>
      </c>
      <c r="AH197" s="364" t="e">
        <f t="shared" si="58"/>
        <v>#REF!</v>
      </c>
    </row>
    <row r="198" spans="1:34" ht="13.15">
      <c r="E198" s="558"/>
      <c r="F198" s="254"/>
      <c r="G198" s="254"/>
      <c r="H198" s="254"/>
      <c r="I198" s="254"/>
      <c r="J198" s="305"/>
      <c r="K198" s="253"/>
      <c r="L198" s="253"/>
      <c r="M198" s="253"/>
      <c r="N198" s="254"/>
      <c r="O198" s="254"/>
      <c r="P198" s="254"/>
      <c r="Q198" s="252"/>
      <c r="R198" s="252"/>
      <c r="AA198" s="360" t="s">
        <v>169</v>
      </c>
      <c r="AB198" s="353" t="e">
        <f>#REF!*24</f>
        <v>#REF!</v>
      </c>
      <c r="AC198" s="527" t="e">
        <f t="shared" si="53"/>
        <v>#REF!</v>
      </c>
      <c r="AD198" s="362" t="e">
        <f t="shared" si="58"/>
        <v>#REF!</v>
      </c>
      <c r="AE198" s="362" t="e">
        <f t="shared" si="58"/>
        <v>#REF!</v>
      </c>
      <c r="AF198" s="362" t="e">
        <f t="shared" si="58"/>
        <v>#REF!</v>
      </c>
      <c r="AG198" s="363" t="e">
        <f t="shared" si="58"/>
        <v>#REF!</v>
      </c>
      <c r="AH198" s="528" t="e">
        <f t="shared" si="58"/>
        <v>#REF!</v>
      </c>
    </row>
    <row r="199" spans="1:34" ht="13.5" thickBot="1">
      <c r="A199" s="251" t="s">
        <v>111</v>
      </c>
      <c r="B199" s="332"/>
      <c r="C199" s="282"/>
      <c r="D199" s="514" t="s">
        <v>166</v>
      </c>
      <c r="E199" s="385" t="e">
        <f>IF('Cumulative Budget Request '!#REF!='Split budget (F)'!$L$1,'Cumulative Budget Request '!#REF!,0)</f>
        <v>#REF!</v>
      </c>
      <c r="F199" s="385" t="e">
        <f>IF('Cumulative Budget Request '!#REF!='Split budget (F)'!$L$1,'Cumulative Budget Request '!#REF!,0)</f>
        <v>#REF!</v>
      </c>
      <c r="G199" s="385" t="e">
        <f>IF('Cumulative Budget Request '!#REF!='Split budget (F)'!$L$1,'Cumulative Budget Request '!#REF!,0)</f>
        <v>#REF!</v>
      </c>
      <c r="H199" s="385" t="e">
        <f>IF('Cumulative Budget Request '!#REF!='Split budget (F)'!$L$1,'Cumulative Budget Request '!#REF!,0)</f>
        <v>#REF!</v>
      </c>
      <c r="I199" s="385" t="e">
        <f>IF('Cumulative Budget Request '!#REF!='Split budget (F)'!$L$1,'Cumulative Budget Request '!#REF!,0)</f>
        <v>#REF!</v>
      </c>
      <c r="J199" s="334"/>
      <c r="K199" s="253"/>
      <c r="L199" s="253"/>
      <c r="M199" s="254"/>
      <c r="N199" s="252"/>
      <c r="O199" s="252"/>
      <c r="P199" s="252"/>
      <c r="Q199" s="252"/>
      <c r="AA199" s="522" t="s">
        <v>171</v>
      </c>
      <c r="AB199" s="361" t="e">
        <f>#REF!*24</f>
        <v>#REF!</v>
      </c>
      <c r="AC199" s="523" t="e">
        <f t="shared" si="53"/>
        <v>#REF!</v>
      </c>
      <c r="AD199" s="524" t="e">
        <f t="shared" si="58"/>
        <v>#REF!</v>
      </c>
      <c r="AE199" s="524" t="e">
        <f t="shared" si="58"/>
        <v>#REF!</v>
      </c>
      <c r="AF199" s="524" t="e">
        <f t="shared" si="58"/>
        <v>#REF!</v>
      </c>
      <c r="AG199" s="525" t="e">
        <f t="shared" si="58"/>
        <v>#REF!</v>
      </c>
      <c r="AH199" s="526" t="e">
        <f t="shared" si="58"/>
        <v>#REF!</v>
      </c>
    </row>
    <row r="200" spans="1:34" ht="13.15">
      <c r="D200" s="514" t="s">
        <v>223</v>
      </c>
      <c r="E200" s="385" t="e">
        <f>IF('Cumulative Budget Request '!#REF!='Split budget (F)'!$L$1,'Cumulative Budget Request '!#REF!,0)</f>
        <v>#REF!</v>
      </c>
      <c r="F200" s="385" t="e">
        <f>IF('Cumulative Budget Request '!#REF!='Split budget (F)'!$L$1,'Cumulative Budget Request '!#REF!,0)</f>
        <v>#REF!</v>
      </c>
      <c r="G200" s="385" t="e">
        <f>IF('Cumulative Budget Request '!#REF!='Split budget (F)'!$L$1,'Cumulative Budget Request '!#REF!,0)</f>
        <v>#REF!</v>
      </c>
      <c r="H200" s="385" t="e">
        <f>IF('Cumulative Budget Request '!#REF!='Split budget (F)'!$L$1,'Cumulative Budget Request '!#REF!,0)</f>
        <v>#REF!</v>
      </c>
      <c r="I200" s="385" t="e">
        <f>IF('Cumulative Budget Request '!#REF!='Split budget (F)'!$L$1,'Cumulative Budget Request '!#REF!,0)</f>
        <v>#REF!</v>
      </c>
      <c r="J200" s="334"/>
      <c r="K200" s="253"/>
      <c r="L200" s="253"/>
      <c r="M200" s="254"/>
      <c r="N200" s="252"/>
      <c r="O200" s="252"/>
      <c r="P200" s="252"/>
      <c r="Q200" s="252"/>
    </row>
    <row r="201" spans="1:34" ht="13.15">
      <c r="A201" s="251" t="s">
        <v>143</v>
      </c>
      <c r="B201" s="332"/>
      <c r="C201" s="282"/>
      <c r="D201" s="513" t="s">
        <v>224</v>
      </c>
      <c r="E201" s="385" t="e">
        <f>IF('Cumulative Budget Request '!#REF!='Split budget (F)'!$L$1,'Cumulative Budget Request '!#REF!,0)</f>
        <v>#REF!</v>
      </c>
      <c r="F201" s="385" t="e">
        <f>IF('Cumulative Budget Request '!#REF!='Split budget (F)'!$L$1,'Cumulative Budget Request '!#REF!,0)</f>
        <v>#REF!</v>
      </c>
      <c r="G201" s="385" t="e">
        <f>IF('Cumulative Budget Request '!#REF!='Split budget (F)'!$L$1,'Cumulative Budget Request '!#REF!,0)</f>
        <v>#REF!</v>
      </c>
      <c r="H201" s="385" t="e">
        <f>IF('Cumulative Budget Request '!#REF!='Split budget (F)'!$L$1,'Cumulative Budget Request '!#REF!,0)</f>
        <v>#REF!</v>
      </c>
      <c r="I201" s="385" t="e">
        <f>IF('Cumulative Budget Request '!#REF!='Split budget (F)'!$L$1,'Cumulative Budget Request '!#REF!,0)</f>
        <v>#REF!</v>
      </c>
      <c r="J201" s="334"/>
      <c r="K201" s="253"/>
      <c r="L201" s="253"/>
      <c r="M201" s="254"/>
      <c r="N201" s="252"/>
      <c r="O201" s="252"/>
      <c r="P201" s="252"/>
      <c r="Q201" s="252"/>
    </row>
    <row r="202" spans="1:34" ht="13.15">
      <c r="A202" s="698" t="e">
        <f>IF('Cumulative Budget Request '!#REF!='Split budget (F)'!$L$1,'Cumulative Budget Request '!#REF!,0)</f>
        <v>#REF!</v>
      </c>
      <c r="D202" s="514" t="s">
        <v>225</v>
      </c>
      <c r="E202" s="385" t="e">
        <f>IF('Cumulative Budget Request '!#REF!='Split budget (F)'!$L$1,'Cumulative Budget Request '!#REF!,0)</f>
        <v>#REF!</v>
      </c>
      <c r="F202" s="385" t="e">
        <f>IF('Cumulative Budget Request '!#REF!='Split budget (F)'!$L$1,'Cumulative Budget Request '!#REF!,0)</f>
        <v>#REF!</v>
      </c>
      <c r="G202" s="385" t="e">
        <f>IF('Cumulative Budget Request '!#REF!='Split budget (F)'!$L$1,'Cumulative Budget Request '!#REF!,0)</f>
        <v>#REF!</v>
      </c>
      <c r="H202" s="385" t="e">
        <f>IF('Cumulative Budget Request '!#REF!='Split budget (F)'!$L$1,'Cumulative Budget Request '!#REF!,0)</f>
        <v>#REF!</v>
      </c>
      <c r="I202" s="385" t="e">
        <f>IF('Cumulative Budget Request '!#REF!='Split budget (F)'!$L$1,'Cumulative Budget Request '!#REF!,0)</f>
        <v>#REF!</v>
      </c>
      <c r="J202" s="319"/>
      <c r="K202" s="253"/>
      <c r="L202" s="253"/>
      <c r="M202" s="254"/>
      <c r="N202" s="252"/>
      <c r="O202" s="252"/>
      <c r="P202" s="252"/>
      <c r="Q202" s="252"/>
    </row>
    <row r="203" spans="1:34" ht="13.15">
      <c r="A203" s="698"/>
      <c r="B203" s="546" t="s">
        <v>39</v>
      </c>
      <c r="C203" s="546" t="s">
        <v>40</v>
      </c>
      <c r="D203" s="283"/>
      <c r="E203" s="435"/>
      <c r="F203" s="435"/>
      <c r="G203" s="435"/>
      <c r="H203" s="435"/>
      <c r="I203" s="435"/>
      <c r="J203" s="319"/>
      <c r="K203" s="253"/>
      <c r="L203" s="253"/>
      <c r="M203" s="254"/>
      <c r="N203" s="252"/>
      <c r="O203" s="252"/>
      <c r="P203" s="252"/>
      <c r="Q203" s="252"/>
    </row>
    <row r="204" spans="1:34">
      <c r="A204" s="699"/>
      <c r="B204" s="326" t="s">
        <v>41</v>
      </c>
      <c r="C204" s="384" t="e">
        <f>IF('Cumulative Budget Request '!#REF!='Split budget (F)'!$L$1,'Cumulative Budget Request '!#REF!,0)</f>
        <v>#REF!</v>
      </c>
      <c r="D204" s="283"/>
      <c r="E204" s="445" t="e">
        <f>IF('Cumulative Budget Request '!#REF!='Split budget (F)'!$L$1,'Cumulative Budget Request '!#REF!,0)</f>
        <v>#REF!</v>
      </c>
      <c r="F204" s="445" t="e">
        <f>IF('Cumulative Budget Request '!#REF!='Split budget (F)'!$L$1,'Cumulative Budget Request '!#REF!,0)</f>
        <v>#REF!</v>
      </c>
      <c r="G204" s="445" t="e">
        <f>IF('Cumulative Budget Request '!#REF!='Split budget (F)'!$L$1,'Cumulative Budget Request '!#REF!,0)</f>
        <v>#REF!</v>
      </c>
      <c r="H204" s="445" t="e">
        <f>IF('Cumulative Budget Request '!#REF!='Split budget (F)'!$L$1,'Cumulative Budget Request '!#REF!,0)</f>
        <v>#REF!</v>
      </c>
      <c r="I204" s="445" t="e">
        <f>IF('Cumulative Budget Request '!#REF!='Split budget (F)'!$L$1,'Cumulative Budget Request '!#REF!,0)</f>
        <v>#REF!</v>
      </c>
      <c r="J204" s="441" t="e">
        <f t="shared" ref="J204:J209" si="60">SUM(E204:I204)</f>
        <v>#REF!</v>
      </c>
      <c r="K204" s="253"/>
      <c r="L204" s="253"/>
      <c r="M204" s="254"/>
      <c r="N204" s="252"/>
      <c r="O204" s="252"/>
      <c r="P204" s="252"/>
      <c r="Q204" s="252"/>
    </row>
    <row r="205" spans="1:34">
      <c r="A205" s="699"/>
      <c r="B205" s="326" t="s">
        <v>42</v>
      </c>
      <c r="C205" s="384" t="e">
        <f>IF('Cumulative Budget Request '!#REF!='Split budget (F)'!$L$1,'Cumulative Budget Request '!#REF!,0)</f>
        <v>#REF!</v>
      </c>
      <c r="D205" s="283"/>
      <c r="E205" s="445" t="e">
        <f>IF('Cumulative Budget Request '!#REF!='Split budget (F)'!$L$1,'Cumulative Budget Request '!#REF!,0)</f>
        <v>#REF!</v>
      </c>
      <c r="F205" s="445" t="e">
        <f>IF('Cumulative Budget Request '!#REF!='Split budget (F)'!$L$1,'Cumulative Budget Request '!#REF!,0)</f>
        <v>#REF!</v>
      </c>
      <c r="G205" s="445" t="e">
        <f>IF('Cumulative Budget Request '!#REF!='Split budget (F)'!$L$1,'Cumulative Budget Request '!#REF!,0)</f>
        <v>#REF!</v>
      </c>
      <c r="H205" s="445" t="e">
        <f>IF('Cumulative Budget Request '!#REF!='Split budget (F)'!$L$1,'Cumulative Budget Request '!#REF!,0)</f>
        <v>#REF!</v>
      </c>
      <c r="I205" s="445" t="e">
        <f>IF('Cumulative Budget Request '!#REF!='Split budget (F)'!$L$1,'Cumulative Budget Request '!#REF!,0)</f>
        <v>#REF!</v>
      </c>
      <c r="J205" s="441" t="e">
        <f t="shared" si="60"/>
        <v>#REF!</v>
      </c>
      <c r="K205" s="253"/>
      <c r="L205" s="253"/>
      <c r="M205" s="254"/>
      <c r="N205" s="252"/>
      <c r="O205" s="252"/>
      <c r="P205" s="252"/>
      <c r="Q205" s="252"/>
    </row>
    <row r="206" spans="1:34">
      <c r="A206" s="699"/>
      <c r="B206" s="326" t="s">
        <v>164</v>
      </c>
      <c r="C206" s="384" t="e">
        <f>IF('Cumulative Budget Request '!#REF!='Split budget (F)'!$L$1,'Cumulative Budget Request '!#REF!,0)</f>
        <v>#REF!</v>
      </c>
      <c r="D206" s="283"/>
      <c r="E206" s="445" t="e">
        <f>IF('Cumulative Budget Request '!#REF!='Split budget (F)'!$L$1,'Cumulative Budget Request '!#REF!,0)</f>
        <v>#REF!</v>
      </c>
      <c r="F206" s="445" t="e">
        <f>IF('Cumulative Budget Request '!#REF!='Split budget (F)'!$L$1,'Cumulative Budget Request '!#REF!,0)</f>
        <v>#REF!</v>
      </c>
      <c r="G206" s="445" t="e">
        <f>IF('Cumulative Budget Request '!#REF!='Split budget (F)'!$L$1,'Cumulative Budget Request '!#REF!,0)</f>
        <v>#REF!</v>
      </c>
      <c r="H206" s="445" t="e">
        <f>IF('Cumulative Budget Request '!#REF!='Split budget (F)'!$L$1,'Cumulative Budget Request '!#REF!,0)</f>
        <v>#REF!</v>
      </c>
      <c r="I206" s="445" t="e">
        <f>IF('Cumulative Budget Request '!#REF!='Split budget (F)'!$L$1,'Cumulative Budget Request '!#REF!,0)</f>
        <v>#REF!</v>
      </c>
      <c r="J206" s="441" t="e">
        <f t="shared" si="60"/>
        <v>#REF!</v>
      </c>
      <c r="K206" s="253"/>
      <c r="L206" s="253"/>
      <c r="M206" s="254"/>
      <c r="N206" s="252"/>
      <c r="O206" s="252"/>
      <c r="P206" s="252"/>
      <c r="Q206" s="252"/>
    </row>
    <row r="207" spans="1:34">
      <c r="A207" s="699"/>
      <c r="B207" s="326" t="s">
        <v>43</v>
      </c>
      <c r="C207" s="384" t="e">
        <f>IF('Cumulative Budget Request '!#REF!='Split budget (F)'!$L$1,'Cumulative Budget Request '!#REF!,0)</f>
        <v>#REF!</v>
      </c>
      <c r="D207" s="283"/>
      <c r="E207" s="445" t="e">
        <f>IF('Cumulative Budget Request '!#REF!='Split budget (F)'!$L$1,'Cumulative Budget Request '!#REF!,0)</f>
        <v>#REF!</v>
      </c>
      <c r="F207" s="445" t="e">
        <f>IF('Cumulative Budget Request '!#REF!='Split budget (F)'!$L$1,'Cumulative Budget Request '!#REF!,0)</f>
        <v>#REF!</v>
      </c>
      <c r="G207" s="445" t="e">
        <f>IF('Cumulative Budget Request '!#REF!='Split budget (F)'!$L$1,'Cumulative Budget Request '!#REF!,0)</f>
        <v>#REF!</v>
      </c>
      <c r="H207" s="445" t="e">
        <f>IF('Cumulative Budget Request '!#REF!='Split budget (F)'!$L$1,'Cumulative Budget Request '!#REF!,0)</f>
        <v>#REF!</v>
      </c>
      <c r="I207" s="445" t="e">
        <f>IF('Cumulative Budget Request '!#REF!='Split budget (F)'!$L$1,'Cumulative Budget Request '!#REF!,0)</f>
        <v>#REF!</v>
      </c>
      <c r="J207" s="441" t="e">
        <f t="shared" si="60"/>
        <v>#REF!</v>
      </c>
      <c r="K207" s="253"/>
      <c r="L207" s="253"/>
      <c r="M207" s="254"/>
      <c r="N207" s="252"/>
      <c r="O207" s="252"/>
      <c r="P207" s="252"/>
      <c r="Q207" s="252"/>
    </row>
    <row r="208" spans="1:34">
      <c r="A208" s="699"/>
      <c r="B208" s="326" t="s">
        <v>44</v>
      </c>
      <c r="C208" s="384" t="e">
        <f>IF('Cumulative Budget Request '!#REF!='Split budget (F)'!$L$1,'Cumulative Budget Request '!#REF!,0)</f>
        <v>#REF!</v>
      </c>
      <c r="D208" s="283"/>
      <c r="E208" s="445" t="e">
        <f>IF('Cumulative Budget Request '!#REF!='Split budget (F)'!$L$1,'Cumulative Budget Request '!#REF!,0)</f>
        <v>#REF!</v>
      </c>
      <c r="F208" s="445" t="e">
        <f>IF('Cumulative Budget Request '!#REF!='Split budget (F)'!$L$1,'Cumulative Budget Request '!#REF!,0)</f>
        <v>#REF!</v>
      </c>
      <c r="G208" s="445" t="e">
        <f>IF('Cumulative Budget Request '!#REF!='Split budget (F)'!$L$1,'Cumulative Budget Request '!#REF!,0)</f>
        <v>#REF!</v>
      </c>
      <c r="H208" s="445" t="e">
        <f>IF('Cumulative Budget Request '!#REF!='Split budget (F)'!$L$1,'Cumulative Budget Request '!#REF!,0)</f>
        <v>#REF!</v>
      </c>
      <c r="I208" s="445" t="e">
        <f>IF('Cumulative Budget Request '!#REF!='Split budget (F)'!$L$1,'Cumulative Budget Request '!#REF!,0)</f>
        <v>#REF!</v>
      </c>
      <c r="J208" s="441" t="e">
        <f t="shared" si="60"/>
        <v>#REF!</v>
      </c>
      <c r="K208" s="253"/>
      <c r="L208" s="253"/>
      <c r="M208" s="254"/>
      <c r="N208" s="252"/>
      <c r="O208" s="252"/>
      <c r="P208" s="252"/>
      <c r="Q208" s="252"/>
    </row>
    <row r="209" spans="1:19">
      <c r="A209" s="699"/>
      <c r="B209" s="326" t="s">
        <v>45</v>
      </c>
      <c r="C209" s="384" t="e">
        <f>IF('Cumulative Budget Request '!#REF!='Split budget (F)'!$L$1,'Cumulative Budget Request '!#REF!,0)</f>
        <v>#REF!</v>
      </c>
      <c r="D209" s="283"/>
      <c r="E209" s="445" t="e">
        <f>IF('Cumulative Budget Request '!#REF!='Split budget (F)'!$L$1,'Cumulative Budget Request '!#REF!,0)</f>
        <v>#REF!</v>
      </c>
      <c r="F209" s="445" t="e">
        <f>IF('Cumulative Budget Request '!#REF!='Split budget (F)'!$L$1,'Cumulative Budget Request '!#REF!,0)</f>
        <v>#REF!</v>
      </c>
      <c r="G209" s="445" t="e">
        <f>IF('Cumulative Budget Request '!#REF!='Split budget (F)'!$L$1,'Cumulative Budget Request '!#REF!,0)</f>
        <v>#REF!</v>
      </c>
      <c r="H209" s="445" t="e">
        <f>IF('Cumulative Budget Request '!#REF!='Split budget (F)'!$L$1,'Cumulative Budget Request '!#REF!,0)</f>
        <v>#REF!</v>
      </c>
      <c r="I209" s="445" t="e">
        <f>IF('Cumulative Budget Request '!#REF!='Split budget (F)'!$L$1,'Cumulative Budget Request '!#REF!,0)</f>
        <v>#REF!</v>
      </c>
      <c r="J209" s="441" t="e">
        <f t="shared" si="60"/>
        <v>#REF!</v>
      </c>
      <c r="K209" s="253"/>
      <c r="L209" s="253"/>
      <c r="M209" s="254"/>
      <c r="N209" s="252"/>
      <c r="O209" s="252"/>
      <c r="P209" s="252"/>
      <c r="Q209" s="252"/>
    </row>
    <row r="210" spans="1:19">
      <c r="A210" s="700" t="s">
        <v>56</v>
      </c>
      <c r="B210" s="700"/>
      <c r="C210" s="700"/>
      <c r="D210" s="700"/>
      <c r="E210" s="478" t="e">
        <f>SUM(E204:E209)</f>
        <v>#REF!</v>
      </c>
      <c r="F210" s="478" t="e">
        <f t="shared" ref="F210:J210" si="61">SUM(F204:F209)</f>
        <v>#REF!</v>
      </c>
      <c r="G210" s="478" t="e">
        <f t="shared" si="61"/>
        <v>#REF!</v>
      </c>
      <c r="H210" s="478" t="e">
        <f t="shared" si="61"/>
        <v>#REF!</v>
      </c>
      <c r="I210" s="478" t="e">
        <f t="shared" si="61"/>
        <v>#REF!</v>
      </c>
      <c r="J210" s="479" t="e">
        <f t="shared" si="61"/>
        <v>#REF!</v>
      </c>
      <c r="K210" s="253"/>
      <c r="L210" s="253"/>
      <c r="M210" s="263"/>
      <c r="N210" s="252"/>
      <c r="O210" s="252"/>
      <c r="P210" s="252"/>
      <c r="Q210" s="252"/>
      <c r="R210" s="252"/>
    </row>
    <row r="211" spans="1:19" ht="13.15">
      <c r="A211" s="335"/>
      <c r="B211" s="660" t="s">
        <v>50</v>
      </c>
      <c r="C211" s="660"/>
      <c r="D211" s="660"/>
      <c r="E211" s="482" t="e">
        <f ca="1">SUMIF($A$182:$D$210,"*Total Trip", E182:E210)</f>
        <v>#REF!</v>
      </c>
      <c r="F211" s="482" t="e">
        <f t="shared" ref="F211:I211" ca="1" si="62">SUMIF($A$182:$D$210,"*Total Trip", F182:F210)</f>
        <v>#REF!</v>
      </c>
      <c r="G211" s="482" t="e">
        <f t="shared" ca="1" si="62"/>
        <v>#REF!</v>
      </c>
      <c r="H211" s="482" t="e">
        <f t="shared" ca="1" si="62"/>
        <v>#REF!</v>
      </c>
      <c r="I211" s="482" t="e">
        <f t="shared" ca="1" si="62"/>
        <v>#REF!</v>
      </c>
      <c r="J211" s="483" t="e">
        <f ca="1">SUM(E211:I211)</f>
        <v>#REF!</v>
      </c>
      <c r="K211" s="253"/>
      <c r="L211" s="253"/>
      <c r="M211" s="254"/>
      <c r="N211" s="253"/>
      <c r="O211" s="253"/>
      <c r="P211" s="253"/>
      <c r="Q211" s="254"/>
      <c r="R211" s="252"/>
      <c r="S211" s="252"/>
    </row>
    <row r="212" spans="1:19">
      <c r="A212" s="284"/>
      <c r="B212" s="287"/>
      <c r="C212" s="287"/>
      <c r="D212" s="287"/>
      <c r="E212" s="287"/>
      <c r="F212" s="287"/>
      <c r="G212" s="286"/>
      <c r="H212" s="286"/>
      <c r="I212" s="286"/>
      <c r="J212" s="336"/>
      <c r="K212" s="286"/>
      <c r="L212" s="286"/>
      <c r="M212" s="254"/>
      <c r="N212" s="253"/>
      <c r="O212" s="253"/>
      <c r="P212" s="253"/>
      <c r="Q212" s="254"/>
      <c r="R212" s="252"/>
      <c r="S212" s="252"/>
    </row>
    <row r="213" spans="1:19">
      <c r="A213" s="288" t="s">
        <v>51</v>
      </c>
      <c r="G213" s="254"/>
      <c r="H213" s="254"/>
      <c r="I213" s="254"/>
      <c r="J213" s="305"/>
      <c r="K213" s="262"/>
      <c r="L213" s="262"/>
      <c r="M213" s="254"/>
      <c r="N213" s="252"/>
      <c r="O213" s="252"/>
      <c r="P213" s="252"/>
      <c r="Q213" s="252"/>
    </row>
    <row r="214" spans="1:19">
      <c r="B214" s="600" t="e">
        <f>IF('Cumulative Budget Request '!#REF!='Split budget (F)'!$L$1,'Cumulative Budget Request '!B181,0)</f>
        <v>#REF!</v>
      </c>
      <c r="D214" s="558"/>
      <c r="E214" s="445" t="e">
        <f>IF('Cumulative Budget Request '!#REF!='Split budget (F)'!$L$1,'Cumulative Budget Request '!E181,0)</f>
        <v>#REF!</v>
      </c>
      <c r="F214" s="445" t="e">
        <f>IF('Cumulative Budget Request '!#REF!='Split budget (F)'!$L$1,'Cumulative Budget Request '!F181,0)</f>
        <v>#REF!</v>
      </c>
      <c r="G214" s="445" t="e">
        <f>IF('Cumulative Budget Request '!#REF!='Split budget (F)'!$L$1,'Cumulative Budget Request '!#REF!,0)</f>
        <v>#REF!</v>
      </c>
      <c r="H214" s="445" t="e">
        <f>IF('Cumulative Budget Request '!#REF!='Split budget (F)'!$L$1,'Cumulative Budget Request '!#REF!,0)</f>
        <v>#REF!</v>
      </c>
      <c r="I214" s="445" t="e">
        <f>IF('Cumulative Budget Request '!#REF!='Split budget (F)'!$L$1,'Cumulative Budget Request '!#REF!,0)</f>
        <v>#REF!</v>
      </c>
      <c r="J214" s="329" t="e">
        <f>SUM(E214:I214)</f>
        <v>#REF!</v>
      </c>
      <c r="K214" s="253"/>
      <c r="L214" s="253"/>
      <c r="M214" s="254"/>
      <c r="N214" s="252"/>
      <c r="O214" s="252"/>
      <c r="P214" s="252"/>
      <c r="Q214" s="252"/>
    </row>
    <row r="215" spans="1:19">
      <c r="B215" s="600" t="e">
        <f>IF('Cumulative Budget Request '!#REF!='Split budget (F)'!$L$1,'Cumulative Budget Request '!#REF!,0)</f>
        <v>#REF!</v>
      </c>
      <c r="D215" s="558"/>
      <c r="E215" s="445" t="e">
        <f>IF('Cumulative Budget Request '!#REF!='Split budget (F)'!$L$1,'Cumulative Budget Request '!#REF!,0)</f>
        <v>#REF!</v>
      </c>
      <c r="F215" s="445" t="e">
        <f>IF('Cumulative Budget Request '!#REF!='Split budget (F)'!$L$1,'Cumulative Budget Request '!#REF!,0)</f>
        <v>#REF!</v>
      </c>
      <c r="G215" s="445" t="e">
        <f>IF('Cumulative Budget Request '!#REF!='Split budget (F)'!$L$1,'Cumulative Budget Request '!#REF!,0)</f>
        <v>#REF!</v>
      </c>
      <c r="H215" s="445" t="e">
        <f>IF('Cumulative Budget Request '!#REF!='Split budget (F)'!$L$1,'Cumulative Budget Request '!#REF!,0)</f>
        <v>#REF!</v>
      </c>
      <c r="I215" s="445" t="e">
        <f>IF('Cumulative Budget Request '!#REF!='Split budget (F)'!$L$1,'Cumulative Budget Request '!#REF!,0)</f>
        <v>#REF!</v>
      </c>
      <c r="J215" s="329" t="e">
        <f>SUM(E215:I215)</f>
        <v>#REF!</v>
      </c>
      <c r="K215" s="253"/>
      <c r="L215" s="253"/>
      <c r="M215" s="254"/>
      <c r="N215" s="252"/>
      <c r="O215" s="252"/>
      <c r="P215" s="252"/>
      <c r="Q215" s="252"/>
    </row>
    <row r="216" spans="1:19">
      <c r="A216" s="700" t="s">
        <v>56</v>
      </c>
      <c r="B216" s="700"/>
      <c r="C216" s="700"/>
      <c r="D216" s="700"/>
      <c r="E216" s="478" t="e">
        <f>SUM(E214:E215)</f>
        <v>#REF!</v>
      </c>
      <c r="F216" s="478" t="e">
        <f t="shared" ref="F216:I216" si="63">SUM(F214:F215)</f>
        <v>#REF!</v>
      </c>
      <c r="G216" s="478" t="e">
        <f t="shared" si="63"/>
        <v>#REF!</v>
      </c>
      <c r="H216" s="478" t="e">
        <f t="shared" si="63"/>
        <v>#REF!</v>
      </c>
      <c r="I216" s="478" t="e">
        <f t="shared" si="63"/>
        <v>#REF!</v>
      </c>
      <c r="J216" s="481" t="e">
        <f>SUM(J214:J215)</f>
        <v>#REF!</v>
      </c>
      <c r="K216" s="253"/>
      <c r="L216" s="253"/>
      <c r="M216" s="253"/>
      <c r="N216" s="254"/>
      <c r="O216" s="254"/>
      <c r="P216" s="254"/>
      <c r="Q216" s="252"/>
      <c r="R216" s="252"/>
    </row>
    <row r="217" spans="1:19">
      <c r="E217" s="558"/>
      <c r="F217" s="254"/>
      <c r="G217" s="254"/>
      <c r="H217" s="254"/>
      <c r="I217" s="254"/>
      <c r="J217" s="305"/>
      <c r="K217" s="253"/>
      <c r="L217" s="253"/>
      <c r="M217" s="253"/>
      <c r="N217" s="254"/>
      <c r="O217" s="254"/>
      <c r="P217" s="254"/>
      <c r="Q217" s="252"/>
      <c r="R217" s="252"/>
    </row>
    <row r="218" spans="1:19" ht="13.15">
      <c r="A218" s="251" t="s">
        <v>111</v>
      </c>
      <c r="B218" s="332"/>
      <c r="C218" s="282"/>
      <c r="D218" s="514" t="s">
        <v>166</v>
      </c>
      <c r="E218" s="385" t="e">
        <f>IF('Cumulative Budget Request '!#REF!='Split budget (F)'!$L$1,'Cumulative Budget Request '!#REF!,0)</f>
        <v>#REF!</v>
      </c>
      <c r="F218" s="385" t="e">
        <f>IF('Cumulative Budget Request '!#REF!='Split budget (F)'!$L$1,'Cumulative Budget Request '!#REF!,0)</f>
        <v>#REF!</v>
      </c>
      <c r="G218" s="385" t="e">
        <f>IF('Cumulative Budget Request '!#REF!='Split budget (F)'!$L$1,'Cumulative Budget Request '!#REF!,0)</f>
        <v>#REF!</v>
      </c>
      <c r="H218" s="385" t="e">
        <f>IF('Cumulative Budget Request '!#REF!='Split budget (F)'!$L$1,'Cumulative Budget Request '!#REF!,0)</f>
        <v>#REF!</v>
      </c>
      <c r="I218" s="385" t="e">
        <f>IF('Cumulative Budget Request '!#REF!='Split budget (F)'!$L$1,'Cumulative Budget Request '!#REF!,0)</f>
        <v>#REF!</v>
      </c>
      <c r="J218" s="334"/>
      <c r="K218" s="253"/>
      <c r="L218" s="253"/>
      <c r="M218" s="254"/>
      <c r="N218" s="252"/>
      <c r="O218" s="252"/>
      <c r="P218" s="252"/>
      <c r="Q218" s="252"/>
    </row>
    <row r="219" spans="1:19" ht="13.15">
      <c r="D219" s="514" t="s">
        <v>223</v>
      </c>
      <c r="E219" s="385" t="e">
        <f>IF('Cumulative Budget Request '!#REF!='Split budget (F)'!$L$1,'Cumulative Budget Request '!#REF!,0)</f>
        <v>#REF!</v>
      </c>
      <c r="F219" s="385" t="e">
        <f>IF('Cumulative Budget Request '!#REF!='Split budget (F)'!$L$1,'Cumulative Budget Request '!#REF!,0)</f>
        <v>#REF!</v>
      </c>
      <c r="G219" s="385" t="e">
        <f>IF('Cumulative Budget Request '!#REF!='Split budget (F)'!$L$1,'Cumulative Budget Request '!#REF!,0)</f>
        <v>#REF!</v>
      </c>
      <c r="H219" s="385" t="e">
        <f>IF('Cumulative Budget Request '!#REF!='Split budget (F)'!$L$1,'Cumulative Budget Request '!#REF!,0)</f>
        <v>#REF!</v>
      </c>
      <c r="I219" s="385" t="e">
        <f>IF('Cumulative Budget Request '!#REF!='Split budget (F)'!$L$1,'Cumulative Budget Request '!#REF!,0)</f>
        <v>#REF!</v>
      </c>
      <c r="J219" s="334"/>
      <c r="K219" s="253"/>
      <c r="L219" s="253"/>
      <c r="M219" s="254"/>
      <c r="N219" s="252"/>
      <c r="O219" s="252"/>
      <c r="P219" s="252"/>
      <c r="Q219" s="252"/>
    </row>
    <row r="220" spans="1:19" ht="13.15">
      <c r="A220" s="251" t="s">
        <v>143</v>
      </c>
      <c r="B220" s="332"/>
      <c r="C220" s="282"/>
      <c r="D220" s="513" t="s">
        <v>224</v>
      </c>
      <c r="E220" s="385" t="e">
        <f>IF('Cumulative Budget Request '!#REF!='Split budget (F)'!$L$1,'Cumulative Budget Request '!#REF!,0)</f>
        <v>#REF!</v>
      </c>
      <c r="F220" s="385" t="e">
        <f>IF('Cumulative Budget Request '!#REF!='Split budget (F)'!$L$1,'Cumulative Budget Request '!#REF!,0)</f>
        <v>#REF!</v>
      </c>
      <c r="G220" s="385" t="e">
        <f>IF('Cumulative Budget Request '!#REF!='Split budget (F)'!$L$1,'Cumulative Budget Request '!#REF!,0)</f>
        <v>#REF!</v>
      </c>
      <c r="H220" s="385" t="e">
        <f>IF('Cumulative Budget Request '!#REF!='Split budget (F)'!$L$1,'Cumulative Budget Request '!#REF!,0)</f>
        <v>#REF!</v>
      </c>
      <c r="I220" s="385" t="e">
        <f>IF('Cumulative Budget Request '!#REF!='Split budget (F)'!$L$1,'Cumulative Budget Request '!#REF!,0)</f>
        <v>#REF!</v>
      </c>
      <c r="J220" s="334"/>
      <c r="K220" s="253"/>
      <c r="L220" s="253"/>
      <c r="M220" s="254"/>
      <c r="N220" s="252"/>
      <c r="O220" s="252"/>
      <c r="P220" s="252"/>
      <c r="Q220" s="252"/>
    </row>
    <row r="221" spans="1:19" ht="13.15">
      <c r="A221" s="698" t="e">
        <f>IF('Cumulative Budget Request '!#REF!='Split budget (F)'!$L$1,'Cumulative Budget Request '!#REF!,0)</f>
        <v>#REF!</v>
      </c>
      <c r="D221" s="514" t="s">
        <v>225</v>
      </c>
      <c r="E221" s="385" t="e">
        <f>IF('Cumulative Budget Request '!#REF!='Split budget (F)'!$L$1,'Cumulative Budget Request '!#REF!,0)</f>
        <v>#REF!</v>
      </c>
      <c r="F221" s="385" t="e">
        <f>IF('Cumulative Budget Request '!#REF!='Split budget (F)'!$L$1,'Cumulative Budget Request '!#REF!,0)</f>
        <v>#REF!</v>
      </c>
      <c r="G221" s="385" t="e">
        <f>IF('Cumulative Budget Request '!#REF!='Split budget (F)'!$L$1,'Cumulative Budget Request '!#REF!,0)</f>
        <v>#REF!</v>
      </c>
      <c r="H221" s="385" t="e">
        <f>IF('Cumulative Budget Request '!#REF!='Split budget (F)'!$L$1,'Cumulative Budget Request '!#REF!,0)</f>
        <v>#REF!</v>
      </c>
      <c r="I221" s="385" t="e">
        <f>IF('Cumulative Budget Request '!#REF!='Split budget (F)'!$L$1,'Cumulative Budget Request '!#REF!,0)</f>
        <v>#REF!</v>
      </c>
      <c r="J221" s="319"/>
      <c r="K221" s="253"/>
      <c r="L221" s="253"/>
      <c r="M221" s="254"/>
      <c r="N221" s="252"/>
      <c r="O221" s="252"/>
      <c r="P221" s="252"/>
      <c r="Q221" s="252"/>
    </row>
    <row r="222" spans="1:19" ht="13.15">
      <c r="A222" s="698"/>
      <c r="B222" s="546" t="s">
        <v>39</v>
      </c>
      <c r="C222" s="546" t="s">
        <v>40</v>
      </c>
      <c r="D222" s="283"/>
      <c r="E222" s="435"/>
      <c r="F222" s="435"/>
      <c r="G222" s="435"/>
      <c r="H222" s="435"/>
      <c r="I222" s="435"/>
      <c r="J222" s="319"/>
      <c r="K222" s="253"/>
      <c r="L222" s="253"/>
      <c r="M222" s="254"/>
      <c r="N222" s="252"/>
      <c r="O222" s="252"/>
      <c r="P222" s="252"/>
      <c r="Q222" s="252"/>
    </row>
    <row r="223" spans="1:19">
      <c r="A223" s="699"/>
      <c r="B223" s="326" t="s">
        <v>41</v>
      </c>
      <c r="C223" s="384" t="e">
        <f>IF('Cumulative Budget Request '!#REF!='Split budget (F)'!$L$1,'Cumulative Budget Request '!#REF!,0)</f>
        <v>#REF!</v>
      </c>
      <c r="D223" s="283"/>
      <c r="E223" s="445" t="e">
        <f>IF('Cumulative Budget Request '!#REF!='Split budget (F)'!$L$1,'Cumulative Budget Request '!#REF!,0)</f>
        <v>#REF!</v>
      </c>
      <c r="F223" s="445" t="e">
        <f>IF('Cumulative Budget Request '!#REF!='Split budget (F)'!$L$1,'Cumulative Budget Request '!#REF!,0)</f>
        <v>#REF!</v>
      </c>
      <c r="G223" s="445" t="e">
        <f>IF('Cumulative Budget Request '!#REF!='Split budget (F)'!$L$1,'Cumulative Budget Request '!#REF!,0)</f>
        <v>#REF!</v>
      </c>
      <c r="H223" s="445" t="e">
        <f>IF('Cumulative Budget Request '!#REF!='Split budget (F)'!$L$1,'Cumulative Budget Request '!#REF!,0)</f>
        <v>#REF!</v>
      </c>
      <c r="I223" s="445" t="e">
        <f>IF('Cumulative Budget Request '!#REF!='Split budget (F)'!$L$1,'Cumulative Budget Request '!#REF!,0)</f>
        <v>#REF!</v>
      </c>
      <c r="J223" s="441" t="e">
        <f t="shared" ref="J223:J228" si="64">SUM(E223:I223)</f>
        <v>#REF!</v>
      </c>
      <c r="K223" s="253"/>
      <c r="L223" s="253"/>
      <c r="M223" s="254"/>
      <c r="N223" s="252"/>
      <c r="O223" s="252"/>
      <c r="P223" s="252"/>
      <c r="Q223" s="252"/>
    </row>
    <row r="224" spans="1:19">
      <c r="A224" s="699"/>
      <c r="B224" s="326" t="s">
        <v>42</v>
      </c>
      <c r="C224" s="384" t="e">
        <f>IF('Cumulative Budget Request '!#REF!='Split budget (F)'!$L$1,'Cumulative Budget Request '!#REF!,0)</f>
        <v>#REF!</v>
      </c>
      <c r="D224" s="283"/>
      <c r="E224" s="445" t="e">
        <f>IF('Cumulative Budget Request '!#REF!='Split budget (F)'!$L$1,'Cumulative Budget Request '!#REF!,0)</f>
        <v>#REF!</v>
      </c>
      <c r="F224" s="445" t="e">
        <f>IF('Cumulative Budget Request '!#REF!='Split budget (F)'!$L$1,'Cumulative Budget Request '!#REF!,0)</f>
        <v>#REF!</v>
      </c>
      <c r="G224" s="445" t="e">
        <f>IF('Cumulative Budget Request '!#REF!='Split budget (F)'!$L$1,'Cumulative Budget Request '!#REF!,0)</f>
        <v>#REF!</v>
      </c>
      <c r="H224" s="445" t="e">
        <f>IF('Cumulative Budget Request '!#REF!='Split budget (F)'!$L$1,'Cumulative Budget Request '!#REF!,0)</f>
        <v>#REF!</v>
      </c>
      <c r="I224" s="445" t="e">
        <f>IF('Cumulative Budget Request '!#REF!='Split budget (F)'!$L$1,'Cumulative Budget Request '!#REF!,0)</f>
        <v>#REF!</v>
      </c>
      <c r="J224" s="441" t="e">
        <f t="shared" si="64"/>
        <v>#REF!</v>
      </c>
      <c r="K224" s="253"/>
      <c r="L224" s="253"/>
      <c r="M224" s="254"/>
      <c r="N224" s="252"/>
      <c r="O224" s="252"/>
      <c r="P224" s="252"/>
      <c r="Q224" s="252"/>
    </row>
    <row r="225" spans="1:18">
      <c r="A225" s="699"/>
      <c r="B225" s="326" t="s">
        <v>164</v>
      </c>
      <c r="C225" s="384" t="e">
        <f>IF('Cumulative Budget Request '!#REF!='Split budget (F)'!$L$1,'Cumulative Budget Request '!#REF!,0)</f>
        <v>#REF!</v>
      </c>
      <c r="D225" s="283"/>
      <c r="E225" s="445" t="e">
        <f>IF('Cumulative Budget Request '!#REF!='Split budget (F)'!$L$1,'Cumulative Budget Request '!#REF!,0)</f>
        <v>#REF!</v>
      </c>
      <c r="F225" s="445" t="e">
        <f>IF('Cumulative Budget Request '!#REF!='Split budget (F)'!$L$1,'Cumulative Budget Request '!#REF!,0)</f>
        <v>#REF!</v>
      </c>
      <c r="G225" s="445" t="e">
        <f>IF('Cumulative Budget Request '!#REF!='Split budget (F)'!$L$1,'Cumulative Budget Request '!#REF!,0)</f>
        <v>#REF!</v>
      </c>
      <c r="H225" s="445" t="e">
        <f>IF('Cumulative Budget Request '!#REF!='Split budget (F)'!$L$1,'Cumulative Budget Request '!#REF!,0)</f>
        <v>#REF!</v>
      </c>
      <c r="I225" s="445" t="e">
        <f>IF('Cumulative Budget Request '!#REF!='Split budget (F)'!$L$1,'Cumulative Budget Request '!#REF!,0)</f>
        <v>#REF!</v>
      </c>
      <c r="J225" s="441" t="e">
        <f t="shared" si="64"/>
        <v>#REF!</v>
      </c>
      <c r="K225" s="253"/>
      <c r="L225" s="253"/>
      <c r="M225" s="254"/>
      <c r="N225" s="252"/>
      <c r="O225" s="252"/>
      <c r="P225" s="252"/>
      <c r="Q225" s="252"/>
    </row>
    <row r="226" spans="1:18">
      <c r="A226" s="699"/>
      <c r="B226" s="326" t="s">
        <v>43</v>
      </c>
      <c r="C226" s="384" t="e">
        <f>IF('Cumulative Budget Request '!#REF!='Split budget (F)'!$L$1,'Cumulative Budget Request '!#REF!,0)</f>
        <v>#REF!</v>
      </c>
      <c r="D226" s="283"/>
      <c r="E226" s="445" t="e">
        <f>IF('Cumulative Budget Request '!#REF!='Split budget (F)'!$L$1,'Cumulative Budget Request '!#REF!,0)</f>
        <v>#REF!</v>
      </c>
      <c r="F226" s="445" t="e">
        <f>IF('Cumulative Budget Request '!#REF!='Split budget (F)'!$L$1,'Cumulative Budget Request '!#REF!,0)</f>
        <v>#REF!</v>
      </c>
      <c r="G226" s="445" t="e">
        <f>IF('Cumulative Budget Request '!#REF!='Split budget (F)'!$L$1,'Cumulative Budget Request '!#REF!,0)</f>
        <v>#REF!</v>
      </c>
      <c r="H226" s="445" t="e">
        <f>IF('Cumulative Budget Request '!#REF!='Split budget (F)'!$L$1,'Cumulative Budget Request '!#REF!,0)</f>
        <v>#REF!</v>
      </c>
      <c r="I226" s="445" t="e">
        <f>IF('Cumulative Budget Request '!#REF!='Split budget (F)'!$L$1,'Cumulative Budget Request '!#REF!,0)</f>
        <v>#REF!</v>
      </c>
      <c r="J226" s="441" t="e">
        <f t="shared" si="64"/>
        <v>#REF!</v>
      </c>
      <c r="K226" s="253"/>
      <c r="L226" s="253"/>
      <c r="M226" s="254"/>
      <c r="N226" s="252"/>
      <c r="O226" s="252"/>
      <c r="P226" s="252"/>
      <c r="Q226" s="252"/>
    </row>
    <row r="227" spans="1:18">
      <c r="A227" s="699"/>
      <c r="B227" s="326" t="s">
        <v>44</v>
      </c>
      <c r="C227" s="384" t="e">
        <f>IF('Cumulative Budget Request '!#REF!='Split budget (F)'!$L$1,'Cumulative Budget Request '!#REF!,0)</f>
        <v>#REF!</v>
      </c>
      <c r="D227" s="283"/>
      <c r="E227" s="445" t="e">
        <f>IF('Cumulative Budget Request '!#REF!='Split budget (F)'!$L$1,'Cumulative Budget Request '!#REF!,0)</f>
        <v>#REF!</v>
      </c>
      <c r="F227" s="445" t="e">
        <f>IF('Cumulative Budget Request '!#REF!='Split budget (F)'!$L$1,'Cumulative Budget Request '!#REF!,0)</f>
        <v>#REF!</v>
      </c>
      <c r="G227" s="445" t="e">
        <f>IF('Cumulative Budget Request '!#REF!='Split budget (F)'!$L$1,'Cumulative Budget Request '!#REF!,0)</f>
        <v>#REF!</v>
      </c>
      <c r="H227" s="445" t="e">
        <f>IF('Cumulative Budget Request '!#REF!='Split budget (F)'!$L$1,'Cumulative Budget Request '!#REF!,0)</f>
        <v>#REF!</v>
      </c>
      <c r="I227" s="445" t="e">
        <f>IF('Cumulative Budget Request '!#REF!='Split budget (F)'!$L$1,'Cumulative Budget Request '!#REF!,0)</f>
        <v>#REF!</v>
      </c>
      <c r="J227" s="441" t="e">
        <f t="shared" si="64"/>
        <v>#REF!</v>
      </c>
      <c r="K227" s="253"/>
      <c r="L227" s="253"/>
      <c r="M227" s="254"/>
      <c r="N227" s="252"/>
      <c r="O227" s="252"/>
      <c r="P227" s="252"/>
      <c r="Q227" s="252"/>
    </row>
    <row r="228" spans="1:18">
      <c r="A228" s="699"/>
      <c r="B228" s="326" t="s">
        <v>45</v>
      </c>
      <c r="C228" s="384" t="e">
        <f>IF('Cumulative Budget Request '!#REF!='Split budget (F)'!$L$1,'Cumulative Budget Request '!#REF!,0)</f>
        <v>#REF!</v>
      </c>
      <c r="D228" s="283"/>
      <c r="E228" s="445" t="e">
        <f>IF('Cumulative Budget Request '!#REF!='Split budget (F)'!$L$1,'Cumulative Budget Request '!#REF!,0)</f>
        <v>#REF!</v>
      </c>
      <c r="F228" s="445" t="e">
        <f>IF('Cumulative Budget Request '!#REF!='Split budget (F)'!$L$1,'Cumulative Budget Request '!#REF!,0)</f>
        <v>#REF!</v>
      </c>
      <c r="G228" s="445" t="e">
        <f>IF('Cumulative Budget Request '!#REF!='Split budget (F)'!$L$1,'Cumulative Budget Request '!#REF!,0)</f>
        <v>#REF!</v>
      </c>
      <c r="H228" s="445" t="e">
        <f>IF('Cumulative Budget Request '!#REF!='Split budget (F)'!$L$1,'Cumulative Budget Request '!#REF!,0)</f>
        <v>#REF!</v>
      </c>
      <c r="I228" s="445" t="e">
        <f>IF('Cumulative Budget Request '!#REF!='Split budget (F)'!$L$1,'Cumulative Budget Request '!#REF!,0)</f>
        <v>#REF!</v>
      </c>
      <c r="J228" s="441" t="e">
        <f t="shared" si="64"/>
        <v>#REF!</v>
      </c>
      <c r="K228" s="253"/>
      <c r="L228" s="253"/>
      <c r="M228" s="254"/>
      <c r="N228" s="252"/>
      <c r="O228" s="252"/>
      <c r="P228" s="252"/>
      <c r="Q228" s="252"/>
    </row>
    <row r="229" spans="1:18">
      <c r="A229" s="700" t="s">
        <v>56</v>
      </c>
      <c r="B229" s="700"/>
      <c r="C229" s="700"/>
      <c r="D229" s="700"/>
      <c r="E229" s="478" t="e">
        <f>SUM(E223:E228)</f>
        <v>#REF!</v>
      </c>
      <c r="F229" s="478" t="e">
        <f t="shared" ref="F229:I229" si="65">SUM(F223:F228)</f>
        <v>#REF!</v>
      </c>
      <c r="G229" s="478" t="e">
        <f t="shared" si="65"/>
        <v>#REF!</v>
      </c>
      <c r="H229" s="478" t="e">
        <f t="shared" si="65"/>
        <v>#REF!</v>
      </c>
      <c r="I229" s="478" t="e">
        <f t="shared" si="65"/>
        <v>#REF!</v>
      </c>
      <c r="J229" s="479" t="e">
        <f t="shared" ref="J229" si="66">SUM(J223:J228)</f>
        <v>#REF!</v>
      </c>
      <c r="K229" s="253"/>
      <c r="L229" s="253"/>
      <c r="M229" s="263"/>
      <c r="N229" s="252"/>
      <c r="O229" s="252"/>
      <c r="P229" s="252"/>
      <c r="Q229" s="252"/>
      <c r="R229" s="252"/>
    </row>
    <row r="230" spans="1:18">
      <c r="E230" s="558"/>
      <c r="F230" s="254"/>
      <c r="G230" s="254"/>
      <c r="H230" s="254"/>
      <c r="I230" s="254"/>
      <c r="J230" s="305"/>
      <c r="K230" s="253"/>
      <c r="L230" s="253"/>
      <c r="M230" s="253"/>
      <c r="N230" s="254"/>
      <c r="O230" s="254"/>
      <c r="P230" s="254"/>
      <c r="Q230" s="252"/>
      <c r="R230" s="252"/>
    </row>
    <row r="231" spans="1:18" ht="13.15">
      <c r="A231" s="251" t="s">
        <v>111</v>
      </c>
      <c r="B231" s="332"/>
      <c r="C231" s="282"/>
      <c r="D231" s="514" t="s">
        <v>166</v>
      </c>
      <c r="E231" s="385" t="e">
        <f>IF('Cumulative Budget Request '!#REF!='Split budget (F)'!$L$1,'Cumulative Budget Request '!#REF!,0)</f>
        <v>#REF!</v>
      </c>
      <c r="F231" s="385" t="e">
        <f>IF('Cumulative Budget Request '!#REF!='Split budget (F)'!$L$1,'Cumulative Budget Request '!#REF!,0)</f>
        <v>#REF!</v>
      </c>
      <c r="G231" s="385" t="e">
        <f>IF('Cumulative Budget Request '!#REF!='Split budget (F)'!$L$1,'Cumulative Budget Request '!#REF!,0)</f>
        <v>#REF!</v>
      </c>
      <c r="H231" s="385" t="e">
        <f>IF('Cumulative Budget Request '!#REF!='Split budget (F)'!$L$1,'Cumulative Budget Request '!#REF!,0)</f>
        <v>#REF!</v>
      </c>
      <c r="I231" s="385" t="e">
        <f>IF('Cumulative Budget Request '!#REF!='Split budget (F)'!$L$1,'Cumulative Budget Request '!#REF!,0)</f>
        <v>#REF!</v>
      </c>
      <c r="J231" s="334"/>
      <c r="K231" s="253"/>
      <c r="L231" s="253"/>
      <c r="M231" s="254"/>
      <c r="N231" s="252"/>
      <c r="O231" s="252"/>
      <c r="P231" s="252"/>
      <c r="Q231" s="252"/>
    </row>
    <row r="232" spans="1:18" ht="13.15">
      <c r="D232" s="514" t="s">
        <v>223</v>
      </c>
      <c r="E232" s="385" t="e">
        <f>IF('Cumulative Budget Request '!#REF!='Split budget (F)'!$L$1,'Cumulative Budget Request '!#REF!,0)</f>
        <v>#REF!</v>
      </c>
      <c r="F232" s="385" t="e">
        <f>IF('Cumulative Budget Request '!#REF!='Split budget (F)'!$L$1,'Cumulative Budget Request '!#REF!,0)</f>
        <v>#REF!</v>
      </c>
      <c r="G232" s="385" t="e">
        <f>IF('Cumulative Budget Request '!#REF!='Split budget (F)'!$L$1,'Cumulative Budget Request '!#REF!,0)</f>
        <v>#REF!</v>
      </c>
      <c r="H232" s="385" t="e">
        <f>IF('Cumulative Budget Request '!#REF!='Split budget (F)'!$L$1,'Cumulative Budget Request '!#REF!,0)</f>
        <v>#REF!</v>
      </c>
      <c r="I232" s="385" t="e">
        <f>IF('Cumulative Budget Request '!#REF!='Split budget (F)'!$L$1,'Cumulative Budget Request '!#REF!,0)</f>
        <v>#REF!</v>
      </c>
      <c r="J232" s="334"/>
      <c r="K232" s="253"/>
      <c r="L232" s="253"/>
      <c r="M232" s="254"/>
      <c r="N232" s="252"/>
      <c r="O232" s="252"/>
      <c r="P232" s="252"/>
      <c r="Q232" s="252"/>
    </row>
    <row r="233" spans="1:18" ht="13.15">
      <c r="A233" s="251" t="s">
        <v>143</v>
      </c>
      <c r="B233" s="332"/>
      <c r="C233" s="282"/>
      <c r="D233" s="513" t="s">
        <v>224</v>
      </c>
      <c r="E233" s="385" t="e">
        <f>IF('Cumulative Budget Request '!#REF!='Split budget (F)'!$L$1,'Cumulative Budget Request '!#REF!,0)</f>
        <v>#REF!</v>
      </c>
      <c r="F233" s="385" t="e">
        <f>IF('Cumulative Budget Request '!#REF!='Split budget (F)'!$L$1,'Cumulative Budget Request '!#REF!,0)</f>
        <v>#REF!</v>
      </c>
      <c r="G233" s="385" t="e">
        <f>IF('Cumulative Budget Request '!#REF!='Split budget (F)'!$L$1,'Cumulative Budget Request '!#REF!,0)</f>
        <v>#REF!</v>
      </c>
      <c r="H233" s="385" t="e">
        <f>IF('Cumulative Budget Request '!#REF!='Split budget (F)'!$L$1,'Cumulative Budget Request '!#REF!,0)</f>
        <v>#REF!</v>
      </c>
      <c r="I233" s="385" t="e">
        <f>IF('Cumulative Budget Request '!#REF!='Split budget (F)'!$L$1,'Cumulative Budget Request '!#REF!,0)</f>
        <v>#REF!</v>
      </c>
      <c r="J233" s="334"/>
      <c r="K233" s="253"/>
      <c r="L233" s="253"/>
      <c r="M233" s="254"/>
      <c r="N233" s="252"/>
      <c r="O233" s="252"/>
      <c r="P233" s="252"/>
      <c r="Q233" s="252"/>
    </row>
    <row r="234" spans="1:18" ht="13.15">
      <c r="A234" s="698" t="e">
        <f>IF('Cumulative Budget Request '!#REF!='Split budget (F)'!$L$1,'Cumulative Budget Request '!#REF!,0)</f>
        <v>#REF!</v>
      </c>
      <c r="D234" s="514" t="s">
        <v>225</v>
      </c>
      <c r="E234" s="385" t="e">
        <f>IF('Cumulative Budget Request '!#REF!='Split budget (F)'!$L$1,'Cumulative Budget Request '!#REF!,0)</f>
        <v>#REF!</v>
      </c>
      <c r="F234" s="385" t="e">
        <f>IF('Cumulative Budget Request '!#REF!='Split budget (F)'!$L$1,'Cumulative Budget Request '!#REF!,0)</f>
        <v>#REF!</v>
      </c>
      <c r="G234" s="385" t="e">
        <f>IF('Cumulative Budget Request '!#REF!='Split budget (F)'!$L$1,'Cumulative Budget Request '!#REF!,0)</f>
        <v>#REF!</v>
      </c>
      <c r="H234" s="385" t="e">
        <f>IF('Cumulative Budget Request '!#REF!='Split budget (F)'!$L$1,'Cumulative Budget Request '!#REF!,0)</f>
        <v>#REF!</v>
      </c>
      <c r="I234" s="385" t="e">
        <f>IF('Cumulative Budget Request '!#REF!='Split budget (F)'!$L$1,'Cumulative Budget Request '!#REF!,0)</f>
        <v>#REF!</v>
      </c>
      <c r="J234" s="319"/>
      <c r="K234" s="253"/>
      <c r="L234" s="253"/>
      <c r="M234" s="254"/>
      <c r="N234" s="252"/>
      <c r="O234" s="252"/>
      <c r="P234" s="252"/>
      <c r="Q234" s="252"/>
    </row>
    <row r="235" spans="1:18" ht="13.15">
      <c r="A235" s="698"/>
      <c r="B235" s="546" t="s">
        <v>39</v>
      </c>
      <c r="C235" s="546" t="s">
        <v>40</v>
      </c>
      <c r="D235" s="283"/>
      <c r="E235" s="435"/>
      <c r="F235" s="435"/>
      <c r="G235" s="435"/>
      <c r="H235" s="435"/>
      <c r="I235" s="435"/>
      <c r="J235" s="319"/>
      <c r="K235" s="253"/>
      <c r="L235" s="253"/>
      <c r="M235" s="254"/>
      <c r="N235" s="252"/>
      <c r="O235" s="252"/>
      <c r="P235" s="252"/>
      <c r="Q235" s="252"/>
    </row>
    <row r="236" spans="1:18">
      <c r="A236" s="699"/>
      <c r="B236" s="326" t="s">
        <v>41</v>
      </c>
      <c r="C236" s="384" t="e">
        <f>IF('Cumulative Budget Request '!#REF!='Split budget (F)'!$L$1,'Cumulative Budget Request '!#REF!,0)</f>
        <v>#REF!</v>
      </c>
      <c r="D236" s="283"/>
      <c r="E236" s="445" t="e">
        <f>IF('Cumulative Budget Request '!#REF!='Split budget (F)'!$L$1,'Cumulative Budget Request '!#REF!,0)</f>
        <v>#REF!</v>
      </c>
      <c r="F236" s="445" t="e">
        <f>IF('Cumulative Budget Request '!#REF!='Split budget (F)'!$L$1,'Cumulative Budget Request '!#REF!,0)</f>
        <v>#REF!</v>
      </c>
      <c r="G236" s="445" t="e">
        <f>IF('Cumulative Budget Request '!#REF!='Split budget (F)'!$L$1,'Cumulative Budget Request '!#REF!,0)</f>
        <v>#REF!</v>
      </c>
      <c r="H236" s="445" t="e">
        <f>IF('Cumulative Budget Request '!#REF!='Split budget (F)'!$L$1,'Cumulative Budget Request '!#REF!,0)</f>
        <v>#REF!</v>
      </c>
      <c r="I236" s="445" t="e">
        <f>IF('Cumulative Budget Request '!#REF!='Split budget (F)'!$L$1,'Cumulative Budget Request '!#REF!,0)</f>
        <v>#REF!</v>
      </c>
      <c r="J236" s="441" t="e">
        <f t="shared" ref="J236:J241" si="67">SUM(E236:I236)</f>
        <v>#REF!</v>
      </c>
      <c r="K236" s="253"/>
      <c r="L236" s="253"/>
      <c r="M236" s="254"/>
      <c r="N236" s="252"/>
      <c r="O236" s="252"/>
      <c r="P236" s="252"/>
      <c r="Q236" s="252"/>
    </row>
    <row r="237" spans="1:18">
      <c r="A237" s="699"/>
      <c r="B237" s="326" t="s">
        <v>42</v>
      </c>
      <c r="C237" s="384" t="e">
        <f>IF('Cumulative Budget Request '!#REF!='Split budget (F)'!$L$1,'Cumulative Budget Request '!#REF!,0)</f>
        <v>#REF!</v>
      </c>
      <c r="D237" s="283"/>
      <c r="E237" s="445" t="e">
        <f>IF('Cumulative Budget Request '!#REF!='Split budget (F)'!$L$1,'Cumulative Budget Request '!#REF!,0)</f>
        <v>#REF!</v>
      </c>
      <c r="F237" s="445" t="e">
        <f>IF('Cumulative Budget Request '!#REF!='Split budget (F)'!$L$1,'Cumulative Budget Request '!#REF!,0)</f>
        <v>#REF!</v>
      </c>
      <c r="G237" s="445" t="e">
        <f>IF('Cumulative Budget Request '!#REF!='Split budget (F)'!$L$1,'Cumulative Budget Request '!#REF!,0)</f>
        <v>#REF!</v>
      </c>
      <c r="H237" s="445" t="e">
        <f>IF('Cumulative Budget Request '!#REF!='Split budget (F)'!$L$1,'Cumulative Budget Request '!#REF!,0)</f>
        <v>#REF!</v>
      </c>
      <c r="I237" s="445" t="e">
        <f>IF('Cumulative Budget Request '!#REF!='Split budget (F)'!$L$1,'Cumulative Budget Request '!#REF!,0)</f>
        <v>#REF!</v>
      </c>
      <c r="J237" s="441" t="e">
        <f t="shared" si="67"/>
        <v>#REF!</v>
      </c>
      <c r="K237" s="253"/>
      <c r="L237" s="253"/>
      <c r="M237" s="254"/>
      <c r="N237" s="252"/>
      <c r="O237" s="252"/>
      <c r="P237" s="252"/>
      <c r="Q237" s="252"/>
    </row>
    <row r="238" spans="1:18">
      <c r="A238" s="699"/>
      <c r="B238" s="326" t="s">
        <v>164</v>
      </c>
      <c r="C238" s="384" t="e">
        <f>IF('Cumulative Budget Request '!#REF!='Split budget (F)'!$L$1,'Cumulative Budget Request '!#REF!,0)</f>
        <v>#REF!</v>
      </c>
      <c r="D238" s="283"/>
      <c r="E238" s="445" t="e">
        <f>IF('Cumulative Budget Request '!#REF!='Split budget (F)'!$L$1,'Cumulative Budget Request '!#REF!,0)</f>
        <v>#REF!</v>
      </c>
      <c r="F238" s="445" t="e">
        <f>IF('Cumulative Budget Request '!#REF!='Split budget (F)'!$L$1,'Cumulative Budget Request '!#REF!,0)</f>
        <v>#REF!</v>
      </c>
      <c r="G238" s="445" t="e">
        <f>IF('Cumulative Budget Request '!#REF!='Split budget (F)'!$L$1,'Cumulative Budget Request '!#REF!,0)</f>
        <v>#REF!</v>
      </c>
      <c r="H238" s="445" t="e">
        <f>IF('Cumulative Budget Request '!#REF!='Split budget (F)'!$L$1,'Cumulative Budget Request '!#REF!,0)</f>
        <v>#REF!</v>
      </c>
      <c r="I238" s="445" t="e">
        <f>IF('Cumulative Budget Request '!#REF!='Split budget (F)'!$L$1,'Cumulative Budget Request '!#REF!,0)</f>
        <v>#REF!</v>
      </c>
      <c r="J238" s="441" t="e">
        <f t="shared" si="67"/>
        <v>#REF!</v>
      </c>
      <c r="K238" s="253"/>
      <c r="L238" s="253"/>
      <c r="M238" s="254"/>
      <c r="N238" s="252"/>
      <c r="O238" s="252"/>
      <c r="P238" s="252"/>
      <c r="Q238" s="252"/>
    </row>
    <row r="239" spans="1:18">
      <c r="A239" s="699"/>
      <c r="B239" s="326" t="s">
        <v>43</v>
      </c>
      <c r="C239" s="384" t="e">
        <f>IF('Cumulative Budget Request '!#REF!='Split budget (F)'!$L$1,'Cumulative Budget Request '!#REF!,0)</f>
        <v>#REF!</v>
      </c>
      <c r="D239" s="283"/>
      <c r="E239" s="445" t="e">
        <f>IF('Cumulative Budget Request '!#REF!='Split budget (F)'!$L$1,'Cumulative Budget Request '!#REF!,0)</f>
        <v>#REF!</v>
      </c>
      <c r="F239" s="445" t="e">
        <f>IF('Cumulative Budget Request '!#REF!='Split budget (F)'!$L$1,'Cumulative Budget Request '!#REF!,0)</f>
        <v>#REF!</v>
      </c>
      <c r="G239" s="445" t="e">
        <f>IF('Cumulative Budget Request '!#REF!='Split budget (F)'!$L$1,'Cumulative Budget Request '!#REF!,0)</f>
        <v>#REF!</v>
      </c>
      <c r="H239" s="445" t="e">
        <f>IF('Cumulative Budget Request '!#REF!='Split budget (F)'!$L$1,'Cumulative Budget Request '!#REF!,0)</f>
        <v>#REF!</v>
      </c>
      <c r="I239" s="445" t="e">
        <f>IF('Cumulative Budget Request '!#REF!='Split budget (F)'!$L$1,'Cumulative Budget Request '!#REF!,0)</f>
        <v>#REF!</v>
      </c>
      <c r="J239" s="441" t="e">
        <f t="shared" si="67"/>
        <v>#REF!</v>
      </c>
      <c r="K239" s="253"/>
      <c r="L239" s="253"/>
      <c r="M239" s="254"/>
      <c r="N239" s="252"/>
      <c r="O239" s="252"/>
      <c r="P239" s="252"/>
      <c r="Q239" s="252"/>
    </row>
    <row r="240" spans="1:18">
      <c r="A240" s="699"/>
      <c r="B240" s="326" t="s">
        <v>44</v>
      </c>
      <c r="C240" s="384" t="e">
        <f>IF('Cumulative Budget Request '!#REF!='Split budget (F)'!$L$1,'Cumulative Budget Request '!#REF!,0)</f>
        <v>#REF!</v>
      </c>
      <c r="D240" s="283"/>
      <c r="E240" s="445" t="e">
        <f>IF('Cumulative Budget Request '!#REF!='Split budget (F)'!$L$1,'Cumulative Budget Request '!#REF!,0)</f>
        <v>#REF!</v>
      </c>
      <c r="F240" s="445" t="e">
        <f>IF('Cumulative Budget Request '!#REF!='Split budget (F)'!$L$1,'Cumulative Budget Request '!#REF!,0)</f>
        <v>#REF!</v>
      </c>
      <c r="G240" s="445" t="e">
        <f>IF('Cumulative Budget Request '!#REF!='Split budget (F)'!$L$1,'Cumulative Budget Request '!#REF!,0)</f>
        <v>#REF!</v>
      </c>
      <c r="H240" s="445" t="e">
        <f>IF('Cumulative Budget Request '!#REF!='Split budget (F)'!$L$1,'Cumulative Budget Request '!#REF!,0)</f>
        <v>#REF!</v>
      </c>
      <c r="I240" s="445" t="e">
        <f>IF('Cumulative Budget Request '!#REF!='Split budget (F)'!$L$1,'Cumulative Budget Request '!#REF!,0)</f>
        <v>#REF!</v>
      </c>
      <c r="J240" s="441" t="e">
        <f t="shared" si="67"/>
        <v>#REF!</v>
      </c>
      <c r="K240" s="253"/>
      <c r="L240" s="253"/>
      <c r="M240" s="254"/>
      <c r="N240" s="252"/>
      <c r="O240" s="252"/>
      <c r="P240" s="252"/>
      <c r="Q240" s="252"/>
    </row>
    <row r="241" spans="1:19">
      <c r="A241" s="699"/>
      <c r="B241" s="326" t="s">
        <v>45</v>
      </c>
      <c r="C241" s="384" t="e">
        <f>IF('Cumulative Budget Request '!#REF!='Split budget (F)'!$L$1,'Cumulative Budget Request '!#REF!,0)</f>
        <v>#REF!</v>
      </c>
      <c r="D241" s="283"/>
      <c r="E241" s="445" t="e">
        <f>IF('Cumulative Budget Request '!#REF!='Split budget (F)'!$L$1,'Cumulative Budget Request '!#REF!,0)</f>
        <v>#REF!</v>
      </c>
      <c r="F241" s="445" t="e">
        <f>IF('Cumulative Budget Request '!#REF!='Split budget (F)'!$L$1,'Cumulative Budget Request '!#REF!,0)</f>
        <v>#REF!</v>
      </c>
      <c r="G241" s="445" t="e">
        <f>IF('Cumulative Budget Request '!#REF!='Split budget (F)'!$L$1,'Cumulative Budget Request '!#REF!,0)</f>
        <v>#REF!</v>
      </c>
      <c r="H241" s="445" t="e">
        <f>IF('Cumulative Budget Request '!#REF!='Split budget (F)'!$L$1,'Cumulative Budget Request '!#REF!,0)</f>
        <v>#REF!</v>
      </c>
      <c r="I241" s="445" t="e">
        <f>IF('Cumulative Budget Request '!#REF!='Split budget (F)'!$L$1,'Cumulative Budget Request '!#REF!,0)</f>
        <v>#REF!</v>
      </c>
      <c r="J241" s="441" t="e">
        <f t="shared" si="67"/>
        <v>#REF!</v>
      </c>
      <c r="K241" s="253"/>
      <c r="L241" s="253"/>
      <c r="M241" s="254"/>
      <c r="N241" s="252"/>
      <c r="O241" s="252"/>
      <c r="P241" s="252"/>
      <c r="Q241" s="252"/>
    </row>
    <row r="242" spans="1:19">
      <c r="A242" s="700" t="s">
        <v>56</v>
      </c>
      <c r="B242" s="700"/>
      <c r="C242" s="700"/>
      <c r="D242" s="700"/>
      <c r="E242" s="478" t="e">
        <f>SUM(E236:E241)</f>
        <v>#REF!</v>
      </c>
      <c r="F242" s="478" t="e">
        <f t="shared" ref="F242:J242" si="68">SUM(F236:F241)</f>
        <v>#REF!</v>
      </c>
      <c r="G242" s="478" t="e">
        <f t="shared" si="68"/>
        <v>#REF!</v>
      </c>
      <c r="H242" s="478" t="e">
        <f t="shared" si="68"/>
        <v>#REF!</v>
      </c>
      <c r="I242" s="478" t="e">
        <f t="shared" si="68"/>
        <v>#REF!</v>
      </c>
      <c r="J242" s="479" t="e">
        <f t="shared" si="68"/>
        <v>#REF!</v>
      </c>
      <c r="K242" s="253"/>
      <c r="L242" s="253"/>
      <c r="M242" s="263"/>
      <c r="N242" s="252"/>
      <c r="O242" s="252"/>
      <c r="P242" s="252"/>
      <c r="Q242" s="252"/>
      <c r="R242" s="252"/>
    </row>
    <row r="243" spans="1:19" ht="13.15">
      <c r="A243" s="335"/>
      <c r="B243" s="660" t="s">
        <v>57</v>
      </c>
      <c r="C243" s="660"/>
      <c r="D243" s="660"/>
      <c r="E243" s="442" t="e">
        <f ca="1">SUMIF($A$214:$D$242,"*Total Trip", E214:E242)</f>
        <v>#REF!</v>
      </c>
      <c r="F243" s="442" t="e">
        <f t="shared" ref="F243:I243" ca="1" si="69">SUMIF($A$214:$D$242,"*Total Trip", F214:F242)</f>
        <v>#REF!</v>
      </c>
      <c r="G243" s="442" t="e">
        <f t="shared" ca="1" si="69"/>
        <v>#REF!</v>
      </c>
      <c r="H243" s="442" t="e">
        <f t="shared" ca="1" si="69"/>
        <v>#REF!</v>
      </c>
      <c r="I243" s="442" t="e">
        <f t="shared" ca="1" si="69"/>
        <v>#REF!</v>
      </c>
      <c r="J243" s="443" t="e">
        <f ca="1">SUM(E243:I243)</f>
        <v>#REF!</v>
      </c>
      <c r="K243" s="253"/>
      <c r="L243" s="253"/>
      <c r="M243" s="254"/>
      <c r="N243" s="253"/>
      <c r="O243" s="253"/>
      <c r="P243" s="253"/>
      <c r="Q243" s="254"/>
      <c r="R243" s="252"/>
      <c r="S243" s="252"/>
    </row>
    <row r="244" spans="1:19">
      <c r="A244" s="284"/>
      <c r="B244" s="285"/>
      <c r="C244" s="285"/>
      <c r="D244" s="285"/>
      <c r="E244" s="285"/>
      <c r="F244" s="285"/>
      <c r="G244" s="286"/>
      <c r="H244" s="286"/>
      <c r="I244" s="286"/>
      <c r="J244" s="336"/>
      <c r="K244" s="286"/>
      <c r="L244" s="286"/>
      <c r="M244" s="252"/>
      <c r="N244" s="263"/>
      <c r="O244" s="263"/>
      <c r="P244" s="263"/>
      <c r="Q244" s="252"/>
      <c r="R244" s="252"/>
      <c r="S244" s="252"/>
    </row>
    <row r="245" spans="1:19">
      <c r="A245" s="288" t="s">
        <v>47</v>
      </c>
      <c r="J245" s="290"/>
      <c r="M245" s="252"/>
      <c r="N245" s="263"/>
      <c r="O245" s="263"/>
      <c r="P245" s="263"/>
      <c r="Q245" s="252"/>
      <c r="R245" s="252"/>
      <c r="S245" s="252"/>
    </row>
    <row r="246" spans="1:19">
      <c r="A246" s="8"/>
      <c r="B246" s="600" t="e">
        <f>IF('Cumulative Budget Request '!#REF!='Split budget (F)'!$L$1,'Cumulative Budget Request '!B185,0)</f>
        <v>#REF!</v>
      </c>
      <c r="D246" s="558"/>
      <c r="E246" s="445" t="e">
        <f>IF('Cumulative Budget Request '!#REF!='Split budget (F)'!$L$1,'Cumulative Budget Request '!E185,0)</f>
        <v>#REF!</v>
      </c>
      <c r="F246" s="445" t="e">
        <f>IF('Cumulative Budget Request '!#REF!='Split budget (F)'!$L$1,'Cumulative Budget Request '!F185,0)</f>
        <v>#REF!</v>
      </c>
      <c r="G246" s="445" t="e">
        <f>IF('Cumulative Budget Request '!#REF!='Split budget (F)'!$L$1,'Cumulative Budget Request '!#REF!,0)</f>
        <v>#REF!</v>
      </c>
      <c r="H246" s="445" t="e">
        <f>IF('Cumulative Budget Request '!#REF!='Split budget (F)'!$L$1,'Cumulative Budget Request '!#REF!,0)</f>
        <v>#REF!</v>
      </c>
      <c r="I246" s="445" t="e">
        <f>IF('Cumulative Budget Request '!#REF!='Split budget (F)'!$L$1,'Cumulative Budget Request '!#REF!,0)</f>
        <v>#REF!</v>
      </c>
      <c r="J246" s="441" t="e">
        <f>SUM(E246:I246)</f>
        <v>#REF!</v>
      </c>
      <c r="K246" s="252"/>
      <c r="L246" s="247"/>
      <c r="M246" s="252"/>
      <c r="N246" s="252"/>
      <c r="O246" s="252"/>
      <c r="P246" s="252"/>
      <c r="Q246" s="252"/>
    </row>
    <row r="247" spans="1:19">
      <c r="A247" s="8"/>
      <c r="B247" s="600" t="e">
        <f>IF('Cumulative Budget Request '!#REF!='Split budget (F)'!$L$1,'Cumulative Budget Request '!#REF!,0)</f>
        <v>#REF!</v>
      </c>
      <c r="D247" s="558"/>
      <c r="E247" s="445" t="e">
        <f>IF('Cumulative Budget Request '!#REF!='Split budget (F)'!$L$1,'Cumulative Budget Request '!#REF!,0)</f>
        <v>#REF!</v>
      </c>
      <c r="F247" s="445" t="e">
        <f>IF('Cumulative Budget Request '!#REF!='Split budget (F)'!$L$1,'Cumulative Budget Request '!#REF!,0)</f>
        <v>#REF!</v>
      </c>
      <c r="G247" s="445" t="e">
        <f>IF('Cumulative Budget Request '!#REF!='Split budget (F)'!$L$1,'Cumulative Budget Request '!#REF!,0)</f>
        <v>#REF!</v>
      </c>
      <c r="H247" s="445" t="e">
        <f>IF('Cumulative Budget Request '!#REF!='Split budget (F)'!$L$1,'Cumulative Budget Request '!#REF!,0)</f>
        <v>#REF!</v>
      </c>
      <c r="I247" s="445" t="e">
        <f>IF('Cumulative Budget Request '!#REF!='Split budget (F)'!$L$1,'Cumulative Budget Request '!#REF!,0)</f>
        <v>#REF!</v>
      </c>
      <c r="J247" s="441" t="e">
        <f t="shared" ref="J247:J248" si="70">SUM(E247:I247)</f>
        <v>#REF!</v>
      </c>
      <c r="K247" s="252"/>
      <c r="L247" s="247"/>
      <c r="M247" s="252"/>
      <c r="N247" s="252"/>
      <c r="O247" s="252"/>
      <c r="P247" s="252"/>
      <c r="Q247" s="252"/>
    </row>
    <row r="248" spans="1:19">
      <c r="A248" s="8"/>
      <c r="B248" s="600" t="e">
        <f>IF('Cumulative Budget Request '!#REF!='Split budget (F)'!$L$1,'Cumulative Budget Request '!#REF!,0)</f>
        <v>#REF!</v>
      </c>
      <c r="D248" s="558"/>
      <c r="E248" s="445" t="e">
        <f>IF('Cumulative Budget Request '!#REF!='Split budget (F)'!$L$1,'Cumulative Budget Request '!#REF!,0)</f>
        <v>#REF!</v>
      </c>
      <c r="F248" s="445" t="e">
        <f>IF('Cumulative Budget Request '!#REF!='Split budget (F)'!$L$1,'Cumulative Budget Request '!#REF!,0)</f>
        <v>#REF!</v>
      </c>
      <c r="G248" s="445" t="e">
        <f>IF('Cumulative Budget Request '!#REF!='Split budget (F)'!$L$1,'Cumulative Budget Request '!#REF!,0)</f>
        <v>#REF!</v>
      </c>
      <c r="H248" s="445" t="e">
        <f>IF('Cumulative Budget Request '!#REF!='Split budget (F)'!$L$1,'Cumulative Budget Request '!#REF!,0)</f>
        <v>#REF!</v>
      </c>
      <c r="I248" s="445" t="e">
        <f>IF('Cumulative Budget Request '!#REF!='Split budget (F)'!$L$1,'Cumulative Budget Request '!#REF!,0)</f>
        <v>#REF!</v>
      </c>
      <c r="J248" s="441" t="e">
        <f t="shared" si="70"/>
        <v>#REF!</v>
      </c>
      <c r="K248" s="252"/>
      <c r="L248" s="247"/>
      <c r="M248" s="252"/>
      <c r="N248" s="252"/>
      <c r="O248" s="252"/>
      <c r="P248" s="252"/>
      <c r="Q248" s="252"/>
    </row>
    <row r="249" spans="1:19">
      <c r="A249" s="8"/>
      <c r="B249" s="600" t="e">
        <f>IF('Cumulative Budget Request '!#REF!='Split budget (F)'!$L$1,'Cumulative Budget Request '!#REF!,0)</f>
        <v>#REF!</v>
      </c>
      <c r="D249" s="558"/>
      <c r="E249" s="445" t="e">
        <f>IF('Cumulative Budget Request '!#REF!='Split budget (F)'!$L$1,'Cumulative Budget Request '!#REF!,0)</f>
        <v>#REF!</v>
      </c>
      <c r="F249" s="445" t="e">
        <f>IF('Cumulative Budget Request '!#REF!='Split budget (F)'!$L$1,'Cumulative Budget Request '!#REF!,0)</f>
        <v>#REF!</v>
      </c>
      <c r="G249" s="445" t="e">
        <f>IF('Cumulative Budget Request '!#REF!='Split budget (F)'!$L$1,'Cumulative Budget Request '!#REF!,0)</f>
        <v>#REF!</v>
      </c>
      <c r="H249" s="445" t="e">
        <f>IF('Cumulative Budget Request '!#REF!='Split budget (F)'!$L$1,'Cumulative Budget Request '!#REF!,0)</f>
        <v>#REF!</v>
      </c>
      <c r="I249" s="445" t="e">
        <f>IF('Cumulative Budget Request '!#REF!='Split budget (F)'!$L$1,'Cumulative Budget Request '!#REF!,0)</f>
        <v>#REF!</v>
      </c>
      <c r="J249" s="441" t="e">
        <f>SUM(E249:I249)</f>
        <v>#REF!</v>
      </c>
      <c r="K249" s="252"/>
      <c r="L249" s="247"/>
      <c r="M249" s="252"/>
      <c r="N249" s="252"/>
      <c r="O249" s="252"/>
      <c r="P249" s="252"/>
      <c r="Q249" s="252"/>
    </row>
    <row r="250" spans="1:19" ht="13.15">
      <c r="A250" s="111"/>
      <c r="B250" s="660" t="s">
        <v>35</v>
      </c>
      <c r="C250" s="660"/>
      <c r="D250" s="660"/>
      <c r="E250" s="442" t="e">
        <f>SUM(E246:E249)</f>
        <v>#REF!</v>
      </c>
      <c r="F250" s="442" t="e">
        <f t="shared" ref="F250:J250" si="71">SUM(F246:F249)</f>
        <v>#REF!</v>
      </c>
      <c r="G250" s="442" t="e">
        <f t="shared" si="71"/>
        <v>#REF!</v>
      </c>
      <c r="H250" s="442" t="e">
        <f t="shared" si="71"/>
        <v>#REF!</v>
      </c>
      <c r="I250" s="442" t="e">
        <f t="shared" si="71"/>
        <v>#REF!</v>
      </c>
      <c r="J250" s="443" t="e">
        <f t="shared" si="71"/>
        <v>#REF!</v>
      </c>
      <c r="K250" s="252"/>
      <c r="L250" s="247"/>
      <c r="M250" s="252"/>
      <c r="N250" s="252"/>
      <c r="O250" s="252"/>
      <c r="P250" s="252"/>
      <c r="Q250" s="252"/>
    </row>
    <row r="251" spans="1:19">
      <c r="A251" s="8"/>
      <c r="G251" s="268"/>
      <c r="H251" s="268"/>
      <c r="I251" s="268"/>
      <c r="J251" s="281"/>
      <c r="K251" s="276"/>
      <c r="L251" s="267"/>
      <c r="M251" s="252"/>
      <c r="N251" s="263"/>
      <c r="O251" s="263"/>
      <c r="P251" s="263"/>
      <c r="Q251" s="252"/>
      <c r="R251" s="252"/>
      <c r="S251" s="252"/>
    </row>
    <row r="252" spans="1:19" ht="13.5" customHeight="1">
      <c r="A252" s="288" t="s">
        <v>173</v>
      </c>
      <c r="B252" s="257"/>
      <c r="J252" s="290"/>
      <c r="K252" s="252"/>
      <c r="L252" s="247"/>
      <c r="M252" s="252"/>
      <c r="N252" s="252"/>
      <c r="O252" s="252"/>
      <c r="P252" s="252"/>
      <c r="Q252" s="252"/>
    </row>
    <row r="253" spans="1:19" ht="13.5" customHeight="1">
      <c r="A253" s="288"/>
      <c r="B253" s="600" t="e">
        <f>IF('Cumulative Budget Request '!#REF!='Split budget (F)'!$L$1,'Cumulative Budget Request '!B189,0)</f>
        <v>#REF!</v>
      </c>
      <c r="D253" s="558"/>
      <c r="E253" s="445" t="e">
        <f>IF('Cumulative Budget Request '!#REF!='Split budget (F)'!$L$1,'Cumulative Budget Request '!E189,0)</f>
        <v>#REF!</v>
      </c>
      <c r="F253" s="445" t="e">
        <f>IF('Cumulative Budget Request '!#REF!='Split budget (F)'!$L$1,'Cumulative Budget Request '!F189,0)</f>
        <v>#REF!</v>
      </c>
      <c r="G253" s="445" t="e">
        <f>IF('Cumulative Budget Request '!#REF!='Split budget (F)'!$L$1,'Cumulative Budget Request '!#REF!,0)</f>
        <v>#REF!</v>
      </c>
      <c r="H253" s="445" t="e">
        <f>IF('Cumulative Budget Request '!#REF!='Split budget (F)'!$L$1,'Cumulative Budget Request '!#REF!,0)</f>
        <v>#REF!</v>
      </c>
      <c r="I253" s="445" t="e">
        <f>IF('Cumulative Budget Request '!#REF!='Split budget (F)'!$L$1,'Cumulative Budget Request '!#REF!,0)</f>
        <v>#REF!</v>
      </c>
      <c r="J253" s="441" t="e">
        <f>SUM(E253:I253)</f>
        <v>#REF!</v>
      </c>
      <c r="K253" s="252"/>
      <c r="L253" s="247"/>
      <c r="M253" s="252"/>
      <c r="N253" s="252"/>
      <c r="O253" s="252"/>
      <c r="P253" s="252"/>
      <c r="Q253" s="252"/>
    </row>
    <row r="254" spans="1:19" ht="13.5" customHeight="1">
      <c r="A254" s="288"/>
      <c r="B254" s="600" t="e">
        <f>IF('Cumulative Budget Request '!#REF!='Split budget (F)'!$L$1,'Cumulative Budget Request '!B190,0)</f>
        <v>#REF!</v>
      </c>
      <c r="D254" s="558"/>
      <c r="E254" s="445" t="e">
        <f>IF('Cumulative Budget Request '!#REF!='Split budget (F)'!$L$1,'Cumulative Budget Request '!E190,0)</f>
        <v>#REF!</v>
      </c>
      <c r="F254" s="445" t="e">
        <f>IF('Cumulative Budget Request '!#REF!='Split budget (F)'!$L$1,'Cumulative Budget Request '!F190,0)</f>
        <v>#REF!</v>
      </c>
      <c r="G254" s="445" t="e">
        <f>IF('Cumulative Budget Request '!#REF!='Split budget (F)'!$L$1,'Cumulative Budget Request '!#REF!,0)</f>
        <v>#REF!</v>
      </c>
      <c r="H254" s="445" t="e">
        <f>IF('Cumulative Budget Request '!#REF!='Split budget (F)'!$L$1,'Cumulative Budget Request '!#REF!,0)</f>
        <v>#REF!</v>
      </c>
      <c r="I254" s="445" t="e">
        <f>IF('Cumulative Budget Request '!#REF!='Split budget (F)'!$L$1,'Cumulative Budget Request '!#REF!,0)</f>
        <v>#REF!</v>
      </c>
      <c r="J254" s="441" t="e">
        <f>SUM(E254:I254)</f>
        <v>#REF!</v>
      </c>
      <c r="K254" s="252"/>
      <c r="L254" s="247"/>
      <c r="M254" s="252"/>
      <c r="N254" s="252"/>
      <c r="O254" s="252"/>
      <c r="P254" s="252"/>
      <c r="Q254" s="252"/>
    </row>
    <row r="255" spans="1:19" ht="13.15">
      <c r="A255" s="342"/>
      <c r="B255" s="660" t="s">
        <v>79</v>
      </c>
      <c r="C255" s="660"/>
      <c r="D255" s="660"/>
      <c r="E255" s="442" t="e">
        <f>SUM(E253:E254)</f>
        <v>#REF!</v>
      </c>
      <c r="F255" s="442" t="e">
        <f>SUM(F253:F254)</f>
        <v>#REF!</v>
      </c>
      <c r="G255" s="442" t="e">
        <f t="shared" ref="G255:I255" si="72">SUM(G253:G254)</f>
        <v>#REF!</v>
      </c>
      <c r="H255" s="442" t="e">
        <f t="shared" si="72"/>
        <v>#REF!</v>
      </c>
      <c r="I255" s="442" t="e">
        <f t="shared" si="72"/>
        <v>#REF!</v>
      </c>
      <c r="J255" s="443" t="e">
        <f>SUM(J253:J254)</f>
        <v>#REF!</v>
      </c>
      <c r="K255" s="252"/>
      <c r="L255" s="247"/>
      <c r="M255" s="252"/>
    </row>
    <row r="256" spans="1:19">
      <c r="A256" s="8"/>
      <c r="D256" s="558"/>
      <c r="E256" s="268"/>
      <c r="F256" s="268"/>
      <c r="G256" s="268"/>
      <c r="H256" s="268"/>
      <c r="I256" s="276"/>
      <c r="J256" s="291"/>
      <c r="K256" s="252"/>
      <c r="L256" s="247"/>
      <c r="M256" s="252"/>
      <c r="N256" s="252"/>
      <c r="O256" s="252"/>
      <c r="P256" s="252"/>
      <c r="Q256" s="252"/>
    </row>
    <row r="257" spans="1:41">
      <c r="A257" s="288" t="s">
        <v>48</v>
      </c>
      <c r="D257" s="558"/>
      <c r="E257" s="268"/>
      <c r="F257" s="268"/>
      <c r="G257" s="268"/>
      <c r="H257" s="268"/>
      <c r="I257" s="276"/>
      <c r="J257" s="291"/>
      <c r="K257" s="252"/>
      <c r="L257" s="247"/>
      <c r="M257" s="252"/>
      <c r="N257" s="263"/>
      <c r="O257" s="263"/>
      <c r="P257" s="263"/>
      <c r="Q257" s="252"/>
      <c r="R257" s="252"/>
      <c r="S257" s="252"/>
    </row>
    <row r="258" spans="1:41">
      <c r="B258" s="600" t="e">
        <f>IF('Cumulative Budget Request '!#REF!='Split budget (F)'!$L$1,'Cumulative Budget Request '!B194,0)</f>
        <v>#REF!</v>
      </c>
      <c r="D258" s="558"/>
      <c r="E258" s="445" t="e">
        <f>IF('Cumulative Budget Request '!#REF!='Split budget (F)'!$L$1,'Cumulative Budget Request '!E194,0)</f>
        <v>#REF!</v>
      </c>
      <c r="F258" s="445" t="e">
        <f>IF('Cumulative Budget Request '!#REF!='Split budget (F)'!$L$1,'Cumulative Budget Request '!F194,0)</f>
        <v>#REF!</v>
      </c>
      <c r="G258" s="445" t="e">
        <f>IF('Cumulative Budget Request '!#REF!='Split budget (F)'!$L$1,'Cumulative Budget Request '!#REF!,0)</f>
        <v>#REF!</v>
      </c>
      <c r="H258" s="445" t="e">
        <f>IF('Cumulative Budget Request '!#REF!='Split budget (F)'!$L$1,'Cumulative Budget Request '!#REF!,0)</f>
        <v>#REF!</v>
      </c>
      <c r="I258" s="445" t="e">
        <f>IF('Cumulative Budget Request '!#REF!='Split budget (F)'!$L$1,'Cumulative Budget Request '!#REF!,0)</f>
        <v>#REF!</v>
      </c>
      <c r="J258" s="441" t="e">
        <f t="shared" ref="J258:J264" si="73">SUM(E258:I258)</f>
        <v>#REF!</v>
      </c>
      <c r="K258" s="252"/>
      <c r="L258" s="247"/>
      <c r="M258" s="252"/>
      <c r="N258" s="252"/>
      <c r="O258" s="252"/>
      <c r="P258" s="252"/>
      <c r="Q258" s="252"/>
    </row>
    <row r="259" spans="1:41">
      <c r="B259" s="600" t="e">
        <f>IF('Cumulative Budget Request '!#REF!='Split budget (F)'!$L$1,'Cumulative Budget Request '!B195,0)</f>
        <v>#REF!</v>
      </c>
      <c r="D259" s="558"/>
      <c r="E259" s="445" t="e">
        <f>IF('Cumulative Budget Request '!#REF!='Split budget (F)'!$L$1,'Cumulative Budget Request '!E195,0)</f>
        <v>#REF!</v>
      </c>
      <c r="F259" s="445" t="e">
        <f>IF('Cumulative Budget Request '!#REF!='Split budget (F)'!$L$1,'Cumulative Budget Request '!F195,0)</f>
        <v>#REF!</v>
      </c>
      <c r="G259" s="445" t="e">
        <f>IF('Cumulative Budget Request '!#REF!='Split budget (F)'!$L$1,'Cumulative Budget Request '!#REF!,0)</f>
        <v>#REF!</v>
      </c>
      <c r="H259" s="445" t="e">
        <f>IF('Cumulative Budget Request '!#REF!='Split budget (F)'!$L$1,'Cumulative Budget Request '!#REF!,0)</f>
        <v>#REF!</v>
      </c>
      <c r="I259" s="445" t="e">
        <f>IF('Cumulative Budget Request '!#REF!='Split budget (F)'!$L$1,'Cumulative Budget Request '!#REF!,0)</f>
        <v>#REF!</v>
      </c>
      <c r="J259" s="441" t="e">
        <f t="shared" si="73"/>
        <v>#REF!</v>
      </c>
      <c r="K259" s="252"/>
      <c r="L259" s="247"/>
      <c r="M259" s="254"/>
      <c r="N259" s="252"/>
      <c r="O259" s="252"/>
      <c r="P259" s="252"/>
      <c r="Q259" s="252"/>
    </row>
    <row r="260" spans="1:41">
      <c r="B260" s="600" t="e">
        <f>IF('Cumulative Budget Request '!#REF!='Split budget (F)'!$L$1,'Cumulative Budget Request '!B196,0)</f>
        <v>#REF!</v>
      </c>
      <c r="D260" s="558"/>
      <c r="E260" s="445" t="e">
        <f>IF('Cumulative Budget Request '!#REF!='Split budget (F)'!$L$1,'Cumulative Budget Request '!E196,0)</f>
        <v>#REF!</v>
      </c>
      <c r="F260" s="445" t="e">
        <f>IF('Cumulative Budget Request '!#REF!='Split budget (F)'!$L$1,'Cumulative Budget Request '!F196,0)</f>
        <v>#REF!</v>
      </c>
      <c r="G260" s="445" t="e">
        <f>IF('Cumulative Budget Request '!#REF!='Split budget (F)'!$L$1,'Cumulative Budget Request '!#REF!,0)</f>
        <v>#REF!</v>
      </c>
      <c r="H260" s="445" t="e">
        <f>IF('Cumulative Budget Request '!#REF!='Split budget (F)'!$L$1,'Cumulative Budget Request '!#REF!,0)</f>
        <v>#REF!</v>
      </c>
      <c r="I260" s="445" t="e">
        <f>IF('Cumulative Budget Request '!#REF!='Split budget (F)'!$L$1,'Cumulative Budget Request '!#REF!,0)</f>
        <v>#REF!</v>
      </c>
      <c r="J260" s="441" t="e">
        <f t="shared" si="73"/>
        <v>#REF!</v>
      </c>
      <c r="K260" s="253"/>
      <c r="L260" s="253"/>
      <c r="M260" s="254"/>
      <c r="N260" s="252"/>
      <c r="O260" s="252"/>
      <c r="P260" s="252"/>
      <c r="Q260" s="252"/>
    </row>
    <row r="261" spans="1:41">
      <c r="B261" s="600" t="e">
        <f>IF('Cumulative Budget Request '!#REF!='Split budget (F)'!$L$1,'Cumulative Budget Request '!B197,0)</f>
        <v>#REF!</v>
      </c>
      <c r="D261" s="617"/>
      <c r="E261" s="445" t="e">
        <f>IF('Cumulative Budget Request '!#REF!='Split budget (F)'!$L$1,'Cumulative Budget Request '!E197,0)</f>
        <v>#REF!</v>
      </c>
      <c r="F261" s="445" t="e">
        <f>IF('Cumulative Budget Request '!#REF!='Split budget (F)'!$L$1,'Cumulative Budget Request '!F197,0)</f>
        <v>#REF!</v>
      </c>
      <c r="G261" s="445" t="e">
        <f>IF('Cumulative Budget Request '!#REF!='Split budget (F)'!$L$1,'Cumulative Budget Request '!#REF!,0)</f>
        <v>#REF!</v>
      </c>
      <c r="H261" s="445" t="e">
        <f>IF('Cumulative Budget Request '!#REF!='Split budget (F)'!$L$1,'Cumulative Budget Request '!#REF!,0)</f>
        <v>#REF!</v>
      </c>
      <c r="I261" s="445" t="e">
        <f>IF('Cumulative Budget Request '!#REF!='Split budget (F)'!$L$1,'Cumulative Budget Request '!#REF!,0)</f>
        <v>#REF!</v>
      </c>
      <c r="J261" s="441"/>
      <c r="K261" s="253"/>
      <c r="L261" s="253"/>
      <c r="M261" s="254"/>
      <c r="N261" s="252"/>
      <c r="O261" s="252"/>
      <c r="P261" s="252"/>
      <c r="Q261" s="252"/>
    </row>
    <row r="262" spans="1:41">
      <c r="B262" s="600" t="e">
        <f>IF('Cumulative Budget Request '!#REF!='Split budget (F)'!$L$1,'Cumulative Budget Request '!B197,0)</f>
        <v>#REF!</v>
      </c>
      <c r="D262" s="558"/>
      <c r="E262" s="445" t="e">
        <f>IF('Cumulative Budget Request '!#REF!='Split budget (F)'!$L$1,'Cumulative Budget Request '!E197,0)</f>
        <v>#REF!</v>
      </c>
      <c r="F262" s="445" t="e">
        <f>IF('Cumulative Budget Request '!#REF!='Split budget (F)'!$L$1,'Cumulative Budget Request '!F197,0)</f>
        <v>#REF!</v>
      </c>
      <c r="G262" s="445" t="e">
        <f>IF('Cumulative Budget Request '!#REF!='Split budget (F)'!$L$1,'Cumulative Budget Request '!#REF!,0)</f>
        <v>#REF!</v>
      </c>
      <c r="H262" s="445" t="e">
        <f>IF('Cumulative Budget Request '!#REF!='Split budget (F)'!$L$1,'Cumulative Budget Request '!#REF!,0)</f>
        <v>#REF!</v>
      </c>
      <c r="I262" s="445" t="e">
        <f>IF('Cumulative Budget Request '!#REF!='Split budget (F)'!$L$1,'Cumulative Budget Request '!#REF!,0)</f>
        <v>#REF!</v>
      </c>
      <c r="J262" s="441" t="e">
        <f t="shared" si="73"/>
        <v>#REF!</v>
      </c>
      <c r="K262" s="253"/>
      <c r="L262" s="253"/>
      <c r="M262" s="254"/>
      <c r="N262" s="252"/>
      <c r="O262" s="252"/>
      <c r="P262" s="252"/>
      <c r="Q262" s="252"/>
    </row>
    <row r="263" spans="1:41">
      <c r="B263" s="600" t="e">
        <f>IF('Cumulative Budget Request '!#REF!='Split budget (F)'!$L$1,'Cumulative Budget Request '!B199,0)</f>
        <v>#REF!</v>
      </c>
      <c r="D263" s="558"/>
      <c r="E263" s="445" t="e">
        <f>IF('Cumulative Budget Request '!#REF!='Split budget (F)'!$L$1,'Cumulative Budget Request '!E199,0)</f>
        <v>#REF!</v>
      </c>
      <c r="F263" s="445" t="e">
        <f>IF('Cumulative Budget Request '!#REF!='Split budget (F)'!$L$1,'Cumulative Budget Request '!F199,0)</f>
        <v>#REF!</v>
      </c>
      <c r="G263" s="445" t="e">
        <f>IF('Cumulative Budget Request '!#REF!='Split budget (F)'!$L$1,'Cumulative Budget Request '!#REF!,0)</f>
        <v>#REF!</v>
      </c>
      <c r="H263" s="445" t="e">
        <f>IF('Cumulative Budget Request '!#REF!='Split budget (F)'!$L$1,'Cumulative Budget Request '!#REF!,0)</f>
        <v>#REF!</v>
      </c>
      <c r="I263" s="445" t="e">
        <f>IF('Cumulative Budget Request '!#REF!='Split budget (F)'!$L$1,'Cumulative Budget Request '!#REF!,0)</f>
        <v>#REF!</v>
      </c>
      <c r="J263" s="441" t="e">
        <f t="shared" si="73"/>
        <v>#REF!</v>
      </c>
      <c r="K263" s="253"/>
      <c r="L263" s="253"/>
      <c r="M263" s="254"/>
      <c r="N263" s="252"/>
      <c r="O263" s="252"/>
      <c r="P263" s="252"/>
      <c r="Q263" s="252"/>
    </row>
    <row r="264" spans="1:41">
      <c r="B264" s="600" t="e">
        <f>IF('Cumulative Budget Request '!#REF!='Split budget (F)'!$L$1,'Cumulative Budget Request '!B200,0)</f>
        <v>#REF!</v>
      </c>
      <c r="D264" s="558"/>
      <c r="E264" s="445" t="e">
        <f>IF('Cumulative Budget Request '!#REF!='Split budget (F)'!$L$1,'Cumulative Budget Request '!E200,0)</f>
        <v>#REF!</v>
      </c>
      <c r="F264" s="445" t="e">
        <f>IF('Cumulative Budget Request '!#REF!='Split budget (F)'!$L$1,'Cumulative Budget Request '!F200,0)</f>
        <v>#REF!</v>
      </c>
      <c r="G264" s="445" t="e">
        <f>IF('Cumulative Budget Request '!#REF!='Split budget (F)'!$L$1,'Cumulative Budget Request '!#REF!,0)</f>
        <v>#REF!</v>
      </c>
      <c r="H264" s="445" t="e">
        <f>IF('Cumulative Budget Request '!#REF!='Split budget (F)'!$L$1,'Cumulative Budget Request '!#REF!,0)</f>
        <v>#REF!</v>
      </c>
      <c r="I264" s="445" t="e">
        <f>IF('Cumulative Budget Request '!#REF!='Split budget (F)'!$L$1,'Cumulative Budget Request '!#REF!,0)</f>
        <v>#REF!</v>
      </c>
      <c r="J264" s="441" t="e">
        <f t="shared" si="73"/>
        <v>#REF!</v>
      </c>
      <c r="K264" s="253"/>
      <c r="L264" s="253"/>
      <c r="M264" s="254"/>
      <c r="N264" s="252"/>
      <c r="O264" s="252"/>
      <c r="P264" s="252"/>
      <c r="Q264" s="252"/>
    </row>
    <row r="265" spans="1:41" ht="13.15">
      <c r="A265" s="111"/>
      <c r="B265" s="662" t="s">
        <v>36</v>
      </c>
      <c r="C265" s="662"/>
      <c r="D265" s="662"/>
      <c r="E265" s="442" t="e">
        <f t="shared" ref="E265:J265" si="74">SUM(E258:E264)</f>
        <v>#REF!</v>
      </c>
      <c r="F265" s="442" t="e">
        <f t="shared" si="74"/>
        <v>#REF!</v>
      </c>
      <c r="G265" s="442" t="e">
        <f t="shared" si="74"/>
        <v>#REF!</v>
      </c>
      <c r="H265" s="442" t="e">
        <f t="shared" si="74"/>
        <v>#REF!</v>
      </c>
      <c r="I265" s="442" t="e">
        <f t="shared" si="74"/>
        <v>#REF!</v>
      </c>
      <c r="J265" s="443" t="e">
        <f t="shared" si="74"/>
        <v>#REF!</v>
      </c>
      <c r="K265" s="253"/>
      <c r="L265" s="253"/>
      <c r="M265" s="254"/>
      <c r="N265" s="252"/>
      <c r="O265" s="252"/>
      <c r="P265" s="252"/>
      <c r="Q265" s="252"/>
    </row>
    <row r="266" spans="1:41">
      <c r="A266" s="8"/>
      <c r="G266" s="268"/>
      <c r="H266" s="268"/>
      <c r="I266" s="268"/>
      <c r="J266" s="281"/>
      <c r="K266" s="276"/>
      <c r="L266" s="598"/>
      <c r="M266" s="254"/>
      <c r="N266" s="253"/>
      <c r="O266" s="253"/>
      <c r="P266" s="253"/>
      <c r="Q266" s="254"/>
      <c r="R266" s="252"/>
      <c r="S266" s="252"/>
    </row>
    <row r="267" spans="1:41" ht="13.15" thickBot="1">
      <c r="A267" s="288" t="s">
        <v>206</v>
      </c>
      <c r="J267" s="290"/>
      <c r="L267" s="270"/>
      <c r="M267" s="252"/>
      <c r="N267" s="263"/>
      <c r="O267" s="263"/>
      <c r="P267" s="263"/>
      <c r="Q267" s="252"/>
      <c r="R267" s="252"/>
      <c r="S267" s="252"/>
      <c r="AI267" s="255"/>
      <c r="AJ267" s="255"/>
      <c r="AK267" s="255"/>
      <c r="AL267" s="255"/>
      <c r="AM267" s="255"/>
      <c r="AN267" s="255"/>
      <c r="AO267" s="255"/>
    </row>
    <row r="268" spans="1:41" ht="13.9" thickTop="1" thickBot="1">
      <c r="A268" s="257"/>
      <c r="B268" s="600" t="e">
        <f>IF('Cumulative Budget Request '!#REF!='Split budget (F)'!$L$1,'Cumulative Budget Request '!#REF!,0)</f>
        <v>#REF!</v>
      </c>
      <c r="D268" s="558"/>
      <c r="E268" s="445" t="e">
        <f>IF('Cumulative Budget Request '!#REF!='Split budget (F)'!$L$1,'Cumulative Budget Request '!#REF!,0)</f>
        <v>#REF!</v>
      </c>
      <c r="F268" s="445" t="e">
        <f>IF('Cumulative Budget Request '!#REF!='Split budget (F)'!$L$1,'Cumulative Budget Request '!#REF!,0)</f>
        <v>#REF!</v>
      </c>
      <c r="G268" s="445" t="e">
        <f>IF('Cumulative Budget Request '!#REF!='Split budget (F)'!$L$1,'Cumulative Budget Request '!#REF!,0)</f>
        <v>#REF!</v>
      </c>
      <c r="H268" s="445" t="e">
        <f>IF('Cumulative Budget Request '!#REF!='Split budget (F)'!$L$1,'Cumulative Budget Request '!#REF!,0)</f>
        <v>#REF!</v>
      </c>
      <c r="I268" s="445" t="e">
        <f>IF('Cumulative Budget Request '!#REF!='Split budget (F)'!$L$1,'Cumulative Budget Request '!#REF!,0)</f>
        <v>#REF!</v>
      </c>
      <c r="J268" s="441" t="e">
        <f t="shared" ref="J268:J271" si="75">SUM(E268:I268)</f>
        <v>#REF!</v>
      </c>
      <c r="K268" s="252"/>
      <c r="L268" s="312"/>
      <c r="M268" s="595" t="s">
        <v>207</v>
      </c>
      <c r="N268" s="596"/>
      <c r="O268" s="596"/>
      <c r="P268" s="596"/>
      <c r="Q268" s="597"/>
      <c r="R268" s="259"/>
      <c r="S268" s="259"/>
    </row>
    <row r="269" spans="1:41" ht="13.5" thickTop="1">
      <c r="A269" s="257"/>
      <c r="B269" s="600" t="e">
        <f>IF('Cumulative Budget Request '!#REF!='Split budget (F)'!$L$1,'Cumulative Budget Request '!#REF!,0)</f>
        <v>#REF!</v>
      </c>
      <c r="D269" s="558"/>
      <c r="E269" s="445" t="e">
        <f>IF('Cumulative Budget Request '!#REF!='Split budget (F)'!$L$1,'Cumulative Budget Request '!#REF!,0)</f>
        <v>#REF!</v>
      </c>
      <c r="F269" s="445" t="e">
        <f>IF('Cumulative Budget Request '!#REF!='Split budget (F)'!$L$1,'Cumulative Budget Request '!#REF!,0)</f>
        <v>#REF!</v>
      </c>
      <c r="G269" s="445" t="e">
        <f>IF('Cumulative Budget Request '!#REF!='Split budget (F)'!$L$1,'Cumulative Budget Request '!#REF!,0)</f>
        <v>#REF!</v>
      </c>
      <c r="H269" s="445" t="e">
        <f>IF('Cumulative Budget Request '!#REF!='Split budget (F)'!$L$1,'Cumulative Budget Request '!#REF!,0)</f>
        <v>#REF!</v>
      </c>
      <c r="I269" s="445" t="e">
        <f>IF('Cumulative Budget Request '!#REF!='Split budget (F)'!$L$1,'Cumulative Budget Request '!#REF!,0)</f>
        <v>#REF!</v>
      </c>
      <c r="J269" s="441" t="e">
        <f t="shared" si="75"/>
        <v>#REF!</v>
      </c>
      <c r="K269" s="252"/>
      <c r="L269" s="312"/>
      <c r="M269" s="591" t="s">
        <v>214</v>
      </c>
      <c r="N269" s="592"/>
      <c r="O269" s="592"/>
      <c r="P269" s="593"/>
      <c r="Q269" s="594"/>
      <c r="R269" s="589"/>
      <c r="S269" s="589"/>
      <c r="T269" s="590"/>
      <c r="AI269" s="367"/>
    </row>
    <row r="270" spans="1:41" ht="13.15">
      <c r="A270" s="257"/>
      <c r="B270" s="600" t="e">
        <f>IF('Cumulative Budget Request '!#REF!='Split budget (F)'!$L$1,'Cumulative Budget Request '!#REF!,0)</f>
        <v>#REF!</v>
      </c>
      <c r="D270" s="558"/>
      <c r="E270" s="445" t="e">
        <f>IF('Cumulative Budget Request '!#REF!='Split budget (F)'!$L$1,'Cumulative Budget Request '!#REF!,0)</f>
        <v>#REF!</v>
      </c>
      <c r="F270" s="445" t="e">
        <f>IF('Cumulative Budget Request '!#REF!='Split budget (F)'!$L$1,'Cumulative Budget Request '!#REF!,0)</f>
        <v>#REF!</v>
      </c>
      <c r="G270" s="445" t="e">
        <f>IF('Cumulative Budget Request '!#REF!='Split budget (F)'!$L$1,'Cumulative Budget Request '!#REF!,0)</f>
        <v>#REF!</v>
      </c>
      <c r="H270" s="445" t="e">
        <f>IF('Cumulative Budget Request '!#REF!='Split budget (F)'!$L$1,'Cumulative Budget Request '!#REF!,0)</f>
        <v>#REF!</v>
      </c>
      <c r="I270" s="445" t="e">
        <f>IF('Cumulative Budget Request '!#REF!='Split budget (F)'!$L$1,'Cumulative Budget Request '!#REF!,0)</f>
        <v>#REF!</v>
      </c>
      <c r="J270" s="441" t="e">
        <f t="shared" si="75"/>
        <v>#REF!</v>
      </c>
      <c r="K270" s="252"/>
      <c r="L270" s="312"/>
      <c r="M270" s="701" t="s">
        <v>215</v>
      </c>
      <c r="N270" s="702"/>
      <c r="O270" s="702"/>
      <c r="P270" s="702"/>
      <c r="Q270" s="702"/>
      <c r="R270" s="702"/>
      <c r="S270" s="702"/>
      <c r="T270" s="703"/>
      <c r="AI270" s="366"/>
    </row>
    <row r="271" spans="1:41" ht="13.5" thickBot="1">
      <c r="A271" s="257"/>
      <c r="B271" s="600" t="e">
        <f>IF('Cumulative Budget Request '!#REF!='Split budget (F)'!$L$1,'Cumulative Budget Request '!#REF!,0)</f>
        <v>#REF!</v>
      </c>
      <c r="D271" s="558"/>
      <c r="E271" s="445" t="e">
        <f>IF('Cumulative Budget Request '!#REF!='Split budget (F)'!$L$1,'Cumulative Budget Request '!#REF!,0)</f>
        <v>#REF!</v>
      </c>
      <c r="F271" s="445" t="e">
        <f>IF('Cumulative Budget Request '!#REF!='Split budget (F)'!$L$1,'Cumulative Budget Request '!#REF!,0)</f>
        <v>#REF!</v>
      </c>
      <c r="G271" s="445" t="e">
        <f>IF('Cumulative Budget Request '!#REF!='Split budget (F)'!$L$1,'Cumulative Budget Request '!#REF!,0)</f>
        <v>#REF!</v>
      </c>
      <c r="H271" s="445" t="e">
        <f>IF('Cumulative Budget Request '!#REF!='Split budget (F)'!$L$1,'Cumulative Budget Request '!#REF!,0)</f>
        <v>#REF!</v>
      </c>
      <c r="I271" s="445" t="e">
        <f>IF('Cumulative Budget Request '!#REF!='Split budget (F)'!$L$1,'Cumulative Budget Request '!#REF!,0)</f>
        <v>#REF!</v>
      </c>
      <c r="J271" s="441" t="e">
        <f t="shared" si="75"/>
        <v>#REF!</v>
      </c>
      <c r="K271" s="252"/>
      <c r="L271" s="312"/>
      <c r="M271" s="704" t="s">
        <v>216</v>
      </c>
      <c r="N271" s="705"/>
      <c r="O271" s="705"/>
      <c r="P271" s="705"/>
      <c r="Q271" s="705"/>
      <c r="R271" s="705"/>
      <c r="S271" s="705"/>
      <c r="T271" s="706"/>
      <c r="AI271" s="366"/>
      <c r="AJ271" s="257"/>
    </row>
    <row r="272" spans="1:41" ht="13.15">
      <c r="A272" s="543"/>
      <c r="B272" s="660" t="s">
        <v>208</v>
      </c>
      <c r="C272" s="660"/>
      <c r="D272" s="660"/>
      <c r="E272" s="442" t="e">
        <f>SUM(E268:E271)</f>
        <v>#REF!</v>
      </c>
      <c r="F272" s="442" t="e">
        <f t="shared" ref="F272:J272" si="76">SUM(F268:F271)</f>
        <v>#REF!</v>
      </c>
      <c r="G272" s="442" t="e">
        <f t="shared" si="76"/>
        <v>#REF!</v>
      </c>
      <c r="H272" s="442" t="e">
        <f t="shared" si="76"/>
        <v>#REF!</v>
      </c>
      <c r="I272" s="442" t="e">
        <f t="shared" si="76"/>
        <v>#REF!</v>
      </c>
      <c r="J272" s="443" t="e">
        <f t="shared" si="76"/>
        <v>#REF!</v>
      </c>
      <c r="K272" s="252"/>
      <c r="L272" s="553"/>
      <c r="M272" s="252"/>
      <c r="N272" s="252"/>
      <c r="O272" s="252"/>
      <c r="P272" s="252"/>
      <c r="Q272" s="252"/>
      <c r="AJ272" s="257"/>
    </row>
    <row r="273" spans="1:34">
      <c r="A273" s="8"/>
      <c r="G273" s="268"/>
      <c r="H273" s="268"/>
      <c r="I273" s="268"/>
      <c r="J273" s="281"/>
      <c r="K273" s="276"/>
      <c r="L273" s="267"/>
      <c r="M273" s="254"/>
      <c r="N273" s="253"/>
      <c r="O273" s="253"/>
      <c r="P273" s="253"/>
      <c r="Q273" s="254"/>
      <c r="R273" s="252"/>
      <c r="S273" s="252"/>
    </row>
    <row r="274" spans="1:34" ht="13.15">
      <c r="A274" s="288" t="s">
        <v>129</v>
      </c>
      <c r="E274" s="268"/>
      <c r="F274" s="268"/>
      <c r="G274" s="268"/>
      <c r="H274" s="268"/>
      <c r="I274" s="276"/>
      <c r="J274" s="291"/>
      <c r="K274" s="253"/>
      <c r="L274" s="253"/>
      <c r="M274" s="369" t="s">
        <v>140</v>
      </c>
      <c r="N274" s="370"/>
      <c r="O274" s="370"/>
      <c r="P274" s="370"/>
      <c r="Q274" s="370"/>
      <c r="R274" s="371"/>
      <c r="S274" s="259"/>
      <c r="T274" s="259"/>
    </row>
    <row r="275" spans="1:34" ht="13.15">
      <c r="A275" s="257"/>
      <c r="B275" s="257" t="e">
        <f t="shared" ref="B275:B294" si="77">B341</f>
        <v>#REF!</v>
      </c>
      <c r="C275" s="257" t="str">
        <f>'Cumulative Budget Request '!C204</f>
        <v xml:space="preserve"> </v>
      </c>
      <c r="E275" s="445" t="e">
        <f>IF('Cumulative Budget Request '!#REF!='Split budget (F)'!$L$1,'Cumulative Budget Request '!E204,0)</f>
        <v>#REF!</v>
      </c>
      <c r="F275" s="445" t="e">
        <f>IF('Cumulative Budget Request '!#REF!='Split budget (F)'!$L$1,'Cumulative Budget Request '!F204,0)</f>
        <v>#REF!</v>
      </c>
      <c r="G275" s="445" t="e">
        <f>IF('Cumulative Budget Request '!#REF!='Split budget (F)'!$L$1,'Cumulative Budget Request '!#REF!,0)</f>
        <v>#REF!</v>
      </c>
      <c r="H275" s="445" t="e">
        <f>IF('Cumulative Budget Request '!#REF!='Split budget (F)'!$L$1,'Cumulative Budget Request '!#REF!,0)</f>
        <v>#REF!</v>
      </c>
      <c r="I275" s="445" t="e">
        <f>IF('Cumulative Budget Request '!#REF!='Split budget (F)'!$L$1,'Cumulative Budget Request '!#REF!,0)</f>
        <v>#REF!</v>
      </c>
      <c r="J275" s="441" t="e">
        <f>SUM(E275:I275)</f>
        <v>#REF!</v>
      </c>
      <c r="K275" s="253"/>
      <c r="L275" s="253"/>
      <c r="M275" s="372" t="s">
        <v>139</v>
      </c>
      <c r="N275" s="373"/>
      <c r="O275" s="373"/>
      <c r="P275" s="373"/>
      <c r="Q275" s="373"/>
      <c r="R275" s="374"/>
      <c r="S275" s="259"/>
      <c r="T275" s="259"/>
    </row>
    <row r="276" spans="1:34" ht="13.15">
      <c r="A276" s="257"/>
      <c r="B276" s="257" t="e">
        <f t="shared" si="77"/>
        <v>#REF!</v>
      </c>
      <c r="C276" s="257" t="str">
        <f>'Cumulative Budget Request '!C205</f>
        <v xml:space="preserve"> </v>
      </c>
      <c r="E276" s="445" t="e">
        <f>IF('Cumulative Budget Request '!#REF!='Split budget (F)'!$L$1,'Cumulative Budget Request '!E205,0)</f>
        <v>#REF!</v>
      </c>
      <c r="F276" s="445" t="e">
        <f>IF('Cumulative Budget Request '!#REF!='Split budget (F)'!$L$1,'Cumulative Budget Request '!F205,0)</f>
        <v>#REF!</v>
      </c>
      <c r="G276" s="445" t="e">
        <f>IF('Cumulative Budget Request '!#REF!='Split budget (F)'!$L$1,'Cumulative Budget Request '!#REF!,0)</f>
        <v>#REF!</v>
      </c>
      <c r="H276" s="445" t="e">
        <f>IF('Cumulative Budget Request '!#REF!='Split budget (F)'!$L$1,'Cumulative Budget Request '!#REF!,0)</f>
        <v>#REF!</v>
      </c>
      <c r="I276" s="445" t="e">
        <f>IF('Cumulative Budget Request '!#REF!='Split budget (F)'!$L$1,'Cumulative Budget Request '!#REF!,0)</f>
        <v>#REF!</v>
      </c>
      <c r="J276" s="441" t="e">
        <f t="shared" ref="J276:J277" si="78">SUM(E276:I276)</f>
        <v>#REF!</v>
      </c>
      <c r="K276" s="253"/>
      <c r="L276" s="253"/>
      <c r="M276" s="372" t="s">
        <v>134</v>
      </c>
      <c r="N276" s="373"/>
      <c r="O276" s="373"/>
      <c r="P276" s="373"/>
      <c r="Q276" s="373"/>
      <c r="R276" s="374"/>
      <c r="S276" s="259"/>
      <c r="T276" s="259"/>
      <c r="AA276" s="394"/>
      <c r="AB276" s="394"/>
      <c r="AC276" s="394"/>
      <c r="AD276" s="394"/>
      <c r="AE276" s="394"/>
      <c r="AF276" s="394"/>
      <c r="AG276" s="394"/>
      <c r="AH276" s="394"/>
    </row>
    <row r="277" spans="1:34">
      <c r="A277" s="257"/>
      <c r="B277" s="257" t="e">
        <f t="shared" si="77"/>
        <v>#REF!</v>
      </c>
      <c r="C277" s="257" t="str">
        <f>'Cumulative Budget Request '!C206</f>
        <v xml:space="preserve"> </v>
      </c>
      <c r="E277" s="445" t="e">
        <f>IF('Cumulative Budget Request '!#REF!='Split budget (F)'!$L$1,'Cumulative Budget Request '!E206,0)</f>
        <v>#REF!</v>
      </c>
      <c r="F277" s="445" t="e">
        <f>IF('Cumulative Budget Request '!#REF!='Split budget (F)'!$L$1,'Cumulative Budget Request '!F206,0)</f>
        <v>#REF!</v>
      </c>
      <c r="G277" s="445" t="e">
        <f>IF('Cumulative Budget Request '!#REF!='Split budget (F)'!$L$1,'Cumulative Budget Request '!#REF!,0)</f>
        <v>#REF!</v>
      </c>
      <c r="H277" s="445" t="e">
        <f>IF('Cumulative Budget Request '!#REF!='Split budget (F)'!$L$1,'Cumulative Budget Request '!#REF!,0)</f>
        <v>#REF!</v>
      </c>
      <c r="I277" s="445" t="e">
        <f>IF('Cumulative Budget Request '!#REF!='Split budget (F)'!$L$1,'Cumulative Budget Request '!#REF!,0)</f>
        <v>#REF!</v>
      </c>
      <c r="J277" s="441" t="e">
        <f t="shared" si="78"/>
        <v>#REF!</v>
      </c>
      <c r="K277" s="253"/>
      <c r="L277" s="253"/>
      <c r="M277" s="254"/>
      <c r="N277" s="252"/>
      <c r="O277" s="252"/>
      <c r="P277" s="252"/>
      <c r="Q277" s="252"/>
      <c r="AA277" s="282"/>
      <c r="AB277" s="282"/>
      <c r="AC277" s="282"/>
      <c r="AD277" s="282"/>
      <c r="AE277" s="282"/>
      <c r="AF277" s="282"/>
      <c r="AG277" s="282"/>
      <c r="AH277" s="282"/>
    </row>
    <row r="278" spans="1:34" hidden="1">
      <c r="A278" s="8"/>
      <c r="B278" s="257" t="e">
        <f t="shared" si="77"/>
        <v>#REF!</v>
      </c>
      <c r="C278" s="257" t="str">
        <f>'Cumulative Budget Request '!C207</f>
        <v xml:space="preserve"> </v>
      </c>
      <c r="E278" s="445" t="e">
        <f>IF('Cumulative Budget Request '!#REF!='Split budget (F)'!$L$1,'Cumulative Budget Request '!E207,0)</f>
        <v>#REF!</v>
      </c>
      <c r="F278" s="445" t="e">
        <f>IF('Cumulative Budget Request '!#REF!='Split budget (F)'!$L$1,'Cumulative Budget Request '!F207,0)</f>
        <v>#REF!</v>
      </c>
      <c r="G278" s="445" t="e">
        <f>IF('Cumulative Budget Request '!#REF!='Split budget (F)'!$L$1,'Cumulative Budget Request '!#REF!,0)</f>
        <v>#REF!</v>
      </c>
      <c r="H278" s="445" t="e">
        <f>IF('Cumulative Budget Request '!#REF!='Split budget (F)'!$L$1,'Cumulative Budget Request '!#REF!,0)</f>
        <v>#REF!</v>
      </c>
      <c r="I278" s="445" t="e">
        <f>IF('Cumulative Budget Request '!#REF!='Split budget (F)'!$L$1,'Cumulative Budget Request '!#REF!,0)</f>
        <v>#REF!</v>
      </c>
      <c r="J278" s="441" t="e">
        <f>SUM(E278:I278)</f>
        <v>#REF!</v>
      </c>
      <c r="K278" s="253"/>
      <c r="L278" s="253"/>
      <c r="M278" s="254"/>
      <c r="N278" s="254"/>
      <c r="O278" s="254"/>
      <c r="P278" s="254"/>
      <c r="AA278" s="394"/>
      <c r="AB278" s="394"/>
      <c r="AC278" s="394"/>
      <c r="AD278" s="394"/>
      <c r="AE278" s="394"/>
      <c r="AF278" s="394"/>
      <c r="AG278" s="394"/>
      <c r="AH278" s="394"/>
    </row>
    <row r="279" spans="1:34" hidden="1">
      <c r="A279" s="8"/>
      <c r="B279" s="257" t="e">
        <f t="shared" si="77"/>
        <v>#REF!</v>
      </c>
      <c r="C279" s="257" t="str">
        <f>'Cumulative Budget Request '!C208</f>
        <v xml:space="preserve"> </v>
      </c>
      <c r="E279" s="445" t="e">
        <f>IF('Cumulative Budget Request '!#REF!='Split budget (F)'!$L$1,'Cumulative Budget Request '!E208,0)</f>
        <v>#REF!</v>
      </c>
      <c r="F279" s="445" t="e">
        <f>IF('Cumulative Budget Request '!#REF!='Split budget (F)'!$L$1,'Cumulative Budget Request '!F208,0)</f>
        <v>#REF!</v>
      </c>
      <c r="G279" s="445" t="e">
        <f>IF('Cumulative Budget Request '!#REF!='Split budget (F)'!$L$1,'Cumulative Budget Request '!#REF!,0)</f>
        <v>#REF!</v>
      </c>
      <c r="H279" s="445" t="e">
        <f>IF('Cumulative Budget Request '!#REF!='Split budget (F)'!$L$1,'Cumulative Budget Request '!#REF!,0)</f>
        <v>#REF!</v>
      </c>
      <c r="I279" s="445" t="e">
        <f>IF('Cumulative Budget Request '!#REF!='Split budget (F)'!$L$1,'Cumulative Budget Request '!#REF!,0)</f>
        <v>#REF!</v>
      </c>
      <c r="J279" s="441" t="e">
        <f t="shared" ref="J279:J294" si="79">SUM(E279:I279)</f>
        <v>#REF!</v>
      </c>
      <c r="K279" s="253"/>
      <c r="L279" s="253"/>
      <c r="M279" s="254"/>
      <c r="N279" s="254"/>
      <c r="O279" s="254"/>
      <c r="P279" s="254"/>
    </row>
    <row r="280" spans="1:34" hidden="1">
      <c r="A280" s="8"/>
      <c r="B280" s="257" t="e">
        <f t="shared" si="77"/>
        <v>#REF!</v>
      </c>
      <c r="C280" s="257" t="str">
        <f>'Cumulative Budget Request '!C209</f>
        <v xml:space="preserve"> </v>
      </c>
      <c r="E280" s="445" t="e">
        <f>IF('Cumulative Budget Request '!#REF!='Split budget (F)'!$L$1,'Cumulative Budget Request '!E209,0)</f>
        <v>#REF!</v>
      </c>
      <c r="F280" s="445" t="e">
        <f>IF('Cumulative Budget Request '!#REF!='Split budget (F)'!$L$1,'Cumulative Budget Request '!F209,0)</f>
        <v>#REF!</v>
      </c>
      <c r="G280" s="445" t="e">
        <f>IF('Cumulative Budget Request '!#REF!='Split budget (F)'!$L$1,'Cumulative Budget Request '!#REF!,0)</f>
        <v>#REF!</v>
      </c>
      <c r="H280" s="445" t="e">
        <f>IF('Cumulative Budget Request '!#REF!='Split budget (F)'!$L$1,'Cumulative Budget Request '!#REF!,0)</f>
        <v>#REF!</v>
      </c>
      <c r="I280" s="445" t="e">
        <f>IF('Cumulative Budget Request '!#REF!='Split budget (F)'!$L$1,'Cumulative Budget Request '!#REF!,0)</f>
        <v>#REF!</v>
      </c>
      <c r="J280" s="441" t="e">
        <f t="shared" si="79"/>
        <v>#REF!</v>
      </c>
      <c r="K280" s="253"/>
      <c r="L280" s="253"/>
      <c r="M280" s="254"/>
      <c r="N280" s="254"/>
      <c r="O280" s="254"/>
      <c r="P280" s="254"/>
    </row>
    <row r="281" spans="1:34" hidden="1">
      <c r="A281" s="8"/>
      <c r="B281" s="257" t="e">
        <f t="shared" si="77"/>
        <v>#REF!</v>
      </c>
      <c r="C281" s="257" t="str">
        <f>'Cumulative Budget Request '!C210</f>
        <v xml:space="preserve"> </v>
      </c>
      <c r="E281" s="445" t="e">
        <f>IF('Cumulative Budget Request '!#REF!='Split budget (F)'!$L$1,'Cumulative Budget Request '!E210,0)</f>
        <v>#REF!</v>
      </c>
      <c r="F281" s="445" t="e">
        <f>IF('Cumulative Budget Request '!#REF!='Split budget (F)'!$L$1,'Cumulative Budget Request '!F210,0)</f>
        <v>#REF!</v>
      </c>
      <c r="G281" s="445" t="e">
        <f>IF('Cumulative Budget Request '!#REF!='Split budget (F)'!$L$1,'Cumulative Budget Request '!#REF!,0)</f>
        <v>#REF!</v>
      </c>
      <c r="H281" s="445" t="e">
        <f>IF('Cumulative Budget Request '!#REF!='Split budget (F)'!$L$1,'Cumulative Budget Request '!#REF!,0)</f>
        <v>#REF!</v>
      </c>
      <c r="I281" s="445" t="e">
        <f>IF('Cumulative Budget Request '!#REF!='Split budget (F)'!$L$1,'Cumulative Budget Request '!#REF!,0)</f>
        <v>#REF!</v>
      </c>
      <c r="J281" s="441" t="e">
        <f t="shared" si="79"/>
        <v>#REF!</v>
      </c>
      <c r="K281" s="253"/>
      <c r="L281" s="253"/>
      <c r="M281" s="254"/>
      <c r="N281" s="254"/>
      <c r="O281" s="254"/>
      <c r="P281" s="254"/>
    </row>
    <row r="282" spans="1:34" hidden="1">
      <c r="A282" s="8"/>
      <c r="B282" s="257" t="e">
        <f t="shared" si="77"/>
        <v>#REF!</v>
      </c>
      <c r="C282" s="257" t="str">
        <f>'Cumulative Budget Request '!C211</f>
        <v xml:space="preserve"> </v>
      </c>
      <c r="E282" s="445" t="e">
        <f>IF('Cumulative Budget Request '!#REF!='Split budget (F)'!$L$1,'Cumulative Budget Request '!E211,0)</f>
        <v>#REF!</v>
      </c>
      <c r="F282" s="445" t="e">
        <f>IF('Cumulative Budget Request '!#REF!='Split budget (F)'!$L$1,'Cumulative Budget Request '!F211,0)</f>
        <v>#REF!</v>
      </c>
      <c r="G282" s="445" t="e">
        <f>IF('Cumulative Budget Request '!#REF!='Split budget (F)'!$L$1,'Cumulative Budget Request '!#REF!,0)</f>
        <v>#REF!</v>
      </c>
      <c r="H282" s="445" t="e">
        <f>IF('Cumulative Budget Request '!#REF!='Split budget (F)'!$L$1,'Cumulative Budget Request '!#REF!,0)</f>
        <v>#REF!</v>
      </c>
      <c r="I282" s="445" t="e">
        <f>IF('Cumulative Budget Request '!#REF!='Split budget (F)'!$L$1,'Cumulative Budget Request '!#REF!,0)</f>
        <v>#REF!</v>
      </c>
      <c r="J282" s="441" t="e">
        <f t="shared" si="79"/>
        <v>#REF!</v>
      </c>
      <c r="K282" s="253"/>
      <c r="L282" s="253"/>
      <c r="M282" s="254"/>
      <c r="N282" s="254"/>
      <c r="O282" s="254"/>
      <c r="P282" s="254"/>
    </row>
    <row r="283" spans="1:34" hidden="1">
      <c r="A283" s="8"/>
      <c r="B283" s="257" t="e">
        <f t="shared" si="77"/>
        <v>#REF!</v>
      </c>
      <c r="C283" s="257" t="str">
        <f>'Cumulative Budget Request '!C212</f>
        <v xml:space="preserve"> </v>
      </c>
      <c r="E283" s="445" t="e">
        <f>IF('Cumulative Budget Request '!#REF!='Split budget (F)'!$L$1,'Cumulative Budget Request '!E212,0)</f>
        <v>#REF!</v>
      </c>
      <c r="F283" s="445" t="e">
        <f>IF('Cumulative Budget Request '!#REF!='Split budget (F)'!$L$1,'Cumulative Budget Request '!F212,0)</f>
        <v>#REF!</v>
      </c>
      <c r="G283" s="445" t="e">
        <f>IF('Cumulative Budget Request '!#REF!='Split budget (F)'!$L$1,'Cumulative Budget Request '!#REF!,0)</f>
        <v>#REF!</v>
      </c>
      <c r="H283" s="445" t="e">
        <f>IF('Cumulative Budget Request '!#REF!='Split budget (F)'!$L$1,'Cumulative Budget Request '!#REF!,0)</f>
        <v>#REF!</v>
      </c>
      <c r="I283" s="445" t="e">
        <f>IF('Cumulative Budget Request '!#REF!='Split budget (F)'!$L$1,'Cumulative Budget Request '!#REF!,0)</f>
        <v>#REF!</v>
      </c>
      <c r="J283" s="441" t="e">
        <f t="shared" si="79"/>
        <v>#REF!</v>
      </c>
      <c r="K283" s="253"/>
      <c r="L283" s="253"/>
      <c r="M283" s="254"/>
      <c r="N283" s="254"/>
      <c r="O283" s="254"/>
      <c r="P283" s="254"/>
      <c r="AA283" s="401"/>
      <c r="AB283" s="401"/>
      <c r="AC283" s="401"/>
      <c r="AD283" s="401"/>
      <c r="AE283" s="401"/>
      <c r="AF283" s="401"/>
      <c r="AG283" s="401"/>
      <c r="AH283" s="401"/>
    </row>
    <row r="284" spans="1:34" hidden="1">
      <c r="A284" s="8"/>
      <c r="B284" s="257" t="e">
        <f t="shared" si="77"/>
        <v>#REF!</v>
      </c>
      <c r="C284" s="257" t="str">
        <f>'Cumulative Budget Request '!C213</f>
        <v xml:space="preserve"> </v>
      </c>
      <c r="E284" s="445" t="e">
        <f>IF('Cumulative Budget Request '!#REF!='Split budget (F)'!$L$1,'Cumulative Budget Request '!E213,0)</f>
        <v>#REF!</v>
      </c>
      <c r="F284" s="445" t="e">
        <f>IF('Cumulative Budget Request '!#REF!='Split budget (F)'!$L$1,'Cumulative Budget Request '!F213,0)</f>
        <v>#REF!</v>
      </c>
      <c r="G284" s="445" t="e">
        <f>IF('Cumulative Budget Request '!#REF!='Split budget (F)'!$L$1,'Cumulative Budget Request '!#REF!,0)</f>
        <v>#REF!</v>
      </c>
      <c r="H284" s="445" t="e">
        <f>IF('Cumulative Budget Request '!#REF!='Split budget (F)'!$L$1,'Cumulative Budget Request '!#REF!,0)</f>
        <v>#REF!</v>
      </c>
      <c r="I284" s="445" t="e">
        <f>IF('Cumulative Budget Request '!#REF!='Split budget (F)'!$L$1,'Cumulative Budget Request '!#REF!,0)</f>
        <v>#REF!</v>
      </c>
      <c r="J284" s="441" t="e">
        <f t="shared" si="79"/>
        <v>#REF!</v>
      </c>
      <c r="K284" s="253"/>
      <c r="L284" s="253"/>
      <c r="M284" s="254"/>
      <c r="N284" s="254"/>
      <c r="O284" s="254"/>
      <c r="P284" s="254"/>
    </row>
    <row r="285" spans="1:34" hidden="1">
      <c r="A285" s="8"/>
      <c r="B285" s="257" t="e">
        <f t="shared" si="77"/>
        <v>#REF!</v>
      </c>
      <c r="C285" s="257" t="str">
        <f>'Cumulative Budget Request '!C214</f>
        <v xml:space="preserve"> </v>
      </c>
      <c r="E285" s="445" t="e">
        <f>IF('Cumulative Budget Request '!#REF!='Split budget (F)'!$L$1,'Cumulative Budget Request '!E214,0)</f>
        <v>#REF!</v>
      </c>
      <c r="F285" s="445" t="e">
        <f>IF('Cumulative Budget Request '!#REF!='Split budget (F)'!$L$1,'Cumulative Budget Request '!F214,0)</f>
        <v>#REF!</v>
      </c>
      <c r="G285" s="445" t="e">
        <f>IF('Cumulative Budget Request '!#REF!='Split budget (F)'!$L$1,'Cumulative Budget Request '!#REF!,0)</f>
        <v>#REF!</v>
      </c>
      <c r="H285" s="445" t="e">
        <f>IF('Cumulative Budget Request '!#REF!='Split budget (F)'!$L$1,'Cumulative Budget Request '!#REF!,0)</f>
        <v>#REF!</v>
      </c>
      <c r="I285" s="445" t="e">
        <f>IF('Cumulative Budget Request '!#REF!='Split budget (F)'!$L$1,'Cumulative Budget Request '!#REF!,0)</f>
        <v>#REF!</v>
      </c>
      <c r="J285" s="441" t="e">
        <f t="shared" si="79"/>
        <v>#REF!</v>
      </c>
      <c r="K285" s="253"/>
      <c r="L285" s="253"/>
      <c r="M285" s="254"/>
      <c r="N285" s="254"/>
      <c r="O285" s="254"/>
      <c r="P285" s="254"/>
      <c r="AA285" s="401"/>
      <c r="AB285" s="401"/>
      <c r="AC285" s="401"/>
      <c r="AD285" s="401"/>
      <c r="AE285" s="401"/>
      <c r="AF285" s="401"/>
      <c r="AG285" s="401"/>
      <c r="AH285" s="401"/>
    </row>
    <row r="286" spans="1:34" hidden="1">
      <c r="A286" s="8"/>
      <c r="B286" s="257" t="e">
        <f t="shared" si="77"/>
        <v>#REF!</v>
      </c>
      <c r="C286" s="257" t="str">
        <f>'Cumulative Budget Request '!C215</f>
        <v xml:space="preserve"> </v>
      </c>
      <c r="E286" s="445" t="e">
        <f>IF('Cumulative Budget Request '!#REF!='Split budget (F)'!$L$1,'Cumulative Budget Request '!E215,0)</f>
        <v>#REF!</v>
      </c>
      <c r="F286" s="445" t="e">
        <f>IF('Cumulative Budget Request '!#REF!='Split budget (F)'!$L$1,'Cumulative Budget Request '!F215,0)</f>
        <v>#REF!</v>
      </c>
      <c r="G286" s="445" t="e">
        <f>IF('Cumulative Budget Request '!#REF!='Split budget (F)'!$L$1,'Cumulative Budget Request '!#REF!,0)</f>
        <v>#REF!</v>
      </c>
      <c r="H286" s="445" t="e">
        <f>IF('Cumulative Budget Request '!#REF!='Split budget (F)'!$L$1,'Cumulative Budget Request '!#REF!,0)</f>
        <v>#REF!</v>
      </c>
      <c r="I286" s="445" t="e">
        <f>IF('Cumulative Budget Request '!#REF!='Split budget (F)'!$L$1,'Cumulative Budget Request '!#REF!,0)</f>
        <v>#REF!</v>
      </c>
      <c r="J286" s="441" t="e">
        <f t="shared" si="79"/>
        <v>#REF!</v>
      </c>
      <c r="K286" s="253"/>
      <c r="L286" s="253"/>
      <c r="M286" s="254"/>
      <c r="N286" s="254"/>
      <c r="O286" s="254"/>
      <c r="P286" s="254"/>
    </row>
    <row r="287" spans="1:34" hidden="1">
      <c r="A287" s="8"/>
      <c r="B287" s="257" t="e">
        <f t="shared" si="77"/>
        <v>#REF!</v>
      </c>
      <c r="C287" s="257" t="str">
        <f>'Cumulative Budget Request '!C216</f>
        <v xml:space="preserve"> </v>
      </c>
      <c r="E287" s="445" t="e">
        <f>IF('Cumulative Budget Request '!#REF!='Split budget (F)'!$L$1,'Cumulative Budget Request '!E216,0)</f>
        <v>#REF!</v>
      </c>
      <c r="F287" s="445" t="e">
        <f>IF('Cumulative Budget Request '!#REF!='Split budget (F)'!$L$1,'Cumulative Budget Request '!F216,0)</f>
        <v>#REF!</v>
      </c>
      <c r="G287" s="445" t="e">
        <f>IF('Cumulative Budget Request '!#REF!='Split budget (F)'!$L$1,'Cumulative Budget Request '!#REF!,0)</f>
        <v>#REF!</v>
      </c>
      <c r="H287" s="445" t="e">
        <f>IF('Cumulative Budget Request '!#REF!='Split budget (F)'!$L$1,'Cumulative Budget Request '!#REF!,0)</f>
        <v>#REF!</v>
      </c>
      <c r="I287" s="445" t="e">
        <f>IF('Cumulative Budget Request '!#REF!='Split budget (F)'!$L$1,'Cumulative Budget Request '!#REF!,0)</f>
        <v>#REF!</v>
      </c>
      <c r="J287" s="441" t="e">
        <f t="shared" si="79"/>
        <v>#REF!</v>
      </c>
      <c r="K287" s="253"/>
      <c r="L287" s="253"/>
      <c r="M287" s="254"/>
      <c r="N287" s="254"/>
      <c r="O287" s="254"/>
      <c r="P287" s="254"/>
      <c r="AA287" s="401"/>
      <c r="AB287" s="401"/>
      <c r="AC287" s="401"/>
      <c r="AD287" s="401"/>
      <c r="AE287" s="401"/>
      <c r="AF287" s="401"/>
      <c r="AG287" s="401"/>
      <c r="AH287" s="401"/>
    </row>
    <row r="288" spans="1:34" hidden="1">
      <c r="A288" s="8"/>
      <c r="B288" s="257" t="e">
        <f t="shared" si="77"/>
        <v>#REF!</v>
      </c>
      <c r="C288" s="257" t="str">
        <f>'Cumulative Budget Request '!C217</f>
        <v xml:space="preserve"> </v>
      </c>
      <c r="E288" s="445" t="e">
        <f>IF('Cumulative Budget Request '!#REF!='Split budget (F)'!$L$1,'Cumulative Budget Request '!E217,0)</f>
        <v>#REF!</v>
      </c>
      <c r="F288" s="445" t="e">
        <f>IF('Cumulative Budget Request '!#REF!='Split budget (F)'!$L$1,'Cumulative Budget Request '!F217,0)</f>
        <v>#REF!</v>
      </c>
      <c r="G288" s="445" t="e">
        <f>IF('Cumulative Budget Request '!#REF!='Split budget (F)'!$L$1,'Cumulative Budget Request '!#REF!,0)</f>
        <v>#REF!</v>
      </c>
      <c r="H288" s="445" t="e">
        <f>IF('Cumulative Budget Request '!#REF!='Split budget (F)'!$L$1,'Cumulative Budget Request '!#REF!,0)</f>
        <v>#REF!</v>
      </c>
      <c r="I288" s="445" t="e">
        <f>IF('Cumulative Budget Request '!#REF!='Split budget (F)'!$L$1,'Cumulative Budget Request '!#REF!,0)</f>
        <v>#REF!</v>
      </c>
      <c r="J288" s="441" t="e">
        <f t="shared" si="79"/>
        <v>#REF!</v>
      </c>
      <c r="K288" s="253"/>
      <c r="L288" s="253"/>
      <c r="M288" s="254"/>
      <c r="N288" s="254"/>
      <c r="O288" s="254"/>
      <c r="P288" s="254"/>
    </row>
    <row r="289" spans="1:34" hidden="1">
      <c r="A289" s="8"/>
      <c r="B289" s="257" t="e">
        <f t="shared" si="77"/>
        <v>#REF!</v>
      </c>
      <c r="C289" s="257" t="str">
        <f>'Cumulative Budget Request '!C218</f>
        <v xml:space="preserve"> </v>
      </c>
      <c r="E289" s="445" t="e">
        <f>IF('Cumulative Budget Request '!#REF!='Split budget (F)'!$L$1,'Cumulative Budget Request '!E218,0)</f>
        <v>#REF!</v>
      </c>
      <c r="F289" s="445" t="e">
        <f>IF('Cumulative Budget Request '!#REF!='Split budget (F)'!$L$1,'Cumulative Budget Request '!F218,0)</f>
        <v>#REF!</v>
      </c>
      <c r="G289" s="445" t="e">
        <f>IF('Cumulative Budget Request '!#REF!='Split budget (F)'!$L$1,'Cumulative Budget Request '!#REF!,0)</f>
        <v>#REF!</v>
      </c>
      <c r="H289" s="445" t="e">
        <f>IF('Cumulative Budget Request '!#REF!='Split budget (F)'!$L$1,'Cumulative Budget Request '!#REF!,0)</f>
        <v>#REF!</v>
      </c>
      <c r="I289" s="445" t="e">
        <f>IF('Cumulative Budget Request '!#REF!='Split budget (F)'!$L$1,'Cumulative Budget Request '!#REF!,0)</f>
        <v>#REF!</v>
      </c>
      <c r="J289" s="441" t="e">
        <f t="shared" si="79"/>
        <v>#REF!</v>
      </c>
      <c r="K289" s="253"/>
      <c r="L289" s="253"/>
      <c r="M289" s="254"/>
      <c r="N289" s="254"/>
      <c r="O289" s="254"/>
      <c r="P289" s="254"/>
    </row>
    <row r="290" spans="1:34" hidden="1">
      <c r="A290" s="8"/>
      <c r="B290" s="257" t="e">
        <f t="shared" si="77"/>
        <v>#REF!</v>
      </c>
      <c r="C290" s="257" t="str">
        <f>'Cumulative Budget Request '!C219</f>
        <v xml:space="preserve"> </v>
      </c>
      <c r="E290" s="445" t="e">
        <f>IF('Cumulative Budget Request '!#REF!='Split budget (F)'!$L$1,'Cumulative Budget Request '!E219,0)</f>
        <v>#REF!</v>
      </c>
      <c r="F290" s="445" t="e">
        <f>IF('Cumulative Budget Request '!#REF!='Split budget (F)'!$L$1,'Cumulative Budget Request '!F219,0)</f>
        <v>#REF!</v>
      </c>
      <c r="G290" s="445" t="e">
        <f>IF('Cumulative Budget Request '!#REF!='Split budget (F)'!$L$1,'Cumulative Budget Request '!#REF!,0)</f>
        <v>#REF!</v>
      </c>
      <c r="H290" s="445" t="e">
        <f>IF('Cumulative Budget Request '!#REF!='Split budget (F)'!$L$1,'Cumulative Budget Request '!#REF!,0)</f>
        <v>#REF!</v>
      </c>
      <c r="I290" s="445" t="e">
        <f>IF('Cumulative Budget Request '!#REF!='Split budget (F)'!$L$1,'Cumulative Budget Request '!#REF!,0)</f>
        <v>#REF!</v>
      </c>
      <c r="J290" s="441" t="e">
        <f t="shared" si="79"/>
        <v>#REF!</v>
      </c>
      <c r="K290" s="253"/>
      <c r="L290" s="253"/>
      <c r="M290" s="254"/>
      <c r="N290" s="254"/>
      <c r="O290" s="254"/>
      <c r="P290" s="254"/>
    </row>
    <row r="291" spans="1:34" hidden="1">
      <c r="A291" s="8"/>
      <c r="B291" s="257" t="e">
        <f t="shared" si="77"/>
        <v>#REF!</v>
      </c>
      <c r="C291" s="257" t="str">
        <f>'Cumulative Budget Request '!C220</f>
        <v xml:space="preserve"> </v>
      </c>
      <c r="E291" s="445" t="e">
        <f>IF('Cumulative Budget Request '!#REF!='Split budget (F)'!$L$1,'Cumulative Budget Request '!E220,0)</f>
        <v>#REF!</v>
      </c>
      <c r="F291" s="445" t="e">
        <f>IF('Cumulative Budget Request '!#REF!='Split budget (F)'!$L$1,'Cumulative Budget Request '!F220,0)</f>
        <v>#REF!</v>
      </c>
      <c r="G291" s="445" t="e">
        <f>IF('Cumulative Budget Request '!#REF!='Split budget (F)'!$L$1,'Cumulative Budget Request '!#REF!,0)</f>
        <v>#REF!</v>
      </c>
      <c r="H291" s="445" t="e">
        <f>IF('Cumulative Budget Request '!#REF!='Split budget (F)'!$L$1,'Cumulative Budget Request '!#REF!,0)</f>
        <v>#REF!</v>
      </c>
      <c r="I291" s="445" t="e">
        <f>IF('Cumulative Budget Request '!#REF!='Split budget (F)'!$L$1,'Cumulative Budget Request '!#REF!,0)</f>
        <v>#REF!</v>
      </c>
      <c r="J291" s="441" t="e">
        <f t="shared" si="79"/>
        <v>#REF!</v>
      </c>
      <c r="K291" s="253"/>
      <c r="L291" s="253"/>
      <c r="M291" s="254"/>
      <c r="N291" s="254"/>
      <c r="O291" s="254"/>
      <c r="P291" s="254"/>
    </row>
    <row r="292" spans="1:34" hidden="1">
      <c r="A292" s="8"/>
      <c r="B292" s="257" t="e">
        <f t="shared" si="77"/>
        <v>#REF!</v>
      </c>
      <c r="C292" s="257" t="str">
        <f>'Cumulative Budget Request '!C221</f>
        <v xml:space="preserve"> </v>
      </c>
      <c r="E292" s="445" t="e">
        <f>IF('Cumulative Budget Request '!#REF!='Split budget (F)'!$L$1,'Cumulative Budget Request '!E221,0)</f>
        <v>#REF!</v>
      </c>
      <c r="F292" s="445" t="e">
        <f>IF('Cumulative Budget Request '!#REF!='Split budget (F)'!$L$1,'Cumulative Budget Request '!F221,0)</f>
        <v>#REF!</v>
      </c>
      <c r="G292" s="445" t="e">
        <f>IF('Cumulative Budget Request '!#REF!='Split budget (F)'!$L$1,'Cumulative Budget Request '!#REF!,0)</f>
        <v>#REF!</v>
      </c>
      <c r="H292" s="445" t="e">
        <f>IF('Cumulative Budget Request '!#REF!='Split budget (F)'!$L$1,'Cumulative Budget Request '!#REF!,0)</f>
        <v>#REF!</v>
      </c>
      <c r="I292" s="445" t="e">
        <f>IF('Cumulative Budget Request '!#REF!='Split budget (F)'!$L$1,'Cumulative Budget Request '!#REF!,0)</f>
        <v>#REF!</v>
      </c>
      <c r="J292" s="441" t="e">
        <f t="shared" si="79"/>
        <v>#REF!</v>
      </c>
      <c r="K292" s="253"/>
      <c r="L292" s="253"/>
      <c r="M292" s="254"/>
      <c r="N292" s="254"/>
      <c r="O292" s="254"/>
      <c r="P292" s="254"/>
    </row>
    <row r="293" spans="1:34" hidden="1">
      <c r="A293" s="8"/>
      <c r="B293" s="257" t="e">
        <f t="shared" si="77"/>
        <v>#REF!</v>
      </c>
      <c r="C293" s="257" t="str">
        <f>'Cumulative Budget Request '!C222</f>
        <v xml:space="preserve"> </v>
      </c>
      <c r="E293" s="445" t="e">
        <f>IF('Cumulative Budget Request '!#REF!='Split budget (F)'!$L$1,'Cumulative Budget Request '!E222,0)</f>
        <v>#REF!</v>
      </c>
      <c r="F293" s="445" t="e">
        <f>IF('Cumulative Budget Request '!#REF!='Split budget (F)'!$L$1,'Cumulative Budget Request '!F222,0)</f>
        <v>#REF!</v>
      </c>
      <c r="G293" s="445" t="e">
        <f>IF('Cumulative Budget Request '!#REF!='Split budget (F)'!$L$1,'Cumulative Budget Request '!#REF!,0)</f>
        <v>#REF!</v>
      </c>
      <c r="H293" s="445" t="e">
        <f>IF('Cumulative Budget Request '!#REF!='Split budget (F)'!$L$1,'Cumulative Budget Request '!#REF!,0)</f>
        <v>#REF!</v>
      </c>
      <c r="I293" s="445" t="e">
        <f>IF('Cumulative Budget Request '!#REF!='Split budget (F)'!$L$1,'Cumulative Budget Request '!#REF!,0)</f>
        <v>#REF!</v>
      </c>
      <c r="J293" s="441" t="e">
        <f t="shared" si="79"/>
        <v>#REF!</v>
      </c>
      <c r="K293" s="253"/>
      <c r="L293" s="253"/>
      <c r="M293" s="254"/>
      <c r="N293" s="254"/>
      <c r="O293" s="254"/>
      <c r="P293" s="254"/>
    </row>
    <row r="294" spans="1:34" hidden="1">
      <c r="A294" s="8"/>
      <c r="B294" s="257" t="e">
        <f t="shared" si="77"/>
        <v>#REF!</v>
      </c>
      <c r="C294" s="257" t="str">
        <f>'Cumulative Budget Request '!C223</f>
        <v xml:space="preserve"> </v>
      </c>
      <c r="E294" s="445" t="e">
        <f>IF('Cumulative Budget Request '!#REF!='Split budget (F)'!$L$1,'Cumulative Budget Request '!E223,0)</f>
        <v>#REF!</v>
      </c>
      <c r="F294" s="445" t="e">
        <f>IF('Cumulative Budget Request '!#REF!='Split budget (F)'!$L$1,'Cumulative Budget Request '!F223,0)</f>
        <v>#REF!</v>
      </c>
      <c r="G294" s="445" t="e">
        <f>IF('Cumulative Budget Request '!#REF!='Split budget (F)'!$L$1,'Cumulative Budget Request '!#REF!,0)</f>
        <v>#REF!</v>
      </c>
      <c r="H294" s="445" t="e">
        <f>IF('Cumulative Budget Request '!#REF!='Split budget (F)'!$L$1,'Cumulative Budget Request '!#REF!,0)</f>
        <v>#REF!</v>
      </c>
      <c r="I294" s="445" t="e">
        <f>IF('Cumulative Budget Request '!#REF!='Split budget (F)'!$L$1,'Cumulative Budget Request '!#REF!,0)</f>
        <v>#REF!</v>
      </c>
      <c r="J294" s="441" t="e">
        <f t="shared" si="79"/>
        <v>#REF!</v>
      </c>
      <c r="K294" s="253"/>
      <c r="L294" s="253"/>
      <c r="M294" s="254"/>
      <c r="N294" s="254"/>
      <c r="O294" s="254"/>
      <c r="P294" s="254"/>
    </row>
    <row r="295" spans="1:34" ht="13.15">
      <c r="A295" s="111"/>
      <c r="B295" s="662" t="s">
        <v>130</v>
      </c>
      <c r="C295" s="662"/>
      <c r="D295" s="662"/>
      <c r="E295" s="442" t="e">
        <f t="shared" ref="E295:J295" si="80">SUM(E274:E294)</f>
        <v>#REF!</v>
      </c>
      <c r="F295" s="442" t="e">
        <f t="shared" si="80"/>
        <v>#REF!</v>
      </c>
      <c r="G295" s="442" t="e">
        <f t="shared" si="80"/>
        <v>#REF!</v>
      </c>
      <c r="H295" s="442" t="e">
        <f t="shared" si="80"/>
        <v>#REF!</v>
      </c>
      <c r="I295" s="442" t="e">
        <f t="shared" si="80"/>
        <v>#REF!</v>
      </c>
      <c r="J295" s="443" t="e">
        <f t="shared" si="80"/>
        <v>#REF!</v>
      </c>
      <c r="K295" s="253"/>
      <c r="L295" s="253"/>
      <c r="M295" s="254"/>
      <c r="N295" s="254"/>
      <c r="O295" s="254"/>
      <c r="P295" s="254"/>
    </row>
    <row r="296" spans="1:34">
      <c r="A296" s="8"/>
      <c r="B296" s="257"/>
      <c r="E296" s="268"/>
      <c r="F296" s="268"/>
      <c r="G296" s="268"/>
      <c r="H296" s="268"/>
      <c r="I296" s="274"/>
      <c r="J296" s="291"/>
      <c r="K296" s="253"/>
      <c r="L296" s="253"/>
      <c r="M296" s="254"/>
      <c r="N296" s="254"/>
      <c r="O296" s="254"/>
      <c r="P296" s="254"/>
    </row>
    <row r="297" spans="1:34">
      <c r="A297" s="288" t="s">
        <v>49</v>
      </c>
      <c r="G297" s="268"/>
      <c r="H297" s="268"/>
      <c r="I297" s="268"/>
      <c r="J297" s="281"/>
      <c r="K297" s="268"/>
      <c r="L297" s="268"/>
      <c r="M297" s="253"/>
      <c r="N297" s="253"/>
      <c r="O297" s="253"/>
      <c r="P297" s="253"/>
      <c r="Q297" s="253"/>
      <c r="R297" s="253"/>
      <c r="AA297" s="259"/>
      <c r="AB297" s="259"/>
      <c r="AC297" s="259"/>
    </row>
    <row r="298" spans="1:34">
      <c r="B298" s="600" t="e">
        <f>IF('Cumulative Budget Request '!#REF!='Split budget (F)'!$L$1,'Cumulative Budget Request '!B227,0)</f>
        <v>#REF!</v>
      </c>
      <c r="D298" s="558"/>
      <c r="E298" s="445" t="e">
        <f>IF('Cumulative Budget Request '!#REF!='Split budget (F)'!$L$1,'Cumulative Budget Request '!E227,0)</f>
        <v>#REF!</v>
      </c>
      <c r="F298" s="445" t="e">
        <f>IF('Cumulative Budget Request '!#REF!='Split budget (F)'!$L$1,'Cumulative Budget Request '!F227,0)</f>
        <v>#REF!</v>
      </c>
      <c r="G298" s="445" t="e">
        <f>IF('Cumulative Budget Request '!#REF!='Split budget (F)'!$L$1,'Cumulative Budget Request '!#REF!,0)</f>
        <v>#REF!</v>
      </c>
      <c r="H298" s="445" t="e">
        <f>IF('Cumulative Budget Request '!#REF!='Split budget (F)'!$L$1,'Cumulative Budget Request '!#REF!,0)</f>
        <v>#REF!</v>
      </c>
      <c r="I298" s="445" t="e">
        <f>IF('Cumulative Budget Request '!#REF!='Split budget (F)'!$L$1,'Cumulative Budget Request '!#REF!,0)</f>
        <v>#REF!</v>
      </c>
      <c r="J298" s="441" t="e">
        <f>SUM(E298:I298)</f>
        <v>#REF!</v>
      </c>
      <c r="K298" s="253"/>
      <c r="L298" s="253"/>
      <c r="M298" s="253"/>
      <c r="N298" s="253"/>
      <c r="O298" s="253"/>
      <c r="P298" s="253"/>
      <c r="AA298" s="259"/>
      <c r="AB298" s="259"/>
      <c r="AC298" s="259"/>
    </row>
    <row r="299" spans="1:34" ht="15">
      <c r="B299" s="600" t="e">
        <f>IF('Cumulative Budget Request '!#REF!='Split budget (F)'!$L$1,'Cumulative Budget Request '!B228,0)</f>
        <v>#REF!</v>
      </c>
      <c r="D299" s="558"/>
      <c r="E299" s="445" t="e">
        <f>IF('Cumulative Budget Request '!#REF!='Split budget (F)'!$L$1,'Cumulative Budget Request '!E228,0)</f>
        <v>#REF!</v>
      </c>
      <c r="F299" s="445" t="e">
        <f>IF('Cumulative Budget Request '!#REF!='Split budget (F)'!$L$1,'Cumulative Budget Request '!F228,0)</f>
        <v>#REF!</v>
      </c>
      <c r="G299" s="445" t="e">
        <f>IF('Cumulative Budget Request '!#REF!='Split budget (F)'!$L$1,'Cumulative Budget Request '!#REF!,0)</f>
        <v>#REF!</v>
      </c>
      <c r="H299" s="445" t="e">
        <f>IF('Cumulative Budget Request '!#REF!='Split budget (F)'!$L$1,'Cumulative Budget Request '!#REF!,0)</f>
        <v>#REF!</v>
      </c>
      <c r="I299" s="445" t="e">
        <f>IF('Cumulative Budget Request '!#REF!='Split budget (F)'!$L$1,'Cumulative Budget Request '!#REF!,0)</f>
        <v>#REF!</v>
      </c>
      <c r="J299" s="441" t="e">
        <f t="shared" ref="J299" si="81">SUM(E299:I299)</f>
        <v>#REF!</v>
      </c>
      <c r="K299" s="253"/>
      <c r="L299" s="253"/>
      <c r="M299" s="253"/>
      <c r="N299" s="253"/>
      <c r="O299" s="253"/>
      <c r="P299" s="253"/>
      <c r="AA299" s="347"/>
      <c r="AB299" s="347"/>
      <c r="AC299" s="347"/>
      <c r="AD299" s="347"/>
      <c r="AE299" s="347"/>
      <c r="AF299" s="347"/>
      <c r="AG299" s="347"/>
      <c r="AH299" s="347"/>
    </row>
    <row r="300" spans="1:34" ht="13.15">
      <c r="B300" s="600" t="e">
        <f>IF('Cumulative Budget Request '!#REF!='Split budget (F)'!$L$1,'Cumulative Budget Request '!B229,0)</f>
        <v>#REF!</v>
      </c>
      <c r="D300" s="558"/>
      <c r="E300" s="445" t="e">
        <f>IF('Cumulative Budget Request '!#REF!='Split budget (F)'!$L$1,'Cumulative Budget Request '!E229,0)</f>
        <v>#REF!</v>
      </c>
      <c r="F300" s="445" t="e">
        <f>IF('Cumulative Budget Request '!#REF!='Split budget (F)'!$L$1,'Cumulative Budget Request '!F229,0)</f>
        <v>#REF!</v>
      </c>
      <c r="G300" s="445" t="e">
        <f>IF('Cumulative Budget Request '!#REF!='Split budget (F)'!$L$1,'Cumulative Budget Request '!#REF!,0)</f>
        <v>#REF!</v>
      </c>
      <c r="H300" s="445" t="e">
        <f>IF('Cumulative Budget Request '!#REF!='Split budget (F)'!$L$1,'Cumulative Budget Request '!#REF!,0)</f>
        <v>#REF!</v>
      </c>
      <c r="I300" s="445" t="e">
        <f>IF('Cumulative Budget Request '!#REF!='Split budget (F)'!$L$1,'Cumulative Budget Request '!#REF!,0)</f>
        <v>#REF!</v>
      </c>
      <c r="J300" s="441" t="e">
        <f>SUM(E300:I300)</f>
        <v>#REF!</v>
      </c>
      <c r="K300" s="253"/>
      <c r="L300" s="253"/>
      <c r="M300" s="324"/>
      <c r="N300" s="324"/>
      <c r="O300" s="324"/>
      <c r="P300" s="324"/>
      <c r="Q300" s="324"/>
      <c r="R300" s="324"/>
    </row>
    <row r="301" spans="1:34" ht="12.75" customHeight="1">
      <c r="A301" s="349"/>
      <c r="B301" s="662" t="s">
        <v>67</v>
      </c>
      <c r="C301" s="662"/>
      <c r="D301" s="662"/>
      <c r="E301" s="442" t="e">
        <f t="shared" ref="E301:J301" si="82">SUM(E298:E300)</f>
        <v>#REF!</v>
      </c>
      <c r="F301" s="442" t="e">
        <f t="shared" si="82"/>
        <v>#REF!</v>
      </c>
      <c r="G301" s="442" t="e">
        <f t="shared" si="82"/>
        <v>#REF!</v>
      </c>
      <c r="H301" s="442" t="e">
        <f t="shared" si="82"/>
        <v>#REF!</v>
      </c>
      <c r="I301" s="442" t="e">
        <f t="shared" si="82"/>
        <v>#REF!</v>
      </c>
      <c r="J301" s="443" t="e">
        <f t="shared" si="82"/>
        <v>#REF!</v>
      </c>
      <c r="K301" s="253"/>
      <c r="L301" s="253"/>
      <c r="M301" s="324"/>
      <c r="N301" s="324"/>
      <c r="O301" s="324"/>
      <c r="P301" s="324"/>
      <c r="Q301" s="324"/>
      <c r="R301" s="324"/>
      <c r="S301" s="324"/>
    </row>
    <row r="302" spans="1:34">
      <c r="A302" s="284"/>
      <c r="B302" s="287"/>
      <c r="C302" s="287"/>
      <c r="D302" s="287"/>
      <c r="E302" s="287"/>
      <c r="F302" s="287"/>
      <c r="G302" s="286"/>
      <c r="H302" s="286"/>
      <c r="I302" s="286"/>
      <c r="J302" s="336"/>
      <c r="K302" s="286"/>
      <c r="L302" s="286"/>
      <c r="M302" s="252"/>
      <c r="N302" s="263"/>
      <c r="O302" s="263"/>
      <c r="P302" s="263"/>
      <c r="Q302" s="252"/>
      <c r="R302" s="252"/>
      <c r="S302" s="252"/>
    </row>
    <row r="303" spans="1:34" ht="13.9">
      <c r="A303" s="288" t="s">
        <v>73</v>
      </c>
      <c r="B303" s="259"/>
      <c r="C303" s="383"/>
      <c r="F303" s="250"/>
      <c r="J303" s="290"/>
      <c r="K303" s="252"/>
      <c r="L303" s="247"/>
      <c r="M303" s="325"/>
      <c r="N303" s="252"/>
      <c r="O303" s="252"/>
      <c r="P303" s="252"/>
      <c r="Q303" s="252"/>
    </row>
    <row r="304" spans="1:34">
      <c r="A304" s="600" t="e">
        <f>IF('Cumulative Budget Request '!#REF!='Split budget (F)'!$L$1,'Cumulative Budget Request '!A233,0)</f>
        <v>#REF!</v>
      </c>
      <c r="B304" s="257" t="str">
        <f>'Cumulative Budget Request '!B233</f>
        <v xml:space="preserve"> </v>
      </c>
      <c r="C304" s="257" t="str">
        <f>'Cumulative Budget Request '!C233</f>
        <v xml:space="preserve"> </v>
      </c>
      <c r="E304" s="445" t="e">
        <f>IF('Cumulative Budget Request '!#REF!='Split budget (F)'!$L$1,'Cumulative Budget Request '!E233,0)</f>
        <v>#REF!</v>
      </c>
      <c r="F304" s="445" t="e">
        <f>IF('Cumulative Budget Request '!#REF!='Split budget (F)'!$L$1,'Cumulative Budget Request '!F233,0)</f>
        <v>#REF!</v>
      </c>
      <c r="G304" s="445" t="e">
        <f>IF('Cumulative Budget Request '!#REF!='Split budget (F)'!$L$1,'Cumulative Budget Request '!#REF!,0)</f>
        <v>#REF!</v>
      </c>
      <c r="H304" s="445" t="e">
        <f>IF('Cumulative Budget Request '!#REF!='Split budget (F)'!$L$1,'Cumulative Budget Request '!#REF!,0)</f>
        <v>#REF!</v>
      </c>
      <c r="I304" s="445" t="e">
        <f>IF('Cumulative Budget Request '!#REF!='Split budget (F)'!$L$1,'Cumulative Budget Request '!#REF!,0)</f>
        <v>#REF!</v>
      </c>
      <c r="J304" s="441" t="e">
        <f>SUM(E304:I304)</f>
        <v>#REF!</v>
      </c>
      <c r="K304" s="252"/>
      <c r="L304" s="247"/>
      <c r="M304" s="325"/>
      <c r="N304" s="252"/>
      <c r="O304" s="252"/>
      <c r="P304" s="252"/>
      <c r="Q304" s="252"/>
    </row>
    <row r="305" spans="1:20">
      <c r="A305" s="600" t="e">
        <f>IF('Cumulative Budget Request '!#REF!='Split budget (F)'!$L$1,'Cumulative Budget Request '!A234,0)</f>
        <v>#REF!</v>
      </c>
      <c r="B305" s="257" t="str">
        <f>'Cumulative Budget Request '!B234</f>
        <v xml:space="preserve"> </v>
      </c>
      <c r="C305" s="257" t="str">
        <f>'Cumulative Budget Request '!C234</f>
        <v xml:space="preserve"> </v>
      </c>
      <c r="E305" s="445" t="e">
        <f>IF('Cumulative Budget Request '!#REF!='Split budget (F)'!$L$1,'Cumulative Budget Request '!E234,0)</f>
        <v>#REF!</v>
      </c>
      <c r="F305" s="445" t="e">
        <f>IF('Cumulative Budget Request '!#REF!='Split budget (F)'!$L$1,'Cumulative Budget Request '!F234,0)</f>
        <v>#REF!</v>
      </c>
      <c r="G305" s="445" t="e">
        <f>IF('Cumulative Budget Request '!#REF!='Split budget (F)'!$L$1,'Cumulative Budget Request '!#REF!,0)</f>
        <v>#REF!</v>
      </c>
      <c r="H305" s="445" t="e">
        <f>IF('Cumulative Budget Request '!#REF!='Split budget (F)'!$L$1,'Cumulative Budget Request '!#REF!,0)</f>
        <v>#REF!</v>
      </c>
      <c r="I305" s="445" t="e">
        <f>IF('Cumulative Budget Request '!#REF!='Split budget (F)'!$L$1,'Cumulative Budget Request '!#REF!,0)</f>
        <v>#REF!</v>
      </c>
      <c r="J305" s="441" t="e">
        <f>SUM(E305:I305)</f>
        <v>#REF!</v>
      </c>
      <c r="K305" s="252"/>
      <c r="L305" s="247"/>
      <c r="M305" s="325"/>
      <c r="N305" s="252"/>
      <c r="O305" s="252"/>
      <c r="P305" s="252"/>
      <c r="Q305" s="252"/>
    </row>
    <row r="306" spans="1:20" ht="15.75" customHeight="1">
      <c r="A306" s="600" t="e">
        <f>IF('Cumulative Budget Request '!#REF!='Split budget (F)'!$L$1,'Cumulative Budget Request '!A235,0)</f>
        <v>#REF!</v>
      </c>
      <c r="B306" s="257" t="str">
        <f>'Cumulative Budget Request '!B235</f>
        <v xml:space="preserve"> </v>
      </c>
      <c r="C306" s="257" t="str">
        <f>'Cumulative Budget Request '!C235</f>
        <v xml:space="preserve"> </v>
      </c>
      <c r="E306" s="445" t="e">
        <f>IF('Cumulative Budget Request '!#REF!='Split budget (F)'!$L$1,'Cumulative Budget Request '!E235,0)</f>
        <v>#REF!</v>
      </c>
      <c r="F306" s="445" t="e">
        <f>IF('Cumulative Budget Request '!#REF!='Split budget (F)'!$L$1,'Cumulative Budget Request '!F235,0)</f>
        <v>#REF!</v>
      </c>
      <c r="G306" s="445" t="e">
        <f>IF('Cumulative Budget Request '!#REF!='Split budget (F)'!$L$1,'Cumulative Budget Request '!#REF!,0)</f>
        <v>#REF!</v>
      </c>
      <c r="H306" s="445" t="e">
        <f>IF('Cumulative Budget Request '!#REF!='Split budget (F)'!$L$1,'Cumulative Budget Request '!#REF!,0)</f>
        <v>#REF!</v>
      </c>
      <c r="I306" s="445" t="e">
        <f>IF('Cumulative Budget Request '!#REF!='Split budget (F)'!$L$1,'Cumulative Budget Request '!#REF!,0)</f>
        <v>#REF!</v>
      </c>
      <c r="J306" s="441" t="e">
        <f>SUM(E306:I306)</f>
        <v>#REF!</v>
      </c>
      <c r="K306" s="252"/>
      <c r="L306" s="247"/>
      <c r="M306" s="697" t="s">
        <v>153</v>
      </c>
      <c r="N306" s="697"/>
      <c r="O306" s="588"/>
      <c r="P306" s="588"/>
      <c r="Q306" s="252"/>
    </row>
    <row r="307" spans="1:20" ht="13.15">
      <c r="A307" s="600" t="e">
        <f>IF('Cumulative Budget Request '!#REF!='Split budget (F)'!$L$1,'Cumulative Budget Request '!A236,0)</f>
        <v>#REF!</v>
      </c>
      <c r="B307" s="257" t="str">
        <f>'Cumulative Budget Request '!B236</f>
        <v xml:space="preserve"> </v>
      </c>
      <c r="C307" s="257" t="str">
        <f>'Cumulative Budget Request '!C236</f>
        <v xml:space="preserve"> </v>
      </c>
      <c r="E307" s="445" t="e">
        <f>IF('Cumulative Budget Request '!#REF!='Split budget (F)'!$L$1,'Cumulative Budget Request '!E236,0)</f>
        <v>#REF!</v>
      </c>
      <c r="F307" s="445" t="e">
        <f>IF('Cumulative Budget Request '!#REF!='Split budget (F)'!$L$1,'Cumulative Budget Request '!F236,0)</f>
        <v>#REF!</v>
      </c>
      <c r="G307" s="445" t="e">
        <f>IF('Cumulative Budget Request '!#REF!='Split budget (F)'!$L$1,'Cumulative Budget Request '!#REF!,0)</f>
        <v>#REF!</v>
      </c>
      <c r="H307" s="445" t="e">
        <f>IF('Cumulative Budget Request '!#REF!='Split budget (F)'!$L$1,'Cumulative Budget Request '!#REF!,0)</f>
        <v>#REF!</v>
      </c>
      <c r="I307" s="445" t="e">
        <f>IF('Cumulative Budget Request '!#REF!='Split budget (F)'!$L$1,'Cumulative Budget Request '!#REF!,0)</f>
        <v>#REF!</v>
      </c>
      <c r="J307" s="441" t="e">
        <f t="shared" ref="J307:J310" si="83">SUM(E307:I307)</f>
        <v>#REF!</v>
      </c>
      <c r="K307" s="252"/>
      <c r="L307" s="247"/>
      <c r="M307" s="697"/>
      <c r="N307" s="697"/>
      <c r="O307" s="588"/>
      <c r="P307" s="588"/>
      <c r="Q307" s="252"/>
    </row>
    <row r="308" spans="1:20">
      <c r="A308" s="600" t="e">
        <f>IF('Cumulative Budget Request '!#REF!='Split budget (F)'!$L$1,'Cumulative Budget Request '!A237,0)</f>
        <v>#REF!</v>
      </c>
      <c r="B308" s="257" t="str">
        <f>'Cumulative Budget Request '!B237</f>
        <v xml:space="preserve"> </v>
      </c>
      <c r="C308" s="257" t="str">
        <f>'Cumulative Budget Request '!C237</f>
        <v xml:space="preserve"> </v>
      </c>
      <c r="E308" s="445" t="e">
        <f>IF('Cumulative Budget Request '!#REF!='Split budget (F)'!$L$1,'Cumulative Budget Request '!E237,0)</f>
        <v>#REF!</v>
      </c>
      <c r="F308" s="445" t="e">
        <f>IF('Cumulative Budget Request '!#REF!='Split budget (F)'!$L$1,'Cumulative Budget Request '!F237,0)</f>
        <v>#REF!</v>
      </c>
      <c r="G308" s="445" t="e">
        <f>IF('Cumulative Budget Request '!#REF!='Split budget (F)'!$L$1,'Cumulative Budget Request '!#REF!,0)</f>
        <v>#REF!</v>
      </c>
      <c r="H308" s="445" t="e">
        <f>IF('Cumulative Budget Request '!#REF!='Split budget (F)'!$L$1,'Cumulative Budget Request '!#REF!,0)</f>
        <v>#REF!</v>
      </c>
      <c r="I308" s="445" t="e">
        <f>IF('Cumulative Budget Request '!#REF!='Split budget (F)'!$L$1,'Cumulative Budget Request '!#REF!,0)</f>
        <v>#REF!</v>
      </c>
      <c r="J308" s="441" t="e">
        <f t="shared" si="83"/>
        <v>#REF!</v>
      </c>
      <c r="K308" s="252"/>
      <c r="L308" s="247"/>
      <c r="M308" s="325"/>
      <c r="N308" s="252"/>
      <c r="O308" s="252"/>
      <c r="P308" s="252"/>
      <c r="Q308" s="252"/>
    </row>
    <row r="309" spans="1:20" hidden="1">
      <c r="A309" s="600" t="e">
        <f>IF('Cumulative Budget Request '!#REF!='Split budget (F)'!$L$1,'Cumulative Budget Request '!A238,0)</f>
        <v>#REF!</v>
      </c>
      <c r="B309" s="257" t="str">
        <f>'Cumulative Budget Request '!B238</f>
        <v xml:space="preserve"> </v>
      </c>
      <c r="C309" s="257" t="str">
        <f>'Cumulative Budget Request '!C238</f>
        <v xml:space="preserve"> </v>
      </c>
      <c r="E309" s="445" t="e">
        <f>IF('Cumulative Budget Request '!#REF!='Split budget (F)'!$L$1,'Cumulative Budget Request '!E238,0)</f>
        <v>#REF!</v>
      </c>
      <c r="F309" s="445" t="e">
        <f>IF('Cumulative Budget Request '!#REF!='Split budget (F)'!$L$1,'Cumulative Budget Request '!F238,0)</f>
        <v>#REF!</v>
      </c>
      <c r="G309" s="445" t="e">
        <f>IF('Cumulative Budget Request '!#REF!='Split budget (F)'!$L$1,'Cumulative Budget Request '!#REF!,0)</f>
        <v>#REF!</v>
      </c>
      <c r="H309" s="445" t="e">
        <f>IF('Cumulative Budget Request '!#REF!='Split budget (F)'!$L$1,'Cumulative Budget Request '!#REF!,0)</f>
        <v>#REF!</v>
      </c>
      <c r="I309" s="445" t="e">
        <f>IF('Cumulative Budget Request '!#REF!='Split budget (F)'!$L$1,'Cumulative Budget Request '!#REF!,0)</f>
        <v>#REF!</v>
      </c>
      <c r="J309" s="441" t="e">
        <f t="shared" si="83"/>
        <v>#REF!</v>
      </c>
      <c r="K309" s="252"/>
      <c r="L309" s="247"/>
      <c r="M309" s="325"/>
      <c r="N309" s="252"/>
      <c r="O309" s="252"/>
      <c r="P309" s="252"/>
      <c r="Q309" s="252"/>
    </row>
    <row r="310" spans="1:20" hidden="1">
      <c r="A310" s="600" t="e">
        <f>IF('Cumulative Budget Request '!#REF!='Split budget (F)'!$L$1,'Cumulative Budget Request '!A239,0)</f>
        <v>#REF!</v>
      </c>
      <c r="B310" s="257" t="str">
        <f>'Cumulative Budget Request '!B239</f>
        <v xml:space="preserve"> </v>
      </c>
      <c r="C310" s="257" t="str">
        <f>'Cumulative Budget Request '!C239</f>
        <v xml:space="preserve"> </v>
      </c>
      <c r="E310" s="445" t="e">
        <f>IF('Cumulative Budget Request '!#REF!='Split budget (F)'!$L$1,'Cumulative Budget Request '!E239,0)</f>
        <v>#REF!</v>
      </c>
      <c r="F310" s="445" t="e">
        <f>IF('Cumulative Budget Request '!#REF!='Split budget (F)'!$L$1,'Cumulative Budget Request '!F239,0)</f>
        <v>#REF!</v>
      </c>
      <c r="G310" s="445" t="e">
        <f>IF('Cumulative Budget Request '!#REF!='Split budget (F)'!$L$1,'Cumulative Budget Request '!#REF!,0)</f>
        <v>#REF!</v>
      </c>
      <c r="H310" s="445" t="e">
        <f>IF('Cumulative Budget Request '!#REF!='Split budget (F)'!$L$1,'Cumulative Budget Request '!#REF!,0)</f>
        <v>#REF!</v>
      </c>
      <c r="I310" s="445" t="e">
        <f>IF('Cumulative Budget Request '!#REF!='Split budget (F)'!$L$1,'Cumulative Budget Request '!#REF!,0)</f>
        <v>#REF!</v>
      </c>
      <c r="J310" s="441" t="e">
        <f t="shared" si="83"/>
        <v>#REF!</v>
      </c>
      <c r="K310" s="252"/>
      <c r="L310" s="247"/>
      <c r="M310" s="325"/>
      <c r="N310" s="252"/>
      <c r="O310" s="252"/>
      <c r="P310" s="252"/>
      <c r="Q310" s="252"/>
    </row>
    <row r="311" spans="1:20" hidden="1">
      <c r="A311" s="600" t="e">
        <f>IF('Cumulative Budget Request '!#REF!='Split budget (F)'!$L$1,'Cumulative Budget Request '!A240,0)</f>
        <v>#REF!</v>
      </c>
      <c r="B311" s="257" t="str">
        <f>'Cumulative Budget Request '!B240</f>
        <v xml:space="preserve"> </v>
      </c>
      <c r="C311" s="257" t="str">
        <f>'Cumulative Budget Request '!C240</f>
        <v xml:space="preserve"> </v>
      </c>
      <c r="E311" s="445" t="e">
        <f>IF('Cumulative Budget Request '!#REF!='Split budget (F)'!$L$1,'Cumulative Budget Request '!E240,0)</f>
        <v>#REF!</v>
      </c>
      <c r="F311" s="445" t="e">
        <f>IF('Cumulative Budget Request '!#REF!='Split budget (F)'!$L$1,'Cumulative Budget Request '!F240,0)</f>
        <v>#REF!</v>
      </c>
      <c r="G311" s="445" t="e">
        <f>IF('Cumulative Budget Request '!#REF!='Split budget (F)'!$L$1,'Cumulative Budget Request '!#REF!,0)</f>
        <v>#REF!</v>
      </c>
      <c r="H311" s="445" t="e">
        <f>IF('Cumulative Budget Request '!#REF!='Split budget (F)'!$L$1,'Cumulative Budget Request '!#REF!,0)</f>
        <v>#REF!</v>
      </c>
      <c r="I311" s="445" t="e">
        <f>IF('Cumulative Budget Request '!#REF!='Split budget (F)'!$L$1,'Cumulative Budget Request '!#REF!,0)</f>
        <v>#REF!</v>
      </c>
      <c r="J311" s="441" t="e">
        <f>SUM(E311:I311)</f>
        <v>#REF!</v>
      </c>
      <c r="K311" s="252"/>
      <c r="L311" s="247"/>
      <c r="M311" s="325"/>
      <c r="N311" s="252"/>
      <c r="O311" s="252"/>
      <c r="P311" s="252"/>
      <c r="Q311" s="252"/>
    </row>
    <row r="312" spans="1:20">
      <c r="B312" s="435"/>
      <c r="D312" s="436" t="s">
        <v>159</v>
      </c>
      <c r="E312" s="601" t="e">
        <f>IF('Cumulative Budget Request '!#REF!='Split budget (F)'!$L$1,'Cumulative Budget Request '!E241,0)</f>
        <v>#REF!</v>
      </c>
      <c r="F312" s="601" t="e">
        <f>IF('Cumulative Budget Request '!#REF!='Split budget (F)'!$L$1,'Cumulative Budget Request '!F241,0)</f>
        <v>#REF!</v>
      </c>
      <c r="G312" s="601" t="e">
        <f>IF('Cumulative Budget Request '!#REF!='Split budget (F)'!$L$1,'Cumulative Budget Request '!#REF!,0)</f>
        <v>#REF!</v>
      </c>
      <c r="H312" s="601" t="e">
        <f>IF('Cumulative Budget Request '!#REF!='Split budget (F)'!$L$1,'Cumulative Budget Request '!#REF!,0)</f>
        <v>#REF!</v>
      </c>
      <c r="I312" s="601" t="e">
        <f>IF('Cumulative Budget Request '!#REF!='Split budget (F)'!$L$1,'Cumulative Budget Request '!#REF!,0)</f>
        <v>#REF!</v>
      </c>
      <c r="J312" s="444"/>
      <c r="K312" s="252"/>
      <c r="L312" s="247"/>
      <c r="M312" s="252"/>
      <c r="N312" s="252"/>
      <c r="O312" s="252"/>
      <c r="P312" s="252"/>
      <c r="Q312" s="252"/>
    </row>
    <row r="313" spans="1:20" ht="13.15">
      <c r="A313" s="111"/>
      <c r="B313" s="660" t="s">
        <v>68</v>
      </c>
      <c r="C313" s="660"/>
      <c r="D313" s="660"/>
      <c r="E313" s="442" t="e">
        <f t="shared" ref="E313:J313" si="84">SUM(E304:E311)</f>
        <v>#REF!</v>
      </c>
      <c r="F313" s="442" t="e">
        <f t="shared" si="84"/>
        <v>#REF!</v>
      </c>
      <c r="G313" s="442" t="e">
        <f t="shared" si="84"/>
        <v>#REF!</v>
      </c>
      <c r="H313" s="442" t="e">
        <f t="shared" si="84"/>
        <v>#REF!</v>
      </c>
      <c r="I313" s="442" t="e">
        <f t="shared" si="84"/>
        <v>#REF!</v>
      </c>
      <c r="J313" s="443" t="e">
        <f t="shared" si="84"/>
        <v>#REF!</v>
      </c>
      <c r="K313" s="252"/>
      <c r="L313" s="247"/>
      <c r="M313" s="254"/>
      <c r="N313" s="252"/>
      <c r="O313" s="252"/>
      <c r="P313" s="252"/>
      <c r="Q313" s="252"/>
    </row>
    <row r="314" spans="1:20">
      <c r="A314" s="8"/>
      <c r="B314" s="257"/>
      <c r="E314" s="268"/>
      <c r="F314" s="268"/>
      <c r="G314" s="268"/>
      <c r="H314" s="268"/>
      <c r="I314" s="274"/>
      <c r="J314" s="291"/>
      <c r="K314" s="253"/>
      <c r="L314" s="253"/>
    </row>
    <row r="315" spans="1:20" ht="12.75" customHeight="1">
      <c r="A315" s="288" t="s">
        <v>237</v>
      </c>
      <c r="G315" s="268"/>
      <c r="H315" s="268"/>
      <c r="I315" s="268"/>
      <c r="J315" s="281"/>
      <c r="K315" s="268"/>
      <c r="L315" s="268"/>
      <c r="M315" s="720" t="s">
        <v>144</v>
      </c>
      <c r="N315" s="720"/>
      <c r="O315" s="720"/>
      <c r="P315" s="720"/>
      <c r="Q315" s="720"/>
      <c r="R315" s="720"/>
      <c r="S315" s="720"/>
    </row>
    <row r="316" spans="1:20" ht="13.15">
      <c r="A316" s="546" t="s">
        <v>59</v>
      </c>
      <c r="B316" s="546" t="s">
        <v>60</v>
      </c>
      <c r="C316" s="546" t="s">
        <v>76</v>
      </c>
      <c r="G316" s="268"/>
      <c r="H316" s="268"/>
      <c r="I316" s="268"/>
      <c r="J316" s="281"/>
      <c r="K316" s="268"/>
      <c r="L316" s="268"/>
      <c r="M316" s="720"/>
      <c r="N316" s="720"/>
      <c r="O316" s="720"/>
      <c r="P316" s="720"/>
      <c r="Q316" s="720"/>
      <c r="R316" s="720"/>
      <c r="S316" s="720"/>
    </row>
    <row r="317" spans="1:20" ht="13.15">
      <c r="A317" s="437" t="e">
        <f>A118</f>
        <v>#REF!</v>
      </c>
      <c r="B317" s="280" t="e">
        <f>B118</f>
        <v>#REF!</v>
      </c>
      <c r="C317" s="423" t="e">
        <f>C118</f>
        <v>#REF!</v>
      </c>
      <c r="E317" s="445" t="e">
        <f>IF('Cumulative Budget Request '!#REF!='Split budget (F)'!$L$1,'Cumulative Budget Request '!E246,0)</f>
        <v>#REF!</v>
      </c>
      <c r="F317" s="445" t="e">
        <f>IF('Cumulative Budget Request '!#REF!='Split budget (F)'!$L$1,'Cumulative Budget Request '!F246,0)</f>
        <v>#REF!</v>
      </c>
      <c r="G317" s="445" t="e">
        <f>IF('Cumulative Budget Request '!#REF!='Split budget (F)'!$L$1,'Cumulative Budget Request '!#REF!,0)</f>
        <v>#REF!</v>
      </c>
      <c r="H317" s="445" t="e">
        <f>IF('Cumulative Budget Request '!#REF!='Split budget (F)'!$L$1,'Cumulative Budget Request '!#REF!,0)</f>
        <v>#REF!</v>
      </c>
      <c r="I317" s="445" t="e">
        <f>IF('Cumulative Budget Request '!#REF!='Split budget (F)'!$L$1,'Cumulative Budget Request '!#REF!,0)</f>
        <v>#REF!</v>
      </c>
      <c r="J317" s="440" t="e">
        <f>SUM(E317:I317)</f>
        <v>#REF!</v>
      </c>
      <c r="K317" s="268"/>
      <c r="L317" s="268"/>
      <c r="M317" s="510" t="s">
        <v>165</v>
      </c>
      <c r="N317" s="511"/>
      <c r="O317" s="511"/>
      <c r="P317" s="511"/>
      <c r="Q317" s="511"/>
      <c r="R317" s="511"/>
      <c r="S317" s="260"/>
      <c r="T317" s="259"/>
    </row>
    <row r="318" spans="1:20">
      <c r="A318" s="437" t="e">
        <f>A125</f>
        <v>#REF!</v>
      </c>
      <c r="B318" s="280" t="e">
        <f>B125</f>
        <v>#REF!</v>
      </c>
      <c r="C318" s="423" t="e">
        <f>C125</f>
        <v>#REF!</v>
      </c>
      <c r="E318" s="445" t="e">
        <f>IF('Cumulative Budget Request '!#REF!='Split budget (F)'!$L$1,'Cumulative Budget Request '!E247,0)</f>
        <v>#REF!</v>
      </c>
      <c r="F318" s="445" t="e">
        <f>IF('Cumulative Budget Request '!#REF!='Split budget (F)'!$L$1,'Cumulative Budget Request '!F247,0)</f>
        <v>#REF!</v>
      </c>
      <c r="G318" s="445" t="e">
        <f>IF('Cumulative Budget Request '!#REF!='Split budget (F)'!$L$1,'Cumulative Budget Request '!#REF!,0)</f>
        <v>#REF!</v>
      </c>
      <c r="H318" s="445" t="e">
        <f>IF('Cumulative Budget Request '!#REF!='Split budget (F)'!$L$1,'Cumulative Budget Request '!#REF!,0)</f>
        <v>#REF!</v>
      </c>
      <c r="I318" s="445" t="e">
        <f>IF('Cumulative Budget Request '!#REF!='Split budget (F)'!$L$1,'Cumulative Budget Request '!#REF!,0)</f>
        <v>#REF!</v>
      </c>
      <c r="J318" s="440" t="e">
        <f>SUM(E318:I318)</f>
        <v>#REF!</v>
      </c>
      <c r="K318" s="268"/>
      <c r="L318" s="268"/>
      <c r="M318" s="253"/>
      <c r="N318" s="253"/>
      <c r="O318" s="253"/>
      <c r="P318" s="253"/>
      <c r="Q318" s="253"/>
      <c r="R318" s="253"/>
      <c r="S318" s="259"/>
      <c r="T318" s="259"/>
    </row>
    <row r="319" spans="1:20">
      <c r="A319" s="437" t="e">
        <f>A132</f>
        <v>#REF!</v>
      </c>
      <c r="B319" s="280" t="e">
        <f>B132</f>
        <v>#REF!</v>
      </c>
      <c r="C319" s="423" t="e">
        <f>C132</f>
        <v>#REF!</v>
      </c>
      <c r="E319" s="445" t="e">
        <f>IF('Cumulative Budget Request '!#REF!='Split budget (F)'!$L$1,'Cumulative Budget Request '!E248,0)</f>
        <v>#REF!</v>
      </c>
      <c r="F319" s="445" t="e">
        <f>IF('Cumulative Budget Request '!#REF!='Split budget (F)'!$L$1,'Cumulative Budget Request '!F248,0)</f>
        <v>#REF!</v>
      </c>
      <c r="G319" s="445" t="e">
        <f>IF('Cumulative Budget Request '!#REF!='Split budget (F)'!$L$1,'Cumulative Budget Request '!#REF!,0)</f>
        <v>#REF!</v>
      </c>
      <c r="H319" s="445" t="e">
        <f>IF('Cumulative Budget Request '!#REF!='Split budget (F)'!$L$1,'Cumulative Budget Request '!#REF!,0)</f>
        <v>#REF!</v>
      </c>
      <c r="I319" s="445" t="e">
        <f>IF('Cumulative Budget Request '!#REF!='Split budget (F)'!$L$1,'Cumulative Budget Request '!#REF!,0)</f>
        <v>#REF!</v>
      </c>
      <c r="J319" s="440" t="e">
        <f>SUM(E319:I319)</f>
        <v>#REF!</v>
      </c>
      <c r="K319" s="268"/>
      <c r="L319" s="268"/>
      <c r="M319" s="253"/>
      <c r="N319" s="253"/>
      <c r="O319" s="253"/>
      <c r="P319" s="253"/>
      <c r="Q319" s="253"/>
      <c r="R319" s="253"/>
    </row>
    <row r="320" spans="1:20">
      <c r="A320" s="437" t="e">
        <f>A139</f>
        <v>#REF!</v>
      </c>
      <c r="B320" s="280" t="e">
        <f>B139</f>
        <v>#REF!</v>
      </c>
      <c r="C320" s="423" t="e">
        <f>C139</f>
        <v>#REF!</v>
      </c>
      <c r="E320" s="445" t="e">
        <f>IF('Cumulative Budget Request '!#REF!='Split budget (F)'!$L$1,'Cumulative Budget Request '!E249,0)</f>
        <v>#REF!</v>
      </c>
      <c r="F320" s="445" t="e">
        <f>IF('Cumulative Budget Request '!#REF!='Split budget (F)'!$L$1,'Cumulative Budget Request '!F249,0)</f>
        <v>#REF!</v>
      </c>
      <c r="G320" s="445" t="e">
        <f>IF('Cumulative Budget Request '!#REF!='Split budget (F)'!$L$1,'Cumulative Budget Request '!#REF!,0)</f>
        <v>#REF!</v>
      </c>
      <c r="H320" s="445" t="e">
        <f>IF('Cumulative Budget Request '!#REF!='Split budget (F)'!$L$1,'Cumulative Budget Request '!#REF!,0)</f>
        <v>#REF!</v>
      </c>
      <c r="I320" s="445" t="e">
        <f>IF('Cumulative Budget Request '!#REF!='Split budget (F)'!$L$1,'Cumulative Budget Request '!#REF!,0)</f>
        <v>#REF!</v>
      </c>
      <c r="J320" s="440" t="e">
        <f>SUM(E320:I320)</f>
        <v>#REF!</v>
      </c>
      <c r="K320" s="268"/>
      <c r="L320" s="268"/>
      <c r="M320" s="253"/>
      <c r="N320" s="253"/>
      <c r="O320" s="253"/>
      <c r="P320" s="253"/>
      <c r="Q320" s="253"/>
      <c r="R320" s="253"/>
    </row>
    <row r="321" spans="1:45" ht="12.75" customHeight="1">
      <c r="A321" s="437" t="e">
        <f>A146</f>
        <v>#REF!</v>
      </c>
      <c r="B321" s="424" t="e">
        <f>B146</f>
        <v>#REF!</v>
      </c>
      <c r="C321" s="423" t="e">
        <f>C146</f>
        <v>#REF!</v>
      </c>
      <c r="E321" s="445" t="e">
        <f>IF('Cumulative Budget Request '!#REF!='Split budget (F)'!$L$1,'Cumulative Budget Request '!E250,0)</f>
        <v>#REF!</v>
      </c>
      <c r="F321" s="445" t="e">
        <f>IF('Cumulative Budget Request '!#REF!='Split budget (F)'!$L$1,'Cumulative Budget Request '!F250,0)</f>
        <v>#REF!</v>
      </c>
      <c r="G321" s="445" t="e">
        <f>IF('Cumulative Budget Request '!#REF!='Split budget (F)'!$L$1,'Cumulative Budget Request '!#REF!,0)</f>
        <v>#REF!</v>
      </c>
      <c r="H321" s="445" t="e">
        <f>IF('Cumulative Budget Request '!#REF!='Split budget (F)'!$L$1,'Cumulative Budget Request '!#REF!,0)</f>
        <v>#REF!</v>
      </c>
      <c r="I321" s="445" t="e">
        <f>IF('Cumulative Budget Request '!#REF!='Split budget (F)'!$L$1,'Cumulative Budget Request '!#REF!,0)</f>
        <v>#REF!</v>
      </c>
      <c r="J321" s="441" t="e">
        <f>SUM(E321:I321)</f>
        <v>#REF!</v>
      </c>
      <c r="K321" s="253"/>
      <c r="L321" s="253"/>
    </row>
    <row r="322" spans="1:45" ht="12.75" customHeight="1">
      <c r="A322" s="349"/>
      <c r="B322" s="662" t="s">
        <v>238</v>
      </c>
      <c r="C322" s="662"/>
      <c r="D322" s="662"/>
      <c r="E322" s="442" t="e">
        <f t="shared" ref="E322:J322" si="85">SUM(E317:E321)</f>
        <v>#REF!</v>
      </c>
      <c r="F322" s="442" t="e">
        <f t="shared" si="85"/>
        <v>#REF!</v>
      </c>
      <c r="G322" s="442" t="e">
        <f t="shared" si="85"/>
        <v>#REF!</v>
      </c>
      <c r="H322" s="442" t="e">
        <f t="shared" si="85"/>
        <v>#REF!</v>
      </c>
      <c r="I322" s="442" t="e">
        <f t="shared" si="85"/>
        <v>#REF!</v>
      </c>
      <c r="J322" s="443" t="e">
        <f t="shared" si="85"/>
        <v>#REF!</v>
      </c>
      <c r="K322" s="253"/>
      <c r="L322" s="253"/>
    </row>
    <row r="323" spans="1:45">
      <c r="A323" s="147"/>
      <c r="B323" s="282"/>
      <c r="C323" s="259"/>
      <c r="D323" s="259"/>
      <c r="E323" s="274"/>
      <c r="F323" s="274"/>
      <c r="G323" s="274"/>
      <c r="H323" s="274"/>
      <c r="I323" s="274"/>
      <c r="J323" s="291"/>
      <c r="K323" s="253"/>
      <c r="L323" s="253"/>
      <c r="M323" s="254"/>
      <c r="N323" s="254"/>
      <c r="O323" s="254"/>
      <c r="P323" s="254"/>
    </row>
    <row r="324" spans="1:45" ht="3.75" customHeight="1">
      <c r="A324" s="259"/>
      <c r="B324" s="259"/>
      <c r="C324" s="259"/>
      <c r="D324" s="259"/>
      <c r="E324" s="293"/>
      <c r="F324" s="293"/>
      <c r="G324" s="293"/>
      <c r="H324" s="293"/>
      <c r="I324" s="293"/>
      <c r="J324" s="333"/>
      <c r="K324" s="254"/>
      <c r="L324" s="254"/>
      <c r="M324" s="253"/>
      <c r="N324" s="253"/>
      <c r="O324" s="253"/>
      <c r="P324" s="253"/>
    </row>
    <row r="325" spans="1:45" s="394" customFormat="1" ht="20.100000000000001" customHeight="1">
      <c r="A325" s="661" t="s">
        <v>11</v>
      </c>
      <c r="B325" s="661"/>
      <c r="C325" s="391"/>
      <c r="D325" s="551"/>
      <c r="E325" s="488" t="e">
        <f ca="1">(SUM(E178:E272)+E361)-(SUMIF($A178:$D272,"*Total Trip",E178:E272)+SUMIF($B178:$D272,"*Total Domestic Travel",E178:E272)+SUMIF($B178:$D272,"*Total Foreign Travel",E178:E272)+SUMIF($B178:$D272,"*Total Supplies",E178:E272)+SUMIF($B178:$D272,"Total Publications",E178:E272)+SUMIF($B178:$D272,"*Total Other Costs",E178:E272)+SUMIF($B178:$D272,"*Total Modular Budget Calculation",E178:E272)+SUMIF($D178:$D272,"*# Trips/Yr",E178:E272)+SUMIF($D178:$D272,"*# Persons/Trip",E178:E272)+SUMIF($D178:$D272,"*# Days Per Diem/Trip",E178:E272)+SUMIF($D178:$D272,"*# Days Lodging/Trip",E178:E272)+SUMIF($D178:$D272,"*TOTAL NUMBER PARTICIPANTS PER YEAR",E178:E272))</f>
        <v>#REF!</v>
      </c>
      <c r="F325" s="488" t="e">
        <f t="shared" ref="F325:I325" ca="1" si="86">(SUM(F178:F272)+F361)-(SUMIF($A178:$D272,"*Total Trip",F178:F272)+SUMIF($B178:$D272,"*Total Domestic Travel",F178:F272)+SUMIF($B178:$D272,"*Total Foreign Travel",F178:F272)+SUMIF($B178:$D272,"*Total Supplies",F178:F272)+SUMIF($B178:$D272,"Total Publications",F178:F272)+SUMIF($B178:$D272,"*Total Other Costs",F178:F272)+SUMIF($B178:$D272,"*Total Modular Budget Calculation",F178:F272)+SUMIF($D178:$D272,"*# Trips/Yr",F178:F272)+SUMIF($D178:$D272,"*# Persons/Trip",F178:F272)+SUMIF($D178:$D272,"*# Days Per Diem/Trip",F178:F272)+SUMIF($D178:$D272,"*# Days Lodging/Trip",F178:F272)+SUMIF($D178:$D272,"*TOTAL NUMBER PARTICIPANTS PER YEAR",F178:F272))</f>
        <v>#REF!</v>
      </c>
      <c r="G325" s="488" t="e">
        <f t="shared" ca="1" si="86"/>
        <v>#REF!</v>
      </c>
      <c r="H325" s="488" t="e">
        <f t="shared" ca="1" si="86"/>
        <v>#REF!</v>
      </c>
      <c r="I325" s="488" t="e">
        <f t="shared" ca="1" si="86"/>
        <v>#REF!</v>
      </c>
      <c r="J325" s="485" t="e">
        <f ca="1">SUM(E325:I325)</f>
        <v>#REF!</v>
      </c>
      <c r="K325" s="392"/>
      <c r="L325" s="392"/>
      <c r="M325" s="393"/>
      <c r="N325" s="393"/>
      <c r="O325" s="393"/>
      <c r="P325" s="393"/>
      <c r="Q325" s="393"/>
      <c r="R325" s="393"/>
      <c r="S325" s="393"/>
      <c r="W325" s="250"/>
      <c r="X325" s="250"/>
      <c r="Y325" s="250"/>
      <c r="Z325" s="250"/>
      <c r="AA325" s="250"/>
      <c r="AB325" s="250"/>
      <c r="AC325" s="250"/>
      <c r="AD325" s="250"/>
      <c r="AE325" s="250"/>
      <c r="AF325" s="250"/>
      <c r="AG325" s="250"/>
      <c r="AH325" s="250"/>
      <c r="AI325" s="250"/>
      <c r="AJ325" s="250"/>
      <c r="AK325" s="250"/>
      <c r="AL325" s="250"/>
      <c r="AM325" s="250"/>
      <c r="AN325" s="250"/>
      <c r="AO325" s="250"/>
      <c r="AP325" s="250"/>
      <c r="AQ325" s="250"/>
      <c r="AR325" s="250"/>
      <c r="AS325" s="250"/>
    </row>
    <row r="326" spans="1:45" s="282" customFormat="1" ht="3.75" customHeight="1">
      <c r="J326" s="293"/>
      <c r="K326" s="293"/>
      <c r="L326" s="293"/>
      <c r="M326" s="312"/>
      <c r="N326" s="312"/>
      <c r="O326" s="312"/>
      <c r="P326" s="312"/>
      <c r="Q326" s="312"/>
      <c r="R326" s="312"/>
      <c r="W326" s="250"/>
      <c r="X326" s="250"/>
      <c r="Y326" s="250"/>
      <c r="Z326" s="250"/>
      <c r="AA326" s="250"/>
      <c r="AB326" s="250"/>
      <c r="AC326" s="250"/>
      <c r="AD326" s="250"/>
      <c r="AE326" s="250"/>
      <c r="AF326" s="250"/>
      <c r="AG326" s="250"/>
      <c r="AH326" s="250"/>
      <c r="AI326" s="250"/>
      <c r="AJ326" s="250"/>
      <c r="AK326" s="250"/>
      <c r="AL326" s="250"/>
      <c r="AM326" s="250"/>
      <c r="AN326" s="250"/>
      <c r="AO326" s="250"/>
      <c r="AP326" s="250"/>
      <c r="AQ326" s="250"/>
      <c r="AR326" s="250"/>
      <c r="AS326" s="250"/>
    </row>
    <row r="327" spans="1:45" s="394" customFormat="1" ht="20.100000000000001" customHeight="1">
      <c r="A327" s="661" t="s">
        <v>12</v>
      </c>
      <c r="B327" s="661"/>
      <c r="C327" s="395"/>
      <c r="D327" s="396"/>
      <c r="E327" s="484" t="e">
        <f ca="1">SUM(E273:E325)-(SUMIF($B266:$D325,"*Total SubRecipient Costs",E266:E325)+SUMIF($B266:$D325,"*Total Capital Equipment",E266:E325)+SUMIF($B266:$D325,"Total Tuition &amp; Fees",E266:E325)+SUMIF($B266:$D325,"*Total Participant Support Costs",E266:E325))-E312-E361</f>
        <v>#REF!</v>
      </c>
      <c r="F327" s="484" t="e">
        <f t="shared" ref="F327:I327" ca="1" si="87">SUM(F273:F325)-(SUMIF($B266:$D325,"*Total SubRecipient Costs",F266:F325)+SUMIF($B266:$D325,"*Total Capital Equipment",F266:F325)+SUMIF($B266:$D325,"Total Tuition &amp; Fees",F266:F325)+SUMIF($B266:$D325,"*Total Participant Support Costs",F266:F325))-F312-F361</f>
        <v>#REF!</v>
      </c>
      <c r="G327" s="484" t="e">
        <f t="shared" ca="1" si="87"/>
        <v>#REF!</v>
      </c>
      <c r="H327" s="484" t="e">
        <f t="shared" ca="1" si="87"/>
        <v>#REF!</v>
      </c>
      <c r="I327" s="484" t="e">
        <f t="shared" ca="1" si="87"/>
        <v>#REF!</v>
      </c>
      <c r="J327" s="485" t="e">
        <f ca="1">SUM(E327:I327)</f>
        <v>#REF!</v>
      </c>
      <c r="K327" s="397"/>
      <c r="L327" s="397"/>
      <c r="M327" s="398"/>
      <c r="N327" s="398"/>
      <c r="O327" s="398"/>
      <c r="P327" s="398"/>
      <c r="Q327" s="393"/>
      <c r="R327" s="393"/>
      <c r="S327" s="393"/>
      <c r="AA327" s="250"/>
      <c r="AB327" s="250"/>
      <c r="AC327" s="250"/>
      <c r="AD327" s="250"/>
      <c r="AE327" s="250"/>
      <c r="AF327" s="250"/>
      <c r="AG327" s="250"/>
      <c r="AH327" s="250"/>
    </row>
    <row r="328" spans="1:45" ht="3.75" customHeight="1">
      <c r="A328" s="259"/>
      <c r="B328" s="259"/>
      <c r="C328" s="259"/>
      <c r="D328" s="259"/>
      <c r="E328" s="259"/>
      <c r="F328" s="270"/>
      <c r="G328" s="387"/>
      <c r="H328" s="387"/>
      <c r="I328" s="387"/>
      <c r="J328" s="375"/>
      <c r="K328" s="276"/>
      <c r="L328" s="267"/>
      <c r="Q328" s="253"/>
      <c r="R328" s="253"/>
      <c r="W328" s="282"/>
      <c r="X328" s="282"/>
      <c r="Y328" s="282"/>
      <c r="Z328" s="282"/>
      <c r="AI328" s="282"/>
      <c r="AJ328" s="282"/>
      <c r="AK328" s="282"/>
      <c r="AL328" s="282"/>
      <c r="AM328" s="282"/>
      <c r="AN328" s="282"/>
      <c r="AO328" s="282"/>
      <c r="AP328" s="282"/>
      <c r="AQ328" s="282"/>
      <c r="AR328" s="282"/>
      <c r="AS328" s="282"/>
    </row>
    <row r="329" spans="1:45" ht="13.15">
      <c r="A329" s="258" t="s">
        <v>5</v>
      </c>
      <c r="B329" s="259"/>
      <c r="C329" s="555"/>
      <c r="D329" s="555" t="s">
        <v>141</v>
      </c>
      <c r="E329" s="606" t="e">
        <f>M331</f>
        <v>#REF!</v>
      </c>
      <c r="F329" s="606" t="e">
        <f>M333</f>
        <v>#REF!</v>
      </c>
      <c r="G329" s="606" t="e">
        <f>M334</f>
        <v>#REF!</v>
      </c>
      <c r="H329" s="606" t="e">
        <f>M335</f>
        <v>#REF!</v>
      </c>
      <c r="I329" s="606" t="e">
        <f>M336</f>
        <v>#REF!</v>
      </c>
      <c r="J329" s="291"/>
      <c r="K329" s="267"/>
      <c r="L329" s="267"/>
      <c r="W329" s="394"/>
      <c r="X329" s="394"/>
      <c r="Y329" s="394"/>
      <c r="Z329" s="394"/>
      <c r="AI329" s="394"/>
      <c r="AJ329" s="394"/>
      <c r="AK329" s="394"/>
      <c r="AL329" s="394"/>
      <c r="AM329" s="394"/>
      <c r="AN329" s="394"/>
      <c r="AO329" s="394"/>
      <c r="AP329" s="394"/>
      <c r="AQ329" s="394"/>
      <c r="AR329" s="394"/>
      <c r="AS329" s="394"/>
    </row>
    <row r="330" spans="1:45" ht="13.5" thickBot="1">
      <c r="A330" s="258"/>
      <c r="B330" s="259"/>
      <c r="C330" s="604"/>
      <c r="D330" s="604" t="s">
        <v>69</v>
      </c>
      <c r="E330" s="606" t="e">
        <f>O331</f>
        <v>#REF!</v>
      </c>
      <c r="F330" s="606" t="e">
        <f>O333</f>
        <v>#REF!</v>
      </c>
      <c r="G330" s="606" t="e">
        <f>O334</f>
        <v>#REF!</v>
      </c>
      <c r="H330" s="606" t="e">
        <f>O335</f>
        <v>#REF!</v>
      </c>
      <c r="I330" s="606" t="e">
        <f>O336</f>
        <v>#REF!</v>
      </c>
      <c r="J330" s="291"/>
      <c r="K330" s="267"/>
      <c r="L330" s="267"/>
      <c r="W330" s="394"/>
      <c r="X330" s="394"/>
      <c r="Y330" s="394"/>
      <c r="Z330" s="394"/>
      <c r="AI330" s="394"/>
      <c r="AJ330" s="394"/>
      <c r="AK330" s="394"/>
      <c r="AL330" s="394"/>
      <c r="AM330" s="394"/>
      <c r="AN330" s="394"/>
      <c r="AO330" s="394"/>
      <c r="AP330" s="394"/>
      <c r="AQ330" s="394"/>
      <c r="AR330" s="394"/>
      <c r="AS330" s="394"/>
    </row>
    <row r="331" spans="1:45" ht="15" customHeight="1" thickBot="1">
      <c r="A331" s="275"/>
      <c r="B331" s="259"/>
      <c r="C331" s="388"/>
      <c r="D331" s="389"/>
      <c r="E331" s="486" t="e">
        <f>IF(O331="MTDC",ROUND(E325*M331,0),IF(O331="TDC",ROUND(E327*M331,0),"ERROR"))</f>
        <v>#REF!</v>
      </c>
      <c r="F331" s="486" t="e">
        <f>IF(O333="MTDC",ROUND(F325*M333,0),IF(O333="TDC",ROUND(F327*M333,0),"ERROR"))</f>
        <v>#REF!</v>
      </c>
      <c r="G331" s="486" t="e">
        <f>IF(O334="MTDC",ROUND(G325*M334,0),IF(O334="TDC",ROUND(G327*M334,0),"ERROR"))</f>
        <v>#REF!</v>
      </c>
      <c r="H331" s="486" t="e">
        <f>IF(O335="MTDC",ROUND(H325*M335,0),IF(O335="TDC",ROUND(H327*M335,0),"ERROR"))</f>
        <v>#REF!</v>
      </c>
      <c r="I331" s="486" t="e">
        <f>IF(O336="MTDC",ROUND(I325*M336,0),IF(O336="TDC",ROUND(I327*M336,0),"ERROR"))</f>
        <v>#REF!</v>
      </c>
      <c r="J331" s="487" t="e">
        <f>SUM(E331:I331)</f>
        <v>#REF!</v>
      </c>
      <c r="K331" s="253"/>
      <c r="L331" s="253"/>
      <c r="M331" s="402" t="e">
        <f>'Cumulative Budget Request '!#REF!</f>
        <v>#REF!</v>
      </c>
      <c r="N331" s="557" t="s">
        <v>37</v>
      </c>
      <c r="O331" s="403" t="e">
        <f>'Cumulative Budget Request '!#REF!</f>
        <v>#REF!</v>
      </c>
      <c r="P331" s="605" t="s">
        <v>30</v>
      </c>
      <c r="R331" s="259"/>
      <c r="S331" s="259"/>
      <c r="T331" s="259"/>
      <c r="U331" s="259"/>
      <c r="V331" s="259"/>
    </row>
    <row r="332" spans="1:45" ht="3.75" customHeight="1" thickBot="1">
      <c r="A332" s="259"/>
      <c r="B332" s="259"/>
      <c r="C332" s="259"/>
      <c r="D332" s="259"/>
      <c r="E332" s="259"/>
      <c r="F332" s="259"/>
      <c r="G332" s="259"/>
      <c r="H332" s="259"/>
      <c r="I332" s="259"/>
      <c r="J332" s="333"/>
      <c r="K332" s="277"/>
      <c r="L332" s="277"/>
      <c r="M332" s="313"/>
      <c r="N332" s="253"/>
      <c r="O332" s="253"/>
      <c r="P332" s="253"/>
      <c r="Q332" s="253"/>
      <c r="R332" s="253"/>
    </row>
    <row r="333" spans="1:45" s="401" customFormat="1" ht="20.100000000000001" customHeight="1" thickBot="1">
      <c r="A333" s="391" t="s">
        <v>174</v>
      </c>
      <c r="B333" s="399"/>
      <c r="C333" s="399"/>
      <c r="D333" s="399"/>
      <c r="E333" s="484" t="e">
        <f ca="1">SUM(E327,E331)</f>
        <v>#REF!</v>
      </c>
      <c r="F333" s="484" t="e">
        <f t="shared" ref="F333:I333" ca="1" si="88">SUM(F327,F331)</f>
        <v>#REF!</v>
      </c>
      <c r="G333" s="484" t="e">
        <f t="shared" ca="1" si="88"/>
        <v>#REF!</v>
      </c>
      <c r="H333" s="484" t="e">
        <f t="shared" ca="1" si="88"/>
        <v>#REF!</v>
      </c>
      <c r="I333" s="484" t="e">
        <f t="shared" ca="1" si="88"/>
        <v>#REF!</v>
      </c>
      <c r="J333" s="485" t="e">
        <f ca="1">SUM(E333:I333)</f>
        <v>#REF!</v>
      </c>
      <c r="K333" s="400"/>
      <c r="L333" s="400"/>
      <c r="M333" s="402" t="e">
        <f>'Cumulative Budget Request '!#REF!</f>
        <v>#REF!</v>
      </c>
      <c r="N333" s="605" t="s">
        <v>37</v>
      </c>
      <c r="O333" s="403" t="e">
        <f>'Cumulative Budget Request '!#REF!</f>
        <v>#REF!</v>
      </c>
      <c r="P333" s="607" t="s">
        <v>31</v>
      </c>
      <c r="W333" s="259"/>
      <c r="X333" s="250"/>
      <c r="Y333" s="250"/>
      <c r="Z333" s="250"/>
      <c r="AA333" s="250"/>
      <c r="AB333" s="250"/>
      <c r="AC333" s="250"/>
      <c r="AD333" s="250"/>
      <c r="AE333" s="250"/>
      <c r="AF333" s="250"/>
      <c r="AG333" s="250"/>
      <c r="AH333" s="250"/>
      <c r="AI333" s="250"/>
      <c r="AJ333" s="250"/>
      <c r="AK333" s="250"/>
      <c r="AL333" s="250"/>
      <c r="AM333" s="250"/>
      <c r="AN333" s="250"/>
      <c r="AO333" s="250"/>
      <c r="AP333" s="250"/>
      <c r="AQ333" s="250"/>
      <c r="AR333" s="250"/>
      <c r="AS333" s="250"/>
    </row>
    <row r="334" spans="1:45" ht="13.5" thickBot="1">
      <c r="A334" s="390"/>
      <c r="B334" s="259"/>
      <c r="C334" s="259"/>
      <c r="D334" s="259"/>
      <c r="E334" s="259"/>
      <c r="F334" s="270"/>
      <c r="G334" s="259"/>
      <c r="H334" s="259"/>
      <c r="I334" s="259"/>
      <c r="J334" s="259"/>
      <c r="M334" s="402" t="e">
        <f>'Cumulative Budget Request '!#REF!</f>
        <v>#REF!</v>
      </c>
      <c r="N334" s="605" t="s">
        <v>37</v>
      </c>
      <c r="O334" s="403" t="e">
        <f>'Cumulative Budget Request '!#REF!</f>
        <v>#REF!</v>
      </c>
      <c r="P334" s="605" t="s">
        <v>32</v>
      </c>
    </row>
    <row r="335" spans="1:45" ht="13.5" thickBot="1">
      <c r="A335" s="390"/>
      <c r="B335" s="259"/>
      <c r="C335" s="259"/>
      <c r="D335" s="259"/>
      <c r="E335" s="259"/>
      <c r="F335" s="270"/>
      <c r="G335" s="259"/>
      <c r="H335" s="259"/>
      <c r="I335" s="259"/>
      <c r="J335" s="259"/>
      <c r="M335" s="402" t="e">
        <f>'Cumulative Budget Request '!#REF!</f>
        <v>#REF!</v>
      </c>
      <c r="N335" s="605" t="s">
        <v>37</v>
      </c>
      <c r="O335" s="403" t="e">
        <f>'Cumulative Budget Request '!#REF!</f>
        <v>#REF!</v>
      </c>
      <c r="P335" s="605" t="s">
        <v>33</v>
      </c>
    </row>
    <row r="336" spans="1:45" ht="13.5" thickBot="1">
      <c r="A336" s="259"/>
      <c r="B336" s="259"/>
      <c r="C336" s="259"/>
      <c r="D336" s="259"/>
      <c r="E336" s="387"/>
      <c r="F336" s="330"/>
      <c r="G336" s="387"/>
      <c r="H336" s="387"/>
      <c r="I336" s="387"/>
      <c r="J336" s="387"/>
      <c r="M336" s="402" t="e">
        <f>'Cumulative Budget Request '!#REF!</f>
        <v>#REF!</v>
      </c>
      <c r="N336" s="605" t="s">
        <v>37</v>
      </c>
      <c r="O336" s="403" t="e">
        <f>'Cumulative Budget Request '!#REF!</f>
        <v>#REF!</v>
      </c>
      <c r="P336" s="605" t="s">
        <v>34</v>
      </c>
    </row>
    <row r="337" spans="1:48" ht="15">
      <c r="A337" s="721" t="s">
        <v>150</v>
      </c>
      <c r="B337" s="721"/>
      <c r="C337" s="721"/>
      <c r="D337" s="721"/>
      <c r="E337" s="721"/>
      <c r="F337" s="721"/>
      <c r="G337" s="721"/>
      <c r="H337" s="721"/>
      <c r="I337" s="721"/>
      <c r="J337" s="721"/>
      <c r="L337" s="270"/>
    </row>
    <row r="338" spans="1:48" ht="15" customHeight="1" thickBot="1">
      <c r="B338" s="722" t="s">
        <v>156</v>
      </c>
      <c r="C338" s="722"/>
      <c r="D338" s="722"/>
      <c r="E338" s="722"/>
      <c r="F338" s="722"/>
      <c r="G338" s="722"/>
      <c r="H338" s="722"/>
      <c r="I338" s="722"/>
      <c r="J338" s="722"/>
      <c r="K338" s="507"/>
      <c r="L338" s="248"/>
      <c r="M338" s="507"/>
      <c r="N338" s="507"/>
      <c r="O338" s="507"/>
      <c r="P338" s="507"/>
      <c r="Q338" s="507"/>
      <c r="R338" s="507"/>
      <c r="S338" s="507"/>
      <c r="T338" s="507"/>
      <c r="U338" s="507"/>
      <c r="V338" s="259"/>
      <c r="W338" s="259"/>
      <c r="X338" s="259"/>
      <c r="Y338" s="259"/>
      <c r="Z338" s="259"/>
    </row>
    <row r="339" spans="1:48" ht="15">
      <c r="B339" s="709" t="s">
        <v>132</v>
      </c>
      <c r="C339" s="710"/>
      <c r="D339" s="710"/>
      <c r="E339" s="710"/>
      <c r="F339" s="710"/>
      <c r="G339" s="710"/>
      <c r="H339" s="710"/>
      <c r="I339" s="710"/>
      <c r="J339" s="711"/>
      <c r="M339" s="372" t="s">
        <v>134</v>
      </c>
      <c r="N339" s="373"/>
      <c r="O339" s="373"/>
      <c r="P339" s="373"/>
      <c r="Q339" s="373"/>
      <c r="R339" s="374"/>
      <c r="S339" s="374"/>
      <c r="T339" s="374"/>
      <c r="W339" s="545"/>
      <c r="Z339" s="347"/>
      <c r="AI339" s="347"/>
      <c r="AJ339" s="347"/>
      <c r="AK339" s="347"/>
      <c r="AL339" s="347"/>
      <c r="AM339" s="347"/>
      <c r="AN339" s="347"/>
      <c r="AO339" s="347"/>
      <c r="AP339" s="347"/>
      <c r="AQ339" s="347"/>
      <c r="AR339" s="347"/>
      <c r="AS339" s="347"/>
      <c r="AT339" s="347"/>
      <c r="AU339" s="347"/>
      <c r="AV339" s="347"/>
    </row>
    <row r="340" spans="1:48" ht="13.15">
      <c r="B340" s="718" t="s">
        <v>131</v>
      </c>
      <c r="C340" s="719"/>
      <c r="D340" s="719"/>
      <c r="E340" s="505" t="s">
        <v>30</v>
      </c>
      <c r="F340" s="505" t="s">
        <v>31</v>
      </c>
      <c r="G340" s="544" t="s">
        <v>32</v>
      </c>
      <c r="H340" s="544" t="s">
        <v>33</v>
      </c>
      <c r="I340" s="544" t="s">
        <v>34</v>
      </c>
      <c r="J340" s="506" t="s">
        <v>1</v>
      </c>
      <c r="W340" s="255"/>
    </row>
    <row r="341" spans="1:48" ht="13.15">
      <c r="B341" s="712" t="e">
        <f>IF('Cumulative Budget Request '!#REF!='Split budget (F)'!$L$1,'Cumulative Budget Request '!#REF!,0)</f>
        <v>#REF!</v>
      </c>
      <c r="C341" s="713"/>
      <c r="D341" s="713"/>
      <c r="E341" s="515" t="e">
        <f>IF('Cumulative Budget Request '!#REF!='Split budget (F)'!$L$1,'Cumulative Budget Request '!#REF!,0)</f>
        <v>#REF!</v>
      </c>
      <c r="F341" s="515" t="e">
        <f>IF('Cumulative Budget Request '!#REF!='Split budget (F)'!$L$1,'Cumulative Budget Request '!#REF!,0)</f>
        <v>#REF!</v>
      </c>
      <c r="G341" s="515" t="e">
        <f>IF('Cumulative Budget Request '!#REF!='Split budget (F)'!$L$1,'Cumulative Budget Request '!#REF!,0)</f>
        <v>#REF!</v>
      </c>
      <c r="H341" s="515" t="e">
        <f>IF('Cumulative Budget Request '!#REF!='Split budget (F)'!$L$1,'Cumulative Budget Request '!#REF!,0)</f>
        <v>#REF!</v>
      </c>
      <c r="I341" s="515" t="e">
        <f>IF('Cumulative Budget Request '!#REF!='Split budget (F)'!$L$1,'Cumulative Budget Request '!#REF!,0)</f>
        <v>#REF!</v>
      </c>
      <c r="J341" s="574" t="e">
        <f>SUM(E341:I341)</f>
        <v>#REF!</v>
      </c>
      <c r="W341" s="508"/>
    </row>
    <row r="342" spans="1:48" ht="13.15">
      <c r="B342" s="707" t="e">
        <f>IF('Cumulative Budget Request '!#REF!='Split budget (F)'!$L$1,'Cumulative Budget Request '!#REF!,0)</f>
        <v>#REF!</v>
      </c>
      <c r="C342" s="708"/>
      <c r="D342" s="708"/>
      <c r="E342" s="515" t="e">
        <f>IF('Cumulative Budget Request '!#REF!='Split budget (F)'!$L$1,'Cumulative Budget Request '!#REF!,0)</f>
        <v>#REF!</v>
      </c>
      <c r="F342" s="515" t="e">
        <f>IF('Cumulative Budget Request '!#REF!='Split budget (F)'!$L$1,'Cumulative Budget Request '!#REF!,0)</f>
        <v>#REF!</v>
      </c>
      <c r="G342" s="515" t="e">
        <f>IF('Cumulative Budget Request '!#REF!='Split budget (F)'!$L$1,'Cumulative Budget Request '!#REF!,0)</f>
        <v>#REF!</v>
      </c>
      <c r="H342" s="515" t="e">
        <f>IF('Cumulative Budget Request '!#REF!='Split budget (F)'!$L$1,'Cumulative Budget Request '!#REF!,0)</f>
        <v>#REF!</v>
      </c>
      <c r="I342" s="515" t="e">
        <f>IF('Cumulative Budget Request '!#REF!='Split budget (F)'!$L$1,'Cumulative Budget Request '!#REF!,0)</f>
        <v>#REF!</v>
      </c>
      <c r="J342" s="574" t="e">
        <f t="shared" ref="J342:J360" si="89">SUM(E342:I342)</f>
        <v>#REF!</v>
      </c>
      <c r="W342" s="508"/>
    </row>
    <row r="343" spans="1:48" ht="13.15">
      <c r="B343" s="707" t="e">
        <f>IF('Cumulative Budget Request '!#REF!='Split budget (F)'!$L$1,'Cumulative Budget Request '!#REF!,0)</f>
        <v>#REF!</v>
      </c>
      <c r="C343" s="708"/>
      <c r="D343" s="708"/>
      <c r="E343" s="515" t="e">
        <f>IF('Cumulative Budget Request '!#REF!='Split budget (F)'!$L$1,'Cumulative Budget Request '!#REF!,0)</f>
        <v>#REF!</v>
      </c>
      <c r="F343" s="515" t="e">
        <f>IF('Cumulative Budget Request '!#REF!='Split budget (F)'!$L$1,'Cumulative Budget Request '!#REF!,0)</f>
        <v>#REF!</v>
      </c>
      <c r="G343" s="515" t="e">
        <f>IF('Cumulative Budget Request '!#REF!='Split budget (F)'!$L$1,'Cumulative Budget Request '!#REF!,0)</f>
        <v>#REF!</v>
      </c>
      <c r="H343" s="515" t="e">
        <f>IF('Cumulative Budget Request '!#REF!='Split budget (F)'!$L$1,'Cumulative Budget Request '!#REF!,0)</f>
        <v>#REF!</v>
      </c>
      <c r="I343" s="515" t="e">
        <f>IF('Cumulative Budget Request '!#REF!='Split budget (F)'!$L$1,'Cumulative Budget Request '!#REF!,0)</f>
        <v>#REF!</v>
      </c>
      <c r="J343" s="574" t="e">
        <f t="shared" si="89"/>
        <v>#REF!</v>
      </c>
      <c r="W343" s="508"/>
    </row>
    <row r="344" spans="1:48" ht="13.15" hidden="1">
      <c r="B344" s="707" t="e">
        <f>IF('Cumulative Budget Request '!#REF!='Split budget (F)'!$L$1,'Cumulative Budget Request '!#REF!,0)</f>
        <v>#REF!</v>
      </c>
      <c r="C344" s="708"/>
      <c r="D344" s="708"/>
      <c r="E344" s="515" t="e">
        <f>IF('Cumulative Budget Request '!#REF!='Split budget (F)'!$L$1,'Cumulative Budget Request '!#REF!,0)</f>
        <v>#REF!</v>
      </c>
      <c r="F344" s="515" t="e">
        <f>IF('Cumulative Budget Request '!#REF!='Split budget (F)'!$L$1,'Cumulative Budget Request '!#REF!,0)</f>
        <v>#REF!</v>
      </c>
      <c r="G344" s="515" t="e">
        <f>IF('Cumulative Budget Request '!#REF!='Split budget (F)'!$L$1,'Cumulative Budget Request '!#REF!,0)</f>
        <v>#REF!</v>
      </c>
      <c r="H344" s="515" t="e">
        <f>IF('Cumulative Budget Request '!#REF!='Split budget (F)'!$L$1,'Cumulative Budget Request '!#REF!,0)</f>
        <v>#REF!</v>
      </c>
      <c r="I344" s="515" t="e">
        <f>IF('Cumulative Budget Request '!#REF!='Split budget (F)'!$L$1,'Cumulative Budget Request '!#REF!,0)</f>
        <v>#REF!</v>
      </c>
      <c r="J344" s="574" t="e">
        <f t="shared" si="89"/>
        <v>#REF!</v>
      </c>
      <c r="W344" s="508"/>
    </row>
    <row r="345" spans="1:48" ht="13.15" hidden="1">
      <c r="B345" s="707" t="e">
        <f>IF('Cumulative Budget Request '!#REF!='Split budget (F)'!$L$1,'Cumulative Budget Request '!#REF!,0)</f>
        <v>#REF!</v>
      </c>
      <c r="C345" s="708"/>
      <c r="D345" s="708"/>
      <c r="E345" s="515" t="e">
        <f>IF('Cumulative Budget Request '!#REF!='Split budget (F)'!$L$1,'Cumulative Budget Request '!#REF!,0)</f>
        <v>#REF!</v>
      </c>
      <c r="F345" s="515" t="e">
        <f>IF('Cumulative Budget Request '!#REF!='Split budget (F)'!$L$1,'Cumulative Budget Request '!#REF!,0)</f>
        <v>#REF!</v>
      </c>
      <c r="G345" s="515" t="e">
        <f>IF('Cumulative Budget Request '!#REF!='Split budget (F)'!$L$1,'Cumulative Budget Request '!#REF!,0)</f>
        <v>#REF!</v>
      </c>
      <c r="H345" s="515" t="e">
        <f>IF('Cumulative Budget Request '!#REF!='Split budget (F)'!$L$1,'Cumulative Budget Request '!#REF!,0)</f>
        <v>#REF!</v>
      </c>
      <c r="I345" s="515" t="e">
        <f>IF('Cumulative Budget Request '!#REF!='Split budget (F)'!$L$1,'Cumulative Budget Request '!#REF!,0)</f>
        <v>#REF!</v>
      </c>
      <c r="J345" s="574" t="e">
        <f t="shared" si="89"/>
        <v>#REF!</v>
      </c>
      <c r="W345" s="508"/>
    </row>
    <row r="346" spans="1:48" ht="13.15" hidden="1">
      <c r="B346" s="707" t="e">
        <f>IF('Cumulative Budget Request '!#REF!='Split budget (F)'!$L$1,'Cumulative Budget Request '!#REF!,0)</f>
        <v>#REF!</v>
      </c>
      <c r="C346" s="708"/>
      <c r="D346" s="708"/>
      <c r="E346" s="515" t="e">
        <f>IF('Cumulative Budget Request '!#REF!='Split budget (F)'!$L$1,'Cumulative Budget Request '!#REF!,0)</f>
        <v>#REF!</v>
      </c>
      <c r="F346" s="515" t="e">
        <f>IF('Cumulative Budget Request '!#REF!='Split budget (F)'!$L$1,'Cumulative Budget Request '!#REF!,0)</f>
        <v>#REF!</v>
      </c>
      <c r="G346" s="515" t="e">
        <f>IF('Cumulative Budget Request '!#REF!='Split budget (F)'!$L$1,'Cumulative Budget Request '!#REF!,0)</f>
        <v>#REF!</v>
      </c>
      <c r="H346" s="515" t="e">
        <f>IF('Cumulative Budget Request '!#REF!='Split budget (F)'!$L$1,'Cumulative Budget Request '!#REF!,0)</f>
        <v>#REF!</v>
      </c>
      <c r="I346" s="515" t="e">
        <f>IF('Cumulative Budget Request '!#REF!='Split budget (F)'!$L$1,'Cumulative Budget Request '!#REF!,0)</f>
        <v>#REF!</v>
      </c>
      <c r="J346" s="574" t="e">
        <f t="shared" si="89"/>
        <v>#REF!</v>
      </c>
      <c r="W346" s="508"/>
    </row>
    <row r="347" spans="1:48" ht="13.15" hidden="1">
      <c r="B347" s="707" t="e">
        <f>IF('Cumulative Budget Request '!#REF!='Split budget (F)'!$L$1,'Cumulative Budget Request '!#REF!,0)</f>
        <v>#REF!</v>
      </c>
      <c r="C347" s="708"/>
      <c r="D347" s="708"/>
      <c r="E347" s="515" t="e">
        <f>IF('Cumulative Budget Request '!#REF!='Split budget (F)'!$L$1,'Cumulative Budget Request '!#REF!,0)</f>
        <v>#REF!</v>
      </c>
      <c r="F347" s="515" t="e">
        <f>IF('Cumulative Budget Request '!#REF!='Split budget (F)'!$L$1,'Cumulative Budget Request '!#REF!,0)</f>
        <v>#REF!</v>
      </c>
      <c r="G347" s="515" t="e">
        <f>IF('Cumulative Budget Request '!#REF!='Split budget (F)'!$L$1,'Cumulative Budget Request '!#REF!,0)</f>
        <v>#REF!</v>
      </c>
      <c r="H347" s="515" t="e">
        <f>IF('Cumulative Budget Request '!#REF!='Split budget (F)'!$L$1,'Cumulative Budget Request '!#REF!,0)</f>
        <v>#REF!</v>
      </c>
      <c r="I347" s="515" t="e">
        <f>IF('Cumulative Budget Request '!#REF!='Split budget (F)'!$L$1,'Cumulative Budget Request '!#REF!,0)</f>
        <v>#REF!</v>
      </c>
      <c r="J347" s="574" t="e">
        <f t="shared" si="89"/>
        <v>#REF!</v>
      </c>
      <c r="W347" s="508"/>
    </row>
    <row r="348" spans="1:48" ht="13.15" hidden="1">
      <c r="B348" s="707" t="e">
        <f>IF('Cumulative Budget Request '!#REF!='Split budget (F)'!$L$1,'Cumulative Budget Request '!#REF!,0)</f>
        <v>#REF!</v>
      </c>
      <c r="C348" s="708"/>
      <c r="D348" s="708"/>
      <c r="E348" s="515" t="e">
        <f>IF('Cumulative Budget Request '!#REF!='Split budget (F)'!$L$1,'Cumulative Budget Request '!#REF!,0)</f>
        <v>#REF!</v>
      </c>
      <c r="F348" s="515" t="e">
        <f>IF('Cumulative Budget Request '!#REF!='Split budget (F)'!$L$1,'Cumulative Budget Request '!#REF!,0)</f>
        <v>#REF!</v>
      </c>
      <c r="G348" s="515" t="e">
        <f>IF('Cumulative Budget Request '!#REF!='Split budget (F)'!$L$1,'Cumulative Budget Request '!#REF!,0)</f>
        <v>#REF!</v>
      </c>
      <c r="H348" s="515" t="e">
        <f>IF('Cumulative Budget Request '!#REF!='Split budget (F)'!$L$1,'Cumulative Budget Request '!#REF!,0)</f>
        <v>#REF!</v>
      </c>
      <c r="I348" s="515" t="e">
        <f>IF('Cumulative Budget Request '!#REF!='Split budget (F)'!$L$1,'Cumulative Budget Request '!#REF!,0)</f>
        <v>#REF!</v>
      </c>
      <c r="J348" s="574" t="e">
        <f t="shared" si="89"/>
        <v>#REF!</v>
      </c>
      <c r="W348" s="508"/>
    </row>
    <row r="349" spans="1:48" ht="13.15" hidden="1">
      <c r="B349" s="707" t="e">
        <f>IF('Cumulative Budget Request '!#REF!='Split budget (F)'!$L$1,'Cumulative Budget Request '!#REF!,0)</f>
        <v>#REF!</v>
      </c>
      <c r="C349" s="708"/>
      <c r="D349" s="708"/>
      <c r="E349" s="515" t="e">
        <f>IF('Cumulative Budget Request '!#REF!='Split budget (F)'!$L$1,'Cumulative Budget Request '!#REF!,0)</f>
        <v>#REF!</v>
      </c>
      <c r="F349" s="515" t="e">
        <f>IF('Cumulative Budget Request '!#REF!='Split budget (F)'!$L$1,'Cumulative Budget Request '!#REF!,0)</f>
        <v>#REF!</v>
      </c>
      <c r="G349" s="515" t="e">
        <f>IF('Cumulative Budget Request '!#REF!='Split budget (F)'!$L$1,'Cumulative Budget Request '!#REF!,0)</f>
        <v>#REF!</v>
      </c>
      <c r="H349" s="515" t="e">
        <f>IF('Cumulative Budget Request '!#REF!='Split budget (F)'!$L$1,'Cumulative Budget Request '!#REF!,0)</f>
        <v>#REF!</v>
      </c>
      <c r="I349" s="515" t="e">
        <f>IF('Cumulative Budget Request '!#REF!='Split budget (F)'!$L$1,'Cumulative Budget Request '!#REF!,0)</f>
        <v>#REF!</v>
      </c>
      <c r="J349" s="574" t="e">
        <f t="shared" si="89"/>
        <v>#REF!</v>
      </c>
      <c r="W349" s="508"/>
    </row>
    <row r="350" spans="1:48" ht="13.15" hidden="1">
      <c r="B350" s="707" t="e">
        <f>IF('Cumulative Budget Request '!#REF!='Split budget (F)'!$L$1,'Cumulative Budget Request '!#REF!,0)</f>
        <v>#REF!</v>
      </c>
      <c r="C350" s="708"/>
      <c r="D350" s="708"/>
      <c r="E350" s="515" t="e">
        <f>IF('Cumulative Budget Request '!#REF!='Split budget (F)'!$L$1,'Cumulative Budget Request '!#REF!,0)</f>
        <v>#REF!</v>
      </c>
      <c r="F350" s="515" t="e">
        <f>IF('Cumulative Budget Request '!#REF!='Split budget (F)'!$L$1,'Cumulative Budget Request '!#REF!,0)</f>
        <v>#REF!</v>
      </c>
      <c r="G350" s="515" t="e">
        <f>IF('Cumulative Budget Request '!#REF!='Split budget (F)'!$L$1,'Cumulative Budget Request '!#REF!,0)</f>
        <v>#REF!</v>
      </c>
      <c r="H350" s="515" t="e">
        <f>IF('Cumulative Budget Request '!#REF!='Split budget (F)'!$L$1,'Cumulative Budget Request '!#REF!,0)</f>
        <v>#REF!</v>
      </c>
      <c r="I350" s="515" t="e">
        <f>IF('Cumulative Budget Request '!#REF!='Split budget (F)'!$L$1,'Cumulative Budget Request '!#REF!,0)</f>
        <v>#REF!</v>
      </c>
      <c r="J350" s="574" t="e">
        <f t="shared" si="89"/>
        <v>#REF!</v>
      </c>
      <c r="W350" s="508"/>
    </row>
    <row r="351" spans="1:48" ht="13.15" hidden="1">
      <c r="B351" s="707" t="e">
        <f>IF('Cumulative Budget Request '!#REF!='Split budget (F)'!$L$1,'Cumulative Budget Request '!#REF!,0)</f>
        <v>#REF!</v>
      </c>
      <c r="C351" s="708"/>
      <c r="D351" s="708"/>
      <c r="E351" s="515" t="e">
        <f>IF('Cumulative Budget Request '!#REF!='Split budget (F)'!$L$1,'Cumulative Budget Request '!#REF!,0)</f>
        <v>#REF!</v>
      </c>
      <c r="F351" s="515" t="e">
        <f>IF('Cumulative Budget Request '!#REF!='Split budget (F)'!$L$1,'Cumulative Budget Request '!#REF!,0)</f>
        <v>#REF!</v>
      </c>
      <c r="G351" s="515" t="e">
        <f>IF('Cumulative Budget Request '!#REF!='Split budget (F)'!$L$1,'Cumulative Budget Request '!#REF!,0)</f>
        <v>#REF!</v>
      </c>
      <c r="H351" s="515" t="e">
        <f>IF('Cumulative Budget Request '!#REF!='Split budget (F)'!$L$1,'Cumulative Budget Request '!#REF!,0)</f>
        <v>#REF!</v>
      </c>
      <c r="I351" s="515" t="e">
        <f>IF('Cumulative Budget Request '!#REF!='Split budget (F)'!$L$1,'Cumulative Budget Request '!#REF!,0)</f>
        <v>#REF!</v>
      </c>
      <c r="J351" s="574" t="e">
        <f t="shared" si="89"/>
        <v>#REF!</v>
      </c>
      <c r="W351" s="508"/>
    </row>
    <row r="352" spans="1:48" ht="13.15" hidden="1">
      <c r="B352" s="707" t="e">
        <f>IF('Cumulative Budget Request '!#REF!='Split budget (F)'!$L$1,'Cumulative Budget Request '!#REF!,0)</f>
        <v>#REF!</v>
      </c>
      <c r="C352" s="708"/>
      <c r="D352" s="708"/>
      <c r="E352" s="515" t="e">
        <f>IF('Cumulative Budget Request '!#REF!='Split budget (F)'!$L$1,'Cumulative Budget Request '!#REF!,0)</f>
        <v>#REF!</v>
      </c>
      <c r="F352" s="515" t="e">
        <f>IF('Cumulative Budget Request '!#REF!='Split budget (F)'!$L$1,'Cumulative Budget Request '!#REF!,0)</f>
        <v>#REF!</v>
      </c>
      <c r="G352" s="515" t="e">
        <f>IF('Cumulative Budget Request '!#REF!='Split budget (F)'!$L$1,'Cumulative Budget Request '!#REF!,0)</f>
        <v>#REF!</v>
      </c>
      <c r="H352" s="515" t="e">
        <f>IF('Cumulative Budget Request '!#REF!='Split budget (F)'!$L$1,'Cumulative Budget Request '!#REF!,0)</f>
        <v>#REF!</v>
      </c>
      <c r="I352" s="515" t="e">
        <f>IF('Cumulative Budget Request '!#REF!='Split budget (F)'!$L$1,'Cumulative Budget Request '!#REF!,0)</f>
        <v>#REF!</v>
      </c>
      <c r="J352" s="574" t="e">
        <f t="shared" si="89"/>
        <v>#REF!</v>
      </c>
      <c r="W352" s="508"/>
    </row>
    <row r="353" spans="2:35" ht="13.15" hidden="1">
      <c r="B353" s="707" t="e">
        <f>IF('Cumulative Budget Request '!#REF!='Split budget (F)'!$L$1,'Cumulative Budget Request '!#REF!,0)</f>
        <v>#REF!</v>
      </c>
      <c r="C353" s="708"/>
      <c r="D353" s="708"/>
      <c r="E353" s="515" t="e">
        <f>IF('Cumulative Budget Request '!#REF!='Split budget (F)'!$L$1,'Cumulative Budget Request '!#REF!,0)</f>
        <v>#REF!</v>
      </c>
      <c r="F353" s="515" t="e">
        <f>IF('Cumulative Budget Request '!#REF!='Split budget (F)'!$L$1,'Cumulative Budget Request '!#REF!,0)</f>
        <v>#REF!</v>
      </c>
      <c r="G353" s="515" t="e">
        <f>IF('Cumulative Budget Request '!#REF!='Split budget (F)'!$L$1,'Cumulative Budget Request '!#REF!,0)</f>
        <v>#REF!</v>
      </c>
      <c r="H353" s="515" t="e">
        <f>IF('Cumulative Budget Request '!#REF!='Split budget (F)'!$L$1,'Cumulative Budget Request '!#REF!,0)</f>
        <v>#REF!</v>
      </c>
      <c r="I353" s="515" t="e">
        <f>IF('Cumulative Budget Request '!#REF!='Split budget (F)'!$L$1,'Cumulative Budget Request '!#REF!,0)</f>
        <v>#REF!</v>
      </c>
      <c r="J353" s="574" t="e">
        <f t="shared" si="89"/>
        <v>#REF!</v>
      </c>
      <c r="W353" s="508"/>
    </row>
    <row r="354" spans="2:35" ht="13.15" hidden="1">
      <c r="B354" s="707" t="e">
        <f>IF('Cumulative Budget Request '!#REF!='Split budget (F)'!$L$1,'Cumulative Budget Request '!#REF!,0)</f>
        <v>#REF!</v>
      </c>
      <c r="C354" s="708"/>
      <c r="D354" s="708"/>
      <c r="E354" s="515" t="e">
        <f>IF('Cumulative Budget Request '!#REF!='Split budget (F)'!$L$1,'Cumulative Budget Request '!#REF!,0)</f>
        <v>#REF!</v>
      </c>
      <c r="F354" s="515" t="e">
        <f>IF('Cumulative Budget Request '!#REF!='Split budget (F)'!$L$1,'Cumulative Budget Request '!#REF!,0)</f>
        <v>#REF!</v>
      </c>
      <c r="G354" s="515" t="e">
        <f>IF('Cumulative Budget Request '!#REF!='Split budget (F)'!$L$1,'Cumulative Budget Request '!#REF!,0)</f>
        <v>#REF!</v>
      </c>
      <c r="H354" s="515" t="e">
        <f>IF('Cumulative Budget Request '!#REF!='Split budget (F)'!$L$1,'Cumulative Budget Request '!#REF!,0)</f>
        <v>#REF!</v>
      </c>
      <c r="I354" s="515" t="e">
        <f>IF('Cumulative Budget Request '!#REF!='Split budget (F)'!$L$1,'Cumulative Budget Request '!#REF!,0)</f>
        <v>#REF!</v>
      </c>
      <c r="J354" s="574" t="e">
        <f t="shared" si="89"/>
        <v>#REF!</v>
      </c>
      <c r="W354" s="508"/>
    </row>
    <row r="355" spans="2:35" ht="13.15" hidden="1">
      <c r="B355" s="707" t="e">
        <f>IF('Cumulative Budget Request '!#REF!='Split budget (F)'!$L$1,'Cumulative Budget Request '!#REF!,0)</f>
        <v>#REF!</v>
      </c>
      <c r="C355" s="708"/>
      <c r="D355" s="708"/>
      <c r="E355" s="515" t="e">
        <f>IF('Cumulative Budget Request '!#REF!='Split budget (F)'!$L$1,'Cumulative Budget Request '!#REF!,0)</f>
        <v>#REF!</v>
      </c>
      <c r="F355" s="515" t="e">
        <f>IF('Cumulative Budget Request '!#REF!='Split budget (F)'!$L$1,'Cumulative Budget Request '!#REF!,0)</f>
        <v>#REF!</v>
      </c>
      <c r="G355" s="515" t="e">
        <f>IF('Cumulative Budget Request '!#REF!='Split budget (F)'!$L$1,'Cumulative Budget Request '!#REF!,0)</f>
        <v>#REF!</v>
      </c>
      <c r="H355" s="515" t="e">
        <f>IF('Cumulative Budget Request '!#REF!='Split budget (F)'!$L$1,'Cumulative Budget Request '!#REF!,0)</f>
        <v>#REF!</v>
      </c>
      <c r="I355" s="515" t="e">
        <f>IF('Cumulative Budget Request '!#REF!='Split budget (F)'!$L$1,'Cumulative Budget Request '!#REF!,0)</f>
        <v>#REF!</v>
      </c>
      <c r="J355" s="574" t="e">
        <f t="shared" si="89"/>
        <v>#REF!</v>
      </c>
      <c r="W355" s="508"/>
    </row>
    <row r="356" spans="2:35" ht="13.15" hidden="1">
      <c r="B356" s="707" t="e">
        <f>IF('Cumulative Budget Request '!#REF!='Split budget (F)'!$L$1,'Cumulative Budget Request '!#REF!,0)</f>
        <v>#REF!</v>
      </c>
      <c r="C356" s="708"/>
      <c r="D356" s="708"/>
      <c r="E356" s="515" t="e">
        <f>IF('Cumulative Budget Request '!#REF!='Split budget (F)'!$L$1,'Cumulative Budget Request '!#REF!,0)</f>
        <v>#REF!</v>
      </c>
      <c r="F356" s="515" t="e">
        <f>IF('Cumulative Budget Request '!#REF!='Split budget (F)'!$L$1,'Cumulative Budget Request '!#REF!,0)</f>
        <v>#REF!</v>
      </c>
      <c r="G356" s="515" t="e">
        <f>IF('Cumulative Budget Request '!#REF!='Split budget (F)'!$L$1,'Cumulative Budget Request '!#REF!,0)</f>
        <v>#REF!</v>
      </c>
      <c r="H356" s="515" t="e">
        <f>IF('Cumulative Budget Request '!#REF!='Split budget (F)'!$L$1,'Cumulative Budget Request '!#REF!,0)</f>
        <v>#REF!</v>
      </c>
      <c r="I356" s="515" t="e">
        <f>IF('Cumulative Budget Request '!#REF!='Split budget (F)'!$L$1,'Cumulative Budget Request '!#REF!,0)</f>
        <v>#REF!</v>
      </c>
      <c r="J356" s="574" t="e">
        <f t="shared" si="89"/>
        <v>#REF!</v>
      </c>
      <c r="W356" s="508"/>
    </row>
    <row r="357" spans="2:35" ht="13.15" hidden="1">
      <c r="B357" s="707" t="e">
        <f>IF('Cumulative Budget Request '!#REF!='Split budget (F)'!$L$1,'Cumulative Budget Request '!#REF!,0)</f>
        <v>#REF!</v>
      </c>
      <c r="C357" s="708"/>
      <c r="D357" s="708"/>
      <c r="E357" s="515" t="e">
        <f>IF('Cumulative Budget Request '!#REF!='Split budget (F)'!$L$1,'Cumulative Budget Request '!#REF!,0)</f>
        <v>#REF!</v>
      </c>
      <c r="F357" s="515" t="e">
        <f>IF('Cumulative Budget Request '!#REF!='Split budget (F)'!$L$1,'Cumulative Budget Request '!#REF!,0)</f>
        <v>#REF!</v>
      </c>
      <c r="G357" s="515" t="e">
        <f>IF('Cumulative Budget Request '!#REF!='Split budget (F)'!$L$1,'Cumulative Budget Request '!#REF!,0)</f>
        <v>#REF!</v>
      </c>
      <c r="H357" s="515" t="e">
        <f>IF('Cumulative Budget Request '!#REF!='Split budget (F)'!$L$1,'Cumulative Budget Request '!#REF!,0)</f>
        <v>#REF!</v>
      </c>
      <c r="I357" s="515" t="e">
        <f>IF('Cumulative Budget Request '!#REF!='Split budget (F)'!$L$1,'Cumulative Budget Request '!#REF!,0)</f>
        <v>#REF!</v>
      </c>
      <c r="J357" s="574" t="e">
        <f t="shared" si="89"/>
        <v>#REF!</v>
      </c>
      <c r="W357" s="508"/>
    </row>
    <row r="358" spans="2:35" ht="13.15" hidden="1">
      <c r="B358" s="707" t="e">
        <f>IF('Cumulative Budget Request '!#REF!='Split budget (F)'!$L$1,'Cumulative Budget Request '!#REF!,0)</f>
        <v>#REF!</v>
      </c>
      <c r="C358" s="708"/>
      <c r="D358" s="708"/>
      <c r="E358" s="515" t="e">
        <f>IF('Cumulative Budget Request '!#REF!='Split budget (F)'!$L$1,'Cumulative Budget Request '!#REF!,0)</f>
        <v>#REF!</v>
      </c>
      <c r="F358" s="515" t="e">
        <f>IF('Cumulative Budget Request '!#REF!='Split budget (F)'!$L$1,'Cumulative Budget Request '!#REF!,0)</f>
        <v>#REF!</v>
      </c>
      <c r="G358" s="515" t="e">
        <f>IF('Cumulative Budget Request '!#REF!='Split budget (F)'!$L$1,'Cumulative Budget Request '!#REF!,0)</f>
        <v>#REF!</v>
      </c>
      <c r="H358" s="515" t="e">
        <f>IF('Cumulative Budget Request '!#REF!='Split budget (F)'!$L$1,'Cumulative Budget Request '!#REF!,0)</f>
        <v>#REF!</v>
      </c>
      <c r="I358" s="515" t="e">
        <f>IF('Cumulative Budget Request '!#REF!='Split budget (F)'!$L$1,'Cumulative Budget Request '!#REF!,0)</f>
        <v>#REF!</v>
      </c>
      <c r="J358" s="574" t="e">
        <f t="shared" si="89"/>
        <v>#REF!</v>
      </c>
      <c r="W358" s="508"/>
    </row>
    <row r="359" spans="2:35" ht="13.15" hidden="1">
      <c r="B359" s="707" t="e">
        <f>IF('Cumulative Budget Request '!#REF!='Split budget (F)'!$L$1,'Cumulative Budget Request '!#REF!,0)</f>
        <v>#REF!</v>
      </c>
      <c r="C359" s="708"/>
      <c r="D359" s="708"/>
      <c r="E359" s="515" t="e">
        <f>IF('Cumulative Budget Request '!#REF!='Split budget (F)'!$L$1,'Cumulative Budget Request '!#REF!,0)</f>
        <v>#REF!</v>
      </c>
      <c r="F359" s="515" t="e">
        <f>IF('Cumulative Budget Request '!#REF!='Split budget (F)'!$L$1,'Cumulative Budget Request '!#REF!,0)</f>
        <v>#REF!</v>
      </c>
      <c r="G359" s="515" t="e">
        <f>IF('Cumulative Budget Request '!#REF!='Split budget (F)'!$L$1,'Cumulative Budget Request '!#REF!,0)</f>
        <v>#REF!</v>
      </c>
      <c r="H359" s="515" t="e">
        <f>IF('Cumulative Budget Request '!#REF!='Split budget (F)'!$L$1,'Cumulative Budget Request '!#REF!,0)</f>
        <v>#REF!</v>
      </c>
      <c r="I359" s="515" t="e">
        <f>IF('Cumulative Budget Request '!#REF!='Split budget (F)'!$L$1,'Cumulative Budget Request '!#REF!,0)</f>
        <v>#REF!</v>
      </c>
      <c r="J359" s="574" t="e">
        <f t="shared" si="89"/>
        <v>#REF!</v>
      </c>
      <c r="W359" s="508"/>
    </row>
    <row r="360" spans="2:35" ht="16.5" hidden="1">
      <c r="B360" s="714" t="e">
        <f>IF('Cumulative Budget Request '!#REF!='Split budget (F)'!$L$1,'Cumulative Budget Request '!#REF!,0)</f>
        <v>#REF!</v>
      </c>
      <c r="C360" s="715"/>
      <c r="D360" s="715"/>
      <c r="E360" s="515" t="e">
        <f>IF('Cumulative Budget Request '!#REF!='Split budget (F)'!$L$1,'Cumulative Budget Request '!#REF!,0)</f>
        <v>#REF!</v>
      </c>
      <c r="F360" s="515" t="e">
        <f>IF('Cumulative Budget Request '!#REF!='Split budget (F)'!$L$1,'Cumulative Budget Request '!#REF!,0)</f>
        <v>#REF!</v>
      </c>
      <c r="G360" s="515" t="e">
        <f>IF('Cumulative Budget Request '!#REF!='Split budget (F)'!$L$1,'Cumulative Budget Request '!#REF!,0)</f>
        <v>#REF!</v>
      </c>
      <c r="H360" s="515" t="e">
        <f>IF('Cumulative Budget Request '!#REF!='Split budget (F)'!$L$1,'Cumulative Budget Request '!#REF!,0)</f>
        <v>#REF!</v>
      </c>
      <c r="I360" s="515" t="e">
        <f>IF('Cumulative Budget Request '!#REF!='Split budget (F)'!$L$1,'Cumulative Budget Request '!#REF!,0)</f>
        <v>#REF!</v>
      </c>
      <c r="J360" s="575" t="e">
        <f t="shared" si="89"/>
        <v>#REF!</v>
      </c>
      <c r="W360" s="509"/>
    </row>
    <row r="361" spans="2:35" ht="13.5" thickBot="1">
      <c r="B361" s="716" t="s">
        <v>1</v>
      </c>
      <c r="C361" s="717"/>
      <c r="D361" s="717"/>
      <c r="E361" s="577" t="e">
        <f>SUM(E341:E360)</f>
        <v>#REF!</v>
      </c>
      <c r="F361" s="577" t="e">
        <f t="shared" ref="F361:J361" si="90">SUM(F341:F360)</f>
        <v>#REF!</v>
      </c>
      <c r="G361" s="577" t="e">
        <f t="shared" si="90"/>
        <v>#REF!</v>
      </c>
      <c r="H361" s="577" t="e">
        <f t="shared" si="90"/>
        <v>#REF!</v>
      </c>
      <c r="I361" s="577" t="e">
        <f t="shared" si="90"/>
        <v>#REF!</v>
      </c>
      <c r="J361" s="576" t="e">
        <f t="shared" si="90"/>
        <v>#REF!</v>
      </c>
      <c r="V361" s="251"/>
      <c r="W361" s="508"/>
    </row>
    <row r="362" spans="2:35" ht="13.15" thickBot="1">
      <c r="D362" s="259"/>
      <c r="E362" s="259"/>
      <c r="F362" s="259"/>
      <c r="G362" s="259"/>
      <c r="H362" s="387"/>
      <c r="I362" s="330"/>
      <c r="J362" s="387"/>
      <c r="K362" s="387"/>
      <c r="L362" s="330"/>
      <c r="M362" s="387"/>
      <c r="N362" s="387"/>
      <c r="O362" s="387"/>
      <c r="P362" s="387"/>
      <c r="W362" s="259"/>
    </row>
    <row r="363" spans="2:35" ht="13.15">
      <c r="B363" s="709" t="s">
        <v>133</v>
      </c>
      <c r="C363" s="710"/>
      <c r="D363" s="710"/>
      <c r="E363" s="710"/>
      <c r="F363" s="710"/>
      <c r="G363" s="710"/>
      <c r="H363" s="710"/>
      <c r="I363" s="710"/>
      <c r="J363" s="711"/>
      <c r="K363" s="387"/>
      <c r="L363" s="330"/>
      <c r="M363" s="387"/>
      <c r="N363" s="387"/>
      <c r="O363" s="387"/>
      <c r="P363" s="387"/>
      <c r="W363" s="259"/>
      <c r="AI363" s="251"/>
    </row>
    <row r="364" spans="2:35" ht="13.15">
      <c r="B364" s="718" t="s">
        <v>131</v>
      </c>
      <c r="C364" s="719"/>
      <c r="D364" s="719"/>
      <c r="E364" s="505" t="s">
        <v>30</v>
      </c>
      <c r="F364" s="505" t="s">
        <v>31</v>
      </c>
      <c r="G364" s="544" t="s">
        <v>32</v>
      </c>
      <c r="H364" s="544" t="s">
        <v>33</v>
      </c>
      <c r="I364" s="544" t="s">
        <v>34</v>
      </c>
      <c r="J364" s="506" t="s">
        <v>1</v>
      </c>
      <c r="K364" s="387"/>
      <c r="L364" s="330"/>
      <c r="M364" s="387"/>
      <c r="N364" s="387"/>
      <c r="O364" s="387"/>
      <c r="P364" s="387"/>
      <c r="W364" s="259"/>
    </row>
    <row r="365" spans="2:35">
      <c r="B365" s="712" t="e">
        <f t="shared" ref="B365:B385" si="91">B341</f>
        <v>#REF!</v>
      </c>
      <c r="C365" s="713"/>
      <c r="D365" s="713"/>
      <c r="E365" s="515" t="e">
        <f>IF('Cumulative Budget Request '!#REF!='Split budget (F)'!$L$1,'Cumulative Budget Request '!#REF!,0)</f>
        <v>#REF!</v>
      </c>
      <c r="F365" s="515" t="e">
        <f>IF('Cumulative Budget Request '!#REF!='Split budget (F)'!$L$1,'Cumulative Budget Request '!#REF!,0)</f>
        <v>#REF!</v>
      </c>
      <c r="G365" s="515" t="e">
        <f>IF('Cumulative Budget Request '!#REF!='Split budget (F)'!$L$1,'Cumulative Budget Request '!#REF!,0)</f>
        <v>#REF!</v>
      </c>
      <c r="H365" s="515" t="e">
        <f>IF('Cumulative Budget Request '!#REF!='Split budget (F)'!$L$1,'Cumulative Budget Request '!#REF!,0)</f>
        <v>#REF!</v>
      </c>
      <c r="I365" s="515" t="e">
        <f>IF('Cumulative Budget Request '!#REF!='Split budget (F)'!$L$1,'Cumulative Budget Request '!#REF!,0)</f>
        <v>#REF!</v>
      </c>
      <c r="J365" s="574" t="e">
        <f t="shared" ref="J365:J384" si="92">SUM(E365:I365)</f>
        <v>#REF!</v>
      </c>
      <c r="K365" s="387"/>
      <c r="L365" s="330"/>
      <c r="M365" s="387"/>
      <c r="N365" s="387"/>
      <c r="O365" s="387"/>
      <c r="P365" s="387"/>
      <c r="W365" s="259"/>
    </row>
    <row r="366" spans="2:35">
      <c r="B366" s="707" t="e">
        <f t="shared" si="91"/>
        <v>#REF!</v>
      </c>
      <c r="C366" s="708"/>
      <c r="D366" s="708"/>
      <c r="E366" s="515" t="e">
        <f>IF('Cumulative Budget Request '!#REF!='Split budget (F)'!$L$1,'Cumulative Budget Request '!#REF!,0)</f>
        <v>#REF!</v>
      </c>
      <c r="F366" s="515" t="e">
        <f>IF('Cumulative Budget Request '!#REF!='Split budget (F)'!$L$1,'Cumulative Budget Request '!#REF!,0)</f>
        <v>#REF!</v>
      </c>
      <c r="G366" s="515" t="e">
        <f>IF('Cumulative Budget Request '!#REF!='Split budget (F)'!$L$1,'Cumulative Budget Request '!#REF!,0)</f>
        <v>#REF!</v>
      </c>
      <c r="H366" s="515" t="e">
        <f>IF('Cumulative Budget Request '!#REF!='Split budget (F)'!$L$1,'Cumulative Budget Request '!#REF!,0)</f>
        <v>#REF!</v>
      </c>
      <c r="I366" s="515" t="e">
        <f>IF('Cumulative Budget Request '!#REF!='Split budget (F)'!$L$1,'Cumulative Budget Request '!#REF!,0)</f>
        <v>#REF!</v>
      </c>
      <c r="J366" s="574" t="e">
        <f t="shared" si="92"/>
        <v>#REF!</v>
      </c>
      <c r="K366" s="387"/>
      <c r="L366" s="330"/>
      <c r="M366" s="387"/>
      <c r="N366" s="387"/>
      <c r="O366" s="387"/>
      <c r="P366" s="387"/>
    </row>
    <row r="367" spans="2:35">
      <c r="B367" s="707" t="e">
        <f t="shared" si="91"/>
        <v>#REF!</v>
      </c>
      <c r="C367" s="708"/>
      <c r="D367" s="708"/>
      <c r="E367" s="515" t="e">
        <f>IF('Cumulative Budget Request '!#REF!='Split budget (F)'!$L$1,'Cumulative Budget Request '!#REF!,0)</f>
        <v>#REF!</v>
      </c>
      <c r="F367" s="515" t="e">
        <f>IF('Cumulative Budget Request '!#REF!='Split budget (F)'!$L$1,'Cumulative Budget Request '!#REF!,0)</f>
        <v>#REF!</v>
      </c>
      <c r="G367" s="515" t="e">
        <f>IF('Cumulative Budget Request '!#REF!='Split budget (F)'!$L$1,'Cumulative Budget Request '!#REF!,0)</f>
        <v>#REF!</v>
      </c>
      <c r="H367" s="515" t="e">
        <f>IF('Cumulative Budget Request '!#REF!='Split budget (F)'!$L$1,'Cumulative Budget Request '!#REF!,0)</f>
        <v>#REF!</v>
      </c>
      <c r="I367" s="515" t="e">
        <f>IF('Cumulative Budget Request '!#REF!='Split budget (F)'!$L$1,'Cumulative Budget Request '!#REF!,0)</f>
        <v>#REF!</v>
      </c>
      <c r="J367" s="574" t="e">
        <f t="shared" si="92"/>
        <v>#REF!</v>
      </c>
      <c r="K367" s="387"/>
      <c r="L367" s="330"/>
      <c r="M367" s="387"/>
      <c r="N367" s="387"/>
      <c r="O367" s="387"/>
      <c r="P367" s="387"/>
    </row>
    <row r="368" spans="2:35" hidden="1">
      <c r="B368" s="707" t="e">
        <f t="shared" si="91"/>
        <v>#REF!</v>
      </c>
      <c r="C368" s="708"/>
      <c r="D368" s="708"/>
      <c r="E368" s="515" t="e">
        <f>IF('Cumulative Budget Request '!#REF!='Split budget (F)'!$L$1,'Cumulative Budget Request '!#REF!,0)</f>
        <v>#REF!</v>
      </c>
      <c r="F368" s="515" t="e">
        <f>IF('Cumulative Budget Request '!#REF!='Split budget (F)'!$L$1,'Cumulative Budget Request '!#REF!,0)</f>
        <v>#REF!</v>
      </c>
      <c r="G368" s="515" t="e">
        <f>IF('Cumulative Budget Request '!#REF!='Split budget (F)'!$L$1,'Cumulative Budget Request '!#REF!,0)</f>
        <v>#REF!</v>
      </c>
      <c r="H368" s="515" t="e">
        <f>IF('Cumulative Budget Request '!#REF!='Split budget (F)'!$L$1,'Cumulative Budget Request '!#REF!,0)</f>
        <v>#REF!</v>
      </c>
      <c r="I368" s="515" t="e">
        <f>IF('Cumulative Budget Request '!#REF!='Split budget (F)'!$L$1,'Cumulative Budget Request '!#REF!,0)</f>
        <v>#REF!</v>
      </c>
      <c r="J368" s="574" t="e">
        <f t="shared" si="92"/>
        <v>#REF!</v>
      </c>
      <c r="K368" s="387"/>
      <c r="L368" s="330"/>
      <c r="M368" s="387"/>
      <c r="N368" s="387"/>
      <c r="O368" s="387"/>
      <c r="P368" s="387"/>
    </row>
    <row r="369" spans="2:16" hidden="1">
      <c r="B369" s="707" t="e">
        <f t="shared" si="91"/>
        <v>#REF!</v>
      </c>
      <c r="C369" s="708"/>
      <c r="D369" s="708"/>
      <c r="E369" s="515" t="e">
        <f>IF('Cumulative Budget Request '!#REF!='Split budget (F)'!$L$1,'Cumulative Budget Request '!#REF!,0)</f>
        <v>#REF!</v>
      </c>
      <c r="F369" s="515" t="e">
        <f>IF('Cumulative Budget Request '!#REF!='Split budget (F)'!$L$1,'Cumulative Budget Request '!#REF!,0)</f>
        <v>#REF!</v>
      </c>
      <c r="G369" s="515" t="e">
        <f>IF('Cumulative Budget Request '!#REF!='Split budget (F)'!$L$1,'Cumulative Budget Request '!#REF!,0)</f>
        <v>#REF!</v>
      </c>
      <c r="H369" s="515" t="e">
        <f>IF('Cumulative Budget Request '!#REF!='Split budget (F)'!$L$1,'Cumulative Budget Request '!#REF!,0)</f>
        <v>#REF!</v>
      </c>
      <c r="I369" s="515" t="e">
        <f>IF('Cumulative Budget Request '!#REF!='Split budget (F)'!$L$1,'Cumulative Budget Request '!#REF!,0)</f>
        <v>#REF!</v>
      </c>
      <c r="J369" s="574" t="e">
        <f t="shared" si="92"/>
        <v>#REF!</v>
      </c>
      <c r="K369" s="387"/>
      <c r="L369" s="330"/>
      <c r="M369" s="387"/>
      <c r="N369" s="387"/>
      <c r="O369" s="387"/>
      <c r="P369" s="387"/>
    </row>
    <row r="370" spans="2:16" hidden="1">
      <c r="B370" s="707" t="e">
        <f t="shared" si="91"/>
        <v>#REF!</v>
      </c>
      <c r="C370" s="708"/>
      <c r="D370" s="708"/>
      <c r="E370" s="515" t="e">
        <f>IF('Cumulative Budget Request '!#REF!='Split budget (F)'!$L$1,'Cumulative Budget Request '!#REF!,0)</f>
        <v>#REF!</v>
      </c>
      <c r="F370" s="515" t="e">
        <f>IF('Cumulative Budget Request '!#REF!='Split budget (F)'!$L$1,'Cumulative Budget Request '!#REF!,0)</f>
        <v>#REF!</v>
      </c>
      <c r="G370" s="515" t="e">
        <f>IF('Cumulative Budget Request '!#REF!='Split budget (F)'!$L$1,'Cumulative Budget Request '!#REF!,0)</f>
        <v>#REF!</v>
      </c>
      <c r="H370" s="515" t="e">
        <f>IF('Cumulative Budget Request '!#REF!='Split budget (F)'!$L$1,'Cumulative Budget Request '!#REF!,0)</f>
        <v>#REF!</v>
      </c>
      <c r="I370" s="515" t="e">
        <f>IF('Cumulative Budget Request '!#REF!='Split budget (F)'!$L$1,'Cumulative Budget Request '!#REF!,0)</f>
        <v>#REF!</v>
      </c>
      <c r="J370" s="574" t="e">
        <f t="shared" si="92"/>
        <v>#REF!</v>
      </c>
      <c r="K370" s="387"/>
      <c r="L370" s="330"/>
      <c r="M370" s="387"/>
      <c r="N370" s="387"/>
      <c r="O370" s="387"/>
      <c r="P370" s="387"/>
    </row>
    <row r="371" spans="2:16" hidden="1">
      <c r="B371" s="707" t="e">
        <f t="shared" si="91"/>
        <v>#REF!</v>
      </c>
      <c r="C371" s="708"/>
      <c r="D371" s="708"/>
      <c r="E371" s="515" t="e">
        <f>IF('Cumulative Budget Request '!#REF!='Split budget (F)'!$L$1,'Cumulative Budget Request '!#REF!,0)</f>
        <v>#REF!</v>
      </c>
      <c r="F371" s="515" t="e">
        <f>IF('Cumulative Budget Request '!#REF!='Split budget (F)'!$L$1,'Cumulative Budget Request '!#REF!,0)</f>
        <v>#REF!</v>
      </c>
      <c r="G371" s="515" t="e">
        <f>IF('Cumulative Budget Request '!#REF!='Split budget (F)'!$L$1,'Cumulative Budget Request '!#REF!,0)</f>
        <v>#REF!</v>
      </c>
      <c r="H371" s="515" t="e">
        <f>IF('Cumulative Budget Request '!#REF!='Split budget (F)'!$L$1,'Cumulative Budget Request '!#REF!,0)</f>
        <v>#REF!</v>
      </c>
      <c r="I371" s="515" t="e">
        <f>IF('Cumulative Budget Request '!#REF!='Split budget (F)'!$L$1,'Cumulative Budget Request '!#REF!,0)</f>
        <v>#REF!</v>
      </c>
      <c r="J371" s="574" t="e">
        <f t="shared" si="92"/>
        <v>#REF!</v>
      </c>
      <c r="K371" s="387"/>
      <c r="L371" s="330"/>
      <c r="M371" s="387"/>
      <c r="N371" s="387"/>
      <c r="O371" s="387"/>
      <c r="P371" s="387"/>
    </row>
    <row r="372" spans="2:16" hidden="1">
      <c r="B372" s="707" t="e">
        <f t="shared" si="91"/>
        <v>#REF!</v>
      </c>
      <c r="C372" s="708"/>
      <c r="D372" s="708"/>
      <c r="E372" s="515" t="e">
        <f>IF('Cumulative Budget Request '!#REF!='Split budget (F)'!$L$1,'Cumulative Budget Request '!#REF!,0)</f>
        <v>#REF!</v>
      </c>
      <c r="F372" s="515" t="e">
        <f>IF('Cumulative Budget Request '!#REF!='Split budget (F)'!$L$1,'Cumulative Budget Request '!#REF!,0)</f>
        <v>#REF!</v>
      </c>
      <c r="G372" s="515" t="e">
        <f>IF('Cumulative Budget Request '!#REF!='Split budget (F)'!$L$1,'Cumulative Budget Request '!#REF!,0)</f>
        <v>#REF!</v>
      </c>
      <c r="H372" s="515" t="e">
        <f>IF('Cumulative Budget Request '!#REF!='Split budget (F)'!$L$1,'Cumulative Budget Request '!#REF!,0)</f>
        <v>#REF!</v>
      </c>
      <c r="I372" s="515" t="e">
        <f>IF('Cumulative Budget Request '!#REF!='Split budget (F)'!$L$1,'Cumulative Budget Request '!#REF!,0)</f>
        <v>#REF!</v>
      </c>
      <c r="J372" s="574" t="e">
        <f t="shared" si="92"/>
        <v>#REF!</v>
      </c>
      <c r="K372" s="387"/>
      <c r="L372" s="330"/>
      <c r="M372" s="387"/>
      <c r="N372" s="387"/>
      <c r="O372" s="387"/>
      <c r="P372" s="387"/>
    </row>
    <row r="373" spans="2:16" hidden="1">
      <c r="B373" s="707" t="e">
        <f t="shared" si="91"/>
        <v>#REF!</v>
      </c>
      <c r="C373" s="708"/>
      <c r="D373" s="708"/>
      <c r="E373" s="515" t="e">
        <f>IF('Cumulative Budget Request '!#REF!='Split budget (F)'!$L$1,'Cumulative Budget Request '!#REF!,0)</f>
        <v>#REF!</v>
      </c>
      <c r="F373" s="515" t="e">
        <f>IF('Cumulative Budget Request '!#REF!='Split budget (F)'!$L$1,'Cumulative Budget Request '!#REF!,0)</f>
        <v>#REF!</v>
      </c>
      <c r="G373" s="515" t="e">
        <f>IF('Cumulative Budget Request '!#REF!='Split budget (F)'!$L$1,'Cumulative Budget Request '!#REF!,0)</f>
        <v>#REF!</v>
      </c>
      <c r="H373" s="515" t="e">
        <f>IF('Cumulative Budget Request '!#REF!='Split budget (F)'!$L$1,'Cumulative Budget Request '!#REF!,0)</f>
        <v>#REF!</v>
      </c>
      <c r="I373" s="515" t="e">
        <f>IF('Cumulative Budget Request '!#REF!='Split budget (F)'!$L$1,'Cumulative Budget Request '!#REF!,0)</f>
        <v>#REF!</v>
      </c>
      <c r="J373" s="574" t="e">
        <f t="shared" si="92"/>
        <v>#REF!</v>
      </c>
      <c r="K373" s="387"/>
      <c r="L373" s="330"/>
      <c r="M373" s="387"/>
      <c r="N373" s="387"/>
      <c r="O373" s="387"/>
      <c r="P373" s="387"/>
    </row>
    <row r="374" spans="2:16" hidden="1">
      <c r="B374" s="707" t="e">
        <f t="shared" si="91"/>
        <v>#REF!</v>
      </c>
      <c r="C374" s="708"/>
      <c r="D374" s="708"/>
      <c r="E374" s="515" t="e">
        <f>IF('Cumulative Budget Request '!#REF!='Split budget (F)'!$L$1,'Cumulative Budget Request '!#REF!,0)</f>
        <v>#REF!</v>
      </c>
      <c r="F374" s="515" t="e">
        <f>IF('Cumulative Budget Request '!#REF!='Split budget (F)'!$L$1,'Cumulative Budget Request '!#REF!,0)</f>
        <v>#REF!</v>
      </c>
      <c r="G374" s="515" t="e">
        <f>IF('Cumulative Budget Request '!#REF!='Split budget (F)'!$L$1,'Cumulative Budget Request '!#REF!,0)</f>
        <v>#REF!</v>
      </c>
      <c r="H374" s="515" t="e">
        <f>IF('Cumulative Budget Request '!#REF!='Split budget (F)'!$L$1,'Cumulative Budget Request '!#REF!,0)</f>
        <v>#REF!</v>
      </c>
      <c r="I374" s="515" t="e">
        <f>IF('Cumulative Budget Request '!#REF!='Split budget (F)'!$L$1,'Cumulative Budget Request '!#REF!,0)</f>
        <v>#REF!</v>
      </c>
      <c r="J374" s="574" t="e">
        <f t="shared" si="92"/>
        <v>#REF!</v>
      </c>
      <c r="K374" s="387"/>
      <c r="L374" s="330"/>
      <c r="M374" s="387"/>
      <c r="N374" s="387"/>
      <c r="O374" s="387"/>
      <c r="P374" s="387"/>
    </row>
    <row r="375" spans="2:16" hidden="1">
      <c r="B375" s="707" t="e">
        <f t="shared" si="91"/>
        <v>#REF!</v>
      </c>
      <c r="C375" s="708"/>
      <c r="D375" s="708"/>
      <c r="E375" s="515" t="e">
        <f>IF('Cumulative Budget Request '!#REF!='Split budget (F)'!$L$1,'Cumulative Budget Request '!#REF!,0)</f>
        <v>#REF!</v>
      </c>
      <c r="F375" s="515" t="e">
        <f>IF('Cumulative Budget Request '!#REF!='Split budget (F)'!$L$1,'Cumulative Budget Request '!#REF!,0)</f>
        <v>#REF!</v>
      </c>
      <c r="G375" s="515" t="e">
        <f>IF('Cumulative Budget Request '!#REF!='Split budget (F)'!$L$1,'Cumulative Budget Request '!#REF!,0)</f>
        <v>#REF!</v>
      </c>
      <c r="H375" s="515" t="e">
        <f>IF('Cumulative Budget Request '!#REF!='Split budget (F)'!$L$1,'Cumulative Budget Request '!#REF!,0)</f>
        <v>#REF!</v>
      </c>
      <c r="I375" s="515" t="e">
        <f>IF('Cumulative Budget Request '!#REF!='Split budget (F)'!$L$1,'Cumulative Budget Request '!#REF!,0)</f>
        <v>#REF!</v>
      </c>
      <c r="J375" s="574" t="e">
        <f t="shared" si="92"/>
        <v>#REF!</v>
      </c>
      <c r="K375" s="387"/>
      <c r="L375" s="330"/>
      <c r="M375" s="387"/>
      <c r="N375" s="387"/>
      <c r="O375" s="387"/>
      <c r="P375" s="387"/>
    </row>
    <row r="376" spans="2:16" hidden="1">
      <c r="B376" s="707" t="e">
        <f t="shared" si="91"/>
        <v>#REF!</v>
      </c>
      <c r="C376" s="708"/>
      <c r="D376" s="708"/>
      <c r="E376" s="515" t="e">
        <f>IF('Cumulative Budget Request '!#REF!='Split budget (F)'!$L$1,'Cumulative Budget Request '!#REF!,0)</f>
        <v>#REF!</v>
      </c>
      <c r="F376" s="515" t="e">
        <f>IF('Cumulative Budget Request '!#REF!='Split budget (F)'!$L$1,'Cumulative Budget Request '!#REF!,0)</f>
        <v>#REF!</v>
      </c>
      <c r="G376" s="515" t="e">
        <f>IF('Cumulative Budget Request '!#REF!='Split budget (F)'!$L$1,'Cumulative Budget Request '!#REF!,0)</f>
        <v>#REF!</v>
      </c>
      <c r="H376" s="515" t="e">
        <f>IF('Cumulative Budget Request '!#REF!='Split budget (F)'!$L$1,'Cumulative Budget Request '!#REF!,0)</f>
        <v>#REF!</v>
      </c>
      <c r="I376" s="515" t="e">
        <f>IF('Cumulative Budget Request '!#REF!='Split budget (F)'!$L$1,'Cumulative Budget Request '!#REF!,0)</f>
        <v>#REF!</v>
      </c>
      <c r="J376" s="574" t="e">
        <f t="shared" si="92"/>
        <v>#REF!</v>
      </c>
      <c r="K376" s="387"/>
      <c r="L376" s="330"/>
      <c r="M376" s="387"/>
      <c r="N376" s="387"/>
      <c r="O376" s="387"/>
      <c r="P376" s="387"/>
    </row>
    <row r="377" spans="2:16" hidden="1">
      <c r="B377" s="707" t="e">
        <f t="shared" si="91"/>
        <v>#REF!</v>
      </c>
      <c r="C377" s="708"/>
      <c r="D377" s="708"/>
      <c r="E377" s="515" t="e">
        <f>IF('Cumulative Budget Request '!#REF!='Split budget (F)'!$L$1,'Cumulative Budget Request '!#REF!,0)</f>
        <v>#REF!</v>
      </c>
      <c r="F377" s="515" t="e">
        <f>IF('Cumulative Budget Request '!#REF!='Split budget (F)'!$L$1,'Cumulative Budget Request '!#REF!,0)</f>
        <v>#REF!</v>
      </c>
      <c r="G377" s="515" t="e">
        <f>IF('Cumulative Budget Request '!#REF!='Split budget (F)'!$L$1,'Cumulative Budget Request '!#REF!,0)</f>
        <v>#REF!</v>
      </c>
      <c r="H377" s="515" t="e">
        <f>IF('Cumulative Budget Request '!#REF!='Split budget (F)'!$L$1,'Cumulative Budget Request '!#REF!,0)</f>
        <v>#REF!</v>
      </c>
      <c r="I377" s="515" t="e">
        <f>IF('Cumulative Budget Request '!#REF!='Split budget (F)'!$L$1,'Cumulative Budget Request '!#REF!,0)</f>
        <v>#REF!</v>
      </c>
      <c r="J377" s="574" t="e">
        <f t="shared" si="92"/>
        <v>#REF!</v>
      </c>
      <c r="K377" s="387"/>
      <c r="L377" s="330"/>
      <c r="M377" s="387"/>
      <c r="N377" s="387"/>
      <c r="O377" s="387"/>
      <c r="P377" s="387"/>
    </row>
    <row r="378" spans="2:16" hidden="1">
      <c r="B378" s="707" t="e">
        <f t="shared" si="91"/>
        <v>#REF!</v>
      </c>
      <c r="C378" s="708"/>
      <c r="D378" s="708"/>
      <c r="E378" s="515" t="e">
        <f>IF('Cumulative Budget Request '!#REF!='Split budget (F)'!$L$1,'Cumulative Budget Request '!#REF!,0)</f>
        <v>#REF!</v>
      </c>
      <c r="F378" s="515" t="e">
        <f>IF('Cumulative Budget Request '!#REF!='Split budget (F)'!$L$1,'Cumulative Budget Request '!#REF!,0)</f>
        <v>#REF!</v>
      </c>
      <c r="G378" s="515" t="e">
        <f>IF('Cumulative Budget Request '!#REF!='Split budget (F)'!$L$1,'Cumulative Budget Request '!#REF!,0)</f>
        <v>#REF!</v>
      </c>
      <c r="H378" s="515" t="e">
        <f>IF('Cumulative Budget Request '!#REF!='Split budget (F)'!$L$1,'Cumulative Budget Request '!#REF!,0)</f>
        <v>#REF!</v>
      </c>
      <c r="I378" s="515" t="e">
        <f>IF('Cumulative Budget Request '!#REF!='Split budget (F)'!$L$1,'Cumulative Budget Request '!#REF!,0)</f>
        <v>#REF!</v>
      </c>
      <c r="J378" s="574" t="e">
        <f t="shared" si="92"/>
        <v>#REF!</v>
      </c>
      <c r="K378" s="387"/>
      <c r="L378" s="330"/>
      <c r="M378" s="387"/>
      <c r="N378" s="387"/>
      <c r="O378" s="387"/>
      <c r="P378" s="387"/>
    </row>
    <row r="379" spans="2:16" hidden="1">
      <c r="B379" s="707" t="e">
        <f t="shared" si="91"/>
        <v>#REF!</v>
      </c>
      <c r="C379" s="708"/>
      <c r="D379" s="708"/>
      <c r="E379" s="515" t="e">
        <f>IF('Cumulative Budget Request '!#REF!='Split budget (F)'!$L$1,'Cumulative Budget Request '!#REF!,0)</f>
        <v>#REF!</v>
      </c>
      <c r="F379" s="515" t="e">
        <f>IF('Cumulative Budget Request '!#REF!='Split budget (F)'!$L$1,'Cumulative Budget Request '!#REF!,0)</f>
        <v>#REF!</v>
      </c>
      <c r="G379" s="515" t="e">
        <f>IF('Cumulative Budget Request '!#REF!='Split budget (F)'!$L$1,'Cumulative Budget Request '!#REF!,0)</f>
        <v>#REF!</v>
      </c>
      <c r="H379" s="515" t="e">
        <f>IF('Cumulative Budget Request '!#REF!='Split budget (F)'!$L$1,'Cumulative Budget Request '!#REF!,0)</f>
        <v>#REF!</v>
      </c>
      <c r="I379" s="515" t="e">
        <f>IF('Cumulative Budget Request '!#REF!='Split budget (F)'!$L$1,'Cumulative Budget Request '!#REF!,0)</f>
        <v>#REF!</v>
      </c>
      <c r="J379" s="574" t="e">
        <f t="shared" si="92"/>
        <v>#REF!</v>
      </c>
      <c r="K379" s="387"/>
      <c r="L379" s="330"/>
      <c r="M379" s="387"/>
      <c r="N379" s="387"/>
      <c r="O379" s="387"/>
      <c r="P379" s="387"/>
    </row>
    <row r="380" spans="2:16" hidden="1">
      <c r="B380" s="707" t="e">
        <f t="shared" si="91"/>
        <v>#REF!</v>
      </c>
      <c r="C380" s="708"/>
      <c r="D380" s="708"/>
      <c r="E380" s="515" t="e">
        <f>IF('Cumulative Budget Request '!#REF!='Split budget (F)'!$L$1,'Cumulative Budget Request '!#REF!,0)</f>
        <v>#REF!</v>
      </c>
      <c r="F380" s="515" t="e">
        <f>IF('Cumulative Budget Request '!#REF!='Split budget (F)'!$L$1,'Cumulative Budget Request '!#REF!,0)</f>
        <v>#REF!</v>
      </c>
      <c r="G380" s="515" t="e">
        <f>IF('Cumulative Budget Request '!#REF!='Split budget (F)'!$L$1,'Cumulative Budget Request '!#REF!,0)</f>
        <v>#REF!</v>
      </c>
      <c r="H380" s="515" t="e">
        <f>IF('Cumulative Budget Request '!#REF!='Split budget (F)'!$L$1,'Cumulative Budget Request '!#REF!,0)</f>
        <v>#REF!</v>
      </c>
      <c r="I380" s="515" t="e">
        <f>IF('Cumulative Budget Request '!#REF!='Split budget (F)'!$L$1,'Cumulative Budget Request '!#REF!,0)</f>
        <v>#REF!</v>
      </c>
      <c r="J380" s="574" t="e">
        <f t="shared" si="92"/>
        <v>#REF!</v>
      </c>
      <c r="K380" s="387"/>
      <c r="L380" s="330"/>
      <c r="M380" s="387"/>
      <c r="N380" s="387"/>
      <c r="O380" s="387"/>
      <c r="P380" s="387"/>
    </row>
    <row r="381" spans="2:16" hidden="1">
      <c r="B381" s="707" t="e">
        <f t="shared" si="91"/>
        <v>#REF!</v>
      </c>
      <c r="C381" s="708"/>
      <c r="D381" s="708"/>
      <c r="E381" s="515" t="e">
        <f>IF('Cumulative Budget Request '!#REF!='Split budget (F)'!$L$1,'Cumulative Budget Request '!#REF!,0)</f>
        <v>#REF!</v>
      </c>
      <c r="F381" s="515" t="e">
        <f>IF('Cumulative Budget Request '!#REF!='Split budget (F)'!$L$1,'Cumulative Budget Request '!#REF!,0)</f>
        <v>#REF!</v>
      </c>
      <c r="G381" s="515" t="e">
        <f>IF('Cumulative Budget Request '!#REF!='Split budget (F)'!$L$1,'Cumulative Budget Request '!#REF!,0)</f>
        <v>#REF!</v>
      </c>
      <c r="H381" s="515" t="e">
        <f>IF('Cumulative Budget Request '!#REF!='Split budget (F)'!$L$1,'Cumulative Budget Request '!#REF!,0)</f>
        <v>#REF!</v>
      </c>
      <c r="I381" s="515" t="e">
        <f>IF('Cumulative Budget Request '!#REF!='Split budget (F)'!$L$1,'Cumulative Budget Request '!#REF!,0)</f>
        <v>#REF!</v>
      </c>
      <c r="J381" s="574" t="e">
        <f t="shared" si="92"/>
        <v>#REF!</v>
      </c>
      <c r="K381" s="387"/>
      <c r="L381" s="330"/>
      <c r="M381" s="387"/>
      <c r="N381" s="387"/>
      <c r="O381" s="387"/>
      <c r="P381" s="387"/>
    </row>
    <row r="382" spans="2:16" hidden="1">
      <c r="B382" s="707" t="e">
        <f t="shared" si="91"/>
        <v>#REF!</v>
      </c>
      <c r="C382" s="708"/>
      <c r="D382" s="708"/>
      <c r="E382" s="515" t="e">
        <f>IF('Cumulative Budget Request '!#REF!='Split budget (F)'!$L$1,'Cumulative Budget Request '!#REF!,0)</f>
        <v>#REF!</v>
      </c>
      <c r="F382" s="515" t="e">
        <f>IF('Cumulative Budget Request '!#REF!='Split budget (F)'!$L$1,'Cumulative Budget Request '!#REF!,0)</f>
        <v>#REF!</v>
      </c>
      <c r="G382" s="515" t="e">
        <f>IF('Cumulative Budget Request '!#REF!='Split budget (F)'!$L$1,'Cumulative Budget Request '!#REF!,0)</f>
        <v>#REF!</v>
      </c>
      <c r="H382" s="515" t="e">
        <f>IF('Cumulative Budget Request '!#REF!='Split budget (F)'!$L$1,'Cumulative Budget Request '!#REF!,0)</f>
        <v>#REF!</v>
      </c>
      <c r="I382" s="515" t="e">
        <f>IF('Cumulative Budget Request '!#REF!='Split budget (F)'!$L$1,'Cumulative Budget Request '!#REF!,0)</f>
        <v>#REF!</v>
      </c>
      <c r="J382" s="574" t="e">
        <f t="shared" si="92"/>
        <v>#REF!</v>
      </c>
      <c r="K382" s="387"/>
      <c r="L382" s="330"/>
      <c r="M382" s="387"/>
      <c r="N382" s="387"/>
      <c r="O382" s="387"/>
      <c r="P382" s="387"/>
    </row>
    <row r="383" spans="2:16" hidden="1">
      <c r="B383" s="707" t="e">
        <f t="shared" si="91"/>
        <v>#REF!</v>
      </c>
      <c r="C383" s="708"/>
      <c r="D383" s="708"/>
      <c r="E383" s="515" t="e">
        <f>IF('Cumulative Budget Request '!#REF!='Split budget (F)'!$L$1,'Cumulative Budget Request '!#REF!,0)</f>
        <v>#REF!</v>
      </c>
      <c r="F383" s="515" t="e">
        <f>IF('Cumulative Budget Request '!#REF!='Split budget (F)'!$L$1,'Cumulative Budget Request '!#REF!,0)</f>
        <v>#REF!</v>
      </c>
      <c r="G383" s="515" t="e">
        <f>IF('Cumulative Budget Request '!#REF!='Split budget (F)'!$L$1,'Cumulative Budget Request '!#REF!,0)</f>
        <v>#REF!</v>
      </c>
      <c r="H383" s="515" t="e">
        <f>IF('Cumulative Budget Request '!#REF!='Split budget (F)'!$L$1,'Cumulative Budget Request '!#REF!,0)</f>
        <v>#REF!</v>
      </c>
      <c r="I383" s="515" t="e">
        <f>IF('Cumulative Budget Request '!#REF!='Split budget (F)'!$L$1,'Cumulative Budget Request '!#REF!,0)</f>
        <v>#REF!</v>
      </c>
      <c r="J383" s="574" t="e">
        <f t="shared" si="92"/>
        <v>#REF!</v>
      </c>
      <c r="K383" s="387"/>
      <c r="L383" s="330"/>
      <c r="M383" s="387"/>
      <c r="N383" s="387"/>
      <c r="O383" s="387"/>
      <c r="P383" s="387"/>
    </row>
    <row r="384" spans="2:16" hidden="1">
      <c r="B384" s="714" t="e">
        <f t="shared" si="91"/>
        <v>#REF!</v>
      </c>
      <c r="C384" s="715"/>
      <c r="D384" s="715"/>
      <c r="E384" s="515" t="e">
        <f>IF('Cumulative Budget Request '!#REF!='Split budget (F)'!$L$1,'Cumulative Budget Request '!#REF!,0)</f>
        <v>#REF!</v>
      </c>
      <c r="F384" s="515" t="e">
        <f>IF('Cumulative Budget Request '!#REF!='Split budget (F)'!$L$1,'Cumulative Budget Request '!#REF!,0)</f>
        <v>#REF!</v>
      </c>
      <c r="G384" s="515" t="e">
        <f>IF('Cumulative Budget Request '!#REF!='Split budget (F)'!$L$1,'Cumulative Budget Request '!#REF!,0)</f>
        <v>#REF!</v>
      </c>
      <c r="H384" s="515" t="e">
        <f>IF('Cumulative Budget Request '!#REF!='Split budget (F)'!$L$1,'Cumulative Budget Request '!#REF!,0)</f>
        <v>#REF!</v>
      </c>
      <c r="I384" s="515" t="e">
        <f>IF('Cumulative Budget Request '!#REF!='Split budget (F)'!$L$1,'Cumulative Budget Request '!#REF!,0)</f>
        <v>#REF!</v>
      </c>
      <c r="J384" s="575" t="e">
        <f t="shared" si="92"/>
        <v>#REF!</v>
      </c>
      <c r="K384" s="387"/>
      <c r="L384" s="330"/>
      <c r="M384" s="387"/>
      <c r="N384" s="387"/>
      <c r="O384" s="387"/>
      <c r="P384" s="387"/>
    </row>
    <row r="385" spans="1:16" ht="13.5" thickBot="1">
      <c r="B385" s="716" t="str">
        <f t="shared" si="91"/>
        <v>TOTAL</v>
      </c>
      <c r="C385" s="717"/>
      <c r="D385" s="717"/>
      <c r="E385" s="577" t="e">
        <f>SUM(E365:E384)</f>
        <v>#REF!</v>
      </c>
      <c r="F385" s="577" t="e">
        <f t="shared" ref="F385:I385" si="93">SUM(F365:F384)</f>
        <v>#REF!</v>
      </c>
      <c r="G385" s="577" t="e">
        <f t="shared" si="93"/>
        <v>#REF!</v>
      </c>
      <c r="H385" s="577" t="e">
        <f t="shared" si="93"/>
        <v>#REF!</v>
      </c>
      <c r="I385" s="577" t="e">
        <f t="shared" si="93"/>
        <v>#REF!</v>
      </c>
      <c r="J385" s="576" t="e">
        <f>SUM(J365:J384)</f>
        <v>#REF!</v>
      </c>
      <c r="K385" s="387"/>
      <c r="L385" s="330"/>
      <c r="M385" s="387"/>
      <c r="N385" s="387"/>
      <c r="O385" s="387"/>
      <c r="P385" s="387"/>
    </row>
    <row r="386" spans="1:16" ht="13.15" thickBot="1">
      <c r="A386" s="259"/>
      <c r="B386" s="259"/>
      <c r="C386" s="259"/>
      <c r="D386" s="259"/>
      <c r="E386" s="387"/>
      <c r="F386" s="330"/>
      <c r="G386" s="387"/>
      <c r="H386" s="387"/>
      <c r="I386" s="387"/>
      <c r="J386" s="387"/>
    </row>
    <row r="387" spans="1:16" ht="12.95" customHeight="1">
      <c r="A387" s="259"/>
      <c r="B387" s="709" t="s">
        <v>130</v>
      </c>
      <c r="C387" s="710"/>
      <c r="D387" s="710"/>
      <c r="E387" s="710"/>
      <c r="F387" s="710"/>
      <c r="G387" s="710"/>
      <c r="H387" s="710"/>
      <c r="I387" s="710"/>
      <c r="J387" s="711"/>
    </row>
    <row r="388" spans="1:16" ht="13.15">
      <c r="A388" s="259"/>
      <c r="B388" s="718" t="s">
        <v>131</v>
      </c>
      <c r="C388" s="719"/>
      <c r="D388" s="719"/>
      <c r="E388" s="505" t="s">
        <v>30</v>
      </c>
      <c r="F388" s="505" t="s">
        <v>31</v>
      </c>
      <c r="G388" s="544" t="s">
        <v>32</v>
      </c>
      <c r="H388" s="544" t="s">
        <v>33</v>
      </c>
      <c r="I388" s="544" t="s">
        <v>34</v>
      </c>
      <c r="J388" s="506" t="s">
        <v>1</v>
      </c>
    </row>
    <row r="389" spans="1:16">
      <c r="A389" s="259"/>
      <c r="B389" s="712" t="e">
        <f t="shared" ref="B389:B409" si="94">B365</f>
        <v>#REF!</v>
      </c>
      <c r="C389" s="713"/>
      <c r="D389" s="713"/>
      <c r="E389" s="515" t="e">
        <f>IF('Cumulative Budget Request '!#REF!='Split budget (F)'!$L$1,'Cumulative Budget Request '!#REF!,0)</f>
        <v>#REF!</v>
      </c>
      <c r="F389" s="515" t="e">
        <f>IF('Cumulative Budget Request '!#REF!='Split budget (F)'!$L$1,'Cumulative Budget Request '!#REF!,0)</f>
        <v>#REF!</v>
      </c>
      <c r="G389" s="515" t="e">
        <f>IF('Cumulative Budget Request '!#REF!='Split budget (F)'!$L$1,'Cumulative Budget Request '!#REF!,0)</f>
        <v>#REF!</v>
      </c>
      <c r="H389" s="515" t="e">
        <f>IF('Cumulative Budget Request '!#REF!='Split budget (F)'!$L$1,'Cumulative Budget Request '!#REF!,0)</f>
        <v>#REF!</v>
      </c>
      <c r="I389" s="515" t="e">
        <f>IF('Cumulative Budget Request '!#REF!='Split budget (F)'!$L$1,'Cumulative Budget Request '!#REF!,0)</f>
        <v>#REF!</v>
      </c>
      <c r="J389" s="574" t="e">
        <f t="shared" ref="J389:J408" si="95">SUM(E389:I389)</f>
        <v>#REF!</v>
      </c>
    </row>
    <row r="390" spans="1:16">
      <c r="A390" s="259"/>
      <c r="B390" s="707" t="e">
        <f t="shared" si="94"/>
        <v>#REF!</v>
      </c>
      <c r="C390" s="708"/>
      <c r="D390" s="708"/>
      <c r="E390" s="515" t="e">
        <f>IF('Cumulative Budget Request '!#REF!='Split budget (F)'!$L$1,'Cumulative Budget Request '!#REF!,0)</f>
        <v>#REF!</v>
      </c>
      <c r="F390" s="515" t="e">
        <f>IF('Cumulative Budget Request '!#REF!='Split budget (F)'!$L$1,'Cumulative Budget Request '!#REF!,0)</f>
        <v>#REF!</v>
      </c>
      <c r="G390" s="515" t="e">
        <f>IF('Cumulative Budget Request '!#REF!='Split budget (F)'!$L$1,'Cumulative Budget Request '!#REF!,0)</f>
        <v>#REF!</v>
      </c>
      <c r="H390" s="515" t="e">
        <f>IF('Cumulative Budget Request '!#REF!='Split budget (F)'!$L$1,'Cumulative Budget Request '!#REF!,0)</f>
        <v>#REF!</v>
      </c>
      <c r="I390" s="515" t="e">
        <f>IF('Cumulative Budget Request '!#REF!='Split budget (F)'!$L$1,'Cumulative Budget Request '!#REF!,0)</f>
        <v>#REF!</v>
      </c>
      <c r="J390" s="574" t="e">
        <f t="shared" si="95"/>
        <v>#REF!</v>
      </c>
    </row>
    <row r="391" spans="1:16">
      <c r="A391" s="259"/>
      <c r="B391" s="707" t="e">
        <f t="shared" si="94"/>
        <v>#REF!</v>
      </c>
      <c r="C391" s="708"/>
      <c r="D391" s="708"/>
      <c r="E391" s="515" t="e">
        <f>IF('Cumulative Budget Request '!#REF!='Split budget (F)'!$L$1,'Cumulative Budget Request '!#REF!,0)</f>
        <v>#REF!</v>
      </c>
      <c r="F391" s="515" t="e">
        <f>IF('Cumulative Budget Request '!#REF!='Split budget (F)'!$L$1,'Cumulative Budget Request '!#REF!,0)</f>
        <v>#REF!</v>
      </c>
      <c r="G391" s="515" t="e">
        <f>IF('Cumulative Budget Request '!#REF!='Split budget (F)'!$L$1,'Cumulative Budget Request '!#REF!,0)</f>
        <v>#REF!</v>
      </c>
      <c r="H391" s="515" t="e">
        <f>IF('Cumulative Budget Request '!#REF!='Split budget (F)'!$L$1,'Cumulative Budget Request '!#REF!,0)</f>
        <v>#REF!</v>
      </c>
      <c r="I391" s="515" t="e">
        <f>IF('Cumulative Budget Request '!#REF!='Split budget (F)'!$L$1,'Cumulative Budget Request '!#REF!,0)</f>
        <v>#REF!</v>
      </c>
      <c r="J391" s="574" t="e">
        <f t="shared" si="95"/>
        <v>#REF!</v>
      </c>
    </row>
    <row r="392" spans="1:16" hidden="1">
      <c r="A392" s="259"/>
      <c r="B392" s="707" t="e">
        <f t="shared" si="94"/>
        <v>#REF!</v>
      </c>
      <c r="C392" s="708"/>
      <c r="D392" s="708"/>
      <c r="E392" s="515" t="e">
        <f>IF('Cumulative Budget Request '!#REF!='Split budget (F)'!$L$1,'Cumulative Budget Request '!#REF!,0)</f>
        <v>#REF!</v>
      </c>
      <c r="F392" s="515" t="e">
        <f>IF('Cumulative Budget Request '!#REF!='Split budget (F)'!$L$1,'Cumulative Budget Request '!#REF!,0)</f>
        <v>#REF!</v>
      </c>
      <c r="G392" s="515" t="e">
        <f>IF('Cumulative Budget Request '!#REF!='Split budget (F)'!$L$1,'Cumulative Budget Request '!#REF!,0)</f>
        <v>#REF!</v>
      </c>
      <c r="H392" s="515" t="e">
        <f>IF('Cumulative Budget Request '!#REF!='Split budget (F)'!$L$1,'Cumulative Budget Request '!#REF!,0)</f>
        <v>#REF!</v>
      </c>
      <c r="I392" s="515" t="e">
        <f>IF('Cumulative Budget Request '!#REF!='Split budget (F)'!$L$1,'Cumulative Budget Request '!#REF!,0)</f>
        <v>#REF!</v>
      </c>
      <c r="J392" s="574" t="e">
        <f t="shared" si="95"/>
        <v>#REF!</v>
      </c>
    </row>
    <row r="393" spans="1:16" hidden="1">
      <c r="A393" s="259"/>
      <c r="B393" s="707" t="e">
        <f t="shared" si="94"/>
        <v>#REF!</v>
      </c>
      <c r="C393" s="708"/>
      <c r="D393" s="708"/>
      <c r="E393" s="515" t="e">
        <f>IF('Cumulative Budget Request '!#REF!='Split budget (F)'!$L$1,'Cumulative Budget Request '!#REF!,0)</f>
        <v>#REF!</v>
      </c>
      <c r="F393" s="515" t="e">
        <f>IF('Cumulative Budget Request '!#REF!='Split budget (F)'!$L$1,'Cumulative Budget Request '!#REF!,0)</f>
        <v>#REF!</v>
      </c>
      <c r="G393" s="515" t="e">
        <f>IF('Cumulative Budget Request '!#REF!='Split budget (F)'!$L$1,'Cumulative Budget Request '!#REF!,0)</f>
        <v>#REF!</v>
      </c>
      <c r="H393" s="515" t="e">
        <f>IF('Cumulative Budget Request '!#REF!='Split budget (F)'!$L$1,'Cumulative Budget Request '!#REF!,0)</f>
        <v>#REF!</v>
      </c>
      <c r="I393" s="515" t="e">
        <f>IF('Cumulative Budget Request '!#REF!='Split budget (F)'!$L$1,'Cumulative Budget Request '!#REF!,0)</f>
        <v>#REF!</v>
      </c>
      <c r="J393" s="574" t="e">
        <f t="shared" si="95"/>
        <v>#REF!</v>
      </c>
    </row>
    <row r="394" spans="1:16" hidden="1">
      <c r="A394" s="259"/>
      <c r="B394" s="707" t="e">
        <f t="shared" si="94"/>
        <v>#REF!</v>
      </c>
      <c r="C394" s="708"/>
      <c r="D394" s="708"/>
      <c r="E394" s="515" t="e">
        <f>IF('Cumulative Budget Request '!#REF!='Split budget (F)'!$L$1,'Cumulative Budget Request '!#REF!,0)</f>
        <v>#REF!</v>
      </c>
      <c r="F394" s="515" t="e">
        <f>IF('Cumulative Budget Request '!#REF!='Split budget (F)'!$L$1,'Cumulative Budget Request '!#REF!,0)</f>
        <v>#REF!</v>
      </c>
      <c r="G394" s="515" t="e">
        <f>IF('Cumulative Budget Request '!#REF!='Split budget (F)'!$L$1,'Cumulative Budget Request '!#REF!,0)</f>
        <v>#REF!</v>
      </c>
      <c r="H394" s="515" t="e">
        <f>IF('Cumulative Budget Request '!#REF!='Split budget (F)'!$L$1,'Cumulative Budget Request '!#REF!,0)</f>
        <v>#REF!</v>
      </c>
      <c r="I394" s="515" t="e">
        <f>IF('Cumulative Budget Request '!#REF!='Split budget (F)'!$L$1,'Cumulative Budget Request '!#REF!,0)</f>
        <v>#REF!</v>
      </c>
      <c r="J394" s="574" t="e">
        <f t="shared" si="95"/>
        <v>#REF!</v>
      </c>
    </row>
    <row r="395" spans="1:16" hidden="1">
      <c r="A395" s="259"/>
      <c r="B395" s="707" t="e">
        <f t="shared" si="94"/>
        <v>#REF!</v>
      </c>
      <c r="C395" s="708"/>
      <c r="D395" s="708"/>
      <c r="E395" s="515" t="e">
        <f>IF('Cumulative Budget Request '!#REF!='Split budget (F)'!$L$1,'Cumulative Budget Request '!#REF!,0)</f>
        <v>#REF!</v>
      </c>
      <c r="F395" s="515" t="e">
        <f>IF('Cumulative Budget Request '!#REF!='Split budget (F)'!$L$1,'Cumulative Budget Request '!#REF!,0)</f>
        <v>#REF!</v>
      </c>
      <c r="G395" s="515" t="e">
        <f>IF('Cumulative Budget Request '!#REF!='Split budget (F)'!$L$1,'Cumulative Budget Request '!#REF!,0)</f>
        <v>#REF!</v>
      </c>
      <c r="H395" s="515" t="e">
        <f>IF('Cumulative Budget Request '!#REF!='Split budget (F)'!$L$1,'Cumulative Budget Request '!#REF!,0)</f>
        <v>#REF!</v>
      </c>
      <c r="I395" s="515" t="e">
        <f>IF('Cumulative Budget Request '!#REF!='Split budget (F)'!$L$1,'Cumulative Budget Request '!#REF!,0)</f>
        <v>#REF!</v>
      </c>
      <c r="J395" s="574" t="e">
        <f t="shared" si="95"/>
        <v>#REF!</v>
      </c>
    </row>
    <row r="396" spans="1:16" hidden="1">
      <c r="A396" s="259"/>
      <c r="B396" s="707" t="e">
        <f t="shared" si="94"/>
        <v>#REF!</v>
      </c>
      <c r="C396" s="708"/>
      <c r="D396" s="708"/>
      <c r="E396" s="515" t="e">
        <f>IF('Cumulative Budget Request '!#REF!='Split budget (F)'!$L$1,'Cumulative Budget Request '!#REF!,0)</f>
        <v>#REF!</v>
      </c>
      <c r="F396" s="515" t="e">
        <f>IF('Cumulative Budget Request '!#REF!='Split budget (F)'!$L$1,'Cumulative Budget Request '!#REF!,0)</f>
        <v>#REF!</v>
      </c>
      <c r="G396" s="515" t="e">
        <f>IF('Cumulative Budget Request '!#REF!='Split budget (F)'!$L$1,'Cumulative Budget Request '!#REF!,0)</f>
        <v>#REF!</v>
      </c>
      <c r="H396" s="515" t="e">
        <f>IF('Cumulative Budget Request '!#REF!='Split budget (F)'!$L$1,'Cumulative Budget Request '!#REF!,0)</f>
        <v>#REF!</v>
      </c>
      <c r="I396" s="515" t="e">
        <f>IF('Cumulative Budget Request '!#REF!='Split budget (F)'!$L$1,'Cumulative Budget Request '!#REF!,0)</f>
        <v>#REF!</v>
      </c>
      <c r="J396" s="574" t="e">
        <f t="shared" si="95"/>
        <v>#REF!</v>
      </c>
    </row>
    <row r="397" spans="1:16" hidden="1">
      <c r="A397" s="259"/>
      <c r="B397" s="707" t="e">
        <f t="shared" si="94"/>
        <v>#REF!</v>
      </c>
      <c r="C397" s="708"/>
      <c r="D397" s="708"/>
      <c r="E397" s="515" t="e">
        <f>IF('Cumulative Budget Request '!#REF!='Split budget (F)'!$L$1,'Cumulative Budget Request '!#REF!,0)</f>
        <v>#REF!</v>
      </c>
      <c r="F397" s="515" t="e">
        <f>IF('Cumulative Budget Request '!#REF!='Split budget (F)'!$L$1,'Cumulative Budget Request '!#REF!,0)</f>
        <v>#REF!</v>
      </c>
      <c r="G397" s="515" t="e">
        <f>IF('Cumulative Budget Request '!#REF!='Split budget (F)'!$L$1,'Cumulative Budget Request '!#REF!,0)</f>
        <v>#REF!</v>
      </c>
      <c r="H397" s="515" t="e">
        <f>IF('Cumulative Budget Request '!#REF!='Split budget (F)'!$L$1,'Cumulative Budget Request '!#REF!,0)</f>
        <v>#REF!</v>
      </c>
      <c r="I397" s="515" t="e">
        <f>IF('Cumulative Budget Request '!#REF!='Split budget (F)'!$L$1,'Cumulative Budget Request '!#REF!,0)</f>
        <v>#REF!</v>
      </c>
      <c r="J397" s="574" t="e">
        <f t="shared" si="95"/>
        <v>#REF!</v>
      </c>
    </row>
    <row r="398" spans="1:16" hidden="1">
      <c r="A398" s="259"/>
      <c r="B398" s="707" t="e">
        <f t="shared" si="94"/>
        <v>#REF!</v>
      </c>
      <c r="C398" s="708"/>
      <c r="D398" s="708"/>
      <c r="E398" s="515" t="e">
        <f>IF('Cumulative Budget Request '!#REF!='Split budget (F)'!$L$1,'Cumulative Budget Request '!#REF!,0)</f>
        <v>#REF!</v>
      </c>
      <c r="F398" s="515" t="e">
        <f>IF('Cumulative Budget Request '!#REF!='Split budget (F)'!$L$1,'Cumulative Budget Request '!#REF!,0)</f>
        <v>#REF!</v>
      </c>
      <c r="G398" s="515" t="e">
        <f>IF('Cumulative Budget Request '!#REF!='Split budget (F)'!$L$1,'Cumulative Budget Request '!#REF!,0)</f>
        <v>#REF!</v>
      </c>
      <c r="H398" s="515" t="e">
        <f>IF('Cumulative Budget Request '!#REF!='Split budget (F)'!$L$1,'Cumulative Budget Request '!#REF!,0)</f>
        <v>#REF!</v>
      </c>
      <c r="I398" s="515" t="e">
        <f>IF('Cumulative Budget Request '!#REF!='Split budget (F)'!$L$1,'Cumulative Budget Request '!#REF!,0)</f>
        <v>#REF!</v>
      </c>
      <c r="J398" s="574" t="e">
        <f t="shared" si="95"/>
        <v>#REF!</v>
      </c>
    </row>
    <row r="399" spans="1:16" hidden="1">
      <c r="A399" s="259"/>
      <c r="B399" s="707" t="e">
        <f t="shared" si="94"/>
        <v>#REF!</v>
      </c>
      <c r="C399" s="708"/>
      <c r="D399" s="708"/>
      <c r="E399" s="515" t="e">
        <f>IF('Cumulative Budget Request '!#REF!='Split budget (F)'!$L$1,'Cumulative Budget Request '!#REF!,0)</f>
        <v>#REF!</v>
      </c>
      <c r="F399" s="515" t="e">
        <f>IF('Cumulative Budget Request '!#REF!='Split budget (F)'!$L$1,'Cumulative Budget Request '!#REF!,0)</f>
        <v>#REF!</v>
      </c>
      <c r="G399" s="515" t="e">
        <f>IF('Cumulative Budget Request '!#REF!='Split budget (F)'!$L$1,'Cumulative Budget Request '!#REF!,0)</f>
        <v>#REF!</v>
      </c>
      <c r="H399" s="515" t="e">
        <f>IF('Cumulative Budget Request '!#REF!='Split budget (F)'!$L$1,'Cumulative Budget Request '!#REF!,0)</f>
        <v>#REF!</v>
      </c>
      <c r="I399" s="515" t="e">
        <f>IF('Cumulative Budget Request '!#REF!='Split budget (F)'!$L$1,'Cumulative Budget Request '!#REF!,0)</f>
        <v>#REF!</v>
      </c>
      <c r="J399" s="574" t="e">
        <f t="shared" si="95"/>
        <v>#REF!</v>
      </c>
    </row>
    <row r="400" spans="1:16" hidden="1">
      <c r="A400" s="259"/>
      <c r="B400" s="707" t="e">
        <f t="shared" si="94"/>
        <v>#REF!</v>
      </c>
      <c r="C400" s="708"/>
      <c r="D400" s="708"/>
      <c r="E400" s="515" t="e">
        <f>IF('Cumulative Budget Request '!#REF!='Split budget (F)'!$L$1,'Cumulative Budget Request '!#REF!,0)</f>
        <v>#REF!</v>
      </c>
      <c r="F400" s="515" t="e">
        <f>IF('Cumulative Budget Request '!#REF!='Split budget (F)'!$L$1,'Cumulative Budget Request '!#REF!,0)</f>
        <v>#REF!</v>
      </c>
      <c r="G400" s="515" t="e">
        <f>IF('Cumulative Budget Request '!#REF!='Split budget (F)'!$L$1,'Cumulative Budget Request '!#REF!,0)</f>
        <v>#REF!</v>
      </c>
      <c r="H400" s="515" t="e">
        <f>IF('Cumulative Budget Request '!#REF!='Split budget (F)'!$L$1,'Cumulative Budget Request '!#REF!,0)</f>
        <v>#REF!</v>
      </c>
      <c r="I400" s="515" t="e">
        <f>IF('Cumulative Budget Request '!#REF!='Split budget (F)'!$L$1,'Cumulative Budget Request '!#REF!,0)</f>
        <v>#REF!</v>
      </c>
      <c r="J400" s="574" t="e">
        <f t="shared" si="95"/>
        <v>#REF!</v>
      </c>
    </row>
    <row r="401" spans="1:10" hidden="1">
      <c r="A401" s="259"/>
      <c r="B401" s="707" t="e">
        <f t="shared" si="94"/>
        <v>#REF!</v>
      </c>
      <c r="C401" s="708"/>
      <c r="D401" s="708"/>
      <c r="E401" s="515" t="e">
        <f>IF('Cumulative Budget Request '!#REF!='Split budget (F)'!$L$1,'Cumulative Budget Request '!#REF!,0)</f>
        <v>#REF!</v>
      </c>
      <c r="F401" s="515" t="e">
        <f>IF('Cumulative Budget Request '!#REF!='Split budget (F)'!$L$1,'Cumulative Budget Request '!#REF!,0)</f>
        <v>#REF!</v>
      </c>
      <c r="G401" s="515" t="e">
        <f>IF('Cumulative Budget Request '!#REF!='Split budget (F)'!$L$1,'Cumulative Budget Request '!#REF!,0)</f>
        <v>#REF!</v>
      </c>
      <c r="H401" s="515" t="e">
        <f>IF('Cumulative Budget Request '!#REF!='Split budget (F)'!$L$1,'Cumulative Budget Request '!#REF!,0)</f>
        <v>#REF!</v>
      </c>
      <c r="I401" s="515" t="e">
        <f>IF('Cumulative Budget Request '!#REF!='Split budget (F)'!$L$1,'Cumulative Budget Request '!#REF!,0)</f>
        <v>#REF!</v>
      </c>
      <c r="J401" s="574" t="e">
        <f t="shared" si="95"/>
        <v>#REF!</v>
      </c>
    </row>
    <row r="402" spans="1:10" hidden="1">
      <c r="A402" s="259"/>
      <c r="B402" s="707" t="e">
        <f t="shared" si="94"/>
        <v>#REF!</v>
      </c>
      <c r="C402" s="708"/>
      <c r="D402" s="708"/>
      <c r="E402" s="515" t="e">
        <f>IF('Cumulative Budget Request '!#REF!='Split budget (F)'!$L$1,'Cumulative Budget Request '!#REF!,0)</f>
        <v>#REF!</v>
      </c>
      <c r="F402" s="515" t="e">
        <f>IF('Cumulative Budget Request '!#REF!='Split budget (F)'!$L$1,'Cumulative Budget Request '!#REF!,0)</f>
        <v>#REF!</v>
      </c>
      <c r="G402" s="515" t="e">
        <f>IF('Cumulative Budget Request '!#REF!='Split budget (F)'!$L$1,'Cumulative Budget Request '!#REF!,0)</f>
        <v>#REF!</v>
      </c>
      <c r="H402" s="515" t="e">
        <f>IF('Cumulative Budget Request '!#REF!='Split budget (F)'!$L$1,'Cumulative Budget Request '!#REF!,0)</f>
        <v>#REF!</v>
      </c>
      <c r="I402" s="515" t="e">
        <f>IF('Cumulative Budget Request '!#REF!='Split budget (F)'!$L$1,'Cumulative Budget Request '!#REF!,0)</f>
        <v>#REF!</v>
      </c>
      <c r="J402" s="574" t="e">
        <f t="shared" si="95"/>
        <v>#REF!</v>
      </c>
    </row>
    <row r="403" spans="1:10" hidden="1">
      <c r="A403" s="259"/>
      <c r="B403" s="707" t="e">
        <f t="shared" si="94"/>
        <v>#REF!</v>
      </c>
      <c r="C403" s="708"/>
      <c r="D403" s="708"/>
      <c r="E403" s="515" t="e">
        <f>IF('Cumulative Budget Request '!#REF!='Split budget (F)'!$L$1,'Cumulative Budget Request '!#REF!,0)</f>
        <v>#REF!</v>
      </c>
      <c r="F403" s="515" t="e">
        <f>IF('Cumulative Budget Request '!#REF!='Split budget (F)'!$L$1,'Cumulative Budget Request '!#REF!,0)</f>
        <v>#REF!</v>
      </c>
      <c r="G403" s="515" t="e">
        <f>IF('Cumulative Budget Request '!#REF!='Split budget (F)'!$L$1,'Cumulative Budget Request '!#REF!,0)</f>
        <v>#REF!</v>
      </c>
      <c r="H403" s="515" t="e">
        <f>IF('Cumulative Budget Request '!#REF!='Split budget (F)'!$L$1,'Cumulative Budget Request '!#REF!,0)</f>
        <v>#REF!</v>
      </c>
      <c r="I403" s="515" t="e">
        <f>IF('Cumulative Budget Request '!#REF!='Split budget (F)'!$L$1,'Cumulative Budget Request '!#REF!,0)</f>
        <v>#REF!</v>
      </c>
      <c r="J403" s="574" t="e">
        <f t="shared" si="95"/>
        <v>#REF!</v>
      </c>
    </row>
    <row r="404" spans="1:10" hidden="1">
      <c r="A404" s="259"/>
      <c r="B404" s="707" t="e">
        <f t="shared" si="94"/>
        <v>#REF!</v>
      </c>
      <c r="C404" s="708"/>
      <c r="D404" s="708"/>
      <c r="E404" s="515" t="e">
        <f>IF('Cumulative Budget Request '!#REF!='Split budget (F)'!$L$1,'Cumulative Budget Request '!#REF!,0)</f>
        <v>#REF!</v>
      </c>
      <c r="F404" s="515" t="e">
        <f>IF('Cumulative Budget Request '!#REF!='Split budget (F)'!$L$1,'Cumulative Budget Request '!#REF!,0)</f>
        <v>#REF!</v>
      </c>
      <c r="G404" s="515" t="e">
        <f>IF('Cumulative Budget Request '!#REF!='Split budget (F)'!$L$1,'Cumulative Budget Request '!#REF!,0)</f>
        <v>#REF!</v>
      </c>
      <c r="H404" s="515" t="e">
        <f>IF('Cumulative Budget Request '!#REF!='Split budget (F)'!$L$1,'Cumulative Budget Request '!#REF!,0)</f>
        <v>#REF!</v>
      </c>
      <c r="I404" s="515" t="e">
        <f>IF('Cumulative Budget Request '!#REF!='Split budget (F)'!$L$1,'Cumulative Budget Request '!#REF!,0)</f>
        <v>#REF!</v>
      </c>
      <c r="J404" s="574" t="e">
        <f t="shared" si="95"/>
        <v>#REF!</v>
      </c>
    </row>
    <row r="405" spans="1:10" hidden="1">
      <c r="A405" s="259"/>
      <c r="B405" s="707" t="e">
        <f t="shared" si="94"/>
        <v>#REF!</v>
      </c>
      <c r="C405" s="708"/>
      <c r="D405" s="708"/>
      <c r="E405" s="515" t="e">
        <f>IF('Cumulative Budget Request '!#REF!='Split budget (F)'!$L$1,'Cumulative Budget Request '!#REF!,0)</f>
        <v>#REF!</v>
      </c>
      <c r="F405" s="515" t="e">
        <f>IF('Cumulative Budget Request '!#REF!='Split budget (F)'!$L$1,'Cumulative Budget Request '!#REF!,0)</f>
        <v>#REF!</v>
      </c>
      <c r="G405" s="515" t="e">
        <f>IF('Cumulative Budget Request '!#REF!='Split budget (F)'!$L$1,'Cumulative Budget Request '!#REF!,0)</f>
        <v>#REF!</v>
      </c>
      <c r="H405" s="515" t="e">
        <f>IF('Cumulative Budget Request '!#REF!='Split budget (F)'!$L$1,'Cumulative Budget Request '!#REF!,0)</f>
        <v>#REF!</v>
      </c>
      <c r="I405" s="515" t="e">
        <f>IF('Cumulative Budget Request '!#REF!='Split budget (F)'!$L$1,'Cumulative Budget Request '!#REF!,0)</f>
        <v>#REF!</v>
      </c>
      <c r="J405" s="574" t="e">
        <f t="shared" si="95"/>
        <v>#REF!</v>
      </c>
    </row>
    <row r="406" spans="1:10" hidden="1">
      <c r="A406" s="259"/>
      <c r="B406" s="707" t="e">
        <f t="shared" si="94"/>
        <v>#REF!</v>
      </c>
      <c r="C406" s="708"/>
      <c r="D406" s="708"/>
      <c r="E406" s="515" t="e">
        <f>IF('Cumulative Budget Request '!#REF!='Split budget (F)'!$L$1,'Cumulative Budget Request '!#REF!,0)</f>
        <v>#REF!</v>
      </c>
      <c r="F406" s="515" t="e">
        <f>IF('Cumulative Budget Request '!#REF!='Split budget (F)'!$L$1,'Cumulative Budget Request '!#REF!,0)</f>
        <v>#REF!</v>
      </c>
      <c r="G406" s="515" t="e">
        <f>IF('Cumulative Budget Request '!#REF!='Split budget (F)'!$L$1,'Cumulative Budget Request '!#REF!,0)</f>
        <v>#REF!</v>
      </c>
      <c r="H406" s="515" t="e">
        <f>IF('Cumulative Budget Request '!#REF!='Split budget (F)'!$L$1,'Cumulative Budget Request '!#REF!,0)</f>
        <v>#REF!</v>
      </c>
      <c r="I406" s="515" t="e">
        <f>IF('Cumulative Budget Request '!#REF!='Split budget (F)'!$L$1,'Cumulative Budget Request '!#REF!,0)</f>
        <v>#REF!</v>
      </c>
      <c r="J406" s="574" t="e">
        <f t="shared" si="95"/>
        <v>#REF!</v>
      </c>
    </row>
    <row r="407" spans="1:10" hidden="1">
      <c r="A407" s="259"/>
      <c r="B407" s="707" t="e">
        <f t="shared" si="94"/>
        <v>#REF!</v>
      </c>
      <c r="C407" s="708"/>
      <c r="D407" s="708"/>
      <c r="E407" s="515" t="e">
        <f>IF('Cumulative Budget Request '!#REF!='Split budget (F)'!$L$1,'Cumulative Budget Request '!#REF!,0)</f>
        <v>#REF!</v>
      </c>
      <c r="F407" s="515" t="e">
        <f>IF('Cumulative Budget Request '!#REF!='Split budget (F)'!$L$1,'Cumulative Budget Request '!#REF!,0)</f>
        <v>#REF!</v>
      </c>
      <c r="G407" s="515" t="e">
        <f>IF('Cumulative Budget Request '!#REF!='Split budget (F)'!$L$1,'Cumulative Budget Request '!#REF!,0)</f>
        <v>#REF!</v>
      </c>
      <c r="H407" s="515" t="e">
        <f>IF('Cumulative Budget Request '!#REF!='Split budget (F)'!$L$1,'Cumulative Budget Request '!#REF!,0)</f>
        <v>#REF!</v>
      </c>
      <c r="I407" s="515" t="e">
        <f>IF('Cumulative Budget Request '!#REF!='Split budget (F)'!$L$1,'Cumulative Budget Request '!#REF!,0)</f>
        <v>#REF!</v>
      </c>
      <c r="J407" s="574" t="e">
        <f t="shared" si="95"/>
        <v>#REF!</v>
      </c>
    </row>
    <row r="408" spans="1:10" hidden="1">
      <c r="A408" s="259"/>
      <c r="B408" s="714" t="e">
        <f t="shared" si="94"/>
        <v>#REF!</v>
      </c>
      <c r="C408" s="715"/>
      <c r="D408" s="715"/>
      <c r="E408" s="515" t="e">
        <f>IF('Cumulative Budget Request '!#REF!='Split budget (F)'!$L$1,'Cumulative Budget Request '!#REF!,0)</f>
        <v>#REF!</v>
      </c>
      <c r="F408" s="515" t="e">
        <f>IF('Cumulative Budget Request '!#REF!='Split budget (F)'!$L$1,'Cumulative Budget Request '!#REF!,0)</f>
        <v>#REF!</v>
      </c>
      <c r="G408" s="515" t="e">
        <f>IF('Cumulative Budget Request '!#REF!='Split budget (F)'!$L$1,'Cumulative Budget Request '!#REF!,0)</f>
        <v>#REF!</v>
      </c>
      <c r="H408" s="515" t="e">
        <f>IF('Cumulative Budget Request '!#REF!='Split budget (F)'!$L$1,'Cumulative Budget Request '!#REF!,0)</f>
        <v>#REF!</v>
      </c>
      <c r="I408" s="515" t="e">
        <f>IF('Cumulative Budget Request '!#REF!='Split budget (F)'!$L$1,'Cumulative Budget Request '!#REF!,0)</f>
        <v>#REF!</v>
      </c>
      <c r="J408" s="575" t="e">
        <f t="shared" si="95"/>
        <v>#REF!</v>
      </c>
    </row>
    <row r="409" spans="1:10" ht="13.5" thickBot="1">
      <c r="A409" s="259"/>
      <c r="B409" s="716" t="str">
        <f t="shared" si="94"/>
        <v>TOTAL</v>
      </c>
      <c r="C409" s="717"/>
      <c r="D409" s="717"/>
      <c r="E409" s="577" t="e">
        <f>SUM(E389:E408)</f>
        <v>#REF!</v>
      </c>
      <c r="F409" s="577" t="e">
        <f t="shared" ref="F409:I409" si="96">SUM(F389:F408)</f>
        <v>#REF!</v>
      </c>
      <c r="G409" s="577" t="e">
        <f t="shared" si="96"/>
        <v>#REF!</v>
      </c>
      <c r="H409" s="577" t="e">
        <f t="shared" si="96"/>
        <v>#REF!</v>
      </c>
      <c r="I409" s="577" t="e">
        <f t="shared" si="96"/>
        <v>#REF!</v>
      </c>
      <c r="J409" s="576" t="e">
        <f>SUM(J389:J408)</f>
        <v>#REF!</v>
      </c>
    </row>
    <row r="410" spans="1:10">
      <c r="A410" s="259"/>
      <c r="B410" s="259"/>
      <c r="C410" s="259"/>
      <c r="D410" s="259"/>
      <c r="E410" s="387"/>
      <c r="F410" s="330"/>
      <c r="G410" s="387"/>
      <c r="H410" s="387"/>
      <c r="I410" s="387"/>
      <c r="J410" s="387"/>
    </row>
    <row r="411" spans="1:10">
      <c r="A411" s="259"/>
      <c r="B411" s="259"/>
      <c r="C411" s="259"/>
      <c r="D411" s="259"/>
      <c r="E411" s="387"/>
      <c r="F411" s="330"/>
      <c r="G411" s="387"/>
      <c r="H411" s="387"/>
      <c r="I411" s="387"/>
      <c r="J411" s="387"/>
    </row>
    <row r="412" spans="1:10">
      <c r="A412" s="259"/>
      <c r="B412" s="259"/>
      <c r="C412" s="259"/>
      <c r="D412" s="259"/>
      <c r="E412" s="387"/>
      <c r="F412" s="330"/>
      <c r="G412" s="387"/>
      <c r="H412" s="387"/>
      <c r="I412" s="387"/>
      <c r="J412" s="387"/>
    </row>
    <row r="413" spans="1:10">
      <c r="A413" s="259"/>
      <c r="B413" s="259"/>
      <c r="C413" s="259"/>
      <c r="D413" s="259"/>
      <c r="E413" s="387"/>
      <c r="F413" s="330"/>
      <c r="G413" s="387"/>
      <c r="H413" s="387"/>
      <c r="I413" s="387"/>
      <c r="J413" s="387"/>
    </row>
    <row r="414" spans="1:10">
      <c r="A414" s="259"/>
      <c r="B414" s="259"/>
      <c r="C414" s="259"/>
      <c r="D414" s="259"/>
      <c r="E414" s="387"/>
      <c r="F414" s="330"/>
      <c r="G414" s="387"/>
      <c r="H414" s="387"/>
      <c r="I414" s="387"/>
      <c r="J414" s="387"/>
    </row>
    <row r="415" spans="1:10">
      <c r="A415" s="259"/>
      <c r="B415" s="259"/>
      <c r="C415" s="259"/>
      <c r="D415" s="259"/>
      <c r="E415" s="387"/>
      <c r="F415" s="330"/>
      <c r="G415" s="387"/>
      <c r="H415" s="387"/>
      <c r="I415" s="387"/>
      <c r="J415" s="387"/>
    </row>
    <row r="416" spans="1:10">
      <c r="A416" s="259"/>
      <c r="B416" s="259"/>
      <c r="C416" s="259"/>
      <c r="D416" s="259"/>
      <c r="E416" s="387"/>
      <c r="F416" s="330"/>
      <c r="G416" s="387"/>
      <c r="H416" s="387"/>
      <c r="I416" s="387"/>
      <c r="J416" s="387"/>
    </row>
    <row r="417" spans="1:10">
      <c r="A417" s="259"/>
      <c r="B417" s="259"/>
      <c r="C417" s="259"/>
      <c r="D417" s="259"/>
      <c r="E417" s="387"/>
      <c r="F417" s="330"/>
      <c r="G417" s="387"/>
      <c r="H417" s="387"/>
      <c r="I417" s="387"/>
      <c r="J417" s="387"/>
    </row>
    <row r="418" spans="1:10">
      <c r="A418" s="259"/>
      <c r="B418" s="259"/>
      <c r="C418" s="259"/>
      <c r="D418" s="259"/>
      <c r="E418" s="387"/>
      <c r="F418" s="330"/>
      <c r="G418" s="387"/>
      <c r="H418" s="387"/>
      <c r="I418" s="387"/>
      <c r="J418" s="387"/>
    </row>
    <row r="419" spans="1:10">
      <c r="A419" s="259"/>
      <c r="B419" s="259"/>
      <c r="C419" s="259"/>
      <c r="D419" s="259"/>
      <c r="E419" s="387"/>
      <c r="F419" s="330"/>
      <c r="G419" s="387"/>
      <c r="H419" s="387"/>
      <c r="I419" s="387"/>
      <c r="J419" s="387"/>
    </row>
    <row r="420" spans="1:10">
      <c r="A420" s="259"/>
      <c r="B420" s="259"/>
      <c r="C420" s="259"/>
      <c r="D420" s="259"/>
      <c r="E420" s="387"/>
      <c r="F420" s="330"/>
      <c r="G420" s="387"/>
      <c r="H420" s="387"/>
      <c r="I420" s="387"/>
      <c r="J420" s="387"/>
    </row>
    <row r="421" spans="1:10">
      <c r="A421" s="259"/>
      <c r="B421" s="259"/>
      <c r="C421" s="259"/>
      <c r="D421" s="259"/>
      <c r="E421" s="387"/>
      <c r="F421" s="330"/>
      <c r="G421" s="387"/>
      <c r="H421" s="387"/>
      <c r="I421" s="387"/>
      <c r="J421" s="387"/>
    </row>
    <row r="422" spans="1:10">
      <c r="A422" s="259"/>
      <c r="B422" s="259"/>
      <c r="C422" s="259"/>
      <c r="D422" s="259"/>
      <c r="E422" s="387"/>
      <c r="F422" s="330"/>
      <c r="G422" s="387"/>
      <c r="H422" s="387"/>
      <c r="I422" s="387"/>
      <c r="J422" s="387"/>
    </row>
    <row r="423" spans="1:10">
      <c r="A423" s="259"/>
      <c r="B423" s="259"/>
      <c r="C423" s="259"/>
      <c r="D423" s="259"/>
      <c r="E423" s="387"/>
      <c r="F423" s="330"/>
      <c r="G423" s="387"/>
      <c r="H423" s="387"/>
      <c r="I423" s="387"/>
      <c r="J423" s="387"/>
    </row>
    <row r="424" spans="1:10">
      <c r="A424" s="259"/>
      <c r="B424" s="259"/>
      <c r="C424" s="259"/>
      <c r="D424" s="259"/>
      <c r="E424" s="387"/>
      <c r="F424" s="330"/>
      <c r="G424" s="387"/>
      <c r="H424" s="387"/>
      <c r="I424" s="387"/>
      <c r="J424" s="387"/>
    </row>
    <row r="425" spans="1:10">
      <c r="A425" s="259"/>
      <c r="B425" s="259"/>
      <c r="C425" s="259"/>
      <c r="D425" s="259"/>
      <c r="E425" s="387"/>
      <c r="F425" s="330"/>
      <c r="G425" s="387"/>
      <c r="H425" s="387"/>
      <c r="I425" s="387"/>
      <c r="J425" s="387"/>
    </row>
    <row r="426" spans="1:10">
      <c r="A426" s="259"/>
      <c r="B426" s="259"/>
      <c r="C426" s="259"/>
      <c r="D426" s="259"/>
      <c r="E426" s="387"/>
      <c r="F426" s="330"/>
      <c r="G426" s="387"/>
      <c r="H426" s="387"/>
      <c r="I426" s="387"/>
      <c r="J426" s="387"/>
    </row>
    <row r="427" spans="1:10">
      <c r="A427" s="259"/>
      <c r="B427" s="259"/>
      <c r="C427" s="259"/>
      <c r="D427" s="259"/>
      <c r="E427" s="387"/>
      <c r="F427" s="330"/>
      <c r="G427" s="387"/>
      <c r="H427" s="387"/>
      <c r="I427" s="387"/>
      <c r="J427" s="387"/>
    </row>
    <row r="428" spans="1:10">
      <c r="A428" s="259"/>
      <c r="B428" s="259"/>
      <c r="C428" s="259"/>
      <c r="D428" s="259"/>
      <c r="E428" s="387"/>
      <c r="F428" s="330"/>
      <c r="G428" s="387"/>
      <c r="H428" s="387"/>
      <c r="I428" s="387"/>
      <c r="J428" s="387"/>
    </row>
    <row r="429" spans="1:10">
      <c r="A429" s="259"/>
      <c r="B429" s="259"/>
      <c r="C429" s="259"/>
      <c r="D429" s="259"/>
      <c r="E429" s="387"/>
      <c r="F429" s="330"/>
      <c r="G429" s="387"/>
      <c r="H429" s="387"/>
      <c r="I429" s="387"/>
      <c r="J429" s="387"/>
    </row>
    <row r="430" spans="1:10">
      <c r="A430" s="259"/>
      <c r="B430" s="259"/>
      <c r="C430" s="259"/>
      <c r="D430" s="259"/>
      <c r="E430" s="387"/>
      <c r="F430" s="330"/>
      <c r="G430" s="387"/>
      <c r="H430" s="387"/>
      <c r="I430" s="387"/>
      <c r="J430" s="387"/>
    </row>
    <row r="431" spans="1:10">
      <c r="A431" s="259"/>
      <c r="B431" s="259"/>
      <c r="C431" s="259"/>
      <c r="D431" s="259"/>
      <c r="E431" s="387"/>
      <c r="F431" s="330"/>
      <c r="G431" s="387"/>
      <c r="H431" s="387"/>
      <c r="I431" s="387"/>
      <c r="J431" s="387"/>
    </row>
    <row r="432" spans="1:10">
      <c r="A432" s="259"/>
      <c r="B432" s="259"/>
      <c r="C432" s="259"/>
      <c r="D432" s="259"/>
      <c r="E432" s="387"/>
      <c r="F432" s="330"/>
      <c r="G432" s="387"/>
      <c r="H432" s="387"/>
      <c r="I432" s="387"/>
      <c r="J432" s="387"/>
    </row>
    <row r="433" spans="1:10">
      <c r="A433" s="259"/>
      <c r="B433" s="259"/>
      <c r="C433" s="259"/>
      <c r="D433" s="259"/>
      <c r="E433" s="387"/>
      <c r="F433" s="330"/>
      <c r="G433" s="387"/>
      <c r="H433" s="387"/>
      <c r="I433" s="387"/>
      <c r="J433" s="387"/>
    </row>
    <row r="434" spans="1:10">
      <c r="A434" s="259"/>
      <c r="B434" s="259"/>
      <c r="C434" s="259"/>
      <c r="D434" s="259"/>
      <c r="E434" s="387"/>
      <c r="F434" s="330"/>
      <c r="G434" s="387"/>
      <c r="H434" s="387"/>
      <c r="I434" s="387"/>
      <c r="J434" s="387"/>
    </row>
    <row r="435" spans="1:10">
      <c r="A435" s="259"/>
      <c r="B435" s="259"/>
      <c r="C435" s="259"/>
      <c r="D435" s="259"/>
      <c r="E435" s="387"/>
      <c r="F435" s="330"/>
      <c r="G435" s="387"/>
      <c r="H435" s="387"/>
      <c r="I435" s="387"/>
      <c r="J435" s="387"/>
    </row>
    <row r="436" spans="1:10">
      <c r="A436" s="259"/>
      <c r="B436" s="259"/>
      <c r="C436" s="259"/>
      <c r="D436" s="259"/>
      <c r="E436" s="387"/>
      <c r="F436" s="330"/>
      <c r="G436" s="387"/>
      <c r="H436" s="387"/>
      <c r="I436" s="387"/>
      <c r="J436" s="387"/>
    </row>
    <row r="437" spans="1:10">
      <c r="A437" s="259"/>
      <c r="B437" s="259"/>
      <c r="C437" s="259"/>
      <c r="D437" s="259"/>
      <c r="E437" s="387"/>
      <c r="F437" s="330"/>
      <c r="G437" s="387"/>
      <c r="H437" s="387"/>
      <c r="I437" s="387"/>
      <c r="J437" s="387"/>
    </row>
    <row r="438" spans="1:10">
      <c r="A438" s="259"/>
      <c r="B438" s="259"/>
      <c r="C438" s="259"/>
      <c r="D438" s="259"/>
      <c r="E438" s="387"/>
      <c r="F438" s="330"/>
      <c r="G438" s="387"/>
      <c r="H438" s="387"/>
      <c r="I438" s="387"/>
      <c r="J438" s="387"/>
    </row>
    <row r="439" spans="1:10">
      <c r="A439" s="259"/>
      <c r="B439" s="259"/>
      <c r="C439" s="259"/>
      <c r="D439" s="259"/>
      <c r="E439" s="387"/>
      <c r="F439" s="330"/>
      <c r="G439" s="387"/>
      <c r="H439" s="387"/>
      <c r="I439" s="387"/>
      <c r="J439" s="387"/>
    </row>
    <row r="440" spans="1:10">
      <c r="A440" s="259"/>
      <c r="B440" s="259"/>
      <c r="C440" s="259"/>
      <c r="D440" s="259"/>
      <c r="E440" s="387"/>
      <c r="F440" s="330"/>
      <c r="G440" s="387"/>
      <c r="H440" s="387"/>
      <c r="I440" s="387"/>
      <c r="J440" s="387"/>
    </row>
    <row r="441" spans="1:10">
      <c r="A441" s="259"/>
      <c r="B441" s="259"/>
      <c r="C441" s="259"/>
      <c r="D441" s="259"/>
      <c r="E441" s="387"/>
      <c r="F441" s="330"/>
      <c r="G441" s="387"/>
      <c r="H441" s="387"/>
      <c r="I441" s="387"/>
      <c r="J441" s="387"/>
    </row>
    <row r="442" spans="1:10">
      <c r="A442" s="259"/>
      <c r="B442" s="259"/>
      <c r="C442" s="259"/>
      <c r="D442" s="259"/>
      <c r="E442" s="387"/>
      <c r="F442" s="330"/>
      <c r="G442" s="387"/>
      <c r="H442" s="387"/>
      <c r="I442" s="387"/>
      <c r="J442" s="387"/>
    </row>
    <row r="443" spans="1:10">
      <c r="A443" s="259"/>
      <c r="B443" s="259"/>
      <c r="C443" s="259"/>
      <c r="D443" s="259"/>
      <c r="E443" s="387"/>
      <c r="F443" s="330"/>
      <c r="G443" s="387"/>
      <c r="H443" s="387"/>
      <c r="I443" s="387"/>
      <c r="J443" s="387"/>
    </row>
    <row r="444" spans="1:10">
      <c r="A444" s="259"/>
      <c r="B444" s="259"/>
      <c r="C444" s="259"/>
      <c r="D444" s="259"/>
      <c r="E444" s="387"/>
      <c r="F444" s="330"/>
      <c r="G444" s="387"/>
      <c r="H444" s="387"/>
      <c r="I444" s="387"/>
      <c r="J444" s="387"/>
    </row>
    <row r="445" spans="1:10">
      <c r="A445" s="259"/>
      <c r="B445" s="259"/>
      <c r="C445" s="259"/>
      <c r="D445" s="259"/>
      <c r="E445" s="387"/>
      <c r="F445" s="330"/>
      <c r="G445" s="387"/>
      <c r="H445" s="387"/>
      <c r="I445" s="387"/>
      <c r="J445" s="387"/>
    </row>
    <row r="446" spans="1:10">
      <c r="A446" s="259"/>
      <c r="B446" s="259"/>
      <c r="C446" s="259"/>
      <c r="D446" s="259"/>
      <c r="E446" s="387"/>
      <c r="F446" s="330"/>
      <c r="G446" s="387"/>
      <c r="H446" s="387"/>
      <c r="I446" s="387"/>
      <c r="J446" s="387"/>
    </row>
    <row r="447" spans="1:10">
      <c r="A447" s="259"/>
      <c r="B447" s="259"/>
      <c r="C447" s="259"/>
      <c r="D447" s="259"/>
      <c r="E447" s="387"/>
      <c r="F447" s="330"/>
      <c r="G447" s="387"/>
      <c r="H447" s="387"/>
      <c r="I447" s="387"/>
      <c r="J447" s="387"/>
    </row>
    <row r="448" spans="1:10">
      <c r="A448" s="259"/>
      <c r="B448" s="259"/>
      <c r="C448" s="259"/>
      <c r="D448" s="259"/>
      <c r="E448" s="387"/>
      <c r="F448" s="330"/>
      <c r="G448" s="387"/>
      <c r="H448" s="387"/>
      <c r="I448" s="387"/>
      <c r="J448" s="387"/>
    </row>
    <row r="449" spans="1:10">
      <c r="A449" s="259"/>
      <c r="B449" s="259"/>
      <c r="C449" s="259"/>
      <c r="D449" s="259"/>
      <c r="E449" s="387"/>
      <c r="F449" s="330"/>
      <c r="G449" s="387"/>
      <c r="H449" s="387"/>
      <c r="I449" s="387"/>
      <c r="J449" s="387"/>
    </row>
    <row r="450" spans="1:10">
      <c r="A450" s="259"/>
      <c r="B450" s="259"/>
      <c r="C450" s="259"/>
      <c r="D450" s="259"/>
      <c r="E450" s="387"/>
      <c r="F450" s="330"/>
      <c r="G450" s="387"/>
      <c r="H450" s="387"/>
      <c r="I450" s="387"/>
      <c r="J450" s="387"/>
    </row>
    <row r="451" spans="1:10">
      <c r="A451" s="259"/>
      <c r="B451" s="259"/>
      <c r="C451" s="259"/>
      <c r="D451" s="259"/>
      <c r="E451" s="387"/>
      <c r="F451" s="330"/>
      <c r="G451" s="387"/>
      <c r="H451" s="387"/>
      <c r="I451" s="387"/>
      <c r="J451" s="387"/>
    </row>
    <row r="452" spans="1:10">
      <c r="A452" s="259"/>
      <c r="B452" s="259"/>
      <c r="C452" s="259"/>
      <c r="D452" s="259"/>
      <c r="E452" s="387"/>
      <c r="F452" s="330"/>
      <c r="G452" s="387"/>
      <c r="H452" s="387"/>
      <c r="I452" s="387"/>
      <c r="J452" s="387"/>
    </row>
    <row r="453" spans="1:10">
      <c r="A453" s="259"/>
      <c r="B453" s="259"/>
      <c r="C453" s="259"/>
      <c r="D453" s="259"/>
      <c r="E453" s="387"/>
      <c r="F453" s="330"/>
      <c r="G453" s="387"/>
      <c r="H453" s="387"/>
      <c r="I453" s="387"/>
      <c r="J453" s="387"/>
    </row>
    <row r="454" spans="1:10">
      <c r="A454" s="259"/>
      <c r="B454" s="259"/>
      <c r="C454" s="259"/>
      <c r="D454" s="259"/>
      <c r="E454" s="387"/>
      <c r="F454" s="330"/>
      <c r="G454" s="387"/>
      <c r="H454" s="387"/>
      <c r="I454" s="387"/>
      <c r="J454" s="387"/>
    </row>
    <row r="455" spans="1:10">
      <c r="A455" s="259"/>
      <c r="B455" s="259"/>
      <c r="C455" s="259"/>
      <c r="D455" s="259"/>
      <c r="E455" s="387"/>
      <c r="F455" s="330"/>
      <c r="G455" s="387"/>
      <c r="H455" s="387"/>
      <c r="I455" s="387"/>
      <c r="J455" s="387"/>
    </row>
    <row r="456" spans="1:10">
      <c r="A456" s="259"/>
      <c r="B456" s="259"/>
      <c r="C456" s="259"/>
      <c r="D456" s="259"/>
      <c r="E456" s="387"/>
      <c r="F456" s="330"/>
      <c r="G456" s="387"/>
      <c r="H456" s="387"/>
      <c r="I456" s="387"/>
      <c r="J456" s="387"/>
    </row>
    <row r="457" spans="1:10">
      <c r="A457" s="259"/>
      <c r="B457" s="259"/>
      <c r="C457" s="259"/>
      <c r="D457" s="259"/>
      <c r="E457" s="387"/>
      <c r="F457" s="330"/>
      <c r="G457" s="387"/>
      <c r="H457" s="387"/>
      <c r="I457" s="387"/>
      <c r="J457" s="387"/>
    </row>
    <row r="458" spans="1:10">
      <c r="A458" s="259"/>
      <c r="B458" s="259"/>
      <c r="C458" s="259"/>
      <c r="D458" s="259"/>
      <c r="E458" s="387"/>
      <c r="F458" s="330"/>
      <c r="G458" s="387"/>
      <c r="H458" s="387"/>
      <c r="I458" s="387"/>
      <c r="J458" s="387"/>
    </row>
    <row r="459" spans="1:10">
      <c r="A459" s="259"/>
      <c r="B459" s="259"/>
      <c r="C459" s="259"/>
      <c r="D459" s="259"/>
      <c r="E459" s="387"/>
      <c r="F459" s="330"/>
      <c r="G459" s="387"/>
      <c r="H459" s="387"/>
      <c r="I459" s="387"/>
      <c r="J459" s="387"/>
    </row>
    <row r="460" spans="1:10">
      <c r="A460" s="259"/>
      <c r="B460" s="259"/>
      <c r="C460" s="259"/>
      <c r="D460" s="259"/>
      <c r="E460" s="387"/>
      <c r="F460" s="330"/>
      <c r="G460" s="387"/>
      <c r="H460" s="387"/>
      <c r="I460" s="387"/>
      <c r="J460" s="387"/>
    </row>
    <row r="461" spans="1:10">
      <c r="A461" s="259"/>
      <c r="B461" s="259"/>
      <c r="C461" s="259"/>
      <c r="D461" s="259"/>
      <c r="E461" s="387"/>
      <c r="F461" s="330"/>
      <c r="G461" s="387"/>
      <c r="H461" s="387"/>
      <c r="I461" s="387"/>
      <c r="J461" s="387"/>
    </row>
    <row r="462" spans="1:10">
      <c r="A462" s="259"/>
      <c r="B462" s="259"/>
      <c r="C462" s="259"/>
      <c r="D462" s="259"/>
      <c r="E462" s="387"/>
      <c r="F462" s="330"/>
      <c r="G462" s="387"/>
      <c r="H462" s="387"/>
      <c r="I462" s="387"/>
      <c r="J462" s="387"/>
    </row>
    <row r="463" spans="1:10">
      <c r="A463" s="259"/>
      <c r="B463" s="259"/>
      <c r="C463" s="259"/>
      <c r="D463" s="259"/>
      <c r="E463" s="387"/>
      <c r="F463" s="330"/>
      <c r="G463" s="387"/>
      <c r="H463" s="387"/>
      <c r="I463" s="387"/>
      <c r="J463" s="387"/>
    </row>
    <row r="464" spans="1:10">
      <c r="A464" s="259"/>
      <c r="B464" s="259"/>
      <c r="C464" s="259"/>
      <c r="D464" s="259"/>
      <c r="E464" s="387"/>
      <c r="F464" s="330"/>
      <c r="G464" s="387"/>
      <c r="H464" s="387"/>
      <c r="I464" s="387"/>
      <c r="J464" s="387"/>
    </row>
    <row r="465" spans="1:10">
      <c r="A465" s="259"/>
      <c r="B465" s="259"/>
      <c r="C465" s="259"/>
      <c r="D465" s="259"/>
      <c r="E465" s="387"/>
      <c r="F465" s="330"/>
      <c r="G465" s="387"/>
      <c r="H465" s="387"/>
      <c r="I465" s="387"/>
      <c r="J465" s="387"/>
    </row>
    <row r="466" spans="1:10">
      <c r="A466" s="259"/>
      <c r="B466" s="259"/>
      <c r="C466" s="259"/>
      <c r="D466" s="259"/>
      <c r="E466" s="387"/>
      <c r="F466" s="330"/>
      <c r="G466" s="387"/>
      <c r="H466" s="387"/>
      <c r="I466" s="387"/>
      <c r="J466" s="387"/>
    </row>
    <row r="467" spans="1:10">
      <c r="A467" s="259"/>
      <c r="B467" s="259"/>
      <c r="C467" s="259"/>
      <c r="D467" s="259"/>
      <c r="E467" s="387"/>
      <c r="F467" s="330"/>
      <c r="G467" s="387"/>
      <c r="H467" s="387"/>
      <c r="I467" s="387"/>
      <c r="J467" s="387"/>
    </row>
    <row r="468" spans="1:10">
      <c r="A468" s="259"/>
      <c r="B468" s="259"/>
      <c r="C468" s="259"/>
      <c r="D468" s="259"/>
      <c r="E468" s="387"/>
      <c r="F468" s="330"/>
      <c r="G468" s="387"/>
      <c r="H468" s="387"/>
      <c r="I468" s="387"/>
      <c r="J468" s="387"/>
    </row>
    <row r="469" spans="1:10">
      <c r="A469" s="259"/>
      <c r="B469" s="259"/>
      <c r="C469" s="259"/>
      <c r="D469" s="259"/>
      <c r="E469" s="387"/>
      <c r="F469" s="330"/>
      <c r="G469" s="387"/>
      <c r="H469" s="387"/>
      <c r="I469" s="387"/>
      <c r="J469" s="387"/>
    </row>
    <row r="470" spans="1:10">
      <c r="A470" s="259"/>
      <c r="B470" s="259"/>
      <c r="C470" s="259"/>
      <c r="D470" s="259"/>
      <c r="E470" s="387"/>
      <c r="F470" s="330"/>
      <c r="G470" s="387"/>
      <c r="H470" s="387"/>
      <c r="I470" s="387"/>
      <c r="J470" s="387"/>
    </row>
    <row r="471" spans="1:10">
      <c r="A471" s="259"/>
      <c r="B471" s="259"/>
      <c r="C471" s="259"/>
      <c r="D471" s="259"/>
      <c r="E471" s="387"/>
      <c r="F471" s="330"/>
      <c r="G471" s="387"/>
      <c r="H471" s="387"/>
      <c r="I471" s="387"/>
      <c r="J471" s="387"/>
    </row>
    <row r="472" spans="1:10">
      <c r="A472" s="259"/>
      <c r="B472" s="259"/>
      <c r="C472" s="259"/>
      <c r="D472" s="259"/>
      <c r="E472" s="387"/>
      <c r="F472" s="330"/>
      <c r="G472" s="387"/>
      <c r="H472" s="387"/>
      <c r="I472" s="387"/>
      <c r="J472" s="387"/>
    </row>
    <row r="473" spans="1:10">
      <c r="A473" s="259"/>
      <c r="B473" s="259"/>
      <c r="C473" s="259"/>
      <c r="D473" s="259"/>
      <c r="E473" s="387"/>
      <c r="F473" s="330"/>
      <c r="G473" s="387"/>
      <c r="H473" s="387"/>
      <c r="I473" s="387"/>
      <c r="J473" s="387"/>
    </row>
    <row r="474" spans="1:10">
      <c r="A474" s="259"/>
      <c r="B474" s="259"/>
      <c r="C474" s="259"/>
      <c r="D474" s="259"/>
      <c r="E474" s="387"/>
      <c r="F474" s="330"/>
      <c r="G474" s="387"/>
      <c r="H474" s="387"/>
      <c r="I474" s="387"/>
      <c r="J474" s="387"/>
    </row>
    <row r="475" spans="1:10">
      <c r="A475" s="259"/>
      <c r="B475" s="259"/>
      <c r="C475" s="259"/>
      <c r="D475" s="259"/>
      <c r="E475" s="387"/>
      <c r="F475" s="330"/>
      <c r="G475" s="387"/>
      <c r="H475" s="387"/>
      <c r="I475" s="387"/>
      <c r="J475" s="387"/>
    </row>
    <row r="476" spans="1:10">
      <c r="A476" s="259"/>
      <c r="B476" s="259"/>
      <c r="C476" s="259"/>
      <c r="D476" s="259"/>
      <c r="E476" s="387"/>
      <c r="F476" s="330"/>
      <c r="G476" s="387"/>
      <c r="H476" s="387"/>
      <c r="I476" s="387"/>
      <c r="J476" s="387"/>
    </row>
    <row r="477" spans="1:10">
      <c r="A477" s="259"/>
      <c r="B477" s="259"/>
      <c r="C477" s="259"/>
      <c r="D477" s="259"/>
      <c r="E477" s="387"/>
      <c r="F477" s="330"/>
      <c r="G477" s="387"/>
      <c r="H477" s="387"/>
      <c r="I477" s="387"/>
      <c r="J477" s="387"/>
    </row>
    <row r="478" spans="1:10">
      <c r="A478" s="259"/>
      <c r="B478" s="259"/>
      <c r="C478" s="259"/>
      <c r="D478" s="259"/>
      <c r="E478" s="387"/>
      <c r="F478" s="330"/>
      <c r="G478" s="387"/>
      <c r="H478" s="387"/>
      <c r="I478" s="387"/>
      <c r="J478" s="387"/>
    </row>
    <row r="479" spans="1:10">
      <c r="A479" s="259"/>
      <c r="B479" s="259"/>
      <c r="C479" s="259"/>
      <c r="D479" s="259"/>
      <c r="E479" s="387"/>
      <c r="F479" s="330"/>
      <c r="G479" s="387"/>
      <c r="H479" s="387"/>
      <c r="I479" s="387"/>
      <c r="J479" s="387"/>
    </row>
    <row r="480" spans="1:10">
      <c r="A480" s="259"/>
      <c r="B480" s="259"/>
      <c r="C480" s="259"/>
      <c r="D480" s="259"/>
      <c r="E480" s="387"/>
      <c r="F480" s="330"/>
      <c r="G480" s="387"/>
      <c r="H480" s="387"/>
      <c r="I480" s="387"/>
      <c r="J480" s="387"/>
    </row>
    <row r="481" spans="1:10">
      <c r="A481" s="259"/>
      <c r="B481" s="259"/>
      <c r="C481" s="259"/>
      <c r="D481" s="259"/>
      <c r="E481" s="387"/>
      <c r="F481" s="330"/>
      <c r="G481" s="387"/>
      <c r="H481" s="387"/>
      <c r="I481" s="387"/>
      <c r="J481" s="387"/>
    </row>
    <row r="482" spans="1:10">
      <c r="A482" s="259"/>
      <c r="B482" s="259"/>
      <c r="C482" s="259"/>
      <c r="D482" s="259"/>
      <c r="E482" s="387"/>
      <c r="F482" s="330"/>
      <c r="G482" s="387"/>
      <c r="H482" s="387"/>
      <c r="I482" s="387"/>
      <c r="J482" s="387"/>
    </row>
    <row r="483" spans="1:10">
      <c r="A483" s="259"/>
      <c r="B483" s="259"/>
      <c r="C483" s="259"/>
      <c r="D483" s="259"/>
      <c r="E483" s="387"/>
      <c r="F483" s="330"/>
      <c r="G483" s="387"/>
      <c r="H483" s="387"/>
      <c r="I483" s="387"/>
      <c r="J483" s="387"/>
    </row>
    <row r="484" spans="1:10">
      <c r="A484" s="259"/>
      <c r="B484" s="259"/>
      <c r="C484" s="259"/>
      <c r="D484" s="259"/>
      <c r="E484" s="387"/>
      <c r="F484" s="330"/>
      <c r="G484" s="387"/>
      <c r="H484" s="387"/>
      <c r="I484" s="387"/>
      <c r="J484" s="387"/>
    </row>
    <row r="485" spans="1:10">
      <c r="A485" s="259"/>
      <c r="B485" s="259"/>
      <c r="C485" s="259"/>
      <c r="D485" s="259"/>
      <c r="E485" s="387"/>
      <c r="F485" s="330"/>
      <c r="G485" s="387"/>
      <c r="H485" s="387"/>
      <c r="I485" s="387"/>
      <c r="J485" s="387"/>
    </row>
    <row r="486" spans="1:10">
      <c r="A486" s="259"/>
      <c r="B486" s="259"/>
      <c r="C486" s="259"/>
      <c r="D486" s="259"/>
      <c r="E486" s="387"/>
      <c r="F486" s="330"/>
      <c r="G486" s="387"/>
      <c r="H486" s="387"/>
      <c r="I486" s="387"/>
      <c r="J486" s="387"/>
    </row>
    <row r="487" spans="1:10">
      <c r="A487" s="259"/>
      <c r="B487" s="259"/>
      <c r="C487" s="259"/>
      <c r="D487" s="259"/>
      <c r="E487" s="387"/>
      <c r="F487" s="330"/>
      <c r="G487" s="387"/>
      <c r="H487" s="387"/>
      <c r="I487" s="387"/>
      <c r="J487" s="387"/>
    </row>
    <row r="488" spans="1:10">
      <c r="A488" s="259"/>
      <c r="B488" s="259"/>
      <c r="C488" s="259"/>
      <c r="D488" s="259"/>
      <c r="E488" s="387"/>
      <c r="F488" s="330"/>
      <c r="G488" s="387"/>
      <c r="H488" s="387"/>
      <c r="I488" s="387"/>
      <c r="J488" s="387"/>
    </row>
    <row r="489" spans="1:10">
      <c r="A489" s="259"/>
      <c r="B489" s="259"/>
      <c r="C489" s="259"/>
      <c r="D489" s="259"/>
      <c r="E489" s="387"/>
      <c r="F489" s="330"/>
      <c r="G489" s="387"/>
      <c r="H489" s="387"/>
      <c r="I489" s="387"/>
      <c r="J489" s="387"/>
    </row>
    <row r="490" spans="1:10">
      <c r="A490" s="259"/>
      <c r="B490" s="259"/>
      <c r="C490" s="259"/>
      <c r="D490" s="259"/>
      <c r="E490" s="387"/>
      <c r="F490" s="330"/>
      <c r="G490" s="387"/>
      <c r="H490" s="387"/>
      <c r="I490" s="387"/>
      <c r="J490" s="387"/>
    </row>
    <row r="491" spans="1:10">
      <c r="A491" s="259"/>
      <c r="B491" s="259"/>
      <c r="C491" s="259"/>
      <c r="D491" s="259"/>
      <c r="E491" s="387"/>
      <c r="F491" s="330"/>
      <c r="G491" s="387"/>
      <c r="H491" s="387"/>
      <c r="I491" s="387"/>
      <c r="J491" s="387"/>
    </row>
    <row r="492" spans="1:10">
      <c r="A492" s="259"/>
      <c r="B492" s="259"/>
      <c r="C492" s="259"/>
      <c r="D492" s="259"/>
      <c r="E492" s="387"/>
      <c r="F492" s="330"/>
      <c r="G492" s="387"/>
      <c r="H492" s="387"/>
      <c r="I492" s="387"/>
      <c r="J492" s="387"/>
    </row>
    <row r="493" spans="1:10">
      <c r="A493" s="259"/>
      <c r="B493" s="259"/>
      <c r="C493" s="259"/>
      <c r="D493" s="259"/>
      <c r="E493" s="387"/>
      <c r="F493" s="330"/>
      <c r="G493" s="387"/>
      <c r="H493" s="387"/>
      <c r="I493" s="387"/>
      <c r="J493" s="387"/>
    </row>
    <row r="494" spans="1:10">
      <c r="A494" s="259"/>
      <c r="B494" s="259"/>
      <c r="C494" s="259"/>
      <c r="D494" s="259"/>
      <c r="E494" s="387"/>
      <c r="F494" s="330"/>
      <c r="G494" s="387"/>
      <c r="H494" s="387"/>
      <c r="I494" s="387"/>
      <c r="J494" s="387"/>
    </row>
    <row r="495" spans="1:10">
      <c r="A495" s="259"/>
      <c r="B495" s="259"/>
      <c r="C495" s="259"/>
      <c r="D495" s="259"/>
      <c r="E495" s="387"/>
      <c r="F495" s="330"/>
      <c r="G495" s="387"/>
      <c r="H495" s="387"/>
      <c r="I495" s="387"/>
      <c r="J495" s="387"/>
    </row>
    <row r="496" spans="1:10">
      <c r="A496" s="259"/>
      <c r="B496" s="259"/>
      <c r="C496" s="259"/>
      <c r="D496" s="259"/>
      <c r="E496" s="387"/>
      <c r="F496" s="330"/>
      <c r="G496" s="387"/>
      <c r="H496" s="387"/>
      <c r="I496" s="387"/>
      <c r="J496" s="387"/>
    </row>
    <row r="497" spans="1:10">
      <c r="A497" s="259"/>
      <c r="B497" s="259"/>
      <c r="C497" s="259"/>
      <c r="D497" s="259"/>
      <c r="E497" s="387"/>
      <c r="F497" s="330"/>
      <c r="G497" s="387"/>
      <c r="H497" s="387"/>
      <c r="I497" s="387"/>
      <c r="J497" s="387"/>
    </row>
    <row r="498" spans="1:10">
      <c r="A498" s="259"/>
      <c r="B498" s="259"/>
      <c r="C498" s="259"/>
      <c r="D498" s="259"/>
      <c r="E498" s="387"/>
      <c r="F498" s="330"/>
      <c r="G498" s="387"/>
      <c r="H498" s="387"/>
      <c r="I498" s="387"/>
      <c r="J498" s="387"/>
    </row>
    <row r="499" spans="1:10">
      <c r="A499" s="259"/>
      <c r="B499" s="259"/>
      <c r="C499" s="259"/>
      <c r="D499" s="259"/>
      <c r="E499" s="387"/>
      <c r="F499" s="330"/>
      <c r="G499" s="387"/>
      <c r="H499" s="387"/>
      <c r="I499" s="387"/>
      <c r="J499" s="387"/>
    </row>
    <row r="500" spans="1:10">
      <c r="A500" s="259"/>
      <c r="B500" s="259"/>
      <c r="C500" s="259"/>
      <c r="D500" s="259"/>
      <c r="E500" s="387"/>
      <c r="F500" s="330"/>
      <c r="G500" s="387"/>
      <c r="H500" s="387"/>
      <c r="I500" s="387"/>
      <c r="J500" s="387"/>
    </row>
    <row r="501" spans="1:10">
      <c r="A501" s="259"/>
      <c r="B501" s="259"/>
      <c r="C501" s="259"/>
      <c r="D501" s="259"/>
      <c r="E501" s="387"/>
      <c r="F501" s="330"/>
      <c r="G501" s="387"/>
      <c r="H501" s="387"/>
      <c r="I501" s="387"/>
      <c r="J501" s="387"/>
    </row>
    <row r="502" spans="1:10">
      <c r="A502" s="259"/>
      <c r="B502" s="259"/>
      <c r="C502" s="259"/>
      <c r="D502" s="259"/>
      <c r="E502" s="387"/>
      <c r="F502" s="330"/>
      <c r="G502" s="387"/>
      <c r="H502" s="387"/>
      <c r="I502" s="387"/>
      <c r="J502" s="387"/>
    </row>
    <row r="503" spans="1:10">
      <c r="A503" s="259"/>
      <c r="B503" s="259"/>
      <c r="C503" s="259"/>
      <c r="D503" s="259"/>
      <c r="E503" s="387"/>
      <c r="F503" s="330"/>
      <c r="G503" s="387"/>
      <c r="H503" s="387"/>
      <c r="I503" s="387"/>
      <c r="J503" s="387"/>
    </row>
    <row r="504" spans="1:10">
      <c r="A504" s="259"/>
      <c r="B504" s="259"/>
      <c r="C504" s="259"/>
      <c r="D504" s="259"/>
      <c r="E504" s="387"/>
      <c r="F504" s="330"/>
      <c r="G504" s="387"/>
      <c r="H504" s="387"/>
      <c r="I504" s="387"/>
      <c r="J504" s="387"/>
    </row>
    <row r="505" spans="1:10">
      <c r="A505" s="259"/>
      <c r="B505" s="259"/>
      <c r="C505" s="259"/>
      <c r="D505" s="259"/>
      <c r="E505" s="387"/>
      <c r="F505" s="330"/>
      <c r="G505" s="387"/>
      <c r="H505" s="387"/>
      <c r="I505" s="387"/>
      <c r="J505" s="387"/>
    </row>
    <row r="506" spans="1:10">
      <c r="A506" s="259"/>
      <c r="B506" s="259"/>
      <c r="C506" s="259"/>
      <c r="D506" s="259"/>
      <c r="E506" s="387"/>
      <c r="F506" s="330"/>
      <c r="G506" s="387"/>
      <c r="H506" s="387"/>
      <c r="I506" s="387"/>
      <c r="J506" s="387"/>
    </row>
    <row r="507" spans="1:10">
      <c r="A507" s="259"/>
      <c r="B507" s="259"/>
      <c r="C507" s="259"/>
      <c r="D507" s="259"/>
      <c r="E507" s="387"/>
      <c r="F507" s="330"/>
      <c r="G507" s="387"/>
      <c r="H507" s="387"/>
      <c r="I507" s="387"/>
      <c r="J507" s="387"/>
    </row>
    <row r="508" spans="1:10">
      <c r="A508" s="259"/>
      <c r="B508" s="259"/>
      <c r="C508" s="259"/>
      <c r="D508" s="259"/>
      <c r="E508" s="387"/>
      <c r="F508" s="330"/>
      <c r="G508" s="387"/>
      <c r="H508" s="387"/>
      <c r="I508" s="387"/>
      <c r="J508" s="387"/>
    </row>
    <row r="509" spans="1:10">
      <c r="A509" s="259"/>
      <c r="B509" s="259"/>
      <c r="C509" s="259"/>
      <c r="D509" s="259"/>
      <c r="E509" s="387"/>
      <c r="F509" s="330"/>
      <c r="G509" s="387"/>
      <c r="H509" s="387"/>
      <c r="I509" s="387"/>
      <c r="J509" s="387"/>
    </row>
    <row r="510" spans="1:10">
      <c r="A510" s="259"/>
      <c r="B510" s="259"/>
      <c r="C510" s="259"/>
      <c r="D510" s="259"/>
      <c r="E510" s="387"/>
      <c r="F510" s="330"/>
      <c r="G510" s="387"/>
      <c r="H510" s="387"/>
      <c r="I510" s="387"/>
      <c r="J510" s="387"/>
    </row>
    <row r="511" spans="1:10">
      <c r="A511" s="259"/>
      <c r="B511" s="259"/>
      <c r="C511" s="259"/>
      <c r="D511" s="259"/>
      <c r="E511" s="387"/>
      <c r="F511" s="330"/>
      <c r="G511" s="387"/>
      <c r="H511" s="387"/>
      <c r="I511" s="387"/>
      <c r="J511" s="387"/>
    </row>
    <row r="512" spans="1:10">
      <c r="A512" s="259"/>
      <c r="B512" s="259"/>
      <c r="C512" s="259"/>
      <c r="D512" s="259"/>
      <c r="E512" s="387"/>
      <c r="F512" s="330"/>
      <c r="G512" s="387"/>
      <c r="H512" s="387"/>
      <c r="I512" s="387"/>
      <c r="J512" s="387"/>
    </row>
    <row r="513" spans="1:10">
      <c r="A513" s="259"/>
      <c r="B513" s="259"/>
      <c r="C513" s="259"/>
      <c r="D513" s="259"/>
      <c r="E513" s="387"/>
      <c r="F513" s="330"/>
      <c r="G513" s="387"/>
      <c r="H513" s="387"/>
      <c r="I513" s="387"/>
      <c r="J513" s="387"/>
    </row>
    <row r="514" spans="1:10">
      <c r="A514" s="259"/>
      <c r="B514" s="259"/>
      <c r="C514" s="259"/>
      <c r="D514" s="259"/>
      <c r="E514" s="387"/>
      <c r="F514" s="330"/>
      <c r="G514" s="387"/>
      <c r="H514" s="387"/>
      <c r="I514" s="387"/>
      <c r="J514" s="387"/>
    </row>
    <row r="515" spans="1:10">
      <c r="A515" s="259"/>
      <c r="B515" s="259"/>
      <c r="C515" s="259"/>
      <c r="D515" s="259"/>
      <c r="E515" s="387"/>
      <c r="F515" s="330"/>
      <c r="G515" s="387"/>
      <c r="H515" s="387"/>
      <c r="I515" s="387"/>
      <c r="J515" s="387"/>
    </row>
    <row r="516" spans="1:10">
      <c r="A516" s="259"/>
      <c r="B516" s="259"/>
      <c r="C516" s="259"/>
      <c r="D516" s="259"/>
      <c r="E516" s="387"/>
      <c r="F516" s="330"/>
      <c r="G516" s="387"/>
      <c r="H516" s="387"/>
      <c r="I516" s="387"/>
      <c r="J516" s="387"/>
    </row>
    <row r="517" spans="1:10">
      <c r="A517" s="259"/>
      <c r="B517" s="259"/>
      <c r="C517" s="259"/>
      <c r="D517" s="259"/>
      <c r="E517" s="387"/>
      <c r="F517" s="330"/>
      <c r="G517" s="387"/>
      <c r="H517" s="387"/>
      <c r="I517" s="387"/>
      <c r="J517" s="387"/>
    </row>
    <row r="518" spans="1:10">
      <c r="A518" s="259"/>
      <c r="B518" s="259"/>
      <c r="C518" s="259"/>
      <c r="D518" s="259"/>
      <c r="E518" s="387"/>
      <c r="F518" s="330"/>
      <c r="G518" s="387"/>
      <c r="H518" s="387"/>
      <c r="I518" s="387"/>
      <c r="J518" s="387"/>
    </row>
    <row r="519" spans="1:10">
      <c r="A519" s="259"/>
      <c r="B519" s="259"/>
      <c r="C519" s="259"/>
      <c r="D519" s="259"/>
      <c r="E519" s="387"/>
      <c r="F519" s="330"/>
      <c r="G519" s="387"/>
      <c r="H519" s="387"/>
      <c r="I519" s="387"/>
      <c r="J519" s="387"/>
    </row>
    <row r="520" spans="1:10">
      <c r="A520" s="259"/>
      <c r="B520" s="259"/>
      <c r="C520" s="259"/>
      <c r="D520" s="259"/>
      <c r="E520" s="387"/>
      <c r="F520" s="330"/>
      <c r="G520" s="387"/>
      <c r="H520" s="387"/>
      <c r="I520" s="387"/>
      <c r="J520" s="387"/>
    </row>
    <row r="521" spans="1:10">
      <c r="A521" s="259"/>
      <c r="B521" s="259"/>
      <c r="C521" s="259"/>
      <c r="D521" s="259"/>
      <c r="E521" s="387"/>
      <c r="F521" s="330"/>
      <c r="G521" s="387"/>
      <c r="H521" s="387"/>
      <c r="I521" s="387"/>
      <c r="J521" s="387"/>
    </row>
    <row r="522" spans="1:10">
      <c r="A522" s="259"/>
      <c r="B522" s="259"/>
      <c r="C522" s="259"/>
      <c r="D522" s="259"/>
      <c r="E522" s="387"/>
      <c r="F522" s="330"/>
      <c r="G522" s="387"/>
      <c r="H522" s="387"/>
      <c r="I522" s="387"/>
      <c r="J522" s="387"/>
    </row>
    <row r="523" spans="1:10">
      <c r="A523" s="259"/>
      <c r="B523" s="259"/>
      <c r="C523" s="259"/>
      <c r="D523" s="259"/>
      <c r="E523" s="387"/>
      <c r="F523" s="330"/>
      <c r="G523" s="387"/>
      <c r="H523" s="387"/>
      <c r="I523" s="387"/>
      <c r="J523" s="387"/>
    </row>
    <row r="524" spans="1:10">
      <c r="A524" s="259"/>
      <c r="B524" s="259"/>
      <c r="C524" s="259"/>
      <c r="D524" s="259"/>
      <c r="E524" s="387"/>
      <c r="F524" s="330"/>
      <c r="G524" s="387"/>
      <c r="H524" s="387"/>
      <c r="I524" s="387"/>
      <c r="J524" s="387"/>
    </row>
    <row r="525" spans="1:10">
      <c r="A525" s="259"/>
      <c r="B525" s="259"/>
      <c r="C525" s="259"/>
      <c r="D525" s="259"/>
      <c r="E525" s="387"/>
      <c r="F525" s="330"/>
      <c r="G525" s="387"/>
      <c r="H525" s="387"/>
      <c r="I525" s="387"/>
      <c r="J525" s="387"/>
    </row>
    <row r="526" spans="1:10">
      <c r="A526" s="259"/>
      <c r="B526" s="259"/>
      <c r="C526" s="259"/>
      <c r="D526" s="259"/>
      <c r="E526" s="387"/>
      <c r="F526" s="330"/>
      <c r="G526" s="387"/>
      <c r="H526" s="387"/>
      <c r="I526" s="387"/>
      <c r="J526" s="387"/>
    </row>
    <row r="527" spans="1:10">
      <c r="A527" s="259"/>
      <c r="B527" s="259"/>
      <c r="C527" s="259"/>
      <c r="D527" s="259"/>
      <c r="E527" s="387"/>
      <c r="F527" s="330"/>
      <c r="G527" s="387"/>
      <c r="H527" s="387"/>
      <c r="I527" s="387"/>
      <c r="J527" s="387"/>
    </row>
    <row r="528" spans="1:10">
      <c r="A528" s="259"/>
      <c r="B528" s="259"/>
      <c r="C528" s="259"/>
      <c r="D528" s="259"/>
      <c r="E528" s="387"/>
      <c r="F528" s="330"/>
      <c r="G528" s="387"/>
      <c r="H528" s="387"/>
      <c r="I528" s="387"/>
      <c r="J528" s="387"/>
    </row>
    <row r="529" spans="1:10">
      <c r="A529" s="259"/>
      <c r="B529" s="259"/>
      <c r="C529" s="259"/>
      <c r="D529" s="259"/>
      <c r="E529" s="387"/>
      <c r="F529" s="330"/>
      <c r="G529" s="387"/>
      <c r="H529" s="387"/>
      <c r="I529" s="387"/>
      <c r="J529" s="387"/>
    </row>
    <row r="530" spans="1:10">
      <c r="A530" s="259"/>
      <c r="B530" s="259"/>
      <c r="C530" s="259"/>
      <c r="D530" s="259"/>
      <c r="E530" s="387"/>
      <c r="F530" s="330"/>
      <c r="G530" s="387"/>
      <c r="H530" s="387"/>
      <c r="I530" s="387"/>
      <c r="J530" s="387"/>
    </row>
    <row r="531" spans="1:10">
      <c r="A531" s="259"/>
      <c r="B531" s="259"/>
      <c r="C531" s="259"/>
      <c r="D531" s="259"/>
      <c r="E531" s="387"/>
      <c r="F531" s="330"/>
      <c r="G531" s="387"/>
      <c r="H531" s="387"/>
      <c r="I531" s="387"/>
      <c r="J531" s="387"/>
    </row>
    <row r="532" spans="1:10">
      <c r="A532" s="259"/>
      <c r="B532" s="259"/>
      <c r="C532" s="259"/>
      <c r="D532" s="259"/>
      <c r="E532" s="387"/>
      <c r="F532" s="330"/>
      <c r="G532" s="387"/>
      <c r="H532" s="387"/>
      <c r="I532" s="387"/>
      <c r="J532" s="387"/>
    </row>
    <row r="533" spans="1:10">
      <c r="A533" s="259"/>
      <c r="B533" s="259"/>
      <c r="C533" s="259"/>
      <c r="D533" s="259"/>
      <c r="E533" s="387"/>
      <c r="F533" s="330"/>
      <c r="G533" s="387"/>
      <c r="H533" s="387"/>
      <c r="I533" s="387"/>
      <c r="J533" s="387"/>
    </row>
    <row r="534" spans="1:10">
      <c r="A534" s="259"/>
      <c r="B534" s="259"/>
      <c r="C534" s="259"/>
      <c r="D534" s="259"/>
      <c r="E534" s="387"/>
      <c r="F534" s="330"/>
      <c r="G534" s="387"/>
      <c r="H534" s="387"/>
      <c r="I534" s="387"/>
      <c r="J534" s="387"/>
    </row>
    <row r="535" spans="1:10">
      <c r="A535" s="259"/>
      <c r="B535" s="259"/>
      <c r="C535" s="259"/>
      <c r="D535" s="259"/>
      <c r="E535" s="387"/>
      <c r="F535" s="330"/>
      <c r="G535" s="387"/>
      <c r="H535" s="387"/>
      <c r="I535" s="387"/>
      <c r="J535" s="387"/>
    </row>
    <row r="536" spans="1:10">
      <c r="A536" s="259"/>
      <c r="B536" s="259"/>
      <c r="C536" s="259"/>
      <c r="D536" s="259"/>
      <c r="E536" s="387"/>
      <c r="F536" s="330"/>
      <c r="G536" s="387"/>
      <c r="H536" s="387"/>
      <c r="I536" s="387"/>
      <c r="J536" s="387"/>
    </row>
    <row r="537" spans="1:10">
      <c r="A537" s="259"/>
      <c r="B537" s="259"/>
      <c r="C537" s="259"/>
      <c r="D537" s="259"/>
      <c r="E537" s="387"/>
      <c r="F537" s="330"/>
      <c r="G537" s="387"/>
      <c r="H537" s="387"/>
      <c r="I537" s="387"/>
      <c r="J537" s="387"/>
    </row>
    <row r="538" spans="1:10">
      <c r="A538" s="259"/>
      <c r="B538" s="259"/>
      <c r="C538" s="259"/>
      <c r="D538" s="259"/>
      <c r="E538" s="387"/>
      <c r="F538" s="330"/>
      <c r="G538" s="387"/>
      <c r="H538" s="387"/>
      <c r="I538" s="387"/>
      <c r="J538" s="387"/>
    </row>
    <row r="539" spans="1:10">
      <c r="A539" s="259"/>
      <c r="B539" s="259"/>
      <c r="C539" s="259"/>
      <c r="D539" s="259"/>
      <c r="E539" s="387"/>
      <c r="F539" s="330"/>
      <c r="G539" s="387"/>
      <c r="H539" s="387"/>
      <c r="I539" s="387"/>
      <c r="J539" s="387"/>
    </row>
    <row r="540" spans="1:10">
      <c r="A540" s="259"/>
      <c r="B540" s="259"/>
      <c r="C540" s="259"/>
      <c r="D540" s="259"/>
      <c r="E540" s="387"/>
      <c r="F540" s="330"/>
      <c r="G540" s="387"/>
      <c r="H540" s="387"/>
      <c r="I540" s="387"/>
      <c r="J540" s="387"/>
    </row>
    <row r="541" spans="1:10">
      <c r="A541" s="259"/>
      <c r="B541" s="259"/>
      <c r="C541" s="259"/>
      <c r="D541" s="259"/>
      <c r="E541" s="387"/>
      <c r="F541" s="330"/>
      <c r="G541" s="387"/>
      <c r="H541" s="387"/>
      <c r="I541" s="387"/>
      <c r="J541" s="387"/>
    </row>
    <row r="542" spans="1:10">
      <c r="A542" s="259"/>
      <c r="B542" s="259"/>
      <c r="C542" s="259"/>
      <c r="D542" s="259"/>
      <c r="E542" s="387"/>
      <c r="F542" s="330"/>
      <c r="G542" s="387"/>
      <c r="H542" s="387"/>
      <c r="I542" s="387"/>
      <c r="J542" s="387"/>
    </row>
    <row r="543" spans="1:10">
      <c r="A543" s="259"/>
      <c r="B543" s="259"/>
      <c r="C543" s="259"/>
      <c r="D543" s="259"/>
      <c r="E543" s="387"/>
      <c r="F543" s="330"/>
      <c r="G543" s="387"/>
      <c r="H543" s="387"/>
      <c r="I543" s="387"/>
      <c r="J543" s="387"/>
    </row>
    <row r="544" spans="1:10">
      <c r="A544" s="259"/>
      <c r="B544" s="259"/>
      <c r="C544" s="259"/>
      <c r="D544" s="259"/>
      <c r="E544" s="387"/>
      <c r="F544" s="330"/>
      <c r="G544" s="387"/>
      <c r="H544" s="387"/>
      <c r="I544" s="387"/>
      <c r="J544" s="387"/>
    </row>
    <row r="545" spans="1:10">
      <c r="A545" s="259"/>
      <c r="B545" s="259"/>
      <c r="C545" s="259"/>
      <c r="D545" s="259"/>
      <c r="E545" s="387"/>
      <c r="F545" s="330"/>
      <c r="G545" s="387"/>
      <c r="H545" s="387"/>
      <c r="I545" s="387"/>
      <c r="J545" s="387"/>
    </row>
    <row r="546" spans="1:10">
      <c r="A546" s="259"/>
      <c r="B546" s="259"/>
      <c r="C546" s="259"/>
      <c r="D546" s="259"/>
      <c r="E546" s="387"/>
      <c r="F546" s="330"/>
      <c r="G546" s="387"/>
      <c r="H546" s="387"/>
      <c r="I546" s="387"/>
      <c r="J546" s="387"/>
    </row>
    <row r="547" spans="1:10">
      <c r="A547" s="259"/>
      <c r="B547" s="259"/>
      <c r="C547" s="259"/>
      <c r="D547" s="259"/>
      <c r="E547" s="387"/>
      <c r="F547" s="330"/>
      <c r="G547" s="387"/>
      <c r="H547" s="387"/>
      <c r="I547" s="387"/>
      <c r="J547" s="387"/>
    </row>
    <row r="548" spans="1:10">
      <c r="A548" s="259"/>
      <c r="B548" s="259"/>
      <c r="C548" s="259"/>
      <c r="D548" s="259"/>
      <c r="E548" s="387"/>
      <c r="F548" s="330"/>
      <c r="G548" s="387"/>
      <c r="H548" s="387"/>
      <c r="I548" s="387"/>
      <c r="J548" s="387"/>
    </row>
    <row r="549" spans="1:10">
      <c r="A549" s="259"/>
      <c r="B549" s="259"/>
      <c r="C549" s="259"/>
      <c r="D549" s="259"/>
      <c r="E549" s="387"/>
      <c r="F549" s="330"/>
      <c r="G549" s="387"/>
      <c r="H549" s="387"/>
      <c r="I549" s="387"/>
      <c r="J549" s="387"/>
    </row>
    <row r="550" spans="1:10">
      <c r="A550" s="259"/>
      <c r="B550" s="259"/>
      <c r="C550" s="259"/>
      <c r="D550" s="259"/>
      <c r="E550" s="387"/>
      <c r="F550" s="330"/>
      <c r="G550" s="387"/>
      <c r="H550" s="387"/>
      <c r="I550" s="387"/>
      <c r="J550" s="387"/>
    </row>
    <row r="551" spans="1:10">
      <c r="A551" s="259"/>
      <c r="B551" s="259"/>
      <c r="C551" s="259"/>
      <c r="D551" s="259"/>
      <c r="E551" s="387"/>
      <c r="F551" s="330"/>
      <c r="G551" s="387"/>
      <c r="H551" s="387"/>
      <c r="I551" s="387"/>
      <c r="J551" s="387"/>
    </row>
    <row r="552" spans="1:10">
      <c r="A552" s="259"/>
      <c r="B552" s="259"/>
      <c r="C552" s="259"/>
      <c r="D552" s="259"/>
      <c r="E552" s="387"/>
      <c r="F552" s="330"/>
      <c r="G552" s="387"/>
      <c r="H552" s="387"/>
      <c r="I552" s="387"/>
      <c r="J552" s="387"/>
    </row>
    <row r="553" spans="1:10">
      <c r="A553" s="259"/>
      <c r="B553" s="259"/>
      <c r="C553" s="259"/>
      <c r="D553" s="259"/>
      <c r="E553" s="387"/>
      <c r="F553" s="330"/>
      <c r="G553" s="387"/>
      <c r="H553" s="387"/>
      <c r="I553" s="387"/>
      <c r="J553" s="387"/>
    </row>
    <row r="554" spans="1:10">
      <c r="A554" s="259"/>
      <c r="B554" s="259"/>
      <c r="C554" s="259"/>
      <c r="D554" s="259"/>
      <c r="E554" s="387"/>
      <c r="F554" s="330"/>
      <c r="G554" s="387"/>
      <c r="H554" s="387"/>
      <c r="I554" s="387"/>
      <c r="J554" s="387"/>
    </row>
    <row r="555" spans="1:10">
      <c r="A555" s="259"/>
      <c r="B555" s="259"/>
      <c r="C555" s="259"/>
      <c r="D555" s="259"/>
      <c r="E555" s="387"/>
      <c r="F555" s="330"/>
      <c r="G555" s="387"/>
      <c r="H555" s="387"/>
      <c r="I555" s="387"/>
      <c r="J555" s="387"/>
    </row>
    <row r="556" spans="1:10">
      <c r="A556" s="259"/>
      <c r="B556" s="259"/>
      <c r="C556" s="259"/>
      <c r="D556" s="259"/>
      <c r="E556" s="387"/>
      <c r="F556" s="330"/>
      <c r="G556" s="387"/>
      <c r="H556" s="387"/>
      <c r="I556" s="387"/>
      <c r="J556" s="387"/>
    </row>
    <row r="557" spans="1:10">
      <c r="A557" s="259"/>
      <c r="B557" s="259"/>
      <c r="C557" s="259"/>
      <c r="D557" s="259"/>
      <c r="E557" s="387"/>
      <c r="F557" s="330"/>
      <c r="G557" s="387"/>
      <c r="H557" s="387"/>
      <c r="I557" s="387"/>
      <c r="J557" s="387"/>
    </row>
    <row r="558" spans="1:10">
      <c r="A558" s="259"/>
      <c r="B558" s="259"/>
      <c r="C558" s="259"/>
      <c r="D558" s="259"/>
      <c r="E558" s="387"/>
      <c r="F558" s="330"/>
      <c r="G558" s="387"/>
      <c r="H558" s="387"/>
      <c r="I558" s="387"/>
      <c r="J558" s="387"/>
    </row>
    <row r="559" spans="1:10">
      <c r="A559" s="259"/>
      <c r="B559" s="259"/>
      <c r="C559" s="259"/>
      <c r="D559" s="259"/>
      <c r="E559" s="387"/>
      <c r="F559" s="330"/>
      <c r="G559" s="387"/>
      <c r="H559" s="387"/>
      <c r="I559" s="387"/>
      <c r="J559" s="387"/>
    </row>
    <row r="560" spans="1:10">
      <c r="A560" s="259"/>
      <c r="B560" s="259"/>
      <c r="C560" s="259"/>
      <c r="D560" s="259"/>
      <c r="E560" s="387"/>
      <c r="F560" s="330"/>
      <c r="G560" s="387"/>
      <c r="H560" s="387"/>
      <c r="I560" s="387"/>
      <c r="J560" s="387"/>
    </row>
    <row r="561" spans="1:10">
      <c r="A561" s="259"/>
      <c r="B561" s="259"/>
      <c r="C561" s="259"/>
      <c r="D561" s="259"/>
      <c r="E561" s="387"/>
      <c r="F561" s="330"/>
      <c r="G561" s="387"/>
      <c r="H561" s="387"/>
      <c r="I561" s="387"/>
      <c r="J561" s="387"/>
    </row>
    <row r="562" spans="1:10">
      <c r="A562" s="259"/>
      <c r="B562" s="259"/>
      <c r="C562" s="259"/>
      <c r="D562" s="259"/>
      <c r="E562" s="387"/>
      <c r="F562" s="330"/>
      <c r="G562" s="387"/>
      <c r="H562" s="387"/>
      <c r="I562" s="387"/>
      <c r="J562" s="387"/>
    </row>
    <row r="563" spans="1:10">
      <c r="A563" s="259"/>
      <c r="B563" s="259"/>
      <c r="C563" s="259"/>
      <c r="D563" s="259"/>
      <c r="E563" s="387"/>
      <c r="F563" s="330"/>
      <c r="G563" s="387"/>
      <c r="H563" s="387"/>
      <c r="I563" s="387"/>
      <c r="J563" s="387"/>
    </row>
    <row r="564" spans="1:10">
      <c r="A564" s="259"/>
      <c r="B564" s="259"/>
      <c r="C564" s="259"/>
      <c r="D564" s="259"/>
      <c r="E564" s="387"/>
      <c r="F564" s="330"/>
      <c r="G564" s="387"/>
      <c r="H564" s="387"/>
      <c r="I564" s="387"/>
      <c r="J564" s="387"/>
    </row>
    <row r="565" spans="1:10">
      <c r="A565" s="259"/>
      <c r="B565" s="259"/>
      <c r="C565" s="259"/>
      <c r="D565" s="259"/>
      <c r="E565" s="387"/>
      <c r="F565" s="330"/>
      <c r="G565" s="387"/>
      <c r="H565" s="387"/>
      <c r="I565" s="387"/>
      <c r="J565" s="387"/>
    </row>
    <row r="566" spans="1:10">
      <c r="A566" s="259"/>
      <c r="B566" s="259"/>
      <c r="C566" s="259"/>
      <c r="D566" s="259"/>
      <c r="E566" s="387"/>
      <c r="F566" s="330"/>
      <c r="G566" s="387"/>
      <c r="H566" s="387"/>
      <c r="I566" s="387"/>
      <c r="J566" s="387"/>
    </row>
    <row r="567" spans="1:10">
      <c r="A567" s="259"/>
      <c r="B567" s="259"/>
      <c r="C567" s="259"/>
      <c r="D567" s="259"/>
      <c r="E567" s="387"/>
      <c r="F567" s="330"/>
      <c r="G567" s="387"/>
      <c r="H567" s="387"/>
      <c r="I567" s="387"/>
      <c r="J567" s="387"/>
    </row>
    <row r="568" spans="1:10">
      <c r="A568" s="259"/>
      <c r="B568" s="259"/>
      <c r="C568" s="259"/>
      <c r="D568" s="259"/>
      <c r="E568" s="387"/>
      <c r="F568" s="330"/>
      <c r="G568" s="387"/>
      <c r="H568" s="387"/>
      <c r="I568" s="387"/>
      <c r="J568" s="387"/>
    </row>
    <row r="569" spans="1:10">
      <c r="A569" s="259"/>
      <c r="B569" s="259"/>
      <c r="C569" s="259"/>
      <c r="D569" s="259"/>
      <c r="E569" s="387"/>
      <c r="F569" s="330"/>
      <c r="G569" s="387"/>
      <c r="H569" s="387"/>
      <c r="I569" s="387"/>
      <c r="J569" s="387"/>
    </row>
    <row r="570" spans="1:10">
      <c r="A570" s="259"/>
      <c r="B570" s="259"/>
      <c r="C570" s="259"/>
      <c r="D570" s="259"/>
      <c r="E570" s="387"/>
      <c r="F570" s="330"/>
      <c r="G570" s="387"/>
      <c r="H570" s="387"/>
      <c r="I570" s="387"/>
      <c r="J570" s="387"/>
    </row>
    <row r="571" spans="1:10">
      <c r="A571" s="259"/>
      <c r="B571" s="259"/>
      <c r="C571" s="259"/>
      <c r="D571" s="259"/>
      <c r="E571" s="387"/>
      <c r="F571" s="330"/>
      <c r="G571" s="387"/>
      <c r="H571" s="387"/>
      <c r="I571" s="387"/>
      <c r="J571" s="387"/>
    </row>
    <row r="572" spans="1:10">
      <c r="A572" s="259"/>
      <c r="B572" s="259"/>
      <c r="C572" s="259"/>
      <c r="D572" s="259"/>
      <c r="E572" s="387"/>
      <c r="F572" s="330"/>
      <c r="G572" s="387"/>
      <c r="H572" s="387"/>
      <c r="I572" s="387"/>
      <c r="J572" s="387"/>
    </row>
    <row r="573" spans="1:10">
      <c r="A573" s="259"/>
      <c r="B573" s="259"/>
      <c r="C573" s="259"/>
      <c r="D573" s="259"/>
      <c r="E573" s="387"/>
      <c r="F573" s="330"/>
      <c r="G573" s="387"/>
      <c r="H573" s="387"/>
      <c r="I573" s="387"/>
      <c r="J573" s="387"/>
    </row>
    <row r="574" spans="1:10">
      <c r="A574" s="259"/>
      <c r="B574" s="259"/>
      <c r="C574" s="259"/>
      <c r="D574" s="259"/>
      <c r="E574" s="387"/>
      <c r="F574" s="330"/>
      <c r="G574" s="387"/>
      <c r="H574" s="387"/>
      <c r="I574" s="387"/>
      <c r="J574" s="387"/>
    </row>
    <row r="575" spans="1:10">
      <c r="A575" s="259"/>
      <c r="B575" s="259"/>
      <c r="C575" s="259"/>
      <c r="D575" s="259"/>
      <c r="E575" s="387"/>
      <c r="F575" s="330"/>
      <c r="G575" s="387"/>
      <c r="H575" s="387"/>
      <c r="I575" s="387"/>
      <c r="J575" s="387"/>
    </row>
    <row r="576" spans="1:10">
      <c r="A576" s="259"/>
      <c r="B576" s="259"/>
      <c r="C576" s="259"/>
      <c r="D576" s="259"/>
      <c r="E576" s="387"/>
      <c r="F576" s="330"/>
      <c r="G576" s="387"/>
      <c r="H576" s="387"/>
      <c r="I576" s="387"/>
      <c r="J576" s="387"/>
    </row>
    <row r="577" spans="1:10">
      <c r="A577" s="259"/>
      <c r="B577" s="259"/>
      <c r="C577" s="259"/>
      <c r="D577" s="259"/>
      <c r="E577" s="387"/>
      <c r="F577" s="330"/>
      <c r="G577" s="387"/>
      <c r="H577" s="387"/>
      <c r="I577" s="387"/>
      <c r="J577" s="387"/>
    </row>
    <row r="578" spans="1:10">
      <c r="A578" s="259"/>
      <c r="B578" s="259"/>
      <c r="C578" s="259"/>
      <c r="D578" s="259"/>
      <c r="E578" s="387"/>
      <c r="F578" s="330"/>
      <c r="G578" s="387"/>
      <c r="H578" s="387"/>
      <c r="I578" s="387"/>
      <c r="J578" s="387"/>
    </row>
    <row r="579" spans="1:10">
      <c r="A579" s="259"/>
      <c r="B579" s="259"/>
      <c r="C579" s="259"/>
      <c r="D579" s="259"/>
      <c r="E579" s="387"/>
      <c r="F579" s="330"/>
      <c r="G579" s="387"/>
      <c r="H579" s="387"/>
      <c r="I579" s="387"/>
      <c r="J579" s="387"/>
    </row>
    <row r="580" spans="1:10">
      <c r="A580" s="259"/>
      <c r="B580" s="259"/>
      <c r="C580" s="259"/>
      <c r="D580" s="259"/>
      <c r="E580" s="387"/>
      <c r="F580" s="330"/>
      <c r="G580" s="387"/>
      <c r="H580" s="387"/>
      <c r="I580" s="387"/>
      <c r="J580" s="387"/>
    </row>
    <row r="581" spans="1:10">
      <c r="A581" s="259"/>
      <c r="B581" s="259"/>
      <c r="C581" s="259"/>
      <c r="D581" s="259"/>
      <c r="E581" s="387"/>
      <c r="F581" s="330"/>
      <c r="G581" s="387"/>
      <c r="H581" s="387"/>
      <c r="I581" s="387"/>
      <c r="J581" s="387"/>
    </row>
    <row r="582" spans="1:10">
      <c r="A582" s="259"/>
      <c r="B582" s="259"/>
      <c r="C582" s="259"/>
      <c r="D582" s="259"/>
      <c r="E582" s="387"/>
      <c r="F582" s="330"/>
      <c r="G582" s="387"/>
      <c r="H582" s="387"/>
      <c r="I582" s="387"/>
      <c r="J582" s="387"/>
    </row>
    <row r="583" spans="1:10">
      <c r="A583" s="259"/>
      <c r="B583" s="259"/>
      <c r="C583" s="259"/>
      <c r="D583" s="259"/>
      <c r="E583" s="387"/>
      <c r="F583" s="330"/>
      <c r="G583" s="387"/>
      <c r="H583" s="387"/>
      <c r="I583" s="387"/>
      <c r="J583" s="387"/>
    </row>
    <row r="584" spans="1:10">
      <c r="A584" s="259"/>
      <c r="B584" s="259"/>
      <c r="C584" s="259"/>
      <c r="D584" s="259"/>
      <c r="E584" s="387"/>
      <c r="F584" s="330"/>
      <c r="G584" s="387"/>
      <c r="H584" s="387"/>
      <c r="I584" s="387"/>
      <c r="J584" s="387"/>
    </row>
    <row r="585" spans="1:10">
      <c r="A585" s="259"/>
      <c r="B585" s="259"/>
      <c r="C585" s="259"/>
      <c r="D585" s="259"/>
      <c r="E585" s="387"/>
      <c r="F585" s="330"/>
      <c r="G585" s="387"/>
      <c r="H585" s="387"/>
      <c r="I585" s="387"/>
      <c r="J585" s="387"/>
    </row>
    <row r="586" spans="1:10">
      <c r="A586" s="259"/>
      <c r="B586" s="259"/>
      <c r="C586" s="259"/>
      <c r="D586" s="259"/>
      <c r="E586" s="387"/>
      <c r="F586" s="330"/>
      <c r="G586" s="387"/>
      <c r="H586" s="387"/>
      <c r="I586" s="387"/>
      <c r="J586" s="387"/>
    </row>
    <row r="587" spans="1:10">
      <c r="A587" s="259"/>
      <c r="B587" s="259"/>
      <c r="C587" s="259"/>
      <c r="D587" s="259"/>
      <c r="E587" s="387"/>
      <c r="F587" s="330"/>
      <c r="G587" s="387"/>
      <c r="H587" s="387"/>
      <c r="I587" s="387"/>
      <c r="J587" s="387"/>
    </row>
    <row r="588" spans="1:10">
      <c r="A588" s="259"/>
      <c r="B588" s="259"/>
      <c r="C588" s="259"/>
      <c r="D588" s="259"/>
      <c r="E588" s="387"/>
      <c r="F588" s="330"/>
      <c r="G588" s="387"/>
      <c r="H588" s="387"/>
      <c r="I588" s="387"/>
      <c r="J588" s="387"/>
    </row>
    <row r="589" spans="1:10">
      <c r="A589" s="259"/>
      <c r="B589" s="259"/>
      <c r="C589" s="259"/>
      <c r="D589" s="259"/>
      <c r="E589" s="387"/>
      <c r="F589" s="330"/>
      <c r="G589" s="387"/>
      <c r="H589" s="387"/>
      <c r="I589" s="387"/>
      <c r="J589" s="387"/>
    </row>
    <row r="590" spans="1:10">
      <c r="A590" s="259"/>
      <c r="B590" s="259"/>
      <c r="C590" s="259"/>
      <c r="D590" s="259"/>
      <c r="E590" s="387"/>
      <c r="F590" s="330"/>
      <c r="G590" s="387"/>
      <c r="H590" s="387"/>
      <c r="I590" s="387"/>
      <c r="J590" s="387"/>
    </row>
    <row r="591" spans="1:10">
      <c r="A591" s="259"/>
      <c r="B591" s="259"/>
      <c r="C591" s="259"/>
      <c r="D591" s="259"/>
      <c r="E591" s="387"/>
      <c r="F591" s="330"/>
      <c r="G591" s="387"/>
      <c r="H591" s="387"/>
      <c r="I591" s="387"/>
      <c r="J591" s="387"/>
    </row>
    <row r="592" spans="1:10">
      <c r="A592" s="259"/>
      <c r="B592" s="259"/>
      <c r="C592" s="259"/>
      <c r="D592" s="259"/>
      <c r="E592" s="387"/>
      <c r="F592" s="330"/>
      <c r="G592" s="387"/>
      <c r="H592" s="387"/>
      <c r="I592" s="387"/>
      <c r="J592" s="387"/>
    </row>
    <row r="593" spans="1:10">
      <c r="A593" s="259"/>
      <c r="B593" s="259"/>
      <c r="C593" s="259"/>
      <c r="D593" s="259"/>
      <c r="E593" s="387"/>
      <c r="F593" s="330"/>
      <c r="G593" s="387"/>
      <c r="H593" s="387"/>
      <c r="I593" s="387"/>
      <c r="J593" s="387"/>
    </row>
    <row r="594" spans="1:10">
      <c r="A594" s="259"/>
      <c r="B594" s="259"/>
      <c r="C594" s="259"/>
      <c r="D594" s="259"/>
      <c r="E594" s="387"/>
      <c r="F594" s="330"/>
      <c r="G594" s="387"/>
      <c r="H594" s="387"/>
      <c r="I594" s="387"/>
      <c r="J594" s="387"/>
    </row>
    <row r="595" spans="1:10">
      <c r="A595" s="259"/>
      <c r="B595" s="259"/>
      <c r="C595" s="259"/>
      <c r="D595" s="259"/>
      <c r="E595" s="387"/>
      <c r="F595" s="330"/>
      <c r="G595" s="387"/>
      <c r="H595" s="387"/>
      <c r="I595" s="387"/>
      <c r="J595" s="387"/>
    </row>
    <row r="596" spans="1:10">
      <c r="A596" s="259"/>
      <c r="B596" s="259"/>
      <c r="C596" s="259"/>
      <c r="D596" s="259"/>
      <c r="E596" s="387"/>
      <c r="F596" s="330"/>
      <c r="G596" s="387"/>
      <c r="H596" s="387"/>
      <c r="I596" s="387"/>
      <c r="J596" s="387"/>
    </row>
    <row r="597" spans="1:10">
      <c r="A597" s="259"/>
      <c r="B597" s="259"/>
      <c r="C597" s="259"/>
      <c r="D597" s="259"/>
      <c r="E597" s="387"/>
      <c r="F597" s="330"/>
      <c r="G597" s="387"/>
      <c r="H597" s="387"/>
      <c r="I597" s="387"/>
      <c r="J597" s="387"/>
    </row>
    <row r="598" spans="1:10">
      <c r="A598" s="259"/>
      <c r="B598" s="259"/>
      <c r="C598" s="259"/>
      <c r="D598" s="259"/>
      <c r="E598" s="387"/>
      <c r="F598" s="330"/>
      <c r="G598" s="387"/>
      <c r="H598" s="387"/>
      <c r="I598" s="387"/>
      <c r="J598" s="387"/>
    </row>
    <row r="599" spans="1:10">
      <c r="A599" s="259"/>
      <c r="B599" s="259"/>
      <c r="C599" s="259"/>
      <c r="D599" s="259"/>
      <c r="E599" s="387"/>
      <c r="F599" s="330"/>
      <c r="G599" s="387"/>
      <c r="H599" s="387"/>
      <c r="I599" s="387"/>
      <c r="J599" s="387"/>
    </row>
    <row r="600" spans="1:10">
      <c r="A600" s="259"/>
      <c r="B600" s="259"/>
      <c r="C600" s="259"/>
      <c r="D600" s="259"/>
      <c r="E600" s="387"/>
      <c r="F600" s="330"/>
      <c r="G600" s="387"/>
      <c r="H600" s="387"/>
      <c r="I600" s="387"/>
      <c r="J600" s="387"/>
    </row>
    <row r="601" spans="1:10">
      <c r="A601" s="259"/>
      <c r="B601" s="259"/>
      <c r="C601" s="259"/>
      <c r="D601" s="259"/>
      <c r="E601" s="387"/>
      <c r="F601" s="330"/>
      <c r="G601" s="387"/>
      <c r="H601" s="387"/>
      <c r="I601" s="387"/>
      <c r="J601" s="387"/>
    </row>
    <row r="602" spans="1:10">
      <c r="A602" s="259"/>
      <c r="B602" s="259"/>
      <c r="C602" s="259"/>
      <c r="D602" s="259"/>
      <c r="E602" s="387"/>
      <c r="F602" s="330"/>
      <c r="G602" s="387"/>
      <c r="H602" s="387"/>
      <c r="I602" s="387"/>
      <c r="J602" s="387"/>
    </row>
    <row r="603" spans="1:10">
      <c r="A603" s="259"/>
      <c r="B603" s="259"/>
      <c r="C603" s="259"/>
      <c r="D603" s="259"/>
      <c r="E603" s="387"/>
      <c r="F603" s="330"/>
      <c r="G603" s="387"/>
      <c r="H603" s="387"/>
      <c r="I603" s="387"/>
      <c r="J603" s="387"/>
    </row>
    <row r="604" spans="1:10">
      <c r="A604" s="259"/>
      <c r="B604" s="259"/>
      <c r="C604" s="259"/>
      <c r="D604" s="259"/>
      <c r="E604" s="387"/>
      <c r="F604" s="330"/>
      <c r="G604" s="387"/>
      <c r="H604" s="387"/>
      <c r="I604" s="387"/>
      <c r="J604" s="387"/>
    </row>
    <row r="605" spans="1:10">
      <c r="A605" s="259"/>
      <c r="B605" s="259"/>
      <c r="C605" s="259"/>
      <c r="D605" s="259"/>
      <c r="E605" s="387"/>
      <c r="F605" s="330"/>
      <c r="G605" s="387"/>
      <c r="H605" s="387"/>
      <c r="I605" s="387"/>
      <c r="J605" s="387"/>
    </row>
    <row r="606" spans="1:10">
      <c r="A606" s="259"/>
      <c r="B606" s="259"/>
      <c r="C606" s="259"/>
      <c r="D606" s="259"/>
      <c r="E606" s="387"/>
      <c r="F606" s="330"/>
      <c r="G606" s="387"/>
      <c r="H606" s="387"/>
      <c r="I606" s="387"/>
      <c r="J606" s="387"/>
    </row>
    <row r="607" spans="1:10">
      <c r="A607" s="259"/>
      <c r="B607" s="259"/>
      <c r="C607" s="259"/>
      <c r="D607" s="259"/>
      <c r="E607" s="387"/>
      <c r="F607" s="330"/>
      <c r="G607" s="387"/>
      <c r="H607" s="387"/>
      <c r="I607" s="387"/>
      <c r="J607" s="387"/>
    </row>
    <row r="608" spans="1:10">
      <c r="A608" s="259"/>
      <c r="B608" s="259"/>
      <c r="C608" s="259"/>
      <c r="D608" s="259"/>
      <c r="E608" s="387"/>
      <c r="F608" s="330"/>
      <c r="G608" s="387"/>
      <c r="H608" s="387"/>
      <c r="I608" s="387"/>
      <c r="J608" s="387"/>
    </row>
    <row r="609" spans="1:10">
      <c r="A609" s="259"/>
      <c r="B609" s="259"/>
      <c r="C609" s="259"/>
      <c r="D609" s="259"/>
      <c r="E609" s="387"/>
      <c r="F609" s="330"/>
      <c r="G609" s="387"/>
      <c r="H609" s="387"/>
      <c r="I609" s="387"/>
      <c r="J609" s="387"/>
    </row>
    <row r="610" spans="1:10">
      <c r="A610" s="259"/>
      <c r="B610" s="259"/>
      <c r="C610" s="259"/>
      <c r="D610" s="259"/>
      <c r="E610" s="387"/>
      <c r="F610" s="330"/>
      <c r="G610" s="387"/>
      <c r="H610" s="387"/>
      <c r="I610" s="387"/>
      <c r="J610" s="387"/>
    </row>
    <row r="611" spans="1:10">
      <c r="A611" s="259"/>
      <c r="B611" s="259"/>
      <c r="C611" s="259"/>
      <c r="D611" s="259"/>
      <c r="E611" s="387"/>
      <c r="F611" s="330"/>
      <c r="G611" s="387"/>
      <c r="H611" s="387"/>
      <c r="I611" s="387"/>
      <c r="J611" s="387"/>
    </row>
    <row r="612" spans="1:10">
      <c r="A612" s="259"/>
      <c r="B612" s="259"/>
      <c r="C612" s="259"/>
      <c r="D612" s="259"/>
      <c r="E612" s="387"/>
      <c r="F612" s="330"/>
      <c r="G612" s="387"/>
      <c r="H612" s="387"/>
      <c r="I612" s="387"/>
      <c r="J612" s="387"/>
    </row>
    <row r="613" spans="1:10">
      <c r="A613" s="259"/>
      <c r="B613" s="259"/>
      <c r="C613" s="259"/>
      <c r="D613" s="259"/>
      <c r="E613" s="387"/>
      <c r="F613" s="330"/>
      <c r="G613" s="387"/>
      <c r="H613" s="387"/>
      <c r="I613" s="387"/>
      <c r="J613" s="387"/>
    </row>
    <row r="614" spans="1:10">
      <c r="A614" s="259"/>
      <c r="B614" s="259"/>
      <c r="C614" s="259"/>
      <c r="D614" s="259"/>
      <c r="E614" s="387"/>
      <c r="F614" s="330"/>
      <c r="G614" s="387"/>
      <c r="H614" s="387"/>
      <c r="I614" s="387"/>
      <c r="J614" s="387"/>
    </row>
    <row r="615" spans="1:10">
      <c r="A615" s="259"/>
      <c r="B615" s="259"/>
      <c r="C615" s="259"/>
      <c r="D615" s="259"/>
      <c r="E615" s="387"/>
      <c r="F615" s="330"/>
      <c r="G615" s="387"/>
      <c r="H615" s="387"/>
      <c r="I615" s="387"/>
      <c r="J615" s="387"/>
    </row>
    <row r="616" spans="1:10">
      <c r="A616" s="259"/>
      <c r="B616" s="259"/>
      <c r="C616" s="259"/>
      <c r="D616" s="259"/>
      <c r="E616" s="387"/>
      <c r="F616" s="330"/>
      <c r="G616" s="387"/>
      <c r="H616" s="387"/>
      <c r="I616" s="387"/>
      <c r="J616" s="387"/>
    </row>
    <row r="617" spans="1:10">
      <c r="A617" s="259"/>
      <c r="B617" s="259"/>
      <c r="C617" s="259"/>
      <c r="D617" s="259"/>
      <c r="E617" s="387"/>
      <c r="F617" s="330"/>
      <c r="G617" s="387"/>
      <c r="H617" s="387"/>
      <c r="I617" s="387"/>
      <c r="J617" s="387"/>
    </row>
    <row r="618" spans="1:10">
      <c r="A618" s="259"/>
      <c r="B618" s="259"/>
      <c r="C618" s="259"/>
      <c r="D618" s="259"/>
      <c r="E618" s="387"/>
      <c r="F618" s="330"/>
      <c r="G618" s="387"/>
      <c r="H618" s="387"/>
      <c r="I618" s="387"/>
      <c r="J618" s="387"/>
    </row>
    <row r="619" spans="1:10">
      <c r="A619" s="259"/>
      <c r="B619" s="259"/>
      <c r="C619" s="259"/>
      <c r="D619" s="259"/>
      <c r="E619" s="387"/>
      <c r="F619" s="330"/>
      <c r="G619" s="387"/>
      <c r="H619" s="387"/>
      <c r="I619" s="387"/>
      <c r="J619" s="387"/>
    </row>
    <row r="620" spans="1:10">
      <c r="A620" s="259"/>
      <c r="B620" s="259"/>
      <c r="C620" s="259"/>
      <c r="D620" s="259"/>
      <c r="E620" s="387"/>
      <c r="F620" s="330"/>
      <c r="G620" s="387"/>
      <c r="H620" s="387"/>
      <c r="I620" s="387"/>
      <c r="J620" s="387"/>
    </row>
    <row r="621" spans="1:10">
      <c r="A621" s="259"/>
      <c r="B621" s="259"/>
      <c r="C621" s="259"/>
      <c r="D621" s="259"/>
      <c r="E621" s="387"/>
      <c r="F621" s="330"/>
      <c r="G621" s="387"/>
      <c r="H621" s="387"/>
      <c r="I621" s="387"/>
      <c r="J621" s="387"/>
    </row>
    <row r="622" spans="1:10">
      <c r="A622" s="259"/>
      <c r="B622" s="259"/>
      <c r="C622" s="259"/>
      <c r="D622" s="259"/>
      <c r="E622" s="387"/>
      <c r="F622" s="330"/>
      <c r="G622" s="387"/>
      <c r="H622" s="387"/>
      <c r="I622" s="387"/>
      <c r="J622" s="387"/>
    </row>
    <row r="623" spans="1:10">
      <c r="A623" s="259"/>
      <c r="B623" s="259"/>
      <c r="C623" s="259"/>
      <c r="D623" s="259"/>
      <c r="E623" s="387"/>
      <c r="F623" s="330"/>
      <c r="G623" s="387"/>
      <c r="H623" s="387"/>
      <c r="I623" s="387"/>
      <c r="J623" s="387"/>
    </row>
    <row r="624" spans="1:10">
      <c r="A624" s="259"/>
      <c r="B624" s="259"/>
      <c r="C624" s="259"/>
      <c r="D624" s="259"/>
      <c r="E624" s="387"/>
      <c r="F624" s="330"/>
      <c r="G624" s="387"/>
      <c r="H624" s="387"/>
      <c r="I624" s="387"/>
      <c r="J624" s="387"/>
    </row>
    <row r="625" spans="1:10">
      <c r="A625" s="259"/>
      <c r="B625" s="259"/>
      <c r="C625" s="259"/>
      <c r="D625" s="259"/>
      <c r="E625" s="387"/>
      <c r="F625" s="330"/>
      <c r="G625" s="387"/>
      <c r="H625" s="387"/>
      <c r="I625" s="387"/>
      <c r="J625" s="387"/>
    </row>
    <row r="626" spans="1:10">
      <c r="A626" s="259"/>
      <c r="B626" s="259"/>
      <c r="C626" s="259"/>
      <c r="D626" s="259"/>
      <c r="E626" s="387"/>
      <c r="F626" s="330"/>
      <c r="G626" s="387"/>
      <c r="H626" s="387"/>
      <c r="I626" s="387"/>
      <c r="J626" s="387"/>
    </row>
    <row r="627" spans="1:10">
      <c r="A627" s="259"/>
      <c r="B627" s="259"/>
      <c r="C627" s="259"/>
      <c r="D627" s="259"/>
      <c r="E627" s="387"/>
      <c r="F627" s="330"/>
      <c r="G627" s="387"/>
      <c r="H627" s="387"/>
      <c r="I627" s="387"/>
      <c r="J627" s="387"/>
    </row>
    <row r="628" spans="1:10">
      <c r="A628" s="259"/>
      <c r="B628" s="259"/>
      <c r="C628" s="259"/>
      <c r="D628" s="259"/>
      <c r="E628" s="387"/>
      <c r="F628" s="330"/>
      <c r="G628" s="387"/>
      <c r="H628" s="387"/>
      <c r="I628" s="387"/>
      <c r="J628" s="387"/>
    </row>
    <row r="629" spans="1:10">
      <c r="A629" s="259"/>
      <c r="B629" s="259"/>
      <c r="C629" s="259"/>
      <c r="D629" s="259"/>
      <c r="E629" s="387"/>
      <c r="F629" s="330"/>
      <c r="G629" s="387"/>
      <c r="H629" s="387"/>
      <c r="I629" s="387"/>
      <c r="J629" s="387"/>
    </row>
    <row r="630" spans="1:10">
      <c r="A630" s="259"/>
      <c r="B630" s="259"/>
      <c r="C630" s="259"/>
      <c r="D630" s="259"/>
      <c r="E630" s="387"/>
      <c r="F630" s="330"/>
      <c r="G630" s="387"/>
      <c r="H630" s="387"/>
      <c r="I630" s="387"/>
      <c r="J630" s="387"/>
    </row>
    <row r="631" spans="1:10">
      <c r="A631" s="259"/>
      <c r="B631" s="259"/>
      <c r="C631" s="259"/>
      <c r="D631" s="259"/>
      <c r="E631" s="387"/>
      <c r="F631" s="330"/>
      <c r="G631" s="387"/>
      <c r="H631" s="387"/>
      <c r="I631" s="387"/>
      <c r="J631" s="387"/>
    </row>
    <row r="632" spans="1:10">
      <c r="A632" s="259"/>
      <c r="B632" s="259"/>
      <c r="C632" s="259"/>
      <c r="D632" s="259"/>
      <c r="E632" s="387"/>
      <c r="F632" s="330"/>
      <c r="G632" s="387"/>
      <c r="H632" s="387"/>
      <c r="I632" s="387"/>
      <c r="J632" s="387"/>
    </row>
    <row r="633" spans="1:10">
      <c r="A633" s="259"/>
      <c r="B633" s="259"/>
      <c r="C633" s="259"/>
      <c r="D633" s="259"/>
      <c r="E633" s="387"/>
      <c r="F633" s="330"/>
      <c r="G633" s="387"/>
      <c r="H633" s="387"/>
      <c r="I633" s="387"/>
      <c r="J633" s="387"/>
    </row>
    <row r="634" spans="1:10">
      <c r="A634" s="259"/>
      <c r="B634" s="259"/>
      <c r="C634" s="259"/>
      <c r="D634" s="259"/>
      <c r="E634" s="387"/>
      <c r="F634" s="330"/>
      <c r="G634" s="387"/>
      <c r="H634" s="387"/>
      <c r="I634" s="387"/>
      <c r="J634" s="387"/>
    </row>
    <row r="635" spans="1:10">
      <c r="A635" s="259"/>
      <c r="B635" s="259"/>
      <c r="C635" s="259"/>
      <c r="D635" s="259"/>
      <c r="E635" s="387"/>
      <c r="F635" s="330"/>
      <c r="G635" s="387"/>
      <c r="H635" s="387"/>
      <c r="I635" s="387"/>
      <c r="J635" s="387"/>
    </row>
    <row r="636" spans="1:10">
      <c r="A636" s="259"/>
      <c r="B636" s="259"/>
      <c r="C636" s="259"/>
      <c r="D636" s="259"/>
      <c r="E636" s="387"/>
      <c r="F636" s="330"/>
      <c r="G636" s="387"/>
      <c r="H636" s="387"/>
      <c r="I636" s="387"/>
      <c r="J636" s="387"/>
    </row>
    <row r="637" spans="1:10">
      <c r="A637" s="259"/>
      <c r="B637" s="259"/>
      <c r="C637" s="259"/>
      <c r="D637" s="259"/>
      <c r="E637" s="387"/>
      <c r="F637" s="330"/>
      <c r="G637" s="387"/>
      <c r="H637" s="387"/>
      <c r="I637" s="387"/>
      <c r="J637" s="387"/>
    </row>
    <row r="638" spans="1:10">
      <c r="A638" s="259"/>
      <c r="B638" s="259"/>
      <c r="C638" s="259"/>
      <c r="D638" s="259"/>
      <c r="E638" s="387"/>
      <c r="F638" s="330"/>
      <c r="G638" s="387"/>
      <c r="H638" s="387"/>
      <c r="I638" s="387"/>
      <c r="J638" s="387"/>
    </row>
    <row r="639" spans="1:10">
      <c r="A639" s="259"/>
      <c r="B639" s="259"/>
      <c r="C639" s="259"/>
      <c r="D639" s="259"/>
      <c r="E639" s="387"/>
      <c r="F639" s="330"/>
      <c r="G639" s="387"/>
      <c r="H639" s="387"/>
      <c r="I639" s="387"/>
      <c r="J639" s="387"/>
    </row>
    <row r="640" spans="1:10">
      <c r="A640" s="259"/>
      <c r="B640" s="259"/>
      <c r="C640" s="259"/>
      <c r="D640" s="259"/>
      <c r="E640" s="387"/>
      <c r="F640" s="330"/>
      <c r="G640" s="387"/>
      <c r="H640" s="387"/>
      <c r="I640" s="387"/>
      <c r="J640" s="387"/>
    </row>
    <row r="641" spans="1:10">
      <c r="A641" s="259"/>
      <c r="B641" s="259"/>
      <c r="C641" s="259"/>
      <c r="D641" s="259"/>
      <c r="E641" s="387"/>
      <c r="F641" s="330"/>
      <c r="G641" s="387"/>
      <c r="H641" s="387"/>
      <c r="I641" s="387"/>
      <c r="J641" s="387"/>
    </row>
    <row r="642" spans="1:10">
      <c r="A642" s="259"/>
      <c r="B642" s="259"/>
      <c r="C642" s="259"/>
      <c r="D642" s="259"/>
      <c r="E642" s="387"/>
      <c r="F642" s="330"/>
      <c r="G642" s="387"/>
      <c r="H642" s="387"/>
      <c r="I642" s="387"/>
      <c r="J642" s="387"/>
    </row>
    <row r="643" spans="1:10">
      <c r="A643" s="259"/>
      <c r="B643" s="259"/>
      <c r="C643" s="259"/>
      <c r="D643" s="259"/>
      <c r="E643" s="387"/>
      <c r="F643" s="330"/>
      <c r="G643" s="387"/>
      <c r="H643" s="387"/>
      <c r="I643" s="387"/>
      <c r="J643" s="387"/>
    </row>
    <row r="644" spans="1:10">
      <c r="A644" s="259"/>
      <c r="B644" s="259"/>
      <c r="C644" s="259"/>
      <c r="D644" s="259"/>
      <c r="E644" s="387"/>
      <c r="F644" s="330"/>
      <c r="G644" s="387"/>
      <c r="H644" s="387"/>
      <c r="I644" s="387"/>
      <c r="J644" s="387"/>
    </row>
    <row r="645" spans="1:10">
      <c r="A645" s="259"/>
      <c r="B645" s="259"/>
      <c r="C645" s="259"/>
      <c r="D645" s="259"/>
      <c r="E645" s="387"/>
      <c r="F645" s="330"/>
      <c r="G645" s="387"/>
      <c r="H645" s="387"/>
      <c r="I645" s="387"/>
      <c r="J645" s="387"/>
    </row>
    <row r="646" spans="1:10">
      <c r="A646" s="259"/>
      <c r="B646" s="259"/>
      <c r="C646" s="259"/>
      <c r="D646" s="259"/>
      <c r="E646" s="387"/>
      <c r="F646" s="330"/>
      <c r="G646" s="387"/>
      <c r="H646" s="387"/>
      <c r="I646" s="387"/>
      <c r="J646" s="387"/>
    </row>
    <row r="647" spans="1:10">
      <c r="A647" s="259"/>
      <c r="B647" s="259"/>
      <c r="C647" s="259"/>
      <c r="D647" s="259"/>
      <c r="E647" s="387"/>
      <c r="F647" s="330"/>
      <c r="G647" s="387"/>
      <c r="H647" s="387"/>
      <c r="I647" s="387"/>
      <c r="J647" s="387"/>
    </row>
    <row r="648" spans="1:10">
      <c r="A648" s="259"/>
      <c r="B648" s="259"/>
      <c r="C648" s="259"/>
      <c r="D648" s="259"/>
      <c r="E648" s="387"/>
      <c r="F648" s="330"/>
      <c r="G648" s="387"/>
      <c r="H648" s="387"/>
      <c r="I648" s="387"/>
      <c r="J648" s="387"/>
    </row>
    <row r="649" spans="1:10">
      <c r="A649" s="259"/>
      <c r="B649" s="259"/>
      <c r="C649" s="259"/>
      <c r="D649" s="259"/>
      <c r="E649" s="387"/>
      <c r="F649" s="330"/>
      <c r="G649" s="387"/>
      <c r="H649" s="387"/>
      <c r="I649" s="387"/>
      <c r="J649" s="387"/>
    </row>
    <row r="650" spans="1:10">
      <c r="A650" s="259"/>
      <c r="B650" s="259"/>
      <c r="C650" s="259"/>
      <c r="D650" s="259"/>
      <c r="E650" s="387"/>
      <c r="F650" s="330"/>
      <c r="G650" s="387"/>
      <c r="H650" s="387"/>
      <c r="I650" s="387"/>
      <c r="J650" s="387"/>
    </row>
    <row r="651" spans="1:10">
      <c r="A651" s="259"/>
      <c r="B651" s="259"/>
      <c r="C651" s="259"/>
      <c r="D651" s="259"/>
      <c r="E651" s="387"/>
      <c r="F651" s="330"/>
      <c r="G651" s="387"/>
      <c r="H651" s="387"/>
      <c r="I651" s="387"/>
      <c r="J651" s="387"/>
    </row>
    <row r="652" spans="1:10">
      <c r="A652" s="259"/>
      <c r="B652" s="259"/>
      <c r="C652" s="259"/>
      <c r="D652" s="259"/>
      <c r="E652" s="387"/>
      <c r="F652" s="330"/>
      <c r="G652" s="387"/>
      <c r="H652" s="387"/>
      <c r="I652" s="387"/>
      <c r="J652" s="387"/>
    </row>
    <row r="653" spans="1:10">
      <c r="A653" s="259"/>
      <c r="B653" s="259"/>
      <c r="C653" s="259"/>
      <c r="D653" s="259"/>
      <c r="E653" s="387"/>
      <c r="F653" s="330"/>
      <c r="G653" s="387"/>
      <c r="H653" s="387"/>
      <c r="I653" s="387"/>
      <c r="J653" s="387"/>
    </row>
    <row r="654" spans="1:10">
      <c r="A654" s="259"/>
      <c r="B654" s="259"/>
      <c r="C654" s="259"/>
      <c r="D654" s="259"/>
      <c r="E654" s="387"/>
      <c r="F654" s="330"/>
      <c r="G654" s="387"/>
      <c r="H654" s="387"/>
      <c r="I654" s="387"/>
      <c r="J654" s="387"/>
    </row>
    <row r="655" spans="1:10">
      <c r="A655" s="259"/>
      <c r="B655" s="259"/>
      <c r="C655" s="259"/>
      <c r="D655" s="259"/>
      <c r="E655" s="387"/>
      <c r="F655" s="330"/>
      <c r="G655" s="387"/>
      <c r="H655" s="387"/>
      <c r="I655" s="387"/>
      <c r="J655" s="387"/>
    </row>
    <row r="656" spans="1:10">
      <c r="A656" s="259"/>
      <c r="B656" s="259"/>
      <c r="C656" s="259"/>
      <c r="D656" s="259"/>
      <c r="E656" s="387"/>
      <c r="F656" s="330"/>
      <c r="G656" s="387"/>
      <c r="H656" s="387"/>
      <c r="I656" s="387"/>
      <c r="J656" s="387"/>
    </row>
    <row r="657" spans="1:10">
      <c r="A657" s="259"/>
      <c r="B657" s="259"/>
      <c r="C657" s="259"/>
      <c r="D657" s="259"/>
      <c r="E657" s="387"/>
      <c r="F657" s="330"/>
      <c r="G657" s="387"/>
      <c r="H657" s="387"/>
      <c r="I657" s="387"/>
      <c r="J657" s="387"/>
    </row>
    <row r="658" spans="1:10">
      <c r="A658" s="259"/>
      <c r="B658" s="259"/>
      <c r="C658" s="259"/>
      <c r="D658" s="259"/>
      <c r="E658" s="387"/>
      <c r="F658" s="330"/>
      <c r="G658" s="387"/>
      <c r="H658" s="387"/>
      <c r="I658" s="387"/>
      <c r="J658" s="387"/>
    </row>
    <row r="659" spans="1:10">
      <c r="A659" s="259"/>
      <c r="B659" s="259"/>
      <c r="C659" s="259"/>
      <c r="D659" s="259"/>
      <c r="E659" s="387"/>
      <c r="F659" s="330"/>
      <c r="G659" s="387"/>
      <c r="H659" s="387"/>
      <c r="I659" s="387"/>
      <c r="J659" s="387"/>
    </row>
    <row r="660" spans="1:10">
      <c r="A660" s="259"/>
      <c r="B660" s="259"/>
      <c r="C660" s="259"/>
      <c r="D660" s="259"/>
      <c r="E660" s="387"/>
      <c r="F660" s="330"/>
      <c r="G660" s="387"/>
      <c r="H660" s="387"/>
      <c r="I660" s="387"/>
      <c r="J660" s="387"/>
    </row>
    <row r="661" spans="1:10">
      <c r="A661" s="259"/>
      <c r="B661" s="259"/>
      <c r="C661" s="259"/>
      <c r="D661" s="259"/>
      <c r="E661" s="387"/>
      <c r="F661" s="330"/>
      <c r="G661" s="387"/>
      <c r="H661" s="387"/>
      <c r="I661" s="387"/>
      <c r="J661" s="387"/>
    </row>
    <row r="662" spans="1:10">
      <c r="A662" s="259"/>
      <c r="B662" s="259"/>
      <c r="C662" s="259"/>
      <c r="D662" s="259"/>
      <c r="E662" s="387"/>
      <c r="F662" s="330"/>
      <c r="G662" s="387"/>
      <c r="H662" s="387"/>
      <c r="I662" s="387"/>
      <c r="J662" s="387"/>
    </row>
    <row r="663" spans="1:10">
      <c r="A663" s="259"/>
      <c r="B663" s="259"/>
      <c r="C663" s="259"/>
      <c r="D663" s="259"/>
      <c r="E663" s="387"/>
      <c r="F663" s="330"/>
      <c r="G663" s="387"/>
      <c r="H663" s="387"/>
      <c r="I663" s="387"/>
      <c r="J663" s="387"/>
    </row>
    <row r="664" spans="1:10">
      <c r="A664" s="259"/>
      <c r="B664" s="259"/>
      <c r="C664" s="259"/>
      <c r="D664" s="259"/>
      <c r="E664" s="387"/>
      <c r="F664" s="330"/>
      <c r="G664" s="387"/>
      <c r="H664" s="387"/>
      <c r="I664" s="387"/>
      <c r="J664" s="387"/>
    </row>
    <row r="665" spans="1:10">
      <c r="A665" s="259"/>
      <c r="B665" s="259"/>
      <c r="C665" s="259"/>
      <c r="D665" s="259"/>
      <c r="E665" s="387"/>
      <c r="F665" s="330"/>
      <c r="G665" s="387"/>
      <c r="H665" s="387"/>
      <c r="I665" s="387"/>
      <c r="J665" s="387"/>
    </row>
    <row r="666" spans="1:10">
      <c r="A666" s="259"/>
      <c r="B666" s="259"/>
      <c r="C666" s="259"/>
      <c r="D666" s="259"/>
      <c r="E666" s="387"/>
      <c r="F666" s="330"/>
      <c r="G666" s="387"/>
      <c r="H666" s="387"/>
      <c r="I666" s="387"/>
      <c r="J666" s="387"/>
    </row>
    <row r="667" spans="1:10">
      <c r="A667" s="259"/>
      <c r="B667" s="259"/>
      <c r="C667" s="259"/>
      <c r="D667" s="259"/>
      <c r="E667" s="387"/>
      <c r="F667" s="330"/>
      <c r="G667" s="387"/>
      <c r="H667" s="387"/>
      <c r="I667" s="387"/>
      <c r="J667" s="387"/>
    </row>
    <row r="668" spans="1:10">
      <c r="A668" s="259"/>
      <c r="B668" s="259"/>
      <c r="C668" s="259"/>
      <c r="D668" s="259"/>
      <c r="E668" s="387"/>
      <c r="F668" s="330"/>
      <c r="G668" s="387"/>
      <c r="H668" s="387"/>
      <c r="I668" s="387"/>
      <c r="J668" s="387"/>
    </row>
    <row r="669" spans="1:10">
      <c r="A669" s="259"/>
      <c r="B669" s="259"/>
      <c r="C669" s="259"/>
      <c r="D669" s="259"/>
      <c r="E669" s="387"/>
      <c r="F669" s="330"/>
      <c r="G669" s="387"/>
      <c r="H669" s="387"/>
      <c r="I669" s="387"/>
      <c r="J669" s="387"/>
    </row>
    <row r="670" spans="1:10">
      <c r="A670" s="259"/>
      <c r="B670" s="259"/>
      <c r="C670" s="259"/>
      <c r="D670" s="259"/>
      <c r="E670" s="387"/>
      <c r="F670" s="330"/>
      <c r="G670" s="387"/>
      <c r="H670" s="387"/>
      <c r="I670" s="387"/>
      <c r="J670" s="387"/>
    </row>
    <row r="671" spans="1:10">
      <c r="A671" s="259"/>
      <c r="B671" s="259"/>
      <c r="C671" s="259"/>
      <c r="D671" s="259"/>
      <c r="E671" s="387"/>
      <c r="F671" s="330"/>
      <c r="G671" s="387"/>
      <c r="H671" s="387"/>
      <c r="I671" s="387"/>
      <c r="J671" s="387"/>
    </row>
    <row r="672" spans="1:10">
      <c r="A672" s="259"/>
      <c r="B672" s="259"/>
      <c r="C672" s="259"/>
      <c r="D672" s="259"/>
      <c r="E672" s="387"/>
      <c r="F672" s="330"/>
      <c r="G672" s="387"/>
      <c r="H672" s="387"/>
      <c r="I672" s="387"/>
      <c r="J672" s="387"/>
    </row>
    <row r="673" spans="1:10">
      <c r="A673" s="259"/>
      <c r="B673" s="259"/>
      <c r="C673" s="259"/>
      <c r="D673" s="259"/>
      <c r="E673" s="387"/>
      <c r="F673" s="330"/>
      <c r="G673" s="387"/>
      <c r="H673" s="387"/>
      <c r="I673" s="387"/>
      <c r="J673" s="387"/>
    </row>
    <row r="674" spans="1:10">
      <c r="A674" s="259"/>
      <c r="B674" s="259"/>
      <c r="C674" s="259"/>
      <c r="D674" s="259"/>
      <c r="E674" s="387"/>
      <c r="F674" s="330"/>
      <c r="G674" s="387"/>
      <c r="H674" s="387"/>
      <c r="I674" s="387"/>
      <c r="J674" s="387"/>
    </row>
    <row r="675" spans="1:10">
      <c r="A675" s="259"/>
      <c r="B675" s="259"/>
      <c r="C675" s="259"/>
      <c r="D675" s="259"/>
      <c r="E675" s="387"/>
      <c r="F675" s="330"/>
      <c r="G675" s="387"/>
      <c r="H675" s="387"/>
      <c r="I675" s="387"/>
      <c r="J675" s="387"/>
    </row>
    <row r="676" spans="1:10">
      <c r="A676" s="259"/>
      <c r="B676" s="259"/>
      <c r="C676" s="259"/>
      <c r="D676" s="259"/>
      <c r="E676" s="387"/>
      <c r="F676" s="330"/>
      <c r="G676" s="387"/>
      <c r="H676" s="387"/>
      <c r="I676" s="387"/>
      <c r="J676" s="387"/>
    </row>
    <row r="677" spans="1:10">
      <c r="A677" s="259"/>
      <c r="B677" s="259"/>
      <c r="C677" s="259"/>
      <c r="D677" s="259"/>
      <c r="E677" s="387"/>
      <c r="F677" s="330"/>
      <c r="G677" s="387"/>
      <c r="H677" s="387"/>
      <c r="I677" s="387"/>
      <c r="J677" s="387"/>
    </row>
    <row r="678" spans="1:10">
      <c r="A678" s="259"/>
      <c r="B678" s="259"/>
      <c r="C678" s="259"/>
      <c r="D678" s="259"/>
      <c r="E678" s="387"/>
      <c r="F678" s="330"/>
      <c r="G678" s="387"/>
      <c r="H678" s="387"/>
      <c r="I678" s="387"/>
      <c r="J678" s="387"/>
    </row>
    <row r="679" spans="1:10">
      <c r="A679" s="259"/>
      <c r="B679" s="259"/>
      <c r="C679" s="259"/>
      <c r="D679" s="259"/>
      <c r="E679" s="387"/>
      <c r="F679" s="330"/>
      <c r="G679" s="387"/>
      <c r="H679" s="387"/>
      <c r="I679" s="387"/>
      <c r="J679" s="387"/>
    </row>
    <row r="680" spans="1:10">
      <c r="A680" s="259"/>
      <c r="B680" s="259"/>
      <c r="C680" s="259"/>
      <c r="D680" s="259"/>
      <c r="E680" s="387"/>
      <c r="F680" s="330"/>
      <c r="G680" s="387"/>
      <c r="H680" s="387"/>
      <c r="I680" s="387"/>
      <c r="J680" s="387"/>
    </row>
    <row r="681" spans="1:10">
      <c r="A681" s="259"/>
      <c r="B681" s="259"/>
      <c r="C681" s="259"/>
      <c r="D681" s="259"/>
      <c r="E681" s="387"/>
      <c r="F681" s="330"/>
      <c r="G681" s="387"/>
      <c r="H681" s="387"/>
      <c r="I681" s="387"/>
      <c r="J681" s="387"/>
    </row>
    <row r="682" spans="1:10">
      <c r="A682" s="259"/>
      <c r="B682" s="259"/>
      <c r="C682" s="259"/>
      <c r="D682" s="259"/>
      <c r="E682" s="387"/>
      <c r="F682" s="330"/>
      <c r="G682" s="387"/>
      <c r="H682" s="387"/>
      <c r="I682" s="387"/>
      <c r="J682" s="387"/>
    </row>
    <row r="683" spans="1:10">
      <c r="A683" s="259"/>
      <c r="B683" s="259"/>
      <c r="C683" s="259"/>
      <c r="D683" s="259"/>
      <c r="E683" s="387"/>
      <c r="F683" s="330"/>
      <c r="G683" s="387"/>
      <c r="H683" s="387"/>
      <c r="I683" s="387"/>
      <c r="J683" s="387"/>
    </row>
    <row r="684" spans="1:10">
      <c r="A684" s="259"/>
      <c r="B684" s="259"/>
      <c r="C684" s="259"/>
      <c r="D684" s="259"/>
      <c r="E684" s="387"/>
      <c r="F684" s="330"/>
      <c r="G684" s="387"/>
      <c r="H684" s="387"/>
      <c r="I684" s="387"/>
      <c r="J684" s="387"/>
    </row>
    <row r="685" spans="1:10">
      <c r="A685" s="259"/>
      <c r="B685" s="259"/>
      <c r="C685" s="259"/>
      <c r="D685" s="259"/>
      <c r="E685" s="387"/>
      <c r="F685" s="330"/>
      <c r="G685" s="387"/>
      <c r="H685" s="387"/>
      <c r="I685" s="387"/>
      <c r="J685" s="387"/>
    </row>
    <row r="686" spans="1:10">
      <c r="A686" s="259"/>
      <c r="B686" s="259"/>
      <c r="C686" s="259"/>
      <c r="D686" s="259"/>
      <c r="E686" s="387"/>
      <c r="F686" s="330"/>
      <c r="G686" s="387"/>
      <c r="H686" s="387"/>
      <c r="I686" s="387"/>
      <c r="J686" s="387"/>
    </row>
    <row r="687" spans="1:10">
      <c r="A687" s="259"/>
      <c r="B687" s="259"/>
      <c r="C687" s="259"/>
      <c r="D687" s="259"/>
      <c r="E687" s="387"/>
      <c r="F687" s="330"/>
      <c r="G687" s="387"/>
      <c r="H687" s="387"/>
      <c r="I687" s="387"/>
      <c r="J687" s="387"/>
    </row>
    <row r="688" spans="1:10">
      <c r="A688" s="259"/>
      <c r="B688" s="259"/>
      <c r="C688" s="259"/>
      <c r="D688" s="259"/>
      <c r="E688" s="387"/>
      <c r="F688" s="330"/>
      <c r="G688" s="387"/>
      <c r="H688" s="387"/>
      <c r="I688" s="387"/>
      <c r="J688" s="387"/>
    </row>
    <row r="689" spans="1:10">
      <c r="A689" s="259"/>
      <c r="B689" s="259"/>
      <c r="C689" s="259"/>
      <c r="D689" s="259"/>
      <c r="E689" s="387"/>
      <c r="F689" s="330"/>
      <c r="G689" s="387"/>
      <c r="H689" s="387"/>
      <c r="I689" s="387"/>
      <c r="J689" s="387"/>
    </row>
    <row r="690" spans="1:10">
      <c r="A690" s="259"/>
      <c r="B690" s="259"/>
      <c r="C690" s="259"/>
      <c r="D690" s="259"/>
      <c r="E690" s="387"/>
      <c r="F690" s="330"/>
      <c r="G690" s="387"/>
      <c r="H690" s="387"/>
      <c r="I690" s="387"/>
      <c r="J690" s="387"/>
    </row>
    <row r="691" spans="1:10">
      <c r="A691" s="259"/>
      <c r="B691" s="259"/>
      <c r="C691" s="259"/>
      <c r="D691" s="259"/>
      <c r="E691" s="387"/>
      <c r="F691" s="330"/>
      <c r="G691" s="387"/>
      <c r="H691" s="387"/>
      <c r="I691" s="387"/>
      <c r="J691" s="387"/>
    </row>
    <row r="692" spans="1:10">
      <c r="A692" s="259"/>
      <c r="B692" s="259"/>
      <c r="C692" s="259"/>
      <c r="D692" s="259"/>
      <c r="E692" s="387"/>
      <c r="F692" s="330"/>
      <c r="G692" s="387"/>
      <c r="H692" s="387"/>
      <c r="I692" s="387"/>
      <c r="J692" s="387"/>
    </row>
    <row r="693" spans="1:10">
      <c r="A693" s="259"/>
      <c r="B693" s="259"/>
      <c r="C693" s="259"/>
      <c r="D693" s="259"/>
      <c r="E693" s="387"/>
      <c r="F693" s="330"/>
      <c r="G693" s="387"/>
      <c r="H693" s="387"/>
      <c r="I693" s="387"/>
      <c r="J693" s="387"/>
    </row>
    <row r="694" spans="1:10">
      <c r="A694" s="259"/>
      <c r="B694" s="259"/>
      <c r="C694" s="259"/>
      <c r="D694" s="259"/>
      <c r="E694" s="387"/>
      <c r="F694" s="330"/>
      <c r="G694" s="387"/>
      <c r="H694" s="387"/>
      <c r="I694" s="387"/>
      <c r="J694" s="387"/>
    </row>
    <row r="695" spans="1:10">
      <c r="A695" s="259"/>
      <c r="B695" s="259"/>
      <c r="C695" s="259"/>
      <c r="D695" s="259"/>
      <c r="E695" s="387"/>
      <c r="F695" s="330"/>
      <c r="G695" s="387"/>
      <c r="H695" s="387"/>
      <c r="I695" s="387"/>
      <c r="J695" s="387"/>
    </row>
    <row r="696" spans="1:10">
      <c r="A696" s="259"/>
      <c r="B696" s="259"/>
      <c r="C696" s="259"/>
      <c r="D696" s="259"/>
      <c r="E696" s="387"/>
      <c r="F696" s="330"/>
      <c r="G696" s="387"/>
      <c r="H696" s="387"/>
      <c r="I696" s="387"/>
      <c r="J696" s="387"/>
    </row>
    <row r="697" spans="1:10">
      <c r="A697" s="259"/>
      <c r="B697" s="259"/>
      <c r="C697" s="259"/>
      <c r="D697" s="259"/>
      <c r="E697" s="387"/>
      <c r="F697" s="330"/>
      <c r="G697" s="387"/>
      <c r="H697" s="387"/>
      <c r="I697" s="387"/>
      <c r="J697" s="387"/>
    </row>
    <row r="698" spans="1:10">
      <c r="A698" s="259"/>
      <c r="B698" s="259"/>
      <c r="C698" s="259"/>
      <c r="D698" s="259"/>
      <c r="E698" s="387"/>
      <c r="F698" s="330"/>
      <c r="G698" s="387"/>
      <c r="H698" s="387"/>
      <c r="I698" s="387"/>
      <c r="J698" s="387"/>
    </row>
    <row r="699" spans="1:10">
      <c r="A699" s="259"/>
      <c r="B699" s="259"/>
      <c r="C699" s="259"/>
      <c r="D699" s="259"/>
      <c r="E699" s="387"/>
      <c r="F699" s="330"/>
      <c r="G699" s="387"/>
      <c r="H699" s="387"/>
      <c r="I699" s="387"/>
      <c r="J699" s="387"/>
    </row>
    <row r="700" spans="1:10">
      <c r="A700" s="259"/>
      <c r="B700" s="259"/>
      <c r="C700" s="259"/>
      <c r="D700" s="259"/>
      <c r="E700" s="387"/>
      <c r="F700" s="330"/>
      <c r="G700" s="387"/>
      <c r="H700" s="387"/>
      <c r="I700" s="387"/>
      <c r="J700" s="387"/>
    </row>
    <row r="701" spans="1:10">
      <c r="A701" s="259"/>
      <c r="B701" s="259"/>
      <c r="C701" s="259"/>
      <c r="D701" s="259"/>
      <c r="E701" s="387"/>
      <c r="F701" s="330"/>
      <c r="G701" s="387"/>
      <c r="H701" s="387"/>
      <c r="I701" s="387"/>
      <c r="J701" s="387"/>
    </row>
    <row r="702" spans="1:10">
      <c r="A702" s="259"/>
      <c r="B702" s="259"/>
      <c r="C702" s="259"/>
      <c r="D702" s="259"/>
      <c r="E702" s="387"/>
      <c r="F702" s="330"/>
      <c r="G702" s="387"/>
      <c r="H702" s="387"/>
      <c r="I702" s="387"/>
      <c r="J702" s="387"/>
    </row>
    <row r="703" spans="1:10">
      <c r="A703" s="259"/>
      <c r="B703" s="259"/>
      <c r="C703" s="259"/>
      <c r="D703" s="259"/>
      <c r="E703" s="387"/>
      <c r="F703" s="330"/>
      <c r="G703" s="387"/>
      <c r="H703" s="387"/>
      <c r="I703" s="387"/>
      <c r="J703" s="387"/>
    </row>
    <row r="704" spans="1:10">
      <c r="A704" s="259"/>
      <c r="B704" s="259"/>
      <c r="C704" s="259"/>
      <c r="D704" s="259"/>
      <c r="E704" s="387"/>
      <c r="F704" s="330"/>
      <c r="G704" s="387"/>
      <c r="H704" s="387"/>
      <c r="I704" s="387"/>
      <c r="J704" s="387"/>
    </row>
    <row r="705" spans="1:10">
      <c r="A705" s="259"/>
      <c r="B705" s="259"/>
      <c r="C705" s="259"/>
      <c r="D705" s="259"/>
      <c r="E705" s="387"/>
      <c r="F705" s="330"/>
      <c r="G705" s="387"/>
      <c r="H705" s="387"/>
      <c r="I705" s="387"/>
      <c r="J705" s="387"/>
    </row>
    <row r="706" spans="1:10">
      <c r="A706" s="259"/>
      <c r="B706" s="259"/>
      <c r="C706" s="259"/>
      <c r="D706" s="259"/>
      <c r="E706" s="387"/>
      <c r="F706" s="330"/>
      <c r="G706" s="387"/>
      <c r="H706" s="387"/>
      <c r="I706" s="387"/>
      <c r="J706" s="387"/>
    </row>
    <row r="707" spans="1:10">
      <c r="A707" s="259"/>
      <c r="B707" s="259"/>
      <c r="C707" s="259"/>
      <c r="D707" s="259"/>
      <c r="E707" s="387"/>
      <c r="F707" s="330"/>
      <c r="G707" s="387"/>
      <c r="H707" s="387"/>
      <c r="I707" s="387"/>
      <c r="J707" s="387"/>
    </row>
    <row r="708" spans="1:10">
      <c r="A708" s="259"/>
      <c r="B708" s="259"/>
      <c r="C708" s="259"/>
      <c r="D708" s="259"/>
      <c r="E708" s="387"/>
      <c r="F708" s="330"/>
      <c r="G708" s="387"/>
      <c r="H708" s="387"/>
      <c r="I708" s="387"/>
      <c r="J708" s="387"/>
    </row>
    <row r="709" spans="1:10">
      <c r="A709" s="259"/>
      <c r="B709" s="259"/>
      <c r="C709" s="259"/>
      <c r="D709" s="259"/>
      <c r="E709" s="387"/>
      <c r="F709" s="330"/>
      <c r="G709" s="387"/>
      <c r="H709" s="387"/>
      <c r="I709" s="387"/>
      <c r="J709" s="387"/>
    </row>
    <row r="710" spans="1:10">
      <c r="A710" s="259"/>
      <c r="B710" s="259"/>
      <c r="C710" s="259"/>
      <c r="D710" s="259"/>
      <c r="E710" s="387"/>
      <c r="F710" s="330"/>
      <c r="G710" s="387"/>
      <c r="H710" s="387"/>
      <c r="I710" s="387"/>
      <c r="J710" s="387"/>
    </row>
    <row r="711" spans="1:10">
      <c r="A711" s="259"/>
      <c r="B711" s="259"/>
      <c r="C711" s="259"/>
      <c r="D711" s="259"/>
      <c r="E711" s="387"/>
      <c r="F711" s="330"/>
      <c r="G711" s="387"/>
      <c r="H711" s="387"/>
      <c r="I711" s="387"/>
      <c r="J711" s="387"/>
    </row>
    <row r="712" spans="1:10">
      <c r="A712" s="259"/>
      <c r="B712" s="259"/>
      <c r="C712" s="259"/>
      <c r="D712" s="259"/>
      <c r="E712" s="387"/>
      <c r="F712" s="330"/>
      <c r="G712" s="387"/>
      <c r="H712" s="387"/>
      <c r="I712" s="387"/>
      <c r="J712" s="387"/>
    </row>
    <row r="713" spans="1:10">
      <c r="A713" s="259"/>
      <c r="B713" s="259"/>
      <c r="C713" s="259"/>
      <c r="D713" s="259"/>
      <c r="E713" s="387"/>
      <c r="F713" s="330"/>
      <c r="G713" s="387"/>
      <c r="H713" s="387"/>
      <c r="I713" s="387"/>
      <c r="J713" s="387"/>
    </row>
    <row r="714" spans="1:10">
      <c r="A714" s="259"/>
      <c r="B714" s="259"/>
      <c r="C714" s="259"/>
      <c r="D714" s="259"/>
      <c r="E714" s="387"/>
      <c r="F714" s="330"/>
      <c r="G714" s="387"/>
      <c r="H714" s="387"/>
      <c r="I714" s="387"/>
      <c r="J714" s="387"/>
    </row>
    <row r="715" spans="1:10">
      <c r="A715" s="259"/>
      <c r="B715" s="259"/>
      <c r="C715" s="259"/>
      <c r="D715" s="259"/>
      <c r="E715" s="387"/>
      <c r="F715" s="330"/>
      <c r="G715" s="387"/>
      <c r="H715" s="387"/>
      <c r="I715" s="387"/>
      <c r="J715" s="387"/>
    </row>
    <row r="716" spans="1:10">
      <c r="A716" s="259"/>
      <c r="B716" s="259"/>
      <c r="C716" s="259"/>
      <c r="D716" s="259"/>
      <c r="E716" s="387"/>
      <c r="F716" s="330"/>
      <c r="G716" s="387"/>
      <c r="H716" s="387"/>
      <c r="I716" s="387"/>
      <c r="J716" s="387"/>
    </row>
    <row r="717" spans="1:10">
      <c r="A717" s="259"/>
      <c r="B717" s="259"/>
      <c r="C717" s="259"/>
      <c r="D717" s="259"/>
      <c r="E717" s="387"/>
      <c r="F717" s="330"/>
      <c r="G717" s="387"/>
      <c r="H717" s="387"/>
      <c r="I717" s="387"/>
      <c r="J717" s="387"/>
    </row>
    <row r="718" spans="1:10">
      <c r="A718" s="259"/>
      <c r="B718" s="259"/>
      <c r="C718" s="259"/>
      <c r="D718" s="259"/>
      <c r="E718" s="387"/>
      <c r="F718" s="330"/>
      <c r="G718" s="387"/>
      <c r="H718" s="387"/>
      <c r="I718" s="387"/>
      <c r="J718" s="387"/>
    </row>
    <row r="719" spans="1:10">
      <c r="A719" s="259"/>
      <c r="B719" s="259"/>
      <c r="C719" s="259"/>
      <c r="D719" s="259"/>
      <c r="E719" s="387"/>
      <c r="F719" s="330"/>
      <c r="G719" s="387"/>
      <c r="H719" s="387"/>
      <c r="I719" s="387"/>
      <c r="J719" s="387"/>
    </row>
    <row r="720" spans="1:10">
      <c r="A720" s="259"/>
      <c r="B720" s="259"/>
      <c r="C720" s="259"/>
      <c r="D720" s="259"/>
      <c r="E720" s="387"/>
      <c r="F720" s="330"/>
      <c r="G720" s="387"/>
      <c r="H720" s="387"/>
      <c r="I720" s="387"/>
      <c r="J720" s="387"/>
    </row>
    <row r="721" spans="1:10">
      <c r="A721" s="259"/>
      <c r="B721" s="259"/>
      <c r="C721" s="259"/>
      <c r="D721" s="259"/>
      <c r="E721" s="387"/>
      <c r="F721" s="330"/>
      <c r="G721" s="387"/>
      <c r="H721" s="387"/>
      <c r="I721" s="387"/>
      <c r="J721" s="387"/>
    </row>
    <row r="722" spans="1:10">
      <c r="A722" s="259"/>
      <c r="B722" s="259"/>
      <c r="C722" s="259"/>
      <c r="D722" s="259"/>
      <c r="E722" s="387"/>
      <c r="F722" s="330"/>
      <c r="G722" s="387"/>
      <c r="H722" s="387"/>
      <c r="I722" s="387"/>
      <c r="J722" s="387"/>
    </row>
    <row r="723" spans="1:10">
      <c r="A723" s="259"/>
      <c r="B723" s="259"/>
      <c r="C723" s="259"/>
      <c r="D723" s="259"/>
      <c r="E723" s="387"/>
      <c r="F723" s="330"/>
      <c r="G723" s="387"/>
      <c r="H723" s="387"/>
      <c r="I723" s="387"/>
      <c r="J723" s="387"/>
    </row>
    <row r="724" spans="1:10">
      <c r="A724" s="259"/>
      <c r="B724" s="259"/>
      <c r="C724" s="259"/>
      <c r="D724" s="259"/>
      <c r="E724" s="387"/>
      <c r="F724" s="330"/>
      <c r="G724" s="387"/>
      <c r="H724" s="387"/>
      <c r="I724" s="387"/>
      <c r="J724" s="387"/>
    </row>
    <row r="725" spans="1:10">
      <c r="A725" s="259"/>
      <c r="B725" s="259"/>
      <c r="C725" s="259"/>
      <c r="D725" s="259"/>
      <c r="E725" s="387"/>
      <c r="F725" s="330"/>
      <c r="G725" s="387"/>
      <c r="H725" s="387"/>
      <c r="I725" s="387"/>
      <c r="J725" s="387"/>
    </row>
    <row r="726" spans="1:10">
      <c r="A726" s="259"/>
      <c r="B726" s="259"/>
      <c r="C726" s="259"/>
      <c r="D726" s="259"/>
      <c r="E726" s="387"/>
      <c r="F726" s="330"/>
      <c r="G726" s="387"/>
      <c r="H726" s="387"/>
      <c r="I726" s="387"/>
      <c r="J726" s="387"/>
    </row>
    <row r="727" spans="1:10">
      <c r="A727" s="259"/>
      <c r="B727" s="259"/>
      <c r="C727" s="259"/>
      <c r="D727" s="259"/>
      <c r="E727" s="387"/>
      <c r="F727" s="330"/>
      <c r="G727" s="387"/>
      <c r="H727" s="387"/>
      <c r="I727" s="387"/>
      <c r="J727" s="387"/>
    </row>
    <row r="728" spans="1:10">
      <c r="A728" s="259"/>
      <c r="B728" s="259"/>
      <c r="C728" s="259"/>
      <c r="D728" s="259"/>
      <c r="E728" s="387"/>
      <c r="F728" s="330"/>
      <c r="G728" s="387"/>
      <c r="H728" s="387"/>
      <c r="I728" s="387"/>
      <c r="J728" s="387"/>
    </row>
    <row r="729" spans="1:10">
      <c r="A729" s="259"/>
      <c r="B729" s="259"/>
      <c r="C729" s="259"/>
      <c r="D729" s="259"/>
      <c r="E729" s="387"/>
      <c r="F729" s="330"/>
      <c r="G729" s="387"/>
      <c r="H729" s="387"/>
      <c r="I729" s="387"/>
      <c r="J729" s="387"/>
    </row>
    <row r="730" spans="1:10">
      <c r="A730" s="259"/>
      <c r="B730" s="259"/>
      <c r="C730" s="259"/>
      <c r="D730" s="259"/>
      <c r="E730" s="387"/>
      <c r="F730" s="330"/>
      <c r="G730" s="387"/>
      <c r="H730" s="387"/>
      <c r="I730" s="387"/>
      <c r="J730" s="387"/>
    </row>
    <row r="731" spans="1:10">
      <c r="A731" s="259"/>
      <c r="B731" s="259"/>
      <c r="C731" s="259"/>
      <c r="D731" s="259"/>
      <c r="E731" s="387"/>
      <c r="F731" s="330"/>
      <c r="G731" s="387"/>
      <c r="H731" s="387"/>
      <c r="I731" s="387"/>
      <c r="J731" s="387"/>
    </row>
    <row r="732" spans="1:10">
      <c r="A732" s="259"/>
      <c r="B732" s="259"/>
      <c r="C732" s="259"/>
      <c r="D732" s="259"/>
      <c r="E732" s="387"/>
      <c r="F732" s="330"/>
      <c r="G732" s="387"/>
      <c r="H732" s="387"/>
      <c r="I732" s="387"/>
      <c r="J732" s="387"/>
    </row>
    <row r="733" spans="1:10">
      <c r="A733" s="259"/>
      <c r="B733" s="259"/>
      <c r="C733" s="259"/>
      <c r="D733" s="259"/>
      <c r="E733" s="387"/>
      <c r="F733" s="330"/>
      <c r="G733" s="387"/>
      <c r="H733" s="387"/>
      <c r="I733" s="387"/>
      <c r="J733" s="387"/>
    </row>
    <row r="734" spans="1:10">
      <c r="A734" s="259"/>
      <c r="B734" s="259"/>
      <c r="C734" s="259"/>
      <c r="D734" s="259"/>
      <c r="E734" s="387"/>
      <c r="F734" s="330"/>
      <c r="G734" s="387"/>
      <c r="H734" s="387"/>
      <c r="I734" s="387"/>
      <c r="J734" s="387"/>
    </row>
    <row r="735" spans="1:10">
      <c r="A735" s="259"/>
      <c r="B735" s="259"/>
      <c r="C735" s="259"/>
      <c r="D735" s="259"/>
      <c r="E735" s="387"/>
      <c r="F735" s="330"/>
      <c r="G735" s="387"/>
      <c r="H735" s="387"/>
      <c r="I735" s="387"/>
      <c r="J735" s="387"/>
    </row>
    <row r="736" spans="1:10">
      <c r="A736" s="259"/>
      <c r="B736" s="259"/>
      <c r="C736" s="259"/>
      <c r="D736" s="259"/>
      <c r="E736" s="387"/>
      <c r="F736" s="330"/>
      <c r="G736" s="387"/>
      <c r="H736" s="387"/>
      <c r="I736" s="387"/>
      <c r="J736" s="387"/>
    </row>
    <row r="737" spans="1:10">
      <c r="A737" s="259"/>
      <c r="B737" s="259"/>
      <c r="C737" s="259"/>
      <c r="D737" s="259"/>
      <c r="E737" s="387"/>
      <c r="F737" s="330"/>
      <c r="G737" s="387"/>
      <c r="H737" s="387"/>
      <c r="I737" s="387"/>
      <c r="J737" s="387"/>
    </row>
    <row r="738" spans="1:10">
      <c r="A738" s="259"/>
      <c r="B738" s="259"/>
      <c r="C738" s="259"/>
      <c r="D738" s="259"/>
      <c r="E738" s="387"/>
      <c r="F738" s="330"/>
      <c r="G738" s="387"/>
      <c r="H738" s="387"/>
      <c r="I738" s="387"/>
      <c r="J738" s="387"/>
    </row>
    <row r="739" spans="1:10">
      <c r="A739" s="259"/>
      <c r="B739" s="259"/>
      <c r="C739" s="259"/>
      <c r="D739" s="259"/>
      <c r="E739" s="387"/>
      <c r="F739" s="330"/>
      <c r="G739" s="387"/>
      <c r="H739" s="387"/>
      <c r="I739" s="387"/>
      <c r="J739" s="387"/>
    </row>
    <row r="740" spans="1:10">
      <c r="A740" s="259"/>
      <c r="B740" s="259"/>
      <c r="C740" s="259"/>
      <c r="D740" s="259"/>
      <c r="E740" s="387"/>
      <c r="F740" s="330"/>
      <c r="G740" s="387"/>
      <c r="H740" s="387"/>
      <c r="I740" s="387"/>
      <c r="J740" s="387"/>
    </row>
    <row r="741" spans="1:10">
      <c r="A741" s="259"/>
      <c r="B741" s="259"/>
      <c r="C741" s="259"/>
      <c r="D741" s="259"/>
      <c r="E741" s="387"/>
      <c r="F741" s="330"/>
      <c r="G741" s="387"/>
      <c r="H741" s="387"/>
      <c r="I741" s="387"/>
      <c r="J741" s="387"/>
    </row>
    <row r="742" spans="1:10">
      <c r="A742" s="259"/>
      <c r="B742" s="259"/>
      <c r="C742" s="259"/>
      <c r="D742" s="259"/>
      <c r="E742" s="387"/>
      <c r="F742" s="330"/>
      <c r="G742" s="387"/>
      <c r="H742" s="387"/>
      <c r="I742" s="387"/>
      <c r="J742" s="387"/>
    </row>
    <row r="743" spans="1:10">
      <c r="A743" s="259"/>
      <c r="B743" s="259"/>
      <c r="C743" s="259"/>
      <c r="D743" s="259"/>
      <c r="E743" s="387"/>
      <c r="F743" s="330"/>
      <c r="G743" s="387"/>
      <c r="H743" s="387"/>
      <c r="I743" s="387"/>
      <c r="J743" s="387"/>
    </row>
    <row r="744" spans="1:10">
      <c r="A744" s="259"/>
      <c r="B744" s="259"/>
      <c r="C744" s="259"/>
      <c r="D744" s="259"/>
      <c r="E744" s="387"/>
      <c r="F744" s="330"/>
      <c r="G744" s="387"/>
      <c r="H744" s="387"/>
      <c r="I744" s="387"/>
      <c r="J744" s="387"/>
    </row>
    <row r="745" spans="1:10">
      <c r="A745" s="259"/>
      <c r="B745" s="259"/>
      <c r="C745" s="259"/>
      <c r="D745" s="259"/>
      <c r="E745" s="387"/>
      <c r="F745" s="330"/>
      <c r="G745" s="387"/>
      <c r="H745" s="387"/>
      <c r="I745" s="387"/>
      <c r="J745" s="387"/>
    </row>
    <row r="746" spans="1:10">
      <c r="A746" s="259"/>
      <c r="B746" s="259"/>
      <c r="C746" s="259"/>
      <c r="D746" s="259"/>
      <c r="E746" s="387"/>
      <c r="F746" s="330"/>
      <c r="G746" s="387"/>
      <c r="H746" s="387"/>
      <c r="I746" s="387"/>
      <c r="J746" s="387"/>
    </row>
    <row r="747" spans="1:10">
      <c r="A747" s="259"/>
      <c r="B747" s="259"/>
      <c r="C747" s="259"/>
      <c r="D747" s="259"/>
      <c r="E747" s="387"/>
      <c r="F747" s="330"/>
      <c r="G747" s="387"/>
      <c r="H747" s="387"/>
      <c r="I747" s="387"/>
      <c r="J747" s="387"/>
    </row>
    <row r="748" spans="1:10">
      <c r="A748" s="259"/>
      <c r="B748" s="259"/>
      <c r="C748" s="259"/>
      <c r="D748" s="259"/>
      <c r="E748" s="387"/>
      <c r="F748" s="330"/>
      <c r="G748" s="387"/>
      <c r="H748" s="387"/>
      <c r="I748" s="387"/>
      <c r="J748" s="387"/>
    </row>
    <row r="749" spans="1:10">
      <c r="A749" s="259"/>
      <c r="B749" s="259"/>
      <c r="C749" s="259"/>
      <c r="D749" s="259"/>
      <c r="E749" s="387"/>
      <c r="F749" s="330"/>
      <c r="G749" s="387"/>
      <c r="H749" s="387"/>
      <c r="I749" s="387"/>
      <c r="J749" s="387"/>
    </row>
    <row r="750" spans="1:10">
      <c r="A750" s="259"/>
      <c r="B750" s="259"/>
      <c r="C750" s="259"/>
      <c r="D750" s="259"/>
      <c r="E750" s="387"/>
      <c r="F750" s="330"/>
      <c r="G750" s="387"/>
      <c r="H750" s="387"/>
      <c r="I750" s="387"/>
      <c r="J750" s="387"/>
    </row>
    <row r="751" spans="1:10">
      <c r="A751" s="259"/>
      <c r="B751" s="259"/>
      <c r="C751" s="259"/>
      <c r="D751" s="259"/>
      <c r="E751" s="387"/>
      <c r="F751" s="330"/>
      <c r="G751" s="387"/>
      <c r="H751" s="387"/>
      <c r="I751" s="387"/>
      <c r="J751" s="387"/>
    </row>
    <row r="752" spans="1:10">
      <c r="A752" s="259"/>
      <c r="B752" s="259"/>
      <c r="C752" s="259"/>
      <c r="D752" s="259"/>
      <c r="E752" s="259"/>
      <c r="F752" s="270"/>
      <c r="G752" s="259"/>
      <c r="H752" s="259"/>
      <c r="I752" s="259"/>
      <c r="J752" s="259"/>
    </row>
    <row r="753" spans="1:10">
      <c r="A753" s="259"/>
      <c r="B753" s="259"/>
      <c r="C753" s="259"/>
      <c r="D753" s="259"/>
      <c r="E753" s="259"/>
      <c r="F753" s="270"/>
      <c r="G753" s="259"/>
      <c r="H753" s="259"/>
      <c r="I753" s="259"/>
      <c r="J753" s="259"/>
    </row>
    <row r="754" spans="1:10">
      <c r="A754" s="259"/>
      <c r="B754" s="259"/>
      <c r="C754" s="259"/>
      <c r="D754" s="259"/>
      <c r="E754" s="259"/>
      <c r="F754" s="270"/>
      <c r="G754" s="259"/>
      <c r="H754" s="259"/>
      <c r="I754" s="259"/>
      <c r="J754" s="259"/>
    </row>
    <row r="755" spans="1:10">
      <c r="A755" s="259"/>
      <c r="B755" s="259"/>
      <c r="C755" s="259"/>
      <c r="D755" s="259"/>
      <c r="E755" s="259"/>
      <c r="F755" s="270"/>
      <c r="G755" s="259"/>
      <c r="H755" s="259"/>
      <c r="I755" s="259"/>
      <c r="J755" s="259"/>
    </row>
    <row r="756" spans="1:10">
      <c r="A756" s="259"/>
      <c r="B756" s="259"/>
      <c r="C756" s="259"/>
      <c r="D756" s="259"/>
      <c r="E756" s="259"/>
      <c r="F756" s="270"/>
      <c r="G756" s="259"/>
      <c r="H756" s="259"/>
      <c r="I756" s="259"/>
      <c r="J756" s="259"/>
    </row>
    <row r="757" spans="1:10">
      <c r="A757" s="259"/>
      <c r="B757" s="259"/>
      <c r="C757" s="259"/>
      <c r="D757" s="259"/>
      <c r="E757" s="259"/>
      <c r="F757" s="270"/>
      <c r="G757" s="259"/>
      <c r="H757" s="259"/>
      <c r="I757" s="259"/>
      <c r="J757" s="259"/>
    </row>
    <row r="758" spans="1:10">
      <c r="A758" s="259"/>
      <c r="B758" s="259"/>
      <c r="C758" s="259"/>
      <c r="D758" s="259"/>
      <c r="E758" s="259"/>
      <c r="F758" s="270"/>
      <c r="G758" s="259"/>
      <c r="H758" s="259"/>
      <c r="I758" s="259"/>
      <c r="J758" s="259"/>
    </row>
    <row r="759" spans="1:10">
      <c r="A759" s="259"/>
      <c r="B759" s="259"/>
      <c r="C759" s="259"/>
      <c r="D759" s="259"/>
      <c r="E759" s="259"/>
      <c r="F759" s="270"/>
      <c r="G759" s="259"/>
      <c r="H759" s="259"/>
      <c r="I759" s="259"/>
      <c r="J759" s="259"/>
    </row>
    <row r="760" spans="1:10">
      <c r="A760" s="259"/>
      <c r="B760" s="259"/>
      <c r="C760" s="259"/>
      <c r="D760" s="259"/>
      <c r="E760" s="259"/>
      <c r="F760" s="270"/>
      <c r="G760" s="259"/>
      <c r="H760" s="259"/>
      <c r="I760" s="259"/>
      <c r="J760" s="259"/>
    </row>
    <row r="761" spans="1:10">
      <c r="A761" s="259"/>
      <c r="B761" s="259"/>
      <c r="C761" s="259"/>
      <c r="D761" s="259"/>
      <c r="E761" s="259"/>
      <c r="F761" s="270"/>
      <c r="G761" s="259"/>
      <c r="H761" s="259"/>
      <c r="I761" s="259"/>
      <c r="J761" s="259"/>
    </row>
    <row r="762" spans="1:10">
      <c r="A762" s="259"/>
      <c r="B762" s="259"/>
      <c r="C762" s="259"/>
      <c r="D762" s="259"/>
      <c r="E762" s="259"/>
      <c r="F762" s="270"/>
      <c r="G762" s="259"/>
      <c r="H762" s="259"/>
      <c r="I762" s="259"/>
      <c r="J762" s="259"/>
    </row>
    <row r="763" spans="1:10">
      <c r="A763" s="259"/>
      <c r="B763" s="259"/>
      <c r="C763" s="259"/>
      <c r="D763" s="259"/>
      <c r="E763" s="259"/>
      <c r="F763" s="270"/>
      <c r="G763" s="259"/>
      <c r="H763" s="259"/>
      <c r="I763" s="259"/>
      <c r="J763" s="259"/>
    </row>
    <row r="764" spans="1:10">
      <c r="A764" s="259"/>
      <c r="B764" s="259"/>
      <c r="C764" s="259"/>
      <c r="D764" s="259"/>
      <c r="E764" s="259"/>
      <c r="F764" s="270"/>
      <c r="G764" s="259"/>
      <c r="H764" s="259"/>
      <c r="I764" s="259"/>
      <c r="J764" s="259"/>
    </row>
    <row r="765" spans="1:10">
      <c r="A765" s="259"/>
      <c r="B765" s="259"/>
      <c r="C765" s="259"/>
      <c r="D765" s="259"/>
      <c r="E765" s="259"/>
      <c r="F765" s="270"/>
      <c r="G765" s="259"/>
      <c r="H765" s="259"/>
      <c r="I765" s="259"/>
      <c r="J765" s="259"/>
    </row>
    <row r="766" spans="1:10">
      <c r="A766" s="259"/>
      <c r="B766" s="259"/>
      <c r="C766" s="259"/>
      <c r="D766" s="259"/>
      <c r="E766" s="259"/>
      <c r="F766" s="270"/>
      <c r="G766" s="259"/>
      <c r="H766" s="259"/>
      <c r="I766" s="259"/>
      <c r="J766" s="259"/>
    </row>
    <row r="767" spans="1:10">
      <c r="A767" s="259"/>
      <c r="B767" s="259"/>
      <c r="C767" s="259"/>
      <c r="D767" s="259"/>
      <c r="E767" s="259"/>
      <c r="F767" s="270"/>
      <c r="G767" s="259"/>
      <c r="H767" s="259"/>
      <c r="I767" s="259"/>
      <c r="J767" s="259"/>
    </row>
    <row r="768" spans="1:10">
      <c r="A768" s="259"/>
      <c r="B768" s="259"/>
      <c r="C768" s="259"/>
      <c r="D768" s="259"/>
      <c r="E768" s="259"/>
      <c r="F768" s="270"/>
      <c r="G768" s="259"/>
      <c r="H768" s="259"/>
      <c r="I768" s="259"/>
      <c r="J768" s="259"/>
    </row>
    <row r="769" spans="1:10">
      <c r="A769" s="259"/>
      <c r="B769" s="259"/>
      <c r="C769" s="259"/>
      <c r="D769" s="259"/>
      <c r="E769" s="259"/>
      <c r="F769" s="270"/>
      <c r="G769" s="259"/>
      <c r="H769" s="259"/>
      <c r="I769" s="259"/>
      <c r="J769" s="259"/>
    </row>
    <row r="770" spans="1:10">
      <c r="A770" s="259"/>
      <c r="B770" s="259"/>
      <c r="C770" s="259"/>
      <c r="D770" s="259"/>
      <c r="E770" s="259"/>
      <c r="F770" s="270"/>
      <c r="G770" s="259"/>
      <c r="H770" s="259"/>
      <c r="I770" s="259"/>
      <c r="J770" s="259"/>
    </row>
    <row r="771" spans="1:10">
      <c r="A771" s="259"/>
      <c r="B771" s="259"/>
      <c r="C771" s="259"/>
      <c r="D771" s="259"/>
      <c r="E771" s="259"/>
      <c r="F771" s="270"/>
      <c r="G771" s="259"/>
      <c r="H771" s="259"/>
      <c r="I771" s="259"/>
      <c r="J771" s="259"/>
    </row>
    <row r="772" spans="1:10">
      <c r="A772" s="259"/>
      <c r="B772" s="259"/>
      <c r="C772" s="259"/>
      <c r="D772" s="259"/>
      <c r="E772" s="259"/>
      <c r="F772" s="270"/>
      <c r="G772" s="259"/>
      <c r="H772" s="259"/>
      <c r="I772" s="259"/>
      <c r="J772" s="259"/>
    </row>
    <row r="773" spans="1:10">
      <c r="A773" s="259"/>
      <c r="B773" s="259"/>
      <c r="C773" s="259"/>
      <c r="D773" s="259"/>
      <c r="E773" s="259"/>
      <c r="F773" s="270"/>
      <c r="G773" s="259"/>
      <c r="H773" s="259"/>
      <c r="I773" s="259"/>
      <c r="J773" s="259"/>
    </row>
    <row r="774" spans="1:10">
      <c r="A774" s="259"/>
      <c r="B774" s="259"/>
      <c r="C774" s="259"/>
      <c r="D774" s="259"/>
      <c r="E774" s="259"/>
      <c r="F774" s="270"/>
      <c r="G774" s="259"/>
      <c r="H774" s="259"/>
      <c r="I774" s="259"/>
      <c r="J774" s="259"/>
    </row>
    <row r="775" spans="1:10">
      <c r="A775" s="259"/>
      <c r="B775" s="259"/>
      <c r="C775" s="259"/>
      <c r="D775" s="259"/>
      <c r="E775" s="259"/>
      <c r="F775" s="270"/>
      <c r="G775" s="259"/>
      <c r="H775" s="259"/>
      <c r="I775" s="259"/>
      <c r="J775" s="259"/>
    </row>
    <row r="776" spans="1:10">
      <c r="A776" s="259"/>
      <c r="B776" s="259"/>
      <c r="C776" s="259"/>
      <c r="D776" s="259"/>
      <c r="E776" s="259"/>
      <c r="F776" s="270"/>
      <c r="G776" s="259"/>
      <c r="H776" s="259"/>
      <c r="I776" s="259"/>
      <c r="J776" s="259"/>
    </row>
    <row r="777" spans="1:10">
      <c r="A777" s="259"/>
      <c r="B777" s="259"/>
      <c r="C777" s="259"/>
      <c r="D777" s="259"/>
      <c r="E777" s="259"/>
      <c r="F777" s="270"/>
      <c r="G777" s="259"/>
      <c r="H777" s="259"/>
      <c r="I777" s="259"/>
      <c r="J777" s="259"/>
    </row>
    <row r="778" spans="1:10">
      <c r="A778" s="259"/>
      <c r="B778" s="259"/>
      <c r="C778" s="259"/>
      <c r="D778" s="259"/>
      <c r="E778" s="259"/>
      <c r="F778" s="270"/>
      <c r="G778" s="259"/>
      <c r="H778" s="259"/>
      <c r="I778" s="259"/>
      <c r="J778" s="259"/>
    </row>
    <row r="779" spans="1:10">
      <c r="A779" s="259"/>
      <c r="B779" s="259"/>
      <c r="C779" s="259"/>
      <c r="D779" s="259"/>
      <c r="E779" s="259"/>
      <c r="F779" s="270"/>
      <c r="G779" s="259"/>
      <c r="H779" s="259"/>
      <c r="I779" s="259"/>
      <c r="J779" s="259"/>
    </row>
    <row r="780" spans="1:10">
      <c r="A780" s="259"/>
      <c r="B780" s="259"/>
      <c r="C780" s="259"/>
      <c r="D780" s="259"/>
      <c r="E780" s="259"/>
      <c r="F780" s="270"/>
      <c r="G780" s="259"/>
      <c r="H780" s="259"/>
      <c r="I780" s="259"/>
      <c r="J780" s="259"/>
    </row>
    <row r="781" spans="1:10">
      <c r="A781" s="259"/>
      <c r="B781" s="259"/>
      <c r="C781" s="259"/>
      <c r="D781" s="259"/>
      <c r="E781" s="259"/>
      <c r="F781" s="270"/>
      <c r="G781" s="259"/>
      <c r="H781" s="259"/>
      <c r="I781" s="259"/>
      <c r="J781" s="259"/>
    </row>
    <row r="782" spans="1:10">
      <c r="A782" s="259"/>
      <c r="B782" s="259"/>
      <c r="C782" s="259"/>
      <c r="D782" s="259"/>
      <c r="E782" s="259"/>
      <c r="F782" s="270"/>
      <c r="G782" s="259"/>
      <c r="H782" s="259"/>
      <c r="I782" s="259"/>
      <c r="J782" s="259"/>
    </row>
    <row r="783" spans="1:10">
      <c r="A783" s="259"/>
      <c r="B783" s="259"/>
      <c r="C783" s="259"/>
      <c r="D783" s="259"/>
      <c r="E783" s="259"/>
      <c r="F783" s="270"/>
      <c r="G783" s="259"/>
      <c r="H783" s="259"/>
      <c r="I783" s="259"/>
      <c r="J783" s="259"/>
    </row>
    <row r="784" spans="1:10">
      <c r="A784" s="259"/>
      <c r="B784" s="259"/>
      <c r="C784" s="259"/>
      <c r="D784" s="259"/>
      <c r="E784" s="259"/>
      <c r="F784" s="270"/>
      <c r="G784" s="259"/>
      <c r="H784" s="259"/>
      <c r="I784" s="259"/>
      <c r="J784" s="259"/>
    </row>
    <row r="785" spans="1:10">
      <c r="A785" s="259"/>
      <c r="B785" s="259"/>
      <c r="C785" s="259"/>
      <c r="D785" s="259"/>
      <c r="E785" s="259"/>
      <c r="F785" s="270"/>
      <c r="G785" s="259"/>
      <c r="H785" s="259"/>
      <c r="I785" s="259"/>
      <c r="J785" s="259"/>
    </row>
    <row r="786" spans="1:10">
      <c r="A786" s="259"/>
      <c r="B786" s="259"/>
      <c r="C786" s="259"/>
      <c r="D786" s="259"/>
      <c r="E786" s="259"/>
      <c r="F786" s="270"/>
      <c r="G786" s="259"/>
      <c r="H786" s="259"/>
      <c r="I786" s="259"/>
      <c r="J786" s="259"/>
    </row>
    <row r="787" spans="1:10">
      <c r="A787" s="259"/>
      <c r="B787" s="259"/>
      <c r="C787" s="259"/>
      <c r="D787" s="259"/>
      <c r="E787" s="259"/>
      <c r="F787" s="270"/>
      <c r="G787" s="259"/>
      <c r="H787" s="259"/>
      <c r="I787" s="259"/>
      <c r="J787" s="259"/>
    </row>
    <row r="788" spans="1:10">
      <c r="A788" s="259"/>
      <c r="B788" s="259"/>
      <c r="C788" s="259"/>
      <c r="D788" s="259"/>
      <c r="E788" s="259"/>
      <c r="F788" s="270"/>
      <c r="G788" s="259"/>
      <c r="H788" s="259"/>
      <c r="I788" s="259"/>
      <c r="J788" s="259"/>
    </row>
    <row r="789" spans="1:10">
      <c r="A789" s="259"/>
      <c r="B789" s="259"/>
      <c r="C789" s="259"/>
      <c r="D789" s="259"/>
      <c r="E789" s="259"/>
      <c r="F789" s="270"/>
      <c r="G789" s="259"/>
      <c r="H789" s="259"/>
      <c r="I789" s="259"/>
      <c r="J789" s="259"/>
    </row>
    <row r="790" spans="1:10">
      <c r="A790" s="259"/>
      <c r="B790" s="259"/>
      <c r="C790" s="259"/>
      <c r="D790" s="259"/>
      <c r="E790" s="259"/>
      <c r="F790" s="270"/>
      <c r="G790" s="259"/>
      <c r="H790" s="259"/>
      <c r="I790" s="259"/>
      <c r="J790" s="259"/>
    </row>
    <row r="791" spans="1:10">
      <c r="A791" s="259"/>
      <c r="B791" s="259"/>
      <c r="C791" s="259"/>
      <c r="D791" s="259"/>
      <c r="E791" s="259"/>
      <c r="F791" s="270"/>
      <c r="G791" s="259"/>
      <c r="H791" s="259"/>
      <c r="I791" s="259"/>
      <c r="J791" s="259"/>
    </row>
    <row r="792" spans="1:10">
      <c r="A792" s="259"/>
      <c r="B792" s="259"/>
      <c r="C792" s="259"/>
      <c r="D792" s="259"/>
      <c r="E792" s="259"/>
      <c r="F792" s="270"/>
      <c r="G792" s="259"/>
      <c r="H792" s="259"/>
      <c r="I792" s="259"/>
      <c r="J792" s="259"/>
    </row>
    <row r="793" spans="1:10">
      <c r="A793" s="259"/>
      <c r="B793" s="259"/>
      <c r="C793" s="259"/>
      <c r="D793" s="259"/>
      <c r="E793" s="259"/>
      <c r="F793" s="270"/>
      <c r="G793" s="259"/>
      <c r="H793" s="259"/>
      <c r="I793" s="259"/>
      <c r="J793" s="259"/>
    </row>
    <row r="794" spans="1:10">
      <c r="A794" s="259"/>
      <c r="B794" s="259"/>
      <c r="C794" s="259"/>
      <c r="D794" s="259"/>
      <c r="E794" s="259"/>
      <c r="F794" s="270"/>
      <c r="G794" s="259"/>
      <c r="H794" s="259"/>
      <c r="I794" s="259"/>
      <c r="J794" s="259"/>
    </row>
    <row r="795" spans="1:10">
      <c r="A795" s="259"/>
      <c r="B795" s="259"/>
      <c r="C795" s="259"/>
      <c r="D795" s="259"/>
      <c r="E795" s="259"/>
      <c r="F795" s="270"/>
      <c r="G795" s="259"/>
      <c r="H795" s="259"/>
      <c r="I795" s="259"/>
      <c r="J795" s="259"/>
    </row>
    <row r="796" spans="1:10">
      <c r="A796" s="259"/>
      <c r="B796" s="259"/>
      <c r="C796" s="259"/>
      <c r="D796" s="259"/>
      <c r="E796" s="259"/>
      <c r="F796" s="270"/>
      <c r="G796" s="259"/>
      <c r="H796" s="259"/>
      <c r="I796" s="259"/>
      <c r="J796" s="259"/>
    </row>
    <row r="797" spans="1:10">
      <c r="A797" s="259"/>
      <c r="B797" s="259"/>
      <c r="C797" s="259"/>
      <c r="D797" s="259"/>
      <c r="E797" s="259"/>
      <c r="F797" s="270"/>
      <c r="G797" s="259"/>
      <c r="H797" s="259"/>
      <c r="I797" s="259"/>
      <c r="J797" s="259"/>
    </row>
    <row r="798" spans="1:10">
      <c r="A798" s="259"/>
      <c r="B798" s="259"/>
      <c r="C798" s="259"/>
      <c r="D798" s="259"/>
      <c r="E798" s="259"/>
      <c r="F798" s="270"/>
      <c r="G798" s="259"/>
      <c r="H798" s="259"/>
      <c r="I798" s="259"/>
      <c r="J798" s="259"/>
    </row>
    <row r="799" spans="1:10">
      <c r="A799" s="259"/>
      <c r="B799" s="259"/>
      <c r="C799" s="259"/>
      <c r="D799" s="259"/>
      <c r="E799" s="259"/>
      <c r="F799" s="270"/>
      <c r="G799" s="259"/>
      <c r="H799" s="259"/>
      <c r="I799" s="259"/>
      <c r="J799" s="259"/>
    </row>
    <row r="800" spans="1:10">
      <c r="A800" s="259"/>
      <c r="B800" s="259"/>
      <c r="C800" s="259"/>
      <c r="D800" s="259"/>
      <c r="E800" s="259"/>
      <c r="F800" s="270"/>
      <c r="G800" s="259"/>
      <c r="H800" s="259"/>
      <c r="I800" s="259"/>
      <c r="J800" s="259"/>
    </row>
    <row r="801" spans="1:10">
      <c r="A801" s="259"/>
      <c r="B801" s="259"/>
      <c r="C801" s="259"/>
      <c r="D801" s="259"/>
      <c r="E801" s="259"/>
      <c r="F801" s="270"/>
      <c r="G801" s="259"/>
      <c r="H801" s="259"/>
      <c r="I801" s="259"/>
      <c r="J801" s="259"/>
    </row>
    <row r="802" spans="1:10">
      <c r="A802" s="259"/>
      <c r="B802" s="259"/>
      <c r="C802" s="259"/>
      <c r="D802" s="259"/>
      <c r="E802" s="259"/>
      <c r="F802" s="270"/>
      <c r="G802" s="259"/>
      <c r="H802" s="259"/>
      <c r="I802" s="259"/>
      <c r="J802" s="259"/>
    </row>
    <row r="803" spans="1:10">
      <c r="A803" s="259"/>
      <c r="B803" s="259"/>
      <c r="C803" s="259"/>
      <c r="D803" s="259"/>
      <c r="E803" s="259"/>
      <c r="F803" s="270"/>
      <c r="G803" s="259"/>
      <c r="H803" s="259"/>
      <c r="I803" s="259"/>
      <c r="J803" s="259"/>
    </row>
    <row r="804" spans="1:10">
      <c r="A804" s="259"/>
      <c r="B804" s="259"/>
      <c r="C804" s="259"/>
      <c r="D804" s="259"/>
      <c r="E804" s="259"/>
      <c r="F804" s="270"/>
      <c r="G804" s="259"/>
      <c r="H804" s="259"/>
      <c r="I804" s="259"/>
      <c r="J804" s="259"/>
    </row>
    <row r="805" spans="1:10">
      <c r="A805" s="259"/>
      <c r="B805" s="259"/>
      <c r="C805" s="259"/>
      <c r="D805" s="259"/>
      <c r="E805" s="259"/>
      <c r="F805" s="270"/>
      <c r="G805" s="259"/>
      <c r="H805" s="259"/>
      <c r="I805" s="259"/>
      <c r="J805" s="259"/>
    </row>
    <row r="806" spans="1:10">
      <c r="A806" s="259"/>
      <c r="B806" s="259"/>
      <c r="C806" s="259"/>
      <c r="D806" s="259"/>
      <c r="E806" s="259"/>
      <c r="F806" s="270"/>
      <c r="G806" s="259"/>
      <c r="H806" s="259"/>
      <c r="I806" s="259"/>
      <c r="J806" s="259"/>
    </row>
    <row r="807" spans="1:10">
      <c r="A807" s="259"/>
      <c r="B807" s="259"/>
      <c r="C807" s="259"/>
      <c r="D807" s="259"/>
      <c r="E807" s="259"/>
      <c r="F807" s="270"/>
      <c r="G807" s="259"/>
      <c r="H807" s="259"/>
      <c r="I807" s="259"/>
      <c r="J807" s="259"/>
    </row>
    <row r="808" spans="1:10">
      <c r="A808" s="259"/>
      <c r="B808" s="259"/>
      <c r="C808" s="259"/>
      <c r="D808" s="259"/>
      <c r="E808" s="259"/>
      <c r="F808" s="270"/>
      <c r="G808" s="259"/>
      <c r="H808" s="259"/>
      <c r="I808" s="259"/>
      <c r="J808" s="259"/>
    </row>
    <row r="809" spans="1:10">
      <c r="A809" s="259"/>
      <c r="B809" s="259"/>
      <c r="C809" s="259"/>
      <c r="D809" s="259"/>
      <c r="E809" s="259"/>
      <c r="F809" s="270"/>
      <c r="G809" s="259"/>
      <c r="H809" s="259"/>
      <c r="I809" s="259"/>
      <c r="J809" s="259"/>
    </row>
    <row r="810" spans="1:10">
      <c r="A810" s="259"/>
      <c r="B810" s="259"/>
      <c r="C810" s="259"/>
      <c r="D810" s="259"/>
      <c r="E810" s="259"/>
      <c r="F810" s="270"/>
      <c r="G810" s="259"/>
      <c r="H810" s="259"/>
      <c r="I810" s="259"/>
      <c r="J810" s="259"/>
    </row>
    <row r="811" spans="1:10">
      <c r="A811" s="259"/>
      <c r="B811" s="259"/>
      <c r="C811" s="259"/>
      <c r="D811" s="259"/>
      <c r="E811" s="259"/>
      <c r="F811" s="270"/>
      <c r="G811" s="259"/>
      <c r="H811" s="259"/>
      <c r="I811" s="259"/>
      <c r="J811" s="259"/>
    </row>
    <row r="812" spans="1:10">
      <c r="A812" s="259"/>
      <c r="B812" s="259"/>
      <c r="C812" s="259"/>
      <c r="D812" s="259"/>
      <c r="E812" s="259"/>
      <c r="F812" s="270"/>
      <c r="G812" s="259"/>
      <c r="H812" s="259"/>
      <c r="I812" s="259"/>
      <c r="J812" s="259"/>
    </row>
    <row r="813" spans="1:10">
      <c r="A813" s="259"/>
      <c r="B813" s="259"/>
      <c r="C813" s="259"/>
      <c r="D813" s="259"/>
      <c r="E813" s="259"/>
      <c r="F813" s="270"/>
      <c r="G813" s="259"/>
      <c r="H813" s="259"/>
      <c r="I813" s="259"/>
      <c r="J813" s="259"/>
    </row>
    <row r="814" spans="1:10">
      <c r="A814" s="259"/>
      <c r="B814" s="259"/>
      <c r="C814" s="259"/>
      <c r="D814" s="259"/>
      <c r="E814" s="259"/>
      <c r="F814" s="270"/>
      <c r="G814" s="259"/>
      <c r="H814" s="259"/>
      <c r="I814" s="259"/>
      <c r="J814" s="259"/>
    </row>
    <row r="815" spans="1:10">
      <c r="A815" s="259"/>
      <c r="B815" s="259"/>
      <c r="C815" s="259"/>
      <c r="D815" s="259"/>
      <c r="E815" s="259"/>
      <c r="F815" s="270"/>
      <c r="G815" s="259"/>
      <c r="H815" s="259"/>
      <c r="I815" s="259"/>
      <c r="J815" s="259"/>
    </row>
    <row r="816" spans="1:10">
      <c r="A816" s="259"/>
      <c r="B816" s="259"/>
      <c r="C816" s="259"/>
      <c r="D816" s="259"/>
      <c r="E816" s="259"/>
      <c r="F816" s="270"/>
      <c r="G816" s="259"/>
      <c r="H816" s="259"/>
      <c r="I816" s="259"/>
      <c r="J816" s="259"/>
    </row>
    <row r="817" spans="1:10">
      <c r="A817" s="259"/>
      <c r="B817" s="259"/>
      <c r="C817" s="259"/>
      <c r="D817" s="259"/>
      <c r="E817" s="259"/>
      <c r="F817" s="270"/>
      <c r="G817" s="259"/>
      <c r="H817" s="259"/>
      <c r="I817" s="259"/>
      <c r="J817" s="259"/>
    </row>
    <row r="818" spans="1:10">
      <c r="A818" s="259"/>
      <c r="B818" s="259"/>
      <c r="C818" s="259"/>
      <c r="D818" s="259"/>
      <c r="E818" s="259"/>
      <c r="F818" s="270"/>
      <c r="G818" s="259"/>
      <c r="H818" s="259"/>
      <c r="I818" s="259"/>
      <c r="J818" s="259"/>
    </row>
    <row r="819" spans="1:10">
      <c r="A819" s="259"/>
      <c r="B819" s="259"/>
      <c r="C819" s="259"/>
      <c r="D819" s="259"/>
      <c r="E819" s="259"/>
      <c r="F819" s="270"/>
      <c r="G819" s="259"/>
      <c r="H819" s="259"/>
      <c r="I819" s="259"/>
      <c r="J819" s="259"/>
    </row>
    <row r="820" spans="1:10">
      <c r="A820" s="259"/>
      <c r="B820" s="259"/>
      <c r="C820" s="259"/>
      <c r="D820" s="259"/>
      <c r="E820" s="259"/>
      <c r="F820" s="270"/>
      <c r="G820" s="259"/>
      <c r="H820" s="259"/>
      <c r="I820" s="259"/>
      <c r="J820" s="259"/>
    </row>
    <row r="821" spans="1:10">
      <c r="A821" s="259"/>
      <c r="B821" s="259"/>
      <c r="C821" s="259"/>
      <c r="D821" s="259"/>
      <c r="E821" s="259"/>
      <c r="F821" s="270"/>
      <c r="G821" s="259"/>
      <c r="H821" s="259"/>
      <c r="I821" s="259"/>
      <c r="J821" s="259"/>
    </row>
    <row r="822" spans="1:10">
      <c r="A822" s="259"/>
      <c r="B822" s="259"/>
      <c r="C822" s="259"/>
      <c r="D822" s="259"/>
      <c r="E822" s="259"/>
      <c r="F822" s="270"/>
      <c r="G822" s="259"/>
      <c r="H822" s="259"/>
      <c r="I822" s="259"/>
      <c r="J822" s="259"/>
    </row>
    <row r="823" spans="1:10">
      <c r="A823" s="259"/>
      <c r="B823" s="259"/>
      <c r="C823" s="259"/>
      <c r="D823" s="259"/>
      <c r="E823" s="259"/>
      <c r="F823" s="270"/>
      <c r="G823" s="259"/>
      <c r="H823" s="259"/>
      <c r="I823" s="259"/>
      <c r="J823" s="259"/>
    </row>
    <row r="824" spans="1:10">
      <c r="A824" s="259"/>
      <c r="B824" s="259"/>
      <c r="C824" s="259"/>
      <c r="D824" s="259"/>
      <c r="E824" s="259"/>
      <c r="F824" s="270"/>
      <c r="G824" s="259"/>
      <c r="H824" s="259"/>
      <c r="I824" s="259"/>
      <c r="J824" s="259"/>
    </row>
    <row r="825" spans="1:10">
      <c r="A825" s="259"/>
      <c r="B825" s="259"/>
      <c r="C825" s="259"/>
      <c r="D825" s="259"/>
      <c r="E825" s="259"/>
      <c r="F825" s="270"/>
      <c r="G825" s="259"/>
      <c r="H825" s="259"/>
      <c r="I825" s="259"/>
      <c r="J825" s="259"/>
    </row>
    <row r="826" spans="1:10">
      <c r="A826" s="259"/>
      <c r="B826" s="259"/>
      <c r="C826" s="259"/>
      <c r="D826" s="259"/>
      <c r="E826" s="259"/>
      <c r="F826" s="270"/>
      <c r="G826" s="259"/>
      <c r="H826" s="259"/>
      <c r="I826" s="259"/>
      <c r="J826" s="259"/>
    </row>
    <row r="827" spans="1:10">
      <c r="A827" s="259"/>
      <c r="B827" s="259"/>
      <c r="C827" s="259"/>
      <c r="D827" s="259"/>
      <c r="E827" s="259"/>
      <c r="F827" s="270"/>
      <c r="G827" s="259"/>
      <c r="H827" s="259"/>
      <c r="I827" s="259"/>
      <c r="J827" s="259"/>
    </row>
    <row r="828" spans="1:10">
      <c r="A828" s="259"/>
      <c r="B828" s="259"/>
      <c r="C828" s="259"/>
      <c r="D828" s="259"/>
      <c r="E828" s="259"/>
      <c r="F828" s="270"/>
      <c r="G828" s="259"/>
      <c r="H828" s="259"/>
      <c r="I828" s="259"/>
      <c r="J828" s="259"/>
    </row>
    <row r="829" spans="1:10">
      <c r="A829" s="259"/>
      <c r="B829" s="259"/>
      <c r="C829" s="259"/>
      <c r="D829" s="259"/>
      <c r="E829" s="259"/>
      <c r="F829" s="270"/>
      <c r="G829" s="259"/>
      <c r="H829" s="259"/>
      <c r="I829" s="259"/>
      <c r="J829" s="259"/>
    </row>
    <row r="830" spans="1:10">
      <c r="A830" s="259"/>
      <c r="B830" s="259"/>
      <c r="C830" s="259"/>
      <c r="D830" s="259"/>
      <c r="E830" s="259"/>
      <c r="F830" s="270"/>
      <c r="G830" s="259"/>
      <c r="H830" s="259"/>
      <c r="I830" s="259"/>
      <c r="J830" s="259"/>
    </row>
    <row r="831" spans="1:10">
      <c r="A831" s="259"/>
      <c r="B831" s="259"/>
      <c r="C831" s="259"/>
      <c r="D831" s="259"/>
      <c r="E831" s="259"/>
      <c r="F831" s="270"/>
      <c r="G831" s="259"/>
      <c r="H831" s="259"/>
      <c r="I831" s="259"/>
      <c r="J831" s="259"/>
    </row>
    <row r="832" spans="1:10">
      <c r="A832" s="259"/>
      <c r="B832" s="259"/>
      <c r="C832" s="259"/>
      <c r="D832" s="259"/>
      <c r="E832" s="259"/>
      <c r="F832" s="270"/>
      <c r="G832" s="259"/>
      <c r="H832" s="259"/>
      <c r="I832" s="259"/>
      <c r="J832" s="259"/>
    </row>
    <row r="833" spans="1:10">
      <c r="A833" s="259"/>
      <c r="B833" s="259"/>
      <c r="C833" s="259"/>
      <c r="D833" s="259"/>
      <c r="E833" s="259"/>
      <c r="F833" s="270"/>
      <c r="G833" s="259"/>
      <c r="H833" s="259"/>
      <c r="I833" s="259"/>
      <c r="J833" s="259"/>
    </row>
    <row r="834" spans="1:10">
      <c r="A834" s="259"/>
      <c r="B834" s="259"/>
      <c r="C834" s="259"/>
      <c r="D834" s="259"/>
      <c r="E834" s="259"/>
      <c r="F834" s="270"/>
      <c r="G834" s="259"/>
      <c r="H834" s="259"/>
      <c r="I834" s="259"/>
      <c r="J834" s="259"/>
    </row>
    <row r="835" spans="1:10">
      <c r="A835" s="259"/>
      <c r="B835" s="259"/>
      <c r="C835" s="259"/>
      <c r="D835" s="259"/>
      <c r="E835" s="259"/>
      <c r="F835" s="270"/>
      <c r="G835" s="259"/>
      <c r="H835" s="259"/>
      <c r="I835" s="259"/>
      <c r="J835" s="259"/>
    </row>
    <row r="836" spans="1:10">
      <c r="A836" s="259"/>
      <c r="B836" s="259"/>
      <c r="C836" s="259"/>
      <c r="D836" s="259"/>
      <c r="E836" s="259"/>
      <c r="F836" s="270"/>
      <c r="G836" s="259"/>
      <c r="H836" s="259"/>
      <c r="I836" s="259"/>
      <c r="J836" s="259"/>
    </row>
    <row r="837" spans="1:10">
      <c r="A837" s="259"/>
      <c r="B837" s="259"/>
      <c r="C837" s="259"/>
      <c r="D837" s="259"/>
      <c r="E837" s="259"/>
      <c r="F837" s="270"/>
      <c r="G837" s="259"/>
      <c r="H837" s="259"/>
      <c r="I837" s="259"/>
      <c r="J837" s="259"/>
    </row>
    <row r="838" spans="1:10">
      <c r="A838" s="259"/>
      <c r="B838" s="259"/>
      <c r="C838" s="259"/>
      <c r="D838" s="259"/>
      <c r="E838" s="259"/>
      <c r="F838" s="270"/>
      <c r="G838" s="259"/>
      <c r="H838" s="259"/>
      <c r="I838" s="259"/>
      <c r="J838" s="259"/>
    </row>
    <row r="839" spans="1:10">
      <c r="A839" s="259"/>
      <c r="B839" s="259"/>
      <c r="C839" s="259"/>
      <c r="D839" s="259"/>
      <c r="E839" s="259"/>
      <c r="F839" s="270"/>
      <c r="G839" s="259"/>
      <c r="H839" s="259"/>
      <c r="I839" s="259"/>
      <c r="J839" s="259"/>
    </row>
    <row r="840" spans="1:10">
      <c r="A840" s="259"/>
      <c r="B840" s="259"/>
      <c r="C840" s="259"/>
      <c r="D840" s="259"/>
      <c r="E840" s="259"/>
      <c r="F840" s="270"/>
      <c r="G840" s="259"/>
      <c r="H840" s="259"/>
      <c r="I840" s="259"/>
      <c r="J840" s="259"/>
    </row>
    <row r="841" spans="1:10">
      <c r="A841" s="259"/>
      <c r="B841" s="259"/>
      <c r="C841" s="259"/>
      <c r="D841" s="259"/>
      <c r="E841" s="259"/>
      <c r="F841" s="270"/>
      <c r="G841" s="259"/>
      <c r="H841" s="259"/>
      <c r="I841" s="259"/>
      <c r="J841" s="259"/>
    </row>
    <row r="842" spans="1:10">
      <c r="A842" s="259"/>
      <c r="B842" s="259"/>
      <c r="C842" s="259"/>
      <c r="D842" s="259"/>
      <c r="E842" s="259"/>
      <c r="F842" s="270"/>
      <c r="G842" s="259"/>
      <c r="H842" s="259"/>
      <c r="I842" s="259"/>
      <c r="J842" s="259"/>
    </row>
    <row r="843" spans="1:10">
      <c r="A843" s="259"/>
      <c r="B843" s="259"/>
      <c r="C843" s="259"/>
      <c r="D843" s="259"/>
      <c r="E843" s="259"/>
      <c r="F843" s="270"/>
      <c r="G843" s="259"/>
      <c r="H843" s="259"/>
      <c r="I843" s="259"/>
      <c r="J843" s="259"/>
    </row>
    <row r="844" spans="1:10">
      <c r="A844" s="259"/>
      <c r="B844" s="259"/>
      <c r="C844" s="259"/>
      <c r="D844" s="259"/>
      <c r="E844" s="259"/>
      <c r="F844" s="270"/>
      <c r="G844" s="259"/>
      <c r="H844" s="259"/>
      <c r="I844" s="259"/>
      <c r="J844" s="259"/>
    </row>
    <row r="845" spans="1:10">
      <c r="A845" s="259"/>
      <c r="B845" s="259"/>
      <c r="C845" s="259"/>
      <c r="D845" s="259"/>
      <c r="E845" s="259"/>
      <c r="F845" s="270"/>
      <c r="G845" s="259"/>
      <c r="H845" s="259"/>
      <c r="I845" s="259"/>
      <c r="J845" s="259"/>
    </row>
    <row r="846" spans="1:10">
      <c r="A846" s="259"/>
      <c r="B846" s="259"/>
      <c r="C846" s="259"/>
      <c r="D846" s="259"/>
      <c r="E846" s="259"/>
      <c r="F846" s="270"/>
      <c r="G846" s="259"/>
      <c r="H846" s="259"/>
      <c r="I846" s="259"/>
      <c r="J846" s="259"/>
    </row>
    <row r="847" spans="1:10">
      <c r="A847" s="259"/>
      <c r="B847" s="259"/>
      <c r="C847" s="259"/>
      <c r="D847" s="259"/>
      <c r="E847" s="259"/>
      <c r="F847" s="270"/>
      <c r="G847" s="259"/>
      <c r="H847" s="259"/>
      <c r="I847" s="259"/>
      <c r="J847" s="259"/>
    </row>
    <row r="848" spans="1:10">
      <c r="A848" s="259"/>
      <c r="B848" s="259"/>
      <c r="C848" s="259"/>
      <c r="D848" s="259"/>
      <c r="E848" s="259"/>
      <c r="F848" s="270"/>
      <c r="G848" s="259"/>
      <c r="H848" s="259"/>
      <c r="I848" s="259"/>
      <c r="J848" s="259"/>
    </row>
    <row r="849" spans="1:10">
      <c r="A849" s="259"/>
      <c r="B849" s="259"/>
      <c r="C849" s="259"/>
      <c r="D849" s="259"/>
      <c r="E849" s="259"/>
      <c r="F849" s="270"/>
      <c r="G849" s="259"/>
      <c r="H849" s="259"/>
      <c r="I849" s="259"/>
      <c r="J849" s="259"/>
    </row>
    <row r="850" spans="1:10">
      <c r="A850" s="259"/>
      <c r="B850" s="259"/>
      <c r="C850" s="259"/>
      <c r="D850" s="259"/>
      <c r="E850" s="259"/>
      <c r="F850" s="270"/>
      <c r="G850" s="259"/>
      <c r="H850" s="259"/>
      <c r="I850" s="259"/>
      <c r="J850" s="259"/>
    </row>
    <row r="851" spans="1:10">
      <c r="A851" s="259"/>
      <c r="B851" s="259"/>
      <c r="C851" s="259"/>
      <c r="D851" s="259"/>
      <c r="E851" s="259"/>
      <c r="F851" s="270"/>
      <c r="G851" s="259"/>
      <c r="H851" s="259"/>
      <c r="I851" s="259"/>
      <c r="J851" s="259"/>
    </row>
    <row r="852" spans="1:10">
      <c r="A852" s="259"/>
      <c r="B852" s="259"/>
      <c r="C852" s="259"/>
      <c r="D852" s="259"/>
      <c r="E852" s="259"/>
      <c r="F852" s="270"/>
      <c r="G852" s="259"/>
      <c r="H852" s="259"/>
      <c r="I852" s="259"/>
      <c r="J852" s="259"/>
    </row>
    <row r="853" spans="1:10">
      <c r="A853" s="259"/>
      <c r="B853" s="259"/>
      <c r="C853" s="259"/>
      <c r="D853" s="259"/>
      <c r="E853" s="259"/>
      <c r="F853" s="270"/>
      <c r="G853" s="259"/>
      <c r="H853" s="259"/>
      <c r="I853" s="259"/>
      <c r="J853" s="259"/>
    </row>
    <row r="854" spans="1:10">
      <c r="A854" s="259"/>
      <c r="B854" s="259"/>
      <c r="C854" s="259"/>
      <c r="D854" s="259"/>
      <c r="E854" s="259"/>
      <c r="F854" s="270"/>
      <c r="G854" s="259"/>
      <c r="H854" s="259"/>
      <c r="I854" s="259"/>
      <c r="J854" s="259"/>
    </row>
    <row r="855" spans="1:10">
      <c r="A855" s="259"/>
      <c r="B855" s="259"/>
      <c r="C855" s="259"/>
      <c r="D855" s="259"/>
      <c r="E855" s="259"/>
      <c r="F855" s="270"/>
      <c r="G855" s="259"/>
      <c r="H855" s="259"/>
      <c r="I855" s="259"/>
      <c r="J855" s="259"/>
    </row>
    <row r="856" spans="1:10">
      <c r="A856" s="259"/>
      <c r="B856" s="259"/>
      <c r="C856" s="259"/>
      <c r="D856" s="259"/>
      <c r="E856" s="259"/>
      <c r="F856" s="270"/>
      <c r="G856" s="259"/>
      <c r="H856" s="259"/>
      <c r="I856" s="259"/>
      <c r="J856" s="259"/>
    </row>
    <row r="857" spans="1:10">
      <c r="A857" s="259"/>
      <c r="B857" s="259"/>
      <c r="C857" s="259"/>
      <c r="D857" s="259"/>
      <c r="E857" s="259"/>
      <c r="F857" s="270"/>
      <c r="G857" s="259"/>
      <c r="H857" s="259"/>
      <c r="I857" s="259"/>
      <c r="J857" s="259"/>
    </row>
    <row r="858" spans="1:10">
      <c r="A858" s="259"/>
      <c r="B858" s="259"/>
      <c r="C858" s="259"/>
      <c r="D858" s="259"/>
      <c r="E858" s="259"/>
      <c r="F858" s="270"/>
      <c r="G858" s="259"/>
      <c r="H858" s="259"/>
      <c r="I858" s="259"/>
      <c r="J858" s="259"/>
    </row>
    <row r="859" spans="1:10">
      <c r="A859" s="259"/>
      <c r="B859" s="259"/>
      <c r="C859" s="259"/>
      <c r="D859" s="259"/>
      <c r="E859" s="259"/>
      <c r="F859" s="270"/>
      <c r="G859" s="259"/>
      <c r="H859" s="259"/>
      <c r="I859" s="259"/>
      <c r="J859" s="259"/>
    </row>
    <row r="860" spans="1:10">
      <c r="A860" s="259"/>
      <c r="B860" s="259"/>
      <c r="C860" s="259"/>
      <c r="D860" s="259"/>
      <c r="E860" s="259"/>
      <c r="F860" s="270"/>
      <c r="G860" s="259"/>
      <c r="H860" s="259"/>
      <c r="I860" s="259"/>
      <c r="J860" s="259"/>
    </row>
    <row r="861" spans="1:10">
      <c r="A861" s="259"/>
      <c r="B861" s="259"/>
      <c r="C861" s="259"/>
      <c r="D861" s="259"/>
      <c r="E861" s="259"/>
      <c r="F861" s="270"/>
      <c r="G861" s="259"/>
      <c r="H861" s="259"/>
      <c r="I861" s="259"/>
      <c r="J861" s="259"/>
    </row>
    <row r="862" spans="1:10">
      <c r="A862" s="259"/>
      <c r="B862" s="259"/>
      <c r="C862" s="259"/>
      <c r="D862" s="259"/>
      <c r="E862" s="259"/>
      <c r="F862" s="270"/>
      <c r="G862" s="259"/>
      <c r="H862" s="259"/>
      <c r="I862" s="259"/>
      <c r="J862" s="259"/>
    </row>
    <row r="863" spans="1:10">
      <c r="A863" s="259"/>
      <c r="B863" s="259"/>
      <c r="C863" s="259"/>
      <c r="D863" s="259"/>
      <c r="E863" s="259"/>
      <c r="F863" s="270"/>
      <c r="G863" s="259"/>
      <c r="H863" s="259"/>
      <c r="I863" s="259"/>
      <c r="J863" s="259"/>
    </row>
    <row r="864" spans="1:10">
      <c r="A864" s="259"/>
      <c r="B864" s="259"/>
      <c r="C864" s="259"/>
      <c r="D864" s="259"/>
      <c r="E864" s="259"/>
      <c r="F864" s="270"/>
      <c r="G864" s="259"/>
      <c r="H864" s="259"/>
      <c r="I864" s="259"/>
      <c r="J864" s="259"/>
    </row>
    <row r="865" spans="1:10">
      <c r="A865" s="259"/>
      <c r="B865" s="259"/>
      <c r="C865" s="259"/>
      <c r="D865" s="259"/>
      <c r="E865" s="259"/>
      <c r="F865" s="270"/>
      <c r="G865" s="259"/>
      <c r="H865" s="259"/>
      <c r="I865" s="259"/>
      <c r="J865" s="259"/>
    </row>
    <row r="866" spans="1:10">
      <c r="A866" s="259"/>
      <c r="B866" s="259"/>
      <c r="C866" s="259"/>
      <c r="D866" s="259"/>
      <c r="E866" s="259"/>
      <c r="F866" s="270"/>
      <c r="G866" s="259"/>
      <c r="H866" s="259"/>
      <c r="I866" s="259"/>
      <c r="J866" s="259"/>
    </row>
    <row r="867" spans="1:10">
      <c r="A867" s="259"/>
      <c r="B867" s="259"/>
      <c r="C867" s="259"/>
      <c r="D867" s="259"/>
      <c r="E867" s="259"/>
      <c r="F867" s="270"/>
      <c r="G867" s="259"/>
      <c r="H867" s="259"/>
      <c r="I867" s="259"/>
      <c r="J867" s="259"/>
    </row>
    <row r="868" spans="1:10">
      <c r="A868" s="259"/>
      <c r="B868" s="259"/>
      <c r="C868" s="259"/>
      <c r="D868" s="259"/>
      <c r="E868" s="259"/>
      <c r="F868" s="270"/>
      <c r="G868" s="259"/>
      <c r="H868" s="259"/>
      <c r="I868" s="259"/>
      <c r="J868" s="259"/>
    </row>
    <row r="869" spans="1:10">
      <c r="A869" s="259"/>
      <c r="B869" s="259"/>
      <c r="C869" s="259"/>
      <c r="D869" s="259"/>
      <c r="E869" s="259"/>
      <c r="F869" s="270"/>
      <c r="G869" s="259"/>
      <c r="H869" s="259"/>
      <c r="I869" s="259"/>
      <c r="J869" s="259"/>
    </row>
    <row r="870" spans="1:10">
      <c r="A870" s="259"/>
      <c r="B870" s="259"/>
      <c r="C870" s="259"/>
      <c r="D870" s="259"/>
      <c r="E870" s="259"/>
      <c r="F870" s="270"/>
      <c r="G870" s="259"/>
      <c r="H870" s="259"/>
      <c r="I870" s="259"/>
      <c r="J870" s="259"/>
    </row>
    <row r="871" spans="1:10">
      <c r="A871" s="259"/>
      <c r="B871" s="259"/>
      <c r="C871" s="259"/>
      <c r="D871" s="259"/>
      <c r="E871" s="259"/>
      <c r="F871" s="270"/>
      <c r="G871" s="259"/>
      <c r="H871" s="259"/>
      <c r="I871" s="259"/>
      <c r="J871" s="259"/>
    </row>
    <row r="872" spans="1:10">
      <c r="A872" s="259"/>
      <c r="B872" s="259"/>
      <c r="C872" s="259"/>
      <c r="D872" s="259"/>
      <c r="E872" s="259"/>
      <c r="F872" s="270"/>
      <c r="G872" s="259"/>
      <c r="H872" s="259"/>
      <c r="I872" s="259"/>
      <c r="J872" s="259"/>
    </row>
    <row r="873" spans="1:10">
      <c r="A873" s="259"/>
      <c r="B873" s="259"/>
      <c r="C873" s="259"/>
      <c r="D873" s="259"/>
      <c r="E873" s="259"/>
      <c r="F873" s="270"/>
      <c r="G873" s="259"/>
      <c r="H873" s="259"/>
      <c r="I873" s="259"/>
      <c r="J873" s="259"/>
    </row>
    <row r="874" spans="1:10">
      <c r="A874" s="259"/>
      <c r="B874" s="259"/>
      <c r="C874" s="259"/>
      <c r="D874" s="259"/>
      <c r="E874" s="259"/>
      <c r="F874" s="270"/>
      <c r="G874" s="259"/>
      <c r="H874" s="259"/>
      <c r="I874" s="259"/>
      <c r="J874" s="259"/>
    </row>
    <row r="875" spans="1:10">
      <c r="A875" s="259"/>
      <c r="B875" s="259"/>
      <c r="C875" s="259"/>
      <c r="D875" s="259"/>
      <c r="E875" s="259"/>
      <c r="F875" s="270"/>
      <c r="G875" s="259"/>
      <c r="H875" s="259"/>
      <c r="I875" s="259"/>
      <c r="J875" s="259"/>
    </row>
    <row r="876" spans="1:10">
      <c r="A876" s="259"/>
      <c r="B876" s="259"/>
      <c r="C876" s="259"/>
      <c r="D876" s="259"/>
      <c r="E876" s="259"/>
      <c r="F876" s="270"/>
      <c r="G876" s="259"/>
      <c r="H876" s="259"/>
      <c r="I876" s="259"/>
      <c r="J876" s="259"/>
    </row>
    <row r="877" spans="1:10">
      <c r="A877" s="259"/>
      <c r="B877" s="259"/>
      <c r="C877" s="259"/>
      <c r="D877" s="259"/>
      <c r="E877" s="259"/>
      <c r="F877" s="270"/>
      <c r="G877" s="259"/>
      <c r="H877" s="259"/>
      <c r="I877" s="259"/>
      <c r="J877" s="259"/>
    </row>
    <row r="878" spans="1:10">
      <c r="A878" s="259"/>
      <c r="B878" s="259"/>
      <c r="C878" s="259"/>
      <c r="D878" s="259"/>
      <c r="E878" s="259"/>
      <c r="F878" s="270"/>
      <c r="G878" s="259"/>
      <c r="H878" s="259"/>
      <c r="I878" s="259"/>
      <c r="J878" s="259"/>
    </row>
    <row r="879" spans="1:10">
      <c r="A879" s="259"/>
      <c r="B879" s="259"/>
      <c r="C879" s="259"/>
      <c r="D879" s="259"/>
      <c r="E879" s="259"/>
      <c r="F879" s="270"/>
      <c r="G879" s="259"/>
      <c r="H879" s="259"/>
      <c r="I879" s="259"/>
      <c r="J879" s="259"/>
    </row>
    <row r="880" spans="1:10">
      <c r="A880" s="259"/>
      <c r="B880" s="259"/>
      <c r="C880" s="259"/>
      <c r="D880" s="259"/>
      <c r="E880" s="259"/>
      <c r="F880" s="270"/>
      <c r="G880" s="259"/>
      <c r="H880" s="259"/>
      <c r="I880" s="259"/>
      <c r="J880" s="259"/>
    </row>
    <row r="881" spans="1:10">
      <c r="A881" s="259"/>
      <c r="B881" s="259"/>
      <c r="C881" s="259"/>
      <c r="D881" s="259"/>
      <c r="E881" s="259"/>
      <c r="F881" s="270"/>
      <c r="G881" s="259"/>
      <c r="H881" s="259"/>
      <c r="I881" s="259"/>
      <c r="J881" s="259"/>
    </row>
    <row r="882" spans="1:10">
      <c r="A882" s="259"/>
      <c r="B882" s="259"/>
      <c r="C882" s="259"/>
      <c r="D882" s="259"/>
      <c r="E882" s="259"/>
      <c r="F882" s="270"/>
      <c r="G882" s="259"/>
      <c r="H882" s="259"/>
      <c r="I882" s="259"/>
      <c r="J882" s="259"/>
    </row>
    <row r="883" spans="1:10">
      <c r="A883" s="259"/>
      <c r="B883" s="259"/>
      <c r="C883" s="259"/>
      <c r="D883" s="259"/>
      <c r="E883" s="259"/>
      <c r="F883" s="270"/>
      <c r="G883" s="259"/>
      <c r="H883" s="259"/>
      <c r="I883" s="259"/>
      <c r="J883" s="259"/>
    </row>
    <row r="884" spans="1:10">
      <c r="A884" s="259"/>
      <c r="B884" s="259"/>
      <c r="C884" s="259"/>
      <c r="D884" s="259"/>
      <c r="E884" s="259"/>
      <c r="F884" s="270"/>
      <c r="G884" s="259"/>
      <c r="H884" s="259"/>
      <c r="I884" s="259"/>
      <c r="J884" s="259"/>
    </row>
    <row r="885" spans="1:10">
      <c r="A885" s="259"/>
      <c r="B885" s="259"/>
      <c r="C885" s="259"/>
      <c r="D885" s="259"/>
      <c r="E885" s="259"/>
      <c r="F885" s="270"/>
      <c r="G885" s="259"/>
      <c r="H885" s="259"/>
      <c r="I885" s="259"/>
      <c r="J885" s="259"/>
    </row>
    <row r="886" spans="1:10">
      <c r="A886" s="259"/>
      <c r="B886" s="259"/>
      <c r="C886" s="259"/>
      <c r="D886" s="259"/>
      <c r="E886" s="259"/>
      <c r="F886" s="270"/>
      <c r="G886" s="259"/>
      <c r="H886" s="259"/>
      <c r="I886" s="259"/>
      <c r="J886" s="259"/>
    </row>
    <row r="887" spans="1:10">
      <c r="A887" s="259"/>
      <c r="B887" s="259"/>
      <c r="C887" s="259"/>
      <c r="D887" s="259"/>
      <c r="E887" s="259"/>
      <c r="F887" s="270"/>
      <c r="G887" s="259"/>
      <c r="H887" s="259"/>
      <c r="I887" s="259"/>
      <c r="J887" s="259"/>
    </row>
    <row r="888" spans="1:10">
      <c r="A888" s="259"/>
      <c r="B888" s="259"/>
      <c r="C888" s="259"/>
      <c r="D888" s="259"/>
      <c r="E888" s="259"/>
      <c r="F888" s="270"/>
      <c r="G888" s="259"/>
      <c r="H888" s="259"/>
      <c r="I888" s="259"/>
      <c r="J888" s="259"/>
    </row>
    <row r="889" spans="1:10">
      <c r="A889" s="259"/>
      <c r="B889" s="259"/>
      <c r="C889" s="259"/>
      <c r="D889" s="259"/>
      <c r="E889" s="259"/>
      <c r="F889" s="270"/>
      <c r="G889" s="259"/>
      <c r="H889" s="259"/>
      <c r="I889" s="259"/>
      <c r="J889" s="259"/>
    </row>
    <row r="890" spans="1:10">
      <c r="A890" s="259"/>
      <c r="B890" s="259"/>
      <c r="C890" s="259"/>
      <c r="D890" s="259"/>
      <c r="E890" s="259"/>
      <c r="F890" s="270"/>
      <c r="G890" s="259"/>
      <c r="H890" s="259"/>
      <c r="I890" s="259"/>
      <c r="J890" s="259"/>
    </row>
    <row r="891" spans="1:10">
      <c r="A891" s="259"/>
      <c r="B891" s="259"/>
      <c r="C891" s="259"/>
      <c r="D891" s="259"/>
      <c r="E891" s="259"/>
      <c r="F891" s="270"/>
      <c r="G891" s="259"/>
      <c r="H891" s="259"/>
      <c r="I891" s="259"/>
      <c r="J891" s="259"/>
    </row>
    <row r="892" spans="1:10">
      <c r="A892" s="259"/>
      <c r="B892" s="259"/>
      <c r="C892" s="259"/>
      <c r="D892" s="259"/>
      <c r="E892" s="259"/>
      <c r="F892" s="270"/>
      <c r="G892" s="259"/>
      <c r="H892" s="259"/>
      <c r="I892" s="259"/>
      <c r="J892" s="259"/>
    </row>
    <row r="893" spans="1:10">
      <c r="A893" s="259"/>
      <c r="B893" s="259"/>
      <c r="C893" s="259"/>
      <c r="D893" s="259"/>
      <c r="E893" s="259"/>
      <c r="F893" s="270"/>
      <c r="G893" s="259"/>
      <c r="H893" s="259"/>
      <c r="I893" s="259"/>
      <c r="J893" s="259"/>
    </row>
    <row r="894" spans="1:10">
      <c r="A894" s="259"/>
      <c r="B894" s="259"/>
      <c r="C894" s="259"/>
      <c r="D894" s="259"/>
      <c r="E894" s="259"/>
      <c r="F894" s="270"/>
      <c r="G894" s="259"/>
      <c r="H894" s="259"/>
      <c r="I894" s="259"/>
      <c r="J894" s="259"/>
    </row>
    <row r="895" spans="1:10">
      <c r="A895" s="259"/>
      <c r="B895" s="259"/>
      <c r="C895" s="259"/>
      <c r="D895" s="259"/>
      <c r="E895" s="259"/>
      <c r="F895" s="270"/>
      <c r="G895" s="259"/>
      <c r="H895" s="259"/>
      <c r="I895" s="259"/>
      <c r="J895" s="259"/>
    </row>
    <row r="896" spans="1:10">
      <c r="A896" s="259"/>
      <c r="B896" s="259"/>
      <c r="C896" s="259"/>
      <c r="D896" s="259"/>
      <c r="E896" s="259"/>
      <c r="F896" s="270"/>
      <c r="G896" s="259"/>
      <c r="H896" s="259"/>
      <c r="I896" s="259"/>
      <c r="J896" s="259"/>
    </row>
    <row r="897" spans="1:10">
      <c r="A897" s="259"/>
      <c r="B897" s="259"/>
      <c r="C897" s="259"/>
      <c r="D897" s="259"/>
      <c r="E897" s="259"/>
      <c r="F897" s="270"/>
      <c r="G897" s="259"/>
      <c r="H897" s="259"/>
      <c r="I897" s="259"/>
      <c r="J897" s="259"/>
    </row>
    <row r="898" spans="1:10">
      <c r="A898" s="259"/>
      <c r="B898" s="259"/>
      <c r="C898" s="259"/>
      <c r="D898" s="259"/>
      <c r="E898" s="259"/>
      <c r="F898" s="270"/>
      <c r="G898" s="259"/>
      <c r="H898" s="259"/>
      <c r="I898" s="259"/>
      <c r="J898" s="259"/>
    </row>
    <row r="899" spans="1:10">
      <c r="A899" s="259"/>
      <c r="B899" s="259"/>
      <c r="C899" s="259"/>
      <c r="D899" s="259"/>
      <c r="E899" s="259"/>
      <c r="F899" s="270"/>
      <c r="G899" s="259"/>
      <c r="H899" s="259"/>
      <c r="I899" s="259"/>
      <c r="J899" s="259"/>
    </row>
    <row r="900" spans="1:10">
      <c r="A900" s="259"/>
      <c r="B900" s="259"/>
      <c r="C900" s="259"/>
      <c r="D900" s="259"/>
      <c r="E900" s="259"/>
      <c r="F900" s="270"/>
      <c r="G900" s="259"/>
      <c r="H900" s="259"/>
      <c r="I900" s="259"/>
      <c r="J900" s="259"/>
    </row>
    <row r="901" spans="1:10">
      <c r="A901" s="259"/>
      <c r="B901" s="259"/>
      <c r="C901" s="259"/>
      <c r="D901" s="259"/>
      <c r="E901" s="259"/>
      <c r="F901" s="270"/>
      <c r="G901" s="259"/>
      <c r="H901" s="259"/>
      <c r="I901" s="259"/>
      <c r="J901" s="259"/>
    </row>
    <row r="902" spans="1:10">
      <c r="A902" s="259"/>
      <c r="B902" s="259"/>
      <c r="C902" s="259"/>
      <c r="D902" s="259"/>
      <c r="E902" s="259"/>
      <c r="F902" s="270"/>
      <c r="G902" s="259"/>
      <c r="H902" s="259"/>
      <c r="I902" s="259"/>
      <c r="J902" s="259"/>
    </row>
    <row r="903" spans="1:10">
      <c r="A903" s="259"/>
      <c r="B903" s="259"/>
      <c r="C903" s="259"/>
      <c r="D903" s="259"/>
      <c r="E903" s="259"/>
      <c r="F903" s="270"/>
      <c r="G903" s="259"/>
      <c r="H903" s="259"/>
      <c r="I903" s="259"/>
      <c r="J903" s="259"/>
    </row>
    <row r="904" spans="1:10">
      <c r="A904" s="259"/>
      <c r="B904" s="259"/>
      <c r="C904" s="259"/>
      <c r="D904" s="259"/>
      <c r="E904" s="259"/>
      <c r="F904" s="270"/>
      <c r="G904" s="259"/>
      <c r="H904" s="259"/>
      <c r="I904" s="259"/>
      <c r="J904" s="259"/>
    </row>
    <row r="905" spans="1:10">
      <c r="A905" s="259"/>
      <c r="B905" s="259"/>
      <c r="C905" s="259"/>
      <c r="D905" s="259"/>
      <c r="E905" s="259"/>
      <c r="F905" s="270"/>
      <c r="G905" s="259"/>
      <c r="H905" s="259"/>
      <c r="I905" s="259"/>
      <c r="J905" s="259"/>
    </row>
    <row r="906" spans="1:10">
      <c r="A906" s="259"/>
      <c r="B906" s="259"/>
      <c r="C906" s="259"/>
      <c r="D906" s="259"/>
      <c r="E906" s="259"/>
      <c r="F906" s="270"/>
      <c r="G906" s="259"/>
      <c r="H906" s="259"/>
      <c r="I906" s="259"/>
      <c r="J906" s="259"/>
    </row>
    <row r="907" spans="1:10">
      <c r="A907" s="259"/>
      <c r="B907" s="259"/>
      <c r="C907" s="259"/>
      <c r="D907" s="259"/>
      <c r="E907" s="259"/>
      <c r="F907" s="270"/>
      <c r="G907" s="259"/>
      <c r="H907" s="259"/>
      <c r="I907" s="259"/>
      <c r="J907" s="259"/>
    </row>
    <row r="908" spans="1:10">
      <c r="A908" s="259"/>
      <c r="B908" s="259"/>
      <c r="C908" s="259"/>
      <c r="D908" s="259"/>
      <c r="E908" s="259"/>
      <c r="F908" s="270"/>
      <c r="G908" s="259"/>
      <c r="H908" s="259"/>
      <c r="I908" s="259"/>
      <c r="J908" s="259"/>
    </row>
    <row r="909" spans="1:10">
      <c r="A909" s="259"/>
      <c r="B909" s="259"/>
      <c r="C909" s="259"/>
      <c r="D909" s="259"/>
      <c r="E909" s="259"/>
      <c r="F909" s="270"/>
      <c r="G909" s="259"/>
      <c r="H909" s="259"/>
      <c r="I909" s="259"/>
      <c r="J909" s="259"/>
    </row>
    <row r="910" spans="1:10">
      <c r="A910" s="259"/>
      <c r="B910" s="259"/>
      <c r="C910" s="259"/>
      <c r="D910" s="259"/>
      <c r="E910" s="259"/>
      <c r="F910" s="270"/>
      <c r="G910" s="259"/>
      <c r="H910" s="259"/>
      <c r="I910" s="259"/>
      <c r="J910" s="259"/>
    </row>
    <row r="911" spans="1:10">
      <c r="A911" s="259"/>
      <c r="B911" s="259"/>
      <c r="C911" s="259"/>
      <c r="D911" s="259"/>
      <c r="E911" s="259"/>
      <c r="F911" s="270"/>
      <c r="G911" s="259"/>
      <c r="H911" s="259"/>
      <c r="I911" s="259"/>
      <c r="J911" s="259"/>
    </row>
    <row r="912" spans="1:10">
      <c r="A912" s="259"/>
      <c r="B912" s="259"/>
      <c r="C912" s="259"/>
      <c r="D912" s="259"/>
      <c r="E912" s="259"/>
      <c r="F912" s="270"/>
      <c r="G912" s="259"/>
      <c r="H912" s="259"/>
      <c r="I912" s="259"/>
      <c r="J912" s="259"/>
    </row>
    <row r="913" spans="1:10">
      <c r="A913" s="259"/>
      <c r="B913" s="259"/>
      <c r="C913" s="259"/>
      <c r="D913" s="259"/>
      <c r="E913" s="259"/>
      <c r="F913" s="270"/>
      <c r="G913" s="259"/>
      <c r="H913" s="259"/>
      <c r="I913" s="259"/>
      <c r="J913" s="259"/>
    </row>
    <row r="914" spans="1:10">
      <c r="A914" s="259"/>
      <c r="B914" s="259"/>
      <c r="C914" s="259"/>
      <c r="D914" s="259"/>
      <c r="E914" s="259"/>
      <c r="F914" s="270"/>
      <c r="G914" s="259"/>
      <c r="H914" s="259"/>
      <c r="I914" s="259"/>
      <c r="J914" s="259"/>
    </row>
    <row r="915" spans="1:10">
      <c r="A915" s="259"/>
      <c r="B915" s="259"/>
      <c r="C915" s="259"/>
      <c r="D915" s="259"/>
      <c r="E915" s="259"/>
      <c r="F915" s="270"/>
      <c r="G915" s="259"/>
      <c r="H915" s="259"/>
      <c r="I915" s="259"/>
      <c r="J915" s="259"/>
    </row>
    <row r="916" spans="1:10">
      <c r="A916" s="259"/>
      <c r="B916" s="259"/>
      <c r="C916" s="259"/>
      <c r="D916" s="259"/>
      <c r="E916" s="259"/>
      <c r="F916" s="270"/>
      <c r="G916" s="259"/>
      <c r="H916" s="259"/>
      <c r="I916" s="259"/>
      <c r="J916" s="259"/>
    </row>
    <row r="917" spans="1:10">
      <c r="A917" s="259"/>
      <c r="B917" s="259"/>
      <c r="C917" s="259"/>
      <c r="D917" s="259"/>
      <c r="E917" s="259"/>
      <c r="F917" s="270"/>
      <c r="G917" s="259"/>
      <c r="H917" s="259"/>
      <c r="I917" s="259"/>
      <c r="J917" s="259"/>
    </row>
    <row r="918" spans="1:10">
      <c r="A918" s="259"/>
      <c r="B918" s="259"/>
      <c r="C918" s="259"/>
      <c r="D918" s="259"/>
      <c r="E918" s="259"/>
      <c r="F918" s="270"/>
      <c r="G918" s="259"/>
      <c r="H918" s="259"/>
      <c r="I918" s="259"/>
      <c r="J918" s="259"/>
    </row>
    <row r="919" spans="1:10">
      <c r="A919" s="259"/>
      <c r="B919" s="259"/>
      <c r="C919" s="259"/>
      <c r="D919" s="259"/>
      <c r="E919" s="259"/>
      <c r="F919" s="270"/>
      <c r="G919" s="259"/>
      <c r="H919" s="259"/>
      <c r="I919" s="259"/>
      <c r="J919" s="259"/>
    </row>
    <row r="920" spans="1:10">
      <c r="A920" s="259"/>
      <c r="B920" s="259"/>
      <c r="C920" s="259"/>
      <c r="D920" s="259"/>
      <c r="E920" s="259"/>
      <c r="F920" s="270"/>
      <c r="G920" s="259"/>
      <c r="H920" s="259"/>
      <c r="I920" s="259"/>
      <c r="J920" s="259"/>
    </row>
    <row r="921" spans="1:10">
      <c r="A921" s="259"/>
      <c r="B921" s="259"/>
      <c r="C921" s="259"/>
      <c r="D921" s="259"/>
      <c r="E921" s="259"/>
      <c r="F921" s="270"/>
      <c r="G921" s="259"/>
      <c r="H921" s="259"/>
      <c r="I921" s="259"/>
      <c r="J921" s="259"/>
    </row>
    <row r="922" spans="1:10">
      <c r="A922" s="259"/>
      <c r="B922" s="259"/>
      <c r="C922" s="259"/>
      <c r="D922" s="259"/>
      <c r="E922" s="259"/>
      <c r="F922" s="270"/>
      <c r="G922" s="259"/>
      <c r="H922" s="259"/>
      <c r="I922" s="259"/>
      <c r="J922" s="259"/>
    </row>
    <row r="923" spans="1:10">
      <c r="A923" s="259"/>
      <c r="B923" s="259"/>
      <c r="C923" s="259"/>
      <c r="D923" s="259"/>
      <c r="E923" s="259"/>
      <c r="F923" s="270"/>
      <c r="G923" s="259"/>
      <c r="H923" s="259"/>
      <c r="I923" s="259"/>
      <c r="J923" s="259"/>
    </row>
    <row r="924" spans="1:10">
      <c r="A924" s="259"/>
      <c r="B924" s="259"/>
      <c r="C924" s="259"/>
      <c r="D924" s="259"/>
      <c r="E924" s="259"/>
      <c r="F924" s="270"/>
      <c r="G924" s="259"/>
      <c r="H924" s="259"/>
      <c r="I924" s="259"/>
      <c r="J924" s="259"/>
    </row>
    <row r="925" spans="1:10">
      <c r="A925" s="259"/>
      <c r="B925" s="259"/>
      <c r="C925" s="259"/>
      <c r="D925" s="259"/>
      <c r="E925" s="259"/>
      <c r="F925" s="270"/>
      <c r="G925" s="259"/>
      <c r="H925" s="259"/>
      <c r="I925" s="259"/>
      <c r="J925" s="259"/>
    </row>
    <row r="926" spans="1:10">
      <c r="A926" s="259"/>
      <c r="B926" s="259"/>
      <c r="C926" s="259"/>
      <c r="D926" s="259"/>
      <c r="E926" s="259"/>
      <c r="F926" s="270"/>
      <c r="G926" s="259"/>
      <c r="H926" s="259"/>
      <c r="I926" s="259"/>
      <c r="J926" s="259"/>
    </row>
    <row r="927" spans="1:10">
      <c r="A927" s="259"/>
      <c r="B927" s="259"/>
      <c r="C927" s="259"/>
      <c r="D927" s="259"/>
      <c r="E927" s="259"/>
      <c r="F927" s="270"/>
      <c r="G927" s="259"/>
      <c r="H927" s="259"/>
      <c r="I927" s="259"/>
      <c r="J927" s="259"/>
    </row>
    <row r="928" spans="1:10">
      <c r="A928" s="259"/>
      <c r="B928" s="259"/>
      <c r="C928" s="259"/>
      <c r="D928" s="259"/>
      <c r="E928" s="259"/>
      <c r="F928" s="270"/>
      <c r="G928" s="259"/>
      <c r="H928" s="259"/>
      <c r="I928" s="259"/>
      <c r="J928" s="259"/>
    </row>
    <row r="929" spans="1:10">
      <c r="A929" s="259"/>
      <c r="B929" s="259"/>
      <c r="C929" s="259"/>
      <c r="D929" s="259"/>
      <c r="E929" s="259"/>
      <c r="F929" s="270"/>
      <c r="G929" s="259"/>
      <c r="H929" s="259"/>
      <c r="I929" s="259"/>
      <c r="J929" s="259"/>
    </row>
    <row r="930" spans="1:10">
      <c r="A930" s="259"/>
      <c r="B930" s="259"/>
      <c r="C930" s="259"/>
      <c r="D930" s="259"/>
      <c r="E930" s="259"/>
      <c r="F930" s="270"/>
      <c r="G930" s="259"/>
      <c r="H930" s="259"/>
      <c r="I930" s="259"/>
      <c r="J930" s="259"/>
    </row>
    <row r="931" spans="1:10">
      <c r="A931" s="259"/>
      <c r="B931" s="259"/>
      <c r="C931" s="259"/>
      <c r="D931" s="259"/>
      <c r="E931" s="259"/>
      <c r="F931" s="270"/>
      <c r="G931" s="259"/>
      <c r="H931" s="259"/>
      <c r="I931" s="259"/>
      <c r="J931" s="259"/>
    </row>
    <row r="932" spans="1:10">
      <c r="A932" s="259"/>
      <c r="B932" s="259"/>
      <c r="C932" s="259"/>
      <c r="D932" s="259"/>
      <c r="E932" s="259"/>
      <c r="F932" s="270"/>
      <c r="G932" s="259"/>
      <c r="H932" s="259"/>
      <c r="I932" s="259"/>
      <c r="J932" s="259"/>
    </row>
    <row r="933" spans="1:10">
      <c r="A933" s="259"/>
      <c r="B933" s="259"/>
      <c r="C933" s="259"/>
      <c r="D933" s="259"/>
      <c r="E933" s="259"/>
      <c r="F933" s="270"/>
      <c r="G933" s="259"/>
      <c r="H933" s="259"/>
      <c r="I933" s="259"/>
      <c r="J933" s="259"/>
    </row>
    <row r="934" spans="1:10">
      <c r="A934" s="259"/>
      <c r="B934" s="259"/>
      <c r="C934" s="259"/>
      <c r="D934" s="259"/>
      <c r="E934" s="259"/>
      <c r="F934" s="270"/>
      <c r="G934" s="259"/>
      <c r="H934" s="259"/>
      <c r="I934" s="259"/>
      <c r="J934" s="259"/>
    </row>
    <row r="935" spans="1:10">
      <c r="A935" s="259"/>
      <c r="B935" s="259"/>
      <c r="C935" s="259"/>
      <c r="D935" s="259"/>
      <c r="E935" s="259"/>
      <c r="F935" s="270"/>
      <c r="G935" s="259"/>
      <c r="H935" s="259"/>
      <c r="I935" s="259"/>
      <c r="J935" s="259"/>
    </row>
    <row r="936" spans="1:10">
      <c r="A936" s="259"/>
      <c r="B936" s="259"/>
      <c r="C936" s="259"/>
      <c r="D936" s="259"/>
      <c r="E936" s="259"/>
      <c r="F936" s="270"/>
      <c r="G936" s="259"/>
      <c r="H936" s="259"/>
      <c r="I936" s="259"/>
      <c r="J936" s="259"/>
    </row>
    <row r="937" spans="1:10">
      <c r="A937" s="259"/>
      <c r="B937" s="259"/>
      <c r="C937" s="259"/>
      <c r="D937" s="259"/>
      <c r="E937" s="259"/>
      <c r="F937" s="270"/>
      <c r="G937" s="259"/>
      <c r="H937" s="259"/>
      <c r="I937" s="259"/>
      <c r="J937" s="259"/>
    </row>
    <row r="938" spans="1:10">
      <c r="A938" s="259"/>
      <c r="B938" s="259"/>
      <c r="C938" s="259"/>
      <c r="D938" s="259"/>
      <c r="E938" s="259"/>
      <c r="F938" s="270"/>
      <c r="G938" s="259"/>
      <c r="H938" s="259"/>
      <c r="I938" s="259"/>
      <c r="J938" s="259"/>
    </row>
    <row r="939" spans="1:10">
      <c r="A939" s="259"/>
      <c r="B939" s="259"/>
      <c r="C939" s="259"/>
      <c r="D939" s="259"/>
      <c r="E939" s="259"/>
      <c r="F939" s="270"/>
      <c r="G939" s="259"/>
      <c r="H939" s="259"/>
      <c r="I939" s="259"/>
      <c r="J939" s="259"/>
    </row>
    <row r="940" spans="1:10">
      <c r="A940" s="259"/>
      <c r="B940" s="259"/>
      <c r="C940" s="259"/>
      <c r="D940" s="259"/>
      <c r="E940" s="259"/>
      <c r="F940" s="270"/>
      <c r="G940" s="259"/>
      <c r="H940" s="259"/>
      <c r="I940" s="259"/>
      <c r="J940" s="259"/>
    </row>
    <row r="941" spans="1:10">
      <c r="A941" s="259"/>
      <c r="B941" s="259"/>
      <c r="C941" s="259"/>
      <c r="D941" s="259"/>
      <c r="E941" s="259"/>
      <c r="F941" s="270"/>
      <c r="G941" s="259"/>
      <c r="H941" s="259"/>
      <c r="I941" s="259"/>
      <c r="J941" s="259"/>
    </row>
    <row r="942" spans="1:10">
      <c r="A942" s="259"/>
      <c r="B942" s="259"/>
      <c r="C942" s="259"/>
      <c r="D942" s="259"/>
      <c r="E942" s="259"/>
      <c r="F942" s="270"/>
      <c r="G942" s="259"/>
      <c r="H942" s="259"/>
      <c r="I942" s="259"/>
      <c r="J942" s="259"/>
    </row>
    <row r="943" spans="1:10">
      <c r="A943" s="259"/>
      <c r="B943" s="259"/>
      <c r="C943" s="259"/>
      <c r="D943" s="259"/>
      <c r="E943" s="259"/>
      <c r="F943" s="270"/>
      <c r="G943" s="259"/>
      <c r="H943" s="259"/>
      <c r="I943" s="259"/>
      <c r="J943" s="259"/>
    </row>
    <row r="944" spans="1:10">
      <c r="A944" s="259"/>
      <c r="B944" s="259"/>
      <c r="C944" s="259"/>
      <c r="D944" s="259"/>
      <c r="E944" s="259"/>
      <c r="F944" s="270"/>
      <c r="G944" s="259"/>
      <c r="H944" s="259"/>
      <c r="I944" s="259"/>
      <c r="J944" s="259"/>
    </row>
    <row r="945" spans="1:10">
      <c r="A945" s="259"/>
      <c r="B945" s="259"/>
      <c r="C945" s="259"/>
      <c r="D945" s="259"/>
      <c r="E945" s="259"/>
      <c r="F945" s="270"/>
      <c r="G945" s="259"/>
      <c r="H945" s="259"/>
      <c r="I945" s="259"/>
      <c r="J945" s="259"/>
    </row>
    <row r="946" spans="1:10">
      <c r="A946" s="259"/>
      <c r="B946" s="259"/>
      <c r="C946" s="259"/>
      <c r="D946" s="259"/>
      <c r="E946" s="259"/>
      <c r="F946" s="270"/>
      <c r="G946" s="259"/>
      <c r="H946" s="259"/>
      <c r="I946" s="259"/>
      <c r="J946" s="259"/>
    </row>
    <row r="947" spans="1:10">
      <c r="A947" s="259"/>
      <c r="B947" s="259"/>
      <c r="C947" s="259"/>
      <c r="D947" s="259"/>
      <c r="E947" s="259"/>
      <c r="F947" s="270"/>
      <c r="G947" s="259"/>
      <c r="H947" s="259"/>
      <c r="I947" s="259"/>
      <c r="J947" s="259"/>
    </row>
    <row r="948" spans="1:10">
      <c r="A948" s="259"/>
      <c r="B948" s="259"/>
      <c r="C948" s="259"/>
      <c r="D948" s="259"/>
      <c r="E948" s="259"/>
      <c r="F948" s="270"/>
      <c r="G948" s="259"/>
      <c r="H948" s="259"/>
      <c r="I948" s="259"/>
      <c r="J948" s="259"/>
    </row>
    <row r="949" spans="1:10">
      <c r="A949" s="259"/>
      <c r="B949" s="259"/>
      <c r="C949" s="259"/>
      <c r="D949" s="259"/>
      <c r="E949" s="259"/>
      <c r="F949" s="270"/>
      <c r="G949" s="259"/>
      <c r="H949" s="259"/>
      <c r="I949" s="259"/>
      <c r="J949" s="259"/>
    </row>
    <row r="950" spans="1:10">
      <c r="A950" s="259"/>
      <c r="B950" s="259"/>
      <c r="C950" s="259"/>
      <c r="D950" s="259"/>
      <c r="E950" s="259"/>
      <c r="F950" s="270"/>
      <c r="G950" s="259"/>
      <c r="H950" s="259"/>
      <c r="I950" s="259"/>
      <c r="J950" s="259"/>
    </row>
    <row r="951" spans="1:10">
      <c r="A951" s="259"/>
      <c r="B951" s="259"/>
      <c r="C951" s="259"/>
      <c r="D951" s="259"/>
      <c r="E951" s="259"/>
      <c r="F951" s="270"/>
      <c r="G951" s="259"/>
      <c r="H951" s="259"/>
      <c r="I951" s="259"/>
      <c r="J951" s="259"/>
    </row>
    <row r="952" spans="1:10">
      <c r="A952" s="259"/>
      <c r="B952" s="259"/>
      <c r="C952" s="259"/>
      <c r="D952" s="259"/>
      <c r="E952" s="259"/>
      <c r="F952" s="270"/>
      <c r="G952" s="259"/>
      <c r="H952" s="259"/>
      <c r="I952" s="259"/>
      <c r="J952" s="259"/>
    </row>
    <row r="953" spans="1:10">
      <c r="A953" s="259"/>
      <c r="B953" s="259"/>
      <c r="C953" s="259"/>
      <c r="D953" s="259"/>
      <c r="E953" s="259"/>
      <c r="F953" s="270"/>
      <c r="G953" s="259"/>
      <c r="H953" s="259"/>
      <c r="I953" s="259"/>
      <c r="J953" s="259"/>
    </row>
    <row r="954" spans="1:10">
      <c r="A954" s="259"/>
      <c r="B954" s="259"/>
      <c r="C954" s="259"/>
      <c r="D954" s="259"/>
      <c r="E954" s="259"/>
      <c r="F954" s="270"/>
      <c r="G954" s="259"/>
      <c r="H954" s="259"/>
      <c r="I954" s="259"/>
      <c r="J954" s="259"/>
    </row>
    <row r="955" spans="1:10">
      <c r="A955" s="259"/>
      <c r="B955" s="259"/>
      <c r="C955" s="259"/>
      <c r="D955" s="259"/>
      <c r="E955" s="259"/>
      <c r="F955" s="270"/>
      <c r="G955" s="259"/>
      <c r="H955" s="259"/>
      <c r="I955" s="259"/>
      <c r="J955" s="259"/>
    </row>
    <row r="956" spans="1:10">
      <c r="A956" s="259"/>
      <c r="B956" s="259"/>
      <c r="C956" s="259"/>
      <c r="D956" s="259"/>
      <c r="E956" s="259"/>
      <c r="F956" s="270"/>
      <c r="G956" s="259"/>
      <c r="H956" s="259"/>
      <c r="I956" s="259"/>
      <c r="J956" s="259"/>
    </row>
    <row r="957" spans="1:10">
      <c r="A957" s="259"/>
      <c r="B957" s="259"/>
      <c r="C957" s="259"/>
      <c r="D957" s="259"/>
      <c r="E957" s="259"/>
      <c r="F957" s="270"/>
      <c r="G957" s="259"/>
      <c r="H957" s="259"/>
      <c r="I957" s="259"/>
      <c r="J957" s="259"/>
    </row>
    <row r="958" spans="1:10">
      <c r="A958" s="259"/>
      <c r="B958" s="259"/>
      <c r="C958" s="259"/>
      <c r="D958" s="259"/>
      <c r="E958" s="259"/>
      <c r="F958" s="270"/>
      <c r="G958" s="259"/>
      <c r="H958" s="259"/>
      <c r="I958" s="259"/>
      <c r="J958" s="259"/>
    </row>
    <row r="959" spans="1:10">
      <c r="A959" s="259"/>
      <c r="B959" s="259"/>
      <c r="C959" s="259"/>
      <c r="D959" s="259"/>
      <c r="E959" s="259"/>
      <c r="F959" s="270"/>
      <c r="G959" s="259"/>
      <c r="H959" s="259"/>
      <c r="I959" s="259"/>
      <c r="J959" s="259"/>
    </row>
    <row r="960" spans="1:10">
      <c r="A960" s="259"/>
      <c r="B960" s="259"/>
      <c r="C960" s="259"/>
      <c r="D960" s="259"/>
      <c r="E960" s="259"/>
      <c r="F960" s="270"/>
      <c r="G960" s="259"/>
      <c r="H960" s="259"/>
      <c r="I960" s="259"/>
      <c r="J960" s="259"/>
    </row>
    <row r="961" spans="1:10">
      <c r="A961" s="259"/>
      <c r="B961" s="259"/>
      <c r="C961" s="259"/>
      <c r="D961" s="259"/>
      <c r="E961" s="259"/>
      <c r="F961" s="270"/>
      <c r="G961" s="259"/>
      <c r="H961" s="259"/>
      <c r="I961" s="259"/>
      <c r="J961" s="259"/>
    </row>
    <row r="962" spans="1:10">
      <c r="A962" s="259"/>
      <c r="B962" s="259"/>
      <c r="C962" s="259"/>
      <c r="D962" s="259"/>
      <c r="E962" s="259"/>
      <c r="F962" s="270"/>
      <c r="G962" s="259"/>
      <c r="H962" s="259"/>
      <c r="I962" s="259"/>
      <c r="J962" s="259"/>
    </row>
    <row r="963" spans="1:10">
      <c r="A963" s="259"/>
      <c r="B963" s="259"/>
      <c r="C963" s="259"/>
      <c r="D963" s="259"/>
      <c r="E963" s="259"/>
      <c r="F963" s="270"/>
      <c r="G963" s="259"/>
      <c r="H963" s="259"/>
      <c r="I963" s="259"/>
      <c r="J963" s="259"/>
    </row>
    <row r="964" spans="1:10">
      <c r="A964" s="259"/>
      <c r="B964" s="259"/>
      <c r="C964" s="259"/>
      <c r="D964" s="259"/>
      <c r="E964" s="259"/>
      <c r="F964" s="270"/>
      <c r="G964" s="259"/>
      <c r="H964" s="259"/>
      <c r="I964" s="259"/>
      <c r="J964" s="259"/>
    </row>
    <row r="965" spans="1:10">
      <c r="A965" s="259"/>
      <c r="B965" s="259"/>
      <c r="C965" s="259"/>
      <c r="D965" s="259"/>
      <c r="E965" s="259"/>
      <c r="F965" s="270"/>
      <c r="G965" s="259"/>
      <c r="H965" s="259"/>
      <c r="I965" s="259"/>
      <c r="J965" s="259"/>
    </row>
    <row r="966" spans="1:10">
      <c r="A966" s="259"/>
      <c r="B966" s="259"/>
      <c r="C966" s="259"/>
      <c r="D966" s="259"/>
      <c r="E966" s="259"/>
      <c r="F966" s="270"/>
      <c r="G966" s="259"/>
      <c r="H966" s="259"/>
      <c r="I966" s="259"/>
      <c r="J966" s="259"/>
    </row>
    <row r="967" spans="1:10">
      <c r="A967" s="259"/>
      <c r="B967" s="259"/>
      <c r="C967" s="259"/>
      <c r="D967" s="259"/>
      <c r="E967" s="259"/>
      <c r="F967" s="270"/>
      <c r="G967" s="259"/>
      <c r="H967" s="259"/>
      <c r="I967" s="259"/>
      <c r="J967" s="259"/>
    </row>
    <row r="968" spans="1:10">
      <c r="A968" s="259"/>
      <c r="B968" s="259"/>
      <c r="C968" s="259"/>
      <c r="D968" s="259"/>
      <c r="E968" s="259"/>
      <c r="F968" s="270"/>
      <c r="G968" s="259"/>
      <c r="H968" s="259"/>
      <c r="I968" s="259"/>
      <c r="J968" s="259"/>
    </row>
    <row r="969" spans="1:10">
      <c r="A969" s="259"/>
      <c r="B969" s="259"/>
      <c r="C969" s="259"/>
      <c r="D969" s="259"/>
      <c r="E969" s="259"/>
      <c r="F969" s="270"/>
      <c r="G969" s="259"/>
      <c r="H969" s="259"/>
      <c r="I969" s="259"/>
      <c r="J969" s="259"/>
    </row>
    <row r="970" spans="1:10">
      <c r="A970" s="259"/>
      <c r="B970" s="259"/>
      <c r="C970" s="259"/>
      <c r="D970" s="259"/>
      <c r="E970" s="259"/>
      <c r="F970" s="270"/>
      <c r="G970" s="259"/>
      <c r="H970" s="259"/>
      <c r="I970" s="259"/>
      <c r="J970" s="259"/>
    </row>
    <row r="971" spans="1:10">
      <c r="A971" s="259"/>
      <c r="B971" s="259"/>
      <c r="C971" s="259"/>
      <c r="D971" s="259"/>
      <c r="E971" s="259"/>
      <c r="F971" s="270"/>
      <c r="G971" s="259"/>
      <c r="H971" s="259"/>
      <c r="I971" s="259"/>
      <c r="J971" s="259"/>
    </row>
    <row r="972" spans="1:10">
      <c r="A972" s="259"/>
      <c r="B972" s="259"/>
      <c r="C972" s="259"/>
      <c r="D972" s="259"/>
      <c r="E972" s="259"/>
      <c r="F972" s="270"/>
      <c r="G972" s="259"/>
      <c r="H972" s="259"/>
      <c r="I972" s="259"/>
      <c r="J972" s="259"/>
    </row>
    <row r="973" spans="1:10">
      <c r="A973" s="259"/>
      <c r="B973" s="259"/>
      <c r="C973" s="259"/>
      <c r="D973" s="259"/>
      <c r="E973" s="259"/>
      <c r="F973" s="270"/>
      <c r="G973" s="259"/>
      <c r="H973" s="259"/>
      <c r="I973" s="259"/>
      <c r="J973" s="259"/>
    </row>
    <row r="974" spans="1:10">
      <c r="A974" s="259"/>
      <c r="B974" s="259"/>
      <c r="C974" s="259"/>
      <c r="D974" s="259"/>
      <c r="E974" s="259"/>
      <c r="F974" s="270"/>
      <c r="G974" s="259"/>
      <c r="H974" s="259"/>
      <c r="I974" s="259"/>
      <c r="J974" s="259"/>
    </row>
    <row r="975" spans="1:10">
      <c r="A975" s="259"/>
      <c r="B975" s="259"/>
      <c r="C975" s="259"/>
      <c r="D975" s="259"/>
      <c r="E975" s="259"/>
      <c r="F975" s="270"/>
      <c r="G975" s="259"/>
      <c r="H975" s="259"/>
      <c r="I975" s="259"/>
      <c r="J975" s="259"/>
    </row>
    <row r="976" spans="1:10">
      <c r="A976" s="259"/>
      <c r="B976" s="259"/>
      <c r="C976" s="259"/>
      <c r="D976" s="259"/>
      <c r="E976" s="259"/>
      <c r="F976" s="270"/>
      <c r="G976" s="259"/>
      <c r="H976" s="259"/>
      <c r="I976" s="259"/>
      <c r="J976" s="259"/>
    </row>
    <row r="977" spans="1:10">
      <c r="A977" s="259"/>
      <c r="B977" s="259"/>
      <c r="C977" s="259"/>
      <c r="D977" s="259"/>
      <c r="E977" s="259"/>
      <c r="F977" s="270"/>
      <c r="G977" s="259"/>
      <c r="H977" s="259"/>
      <c r="I977" s="259"/>
      <c r="J977" s="259"/>
    </row>
    <row r="978" spans="1:10">
      <c r="A978" s="259"/>
      <c r="B978" s="259"/>
      <c r="C978" s="259"/>
      <c r="D978" s="259"/>
      <c r="E978" s="259"/>
      <c r="F978" s="270"/>
      <c r="G978" s="259"/>
      <c r="H978" s="259"/>
      <c r="I978" s="259"/>
      <c r="J978" s="259"/>
    </row>
    <row r="979" spans="1:10">
      <c r="A979" s="259"/>
      <c r="B979" s="259"/>
      <c r="C979" s="259"/>
      <c r="D979" s="259"/>
      <c r="E979" s="259"/>
      <c r="F979" s="270"/>
      <c r="G979" s="259"/>
      <c r="H979" s="259"/>
      <c r="I979" s="259"/>
      <c r="J979" s="259"/>
    </row>
    <row r="980" spans="1:10">
      <c r="A980" s="259"/>
      <c r="B980" s="259"/>
      <c r="C980" s="259"/>
      <c r="D980" s="259"/>
      <c r="E980" s="259"/>
      <c r="F980" s="270"/>
      <c r="G980" s="259"/>
      <c r="H980" s="259"/>
      <c r="I980" s="259"/>
      <c r="J980" s="259"/>
    </row>
    <row r="981" spans="1:10">
      <c r="A981" s="259"/>
      <c r="B981" s="259"/>
      <c r="C981" s="259"/>
      <c r="D981" s="259"/>
      <c r="E981" s="259"/>
      <c r="F981" s="270"/>
      <c r="G981" s="259"/>
      <c r="H981" s="259"/>
      <c r="I981" s="259"/>
      <c r="J981" s="259"/>
    </row>
    <row r="982" spans="1:10">
      <c r="A982" s="259"/>
      <c r="B982" s="259"/>
      <c r="C982" s="259"/>
      <c r="D982" s="259"/>
      <c r="E982" s="259"/>
      <c r="F982" s="270"/>
      <c r="G982" s="259"/>
      <c r="H982" s="259"/>
      <c r="I982" s="259"/>
      <c r="J982" s="259"/>
    </row>
    <row r="983" spans="1:10">
      <c r="A983" s="259"/>
      <c r="B983" s="259"/>
      <c r="C983" s="259"/>
      <c r="D983" s="259"/>
      <c r="E983" s="259"/>
      <c r="F983" s="270"/>
      <c r="G983" s="259"/>
      <c r="H983" s="259"/>
      <c r="I983" s="259"/>
      <c r="J983" s="259"/>
    </row>
    <row r="984" spans="1:10">
      <c r="A984" s="259"/>
      <c r="B984" s="259"/>
      <c r="C984" s="259"/>
      <c r="D984" s="259"/>
      <c r="E984" s="259"/>
      <c r="F984" s="270"/>
      <c r="G984" s="259"/>
      <c r="H984" s="259"/>
      <c r="I984" s="259"/>
      <c r="J984" s="259"/>
    </row>
    <row r="985" spans="1:10">
      <c r="A985" s="259"/>
      <c r="B985" s="259"/>
      <c r="C985" s="259"/>
      <c r="D985" s="259"/>
      <c r="E985" s="259"/>
      <c r="F985" s="270"/>
      <c r="G985" s="259"/>
      <c r="H985" s="259"/>
      <c r="I985" s="259"/>
      <c r="J985" s="259"/>
    </row>
    <row r="986" spans="1:10">
      <c r="A986" s="259"/>
      <c r="B986" s="259"/>
      <c r="C986" s="259"/>
      <c r="D986" s="259"/>
      <c r="E986" s="259"/>
      <c r="F986" s="270"/>
      <c r="G986" s="259"/>
      <c r="H986" s="259"/>
      <c r="I986" s="259"/>
      <c r="J986" s="259"/>
    </row>
    <row r="987" spans="1:10">
      <c r="A987" s="259"/>
      <c r="B987" s="259"/>
      <c r="C987" s="259"/>
      <c r="D987" s="259"/>
      <c r="E987" s="259"/>
      <c r="F987" s="270"/>
      <c r="G987" s="259"/>
      <c r="H987" s="259"/>
      <c r="I987" s="259"/>
      <c r="J987" s="259"/>
    </row>
    <row r="988" spans="1:10">
      <c r="A988" s="259"/>
      <c r="B988" s="259"/>
      <c r="C988" s="259"/>
      <c r="D988" s="259"/>
      <c r="E988" s="259"/>
      <c r="F988" s="270"/>
      <c r="G988" s="259"/>
      <c r="H988" s="259"/>
      <c r="I988" s="259"/>
      <c r="J988" s="259"/>
    </row>
    <row r="989" spans="1:10">
      <c r="A989" s="259"/>
      <c r="B989" s="259"/>
      <c r="C989" s="259"/>
      <c r="D989" s="259"/>
      <c r="E989" s="259"/>
      <c r="F989" s="270"/>
      <c r="G989" s="259"/>
      <c r="H989" s="259"/>
      <c r="I989" s="259"/>
      <c r="J989" s="259"/>
    </row>
    <row r="990" spans="1:10">
      <c r="A990" s="259"/>
      <c r="B990" s="259"/>
      <c r="C990" s="259"/>
      <c r="D990" s="259"/>
      <c r="E990" s="259"/>
      <c r="F990" s="270"/>
      <c r="G990" s="259"/>
      <c r="H990" s="259"/>
      <c r="I990" s="259"/>
      <c r="J990" s="259"/>
    </row>
    <row r="991" spans="1:10">
      <c r="A991" s="259"/>
      <c r="B991" s="259"/>
      <c r="C991" s="259"/>
      <c r="D991" s="259"/>
      <c r="E991" s="259"/>
      <c r="F991" s="270"/>
      <c r="G991" s="259"/>
      <c r="H991" s="259"/>
      <c r="I991" s="259"/>
      <c r="J991" s="259"/>
    </row>
    <row r="992" spans="1:10">
      <c r="A992" s="259"/>
      <c r="B992" s="259"/>
      <c r="C992" s="259"/>
      <c r="D992" s="259"/>
      <c r="E992" s="259"/>
      <c r="F992" s="270"/>
      <c r="G992" s="259"/>
      <c r="H992" s="259"/>
      <c r="I992" s="259"/>
      <c r="J992" s="259"/>
    </row>
    <row r="993" spans="1:10">
      <c r="A993" s="259"/>
      <c r="B993" s="259"/>
      <c r="C993" s="259"/>
      <c r="D993" s="259"/>
      <c r="E993" s="259"/>
      <c r="F993" s="270"/>
      <c r="G993" s="259"/>
      <c r="H993" s="259"/>
      <c r="I993" s="259"/>
      <c r="J993" s="259"/>
    </row>
    <row r="994" spans="1:10">
      <c r="A994" s="259"/>
      <c r="B994" s="259"/>
      <c r="C994" s="259"/>
      <c r="D994" s="259"/>
      <c r="E994" s="259"/>
      <c r="F994" s="270"/>
      <c r="G994" s="259"/>
      <c r="H994" s="259"/>
      <c r="I994" s="259"/>
      <c r="J994" s="259"/>
    </row>
    <row r="995" spans="1:10">
      <c r="A995" s="259"/>
      <c r="B995" s="259"/>
      <c r="C995" s="259"/>
      <c r="D995" s="259"/>
      <c r="E995" s="259"/>
      <c r="F995" s="270"/>
      <c r="G995" s="259"/>
      <c r="H995" s="259"/>
      <c r="I995" s="259"/>
      <c r="J995" s="259"/>
    </row>
    <row r="996" spans="1:10">
      <c r="A996" s="259"/>
      <c r="B996" s="259"/>
      <c r="C996" s="259"/>
      <c r="D996" s="259"/>
      <c r="E996" s="259"/>
      <c r="F996" s="270"/>
      <c r="G996" s="259"/>
      <c r="H996" s="259"/>
      <c r="I996" s="259"/>
      <c r="J996" s="259"/>
    </row>
    <row r="997" spans="1:10">
      <c r="A997" s="259"/>
      <c r="B997" s="259"/>
      <c r="C997" s="259"/>
      <c r="D997" s="259"/>
      <c r="E997" s="259"/>
      <c r="F997" s="270"/>
      <c r="G997" s="259"/>
      <c r="H997" s="259"/>
      <c r="I997" s="259"/>
      <c r="J997" s="259"/>
    </row>
    <row r="998" spans="1:10">
      <c r="A998" s="259"/>
      <c r="B998" s="259"/>
      <c r="C998" s="259"/>
      <c r="D998" s="259"/>
      <c r="E998" s="259"/>
      <c r="F998" s="270"/>
      <c r="G998" s="259"/>
      <c r="H998" s="259"/>
      <c r="I998" s="259"/>
      <c r="J998" s="259"/>
    </row>
    <row r="999" spans="1:10">
      <c r="A999" s="259"/>
      <c r="B999" s="259"/>
      <c r="C999" s="259"/>
      <c r="D999" s="259"/>
      <c r="E999" s="259"/>
      <c r="F999" s="270"/>
      <c r="G999" s="259"/>
      <c r="H999" s="259"/>
      <c r="I999" s="259"/>
      <c r="J999" s="259"/>
    </row>
    <row r="1000" spans="1:10">
      <c r="A1000" s="259"/>
      <c r="B1000" s="259"/>
      <c r="C1000" s="259"/>
      <c r="D1000" s="259"/>
      <c r="E1000" s="259"/>
      <c r="F1000" s="270"/>
      <c r="G1000" s="259"/>
      <c r="H1000" s="259"/>
      <c r="I1000" s="259"/>
      <c r="J1000" s="259"/>
    </row>
    <row r="1001" spans="1:10">
      <c r="A1001" s="259"/>
      <c r="B1001" s="259"/>
      <c r="C1001" s="259"/>
      <c r="D1001" s="259"/>
      <c r="E1001" s="259"/>
      <c r="F1001" s="270"/>
      <c r="G1001" s="259"/>
      <c r="H1001" s="259"/>
      <c r="I1001" s="259"/>
      <c r="J1001" s="259"/>
    </row>
    <row r="1002" spans="1:10">
      <c r="A1002" s="259"/>
      <c r="B1002" s="259"/>
      <c r="C1002" s="259"/>
      <c r="D1002" s="259"/>
      <c r="E1002" s="259"/>
      <c r="F1002" s="270"/>
      <c r="G1002" s="259"/>
      <c r="H1002" s="259"/>
      <c r="I1002" s="259"/>
      <c r="J1002" s="259"/>
    </row>
    <row r="1003" spans="1:10">
      <c r="A1003" s="259"/>
      <c r="B1003" s="259"/>
      <c r="C1003" s="259"/>
      <c r="D1003" s="259"/>
      <c r="E1003" s="259"/>
      <c r="F1003" s="270"/>
      <c r="G1003" s="259"/>
      <c r="H1003" s="259"/>
      <c r="I1003" s="259"/>
      <c r="J1003" s="259"/>
    </row>
    <row r="1004" spans="1:10">
      <c r="A1004" s="259"/>
      <c r="B1004" s="259"/>
      <c r="C1004" s="259"/>
      <c r="D1004" s="259"/>
      <c r="E1004" s="259"/>
      <c r="F1004" s="270"/>
      <c r="G1004" s="259"/>
      <c r="H1004" s="259"/>
      <c r="I1004" s="259"/>
      <c r="J1004" s="259"/>
    </row>
    <row r="1005" spans="1:10">
      <c r="A1005" s="259"/>
      <c r="B1005" s="259"/>
      <c r="C1005" s="259"/>
      <c r="D1005" s="259"/>
      <c r="E1005" s="259"/>
      <c r="F1005" s="270"/>
      <c r="G1005" s="259"/>
      <c r="H1005" s="259"/>
      <c r="I1005" s="259"/>
      <c r="J1005" s="259"/>
    </row>
    <row r="1006" spans="1:10">
      <c r="A1006" s="259"/>
      <c r="B1006" s="259"/>
      <c r="C1006" s="259"/>
      <c r="D1006" s="259"/>
      <c r="E1006" s="259"/>
      <c r="F1006" s="270"/>
      <c r="G1006" s="259"/>
      <c r="H1006" s="259"/>
      <c r="I1006" s="259"/>
      <c r="J1006" s="259"/>
    </row>
    <row r="1007" spans="1:10">
      <c r="A1007" s="259"/>
      <c r="B1007" s="259"/>
      <c r="C1007" s="259"/>
      <c r="D1007" s="259"/>
      <c r="E1007" s="259"/>
      <c r="F1007" s="270"/>
      <c r="G1007" s="259"/>
      <c r="H1007" s="259"/>
      <c r="I1007" s="259"/>
      <c r="J1007" s="259"/>
    </row>
    <row r="1008" spans="1:10">
      <c r="A1008" s="259"/>
      <c r="B1008" s="259"/>
      <c r="C1008" s="259"/>
      <c r="D1008" s="259"/>
      <c r="E1008" s="259"/>
      <c r="F1008" s="270"/>
      <c r="G1008" s="259"/>
      <c r="H1008" s="259"/>
      <c r="I1008" s="259"/>
      <c r="J1008" s="259"/>
    </row>
    <row r="1009" spans="1:10">
      <c r="A1009" s="259"/>
      <c r="B1009" s="259"/>
      <c r="C1009" s="259"/>
      <c r="D1009" s="259"/>
      <c r="E1009" s="259"/>
      <c r="F1009" s="270"/>
      <c r="G1009" s="259"/>
      <c r="H1009" s="259"/>
      <c r="I1009" s="259"/>
      <c r="J1009" s="259"/>
    </row>
    <row r="1010" spans="1:10">
      <c r="A1010" s="259"/>
      <c r="B1010" s="259"/>
      <c r="C1010" s="259"/>
      <c r="D1010" s="259"/>
      <c r="E1010" s="259"/>
      <c r="F1010" s="270"/>
      <c r="G1010" s="259"/>
      <c r="H1010" s="259"/>
      <c r="I1010" s="259"/>
      <c r="J1010" s="259"/>
    </row>
    <row r="1011" spans="1:10">
      <c r="A1011" s="259"/>
      <c r="B1011" s="259"/>
      <c r="C1011" s="259"/>
      <c r="D1011" s="259"/>
      <c r="E1011" s="259"/>
      <c r="F1011" s="270"/>
      <c r="G1011" s="259"/>
      <c r="H1011" s="259"/>
      <c r="I1011" s="259"/>
      <c r="J1011" s="259"/>
    </row>
    <row r="1012" spans="1:10">
      <c r="A1012" s="259"/>
      <c r="B1012" s="259"/>
      <c r="C1012" s="259"/>
      <c r="D1012" s="259"/>
      <c r="E1012" s="259"/>
      <c r="F1012" s="270"/>
      <c r="G1012" s="259"/>
      <c r="H1012" s="259"/>
      <c r="I1012" s="259"/>
      <c r="J1012" s="259"/>
    </row>
    <row r="1013" spans="1:10">
      <c r="A1013" s="259"/>
      <c r="B1013" s="259"/>
      <c r="C1013" s="259"/>
      <c r="D1013" s="259"/>
      <c r="E1013" s="259"/>
      <c r="F1013" s="270"/>
      <c r="G1013" s="259"/>
      <c r="H1013" s="259"/>
      <c r="I1013" s="259"/>
      <c r="J1013" s="259"/>
    </row>
    <row r="1014" spans="1:10">
      <c r="A1014" s="259"/>
      <c r="B1014" s="259"/>
      <c r="C1014" s="259"/>
      <c r="D1014" s="259"/>
      <c r="E1014" s="259"/>
      <c r="F1014" s="270"/>
      <c r="G1014" s="259"/>
      <c r="H1014" s="259"/>
      <c r="I1014" s="259"/>
      <c r="J1014" s="259"/>
    </row>
    <row r="1015" spans="1:10">
      <c r="A1015" s="259"/>
      <c r="B1015" s="259"/>
      <c r="C1015" s="259"/>
      <c r="D1015" s="259"/>
      <c r="E1015" s="259"/>
      <c r="F1015" s="270"/>
      <c r="G1015" s="259"/>
      <c r="H1015" s="259"/>
      <c r="I1015" s="259"/>
      <c r="J1015" s="259"/>
    </row>
    <row r="1016" spans="1:10">
      <c r="A1016" s="259"/>
      <c r="B1016" s="259"/>
      <c r="C1016" s="259"/>
      <c r="D1016" s="259"/>
      <c r="E1016" s="259"/>
      <c r="F1016" s="270"/>
      <c r="G1016" s="259"/>
      <c r="H1016" s="259"/>
      <c r="I1016" s="259"/>
      <c r="J1016" s="259"/>
    </row>
    <row r="1017" spans="1:10">
      <c r="A1017" s="259"/>
      <c r="B1017" s="259"/>
      <c r="C1017" s="259"/>
      <c r="D1017" s="259"/>
      <c r="E1017" s="259"/>
      <c r="F1017" s="270"/>
      <c r="G1017" s="259"/>
      <c r="H1017" s="259"/>
      <c r="I1017" s="259"/>
      <c r="J1017" s="259"/>
    </row>
    <row r="1018" spans="1:10">
      <c r="A1018" s="259"/>
      <c r="B1018" s="259"/>
      <c r="C1018" s="259"/>
      <c r="D1018" s="259"/>
      <c r="E1018" s="259"/>
      <c r="F1018" s="270"/>
      <c r="G1018" s="259"/>
      <c r="H1018" s="259"/>
      <c r="I1018" s="259"/>
      <c r="J1018" s="259"/>
    </row>
    <row r="1019" spans="1:10">
      <c r="A1019" s="259"/>
      <c r="B1019" s="259"/>
      <c r="C1019" s="259"/>
      <c r="D1019" s="259"/>
      <c r="E1019" s="259"/>
      <c r="F1019" s="270"/>
      <c r="G1019" s="259"/>
      <c r="H1019" s="259"/>
      <c r="I1019" s="259"/>
      <c r="J1019" s="259"/>
    </row>
    <row r="1020" spans="1:10">
      <c r="A1020" s="259"/>
      <c r="B1020" s="259"/>
      <c r="C1020" s="259"/>
      <c r="D1020" s="259"/>
      <c r="E1020" s="259"/>
      <c r="F1020" s="270"/>
      <c r="G1020" s="259"/>
      <c r="H1020" s="259"/>
      <c r="I1020" s="259"/>
      <c r="J1020" s="259"/>
    </row>
    <row r="1021" spans="1:10">
      <c r="A1021" s="259"/>
      <c r="B1021" s="259"/>
      <c r="C1021" s="259"/>
      <c r="D1021" s="259"/>
      <c r="E1021" s="259"/>
      <c r="F1021" s="270"/>
      <c r="G1021" s="259"/>
      <c r="H1021" s="259"/>
      <c r="I1021" s="259"/>
      <c r="J1021" s="259"/>
    </row>
    <row r="1022" spans="1:10">
      <c r="A1022" s="259"/>
      <c r="B1022" s="259"/>
      <c r="C1022" s="259"/>
      <c r="D1022" s="259"/>
      <c r="E1022" s="259"/>
      <c r="F1022" s="270"/>
      <c r="G1022" s="259"/>
      <c r="H1022" s="259"/>
      <c r="I1022" s="259"/>
      <c r="J1022" s="259"/>
    </row>
    <row r="1023" spans="1:10">
      <c r="A1023" s="259"/>
      <c r="B1023" s="259"/>
      <c r="C1023" s="259"/>
      <c r="D1023" s="259"/>
      <c r="E1023" s="259"/>
      <c r="F1023" s="270"/>
      <c r="G1023" s="259"/>
      <c r="H1023" s="259"/>
      <c r="I1023" s="259"/>
      <c r="J1023" s="259"/>
    </row>
    <row r="1024" spans="1:10">
      <c r="A1024" s="259"/>
      <c r="B1024" s="259"/>
      <c r="C1024" s="259"/>
      <c r="D1024" s="259"/>
      <c r="E1024" s="259"/>
      <c r="F1024" s="270"/>
      <c r="G1024" s="259"/>
      <c r="H1024" s="259"/>
      <c r="I1024" s="259"/>
      <c r="J1024" s="259"/>
    </row>
    <row r="1025" spans="1:10">
      <c r="A1025" s="259"/>
      <c r="B1025" s="259"/>
      <c r="C1025" s="259"/>
      <c r="D1025" s="259"/>
      <c r="E1025" s="259"/>
      <c r="F1025" s="270"/>
      <c r="G1025" s="259"/>
      <c r="H1025" s="259"/>
      <c r="I1025" s="259"/>
      <c r="J1025" s="259"/>
    </row>
    <row r="1026" spans="1:10">
      <c r="A1026" s="259"/>
      <c r="B1026" s="259"/>
      <c r="C1026" s="259"/>
      <c r="D1026" s="259"/>
      <c r="E1026" s="259"/>
      <c r="F1026" s="270"/>
      <c r="G1026" s="259"/>
      <c r="H1026" s="259"/>
      <c r="I1026" s="259"/>
      <c r="J1026" s="259"/>
    </row>
    <row r="1027" spans="1:10">
      <c r="A1027" s="259"/>
      <c r="B1027" s="259"/>
      <c r="C1027" s="259"/>
      <c r="D1027" s="259"/>
      <c r="E1027" s="259"/>
      <c r="F1027" s="270"/>
      <c r="G1027" s="259"/>
      <c r="H1027" s="259"/>
      <c r="I1027" s="259"/>
      <c r="J1027" s="259"/>
    </row>
    <row r="1028" spans="1:10">
      <c r="A1028" s="259"/>
      <c r="B1028" s="259"/>
      <c r="C1028" s="259"/>
      <c r="D1028" s="259"/>
      <c r="E1028" s="259"/>
      <c r="F1028" s="270"/>
      <c r="G1028" s="259"/>
      <c r="H1028" s="259"/>
      <c r="I1028" s="259"/>
      <c r="J1028" s="259"/>
    </row>
    <row r="1029" spans="1:10">
      <c r="A1029" s="259"/>
      <c r="B1029" s="259"/>
      <c r="C1029" s="259"/>
      <c r="D1029" s="259"/>
      <c r="E1029" s="259"/>
      <c r="F1029" s="270"/>
      <c r="G1029" s="259"/>
      <c r="H1029" s="259"/>
      <c r="I1029" s="259"/>
      <c r="J1029" s="259"/>
    </row>
    <row r="1030" spans="1:10">
      <c r="A1030" s="259"/>
      <c r="B1030" s="259"/>
      <c r="C1030" s="259"/>
      <c r="D1030" s="259"/>
      <c r="E1030" s="259"/>
      <c r="F1030" s="270"/>
      <c r="G1030" s="259"/>
      <c r="H1030" s="259"/>
      <c r="I1030" s="259"/>
      <c r="J1030" s="259"/>
    </row>
    <row r="1031" spans="1:10">
      <c r="A1031" s="259"/>
      <c r="B1031" s="259"/>
      <c r="C1031" s="259"/>
      <c r="D1031" s="259"/>
      <c r="E1031" s="259"/>
      <c r="F1031" s="270"/>
      <c r="G1031" s="259"/>
      <c r="H1031" s="259"/>
      <c r="I1031" s="259"/>
      <c r="J1031" s="259"/>
    </row>
    <row r="1032" spans="1:10">
      <c r="A1032" s="259"/>
      <c r="B1032" s="259"/>
      <c r="C1032" s="259"/>
      <c r="D1032" s="259"/>
      <c r="E1032" s="259"/>
      <c r="F1032" s="270"/>
      <c r="G1032" s="259"/>
      <c r="H1032" s="259"/>
      <c r="I1032" s="259"/>
      <c r="J1032" s="259"/>
    </row>
    <row r="1033" spans="1:10">
      <c r="A1033" s="259"/>
      <c r="B1033" s="259"/>
      <c r="C1033" s="259"/>
      <c r="D1033" s="259"/>
      <c r="E1033" s="259"/>
      <c r="F1033" s="270"/>
      <c r="G1033" s="259"/>
      <c r="H1033" s="259"/>
      <c r="I1033" s="259"/>
      <c r="J1033" s="259"/>
    </row>
    <row r="1034" spans="1:10">
      <c r="A1034" s="259"/>
      <c r="B1034" s="259"/>
      <c r="C1034" s="259"/>
      <c r="D1034" s="259"/>
      <c r="E1034" s="259"/>
      <c r="F1034" s="270"/>
      <c r="G1034" s="259"/>
      <c r="H1034" s="259"/>
      <c r="I1034" s="259"/>
      <c r="J1034" s="259"/>
    </row>
    <row r="1035" spans="1:10">
      <c r="A1035" s="259"/>
      <c r="B1035" s="259"/>
      <c r="C1035" s="259"/>
      <c r="D1035" s="259"/>
      <c r="E1035" s="259"/>
      <c r="F1035" s="270"/>
      <c r="G1035" s="259"/>
      <c r="H1035" s="259"/>
      <c r="I1035" s="259"/>
      <c r="J1035" s="259"/>
    </row>
    <row r="1036" spans="1:10">
      <c r="A1036" s="259"/>
      <c r="B1036" s="259"/>
      <c r="C1036" s="259"/>
      <c r="D1036" s="259"/>
      <c r="E1036" s="259"/>
      <c r="F1036" s="270"/>
      <c r="G1036" s="259"/>
      <c r="H1036" s="259"/>
      <c r="I1036" s="259"/>
      <c r="J1036" s="259"/>
    </row>
    <row r="1037" spans="1:10">
      <c r="A1037" s="259"/>
      <c r="B1037" s="259"/>
      <c r="C1037" s="259"/>
      <c r="D1037" s="259"/>
      <c r="E1037" s="259"/>
      <c r="F1037" s="270"/>
      <c r="G1037" s="259"/>
      <c r="H1037" s="259"/>
      <c r="I1037" s="259"/>
      <c r="J1037" s="259"/>
    </row>
    <row r="1038" spans="1:10">
      <c r="A1038" s="259"/>
      <c r="B1038" s="259"/>
      <c r="C1038" s="259"/>
      <c r="D1038" s="259"/>
      <c r="E1038" s="259"/>
      <c r="F1038" s="270"/>
      <c r="G1038" s="259"/>
      <c r="H1038" s="259"/>
      <c r="I1038" s="259"/>
      <c r="J1038" s="259"/>
    </row>
    <row r="1039" spans="1:10">
      <c r="A1039" s="259"/>
      <c r="B1039" s="259"/>
      <c r="C1039" s="259"/>
      <c r="D1039" s="259"/>
      <c r="E1039" s="259"/>
      <c r="F1039" s="270"/>
      <c r="G1039" s="259"/>
      <c r="H1039" s="259"/>
      <c r="I1039" s="259"/>
      <c r="J1039" s="259"/>
    </row>
    <row r="1040" spans="1:10">
      <c r="A1040" s="259"/>
      <c r="B1040" s="259"/>
      <c r="C1040" s="259"/>
      <c r="D1040" s="259"/>
      <c r="E1040" s="259"/>
      <c r="F1040" s="270"/>
      <c r="G1040" s="259"/>
      <c r="H1040" s="259"/>
      <c r="I1040" s="259"/>
      <c r="J1040" s="259"/>
    </row>
    <row r="1041" spans="1:10">
      <c r="A1041" s="259"/>
      <c r="B1041" s="259"/>
      <c r="C1041" s="259"/>
      <c r="D1041" s="259"/>
      <c r="E1041" s="259"/>
      <c r="F1041" s="270"/>
      <c r="G1041" s="259"/>
      <c r="H1041" s="259"/>
      <c r="I1041" s="259"/>
      <c r="J1041" s="259"/>
    </row>
    <row r="1042" spans="1:10">
      <c r="A1042" s="259"/>
      <c r="B1042" s="259"/>
      <c r="C1042" s="259"/>
      <c r="D1042" s="259"/>
      <c r="E1042" s="259"/>
      <c r="F1042" s="270"/>
      <c r="G1042" s="259"/>
      <c r="H1042" s="259"/>
      <c r="I1042" s="259"/>
      <c r="J1042" s="259"/>
    </row>
    <row r="1043" spans="1:10">
      <c r="A1043" s="259"/>
      <c r="B1043" s="259"/>
      <c r="C1043" s="259"/>
      <c r="D1043" s="259"/>
      <c r="E1043" s="259"/>
      <c r="F1043" s="270"/>
      <c r="G1043" s="259"/>
      <c r="H1043" s="259"/>
      <c r="I1043" s="259"/>
      <c r="J1043" s="259"/>
    </row>
    <row r="1044" spans="1:10">
      <c r="A1044" s="259"/>
      <c r="B1044" s="259"/>
      <c r="C1044" s="259"/>
      <c r="D1044" s="259"/>
      <c r="E1044" s="259"/>
      <c r="F1044" s="270"/>
      <c r="G1044" s="259"/>
      <c r="H1044" s="259"/>
      <c r="I1044" s="259"/>
      <c r="J1044" s="259"/>
    </row>
    <row r="1045" spans="1:10">
      <c r="A1045" s="259"/>
      <c r="B1045" s="259"/>
      <c r="C1045" s="259"/>
      <c r="D1045" s="259"/>
      <c r="E1045" s="259"/>
      <c r="F1045" s="270"/>
      <c r="G1045" s="259"/>
      <c r="H1045" s="259"/>
      <c r="I1045" s="259"/>
      <c r="J1045" s="259"/>
    </row>
    <row r="1046" spans="1:10">
      <c r="A1046" s="259"/>
      <c r="B1046" s="259"/>
      <c r="C1046" s="259"/>
      <c r="D1046" s="259"/>
      <c r="E1046" s="259"/>
      <c r="F1046" s="270"/>
      <c r="G1046" s="259"/>
      <c r="H1046" s="259"/>
      <c r="I1046" s="259"/>
      <c r="J1046" s="259"/>
    </row>
    <row r="1047" spans="1:10">
      <c r="A1047" s="259"/>
      <c r="B1047" s="259"/>
      <c r="C1047" s="259"/>
      <c r="D1047" s="259"/>
      <c r="E1047" s="259"/>
      <c r="F1047" s="270"/>
      <c r="G1047" s="259"/>
      <c r="H1047" s="259"/>
      <c r="I1047" s="259"/>
      <c r="J1047" s="259"/>
    </row>
    <row r="1048" spans="1:10">
      <c r="A1048" s="259"/>
      <c r="B1048" s="259"/>
      <c r="C1048" s="259"/>
      <c r="D1048" s="259"/>
      <c r="E1048" s="259"/>
      <c r="F1048" s="270"/>
      <c r="G1048" s="259"/>
      <c r="H1048" s="259"/>
      <c r="I1048" s="259"/>
      <c r="J1048" s="259"/>
    </row>
    <row r="1049" spans="1:10">
      <c r="A1049" s="259"/>
      <c r="B1049" s="259"/>
      <c r="C1049" s="259"/>
      <c r="D1049" s="259"/>
      <c r="E1049" s="259"/>
      <c r="F1049" s="270"/>
      <c r="G1049" s="259"/>
      <c r="H1049" s="259"/>
      <c r="I1049" s="259"/>
      <c r="J1049" s="259"/>
    </row>
    <row r="1050" spans="1:10">
      <c r="A1050" s="259"/>
      <c r="B1050" s="259"/>
      <c r="C1050" s="259"/>
      <c r="D1050" s="259"/>
      <c r="E1050" s="259"/>
      <c r="F1050" s="270"/>
      <c r="G1050" s="259"/>
      <c r="H1050" s="259"/>
      <c r="I1050" s="259"/>
      <c r="J1050" s="259"/>
    </row>
    <row r="1051" spans="1:10">
      <c r="A1051" s="259"/>
      <c r="B1051" s="259"/>
      <c r="C1051" s="259"/>
      <c r="D1051" s="259"/>
      <c r="E1051" s="259"/>
      <c r="F1051" s="270"/>
      <c r="G1051" s="259"/>
      <c r="H1051" s="259"/>
      <c r="I1051" s="259"/>
      <c r="J1051" s="259"/>
    </row>
    <row r="1052" spans="1:10">
      <c r="A1052" s="259"/>
      <c r="B1052" s="259"/>
      <c r="C1052" s="259"/>
      <c r="D1052" s="259"/>
      <c r="E1052" s="259"/>
      <c r="F1052" s="270"/>
      <c r="G1052" s="259"/>
      <c r="H1052" s="259"/>
      <c r="I1052" s="259"/>
      <c r="J1052" s="259"/>
    </row>
    <row r="1053" spans="1:10">
      <c r="A1053" s="259"/>
      <c r="B1053" s="259"/>
      <c r="C1053" s="259"/>
      <c r="D1053" s="259"/>
      <c r="E1053" s="259"/>
      <c r="F1053" s="270"/>
      <c r="G1053" s="259"/>
      <c r="H1053" s="259"/>
      <c r="I1053" s="259"/>
      <c r="J1053" s="259"/>
    </row>
    <row r="1054" spans="1:10">
      <c r="A1054" s="259"/>
      <c r="B1054" s="259"/>
      <c r="C1054" s="259"/>
      <c r="D1054" s="259"/>
      <c r="E1054" s="259"/>
      <c r="F1054" s="270"/>
      <c r="G1054" s="259"/>
      <c r="H1054" s="259"/>
      <c r="I1054" s="259"/>
      <c r="J1054" s="259"/>
    </row>
    <row r="1055" spans="1:10">
      <c r="A1055" s="259"/>
      <c r="B1055" s="259"/>
      <c r="C1055" s="259"/>
      <c r="D1055" s="259"/>
      <c r="E1055" s="259"/>
      <c r="F1055" s="270"/>
      <c r="G1055" s="259"/>
      <c r="H1055" s="259"/>
      <c r="I1055" s="259"/>
      <c r="J1055" s="259"/>
    </row>
    <row r="1056" spans="1:10">
      <c r="A1056" s="259"/>
      <c r="B1056" s="259"/>
      <c r="C1056" s="259"/>
      <c r="D1056" s="259"/>
      <c r="E1056" s="259"/>
      <c r="F1056" s="270"/>
      <c r="G1056" s="259"/>
      <c r="H1056" s="259"/>
      <c r="I1056" s="259"/>
      <c r="J1056" s="259"/>
    </row>
    <row r="1057" spans="1:10">
      <c r="A1057" s="259"/>
      <c r="B1057" s="259"/>
      <c r="C1057" s="259"/>
      <c r="D1057" s="259"/>
      <c r="E1057" s="259"/>
      <c r="F1057" s="270"/>
      <c r="G1057" s="259"/>
      <c r="H1057" s="259"/>
      <c r="I1057" s="259"/>
      <c r="J1057" s="259"/>
    </row>
    <row r="1058" spans="1:10">
      <c r="A1058" s="259"/>
      <c r="B1058" s="259"/>
      <c r="C1058" s="259"/>
      <c r="D1058" s="259"/>
      <c r="E1058" s="259"/>
      <c r="F1058" s="270"/>
      <c r="G1058" s="259"/>
      <c r="H1058" s="259"/>
      <c r="I1058" s="259"/>
      <c r="J1058" s="259"/>
    </row>
    <row r="1059" spans="1:10">
      <c r="A1059" s="259"/>
      <c r="B1059" s="259"/>
      <c r="C1059" s="259"/>
      <c r="D1059" s="259"/>
      <c r="E1059" s="259"/>
      <c r="F1059" s="270"/>
      <c r="G1059" s="259"/>
      <c r="H1059" s="259"/>
      <c r="I1059" s="259"/>
      <c r="J1059" s="259"/>
    </row>
    <row r="1060" spans="1:10">
      <c r="A1060" s="259"/>
      <c r="B1060" s="259"/>
      <c r="C1060" s="259"/>
      <c r="D1060" s="259"/>
      <c r="E1060" s="259"/>
      <c r="F1060" s="270"/>
      <c r="G1060" s="259"/>
      <c r="H1060" s="259"/>
      <c r="I1060" s="259"/>
      <c r="J1060" s="259"/>
    </row>
    <row r="1061" spans="1:10">
      <c r="A1061" s="259"/>
      <c r="B1061" s="259"/>
      <c r="C1061" s="259"/>
      <c r="D1061" s="259"/>
      <c r="E1061" s="259"/>
      <c r="F1061" s="270"/>
      <c r="G1061" s="259"/>
      <c r="H1061" s="259"/>
      <c r="I1061" s="259"/>
      <c r="J1061" s="259"/>
    </row>
    <row r="1062" spans="1:10">
      <c r="A1062" s="259"/>
      <c r="B1062" s="259"/>
      <c r="C1062" s="259"/>
      <c r="D1062" s="259"/>
      <c r="E1062" s="259"/>
      <c r="F1062" s="270"/>
      <c r="G1062" s="259"/>
      <c r="H1062" s="259"/>
      <c r="I1062" s="259"/>
      <c r="J1062" s="259"/>
    </row>
    <row r="1063" spans="1:10">
      <c r="A1063" s="259"/>
      <c r="B1063" s="259"/>
      <c r="C1063" s="259"/>
      <c r="D1063" s="259"/>
      <c r="E1063" s="259"/>
      <c r="F1063" s="270"/>
      <c r="G1063" s="259"/>
      <c r="H1063" s="259"/>
      <c r="I1063" s="259"/>
      <c r="J1063" s="259"/>
    </row>
    <row r="1064" spans="1:10">
      <c r="A1064" s="259"/>
      <c r="B1064" s="259"/>
      <c r="C1064" s="259"/>
      <c r="D1064" s="259"/>
      <c r="E1064" s="259"/>
      <c r="F1064" s="270"/>
      <c r="G1064" s="259"/>
      <c r="H1064" s="259"/>
      <c r="I1064" s="259"/>
      <c r="J1064" s="259"/>
    </row>
    <row r="1065" spans="1:10">
      <c r="A1065" s="259"/>
      <c r="B1065" s="259"/>
      <c r="C1065" s="259"/>
      <c r="D1065" s="259"/>
      <c r="E1065" s="259"/>
      <c r="F1065" s="270"/>
      <c r="G1065" s="259"/>
      <c r="H1065" s="259"/>
      <c r="I1065" s="259"/>
      <c r="J1065" s="259"/>
    </row>
    <row r="1066" spans="1:10">
      <c r="A1066" s="259"/>
      <c r="B1066" s="259"/>
      <c r="C1066" s="259"/>
      <c r="D1066" s="259"/>
      <c r="E1066" s="259"/>
      <c r="F1066" s="270"/>
      <c r="G1066" s="259"/>
      <c r="H1066" s="259"/>
      <c r="I1066" s="259"/>
      <c r="J1066" s="259"/>
    </row>
    <row r="1067" spans="1:10">
      <c r="A1067" s="259"/>
      <c r="B1067" s="259"/>
      <c r="C1067" s="259"/>
      <c r="D1067" s="259"/>
      <c r="E1067" s="259"/>
      <c r="F1067" s="270"/>
      <c r="G1067" s="259"/>
      <c r="H1067" s="259"/>
      <c r="I1067" s="259"/>
      <c r="J1067" s="259"/>
    </row>
    <row r="1068" spans="1:10">
      <c r="A1068" s="259"/>
      <c r="B1068" s="259"/>
      <c r="C1068" s="259"/>
      <c r="D1068" s="259"/>
      <c r="E1068" s="259"/>
      <c r="F1068" s="270"/>
      <c r="G1068" s="259"/>
      <c r="H1068" s="259"/>
      <c r="I1068" s="259"/>
      <c r="J1068" s="259"/>
    </row>
    <row r="1069" spans="1:10">
      <c r="A1069" s="259"/>
      <c r="B1069" s="259"/>
      <c r="C1069" s="259"/>
      <c r="D1069" s="259"/>
      <c r="E1069" s="259"/>
      <c r="F1069" s="270"/>
      <c r="G1069" s="259"/>
      <c r="H1069" s="259"/>
      <c r="I1069" s="259"/>
      <c r="J1069" s="259"/>
    </row>
    <row r="1070" spans="1:10">
      <c r="A1070" s="259"/>
      <c r="B1070" s="259"/>
      <c r="C1070" s="259"/>
      <c r="D1070" s="259"/>
      <c r="E1070" s="259"/>
      <c r="F1070" s="270"/>
      <c r="G1070" s="259"/>
      <c r="H1070" s="259"/>
      <c r="I1070" s="259"/>
      <c r="J1070" s="259"/>
    </row>
    <row r="1071" spans="1:10">
      <c r="A1071" s="259"/>
      <c r="B1071" s="259"/>
      <c r="C1071" s="259"/>
      <c r="D1071" s="259"/>
      <c r="E1071" s="259"/>
      <c r="F1071" s="270"/>
      <c r="G1071" s="259"/>
      <c r="H1071" s="259"/>
      <c r="I1071" s="259"/>
      <c r="J1071" s="259"/>
    </row>
    <row r="1072" spans="1:10">
      <c r="A1072" s="259"/>
      <c r="B1072" s="259"/>
      <c r="C1072" s="259"/>
      <c r="D1072" s="259"/>
      <c r="E1072" s="259"/>
      <c r="F1072" s="270"/>
      <c r="G1072" s="259"/>
      <c r="H1072" s="259"/>
      <c r="I1072" s="259"/>
      <c r="J1072" s="259"/>
    </row>
    <row r="1073" spans="1:10">
      <c r="A1073" s="259"/>
      <c r="B1073" s="259"/>
      <c r="C1073" s="259"/>
      <c r="D1073" s="259"/>
      <c r="E1073" s="259"/>
      <c r="F1073" s="270"/>
      <c r="G1073" s="259"/>
      <c r="H1073" s="259"/>
      <c r="I1073" s="259"/>
      <c r="J1073" s="259"/>
    </row>
    <row r="1074" spans="1:10">
      <c r="A1074" s="259"/>
      <c r="B1074" s="259"/>
      <c r="C1074" s="259"/>
      <c r="D1074" s="259"/>
      <c r="E1074" s="259"/>
      <c r="F1074" s="270"/>
      <c r="G1074" s="259"/>
      <c r="H1074" s="259"/>
      <c r="I1074" s="259"/>
      <c r="J1074" s="259"/>
    </row>
    <row r="1075" spans="1:10">
      <c r="A1075" s="259"/>
      <c r="B1075" s="259"/>
      <c r="C1075" s="259"/>
      <c r="D1075" s="259"/>
      <c r="E1075" s="259"/>
      <c r="F1075" s="270"/>
      <c r="G1075" s="259"/>
      <c r="H1075" s="259"/>
      <c r="I1075" s="259"/>
      <c r="J1075" s="259"/>
    </row>
    <row r="1076" spans="1:10">
      <c r="A1076" s="259"/>
      <c r="B1076" s="259"/>
      <c r="C1076" s="259"/>
      <c r="D1076" s="259"/>
      <c r="E1076" s="259"/>
      <c r="F1076" s="270"/>
      <c r="G1076" s="259"/>
      <c r="H1076" s="259"/>
      <c r="I1076" s="259"/>
      <c r="J1076" s="259"/>
    </row>
    <row r="1077" spans="1:10">
      <c r="A1077" s="259"/>
      <c r="B1077" s="259"/>
      <c r="C1077" s="259"/>
      <c r="D1077" s="259"/>
      <c r="E1077" s="259"/>
      <c r="F1077" s="270"/>
      <c r="G1077" s="259"/>
      <c r="H1077" s="259"/>
      <c r="I1077" s="259"/>
      <c r="J1077" s="259"/>
    </row>
    <row r="1078" spans="1:10">
      <c r="A1078" s="259"/>
      <c r="B1078" s="259"/>
      <c r="C1078" s="259"/>
      <c r="D1078" s="259"/>
      <c r="E1078" s="259"/>
      <c r="F1078" s="270"/>
      <c r="G1078" s="259"/>
      <c r="H1078" s="259"/>
      <c r="I1078" s="259"/>
      <c r="J1078" s="259"/>
    </row>
    <row r="1079" spans="1:10">
      <c r="A1079" s="259"/>
      <c r="B1079" s="259"/>
      <c r="C1079" s="259"/>
      <c r="D1079" s="259"/>
      <c r="E1079" s="259"/>
      <c r="F1079" s="270"/>
      <c r="G1079" s="259"/>
      <c r="H1079" s="259"/>
      <c r="I1079" s="259"/>
      <c r="J1079" s="259"/>
    </row>
    <row r="1080" spans="1:10">
      <c r="A1080" s="259"/>
      <c r="B1080" s="259"/>
      <c r="C1080" s="259"/>
      <c r="D1080" s="259"/>
      <c r="E1080" s="259"/>
      <c r="F1080" s="270"/>
      <c r="G1080" s="259"/>
      <c r="H1080" s="259"/>
      <c r="I1080" s="259"/>
      <c r="J1080" s="259"/>
    </row>
    <row r="1081" spans="1:10">
      <c r="A1081" s="259"/>
      <c r="B1081" s="259"/>
      <c r="C1081" s="259"/>
      <c r="D1081" s="259"/>
      <c r="E1081" s="259"/>
      <c r="F1081" s="270"/>
      <c r="G1081" s="259"/>
      <c r="H1081" s="259"/>
      <c r="I1081" s="259"/>
      <c r="J1081" s="259"/>
    </row>
    <row r="1082" spans="1:10">
      <c r="A1082" s="259"/>
      <c r="B1082" s="259"/>
      <c r="C1082" s="259"/>
      <c r="D1082" s="259"/>
      <c r="E1082" s="259"/>
      <c r="F1082" s="270"/>
      <c r="G1082" s="259"/>
      <c r="H1082" s="259"/>
      <c r="I1082" s="259"/>
      <c r="J1082" s="259"/>
    </row>
    <row r="1083" spans="1:10">
      <c r="A1083" s="259"/>
      <c r="B1083" s="259"/>
      <c r="C1083" s="259"/>
      <c r="D1083" s="259"/>
      <c r="E1083" s="259"/>
      <c r="F1083" s="270"/>
      <c r="G1083" s="259"/>
      <c r="H1083" s="259"/>
      <c r="I1083" s="259"/>
      <c r="J1083" s="259"/>
    </row>
    <row r="1084" spans="1:10">
      <c r="A1084" s="259"/>
      <c r="B1084" s="259"/>
      <c r="C1084" s="259"/>
      <c r="D1084" s="259"/>
      <c r="E1084" s="259"/>
      <c r="F1084" s="270"/>
      <c r="G1084" s="259"/>
      <c r="H1084" s="259"/>
      <c r="I1084" s="259"/>
      <c r="J1084" s="259"/>
    </row>
    <row r="1085" spans="1:10">
      <c r="A1085" s="259"/>
      <c r="B1085" s="259"/>
      <c r="C1085" s="259"/>
      <c r="D1085" s="259"/>
      <c r="E1085" s="259"/>
      <c r="F1085" s="270"/>
      <c r="G1085" s="259"/>
      <c r="H1085" s="259"/>
      <c r="I1085" s="259"/>
      <c r="J1085" s="259"/>
    </row>
    <row r="1086" spans="1:10">
      <c r="A1086" s="259"/>
      <c r="B1086" s="259"/>
      <c r="C1086" s="259"/>
      <c r="D1086" s="259"/>
      <c r="E1086" s="259"/>
      <c r="F1086" s="270"/>
      <c r="G1086" s="259"/>
      <c r="H1086" s="259"/>
      <c r="I1086" s="259"/>
      <c r="J1086" s="259"/>
    </row>
    <row r="1087" spans="1:10">
      <c r="A1087" s="259"/>
      <c r="B1087" s="259"/>
      <c r="C1087" s="259"/>
      <c r="D1087" s="259"/>
      <c r="E1087" s="259"/>
      <c r="F1087" s="270"/>
      <c r="G1087" s="259"/>
      <c r="H1087" s="259"/>
      <c r="I1087" s="259"/>
      <c r="J1087" s="259"/>
    </row>
    <row r="1088" spans="1:10">
      <c r="A1088" s="259"/>
      <c r="B1088" s="259"/>
      <c r="C1088" s="259"/>
      <c r="D1088" s="259"/>
      <c r="E1088" s="259"/>
      <c r="F1088" s="270"/>
      <c r="G1088" s="259"/>
      <c r="H1088" s="259"/>
      <c r="I1088" s="259"/>
      <c r="J1088" s="259"/>
    </row>
    <row r="1089" spans="1:10">
      <c r="A1089" s="259"/>
      <c r="B1089" s="259"/>
      <c r="C1089" s="259"/>
      <c r="D1089" s="259"/>
      <c r="E1089" s="259"/>
      <c r="F1089" s="270"/>
      <c r="G1089" s="259"/>
      <c r="H1089" s="259"/>
      <c r="I1089" s="259"/>
      <c r="J1089" s="259"/>
    </row>
    <row r="1090" spans="1:10">
      <c r="A1090" s="259"/>
      <c r="B1090" s="259"/>
      <c r="C1090" s="259"/>
      <c r="D1090" s="259"/>
      <c r="E1090" s="259"/>
      <c r="F1090" s="270"/>
      <c r="G1090" s="259"/>
      <c r="H1090" s="259"/>
      <c r="I1090" s="259"/>
      <c r="J1090" s="259"/>
    </row>
    <row r="1091" spans="1:10">
      <c r="A1091" s="259"/>
      <c r="B1091" s="259"/>
      <c r="C1091" s="259"/>
      <c r="D1091" s="259"/>
      <c r="E1091" s="259"/>
      <c r="F1091" s="270"/>
      <c r="G1091" s="259"/>
      <c r="H1091" s="259"/>
      <c r="I1091" s="259"/>
      <c r="J1091" s="259"/>
    </row>
    <row r="1092" spans="1:10">
      <c r="A1092" s="259"/>
      <c r="B1092" s="259"/>
      <c r="C1092" s="259"/>
      <c r="D1092" s="259"/>
      <c r="E1092" s="259"/>
      <c r="F1092" s="270"/>
      <c r="G1092" s="259"/>
      <c r="H1092" s="259"/>
      <c r="I1092" s="259"/>
      <c r="J1092" s="259"/>
    </row>
    <row r="1093" spans="1:10">
      <c r="A1093" s="259"/>
      <c r="B1093" s="259"/>
      <c r="C1093" s="259"/>
      <c r="D1093" s="259"/>
      <c r="E1093" s="259"/>
      <c r="F1093" s="270"/>
      <c r="G1093" s="259"/>
      <c r="H1093" s="259"/>
      <c r="I1093" s="259"/>
      <c r="J1093" s="259"/>
    </row>
    <row r="1094" spans="1:10">
      <c r="A1094" s="259"/>
      <c r="B1094" s="259"/>
      <c r="C1094" s="259"/>
      <c r="D1094" s="259"/>
      <c r="E1094" s="259"/>
      <c r="F1094" s="270"/>
      <c r="G1094" s="259"/>
      <c r="H1094" s="259"/>
      <c r="I1094" s="259"/>
      <c r="J1094" s="259"/>
    </row>
    <row r="1095" spans="1:10">
      <c r="A1095" s="259"/>
      <c r="B1095" s="259"/>
      <c r="C1095" s="259"/>
      <c r="D1095" s="259"/>
      <c r="E1095" s="259"/>
      <c r="F1095" s="270"/>
      <c r="G1095" s="259"/>
      <c r="H1095" s="259"/>
      <c r="I1095" s="259"/>
      <c r="J1095" s="259"/>
    </row>
    <row r="1096" spans="1:10">
      <c r="A1096" s="259"/>
      <c r="B1096" s="259"/>
      <c r="C1096" s="259"/>
      <c r="D1096" s="259"/>
      <c r="E1096" s="259"/>
      <c r="F1096" s="270"/>
      <c r="G1096" s="259"/>
      <c r="H1096" s="259"/>
      <c r="I1096" s="259"/>
      <c r="J1096" s="259"/>
    </row>
    <row r="1097" spans="1:10">
      <c r="A1097" s="259"/>
      <c r="B1097" s="259"/>
      <c r="C1097" s="259"/>
      <c r="D1097" s="259"/>
      <c r="E1097" s="259"/>
      <c r="F1097" s="270"/>
      <c r="G1097" s="259"/>
      <c r="H1097" s="259"/>
      <c r="I1097" s="259"/>
      <c r="J1097" s="259"/>
    </row>
    <row r="1098" spans="1:10">
      <c r="A1098" s="259"/>
      <c r="B1098" s="259"/>
      <c r="C1098" s="259"/>
      <c r="D1098" s="259"/>
      <c r="E1098" s="259"/>
      <c r="F1098" s="270"/>
      <c r="G1098" s="259"/>
      <c r="H1098" s="259"/>
      <c r="I1098" s="259"/>
      <c r="J1098" s="259"/>
    </row>
    <row r="1099" spans="1:10">
      <c r="A1099" s="259"/>
      <c r="B1099" s="259"/>
      <c r="C1099" s="259"/>
      <c r="D1099" s="259"/>
      <c r="E1099" s="259"/>
      <c r="F1099" s="270"/>
      <c r="G1099" s="259"/>
      <c r="H1099" s="259"/>
      <c r="I1099" s="259"/>
      <c r="J1099" s="259"/>
    </row>
    <row r="1100" spans="1:10">
      <c r="A1100" s="259"/>
      <c r="B1100" s="259"/>
      <c r="C1100" s="259"/>
      <c r="D1100" s="259"/>
      <c r="E1100" s="259"/>
      <c r="F1100" s="270"/>
      <c r="G1100" s="259"/>
      <c r="H1100" s="259"/>
      <c r="I1100" s="259"/>
      <c r="J1100" s="259"/>
    </row>
    <row r="1101" spans="1:10">
      <c r="A1101" s="259"/>
      <c r="B1101" s="259"/>
      <c r="C1101" s="259"/>
      <c r="D1101" s="259"/>
      <c r="E1101" s="259"/>
      <c r="F1101" s="270"/>
      <c r="G1101" s="259"/>
      <c r="H1101" s="259"/>
      <c r="I1101" s="259"/>
      <c r="J1101" s="259"/>
    </row>
    <row r="1102" spans="1:10">
      <c r="A1102" s="259"/>
      <c r="B1102" s="259"/>
      <c r="C1102" s="259"/>
      <c r="D1102" s="259"/>
      <c r="E1102" s="259"/>
      <c r="F1102" s="270"/>
      <c r="G1102" s="259"/>
      <c r="H1102" s="259"/>
      <c r="I1102" s="259"/>
      <c r="J1102" s="259"/>
    </row>
    <row r="1103" spans="1:10">
      <c r="A1103" s="259"/>
      <c r="B1103" s="259"/>
      <c r="C1103" s="259"/>
      <c r="D1103" s="259"/>
      <c r="E1103" s="259"/>
      <c r="F1103" s="270"/>
      <c r="G1103" s="259"/>
      <c r="H1103" s="259"/>
      <c r="I1103" s="259"/>
      <c r="J1103" s="259"/>
    </row>
    <row r="1104" spans="1:10">
      <c r="A1104" s="259"/>
      <c r="B1104" s="259"/>
      <c r="C1104" s="259"/>
      <c r="D1104" s="259"/>
      <c r="E1104" s="259"/>
      <c r="F1104" s="270"/>
      <c r="G1104" s="259"/>
      <c r="H1104" s="259"/>
      <c r="I1104" s="259"/>
      <c r="J1104" s="259"/>
    </row>
    <row r="1105" spans="1:10">
      <c r="A1105" s="259"/>
      <c r="B1105" s="259"/>
      <c r="C1105" s="259"/>
      <c r="D1105" s="259"/>
      <c r="E1105" s="259"/>
      <c r="F1105" s="270"/>
      <c r="G1105" s="259"/>
      <c r="H1105" s="259"/>
      <c r="I1105" s="259"/>
      <c r="J1105" s="259"/>
    </row>
    <row r="1106" spans="1:10">
      <c r="A1106" s="259"/>
      <c r="B1106" s="259"/>
      <c r="C1106" s="259"/>
      <c r="D1106" s="259"/>
      <c r="E1106" s="259"/>
      <c r="F1106" s="270"/>
      <c r="G1106" s="259"/>
      <c r="H1106" s="259"/>
      <c r="I1106" s="259"/>
      <c r="J1106" s="259"/>
    </row>
    <row r="1107" spans="1:10">
      <c r="A1107" s="259"/>
      <c r="B1107" s="259"/>
      <c r="C1107" s="259"/>
      <c r="D1107" s="259"/>
      <c r="E1107" s="259"/>
      <c r="F1107" s="270"/>
      <c r="G1107" s="259"/>
      <c r="H1107" s="259"/>
      <c r="I1107" s="259"/>
      <c r="J1107" s="259"/>
    </row>
    <row r="1108" spans="1:10">
      <c r="A1108" s="259"/>
      <c r="B1108" s="259"/>
      <c r="C1108" s="259"/>
      <c r="D1108" s="259"/>
      <c r="E1108" s="259"/>
      <c r="F1108" s="270"/>
      <c r="G1108" s="259"/>
      <c r="H1108" s="259"/>
      <c r="I1108" s="259"/>
      <c r="J1108" s="259"/>
    </row>
    <row r="1109" spans="1:10">
      <c r="A1109" s="259"/>
      <c r="B1109" s="259"/>
      <c r="C1109" s="259"/>
      <c r="D1109" s="259"/>
      <c r="E1109" s="259"/>
      <c r="F1109" s="270"/>
      <c r="G1109" s="259"/>
      <c r="H1109" s="259"/>
      <c r="I1109" s="259"/>
      <c r="J1109" s="259"/>
    </row>
    <row r="1110" spans="1:10">
      <c r="A1110" s="259"/>
      <c r="B1110" s="259"/>
      <c r="C1110" s="259"/>
      <c r="D1110" s="259"/>
      <c r="E1110" s="259"/>
      <c r="F1110" s="270"/>
      <c r="G1110" s="259"/>
      <c r="H1110" s="259"/>
      <c r="I1110" s="259"/>
      <c r="J1110" s="259"/>
    </row>
    <row r="1111" spans="1:10">
      <c r="A1111" s="259"/>
      <c r="B1111" s="259"/>
      <c r="C1111" s="259"/>
      <c r="D1111" s="259"/>
      <c r="E1111" s="259"/>
      <c r="F1111" s="270"/>
      <c r="G1111" s="259"/>
      <c r="H1111" s="259"/>
      <c r="I1111" s="259"/>
      <c r="J1111" s="259"/>
    </row>
    <row r="1112" spans="1:10">
      <c r="A1112" s="259"/>
      <c r="B1112" s="259"/>
      <c r="C1112" s="259"/>
      <c r="D1112" s="259"/>
      <c r="E1112" s="259"/>
      <c r="F1112" s="270"/>
      <c r="G1112" s="259"/>
      <c r="H1112" s="259"/>
      <c r="I1112" s="259"/>
      <c r="J1112" s="259"/>
    </row>
    <row r="1113" spans="1:10">
      <c r="A1113" s="259"/>
      <c r="B1113" s="259"/>
      <c r="C1113" s="259"/>
      <c r="D1113" s="259"/>
      <c r="E1113" s="259"/>
      <c r="F1113" s="270"/>
      <c r="G1113" s="259"/>
      <c r="H1113" s="259"/>
      <c r="I1113" s="259"/>
      <c r="J1113" s="259"/>
    </row>
    <row r="1114" spans="1:10">
      <c r="A1114" s="259"/>
      <c r="B1114" s="259"/>
      <c r="C1114" s="259"/>
      <c r="D1114" s="259"/>
      <c r="E1114" s="259"/>
      <c r="F1114" s="270"/>
      <c r="G1114" s="259"/>
      <c r="H1114" s="259"/>
      <c r="I1114" s="259"/>
      <c r="J1114" s="259"/>
    </row>
    <row r="1115" spans="1:10">
      <c r="A1115" s="259"/>
      <c r="B1115" s="259"/>
      <c r="C1115" s="259"/>
      <c r="D1115" s="259"/>
      <c r="E1115" s="259"/>
      <c r="F1115" s="270"/>
      <c r="G1115" s="259"/>
      <c r="H1115" s="259"/>
      <c r="I1115" s="259"/>
      <c r="J1115" s="259"/>
    </row>
    <row r="1116" spans="1:10">
      <c r="A1116" s="259"/>
      <c r="B1116" s="259"/>
      <c r="C1116" s="259"/>
      <c r="D1116" s="259"/>
      <c r="E1116" s="259"/>
      <c r="F1116" s="270"/>
      <c r="G1116" s="259"/>
      <c r="H1116" s="259"/>
      <c r="I1116" s="259"/>
      <c r="J1116" s="259"/>
    </row>
    <row r="1117" spans="1:10">
      <c r="A1117" s="259"/>
      <c r="B1117" s="259"/>
      <c r="C1117" s="259"/>
      <c r="D1117" s="259"/>
      <c r="E1117" s="259"/>
      <c r="F1117" s="270"/>
      <c r="G1117" s="259"/>
      <c r="H1117" s="259"/>
      <c r="I1117" s="259"/>
      <c r="J1117" s="259"/>
    </row>
    <row r="1118" spans="1:10">
      <c r="A1118" s="259"/>
      <c r="B1118" s="259"/>
      <c r="C1118" s="259"/>
      <c r="D1118" s="259"/>
      <c r="E1118" s="259"/>
      <c r="F1118" s="270"/>
      <c r="G1118" s="259"/>
      <c r="H1118" s="259"/>
      <c r="I1118" s="259"/>
      <c r="J1118" s="259"/>
    </row>
    <row r="1119" spans="1:10">
      <c r="A1119" s="259"/>
      <c r="B1119" s="259"/>
      <c r="C1119" s="259"/>
      <c r="D1119" s="259"/>
      <c r="E1119" s="259"/>
      <c r="F1119" s="270"/>
      <c r="G1119" s="259"/>
      <c r="H1119" s="259"/>
      <c r="I1119" s="259"/>
      <c r="J1119" s="259"/>
    </row>
    <row r="1120" spans="1:10">
      <c r="A1120" s="259"/>
      <c r="B1120" s="259"/>
      <c r="C1120" s="259"/>
      <c r="D1120" s="259"/>
      <c r="E1120" s="259"/>
      <c r="F1120" s="270"/>
      <c r="G1120" s="259"/>
      <c r="H1120" s="259"/>
      <c r="I1120" s="259"/>
      <c r="J1120" s="259"/>
    </row>
    <row r="1121" spans="1:10">
      <c r="A1121" s="259"/>
      <c r="B1121" s="259"/>
      <c r="C1121" s="259"/>
      <c r="D1121" s="259"/>
      <c r="E1121" s="259"/>
      <c r="F1121" s="270"/>
      <c r="G1121" s="259"/>
      <c r="H1121" s="259"/>
      <c r="I1121" s="259"/>
      <c r="J1121" s="259"/>
    </row>
    <row r="1122" spans="1:10">
      <c r="A1122" s="259"/>
      <c r="B1122" s="259"/>
      <c r="C1122" s="259"/>
      <c r="D1122" s="259"/>
      <c r="E1122" s="259"/>
      <c r="F1122" s="270"/>
      <c r="G1122" s="259"/>
      <c r="H1122" s="259"/>
      <c r="I1122" s="259"/>
      <c r="J1122" s="259"/>
    </row>
    <row r="1123" spans="1:10">
      <c r="A1123" s="259"/>
      <c r="B1123" s="259"/>
      <c r="C1123" s="259"/>
      <c r="D1123" s="259"/>
      <c r="E1123" s="259"/>
      <c r="F1123" s="270"/>
      <c r="G1123" s="259"/>
      <c r="H1123" s="259"/>
      <c r="I1123" s="259"/>
      <c r="J1123" s="259"/>
    </row>
    <row r="1124" spans="1:10">
      <c r="A1124" s="259"/>
      <c r="B1124" s="259"/>
      <c r="C1124" s="259"/>
      <c r="D1124" s="259"/>
      <c r="E1124" s="259"/>
      <c r="F1124" s="270"/>
      <c r="G1124" s="259"/>
      <c r="H1124" s="259"/>
      <c r="I1124" s="259"/>
      <c r="J1124" s="259"/>
    </row>
    <row r="1125" spans="1:10">
      <c r="A1125" s="259"/>
      <c r="B1125" s="259"/>
      <c r="C1125" s="259"/>
      <c r="D1125" s="259"/>
      <c r="E1125" s="259"/>
      <c r="F1125" s="270"/>
      <c r="G1125" s="259"/>
      <c r="H1125" s="259"/>
      <c r="I1125" s="259"/>
      <c r="J1125" s="259"/>
    </row>
    <row r="1126" spans="1:10">
      <c r="A1126" s="259"/>
      <c r="B1126" s="259"/>
      <c r="C1126" s="259"/>
      <c r="D1126" s="259"/>
      <c r="E1126" s="259"/>
      <c r="F1126" s="270"/>
      <c r="G1126" s="259"/>
      <c r="H1126" s="259"/>
      <c r="I1126" s="259"/>
      <c r="J1126" s="259"/>
    </row>
    <row r="1127" spans="1:10">
      <c r="A1127" s="259"/>
      <c r="B1127" s="259"/>
      <c r="C1127" s="259"/>
      <c r="D1127" s="259"/>
      <c r="E1127" s="259"/>
      <c r="F1127" s="270"/>
      <c r="G1127" s="259"/>
      <c r="H1127" s="259"/>
      <c r="I1127" s="259"/>
      <c r="J1127" s="259"/>
    </row>
    <row r="1128" spans="1:10">
      <c r="A1128" s="259"/>
      <c r="B1128" s="259"/>
      <c r="C1128" s="259"/>
      <c r="D1128" s="259"/>
      <c r="E1128" s="259"/>
      <c r="F1128" s="270"/>
      <c r="G1128" s="259"/>
      <c r="H1128" s="259"/>
      <c r="I1128" s="259"/>
      <c r="J1128" s="259"/>
    </row>
    <row r="1129" spans="1:10">
      <c r="A1129" s="259"/>
      <c r="B1129" s="259"/>
      <c r="C1129" s="259"/>
      <c r="D1129" s="259"/>
      <c r="E1129" s="259"/>
      <c r="F1129" s="270"/>
      <c r="G1129" s="259"/>
      <c r="H1129" s="259"/>
      <c r="I1129" s="259"/>
      <c r="J1129" s="259"/>
    </row>
    <row r="1130" spans="1:10">
      <c r="A1130" s="259"/>
      <c r="B1130" s="259"/>
      <c r="C1130" s="259"/>
      <c r="D1130" s="259"/>
      <c r="E1130" s="259"/>
      <c r="F1130" s="270"/>
      <c r="G1130" s="259"/>
      <c r="H1130" s="259"/>
      <c r="I1130" s="259"/>
      <c r="J1130" s="259"/>
    </row>
    <row r="1131" spans="1:10">
      <c r="A1131" s="259"/>
      <c r="B1131" s="259"/>
      <c r="C1131" s="259"/>
      <c r="D1131" s="259"/>
      <c r="E1131" s="259"/>
      <c r="F1131" s="270"/>
      <c r="G1131" s="259"/>
      <c r="H1131" s="259"/>
      <c r="I1131" s="259"/>
      <c r="J1131" s="259"/>
    </row>
    <row r="1132" spans="1:10">
      <c r="A1132" s="259"/>
      <c r="B1132" s="259"/>
      <c r="C1132" s="259"/>
      <c r="D1132" s="259"/>
      <c r="E1132" s="259"/>
      <c r="F1132" s="270"/>
      <c r="G1132" s="259"/>
      <c r="H1132" s="259"/>
      <c r="I1132" s="259"/>
      <c r="J1132" s="259"/>
    </row>
    <row r="1133" spans="1:10">
      <c r="A1133" s="259"/>
      <c r="B1133" s="259"/>
      <c r="C1133" s="259"/>
      <c r="D1133" s="259"/>
      <c r="E1133" s="259"/>
      <c r="F1133" s="270"/>
      <c r="G1133" s="259"/>
      <c r="H1133" s="259"/>
      <c r="I1133" s="259"/>
      <c r="J1133" s="259"/>
    </row>
    <row r="1134" spans="1:10">
      <c r="A1134" s="259"/>
      <c r="B1134" s="259"/>
      <c r="C1134" s="259"/>
      <c r="D1134" s="259"/>
      <c r="E1134" s="259"/>
      <c r="F1134" s="270"/>
      <c r="G1134" s="259"/>
      <c r="H1134" s="259"/>
      <c r="I1134" s="259"/>
      <c r="J1134" s="259"/>
    </row>
    <row r="1135" spans="1:10">
      <c r="A1135" s="259"/>
      <c r="B1135" s="259"/>
      <c r="C1135" s="259"/>
      <c r="D1135" s="259"/>
      <c r="E1135" s="259"/>
      <c r="F1135" s="270"/>
      <c r="G1135" s="259"/>
      <c r="H1135" s="259"/>
      <c r="I1135" s="259"/>
      <c r="J1135" s="259"/>
    </row>
    <row r="1136" spans="1:10">
      <c r="A1136" s="259"/>
      <c r="B1136" s="259"/>
      <c r="C1136" s="259"/>
      <c r="D1136" s="259"/>
      <c r="E1136" s="259"/>
      <c r="F1136" s="270"/>
      <c r="G1136" s="259"/>
      <c r="H1136" s="259"/>
      <c r="I1136" s="259"/>
      <c r="J1136" s="259"/>
    </row>
    <row r="1137" spans="1:10">
      <c r="A1137" s="259"/>
      <c r="B1137" s="259"/>
      <c r="C1137" s="259"/>
      <c r="D1137" s="259"/>
      <c r="E1137" s="259"/>
      <c r="F1137" s="270"/>
      <c r="G1137" s="259"/>
      <c r="H1137" s="259"/>
      <c r="I1137" s="259"/>
      <c r="J1137" s="259"/>
    </row>
    <row r="1138" spans="1:10">
      <c r="A1138" s="259"/>
      <c r="B1138" s="259"/>
      <c r="C1138" s="259"/>
      <c r="D1138" s="259"/>
      <c r="E1138" s="259"/>
      <c r="F1138" s="270"/>
      <c r="G1138" s="259"/>
      <c r="H1138" s="259"/>
      <c r="I1138" s="259"/>
      <c r="J1138" s="259"/>
    </row>
    <row r="1139" spans="1:10">
      <c r="A1139" s="259"/>
      <c r="B1139" s="259"/>
      <c r="C1139" s="259"/>
      <c r="D1139" s="259"/>
      <c r="E1139" s="259"/>
      <c r="F1139" s="270"/>
      <c r="G1139" s="259"/>
      <c r="H1139" s="259"/>
      <c r="I1139" s="259"/>
      <c r="J1139" s="259"/>
    </row>
    <row r="1140" spans="1:10">
      <c r="A1140" s="259"/>
      <c r="B1140" s="259"/>
      <c r="C1140" s="259"/>
      <c r="D1140" s="259"/>
      <c r="E1140" s="259"/>
      <c r="F1140" s="270"/>
      <c r="G1140" s="259"/>
      <c r="H1140" s="259"/>
      <c r="I1140" s="259"/>
      <c r="J1140" s="259"/>
    </row>
    <row r="1141" spans="1:10">
      <c r="A1141" s="259"/>
      <c r="B1141" s="259"/>
      <c r="C1141" s="259"/>
      <c r="D1141" s="259"/>
      <c r="E1141" s="259"/>
      <c r="F1141" s="270"/>
      <c r="G1141" s="259"/>
      <c r="H1141" s="259"/>
      <c r="I1141" s="259"/>
      <c r="J1141" s="259"/>
    </row>
    <row r="1142" spans="1:10">
      <c r="A1142" s="259"/>
      <c r="B1142" s="259"/>
      <c r="C1142" s="259"/>
      <c r="D1142" s="259"/>
      <c r="E1142" s="259"/>
      <c r="F1142" s="270"/>
      <c r="G1142" s="259"/>
      <c r="H1142" s="259"/>
      <c r="I1142" s="259"/>
      <c r="J1142" s="259"/>
    </row>
    <row r="1143" spans="1:10">
      <c r="A1143" s="259"/>
      <c r="B1143" s="259"/>
      <c r="C1143" s="259"/>
      <c r="D1143" s="259"/>
      <c r="E1143" s="259"/>
      <c r="F1143" s="270"/>
      <c r="G1143" s="259"/>
      <c r="H1143" s="259"/>
      <c r="I1143" s="259"/>
      <c r="J1143" s="259"/>
    </row>
    <row r="1144" spans="1:10">
      <c r="A1144" s="259"/>
      <c r="B1144" s="259"/>
      <c r="C1144" s="259"/>
      <c r="D1144" s="259"/>
      <c r="E1144" s="259"/>
      <c r="F1144" s="270"/>
      <c r="G1144" s="259"/>
      <c r="H1144" s="259"/>
      <c r="I1144" s="259"/>
      <c r="J1144" s="259"/>
    </row>
    <row r="1145" spans="1:10">
      <c r="A1145" s="259"/>
      <c r="B1145" s="259"/>
      <c r="C1145" s="259"/>
      <c r="D1145" s="259"/>
      <c r="E1145" s="259"/>
      <c r="F1145" s="270"/>
      <c r="G1145" s="259"/>
      <c r="H1145" s="259"/>
      <c r="I1145" s="259"/>
      <c r="J1145" s="259"/>
    </row>
    <row r="1146" spans="1:10">
      <c r="A1146" s="259"/>
      <c r="B1146" s="259"/>
      <c r="C1146" s="259"/>
      <c r="D1146" s="259"/>
      <c r="E1146" s="259"/>
      <c r="F1146" s="270"/>
      <c r="G1146" s="259"/>
      <c r="H1146" s="259"/>
      <c r="I1146" s="259"/>
      <c r="J1146" s="259"/>
    </row>
    <row r="1147" spans="1:10">
      <c r="A1147" s="259"/>
      <c r="B1147" s="259"/>
      <c r="C1147" s="259"/>
      <c r="D1147" s="259"/>
      <c r="E1147" s="259"/>
      <c r="F1147" s="270"/>
      <c r="G1147" s="259"/>
      <c r="H1147" s="259"/>
      <c r="I1147" s="259"/>
      <c r="J1147" s="259"/>
    </row>
    <row r="1148" spans="1:10">
      <c r="A1148" s="259"/>
      <c r="B1148" s="259"/>
      <c r="C1148" s="259"/>
      <c r="D1148" s="259"/>
      <c r="E1148" s="259"/>
      <c r="F1148" s="270"/>
      <c r="G1148" s="259"/>
      <c r="H1148" s="259"/>
      <c r="I1148" s="259"/>
      <c r="J1148" s="259"/>
    </row>
    <row r="1149" spans="1:10">
      <c r="A1149" s="259"/>
      <c r="B1149" s="259"/>
      <c r="C1149" s="259"/>
      <c r="D1149" s="259"/>
      <c r="E1149" s="259"/>
      <c r="F1149" s="270"/>
      <c r="G1149" s="259"/>
      <c r="H1149" s="259"/>
      <c r="I1149" s="259"/>
      <c r="J1149" s="259"/>
    </row>
    <row r="1150" spans="1:10">
      <c r="A1150" s="259"/>
      <c r="B1150" s="259"/>
      <c r="C1150" s="259"/>
      <c r="D1150" s="259"/>
      <c r="E1150" s="259"/>
      <c r="F1150" s="270"/>
      <c r="G1150" s="259"/>
      <c r="H1150" s="259"/>
      <c r="I1150" s="259"/>
      <c r="J1150" s="259"/>
    </row>
    <row r="1151" spans="1:10">
      <c r="A1151" s="259"/>
      <c r="B1151" s="259"/>
      <c r="C1151" s="259"/>
      <c r="D1151" s="259"/>
      <c r="E1151" s="259"/>
      <c r="F1151" s="270"/>
      <c r="G1151" s="259"/>
      <c r="H1151" s="259"/>
      <c r="I1151" s="259"/>
      <c r="J1151" s="259"/>
    </row>
    <row r="1152" spans="1:10">
      <c r="A1152" s="259"/>
      <c r="B1152" s="259"/>
      <c r="C1152" s="259"/>
      <c r="D1152" s="259"/>
      <c r="E1152" s="259"/>
      <c r="F1152" s="270"/>
      <c r="G1152" s="259"/>
      <c r="H1152" s="259"/>
      <c r="I1152" s="259"/>
      <c r="J1152" s="259"/>
    </row>
    <row r="1153" spans="1:10">
      <c r="A1153" s="259"/>
      <c r="B1153" s="259"/>
      <c r="C1153" s="259"/>
      <c r="D1153" s="259"/>
      <c r="E1153" s="259"/>
      <c r="F1153" s="270"/>
      <c r="G1153" s="259"/>
      <c r="H1153" s="259"/>
      <c r="I1153" s="259"/>
      <c r="J1153" s="259"/>
    </row>
    <row r="1154" spans="1:10">
      <c r="A1154" s="259"/>
      <c r="B1154" s="259"/>
      <c r="C1154" s="259"/>
      <c r="D1154" s="259"/>
      <c r="E1154" s="259"/>
      <c r="F1154" s="270"/>
      <c r="G1154" s="259"/>
      <c r="H1154" s="259"/>
      <c r="I1154" s="259"/>
      <c r="J1154" s="259"/>
    </row>
    <row r="1155" spans="1:10">
      <c r="A1155" s="259"/>
      <c r="B1155" s="259"/>
      <c r="C1155" s="259"/>
      <c r="D1155" s="259"/>
      <c r="E1155" s="259"/>
      <c r="F1155" s="270"/>
      <c r="G1155" s="259"/>
      <c r="H1155" s="259"/>
      <c r="I1155" s="259"/>
      <c r="J1155" s="259"/>
    </row>
    <row r="1156" spans="1:10">
      <c r="A1156" s="259"/>
      <c r="B1156" s="259"/>
      <c r="C1156" s="259"/>
      <c r="D1156" s="259"/>
      <c r="E1156" s="259"/>
      <c r="F1156" s="270"/>
      <c r="G1156" s="259"/>
      <c r="H1156" s="259"/>
      <c r="I1156" s="259"/>
      <c r="J1156" s="259"/>
    </row>
    <row r="1157" spans="1:10">
      <c r="A1157" s="259"/>
      <c r="B1157" s="259"/>
      <c r="C1157" s="259"/>
      <c r="D1157" s="259"/>
      <c r="E1157" s="259"/>
      <c r="F1157" s="270"/>
      <c r="G1157" s="259"/>
      <c r="H1157" s="259"/>
      <c r="I1157" s="259"/>
      <c r="J1157" s="259"/>
    </row>
    <row r="1158" spans="1:10">
      <c r="A1158" s="259"/>
      <c r="B1158" s="259"/>
      <c r="C1158" s="259"/>
      <c r="D1158" s="259"/>
      <c r="E1158" s="259"/>
      <c r="F1158" s="270"/>
      <c r="G1158" s="259"/>
      <c r="H1158" s="259"/>
      <c r="I1158" s="259"/>
      <c r="J1158" s="259"/>
    </row>
    <row r="1159" spans="1:10">
      <c r="A1159" s="259"/>
      <c r="B1159" s="259"/>
      <c r="C1159" s="259"/>
      <c r="D1159" s="259"/>
      <c r="E1159" s="259"/>
      <c r="F1159" s="270"/>
      <c r="G1159" s="259"/>
      <c r="H1159" s="259"/>
      <c r="I1159" s="259"/>
      <c r="J1159" s="259"/>
    </row>
    <row r="1160" spans="1:10">
      <c r="A1160" s="259"/>
      <c r="B1160" s="259"/>
      <c r="C1160" s="259"/>
      <c r="D1160" s="259"/>
      <c r="E1160" s="259"/>
      <c r="F1160" s="270"/>
      <c r="G1160" s="259"/>
      <c r="H1160" s="259"/>
      <c r="I1160" s="259"/>
      <c r="J1160" s="259"/>
    </row>
    <row r="1161" spans="1:10">
      <c r="A1161" s="259"/>
      <c r="B1161" s="259"/>
      <c r="C1161" s="259"/>
      <c r="D1161" s="259"/>
      <c r="E1161" s="259"/>
      <c r="F1161" s="270"/>
      <c r="G1161" s="259"/>
      <c r="H1161" s="259"/>
      <c r="I1161" s="259"/>
      <c r="J1161" s="259"/>
    </row>
    <row r="1162" spans="1:10">
      <c r="A1162" s="259"/>
      <c r="B1162" s="259"/>
      <c r="C1162" s="259"/>
      <c r="D1162" s="259"/>
      <c r="E1162" s="259"/>
      <c r="F1162" s="270"/>
      <c r="G1162" s="259"/>
      <c r="H1162" s="259"/>
      <c r="I1162" s="259"/>
      <c r="J1162" s="259"/>
    </row>
    <row r="1163" spans="1:10">
      <c r="A1163" s="259"/>
      <c r="B1163" s="259"/>
      <c r="C1163" s="259"/>
      <c r="D1163" s="259"/>
      <c r="E1163" s="259"/>
      <c r="F1163" s="270"/>
      <c r="G1163" s="259"/>
      <c r="H1163" s="259"/>
      <c r="I1163" s="259"/>
      <c r="J1163" s="259"/>
    </row>
    <row r="1164" spans="1:10">
      <c r="A1164" s="259"/>
      <c r="B1164" s="259"/>
      <c r="C1164" s="259"/>
      <c r="D1164" s="259"/>
      <c r="E1164" s="259"/>
      <c r="F1164" s="270"/>
      <c r="G1164" s="259"/>
      <c r="H1164" s="259"/>
      <c r="I1164" s="259"/>
      <c r="J1164" s="259"/>
    </row>
    <row r="1165" spans="1:10">
      <c r="A1165" s="259"/>
      <c r="B1165" s="259"/>
      <c r="C1165" s="259"/>
      <c r="D1165" s="259"/>
      <c r="E1165" s="259"/>
      <c r="F1165" s="270"/>
      <c r="G1165" s="259"/>
      <c r="H1165" s="259"/>
      <c r="I1165" s="259"/>
      <c r="J1165" s="259"/>
    </row>
    <row r="1166" spans="1:10">
      <c r="A1166" s="259"/>
      <c r="B1166" s="259"/>
      <c r="C1166" s="259"/>
      <c r="D1166" s="259"/>
      <c r="E1166" s="259"/>
      <c r="F1166" s="270"/>
      <c r="G1166" s="259"/>
      <c r="H1166" s="259"/>
      <c r="I1166" s="259"/>
      <c r="J1166" s="259"/>
    </row>
    <row r="1167" spans="1:10">
      <c r="A1167" s="259"/>
      <c r="B1167" s="259"/>
      <c r="C1167" s="259"/>
      <c r="D1167" s="259"/>
      <c r="E1167" s="259"/>
      <c r="F1167" s="270"/>
      <c r="G1167" s="259"/>
      <c r="H1167" s="259"/>
      <c r="I1167" s="259"/>
      <c r="J1167" s="259"/>
    </row>
    <row r="1168" spans="1:10">
      <c r="A1168" s="259"/>
      <c r="B1168" s="259"/>
      <c r="C1168" s="259"/>
      <c r="D1168" s="259"/>
      <c r="E1168" s="259"/>
      <c r="F1168" s="270"/>
      <c r="G1168" s="259"/>
      <c r="H1168" s="259"/>
      <c r="I1168" s="259"/>
      <c r="J1168" s="259"/>
    </row>
    <row r="1169" spans="1:10">
      <c r="A1169" s="259"/>
      <c r="B1169" s="259"/>
      <c r="C1169" s="259"/>
      <c r="D1169" s="259"/>
      <c r="E1169" s="259"/>
      <c r="F1169" s="270"/>
      <c r="G1169" s="259"/>
      <c r="H1169" s="259"/>
      <c r="I1169" s="259"/>
      <c r="J1169" s="259"/>
    </row>
    <row r="1170" spans="1:10">
      <c r="A1170" s="259"/>
      <c r="B1170" s="259"/>
      <c r="C1170" s="259"/>
      <c r="D1170" s="259"/>
      <c r="E1170" s="259"/>
      <c r="F1170" s="270"/>
      <c r="G1170" s="259"/>
      <c r="H1170" s="259"/>
      <c r="I1170" s="259"/>
      <c r="J1170" s="259"/>
    </row>
    <row r="1171" spans="1:10">
      <c r="A1171" s="259"/>
      <c r="B1171" s="259"/>
      <c r="C1171" s="259"/>
      <c r="D1171" s="259"/>
      <c r="E1171" s="259"/>
      <c r="F1171" s="270"/>
      <c r="G1171" s="259"/>
      <c r="H1171" s="259"/>
      <c r="I1171" s="259"/>
      <c r="J1171" s="259"/>
    </row>
    <row r="1172" spans="1:10">
      <c r="A1172" s="259"/>
      <c r="B1172" s="259"/>
      <c r="C1172" s="259"/>
      <c r="D1172" s="259"/>
      <c r="E1172" s="259"/>
      <c r="F1172" s="270"/>
      <c r="G1172" s="259"/>
      <c r="H1172" s="259"/>
      <c r="I1172" s="259"/>
      <c r="J1172" s="259"/>
    </row>
    <row r="1173" spans="1:10">
      <c r="A1173" s="259"/>
      <c r="B1173" s="259"/>
      <c r="C1173" s="259"/>
      <c r="D1173" s="259"/>
      <c r="E1173" s="259"/>
      <c r="F1173" s="270"/>
      <c r="G1173" s="259"/>
      <c r="H1173" s="259"/>
      <c r="I1173" s="259"/>
      <c r="J1173" s="259"/>
    </row>
    <row r="1174" spans="1:10">
      <c r="A1174" s="259"/>
      <c r="B1174" s="259"/>
      <c r="C1174" s="259"/>
      <c r="D1174" s="259"/>
      <c r="E1174" s="259"/>
      <c r="F1174" s="270"/>
      <c r="G1174" s="259"/>
      <c r="H1174" s="259"/>
      <c r="I1174" s="259"/>
      <c r="J1174" s="259"/>
    </row>
    <row r="1175" spans="1:10">
      <c r="A1175" s="259"/>
      <c r="B1175" s="259"/>
      <c r="C1175" s="259"/>
      <c r="D1175" s="259"/>
      <c r="E1175" s="259"/>
      <c r="F1175" s="270"/>
      <c r="G1175" s="259"/>
      <c r="H1175" s="259"/>
      <c r="I1175" s="259"/>
      <c r="J1175" s="259"/>
    </row>
    <row r="1176" spans="1:10">
      <c r="A1176" s="259"/>
      <c r="B1176" s="259"/>
      <c r="C1176" s="259"/>
      <c r="D1176" s="259"/>
      <c r="E1176" s="259"/>
      <c r="F1176" s="270"/>
      <c r="G1176" s="259"/>
      <c r="H1176" s="259"/>
      <c r="I1176" s="259"/>
      <c r="J1176" s="259"/>
    </row>
    <row r="1177" spans="1:10">
      <c r="A1177" s="259"/>
      <c r="B1177" s="259"/>
      <c r="C1177" s="259"/>
      <c r="D1177" s="259"/>
      <c r="E1177" s="259"/>
      <c r="F1177" s="270"/>
      <c r="G1177" s="259"/>
      <c r="H1177" s="259"/>
      <c r="I1177" s="259"/>
      <c r="J1177" s="259"/>
    </row>
    <row r="1178" spans="1:10">
      <c r="A1178" s="259"/>
      <c r="B1178" s="259"/>
      <c r="C1178" s="259"/>
      <c r="D1178" s="259"/>
      <c r="E1178" s="259"/>
      <c r="F1178" s="270"/>
      <c r="G1178" s="259"/>
      <c r="H1178" s="259"/>
      <c r="I1178" s="259"/>
      <c r="J1178" s="259"/>
    </row>
    <row r="1179" spans="1:10">
      <c r="A1179" s="259"/>
      <c r="B1179" s="259"/>
      <c r="C1179" s="259"/>
      <c r="D1179" s="259"/>
      <c r="E1179" s="259"/>
      <c r="F1179" s="270"/>
      <c r="G1179" s="259"/>
      <c r="H1179" s="259"/>
      <c r="I1179" s="259"/>
      <c r="J1179" s="259"/>
    </row>
    <row r="1180" spans="1:10">
      <c r="A1180" s="259"/>
      <c r="B1180" s="259"/>
      <c r="C1180" s="259"/>
      <c r="D1180" s="259"/>
      <c r="E1180" s="259"/>
      <c r="F1180" s="270"/>
      <c r="G1180" s="259"/>
      <c r="H1180" s="259"/>
      <c r="I1180" s="259"/>
      <c r="J1180" s="259"/>
    </row>
    <row r="1181" spans="1:10">
      <c r="A1181" s="259"/>
      <c r="B1181" s="259"/>
      <c r="C1181" s="259"/>
      <c r="D1181" s="259"/>
      <c r="E1181" s="259"/>
      <c r="F1181" s="270"/>
      <c r="G1181" s="259"/>
      <c r="H1181" s="259"/>
      <c r="I1181" s="259"/>
      <c r="J1181" s="259"/>
    </row>
    <row r="1182" spans="1:10">
      <c r="A1182" s="259"/>
      <c r="B1182" s="259"/>
      <c r="C1182" s="259"/>
      <c r="D1182" s="259"/>
      <c r="E1182" s="259"/>
      <c r="F1182" s="270"/>
      <c r="G1182" s="259"/>
      <c r="H1182" s="259"/>
      <c r="I1182" s="259"/>
      <c r="J1182" s="259"/>
    </row>
    <row r="1183" spans="1:10">
      <c r="A1183" s="259"/>
      <c r="B1183" s="259"/>
      <c r="C1183" s="259"/>
      <c r="D1183" s="259"/>
      <c r="E1183" s="259"/>
      <c r="F1183" s="270"/>
      <c r="G1183" s="259"/>
      <c r="H1183" s="259"/>
      <c r="I1183" s="259"/>
      <c r="J1183" s="259"/>
    </row>
    <row r="1184" spans="1:10">
      <c r="A1184" s="259"/>
      <c r="B1184" s="259"/>
      <c r="C1184" s="259"/>
      <c r="D1184" s="259"/>
      <c r="E1184" s="259"/>
      <c r="F1184" s="270"/>
      <c r="G1184" s="259"/>
      <c r="H1184" s="259"/>
      <c r="I1184" s="259"/>
      <c r="J1184" s="259"/>
    </row>
    <row r="1185" spans="1:10">
      <c r="A1185" s="259"/>
      <c r="B1185" s="259"/>
      <c r="C1185" s="259"/>
      <c r="D1185" s="259"/>
      <c r="E1185" s="259"/>
      <c r="F1185" s="270"/>
      <c r="G1185" s="259"/>
      <c r="H1185" s="259"/>
      <c r="I1185" s="259"/>
      <c r="J1185" s="259"/>
    </row>
    <row r="1186" spans="1:10">
      <c r="A1186" s="259"/>
      <c r="B1186" s="259"/>
      <c r="C1186" s="259"/>
      <c r="D1186" s="259"/>
      <c r="E1186" s="259"/>
      <c r="F1186" s="270"/>
      <c r="G1186" s="259"/>
      <c r="H1186" s="259"/>
      <c r="I1186" s="259"/>
      <c r="J1186" s="259"/>
    </row>
    <row r="1187" spans="1:10">
      <c r="A1187" s="259"/>
      <c r="B1187" s="259"/>
      <c r="C1187" s="259"/>
      <c r="D1187" s="259"/>
      <c r="E1187" s="259"/>
      <c r="F1187" s="270"/>
      <c r="G1187" s="259"/>
      <c r="H1187" s="259"/>
      <c r="I1187" s="259"/>
      <c r="J1187" s="259"/>
    </row>
    <row r="1188" spans="1:10">
      <c r="A1188" s="259"/>
      <c r="B1188" s="259"/>
      <c r="C1188" s="259"/>
      <c r="D1188" s="259"/>
      <c r="E1188" s="259"/>
      <c r="F1188" s="270"/>
      <c r="G1188" s="259"/>
      <c r="H1188" s="259"/>
      <c r="I1188" s="259"/>
      <c r="J1188" s="259"/>
    </row>
    <row r="1189" spans="1:10">
      <c r="A1189" s="259"/>
      <c r="B1189" s="259"/>
      <c r="C1189" s="259"/>
      <c r="D1189" s="259"/>
      <c r="E1189" s="259"/>
      <c r="F1189" s="270"/>
      <c r="G1189" s="259"/>
      <c r="H1189" s="259"/>
      <c r="I1189" s="259"/>
      <c r="J1189" s="259"/>
    </row>
    <row r="1190" spans="1:10">
      <c r="A1190" s="259"/>
      <c r="B1190" s="259"/>
      <c r="C1190" s="259"/>
      <c r="D1190" s="259"/>
      <c r="E1190" s="259"/>
      <c r="F1190" s="270"/>
      <c r="G1190" s="259"/>
      <c r="H1190" s="259"/>
      <c r="I1190" s="259"/>
      <c r="J1190" s="259"/>
    </row>
    <row r="1191" spans="1:10">
      <c r="A1191" s="259"/>
      <c r="B1191" s="259"/>
      <c r="C1191" s="259"/>
      <c r="D1191" s="259"/>
      <c r="E1191" s="259"/>
      <c r="F1191" s="270"/>
      <c r="G1191" s="259"/>
      <c r="H1191" s="259"/>
      <c r="I1191" s="259"/>
      <c r="J1191" s="259"/>
    </row>
    <row r="1192" spans="1:10">
      <c r="A1192" s="259"/>
      <c r="B1192" s="259"/>
      <c r="C1192" s="259"/>
      <c r="D1192" s="259"/>
      <c r="E1192" s="259"/>
      <c r="F1192" s="270"/>
      <c r="G1192" s="259"/>
      <c r="H1192" s="259"/>
      <c r="I1192" s="259"/>
      <c r="J1192" s="259"/>
    </row>
    <row r="1193" spans="1:10">
      <c r="A1193" s="259"/>
      <c r="B1193" s="259"/>
      <c r="C1193" s="259"/>
      <c r="D1193" s="259"/>
      <c r="E1193" s="259"/>
      <c r="F1193" s="270"/>
      <c r="G1193" s="259"/>
      <c r="H1193" s="259"/>
      <c r="I1193" s="259"/>
      <c r="J1193" s="259"/>
    </row>
    <row r="1194" spans="1:10">
      <c r="A1194" s="259"/>
      <c r="B1194" s="259"/>
      <c r="C1194" s="259"/>
      <c r="D1194" s="259"/>
      <c r="E1194" s="259"/>
      <c r="F1194" s="270"/>
      <c r="G1194" s="259"/>
      <c r="H1194" s="259"/>
      <c r="I1194" s="259"/>
      <c r="J1194" s="259"/>
    </row>
    <row r="1195" spans="1:10">
      <c r="A1195" s="259"/>
      <c r="B1195" s="259"/>
      <c r="C1195" s="259"/>
      <c r="D1195" s="259"/>
      <c r="E1195" s="259"/>
      <c r="F1195" s="270"/>
      <c r="G1195" s="259"/>
      <c r="H1195" s="259"/>
      <c r="I1195" s="259"/>
      <c r="J1195" s="259"/>
    </row>
    <row r="1196" spans="1:10">
      <c r="A1196" s="259"/>
      <c r="B1196" s="259"/>
      <c r="C1196" s="259"/>
      <c r="D1196" s="259"/>
      <c r="E1196" s="259"/>
      <c r="F1196" s="270"/>
      <c r="G1196" s="259"/>
      <c r="H1196" s="259"/>
      <c r="I1196" s="259"/>
      <c r="J1196" s="259"/>
    </row>
    <row r="1197" spans="1:10">
      <c r="A1197" s="259"/>
      <c r="B1197" s="259"/>
      <c r="C1197" s="259"/>
      <c r="D1197" s="259"/>
      <c r="E1197" s="259"/>
      <c r="F1197" s="270"/>
      <c r="G1197" s="259"/>
      <c r="H1197" s="259"/>
      <c r="I1197" s="259"/>
      <c r="J1197" s="259"/>
    </row>
    <row r="1198" spans="1:10">
      <c r="A1198" s="259"/>
      <c r="B1198" s="259"/>
      <c r="C1198" s="259"/>
      <c r="D1198" s="259"/>
      <c r="E1198" s="259"/>
      <c r="F1198" s="270"/>
      <c r="G1198" s="259"/>
      <c r="H1198" s="259"/>
      <c r="I1198" s="259"/>
      <c r="J1198" s="259"/>
    </row>
    <row r="1199" spans="1:10">
      <c r="A1199" s="259"/>
      <c r="B1199" s="259"/>
      <c r="C1199" s="259"/>
      <c r="D1199" s="259"/>
      <c r="E1199" s="259"/>
      <c r="F1199" s="270"/>
      <c r="G1199" s="259"/>
      <c r="H1199" s="259"/>
      <c r="I1199" s="259"/>
      <c r="J1199" s="259"/>
    </row>
    <row r="1200" spans="1:10">
      <c r="A1200" s="259"/>
      <c r="B1200" s="259"/>
      <c r="C1200" s="259"/>
      <c r="D1200" s="259"/>
      <c r="E1200" s="259"/>
      <c r="F1200" s="270"/>
      <c r="G1200" s="259"/>
      <c r="H1200" s="259"/>
      <c r="I1200" s="259"/>
      <c r="J1200" s="259"/>
    </row>
    <row r="1201" spans="1:10">
      <c r="A1201" s="259"/>
      <c r="B1201" s="259"/>
      <c r="C1201" s="259"/>
      <c r="D1201" s="259"/>
      <c r="E1201" s="259"/>
      <c r="F1201" s="270"/>
      <c r="G1201" s="259"/>
      <c r="H1201" s="259"/>
      <c r="I1201" s="259"/>
      <c r="J1201" s="259"/>
    </row>
    <row r="1202" spans="1:10">
      <c r="A1202" s="259"/>
      <c r="B1202" s="259"/>
      <c r="C1202" s="259"/>
      <c r="D1202" s="259"/>
      <c r="E1202" s="259"/>
      <c r="F1202" s="270"/>
      <c r="G1202" s="259"/>
      <c r="H1202" s="259"/>
      <c r="I1202" s="259"/>
      <c r="J1202" s="259"/>
    </row>
    <row r="1203" spans="1:10">
      <c r="A1203" s="259"/>
      <c r="B1203" s="259"/>
      <c r="C1203" s="259"/>
      <c r="D1203" s="259"/>
      <c r="E1203" s="259"/>
      <c r="F1203" s="270"/>
      <c r="G1203" s="259"/>
      <c r="H1203" s="259"/>
      <c r="I1203" s="259"/>
      <c r="J1203" s="259"/>
    </row>
    <row r="1204" spans="1:10">
      <c r="A1204" s="259"/>
      <c r="B1204" s="259"/>
      <c r="C1204" s="259"/>
      <c r="D1204" s="259"/>
      <c r="E1204" s="259"/>
      <c r="F1204" s="270"/>
      <c r="G1204" s="259"/>
      <c r="H1204" s="259"/>
      <c r="I1204" s="259"/>
      <c r="J1204" s="259"/>
    </row>
    <row r="1205" spans="1:10">
      <c r="A1205" s="259"/>
      <c r="B1205" s="259"/>
      <c r="C1205" s="259"/>
      <c r="D1205" s="259"/>
      <c r="E1205" s="259"/>
      <c r="F1205" s="270"/>
      <c r="G1205" s="259"/>
      <c r="H1205" s="259"/>
      <c r="I1205" s="259"/>
      <c r="J1205" s="259"/>
    </row>
    <row r="1206" spans="1:10">
      <c r="A1206" s="259"/>
      <c r="B1206" s="259"/>
      <c r="C1206" s="259"/>
      <c r="D1206" s="259"/>
      <c r="E1206" s="259"/>
      <c r="F1206" s="270"/>
      <c r="G1206" s="259"/>
      <c r="H1206" s="259"/>
      <c r="I1206" s="259"/>
      <c r="J1206" s="259"/>
    </row>
    <row r="1207" spans="1:10">
      <c r="A1207" s="259"/>
      <c r="B1207" s="259"/>
      <c r="C1207" s="259"/>
      <c r="D1207" s="259"/>
      <c r="E1207" s="259"/>
      <c r="F1207" s="270"/>
      <c r="G1207" s="259"/>
      <c r="H1207" s="259"/>
      <c r="I1207" s="259"/>
      <c r="J1207" s="259"/>
    </row>
    <row r="1208" spans="1:10">
      <c r="A1208" s="259"/>
      <c r="B1208" s="259"/>
      <c r="C1208" s="259"/>
      <c r="D1208" s="259"/>
      <c r="E1208" s="259"/>
      <c r="F1208" s="270"/>
      <c r="G1208" s="259"/>
      <c r="H1208" s="259"/>
      <c r="I1208" s="259"/>
      <c r="J1208" s="259"/>
    </row>
    <row r="1209" spans="1:10">
      <c r="A1209" s="259"/>
      <c r="B1209" s="259"/>
      <c r="C1209" s="259"/>
      <c r="D1209" s="259"/>
      <c r="E1209" s="259"/>
      <c r="F1209" s="270"/>
      <c r="G1209" s="259"/>
      <c r="H1209" s="259"/>
      <c r="I1209" s="259"/>
      <c r="J1209" s="259"/>
    </row>
    <row r="1210" spans="1:10">
      <c r="A1210" s="259"/>
      <c r="B1210" s="259"/>
      <c r="C1210" s="259"/>
      <c r="D1210" s="259"/>
      <c r="E1210" s="259"/>
      <c r="F1210" s="270"/>
      <c r="G1210" s="259"/>
      <c r="H1210" s="259"/>
      <c r="I1210" s="259"/>
      <c r="J1210" s="259"/>
    </row>
    <row r="1211" spans="1:10">
      <c r="A1211" s="259"/>
      <c r="B1211" s="259"/>
      <c r="C1211" s="259"/>
      <c r="D1211" s="259"/>
      <c r="E1211" s="259"/>
      <c r="F1211" s="270"/>
      <c r="G1211" s="259"/>
      <c r="H1211" s="259"/>
      <c r="I1211" s="259"/>
      <c r="J1211" s="259"/>
    </row>
    <row r="1212" spans="1:10">
      <c r="A1212" s="259"/>
      <c r="B1212" s="259"/>
      <c r="C1212" s="259"/>
      <c r="D1212" s="259"/>
      <c r="E1212" s="259"/>
      <c r="F1212" s="270"/>
      <c r="G1212" s="259"/>
      <c r="H1212" s="259"/>
      <c r="I1212" s="259"/>
      <c r="J1212" s="259"/>
    </row>
    <row r="1213" spans="1:10">
      <c r="A1213" s="259"/>
      <c r="B1213" s="259"/>
      <c r="C1213" s="259"/>
      <c r="D1213" s="259"/>
      <c r="E1213" s="259"/>
      <c r="F1213" s="270"/>
      <c r="G1213" s="259"/>
      <c r="H1213" s="259"/>
      <c r="I1213" s="259"/>
      <c r="J1213" s="259"/>
    </row>
    <row r="1214" spans="1:10">
      <c r="A1214" s="259"/>
      <c r="B1214" s="259"/>
      <c r="C1214" s="259"/>
      <c r="D1214" s="259"/>
      <c r="E1214" s="259"/>
      <c r="F1214" s="270"/>
      <c r="G1214" s="259"/>
      <c r="H1214" s="259"/>
      <c r="I1214" s="259"/>
      <c r="J1214" s="259"/>
    </row>
    <row r="1215" spans="1:10">
      <c r="A1215" s="259"/>
      <c r="B1215" s="259"/>
      <c r="C1215" s="259"/>
      <c r="D1215" s="259"/>
      <c r="E1215" s="259"/>
      <c r="F1215" s="270"/>
      <c r="G1215" s="259"/>
      <c r="H1215" s="259"/>
      <c r="I1215" s="259"/>
      <c r="J1215" s="259"/>
    </row>
    <row r="1216" spans="1:10">
      <c r="A1216" s="259"/>
      <c r="B1216" s="259"/>
      <c r="C1216" s="259"/>
      <c r="D1216" s="259"/>
      <c r="E1216" s="259"/>
      <c r="F1216" s="270"/>
      <c r="G1216" s="259"/>
      <c r="H1216" s="259"/>
      <c r="I1216" s="259"/>
      <c r="J1216" s="259"/>
    </row>
    <row r="1217" spans="1:10">
      <c r="A1217" s="259"/>
      <c r="B1217" s="259"/>
      <c r="C1217" s="259"/>
      <c r="D1217" s="259"/>
      <c r="E1217" s="259"/>
      <c r="F1217" s="270"/>
      <c r="G1217" s="259"/>
      <c r="H1217" s="259"/>
      <c r="I1217" s="259"/>
      <c r="J1217" s="259"/>
    </row>
    <row r="1218" spans="1:10">
      <c r="A1218" s="259"/>
      <c r="B1218" s="259"/>
      <c r="C1218" s="259"/>
      <c r="D1218" s="259"/>
      <c r="E1218" s="259"/>
      <c r="F1218" s="270"/>
      <c r="G1218" s="259"/>
      <c r="H1218" s="259"/>
      <c r="I1218" s="259"/>
      <c r="J1218" s="259"/>
    </row>
    <row r="1219" spans="1:10">
      <c r="A1219" s="259"/>
      <c r="B1219" s="259"/>
      <c r="C1219" s="259"/>
      <c r="D1219" s="259"/>
      <c r="E1219" s="259"/>
      <c r="F1219" s="270"/>
      <c r="G1219" s="259"/>
      <c r="H1219" s="259"/>
      <c r="I1219" s="259"/>
      <c r="J1219" s="259"/>
    </row>
    <row r="1220" spans="1:10">
      <c r="A1220" s="259"/>
      <c r="B1220" s="259"/>
      <c r="C1220" s="259"/>
      <c r="D1220" s="259"/>
      <c r="E1220" s="259"/>
      <c r="F1220" s="270"/>
      <c r="G1220" s="259"/>
      <c r="H1220" s="259"/>
      <c r="I1220" s="259"/>
      <c r="J1220" s="259"/>
    </row>
    <row r="1221" spans="1:10">
      <c r="A1221" s="259"/>
      <c r="B1221" s="259"/>
      <c r="C1221" s="259"/>
      <c r="D1221" s="259"/>
      <c r="E1221" s="259"/>
      <c r="F1221" s="270"/>
      <c r="G1221" s="259"/>
      <c r="H1221" s="259"/>
      <c r="I1221" s="259"/>
      <c r="J1221" s="259"/>
    </row>
    <row r="1222" spans="1:10">
      <c r="A1222" s="259"/>
      <c r="B1222" s="259"/>
      <c r="C1222" s="259"/>
      <c r="D1222" s="259"/>
      <c r="E1222" s="259"/>
      <c r="F1222" s="270"/>
      <c r="G1222" s="259"/>
      <c r="H1222" s="259"/>
      <c r="I1222" s="259"/>
      <c r="J1222" s="259"/>
    </row>
    <row r="1223" spans="1:10">
      <c r="A1223" s="259"/>
      <c r="B1223" s="259"/>
      <c r="C1223" s="259"/>
      <c r="D1223" s="259"/>
      <c r="E1223" s="259"/>
      <c r="F1223" s="270"/>
      <c r="G1223" s="259"/>
      <c r="H1223" s="259"/>
      <c r="I1223" s="259"/>
      <c r="J1223" s="259"/>
    </row>
    <row r="1224" spans="1:10">
      <c r="A1224" s="259"/>
      <c r="B1224" s="259"/>
      <c r="C1224" s="259"/>
      <c r="D1224" s="259"/>
      <c r="E1224" s="259"/>
      <c r="F1224" s="270"/>
      <c r="G1224" s="259"/>
      <c r="H1224" s="259"/>
      <c r="I1224" s="259"/>
      <c r="J1224" s="259"/>
    </row>
    <row r="1225" spans="1:10">
      <c r="A1225" s="259"/>
      <c r="B1225" s="259"/>
      <c r="C1225" s="259"/>
      <c r="D1225" s="259"/>
      <c r="E1225" s="259"/>
      <c r="F1225" s="270"/>
      <c r="G1225" s="259"/>
      <c r="H1225" s="259"/>
      <c r="I1225" s="259"/>
      <c r="J1225" s="259"/>
    </row>
    <row r="1226" spans="1:10">
      <c r="A1226" s="259"/>
      <c r="B1226" s="259"/>
      <c r="C1226" s="259"/>
      <c r="D1226" s="259"/>
      <c r="E1226" s="259"/>
      <c r="F1226" s="270"/>
      <c r="G1226" s="259"/>
      <c r="H1226" s="259"/>
      <c r="I1226" s="259"/>
      <c r="J1226" s="259"/>
    </row>
    <row r="1227" spans="1:10">
      <c r="A1227" s="259"/>
      <c r="B1227" s="259"/>
      <c r="C1227" s="259"/>
      <c r="D1227" s="259"/>
      <c r="E1227" s="259"/>
      <c r="F1227" s="270"/>
      <c r="G1227" s="259"/>
      <c r="H1227" s="259"/>
      <c r="I1227" s="259"/>
      <c r="J1227" s="259"/>
    </row>
    <row r="1228" spans="1:10">
      <c r="A1228" s="259"/>
      <c r="B1228" s="259"/>
      <c r="C1228" s="259"/>
      <c r="D1228" s="259"/>
      <c r="E1228" s="259"/>
      <c r="F1228" s="270"/>
      <c r="G1228" s="259"/>
      <c r="H1228" s="259"/>
      <c r="I1228" s="259"/>
      <c r="J1228" s="259"/>
    </row>
    <row r="1229" spans="1:10">
      <c r="A1229" s="259"/>
      <c r="B1229" s="259"/>
      <c r="C1229" s="259"/>
      <c r="D1229" s="259"/>
      <c r="E1229" s="259"/>
      <c r="F1229" s="270"/>
      <c r="G1229" s="259"/>
      <c r="H1229" s="259"/>
      <c r="I1229" s="259"/>
      <c r="J1229" s="259"/>
    </row>
    <row r="1230" spans="1:10">
      <c r="A1230" s="259"/>
      <c r="B1230" s="259"/>
      <c r="C1230" s="259"/>
      <c r="D1230" s="259"/>
      <c r="E1230" s="259"/>
      <c r="F1230" s="270"/>
      <c r="G1230" s="259"/>
      <c r="H1230" s="259"/>
      <c r="I1230" s="259"/>
      <c r="J1230" s="259"/>
    </row>
    <row r="1231" spans="1:10">
      <c r="A1231" s="259"/>
      <c r="B1231" s="259"/>
      <c r="C1231" s="259"/>
      <c r="D1231" s="259"/>
      <c r="E1231" s="259"/>
      <c r="F1231" s="270"/>
      <c r="G1231" s="259"/>
      <c r="H1231" s="259"/>
      <c r="I1231" s="259"/>
      <c r="J1231" s="259"/>
    </row>
    <row r="1232" spans="1:10">
      <c r="A1232" s="259"/>
      <c r="B1232" s="259"/>
      <c r="C1232" s="259"/>
      <c r="D1232" s="259"/>
      <c r="E1232" s="259"/>
      <c r="F1232" s="270"/>
      <c r="G1232" s="259"/>
      <c r="H1232" s="259"/>
      <c r="I1232" s="259"/>
      <c r="J1232" s="259"/>
    </row>
    <row r="1233" spans="1:10">
      <c r="A1233" s="259"/>
      <c r="B1233" s="259"/>
      <c r="C1233" s="259"/>
      <c r="D1233" s="259"/>
      <c r="E1233" s="259"/>
      <c r="F1233" s="270"/>
      <c r="G1233" s="259"/>
      <c r="H1233" s="259"/>
      <c r="I1233" s="259"/>
      <c r="J1233" s="259"/>
    </row>
    <row r="1234" spans="1:10">
      <c r="A1234" s="259"/>
      <c r="B1234" s="259"/>
      <c r="C1234" s="259"/>
      <c r="D1234" s="259"/>
      <c r="E1234" s="259"/>
      <c r="F1234" s="270"/>
      <c r="G1234" s="259"/>
      <c r="H1234" s="259"/>
      <c r="I1234" s="259"/>
      <c r="J1234" s="259"/>
    </row>
    <row r="1235" spans="1:10">
      <c r="A1235" s="259"/>
      <c r="B1235" s="259"/>
      <c r="C1235" s="259"/>
      <c r="D1235" s="259"/>
      <c r="E1235" s="259"/>
      <c r="F1235" s="270"/>
      <c r="G1235" s="259"/>
      <c r="H1235" s="259"/>
      <c r="I1235" s="259"/>
      <c r="J1235" s="259"/>
    </row>
    <row r="1236" spans="1:10">
      <c r="A1236" s="259"/>
      <c r="B1236" s="259"/>
      <c r="C1236" s="259"/>
      <c r="D1236" s="259"/>
      <c r="E1236" s="259"/>
      <c r="F1236" s="270"/>
      <c r="G1236" s="259"/>
      <c r="H1236" s="259"/>
      <c r="I1236" s="259"/>
      <c r="J1236" s="259"/>
    </row>
    <row r="1237" spans="1:10">
      <c r="A1237" s="259"/>
      <c r="B1237" s="259"/>
      <c r="C1237" s="259"/>
      <c r="D1237" s="259"/>
      <c r="E1237" s="259"/>
      <c r="F1237" s="270"/>
      <c r="G1237" s="259"/>
      <c r="H1237" s="259"/>
      <c r="I1237" s="259"/>
      <c r="J1237" s="259"/>
    </row>
    <row r="1238" spans="1:10">
      <c r="A1238" s="259"/>
      <c r="B1238" s="259"/>
      <c r="C1238" s="259"/>
      <c r="D1238" s="259"/>
      <c r="E1238" s="259"/>
      <c r="F1238" s="270"/>
      <c r="G1238" s="259"/>
      <c r="H1238" s="259"/>
      <c r="I1238" s="259"/>
      <c r="J1238" s="259"/>
    </row>
    <row r="1239" spans="1:10">
      <c r="A1239" s="259"/>
      <c r="B1239" s="259"/>
      <c r="C1239" s="259"/>
      <c r="D1239" s="259"/>
      <c r="E1239" s="259"/>
      <c r="F1239" s="270"/>
      <c r="G1239" s="259"/>
      <c r="H1239" s="259"/>
      <c r="I1239" s="259"/>
      <c r="J1239" s="259"/>
    </row>
    <row r="1240" spans="1:10">
      <c r="A1240" s="259"/>
      <c r="B1240" s="259"/>
      <c r="C1240" s="259"/>
      <c r="D1240" s="259"/>
      <c r="E1240" s="259"/>
      <c r="F1240" s="270"/>
      <c r="G1240" s="259"/>
      <c r="H1240" s="259"/>
      <c r="I1240" s="259"/>
      <c r="J1240" s="259"/>
    </row>
    <row r="1241" spans="1:10">
      <c r="A1241" s="259"/>
      <c r="B1241" s="259"/>
      <c r="C1241" s="259"/>
      <c r="D1241" s="259"/>
      <c r="E1241" s="259"/>
      <c r="F1241" s="270"/>
      <c r="G1241" s="259"/>
      <c r="H1241" s="259"/>
      <c r="I1241" s="259"/>
      <c r="J1241" s="259"/>
    </row>
    <row r="1242" spans="1:10">
      <c r="A1242" s="259"/>
      <c r="B1242" s="259"/>
      <c r="C1242" s="259"/>
      <c r="D1242" s="259"/>
      <c r="E1242" s="259"/>
      <c r="F1242" s="270"/>
      <c r="G1242" s="259"/>
      <c r="H1242" s="259"/>
      <c r="I1242" s="259"/>
      <c r="J1242" s="259"/>
    </row>
    <row r="1243" spans="1:10">
      <c r="A1243" s="259"/>
      <c r="B1243" s="259"/>
      <c r="C1243" s="259"/>
      <c r="D1243" s="259"/>
      <c r="E1243" s="259"/>
      <c r="F1243" s="270"/>
      <c r="G1243" s="259"/>
      <c r="H1243" s="259"/>
      <c r="I1243" s="259"/>
      <c r="J1243" s="259"/>
    </row>
    <row r="1244" spans="1:10">
      <c r="A1244" s="259"/>
      <c r="B1244" s="259"/>
      <c r="C1244" s="259"/>
      <c r="D1244" s="259"/>
      <c r="E1244" s="259"/>
      <c r="F1244" s="270"/>
      <c r="G1244" s="259"/>
      <c r="H1244" s="259"/>
      <c r="I1244" s="259"/>
      <c r="J1244" s="259"/>
    </row>
    <row r="1245" spans="1:10">
      <c r="A1245" s="259"/>
      <c r="B1245" s="259"/>
      <c r="C1245" s="259"/>
      <c r="D1245" s="259"/>
      <c r="E1245" s="259"/>
      <c r="F1245" s="270"/>
      <c r="G1245" s="259"/>
      <c r="H1245" s="259"/>
      <c r="I1245" s="259"/>
      <c r="J1245" s="259"/>
    </row>
    <row r="1246" spans="1:10">
      <c r="A1246" s="259"/>
      <c r="B1246" s="259"/>
      <c r="C1246" s="259"/>
      <c r="D1246" s="259"/>
      <c r="E1246" s="259"/>
      <c r="F1246" s="270"/>
      <c r="G1246" s="259"/>
      <c r="H1246" s="259"/>
      <c r="I1246" s="259"/>
      <c r="J1246" s="259"/>
    </row>
    <row r="1247" spans="1:10">
      <c r="A1247" s="259"/>
      <c r="B1247" s="259"/>
      <c r="C1247" s="259"/>
      <c r="D1247" s="259"/>
      <c r="E1247" s="259"/>
      <c r="F1247" s="270"/>
      <c r="G1247" s="259"/>
      <c r="H1247" s="259"/>
      <c r="I1247" s="259"/>
      <c r="J1247" s="259"/>
    </row>
    <row r="1248" spans="1:10">
      <c r="A1248" s="259"/>
      <c r="B1248" s="259"/>
      <c r="C1248" s="259"/>
      <c r="D1248" s="259"/>
      <c r="E1248" s="259"/>
      <c r="F1248" s="270"/>
      <c r="G1248" s="259"/>
      <c r="H1248" s="259"/>
      <c r="I1248" s="259"/>
      <c r="J1248" s="259"/>
    </row>
    <row r="1249" spans="1:10">
      <c r="A1249" s="259"/>
      <c r="B1249" s="259"/>
      <c r="C1249" s="259"/>
      <c r="D1249" s="259"/>
      <c r="E1249" s="259"/>
      <c r="F1249" s="270"/>
      <c r="G1249" s="259"/>
      <c r="H1249" s="259"/>
      <c r="I1249" s="259"/>
      <c r="J1249" s="259"/>
    </row>
    <row r="1250" spans="1:10">
      <c r="A1250" s="259"/>
      <c r="B1250" s="259"/>
      <c r="C1250" s="259"/>
      <c r="D1250" s="259"/>
      <c r="E1250" s="259"/>
      <c r="F1250" s="270"/>
      <c r="G1250" s="259"/>
      <c r="H1250" s="259"/>
      <c r="I1250" s="259"/>
      <c r="J1250" s="259"/>
    </row>
    <row r="1251" spans="1:10">
      <c r="A1251" s="259"/>
      <c r="B1251" s="259"/>
      <c r="C1251" s="259"/>
      <c r="D1251" s="259"/>
      <c r="E1251" s="259"/>
      <c r="F1251" s="270"/>
      <c r="G1251" s="259"/>
      <c r="H1251" s="259"/>
      <c r="I1251" s="259"/>
      <c r="J1251" s="259"/>
    </row>
    <row r="1252" spans="1:10">
      <c r="A1252" s="259"/>
      <c r="B1252" s="259"/>
      <c r="C1252" s="259"/>
      <c r="D1252" s="259"/>
      <c r="E1252" s="259"/>
      <c r="F1252" s="270"/>
      <c r="G1252" s="259"/>
      <c r="H1252" s="259"/>
      <c r="I1252" s="259"/>
      <c r="J1252" s="259"/>
    </row>
    <row r="1253" spans="1:10">
      <c r="A1253" s="259"/>
      <c r="B1253" s="259"/>
      <c r="C1253" s="259"/>
      <c r="D1253" s="259"/>
      <c r="E1253" s="259"/>
      <c r="F1253" s="270"/>
      <c r="G1253" s="259"/>
      <c r="H1253" s="259"/>
      <c r="I1253" s="259"/>
      <c r="J1253" s="259"/>
    </row>
    <row r="1254" spans="1:10">
      <c r="A1254" s="259"/>
      <c r="B1254" s="259"/>
      <c r="C1254" s="259"/>
      <c r="D1254" s="259"/>
      <c r="E1254" s="259"/>
      <c r="F1254" s="270"/>
      <c r="G1254" s="259"/>
      <c r="H1254" s="259"/>
      <c r="I1254" s="259"/>
      <c r="J1254" s="259"/>
    </row>
    <row r="1255" spans="1:10">
      <c r="A1255" s="259"/>
      <c r="B1255" s="259"/>
      <c r="C1255" s="259"/>
      <c r="D1255" s="259"/>
      <c r="E1255" s="259"/>
      <c r="F1255" s="270"/>
      <c r="G1255" s="259"/>
      <c r="H1255" s="259"/>
      <c r="I1255" s="259"/>
      <c r="J1255" s="259"/>
    </row>
    <row r="1256" spans="1:10">
      <c r="A1256" s="259"/>
      <c r="B1256" s="259"/>
      <c r="C1256" s="259"/>
      <c r="D1256" s="259"/>
      <c r="E1256" s="259"/>
      <c r="F1256" s="270"/>
      <c r="G1256" s="259"/>
      <c r="H1256" s="259"/>
      <c r="I1256" s="259"/>
      <c r="J1256" s="259"/>
    </row>
    <row r="1257" spans="1:10">
      <c r="A1257" s="259"/>
      <c r="B1257" s="259"/>
      <c r="C1257" s="259"/>
      <c r="D1257" s="259"/>
      <c r="E1257" s="259"/>
      <c r="F1257" s="270"/>
      <c r="G1257" s="259"/>
      <c r="H1257" s="259"/>
      <c r="I1257" s="259"/>
      <c r="J1257" s="259"/>
    </row>
    <row r="1258" spans="1:10">
      <c r="A1258" s="259"/>
      <c r="B1258" s="259"/>
      <c r="C1258" s="259"/>
      <c r="D1258" s="259"/>
      <c r="E1258" s="259"/>
      <c r="F1258" s="270"/>
      <c r="G1258" s="259"/>
      <c r="H1258" s="259"/>
      <c r="I1258" s="259"/>
      <c r="J1258" s="259"/>
    </row>
    <row r="1259" spans="1:10">
      <c r="A1259" s="259"/>
      <c r="B1259" s="259"/>
      <c r="C1259" s="259"/>
      <c r="D1259" s="259"/>
      <c r="E1259" s="259"/>
      <c r="F1259" s="270"/>
      <c r="G1259" s="259"/>
      <c r="H1259" s="259"/>
      <c r="I1259" s="259"/>
      <c r="J1259" s="259"/>
    </row>
    <row r="1260" spans="1:10">
      <c r="A1260" s="259"/>
      <c r="B1260" s="259"/>
      <c r="C1260" s="259"/>
      <c r="D1260" s="259"/>
      <c r="E1260" s="259"/>
      <c r="F1260" s="270"/>
      <c r="G1260" s="259"/>
      <c r="H1260" s="259"/>
      <c r="I1260" s="259"/>
      <c r="J1260" s="259"/>
    </row>
    <row r="1261" spans="1:10">
      <c r="A1261" s="259"/>
      <c r="B1261" s="259"/>
      <c r="C1261" s="259"/>
      <c r="D1261" s="259"/>
      <c r="E1261" s="259"/>
      <c r="F1261" s="270"/>
      <c r="G1261" s="259"/>
      <c r="H1261" s="259"/>
      <c r="I1261" s="259"/>
      <c r="J1261" s="259"/>
    </row>
    <row r="1262" spans="1:10">
      <c r="A1262" s="259"/>
      <c r="B1262" s="259"/>
      <c r="C1262" s="259"/>
      <c r="D1262" s="259"/>
      <c r="E1262" s="259"/>
      <c r="F1262" s="270"/>
      <c r="G1262" s="259"/>
      <c r="H1262" s="259"/>
      <c r="I1262" s="259"/>
      <c r="J1262" s="259"/>
    </row>
    <row r="1263" spans="1:10">
      <c r="A1263" s="259"/>
      <c r="B1263" s="259"/>
      <c r="C1263" s="259"/>
      <c r="D1263" s="259"/>
      <c r="E1263" s="259"/>
      <c r="F1263" s="270"/>
      <c r="G1263" s="259"/>
      <c r="H1263" s="259"/>
      <c r="I1263" s="259"/>
      <c r="J1263" s="259"/>
    </row>
    <row r="1264" spans="1:10">
      <c r="A1264" s="259"/>
      <c r="B1264" s="259"/>
      <c r="C1264" s="259"/>
      <c r="D1264" s="259"/>
      <c r="E1264" s="259"/>
      <c r="F1264" s="270"/>
      <c r="G1264" s="259"/>
      <c r="H1264" s="259"/>
      <c r="I1264" s="259"/>
      <c r="J1264" s="259"/>
    </row>
    <row r="1265" spans="1:10">
      <c r="A1265" s="259"/>
      <c r="B1265" s="259"/>
      <c r="C1265" s="259"/>
      <c r="D1265" s="259"/>
      <c r="E1265" s="259"/>
      <c r="F1265" s="270"/>
      <c r="G1265" s="259"/>
      <c r="H1265" s="259"/>
      <c r="I1265" s="259"/>
      <c r="J1265" s="259"/>
    </row>
    <row r="1266" spans="1:10">
      <c r="A1266" s="259"/>
      <c r="B1266" s="259"/>
      <c r="C1266" s="259"/>
      <c r="D1266" s="259"/>
      <c r="E1266" s="259"/>
      <c r="F1266" s="270"/>
      <c r="G1266" s="259"/>
      <c r="H1266" s="259"/>
      <c r="I1266" s="259"/>
      <c r="J1266" s="259"/>
    </row>
    <row r="1267" spans="1:10">
      <c r="A1267" s="259"/>
      <c r="B1267" s="259"/>
      <c r="C1267" s="259"/>
      <c r="D1267" s="259"/>
      <c r="E1267" s="259"/>
      <c r="F1267" s="270"/>
      <c r="G1267" s="259"/>
      <c r="H1267" s="259"/>
      <c r="I1267" s="259"/>
      <c r="J1267" s="259"/>
    </row>
    <row r="1268" spans="1:10">
      <c r="A1268" s="259"/>
      <c r="B1268" s="259"/>
      <c r="C1268" s="259"/>
      <c r="D1268" s="259"/>
      <c r="E1268" s="259"/>
      <c r="F1268" s="270"/>
      <c r="G1268" s="259"/>
      <c r="H1268" s="259"/>
      <c r="I1268" s="259"/>
      <c r="J1268" s="259"/>
    </row>
    <row r="1269" spans="1:10">
      <c r="A1269" s="259"/>
      <c r="B1269" s="259"/>
      <c r="C1269" s="259"/>
      <c r="D1269" s="259"/>
      <c r="E1269" s="259"/>
      <c r="F1269" s="270"/>
      <c r="G1269" s="259"/>
      <c r="H1269" s="259"/>
      <c r="I1269" s="259"/>
      <c r="J1269" s="259"/>
    </row>
    <row r="1270" spans="1:10">
      <c r="A1270" s="259"/>
      <c r="B1270" s="259"/>
      <c r="C1270" s="259"/>
      <c r="D1270" s="259"/>
      <c r="E1270" s="259"/>
      <c r="F1270" s="270"/>
      <c r="G1270" s="259"/>
      <c r="H1270" s="259"/>
      <c r="I1270" s="259"/>
      <c r="J1270" s="259"/>
    </row>
    <row r="1271" spans="1:10">
      <c r="A1271" s="259"/>
      <c r="B1271" s="259"/>
      <c r="C1271" s="259"/>
      <c r="D1271" s="259"/>
      <c r="E1271" s="259"/>
      <c r="F1271" s="270"/>
      <c r="G1271" s="259"/>
      <c r="H1271" s="259"/>
      <c r="I1271" s="259"/>
      <c r="J1271" s="259"/>
    </row>
    <row r="1272" spans="1:10">
      <c r="A1272" s="259"/>
      <c r="B1272" s="259"/>
      <c r="C1272" s="259"/>
      <c r="D1272" s="259"/>
      <c r="E1272" s="259"/>
      <c r="F1272" s="270"/>
      <c r="G1272" s="259"/>
      <c r="H1272" s="259"/>
      <c r="I1272" s="259"/>
      <c r="J1272" s="259"/>
    </row>
    <row r="1273" spans="1:10">
      <c r="A1273" s="259"/>
      <c r="B1273" s="259"/>
      <c r="C1273" s="259"/>
      <c r="D1273" s="259"/>
      <c r="E1273" s="259"/>
      <c r="F1273" s="270"/>
      <c r="G1273" s="259"/>
      <c r="H1273" s="259"/>
      <c r="I1273" s="259"/>
      <c r="J1273" s="259"/>
    </row>
    <row r="1274" spans="1:10">
      <c r="A1274" s="259"/>
      <c r="B1274" s="259"/>
      <c r="C1274" s="259"/>
      <c r="D1274" s="259"/>
      <c r="E1274" s="259"/>
      <c r="F1274" s="270"/>
      <c r="G1274" s="259"/>
      <c r="H1274" s="259"/>
      <c r="I1274" s="259"/>
      <c r="J1274" s="259"/>
    </row>
    <row r="1275" spans="1:10">
      <c r="A1275" s="259"/>
      <c r="B1275" s="259"/>
      <c r="C1275" s="259"/>
      <c r="D1275" s="259"/>
      <c r="E1275" s="259"/>
      <c r="F1275" s="270"/>
      <c r="G1275" s="259"/>
      <c r="H1275" s="259"/>
      <c r="I1275" s="259"/>
      <c r="J1275" s="259"/>
    </row>
    <row r="1276" spans="1:10">
      <c r="A1276" s="259"/>
      <c r="B1276" s="259"/>
      <c r="C1276" s="259"/>
      <c r="D1276" s="259"/>
      <c r="E1276" s="259"/>
      <c r="F1276" s="270"/>
      <c r="G1276" s="259"/>
      <c r="H1276" s="259"/>
      <c r="I1276" s="259"/>
      <c r="J1276" s="259"/>
    </row>
    <row r="1277" spans="1:10">
      <c r="A1277" s="259"/>
      <c r="B1277" s="259"/>
      <c r="C1277" s="259"/>
      <c r="D1277" s="259"/>
      <c r="E1277" s="259"/>
      <c r="F1277" s="270"/>
      <c r="G1277" s="259"/>
      <c r="H1277" s="259"/>
      <c r="I1277" s="259"/>
      <c r="J1277" s="259"/>
    </row>
    <row r="1278" spans="1:10">
      <c r="A1278" s="259"/>
      <c r="B1278" s="259"/>
      <c r="C1278" s="259"/>
      <c r="D1278" s="259"/>
      <c r="E1278" s="259"/>
      <c r="F1278" s="270"/>
      <c r="G1278" s="259"/>
      <c r="H1278" s="259"/>
      <c r="I1278" s="259"/>
      <c r="J1278" s="259"/>
    </row>
    <row r="1279" spans="1:10">
      <c r="A1279" s="259"/>
      <c r="B1279" s="259"/>
      <c r="C1279" s="259"/>
      <c r="D1279" s="259"/>
      <c r="E1279" s="259"/>
      <c r="F1279" s="270"/>
      <c r="G1279" s="259"/>
      <c r="H1279" s="259"/>
      <c r="I1279" s="259"/>
      <c r="J1279" s="259"/>
    </row>
    <row r="1280" spans="1:10">
      <c r="A1280" s="259"/>
      <c r="B1280" s="259"/>
      <c r="C1280" s="259"/>
      <c r="D1280" s="259"/>
      <c r="E1280" s="259"/>
      <c r="F1280" s="270"/>
      <c r="G1280" s="259"/>
      <c r="H1280" s="259"/>
      <c r="I1280" s="259"/>
      <c r="J1280" s="259"/>
    </row>
    <row r="1281" spans="1:10">
      <c r="A1281" s="259"/>
      <c r="B1281" s="259"/>
      <c r="C1281" s="259"/>
      <c r="D1281" s="259"/>
      <c r="E1281" s="259"/>
      <c r="F1281" s="270"/>
      <c r="G1281" s="259"/>
      <c r="H1281" s="259"/>
      <c r="I1281" s="259"/>
      <c r="J1281" s="259"/>
    </row>
    <row r="1282" spans="1:10">
      <c r="A1282" s="259"/>
      <c r="B1282" s="259"/>
      <c r="C1282" s="259"/>
      <c r="D1282" s="259"/>
      <c r="E1282" s="259"/>
      <c r="F1282" s="270"/>
      <c r="G1282" s="259"/>
      <c r="H1282" s="259"/>
      <c r="I1282" s="259"/>
      <c r="J1282" s="259"/>
    </row>
    <row r="1283" spans="1:10">
      <c r="A1283" s="259"/>
      <c r="B1283" s="259"/>
      <c r="C1283" s="259"/>
      <c r="D1283" s="259"/>
      <c r="E1283" s="259"/>
      <c r="F1283" s="270"/>
      <c r="G1283" s="259"/>
      <c r="H1283" s="259"/>
      <c r="I1283" s="259"/>
      <c r="J1283" s="259"/>
    </row>
    <row r="1284" spans="1:10">
      <c r="A1284" s="259"/>
      <c r="B1284" s="259"/>
      <c r="C1284" s="259"/>
      <c r="D1284" s="259"/>
      <c r="E1284" s="259"/>
      <c r="F1284" s="270"/>
      <c r="G1284" s="259"/>
      <c r="H1284" s="259"/>
      <c r="I1284" s="259"/>
      <c r="J1284" s="259"/>
    </row>
    <row r="1285" spans="1:10">
      <c r="A1285" s="259"/>
      <c r="B1285" s="259"/>
      <c r="C1285" s="259"/>
      <c r="D1285" s="259"/>
      <c r="E1285" s="259"/>
      <c r="F1285" s="270"/>
      <c r="G1285" s="259"/>
      <c r="H1285" s="259"/>
      <c r="I1285" s="259"/>
      <c r="J1285" s="259"/>
    </row>
    <row r="1286" spans="1:10">
      <c r="A1286" s="259"/>
      <c r="B1286" s="259"/>
      <c r="C1286" s="259"/>
      <c r="D1286" s="259"/>
      <c r="E1286" s="259"/>
      <c r="F1286" s="270"/>
      <c r="G1286" s="259"/>
      <c r="H1286" s="259"/>
      <c r="I1286" s="259"/>
      <c r="J1286" s="259"/>
    </row>
    <row r="1287" spans="1:10">
      <c r="A1287" s="259"/>
      <c r="B1287" s="259"/>
      <c r="C1287" s="259"/>
      <c r="D1287" s="259"/>
      <c r="E1287" s="259"/>
      <c r="F1287" s="270"/>
      <c r="G1287" s="259"/>
      <c r="H1287" s="259"/>
      <c r="I1287" s="259"/>
      <c r="J1287" s="259"/>
    </row>
    <row r="1288" spans="1:10">
      <c r="A1288" s="259"/>
      <c r="B1288" s="259"/>
      <c r="C1288" s="259"/>
      <c r="D1288" s="259"/>
      <c r="E1288" s="259"/>
      <c r="F1288" s="270"/>
      <c r="G1288" s="259"/>
      <c r="H1288" s="259"/>
      <c r="I1288" s="259"/>
      <c r="J1288" s="259"/>
    </row>
    <row r="1289" spans="1:10">
      <c r="A1289" s="259"/>
      <c r="B1289" s="259"/>
      <c r="C1289" s="259"/>
      <c r="D1289" s="259"/>
      <c r="E1289" s="259"/>
      <c r="F1289" s="270"/>
      <c r="G1289" s="259"/>
      <c r="H1289" s="259"/>
      <c r="I1289" s="259"/>
      <c r="J1289" s="259"/>
    </row>
    <row r="1290" spans="1:10">
      <c r="A1290" s="259"/>
      <c r="B1290" s="259"/>
      <c r="C1290" s="259"/>
      <c r="D1290" s="259"/>
      <c r="E1290" s="259"/>
      <c r="F1290" s="270"/>
      <c r="G1290" s="259"/>
      <c r="H1290" s="259"/>
      <c r="I1290" s="259"/>
      <c r="J1290" s="259"/>
    </row>
    <row r="1291" spans="1:10">
      <c r="A1291" s="259"/>
      <c r="B1291" s="259"/>
      <c r="C1291" s="259"/>
      <c r="D1291" s="259"/>
      <c r="E1291" s="259"/>
      <c r="F1291" s="270"/>
      <c r="G1291" s="259"/>
      <c r="H1291" s="259"/>
      <c r="I1291" s="259"/>
      <c r="J1291" s="259"/>
    </row>
    <row r="1292" spans="1:10">
      <c r="A1292" s="259"/>
      <c r="B1292" s="259"/>
      <c r="C1292" s="259"/>
      <c r="D1292" s="259"/>
      <c r="E1292" s="259"/>
      <c r="F1292" s="270"/>
      <c r="G1292" s="259"/>
      <c r="H1292" s="259"/>
      <c r="I1292" s="259"/>
      <c r="J1292" s="259"/>
    </row>
    <row r="1293" spans="1:10">
      <c r="A1293" s="259"/>
      <c r="B1293" s="259"/>
      <c r="C1293" s="259"/>
      <c r="D1293" s="259"/>
      <c r="E1293" s="259"/>
      <c r="F1293" s="270"/>
      <c r="G1293" s="259"/>
      <c r="H1293" s="259"/>
      <c r="I1293" s="259"/>
      <c r="J1293" s="259"/>
    </row>
    <row r="1294" spans="1:10">
      <c r="A1294" s="259"/>
      <c r="B1294" s="259"/>
      <c r="C1294" s="259"/>
      <c r="D1294" s="259"/>
      <c r="E1294" s="259"/>
      <c r="F1294" s="270"/>
      <c r="G1294" s="259"/>
      <c r="H1294" s="259"/>
      <c r="I1294" s="259"/>
      <c r="J1294" s="259"/>
    </row>
    <row r="1295" spans="1:10">
      <c r="A1295" s="259"/>
      <c r="B1295" s="259"/>
      <c r="C1295" s="259"/>
      <c r="D1295" s="259"/>
      <c r="E1295" s="259"/>
      <c r="F1295" s="270"/>
      <c r="G1295" s="259"/>
      <c r="H1295" s="259"/>
      <c r="I1295" s="259"/>
      <c r="J1295" s="259"/>
    </row>
    <row r="1296" spans="1:10">
      <c r="A1296" s="259"/>
      <c r="B1296" s="259"/>
      <c r="C1296" s="259"/>
      <c r="D1296" s="259"/>
      <c r="E1296" s="259"/>
      <c r="F1296" s="270"/>
      <c r="G1296" s="259"/>
      <c r="H1296" s="259"/>
      <c r="I1296" s="259"/>
      <c r="J1296" s="259"/>
    </row>
    <row r="1297" spans="1:10">
      <c r="A1297" s="259"/>
      <c r="B1297" s="259"/>
      <c r="C1297" s="259"/>
      <c r="D1297" s="259"/>
      <c r="E1297" s="259"/>
      <c r="F1297" s="270"/>
      <c r="G1297" s="259"/>
      <c r="H1297" s="259"/>
      <c r="I1297" s="259"/>
      <c r="J1297" s="259"/>
    </row>
    <row r="1298" spans="1:10">
      <c r="A1298" s="259"/>
      <c r="B1298" s="259"/>
      <c r="C1298" s="259"/>
      <c r="D1298" s="259"/>
      <c r="E1298" s="259"/>
      <c r="F1298" s="270"/>
      <c r="G1298" s="259"/>
      <c r="H1298" s="259"/>
      <c r="I1298" s="259"/>
      <c r="J1298" s="259"/>
    </row>
    <row r="1299" spans="1:10">
      <c r="A1299" s="259"/>
      <c r="B1299" s="259"/>
      <c r="C1299" s="259"/>
      <c r="D1299" s="259"/>
      <c r="E1299" s="259"/>
      <c r="F1299" s="270"/>
      <c r="G1299" s="259"/>
      <c r="H1299" s="259"/>
      <c r="I1299" s="259"/>
      <c r="J1299" s="259"/>
    </row>
    <row r="1300" spans="1:10">
      <c r="A1300" s="259"/>
      <c r="B1300" s="259"/>
      <c r="C1300" s="259"/>
      <c r="D1300" s="259"/>
      <c r="E1300" s="259"/>
      <c r="F1300" s="270"/>
      <c r="G1300" s="259"/>
      <c r="H1300" s="259"/>
      <c r="I1300" s="259"/>
      <c r="J1300" s="259"/>
    </row>
    <row r="1301" spans="1:10">
      <c r="A1301" s="259"/>
      <c r="B1301" s="259"/>
      <c r="C1301" s="259"/>
      <c r="D1301" s="259"/>
      <c r="E1301" s="259"/>
      <c r="F1301" s="270"/>
      <c r="G1301" s="259"/>
      <c r="H1301" s="259"/>
      <c r="I1301" s="259"/>
      <c r="J1301" s="259"/>
    </row>
    <row r="1302" spans="1:10">
      <c r="A1302" s="259"/>
      <c r="B1302" s="259"/>
      <c r="C1302" s="259"/>
      <c r="D1302" s="259"/>
      <c r="E1302" s="259"/>
      <c r="F1302" s="270"/>
      <c r="G1302" s="259"/>
      <c r="H1302" s="259"/>
      <c r="I1302" s="259"/>
      <c r="J1302" s="259"/>
    </row>
    <row r="1303" spans="1:10">
      <c r="A1303" s="259"/>
      <c r="B1303" s="259"/>
      <c r="C1303" s="259"/>
      <c r="D1303" s="259"/>
      <c r="E1303" s="259"/>
      <c r="F1303" s="270"/>
      <c r="G1303" s="259"/>
      <c r="H1303" s="259"/>
      <c r="I1303" s="259"/>
      <c r="J1303" s="259"/>
    </row>
    <row r="1304" spans="1:10">
      <c r="A1304" s="259"/>
      <c r="B1304" s="259"/>
      <c r="C1304" s="259"/>
      <c r="D1304" s="259"/>
      <c r="E1304" s="259"/>
      <c r="F1304" s="270"/>
      <c r="G1304" s="259"/>
      <c r="H1304" s="259"/>
      <c r="I1304" s="259"/>
      <c r="J1304" s="259"/>
    </row>
    <row r="1305" spans="1:10">
      <c r="A1305" s="259"/>
      <c r="B1305" s="259"/>
      <c r="C1305" s="259"/>
      <c r="D1305" s="259"/>
      <c r="E1305" s="259"/>
      <c r="F1305" s="270"/>
      <c r="G1305" s="259"/>
      <c r="H1305" s="259"/>
      <c r="I1305" s="259"/>
      <c r="J1305" s="259"/>
    </row>
    <row r="1306" spans="1:10">
      <c r="A1306" s="259"/>
      <c r="B1306" s="259"/>
      <c r="C1306" s="259"/>
      <c r="D1306" s="259"/>
      <c r="E1306" s="259"/>
      <c r="F1306" s="270"/>
      <c r="G1306" s="259"/>
      <c r="H1306" s="259"/>
      <c r="I1306" s="259"/>
      <c r="J1306" s="259"/>
    </row>
    <row r="1307" spans="1:10">
      <c r="A1307" s="259"/>
      <c r="B1307" s="259"/>
      <c r="C1307" s="259"/>
      <c r="D1307" s="259"/>
      <c r="E1307" s="259"/>
      <c r="F1307" s="270"/>
      <c r="G1307" s="259"/>
      <c r="H1307" s="259"/>
      <c r="I1307" s="259"/>
      <c r="J1307" s="259"/>
    </row>
    <row r="1308" spans="1:10">
      <c r="A1308" s="259"/>
      <c r="B1308" s="259"/>
      <c r="C1308" s="259"/>
      <c r="D1308" s="259"/>
      <c r="E1308" s="259"/>
      <c r="F1308" s="270"/>
      <c r="G1308" s="259"/>
      <c r="H1308" s="259"/>
      <c r="I1308" s="259"/>
      <c r="J1308" s="259"/>
    </row>
    <row r="1309" spans="1:10">
      <c r="A1309" s="259"/>
      <c r="B1309" s="259"/>
      <c r="C1309" s="259"/>
      <c r="D1309" s="259"/>
      <c r="E1309" s="259"/>
      <c r="F1309" s="270"/>
      <c r="G1309" s="259"/>
      <c r="H1309" s="259"/>
      <c r="I1309" s="259"/>
      <c r="J1309" s="259"/>
    </row>
    <row r="1310" spans="1:10">
      <c r="A1310" s="259"/>
      <c r="B1310" s="259"/>
      <c r="C1310" s="259"/>
      <c r="D1310" s="259"/>
      <c r="E1310" s="259"/>
      <c r="F1310" s="270"/>
      <c r="G1310" s="259"/>
      <c r="H1310" s="259"/>
      <c r="I1310" s="259"/>
      <c r="J1310" s="259"/>
    </row>
    <row r="1311" spans="1:10">
      <c r="A1311" s="259"/>
      <c r="B1311" s="259"/>
      <c r="C1311" s="259"/>
      <c r="D1311" s="259"/>
      <c r="E1311" s="259"/>
      <c r="F1311" s="270"/>
      <c r="G1311" s="259"/>
      <c r="H1311" s="259"/>
      <c r="I1311" s="259"/>
      <c r="J1311" s="259"/>
    </row>
    <row r="1312" spans="1:10">
      <c r="A1312" s="259"/>
      <c r="B1312" s="259"/>
      <c r="C1312" s="259"/>
      <c r="D1312" s="259"/>
      <c r="E1312" s="259"/>
      <c r="F1312" s="270"/>
      <c r="G1312" s="259"/>
      <c r="H1312" s="259"/>
      <c r="I1312" s="259"/>
      <c r="J1312" s="259"/>
    </row>
    <row r="1313" spans="1:10">
      <c r="A1313" s="259"/>
      <c r="B1313" s="259"/>
      <c r="C1313" s="259"/>
      <c r="D1313" s="259"/>
      <c r="E1313" s="259"/>
      <c r="F1313" s="270"/>
      <c r="G1313" s="259"/>
      <c r="H1313" s="259"/>
      <c r="I1313" s="259"/>
      <c r="J1313" s="259"/>
    </row>
    <row r="1314" spans="1:10">
      <c r="A1314" s="259"/>
      <c r="B1314" s="259"/>
      <c r="C1314" s="259"/>
      <c r="D1314" s="259"/>
      <c r="E1314" s="259"/>
      <c r="F1314" s="270"/>
      <c r="G1314" s="259"/>
      <c r="H1314" s="259"/>
      <c r="I1314" s="259"/>
      <c r="J1314" s="259"/>
    </row>
    <row r="1315" spans="1:10">
      <c r="A1315" s="259"/>
      <c r="B1315" s="259"/>
      <c r="C1315" s="259"/>
      <c r="D1315" s="259"/>
      <c r="E1315" s="259"/>
      <c r="F1315" s="270"/>
      <c r="G1315" s="259"/>
      <c r="H1315" s="259"/>
      <c r="I1315" s="259"/>
      <c r="J1315" s="259"/>
    </row>
    <row r="1316" spans="1:10">
      <c r="A1316" s="259"/>
      <c r="B1316" s="259"/>
      <c r="C1316" s="259"/>
      <c r="D1316" s="259"/>
      <c r="E1316" s="259"/>
      <c r="F1316" s="270"/>
      <c r="G1316" s="259"/>
      <c r="H1316" s="259"/>
      <c r="I1316" s="259"/>
      <c r="J1316" s="259"/>
    </row>
    <row r="1317" spans="1:10">
      <c r="A1317" s="259"/>
      <c r="B1317" s="259"/>
      <c r="C1317" s="259"/>
      <c r="D1317" s="259"/>
      <c r="E1317" s="259"/>
      <c r="F1317" s="270"/>
      <c r="G1317" s="259"/>
      <c r="H1317" s="259"/>
      <c r="I1317" s="259"/>
      <c r="J1317" s="259"/>
    </row>
    <row r="1318" spans="1:10">
      <c r="A1318" s="259"/>
      <c r="B1318" s="259"/>
      <c r="C1318" s="259"/>
      <c r="D1318" s="259"/>
      <c r="E1318" s="259"/>
      <c r="F1318" s="270"/>
      <c r="G1318" s="259"/>
      <c r="H1318" s="259"/>
      <c r="I1318" s="259"/>
      <c r="J1318" s="259"/>
    </row>
    <row r="1319" spans="1:10">
      <c r="A1319" s="259"/>
      <c r="B1319" s="259"/>
      <c r="C1319" s="259"/>
      <c r="D1319" s="259"/>
      <c r="E1319" s="259"/>
      <c r="F1319" s="270"/>
      <c r="G1319" s="259"/>
      <c r="H1319" s="259"/>
      <c r="I1319" s="259"/>
      <c r="J1319" s="259"/>
    </row>
    <row r="1320" spans="1:10">
      <c r="A1320" s="259"/>
      <c r="B1320" s="259"/>
      <c r="C1320" s="259"/>
      <c r="D1320" s="259"/>
      <c r="E1320" s="259"/>
      <c r="F1320" s="270"/>
      <c r="G1320" s="259"/>
      <c r="H1320" s="259"/>
      <c r="I1320" s="259"/>
      <c r="J1320" s="259"/>
    </row>
    <row r="1321" spans="1:10">
      <c r="A1321" s="259"/>
      <c r="B1321" s="259"/>
      <c r="C1321" s="259"/>
      <c r="D1321" s="259"/>
      <c r="E1321" s="259"/>
      <c r="F1321" s="270"/>
      <c r="G1321" s="259"/>
      <c r="H1321" s="259"/>
      <c r="I1321" s="259"/>
      <c r="J1321" s="259"/>
    </row>
    <row r="1322" spans="1:10">
      <c r="A1322" s="259"/>
      <c r="B1322" s="259"/>
      <c r="C1322" s="259"/>
      <c r="D1322" s="259"/>
      <c r="E1322" s="259"/>
      <c r="F1322" s="270"/>
      <c r="G1322" s="259"/>
      <c r="H1322" s="259"/>
      <c r="I1322" s="259"/>
      <c r="J1322" s="259"/>
    </row>
    <row r="1323" spans="1:10">
      <c r="A1323" s="259"/>
      <c r="B1323" s="259"/>
      <c r="C1323" s="259"/>
      <c r="D1323" s="259"/>
      <c r="E1323" s="259"/>
      <c r="F1323" s="270"/>
      <c r="G1323" s="259"/>
      <c r="H1323" s="259"/>
      <c r="I1323" s="259"/>
      <c r="J1323" s="259"/>
    </row>
    <row r="1324" spans="1:10">
      <c r="A1324" s="259"/>
      <c r="B1324" s="259"/>
      <c r="C1324" s="259"/>
      <c r="D1324" s="259"/>
      <c r="E1324" s="259"/>
      <c r="F1324" s="270"/>
      <c r="G1324" s="259"/>
      <c r="H1324" s="259"/>
      <c r="I1324" s="259"/>
      <c r="J1324" s="259"/>
    </row>
    <row r="1325" spans="1:10">
      <c r="A1325" s="259"/>
      <c r="B1325" s="259"/>
      <c r="C1325" s="259"/>
      <c r="D1325" s="259"/>
      <c r="E1325" s="259"/>
      <c r="F1325" s="270"/>
      <c r="G1325" s="259"/>
      <c r="H1325" s="259"/>
      <c r="I1325" s="259"/>
      <c r="J1325" s="259"/>
    </row>
    <row r="1326" spans="1:10">
      <c r="A1326" s="259"/>
      <c r="B1326" s="259"/>
      <c r="C1326" s="259"/>
      <c r="D1326" s="259"/>
      <c r="E1326" s="259"/>
      <c r="F1326" s="270"/>
      <c r="G1326" s="259"/>
      <c r="H1326" s="259"/>
      <c r="I1326" s="259"/>
      <c r="J1326" s="259"/>
    </row>
    <row r="1327" spans="1:10">
      <c r="A1327" s="259"/>
      <c r="B1327" s="259"/>
      <c r="C1327" s="259"/>
      <c r="D1327" s="259"/>
      <c r="E1327" s="259"/>
      <c r="F1327" s="270"/>
      <c r="G1327" s="259"/>
      <c r="H1327" s="259"/>
      <c r="I1327" s="259"/>
      <c r="J1327" s="259"/>
    </row>
    <row r="1328" spans="1:10">
      <c r="A1328" s="259"/>
      <c r="B1328" s="259"/>
      <c r="C1328" s="259"/>
      <c r="D1328" s="259"/>
      <c r="E1328" s="259"/>
      <c r="F1328" s="270"/>
      <c r="G1328" s="259"/>
      <c r="H1328" s="259"/>
      <c r="I1328" s="259"/>
      <c r="J1328" s="259"/>
    </row>
    <row r="1329" spans="1:10">
      <c r="A1329" s="259"/>
      <c r="B1329" s="259"/>
      <c r="C1329" s="259"/>
      <c r="D1329" s="259"/>
      <c r="E1329" s="259"/>
      <c r="F1329" s="270"/>
      <c r="G1329" s="259"/>
      <c r="H1329" s="259"/>
      <c r="I1329" s="259"/>
      <c r="J1329" s="259"/>
    </row>
    <row r="1330" spans="1:10">
      <c r="A1330" s="259"/>
      <c r="B1330" s="259"/>
      <c r="C1330" s="259"/>
      <c r="D1330" s="259"/>
      <c r="E1330" s="259"/>
      <c r="F1330" s="270"/>
      <c r="G1330" s="259"/>
      <c r="H1330" s="259"/>
      <c r="I1330" s="259"/>
      <c r="J1330" s="259"/>
    </row>
    <row r="1331" spans="1:10">
      <c r="A1331" s="259"/>
      <c r="B1331" s="259"/>
      <c r="C1331" s="259"/>
      <c r="D1331" s="259"/>
      <c r="E1331" s="259"/>
      <c r="F1331" s="270"/>
      <c r="G1331" s="259"/>
      <c r="H1331" s="259"/>
      <c r="I1331" s="259"/>
      <c r="J1331" s="259"/>
    </row>
    <row r="1332" spans="1:10">
      <c r="A1332" s="259"/>
      <c r="B1332" s="259"/>
      <c r="C1332" s="259"/>
      <c r="D1332" s="259"/>
      <c r="E1332" s="259"/>
      <c r="F1332" s="270"/>
      <c r="G1332" s="259"/>
      <c r="H1332" s="259"/>
      <c r="I1332" s="259"/>
      <c r="J1332" s="259"/>
    </row>
    <row r="1333" spans="1:10">
      <c r="A1333" s="259"/>
      <c r="B1333" s="259"/>
      <c r="C1333" s="259"/>
      <c r="D1333" s="259"/>
      <c r="E1333" s="259"/>
      <c r="F1333" s="270"/>
      <c r="G1333" s="259"/>
      <c r="H1333" s="259"/>
      <c r="I1333" s="259"/>
      <c r="J1333" s="259"/>
    </row>
    <row r="1334" spans="1:10">
      <c r="A1334" s="259"/>
      <c r="B1334" s="259"/>
      <c r="C1334" s="259"/>
      <c r="D1334" s="259"/>
      <c r="E1334" s="259"/>
      <c r="F1334" s="270"/>
      <c r="G1334" s="259"/>
      <c r="H1334" s="259"/>
      <c r="I1334" s="259"/>
      <c r="J1334" s="259"/>
    </row>
    <row r="1335" spans="1:10">
      <c r="A1335" s="259"/>
      <c r="B1335" s="259"/>
      <c r="C1335" s="259"/>
      <c r="D1335" s="259"/>
      <c r="E1335" s="259"/>
      <c r="F1335" s="270"/>
      <c r="G1335" s="259"/>
      <c r="H1335" s="259"/>
      <c r="I1335" s="259"/>
      <c r="J1335" s="259"/>
    </row>
    <row r="1336" spans="1:10">
      <c r="A1336" s="259"/>
      <c r="B1336" s="259"/>
      <c r="C1336" s="259"/>
      <c r="D1336" s="259"/>
      <c r="E1336" s="259"/>
      <c r="F1336" s="270"/>
      <c r="G1336" s="259"/>
      <c r="H1336" s="259"/>
      <c r="I1336" s="259"/>
      <c r="J1336" s="259"/>
    </row>
    <row r="1337" spans="1:10">
      <c r="A1337" s="259"/>
      <c r="B1337" s="259"/>
      <c r="C1337" s="259"/>
      <c r="D1337" s="259"/>
      <c r="E1337" s="259"/>
      <c r="F1337" s="270"/>
      <c r="G1337" s="259"/>
      <c r="H1337" s="259"/>
      <c r="I1337" s="259"/>
      <c r="J1337" s="259"/>
    </row>
    <row r="1338" spans="1:10">
      <c r="A1338" s="259"/>
      <c r="B1338" s="259"/>
      <c r="C1338" s="259"/>
      <c r="D1338" s="259"/>
      <c r="E1338" s="259"/>
      <c r="F1338" s="270"/>
      <c r="G1338" s="259"/>
      <c r="H1338" s="259"/>
      <c r="I1338" s="259"/>
      <c r="J1338" s="259"/>
    </row>
    <row r="1339" spans="1:10">
      <c r="A1339" s="259"/>
      <c r="B1339" s="259"/>
      <c r="C1339" s="259"/>
      <c r="D1339" s="259"/>
      <c r="E1339" s="259"/>
      <c r="F1339" s="270"/>
      <c r="G1339" s="259"/>
      <c r="H1339" s="259"/>
      <c r="I1339" s="259"/>
      <c r="J1339" s="259"/>
    </row>
    <row r="1340" spans="1:10">
      <c r="A1340" s="259"/>
      <c r="B1340" s="259"/>
      <c r="C1340" s="259"/>
      <c r="D1340" s="259"/>
      <c r="E1340" s="259"/>
      <c r="F1340" s="270"/>
      <c r="G1340" s="259"/>
      <c r="H1340" s="259"/>
      <c r="I1340" s="259"/>
      <c r="J1340" s="259"/>
    </row>
    <row r="1341" spans="1:10">
      <c r="A1341" s="259"/>
      <c r="B1341" s="259"/>
      <c r="C1341" s="259"/>
      <c r="D1341" s="259"/>
      <c r="E1341" s="259"/>
      <c r="F1341" s="270"/>
      <c r="G1341" s="259"/>
      <c r="H1341" s="259"/>
      <c r="I1341" s="259"/>
      <c r="J1341" s="259"/>
    </row>
    <row r="1342" spans="1:10">
      <c r="A1342" s="259"/>
      <c r="B1342" s="259"/>
      <c r="C1342" s="259"/>
      <c r="D1342" s="259"/>
      <c r="E1342" s="259"/>
      <c r="F1342" s="270"/>
      <c r="G1342" s="259"/>
      <c r="H1342" s="259"/>
      <c r="I1342" s="259"/>
      <c r="J1342" s="259"/>
    </row>
    <row r="1343" spans="1:10">
      <c r="A1343" s="259"/>
      <c r="B1343" s="259"/>
      <c r="C1343" s="259"/>
      <c r="D1343" s="259"/>
      <c r="E1343" s="259"/>
      <c r="F1343" s="270"/>
      <c r="G1343" s="259"/>
      <c r="H1343" s="259"/>
      <c r="I1343" s="259"/>
      <c r="J1343" s="259"/>
    </row>
    <row r="1344" spans="1:10">
      <c r="A1344" s="259"/>
      <c r="B1344" s="259"/>
      <c r="C1344" s="259"/>
      <c r="D1344" s="259"/>
      <c r="E1344" s="259"/>
      <c r="F1344" s="270"/>
      <c r="G1344" s="259"/>
      <c r="H1344" s="259"/>
      <c r="I1344" s="259"/>
      <c r="J1344" s="259"/>
    </row>
    <row r="1345" spans="1:10">
      <c r="A1345" s="259"/>
      <c r="B1345" s="259"/>
      <c r="C1345" s="259"/>
      <c r="D1345" s="259"/>
      <c r="E1345" s="259"/>
      <c r="F1345" s="270"/>
      <c r="G1345" s="259"/>
      <c r="H1345" s="259"/>
      <c r="I1345" s="259"/>
      <c r="J1345" s="259"/>
    </row>
    <row r="1346" spans="1:10">
      <c r="A1346" s="259"/>
      <c r="B1346" s="259"/>
      <c r="C1346" s="259"/>
      <c r="D1346" s="259"/>
      <c r="E1346" s="259"/>
      <c r="F1346" s="270"/>
      <c r="G1346" s="259"/>
      <c r="H1346" s="259"/>
      <c r="I1346" s="259"/>
      <c r="J1346" s="259"/>
    </row>
    <row r="1347" spans="1:10">
      <c r="A1347" s="259"/>
      <c r="B1347" s="259"/>
      <c r="C1347" s="259"/>
      <c r="D1347" s="259"/>
      <c r="E1347" s="259"/>
      <c r="F1347" s="270"/>
      <c r="G1347" s="259"/>
      <c r="H1347" s="259"/>
      <c r="I1347" s="259"/>
      <c r="J1347" s="259"/>
    </row>
    <row r="1348" spans="1:10">
      <c r="A1348" s="259"/>
      <c r="B1348" s="259"/>
      <c r="C1348" s="259"/>
      <c r="D1348" s="259"/>
      <c r="E1348" s="259"/>
      <c r="F1348" s="270"/>
      <c r="G1348" s="259"/>
      <c r="H1348" s="259"/>
      <c r="I1348" s="259"/>
      <c r="J1348" s="259"/>
    </row>
    <row r="1349" spans="1:10">
      <c r="A1349" s="259"/>
      <c r="B1349" s="259"/>
      <c r="C1349" s="259"/>
      <c r="D1349" s="259"/>
      <c r="E1349" s="259"/>
      <c r="F1349" s="270"/>
      <c r="G1349" s="259"/>
      <c r="H1349" s="259"/>
      <c r="I1349" s="259"/>
      <c r="J1349" s="259"/>
    </row>
    <row r="1350" spans="1:10">
      <c r="A1350" s="259"/>
      <c r="B1350" s="259"/>
      <c r="C1350" s="259"/>
      <c r="D1350" s="259"/>
      <c r="E1350" s="259"/>
      <c r="F1350" s="270"/>
      <c r="G1350" s="259"/>
      <c r="H1350" s="259"/>
      <c r="I1350" s="259"/>
      <c r="J1350" s="259"/>
    </row>
    <row r="1351" spans="1:10">
      <c r="A1351" s="259"/>
      <c r="B1351" s="259"/>
      <c r="C1351" s="259"/>
      <c r="D1351" s="259"/>
      <c r="E1351" s="259"/>
      <c r="F1351" s="270"/>
      <c r="G1351" s="259"/>
      <c r="H1351" s="259"/>
      <c r="I1351" s="259"/>
      <c r="J1351" s="259"/>
    </row>
    <row r="1352" spans="1:10">
      <c r="A1352" s="259"/>
      <c r="B1352" s="259"/>
      <c r="C1352" s="259"/>
      <c r="D1352" s="259"/>
      <c r="E1352" s="259"/>
      <c r="F1352" s="270"/>
      <c r="G1352" s="259"/>
      <c r="H1352" s="259"/>
      <c r="I1352" s="259"/>
      <c r="J1352" s="259"/>
    </row>
    <row r="1353" spans="1:10">
      <c r="A1353" s="259"/>
      <c r="B1353" s="259"/>
      <c r="C1353" s="259"/>
      <c r="D1353" s="259"/>
      <c r="E1353" s="259"/>
      <c r="F1353" s="270"/>
      <c r="G1353" s="259"/>
      <c r="H1353" s="259"/>
      <c r="I1353" s="259"/>
      <c r="J1353" s="259"/>
    </row>
    <row r="1354" spans="1:10">
      <c r="A1354" s="259"/>
      <c r="B1354" s="259"/>
      <c r="C1354" s="259"/>
      <c r="D1354" s="259"/>
      <c r="E1354" s="259"/>
      <c r="F1354" s="270"/>
      <c r="G1354" s="259"/>
      <c r="H1354" s="259"/>
      <c r="I1354" s="259"/>
      <c r="J1354" s="259"/>
    </row>
    <row r="1355" spans="1:10">
      <c r="A1355" s="259"/>
      <c r="B1355" s="259"/>
      <c r="C1355" s="259"/>
      <c r="D1355" s="259"/>
      <c r="E1355" s="259"/>
      <c r="F1355" s="270"/>
      <c r="G1355" s="259"/>
      <c r="H1355" s="259"/>
      <c r="I1355" s="259"/>
      <c r="J1355" s="259"/>
    </row>
    <row r="1356" spans="1:10">
      <c r="A1356" s="259"/>
      <c r="B1356" s="259"/>
      <c r="C1356" s="259"/>
      <c r="D1356" s="259"/>
      <c r="E1356" s="259"/>
      <c r="F1356" s="270"/>
      <c r="G1356" s="259"/>
      <c r="H1356" s="259"/>
      <c r="I1356" s="259"/>
      <c r="J1356" s="259"/>
    </row>
    <row r="1357" spans="1:10">
      <c r="A1357" s="259"/>
      <c r="B1357" s="259"/>
      <c r="C1357" s="259"/>
      <c r="D1357" s="259"/>
      <c r="E1357" s="259"/>
      <c r="F1357" s="270"/>
      <c r="G1357" s="259"/>
      <c r="H1357" s="259"/>
      <c r="I1357" s="259"/>
      <c r="J1357" s="259"/>
    </row>
    <row r="1358" spans="1:10">
      <c r="A1358" s="259"/>
      <c r="B1358" s="259"/>
      <c r="C1358" s="259"/>
      <c r="D1358" s="259"/>
      <c r="E1358" s="259"/>
      <c r="F1358" s="270"/>
      <c r="G1358" s="259"/>
      <c r="H1358" s="259"/>
      <c r="I1358" s="259"/>
      <c r="J1358" s="259"/>
    </row>
    <row r="1359" spans="1:10">
      <c r="A1359" s="259"/>
      <c r="B1359" s="259"/>
      <c r="C1359" s="259"/>
      <c r="D1359" s="259"/>
      <c r="E1359" s="259"/>
      <c r="F1359" s="270"/>
      <c r="G1359" s="259"/>
      <c r="H1359" s="259"/>
      <c r="I1359" s="259"/>
      <c r="J1359" s="259"/>
    </row>
    <row r="1360" spans="1:10">
      <c r="A1360" s="259"/>
      <c r="B1360" s="259"/>
      <c r="C1360" s="259"/>
      <c r="D1360" s="259"/>
      <c r="E1360" s="259"/>
      <c r="F1360" s="270"/>
      <c r="G1360" s="259"/>
      <c r="H1360" s="259"/>
      <c r="I1360" s="259"/>
      <c r="J1360" s="259"/>
    </row>
    <row r="1361" spans="1:10">
      <c r="A1361" s="259"/>
      <c r="B1361" s="259"/>
      <c r="C1361" s="259"/>
      <c r="D1361" s="259"/>
      <c r="E1361" s="259"/>
      <c r="F1361" s="270"/>
      <c r="G1361" s="259"/>
      <c r="H1361" s="259"/>
      <c r="I1361" s="259"/>
      <c r="J1361" s="259"/>
    </row>
    <row r="1362" spans="1:10">
      <c r="A1362" s="259"/>
      <c r="B1362" s="259"/>
      <c r="C1362" s="259"/>
      <c r="D1362" s="259"/>
      <c r="E1362" s="259"/>
      <c r="F1362" s="270"/>
      <c r="G1362" s="259"/>
      <c r="H1362" s="259"/>
      <c r="I1362" s="259"/>
      <c r="J1362" s="259"/>
    </row>
    <row r="1363" spans="1:10">
      <c r="A1363" s="259"/>
      <c r="B1363" s="259"/>
      <c r="C1363" s="259"/>
      <c r="D1363" s="259"/>
      <c r="E1363" s="259"/>
      <c r="F1363" s="270"/>
      <c r="G1363" s="259"/>
      <c r="H1363" s="259"/>
      <c r="I1363" s="259"/>
      <c r="J1363" s="259"/>
    </row>
    <row r="1364" spans="1:10">
      <c r="A1364" s="259"/>
      <c r="B1364" s="259"/>
      <c r="C1364" s="259"/>
      <c r="D1364" s="259"/>
      <c r="E1364" s="259"/>
      <c r="F1364" s="270"/>
      <c r="G1364" s="259"/>
      <c r="H1364" s="259"/>
      <c r="I1364" s="259"/>
      <c r="J1364" s="259"/>
    </row>
    <row r="1365" spans="1:10">
      <c r="A1365" s="259"/>
      <c r="B1365" s="259"/>
      <c r="C1365" s="259"/>
      <c r="D1365" s="259"/>
      <c r="E1365" s="259"/>
      <c r="F1365" s="270"/>
      <c r="G1365" s="259"/>
      <c r="H1365" s="259"/>
      <c r="I1365" s="259"/>
      <c r="J1365" s="259"/>
    </row>
    <row r="1366" spans="1:10">
      <c r="A1366" s="259"/>
      <c r="B1366" s="259"/>
      <c r="C1366" s="259"/>
      <c r="D1366" s="259"/>
      <c r="E1366" s="259"/>
      <c r="F1366" s="270"/>
      <c r="G1366" s="259"/>
      <c r="H1366" s="259"/>
      <c r="I1366" s="259"/>
      <c r="J1366" s="259"/>
    </row>
    <row r="1367" spans="1:10">
      <c r="A1367" s="259"/>
      <c r="B1367" s="259"/>
      <c r="C1367" s="259"/>
      <c r="D1367" s="259"/>
      <c r="E1367" s="259"/>
      <c r="F1367" s="270"/>
      <c r="G1367" s="259"/>
      <c r="H1367" s="259"/>
      <c r="I1367" s="259"/>
      <c r="J1367" s="259"/>
    </row>
    <row r="1368" spans="1:10">
      <c r="A1368" s="259"/>
      <c r="B1368" s="259"/>
      <c r="C1368" s="259"/>
      <c r="D1368" s="259"/>
      <c r="E1368" s="259"/>
      <c r="F1368" s="270"/>
      <c r="G1368" s="259"/>
      <c r="H1368" s="259"/>
      <c r="I1368" s="259"/>
      <c r="J1368" s="259"/>
    </row>
    <row r="1369" spans="1:10">
      <c r="A1369" s="259"/>
      <c r="B1369" s="259"/>
      <c r="C1369" s="259"/>
      <c r="D1369" s="259"/>
      <c r="E1369" s="259"/>
      <c r="F1369" s="270"/>
      <c r="G1369" s="259"/>
      <c r="H1369" s="259"/>
      <c r="I1369" s="259"/>
      <c r="J1369" s="259"/>
    </row>
    <row r="1370" spans="1:10">
      <c r="A1370" s="259"/>
      <c r="B1370" s="259"/>
      <c r="C1370" s="259"/>
      <c r="D1370" s="259"/>
      <c r="E1370" s="259"/>
      <c r="F1370" s="270"/>
      <c r="G1370" s="259"/>
      <c r="H1370" s="259"/>
      <c r="I1370" s="259"/>
      <c r="J1370" s="259"/>
    </row>
    <row r="1371" spans="1:10">
      <c r="A1371" s="259"/>
      <c r="B1371" s="259"/>
      <c r="C1371" s="259"/>
      <c r="D1371" s="259"/>
      <c r="E1371" s="259"/>
      <c r="F1371" s="270"/>
      <c r="G1371" s="259"/>
      <c r="H1371" s="259"/>
      <c r="I1371" s="259"/>
      <c r="J1371" s="259"/>
    </row>
    <row r="1372" spans="1:10">
      <c r="A1372" s="259"/>
      <c r="B1372" s="259"/>
      <c r="C1372" s="259"/>
      <c r="D1372" s="259"/>
      <c r="E1372" s="259"/>
      <c r="F1372" s="270"/>
      <c r="G1372" s="259"/>
      <c r="H1372" s="259"/>
      <c r="I1372" s="259"/>
      <c r="J1372" s="259"/>
    </row>
    <row r="1373" spans="1:10">
      <c r="A1373" s="259"/>
      <c r="B1373" s="259"/>
      <c r="C1373" s="259"/>
      <c r="D1373" s="259"/>
      <c r="E1373" s="259"/>
      <c r="F1373" s="270"/>
      <c r="G1373" s="259"/>
      <c r="H1373" s="259"/>
      <c r="I1373" s="259"/>
      <c r="J1373" s="259"/>
    </row>
    <row r="1374" spans="1:10">
      <c r="A1374" s="259"/>
      <c r="B1374" s="259"/>
      <c r="C1374" s="259"/>
      <c r="D1374" s="259"/>
      <c r="E1374" s="259"/>
      <c r="F1374" s="270"/>
      <c r="G1374" s="259"/>
      <c r="H1374" s="259"/>
      <c r="I1374" s="259"/>
      <c r="J1374" s="259"/>
    </row>
    <row r="1375" spans="1:10">
      <c r="A1375" s="259"/>
      <c r="B1375" s="259"/>
      <c r="C1375" s="259"/>
      <c r="D1375" s="259"/>
      <c r="E1375" s="259"/>
      <c r="F1375" s="270"/>
      <c r="G1375" s="259"/>
      <c r="H1375" s="259"/>
      <c r="I1375" s="259"/>
      <c r="J1375" s="259"/>
    </row>
    <row r="1376" spans="1:10">
      <c r="A1376" s="259"/>
      <c r="B1376" s="259"/>
      <c r="C1376" s="259"/>
      <c r="D1376" s="259"/>
      <c r="E1376" s="259"/>
      <c r="F1376" s="270"/>
      <c r="G1376" s="259"/>
      <c r="H1376" s="259"/>
      <c r="I1376" s="259"/>
      <c r="J1376" s="259"/>
    </row>
    <row r="1377" spans="1:10">
      <c r="A1377" s="259"/>
      <c r="B1377" s="259"/>
      <c r="C1377" s="259"/>
      <c r="D1377" s="259"/>
      <c r="E1377" s="259"/>
      <c r="F1377" s="270"/>
      <c r="G1377" s="259"/>
      <c r="H1377" s="259"/>
      <c r="I1377" s="259"/>
      <c r="J1377" s="259"/>
    </row>
    <row r="1378" spans="1:10">
      <c r="A1378" s="259"/>
      <c r="B1378" s="259"/>
      <c r="C1378" s="259"/>
      <c r="D1378" s="259"/>
      <c r="E1378" s="259"/>
      <c r="F1378" s="270"/>
      <c r="G1378" s="259"/>
      <c r="H1378" s="259"/>
      <c r="I1378" s="259"/>
      <c r="J1378" s="259"/>
    </row>
    <row r="1379" spans="1:10">
      <c r="A1379" s="259"/>
      <c r="B1379" s="259"/>
      <c r="C1379" s="259"/>
      <c r="D1379" s="259"/>
      <c r="E1379" s="259"/>
      <c r="F1379" s="270"/>
      <c r="G1379" s="259"/>
      <c r="H1379" s="259"/>
      <c r="I1379" s="259"/>
      <c r="J1379" s="259"/>
    </row>
    <row r="1380" spans="1:10">
      <c r="A1380" s="259"/>
      <c r="B1380" s="259"/>
      <c r="C1380" s="259"/>
      <c r="D1380" s="259"/>
      <c r="E1380" s="259"/>
      <c r="F1380" s="270"/>
      <c r="G1380" s="259"/>
      <c r="H1380" s="259"/>
      <c r="I1380" s="259"/>
      <c r="J1380" s="259"/>
    </row>
    <row r="1381" spans="1:10">
      <c r="A1381" s="259"/>
      <c r="B1381" s="259"/>
      <c r="C1381" s="259"/>
      <c r="D1381" s="259"/>
      <c r="E1381" s="259"/>
      <c r="F1381" s="270"/>
      <c r="G1381" s="259"/>
      <c r="H1381" s="259"/>
      <c r="I1381" s="259"/>
      <c r="J1381" s="259"/>
    </row>
    <row r="1382" spans="1:10">
      <c r="A1382" s="259"/>
      <c r="B1382" s="259"/>
      <c r="C1382" s="259"/>
      <c r="D1382" s="259"/>
      <c r="E1382" s="259"/>
      <c r="F1382" s="270"/>
      <c r="G1382" s="259"/>
      <c r="H1382" s="259"/>
      <c r="I1382" s="259"/>
      <c r="J1382" s="259"/>
    </row>
    <row r="1383" spans="1:10">
      <c r="A1383" s="259"/>
      <c r="B1383" s="259"/>
      <c r="C1383" s="259"/>
      <c r="D1383" s="259"/>
      <c r="E1383" s="259"/>
      <c r="F1383" s="270"/>
      <c r="G1383" s="259"/>
      <c r="H1383" s="259"/>
      <c r="I1383" s="259"/>
      <c r="J1383" s="259"/>
    </row>
    <row r="1384" spans="1:10">
      <c r="A1384" s="259"/>
      <c r="B1384" s="259"/>
      <c r="C1384" s="259"/>
      <c r="D1384" s="259"/>
      <c r="E1384" s="259"/>
      <c r="F1384" s="270"/>
      <c r="G1384" s="259"/>
      <c r="H1384" s="259"/>
      <c r="I1384" s="259"/>
      <c r="J1384" s="259"/>
    </row>
    <row r="1385" spans="1:10">
      <c r="A1385" s="259"/>
      <c r="B1385" s="259"/>
      <c r="C1385" s="259"/>
      <c r="D1385" s="259"/>
      <c r="E1385" s="259"/>
      <c r="F1385" s="270"/>
      <c r="G1385" s="259"/>
      <c r="H1385" s="259"/>
      <c r="I1385" s="259"/>
      <c r="J1385" s="259"/>
    </row>
    <row r="1386" spans="1:10">
      <c r="A1386" s="259"/>
      <c r="B1386" s="259"/>
      <c r="C1386" s="259"/>
      <c r="D1386" s="259"/>
      <c r="E1386" s="259"/>
      <c r="F1386" s="270"/>
      <c r="G1386" s="259"/>
      <c r="H1386" s="259"/>
      <c r="I1386" s="259"/>
      <c r="J1386" s="259"/>
    </row>
    <row r="1387" spans="1:10">
      <c r="A1387" s="259"/>
      <c r="B1387" s="259"/>
      <c r="C1387" s="259"/>
      <c r="D1387" s="259"/>
      <c r="E1387" s="259"/>
      <c r="F1387" s="270"/>
      <c r="G1387" s="259"/>
      <c r="H1387" s="259"/>
      <c r="I1387" s="259"/>
      <c r="J1387" s="259"/>
    </row>
    <row r="1388" spans="1:10">
      <c r="A1388" s="259"/>
      <c r="B1388" s="259"/>
      <c r="C1388" s="259"/>
      <c r="D1388" s="259"/>
      <c r="E1388" s="259"/>
      <c r="F1388" s="270"/>
      <c r="G1388" s="259"/>
      <c r="H1388" s="259"/>
      <c r="I1388" s="259"/>
      <c r="J1388" s="259"/>
    </row>
    <row r="1389" spans="1:10">
      <c r="A1389" s="259"/>
      <c r="B1389" s="259"/>
      <c r="C1389" s="259"/>
      <c r="D1389" s="259"/>
      <c r="E1389" s="259"/>
      <c r="F1389" s="270"/>
      <c r="G1389" s="259"/>
      <c r="H1389" s="259"/>
      <c r="I1389" s="259"/>
      <c r="J1389" s="259"/>
    </row>
    <row r="1390" spans="1:10">
      <c r="A1390" s="259"/>
      <c r="B1390" s="259"/>
      <c r="C1390" s="259"/>
      <c r="D1390" s="259"/>
      <c r="E1390" s="259"/>
      <c r="F1390" s="270"/>
      <c r="G1390" s="259"/>
      <c r="H1390" s="259"/>
      <c r="I1390" s="259"/>
      <c r="J1390" s="259"/>
    </row>
    <row r="1391" spans="1:10">
      <c r="A1391" s="259"/>
      <c r="B1391" s="259"/>
      <c r="C1391" s="259"/>
      <c r="D1391" s="259"/>
      <c r="E1391" s="259"/>
      <c r="F1391" s="270"/>
      <c r="G1391" s="259"/>
      <c r="H1391" s="259"/>
      <c r="I1391" s="259"/>
      <c r="J1391" s="259"/>
    </row>
    <row r="1392" spans="1:10">
      <c r="A1392" s="259"/>
      <c r="B1392" s="259"/>
      <c r="C1392" s="259"/>
      <c r="D1392" s="259"/>
      <c r="E1392" s="259"/>
      <c r="F1392" s="270"/>
      <c r="G1392" s="259"/>
      <c r="H1392" s="259"/>
      <c r="I1392" s="259"/>
      <c r="J1392" s="259"/>
    </row>
    <row r="1393" spans="1:10">
      <c r="A1393" s="259"/>
      <c r="B1393" s="259"/>
      <c r="C1393" s="259"/>
      <c r="D1393" s="259"/>
      <c r="E1393" s="259"/>
      <c r="F1393" s="270"/>
      <c r="G1393" s="259"/>
      <c r="H1393" s="259"/>
      <c r="I1393" s="259"/>
      <c r="J1393" s="259"/>
    </row>
    <row r="1394" spans="1:10">
      <c r="A1394" s="259"/>
      <c r="B1394" s="259"/>
      <c r="C1394" s="259"/>
      <c r="D1394" s="259"/>
      <c r="E1394" s="259"/>
      <c r="F1394" s="270"/>
      <c r="G1394" s="259"/>
      <c r="H1394" s="259"/>
      <c r="I1394" s="259"/>
      <c r="J1394" s="259"/>
    </row>
    <row r="1395" spans="1:10">
      <c r="A1395" s="259"/>
      <c r="B1395" s="259"/>
      <c r="C1395" s="259"/>
      <c r="D1395" s="259"/>
      <c r="E1395" s="259"/>
      <c r="F1395" s="270"/>
      <c r="G1395" s="259"/>
      <c r="H1395" s="259"/>
      <c r="I1395" s="259"/>
      <c r="J1395" s="259"/>
    </row>
    <row r="1396" spans="1:10">
      <c r="A1396" s="259"/>
      <c r="B1396" s="259"/>
      <c r="C1396" s="259"/>
      <c r="D1396" s="259"/>
      <c r="E1396" s="259"/>
      <c r="F1396" s="270"/>
      <c r="G1396" s="259"/>
      <c r="H1396" s="259"/>
      <c r="I1396" s="259"/>
      <c r="J1396" s="259"/>
    </row>
    <row r="1397" spans="1:10">
      <c r="A1397" s="259"/>
      <c r="B1397" s="259"/>
      <c r="C1397" s="259"/>
      <c r="D1397" s="259"/>
      <c r="E1397" s="259"/>
      <c r="F1397" s="270"/>
      <c r="G1397" s="259"/>
      <c r="H1397" s="259"/>
      <c r="I1397" s="259"/>
      <c r="J1397" s="259"/>
    </row>
    <row r="1398" spans="1:10">
      <c r="A1398" s="259"/>
      <c r="B1398" s="259"/>
      <c r="C1398" s="259"/>
      <c r="D1398" s="259"/>
      <c r="E1398" s="259"/>
      <c r="F1398" s="270"/>
      <c r="G1398" s="259"/>
      <c r="H1398" s="259"/>
      <c r="I1398" s="259"/>
      <c r="J1398" s="259"/>
    </row>
    <row r="1399" spans="1:10">
      <c r="A1399" s="259"/>
      <c r="B1399" s="259"/>
      <c r="C1399" s="259"/>
      <c r="D1399" s="259"/>
      <c r="E1399" s="259"/>
      <c r="F1399" s="270"/>
      <c r="G1399" s="259"/>
      <c r="H1399" s="259"/>
      <c r="I1399" s="259"/>
      <c r="J1399" s="259"/>
    </row>
    <row r="1400" spans="1:10">
      <c r="A1400" s="259"/>
      <c r="B1400" s="259"/>
      <c r="C1400" s="259"/>
      <c r="D1400" s="259"/>
      <c r="E1400" s="259"/>
      <c r="F1400" s="270"/>
      <c r="G1400" s="259"/>
      <c r="H1400" s="259"/>
      <c r="I1400" s="259"/>
      <c r="J1400" s="259"/>
    </row>
    <row r="1401" spans="1:10">
      <c r="A1401" s="259"/>
      <c r="B1401" s="259"/>
      <c r="C1401" s="259"/>
      <c r="D1401" s="259"/>
      <c r="E1401" s="259"/>
      <c r="F1401" s="270"/>
      <c r="G1401" s="259"/>
      <c r="H1401" s="259"/>
      <c r="I1401" s="259"/>
      <c r="J1401" s="259"/>
    </row>
    <row r="1402" spans="1:10">
      <c r="A1402" s="259"/>
      <c r="B1402" s="259"/>
      <c r="C1402" s="259"/>
      <c r="D1402" s="259"/>
      <c r="E1402" s="259"/>
      <c r="F1402" s="270"/>
      <c r="G1402" s="259"/>
      <c r="H1402" s="259"/>
      <c r="I1402" s="259"/>
      <c r="J1402" s="259"/>
    </row>
    <row r="1403" spans="1:10">
      <c r="A1403" s="259"/>
      <c r="B1403" s="259"/>
      <c r="C1403" s="259"/>
      <c r="D1403" s="259"/>
      <c r="E1403" s="259"/>
      <c r="F1403" s="270"/>
      <c r="G1403" s="259"/>
      <c r="H1403" s="259"/>
      <c r="I1403" s="259"/>
      <c r="J1403" s="259"/>
    </row>
    <row r="1404" spans="1:10">
      <c r="A1404" s="259"/>
      <c r="B1404" s="259"/>
      <c r="C1404" s="259"/>
      <c r="D1404" s="259"/>
      <c r="E1404" s="259"/>
      <c r="F1404" s="270"/>
      <c r="G1404" s="259"/>
      <c r="H1404" s="259"/>
      <c r="I1404" s="259"/>
      <c r="J1404" s="259"/>
    </row>
    <row r="1405" spans="1:10">
      <c r="A1405" s="259"/>
      <c r="B1405" s="259"/>
      <c r="C1405" s="259"/>
      <c r="D1405" s="259"/>
      <c r="E1405" s="259"/>
      <c r="F1405" s="270"/>
      <c r="G1405" s="259"/>
      <c r="H1405" s="259"/>
      <c r="I1405" s="259"/>
      <c r="J1405" s="259"/>
    </row>
    <row r="1406" spans="1:10">
      <c r="A1406" s="259"/>
      <c r="B1406" s="259"/>
      <c r="C1406" s="259"/>
      <c r="D1406" s="259"/>
      <c r="E1406" s="259"/>
      <c r="F1406" s="270"/>
      <c r="G1406" s="259"/>
      <c r="H1406" s="259"/>
      <c r="I1406" s="259"/>
      <c r="J1406" s="259"/>
    </row>
    <row r="1407" spans="1:10">
      <c r="A1407" s="259"/>
      <c r="B1407" s="259"/>
      <c r="C1407" s="259"/>
      <c r="D1407" s="259"/>
      <c r="E1407" s="259"/>
      <c r="F1407" s="270"/>
      <c r="G1407" s="259"/>
      <c r="H1407" s="259"/>
      <c r="I1407" s="259"/>
      <c r="J1407" s="259"/>
    </row>
    <row r="1408" spans="1:10">
      <c r="A1408" s="259"/>
      <c r="B1408" s="259"/>
      <c r="C1408" s="259"/>
      <c r="D1408" s="259"/>
      <c r="E1408" s="259"/>
      <c r="F1408" s="270"/>
      <c r="G1408" s="259"/>
      <c r="H1408" s="259"/>
      <c r="I1408" s="259"/>
      <c r="J1408" s="259"/>
    </row>
    <row r="1409" spans="1:10">
      <c r="A1409" s="259"/>
      <c r="B1409" s="259"/>
      <c r="C1409" s="259"/>
      <c r="D1409" s="259"/>
      <c r="E1409" s="259"/>
      <c r="F1409" s="270"/>
      <c r="G1409" s="259"/>
      <c r="H1409" s="259"/>
      <c r="I1409" s="259"/>
      <c r="J1409" s="259"/>
    </row>
    <row r="1410" spans="1:10">
      <c r="A1410" s="259"/>
      <c r="B1410" s="259"/>
      <c r="C1410" s="259"/>
      <c r="D1410" s="259"/>
      <c r="E1410" s="259"/>
      <c r="F1410" s="270"/>
      <c r="G1410" s="259"/>
      <c r="H1410" s="259"/>
      <c r="I1410" s="259"/>
      <c r="J1410" s="259"/>
    </row>
    <row r="1411" spans="1:10">
      <c r="A1411" s="259"/>
      <c r="B1411" s="259"/>
      <c r="C1411" s="259"/>
      <c r="D1411" s="259"/>
      <c r="E1411" s="259"/>
      <c r="F1411" s="270"/>
      <c r="G1411" s="259"/>
      <c r="H1411" s="259"/>
      <c r="I1411" s="259"/>
      <c r="J1411" s="259"/>
    </row>
    <row r="1412" spans="1:10">
      <c r="A1412" s="259"/>
      <c r="B1412" s="259"/>
      <c r="C1412" s="259"/>
      <c r="D1412" s="259"/>
      <c r="E1412" s="259"/>
      <c r="F1412" s="270"/>
      <c r="G1412" s="259"/>
      <c r="H1412" s="259"/>
      <c r="I1412" s="259"/>
      <c r="J1412" s="259"/>
    </row>
    <row r="1413" spans="1:10">
      <c r="A1413" s="259"/>
      <c r="B1413" s="259"/>
      <c r="C1413" s="259"/>
      <c r="D1413" s="259"/>
      <c r="E1413" s="259"/>
      <c r="F1413" s="270"/>
      <c r="G1413" s="259"/>
      <c r="H1413" s="259"/>
      <c r="I1413" s="259"/>
      <c r="J1413" s="259"/>
    </row>
    <row r="1414" spans="1:10">
      <c r="A1414" s="259"/>
      <c r="B1414" s="259"/>
      <c r="C1414" s="259"/>
      <c r="D1414" s="259"/>
      <c r="E1414" s="259"/>
      <c r="F1414" s="270"/>
      <c r="G1414" s="259"/>
      <c r="H1414" s="259"/>
      <c r="I1414" s="259"/>
      <c r="J1414" s="259"/>
    </row>
    <row r="1415" spans="1:10">
      <c r="A1415" s="259"/>
      <c r="B1415" s="259"/>
      <c r="C1415" s="259"/>
      <c r="D1415" s="259"/>
      <c r="E1415" s="259"/>
      <c r="F1415" s="270"/>
      <c r="G1415" s="259"/>
      <c r="H1415" s="259"/>
      <c r="I1415" s="259"/>
      <c r="J1415" s="259"/>
    </row>
    <row r="1416" spans="1:10">
      <c r="A1416" s="259"/>
      <c r="B1416" s="259"/>
      <c r="C1416" s="259"/>
      <c r="D1416" s="259"/>
      <c r="E1416" s="259"/>
      <c r="F1416" s="270"/>
      <c r="G1416" s="259"/>
      <c r="H1416" s="259"/>
      <c r="I1416" s="259"/>
      <c r="J1416" s="259"/>
    </row>
    <row r="1417" spans="1:10">
      <c r="A1417" s="259"/>
      <c r="B1417" s="259"/>
      <c r="C1417" s="259"/>
      <c r="D1417" s="259"/>
      <c r="E1417" s="259"/>
      <c r="F1417" s="270"/>
      <c r="G1417" s="259"/>
      <c r="H1417" s="259"/>
      <c r="I1417" s="259"/>
      <c r="J1417" s="259"/>
    </row>
    <row r="1418" spans="1:10">
      <c r="A1418" s="259"/>
      <c r="B1418" s="259"/>
      <c r="C1418" s="259"/>
      <c r="D1418" s="259"/>
      <c r="E1418" s="259"/>
      <c r="F1418" s="270"/>
      <c r="G1418" s="259"/>
      <c r="H1418" s="259"/>
      <c r="I1418" s="259"/>
      <c r="J1418" s="259"/>
    </row>
    <row r="1419" spans="1:10">
      <c r="A1419" s="259"/>
      <c r="B1419" s="259"/>
      <c r="C1419" s="259"/>
      <c r="D1419" s="259"/>
      <c r="E1419" s="259"/>
      <c r="F1419" s="270"/>
      <c r="G1419" s="259"/>
      <c r="H1419" s="259"/>
      <c r="I1419" s="259"/>
      <c r="J1419" s="259"/>
    </row>
    <row r="1420" spans="1:10">
      <c r="A1420" s="259"/>
      <c r="B1420" s="259"/>
      <c r="C1420" s="259"/>
      <c r="D1420" s="259"/>
      <c r="E1420" s="259"/>
      <c r="F1420" s="270"/>
      <c r="G1420" s="259"/>
      <c r="H1420" s="259"/>
      <c r="I1420" s="259"/>
      <c r="J1420" s="259"/>
    </row>
    <row r="1421" spans="1:10">
      <c r="A1421" s="259"/>
      <c r="B1421" s="259"/>
      <c r="C1421" s="259"/>
      <c r="D1421" s="259"/>
      <c r="E1421" s="259"/>
      <c r="F1421" s="270"/>
      <c r="G1421" s="259"/>
      <c r="H1421" s="259"/>
      <c r="I1421" s="259"/>
      <c r="J1421" s="259"/>
    </row>
    <row r="1422" spans="1:10">
      <c r="A1422" s="259"/>
      <c r="B1422" s="259"/>
      <c r="C1422" s="259"/>
      <c r="D1422" s="259"/>
      <c r="E1422" s="259"/>
      <c r="F1422" s="270"/>
      <c r="G1422" s="259"/>
      <c r="H1422" s="259"/>
      <c r="I1422" s="259"/>
      <c r="J1422" s="259"/>
    </row>
    <row r="1423" spans="1:10">
      <c r="A1423" s="259"/>
      <c r="B1423" s="259"/>
      <c r="C1423" s="259"/>
      <c r="D1423" s="259"/>
      <c r="E1423" s="259"/>
      <c r="F1423" s="270"/>
      <c r="G1423" s="259"/>
      <c r="H1423" s="259"/>
      <c r="I1423" s="259"/>
      <c r="J1423" s="259"/>
    </row>
    <row r="1424" spans="1:10">
      <c r="A1424" s="259"/>
      <c r="B1424" s="259"/>
      <c r="C1424" s="259"/>
      <c r="D1424" s="259"/>
      <c r="E1424" s="259"/>
      <c r="F1424" s="270"/>
      <c r="G1424" s="259"/>
      <c r="H1424" s="259"/>
      <c r="I1424" s="259"/>
      <c r="J1424" s="259"/>
    </row>
    <row r="1425" spans="1:10">
      <c r="A1425" s="259"/>
      <c r="B1425" s="259"/>
      <c r="C1425" s="259"/>
      <c r="D1425" s="259"/>
      <c r="E1425" s="259"/>
      <c r="F1425" s="270"/>
      <c r="G1425" s="259"/>
      <c r="H1425" s="259"/>
      <c r="I1425" s="259"/>
      <c r="J1425" s="259"/>
    </row>
    <row r="1426" spans="1:10">
      <c r="A1426" s="259"/>
      <c r="B1426" s="259"/>
      <c r="C1426" s="259"/>
      <c r="D1426" s="259"/>
      <c r="E1426" s="259"/>
      <c r="F1426" s="270"/>
      <c r="G1426" s="259"/>
      <c r="H1426" s="259"/>
      <c r="I1426" s="259"/>
      <c r="J1426" s="259"/>
    </row>
    <row r="1427" spans="1:10">
      <c r="A1427" s="259"/>
      <c r="B1427" s="259"/>
      <c r="C1427" s="259"/>
      <c r="D1427" s="259"/>
      <c r="E1427" s="259"/>
      <c r="F1427" s="270"/>
      <c r="G1427" s="259"/>
      <c r="H1427" s="259"/>
      <c r="I1427" s="259"/>
      <c r="J1427" s="259"/>
    </row>
    <row r="1428" spans="1:10">
      <c r="A1428" s="259"/>
      <c r="B1428" s="259"/>
      <c r="C1428" s="259"/>
      <c r="D1428" s="259"/>
      <c r="E1428" s="259"/>
      <c r="F1428" s="270"/>
      <c r="G1428" s="259"/>
      <c r="H1428" s="259"/>
      <c r="I1428" s="259"/>
      <c r="J1428" s="259"/>
    </row>
    <row r="1429" spans="1:10">
      <c r="A1429" s="259"/>
      <c r="B1429" s="259"/>
      <c r="C1429" s="259"/>
      <c r="D1429" s="259"/>
      <c r="E1429" s="259"/>
      <c r="F1429" s="270"/>
      <c r="G1429" s="259"/>
      <c r="H1429" s="259"/>
      <c r="I1429" s="259"/>
      <c r="J1429" s="259"/>
    </row>
    <row r="1430" spans="1:10">
      <c r="A1430" s="259"/>
      <c r="B1430" s="259"/>
      <c r="C1430" s="259"/>
      <c r="D1430" s="259"/>
      <c r="E1430" s="259"/>
      <c r="F1430" s="270"/>
      <c r="G1430" s="259"/>
      <c r="H1430" s="259"/>
      <c r="I1430" s="259"/>
      <c r="J1430" s="259"/>
    </row>
    <row r="1431" spans="1:10">
      <c r="A1431" s="259"/>
      <c r="B1431" s="259"/>
      <c r="C1431" s="259"/>
      <c r="D1431" s="259"/>
      <c r="E1431" s="259"/>
      <c r="F1431" s="270"/>
      <c r="G1431" s="259"/>
      <c r="H1431" s="259"/>
      <c r="I1431" s="259"/>
      <c r="J1431" s="259"/>
    </row>
    <row r="1432" spans="1:10">
      <c r="A1432" s="259"/>
      <c r="B1432" s="259"/>
      <c r="C1432" s="259"/>
      <c r="D1432" s="259"/>
      <c r="E1432" s="259"/>
      <c r="F1432" s="270"/>
      <c r="G1432" s="259"/>
      <c r="H1432" s="259"/>
      <c r="I1432" s="259"/>
      <c r="J1432" s="259"/>
    </row>
    <row r="1433" spans="1:10">
      <c r="A1433" s="259"/>
      <c r="B1433" s="259"/>
      <c r="C1433" s="259"/>
      <c r="D1433" s="259"/>
      <c r="E1433" s="259"/>
      <c r="F1433" s="270"/>
      <c r="G1433" s="259"/>
      <c r="H1433" s="259"/>
      <c r="I1433" s="259"/>
      <c r="J1433" s="259"/>
    </row>
    <row r="1434" spans="1:10">
      <c r="A1434" s="259"/>
      <c r="B1434" s="259"/>
      <c r="C1434" s="259"/>
      <c r="D1434" s="259"/>
      <c r="E1434" s="259"/>
      <c r="F1434" s="270"/>
      <c r="G1434" s="259"/>
      <c r="H1434" s="259"/>
      <c r="I1434" s="259"/>
      <c r="J1434" s="259"/>
    </row>
    <row r="1435" spans="1:10">
      <c r="A1435" s="259"/>
      <c r="B1435" s="259"/>
      <c r="C1435" s="259"/>
      <c r="D1435" s="259"/>
      <c r="E1435" s="259"/>
      <c r="F1435" s="270"/>
      <c r="G1435" s="259"/>
      <c r="H1435" s="259"/>
      <c r="I1435" s="259"/>
      <c r="J1435" s="259"/>
    </row>
    <row r="1436" spans="1:10">
      <c r="A1436" s="259"/>
      <c r="B1436" s="259"/>
      <c r="C1436" s="259"/>
      <c r="D1436" s="259"/>
      <c r="E1436" s="259"/>
      <c r="F1436" s="270"/>
      <c r="G1436" s="259"/>
      <c r="H1436" s="259"/>
      <c r="I1436" s="259"/>
      <c r="J1436" s="259"/>
    </row>
    <row r="1437" spans="1:10">
      <c r="A1437" s="259"/>
      <c r="B1437" s="259"/>
      <c r="C1437" s="259"/>
      <c r="D1437" s="259"/>
      <c r="E1437" s="259"/>
      <c r="F1437" s="270"/>
      <c r="G1437" s="259"/>
      <c r="H1437" s="259"/>
      <c r="I1437" s="259"/>
      <c r="J1437" s="259"/>
    </row>
    <row r="1438" spans="1:10">
      <c r="A1438" s="259"/>
      <c r="B1438" s="259"/>
      <c r="C1438" s="259"/>
      <c r="D1438" s="259"/>
      <c r="E1438" s="259"/>
      <c r="F1438" s="270"/>
      <c r="G1438" s="259"/>
      <c r="H1438" s="259"/>
      <c r="I1438" s="259"/>
      <c r="J1438" s="259"/>
    </row>
    <row r="1439" spans="1:10">
      <c r="A1439" s="259"/>
      <c r="B1439" s="259"/>
      <c r="C1439" s="259"/>
      <c r="D1439" s="259"/>
      <c r="E1439" s="259"/>
      <c r="F1439" s="270"/>
      <c r="G1439" s="259"/>
      <c r="H1439" s="259"/>
      <c r="I1439" s="259"/>
      <c r="J1439" s="259"/>
    </row>
    <row r="1440" spans="1:10">
      <c r="A1440" s="259"/>
      <c r="B1440" s="259"/>
      <c r="C1440" s="259"/>
      <c r="D1440" s="259"/>
      <c r="E1440" s="259"/>
      <c r="F1440" s="270"/>
      <c r="G1440" s="259"/>
      <c r="H1440" s="259"/>
      <c r="I1440" s="259"/>
      <c r="J1440" s="259"/>
    </row>
    <row r="1441" spans="1:10">
      <c r="A1441" s="259"/>
      <c r="B1441" s="259"/>
      <c r="C1441" s="259"/>
      <c r="D1441" s="259"/>
      <c r="E1441" s="259"/>
      <c r="F1441" s="270"/>
      <c r="G1441" s="259"/>
      <c r="H1441" s="259"/>
      <c r="I1441" s="259"/>
      <c r="J1441" s="259"/>
    </row>
    <row r="1442" spans="1:10">
      <c r="A1442" s="259"/>
      <c r="B1442" s="259"/>
      <c r="C1442" s="259"/>
      <c r="D1442" s="259"/>
      <c r="E1442" s="259"/>
      <c r="F1442" s="270"/>
      <c r="G1442" s="259"/>
      <c r="H1442" s="259"/>
      <c r="I1442" s="259"/>
      <c r="J1442" s="259"/>
    </row>
    <row r="1443" spans="1:10">
      <c r="A1443" s="259"/>
      <c r="B1443" s="259"/>
      <c r="C1443" s="259"/>
      <c r="D1443" s="259"/>
      <c r="E1443" s="259"/>
      <c r="F1443" s="270"/>
      <c r="G1443" s="259"/>
      <c r="H1443" s="259"/>
      <c r="I1443" s="259"/>
      <c r="J1443" s="259"/>
    </row>
    <row r="1444" spans="1:10">
      <c r="A1444" s="259"/>
      <c r="B1444" s="259"/>
      <c r="C1444" s="259"/>
      <c r="D1444" s="259"/>
      <c r="E1444" s="259"/>
      <c r="F1444" s="270"/>
      <c r="G1444" s="259"/>
      <c r="H1444" s="259"/>
      <c r="I1444" s="259"/>
      <c r="J1444" s="259"/>
    </row>
    <row r="1445" spans="1:10">
      <c r="A1445" s="259"/>
      <c r="B1445" s="259"/>
      <c r="C1445" s="259"/>
      <c r="D1445" s="259"/>
      <c r="E1445" s="259"/>
      <c r="F1445" s="270"/>
      <c r="G1445" s="259"/>
      <c r="H1445" s="259"/>
      <c r="I1445" s="259"/>
      <c r="J1445" s="259"/>
    </row>
    <row r="1446" spans="1:10">
      <c r="A1446" s="259"/>
      <c r="B1446" s="259"/>
      <c r="C1446" s="259"/>
      <c r="D1446" s="259"/>
      <c r="E1446" s="259"/>
      <c r="F1446" s="270"/>
      <c r="G1446" s="259"/>
      <c r="H1446" s="259"/>
      <c r="I1446" s="259"/>
      <c r="J1446" s="259"/>
    </row>
    <row r="1447" spans="1:10">
      <c r="A1447" s="259"/>
      <c r="B1447" s="259"/>
      <c r="C1447" s="259"/>
      <c r="D1447" s="259"/>
      <c r="E1447" s="259"/>
      <c r="F1447" s="270"/>
      <c r="G1447" s="259"/>
      <c r="H1447" s="259"/>
      <c r="I1447" s="259"/>
      <c r="J1447" s="259"/>
    </row>
    <row r="1448" spans="1:10">
      <c r="A1448" s="259"/>
      <c r="B1448" s="259"/>
      <c r="C1448" s="259"/>
      <c r="D1448" s="259"/>
      <c r="E1448" s="259"/>
      <c r="F1448" s="270"/>
      <c r="G1448" s="259"/>
      <c r="H1448" s="259"/>
      <c r="I1448" s="259"/>
      <c r="J1448" s="259"/>
    </row>
    <row r="1449" spans="1:10">
      <c r="A1449" s="259"/>
      <c r="B1449" s="259"/>
      <c r="C1449" s="259"/>
      <c r="D1449" s="259"/>
      <c r="E1449" s="259"/>
      <c r="F1449" s="270"/>
      <c r="G1449" s="259"/>
      <c r="H1449" s="259"/>
      <c r="I1449" s="259"/>
      <c r="J1449" s="259"/>
    </row>
    <row r="1450" spans="1:10">
      <c r="A1450" s="259"/>
      <c r="B1450" s="259"/>
      <c r="C1450" s="259"/>
      <c r="D1450" s="259"/>
      <c r="E1450" s="259"/>
      <c r="F1450" s="270"/>
      <c r="G1450" s="259"/>
      <c r="H1450" s="259"/>
      <c r="I1450" s="259"/>
      <c r="J1450" s="259"/>
    </row>
    <row r="1451" spans="1:10">
      <c r="A1451" s="259"/>
      <c r="B1451" s="259"/>
      <c r="C1451" s="259"/>
      <c r="D1451" s="259"/>
      <c r="E1451" s="259"/>
      <c r="F1451" s="270"/>
      <c r="G1451" s="259"/>
      <c r="H1451" s="259"/>
      <c r="I1451" s="259"/>
      <c r="J1451" s="259"/>
    </row>
    <row r="1452" spans="1:10">
      <c r="A1452" s="259"/>
      <c r="B1452" s="259"/>
      <c r="C1452" s="259"/>
      <c r="D1452" s="259"/>
      <c r="E1452" s="259"/>
      <c r="F1452" s="270"/>
      <c r="G1452" s="259"/>
      <c r="H1452" s="259"/>
      <c r="I1452" s="259"/>
      <c r="J1452" s="259"/>
    </row>
    <row r="1453" spans="1:10">
      <c r="A1453" s="259"/>
      <c r="B1453" s="259"/>
      <c r="C1453" s="259"/>
      <c r="D1453" s="259"/>
      <c r="E1453" s="259"/>
      <c r="F1453" s="270"/>
      <c r="G1453" s="259"/>
      <c r="H1453" s="259"/>
      <c r="I1453" s="259"/>
      <c r="J1453" s="259"/>
    </row>
    <row r="1454" spans="1:10">
      <c r="A1454" s="259"/>
      <c r="B1454" s="259"/>
      <c r="C1454" s="259"/>
      <c r="D1454" s="259"/>
      <c r="E1454" s="259"/>
      <c r="F1454" s="270"/>
      <c r="G1454" s="259"/>
      <c r="H1454" s="259"/>
      <c r="I1454" s="259"/>
      <c r="J1454" s="259"/>
    </row>
    <row r="1455" spans="1:10">
      <c r="A1455" s="259"/>
      <c r="B1455" s="259"/>
      <c r="C1455" s="259"/>
      <c r="D1455" s="259"/>
      <c r="E1455" s="259"/>
      <c r="F1455" s="270"/>
      <c r="G1455" s="259"/>
      <c r="H1455" s="259"/>
      <c r="I1455" s="259"/>
      <c r="J1455" s="259"/>
    </row>
    <row r="1456" spans="1:10">
      <c r="A1456" s="259"/>
      <c r="B1456" s="259"/>
      <c r="C1456" s="259"/>
      <c r="D1456" s="259"/>
      <c r="E1456" s="259"/>
      <c r="F1456" s="270"/>
      <c r="G1456" s="259"/>
      <c r="H1456" s="259"/>
      <c r="I1456" s="259"/>
      <c r="J1456" s="259"/>
    </row>
    <row r="1457" spans="1:10">
      <c r="A1457" s="259"/>
      <c r="B1457" s="259"/>
      <c r="C1457" s="259"/>
      <c r="D1457" s="259"/>
      <c r="E1457" s="259"/>
      <c r="F1457" s="270"/>
      <c r="G1457" s="259"/>
      <c r="H1457" s="259"/>
      <c r="I1457" s="259"/>
      <c r="J1457" s="259"/>
    </row>
    <row r="1458" spans="1:10">
      <c r="A1458" s="259"/>
      <c r="B1458" s="259"/>
      <c r="C1458" s="259"/>
      <c r="D1458" s="259"/>
      <c r="E1458" s="259"/>
      <c r="F1458" s="270"/>
      <c r="G1458" s="259"/>
      <c r="H1458" s="259"/>
      <c r="I1458" s="259"/>
      <c r="J1458" s="259"/>
    </row>
    <row r="1459" spans="1:10">
      <c r="A1459" s="259"/>
      <c r="B1459" s="259"/>
      <c r="C1459" s="259"/>
      <c r="D1459" s="259"/>
      <c r="E1459" s="259"/>
      <c r="F1459" s="270"/>
      <c r="G1459" s="259"/>
      <c r="H1459" s="259"/>
      <c r="I1459" s="259"/>
      <c r="J1459" s="259"/>
    </row>
    <row r="1460" spans="1:10">
      <c r="A1460" s="259"/>
      <c r="B1460" s="259"/>
      <c r="C1460" s="259"/>
      <c r="D1460" s="259"/>
      <c r="E1460" s="259"/>
      <c r="F1460" s="270"/>
      <c r="G1460" s="259"/>
      <c r="H1460" s="259"/>
      <c r="I1460" s="259"/>
      <c r="J1460" s="259"/>
    </row>
    <row r="1461" spans="1:10">
      <c r="A1461" s="259"/>
      <c r="B1461" s="259"/>
      <c r="C1461" s="259"/>
      <c r="D1461" s="259"/>
      <c r="E1461" s="259"/>
      <c r="F1461" s="270"/>
      <c r="G1461" s="259"/>
      <c r="H1461" s="259"/>
      <c r="I1461" s="259"/>
      <c r="J1461" s="259"/>
    </row>
    <row r="1462" spans="1:10">
      <c r="A1462" s="259"/>
      <c r="B1462" s="259"/>
      <c r="C1462" s="259"/>
      <c r="D1462" s="259"/>
      <c r="E1462" s="259"/>
      <c r="F1462" s="270"/>
      <c r="G1462" s="259"/>
      <c r="H1462" s="259"/>
      <c r="I1462" s="259"/>
      <c r="J1462" s="259"/>
    </row>
    <row r="1463" spans="1:10">
      <c r="A1463" s="259"/>
      <c r="B1463" s="259"/>
      <c r="C1463" s="259"/>
      <c r="D1463" s="259"/>
      <c r="E1463" s="259"/>
      <c r="F1463" s="270"/>
      <c r="G1463" s="259"/>
      <c r="H1463" s="259"/>
      <c r="I1463" s="259"/>
      <c r="J1463" s="259"/>
    </row>
    <row r="1464" spans="1:10">
      <c r="A1464" s="259"/>
      <c r="B1464" s="259"/>
      <c r="C1464" s="259"/>
      <c r="D1464" s="259"/>
      <c r="E1464" s="259"/>
      <c r="F1464" s="270"/>
      <c r="G1464" s="259"/>
      <c r="H1464" s="259"/>
      <c r="I1464" s="259"/>
      <c r="J1464" s="259"/>
    </row>
    <row r="1465" spans="1:10">
      <c r="A1465" s="259"/>
      <c r="B1465" s="259"/>
      <c r="C1465" s="259"/>
      <c r="D1465" s="259"/>
      <c r="E1465" s="259"/>
      <c r="F1465" s="270"/>
      <c r="G1465" s="259"/>
      <c r="H1465" s="259"/>
      <c r="I1465" s="259"/>
      <c r="J1465" s="259"/>
    </row>
    <row r="1466" spans="1:10">
      <c r="A1466" s="259"/>
      <c r="B1466" s="259"/>
      <c r="C1466" s="259"/>
      <c r="D1466" s="259"/>
      <c r="E1466" s="259"/>
      <c r="F1466" s="270"/>
      <c r="G1466" s="259"/>
      <c r="H1466" s="259"/>
      <c r="I1466" s="259"/>
      <c r="J1466" s="259"/>
    </row>
    <row r="1467" spans="1:10">
      <c r="A1467" s="259"/>
      <c r="B1467" s="259"/>
      <c r="C1467" s="259"/>
      <c r="D1467" s="259"/>
      <c r="E1467" s="259"/>
      <c r="F1467" s="270"/>
      <c r="G1467" s="259"/>
      <c r="H1467" s="259"/>
      <c r="I1467" s="259"/>
      <c r="J1467" s="259"/>
    </row>
    <row r="1468" spans="1:10">
      <c r="A1468" s="259"/>
      <c r="B1468" s="259"/>
      <c r="C1468" s="259"/>
      <c r="D1468" s="259"/>
      <c r="E1468" s="259"/>
      <c r="F1468" s="270"/>
      <c r="G1468" s="259"/>
      <c r="H1468" s="259"/>
      <c r="I1468" s="259"/>
      <c r="J1468" s="259"/>
    </row>
    <row r="1469" spans="1:10">
      <c r="A1469" s="259"/>
      <c r="B1469" s="259"/>
      <c r="C1469" s="259"/>
      <c r="D1469" s="259"/>
      <c r="E1469" s="259"/>
      <c r="F1469" s="270"/>
      <c r="G1469" s="259"/>
      <c r="H1469" s="259"/>
      <c r="I1469" s="259"/>
      <c r="J1469" s="259"/>
    </row>
    <row r="1470" spans="1:10">
      <c r="A1470" s="259"/>
      <c r="B1470" s="259"/>
      <c r="C1470" s="259"/>
      <c r="D1470" s="259"/>
      <c r="E1470" s="259"/>
      <c r="F1470" s="270"/>
      <c r="G1470" s="259"/>
      <c r="H1470" s="259"/>
      <c r="I1470" s="259"/>
      <c r="J1470" s="259"/>
    </row>
    <row r="1471" spans="1:10">
      <c r="A1471" s="259"/>
      <c r="B1471" s="259"/>
      <c r="C1471" s="259"/>
      <c r="D1471" s="259"/>
      <c r="E1471" s="259"/>
      <c r="F1471" s="270"/>
      <c r="G1471" s="259"/>
      <c r="H1471" s="259"/>
      <c r="I1471" s="259"/>
      <c r="J1471" s="259"/>
    </row>
    <row r="1472" spans="1:10">
      <c r="A1472" s="259"/>
      <c r="B1472" s="259"/>
      <c r="C1472" s="259"/>
      <c r="D1472" s="259"/>
      <c r="E1472" s="259"/>
      <c r="F1472" s="270"/>
      <c r="G1472" s="259"/>
      <c r="H1472" s="259"/>
      <c r="I1472" s="259"/>
      <c r="J1472" s="259"/>
    </row>
    <row r="1473" spans="1:10">
      <c r="A1473" s="259"/>
      <c r="B1473" s="259"/>
      <c r="C1473" s="259"/>
      <c r="D1473" s="259"/>
      <c r="E1473" s="259"/>
      <c r="F1473" s="270"/>
      <c r="G1473" s="259"/>
      <c r="H1473" s="259"/>
      <c r="I1473" s="259"/>
      <c r="J1473" s="259"/>
    </row>
    <row r="1474" spans="1:10">
      <c r="A1474" s="259"/>
      <c r="B1474" s="259"/>
      <c r="C1474" s="259"/>
      <c r="D1474" s="259"/>
      <c r="E1474" s="259"/>
      <c r="F1474" s="270"/>
      <c r="G1474" s="259"/>
      <c r="H1474" s="259"/>
      <c r="I1474" s="259"/>
      <c r="J1474" s="259"/>
    </row>
    <row r="1475" spans="1:10">
      <c r="A1475" s="259"/>
      <c r="B1475" s="259"/>
      <c r="C1475" s="259"/>
      <c r="D1475" s="259"/>
      <c r="E1475" s="259"/>
      <c r="F1475" s="270"/>
      <c r="G1475" s="259"/>
      <c r="H1475" s="259"/>
      <c r="I1475" s="259"/>
      <c r="J1475" s="259"/>
    </row>
    <row r="1476" spans="1:10">
      <c r="A1476" s="259"/>
      <c r="B1476" s="259"/>
      <c r="C1476" s="259"/>
      <c r="D1476" s="259"/>
      <c r="E1476" s="259"/>
      <c r="F1476" s="270"/>
      <c r="G1476" s="259"/>
      <c r="H1476" s="259"/>
      <c r="I1476" s="259"/>
      <c r="J1476" s="259"/>
    </row>
    <row r="1477" spans="1:10">
      <c r="A1477" s="259"/>
      <c r="B1477" s="259"/>
      <c r="C1477" s="259"/>
      <c r="D1477" s="259"/>
      <c r="E1477" s="259"/>
      <c r="F1477" s="270"/>
      <c r="G1477" s="259"/>
      <c r="H1477" s="259"/>
      <c r="I1477" s="259"/>
      <c r="J1477" s="259"/>
    </row>
    <row r="1478" spans="1:10">
      <c r="A1478" s="259"/>
      <c r="B1478" s="259"/>
      <c r="C1478" s="259"/>
      <c r="D1478" s="259"/>
      <c r="E1478" s="259"/>
      <c r="F1478" s="270"/>
      <c r="G1478" s="259"/>
      <c r="H1478" s="259"/>
      <c r="I1478" s="259"/>
      <c r="J1478" s="259"/>
    </row>
    <row r="1479" spans="1:10">
      <c r="A1479" s="259"/>
      <c r="B1479" s="259"/>
      <c r="C1479" s="259"/>
      <c r="D1479" s="259"/>
      <c r="E1479" s="259"/>
      <c r="F1479" s="270"/>
      <c r="G1479" s="259"/>
      <c r="H1479" s="259"/>
      <c r="I1479" s="259"/>
      <c r="J1479" s="259"/>
    </row>
    <row r="1480" spans="1:10">
      <c r="A1480" s="259"/>
      <c r="B1480" s="259"/>
      <c r="C1480" s="259"/>
      <c r="D1480" s="259"/>
      <c r="E1480" s="259"/>
      <c r="F1480" s="270"/>
      <c r="G1480" s="259"/>
      <c r="H1480" s="259"/>
      <c r="I1480" s="259"/>
      <c r="J1480" s="259"/>
    </row>
    <row r="1481" spans="1:10">
      <c r="A1481" s="259"/>
      <c r="B1481" s="259"/>
      <c r="C1481" s="259"/>
      <c r="D1481" s="259"/>
      <c r="E1481" s="259"/>
      <c r="F1481" s="270"/>
      <c r="G1481" s="259"/>
      <c r="H1481" s="259"/>
      <c r="I1481" s="259"/>
      <c r="J1481" s="259"/>
    </row>
    <row r="1482" spans="1:10">
      <c r="A1482" s="259"/>
      <c r="B1482" s="259"/>
      <c r="C1482" s="259"/>
      <c r="D1482" s="259"/>
      <c r="E1482" s="259"/>
      <c r="F1482" s="270"/>
      <c r="G1482" s="259"/>
      <c r="H1482" s="259"/>
      <c r="I1482" s="259"/>
      <c r="J1482" s="259"/>
    </row>
    <row r="1483" spans="1:10">
      <c r="A1483" s="259"/>
      <c r="B1483" s="259"/>
      <c r="C1483" s="259"/>
      <c r="D1483" s="259"/>
      <c r="E1483" s="259"/>
      <c r="F1483" s="270"/>
      <c r="G1483" s="259"/>
      <c r="H1483" s="259"/>
      <c r="I1483" s="259"/>
      <c r="J1483" s="259"/>
    </row>
    <row r="1484" spans="1:10">
      <c r="A1484" s="259"/>
      <c r="B1484" s="259"/>
      <c r="C1484" s="259"/>
      <c r="D1484" s="259"/>
      <c r="E1484" s="259"/>
      <c r="F1484" s="270"/>
      <c r="G1484" s="259"/>
      <c r="H1484" s="259"/>
      <c r="I1484" s="259"/>
      <c r="J1484" s="259"/>
    </row>
    <row r="1485" spans="1:10">
      <c r="A1485" s="259"/>
      <c r="B1485" s="259"/>
      <c r="C1485" s="259"/>
      <c r="D1485" s="259"/>
      <c r="E1485" s="259"/>
      <c r="F1485" s="270"/>
      <c r="G1485" s="259"/>
      <c r="H1485" s="259"/>
      <c r="I1485" s="259"/>
      <c r="J1485" s="259"/>
    </row>
    <row r="1486" spans="1:10">
      <c r="A1486" s="259"/>
      <c r="B1486" s="259"/>
      <c r="C1486" s="259"/>
      <c r="D1486" s="259"/>
      <c r="E1486" s="259"/>
      <c r="F1486" s="270"/>
      <c r="G1486" s="259"/>
      <c r="H1486" s="259"/>
      <c r="I1486" s="259"/>
      <c r="J1486" s="259"/>
    </row>
    <row r="1487" spans="1:10">
      <c r="A1487" s="259"/>
      <c r="B1487" s="259"/>
      <c r="C1487" s="259"/>
      <c r="D1487" s="259"/>
      <c r="E1487" s="259"/>
      <c r="F1487" s="270"/>
      <c r="G1487" s="259"/>
      <c r="H1487" s="259"/>
      <c r="I1487" s="259"/>
      <c r="J1487" s="259"/>
    </row>
    <row r="1488" spans="1:10">
      <c r="A1488" s="259"/>
      <c r="B1488" s="259"/>
      <c r="C1488" s="259"/>
      <c r="D1488" s="259"/>
      <c r="E1488" s="259"/>
      <c r="F1488" s="270"/>
      <c r="G1488" s="259"/>
      <c r="H1488" s="259"/>
      <c r="I1488" s="259"/>
      <c r="J1488" s="259"/>
    </row>
    <row r="1489" spans="1:10">
      <c r="A1489" s="259"/>
      <c r="B1489" s="259"/>
      <c r="C1489" s="259"/>
      <c r="D1489" s="259"/>
      <c r="E1489" s="259"/>
      <c r="F1489" s="270"/>
      <c r="G1489" s="259"/>
      <c r="H1489" s="259"/>
      <c r="I1489" s="259"/>
      <c r="J1489" s="259"/>
    </row>
    <row r="1490" spans="1:10">
      <c r="A1490" s="259"/>
      <c r="B1490" s="259"/>
      <c r="C1490" s="259"/>
      <c r="D1490" s="259"/>
      <c r="E1490" s="259"/>
      <c r="F1490" s="270"/>
      <c r="G1490" s="259"/>
      <c r="H1490" s="259"/>
      <c r="I1490" s="259"/>
      <c r="J1490" s="259"/>
    </row>
    <row r="1491" spans="1:10">
      <c r="A1491" s="259"/>
      <c r="B1491" s="259"/>
      <c r="C1491" s="259"/>
      <c r="D1491" s="259"/>
      <c r="E1491" s="259"/>
      <c r="F1491" s="270"/>
      <c r="G1491" s="259"/>
      <c r="H1491" s="259"/>
      <c r="I1491" s="259"/>
      <c r="J1491" s="259"/>
    </row>
    <row r="1492" spans="1:10">
      <c r="A1492" s="259"/>
      <c r="B1492" s="259"/>
      <c r="C1492" s="259"/>
      <c r="D1492" s="259"/>
      <c r="E1492" s="259"/>
      <c r="F1492" s="270"/>
      <c r="G1492" s="259"/>
      <c r="H1492" s="259"/>
      <c r="I1492" s="259"/>
      <c r="J1492" s="259"/>
    </row>
    <row r="1493" spans="1:10">
      <c r="A1493" s="259"/>
      <c r="B1493" s="259"/>
      <c r="C1493" s="259"/>
      <c r="D1493" s="259"/>
      <c r="E1493" s="259"/>
      <c r="F1493" s="270"/>
      <c r="G1493" s="259"/>
      <c r="H1493" s="259"/>
      <c r="I1493" s="259"/>
      <c r="J1493" s="259"/>
    </row>
    <row r="1494" spans="1:10">
      <c r="A1494" s="259"/>
      <c r="B1494" s="259"/>
      <c r="C1494" s="259"/>
      <c r="D1494" s="259"/>
      <c r="E1494" s="259"/>
      <c r="F1494" s="270"/>
      <c r="G1494" s="259"/>
      <c r="H1494" s="259"/>
      <c r="I1494" s="259"/>
      <c r="J1494" s="259"/>
    </row>
    <row r="1495" spans="1:10">
      <c r="A1495" s="259"/>
      <c r="B1495" s="259"/>
      <c r="C1495" s="259"/>
      <c r="D1495" s="259"/>
      <c r="E1495" s="259"/>
      <c r="F1495" s="270"/>
      <c r="G1495" s="259"/>
      <c r="H1495" s="259"/>
      <c r="I1495" s="259"/>
      <c r="J1495" s="259"/>
    </row>
    <row r="1496" spans="1:10">
      <c r="A1496" s="259"/>
      <c r="B1496" s="259"/>
      <c r="C1496" s="259"/>
      <c r="D1496" s="259"/>
      <c r="E1496" s="259"/>
      <c r="F1496" s="270"/>
      <c r="G1496" s="259"/>
      <c r="H1496" s="259"/>
      <c r="I1496" s="259"/>
      <c r="J1496" s="259"/>
    </row>
    <row r="1497" spans="1:10">
      <c r="A1497" s="259"/>
      <c r="B1497" s="259"/>
      <c r="C1497" s="259"/>
      <c r="D1497" s="259"/>
      <c r="E1497" s="259"/>
      <c r="F1497" s="270"/>
      <c r="G1497" s="259"/>
      <c r="H1497" s="259"/>
      <c r="I1497" s="259"/>
      <c r="J1497" s="259"/>
    </row>
    <row r="1498" spans="1:10">
      <c r="A1498" s="259"/>
      <c r="B1498" s="259"/>
      <c r="C1498" s="259"/>
      <c r="D1498" s="259"/>
      <c r="E1498" s="259"/>
      <c r="F1498" s="270"/>
      <c r="G1498" s="259"/>
      <c r="H1498" s="259"/>
      <c r="I1498" s="259"/>
      <c r="J1498" s="259"/>
    </row>
    <row r="1499" spans="1:10">
      <c r="A1499" s="259"/>
      <c r="B1499" s="259"/>
      <c r="C1499" s="259"/>
      <c r="D1499" s="259"/>
      <c r="E1499" s="259"/>
      <c r="F1499" s="270"/>
      <c r="G1499" s="259"/>
      <c r="H1499" s="259"/>
      <c r="I1499" s="259"/>
      <c r="J1499" s="259"/>
    </row>
    <row r="1500" spans="1:10">
      <c r="A1500" s="259"/>
      <c r="B1500" s="259"/>
      <c r="C1500" s="259"/>
      <c r="D1500" s="259"/>
      <c r="E1500" s="259"/>
      <c r="F1500" s="270"/>
      <c r="G1500" s="259"/>
      <c r="H1500" s="259"/>
      <c r="I1500" s="259"/>
      <c r="J1500" s="259"/>
    </row>
    <row r="1501" spans="1:10">
      <c r="A1501" s="259"/>
      <c r="B1501" s="259"/>
      <c r="C1501" s="259"/>
      <c r="D1501" s="259"/>
      <c r="E1501" s="259"/>
      <c r="F1501" s="270"/>
      <c r="G1501" s="259"/>
      <c r="H1501" s="259"/>
      <c r="I1501" s="259"/>
      <c r="J1501" s="259"/>
    </row>
    <row r="1502" spans="1:10">
      <c r="A1502" s="259"/>
      <c r="B1502" s="259"/>
      <c r="C1502" s="259"/>
      <c r="D1502" s="259"/>
      <c r="E1502" s="259"/>
      <c r="F1502" s="270"/>
      <c r="G1502" s="259"/>
      <c r="H1502" s="259"/>
      <c r="I1502" s="259"/>
      <c r="J1502" s="259"/>
    </row>
    <row r="1503" spans="1:10">
      <c r="A1503" s="259"/>
      <c r="B1503" s="259"/>
      <c r="C1503" s="259"/>
      <c r="D1503" s="259"/>
      <c r="E1503" s="259"/>
      <c r="F1503" s="270"/>
      <c r="G1503" s="259"/>
      <c r="H1503" s="259"/>
      <c r="I1503" s="259"/>
      <c r="J1503" s="259"/>
    </row>
    <row r="1504" spans="1:10">
      <c r="A1504" s="259"/>
      <c r="B1504" s="259"/>
      <c r="C1504" s="259"/>
      <c r="D1504" s="259"/>
      <c r="E1504" s="259"/>
      <c r="F1504" s="270"/>
      <c r="G1504" s="259"/>
      <c r="H1504" s="259"/>
      <c r="I1504" s="259"/>
      <c r="J1504" s="259"/>
    </row>
    <row r="1505" spans="1:10">
      <c r="A1505" s="259"/>
      <c r="B1505" s="259"/>
      <c r="C1505" s="259"/>
      <c r="D1505" s="259"/>
      <c r="E1505" s="259"/>
      <c r="F1505" s="270"/>
      <c r="G1505" s="259"/>
      <c r="H1505" s="259"/>
      <c r="I1505" s="259"/>
      <c r="J1505" s="259"/>
    </row>
    <row r="1506" spans="1:10">
      <c r="A1506" s="259"/>
      <c r="B1506" s="259"/>
      <c r="C1506" s="259"/>
      <c r="D1506" s="259"/>
      <c r="E1506" s="259"/>
      <c r="F1506" s="270"/>
      <c r="G1506" s="259"/>
      <c r="H1506" s="259"/>
      <c r="I1506" s="259"/>
      <c r="J1506" s="259"/>
    </row>
    <row r="1507" spans="1:10">
      <c r="A1507" s="259"/>
      <c r="B1507" s="259"/>
      <c r="C1507" s="259"/>
      <c r="D1507" s="259"/>
      <c r="E1507" s="259"/>
      <c r="F1507" s="270"/>
      <c r="G1507" s="259"/>
      <c r="H1507" s="259"/>
      <c r="I1507" s="259"/>
      <c r="J1507" s="259"/>
    </row>
    <row r="1508" spans="1:10">
      <c r="A1508" s="259"/>
      <c r="B1508" s="259"/>
      <c r="C1508" s="259"/>
      <c r="D1508" s="259"/>
      <c r="E1508" s="259"/>
      <c r="F1508" s="270"/>
      <c r="G1508" s="259"/>
      <c r="H1508" s="259"/>
      <c r="I1508" s="259"/>
      <c r="J1508" s="259"/>
    </row>
    <row r="1509" spans="1:10">
      <c r="A1509" s="259"/>
      <c r="B1509" s="259"/>
      <c r="C1509" s="259"/>
      <c r="D1509" s="259"/>
      <c r="E1509" s="259"/>
      <c r="F1509" s="270"/>
      <c r="G1509" s="259"/>
      <c r="H1509" s="259"/>
      <c r="I1509" s="259"/>
      <c r="J1509" s="259"/>
    </row>
    <row r="1510" spans="1:10">
      <c r="A1510" s="259"/>
      <c r="B1510" s="259"/>
      <c r="C1510" s="259"/>
      <c r="D1510" s="259"/>
      <c r="E1510" s="259"/>
      <c r="F1510" s="270"/>
      <c r="G1510" s="259"/>
      <c r="H1510" s="259"/>
      <c r="I1510" s="259"/>
      <c r="J1510" s="259"/>
    </row>
    <row r="1511" spans="1:10">
      <c r="A1511" s="259"/>
      <c r="B1511" s="259"/>
      <c r="C1511" s="259"/>
      <c r="D1511" s="259"/>
      <c r="E1511" s="259"/>
      <c r="F1511" s="270"/>
      <c r="G1511" s="259"/>
      <c r="H1511" s="259"/>
      <c r="I1511" s="259"/>
      <c r="J1511" s="259"/>
    </row>
    <row r="1512" spans="1:10">
      <c r="A1512" s="259"/>
      <c r="B1512" s="259"/>
      <c r="C1512" s="259"/>
      <c r="D1512" s="259"/>
      <c r="E1512" s="259"/>
      <c r="F1512" s="270"/>
      <c r="G1512" s="259"/>
      <c r="H1512" s="259"/>
      <c r="I1512" s="259"/>
      <c r="J1512" s="259"/>
    </row>
    <row r="1513" spans="1:10">
      <c r="A1513" s="259"/>
      <c r="B1513" s="259"/>
      <c r="C1513" s="259"/>
      <c r="D1513" s="259"/>
      <c r="E1513" s="259"/>
      <c r="F1513" s="270"/>
      <c r="G1513" s="259"/>
      <c r="H1513" s="259"/>
      <c r="I1513" s="259"/>
      <c r="J1513" s="259"/>
    </row>
    <row r="1514" spans="1:10">
      <c r="A1514" s="259"/>
      <c r="B1514" s="259"/>
      <c r="C1514" s="259"/>
      <c r="D1514" s="259"/>
      <c r="E1514" s="259"/>
      <c r="F1514" s="270"/>
      <c r="G1514" s="259"/>
      <c r="H1514" s="259"/>
      <c r="I1514" s="259"/>
      <c r="J1514" s="259"/>
    </row>
    <row r="1515" spans="1:10">
      <c r="A1515" s="259"/>
      <c r="B1515" s="259"/>
      <c r="C1515" s="259"/>
      <c r="D1515" s="259"/>
      <c r="E1515" s="259"/>
      <c r="F1515" s="270"/>
      <c r="G1515" s="259"/>
      <c r="H1515" s="259"/>
      <c r="I1515" s="259"/>
      <c r="J1515" s="259"/>
    </row>
    <row r="1516" spans="1:10">
      <c r="A1516" s="259"/>
      <c r="B1516" s="259"/>
      <c r="C1516" s="259"/>
      <c r="D1516" s="259"/>
      <c r="E1516" s="259"/>
      <c r="F1516" s="270"/>
      <c r="G1516" s="259"/>
      <c r="H1516" s="259"/>
      <c r="I1516" s="259"/>
      <c r="J1516" s="259"/>
    </row>
    <row r="1517" spans="1:10">
      <c r="A1517" s="259"/>
      <c r="B1517" s="259"/>
      <c r="C1517" s="259"/>
      <c r="D1517" s="259"/>
      <c r="E1517" s="259"/>
      <c r="F1517" s="270"/>
      <c r="G1517" s="259"/>
      <c r="H1517" s="259"/>
      <c r="I1517" s="259"/>
      <c r="J1517" s="259"/>
    </row>
    <row r="1518" spans="1:10">
      <c r="A1518" s="259"/>
      <c r="B1518" s="259"/>
      <c r="C1518" s="259"/>
      <c r="D1518" s="259"/>
      <c r="E1518" s="259"/>
      <c r="F1518" s="270"/>
      <c r="G1518" s="259"/>
      <c r="H1518" s="259"/>
      <c r="I1518" s="259"/>
      <c r="J1518" s="259"/>
    </row>
    <row r="1519" spans="1:10">
      <c r="A1519" s="259"/>
      <c r="B1519" s="259"/>
      <c r="C1519" s="259"/>
      <c r="D1519" s="259"/>
      <c r="E1519" s="259"/>
      <c r="F1519" s="270"/>
      <c r="G1519" s="259"/>
      <c r="H1519" s="259"/>
      <c r="I1519" s="259"/>
      <c r="J1519" s="259"/>
    </row>
    <row r="1520" spans="1:10">
      <c r="A1520" s="259"/>
      <c r="B1520" s="259"/>
      <c r="C1520" s="259"/>
      <c r="D1520" s="259"/>
      <c r="E1520" s="259"/>
      <c r="F1520" s="270"/>
      <c r="G1520" s="259"/>
      <c r="H1520" s="259"/>
      <c r="I1520" s="259"/>
      <c r="J1520" s="259"/>
    </row>
    <row r="1521" spans="1:10">
      <c r="A1521" s="259"/>
      <c r="B1521" s="259"/>
      <c r="C1521" s="259"/>
      <c r="D1521" s="259"/>
      <c r="E1521" s="259"/>
      <c r="F1521" s="270"/>
      <c r="G1521" s="259"/>
      <c r="H1521" s="259"/>
      <c r="I1521" s="259"/>
      <c r="J1521" s="259"/>
    </row>
    <row r="1522" spans="1:10">
      <c r="A1522" s="259"/>
      <c r="B1522" s="259"/>
      <c r="C1522" s="259"/>
      <c r="D1522" s="259"/>
      <c r="E1522" s="259"/>
      <c r="F1522" s="270"/>
      <c r="G1522" s="259"/>
      <c r="H1522" s="259"/>
      <c r="I1522" s="259"/>
      <c r="J1522" s="259"/>
    </row>
    <row r="1523" spans="1:10">
      <c r="A1523" s="259"/>
      <c r="B1523" s="259"/>
      <c r="C1523" s="259"/>
      <c r="D1523" s="259"/>
      <c r="E1523" s="259"/>
      <c r="F1523" s="270"/>
      <c r="G1523" s="259"/>
      <c r="H1523" s="259"/>
      <c r="I1523" s="259"/>
      <c r="J1523" s="259"/>
    </row>
    <row r="1524" spans="1:10">
      <c r="A1524" s="259"/>
      <c r="B1524" s="259"/>
      <c r="C1524" s="259"/>
      <c r="D1524" s="259"/>
      <c r="E1524" s="259"/>
      <c r="F1524" s="270"/>
      <c r="G1524" s="259"/>
      <c r="H1524" s="259"/>
      <c r="I1524" s="259"/>
      <c r="J1524" s="259"/>
    </row>
    <row r="1525" spans="1:10">
      <c r="A1525" s="259"/>
      <c r="B1525" s="259"/>
      <c r="C1525" s="259"/>
      <c r="D1525" s="259"/>
      <c r="E1525" s="259"/>
      <c r="F1525" s="270"/>
      <c r="G1525" s="259"/>
      <c r="H1525" s="259"/>
      <c r="I1525" s="259"/>
      <c r="J1525" s="259"/>
    </row>
    <row r="1526" spans="1:10">
      <c r="A1526" s="259"/>
      <c r="B1526" s="259"/>
      <c r="C1526" s="259"/>
      <c r="D1526" s="259"/>
      <c r="E1526" s="259"/>
      <c r="F1526" s="270"/>
      <c r="G1526" s="259"/>
      <c r="H1526" s="259"/>
      <c r="I1526" s="259"/>
      <c r="J1526" s="259"/>
    </row>
    <row r="1527" spans="1:10">
      <c r="A1527" s="259"/>
      <c r="B1527" s="259"/>
      <c r="C1527" s="259"/>
      <c r="D1527" s="259"/>
      <c r="E1527" s="259"/>
      <c r="F1527" s="270"/>
      <c r="G1527" s="259"/>
      <c r="H1527" s="259"/>
      <c r="I1527" s="259"/>
      <c r="J1527" s="259"/>
    </row>
    <row r="1528" spans="1:10">
      <c r="A1528" s="259"/>
      <c r="B1528" s="259"/>
      <c r="C1528" s="259"/>
      <c r="D1528" s="259"/>
      <c r="E1528" s="259"/>
      <c r="F1528" s="270"/>
      <c r="G1528" s="259"/>
      <c r="H1528" s="259"/>
      <c r="I1528" s="259"/>
      <c r="J1528" s="259"/>
    </row>
    <row r="1529" spans="1:10">
      <c r="A1529" s="259"/>
      <c r="B1529" s="259"/>
      <c r="C1529" s="259"/>
      <c r="D1529" s="259"/>
      <c r="E1529" s="259"/>
      <c r="F1529" s="270"/>
      <c r="G1529" s="259"/>
      <c r="H1529" s="259"/>
      <c r="I1529" s="259"/>
      <c r="J1529" s="259"/>
    </row>
    <row r="1530" spans="1:10">
      <c r="A1530" s="259"/>
      <c r="B1530" s="259"/>
      <c r="C1530" s="259"/>
      <c r="D1530" s="259"/>
      <c r="E1530" s="259"/>
      <c r="F1530" s="270"/>
      <c r="G1530" s="259"/>
      <c r="H1530" s="259"/>
      <c r="I1530" s="259"/>
      <c r="J1530" s="259"/>
    </row>
    <row r="1531" spans="1:10">
      <c r="A1531" s="259"/>
      <c r="B1531" s="259"/>
      <c r="C1531" s="259"/>
      <c r="D1531" s="259"/>
      <c r="E1531" s="259"/>
      <c r="F1531" s="270"/>
      <c r="G1531" s="259"/>
      <c r="H1531" s="259"/>
      <c r="I1531" s="259"/>
      <c r="J1531" s="259"/>
    </row>
    <row r="1532" spans="1:10">
      <c r="A1532" s="259"/>
      <c r="B1532" s="259"/>
      <c r="C1532" s="259"/>
      <c r="D1532" s="259"/>
      <c r="E1532" s="259"/>
      <c r="F1532" s="270"/>
      <c r="G1532" s="259"/>
      <c r="H1532" s="259"/>
      <c r="I1532" s="259"/>
      <c r="J1532" s="259"/>
    </row>
    <row r="1533" spans="1:10">
      <c r="A1533" s="259"/>
      <c r="B1533" s="259"/>
      <c r="C1533" s="259"/>
      <c r="D1533" s="259"/>
      <c r="E1533" s="259"/>
      <c r="F1533" s="270"/>
      <c r="G1533" s="259"/>
      <c r="H1533" s="259"/>
      <c r="I1533" s="259"/>
      <c r="J1533" s="259"/>
    </row>
    <row r="1534" spans="1:10">
      <c r="A1534" s="259"/>
      <c r="B1534" s="259"/>
      <c r="C1534" s="259"/>
      <c r="D1534" s="259"/>
      <c r="E1534" s="259"/>
      <c r="F1534" s="270"/>
      <c r="G1534" s="259"/>
      <c r="H1534" s="259"/>
      <c r="I1534" s="259"/>
      <c r="J1534" s="259"/>
    </row>
    <row r="1535" spans="1:10">
      <c r="A1535" s="259"/>
      <c r="B1535" s="259"/>
      <c r="C1535" s="259"/>
      <c r="D1535" s="259"/>
      <c r="E1535" s="259"/>
      <c r="F1535" s="270"/>
      <c r="G1535" s="259"/>
      <c r="H1535" s="259"/>
      <c r="I1535" s="259"/>
      <c r="J1535" s="259"/>
    </row>
    <row r="1536" spans="1:10">
      <c r="A1536" s="259"/>
      <c r="B1536" s="259"/>
      <c r="C1536" s="259"/>
      <c r="D1536" s="259"/>
      <c r="E1536" s="259"/>
      <c r="F1536" s="270"/>
      <c r="G1536" s="259"/>
      <c r="H1536" s="259"/>
      <c r="I1536" s="259"/>
      <c r="J1536" s="259"/>
    </row>
    <row r="1537" spans="1:10">
      <c r="A1537" s="259"/>
      <c r="B1537" s="259"/>
      <c r="C1537" s="259"/>
      <c r="D1537" s="259"/>
      <c r="E1537" s="259"/>
      <c r="F1537" s="270"/>
      <c r="G1537" s="259"/>
      <c r="H1537" s="259"/>
      <c r="I1537" s="259"/>
      <c r="J1537" s="259"/>
    </row>
    <row r="1538" spans="1:10">
      <c r="A1538" s="259"/>
      <c r="B1538" s="259"/>
      <c r="C1538" s="259"/>
      <c r="D1538" s="259"/>
      <c r="E1538" s="259"/>
      <c r="F1538" s="270"/>
      <c r="G1538" s="259"/>
      <c r="H1538" s="259"/>
      <c r="I1538" s="259"/>
      <c r="J1538" s="259"/>
    </row>
    <row r="1539" spans="1:10">
      <c r="A1539" s="259"/>
      <c r="B1539" s="259"/>
      <c r="C1539" s="259"/>
      <c r="D1539" s="259"/>
      <c r="E1539" s="259"/>
      <c r="F1539" s="270"/>
      <c r="G1539" s="259"/>
      <c r="H1539" s="259"/>
      <c r="I1539" s="259"/>
      <c r="J1539" s="259"/>
    </row>
    <row r="1540" spans="1:10">
      <c r="A1540" s="259"/>
      <c r="B1540" s="259"/>
      <c r="C1540" s="259"/>
      <c r="D1540" s="259"/>
      <c r="E1540" s="259"/>
      <c r="F1540" s="270"/>
      <c r="G1540" s="259"/>
      <c r="H1540" s="259"/>
      <c r="I1540" s="259"/>
      <c r="J1540" s="259"/>
    </row>
    <row r="1541" spans="1:10">
      <c r="A1541" s="259"/>
      <c r="B1541" s="259"/>
      <c r="C1541" s="259"/>
      <c r="D1541" s="259"/>
      <c r="E1541" s="259"/>
      <c r="F1541" s="270"/>
      <c r="G1541" s="259"/>
      <c r="H1541" s="259"/>
      <c r="I1541" s="259"/>
      <c r="J1541" s="259"/>
    </row>
    <row r="1542" spans="1:10">
      <c r="A1542" s="259"/>
      <c r="B1542" s="259"/>
      <c r="C1542" s="259"/>
      <c r="D1542" s="259"/>
      <c r="E1542" s="259"/>
      <c r="F1542" s="270"/>
      <c r="G1542" s="259"/>
      <c r="H1542" s="259"/>
      <c r="I1542" s="259"/>
      <c r="J1542" s="259"/>
    </row>
    <row r="1543" spans="1:10">
      <c r="A1543" s="259"/>
      <c r="B1543" s="259"/>
      <c r="C1543" s="259"/>
      <c r="D1543" s="259"/>
      <c r="E1543" s="259"/>
      <c r="F1543" s="270"/>
      <c r="G1543" s="259"/>
      <c r="H1543" s="259"/>
      <c r="I1543" s="259"/>
      <c r="J1543" s="259"/>
    </row>
    <row r="1544" spans="1:10">
      <c r="A1544" s="259"/>
      <c r="B1544" s="259"/>
      <c r="C1544" s="259"/>
      <c r="D1544" s="259"/>
      <c r="E1544" s="259"/>
      <c r="F1544" s="270"/>
      <c r="G1544" s="259"/>
      <c r="H1544" s="259"/>
      <c r="I1544" s="259"/>
      <c r="J1544" s="259"/>
    </row>
    <row r="1545" spans="1:10">
      <c r="A1545" s="259"/>
      <c r="B1545" s="259"/>
      <c r="C1545" s="259"/>
      <c r="D1545" s="259"/>
      <c r="E1545" s="259"/>
      <c r="F1545" s="270"/>
      <c r="G1545" s="259"/>
      <c r="H1545" s="259"/>
      <c r="I1545" s="259"/>
      <c r="J1545" s="259"/>
    </row>
    <row r="1546" spans="1:10">
      <c r="A1546" s="259"/>
      <c r="B1546" s="259"/>
      <c r="C1546" s="259"/>
      <c r="D1546" s="259"/>
      <c r="E1546" s="259"/>
      <c r="F1546" s="270"/>
      <c r="G1546" s="259"/>
      <c r="H1546" s="259"/>
      <c r="I1546" s="259"/>
      <c r="J1546" s="259"/>
    </row>
    <row r="1547" spans="1:10">
      <c r="A1547" s="259"/>
      <c r="B1547" s="259"/>
      <c r="C1547" s="259"/>
      <c r="D1547" s="259"/>
      <c r="E1547" s="259"/>
      <c r="F1547" s="270"/>
      <c r="G1547" s="259"/>
      <c r="H1547" s="259"/>
      <c r="I1547" s="259"/>
      <c r="J1547" s="259"/>
    </row>
    <row r="1548" spans="1:10">
      <c r="A1548" s="259"/>
      <c r="B1548" s="259"/>
      <c r="C1548" s="259"/>
      <c r="D1548" s="259"/>
      <c r="E1548" s="259"/>
      <c r="F1548" s="270"/>
      <c r="G1548" s="259"/>
      <c r="H1548" s="259"/>
      <c r="I1548" s="259"/>
      <c r="J1548" s="259"/>
    </row>
    <row r="1549" spans="1:10">
      <c r="A1549" s="259"/>
      <c r="B1549" s="259"/>
      <c r="C1549" s="259"/>
      <c r="D1549" s="259"/>
      <c r="E1549" s="259"/>
      <c r="F1549" s="270"/>
      <c r="G1549" s="259"/>
      <c r="H1549" s="259"/>
      <c r="I1549" s="259"/>
      <c r="J1549" s="259"/>
    </row>
    <row r="1550" spans="1:10">
      <c r="A1550" s="259"/>
      <c r="B1550" s="259"/>
      <c r="C1550" s="259"/>
      <c r="D1550" s="259"/>
      <c r="E1550" s="259"/>
      <c r="F1550" s="270"/>
      <c r="G1550" s="259"/>
      <c r="H1550" s="259"/>
      <c r="I1550" s="259"/>
      <c r="J1550" s="259"/>
    </row>
    <row r="1551" spans="1:10">
      <c r="A1551" s="259"/>
      <c r="B1551" s="259"/>
      <c r="C1551" s="259"/>
      <c r="D1551" s="259"/>
      <c r="E1551" s="259"/>
      <c r="F1551" s="270"/>
      <c r="G1551" s="259"/>
      <c r="H1551" s="259"/>
      <c r="I1551" s="259"/>
      <c r="J1551" s="259"/>
    </row>
    <row r="1552" spans="1:10">
      <c r="A1552" s="259"/>
      <c r="B1552" s="259"/>
      <c r="C1552" s="259"/>
      <c r="D1552" s="259"/>
      <c r="E1552" s="259"/>
      <c r="F1552" s="270"/>
      <c r="G1552" s="259"/>
      <c r="H1552" s="259"/>
      <c r="I1552" s="259"/>
      <c r="J1552" s="259"/>
    </row>
    <row r="1553" spans="1:10">
      <c r="A1553" s="259"/>
      <c r="B1553" s="259"/>
      <c r="C1553" s="259"/>
      <c r="D1553" s="259"/>
      <c r="E1553" s="259"/>
      <c r="F1553" s="270"/>
      <c r="G1553" s="259"/>
      <c r="H1553" s="259"/>
      <c r="I1553" s="259"/>
      <c r="J1553" s="259"/>
    </row>
    <row r="1554" spans="1:10">
      <c r="A1554" s="259"/>
      <c r="B1554" s="259"/>
      <c r="C1554" s="259"/>
      <c r="D1554" s="259"/>
      <c r="E1554" s="259"/>
      <c r="F1554" s="270"/>
      <c r="G1554" s="259"/>
      <c r="H1554" s="259"/>
      <c r="I1554" s="259"/>
      <c r="J1554" s="259"/>
    </row>
    <row r="1555" spans="1:10">
      <c r="A1555" s="259"/>
      <c r="B1555" s="259"/>
      <c r="C1555" s="259"/>
      <c r="D1555" s="259"/>
      <c r="E1555" s="259"/>
      <c r="F1555" s="270"/>
      <c r="G1555" s="259"/>
      <c r="H1555" s="259"/>
      <c r="I1555" s="259"/>
      <c r="J1555" s="259"/>
    </row>
    <row r="1556" spans="1:10">
      <c r="A1556" s="259"/>
      <c r="B1556" s="259"/>
      <c r="C1556" s="259"/>
      <c r="D1556" s="259"/>
      <c r="E1556" s="259"/>
      <c r="F1556" s="270"/>
      <c r="G1556" s="259"/>
      <c r="H1556" s="259"/>
      <c r="I1556" s="259"/>
      <c r="J1556" s="259"/>
    </row>
    <row r="1557" spans="1:10">
      <c r="A1557" s="259"/>
      <c r="B1557" s="259"/>
      <c r="C1557" s="259"/>
      <c r="D1557" s="259"/>
      <c r="E1557" s="259"/>
      <c r="F1557" s="270"/>
      <c r="G1557" s="259"/>
      <c r="H1557" s="259"/>
      <c r="I1557" s="259"/>
      <c r="J1557" s="259"/>
    </row>
    <row r="1558" spans="1:10">
      <c r="A1558" s="259"/>
      <c r="B1558" s="259"/>
      <c r="C1558" s="259"/>
      <c r="D1558" s="259"/>
      <c r="E1558" s="259"/>
      <c r="F1558" s="270"/>
      <c r="G1558" s="259"/>
      <c r="H1558" s="259"/>
      <c r="I1558" s="259"/>
      <c r="J1558" s="259"/>
    </row>
    <row r="1559" spans="1:10">
      <c r="A1559" s="259"/>
      <c r="B1559" s="259"/>
      <c r="C1559" s="259"/>
      <c r="D1559" s="259"/>
      <c r="E1559" s="259"/>
      <c r="F1559" s="270"/>
      <c r="G1559" s="259"/>
      <c r="H1559" s="259"/>
      <c r="I1559" s="259"/>
      <c r="J1559" s="259"/>
    </row>
    <row r="1560" spans="1:10">
      <c r="A1560" s="259"/>
      <c r="B1560" s="259"/>
      <c r="C1560" s="259"/>
      <c r="D1560" s="259"/>
      <c r="E1560" s="259"/>
      <c r="F1560" s="270"/>
      <c r="G1560" s="259"/>
      <c r="H1560" s="259"/>
      <c r="I1560" s="259"/>
      <c r="J1560" s="259"/>
    </row>
    <row r="1561" spans="1:10">
      <c r="A1561" s="259"/>
      <c r="B1561" s="259"/>
      <c r="C1561" s="259"/>
      <c r="D1561" s="259"/>
      <c r="E1561" s="259"/>
      <c r="F1561" s="270"/>
      <c r="G1561" s="259"/>
      <c r="H1561" s="259"/>
      <c r="I1561" s="259"/>
      <c r="J1561" s="259"/>
    </row>
    <row r="1562" spans="1:10">
      <c r="A1562" s="259"/>
      <c r="B1562" s="259"/>
      <c r="C1562" s="259"/>
      <c r="D1562" s="259"/>
      <c r="E1562" s="259"/>
      <c r="F1562" s="270"/>
      <c r="G1562" s="259"/>
      <c r="H1562" s="259"/>
      <c r="I1562" s="259"/>
      <c r="J1562" s="259"/>
    </row>
    <row r="1563" spans="1:10">
      <c r="A1563" s="259"/>
      <c r="B1563" s="259"/>
      <c r="C1563" s="259"/>
      <c r="D1563" s="259"/>
      <c r="E1563" s="259"/>
      <c r="F1563" s="270"/>
      <c r="G1563" s="259"/>
      <c r="H1563" s="259"/>
      <c r="I1563" s="259"/>
      <c r="J1563" s="259"/>
    </row>
    <row r="1564" spans="1:10">
      <c r="A1564" s="259"/>
      <c r="B1564" s="259"/>
      <c r="C1564" s="259"/>
      <c r="D1564" s="259"/>
      <c r="E1564" s="259"/>
      <c r="F1564" s="270"/>
      <c r="G1564" s="259"/>
      <c r="H1564" s="259"/>
      <c r="I1564" s="259"/>
      <c r="J1564" s="259"/>
    </row>
    <row r="1565" spans="1:10">
      <c r="A1565" s="259"/>
      <c r="B1565" s="259"/>
      <c r="C1565" s="259"/>
      <c r="D1565" s="259"/>
      <c r="E1565" s="259"/>
      <c r="F1565" s="270"/>
      <c r="G1565" s="259"/>
      <c r="H1565" s="259"/>
      <c r="I1565" s="259"/>
      <c r="J1565" s="259"/>
    </row>
    <row r="1566" spans="1:10">
      <c r="A1566" s="259"/>
      <c r="B1566" s="259"/>
      <c r="C1566" s="259"/>
      <c r="D1566" s="259"/>
      <c r="E1566" s="259"/>
      <c r="F1566" s="270"/>
      <c r="G1566" s="259"/>
      <c r="H1566" s="259"/>
      <c r="I1566" s="259"/>
      <c r="J1566" s="259"/>
    </row>
    <row r="1567" spans="1:10">
      <c r="A1567" s="259"/>
      <c r="B1567" s="259"/>
      <c r="C1567" s="259"/>
      <c r="D1567" s="259"/>
      <c r="E1567" s="259"/>
      <c r="F1567" s="270"/>
      <c r="G1567" s="259"/>
      <c r="H1567" s="259"/>
      <c r="I1567" s="259"/>
      <c r="J1567" s="259"/>
    </row>
    <row r="1568" spans="1:10">
      <c r="A1568" s="259"/>
      <c r="B1568" s="259"/>
      <c r="C1568" s="259"/>
      <c r="D1568" s="259"/>
      <c r="E1568" s="259"/>
      <c r="F1568" s="270"/>
      <c r="G1568" s="259"/>
      <c r="H1568" s="259"/>
      <c r="I1568" s="259"/>
      <c r="J1568" s="259"/>
    </row>
    <row r="1569" spans="1:10">
      <c r="A1569" s="259"/>
      <c r="B1569" s="259"/>
      <c r="C1569" s="259"/>
      <c r="D1569" s="259"/>
      <c r="E1569" s="259"/>
      <c r="F1569" s="270"/>
      <c r="G1569" s="259"/>
      <c r="H1569" s="259"/>
      <c r="I1569" s="259"/>
      <c r="J1569" s="259"/>
    </row>
    <row r="1570" spans="1:10">
      <c r="A1570" s="259"/>
      <c r="B1570" s="259"/>
      <c r="C1570" s="259"/>
      <c r="D1570" s="259"/>
      <c r="E1570" s="259"/>
      <c r="F1570" s="270"/>
      <c r="G1570" s="259"/>
      <c r="H1570" s="259"/>
      <c r="I1570" s="259"/>
      <c r="J1570" s="259"/>
    </row>
    <row r="1571" spans="1:10">
      <c r="A1571" s="259"/>
      <c r="B1571" s="259"/>
      <c r="C1571" s="259"/>
      <c r="D1571" s="259"/>
      <c r="E1571" s="259"/>
      <c r="F1571" s="270"/>
      <c r="G1571" s="259"/>
      <c r="H1571" s="259"/>
      <c r="I1571" s="259"/>
      <c r="J1571" s="259"/>
    </row>
    <row r="1572" spans="1:10">
      <c r="A1572" s="259"/>
      <c r="B1572" s="259"/>
      <c r="C1572" s="259"/>
      <c r="D1572" s="259"/>
      <c r="E1572" s="259"/>
      <c r="F1572" s="270"/>
      <c r="G1572" s="259"/>
      <c r="H1572" s="259"/>
      <c r="I1572" s="259"/>
      <c r="J1572" s="259"/>
    </row>
    <row r="1573" spans="1:10">
      <c r="A1573" s="259"/>
      <c r="B1573" s="259"/>
      <c r="C1573" s="259"/>
      <c r="D1573" s="259"/>
      <c r="E1573" s="259"/>
      <c r="F1573" s="270"/>
      <c r="G1573" s="259"/>
      <c r="H1573" s="259"/>
      <c r="I1573" s="259"/>
      <c r="J1573" s="259"/>
    </row>
    <row r="1574" spans="1:10">
      <c r="A1574" s="259"/>
      <c r="B1574" s="259"/>
      <c r="C1574" s="259"/>
      <c r="D1574" s="259"/>
      <c r="E1574" s="259"/>
      <c r="F1574" s="270"/>
      <c r="G1574" s="259"/>
      <c r="H1574" s="259"/>
      <c r="I1574" s="259"/>
      <c r="J1574" s="259"/>
    </row>
    <row r="1575" spans="1:10">
      <c r="A1575" s="259"/>
      <c r="B1575" s="259"/>
      <c r="C1575" s="259"/>
      <c r="D1575" s="259"/>
      <c r="E1575" s="259"/>
      <c r="F1575" s="270"/>
      <c r="G1575" s="259"/>
      <c r="H1575" s="259"/>
      <c r="I1575" s="259"/>
      <c r="J1575" s="259"/>
    </row>
    <row r="1576" spans="1:10">
      <c r="A1576" s="259"/>
      <c r="B1576" s="259"/>
      <c r="C1576" s="259"/>
      <c r="D1576" s="259"/>
      <c r="E1576" s="259"/>
      <c r="F1576" s="270"/>
      <c r="G1576" s="259"/>
      <c r="H1576" s="259"/>
      <c r="I1576" s="259"/>
      <c r="J1576" s="259"/>
    </row>
    <row r="1577" spans="1:10">
      <c r="A1577" s="259"/>
      <c r="B1577" s="259"/>
      <c r="C1577" s="259"/>
      <c r="D1577" s="259"/>
      <c r="E1577" s="259"/>
      <c r="F1577" s="270"/>
      <c r="G1577" s="259"/>
      <c r="H1577" s="259"/>
      <c r="I1577" s="259"/>
      <c r="J1577" s="259"/>
    </row>
    <row r="1578" spans="1:10">
      <c r="A1578" s="259"/>
      <c r="B1578" s="259"/>
      <c r="C1578" s="259"/>
      <c r="D1578" s="259"/>
      <c r="E1578" s="259"/>
      <c r="F1578" s="270"/>
      <c r="G1578" s="259"/>
      <c r="H1578" s="259"/>
      <c r="I1578" s="259"/>
      <c r="J1578" s="259"/>
    </row>
    <row r="1579" spans="1:10">
      <c r="A1579" s="259"/>
      <c r="B1579" s="259"/>
      <c r="C1579" s="259"/>
      <c r="D1579" s="259"/>
      <c r="E1579" s="259"/>
      <c r="F1579" s="270"/>
      <c r="G1579" s="259"/>
      <c r="H1579" s="259"/>
      <c r="I1579" s="259"/>
      <c r="J1579" s="259"/>
    </row>
    <row r="1580" spans="1:10">
      <c r="A1580" s="259"/>
      <c r="B1580" s="259"/>
      <c r="C1580" s="259"/>
      <c r="D1580" s="259"/>
      <c r="E1580" s="259"/>
      <c r="F1580" s="270"/>
      <c r="G1580" s="259"/>
      <c r="H1580" s="259"/>
      <c r="I1580" s="259"/>
      <c r="J1580" s="259"/>
    </row>
    <row r="1581" spans="1:10">
      <c r="A1581" s="259"/>
      <c r="B1581" s="259"/>
      <c r="C1581" s="259"/>
      <c r="D1581" s="259"/>
      <c r="E1581" s="259"/>
      <c r="F1581" s="270"/>
      <c r="G1581" s="259"/>
      <c r="H1581" s="259"/>
      <c r="I1581" s="259"/>
      <c r="J1581" s="259"/>
    </row>
    <row r="1582" spans="1:10">
      <c r="A1582" s="259"/>
      <c r="B1582" s="259"/>
      <c r="C1582" s="259"/>
      <c r="D1582" s="259"/>
      <c r="E1582" s="259"/>
      <c r="F1582" s="270"/>
      <c r="G1582" s="259"/>
      <c r="H1582" s="259"/>
      <c r="I1582" s="259"/>
      <c r="J1582" s="259"/>
    </row>
    <row r="1583" spans="1:10">
      <c r="A1583" s="259"/>
      <c r="B1583" s="259"/>
      <c r="C1583" s="259"/>
      <c r="D1583" s="259"/>
      <c r="E1583" s="259"/>
      <c r="F1583" s="270"/>
      <c r="G1583" s="259"/>
      <c r="H1583" s="259"/>
      <c r="I1583" s="259"/>
      <c r="J1583" s="259"/>
    </row>
    <row r="1584" spans="1:10">
      <c r="A1584" s="259"/>
      <c r="B1584" s="259"/>
      <c r="C1584" s="259"/>
      <c r="D1584" s="259"/>
      <c r="E1584" s="259"/>
      <c r="F1584" s="270"/>
      <c r="G1584" s="259"/>
      <c r="H1584" s="259"/>
      <c r="I1584" s="259"/>
      <c r="J1584" s="259"/>
    </row>
    <row r="1585" spans="1:10">
      <c r="A1585" s="259"/>
      <c r="B1585" s="259"/>
      <c r="C1585" s="259"/>
      <c r="D1585" s="259"/>
      <c r="E1585" s="259"/>
      <c r="F1585" s="270"/>
      <c r="G1585" s="259"/>
      <c r="H1585" s="259"/>
      <c r="I1585" s="259"/>
      <c r="J1585" s="259"/>
    </row>
    <row r="1586" spans="1:10">
      <c r="A1586" s="259"/>
      <c r="B1586" s="259"/>
      <c r="C1586" s="259"/>
      <c r="D1586" s="259"/>
      <c r="E1586" s="259"/>
      <c r="F1586" s="270"/>
      <c r="G1586" s="259"/>
      <c r="H1586" s="259"/>
      <c r="I1586" s="259"/>
      <c r="J1586" s="259"/>
    </row>
    <row r="1587" spans="1:10">
      <c r="A1587" s="259"/>
      <c r="B1587" s="259"/>
      <c r="C1587" s="259"/>
      <c r="D1587" s="259"/>
      <c r="E1587" s="259"/>
      <c r="F1587" s="270"/>
      <c r="G1587" s="259"/>
      <c r="H1587" s="259"/>
      <c r="I1587" s="259"/>
      <c r="J1587" s="259"/>
    </row>
    <row r="1588" spans="1:10">
      <c r="A1588" s="259"/>
      <c r="B1588" s="259"/>
      <c r="C1588" s="259"/>
      <c r="D1588" s="259"/>
      <c r="E1588" s="259"/>
      <c r="F1588" s="270"/>
      <c r="G1588" s="259"/>
      <c r="H1588" s="259"/>
      <c r="I1588" s="259"/>
      <c r="J1588" s="259"/>
    </row>
    <row r="1589" spans="1:10">
      <c r="A1589" s="259"/>
      <c r="B1589" s="259"/>
      <c r="C1589" s="259"/>
      <c r="D1589" s="259"/>
      <c r="E1589" s="259"/>
      <c r="F1589" s="270"/>
      <c r="G1589" s="259"/>
      <c r="H1589" s="259"/>
      <c r="I1589" s="259"/>
      <c r="J1589" s="259"/>
    </row>
    <row r="1590" spans="1:10">
      <c r="A1590" s="259"/>
      <c r="B1590" s="259"/>
      <c r="C1590" s="259"/>
      <c r="D1590" s="259"/>
      <c r="E1590" s="259"/>
      <c r="F1590" s="270"/>
      <c r="G1590" s="259"/>
      <c r="H1590" s="259"/>
      <c r="I1590" s="259"/>
      <c r="J1590" s="259"/>
    </row>
    <row r="1591" spans="1:10">
      <c r="A1591" s="259"/>
      <c r="B1591" s="259"/>
      <c r="C1591" s="259"/>
      <c r="D1591" s="259"/>
      <c r="E1591" s="259"/>
      <c r="F1591" s="270"/>
      <c r="G1591" s="259"/>
      <c r="H1591" s="259"/>
      <c r="I1591" s="259"/>
      <c r="J1591" s="259"/>
    </row>
    <row r="1592" spans="1:10">
      <c r="A1592" s="259"/>
      <c r="B1592" s="259"/>
      <c r="C1592" s="259"/>
      <c r="D1592" s="259"/>
      <c r="E1592" s="259"/>
      <c r="F1592" s="270"/>
      <c r="G1592" s="259"/>
      <c r="H1592" s="259"/>
      <c r="I1592" s="259"/>
      <c r="J1592" s="259"/>
    </row>
    <row r="1593" spans="1:10">
      <c r="A1593" s="259"/>
      <c r="B1593" s="259"/>
      <c r="C1593" s="259"/>
      <c r="D1593" s="259"/>
      <c r="E1593" s="259"/>
      <c r="F1593" s="270"/>
      <c r="G1593" s="259"/>
      <c r="H1593" s="259"/>
      <c r="I1593" s="259"/>
      <c r="J1593" s="259"/>
    </row>
    <row r="1594" spans="1:10">
      <c r="A1594" s="259"/>
      <c r="B1594" s="259"/>
      <c r="C1594" s="259"/>
      <c r="D1594" s="259"/>
      <c r="E1594" s="259"/>
      <c r="F1594" s="270"/>
      <c r="G1594" s="259"/>
      <c r="H1594" s="259"/>
      <c r="I1594" s="259"/>
      <c r="J1594" s="259"/>
    </row>
    <row r="1595" spans="1:10">
      <c r="A1595" s="259"/>
      <c r="B1595" s="259"/>
      <c r="C1595" s="259"/>
      <c r="D1595" s="259"/>
      <c r="E1595" s="259"/>
      <c r="F1595" s="270"/>
      <c r="G1595" s="259"/>
      <c r="H1595" s="259"/>
      <c r="I1595" s="259"/>
      <c r="J1595" s="259"/>
    </row>
    <row r="1596" spans="1:10">
      <c r="A1596" s="259"/>
      <c r="B1596" s="259"/>
      <c r="C1596" s="259"/>
      <c r="D1596" s="259"/>
      <c r="E1596" s="259"/>
      <c r="F1596" s="270"/>
      <c r="G1596" s="259"/>
      <c r="H1596" s="259"/>
      <c r="I1596" s="259"/>
      <c r="J1596" s="259"/>
    </row>
    <row r="1597" spans="1:10">
      <c r="A1597" s="259"/>
      <c r="B1597" s="259"/>
      <c r="C1597" s="259"/>
      <c r="D1597" s="259"/>
      <c r="E1597" s="259"/>
      <c r="F1597" s="270"/>
      <c r="G1597" s="259"/>
      <c r="H1597" s="259"/>
      <c r="I1597" s="259"/>
      <c r="J1597" s="259"/>
    </row>
    <row r="1598" spans="1:10">
      <c r="A1598" s="259"/>
      <c r="B1598" s="259"/>
      <c r="C1598" s="259"/>
      <c r="D1598" s="259"/>
      <c r="E1598" s="259"/>
      <c r="F1598" s="270"/>
      <c r="G1598" s="259"/>
      <c r="H1598" s="259"/>
      <c r="I1598" s="259"/>
      <c r="J1598" s="259"/>
    </row>
    <row r="1599" spans="1:10">
      <c r="A1599" s="259"/>
      <c r="B1599" s="259"/>
      <c r="C1599" s="259"/>
      <c r="D1599" s="259"/>
      <c r="E1599" s="259"/>
      <c r="F1599" s="270"/>
      <c r="G1599" s="259"/>
      <c r="H1599" s="259"/>
      <c r="I1599" s="259"/>
      <c r="J1599" s="259"/>
    </row>
    <row r="1600" spans="1:10">
      <c r="A1600" s="259"/>
      <c r="B1600" s="259"/>
      <c r="C1600" s="259"/>
      <c r="D1600" s="259"/>
      <c r="E1600" s="259"/>
      <c r="F1600" s="270"/>
      <c r="G1600" s="259"/>
      <c r="H1600" s="259"/>
      <c r="I1600" s="259"/>
      <c r="J1600" s="259"/>
    </row>
    <row r="1601" spans="1:10">
      <c r="A1601" s="259"/>
      <c r="B1601" s="259"/>
      <c r="C1601" s="259"/>
      <c r="D1601" s="259"/>
      <c r="E1601" s="259"/>
      <c r="F1601" s="270"/>
      <c r="G1601" s="259"/>
      <c r="H1601" s="259"/>
      <c r="I1601" s="259"/>
      <c r="J1601" s="259"/>
    </row>
    <row r="1602" spans="1:10">
      <c r="A1602" s="259"/>
      <c r="B1602" s="259"/>
      <c r="C1602" s="259"/>
      <c r="D1602" s="259"/>
      <c r="E1602" s="259"/>
      <c r="F1602" s="270"/>
      <c r="G1602" s="259"/>
      <c r="H1602" s="259"/>
      <c r="I1602" s="259"/>
      <c r="J1602" s="259"/>
    </row>
    <row r="1603" spans="1:10">
      <c r="A1603" s="259"/>
      <c r="B1603" s="259"/>
      <c r="C1603" s="259"/>
      <c r="D1603" s="259"/>
      <c r="E1603" s="259"/>
      <c r="F1603" s="270"/>
      <c r="G1603" s="259"/>
      <c r="H1603" s="259"/>
      <c r="I1603" s="259"/>
      <c r="J1603" s="259"/>
    </row>
    <row r="1604" spans="1:10">
      <c r="A1604" s="259"/>
      <c r="B1604" s="259"/>
      <c r="C1604" s="259"/>
      <c r="D1604" s="259"/>
      <c r="E1604" s="259"/>
      <c r="F1604" s="270"/>
      <c r="G1604" s="259"/>
      <c r="H1604" s="259"/>
      <c r="I1604" s="259"/>
      <c r="J1604" s="259"/>
    </row>
    <row r="1605" spans="1:10">
      <c r="A1605" s="259"/>
      <c r="B1605" s="259"/>
      <c r="C1605" s="259"/>
      <c r="D1605" s="259"/>
      <c r="E1605" s="259"/>
      <c r="F1605" s="270"/>
      <c r="G1605" s="259"/>
      <c r="H1605" s="259"/>
      <c r="I1605" s="259"/>
      <c r="J1605" s="259"/>
    </row>
    <row r="1606" spans="1:10">
      <c r="A1606" s="259"/>
      <c r="B1606" s="259"/>
      <c r="C1606" s="259"/>
      <c r="D1606" s="259"/>
      <c r="E1606" s="259"/>
      <c r="F1606" s="270"/>
      <c r="G1606" s="259"/>
      <c r="H1606" s="259"/>
      <c r="I1606" s="259"/>
      <c r="J1606" s="259"/>
    </row>
    <row r="1607" spans="1:10">
      <c r="A1607" s="259"/>
      <c r="B1607" s="259"/>
      <c r="C1607" s="259"/>
      <c r="D1607" s="259"/>
      <c r="E1607" s="259"/>
      <c r="F1607" s="270"/>
      <c r="G1607" s="259"/>
      <c r="H1607" s="259"/>
      <c r="I1607" s="259"/>
      <c r="J1607" s="259"/>
    </row>
    <row r="1608" spans="1:10">
      <c r="A1608" s="259"/>
      <c r="B1608" s="259"/>
      <c r="C1608" s="259"/>
      <c r="D1608" s="259"/>
      <c r="E1608" s="259"/>
      <c r="F1608" s="270"/>
      <c r="G1608" s="259"/>
      <c r="H1608" s="259"/>
      <c r="I1608" s="259"/>
      <c r="J1608" s="259"/>
    </row>
    <row r="1609" spans="1:10">
      <c r="A1609" s="259"/>
      <c r="B1609" s="259"/>
      <c r="C1609" s="259"/>
      <c r="D1609" s="259"/>
      <c r="E1609" s="259"/>
      <c r="F1609" s="270"/>
      <c r="G1609" s="259"/>
      <c r="H1609" s="259"/>
      <c r="I1609" s="259"/>
      <c r="J1609" s="259"/>
    </row>
    <row r="1610" spans="1:10">
      <c r="A1610" s="259"/>
      <c r="B1610" s="259"/>
      <c r="C1610" s="259"/>
      <c r="D1610" s="259"/>
      <c r="E1610" s="259"/>
      <c r="F1610" s="270"/>
      <c r="G1610" s="259"/>
      <c r="H1610" s="259"/>
      <c r="I1610" s="259"/>
      <c r="J1610" s="259"/>
    </row>
    <row r="1611" spans="1:10">
      <c r="A1611" s="259"/>
      <c r="B1611" s="259"/>
      <c r="C1611" s="259"/>
      <c r="D1611" s="259"/>
      <c r="E1611" s="259"/>
      <c r="F1611" s="270"/>
      <c r="G1611" s="259"/>
      <c r="H1611" s="259"/>
      <c r="I1611" s="259"/>
      <c r="J1611" s="259"/>
    </row>
    <row r="1612" spans="1:10">
      <c r="A1612" s="259"/>
      <c r="B1612" s="259"/>
      <c r="C1612" s="259"/>
      <c r="D1612" s="259"/>
      <c r="E1612" s="259"/>
      <c r="F1612" s="270"/>
      <c r="G1612" s="259"/>
      <c r="H1612" s="259"/>
      <c r="I1612" s="259"/>
      <c r="J1612" s="259"/>
    </row>
    <row r="1613" spans="1:10">
      <c r="A1613" s="259"/>
      <c r="B1613" s="259"/>
      <c r="C1613" s="259"/>
      <c r="D1613" s="259"/>
      <c r="E1613" s="259"/>
      <c r="F1613" s="270"/>
      <c r="G1613" s="259"/>
      <c r="H1613" s="259"/>
      <c r="I1613" s="259"/>
      <c r="J1613" s="259"/>
    </row>
    <row r="1614" spans="1:10">
      <c r="A1614" s="259"/>
      <c r="B1614" s="259"/>
      <c r="C1614" s="259"/>
      <c r="D1614" s="259"/>
      <c r="E1614" s="259"/>
      <c r="F1614" s="270"/>
      <c r="G1614" s="259"/>
      <c r="H1614" s="259"/>
      <c r="I1614" s="259"/>
      <c r="J1614" s="259"/>
    </row>
    <row r="1615" spans="1:10">
      <c r="A1615" s="259"/>
      <c r="B1615" s="259"/>
      <c r="C1615" s="259"/>
      <c r="D1615" s="259"/>
      <c r="E1615" s="259"/>
      <c r="F1615" s="270"/>
      <c r="G1615" s="259"/>
      <c r="H1615" s="259"/>
      <c r="I1615" s="259"/>
      <c r="J1615" s="259"/>
    </row>
    <row r="1616" spans="1:10">
      <c r="A1616" s="259"/>
      <c r="B1616" s="259"/>
      <c r="C1616" s="259"/>
      <c r="D1616" s="259"/>
      <c r="E1616" s="259"/>
      <c r="F1616" s="270"/>
      <c r="G1616" s="259"/>
      <c r="H1616" s="259"/>
      <c r="I1616" s="259"/>
      <c r="J1616" s="259"/>
    </row>
    <row r="1617" spans="1:10">
      <c r="A1617" s="259"/>
      <c r="B1617" s="259"/>
      <c r="C1617" s="259"/>
      <c r="D1617" s="259"/>
      <c r="E1617" s="259"/>
      <c r="F1617" s="270"/>
      <c r="G1617" s="259"/>
      <c r="H1617" s="259"/>
      <c r="I1617" s="259"/>
      <c r="J1617" s="259"/>
    </row>
    <row r="1618" spans="1:10">
      <c r="A1618" s="259"/>
      <c r="B1618" s="259"/>
      <c r="C1618" s="259"/>
      <c r="D1618" s="259"/>
      <c r="E1618" s="259"/>
      <c r="F1618" s="270"/>
      <c r="G1618" s="259"/>
      <c r="H1618" s="259"/>
      <c r="I1618" s="259"/>
      <c r="J1618" s="259"/>
    </row>
    <row r="1619" spans="1:10">
      <c r="A1619" s="259"/>
      <c r="B1619" s="259"/>
      <c r="C1619" s="259"/>
      <c r="D1619" s="259"/>
      <c r="E1619" s="259"/>
      <c r="F1619" s="270"/>
      <c r="G1619" s="259"/>
      <c r="H1619" s="259"/>
      <c r="I1619" s="259"/>
      <c r="J1619" s="259"/>
    </row>
    <row r="1620" spans="1:10">
      <c r="A1620" s="259"/>
      <c r="B1620" s="259"/>
      <c r="C1620" s="259"/>
      <c r="D1620" s="259"/>
      <c r="E1620" s="259"/>
      <c r="F1620" s="270"/>
      <c r="G1620" s="259"/>
      <c r="H1620" s="259"/>
      <c r="I1620" s="259"/>
      <c r="J1620" s="259"/>
    </row>
    <row r="1621" spans="1:10">
      <c r="A1621" s="259"/>
      <c r="B1621" s="259"/>
      <c r="C1621" s="259"/>
      <c r="D1621" s="259"/>
      <c r="E1621" s="259"/>
      <c r="F1621" s="270"/>
      <c r="G1621" s="259"/>
      <c r="H1621" s="259"/>
      <c r="I1621" s="259"/>
      <c r="J1621" s="259"/>
    </row>
    <row r="1622" spans="1:10">
      <c r="A1622" s="259"/>
      <c r="B1622" s="259"/>
      <c r="C1622" s="259"/>
      <c r="D1622" s="259"/>
      <c r="E1622" s="259"/>
      <c r="F1622" s="270"/>
      <c r="G1622" s="259"/>
      <c r="H1622" s="259"/>
      <c r="I1622" s="259"/>
      <c r="J1622" s="259"/>
    </row>
    <row r="1623" spans="1:10">
      <c r="A1623" s="259"/>
      <c r="B1623" s="259"/>
      <c r="C1623" s="259"/>
      <c r="D1623" s="259"/>
      <c r="E1623" s="259"/>
      <c r="F1623" s="270"/>
      <c r="G1623" s="259"/>
      <c r="H1623" s="259"/>
      <c r="I1623" s="259"/>
      <c r="J1623" s="259"/>
    </row>
    <row r="1624" spans="1:10">
      <c r="A1624" s="259"/>
      <c r="B1624" s="259"/>
      <c r="C1624" s="259"/>
      <c r="D1624" s="259"/>
      <c r="E1624" s="259"/>
      <c r="F1624" s="270"/>
      <c r="G1624" s="259"/>
      <c r="H1624" s="259"/>
      <c r="I1624" s="259"/>
      <c r="J1624" s="259"/>
    </row>
    <row r="1625" spans="1:10">
      <c r="A1625" s="259"/>
      <c r="B1625" s="259"/>
      <c r="C1625" s="259"/>
      <c r="D1625" s="259"/>
      <c r="E1625" s="259"/>
      <c r="F1625" s="270"/>
      <c r="G1625" s="259"/>
      <c r="H1625" s="259"/>
      <c r="I1625" s="259"/>
      <c r="J1625" s="259"/>
    </row>
    <row r="1626" spans="1:10">
      <c r="A1626" s="259"/>
      <c r="B1626" s="259"/>
      <c r="C1626" s="259"/>
      <c r="D1626" s="259"/>
      <c r="E1626" s="259"/>
      <c r="F1626" s="270"/>
      <c r="G1626" s="259"/>
      <c r="H1626" s="259"/>
      <c r="I1626" s="259"/>
      <c r="J1626" s="259"/>
    </row>
    <row r="1627" spans="1:10">
      <c r="A1627" s="259"/>
      <c r="B1627" s="259"/>
      <c r="C1627" s="259"/>
      <c r="D1627" s="259"/>
      <c r="E1627" s="259"/>
      <c r="F1627" s="270"/>
      <c r="G1627" s="259"/>
      <c r="H1627" s="259"/>
      <c r="I1627" s="259"/>
      <c r="J1627" s="259"/>
    </row>
    <row r="1628" spans="1:10">
      <c r="A1628" s="259"/>
      <c r="B1628" s="259"/>
      <c r="C1628" s="259"/>
      <c r="D1628" s="259"/>
      <c r="E1628" s="259"/>
      <c r="F1628" s="270"/>
      <c r="G1628" s="259"/>
      <c r="H1628" s="259"/>
      <c r="I1628" s="259"/>
      <c r="J1628" s="259"/>
    </row>
    <row r="1629" spans="1:10">
      <c r="A1629" s="259"/>
      <c r="B1629" s="259"/>
      <c r="C1629" s="259"/>
      <c r="D1629" s="259"/>
      <c r="E1629" s="259"/>
      <c r="F1629" s="270"/>
      <c r="G1629" s="259"/>
      <c r="H1629" s="259"/>
      <c r="I1629" s="259"/>
      <c r="J1629" s="259"/>
    </row>
    <row r="1630" spans="1:10">
      <c r="A1630" s="259"/>
      <c r="B1630" s="259"/>
      <c r="C1630" s="259"/>
      <c r="D1630" s="259"/>
      <c r="E1630" s="259"/>
      <c r="F1630" s="270"/>
      <c r="G1630" s="259"/>
      <c r="H1630" s="259"/>
      <c r="I1630" s="259"/>
      <c r="J1630" s="259"/>
    </row>
    <row r="1631" spans="1:10">
      <c r="A1631" s="259"/>
      <c r="B1631" s="259"/>
      <c r="C1631" s="259"/>
      <c r="D1631" s="259"/>
      <c r="E1631" s="259"/>
      <c r="F1631" s="270"/>
      <c r="G1631" s="259"/>
      <c r="H1631" s="259"/>
      <c r="I1631" s="259"/>
      <c r="J1631" s="259"/>
    </row>
    <row r="1632" spans="1:10">
      <c r="A1632" s="259"/>
      <c r="B1632" s="259"/>
      <c r="C1632" s="259"/>
      <c r="D1632" s="259"/>
      <c r="E1632" s="259"/>
      <c r="F1632" s="270"/>
      <c r="G1632" s="259"/>
      <c r="H1632" s="259"/>
      <c r="I1632" s="259"/>
      <c r="J1632" s="259"/>
    </row>
    <row r="1633" spans="1:10">
      <c r="A1633" s="259"/>
      <c r="B1633" s="259"/>
      <c r="C1633" s="259"/>
      <c r="D1633" s="259"/>
      <c r="E1633" s="259"/>
      <c r="F1633" s="270"/>
      <c r="G1633" s="259"/>
      <c r="H1633" s="259"/>
      <c r="I1633" s="259"/>
      <c r="J1633" s="259"/>
    </row>
    <row r="1634" spans="1:10">
      <c r="A1634" s="259"/>
      <c r="B1634" s="259"/>
      <c r="C1634" s="259"/>
      <c r="D1634" s="259"/>
      <c r="E1634" s="259"/>
      <c r="F1634" s="270"/>
      <c r="G1634" s="259"/>
      <c r="H1634" s="259"/>
      <c r="I1634" s="259"/>
      <c r="J1634" s="259"/>
    </row>
    <row r="1635" spans="1:10">
      <c r="A1635" s="259"/>
      <c r="B1635" s="259"/>
      <c r="C1635" s="259"/>
      <c r="D1635" s="259"/>
      <c r="E1635" s="259"/>
      <c r="F1635" s="270"/>
      <c r="G1635" s="259"/>
      <c r="H1635" s="259"/>
      <c r="I1635" s="259"/>
      <c r="J1635" s="259"/>
    </row>
    <row r="1636" spans="1:10">
      <c r="A1636" s="259"/>
      <c r="B1636" s="259"/>
      <c r="C1636" s="259"/>
      <c r="D1636" s="259"/>
      <c r="E1636" s="259"/>
      <c r="F1636" s="270"/>
      <c r="G1636" s="259"/>
      <c r="H1636" s="259"/>
      <c r="I1636" s="259"/>
      <c r="J1636" s="259"/>
    </row>
    <row r="1637" spans="1:10">
      <c r="A1637" s="259"/>
      <c r="B1637" s="259"/>
      <c r="C1637" s="259"/>
      <c r="D1637" s="259"/>
      <c r="E1637" s="259"/>
      <c r="F1637" s="270"/>
      <c r="G1637" s="259"/>
      <c r="H1637" s="259"/>
      <c r="I1637" s="259"/>
      <c r="J1637" s="259"/>
    </row>
    <row r="1638" spans="1:10">
      <c r="A1638" s="259"/>
      <c r="B1638" s="259"/>
      <c r="C1638" s="259"/>
      <c r="D1638" s="259"/>
      <c r="E1638" s="259"/>
      <c r="F1638" s="270"/>
      <c r="G1638" s="259"/>
      <c r="H1638" s="259"/>
      <c r="I1638" s="259"/>
      <c r="J1638" s="259"/>
    </row>
    <row r="1639" spans="1:10">
      <c r="A1639" s="259"/>
      <c r="B1639" s="259"/>
      <c r="C1639" s="259"/>
      <c r="D1639" s="259"/>
      <c r="E1639" s="259"/>
      <c r="F1639" s="270"/>
      <c r="G1639" s="259"/>
      <c r="H1639" s="259"/>
      <c r="I1639" s="259"/>
      <c r="J1639" s="259"/>
    </row>
    <row r="1640" spans="1:10">
      <c r="A1640" s="259"/>
      <c r="B1640" s="259"/>
      <c r="C1640" s="259"/>
      <c r="D1640" s="259"/>
      <c r="E1640" s="259"/>
      <c r="F1640" s="270"/>
      <c r="G1640" s="259"/>
      <c r="H1640" s="259"/>
      <c r="I1640" s="259"/>
      <c r="J1640" s="259"/>
    </row>
    <row r="1641" spans="1:10">
      <c r="A1641" s="259"/>
      <c r="B1641" s="259"/>
      <c r="C1641" s="259"/>
      <c r="D1641" s="259"/>
      <c r="E1641" s="259"/>
      <c r="F1641" s="270"/>
      <c r="G1641" s="259"/>
      <c r="H1641" s="259"/>
      <c r="I1641" s="259"/>
      <c r="J1641" s="259"/>
    </row>
    <row r="1642" spans="1:10">
      <c r="A1642" s="259"/>
      <c r="B1642" s="259"/>
      <c r="C1642" s="259"/>
      <c r="D1642" s="259"/>
      <c r="E1642" s="259"/>
      <c r="F1642" s="270"/>
      <c r="G1642" s="259"/>
      <c r="H1642" s="259"/>
      <c r="I1642" s="259"/>
      <c r="J1642" s="259"/>
    </row>
    <row r="1643" spans="1:10">
      <c r="A1643" s="259"/>
      <c r="B1643" s="259"/>
      <c r="C1643" s="259"/>
      <c r="D1643" s="259"/>
      <c r="E1643" s="259"/>
      <c r="F1643" s="270"/>
      <c r="G1643" s="259"/>
      <c r="H1643" s="259"/>
      <c r="I1643" s="259"/>
      <c r="J1643" s="259"/>
    </row>
    <row r="1644" spans="1:10">
      <c r="A1644" s="259"/>
      <c r="B1644" s="259"/>
      <c r="C1644" s="259"/>
      <c r="D1644" s="259"/>
      <c r="E1644" s="259"/>
      <c r="F1644" s="270"/>
      <c r="G1644" s="259"/>
      <c r="H1644" s="259"/>
      <c r="I1644" s="259"/>
      <c r="J1644" s="259"/>
    </row>
    <row r="1645" spans="1:10">
      <c r="A1645" s="259"/>
      <c r="B1645" s="259"/>
      <c r="C1645" s="259"/>
      <c r="D1645" s="259"/>
      <c r="E1645" s="259"/>
      <c r="F1645" s="270"/>
      <c r="G1645" s="259"/>
      <c r="H1645" s="259"/>
      <c r="I1645" s="259"/>
      <c r="J1645" s="259"/>
    </row>
    <row r="1646" spans="1:10">
      <c r="A1646" s="259"/>
      <c r="B1646" s="259"/>
      <c r="C1646" s="259"/>
      <c r="D1646" s="259"/>
      <c r="E1646" s="259"/>
      <c r="F1646" s="270"/>
      <c r="G1646" s="259"/>
      <c r="H1646" s="259"/>
      <c r="I1646" s="259"/>
      <c r="J1646" s="259"/>
    </row>
    <row r="1647" spans="1:10">
      <c r="A1647" s="259"/>
      <c r="B1647" s="259"/>
      <c r="C1647" s="259"/>
      <c r="D1647" s="259"/>
      <c r="E1647" s="259"/>
      <c r="F1647" s="270"/>
      <c r="G1647" s="259"/>
      <c r="H1647" s="259"/>
      <c r="I1647" s="259"/>
      <c r="J1647" s="259"/>
    </row>
    <row r="1648" spans="1:10">
      <c r="A1648" s="259"/>
      <c r="B1648" s="259"/>
      <c r="C1648" s="259"/>
      <c r="D1648" s="259"/>
      <c r="E1648" s="259"/>
      <c r="F1648" s="270"/>
      <c r="G1648" s="259"/>
      <c r="H1648" s="259"/>
      <c r="I1648" s="259"/>
      <c r="J1648" s="259"/>
    </row>
    <row r="1649" spans="1:10">
      <c r="A1649" s="259"/>
      <c r="B1649" s="259"/>
      <c r="C1649" s="259"/>
      <c r="D1649" s="259"/>
      <c r="E1649" s="259"/>
      <c r="F1649" s="270"/>
      <c r="G1649" s="259"/>
      <c r="H1649" s="259"/>
      <c r="I1649" s="259"/>
      <c r="J1649" s="259"/>
    </row>
    <row r="1650" spans="1:10">
      <c r="A1650" s="259"/>
      <c r="B1650" s="259"/>
      <c r="C1650" s="259"/>
      <c r="D1650" s="259"/>
      <c r="E1650" s="259"/>
      <c r="F1650" s="270"/>
      <c r="G1650" s="259"/>
      <c r="H1650" s="259"/>
      <c r="I1650" s="259"/>
      <c r="J1650" s="259"/>
    </row>
    <row r="1651" spans="1:10">
      <c r="A1651" s="259"/>
      <c r="B1651" s="259"/>
      <c r="C1651" s="259"/>
      <c r="D1651" s="259"/>
      <c r="E1651" s="259"/>
      <c r="F1651" s="270"/>
      <c r="G1651" s="259"/>
      <c r="H1651" s="259"/>
      <c r="I1651" s="259"/>
      <c r="J1651" s="259"/>
    </row>
    <row r="1652" spans="1:10">
      <c r="A1652" s="259"/>
      <c r="B1652" s="259"/>
      <c r="C1652" s="259"/>
      <c r="D1652" s="259"/>
      <c r="E1652" s="259"/>
      <c r="F1652" s="270"/>
      <c r="G1652" s="259"/>
      <c r="H1652" s="259"/>
      <c r="I1652" s="259"/>
      <c r="J1652" s="259"/>
    </row>
    <row r="1653" spans="1:10">
      <c r="A1653" s="259"/>
      <c r="B1653" s="259"/>
      <c r="C1653" s="259"/>
      <c r="D1653" s="259"/>
      <c r="E1653" s="259"/>
      <c r="F1653" s="270"/>
      <c r="G1653" s="259"/>
      <c r="H1653" s="259"/>
      <c r="I1653" s="259"/>
      <c r="J1653" s="259"/>
    </row>
    <row r="1654" spans="1:10">
      <c r="A1654" s="259"/>
      <c r="B1654" s="259"/>
      <c r="C1654" s="259"/>
      <c r="D1654" s="259"/>
      <c r="E1654" s="259"/>
      <c r="F1654" s="270"/>
      <c r="G1654" s="259"/>
      <c r="H1654" s="259"/>
      <c r="I1654" s="259"/>
      <c r="J1654" s="259"/>
    </row>
    <row r="1655" spans="1:10">
      <c r="A1655" s="259"/>
      <c r="B1655" s="259"/>
      <c r="C1655" s="259"/>
      <c r="D1655" s="259"/>
      <c r="E1655" s="259"/>
      <c r="F1655" s="270"/>
      <c r="G1655" s="259"/>
      <c r="H1655" s="259"/>
      <c r="I1655" s="259"/>
      <c r="J1655" s="259"/>
    </row>
    <row r="1656" spans="1:10">
      <c r="A1656" s="259"/>
      <c r="B1656" s="259"/>
      <c r="C1656" s="259"/>
      <c r="D1656" s="259"/>
      <c r="E1656" s="259"/>
      <c r="F1656" s="270"/>
      <c r="G1656" s="259"/>
      <c r="H1656" s="259"/>
      <c r="I1656" s="259"/>
      <c r="J1656" s="259"/>
    </row>
    <row r="1657" spans="1:10">
      <c r="A1657" s="259"/>
      <c r="B1657" s="259"/>
      <c r="C1657" s="259"/>
      <c r="D1657" s="259"/>
      <c r="E1657" s="259"/>
      <c r="F1657" s="270"/>
      <c r="G1657" s="259"/>
      <c r="H1657" s="259"/>
      <c r="I1657" s="259"/>
      <c r="J1657" s="259"/>
    </row>
    <row r="1658" spans="1:10">
      <c r="A1658" s="259"/>
      <c r="B1658" s="259"/>
      <c r="C1658" s="259"/>
      <c r="D1658" s="259"/>
      <c r="E1658" s="259"/>
      <c r="F1658" s="270"/>
      <c r="G1658" s="259"/>
      <c r="H1658" s="259"/>
      <c r="I1658" s="259"/>
      <c r="J1658" s="259"/>
    </row>
    <row r="1659" spans="1:10">
      <c r="A1659" s="259"/>
      <c r="B1659" s="259"/>
      <c r="C1659" s="259"/>
      <c r="D1659" s="259"/>
      <c r="E1659" s="259"/>
      <c r="F1659" s="270"/>
      <c r="G1659" s="259"/>
      <c r="H1659" s="259"/>
      <c r="I1659" s="259"/>
      <c r="J1659" s="259"/>
    </row>
    <row r="1660" spans="1:10">
      <c r="A1660" s="259"/>
      <c r="B1660" s="259"/>
      <c r="C1660" s="259"/>
      <c r="D1660" s="259"/>
      <c r="E1660" s="259"/>
      <c r="F1660" s="270"/>
      <c r="G1660" s="259"/>
      <c r="H1660" s="259"/>
      <c r="I1660" s="259"/>
      <c r="J1660" s="259"/>
    </row>
    <row r="1661" spans="1:10">
      <c r="A1661" s="259"/>
      <c r="B1661" s="259"/>
      <c r="C1661" s="259"/>
      <c r="D1661" s="259"/>
      <c r="E1661" s="259"/>
      <c r="F1661" s="270"/>
      <c r="G1661" s="259"/>
      <c r="H1661" s="259"/>
      <c r="I1661" s="259"/>
      <c r="J1661" s="259"/>
    </row>
    <row r="1662" spans="1:10">
      <c r="A1662" s="259"/>
      <c r="B1662" s="259"/>
      <c r="C1662" s="259"/>
      <c r="D1662" s="259"/>
      <c r="E1662" s="259"/>
      <c r="F1662" s="270"/>
      <c r="G1662" s="259"/>
      <c r="H1662" s="259"/>
      <c r="I1662" s="259"/>
      <c r="J1662" s="259"/>
    </row>
    <row r="1663" spans="1:10">
      <c r="A1663" s="259"/>
      <c r="B1663" s="259"/>
      <c r="C1663" s="259"/>
      <c r="D1663" s="259"/>
      <c r="E1663" s="259"/>
      <c r="F1663" s="270"/>
      <c r="G1663" s="259"/>
      <c r="H1663" s="259"/>
      <c r="I1663" s="259"/>
      <c r="J1663" s="259"/>
    </row>
    <row r="1664" spans="1:10">
      <c r="A1664" s="259"/>
      <c r="B1664" s="259"/>
      <c r="C1664" s="259"/>
      <c r="D1664" s="259"/>
      <c r="E1664" s="259"/>
      <c r="F1664" s="270"/>
      <c r="G1664" s="259"/>
      <c r="H1664" s="259"/>
      <c r="I1664" s="259"/>
      <c r="J1664" s="259"/>
    </row>
    <row r="1665" spans="1:10">
      <c r="A1665" s="259"/>
      <c r="B1665" s="259"/>
      <c r="C1665" s="259"/>
      <c r="D1665" s="259"/>
      <c r="E1665" s="259"/>
      <c r="F1665" s="270"/>
      <c r="G1665" s="259"/>
      <c r="H1665" s="259"/>
      <c r="I1665" s="259"/>
      <c r="J1665" s="259"/>
    </row>
    <row r="1666" spans="1:10">
      <c r="A1666" s="259"/>
      <c r="B1666" s="259"/>
      <c r="C1666" s="259"/>
      <c r="D1666" s="259"/>
      <c r="E1666" s="259"/>
      <c r="F1666" s="270"/>
      <c r="G1666" s="259"/>
      <c r="H1666" s="259"/>
      <c r="I1666" s="259"/>
      <c r="J1666" s="259"/>
    </row>
    <row r="1667" spans="1:10">
      <c r="A1667" s="259"/>
      <c r="B1667" s="259"/>
      <c r="C1667" s="259"/>
      <c r="D1667" s="259"/>
      <c r="E1667" s="259"/>
      <c r="F1667" s="270"/>
      <c r="G1667" s="259"/>
      <c r="H1667" s="259"/>
      <c r="I1667" s="259"/>
      <c r="J1667" s="259"/>
    </row>
    <row r="1668" spans="1:10">
      <c r="A1668" s="259"/>
      <c r="B1668" s="259"/>
      <c r="C1668" s="259"/>
      <c r="D1668" s="259"/>
      <c r="E1668" s="259"/>
      <c r="F1668" s="270"/>
      <c r="G1668" s="259"/>
      <c r="H1668" s="259"/>
      <c r="I1668" s="259"/>
      <c r="J1668" s="259"/>
    </row>
    <row r="1669" spans="1:10">
      <c r="A1669" s="259"/>
      <c r="B1669" s="259"/>
      <c r="C1669" s="259"/>
      <c r="D1669" s="259"/>
      <c r="E1669" s="259"/>
      <c r="F1669" s="270"/>
      <c r="G1669" s="259"/>
      <c r="H1669" s="259"/>
      <c r="I1669" s="259"/>
      <c r="J1669" s="259"/>
    </row>
    <row r="1670" spans="1:10">
      <c r="A1670" s="259"/>
      <c r="B1670" s="259"/>
      <c r="C1670" s="259"/>
      <c r="D1670" s="259"/>
      <c r="E1670" s="259"/>
      <c r="F1670" s="270"/>
      <c r="G1670" s="259"/>
      <c r="H1670" s="259"/>
      <c r="I1670" s="259"/>
      <c r="J1670" s="259"/>
    </row>
    <row r="1671" spans="1:10">
      <c r="A1671" s="259"/>
      <c r="B1671" s="259"/>
      <c r="C1671" s="259"/>
      <c r="D1671" s="259"/>
      <c r="E1671" s="259"/>
      <c r="F1671" s="270"/>
      <c r="G1671" s="259"/>
      <c r="H1671" s="259"/>
      <c r="I1671" s="259"/>
      <c r="J1671" s="259"/>
    </row>
    <row r="1672" spans="1:10">
      <c r="A1672" s="259"/>
      <c r="B1672" s="259"/>
      <c r="C1672" s="259"/>
      <c r="D1672" s="259"/>
      <c r="E1672" s="259"/>
      <c r="F1672" s="270"/>
      <c r="G1672" s="259"/>
      <c r="H1672" s="259"/>
      <c r="I1672" s="259"/>
      <c r="J1672" s="259"/>
    </row>
    <row r="1673" spans="1:10">
      <c r="A1673" s="259"/>
      <c r="B1673" s="259"/>
      <c r="C1673" s="259"/>
      <c r="D1673" s="259"/>
      <c r="E1673" s="259"/>
      <c r="F1673" s="270"/>
      <c r="G1673" s="259"/>
      <c r="H1673" s="259"/>
      <c r="I1673" s="259"/>
      <c r="J1673" s="259"/>
    </row>
    <row r="1674" spans="1:10">
      <c r="A1674" s="259"/>
      <c r="B1674" s="259"/>
      <c r="C1674" s="259"/>
      <c r="D1674" s="259"/>
      <c r="E1674" s="259"/>
      <c r="F1674" s="270"/>
      <c r="G1674" s="259"/>
      <c r="H1674" s="259"/>
      <c r="I1674" s="259"/>
      <c r="J1674" s="259"/>
    </row>
    <row r="1675" spans="1:10">
      <c r="A1675" s="259"/>
      <c r="B1675" s="259"/>
      <c r="C1675" s="259"/>
      <c r="D1675" s="259"/>
      <c r="E1675" s="259"/>
      <c r="F1675" s="270"/>
      <c r="G1675" s="259"/>
      <c r="H1675" s="259"/>
      <c r="I1675" s="259"/>
      <c r="J1675" s="259"/>
    </row>
    <row r="1676" spans="1:10">
      <c r="A1676" s="259"/>
      <c r="B1676" s="259"/>
      <c r="C1676" s="259"/>
      <c r="D1676" s="259"/>
      <c r="E1676" s="259"/>
      <c r="F1676" s="270"/>
      <c r="G1676" s="259"/>
      <c r="H1676" s="259"/>
      <c r="I1676" s="259"/>
      <c r="J1676" s="259"/>
    </row>
    <row r="1677" spans="1:10">
      <c r="A1677" s="259"/>
      <c r="B1677" s="259"/>
      <c r="C1677" s="259"/>
      <c r="D1677" s="259"/>
      <c r="E1677" s="259"/>
      <c r="F1677" s="270"/>
      <c r="G1677" s="259"/>
      <c r="H1677" s="259"/>
      <c r="I1677" s="259"/>
      <c r="J1677" s="259"/>
    </row>
    <row r="1678" spans="1:10">
      <c r="A1678" s="259"/>
      <c r="B1678" s="259"/>
      <c r="C1678" s="259"/>
      <c r="D1678" s="259"/>
      <c r="E1678" s="259"/>
      <c r="F1678" s="270"/>
      <c r="G1678" s="259"/>
      <c r="H1678" s="259"/>
      <c r="I1678" s="259"/>
      <c r="J1678" s="259"/>
    </row>
    <row r="1679" spans="1:10">
      <c r="A1679" s="259"/>
      <c r="B1679" s="259"/>
      <c r="C1679" s="259"/>
      <c r="D1679" s="259"/>
      <c r="E1679" s="259"/>
      <c r="F1679" s="270"/>
      <c r="G1679" s="259"/>
      <c r="H1679" s="259"/>
      <c r="I1679" s="259"/>
      <c r="J1679" s="259"/>
    </row>
    <row r="1680" spans="1:10">
      <c r="A1680" s="259"/>
      <c r="B1680" s="259"/>
      <c r="C1680" s="259"/>
      <c r="D1680" s="259"/>
      <c r="E1680" s="259"/>
      <c r="F1680" s="270"/>
      <c r="G1680" s="259"/>
      <c r="H1680" s="259"/>
      <c r="I1680" s="259"/>
      <c r="J1680" s="259"/>
    </row>
    <row r="1681" spans="1:10">
      <c r="A1681" s="259"/>
      <c r="B1681" s="259"/>
      <c r="C1681" s="259"/>
      <c r="D1681" s="259"/>
      <c r="E1681" s="259"/>
      <c r="F1681" s="270"/>
      <c r="G1681" s="259"/>
      <c r="H1681" s="259"/>
      <c r="I1681" s="259"/>
      <c r="J1681" s="259"/>
    </row>
    <row r="1682" spans="1:10">
      <c r="A1682" s="259"/>
      <c r="B1682" s="259"/>
      <c r="C1682" s="259"/>
      <c r="D1682" s="259"/>
      <c r="E1682" s="259"/>
      <c r="F1682" s="270"/>
      <c r="G1682" s="259"/>
      <c r="H1682" s="259"/>
      <c r="I1682" s="259"/>
      <c r="J1682" s="259"/>
    </row>
    <row r="1683" spans="1:10">
      <c r="A1683" s="259"/>
      <c r="B1683" s="259"/>
      <c r="C1683" s="259"/>
      <c r="D1683" s="259"/>
      <c r="E1683" s="259"/>
      <c r="F1683" s="270"/>
      <c r="G1683" s="259"/>
      <c r="H1683" s="259"/>
      <c r="I1683" s="259"/>
      <c r="J1683" s="259"/>
    </row>
    <row r="1684" spans="1:10">
      <c r="A1684" s="259"/>
      <c r="B1684" s="259"/>
      <c r="C1684" s="259"/>
      <c r="D1684" s="259"/>
      <c r="E1684" s="259"/>
      <c r="F1684" s="270"/>
      <c r="G1684" s="259"/>
      <c r="H1684" s="259"/>
      <c r="I1684" s="259"/>
      <c r="J1684" s="259"/>
    </row>
    <row r="1685" spans="1:10">
      <c r="A1685" s="259"/>
      <c r="B1685" s="259"/>
      <c r="C1685" s="259"/>
      <c r="D1685" s="259"/>
      <c r="E1685" s="259"/>
      <c r="F1685" s="270"/>
      <c r="G1685" s="259"/>
      <c r="H1685" s="259"/>
      <c r="I1685" s="259"/>
      <c r="J1685" s="259"/>
    </row>
    <row r="1686" spans="1:10">
      <c r="A1686" s="259"/>
      <c r="B1686" s="259"/>
      <c r="C1686" s="259"/>
      <c r="D1686" s="259"/>
      <c r="E1686" s="259"/>
      <c r="F1686" s="270"/>
      <c r="G1686" s="259"/>
      <c r="H1686" s="259"/>
      <c r="I1686" s="259"/>
      <c r="J1686" s="259"/>
    </row>
    <row r="1687" spans="1:10">
      <c r="A1687" s="259"/>
      <c r="B1687" s="259"/>
      <c r="C1687" s="259"/>
      <c r="D1687" s="259"/>
      <c r="E1687" s="259"/>
      <c r="F1687" s="270"/>
      <c r="G1687" s="259"/>
      <c r="H1687" s="259"/>
      <c r="I1687" s="259"/>
      <c r="J1687" s="259"/>
    </row>
    <row r="1688" spans="1:10">
      <c r="A1688" s="259"/>
      <c r="B1688" s="259"/>
      <c r="C1688" s="259"/>
      <c r="D1688" s="259"/>
      <c r="E1688" s="259"/>
      <c r="F1688" s="270"/>
      <c r="G1688" s="259"/>
      <c r="H1688" s="259"/>
      <c r="I1688" s="259"/>
      <c r="J1688" s="259"/>
    </row>
    <row r="1689" spans="1:10">
      <c r="A1689" s="259"/>
      <c r="B1689" s="259"/>
      <c r="C1689" s="259"/>
      <c r="D1689" s="259"/>
      <c r="E1689" s="259"/>
      <c r="F1689" s="270"/>
      <c r="G1689" s="259"/>
      <c r="H1689" s="259"/>
      <c r="I1689" s="259"/>
      <c r="J1689" s="259"/>
    </row>
    <row r="1690" spans="1:10">
      <c r="A1690" s="259"/>
      <c r="B1690" s="259"/>
      <c r="C1690" s="259"/>
      <c r="D1690" s="259"/>
      <c r="E1690" s="259"/>
      <c r="F1690" s="270"/>
      <c r="G1690" s="259"/>
      <c r="H1690" s="259"/>
      <c r="I1690" s="259"/>
      <c r="J1690" s="259"/>
    </row>
    <row r="1691" spans="1:10">
      <c r="A1691" s="259"/>
      <c r="B1691" s="259"/>
      <c r="C1691" s="259"/>
      <c r="D1691" s="259"/>
      <c r="E1691" s="259"/>
      <c r="F1691" s="270"/>
      <c r="G1691" s="259"/>
      <c r="H1691" s="259"/>
      <c r="I1691" s="259"/>
      <c r="J1691" s="259"/>
    </row>
    <row r="1692" spans="1:10">
      <c r="A1692" s="259"/>
      <c r="B1692" s="259"/>
      <c r="C1692" s="259"/>
      <c r="D1692" s="259"/>
      <c r="E1692" s="259"/>
      <c r="F1692" s="270"/>
      <c r="G1692" s="259"/>
      <c r="H1692" s="259"/>
      <c r="I1692" s="259"/>
      <c r="J1692" s="259"/>
    </row>
    <row r="1693" spans="1:10">
      <c r="A1693" s="259"/>
      <c r="B1693" s="259"/>
      <c r="C1693" s="259"/>
      <c r="D1693" s="259"/>
      <c r="E1693" s="259"/>
      <c r="F1693" s="270"/>
      <c r="G1693" s="259"/>
      <c r="H1693" s="259"/>
      <c r="I1693" s="259"/>
      <c r="J1693" s="259"/>
    </row>
    <row r="1694" spans="1:10">
      <c r="A1694" s="259"/>
      <c r="B1694" s="259"/>
      <c r="C1694" s="259"/>
      <c r="D1694" s="259"/>
      <c r="E1694" s="259"/>
      <c r="F1694" s="270"/>
      <c r="G1694" s="259"/>
      <c r="H1694" s="259"/>
      <c r="I1694" s="259"/>
      <c r="J1694" s="259"/>
    </row>
    <row r="1695" spans="1:10">
      <c r="A1695" s="259"/>
      <c r="B1695" s="259"/>
      <c r="C1695" s="259"/>
      <c r="D1695" s="259"/>
      <c r="E1695" s="259"/>
      <c r="F1695" s="270"/>
      <c r="G1695" s="259"/>
      <c r="H1695" s="259"/>
      <c r="I1695" s="259"/>
      <c r="J1695" s="259"/>
    </row>
    <row r="1696" spans="1:10">
      <c r="A1696" s="259"/>
      <c r="B1696" s="259"/>
      <c r="C1696" s="259"/>
      <c r="D1696" s="259"/>
      <c r="E1696" s="259"/>
      <c r="F1696" s="270"/>
      <c r="G1696" s="259"/>
      <c r="H1696" s="259"/>
      <c r="I1696" s="259"/>
      <c r="J1696" s="259"/>
    </row>
    <row r="1697" spans="1:10">
      <c r="A1697" s="259"/>
      <c r="B1697" s="259"/>
      <c r="C1697" s="259"/>
      <c r="D1697" s="259"/>
      <c r="E1697" s="259"/>
      <c r="F1697" s="270"/>
      <c r="G1697" s="259"/>
      <c r="H1697" s="259"/>
      <c r="I1697" s="259"/>
      <c r="J1697" s="259"/>
    </row>
    <row r="1698" spans="1:10">
      <c r="A1698" s="259"/>
      <c r="B1698" s="259"/>
      <c r="C1698" s="259"/>
      <c r="D1698" s="259"/>
      <c r="E1698" s="259"/>
      <c r="F1698" s="270"/>
      <c r="G1698" s="259"/>
      <c r="H1698" s="259"/>
      <c r="I1698" s="259"/>
      <c r="J1698" s="259"/>
    </row>
    <row r="1699" spans="1:10">
      <c r="A1699" s="259"/>
      <c r="B1699" s="259"/>
      <c r="C1699" s="259"/>
      <c r="D1699" s="259"/>
      <c r="E1699" s="259"/>
      <c r="F1699" s="270"/>
      <c r="G1699" s="259"/>
      <c r="H1699" s="259"/>
      <c r="I1699" s="259"/>
      <c r="J1699" s="259"/>
    </row>
    <row r="1700" spans="1:10">
      <c r="A1700" s="259"/>
      <c r="B1700" s="259"/>
      <c r="C1700" s="259"/>
      <c r="D1700" s="259"/>
      <c r="E1700" s="259"/>
      <c r="F1700" s="270"/>
      <c r="G1700" s="259"/>
      <c r="H1700" s="259"/>
      <c r="I1700" s="259"/>
      <c r="J1700" s="259"/>
    </row>
    <row r="1701" spans="1:10">
      <c r="A1701" s="259"/>
      <c r="B1701" s="259"/>
      <c r="C1701" s="259"/>
      <c r="D1701" s="259"/>
      <c r="E1701" s="259"/>
      <c r="F1701" s="270"/>
      <c r="G1701" s="259"/>
      <c r="H1701" s="259"/>
      <c r="I1701" s="259"/>
      <c r="J1701" s="259"/>
    </row>
    <row r="1702" spans="1:10">
      <c r="A1702" s="259"/>
      <c r="B1702" s="259"/>
      <c r="C1702" s="259"/>
      <c r="D1702" s="259"/>
      <c r="E1702" s="259"/>
      <c r="F1702" s="270"/>
      <c r="G1702" s="259"/>
      <c r="H1702" s="259"/>
      <c r="I1702" s="259"/>
      <c r="J1702" s="259"/>
    </row>
    <row r="1703" spans="1:10">
      <c r="A1703" s="259"/>
      <c r="B1703" s="259"/>
      <c r="C1703" s="259"/>
      <c r="D1703" s="259"/>
      <c r="E1703" s="259"/>
      <c r="F1703" s="270"/>
      <c r="G1703" s="259"/>
      <c r="H1703" s="259"/>
      <c r="I1703" s="259"/>
      <c r="J1703" s="259"/>
    </row>
    <row r="1704" spans="1:10">
      <c r="A1704" s="259"/>
      <c r="B1704" s="259"/>
      <c r="C1704" s="259"/>
      <c r="D1704" s="259"/>
      <c r="E1704" s="259"/>
      <c r="F1704" s="270"/>
      <c r="G1704" s="259"/>
      <c r="H1704" s="259"/>
      <c r="I1704" s="259"/>
      <c r="J1704" s="259"/>
    </row>
    <row r="1705" spans="1:10">
      <c r="A1705" s="259"/>
      <c r="B1705" s="259"/>
      <c r="C1705" s="259"/>
      <c r="D1705" s="259"/>
      <c r="E1705" s="259"/>
      <c r="F1705" s="270"/>
      <c r="G1705" s="259"/>
      <c r="H1705" s="259"/>
      <c r="I1705" s="259"/>
      <c r="J1705" s="259"/>
    </row>
    <row r="1706" spans="1:10">
      <c r="A1706" s="259"/>
      <c r="B1706" s="259"/>
      <c r="C1706" s="259"/>
      <c r="D1706" s="259"/>
      <c r="E1706" s="259"/>
      <c r="F1706" s="270"/>
      <c r="G1706" s="259"/>
      <c r="H1706" s="259"/>
      <c r="I1706" s="259"/>
      <c r="J1706" s="259"/>
    </row>
    <row r="1707" spans="1:10">
      <c r="A1707" s="259"/>
      <c r="B1707" s="259"/>
      <c r="C1707" s="259"/>
      <c r="D1707" s="259"/>
      <c r="E1707" s="259"/>
      <c r="F1707" s="270"/>
      <c r="G1707" s="259"/>
      <c r="H1707" s="259"/>
      <c r="I1707" s="259"/>
      <c r="J1707" s="259"/>
    </row>
    <row r="1708" spans="1:10">
      <c r="A1708" s="259"/>
      <c r="B1708" s="259"/>
      <c r="C1708" s="259"/>
      <c r="D1708" s="259"/>
      <c r="E1708" s="259"/>
      <c r="F1708" s="270"/>
      <c r="G1708" s="259"/>
      <c r="H1708" s="259"/>
      <c r="I1708" s="259"/>
      <c r="J1708" s="259"/>
    </row>
    <row r="1709" spans="1:10">
      <c r="A1709" s="259"/>
      <c r="B1709" s="259"/>
      <c r="C1709" s="259"/>
      <c r="D1709" s="259"/>
      <c r="E1709" s="259"/>
      <c r="F1709" s="270"/>
      <c r="G1709" s="259"/>
      <c r="H1709" s="259"/>
      <c r="I1709" s="259"/>
      <c r="J1709" s="259"/>
    </row>
    <row r="1710" spans="1:10">
      <c r="A1710" s="259"/>
      <c r="B1710" s="259"/>
      <c r="C1710" s="259"/>
      <c r="D1710" s="259"/>
      <c r="E1710" s="259"/>
      <c r="F1710" s="270"/>
      <c r="G1710" s="259"/>
      <c r="H1710" s="259"/>
      <c r="I1710" s="259"/>
      <c r="J1710" s="259"/>
    </row>
    <row r="1711" spans="1:10">
      <c r="A1711" s="259"/>
      <c r="B1711" s="259"/>
      <c r="C1711" s="259"/>
      <c r="D1711" s="259"/>
      <c r="E1711" s="259"/>
      <c r="F1711" s="270"/>
      <c r="G1711" s="259"/>
      <c r="H1711" s="259"/>
      <c r="I1711" s="259"/>
      <c r="J1711" s="259"/>
    </row>
    <row r="1712" spans="1:10">
      <c r="A1712" s="259"/>
      <c r="B1712" s="259"/>
      <c r="C1712" s="259"/>
      <c r="D1712" s="259"/>
      <c r="E1712" s="259"/>
      <c r="F1712" s="270"/>
      <c r="G1712" s="259"/>
      <c r="H1712" s="259"/>
      <c r="I1712" s="259"/>
      <c r="J1712" s="259"/>
    </row>
    <row r="1713" spans="1:10">
      <c r="A1713" s="259"/>
      <c r="B1713" s="259"/>
      <c r="C1713" s="259"/>
      <c r="D1713" s="259"/>
      <c r="E1713" s="259"/>
      <c r="F1713" s="270"/>
      <c r="G1713" s="259"/>
      <c r="H1713" s="259"/>
      <c r="I1713" s="259"/>
      <c r="J1713" s="259"/>
    </row>
    <row r="1714" spans="1:10">
      <c r="A1714" s="259"/>
      <c r="B1714" s="259"/>
      <c r="C1714" s="259"/>
      <c r="D1714" s="259"/>
      <c r="E1714" s="259"/>
      <c r="F1714" s="270"/>
      <c r="G1714" s="259"/>
      <c r="H1714" s="259"/>
      <c r="I1714" s="259"/>
      <c r="J1714" s="259"/>
    </row>
    <row r="1715" spans="1:10">
      <c r="A1715" s="259"/>
      <c r="B1715" s="259"/>
      <c r="C1715" s="259"/>
      <c r="D1715" s="259"/>
      <c r="E1715" s="259"/>
      <c r="F1715" s="270"/>
      <c r="G1715" s="259"/>
      <c r="H1715" s="259"/>
      <c r="I1715" s="259"/>
      <c r="J1715" s="259"/>
    </row>
    <row r="1716" spans="1:10">
      <c r="A1716" s="259"/>
      <c r="B1716" s="259"/>
      <c r="C1716" s="259"/>
      <c r="D1716" s="259"/>
      <c r="E1716" s="259"/>
      <c r="F1716" s="270"/>
      <c r="G1716" s="259"/>
      <c r="H1716" s="259"/>
      <c r="I1716" s="259"/>
      <c r="J1716" s="259"/>
    </row>
    <row r="1717" spans="1:10">
      <c r="A1717" s="259"/>
      <c r="B1717" s="259"/>
      <c r="C1717" s="259"/>
      <c r="D1717" s="259"/>
      <c r="E1717" s="259"/>
      <c r="F1717" s="270"/>
      <c r="G1717" s="259"/>
      <c r="H1717" s="259"/>
      <c r="I1717" s="259"/>
      <c r="J1717" s="259"/>
    </row>
    <row r="1718" spans="1:10">
      <c r="A1718" s="259"/>
      <c r="B1718" s="259"/>
      <c r="C1718" s="259"/>
      <c r="D1718" s="259"/>
      <c r="E1718" s="259"/>
      <c r="F1718" s="270"/>
      <c r="G1718" s="259"/>
      <c r="H1718" s="259"/>
      <c r="I1718" s="259"/>
      <c r="J1718" s="259"/>
    </row>
    <row r="1719" spans="1:10">
      <c r="A1719" s="259"/>
      <c r="B1719" s="259"/>
      <c r="C1719" s="259"/>
      <c r="D1719" s="259"/>
      <c r="E1719" s="259"/>
      <c r="F1719" s="270"/>
      <c r="G1719" s="259"/>
      <c r="H1719" s="259"/>
      <c r="I1719" s="259"/>
      <c r="J1719" s="259"/>
    </row>
    <row r="1720" spans="1:10">
      <c r="A1720" s="259"/>
      <c r="B1720" s="259"/>
      <c r="C1720" s="259"/>
      <c r="D1720" s="259"/>
      <c r="E1720" s="259"/>
      <c r="F1720" s="270"/>
      <c r="G1720" s="259"/>
      <c r="H1720" s="259"/>
      <c r="I1720" s="259"/>
      <c r="J1720" s="259"/>
    </row>
    <row r="1721" spans="1:10">
      <c r="A1721" s="259"/>
      <c r="B1721" s="259"/>
      <c r="C1721" s="259"/>
      <c r="D1721" s="259"/>
      <c r="E1721" s="259"/>
      <c r="F1721" s="270"/>
      <c r="G1721" s="259"/>
      <c r="H1721" s="259"/>
      <c r="I1721" s="259"/>
      <c r="J1721" s="259"/>
    </row>
    <row r="1722" spans="1:10">
      <c r="A1722" s="259"/>
      <c r="B1722" s="259"/>
      <c r="C1722" s="259"/>
      <c r="D1722" s="259"/>
      <c r="E1722" s="259"/>
      <c r="F1722" s="270"/>
      <c r="G1722" s="259"/>
      <c r="H1722" s="259"/>
      <c r="I1722" s="259"/>
      <c r="J1722" s="259"/>
    </row>
    <row r="1723" spans="1:10">
      <c r="A1723" s="259"/>
      <c r="B1723" s="259"/>
      <c r="C1723" s="259"/>
      <c r="D1723" s="259"/>
      <c r="E1723" s="259"/>
      <c r="F1723" s="270"/>
      <c r="G1723" s="259"/>
      <c r="H1723" s="259"/>
      <c r="I1723" s="259"/>
      <c r="J1723" s="259"/>
    </row>
    <row r="1724" spans="1:10">
      <c r="A1724" s="259"/>
      <c r="B1724" s="259"/>
      <c r="C1724" s="259"/>
      <c r="D1724" s="259"/>
      <c r="E1724" s="259"/>
      <c r="F1724" s="270"/>
      <c r="G1724" s="259"/>
      <c r="H1724" s="259"/>
      <c r="I1724" s="259"/>
      <c r="J1724" s="259"/>
    </row>
    <row r="1725" spans="1:10">
      <c r="A1725" s="259"/>
      <c r="B1725" s="259"/>
      <c r="C1725" s="259"/>
      <c r="D1725" s="259"/>
      <c r="E1725" s="259"/>
      <c r="F1725" s="270"/>
      <c r="G1725" s="259"/>
      <c r="H1725" s="259"/>
      <c r="I1725" s="259"/>
      <c r="J1725" s="259"/>
    </row>
    <row r="1726" spans="1:10">
      <c r="A1726" s="259"/>
      <c r="B1726" s="259"/>
      <c r="C1726" s="259"/>
      <c r="D1726" s="259"/>
      <c r="E1726" s="259"/>
      <c r="F1726" s="270"/>
      <c r="G1726" s="259"/>
      <c r="H1726" s="259"/>
      <c r="I1726" s="259"/>
      <c r="J1726" s="259"/>
    </row>
    <row r="1727" spans="1:10">
      <c r="A1727" s="259"/>
      <c r="B1727" s="259"/>
      <c r="C1727" s="259"/>
      <c r="D1727" s="259"/>
      <c r="E1727" s="259"/>
      <c r="F1727" s="270"/>
      <c r="G1727" s="259"/>
      <c r="H1727" s="259"/>
      <c r="I1727" s="259"/>
      <c r="J1727" s="259"/>
    </row>
    <row r="1728" spans="1:10">
      <c r="A1728" s="259"/>
      <c r="B1728" s="259"/>
      <c r="C1728" s="259"/>
      <c r="D1728" s="259"/>
      <c r="E1728" s="259"/>
      <c r="F1728" s="270"/>
      <c r="G1728" s="259"/>
      <c r="H1728" s="259"/>
      <c r="I1728" s="259"/>
      <c r="J1728" s="259"/>
    </row>
    <row r="1729" spans="1:10">
      <c r="A1729" s="259"/>
      <c r="B1729" s="259"/>
      <c r="C1729" s="259"/>
      <c r="D1729" s="259"/>
      <c r="E1729" s="259"/>
      <c r="F1729" s="270"/>
      <c r="G1729" s="259"/>
      <c r="H1729" s="259"/>
      <c r="I1729" s="259"/>
      <c r="J1729" s="259"/>
    </row>
    <row r="1730" spans="1:10">
      <c r="A1730" s="259"/>
      <c r="B1730" s="259"/>
      <c r="C1730" s="259"/>
      <c r="D1730" s="259"/>
      <c r="E1730" s="259"/>
      <c r="F1730" s="270"/>
      <c r="G1730" s="259"/>
      <c r="H1730" s="259"/>
      <c r="I1730" s="259"/>
      <c r="J1730" s="259"/>
    </row>
    <row r="1731" spans="1:10">
      <c r="A1731" s="259"/>
      <c r="B1731" s="259"/>
      <c r="C1731" s="259"/>
      <c r="D1731" s="259"/>
      <c r="E1731" s="259"/>
      <c r="F1731" s="270"/>
      <c r="G1731" s="259"/>
      <c r="H1731" s="259"/>
      <c r="I1731" s="259"/>
      <c r="J1731" s="259"/>
    </row>
    <row r="1732" spans="1:10">
      <c r="A1732" s="259"/>
      <c r="B1732" s="259"/>
      <c r="C1732" s="259"/>
      <c r="D1732" s="259"/>
      <c r="E1732" s="259"/>
      <c r="F1732" s="270"/>
      <c r="G1732" s="259"/>
      <c r="H1732" s="259"/>
      <c r="I1732" s="259"/>
      <c r="J1732" s="259"/>
    </row>
    <row r="1733" spans="1:10">
      <c r="A1733" s="259"/>
      <c r="B1733" s="259"/>
      <c r="C1733" s="259"/>
      <c r="D1733" s="259"/>
      <c r="E1733" s="259"/>
      <c r="F1733" s="270"/>
      <c r="G1733" s="259"/>
      <c r="H1733" s="259"/>
      <c r="I1733" s="259"/>
      <c r="J1733" s="259"/>
    </row>
    <row r="1734" spans="1:10">
      <c r="A1734" s="259"/>
      <c r="B1734" s="259"/>
      <c r="C1734" s="259"/>
      <c r="D1734" s="259"/>
      <c r="E1734" s="259"/>
      <c r="F1734" s="270"/>
      <c r="G1734" s="259"/>
      <c r="H1734" s="259"/>
      <c r="I1734" s="259"/>
      <c r="J1734" s="259"/>
    </row>
    <row r="1735" spans="1:10">
      <c r="A1735" s="259"/>
      <c r="B1735" s="259"/>
      <c r="C1735" s="259"/>
      <c r="D1735" s="259"/>
      <c r="E1735" s="259"/>
      <c r="F1735" s="270"/>
      <c r="G1735" s="259"/>
      <c r="H1735" s="259"/>
      <c r="I1735" s="259"/>
      <c r="J1735" s="259"/>
    </row>
    <row r="1736" spans="1:10">
      <c r="A1736" s="259"/>
      <c r="B1736" s="259"/>
      <c r="C1736" s="259"/>
      <c r="D1736" s="259"/>
      <c r="E1736" s="259"/>
      <c r="F1736" s="270"/>
      <c r="G1736" s="259"/>
      <c r="H1736" s="259"/>
      <c r="I1736" s="259"/>
      <c r="J1736" s="259"/>
    </row>
    <row r="1737" spans="1:10">
      <c r="A1737" s="259"/>
      <c r="B1737" s="259"/>
      <c r="C1737" s="259"/>
      <c r="D1737" s="259"/>
      <c r="E1737" s="259"/>
      <c r="F1737" s="270"/>
      <c r="G1737" s="259"/>
      <c r="H1737" s="259"/>
      <c r="I1737" s="259"/>
      <c r="J1737" s="259"/>
    </row>
    <row r="1738" spans="1:10">
      <c r="A1738" s="259"/>
      <c r="B1738" s="259"/>
      <c r="C1738" s="259"/>
      <c r="D1738" s="259"/>
      <c r="E1738" s="259"/>
      <c r="F1738" s="270"/>
      <c r="G1738" s="259"/>
      <c r="H1738" s="259"/>
      <c r="I1738" s="259"/>
      <c r="J1738" s="259"/>
    </row>
    <row r="1739" spans="1:10">
      <c r="A1739" s="259"/>
      <c r="B1739" s="259"/>
      <c r="C1739" s="259"/>
      <c r="D1739" s="259"/>
      <c r="E1739" s="259"/>
      <c r="F1739" s="270"/>
      <c r="G1739" s="259"/>
      <c r="H1739" s="259"/>
      <c r="I1739" s="259"/>
      <c r="J1739" s="259"/>
    </row>
    <row r="1740" spans="1:10">
      <c r="A1740" s="259"/>
      <c r="B1740" s="259"/>
      <c r="C1740" s="259"/>
      <c r="D1740" s="259"/>
      <c r="E1740" s="259"/>
      <c r="F1740" s="270"/>
      <c r="G1740" s="259"/>
      <c r="H1740" s="259"/>
      <c r="I1740" s="259"/>
      <c r="J1740" s="259"/>
    </row>
    <row r="1741" spans="1:10">
      <c r="A1741" s="259"/>
      <c r="B1741" s="259"/>
      <c r="C1741" s="259"/>
      <c r="D1741" s="259"/>
      <c r="E1741" s="259"/>
      <c r="F1741" s="270"/>
      <c r="G1741" s="259"/>
      <c r="H1741" s="259"/>
      <c r="I1741" s="259"/>
      <c r="J1741" s="259"/>
    </row>
    <row r="1742" spans="1:10">
      <c r="A1742" s="259"/>
      <c r="B1742" s="259"/>
      <c r="C1742" s="259"/>
      <c r="D1742" s="259"/>
      <c r="E1742" s="259"/>
      <c r="F1742" s="270"/>
      <c r="G1742" s="259"/>
      <c r="H1742" s="259"/>
      <c r="I1742" s="259"/>
      <c r="J1742" s="259"/>
    </row>
    <row r="1743" spans="1:10">
      <c r="A1743" s="259"/>
      <c r="B1743" s="259"/>
      <c r="C1743" s="259"/>
      <c r="D1743" s="259"/>
      <c r="E1743" s="259"/>
      <c r="F1743" s="270"/>
      <c r="G1743" s="259"/>
      <c r="H1743" s="259"/>
      <c r="I1743" s="259"/>
      <c r="J1743" s="259"/>
    </row>
    <row r="1744" spans="1:10">
      <c r="A1744" s="259"/>
      <c r="B1744" s="259"/>
      <c r="C1744" s="259"/>
      <c r="D1744" s="259"/>
      <c r="E1744" s="259"/>
      <c r="F1744" s="270"/>
      <c r="G1744" s="259"/>
      <c r="H1744" s="259"/>
      <c r="I1744" s="259"/>
      <c r="J1744" s="259"/>
    </row>
    <row r="1745" spans="1:10">
      <c r="A1745" s="259"/>
      <c r="B1745" s="259"/>
      <c r="C1745" s="259"/>
      <c r="D1745" s="259"/>
      <c r="E1745" s="259"/>
      <c r="F1745" s="270"/>
      <c r="G1745" s="259"/>
      <c r="H1745" s="259"/>
      <c r="I1745" s="259"/>
      <c r="J1745" s="259"/>
    </row>
    <row r="1746" spans="1:10">
      <c r="A1746" s="259"/>
      <c r="B1746" s="259"/>
      <c r="C1746" s="259"/>
      <c r="D1746" s="259"/>
      <c r="E1746" s="259"/>
      <c r="F1746" s="270"/>
      <c r="G1746" s="259"/>
      <c r="H1746" s="259"/>
      <c r="I1746" s="259"/>
      <c r="J1746" s="259"/>
    </row>
    <row r="1747" spans="1:10">
      <c r="A1747" s="259"/>
      <c r="B1747" s="259"/>
      <c r="C1747" s="259"/>
      <c r="D1747" s="259"/>
      <c r="E1747" s="259"/>
      <c r="F1747" s="270"/>
      <c r="G1747" s="259"/>
      <c r="H1747" s="259"/>
      <c r="I1747" s="259"/>
      <c r="J1747" s="259"/>
    </row>
    <row r="1748" spans="1:10">
      <c r="A1748" s="259"/>
      <c r="B1748" s="259"/>
      <c r="C1748" s="259"/>
      <c r="D1748" s="259"/>
      <c r="E1748" s="259"/>
      <c r="F1748" s="270"/>
      <c r="G1748" s="259"/>
      <c r="H1748" s="259"/>
      <c r="I1748" s="259"/>
      <c r="J1748" s="259"/>
    </row>
    <row r="1749" spans="1:10">
      <c r="A1749" s="259"/>
      <c r="B1749" s="259"/>
      <c r="C1749" s="259"/>
      <c r="D1749" s="259"/>
      <c r="E1749" s="259"/>
      <c r="F1749" s="270"/>
      <c r="G1749" s="259"/>
      <c r="H1749" s="259"/>
      <c r="I1749" s="259"/>
      <c r="J1749" s="259"/>
    </row>
    <row r="1750" spans="1:10">
      <c r="A1750" s="259"/>
      <c r="B1750" s="259"/>
      <c r="C1750" s="259"/>
      <c r="D1750" s="259"/>
      <c r="E1750" s="259"/>
      <c r="F1750" s="270"/>
      <c r="G1750" s="259"/>
      <c r="H1750" s="259"/>
      <c r="I1750" s="259"/>
      <c r="J1750" s="259"/>
    </row>
    <row r="1751" spans="1:10">
      <c r="A1751" s="259"/>
      <c r="B1751" s="259"/>
      <c r="C1751" s="259"/>
      <c r="D1751" s="259"/>
      <c r="E1751" s="259"/>
      <c r="F1751" s="270"/>
      <c r="G1751" s="259"/>
      <c r="H1751" s="259"/>
      <c r="I1751" s="259"/>
      <c r="J1751" s="259"/>
    </row>
    <row r="1752" spans="1:10">
      <c r="A1752" s="259"/>
      <c r="B1752" s="259"/>
      <c r="C1752" s="259"/>
      <c r="D1752" s="259"/>
      <c r="E1752" s="259"/>
      <c r="F1752" s="270"/>
      <c r="G1752" s="259"/>
      <c r="H1752" s="259"/>
      <c r="I1752" s="259"/>
      <c r="J1752" s="259"/>
    </row>
    <row r="1753" spans="1:10">
      <c r="A1753" s="259"/>
      <c r="B1753" s="259"/>
      <c r="C1753" s="259"/>
      <c r="D1753" s="259"/>
      <c r="E1753" s="259"/>
      <c r="F1753" s="270"/>
      <c r="G1753" s="259"/>
      <c r="H1753" s="259"/>
      <c r="I1753" s="259"/>
      <c r="J1753" s="259"/>
    </row>
    <row r="1754" spans="1:10">
      <c r="A1754" s="259"/>
      <c r="B1754" s="259"/>
      <c r="C1754" s="259"/>
      <c r="D1754" s="259"/>
      <c r="E1754" s="259"/>
      <c r="F1754" s="270"/>
      <c r="G1754" s="259"/>
      <c r="H1754" s="259"/>
      <c r="I1754" s="259"/>
      <c r="J1754" s="259"/>
    </row>
    <row r="1755" spans="1:10">
      <c r="A1755" s="259"/>
      <c r="B1755" s="259"/>
      <c r="C1755" s="259"/>
      <c r="D1755" s="259"/>
      <c r="E1755" s="259"/>
      <c r="F1755" s="270"/>
      <c r="G1755" s="259"/>
      <c r="H1755" s="259"/>
      <c r="I1755" s="259"/>
      <c r="J1755" s="259"/>
    </row>
    <row r="1756" spans="1:10">
      <c r="A1756" s="259"/>
      <c r="B1756" s="259"/>
      <c r="C1756" s="259"/>
      <c r="D1756" s="259"/>
      <c r="E1756" s="259"/>
      <c r="F1756" s="270"/>
      <c r="G1756" s="259"/>
      <c r="H1756" s="259"/>
      <c r="I1756" s="259"/>
      <c r="J1756" s="259"/>
    </row>
    <row r="1757" spans="1:10">
      <c r="A1757" s="259"/>
      <c r="B1757" s="259"/>
      <c r="C1757" s="259"/>
      <c r="D1757" s="259"/>
      <c r="E1757" s="259"/>
      <c r="F1757" s="270"/>
      <c r="G1757" s="259"/>
      <c r="H1757" s="259"/>
      <c r="I1757" s="259"/>
      <c r="J1757" s="259"/>
    </row>
    <row r="1758" spans="1:10">
      <c r="A1758" s="259"/>
      <c r="B1758" s="259"/>
      <c r="C1758" s="259"/>
      <c r="D1758" s="259"/>
      <c r="E1758" s="259"/>
      <c r="F1758" s="270"/>
      <c r="G1758" s="259"/>
      <c r="H1758" s="259"/>
      <c r="I1758" s="259"/>
      <c r="J1758" s="259"/>
    </row>
    <row r="1759" spans="1:10">
      <c r="A1759" s="259"/>
      <c r="B1759" s="259"/>
      <c r="C1759" s="259"/>
      <c r="D1759" s="259"/>
      <c r="E1759" s="259"/>
      <c r="F1759" s="270"/>
      <c r="G1759" s="259"/>
      <c r="H1759" s="259"/>
      <c r="I1759" s="259"/>
      <c r="J1759" s="259"/>
    </row>
    <row r="1760" spans="1:10">
      <c r="A1760" s="259"/>
      <c r="B1760" s="259"/>
      <c r="C1760" s="259"/>
      <c r="D1760" s="259"/>
      <c r="E1760" s="259"/>
      <c r="F1760" s="270"/>
      <c r="G1760" s="259"/>
      <c r="H1760" s="259"/>
      <c r="I1760" s="259"/>
      <c r="J1760" s="259"/>
    </row>
    <row r="1761" spans="1:10">
      <c r="A1761" s="259"/>
      <c r="B1761" s="259"/>
      <c r="C1761" s="259"/>
      <c r="D1761" s="259"/>
      <c r="E1761" s="259"/>
      <c r="F1761" s="270"/>
      <c r="G1761" s="259"/>
      <c r="H1761" s="259"/>
      <c r="I1761" s="259"/>
      <c r="J1761" s="259"/>
    </row>
    <row r="1762" spans="1:10">
      <c r="A1762" s="259"/>
      <c r="B1762" s="259"/>
      <c r="C1762" s="259"/>
      <c r="D1762" s="259"/>
      <c r="E1762" s="259"/>
      <c r="F1762" s="270"/>
      <c r="G1762" s="259"/>
      <c r="H1762" s="259"/>
      <c r="I1762" s="259"/>
      <c r="J1762" s="259"/>
    </row>
    <row r="1763" spans="1:10">
      <c r="A1763" s="259"/>
      <c r="B1763" s="259"/>
      <c r="C1763" s="259"/>
      <c r="D1763" s="259"/>
      <c r="E1763" s="259"/>
      <c r="F1763" s="270"/>
      <c r="G1763" s="259"/>
      <c r="H1763" s="259"/>
      <c r="I1763" s="259"/>
      <c r="J1763" s="259"/>
    </row>
    <row r="1764" spans="1:10">
      <c r="A1764" s="259"/>
      <c r="B1764" s="259"/>
      <c r="C1764" s="259"/>
      <c r="D1764" s="259"/>
      <c r="E1764" s="259"/>
      <c r="F1764" s="270"/>
      <c r="G1764" s="259"/>
      <c r="H1764" s="259"/>
      <c r="I1764" s="259"/>
      <c r="J1764" s="259"/>
    </row>
    <row r="1765" spans="1:10">
      <c r="A1765" s="259"/>
      <c r="B1765" s="259"/>
      <c r="C1765" s="259"/>
      <c r="D1765" s="259"/>
      <c r="E1765" s="259"/>
      <c r="F1765" s="270"/>
      <c r="G1765" s="259"/>
      <c r="H1765" s="259"/>
      <c r="I1765" s="259"/>
      <c r="J1765" s="259"/>
    </row>
    <row r="1766" spans="1:10">
      <c r="A1766" s="259"/>
      <c r="B1766" s="259"/>
      <c r="C1766" s="259"/>
      <c r="D1766" s="259"/>
      <c r="E1766" s="259"/>
      <c r="F1766" s="270"/>
      <c r="G1766" s="259"/>
      <c r="H1766" s="259"/>
      <c r="I1766" s="259"/>
      <c r="J1766" s="259"/>
    </row>
    <row r="1767" spans="1:10">
      <c r="A1767" s="259"/>
      <c r="B1767" s="259"/>
      <c r="C1767" s="259"/>
      <c r="D1767" s="259"/>
      <c r="E1767" s="259"/>
      <c r="F1767" s="270"/>
      <c r="G1767" s="259"/>
      <c r="H1767" s="259"/>
      <c r="I1767" s="259"/>
      <c r="J1767" s="259"/>
    </row>
    <row r="1768" spans="1:10">
      <c r="A1768" s="259"/>
      <c r="B1768" s="259"/>
      <c r="C1768" s="259"/>
      <c r="D1768" s="259"/>
      <c r="E1768" s="259"/>
      <c r="F1768" s="270"/>
      <c r="G1768" s="259"/>
      <c r="H1768" s="259"/>
      <c r="I1768" s="259"/>
      <c r="J1768" s="259"/>
    </row>
    <row r="1769" spans="1:10">
      <c r="A1769" s="259"/>
      <c r="B1769" s="259"/>
      <c r="C1769" s="259"/>
      <c r="D1769" s="259"/>
      <c r="E1769" s="259"/>
      <c r="F1769" s="270"/>
      <c r="G1769" s="259"/>
      <c r="H1769" s="259"/>
      <c r="I1769" s="259"/>
      <c r="J1769" s="259"/>
    </row>
    <row r="1770" spans="1:10">
      <c r="A1770" s="259"/>
      <c r="B1770" s="259"/>
      <c r="C1770" s="259"/>
      <c r="D1770" s="259"/>
      <c r="E1770" s="259"/>
      <c r="F1770" s="270"/>
      <c r="G1770" s="259"/>
      <c r="H1770" s="259"/>
      <c r="I1770" s="259"/>
      <c r="J1770" s="259"/>
    </row>
    <row r="1771" spans="1:10">
      <c r="A1771" s="259"/>
      <c r="B1771" s="259"/>
      <c r="C1771" s="259"/>
      <c r="D1771" s="259"/>
      <c r="E1771" s="259"/>
      <c r="F1771" s="270"/>
      <c r="G1771" s="259"/>
      <c r="H1771" s="259"/>
      <c r="I1771" s="259"/>
      <c r="J1771" s="259"/>
    </row>
    <row r="1772" spans="1:10">
      <c r="A1772" s="259"/>
      <c r="B1772" s="259"/>
      <c r="C1772" s="259"/>
      <c r="D1772" s="259"/>
      <c r="E1772" s="259"/>
      <c r="F1772" s="270"/>
      <c r="G1772" s="259"/>
      <c r="H1772" s="259"/>
      <c r="I1772" s="259"/>
      <c r="J1772" s="259"/>
    </row>
    <row r="1773" spans="1:10">
      <c r="A1773" s="259"/>
      <c r="B1773" s="259"/>
      <c r="C1773" s="259"/>
      <c r="D1773" s="259"/>
      <c r="E1773" s="259"/>
      <c r="F1773" s="270"/>
      <c r="G1773" s="259"/>
      <c r="H1773" s="259"/>
      <c r="I1773" s="259"/>
      <c r="J1773" s="259"/>
    </row>
    <row r="1774" spans="1:10">
      <c r="A1774" s="259"/>
      <c r="B1774" s="259"/>
      <c r="C1774" s="259"/>
      <c r="D1774" s="259"/>
      <c r="E1774" s="259"/>
      <c r="F1774" s="270"/>
      <c r="G1774" s="259"/>
      <c r="H1774" s="259"/>
      <c r="I1774" s="259"/>
      <c r="J1774" s="259"/>
    </row>
    <row r="1775" spans="1:10">
      <c r="A1775" s="259"/>
      <c r="B1775" s="259"/>
      <c r="C1775" s="259"/>
      <c r="D1775" s="259"/>
      <c r="E1775" s="259"/>
      <c r="F1775" s="270"/>
      <c r="G1775" s="259"/>
      <c r="H1775" s="259"/>
      <c r="I1775" s="259"/>
      <c r="J1775" s="259"/>
    </row>
    <row r="1776" spans="1:10">
      <c r="A1776" s="259"/>
      <c r="B1776" s="259"/>
      <c r="C1776" s="259"/>
      <c r="D1776" s="259"/>
      <c r="E1776" s="259"/>
      <c r="F1776" s="270"/>
      <c r="G1776" s="259"/>
      <c r="H1776" s="259"/>
      <c r="I1776" s="259"/>
      <c r="J1776" s="259"/>
    </row>
    <row r="1777" spans="1:10">
      <c r="A1777" s="259"/>
      <c r="B1777" s="259"/>
      <c r="C1777" s="259"/>
      <c r="D1777" s="259"/>
      <c r="E1777" s="259"/>
      <c r="F1777" s="270"/>
      <c r="G1777" s="259"/>
      <c r="H1777" s="259"/>
      <c r="I1777" s="259"/>
      <c r="J1777" s="259"/>
    </row>
    <row r="1778" spans="1:10">
      <c r="A1778" s="259"/>
      <c r="B1778" s="259"/>
      <c r="C1778" s="259"/>
      <c r="D1778" s="259"/>
      <c r="E1778" s="259"/>
      <c r="F1778" s="270"/>
      <c r="G1778" s="259"/>
      <c r="H1778" s="259"/>
      <c r="I1778" s="259"/>
      <c r="J1778" s="259"/>
    </row>
    <row r="1779" spans="1:10">
      <c r="A1779" s="259"/>
      <c r="B1779" s="259"/>
      <c r="C1779" s="259"/>
      <c r="D1779" s="259"/>
      <c r="E1779" s="259"/>
      <c r="F1779" s="270"/>
      <c r="G1779" s="259"/>
      <c r="H1779" s="259"/>
      <c r="I1779" s="259"/>
      <c r="J1779" s="259"/>
    </row>
    <row r="1780" spans="1:10">
      <c r="A1780" s="259"/>
      <c r="B1780" s="259"/>
      <c r="C1780" s="259"/>
      <c r="D1780" s="259"/>
      <c r="E1780" s="259"/>
      <c r="F1780" s="270"/>
      <c r="G1780" s="259"/>
      <c r="H1780" s="259"/>
      <c r="I1780" s="259"/>
      <c r="J1780" s="259"/>
    </row>
    <row r="1781" spans="1:10">
      <c r="A1781" s="259"/>
      <c r="B1781" s="259"/>
      <c r="C1781" s="259"/>
      <c r="D1781" s="259"/>
      <c r="E1781" s="259"/>
      <c r="F1781" s="270"/>
      <c r="G1781" s="259"/>
      <c r="H1781" s="259"/>
      <c r="I1781" s="259"/>
      <c r="J1781" s="259"/>
    </row>
    <row r="1782" spans="1:10">
      <c r="A1782" s="259"/>
      <c r="B1782" s="259"/>
      <c r="C1782" s="259"/>
      <c r="D1782" s="259"/>
      <c r="E1782" s="259"/>
      <c r="F1782" s="270"/>
      <c r="G1782" s="259"/>
      <c r="H1782" s="259"/>
      <c r="I1782" s="259"/>
      <c r="J1782" s="259"/>
    </row>
    <row r="1783" spans="1:10">
      <c r="A1783" s="259"/>
      <c r="B1783" s="259"/>
      <c r="C1783" s="259"/>
      <c r="D1783" s="259"/>
      <c r="E1783" s="259"/>
      <c r="F1783" s="270"/>
      <c r="G1783" s="259"/>
      <c r="H1783" s="259"/>
      <c r="I1783" s="259"/>
      <c r="J1783" s="259"/>
    </row>
    <row r="1784" spans="1:10">
      <c r="A1784" s="259"/>
      <c r="B1784" s="259"/>
      <c r="C1784" s="259"/>
      <c r="D1784" s="259"/>
      <c r="E1784" s="259"/>
      <c r="F1784" s="270"/>
      <c r="G1784" s="259"/>
      <c r="H1784" s="259"/>
      <c r="I1784" s="259"/>
      <c r="J1784" s="259"/>
    </row>
    <row r="1785" spans="1:10">
      <c r="A1785" s="259"/>
      <c r="B1785" s="259"/>
      <c r="C1785" s="259"/>
      <c r="D1785" s="259"/>
      <c r="E1785" s="259"/>
      <c r="F1785" s="270"/>
      <c r="G1785" s="259"/>
      <c r="H1785" s="259"/>
      <c r="I1785" s="259"/>
      <c r="J1785" s="259"/>
    </row>
    <row r="1786" spans="1:10">
      <c r="A1786" s="259"/>
      <c r="B1786" s="259"/>
      <c r="C1786" s="259"/>
      <c r="D1786" s="259"/>
      <c r="E1786" s="259"/>
      <c r="F1786" s="270"/>
      <c r="G1786" s="259"/>
      <c r="H1786" s="259"/>
      <c r="I1786" s="259"/>
      <c r="J1786" s="259"/>
    </row>
    <row r="1787" spans="1:10">
      <c r="A1787" s="259"/>
      <c r="B1787" s="259"/>
      <c r="C1787" s="259"/>
      <c r="D1787" s="259"/>
      <c r="E1787" s="259"/>
      <c r="F1787" s="270"/>
      <c r="G1787" s="259"/>
      <c r="H1787" s="259"/>
      <c r="I1787" s="259"/>
      <c r="J1787" s="259"/>
    </row>
    <row r="1788" spans="1:10">
      <c r="A1788" s="259"/>
      <c r="B1788" s="259"/>
      <c r="C1788" s="259"/>
      <c r="D1788" s="259"/>
      <c r="E1788" s="259"/>
      <c r="F1788" s="270"/>
      <c r="G1788" s="259"/>
      <c r="H1788" s="259"/>
      <c r="I1788" s="259"/>
      <c r="J1788" s="259"/>
    </row>
    <row r="1789" spans="1:10">
      <c r="A1789" s="259"/>
      <c r="B1789" s="259"/>
      <c r="C1789" s="259"/>
      <c r="D1789" s="259"/>
      <c r="E1789" s="259"/>
      <c r="F1789" s="270"/>
      <c r="G1789" s="259"/>
      <c r="H1789" s="259"/>
      <c r="I1789" s="259"/>
      <c r="J1789" s="259"/>
    </row>
    <row r="1790" spans="1:10">
      <c r="A1790" s="259"/>
      <c r="B1790" s="259"/>
      <c r="C1790" s="259"/>
      <c r="D1790" s="259"/>
      <c r="E1790" s="259"/>
      <c r="F1790" s="270"/>
      <c r="G1790" s="259"/>
      <c r="H1790" s="259"/>
      <c r="I1790" s="259"/>
      <c r="J1790" s="259"/>
    </row>
    <row r="1791" spans="1:10">
      <c r="A1791" s="259"/>
      <c r="B1791" s="259"/>
      <c r="C1791" s="259"/>
      <c r="D1791" s="259"/>
      <c r="E1791" s="259"/>
      <c r="F1791" s="270"/>
      <c r="G1791" s="259"/>
      <c r="H1791" s="259"/>
      <c r="I1791" s="259"/>
      <c r="J1791" s="259"/>
    </row>
    <row r="1792" spans="1:10">
      <c r="A1792" s="259"/>
      <c r="B1792" s="259"/>
      <c r="C1792" s="259"/>
      <c r="D1792" s="259"/>
      <c r="E1792" s="259"/>
      <c r="F1792" s="270"/>
      <c r="G1792" s="259"/>
      <c r="H1792" s="259"/>
      <c r="I1792" s="259"/>
      <c r="J1792" s="259"/>
    </row>
    <row r="1793" spans="1:10">
      <c r="A1793" s="259"/>
      <c r="B1793" s="259"/>
      <c r="C1793" s="259"/>
      <c r="D1793" s="259"/>
      <c r="E1793" s="259"/>
      <c r="F1793" s="270"/>
      <c r="G1793" s="259"/>
      <c r="H1793" s="259"/>
      <c r="I1793" s="259"/>
      <c r="J1793" s="259"/>
    </row>
    <row r="1794" spans="1:10">
      <c r="A1794" s="259"/>
      <c r="B1794" s="259"/>
      <c r="C1794" s="259"/>
      <c r="D1794" s="259"/>
      <c r="E1794" s="259"/>
      <c r="F1794" s="270"/>
      <c r="G1794" s="259"/>
      <c r="H1794" s="259"/>
      <c r="I1794" s="259"/>
      <c r="J1794" s="259"/>
    </row>
    <row r="1795" spans="1:10">
      <c r="A1795" s="259"/>
      <c r="B1795" s="259"/>
      <c r="C1795" s="259"/>
      <c r="D1795" s="259"/>
      <c r="E1795" s="259"/>
      <c r="F1795" s="270"/>
      <c r="G1795" s="259"/>
      <c r="H1795" s="259"/>
      <c r="I1795" s="259"/>
      <c r="J1795" s="259"/>
    </row>
    <row r="1796" spans="1:10">
      <c r="A1796" s="259"/>
      <c r="B1796" s="259"/>
      <c r="C1796" s="259"/>
      <c r="D1796" s="259"/>
      <c r="E1796" s="259"/>
      <c r="F1796" s="270"/>
      <c r="G1796" s="259"/>
      <c r="H1796" s="259"/>
      <c r="I1796" s="259"/>
      <c r="J1796" s="259"/>
    </row>
    <row r="1797" spans="1:10">
      <c r="A1797" s="259"/>
      <c r="B1797" s="259"/>
      <c r="C1797" s="259"/>
      <c r="D1797" s="259"/>
      <c r="E1797" s="259"/>
      <c r="F1797" s="270"/>
      <c r="G1797" s="259"/>
      <c r="H1797" s="259"/>
      <c r="I1797" s="259"/>
      <c r="J1797" s="259"/>
    </row>
    <row r="1798" spans="1:10">
      <c r="A1798" s="259"/>
      <c r="B1798" s="259"/>
      <c r="C1798" s="259"/>
      <c r="D1798" s="259"/>
      <c r="E1798" s="259"/>
      <c r="F1798" s="270"/>
      <c r="G1798" s="259"/>
      <c r="H1798" s="259"/>
      <c r="I1798" s="259"/>
      <c r="J1798" s="259"/>
    </row>
    <row r="1799" spans="1:10">
      <c r="A1799" s="259"/>
      <c r="B1799" s="259"/>
      <c r="C1799" s="259"/>
      <c r="D1799" s="259"/>
      <c r="E1799" s="259"/>
      <c r="F1799" s="270"/>
      <c r="G1799" s="259"/>
      <c r="H1799" s="259"/>
      <c r="I1799" s="259"/>
      <c r="J1799" s="259"/>
    </row>
    <row r="1800" spans="1:10">
      <c r="A1800" s="259"/>
      <c r="B1800" s="259"/>
      <c r="C1800" s="259"/>
      <c r="D1800" s="259"/>
      <c r="E1800" s="259"/>
      <c r="F1800" s="270"/>
      <c r="G1800" s="259"/>
      <c r="H1800" s="259"/>
      <c r="I1800" s="259"/>
      <c r="J1800" s="259"/>
    </row>
    <row r="1801" spans="1:10">
      <c r="A1801" s="259"/>
      <c r="B1801" s="259"/>
      <c r="C1801" s="259"/>
      <c r="D1801" s="259"/>
      <c r="E1801" s="259"/>
      <c r="F1801" s="270"/>
      <c r="G1801" s="259"/>
      <c r="H1801" s="259"/>
      <c r="I1801" s="259"/>
      <c r="J1801" s="259"/>
    </row>
    <row r="1802" spans="1:10">
      <c r="A1802" s="259"/>
      <c r="B1802" s="259"/>
      <c r="C1802" s="259"/>
      <c r="D1802" s="259"/>
      <c r="E1802" s="259"/>
      <c r="F1802" s="270"/>
      <c r="G1802" s="259"/>
      <c r="H1802" s="259"/>
      <c r="I1802" s="259"/>
      <c r="J1802" s="259"/>
    </row>
    <row r="1803" spans="1:10">
      <c r="A1803" s="259"/>
      <c r="B1803" s="259"/>
      <c r="C1803" s="259"/>
      <c r="D1803" s="259"/>
      <c r="E1803" s="259"/>
      <c r="F1803" s="270"/>
      <c r="G1803" s="259"/>
      <c r="H1803" s="259"/>
      <c r="I1803" s="259"/>
      <c r="J1803" s="259"/>
    </row>
    <row r="1804" spans="1:10">
      <c r="A1804" s="259"/>
      <c r="B1804" s="259"/>
      <c r="C1804" s="259"/>
      <c r="D1804" s="259"/>
      <c r="E1804" s="259"/>
      <c r="F1804" s="270"/>
      <c r="G1804" s="259"/>
      <c r="H1804" s="259"/>
      <c r="I1804" s="259"/>
      <c r="J1804" s="259"/>
    </row>
    <row r="1805" spans="1:10">
      <c r="A1805" s="259"/>
      <c r="B1805" s="259"/>
      <c r="C1805" s="259"/>
      <c r="D1805" s="259"/>
      <c r="E1805" s="259"/>
      <c r="F1805" s="270"/>
      <c r="G1805" s="259"/>
      <c r="H1805" s="259"/>
      <c r="I1805" s="259"/>
      <c r="J1805" s="259"/>
    </row>
    <row r="1806" spans="1:10">
      <c r="A1806" s="259"/>
      <c r="B1806" s="259"/>
      <c r="C1806" s="259"/>
      <c r="D1806" s="259"/>
      <c r="E1806" s="259"/>
      <c r="F1806" s="270"/>
      <c r="G1806" s="259"/>
      <c r="H1806" s="259"/>
      <c r="I1806" s="259"/>
      <c r="J1806" s="259"/>
    </row>
    <row r="1807" spans="1:10">
      <c r="A1807" s="259"/>
      <c r="B1807" s="259"/>
      <c r="C1807" s="259"/>
      <c r="D1807" s="259"/>
      <c r="E1807" s="259"/>
      <c r="F1807" s="270"/>
      <c r="G1807" s="259"/>
      <c r="H1807" s="259"/>
      <c r="I1807" s="259"/>
      <c r="J1807" s="259"/>
    </row>
    <row r="1808" spans="1:10">
      <c r="A1808" s="259"/>
      <c r="B1808" s="259"/>
      <c r="C1808" s="259"/>
      <c r="D1808" s="259"/>
      <c r="E1808" s="259"/>
      <c r="F1808" s="270"/>
      <c r="G1808" s="259"/>
      <c r="H1808" s="259"/>
      <c r="I1808" s="259"/>
      <c r="J1808" s="259"/>
    </row>
    <row r="1809" spans="1:10">
      <c r="A1809" s="259"/>
      <c r="B1809" s="259"/>
      <c r="C1809" s="259"/>
      <c r="D1809" s="259"/>
      <c r="E1809" s="259"/>
      <c r="F1809" s="270"/>
      <c r="G1809" s="259"/>
      <c r="H1809" s="259"/>
      <c r="I1809" s="259"/>
      <c r="J1809" s="259"/>
    </row>
    <row r="1810" spans="1:10">
      <c r="A1810" s="259"/>
      <c r="B1810" s="259"/>
      <c r="C1810" s="259"/>
      <c r="D1810" s="259"/>
      <c r="E1810" s="259"/>
      <c r="F1810" s="270"/>
      <c r="G1810" s="259"/>
      <c r="H1810" s="259"/>
      <c r="I1810" s="259"/>
      <c r="J1810" s="259"/>
    </row>
    <row r="1811" spans="1:10">
      <c r="A1811" s="259"/>
      <c r="B1811" s="259"/>
      <c r="C1811" s="259"/>
      <c r="D1811" s="259"/>
      <c r="E1811" s="259"/>
      <c r="F1811" s="270"/>
      <c r="G1811" s="259"/>
      <c r="H1811" s="259"/>
      <c r="I1811" s="259"/>
      <c r="J1811" s="259"/>
    </row>
    <row r="1812" spans="1:10">
      <c r="A1812" s="259"/>
      <c r="B1812" s="259"/>
      <c r="C1812" s="259"/>
      <c r="D1812" s="259"/>
      <c r="E1812" s="259"/>
      <c r="F1812" s="270"/>
      <c r="G1812" s="259"/>
      <c r="H1812" s="259"/>
      <c r="I1812" s="259"/>
      <c r="J1812" s="259"/>
    </row>
    <row r="1813" spans="1:10">
      <c r="A1813" s="259"/>
      <c r="B1813" s="259"/>
      <c r="C1813" s="259"/>
      <c r="D1813" s="259"/>
      <c r="E1813" s="259"/>
      <c r="F1813" s="270"/>
      <c r="G1813" s="259"/>
      <c r="H1813" s="259"/>
      <c r="I1813" s="259"/>
      <c r="J1813" s="259"/>
    </row>
    <row r="1814" spans="1:10">
      <c r="A1814" s="259"/>
      <c r="B1814" s="259"/>
      <c r="C1814" s="259"/>
      <c r="D1814" s="259"/>
      <c r="E1814" s="259"/>
      <c r="F1814" s="270"/>
      <c r="G1814" s="259"/>
      <c r="H1814" s="259"/>
      <c r="I1814" s="259"/>
      <c r="J1814" s="259"/>
    </row>
    <row r="1815" spans="1:10">
      <c r="A1815" s="259"/>
      <c r="B1815" s="259"/>
      <c r="C1815" s="259"/>
      <c r="D1815" s="259"/>
      <c r="E1815" s="259"/>
      <c r="F1815" s="270"/>
      <c r="G1815" s="259"/>
      <c r="H1815" s="259"/>
      <c r="I1815" s="259"/>
      <c r="J1815" s="259"/>
    </row>
    <row r="1816" spans="1:10">
      <c r="A1816" s="259"/>
      <c r="B1816" s="259"/>
      <c r="C1816" s="259"/>
      <c r="D1816" s="259"/>
      <c r="E1816" s="259"/>
      <c r="F1816" s="270"/>
      <c r="G1816" s="259"/>
      <c r="H1816" s="259"/>
      <c r="I1816" s="259"/>
      <c r="J1816" s="259"/>
    </row>
    <row r="1817" spans="1:10">
      <c r="A1817" s="259"/>
      <c r="B1817" s="259"/>
      <c r="C1817" s="259"/>
      <c r="D1817" s="259"/>
      <c r="E1817" s="259"/>
      <c r="F1817" s="270"/>
      <c r="G1817" s="259"/>
      <c r="H1817" s="259"/>
      <c r="I1817" s="259"/>
      <c r="J1817" s="259"/>
    </row>
    <row r="1818" spans="1:10">
      <c r="A1818" s="259"/>
      <c r="B1818" s="259"/>
      <c r="C1818" s="259"/>
      <c r="D1818" s="259"/>
      <c r="E1818" s="259"/>
      <c r="F1818" s="270"/>
      <c r="G1818" s="259"/>
      <c r="H1818" s="259"/>
      <c r="I1818" s="259"/>
      <c r="J1818" s="259"/>
    </row>
    <row r="1819" spans="1:10">
      <c r="A1819" s="259"/>
      <c r="B1819" s="259"/>
      <c r="C1819" s="259"/>
      <c r="D1819" s="259"/>
      <c r="E1819" s="259"/>
      <c r="F1819" s="270"/>
      <c r="G1819" s="259"/>
      <c r="H1819" s="259"/>
      <c r="I1819" s="259"/>
      <c r="J1819" s="259"/>
    </row>
    <row r="1820" spans="1:10">
      <c r="A1820" s="259"/>
      <c r="B1820" s="259"/>
      <c r="C1820" s="259"/>
      <c r="D1820" s="259"/>
      <c r="E1820" s="259"/>
      <c r="F1820" s="270"/>
      <c r="G1820" s="259"/>
      <c r="H1820" s="259"/>
      <c r="I1820" s="259"/>
      <c r="J1820" s="259"/>
    </row>
    <row r="1821" spans="1:10">
      <c r="A1821" s="259"/>
      <c r="B1821" s="259"/>
      <c r="C1821" s="259"/>
      <c r="D1821" s="259"/>
      <c r="E1821" s="259"/>
      <c r="F1821" s="270"/>
      <c r="G1821" s="259"/>
      <c r="H1821" s="259"/>
      <c r="I1821" s="259"/>
      <c r="J1821" s="259"/>
    </row>
    <row r="1822" spans="1:10">
      <c r="A1822" s="259"/>
      <c r="B1822" s="259"/>
      <c r="C1822" s="259"/>
      <c r="D1822" s="259"/>
      <c r="E1822" s="259"/>
      <c r="F1822" s="270"/>
      <c r="G1822" s="259"/>
      <c r="H1822" s="259"/>
      <c r="I1822" s="259"/>
      <c r="J1822" s="259"/>
    </row>
    <row r="1823" spans="1:10">
      <c r="A1823" s="259"/>
      <c r="B1823" s="259"/>
      <c r="C1823" s="259"/>
      <c r="D1823" s="259"/>
      <c r="E1823" s="259"/>
      <c r="F1823" s="270"/>
      <c r="G1823" s="259"/>
      <c r="H1823" s="259"/>
      <c r="I1823" s="259"/>
      <c r="J1823" s="259"/>
    </row>
    <row r="1824" spans="1:10">
      <c r="A1824" s="259"/>
      <c r="B1824" s="259"/>
      <c r="C1824" s="259"/>
      <c r="D1824" s="259"/>
      <c r="E1824" s="259"/>
      <c r="F1824" s="270"/>
      <c r="G1824" s="259"/>
      <c r="H1824" s="259"/>
      <c r="I1824" s="259"/>
      <c r="J1824" s="259"/>
    </row>
    <row r="1825" spans="1:10">
      <c r="A1825" s="259"/>
      <c r="B1825" s="259"/>
      <c r="C1825" s="259"/>
      <c r="D1825" s="259"/>
      <c r="E1825" s="259"/>
      <c r="F1825" s="270"/>
      <c r="G1825" s="259"/>
      <c r="H1825" s="259"/>
      <c r="I1825" s="259"/>
      <c r="J1825" s="259"/>
    </row>
    <row r="1826" spans="1:10">
      <c r="A1826" s="259"/>
      <c r="B1826" s="259"/>
      <c r="C1826" s="259"/>
      <c r="D1826" s="259"/>
      <c r="E1826" s="259"/>
      <c r="F1826" s="270"/>
      <c r="G1826" s="259"/>
      <c r="H1826" s="259"/>
      <c r="I1826" s="259"/>
      <c r="J1826" s="259"/>
    </row>
    <row r="1827" spans="1:10">
      <c r="A1827" s="259"/>
      <c r="B1827" s="259"/>
      <c r="C1827" s="259"/>
      <c r="D1827" s="259"/>
      <c r="E1827" s="259"/>
      <c r="F1827" s="270"/>
      <c r="G1827" s="259"/>
      <c r="H1827" s="259"/>
      <c r="I1827" s="259"/>
      <c r="J1827" s="259"/>
    </row>
    <row r="1828" spans="1:10">
      <c r="A1828" s="259"/>
      <c r="B1828" s="259"/>
      <c r="C1828" s="259"/>
      <c r="D1828" s="259"/>
      <c r="E1828" s="259"/>
      <c r="F1828" s="270"/>
      <c r="G1828" s="259"/>
      <c r="H1828" s="259"/>
      <c r="I1828" s="259"/>
      <c r="J1828" s="259"/>
    </row>
    <row r="1829" spans="1:10">
      <c r="A1829" s="259"/>
      <c r="B1829" s="259"/>
      <c r="C1829" s="259"/>
      <c r="D1829" s="259"/>
      <c r="E1829" s="259"/>
      <c r="F1829" s="270"/>
      <c r="G1829" s="259"/>
      <c r="H1829" s="259"/>
      <c r="I1829" s="259"/>
      <c r="J1829" s="259"/>
    </row>
    <row r="1830" spans="1:10">
      <c r="A1830" s="259"/>
      <c r="B1830" s="259"/>
      <c r="C1830" s="259"/>
      <c r="D1830" s="259"/>
      <c r="E1830" s="259"/>
      <c r="F1830" s="270"/>
      <c r="G1830" s="259"/>
      <c r="H1830" s="259"/>
      <c r="I1830" s="259"/>
      <c r="J1830" s="259"/>
    </row>
    <row r="1831" spans="1:10">
      <c r="A1831" s="259"/>
      <c r="B1831" s="259"/>
      <c r="C1831" s="259"/>
      <c r="D1831" s="259"/>
      <c r="E1831" s="259"/>
      <c r="F1831" s="270"/>
      <c r="G1831" s="259"/>
      <c r="H1831" s="259"/>
      <c r="I1831" s="259"/>
      <c r="J1831" s="259"/>
    </row>
    <row r="1832" spans="1:10">
      <c r="A1832" s="259"/>
      <c r="B1832" s="259"/>
      <c r="C1832" s="259"/>
      <c r="D1832" s="259"/>
      <c r="E1832" s="259"/>
      <c r="F1832" s="270"/>
      <c r="G1832" s="259"/>
      <c r="H1832" s="259"/>
      <c r="I1832" s="259"/>
      <c r="J1832" s="259"/>
    </row>
    <row r="1833" spans="1:10">
      <c r="A1833" s="259"/>
      <c r="B1833" s="259"/>
      <c r="C1833" s="259"/>
      <c r="D1833" s="259"/>
      <c r="E1833" s="259"/>
      <c r="F1833" s="270"/>
      <c r="G1833" s="259"/>
      <c r="H1833" s="259"/>
      <c r="I1833" s="259"/>
      <c r="J1833" s="259"/>
    </row>
    <row r="1834" spans="1:10">
      <c r="A1834" s="259"/>
      <c r="B1834" s="259"/>
      <c r="C1834" s="259"/>
      <c r="D1834" s="259"/>
      <c r="E1834" s="259"/>
      <c r="F1834" s="270"/>
      <c r="G1834" s="259"/>
      <c r="H1834" s="259"/>
      <c r="I1834" s="259"/>
      <c r="J1834" s="259"/>
    </row>
    <row r="1835" spans="1:10">
      <c r="A1835" s="259"/>
      <c r="B1835" s="259"/>
      <c r="C1835" s="259"/>
      <c r="D1835" s="259"/>
      <c r="E1835" s="259"/>
      <c r="F1835" s="270"/>
      <c r="G1835" s="259"/>
      <c r="H1835" s="259"/>
      <c r="I1835" s="259"/>
      <c r="J1835" s="259"/>
    </row>
    <row r="1836" spans="1:10">
      <c r="A1836" s="259"/>
      <c r="B1836" s="259"/>
      <c r="C1836" s="259"/>
      <c r="D1836" s="259"/>
      <c r="E1836" s="259"/>
      <c r="F1836" s="270"/>
      <c r="G1836" s="259"/>
      <c r="H1836" s="259"/>
      <c r="I1836" s="259"/>
      <c r="J1836" s="259"/>
    </row>
    <row r="1837" spans="1:10">
      <c r="A1837" s="259"/>
      <c r="B1837" s="259"/>
      <c r="C1837" s="259"/>
      <c r="D1837" s="259"/>
      <c r="E1837" s="259"/>
      <c r="F1837" s="270"/>
      <c r="G1837" s="259"/>
      <c r="H1837" s="259"/>
      <c r="I1837" s="259"/>
      <c r="J1837" s="259"/>
    </row>
    <row r="1838" spans="1:10">
      <c r="A1838" s="259"/>
      <c r="B1838" s="259"/>
      <c r="C1838" s="259"/>
      <c r="D1838" s="259"/>
      <c r="E1838" s="259"/>
      <c r="F1838" s="270"/>
      <c r="G1838" s="259"/>
      <c r="H1838" s="259"/>
      <c r="I1838" s="259"/>
      <c r="J1838" s="259"/>
    </row>
    <row r="1839" spans="1:10">
      <c r="A1839" s="259"/>
      <c r="B1839" s="259"/>
      <c r="C1839" s="259"/>
      <c r="D1839" s="259"/>
      <c r="E1839" s="259"/>
      <c r="F1839" s="270"/>
      <c r="G1839" s="259"/>
      <c r="H1839" s="259"/>
      <c r="I1839" s="259"/>
      <c r="J1839" s="259"/>
    </row>
    <row r="1840" spans="1:10">
      <c r="A1840" s="259"/>
      <c r="B1840" s="259"/>
      <c r="C1840" s="259"/>
      <c r="D1840" s="259"/>
      <c r="E1840" s="259"/>
      <c r="F1840" s="270"/>
      <c r="G1840" s="259"/>
      <c r="H1840" s="259"/>
      <c r="I1840" s="259"/>
      <c r="J1840" s="259"/>
    </row>
    <row r="1841" spans="1:10">
      <c r="A1841" s="259"/>
      <c r="B1841" s="259"/>
      <c r="C1841" s="259"/>
      <c r="D1841" s="259"/>
      <c r="E1841" s="259"/>
      <c r="F1841" s="270"/>
      <c r="G1841" s="259"/>
      <c r="H1841" s="259"/>
      <c r="I1841" s="259"/>
      <c r="J1841" s="259"/>
    </row>
    <row r="1842" spans="1:10">
      <c r="A1842" s="259"/>
      <c r="B1842" s="259"/>
      <c r="C1842" s="259"/>
      <c r="D1842" s="259"/>
      <c r="E1842" s="259"/>
      <c r="F1842" s="270"/>
      <c r="G1842" s="259"/>
      <c r="H1842" s="259"/>
      <c r="I1842" s="259"/>
      <c r="J1842" s="259"/>
    </row>
    <row r="1843" spans="1:10">
      <c r="A1843" s="259"/>
      <c r="B1843" s="259"/>
      <c r="C1843" s="259"/>
      <c r="D1843" s="259"/>
      <c r="E1843" s="259"/>
      <c r="F1843" s="270"/>
      <c r="G1843" s="259"/>
      <c r="H1843" s="259"/>
      <c r="I1843" s="259"/>
      <c r="J1843" s="259"/>
    </row>
    <row r="1844" spans="1:10">
      <c r="A1844" s="259"/>
      <c r="B1844" s="259"/>
      <c r="C1844" s="259"/>
      <c r="D1844" s="259"/>
      <c r="E1844" s="259"/>
      <c r="F1844" s="270"/>
      <c r="G1844" s="259"/>
      <c r="H1844" s="259"/>
      <c r="I1844" s="259"/>
      <c r="J1844" s="259"/>
    </row>
    <row r="1845" spans="1:10">
      <c r="A1845" s="259"/>
      <c r="B1845" s="259"/>
      <c r="C1845" s="259"/>
      <c r="D1845" s="259"/>
      <c r="E1845" s="259"/>
      <c r="F1845" s="270"/>
      <c r="G1845" s="259"/>
      <c r="H1845" s="259"/>
      <c r="I1845" s="259"/>
      <c r="J1845" s="259"/>
    </row>
    <row r="1846" spans="1:10">
      <c r="A1846" s="259"/>
      <c r="B1846" s="259"/>
      <c r="C1846" s="259"/>
      <c r="D1846" s="259"/>
      <c r="E1846" s="259"/>
      <c r="F1846" s="270"/>
      <c r="G1846" s="259"/>
      <c r="H1846" s="259"/>
      <c r="I1846" s="259"/>
      <c r="J1846" s="259"/>
    </row>
    <row r="1847" spans="1:10">
      <c r="A1847" s="259"/>
      <c r="B1847" s="259"/>
      <c r="C1847" s="259"/>
      <c r="D1847" s="259"/>
      <c r="E1847" s="259"/>
      <c r="F1847" s="270"/>
      <c r="G1847" s="259"/>
      <c r="H1847" s="259"/>
      <c r="I1847" s="259"/>
      <c r="J1847" s="259"/>
    </row>
    <row r="1848" spans="1:10">
      <c r="A1848" s="259"/>
      <c r="B1848" s="259"/>
      <c r="C1848" s="259"/>
      <c r="D1848" s="259"/>
      <c r="E1848" s="259"/>
      <c r="F1848" s="270"/>
      <c r="G1848" s="259"/>
      <c r="H1848" s="259"/>
      <c r="I1848" s="259"/>
      <c r="J1848" s="259"/>
    </row>
    <row r="1849" spans="1:10">
      <c r="A1849" s="259"/>
      <c r="B1849" s="259"/>
      <c r="C1849" s="259"/>
      <c r="D1849" s="259"/>
      <c r="E1849" s="259"/>
      <c r="F1849" s="270"/>
      <c r="G1849" s="259"/>
      <c r="H1849" s="259"/>
      <c r="I1849" s="259"/>
      <c r="J1849" s="259"/>
    </row>
    <row r="1850" spans="1:10">
      <c r="A1850" s="259"/>
      <c r="B1850" s="259"/>
      <c r="C1850" s="259"/>
      <c r="D1850" s="259"/>
      <c r="E1850" s="259"/>
      <c r="F1850" s="270"/>
      <c r="G1850" s="259"/>
      <c r="H1850" s="259"/>
      <c r="I1850" s="259"/>
      <c r="J1850" s="259"/>
    </row>
    <row r="1851" spans="1:10">
      <c r="A1851" s="259"/>
      <c r="B1851" s="259"/>
      <c r="C1851" s="259"/>
      <c r="D1851" s="259"/>
      <c r="E1851" s="259"/>
      <c r="F1851" s="270"/>
      <c r="G1851" s="259"/>
      <c r="H1851" s="259"/>
      <c r="I1851" s="259"/>
      <c r="J1851" s="259"/>
    </row>
    <row r="1852" spans="1:10">
      <c r="A1852" s="259"/>
      <c r="B1852" s="259"/>
      <c r="C1852" s="259"/>
      <c r="D1852" s="259"/>
      <c r="E1852" s="259"/>
      <c r="F1852" s="270"/>
      <c r="G1852" s="259"/>
      <c r="H1852" s="259"/>
      <c r="I1852" s="259"/>
      <c r="J1852" s="259"/>
    </row>
    <row r="1853" spans="1:10">
      <c r="A1853" s="259"/>
      <c r="B1853" s="259"/>
      <c r="C1853" s="259"/>
      <c r="D1853" s="259"/>
      <c r="E1853" s="259"/>
      <c r="F1853" s="270"/>
      <c r="G1853" s="259"/>
      <c r="H1853" s="259"/>
      <c r="I1853" s="259"/>
      <c r="J1853" s="259"/>
    </row>
    <row r="1854" spans="1:10">
      <c r="A1854" s="259"/>
      <c r="B1854" s="259"/>
      <c r="C1854" s="259"/>
      <c r="D1854" s="259"/>
      <c r="E1854" s="259"/>
      <c r="F1854" s="270"/>
      <c r="G1854" s="259"/>
      <c r="H1854" s="259"/>
      <c r="I1854" s="259"/>
      <c r="J1854" s="259"/>
    </row>
    <row r="1855" spans="1:10">
      <c r="A1855" s="259"/>
      <c r="B1855" s="259"/>
      <c r="C1855" s="259"/>
      <c r="D1855" s="259"/>
      <c r="E1855" s="259"/>
      <c r="F1855" s="270"/>
      <c r="G1855" s="259"/>
      <c r="H1855" s="259"/>
      <c r="I1855" s="259"/>
      <c r="J1855" s="259"/>
    </row>
    <row r="1856" spans="1:10">
      <c r="A1856" s="259"/>
      <c r="B1856" s="259"/>
      <c r="C1856" s="259"/>
      <c r="D1856" s="259"/>
      <c r="E1856" s="259"/>
      <c r="F1856" s="270"/>
      <c r="G1856" s="259"/>
      <c r="H1856" s="259"/>
      <c r="I1856" s="259"/>
      <c r="J1856" s="259"/>
    </row>
    <row r="1857" spans="1:10">
      <c r="A1857" s="259"/>
      <c r="B1857" s="259"/>
      <c r="C1857" s="259"/>
      <c r="D1857" s="259"/>
      <c r="E1857" s="259"/>
      <c r="F1857" s="270"/>
      <c r="G1857" s="259"/>
      <c r="H1857" s="259"/>
      <c r="I1857" s="259"/>
      <c r="J1857" s="259"/>
    </row>
    <row r="1858" spans="1:10">
      <c r="A1858" s="259"/>
      <c r="B1858" s="259"/>
      <c r="C1858" s="259"/>
      <c r="D1858" s="259"/>
      <c r="E1858" s="259"/>
      <c r="F1858" s="270"/>
      <c r="G1858" s="259"/>
      <c r="H1858" s="259"/>
      <c r="I1858" s="259"/>
      <c r="J1858" s="259"/>
    </row>
    <row r="1859" spans="1:10">
      <c r="A1859" s="259"/>
      <c r="B1859" s="259"/>
      <c r="C1859" s="259"/>
      <c r="D1859" s="259"/>
      <c r="E1859" s="259"/>
      <c r="F1859" s="270"/>
      <c r="G1859" s="259"/>
      <c r="H1859" s="259"/>
      <c r="I1859" s="259"/>
      <c r="J1859" s="259"/>
    </row>
    <row r="1860" spans="1:10">
      <c r="A1860" s="259"/>
      <c r="B1860" s="259"/>
      <c r="C1860" s="259"/>
      <c r="D1860" s="259"/>
      <c r="E1860" s="259"/>
      <c r="F1860" s="270"/>
      <c r="G1860" s="259"/>
      <c r="H1860" s="259"/>
      <c r="I1860" s="259"/>
      <c r="J1860" s="259"/>
    </row>
    <row r="1861" spans="1:10">
      <c r="A1861" s="259"/>
      <c r="B1861" s="259"/>
      <c r="C1861" s="259"/>
      <c r="D1861" s="259"/>
      <c r="E1861" s="259"/>
      <c r="F1861" s="270"/>
      <c r="G1861" s="259"/>
      <c r="H1861" s="259"/>
      <c r="I1861" s="259"/>
      <c r="J1861" s="259"/>
    </row>
    <row r="1862" spans="1:10">
      <c r="A1862" s="259"/>
      <c r="B1862" s="259"/>
      <c r="C1862" s="259"/>
      <c r="D1862" s="259"/>
      <c r="E1862" s="259"/>
      <c r="F1862" s="270"/>
      <c r="G1862" s="259"/>
      <c r="H1862" s="259"/>
      <c r="I1862" s="259"/>
      <c r="J1862" s="259"/>
    </row>
    <row r="1863" spans="1:10">
      <c r="A1863" s="259"/>
      <c r="B1863" s="259"/>
      <c r="C1863" s="259"/>
      <c r="D1863" s="259"/>
      <c r="E1863" s="259"/>
      <c r="F1863" s="270"/>
      <c r="G1863" s="259"/>
      <c r="H1863" s="259"/>
      <c r="I1863" s="259"/>
      <c r="J1863" s="259"/>
    </row>
    <row r="1864" spans="1:10">
      <c r="A1864" s="259"/>
      <c r="B1864" s="259"/>
      <c r="C1864" s="259"/>
      <c r="D1864" s="259"/>
      <c r="E1864" s="259"/>
      <c r="F1864" s="270"/>
      <c r="G1864" s="259"/>
      <c r="H1864" s="259"/>
      <c r="I1864" s="259"/>
      <c r="J1864" s="259"/>
    </row>
    <row r="1865" spans="1:10">
      <c r="A1865" s="259"/>
      <c r="B1865" s="259"/>
      <c r="C1865" s="259"/>
      <c r="D1865" s="259"/>
      <c r="E1865" s="259"/>
      <c r="F1865" s="270"/>
      <c r="G1865" s="259"/>
      <c r="H1865" s="259"/>
      <c r="I1865" s="259"/>
      <c r="J1865" s="259"/>
    </row>
    <row r="1866" spans="1:10">
      <c r="A1866" s="259"/>
      <c r="B1866" s="259"/>
      <c r="C1866" s="259"/>
      <c r="D1866" s="259"/>
      <c r="E1866" s="259"/>
      <c r="F1866" s="270"/>
      <c r="G1866" s="259"/>
      <c r="H1866" s="259"/>
      <c r="I1866" s="259"/>
      <c r="J1866" s="259"/>
    </row>
    <row r="1867" spans="1:10">
      <c r="A1867" s="259"/>
      <c r="B1867" s="259"/>
      <c r="C1867" s="259"/>
      <c r="D1867" s="259"/>
      <c r="E1867" s="259"/>
      <c r="F1867" s="270"/>
      <c r="G1867" s="259"/>
      <c r="H1867" s="259"/>
      <c r="I1867" s="259"/>
      <c r="J1867" s="259"/>
    </row>
    <row r="1868" spans="1:10">
      <c r="A1868" s="259"/>
      <c r="B1868" s="259"/>
      <c r="C1868" s="259"/>
      <c r="D1868" s="259"/>
      <c r="E1868" s="259"/>
      <c r="F1868" s="270"/>
      <c r="G1868" s="259"/>
      <c r="H1868" s="259"/>
      <c r="I1868" s="259"/>
      <c r="J1868" s="259"/>
    </row>
    <row r="1869" spans="1:10">
      <c r="A1869" s="259"/>
      <c r="B1869" s="259"/>
      <c r="C1869" s="259"/>
      <c r="D1869" s="259"/>
      <c r="E1869" s="259"/>
      <c r="F1869" s="270"/>
      <c r="G1869" s="259"/>
      <c r="H1869" s="259"/>
      <c r="I1869" s="259"/>
      <c r="J1869" s="259"/>
    </row>
    <row r="1870" spans="1:10">
      <c r="A1870" s="259"/>
      <c r="B1870" s="259"/>
      <c r="C1870" s="259"/>
      <c r="D1870" s="259"/>
      <c r="E1870" s="259"/>
      <c r="F1870" s="270"/>
      <c r="G1870" s="259"/>
      <c r="H1870" s="259"/>
      <c r="I1870" s="259"/>
      <c r="J1870" s="259"/>
    </row>
    <row r="1871" spans="1:10">
      <c r="A1871" s="259"/>
      <c r="B1871" s="259"/>
      <c r="C1871" s="259"/>
      <c r="D1871" s="259"/>
      <c r="E1871" s="259"/>
      <c r="F1871" s="270"/>
      <c r="G1871" s="259"/>
      <c r="H1871" s="259"/>
      <c r="I1871" s="259"/>
      <c r="J1871" s="259"/>
    </row>
    <row r="1872" spans="1:10">
      <c r="A1872" s="259"/>
      <c r="B1872" s="259"/>
      <c r="C1872" s="259"/>
      <c r="D1872" s="259"/>
      <c r="E1872" s="259"/>
      <c r="F1872" s="270"/>
      <c r="G1872" s="259"/>
      <c r="H1872" s="259"/>
      <c r="I1872" s="259"/>
      <c r="J1872" s="259"/>
    </row>
    <row r="1873" spans="1:10">
      <c r="A1873" s="259"/>
      <c r="B1873" s="259"/>
      <c r="C1873" s="259"/>
      <c r="D1873" s="259"/>
      <c r="E1873" s="259"/>
      <c r="F1873" s="270"/>
      <c r="G1873" s="259"/>
      <c r="H1873" s="259"/>
      <c r="I1873" s="259"/>
      <c r="J1873" s="259"/>
    </row>
    <row r="1874" spans="1:10">
      <c r="A1874" s="259"/>
      <c r="B1874" s="259"/>
      <c r="C1874" s="259"/>
      <c r="D1874" s="259"/>
      <c r="E1874" s="259"/>
      <c r="F1874" s="270"/>
      <c r="G1874" s="259"/>
      <c r="H1874" s="259"/>
      <c r="I1874" s="259"/>
      <c r="J1874" s="259"/>
    </row>
    <row r="1875" spans="1:10">
      <c r="A1875" s="259"/>
      <c r="B1875" s="259"/>
      <c r="C1875" s="259"/>
      <c r="D1875" s="259"/>
      <c r="E1875" s="259"/>
      <c r="F1875" s="270"/>
      <c r="G1875" s="259"/>
      <c r="H1875" s="259"/>
      <c r="I1875" s="259"/>
      <c r="J1875" s="259"/>
    </row>
    <row r="1876" spans="1:10">
      <c r="A1876" s="259"/>
      <c r="B1876" s="259"/>
      <c r="C1876" s="259"/>
      <c r="D1876" s="259"/>
      <c r="E1876" s="259"/>
      <c r="F1876" s="270"/>
      <c r="G1876" s="259"/>
      <c r="H1876" s="259"/>
      <c r="I1876" s="259"/>
      <c r="J1876" s="259"/>
    </row>
    <row r="1877" spans="1:10">
      <c r="A1877" s="259"/>
      <c r="B1877" s="259"/>
      <c r="C1877" s="259"/>
      <c r="D1877" s="259"/>
      <c r="E1877" s="259"/>
      <c r="F1877" s="270"/>
      <c r="G1877" s="259"/>
      <c r="H1877" s="259"/>
      <c r="I1877" s="259"/>
      <c r="J1877" s="259"/>
    </row>
    <row r="1878" spans="1:10">
      <c r="A1878" s="259"/>
      <c r="B1878" s="259"/>
      <c r="C1878" s="259"/>
      <c r="D1878" s="259"/>
      <c r="E1878" s="259"/>
      <c r="F1878" s="270"/>
      <c r="G1878" s="259"/>
      <c r="H1878" s="259"/>
      <c r="I1878" s="259"/>
      <c r="J1878" s="259"/>
    </row>
    <row r="1879" spans="1:10">
      <c r="A1879" s="259"/>
      <c r="B1879" s="259"/>
      <c r="C1879" s="259"/>
      <c r="D1879" s="259"/>
      <c r="E1879" s="259"/>
      <c r="F1879" s="270"/>
      <c r="G1879" s="259"/>
      <c r="H1879" s="259"/>
      <c r="I1879" s="259"/>
      <c r="J1879" s="259"/>
    </row>
    <row r="1880" spans="1:10">
      <c r="A1880" s="259"/>
      <c r="B1880" s="259"/>
      <c r="C1880" s="259"/>
      <c r="D1880" s="259"/>
      <c r="E1880" s="259"/>
      <c r="F1880" s="270"/>
      <c r="G1880" s="259"/>
      <c r="H1880" s="259"/>
      <c r="I1880" s="259"/>
      <c r="J1880" s="259"/>
    </row>
    <row r="1881" spans="1:10">
      <c r="A1881" s="259"/>
      <c r="B1881" s="259"/>
      <c r="C1881" s="259"/>
      <c r="D1881" s="259"/>
      <c r="E1881" s="259"/>
      <c r="F1881" s="270"/>
      <c r="G1881" s="259"/>
      <c r="H1881" s="259"/>
      <c r="I1881" s="259"/>
      <c r="J1881" s="259"/>
    </row>
    <row r="1882" spans="1:10">
      <c r="A1882" s="259"/>
      <c r="B1882" s="259"/>
      <c r="C1882" s="259"/>
      <c r="D1882" s="259"/>
      <c r="E1882" s="259"/>
      <c r="F1882" s="270"/>
      <c r="G1882" s="259"/>
      <c r="H1882" s="259"/>
      <c r="I1882" s="259"/>
      <c r="J1882" s="259"/>
    </row>
    <row r="1883" spans="1:10">
      <c r="A1883" s="259"/>
      <c r="B1883" s="259"/>
      <c r="C1883" s="259"/>
      <c r="D1883" s="259"/>
      <c r="E1883" s="259"/>
      <c r="F1883" s="270"/>
      <c r="G1883" s="259"/>
      <c r="H1883" s="259"/>
      <c r="I1883" s="259"/>
      <c r="J1883" s="259"/>
    </row>
    <row r="1884" spans="1:10">
      <c r="A1884" s="259"/>
      <c r="B1884" s="259"/>
      <c r="C1884" s="259"/>
      <c r="D1884" s="259"/>
      <c r="E1884" s="259"/>
      <c r="F1884" s="270"/>
      <c r="G1884" s="259"/>
      <c r="H1884" s="259"/>
      <c r="I1884" s="259"/>
      <c r="J1884" s="259"/>
    </row>
    <row r="1885" spans="1:10">
      <c r="A1885" s="259"/>
      <c r="B1885" s="259"/>
      <c r="C1885" s="259"/>
      <c r="D1885" s="259"/>
      <c r="E1885" s="259"/>
      <c r="F1885" s="270"/>
      <c r="G1885" s="259"/>
      <c r="H1885" s="259"/>
      <c r="I1885" s="259"/>
      <c r="J1885" s="259"/>
    </row>
    <row r="1886" spans="1:10">
      <c r="A1886" s="259"/>
      <c r="B1886" s="259"/>
      <c r="C1886" s="259"/>
      <c r="D1886" s="259"/>
      <c r="E1886" s="259"/>
      <c r="F1886" s="270"/>
      <c r="G1886" s="259"/>
      <c r="H1886" s="259"/>
      <c r="I1886" s="259"/>
      <c r="J1886" s="259"/>
    </row>
    <row r="1887" spans="1:10">
      <c r="A1887" s="259"/>
      <c r="B1887" s="259"/>
      <c r="C1887" s="259"/>
      <c r="D1887" s="259"/>
      <c r="E1887" s="259"/>
      <c r="F1887" s="270"/>
      <c r="G1887" s="259"/>
      <c r="H1887" s="259"/>
      <c r="I1887" s="259"/>
      <c r="J1887" s="259"/>
    </row>
    <row r="1888" spans="1:10">
      <c r="A1888" s="259"/>
      <c r="B1888" s="259"/>
      <c r="C1888" s="259"/>
      <c r="D1888" s="259"/>
      <c r="E1888" s="259"/>
      <c r="F1888" s="270"/>
      <c r="G1888" s="259"/>
      <c r="H1888" s="259"/>
      <c r="I1888" s="259"/>
      <c r="J1888" s="259"/>
    </row>
    <row r="1889" spans="1:10">
      <c r="A1889" s="259"/>
      <c r="B1889" s="259"/>
      <c r="C1889" s="259"/>
      <c r="D1889" s="259"/>
      <c r="E1889" s="259"/>
      <c r="F1889" s="270"/>
      <c r="G1889" s="259"/>
      <c r="H1889" s="259"/>
      <c r="I1889" s="259"/>
      <c r="J1889" s="259"/>
    </row>
    <row r="1890" spans="1:10">
      <c r="A1890" s="259"/>
      <c r="B1890" s="259"/>
      <c r="C1890" s="259"/>
      <c r="D1890" s="259"/>
      <c r="E1890" s="259"/>
      <c r="F1890" s="270"/>
      <c r="G1890" s="259"/>
      <c r="H1890" s="259"/>
      <c r="I1890" s="259"/>
      <c r="J1890" s="259"/>
    </row>
    <row r="1891" spans="1:10">
      <c r="A1891" s="259"/>
      <c r="B1891" s="259"/>
      <c r="C1891" s="259"/>
      <c r="D1891" s="259"/>
      <c r="E1891" s="259"/>
      <c r="F1891" s="270"/>
      <c r="G1891" s="259"/>
      <c r="H1891" s="259"/>
      <c r="I1891" s="259"/>
      <c r="J1891" s="259"/>
    </row>
    <row r="1892" spans="1:10">
      <c r="A1892" s="259"/>
      <c r="B1892" s="259"/>
      <c r="C1892" s="259"/>
      <c r="D1892" s="259"/>
      <c r="E1892" s="259"/>
      <c r="F1892" s="270"/>
      <c r="G1892" s="259"/>
      <c r="H1892" s="259"/>
      <c r="I1892" s="259"/>
      <c r="J1892" s="259"/>
    </row>
    <row r="1893" spans="1:10">
      <c r="A1893" s="259"/>
      <c r="B1893" s="259"/>
      <c r="C1893" s="259"/>
      <c r="D1893" s="259"/>
      <c r="E1893" s="259"/>
      <c r="F1893" s="270"/>
      <c r="G1893" s="259"/>
      <c r="H1893" s="259"/>
      <c r="I1893" s="259"/>
      <c r="J1893" s="259"/>
    </row>
    <row r="1894" spans="1:10">
      <c r="A1894" s="259"/>
      <c r="B1894" s="259"/>
      <c r="C1894" s="259"/>
      <c r="D1894" s="259"/>
      <c r="E1894" s="259"/>
      <c r="F1894" s="270"/>
      <c r="G1894" s="259"/>
      <c r="H1894" s="259"/>
      <c r="I1894" s="259"/>
      <c r="J1894" s="259"/>
    </row>
    <row r="1895" spans="1:10">
      <c r="A1895" s="259"/>
      <c r="B1895" s="259"/>
      <c r="C1895" s="259"/>
      <c r="D1895" s="259"/>
      <c r="E1895" s="259"/>
      <c r="F1895" s="270"/>
      <c r="G1895" s="259"/>
      <c r="H1895" s="259"/>
      <c r="I1895" s="259"/>
      <c r="J1895" s="259"/>
    </row>
    <row r="1896" spans="1:10">
      <c r="A1896" s="259"/>
      <c r="B1896" s="259"/>
      <c r="C1896" s="259"/>
      <c r="D1896" s="259"/>
      <c r="E1896" s="259"/>
      <c r="F1896" s="270"/>
      <c r="G1896" s="259"/>
      <c r="H1896" s="259"/>
      <c r="I1896" s="259"/>
      <c r="J1896" s="259"/>
    </row>
    <row r="1897" spans="1:10">
      <c r="A1897" s="259"/>
      <c r="B1897" s="259"/>
      <c r="C1897" s="259"/>
      <c r="D1897" s="259"/>
      <c r="E1897" s="259"/>
      <c r="F1897" s="270"/>
      <c r="G1897" s="259"/>
      <c r="H1897" s="259"/>
      <c r="I1897" s="259"/>
      <c r="J1897" s="259"/>
    </row>
    <row r="1898" spans="1:10">
      <c r="A1898" s="259"/>
      <c r="B1898" s="259"/>
      <c r="C1898" s="259"/>
      <c r="D1898" s="259"/>
      <c r="E1898" s="259"/>
      <c r="F1898" s="270"/>
      <c r="G1898" s="259"/>
      <c r="H1898" s="259"/>
      <c r="I1898" s="259"/>
      <c r="J1898" s="259"/>
    </row>
    <row r="1899" spans="1:10">
      <c r="A1899" s="259"/>
      <c r="B1899" s="259"/>
      <c r="C1899" s="259"/>
      <c r="D1899" s="259"/>
      <c r="E1899" s="259"/>
      <c r="F1899" s="270"/>
      <c r="G1899" s="259"/>
      <c r="H1899" s="259"/>
      <c r="I1899" s="259"/>
      <c r="J1899" s="259"/>
    </row>
    <row r="1900" spans="1:10">
      <c r="A1900" s="259"/>
      <c r="B1900" s="259"/>
      <c r="C1900" s="259"/>
      <c r="D1900" s="259"/>
      <c r="E1900" s="259"/>
      <c r="F1900" s="270"/>
      <c r="G1900" s="259"/>
      <c r="H1900" s="259"/>
      <c r="I1900" s="259"/>
      <c r="J1900" s="259"/>
    </row>
    <row r="1901" spans="1:10">
      <c r="A1901" s="259"/>
      <c r="B1901" s="259"/>
      <c r="C1901" s="259"/>
      <c r="D1901" s="259"/>
      <c r="E1901" s="259"/>
      <c r="F1901" s="270"/>
      <c r="G1901" s="259"/>
      <c r="H1901" s="259"/>
      <c r="I1901" s="259"/>
      <c r="J1901" s="259"/>
    </row>
    <row r="1902" spans="1:10">
      <c r="A1902" s="259"/>
      <c r="B1902" s="259"/>
      <c r="C1902" s="259"/>
      <c r="D1902" s="259"/>
      <c r="E1902" s="259"/>
      <c r="F1902" s="270"/>
      <c r="G1902" s="259"/>
      <c r="H1902" s="259"/>
      <c r="I1902" s="259"/>
      <c r="J1902" s="259"/>
    </row>
    <row r="1903" spans="1:10">
      <c r="A1903" s="259"/>
      <c r="B1903" s="259"/>
      <c r="C1903" s="259"/>
      <c r="D1903" s="259"/>
      <c r="E1903" s="259"/>
      <c r="F1903" s="270"/>
      <c r="G1903" s="259"/>
      <c r="H1903" s="259"/>
      <c r="I1903" s="259"/>
      <c r="J1903" s="259"/>
    </row>
    <row r="1904" spans="1:10">
      <c r="A1904" s="259"/>
      <c r="B1904" s="259"/>
      <c r="C1904" s="259"/>
      <c r="D1904" s="259"/>
      <c r="E1904" s="259"/>
      <c r="F1904" s="270"/>
      <c r="G1904" s="259"/>
      <c r="H1904" s="259"/>
      <c r="I1904" s="259"/>
      <c r="J1904" s="259"/>
    </row>
    <row r="1905" spans="1:10">
      <c r="A1905" s="259"/>
      <c r="B1905" s="259"/>
      <c r="C1905" s="259"/>
      <c r="D1905" s="259"/>
      <c r="E1905" s="259"/>
      <c r="F1905" s="270"/>
      <c r="G1905" s="259"/>
      <c r="H1905" s="259"/>
      <c r="I1905" s="259"/>
      <c r="J1905" s="259"/>
    </row>
    <row r="1906" spans="1:10">
      <c r="A1906" s="259"/>
      <c r="B1906" s="259"/>
      <c r="C1906" s="259"/>
      <c r="D1906" s="259"/>
      <c r="E1906" s="259"/>
      <c r="F1906" s="270"/>
      <c r="G1906" s="259"/>
      <c r="H1906" s="259"/>
      <c r="I1906" s="259"/>
      <c r="J1906" s="259"/>
    </row>
    <row r="1907" spans="1:10">
      <c r="A1907" s="259"/>
      <c r="B1907" s="259"/>
      <c r="C1907" s="259"/>
      <c r="D1907" s="259"/>
      <c r="E1907" s="259"/>
      <c r="F1907" s="270"/>
      <c r="G1907" s="259"/>
      <c r="H1907" s="259"/>
      <c r="I1907" s="259"/>
      <c r="J1907" s="259"/>
    </row>
    <row r="1908" spans="1:10">
      <c r="A1908" s="259"/>
      <c r="B1908" s="259"/>
      <c r="C1908" s="259"/>
      <c r="D1908" s="259"/>
      <c r="E1908" s="259"/>
      <c r="F1908" s="270"/>
      <c r="G1908" s="259"/>
      <c r="H1908" s="259"/>
      <c r="I1908" s="259"/>
      <c r="J1908" s="259"/>
    </row>
    <row r="1909" spans="1:10">
      <c r="A1909" s="259"/>
      <c r="B1909" s="259"/>
      <c r="C1909" s="259"/>
      <c r="D1909" s="259"/>
      <c r="E1909" s="259"/>
      <c r="F1909" s="270"/>
      <c r="G1909" s="259"/>
      <c r="H1909" s="259"/>
      <c r="I1909" s="259"/>
      <c r="J1909" s="259"/>
    </row>
    <row r="1910" spans="1:10">
      <c r="A1910" s="259"/>
      <c r="B1910" s="259"/>
      <c r="C1910" s="259"/>
      <c r="D1910" s="259"/>
      <c r="E1910" s="259"/>
      <c r="F1910" s="270"/>
      <c r="G1910" s="259"/>
      <c r="H1910" s="259"/>
      <c r="I1910" s="259"/>
      <c r="J1910" s="259"/>
    </row>
    <row r="1911" spans="1:10">
      <c r="A1911" s="259"/>
      <c r="B1911" s="259"/>
      <c r="C1911" s="259"/>
      <c r="D1911" s="259"/>
      <c r="E1911" s="259"/>
      <c r="F1911" s="270"/>
      <c r="G1911" s="259"/>
      <c r="H1911" s="259"/>
      <c r="I1911" s="259"/>
      <c r="J1911" s="259"/>
    </row>
    <row r="1912" spans="1:10">
      <c r="A1912" s="259"/>
      <c r="B1912" s="259"/>
      <c r="C1912" s="259"/>
      <c r="D1912" s="259"/>
      <c r="E1912" s="259"/>
      <c r="F1912" s="270"/>
      <c r="G1912" s="259"/>
      <c r="H1912" s="259"/>
      <c r="I1912" s="259"/>
      <c r="J1912" s="259"/>
    </row>
    <row r="1913" spans="1:10">
      <c r="A1913" s="259"/>
      <c r="B1913" s="259"/>
      <c r="C1913" s="259"/>
      <c r="D1913" s="259"/>
      <c r="E1913" s="259"/>
      <c r="F1913" s="270"/>
      <c r="G1913" s="259"/>
      <c r="H1913" s="259"/>
      <c r="I1913" s="259"/>
      <c r="J1913" s="259"/>
    </row>
    <row r="1914" spans="1:10">
      <c r="A1914" s="259"/>
      <c r="B1914" s="259"/>
      <c r="C1914" s="259"/>
      <c r="D1914" s="259"/>
      <c r="E1914" s="259"/>
      <c r="F1914" s="270"/>
      <c r="G1914" s="259"/>
      <c r="H1914" s="259"/>
      <c r="I1914" s="259"/>
      <c r="J1914" s="259"/>
    </row>
    <row r="1915" spans="1:10">
      <c r="A1915" s="259"/>
      <c r="B1915" s="259"/>
      <c r="C1915" s="259"/>
      <c r="D1915" s="259"/>
      <c r="E1915" s="259"/>
      <c r="F1915" s="270"/>
      <c r="G1915" s="259"/>
      <c r="H1915" s="259"/>
      <c r="I1915" s="259"/>
      <c r="J1915" s="259"/>
    </row>
    <row r="1916" spans="1:10">
      <c r="A1916" s="259"/>
      <c r="B1916" s="259"/>
      <c r="C1916" s="259"/>
      <c r="D1916" s="259"/>
      <c r="E1916" s="259"/>
      <c r="F1916" s="270"/>
      <c r="G1916" s="259"/>
      <c r="H1916" s="259"/>
      <c r="I1916" s="259"/>
      <c r="J1916" s="259"/>
    </row>
    <row r="1917" spans="1:10">
      <c r="A1917" s="259"/>
      <c r="B1917" s="259"/>
      <c r="C1917" s="259"/>
      <c r="D1917" s="259"/>
      <c r="E1917" s="259"/>
      <c r="F1917" s="270"/>
      <c r="G1917" s="259"/>
      <c r="H1917" s="259"/>
      <c r="I1917" s="259"/>
      <c r="J1917" s="259"/>
    </row>
    <row r="1918" spans="1:10">
      <c r="A1918" s="259"/>
      <c r="B1918" s="259"/>
      <c r="C1918" s="259"/>
      <c r="D1918" s="259"/>
      <c r="E1918" s="259"/>
      <c r="F1918" s="270"/>
      <c r="G1918" s="259"/>
      <c r="H1918" s="259"/>
      <c r="I1918" s="259"/>
      <c r="J1918" s="259"/>
    </row>
    <row r="1919" spans="1:10">
      <c r="A1919" s="259"/>
      <c r="B1919" s="259"/>
      <c r="C1919" s="259"/>
      <c r="D1919" s="259"/>
      <c r="E1919" s="259"/>
      <c r="F1919" s="270"/>
      <c r="G1919" s="259"/>
      <c r="H1919" s="259"/>
      <c r="I1919" s="259"/>
      <c r="J1919" s="259"/>
    </row>
    <row r="1920" spans="1:10">
      <c r="A1920" s="259"/>
      <c r="B1920" s="259"/>
      <c r="C1920" s="259"/>
      <c r="D1920" s="259"/>
      <c r="E1920" s="259"/>
      <c r="F1920" s="270"/>
      <c r="G1920" s="259"/>
      <c r="H1920" s="259"/>
      <c r="I1920" s="259"/>
      <c r="J1920" s="259"/>
    </row>
    <row r="1921" spans="1:10">
      <c r="A1921" s="259"/>
      <c r="B1921" s="259"/>
      <c r="C1921" s="259"/>
      <c r="D1921" s="259"/>
      <c r="E1921" s="259"/>
      <c r="F1921" s="270"/>
      <c r="G1921" s="259"/>
      <c r="H1921" s="259"/>
      <c r="I1921" s="259"/>
      <c r="J1921" s="259"/>
    </row>
    <row r="1922" spans="1:10">
      <c r="A1922" s="259"/>
      <c r="B1922" s="259"/>
      <c r="C1922" s="259"/>
      <c r="D1922" s="259"/>
      <c r="E1922" s="259"/>
      <c r="F1922" s="270"/>
      <c r="G1922" s="259"/>
      <c r="H1922" s="259"/>
      <c r="I1922" s="259"/>
      <c r="J1922" s="259"/>
    </row>
    <row r="1923" spans="1:10">
      <c r="A1923" s="259"/>
      <c r="B1923" s="259"/>
      <c r="C1923" s="259"/>
      <c r="D1923" s="259"/>
      <c r="E1923" s="259"/>
      <c r="F1923" s="270"/>
      <c r="G1923" s="259"/>
      <c r="H1923" s="259"/>
      <c r="I1923" s="259"/>
      <c r="J1923" s="259"/>
    </row>
    <row r="1924" spans="1:10">
      <c r="A1924" s="259"/>
      <c r="B1924" s="259"/>
      <c r="C1924" s="259"/>
      <c r="D1924" s="259"/>
      <c r="E1924" s="259"/>
      <c r="F1924" s="270"/>
      <c r="G1924" s="259"/>
      <c r="H1924" s="259"/>
      <c r="I1924" s="259"/>
      <c r="J1924" s="259"/>
    </row>
    <row r="1925" spans="1:10">
      <c r="A1925" s="259"/>
      <c r="B1925" s="259"/>
      <c r="C1925" s="259"/>
      <c r="D1925" s="259"/>
      <c r="E1925" s="259"/>
      <c r="F1925" s="270"/>
      <c r="G1925" s="259"/>
      <c r="H1925" s="259"/>
      <c r="I1925" s="259"/>
      <c r="J1925" s="259"/>
    </row>
    <row r="1926" spans="1:10">
      <c r="A1926" s="259"/>
      <c r="B1926" s="259"/>
      <c r="C1926" s="259"/>
      <c r="D1926" s="259"/>
      <c r="E1926" s="259"/>
      <c r="F1926" s="270"/>
      <c r="G1926" s="259"/>
      <c r="H1926" s="259"/>
      <c r="I1926" s="259"/>
      <c r="J1926" s="259"/>
    </row>
    <row r="1927" spans="1:10">
      <c r="A1927" s="259"/>
      <c r="B1927" s="259"/>
      <c r="C1927" s="259"/>
      <c r="D1927" s="259"/>
      <c r="E1927" s="259"/>
      <c r="F1927" s="270"/>
      <c r="G1927" s="259"/>
      <c r="H1927" s="259"/>
      <c r="I1927" s="259"/>
      <c r="J1927" s="259"/>
    </row>
    <row r="1928" spans="1:10">
      <c r="A1928" s="259"/>
      <c r="B1928" s="259"/>
      <c r="C1928" s="259"/>
      <c r="D1928" s="259"/>
      <c r="E1928" s="259"/>
      <c r="F1928" s="270"/>
      <c r="G1928" s="259"/>
      <c r="H1928" s="259"/>
      <c r="I1928" s="259"/>
      <c r="J1928" s="259"/>
    </row>
    <row r="1929" spans="1:10">
      <c r="A1929" s="259"/>
      <c r="B1929" s="259"/>
      <c r="C1929" s="259"/>
      <c r="D1929" s="259"/>
      <c r="E1929" s="259"/>
      <c r="F1929" s="270"/>
      <c r="G1929" s="259"/>
      <c r="H1929" s="259"/>
      <c r="I1929" s="259"/>
      <c r="J1929" s="259"/>
    </row>
    <row r="1930" spans="1:10">
      <c r="A1930" s="259"/>
      <c r="B1930" s="259"/>
      <c r="C1930" s="259"/>
      <c r="D1930" s="259"/>
      <c r="E1930" s="259"/>
      <c r="F1930" s="270"/>
      <c r="G1930" s="259"/>
      <c r="H1930" s="259"/>
      <c r="I1930" s="259"/>
      <c r="J1930" s="259"/>
    </row>
    <row r="1931" spans="1:10">
      <c r="A1931" s="259"/>
      <c r="B1931" s="259"/>
      <c r="C1931" s="259"/>
      <c r="D1931" s="259"/>
      <c r="E1931" s="259"/>
      <c r="F1931" s="270"/>
      <c r="G1931" s="259"/>
      <c r="H1931" s="259"/>
      <c r="I1931" s="259"/>
      <c r="J1931" s="259"/>
    </row>
    <row r="1932" spans="1:10">
      <c r="A1932" s="259"/>
      <c r="B1932" s="259"/>
      <c r="C1932" s="259"/>
      <c r="D1932" s="259"/>
      <c r="E1932" s="259"/>
      <c r="F1932" s="270"/>
      <c r="G1932" s="259"/>
      <c r="H1932" s="259"/>
      <c r="I1932" s="259"/>
      <c r="J1932" s="259"/>
    </row>
    <row r="1933" spans="1:10">
      <c r="A1933" s="259"/>
      <c r="B1933" s="259"/>
      <c r="C1933" s="259"/>
      <c r="D1933" s="259"/>
      <c r="E1933" s="259"/>
      <c r="F1933" s="270"/>
      <c r="G1933" s="259"/>
      <c r="H1933" s="259"/>
      <c r="I1933" s="259"/>
      <c r="J1933" s="259"/>
    </row>
    <row r="1934" spans="1:10">
      <c r="A1934" s="259"/>
      <c r="B1934" s="259"/>
      <c r="C1934" s="259"/>
      <c r="D1934" s="259"/>
      <c r="E1934" s="259"/>
      <c r="F1934" s="270"/>
      <c r="G1934" s="259"/>
      <c r="H1934" s="259"/>
      <c r="I1934" s="259"/>
      <c r="J1934" s="259"/>
    </row>
    <row r="1935" spans="1:10">
      <c r="A1935" s="259"/>
      <c r="B1935" s="259"/>
      <c r="C1935" s="259"/>
      <c r="D1935" s="259"/>
      <c r="E1935" s="259"/>
      <c r="F1935" s="270"/>
      <c r="G1935" s="259"/>
      <c r="H1935" s="259"/>
      <c r="I1935" s="259"/>
      <c r="J1935" s="259"/>
    </row>
    <row r="1936" spans="1:10">
      <c r="A1936" s="259"/>
      <c r="B1936" s="259"/>
      <c r="C1936" s="259"/>
      <c r="D1936" s="259"/>
      <c r="E1936" s="259"/>
      <c r="F1936" s="270"/>
      <c r="G1936" s="259"/>
      <c r="H1936" s="259"/>
      <c r="I1936" s="259"/>
      <c r="J1936" s="259"/>
    </row>
    <row r="1937" spans="1:10">
      <c r="A1937" s="259"/>
      <c r="B1937" s="259"/>
      <c r="C1937" s="259"/>
      <c r="D1937" s="259"/>
      <c r="E1937" s="259"/>
      <c r="F1937" s="270"/>
      <c r="G1937" s="259"/>
      <c r="H1937" s="259"/>
      <c r="I1937" s="259"/>
      <c r="J1937" s="259"/>
    </row>
    <row r="1938" spans="1:10">
      <c r="A1938" s="259"/>
      <c r="B1938" s="259"/>
      <c r="C1938" s="259"/>
      <c r="D1938" s="259"/>
      <c r="E1938" s="259"/>
      <c r="F1938" s="270"/>
      <c r="G1938" s="259"/>
      <c r="H1938" s="259"/>
      <c r="I1938" s="259"/>
      <c r="J1938" s="259"/>
    </row>
    <row r="1939" spans="1:10">
      <c r="A1939" s="259"/>
      <c r="B1939" s="259"/>
      <c r="C1939" s="259"/>
      <c r="D1939" s="259"/>
      <c r="E1939" s="259"/>
      <c r="F1939" s="270"/>
      <c r="G1939" s="259"/>
      <c r="H1939" s="259"/>
      <c r="I1939" s="259"/>
      <c r="J1939" s="259"/>
    </row>
    <row r="1940" spans="1:10">
      <c r="A1940" s="259"/>
      <c r="B1940" s="259"/>
      <c r="C1940" s="259"/>
      <c r="D1940" s="259"/>
      <c r="E1940" s="259"/>
      <c r="F1940" s="270"/>
      <c r="G1940" s="259"/>
      <c r="H1940" s="259"/>
      <c r="I1940" s="259"/>
      <c r="J1940" s="259"/>
    </row>
    <row r="1941" spans="1:10">
      <c r="A1941" s="259"/>
      <c r="B1941" s="259"/>
      <c r="C1941" s="259"/>
      <c r="D1941" s="259"/>
      <c r="E1941" s="259"/>
      <c r="F1941" s="270"/>
      <c r="G1941" s="259"/>
      <c r="H1941" s="259"/>
      <c r="I1941" s="259"/>
      <c r="J1941" s="259"/>
    </row>
    <row r="1942" spans="1:10">
      <c r="A1942" s="259"/>
      <c r="B1942" s="259"/>
      <c r="C1942" s="259"/>
      <c r="D1942" s="259"/>
      <c r="E1942" s="259"/>
      <c r="F1942" s="270"/>
      <c r="G1942" s="259"/>
      <c r="H1942" s="259"/>
      <c r="I1942" s="259"/>
      <c r="J1942" s="259"/>
    </row>
    <row r="1943" spans="1:10">
      <c r="A1943" s="259"/>
      <c r="B1943" s="259"/>
      <c r="C1943" s="259"/>
      <c r="D1943" s="259"/>
      <c r="E1943" s="259"/>
      <c r="F1943" s="270"/>
      <c r="G1943" s="259"/>
      <c r="H1943" s="259"/>
      <c r="I1943" s="259"/>
      <c r="J1943" s="259"/>
    </row>
    <row r="1944" spans="1:10">
      <c r="A1944" s="259"/>
      <c r="B1944" s="259"/>
      <c r="C1944" s="259"/>
      <c r="D1944" s="259"/>
      <c r="E1944" s="259"/>
      <c r="F1944" s="270"/>
      <c r="G1944" s="259"/>
      <c r="H1944" s="259"/>
      <c r="I1944" s="259"/>
      <c r="J1944" s="259"/>
    </row>
    <row r="1945" spans="1:10">
      <c r="A1945" s="259"/>
      <c r="B1945" s="259"/>
      <c r="C1945" s="259"/>
      <c r="D1945" s="259"/>
      <c r="E1945" s="259"/>
      <c r="F1945" s="270"/>
      <c r="G1945" s="259"/>
      <c r="H1945" s="259"/>
      <c r="I1945" s="259"/>
      <c r="J1945" s="259"/>
    </row>
    <row r="1946" spans="1:10">
      <c r="A1946" s="259"/>
      <c r="B1946" s="259"/>
      <c r="C1946" s="259"/>
      <c r="D1946" s="259"/>
      <c r="E1946" s="259"/>
      <c r="F1946" s="270"/>
      <c r="G1946" s="259"/>
      <c r="H1946" s="259"/>
      <c r="I1946" s="259"/>
      <c r="J1946" s="259"/>
    </row>
    <row r="1947" spans="1:10">
      <c r="A1947" s="259"/>
      <c r="B1947" s="259"/>
      <c r="C1947" s="259"/>
      <c r="D1947" s="259"/>
      <c r="E1947" s="259"/>
      <c r="F1947" s="270"/>
      <c r="G1947" s="259"/>
      <c r="H1947" s="259"/>
      <c r="I1947" s="259"/>
      <c r="J1947" s="259"/>
    </row>
    <row r="1948" spans="1:10">
      <c r="A1948" s="259"/>
      <c r="B1948" s="259"/>
      <c r="C1948" s="259"/>
      <c r="D1948" s="259"/>
      <c r="E1948" s="259"/>
      <c r="F1948" s="270"/>
      <c r="G1948" s="259"/>
      <c r="H1948" s="259"/>
      <c r="I1948" s="259"/>
      <c r="J1948" s="259"/>
    </row>
    <row r="1949" spans="1:10">
      <c r="A1949" s="259"/>
      <c r="B1949" s="259"/>
      <c r="C1949" s="259"/>
      <c r="D1949" s="259"/>
      <c r="E1949" s="259"/>
      <c r="F1949" s="270"/>
      <c r="G1949" s="259"/>
      <c r="H1949" s="259"/>
      <c r="I1949" s="259"/>
      <c r="J1949" s="259"/>
    </row>
    <row r="1950" spans="1:10">
      <c r="A1950" s="259"/>
      <c r="B1950" s="259"/>
      <c r="C1950" s="259"/>
      <c r="D1950" s="259"/>
      <c r="E1950" s="259"/>
      <c r="F1950" s="270"/>
      <c r="G1950" s="259"/>
      <c r="H1950" s="259"/>
      <c r="I1950" s="259"/>
      <c r="J1950" s="259"/>
    </row>
    <row r="1951" spans="1:10">
      <c r="A1951" s="259"/>
      <c r="B1951" s="259"/>
      <c r="C1951" s="259"/>
      <c r="D1951" s="259"/>
      <c r="E1951" s="259"/>
      <c r="F1951" s="270"/>
      <c r="G1951" s="259"/>
      <c r="H1951" s="259"/>
      <c r="I1951" s="259"/>
      <c r="J1951" s="259"/>
    </row>
    <row r="1952" spans="1:10">
      <c r="A1952" s="259"/>
      <c r="B1952" s="259"/>
      <c r="C1952" s="259"/>
      <c r="D1952" s="259"/>
      <c r="E1952" s="259"/>
      <c r="F1952" s="270"/>
      <c r="G1952" s="259"/>
      <c r="H1952" s="259"/>
      <c r="I1952" s="259"/>
      <c r="J1952" s="259"/>
    </row>
    <row r="1953" spans="1:10">
      <c r="A1953" s="259"/>
      <c r="B1953" s="259"/>
      <c r="C1953" s="259"/>
      <c r="D1953" s="259"/>
      <c r="E1953" s="259"/>
      <c r="F1953" s="270"/>
      <c r="G1953" s="259"/>
      <c r="H1953" s="259"/>
      <c r="I1953" s="259"/>
      <c r="J1953" s="259"/>
    </row>
    <row r="1954" spans="1:10">
      <c r="A1954" s="259"/>
      <c r="B1954" s="259"/>
      <c r="C1954" s="259"/>
      <c r="D1954" s="259"/>
      <c r="E1954" s="259"/>
      <c r="F1954" s="270"/>
      <c r="G1954" s="259"/>
      <c r="H1954" s="259"/>
      <c r="I1954" s="259"/>
      <c r="J1954" s="259"/>
    </row>
    <row r="1955" spans="1:10">
      <c r="A1955" s="259"/>
      <c r="B1955" s="259"/>
      <c r="C1955" s="259"/>
      <c r="D1955" s="259"/>
      <c r="E1955" s="259"/>
      <c r="F1955" s="270"/>
      <c r="G1955" s="259"/>
      <c r="H1955" s="259"/>
      <c r="I1955" s="259"/>
      <c r="J1955" s="259"/>
    </row>
    <row r="1956" spans="1:10">
      <c r="A1956" s="259"/>
      <c r="B1956" s="259"/>
      <c r="C1956" s="259"/>
      <c r="D1956" s="259"/>
      <c r="E1956" s="259"/>
      <c r="F1956" s="270"/>
      <c r="G1956" s="259"/>
      <c r="H1956" s="259"/>
      <c r="I1956" s="259"/>
      <c r="J1956" s="259"/>
    </row>
    <row r="1957" spans="1:10">
      <c r="A1957" s="259"/>
      <c r="B1957" s="259"/>
      <c r="C1957" s="259"/>
      <c r="D1957" s="259"/>
      <c r="E1957" s="259"/>
      <c r="F1957" s="270"/>
      <c r="G1957" s="259"/>
      <c r="H1957" s="259"/>
      <c r="I1957" s="259"/>
      <c r="J1957" s="259"/>
    </row>
    <row r="1958" spans="1:10">
      <c r="A1958" s="259"/>
      <c r="B1958" s="259"/>
      <c r="C1958" s="259"/>
      <c r="D1958" s="259"/>
      <c r="E1958" s="259"/>
      <c r="F1958" s="270"/>
      <c r="G1958" s="259"/>
      <c r="H1958" s="259"/>
      <c r="I1958" s="259"/>
      <c r="J1958" s="259"/>
    </row>
    <row r="1959" spans="1:10">
      <c r="A1959" s="259"/>
      <c r="B1959" s="259"/>
      <c r="C1959" s="259"/>
      <c r="D1959" s="259"/>
      <c r="E1959" s="259"/>
      <c r="F1959" s="270"/>
      <c r="G1959" s="259"/>
      <c r="H1959" s="259"/>
      <c r="I1959" s="259"/>
      <c r="J1959" s="259"/>
    </row>
    <row r="1960" spans="1:10">
      <c r="A1960" s="259"/>
      <c r="B1960" s="259"/>
      <c r="C1960" s="259"/>
      <c r="D1960" s="259"/>
      <c r="E1960" s="259"/>
      <c r="F1960" s="270"/>
      <c r="G1960" s="259"/>
      <c r="H1960" s="259"/>
      <c r="I1960" s="259"/>
      <c r="J1960" s="259"/>
    </row>
    <row r="1961" spans="1:10">
      <c r="A1961" s="259"/>
      <c r="B1961" s="259"/>
      <c r="C1961" s="259"/>
      <c r="D1961" s="259"/>
      <c r="E1961" s="259"/>
      <c r="F1961" s="270"/>
      <c r="G1961" s="259"/>
      <c r="H1961" s="259"/>
      <c r="I1961" s="259"/>
      <c r="J1961" s="259"/>
    </row>
    <row r="1962" spans="1:10">
      <c r="A1962" s="259"/>
      <c r="B1962" s="259"/>
      <c r="C1962" s="259"/>
      <c r="D1962" s="259"/>
      <c r="E1962" s="259"/>
      <c r="F1962" s="270"/>
      <c r="G1962" s="259"/>
      <c r="H1962" s="259"/>
      <c r="I1962" s="259"/>
      <c r="J1962" s="259"/>
    </row>
    <row r="1963" spans="1:10">
      <c r="A1963" s="259"/>
      <c r="B1963" s="259"/>
      <c r="C1963" s="259"/>
      <c r="D1963" s="259"/>
      <c r="E1963" s="259"/>
      <c r="F1963" s="270"/>
      <c r="G1963" s="259"/>
      <c r="H1963" s="259"/>
      <c r="I1963" s="259"/>
      <c r="J1963" s="259"/>
    </row>
    <row r="1964" spans="1:10">
      <c r="A1964" s="259"/>
      <c r="B1964" s="259"/>
      <c r="C1964" s="259"/>
      <c r="D1964" s="259"/>
      <c r="E1964" s="259"/>
      <c r="F1964" s="270"/>
      <c r="G1964" s="259"/>
      <c r="H1964" s="259"/>
      <c r="I1964" s="259"/>
      <c r="J1964" s="259"/>
    </row>
    <row r="1965" spans="1:10">
      <c r="A1965" s="259"/>
      <c r="B1965" s="259"/>
      <c r="C1965" s="259"/>
      <c r="D1965" s="259"/>
      <c r="E1965" s="259"/>
      <c r="F1965" s="270"/>
      <c r="G1965" s="259"/>
      <c r="H1965" s="259"/>
      <c r="I1965" s="259"/>
      <c r="J1965" s="259"/>
    </row>
    <row r="1966" spans="1:10">
      <c r="A1966" s="259"/>
      <c r="B1966" s="259"/>
      <c r="C1966" s="259"/>
      <c r="D1966" s="259"/>
      <c r="E1966" s="259"/>
      <c r="F1966" s="270"/>
      <c r="G1966" s="259"/>
      <c r="H1966" s="259"/>
      <c r="I1966" s="259"/>
      <c r="J1966" s="259"/>
    </row>
    <row r="1967" spans="1:10">
      <c r="A1967" s="259"/>
      <c r="B1967" s="259"/>
      <c r="C1967" s="259"/>
      <c r="D1967" s="259"/>
      <c r="E1967" s="259"/>
      <c r="F1967" s="270"/>
      <c r="G1967" s="259"/>
      <c r="H1967" s="259"/>
      <c r="I1967" s="259"/>
      <c r="J1967" s="259"/>
    </row>
    <row r="1968" spans="1:10">
      <c r="A1968" s="259"/>
      <c r="B1968" s="259"/>
      <c r="C1968" s="259"/>
      <c r="D1968" s="259"/>
      <c r="E1968" s="259"/>
      <c r="F1968" s="270"/>
      <c r="G1968" s="259"/>
      <c r="H1968" s="259"/>
      <c r="I1968" s="259"/>
      <c r="J1968" s="259"/>
    </row>
    <row r="1969" spans="1:10">
      <c r="A1969" s="259"/>
      <c r="B1969" s="259"/>
      <c r="C1969" s="259"/>
      <c r="D1969" s="259"/>
      <c r="E1969" s="259"/>
      <c r="F1969" s="270"/>
      <c r="G1969" s="259"/>
      <c r="H1969" s="259"/>
      <c r="I1969" s="259"/>
      <c r="J1969" s="259"/>
    </row>
    <row r="1970" spans="1:10">
      <c r="A1970" s="259"/>
      <c r="B1970" s="259"/>
      <c r="C1970" s="259"/>
      <c r="D1970" s="259"/>
      <c r="E1970" s="259"/>
      <c r="F1970" s="270"/>
      <c r="G1970" s="259"/>
      <c r="H1970" s="259"/>
      <c r="I1970" s="259"/>
      <c r="J1970" s="259"/>
    </row>
    <row r="1971" spans="1:10">
      <c r="A1971" s="259"/>
      <c r="B1971" s="259"/>
      <c r="C1971" s="259"/>
      <c r="D1971" s="259"/>
      <c r="E1971" s="259"/>
      <c r="F1971" s="270"/>
      <c r="G1971" s="259"/>
      <c r="H1971" s="259"/>
      <c r="I1971" s="259"/>
      <c r="J1971" s="259"/>
    </row>
    <row r="1972" spans="1:10">
      <c r="A1972" s="259"/>
      <c r="B1972" s="259"/>
      <c r="C1972" s="259"/>
      <c r="D1972" s="259"/>
      <c r="E1972" s="259"/>
      <c r="F1972" s="270"/>
      <c r="G1972" s="259"/>
      <c r="H1972" s="259"/>
      <c r="I1972" s="259"/>
      <c r="J1972" s="259"/>
    </row>
    <row r="1973" spans="1:10">
      <c r="A1973" s="259"/>
      <c r="B1973" s="259"/>
      <c r="C1973" s="259"/>
      <c r="D1973" s="259"/>
      <c r="E1973" s="259"/>
      <c r="F1973" s="270"/>
      <c r="G1973" s="259"/>
      <c r="H1973" s="259"/>
      <c r="I1973" s="259"/>
      <c r="J1973" s="259"/>
    </row>
    <row r="1974" spans="1:10">
      <c r="A1974" s="259"/>
      <c r="B1974" s="259"/>
      <c r="C1974" s="259"/>
      <c r="D1974" s="259"/>
      <c r="E1974" s="259"/>
      <c r="F1974" s="270"/>
      <c r="G1974" s="259"/>
      <c r="H1974" s="259"/>
      <c r="I1974" s="259"/>
      <c r="J1974" s="259"/>
    </row>
    <row r="1975" spans="1:10">
      <c r="A1975" s="259"/>
      <c r="B1975" s="259"/>
      <c r="C1975" s="259"/>
      <c r="D1975" s="259"/>
      <c r="E1975" s="259"/>
      <c r="F1975" s="270"/>
      <c r="G1975" s="259"/>
      <c r="H1975" s="259"/>
      <c r="I1975" s="259"/>
      <c r="J1975" s="259"/>
    </row>
    <row r="1976" spans="1:10">
      <c r="A1976" s="259"/>
      <c r="B1976" s="259"/>
      <c r="C1976" s="259"/>
      <c r="D1976" s="259"/>
      <c r="E1976" s="259"/>
      <c r="F1976" s="270"/>
      <c r="G1976" s="259"/>
      <c r="H1976" s="259"/>
      <c r="I1976" s="259"/>
      <c r="J1976" s="259"/>
    </row>
    <row r="1977" spans="1:10">
      <c r="A1977" s="259"/>
      <c r="B1977" s="259"/>
      <c r="C1977" s="259"/>
      <c r="D1977" s="259"/>
      <c r="E1977" s="259"/>
      <c r="F1977" s="270"/>
      <c r="G1977" s="259"/>
      <c r="H1977" s="259"/>
      <c r="I1977" s="259"/>
      <c r="J1977" s="259"/>
    </row>
    <row r="1978" spans="1:10">
      <c r="A1978" s="259"/>
      <c r="B1978" s="259"/>
      <c r="C1978" s="259"/>
      <c r="D1978" s="259"/>
      <c r="E1978" s="259"/>
      <c r="F1978" s="270"/>
      <c r="G1978" s="259"/>
      <c r="H1978" s="259"/>
      <c r="I1978" s="259"/>
      <c r="J1978" s="259"/>
    </row>
    <row r="1979" spans="1:10">
      <c r="A1979" s="259"/>
      <c r="B1979" s="259"/>
      <c r="C1979" s="259"/>
      <c r="D1979" s="259"/>
      <c r="E1979" s="259"/>
      <c r="F1979" s="270"/>
      <c r="G1979" s="259"/>
      <c r="H1979" s="259"/>
      <c r="I1979" s="259"/>
      <c r="J1979" s="259"/>
    </row>
    <row r="1980" spans="1:10">
      <c r="A1980" s="259"/>
      <c r="B1980" s="259"/>
      <c r="C1980" s="259"/>
      <c r="D1980" s="259"/>
      <c r="E1980" s="259"/>
      <c r="F1980" s="270"/>
      <c r="G1980" s="259"/>
      <c r="H1980" s="259"/>
      <c r="I1980" s="259"/>
      <c r="J1980" s="259"/>
    </row>
    <row r="1981" spans="1:10">
      <c r="A1981" s="259"/>
      <c r="B1981" s="259"/>
      <c r="C1981" s="259"/>
      <c r="D1981" s="259"/>
      <c r="E1981" s="259"/>
      <c r="F1981" s="270"/>
      <c r="G1981" s="259"/>
      <c r="H1981" s="259"/>
      <c r="I1981" s="259"/>
      <c r="J1981" s="259"/>
    </row>
    <row r="1982" spans="1:10">
      <c r="A1982" s="259"/>
      <c r="B1982" s="259"/>
      <c r="C1982" s="259"/>
      <c r="D1982" s="259"/>
      <c r="E1982" s="259"/>
      <c r="F1982" s="270"/>
      <c r="G1982" s="259"/>
      <c r="H1982" s="259"/>
      <c r="I1982" s="259"/>
      <c r="J1982" s="259"/>
    </row>
    <row r="1983" spans="1:10">
      <c r="A1983" s="259"/>
      <c r="B1983" s="259"/>
      <c r="C1983" s="259"/>
      <c r="D1983" s="259"/>
      <c r="E1983" s="259"/>
      <c r="F1983" s="270"/>
      <c r="G1983" s="259"/>
      <c r="H1983" s="259"/>
      <c r="I1983" s="259"/>
      <c r="J1983" s="259"/>
    </row>
    <row r="1984" spans="1:10">
      <c r="A1984" s="259"/>
      <c r="B1984" s="259"/>
      <c r="C1984" s="259"/>
      <c r="D1984" s="259"/>
      <c r="E1984" s="259"/>
      <c r="F1984" s="270"/>
      <c r="G1984" s="259"/>
      <c r="H1984" s="259"/>
      <c r="I1984" s="259"/>
      <c r="J1984" s="259"/>
    </row>
    <row r="1985" spans="1:10">
      <c r="A1985" s="259"/>
      <c r="B1985" s="259"/>
      <c r="C1985" s="259"/>
      <c r="D1985" s="259"/>
      <c r="E1985" s="259"/>
      <c r="F1985" s="270"/>
      <c r="G1985" s="259"/>
      <c r="H1985" s="259"/>
      <c r="I1985" s="259"/>
      <c r="J1985" s="259"/>
    </row>
    <row r="1986" spans="1:10">
      <c r="A1986" s="259"/>
      <c r="B1986" s="259"/>
      <c r="C1986" s="259"/>
      <c r="D1986" s="259"/>
      <c r="E1986" s="259"/>
      <c r="F1986" s="270"/>
      <c r="G1986" s="259"/>
      <c r="H1986" s="259"/>
      <c r="I1986" s="259"/>
      <c r="J1986" s="259"/>
    </row>
    <row r="1987" spans="1:10">
      <c r="A1987" s="259"/>
      <c r="B1987" s="259"/>
      <c r="C1987" s="259"/>
      <c r="D1987" s="259"/>
      <c r="E1987" s="259"/>
      <c r="F1987" s="270"/>
      <c r="G1987" s="259"/>
      <c r="H1987" s="259"/>
      <c r="I1987" s="259"/>
      <c r="J1987" s="259"/>
    </row>
    <row r="1988" spans="1:10">
      <c r="A1988" s="259"/>
      <c r="B1988" s="259"/>
      <c r="C1988" s="259"/>
      <c r="D1988" s="259"/>
      <c r="E1988" s="259"/>
      <c r="F1988" s="270"/>
      <c r="G1988" s="259"/>
      <c r="H1988" s="259"/>
      <c r="I1988" s="259"/>
      <c r="J1988" s="259"/>
    </row>
    <row r="1989" spans="1:10">
      <c r="A1989" s="259"/>
      <c r="B1989" s="259"/>
      <c r="C1989" s="259"/>
      <c r="D1989" s="259"/>
      <c r="E1989" s="259"/>
      <c r="F1989" s="270"/>
      <c r="G1989" s="259"/>
      <c r="H1989" s="259"/>
      <c r="I1989" s="259"/>
      <c r="J1989" s="259"/>
    </row>
    <row r="1990" spans="1:10">
      <c r="A1990" s="259"/>
      <c r="B1990" s="259"/>
      <c r="C1990" s="259"/>
      <c r="D1990" s="259"/>
      <c r="E1990" s="259"/>
      <c r="F1990" s="270"/>
      <c r="G1990" s="259"/>
      <c r="H1990" s="259"/>
      <c r="I1990" s="259"/>
      <c r="J1990" s="259"/>
    </row>
    <row r="1991" spans="1:10">
      <c r="A1991" s="259"/>
      <c r="B1991" s="259"/>
      <c r="C1991" s="259"/>
      <c r="D1991" s="259"/>
      <c r="E1991" s="259"/>
      <c r="F1991" s="270"/>
      <c r="G1991" s="259"/>
      <c r="H1991" s="259"/>
      <c r="I1991" s="259"/>
      <c r="J1991" s="259"/>
    </row>
    <row r="1992" spans="1:10">
      <c r="A1992" s="259"/>
      <c r="B1992" s="259"/>
      <c r="C1992" s="259"/>
      <c r="D1992" s="259"/>
      <c r="E1992" s="259"/>
      <c r="F1992" s="270"/>
      <c r="G1992" s="259"/>
      <c r="H1992" s="259"/>
      <c r="I1992" s="259"/>
      <c r="J1992" s="259"/>
    </row>
    <row r="1993" spans="1:10">
      <c r="A1993" s="259"/>
      <c r="B1993" s="259"/>
      <c r="C1993" s="259"/>
      <c r="D1993" s="259"/>
      <c r="E1993" s="259"/>
      <c r="F1993" s="270"/>
      <c r="G1993" s="259"/>
      <c r="H1993" s="259"/>
      <c r="I1993" s="259"/>
      <c r="J1993" s="259"/>
    </row>
    <row r="1994" spans="1:10">
      <c r="A1994" s="259"/>
      <c r="B1994" s="259"/>
      <c r="C1994" s="259"/>
      <c r="D1994" s="259"/>
      <c r="E1994" s="259"/>
      <c r="F1994" s="270"/>
      <c r="G1994" s="259"/>
      <c r="H1994" s="259"/>
      <c r="I1994" s="259"/>
      <c r="J1994" s="259"/>
    </row>
    <row r="1995" spans="1:10">
      <c r="A1995" s="259"/>
      <c r="B1995" s="259"/>
      <c r="C1995" s="259"/>
      <c r="D1995" s="259"/>
      <c r="E1995" s="259"/>
      <c r="F1995" s="270"/>
      <c r="G1995" s="259"/>
      <c r="H1995" s="259"/>
      <c r="I1995" s="259"/>
      <c r="J1995" s="259"/>
    </row>
    <row r="1996" spans="1:10">
      <c r="A1996" s="259"/>
      <c r="B1996" s="259"/>
      <c r="C1996" s="259"/>
      <c r="D1996" s="259"/>
      <c r="E1996" s="259"/>
      <c r="F1996" s="270"/>
      <c r="G1996" s="259"/>
      <c r="H1996" s="259"/>
      <c r="I1996" s="259"/>
      <c r="J1996" s="259"/>
    </row>
    <row r="1997" spans="1:10">
      <c r="A1997" s="259"/>
      <c r="B1997" s="259"/>
      <c r="C1997" s="259"/>
      <c r="D1997" s="259"/>
      <c r="E1997" s="259"/>
      <c r="F1997" s="270"/>
      <c r="G1997" s="259"/>
      <c r="H1997" s="259"/>
      <c r="I1997" s="259"/>
      <c r="J1997" s="259"/>
    </row>
    <row r="1998" spans="1:10">
      <c r="A1998" s="259"/>
      <c r="B1998" s="259"/>
      <c r="C1998" s="259"/>
      <c r="D1998" s="259"/>
      <c r="E1998" s="259"/>
      <c r="F1998" s="270"/>
      <c r="G1998" s="259"/>
      <c r="H1998" s="259"/>
      <c r="I1998" s="259"/>
      <c r="J1998" s="259"/>
    </row>
    <row r="1999" spans="1:10">
      <c r="A1999" s="259"/>
      <c r="B1999" s="259"/>
      <c r="C1999" s="259"/>
      <c r="D1999" s="259"/>
      <c r="E1999" s="259"/>
      <c r="F1999" s="270"/>
      <c r="G1999" s="259"/>
      <c r="H1999" s="259"/>
      <c r="I1999" s="259"/>
      <c r="J1999" s="259"/>
    </row>
    <row r="2000" spans="1:10">
      <c r="A2000" s="259"/>
      <c r="B2000" s="259"/>
      <c r="C2000" s="259"/>
      <c r="D2000" s="259"/>
      <c r="E2000" s="259"/>
      <c r="F2000" s="270"/>
      <c r="G2000" s="259"/>
      <c r="H2000" s="259"/>
      <c r="I2000" s="259"/>
      <c r="J2000" s="259"/>
    </row>
    <row r="2001" spans="1:10">
      <c r="A2001" s="259"/>
      <c r="B2001" s="259"/>
      <c r="C2001" s="259"/>
      <c r="D2001" s="259"/>
      <c r="E2001" s="259"/>
      <c r="F2001" s="270"/>
      <c r="G2001" s="259"/>
      <c r="H2001" s="259"/>
      <c r="I2001" s="259"/>
      <c r="J2001" s="259"/>
    </row>
    <row r="2002" spans="1:10">
      <c r="A2002" s="259"/>
      <c r="B2002" s="259"/>
      <c r="C2002" s="259"/>
      <c r="D2002" s="259"/>
      <c r="E2002" s="259"/>
      <c r="F2002" s="270"/>
      <c r="G2002" s="259"/>
      <c r="H2002" s="259"/>
      <c r="I2002" s="259"/>
      <c r="J2002" s="259"/>
    </row>
    <row r="2003" spans="1:10">
      <c r="A2003" s="259"/>
      <c r="B2003" s="259"/>
      <c r="C2003" s="259"/>
      <c r="D2003" s="259"/>
      <c r="E2003" s="259"/>
      <c r="F2003" s="270"/>
      <c r="G2003" s="259"/>
      <c r="H2003" s="259"/>
      <c r="I2003" s="259"/>
      <c r="J2003" s="259"/>
    </row>
    <row r="2004" spans="1:10">
      <c r="A2004" s="259"/>
      <c r="B2004" s="259"/>
      <c r="C2004" s="259"/>
      <c r="D2004" s="259"/>
      <c r="E2004" s="259"/>
      <c r="F2004" s="270"/>
      <c r="G2004" s="259"/>
      <c r="H2004" s="259"/>
      <c r="I2004" s="259"/>
      <c r="J2004" s="259"/>
    </row>
    <row r="2005" spans="1:10">
      <c r="A2005" s="259"/>
      <c r="B2005" s="259"/>
      <c r="C2005" s="259"/>
      <c r="D2005" s="259"/>
      <c r="E2005" s="259"/>
      <c r="F2005" s="270"/>
      <c r="G2005" s="259"/>
      <c r="H2005" s="259"/>
      <c r="I2005" s="259"/>
      <c r="J2005" s="259"/>
    </row>
    <row r="2006" spans="1:10">
      <c r="A2006" s="259"/>
      <c r="B2006" s="259"/>
      <c r="C2006" s="259"/>
      <c r="D2006" s="259"/>
      <c r="E2006" s="259"/>
      <c r="F2006" s="270"/>
      <c r="G2006" s="259"/>
      <c r="H2006" s="259"/>
      <c r="I2006" s="259"/>
      <c r="J2006" s="259"/>
    </row>
    <row r="2007" spans="1:10">
      <c r="A2007" s="259"/>
      <c r="B2007" s="259"/>
      <c r="C2007" s="259"/>
      <c r="D2007" s="259"/>
      <c r="E2007" s="259"/>
      <c r="F2007" s="270"/>
      <c r="G2007" s="259"/>
      <c r="H2007" s="259"/>
      <c r="I2007" s="259"/>
      <c r="J2007" s="259"/>
    </row>
    <row r="2008" spans="1:10">
      <c r="A2008" s="259"/>
      <c r="B2008" s="259"/>
      <c r="C2008" s="259"/>
      <c r="D2008" s="259"/>
      <c r="E2008" s="259"/>
      <c r="F2008" s="270"/>
      <c r="G2008" s="259"/>
      <c r="H2008" s="259"/>
      <c r="I2008" s="259"/>
      <c r="J2008" s="259"/>
    </row>
    <row r="2009" spans="1:10">
      <c r="A2009" s="259"/>
      <c r="B2009" s="259"/>
      <c r="C2009" s="259"/>
      <c r="D2009" s="259"/>
      <c r="E2009" s="259"/>
      <c r="F2009" s="270"/>
      <c r="G2009" s="259"/>
      <c r="H2009" s="259"/>
      <c r="I2009" s="259"/>
      <c r="J2009" s="259"/>
    </row>
    <row r="2010" spans="1:10">
      <c r="A2010" s="259"/>
      <c r="B2010" s="259"/>
      <c r="C2010" s="259"/>
      <c r="D2010" s="259"/>
      <c r="E2010" s="259"/>
      <c r="F2010" s="270"/>
      <c r="G2010" s="259"/>
      <c r="H2010" s="259"/>
      <c r="I2010" s="259"/>
      <c r="J2010" s="259"/>
    </row>
    <row r="2011" spans="1:10">
      <c r="A2011" s="259"/>
      <c r="B2011" s="259"/>
      <c r="C2011" s="259"/>
      <c r="D2011" s="259"/>
      <c r="E2011" s="259"/>
      <c r="F2011" s="270"/>
      <c r="G2011" s="259"/>
      <c r="H2011" s="259"/>
      <c r="I2011" s="259"/>
      <c r="J2011" s="259"/>
    </row>
    <row r="2012" spans="1:10">
      <c r="A2012" s="259"/>
      <c r="B2012" s="259"/>
      <c r="C2012" s="259"/>
      <c r="D2012" s="259"/>
      <c r="E2012" s="259"/>
      <c r="F2012" s="270"/>
      <c r="G2012" s="259"/>
      <c r="H2012" s="259"/>
      <c r="I2012" s="259"/>
      <c r="J2012" s="259"/>
    </row>
    <row r="2013" spans="1:10">
      <c r="A2013" s="259"/>
      <c r="B2013" s="259"/>
      <c r="C2013" s="259"/>
      <c r="D2013" s="259"/>
      <c r="E2013" s="259"/>
      <c r="F2013" s="270"/>
      <c r="G2013" s="259"/>
      <c r="H2013" s="259"/>
      <c r="I2013" s="259"/>
      <c r="J2013" s="259"/>
    </row>
    <row r="2014" spans="1:10">
      <c r="A2014" s="259"/>
      <c r="B2014" s="259"/>
      <c r="C2014" s="259"/>
      <c r="D2014" s="259"/>
      <c r="E2014" s="259"/>
      <c r="F2014" s="270"/>
      <c r="G2014" s="259"/>
      <c r="H2014" s="259"/>
      <c r="I2014" s="259"/>
      <c r="J2014" s="259"/>
    </row>
    <row r="2015" spans="1:10">
      <c r="A2015" s="259"/>
      <c r="B2015" s="259"/>
      <c r="C2015" s="259"/>
      <c r="D2015" s="259"/>
      <c r="E2015" s="259"/>
      <c r="F2015" s="270"/>
      <c r="G2015" s="259"/>
      <c r="H2015" s="259"/>
      <c r="I2015" s="259"/>
      <c r="J2015" s="259"/>
    </row>
    <row r="2016" spans="1:10">
      <c r="A2016" s="259"/>
      <c r="B2016" s="259"/>
      <c r="C2016" s="259"/>
      <c r="D2016" s="259"/>
      <c r="E2016" s="259"/>
      <c r="F2016" s="270"/>
      <c r="G2016" s="259"/>
      <c r="H2016" s="259"/>
      <c r="I2016" s="259"/>
      <c r="J2016" s="259"/>
    </row>
    <row r="2017" spans="1:10">
      <c r="A2017" s="259"/>
      <c r="B2017" s="259"/>
      <c r="C2017" s="259"/>
      <c r="D2017" s="259"/>
      <c r="E2017" s="259"/>
      <c r="F2017" s="270"/>
      <c r="G2017" s="259"/>
      <c r="H2017" s="259"/>
      <c r="I2017" s="259"/>
      <c r="J2017" s="259"/>
    </row>
    <row r="2018" spans="1:10">
      <c r="A2018" s="259"/>
      <c r="B2018" s="259"/>
      <c r="C2018" s="259"/>
      <c r="D2018" s="259"/>
      <c r="E2018" s="259"/>
      <c r="F2018" s="270"/>
      <c r="G2018" s="259"/>
      <c r="H2018" s="259"/>
      <c r="I2018" s="259"/>
      <c r="J2018" s="259"/>
    </row>
    <row r="2019" spans="1:10">
      <c r="A2019" s="259"/>
      <c r="B2019" s="259"/>
      <c r="C2019" s="259"/>
      <c r="D2019" s="259"/>
      <c r="E2019" s="259"/>
      <c r="F2019" s="270"/>
      <c r="G2019" s="259"/>
      <c r="H2019" s="259"/>
      <c r="I2019" s="259"/>
      <c r="J2019" s="259"/>
    </row>
    <row r="2020" spans="1:10">
      <c r="A2020" s="259"/>
      <c r="B2020" s="259"/>
      <c r="C2020" s="259"/>
      <c r="D2020" s="259"/>
      <c r="E2020" s="259"/>
      <c r="F2020" s="270"/>
      <c r="G2020" s="259"/>
      <c r="H2020" s="259"/>
      <c r="I2020" s="259"/>
      <c r="J2020" s="259"/>
    </row>
    <row r="2021" spans="1:10">
      <c r="A2021" s="259"/>
      <c r="B2021" s="259"/>
      <c r="C2021" s="259"/>
      <c r="D2021" s="259"/>
      <c r="E2021" s="259"/>
      <c r="F2021" s="270"/>
      <c r="G2021" s="259"/>
      <c r="H2021" s="259"/>
      <c r="I2021" s="259"/>
      <c r="J2021" s="259"/>
    </row>
    <row r="2022" spans="1:10">
      <c r="A2022" s="259"/>
      <c r="B2022" s="259"/>
      <c r="C2022" s="259"/>
      <c r="D2022" s="259"/>
      <c r="E2022" s="259"/>
      <c r="F2022" s="270"/>
      <c r="G2022" s="259"/>
      <c r="H2022" s="259"/>
      <c r="I2022" s="259"/>
      <c r="J2022" s="259"/>
    </row>
    <row r="2023" spans="1:10">
      <c r="A2023" s="259"/>
      <c r="B2023" s="259"/>
      <c r="C2023" s="259"/>
      <c r="D2023" s="259"/>
      <c r="E2023" s="259"/>
      <c r="F2023" s="270"/>
      <c r="G2023" s="259"/>
      <c r="H2023" s="259"/>
      <c r="I2023" s="259"/>
      <c r="J2023" s="259"/>
    </row>
    <row r="2024" spans="1:10">
      <c r="A2024" s="259"/>
      <c r="B2024" s="259"/>
      <c r="C2024" s="259"/>
      <c r="D2024" s="259"/>
      <c r="E2024" s="259"/>
      <c r="F2024" s="270"/>
      <c r="G2024" s="259"/>
      <c r="H2024" s="259"/>
      <c r="I2024" s="259"/>
      <c r="J2024" s="259"/>
    </row>
    <row r="2025" spans="1:10">
      <c r="A2025" s="259"/>
      <c r="B2025" s="259"/>
      <c r="C2025" s="259"/>
      <c r="D2025" s="259"/>
      <c r="E2025" s="259"/>
      <c r="F2025" s="270"/>
      <c r="G2025" s="259"/>
      <c r="H2025" s="259"/>
      <c r="I2025" s="259"/>
      <c r="J2025" s="259"/>
    </row>
    <row r="2026" spans="1:10">
      <c r="A2026" s="259"/>
      <c r="B2026" s="259"/>
      <c r="C2026" s="259"/>
      <c r="D2026" s="259"/>
      <c r="E2026" s="259"/>
      <c r="F2026" s="270"/>
      <c r="G2026" s="259"/>
      <c r="H2026" s="259"/>
      <c r="I2026" s="259"/>
      <c r="J2026" s="259"/>
    </row>
    <row r="2027" spans="1:10">
      <c r="A2027" s="259"/>
      <c r="B2027" s="259"/>
      <c r="C2027" s="259"/>
      <c r="D2027" s="259"/>
      <c r="E2027" s="259"/>
      <c r="F2027" s="270"/>
      <c r="G2027" s="259"/>
      <c r="H2027" s="259"/>
      <c r="I2027" s="259"/>
      <c r="J2027" s="259"/>
    </row>
    <row r="2028" spans="1:10">
      <c r="A2028" s="259"/>
      <c r="B2028" s="259"/>
      <c r="C2028" s="259"/>
      <c r="D2028" s="259"/>
      <c r="E2028" s="259"/>
      <c r="F2028" s="270"/>
      <c r="G2028" s="259"/>
      <c r="H2028" s="259"/>
      <c r="I2028" s="259"/>
      <c r="J2028" s="259"/>
    </row>
    <row r="2029" spans="1:10">
      <c r="A2029" s="259"/>
      <c r="B2029" s="259"/>
      <c r="C2029" s="259"/>
      <c r="D2029" s="259"/>
      <c r="E2029" s="259"/>
      <c r="F2029" s="270"/>
      <c r="G2029" s="259"/>
      <c r="H2029" s="259"/>
      <c r="I2029" s="259"/>
      <c r="J2029" s="259"/>
    </row>
    <row r="2030" spans="1:10">
      <c r="A2030" s="259"/>
      <c r="B2030" s="259"/>
      <c r="C2030" s="259"/>
      <c r="D2030" s="259"/>
      <c r="E2030" s="259"/>
      <c r="F2030" s="270"/>
      <c r="G2030" s="259"/>
      <c r="H2030" s="259"/>
      <c r="I2030" s="259"/>
      <c r="J2030" s="259"/>
    </row>
    <row r="2031" spans="1:10">
      <c r="A2031" s="259"/>
      <c r="B2031" s="259"/>
      <c r="C2031" s="259"/>
      <c r="D2031" s="259"/>
      <c r="E2031" s="259"/>
      <c r="F2031" s="270"/>
      <c r="G2031" s="259"/>
      <c r="H2031" s="259"/>
      <c r="I2031" s="259"/>
      <c r="J2031" s="259"/>
    </row>
    <row r="2032" spans="1:10">
      <c r="A2032" s="259"/>
      <c r="B2032" s="259"/>
      <c r="C2032" s="259"/>
      <c r="D2032" s="259"/>
      <c r="E2032" s="259"/>
      <c r="F2032" s="270"/>
      <c r="G2032" s="259"/>
      <c r="H2032" s="259"/>
      <c r="I2032" s="259"/>
      <c r="J2032" s="259"/>
    </row>
    <row r="2033" spans="1:10">
      <c r="A2033" s="259"/>
      <c r="B2033" s="259"/>
      <c r="C2033" s="259"/>
      <c r="D2033" s="259"/>
      <c r="E2033" s="259"/>
      <c r="F2033" s="270"/>
      <c r="G2033" s="259"/>
      <c r="H2033" s="259"/>
      <c r="I2033" s="259"/>
      <c r="J2033" s="259"/>
    </row>
    <row r="2034" spans="1:10">
      <c r="A2034" s="259"/>
      <c r="B2034" s="259"/>
      <c r="C2034" s="259"/>
      <c r="D2034" s="259"/>
      <c r="E2034" s="259"/>
      <c r="F2034" s="270"/>
      <c r="G2034" s="259"/>
      <c r="H2034" s="259"/>
      <c r="I2034" s="259"/>
      <c r="J2034" s="259"/>
    </row>
    <row r="2035" spans="1:10">
      <c r="A2035" s="259"/>
      <c r="B2035" s="259"/>
      <c r="C2035" s="259"/>
      <c r="D2035" s="259"/>
      <c r="E2035" s="259"/>
      <c r="F2035" s="270"/>
      <c r="G2035" s="259"/>
      <c r="H2035" s="259"/>
      <c r="I2035" s="259"/>
      <c r="J2035" s="259"/>
    </row>
    <row r="2036" spans="1:10">
      <c r="A2036" s="259"/>
      <c r="B2036" s="259"/>
      <c r="C2036" s="259"/>
      <c r="D2036" s="259"/>
      <c r="E2036" s="259"/>
      <c r="F2036" s="270"/>
      <c r="G2036" s="259"/>
      <c r="H2036" s="259"/>
      <c r="I2036" s="259"/>
      <c r="J2036" s="259"/>
    </row>
    <row r="2037" spans="1:10">
      <c r="A2037" s="259"/>
      <c r="B2037" s="259"/>
      <c r="C2037" s="259"/>
      <c r="D2037" s="259"/>
      <c r="E2037" s="259"/>
      <c r="F2037" s="270"/>
      <c r="G2037" s="259"/>
      <c r="H2037" s="259"/>
      <c r="I2037" s="259"/>
      <c r="J2037" s="259"/>
    </row>
    <row r="2038" spans="1:10">
      <c r="A2038" s="259"/>
      <c r="B2038" s="259"/>
      <c r="C2038" s="259"/>
      <c r="D2038" s="259"/>
      <c r="E2038" s="259"/>
      <c r="F2038" s="270"/>
      <c r="G2038" s="259"/>
      <c r="H2038" s="259"/>
      <c r="I2038" s="259"/>
      <c r="J2038" s="259"/>
    </row>
    <row r="2039" spans="1:10">
      <c r="A2039" s="259"/>
      <c r="B2039" s="259"/>
      <c r="C2039" s="259"/>
      <c r="D2039" s="259"/>
      <c r="E2039" s="259"/>
      <c r="F2039" s="270"/>
      <c r="G2039" s="259"/>
      <c r="H2039" s="259"/>
      <c r="I2039" s="259"/>
      <c r="J2039" s="259"/>
    </row>
    <row r="2040" spans="1:10">
      <c r="A2040" s="259"/>
      <c r="B2040" s="259"/>
      <c r="C2040" s="259"/>
      <c r="D2040" s="259"/>
      <c r="E2040" s="259"/>
      <c r="F2040" s="270"/>
      <c r="G2040" s="259"/>
      <c r="H2040" s="259"/>
      <c r="I2040" s="259"/>
      <c r="J2040" s="259"/>
    </row>
    <row r="2041" spans="1:10">
      <c r="A2041" s="259"/>
      <c r="B2041" s="259"/>
      <c r="C2041" s="259"/>
      <c r="D2041" s="259"/>
      <c r="E2041" s="259"/>
      <c r="F2041" s="270"/>
      <c r="G2041" s="259"/>
      <c r="H2041" s="259"/>
      <c r="I2041" s="259"/>
      <c r="J2041" s="259"/>
    </row>
    <row r="2042" spans="1:10">
      <c r="A2042" s="259"/>
      <c r="B2042" s="259"/>
      <c r="C2042" s="259"/>
      <c r="D2042" s="259"/>
      <c r="E2042" s="259"/>
      <c r="F2042" s="270"/>
      <c r="G2042" s="259"/>
      <c r="H2042" s="259"/>
      <c r="I2042" s="259"/>
      <c r="J2042" s="259"/>
    </row>
    <row r="2043" spans="1:10">
      <c r="A2043" s="259"/>
      <c r="B2043" s="259"/>
      <c r="C2043" s="259"/>
      <c r="D2043" s="259"/>
      <c r="E2043" s="259"/>
      <c r="F2043" s="270"/>
      <c r="G2043" s="259"/>
      <c r="H2043" s="259"/>
      <c r="I2043" s="259"/>
      <c r="J2043" s="259"/>
    </row>
    <row r="2044" spans="1:10">
      <c r="A2044" s="259"/>
      <c r="B2044" s="259"/>
      <c r="C2044" s="259"/>
      <c r="D2044" s="259"/>
      <c r="E2044" s="259"/>
      <c r="F2044" s="270"/>
      <c r="G2044" s="259"/>
      <c r="H2044" s="259"/>
      <c r="I2044" s="259"/>
      <c r="J2044" s="259"/>
    </row>
    <row r="2045" spans="1:10">
      <c r="A2045" s="259"/>
      <c r="B2045" s="259"/>
      <c r="C2045" s="259"/>
      <c r="D2045" s="259"/>
      <c r="E2045" s="259"/>
      <c r="F2045" s="270"/>
      <c r="G2045" s="259"/>
      <c r="H2045" s="259"/>
      <c r="I2045" s="259"/>
      <c r="J2045" s="259"/>
    </row>
    <row r="2046" spans="1:10">
      <c r="A2046" s="259"/>
      <c r="B2046" s="259"/>
      <c r="C2046" s="259"/>
      <c r="D2046" s="259"/>
      <c r="E2046" s="259"/>
      <c r="F2046" s="270"/>
      <c r="G2046" s="259"/>
      <c r="H2046" s="259"/>
      <c r="I2046" s="259"/>
      <c r="J2046" s="259"/>
    </row>
    <row r="2047" spans="1:10">
      <c r="A2047" s="259"/>
      <c r="B2047" s="259"/>
      <c r="C2047" s="259"/>
      <c r="D2047" s="259"/>
      <c r="E2047" s="259"/>
      <c r="F2047" s="270"/>
      <c r="G2047" s="259"/>
      <c r="H2047" s="259"/>
      <c r="I2047" s="259"/>
      <c r="J2047" s="259"/>
    </row>
    <row r="2048" spans="1:10">
      <c r="A2048" s="259"/>
      <c r="B2048" s="259"/>
      <c r="C2048" s="259"/>
      <c r="D2048" s="259"/>
      <c r="E2048" s="259"/>
      <c r="F2048" s="270"/>
      <c r="G2048" s="259"/>
      <c r="H2048" s="259"/>
      <c r="I2048" s="259"/>
      <c r="J2048" s="259"/>
    </row>
    <row r="2049" spans="1:10">
      <c r="A2049" s="259"/>
      <c r="B2049" s="259"/>
      <c r="C2049" s="259"/>
      <c r="D2049" s="259"/>
      <c r="E2049" s="259"/>
      <c r="F2049" s="270"/>
      <c r="G2049" s="259"/>
      <c r="H2049" s="259"/>
      <c r="I2049" s="259"/>
      <c r="J2049" s="259"/>
    </row>
    <row r="2050" spans="1:10">
      <c r="A2050" s="259"/>
      <c r="B2050" s="259"/>
      <c r="C2050" s="259"/>
      <c r="D2050" s="259"/>
      <c r="E2050" s="259"/>
      <c r="F2050" s="270"/>
      <c r="G2050" s="259"/>
      <c r="H2050" s="259"/>
      <c r="I2050" s="259"/>
      <c r="J2050" s="259"/>
    </row>
    <row r="2051" spans="1:10">
      <c r="A2051" s="259"/>
      <c r="B2051" s="259"/>
      <c r="C2051" s="259"/>
      <c r="D2051" s="259"/>
      <c r="E2051" s="259"/>
      <c r="F2051" s="270"/>
      <c r="G2051" s="259"/>
      <c r="H2051" s="259"/>
      <c r="I2051" s="259"/>
      <c r="J2051" s="259"/>
    </row>
    <row r="2052" spans="1:10">
      <c r="A2052" s="259"/>
      <c r="B2052" s="259"/>
      <c r="C2052" s="259"/>
      <c r="D2052" s="259"/>
      <c r="E2052" s="259"/>
      <c r="F2052" s="270"/>
      <c r="G2052" s="259"/>
      <c r="H2052" s="259"/>
      <c r="I2052" s="259"/>
      <c r="J2052" s="259"/>
    </row>
    <row r="2053" spans="1:10">
      <c r="A2053" s="259"/>
      <c r="B2053" s="259"/>
      <c r="C2053" s="259"/>
      <c r="D2053" s="259"/>
      <c r="E2053" s="259"/>
      <c r="F2053" s="270"/>
      <c r="G2053" s="259"/>
      <c r="H2053" s="259"/>
      <c r="I2053" s="259"/>
      <c r="J2053" s="259"/>
    </row>
    <row r="2054" spans="1:10">
      <c r="A2054" s="259"/>
      <c r="B2054" s="259"/>
      <c r="C2054" s="259"/>
      <c r="D2054" s="259"/>
      <c r="E2054" s="259"/>
      <c r="F2054" s="270"/>
      <c r="G2054" s="259"/>
      <c r="H2054" s="259"/>
      <c r="I2054" s="259"/>
      <c r="J2054" s="259"/>
    </row>
    <row r="2055" spans="1:10">
      <c r="A2055" s="259"/>
      <c r="B2055" s="259"/>
      <c r="C2055" s="259"/>
      <c r="D2055" s="259"/>
      <c r="E2055" s="259"/>
      <c r="F2055" s="270"/>
      <c r="G2055" s="259"/>
      <c r="H2055" s="259"/>
      <c r="I2055" s="259"/>
      <c r="J2055" s="259"/>
    </row>
    <row r="2056" spans="1:10">
      <c r="A2056" s="259"/>
      <c r="B2056" s="259"/>
      <c r="C2056" s="259"/>
      <c r="D2056" s="259"/>
      <c r="E2056" s="259"/>
      <c r="F2056" s="270"/>
      <c r="G2056" s="259"/>
      <c r="H2056" s="259"/>
      <c r="I2056" s="259"/>
      <c r="J2056" s="259"/>
    </row>
    <row r="2057" spans="1:10">
      <c r="A2057" s="259"/>
      <c r="B2057" s="259"/>
      <c r="C2057" s="259"/>
      <c r="D2057" s="259"/>
      <c r="E2057" s="259"/>
      <c r="F2057" s="270"/>
      <c r="G2057" s="259"/>
      <c r="H2057" s="259"/>
      <c r="I2057" s="259"/>
      <c r="J2057" s="259"/>
    </row>
    <row r="2058" spans="1:10">
      <c r="A2058" s="259"/>
      <c r="B2058" s="259"/>
      <c r="C2058" s="259"/>
      <c r="D2058" s="259"/>
      <c r="E2058" s="259"/>
      <c r="F2058" s="270"/>
      <c r="G2058" s="259"/>
      <c r="H2058" s="259"/>
      <c r="I2058" s="259"/>
      <c r="J2058" s="259"/>
    </row>
    <row r="2059" spans="1:10">
      <c r="A2059" s="259"/>
      <c r="B2059" s="259"/>
      <c r="C2059" s="259"/>
      <c r="D2059" s="259"/>
      <c r="E2059" s="259"/>
      <c r="F2059" s="270"/>
      <c r="G2059" s="259"/>
      <c r="H2059" s="259"/>
      <c r="I2059" s="259"/>
      <c r="J2059" s="259"/>
    </row>
    <row r="2060" spans="1:10">
      <c r="A2060" s="259"/>
      <c r="B2060" s="259"/>
      <c r="C2060" s="259"/>
      <c r="D2060" s="259"/>
      <c r="E2060" s="259"/>
      <c r="F2060" s="270"/>
      <c r="G2060" s="259"/>
      <c r="H2060" s="259"/>
      <c r="I2060" s="259"/>
      <c r="J2060" s="259"/>
    </row>
    <row r="2061" spans="1:10">
      <c r="A2061" s="259"/>
      <c r="B2061" s="259"/>
      <c r="C2061" s="259"/>
      <c r="D2061" s="259"/>
      <c r="E2061" s="259"/>
      <c r="F2061" s="270"/>
      <c r="G2061" s="259"/>
      <c r="H2061" s="259"/>
      <c r="I2061" s="259"/>
      <c r="J2061" s="259"/>
    </row>
    <row r="2062" spans="1:10">
      <c r="A2062" s="259"/>
      <c r="B2062" s="259"/>
      <c r="C2062" s="259"/>
      <c r="D2062" s="259"/>
      <c r="E2062" s="259"/>
      <c r="F2062" s="270"/>
      <c r="G2062" s="259"/>
      <c r="H2062" s="259"/>
      <c r="I2062" s="259"/>
      <c r="J2062" s="259"/>
    </row>
    <row r="2063" spans="1:10">
      <c r="A2063" s="259"/>
      <c r="B2063" s="259"/>
      <c r="C2063" s="259"/>
      <c r="D2063" s="259"/>
      <c r="E2063" s="259"/>
      <c r="F2063" s="270"/>
      <c r="G2063" s="259"/>
      <c r="H2063" s="259"/>
      <c r="I2063" s="259"/>
      <c r="J2063" s="259"/>
    </row>
    <row r="2064" spans="1:10">
      <c r="A2064" s="259"/>
      <c r="B2064" s="259"/>
      <c r="C2064" s="259"/>
      <c r="D2064" s="259"/>
      <c r="E2064" s="259"/>
      <c r="F2064" s="270"/>
      <c r="G2064" s="259"/>
      <c r="H2064" s="259"/>
      <c r="I2064" s="259"/>
      <c r="J2064" s="259"/>
    </row>
    <row r="2065" spans="1:10">
      <c r="A2065" s="259"/>
      <c r="B2065" s="259"/>
      <c r="C2065" s="259"/>
      <c r="D2065" s="259"/>
      <c r="E2065" s="259"/>
      <c r="F2065" s="270"/>
      <c r="G2065" s="259"/>
      <c r="H2065" s="259"/>
      <c r="I2065" s="259"/>
      <c r="J2065" s="259"/>
    </row>
    <row r="2066" spans="1:10">
      <c r="A2066" s="259"/>
      <c r="B2066" s="259"/>
      <c r="C2066" s="259"/>
      <c r="D2066" s="259"/>
      <c r="E2066" s="259"/>
      <c r="F2066" s="270"/>
      <c r="G2066" s="259"/>
      <c r="H2066" s="259"/>
      <c r="I2066" s="259"/>
      <c r="J2066" s="259"/>
    </row>
    <row r="2067" spans="1:10">
      <c r="A2067" s="259"/>
      <c r="B2067" s="259"/>
      <c r="C2067" s="259"/>
      <c r="D2067" s="259"/>
      <c r="E2067" s="259"/>
      <c r="F2067" s="270"/>
      <c r="G2067" s="259"/>
      <c r="H2067" s="259"/>
      <c r="I2067" s="259"/>
      <c r="J2067" s="259"/>
    </row>
    <row r="2068" spans="1:10">
      <c r="A2068" s="259"/>
      <c r="B2068" s="259"/>
      <c r="C2068" s="259"/>
      <c r="D2068" s="259"/>
      <c r="E2068" s="259"/>
      <c r="F2068" s="270"/>
      <c r="G2068" s="259"/>
      <c r="H2068" s="259"/>
      <c r="I2068" s="259"/>
      <c r="J2068" s="259"/>
    </row>
    <row r="2069" spans="1:10">
      <c r="A2069" s="259"/>
      <c r="B2069" s="259"/>
      <c r="C2069" s="259"/>
      <c r="D2069" s="259"/>
      <c r="E2069" s="259"/>
      <c r="F2069" s="270"/>
      <c r="G2069" s="259"/>
      <c r="H2069" s="259"/>
      <c r="I2069" s="259"/>
      <c r="J2069" s="259"/>
    </row>
    <row r="2070" spans="1:10">
      <c r="A2070" s="259"/>
      <c r="B2070" s="259"/>
      <c r="C2070" s="259"/>
      <c r="D2070" s="259"/>
      <c r="E2070" s="259"/>
      <c r="F2070" s="270"/>
      <c r="G2070" s="259"/>
      <c r="H2070" s="259"/>
      <c r="I2070" s="259"/>
      <c r="J2070" s="259"/>
    </row>
    <row r="2071" spans="1:10">
      <c r="A2071" s="259"/>
      <c r="B2071" s="259"/>
      <c r="C2071" s="259"/>
      <c r="D2071" s="259"/>
      <c r="E2071" s="259"/>
      <c r="F2071" s="270"/>
      <c r="G2071" s="259"/>
      <c r="H2071" s="259"/>
      <c r="I2071" s="259"/>
      <c r="J2071" s="259"/>
    </row>
    <row r="2072" spans="1:10">
      <c r="A2072" s="259"/>
      <c r="B2072" s="259"/>
      <c r="C2072" s="259"/>
      <c r="D2072" s="259"/>
      <c r="E2072" s="259"/>
      <c r="F2072" s="270"/>
      <c r="G2072" s="259"/>
      <c r="H2072" s="259"/>
      <c r="I2072" s="259"/>
      <c r="J2072" s="259"/>
    </row>
    <row r="2073" spans="1:10">
      <c r="A2073" s="259"/>
      <c r="B2073" s="259"/>
      <c r="C2073" s="259"/>
      <c r="D2073" s="259"/>
      <c r="E2073" s="259"/>
      <c r="F2073" s="270"/>
      <c r="G2073" s="259"/>
      <c r="H2073" s="259"/>
      <c r="I2073" s="259"/>
      <c r="J2073" s="259"/>
    </row>
    <row r="2074" spans="1:10">
      <c r="A2074" s="259"/>
      <c r="B2074" s="259"/>
      <c r="C2074" s="259"/>
      <c r="D2074" s="259"/>
      <c r="E2074" s="259"/>
      <c r="F2074" s="270"/>
      <c r="G2074" s="259"/>
      <c r="H2074" s="259"/>
      <c r="I2074" s="259"/>
      <c r="J2074" s="259"/>
    </row>
    <row r="2075" spans="1:10">
      <c r="A2075" s="259"/>
      <c r="B2075" s="259"/>
      <c r="C2075" s="259"/>
      <c r="D2075" s="259"/>
      <c r="E2075" s="259"/>
      <c r="F2075" s="270"/>
      <c r="G2075" s="259"/>
      <c r="H2075" s="259"/>
      <c r="I2075" s="259"/>
      <c r="J2075" s="259"/>
    </row>
    <row r="2076" spans="1:10">
      <c r="A2076" s="259"/>
      <c r="B2076" s="259"/>
      <c r="C2076" s="259"/>
      <c r="D2076" s="259"/>
      <c r="E2076" s="259"/>
      <c r="F2076" s="270"/>
      <c r="G2076" s="259"/>
      <c r="H2076" s="259"/>
      <c r="I2076" s="259"/>
      <c r="J2076" s="259"/>
    </row>
    <row r="2077" spans="1:10">
      <c r="A2077" s="259"/>
      <c r="B2077" s="259"/>
      <c r="C2077" s="259"/>
      <c r="D2077" s="259"/>
      <c r="E2077" s="259"/>
      <c r="F2077" s="270"/>
      <c r="G2077" s="259"/>
      <c r="H2077" s="259"/>
      <c r="I2077" s="259"/>
      <c r="J2077" s="259"/>
    </row>
    <row r="2078" spans="1:10">
      <c r="A2078" s="259"/>
      <c r="B2078" s="259"/>
      <c r="C2078" s="259"/>
      <c r="D2078" s="259"/>
      <c r="E2078" s="259"/>
      <c r="F2078" s="270"/>
      <c r="G2078" s="259"/>
      <c r="H2078" s="259"/>
      <c r="I2078" s="259"/>
      <c r="J2078" s="259"/>
    </row>
    <row r="2079" spans="1:10">
      <c r="A2079" s="259"/>
      <c r="B2079" s="259"/>
      <c r="C2079" s="259"/>
      <c r="D2079" s="259"/>
      <c r="E2079" s="259"/>
      <c r="F2079" s="270"/>
      <c r="G2079" s="259"/>
      <c r="H2079" s="259"/>
      <c r="I2079" s="259"/>
      <c r="J2079" s="259"/>
    </row>
    <row r="2080" spans="1:10">
      <c r="A2080" s="259"/>
      <c r="B2080" s="259"/>
      <c r="C2080" s="259"/>
      <c r="D2080" s="259"/>
      <c r="E2080" s="259"/>
      <c r="F2080" s="270"/>
      <c r="G2080" s="259"/>
      <c r="H2080" s="259"/>
      <c r="I2080" s="259"/>
      <c r="J2080" s="259"/>
    </row>
    <row r="2081" spans="1:10">
      <c r="A2081" s="259"/>
      <c r="B2081" s="259"/>
      <c r="C2081" s="259"/>
      <c r="D2081" s="259"/>
      <c r="E2081" s="259"/>
      <c r="F2081" s="270"/>
      <c r="G2081" s="259"/>
      <c r="H2081" s="259"/>
      <c r="I2081" s="259"/>
      <c r="J2081" s="259"/>
    </row>
    <row r="2082" spans="1:10">
      <c r="A2082" s="259"/>
      <c r="B2082" s="259"/>
      <c r="C2082" s="259"/>
      <c r="D2082" s="259"/>
      <c r="E2082" s="259"/>
      <c r="F2082" s="270"/>
      <c r="G2082" s="259"/>
      <c r="H2082" s="259"/>
      <c r="I2082" s="259"/>
      <c r="J2082" s="259"/>
    </row>
    <row r="2083" spans="1:10">
      <c r="A2083" s="259"/>
      <c r="B2083" s="259"/>
      <c r="C2083" s="259"/>
      <c r="D2083" s="259"/>
      <c r="E2083" s="259"/>
      <c r="F2083" s="270"/>
      <c r="G2083" s="259"/>
      <c r="H2083" s="259"/>
      <c r="I2083" s="259"/>
      <c r="J2083" s="259"/>
    </row>
    <row r="2084" spans="1:10">
      <c r="A2084" s="259"/>
      <c r="B2084" s="259"/>
      <c r="C2084" s="259"/>
      <c r="D2084" s="259"/>
      <c r="E2084" s="259"/>
      <c r="F2084" s="270"/>
      <c r="G2084" s="259"/>
      <c r="H2084" s="259"/>
      <c r="I2084" s="259"/>
      <c r="J2084" s="259"/>
    </row>
    <row r="2085" spans="1:10">
      <c r="A2085" s="259"/>
      <c r="B2085" s="259"/>
      <c r="C2085" s="259"/>
      <c r="D2085" s="259"/>
      <c r="E2085" s="259"/>
      <c r="F2085" s="270"/>
      <c r="G2085" s="259"/>
      <c r="H2085" s="259"/>
      <c r="I2085" s="259"/>
      <c r="J2085" s="259"/>
    </row>
    <row r="2086" spans="1:10">
      <c r="A2086" s="259"/>
      <c r="B2086" s="259"/>
      <c r="C2086" s="259"/>
      <c r="D2086" s="259"/>
      <c r="E2086" s="259"/>
      <c r="F2086" s="270"/>
      <c r="G2086" s="259"/>
      <c r="H2086" s="259"/>
      <c r="I2086" s="259"/>
      <c r="J2086" s="259"/>
    </row>
    <row r="2087" spans="1:10">
      <c r="A2087" s="259"/>
      <c r="B2087" s="259"/>
      <c r="C2087" s="259"/>
      <c r="D2087" s="259"/>
      <c r="E2087" s="259"/>
      <c r="F2087" s="270"/>
      <c r="G2087" s="259"/>
      <c r="H2087" s="259"/>
      <c r="I2087" s="259"/>
      <c r="J2087" s="259"/>
    </row>
    <row r="2088" spans="1:10">
      <c r="A2088" s="259"/>
      <c r="B2088" s="259"/>
      <c r="C2088" s="259"/>
      <c r="D2088" s="259"/>
      <c r="E2088" s="259"/>
      <c r="F2088" s="270"/>
      <c r="G2088" s="259"/>
      <c r="H2088" s="259"/>
      <c r="I2088" s="259"/>
      <c r="J2088" s="259"/>
    </row>
    <row r="2089" spans="1:10">
      <c r="A2089" s="259"/>
      <c r="B2089" s="259"/>
      <c r="C2089" s="259"/>
      <c r="D2089" s="259"/>
      <c r="E2089" s="259"/>
      <c r="F2089" s="270"/>
      <c r="G2089" s="259"/>
      <c r="H2089" s="259"/>
      <c r="I2089" s="259"/>
      <c r="J2089" s="259"/>
    </row>
    <row r="2090" spans="1:10">
      <c r="A2090" s="259"/>
      <c r="B2090" s="259"/>
      <c r="C2090" s="259"/>
      <c r="D2090" s="259"/>
      <c r="E2090" s="259"/>
      <c r="F2090" s="270"/>
      <c r="G2090" s="259"/>
      <c r="H2090" s="259"/>
      <c r="I2090" s="259"/>
      <c r="J2090" s="259"/>
    </row>
    <row r="2091" spans="1:10">
      <c r="A2091" s="259"/>
      <c r="B2091" s="259"/>
      <c r="C2091" s="259"/>
      <c r="D2091" s="259"/>
      <c r="E2091" s="259"/>
      <c r="F2091" s="270"/>
      <c r="G2091" s="259"/>
      <c r="H2091" s="259"/>
      <c r="I2091" s="259"/>
      <c r="J2091" s="259"/>
    </row>
    <row r="2092" spans="1:10">
      <c r="A2092" s="259"/>
      <c r="B2092" s="259"/>
      <c r="C2092" s="259"/>
      <c r="D2092" s="259"/>
      <c r="E2092" s="259"/>
      <c r="F2092" s="270"/>
      <c r="G2092" s="259"/>
      <c r="H2092" s="259"/>
      <c r="I2092" s="259"/>
      <c r="J2092" s="259"/>
    </row>
    <row r="2093" spans="1:10">
      <c r="A2093" s="259"/>
      <c r="B2093" s="259"/>
      <c r="C2093" s="259"/>
      <c r="D2093" s="259"/>
      <c r="E2093" s="259"/>
      <c r="F2093" s="270"/>
      <c r="G2093" s="259"/>
      <c r="H2093" s="259"/>
      <c r="I2093" s="259"/>
      <c r="J2093" s="259"/>
    </row>
    <row r="2094" spans="1:10">
      <c r="A2094" s="259"/>
      <c r="B2094" s="259"/>
      <c r="C2094" s="259"/>
      <c r="D2094" s="259"/>
      <c r="E2094" s="259"/>
      <c r="F2094" s="270"/>
      <c r="G2094" s="259"/>
      <c r="H2094" s="259"/>
      <c r="I2094" s="259"/>
      <c r="J2094" s="259"/>
    </row>
    <row r="2095" spans="1:10">
      <c r="A2095" s="259"/>
      <c r="B2095" s="259"/>
      <c r="C2095" s="259"/>
      <c r="D2095" s="259"/>
      <c r="E2095" s="259"/>
      <c r="F2095" s="270"/>
      <c r="G2095" s="259"/>
      <c r="H2095" s="259"/>
      <c r="I2095" s="259"/>
      <c r="J2095" s="259"/>
    </row>
    <row r="2096" spans="1:10">
      <c r="A2096" s="259"/>
      <c r="B2096" s="259"/>
      <c r="C2096" s="259"/>
      <c r="D2096" s="259"/>
      <c r="E2096" s="259"/>
      <c r="F2096" s="270"/>
      <c r="G2096" s="259"/>
      <c r="H2096" s="259"/>
      <c r="I2096" s="259"/>
      <c r="J2096" s="259"/>
    </row>
    <row r="2097" spans="1:10">
      <c r="A2097" s="259"/>
      <c r="B2097" s="259"/>
      <c r="C2097" s="259"/>
      <c r="D2097" s="259"/>
      <c r="E2097" s="259"/>
      <c r="F2097" s="270"/>
      <c r="G2097" s="259"/>
      <c r="H2097" s="259"/>
      <c r="I2097" s="259"/>
      <c r="J2097" s="259"/>
    </row>
    <row r="2098" spans="1:10">
      <c r="A2098" s="259"/>
      <c r="B2098" s="259"/>
      <c r="C2098" s="259"/>
      <c r="D2098" s="259"/>
      <c r="E2098" s="259"/>
      <c r="F2098" s="270"/>
      <c r="G2098" s="259"/>
      <c r="H2098" s="259"/>
      <c r="I2098" s="259"/>
      <c r="J2098" s="259"/>
    </row>
    <row r="2099" spans="1:10">
      <c r="A2099" s="259"/>
      <c r="B2099" s="259"/>
      <c r="C2099" s="259"/>
      <c r="D2099" s="259"/>
      <c r="E2099" s="259"/>
      <c r="F2099" s="270"/>
      <c r="G2099" s="259"/>
      <c r="H2099" s="259"/>
      <c r="I2099" s="259"/>
      <c r="J2099" s="259"/>
    </row>
    <row r="2100" spans="1:10">
      <c r="A2100" s="259"/>
      <c r="B2100" s="259"/>
      <c r="C2100" s="259"/>
      <c r="D2100" s="259"/>
      <c r="E2100" s="259"/>
      <c r="F2100" s="270"/>
      <c r="G2100" s="259"/>
      <c r="H2100" s="259"/>
      <c r="I2100" s="259"/>
      <c r="J2100" s="259"/>
    </row>
    <row r="2101" spans="1:10">
      <c r="A2101" s="259"/>
      <c r="B2101" s="259"/>
      <c r="C2101" s="259"/>
      <c r="D2101" s="259"/>
      <c r="E2101" s="259"/>
      <c r="F2101" s="270"/>
      <c r="G2101" s="259"/>
      <c r="H2101" s="259"/>
      <c r="I2101" s="259"/>
      <c r="J2101" s="259"/>
    </row>
    <row r="2102" spans="1:10">
      <c r="A2102" s="259"/>
      <c r="B2102" s="259"/>
      <c r="C2102" s="259"/>
      <c r="D2102" s="259"/>
      <c r="E2102" s="259"/>
      <c r="F2102" s="270"/>
      <c r="G2102" s="259"/>
      <c r="H2102" s="259"/>
      <c r="I2102" s="259"/>
      <c r="J2102" s="259"/>
    </row>
    <row r="2103" spans="1:10">
      <c r="A2103" s="259"/>
      <c r="B2103" s="259"/>
      <c r="C2103" s="259"/>
      <c r="D2103" s="259"/>
      <c r="E2103" s="259"/>
      <c r="F2103" s="270"/>
      <c r="G2103" s="259"/>
      <c r="H2103" s="259"/>
      <c r="I2103" s="259"/>
      <c r="J2103" s="259"/>
    </row>
    <row r="2104" spans="1:10">
      <c r="A2104" s="259"/>
      <c r="B2104" s="259"/>
      <c r="C2104" s="259"/>
      <c r="D2104" s="259"/>
      <c r="E2104" s="259"/>
      <c r="F2104" s="270"/>
      <c r="G2104" s="259"/>
      <c r="H2104" s="259"/>
      <c r="I2104" s="259"/>
      <c r="J2104" s="259"/>
    </row>
    <row r="2105" spans="1:10">
      <c r="A2105" s="259"/>
      <c r="B2105" s="259"/>
      <c r="C2105" s="259"/>
      <c r="D2105" s="259"/>
      <c r="E2105" s="259"/>
      <c r="F2105" s="270"/>
      <c r="G2105" s="259"/>
      <c r="H2105" s="259"/>
      <c r="I2105" s="259"/>
      <c r="J2105" s="259"/>
    </row>
    <row r="2106" spans="1:10">
      <c r="A2106" s="259"/>
      <c r="B2106" s="259"/>
      <c r="C2106" s="259"/>
      <c r="D2106" s="259"/>
      <c r="E2106" s="259"/>
      <c r="F2106" s="270"/>
      <c r="G2106" s="259"/>
      <c r="H2106" s="259"/>
      <c r="I2106" s="259"/>
      <c r="J2106" s="259"/>
    </row>
    <row r="2107" spans="1:10">
      <c r="A2107" s="259"/>
      <c r="B2107" s="259"/>
      <c r="C2107" s="259"/>
      <c r="D2107" s="259"/>
      <c r="E2107" s="259"/>
      <c r="F2107" s="270"/>
      <c r="G2107" s="259"/>
      <c r="H2107" s="259"/>
      <c r="I2107" s="259"/>
      <c r="J2107" s="259"/>
    </row>
    <row r="2108" spans="1:10">
      <c r="A2108" s="259"/>
      <c r="B2108" s="259"/>
      <c r="C2108" s="259"/>
      <c r="D2108" s="259"/>
      <c r="E2108" s="259"/>
      <c r="F2108" s="270"/>
      <c r="G2108" s="259"/>
      <c r="H2108" s="259"/>
      <c r="I2108" s="259"/>
      <c r="J2108" s="259"/>
    </row>
    <row r="2109" spans="1:10">
      <c r="A2109" s="259"/>
      <c r="B2109" s="259"/>
      <c r="C2109" s="259"/>
      <c r="D2109" s="259"/>
      <c r="E2109" s="259"/>
      <c r="F2109" s="270"/>
      <c r="G2109" s="259"/>
      <c r="H2109" s="259"/>
      <c r="I2109" s="259"/>
      <c r="J2109" s="259"/>
    </row>
    <row r="2110" spans="1:10">
      <c r="A2110" s="259"/>
      <c r="B2110" s="259"/>
      <c r="C2110" s="259"/>
      <c r="D2110" s="259"/>
      <c r="E2110" s="259"/>
      <c r="F2110" s="270"/>
      <c r="G2110" s="259"/>
      <c r="H2110" s="259"/>
      <c r="I2110" s="259"/>
      <c r="J2110" s="259"/>
    </row>
    <row r="2111" spans="1:10">
      <c r="A2111" s="259"/>
      <c r="B2111" s="259"/>
      <c r="C2111" s="259"/>
      <c r="D2111" s="259"/>
      <c r="E2111" s="259"/>
      <c r="F2111" s="270"/>
      <c r="G2111" s="259"/>
      <c r="H2111" s="259"/>
      <c r="I2111" s="259"/>
      <c r="J2111" s="259"/>
    </row>
    <row r="2112" spans="1:10">
      <c r="A2112" s="259"/>
      <c r="B2112" s="259"/>
      <c r="C2112" s="259"/>
      <c r="D2112" s="259"/>
      <c r="E2112" s="259"/>
      <c r="F2112" s="270"/>
      <c r="G2112" s="259"/>
      <c r="H2112" s="259"/>
      <c r="I2112" s="259"/>
      <c r="J2112" s="259"/>
    </row>
    <row r="2113" spans="1:10">
      <c r="A2113" s="259"/>
      <c r="B2113" s="259"/>
      <c r="C2113" s="259"/>
      <c r="D2113" s="259"/>
      <c r="E2113" s="259"/>
      <c r="F2113" s="270"/>
      <c r="G2113" s="259"/>
      <c r="H2113" s="259"/>
      <c r="I2113" s="259"/>
      <c r="J2113" s="259"/>
    </row>
    <row r="2114" spans="1:10">
      <c r="A2114" s="259"/>
      <c r="B2114" s="259"/>
      <c r="C2114" s="259"/>
      <c r="D2114" s="259"/>
      <c r="E2114" s="259"/>
      <c r="F2114" s="270"/>
      <c r="G2114" s="259"/>
      <c r="H2114" s="259"/>
      <c r="I2114" s="259"/>
      <c r="J2114" s="259"/>
    </row>
    <row r="2115" spans="1:10">
      <c r="A2115" s="259"/>
      <c r="B2115" s="259"/>
      <c r="C2115" s="259"/>
      <c r="D2115" s="259"/>
      <c r="E2115" s="259"/>
      <c r="F2115" s="270"/>
      <c r="G2115" s="259"/>
      <c r="H2115" s="259"/>
      <c r="I2115" s="259"/>
      <c r="J2115" s="259"/>
    </row>
    <row r="2116" spans="1:10">
      <c r="A2116" s="259"/>
      <c r="B2116" s="259"/>
      <c r="C2116" s="259"/>
      <c r="D2116" s="259"/>
      <c r="E2116" s="259"/>
      <c r="F2116" s="270"/>
      <c r="G2116" s="259"/>
      <c r="H2116" s="259"/>
      <c r="I2116" s="259"/>
      <c r="J2116" s="259"/>
    </row>
    <row r="2117" spans="1:10">
      <c r="A2117" s="259"/>
      <c r="B2117" s="259"/>
      <c r="C2117" s="259"/>
      <c r="D2117" s="259"/>
      <c r="E2117" s="259"/>
      <c r="F2117" s="270"/>
      <c r="G2117" s="259"/>
      <c r="H2117" s="259"/>
      <c r="I2117" s="259"/>
      <c r="J2117" s="259"/>
    </row>
    <row r="2118" spans="1:10">
      <c r="A2118" s="259"/>
      <c r="B2118" s="259"/>
      <c r="C2118" s="259"/>
      <c r="D2118" s="259"/>
      <c r="E2118" s="259"/>
      <c r="F2118" s="270"/>
      <c r="G2118" s="259"/>
      <c r="H2118" s="259"/>
      <c r="I2118" s="259"/>
      <c r="J2118" s="259"/>
    </row>
    <row r="2119" spans="1:10">
      <c r="A2119" s="259"/>
      <c r="B2119" s="259"/>
      <c r="C2119" s="259"/>
      <c r="D2119" s="259"/>
      <c r="E2119" s="259"/>
      <c r="F2119" s="270"/>
      <c r="G2119" s="259"/>
      <c r="H2119" s="259"/>
      <c r="I2119" s="259"/>
      <c r="J2119" s="259"/>
    </row>
    <row r="2120" spans="1:10">
      <c r="A2120" s="259"/>
      <c r="B2120" s="259"/>
      <c r="C2120" s="259"/>
      <c r="D2120" s="259"/>
      <c r="E2120" s="259"/>
      <c r="F2120" s="270"/>
      <c r="G2120" s="259"/>
      <c r="H2120" s="259"/>
      <c r="I2120" s="259"/>
      <c r="J2120" s="259"/>
    </row>
    <row r="2121" spans="1:10">
      <c r="A2121" s="259"/>
      <c r="B2121" s="259"/>
      <c r="C2121" s="259"/>
      <c r="D2121" s="259"/>
      <c r="E2121" s="259"/>
      <c r="F2121" s="270"/>
      <c r="G2121" s="259"/>
      <c r="H2121" s="259"/>
      <c r="I2121" s="259"/>
      <c r="J2121" s="259"/>
    </row>
    <row r="2122" spans="1:10">
      <c r="A2122" s="259"/>
      <c r="B2122" s="259"/>
      <c r="C2122" s="259"/>
      <c r="D2122" s="259"/>
      <c r="E2122" s="259"/>
      <c r="F2122" s="270"/>
      <c r="G2122" s="259"/>
      <c r="H2122" s="259"/>
      <c r="I2122" s="259"/>
      <c r="J2122" s="259"/>
    </row>
    <row r="2123" spans="1:10">
      <c r="A2123" s="259"/>
      <c r="B2123" s="259"/>
      <c r="C2123" s="259"/>
      <c r="D2123" s="259"/>
      <c r="E2123" s="259"/>
      <c r="F2123" s="270"/>
      <c r="G2123" s="259"/>
      <c r="H2123" s="259"/>
      <c r="I2123" s="259"/>
      <c r="J2123" s="259"/>
    </row>
    <row r="2124" spans="1:10">
      <c r="A2124" s="259"/>
      <c r="B2124" s="259"/>
      <c r="C2124" s="259"/>
      <c r="D2124" s="259"/>
      <c r="E2124" s="259"/>
      <c r="F2124" s="270"/>
      <c r="G2124" s="259"/>
      <c r="H2124" s="259"/>
      <c r="I2124" s="259"/>
      <c r="J2124" s="259"/>
    </row>
    <row r="2125" spans="1:10">
      <c r="A2125" s="259"/>
      <c r="B2125" s="259"/>
      <c r="C2125" s="259"/>
      <c r="D2125" s="259"/>
      <c r="E2125" s="259"/>
      <c r="F2125" s="270"/>
      <c r="G2125" s="259"/>
      <c r="H2125" s="259"/>
      <c r="I2125" s="259"/>
      <c r="J2125" s="259"/>
    </row>
    <row r="2126" spans="1:10">
      <c r="A2126" s="259"/>
      <c r="B2126" s="259"/>
      <c r="C2126" s="259"/>
      <c r="D2126" s="259"/>
      <c r="E2126" s="259"/>
      <c r="F2126" s="270"/>
      <c r="G2126" s="259"/>
      <c r="H2126" s="259"/>
      <c r="I2126" s="259"/>
      <c r="J2126" s="259"/>
    </row>
    <row r="2127" spans="1:10">
      <c r="A2127" s="259"/>
      <c r="B2127" s="259"/>
      <c r="C2127" s="259"/>
      <c r="D2127" s="259"/>
      <c r="E2127" s="259"/>
      <c r="F2127" s="270"/>
      <c r="G2127" s="259"/>
      <c r="H2127" s="259"/>
      <c r="I2127" s="259"/>
      <c r="J2127" s="259"/>
    </row>
    <row r="2128" spans="1:10">
      <c r="A2128" s="259"/>
      <c r="B2128" s="259"/>
      <c r="C2128" s="259"/>
      <c r="D2128" s="259"/>
      <c r="E2128" s="259"/>
      <c r="F2128" s="270"/>
      <c r="G2128" s="259"/>
      <c r="H2128" s="259"/>
      <c r="I2128" s="259"/>
      <c r="J2128" s="259"/>
    </row>
    <row r="2129" spans="1:10">
      <c r="A2129" s="259"/>
      <c r="B2129" s="259"/>
      <c r="C2129" s="259"/>
      <c r="D2129" s="259"/>
      <c r="E2129" s="259"/>
      <c r="F2129" s="270"/>
      <c r="G2129" s="259"/>
      <c r="H2129" s="259"/>
      <c r="I2129" s="259"/>
      <c r="J2129" s="259"/>
    </row>
    <row r="2130" spans="1:10">
      <c r="A2130" s="259"/>
      <c r="B2130" s="259"/>
      <c r="C2130" s="259"/>
      <c r="D2130" s="259"/>
      <c r="E2130" s="259"/>
      <c r="F2130" s="270"/>
      <c r="G2130" s="259"/>
      <c r="H2130" s="259"/>
      <c r="I2130" s="259"/>
      <c r="J2130" s="259"/>
    </row>
    <row r="2131" spans="1:10">
      <c r="A2131" s="259"/>
      <c r="B2131" s="259"/>
      <c r="C2131" s="259"/>
      <c r="D2131" s="259"/>
      <c r="E2131" s="259"/>
      <c r="F2131" s="270"/>
      <c r="G2131" s="259"/>
      <c r="H2131" s="259"/>
      <c r="I2131" s="259"/>
      <c r="J2131" s="259"/>
    </row>
    <row r="2132" spans="1:10">
      <c r="A2132" s="259"/>
      <c r="B2132" s="259"/>
      <c r="C2132" s="259"/>
      <c r="D2132" s="259"/>
      <c r="E2132" s="259"/>
      <c r="F2132" s="270"/>
      <c r="G2132" s="259"/>
      <c r="H2132" s="259"/>
      <c r="I2132" s="259"/>
      <c r="J2132" s="259"/>
    </row>
    <row r="2133" spans="1:10">
      <c r="A2133" s="259"/>
      <c r="B2133" s="259"/>
      <c r="C2133" s="259"/>
      <c r="D2133" s="259"/>
      <c r="E2133" s="259"/>
      <c r="F2133" s="270"/>
      <c r="G2133" s="259"/>
      <c r="H2133" s="259"/>
      <c r="I2133" s="259"/>
      <c r="J2133" s="259"/>
    </row>
    <row r="2134" spans="1:10">
      <c r="A2134" s="259"/>
      <c r="B2134" s="259"/>
      <c r="C2134" s="259"/>
      <c r="D2134" s="259"/>
      <c r="E2134" s="259"/>
      <c r="F2134" s="270"/>
      <c r="G2134" s="259"/>
      <c r="H2134" s="259"/>
      <c r="I2134" s="259"/>
      <c r="J2134" s="259"/>
    </row>
    <row r="2135" spans="1:10">
      <c r="A2135" s="259"/>
      <c r="B2135" s="259"/>
      <c r="C2135" s="259"/>
      <c r="D2135" s="259"/>
      <c r="E2135" s="259"/>
      <c r="F2135" s="270"/>
      <c r="G2135" s="259"/>
      <c r="H2135" s="259"/>
      <c r="I2135" s="259"/>
      <c r="J2135" s="259"/>
    </row>
    <row r="2136" spans="1:10">
      <c r="A2136" s="259"/>
      <c r="B2136" s="259"/>
      <c r="C2136" s="259"/>
      <c r="D2136" s="259"/>
      <c r="E2136" s="259"/>
      <c r="F2136" s="270"/>
      <c r="G2136" s="259"/>
      <c r="H2136" s="259"/>
      <c r="I2136" s="259"/>
      <c r="J2136" s="259"/>
    </row>
    <row r="2137" spans="1:10">
      <c r="A2137" s="259"/>
      <c r="B2137" s="259"/>
      <c r="C2137" s="259"/>
      <c r="D2137" s="259"/>
      <c r="E2137" s="259"/>
      <c r="F2137" s="270"/>
      <c r="G2137" s="259"/>
      <c r="H2137" s="259"/>
      <c r="I2137" s="259"/>
      <c r="J2137" s="259"/>
    </row>
    <row r="2138" spans="1:10">
      <c r="A2138" s="259"/>
      <c r="B2138" s="259"/>
      <c r="C2138" s="259"/>
      <c r="D2138" s="259"/>
      <c r="E2138" s="259"/>
      <c r="F2138" s="270"/>
      <c r="G2138" s="259"/>
      <c r="H2138" s="259"/>
      <c r="I2138" s="259"/>
      <c r="J2138" s="259"/>
    </row>
    <row r="2139" spans="1:10">
      <c r="A2139" s="259"/>
      <c r="B2139" s="259"/>
      <c r="C2139" s="259"/>
      <c r="D2139" s="259"/>
      <c r="E2139" s="259"/>
      <c r="F2139" s="270"/>
      <c r="G2139" s="259"/>
      <c r="H2139" s="259"/>
      <c r="I2139" s="259"/>
      <c r="J2139" s="259"/>
    </row>
    <row r="2140" spans="1:10">
      <c r="A2140" s="259"/>
      <c r="B2140" s="259"/>
      <c r="C2140" s="259"/>
      <c r="D2140" s="259"/>
      <c r="E2140" s="259"/>
      <c r="F2140" s="270"/>
      <c r="G2140" s="259"/>
      <c r="H2140" s="259"/>
      <c r="I2140" s="259"/>
      <c r="J2140" s="259"/>
    </row>
    <row r="2141" spans="1:10">
      <c r="A2141" s="259"/>
      <c r="B2141" s="259"/>
      <c r="C2141" s="259"/>
      <c r="D2141" s="259"/>
      <c r="E2141" s="259"/>
      <c r="F2141" s="270"/>
      <c r="G2141" s="259"/>
      <c r="H2141" s="259"/>
      <c r="I2141" s="259"/>
      <c r="J2141" s="259"/>
    </row>
    <row r="2142" spans="1:10">
      <c r="A2142" s="259"/>
      <c r="B2142" s="259"/>
      <c r="C2142" s="259"/>
      <c r="D2142" s="259"/>
      <c r="E2142" s="259"/>
      <c r="F2142" s="270"/>
      <c r="G2142" s="259"/>
      <c r="H2142" s="259"/>
      <c r="I2142" s="259"/>
      <c r="J2142" s="259"/>
    </row>
    <row r="2143" spans="1:10">
      <c r="A2143" s="259"/>
      <c r="B2143" s="259"/>
      <c r="C2143" s="259"/>
      <c r="D2143" s="259"/>
      <c r="E2143" s="259"/>
      <c r="F2143" s="270"/>
      <c r="G2143" s="259"/>
      <c r="H2143" s="259"/>
      <c r="I2143" s="259"/>
      <c r="J2143" s="259"/>
    </row>
    <row r="2144" spans="1:10">
      <c r="A2144" s="259"/>
      <c r="B2144" s="259"/>
      <c r="C2144" s="259"/>
      <c r="D2144" s="259"/>
      <c r="E2144" s="259"/>
      <c r="F2144" s="270"/>
      <c r="G2144" s="259"/>
      <c r="H2144" s="259"/>
      <c r="I2144" s="259"/>
      <c r="J2144" s="259"/>
    </row>
    <row r="2145" spans="1:10">
      <c r="A2145" s="259"/>
      <c r="B2145" s="259"/>
      <c r="C2145" s="259"/>
      <c r="D2145" s="259"/>
      <c r="E2145" s="259"/>
      <c r="F2145" s="270"/>
      <c r="G2145" s="259"/>
      <c r="H2145" s="259"/>
      <c r="I2145" s="259"/>
      <c r="J2145" s="259"/>
    </row>
    <row r="2146" spans="1:10">
      <c r="A2146" s="259"/>
      <c r="B2146" s="259"/>
      <c r="C2146" s="259"/>
      <c r="D2146" s="259"/>
      <c r="E2146" s="259"/>
      <c r="F2146" s="270"/>
      <c r="G2146" s="259"/>
      <c r="H2146" s="259"/>
      <c r="I2146" s="259"/>
      <c r="J2146" s="259"/>
    </row>
    <row r="2147" spans="1:10">
      <c r="A2147" s="259"/>
      <c r="B2147" s="259"/>
      <c r="C2147" s="259"/>
      <c r="D2147" s="259"/>
      <c r="E2147" s="259"/>
      <c r="F2147" s="270"/>
      <c r="G2147" s="259"/>
      <c r="H2147" s="259"/>
      <c r="I2147" s="259"/>
      <c r="J2147" s="259"/>
    </row>
    <row r="2148" spans="1:10">
      <c r="A2148" s="259"/>
      <c r="B2148" s="259"/>
      <c r="C2148" s="259"/>
      <c r="D2148" s="259"/>
      <c r="E2148" s="259"/>
      <c r="F2148" s="270"/>
      <c r="G2148" s="259"/>
      <c r="H2148" s="259"/>
      <c r="I2148" s="259"/>
      <c r="J2148" s="259"/>
    </row>
    <row r="2149" spans="1:10">
      <c r="A2149" s="259"/>
      <c r="B2149" s="259"/>
      <c r="C2149" s="259"/>
      <c r="D2149" s="259"/>
      <c r="E2149" s="259"/>
      <c r="F2149" s="270"/>
      <c r="G2149" s="259"/>
      <c r="H2149" s="259"/>
      <c r="I2149" s="259"/>
      <c r="J2149" s="259"/>
    </row>
    <row r="2150" spans="1:10">
      <c r="A2150" s="259"/>
      <c r="B2150" s="259"/>
      <c r="C2150" s="259"/>
      <c r="D2150" s="259"/>
      <c r="E2150" s="259"/>
      <c r="F2150" s="270"/>
      <c r="G2150" s="259"/>
      <c r="H2150" s="259"/>
      <c r="I2150" s="259"/>
      <c r="J2150" s="259"/>
    </row>
    <row r="2151" spans="1:10">
      <c r="A2151" s="259"/>
      <c r="B2151" s="259"/>
      <c r="C2151" s="259"/>
      <c r="D2151" s="259"/>
      <c r="E2151" s="259"/>
      <c r="F2151" s="270"/>
      <c r="G2151" s="259"/>
      <c r="H2151" s="259"/>
      <c r="I2151" s="259"/>
      <c r="J2151" s="259"/>
    </row>
    <row r="2152" spans="1:10">
      <c r="A2152" s="259"/>
      <c r="B2152" s="259"/>
      <c r="C2152" s="259"/>
      <c r="D2152" s="259"/>
      <c r="E2152" s="259"/>
      <c r="F2152" s="270"/>
      <c r="G2152" s="259"/>
      <c r="H2152" s="259"/>
      <c r="I2152" s="259"/>
      <c r="J2152" s="259"/>
    </row>
    <row r="2153" spans="1:10">
      <c r="A2153" s="259"/>
      <c r="B2153" s="259"/>
      <c r="C2153" s="259"/>
      <c r="D2153" s="259"/>
      <c r="E2153" s="259"/>
      <c r="F2153" s="270"/>
      <c r="G2153" s="259"/>
      <c r="H2153" s="259"/>
      <c r="I2153" s="259"/>
      <c r="J2153" s="259"/>
    </row>
    <row r="2154" spans="1:10">
      <c r="A2154" s="259"/>
      <c r="B2154" s="259"/>
      <c r="C2154" s="259"/>
      <c r="D2154" s="259"/>
      <c r="E2154" s="259"/>
      <c r="F2154" s="270"/>
      <c r="G2154" s="259"/>
      <c r="H2154" s="259"/>
      <c r="I2154" s="259"/>
      <c r="J2154" s="259"/>
    </row>
    <row r="2155" spans="1:10">
      <c r="A2155" s="259"/>
      <c r="B2155" s="259"/>
      <c r="C2155" s="259"/>
      <c r="D2155" s="259"/>
      <c r="E2155" s="259"/>
      <c r="F2155" s="270"/>
      <c r="G2155" s="259"/>
      <c r="H2155" s="259"/>
      <c r="I2155" s="259"/>
      <c r="J2155" s="259"/>
    </row>
    <row r="2156" spans="1:10">
      <c r="A2156" s="259"/>
      <c r="B2156" s="259"/>
      <c r="C2156" s="259"/>
      <c r="D2156" s="259"/>
      <c r="E2156" s="259"/>
      <c r="F2156" s="270"/>
      <c r="G2156" s="259"/>
      <c r="H2156" s="259"/>
      <c r="I2156" s="259"/>
      <c r="J2156" s="259"/>
    </row>
    <row r="2157" spans="1:10">
      <c r="A2157" s="259"/>
      <c r="B2157" s="259"/>
      <c r="C2157" s="259"/>
      <c r="D2157" s="259"/>
      <c r="E2157" s="259"/>
      <c r="F2157" s="270"/>
      <c r="G2157" s="259"/>
      <c r="H2157" s="259"/>
      <c r="I2157" s="259"/>
      <c r="J2157" s="259"/>
    </row>
    <row r="2158" spans="1:10">
      <c r="A2158" s="259"/>
      <c r="B2158" s="259"/>
      <c r="C2158" s="259"/>
      <c r="D2158" s="259"/>
      <c r="E2158" s="259"/>
      <c r="F2158" s="270"/>
      <c r="G2158" s="259"/>
      <c r="H2158" s="259"/>
      <c r="I2158" s="259"/>
      <c r="J2158" s="259"/>
    </row>
    <row r="2159" spans="1:10">
      <c r="A2159" s="259"/>
      <c r="B2159" s="259"/>
      <c r="C2159" s="259"/>
      <c r="D2159" s="259"/>
      <c r="E2159" s="259"/>
      <c r="F2159" s="270"/>
      <c r="G2159" s="259"/>
      <c r="H2159" s="259"/>
      <c r="I2159" s="259"/>
      <c r="J2159" s="259"/>
    </row>
    <row r="2160" spans="1:10">
      <c r="A2160" s="259"/>
      <c r="B2160" s="259"/>
      <c r="C2160" s="259"/>
      <c r="D2160" s="259"/>
      <c r="E2160" s="259"/>
      <c r="F2160" s="270"/>
      <c r="G2160" s="259"/>
      <c r="H2160" s="259"/>
      <c r="I2160" s="259"/>
      <c r="J2160" s="259"/>
    </row>
    <row r="2161" spans="1:10">
      <c r="A2161" s="259"/>
      <c r="B2161" s="259"/>
      <c r="C2161" s="259"/>
      <c r="D2161" s="259"/>
      <c r="E2161" s="259"/>
      <c r="F2161" s="270"/>
      <c r="G2161" s="259"/>
      <c r="H2161" s="259"/>
      <c r="I2161" s="259"/>
      <c r="J2161" s="259"/>
    </row>
    <row r="2162" spans="1:10">
      <c r="A2162" s="259"/>
      <c r="B2162" s="259"/>
      <c r="C2162" s="259"/>
      <c r="D2162" s="259"/>
      <c r="E2162" s="259"/>
      <c r="F2162" s="270"/>
      <c r="G2162" s="259"/>
      <c r="H2162" s="259"/>
      <c r="I2162" s="259"/>
      <c r="J2162" s="259"/>
    </row>
    <row r="2163" spans="1:10">
      <c r="A2163" s="259"/>
      <c r="B2163" s="259"/>
      <c r="C2163" s="259"/>
      <c r="D2163" s="259"/>
      <c r="E2163" s="259"/>
      <c r="F2163" s="270"/>
      <c r="G2163" s="259"/>
      <c r="H2163" s="259"/>
      <c r="I2163" s="259"/>
      <c r="J2163" s="259"/>
    </row>
    <row r="2164" spans="1:10">
      <c r="A2164" s="259"/>
      <c r="B2164" s="259"/>
      <c r="C2164" s="259"/>
      <c r="D2164" s="259"/>
      <c r="E2164" s="259"/>
      <c r="F2164" s="270"/>
      <c r="G2164" s="259"/>
      <c r="H2164" s="259"/>
      <c r="I2164" s="259"/>
      <c r="J2164" s="259"/>
    </row>
    <row r="2165" spans="1:10">
      <c r="A2165" s="259"/>
      <c r="B2165" s="259"/>
      <c r="C2165" s="259"/>
      <c r="D2165" s="259"/>
      <c r="E2165" s="259"/>
      <c r="F2165" s="270"/>
      <c r="G2165" s="259"/>
      <c r="H2165" s="259"/>
      <c r="I2165" s="259"/>
      <c r="J2165" s="259"/>
    </row>
    <row r="2166" spans="1:10">
      <c r="A2166" s="259"/>
      <c r="B2166" s="259"/>
      <c r="C2166" s="259"/>
      <c r="D2166" s="259"/>
      <c r="E2166" s="259"/>
      <c r="F2166" s="270"/>
      <c r="G2166" s="259"/>
      <c r="H2166" s="259"/>
      <c r="I2166" s="259"/>
      <c r="J2166" s="259"/>
    </row>
    <row r="2167" spans="1:10">
      <c r="A2167" s="259"/>
      <c r="B2167" s="259"/>
      <c r="C2167" s="259"/>
      <c r="D2167" s="259"/>
      <c r="E2167" s="259"/>
      <c r="F2167" s="270"/>
      <c r="G2167" s="259"/>
      <c r="H2167" s="259"/>
      <c r="I2167" s="259"/>
      <c r="J2167" s="259"/>
    </row>
    <row r="2168" spans="1:10">
      <c r="A2168" s="259"/>
      <c r="B2168" s="259"/>
      <c r="C2168" s="259"/>
      <c r="D2168" s="259"/>
      <c r="E2168" s="259"/>
      <c r="F2168" s="270"/>
      <c r="G2168" s="259"/>
      <c r="H2168" s="259"/>
      <c r="I2168" s="259"/>
      <c r="J2168" s="259"/>
    </row>
    <row r="2169" spans="1:10">
      <c r="A2169" s="259"/>
      <c r="B2169" s="259"/>
      <c r="C2169" s="259"/>
      <c r="D2169" s="259"/>
      <c r="E2169" s="259"/>
      <c r="F2169" s="270"/>
      <c r="G2169" s="259"/>
      <c r="H2169" s="259"/>
      <c r="I2169" s="259"/>
      <c r="J2169" s="259"/>
    </row>
    <row r="2170" spans="1:10">
      <c r="A2170" s="259"/>
      <c r="B2170" s="259"/>
      <c r="C2170" s="259"/>
      <c r="D2170" s="259"/>
      <c r="E2170" s="259"/>
      <c r="F2170" s="270"/>
      <c r="G2170" s="259"/>
      <c r="H2170" s="259"/>
      <c r="I2170" s="259"/>
      <c r="J2170" s="259"/>
    </row>
    <row r="2171" spans="1:10">
      <c r="A2171" s="259"/>
      <c r="B2171" s="259"/>
      <c r="C2171" s="259"/>
      <c r="D2171" s="259"/>
      <c r="E2171" s="259"/>
      <c r="F2171" s="270"/>
      <c r="G2171" s="259"/>
      <c r="H2171" s="259"/>
      <c r="I2171" s="259"/>
      <c r="J2171" s="259"/>
    </row>
    <row r="2172" spans="1:10">
      <c r="A2172" s="259"/>
      <c r="B2172" s="259"/>
      <c r="C2172" s="259"/>
      <c r="D2172" s="259"/>
      <c r="E2172" s="259"/>
      <c r="F2172" s="270"/>
      <c r="G2172" s="259"/>
      <c r="H2172" s="259"/>
      <c r="I2172" s="259"/>
      <c r="J2172" s="259"/>
    </row>
    <row r="2173" spans="1:10">
      <c r="A2173" s="259"/>
      <c r="B2173" s="259"/>
      <c r="C2173" s="259"/>
      <c r="D2173" s="259"/>
      <c r="E2173" s="259"/>
      <c r="F2173" s="270"/>
      <c r="G2173" s="259"/>
      <c r="H2173" s="259"/>
      <c r="I2173" s="259"/>
      <c r="J2173" s="259"/>
    </row>
    <row r="2174" spans="1:10">
      <c r="A2174" s="259"/>
      <c r="B2174" s="259"/>
      <c r="C2174" s="259"/>
      <c r="D2174" s="259"/>
      <c r="E2174" s="259"/>
      <c r="F2174" s="270"/>
      <c r="G2174" s="259"/>
      <c r="H2174" s="259"/>
      <c r="I2174" s="259"/>
      <c r="J2174" s="259"/>
    </row>
    <row r="2175" spans="1:10">
      <c r="A2175" s="259"/>
      <c r="B2175" s="259"/>
      <c r="C2175" s="259"/>
      <c r="D2175" s="259"/>
      <c r="E2175" s="259"/>
      <c r="F2175" s="270"/>
      <c r="G2175" s="259"/>
      <c r="H2175" s="259"/>
      <c r="I2175" s="259"/>
      <c r="J2175" s="259"/>
    </row>
    <row r="2176" spans="1:10">
      <c r="A2176" s="259"/>
      <c r="B2176" s="259"/>
      <c r="C2176" s="259"/>
      <c r="D2176" s="259"/>
      <c r="E2176" s="259"/>
      <c r="F2176" s="270"/>
      <c r="G2176" s="259"/>
      <c r="H2176" s="259"/>
      <c r="I2176" s="259"/>
      <c r="J2176" s="259"/>
    </row>
    <row r="2177" spans="1:10">
      <c r="A2177" s="259"/>
      <c r="B2177" s="259"/>
      <c r="C2177" s="259"/>
      <c r="D2177" s="259"/>
      <c r="E2177" s="259"/>
      <c r="F2177" s="270"/>
      <c r="G2177" s="259"/>
      <c r="H2177" s="259"/>
      <c r="I2177" s="259"/>
      <c r="J2177" s="259"/>
    </row>
    <row r="2178" spans="1:10">
      <c r="A2178" s="259"/>
      <c r="B2178" s="259"/>
      <c r="C2178" s="259"/>
      <c r="D2178" s="259"/>
      <c r="E2178" s="259"/>
      <c r="F2178" s="270"/>
      <c r="G2178" s="259"/>
      <c r="H2178" s="259"/>
      <c r="I2178" s="259"/>
      <c r="J2178" s="259"/>
    </row>
    <row r="2179" spans="1:10">
      <c r="A2179" s="259"/>
      <c r="B2179" s="259"/>
      <c r="C2179" s="259"/>
      <c r="D2179" s="259"/>
      <c r="E2179" s="259"/>
      <c r="F2179" s="270"/>
      <c r="G2179" s="259"/>
      <c r="H2179" s="259"/>
      <c r="I2179" s="259"/>
      <c r="J2179" s="259"/>
    </row>
    <row r="2180" spans="1:10">
      <c r="A2180" s="259"/>
      <c r="B2180" s="259"/>
      <c r="C2180" s="259"/>
      <c r="D2180" s="259"/>
      <c r="E2180" s="259"/>
      <c r="F2180" s="270"/>
      <c r="G2180" s="259"/>
      <c r="H2180" s="259"/>
      <c r="I2180" s="259"/>
      <c r="J2180" s="259"/>
    </row>
    <row r="2181" spans="1:10">
      <c r="A2181" s="259"/>
      <c r="B2181" s="259"/>
      <c r="C2181" s="259"/>
      <c r="D2181" s="259"/>
      <c r="E2181" s="259"/>
      <c r="F2181" s="270"/>
      <c r="G2181" s="259"/>
      <c r="H2181" s="259"/>
      <c r="I2181" s="259"/>
      <c r="J2181" s="259"/>
    </row>
    <row r="2182" spans="1:10">
      <c r="A2182" s="259"/>
      <c r="B2182" s="259"/>
      <c r="C2182" s="259"/>
      <c r="D2182" s="259"/>
      <c r="E2182" s="259"/>
      <c r="F2182" s="270"/>
      <c r="G2182" s="259"/>
      <c r="H2182" s="259"/>
      <c r="I2182" s="259"/>
      <c r="J2182" s="259"/>
    </row>
    <row r="2183" spans="1:10">
      <c r="A2183" s="259"/>
      <c r="B2183" s="259"/>
      <c r="C2183" s="259"/>
      <c r="D2183" s="259"/>
      <c r="E2183" s="259"/>
      <c r="F2183" s="270"/>
      <c r="G2183" s="259"/>
      <c r="H2183" s="259"/>
      <c r="I2183" s="259"/>
      <c r="J2183" s="259"/>
    </row>
    <row r="2184" spans="1:10">
      <c r="A2184" s="259"/>
      <c r="B2184" s="259"/>
      <c r="C2184" s="259"/>
      <c r="D2184" s="259"/>
      <c r="E2184" s="259"/>
      <c r="F2184" s="270"/>
      <c r="G2184" s="259"/>
      <c r="H2184" s="259"/>
      <c r="I2184" s="259"/>
      <c r="J2184" s="259"/>
    </row>
    <row r="2185" spans="1:10">
      <c r="A2185" s="259"/>
      <c r="B2185" s="259"/>
      <c r="C2185" s="259"/>
      <c r="D2185" s="259"/>
      <c r="E2185" s="259"/>
      <c r="F2185" s="270"/>
      <c r="G2185" s="259"/>
      <c r="H2185" s="259"/>
      <c r="I2185" s="259"/>
      <c r="J2185" s="259"/>
    </row>
    <row r="2186" spans="1:10">
      <c r="A2186" s="259"/>
      <c r="B2186" s="259"/>
      <c r="C2186" s="259"/>
      <c r="D2186" s="259"/>
      <c r="E2186" s="259"/>
      <c r="F2186" s="270"/>
      <c r="G2186" s="259"/>
      <c r="H2186" s="259"/>
      <c r="I2186" s="259"/>
      <c r="J2186" s="259"/>
    </row>
    <row r="2187" spans="1:10">
      <c r="A2187" s="259"/>
      <c r="B2187" s="259"/>
      <c r="C2187" s="259"/>
      <c r="D2187" s="259"/>
      <c r="E2187" s="259"/>
      <c r="F2187" s="270"/>
      <c r="G2187" s="259"/>
      <c r="H2187" s="259"/>
      <c r="I2187" s="259"/>
      <c r="J2187" s="259"/>
    </row>
    <row r="2188" spans="1:10">
      <c r="A2188" s="259"/>
      <c r="B2188" s="259"/>
      <c r="C2188" s="259"/>
      <c r="D2188" s="259"/>
      <c r="E2188" s="259"/>
      <c r="F2188" s="270"/>
      <c r="G2188" s="259"/>
      <c r="H2188" s="259"/>
      <c r="I2188" s="259"/>
      <c r="J2188" s="259"/>
    </row>
    <row r="2189" spans="1:10">
      <c r="A2189" s="259"/>
      <c r="B2189" s="259"/>
      <c r="C2189" s="259"/>
      <c r="D2189" s="259"/>
      <c r="E2189" s="259"/>
      <c r="F2189" s="270"/>
      <c r="G2189" s="259"/>
      <c r="H2189" s="259"/>
      <c r="I2189" s="259"/>
      <c r="J2189" s="259"/>
    </row>
    <row r="2190" spans="1:10">
      <c r="A2190" s="259"/>
      <c r="B2190" s="259"/>
      <c r="C2190" s="259"/>
      <c r="D2190" s="259"/>
      <c r="E2190" s="259"/>
      <c r="F2190" s="270"/>
      <c r="G2190" s="259"/>
      <c r="H2190" s="259"/>
      <c r="I2190" s="259"/>
      <c r="J2190" s="259"/>
    </row>
    <row r="2191" spans="1:10">
      <c r="A2191" s="259"/>
      <c r="B2191" s="259"/>
      <c r="C2191" s="259"/>
      <c r="D2191" s="259"/>
      <c r="E2191" s="259"/>
      <c r="F2191" s="270"/>
      <c r="G2191" s="259"/>
      <c r="H2191" s="259"/>
      <c r="I2191" s="259"/>
      <c r="J2191" s="259"/>
    </row>
    <row r="2192" spans="1:10">
      <c r="A2192" s="259"/>
      <c r="B2192" s="259"/>
      <c r="C2192" s="259"/>
      <c r="D2192" s="259"/>
      <c r="E2192" s="259"/>
      <c r="F2192" s="270"/>
      <c r="G2192" s="259"/>
      <c r="H2192" s="259"/>
      <c r="I2192" s="259"/>
      <c r="J2192" s="259"/>
    </row>
    <row r="2193" spans="1:10">
      <c r="A2193" s="259"/>
      <c r="B2193" s="259"/>
      <c r="C2193" s="259"/>
      <c r="D2193" s="259"/>
      <c r="E2193" s="259"/>
      <c r="F2193" s="270"/>
      <c r="G2193" s="259"/>
      <c r="H2193" s="259"/>
      <c r="I2193" s="259"/>
      <c r="J2193" s="259"/>
    </row>
    <row r="2194" spans="1:10">
      <c r="A2194" s="259"/>
      <c r="B2194" s="259"/>
      <c r="C2194" s="259"/>
      <c r="D2194" s="259"/>
      <c r="E2194" s="259"/>
      <c r="F2194" s="270"/>
      <c r="G2194" s="259"/>
      <c r="H2194" s="259"/>
      <c r="I2194" s="259"/>
      <c r="J2194" s="259"/>
    </row>
    <row r="2195" spans="1:10">
      <c r="A2195" s="259"/>
      <c r="B2195" s="259"/>
      <c r="C2195" s="259"/>
      <c r="D2195" s="259"/>
      <c r="E2195" s="259"/>
      <c r="F2195" s="270"/>
      <c r="G2195" s="259"/>
      <c r="H2195" s="259"/>
      <c r="I2195" s="259"/>
      <c r="J2195" s="259"/>
    </row>
    <row r="2196" spans="1:10">
      <c r="A2196" s="259"/>
      <c r="B2196" s="259"/>
      <c r="C2196" s="259"/>
      <c r="D2196" s="259"/>
      <c r="E2196" s="259"/>
      <c r="F2196" s="270"/>
      <c r="G2196" s="259"/>
      <c r="H2196" s="259"/>
      <c r="I2196" s="259"/>
      <c r="J2196" s="259"/>
    </row>
    <row r="2197" spans="1:10">
      <c r="A2197" s="259"/>
      <c r="B2197" s="259"/>
      <c r="C2197" s="259"/>
      <c r="D2197" s="259"/>
      <c r="E2197" s="259"/>
      <c r="F2197" s="270"/>
      <c r="G2197" s="259"/>
      <c r="H2197" s="259"/>
      <c r="I2197" s="259"/>
      <c r="J2197" s="259"/>
    </row>
    <row r="2198" spans="1:10">
      <c r="A2198" s="259"/>
      <c r="B2198" s="259"/>
      <c r="C2198" s="259"/>
      <c r="D2198" s="259"/>
      <c r="E2198" s="259"/>
      <c r="F2198" s="270"/>
      <c r="G2198" s="259"/>
      <c r="H2198" s="259"/>
      <c r="I2198" s="259"/>
      <c r="J2198" s="259"/>
    </row>
    <row r="2199" spans="1:10">
      <c r="A2199" s="259"/>
      <c r="B2199" s="259"/>
      <c r="C2199" s="259"/>
      <c r="D2199" s="259"/>
      <c r="E2199" s="259"/>
      <c r="F2199" s="270"/>
      <c r="G2199" s="259"/>
      <c r="H2199" s="259"/>
      <c r="I2199" s="259"/>
      <c r="J2199" s="259"/>
    </row>
    <row r="2200" spans="1:10">
      <c r="A2200" s="259"/>
      <c r="B2200" s="259"/>
      <c r="C2200" s="259"/>
      <c r="D2200" s="259"/>
      <c r="E2200" s="259"/>
      <c r="F2200" s="270"/>
      <c r="G2200" s="259"/>
      <c r="H2200" s="259"/>
      <c r="I2200" s="259"/>
      <c r="J2200" s="259"/>
    </row>
    <row r="2201" spans="1:10">
      <c r="A2201" s="259"/>
      <c r="B2201" s="259"/>
      <c r="C2201" s="259"/>
      <c r="D2201" s="259"/>
      <c r="E2201" s="259"/>
      <c r="F2201" s="270"/>
      <c r="G2201" s="259"/>
      <c r="H2201" s="259"/>
      <c r="I2201" s="259"/>
      <c r="J2201" s="259"/>
    </row>
    <row r="2202" spans="1:10">
      <c r="A2202" s="259"/>
      <c r="B2202" s="259"/>
      <c r="C2202" s="259"/>
      <c r="D2202" s="259"/>
      <c r="E2202" s="259"/>
      <c r="F2202" s="270"/>
      <c r="G2202" s="259"/>
      <c r="H2202" s="259"/>
      <c r="I2202" s="259"/>
      <c r="J2202" s="259"/>
    </row>
    <row r="2203" spans="1:10">
      <c r="A2203" s="259"/>
      <c r="B2203" s="259"/>
      <c r="C2203" s="259"/>
      <c r="D2203" s="259"/>
      <c r="E2203" s="259"/>
      <c r="F2203" s="270"/>
      <c r="G2203" s="259"/>
      <c r="H2203" s="259"/>
      <c r="I2203" s="259"/>
      <c r="J2203" s="259"/>
    </row>
    <row r="2204" spans="1:10">
      <c r="A2204" s="259"/>
      <c r="B2204" s="259"/>
      <c r="C2204" s="259"/>
      <c r="D2204" s="259"/>
      <c r="E2204" s="259"/>
      <c r="F2204" s="270"/>
      <c r="G2204" s="259"/>
      <c r="H2204" s="259"/>
      <c r="I2204" s="259"/>
      <c r="J2204" s="259"/>
    </row>
    <row r="2205" spans="1:10">
      <c r="A2205" s="259"/>
      <c r="B2205" s="259"/>
      <c r="C2205" s="259"/>
      <c r="D2205" s="259"/>
      <c r="E2205" s="259"/>
      <c r="F2205" s="270"/>
      <c r="G2205" s="259"/>
      <c r="H2205" s="259"/>
      <c r="I2205" s="259"/>
      <c r="J2205" s="259"/>
    </row>
    <row r="2206" spans="1:10">
      <c r="A2206" s="259"/>
      <c r="B2206" s="259"/>
      <c r="C2206" s="259"/>
      <c r="D2206" s="259"/>
      <c r="E2206" s="259"/>
      <c r="F2206" s="270"/>
      <c r="G2206" s="259"/>
      <c r="H2206" s="259"/>
      <c r="I2206" s="259"/>
      <c r="J2206" s="259"/>
    </row>
    <row r="2207" spans="1:10">
      <c r="A2207" s="259"/>
      <c r="B2207" s="259"/>
      <c r="C2207" s="259"/>
      <c r="D2207" s="259"/>
      <c r="E2207" s="259"/>
      <c r="F2207" s="270"/>
      <c r="G2207" s="259"/>
      <c r="H2207" s="259"/>
      <c r="I2207" s="259"/>
      <c r="J2207" s="259"/>
    </row>
    <row r="2208" spans="1:10">
      <c r="A2208" s="259"/>
      <c r="B2208" s="259"/>
      <c r="C2208" s="259"/>
      <c r="D2208" s="259"/>
      <c r="E2208" s="259"/>
      <c r="F2208" s="270"/>
      <c r="G2208" s="259"/>
      <c r="H2208" s="259"/>
      <c r="I2208" s="259"/>
      <c r="J2208" s="259"/>
    </row>
    <row r="2209" spans="1:10">
      <c r="A2209" s="259"/>
      <c r="B2209" s="259"/>
      <c r="C2209" s="259"/>
      <c r="D2209" s="259"/>
      <c r="E2209" s="259"/>
      <c r="F2209" s="270"/>
      <c r="G2209" s="259"/>
      <c r="H2209" s="259"/>
      <c r="I2209" s="259"/>
      <c r="J2209" s="259"/>
    </row>
    <row r="2210" spans="1:10">
      <c r="A2210" s="259"/>
      <c r="B2210" s="259"/>
      <c r="C2210" s="259"/>
      <c r="D2210" s="259"/>
      <c r="E2210" s="259"/>
      <c r="F2210" s="270"/>
      <c r="G2210" s="259"/>
      <c r="H2210" s="259"/>
      <c r="I2210" s="259"/>
      <c r="J2210" s="259"/>
    </row>
    <row r="2211" spans="1:10">
      <c r="A2211" s="259"/>
      <c r="B2211" s="259"/>
      <c r="C2211" s="259"/>
      <c r="D2211" s="259"/>
      <c r="E2211" s="259"/>
      <c r="F2211" s="270"/>
      <c r="G2211" s="259"/>
      <c r="H2211" s="259"/>
      <c r="I2211" s="259"/>
      <c r="J2211" s="259"/>
    </row>
    <row r="2212" spans="1:10">
      <c r="A2212" s="259"/>
      <c r="B2212" s="259"/>
      <c r="C2212" s="259"/>
      <c r="D2212" s="259"/>
      <c r="E2212" s="259"/>
      <c r="F2212" s="270"/>
      <c r="G2212" s="259"/>
      <c r="H2212" s="259"/>
      <c r="I2212" s="259"/>
      <c r="J2212" s="259"/>
    </row>
    <row r="2213" spans="1:10">
      <c r="A2213" s="259"/>
      <c r="B2213" s="259"/>
      <c r="C2213" s="259"/>
      <c r="D2213" s="259"/>
      <c r="E2213" s="259"/>
      <c r="F2213" s="270"/>
      <c r="G2213" s="259"/>
      <c r="H2213" s="259"/>
      <c r="I2213" s="259"/>
      <c r="J2213" s="259"/>
    </row>
    <row r="2214" spans="1:10">
      <c r="A2214" s="259"/>
      <c r="B2214" s="259"/>
      <c r="C2214" s="259"/>
      <c r="D2214" s="259"/>
      <c r="E2214" s="259"/>
      <c r="F2214" s="270"/>
      <c r="G2214" s="259"/>
      <c r="H2214" s="259"/>
      <c r="I2214" s="259"/>
      <c r="J2214" s="259"/>
    </row>
    <row r="2215" spans="1:10">
      <c r="A2215" s="259"/>
      <c r="B2215" s="259"/>
      <c r="C2215" s="259"/>
      <c r="D2215" s="259"/>
      <c r="E2215" s="259"/>
      <c r="F2215" s="270"/>
      <c r="G2215" s="259"/>
      <c r="H2215" s="259"/>
      <c r="I2215" s="259"/>
      <c r="J2215" s="259"/>
    </row>
    <row r="2216" spans="1:10">
      <c r="A2216" s="259"/>
      <c r="B2216" s="259"/>
      <c r="C2216" s="259"/>
      <c r="D2216" s="259"/>
      <c r="E2216" s="259"/>
      <c r="F2216" s="270"/>
      <c r="G2216" s="259"/>
      <c r="H2216" s="259"/>
      <c r="I2216" s="259"/>
      <c r="J2216" s="259"/>
    </row>
    <row r="2217" spans="1:10">
      <c r="A2217" s="259"/>
      <c r="B2217" s="259"/>
      <c r="C2217" s="259"/>
      <c r="D2217" s="259"/>
      <c r="E2217" s="259"/>
      <c r="F2217" s="270"/>
      <c r="G2217" s="259"/>
      <c r="H2217" s="259"/>
      <c r="I2217" s="259"/>
      <c r="J2217" s="259"/>
    </row>
    <row r="2218" spans="1:10">
      <c r="A2218" s="259"/>
      <c r="B2218" s="259"/>
      <c r="C2218" s="259"/>
      <c r="D2218" s="259"/>
      <c r="E2218" s="259"/>
      <c r="F2218" s="270"/>
      <c r="G2218" s="259"/>
      <c r="H2218" s="259"/>
      <c r="I2218" s="259"/>
      <c r="J2218" s="259"/>
    </row>
    <row r="2219" spans="1:10">
      <c r="A2219" s="259"/>
      <c r="B2219" s="259"/>
      <c r="C2219" s="259"/>
      <c r="D2219" s="259"/>
      <c r="E2219" s="259"/>
      <c r="F2219" s="270"/>
      <c r="G2219" s="259"/>
      <c r="H2219" s="259"/>
      <c r="I2219" s="259"/>
      <c r="J2219" s="259"/>
    </row>
    <row r="2220" spans="1:10">
      <c r="A2220" s="259"/>
      <c r="B2220" s="259"/>
      <c r="C2220" s="259"/>
      <c r="D2220" s="259"/>
      <c r="E2220" s="259"/>
      <c r="F2220" s="270"/>
      <c r="G2220" s="259"/>
      <c r="H2220" s="259"/>
      <c r="I2220" s="259"/>
      <c r="J2220" s="259"/>
    </row>
    <row r="2221" spans="1:10">
      <c r="A2221" s="259"/>
      <c r="B2221" s="259"/>
      <c r="C2221" s="259"/>
      <c r="D2221" s="259"/>
      <c r="E2221" s="259"/>
      <c r="F2221" s="270"/>
      <c r="G2221" s="259"/>
      <c r="H2221" s="259"/>
      <c r="I2221" s="259"/>
      <c r="J2221" s="259"/>
    </row>
    <row r="2222" spans="1:10">
      <c r="A2222" s="259"/>
      <c r="B2222" s="259"/>
      <c r="C2222" s="259"/>
      <c r="D2222" s="259"/>
      <c r="E2222" s="259"/>
      <c r="F2222" s="270"/>
      <c r="G2222" s="259"/>
      <c r="H2222" s="259"/>
      <c r="I2222" s="259"/>
      <c r="J2222" s="259"/>
    </row>
    <row r="2223" spans="1:10">
      <c r="A2223" s="259"/>
      <c r="B2223" s="259"/>
      <c r="C2223" s="259"/>
      <c r="D2223" s="259"/>
      <c r="E2223" s="259"/>
      <c r="F2223" s="270"/>
      <c r="G2223" s="259"/>
      <c r="H2223" s="259"/>
      <c r="I2223" s="259"/>
      <c r="J2223" s="259"/>
    </row>
    <row r="2224" spans="1:10">
      <c r="A2224" s="259"/>
      <c r="B2224" s="259"/>
      <c r="C2224" s="259"/>
      <c r="D2224" s="259"/>
      <c r="E2224" s="259"/>
      <c r="F2224" s="270"/>
      <c r="G2224" s="259"/>
      <c r="H2224" s="259"/>
      <c r="I2224" s="259"/>
      <c r="J2224" s="259"/>
    </row>
    <row r="2225" spans="1:10">
      <c r="A2225" s="259"/>
      <c r="B2225" s="259"/>
      <c r="C2225" s="259"/>
      <c r="D2225" s="259"/>
      <c r="E2225" s="259"/>
      <c r="F2225" s="270"/>
      <c r="G2225" s="259"/>
      <c r="H2225" s="259"/>
      <c r="I2225" s="259"/>
      <c r="J2225" s="259"/>
    </row>
    <row r="2226" spans="1:10">
      <c r="A2226" s="259"/>
      <c r="B2226" s="259"/>
      <c r="C2226" s="259"/>
      <c r="D2226" s="259"/>
      <c r="E2226" s="259"/>
      <c r="F2226" s="270"/>
      <c r="G2226" s="259"/>
      <c r="H2226" s="259"/>
      <c r="I2226" s="259"/>
      <c r="J2226" s="259"/>
    </row>
    <row r="2227" spans="1:10">
      <c r="A2227" s="259"/>
      <c r="B2227" s="259"/>
      <c r="C2227" s="259"/>
      <c r="D2227" s="259"/>
      <c r="E2227" s="259"/>
      <c r="F2227" s="270"/>
      <c r="G2227" s="259"/>
      <c r="H2227" s="259"/>
      <c r="I2227" s="259"/>
      <c r="J2227" s="259"/>
    </row>
    <row r="2228" spans="1:10">
      <c r="A2228" s="259"/>
      <c r="B2228" s="259"/>
      <c r="C2228" s="259"/>
      <c r="D2228" s="259"/>
      <c r="E2228" s="259"/>
      <c r="F2228" s="270"/>
      <c r="G2228" s="259"/>
      <c r="H2228" s="259"/>
      <c r="I2228" s="259"/>
      <c r="J2228" s="259"/>
    </row>
    <row r="2229" spans="1:10">
      <c r="A2229" s="259"/>
      <c r="B2229" s="259"/>
      <c r="C2229" s="259"/>
      <c r="D2229" s="259"/>
      <c r="E2229" s="259"/>
      <c r="F2229" s="270"/>
      <c r="G2229" s="259"/>
      <c r="H2229" s="259"/>
      <c r="I2229" s="259"/>
      <c r="J2229" s="259"/>
    </row>
    <row r="2230" spans="1:10">
      <c r="A2230" s="259"/>
      <c r="B2230" s="259"/>
      <c r="C2230" s="259"/>
      <c r="D2230" s="259"/>
      <c r="E2230" s="259"/>
      <c r="F2230" s="270"/>
      <c r="G2230" s="259"/>
      <c r="H2230" s="259"/>
      <c r="I2230" s="259"/>
      <c r="J2230" s="259"/>
    </row>
    <row r="2231" spans="1:10">
      <c r="A2231" s="259"/>
      <c r="B2231" s="259"/>
      <c r="C2231" s="259"/>
      <c r="D2231" s="259"/>
      <c r="E2231" s="259"/>
      <c r="F2231" s="270"/>
      <c r="G2231" s="259"/>
      <c r="H2231" s="259"/>
      <c r="I2231" s="259"/>
      <c r="J2231" s="259"/>
    </row>
    <row r="2232" spans="1:10">
      <c r="A2232" s="259"/>
      <c r="B2232" s="259"/>
      <c r="C2232" s="259"/>
      <c r="D2232" s="259"/>
      <c r="E2232" s="259"/>
      <c r="F2232" s="270"/>
      <c r="G2232" s="259"/>
      <c r="H2232" s="259"/>
      <c r="I2232" s="259"/>
      <c r="J2232" s="259"/>
    </row>
    <row r="2233" spans="1:10">
      <c r="A2233" s="259"/>
      <c r="B2233" s="259"/>
      <c r="C2233" s="259"/>
      <c r="D2233" s="259"/>
      <c r="E2233" s="259"/>
      <c r="F2233" s="270"/>
      <c r="G2233" s="259"/>
      <c r="H2233" s="259"/>
      <c r="I2233" s="259"/>
      <c r="J2233" s="259"/>
    </row>
    <row r="2234" spans="1:10">
      <c r="A2234" s="259"/>
      <c r="B2234" s="259"/>
      <c r="C2234" s="259"/>
      <c r="D2234" s="259"/>
      <c r="E2234" s="259"/>
      <c r="F2234" s="270"/>
      <c r="G2234" s="259"/>
      <c r="H2234" s="259"/>
      <c r="I2234" s="259"/>
      <c r="J2234" s="259"/>
    </row>
    <row r="2235" spans="1:10">
      <c r="A2235" s="259"/>
      <c r="B2235" s="259"/>
      <c r="C2235" s="259"/>
      <c r="D2235" s="259"/>
      <c r="E2235" s="259"/>
      <c r="F2235" s="270"/>
      <c r="G2235" s="259"/>
      <c r="H2235" s="259"/>
      <c r="I2235" s="259"/>
      <c r="J2235" s="259"/>
    </row>
    <row r="2236" spans="1:10">
      <c r="A2236" s="259"/>
      <c r="B2236" s="259"/>
      <c r="C2236" s="259"/>
      <c r="D2236" s="259"/>
      <c r="E2236" s="259"/>
      <c r="F2236" s="270"/>
      <c r="G2236" s="259"/>
      <c r="H2236" s="259"/>
      <c r="I2236" s="259"/>
      <c r="J2236" s="259"/>
    </row>
    <row r="2237" spans="1:10">
      <c r="A2237" s="259"/>
      <c r="B2237" s="259"/>
      <c r="C2237" s="259"/>
      <c r="D2237" s="259"/>
      <c r="E2237" s="259"/>
      <c r="F2237" s="270"/>
      <c r="G2237" s="259"/>
      <c r="H2237" s="259"/>
      <c r="I2237" s="259"/>
      <c r="J2237" s="259"/>
    </row>
    <row r="2238" spans="1:10">
      <c r="A2238" s="259"/>
      <c r="B2238" s="259"/>
      <c r="C2238" s="259"/>
      <c r="D2238" s="259"/>
      <c r="E2238" s="259"/>
      <c r="F2238" s="270"/>
      <c r="G2238" s="259"/>
      <c r="H2238" s="259"/>
      <c r="I2238" s="259"/>
      <c r="J2238" s="259"/>
    </row>
    <row r="2239" spans="1:10">
      <c r="A2239" s="259"/>
      <c r="B2239" s="259"/>
      <c r="C2239" s="259"/>
      <c r="D2239" s="259"/>
      <c r="E2239" s="259"/>
      <c r="F2239" s="270"/>
      <c r="G2239" s="259"/>
      <c r="H2239" s="259"/>
      <c r="I2239" s="259"/>
      <c r="J2239" s="259"/>
    </row>
    <row r="2240" spans="1:10">
      <c r="A2240" s="259"/>
      <c r="B2240" s="259"/>
      <c r="C2240" s="259"/>
      <c r="D2240" s="259"/>
      <c r="E2240" s="259"/>
      <c r="F2240" s="270"/>
      <c r="G2240" s="259"/>
      <c r="H2240" s="259"/>
      <c r="I2240" s="259"/>
      <c r="J2240" s="259"/>
    </row>
    <row r="2241" spans="1:10">
      <c r="A2241" s="259"/>
      <c r="B2241" s="259"/>
      <c r="C2241" s="259"/>
      <c r="D2241" s="259"/>
      <c r="E2241" s="259"/>
      <c r="F2241" s="270"/>
      <c r="G2241" s="259"/>
      <c r="H2241" s="259"/>
      <c r="I2241" s="259"/>
      <c r="J2241" s="259"/>
    </row>
    <row r="2242" spans="1:10">
      <c r="A2242" s="259"/>
      <c r="B2242" s="259"/>
      <c r="C2242" s="259"/>
      <c r="D2242" s="259"/>
      <c r="E2242" s="259"/>
      <c r="F2242" s="270"/>
      <c r="G2242" s="259"/>
      <c r="H2242" s="259"/>
      <c r="I2242" s="259"/>
      <c r="J2242" s="259"/>
    </row>
    <row r="2243" spans="1:10">
      <c r="A2243" s="259"/>
      <c r="B2243" s="259"/>
      <c r="C2243" s="259"/>
      <c r="D2243" s="259"/>
      <c r="E2243" s="259"/>
      <c r="F2243" s="270"/>
      <c r="G2243" s="259"/>
      <c r="H2243" s="259"/>
      <c r="I2243" s="259"/>
      <c r="J2243" s="259"/>
    </row>
    <row r="2244" spans="1:10">
      <c r="A2244" s="259"/>
      <c r="B2244" s="259"/>
      <c r="C2244" s="259"/>
      <c r="D2244" s="259"/>
      <c r="E2244" s="259"/>
      <c r="F2244" s="270"/>
      <c r="G2244" s="259"/>
      <c r="H2244" s="259"/>
      <c r="I2244" s="259"/>
      <c r="J2244" s="259"/>
    </row>
    <row r="2245" spans="1:10">
      <c r="A2245" s="259"/>
      <c r="B2245" s="259"/>
      <c r="C2245" s="259"/>
      <c r="D2245" s="259"/>
      <c r="E2245" s="259"/>
      <c r="F2245" s="270"/>
      <c r="G2245" s="259"/>
      <c r="H2245" s="259"/>
      <c r="I2245" s="259"/>
      <c r="J2245" s="259"/>
    </row>
    <row r="2246" spans="1:10">
      <c r="A2246" s="259"/>
      <c r="B2246" s="259"/>
      <c r="C2246" s="259"/>
      <c r="D2246" s="259"/>
      <c r="E2246" s="259"/>
      <c r="F2246" s="270"/>
      <c r="G2246" s="259"/>
      <c r="H2246" s="259"/>
      <c r="I2246" s="259"/>
      <c r="J2246" s="259"/>
    </row>
    <row r="2247" spans="1:10">
      <c r="A2247" s="259"/>
      <c r="B2247" s="259"/>
      <c r="C2247" s="259"/>
      <c r="D2247" s="259"/>
      <c r="E2247" s="259"/>
      <c r="F2247" s="270"/>
      <c r="G2247" s="259"/>
      <c r="H2247" s="259"/>
      <c r="I2247" s="259"/>
      <c r="J2247" s="259"/>
    </row>
    <row r="2248" spans="1:10">
      <c r="A2248" s="259"/>
      <c r="B2248" s="259"/>
      <c r="C2248" s="259"/>
      <c r="D2248" s="259"/>
      <c r="E2248" s="259"/>
      <c r="F2248" s="270"/>
      <c r="G2248" s="259"/>
      <c r="H2248" s="259"/>
      <c r="I2248" s="259"/>
      <c r="J2248" s="259"/>
    </row>
    <row r="2249" spans="1:10">
      <c r="A2249" s="259"/>
      <c r="B2249" s="259"/>
      <c r="C2249" s="259"/>
      <c r="D2249" s="259"/>
      <c r="E2249" s="259"/>
      <c r="F2249" s="270"/>
      <c r="G2249" s="259"/>
      <c r="H2249" s="259"/>
      <c r="I2249" s="259"/>
      <c r="J2249" s="259"/>
    </row>
    <row r="2250" spans="1:10">
      <c r="A2250" s="259"/>
      <c r="B2250" s="259"/>
      <c r="C2250" s="259"/>
      <c r="D2250" s="259"/>
      <c r="E2250" s="259"/>
      <c r="F2250" s="270"/>
      <c r="G2250" s="259"/>
      <c r="H2250" s="259"/>
      <c r="I2250" s="259"/>
      <c r="J2250" s="259"/>
    </row>
    <row r="2251" spans="1:10">
      <c r="A2251" s="259"/>
      <c r="B2251" s="259"/>
      <c r="C2251" s="259"/>
      <c r="D2251" s="259"/>
      <c r="E2251" s="259"/>
      <c r="F2251" s="270"/>
      <c r="G2251" s="259"/>
      <c r="H2251" s="259"/>
      <c r="I2251" s="259"/>
      <c r="J2251" s="259"/>
    </row>
    <row r="2252" spans="1:10">
      <c r="A2252" s="259"/>
      <c r="B2252" s="259"/>
      <c r="C2252" s="259"/>
      <c r="D2252" s="259"/>
      <c r="E2252" s="259"/>
      <c r="F2252" s="270"/>
      <c r="G2252" s="259"/>
      <c r="H2252" s="259"/>
      <c r="I2252" s="259"/>
      <c r="J2252" s="259"/>
    </row>
    <row r="2253" spans="1:10">
      <c r="A2253" s="259"/>
      <c r="B2253" s="259"/>
      <c r="C2253" s="259"/>
      <c r="D2253" s="259"/>
      <c r="E2253" s="259"/>
      <c r="F2253" s="270"/>
      <c r="G2253" s="259"/>
      <c r="H2253" s="259"/>
      <c r="I2253" s="259"/>
      <c r="J2253" s="259"/>
    </row>
    <row r="2254" spans="1:10">
      <c r="A2254" s="259"/>
      <c r="B2254" s="259"/>
      <c r="C2254" s="259"/>
      <c r="D2254" s="259"/>
      <c r="E2254" s="259"/>
      <c r="F2254" s="270"/>
      <c r="G2254" s="259"/>
      <c r="H2254" s="259"/>
      <c r="I2254" s="259"/>
      <c r="J2254" s="259"/>
    </row>
    <row r="2255" spans="1:10">
      <c r="A2255" s="259"/>
      <c r="B2255" s="259"/>
      <c r="C2255" s="259"/>
      <c r="D2255" s="259"/>
      <c r="E2255" s="259"/>
      <c r="F2255" s="270"/>
      <c r="G2255" s="259"/>
      <c r="H2255" s="259"/>
      <c r="I2255" s="259"/>
      <c r="J2255" s="259"/>
    </row>
    <row r="2256" spans="1:10">
      <c r="A2256" s="259"/>
      <c r="B2256" s="259"/>
      <c r="C2256" s="259"/>
      <c r="D2256" s="259"/>
      <c r="E2256" s="259"/>
      <c r="F2256" s="270"/>
      <c r="G2256" s="259"/>
      <c r="H2256" s="259"/>
      <c r="I2256" s="259"/>
      <c r="J2256" s="259"/>
    </row>
    <row r="2257" spans="1:10">
      <c r="A2257" s="259"/>
      <c r="B2257" s="259"/>
      <c r="C2257" s="259"/>
      <c r="D2257" s="259"/>
      <c r="E2257" s="259"/>
      <c r="F2257" s="270"/>
      <c r="G2257" s="259"/>
      <c r="H2257" s="259"/>
      <c r="I2257" s="259"/>
      <c r="J2257" s="259"/>
    </row>
    <row r="2258" spans="1:10">
      <c r="A2258" s="259"/>
      <c r="B2258" s="259"/>
      <c r="C2258" s="259"/>
      <c r="D2258" s="259"/>
      <c r="E2258" s="259"/>
      <c r="F2258" s="270"/>
      <c r="G2258" s="259"/>
      <c r="H2258" s="259"/>
      <c r="I2258" s="259"/>
      <c r="J2258" s="259"/>
    </row>
    <row r="2259" spans="1:10">
      <c r="A2259" s="259"/>
      <c r="B2259" s="259"/>
      <c r="C2259" s="259"/>
      <c r="D2259" s="259"/>
      <c r="E2259" s="259"/>
      <c r="F2259" s="270"/>
      <c r="G2259" s="259"/>
      <c r="H2259" s="259"/>
      <c r="I2259" s="259"/>
      <c r="J2259" s="259"/>
    </row>
    <row r="2260" spans="1:10">
      <c r="A2260" s="259"/>
      <c r="B2260" s="259"/>
      <c r="C2260" s="259"/>
      <c r="D2260" s="259"/>
      <c r="E2260" s="259"/>
      <c r="F2260" s="270"/>
      <c r="G2260" s="259"/>
      <c r="H2260" s="259"/>
      <c r="I2260" s="259"/>
      <c r="J2260" s="259"/>
    </row>
    <row r="2261" spans="1:10">
      <c r="A2261" s="259"/>
      <c r="B2261" s="259"/>
      <c r="C2261" s="259"/>
      <c r="D2261" s="259"/>
      <c r="E2261" s="259"/>
      <c r="F2261" s="270"/>
      <c r="G2261" s="259"/>
      <c r="H2261" s="259"/>
      <c r="I2261" s="259"/>
      <c r="J2261" s="259"/>
    </row>
    <row r="2262" spans="1:10">
      <c r="A2262" s="259"/>
      <c r="B2262" s="259"/>
      <c r="C2262" s="259"/>
      <c r="D2262" s="259"/>
      <c r="E2262" s="259"/>
      <c r="F2262" s="270"/>
      <c r="G2262" s="259"/>
      <c r="H2262" s="259"/>
      <c r="I2262" s="259"/>
      <c r="J2262" s="259"/>
    </row>
    <row r="2263" spans="1:10">
      <c r="A2263" s="259"/>
      <c r="B2263" s="259"/>
      <c r="C2263" s="259"/>
      <c r="D2263" s="259"/>
      <c r="E2263" s="259"/>
      <c r="F2263" s="270"/>
      <c r="G2263" s="259"/>
      <c r="H2263" s="259"/>
      <c r="I2263" s="259"/>
      <c r="J2263" s="259"/>
    </row>
    <row r="2264" spans="1:10">
      <c r="A2264" s="259"/>
      <c r="B2264" s="259"/>
      <c r="C2264" s="259"/>
      <c r="D2264" s="259"/>
      <c r="E2264" s="259"/>
      <c r="F2264" s="270"/>
      <c r="G2264" s="259"/>
      <c r="H2264" s="259"/>
      <c r="I2264" s="259"/>
      <c r="J2264" s="259"/>
    </row>
    <row r="2265" spans="1:10">
      <c r="A2265" s="259"/>
      <c r="B2265" s="259"/>
      <c r="C2265" s="259"/>
      <c r="D2265" s="259"/>
      <c r="E2265" s="259"/>
      <c r="F2265" s="270"/>
      <c r="G2265" s="259"/>
      <c r="H2265" s="259"/>
      <c r="I2265" s="259"/>
      <c r="J2265" s="259"/>
    </row>
    <row r="2266" spans="1:10">
      <c r="A2266" s="259"/>
      <c r="B2266" s="259"/>
      <c r="C2266" s="259"/>
      <c r="D2266" s="259"/>
      <c r="E2266" s="259"/>
      <c r="F2266" s="270"/>
      <c r="G2266" s="259"/>
      <c r="H2266" s="259"/>
      <c r="I2266" s="259"/>
      <c r="J2266" s="259"/>
    </row>
    <row r="2267" spans="1:10">
      <c r="A2267" s="259"/>
      <c r="B2267" s="259"/>
      <c r="C2267" s="259"/>
      <c r="D2267" s="259"/>
      <c r="E2267" s="259"/>
      <c r="F2267" s="270"/>
      <c r="G2267" s="259"/>
      <c r="H2267" s="259"/>
      <c r="I2267" s="259"/>
      <c r="J2267" s="259"/>
    </row>
    <row r="2268" spans="1:10">
      <c r="A2268" s="259"/>
      <c r="B2268" s="259"/>
      <c r="C2268" s="259"/>
      <c r="D2268" s="259"/>
      <c r="E2268" s="259"/>
      <c r="F2268" s="270"/>
      <c r="G2268" s="259"/>
      <c r="H2268" s="259"/>
      <c r="I2268" s="259"/>
      <c r="J2268" s="259"/>
    </row>
    <row r="2269" spans="1:10">
      <c r="A2269" s="259"/>
      <c r="B2269" s="259"/>
      <c r="C2269" s="259"/>
      <c r="D2269" s="259"/>
      <c r="E2269" s="259"/>
      <c r="F2269" s="270"/>
      <c r="G2269" s="259"/>
      <c r="H2269" s="259"/>
      <c r="I2269" s="259"/>
      <c r="J2269" s="259"/>
    </row>
    <row r="2270" spans="1:10">
      <c r="A2270" s="259"/>
      <c r="B2270" s="259"/>
      <c r="C2270" s="259"/>
      <c r="D2270" s="259"/>
      <c r="E2270" s="259"/>
      <c r="F2270" s="270"/>
      <c r="G2270" s="259"/>
      <c r="H2270" s="259"/>
      <c r="I2270" s="259"/>
      <c r="J2270" s="259"/>
    </row>
    <row r="2271" spans="1:10">
      <c r="A2271" s="259"/>
      <c r="B2271" s="259"/>
      <c r="C2271" s="259"/>
      <c r="D2271" s="259"/>
      <c r="E2271" s="259"/>
      <c r="F2271" s="270"/>
      <c r="G2271" s="259"/>
      <c r="H2271" s="259"/>
      <c r="I2271" s="259"/>
      <c r="J2271" s="259"/>
    </row>
    <row r="2272" spans="1:10">
      <c r="A2272" s="259"/>
      <c r="B2272" s="259"/>
      <c r="C2272" s="259"/>
      <c r="D2272" s="259"/>
      <c r="E2272" s="259"/>
      <c r="F2272" s="270"/>
      <c r="G2272" s="259"/>
      <c r="H2272" s="259"/>
      <c r="I2272" s="259"/>
      <c r="J2272" s="259"/>
    </row>
    <row r="2273" spans="1:10">
      <c r="A2273" s="259"/>
      <c r="B2273" s="259"/>
      <c r="C2273" s="259"/>
      <c r="D2273" s="259"/>
      <c r="E2273" s="259"/>
      <c r="F2273" s="270"/>
      <c r="G2273" s="259"/>
      <c r="H2273" s="259"/>
      <c r="I2273" s="259"/>
      <c r="J2273" s="259"/>
    </row>
    <row r="2274" spans="1:10">
      <c r="A2274" s="259"/>
      <c r="B2274" s="259"/>
      <c r="C2274" s="259"/>
      <c r="D2274" s="259"/>
      <c r="E2274" s="259"/>
      <c r="F2274" s="270"/>
      <c r="G2274" s="259"/>
      <c r="H2274" s="259"/>
      <c r="I2274" s="259"/>
      <c r="J2274" s="259"/>
    </row>
    <row r="2275" spans="1:10">
      <c r="A2275" s="259"/>
      <c r="B2275" s="259"/>
      <c r="C2275" s="259"/>
      <c r="D2275" s="259"/>
      <c r="E2275" s="259"/>
      <c r="F2275" s="270"/>
      <c r="G2275" s="259"/>
      <c r="H2275" s="259"/>
      <c r="I2275" s="259"/>
      <c r="J2275" s="259"/>
    </row>
    <row r="2276" spans="1:10">
      <c r="A2276" s="259"/>
      <c r="B2276" s="259"/>
      <c r="C2276" s="259"/>
      <c r="D2276" s="259"/>
      <c r="E2276" s="259"/>
      <c r="F2276" s="270"/>
      <c r="G2276" s="259"/>
      <c r="H2276" s="259"/>
      <c r="I2276" s="259"/>
      <c r="J2276" s="259"/>
    </row>
    <row r="2277" spans="1:10">
      <c r="A2277" s="259"/>
      <c r="B2277" s="259"/>
      <c r="C2277" s="259"/>
      <c r="D2277" s="259"/>
      <c r="E2277" s="259"/>
      <c r="F2277" s="270"/>
      <c r="G2277" s="259"/>
      <c r="H2277" s="259"/>
      <c r="I2277" s="259"/>
      <c r="J2277" s="259"/>
    </row>
    <row r="2278" spans="1:10">
      <c r="A2278" s="259"/>
      <c r="B2278" s="259"/>
      <c r="C2278" s="259"/>
      <c r="D2278" s="259"/>
      <c r="E2278" s="259"/>
      <c r="F2278" s="270"/>
      <c r="G2278" s="259"/>
      <c r="H2278" s="259"/>
      <c r="I2278" s="259"/>
      <c r="J2278" s="259"/>
    </row>
    <row r="2279" spans="1:10">
      <c r="A2279" s="259"/>
      <c r="B2279" s="259"/>
      <c r="C2279" s="259"/>
      <c r="D2279" s="259"/>
      <c r="E2279" s="259"/>
      <c r="F2279" s="270"/>
      <c r="G2279" s="259"/>
      <c r="H2279" s="259"/>
      <c r="I2279" s="259"/>
      <c r="J2279" s="259"/>
    </row>
    <row r="2280" spans="1:10">
      <c r="A2280" s="259"/>
      <c r="B2280" s="259"/>
      <c r="C2280" s="259"/>
      <c r="D2280" s="259"/>
      <c r="E2280" s="259"/>
      <c r="F2280" s="270"/>
      <c r="G2280" s="259"/>
      <c r="H2280" s="259"/>
      <c r="I2280" s="259"/>
      <c r="J2280" s="259"/>
    </row>
    <row r="2281" spans="1:10">
      <c r="A2281" s="259"/>
      <c r="B2281" s="259"/>
      <c r="C2281" s="259"/>
      <c r="D2281" s="259"/>
      <c r="E2281" s="259"/>
      <c r="F2281" s="270"/>
      <c r="G2281" s="259"/>
      <c r="H2281" s="259"/>
      <c r="I2281" s="259"/>
      <c r="J2281" s="259"/>
    </row>
    <row r="2282" spans="1:10">
      <c r="A2282" s="259"/>
      <c r="B2282" s="259"/>
      <c r="C2282" s="259"/>
      <c r="D2282" s="259"/>
      <c r="E2282" s="259"/>
      <c r="F2282" s="270"/>
      <c r="G2282" s="259"/>
      <c r="H2282" s="259"/>
      <c r="I2282" s="259"/>
      <c r="J2282" s="259"/>
    </row>
    <row r="2283" spans="1:10">
      <c r="A2283" s="259"/>
      <c r="B2283" s="259"/>
      <c r="C2283" s="259"/>
      <c r="D2283" s="259"/>
      <c r="E2283" s="259"/>
      <c r="F2283" s="270"/>
      <c r="G2283" s="259"/>
      <c r="H2283" s="259"/>
      <c r="I2283" s="259"/>
      <c r="J2283" s="259"/>
    </row>
    <row r="2284" spans="1:10">
      <c r="A2284" s="259"/>
      <c r="B2284" s="259"/>
      <c r="C2284" s="259"/>
      <c r="D2284" s="259"/>
      <c r="E2284" s="259"/>
      <c r="F2284" s="270"/>
      <c r="G2284" s="259"/>
      <c r="H2284" s="259"/>
      <c r="I2284" s="259"/>
      <c r="J2284" s="259"/>
    </row>
    <row r="2285" spans="1:10">
      <c r="A2285" s="259"/>
      <c r="B2285" s="259"/>
      <c r="C2285" s="259"/>
      <c r="D2285" s="259"/>
      <c r="E2285" s="259"/>
      <c r="F2285" s="270"/>
      <c r="G2285" s="259"/>
      <c r="H2285" s="259"/>
      <c r="I2285" s="259"/>
      <c r="J2285" s="259"/>
    </row>
    <row r="2286" spans="1:10">
      <c r="A2286" s="259"/>
      <c r="B2286" s="259"/>
      <c r="C2286" s="259"/>
      <c r="D2286" s="259"/>
      <c r="E2286" s="259"/>
      <c r="F2286" s="270"/>
      <c r="G2286" s="259"/>
      <c r="H2286" s="259"/>
      <c r="I2286" s="259"/>
      <c r="J2286" s="259"/>
    </row>
    <row r="2287" spans="1:10">
      <c r="A2287" s="259"/>
      <c r="B2287" s="259"/>
      <c r="C2287" s="259"/>
      <c r="D2287" s="259"/>
      <c r="E2287" s="259"/>
      <c r="F2287" s="270"/>
      <c r="G2287" s="259"/>
      <c r="H2287" s="259"/>
      <c r="I2287" s="259"/>
      <c r="J2287" s="259"/>
    </row>
    <row r="2288" spans="1:10">
      <c r="A2288" s="259"/>
      <c r="B2288" s="259"/>
      <c r="C2288" s="259"/>
      <c r="D2288" s="259"/>
      <c r="E2288" s="259"/>
      <c r="F2288" s="270"/>
      <c r="G2288" s="259"/>
      <c r="H2288" s="259"/>
      <c r="I2288" s="259"/>
      <c r="J2288" s="259"/>
    </row>
    <row r="2289" spans="1:10">
      <c r="A2289" s="259"/>
      <c r="B2289" s="259"/>
      <c r="C2289" s="259"/>
      <c r="D2289" s="259"/>
      <c r="E2289" s="259"/>
      <c r="F2289" s="270"/>
      <c r="G2289" s="259"/>
      <c r="H2289" s="259"/>
      <c r="I2289" s="259"/>
      <c r="J2289" s="259"/>
    </row>
    <row r="2290" spans="1:10">
      <c r="A2290" s="259"/>
      <c r="B2290" s="259"/>
      <c r="C2290" s="259"/>
      <c r="D2290" s="259"/>
      <c r="E2290" s="259"/>
      <c r="F2290" s="270"/>
      <c r="G2290" s="259"/>
      <c r="H2290" s="259"/>
      <c r="I2290" s="259"/>
      <c r="J2290" s="259"/>
    </row>
    <row r="2291" spans="1:10">
      <c r="A2291" s="259"/>
      <c r="B2291" s="259"/>
      <c r="C2291" s="259"/>
      <c r="D2291" s="259"/>
      <c r="E2291" s="259"/>
      <c r="F2291" s="270"/>
      <c r="G2291" s="259"/>
      <c r="H2291" s="259"/>
      <c r="I2291" s="259"/>
      <c r="J2291" s="259"/>
    </row>
    <row r="2292" spans="1:10">
      <c r="A2292" s="259"/>
      <c r="B2292" s="259"/>
      <c r="C2292" s="259"/>
      <c r="D2292" s="259"/>
      <c r="E2292" s="259"/>
      <c r="F2292" s="270"/>
      <c r="G2292" s="259"/>
      <c r="H2292" s="259"/>
      <c r="I2292" s="259"/>
      <c r="J2292" s="259"/>
    </row>
    <row r="2293" spans="1:10">
      <c r="A2293" s="259"/>
      <c r="B2293" s="259"/>
      <c r="C2293" s="259"/>
      <c r="D2293" s="259"/>
      <c r="E2293" s="259"/>
      <c r="F2293" s="270"/>
      <c r="G2293" s="259"/>
      <c r="H2293" s="259"/>
      <c r="I2293" s="259"/>
      <c r="J2293" s="259"/>
    </row>
    <row r="2294" spans="1:10">
      <c r="A2294" s="259"/>
      <c r="B2294" s="259"/>
      <c r="C2294" s="259"/>
      <c r="D2294" s="259"/>
      <c r="E2294" s="259"/>
      <c r="F2294" s="270"/>
      <c r="G2294" s="259"/>
      <c r="H2294" s="259"/>
      <c r="I2294" s="259"/>
      <c r="J2294" s="259"/>
    </row>
    <row r="2295" spans="1:10">
      <c r="A2295" s="259"/>
      <c r="B2295" s="259"/>
      <c r="C2295" s="259"/>
      <c r="D2295" s="259"/>
      <c r="E2295" s="259"/>
      <c r="F2295" s="270"/>
      <c r="G2295" s="259"/>
      <c r="H2295" s="259"/>
      <c r="I2295" s="259"/>
      <c r="J2295" s="259"/>
    </row>
    <row r="2296" spans="1:10">
      <c r="A2296" s="259"/>
      <c r="B2296" s="259"/>
      <c r="C2296" s="259"/>
      <c r="D2296" s="259"/>
      <c r="E2296" s="259"/>
      <c r="F2296" s="270"/>
      <c r="G2296" s="259"/>
      <c r="H2296" s="259"/>
      <c r="I2296" s="259"/>
      <c r="J2296" s="259"/>
    </row>
    <row r="2297" spans="1:10">
      <c r="A2297" s="259"/>
      <c r="B2297" s="259"/>
      <c r="C2297" s="259"/>
      <c r="D2297" s="259"/>
      <c r="E2297" s="259"/>
      <c r="F2297" s="270"/>
      <c r="G2297" s="259"/>
      <c r="H2297" s="259"/>
      <c r="I2297" s="259"/>
      <c r="J2297" s="259"/>
    </row>
    <row r="2298" spans="1:10">
      <c r="A2298" s="259"/>
      <c r="B2298" s="259"/>
      <c r="C2298" s="259"/>
      <c r="D2298" s="259"/>
      <c r="E2298" s="259"/>
      <c r="F2298" s="270"/>
      <c r="G2298" s="259"/>
      <c r="H2298" s="259"/>
      <c r="I2298" s="259"/>
      <c r="J2298" s="259"/>
    </row>
    <row r="2299" spans="1:10">
      <c r="A2299" s="259"/>
      <c r="B2299" s="259"/>
      <c r="C2299" s="259"/>
      <c r="D2299" s="259"/>
      <c r="E2299" s="259"/>
      <c r="F2299" s="270"/>
      <c r="G2299" s="259"/>
      <c r="H2299" s="259"/>
      <c r="I2299" s="259"/>
      <c r="J2299" s="259"/>
    </row>
    <row r="2300" spans="1:10">
      <c r="A2300" s="259"/>
      <c r="B2300" s="259"/>
      <c r="C2300" s="259"/>
      <c r="D2300" s="259"/>
      <c r="E2300" s="259"/>
      <c r="F2300" s="270"/>
      <c r="G2300" s="259"/>
      <c r="H2300" s="259"/>
      <c r="I2300" s="259"/>
      <c r="J2300" s="259"/>
    </row>
    <row r="2301" spans="1:10">
      <c r="A2301" s="259"/>
      <c r="B2301" s="259"/>
      <c r="C2301" s="259"/>
      <c r="D2301" s="259"/>
      <c r="E2301" s="259"/>
      <c r="F2301" s="270"/>
      <c r="G2301" s="259"/>
      <c r="H2301" s="259"/>
      <c r="I2301" s="259"/>
      <c r="J2301" s="259"/>
    </row>
    <row r="2302" spans="1:10">
      <c r="A2302" s="259"/>
      <c r="B2302" s="259"/>
      <c r="C2302" s="259"/>
      <c r="D2302" s="259"/>
      <c r="E2302" s="259"/>
      <c r="F2302" s="270"/>
      <c r="G2302" s="259"/>
      <c r="H2302" s="259"/>
      <c r="I2302" s="259"/>
      <c r="J2302" s="259"/>
    </row>
    <row r="2303" spans="1:10">
      <c r="A2303" s="259"/>
      <c r="B2303" s="259"/>
      <c r="C2303" s="259"/>
      <c r="D2303" s="259"/>
      <c r="E2303" s="259"/>
      <c r="F2303" s="270"/>
      <c r="G2303" s="259"/>
      <c r="H2303" s="259"/>
      <c r="I2303" s="259"/>
      <c r="J2303" s="259"/>
    </row>
    <row r="2304" spans="1:10">
      <c r="A2304" s="259"/>
      <c r="B2304" s="259"/>
      <c r="C2304" s="259"/>
      <c r="D2304" s="259"/>
      <c r="E2304" s="259"/>
      <c r="F2304" s="270"/>
      <c r="G2304" s="259"/>
      <c r="H2304" s="259"/>
      <c r="I2304" s="259"/>
      <c r="J2304" s="259"/>
    </row>
    <row r="2305" spans="1:10">
      <c r="A2305" s="259"/>
      <c r="B2305" s="259"/>
      <c r="C2305" s="259"/>
      <c r="D2305" s="259"/>
      <c r="E2305" s="259"/>
      <c r="F2305" s="270"/>
      <c r="G2305" s="259"/>
      <c r="H2305" s="259"/>
      <c r="I2305" s="259"/>
      <c r="J2305" s="259"/>
    </row>
    <row r="2306" spans="1:10">
      <c r="A2306" s="259"/>
      <c r="B2306" s="259"/>
      <c r="C2306" s="259"/>
      <c r="D2306" s="259"/>
      <c r="E2306" s="259"/>
      <c r="F2306" s="270"/>
      <c r="G2306" s="259"/>
      <c r="H2306" s="259"/>
      <c r="I2306" s="259"/>
      <c r="J2306" s="259"/>
    </row>
    <row r="2307" spans="1:10">
      <c r="A2307" s="259"/>
      <c r="B2307" s="259"/>
      <c r="C2307" s="259"/>
      <c r="D2307" s="259"/>
      <c r="E2307" s="259"/>
      <c r="F2307" s="270"/>
      <c r="G2307" s="259"/>
      <c r="H2307" s="259"/>
      <c r="I2307" s="259"/>
      <c r="J2307" s="259"/>
    </row>
    <row r="2308" spans="1:10">
      <c r="A2308" s="259"/>
      <c r="B2308" s="259"/>
      <c r="C2308" s="259"/>
      <c r="D2308" s="259"/>
      <c r="E2308" s="259"/>
      <c r="F2308" s="270"/>
      <c r="G2308" s="259"/>
      <c r="H2308" s="259"/>
      <c r="I2308" s="259"/>
      <c r="J2308" s="259"/>
    </row>
    <row r="2309" spans="1:10">
      <c r="A2309" s="259"/>
      <c r="B2309" s="259"/>
      <c r="C2309" s="259"/>
      <c r="D2309" s="259"/>
      <c r="E2309" s="259"/>
      <c r="F2309" s="270"/>
      <c r="G2309" s="259"/>
      <c r="H2309" s="259"/>
      <c r="I2309" s="259"/>
      <c r="J2309" s="259"/>
    </row>
    <row r="2310" spans="1:10">
      <c r="A2310" s="259"/>
      <c r="B2310" s="259"/>
      <c r="C2310" s="259"/>
      <c r="D2310" s="259"/>
      <c r="E2310" s="259"/>
      <c r="F2310" s="270"/>
      <c r="G2310" s="259"/>
      <c r="H2310" s="259"/>
      <c r="I2310" s="259"/>
      <c r="J2310" s="259"/>
    </row>
    <row r="2311" spans="1:10">
      <c r="A2311" s="259"/>
      <c r="B2311" s="259"/>
      <c r="C2311" s="259"/>
      <c r="D2311" s="259"/>
      <c r="E2311" s="259"/>
      <c r="F2311" s="270"/>
      <c r="G2311" s="259"/>
      <c r="H2311" s="259"/>
      <c r="I2311" s="259"/>
      <c r="J2311" s="259"/>
    </row>
    <row r="2312" spans="1:10">
      <c r="A2312" s="259"/>
      <c r="B2312" s="259"/>
      <c r="C2312" s="259"/>
      <c r="D2312" s="259"/>
      <c r="E2312" s="259"/>
      <c r="F2312" s="270"/>
      <c r="G2312" s="259"/>
      <c r="H2312" s="259"/>
      <c r="I2312" s="259"/>
      <c r="J2312" s="259"/>
    </row>
    <row r="2313" spans="1:10">
      <c r="A2313" s="259"/>
      <c r="B2313" s="259"/>
      <c r="C2313" s="259"/>
      <c r="D2313" s="259"/>
      <c r="E2313" s="259"/>
      <c r="F2313" s="270"/>
      <c r="G2313" s="259"/>
      <c r="H2313" s="259"/>
      <c r="I2313" s="259"/>
      <c r="J2313" s="259"/>
    </row>
    <row r="2314" spans="1:10">
      <c r="A2314" s="259"/>
      <c r="B2314" s="259"/>
      <c r="C2314" s="259"/>
      <c r="D2314" s="259"/>
      <c r="E2314" s="259"/>
      <c r="F2314" s="270"/>
      <c r="G2314" s="259"/>
      <c r="H2314" s="259"/>
      <c r="I2314" s="259"/>
      <c r="J2314" s="259"/>
    </row>
    <row r="2315" spans="1:10">
      <c r="A2315" s="259"/>
      <c r="B2315" s="259"/>
      <c r="C2315" s="259"/>
      <c r="D2315" s="259"/>
      <c r="E2315" s="259"/>
      <c r="F2315" s="270"/>
      <c r="G2315" s="259"/>
      <c r="H2315" s="259"/>
      <c r="I2315" s="259"/>
      <c r="J2315" s="259"/>
    </row>
    <row r="2316" spans="1:10">
      <c r="A2316" s="259"/>
      <c r="B2316" s="259"/>
      <c r="C2316" s="259"/>
      <c r="D2316" s="259"/>
      <c r="E2316" s="259"/>
      <c r="F2316" s="270"/>
      <c r="G2316" s="259"/>
      <c r="H2316" s="259"/>
      <c r="I2316" s="259"/>
      <c r="J2316" s="259"/>
    </row>
    <row r="2317" spans="1:10">
      <c r="A2317" s="259"/>
      <c r="B2317" s="259"/>
      <c r="C2317" s="259"/>
      <c r="D2317" s="259"/>
      <c r="E2317" s="259"/>
      <c r="F2317" s="270"/>
      <c r="G2317" s="259"/>
      <c r="H2317" s="259"/>
      <c r="I2317" s="259"/>
      <c r="J2317" s="259"/>
    </row>
    <row r="2318" spans="1:10">
      <c r="A2318" s="259"/>
      <c r="B2318" s="259"/>
      <c r="C2318" s="259"/>
      <c r="D2318" s="259"/>
      <c r="E2318" s="259"/>
      <c r="F2318" s="270"/>
      <c r="G2318" s="259"/>
      <c r="H2318" s="259"/>
      <c r="I2318" s="259"/>
      <c r="J2318" s="259"/>
    </row>
    <row r="2319" spans="1:10">
      <c r="A2319" s="259"/>
      <c r="B2319" s="259"/>
      <c r="C2319" s="259"/>
      <c r="D2319" s="259"/>
      <c r="E2319" s="259"/>
      <c r="F2319" s="270"/>
      <c r="G2319" s="259"/>
      <c r="H2319" s="259"/>
      <c r="I2319" s="259"/>
      <c r="J2319" s="259"/>
    </row>
    <row r="2320" spans="1:10">
      <c r="A2320" s="259"/>
      <c r="B2320" s="259"/>
      <c r="C2320" s="259"/>
      <c r="D2320" s="259"/>
      <c r="E2320" s="259"/>
      <c r="F2320" s="270"/>
      <c r="G2320" s="259"/>
      <c r="H2320" s="259"/>
      <c r="I2320" s="259"/>
      <c r="J2320" s="259"/>
    </row>
    <row r="2321" spans="1:10">
      <c r="A2321" s="259"/>
      <c r="B2321" s="259"/>
      <c r="C2321" s="259"/>
      <c r="D2321" s="259"/>
      <c r="E2321" s="259"/>
      <c r="F2321" s="270"/>
      <c r="G2321" s="259"/>
      <c r="H2321" s="259"/>
      <c r="I2321" s="259"/>
      <c r="J2321" s="259"/>
    </row>
    <row r="2322" spans="1:10">
      <c r="A2322" s="259"/>
      <c r="B2322" s="259"/>
      <c r="C2322" s="259"/>
      <c r="D2322" s="259"/>
      <c r="E2322" s="259"/>
      <c r="F2322" s="270"/>
      <c r="G2322" s="259"/>
      <c r="H2322" s="259"/>
      <c r="I2322" s="259"/>
      <c r="J2322" s="259"/>
    </row>
    <row r="2323" spans="1:10">
      <c r="A2323" s="259"/>
      <c r="B2323" s="259"/>
      <c r="C2323" s="259"/>
      <c r="D2323" s="259"/>
      <c r="E2323" s="259"/>
      <c r="F2323" s="270"/>
      <c r="G2323" s="259"/>
      <c r="H2323" s="259"/>
      <c r="I2323" s="259"/>
      <c r="J2323" s="259"/>
    </row>
    <row r="2324" spans="1:10">
      <c r="A2324" s="259"/>
      <c r="B2324" s="259"/>
      <c r="C2324" s="259"/>
      <c r="D2324" s="259"/>
      <c r="E2324" s="259"/>
      <c r="F2324" s="270"/>
      <c r="G2324" s="259"/>
      <c r="H2324" s="259"/>
      <c r="I2324" s="259"/>
      <c r="J2324" s="259"/>
    </row>
    <row r="2325" spans="1:10">
      <c r="A2325" s="259"/>
      <c r="B2325" s="259"/>
      <c r="C2325" s="259"/>
      <c r="D2325" s="259"/>
      <c r="E2325" s="259"/>
      <c r="F2325" s="270"/>
      <c r="G2325" s="259"/>
      <c r="H2325" s="259"/>
      <c r="I2325" s="259"/>
      <c r="J2325" s="259"/>
    </row>
    <row r="2326" spans="1:10">
      <c r="A2326" s="259"/>
      <c r="B2326" s="259"/>
      <c r="C2326" s="259"/>
      <c r="D2326" s="259"/>
      <c r="E2326" s="259"/>
      <c r="F2326" s="270"/>
      <c r="G2326" s="259"/>
      <c r="H2326" s="259"/>
      <c r="I2326" s="259"/>
      <c r="J2326" s="259"/>
    </row>
    <row r="2327" spans="1:10">
      <c r="A2327" s="259"/>
      <c r="B2327" s="259"/>
      <c r="C2327" s="259"/>
      <c r="D2327" s="259"/>
      <c r="E2327" s="259"/>
      <c r="F2327" s="270"/>
      <c r="G2327" s="259"/>
      <c r="H2327" s="259"/>
      <c r="I2327" s="259"/>
      <c r="J2327" s="259"/>
    </row>
    <row r="2328" spans="1:10">
      <c r="A2328" s="259"/>
      <c r="B2328" s="259"/>
      <c r="C2328" s="259"/>
      <c r="D2328" s="259"/>
      <c r="E2328" s="259"/>
      <c r="F2328" s="270"/>
      <c r="G2328" s="259"/>
      <c r="H2328" s="259"/>
      <c r="I2328" s="259"/>
      <c r="J2328" s="259"/>
    </row>
    <row r="2329" spans="1:10">
      <c r="A2329" s="259"/>
      <c r="B2329" s="259"/>
      <c r="C2329" s="259"/>
      <c r="D2329" s="259"/>
      <c r="E2329" s="259"/>
      <c r="F2329" s="270"/>
      <c r="G2329" s="259"/>
      <c r="H2329" s="259"/>
      <c r="I2329" s="259"/>
      <c r="J2329" s="259"/>
    </row>
    <row r="2330" spans="1:10">
      <c r="A2330" s="259"/>
      <c r="B2330" s="259"/>
      <c r="C2330" s="259"/>
      <c r="D2330" s="259"/>
      <c r="E2330" s="259"/>
      <c r="F2330" s="270"/>
      <c r="G2330" s="259"/>
      <c r="H2330" s="259"/>
      <c r="I2330" s="259"/>
      <c r="J2330" s="259"/>
    </row>
    <row r="2331" spans="1:10">
      <c r="A2331" s="259"/>
      <c r="B2331" s="259"/>
      <c r="C2331" s="259"/>
      <c r="D2331" s="259"/>
      <c r="E2331" s="259"/>
      <c r="F2331" s="270"/>
      <c r="G2331" s="259"/>
      <c r="H2331" s="259"/>
      <c r="I2331" s="259"/>
      <c r="J2331" s="259"/>
    </row>
    <row r="2332" spans="1:10">
      <c r="A2332" s="259"/>
      <c r="B2332" s="259"/>
      <c r="C2332" s="259"/>
      <c r="D2332" s="259"/>
      <c r="E2332" s="259"/>
      <c r="F2332" s="270"/>
      <c r="G2332" s="259"/>
      <c r="H2332" s="259"/>
      <c r="I2332" s="259"/>
      <c r="J2332" s="259"/>
    </row>
    <row r="2333" spans="1:10">
      <c r="A2333" s="259"/>
      <c r="B2333" s="259"/>
      <c r="C2333" s="259"/>
      <c r="D2333" s="259"/>
      <c r="E2333" s="259"/>
      <c r="F2333" s="270"/>
      <c r="G2333" s="259"/>
      <c r="H2333" s="259"/>
      <c r="I2333" s="259"/>
      <c r="J2333" s="259"/>
    </row>
    <row r="2334" spans="1:10">
      <c r="A2334" s="259"/>
      <c r="B2334" s="259"/>
      <c r="C2334" s="259"/>
      <c r="D2334" s="259"/>
      <c r="E2334" s="259"/>
      <c r="F2334" s="270"/>
      <c r="G2334" s="259"/>
      <c r="H2334" s="259"/>
      <c r="I2334" s="259"/>
      <c r="J2334" s="259"/>
    </row>
    <row r="2335" spans="1:10">
      <c r="A2335" s="259"/>
      <c r="B2335" s="259"/>
      <c r="C2335" s="259"/>
      <c r="D2335" s="259"/>
      <c r="E2335" s="259"/>
      <c r="F2335" s="270"/>
      <c r="G2335" s="259"/>
      <c r="H2335" s="259"/>
      <c r="I2335" s="259"/>
      <c r="J2335" s="259"/>
    </row>
    <row r="2336" spans="1:10">
      <c r="A2336" s="259"/>
      <c r="B2336" s="259"/>
      <c r="C2336" s="259"/>
      <c r="D2336" s="259"/>
      <c r="E2336" s="259"/>
      <c r="F2336" s="270"/>
      <c r="G2336" s="259"/>
      <c r="H2336" s="259"/>
      <c r="I2336" s="259"/>
      <c r="J2336" s="259"/>
    </row>
    <row r="2337" spans="1:10">
      <c r="A2337" s="259"/>
      <c r="B2337" s="259"/>
      <c r="C2337" s="259"/>
      <c r="D2337" s="259"/>
      <c r="E2337" s="259"/>
      <c r="F2337" s="270"/>
      <c r="G2337" s="259"/>
      <c r="H2337" s="259"/>
      <c r="I2337" s="259"/>
      <c r="J2337" s="259"/>
    </row>
    <row r="2338" spans="1:10">
      <c r="A2338" s="259"/>
      <c r="B2338" s="259"/>
      <c r="C2338" s="259"/>
      <c r="D2338" s="259"/>
      <c r="E2338" s="259"/>
      <c r="F2338" s="270"/>
      <c r="G2338" s="259"/>
      <c r="H2338" s="259"/>
      <c r="I2338" s="259"/>
      <c r="J2338" s="259"/>
    </row>
    <row r="2339" spans="1:10">
      <c r="A2339" s="259"/>
      <c r="B2339" s="259"/>
      <c r="C2339" s="259"/>
      <c r="D2339" s="259"/>
      <c r="E2339" s="259"/>
      <c r="F2339" s="270"/>
      <c r="G2339" s="259"/>
      <c r="H2339" s="259"/>
      <c r="I2339" s="259"/>
      <c r="J2339" s="259"/>
    </row>
    <row r="2340" spans="1:10">
      <c r="A2340" s="259"/>
      <c r="B2340" s="259"/>
      <c r="C2340" s="259"/>
      <c r="D2340" s="259"/>
      <c r="E2340" s="259"/>
      <c r="F2340" s="270"/>
      <c r="G2340" s="259"/>
      <c r="H2340" s="259"/>
      <c r="I2340" s="259"/>
      <c r="J2340" s="259"/>
    </row>
    <row r="2341" spans="1:10">
      <c r="A2341" s="259"/>
      <c r="B2341" s="259"/>
      <c r="C2341" s="259"/>
      <c r="D2341" s="259"/>
      <c r="E2341" s="259"/>
      <c r="F2341" s="270"/>
      <c r="G2341" s="259"/>
      <c r="H2341" s="259"/>
      <c r="I2341" s="259"/>
      <c r="J2341" s="259"/>
    </row>
    <row r="2342" spans="1:10">
      <c r="A2342" s="259"/>
      <c r="B2342" s="259"/>
      <c r="C2342" s="259"/>
      <c r="D2342" s="259"/>
      <c r="E2342" s="259"/>
      <c r="F2342" s="270"/>
      <c r="G2342" s="259"/>
      <c r="H2342" s="259"/>
      <c r="I2342" s="259"/>
      <c r="J2342" s="259"/>
    </row>
    <row r="2343" spans="1:10">
      <c r="A2343" s="259"/>
      <c r="B2343" s="259"/>
      <c r="C2343" s="259"/>
      <c r="D2343" s="259"/>
      <c r="E2343" s="259"/>
      <c r="F2343" s="270"/>
      <c r="G2343" s="259"/>
      <c r="H2343" s="259"/>
      <c r="I2343" s="259"/>
      <c r="J2343" s="259"/>
    </row>
    <row r="2344" spans="1:10">
      <c r="A2344" s="259"/>
      <c r="B2344" s="259"/>
      <c r="C2344" s="259"/>
      <c r="D2344" s="259"/>
      <c r="E2344" s="259"/>
      <c r="F2344" s="270"/>
      <c r="G2344" s="259"/>
      <c r="H2344" s="259"/>
      <c r="I2344" s="259"/>
      <c r="J2344" s="259"/>
    </row>
    <row r="2345" spans="1:10">
      <c r="A2345" s="259"/>
      <c r="B2345" s="259"/>
      <c r="C2345" s="259"/>
      <c r="D2345" s="259"/>
      <c r="E2345" s="259"/>
      <c r="F2345" s="270"/>
      <c r="G2345" s="259"/>
      <c r="H2345" s="259"/>
      <c r="I2345" s="259"/>
      <c r="J2345" s="259"/>
    </row>
    <row r="2346" spans="1:10">
      <c r="A2346" s="259"/>
      <c r="B2346" s="259"/>
      <c r="C2346" s="259"/>
      <c r="D2346" s="259"/>
      <c r="E2346" s="259"/>
      <c r="F2346" s="270"/>
      <c r="G2346" s="259"/>
      <c r="H2346" s="259"/>
      <c r="I2346" s="259"/>
      <c r="J2346" s="259"/>
    </row>
    <row r="2347" spans="1:10">
      <c r="A2347" s="259"/>
      <c r="B2347" s="259"/>
      <c r="C2347" s="259"/>
      <c r="D2347" s="259"/>
      <c r="E2347" s="259"/>
      <c r="F2347" s="270"/>
      <c r="G2347" s="259"/>
      <c r="H2347" s="259"/>
      <c r="I2347" s="259"/>
      <c r="J2347" s="259"/>
    </row>
    <row r="2348" spans="1:10">
      <c r="A2348" s="259"/>
      <c r="B2348" s="259"/>
      <c r="C2348" s="259"/>
      <c r="D2348" s="259"/>
      <c r="E2348" s="259"/>
      <c r="F2348" s="270"/>
      <c r="G2348" s="259"/>
      <c r="H2348" s="259"/>
      <c r="I2348" s="259"/>
      <c r="J2348" s="259"/>
    </row>
    <row r="2349" spans="1:10">
      <c r="A2349" s="259"/>
      <c r="B2349" s="259"/>
      <c r="C2349" s="259"/>
      <c r="D2349" s="259"/>
      <c r="E2349" s="259"/>
      <c r="F2349" s="270"/>
      <c r="G2349" s="259"/>
      <c r="H2349" s="259"/>
      <c r="I2349" s="259"/>
      <c r="J2349" s="259"/>
    </row>
    <row r="2350" spans="1:10">
      <c r="A2350" s="259"/>
      <c r="B2350" s="259"/>
      <c r="C2350" s="259"/>
      <c r="D2350" s="259"/>
      <c r="E2350" s="259"/>
      <c r="F2350" s="270"/>
      <c r="G2350" s="259"/>
      <c r="H2350" s="259"/>
      <c r="I2350" s="259"/>
      <c r="J2350" s="259"/>
    </row>
    <row r="2351" spans="1:10">
      <c r="A2351" s="259"/>
      <c r="B2351" s="259"/>
      <c r="C2351" s="259"/>
      <c r="D2351" s="259"/>
      <c r="E2351" s="259"/>
      <c r="F2351" s="270"/>
      <c r="G2351" s="259"/>
      <c r="H2351" s="259"/>
      <c r="I2351" s="259"/>
      <c r="J2351" s="259"/>
    </row>
    <row r="2352" spans="1:10">
      <c r="A2352" s="259"/>
      <c r="B2352" s="259"/>
      <c r="C2352" s="259"/>
      <c r="D2352" s="259"/>
      <c r="E2352" s="259"/>
      <c r="F2352" s="270"/>
      <c r="G2352" s="259"/>
      <c r="H2352" s="259"/>
      <c r="I2352" s="259"/>
      <c r="J2352" s="259"/>
    </row>
    <row r="2353" spans="1:10">
      <c r="A2353" s="259"/>
      <c r="B2353" s="259"/>
      <c r="C2353" s="259"/>
      <c r="D2353" s="259"/>
      <c r="E2353" s="259"/>
      <c r="F2353" s="270"/>
      <c r="G2353" s="259"/>
      <c r="H2353" s="259"/>
      <c r="I2353" s="259"/>
      <c r="J2353" s="259"/>
    </row>
    <row r="2354" spans="1:10">
      <c r="A2354" s="259"/>
      <c r="B2354" s="259"/>
      <c r="C2354" s="259"/>
      <c r="D2354" s="259"/>
      <c r="E2354" s="259"/>
      <c r="F2354" s="270"/>
      <c r="G2354" s="259"/>
      <c r="H2354" s="259"/>
      <c r="I2354" s="259"/>
      <c r="J2354" s="259"/>
    </row>
    <row r="2355" spans="1:10">
      <c r="A2355" s="259"/>
      <c r="B2355" s="259"/>
      <c r="C2355" s="259"/>
      <c r="D2355" s="259"/>
      <c r="E2355" s="259"/>
      <c r="F2355" s="270"/>
      <c r="G2355" s="259"/>
      <c r="H2355" s="259"/>
      <c r="I2355" s="259"/>
      <c r="J2355" s="259"/>
    </row>
    <row r="2356" spans="1:10">
      <c r="A2356" s="259"/>
      <c r="B2356" s="259"/>
      <c r="C2356" s="259"/>
      <c r="D2356" s="259"/>
      <c r="E2356" s="259"/>
      <c r="F2356" s="270"/>
      <c r="G2356" s="259"/>
      <c r="H2356" s="259"/>
      <c r="I2356" s="259"/>
      <c r="J2356" s="259"/>
    </row>
    <row r="2357" spans="1:10">
      <c r="A2357" s="259"/>
      <c r="B2357" s="259"/>
      <c r="C2357" s="259"/>
      <c r="D2357" s="259"/>
      <c r="E2357" s="259"/>
      <c r="F2357" s="270"/>
      <c r="G2357" s="259"/>
      <c r="H2357" s="259"/>
      <c r="I2357" s="259"/>
      <c r="J2357" s="259"/>
    </row>
    <row r="2358" spans="1:10">
      <c r="A2358" s="259"/>
      <c r="B2358" s="259"/>
      <c r="C2358" s="259"/>
      <c r="D2358" s="259"/>
      <c r="E2358" s="259"/>
      <c r="F2358" s="270"/>
      <c r="G2358" s="259"/>
      <c r="H2358" s="259"/>
      <c r="I2358" s="259"/>
      <c r="J2358" s="259"/>
    </row>
    <row r="2359" spans="1:10">
      <c r="A2359" s="259"/>
      <c r="B2359" s="259"/>
      <c r="C2359" s="259"/>
      <c r="D2359" s="259"/>
      <c r="E2359" s="259"/>
      <c r="F2359" s="270"/>
      <c r="G2359" s="259"/>
      <c r="H2359" s="259"/>
      <c r="I2359" s="259"/>
      <c r="J2359" s="259"/>
    </row>
    <row r="2360" spans="1:10">
      <c r="A2360" s="259"/>
      <c r="B2360" s="259"/>
      <c r="C2360" s="259"/>
      <c r="D2360" s="259"/>
      <c r="E2360" s="259"/>
      <c r="F2360" s="270"/>
      <c r="G2360" s="259"/>
      <c r="H2360" s="259"/>
      <c r="I2360" s="259"/>
      <c r="J2360" s="259"/>
    </row>
    <row r="2361" spans="1:10">
      <c r="A2361" s="259"/>
      <c r="B2361" s="259"/>
      <c r="C2361" s="259"/>
      <c r="D2361" s="259"/>
      <c r="E2361" s="259"/>
      <c r="F2361" s="270"/>
      <c r="G2361" s="259"/>
      <c r="H2361" s="259"/>
      <c r="I2361" s="259"/>
      <c r="J2361" s="259"/>
    </row>
    <row r="2362" spans="1:10">
      <c r="A2362" s="259"/>
      <c r="B2362" s="259"/>
      <c r="C2362" s="259"/>
      <c r="D2362" s="259"/>
      <c r="E2362" s="259"/>
      <c r="F2362" s="270"/>
      <c r="G2362" s="259"/>
      <c r="H2362" s="259"/>
      <c r="I2362" s="259"/>
      <c r="J2362" s="259"/>
    </row>
    <row r="2363" spans="1:10">
      <c r="A2363" s="259"/>
      <c r="B2363" s="259"/>
      <c r="C2363" s="259"/>
      <c r="D2363" s="259"/>
      <c r="E2363" s="259"/>
      <c r="F2363" s="270"/>
      <c r="G2363" s="259"/>
      <c r="H2363" s="259"/>
      <c r="I2363" s="259"/>
      <c r="J2363" s="259"/>
    </row>
    <row r="2364" spans="1:10">
      <c r="A2364" s="259"/>
      <c r="B2364" s="259"/>
      <c r="C2364" s="259"/>
      <c r="D2364" s="259"/>
      <c r="E2364" s="259"/>
      <c r="F2364" s="270"/>
      <c r="G2364" s="259"/>
      <c r="H2364" s="259"/>
      <c r="I2364" s="259"/>
      <c r="J2364" s="259"/>
    </row>
    <row r="2365" spans="1:10">
      <c r="A2365" s="259"/>
      <c r="B2365" s="259"/>
      <c r="C2365" s="259"/>
      <c r="D2365" s="259"/>
      <c r="E2365" s="259"/>
      <c r="F2365" s="270"/>
      <c r="G2365" s="259"/>
      <c r="H2365" s="259"/>
      <c r="I2365" s="259"/>
      <c r="J2365" s="259"/>
    </row>
    <row r="2366" spans="1:10">
      <c r="A2366" s="259"/>
      <c r="B2366" s="259"/>
      <c r="C2366" s="259"/>
      <c r="D2366" s="259"/>
      <c r="E2366" s="259"/>
      <c r="F2366" s="270"/>
      <c r="G2366" s="259"/>
      <c r="H2366" s="259"/>
      <c r="I2366" s="259"/>
      <c r="J2366" s="259"/>
    </row>
    <row r="2367" spans="1:10">
      <c r="A2367" s="259"/>
      <c r="B2367" s="259"/>
      <c r="C2367" s="259"/>
      <c r="D2367" s="259"/>
      <c r="E2367" s="259"/>
      <c r="F2367" s="270"/>
      <c r="G2367" s="259"/>
      <c r="H2367" s="259"/>
      <c r="I2367" s="259"/>
      <c r="J2367" s="259"/>
    </row>
    <row r="2368" spans="1:10">
      <c r="A2368" s="259"/>
      <c r="B2368" s="259"/>
      <c r="C2368" s="259"/>
      <c r="D2368" s="259"/>
      <c r="E2368" s="259"/>
      <c r="F2368" s="270"/>
      <c r="G2368" s="259"/>
      <c r="H2368" s="259"/>
      <c r="I2368" s="259"/>
      <c r="J2368" s="259"/>
    </row>
    <row r="2369" spans="1:10">
      <c r="A2369" s="259"/>
      <c r="B2369" s="259"/>
      <c r="C2369" s="259"/>
      <c r="D2369" s="259"/>
      <c r="E2369" s="259"/>
      <c r="F2369" s="270"/>
      <c r="G2369" s="259"/>
      <c r="H2369" s="259"/>
      <c r="I2369" s="259"/>
      <c r="J2369" s="259"/>
    </row>
    <row r="2370" spans="1:10">
      <c r="A2370" s="259"/>
      <c r="B2370" s="259"/>
      <c r="C2370" s="259"/>
      <c r="D2370" s="259"/>
      <c r="E2370" s="259"/>
      <c r="F2370" s="270"/>
      <c r="G2370" s="259"/>
      <c r="H2370" s="259"/>
      <c r="I2370" s="259"/>
      <c r="J2370" s="259"/>
    </row>
    <row r="2371" spans="1:10">
      <c r="A2371" s="259"/>
      <c r="B2371" s="259"/>
      <c r="C2371" s="259"/>
      <c r="D2371" s="259"/>
      <c r="E2371" s="259"/>
      <c r="F2371" s="270"/>
      <c r="G2371" s="259"/>
      <c r="H2371" s="259"/>
      <c r="I2371" s="259"/>
      <c r="J2371" s="259"/>
    </row>
    <row r="2372" spans="1:10">
      <c r="A2372" s="259"/>
      <c r="B2372" s="259"/>
      <c r="C2372" s="259"/>
      <c r="D2372" s="259"/>
      <c r="E2372" s="259"/>
      <c r="F2372" s="270"/>
      <c r="G2372" s="259"/>
      <c r="H2372" s="259"/>
      <c r="I2372" s="259"/>
      <c r="J2372" s="259"/>
    </row>
    <row r="2373" spans="1:10">
      <c r="A2373" s="259"/>
      <c r="B2373" s="259"/>
      <c r="C2373" s="259"/>
      <c r="D2373" s="259"/>
      <c r="E2373" s="259"/>
      <c r="F2373" s="270"/>
      <c r="G2373" s="259"/>
      <c r="H2373" s="259"/>
      <c r="I2373" s="259"/>
      <c r="J2373" s="259"/>
    </row>
    <row r="2374" spans="1:10">
      <c r="A2374" s="259"/>
      <c r="B2374" s="259"/>
      <c r="C2374" s="259"/>
      <c r="D2374" s="259"/>
      <c r="E2374" s="259"/>
      <c r="F2374" s="270"/>
      <c r="G2374" s="259"/>
      <c r="H2374" s="259"/>
      <c r="I2374" s="259"/>
      <c r="J2374" s="259"/>
    </row>
    <row r="2375" spans="1:10">
      <c r="A2375" s="259"/>
      <c r="B2375" s="259"/>
      <c r="C2375" s="259"/>
      <c r="D2375" s="259"/>
      <c r="E2375" s="259"/>
      <c r="F2375" s="270"/>
      <c r="G2375" s="259"/>
      <c r="H2375" s="259"/>
      <c r="I2375" s="259"/>
      <c r="J2375" s="259"/>
    </row>
    <row r="2376" spans="1:10">
      <c r="A2376" s="259"/>
      <c r="B2376" s="259"/>
      <c r="C2376" s="259"/>
      <c r="D2376" s="259"/>
      <c r="E2376" s="259"/>
      <c r="F2376" s="270"/>
      <c r="G2376" s="259"/>
      <c r="H2376" s="259"/>
      <c r="I2376" s="259"/>
      <c r="J2376" s="259"/>
    </row>
    <row r="2377" spans="1:10">
      <c r="A2377" s="259"/>
      <c r="B2377" s="259"/>
      <c r="C2377" s="259"/>
      <c r="D2377" s="259"/>
      <c r="E2377" s="259"/>
      <c r="F2377" s="270"/>
      <c r="G2377" s="259"/>
      <c r="H2377" s="259"/>
      <c r="I2377" s="259"/>
      <c r="J2377" s="259"/>
    </row>
    <row r="2378" spans="1:10">
      <c r="A2378" s="259"/>
      <c r="B2378" s="259"/>
      <c r="C2378" s="259"/>
      <c r="D2378" s="259"/>
      <c r="E2378" s="259"/>
      <c r="F2378" s="270"/>
      <c r="G2378" s="259"/>
      <c r="H2378" s="259"/>
      <c r="I2378" s="259"/>
      <c r="J2378" s="259"/>
    </row>
    <row r="2379" spans="1:10">
      <c r="A2379" s="259"/>
      <c r="B2379" s="259"/>
      <c r="C2379" s="259"/>
      <c r="D2379" s="259"/>
      <c r="E2379" s="259"/>
      <c r="F2379" s="270"/>
      <c r="G2379" s="259"/>
      <c r="H2379" s="259"/>
      <c r="I2379" s="259"/>
      <c r="J2379" s="259"/>
    </row>
    <row r="2380" spans="1:10">
      <c r="A2380" s="259"/>
      <c r="B2380" s="259"/>
      <c r="C2380" s="259"/>
      <c r="D2380" s="259"/>
      <c r="E2380" s="259"/>
      <c r="F2380" s="270"/>
      <c r="G2380" s="259"/>
      <c r="H2380" s="259"/>
      <c r="I2380" s="259"/>
      <c r="J2380" s="259"/>
    </row>
    <row r="2381" spans="1:10">
      <c r="A2381" s="259"/>
      <c r="B2381" s="259"/>
      <c r="C2381" s="259"/>
      <c r="D2381" s="259"/>
      <c r="E2381" s="259"/>
      <c r="F2381" s="270"/>
      <c r="G2381" s="259"/>
      <c r="H2381" s="259"/>
      <c r="I2381" s="259"/>
      <c r="J2381" s="259"/>
    </row>
    <row r="2382" spans="1:10">
      <c r="A2382" s="259"/>
      <c r="B2382" s="259"/>
      <c r="C2382" s="259"/>
      <c r="D2382" s="259"/>
      <c r="E2382" s="259"/>
      <c r="F2382" s="270"/>
      <c r="G2382" s="259"/>
      <c r="H2382" s="259"/>
      <c r="I2382" s="259"/>
      <c r="J2382" s="259"/>
    </row>
    <row r="2383" spans="1:10">
      <c r="A2383" s="259"/>
      <c r="B2383" s="259"/>
      <c r="C2383" s="259"/>
      <c r="D2383" s="259"/>
      <c r="E2383" s="259"/>
      <c r="F2383" s="270"/>
      <c r="G2383" s="259"/>
      <c r="H2383" s="259"/>
      <c r="I2383" s="259"/>
      <c r="J2383" s="259"/>
    </row>
    <row r="2384" spans="1:10">
      <c r="A2384" s="259"/>
      <c r="B2384" s="259"/>
      <c r="C2384" s="259"/>
      <c r="D2384" s="259"/>
      <c r="E2384" s="259"/>
      <c r="F2384" s="270"/>
      <c r="G2384" s="259"/>
      <c r="H2384" s="259"/>
      <c r="I2384" s="259"/>
      <c r="J2384" s="259"/>
    </row>
    <row r="2385" spans="1:10">
      <c r="A2385" s="259"/>
      <c r="B2385" s="259"/>
      <c r="C2385" s="259"/>
      <c r="D2385" s="259"/>
      <c r="E2385" s="259"/>
      <c r="F2385" s="270"/>
      <c r="G2385" s="259"/>
      <c r="H2385" s="259"/>
      <c r="I2385" s="259"/>
      <c r="J2385" s="259"/>
    </row>
    <row r="2386" spans="1:10">
      <c r="A2386" s="259"/>
      <c r="B2386" s="259"/>
      <c r="C2386" s="259"/>
      <c r="D2386" s="259"/>
      <c r="E2386" s="259"/>
      <c r="F2386" s="270"/>
      <c r="G2386" s="259"/>
      <c r="H2386" s="259"/>
      <c r="I2386" s="259"/>
      <c r="J2386" s="259"/>
    </row>
    <row r="2387" spans="1:10">
      <c r="A2387" s="259"/>
      <c r="B2387" s="259"/>
      <c r="C2387" s="259"/>
      <c r="D2387" s="259"/>
      <c r="E2387" s="259"/>
      <c r="F2387" s="270"/>
      <c r="G2387" s="259"/>
      <c r="H2387" s="259"/>
      <c r="I2387" s="259"/>
      <c r="J2387" s="259"/>
    </row>
    <row r="2388" spans="1:10">
      <c r="A2388" s="259"/>
      <c r="B2388" s="259"/>
      <c r="C2388" s="259"/>
      <c r="D2388" s="259"/>
      <c r="E2388" s="259"/>
      <c r="F2388" s="270"/>
      <c r="G2388" s="259"/>
      <c r="H2388" s="259"/>
      <c r="I2388" s="259"/>
      <c r="J2388" s="259"/>
    </row>
    <row r="2389" spans="1:10">
      <c r="A2389" s="259"/>
      <c r="B2389" s="259"/>
      <c r="C2389" s="259"/>
      <c r="D2389" s="259"/>
      <c r="E2389" s="259"/>
      <c r="F2389" s="270"/>
      <c r="G2389" s="259"/>
      <c r="H2389" s="259"/>
      <c r="I2389" s="259"/>
      <c r="J2389" s="259"/>
    </row>
    <row r="2390" spans="1:10">
      <c r="A2390" s="259"/>
      <c r="B2390" s="259"/>
      <c r="C2390" s="259"/>
      <c r="D2390" s="259"/>
      <c r="E2390" s="259"/>
      <c r="F2390" s="270"/>
      <c r="G2390" s="259"/>
      <c r="H2390" s="259"/>
      <c r="I2390" s="259"/>
      <c r="J2390" s="259"/>
    </row>
    <row r="2391" spans="1:10">
      <c r="A2391" s="259"/>
      <c r="B2391" s="259"/>
      <c r="C2391" s="259"/>
      <c r="D2391" s="259"/>
      <c r="E2391" s="259"/>
      <c r="F2391" s="270"/>
      <c r="G2391" s="259"/>
      <c r="H2391" s="259"/>
      <c r="I2391" s="259"/>
      <c r="J2391" s="259"/>
    </row>
    <row r="2392" spans="1:10">
      <c r="A2392" s="259"/>
      <c r="B2392" s="259"/>
      <c r="C2392" s="259"/>
      <c r="D2392" s="259"/>
      <c r="E2392" s="259"/>
      <c r="F2392" s="270"/>
      <c r="G2392" s="259"/>
      <c r="H2392" s="259"/>
      <c r="I2392" s="259"/>
      <c r="J2392" s="259"/>
    </row>
    <row r="2393" spans="1:10">
      <c r="A2393" s="259"/>
      <c r="B2393" s="259"/>
      <c r="C2393" s="259"/>
      <c r="D2393" s="259"/>
      <c r="E2393" s="259"/>
      <c r="F2393" s="270"/>
      <c r="G2393" s="259"/>
      <c r="H2393" s="259"/>
      <c r="I2393" s="259"/>
      <c r="J2393" s="259"/>
    </row>
    <row r="2394" spans="1:10">
      <c r="A2394" s="259"/>
      <c r="B2394" s="259"/>
      <c r="C2394" s="259"/>
      <c r="D2394" s="259"/>
      <c r="E2394" s="259"/>
      <c r="F2394" s="270"/>
      <c r="G2394" s="259"/>
      <c r="H2394" s="259"/>
      <c r="I2394" s="259"/>
      <c r="J2394" s="259"/>
    </row>
    <row r="2395" spans="1:10">
      <c r="A2395" s="259"/>
      <c r="B2395" s="259"/>
      <c r="C2395" s="259"/>
      <c r="D2395" s="259"/>
      <c r="E2395" s="259"/>
      <c r="F2395" s="270"/>
      <c r="G2395" s="259"/>
      <c r="H2395" s="259"/>
      <c r="I2395" s="259"/>
      <c r="J2395" s="259"/>
    </row>
    <row r="2396" spans="1:10">
      <c r="A2396" s="259"/>
      <c r="B2396" s="259"/>
      <c r="C2396" s="259"/>
      <c r="D2396" s="259"/>
      <c r="E2396" s="259"/>
      <c r="F2396" s="270"/>
      <c r="G2396" s="259"/>
      <c r="H2396" s="259"/>
      <c r="I2396" s="259"/>
      <c r="J2396" s="259"/>
    </row>
    <row r="2397" spans="1:10">
      <c r="A2397" s="259"/>
      <c r="B2397" s="259"/>
      <c r="C2397" s="259"/>
      <c r="D2397" s="259"/>
      <c r="E2397" s="259"/>
      <c r="F2397" s="270"/>
      <c r="G2397" s="259"/>
      <c r="H2397" s="259"/>
      <c r="I2397" s="259"/>
      <c r="J2397" s="259"/>
    </row>
    <row r="2398" spans="1:10">
      <c r="A2398" s="259"/>
      <c r="B2398" s="259"/>
      <c r="C2398" s="259"/>
      <c r="D2398" s="259"/>
      <c r="E2398" s="259"/>
      <c r="F2398" s="270"/>
      <c r="G2398" s="259"/>
      <c r="H2398" s="259"/>
      <c r="I2398" s="259"/>
      <c r="J2398" s="259"/>
    </row>
    <row r="2399" spans="1:10">
      <c r="A2399" s="259"/>
      <c r="B2399" s="259"/>
      <c r="C2399" s="259"/>
      <c r="D2399" s="259"/>
      <c r="E2399" s="259"/>
      <c r="F2399" s="270"/>
      <c r="G2399" s="259"/>
      <c r="H2399" s="259"/>
      <c r="I2399" s="259"/>
      <c r="J2399" s="259"/>
    </row>
    <row r="2400" spans="1:10">
      <c r="A2400" s="259"/>
      <c r="B2400" s="259"/>
      <c r="C2400" s="259"/>
      <c r="D2400" s="259"/>
      <c r="E2400" s="259"/>
      <c r="F2400" s="270"/>
      <c r="G2400" s="259"/>
      <c r="H2400" s="259"/>
      <c r="I2400" s="259"/>
      <c r="J2400" s="259"/>
    </row>
    <row r="2401" spans="1:10">
      <c r="A2401" s="259"/>
      <c r="B2401" s="259"/>
      <c r="C2401" s="259"/>
      <c r="D2401" s="259"/>
      <c r="E2401" s="259"/>
      <c r="F2401" s="270"/>
      <c r="G2401" s="259"/>
      <c r="H2401" s="259"/>
      <c r="I2401" s="259"/>
      <c r="J2401" s="259"/>
    </row>
    <row r="2402" spans="1:10">
      <c r="A2402" s="259"/>
      <c r="B2402" s="259"/>
      <c r="C2402" s="259"/>
      <c r="D2402" s="259"/>
      <c r="E2402" s="259"/>
      <c r="F2402" s="270"/>
      <c r="G2402" s="259"/>
      <c r="H2402" s="259"/>
      <c r="I2402" s="259"/>
      <c r="J2402" s="259"/>
    </row>
    <row r="2403" spans="1:10">
      <c r="A2403" s="259"/>
      <c r="B2403" s="259"/>
      <c r="C2403" s="259"/>
      <c r="D2403" s="259"/>
      <c r="E2403" s="259"/>
      <c r="F2403" s="270"/>
      <c r="G2403" s="259"/>
      <c r="H2403" s="259"/>
      <c r="I2403" s="259"/>
      <c r="J2403" s="259"/>
    </row>
    <row r="2404" spans="1:10">
      <c r="A2404" s="259"/>
      <c r="B2404" s="259"/>
      <c r="C2404" s="259"/>
      <c r="D2404" s="259"/>
      <c r="E2404" s="259"/>
      <c r="F2404" s="270"/>
      <c r="G2404" s="259"/>
      <c r="H2404" s="259"/>
      <c r="I2404" s="259"/>
      <c r="J2404" s="259"/>
    </row>
    <row r="2405" spans="1:10">
      <c r="A2405" s="259"/>
      <c r="B2405" s="259"/>
      <c r="C2405" s="259"/>
      <c r="D2405" s="259"/>
      <c r="E2405" s="259"/>
      <c r="F2405" s="270"/>
      <c r="G2405" s="259"/>
      <c r="H2405" s="259"/>
      <c r="I2405" s="259"/>
      <c r="J2405" s="259"/>
    </row>
    <row r="2406" spans="1:10">
      <c r="A2406" s="259"/>
      <c r="B2406" s="259"/>
      <c r="C2406" s="259"/>
      <c r="D2406" s="259"/>
      <c r="E2406" s="259"/>
      <c r="F2406" s="270"/>
      <c r="G2406" s="259"/>
      <c r="H2406" s="259"/>
      <c r="I2406" s="259"/>
      <c r="J2406" s="259"/>
    </row>
    <row r="2407" spans="1:10">
      <c r="A2407" s="259"/>
      <c r="B2407" s="259"/>
      <c r="C2407" s="259"/>
      <c r="D2407" s="259"/>
      <c r="E2407" s="259"/>
      <c r="F2407" s="270"/>
      <c r="G2407" s="259"/>
      <c r="H2407" s="259"/>
      <c r="I2407" s="259"/>
      <c r="J2407" s="259"/>
    </row>
    <row r="2408" spans="1:10">
      <c r="A2408" s="259"/>
      <c r="B2408" s="259"/>
      <c r="C2408" s="259"/>
      <c r="D2408" s="259"/>
      <c r="E2408" s="259"/>
      <c r="F2408" s="270"/>
      <c r="G2408" s="259"/>
      <c r="H2408" s="259"/>
      <c r="I2408" s="259"/>
      <c r="J2408" s="259"/>
    </row>
    <row r="2409" spans="1:10">
      <c r="A2409" s="259"/>
      <c r="B2409" s="259"/>
      <c r="C2409" s="259"/>
      <c r="D2409" s="259"/>
      <c r="E2409" s="259"/>
      <c r="F2409" s="270"/>
      <c r="G2409" s="259"/>
      <c r="H2409" s="259"/>
      <c r="I2409" s="259"/>
      <c r="J2409" s="259"/>
    </row>
    <row r="2410" spans="1:10">
      <c r="A2410" s="259"/>
      <c r="B2410" s="259"/>
      <c r="C2410" s="259"/>
      <c r="D2410" s="259"/>
      <c r="E2410" s="259"/>
      <c r="F2410" s="270"/>
      <c r="G2410" s="259"/>
      <c r="H2410" s="259"/>
      <c r="I2410" s="259"/>
      <c r="J2410" s="259"/>
    </row>
    <row r="2411" spans="1:10">
      <c r="A2411" s="259"/>
      <c r="B2411" s="259"/>
      <c r="C2411" s="259"/>
      <c r="D2411" s="259"/>
      <c r="E2411" s="259"/>
      <c r="F2411" s="270"/>
      <c r="G2411" s="259"/>
      <c r="H2411" s="259"/>
      <c r="I2411" s="259"/>
      <c r="J2411" s="259"/>
    </row>
    <row r="2412" spans="1:10">
      <c r="A2412" s="259"/>
      <c r="B2412" s="259"/>
      <c r="C2412" s="259"/>
      <c r="D2412" s="259"/>
      <c r="E2412" s="259"/>
      <c r="F2412" s="270"/>
      <c r="G2412" s="259"/>
      <c r="H2412" s="259"/>
      <c r="I2412" s="259"/>
      <c r="J2412" s="259"/>
    </row>
    <row r="2413" spans="1:10">
      <c r="A2413" s="259"/>
      <c r="B2413" s="259"/>
      <c r="C2413" s="259"/>
      <c r="D2413" s="259"/>
      <c r="E2413" s="259"/>
      <c r="F2413" s="270"/>
      <c r="G2413" s="259"/>
      <c r="H2413" s="259"/>
      <c r="I2413" s="259"/>
      <c r="J2413" s="259"/>
    </row>
    <row r="2414" spans="1:10">
      <c r="A2414" s="259"/>
      <c r="B2414" s="259"/>
      <c r="C2414" s="259"/>
      <c r="D2414" s="259"/>
      <c r="E2414" s="259"/>
      <c r="F2414" s="270"/>
      <c r="G2414" s="259"/>
      <c r="H2414" s="259"/>
      <c r="I2414" s="259"/>
      <c r="J2414" s="259"/>
    </row>
    <row r="2415" spans="1:10">
      <c r="A2415" s="259"/>
      <c r="B2415" s="259"/>
      <c r="C2415" s="259"/>
      <c r="D2415" s="259"/>
      <c r="E2415" s="259"/>
      <c r="F2415" s="270"/>
      <c r="G2415" s="259"/>
      <c r="H2415" s="259"/>
      <c r="I2415" s="259"/>
      <c r="J2415" s="259"/>
    </row>
    <row r="2416" spans="1:10">
      <c r="A2416" s="259"/>
      <c r="B2416" s="259"/>
      <c r="C2416" s="259"/>
      <c r="D2416" s="259"/>
      <c r="E2416" s="259"/>
      <c r="F2416" s="270"/>
      <c r="G2416" s="259"/>
      <c r="H2416" s="259"/>
      <c r="I2416" s="259"/>
      <c r="J2416" s="259"/>
    </row>
    <row r="2417" spans="1:10">
      <c r="A2417" s="259"/>
      <c r="B2417" s="259"/>
      <c r="C2417" s="259"/>
      <c r="D2417" s="259"/>
      <c r="E2417" s="259"/>
      <c r="F2417" s="270"/>
      <c r="G2417" s="259"/>
      <c r="H2417" s="259"/>
      <c r="I2417" s="259"/>
      <c r="J2417" s="259"/>
    </row>
    <row r="2418" spans="1:10">
      <c r="A2418" s="259"/>
      <c r="B2418" s="259"/>
      <c r="C2418" s="259"/>
      <c r="D2418" s="259"/>
      <c r="E2418" s="259"/>
      <c r="F2418" s="270"/>
      <c r="G2418" s="259"/>
      <c r="H2418" s="259"/>
      <c r="I2418" s="259"/>
      <c r="J2418" s="259"/>
    </row>
    <row r="2419" spans="1:10">
      <c r="A2419" s="259"/>
      <c r="B2419" s="259"/>
      <c r="C2419" s="259"/>
      <c r="D2419" s="259"/>
      <c r="E2419" s="259"/>
      <c r="F2419" s="270"/>
      <c r="G2419" s="259"/>
      <c r="H2419" s="259"/>
      <c r="I2419" s="259"/>
      <c r="J2419" s="259"/>
    </row>
    <row r="2420" spans="1:10">
      <c r="A2420" s="259"/>
      <c r="B2420" s="259"/>
      <c r="C2420" s="259"/>
      <c r="D2420" s="259"/>
      <c r="E2420" s="259"/>
      <c r="F2420" s="270"/>
      <c r="G2420" s="259"/>
      <c r="H2420" s="259"/>
      <c r="I2420" s="259"/>
      <c r="J2420" s="259"/>
    </row>
    <row r="2421" spans="1:10">
      <c r="A2421" s="259"/>
      <c r="B2421" s="259"/>
      <c r="C2421" s="259"/>
      <c r="D2421" s="259"/>
      <c r="E2421" s="259"/>
      <c r="F2421" s="270"/>
      <c r="G2421" s="259"/>
      <c r="H2421" s="259"/>
      <c r="I2421" s="259"/>
      <c r="J2421" s="259"/>
    </row>
    <row r="2422" spans="1:10">
      <c r="A2422" s="259"/>
      <c r="B2422" s="259"/>
      <c r="C2422" s="259"/>
      <c r="D2422" s="259"/>
      <c r="E2422" s="259"/>
      <c r="F2422" s="270"/>
      <c r="G2422" s="259"/>
      <c r="H2422" s="259"/>
      <c r="I2422" s="259"/>
      <c r="J2422" s="259"/>
    </row>
    <row r="2423" spans="1:10">
      <c r="A2423" s="259"/>
      <c r="B2423" s="259"/>
      <c r="C2423" s="259"/>
      <c r="D2423" s="259"/>
      <c r="E2423" s="259"/>
      <c r="F2423" s="270"/>
      <c r="G2423" s="259"/>
      <c r="H2423" s="259"/>
      <c r="I2423" s="259"/>
      <c r="J2423" s="259"/>
    </row>
    <row r="2424" spans="1:10">
      <c r="A2424" s="259"/>
      <c r="B2424" s="259"/>
      <c r="C2424" s="259"/>
      <c r="D2424" s="259"/>
      <c r="E2424" s="259"/>
      <c r="F2424" s="270"/>
      <c r="G2424" s="259"/>
      <c r="H2424" s="259"/>
      <c r="I2424" s="259"/>
      <c r="J2424" s="259"/>
    </row>
    <row r="2425" spans="1:10">
      <c r="A2425" s="259"/>
      <c r="B2425" s="259"/>
      <c r="C2425" s="259"/>
      <c r="D2425" s="259"/>
      <c r="E2425" s="259"/>
      <c r="F2425" s="270"/>
      <c r="G2425" s="259"/>
      <c r="H2425" s="259"/>
      <c r="I2425" s="259"/>
      <c r="J2425" s="259"/>
    </row>
    <row r="2426" spans="1:10">
      <c r="A2426" s="259"/>
      <c r="B2426" s="259"/>
      <c r="C2426" s="259"/>
      <c r="D2426" s="259"/>
      <c r="E2426" s="259"/>
      <c r="F2426" s="270"/>
      <c r="G2426" s="259"/>
      <c r="H2426" s="259"/>
      <c r="I2426" s="259"/>
      <c r="J2426" s="259"/>
    </row>
    <row r="2427" spans="1:10">
      <c r="A2427" s="259"/>
      <c r="B2427" s="259"/>
      <c r="C2427" s="259"/>
      <c r="D2427" s="259"/>
      <c r="E2427" s="259"/>
      <c r="F2427" s="270"/>
      <c r="G2427" s="259"/>
      <c r="H2427" s="259"/>
      <c r="I2427" s="259"/>
      <c r="J2427" s="259"/>
    </row>
    <row r="2428" spans="1:10">
      <c r="A2428" s="259"/>
      <c r="B2428" s="259"/>
      <c r="C2428" s="259"/>
      <c r="D2428" s="259"/>
      <c r="E2428" s="259"/>
      <c r="F2428" s="270"/>
      <c r="G2428" s="259"/>
      <c r="H2428" s="259"/>
      <c r="I2428" s="259"/>
      <c r="J2428" s="259"/>
    </row>
    <row r="2429" spans="1:10">
      <c r="A2429" s="259"/>
      <c r="B2429" s="259"/>
      <c r="C2429" s="259"/>
      <c r="D2429" s="259"/>
      <c r="E2429" s="259"/>
      <c r="F2429" s="270"/>
      <c r="G2429" s="259"/>
      <c r="H2429" s="259"/>
      <c r="I2429" s="259"/>
      <c r="J2429" s="259"/>
    </row>
    <row r="2430" spans="1:10">
      <c r="A2430" s="259"/>
      <c r="B2430" s="259"/>
      <c r="C2430" s="259"/>
      <c r="D2430" s="259"/>
      <c r="E2430" s="259"/>
      <c r="F2430" s="270"/>
      <c r="G2430" s="259"/>
      <c r="H2430" s="259"/>
      <c r="I2430" s="259"/>
      <c r="J2430" s="259"/>
    </row>
    <row r="2431" spans="1:10">
      <c r="A2431" s="259"/>
      <c r="B2431" s="259"/>
      <c r="C2431" s="259"/>
      <c r="D2431" s="259"/>
      <c r="E2431" s="259"/>
      <c r="F2431" s="270"/>
      <c r="G2431" s="259"/>
      <c r="H2431" s="259"/>
      <c r="I2431" s="259"/>
      <c r="J2431" s="259"/>
    </row>
    <row r="2432" spans="1:10">
      <c r="A2432" s="259"/>
      <c r="B2432" s="259"/>
      <c r="C2432" s="259"/>
      <c r="D2432" s="259"/>
      <c r="E2432" s="259"/>
      <c r="F2432" s="270"/>
      <c r="G2432" s="259"/>
      <c r="H2432" s="259"/>
      <c r="I2432" s="259"/>
      <c r="J2432" s="259"/>
    </row>
    <row r="2433" spans="1:10">
      <c r="A2433" s="259"/>
      <c r="B2433" s="259"/>
      <c r="C2433" s="259"/>
      <c r="D2433" s="259"/>
      <c r="E2433" s="259"/>
      <c r="F2433" s="270"/>
      <c r="G2433" s="259"/>
      <c r="H2433" s="259"/>
      <c r="I2433" s="259"/>
      <c r="J2433" s="259"/>
    </row>
    <row r="2434" spans="1:10">
      <c r="A2434" s="259"/>
      <c r="B2434" s="259"/>
      <c r="C2434" s="259"/>
      <c r="D2434" s="259"/>
      <c r="E2434" s="259"/>
      <c r="F2434" s="270"/>
      <c r="G2434" s="259"/>
      <c r="H2434" s="259"/>
      <c r="I2434" s="259"/>
      <c r="J2434" s="259"/>
    </row>
    <row r="2435" spans="1:10">
      <c r="A2435" s="259"/>
      <c r="B2435" s="259"/>
      <c r="C2435" s="259"/>
      <c r="D2435" s="259"/>
      <c r="E2435" s="259"/>
      <c r="F2435" s="270"/>
      <c r="G2435" s="259"/>
      <c r="H2435" s="259"/>
      <c r="I2435" s="259"/>
      <c r="J2435" s="259"/>
    </row>
    <row r="2436" spans="1:10">
      <c r="A2436" s="259"/>
      <c r="B2436" s="259"/>
      <c r="C2436" s="259"/>
      <c r="D2436" s="259"/>
      <c r="E2436" s="259"/>
      <c r="F2436" s="270"/>
      <c r="G2436" s="259"/>
      <c r="H2436" s="259"/>
      <c r="I2436" s="259"/>
      <c r="J2436" s="259"/>
    </row>
    <row r="2437" spans="1:10">
      <c r="A2437" s="259"/>
      <c r="B2437" s="259"/>
      <c r="C2437" s="259"/>
      <c r="D2437" s="259"/>
      <c r="E2437" s="259"/>
      <c r="F2437" s="270"/>
      <c r="G2437" s="259"/>
      <c r="H2437" s="259"/>
      <c r="I2437" s="259"/>
      <c r="J2437" s="259"/>
    </row>
    <row r="2438" spans="1:10">
      <c r="A2438" s="259"/>
      <c r="B2438" s="259"/>
      <c r="C2438" s="259"/>
      <c r="D2438" s="259"/>
      <c r="E2438" s="259"/>
      <c r="F2438" s="270"/>
      <c r="G2438" s="259"/>
      <c r="H2438" s="259"/>
      <c r="I2438" s="259"/>
      <c r="J2438" s="259"/>
    </row>
    <row r="2439" spans="1:10">
      <c r="A2439" s="259"/>
      <c r="B2439" s="259"/>
      <c r="C2439" s="259"/>
      <c r="D2439" s="259"/>
      <c r="E2439" s="259"/>
      <c r="F2439" s="270"/>
      <c r="G2439" s="259"/>
      <c r="H2439" s="259"/>
      <c r="I2439" s="259"/>
      <c r="J2439" s="259"/>
    </row>
    <row r="2440" spans="1:10">
      <c r="A2440" s="259"/>
      <c r="B2440" s="259"/>
      <c r="C2440" s="259"/>
      <c r="D2440" s="259"/>
      <c r="E2440" s="259"/>
      <c r="F2440" s="270"/>
      <c r="G2440" s="259"/>
      <c r="H2440" s="259"/>
      <c r="I2440" s="259"/>
      <c r="J2440" s="259"/>
    </row>
    <row r="2441" spans="1:10">
      <c r="A2441" s="259"/>
      <c r="B2441" s="259"/>
      <c r="C2441" s="259"/>
      <c r="D2441" s="259"/>
      <c r="E2441" s="259"/>
      <c r="F2441" s="270"/>
      <c r="G2441" s="259"/>
      <c r="H2441" s="259"/>
      <c r="I2441" s="259"/>
      <c r="J2441" s="259"/>
    </row>
    <row r="2442" spans="1:10">
      <c r="A2442" s="259"/>
      <c r="B2442" s="259"/>
      <c r="C2442" s="259"/>
      <c r="D2442" s="259"/>
      <c r="E2442" s="259"/>
      <c r="F2442" s="270"/>
      <c r="G2442" s="259"/>
      <c r="H2442" s="259"/>
      <c r="I2442" s="259"/>
      <c r="J2442" s="259"/>
    </row>
    <row r="2443" spans="1:10">
      <c r="A2443" s="259"/>
      <c r="B2443" s="259"/>
      <c r="C2443" s="259"/>
      <c r="D2443" s="259"/>
      <c r="E2443" s="259"/>
      <c r="F2443" s="270"/>
      <c r="G2443" s="259"/>
      <c r="H2443" s="259"/>
      <c r="I2443" s="259"/>
      <c r="J2443" s="259"/>
    </row>
    <row r="2444" spans="1:10">
      <c r="A2444" s="259"/>
      <c r="B2444" s="259"/>
      <c r="C2444" s="259"/>
      <c r="D2444" s="259"/>
      <c r="E2444" s="259"/>
      <c r="F2444" s="270"/>
      <c r="G2444" s="259"/>
      <c r="H2444" s="259"/>
      <c r="I2444" s="259"/>
      <c r="J2444" s="259"/>
    </row>
    <row r="2445" spans="1:10">
      <c r="A2445" s="259"/>
      <c r="B2445" s="259"/>
      <c r="C2445" s="259"/>
      <c r="D2445" s="259"/>
      <c r="E2445" s="259"/>
      <c r="F2445" s="270"/>
      <c r="G2445" s="259"/>
      <c r="H2445" s="259"/>
      <c r="I2445" s="259"/>
      <c r="J2445" s="259"/>
    </row>
    <row r="2446" spans="1:10">
      <c r="A2446" s="259"/>
      <c r="B2446" s="259"/>
      <c r="C2446" s="259"/>
      <c r="D2446" s="259"/>
      <c r="E2446" s="259"/>
      <c r="F2446" s="270"/>
      <c r="G2446" s="259"/>
      <c r="H2446" s="259"/>
      <c r="I2446" s="259"/>
      <c r="J2446" s="259"/>
    </row>
    <row r="2447" spans="1:10">
      <c r="A2447" s="259"/>
      <c r="B2447" s="259"/>
      <c r="C2447" s="259"/>
      <c r="D2447" s="259"/>
      <c r="E2447" s="259"/>
      <c r="F2447" s="270"/>
      <c r="G2447" s="259"/>
      <c r="H2447" s="259"/>
      <c r="I2447" s="259"/>
      <c r="J2447" s="259"/>
    </row>
    <row r="2448" spans="1:10">
      <c r="A2448" s="259"/>
      <c r="B2448" s="259"/>
      <c r="C2448" s="259"/>
      <c r="D2448" s="259"/>
      <c r="E2448" s="259"/>
      <c r="F2448" s="270"/>
      <c r="G2448" s="259"/>
      <c r="H2448" s="259"/>
      <c r="I2448" s="259"/>
      <c r="J2448" s="259"/>
    </row>
    <row r="2449" spans="1:10">
      <c r="A2449" s="259"/>
      <c r="B2449" s="259"/>
      <c r="C2449" s="259"/>
      <c r="D2449" s="259"/>
      <c r="E2449" s="259"/>
      <c r="F2449" s="270"/>
      <c r="G2449" s="259"/>
      <c r="H2449" s="259"/>
      <c r="I2449" s="259"/>
      <c r="J2449" s="259"/>
    </row>
    <row r="2450" spans="1:10">
      <c r="A2450" s="259"/>
      <c r="B2450" s="259"/>
      <c r="C2450" s="259"/>
      <c r="D2450" s="259"/>
      <c r="E2450" s="259"/>
      <c r="F2450" s="270"/>
      <c r="G2450" s="259"/>
      <c r="H2450" s="259"/>
      <c r="I2450" s="259"/>
      <c r="J2450" s="259"/>
    </row>
    <row r="2451" spans="1:10">
      <c r="A2451" s="259"/>
      <c r="B2451" s="259"/>
      <c r="C2451" s="259"/>
      <c r="D2451" s="259"/>
      <c r="E2451" s="259"/>
      <c r="F2451" s="270"/>
      <c r="G2451" s="259"/>
      <c r="H2451" s="259"/>
      <c r="I2451" s="259"/>
      <c r="J2451" s="259"/>
    </row>
    <row r="2452" spans="1:10">
      <c r="A2452" s="259"/>
      <c r="B2452" s="259"/>
      <c r="C2452" s="259"/>
      <c r="D2452" s="259"/>
      <c r="E2452" s="259"/>
      <c r="F2452" s="270"/>
      <c r="G2452" s="259"/>
      <c r="H2452" s="259"/>
      <c r="I2452" s="259"/>
      <c r="J2452" s="259"/>
    </row>
    <row r="2453" spans="1:10">
      <c r="A2453" s="259"/>
      <c r="B2453" s="259"/>
      <c r="C2453" s="259"/>
      <c r="D2453" s="259"/>
      <c r="E2453" s="259"/>
      <c r="F2453" s="270"/>
      <c r="G2453" s="259"/>
      <c r="H2453" s="259"/>
      <c r="I2453" s="259"/>
      <c r="J2453" s="259"/>
    </row>
    <row r="2454" spans="1:10">
      <c r="A2454" s="259"/>
      <c r="B2454" s="259"/>
      <c r="C2454" s="259"/>
      <c r="D2454" s="259"/>
      <c r="E2454" s="259"/>
      <c r="F2454" s="270"/>
      <c r="G2454" s="259"/>
      <c r="H2454" s="259"/>
      <c r="I2454" s="259"/>
      <c r="J2454" s="259"/>
    </row>
    <row r="2455" spans="1:10">
      <c r="A2455" s="259"/>
      <c r="B2455" s="259"/>
      <c r="C2455" s="259"/>
      <c r="D2455" s="259"/>
      <c r="E2455" s="259"/>
      <c r="F2455" s="270"/>
      <c r="G2455" s="259"/>
      <c r="H2455" s="259"/>
      <c r="I2455" s="259"/>
      <c r="J2455" s="259"/>
    </row>
    <row r="2456" spans="1:10">
      <c r="A2456" s="259"/>
      <c r="B2456" s="259"/>
      <c r="C2456" s="259"/>
      <c r="D2456" s="259"/>
      <c r="E2456" s="259"/>
      <c r="F2456" s="270"/>
      <c r="G2456" s="259"/>
      <c r="H2456" s="259"/>
      <c r="I2456" s="259"/>
      <c r="J2456" s="259"/>
    </row>
    <row r="2457" spans="1:10">
      <c r="A2457" s="259"/>
      <c r="B2457" s="259"/>
      <c r="C2457" s="259"/>
      <c r="D2457" s="259"/>
      <c r="E2457" s="259"/>
      <c r="F2457" s="270"/>
      <c r="G2457" s="259"/>
      <c r="H2457" s="259"/>
      <c r="I2457" s="259"/>
      <c r="J2457" s="259"/>
    </row>
    <row r="2458" spans="1:10">
      <c r="A2458" s="259"/>
      <c r="B2458" s="259"/>
      <c r="C2458" s="259"/>
      <c r="D2458" s="259"/>
      <c r="E2458" s="259"/>
      <c r="F2458" s="270"/>
      <c r="G2458" s="259"/>
      <c r="H2458" s="259"/>
      <c r="I2458" s="259"/>
      <c r="J2458" s="259"/>
    </row>
    <row r="2459" spans="1:10">
      <c r="A2459" s="259"/>
      <c r="B2459" s="259"/>
      <c r="C2459" s="259"/>
      <c r="D2459" s="259"/>
      <c r="E2459" s="259"/>
      <c r="F2459" s="270"/>
      <c r="G2459" s="259"/>
      <c r="H2459" s="259"/>
      <c r="I2459" s="259"/>
      <c r="J2459" s="259"/>
    </row>
    <row r="2460" spans="1:10">
      <c r="A2460" s="259"/>
      <c r="B2460" s="259"/>
      <c r="C2460" s="259"/>
      <c r="D2460" s="259"/>
      <c r="E2460" s="259"/>
      <c r="F2460" s="270"/>
      <c r="G2460" s="259"/>
      <c r="H2460" s="259"/>
      <c r="I2460" s="259"/>
      <c r="J2460" s="259"/>
    </row>
    <row r="2461" spans="1:10">
      <c r="A2461" s="259"/>
      <c r="B2461" s="259"/>
      <c r="C2461" s="259"/>
      <c r="D2461" s="259"/>
      <c r="E2461" s="259"/>
      <c r="F2461" s="270"/>
      <c r="G2461" s="259"/>
      <c r="H2461" s="259"/>
      <c r="I2461" s="259"/>
      <c r="J2461" s="259"/>
    </row>
    <row r="2462" spans="1:10">
      <c r="A2462" s="259"/>
      <c r="B2462" s="259"/>
      <c r="C2462" s="259"/>
      <c r="D2462" s="259"/>
      <c r="E2462" s="259"/>
      <c r="F2462" s="270"/>
      <c r="G2462" s="259"/>
      <c r="H2462" s="259"/>
      <c r="I2462" s="259"/>
      <c r="J2462" s="259"/>
    </row>
    <row r="2463" spans="1:10">
      <c r="A2463" s="259"/>
      <c r="B2463" s="259"/>
      <c r="C2463" s="259"/>
      <c r="D2463" s="259"/>
      <c r="E2463" s="259"/>
      <c r="F2463" s="270"/>
      <c r="G2463" s="259"/>
      <c r="H2463" s="259"/>
      <c r="I2463" s="259"/>
      <c r="J2463" s="259"/>
    </row>
    <row r="2464" spans="1:10">
      <c r="A2464" s="259"/>
      <c r="B2464" s="259"/>
      <c r="C2464" s="259"/>
      <c r="D2464" s="259"/>
      <c r="E2464" s="259"/>
      <c r="F2464" s="270"/>
      <c r="G2464" s="259"/>
      <c r="H2464" s="259"/>
      <c r="I2464" s="259"/>
      <c r="J2464" s="259"/>
    </row>
    <row r="2465" spans="1:10">
      <c r="A2465" s="259"/>
      <c r="B2465" s="259"/>
      <c r="C2465" s="259"/>
      <c r="D2465" s="259"/>
      <c r="E2465" s="259"/>
      <c r="F2465" s="270"/>
      <c r="G2465" s="259"/>
      <c r="H2465" s="259"/>
      <c r="I2465" s="259"/>
      <c r="J2465" s="259"/>
    </row>
    <row r="2466" spans="1:10">
      <c r="A2466" s="259"/>
      <c r="B2466" s="259"/>
      <c r="C2466" s="259"/>
      <c r="D2466" s="259"/>
      <c r="E2466" s="259"/>
      <c r="F2466" s="270"/>
      <c r="G2466" s="259"/>
      <c r="H2466" s="259"/>
      <c r="I2466" s="259"/>
      <c r="J2466" s="259"/>
    </row>
    <row r="2467" spans="1:10">
      <c r="A2467" s="259"/>
      <c r="B2467" s="259"/>
      <c r="C2467" s="259"/>
      <c r="D2467" s="259"/>
      <c r="E2467" s="259"/>
      <c r="F2467" s="270"/>
      <c r="G2467" s="259"/>
      <c r="H2467" s="259"/>
      <c r="I2467" s="259"/>
      <c r="J2467" s="259"/>
    </row>
    <row r="2468" spans="1:10">
      <c r="A2468" s="259"/>
      <c r="B2468" s="259"/>
      <c r="C2468" s="259"/>
      <c r="D2468" s="259"/>
      <c r="E2468" s="259"/>
      <c r="F2468" s="270"/>
      <c r="G2468" s="259"/>
      <c r="H2468" s="259"/>
      <c r="I2468" s="259"/>
      <c r="J2468" s="259"/>
    </row>
    <row r="2469" spans="1:10">
      <c r="A2469" s="259"/>
      <c r="B2469" s="259"/>
      <c r="C2469" s="259"/>
      <c r="D2469" s="259"/>
      <c r="E2469" s="259"/>
      <c r="F2469" s="270"/>
      <c r="G2469" s="259"/>
      <c r="H2469" s="259"/>
      <c r="I2469" s="259"/>
      <c r="J2469" s="259"/>
    </row>
    <row r="2470" spans="1:10">
      <c r="A2470" s="259"/>
      <c r="B2470" s="259"/>
      <c r="C2470" s="259"/>
      <c r="D2470" s="259"/>
      <c r="E2470" s="259"/>
      <c r="F2470" s="270"/>
      <c r="G2470" s="259"/>
      <c r="H2470" s="259"/>
      <c r="I2470" s="259"/>
      <c r="J2470" s="259"/>
    </row>
    <row r="2471" spans="1:10">
      <c r="A2471" s="259"/>
      <c r="B2471" s="259"/>
      <c r="C2471" s="259"/>
      <c r="D2471" s="259"/>
      <c r="E2471" s="259"/>
      <c r="F2471" s="270"/>
      <c r="G2471" s="259"/>
      <c r="H2471" s="259"/>
      <c r="I2471" s="259"/>
      <c r="J2471" s="259"/>
    </row>
    <row r="2472" spans="1:10">
      <c r="A2472" s="259"/>
      <c r="B2472" s="259"/>
      <c r="C2472" s="259"/>
      <c r="D2472" s="259"/>
      <c r="E2472" s="259"/>
      <c r="F2472" s="270"/>
      <c r="G2472" s="259"/>
      <c r="H2472" s="259"/>
      <c r="I2472" s="259"/>
      <c r="J2472" s="259"/>
    </row>
    <row r="2473" spans="1:10">
      <c r="A2473" s="259"/>
      <c r="B2473" s="259"/>
      <c r="C2473" s="259"/>
      <c r="D2473" s="259"/>
      <c r="E2473" s="259"/>
      <c r="F2473" s="270"/>
      <c r="G2473" s="259"/>
      <c r="H2473" s="259"/>
      <c r="I2473" s="259"/>
      <c r="J2473" s="259"/>
    </row>
    <row r="2474" spans="1:10">
      <c r="A2474" s="259"/>
      <c r="B2474" s="259"/>
      <c r="C2474" s="259"/>
      <c r="D2474" s="259"/>
      <c r="E2474" s="259"/>
      <c r="F2474" s="270"/>
      <c r="G2474" s="259"/>
      <c r="H2474" s="259"/>
      <c r="I2474" s="259"/>
      <c r="J2474" s="259"/>
    </row>
    <row r="2475" spans="1:10">
      <c r="A2475" s="259"/>
      <c r="B2475" s="259"/>
      <c r="C2475" s="259"/>
      <c r="D2475" s="259"/>
      <c r="E2475" s="259"/>
      <c r="F2475" s="270"/>
      <c r="G2475" s="259"/>
      <c r="H2475" s="259"/>
      <c r="I2475" s="259"/>
      <c r="J2475" s="259"/>
    </row>
    <row r="2476" spans="1:10">
      <c r="A2476" s="259"/>
      <c r="B2476" s="259"/>
      <c r="C2476" s="259"/>
      <c r="D2476" s="259"/>
      <c r="E2476" s="259"/>
      <c r="F2476" s="270"/>
      <c r="G2476" s="259"/>
      <c r="H2476" s="259"/>
      <c r="I2476" s="259"/>
      <c r="J2476" s="259"/>
    </row>
    <row r="2477" spans="1:10">
      <c r="A2477" s="259"/>
      <c r="B2477" s="259"/>
      <c r="C2477" s="259"/>
      <c r="D2477" s="259"/>
      <c r="E2477" s="259"/>
      <c r="F2477" s="270"/>
      <c r="G2477" s="259"/>
      <c r="H2477" s="259"/>
      <c r="I2477" s="259"/>
      <c r="J2477" s="259"/>
    </row>
    <row r="2478" spans="1:10">
      <c r="A2478" s="259"/>
      <c r="B2478" s="259"/>
      <c r="C2478" s="259"/>
      <c r="D2478" s="259"/>
      <c r="E2478" s="259"/>
      <c r="F2478" s="270"/>
      <c r="G2478" s="259"/>
      <c r="H2478" s="259"/>
      <c r="I2478" s="259"/>
      <c r="J2478" s="259"/>
    </row>
    <row r="2479" spans="1:10">
      <c r="A2479" s="259"/>
      <c r="B2479" s="259"/>
      <c r="C2479" s="259"/>
      <c r="D2479" s="259"/>
      <c r="E2479" s="259"/>
      <c r="F2479" s="270"/>
      <c r="G2479" s="259"/>
      <c r="H2479" s="259"/>
      <c r="I2479" s="259"/>
      <c r="J2479" s="259"/>
    </row>
    <row r="2480" spans="1:10">
      <c r="A2480" s="259"/>
      <c r="B2480" s="259"/>
      <c r="C2480" s="259"/>
      <c r="D2480" s="259"/>
      <c r="E2480" s="259"/>
      <c r="F2480" s="270"/>
      <c r="G2480" s="259"/>
      <c r="H2480" s="259"/>
      <c r="I2480" s="259"/>
      <c r="J2480" s="259"/>
    </row>
    <row r="2481" spans="1:10">
      <c r="A2481" s="259"/>
      <c r="B2481" s="259"/>
      <c r="C2481" s="259"/>
      <c r="D2481" s="259"/>
      <c r="E2481" s="259"/>
      <c r="F2481" s="270"/>
      <c r="G2481" s="259"/>
      <c r="H2481" s="259"/>
      <c r="I2481" s="259"/>
      <c r="J2481" s="259"/>
    </row>
    <row r="2482" spans="1:10">
      <c r="A2482" s="259"/>
      <c r="B2482" s="259"/>
      <c r="C2482" s="259"/>
      <c r="D2482" s="259"/>
      <c r="E2482" s="259"/>
      <c r="F2482" s="270"/>
      <c r="G2482" s="259"/>
      <c r="H2482" s="259"/>
      <c r="I2482" s="259"/>
      <c r="J2482" s="259"/>
    </row>
    <row r="2483" spans="1:10">
      <c r="A2483" s="259"/>
      <c r="B2483" s="259"/>
      <c r="C2483" s="259"/>
      <c r="D2483" s="259"/>
      <c r="E2483" s="259"/>
      <c r="F2483" s="270"/>
      <c r="G2483" s="259"/>
      <c r="H2483" s="259"/>
      <c r="I2483" s="259"/>
      <c r="J2483" s="259"/>
    </row>
    <row r="2484" spans="1:10">
      <c r="A2484" s="259"/>
      <c r="B2484" s="259"/>
      <c r="C2484" s="259"/>
      <c r="D2484" s="259"/>
      <c r="E2484" s="259"/>
      <c r="F2484" s="270"/>
      <c r="G2484" s="259"/>
      <c r="H2484" s="259"/>
      <c r="I2484" s="259"/>
      <c r="J2484" s="259"/>
    </row>
    <row r="2485" spans="1:10">
      <c r="A2485" s="259"/>
      <c r="B2485" s="259"/>
      <c r="C2485" s="259"/>
      <c r="D2485" s="259"/>
      <c r="E2485" s="259"/>
      <c r="F2485" s="270"/>
      <c r="G2485" s="259"/>
      <c r="H2485" s="259"/>
      <c r="I2485" s="259"/>
      <c r="J2485" s="259"/>
    </row>
    <row r="2486" spans="1:10">
      <c r="A2486" s="259"/>
      <c r="B2486" s="259"/>
      <c r="C2486" s="259"/>
      <c r="D2486" s="259"/>
      <c r="E2486" s="259"/>
      <c r="F2486" s="270"/>
      <c r="G2486" s="259"/>
      <c r="H2486" s="259"/>
      <c r="I2486" s="259"/>
      <c r="J2486" s="259"/>
    </row>
    <row r="2487" spans="1:10">
      <c r="A2487" s="259"/>
      <c r="B2487" s="259"/>
      <c r="C2487" s="259"/>
      <c r="D2487" s="259"/>
      <c r="E2487" s="259"/>
      <c r="F2487" s="270"/>
      <c r="G2487" s="259"/>
      <c r="H2487" s="259"/>
      <c r="I2487" s="259"/>
      <c r="J2487" s="259"/>
    </row>
    <row r="2488" spans="1:10">
      <c r="A2488" s="259"/>
      <c r="B2488" s="259"/>
      <c r="C2488" s="259"/>
      <c r="D2488" s="259"/>
      <c r="E2488" s="259"/>
      <c r="F2488" s="270"/>
      <c r="G2488" s="259"/>
      <c r="H2488" s="259"/>
      <c r="I2488" s="259"/>
      <c r="J2488" s="259"/>
    </row>
    <row r="2489" spans="1:10">
      <c r="A2489" s="259"/>
      <c r="B2489" s="259"/>
      <c r="C2489" s="259"/>
      <c r="D2489" s="259"/>
      <c r="E2489" s="259"/>
      <c r="F2489" s="270"/>
      <c r="G2489" s="259"/>
      <c r="H2489" s="259"/>
      <c r="I2489" s="259"/>
      <c r="J2489" s="259"/>
    </row>
    <row r="2490" spans="1:10">
      <c r="A2490" s="259"/>
      <c r="B2490" s="259"/>
      <c r="C2490" s="259"/>
      <c r="D2490" s="259"/>
      <c r="E2490" s="259"/>
      <c r="F2490" s="270"/>
      <c r="G2490" s="259"/>
      <c r="H2490" s="259"/>
      <c r="I2490" s="259"/>
      <c r="J2490" s="259"/>
    </row>
    <row r="2491" spans="1:10">
      <c r="A2491" s="259"/>
      <c r="B2491" s="259"/>
      <c r="C2491" s="259"/>
      <c r="D2491" s="259"/>
      <c r="E2491" s="259"/>
      <c r="F2491" s="270"/>
      <c r="G2491" s="259"/>
      <c r="H2491" s="259"/>
      <c r="I2491" s="259"/>
      <c r="J2491" s="259"/>
    </row>
    <row r="2492" spans="1:10">
      <c r="A2492" s="259"/>
      <c r="B2492" s="259"/>
      <c r="C2492" s="259"/>
      <c r="D2492" s="259"/>
      <c r="E2492" s="259"/>
      <c r="F2492" s="270"/>
      <c r="G2492" s="259"/>
      <c r="H2492" s="259"/>
      <c r="I2492" s="259"/>
      <c r="J2492" s="259"/>
    </row>
    <row r="2493" spans="1:10">
      <c r="A2493" s="259"/>
      <c r="B2493" s="259"/>
      <c r="C2493" s="259"/>
      <c r="D2493" s="259"/>
      <c r="E2493" s="259"/>
      <c r="F2493" s="270"/>
      <c r="G2493" s="259"/>
      <c r="H2493" s="259"/>
      <c r="I2493" s="259"/>
      <c r="J2493" s="259"/>
    </row>
    <row r="2494" spans="1:10">
      <c r="A2494" s="259"/>
      <c r="B2494" s="259"/>
      <c r="C2494" s="259"/>
      <c r="D2494" s="259"/>
      <c r="E2494" s="259"/>
      <c r="F2494" s="270"/>
      <c r="G2494" s="259"/>
      <c r="H2494" s="259"/>
      <c r="I2494" s="259"/>
      <c r="J2494" s="259"/>
    </row>
    <row r="2495" spans="1:10">
      <c r="A2495" s="259"/>
      <c r="B2495" s="259"/>
      <c r="C2495" s="259"/>
      <c r="D2495" s="259"/>
      <c r="E2495" s="259"/>
      <c r="F2495" s="270"/>
      <c r="G2495" s="259"/>
      <c r="H2495" s="259"/>
      <c r="I2495" s="259"/>
      <c r="J2495" s="259"/>
    </row>
    <row r="2496" spans="1:10">
      <c r="A2496" s="259"/>
      <c r="B2496" s="259"/>
      <c r="C2496" s="259"/>
      <c r="D2496" s="259"/>
      <c r="E2496" s="259"/>
      <c r="F2496" s="270"/>
      <c r="G2496" s="259"/>
      <c r="H2496" s="259"/>
      <c r="I2496" s="259"/>
      <c r="J2496" s="259"/>
    </row>
    <row r="2497" spans="1:10">
      <c r="A2497" s="259"/>
      <c r="B2497" s="259"/>
      <c r="C2497" s="259"/>
      <c r="D2497" s="259"/>
      <c r="E2497" s="259"/>
      <c r="F2497" s="270"/>
      <c r="G2497" s="259"/>
      <c r="H2497" s="259"/>
      <c r="I2497" s="259"/>
      <c r="J2497" s="259"/>
    </row>
    <row r="2498" spans="1:10">
      <c r="A2498" s="259"/>
      <c r="B2498" s="259"/>
      <c r="C2498" s="259"/>
      <c r="D2498" s="259"/>
      <c r="E2498" s="259"/>
      <c r="F2498" s="270"/>
      <c r="G2498" s="259"/>
      <c r="H2498" s="259"/>
      <c r="I2498" s="259"/>
      <c r="J2498" s="259"/>
    </row>
    <row r="2499" spans="1:10">
      <c r="A2499" s="259"/>
      <c r="B2499" s="259"/>
      <c r="C2499" s="259"/>
      <c r="D2499" s="259"/>
      <c r="E2499" s="259"/>
      <c r="F2499" s="270"/>
      <c r="G2499" s="259"/>
      <c r="H2499" s="259"/>
      <c r="I2499" s="259"/>
      <c r="J2499" s="259"/>
    </row>
    <row r="2500" spans="1:10">
      <c r="A2500" s="259"/>
      <c r="B2500" s="259"/>
      <c r="C2500" s="259"/>
      <c r="D2500" s="259"/>
      <c r="E2500" s="259"/>
      <c r="F2500" s="270"/>
      <c r="G2500" s="259"/>
      <c r="H2500" s="259"/>
      <c r="I2500" s="259"/>
      <c r="J2500" s="259"/>
    </row>
    <row r="2501" spans="1:10">
      <c r="A2501" s="259"/>
      <c r="B2501" s="259"/>
      <c r="C2501" s="259"/>
      <c r="D2501" s="259"/>
      <c r="E2501" s="259"/>
      <c r="F2501" s="270"/>
      <c r="G2501" s="259"/>
      <c r="H2501" s="259"/>
      <c r="I2501" s="259"/>
      <c r="J2501" s="259"/>
    </row>
    <row r="2502" spans="1:10">
      <c r="A2502" s="259"/>
      <c r="B2502" s="259"/>
      <c r="C2502" s="259"/>
      <c r="D2502" s="259"/>
      <c r="E2502" s="259"/>
      <c r="F2502" s="270"/>
      <c r="G2502" s="259"/>
      <c r="H2502" s="259"/>
      <c r="I2502" s="259"/>
      <c r="J2502" s="259"/>
    </row>
    <row r="2503" spans="1:10">
      <c r="A2503" s="259"/>
      <c r="B2503" s="259"/>
      <c r="C2503" s="259"/>
      <c r="D2503" s="259"/>
      <c r="E2503" s="259"/>
      <c r="F2503" s="270"/>
      <c r="G2503" s="259"/>
      <c r="H2503" s="259"/>
      <c r="I2503" s="259"/>
      <c r="J2503" s="259"/>
    </row>
    <row r="2504" spans="1:10">
      <c r="A2504" s="259"/>
      <c r="B2504" s="259"/>
      <c r="C2504" s="259"/>
      <c r="D2504" s="259"/>
      <c r="E2504" s="259"/>
      <c r="F2504" s="270"/>
      <c r="G2504" s="259"/>
      <c r="H2504" s="259"/>
      <c r="I2504" s="259"/>
      <c r="J2504" s="259"/>
    </row>
    <row r="2505" spans="1:10">
      <c r="A2505" s="259"/>
      <c r="B2505" s="259"/>
      <c r="C2505" s="259"/>
      <c r="D2505" s="259"/>
      <c r="E2505" s="259"/>
      <c r="F2505" s="270"/>
      <c r="G2505" s="259"/>
      <c r="H2505" s="259"/>
      <c r="I2505" s="259"/>
      <c r="J2505" s="259"/>
    </row>
    <row r="2506" spans="1:10">
      <c r="A2506" s="259"/>
      <c r="B2506" s="259"/>
      <c r="C2506" s="259"/>
      <c r="D2506" s="259"/>
      <c r="E2506" s="259"/>
      <c r="F2506" s="270"/>
      <c r="G2506" s="259"/>
      <c r="H2506" s="259"/>
      <c r="I2506" s="259"/>
      <c r="J2506" s="259"/>
    </row>
    <row r="2507" spans="1:10">
      <c r="A2507" s="259"/>
      <c r="B2507" s="259"/>
      <c r="C2507" s="259"/>
      <c r="D2507" s="259"/>
      <c r="E2507" s="259"/>
      <c r="F2507" s="270"/>
      <c r="G2507" s="259"/>
      <c r="H2507" s="259"/>
      <c r="I2507" s="259"/>
      <c r="J2507" s="259"/>
    </row>
    <row r="2508" spans="1:10">
      <c r="A2508" s="259"/>
      <c r="B2508" s="259"/>
      <c r="C2508" s="259"/>
      <c r="D2508" s="259"/>
      <c r="E2508" s="259"/>
      <c r="F2508" s="270"/>
      <c r="G2508" s="259"/>
      <c r="H2508" s="259"/>
      <c r="I2508" s="259"/>
      <c r="J2508" s="259"/>
    </row>
    <row r="2509" spans="1:10">
      <c r="A2509" s="259"/>
      <c r="B2509" s="259"/>
      <c r="C2509" s="259"/>
      <c r="D2509" s="259"/>
      <c r="E2509" s="259"/>
      <c r="F2509" s="270"/>
      <c r="G2509" s="259"/>
      <c r="H2509" s="259"/>
      <c r="I2509" s="259"/>
      <c r="J2509" s="259"/>
    </row>
    <row r="2510" spans="1:10">
      <c r="A2510" s="259"/>
      <c r="B2510" s="259"/>
      <c r="C2510" s="259"/>
      <c r="D2510" s="259"/>
      <c r="E2510" s="259"/>
      <c r="F2510" s="270"/>
      <c r="G2510" s="259"/>
      <c r="H2510" s="259"/>
      <c r="I2510" s="259"/>
      <c r="J2510" s="259"/>
    </row>
    <row r="2511" spans="1:10">
      <c r="A2511" s="259"/>
      <c r="B2511" s="259"/>
      <c r="C2511" s="259"/>
      <c r="D2511" s="259"/>
      <c r="E2511" s="259"/>
      <c r="F2511" s="270"/>
      <c r="G2511" s="259"/>
      <c r="H2511" s="259"/>
      <c r="I2511" s="259"/>
      <c r="J2511" s="259"/>
    </row>
    <row r="2512" spans="1:10">
      <c r="A2512" s="259"/>
      <c r="B2512" s="259"/>
      <c r="C2512" s="259"/>
      <c r="D2512" s="259"/>
      <c r="E2512" s="259"/>
      <c r="F2512" s="270"/>
      <c r="G2512" s="259"/>
      <c r="H2512" s="259"/>
      <c r="I2512" s="259"/>
      <c r="J2512" s="259"/>
    </row>
    <row r="2513" spans="1:10">
      <c r="A2513" s="259"/>
      <c r="B2513" s="259"/>
      <c r="C2513" s="259"/>
      <c r="D2513" s="259"/>
      <c r="E2513" s="259"/>
      <c r="F2513" s="270"/>
      <c r="G2513" s="259"/>
      <c r="H2513" s="259"/>
      <c r="I2513" s="259"/>
      <c r="J2513" s="259"/>
    </row>
    <row r="2514" spans="1:10">
      <c r="A2514" s="259"/>
      <c r="B2514" s="259"/>
      <c r="C2514" s="259"/>
      <c r="D2514" s="259"/>
      <c r="E2514" s="259"/>
      <c r="F2514" s="270"/>
      <c r="G2514" s="259"/>
      <c r="H2514" s="259"/>
      <c r="I2514" s="259"/>
      <c r="J2514" s="259"/>
    </row>
    <row r="2515" spans="1:10">
      <c r="A2515" s="259"/>
      <c r="B2515" s="259"/>
      <c r="C2515" s="259"/>
      <c r="D2515" s="259"/>
      <c r="E2515" s="259"/>
      <c r="F2515" s="270"/>
      <c r="G2515" s="259"/>
      <c r="H2515" s="259"/>
      <c r="I2515" s="259"/>
      <c r="J2515" s="259"/>
    </row>
    <row r="2516" spans="1:10">
      <c r="A2516" s="259"/>
      <c r="B2516" s="259"/>
      <c r="C2516" s="259"/>
      <c r="D2516" s="259"/>
      <c r="E2516" s="259"/>
      <c r="F2516" s="270"/>
      <c r="G2516" s="259"/>
      <c r="H2516" s="259"/>
      <c r="I2516" s="259"/>
      <c r="J2516" s="259"/>
    </row>
    <row r="2517" spans="1:10">
      <c r="A2517" s="259"/>
      <c r="B2517" s="259"/>
      <c r="C2517" s="259"/>
      <c r="D2517" s="259"/>
      <c r="E2517" s="259"/>
      <c r="F2517" s="270"/>
      <c r="G2517" s="259"/>
      <c r="H2517" s="259"/>
      <c r="I2517" s="259"/>
      <c r="J2517" s="259"/>
    </row>
    <row r="2518" spans="1:10">
      <c r="A2518" s="259"/>
      <c r="B2518" s="259"/>
      <c r="C2518" s="259"/>
      <c r="D2518" s="259"/>
      <c r="E2518" s="259"/>
      <c r="F2518" s="270"/>
      <c r="G2518" s="259"/>
      <c r="H2518" s="259"/>
      <c r="I2518" s="259"/>
      <c r="J2518" s="259"/>
    </row>
    <row r="2519" spans="1:10">
      <c r="A2519" s="259"/>
      <c r="B2519" s="259"/>
      <c r="C2519" s="259"/>
      <c r="D2519" s="259"/>
      <c r="E2519" s="259"/>
      <c r="F2519" s="270"/>
      <c r="G2519" s="259"/>
      <c r="H2519" s="259"/>
      <c r="I2519" s="259"/>
      <c r="J2519" s="259"/>
    </row>
    <row r="2520" spans="1:10">
      <c r="A2520" s="259"/>
      <c r="B2520" s="259"/>
      <c r="C2520" s="259"/>
      <c r="D2520" s="259"/>
      <c r="E2520" s="259"/>
      <c r="F2520" s="270"/>
      <c r="G2520" s="259"/>
      <c r="H2520" s="259"/>
      <c r="I2520" s="259"/>
      <c r="J2520" s="259"/>
    </row>
    <row r="2521" spans="1:10">
      <c r="A2521" s="259"/>
      <c r="B2521" s="259"/>
      <c r="C2521" s="259"/>
      <c r="D2521" s="259"/>
      <c r="E2521" s="259"/>
      <c r="F2521" s="270"/>
      <c r="G2521" s="259"/>
      <c r="H2521" s="259"/>
      <c r="I2521" s="259"/>
      <c r="J2521" s="259"/>
    </row>
    <row r="2522" spans="1:10">
      <c r="A2522" s="259"/>
      <c r="B2522" s="259"/>
      <c r="C2522" s="259"/>
      <c r="D2522" s="259"/>
      <c r="E2522" s="259"/>
      <c r="F2522" s="270"/>
      <c r="G2522" s="259"/>
      <c r="H2522" s="259"/>
      <c r="I2522" s="259"/>
      <c r="J2522" s="259"/>
    </row>
    <row r="2523" spans="1:10">
      <c r="A2523" s="259"/>
      <c r="B2523" s="259"/>
      <c r="C2523" s="259"/>
      <c r="D2523" s="259"/>
      <c r="E2523" s="259"/>
      <c r="F2523" s="270"/>
      <c r="G2523" s="259"/>
      <c r="H2523" s="259"/>
      <c r="I2523" s="259"/>
      <c r="J2523" s="259"/>
    </row>
    <row r="2524" spans="1:10">
      <c r="A2524" s="259"/>
      <c r="B2524" s="259"/>
      <c r="C2524" s="259"/>
      <c r="D2524" s="259"/>
      <c r="E2524" s="259"/>
      <c r="F2524" s="270"/>
      <c r="G2524" s="259"/>
      <c r="H2524" s="259"/>
      <c r="I2524" s="259"/>
      <c r="J2524" s="259"/>
    </row>
    <row r="2525" spans="1:10">
      <c r="A2525" s="259"/>
      <c r="B2525" s="259"/>
      <c r="C2525" s="259"/>
      <c r="D2525" s="259"/>
      <c r="E2525" s="259"/>
      <c r="F2525" s="270"/>
      <c r="G2525" s="259"/>
      <c r="H2525" s="259"/>
      <c r="I2525" s="259"/>
      <c r="J2525" s="259"/>
    </row>
    <row r="2526" spans="1:10">
      <c r="A2526" s="259"/>
      <c r="B2526" s="259"/>
      <c r="C2526" s="259"/>
      <c r="D2526" s="259"/>
      <c r="E2526" s="259"/>
      <c r="F2526" s="270"/>
      <c r="G2526" s="259"/>
      <c r="H2526" s="259"/>
      <c r="I2526" s="259"/>
      <c r="J2526" s="259"/>
    </row>
    <row r="2527" spans="1:10">
      <c r="A2527" s="259"/>
      <c r="B2527" s="259"/>
      <c r="C2527" s="259"/>
      <c r="D2527" s="259"/>
      <c r="E2527" s="259"/>
      <c r="F2527" s="270"/>
      <c r="G2527" s="259"/>
      <c r="H2527" s="259"/>
      <c r="I2527" s="259"/>
      <c r="J2527" s="259"/>
    </row>
    <row r="2528" spans="1:10">
      <c r="A2528" s="259"/>
      <c r="B2528" s="259"/>
      <c r="C2528" s="259"/>
      <c r="D2528" s="259"/>
      <c r="E2528" s="259"/>
      <c r="F2528" s="270"/>
      <c r="G2528" s="259"/>
      <c r="H2528" s="259"/>
      <c r="I2528" s="259"/>
      <c r="J2528" s="259"/>
    </row>
    <row r="2529" spans="1:10">
      <c r="A2529" s="259"/>
      <c r="B2529" s="259"/>
      <c r="C2529" s="259"/>
      <c r="D2529" s="259"/>
      <c r="E2529" s="259"/>
      <c r="F2529" s="270"/>
      <c r="G2529" s="259"/>
      <c r="H2529" s="259"/>
      <c r="I2529" s="259"/>
      <c r="J2529" s="259"/>
    </row>
    <row r="2530" spans="1:10">
      <c r="A2530" s="259"/>
      <c r="B2530" s="259"/>
      <c r="C2530" s="259"/>
      <c r="D2530" s="259"/>
      <c r="E2530" s="259"/>
      <c r="F2530" s="270"/>
      <c r="G2530" s="259"/>
      <c r="H2530" s="259"/>
      <c r="I2530" s="259"/>
      <c r="J2530" s="259"/>
    </row>
    <row r="2531" spans="1:10">
      <c r="A2531" s="259"/>
      <c r="B2531" s="259"/>
      <c r="C2531" s="259"/>
      <c r="D2531" s="259"/>
      <c r="E2531" s="259"/>
      <c r="F2531" s="270"/>
      <c r="G2531" s="259"/>
      <c r="H2531" s="259"/>
      <c r="I2531" s="259"/>
      <c r="J2531" s="259"/>
    </row>
    <row r="2532" spans="1:10">
      <c r="A2532" s="259"/>
      <c r="B2532" s="259"/>
      <c r="C2532" s="259"/>
      <c r="D2532" s="259"/>
      <c r="E2532" s="259"/>
      <c r="F2532" s="270"/>
      <c r="G2532" s="259"/>
      <c r="H2532" s="259"/>
      <c r="I2532" s="259"/>
      <c r="J2532" s="259"/>
    </row>
    <row r="2533" spans="1:10">
      <c r="A2533" s="259"/>
      <c r="B2533" s="259"/>
      <c r="C2533" s="259"/>
      <c r="D2533" s="259"/>
      <c r="E2533" s="259"/>
      <c r="F2533" s="270"/>
      <c r="G2533" s="259"/>
      <c r="H2533" s="259"/>
      <c r="I2533" s="259"/>
      <c r="J2533" s="259"/>
    </row>
    <row r="2534" spans="1:10">
      <c r="A2534" s="259"/>
      <c r="B2534" s="259"/>
      <c r="C2534" s="259"/>
      <c r="D2534" s="259"/>
      <c r="E2534" s="259"/>
      <c r="F2534" s="270"/>
      <c r="G2534" s="259"/>
      <c r="H2534" s="259"/>
      <c r="I2534" s="259"/>
      <c r="J2534" s="259"/>
    </row>
    <row r="2535" spans="1:10">
      <c r="A2535" s="259"/>
      <c r="B2535" s="259"/>
      <c r="C2535" s="259"/>
      <c r="D2535" s="259"/>
      <c r="E2535" s="259"/>
      <c r="F2535" s="270"/>
      <c r="G2535" s="259"/>
      <c r="H2535" s="259"/>
      <c r="I2535" s="259"/>
      <c r="J2535" s="259"/>
    </row>
    <row r="2536" spans="1:10">
      <c r="A2536" s="259"/>
      <c r="B2536" s="259"/>
      <c r="C2536" s="259"/>
      <c r="D2536" s="259"/>
      <c r="E2536" s="259"/>
      <c r="F2536" s="270"/>
      <c r="G2536" s="259"/>
      <c r="H2536" s="259"/>
      <c r="I2536" s="259"/>
      <c r="J2536" s="259"/>
    </row>
    <row r="2537" spans="1:10">
      <c r="A2537" s="259"/>
      <c r="B2537" s="259"/>
      <c r="C2537" s="259"/>
      <c r="D2537" s="259"/>
      <c r="E2537" s="259"/>
      <c r="F2537" s="270"/>
      <c r="G2537" s="259"/>
      <c r="H2537" s="259"/>
      <c r="I2537" s="259"/>
      <c r="J2537" s="259"/>
    </row>
    <row r="2538" spans="1:10">
      <c r="A2538" s="259"/>
      <c r="B2538" s="259"/>
      <c r="C2538" s="259"/>
      <c r="D2538" s="259"/>
      <c r="E2538" s="259"/>
      <c r="F2538" s="270"/>
      <c r="G2538" s="259"/>
      <c r="H2538" s="259"/>
      <c r="I2538" s="259"/>
      <c r="J2538" s="259"/>
    </row>
    <row r="2539" spans="1:10">
      <c r="A2539" s="259"/>
      <c r="B2539" s="259"/>
      <c r="C2539" s="259"/>
      <c r="D2539" s="259"/>
      <c r="E2539" s="259"/>
      <c r="F2539" s="270"/>
      <c r="G2539" s="259"/>
      <c r="H2539" s="259"/>
      <c r="I2539" s="259"/>
      <c r="J2539" s="259"/>
    </row>
    <row r="2540" spans="1:10">
      <c r="A2540" s="259"/>
      <c r="B2540" s="259"/>
      <c r="C2540" s="259"/>
      <c r="D2540" s="259"/>
      <c r="E2540" s="259"/>
      <c r="F2540" s="270"/>
      <c r="G2540" s="259"/>
      <c r="H2540" s="259"/>
      <c r="I2540" s="259"/>
      <c r="J2540" s="259"/>
    </row>
    <row r="2541" spans="1:10">
      <c r="A2541" s="259"/>
      <c r="B2541" s="259"/>
      <c r="C2541" s="259"/>
      <c r="D2541" s="259"/>
      <c r="E2541" s="259"/>
      <c r="F2541" s="270"/>
      <c r="G2541" s="259"/>
      <c r="H2541" s="259"/>
      <c r="I2541" s="259"/>
      <c r="J2541" s="259"/>
    </row>
    <row r="2542" spans="1:10">
      <c r="A2542" s="259"/>
      <c r="B2542" s="259"/>
      <c r="C2542" s="259"/>
      <c r="D2542" s="259"/>
      <c r="E2542" s="259"/>
      <c r="F2542" s="270"/>
      <c r="G2542" s="259"/>
      <c r="H2542" s="259"/>
      <c r="I2542" s="259"/>
      <c r="J2542" s="259"/>
    </row>
    <row r="2543" spans="1:10">
      <c r="A2543" s="259"/>
      <c r="B2543" s="259"/>
      <c r="C2543" s="259"/>
      <c r="D2543" s="259"/>
      <c r="E2543" s="259"/>
      <c r="F2543" s="270"/>
      <c r="G2543" s="259"/>
      <c r="H2543" s="259"/>
      <c r="I2543" s="259"/>
      <c r="J2543" s="259"/>
    </row>
    <row r="2544" spans="1:10">
      <c r="A2544" s="259"/>
      <c r="B2544" s="259"/>
      <c r="C2544" s="259"/>
      <c r="D2544" s="259"/>
      <c r="E2544" s="259"/>
      <c r="F2544" s="270"/>
      <c r="G2544" s="259"/>
      <c r="H2544" s="259"/>
      <c r="I2544" s="259"/>
      <c r="J2544" s="259"/>
    </row>
    <row r="2545" spans="1:10">
      <c r="A2545" s="259"/>
      <c r="B2545" s="259"/>
      <c r="C2545" s="259"/>
      <c r="D2545" s="259"/>
      <c r="E2545" s="259"/>
      <c r="F2545" s="270"/>
      <c r="G2545" s="259"/>
      <c r="H2545" s="259"/>
      <c r="I2545" s="259"/>
      <c r="J2545" s="259"/>
    </row>
    <row r="2546" spans="1:10">
      <c r="A2546" s="259"/>
      <c r="B2546" s="259"/>
      <c r="C2546" s="259"/>
      <c r="D2546" s="259"/>
      <c r="E2546" s="259"/>
      <c r="F2546" s="270"/>
      <c r="G2546" s="259"/>
      <c r="H2546" s="259"/>
      <c r="I2546" s="259"/>
      <c r="J2546" s="259"/>
    </row>
    <row r="2547" spans="1:10">
      <c r="A2547" s="259"/>
      <c r="B2547" s="259"/>
      <c r="C2547" s="259"/>
      <c r="D2547" s="259"/>
      <c r="E2547" s="259"/>
      <c r="F2547" s="270"/>
      <c r="G2547" s="259"/>
      <c r="H2547" s="259"/>
      <c r="I2547" s="259"/>
      <c r="J2547" s="259"/>
    </row>
    <row r="2548" spans="1:10">
      <c r="A2548" s="259"/>
      <c r="B2548" s="259"/>
      <c r="C2548" s="259"/>
      <c r="D2548" s="259"/>
      <c r="E2548" s="259"/>
      <c r="F2548" s="270"/>
      <c r="G2548" s="259"/>
      <c r="H2548" s="259"/>
      <c r="I2548" s="259"/>
      <c r="J2548" s="259"/>
    </row>
    <row r="2549" spans="1:10">
      <c r="A2549" s="259"/>
      <c r="B2549" s="259"/>
      <c r="C2549" s="259"/>
      <c r="D2549" s="259"/>
      <c r="E2549" s="259"/>
      <c r="F2549" s="270"/>
      <c r="G2549" s="259"/>
      <c r="H2549" s="259"/>
      <c r="I2549" s="259"/>
      <c r="J2549" s="259"/>
    </row>
    <row r="2550" spans="1:10">
      <c r="A2550" s="259"/>
      <c r="B2550" s="259"/>
      <c r="C2550" s="259"/>
      <c r="D2550" s="259"/>
      <c r="E2550" s="259"/>
      <c r="F2550" s="270"/>
      <c r="G2550" s="259"/>
      <c r="H2550" s="259"/>
      <c r="I2550" s="259"/>
      <c r="J2550" s="259"/>
    </row>
    <row r="2551" spans="1:10">
      <c r="A2551" s="259"/>
      <c r="B2551" s="259"/>
      <c r="C2551" s="259"/>
      <c r="D2551" s="259"/>
      <c r="E2551" s="259"/>
      <c r="F2551" s="270"/>
      <c r="G2551" s="259"/>
      <c r="H2551" s="259"/>
      <c r="I2551" s="259"/>
      <c r="J2551" s="259"/>
    </row>
    <row r="2552" spans="1:10">
      <c r="A2552" s="259"/>
      <c r="B2552" s="259"/>
      <c r="C2552" s="259"/>
      <c r="D2552" s="259"/>
      <c r="E2552" s="259"/>
      <c r="F2552" s="270"/>
      <c r="G2552" s="259"/>
      <c r="H2552" s="259"/>
      <c r="I2552" s="259"/>
      <c r="J2552" s="259"/>
    </row>
    <row r="2553" spans="1:10">
      <c r="A2553" s="259"/>
      <c r="B2553" s="259"/>
      <c r="C2553" s="259"/>
      <c r="D2553" s="259"/>
      <c r="E2553" s="259"/>
      <c r="F2553" s="270"/>
      <c r="G2553" s="259"/>
      <c r="H2553" s="259"/>
      <c r="I2553" s="259"/>
      <c r="J2553" s="259"/>
    </row>
    <row r="2554" spans="1:10">
      <c r="A2554" s="259"/>
      <c r="B2554" s="259"/>
      <c r="C2554" s="259"/>
      <c r="D2554" s="259"/>
      <c r="E2554" s="259"/>
      <c r="F2554" s="270"/>
      <c r="G2554" s="259"/>
      <c r="H2554" s="259"/>
      <c r="I2554" s="259"/>
      <c r="J2554" s="259"/>
    </row>
    <row r="2555" spans="1:10">
      <c r="A2555" s="259"/>
      <c r="B2555" s="259"/>
      <c r="C2555" s="259"/>
      <c r="D2555" s="259"/>
      <c r="E2555" s="259"/>
      <c r="F2555" s="270"/>
      <c r="G2555" s="259"/>
      <c r="H2555" s="259"/>
      <c r="I2555" s="259"/>
      <c r="J2555" s="259"/>
    </row>
    <row r="2556" spans="1:10">
      <c r="A2556" s="259"/>
      <c r="B2556" s="259"/>
      <c r="C2556" s="259"/>
      <c r="D2556" s="259"/>
      <c r="E2556" s="259"/>
      <c r="F2556" s="270"/>
      <c r="G2556" s="259"/>
      <c r="H2556" s="259"/>
      <c r="I2556" s="259"/>
      <c r="J2556" s="259"/>
    </row>
    <row r="2557" spans="1:10">
      <c r="A2557" s="259"/>
      <c r="B2557" s="259"/>
      <c r="C2557" s="259"/>
      <c r="D2557" s="259"/>
      <c r="E2557" s="259"/>
      <c r="F2557" s="270"/>
      <c r="G2557" s="259"/>
      <c r="H2557" s="259"/>
      <c r="I2557" s="259"/>
      <c r="J2557" s="259"/>
    </row>
    <row r="2558" spans="1:10">
      <c r="A2558" s="259"/>
      <c r="B2558" s="259"/>
      <c r="C2558" s="259"/>
      <c r="D2558" s="259"/>
      <c r="E2558" s="259"/>
      <c r="F2558" s="270"/>
      <c r="G2558" s="259"/>
      <c r="H2558" s="259"/>
      <c r="I2558" s="259"/>
      <c r="J2558" s="259"/>
    </row>
    <row r="2559" spans="1:10">
      <c r="A2559" s="259"/>
      <c r="B2559" s="259"/>
      <c r="C2559" s="259"/>
      <c r="D2559" s="259"/>
      <c r="E2559" s="259"/>
      <c r="F2559" s="270"/>
      <c r="G2559" s="259"/>
      <c r="H2559" s="259"/>
      <c r="I2559" s="259"/>
      <c r="J2559" s="259"/>
    </row>
    <row r="2560" spans="1:10">
      <c r="A2560" s="259"/>
      <c r="B2560" s="259"/>
      <c r="C2560" s="259"/>
      <c r="D2560" s="259"/>
      <c r="E2560" s="259"/>
      <c r="F2560" s="270"/>
      <c r="G2560" s="259"/>
      <c r="H2560" s="259"/>
      <c r="I2560" s="259"/>
      <c r="J2560" s="259"/>
    </row>
    <row r="2561" spans="1:10">
      <c r="A2561" s="259"/>
      <c r="B2561" s="259"/>
      <c r="C2561" s="259"/>
      <c r="D2561" s="259"/>
      <c r="E2561" s="259"/>
      <c r="F2561" s="270"/>
      <c r="G2561" s="259"/>
      <c r="H2561" s="259"/>
      <c r="I2561" s="259"/>
      <c r="J2561" s="259"/>
    </row>
    <row r="2562" spans="1:10">
      <c r="A2562" s="259"/>
      <c r="B2562" s="259"/>
      <c r="C2562" s="259"/>
      <c r="D2562" s="259"/>
      <c r="E2562" s="259"/>
      <c r="F2562" s="270"/>
      <c r="G2562" s="259"/>
      <c r="H2562" s="259"/>
      <c r="I2562" s="259"/>
      <c r="J2562" s="259"/>
    </row>
    <row r="2563" spans="1:10">
      <c r="A2563" s="259"/>
      <c r="B2563" s="259"/>
      <c r="C2563" s="259"/>
      <c r="D2563" s="259"/>
      <c r="E2563" s="259"/>
      <c r="F2563" s="270"/>
      <c r="G2563" s="259"/>
      <c r="H2563" s="259"/>
      <c r="I2563" s="259"/>
      <c r="J2563" s="259"/>
    </row>
    <row r="2564" spans="1:10">
      <c r="A2564" s="259"/>
      <c r="B2564" s="259"/>
      <c r="C2564" s="259"/>
      <c r="D2564" s="259"/>
      <c r="E2564" s="259"/>
      <c r="F2564" s="270"/>
      <c r="G2564" s="259"/>
      <c r="H2564" s="259"/>
      <c r="I2564" s="259"/>
      <c r="J2564" s="259"/>
    </row>
    <row r="2565" spans="1:10">
      <c r="A2565" s="259"/>
      <c r="B2565" s="259"/>
      <c r="C2565" s="259"/>
      <c r="D2565" s="259"/>
      <c r="E2565" s="259"/>
      <c r="F2565" s="270"/>
      <c r="G2565" s="259"/>
      <c r="H2565" s="259"/>
      <c r="I2565" s="259"/>
      <c r="J2565" s="259"/>
    </row>
    <row r="2566" spans="1:10">
      <c r="A2566" s="259"/>
      <c r="B2566" s="259"/>
      <c r="C2566" s="259"/>
      <c r="D2566" s="259"/>
      <c r="E2566" s="259"/>
      <c r="F2566" s="270"/>
      <c r="G2566" s="259"/>
      <c r="H2566" s="259"/>
      <c r="I2566" s="259"/>
      <c r="J2566" s="259"/>
    </row>
    <row r="2567" spans="1:10">
      <c r="A2567" s="259"/>
      <c r="B2567" s="259"/>
      <c r="C2567" s="259"/>
      <c r="D2567" s="259"/>
      <c r="E2567" s="259"/>
      <c r="F2567" s="270"/>
      <c r="G2567" s="259"/>
      <c r="H2567" s="259"/>
      <c r="I2567" s="259"/>
      <c r="J2567" s="259"/>
    </row>
    <row r="2568" spans="1:10">
      <c r="A2568" s="259"/>
      <c r="B2568" s="259"/>
      <c r="C2568" s="259"/>
      <c r="D2568" s="259"/>
      <c r="E2568" s="259"/>
      <c r="F2568" s="270"/>
      <c r="G2568" s="259"/>
      <c r="H2568" s="259"/>
      <c r="I2568" s="259"/>
      <c r="J2568" s="259"/>
    </row>
    <row r="2569" spans="1:10">
      <c r="A2569" s="259"/>
      <c r="B2569" s="259"/>
      <c r="C2569" s="259"/>
      <c r="D2569" s="259"/>
      <c r="E2569" s="259"/>
      <c r="F2569" s="270"/>
      <c r="G2569" s="259"/>
      <c r="H2569" s="259"/>
      <c r="I2569" s="259"/>
      <c r="J2569" s="259"/>
    </row>
    <row r="2570" spans="1:10">
      <c r="A2570" s="259"/>
      <c r="B2570" s="259"/>
      <c r="C2570" s="259"/>
      <c r="D2570" s="259"/>
      <c r="E2570" s="259"/>
      <c r="F2570" s="270"/>
      <c r="G2570" s="259"/>
      <c r="H2570" s="259"/>
      <c r="I2570" s="259"/>
      <c r="J2570" s="259"/>
    </row>
    <row r="2571" spans="1:10">
      <c r="A2571" s="259"/>
      <c r="B2571" s="259"/>
      <c r="C2571" s="259"/>
      <c r="D2571" s="259"/>
      <c r="E2571" s="259"/>
      <c r="F2571" s="270"/>
      <c r="G2571" s="259"/>
      <c r="H2571" s="259"/>
      <c r="I2571" s="259"/>
      <c r="J2571" s="259"/>
    </row>
    <row r="2572" spans="1:10">
      <c r="A2572" s="259"/>
      <c r="B2572" s="259"/>
      <c r="C2572" s="259"/>
      <c r="D2572" s="259"/>
      <c r="E2572" s="259"/>
      <c r="F2572" s="270"/>
      <c r="G2572" s="259"/>
      <c r="H2572" s="259"/>
      <c r="I2572" s="259"/>
      <c r="J2572" s="259"/>
    </row>
    <row r="2573" spans="1:10">
      <c r="A2573" s="259"/>
      <c r="B2573" s="259"/>
      <c r="C2573" s="259"/>
      <c r="D2573" s="259"/>
      <c r="E2573" s="259"/>
      <c r="F2573" s="270"/>
      <c r="G2573" s="259"/>
      <c r="H2573" s="259"/>
      <c r="I2573" s="259"/>
      <c r="J2573" s="259"/>
    </row>
    <row r="2574" spans="1:10">
      <c r="A2574" s="259"/>
      <c r="B2574" s="259"/>
      <c r="C2574" s="259"/>
      <c r="D2574" s="259"/>
      <c r="E2574" s="259"/>
      <c r="F2574" s="270"/>
      <c r="G2574" s="259"/>
      <c r="H2574" s="259"/>
      <c r="I2574" s="259"/>
      <c r="J2574" s="259"/>
    </row>
    <row r="2575" spans="1:10">
      <c r="A2575" s="259"/>
      <c r="B2575" s="259"/>
      <c r="C2575" s="259"/>
      <c r="D2575" s="259"/>
      <c r="E2575" s="259"/>
      <c r="F2575" s="270"/>
      <c r="G2575" s="259"/>
      <c r="H2575" s="259"/>
      <c r="I2575" s="259"/>
      <c r="J2575" s="259"/>
    </row>
    <row r="2576" spans="1:10">
      <c r="A2576" s="259"/>
      <c r="B2576" s="259"/>
      <c r="C2576" s="259"/>
      <c r="D2576" s="259"/>
      <c r="E2576" s="259"/>
      <c r="F2576" s="270"/>
      <c r="G2576" s="259"/>
      <c r="H2576" s="259"/>
      <c r="I2576" s="259"/>
      <c r="J2576" s="259"/>
    </row>
    <row r="2577" spans="1:10">
      <c r="A2577" s="259"/>
      <c r="B2577" s="259"/>
      <c r="C2577" s="259"/>
      <c r="D2577" s="259"/>
      <c r="E2577" s="259"/>
      <c r="F2577" s="270"/>
      <c r="G2577" s="259"/>
      <c r="H2577" s="259"/>
      <c r="I2577" s="259"/>
      <c r="J2577" s="259"/>
    </row>
    <row r="2578" spans="1:10">
      <c r="A2578" s="259"/>
      <c r="B2578" s="259"/>
      <c r="C2578" s="259"/>
      <c r="D2578" s="259"/>
      <c r="E2578" s="259"/>
      <c r="F2578" s="270"/>
      <c r="G2578" s="259"/>
      <c r="H2578" s="259"/>
      <c r="I2578" s="259"/>
      <c r="J2578" s="259"/>
    </row>
    <row r="2579" spans="1:10">
      <c r="A2579" s="259"/>
      <c r="B2579" s="259"/>
      <c r="C2579" s="259"/>
      <c r="D2579" s="259"/>
      <c r="E2579" s="259"/>
      <c r="F2579" s="270"/>
      <c r="G2579" s="259"/>
      <c r="H2579" s="259"/>
      <c r="I2579" s="259"/>
      <c r="J2579" s="259"/>
    </row>
    <row r="2580" spans="1:10">
      <c r="A2580" s="259"/>
      <c r="B2580" s="259"/>
      <c r="C2580" s="259"/>
      <c r="D2580" s="259"/>
      <c r="E2580" s="259"/>
      <c r="F2580" s="270"/>
      <c r="G2580" s="259"/>
      <c r="H2580" s="259"/>
      <c r="I2580" s="259"/>
      <c r="J2580" s="259"/>
    </row>
    <row r="2581" spans="1:10">
      <c r="A2581" s="259"/>
      <c r="B2581" s="259"/>
      <c r="C2581" s="259"/>
      <c r="D2581" s="259"/>
      <c r="E2581" s="259"/>
      <c r="F2581" s="270"/>
      <c r="G2581" s="259"/>
      <c r="H2581" s="259"/>
      <c r="I2581" s="259"/>
      <c r="J2581" s="259"/>
    </row>
    <row r="2582" spans="1:10">
      <c r="A2582" s="259"/>
      <c r="B2582" s="259"/>
      <c r="C2582" s="259"/>
      <c r="D2582" s="259"/>
      <c r="E2582" s="259"/>
      <c r="F2582" s="270"/>
      <c r="G2582" s="259"/>
      <c r="H2582" s="259"/>
      <c r="I2582" s="259"/>
      <c r="J2582" s="259"/>
    </row>
    <row r="2583" spans="1:10">
      <c r="A2583" s="259"/>
      <c r="B2583" s="259"/>
      <c r="C2583" s="259"/>
      <c r="D2583" s="259"/>
      <c r="E2583" s="259"/>
      <c r="F2583" s="270"/>
      <c r="G2583" s="259"/>
      <c r="H2583" s="259"/>
      <c r="I2583" s="259"/>
      <c r="J2583" s="259"/>
    </row>
    <row r="2584" spans="1:10">
      <c r="A2584" s="259"/>
      <c r="B2584" s="259"/>
      <c r="C2584" s="259"/>
      <c r="D2584" s="259"/>
      <c r="E2584" s="259"/>
      <c r="F2584" s="270"/>
      <c r="G2584" s="259"/>
      <c r="H2584" s="259"/>
      <c r="I2584" s="259"/>
      <c r="J2584" s="259"/>
    </row>
    <row r="2585" spans="1:10">
      <c r="A2585" s="259"/>
      <c r="B2585" s="259"/>
      <c r="C2585" s="259"/>
      <c r="D2585" s="259"/>
      <c r="E2585" s="259"/>
      <c r="F2585" s="270"/>
      <c r="G2585" s="259"/>
      <c r="H2585" s="259"/>
      <c r="I2585" s="259"/>
      <c r="J2585" s="259"/>
    </row>
    <row r="2586" spans="1:10">
      <c r="A2586" s="259"/>
      <c r="B2586" s="259"/>
      <c r="C2586" s="259"/>
      <c r="D2586" s="259"/>
      <c r="E2586" s="259"/>
      <c r="F2586" s="270"/>
      <c r="G2586" s="259"/>
      <c r="H2586" s="259"/>
      <c r="I2586" s="259"/>
      <c r="J2586" s="259"/>
    </row>
    <row r="2587" spans="1:10">
      <c r="A2587" s="259"/>
      <c r="B2587" s="259"/>
      <c r="C2587" s="259"/>
      <c r="D2587" s="259"/>
      <c r="E2587" s="259"/>
      <c r="F2587" s="270"/>
      <c r="G2587" s="259"/>
      <c r="H2587" s="259"/>
      <c r="I2587" s="259"/>
      <c r="J2587" s="259"/>
    </row>
    <row r="2588" spans="1:10">
      <c r="A2588" s="259"/>
      <c r="B2588" s="259"/>
      <c r="C2588" s="259"/>
      <c r="D2588" s="259"/>
      <c r="E2588" s="259"/>
      <c r="F2588" s="270"/>
      <c r="G2588" s="259"/>
      <c r="H2588" s="259"/>
      <c r="I2588" s="259"/>
      <c r="J2588" s="259"/>
    </row>
    <row r="2589" spans="1:10">
      <c r="A2589" s="259"/>
      <c r="B2589" s="259"/>
      <c r="C2589" s="259"/>
      <c r="D2589" s="259"/>
      <c r="E2589" s="259"/>
      <c r="F2589" s="270"/>
      <c r="G2589" s="259"/>
      <c r="H2589" s="259"/>
      <c r="I2589" s="259"/>
      <c r="J2589" s="259"/>
    </row>
    <row r="2590" spans="1:10">
      <c r="A2590" s="259"/>
      <c r="B2590" s="259"/>
      <c r="C2590" s="259"/>
      <c r="D2590" s="259"/>
      <c r="E2590" s="259"/>
      <c r="F2590" s="270"/>
      <c r="G2590" s="259"/>
      <c r="H2590" s="259"/>
      <c r="I2590" s="259"/>
      <c r="J2590" s="259"/>
    </row>
    <row r="2591" spans="1:10">
      <c r="A2591" s="259"/>
      <c r="B2591" s="259"/>
      <c r="C2591" s="259"/>
      <c r="D2591" s="259"/>
      <c r="E2591" s="259"/>
      <c r="F2591" s="270"/>
      <c r="G2591" s="259"/>
      <c r="H2591" s="259"/>
      <c r="I2591" s="259"/>
      <c r="J2591" s="259"/>
    </row>
    <row r="2592" spans="1:10">
      <c r="A2592" s="259"/>
      <c r="B2592" s="259"/>
      <c r="C2592" s="259"/>
      <c r="D2592" s="259"/>
      <c r="E2592" s="259"/>
      <c r="F2592" s="270"/>
      <c r="G2592" s="259"/>
      <c r="H2592" s="259"/>
      <c r="I2592" s="259"/>
      <c r="J2592" s="259"/>
    </row>
    <row r="2593" spans="1:10">
      <c r="A2593" s="259"/>
      <c r="B2593" s="259"/>
      <c r="C2593" s="259"/>
      <c r="D2593" s="259"/>
      <c r="E2593" s="259"/>
      <c r="F2593" s="270"/>
      <c r="G2593" s="259"/>
      <c r="H2593" s="259"/>
      <c r="I2593" s="259"/>
      <c r="J2593" s="259"/>
    </row>
    <row r="2594" spans="1:10">
      <c r="A2594" s="259"/>
      <c r="B2594" s="259"/>
      <c r="C2594" s="259"/>
      <c r="D2594" s="259"/>
      <c r="E2594" s="259"/>
      <c r="F2594" s="270"/>
      <c r="G2594" s="259"/>
      <c r="H2594" s="259"/>
      <c r="I2594" s="259"/>
      <c r="J2594" s="259"/>
    </row>
    <row r="2595" spans="1:10">
      <c r="A2595" s="259"/>
      <c r="B2595" s="259"/>
      <c r="C2595" s="259"/>
      <c r="D2595" s="259"/>
      <c r="E2595" s="259"/>
      <c r="F2595" s="270"/>
      <c r="G2595" s="259"/>
      <c r="H2595" s="259"/>
      <c r="I2595" s="259"/>
      <c r="J2595" s="259"/>
    </row>
    <row r="2596" spans="1:10">
      <c r="A2596" s="259"/>
      <c r="B2596" s="259"/>
      <c r="C2596" s="259"/>
      <c r="D2596" s="259"/>
      <c r="E2596" s="259"/>
      <c r="F2596" s="270"/>
      <c r="G2596" s="259"/>
      <c r="H2596" s="259"/>
      <c r="I2596" s="259"/>
      <c r="J2596" s="259"/>
    </row>
    <row r="2597" spans="1:10">
      <c r="A2597" s="259"/>
      <c r="B2597" s="259"/>
      <c r="C2597" s="259"/>
      <c r="D2597" s="259"/>
      <c r="E2597" s="259"/>
      <c r="F2597" s="270"/>
      <c r="G2597" s="259"/>
      <c r="H2597" s="259"/>
      <c r="I2597" s="259"/>
      <c r="J2597" s="259"/>
    </row>
    <row r="2598" spans="1:10">
      <c r="A2598" s="259"/>
      <c r="B2598" s="259"/>
      <c r="C2598" s="259"/>
      <c r="D2598" s="259"/>
      <c r="E2598" s="259"/>
      <c r="F2598" s="270"/>
      <c r="G2598" s="259"/>
      <c r="H2598" s="259"/>
      <c r="I2598" s="259"/>
      <c r="J2598" s="259"/>
    </row>
    <row r="2599" spans="1:10">
      <c r="A2599" s="259"/>
      <c r="B2599" s="259"/>
      <c r="C2599" s="259"/>
      <c r="D2599" s="259"/>
      <c r="E2599" s="259"/>
      <c r="F2599" s="270"/>
      <c r="G2599" s="259"/>
      <c r="H2599" s="259"/>
      <c r="I2599" s="259"/>
      <c r="J2599" s="259"/>
    </row>
    <row r="2600" spans="1:10">
      <c r="A2600" s="259"/>
      <c r="B2600" s="259"/>
      <c r="C2600" s="259"/>
      <c r="D2600" s="259"/>
      <c r="E2600" s="259"/>
      <c r="F2600" s="270"/>
      <c r="G2600" s="259"/>
      <c r="H2600" s="259"/>
      <c r="I2600" s="259"/>
      <c r="J2600" s="259"/>
    </row>
    <row r="2601" spans="1:10">
      <c r="A2601" s="259"/>
      <c r="B2601" s="259"/>
      <c r="C2601" s="259"/>
      <c r="D2601" s="259"/>
      <c r="E2601" s="259"/>
      <c r="F2601" s="270"/>
      <c r="G2601" s="259"/>
      <c r="H2601" s="259"/>
      <c r="I2601" s="259"/>
      <c r="J2601" s="259"/>
    </row>
    <row r="2602" spans="1:10">
      <c r="A2602" s="259"/>
      <c r="B2602" s="259"/>
      <c r="C2602" s="259"/>
      <c r="D2602" s="259"/>
      <c r="E2602" s="259"/>
      <c r="F2602" s="270"/>
      <c r="G2602" s="259"/>
      <c r="H2602" s="259"/>
      <c r="I2602" s="259"/>
      <c r="J2602" s="259"/>
    </row>
    <row r="2603" spans="1:10">
      <c r="A2603" s="259"/>
      <c r="B2603" s="259"/>
      <c r="C2603" s="259"/>
      <c r="D2603" s="259"/>
      <c r="E2603" s="259"/>
      <c r="F2603" s="270"/>
      <c r="G2603" s="259"/>
      <c r="H2603" s="259"/>
      <c r="I2603" s="259"/>
      <c r="J2603" s="259"/>
    </row>
    <row r="2604" spans="1:10">
      <c r="A2604" s="259"/>
      <c r="B2604" s="259"/>
      <c r="C2604" s="259"/>
      <c r="D2604" s="259"/>
      <c r="E2604" s="259"/>
      <c r="F2604" s="270"/>
      <c r="G2604" s="259"/>
      <c r="H2604" s="259"/>
      <c r="I2604" s="259"/>
      <c r="J2604" s="259"/>
    </row>
    <row r="2605" spans="1:10">
      <c r="A2605" s="259"/>
      <c r="B2605" s="259"/>
      <c r="C2605" s="259"/>
      <c r="D2605" s="259"/>
      <c r="E2605" s="259"/>
      <c r="F2605" s="270"/>
      <c r="G2605" s="259"/>
      <c r="H2605" s="259"/>
      <c r="I2605" s="259"/>
      <c r="J2605" s="259"/>
    </row>
    <row r="2606" spans="1:10">
      <c r="A2606" s="259"/>
      <c r="B2606" s="259"/>
      <c r="C2606" s="259"/>
      <c r="D2606" s="259"/>
      <c r="E2606" s="259"/>
      <c r="F2606" s="270"/>
      <c r="G2606" s="259"/>
      <c r="H2606" s="259"/>
      <c r="I2606" s="259"/>
      <c r="J2606" s="259"/>
    </row>
    <row r="2607" spans="1:10">
      <c r="A2607" s="259"/>
      <c r="B2607" s="259"/>
      <c r="C2607" s="259"/>
      <c r="D2607" s="259"/>
      <c r="E2607" s="259"/>
      <c r="F2607" s="270"/>
      <c r="G2607" s="259"/>
      <c r="H2607" s="259"/>
      <c r="I2607" s="259"/>
      <c r="J2607" s="259"/>
    </row>
    <row r="2608" spans="1:10">
      <c r="A2608" s="259"/>
      <c r="B2608" s="259"/>
      <c r="C2608" s="259"/>
      <c r="D2608" s="259"/>
      <c r="E2608" s="259"/>
      <c r="F2608" s="270"/>
      <c r="G2608" s="259"/>
      <c r="H2608" s="259"/>
      <c r="I2608" s="259"/>
      <c r="J2608" s="259"/>
    </row>
    <row r="2609" spans="1:10">
      <c r="A2609" s="259"/>
      <c r="B2609" s="259"/>
      <c r="C2609" s="259"/>
      <c r="D2609" s="259"/>
      <c r="E2609" s="259"/>
      <c r="F2609" s="270"/>
      <c r="G2609" s="259"/>
      <c r="H2609" s="259"/>
      <c r="I2609" s="259"/>
      <c r="J2609" s="259"/>
    </row>
    <row r="2610" spans="1:10">
      <c r="A2610" s="259"/>
      <c r="B2610" s="259"/>
      <c r="C2610" s="259"/>
      <c r="D2610" s="259"/>
      <c r="E2610" s="259"/>
      <c r="F2610" s="270"/>
      <c r="G2610" s="259"/>
      <c r="H2610" s="259"/>
      <c r="I2610" s="259"/>
      <c r="J2610" s="259"/>
    </row>
    <row r="2611" spans="1:10">
      <c r="A2611" s="259"/>
      <c r="B2611" s="259"/>
      <c r="C2611" s="259"/>
      <c r="D2611" s="259"/>
      <c r="E2611" s="259"/>
      <c r="F2611" s="270"/>
      <c r="G2611" s="259"/>
      <c r="H2611" s="259"/>
      <c r="I2611" s="259"/>
      <c r="J2611" s="259"/>
    </row>
    <row r="2612" spans="1:10">
      <c r="A2612" s="259"/>
      <c r="B2612" s="259"/>
      <c r="C2612" s="259"/>
      <c r="D2612" s="259"/>
      <c r="E2612" s="259"/>
      <c r="F2612" s="270"/>
      <c r="G2612" s="259"/>
      <c r="H2612" s="259"/>
      <c r="I2612" s="259"/>
      <c r="J2612" s="259"/>
    </row>
    <row r="2613" spans="1:10">
      <c r="A2613" s="259"/>
      <c r="B2613" s="259"/>
      <c r="C2613" s="259"/>
      <c r="D2613" s="259"/>
      <c r="E2613" s="259"/>
      <c r="F2613" s="270"/>
      <c r="G2613" s="259"/>
      <c r="H2613" s="259"/>
      <c r="I2613" s="259"/>
      <c r="J2613" s="259"/>
    </row>
    <row r="2614" spans="1:10">
      <c r="A2614" s="259"/>
      <c r="B2614" s="259"/>
      <c r="C2614" s="259"/>
      <c r="D2614" s="259"/>
      <c r="E2614" s="259"/>
      <c r="F2614" s="270"/>
      <c r="G2614" s="259"/>
      <c r="H2614" s="259"/>
      <c r="I2614" s="259"/>
      <c r="J2614" s="259"/>
    </row>
    <row r="2615" spans="1:10">
      <c r="A2615" s="259"/>
      <c r="B2615" s="259"/>
      <c r="C2615" s="259"/>
      <c r="D2615" s="259"/>
      <c r="E2615" s="259"/>
      <c r="F2615" s="270"/>
      <c r="G2615" s="259"/>
      <c r="H2615" s="259"/>
      <c r="I2615" s="259"/>
      <c r="J2615" s="259"/>
    </row>
    <row r="2616" spans="1:10">
      <c r="A2616" s="259"/>
      <c r="B2616" s="259"/>
      <c r="C2616" s="259"/>
      <c r="D2616" s="259"/>
      <c r="E2616" s="259"/>
      <c r="F2616" s="270"/>
      <c r="G2616" s="259"/>
      <c r="H2616" s="259"/>
      <c r="I2616" s="259"/>
      <c r="J2616" s="259"/>
    </row>
    <row r="2617" spans="1:10">
      <c r="A2617" s="259"/>
      <c r="B2617" s="259"/>
      <c r="C2617" s="259"/>
      <c r="D2617" s="259"/>
      <c r="E2617" s="259"/>
      <c r="F2617" s="270"/>
      <c r="G2617" s="259"/>
      <c r="H2617" s="259"/>
      <c r="I2617" s="259"/>
      <c r="J2617" s="259"/>
    </row>
    <row r="2618" spans="1:10">
      <c r="A2618" s="259"/>
      <c r="B2618" s="259"/>
      <c r="C2618" s="259"/>
      <c r="D2618" s="259"/>
      <c r="E2618" s="259"/>
      <c r="F2618" s="270"/>
      <c r="G2618" s="259"/>
      <c r="H2618" s="259"/>
      <c r="I2618" s="259"/>
      <c r="J2618" s="259"/>
    </row>
    <row r="2619" spans="1:10">
      <c r="A2619" s="259"/>
      <c r="B2619" s="259"/>
      <c r="C2619" s="259"/>
      <c r="D2619" s="259"/>
      <c r="E2619" s="259"/>
      <c r="F2619" s="270"/>
      <c r="G2619" s="259"/>
      <c r="H2619" s="259"/>
      <c r="I2619" s="259"/>
      <c r="J2619" s="259"/>
    </row>
    <row r="2620" spans="1:10">
      <c r="A2620" s="259"/>
      <c r="B2620" s="259"/>
      <c r="C2620" s="259"/>
      <c r="D2620" s="259"/>
      <c r="E2620" s="259"/>
      <c r="F2620" s="270"/>
      <c r="G2620" s="259"/>
      <c r="H2620" s="259"/>
      <c r="I2620" s="259"/>
      <c r="J2620" s="259"/>
    </row>
    <row r="2621" spans="1:10">
      <c r="A2621" s="259"/>
      <c r="B2621" s="259"/>
      <c r="C2621" s="259"/>
      <c r="D2621" s="259"/>
      <c r="E2621" s="259"/>
      <c r="F2621" s="270"/>
      <c r="G2621" s="259"/>
      <c r="H2621" s="259"/>
      <c r="I2621" s="259"/>
      <c r="J2621" s="259"/>
    </row>
    <row r="2622" spans="1:10">
      <c r="A2622" s="259"/>
      <c r="B2622" s="259"/>
      <c r="C2622" s="259"/>
      <c r="D2622" s="259"/>
      <c r="E2622" s="259"/>
      <c r="F2622" s="270"/>
      <c r="G2622" s="259"/>
      <c r="H2622" s="259"/>
      <c r="I2622" s="259"/>
      <c r="J2622" s="259"/>
    </row>
    <row r="2623" spans="1:10">
      <c r="A2623" s="259"/>
      <c r="B2623" s="259"/>
      <c r="C2623" s="259"/>
      <c r="D2623" s="259"/>
      <c r="E2623" s="259"/>
      <c r="F2623" s="270"/>
      <c r="G2623" s="259"/>
      <c r="H2623" s="259"/>
      <c r="I2623" s="259"/>
      <c r="J2623" s="259"/>
    </row>
    <row r="2624" spans="1:10">
      <c r="A2624" s="259"/>
      <c r="B2624" s="259"/>
      <c r="C2624" s="259"/>
      <c r="D2624" s="259"/>
      <c r="E2624" s="259"/>
      <c r="F2624" s="270"/>
      <c r="G2624" s="259"/>
      <c r="H2624" s="259"/>
      <c r="I2624" s="259"/>
      <c r="J2624" s="259"/>
    </row>
    <row r="2625" spans="1:10">
      <c r="A2625" s="259"/>
      <c r="B2625" s="259"/>
      <c r="C2625" s="259"/>
      <c r="D2625" s="259"/>
      <c r="E2625" s="259"/>
      <c r="F2625" s="270"/>
      <c r="G2625" s="259"/>
      <c r="H2625" s="259"/>
      <c r="I2625" s="259"/>
      <c r="J2625" s="259"/>
    </row>
    <row r="2626" spans="1:10">
      <c r="A2626" s="259"/>
      <c r="B2626" s="259"/>
      <c r="C2626" s="259"/>
      <c r="D2626" s="259"/>
      <c r="E2626" s="259"/>
      <c r="F2626" s="270"/>
      <c r="G2626" s="259"/>
      <c r="H2626" s="259"/>
      <c r="I2626" s="259"/>
      <c r="J2626" s="259"/>
    </row>
    <row r="2627" spans="1:10">
      <c r="A2627" s="259"/>
      <c r="B2627" s="259"/>
      <c r="C2627" s="259"/>
      <c r="D2627" s="259"/>
      <c r="E2627" s="259"/>
      <c r="F2627" s="270"/>
      <c r="G2627" s="259"/>
      <c r="H2627" s="259"/>
      <c r="I2627" s="259"/>
      <c r="J2627" s="259"/>
    </row>
    <row r="2628" spans="1:10">
      <c r="A2628" s="259"/>
      <c r="B2628" s="259"/>
      <c r="C2628" s="259"/>
      <c r="D2628" s="259"/>
      <c r="E2628" s="259"/>
      <c r="F2628" s="270"/>
      <c r="G2628" s="259"/>
      <c r="H2628" s="259"/>
      <c r="I2628" s="259"/>
      <c r="J2628" s="259"/>
    </row>
    <row r="2629" spans="1:10">
      <c r="A2629" s="259"/>
      <c r="B2629" s="259"/>
      <c r="C2629" s="259"/>
      <c r="D2629" s="259"/>
      <c r="E2629" s="259"/>
      <c r="F2629" s="270"/>
      <c r="G2629" s="259"/>
      <c r="H2629" s="259"/>
      <c r="I2629" s="259"/>
      <c r="J2629" s="259"/>
    </row>
    <row r="2630" spans="1:10">
      <c r="A2630" s="259"/>
      <c r="B2630" s="259"/>
      <c r="C2630" s="259"/>
      <c r="D2630" s="259"/>
      <c r="E2630" s="259"/>
      <c r="F2630" s="270"/>
      <c r="G2630" s="259"/>
      <c r="H2630" s="259"/>
      <c r="I2630" s="259"/>
      <c r="J2630" s="259"/>
    </row>
    <row r="2631" spans="1:10">
      <c r="A2631" s="259"/>
      <c r="B2631" s="259"/>
      <c r="C2631" s="259"/>
      <c r="D2631" s="259"/>
      <c r="E2631" s="259"/>
      <c r="F2631" s="270"/>
      <c r="G2631" s="259"/>
      <c r="H2631" s="259"/>
      <c r="I2631" s="259"/>
      <c r="J2631" s="259"/>
    </row>
    <row r="2632" spans="1:10">
      <c r="A2632" s="259"/>
      <c r="B2632" s="259"/>
      <c r="C2632" s="259"/>
      <c r="D2632" s="259"/>
      <c r="E2632" s="259"/>
      <c r="F2632" s="270"/>
      <c r="G2632" s="259"/>
      <c r="H2632" s="259"/>
      <c r="I2632" s="259"/>
      <c r="J2632" s="259"/>
    </row>
    <row r="2633" spans="1:10">
      <c r="A2633" s="259"/>
      <c r="B2633" s="259"/>
      <c r="C2633" s="259"/>
      <c r="D2633" s="259"/>
      <c r="E2633" s="259"/>
      <c r="F2633" s="270"/>
      <c r="G2633" s="259"/>
      <c r="H2633" s="259"/>
      <c r="I2633" s="259"/>
      <c r="J2633" s="259"/>
    </row>
    <row r="2634" spans="1:10">
      <c r="A2634" s="259"/>
      <c r="B2634" s="259"/>
      <c r="C2634" s="259"/>
      <c r="D2634" s="259"/>
      <c r="E2634" s="259"/>
      <c r="F2634" s="270"/>
      <c r="G2634" s="259"/>
      <c r="H2634" s="259"/>
      <c r="I2634" s="259"/>
      <c r="J2634" s="259"/>
    </row>
    <row r="2635" spans="1:10">
      <c r="A2635" s="259"/>
      <c r="B2635" s="259"/>
      <c r="C2635" s="259"/>
      <c r="D2635" s="259"/>
      <c r="E2635" s="259"/>
      <c r="F2635" s="270"/>
      <c r="G2635" s="259"/>
      <c r="H2635" s="259"/>
      <c r="I2635" s="259"/>
      <c r="J2635" s="259"/>
    </row>
    <row r="2636" spans="1:10">
      <c r="A2636" s="259"/>
      <c r="B2636" s="259"/>
      <c r="C2636" s="259"/>
      <c r="D2636" s="259"/>
      <c r="E2636" s="259"/>
      <c r="F2636" s="270"/>
      <c r="G2636" s="259"/>
      <c r="H2636" s="259"/>
      <c r="I2636" s="259"/>
      <c r="J2636" s="259"/>
    </row>
    <row r="2637" spans="1:10">
      <c r="A2637" s="259"/>
      <c r="B2637" s="259"/>
      <c r="C2637" s="259"/>
      <c r="D2637" s="259"/>
      <c r="E2637" s="259"/>
      <c r="F2637" s="270"/>
      <c r="G2637" s="259"/>
      <c r="H2637" s="259"/>
      <c r="I2637" s="259"/>
      <c r="J2637" s="259"/>
    </row>
    <row r="2638" spans="1:10">
      <c r="A2638" s="259"/>
      <c r="B2638" s="259"/>
      <c r="C2638" s="259"/>
      <c r="D2638" s="259"/>
      <c r="E2638" s="259"/>
      <c r="F2638" s="270"/>
      <c r="G2638" s="259"/>
      <c r="H2638" s="259"/>
      <c r="I2638" s="259"/>
      <c r="J2638" s="259"/>
    </row>
    <row r="2639" spans="1:10">
      <c r="A2639" s="259"/>
      <c r="B2639" s="259"/>
      <c r="C2639" s="259"/>
      <c r="D2639" s="259"/>
      <c r="E2639" s="259"/>
      <c r="F2639" s="270"/>
      <c r="G2639" s="259"/>
      <c r="H2639" s="259"/>
      <c r="I2639" s="259"/>
      <c r="J2639" s="259"/>
    </row>
    <row r="2640" spans="1:10">
      <c r="A2640" s="259"/>
      <c r="B2640" s="259"/>
      <c r="C2640" s="259"/>
      <c r="D2640" s="259"/>
      <c r="E2640" s="259"/>
      <c r="F2640" s="270"/>
      <c r="G2640" s="259"/>
      <c r="H2640" s="259"/>
      <c r="I2640" s="259"/>
      <c r="J2640" s="259"/>
    </row>
    <row r="2641" spans="1:10">
      <c r="A2641" s="259"/>
      <c r="B2641" s="259"/>
      <c r="C2641" s="259"/>
      <c r="D2641" s="259"/>
      <c r="E2641" s="259"/>
      <c r="F2641" s="270"/>
      <c r="G2641" s="259"/>
      <c r="H2641" s="259"/>
      <c r="I2641" s="259"/>
      <c r="J2641" s="259"/>
    </row>
    <row r="2642" spans="1:10">
      <c r="A2642" s="259"/>
      <c r="B2642" s="259"/>
      <c r="C2642" s="259"/>
      <c r="D2642" s="259"/>
      <c r="E2642" s="259"/>
      <c r="F2642" s="270"/>
      <c r="G2642" s="259"/>
      <c r="H2642" s="259"/>
      <c r="I2642" s="259"/>
      <c r="J2642" s="259"/>
    </row>
    <row r="2643" spans="1:10">
      <c r="A2643" s="259"/>
      <c r="B2643" s="259"/>
      <c r="C2643" s="259"/>
      <c r="D2643" s="259"/>
      <c r="E2643" s="259"/>
      <c r="F2643" s="270"/>
      <c r="G2643" s="259"/>
      <c r="H2643" s="259"/>
      <c r="I2643" s="259"/>
      <c r="J2643" s="259"/>
    </row>
    <row r="2644" spans="1:10">
      <c r="A2644" s="259"/>
      <c r="B2644" s="259"/>
      <c r="C2644" s="259"/>
      <c r="D2644" s="259"/>
      <c r="E2644" s="259"/>
      <c r="F2644" s="270"/>
      <c r="G2644" s="259"/>
      <c r="H2644" s="259"/>
      <c r="I2644" s="259"/>
      <c r="J2644" s="259"/>
    </row>
    <row r="2645" spans="1:10">
      <c r="A2645" s="259"/>
      <c r="B2645" s="259"/>
      <c r="C2645" s="259"/>
      <c r="D2645" s="259"/>
      <c r="E2645" s="259"/>
      <c r="F2645" s="270"/>
      <c r="G2645" s="259"/>
      <c r="H2645" s="259"/>
      <c r="I2645" s="259"/>
      <c r="J2645" s="259"/>
    </row>
    <row r="2646" spans="1:10">
      <c r="A2646" s="259"/>
      <c r="B2646" s="259"/>
      <c r="C2646" s="259"/>
      <c r="D2646" s="259"/>
      <c r="E2646" s="259"/>
      <c r="F2646" s="270"/>
      <c r="G2646" s="259"/>
      <c r="H2646" s="259"/>
      <c r="I2646" s="259"/>
      <c r="J2646" s="259"/>
    </row>
    <row r="2647" spans="1:10">
      <c r="A2647" s="259"/>
      <c r="B2647" s="259"/>
      <c r="C2647" s="259"/>
      <c r="D2647" s="259"/>
      <c r="E2647" s="259"/>
      <c r="F2647" s="270"/>
      <c r="G2647" s="259"/>
      <c r="H2647" s="259"/>
      <c r="I2647" s="259"/>
      <c r="J2647" s="259"/>
    </row>
    <row r="2648" spans="1:10">
      <c r="A2648" s="259"/>
      <c r="B2648" s="259"/>
      <c r="C2648" s="259"/>
      <c r="D2648" s="259"/>
      <c r="E2648" s="259"/>
      <c r="F2648" s="270"/>
      <c r="G2648" s="259"/>
      <c r="H2648" s="259"/>
      <c r="I2648" s="259"/>
      <c r="J2648" s="259"/>
    </row>
    <row r="2649" spans="1:10">
      <c r="A2649" s="259"/>
      <c r="B2649" s="259"/>
      <c r="C2649" s="259"/>
      <c r="D2649" s="259"/>
      <c r="E2649" s="259"/>
      <c r="F2649" s="270"/>
      <c r="G2649" s="259"/>
      <c r="H2649" s="259"/>
      <c r="I2649" s="259"/>
      <c r="J2649" s="259"/>
    </row>
    <row r="2650" spans="1:10">
      <c r="A2650" s="259"/>
      <c r="B2650" s="259"/>
      <c r="C2650" s="259"/>
      <c r="D2650" s="259"/>
      <c r="E2650" s="259"/>
      <c r="F2650" s="270"/>
      <c r="G2650" s="259"/>
      <c r="H2650" s="259"/>
      <c r="I2650" s="259"/>
      <c r="J2650" s="259"/>
    </row>
    <row r="2651" spans="1:10">
      <c r="A2651" s="259"/>
      <c r="B2651" s="259"/>
      <c r="C2651" s="259"/>
      <c r="D2651" s="259"/>
      <c r="E2651" s="259"/>
      <c r="F2651" s="270"/>
      <c r="G2651" s="259"/>
      <c r="H2651" s="259"/>
      <c r="I2651" s="259"/>
      <c r="J2651" s="259"/>
    </row>
    <row r="2652" spans="1:10">
      <c r="A2652" s="259"/>
      <c r="B2652" s="259"/>
      <c r="C2652" s="259"/>
      <c r="D2652" s="259"/>
      <c r="E2652" s="259"/>
      <c r="F2652" s="270"/>
      <c r="G2652" s="259"/>
      <c r="H2652" s="259"/>
      <c r="I2652" s="259"/>
      <c r="J2652" s="259"/>
    </row>
    <row r="2653" spans="1:10">
      <c r="A2653" s="259"/>
      <c r="B2653" s="259"/>
      <c r="C2653" s="259"/>
      <c r="D2653" s="259"/>
      <c r="E2653" s="259"/>
      <c r="F2653" s="270"/>
      <c r="G2653" s="259"/>
      <c r="H2653" s="259"/>
      <c r="I2653" s="259"/>
      <c r="J2653" s="259"/>
    </row>
    <row r="2654" spans="1:10">
      <c r="A2654" s="259"/>
      <c r="B2654" s="259"/>
      <c r="C2654" s="259"/>
      <c r="D2654" s="259"/>
      <c r="E2654" s="259"/>
      <c r="F2654" s="270"/>
      <c r="G2654" s="259"/>
      <c r="H2654" s="259"/>
      <c r="I2654" s="259"/>
      <c r="J2654" s="259"/>
    </row>
    <row r="2655" spans="1:10">
      <c r="A2655" s="259"/>
      <c r="B2655" s="259"/>
      <c r="C2655" s="259"/>
      <c r="D2655" s="259"/>
      <c r="E2655" s="259"/>
      <c r="F2655" s="270"/>
      <c r="G2655" s="259"/>
      <c r="H2655" s="259"/>
      <c r="I2655" s="259"/>
      <c r="J2655" s="259"/>
    </row>
    <row r="2656" spans="1:10">
      <c r="A2656" s="259"/>
      <c r="B2656" s="259"/>
      <c r="C2656" s="259"/>
      <c r="D2656" s="259"/>
      <c r="E2656" s="259"/>
      <c r="F2656" s="270"/>
      <c r="G2656" s="259"/>
      <c r="H2656" s="259"/>
      <c r="I2656" s="259"/>
      <c r="J2656" s="259"/>
    </row>
    <row r="2657" spans="1:10">
      <c r="A2657" s="259"/>
      <c r="B2657" s="259"/>
      <c r="C2657" s="259"/>
      <c r="D2657" s="259"/>
      <c r="E2657" s="259"/>
      <c r="F2657" s="270"/>
      <c r="G2657" s="259"/>
      <c r="H2657" s="259"/>
      <c r="I2657" s="259"/>
      <c r="J2657" s="259"/>
    </row>
    <row r="2658" spans="1:10">
      <c r="A2658" s="259"/>
      <c r="B2658" s="259"/>
      <c r="C2658" s="259"/>
      <c r="D2658" s="259"/>
      <c r="E2658" s="259"/>
      <c r="F2658" s="270"/>
      <c r="G2658" s="259"/>
      <c r="H2658" s="259"/>
      <c r="I2658" s="259"/>
      <c r="J2658" s="259"/>
    </row>
    <row r="2659" spans="1:10">
      <c r="A2659" s="259"/>
      <c r="B2659" s="259"/>
      <c r="C2659" s="259"/>
      <c r="D2659" s="259"/>
      <c r="E2659" s="259"/>
      <c r="F2659" s="270"/>
      <c r="G2659" s="259"/>
      <c r="H2659" s="259"/>
      <c r="I2659" s="259"/>
      <c r="J2659" s="259"/>
    </row>
    <row r="2660" spans="1:10">
      <c r="A2660" s="259"/>
      <c r="B2660" s="259"/>
      <c r="C2660" s="259"/>
      <c r="D2660" s="259"/>
      <c r="E2660" s="259"/>
      <c r="F2660" s="270"/>
      <c r="G2660" s="259"/>
      <c r="H2660" s="259"/>
      <c r="I2660" s="259"/>
      <c r="J2660" s="259"/>
    </row>
    <row r="2661" spans="1:10">
      <c r="A2661" s="259"/>
      <c r="B2661" s="259"/>
      <c r="C2661" s="259"/>
      <c r="D2661" s="259"/>
      <c r="E2661" s="259"/>
      <c r="F2661" s="270"/>
      <c r="G2661" s="259"/>
      <c r="H2661" s="259"/>
      <c r="I2661" s="259"/>
      <c r="J2661" s="259"/>
    </row>
    <row r="2662" spans="1:10">
      <c r="A2662" s="259"/>
      <c r="B2662" s="259"/>
      <c r="C2662" s="259"/>
      <c r="D2662" s="259"/>
      <c r="E2662" s="259"/>
      <c r="F2662" s="270"/>
      <c r="G2662" s="259"/>
      <c r="H2662" s="259"/>
      <c r="I2662" s="259"/>
      <c r="J2662" s="259"/>
    </row>
    <row r="2663" spans="1:10">
      <c r="A2663" s="259"/>
      <c r="B2663" s="259"/>
      <c r="C2663" s="259"/>
      <c r="D2663" s="259"/>
      <c r="E2663" s="259"/>
      <c r="F2663" s="270"/>
      <c r="G2663" s="259"/>
      <c r="H2663" s="259"/>
      <c r="I2663" s="259"/>
      <c r="J2663" s="259"/>
    </row>
    <row r="2664" spans="1:10">
      <c r="A2664" s="259"/>
      <c r="B2664" s="259"/>
      <c r="C2664" s="259"/>
      <c r="D2664" s="259"/>
      <c r="E2664" s="259"/>
      <c r="F2664" s="270"/>
      <c r="G2664" s="259"/>
      <c r="H2664" s="259"/>
      <c r="I2664" s="259"/>
      <c r="J2664" s="259"/>
    </row>
    <row r="2665" spans="1:10">
      <c r="A2665" s="259"/>
      <c r="B2665" s="259"/>
      <c r="C2665" s="259"/>
      <c r="D2665" s="259"/>
      <c r="E2665" s="259"/>
      <c r="F2665" s="270"/>
      <c r="G2665" s="259"/>
      <c r="H2665" s="259"/>
      <c r="I2665" s="259"/>
      <c r="J2665" s="259"/>
    </row>
    <row r="2666" spans="1:10">
      <c r="A2666" s="259"/>
      <c r="B2666" s="259"/>
      <c r="C2666" s="259"/>
      <c r="D2666" s="259"/>
      <c r="E2666" s="259"/>
      <c r="F2666" s="270"/>
      <c r="G2666" s="259"/>
      <c r="H2666" s="259"/>
      <c r="I2666" s="259"/>
      <c r="J2666" s="259"/>
    </row>
    <row r="2667" spans="1:10">
      <c r="A2667" s="259"/>
      <c r="B2667" s="259"/>
      <c r="C2667" s="259"/>
      <c r="D2667" s="259"/>
      <c r="E2667" s="259"/>
      <c r="F2667" s="270"/>
      <c r="G2667" s="259"/>
      <c r="H2667" s="259"/>
      <c r="I2667" s="259"/>
      <c r="J2667" s="259"/>
    </row>
    <row r="2668" spans="1:10">
      <c r="A2668" s="259"/>
      <c r="B2668" s="259"/>
      <c r="C2668" s="259"/>
      <c r="D2668" s="259"/>
      <c r="E2668" s="259"/>
      <c r="F2668" s="270"/>
      <c r="G2668" s="259"/>
      <c r="H2668" s="259"/>
      <c r="I2668" s="259"/>
      <c r="J2668" s="259"/>
    </row>
    <row r="2669" spans="1:10">
      <c r="A2669" s="259"/>
      <c r="B2669" s="259"/>
      <c r="C2669" s="259"/>
      <c r="D2669" s="259"/>
      <c r="E2669" s="259"/>
      <c r="F2669" s="270"/>
      <c r="G2669" s="259"/>
      <c r="H2669" s="259"/>
      <c r="I2669" s="259"/>
      <c r="J2669" s="259"/>
    </row>
    <row r="2670" spans="1:10">
      <c r="A2670" s="259"/>
      <c r="B2670" s="259"/>
      <c r="C2670" s="259"/>
      <c r="D2670" s="259"/>
      <c r="E2670" s="259"/>
      <c r="F2670" s="270"/>
      <c r="G2670" s="259"/>
      <c r="H2670" s="259"/>
      <c r="I2670" s="259"/>
      <c r="J2670" s="259"/>
    </row>
    <row r="2671" spans="1:10">
      <c r="A2671" s="259"/>
      <c r="B2671" s="259"/>
      <c r="C2671" s="259"/>
      <c r="D2671" s="259"/>
      <c r="E2671" s="259"/>
      <c r="F2671" s="270"/>
      <c r="G2671" s="259"/>
      <c r="H2671" s="259"/>
      <c r="I2671" s="259"/>
      <c r="J2671" s="259"/>
    </row>
    <row r="2672" spans="1:10">
      <c r="A2672" s="259"/>
      <c r="B2672" s="259"/>
      <c r="C2672" s="259"/>
      <c r="D2672" s="259"/>
      <c r="E2672" s="259"/>
      <c r="F2672" s="270"/>
      <c r="G2672" s="259"/>
      <c r="H2672" s="259"/>
      <c r="I2672" s="259"/>
      <c r="J2672" s="259"/>
    </row>
    <row r="2673" spans="1:10">
      <c r="A2673" s="259"/>
      <c r="B2673" s="259"/>
      <c r="C2673" s="259"/>
      <c r="D2673" s="259"/>
      <c r="E2673" s="259"/>
      <c r="F2673" s="270"/>
      <c r="G2673" s="259"/>
      <c r="H2673" s="259"/>
      <c r="I2673" s="259"/>
      <c r="J2673" s="259"/>
    </row>
    <row r="2674" spans="1:10">
      <c r="A2674" s="259"/>
      <c r="B2674" s="259"/>
      <c r="C2674" s="259"/>
      <c r="D2674" s="259"/>
      <c r="E2674" s="259"/>
      <c r="F2674" s="270"/>
      <c r="G2674" s="259"/>
      <c r="H2674" s="259"/>
      <c r="I2674" s="259"/>
      <c r="J2674" s="259"/>
    </row>
    <row r="2675" spans="1:10">
      <c r="A2675" s="259"/>
      <c r="B2675" s="259"/>
      <c r="C2675" s="259"/>
      <c r="D2675" s="259"/>
      <c r="E2675" s="259"/>
      <c r="F2675" s="270"/>
      <c r="G2675" s="259"/>
      <c r="H2675" s="259"/>
      <c r="I2675" s="259"/>
      <c r="J2675" s="259"/>
    </row>
    <row r="2676" spans="1:10">
      <c r="A2676" s="259"/>
      <c r="B2676" s="259"/>
      <c r="C2676" s="259"/>
      <c r="D2676" s="259"/>
      <c r="E2676" s="259"/>
      <c r="F2676" s="270"/>
      <c r="G2676" s="259"/>
      <c r="H2676" s="259"/>
      <c r="I2676" s="259"/>
      <c r="J2676" s="259"/>
    </row>
    <row r="2677" spans="1:10">
      <c r="A2677" s="259"/>
      <c r="B2677" s="259"/>
      <c r="C2677" s="259"/>
      <c r="D2677" s="259"/>
      <c r="E2677" s="259"/>
      <c r="F2677" s="270"/>
      <c r="G2677" s="259"/>
      <c r="H2677" s="259"/>
      <c r="I2677" s="259"/>
      <c r="J2677" s="259"/>
    </row>
    <row r="2678" spans="1:10">
      <c r="A2678" s="259"/>
      <c r="B2678" s="259"/>
      <c r="C2678" s="259"/>
      <c r="D2678" s="259"/>
      <c r="E2678" s="259"/>
      <c r="F2678" s="270"/>
      <c r="G2678" s="259"/>
      <c r="H2678" s="259"/>
      <c r="I2678" s="259"/>
      <c r="J2678" s="259"/>
    </row>
    <row r="2679" spans="1:10">
      <c r="A2679" s="259"/>
      <c r="B2679" s="259"/>
      <c r="C2679" s="259"/>
      <c r="D2679" s="259"/>
      <c r="E2679" s="259"/>
      <c r="F2679" s="270"/>
      <c r="G2679" s="259"/>
      <c r="H2679" s="259"/>
      <c r="I2679" s="259"/>
      <c r="J2679" s="259"/>
    </row>
    <row r="2680" spans="1:10">
      <c r="A2680" s="259"/>
      <c r="B2680" s="259"/>
      <c r="C2680" s="259"/>
      <c r="D2680" s="259"/>
      <c r="E2680" s="259"/>
      <c r="F2680" s="270"/>
      <c r="G2680" s="259"/>
      <c r="H2680" s="259"/>
      <c r="I2680" s="259"/>
      <c r="J2680" s="259"/>
    </row>
    <row r="2681" spans="1:10">
      <c r="A2681" s="259"/>
      <c r="B2681" s="259"/>
      <c r="C2681" s="259"/>
      <c r="D2681" s="259"/>
      <c r="E2681" s="259"/>
      <c r="F2681" s="270"/>
      <c r="G2681" s="259"/>
      <c r="H2681" s="259"/>
      <c r="I2681" s="259"/>
      <c r="J2681" s="259"/>
    </row>
    <row r="2682" spans="1:10">
      <c r="A2682" s="259"/>
      <c r="B2682" s="259"/>
      <c r="C2682" s="259"/>
      <c r="D2682" s="259"/>
      <c r="E2682" s="259"/>
      <c r="F2682" s="270"/>
      <c r="G2682" s="259"/>
      <c r="H2682" s="259"/>
      <c r="I2682" s="259"/>
      <c r="J2682" s="259"/>
    </row>
    <row r="2683" spans="1:10">
      <c r="A2683" s="259"/>
      <c r="B2683" s="259"/>
      <c r="C2683" s="259"/>
      <c r="D2683" s="259"/>
      <c r="E2683" s="259"/>
      <c r="F2683" s="270"/>
      <c r="G2683" s="259"/>
      <c r="H2683" s="259"/>
      <c r="I2683" s="259"/>
      <c r="J2683" s="259"/>
    </row>
    <row r="2684" spans="1:10">
      <c r="A2684" s="259"/>
      <c r="B2684" s="259"/>
      <c r="C2684" s="259"/>
      <c r="D2684" s="259"/>
      <c r="E2684" s="259"/>
      <c r="F2684" s="270"/>
      <c r="G2684" s="259"/>
      <c r="H2684" s="259"/>
      <c r="I2684" s="259"/>
      <c r="J2684" s="259"/>
    </row>
    <row r="2685" spans="1:10">
      <c r="A2685" s="259"/>
      <c r="B2685" s="259"/>
      <c r="C2685" s="259"/>
      <c r="D2685" s="259"/>
      <c r="E2685" s="259"/>
      <c r="F2685" s="270"/>
      <c r="G2685" s="259"/>
      <c r="H2685" s="259"/>
      <c r="I2685" s="259"/>
      <c r="J2685" s="259"/>
    </row>
    <row r="2686" spans="1:10">
      <c r="A2686" s="259"/>
      <c r="B2686" s="259"/>
      <c r="C2686" s="259"/>
      <c r="D2686" s="259"/>
      <c r="E2686" s="259"/>
      <c r="F2686" s="270"/>
      <c r="G2686" s="259"/>
      <c r="H2686" s="259"/>
      <c r="I2686" s="259"/>
      <c r="J2686" s="259"/>
    </row>
    <row r="2687" spans="1:10">
      <c r="A2687" s="259"/>
      <c r="B2687" s="259"/>
      <c r="C2687" s="259"/>
      <c r="D2687" s="259"/>
      <c r="E2687" s="259"/>
      <c r="F2687" s="270"/>
      <c r="G2687" s="259"/>
      <c r="H2687" s="259"/>
      <c r="I2687" s="259"/>
      <c r="J2687" s="259"/>
    </row>
    <row r="2688" spans="1:10">
      <c r="A2688" s="259"/>
      <c r="B2688" s="259"/>
      <c r="C2688" s="259"/>
      <c r="D2688" s="259"/>
      <c r="E2688" s="259"/>
      <c r="F2688" s="270"/>
      <c r="G2688" s="259"/>
      <c r="H2688" s="259"/>
      <c r="I2688" s="259"/>
      <c r="J2688" s="259"/>
    </row>
    <row r="2689" spans="1:10">
      <c r="A2689" s="259"/>
      <c r="B2689" s="259"/>
      <c r="C2689" s="259"/>
      <c r="D2689" s="259"/>
      <c r="E2689" s="259"/>
      <c r="F2689" s="270"/>
      <c r="G2689" s="259"/>
      <c r="H2689" s="259"/>
      <c r="I2689" s="259"/>
      <c r="J2689" s="259"/>
    </row>
    <row r="2690" spans="1:10">
      <c r="A2690" s="259"/>
      <c r="B2690" s="259"/>
      <c r="C2690" s="259"/>
      <c r="D2690" s="259"/>
      <c r="E2690" s="259"/>
      <c r="F2690" s="270"/>
      <c r="G2690" s="259"/>
      <c r="H2690" s="259"/>
      <c r="I2690" s="259"/>
      <c r="J2690" s="259"/>
    </row>
    <row r="2691" spans="1:10">
      <c r="A2691" s="259"/>
      <c r="B2691" s="259"/>
      <c r="C2691" s="259"/>
      <c r="D2691" s="259"/>
      <c r="E2691" s="259"/>
      <c r="F2691" s="270"/>
      <c r="G2691" s="259"/>
      <c r="H2691" s="259"/>
      <c r="I2691" s="259"/>
      <c r="J2691" s="259"/>
    </row>
    <row r="2692" spans="1:10">
      <c r="A2692" s="259"/>
      <c r="B2692" s="259"/>
      <c r="C2692" s="259"/>
      <c r="D2692" s="259"/>
      <c r="E2692" s="259"/>
      <c r="F2692" s="270"/>
      <c r="G2692" s="259"/>
      <c r="H2692" s="259"/>
      <c r="I2692" s="259"/>
      <c r="J2692" s="259"/>
    </row>
    <row r="2693" spans="1:10">
      <c r="A2693" s="259"/>
      <c r="B2693" s="259"/>
      <c r="C2693" s="259"/>
      <c r="D2693" s="259"/>
      <c r="E2693" s="259"/>
      <c r="F2693" s="270"/>
      <c r="G2693" s="259"/>
      <c r="H2693" s="259"/>
      <c r="I2693" s="259"/>
      <c r="J2693" s="259"/>
    </row>
    <row r="2694" spans="1:10">
      <c r="A2694" s="259"/>
      <c r="B2694" s="259"/>
      <c r="C2694" s="259"/>
      <c r="D2694" s="259"/>
      <c r="E2694" s="259"/>
      <c r="F2694" s="270"/>
      <c r="G2694" s="259"/>
      <c r="H2694" s="259"/>
      <c r="I2694" s="259"/>
      <c r="J2694" s="259"/>
    </row>
    <row r="2695" spans="1:10">
      <c r="A2695" s="259"/>
      <c r="B2695" s="259"/>
      <c r="C2695" s="259"/>
      <c r="D2695" s="259"/>
      <c r="E2695" s="259"/>
      <c r="F2695" s="270"/>
      <c r="G2695" s="259"/>
      <c r="H2695" s="259"/>
      <c r="I2695" s="259"/>
      <c r="J2695" s="259"/>
    </row>
    <row r="2696" spans="1:10">
      <c r="A2696" s="259"/>
      <c r="B2696" s="259"/>
      <c r="C2696" s="259"/>
      <c r="D2696" s="259"/>
      <c r="E2696" s="259"/>
      <c r="F2696" s="270"/>
      <c r="G2696" s="259"/>
      <c r="H2696" s="259"/>
      <c r="I2696" s="259"/>
      <c r="J2696" s="259"/>
    </row>
    <row r="2697" spans="1:10">
      <c r="A2697" s="259"/>
      <c r="B2697" s="259"/>
      <c r="C2697" s="259"/>
      <c r="D2697" s="259"/>
      <c r="E2697" s="259"/>
      <c r="F2697" s="270"/>
      <c r="G2697" s="259"/>
      <c r="H2697" s="259"/>
      <c r="I2697" s="259"/>
      <c r="J2697" s="259"/>
    </row>
    <row r="2698" spans="1:10">
      <c r="A2698" s="259"/>
      <c r="B2698" s="259"/>
      <c r="C2698" s="259"/>
      <c r="D2698" s="259"/>
      <c r="E2698" s="259"/>
      <c r="F2698" s="270"/>
      <c r="G2698" s="259"/>
      <c r="H2698" s="259"/>
      <c r="I2698" s="259"/>
      <c r="J2698" s="259"/>
    </row>
    <row r="2699" spans="1:10">
      <c r="A2699" s="259"/>
      <c r="B2699" s="259"/>
      <c r="C2699" s="259"/>
      <c r="D2699" s="259"/>
      <c r="E2699" s="259"/>
      <c r="F2699" s="270"/>
      <c r="G2699" s="259"/>
      <c r="H2699" s="259"/>
      <c r="I2699" s="259"/>
      <c r="J2699" s="259"/>
    </row>
    <row r="2700" spans="1:10">
      <c r="A2700" s="259"/>
      <c r="B2700" s="259"/>
      <c r="C2700" s="259"/>
      <c r="D2700" s="259"/>
      <c r="E2700" s="259"/>
      <c r="F2700" s="270"/>
      <c r="G2700" s="259"/>
      <c r="H2700" s="259"/>
      <c r="I2700" s="259"/>
      <c r="J2700" s="259"/>
    </row>
    <row r="2701" spans="1:10">
      <c r="A2701" s="259"/>
      <c r="B2701" s="259"/>
      <c r="C2701" s="259"/>
      <c r="D2701" s="259"/>
      <c r="E2701" s="259"/>
      <c r="F2701" s="270"/>
      <c r="G2701" s="259"/>
      <c r="H2701" s="259"/>
      <c r="I2701" s="259"/>
      <c r="J2701" s="259"/>
    </row>
    <row r="2702" spans="1:10">
      <c r="A2702" s="259"/>
      <c r="B2702" s="259"/>
      <c r="C2702" s="259"/>
      <c r="D2702" s="259"/>
      <c r="E2702" s="259"/>
      <c r="F2702" s="270"/>
      <c r="G2702" s="259"/>
      <c r="H2702" s="259"/>
      <c r="I2702" s="259"/>
      <c r="J2702" s="259"/>
    </row>
    <row r="2703" spans="1:10">
      <c r="A2703" s="259"/>
      <c r="B2703" s="259"/>
      <c r="C2703" s="259"/>
      <c r="D2703" s="259"/>
      <c r="E2703" s="259"/>
      <c r="F2703" s="270"/>
      <c r="G2703" s="259"/>
      <c r="H2703" s="259"/>
      <c r="I2703" s="259"/>
      <c r="J2703" s="259"/>
    </row>
    <row r="2704" spans="1:10">
      <c r="A2704" s="259"/>
      <c r="B2704" s="259"/>
      <c r="C2704" s="259"/>
      <c r="D2704" s="259"/>
      <c r="E2704" s="259"/>
      <c r="F2704" s="270"/>
      <c r="G2704" s="259"/>
      <c r="H2704" s="259"/>
      <c r="I2704" s="259"/>
      <c r="J2704" s="259"/>
    </row>
    <row r="2705" spans="1:10">
      <c r="A2705" s="259"/>
      <c r="B2705" s="259"/>
      <c r="C2705" s="259"/>
      <c r="D2705" s="259"/>
      <c r="E2705" s="259"/>
      <c r="F2705" s="270"/>
      <c r="G2705" s="259"/>
      <c r="H2705" s="259"/>
      <c r="I2705" s="259"/>
      <c r="J2705" s="259"/>
    </row>
    <row r="2706" spans="1:10">
      <c r="A2706" s="259"/>
      <c r="B2706" s="259"/>
      <c r="C2706" s="259"/>
      <c r="D2706" s="259"/>
      <c r="E2706" s="259"/>
      <c r="F2706" s="270"/>
      <c r="G2706" s="259"/>
      <c r="H2706" s="259"/>
      <c r="I2706" s="259"/>
      <c r="J2706" s="259"/>
    </row>
    <row r="2707" spans="1:10">
      <c r="A2707" s="259"/>
      <c r="B2707" s="259"/>
      <c r="C2707" s="259"/>
      <c r="D2707" s="259"/>
      <c r="E2707" s="259"/>
      <c r="F2707" s="270"/>
      <c r="G2707" s="259"/>
      <c r="H2707" s="259"/>
      <c r="I2707" s="259"/>
      <c r="J2707" s="259"/>
    </row>
    <row r="2708" spans="1:10">
      <c r="A2708" s="259"/>
      <c r="B2708" s="259"/>
      <c r="C2708" s="259"/>
      <c r="D2708" s="259"/>
      <c r="E2708" s="259"/>
      <c r="F2708" s="270"/>
      <c r="G2708" s="259"/>
      <c r="H2708" s="259"/>
      <c r="I2708" s="259"/>
      <c r="J2708" s="259"/>
    </row>
    <row r="2709" spans="1:10">
      <c r="A2709" s="259"/>
      <c r="B2709" s="259"/>
      <c r="C2709" s="259"/>
      <c r="D2709" s="259"/>
      <c r="E2709" s="259"/>
      <c r="F2709" s="270"/>
      <c r="G2709" s="259"/>
      <c r="H2709" s="259"/>
      <c r="I2709" s="259"/>
      <c r="J2709" s="259"/>
    </row>
    <row r="2710" spans="1:10">
      <c r="A2710" s="259"/>
      <c r="B2710" s="259"/>
      <c r="C2710" s="259"/>
      <c r="D2710" s="259"/>
      <c r="E2710" s="259"/>
      <c r="F2710" s="270"/>
      <c r="G2710" s="259"/>
      <c r="H2710" s="259"/>
      <c r="I2710" s="259"/>
      <c r="J2710" s="259"/>
    </row>
    <row r="2711" spans="1:10">
      <c r="A2711" s="259"/>
      <c r="B2711" s="259"/>
      <c r="C2711" s="259"/>
      <c r="D2711" s="259"/>
      <c r="E2711" s="259"/>
      <c r="F2711" s="270"/>
      <c r="G2711" s="259"/>
      <c r="H2711" s="259"/>
      <c r="I2711" s="259"/>
      <c r="J2711" s="259"/>
    </row>
    <row r="2712" spans="1:10">
      <c r="A2712" s="259"/>
      <c r="B2712" s="259"/>
      <c r="C2712" s="259"/>
      <c r="D2712" s="259"/>
      <c r="E2712" s="259"/>
      <c r="F2712" s="270"/>
      <c r="G2712" s="259"/>
      <c r="H2712" s="259"/>
      <c r="I2712" s="259"/>
      <c r="J2712" s="259"/>
    </row>
    <row r="2713" spans="1:10">
      <c r="A2713" s="259"/>
      <c r="B2713" s="259"/>
      <c r="C2713" s="259"/>
      <c r="D2713" s="259"/>
      <c r="E2713" s="259"/>
      <c r="F2713" s="270"/>
      <c r="G2713" s="259"/>
      <c r="H2713" s="259"/>
      <c r="I2713" s="259"/>
      <c r="J2713" s="259"/>
    </row>
    <row r="2714" spans="1:10">
      <c r="A2714" s="259"/>
      <c r="B2714" s="259"/>
      <c r="C2714" s="259"/>
      <c r="D2714" s="259"/>
      <c r="E2714" s="259"/>
      <c r="F2714" s="270"/>
      <c r="G2714" s="259"/>
      <c r="H2714" s="259"/>
      <c r="I2714" s="259"/>
      <c r="J2714" s="259"/>
    </row>
    <row r="2715" spans="1:10">
      <c r="A2715" s="259"/>
      <c r="B2715" s="259"/>
      <c r="C2715" s="259"/>
      <c r="D2715" s="259"/>
      <c r="E2715" s="259"/>
      <c r="F2715" s="270"/>
      <c r="G2715" s="259"/>
      <c r="H2715" s="259"/>
      <c r="I2715" s="259"/>
      <c r="J2715" s="259"/>
    </row>
    <row r="2716" spans="1:10">
      <c r="A2716" s="259"/>
      <c r="B2716" s="259"/>
      <c r="C2716" s="259"/>
      <c r="D2716" s="259"/>
      <c r="E2716" s="259"/>
      <c r="F2716" s="270"/>
      <c r="G2716" s="259"/>
      <c r="H2716" s="259"/>
      <c r="I2716" s="259"/>
      <c r="J2716" s="259"/>
    </row>
    <row r="2717" spans="1:10">
      <c r="A2717" s="259"/>
      <c r="B2717" s="259"/>
      <c r="C2717" s="259"/>
      <c r="D2717" s="259"/>
      <c r="E2717" s="259"/>
      <c r="F2717" s="270"/>
      <c r="G2717" s="259"/>
      <c r="H2717" s="259"/>
      <c r="I2717" s="259"/>
      <c r="J2717" s="259"/>
    </row>
    <row r="2718" spans="1:10">
      <c r="A2718" s="259"/>
      <c r="B2718" s="259"/>
      <c r="C2718" s="259"/>
      <c r="D2718" s="259"/>
      <c r="E2718" s="259"/>
      <c r="F2718" s="270"/>
      <c r="G2718" s="259"/>
      <c r="H2718" s="259"/>
      <c r="I2718" s="259"/>
      <c r="J2718" s="259"/>
    </row>
    <row r="2719" spans="1:10">
      <c r="A2719" s="259"/>
      <c r="B2719" s="259"/>
      <c r="C2719" s="259"/>
      <c r="D2719" s="259"/>
      <c r="E2719" s="259"/>
      <c r="F2719" s="270"/>
      <c r="G2719" s="259"/>
      <c r="H2719" s="259"/>
      <c r="I2719" s="259"/>
      <c r="J2719" s="259"/>
    </row>
    <row r="2720" spans="1:10">
      <c r="A2720" s="259"/>
      <c r="B2720" s="259"/>
      <c r="C2720" s="259"/>
      <c r="D2720" s="259"/>
      <c r="E2720" s="259"/>
      <c r="F2720" s="270"/>
      <c r="G2720" s="259"/>
      <c r="H2720" s="259"/>
      <c r="I2720" s="259"/>
      <c r="J2720" s="259"/>
    </row>
    <row r="2721" spans="1:10">
      <c r="A2721" s="259"/>
      <c r="B2721" s="259"/>
      <c r="C2721" s="259"/>
      <c r="D2721" s="259"/>
      <c r="E2721" s="259"/>
      <c r="F2721" s="270"/>
      <c r="G2721" s="259"/>
      <c r="H2721" s="259"/>
      <c r="I2721" s="259"/>
      <c r="J2721" s="259"/>
    </row>
    <row r="2722" spans="1:10">
      <c r="A2722" s="259"/>
      <c r="B2722" s="259"/>
      <c r="C2722" s="259"/>
      <c r="D2722" s="259"/>
      <c r="E2722" s="259"/>
      <c r="F2722" s="270"/>
      <c r="G2722" s="259"/>
      <c r="H2722" s="259"/>
      <c r="I2722" s="259"/>
      <c r="J2722" s="259"/>
    </row>
    <row r="2723" spans="1:10">
      <c r="A2723" s="259"/>
      <c r="B2723" s="259"/>
      <c r="C2723" s="259"/>
      <c r="D2723" s="259"/>
      <c r="E2723" s="259"/>
      <c r="F2723" s="270"/>
      <c r="G2723" s="259"/>
      <c r="H2723" s="259"/>
      <c r="I2723" s="259"/>
      <c r="J2723" s="259"/>
    </row>
    <row r="2724" spans="1:10">
      <c r="A2724" s="259"/>
      <c r="B2724" s="259"/>
      <c r="C2724" s="259"/>
      <c r="D2724" s="259"/>
      <c r="E2724" s="259"/>
      <c r="F2724" s="270"/>
      <c r="G2724" s="259"/>
      <c r="H2724" s="259"/>
      <c r="I2724" s="259"/>
      <c r="J2724" s="259"/>
    </row>
    <row r="2725" spans="1:10">
      <c r="A2725" s="259"/>
      <c r="B2725" s="259"/>
      <c r="C2725" s="259"/>
      <c r="D2725" s="259"/>
      <c r="E2725" s="259"/>
      <c r="F2725" s="270"/>
      <c r="G2725" s="259"/>
      <c r="H2725" s="259"/>
      <c r="I2725" s="259"/>
      <c r="J2725" s="259"/>
    </row>
    <row r="2726" spans="1:10">
      <c r="A2726" s="259"/>
      <c r="B2726" s="259"/>
      <c r="C2726" s="259"/>
      <c r="D2726" s="259"/>
      <c r="E2726" s="259"/>
      <c r="F2726" s="270"/>
      <c r="G2726" s="259"/>
      <c r="H2726" s="259"/>
      <c r="I2726" s="259"/>
      <c r="J2726" s="259"/>
    </row>
    <row r="2727" spans="1:10">
      <c r="A2727" s="259"/>
      <c r="B2727" s="259"/>
      <c r="C2727" s="259"/>
      <c r="D2727" s="259"/>
      <c r="E2727" s="259"/>
      <c r="F2727" s="270"/>
      <c r="G2727" s="259"/>
      <c r="H2727" s="259"/>
      <c r="I2727" s="259"/>
      <c r="J2727" s="259"/>
    </row>
    <row r="2728" spans="1:10">
      <c r="A2728" s="259"/>
      <c r="B2728" s="259"/>
      <c r="C2728" s="259"/>
      <c r="D2728" s="259"/>
      <c r="E2728" s="259"/>
      <c r="F2728" s="270"/>
      <c r="G2728" s="259"/>
      <c r="H2728" s="259"/>
      <c r="I2728" s="259"/>
      <c r="J2728" s="259"/>
    </row>
    <row r="2729" spans="1:10">
      <c r="A2729" s="259"/>
      <c r="B2729" s="259"/>
      <c r="C2729" s="259"/>
      <c r="D2729" s="259"/>
      <c r="E2729" s="259"/>
      <c r="F2729" s="270"/>
      <c r="G2729" s="259"/>
      <c r="H2729" s="259"/>
      <c r="I2729" s="259"/>
      <c r="J2729" s="259"/>
    </row>
    <row r="2730" spans="1:10">
      <c r="A2730" s="259"/>
      <c r="B2730" s="259"/>
      <c r="C2730" s="259"/>
      <c r="D2730" s="259"/>
      <c r="E2730" s="259"/>
      <c r="F2730" s="270"/>
      <c r="G2730" s="259"/>
      <c r="H2730" s="259"/>
      <c r="I2730" s="259"/>
      <c r="J2730" s="259"/>
    </row>
    <row r="2731" spans="1:10">
      <c r="A2731" s="259"/>
      <c r="B2731" s="259"/>
      <c r="C2731" s="259"/>
      <c r="D2731" s="259"/>
      <c r="E2731" s="259"/>
      <c r="F2731" s="270"/>
      <c r="G2731" s="259"/>
      <c r="H2731" s="259"/>
      <c r="I2731" s="259"/>
      <c r="J2731" s="259"/>
    </row>
    <row r="2732" spans="1:10">
      <c r="A2732" s="259"/>
      <c r="B2732" s="259"/>
      <c r="C2732" s="259"/>
      <c r="D2732" s="259"/>
      <c r="E2732" s="259"/>
      <c r="F2732" s="270"/>
      <c r="G2732" s="259"/>
      <c r="H2732" s="259"/>
      <c r="I2732" s="259"/>
      <c r="J2732" s="259"/>
    </row>
    <row r="2733" spans="1:10">
      <c r="A2733" s="259"/>
      <c r="B2733" s="259"/>
      <c r="C2733" s="259"/>
      <c r="D2733" s="259"/>
      <c r="E2733" s="259"/>
      <c r="F2733" s="270"/>
      <c r="G2733" s="259"/>
      <c r="H2733" s="259"/>
      <c r="I2733" s="259"/>
      <c r="J2733" s="259"/>
    </row>
    <row r="2734" spans="1:10">
      <c r="A2734" s="259"/>
      <c r="B2734" s="259"/>
      <c r="C2734" s="259"/>
      <c r="D2734" s="259"/>
      <c r="E2734" s="259"/>
      <c r="F2734" s="270"/>
      <c r="G2734" s="259"/>
      <c r="H2734" s="259"/>
      <c r="I2734" s="259"/>
      <c r="J2734" s="259"/>
    </row>
    <row r="2735" spans="1:10">
      <c r="A2735" s="259"/>
      <c r="B2735" s="259"/>
      <c r="C2735" s="259"/>
      <c r="D2735" s="259"/>
      <c r="E2735" s="259"/>
      <c r="F2735" s="270"/>
      <c r="G2735" s="259"/>
      <c r="H2735" s="259"/>
      <c r="I2735" s="259"/>
      <c r="J2735" s="259"/>
    </row>
    <row r="2736" spans="1:10">
      <c r="A2736" s="259"/>
      <c r="B2736" s="259"/>
      <c r="C2736" s="259"/>
      <c r="D2736" s="259"/>
      <c r="E2736" s="259"/>
      <c r="F2736" s="270"/>
      <c r="G2736" s="259"/>
      <c r="H2736" s="259"/>
      <c r="I2736" s="259"/>
      <c r="J2736" s="259"/>
    </row>
    <row r="2737" spans="1:10">
      <c r="A2737" s="259"/>
      <c r="B2737" s="259"/>
      <c r="C2737" s="259"/>
      <c r="D2737" s="259"/>
      <c r="E2737" s="259"/>
      <c r="F2737" s="270"/>
      <c r="G2737" s="259"/>
      <c r="H2737" s="259"/>
      <c r="I2737" s="259"/>
      <c r="J2737" s="259"/>
    </row>
    <row r="2738" spans="1:10">
      <c r="A2738" s="259"/>
      <c r="B2738" s="259"/>
      <c r="C2738" s="259"/>
      <c r="D2738" s="259"/>
      <c r="E2738" s="259"/>
      <c r="F2738" s="270"/>
      <c r="G2738" s="259"/>
      <c r="H2738" s="259"/>
      <c r="I2738" s="259"/>
      <c r="J2738" s="259"/>
    </row>
    <row r="2739" spans="1:10">
      <c r="A2739" s="259"/>
      <c r="B2739" s="259"/>
      <c r="C2739" s="259"/>
      <c r="D2739" s="259"/>
      <c r="E2739" s="259"/>
      <c r="F2739" s="270"/>
      <c r="G2739" s="259"/>
      <c r="H2739" s="259"/>
      <c r="I2739" s="259"/>
      <c r="J2739" s="259"/>
    </row>
    <row r="2740" spans="1:10">
      <c r="A2740" s="259"/>
      <c r="B2740" s="259"/>
      <c r="C2740" s="259"/>
      <c r="D2740" s="259"/>
      <c r="E2740" s="259"/>
      <c r="F2740" s="270"/>
      <c r="G2740" s="259"/>
      <c r="H2740" s="259"/>
      <c r="I2740" s="259"/>
      <c r="J2740" s="259"/>
    </row>
    <row r="2741" spans="1:10">
      <c r="A2741" s="259"/>
      <c r="B2741" s="259"/>
      <c r="C2741" s="259"/>
      <c r="D2741" s="259"/>
      <c r="E2741" s="259"/>
      <c r="F2741" s="270"/>
      <c r="G2741" s="259"/>
      <c r="H2741" s="259"/>
      <c r="I2741" s="259"/>
      <c r="J2741" s="259"/>
    </row>
    <row r="2742" spans="1:10">
      <c r="A2742" s="259"/>
      <c r="B2742" s="259"/>
      <c r="C2742" s="259"/>
      <c r="D2742" s="259"/>
      <c r="E2742" s="259"/>
      <c r="F2742" s="270"/>
      <c r="G2742" s="259"/>
      <c r="H2742" s="259"/>
      <c r="I2742" s="259"/>
      <c r="J2742" s="259"/>
    </row>
    <row r="2743" spans="1:10">
      <c r="A2743" s="259"/>
      <c r="B2743" s="259"/>
      <c r="C2743" s="259"/>
      <c r="D2743" s="259"/>
      <c r="E2743" s="259"/>
      <c r="F2743" s="270"/>
      <c r="G2743" s="259"/>
      <c r="H2743" s="259"/>
      <c r="I2743" s="259"/>
      <c r="J2743" s="259"/>
    </row>
    <row r="2744" spans="1:10">
      <c r="A2744" s="259"/>
      <c r="B2744" s="259"/>
      <c r="C2744" s="259"/>
      <c r="D2744" s="259"/>
      <c r="E2744" s="259"/>
      <c r="F2744" s="270"/>
      <c r="G2744" s="259"/>
      <c r="H2744" s="259"/>
      <c r="I2744" s="259"/>
      <c r="J2744" s="259"/>
    </row>
    <row r="2745" spans="1:10">
      <c r="A2745" s="259"/>
      <c r="B2745" s="259"/>
      <c r="C2745" s="259"/>
      <c r="D2745" s="259"/>
      <c r="E2745" s="259"/>
      <c r="F2745" s="270"/>
      <c r="G2745" s="259"/>
      <c r="H2745" s="259"/>
      <c r="I2745" s="259"/>
      <c r="J2745" s="259"/>
    </row>
    <row r="2746" spans="1:10">
      <c r="A2746" s="259"/>
      <c r="B2746" s="259"/>
      <c r="C2746" s="259"/>
      <c r="D2746" s="259"/>
      <c r="E2746" s="259"/>
      <c r="F2746" s="270"/>
      <c r="G2746" s="259"/>
      <c r="H2746" s="259"/>
      <c r="I2746" s="259"/>
      <c r="J2746" s="259"/>
    </row>
    <row r="2747" spans="1:10">
      <c r="A2747" s="259"/>
      <c r="B2747" s="259"/>
      <c r="C2747" s="259"/>
      <c r="D2747" s="259"/>
      <c r="E2747" s="259"/>
      <c r="F2747" s="270"/>
      <c r="G2747" s="259"/>
      <c r="H2747" s="259"/>
      <c r="I2747" s="259"/>
      <c r="J2747" s="259"/>
    </row>
    <row r="2748" spans="1:10">
      <c r="A2748" s="259"/>
      <c r="B2748" s="259"/>
      <c r="C2748" s="259"/>
      <c r="D2748" s="259"/>
      <c r="E2748" s="259"/>
      <c r="F2748" s="270"/>
      <c r="G2748" s="259"/>
      <c r="H2748" s="259"/>
      <c r="I2748" s="259"/>
      <c r="J2748" s="259"/>
    </row>
    <row r="2749" spans="1:10">
      <c r="A2749" s="259"/>
      <c r="B2749" s="259"/>
      <c r="C2749" s="259"/>
      <c r="D2749" s="259"/>
      <c r="E2749" s="259"/>
      <c r="F2749" s="270"/>
      <c r="G2749" s="259"/>
      <c r="H2749" s="259"/>
      <c r="I2749" s="259"/>
      <c r="J2749" s="259"/>
    </row>
    <row r="2750" spans="1:10">
      <c r="A2750" s="259"/>
      <c r="B2750" s="259"/>
      <c r="C2750" s="259"/>
      <c r="D2750" s="259"/>
      <c r="E2750" s="259"/>
      <c r="F2750" s="270"/>
      <c r="G2750" s="259"/>
      <c r="H2750" s="259"/>
      <c r="I2750" s="259"/>
      <c r="J2750" s="259"/>
    </row>
    <row r="2751" spans="1:10">
      <c r="A2751" s="259"/>
      <c r="B2751" s="259"/>
      <c r="C2751" s="259"/>
      <c r="D2751" s="259"/>
      <c r="E2751" s="259"/>
      <c r="F2751" s="270"/>
      <c r="G2751" s="259"/>
      <c r="H2751" s="259"/>
      <c r="I2751" s="259"/>
      <c r="J2751" s="259"/>
    </row>
    <row r="2752" spans="1:10">
      <c r="A2752" s="259"/>
      <c r="B2752" s="259"/>
      <c r="C2752" s="259"/>
      <c r="D2752" s="259"/>
      <c r="E2752" s="259"/>
      <c r="F2752" s="270"/>
      <c r="G2752" s="259"/>
      <c r="H2752" s="259"/>
      <c r="I2752" s="259"/>
      <c r="J2752" s="259"/>
    </row>
    <row r="2753" spans="1:10">
      <c r="A2753" s="259"/>
      <c r="B2753" s="259"/>
      <c r="C2753" s="259"/>
      <c r="D2753" s="259"/>
      <c r="E2753" s="259"/>
      <c r="F2753" s="270"/>
      <c r="G2753" s="259"/>
      <c r="H2753" s="259"/>
      <c r="I2753" s="259"/>
      <c r="J2753" s="259"/>
    </row>
    <row r="2754" spans="1:10">
      <c r="A2754" s="259"/>
      <c r="B2754" s="259"/>
      <c r="C2754" s="259"/>
      <c r="D2754" s="259"/>
      <c r="E2754" s="259"/>
      <c r="F2754" s="270"/>
      <c r="G2754" s="259"/>
      <c r="H2754" s="259"/>
      <c r="I2754" s="259"/>
      <c r="J2754" s="259"/>
    </row>
    <row r="2755" spans="1:10">
      <c r="A2755" s="259"/>
      <c r="B2755" s="259"/>
      <c r="C2755" s="259"/>
      <c r="D2755" s="259"/>
      <c r="E2755" s="259"/>
      <c r="F2755" s="270"/>
      <c r="G2755" s="259"/>
      <c r="H2755" s="259"/>
      <c r="I2755" s="259"/>
      <c r="J2755" s="259"/>
    </row>
    <row r="2756" spans="1:10">
      <c r="A2756" s="259"/>
      <c r="B2756" s="259"/>
      <c r="C2756" s="259"/>
      <c r="D2756" s="259"/>
      <c r="E2756" s="259"/>
      <c r="F2756" s="270"/>
      <c r="G2756" s="259"/>
      <c r="H2756" s="259"/>
      <c r="I2756" s="259"/>
      <c r="J2756" s="259"/>
    </row>
    <row r="2757" spans="1:10">
      <c r="A2757" s="259"/>
      <c r="B2757" s="259"/>
      <c r="C2757" s="259"/>
      <c r="D2757" s="259"/>
      <c r="E2757" s="259"/>
      <c r="F2757" s="270"/>
      <c r="G2757" s="259"/>
      <c r="H2757" s="259"/>
      <c r="I2757" s="259"/>
      <c r="J2757" s="259"/>
    </row>
    <row r="2758" spans="1:10">
      <c r="A2758" s="259"/>
      <c r="B2758" s="259"/>
      <c r="C2758" s="259"/>
      <c r="D2758" s="259"/>
      <c r="E2758" s="259"/>
      <c r="F2758" s="270"/>
      <c r="G2758" s="259"/>
      <c r="H2758" s="259"/>
      <c r="I2758" s="259"/>
      <c r="J2758" s="259"/>
    </row>
    <row r="2759" spans="1:10">
      <c r="A2759" s="259"/>
      <c r="B2759" s="259"/>
      <c r="C2759" s="259"/>
      <c r="D2759" s="259"/>
      <c r="E2759" s="259"/>
      <c r="F2759" s="270"/>
      <c r="G2759" s="259"/>
      <c r="H2759" s="259"/>
      <c r="I2759" s="259"/>
      <c r="J2759" s="259"/>
    </row>
    <row r="2760" spans="1:10">
      <c r="A2760" s="259"/>
      <c r="B2760" s="259"/>
      <c r="C2760" s="259"/>
      <c r="D2760" s="259"/>
      <c r="E2760" s="259"/>
      <c r="F2760" s="270"/>
      <c r="G2760" s="259"/>
      <c r="H2760" s="259"/>
      <c r="I2760" s="259"/>
      <c r="J2760" s="259"/>
    </row>
    <row r="2761" spans="1:10">
      <c r="A2761" s="259"/>
      <c r="B2761" s="259"/>
      <c r="C2761" s="259"/>
      <c r="D2761" s="259"/>
      <c r="E2761" s="259"/>
      <c r="F2761" s="270"/>
      <c r="G2761" s="259"/>
      <c r="H2761" s="259"/>
      <c r="I2761" s="259"/>
      <c r="J2761" s="259"/>
    </row>
    <row r="2762" spans="1:10">
      <c r="A2762" s="259"/>
      <c r="B2762" s="259"/>
      <c r="C2762" s="259"/>
      <c r="D2762" s="259"/>
      <c r="E2762" s="259"/>
      <c r="F2762" s="270"/>
      <c r="G2762" s="259"/>
      <c r="H2762" s="259"/>
      <c r="I2762" s="259"/>
      <c r="J2762" s="259"/>
    </row>
    <row r="2763" spans="1:10">
      <c r="A2763" s="259"/>
      <c r="B2763" s="259"/>
      <c r="C2763" s="259"/>
      <c r="D2763" s="259"/>
      <c r="E2763" s="259"/>
      <c r="F2763" s="270"/>
      <c r="G2763" s="259"/>
      <c r="H2763" s="259"/>
      <c r="I2763" s="259"/>
      <c r="J2763" s="259"/>
    </row>
    <row r="2764" spans="1:10">
      <c r="A2764" s="259"/>
      <c r="B2764" s="259"/>
      <c r="C2764" s="259"/>
      <c r="D2764" s="259"/>
      <c r="E2764" s="259"/>
      <c r="F2764" s="270"/>
      <c r="G2764" s="259"/>
      <c r="H2764" s="259"/>
      <c r="I2764" s="259"/>
      <c r="J2764" s="259"/>
    </row>
    <row r="2765" spans="1:10">
      <c r="A2765" s="259"/>
      <c r="B2765" s="259"/>
      <c r="C2765" s="259"/>
      <c r="D2765" s="259"/>
      <c r="E2765" s="259"/>
      <c r="F2765" s="270"/>
      <c r="G2765" s="259"/>
      <c r="H2765" s="259"/>
      <c r="I2765" s="259"/>
      <c r="J2765" s="259"/>
    </row>
    <row r="2766" spans="1:10">
      <c r="A2766" s="259"/>
      <c r="B2766" s="259"/>
      <c r="C2766" s="259"/>
      <c r="D2766" s="259"/>
      <c r="E2766" s="259"/>
      <c r="F2766" s="270"/>
      <c r="G2766" s="259"/>
      <c r="H2766" s="259"/>
      <c r="I2766" s="259"/>
      <c r="J2766" s="259"/>
    </row>
    <row r="2767" spans="1:10">
      <c r="A2767" s="259"/>
      <c r="B2767" s="259"/>
      <c r="C2767" s="259"/>
      <c r="D2767" s="259"/>
      <c r="E2767" s="259"/>
      <c r="F2767" s="270"/>
      <c r="G2767" s="259"/>
      <c r="H2767" s="259"/>
      <c r="I2767" s="259"/>
      <c r="J2767" s="259"/>
    </row>
    <row r="2768" spans="1:10">
      <c r="A2768" s="259"/>
      <c r="B2768" s="259"/>
      <c r="C2768" s="259"/>
      <c r="D2768" s="259"/>
      <c r="E2768" s="259"/>
      <c r="F2768" s="270"/>
      <c r="G2768" s="259"/>
      <c r="H2768" s="259"/>
      <c r="I2768" s="259"/>
      <c r="J2768" s="259"/>
    </row>
    <row r="2769" spans="1:10">
      <c r="A2769" s="259"/>
      <c r="B2769" s="259"/>
      <c r="C2769" s="259"/>
      <c r="D2769" s="259"/>
      <c r="E2769" s="259"/>
      <c r="F2769" s="270"/>
      <c r="G2769" s="259"/>
      <c r="H2769" s="259"/>
      <c r="I2769" s="259"/>
      <c r="J2769" s="259"/>
    </row>
    <row r="2770" spans="1:10">
      <c r="A2770" s="259"/>
      <c r="B2770" s="259"/>
      <c r="C2770" s="259"/>
      <c r="D2770" s="259"/>
      <c r="E2770" s="259"/>
      <c r="F2770" s="270"/>
      <c r="G2770" s="259"/>
      <c r="H2770" s="259"/>
      <c r="I2770" s="259"/>
      <c r="J2770" s="259"/>
    </row>
    <row r="2771" spans="1:10">
      <c r="A2771" s="259"/>
      <c r="B2771" s="259"/>
      <c r="C2771" s="259"/>
      <c r="D2771" s="259"/>
      <c r="E2771" s="259"/>
      <c r="F2771" s="270"/>
      <c r="G2771" s="259"/>
      <c r="H2771" s="259"/>
      <c r="I2771" s="259"/>
      <c r="J2771" s="259"/>
    </row>
    <row r="2772" spans="1:10">
      <c r="A2772" s="259"/>
      <c r="B2772" s="259"/>
      <c r="C2772" s="259"/>
      <c r="D2772" s="259"/>
      <c r="E2772" s="259"/>
      <c r="F2772" s="270"/>
      <c r="G2772" s="259"/>
      <c r="H2772" s="259"/>
      <c r="I2772" s="259"/>
      <c r="J2772" s="259"/>
    </row>
    <row r="2773" spans="1:10">
      <c r="A2773" s="259"/>
      <c r="B2773" s="259"/>
      <c r="C2773" s="259"/>
      <c r="D2773" s="259"/>
      <c r="E2773" s="259"/>
      <c r="F2773" s="270"/>
      <c r="G2773" s="259"/>
      <c r="H2773" s="259"/>
      <c r="I2773" s="259"/>
      <c r="J2773" s="259"/>
    </row>
    <row r="2774" spans="1:10">
      <c r="A2774" s="259"/>
      <c r="B2774" s="259"/>
      <c r="C2774" s="259"/>
      <c r="D2774" s="259"/>
      <c r="E2774" s="259"/>
      <c r="F2774" s="270"/>
      <c r="G2774" s="259"/>
      <c r="H2774" s="259"/>
      <c r="I2774" s="259"/>
      <c r="J2774" s="259"/>
    </row>
    <row r="2775" spans="1:10">
      <c r="A2775" s="259"/>
      <c r="B2775" s="259"/>
      <c r="C2775" s="259"/>
      <c r="D2775" s="259"/>
      <c r="E2775" s="259"/>
      <c r="F2775" s="270"/>
      <c r="G2775" s="259"/>
      <c r="H2775" s="259"/>
      <c r="I2775" s="259"/>
      <c r="J2775" s="259"/>
    </row>
    <row r="2776" spans="1:10">
      <c r="A2776" s="259"/>
      <c r="B2776" s="259"/>
      <c r="C2776" s="259"/>
      <c r="D2776" s="259"/>
      <c r="E2776" s="259"/>
      <c r="F2776" s="270"/>
      <c r="G2776" s="259"/>
      <c r="H2776" s="259"/>
      <c r="I2776" s="259"/>
      <c r="J2776" s="259"/>
    </row>
    <row r="2777" spans="1:10">
      <c r="A2777" s="259"/>
      <c r="B2777" s="259"/>
      <c r="C2777" s="259"/>
      <c r="D2777" s="259"/>
      <c r="E2777" s="259"/>
      <c r="F2777" s="270"/>
      <c r="G2777" s="259"/>
      <c r="H2777" s="259"/>
      <c r="I2777" s="259"/>
      <c r="J2777" s="259"/>
    </row>
    <row r="2778" spans="1:10">
      <c r="A2778" s="259"/>
      <c r="B2778" s="259"/>
      <c r="C2778" s="259"/>
      <c r="D2778" s="259"/>
      <c r="E2778" s="259"/>
      <c r="F2778" s="270"/>
      <c r="G2778" s="259"/>
      <c r="H2778" s="259"/>
      <c r="I2778" s="259"/>
      <c r="J2778" s="259"/>
    </row>
    <row r="2779" spans="1:10">
      <c r="A2779" s="259"/>
      <c r="B2779" s="259"/>
      <c r="C2779" s="259"/>
      <c r="D2779" s="259"/>
      <c r="E2779" s="259"/>
      <c r="F2779" s="270"/>
      <c r="G2779" s="259"/>
      <c r="H2779" s="259"/>
      <c r="I2779" s="259"/>
      <c r="J2779" s="259"/>
    </row>
    <row r="2780" spans="1:10">
      <c r="A2780" s="259"/>
      <c r="B2780" s="259"/>
      <c r="C2780" s="259"/>
      <c r="D2780" s="259"/>
      <c r="E2780" s="259"/>
      <c r="F2780" s="270"/>
      <c r="G2780" s="259"/>
      <c r="H2780" s="259"/>
      <c r="I2780" s="259"/>
      <c r="J2780" s="259"/>
    </row>
    <row r="2781" spans="1:10">
      <c r="A2781" s="259"/>
      <c r="B2781" s="259"/>
      <c r="C2781" s="259"/>
      <c r="D2781" s="259"/>
      <c r="E2781" s="259"/>
      <c r="F2781" s="270"/>
      <c r="G2781" s="259"/>
      <c r="H2781" s="259"/>
      <c r="I2781" s="259"/>
      <c r="J2781" s="259"/>
    </row>
    <row r="2782" spans="1:10">
      <c r="A2782" s="259"/>
      <c r="B2782" s="259"/>
      <c r="C2782" s="259"/>
      <c r="D2782" s="259"/>
      <c r="E2782" s="259"/>
      <c r="F2782" s="270"/>
      <c r="G2782" s="259"/>
      <c r="H2782" s="259"/>
      <c r="I2782" s="259"/>
      <c r="J2782" s="259"/>
    </row>
    <row r="2783" spans="1:10">
      <c r="A2783" s="259"/>
      <c r="B2783" s="259"/>
      <c r="C2783" s="259"/>
      <c r="D2783" s="259"/>
      <c r="E2783" s="259"/>
      <c r="F2783" s="270"/>
      <c r="G2783" s="259"/>
      <c r="H2783" s="259"/>
      <c r="I2783" s="259"/>
      <c r="J2783" s="259"/>
    </row>
    <row r="2784" spans="1:10">
      <c r="A2784" s="259"/>
      <c r="B2784" s="259"/>
      <c r="C2784" s="259"/>
      <c r="D2784" s="259"/>
      <c r="E2784" s="259"/>
      <c r="F2784" s="270"/>
      <c r="G2784" s="259"/>
      <c r="H2784" s="259"/>
      <c r="I2784" s="259"/>
      <c r="J2784" s="259"/>
    </row>
    <row r="2785" spans="1:10">
      <c r="A2785" s="259"/>
      <c r="B2785" s="259"/>
      <c r="C2785" s="259"/>
      <c r="D2785" s="259"/>
      <c r="E2785" s="259"/>
      <c r="F2785" s="270"/>
      <c r="G2785" s="259"/>
      <c r="H2785" s="259"/>
      <c r="I2785" s="259"/>
      <c r="J2785" s="259"/>
    </row>
    <row r="2786" spans="1:10">
      <c r="A2786" s="259"/>
      <c r="B2786" s="259"/>
      <c r="C2786" s="259"/>
      <c r="D2786" s="259"/>
      <c r="E2786" s="259"/>
      <c r="F2786" s="270"/>
      <c r="G2786" s="259"/>
      <c r="H2786" s="259"/>
      <c r="I2786" s="259"/>
      <c r="J2786" s="259"/>
    </row>
    <row r="2787" spans="1:10">
      <c r="A2787" s="259"/>
      <c r="B2787" s="259"/>
      <c r="C2787" s="259"/>
      <c r="D2787" s="259"/>
      <c r="E2787" s="259"/>
      <c r="F2787" s="270"/>
      <c r="G2787" s="259"/>
      <c r="H2787" s="259"/>
      <c r="I2787" s="259"/>
      <c r="J2787" s="259"/>
    </row>
    <row r="2788" spans="1:10">
      <c r="A2788" s="259"/>
      <c r="B2788" s="259"/>
      <c r="C2788" s="259"/>
      <c r="D2788" s="259"/>
      <c r="E2788" s="259"/>
      <c r="F2788" s="270"/>
      <c r="G2788" s="259"/>
      <c r="H2788" s="259"/>
      <c r="I2788" s="259"/>
      <c r="J2788" s="259"/>
    </row>
    <row r="2789" spans="1:10">
      <c r="A2789" s="259"/>
      <c r="B2789" s="259"/>
      <c r="C2789" s="259"/>
      <c r="D2789" s="259"/>
      <c r="E2789" s="259"/>
      <c r="F2789" s="270"/>
      <c r="G2789" s="259"/>
      <c r="H2789" s="259"/>
      <c r="I2789" s="259"/>
      <c r="J2789" s="259"/>
    </row>
    <row r="2790" spans="1:10">
      <c r="A2790" s="259"/>
      <c r="B2790" s="259"/>
      <c r="C2790" s="259"/>
      <c r="D2790" s="259"/>
      <c r="E2790" s="259"/>
      <c r="F2790" s="270"/>
      <c r="G2790" s="259"/>
      <c r="H2790" s="259"/>
      <c r="I2790" s="259"/>
      <c r="J2790" s="259"/>
    </row>
    <row r="2791" spans="1:10">
      <c r="A2791" s="259"/>
      <c r="B2791" s="259"/>
      <c r="C2791" s="259"/>
      <c r="D2791" s="259"/>
      <c r="E2791" s="259"/>
      <c r="F2791" s="270"/>
      <c r="G2791" s="259"/>
      <c r="H2791" s="259"/>
      <c r="I2791" s="259"/>
      <c r="J2791" s="259"/>
    </row>
    <row r="2792" spans="1:10">
      <c r="A2792" s="259"/>
      <c r="B2792" s="259"/>
      <c r="C2792" s="259"/>
      <c r="D2792" s="259"/>
      <c r="E2792" s="259"/>
      <c r="F2792" s="270"/>
      <c r="G2792" s="259"/>
      <c r="H2792" s="259"/>
      <c r="I2792" s="259"/>
      <c r="J2792" s="259"/>
    </row>
    <row r="2793" spans="1:10">
      <c r="A2793" s="259"/>
      <c r="B2793" s="259"/>
      <c r="C2793" s="259"/>
      <c r="D2793" s="259"/>
      <c r="E2793" s="259"/>
      <c r="F2793" s="270"/>
      <c r="G2793" s="259"/>
      <c r="H2793" s="259"/>
      <c r="I2793" s="259"/>
      <c r="J2793" s="259"/>
    </row>
    <row r="2794" spans="1:10">
      <c r="A2794" s="259"/>
      <c r="B2794" s="259"/>
      <c r="C2794" s="259"/>
      <c r="D2794" s="259"/>
      <c r="E2794" s="259"/>
      <c r="F2794" s="270"/>
      <c r="G2794" s="259"/>
      <c r="H2794" s="259"/>
      <c r="I2794" s="259"/>
      <c r="J2794" s="259"/>
    </row>
    <row r="2795" spans="1:10">
      <c r="A2795" s="259"/>
      <c r="B2795" s="259"/>
      <c r="C2795" s="259"/>
      <c r="D2795" s="259"/>
      <c r="E2795" s="259"/>
      <c r="F2795" s="270"/>
      <c r="G2795" s="259"/>
      <c r="H2795" s="259"/>
      <c r="I2795" s="259"/>
      <c r="J2795" s="259"/>
    </row>
    <row r="2796" spans="1:10">
      <c r="A2796" s="259"/>
      <c r="B2796" s="259"/>
      <c r="C2796" s="259"/>
      <c r="D2796" s="259"/>
      <c r="E2796" s="259"/>
      <c r="F2796" s="270"/>
      <c r="G2796" s="259"/>
      <c r="H2796" s="259"/>
      <c r="I2796" s="259"/>
      <c r="J2796" s="259"/>
    </row>
    <row r="2797" spans="1:10">
      <c r="A2797" s="259"/>
      <c r="B2797" s="259"/>
      <c r="C2797" s="259"/>
      <c r="D2797" s="259"/>
      <c r="E2797" s="259"/>
      <c r="F2797" s="270"/>
      <c r="G2797" s="259"/>
      <c r="H2797" s="259"/>
      <c r="I2797" s="259"/>
      <c r="J2797" s="259"/>
    </row>
    <row r="2798" spans="1:10">
      <c r="A2798" s="259"/>
      <c r="B2798" s="259"/>
      <c r="C2798" s="259"/>
      <c r="D2798" s="259"/>
      <c r="E2798" s="259"/>
      <c r="F2798" s="270"/>
      <c r="G2798" s="259"/>
      <c r="H2798" s="259"/>
      <c r="I2798" s="259"/>
      <c r="J2798" s="259"/>
    </row>
    <row r="2799" spans="1:10">
      <c r="A2799" s="259"/>
      <c r="B2799" s="259"/>
      <c r="C2799" s="259"/>
      <c r="D2799" s="259"/>
      <c r="E2799" s="259"/>
      <c r="F2799" s="270"/>
      <c r="G2799" s="259"/>
      <c r="H2799" s="259"/>
      <c r="I2799" s="259"/>
      <c r="J2799" s="259"/>
    </row>
    <row r="2800" spans="1:10">
      <c r="A2800" s="259"/>
      <c r="B2800" s="259"/>
      <c r="C2800" s="259"/>
      <c r="D2800" s="259"/>
      <c r="E2800" s="259"/>
      <c r="F2800" s="270"/>
      <c r="G2800" s="259"/>
      <c r="H2800" s="259"/>
      <c r="I2800" s="259"/>
      <c r="J2800" s="259"/>
    </row>
    <row r="2801" spans="1:10">
      <c r="A2801" s="259"/>
      <c r="B2801" s="259"/>
      <c r="C2801" s="259"/>
      <c r="D2801" s="259"/>
      <c r="E2801" s="259"/>
      <c r="F2801" s="270"/>
      <c r="G2801" s="259"/>
      <c r="H2801" s="259"/>
      <c r="I2801" s="259"/>
      <c r="J2801" s="259"/>
    </row>
    <row r="2802" spans="1:10">
      <c r="A2802" s="259"/>
      <c r="B2802" s="259"/>
      <c r="C2802" s="259"/>
      <c r="D2802" s="259"/>
      <c r="E2802" s="259"/>
      <c r="F2802" s="270"/>
      <c r="G2802" s="259"/>
      <c r="H2802" s="259"/>
      <c r="I2802" s="259"/>
      <c r="J2802" s="259"/>
    </row>
    <row r="2803" spans="1:10">
      <c r="A2803" s="259"/>
      <c r="B2803" s="259"/>
      <c r="C2803" s="259"/>
      <c r="D2803" s="259"/>
      <c r="E2803" s="259"/>
      <c r="F2803" s="270"/>
      <c r="G2803" s="259"/>
      <c r="H2803" s="259"/>
      <c r="I2803" s="259"/>
      <c r="J2803" s="259"/>
    </row>
    <row r="2804" spans="1:10">
      <c r="A2804" s="259"/>
      <c r="B2804" s="259"/>
      <c r="C2804" s="259"/>
      <c r="D2804" s="259"/>
      <c r="E2804" s="259"/>
      <c r="F2804" s="270"/>
      <c r="G2804" s="259"/>
      <c r="H2804" s="259"/>
      <c r="I2804" s="259"/>
      <c r="J2804" s="259"/>
    </row>
    <row r="2805" spans="1:10">
      <c r="A2805" s="259"/>
      <c r="B2805" s="259"/>
      <c r="C2805" s="259"/>
      <c r="D2805" s="259"/>
      <c r="E2805" s="259"/>
      <c r="F2805" s="270"/>
      <c r="G2805" s="259"/>
      <c r="H2805" s="259"/>
      <c r="I2805" s="259"/>
      <c r="J2805" s="259"/>
    </row>
    <row r="2806" spans="1:10">
      <c r="A2806" s="259"/>
      <c r="B2806" s="259"/>
      <c r="C2806" s="259"/>
      <c r="D2806" s="259"/>
      <c r="E2806" s="259"/>
      <c r="F2806" s="270"/>
      <c r="G2806" s="259"/>
      <c r="H2806" s="259"/>
      <c r="I2806" s="259"/>
      <c r="J2806" s="259"/>
    </row>
    <row r="2807" spans="1:10">
      <c r="A2807" s="259"/>
      <c r="B2807" s="259"/>
      <c r="C2807" s="259"/>
      <c r="D2807" s="259"/>
      <c r="E2807" s="259"/>
      <c r="F2807" s="270"/>
      <c r="G2807" s="259"/>
      <c r="H2807" s="259"/>
      <c r="I2807" s="259"/>
      <c r="J2807" s="259"/>
    </row>
    <row r="2808" spans="1:10">
      <c r="A2808" s="259"/>
      <c r="B2808" s="259"/>
      <c r="C2808" s="259"/>
      <c r="D2808" s="259"/>
      <c r="E2808" s="259"/>
      <c r="F2808" s="270"/>
      <c r="G2808" s="259"/>
      <c r="H2808" s="259"/>
      <c r="I2808" s="259"/>
      <c r="J2808" s="259"/>
    </row>
    <row r="2809" spans="1:10">
      <c r="A2809" s="259"/>
      <c r="B2809" s="259"/>
      <c r="C2809" s="259"/>
      <c r="D2809" s="259"/>
      <c r="E2809" s="259"/>
      <c r="F2809" s="270"/>
      <c r="G2809" s="259"/>
      <c r="H2809" s="259"/>
      <c r="I2809" s="259"/>
      <c r="J2809" s="259"/>
    </row>
    <row r="2810" spans="1:10">
      <c r="A2810" s="259"/>
      <c r="B2810" s="259"/>
      <c r="C2810" s="259"/>
      <c r="D2810" s="259"/>
      <c r="E2810" s="259"/>
      <c r="F2810" s="270"/>
      <c r="G2810" s="259"/>
      <c r="H2810" s="259"/>
      <c r="I2810" s="259"/>
      <c r="J2810" s="259"/>
    </row>
    <row r="2811" spans="1:10">
      <c r="A2811" s="259"/>
      <c r="B2811" s="259"/>
      <c r="C2811" s="259"/>
      <c r="D2811" s="259"/>
      <c r="E2811" s="259"/>
      <c r="F2811" s="270"/>
      <c r="G2811" s="259"/>
      <c r="H2811" s="259"/>
      <c r="I2811" s="259"/>
      <c r="J2811" s="259"/>
    </row>
    <row r="2812" spans="1:10">
      <c r="A2812" s="259"/>
      <c r="B2812" s="259"/>
      <c r="C2812" s="259"/>
      <c r="D2812" s="259"/>
      <c r="E2812" s="259"/>
      <c r="F2812" s="270"/>
      <c r="G2812" s="259"/>
      <c r="H2812" s="259"/>
      <c r="I2812" s="259"/>
      <c r="J2812" s="259"/>
    </row>
    <row r="2813" spans="1:10">
      <c r="A2813" s="259"/>
      <c r="B2813" s="259"/>
      <c r="C2813" s="259"/>
      <c r="D2813" s="259"/>
      <c r="E2813" s="259"/>
      <c r="F2813" s="270"/>
      <c r="G2813" s="259"/>
      <c r="H2813" s="259"/>
      <c r="I2813" s="259"/>
      <c r="J2813" s="259"/>
    </row>
    <row r="2814" spans="1:10">
      <c r="A2814" s="259"/>
      <c r="B2814" s="259"/>
      <c r="C2814" s="259"/>
      <c r="D2814" s="259"/>
      <c r="E2814" s="259"/>
      <c r="F2814" s="270"/>
      <c r="G2814" s="259"/>
      <c r="H2814" s="259"/>
      <c r="I2814" s="259"/>
      <c r="J2814" s="259"/>
    </row>
    <row r="2815" spans="1:10">
      <c r="A2815" s="259"/>
      <c r="B2815" s="259"/>
      <c r="C2815" s="259"/>
      <c r="D2815" s="259"/>
      <c r="E2815" s="259"/>
      <c r="F2815" s="270"/>
      <c r="G2815" s="259"/>
      <c r="H2815" s="259"/>
      <c r="I2815" s="259"/>
      <c r="J2815" s="259"/>
    </row>
    <row r="2816" spans="1:10">
      <c r="A2816" s="259"/>
      <c r="B2816" s="259"/>
      <c r="C2816" s="259"/>
      <c r="D2816" s="259"/>
      <c r="E2816" s="259"/>
      <c r="F2816" s="270"/>
      <c r="G2816" s="259"/>
      <c r="H2816" s="259"/>
      <c r="I2816" s="259"/>
      <c r="J2816" s="259"/>
    </row>
    <row r="2817" spans="1:10">
      <c r="A2817" s="259"/>
      <c r="B2817" s="259"/>
      <c r="C2817" s="259"/>
      <c r="D2817" s="259"/>
      <c r="E2817" s="259"/>
      <c r="F2817" s="270"/>
      <c r="G2817" s="259"/>
      <c r="H2817" s="259"/>
      <c r="I2817" s="259"/>
      <c r="J2817" s="259"/>
    </row>
    <row r="2818" spans="1:10">
      <c r="A2818" s="259"/>
      <c r="B2818" s="259"/>
      <c r="C2818" s="259"/>
      <c r="D2818" s="259"/>
      <c r="E2818" s="259"/>
      <c r="F2818" s="270"/>
      <c r="G2818" s="259"/>
      <c r="H2818" s="259"/>
      <c r="I2818" s="259"/>
      <c r="J2818" s="259"/>
    </row>
    <row r="2819" spans="1:10">
      <c r="A2819" s="259"/>
      <c r="B2819" s="259"/>
      <c r="C2819" s="259"/>
      <c r="D2819" s="259"/>
      <c r="E2819" s="259"/>
      <c r="F2819" s="270"/>
      <c r="G2819" s="259"/>
      <c r="H2819" s="259"/>
      <c r="I2819" s="259"/>
      <c r="J2819" s="259"/>
    </row>
    <row r="2820" spans="1:10">
      <c r="A2820" s="259"/>
      <c r="B2820" s="259"/>
      <c r="C2820" s="259"/>
      <c r="D2820" s="259"/>
      <c r="E2820" s="259"/>
      <c r="F2820" s="270"/>
      <c r="G2820" s="259"/>
      <c r="H2820" s="259"/>
      <c r="I2820" s="259"/>
      <c r="J2820" s="259"/>
    </row>
    <row r="2821" spans="1:10">
      <c r="A2821" s="259"/>
      <c r="B2821" s="259"/>
      <c r="C2821" s="259"/>
      <c r="D2821" s="259"/>
      <c r="E2821" s="259"/>
      <c r="F2821" s="270"/>
      <c r="G2821" s="259"/>
      <c r="H2821" s="259"/>
      <c r="I2821" s="259"/>
      <c r="J2821" s="259"/>
    </row>
    <row r="2822" spans="1:10">
      <c r="A2822" s="259"/>
      <c r="B2822" s="259"/>
      <c r="C2822" s="259"/>
      <c r="D2822" s="259"/>
      <c r="E2822" s="259"/>
      <c r="F2822" s="270"/>
      <c r="G2822" s="259"/>
      <c r="H2822" s="259"/>
      <c r="I2822" s="259"/>
      <c r="J2822" s="259"/>
    </row>
    <row r="2823" spans="1:10">
      <c r="A2823" s="259"/>
      <c r="B2823" s="259"/>
      <c r="C2823" s="259"/>
      <c r="D2823" s="259"/>
      <c r="E2823" s="259"/>
      <c r="F2823" s="270"/>
      <c r="G2823" s="259"/>
      <c r="H2823" s="259"/>
      <c r="I2823" s="259"/>
      <c r="J2823" s="259"/>
    </row>
    <row r="2824" spans="1:10">
      <c r="A2824" s="259"/>
      <c r="B2824" s="259"/>
      <c r="C2824" s="259"/>
      <c r="D2824" s="259"/>
      <c r="E2824" s="259"/>
      <c r="F2824" s="270"/>
      <c r="G2824" s="259"/>
      <c r="H2824" s="259"/>
      <c r="I2824" s="259"/>
      <c r="J2824" s="259"/>
    </row>
    <row r="2825" spans="1:10">
      <c r="A2825" s="259"/>
      <c r="B2825" s="259"/>
      <c r="C2825" s="259"/>
      <c r="D2825" s="259"/>
      <c r="E2825" s="259"/>
      <c r="F2825" s="270"/>
      <c r="G2825" s="259"/>
      <c r="H2825" s="259"/>
      <c r="I2825" s="259"/>
      <c r="J2825" s="259"/>
    </row>
    <row r="2826" spans="1:10">
      <c r="A2826" s="259"/>
      <c r="B2826" s="259"/>
      <c r="C2826" s="259"/>
      <c r="D2826" s="259"/>
      <c r="E2826" s="259"/>
      <c r="F2826" s="270"/>
      <c r="G2826" s="259"/>
      <c r="H2826" s="259"/>
      <c r="I2826" s="259"/>
      <c r="J2826" s="259"/>
    </row>
    <row r="2827" spans="1:10">
      <c r="A2827" s="259"/>
      <c r="B2827" s="259"/>
      <c r="C2827" s="259"/>
      <c r="D2827" s="259"/>
      <c r="E2827" s="259"/>
      <c r="F2827" s="270"/>
      <c r="G2827" s="259"/>
      <c r="H2827" s="259"/>
      <c r="I2827" s="259"/>
      <c r="J2827" s="259"/>
    </row>
    <row r="2828" spans="1:10">
      <c r="A2828" s="259"/>
      <c r="B2828" s="259"/>
      <c r="C2828" s="259"/>
      <c r="D2828" s="259"/>
      <c r="E2828" s="259"/>
      <c r="F2828" s="270"/>
      <c r="G2828" s="259"/>
      <c r="H2828" s="259"/>
      <c r="I2828" s="259"/>
      <c r="J2828" s="259"/>
    </row>
    <row r="2829" spans="1:10">
      <c r="A2829" s="259"/>
      <c r="B2829" s="259"/>
      <c r="C2829" s="259"/>
      <c r="D2829" s="259"/>
      <c r="E2829" s="259"/>
      <c r="F2829" s="270"/>
      <c r="G2829" s="259"/>
      <c r="H2829" s="259"/>
      <c r="I2829" s="259"/>
      <c r="J2829" s="259"/>
    </row>
    <row r="2830" spans="1:10">
      <c r="A2830" s="259"/>
      <c r="B2830" s="259"/>
      <c r="C2830" s="259"/>
      <c r="D2830" s="259"/>
      <c r="E2830" s="259"/>
      <c r="F2830" s="270"/>
      <c r="G2830" s="259"/>
      <c r="H2830" s="259"/>
      <c r="I2830" s="259"/>
      <c r="J2830" s="259"/>
    </row>
    <row r="2831" spans="1:10">
      <c r="A2831" s="259"/>
      <c r="B2831" s="259"/>
      <c r="C2831" s="259"/>
      <c r="D2831" s="259"/>
      <c r="E2831" s="259"/>
      <c r="F2831" s="270"/>
      <c r="G2831" s="259"/>
      <c r="H2831" s="259"/>
      <c r="I2831" s="259"/>
      <c r="J2831" s="259"/>
    </row>
    <row r="2832" spans="1:10">
      <c r="A2832" s="259"/>
      <c r="B2832" s="259"/>
      <c r="C2832" s="259"/>
      <c r="D2832" s="259"/>
      <c r="E2832" s="259"/>
      <c r="F2832" s="270"/>
      <c r="G2832" s="259"/>
      <c r="H2832" s="259"/>
      <c r="I2832" s="259"/>
      <c r="J2832" s="259"/>
    </row>
    <row r="2833" spans="1:10">
      <c r="A2833" s="259"/>
      <c r="B2833" s="259"/>
      <c r="C2833" s="259"/>
      <c r="D2833" s="259"/>
      <c r="E2833" s="259"/>
      <c r="F2833" s="270"/>
      <c r="G2833" s="259"/>
      <c r="H2833" s="259"/>
      <c r="I2833" s="259"/>
      <c r="J2833" s="259"/>
    </row>
    <row r="2834" spans="1:10">
      <c r="A2834" s="259"/>
      <c r="B2834" s="259"/>
      <c r="C2834" s="259"/>
      <c r="D2834" s="259"/>
      <c r="E2834" s="259"/>
      <c r="F2834" s="270"/>
      <c r="G2834" s="259"/>
      <c r="H2834" s="259"/>
      <c r="I2834" s="259"/>
      <c r="J2834" s="259"/>
    </row>
    <row r="2835" spans="1:10">
      <c r="A2835" s="259"/>
      <c r="B2835" s="259"/>
      <c r="C2835" s="259"/>
      <c r="D2835" s="259"/>
      <c r="E2835" s="259"/>
      <c r="F2835" s="270"/>
      <c r="G2835" s="259"/>
      <c r="H2835" s="259"/>
      <c r="I2835" s="259"/>
      <c r="J2835" s="259"/>
    </row>
    <row r="2836" spans="1:10">
      <c r="A2836" s="259"/>
      <c r="B2836" s="259"/>
      <c r="C2836" s="259"/>
      <c r="D2836" s="259"/>
      <c r="E2836" s="259"/>
      <c r="F2836" s="270"/>
      <c r="G2836" s="259"/>
      <c r="H2836" s="259"/>
      <c r="I2836" s="259"/>
      <c r="J2836" s="259"/>
    </row>
    <row r="2837" spans="1:10">
      <c r="A2837" s="259"/>
      <c r="B2837" s="259"/>
      <c r="C2837" s="259"/>
      <c r="D2837" s="259"/>
      <c r="E2837" s="259"/>
      <c r="F2837" s="270"/>
      <c r="G2837" s="259"/>
      <c r="H2837" s="259"/>
      <c r="I2837" s="259"/>
      <c r="J2837" s="259"/>
    </row>
    <row r="2838" spans="1:10">
      <c r="A2838" s="259"/>
      <c r="B2838" s="259"/>
      <c r="C2838" s="259"/>
      <c r="D2838" s="259"/>
      <c r="E2838" s="259"/>
      <c r="F2838" s="270"/>
      <c r="G2838" s="259"/>
      <c r="H2838" s="259"/>
      <c r="I2838" s="259"/>
      <c r="J2838" s="259"/>
    </row>
    <row r="2839" spans="1:10">
      <c r="A2839" s="259"/>
      <c r="B2839" s="259"/>
      <c r="C2839" s="259"/>
      <c r="D2839" s="259"/>
      <c r="E2839" s="259"/>
      <c r="F2839" s="270"/>
      <c r="G2839" s="259"/>
      <c r="H2839" s="259"/>
      <c r="I2839" s="259"/>
      <c r="J2839" s="259"/>
    </row>
    <row r="2840" spans="1:10">
      <c r="A2840" s="259"/>
      <c r="B2840" s="259"/>
      <c r="C2840" s="259"/>
      <c r="D2840" s="259"/>
      <c r="E2840" s="259"/>
      <c r="F2840" s="270"/>
      <c r="G2840" s="259"/>
      <c r="H2840" s="259"/>
      <c r="I2840" s="259"/>
      <c r="J2840" s="259"/>
    </row>
    <row r="2841" spans="1:10">
      <c r="A2841" s="259"/>
      <c r="B2841" s="259"/>
      <c r="C2841" s="259"/>
      <c r="D2841" s="259"/>
      <c r="E2841" s="259"/>
      <c r="F2841" s="270"/>
      <c r="G2841" s="259"/>
      <c r="H2841" s="259"/>
      <c r="I2841" s="259"/>
      <c r="J2841" s="259"/>
    </row>
    <row r="2842" spans="1:10">
      <c r="A2842" s="259"/>
      <c r="B2842" s="259"/>
      <c r="C2842" s="259"/>
      <c r="D2842" s="259"/>
      <c r="E2842" s="259"/>
      <c r="F2842" s="270"/>
      <c r="G2842" s="259"/>
      <c r="H2842" s="259"/>
      <c r="I2842" s="259"/>
      <c r="J2842" s="259"/>
    </row>
    <row r="2843" spans="1:10">
      <c r="A2843" s="259"/>
      <c r="B2843" s="259"/>
      <c r="C2843" s="259"/>
      <c r="D2843" s="259"/>
      <c r="E2843" s="259"/>
      <c r="F2843" s="270"/>
      <c r="G2843" s="259"/>
      <c r="H2843" s="259"/>
      <c r="I2843" s="259"/>
      <c r="J2843" s="259"/>
    </row>
    <row r="2844" spans="1:10">
      <c r="A2844" s="259"/>
      <c r="B2844" s="259"/>
      <c r="C2844" s="259"/>
      <c r="D2844" s="259"/>
      <c r="E2844" s="259"/>
      <c r="F2844" s="270"/>
      <c r="G2844" s="259"/>
      <c r="H2844" s="259"/>
      <c r="I2844" s="259"/>
      <c r="J2844" s="259"/>
    </row>
    <row r="2845" spans="1:10">
      <c r="A2845" s="259"/>
      <c r="B2845" s="259"/>
      <c r="C2845" s="259"/>
      <c r="D2845" s="259"/>
      <c r="E2845" s="259"/>
      <c r="F2845" s="270"/>
      <c r="G2845" s="259"/>
      <c r="H2845" s="259"/>
      <c r="I2845" s="259"/>
      <c r="J2845" s="259"/>
    </row>
    <row r="2846" spans="1:10">
      <c r="A2846" s="259"/>
      <c r="B2846" s="259"/>
      <c r="C2846" s="259"/>
      <c r="D2846" s="259"/>
      <c r="E2846" s="259"/>
      <c r="F2846" s="270"/>
      <c r="G2846" s="259"/>
      <c r="H2846" s="259"/>
      <c r="I2846" s="259"/>
      <c r="J2846" s="259"/>
    </row>
    <row r="2847" spans="1:10">
      <c r="A2847" s="259"/>
      <c r="B2847" s="259"/>
      <c r="C2847" s="259"/>
      <c r="D2847" s="259"/>
      <c r="E2847" s="259"/>
      <c r="F2847" s="270"/>
      <c r="G2847" s="259"/>
      <c r="H2847" s="259"/>
      <c r="I2847" s="259"/>
      <c r="J2847" s="259"/>
    </row>
    <row r="2848" spans="1:10">
      <c r="A2848" s="259"/>
      <c r="B2848" s="259"/>
      <c r="C2848" s="259"/>
      <c r="D2848" s="259"/>
      <c r="E2848" s="259"/>
      <c r="F2848" s="270"/>
      <c r="G2848" s="259"/>
      <c r="H2848" s="259"/>
      <c r="I2848" s="259"/>
      <c r="J2848" s="259"/>
    </row>
    <row r="2849" spans="1:10">
      <c r="A2849" s="259"/>
      <c r="B2849" s="259"/>
      <c r="C2849" s="259"/>
      <c r="D2849" s="259"/>
      <c r="E2849" s="259"/>
      <c r="F2849" s="270"/>
      <c r="G2849" s="259"/>
      <c r="H2849" s="259"/>
      <c r="I2849" s="259"/>
      <c r="J2849" s="259"/>
    </row>
    <row r="2850" spans="1:10">
      <c r="A2850" s="259"/>
      <c r="B2850" s="259"/>
      <c r="C2850" s="259"/>
      <c r="D2850" s="259"/>
      <c r="E2850" s="259"/>
      <c r="F2850" s="270"/>
      <c r="G2850" s="259"/>
      <c r="H2850" s="259"/>
      <c r="I2850" s="259"/>
      <c r="J2850" s="259"/>
    </row>
    <row r="2851" spans="1:10">
      <c r="A2851" s="259"/>
      <c r="B2851" s="259"/>
      <c r="C2851" s="259"/>
      <c r="D2851" s="259"/>
      <c r="E2851" s="259"/>
      <c r="F2851" s="270"/>
      <c r="G2851" s="259"/>
      <c r="H2851" s="259"/>
      <c r="I2851" s="259"/>
      <c r="J2851" s="259"/>
    </row>
    <row r="2852" spans="1:10">
      <c r="A2852" s="259"/>
      <c r="B2852" s="259"/>
      <c r="C2852" s="259"/>
      <c r="D2852" s="259"/>
      <c r="E2852" s="259"/>
      <c r="F2852" s="270"/>
      <c r="G2852" s="259"/>
      <c r="H2852" s="259"/>
      <c r="I2852" s="259"/>
      <c r="J2852" s="259"/>
    </row>
    <row r="2853" spans="1:10">
      <c r="A2853" s="259"/>
      <c r="B2853" s="259"/>
      <c r="C2853" s="259"/>
      <c r="D2853" s="259"/>
      <c r="E2853" s="259"/>
      <c r="F2853" s="270"/>
      <c r="G2853" s="259"/>
      <c r="H2853" s="259"/>
      <c r="I2853" s="259"/>
      <c r="J2853" s="259"/>
    </row>
    <row r="2854" spans="1:10">
      <c r="A2854" s="259"/>
      <c r="B2854" s="259"/>
      <c r="C2854" s="259"/>
      <c r="D2854" s="259"/>
      <c r="E2854" s="259"/>
      <c r="F2854" s="270"/>
      <c r="G2854" s="259"/>
      <c r="H2854" s="259"/>
      <c r="I2854" s="259"/>
      <c r="J2854" s="259"/>
    </row>
    <row r="2855" spans="1:10">
      <c r="A2855" s="259"/>
      <c r="B2855" s="259"/>
      <c r="C2855" s="259"/>
      <c r="D2855" s="259"/>
      <c r="E2855" s="259"/>
      <c r="F2855" s="270"/>
      <c r="G2855" s="259"/>
      <c r="H2855" s="259"/>
      <c r="I2855" s="259"/>
      <c r="J2855" s="259"/>
    </row>
    <row r="2856" spans="1:10">
      <c r="A2856" s="259"/>
      <c r="B2856" s="259"/>
      <c r="C2856" s="259"/>
      <c r="D2856" s="259"/>
      <c r="E2856" s="259"/>
      <c r="F2856" s="270"/>
      <c r="G2856" s="259"/>
      <c r="H2856" s="259"/>
      <c r="I2856" s="259"/>
      <c r="J2856" s="259"/>
    </row>
    <row r="2857" spans="1:10">
      <c r="A2857" s="259"/>
      <c r="B2857" s="259"/>
      <c r="C2857" s="259"/>
      <c r="D2857" s="259"/>
      <c r="E2857" s="259"/>
      <c r="F2857" s="270"/>
      <c r="G2857" s="259"/>
      <c r="H2857" s="259"/>
      <c r="I2857" s="259"/>
      <c r="J2857" s="259"/>
    </row>
    <row r="2858" spans="1:10">
      <c r="A2858" s="259"/>
      <c r="B2858" s="259"/>
      <c r="C2858" s="259"/>
      <c r="D2858" s="259"/>
      <c r="E2858" s="259"/>
      <c r="F2858" s="270"/>
      <c r="G2858" s="259"/>
      <c r="H2858" s="259"/>
      <c r="I2858" s="259"/>
      <c r="J2858" s="259"/>
    </row>
    <row r="2859" spans="1:10">
      <c r="A2859" s="259"/>
      <c r="B2859" s="259"/>
      <c r="C2859" s="259"/>
      <c r="D2859" s="259"/>
      <c r="E2859" s="259"/>
      <c r="F2859" s="270"/>
      <c r="G2859" s="259"/>
      <c r="H2859" s="259"/>
      <c r="I2859" s="259"/>
      <c r="J2859" s="259"/>
    </row>
    <row r="2860" spans="1:10">
      <c r="A2860" s="259"/>
      <c r="B2860" s="259"/>
      <c r="C2860" s="259"/>
      <c r="D2860" s="259"/>
      <c r="E2860" s="259"/>
      <c r="F2860" s="270"/>
      <c r="G2860" s="259"/>
      <c r="H2860" s="259"/>
      <c r="I2860" s="259"/>
      <c r="J2860" s="259"/>
    </row>
    <row r="2861" spans="1:10">
      <c r="A2861" s="259"/>
      <c r="B2861" s="259"/>
      <c r="C2861" s="259"/>
      <c r="D2861" s="259"/>
      <c r="E2861" s="259"/>
      <c r="F2861" s="270"/>
      <c r="G2861" s="259"/>
      <c r="H2861" s="259"/>
      <c r="I2861" s="259"/>
      <c r="J2861" s="259"/>
    </row>
    <row r="2862" spans="1:10">
      <c r="A2862" s="259"/>
      <c r="B2862" s="259"/>
      <c r="C2862" s="259"/>
      <c r="D2862" s="259"/>
      <c r="E2862" s="259"/>
      <c r="F2862" s="270"/>
      <c r="G2862" s="259"/>
      <c r="H2862" s="259"/>
      <c r="I2862" s="259"/>
      <c r="J2862" s="259"/>
    </row>
    <row r="2863" spans="1:10">
      <c r="A2863" s="259"/>
      <c r="B2863" s="259"/>
      <c r="C2863" s="259"/>
      <c r="D2863" s="259"/>
      <c r="E2863" s="259"/>
      <c r="F2863" s="270"/>
      <c r="G2863" s="259"/>
      <c r="H2863" s="259"/>
      <c r="I2863" s="259"/>
      <c r="J2863" s="259"/>
    </row>
    <row r="2864" spans="1:10">
      <c r="A2864" s="259"/>
      <c r="B2864" s="259"/>
      <c r="C2864" s="259"/>
      <c r="D2864" s="259"/>
      <c r="E2864" s="259"/>
      <c r="F2864" s="270"/>
      <c r="G2864" s="259"/>
      <c r="H2864" s="259"/>
      <c r="I2864" s="259"/>
      <c r="J2864" s="259"/>
    </row>
    <row r="2865" spans="1:10">
      <c r="A2865" s="259"/>
      <c r="B2865" s="259"/>
      <c r="C2865" s="259"/>
      <c r="D2865" s="259"/>
      <c r="E2865" s="259"/>
      <c r="F2865" s="270"/>
      <c r="G2865" s="259"/>
      <c r="H2865" s="259"/>
      <c r="I2865" s="259"/>
      <c r="J2865" s="259"/>
    </row>
    <row r="2866" spans="1:10">
      <c r="A2866" s="259"/>
      <c r="B2866" s="259"/>
      <c r="C2866" s="259"/>
      <c r="D2866" s="259"/>
      <c r="E2866" s="259"/>
      <c r="F2866" s="270"/>
      <c r="G2866" s="259"/>
      <c r="H2866" s="259"/>
      <c r="I2866" s="259"/>
      <c r="J2866" s="259"/>
    </row>
    <row r="2867" spans="1:10">
      <c r="A2867" s="259"/>
      <c r="B2867" s="259"/>
      <c r="C2867" s="259"/>
      <c r="D2867" s="259"/>
      <c r="E2867" s="259"/>
      <c r="F2867" s="270"/>
      <c r="G2867" s="259"/>
      <c r="H2867" s="259"/>
      <c r="I2867" s="259"/>
      <c r="J2867" s="259"/>
    </row>
    <row r="2868" spans="1:10">
      <c r="A2868" s="259"/>
      <c r="B2868" s="259"/>
      <c r="C2868" s="259"/>
      <c r="D2868" s="259"/>
      <c r="E2868" s="259"/>
      <c r="F2868" s="270"/>
      <c r="G2868" s="259"/>
      <c r="H2868" s="259"/>
      <c r="I2868" s="259"/>
      <c r="J2868" s="259"/>
    </row>
    <row r="2869" spans="1:10">
      <c r="A2869" s="259"/>
      <c r="B2869" s="259"/>
      <c r="C2869" s="259"/>
      <c r="D2869" s="259"/>
      <c r="E2869" s="259"/>
      <c r="F2869" s="270"/>
      <c r="G2869" s="259"/>
      <c r="H2869" s="259"/>
      <c r="I2869" s="259"/>
      <c r="J2869" s="259"/>
    </row>
    <row r="2870" spans="1:10">
      <c r="A2870" s="259"/>
      <c r="B2870" s="259"/>
      <c r="C2870" s="259"/>
      <c r="D2870" s="259"/>
      <c r="E2870" s="259"/>
      <c r="F2870" s="270"/>
      <c r="G2870" s="259"/>
      <c r="H2870" s="259"/>
      <c r="I2870" s="259"/>
      <c r="J2870" s="259"/>
    </row>
    <row r="2871" spans="1:10">
      <c r="A2871" s="259"/>
      <c r="B2871" s="259"/>
      <c r="C2871" s="259"/>
      <c r="D2871" s="259"/>
      <c r="E2871" s="259"/>
      <c r="F2871" s="270"/>
      <c r="G2871" s="259"/>
      <c r="H2871" s="259"/>
      <c r="I2871" s="259"/>
      <c r="J2871" s="259"/>
    </row>
    <row r="2872" spans="1:10">
      <c r="A2872" s="259"/>
      <c r="B2872" s="259"/>
      <c r="C2872" s="259"/>
      <c r="D2872" s="259"/>
      <c r="E2872" s="259"/>
      <c r="F2872" s="270"/>
      <c r="G2872" s="259"/>
      <c r="H2872" s="259"/>
      <c r="I2872" s="259"/>
      <c r="J2872" s="259"/>
    </row>
    <row r="2873" spans="1:10">
      <c r="A2873" s="259"/>
      <c r="B2873" s="259"/>
      <c r="C2873" s="259"/>
      <c r="D2873" s="259"/>
      <c r="E2873" s="259"/>
      <c r="F2873" s="270"/>
      <c r="G2873" s="259"/>
      <c r="H2873" s="259"/>
      <c r="I2873" s="259"/>
      <c r="J2873" s="259"/>
    </row>
    <row r="2874" spans="1:10">
      <c r="A2874" s="259"/>
      <c r="B2874" s="259"/>
      <c r="C2874" s="259"/>
      <c r="D2874" s="259"/>
      <c r="E2874" s="259"/>
      <c r="F2874" s="270"/>
      <c r="G2874" s="259"/>
      <c r="H2874" s="259"/>
      <c r="I2874" s="259"/>
      <c r="J2874" s="259"/>
    </row>
    <row r="2875" spans="1:10">
      <c r="A2875" s="259"/>
      <c r="B2875" s="259"/>
      <c r="C2875" s="259"/>
      <c r="D2875" s="259"/>
      <c r="E2875" s="259"/>
      <c r="F2875" s="270"/>
      <c r="G2875" s="259"/>
      <c r="H2875" s="259"/>
      <c r="I2875" s="259"/>
      <c r="J2875" s="259"/>
    </row>
    <row r="2876" spans="1:10">
      <c r="A2876" s="259"/>
      <c r="B2876" s="259"/>
      <c r="C2876" s="259"/>
      <c r="D2876" s="259"/>
      <c r="E2876" s="259"/>
      <c r="F2876" s="270"/>
      <c r="G2876" s="259"/>
      <c r="H2876" s="259"/>
      <c r="I2876" s="259"/>
      <c r="J2876" s="259"/>
    </row>
    <row r="2877" spans="1:10">
      <c r="A2877" s="259"/>
      <c r="B2877" s="259"/>
      <c r="C2877" s="259"/>
      <c r="D2877" s="259"/>
      <c r="E2877" s="259"/>
      <c r="F2877" s="270"/>
      <c r="G2877" s="259"/>
      <c r="H2877" s="259"/>
      <c r="I2877" s="259"/>
      <c r="J2877" s="259"/>
    </row>
    <row r="2878" spans="1:10">
      <c r="A2878" s="259"/>
      <c r="B2878" s="259"/>
      <c r="C2878" s="259"/>
      <c r="D2878" s="259"/>
      <c r="E2878" s="259"/>
      <c r="F2878" s="270"/>
      <c r="G2878" s="259"/>
      <c r="H2878" s="259"/>
      <c r="I2878" s="259"/>
      <c r="J2878" s="259"/>
    </row>
    <row r="2879" spans="1:10">
      <c r="A2879" s="259"/>
      <c r="B2879" s="259"/>
      <c r="C2879" s="259"/>
      <c r="D2879" s="259"/>
      <c r="E2879" s="259"/>
      <c r="F2879" s="270"/>
      <c r="G2879" s="259"/>
      <c r="H2879" s="259"/>
      <c r="I2879" s="259"/>
      <c r="J2879" s="259"/>
    </row>
    <row r="2880" spans="1:10">
      <c r="A2880" s="259"/>
      <c r="B2880" s="259"/>
      <c r="C2880" s="259"/>
      <c r="D2880" s="259"/>
      <c r="E2880" s="259"/>
      <c r="F2880" s="270"/>
      <c r="G2880" s="259"/>
      <c r="H2880" s="259"/>
      <c r="I2880" s="259"/>
      <c r="J2880" s="259"/>
    </row>
    <row r="2881" spans="1:10">
      <c r="A2881" s="259"/>
      <c r="B2881" s="259"/>
      <c r="C2881" s="259"/>
      <c r="D2881" s="259"/>
      <c r="E2881" s="259"/>
      <c r="F2881" s="270"/>
      <c r="G2881" s="259"/>
      <c r="H2881" s="259"/>
      <c r="I2881" s="259"/>
      <c r="J2881" s="259"/>
    </row>
    <row r="2882" spans="1:10">
      <c r="A2882" s="259"/>
      <c r="B2882" s="259"/>
      <c r="C2882" s="259"/>
      <c r="D2882" s="259"/>
      <c r="E2882" s="259"/>
      <c r="F2882" s="270"/>
      <c r="G2882" s="259"/>
      <c r="H2882" s="259"/>
      <c r="I2882" s="259"/>
      <c r="J2882" s="259"/>
    </row>
    <row r="2883" spans="1:10">
      <c r="A2883" s="259"/>
      <c r="B2883" s="259"/>
      <c r="C2883" s="259"/>
      <c r="D2883" s="259"/>
      <c r="E2883" s="259"/>
      <c r="F2883" s="270"/>
      <c r="G2883" s="259"/>
      <c r="H2883" s="259"/>
      <c r="I2883" s="259"/>
      <c r="J2883" s="259"/>
    </row>
    <row r="2884" spans="1:10">
      <c r="A2884" s="259"/>
      <c r="B2884" s="259"/>
      <c r="C2884" s="259"/>
      <c r="D2884" s="259"/>
      <c r="E2884" s="259"/>
      <c r="F2884" s="270"/>
      <c r="G2884" s="259"/>
      <c r="H2884" s="259"/>
      <c r="I2884" s="259"/>
      <c r="J2884" s="259"/>
    </row>
    <row r="2885" spans="1:10">
      <c r="A2885" s="259"/>
      <c r="B2885" s="259"/>
      <c r="C2885" s="259"/>
      <c r="D2885" s="259"/>
      <c r="E2885" s="259"/>
      <c r="F2885" s="270"/>
      <c r="G2885" s="259"/>
      <c r="H2885" s="259"/>
      <c r="I2885" s="259"/>
      <c r="J2885" s="259"/>
    </row>
    <row r="2886" spans="1:10">
      <c r="A2886" s="259"/>
      <c r="B2886" s="259"/>
      <c r="C2886" s="259"/>
      <c r="D2886" s="259"/>
      <c r="E2886" s="259"/>
      <c r="F2886" s="270"/>
      <c r="G2886" s="259"/>
      <c r="H2886" s="259"/>
      <c r="I2886" s="259"/>
      <c r="J2886" s="259"/>
    </row>
    <row r="2887" spans="1:10">
      <c r="A2887" s="259"/>
      <c r="B2887" s="259"/>
      <c r="C2887" s="259"/>
      <c r="D2887" s="259"/>
      <c r="E2887" s="259"/>
      <c r="F2887" s="270"/>
      <c r="G2887" s="259"/>
      <c r="H2887" s="259"/>
      <c r="I2887" s="259"/>
      <c r="J2887" s="259"/>
    </row>
    <row r="2888" spans="1:10">
      <c r="A2888" s="259"/>
      <c r="B2888" s="259"/>
      <c r="C2888" s="259"/>
      <c r="D2888" s="259"/>
      <c r="E2888" s="259"/>
      <c r="F2888" s="270"/>
      <c r="G2888" s="259"/>
      <c r="H2888" s="259"/>
      <c r="I2888" s="259"/>
      <c r="J2888" s="259"/>
    </row>
    <row r="2889" spans="1:10">
      <c r="A2889" s="259"/>
      <c r="B2889" s="259"/>
      <c r="C2889" s="259"/>
      <c r="D2889" s="259"/>
      <c r="E2889" s="259"/>
      <c r="F2889" s="270"/>
      <c r="G2889" s="259"/>
      <c r="H2889" s="259"/>
      <c r="I2889" s="259"/>
      <c r="J2889" s="259"/>
    </row>
    <row r="2890" spans="1:10">
      <c r="A2890" s="259"/>
      <c r="B2890" s="259"/>
      <c r="C2890" s="259"/>
      <c r="D2890" s="259"/>
      <c r="E2890" s="259"/>
      <c r="F2890" s="270"/>
      <c r="G2890" s="259"/>
      <c r="H2890" s="259"/>
      <c r="I2890" s="259"/>
      <c r="J2890" s="259"/>
    </row>
    <row r="2891" spans="1:10">
      <c r="A2891" s="259"/>
      <c r="B2891" s="259"/>
      <c r="C2891" s="259"/>
      <c r="D2891" s="259"/>
      <c r="E2891" s="259"/>
      <c r="F2891" s="270"/>
      <c r="G2891" s="259"/>
      <c r="H2891" s="259"/>
      <c r="I2891" s="259"/>
      <c r="J2891" s="259"/>
    </row>
    <row r="2892" spans="1:10">
      <c r="A2892" s="259"/>
      <c r="B2892" s="259"/>
      <c r="C2892" s="259"/>
      <c r="D2892" s="259"/>
      <c r="E2892" s="259"/>
      <c r="F2892" s="270"/>
      <c r="G2892" s="259"/>
      <c r="H2892" s="259"/>
      <c r="I2892" s="259"/>
      <c r="J2892" s="259"/>
    </row>
    <row r="2893" spans="1:10">
      <c r="A2893" s="259"/>
      <c r="B2893" s="259"/>
      <c r="C2893" s="259"/>
      <c r="D2893" s="259"/>
      <c r="E2893" s="259"/>
      <c r="F2893" s="270"/>
      <c r="G2893" s="259"/>
      <c r="H2893" s="259"/>
      <c r="I2893" s="259"/>
      <c r="J2893" s="259"/>
    </row>
    <row r="2894" spans="1:10">
      <c r="A2894" s="259"/>
      <c r="B2894" s="259"/>
      <c r="C2894" s="259"/>
      <c r="D2894" s="259"/>
      <c r="E2894" s="259"/>
      <c r="F2894" s="270"/>
      <c r="G2894" s="259"/>
      <c r="H2894" s="259"/>
      <c r="I2894" s="259"/>
      <c r="J2894" s="259"/>
    </row>
    <row r="2895" spans="1:10">
      <c r="A2895" s="259"/>
      <c r="B2895" s="259"/>
      <c r="C2895" s="259"/>
      <c r="D2895" s="259"/>
      <c r="E2895" s="259"/>
      <c r="F2895" s="270"/>
      <c r="G2895" s="259"/>
      <c r="H2895" s="259"/>
      <c r="I2895" s="259"/>
      <c r="J2895" s="259"/>
    </row>
    <row r="2896" spans="1:10">
      <c r="A2896" s="259"/>
      <c r="B2896" s="259"/>
      <c r="C2896" s="259"/>
      <c r="D2896" s="259"/>
      <c r="E2896" s="259"/>
      <c r="F2896" s="270"/>
      <c r="G2896" s="259"/>
      <c r="H2896" s="259"/>
      <c r="I2896" s="259"/>
      <c r="J2896" s="259"/>
    </row>
    <row r="2897" spans="1:10">
      <c r="A2897" s="259"/>
      <c r="B2897" s="259"/>
      <c r="C2897" s="259"/>
      <c r="D2897" s="259"/>
      <c r="E2897" s="259"/>
      <c r="F2897" s="270"/>
      <c r="G2897" s="259"/>
      <c r="H2897" s="259"/>
      <c r="I2897" s="259"/>
      <c r="J2897" s="259"/>
    </row>
    <row r="2898" spans="1:10">
      <c r="A2898" s="259"/>
      <c r="B2898" s="259"/>
      <c r="C2898" s="259"/>
      <c r="D2898" s="259"/>
      <c r="E2898" s="259"/>
      <c r="F2898" s="270"/>
      <c r="G2898" s="259"/>
      <c r="H2898" s="259"/>
      <c r="I2898" s="259"/>
      <c r="J2898" s="259"/>
    </row>
    <row r="2899" spans="1:10">
      <c r="A2899" s="259"/>
      <c r="B2899" s="259"/>
      <c r="C2899" s="259"/>
      <c r="D2899" s="259"/>
      <c r="E2899" s="259"/>
      <c r="F2899" s="270"/>
      <c r="G2899" s="259"/>
      <c r="H2899" s="259"/>
      <c r="I2899" s="259"/>
      <c r="J2899" s="259"/>
    </row>
    <row r="2900" spans="1:10">
      <c r="A2900" s="259"/>
      <c r="B2900" s="259"/>
      <c r="C2900" s="259"/>
      <c r="D2900" s="259"/>
      <c r="E2900" s="259"/>
      <c r="F2900" s="270"/>
      <c r="G2900" s="259"/>
      <c r="H2900" s="259"/>
      <c r="I2900" s="259"/>
      <c r="J2900" s="259"/>
    </row>
    <row r="2901" spans="1:10">
      <c r="A2901" s="259"/>
      <c r="B2901" s="259"/>
      <c r="C2901" s="259"/>
      <c r="D2901" s="259"/>
      <c r="E2901" s="259"/>
      <c r="F2901" s="270"/>
      <c r="G2901" s="259"/>
      <c r="H2901" s="259"/>
      <c r="I2901" s="259"/>
      <c r="J2901" s="259"/>
    </row>
    <row r="2902" spans="1:10">
      <c r="A2902" s="259"/>
      <c r="B2902" s="259"/>
      <c r="C2902" s="259"/>
      <c r="D2902" s="259"/>
      <c r="E2902" s="259"/>
      <c r="F2902" s="270"/>
      <c r="G2902" s="259"/>
      <c r="H2902" s="259"/>
      <c r="I2902" s="259"/>
      <c r="J2902" s="259"/>
    </row>
    <row r="2903" spans="1:10">
      <c r="A2903" s="259"/>
      <c r="B2903" s="259"/>
      <c r="C2903" s="259"/>
      <c r="D2903" s="259"/>
      <c r="E2903" s="259"/>
      <c r="F2903" s="270"/>
      <c r="G2903" s="259"/>
      <c r="H2903" s="259"/>
      <c r="I2903" s="259"/>
      <c r="J2903" s="259"/>
    </row>
    <row r="2904" spans="1:10">
      <c r="A2904" s="259"/>
      <c r="B2904" s="259"/>
      <c r="C2904" s="259"/>
      <c r="D2904" s="259"/>
      <c r="E2904" s="259"/>
      <c r="F2904" s="270"/>
      <c r="G2904" s="259"/>
      <c r="H2904" s="259"/>
      <c r="I2904" s="259"/>
      <c r="J2904" s="259"/>
    </row>
    <row r="2905" spans="1:10">
      <c r="A2905" s="259"/>
      <c r="B2905" s="259"/>
      <c r="C2905" s="259"/>
      <c r="D2905" s="259"/>
      <c r="E2905" s="259"/>
      <c r="F2905" s="270"/>
      <c r="G2905" s="259"/>
      <c r="H2905" s="259"/>
      <c r="I2905" s="259"/>
      <c r="J2905" s="259"/>
    </row>
    <row r="2906" spans="1:10">
      <c r="A2906" s="259"/>
      <c r="B2906" s="259"/>
      <c r="C2906" s="259"/>
      <c r="D2906" s="259"/>
      <c r="E2906" s="259"/>
      <c r="F2906" s="270"/>
      <c r="G2906" s="259"/>
      <c r="H2906" s="259"/>
      <c r="I2906" s="259"/>
      <c r="J2906" s="259"/>
    </row>
    <row r="2907" spans="1:10">
      <c r="A2907" s="259"/>
      <c r="B2907" s="259"/>
      <c r="C2907" s="259"/>
      <c r="D2907" s="259"/>
      <c r="E2907" s="259"/>
      <c r="F2907" s="270"/>
      <c r="G2907" s="259"/>
      <c r="H2907" s="259"/>
      <c r="I2907" s="259"/>
      <c r="J2907" s="259"/>
    </row>
    <row r="2908" spans="1:10">
      <c r="A2908" s="259"/>
      <c r="B2908" s="259"/>
      <c r="C2908" s="259"/>
      <c r="D2908" s="259"/>
      <c r="E2908" s="259"/>
      <c r="F2908" s="270"/>
      <c r="G2908" s="259"/>
      <c r="H2908" s="259"/>
      <c r="I2908" s="259"/>
      <c r="J2908" s="259"/>
    </row>
    <row r="2909" spans="1:10">
      <c r="A2909" s="259"/>
      <c r="B2909" s="259"/>
      <c r="C2909" s="259"/>
      <c r="D2909" s="259"/>
      <c r="E2909" s="259"/>
      <c r="F2909" s="270"/>
      <c r="G2909" s="259"/>
      <c r="H2909" s="259"/>
      <c r="I2909" s="259"/>
      <c r="J2909" s="259"/>
    </row>
    <row r="2910" spans="1:10">
      <c r="A2910" s="259"/>
      <c r="B2910" s="259"/>
      <c r="C2910" s="259"/>
      <c r="D2910" s="259"/>
      <c r="E2910" s="259"/>
      <c r="F2910" s="270"/>
      <c r="G2910" s="259"/>
      <c r="H2910" s="259"/>
      <c r="I2910" s="259"/>
      <c r="J2910" s="259"/>
    </row>
    <row r="2911" spans="1:10">
      <c r="A2911" s="259"/>
      <c r="B2911" s="259"/>
      <c r="C2911" s="259"/>
      <c r="D2911" s="259"/>
      <c r="E2911" s="259"/>
      <c r="F2911" s="270"/>
      <c r="G2911" s="259"/>
      <c r="H2911" s="259"/>
      <c r="I2911" s="259"/>
      <c r="J2911" s="259"/>
    </row>
    <row r="2912" spans="1:10">
      <c r="A2912" s="259"/>
      <c r="B2912" s="259"/>
      <c r="C2912" s="259"/>
      <c r="D2912" s="259"/>
      <c r="E2912" s="259"/>
      <c r="F2912" s="270"/>
      <c r="G2912" s="259"/>
      <c r="H2912" s="259"/>
      <c r="I2912" s="259"/>
      <c r="J2912" s="259"/>
    </row>
    <row r="2913" spans="1:10">
      <c r="A2913" s="259"/>
      <c r="B2913" s="259"/>
      <c r="C2913" s="259"/>
      <c r="D2913" s="259"/>
      <c r="E2913" s="259"/>
      <c r="F2913" s="270"/>
      <c r="G2913" s="259"/>
      <c r="H2913" s="259"/>
      <c r="I2913" s="259"/>
      <c r="J2913" s="259"/>
    </row>
    <row r="2914" spans="1:10">
      <c r="A2914" s="259"/>
      <c r="B2914" s="259"/>
      <c r="C2914" s="259"/>
      <c r="D2914" s="259"/>
      <c r="E2914" s="259"/>
      <c r="F2914" s="270"/>
      <c r="G2914" s="259"/>
      <c r="H2914" s="259"/>
      <c r="I2914" s="259"/>
      <c r="J2914" s="259"/>
    </row>
    <row r="2915" spans="1:10">
      <c r="A2915" s="259"/>
      <c r="B2915" s="259"/>
      <c r="C2915" s="259"/>
      <c r="D2915" s="259"/>
      <c r="E2915" s="259"/>
      <c r="F2915" s="270"/>
      <c r="G2915" s="259"/>
      <c r="H2915" s="259"/>
      <c r="I2915" s="259"/>
      <c r="J2915" s="259"/>
    </row>
    <row r="2916" spans="1:10">
      <c r="A2916" s="259"/>
      <c r="B2916" s="259"/>
      <c r="C2916" s="259"/>
      <c r="D2916" s="259"/>
      <c r="E2916" s="259"/>
      <c r="F2916" s="270"/>
      <c r="G2916" s="259"/>
      <c r="H2916" s="259"/>
      <c r="I2916" s="259"/>
      <c r="J2916" s="259"/>
    </row>
    <row r="2917" spans="1:10">
      <c r="A2917" s="259"/>
      <c r="B2917" s="259"/>
      <c r="C2917" s="259"/>
      <c r="D2917" s="259"/>
      <c r="E2917" s="259"/>
      <c r="F2917" s="270"/>
      <c r="G2917" s="259"/>
      <c r="H2917" s="259"/>
      <c r="I2917" s="259"/>
      <c r="J2917" s="259"/>
    </row>
    <row r="2918" spans="1:10">
      <c r="A2918" s="259"/>
      <c r="B2918" s="259"/>
      <c r="C2918" s="259"/>
      <c r="D2918" s="259"/>
      <c r="E2918" s="259"/>
      <c r="F2918" s="270"/>
      <c r="G2918" s="259"/>
      <c r="H2918" s="259"/>
      <c r="I2918" s="259"/>
      <c r="J2918" s="259"/>
    </row>
    <row r="2919" spans="1:10">
      <c r="A2919" s="259"/>
      <c r="B2919" s="259"/>
      <c r="C2919" s="259"/>
      <c r="D2919" s="259"/>
      <c r="E2919" s="259"/>
      <c r="F2919" s="270"/>
      <c r="G2919" s="259"/>
      <c r="H2919" s="259"/>
      <c r="I2919" s="259"/>
      <c r="J2919" s="259"/>
    </row>
    <row r="2920" spans="1:10">
      <c r="A2920" s="259"/>
      <c r="B2920" s="259"/>
      <c r="C2920" s="259"/>
      <c r="D2920" s="259"/>
      <c r="E2920" s="259"/>
      <c r="F2920" s="270"/>
      <c r="G2920" s="259"/>
      <c r="H2920" s="259"/>
      <c r="I2920" s="259"/>
      <c r="J2920" s="259"/>
    </row>
    <row r="2921" spans="1:10">
      <c r="A2921" s="259"/>
      <c r="B2921" s="259"/>
      <c r="C2921" s="259"/>
      <c r="D2921" s="259"/>
      <c r="E2921" s="259"/>
      <c r="F2921" s="270"/>
      <c r="G2921" s="259"/>
      <c r="H2921" s="259"/>
      <c r="I2921" s="259"/>
      <c r="J2921" s="259"/>
    </row>
    <row r="2922" spans="1:10">
      <c r="A2922" s="259"/>
      <c r="B2922" s="259"/>
      <c r="C2922" s="259"/>
      <c r="D2922" s="259"/>
      <c r="E2922" s="259"/>
      <c r="F2922" s="270"/>
      <c r="G2922" s="259"/>
      <c r="H2922" s="259"/>
      <c r="I2922" s="259"/>
      <c r="J2922" s="259"/>
    </row>
    <row r="2923" spans="1:10">
      <c r="A2923" s="259"/>
      <c r="B2923" s="259"/>
      <c r="C2923" s="259"/>
      <c r="D2923" s="259"/>
      <c r="E2923" s="259"/>
      <c r="F2923" s="270"/>
      <c r="G2923" s="259"/>
      <c r="H2923" s="259"/>
      <c r="I2923" s="259"/>
      <c r="J2923" s="259"/>
    </row>
    <row r="2924" spans="1:10">
      <c r="A2924" s="259"/>
      <c r="B2924" s="259"/>
      <c r="C2924" s="259"/>
      <c r="D2924" s="259"/>
      <c r="E2924" s="259"/>
      <c r="F2924" s="270"/>
      <c r="G2924" s="259"/>
      <c r="H2924" s="259"/>
      <c r="I2924" s="259"/>
      <c r="J2924" s="259"/>
    </row>
    <row r="2925" spans="1:10">
      <c r="A2925" s="259"/>
      <c r="B2925" s="259"/>
      <c r="C2925" s="259"/>
      <c r="D2925" s="259"/>
      <c r="E2925" s="259"/>
      <c r="F2925" s="270"/>
      <c r="G2925" s="259"/>
      <c r="H2925" s="259"/>
      <c r="I2925" s="259"/>
      <c r="J2925" s="259"/>
    </row>
    <row r="2926" spans="1:10">
      <c r="A2926" s="259"/>
      <c r="B2926" s="259"/>
      <c r="C2926" s="259"/>
      <c r="D2926" s="259"/>
      <c r="E2926" s="259"/>
      <c r="F2926" s="270"/>
      <c r="G2926" s="259"/>
      <c r="H2926" s="259"/>
      <c r="I2926" s="259"/>
      <c r="J2926" s="259"/>
    </row>
    <row r="2927" spans="1:10">
      <c r="A2927" s="259"/>
      <c r="B2927" s="259"/>
      <c r="C2927" s="259"/>
      <c r="D2927" s="259"/>
      <c r="E2927" s="259"/>
      <c r="F2927" s="270"/>
      <c r="G2927" s="259"/>
      <c r="H2927" s="259"/>
      <c r="I2927" s="259"/>
      <c r="J2927" s="259"/>
    </row>
    <row r="2928" spans="1:10">
      <c r="A2928" s="259"/>
      <c r="B2928" s="259"/>
      <c r="C2928" s="259"/>
      <c r="D2928" s="259"/>
      <c r="E2928" s="259"/>
      <c r="F2928" s="270"/>
      <c r="G2928" s="259"/>
      <c r="H2928" s="259"/>
      <c r="I2928" s="259"/>
      <c r="J2928" s="259"/>
    </row>
    <row r="2929" spans="1:10">
      <c r="A2929" s="259"/>
      <c r="B2929" s="259"/>
      <c r="C2929" s="259"/>
      <c r="D2929" s="259"/>
      <c r="E2929" s="259"/>
      <c r="F2929" s="270"/>
      <c r="G2929" s="259"/>
      <c r="H2929" s="259"/>
      <c r="I2929" s="259"/>
      <c r="J2929" s="259"/>
    </row>
    <row r="2930" spans="1:10">
      <c r="A2930" s="259"/>
      <c r="B2930" s="259"/>
      <c r="C2930" s="259"/>
      <c r="D2930" s="259"/>
      <c r="E2930" s="259"/>
      <c r="F2930" s="270"/>
      <c r="G2930" s="259"/>
      <c r="H2930" s="259"/>
      <c r="I2930" s="259"/>
      <c r="J2930" s="259"/>
    </row>
    <row r="2931" spans="1:10">
      <c r="A2931" s="259"/>
      <c r="B2931" s="259"/>
      <c r="C2931" s="259"/>
      <c r="D2931" s="259"/>
      <c r="E2931" s="259"/>
      <c r="F2931" s="270"/>
      <c r="G2931" s="259"/>
      <c r="H2931" s="259"/>
      <c r="I2931" s="259"/>
      <c r="J2931" s="259"/>
    </row>
    <row r="2932" spans="1:10">
      <c r="A2932" s="259"/>
      <c r="B2932" s="259"/>
      <c r="C2932" s="259"/>
      <c r="D2932" s="259"/>
      <c r="E2932" s="259"/>
      <c r="F2932" s="270"/>
      <c r="G2932" s="259"/>
      <c r="H2932" s="259"/>
      <c r="I2932" s="259"/>
      <c r="J2932" s="259"/>
    </row>
    <row r="2933" spans="1:10">
      <c r="A2933" s="259"/>
      <c r="B2933" s="259"/>
      <c r="C2933" s="259"/>
      <c r="D2933" s="259"/>
      <c r="E2933" s="259"/>
      <c r="F2933" s="270"/>
      <c r="G2933" s="259"/>
      <c r="H2933" s="259"/>
      <c r="I2933" s="259"/>
      <c r="J2933" s="259"/>
    </row>
    <row r="2934" spans="1:10">
      <c r="A2934" s="259"/>
      <c r="B2934" s="259"/>
      <c r="C2934" s="259"/>
      <c r="D2934" s="259"/>
      <c r="E2934" s="259"/>
      <c r="F2934" s="270"/>
      <c r="G2934" s="259"/>
      <c r="H2934" s="259"/>
      <c r="I2934" s="259"/>
      <c r="J2934" s="259"/>
    </row>
    <row r="2935" spans="1:10">
      <c r="A2935" s="259"/>
      <c r="B2935" s="259"/>
      <c r="C2935" s="259"/>
      <c r="D2935" s="259"/>
      <c r="E2935" s="259"/>
      <c r="F2935" s="270"/>
      <c r="G2935" s="259"/>
      <c r="H2935" s="259"/>
      <c r="I2935" s="259"/>
      <c r="J2935" s="259"/>
    </row>
    <row r="2936" spans="1:10">
      <c r="A2936" s="259"/>
      <c r="B2936" s="259"/>
      <c r="C2936" s="259"/>
      <c r="D2936" s="259"/>
      <c r="E2936" s="259"/>
      <c r="F2936" s="270"/>
      <c r="G2936" s="259"/>
      <c r="H2936" s="259"/>
      <c r="I2936" s="259"/>
      <c r="J2936" s="259"/>
    </row>
    <row r="2937" spans="1:10">
      <c r="A2937" s="259"/>
      <c r="B2937" s="259"/>
      <c r="C2937" s="259"/>
      <c r="D2937" s="259"/>
      <c r="E2937" s="259"/>
      <c r="F2937" s="270"/>
      <c r="G2937" s="259"/>
      <c r="H2937" s="259"/>
      <c r="I2937" s="259"/>
      <c r="J2937" s="259"/>
    </row>
    <row r="2938" spans="1:10">
      <c r="A2938" s="259"/>
      <c r="B2938" s="259"/>
      <c r="C2938" s="259"/>
      <c r="D2938" s="259"/>
      <c r="E2938" s="259"/>
      <c r="F2938" s="270"/>
      <c r="G2938" s="259"/>
      <c r="H2938" s="259"/>
      <c r="I2938" s="259"/>
      <c r="J2938" s="259"/>
    </row>
    <row r="2939" spans="1:10">
      <c r="A2939" s="259"/>
      <c r="B2939" s="259"/>
      <c r="C2939" s="259"/>
      <c r="D2939" s="259"/>
      <c r="E2939" s="259"/>
      <c r="F2939" s="270"/>
      <c r="G2939" s="259"/>
      <c r="H2939" s="259"/>
      <c r="I2939" s="259"/>
      <c r="J2939" s="259"/>
    </row>
    <row r="2940" spans="1:10">
      <c r="A2940" s="259"/>
      <c r="B2940" s="259"/>
      <c r="C2940" s="259"/>
      <c r="D2940" s="259"/>
      <c r="E2940" s="259"/>
      <c r="F2940" s="270"/>
      <c r="G2940" s="259"/>
      <c r="H2940" s="259"/>
      <c r="I2940" s="259"/>
      <c r="J2940" s="259"/>
    </row>
    <row r="2941" spans="1:10">
      <c r="A2941" s="259"/>
      <c r="B2941" s="259"/>
      <c r="C2941" s="259"/>
      <c r="D2941" s="259"/>
      <c r="E2941" s="259"/>
      <c r="F2941" s="270"/>
      <c r="G2941" s="259"/>
      <c r="H2941" s="259"/>
      <c r="I2941" s="259"/>
      <c r="J2941" s="259"/>
    </row>
    <row r="2942" spans="1:10">
      <c r="A2942" s="259"/>
      <c r="B2942" s="259"/>
      <c r="C2942" s="259"/>
      <c r="D2942" s="259"/>
      <c r="E2942" s="259"/>
      <c r="F2942" s="270"/>
      <c r="G2942" s="259"/>
      <c r="H2942" s="259"/>
      <c r="I2942" s="259"/>
      <c r="J2942" s="259"/>
    </row>
    <row r="2943" spans="1:10">
      <c r="A2943" s="259"/>
      <c r="B2943" s="259"/>
      <c r="C2943" s="259"/>
      <c r="D2943" s="259"/>
      <c r="E2943" s="259"/>
      <c r="F2943" s="270"/>
      <c r="G2943" s="259"/>
      <c r="H2943" s="259"/>
      <c r="I2943" s="259"/>
      <c r="J2943" s="259"/>
    </row>
    <row r="2944" spans="1:10">
      <c r="A2944" s="259"/>
      <c r="B2944" s="259"/>
      <c r="C2944" s="259"/>
      <c r="D2944" s="259"/>
      <c r="E2944" s="259"/>
      <c r="F2944" s="270"/>
      <c r="G2944" s="259"/>
      <c r="H2944" s="259"/>
      <c r="I2944" s="259"/>
      <c r="J2944" s="259"/>
    </row>
    <row r="2945" spans="1:10">
      <c r="A2945" s="259"/>
      <c r="B2945" s="259"/>
      <c r="C2945" s="259"/>
      <c r="D2945" s="259"/>
      <c r="E2945" s="259"/>
      <c r="F2945" s="270"/>
      <c r="G2945" s="259"/>
      <c r="H2945" s="259"/>
      <c r="I2945" s="259"/>
      <c r="J2945" s="259"/>
    </row>
    <row r="2946" spans="1:10">
      <c r="A2946" s="259"/>
      <c r="B2946" s="259"/>
      <c r="C2946" s="259"/>
      <c r="D2946" s="259"/>
      <c r="E2946" s="259"/>
      <c r="F2946" s="270"/>
      <c r="G2946" s="259"/>
      <c r="H2946" s="259"/>
      <c r="I2946" s="259"/>
      <c r="J2946" s="259"/>
    </row>
    <row r="2947" spans="1:10">
      <c r="A2947" s="259"/>
      <c r="B2947" s="259"/>
      <c r="C2947" s="259"/>
      <c r="D2947" s="259"/>
      <c r="E2947" s="259"/>
      <c r="F2947" s="270"/>
      <c r="G2947" s="259"/>
      <c r="H2947" s="259"/>
      <c r="I2947" s="259"/>
      <c r="J2947" s="259"/>
    </row>
    <row r="2948" spans="1:10">
      <c r="A2948" s="259"/>
      <c r="B2948" s="259"/>
      <c r="C2948" s="259"/>
      <c r="D2948" s="259"/>
      <c r="E2948" s="259"/>
      <c r="F2948" s="270"/>
      <c r="G2948" s="259"/>
      <c r="H2948" s="259"/>
      <c r="I2948" s="259"/>
      <c r="J2948" s="259"/>
    </row>
    <row r="2949" spans="1:10">
      <c r="A2949" s="259"/>
      <c r="B2949" s="259"/>
      <c r="C2949" s="259"/>
      <c r="D2949" s="259"/>
      <c r="E2949" s="259"/>
      <c r="F2949" s="270"/>
      <c r="G2949" s="259"/>
      <c r="H2949" s="259"/>
      <c r="I2949" s="259"/>
      <c r="J2949" s="259"/>
    </row>
    <row r="2950" spans="1:10">
      <c r="A2950" s="259"/>
      <c r="B2950" s="259"/>
      <c r="C2950" s="259"/>
      <c r="D2950" s="259"/>
      <c r="E2950" s="259"/>
      <c r="F2950" s="270"/>
      <c r="G2950" s="259"/>
      <c r="H2950" s="259"/>
      <c r="I2950" s="259"/>
      <c r="J2950" s="259"/>
    </row>
    <row r="2951" spans="1:10">
      <c r="A2951" s="259"/>
      <c r="B2951" s="259"/>
      <c r="C2951" s="259"/>
      <c r="D2951" s="259"/>
      <c r="E2951" s="259"/>
      <c r="F2951" s="270"/>
      <c r="G2951" s="259"/>
      <c r="H2951" s="259"/>
      <c r="I2951" s="259"/>
      <c r="J2951" s="259"/>
    </row>
    <row r="2952" spans="1:10">
      <c r="A2952" s="259"/>
      <c r="B2952" s="259"/>
      <c r="C2952" s="259"/>
      <c r="D2952" s="259"/>
      <c r="E2952" s="259"/>
      <c r="F2952" s="270"/>
      <c r="G2952" s="259"/>
      <c r="H2952" s="259"/>
      <c r="I2952" s="259"/>
      <c r="J2952" s="259"/>
    </row>
    <row r="2953" spans="1:10">
      <c r="A2953" s="259"/>
      <c r="B2953" s="259"/>
      <c r="C2953" s="259"/>
      <c r="D2953" s="259"/>
      <c r="E2953" s="259"/>
      <c r="F2953" s="270"/>
      <c r="G2953" s="259"/>
      <c r="H2953" s="259"/>
      <c r="I2953" s="259"/>
      <c r="J2953" s="259"/>
    </row>
    <row r="2954" spans="1:10">
      <c r="A2954" s="259"/>
      <c r="B2954" s="259"/>
      <c r="C2954" s="259"/>
      <c r="D2954" s="259"/>
      <c r="E2954" s="259"/>
      <c r="F2954" s="270"/>
      <c r="G2954" s="259"/>
      <c r="H2954" s="259"/>
      <c r="I2954" s="259"/>
      <c r="J2954" s="259"/>
    </row>
    <row r="2955" spans="1:10">
      <c r="A2955" s="259"/>
      <c r="B2955" s="259"/>
      <c r="C2955" s="259"/>
      <c r="D2955" s="259"/>
      <c r="E2955" s="259"/>
      <c r="F2955" s="270"/>
      <c r="G2955" s="259"/>
      <c r="H2955" s="259"/>
      <c r="I2955" s="259"/>
      <c r="J2955" s="259"/>
    </row>
    <row r="2956" spans="1:10">
      <c r="A2956" s="259"/>
      <c r="B2956" s="259"/>
      <c r="C2956" s="259"/>
      <c r="D2956" s="259"/>
      <c r="E2956" s="259"/>
      <c r="F2956" s="270"/>
      <c r="G2956" s="259"/>
      <c r="H2956" s="259"/>
      <c r="I2956" s="259"/>
      <c r="J2956" s="259"/>
    </row>
    <row r="2957" spans="1:10">
      <c r="A2957" s="259"/>
      <c r="B2957" s="259"/>
      <c r="C2957" s="259"/>
      <c r="D2957" s="259"/>
      <c r="E2957" s="259"/>
      <c r="F2957" s="270"/>
      <c r="G2957" s="259"/>
      <c r="H2957" s="259"/>
      <c r="I2957" s="259"/>
      <c r="J2957" s="259"/>
    </row>
    <row r="2958" spans="1:10">
      <c r="A2958" s="259"/>
      <c r="B2958" s="259"/>
      <c r="C2958" s="259"/>
      <c r="D2958" s="259"/>
      <c r="E2958" s="259"/>
      <c r="F2958" s="270"/>
      <c r="G2958" s="259"/>
      <c r="H2958" s="259"/>
      <c r="I2958" s="259"/>
      <c r="J2958" s="259"/>
    </row>
    <row r="2959" spans="1:10">
      <c r="A2959" s="259"/>
      <c r="B2959" s="259"/>
      <c r="C2959" s="259"/>
      <c r="D2959" s="259"/>
      <c r="E2959" s="259"/>
      <c r="F2959" s="270"/>
      <c r="G2959" s="259"/>
      <c r="H2959" s="259"/>
      <c r="I2959" s="259"/>
      <c r="J2959" s="259"/>
    </row>
    <row r="2960" spans="1:10">
      <c r="A2960" s="259"/>
      <c r="B2960" s="259"/>
      <c r="C2960" s="259"/>
      <c r="D2960" s="259"/>
      <c r="E2960" s="259"/>
      <c r="F2960" s="270"/>
      <c r="G2960" s="259"/>
      <c r="H2960" s="259"/>
      <c r="I2960" s="259"/>
      <c r="J2960" s="259"/>
    </row>
    <row r="2961" spans="1:10">
      <c r="A2961" s="259"/>
      <c r="B2961" s="259"/>
      <c r="C2961" s="259"/>
      <c r="D2961" s="259"/>
      <c r="E2961" s="259"/>
      <c r="F2961" s="270"/>
      <c r="G2961" s="259"/>
      <c r="H2961" s="259"/>
      <c r="I2961" s="259"/>
      <c r="J2961" s="259"/>
    </row>
    <row r="2962" spans="1:10">
      <c r="A2962" s="259"/>
      <c r="B2962" s="259"/>
      <c r="C2962" s="259"/>
      <c r="D2962" s="259"/>
      <c r="E2962" s="259"/>
      <c r="F2962" s="270"/>
      <c r="G2962" s="259"/>
      <c r="H2962" s="259"/>
      <c r="I2962" s="259"/>
      <c r="J2962" s="259"/>
    </row>
    <row r="2963" spans="1:10">
      <c r="A2963" s="259"/>
      <c r="B2963" s="259"/>
      <c r="C2963" s="259"/>
      <c r="D2963" s="259"/>
      <c r="E2963" s="259"/>
      <c r="F2963" s="270"/>
      <c r="G2963" s="259"/>
      <c r="H2963" s="259"/>
      <c r="I2963" s="259"/>
      <c r="J2963" s="259"/>
    </row>
    <row r="2964" spans="1:10">
      <c r="A2964" s="259"/>
      <c r="B2964" s="259"/>
      <c r="C2964" s="259"/>
      <c r="D2964" s="259"/>
      <c r="E2964" s="259"/>
      <c r="F2964" s="270"/>
      <c r="G2964" s="259"/>
      <c r="H2964" s="259"/>
      <c r="I2964" s="259"/>
      <c r="J2964" s="259"/>
    </row>
    <row r="2965" spans="1:10">
      <c r="A2965" s="259"/>
      <c r="B2965" s="259"/>
      <c r="C2965" s="259"/>
      <c r="D2965" s="259"/>
      <c r="E2965" s="259"/>
      <c r="F2965" s="270"/>
      <c r="G2965" s="259"/>
      <c r="H2965" s="259"/>
      <c r="I2965" s="259"/>
      <c r="J2965" s="259"/>
    </row>
    <row r="2966" spans="1:10">
      <c r="A2966" s="259"/>
      <c r="B2966" s="259"/>
      <c r="C2966" s="259"/>
      <c r="D2966" s="259"/>
      <c r="E2966" s="259"/>
      <c r="F2966" s="270"/>
      <c r="G2966" s="259"/>
      <c r="H2966" s="259"/>
      <c r="I2966" s="259"/>
      <c r="J2966" s="259"/>
    </row>
    <row r="2967" spans="1:10">
      <c r="A2967" s="259"/>
      <c r="B2967" s="259"/>
      <c r="C2967" s="259"/>
      <c r="D2967" s="259"/>
      <c r="E2967" s="259"/>
      <c r="F2967" s="270"/>
      <c r="G2967" s="259"/>
      <c r="H2967" s="259"/>
      <c r="I2967" s="259"/>
      <c r="J2967" s="259"/>
    </row>
    <row r="2968" spans="1:10">
      <c r="A2968" s="259"/>
      <c r="B2968" s="259"/>
      <c r="C2968" s="259"/>
      <c r="D2968" s="259"/>
      <c r="E2968" s="259"/>
      <c r="F2968" s="270"/>
      <c r="G2968" s="259"/>
      <c r="H2968" s="259"/>
      <c r="I2968" s="259"/>
      <c r="J2968" s="259"/>
    </row>
    <row r="2969" spans="1:10">
      <c r="A2969" s="259"/>
      <c r="B2969" s="259"/>
      <c r="C2969" s="259"/>
      <c r="D2969" s="259"/>
      <c r="E2969" s="259"/>
      <c r="F2969" s="270"/>
      <c r="G2969" s="259"/>
      <c r="H2969" s="259"/>
      <c r="I2969" s="259"/>
      <c r="J2969" s="259"/>
    </row>
    <row r="2970" spans="1:10">
      <c r="A2970" s="259"/>
      <c r="B2970" s="259"/>
      <c r="C2970" s="259"/>
      <c r="D2970" s="259"/>
      <c r="E2970" s="259"/>
      <c r="F2970" s="270"/>
      <c r="G2970" s="259"/>
      <c r="H2970" s="259"/>
      <c r="I2970" s="259"/>
      <c r="J2970" s="259"/>
    </row>
    <row r="2971" spans="1:10">
      <c r="A2971" s="259"/>
      <c r="B2971" s="259"/>
      <c r="C2971" s="259"/>
      <c r="D2971" s="259"/>
      <c r="E2971" s="259"/>
      <c r="F2971" s="270"/>
      <c r="G2971" s="259"/>
      <c r="H2971" s="259"/>
      <c r="I2971" s="259"/>
      <c r="J2971" s="259"/>
    </row>
    <row r="2972" spans="1:10">
      <c r="A2972" s="259"/>
      <c r="B2972" s="259"/>
      <c r="C2972" s="259"/>
      <c r="D2972" s="259"/>
      <c r="E2972" s="259"/>
      <c r="F2972" s="270"/>
      <c r="G2972" s="259"/>
      <c r="H2972" s="259"/>
      <c r="I2972" s="259"/>
      <c r="J2972" s="259"/>
    </row>
    <row r="2973" spans="1:10">
      <c r="A2973" s="259"/>
      <c r="B2973" s="259"/>
      <c r="C2973" s="259"/>
      <c r="D2973" s="259"/>
      <c r="E2973" s="259"/>
      <c r="F2973" s="270"/>
      <c r="G2973" s="259"/>
      <c r="H2973" s="259"/>
      <c r="I2973" s="259"/>
      <c r="J2973" s="259"/>
    </row>
    <row r="2974" spans="1:10">
      <c r="A2974" s="259"/>
      <c r="B2974" s="259"/>
      <c r="C2974" s="259"/>
      <c r="D2974" s="259"/>
      <c r="E2974" s="259"/>
      <c r="F2974" s="270"/>
      <c r="G2974" s="259"/>
      <c r="H2974" s="259"/>
      <c r="I2974" s="259"/>
      <c r="J2974" s="259"/>
    </row>
    <row r="2975" spans="1:10">
      <c r="A2975" s="259"/>
      <c r="B2975" s="259"/>
      <c r="C2975" s="259"/>
      <c r="D2975" s="259"/>
      <c r="E2975" s="259"/>
      <c r="F2975" s="270"/>
      <c r="G2975" s="259"/>
      <c r="H2975" s="259"/>
      <c r="I2975" s="259"/>
      <c r="J2975" s="259"/>
    </row>
    <row r="2976" spans="1:10">
      <c r="A2976" s="259"/>
      <c r="B2976" s="259"/>
      <c r="C2976" s="259"/>
      <c r="D2976" s="259"/>
      <c r="E2976" s="259"/>
      <c r="F2976" s="270"/>
      <c r="G2976" s="259"/>
      <c r="H2976" s="259"/>
      <c r="I2976" s="259"/>
      <c r="J2976" s="259"/>
    </row>
    <row r="2977" spans="1:10">
      <c r="A2977" s="259"/>
      <c r="B2977" s="259"/>
      <c r="C2977" s="259"/>
      <c r="D2977" s="259"/>
      <c r="E2977" s="259"/>
      <c r="F2977" s="270"/>
      <c r="G2977" s="259"/>
      <c r="H2977" s="259"/>
      <c r="I2977" s="259"/>
      <c r="J2977" s="259"/>
    </row>
    <row r="2978" spans="1:10">
      <c r="A2978" s="259"/>
      <c r="B2978" s="259"/>
      <c r="C2978" s="259"/>
      <c r="D2978" s="259"/>
      <c r="E2978" s="259"/>
      <c r="F2978" s="270"/>
      <c r="G2978" s="259"/>
      <c r="H2978" s="259"/>
      <c r="I2978" s="259"/>
      <c r="J2978" s="259"/>
    </row>
    <row r="2979" spans="1:10">
      <c r="A2979" s="259"/>
      <c r="B2979" s="259"/>
      <c r="C2979" s="259"/>
      <c r="D2979" s="259"/>
      <c r="E2979" s="259"/>
      <c r="F2979" s="270"/>
      <c r="G2979" s="259"/>
      <c r="H2979" s="259"/>
      <c r="I2979" s="259"/>
      <c r="J2979" s="259"/>
    </row>
    <row r="2980" spans="1:10">
      <c r="A2980" s="259"/>
      <c r="B2980" s="259"/>
      <c r="C2980" s="259"/>
      <c r="D2980" s="259"/>
      <c r="E2980" s="259"/>
      <c r="F2980" s="270"/>
      <c r="G2980" s="259"/>
      <c r="H2980" s="259"/>
      <c r="I2980" s="259"/>
      <c r="J2980" s="259"/>
    </row>
    <row r="2981" spans="1:10">
      <c r="A2981" s="259"/>
      <c r="B2981" s="259"/>
      <c r="C2981" s="259"/>
      <c r="D2981" s="259"/>
      <c r="E2981" s="259"/>
      <c r="F2981" s="270"/>
      <c r="G2981" s="259"/>
      <c r="H2981" s="259"/>
      <c r="I2981" s="259"/>
      <c r="J2981" s="259"/>
    </row>
    <row r="2982" spans="1:10">
      <c r="A2982" s="259"/>
      <c r="B2982" s="259"/>
      <c r="C2982" s="259"/>
      <c r="D2982" s="259"/>
      <c r="E2982" s="259"/>
      <c r="F2982" s="270"/>
      <c r="G2982" s="259"/>
      <c r="H2982" s="259"/>
      <c r="I2982" s="259"/>
      <c r="J2982" s="259"/>
    </row>
    <row r="2983" spans="1:10">
      <c r="A2983" s="259"/>
      <c r="B2983" s="259"/>
      <c r="C2983" s="259"/>
      <c r="D2983" s="259"/>
      <c r="E2983" s="259"/>
      <c r="F2983" s="270"/>
      <c r="G2983" s="259"/>
      <c r="H2983" s="259"/>
      <c r="I2983" s="259"/>
      <c r="J2983" s="259"/>
    </row>
    <row r="2984" spans="1:10">
      <c r="A2984" s="259"/>
      <c r="B2984" s="259"/>
      <c r="C2984" s="259"/>
      <c r="D2984" s="259"/>
      <c r="E2984" s="259"/>
      <c r="F2984" s="270"/>
      <c r="G2984" s="259"/>
      <c r="H2984" s="259"/>
      <c r="I2984" s="259"/>
      <c r="J2984" s="259"/>
    </row>
    <row r="2985" spans="1:10">
      <c r="A2985" s="259"/>
      <c r="B2985" s="259"/>
      <c r="C2985" s="259"/>
      <c r="D2985" s="259"/>
      <c r="E2985" s="259"/>
      <c r="F2985" s="270"/>
      <c r="G2985" s="259"/>
      <c r="H2985" s="259"/>
      <c r="I2985" s="259"/>
      <c r="J2985" s="259"/>
    </row>
    <row r="2986" spans="1:10">
      <c r="A2986" s="259"/>
      <c r="B2986" s="259"/>
      <c r="C2986" s="259"/>
      <c r="D2986" s="259"/>
      <c r="E2986" s="259"/>
      <c r="F2986" s="270"/>
      <c r="G2986" s="259"/>
      <c r="H2986" s="259"/>
      <c r="I2986" s="259"/>
      <c r="J2986" s="259"/>
    </row>
    <row r="2987" spans="1:10">
      <c r="A2987" s="259"/>
      <c r="B2987" s="259"/>
      <c r="C2987" s="259"/>
      <c r="D2987" s="259"/>
      <c r="E2987" s="259"/>
      <c r="F2987" s="270"/>
      <c r="G2987" s="259"/>
      <c r="H2987" s="259"/>
      <c r="I2987" s="259"/>
      <c r="J2987" s="259"/>
    </row>
    <row r="2988" spans="1:10">
      <c r="A2988" s="259"/>
      <c r="B2988" s="259"/>
      <c r="C2988" s="259"/>
      <c r="D2988" s="259"/>
      <c r="E2988" s="259"/>
      <c r="F2988" s="270"/>
      <c r="G2988" s="259"/>
      <c r="H2988" s="259"/>
      <c r="I2988" s="259"/>
      <c r="J2988" s="259"/>
    </row>
    <row r="2989" spans="1:10">
      <c r="A2989" s="259"/>
      <c r="B2989" s="259"/>
      <c r="C2989" s="259"/>
      <c r="D2989" s="259"/>
      <c r="E2989" s="259"/>
      <c r="F2989" s="270"/>
      <c r="G2989" s="259"/>
      <c r="H2989" s="259"/>
      <c r="I2989" s="259"/>
      <c r="J2989" s="259"/>
    </row>
    <row r="2990" spans="1:10">
      <c r="A2990" s="259"/>
      <c r="B2990" s="259"/>
      <c r="C2990" s="259"/>
      <c r="D2990" s="259"/>
      <c r="E2990" s="259"/>
      <c r="F2990" s="270"/>
      <c r="G2990" s="259"/>
      <c r="H2990" s="259"/>
      <c r="I2990" s="259"/>
      <c r="J2990" s="259"/>
    </row>
    <row r="2991" spans="1:10">
      <c r="A2991" s="259"/>
      <c r="B2991" s="259"/>
      <c r="C2991" s="259"/>
      <c r="D2991" s="259"/>
      <c r="E2991" s="259"/>
      <c r="F2991" s="270"/>
      <c r="G2991" s="259"/>
      <c r="H2991" s="259"/>
      <c r="I2991" s="259"/>
      <c r="J2991" s="259"/>
    </row>
    <row r="2992" spans="1:10">
      <c r="A2992" s="259"/>
      <c r="B2992" s="259"/>
      <c r="C2992" s="259"/>
      <c r="D2992" s="259"/>
      <c r="E2992" s="259"/>
      <c r="F2992" s="270"/>
      <c r="G2992" s="259"/>
      <c r="H2992" s="259"/>
      <c r="I2992" s="259"/>
      <c r="J2992" s="259"/>
    </row>
    <row r="2993" spans="1:10">
      <c r="A2993" s="259"/>
      <c r="B2993" s="259"/>
      <c r="C2993" s="259"/>
      <c r="D2993" s="259"/>
      <c r="E2993" s="259"/>
      <c r="F2993" s="270"/>
      <c r="G2993" s="259"/>
      <c r="H2993" s="259"/>
      <c r="I2993" s="259"/>
      <c r="J2993" s="259"/>
    </row>
    <row r="2994" spans="1:10">
      <c r="A2994" s="259"/>
      <c r="B2994" s="259"/>
      <c r="C2994" s="259"/>
      <c r="D2994" s="259"/>
      <c r="E2994" s="259"/>
      <c r="F2994" s="270"/>
      <c r="G2994" s="259"/>
      <c r="H2994" s="259"/>
      <c r="I2994" s="259"/>
      <c r="J2994" s="259"/>
    </row>
    <row r="2995" spans="1:10">
      <c r="A2995" s="259"/>
      <c r="B2995" s="259"/>
      <c r="C2995" s="259"/>
      <c r="D2995" s="259"/>
      <c r="E2995" s="259"/>
      <c r="F2995" s="270"/>
      <c r="G2995" s="259"/>
      <c r="H2995" s="259"/>
      <c r="I2995" s="259"/>
      <c r="J2995" s="259"/>
    </row>
    <row r="2996" spans="1:10">
      <c r="A2996" s="259"/>
      <c r="B2996" s="259"/>
      <c r="C2996" s="259"/>
      <c r="D2996" s="259"/>
      <c r="E2996" s="259"/>
      <c r="F2996" s="270"/>
      <c r="G2996" s="259"/>
      <c r="H2996" s="259"/>
      <c r="I2996" s="259"/>
      <c r="J2996" s="259"/>
    </row>
    <row r="2997" spans="1:10">
      <c r="A2997" s="259"/>
      <c r="B2997" s="259"/>
      <c r="C2997" s="259"/>
      <c r="D2997" s="259"/>
      <c r="E2997" s="259"/>
      <c r="F2997" s="270"/>
      <c r="G2997" s="259"/>
      <c r="H2997" s="259"/>
      <c r="I2997" s="259"/>
      <c r="J2997" s="259"/>
    </row>
    <row r="2998" spans="1:10">
      <c r="A2998" s="259"/>
      <c r="B2998" s="259"/>
      <c r="C2998" s="259"/>
      <c r="D2998" s="259"/>
      <c r="E2998" s="259"/>
      <c r="F2998" s="270"/>
      <c r="G2998" s="259"/>
      <c r="H2998" s="259"/>
      <c r="I2998" s="259"/>
      <c r="J2998" s="259"/>
    </row>
    <row r="2999" spans="1:10">
      <c r="A2999" s="259"/>
      <c r="B2999" s="259"/>
      <c r="C2999" s="259"/>
      <c r="D2999" s="259"/>
      <c r="E2999" s="259"/>
      <c r="F2999" s="270"/>
      <c r="G2999" s="259"/>
      <c r="H2999" s="259"/>
      <c r="I2999" s="259"/>
      <c r="J2999" s="259"/>
    </row>
    <row r="3000" spans="1:10">
      <c r="A3000" s="259"/>
      <c r="B3000" s="259"/>
      <c r="C3000" s="259"/>
      <c r="D3000" s="259"/>
      <c r="E3000" s="259"/>
      <c r="F3000" s="270"/>
      <c r="G3000" s="259"/>
      <c r="H3000" s="259"/>
      <c r="I3000" s="259"/>
      <c r="J3000" s="259"/>
    </row>
    <row r="3001" spans="1:10">
      <c r="A3001" s="259"/>
      <c r="B3001" s="259"/>
      <c r="C3001" s="259"/>
      <c r="D3001" s="259"/>
      <c r="E3001" s="259"/>
      <c r="F3001" s="270"/>
      <c r="G3001" s="259"/>
      <c r="H3001" s="259"/>
      <c r="I3001" s="259"/>
      <c r="J3001" s="259"/>
    </row>
    <row r="3002" spans="1:10">
      <c r="A3002" s="259"/>
      <c r="B3002" s="259"/>
      <c r="C3002" s="259"/>
      <c r="D3002" s="259"/>
      <c r="E3002" s="259"/>
      <c r="F3002" s="270"/>
      <c r="G3002" s="259"/>
      <c r="H3002" s="259"/>
      <c r="I3002" s="259"/>
      <c r="J3002" s="259"/>
    </row>
    <row r="3003" spans="1:10">
      <c r="A3003" s="259"/>
      <c r="B3003" s="259"/>
      <c r="C3003" s="259"/>
      <c r="D3003" s="259"/>
      <c r="E3003" s="259"/>
      <c r="F3003" s="270"/>
      <c r="G3003" s="259"/>
      <c r="H3003" s="259"/>
      <c r="I3003" s="259"/>
      <c r="J3003" s="259"/>
    </row>
    <row r="3004" spans="1:10">
      <c r="A3004" s="259"/>
      <c r="B3004" s="259"/>
      <c r="C3004" s="259"/>
      <c r="D3004" s="259"/>
      <c r="E3004" s="259"/>
      <c r="F3004" s="270"/>
      <c r="G3004" s="259"/>
      <c r="H3004" s="259"/>
      <c r="I3004" s="259"/>
      <c r="J3004" s="259"/>
    </row>
    <row r="3005" spans="1:10">
      <c r="A3005" s="259"/>
      <c r="B3005" s="259"/>
      <c r="C3005" s="259"/>
      <c r="D3005" s="259"/>
      <c r="E3005" s="259"/>
      <c r="F3005" s="270"/>
      <c r="G3005" s="259"/>
      <c r="H3005" s="259"/>
      <c r="I3005" s="259"/>
      <c r="J3005" s="259"/>
    </row>
    <row r="3006" spans="1:10">
      <c r="A3006" s="259"/>
      <c r="B3006" s="259"/>
      <c r="C3006" s="259"/>
      <c r="D3006" s="259"/>
      <c r="E3006" s="259"/>
      <c r="F3006" s="270"/>
      <c r="G3006" s="259"/>
      <c r="H3006" s="259"/>
      <c r="I3006" s="259"/>
      <c r="J3006" s="259"/>
    </row>
    <row r="3007" spans="1:10">
      <c r="A3007" s="259"/>
      <c r="B3007" s="259"/>
      <c r="C3007" s="259"/>
      <c r="D3007" s="259"/>
      <c r="E3007" s="259"/>
      <c r="F3007" s="270"/>
      <c r="G3007" s="259"/>
      <c r="H3007" s="259"/>
      <c r="I3007" s="259"/>
      <c r="J3007" s="259"/>
    </row>
    <row r="3008" spans="1:10">
      <c r="A3008" s="259"/>
      <c r="B3008" s="259"/>
      <c r="C3008" s="259"/>
      <c r="D3008" s="259"/>
      <c r="E3008" s="259"/>
      <c r="F3008" s="270"/>
      <c r="G3008" s="259"/>
      <c r="H3008" s="259"/>
      <c r="I3008" s="259"/>
      <c r="J3008" s="259"/>
    </row>
    <row r="3009" spans="1:10">
      <c r="A3009" s="259"/>
      <c r="B3009" s="259"/>
      <c r="C3009" s="259"/>
      <c r="D3009" s="259"/>
      <c r="E3009" s="259"/>
      <c r="F3009" s="270"/>
      <c r="G3009" s="259"/>
      <c r="H3009" s="259"/>
      <c r="I3009" s="259"/>
      <c r="J3009" s="259"/>
    </row>
    <row r="3010" spans="1:10">
      <c r="A3010" s="259"/>
      <c r="B3010" s="259"/>
      <c r="C3010" s="259"/>
      <c r="D3010" s="259"/>
      <c r="E3010" s="259"/>
      <c r="F3010" s="270"/>
      <c r="G3010" s="259"/>
      <c r="H3010" s="259"/>
      <c r="I3010" s="259"/>
      <c r="J3010" s="259"/>
    </row>
    <row r="3011" spans="1:10">
      <c r="A3011" s="259"/>
      <c r="B3011" s="259"/>
      <c r="C3011" s="259"/>
      <c r="D3011" s="259"/>
      <c r="E3011" s="259"/>
      <c r="F3011" s="270"/>
      <c r="G3011" s="259"/>
      <c r="H3011" s="259"/>
      <c r="I3011" s="259"/>
      <c r="J3011" s="259"/>
    </row>
    <row r="3012" spans="1:10">
      <c r="A3012" s="259"/>
      <c r="B3012" s="259"/>
      <c r="C3012" s="259"/>
      <c r="D3012" s="259"/>
      <c r="E3012" s="259"/>
      <c r="F3012" s="270"/>
      <c r="G3012" s="259"/>
      <c r="H3012" s="259"/>
      <c r="I3012" s="259"/>
      <c r="J3012" s="259"/>
    </row>
    <row r="3013" spans="1:10">
      <c r="A3013" s="259"/>
      <c r="B3013" s="259"/>
      <c r="C3013" s="259"/>
      <c r="D3013" s="259"/>
      <c r="E3013" s="259"/>
      <c r="F3013" s="270"/>
      <c r="G3013" s="259"/>
      <c r="H3013" s="259"/>
      <c r="I3013" s="259"/>
      <c r="J3013" s="259"/>
    </row>
    <row r="3014" spans="1:10">
      <c r="A3014" s="259"/>
      <c r="B3014" s="259"/>
      <c r="C3014" s="259"/>
      <c r="D3014" s="259"/>
      <c r="E3014" s="259"/>
      <c r="F3014" s="270"/>
      <c r="G3014" s="259"/>
      <c r="H3014" s="259"/>
      <c r="I3014" s="259"/>
      <c r="J3014" s="259"/>
    </row>
    <row r="3015" spans="1:10">
      <c r="A3015" s="259"/>
      <c r="B3015" s="259"/>
      <c r="C3015" s="259"/>
      <c r="D3015" s="259"/>
      <c r="E3015" s="259"/>
      <c r="F3015" s="270"/>
      <c r="G3015" s="259"/>
      <c r="H3015" s="259"/>
      <c r="I3015" s="259"/>
      <c r="J3015" s="259"/>
    </row>
    <row r="3016" spans="1:10">
      <c r="A3016" s="259"/>
      <c r="B3016" s="259"/>
      <c r="C3016" s="259"/>
      <c r="D3016" s="259"/>
      <c r="E3016" s="259"/>
      <c r="F3016" s="270"/>
      <c r="G3016" s="259"/>
      <c r="H3016" s="259"/>
      <c r="I3016" s="259"/>
      <c r="J3016" s="259"/>
    </row>
    <row r="3017" spans="1:10">
      <c r="A3017" s="259"/>
      <c r="B3017" s="259"/>
      <c r="C3017" s="259"/>
      <c r="D3017" s="259"/>
      <c r="E3017" s="259"/>
      <c r="F3017" s="270"/>
      <c r="G3017" s="259"/>
      <c r="H3017" s="259"/>
      <c r="I3017" s="259"/>
      <c r="J3017" s="259"/>
    </row>
    <row r="3018" spans="1:10">
      <c r="A3018" s="259"/>
      <c r="B3018" s="259"/>
      <c r="C3018" s="259"/>
      <c r="D3018" s="259"/>
      <c r="E3018" s="259"/>
      <c r="F3018" s="270"/>
      <c r="G3018" s="259"/>
      <c r="H3018" s="259"/>
      <c r="I3018" s="259"/>
      <c r="J3018" s="259"/>
    </row>
    <row r="3019" spans="1:10">
      <c r="A3019" s="259"/>
      <c r="B3019" s="259"/>
      <c r="C3019" s="259"/>
      <c r="D3019" s="259"/>
      <c r="E3019" s="259"/>
      <c r="F3019" s="270"/>
      <c r="G3019" s="259"/>
      <c r="H3019" s="259"/>
      <c r="I3019" s="259"/>
      <c r="J3019" s="259"/>
    </row>
    <row r="3020" spans="1:10">
      <c r="A3020" s="259"/>
      <c r="B3020" s="259"/>
      <c r="C3020" s="259"/>
      <c r="D3020" s="259"/>
      <c r="E3020" s="259"/>
      <c r="F3020" s="270"/>
      <c r="G3020" s="259"/>
      <c r="H3020" s="259"/>
      <c r="I3020" s="259"/>
      <c r="J3020" s="259"/>
    </row>
    <row r="3021" spans="1:10">
      <c r="A3021" s="259"/>
      <c r="B3021" s="259"/>
      <c r="C3021" s="259"/>
      <c r="D3021" s="259"/>
      <c r="E3021" s="259"/>
      <c r="F3021" s="270"/>
      <c r="G3021" s="259"/>
      <c r="H3021" s="259"/>
      <c r="I3021" s="259"/>
      <c r="J3021" s="259"/>
    </row>
    <row r="3022" spans="1:10">
      <c r="A3022" s="259"/>
      <c r="B3022" s="259"/>
      <c r="C3022" s="259"/>
      <c r="D3022" s="259"/>
      <c r="E3022" s="259"/>
      <c r="F3022" s="270"/>
      <c r="G3022" s="259"/>
      <c r="H3022" s="259"/>
      <c r="I3022" s="259"/>
      <c r="J3022" s="259"/>
    </row>
    <row r="3023" spans="1:10">
      <c r="A3023" s="259"/>
      <c r="B3023" s="259"/>
      <c r="C3023" s="259"/>
      <c r="D3023" s="259"/>
      <c r="E3023" s="259"/>
      <c r="F3023" s="270"/>
      <c r="G3023" s="259"/>
      <c r="H3023" s="259"/>
      <c r="I3023" s="259"/>
      <c r="J3023" s="259"/>
    </row>
    <row r="3024" spans="1:10">
      <c r="A3024" s="259"/>
      <c r="B3024" s="259"/>
      <c r="C3024" s="259"/>
      <c r="D3024" s="259"/>
      <c r="E3024" s="259"/>
      <c r="F3024" s="270"/>
      <c r="G3024" s="259"/>
      <c r="H3024" s="259"/>
      <c r="I3024" s="259"/>
      <c r="J3024" s="259"/>
    </row>
    <row r="3025" spans="1:10">
      <c r="A3025" s="259"/>
      <c r="B3025" s="259"/>
      <c r="C3025" s="259"/>
      <c r="D3025" s="259"/>
      <c r="E3025" s="259"/>
      <c r="F3025" s="270"/>
      <c r="G3025" s="259"/>
      <c r="H3025" s="259"/>
      <c r="I3025" s="259"/>
      <c r="J3025" s="259"/>
    </row>
    <row r="3026" spans="1:10">
      <c r="A3026" s="259"/>
      <c r="B3026" s="259"/>
      <c r="C3026" s="259"/>
      <c r="D3026" s="259"/>
      <c r="E3026" s="259"/>
      <c r="F3026" s="270"/>
      <c r="G3026" s="259"/>
      <c r="H3026" s="259"/>
      <c r="I3026" s="259"/>
      <c r="J3026" s="259"/>
    </row>
    <row r="3027" spans="1:10">
      <c r="A3027" s="259"/>
      <c r="B3027" s="259"/>
      <c r="C3027" s="259"/>
      <c r="D3027" s="259"/>
      <c r="E3027" s="259"/>
      <c r="F3027" s="270"/>
      <c r="G3027" s="259"/>
      <c r="H3027" s="259"/>
      <c r="I3027" s="259"/>
      <c r="J3027" s="259"/>
    </row>
    <row r="3028" spans="1:10">
      <c r="A3028" s="259"/>
      <c r="B3028" s="259"/>
      <c r="C3028" s="259"/>
      <c r="D3028" s="259"/>
      <c r="E3028" s="259"/>
      <c r="F3028" s="270"/>
      <c r="G3028" s="259"/>
      <c r="H3028" s="259"/>
      <c r="I3028" s="259"/>
      <c r="J3028" s="259"/>
    </row>
    <row r="3029" spans="1:10">
      <c r="A3029" s="259"/>
      <c r="B3029" s="259"/>
      <c r="C3029" s="259"/>
      <c r="D3029" s="259"/>
      <c r="E3029" s="259"/>
      <c r="F3029" s="270"/>
      <c r="G3029" s="259"/>
      <c r="H3029" s="259"/>
      <c r="I3029" s="259"/>
      <c r="J3029" s="259"/>
    </row>
    <row r="3030" spans="1:10">
      <c r="A3030" s="259"/>
      <c r="B3030" s="259"/>
      <c r="C3030" s="259"/>
      <c r="D3030" s="259"/>
      <c r="E3030" s="259"/>
      <c r="F3030" s="270"/>
      <c r="G3030" s="259"/>
      <c r="H3030" s="259"/>
      <c r="I3030" s="259"/>
      <c r="J3030" s="259"/>
    </row>
    <row r="3031" spans="1:10">
      <c r="A3031" s="259"/>
      <c r="B3031" s="259"/>
      <c r="C3031" s="259"/>
      <c r="D3031" s="259"/>
      <c r="E3031" s="259"/>
      <c r="F3031" s="270"/>
      <c r="G3031" s="259"/>
      <c r="H3031" s="259"/>
      <c r="I3031" s="259"/>
      <c r="J3031" s="259"/>
    </row>
    <row r="3032" spans="1:10">
      <c r="A3032" s="259"/>
      <c r="B3032" s="259"/>
      <c r="C3032" s="259"/>
      <c r="D3032" s="259"/>
      <c r="E3032" s="259"/>
      <c r="F3032" s="270"/>
      <c r="G3032" s="259"/>
      <c r="H3032" s="259"/>
      <c r="I3032" s="259"/>
      <c r="J3032" s="259"/>
    </row>
    <row r="3033" spans="1:10">
      <c r="A3033" s="259"/>
      <c r="B3033" s="259"/>
      <c r="C3033" s="259"/>
      <c r="D3033" s="259"/>
      <c r="E3033" s="259"/>
      <c r="F3033" s="270"/>
      <c r="G3033" s="259"/>
      <c r="H3033" s="259"/>
      <c r="I3033" s="259"/>
      <c r="J3033" s="259"/>
    </row>
    <row r="3034" spans="1:10">
      <c r="A3034" s="259"/>
      <c r="B3034" s="259"/>
      <c r="C3034" s="259"/>
      <c r="D3034" s="259"/>
      <c r="E3034" s="259"/>
      <c r="F3034" s="270"/>
      <c r="G3034" s="259"/>
      <c r="H3034" s="259"/>
      <c r="I3034" s="259"/>
      <c r="J3034" s="259"/>
    </row>
    <row r="3035" spans="1:10">
      <c r="A3035" s="259"/>
      <c r="B3035" s="259"/>
      <c r="C3035" s="259"/>
      <c r="D3035" s="259"/>
      <c r="E3035" s="259"/>
      <c r="F3035" s="270"/>
      <c r="G3035" s="259"/>
      <c r="H3035" s="259"/>
      <c r="I3035" s="259"/>
      <c r="J3035" s="259"/>
    </row>
    <row r="3036" spans="1:10">
      <c r="A3036" s="259"/>
      <c r="B3036" s="259"/>
      <c r="C3036" s="259"/>
      <c r="D3036" s="259"/>
      <c r="E3036" s="259"/>
      <c r="F3036" s="270"/>
      <c r="G3036" s="259"/>
      <c r="H3036" s="259"/>
      <c r="I3036" s="259"/>
      <c r="J3036" s="259"/>
    </row>
    <row r="3037" spans="1:10">
      <c r="A3037" s="259"/>
      <c r="B3037" s="259"/>
      <c r="C3037" s="259"/>
      <c r="D3037" s="259"/>
      <c r="E3037" s="259"/>
      <c r="F3037" s="270"/>
      <c r="G3037" s="259"/>
      <c r="H3037" s="259"/>
      <c r="I3037" s="259"/>
      <c r="J3037" s="259"/>
    </row>
    <row r="3038" spans="1:10">
      <c r="A3038" s="259"/>
      <c r="B3038" s="259"/>
      <c r="C3038" s="259"/>
      <c r="D3038" s="259"/>
      <c r="E3038" s="259"/>
      <c r="F3038" s="270"/>
      <c r="G3038" s="259"/>
      <c r="H3038" s="259"/>
      <c r="I3038" s="259"/>
      <c r="J3038" s="259"/>
    </row>
    <row r="3039" spans="1:10">
      <c r="A3039" s="259"/>
      <c r="B3039" s="259"/>
      <c r="C3039" s="259"/>
      <c r="D3039" s="259"/>
      <c r="E3039" s="259"/>
      <c r="F3039" s="270"/>
      <c r="G3039" s="259"/>
      <c r="H3039" s="259"/>
      <c r="I3039" s="259"/>
      <c r="J3039" s="259"/>
    </row>
    <row r="3040" spans="1:10">
      <c r="A3040" s="259"/>
      <c r="B3040" s="259"/>
      <c r="C3040" s="259"/>
      <c r="D3040" s="259"/>
      <c r="E3040" s="259"/>
      <c r="F3040" s="270"/>
      <c r="G3040" s="259"/>
      <c r="H3040" s="259"/>
      <c r="I3040" s="259"/>
      <c r="J3040" s="259"/>
    </row>
    <row r="3041" spans="1:10">
      <c r="A3041" s="259"/>
      <c r="B3041" s="259"/>
      <c r="C3041" s="259"/>
      <c r="D3041" s="259"/>
      <c r="E3041" s="259"/>
      <c r="F3041" s="270"/>
      <c r="G3041" s="259"/>
      <c r="H3041" s="259"/>
      <c r="I3041" s="259"/>
      <c r="J3041" s="259"/>
    </row>
    <row r="3042" spans="1:10">
      <c r="A3042" s="259"/>
      <c r="B3042" s="259"/>
      <c r="C3042" s="259"/>
      <c r="D3042" s="259"/>
      <c r="E3042" s="259"/>
      <c r="F3042" s="270"/>
      <c r="G3042" s="259"/>
      <c r="H3042" s="259"/>
      <c r="I3042" s="259"/>
      <c r="J3042" s="259"/>
    </row>
    <row r="3043" spans="1:10">
      <c r="A3043" s="259"/>
      <c r="B3043" s="259"/>
      <c r="C3043" s="259"/>
      <c r="D3043" s="259"/>
      <c r="E3043" s="259"/>
      <c r="F3043" s="270"/>
      <c r="G3043" s="259"/>
      <c r="H3043" s="259"/>
      <c r="I3043" s="259"/>
      <c r="J3043" s="259"/>
    </row>
    <row r="3044" spans="1:10">
      <c r="A3044" s="259"/>
      <c r="B3044" s="259"/>
      <c r="C3044" s="259"/>
      <c r="D3044" s="259"/>
      <c r="E3044" s="259"/>
      <c r="F3044" s="270"/>
      <c r="G3044" s="259"/>
      <c r="H3044" s="259"/>
      <c r="I3044" s="259"/>
      <c r="J3044" s="259"/>
    </row>
    <row r="3045" spans="1:10">
      <c r="A3045" s="259"/>
      <c r="B3045" s="259"/>
      <c r="C3045" s="259"/>
      <c r="D3045" s="259"/>
      <c r="E3045" s="259"/>
      <c r="F3045" s="270"/>
      <c r="G3045" s="259"/>
      <c r="H3045" s="259"/>
      <c r="I3045" s="259"/>
      <c r="J3045" s="259"/>
    </row>
    <row r="3046" spans="1:10">
      <c r="A3046" s="259"/>
      <c r="B3046" s="259"/>
      <c r="C3046" s="259"/>
      <c r="D3046" s="259"/>
      <c r="E3046" s="259"/>
      <c r="F3046" s="270"/>
      <c r="G3046" s="259"/>
      <c r="H3046" s="259"/>
      <c r="I3046" s="259"/>
      <c r="J3046" s="259"/>
    </row>
    <row r="3047" spans="1:10">
      <c r="A3047" s="259"/>
      <c r="B3047" s="259"/>
      <c r="C3047" s="259"/>
      <c r="D3047" s="259"/>
      <c r="E3047" s="259"/>
      <c r="F3047" s="270"/>
      <c r="G3047" s="259"/>
      <c r="H3047" s="259"/>
      <c r="I3047" s="259"/>
      <c r="J3047" s="259"/>
    </row>
    <row r="3048" spans="1:10">
      <c r="A3048" s="259"/>
      <c r="B3048" s="259"/>
      <c r="C3048" s="259"/>
      <c r="D3048" s="259"/>
      <c r="E3048" s="259"/>
      <c r="F3048" s="270"/>
      <c r="G3048" s="259"/>
      <c r="H3048" s="259"/>
      <c r="I3048" s="259"/>
      <c r="J3048" s="259"/>
    </row>
    <row r="3049" spans="1:10">
      <c r="A3049" s="259"/>
      <c r="B3049" s="259"/>
      <c r="C3049" s="259"/>
      <c r="D3049" s="259"/>
      <c r="E3049" s="259"/>
      <c r="F3049" s="270"/>
      <c r="G3049" s="259"/>
      <c r="H3049" s="259"/>
      <c r="I3049" s="259"/>
      <c r="J3049" s="259"/>
    </row>
    <row r="3050" spans="1:10">
      <c r="A3050" s="259"/>
      <c r="B3050" s="259"/>
      <c r="C3050" s="259"/>
      <c r="D3050" s="259"/>
      <c r="E3050" s="259"/>
      <c r="F3050" s="270"/>
      <c r="G3050" s="259"/>
      <c r="H3050" s="259"/>
      <c r="I3050" s="259"/>
      <c r="J3050" s="259"/>
    </row>
    <row r="3051" spans="1:10">
      <c r="A3051" s="259"/>
      <c r="B3051" s="259"/>
      <c r="C3051" s="259"/>
      <c r="D3051" s="259"/>
      <c r="E3051" s="259"/>
      <c r="F3051" s="270"/>
      <c r="G3051" s="259"/>
      <c r="H3051" s="259"/>
      <c r="I3051" s="259"/>
      <c r="J3051" s="259"/>
    </row>
    <row r="3052" spans="1:10">
      <c r="A3052" s="259"/>
      <c r="B3052" s="259"/>
      <c r="C3052" s="259"/>
      <c r="D3052" s="259"/>
      <c r="E3052" s="259"/>
      <c r="F3052" s="270"/>
      <c r="G3052" s="259"/>
      <c r="H3052" s="259"/>
      <c r="I3052" s="259"/>
      <c r="J3052" s="259"/>
    </row>
    <row r="3053" spans="1:10">
      <c r="A3053" s="259"/>
      <c r="B3053" s="259"/>
      <c r="C3053" s="259"/>
      <c r="D3053" s="259"/>
      <c r="E3053" s="259"/>
      <c r="F3053" s="270"/>
      <c r="G3053" s="259"/>
      <c r="H3053" s="259"/>
      <c r="I3053" s="259"/>
      <c r="J3053" s="259"/>
    </row>
    <row r="3054" spans="1:10">
      <c r="A3054" s="259"/>
      <c r="B3054" s="259"/>
      <c r="C3054" s="259"/>
      <c r="D3054" s="259"/>
      <c r="E3054" s="259"/>
      <c r="F3054" s="270"/>
      <c r="G3054" s="259"/>
      <c r="H3054" s="259"/>
      <c r="I3054" s="259"/>
      <c r="J3054" s="259"/>
    </row>
    <row r="3055" spans="1:10">
      <c r="A3055" s="259"/>
      <c r="B3055" s="259"/>
      <c r="C3055" s="259"/>
      <c r="D3055" s="259"/>
      <c r="E3055" s="259"/>
      <c r="F3055" s="270"/>
      <c r="G3055" s="259"/>
      <c r="H3055" s="259"/>
      <c r="I3055" s="259"/>
      <c r="J3055" s="259"/>
    </row>
    <row r="3056" spans="1:10">
      <c r="A3056" s="259"/>
      <c r="B3056" s="259"/>
      <c r="C3056" s="259"/>
      <c r="D3056" s="259"/>
      <c r="E3056" s="259"/>
      <c r="F3056" s="270"/>
      <c r="G3056" s="259"/>
      <c r="H3056" s="259"/>
      <c r="I3056" s="259"/>
      <c r="J3056" s="259"/>
    </row>
    <row r="3057" spans="1:10">
      <c r="A3057" s="259"/>
      <c r="B3057" s="259"/>
      <c r="C3057" s="259"/>
      <c r="D3057" s="259"/>
      <c r="E3057" s="259"/>
      <c r="F3057" s="270"/>
      <c r="G3057" s="259"/>
      <c r="H3057" s="259"/>
      <c r="I3057" s="259"/>
      <c r="J3057" s="259"/>
    </row>
    <row r="3058" spans="1:10">
      <c r="A3058" s="259"/>
      <c r="B3058" s="259"/>
      <c r="C3058" s="259"/>
      <c r="D3058" s="259"/>
      <c r="E3058" s="259"/>
      <c r="F3058" s="270"/>
      <c r="G3058" s="259"/>
      <c r="H3058" s="259"/>
      <c r="I3058" s="259"/>
      <c r="J3058" s="259"/>
    </row>
    <row r="3059" spans="1:10">
      <c r="A3059" s="259"/>
      <c r="B3059" s="259"/>
      <c r="C3059" s="259"/>
      <c r="D3059" s="259"/>
      <c r="E3059" s="259"/>
      <c r="F3059" s="270"/>
      <c r="G3059" s="259"/>
      <c r="H3059" s="259"/>
      <c r="I3059" s="259"/>
      <c r="J3059" s="259"/>
    </row>
    <row r="3060" spans="1:10">
      <c r="A3060" s="259"/>
      <c r="B3060" s="259"/>
      <c r="C3060" s="259"/>
      <c r="D3060" s="259"/>
      <c r="E3060" s="259"/>
      <c r="F3060" s="270"/>
      <c r="G3060" s="259"/>
      <c r="H3060" s="259"/>
      <c r="I3060" s="259"/>
      <c r="J3060" s="259"/>
    </row>
    <row r="3061" spans="1:10">
      <c r="A3061" s="259"/>
      <c r="B3061" s="259"/>
      <c r="C3061" s="259"/>
      <c r="D3061" s="259"/>
      <c r="E3061" s="259"/>
      <c r="F3061" s="270"/>
      <c r="G3061" s="259"/>
      <c r="H3061" s="259"/>
      <c r="I3061" s="259"/>
      <c r="J3061" s="259"/>
    </row>
    <row r="3062" spans="1:10">
      <c r="A3062" s="259"/>
      <c r="B3062" s="259"/>
      <c r="C3062" s="259"/>
      <c r="D3062" s="259"/>
      <c r="E3062" s="259"/>
      <c r="F3062" s="270"/>
      <c r="G3062" s="259"/>
      <c r="H3062" s="259"/>
      <c r="I3062" s="259"/>
      <c r="J3062" s="259"/>
    </row>
    <row r="3063" spans="1:10">
      <c r="A3063" s="259"/>
      <c r="B3063" s="259"/>
      <c r="C3063" s="259"/>
      <c r="D3063" s="259"/>
      <c r="E3063" s="259"/>
      <c r="F3063" s="270"/>
      <c r="G3063" s="259"/>
      <c r="H3063" s="259"/>
      <c r="I3063" s="259"/>
      <c r="J3063" s="259"/>
    </row>
    <row r="3064" spans="1:10">
      <c r="A3064" s="259"/>
      <c r="B3064" s="259"/>
      <c r="C3064" s="259"/>
      <c r="D3064" s="259"/>
      <c r="E3064" s="259"/>
      <c r="F3064" s="270"/>
      <c r="G3064" s="259"/>
      <c r="H3064" s="259"/>
      <c r="I3064" s="259"/>
      <c r="J3064" s="259"/>
    </row>
    <row r="3065" spans="1:10">
      <c r="A3065" s="259"/>
      <c r="B3065" s="259"/>
      <c r="C3065" s="259"/>
      <c r="D3065" s="259"/>
      <c r="E3065" s="259"/>
      <c r="F3065" s="270"/>
      <c r="G3065" s="259"/>
      <c r="H3065" s="259"/>
      <c r="I3065" s="259"/>
      <c r="J3065" s="259"/>
    </row>
    <row r="3066" spans="1:10">
      <c r="A3066" s="259"/>
      <c r="B3066" s="259"/>
      <c r="C3066" s="259"/>
      <c r="D3066" s="259"/>
      <c r="E3066" s="259"/>
      <c r="F3066" s="270"/>
      <c r="G3066" s="259"/>
      <c r="H3066" s="259"/>
      <c r="I3066" s="259"/>
      <c r="J3066" s="259"/>
    </row>
    <row r="3067" spans="1:10">
      <c r="A3067" s="259"/>
      <c r="B3067" s="259"/>
      <c r="C3067" s="259"/>
      <c r="D3067" s="259"/>
      <c r="E3067" s="259"/>
      <c r="F3067" s="270"/>
      <c r="G3067" s="259"/>
      <c r="H3067" s="259"/>
      <c r="I3067" s="259"/>
      <c r="J3067" s="259"/>
    </row>
    <row r="3068" spans="1:10">
      <c r="A3068" s="259"/>
      <c r="B3068" s="259"/>
      <c r="C3068" s="259"/>
      <c r="D3068" s="259"/>
      <c r="E3068" s="259"/>
      <c r="F3068" s="270"/>
      <c r="G3068" s="259"/>
      <c r="H3068" s="259"/>
      <c r="I3068" s="259"/>
      <c r="J3068" s="259"/>
    </row>
    <row r="3069" spans="1:10">
      <c r="A3069" s="259"/>
      <c r="B3069" s="259"/>
      <c r="C3069" s="259"/>
      <c r="D3069" s="259"/>
      <c r="E3069" s="259"/>
      <c r="F3069" s="270"/>
      <c r="G3069" s="259"/>
      <c r="H3069" s="259"/>
      <c r="I3069" s="259"/>
      <c r="J3069" s="259"/>
    </row>
    <row r="3070" spans="1:10">
      <c r="A3070" s="259"/>
      <c r="B3070" s="259"/>
      <c r="C3070" s="259"/>
      <c r="D3070" s="259"/>
      <c r="E3070" s="259"/>
      <c r="F3070" s="270"/>
      <c r="G3070" s="259"/>
      <c r="H3070" s="259"/>
      <c r="I3070" s="259"/>
      <c r="J3070" s="259"/>
    </row>
    <row r="3071" spans="1:10">
      <c r="A3071" s="259"/>
      <c r="B3071" s="259"/>
      <c r="C3071" s="259"/>
      <c r="D3071" s="259"/>
      <c r="E3071" s="259"/>
      <c r="F3071" s="270"/>
      <c r="G3071" s="259"/>
      <c r="H3071" s="259"/>
      <c r="I3071" s="259"/>
      <c r="J3071" s="259"/>
    </row>
    <row r="3072" spans="1:10">
      <c r="A3072" s="259"/>
      <c r="B3072" s="259"/>
      <c r="C3072" s="259"/>
      <c r="D3072" s="259"/>
      <c r="E3072" s="259"/>
      <c r="F3072" s="270"/>
      <c r="G3072" s="259"/>
      <c r="H3072" s="259"/>
      <c r="I3072" s="259"/>
      <c r="J3072" s="259"/>
    </row>
    <row r="3073" spans="1:10">
      <c r="A3073" s="259"/>
      <c r="B3073" s="259"/>
      <c r="C3073" s="259"/>
      <c r="D3073" s="259"/>
      <c r="E3073" s="259"/>
      <c r="F3073" s="270"/>
      <c r="G3073" s="259"/>
      <c r="H3073" s="259"/>
      <c r="I3073" s="259"/>
      <c r="J3073" s="259"/>
    </row>
    <row r="3074" spans="1:10">
      <c r="A3074" s="259"/>
      <c r="B3074" s="259"/>
      <c r="C3074" s="259"/>
      <c r="D3074" s="259"/>
      <c r="E3074" s="259"/>
      <c r="F3074" s="270"/>
      <c r="G3074" s="259"/>
      <c r="H3074" s="259"/>
      <c r="I3074" s="259"/>
      <c r="J3074" s="259"/>
    </row>
    <row r="3075" spans="1:10">
      <c r="A3075" s="259"/>
      <c r="B3075" s="259"/>
      <c r="C3075" s="259"/>
      <c r="D3075" s="259"/>
      <c r="E3075" s="259"/>
      <c r="F3075" s="270"/>
      <c r="G3075" s="259"/>
      <c r="H3075" s="259"/>
      <c r="I3075" s="259"/>
      <c r="J3075" s="259"/>
    </row>
    <row r="3076" spans="1:10">
      <c r="A3076" s="259"/>
      <c r="B3076" s="259"/>
      <c r="C3076" s="259"/>
      <c r="D3076" s="259"/>
      <c r="E3076" s="259"/>
      <c r="F3076" s="270"/>
      <c r="G3076" s="259"/>
      <c r="H3076" s="259"/>
      <c r="I3076" s="259"/>
      <c r="J3076" s="259"/>
    </row>
    <row r="3077" spans="1:10">
      <c r="A3077" s="259"/>
      <c r="B3077" s="259"/>
      <c r="C3077" s="259"/>
      <c r="D3077" s="259"/>
      <c r="E3077" s="259"/>
      <c r="F3077" s="270"/>
      <c r="G3077" s="259"/>
      <c r="H3077" s="259"/>
      <c r="I3077" s="259"/>
      <c r="J3077" s="259"/>
    </row>
    <row r="3078" spans="1:10">
      <c r="A3078" s="259"/>
      <c r="B3078" s="259"/>
      <c r="C3078" s="259"/>
      <c r="D3078" s="259"/>
      <c r="E3078" s="259"/>
      <c r="F3078" s="270"/>
      <c r="G3078" s="259"/>
      <c r="H3078" s="259"/>
      <c r="I3078" s="259"/>
      <c r="J3078" s="259"/>
    </row>
    <row r="3079" spans="1:10">
      <c r="A3079" s="259"/>
      <c r="B3079" s="259"/>
      <c r="C3079" s="259"/>
      <c r="D3079" s="259"/>
      <c r="E3079" s="259"/>
      <c r="F3079" s="270"/>
      <c r="G3079" s="259"/>
      <c r="H3079" s="259"/>
      <c r="I3079" s="259"/>
      <c r="J3079" s="259"/>
    </row>
    <row r="3080" spans="1:10">
      <c r="A3080" s="259"/>
      <c r="B3080" s="259"/>
      <c r="C3080" s="259"/>
      <c r="D3080" s="259"/>
      <c r="E3080" s="259"/>
      <c r="F3080" s="270"/>
      <c r="G3080" s="259"/>
      <c r="H3080" s="259"/>
      <c r="I3080" s="259"/>
      <c r="J3080" s="259"/>
    </row>
    <row r="3081" spans="1:10">
      <c r="A3081" s="259"/>
      <c r="B3081" s="259"/>
      <c r="C3081" s="259"/>
      <c r="D3081" s="259"/>
      <c r="E3081" s="259"/>
      <c r="F3081" s="270"/>
      <c r="G3081" s="259"/>
      <c r="H3081" s="259"/>
      <c r="I3081" s="259"/>
      <c r="J3081" s="259"/>
    </row>
    <row r="3082" spans="1:10">
      <c r="A3082" s="259"/>
      <c r="B3082" s="259"/>
      <c r="C3082" s="259"/>
      <c r="D3082" s="259"/>
      <c r="E3082" s="259"/>
      <c r="F3082" s="270"/>
      <c r="G3082" s="259"/>
      <c r="H3082" s="259"/>
      <c r="I3082" s="259"/>
      <c r="J3082" s="259"/>
    </row>
    <row r="3083" spans="1:10">
      <c r="A3083" s="259"/>
      <c r="B3083" s="259"/>
      <c r="C3083" s="259"/>
      <c r="D3083" s="259"/>
      <c r="E3083" s="259"/>
      <c r="F3083" s="270"/>
      <c r="G3083" s="259"/>
      <c r="H3083" s="259"/>
      <c r="I3083" s="259"/>
      <c r="J3083" s="259"/>
    </row>
    <row r="3084" spans="1:10">
      <c r="A3084" s="259"/>
      <c r="B3084" s="259"/>
      <c r="C3084" s="259"/>
      <c r="D3084" s="259"/>
      <c r="E3084" s="259"/>
      <c r="F3084" s="270"/>
      <c r="G3084" s="259"/>
      <c r="H3084" s="259"/>
      <c r="I3084" s="259"/>
      <c r="J3084" s="259"/>
    </row>
    <row r="3085" spans="1:10">
      <c r="A3085" s="259"/>
      <c r="B3085" s="259"/>
      <c r="C3085" s="259"/>
      <c r="D3085" s="259"/>
      <c r="E3085" s="259"/>
      <c r="F3085" s="270"/>
      <c r="G3085" s="259"/>
      <c r="H3085" s="259"/>
      <c r="I3085" s="259"/>
      <c r="J3085" s="259"/>
    </row>
    <row r="3086" spans="1:10">
      <c r="A3086" s="259"/>
      <c r="B3086" s="259"/>
      <c r="C3086" s="259"/>
      <c r="D3086" s="259"/>
      <c r="E3086" s="259"/>
      <c r="F3086" s="270"/>
      <c r="G3086" s="259"/>
      <c r="H3086" s="259"/>
      <c r="I3086" s="259"/>
      <c r="J3086" s="259"/>
    </row>
    <row r="3087" spans="1:10">
      <c r="A3087" s="259"/>
      <c r="B3087" s="259"/>
      <c r="C3087" s="259"/>
      <c r="D3087" s="259"/>
      <c r="E3087" s="259"/>
      <c r="F3087" s="270"/>
      <c r="G3087" s="259"/>
      <c r="H3087" s="259"/>
      <c r="I3087" s="259"/>
      <c r="J3087" s="259"/>
    </row>
    <row r="3088" spans="1:10">
      <c r="A3088" s="259"/>
      <c r="B3088" s="259"/>
      <c r="C3088" s="259"/>
      <c r="D3088" s="259"/>
      <c r="E3088" s="259"/>
      <c r="F3088" s="270"/>
      <c r="G3088" s="259"/>
      <c r="H3088" s="259"/>
      <c r="I3088" s="259"/>
      <c r="J3088" s="259"/>
    </row>
    <row r="3089" spans="1:10">
      <c r="A3089" s="259"/>
      <c r="B3089" s="259"/>
      <c r="C3089" s="259"/>
      <c r="D3089" s="259"/>
      <c r="E3089" s="259"/>
      <c r="F3089" s="270"/>
      <c r="G3089" s="259"/>
      <c r="H3089" s="259"/>
      <c r="I3089" s="259"/>
      <c r="J3089" s="259"/>
    </row>
    <row r="3090" spans="1:10">
      <c r="A3090" s="259"/>
      <c r="B3090" s="259"/>
      <c r="C3090" s="259"/>
      <c r="D3090" s="259"/>
      <c r="E3090" s="259"/>
      <c r="F3090" s="270"/>
      <c r="G3090" s="259"/>
      <c r="H3090" s="259"/>
      <c r="I3090" s="259"/>
      <c r="J3090" s="259"/>
    </row>
    <row r="3091" spans="1:10">
      <c r="A3091" s="259"/>
      <c r="B3091" s="259"/>
      <c r="C3091" s="259"/>
      <c r="D3091" s="259"/>
      <c r="E3091" s="259"/>
      <c r="F3091" s="270"/>
      <c r="G3091" s="259"/>
      <c r="H3091" s="259"/>
      <c r="I3091" s="259"/>
      <c r="J3091" s="259"/>
    </row>
    <row r="3092" spans="1:10">
      <c r="A3092" s="259"/>
      <c r="B3092" s="259"/>
      <c r="C3092" s="259"/>
      <c r="D3092" s="259"/>
      <c r="E3092" s="259"/>
      <c r="F3092" s="270"/>
      <c r="G3092" s="259"/>
      <c r="H3092" s="259"/>
      <c r="I3092" s="259"/>
      <c r="J3092" s="259"/>
    </row>
    <row r="3093" spans="1:10">
      <c r="A3093" s="259"/>
      <c r="B3093" s="259"/>
      <c r="C3093" s="259"/>
      <c r="D3093" s="259"/>
      <c r="E3093" s="259"/>
      <c r="F3093" s="270"/>
      <c r="G3093" s="259"/>
      <c r="H3093" s="259"/>
      <c r="I3093" s="259"/>
      <c r="J3093" s="259"/>
    </row>
    <row r="3094" spans="1:10">
      <c r="A3094" s="259"/>
      <c r="B3094" s="259"/>
      <c r="C3094" s="259"/>
      <c r="D3094" s="259"/>
      <c r="E3094" s="259"/>
      <c r="F3094" s="270"/>
      <c r="G3094" s="259"/>
      <c r="H3094" s="259"/>
      <c r="I3094" s="259"/>
      <c r="J3094" s="259"/>
    </row>
    <row r="3095" spans="1:10">
      <c r="A3095" s="259"/>
      <c r="B3095" s="259"/>
      <c r="C3095" s="259"/>
      <c r="D3095" s="259"/>
      <c r="E3095" s="259"/>
      <c r="F3095" s="270"/>
      <c r="G3095" s="259"/>
      <c r="H3095" s="259"/>
      <c r="I3095" s="259"/>
      <c r="J3095" s="259"/>
    </row>
    <row r="3096" spans="1:10">
      <c r="A3096" s="259"/>
      <c r="B3096" s="259"/>
      <c r="C3096" s="259"/>
      <c r="D3096" s="259"/>
      <c r="E3096" s="259"/>
      <c r="F3096" s="270"/>
      <c r="G3096" s="259"/>
      <c r="H3096" s="259"/>
      <c r="I3096" s="259"/>
      <c r="J3096" s="259"/>
    </row>
    <row r="3097" spans="1:10">
      <c r="A3097" s="259"/>
      <c r="B3097" s="259"/>
      <c r="C3097" s="259"/>
      <c r="D3097" s="259"/>
      <c r="E3097" s="259"/>
      <c r="F3097" s="270"/>
      <c r="G3097" s="259"/>
      <c r="H3097" s="259"/>
      <c r="I3097" s="259"/>
      <c r="J3097" s="259"/>
    </row>
    <row r="3098" spans="1:10">
      <c r="A3098" s="259"/>
      <c r="B3098" s="259"/>
      <c r="C3098" s="259"/>
      <c r="D3098" s="259"/>
      <c r="E3098" s="259"/>
      <c r="F3098" s="270"/>
      <c r="G3098" s="259"/>
      <c r="H3098" s="259"/>
      <c r="I3098" s="259"/>
      <c r="J3098" s="259"/>
    </row>
    <row r="3099" spans="1:10">
      <c r="A3099" s="259"/>
      <c r="B3099" s="259"/>
      <c r="C3099" s="259"/>
      <c r="D3099" s="259"/>
      <c r="E3099" s="259"/>
      <c r="F3099" s="270"/>
      <c r="G3099" s="259"/>
      <c r="H3099" s="259"/>
      <c r="I3099" s="259"/>
      <c r="J3099" s="259"/>
    </row>
    <row r="3100" spans="1:10">
      <c r="A3100" s="259"/>
      <c r="B3100" s="259"/>
      <c r="C3100" s="259"/>
      <c r="D3100" s="259"/>
      <c r="E3100" s="259"/>
      <c r="F3100" s="270"/>
      <c r="G3100" s="259"/>
      <c r="H3100" s="259"/>
      <c r="I3100" s="259"/>
      <c r="J3100" s="259"/>
    </row>
    <row r="3101" spans="1:10">
      <c r="A3101" s="259"/>
      <c r="B3101" s="259"/>
      <c r="C3101" s="259"/>
      <c r="D3101" s="259"/>
      <c r="E3101" s="259"/>
      <c r="F3101" s="270"/>
      <c r="G3101" s="259"/>
      <c r="H3101" s="259"/>
      <c r="I3101" s="259"/>
      <c r="J3101" s="259"/>
    </row>
    <row r="3102" spans="1:10">
      <c r="A3102" s="259"/>
      <c r="B3102" s="259"/>
      <c r="C3102" s="259"/>
      <c r="D3102" s="259"/>
      <c r="E3102" s="259"/>
      <c r="F3102" s="270"/>
      <c r="G3102" s="259"/>
      <c r="H3102" s="259"/>
      <c r="I3102" s="259"/>
      <c r="J3102" s="259"/>
    </row>
    <row r="3103" spans="1:10">
      <c r="A3103" s="259"/>
      <c r="B3103" s="259"/>
      <c r="C3103" s="259"/>
      <c r="D3103" s="259"/>
      <c r="E3103" s="259"/>
      <c r="F3103" s="270"/>
      <c r="G3103" s="259"/>
      <c r="H3103" s="259"/>
      <c r="I3103" s="259"/>
      <c r="J3103" s="259"/>
    </row>
    <row r="3104" spans="1:10">
      <c r="A3104" s="259"/>
      <c r="B3104" s="259"/>
      <c r="C3104" s="259"/>
      <c r="D3104" s="259"/>
      <c r="E3104" s="259"/>
      <c r="F3104" s="270"/>
      <c r="G3104" s="259"/>
      <c r="H3104" s="259"/>
      <c r="I3104" s="259"/>
      <c r="J3104" s="259"/>
    </row>
    <row r="3105" spans="1:10">
      <c r="A3105" s="259"/>
      <c r="B3105" s="259"/>
      <c r="C3105" s="259"/>
      <c r="D3105" s="259"/>
      <c r="E3105" s="259"/>
      <c r="F3105" s="270"/>
      <c r="G3105" s="259"/>
      <c r="H3105" s="259"/>
      <c r="I3105" s="259"/>
      <c r="J3105" s="259"/>
    </row>
    <row r="3106" spans="1:10">
      <c r="A3106" s="259"/>
      <c r="B3106" s="259"/>
      <c r="C3106" s="259"/>
      <c r="D3106" s="259"/>
      <c r="E3106" s="259"/>
      <c r="F3106" s="270"/>
      <c r="G3106" s="259"/>
      <c r="H3106" s="259"/>
      <c r="I3106" s="259"/>
      <c r="J3106" s="259"/>
    </row>
    <row r="3107" spans="1:10">
      <c r="A3107" s="259"/>
      <c r="B3107" s="259"/>
      <c r="C3107" s="259"/>
      <c r="D3107" s="259"/>
      <c r="E3107" s="259"/>
      <c r="F3107" s="270"/>
      <c r="G3107" s="259"/>
      <c r="H3107" s="259"/>
      <c r="I3107" s="259"/>
      <c r="J3107" s="259"/>
    </row>
    <row r="3108" spans="1:10">
      <c r="A3108" s="259"/>
      <c r="B3108" s="259"/>
      <c r="C3108" s="259"/>
      <c r="D3108" s="259"/>
      <c r="E3108" s="259"/>
      <c r="F3108" s="270"/>
      <c r="G3108" s="259"/>
      <c r="H3108" s="259"/>
      <c r="I3108" s="259"/>
      <c r="J3108" s="259"/>
    </row>
    <row r="3109" spans="1:10">
      <c r="A3109" s="259"/>
      <c r="B3109" s="259"/>
      <c r="C3109" s="259"/>
      <c r="D3109" s="259"/>
      <c r="E3109" s="259"/>
      <c r="F3109" s="270"/>
      <c r="G3109" s="259"/>
      <c r="H3109" s="259"/>
      <c r="I3109" s="259"/>
      <c r="J3109" s="259"/>
    </row>
    <row r="3110" spans="1:10">
      <c r="A3110" s="259"/>
      <c r="B3110" s="259"/>
      <c r="C3110" s="259"/>
      <c r="D3110" s="259"/>
      <c r="E3110" s="259"/>
      <c r="F3110" s="270"/>
      <c r="G3110" s="259"/>
      <c r="H3110" s="259"/>
      <c r="I3110" s="259"/>
      <c r="J3110" s="259"/>
    </row>
    <row r="3111" spans="1:10">
      <c r="A3111" s="259"/>
      <c r="B3111" s="259"/>
      <c r="C3111" s="259"/>
      <c r="D3111" s="259"/>
      <c r="E3111" s="259"/>
      <c r="F3111" s="270"/>
      <c r="G3111" s="259"/>
      <c r="H3111" s="259"/>
      <c r="I3111" s="259"/>
      <c r="J3111" s="259"/>
    </row>
    <row r="3112" spans="1:10">
      <c r="A3112" s="259"/>
      <c r="B3112" s="259"/>
      <c r="C3112" s="259"/>
      <c r="D3112" s="259"/>
      <c r="E3112" s="259"/>
      <c r="F3112" s="270"/>
      <c r="G3112" s="259"/>
      <c r="H3112" s="259"/>
      <c r="I3112" s="259"/>
      <c r="J3112" s="259"/>
    </row>
    <row r="3113" spans="1:10">
      <c r="A3113" s="259"/>
      <c r="B3113" s="259"/>
      <c r="C3113" s="259"/>
      <c r="D3113" s="259"/>
      <c r="E3113" s="259"/>
      <c r="F3113" s="270"/>
      <c r="G3113" s="259"/>
      <c r="H3113" s="259"/>
      <c r="I3113" s="259"/>
      <c r="J3113" s="259"/>
    </row>
    <row r="3114" spans="1:10">
      <c r="A3114" s="259"/>
      <c r="B3114" s="259"/>
      <c r="C3114" s="259"/>
      <c r="D3114" s="259"/>
      <c r="E3114" s="259"/>
      <c r="F3114" s="270"/>
      <c r="G3114" s="259"/>
      <c r="H3114" s="259"/>
      <c r="I3114" s="259"/>
      <c r="J3114" s="259"/>
    </row>
    <row r="3115" spans="1:10">
      <c r="A3115" s="259"/>
      <c r="B3115" s="259"/>
      <c r="C3115" s="259"/>
      <c r="D3115" s="259"/>
      <c r="E3115" s="259"/>
      <c r="F3115" s="270"/>
      <c r="G3115" s="259"/>
      <c r="H3115" s="259"/>
      <c r="I3115" s="259"/>
      <c r="J3115" s="259"/>
    </row>
    <row r="3116" spans="1:10">
      <c r="A3116" s="259"/>
      <c r="B3116" s="259"/>
      <c r="C3116" s="259"/>
      <c r="D3116" s="259"/>
      <c r="E3116" s="259"/>
      <c r="F3116" s="270"/>
      <c r="G3116" s="259"/>
      <c r="H3116" s="259"/>
      <c r="I3116" s="259"/>
      <c r="J3116" s="259"/>
    </row>
    <row r="3117" spans="1:10">
      <c r="A3117" s="259"/>
      <c r="B3117" s="259"/>
      <c r="C3117" s="259"/>
      <c r="D3117" s="259"/>
      <c r="E3117" s="259"/>
      <c r="F3117" s="270"/>
      <c r="G3117" s="259"/>
      <c r="H3117" s="259"/>
      <c r="I3117" s="259"/>
      <c r="J3117" s="259"/>
    </row>
    <row r="3118" spans="1:10">
      <c r="A3118" s="259"/>
      <c r="B3118" s="259"/>
      <c r="C3118" s="259"/>
      <c r="D3118" s="259"/>
      <c r="E3118" s="259"/>
      <c r="F3118" s="270"/>
      <c r="G3118" s="259"/>
      <c r="H3118" s="259"/>
      <c r="I3118" s="259"/>
      <c r="J3118" s="259"/>
    </row>
    <row r="3119" spans="1:10">
      <c r="A3119" s="259"/>
      <c r="B3119" s="259"/>
      <c r="C3119" s="259"/>
      <c r="D3119" s="259"/>
      <c r="E3119" s="259"/>
      <c r="F3119" s="270"/>
      <c r="G3119" s="259"/>
      <c r="H3119" s="259"/>
      <c r="I3119" s="259"/>
      <c r="J3119" s="259"/>
    </row>
    <row r="3120" spans="1:10">
      <c r="A3120" s="259"/>
      <c r="B3120" s="259"/>
      <c r="C3120" s="259"/>
      <c r="D3120" s="259"/>
      <c r="E3120" s="259"/>
      <c r="F3120" s="270"/>
      <c r="G3120" s="259"/>
      <c r="H3120" s="259"/>
      <c r="I3120" s="259"/>
      <c r="J3120" s="259"/>
    </row>
    <row r="3121" spans="1:10">
      <c r="A3121" s="259"/>
      <c r="B3121" s="259"/>
      <c r="C3121" s="259"/>
      <c r="D3121" s="259"/>
      <c r="E3121" s="259"/>
      <c r="F3121" s="270"/>
      <c r="G3121" s="259"/>
      <c r="H3121" s="259"/>
      <c r="I3121" s="259"/>
      <c r="J3121" s="259"/>
    </row>
    <row r="3122" spans="1:10">
      <c r="A3122" s="259"/>
      <c r="B3122" s="259"/>
      <c r="C3122" s="259"/>
      <c r="D3122" s="259"/>
      <c r="E3122" s="259"/>
      <c r="F3122" s="270"/>
      <c r="G3122" s="259"/>
      <c r="H3122" s="259"/>
      <c r="I3122" s="259"/>
      <c r="J3122" s="259"/>
    </row>
    <row r="3123" spans="1:10">
      <c r="A3123" s="259"/>
      <c r="B3123" s="259"/>
      <c r="C3123" s="259"/>
      <c r="D3123" s="259"/>
      <c r="E3123" s="259"/>
      <c r="F3123" s="270"/>
      <c r="G3123" s="259"/>
      <c r="H3123" s="259"/>
      <c r="I3123" s="259"/>
      <c r="J3123" s="259"/>
    </row>
    <row r="3124" spans="1:10">
      <c r="A3124" s="259"/>
      <c r="B3124" s="259"/>
      <c r="C3124" s="259"/>
      <c r="D3124" s="259"/>
      <c r="E3124" s="259"/>
      <c r="F3124" s="270"/>
      <c r="G3124" s="259"/>
      <c r="H3124" s="259"/>
      <c r="I3124" s="259"/>
      <c r="J3124" s="259"/>
    </row>
    <row r="3125" spans="1:10">
      <c r="A3125" s="259"/>
      <c r="B3125" s="259"/>
      <c r="C3125" s="259"/>
      <c r="D3125" s="259"/>
      <c r="E3125" s="259"/>
      <c r="F3125" s="270"/>
      <c r="G3125" s="259"/>
      <c r="H3125" s="259"/>
      <c r="I3125" s="259"/>
      <c r="J3125" s="259"/>
    </row>
    <row r="3126" spans="1:10">
      <c r="A3126" s="259"/>
      <c r="B3126" s="259"/>
      <c r="C3126" s="259"/>
      <c r="D3126" s="259"/>
      <c r="E3126" s="259"/>
      <c r="F3126" s="270"/>
      <c r="G3126" s="259"/>
      <c r="H3126" s="259"/>
      <c r="I3126" s="259"/>
      <c r="J3126" s="259"/>
    </row>
    <row r="3127" spans="1:10">
      <c r="A3127" s="259"/>
      <c r="B3127" s="259"/>
      <c r="C3127" s="259"/>
      <c r="D3127" s="259"/>
      <c r="E3127" s="259"/>
      <c r="F3127" s="270"/>
      <c r="G3127" s="259"/>
      <c r="H3127" s="259"/>
      <c r="I3127" s="259"/>
      <c r="J3127" s="259"/>
    </row>
    <row r="3128" spans="1:10">
      <c r="A3128" s="259"/>
      <c r="B3128" s="259"/>
      <c r="C3128" s="259"/>
      <c r="D3128" s="259"/>
      <c r="E3128" s="259"/>
      <c r="F3128" s="270"/>
      <c r="G3128" s="259"/>
      <c r="H3128" s="259"/>
      <c r="I3128" s="259"/>
      <c r="J3128" s="259"/>
    </row>
    <row r="3129" spans="1:10">
      <c r="A3129" s="259"/>
      <c r="B3129" s="259"/>
      <c r="C3129" s="259"/>
      <c r="D3129" s="259"/>
      <c r="E3129" s="259"/>
      <c r="F3129" s="270"/>
      <c r="G3129" s="259"/>
      <c r="H3129" s="259"/>
      <c r="I3129" s="259"/>
      <c r="J3129" s="259"/>
    </row>
    <row r="3130" spans="1:10">
      <c r="A3130" s="259"/>
      <c r="B3130" s="259"/>
      <c r="C3130" s="259"/>
      <c r="D3130" s="259"/>
      <c r="E3130" s="259"/>
      <c r="F3130" s="270"/>
      <c r="G3130" s="259"/>
      <c r="H3130" s="259"/>
      <c r="I3130" s="259"/>
      <c r="J3130" s="259"/>
    </row>
    <row r="3131" spans="1:10">
      <c r="A3131" s="259"/>
      <c r="B3131" s="259"/>
      <c r="C3131" s="259"/>
      <c r="D3131" s="259"/>
      <c r="E3131" s="259"/>
      <c r="F3131" s="270"/>
      <c r="G3131" s="259"/>
      <c r="H3131" s="259"/>
      <c r="I3131" s="259"/>
      <c r="J3131" s="259"/>
    </row>
    <row r="3132" spans="1:10">
      <c r="A3132" s="259"/>
      <c r="B3132" s="259"/>
      <c r="C3132" s="259"/>
      <c r="D3132" s="259"/>
      <c r="E3132" s="259"/>
      <c r="F3132" s="270"/>
      <c r="G3132" s="259"/>
      <c r="H3132" s="259"/>
      <c r="I3132" s="259"/>
      <c r="J3132" s="259"/>
    </row>
    <row r="3133" spans="1:10">
      <c r="A3133" s="259"/>
      <c r="B3133" s="259"/>
      <c r="C3133" s="259"/>
      <c r="D3133" s="259"/>
      <c r="E3133" s="259"/>
      <c r="F3133" s="270"/>
      <c r="G3133" s="259"/>
      <c r="H3133" s="259"/>
      <c r="I3133" s="259"/>
      <c r="J3133" s="259"/>
    </row>
    <row r="3134" spans="1:10">
      <c r="A3134" s="259"/>
      <c r="B3134" s="259"/>
      <c r="C3134" s="259"/>
      <c r="D3134" s="259"/>
      <c r="E3134" s="259"/>
      <c r="F3134" s="270"/>
      <c r="G3134" s="259"/>
      <c r="H3134" s="259"/>
      <c r="I3134" s="259"/>
      <c r="J3134" s="259"/>
    </row>
    <row r="3135" spans="1:10">
      <c r="A3135" s="259"/>
      <c r="B3135" s="259"/>
      <c r="C3135" s="259"/>
      <c r="D3135" s="259"/>
      <c r="E3135" s="259"/>
      <c r="F3135" s="270"/>
      <c r="G3135" s="259"/>
      <c r="H3135" s="259"/>
      <c r="I3135" s="259"/>
      <c r="J3135" s="259"/>
    </row>
    <row r="3136" spans="1:10">
      <c r="A3136" s="259"/>
      <c r="B3136" s="259"/>
      <c r="C3136" s="259"/>
      <c r="D3136" s="259"/>
      <c r="E3136" s="259"/>
      <c r="F3136" s="270"/>
      <c r="G3136" s="259"/>
      <c r="H3136" s="259"/>
      <c r="I3136" s="259"/>
      <c r="J3136" s="259"/>
    </row>
    <row r="3137" spans="1:10">
      <c r="A3137" s="259"/>
      <c r="B3137" s="259"/>
      <c r="C3137" s="259"/>
      <c r="D3137" s="259"/>
      <c r="E3137" s="259"/>
      <c r="F3137" s="270"/>
      <c r="G3137" s="259"/>
      <c r="H3137" s="259"/>
      <c r="I3137" s="259"/>
      <c r="J3137" s="259"/>
    </row>
    <row r="3138" spans="1:10">
      <c r="A3138" s="259"/>
      <c r="B3138" s="259"/>
      <c r="C3138" s="259"/>
      <c r="D3138" s="259"/>
      <c r="E3138" s="259"/>
      <c r="F3138" s="270"/>
      <c r="G3138" s="259"/>
      <c r="H3138" s="259"/>
      <c r="I3138" s="259"/>
      <c r="J3138" s="259"/>
    </row>
    <row r="3139" spans="1:10">
      <c r="A3139" s="259"/>
      <c r="B3139" s="259"/>
      <c r="C3139" s="259"/>
      <c r="D3139" s="259"/>
      <c r="E3139" s="259"/>
      <c r="F3139" s="270"/>
      <c r="G3139" s="259"/>
      <c r="H3139" s="259"/>
      <c r="I3139" s="259"/>
      <c r="J3139" s="259"/>
    </row>
    <row r="3140" spans="1:10">
      <c r="A3140" s="259"/>
      <c r="B3140" s="259"/>
      <c r="C3140" s="259"/>
      <c r="D3140" s="259"/>
      <c r="E3140" s="259"/>
      <c r="F3140" s="270"/>
      <c r="G3140" s="259"/>
      <c r="H3140" s="259"/>
      <c r="I3140" s="259"/>
      <c r="J3140" s="259"/>
    </row>
    <row r="3141" spans="1:10">
      <c r="A3141" s="259"/>
      <c r="B3141" s="259"/>
      <c r="C3141" s="259"/>
      <c r="D3141" s="259"/>
      <c r="E3141" s="259"/>
      <c r="F3141" s="270"/>
      <c r="G3141" s="259"/>
      <c r="H3141" s="259"/>
      <c r="I3141" s="259"/>
      <c r="J3141" s="259"/>
    </row>
    <row r="3142" spans="1:10">
      <c r="A3142" s="259"/>
      <c r="B3142" s="259"/>
      <c r="C3142" s="259"/>
      <c r="D3142" s="259"/>
      <c r="E3142" s="259"/>
      <c r="F3142" s="270"/>
      <c r="G3142" s="259"/>
      <c r="H3142" s="259"/>
      <c r="I3142" s="259"/>
      <c r="J3142" s="259"/>
    </row>
    <row r="3143" spans="1:10">
      <c r="A3143" s="259"/>
      <c r="B3143" s="259"/>
      <c r="C3143" s="259"/>
      <c r="D3143" s="259"/>
      <c r="E3143" s="259"/>
      <c r="F3143" s="270"/>
      <c r="G3143" s="259"/>
      <c r="H3143" s="259"/>
      <c r="I3143" s="259"/>
      <c r="J3143" s="259"/>
    </row>
    <row r="3144" spans="1:10">
      <c r="A3144" s="259"/>
      <c r="B3144" s="259"/>
      <c r="C3144" s="259"/>
      <c r="D3144" s="259"/>
      <c r="E3144" s="259"/>
      <c r="F3144" s="270"/>
      <c r="G3144" s="259"/>
      <c r="H3144" s="259"/>
      <c r="I3144" s="259"/>
      <c r="J3144" s="259"/>
    </row>
    <row r="3145" spans="1:10">
      <c r="A3145" s="259"/>
      <c r="B3145" s="259"/>
      <c r="C3145" s="259"/>
      <c r="D3145" s="259"/>
      <c r="E3145" s="259"/>
      <c r="F3145" s="270"/>
      <c r="G3145" s="259"/>
      <c r="H3145" s="259"/>
      <c r="I3145" s="259"/>
      <c r="J3145" s="259"/>
    </row>
    <row r="3146" spans="1:10">
      <c r="A3146" s="259"/>
      <c r="B3146" s="259"/>
      <c r="C3146" s="259"/>
      <c r="D3146" s="259"/>
      <c r="E3146" s="259"/>
      <c r="F3146" s="270"/>
      <c r="G3146" s="259"/>
      <c r="H3146" s="259"/>
      <c r="I3146" s="259"/>
      <c r="J3146" s="259"/>
    </row>
    <row r="3147" spans="1:10">
      <c r="A3147" s="259"/>
      <c r="B3147" s="259"/>
      <c r="C3147" s="259"/>
      <c r="D3147" s="259"/>
      <c r="E3147" s="259"/>
      <c r="F3147" s="270"/>
      <c r="G3147" s="259"/>
      <c r="H3147" s="259"/>
      <c r="I3147" s="259"/>
      <c r="J3147" s="259"/>
    </row>
    <row r="3148" spans="1:10">
      <c r="A3148" s="259"/>
      <c r="B3148" s="259"/>
      <c r="C3148" s="259"/>
      <c r="D3148" s="259"/>
      <c r="E3148" s="259"/>
      <c r="F3148" s="270"/>
      <c r="G3148" s="259"/>
      <c r="H3148" s="259"/>
      <c r="I3148" s="259"/>
      <c r="J3148" s="259"/>
    </row>
    <row r="3149" spans="1:10">
      <c r="A3149" s="259"/>
      <c r="B3149" s="259"/>
      <c r="C3149" s="259"/>
      <c r="D3149" s="259"/>
      <c r="E3149" s="259"/>
      <c r="F3149" s="270"/>
      <c r="G3149" s="259"/>
      <c r="H3149" s="259"/>
      <c r="I3149" s="259"/>
      <c r="J3149" s="259"/>
    </row>
    <row r="3150" spans="1:10">
      <c r="A3150" s="259"/>
      <c r="B3150" s="259"/>
      <c r="C3150" s="259"/>
      <c r="D3150" s="259"/>
      <c r="E3150" s="259"/>
      <c r="F3150" s="270"/>
      <c r="G3150" s="259"/>
      <c r="H3150" s="259"/>
      <c r="I3150" s="259"/>
      <c r="J3150" s="259"/>
    </row>
    <row r="3151" spans="1:10">
      <c r="A3151" s="259"/>
      <c r="B3151" s="259"/>
      <c r="C3151" s="259"/>
      <c r="D3151" s="259"/>
      <c r="E3151" s="259"/>
      <c r="F3151" s="270"/>
      <c r="G3151" s="259"/>
      <c r="H3151" s="259"/>
      <c r="I3151" s="259"/>
      <c r="J3151" s="259"/>
    </row>
    <row r="3152" spans="1:10">
      <c r="A3152" s="259"/>
      <c r="B3152" s="259"/>
      <c r="C3152" s="259"/>
      <c r="D3152" s="259"/>
      <c r="E3152" s="259"/>
      <c r="F3152" s="270"/>
      <c r="G3152" s="259"/>
      <c r="H3152" s="259"/>
      <c r="I3152" s="259"/>
      <c r="J3152" s="259"/>
    </row>
    <row r="3153" spans="1:10">
      <c r="A3153" s="259"/>
      <c r="B3153" s="259"/>
      <c r="C3153" s="259"/>
      <c r="D3153" s="259"/>
      <c r="E3153" s="259"/>
      <c r="F3153" s="270"/>
      <c r="G3153" s="259"/>
      <c r="H3153" s="259"/>
      <c r="I3153" s="259"/>
      <c r="J3153" s="259"/>
    </row>
    <row r="3154" spans="1:10">
      <c r="A3154" s="259"/>
      <c r="B3154" s="259"/>
      <c r="C3154" s="259"/>
      <c r="D3154" s="259"/>
      <c r="E3154" s="259"/>
      <c r="F3154" s="270"/>
      <c r="G3154" s="259"/>
      <c r="H3154" s="259"/>
      <c r="I3154" s="259"/>
      <c r="J3154" s="259"/>
    </row>
    <row r="3155" spans="1:10">
      <c r="A3155" s="259"/>
      <c r="B3155" s="259"/>
      <c r="C3155" s="259"/>
      <c r="D3155" s="259"/>
      <c r="E3155" s="259"/>
      <c r="F3155" s="270"/>
      <c r="G3155" s="259"/>
      <c r="H3155" s="259"/>
      <c r="I3155" s="259"/>
      <c r="J3155" s="259"/>
    </row>
    <row r="3156" spans="1:10">
      <c r="A3156" s="259"/>
      <c r="B3156" s="259"/>
      <c r="C3156" s="259"/>
      <c r="D3156" s="259"/>
      <c r="E3156" s="259"/>
      <c r="F3156" s="270"/>
      <c r="G3156" s="259"/>
      <c r="H3156" s="259"/>
      <c r="I3156" s="259"/>
      <c r="J3156" s="259"/>
    </row>
    <row r="3157" spans="1:10">
      <c r="A3157" s="259"/>
      <c r="B3157" s="259"/>
      <c r="C3157" s="259"/>
      <c r="D3157" s="259"/>
      <c r="E3157" s="259"/>
      <c r="F3157" s="270"/>
      <c r="G3157" s="259"/>
      <c r="H3157" s="259"/>
      <c r="I3157" s="259"/>
      <c r="J3157" s="259"/>
    </row>
    <row r="3158" spans="1:10">
      <c r="A3158" s="259"/>
      <c r="B3158" s="259"/>
      <c r="C3158" s="259"/>
      <c r="D3158" s="259"/>
      <c r="E3158" s="259"/>
      <c r="F3158" s="270"/>
      <c r="G3158" s="259"/>
      <c r="H3158" s="259"/>
      <c r="I3158" s="259"/>
      <c r="J3158" s="259"/>
    </row>
    <row r="3159" spans="1:10">
      <c r="A3159" s="259"/>
      <c r="B3159" s="259"/>
      <c r="C3159" s="259"/>
      <c r="D3159" s="259"/>
      <c r="E3159" s="259"/>
      <c r="F3159" s="270"/>
      <c r="G3159" s="259"/>
      <c r="H3159" s="259"/>
      <c r="I3159" s="259"/>
      <c r="J3159" s="259"/>
    </row>
    <row r="3160" spans="1:10">
      <c r="A3160" s="259"/>
      <c r="B3160" s="259"/>
      <c r="C3160" s="259"/>
      <c r="D3160" s="259"/>
      <c r="E3160" s="259"/>
      <c r="F3160" s="270"/>
      <c r="G3160" s="259"/>
      <c r="H3160" s="259"/>
      <c r="I3160" s="259"/>
      <c r="J3160" s="259"/>
    </row>
    <row r="3161" spans="1:10">
      <c r="A3161" s="259"/>
      <c r="B3161" s="259"/>
      <c r="C3161" s="259"/>
      <c r="D3161" s="259"/>
      <c r="E3161" s="259"/>
      <c r="F3161" s="270"/>
      <c r="G3161" s="259"/>
      <c r="H3161" s="259"/>
      <c r="I3161" s="259"/>
      <c r="J3161" s="259"/>
    </row>
    <row r="3162" spans="1:10">
      <c r="A3162" s="259"/>
      <c r="B3162" s="259"/>
      <c r="C3162" s="259"/>
      <c r="D3162" s="259"/>
      <c r="E3162" s="259"/>
      <c r="F3162" s="270"/>
      <c r="G3162" s="259"/>
      <c r="H3162" s="259"/>
      <c r="I3162" s="259"/>
      <c r="J3162" s="259"/>
    </row>
    <row r="3163" spans="1:10">
      <c r="A3163" s="259"/>
      <c r="B3163" s="259"/>
      <c r="C3163" s="259"/>
      <c r="D3163" s="259"/>
      <c r="E3163" s="259"/>
      <c r="F3163" s="270"/>
      <c r="G3163" s="259"/>
      <c r="H3163" s="259"/>
      <c r="I3163" s="259"/>
      <c r="J3163" s="259"/>
    </row>
    <row r="3164" spans="1:10">
      <c r="A3164" s="259"/>
      <c r="B3164" s="259"/>
      <c r="C3164" s="259"/>
      <c r="D3164" s="259"/>
      <c r="E3164" s="259"/>
      <c r="F3164" s="270"/>
      <c r="G3164" s="259"/>
      <c r="H3164" s="259"/>
      <c r="I3164" s="259"/>
      <c r="J3164" s="259"/>
    </row>
    <row r="3165" spans="1:10">
      <c r="A3165" s="259"/>
      <c r="B3165" s="259"/>
      <c r="C3165" s="259"/>
      <c r="D3165" s="259"/>
      <c r="E3165" s="259"/>
      <c r="F3165" s="270"/>
      <c r="G3165" s="259"/>
      <c r="H3165" s="259"/>
      <c r="I3165" s="259"/>
      <c r="J3165" s="259"/>
    </row>
    <row r="3166" spans="1:10">
      <c r="A3166" s="259"/>
      <c r="B3166" s="259"/>
      <c r="C3166" s="259"/>
      <c r="D3166" s="259"/>
      <c r="E3166" s="259"/>
      <c r="F3166" s="270"/>
      <c r="G3166" s="259"/>
      <c r="H3166" s="259"/>
      <c r="I3166" s="259"/>
      <c r="J3166" s="259"/>
    </row>
    <row r="3167" spans="1:10">
      <c r="A3167" s="259"/>
      <c r="B3167" s="259"/>
      <c r="C3167" s="259"/>
      <c r="D3167" s="259"/>
      <c r="E3167" s="259"/>
      <c r="F3167" s="270"/>
      <c r="G3167" s="259"/>
      <c r="H3167" s="259"/>
      <c r="I3167" s="259"/>
      <c r="J3167" s="259"/>
    </row>
    <row r="3168" spans="1:10">
      <c r="A3168" s="259"/>
      <c r="B3168" s="259"/>
      <c r="C3168" s="259"/>
      <c r="D3168" s="259"/>
      <c r="E3168" s="259"/>
      <c r="F3168" s="270"/>
      <c r="G3168" s="259"/>
      <c r="H3168" s="259"/>
      <c r="I3168" s="259"/>
      <c r="J3168" s="259"/>
    </row>
    <row r="3169" spans="1:10">
      <c r="A3169" s="259"/>
      <c r="B3169" s="259"/>
      <c r="C3169" s="259"/>
      <c r="D3169" s="259"/>
      <c r="E3169" s="259"/>
      <c r="F3169" s="270"/>
      <c r="G3169" s="259"/>
      <c r="H3169" s="259"/>
      <c r="I3169" s="259"/>
      <c r="J3169" s="259"/>
    </row>
    <row r="3170" spans="1:10">
      <c r="A3170" s="259"/>
      <c r="B3170" s="259"/>
      <c r="C3170" s="259"/>
      <c r="D3170" s="259"/>
      <c r="E3170" s="259"/>
      <c r="F3170" s="270"/>
      <c r="G3170" s="259"/>
      <c r="H3170" s="259"/>
      <c r="I3170" s="259"/>
      <c r="J3170" s="259"/>
    </row>
    <row r="3171" spans="1:10">
      <c r="A3171" s="259"/>
      <c r="B3171" s="259"/>
      <c r="C3171" s="259"/>
      <c r="D3171" s="259"/>
      <c r="E3171" s="259"/>
      <c r="F3171" s="270"/>
      <c r="G3171" s="259"/>
      <c r="H3171" s="259"/>
      <c r="I3171" s="259"/>
      <c r="J3171" s="259"/>
    </row>
    <row r="3172" spans="1:10">
      <c r="A3172" s="259"/>
      <c r="B3172" s="259"/>
      <c r="C3172" s="259"/>
      <c r="D3172" s="259"/>
      <c r="E3172" s="259"/>
      <c r="F3172" s="270"/>
      <c r="G3172" s="259"/>
      <c r="H3172" s="259"/>
      <c r="I3172" s="259"/>
      <c r="J3172" s="259"/>
    </row>
    <row r="3173" spans="1:10">
      <c r="A3173" s="259"/>
      <c r="B3173" s="259"/>
      <c r="C3173" s="259"/>
      <c r="D3173" s="259"/>
      <c r="E3173" s="259"/>
      <c r="F3173" s="270"/>
      <c r="G3173" s="259"/>
      <c r="H3173" s="259"/>
      <c r="I3173" s="259"/>
      <c r="J3173" s="259"/>
    </row>
    <row r="3174" spans="1:10">
      <c r="A3174" s="259"/>
      <c r="B3174" s="259"/>
      <c r="C3174" s="259"/>
      <c r="D3174" s="259"/>
      <c r="E3174" s="259"/>
      <c r="F3174" s="270"/>
      <c r="G3174" s="259"/>
      <c r="H3174" s="259"/>
      <c r="I3174" s="259"/>
      <c r="J3174" s="259"/>
    </row>
    <row r="3175" spans="1:10">
      <c r="A3175" s="259"/>
      <c r="B3175" s="259"/>
      <c r="C3175" s="259"/>
      <c r="D3175" s="259"/>
      <c r="E3175" s="259"/>
      <c r="F3175" s="270"/>
      <c r="G3175" s="259"/>
      <c r="H3175" s="259"/>
      <c r="I3175" s="259"/>
      <c r="J3175" s="259"/>
    </row>
    <row r="3176" spans="1:10">
      <c r="A3176" s="259"/>
      <c r="B3176" s="259"/>
      <c r="C3176" s="259"/>
      <c r="D3176" s="259"/>
      <c r="E3176" s="259"/>
      <c r="F3176" s="270"/>
      <c r="G3176" s="259"/>
      <c r="H3176" s="259"/>
      <c r="I3176" s="259"/>
      <c r="J3176" s="259"/>
    </row>
    <row r="3177" spans="1:10">
      <c r="A3177" s="259"/>
      <c r="B3177" s="259"/>
      <c r="C3177" s="259"/>
      <c r="D3177" s="259"/>
      <c r="E3177" s="259"/>
      <c r="F3177" s="270"/>
      <c r="G3177" s="259"/>
      <c r="H3177" s="259"/>
      <c r="I3177" s="259"/>
      <c r="J3177" s="259"/>
    </row>
    <row r="3178" spans="1:10">
      <c r="A3178" s="259"/>
      <c r="B3178" s="259"/>
      <c r="C3178" s="259"/>
      <c r="D3178" s="259"/>
      <c r="E3178" s="259"/>
      <c r="F3178" s="270"/>
      <c r="G3178" s="259"/>
      <c r="H3178" s="259"/>
      <c r="I3178" s="259"/>
      <c r="J3178" s="259"/>
    </row>
    <row r="3179" spans="1:10">
      <c r="A3179" s="259"/>
      <c r="B3179" s="259"/>
      <c r="C3179" s="259"/>
      <c r="D3179" s="259"/>
      <c r="E3179" s="259"/>
      <c r="F3179" s="270"/>
      <c r="G3179" s="259"/>
      <c r="H3179" s="259"/>
      <c r="I3179" s="259"/>
      <c r="J3179" s="259"/>
    </row>
    <row r="3180" spans="1:10">
      <c r="A3180" s="259"/>
      <c r="B3180" s="259"/>
      <c r="C3180" s="259"/>
      <c r="D3180" s="259"/>
      <c r="E3180" s="259"/>
      <c r="F3180" s="270"/>
      <c r="G3180" s="259"/>
      <c r="H3180" s="259"/>
      <c r="I3180" s="259"/>
      <c r="J3180" s="259"/>
    </row>
    <row r="3181" spans="1:10">
      <c r="A3181" s="259"/>
      <c r="B3181" s="259"/>
      <c r="C3181" s="259"/>
      <c r="D3181" s="259"/>
      <c r="E3181" s="259"/>
      <c r="F3181" s="270"/>
      <c r="G3181" s="259"/>
      <c r="H3181" s="259"/>
      <c r="I3181" s="259"/>
      <c r="J3181" s="259"/>
    </row>
    <row r="3182" spans="1:10">
      <c r="A3182" s="259"/>
      <c r="B3182" s="259"/>
      <c r="C3182" s="259"/>
      <c r="D3182" s="259"/>
      <c r="E3182" s="259"/>
      <c r="F3182" s="270"/>
      <c r="G3182" s="259"/>
      <c r="H3182" s="259"/>
      <c r="I3182" s="259"/>
      <c r="J3182" s="259"/>
    </row>
    <row r="3183" spans="1:10">
      <c r="A3183" s="259"/>
      <c r="B3183" s="259"/>
      <c r="C3183" s="259"/>
      <c r="D3183" s="259"/>
      <c r="E3183" s="259"/>
      <c r="F3183" s="270"/>
      <c r="G3183" s="259"/>
      <c r="H3183" s="259"/>
      <c r="I3183" s="259"/>
      <c r="J3183" s="259"/>
    </row>
    <row r="3184" spans="1:10">
      <c r="A3184" s="259"/>
      <c r="B3184" s="259"/>
      <c r="C3184" s="259"/>
      <c r="D3184" s="259"/>
      <c r="E3184" s="259"/>
      <c r="F3184" s="270"/>
      <c r="G3184" s="259"/>
      <c r="H3184" s="259"/>
      <c r="I3184" s="259"/>
      <c r="J3184" s="259"/>
    </row>
    <row r="3185" spans="1:10">
      <c r="A3185" s="259"/>
      <c r="B3185" s="259"/>
      <c r="C3185" s="259"/>
      <c r="D3185" s="259"/>
      <c r="E3185" s="259"/>
      <c r="F3185" s="270"/>
      <c r="G3185" s="259"/>
      <c r="H3185" s="259"/>
      <c r="I3185" s="259"/>
      <c r="J3185" s="259"/>
    </row>
    <row r="3186" spans="1:10">
      <c r="A3186" s="259"/>
      <c r="B3186" s="259"/>
      <c r="C3186" s="259"/>
      <c r="D3186" s="259"/>
      <c r="E3186" s="259"/>
      <c r="F3186" s="270"/>
      <c r="G3186" s="259"/>
      <c r="H3186" s="259"/>
      <c r="I3186" s="259"/>
      <c r="J3186" s="259"/>
    </row>
    <row r="3187" spans="1:10">
      <c r="A3187" s="259"/>
      <c r="B3187" s="259"/>
      <c r="C3187" s="259"/>
      <c r="D3187" s="259"/>
      <c r="E3187" s="259"/>
      <c r="F3187" s="270"/>
      <c r="G3187" s="259"/>
      <c r="H3187" s="259"/>
      <c r="I3187" s="259"/>
      <c r="J3187" s="259"/>
    </row>
    <row r="3188" spans="1:10">
      <c r="A3188" s="259"/>
      <c r="B3188" s="259"/>
      <c r="C3188" s="259"/>
      <c r="D3188" s="259"/>
      <c r="E3188" s="259"/>
      <c r="F3188" s="270"/>
      <c r="G3188" s="259"/>
      <c r="H3188" s="259"/>
      <c r="I3188" s="259"/>
      <c r="J3188" s="259"/>
    </row>
    <row r="3189" spans="1:10">
      <c r="A3189" s="259"/>
      <c r="B3189" s="259"/>
      <c r="C3189" s="259"/>
      <c r="D3189" s="259"/>
      <c r="E3189" s="259"/>
      <c r="F3189" s="270"/>
      <c r="G3189" s="259"/>
      <c r="H3189" s="259"/>
      <c r="I3189" s="259"/>
      <c r="J3189" s="259"/>
    </row>
    <row r="3190" spans="1:10">
      <c r="A3190" s="259"/>
      <c r="B3190" s="259"/>
      <c r="C3190" s="259"/>
      <c r="D3190" s="259"/>
      <c r="E3190" s="259"/>
      <c r="F3190" s="270"/>
      <c r="G3190" s="259"/>
      <c r="H3190" s="259"/>
      <c r="I3190" s="259"/>
      <c r="J3190" s="259"/>
    </row>
    <row r="3191" spans="1:10">
      <c r="A3191" s="259"/>
      <c r="B3191" s="259"/>
      <c r="C3191" s="259"/>
      <c r="D3191" s="259"/>
      <c r="E3191" s="259"/>
      <c r="F3191" s="270"/>
      <c r="G3191" s="259"/>
      <c r="H3191" s="259"/>
      <c r="I3191" s="259"/>
      <c r="J3191" s="259"/>
    </row>
    <row r="3192" spans="1:10">
      <c r="A3192" s="259"/>
      <c r="B3192" s="259"/>
      <c r="C3192" s="259"/>
      <c r="D3192" s="259"/>
      <c r="E3192" s="259"/>
      <c r="F3192" s="270"/>
      <c r="G3192" s="259"/>
      <c r="H3192" s="259"/>
      <c r="I3192" s="259"/>
      <c r="J3192" s="259"/>
    </row>
    <row r="3193" spans="1:10">
      <c r="A3193" s="259"/>
      <c r="B3193" s="259"/>
      <c r="C3193" s="259"/>
      <c r="D3193" s="259"/>
      <c r="E3193" s="259"/>
      <c r="F3193" s="270"/>
      <c r="G3193" s="259"/>
      <c r="H3193" s="259"/>
      <c r="I3193" s="259"/>
      <c r="J3193" s="259"/>
    </row>
    <row r="3194" spans="1:10">
      <c r="A3194" s="259"/>
      <c r="B3194" s="259"/>
      <c r="C3194" s="259"/>
      <c r="D3194" s="259"/>
      <c r="E3194" s="259"/>
      <c r="F3194" s="270"/>
      <c r="G3194" s="259"/>
      <c r="H3194" s="259"/>
      <c r="I3194" s="259"/>
      <c r="J3194" s="259"/>
    </row>
    <row r="3195" spans="1:10">
      <c r="A3195" s="259"/>
      <c r="B3195" s="259"/>
      <c r="C3195" s="259"/>
      <c r="D3195" s="259"/>
      <c r="E3195" s="259"/>
      <c r="F3195" s="270"/>
      <c r="G3195" s="259"/>
      <c r="H3195" s="259"/>
      <c r="I3195" s="259"/>
      <c r="J3195" s="259"/>
    </row>
    <row r="3196" spans="1:10">
      <c r="A3196" s="259"/>
      <c r="B3196" s="259"/>
      <c r="C3196" s="259"/>
      <c r="D3196" s="259"/>
      <c r="E3196" s="259"/>
      <c r="F3196" s="270"/>
      <c r="G3196" s="259"/>
      <c r="H3196" s="259"/>
      <c r="I3196" s="259"/>
      <c r="J3196" s="259"/>
    </row>
    <row r="3197" spans="1:10">
      <c r="A3197" s="259"/>
      <c r="B3197" s="259"/>
      <c r="C3197" s="259"/>
      <c r="D3197" s="259"/>
      <c r="E3197" s="259"/>
      <c r="F3197" s="270"/>
      <c r="G3197" s="259"/>
      <c r="H3197" s="259"/>
      <c r="I3197" s="259"/>
      <c r="J3197" s="259"/>
    </row>
    <row r="3198" spans="1:10">
      <c r="A3198" s="259"/>
      <c r="B3198" s="259"/>
      <c r="C3198" s="259"/>
      <c r="D3198" s="259"/>
      <c r="E3198" s="259"/>
      <c r="F3198" s="270"/>
      <c r="G3198" s="259"/>
      <c r="H3198" s="259"/>
      <c r="I3198" s="259"/>
      <c r="J3198" s="259"/>
    </row>
    <row r="3199" spans="1:10">
      <c r="A3199" s="259"/>
      <c r="B3199" s="259"/>
      <c r="C3199" s="259"/>
      <c r="D3199" s="259"/>
      <c r="E3199" s="259"/>
      <c r="F3199" s="270"/>
      <c r="G3199" s="259"/>
      <c r="H3199" s="259"/>
      <c r="I3199" s="259"/>
      <c r="J3199" s="259"/>
    </row>
    <row r="3200" spans="1:10">
      <c r="A3200" s="259"/>
      <c r="B3200" s="259"/>
      <c r="C3200" s="259"/>
      <c r="D3200" s="259"/>
      <c r="E3200" s="259"/>
      <c r="F3200" s="270"/>
      <c r="G3200" s="259"/>
      <c r="H3200" s="259"/>
      <c r="I3200" s="259"/>
      <c r="J3200" s="259"/>
    </row>
    <row r="3201" spans="1:10">
      <c r="A3201" s="259"/>
      <c r="B3201" s="259"/>
      <c r="C3201" s="259"/>
      <c r="D3201" s="259"/>
      <c r="E3201" s="259"/>
      <c r="F3201" s="270"/>
      <c r="G3201" s="259"/>
      <c r="H3201" s="259"/>
      <c r="I3201" s="259"/>
      <c r="J3201" s="259"/>
    </row>
    <row r="3202" spans="1:10">
      <c r="A3202" s="259"/>
      <c r="B3202" s="259"/>
      <c r="C3202" s="259"/>
      <c r="D3202" s="259"/>
      <c r="E3202" s="259"/>
      <c r="F3202" s="270"/>
      <c r="G3202" s="259"/>
      <c r="H3202" s="259"/>
      <c r="I3202" s="259"/>
      <c r="J3202" s="259"/>
    </row>
    <row r="3203" spans="1:10">
      <c r="A3203" s="259"/>
      <c r="B3203" s="259"/>
      <c r="C3203" s="259"/>
      <c r="D3203" s="259"/>
      <c r="E3203" s="259"/>
      <c r="F3203" s="270"/>
      <c r="G3203" s="259"/>
      <c r="H3203" s="259"/>
      <c r="I3203" s="259"/>
      <c r="J3203" s="259"/>
    </row>
    <row r="3204" spans="1:10">
      <c r="A3204" s="259"/>
      <c r="B3204" s="259"/>
      <c r="C3204" s="259"/>
      <c r="D3204" s="259"/>
      <c r="E3204" s="259"/>
      <c r="F3204" s="270"/>
      <c r="G3204" s="259"/>
      <c r="H3204" s="259"/>
      <c r="I3204" s="259"/>
      <c r="J3204" s="259"/>
    </row>
    <row r="3205" spans="1:10">
      <c r="A3205" s="259"/>
      <c r="B3205" s="259"/>
      <c r="C3205" s="259"/>
      <c r="D3205" s="259"/>
      <c r="E3205" s="259"/>
      <c r="F3205" s="270"/>
      <c r="G3205" s="259"/>
      <c r="H3205" s="259"/>
      <c r="I3205" s="259"/>
      <c r="J3205" s="259"/>
    </row>
    <row r="3206" spans="1:10">
      <c r="A3206" s="259"/>
      <c r="B3206" s="259"/>
      <c r="C3206" s="259"/>
      <c r="D3206" s="259"/>
      <c r="E3206" s="259"/>
      <c r="F3206" s="270"/>
      <c r="G3206" s="259"/>
      <c r="H3206" s="259"/>
      <c r="I3206" s="259"/>
      <c r="J3206" s="259"/>
    </row>
    <row r="3207" spans="1:10">
      <c r="A3207" s="259"/>
      <c r="B3207" s="259"/>
      <c r="C3207" s="259"/>
      <c r="D3207" s="259"/>
      <c r="E3207" s="259"/>
      <c r="F3207" s="270"/>
      <c r="G3207" s="259"/>
      <c r="H3207" s="259"/>
      <c r="I3207" s="259"/>
      <c r="J3207" s="259"/>
    </row>
    <row r="3208" spans="1:10">
      <c r="A3208" s="259"/>
      <c r="B3208" s="259"/>
      <c r="C3208" s="259"/>
      <c r="D3208" s="259"/>
      <c r="E3208" s="259"/>
      <c r="F3208" s="270"/>
      <c r="G3208" s="259"/>
      <c r="H3208" s="259"/>
      <c r="I3208" s="259"/>
      <c r="J3208" s="259"/>
    </row>
    <row r="3209" spans="1:10">
      <c r="A3209" s="259"/>
      <c r="B3209" s="259"/>
      <c r="C3209" s="259"/>
      <c r="D3209" s="259"/>
      <c r="E3209" s="259"/>
      <c r="F3209" s="270"/>
      <c r="G3209" s="259"/>
      <c r="H3209" s="259"/>
      <c r="I3209" s="259"/>
      <c r="J3209" s="259"/>
    </row>
    <row r="3210" spans="1:10">
      <c r="A3210" s="259"/>
      <c r="B3210" s="259"/>
      <c r="C3210" s="259"/>
      <c r="D3210" s="259"/>
      <c r="E3210" s="259"/>
      <c r="F3210" s="270"/>
      <c r="G3210" s="259"/>
      <c r="H3210" s="259"/>
      <c r="I3210" s="259"/>
      <c r="J3210" s="259"/>
    </row>
    <row r="3211" spans="1:10">
      <c r="A3211" s="259"/>
      <c r="B3211" s="259"/>
      <c r="C3211" s="259"/>
      <c r="D3211" s="259"/>
      <c r="E3211" s="259"/>
      <c r="F3211" s="270"/>
      <c r="G3211" s="259"/>
      <c r="H3211" s="259"/>
      <c r="I3211" s="259"/>
      <c r="J3211" s="259"/>
    </row>
    <row r="3212" spans="1:10">
      <c r="A3212" s="259"/>
      <c r="B3212" s="259"/>
      <c r="C3212" s="259"/>
      <c r="D3212" s="259"/>
      <c r="E3212" s="259"/>
      <c r="F3212" s="270"/>
      <c r="G3212" s="259"/>
      <c r="H3212" s="259"/>
      <c r="I3212" s="259"/>
      <c r="J3212" s="259"/>
    </row>
    <row r="3213" spans="1:10">
      <c r="A3213" s="259"/>
      <c r="B3213" s="259"/>
      <c r="C3213" s="259"/>
      <c r="D3213" s="259"/>
      <c r="E3213" s="259"/>
      <c r="F3213" s="270"/>
      <c r="G3213" s="259"/>
      <c r="H3213" s="259"/>
      <c r="I3213" s="259"/>
      <c r="J3213" s="259"/>
    </row>
    <row r="3214" spans="1:10">
      <c r="A3214" s="259"/>
      <c r="B3214" s="259"/>
      <c r="C3214" s="259"/>
      <c r="D3214" s="259"/>
      <c r="E3214" s="259"/>
      <c r="F3214" s="270"/>
      <c r="G3214" s="259"/>
      <c r="H3214" s="259"/>
      <c r="I3214" s="259"/>
      <c r="J3214" s="259"/>
    </row>
    <row r="3215" spans="1:10">
      <c r="A3215" s="259"/>
      <c r="B3215" s="259"/>
      <c r="C3215" s="259"/>
      <c r="D3215" s="259"/>
      <c r="E3215" s="259"/>
      <c r="F3215" s="270"/>
      <c r="G3215" s="259"/>
      <c r="H3215" s="259"/>
      <c r="I3215" s="259"/>
      <c r="J3215" s="259"/>
    </row>
    <row r="3216" spans="1:10">
      <c r="A3216" s="259"/>
      <c r="B3216" s="259"/>
      <c r="C3216" s="259"/>
      <c r="D3216" s="259"/>
      <c r="E3216" s="259"/>
      <c r="F3216" s="270"/>
      <c r="G3216" s="259"/>
      <c r="H3216" s="259"/>
      <c r="I3216" s="259"/>
      <c r="J3216" s="259"/>
    </row>
    <row r="3217" spans="1:10">
      <c r="A3217" s="259"/>
      <c r="B3217" s="259"/>
      <c r="C3217" s="259"/>
      <c r="D3217" s="259"/>
      <c r="E3217" s="259"/>
      <c r="F3217" s="270"/>
      <c r="G3217" s="259"/>
      <c r="H3217" s="259"/>
      <c r="I3217" s="259"/>
      <c r="J3217" s="259"/>
    </row>
    <row r="3218" spans="1:10">
      <c r="A3218" s="259"/>
      <c r="B3218" s="259"/>
      <c r="C3218" s="259"/>
      <c r="D3218" s="259"/>
      <c r="E3218" s="259"/>
      <c r="F3218" s="270"/>
      <c r="G3218" s="259"/>
      <c r="H3218" s="259"/>
      <c r="I3218" s="259"/>
      <c r="J3218" s="259"/>
    </row>
    <row r="3219" spans="1:10">
      <c r="A3219" s="259"/>
      <c r="B3219" s="259"/>
      <c r="C3219" s="259"/>
      <c r="D3219" s="259"/>
      <c r="E3219" s="259"/>
      <c r="F3219" s="270"/>
      <c r="G3219" s="259"/>
      <c r="H3219" s="259"/>
      <c r="I3219" s="259"/>
      <c r="J3219" s="259"/>
    </row>
    <row r="3220" spans="1:10">
      <c r="A3220" s="259"/>
      <c r="B3220" s="259"/>
      <c r="C3220" s="259"/>
      <c r="D3220" s="259"/>
      <c r="E3220" s="259"/>
      <c r="F3220" s="270"/>
      <c r="G3220" s="259"/>
      <c r="H3220" s="259"/>
      <c r="I3220" s="259"/>
      <c r="J3220" s="259"/>
    </row>
    <row r="3221" spans="1:10">
      <c r="A3221" s="259"/>
      <c r="B3221" s="259"/>
      <c r="C3221" s="259"/>
      <c r="D3221" s="259"/>
      <c r="E3221" s="259"/>
      <c r="F3221" s="270"/>
      <c r="G3221" s="259"/>
      <c r="H3221" s="259"/>
      <c r="I3221" s="259"/>
      <c r="J3221" s="259"/>
    </row>
    <row r="3222" spans="1:10">
      <c r="A3222" s="259"/>
      <c r="B3222" s="259"/>
      <c r="C3222" s="259"/>
      <c r="D3222" s="259"/>
      <c r="E3222" s="259"/>
      <c r="F3222" s="270"/>
      <c r="G3222" s="259"/>
      <c r="H3222" s="259"/>
      <c r="I3222" s="259"/>
      <c r="J3222" s="259"/>
    </row>
    <row r="3223" spans="1:10">
      <c r="A3223" s="259"/>
      <c r="B3223" s="259"/>
      <c r="C3223" s="259"/>
      <c r="D3223" s="259"/>
      <c r="E3223" s="259"/>
      <c r="F3223" s="270"/>
      <c r="G3223" s="259"/>
      <c r="H3223" s="259"/>
      <c r="I3223" s="259"/>
      <c r="J3223" s="259"/>
    </row>
    <row r="3224" spans="1:10">
      <c r="A3224" s="259"/>
      <c r="B3224" s="259"/>
      <c r="C3224" s="259"/>
      <c r="D3224" s="259"/>
      <c r="E3224" s="259"/>
      <c r="F3224" s="270"/>
      <c r="G3224" s="259"/>
      <c r="H3224" s="259"/>
      <c r="I3224" s="259"/>
      <c r="J3224" s="259"/>
    </row>
    <row r="3225" spans="1:10">
      <c r="A3225" s="259"/>
      <c r="B3225" s="259"/>
      <c r="C3225" s="259"/>
      <c r="D3225" s="259"/>
      <c r="E3225" s="259"/>
      <c r="F3225" s="270"/>
      <c r="G3225" s="259"/>
      <c r="H3225" s="259"/>
      <c r="I3225" s="259"/>
      <c r="J3225" s="259"/>
    </row>
    <row r="3226" spans="1:10">
      <c r="A3226" s="259"/>
      <c r="B3226" s="259"/>
      <c r="C3226" s="259"/>
      <c r="D3226" s="259"/>
      <c r="E3226" s="259"/>
      <c r="F3226" s="270"/>
      <c r="G3226" s="259"/>
      <c r="H3226" s="259"/>
      <c r="I3226" s="259"/>
      <c r="J3226" s="259"/>
    </row>
    <row r="3227" spans="1:10">
      <c r="A3227" s="259"/>
      <c r="B3227" s="259"/>
      <c r="C3227" s="259"/>
      <c r="D3227" s="259"/>
      <c r="E3227" s="259"/>
      <c r="F3227" s="270"/>
      <c r="G3227" s="259"/>
      <c r="H3227" s="259"/>
      <c r="I3227" s="259"/>
      <c r="J3227" s="259"/>
    </row>
    <row r="3228" spans="1:10">
      <c r="A3228" s="259"/>
      <c r="B3228" s="259"/>
      <c r="C3228" s="259"/>
      <c r="D3228" s="259"/>
      <c r="E3228" s="259"/>
      <c r="F3228" s="270"/>
      <c r="G3228" s="259"/>
      <c r="H3228" s="259"/>
      <c r="I3228" s="259"/>
      <c r="J3228" s="259"/>
    </row>
    <row r="3229" spans="1:10">
      <c r="A3229" s="259"/>
      <c r="B3229" s="259"/>
      <c r="C3229" s="259"/>
      <c r="D3229" s="259"/>
      <c r="E3229" s="259"/>
      <c r="F3229" s="270"/>
      <c r="G3229" s="259"/>
      <c r="H3229" s="259"/>
      <c r="I3229" s="259"/>
      <c r="J3229" s="259"/>
    </row>
    <row r="3230" spans="1:10">
      <c r="A3230" s="259"/>
      <c r="B3230" s="259"/>
      <c r="C3230" s="259"/>
      <c r="D3230" s="259"/>
      <c r="E3230" s="259"/>
      <c r="F3230" s="270"/>
      <c r="G3230" s="259"/>
      <c r="H3230" s="259"/>
      <c r="I3230" s="259"/>
      <c r="J3230" s="259"/>
    </row>
    <row r="3231" spans="1:10">
      <c r="A3231" s="259"/>
      <c r="B3231" s="259"/>
      <c r="C3231" s="259"/>
      <c r="D3231" s="259"/>
      <c r="E3231" s="259"/>
      <c r="F3231" s="270"/>
      <c r="G3231" s="259"/>
      <c r="H3231" s="259"/>
      <c r="I3231" s="259"/>
      <c r="J3231" s="259"/>
    </row>
    <row r="3232" spans="1:10">
      <c r="A3232" s="259"/>
      <c r="B3232" s="259"/>
      <c r="C3232" s="259"/>
      <c r="D3232" s="259"/>
      <c r="E3232" s="259"/>
      <c r="F3232" s="270"/>
      <c r="G3232" s="259"/>
      <c r="H3232" s="259"/>
      <c r="I3232" s="259"/>
      <c r="J3232" s="259"/>
    </row>
    <row r="3233" spans="1:10">
      <c r="A3233" s="259"/>
      <c r="B3233" s="259"/>
      <c r="C3233" s="259"/>
      <c r="D3233" s="259"/>
      <c r="E3233" s="259"/>
      <c r="F3233" s="270"/>
      <c r="G3233" s="259"/>
      <c r="H3233" s="259"/>
      <c r="I3233" s="259"/>
      <c r="J3233" s="259"/>
    </row>
    <row r="3234" spans="1:10">
      <c r="A3234" s="259"/>
      <c r="B3234" s="259"/>
      <c r="C3234" s="259"/>
      <c r="D3234" s="259"/>
      <c r="E3234" s="259"/>
      <c r="F3234" s="270"/>
      <c r="G3234" s="259"/>
      <c r="H3234" s="259"/>
      <c r="I3234" s="259"/>
      <c r="J3234" s="259"/>
    </row>
    <row r="3235" spans="1:10">
      <c r="A3235" s="259"/>
      <c r="B3235" s="259"/>
      <c r="C3235" s="259"/>
      <c r="D3235" s="259"/>
      <c r="E3235" s="259"/>
      <c r="F3235" s="270"/>
      <c r="G3235" s="259"/>
      <c r="H3235" s="259"/>
      <c r="I3235" s="259"/>
      <c r="J3235" s="259"/>
    </row>
    <row r="3236" spans="1:10">
      <c r="A3236" s="259"/>
      <c r="B3236" s="259"/>
      <c r="C3236" s="259"/>
      <c r="D3236" s="259"/>
      <c r="E3236" s="259"/>
      <c r="F3236" s="270"/>
      <c r="G3236" s="259"/>
      <c r="H3236" s="259"/>
      <c r="I3236" s="259"/>
      <c r="J3236" s="259"/>
    </row>
    <row r="3237" spans="1:10">
      <c r="A3237" s="259"/>
      <c r="B3237" s="259"/>
      <c r="C3237" s="259"/>
      <c r="D3237" s="259"/>
      <c r="E3237" s="259"/>
      <c r="F3237" s="270"/>
      <c r="G3237" s="259"/>
      <c r="H3237" s="259"/>
      <c r="I3237" s="259"/>
      <c r="J3237" s="259"/>
    </row>
    <row r="3238" spans="1:10">
      <c r="A3238" s="259"/>
      <c r="B3238" s="259"/>
      <c r="C3238" s="259"/>
      <c r="D3238" s="259"/>
      <c r="E3238" s="259"/>
      <c r="F3238" s="270"/>
      <c r="G3238" s="259"/>
      <c r="H3238" s="259"/>
      <c r="I3238" s="259"/>
      <c r="J3238" s="259"/>
    </row>
    <row r="3239" spans="1:10">
      <c r="A3239" s="259"/>
      <c r="B3239" s="259"/>
      <c r="C3239" s="259"/>
      <c r="D3239" s="259"/>
      <c r="E3239" s="259"/>
      <c r="F3239" s="270"/>
      <c r="G3239" s="259"/>
      <c r="H3239" s="259"/>
      <c r="I3239" s="259"/>
      <c r="J3239" s="259"/>
    </row>
    <row r="3240" spans="1:10">
      <c r="A3240" s="259"/>
      <c r="B3240" s="259"/>
      <c r="C3240" s="259"/>
      <c r="D3240" s="259"/>
      <c r="E3240" s="259"/>
      <c r="F3240" s="270"/>
      <c r="G3240" s="259"/>
      <c r="H3240" s="259"/>
      <c r="I3240" s="259"/>
      <c r="J3240" s="259"/>
    </row>
    <row r="3241" spans="1:10">
      <c r="A3241" s="259"/>
      <c r="B3241" s="259"/>
      <c r="C3241" s="259"/>
      <c r="D3241" s="259"/>
      <c r="E3241" s="259"/>
      <c r="F3241" s="270"/>
      <c r="G3241" s="259"/>
      <c r="H3241" s="259"/>
      <c r="I3241" s="259"/>
      <c r="J3241" s="259"/>
    </row>
    <row r="3242" spans="1:10">
      <c r="A3242" s="259"/>
      <c r="B3242" s="259"/>
      <c r="C3242" s="259"/>
      <c r="D3242" s="259"/>
      <c r="E3242" s="259"/>
      <c r="F3242" s="270"/>
      <c r="G3242" s="259"/>
      <c r="H3242" s="259"/>
      <c r="I3242" s="259"/>
      <c r="J3242" s="259"/>
    </row>
    <row r="3243" spans="1:10">
      <c r="A3243" s="259"/>
      <c r="B3243" s="259"/>
      <c r="C3243" s="259"/>
      <c r="D3243" s="259"/>
      <c r="E3243" s="259"/>
      <c r="F3243" s="270"/>
      <c r="G3243" s="259"/>
      <c r="H3243" s="259"/>
      <c r="I3243" s="259"/>
      <c r="J3243" s="259"/>
    </row>
    <row r="3244" spans="1:10">
      <c r="A3244" s="259"/>
      <c r="B3244" s="259"/>
      <c r="C3244" s="259"/>
      <c r="D3244" s="259"/>
      <c r="E3244" s="259"/>
      <c r="F3244" s="270"/>
      <c r="G3244" s="259"/>
      <c r="H3244" s="259"/>
      <c r="I3244" s="259"/>
      <c r="J3244" s="259"/>
    </row>
    <row r="3245" spans="1:10">
      <c r="A3245" s="259"/>
      <c r="B3245" s="259"/>
      <c r="C3245" s="259"/>
      <c r="D3245" s="259"/>
      <c r="E3245" s="259"/>
      <c r="F3245" s="270"/>
      <c r="G3245" s="259"/>
      <c r="H3245" s="259"/>
      <c r="I3245" s="259"/>
      <c r="J3245" s="259"/>
    </row>
    <row r="3246" spans="1:10">
      <c r="A3246" s="259"/>
      <c r="B3246" s="259"/>
      <c r="C3246" s="259"/>
      <c r="D3246" s="259"/>
      <c r="E3246" s="259"/>
      <c r="F3246" s="270"/>
      <c r="G3246" s="259"/>
      <c r="H3246" s="259"/>
      <c r="I3246" s="259"/>
      <c r="J3246" s="259"/>
    </row>
    <row r="3247" spans="1:10">
      <c r="A3247" s="259"/>
      <c r="B3247" s="259"/>
      <c r="C3247" s="259"/>
      <c r="D3247" s="259"/>
      <c r="E3247" s="259"/>
      <c r="F3247" s="270"/>
      <c r="G3247" s="259"/>
      <c r="H3247" s="259"/>
      <c r="I3247" s="259"/>
      <c r="J3247" s="259"/>
    </row>
    <row r="3248" spans="1:10">
      <c r="A3248" s="259"/>
      <c r="B3248" s="259"/>
      <c r="C3248" s="259"/>
      <c r="D3248" s="259"/>
      <c r="E3248" s="259"/>
      <c r="F3248" s="270"/>
      <c r="G3248" s="259"/>
      <c r="H3248" s="259"/>
      <c r="I3248" s="259"/>
      <c r="J3248" s="259"/>
    </row>
    <row r="3249" spans="1:10">
      <c r="A3249" s="259"/>
      <c r="B3249" s="259"/>
      <c r="C3249" s="259"/>
      <c r="D3249" s="259"/>
      <c r="E3249" s="259"/>
      <c r="F3249" s="270"/>
      <c r="G3249" s="259"/>
      <c r="H3249" s="259"/>
      <c r="I3249" s="259"/>
      <c r="J3249" s="259"/>
    </row>
    <row r="3250" spans="1:10">
      <c r="A3250" s="259"/>
      <c r="B3250" s="259"/>
      <c r="C3250" s="259"/>
      <c r="D3250" s="259"/>
      <c r="E3250" s="259"/>
      <c r="F3250" s="270"/>
      <c r="G3250" s="259"/>
      <c r="H3250" s="259"/>
      <c r="I3250" s="259"/>
      <c r="J3250" s="259"/>
    </row>
    <row r="3251" spans="1:10">
      <c r="A3251" s="259"/>
      <c r="B3251" s="259"/>
      <c r="C3251" s="259"/>
      <c r="D3251" s="259"/>
      <c r="E3251" s="259"/>
      <c r="F3251" s="270"/>
      <c r="G3251" s="259"/>
      <c r="H3251" s="259"/>
      <c r="I3251" s="259"/>
      <c r="J3251" s="259"/>
    </row>
    <row r="3252" spans="1:10">
      <c r="A3252" s="259"/>
      <c r="B3252" s="259"/>
      <c r="C3252" s="259"/>
      <c r="D3252" s="259"/>
      <c r="E3252" s="259"/>
      <c r="F3252" s="270"/>
      <c r="G3252" s="259"/>
      <c r="H3252" s="259"/>
      <c r="I3252" s="259"/>
      <c r="J3252" s="259"/>
    </row>
    <row r="3253" spans="1:10">
      <c r="A3253" s="259"/>
      <c r="B3253" s="259"/>
      <c r="C3253" s="259"/>
      <c r="D3253" s="259"/>
      <c r="E3253" s="259"/>
      <c r="F3253" s="270"/>
      <c r="G3253" s="259"/>
      <c r="H3253" s="259"/>
      <c r="I3253" s="259"/>
      <c r="J3253" s="259"/>
    </row>
    <row r="3254" spans="1:10">
      <c r="A3254" s="259"/>
      <c r="B3254" s="259"/>
      <c r="C3254" s="259"/>
      <c r="D3254" s="259"/>
      <c r="E3254" s="259"/>
      <c r="F3254" s="270"/>
      <c r="G3254" s="259"/>
      <c r="H3254" s="259"/>
      <c r="I3254" s="259"/>
      <c r="J3254" s="259"/>
    </row>
    <row r="3255" spans="1:10">
      <c r="A3255" s="259"/>
      <c r="B3255" s="259"/>
      <c r="C3255" s="259"/>
      <c r="D3255" s="259"/>
      <c r="E3255" s="259"/>
      <c r="F3255" s="270"/>
      <c r="G3255" s="259"/>
      <c r="H3255" s="259"/>
      <c r="I3255" s="259"/>
      <c r="J3255" s="259"/>
    </row>
    <row r="3256" spans="1:10">
      <c r="A3256" s="259"/>
      <c r="B3256" s="259"/>
      <c r="C3256" s="259"/>
      <c r="D3256" s="259"/>
      <c r="E3256" s="259"/>
      <c r="F3256" s="270"/>
      <c r="G3256" s="259"/>
      <c r="H3256" s="259"/>
      <c r="I3256" s="259"/>
      <c r="J3256" s="259"/>
    </row>
    <row r="3257" spans="1:10">
      <c r="A3257" s="259"/>
      <c r="B3257" s="259"/>
      <c r="C3257" s="259"/>
      <c r="D3257" s="259"/>
      <c r="E3257" s="259"/>
      <c r="F3257" s="270"/>
      <c r="G3257" s="259"/>
      <c r="H3257" s="259"/>
      <c r="I3257" s="259"/>
      <c r="J3257" s="259"/>
    </row>
    <row r="3258" spans="1:10">
      <c r="A3258" s="259"/>
      <c r="B3258" s="259"/>
      <c r="C3258" s="259"/>
      <c r="D3258" s="259"/>
      <c r="E3258" s="259"/>
      <c r="F3258" s="270"/>
      <c r="G3258" s="259"/>
      <c r="H3258" s="259"/>
      <c r="I3258" s="259"/>
      <c r="J3258" s="259"/>
    </row>
    <row r="3259" spans="1:10">
      <c r="A3259" s="259"/>
      <c r="B3259" s="259"/>
      <c r="C3259" s="259"/>
      <c r="D3259" s="259"/>
      <c r="E3259" s="259"/>
      <c r="F3259" s="270"/>
      <c r="G3259" s="259"/>
      <c r="H3259" s="259"/>
      <c r="I3259" s="259"/>
      <c r="J3259" s="259"/>
    </row>
    <row r="3260" spans="1:10">
      <c r="A3260" s="259"/>
      <c r="B3260" s="259"/>
      <c r="C3260" s="259"/>
      <c r="D3260" s="259"/>
      <c r="E3260" s="259"/>
      <c r="F3260" s="270"/>
      <c r="G3260" s="259"/>
      <c r="H3260" s="259"/>
      <c r="I3260" s="259"/>
      <c r="J3260" s="259"/>
    </row>
    <row r="3261" spans="1:10">
      <c r="A3261" s="259"/>
      <c r="B3261" s="259"/>
      <c r="C3261" s="259"/>
      <c r="D3261" s="259"/>
      <c r="E3261" s="259"/>
      <c r="F3261" s="270"/>
      <c r="G3261" s="259"/>
      <c r="H3261" s="259"/>
      <c r="I3261" s="259"/>
      <c r="J3261" s="259"/>
    </row>
    <row r="3262" spans="1:10">
      <c r="A3262" s="259"/>
      <c r="B3262" s="259"/>
      <c r="C3262" s="259"/>
      <c r="D3262" s="259"/>
      <c r="E3262" s="259"/>
      <c r="F3262" s="270"/>
      <c r="G3262" s="259"/>
      <c r="H3262" s="259"/>
      <c r="I3262" s="259"/>
      <c r="J3262" s="259"/>
    </row>
    <row r="3263" spans="1:10">
      <c r="A3263" s="259"/>
      <c r="B3263" s="259"/>
      <c r="C3263" s="259"/>
      <c r="D3263" s="259"/>
      <c r="E3263" s="259"/>
      <c r="F3263" s="270"/>
      <c r="G3263" s="259"/>
      <c r="H3263" s="259"/>
      <c r="I3263" s="259"/>
      <c r="J3263" s="259"/>
    </row>
    <row r="3264" spans="1:10">
      <c r="A3264" s="259"/>
      <c r="B3264" s="259"/>
      <c r="C3264" s="259"/>
      <c r="D3264" s="259"/>
      <c r="E3264" s="259"/>
      <c r="F3264" s="270"/>
      <c r="G3264" s="259"/>
      <c r="H3264" s="259"/>
      <c r="I3264" s="259"/>
      <c r="J3264" s="259"/>
    </row>
    <row r="3265" spans="1:10">
      <c r="A3265" s="259"/>
      <c r="B3265" s="259"/>
      <c r="C3265" s="259"/>
      <c r="D3265" s="259"/>
      <c r="E3265" s="259"/>
      <c r="F3265" s="270"/>
      <c r="G3265" s="259"/>
      <c r="H3265" s="259"/>
      <c r="I3265" s="259"/>
      <c r="J3265" s="259"/>
    </row>
    <row r="3266" spans="1:10">
      <c r="A3266" s="259"/>
      <c r="B3266" s="259"/>
      <c r="C3266" s="259"/>
      <c r="D3266" s="259"/>
      <c r="E3266" s="259"/>
      <c r="F3266" s="270"/>
      <c r="G3266" s="259"/>
      <c r="H3266" s="259"/>
      <c r="I3266" s="259"/>
      <c r="J3266" s="259"/>
    </row>
    <row r="3267" spans="1:10">
      <c r="A3267" s="259"/>
      <c r="B3267" s="259"/>
      <c r="C3267" s="259"/>
      <c r="D3267" s="259"/>
      <c r="E3267" s="259"/>
      <c r="F3267" s="270"/>
      <c r="G3267" s="259"/>
      <c r="H3267" s="259"/>
      <c r="I3267" s="259"/>
      <c r="J3267" s="259"/>
    </row>
    <row r="3268" spans="1:10">
      <c r="A3268" s="259"/>
      <c r="B3268" s="259"/>
      <c r="C3268" s="259"/>
      <c r="D3268" s="259"/>
      <c r="E3268" s="259"/>
      <c r="F3268" s="270"/>
      <c r="G3268" s="259"/>
      <c r="H3268" s="259"/>
      <c r="I3268" s="259"/>
      <c r="J3268" s="259"/>
    </row>
    <row r="3269" spans="1:10">
      <c r="A3269" s="259"/>
      <c r="B3269" s="259"/>
      <c r="C3269" s="259"/>
      <c r="D3269" s="259"/>
      <c r="E3269" s="259"/>
      <c r="F3269" s="270"/>
      <c r="G3269" s="259"/>
      <c r="H3269" s="259"/>
      <c r="I3269" s="259"/>
      <c r="J3269" s="259"/>
    </row>
    <row r="3270" spans="1:10">
      <c r="A3270" s="259"/>
      <c r="B3270" s="259"/>
      <c r="C3270" s="259"/>
      <c r="D3270" s="259"/>
      <c r="E3270" s="259"/>
      <c r="F3270" s="270"/>
      <c r="G3270" s="259"/>
      <c r="H3270" s="259"/>
      <c r="I3270" s="259"/>
      <c r="J3270" s="259"/>
    </row>
    <row r="3271" spans="1:10">
      <c r="A3271" s="259"/>
      <c r="B3271" s="259"/>
      <c r="C3271" s="259"/>
      <c r="D3271" s="259"/>
      <c r="E3271" s="259"/>
      <c r="F3271" s="270"/>
      <c r="G3271" s="259"/>
      <c r="H3271" s="259"/>
      <c r="I3271" s="259"/>
      <c r="J3271" s="259"/>
    </row>
    <row r="3272" spans="1:10">
      <c r="A3272" s="259"/>
      <c r="B3272" s="259"/>
      <c r="C3272" s="259"/>
      <c r="D3272" s="259"/>
      <c r="E3272" s="259"/>
      <c r="F3272" s="270"/>
      <c r="G3272" s="259"/>
      <c r="H3272" s="259"/>
      <c r="I3272" s="259"/>
      <c r="J3272" s="259"/>
    </row>
    <row r="3273" spans="1:10">
      <c r="A3273" s="259"/>
      <c r="B3273" s="259"/>
      <c r="C3273" s="259"/>
      <c r="D3273" s="259"/>
      <c r="E3273" s="259"/>
      <c r="F3273" s="270"/>
      <c r="G3273" s="259"/>
      <c r="H3273" s="259"/>
      <c r="I3273" s="259"/>
      <c r="J3273" s="259"/>
    </row>
    <row r="3274" spans="1:10">
      <c r="A3274" s="259"/>
      <c r="B3274" s="259"/>
      <c r="C3274" s="259"/>
      <c r="D3274" s="259"/>
      <c r="E3274" s="259"/>
      <c r="F3274" s="270"/>
      <c r="G3274" s="259"/>
      <c r="H3274" s="259"/>
      <c r="I3274" s="259"/>
      <c r="J3274" s="259"/>
    </row>
    <row r="3275" spans="1:10">
      <c r="A3275" s="259"/>
      <c r="B3275" s="259"/>
      <c r="C3275" s="259"/>
      <c r="D3275" s="259"/>
      <c r="E3275" s="259"/>
      <c r="F3275" s="270"/>
      <c r="G3275" s="259"/>
      <c r="H3275" s="259"/>
      <c r="I3275" s="259"/>
      <c r="J3275" s="259"/>
    </row>
    <row r="3276" spans="1:10">
      <c r="A3276" s="259"/>
      <c r="B3276" s="259"/>
      <c r="C3276" s="259"/>
      <c r="D3276" s="259"/>
      <c r="E3276" s="259"/>
      <c r="F3276" s="270"/>
      <c r="G3276" s="259"/>
      <c r="H3276" s="259"/>
      <c r="I3276" s="259"/>
      <c r="J3276" s="259"/>
    </row>
    <row r="3277" spans="1:10">
      <c r="A3277" s="259"/>
      <c r="B3277" s="259"/>
      <c r="C3277" s="259"/>
      <c r="D3277" s="259"/>
      <c r="E3277" s="259"/>
      <c r="F3277" s="270"/>
      <c r="G3277" s="259"/>
      <c r="H3277" s="259"/>
      <c r="I3277" s="259"/>
      <c r="J3277" s="259"/>
    </row>
    <row r="3278" spans="1:10">
      <c r="A3278" s="259"/>
      <c r="B3278" s="259"/>
      <c r="C3278" s="259"/>
      <c r="D3278" s="259"/>
      <c r="E3278" s="259"/>
      <c r="F3278" s="270"/>
      <c r="G3278" s="259"/>
      <c r="H3278" s="259"/>
      <c r="I3278" s="259"/>
      <c r="J3278" s="259"/>
    </row>
    <row r="3279" spans="1:10">
      <c r="A3279" s="259"/>
      <c r="B3279" s="259"/>
      <c r="C3279" s="259"/>
      <c r="D3279" s="259"/>
      <c r="E3279" s="259"/>
      <c r="F3279" s="270"/>
      <c r="G3279" s="259"/>
      <c r="H3279" s="259"/>
      <c r="I3279" s="259"/>
      <c r="J3279" s="259"/>
    </row>
    <row r="3280" spans="1:10">
      <c r="A3280" s="259"/>
      <c r="B3280" s="259"/>
      <c r="C3280" s="259"/>
      <c r="D3280" s="259"/>
      <c r="E3280" s="259"/>
      <c r="F3280" s="270"/>
      <c r="G3280" s="259"/>
      <c r="H3280" s="259"/>
      <c r="I3280" s="259"/>
      <c r="J3280" s="259"/>
    </row>
    <row r="3281" spans="1:10">
      <c r="A3281" s="259"/>
      <c r="B3281" s="259"/>
      <c r="C3281" s="259"/>
      <c r="D3281" s="259"/>
      <c r="E3281" s="259"/>
      <c r="F3281" s="270"/>
      <c r="G3281" s="259"/>
      <c r="H3281" s="259"/>
      <c r="I3281" s="259"/>
      <c r="J3281" s="259"/>
    </row>
    <row r="3282" spans="1:10">
      <c r="A3282" s="259"/>
      <c r="B3282" s="259"/>
      <c r="C3282" s="259"/>
      <c r="D3282" s="259"/>
      <c r="E3282" s="259"/>
      <c r="F3282" s="270"/>
      <c r="G3282" s="259"/>
      <c r="H3282" s="259"/>
      <c r="I3282" s="259"/>
      <c r="J3282" s="259"/>
    </row>
    <row r="3283" spans="1:10">
      <c r="A3283" s="259"/>
      <c r="B3283" s="259"/>
      <c r="C3283" s="259"/>
      <c r="D3283" s="259"/>
      <c r="E3283" s="259"/>
      <c r="F3283" s="270"/>
      <c r="G3283" s="259"/>
      <c r="H3283" s="259"/>
      <c r="I3283" s="259"/>
      <c r="J3283" s="259"/>
    </row>
    <row r="3284" spans="1:10">
      <c r="A3284" s="259"/>
      <c r="B3284" s="259"/>
      <c r="C3284" s="259"/>
      <c r="D3284" s="259"/>
      <c r="E3284" s="259"/>
      <c r="F3284" s="270"/>
      <c r="G3284" s="259"/>
      <c r="H3284" s="259"/>
      <c r="I3284" s="259"/>
      <c r="J3284" s="259"/>
    </row>
    <row r="3285" spans="1:10">
      <c r="A3285" s="259"/>
      <c r="B3285" s="259"/>
      <c r="C3285" s="259"/>
      <c r="D3285" s="259"/>
      <c r="E3285" s="259"/>
      <c r="F3285" s="270"/>
      <c r="G3285" s="259"/>
      <c r="H3285" s="259"/>
      <c r="I3285" s="259"/>
      <c r="J3285" s="259"/>
    </row>
    <row r="3286" spans="1:10">
      <c r="A3286" s="259"/>
      <c r="B3286" s="259"/>
      <c r="C3286" s="259"/>
      <c r="D3286" s="259"/>
      <c r="E3286" s="259"/>
      <c r="F3286" s="270"/>
      <c r="G3286" s="259"/>
      <c r="H3286" s="259"/>
      <c r="I3286" s="259"/>
      <c r="J3286" s="259"/>
    </row>
    <row r="3287" spans="1:10">
      <c r="A3287" s="259"/>
      <c r="B3287" s="259"/>
      <c r="C3287" s="259"/>
      <c r="D3287" s="259"/>
      <c r="E3287" s="259"/>
      <c r="F3287" s="270"/>
      <c r="G3287" s="259"/>
      <c r="H3287" s="259"/>
      <c r="I3287" s="259"/>
      <c r="J3287" s="259"/>
    </row>
    <row r="3288" spans="1:10">
      <c r="A3288" s="259"/>
      <c r="B3288" s="259"/>
      <c r="C3288" s="259"/>
      <c r="D3288" s="259"/>
      <c r="E3288" s="259"/>
      <c r="F3288" s="270"/>
      <c r="G3288" s="259"/>
      <c r="H3288" s="259"/>
      <c r="I3288" s="259"/>
      <c r="J3288" s="259"/>
    </row>
    <row r="3289" spans="1:10">
      <c r="A3289" s="259"/>
      <c r="B3289" s="259"/>
      <c r="C3289" s="259"/>
      <c r="D3289" s="259"/>
      <c r="E3289" s="259"/>
      <c r="F3289" s="270"/>
      <c r="G3289" s="259"/>
      <c r="H3289" s="259"/>
      <c r="I3289" s="259"/>
      <c r="J3289" s="259"/>
    </row>
    <row r="3290" spans="1:10">
      <c r="A3290" s="259"/>
      <c r="B3290" s="259"/>
      <c r="C3290" s="259"/>
      <c r="D3290" s="259"/>
      <c r="E3290" s="259"/>
      <c r="F3290" s="270"/>
      <c r="G3290" s="259"/>
      <c r="H3290" s="259"/>
      <c r="I3290" s="259"/>
      <c r="J3290" s="259"/>
    </row>
    <row r="3291" spans="1:10">
      <c r="A3291" s="259"/>
      <c r="B3291" s="259"/>
      <c r="C3291" s="259"/>
      <c r="D3291" s="259"/>
      <c r="E3291" s="259"/>
      <c r="F3291" s="270"/>
      <c r="G3291" s="259"/>
      <c r="H3291" s="259"/>
      <c r="I3291" s="259"/>
      <c r="J3291" s="259"/>
    </row>
    <row r="3292" spans="1:10">
      <c r="A3292" s="259"/>
      <c r="B3292" s="259"/>
      <c r="C3292" s="259"/>
      <c r="D3292" s="259"/>
      <c r="E3292" s="259"/>
      <c r="F3292" s="270"/>
      <c r="G3292" s="259"/>
      <c r="H3292" s="259"/>
      <c r="I3292" s="259"/>
      <c r="J3292" s="259"/>
    </row>
    <row r="3293" spans="1:10">
      <c r="A3293" s="259"/>
      <c r="B3293" s="259"/>
      <c r="C3293" s="259"/>
      <c r="D3293" s="259"/>
      <c r="E3293" s="259"/>
      <c r="F3293" s="270"/>
      <c r="G3293" s="259"/>
      <c r="H3293" s="259"/>
      <c r="I3293" s="259"/>
      <c r="J3293" s="259"/>
    </row>
    <row r="3294" spans="1:10">
      <c r="A3294" s="259"/>
      <c r="B3294" s="259"/>
      <c r="C3294" s="259"/>
      <c r="D3294" s="259"/>
      <c r="E3294" s="259"/>
      <c r="F3294" s="270"/>
      <c r="G3294" s="259"/>
      <c r="H3294" s="259"/>
      <c r="I3294" s="259"/>
      <c r="J3294" s="259"/>
    </row>
    <row r="3295" spans="1:10">
      <c r="A3295" s="259"/>
      <c r="B3295" s="259"/>
      <c r="C3295" s="259"/>
      <c r="D3295" s="259"/>
      <c r="E3295" s="259"/>
      <c r="F3295" s="270"/>
      <c r="G3295" s="259"/>
      <c r="H3295" s="259"/>
      <c r="I3295" s="259"/>
      <c r="J3295" s="259"/>
    </row>
    <row r="3296" spans="1:10">
      <c r="A3296" s="259"/>
      <c r="B3296" s="259"/>
      <c r="C3296" s="259"/>
      <c r="D3296" s="259"/>
      <c r="E3296" s="259"/>
      <c r="F3296" s="270"/>
      <c r="G3296" s="259"/>
      <c r="H3296" s="259"/>
      <c r="I3296" s="259"/>
      <c r="J3296" s="259"/>
    </row>
    <row r="3297" spans="1:10">
      <c r="A3297" s="259"/>
      <c r="B3297" s="259"/>
      <c r="C3297" s="259"/>
      <c r="D3297" s="259"/>
      <c r="E3297" s="259"/>
      <c r="F3297" s="270"/>
      <c r="G3297" s="259"/>
      <c r="H3297" s="259"/>
      <c r="I3297" s="259"/>
      <c r="J3297" s="259"/>
    </row>
    <row r="3298" spans="1:10">
      <c r="A3298" s="259"/>
      <c r="B3298" s="259"/>
      <c r="C3298" s="259"/>
      <c r="D3298" s="259"/>
      <c r="E3298" s="259"/>
      <c r="F3298" s="270"/>
      <c r="G3298" s="259"/>
      <c r="H3298" s="259"/>
      <c r="I3298" s="259"/>
      <c r="J3298" s="259"/>
    </row>
    <row r="3299" spans="1:10">
      <c r="A3299" s="259"/>
      <c r="B3299" s="259"/>
      <c r="C3299" s="259"/>
      <c r="D3299" s="259"/>
      <c r="E3299" s="259"/>
      <c r="F3299" s="270"/>
      <c r="G3299" s="259"/>
      <c r="H3299" s="259"/>
      <c r="I3299" s="259"/>
      <c r="J3299" s="259"/>
    </row>
    <row r="3300" spans="1:10">
      <c r="A3300" s="259"/>
      <c r="B3300" s="259"/>
      <c r="C3300" s="259"/>
      <c r="D3300" s="259"/>
      <c r="E3300" s="259"/>
      <c r="F3300" s="270"/>
      <c r="G3300" s="259"/>
      <c r="H3300" s="259"/>
      <c r="I3300" s="259"/>
      <c r="J3300" s="259"/>
    </row>
    <row r="3301" spans="1:10">
      <c r="A3301" s="259"/>
      <c r="B3301" s="259"/>
      <c r="C3301" s="259"/>
      <c r="D3301" s="259"/>
      <c r="E3301" s="259"/>
      <c r="F3301" s="270"/>
      <c r="G3301" s="259"/>
      <c r="H3301" s="259"/>
      <c r="I3301" s="259"/>
      <c r="J3301" s="259"/>
    </row>
    <row r="3302" spans="1:10">
      <c r="A3302" s="259"/>
      <c r="B3302" s="259"/>
      <c r="C3302" s="259"/>
      <c r="D3302" s="259"/>
      <c r="E3302" s="259"/>
      <c r="F3302" s="270"/>
      <c r="G3302" s="259"/>
      <c r="H3302" s="259"/>
      <c r="I3302" s="259"/>
      <c r="J3302" s="259"/>
    </row>
    <row r="3303" spans="1:10">
      <c r="A3303" s="259"/>
      <c r="B3303" s="259"/>
      <c r="C3303" s="259"/>
      <c r="D3303" s="259"/>
      <c r="E3303" s="259"/>
      <c r="F3303" s="270"/>
      <c r="G3303" s="259"/>
      <c r="H3303" s="259"/>
      <c r="I3303" s="259"/>
      <c r="J3303" s="259"/>
    </row>
    <row r="3304" spans="1:10">
      <c r="A3304" s="259"/>
      <c r="B3304" s="259"/>
      <c r="C3304" s="259"/>
      <c r="D3304" s="259"/>
      <c r="E3304" s="259"/>
      <c r="F3304" s="270"/>
      <c r="G3304" s="259"/>
      <c r="H3304" s="259"/>
      <c r="I3304" s="259"/>
      <c r="J3304" s="259"/>
    </row>
    <row r="3305" spans="1:10">
      <c r="A3305" s="259"/>
      <c r="B3305" s="259"/>
      <c r="C3305" s="259"/>
      <c r="D3305" s="259"/>
      <c r="E3305" s="259"/>
      <c r="F3305" s="270"/>
      <c r="G3305" s="259"/>
      <c r="H3305" s="259"/>
      <c r="I3305" s="259"/>
      <c r="J3305" s="259"/>
    </row>
    <row r="3306" spans="1:10">
      <c r="A3306" s="259"/>
      <c r="B3306" s="259"/>
      <c r="C3306" s="259"/>
      <c r="D3306" s="259"/>
      <c r="E3306" s="259"/>
      <c r="F3306" s="270"/>
      <c r="G3306" s="259"/>
      <c r="H3306" s="259"/>
      <c r="I3306" s="259"/>
      <c r="J3306" s="259"/>
    </row>
    <row r="3307" spans="1:10">
      <c r="A3307" s="259"/>
      <c r="B3307" s="259"/>
      <c r="C3307" s="259"/>
      <c r="D3307" s="259"/>
      <c r="E3307" s="259"/>
      <c r="F3307" s="270"/>
      <c r="G3307" s="259"/>
      <c r="H3307" s="259"/>
      <c r="I3307" s="259"/>
      <c r="J3307" s="259"/>
    </row>
    <row r="3308" spans="1:10">
      <c r="A3308" s="259"/>
      <c r="B3308" s="259"/>
      <c r="C3308" s="259"/>
      <c r="D3308" s="259"/>
      <c r="E3308" s="259"/>
      <c r="F3308" s="270"/>
      <c r="G3308" s="259"/>
      <c r="H3308" s="259"/>
      <c r="I3308" s="259"/>
      <c r="J3308" s="259"/>
    </row>
    <row r="3309" spans="1:10">
      <c r="A3309" s="259"/>
      <c r="B3309" s="259"/>
      <c r="C3309" s="259"/>
      <c r="D3309" s="259"/>
      <c r="E3309" s="259"/>
      <c r="F3309" s="270"/>
      <c r="G3309" s="259"/>
      <c r="H3309" s="259"/>
      <c r="I3309" s="259"/>
      <c r="J3309" s="259"/>
    </row>
    <row r="3310" spans="1:10">
      <c r="A3310" s="259"/>
      <c r="B3310" s="259"/>
      <c r="C3310" s="259"/>
      <c r="D3310" s="259"/>
      <c r="E3310" s="259"/>
      <c r="F3310" s="270"/>
      <c r="G3310" s="259"/>
      <c r="H3310" s="259"/>
      <c r="I3310" s="259"/>
      <c r="J3310" s="259"/>
    </row>
    <row r="3311" spans="1:10">
      <c r="A3311" s="259"/>
      <c r="B3311" s="259"/>
      <c r="C3311" s="259"/>
      <c r="D3311" s="259"/>
      <c r="E3311" s="259"/>
      <c r="F3311" s="270"/>
      <c r="G3311" s="259"/>
      <c r="H3311" s="259"/>
      <c r="I3311" s="259"/>
      <c r="J3311" s="259"/>
    </row>
    <row r="3312" spans="1:10">
      <c r="A3312" s="259"/>
      <c r="B3312" s="259"/>
      <c r="C3312" s="259"/>
      <c r="D3312" s="259"/>
      <c r="E3312" s="259"/>
      <c r="F3312" s="270"/>
      <c r="G3312" s="259"/>
      <c r="H3312" s="259"/>
      <c r="I3312" s="259"/>
      <c r="J3312" s="259"/>
    </row>
    <row r="3313" spans="1:10">
      <c r="A3313" s="259"/>
      <c r="B3313" s="259"/>
      <c r="C3313" s="259"/>
      <c r="D3313" s="259"/>
      <c r="E3313" s="259"/>
      <c r="F3313" s="270"/>
      <c r="G3313" s="259"/>
      <c r="H3313" s="259"/>
      <c r="I3313" s="259"/>
      <c r="J3313" s="259"/>
    </row>
    <row r="3314" spans="1:10">
      <c r="A3314" s="259"/>
      <c r="B3314" s="259"/>
      <c r="C3314" s="259"/>
      <c r="D3314" s="259"/>
      <c r="E3314" s="259"/>
      <c r="F3314" s="270"/>
      <c r="G3314" s="259"/>
      <c r="H3314" s="259"/>
      <c r="I3314" s="259"/>
      <c r="J3314" s="259"/>
    </row>
    <row r="3315" spans="1:10">
      <c r="A3315" s="259"/>
      <c r="B3315" s="259"/>
      <c r="C3315" s="259"/>
      <c r="D3315" s="259"/>
      <c r="E3315" s="259"/>
      <c r="F3315" s="270"/>
      <c r="G3315" s="259"/>
      <c r="H3315" s="259"/>
      <c r="I3315" s="259"/>
      <c r="J3315" s="259"/>
    </row>
    <row r="3316" spans="1:10">
      <c r="A3316" s="259"/>
      <c r="B3316" s="259"/>
      <c r="C3316" s="259"/>
      <c r="D3316" s="259"/>
      <c r="E3316" s="259"/>
      <c r="F3316" s="270"/>
      <c r="G3316" s="259"/>
      <c r="H3316" s="259"/>
      <c r="I3316" s="259"/>
      <c r="J3316" s="259"/>
    </row>
    <row r="3317" spans="1:10">
      <c r="A3317" s="259"/>
      <c r="B3317" s="259"/>
      <c r="C3317" s="259"/>
      <c r="D3317" s="259"/>
      <c r="E3317" s="259"/>
      <c r="F3317" s="270"/>
      <c r="G3317" s="259"/>
      <c r="H3317" s="259"/>
      <c r="I3317" s="259"/>
      <c r="J3317" s="259"/>
    </row>
    <row r="3318" spans="1:10">
      <c r="A3318" s="259"/>
      <c r="B3318" s="259"/>
      <c r="C3318" s="259"/>
      <c r="D3318" s="259"/>
      <c r="E3318" s="259"/>
      <c r="F3318" s="270"/>
      <c r="G3318" s="259"/>
      <c r="H3318" s="259"/>
      <c r="I3318" s="259"/>
      <c r="J3318" s="259"/>
    </row>
    <row r="3319" spans="1:10">
      <c r="A3319" s="259"/>
      <c r="B3319" s="259"/>
      <c r="C3319" s="259"/>
      <c r="D3319" s="259"/>
      <c r="E3319" s="259"/>
      <c r="F3319" s="270"/>
      <c r="G3319" s="259"/>
      <c r="H3319" s="259"/>
      <c r="I3319" s="259"/>
      <c r="J3319" s="259"/>
    </row>
    <row r="3320" spans="1:10">
      <c r="A3320" s="259"/>
      <c r="B3320" s="259"/>
      <c r="C3320" s="259"/>
      <c r="D3320" s="259"/>
      <c r="E3320" s="259"/>
      <c r="F3320" s="270"/>
      <c r="G3320" s="259"/>
      <c r="H3320" s="259"/>
      <c r="I3320" s="259"/>
      <c r="J3320" s="259"/>
    </row>
    <row r="3321" spans="1:10">
      <c r="A3321" s="259"/>
      <c r="B3321" s="259"/>
      <c r="C3321" s="259"/>
      <c r="D3321" s="259"/>
      <c r="E3321" s="259"/>
      <c r="F3321" s="270"/>
      <c r="G3321" s="259"/>
      <c r="H3321" s="259"/>
      <c r="I3321" s="259"/>
      <c r="J3321" s="259"/>
    </row>
    <row r="3322" spans="1:10">
      <c r="A3322" s="259"/>
      <c r="B3322" s="259"/>
      <c r="C3322" s="259"/>
      <c r="D3322" s="259"/>
      <c r="E3322" s="259"/>
      <c r="F3322" s="270"/>
      <c r="G3322" s="259"/>
      <c r="H3322" s="259"/>
      <c r="I3322" s="259"/>
      <c r="J3322" s="259"/>
    </row>
    <row r="3323" spans="1:10">
      <c r="A3323" s="259"/>
      <c r="B3323" s="259"/>
      <c r="C3323" s="259"/>
      <c r="D3323" s="259"/>
      <c r="E3323" s="259"/>
      <c r="F3323" s="270"/>
      <c r="G3323" s="259"/>
      <c r="H3323" s="259"/>
      <c r="I3323" s="259"/>
      <c r="J3323" s="259"/>
    </row>
    <row r="3324" spans="1:10">
      <c r="A3324" s="259"/>
      <c r="B3324" s="259"/>
      <c r="C3324" s="259"/>
      <c r="D3324" s="259"/>
      <c r="E3324" s="259"/>
      <c r="F3324" s="270"/>
      <c r="G3324" s="259"/>
      <c r="H3324" s="259"/>
      <c r="I3324" s="259"/>
      <c r="J3324" s="259"/>
    </row>
    <row r="3325" spans="1:10">
      <c r="A3325" s="259"/>
      <c r="B3325" s="259"/>
      <c r="C3325" s="259"/>
      <c r="D3325" s="259"/>
      <c r="E3325" s="259"/>
      <c r="F3325" s="270"/>
      <c r="G3325" s="259"/>
      <c r="H3325" s="259"/>
      <c r="I3325" s="259"/>
      <c r="J3325" s="259"/>
    </row>
    <row r="3326" spans="1:10">
      <c r="A3326" s="259"/>
      <c r="B3326" s="259"/>
      <c r="C3326" s="259"/>
      <c r="D3326" s="259"/>
      <c r="E3326" s="259"/>
      <c r="F3326" s="270"/>
      <c r="G3326" s="259"/>
      <c r="H3326" s="259"/>
      <c r="I3326" s="259"/>
      <c r="J3326" s="259"/>
    </row>
    <row r="3327" spans="1:10">
      <c r="A3327" s="259"/>
      <c r="B3327" s="259"/>
      <c r="C3327" s="259"/>
      <c r="D3327" s="259"/>
      <c r="E3327" s="259"/>
      <c r="F3327" s="270"/>
      <c r="G3327" s="259"/>
      <c r="H3327" s="259"/>
      <c r="I3327" s="259"/>
      <c r="J3327" s="259"/>
    </row>
    <row r="3328" spans="1:10">
      <c r="A3328" s="259"/>
      <c r="B3328" s="259"/>
      <c r="C3328" s="259"/>
      <c r="D3328" s="259"/>
      <c r="E3328" s="259"/>
      <c r="F3328" s="270"/>
      <c r="G3328" s="259"/>
      <c r="H3328" s="259"/>
      <c r="I3328" s="259"/>
      <c r="J3328" s="259"/>
    </row>
    <row r="3329" spans="1:10">
      <c r="A3329" s="259"/>
      <c r="B3329" s="259"/>
      <c r="C3329" s="259"/>
      <c r="D3329" s="259"/>
      <c r="E3329" s="259"/>
      <c r="F3329" s="270"/>
      <c r="G3329" s="259"/>
      <c r="H3329" s="259"/>
      <c r="I3329" s="259"/>
      <c r="J3329" s="259"/>
    </row>
    <row r="3330" spans="1:10">
      <c r="A3330" s="259"/>
      <c r="B3330" s="259"/>
      <c r="C3330" s="259"/>
      <c r="D3330" s="259"/>
      <c r="E3330" s="259"/>
      <c r="F3330" s="270"/>
      <c r="G3330" s="259"/>
      <c r="H3330" s="259"/>
      <c r="I3330" s="259"/>
      <c r="J3330" s="259"/>
    </row>
    <row r="3331" spans="1:10">
      <c r="A3331" s="259"/>
      <c r="B3331" s="259"/>
      <c r="C3331" s="259"/>
      <c r="D3331" s="259"/>
      <c r="E3331" s="259"/>
      <c r="F3331" s="270"/>
      <c r="G3331" s="259"/>
      <c r="H3331" s="259"/>
      <c r="I3331" s="259"/>
      <c r="J3331" s="259"/>
    </row>
    <row r="3332" spans="1:10">
      <c r="A3332" s="259"/>
      <c r="B3332" s="259"/>
      <c r="C3332" s="259"/>
      <c r="D3332" s="259"/>
      <c r="E3332" s="259"/>
      <c r="F3332" s="270"/>
      <c r="G3332" s="259"/>
      <c r="H3332" s="259"/>
      <c r="I3332" s="259"/>
      <c r="J3332" s="259"/>
    </row>
    <row r="3333" spans="1:10">
      <c r="A3333" s="259"/>
      <c r="B3333" s="259"/>
      <c r="C3333" s="259"/>
      <c r="D3333" s="259"/>
      <c r="E3333" s="259"/>
      <c r="F3333" s="270"/>
      <c r="G3333" s="259"/>
      <c r="H3333" s="259"/>
      <c r="I3333" s="259"/>
      <c r="J3333" s="259"/>
    </row>
    <row r="3334" spans="1:10">
      <c r="A3334" s="259"/>
      <c r="B3334" s="259"/>
      <c r="C3334" s="259"/>
      <c r="D3334" s="259"/>
      <c r="E3334" s="259"/>
      <c r="F3334" s="270"/>
      <c r="G3334" s="259"/>
      <c r="H3334" s="259"/>
      <c r="I3334" s="259"/>
      <c r="J3334" s="259"/>
    </row>
    <row r="3335" spans="1:10">
      <c r="A3335" s="259"/>
      <c r="B3335" s="259"/>
      <c r="C3335" s="259"/>
      <c r="D3335" s="259"/>
      <c r="E3335" s="259"/>
      <c r="F3335" s="270"/>
      <c r="G3335" s="259"/>
      <c r="H3335" s="259"/>
      <c r="I3335" s="259"/>
      <c r="J3335" s="259"/>
    </row>
    <row r="3336" spans="1:10">
      <c r="A3336" s="259"/>
      <c r="B3336" s="259"/>
      <c r="C3336" s="259"/>
      <c r="D3336" s="259"/>
      <c r="E3336" s="259"/>
      <c r="F3336" s="270"/>
      <c r="G3336" s="259"/>
      <c r="H3336" s="259"/>
      <c r="I3336" s="259"/>
      <c r="J3336" s="259"/>
    </row>
    <row r="3337" spans="1:10">
      <c r="A3337" s="259"/>
      <c r="B3337" s="259"/>
      <c r="C3337" s="259"/>
      <c r="D3337" s="259"/>
      <c r="E3337" s="259"/>
      <c r="F3337" s="270"/>
      <c r="G3337" s="259"/>
      <c r="H3337" s="259"/>
      <c r="I3337" s="259"/>
      <c r="J3337" s="259"/>
    </row>
    <row r="3338" spans="1:10">
      <c r="A3338" s="259"/>
      <c r="B3338" s="259"/>
      <c r="C3338" s="259"/>
      <c r="D3338" s="259"/>
      <c r="E3338" s="259"/>
      <c r="F3338" s="270"/>
      <c r="G3338" s="259"/>
      <c r="H3338" s="259"/>
      <c r="I3338" s="259"/>
      <c r="J3338" s="259"/>
    </row>
    <row r="3339" spans="1:10">
      <c r="A3339" s="259"/>
      <c r="B3339" s="259"/>
      <c r="C3339" s="259"/>
      <c r="D3339" s="259"/>
      <c r="E3339" s="259"/>
      <c r="F3339" s="270"/>
      <c r="G3339" s="259"/>
      <c r="H3339" s="259"/>
      <c r="I3339" s="259"/>
      <c r="J3339" s="259"/>
    </row>
    <row r="3340" spans="1:10">
      <c r="A3340" s="259"/>
      <c r="B3340" s="259"/>
      <c r="C3340" s="259"/>
      <c r="D3340" s="259"/>
      <c r="E3340" s="259"/>
      <c r="F3340" s="270"/>
      <c r="G3340" s="259"/>
      <c r="H3340" s="259"/>
      <c r="I3340" s="259"/>
      <c r="J3340" s="259"/>
    </row>
    <row r="3341" spans="1:10">
      <c r="A3341" s="259"/>
      <c r="B3341" s="259"/>
      <c r="C3341" s="259"/>
      <c r="D3341" s="259"/>
      <c r="E3341" s="259"/>
      <c r="F3341" s="270"/>
      <c r="G3341" s="259"/>
      <c r="H3341" s="259"/>
      <c r="I3341" s="259"/>
      <c r="J3341" s="259"/>
    </row>
    <row r="3342" spans="1:10">
      <c r="A3342" s="259"/>
      <c r="B3342" s="259"/>
      <c r="C3342" s="259"/>
      <c r="D3342" s="259"/>
      <c r="E3342" s="259"/>
      <c r="F3342" s="270"/>
      <c r="G3342" s="259"/>
      <c r="H3342" s="259"/>
      <c r="I3342" s="259"/>
      <c r="J3342" s="259"/>
    </row>
    <row r="3343" spans="1:10">
      <c r="A3343" s="259"/>
      <c r="B3343" s="259"/>
      <c r="C3343" s="259"/>
      <c r="D3343" s="259"/>
      <c r="E3343" s="259"/>
      <c r="F3343" s="270"/>
      <c r="G3343" s="259"/>
      <c r="H3343" s="259"/>
      <c r="I3343" s="259"/>
      <c r="J3343" s="259"/>
    </row>
    <row r="3344" spans="1:10">
      <c r="A3344" s="259"/>
      <c r="B3344" s="259"/>
      <c r="C3344" s="259"/>
      <c r="D3344" s="259"/>
      <c r="E3344" s="259"/>
      <c r="F3344" s="270"/>
      <c r="G3344" s="259"/>
      <c r="H3344" s="259"/>
      <c r="I3344" s="259"/>
      <c r="J3344" s="259"/>
    </row>
    <row r="3345" spans="1:10">
      <c r="A3345" s="259"/>
      <c r="B3345" s="259"/>
      <c r="C3345" s="259"/>
      <c r="D3345" s="259"/>
      <c r="E3345" s="259"/>
      <c r="F3345" s="270"/>
      <c r="G3345" s="259"/>
      <c r="H3345" s="259"/>
      <c r="I3345" s="259"/>
      <c r="J3345" s="259"/>
    </row>
    <row r="3346" spans="1:10">
      <c r="A3346" s="259"/>
      <c r="B3346" s="259"/>
      <c r="C3346" s="259"/>
      <c r="D3346" s="259"/>
      <c r="E3346" s="259"/>
      <c r="F3346" s="270"/>
      <c r="G3346" s="259"/>
      <c r="H3346" s="259"/>
      <c r="I3346" s="259"/>
      <c r="J3346" s="259"/>
    </row>
    <row r="3347" spans="1:10">
      <c r="A3347" s="259"/>
      <c r="B3347" s="259"/>
      <c r="C3347" s="259"/>
      <c r="D3347" s="259"/>
      <c r="E3347" s="259"/>
      <c r="F3347" s="270"/>
      <c r="G3347" s="259"/>
      <c r="H3347" s="259"/>
      <c r="I3347" s="259"/>
      <c r="J3347" s="259"/>
    </row>
    <row r="3348" spans="1:10">
      <c r="A3348" s="259"/>
      <c r="B3348" s="259"/>
      <c r="C3348" s="259"/>
      <c r="D3348" s="259"/>
      <c r="E3348" s="259"/>
      <c r="F3348" s="270"/>
      <c r="G3348" s="259"/>
      <c r="H3348" s="259"/>
      <c r="I3348" s="259"/>
      <c r="J3348" s="259"/>
    </row>
    <row r="3349" spans="1:10">
      <c r="A3349" s="259"/>
      <c r="B3349" s="259"/>
      <c r="C3349" s="259"/>
      <c r="D3349" s="259"/>
      <c r="E3349" s="259"/>
      <c r="F3349" s="270"/>
      <c r="G3349" s="259"/>
      <c r="H3349" s="259"/>
      <c r="I3349" s="259"/>
      <c r="J3349" s="259"/>
    </row>
    <row r="3350" spans="1:10">
      <c r="A3350" s="259"/>
      <c r="B3350" s="259"/>
      <c r="C3350" s="259"/>
      <c r="D3350" s="259"/>
      <c r="E3350" s="259"/>
      <c r="F3350" s="270"/>
      <c r="G3350" s="259"/>
      <c r="H3350" s="259"/>
      <c r="I3350" s="259"/>
      <c r="J3350" s="259"/>
    </row>
    <row r="3351" spans="1:10">
      <c r="A3351" s="259"/>
      <c r="B3351" s="259"/>
      <c r="C3351" s="259"/>
      <c r="D3351" s="259"/>
      <c r="E3351" s="259"/>
      <c r="F3351" s="270"/>
      <c r="G3351" s="259"/>
      <c r="H3351" s="259"/>
      <c r="I3351" s="259"/>
      <c r="J3351" s="259"/>
    </row>
    <row r="3352" spans="1:10">
      <c r="A3352" s="259"/>
      <c r="B3352" s="259"/>
      <c r="C3352" s="259"/>
      <c r="D3352" s="259"/>
      <c r="E3352" s="259"/>
      <c r="F3352" s="270"/>
      <c r="G3352" s="259"/>
      <c r="H3352" s="259"/>
      <c r="I3352" s="259"/>
      <c r="J3352" s="259"/>
    </row>
    <row r="3353" spans="1:10">
      <c r="A3353" s="259"/>
      <c r="B3353" s="259"/>
      <c r="C3353" s="259"/>
      <c r="D3353" s="259"/>
      <c r="E3353" s="259"/>
      <c r="F3353" s="270"/>
      <c r="G3353" s="259"/>
      <c r="H3353" s="259"/>
      <c r="I3353" s="259"/>
      <c r="J3353" s="259"/>
    </row>
    <row r="3354" spans="1:10">
      <c r="A3354" s="259"/>
      <c r="B3354" s="259"/>
      <c r="C3354" s="259"/>
      <c r="D3354" s="259"/>
      <c r="E3354" s="259"/>
      <c r="F3354" s="270"/>
      <c r="G3354" s="259"/>
      <c r="H3354" s="259"/>
      <c r="I3354" s="259"/>
      <c r="J3354" s="259"/>
    </row>
    <row r="3355" spans="1:10">
      <c r="A3355" s="259"/>
      <c r="B3355" s="259"/>
      <c r="C3355" s="259"/>
      <c r="D3355" s="259"/>
      <c r="E3355" s="259"/>
      <c r="F3355" s="270"/>
      <c r="G3355" s="259"/>
      <c r="H3355" s="259"/>
      <c r="I3355" s="259"/>
      <c r="J3355" s="259"/>
    </row>
    <row r="3356" spans="1:10">
      <c r="A3356" s="259"/>
      <c r="B3356" s="259"/>
      <c r="C3356" s="259"/>
      <c r="D3356" s="259"/>
      <c r="E3356" s="259"/>
      <c r="F3356" s="270"/>
      <c r="G3356" s="259"/>
      <c r="H3356" s="259"/>
      <c r="I3356" s="259"/>
      <c r="J3356" s="259"/>
    </row>
    <row r="3357" spans="1:10">
      <c r="A3357" s="259"/>
      <c r="B3357" s="259"/>
      <c r="C3357" s="259"/>
      <c r="D3357" s="259"/>
      <c r="E3357" s="259"/>
      <c r="F3357" s="270"/>
      <c r="G3357" s="259"/>
      <c r="H3357" s="259"/>
      <c r="I3357" s="259"/>
      <c r="J3357" s="259"/>
    </row>
    <row r="3358" spans="1:10">
      <c r="A3358" s="259"/>
      <c r="B3358" s="259"/>
      <c r="C3358" s="259"/>
      <c r="D3358" s="259"/>
      <c r="E3358" s="259"/>
      <c r="F3358" s="270"/>
      <c r="G3358" s="259"/>
      <c r="H3358" s="259"/>
      <c r="I3358" s="259"/>
      <c r="J3358" s="259"/>
    </row>
    <row r="3359" spans="1:10">
      <c r="A3359" s="259"/>
      <c r="B3359" s="259"/>
      <c r="C3359" s="259"/>
      <c r="D3359" s="259"/>
      <c r="E3359" s="259"/>
      <c r="F3359" s="270"/>
      <c r="G3359" s="259"/>
      <c r="H3359" s="259"/>
      <c r="I3359" s="259"/>
      <c r="J3359" s="259"/>
    </row>
    <row r="3360" spans="1:10">
      <c r="A3360" s="259"/>
      <c r="B3360" s="259"/>
      <c r="C3360" s="259"/>
      <c r="D3360" s="259"/>
      <c r="E3360" s="259"/>
      <c r="F3360" s="270"/>
      <c r="G3360" s="259"/>
      <c r="H3360" s="259"/>
      <c r="I3360" s="259"/>
      <c r="J3360" s="259"/>
    </row>
    <row r="3361" spans="1:10">
      <c r="A3361" s="259"/>
      <c r="B3361" s="259"/>
      <c r="C3361" s="259"/>
      <c r="D3361" s="259"/>
      <c r="E3361" s="259"/>
      <c r="F3361" s="270"/>
      <c r="G3361" s="259"/>
      <c r="H3361" s="259"/>
      <c r="I3361" s="259"/>
      <c r="J3361" s="259"/>
    </row>
    <row r="3362" spans="1:10">
      <c r="A3362" s="259"/>
      <c r="B3362" s="259"/>
      <c r="C3362" s="259"/>
      <c r="D3362" s="259"/>
      <c r="E3362" s="259"/>
      <c r="F3362" s="270"/>
      <c r="G3362" s="259"/>
      <c r="H3362" s="259"/>
      <c r="I3362" s="259"/>
      <c r="J3362" s="259"/>
    </row>
    <row r="3363" spans="1:10">
      <c r="A3363" s="259"/>
      <c r="B3363" s="259"/>
      <c r="C3363" s="259"/>
      <c r="D3363" s="259"/>
      <c r="E3363" s="259"/>
      <c r="F3363" s="270"/>
      <c r="G3363" s="259"/>
      <c r="H3363" s="259"/>
      <c r="I3363" s="259"/>
      <c r="J3363" s="259"/>
    </row>
    <row r="3364" spans="1:10">
      <c r="A3364" s="259"/>
      <c r="B3364" s="259"/>
      <c r="C3364" s="259"/>
      <c r="D3364" s="259"/>
      <c r="E3364" s="259"/>
      <c r="F3364" s="270"/>
      <c r="G3364" s="259"/>
      <c r="H3364" s="259"/>
      <c r="I3364" s="259"/>
      <c r="J3364" s="259"/>
    </row>
    <row r="3365" spans="1:10">
      <c r="A3365" s="259"/>
      <c r="B3365" s="259"/>
      <c r="C3365" s="259"/>
      <c r="D3365" s="259"/>
      <c r="E3365" s="259"/>
      <c r="F3365" s="270"/>
      <c r="G3365" s="259"/>
      <c r="H3365" s="259"/>
      <c r="I3365" s="259"/>
      <c r="J3365" s="259"/>
    </row>
    <row r="3366" spans="1:10">
      <c r="A3366" s="259"/>
      <c r="B3366" s="259"/>
      <c r="C3366" s="259"/>
      <c r="D3366" s="259"/>
      <c r="E3366" s="259"/>
      <c r="F3366" s="270"/>
      <c r="G3366" s="259"/>
      <c r="H3366" s="259"/>
      <c r="I3366" s="259"/>
      <c r="J3366" s="259"/>
    </row>
    <row r="3367" spans="1:10">
      <c r="A3367" s="259"/>
      <c r="B3367" s="259"/>
      <c r="C3367" s="259"/>
      <c r="D3367" s="259"/>
      <c r="E3367" s="259"/>
      <c r="F3367" s="270"/>
      <c r="G3367" s="259"/>
      <c r="H3367" s="259"/>
      <c r="I3367" s="259"/>
      <c r="J3367" s="259"/>
    </row>
    <row r="3368" spans="1:10">
      <c r="A3368" s="259"/>
      <c r="B3368" s="259"/>
      <c r="C3368" s="259"/>
      <c r="D3368" s="259"/>
      <c r="E3368" s="259"/>
      <c r="F3368" s="270"/>
      <c r="G3368" s="259"/>
      <c r="H3368" s="259"/>
      <c r="I3368" s="259"/>
      <c r="J3368" s="259"/>
    </row>
    <row r="3369" spans="1:10">
      <c r="A3369" s="259"/>
      <c r="B3369" s="259"/>
      <c r="C3369" s="259"/>
      <c r="D3369" s="259"/>
      <c r="E3369" s="259"/>
      <c r="F3369" s="270"/>
      <c r="G3369" s="259"/>
      <c r="H3369" s="259"/>
      <c r="I3369" s="259"/>
      <c r="J3369" s="259"/>
    </row>
    <row r="3370" spans="1:10">
      <c r="A3370" s="259"/>
      <c r="B3370" s="259"/>
      <c r="C3370" s="259"/>
      <c r="D3370" s="259"/>
      <c r="E3370" s="259"/>
      <c r="F3370" s="270"/>
      <c r="G3370" s="259"/>
      <c r="H3370" s="259"/>
      <c r="I3370" s="259"/>
      <c r="J3370" s="259"/>
    </row>
    <row r="3371" spans="1:10">
      <c r="A3371" s="259"/>
      <c r="B3371" s="259"/>
      <c r="C3371" s="259"/>
      <c r="D3371" s="259"/>
      <c r="E3371" s="259"/>
      <c r="F3371" s="270"/>
      <c r="G3371" s="259"/>
      <c r="H3371" s="259"/>
      <c r="I3371" s="259"/>
      <c r="J3371" s="259"/>
    </row>
    <row r="3372" spans="1:10">
      <c r="A3372" s="259"/>
      <c r="B3372" s="259"/>
      <c r="C3372" s="259"/>
      <c r="D3372" s="259"/>
      <c r="E3372" s="259"/>
      <c r="F3372" s="270"/>
      <c r="G3372" s="259"/>
      <c r="H3372" s="259"/>
      <c r="I3372" s="259"/>
      <c r="J3372" s="259"/>
    </row>
    <row r="3373" spans="1:10">
      <c r="A3373" s="259"/>
      <c r="B3373" s="259"/>
      <c r="C3373" s="259"/>
      <c r="D3373" s="259"/>
      <c r="E3373" s="259"/>
      <c r="F3373" s="270"/>
      <c r="G3373" s="259"/>
      <c r="H3373" s="259"/>
      <c r="I3373" s="259"/>
      <c r="J3373" s="259"/>
    </row>
    <row r="3374" spans="1:10">
      <c r="A3374" s="259"/>
      <c r="B3374" s="259"/>
      <c r="C3374" s="259"/>
      <c r="D3374" s="259"/>
      <c r="E3374" s="259"/>
      <c r="F3374" s="270"/>
      <c r="G3374" s="259"/>
      <c r="H3374" s="259"/>
      <c r="I3374" s="259"/>
      <c r="J3374" s="259"/>
    </row>
    <row r="3375" spans="1:10">
      <c r="A3375" s="259"/>
      <c r="B3375" s="259"/>
      <c r="C3375" s="259"/>
      <c r="D3375" s="259"/>
      <c r="E3375" s="259"/>
      <c r="F3375" s="270"/>
      <c r="G3375" s="259"/>
      <c r="H3375" s="259"/>
      <c r="I3375" s="259"/>
      <c r="J3375" s="259"/>
    </row>
    <row r="3376" spans="1:10">
      <c r="A3376" s="259"/>
      <c r="B3376" s="259"/>
      <c r="C3376" s="259"/>
      <c r="D3376" s="259"/>
      <c r="E3376" s="259"/>
      <c r="F3376" s="270"/>
      <c r="G3376" s="259"/>
      <c r="H3376" s="259"/>
      <c r="I3376" s="259"/>
      <c r="J3376" s="259"/>
    </row>
    <row r="3377" spans="1:10">
      <c r="A3377" s="259"/>
      <c r="B3377" s="259"/>
      <c r="C3377" s="259"/>
      <c r="D3377" s="259"/>
      <c r="E3377" s="259"/>
      <c r="F3377" s="270"/>
      <c r="G3377" s="259"/>
      <c r="H3377" s="259"/>
      <c r="I3377" s="259"/>
      <c r="J3377" s="259"/>
    </row>
    <row r="3378" spans="1:10">
      <c r="A3378" s="259"/>
      <c r="B3378" s="259"/>
      <c r="C3378" s="259"/>
      <c r="D3378" s="259"/>
      <c r="E3378" s="259"/>
      <c r="F3378" s="270"/>
      <c r="G3378" s="259"/>
      <c r="H3378" s="259"/>
      <c r="I3378" s="259"/>
      <c r="J3378" s="259"/>
    </row>
    <row r="3379" spans="1:10">
      <c r="A3379" s="259"/>
      <c r="B3379" s="259"/>
      <c r="C3379" s="259"/>
      <c r="D3379" s="259"/>
      <c r="E3379" s="259"/>
      <c r="F3379" s="270"/>
      <c r="G3379" s="259"/>
      <c r="H3379" s="259"/>
      <c r="I3379" s="259"/>
      <c r="J3379" s="259"/>
    </row>
    <row r="3380" spans="1:10">
      <c r="A3380" s="259"/>
      <c r="B3380" s="259"/>
      <c r="C3380" s="259"/>
      <c r="D3380" s="259"/>
      <c r="E3380" s="259"/>
      <c r="F3380" s="270"/>
      <c r="G3380" s="259"/>
      <c r="H3380" s="259"/>
      <c r="I3380" s="259"/>
      <c r="J3380" s="259"/>
    </row>
    <row r="3381" spans="1:10">
      <c r="A3381" s="259"/>
      <c r="B3381" s="259"/>
      <c r="C3381" s="259"/>
      <c r="D3381" s="259"/>
      <c r="E3381" s="259"/>
      <c r="F3381" s="270"/>
      <c r="G3381" s="259"/>
      <c r="H3381" s="259"/>
      <c r="I3381" s="259"/>
      <c r="J3381" s="259"/>
    </row>
    <row r="3382" spans="1:10">
      <c r="A3382" s="259"/>
      <c r="B3382" s="259"/>
      <c r="C3382" s="259"/>
      <c r="D3382" s="259"/>
      <c r="E3382" s="259"/>
      <c r="F3382" s="270"/>
      <c r="G3382" s="259"/>
      <c r="H3382" s="259"/>
      <c r="I3382" s="259"/>
      <c r="J3382" s="259"/>
    </row>
    <row r="3383" spans="1:10">
      <c r="A3383" s="259"/>
      <c r="B3383" s="259"/>
      <c r="C3383" s="259"/>
      <c r="D3383" s="259"/>
      <c r="E3383" s="259"/>
      <c r="F3383" s="270"/>
      <c r="G3383" s="259"/>
      <c r="H3383" s="259"/>
      <c r="I3383" s="259"/>
      <c r="J3383" s="259"/>
    </row>
    <row r="3384" spans="1:10">
      <c r="A3384" s="259"/>
      <c r="B3384" s="259"/>
      <c r="C3384" s="259"/>
      <c r="D3384" s="259"/>
      <c r="E3384" s="259"/>
      <c r="F3384" s="270"/>
      <c r="G3384" s="259"/>
      <c r="H3384" s="259"/>
      <c r="I3384" s="259"/>
      <c r="J3384" s="259"/>
    </row>
    <row r="3385" spans="1:10">
      <c r="A3385" s="259"/>
      <c r="B3385" s="259"/>
      <c r="C3385" s="259"/>
      <c r="D3385" s="259"/>
      <c r="E3385" s="259"/>
      <c r="F3385" s="270"/>
      <c r="G3385" s="259"/>
      <c r="H3385" s="259"/>
      <c r="I3385" s="259"/>
      <c r="J3385" s="259"/>
    </row>
    <row r="3386" spans="1:10">
      <c r="A3386" s="259"/>
      <c r="B3386" s="259"/>
      <c r="C3386" s="259"/>
      <c r="D3386" s="259"/>
      <c r="E3386" s="259"/>
      <c r="F3386" s="270"/>
      <c r="G3386" s="259"/>
      <c r="H3386" s="259"/>
      <c r="I3386" s="259"/>
      <c r="J3386" s="259"/>
    </row>
    <row r="3387" spans="1:10">
      <c r="A3387" s="259"/>
      <c r="B3387" s="259"/>
      <c r="C3387" s="259"/>
      <c r="D3387" s="259"/>
      <c r="E3387" s="259"/>
      <c r="F3387" s="270"/>
      <c r="G3387" s="259"/>
      <c r="H3387" s="259"/>
      <c r="I3387" s="259"/>
      <c r="J3387" s="259"/>
    </row>
    <row r="3388" spans="1:10">
      <c r="A3388" s="259"/>
      <c r="B3388" s="259"/>
      <c r="C3388" s="259"/>
      <c r="D3388" s="259"/>
      <c r="E3388" s="259"/>
      <c r="F3388" s="270"/>
      <c r="G3388" s="259"/>
      <c r="H3388" s="259"/>
      <c r="I3388" s="259"/>
      <c r="J3388" s="259"/>
    </row>
    <row r="3389" spans="1:10">
      <c r="A3389" s="259"/>
      <c r="B3389" s="259"/>
      <c r="C3389" s="259"/>
      <c r="D3389" s="259"/>
      <c r="E3389" s="259"/>
      <c r="F3389" s="270"/>
      <c r="G3389" s="259"/>
      <c r="H3389" s="259"/>
      <c r="I3389" s="259"/>
      <c r="J3389" s="259"/>
    </row>
    <row r="3390" spans="1:10">
      <c r="A3390" s="259"/>
      <c r="B3390" s="259"/>
      <c r="C3390" s="259"/>
      <c r="D3390" s="259"/>
      <c r="E3390" s="259"/>
      <c r="F3390" s="270"/>
      <c r="G3390" s="259"/>
      <c r="H3390" s="259"/>
      <c r="I3390" s="259"/>
      <c r="J3390" s="259"/>
    </row>
    <row r="3391" spans="1:10">
      <c r="A3391" s="259"/>
      <c r="B3391" s="259"/>
      <c r="C3391" s="259"/>
      <c r="D3391" s="259"/>
      <c r="E3391" s="259"/>
      <c r="F3391" s="270"/>
      <c r="G3391" s="259"/>
      <c r="H3391" s="259"/>
      <c r="I3391" s="259"/>
      <c r="J3391" s="259"/>
    </row>
    <row r="3392" spans="1:10">
      <c r="A3392" s="259"/>
      <c r="B3392" s="259"/>
      <c r="C3392" s="259"/>
      <c r="D3392" s="259"/>
      <c r="E3392" s="259"/>
      <c r="F3392" s="270"/>
      <c r="G3392" s="259"/>
      <c r="H3392" s="259"/>
      <c r="I3392" s="259"/>
      <c r="J3392" s="259"/>
    </row>
    <row r="3393" spans="1:10">
      <c r="A3393" s="259"/>
      <c r="B3393" s="259"/>
      <c r="C3393" s="259"/>
      <c r="D3393" s="259"/>
      <c r="E3393" s="259"/>
      <c r="F3393" s="270"/>
      <c r="G3393" s="259"/>
      <c r="H3393" s="259"/>
      <c r="I3393" s="259"/>
      <c r="J3393" s="259"/>
    </row>
    <row r="3394" spans="1:10">
      <c r="A3394" s="259"/>
      <c r="B3394" s="259"/>
      <c r="C3394" s="259"/>
      <c r="D3394" s="259"/>
      <c r="E3394" s="259"/>
      <c r="F3394" s="270"/>
      <c r="G3394" s="259"/>
      <c r="H3394" s="259"/>
      <c r="I3394" s="259"/>
      <c r="J3394" s="259"/>
    </row>
    <row r="3395" spans="1:10">
      <c r="A3395" s="259"/>
      <c r="B3395" s="259"/>
      <c r="C3395" s="259"/>
      <c r="D3395" s="259"/>
      <c r="E3395" s="259"/>
      <c r="F3395" s="270"/>
      <c r="G3395" s="259"/>
      <c r="H3395" s="259"/>
      <c r="I3395" s="259"/>
      <c r="J3395" s="259"/>
    </row>
    <row r="3396" spans="1:10">
      <c r="A3396" s="259"/>
      <c r="B3396" s="259"/>
      <c r="C3396" s="259"/>
      <c r="D3396" s="259"/>
      <c r="E3396" s="259"/>
      <c r="F3396" s="270"/>
      <c r="G3396" s="259"/>
      <c r="H3396" s="259"/>
      <c r="I3396" s="259"/>
      <c r="J3396" s="259"/>
    </row>
    <row r="3397" spans="1:10">
      <c r="A3397" s="259"/>
      <c r="B3397" s="259"/>
      <c r="C3397" s="259"/>
      <c r="D3397" s="259"/>
      <c r="E3397" s="259"/>
      <c r="F3397" s="270"/>
      <c r="G3397" s="259"/>
      <c r="H3397" s="259"/>
      <c r="I3397" s="259"/>
      <c r="J3397" s="259"/>
    </row>
    <row r="3398" spans="1:10">
      <c r="A3398" s="259"/>
      <c r="B3398" s="259"/>
      <c r="C3398" s="259"/>
      <c r="D3398" s="259"/>
      <c r="E3398" s="259"/>
      <c r="F3398" s="270"/>
      <c r="G3398" s="259"/>
      <c r="H3398" s="259"/>
      <c r="I3398" s="259"/>
      <c r="J3398" s="259"/>
    </row>
    <row r="3399" spans="1:10">
      <c r="A3399" s="259"/>
      <c r="B3399" s="259"/>
      <c r="C3399" s="259"/>
      <c r="D3399" s="259"/>
      <c r="E3399" s="259"/>
      <c r="F3399" s="270"/>
      <c r="G3399" s="259"/>
      <c r="H3399" s="259"/>
      <c r="I3399" s="259"/>
      <c r="J3399" s="259"/>
    </row>
    <row r="3400" spans="1:10">
      <c r="A3400" s="259"/>
      <c r="B3400" s="259"/>
      <c r="C3400" s="259"/>
      <c r="D3400" s="259"/>
      <c r="E3400" s="259"/>
      <c r="F3400" s="270"/>
      <c r="G3400" s="259"/>
      <c r="H3400" s="259"/>
      <c r="I3400" s="259"/>
      <c r="J3400" s="259"/>
    </row>
    <row r="3401" spans="1:10">
      <c r="A3401" s="259"/>
      <c r="B3401" s="259"/>
      <c r="C3401" s="259"/>
      <c r="D3401" s="259"/>
      <c r="E3401" s="259"/>
      <c r="F3401" s="270"/>
      <c r="G3401" s="259"/>
      <c r="H3401" s="259"/>
      <c r="I3401" s="259"/>
      <c r="J3401" s="259"/>
    </row>
    <row r="3402" spans="1:10">
      <c r="A3402" s="259"/>
      <c r="B3402" s="259"/>
      <c r="C3402" s="259"/>
      <c r="D3402" s="259"/>
      <c r="E3402" s="259"/>
      <c r="F3402" s="270"/>
      <c r="G3402" s="259"/>
      <c r="H3402" s="259"/>
      <c r="I3402" s="259"/>
      <c r="J3402" s="259"/>
    </row>
    <row r="3403" spans="1:10">
      <c r="A3403" s="259"/>
      <c r="B3403" s="259"/>
      <c r="C3403" s="259"/>
      <c r="D3403" s="259"/>
      <c r="E3403" s="259"/>
      <c r="F3403" s="270"/>
      <c r="G3403" s="259"/>
      <c r="H3403" s="259"/>
      <c r="I3403" s="259"/>
      <c r="J3403" s="259"/>
    </row>
    <row r="3404" spans="1:10">
      <c r="A3404" s="259"/>
      <c r="B3404" s="259"/>
      <c r="C3404" s="259"/>
      <c r="D3404" s="259"/>
      <c r="E3404" s="259"/>
      <c r="F3404" s="270"/>
      <c r="G3404" s="259"/>
      <c r="H3404" s="259"/>
      <c r="I3404" s="259"/>
      <c r="J3404" s="259"/>
    </row>
    <row r="3405" spans="1:10">
      <c r="A3405" s="259"/>
      <c r="B3405" s="259"/>
      <c r="C3405" s="259"/>
      <c r="D3405" s="259"/>
      <c r="E3405" s="259"/>
      <c r="F3405" s="270"/>
      <c r="G3405" s="259"/>
      <c r="H3405" s="259"/>
      <c r="I3405" s="259"/>
      <c r="J3405" s="259"/>
    </row>
    <row r="3406" spans="1:10">
      <c r="A3406" s="259"/>
      <c r="B3406" s="259"/>
      <c r="C3406" s="259"/>
      <c r="D3406" s="259"/>
      <c r="E3406" s="259"/>
      <c r="F3406" s="270"/>
      <c r="G3406" s="259"/>
      <c r="H3406" s="259"/>
      <c r="I3406" s="259"/>
      <c r="J3406" s="259"/>
    </row>
    <row r="3407" spans="1:10">
      <c r="A3407" s="259"/>
      <c r="B3407" s="259"/>
      <c r="C3407" s="259"/>
      <c r="D3407" s="259"/>
      <c r="E3407" s="259"/>
      <c r="F3407" s="270"/>
      <c r="G3407" s="259"/>
      <c r="H3407" s="259"/>
      <c r="I3407" s="259"/>
      <c r="J3407" s="259"/>
    </row>
    <row r="3408" spans="1:10">
      <c r="A3408" s="259"/>
      <c r="B3408" s="259"/>
      <c r="C3408" s="259"/>
      <c r="D3408" s="259"/>
      <c r="E3408" s="259"/>
      <c r="F3408" s="270"/>
      <c r="G3408" s="259"/>
      <c r="H3408" s="259"/>
      <c r="I3408" s="259"/>
      <c r="J3408" s="259"/>
    </row>
    <row r="3409" spans="1:10">
      <c r="A3409" s="259"/>
      <c r="B3409" s="259"/>
      <c r="C3409" s="259"/>
      <c r="D3409" s="259"/>
      <c r="E3409" s="259"/>
      <c r="F3409" s="270"/>
      <c r="G3409" s="259"/>
      <c r="H3409" s="259"/>
      <c r="I3409" s="259"/>
      <c r="J3409" s="259"/>
    </row>
    <row r="3410" spans="1:10">
      <c r="A3410" s="259"/>
      <c r="B3410" s="259"/>
      <c r="C3410" s="259"/>
      <c r="D3410" s="259"/>
      <c r="E3410" s="259"/>
      <c r="F3410" s="270"/>
      <c r="G3410" s="259"/>
      <c r="H3410" s="259"/>
      <c r="I3410" s="259"/>
      <c r="J3410" s="259"/>
    </row>
    <row r="3411" spans="1:10">
      <c r="A3411" s="259"/>
      <c r="B3411" s="259"/>
      <c r="C3411" s="259"/>
      <c r="D3411" s="259"/>
      <c r="E3411" s="259"/>
      <c r="F3411" s="270"/>
      <c r="G3411" s="259"/>
      <c r="H3411" s="259"/>
      <c r="I3411" s="259"/>
      <c r="J3411" s="259"/>
    </row>
    <row r="3412" spans="1:10">
      <c r="A3412" s="259"/>
      <c r="B3412" s="259"/>
      <c r="C3412" s="259"/>
      <c r="D3412" s="259"/>
      <c r="E3412" s="259"/>
      <c r="F3412" s="270"/>
      <c r="G3412" s="259"/>
      <c r="H3412" s="259"/>
      <c r="I3412" s="259"/>
      <c r="J3412" s="259"/>
    </row>
    <row r="3413" spans="1:10">
      <c r="A3413" s="259"/>
      <c r="B3413" s="259"/>
      <c r="C3413" s="259"/>
      <c r="D3413" s="259"/>
      <c r="E3413" s="259"/>
      <c r="F3413" s="270"/>
      <c r="G3413" s="259"/>
      <c r="H3413" s="259"/>
      <c r="I3413" s="259"/>
      <c r="J3413" s="259"/>
    </row>
    <row r="3414" spans="1:10">
      <c r="A3414" s="259"/>
      <c r="B3414" s="259"/>
      <c r="C3414" s="259"/>
      <c r="D3414" s="259"/>
      <c r="E3414" s="259"/>
      <c r="F3414" s="270"/>
      <c r="G3414" s="259"/>
      <c r="H3414" s="259"/>
      <c r="I3414" s="259"/>
      <c r="J3414" s="259"/>
    </row>
    <row r="3415" spans="1:10">
      <c r="A3415" s="259"/>
      <c r="B3415" s="259"/>
      <c r="C3415" s="259"/>
      <c r="D3415" s="259"/>
      <c r="E3415" s="259"/>
      <c r="F3415" s="270"/>
      <c r="G3415" s="259"/>
      <c r="H3415" s="259"/>
      <c r="I3415" s="259"/>
      <c r="J3415" s="259"/>
    </row>
    <row r="3416" spans="1:10">
      <c r="A3416" s="259"/>
      <c r="B3416" s="259"/>
      <c r="C3416" s="259"/>
      <c r="D3416" s="259"/>
      <c r="E3416" s="259"/>
      <c r="F3416" s="270"/>
      <c r="G3416" s="259"/>
      <c r="H3416" s="259"/>
      <c r="I3416" s="259"/>
      <c r="J3416" s="259"/>
    </row>
    <row r="3417" spans="1:10">
      <c r="A3417" s="259"/>
      <c r="B3417" s="259"/>
      <c r="C3417" s="259"/>
      <c r="D3417" s="259"/>
      <c r="E3417" s="259"/>
      <c r="F3417" s="270"/>
      <c r="G3417" s="259"/>
      <c r="H3417" s="259"/>
      <c r="I3417" s="259"/>
      <c r="J3417" s="259"/>
    </row>
    <row r="3418" spans="1:10">
      <c r="A3418" s="259"/>
      <c r="B3418" s="259"/>
      <c r="C3418" s="259"/>
      <c r="D3418" s="259"/>
      <c r="E3418" s="259"/>
      <c r="F3418" s="270"/>
      <c r="G3418" s="259"/>
      <c r="H3418" s="259"/>
      <c r="I3418" s="259"/>
      <c r="J3418" s="259"/>
    </row>
    <row r="3419" spans="1:10">
      <c r="A3419" s="259"/>
      <c r="B3419" s="259"/>
      <c r="C3419" s="259"/>
      <c r="D3419" s="259"/>
      <c r="E3419" s="259"/>
      <c r="F3419" s="270"/>
      <c r="G3419" s="259"/>
      <c r="H3419" s="259"/>
      <c r="I3419" s="259"/>
      <c r="J3419" s="259"/>
    </row>
    <row r="3420" spans="1:10">
      <c r="A3420" s="259"/>
      <c r="B3420" s="259"/>
      <c r="C3420" s="259"/>
      <c r="D3420" s="259"/>
      <c r="E3420" s="259"/>
      <c r="F3420" s="270"/>
      <c r="G3420" s="259"/>
      <c r="H3420" s="259"/>
      <c r="I3420" s="259"/>
      <c r="J3420" s="259"/>
    </row>
    <row r="3421" spans="1:10">
      <c r="A3421" s="259"/>
      <c r="B3421" s="259"/>
      <c r="C3421" s="259"/>
      <c r="D3421" s="259"/>
      <c r="E3421" s="259"/>
      <c r="F3421" s="270"/>
      <c r="G3421" s="259"/>
      <c r="H3421" s="259"/>
      <c r="I3421" s="259"/>
      <c r="J3421" s="259"/>
    </row>
    <row r="3422" spans="1:10">
      <c r="A3422" s="259"/>
      <c r="B3422" s="259"/>
      <c r="C3422" s="259"/>
      <c r="D3422" s="259"/>
      <c r="E3422" s="259"/>
      <c r="F3422" s="270"/>
      <c r="G3422" s="259"/>
      <c r="H3422" s="259"/>
      <c r="I3422" s="259"/>
      <c r="J3422" s="259"/>
    </row>
    <row r="3423" spans="1:10">
      <c r="A3423" s="259"/>
      <c r="B3423" s="259"/>
      <c r="C3423" s="259"/>
      <c r="D3423" s="259"/>
      <c r="E3423" s="259"/>
      <c r="F3423" s="270"/>
      <c r="G3423" s="259"/>
      <c r="H3423" s="259"/>
      <c r="I3423" s="259"/>
      <c r="J3423" s="259"/>
    </row>
    <row r="3424" spans="1:10">
      <c r="A3424" s="259"/>
      <c r="B3424" s="259"/>
      <c r="C3424" s="259"/>
      <c r="D3424" s="259"/>
      <c r="E3424" s="259"/>
      <c r="F3424" s="270"/>
      <c r="G3424" s="259"/>
      <c r="H3424" s="259"/>
      <c r="I3424" s="259"/>
      <c r="J3424" s="259"/>
    </row>
    <row r="3425" spans="1:10">
      <c r="A3425" s="259"/>
      <c r="B3425" s="259"/>
      <c r="C3425" s="259"/>
      <c r="D3425" s="259"/>
      <c r="E3425" s="259"/>
      <c r="F3425" s="270"/>
      <c r="G3425" s="259"/>
      <c r="H3425" s="259"/>
      <c r="I3425" s="259"/>
      <c r="J3425" s="259"/>
    </row>
    <row r="3426" spans="1:10">
      <c r="A3426" s="259"/>
      <c r="B3426" s="259"/>
      <c r="C3426" s="259"/>
      <c r="D3426" s="259"/>
      <c r="E3426" s="259"/>
      <c r="F3426" s="270"/>
      <c r="G3426" s="259"/>
      <c r="H3426" s="259"/>
      <c r="I3426" s="259"/>
      <c r="J3426" s="259"/>
    </row>
    <row r="3427" spans="1:10">
      <c r="A3427" s="259"/>
      <c r="B3427" s="259"/>
      <c r="C3427" s="259"/>
      <c r="D3427" s="259"/>
      <c r="E3427" s="259"/>
      <c r="F3427" s="270"/>
      <c r="G3427" s="259"/>
      <c r="H3427" s="259"/>
      <c r="I3427" s="259"/>
      <c r="J3427" s="259"/>
    </row>
    <row r="3428" spans="1:10">
      <c r="A3428" s="259"/>
      <c r="B3428" s="259"/>
      <c r="C3428" s="259"/>
      <c r="D3428" s="259"/>
      <c r="E3428" s="259"/>
      <c r="F3428" s="270"/>
      <c r="G3428" s="259"/>
      <c r="H3428" s="259"/>
      <c r="I3428" s="259"/>
      <c r="J3428" s="259"/>
    </row>
    <row r="3429" spans="1:10">
      <c r="A3429" s="259"/>
      <c r="B3429" s="259"/>
      <c r="C3429" s="259"/>
      <c r="D3429" s="259"/>
      <c r="E3429" s="259"/>
      <c r="F3429" s="270"/>
      <c r="G3429" s="259"/>
      <c r="H3429" s="259"/>
      <c r="I3429" s="259"/>
      <c r="J3429" s="259"/>
    </row>
    <row r="3430" spans="1:10">
      <c r="A3430" s="259"/>
      <c r="B3430" s="259"/>
      <c r="C3430" s="259"/>
      <c r="D3430" s="259"/>
      <c r="E3430" s="259"/>
      <c r="F3430" s="270"/>
      <c r="G3430" s="259"/>
      <c r="H3430" s="259"/>
      <c r="I3430" s="259"/>
      <c r="J3430" s="259"/>
    </row>
    <row r="3431" spans="1:10">
      <c r="A3431" s="259"/>
      <c r="B3431" s="259"/>
      <c r="C3431" s="259"/>
      <c r="D3431" s="259"/>
      <c r="E3431" s="259"/>
      <c r="F3431" s="270"/>
      <c r="G3431" s="259"/>
      <c r="H3431" s="259"/>
      <c r="I3431" s="259"/>
      <c r="J3431" s="259"/>
    </row>
    <row r="3432" spans="1:10">
      <c r="A3432" s="259"/>
      <c r="B3432" s="259"/>
      <c r="C3432" s="259"/>
      <c r="D3432" s="259"/>
      <c r="E3432" s="259"/>
      <c r="F3432" s="270"/>
      <c r="G3432" s="259"/>
      <c r="H3432" s="259"/>
      <c r="I3432" s="259"/>
      <c r="J3432" s="259"/>
    </row>
    <row r="3433" spans="1:10">
      <c r="A3433" s="259"/>
      <c r="B3433" s="259"/>
      <c r="C3433" s="259"/>
      <c r="D3433" s="259"/>
      <c r="E3433" s="259"/>
      <c r="F3433" s="270"/>
      <c r="G3433" s="259"/>
      <c r="H3433" s="259"/>
      <c r="I3433" s="259"/>
      <c r="J3433" s="259"/>
    </row>
    <row r="3434" spans="1:10">
      <c r="A3434" s="259"/>
      <c r="B3434" s="259"/>
      <c r="C3434" s="259"/>
      <c r="D3434" s="259"/>
      <c r="E3434" s="259"/>
      <c r="F3434" s="270"/>
      <c r="G3434" s="259"/>
      <c r="H3434" s="259"/>
      <c r="I3434" s="259"/>
      <c r="J3434" s="259"/>
    </row>
    <row r="3435" spans="1:10">
      <c r="A3435" s="259"/>
      <c r="B3435" s="259"/>
      <c r="C3435" s="259"/>
      <c r="D3435" s="259"/>
      <c r="E3435" s="259"/>
      <c r="F3435" s="270"/>
      <c r="G3435" s="259"/>
      <c r="H3435" s="259"/>
      <c r="I3435" s="259"/>
      <c r="J3435" s="259"/>
    </row>
    <row r="3436" spans="1:10">
      <c r="A3436" s="259"/>
      <c r="B3436" s="259"/>
      <c r="C3436" s="259"/>
      <c r="D3436" s="259"/>
      <c r="E3436" s="259"/>
      <c r="F3436" s="270"/>
      <c r="G3436" s="259"/>
      <c r="H3436" s="259"/>
      <c r="I3436" s="259"/>
      <c r="J3436" s="259"/>
    </row>
    <row r="3437" spans="1:10">
      <c r="A3437" s="259"/>
      <c r="B3437" s="259"/>
      <c r="C3437" s="259"/>
      <c r="D3437" s="259"/>
      <c r="E3437" s="259"/>
      <c r="F3437" s="270"/>
      <c r="G3437" s="259"/>
      <c r="H3437" s="259"/>
      <c r="I3437" s="259"/>
      <c r="J3437" s="259"/>
    </row>
    <row r="3438" spans="1:10">
      <c r="A3438" s="259"/>
      <c r="B3438" s="259"/>
      <c r="C3438" s="259"/>
      <c r="D3438" s="259"/>
      <c r="E3438" s="259"/>
      <c r="F3438" s="270"/>
      <c r="G3438" s="259"/>
      <c r="H3438" s="259"/>
      <c r="I3438" s="259"/>
      <c r="J3438" s="259"/>
    </row>
    <row r="3439" spans="1:10">
      <c r="A3439" s="259"/>
      <c r="B3439" s="259"/>
      <c r="C3439" s="259"/>
      <c r="D3439" s="259"/>
      <c r="E3439" s="259"/>
      <c r="F3439" s="270"/>
      <c r="G3439" s="259"/>
      <c r="H3439" s="259"/>
      <c r="I3439" s="259"/>
      <c r="J3439" s="259"/>
    </row>
    <row r="3440" spans="1:10">
      <c r="A3440" s="259"/>
      <c r="B3440" s="259"/>
      <c r="C3440" s="259"/>
      <c r="D3440" s="259"/>
      <c r="E3440" s="259"/>
      <c r="F3440" s="270"/>
      <c r="G3440" s="259"/>
      <c r="H3440" s="259"/>
      <c r="I3440" s="259"/>
      <c r="J3440" s="259"/>
    </row>
    <row r="3441" spans="1:10">
      <c r="A3441" s="259"/>
      <c r="B3441" s="259"/>
      <c r="C3441" s="259"/>
      <c r="D3441" s="259"/>
      <c r="E3441" s="259"/>
      <c r="F3441" s="270"/>
      <c r="G3441" s="259"/>
      <c r="H3441" s="259"/>
      <c r="I3441" s="259"/>
      <c r="J3441" s="259"/>
    </row>
    <row r="3442" spans="1:10">
      <c r="A3442" s="259"/>
      <c r="B3442" s="259"/>
      <c r="C3442" s="259"/>
      <c r="D3442" s="259"/>
      <c r="E3442" s="259"/>
      <c r="F3442" s="270"/>
      <c r="G3442" s="259"/>
      <c r="H3442" s="259"/>
      <c r="I3442" s="259"/>
      <c r="J3442" s="259"/>
    </row>
    <row r="3443" spans="1:10">
      <c r="A3443" s="259"/>
      <c r="B3443" s="259"/>
      <c r="C3443" s="259"/>
      <c r="D3443" s="259"/>
      <c r="E3443" s="259"/>
      <c r="F3443" s="270"/>
      <c r="G3443" s="259"/>
      <c r="H3443" s="259"/>
      <c r="I3443" s="259"/>
      <c r="J3443" s="259"/>
    </row>
    <row r="3444" spans="1:10">
      <c r="A3444" s="259"/>
      <c r="B3444" s="259"/>
      <c r="C3444" s="259"/>
      <c r="D3444" s="259"/>
      <c r="E3444" s="259"/>
      <c r="F3444" s="270"/>
      <c r="G3444" s="259"/>
      <c r="H3444" s="259"/>
      <c r="I3444" s="259"/>
      <c r="J3444" s="259"/>
    </row>
    <row r="3445" spans="1:10">
      <c r="A3445" s="259"/>
      <c r="B3445" s="259"/>
      <c r="C3445" s="259"/>
      <c r="D3445" s="259"/>
      <c r="E3445" s="259"/>
      <c r="F3445" s="270"/>
      <c r="G3445" s="259"/>
      <c r="H3445" s="259"/>
      <c r="I3445" s="259"/>
      <c r="J3445" s="259"/>
    </row>
    <row r="3446" spans="1:10">
      <c r="A3446" s="259"/>
      <c r="B3446" s="259"/>
      <c r="C3446" s="259"/>
      <c r="D3446" s="259"/>
      <c r="E3446" s="259"/>
      <c r="F3446" s="270"/>
      <c r="G3446" s="259"/>
      <c r="H3446" s="259"/>
      <c r="I3446" s="259"/>
      <c r="J3446" s="259"/>
    </row>
    <row r="3447" spans="1:10">
      <c r="A3447" s="259"/>
      <c r="B3447" s="259"/>
      <c r="C3447" s="259"/>
      <c r="D3447" s="259"/>
      <c r="E3447" s="259"/>
      <c r="F3447" s="270"/>
      <c r="G3447" s="259"/>
      <c r="H3447" s="259"/>
      <c r="I3447" s="259"/>
      <c r="J3447" s="259"/>
    </row>
    <row r="3448" spans="1:10">
      <c r="A3448" s="259"/>
      <c r="B3448" s="259"/>
      <c r="C3448" s="259"/>
      <c r="D3448" s="259"/>
      <c r="E3448" s="259"/>
      <c r="F3448" s="270"/>
      <c r="G3448" s="259"/>
      <c r="H3448" s="259"/>
      <c r="I3448" s="259"/>
      <c r="J3448" s="259"/>
    </row>
    <row r="3449" spans="1:10">
      <c r="A3449" s="259"/>
      <c r="B3449" s="259"/>
      <c r="C3449" s="259"/>
      <c r="D3449" s="259"/>
      <c r="E3449" s="259"/>
      <c r="F3449" s="270"/>
      <c r="G3449" s="259"/>
      <c r="H3449" s="259"/>
      <c r="I3449" s="259"/>
      <c r="J3449" s="259"/>
    </row>
    <row r="3450" spans="1:10">
      <c r="A3450" s="259"/>
      <c r="B3450" s="259"/>
      <c r="C3450" s="259"/>
      <c r="D3450" s="259"/>
      <c r="E3450" s="259"/>
      <c r="F3450" s="270"/>
      <c r="G3450" s="259"/>
      <c r="H3450" s="259"/>
      <c r="I3450" s="259"/>
      <c r="J3450" s="259"/>
    </row>
    <row r="3451" spans="1:10">
      <c r="A3451" s="259"/>
      <c r="B3451" s="259"/>
      <c r="C3451" s="259"/>
      <c r="D3451" s="259"/>
      <c r="E3451" s="259"/>
      <c r="F3451" s="270"/>
      <c r="G3451" s="259"/>
      <c r="H3451" s="259"/>
      <c r="I3451" s="259"/>
      <c r="J3451" s="259"/>
    </row>
    <row r="3452" spans="1:10">
      <c r="A3452" s="259"/>
      <c r="B3452" s="259"/>
      <c r="C3452" s="259"/>
      <c r="D3452" s="259"/>
      <c r="E3452" s="259"/>
      <c r="F3452" s="270"/>
      <c r="G3452" s="259"/>
      <c r="H3452" s="259"/>
      <c r="I3452" s="259"/>
      <c r="J3452" s="259"/>
    </row>
    <row r="3453" spans="1:10">
      <c r="A3453" s="259"/>
      <c r="B3453" s="259"/>
      <c r="C3453" s="259"/>
      <c r="D3453" s="259"/>
      <c r="E3453" s="259"/>
      <c r="F3453" s="270"/>
      <c r="G3453" s="259"/>
      <c r="H3453" s="259"/>
      <c r="I3453" s="259"/>
      <c r="J3453" s="259"/>
    </row>
    <row r="3454" spans="1:10">
      <c r="A3454" s="259"/>
      <c r="B3454" s="259"/>
      <c r="C3454" s="259"/>
      <c r="D3454" s="259"/>
      <c r="E3454" s="259"/>
      <c r="F3454" s="270"/>
      <c r="G3454" s="259"/>
      <c r="H3454" s="259"/>
      <c r="I3454" s="259"/>
      <c r="J3454" s="259"/>
    </row>
    <row r="3455" spans="1:10">
      <c r="A3455" s="259"/>
      <c r="B3455" s="259"/>
      <c r="C3455" s="259"/>
      <c r="D3455" s="259"/>
      <c r="E3455" s="259"/>
      <c r="F3455" s="270"/>
      <c r="G3455" s="259"/>
      <c r="H3455" s="259"/>
      <c r="I3455" s="259"/>
      <c r="J3455" s="259"/>
    </row>
    <row r="3456" spans="1:10">
      <c r="A3456" s="259"/>
      <c r="B3456" s="259"/>
      <c r="C3456" s="259"/>
      <c r="D3456" s="259"/>
      <c r="E3456" s="259"/>
      <c r="F3456" s="270"/>
      <c r="G3456" s="259"/>
      <c r="H3456" s="259"/>
      <c r="I3456" s="259"/>
      <c r="J3456" s="259"/>
    </row>
    <row r="3457" spans="1:10">
      <c r="A3457" s="259"/>
      <c r="B3457" s="259"/>
      <c r="C3457" s="259"/>
      <c r="D3457" s="259"/>
      <c r="E3457" s="259"/>
      <c r="F3457" s="270"/>
      <c r="G3457" s="259"/>
      <c r="H3457" s="259"/>
      <c r="I3457" s="259"/>
      <c r="J3457" s="259"/>
    </row>
    <row r="3458" spans="1:10">
      <c r="A3458" s="259"/>
      <c r="B3458" s="259"/>
      <c r="C3458" s="259"/>
      <c r="D3458" s="259"/>
      <c r="E3458" s="259"/>
      <c r="F3458" s="270"/>
      <c r="G3458" s="259"/>
      <c r="H3458" s="259"/>
      <c r="I3458" s="259"/>
      <c r="J3458" s="259"/>
    </row>
    <row r="3459" spans="1:10">
      <c r="A3459" s="259"/>
      <c r="B3459" s="259"/>
      <c r="C3459" s="259"/>
      <c r="D3459" s="259"/>
      <c r="E3459" s="259"/>
      <c r="F3459" s="270"/>
      <c r="G3459" s="259"/>
      <c r="H3459" s="259"/>
      <c r="I3459" s="259"/>
      <c r="J3459" s="259"/>
    </row>
    <row r="3460" spans="1:10">
      <c r="A3460" s="259"/>
      <c r="B3460" s="259"/>
      <c r="C3460" s="259"/>
      <c r="D3460" s="259"/>
      <c r="E3460" s="259"/>
      <c r="F3460" s="270"/>
      <c r="G3460" s="259"/>
      <c r="H3460" s="259"/>
      <c r="I3460" s="259"/>
      <c r="J3460" s="259"/>
    </row>
    <row r="3461" spans="1:10">
      <c r="A3461" s="259"/>
      <c r="B3461" s="259"/>
      <c r="C3461" s="259"/>
      <c r="D3461" s="259"/>
      <c r="E3461" s="259"/>
      <c r="F3461" s="270"/>
      <c r="G3461" s="259"/>
      <c r="H3461" s="259"/>
      <c r="I3461" s="259"/>
      <c r="J3461" s="259"/>
    </row>
    <row r="3462" spans="1:10">
      <c r="A3462" s="259"/>
      <c r="B3462" s="259"/>
      <c r="C3462" s="259"/>
      <c r="D3462" s="259"/>
      <c r="E3462" s="259"/>
      <c r="F3462" s="270"/>
      <c r="G3462" s="259"/>
      <c r="H3462" s="259"/>
      <c r="I3462" s="259"/>
      <c r="J3462" s="259"/>
    </row>
    <row r="3463" spans="1:10">
      <c r="A3463" s="259"/>
      <c r="B3463" s="259"/>
      <c r="C3463" s="259"/>
      <c r="D3463" s="259"/>
      <c r="E3463" s="259"/>
      <c r="F3463" s="270"/>
      <c r="G3463" s="259"/>
      <c r="H3463" s="259"/>
      <c r="I3463" s="259"/>
      <c r="J3463" s="259"/>
    </row>
    <row r="3464" spans="1:10">
      <c r="A3464" s="259"/>
      <c r="B3464" s="259"/>
      <c r="C3464" s="259"/>
      <c r="D3464" s="259"/>
      <c r="E3464" s="259"/>
      <c r="F3464" s="270"/>
      <c r="G3464" s="259"/>
      <c r="H3464" s="259"/>
      <c r="I3464" s="259"/>
      <c r="J3464" s="259"/>
    </row>
    <row r="3465" spans="1:10">
      <c r="A3465" s="259"/>
      <c r="B3465" s="259"/>
      <c r="C3465" s="259"/>
      <c r="D3465" s="259"/>
      <c r="E3465" s="259"/>
      <c r="F3465" s="270"/>
      <c r="G3465" s="259"/>
      <c r="H3465" s="259"/>
      <c r="I3465" s="259"/>
      <c r="J3465" s="259"/>
    </row>
    <row r="3466" spans="1:10">
      <c r="A3466" s="259"/>
      <c r="B3466" s="259"/>
      <c r="C3466" s="259"/>
      <c r="D3466" s="259"/>
      <c r="E3466" s="259"/>
      <c r="F3466" s="270"/>
      <c r="G3466" s="259"/>
      <c r="H3466" s="259"/>
      <c r="I3466" s="259"/>
      <c r="J3466" s="259"/>
    </row>
    <row r="3467" spans="1:10">
      <c r="A3467" s="259"/>
      <c r="B3467" s="259"/>
      <c r="C3467" s="259"/>
      <c r="D3467" s="259"/>
      <c r="E3467" s="259"/>
      <c r="F3467" s="270"/>
      <c r="G3467" s="259"/>
      <c r="H3467" s="259"/>
      <c r="I3467" s="259"/>
      <c r="J3467" s="259"/>
    </row>
    <row r="3468" spans="1:10">
      <c r="A3468" s="259"/>
      <c r="B3468" s="259"/>
      <c r="C3468" s="259"/>
      <c r="D3468" s="259"/>
      <c r="E3468" s="259"/>
      <c r="F3468" s="270"/>
      <c r="G3468" s="259"/>
      <c r="H3468" s="259"/>
      <c r="I3468" s="259"/>
      <c r="J3468" s="259"/>
    </row>
    <row r="3469" spans="1:10">
      <c r="A3469" s="259"/>
      <c r="B3469" s="259"/>
      <c r="C3469" s="259"/>
      <c r="D3469" s="259"/>
      <c r="E3469" s="259"/>
      <c r="F3469" s="270"/>
      <c r="G3469" s="259"/>
      <c r="H3469" s="259"/>
      <c r="I3469" s="259"/>
      <c r="J3469" s="259"/>
    </row>
    <row r="3470" spans="1:10">
      <c r="A3470" s="259"/>
      <c r="B3470" s="259"/>
      <c r="C3470" s="259"/>
      <c r="D3470" s="259"/>
      <c r="E3470" s="259"/>
      <c r="F3470" s="270"/>
      <c r="G3470" s="259"/>
      <c r="H3470" s="259"/>
      <c r="I3470" s="259"/>
      <c r="J3470" s="259"/>
    </row>
    <row r="3471" spans="1:10">
      <c r="A3471" s="259"/>
      <c r="B3471" s="259"/>
      <c r="C3471" s="259"/>
      <c r="D3471" s="259"/>
      <c r="E3471" s="259"/>
      <c r="F3471" s="270"/>
      <c r="G3471" s="259"/>
      <c r="H3471" s="259"/>
      <c r="I3471" s="259"/>
      <c r="J3471" s="259"/>
    </row>
    <row r="3472" spans="1:10">
      <c r="A3472" s="259"/>
      <c r="B3472" s="259"/>
      <c r="C3472" s="259"/>
      <c r="D3472" s="259"/>
      <c r="E3472" s="259"/>
      <c r="F3472" s="270"/>
      <c r="G3472" s="259"/>
      <c r="H3472" s="259"/>
      <c r="I3472" s="259"/>
      <c r="J3472" s="259"/>
    </row>
    <row r="3473" spans="1:10">
      <c r="A3473" s="259"/>
      <c r="B3473" s="259"/>
      <c r="C3473" s="259"/>
      <c r="D3473" s="259"/>
      <c r="E3473" s="259"/>
      <c r="F3473" s="270"/>
      <c r="G3473" s="259"/>
      <c r="H3473" s="259"/>
      <c r="I3473" s="259"/>
      <c r="J3473" s="259"/>
    </row>
    <row r="3474" spans="1:10">
      <c r="A3474" s="259"/>
      <c r="B3474" s="259"/>
      <c r="C3474" s="259"/>
      <c r="D3474" s="259"/>
      <c r="E3474" s="259"/>
      <c r="F3474" s="270"/>
      <c r="G3474" s="259"/>
      <c r="H3474" s="259"/>
      <c r="I3474" s="259"/>
      <c r="J3474" s="259"/>
    </row>
    <row r="3475" spans="1:10">
      <c r="A3475" s="259"/>
      <c r="B3475" s="259"/>
      <c r="C3475" s="259"/>
      <c r="D3475" s="259"/>
      <c r="E3475" s="259"/>
      <c r="F3475" s="270"/>
      <c r="G3475" s="259"/>
      <c r="H3475" s="259"/>
      <c r="I3475" s="259"/>
      <c r="J3475" s="259"/>
    </row>
    <row r="3476" spans="1:10">
      <c r="A3476" s="259"/>
      <c r="B3476" s="259"/>
      <c r="C3476" s="259"/>
      <c r="D3476" s="259"/>
      <c r="E3476" s="259"/>
      <c r="F3476" s="270"/>
      <c r="G3476" s="259"/>
      <c r="H3476" s="259"/>
      <c r="I3476" s="259"/>
      <c r="J3476" s="259"/>
    </row>
    <row r="3477" spans="1:10">
      <c r="A3477" s="259"/>
      <c r="B3477" s="259"/>
      <c r="C3477" s="259"/>
      <c r="D3477" s="259"/>
      <c r="E3477" s="259"/>
      <c r="F3477" s="270"/>
      <c r="G3477" s="259"/>
      <c r="H3477" s="259"/>
      <c r="I3477" s="259"/>
      <c r="J3477" s="259"/>
    </row>
    <row r="3478" spans="1:10">
      <c r="A3478" s="259"/>
      <c r="B3478" s="259"/>
      <c r="C3478" s="259"/>
      <c r="D3478" s="259"/>
      <c r="E3478" s="259"/>
      <c r="F3478" s="270"/>
      <c r="G3478" s="259"/>
      <c r="H3478" s="259"/>
      <c r="I3478" s="259"/>
      <c r="J3478" s="259"/>
    </row>
    <row r="3479" spans="1:10">
      <c r="A3479" s="259"/>
      <c r="B3479" s="259"/>
      <c r="C3479" s="259"/>
      <c r="D3479" s="259"/>
      <c r="E3479" s="259"/>
      <c r="F3479" s="270"/>
      <c r="G3479" s="259"/>
      <c r="H3479" s="259"/>
      <c r="I3479" s="259"/>
      <c r="J3479" s="259"/>
    </row>
    <row r="3480" spans="1:10">
      <c r="A3480" s="259"/>
      <c r="B3480" s="259"/>
      <c r="C3480" s="259"/>
      <c r="D3480" s="259"/>
      <c r="E3480" s="259"/>
      <c r="F3480" s="270"/>
      <c r="G3480" s="259"/>
      <c r="H3480" s="259"/>
      <c r="I3480" s="259"/>
      <c r="J3480" s="259"/>
    </row>
    <row r="3481" spans="1:10">
      <c r="A3481" s="259"/>
      <c r="B3481" s="259"/>
      <c r="C3481" s="259"/>
      <c r="D3481" s="259"/>
      <c r="E3481" s="259"/>
      <c r="F3481" s="270"/>
      <c r="G3481" s="259"/>
      <c r="H3481" s="259"/>
      <c r="I3481" s="259"/>
      <c r="J3481" s="259"/>
    </row>
    <row r="3482" spans="1:10">
      <c r="A3482" s="259"/>
      <c r="B3482" s="259"/>
      <c r="C3482" s="259"/>
      <c r="D3482" s="259"/>
      <c r="E3482" s="259"/>
      <c r="F3482" s="270"/>
      <c r="G3482" s="259"/>
      <c r="H3482" s="259"/>
      <c r="I3482" s="259"/>
      <c r="J3482" s="259"/>
    </row>
    <row r="3483" spans="1:10">
      <c r="A3483" s="259"/>
      <c r="B3483" s="259"/>
      <c r="C3483" s="259"/>
      <c r="D3483" s="259"/>
      <c r="E3483" s="259"/>
      <c r="F3483" s="270"/>
      <c r="G3483" s="259"/>
      <c r="H3483" s="259"/>
      <c r="I3483" s="259"/>
      <c r="J3483" s="259"/>
    </row>
    <row r="3484" spans="1:10">
      <c r="A3484" s="259"/>
      <c r="B3484" s="259"/>
      <c r="C3484" s="259"/>
      <c r="D3484" s="259"/>
      <c r="E3484" s="259"/>
      <c r="F3484" s="270"/>
      <c r="G3484" s="259"/>
      <c r="H3484" s="259"/>
      <c r="I3484" s="259"/>
      <c r="J3484" s="259"/>
    </row>
    <row r="3485" spans="1:10">
      <c r="A3485" s="259"/>
      <c r="B3485" s="259"/>
      <c r="C3485" s="259"/>
      <c r="D3485" s="259"/>
      <c r="E3485" s="259"/>
      <c r="F3485" s="270"/>
      <c r="G3485" s="259"/>
      <c r="H3485" s="259"/>
      <c r="I3485" s="259"/>
      <c r="J3485" s="259"/>
    </row>
    <row r="3486" spans="1:10">
      <c r="A3486" s="259"/>
      <c r="B3486" s="259"/>
      <c r="C3486" s="259"/>
      <c r="D3486" s="259"/>
      <c r="E3486" s="259"/>
      <c r="F3486" s="270"/>
      <c r="G3486" s="259"/>
      <c r="H3486" s="259"/>
      <c r="I3486" s="259"/>
      <c r="J3486" s="259"/>
    </row>
    <row r="3487" spans="1:10">
      <c r="A3487" s="259"/>
      <c r="B3487" s="259"/>
      <c r="C3487" s="259"/>
      <c r="D3487" s="259"/>
      <c r="E3487" s="259"/>
      <c r="F3487" s="270"/>
      <c r="G3487" s="259"/>
      <c r="H3487" s="259"/>
      <c r="I3487" s="259"/>
      <c r="J3487" s="259"/>
    </row>
    <row r="3488" spans="1:10">
      <c r="A3488" s="259"/>
      <c r="B3488" s="259"/>
      <c r="C3488" s="259"/>
      <c r="D3488" s="259"/>
      <c r="E3488" s="259"/>
      <c r="F3488" s="270"/>
      <c r="G3488" s="259"/>
      <c r="H3488" s="259"/>
      <c r="I3488" s="259"/>
      <c r="J3488" s="259"/>
    </row>
    <row r="3489" spans="1:10">
      <c r="A3489" s="259"/>
      <c r="B3489" s="259"/>
      <c r="C3489" s="259"/>
      <c r="D3489" s="259"/>
      <c r="E3489" s="259"/>
      <c r="F3489" s="270"/>
      <c r="G3489" s="259"/>
      <c r="H3489" s="259"/>
      <c r="I3489" s="259"/>
      <c r="J3489" s="259"/>
    </row>
    <row r="3490" spans="1:10">
      <c r="A3490" s="259"/>
      <c r="B3490" s="259"/>
      <c r="C3490" s="259"/>
      <c r="D3490" s="259"/>
      <c r="E3490" s="259"/>
      <c r="F3490" s="270"/>
      <c r="G3490" s="259"/>
      <c r="H3490" s="259"/>
      <c r="I3490" s="259"/>
      <c r="J3490" s="259"/>
    </row>
    <row r="3491" spans="1:10">
      <c r="A3491" s="259"/>
      <c r="B3491" s="259"/>
      <c r="C3491" s="259"/>
      <c r="D3491" s="259"/>
      <c r="E3491" s="259"/>
      <c r="F3491" s="270"/>
      <c r="G3491" s="259"/>
      <c r="H3491" s="259"/>
      <c r="I3491" s="259"/>
      <c r="J3491" s="259"/>
    </row>
    <row r="3492" spans="1:10">
      <c r="A3492" s="259"/>
      <c r="B3492" s="259"/>
      <c r="C3492" s="259"/>
      <c r="D3492" s="259"/>
      <c r="E3492" s="259"/>
      <c r="F3492" s="270"/>
      <c r="G3492" s="259"/>
      <c r="H3492" s="259"/>
      <c r="I3492" s="259"/>
      <c r="J3492" s="259"/>
    </row>
    <row r="3493" spans="1:10">
      <c r="A3493" s="259"/>
      <c r="B3493" s="259"/>
      <c r="C3493" s="259"/>
      <c r="D3493" s="259"/>
      <c r="E3493" s="259"/>
      <c r="F3493" s="270"/>
      <c r="G3493" s="259"/>
      <c r="H3493" s="259"/>
      <c r="I3493" s="259"/>
      <c r="J3493" s="259"/>
    </row>
    <row r="3494" spans="1:10">
      <c r="A3494" s="259"/>
      <c r="B3494" s="259"/>
      <c r="C3494" s="259"/>
      <c r="D3494" s="259"/>
      <c r="E3494" s="259"/>
      <c r="F3494" s="270"/>
      <c r="G3494" s="259"/>
      <c r="H3494" s="259"/>
      <c r="I3494" s="259"/>
      <c r="J3494" s="259"/>
    </row>
    <row r="3495" spans="1:10">
      <c r="A3495" s="259"/>
      <c r="B3495" s="259"/>
      <c r="C3495" s="259"/>
      <c r="D3495" s="259"/>
      <c r="E3495" s="259"/>
      <c r="F3495" s="270"/>
      <c r="G3495" s="259"/>
      <c r="H3495" s="259"/>
      <c r="I3495" s="259"/>
      <c r="J3495" s="259"/>
    </row>
    <row r="3496" spans="1:10">
      <c r="A3496" s="259"/>
      <c r="B3496" s="259"/>
      <c r="C3496" s="259"/>
      <c r="D3496" s="259"/>
      <c r="E3496" s="259"/>
      <c r="F3496" s="270"/>
      <c r="G3496" s="259"/>
      <c r="H3496" s="259"/>
      <c r="I3496" s="259"/>
      <c r="J3496" s="259"/>
    </row>
    <row r="3497" spans="1:10">
      <c r="A3497" s="259"/>
      <c r="B3497" s="259"/>
      <c r="C3497" s="259"/>
      <c r="D3497" s="259"/>
      <c r="E3497" s="259"/>
      <c r="F3497" s="270"/>
      <c r="G3497" s="259"/>
      <c r="H3497" s="259"/>
      <c r="I3497" s="259"/>
      <c r="J3497" s="259"/>
    </row>
    <row r="3498" spans="1:10">
      <c r="A3498" s="259"/>
      <c r="B3498" s="259"/>
      <c r="C3498" s="259"/>
      <c r="D3498" s="259"/>
      <c r="E3498" s="259"/>
      <c r="F3498" s="270"/>
      <c r="G3498" s="259"/>
      <c r="H3498" s="259"/>
      <c r="I3498" s="259"/>
      <c r="J3498" s="259"/>
    </row>
    <row r="3499" spans="1:10">
      <c r="A3499" s="259"/>
      <c r="B3499" s="259"/>
      <c r="C3499" s="259"/>
      <c r="D3499" s="259"/>
      <c r="E3499" s="259"/>
      <c r="F3499" s="270"/>
      <c r="G3499" s="259"/>
      <c r="H3499" s="259"/>
      <c r="I3499" s="259"/>
      <c r="J3499" s="259"/>
    </row>
    <row r="3500" spans="1:10">
      <c r="A3500" s="259"/>
      <c r="B3500" s="259"/>
      <c r="C3500" s="259"/>
      <c r="D3500" s="259"/>
      <c r="E3500" s="259"/>
      <c r="F3500" s="270"/>
      <c r="G3500" s="259"/>
      <c r="H3500" s="259"/>
      <c r="I3500" s="259"/>
      <c r="J3500" s="259"/>
    </row>
    <row r="3501" spans="1:10">
      <c r="A3501" s="259"/>
      <c r="B3501" s="259"/>
      <c r="C3501" s="259"/>
      <c r="D3501" s="259"/>
      <c r="E3501" s="259"/>
      <c r="F3501" s="270"/>
      <c r="G3501" s="259"/>
      <c r="H3501" s="259"/>
      <c r="I3501" s="259"/>
      <c r="J3501" s="259"/>
    </row>
    <row r="3502" spans="1:10">
      <c r="A3502" s="259"/>
      <c r="B3502" s="259"/>
      <c r="C3502" s="259"/>
      <c r="D3502" s="259"/>
      <c r="E3502" s="259"/>
      <c r="F3502" s="270"/>
      <c r="G3502" s="259"/>
      <c r="H3502" s="259"/>
      <c r="I3502" s="259"/>
      <c r="J3502" s="259"/>
    </row>
    <row r="3503" spans="1:10">
      <c r="A3503" s="259"/>
      <c r="B3503" s="259"/>
      <c r="C3503" s="259"/>
      <c r="D3503" s="259"/>
      <c r="E3503" s="259"/>
      <c r="F3503" s="270"/>
      <c r="G3503" s="259"/>
      <c r="H3503" s="259"/>
      <c r="I3503" s="259"/>
      <c r="J3503" s="259"/>
    </row>
    <row r="3504" spans="1:10">
      <c r="A3504" s="259"/>
      <c r="B3504" s="259"/>
      <c r="C3504" s="259"/>
      <c r="D3504" s="259"/>
      <c r="E3504" s="259"/>
      <c r="F3504" s="270"/>
      <c r="G3504" s="259"/>
      <c r="H3504" s="259"/>
      <c r="I3504" s="259"/>
      <c r="J3504" s="259"/>
    </row>
    <row r="3505" spans="1:10">
      <c r="A3505" s="259"/>
      <c r="B3505" s="259"/>
      <c r="C3505" s="259"/>
      <c r="D3505" s="259"/>
      <c r="E3505" s="259"/>
      <c r="F3505" s="270"/>
      <c r="G3505" s="259"/>
      <c r="H3505" s="259"/>
      <c r="I3505" s="259"/>
      <c r="J3505" s="259"/>
    </row>
    <row r="3506" spans="1:10">
      <c r="A3506" s="259"/>
      <c r="B3506" s="259"/>
      <c r="C3506" s="259"/>
      <c r="D3506" s="259"/>
      <c r="E3506" s="259"/>
      <c r="F3506" s="270"/>
      <c r="G3506" s="259"/>
      <c r="H3506" s="259"/>
      <c r="I3506" s="259"/>
      <c r="J3506" s="259"/>
    </row>
    <row r="3507" spans="1:10">
      <c r="A3507" s="259"/>
      <c r="B3507" s="259"/>
      <c r="C3507" s="259"/>
      <c r="D3507" s="259"/>
      <c r="E3507" s="259"/>
      <c r="F3507" s="270"/>
      <c r="G3507" s="259"/>
      <c r="H3507" s="259"/>
      <c r="I3507" s="259"/>
      <c r="J3507" s="259"/>
    </row>
    <row r="3508" spans="1:10">
      <c r="A3508" s="259"/>
      <c r="B3508" s="259"/>
      <c r="C3508" s="259"/>
      <c r="D3508" s="259"/>
      <c r="E3508" s="259"/>
      <c r="F3508" s="270"/>
      <c r="G3508" s="259"/>
      <c r="H3508" s="259"/>
      <c r="I3508" s="259"/>
      <c r="J3508" s="259"/>
    </row>
    <row r="3509" spans="1:10">
      <c r="A3509" s="259"/>
      <c r="B3509" s="259"/>
      <c r="C3509" s="259"/>
      <c r="D3509" s="259"/>
      <c r="E3509" s="259"/>
      <c r="F3509" s="270"/>
      <c r="G3509" s="259"/>
      <c r="H3509" s="259"/>
      <c r="I3509" s="259"/>
      <c r="J3509" s="259"/>
    </row>
    <row r="3510" spans="1:10">
      <c r="A3510" s="259"/>
      <c r="B3510" s="259"/>
      <c r="C3510" s="259"/>
      <c r="D3510" s="259"/>
      <c r="E3510" s="259"/>
      <c r="F3510" s="270"/>
      <c r="G3510" s="259"/>
      <c r="H3510" s="259"/>
      <c r="I3510" s="259"/>
      <c r="J3510" s="259"/>
    </row>
    <row r="3511" spans="1:10">
      <c r="A3511" s="259"/>
      <c r="B3511" s="259"/>
      <c r="C3511" s="259"/>
      <c r="D3511" s="259"/>
      <c r="E3511" s="259"/>
      <c r="F3511" s="270"/>
      <c r="G3511" s="259"/>
      <c r="H3511" s="259"/>
      <c r="I3511" s="259"/>
      <c r="J3511" s="259"/>
    </row>
    <row r="3512" spans="1:10">
      <c r="A3512" s="259"/>
      <c r="B3512" s="259"/>
      <c r="C3512" s="259"/>
      <c r="D3512" s="259"/>
      <c r="E3512" s="259"/>
      <c r="F3512" s="270"/>
      <c r="G3512" s="259"/>
      <c r="H3512" s="259"/>
      <c r="I3512" s="259"/>
      <c r="J3512" s="259"/>
    </row>
    <row r="3513" spans="1:10">
      <c r="A3513" s="259"/>
      <c r="B3513" s="259"/>
      <c r="C3513" s="259"/>
      <c r="D3513" s="259"/>
      <c r="E3513" s="259"/>
      <c r="F3513" s="270"/>
      <c r="G3513" s="259"/>
      <c r="H3513" s="259"/>
      <c r="I3513" s="259"/>
      <c r="J3513" s="259"/>
    </row>
    <row r="3514" spans="1:10">
      <c r="A3514" s="259"/>
      <c r="B3514" s="259"/>
      <c r="C3514" s="259"/>
      <c r="D3514" s="259"/>
      <c r="E3514" s="259"/>
      <c r="F3514" s="270"/>
      <c r="G3514" s="259"/>
      <c r="H3514" s="259"/>
      <c r="I3514" s="259"/>
      <c r="J3514" s="259"/>
    </row>
    <row r="3515" spans="1:10">
      <c r="A3515" s="259"/>
      <c r="B3515" s="259"/>
      <c r="C3515" s="259"/>
      <c r="D3515" s="259"/>
      <c r="E3515" s="259"/>
      <c r="F3515" s="270"/>
      <c r="G3515" s="259"/>
      <c r="H3515" s="259"/>
      <c r="I3515" s="259"/>
      <c r="J3515" s="259"/>
    </row>
    <row r="3516" spans="1:10">
      <c r="A3516" s="259"/>
      <c r="B3516" s="259"/>
      <c r="C3516" s="259"/>
      <c r="D3516" s="259"/>
      <c r="E3516" s="259"/>
      <c r="F3516" s="270"/>
      <c r="G3516" s="259"/>
      <c r="H3516" s="259"/>
      <c r="I3516" s="259"/>
      <c r="J3516" s="259"/>
    </row>
    <row r="3517" spans="1:10">
      <c r="A3517" s="259"/>
      <c r="B3517" s="259"/>
      <c r="C3517" s="259"/>
      <c r="D3517" s="259"/>
      <c r="E3517" s="259"/>
      <c r="F3517" s="270"/>
      <c r="G3517" s="259"/>
      <c r="H3517" s="259"/>
      <c r="I3517" s="259"/>
      <c r="J3517" s="259"/>
    </row>
    <row r="3518" spans="1:10">
      <c r="A3518" s="259"/>
      <c r="B3518" s="259"/>
      <c r="C3518" s="259"/>
      <c r="D3518" s="259"/>
      <c r="E3518" s="259"/>
      <c r="F3518" s="270"/>
      <c r="G3518" s="259"/>
      <c r="H3518" s="259"/>
      <c r="I3518" s="259"/>
      <c r="J3518" s="259"/>
    </row>
    <row r="3519" spans="1:10">
      <c r="A3519" s="259"/>
      <c r="B3519" s="259"/>
      <c r="C3519" s="259"/>
      <c r="D3519" s="259"/>
      <c r="E3519" s="259"/>
      <c r="F3519" s="270"/>
      <c r="G3519" s="259"/>
      <c r="H3519" s="259"/>
      <c r="I3519" s="259"/>
      <c r="J3519" s="259"/>
    </row>
    <row r="3520" spans="1:10">
      <c r="A3520" s="259"/>
      <c r="B3520" s="259"/>
      <c r="C3520" s="259"/>
      <c r="D3520" s="259"/>
      <c r="E3520" s="259"/>
      <c r="F3520" s="270"/>
      <c r="G3520" s="259"/>
      <c r="H3520" s="259"/>
      <c r="I3520" s="259"/>
      <c r="J3520" s="259"/>
    </row>
    <row r="3521" spans="1:10">
      <c r="A3521" s="259"/>
      <c r="B3521" s="259"/>
      <c r="C3521" s="259"/>
      <c r="D3521" s="259"/>
      <c r="E3521" s="259"/>
      <c r="F3521" s="270"/>
      <c r="G3521" s="259"/>
      <c r="H3521" s="259"/>
      <c r="I3521" s="259"/>
      <c r="J3521" s="259"/>
    </row>
    <row r="3522" spans="1:10">
      <c r="A3522" s="259"/>
      <c r="B3522" s="259"/>
      <c r="C3522" s="259"/>
      <c r="D3522" s="259"/>
      <c r="E3522" s="259"/>
      <c r="F3522" s="270"/>
      <c r="G3522" s="259"/>
      <c r="H3522" s="259"/>
      <c r="I3522" s="259"/>
      <c r="J3522" s="259"/>
    </row>
    <row r="3523" spans="1:10">
      <c r="A3523" s="259"/>
      <c r="B3523" s="259"/>
      <c r="C3523" s="259"/>
      <c r="D3523" s="259"/>
      <c r="E3523" s="259"/>
      <c r="F3523" s="270"/>
      <c r="G3523" s="259"/>
      <c r="H3523" s="259"/>
      <c r="I3523" s="259"/>
      <c r="J3523" s="259"/>
    </row>
    <row r="3524" spans="1:10">
      <c r="A3524" s="259"/>
      <c r="B3524" s="259"/>
      <c r="C3524" s="259"/>
      <c r="D3524" s="259"/>
      <c r="E3524" s="259"/>
      <c r="F3524" s="270"/>
      <c r="G3524" s="259"/>
      <c r="H3524" s="259"/>
      <c r="I3524" s="259"/>
      <c r="J3524" s="259"/>
    </row>
    <row r="3525" spans="1:10">
      <c r="A3525" s="259"/>
      <c r="B3525" s="259"/>
      <c r="C3525" s="259"/>
      <c r="D3525" s="259"/>
      <c r="E3525" s="259"/>
      <c r="F3525" s="270"/>
      <c r="G3525" s="259"/>
      <c r="H3525" s="259"/>
      <c r="I3525" s="259"/>
      <c r="J3525" s="259"/>
    </row>
    <row r="3526" spans="1:10">
      <c r="A3526" s="259"/>
      <c r="B3526" s="259"/>
      <c r="C3526" s="259"/>
      <c r="D3526" s="259"/>
      <c r="E3526" s="259"/>
      <c r="F3526" s="270"/>
      <c r="G3526" s="259"/>
      <c r="H3526" s="259"/>
      <c r="I3526" s="259"/>
      <c r="J3526" s="259"/>
    </row>
    <row r="3527" spans="1:10">
      <c r="A3527" s="259"/>
      <c r="B3527" s="259"/>
      <c r="C3527" s="259"/>
      <c r="D3527" s="259"/>
      <c r="E3527" s="259"/>
      <c r="F3527" s="270"/>
      <c r="G3527" s="259"/>
      <c r="H3527" s="259"/>
      <c r="I3527" s="259"/>
      <c r="J3527" s="259"/>
    </row>
    <row r="3528" spans="1:10">
      <c r="A3528" s="259"/>
      <c r="B3528" s="259"/>
      <c r="C3528" s="259"/>
      <c r="D3528" s="259"/>
      <c r="E3528" s="259"/>
      <c r="F3528" s="270"/>
      <c r="G3528" s="259"/>
      <c r="H3528" s="259"/>
      <c r="I3528" s="259"/>
      <c r="J3528" s="259"/>
    </row>
    <row r="3529" spans="1:10">
      <c r="A3529" s="259"/>
      <c r="B3529" s="259"/>
      <c r="C3529" s="259"/>
      <c r="D3529" s="259"/>
      <c r="E3529" s="259"/>
      <c r="F3529" s="270"/>
      <c r="G3529" s="259"/>
      <c r="H3529" s="259"/>
      <c r="I3529" s="259"/>
      <c r="J3529" s="259"/>
    </row>
    <row r="3530" spans="1:10">
      <c r="A3530" s="259"/>
      <c r="B3530" s="259"/>
      <c r="C3530" s="259"/>
      <c r="D3530" s="259"/>
      <c r="E3530" s="259"/>
      <c r="F3530" s="270"/>
      <c r="G3530" s="259"/>
      <c r="H3530" s="259"/>
      <c r="I3530" s="259"/>
      <c r="J3530" s="259"/>
    </row>
    <row r="3531" spans="1:10">
      <c r="A3531" s="259"/>
      <c r="B3531" s="259"/>
      <c r="C3531" s="259"/>
      <c r="D3531" s="259"/>
      <c r="E3531" s="259"/>
      <c r="F3531" s="270"/>
      <c r="G3531" s="259"/>
      <c r="H3531" s="259"/>
      <c r="I3531" s="259"/>
      <c r="J3531" s="259"/>
    </row>
    <row r="3532" spans="1:10">
      <c r="A3532" s="259"/>
      <c r="B3532" s="259"/>
      <c r="C3532" s="259"/>
      <c r="D3532" s="259"/>
      <c r="E3532" s="259"/>
      <c r="F3532" s="270"/>
      <c r="G3532" s="259"/>
      <c r="H3532" s="259"/>
      <c r="I3532" s="259"/>
      <c r="J3532" s="259"/>
    </row>
    <row r="3533" spans="1:10">
      <c r="A3533" s="259"/>
      <c r="B3533" s="259"/>
      <c r="C3533" s="259"/>
      <c r="D3533" s="259"/>
      <c r="E3533" s="259"/>
      <c r="F3533" s="270"/>
      <c r="G3533" s="259"/>
      <c r="H3533" s="259"/>
      <c r="I3533" s="259"/>
      <c r="J3533" s="259"/>
    </row>
    <row r="3534" spans="1:10">
      <c r="A3534" s="259"/>
      <c r="B3534" s="259"/>
      <c r="C3534" s="259"/>
      <c r="D3534" s="259"/>
      <c r="E3534" s="259"/>
      <c r="F3534" s="270"/>
      <c r="G3534" s="259"/>
      <c r="H3534" s="259"/>
      <c r="I3534" s="259"/>
      <c r="J3534" s="259"/>
    </row>
    <row r="3535" spans="1:10">
      <c r="A3535" s="259"/>
      <c r="B3535" s="259"/>
      <c r="C3535" s="259"/>
      <c r="D3535" s="259"/>
      <c r="E3535" s="259"/>
      <c r="F3535" s="270"/>
      <c r="G3535" s="259"/>
      <c r="H3535" s="259"/>
      <c r="I3535" s="259"/>
      <c r="J3535" s="259"/>
    </row>
    <row r="3536" spans="1:10">
      <c r="A3536" s="259"/>
      <c r="B3536" s="259"/>
      <c r="C3536" s="259"/>
      <c r="D3536" s="259"/>
      <c r="E3536" s="259"/>
      <c r="F3536" s="270"/>
      <c r="G3536" s="259"/>
      <c r="H3536" s="259"/>
      <c r="I3536" s="259"/>
      <c r="J3536" s="259"/>
    </row>
    <row r="3537" spans="1:10">
      <c r="A3537" s="259"/>
      <c r="B3537" s="259"/>
      <c r="C3537" s="259"/>
      <c r="D3537" s="259"/>
      <c r="E3537" s="259"/>
      <c r="F3537" s="270"/>
      <c r="G3537" s="259"/>
      <c r="H3537" s="259"/>
      <c r="I3537" s="259"/>
      <c r="J3537" s="259"/>
    </row>
    <row r="3538" spans="1:10">
      <c r="A3538" s="259"/>
      <c r="B3538" s="259"/>
      <c r="C3538" s="259"/>
      <c r="D3538" s="259"/>
      <c r="E3538" s="259"/>
      <c r="F3538" s="270"/>
      <c r="G3538" s="259"/>
      <c r="H3538" s="259"/>
      <c r="I3538" s="259"/>
      <c r="J3538" s="259"/>
    </row>
    <row r="3539" spans="1:10">
      <c r="A3539" s="259"/>
      <c r="B3539" s="259"/>
      <c r="C3539" s="259"/>
      <c r="D3539" s="259"/>
      <c r="E3539" s="259"/>
      <c r="F3539" s="270"/>
      <c r="G3539" s="259"/>
      <c r="H3539" s="259"/>
      <c r="I3539" s="259"/>
      <c r="J3539" s="259"/>
    </row>
    <row r="3540" spans="1:10">
      <c r="A3540" s="259"/>
      <c r="B3540" s="259"/>
      <c r="C3540" s="259"/>
      <c r="D3540" s="259"/>
      <c r="E3540" s="259"/>
      <c r="F3540" s="270"/>
      <c r="G3540" s="259"/>
      <c r="H3540" s="259"/>
      <c r="I3540" s="259"/>
      <c r="J3540" s="259"/>
    </row>
    <row r="3541" spans="1:10">
      <c r="A3541" s="259"/>
      <c r="B3541" s="259"/>
      <c r="C3541" s="259"/>
      <c r="D3541" s="259"/>
      <c r="E3541" s="259"/>
      <c r="F3541" s="270"/>
      <c r="G3541" s="259"/>
      <c r="H3541" s="259"/>
      <c r="I3541" s="259"/>
      <c r="J3541" s="259"/>
    </row>
    <row r="3542" spans="1:10">
      <c r="A3542" s="259"/>
      <c r="B3542" s="259"/>
      <c r="C3542" s="259"/>
      <c r="D3542" s="259"/>
      <c r="E3542" s="259"/>
      <c r="F3542" s="270"/>
      <c r="G3542" s="259"/>
      <c r="H3542" s="259"/>
      <c r="I3542" s="259"/>
      <c r="J3542" s="259"/>
    </row>
    <row r="3543" spans="1:10">
      <c r="A3543" s="259"/>
      <c r="B3543" s="259"/>
      <c r="C3543" s="259"/>
      <c r="D3543" s="259"/>
      <c r="E3543" s="259"/>
      <c r="F3543" s="270"/>
      <c r="G3543" s="259"/>
      <c r="H3543" s="259"/>
      <c r="I3543" s="259"/>
      <c r="J3543" s="259"/>
    </row>
    <row r="3544" spans="1:10">
      <c r="A3544" s="259"/>
      <c r="B3544" s="259"/>
      <c r="C3544" s="259"/>
      <c r="D3544" s="259"/>
      <c r="E3544" s="259"/>
      <c r="F3544" s="270"/>
      <c r="G3544" s="259"/>
      <c r="H3544" s="259"/>
      <c r="I3544" s="259"/>
      <c r="J3544" s="259"/>
    </row>
    <row r="3545" spans="1:10">
      <c r="A3545" s="259"/>
      <c r="B3545" s="259"/>
      <c r="C3545" s="259"/>
      <c r="D3545" s="259"/>
      <c r="E3545" s="259"/>
      <c r="F3545" s="270"/>
      <c r="G3545" s="259"/>
      <c r="H3545" s="259"/>
      <c r="I3545" s="259"/>
      <c r="J3545" s="259"/>
    </row>
    <row r="3546" spans="1:10">
      <c r="A3546" s="259"/>
      <c r="B3546" s="259"/>
      <c r="C3546" s="259"/>
      <c r="D3546" s="259"/>
      <c r="E3546" s="259"/>
      <c r="F3546" s="270"/>
      <c r="G3546" s="259"/>
      <c r="H3546" s="259"/>
      <c r="I3546" s="259"/>
      <c r="J3546" s="259"/>
    </row>
    <row r="3547" spans="1:10">
      <c r="A3547" s="259"/>
      <c r="B3547" s="259"/>
      <c r="C3547" s="259"/>
      <c r="D3547" s="259"/>
      <c r="E3547" s="259"/>
      <c r="F3547" s="270"/>
      <c r="G3547" s="259"/>
      <c r="H3547" s="259"/>
      <c r="I3547" s="259"/>
      <c r="J3547" s="259"/>
    </row>
    <row r="3548" spans="1:10">
      <c r="A3548" s="259"/>
      <c r="B3548" s="259"/>
      <c r="C3548" s="259"/>
      <c r="D3548" s="259"/>
      <c r="E3548" s="259"/>
      <c r="F3548" s="270"/>
      <c r="G3548" s="259"/>
      <c r="H3548" s="259"/>
      <c r="I3548" s="259"/>
      <c r="J3548" s="259"/>
    </row>
    <row r="3549" spans="1:10">
      <c r="A3549" s="259"/>
      <c r="B3549" s="259"/>
      <c r="C3549" s="259"/>
      <c r="D3549" s="259"/>
      <c r="E3549" s="259"/>
      <c r="F3549" s="270"/>
      <c r="G3549" s="259"/>
      <c r="H3549" s="259"/>
      <c r="I3549" s="259"/>
      <c r="J3549" s="259"/>
    </row>
    <row r="3550" spans="1:10">
      <c r="A3550" s="259"/>
      <c r="B3550" s="259"/>
      <c r="C3550" s="259"/>
      <c r="D3550" s="259"/>
      <c r="E3550" s="259"/>
      <c r="F3550" s="270"/>
      <c r="G3550" s="259"/>
      <c r="H3550" s="259"/>
      <c r="I3550" s="259"/>
      <c r="J3550" s="259"/>
    </row>
    <row r="3551" spans="1:10">
      <c r="A3551" s="259"/>
      <c r="B3551" s="259"/>
      <c r="C3551" s="259"/>
      <c r="D3551" s="259"/>
      <c r="E3551" s="259"/>
      <c r="F3551" s="270"/>
      <c r="G3551" s="259"/>
      <c r="H3551" s="259"/>
      <c r="I3551" s="259"/>
      <c r="J3551" s="259"/>
    </row>
    <row r="3552" spans="1:10">
      <c r="A3552" s="259"/>
      <c r="B3552" s="259"/>
      <c r="C3552" s="259"/>
      <c r="D3552" s="259"/>
      <c r="E3552" s="259"/>
      <c r="F3552" s="270"/>
      <c r="G3552" s="259"/>
      <c r="H3552" s="259"/>
      <c r="I3552" s="259"/>
      <c r="J3552" s="259"/>
    </row>
    <row r="3553" spans="1:10">
      <c r="A3553" s="259"/>
      <c r="B3553" s="259"/>
      <c r="C3553" s="259"/>
      <c r="D3553" s="259"/>
      <c r="E3553" s="259"/>
      <c r="F3553" s="270"/>
      <c r="G3553" s="259"/>
      <c r="H3553" s="259"/>
      <c r="I3553" s="259"/>
      <c r="J3553" s="259"/>
    </row>
    <row r="3554" spans="1:10">
      <c r="A3554" s="259"/>
      <c r="B3554" s="259"/>
      <c r="C3554" s="259"/>
      <c r="D3554" s="259"/>
      <c r="E3554" s="259"/>
      <c r="F3554" s="270"/>
      <c r="G3554" s="259"/>
      <c r="H3554" s="259"/>
      <c r="I3554" s="259"/>
      <c r="J3554" s="259"/>
    </row>
    <row r="3555" spans="1:10">
      <c r="A3555" s="259"/>
      <c r="B3555" s="259"/>
      <c r="C3555" s="259"/>
      <c r="D3555" s="259"/>
      <c r="E3555" s="259"/>
      <c r="F3555" s="270"/>
      <c r="G3555" s="259"/>
      <c r="H3555" s="259"/>
      <c r="I3555" s="259"/>
      <c r="J3555" s="259"/>
    </row>
    <row r="3556" spans="1:10">
      <c r="A3556" s="259"/>
      <c r="B3556" s="259"/>
      <c r="C3556" s="259"/>
      <c r="D3556" s="259"/>
      <c r="E3556" s="259"/>
      <c r="F3556" s="270"/>
      <c r="G3556" s="259"/>
      <c r="H3556" s="259"/>
      <c r="I3556" s="259"/>
      <c r="J3556" s="259"/>
    </row>
    <row r="3557" spans="1:10">
      <c r="A3557" s="259"/>
      <c r="B3557" s="259"/>
      <c r="C3557" s="259"/>
      <c r="D3557" s="259"/>
      <c r="E3557" s="259"/>
      <c r="F3557" s="270"/>
      <c r="G3557" s="259"/>
      <c r="H3557" s="259"/>
      <c r="I3557" s="259"/>
      <c r="J3557" s="259"/>
    </row>
    <row r="3558" spans="1:10">
      <c r="A3558" s="259"/>
      <c r="B3558" s="259"/>
      <c r="C3558" s="259"/>
      <c r="D3558" s="259"/>
      <c r="E3558" s="259"/>
      <c r="F3558" s="270"/>
      <c r="G3558" s="259"/>
      <c r="H3558" s="259"/>
      <c r="I3558" s="259"/>
      <c r="J3558" s="259"/>
    </row>
    <row r="3559" spans="1:10">
      <c r="A3559" s="259"/>
      <c r="B3559" s="259"/>
      <c r="C3559" s="259"/>
      <c r="D3559" s="259"/>
      <c r="E3559" s="259"/>
      <c r="F3559" s="270"/>
      <c r="G3559" s="259"/>
      <c r="H3559" s="259"/>
      <c r="I3559" s="259"/>
      <c r="J3559" s="259"/>
    </row>
    <row r="3560" spans="1:10">
      <c r="A3560" s="259"/>
      <c r="B3560" s="259"/>
      <c r="C3560" s="259"/>
      <c r="D3560" s="259"/>
      <c r="E3560" s="259"/>
      <c r="F3560" s="270"/>
      <c r="G3560" s="259"/>
      <c r="H3560" s="259"/>
      <c r="I3560" s="259"/>
      <c r="J3560" s="259"/>
    </row>
    <row r="3561" spans="1:10">
      <c r="A3561" s="259"/>
      <c r="B3561" s="259"/>
      <c r="C3561" s="259"/>
      <c r="D3561" s="259"/>
      <c r="E3561" s="259"/>
      <c r="F3561" s="270"/>
      <c r="G3561" s="259"/>
      <c r="H3561" s="259"/>
      <c r="I3561" s="259"/>
      <c r="J3561" s="259"/>
    </row>
    <row r="3562" spans="1:10">
      <c r="A3562" s="259"/>
      <c r="B3562" s="259"/>
      <c r="C3562" s="259"/>
      <c r="D3562" s="259"/>
      <c r="E3562" s="259"/>
      <c r="F3562" s="270"/>
      <c r="G3562" s="259"/>
      <c r="H3562" s="259"/>
      <c r="I3562" s="259"/>
      <c r="J3562" s="259"/>
    </row>
    <row r="3563" spans="1:10">
      <c r="A3563" s="259"/>
      <c r="B3563" s="259"/>
      <c r="C3563" s="259"/>
      <c r="D3563" s="259"/>
      <c r="E3563" s="259"/>
      <c r="F3563" s="270"/>
      <c r="G3563" s="259"/>
      <c r="H3563" s="259"/>
      <c r="I3563" s="259"/>
      <c r="J3563" s="259"/>
    </row>
    <row r="3564" spans="1:10">
      <c r="A3564" s="259"/>
      <c r="B3564" s="259"/>
      <c r="C3564" s="259"/>
      <c r="D3564" s="259"/>
      <c r="E3564" s="259"/>
      <c r="F3564" s="270"/>
      <c r="G3564" s="259"/>
      <c r="H3564" s="259"/>
      <c r="I3564" s="259"/>
      <c r="J3564" s="259"/>
    </row>
    <row r="3565" spans="1:10">
      <c r="A3565" s="259"/>
      <c r="B3565" s="259"/>
      <c r="C3565" s="259"/>
      <c r="D3565" s="259"/>
      <c r="E3565" s="259"/>
      <c r="F3565" s="270"/>
      <c r="G3565" s="259"/>
      <c r="H3565" s="259"/>
      <c r="I3565" s="259"/>
      <c r="J3565" s="259"/>
    </row>
    <row r="3566" spans="1:10">
      <c r="A3566" s="259"/>
      <c r="B3566" s="259"/>
      <c r="C3566" s="259"/>
      <c r="D3566" s="259"/>
      <c r="E3566" s="259"/>
      <c r="F3566" s="270"/>
      <c r="G3566" s="259"/>
      <c r="H3566" s="259"/>
      <c r="I3566" s="259"/>
      <c r="J3566" s="259"/>
    </row>
    <row r="3567" spans="1:10">
      <c r="A3567" s="259"/>
      <c r="B3567" s="259"/>
      <c r="C3567" s="259"/>
      <c r="D3567" s="259"/>
      <c r="E3567" s="259"/>
      <c r="F3567" s="270"/>
      <c r="G3567" s="259"/>
      <c r="H3567" s="259"/>
      <c r="I3567" s="259"/>
      <c r="J3567" s="259"/>
    </row>
    <row r="3568" spans="1:10">
      <c r="A3568" s="259"/>
      <c r="B3568" s="259"/>
      <c r="C3568" s="259"/>
      <c r="D3568" s="259"/>
      <c r="E3568" s="259"/>
      <c r="F3568" s="270"/>
      <c r="G3568" s="259"/>
      <c r="H3568" s="259"/>
      <c r="I3568" s="259"/>
      <c r="J3568" s="259"/>
    </row>
    <row r="3569" spans="1:10">
      <c r="A3569" s="259"/>
      <c r="B3569" s="259"/>
      <c r="C3569" s="259"/>
      <c r="D3569" s="259"/>
      <c r="E3569" s="259"/>
      <c r="F3569" s="270"/>
      <c r="G3569" s="259"/>
      <c r="H3569" s="259"/>
      <c r="I3569" s="259"/>
      <c r="J3569" s="259"/>
    </row>
    <row r="3570" spans="1:10">
      <c r="A3570" s="259"/>
      <c r="B3570" s="259"/>
      <c r="C3570" s="259"/>
      <c r="D3570" s="259"/>
      <c r="E3570" s="259"/>
      <c r="F3570" s="270"/>
      <c r="G3570" s="259"/>
      <c r="H3570" s="259"/>
      <c r="I3570" s="259"/>
      <c r="J3570" s="259"/>
    </row>
    <row r="3571" spans="1:10">
      <c r="A3571" s="259"/>
      <c r="B3571" s="259"/>
      <c r="C3571" s="259"/>
      <c r="D3571" s="259"/>
      <c r="E3571" s="259"/>
      <c r="F3571" s="270"/>
      <c r="G3571" s="259"/>
      <c r="H3571" s="259"/>
      <c r="I3571" s="259"/>
      <c r="J3571" s="259"/>
    </row>
    <row r="3572" spans="1:10">
      <c r="A3572" s="259"/>
      <c r="B3572" s="259"/>
      <c r="C3572" s="259"/>
      <c r="D3572" s="259"/>
      <c r="E3572" s="259"/>
      <c r="F3572" s="270"/>
      <c r="G3572" s="259"/>
      <c r="H3572" s="259"/>
      <c r="I3572" s="259"/>
      <c r="J3572" s="259"/>
    </row>
    <row r="3573" spans="1:10">
      <c r="A3573" s="259"/>
      <c r="B3573" s="259"/>
      <c r="C3573" s="259"/>
      <c r="D3573" s="259"/>
      <c r="E3573" s="259"/>
      <c r="F3573" s="270"/>
      <c r="G3573" s="259"/>
      <c r="H3573" s="259"/>
      <c r="I3573" s="259"/>
      <c r="J3573" s="259"/>
    </row>
    <row r="3574" spans="1:10">
      <c r="A3574" s="259"/>
      <c r="B3574" s="259"/>
      <c r="C3574" s="259"/>
      <c r="D3574" s="259"/>
      <c r="E3574" s="259"/>
      <c r="F3574" s="270"/>
      <c r="G3574" s="259"/>
      <c r="H3574" s="259"/>
      <c r="I3574" s="259"/>
      <c r="J3574" s="259"/>
    </row>
    <row r="3575" spans="1:10">
      <c r="A3575" s="259"/>
      <c r="B3575" s="259"/>
      <c r="C3575" s="259"/>
      <c r="D3575" s="259"/>
      <c r="E3575" s="259"/>
      <c r="F3575" s="270"/>
      <c r="G3575" s="259"/>
      <c r="H3575" s="259"/>
      <c r="I3575" s="259"/>
      <c r="J3575" s="259"/>
    </row>
    <row r="3576" spans="1:10">
      <c r="A3576" s="259"/>
      <c r="B3576" s="259"/>
      <c r="C3576" s="259"/>
      <c r="D3576" s="259"/>
      <c r="E3576" s="259"/>
      <c r="F3576" s="270"/>
      <c r="G3576" s="259"/>
      <c r="H3576" s="259"/>
      <c r="I3576" s="259"/>
      <c r="J3576" s="259"/>
    </row>
    <row r="3577" spans="1:10">
      <c r="A3577" s="259"/>
      <c r="B3577" s="259"/>
      <c r="C3577" s="259"/>
      <c r="D3577" s="259"/>
      <c r="E3577" s="259"/>
      <c r="F3577" s="270"/>
      <c r="G3577" s="259"/>
      <c r="H3577" s="259"/>
      <c r="I3577" s="259"/>
      <c r="J3577" s="259"/>
    </row>
    <row r="3578" spans="1:10">
      <c r="A3578" s="259"/>
      <c r="B3578" s="259"/>
      <c r="C3578" s="259"/>
      <c r="D3578" s="259"/>
      <c r="E3578" s="259"/>
      <c r="F3578" s="270"/>
      <c r="G3578" s="259"/>
      <c r="H3578" s="259"/>
      <c r="I3578" s="259"/>
      <c r="J3578" s="259"/>
    </row>
    <row r="3579" spans="1:10">
      <c r="A3579" s="259"/>
      <c r="B3579" s="259"/>
      <c r="C3579" s="259"/>
      <c r="D3579" s="259"/>
      <c r="E3579" s="259"/>
      <c r="F3579" s="270"/>
      <c r="G3579" s="259"/>
      <c r="H3579" s="259"/>
      <c r="I3579" s="259"/>
      <c r="J3579" s="259"/>
    </row>
    <row r="3580" spans="1:10">
      <c r="A3580" s="259"/>
      <c r="B3580" s="259"/>
      <c r="C3580" s="259"/>
      <c r="D3580" s="259"/>
      <c r="E3580" s="259"/>
      <c r="F3580" s="270"/>
      <c r="G3580" s="259"/>
      <c r="H3580" s="259"/>
      <c r="I3580" s="259"/>
      <c r="J3580" s="259"/>
    </row>
    <row r="3581" spans="1:10">
      <c r="A3581" s="259"/>
      <c r="B3581" s="259"/>
      <c r="C3581" s="259"/>
      <c r="D3581" s="259"/>
      <c r="E3581" s="259"/>
      <c r="F3581" s="270"/>
      <c r="G3581" s="259"/>
      <c r="H3581" s="259"/>
      <c r="I3581" s="259"/>
      <c r="J3581" s="259"/>
    </row>
    <row r="3582" spans="1:10">
      <c r="A3582" s="259"/>
      <c r="B3582" s="259"/>
      <c r="C3582" s="259"/>
      <c r="D3582" s="259"/>
      <c r="E3582" s="259"/>
      <c r="F3582" s="270"/>
      <c r="G3582" s="259"/>
      <c r="H3582" s="259"/>
      <c r="I3582" s="259"/>
      <c r="J3582" s="259"/>
    </row>
    <row r="3583" spans="1:10">
      <c r="A3583" s="259"/>
      <c r="B3583" s="259"/>
      <c r="C3583" s="259"/>
      <c r="D3583" s="259"/>
      <c r="E3583" s="259"/>
      <c r="F3583" s="270"/>
      <c r="G3583" s="259"/>
      <c r="H3583" s="259"/>
      <c r="I3583" s="259"/>
      <c r="J3583" s="259"/>
    </row>
    <row r="3584" spans="1:10">
      <c r="A3584" s="259"/>
      <c r="B3584" s="259"/>
      <c r="C3584" s="259"/>
      <c r="D3584" s="259"/>
      <c r="E3584" s="259"/>
      <c r="F3584" s="270"/>
      <c r="G3584" s="259"/>
      <c r="H3584" s="259"/>
      <c r="I3584" s="259"/>
      <c r="J3584" s="259"/>
    </row>
    <row r="3585" spans="1:10">
      <c r="A3585" s="259"/>
      <c r="B3585" s="259"/>
      <c r="C3585" s="259"/>
      <c r="D3585" s="259"/>
      <c r="E3585" s="259"/>
      <c r="F3585" s="270"/>
      <c r="G3585" s="259"/>
      <c r="H3585" s="259"/>
      <c r="I3585" s="259"/>
      <c r="J3585" s="259"/>
    </row>
    <row r="3586" spans="1:10">
      <c r="A3586" s="259"/>
      <c r="B3586" s="259"/>
      <c r="C3586" s="259"/>
      <c r="D3586" s="259"/>
      <c r="E3586" s="259"/>
      <c r="F3586" s="270"/>
      <c r="G3586" s="259"/>
      <c r="H3586" s="259"/>
      <c r="I3586" s="259"/>
      <c r="J3586" s="259"/>
    </row>
    <row r="3587" spans="1:10">
      <c r="A3587" s="259"/>
      <c r="B3587" s="259"/>
      <c r="C3587" s="259"/>
      <c r="D3587" s="259"/>
      <c r="E3587" s="259"/>
      <c r="F3587" s="270"/>
      <c r="G3587" s="259"/>
      <c r="H3587" s="259"/>
      <c r="I3587" s="259"/>
      <c r="J3587" s="259"/>
    </row>
    <row r="3588" spans="1:10">
      <c r="A3588" s="259"/>
      <c r="B3588" s="259"/>
      <c r="C3588" s="259"/>
      <c r="D3588" s="259"/>
      <c r="E3588" s="259"/>
      <c r="F3588" s="270"/>
      <c r="G3588" s="259"/>
      <c r="H3588" s="259"/>
      <c r="I3588" s="259"/>
      <c r="J3588" s="259"/>
    </row>
    <row r="3589" spans="1:10">
      <c r="A3589" s="259"/>
      <c r="B3589" s="259"/>
      <c r="C3589" s="259"/>
      <c r="D3589" s="259"/>
      <c r="E3589" s="259"/>
      <c r="F3589" s="270"/>
      <c r="G3589" s="259"/>
      <c r="H3589" s="259"/>
      <c r="I3589" s="259"/>
      <c r="J3589" s="259"/>
    </row>
    <row r="3590" spans="1:10">
      <c r="A3590" s="259"/>
      <c r="B3590" s="259"/>
      <c r="C3590" s="259"/>
      <c r="D3590" s="259"/>
      <c r="E3590" s="259"/>
      <c r="F3590" s="270"/>
      <c r="G3590" s="259"/>
      <c r="H3590" s="259"/>
      <c r="I3590" s="259"/>
      <c r="J3590" s="259"/>
    </row>
    <row r="3591" spans="1:10">
      <c r="A3591" s="259"/>
      <c r="B3591" s="259"/>
      <c r="C3591" s="259"/>
      <c r="D3591" s="259"/>
      <c r="E3591" s="259"/>
      <c r="F3591" s="270"/>
      <c r="G3591" s="259"/>
      <c r="H3591" s="259"/>
      <c r="I3591" s="259"/>
      <c r="J3591" s="259"/>
    </row>
    <row r="3592" spans="1:10">
      <c r="A3592" s="259"/>
      <c r="B3592" s="259"/>
      <c r="C3592" s="259"/>
      <c r="D3592" s="259"/>
      <c r="E3592" s="259"/>
      <c r="F3592" s="270"/>
      <c r="G3592" s="259"/>
      <c r="H3592" s="259"/>
      <c r="I3592" s="259"/>
      <c r="J3592" s="259"/>
    </row>
    <row r="3593" spans="1:10">
      <c r="A3593" s="259"/>
      <c r="B3593" s="259"/>
      <c r="C3593" s="259"/>
      <c r="D3593" s="259"/>
      <c r="E3593" s="259"/>
      <c r="F3593" s="270"/>
      <c r="G3593" s="259"/>
      <c r="H3593" s="259"/>
      <c r="I3593" s="259"/>
      <c r="J3593" s="259"/>
    </row>
    <row r="3594" spans="1:10">
      <c r="A3594" s="259"/>
      <c r="B3594" s="259"/>
      <c r="C3594" s="259"/>
      <c r="D3594" s="259"/>
      <c r="E3594" s="259"/>
      <c r="F3594" s="270"/>
      <c r="G3594" s="259"/>
      <c r="H3594" s="259"/>
      <c r="I3594" s="259"/>
      <c r="J3594" s="259"/>
    </row>
    <row r="3595" spans="1:10">
      <c r="A3595" s="259"/>
      <c r="B3595" s="259"/>
      <c r="C3595" s="259"/>
      <c r="D3595" s="259"/>
      <c r="E3595" s="259"/>
      <c r="F3595" s="270"/>
      <c r="G3595" s="259"/>
      <c r="H3595" s="259"/>
      <c r="I3595" s="259"/>
      <c r="J3595" s="259"/>
    </row>
    <row r="3596" spans="1:10">
      <c r="A3596" s="259"/>
      <c r="B3596" s="259"/>
      <c r="C3596" s="259"/>
      <c r="D3596" s="259"/>
      <c r="E3596" s="259"/>
      <c r="F3596" s="270"/>
      <c r="G3596" s="259"/>
      <c r="H3596" s="259"/>
      <c r="I3596" s="259"/>
      <c r="J3596" s="259"/>
    </row>
    <row r="3597" spans="1:10">
      <c r="A3597" s="259"/>
      <c r="B3597" s="259"/>
      <c r="C3597" s="259"/>
      <c r="D3597" s="259"/>
      <c r="E3597" s="259"/>
      <c r="F3597" s="270"/>
      <c r="G3597" s="259"/>
      <c r="H3597" s="259"/>
      <c r="I3597" s="259"/>
      <c r="J3597" s="259"/>
    </row>
    <row r="3598" spans="1:10">
      <c r="A3598" s="259"/>
      <c r="B3598" s="259"/>
      <c r="C3598" s="259"/>
      <c r="D3598" s="259"/>
      <c r="E3598" s="259"/>
      <c r="F3598" s="270"/>
      <c r="G3598" s="259"/>
      <c r="H3598" s="259"/>
      <c r="I3598" s="259"/>
      <c r="J3598" s="259"/>
    </row>
    <row r="3599" spans="1:10">
      <c r="A3599" s="259"/>
      <c r="B3599" s="259"/>
      <c r="C3599" s="259"/>
      <c r="D3599" s="259"/>
      <c r="E3599" s="259"/>
      <c r="F3599" s="270"/>
      <c r="G3599" s="259"/>
      <c r="H3599" s="259"/>
      <c r="I3599" s="259"/>
      <c r="J3599" s="259"/>
    </row>
    <row r="3600" spans="1:10">
      <c r="A3600" s="259"/>
      <c r="B3600" s="259"/>
      <c r="C3600" s="259"/>
      <c r="D3600" s="259"/>
      <c r="E3600" s="259"/>
      <c r="F3600" s="270"/>
      <c r="G3600" s="259"/>
      <c r="H3600" s="259"/>
      <c r="I3600" s="259"/>
      <c r="J3600" s="259"/>
    </row>
    <row r="3601" spans="1:10">
      <c r="A3601" s="259"/>
      <c r="B3601" s="259"/>
      <c r="C3601" s="259"/>
      <c r="D3601" s="259"/>
      <c r="E3601" s="259"/>
      <c r="F3601" s="270"/>
      <c r="G3601" s="259"/>
      <c r="H3601" s="259"/>
      <c r="I3601" s="259"/>
      <c r="J3601" s="259"/>
    </row>
    <row r="3602" spans="1:10">
      <c r="A3602" s="259"/>
      <c r="B3602" s="259"/>
      <c r="C3602" s="259"/>
      <c r="D3602" s="259"/>
      <c r="E3602" s="259"/>
      <c r="F3602" s="270"/>
      <c r="G3602" s="259"/>
      <c r="H3602" s="259"/>
      <c r="I3602" s="259"/>
      <c r="J3602" s="259"/>
    </row>
    <row r="3603" spans="1:10">
      <c r="A3603" s="259"/>
      <c r="B3603" s="259"/>
      <c r="C3603" s="259"/>
      <c r="D3603" s="259"/>
      <c r="E3603" s="259"/>
      <c r="F3603" s="270"/>
      <c r="G3603" s="259"/>
      <c r="H3603" s="259"/>
      <c r="I3603" s="259"/>
      <c r="J3603" s="259"/>
    </row>
    <row r="3604" spans="1:10">
      <c r="A3604" s="259"/>
      <c r="B3604" s="259"/>
      <c r="C3604" s="259"/>
      <c r="D3604" s="259"/>
      <c r="E3604" s="259"/>
      <c r="F3604" s="270"/>
      <c r="G3604" s="259"/>
      <c r="H3604" s="259"/>
      <c r="I3604" s="259"/>
      <c r="J3604" s="259"/>
    </row>
    <row r="3605" spans="1:10">
      <c r="A3605" s="259"/>
      <c r="B3605" s="259"/>
      <c r="C3605" s="259"/>
      <c r="D3605" s="259"/>
      <c r="E3605" s="259"/>
      <c r="F3605" s="270"/>
      <c r="G3605" s="259"/>
      <c r="H3605" s="259"/>
      <c r="I3605" s="259"/>
      <c r="J3605" s="259"/>
    </row>
    <row r="3606" spans="1:10">
      <c r="A3606" s="259"/>
      <c r="B3606" s="259"/>
      <c r="C3606" s="259"/>
      <c r="D3606" s="259"/>
      <c r="E3606" s="259"/>
      <c r="F3606" s="270"/>
      <c r="G3606" s="259"/>
      <c r="H3606" s="259"/>
      <c r="I3606" s="259"/>
      <c r="J3606" s="259"/>
    </row>
    <row r="3607" spans="1:10">
      <c r="A3607" s="259"/>
      <c r="B3607" s="259"/>
      <c r="C3607" s="259"/>
      <c r="D3607" s="259"/>
      <c r="E3607" s="259"/>
      <c r="F3607" s="270"/>
      <c r="G3607" s="259"/>
      <c r="H3607" s="259"/>
      <c r="I3607" s="259"/>
      <c r="J3607" s="259"/>
    </row>
    <row r="3608" spans="1:10">
      <c r="A3608" s="259"/>
      <c r="B3608" s="259"/>
      <c r="C3608" s="259"/>
      <c r="D3608" s="259"/>
      <c r="E3608" s="259"/>
      <c r="F3608" s="270"/>
      <c r="G3608" s="259"/>
      <c r="H3608" s="259"/>
      <c r="I3608" s="259"/>
      <c r="J3608" s="259"/>
    </row>
    <row r="3609" spans="1:10">
      <c r="A3609" s="259"/>
      <c r="B3609" s="259"/>
      <c r="C3609" s="259"/>
      <c r="D3609" s="259"/>
      <c r="E3609" s="259"/>
      <c r="F3609" s="270"/>
      <c r="G3609" s="259"/>
      <c r="H3609" s="259"/>
      <c r="I3609" s="259"/>
      <c r="J3609" s="259"/>
    </row>
    <row r="3610" spans="1:10">
      <c r="A3610" s="259"/>
      <c r="B3610" s="259"/>
      <c r="C3610" s="259"/>
      <c r="D3610" s="259"/>
      <c r="E3610" s="259"/>
      <c r="F3610" s="270"/>
      <c r="G3610" s="259"/>
      <c r="H3610" s="259"/>
      <c r="I3610" s="259"/>
      <c r="J3610" s="259"/>
    </row>
    <row r="3611" spans="1:10">
      <c r="A3611" s="259"/>
      <c r="B3611" s="259"/>
      <c r="C3611" s="259"/>
      <c r="D3611" s="259"/>
      <c r="E3611" s="259"/>
      <c r="F3611" s="270"/>
      <c r="G3611" s="259"/>
      <c r="H3611" s="259"/>
      <c r="I3611" s="259"/>
      <c r="J3611" s="259"/>
    </row>
    <row r="3612" spans="1:10">
      <c r="A3612" s="259"/>
      <c r="B3612" s="259"/>
      <c r="C3612" s="259"/>
      <c r="D3612" s="259"/>
      <c r="E3612" s="259"/>
      <c r="F3612" s="270"/>
      <c r="G3612" s="259"/>
      <c r="H3612" s="259"/>
      <c r="I3612" s="259"/>
      <c r="J3612" s="259"/>
    </row>
    <row r="3613" spans="1:10">
      <c r="A3613" s="259"/>
      <c r="B3613" s="259"/>
      <c r="C3613" s="259"/>
      <c r="D3613" s="259"/>
      <c r="E3613" s="259"/>
      <c r="F3613" s="270"/>
      <c r="G3613" s="259"/>
      <c r="H3613" s="259"/>
      <c r="I3613" s="259"/>
      <c r="J3613" s="259"/>
    </row>
    <row r="3614" spans="1:10">
      <c r="A3614" s="259"/>
      <c r="B3614" s="259"/>
      <c r="C3614" s="259"/>
      <c r="D3614" s="259"/>
      <c r="E3614" s="259"/>
      <c r="F3614" s="270"/>
      <c r="G3614" s="259"/>
      <c r="H3614" s="259"/>
      <c r="I3614" s="259"/>
      <c r="J3614" s="259"/>
    </row>
    <row r="3615" spans="1:10">
      <c r="A3615" s="259"/>
      <c r="B3615" s="259"/>
      <c r="C3615" s="259"/>
      <c r="D3615" s="259"/>
      <c r="E3615" s="259"/>
      <c r="F3615" s="270"/>
      <c r="G3615" s="259"/>
      <c r="H3615" s="259"/>
      <c r="I3615" s="259"/>
      <c r="J3615" s="259"/>
    </row>
    <row r="3616" spans="1:10">
      <c r="A3616" s="259"/>
      <c r="B3616" s="259"/>
      <c r="C3616" s="259"/>
      <c r="D3616" s="259"/>
      <c r="E3616" s="259"/>
      <c r="F3616" s="270"/>
      <c r="G3616" s="259"/>
      <c r="H3616" s="259"/>
      <c r="I3616" s="259"/>
      <c r="J3616" s="259"/>
    </row>
    <row r="3617" spans="1:10">
      <c r="A3617" s="259"/>
      <c r="B3617" s="259"/>
      <c r="C3617" s="259"/>
      <c r="D3617" s="259"/>
      <c r="E3617" s="259"/>
      <c r="F3617" s="270"/>
      <c r="G3617" s="259"/>
      <c r="H3617" s="259"/>
      <c r="I3617" s="259"/>
      <c r="J3617" s="259"/>
    </row>
    <row r="3618" spans="1:10">
      <c r="A3618" s="259"/>
      <c r="B3618" s="259"/>
      <c r="C3618" s="259"/>
      <c r="D3618" s="259"/>
      <c r="E3618" s="259"/>
      <c r="F3618" s="270"/>
      <c r="G3618" s="259"/>
      <c r="H3618" s="259"/>
      <c r="I3618" s="259"/>
      <c r="J3618" s="259"/>
    </row>
    <row r="3619" spans="1:10">
      <c r="A3619" s="259"/>
      <c r="B3619" s="259"/>
      <c r="C3619" s="259"/>
      <c r="D3619" s="259"/>
      <c r="E3619" s="259"/>
      <c r="F3619" s="270"/>
      <c r="G3619" s="259"/>
      <c r="H3619" s="259"/>
      <c r="I3619" s="259"/>
      <c r="J3619" s="259"/>
    </row>
    <row r="3620" spans="1:10">
      <c r="A3620" s="259"/>
      <c r="B3620" s="259"/>
      <c r="C3620" s="259"/>
      <c r="D3620" s="259"/>
      <c r="E3620" s="259"/>
      <c r="F3620" s="270"/>
      <c r="G3620" s="259"/>
      <c r="H3620" s="259"/>
      <c r="I3620" s="259"/>
      <c r="J3620" s="259"/>
    </row>
    <row r="3621" spans="1:10">
      <c r="A3621" s="259"/>
      <c r="B3621" s="259"/>
      <c r="C3621" s="259"/>
      <c r="D3621" s="259"/>
      <c r="E3621" s="259"/>
      <c r="F3621" s="270"/>
      <c r="G3621" s="259"/>
      <c r="H3621" s="259"/>
      <c r="I3621" s="259"/>
      <c r="J3621" s="259"/>
    </row>
    <row r="3622" spans="1:10">
      <c r="A3622" s="259"/>
      <c r="B3622" s="259"/>
      <c r="C3622" s="259"/>
      <c r="D3622" s="259"/>
      <c r="E3622" s="259"/>
      <c r="F3622" s="270"/>
      <c r="G3622" s="259"/>
      <c r="H3622" s="259"/>
      <c r="I3622" s="259"/>
      <c r="J3622" s="259"/>
    </row>
    <row r="3623" spans="1:10">
      <c r="A3623" s="259"/>
      <c r="B3623" s="259"/>
      <c r="C3623" s="259"/>
      <c r="D3623" s="259"/>
      <c r="E3623" s="259"/>
      <c r="F3623" s="270"/>
      <c r="G3623" s="259"/>
      <c r="H3623" s="259"/>
      <c r="I3623" s="259"/>
      <c r="J3623" s="259"/>
    </row>
    <row r="3624" spans="1:10">
      <c r="A3624" s="259"/>
      <c r="B3624" s="259"/>
      <c r="C3624" s="259"/>
      <c r="D3624" s="259"/>
      <c r="E3624" s="259"/>
      <c r="F3624" s="270"/>
      <c r="G3624" s="259"/>
      <c r="H3624" s="259"/>
      <c r="I3624" s="259"/>
      <c r="J3624" s="259"/>
    </row>
    <row r="3625" spans="1:10">
      <c r="A3625" s="259"/>
      <c r="B3625" s="259"/>
      <c r="C3625" s="259"/>
      <c r="D3625" s="259"/>
      <c r="E3625" s="259"/>
      <c r="F3625" s="270"/>
      <c r="G3625" s="259"/>
      <c r="H3625" s="259"/>
      <c r="I3625" s="259"/>
      <c r="J3625" s="259"/>
    </row>
    <row r="3626" spans="1:10">
      <c r="A3626" s="259"/>
      <c r="B3626" s="259"/>
      <c r="C3626" s="259"/>
      <c r="D3626" s="259"/>
      <c r="E3626" s="259"/>
      <c r="F3626" s="270"/>
      <c r="G3626" s="259"/>
      <c r="H3626" s="259"/>
      <c r="I3626" s="259"/>
      <c r="J3626" s="259"/>
    </row>
    <row r="3627" spans="1:10">
      <c r="A3627" s="259"/>
      <c r="B3627" s="259"/>
      <c r="C3627" s="259"/>
      <c r="D3627" s="259"/>
      <c r="E3627" s="259"/>
      <c r="F3627" s="270"/>
      <c r="G3627" s="259"/>
      <c r="H3627" s="259"/>
      <c r="I3627" s="259"/>
      <c r="J3627" s="259"/>
    </row>
    <row r="3628" spans="1:10">
      <c r="A3628" s="259"/>
      <c r="B3628" s="259"/>
      <c r="C3628" s="259"/>
      <c r="D3628" s="259"/>
      <c r="E3628" s="259"/>
      <c r="F3628" s="270"/>
      <c r="G3628" s="259"/>
      <c r="H3628" s="259"/>
      <c r="I3628" s="259"/>
      <c r="J3628" s="259"/>
    </row>
    <row r="3629" spans="1:10">
      <c r="A3629" s="259"/>
      <c r="B3629" s="259"/>
      <c r="C3629" s="259"/>
      <c r="D3629" s="259"/>
      <c r="E3629" s="259"/>
      <c r="F3629" s="270"/>
      <c r="G3629" s="259"/>
      <c r="H3629" s="259"/>
      <c r="I3629" s="259"/>
      <c r="J3629" s="259"/>
    </row>
    <row r="3630" spans="1:10">
      <c r="A3630" s="259"/>
      <c r="B3630" s="259"/>
      <c r="C3630" s="259"/>
      <c r="D3630" s="259"/>
      <c r="E3630" s="259"/>
      <c r="F3630" s="270"/>
      <c r="G3630" s="259"/>
      <c r="H3630" s="259"/>
      <c r="I3630" s="259"/>
      <c r="J3630" s="259"/>
    </row>
    <row r="3631" spans="1:10">
      <c r="A3631" s="259"/>
      <c r="B3631" s="259"/>
      <c r="C3631" s="259"/>
      <c r="D3631" s="259"/>
      <c r="E3631" s="259"/>
      <c r="F3631" s="270"/>
      <c r="G3631" s="259"/>
      <c r="H3631" s="259"/>
      <c r="I3631" s="259"/>
      <c r="J3631" s="259"/>
    </row>
    <row r="3632" spans="1:10">
      <c r="A3632" s="259"/>
      <c r="B3632" s="259"/>
      <c r="C3632" s="259"/>
      <c r="D3632" s="259"/>
      <c r="E3632" s="259"/>
      <c r="F3632" s="270"/>
      <c r="G3632" s="259"/>
      <c r="H3632" s="259"/>
      <c r="I3632" s="259"/>
      <c r="J3632" s="259"/>
    </row>
    <row r="3633" spans="1:10">
      <c r="A3633" s="259"/>
      <c r="B3633" s="259"/>
      <c r="C3633" s="259"/>
      <c r="D3633" s="259"/>
      <c r="E3633" s="259"/>
      <c r="F3633" s="270"/>
      <c r="G3633" s="259"/>
      <c r="H3633" s="259"/>
      <c r="I3633" s="259"/>
      <c r="J3633" s="259"/>
    </row>
    <row r="3634" spans="1:10">
      <c r="A3634" s="259"/>
      <c r="B3634" s="259"/>
      <c r="C3634" s="259"/>
      <c r="D3634" s="259"/>
      <c r="E3634" s="259"/>
      <c r="F3634" s="270"/>
      <c r="G3634" s="259"/>
      <c r="H3634" s="259"/>
      <c r="I3634" s="259"/>
      <c r="J3634" s="259"/>
    </row>
    <row r="3635" spans="1:10">
      <c r="A3635" s="259"/>
      <c r="B3635" s="259"/>
      <c r="C3635" s="259"/>
      <c r="D3635" s="259"/>
      <c r="E3635" s="259"/>
      <c r="F3635" s="270"/>
      <c r="G3635" s="259"/>
      <c r="H3635" s="259"/>
      <c r="I3635" s="259"/>
      <c r="J3635" s="259"/>
    </row>
    <row r="3636" spans="1:10">
      <c r="A3636" s="259"/>
      <c r="B3636" s="259"/>
      <c r="C3636" s="259"/>
      <c r="D3636" s="259"/>
      <c r="E3636" s="259"/>
      <c r="F3636" s="270"/>
      <c r="G3636" s="259"/>
      <c r="H3636" s="259"/>
      <c r="I3636" s="259"/>
      <c r="J3636" s="259"/>
    </row>
    <row r="3637" spans="1:10">
      <c r="A3637" s="259"/>
      <c r="B3637" s="259"/>
      <c r="C3637" s="259"/>
      <c r="D3637" s="259"/>
      <c r="E3637" s="259"/>
      <c r="F3637" s="270"/>
      <c r="G3637" s="259"/>
      <c r="H3637" s="259"/>
      <c r="I3637" s="259"/>
      <c r="J3637" s="259"/>
    </row>
    <row r="3638" spans="1:10">
      <c r="A3638" s="259"/>
      <c r="B3638" s="259"/>
      <c r="C3638" s="259"/>
      <c r="D3638" s="259"/>
      <c r="E3638" s="259"/>
      <c r="F3638" s="270"/>
      <c r="G3638" s="259"/>
      <c r="H3638" s="259"/>
      <c r="I3638" s="259"/>
      <c r="J3638" s="259"/>
    </row>
    <row r="3639" spans="1:10">
      <c r="A3639" s="259"/>
      <c r="B3639" s="259"/>
      <c r="C3639" s="259"/>
      <c r="D3639" s="259"/>
      <c r="E3639" s="259"/>
      <c r="F3639" s="270"/>
      <c r="G3639" s="259"/>
      <c r="H3639" s="259"/>
      <c r="I3639" s="259"/>
      <c r="J3639" s="259"/>
    </row>
    <row r="3640" spans="1:10">
      <c r="A3640" s="259"/>
      <c r="B3640" s="259"/>
      <c r="C3640" s="259"/>
      <c r="D3640" s="259"/>
      <c r="E3640" s="259"/>
      <c r="F3640" s="270"/>
      <c r="G3640" s="259"/>
      <c r="H3640" s="259"/>
      <c r="I3640" s="259"/>
      <c r="J3640" s="259"/>
    </row>
    <row r="3641" spans="1:10">
      <c r="A3641" s="259"/>
      <c r="B3641" s="259"/>
      <c r="C3641" s="259"/>
      <c r="D3641" s="259"/>
      <c r="E3641" s="259"/>
      <c r="F3641" s="270"/>
      <c r="G3641" s="259"/>
      <c r="H3641" s="259"/>
      <c r="I3641" s="259"/>
      <c r="J3641" s="259"/>
    </row>
    <row r="3642" spans="1:10">
      <c r="A3642" s="259"/>
      <c r="B3642" s="259"/>
      <c r="C3642" s="259"/>
      <c r="D3642" s="259"/>
      <c r="E3642" s="259"/>
      <c r="F3642" s="270"/>
      <c r="G3642" s="259"/>
      <c r="H3642" s="259"/>
      <c r="I3642" s="259"/>
      <c r="J3642" s="259"/>
    </row>
    <row r="3643" spans="1:10">
      <c r="A3643" s="259"/>
      <c r="B3643" s="259"/>
      <c r="C3643" s="259"/>
      <c r="D3643" s="259"/>
      <c r="E3643" s="259"/>
      <c r="F3643" s="270"/>
      <c r="G3643" s="259"/>
      <c r="H3643" s="259"/>
      <c r="I3643" s="259"/>
      <c r="J3643" s="259"/>
    </row>
    <row r="3644" spans="1:10">
      <c r="A3644" s="259"/>
      <c r="B3644" s="259"/>
      <c r="C3644" s="259"/>
      <c r="D3644" s="259"/>
      <c r="E3644" s="259"/>
      <c r="F3644" s="270"/>
      <c r="G3644" s="259"/>
      <c r="H3644" s="259"/>
      <c r="I3644" s="259"/>
      <c r="J3644" s="259"/>
    </row>
    <row r="3645" spans="1:10">
      <c r="A3645" s="259"/>
      <c r="B3645" s="259"/>
      <c r="C3645" s="259"/>
      <c r="D3645" s="259"/>
      <c r="E3645" s="259"/>
      <c r="F3645" s="270"/>
      <c r="G3645" s="259"/>
      <c r="H3645" s="259"/>
      <c r="I3645" s="259"/>
      <c r="J3645" s="259"/>
    </row>
    <row r="3646" spans="1:10">
      <c r="A3646" s="259"/>
      <c r="B3646" s="259"/>
      <c r="C3646" s="259"/>
      <c r="D3646" s="259"/>
      <c r="E3646" s="259"/>
      <c r="F3646" s="270"/>
      <c r="G3646" s="259"/>
      <c r="H3646" s="259"/>
      <c r="I3646" s="259"/>
      <c r="J3646" s="259"/>
    </row>
    <row r="3647" spans="1:10">
      <c r="A3647" s="259"/>
      <c r="B3647" s="259"/>
      <c r="C3647" s="259"/>
      <c r="D3647" s="259"/>
      <c r="E3647" s="259"/>
      <c r="F3647" s="270"/>
      <c r="G3647" s="259"/>
      <c r="H3647" s="259"/>
      <c r="I3647" s="259"/>
      <c r="J3647" s="259"/>
    </row>
    <row r="3648" spans="1:10">
      <c r="A3648" s="259"/>
      <c r="B3648" s="259"/>
      <c r="C3648" s="259"/>
      <c r="D3648" s="259"/>
      <c r="E3648" s="259"/>
      <c r="F3648" s="270"/>
      <c r="G3648" s="259"/>
      <c r="H3648" s="259"/>
      <c r="I3648" s="259"/>
      <c r="J3648" s="259"/>
    </row>
    <row r="3649" spans="1:10">
      <c r="A3649" s="259"/>
      <c r="B3649" s="259"/>
      <c r="C3649" s="259"/>
      <c r="D3649" s="259"/>
      <c r="E3649" s="259"/>
      <c r="F3649" s="270"/>
      <c r="G3649" s="259"/>
      <c r="H3649" s="259"/>
      <c r="I3649" s="259"/>
      <c r="J3649" s="259"/>
    </row>
    <row r="3650" spans="1:10">
      <c r="A3650" s="259"/>
      <c r="B3650" s="259"/>
      <c r="C3650" s="259"/>
      <c r="D3650" s="259"/>
      <c r="E3650" s="259"/>
      <c r="F3650" s="270"/>
      <c r="G3650" s="259"/>
      <c r="H3650" s="259"/>
      <c r="I3650" s="259"/>
      <c r="J3650" s="259"/>
    </row>
    <row r="3651" spans="1:10">
      <c r="A3651" s="259"/>
      <c r="B3651" s="259"/>
      <c r="C3651" s="259"/>
      <c r="D3651" s="259"/>
      <c r="E3651" s="259"/>
      <c r="F3651" s="270"/>
      <c r="G3651" s="259"/>
      <c r="H3651" s="259"/>
      <c r="I3651" s="259"/>
      <c r="J3651" s="259"/>
    </row>
    <row r="3652" spans="1:10">
      <c r="A3652" s="259"/>
      <c r="B3652" s="259"/>
      <c r="C3652" s="259"/>
      <c r="D3652" s="259"/>
      <c r="E3652" s="259"/>
      <c r="F3652" s="270"/>
      <c r="G3652" s="259"/>
      <c r="H3652" s="259"/>
      <c r="I3652" s="259"/>
      <c r="J3652" s="259"/>
    </row>
    <row r="3653" spans="1:10">
      <c r="A3653" s="259"/>
      <c r="B3653" s="259"/>
      <c r="C3653" s="259"/>
      <c r="D3653" s="259"/>
      <c r="E3653" s="259"/>
      <c r="F3653" s="270"/>
      <c r="G3653" s="259"/>
      <c r="H3653" s="259"/>
      <c r="I3653" s="259"/>
      <c r="J3653" s="259"/>
    </row>
    <row r="3654" spans="1:10">
      <c r="A3654" s="259"/>
      <c r="B3654" s="259"/>
      <c r="C3654" s="259"/>
      <c r="D3654" s="259"/>
      <c r="E3654" s="259"/>
      <c r="F3654" s="270"/>
      <c r="G3654" s="259"/>
      <c r="H3654" s="259"/>
      <c r="I3654" s="259"/>
      <c r="J3654" s="259"/>
    </row>
    <row r="3655" spans="1:10">
      <c r="A3655" s="259"/>
      <c r="B3655" s="259"/>
      <c r="C3655" s="259"/>
      <c r="D3655" s="259"/>
      <c r="E3655" s="259"/>
      <c r="F3655" s="270"/>
      <c r="G3655" s="259"/>
      <c r="H3655" s="259"/>
      <c r="I3655" s="259"/>
      <c r="J3655" s="259"/>
    </row>
    <row r="3656" spans="1:10">
      <c r="A3656" s="259"/>
      <c r="B3656" s="259"/>
      <c r="C3656" s="259"/>
      <c r="D3656" s="259"/>
      <c r="E3656" s="259"/>
      <c r="F3656" s="270"/>
      <c r="G3656" s="259"/>
      <c r="H3656" s="259"/>
      <c r="I3656" s="259"/>
      <c r="J3656" s="259"/>
    </row>
    <row r="3657" spans="1:10">
      <c r="A3657" s="259"/>
      <c r="B3657" s="259"/>
      <c r="C3657" s="259"/>
      <c r="D3657" s="259"/>
      <c r="E3657" s="259"/>
      <c r="F3657" s="270"/>
      <c r="G3657" s="259"/>
      <c r="H3657" s="259"/>
      <c r="I3657" s="259"/>
      <c r="J3657" s="259"/>
    </row>
    <row r="3658" spans="1:10">
      <c r="A3658" s="259"/>
      <c r="B3658" s="259"/>
      <c r="C3658" s="259"/>
      <c r="D3658" s="259"/>
      <c r="E3658" s="259"/>
      <c r="F3658" s="270"/>
      <c r="G3658" s="259"/>
      <c r="H3658" s="259"/>
      <c r="I3658" s="259"/>
      <c r="J3658" s="259"/>
    </row>
    <row r="3659" spans="1:10">
      <c r="A3659" s="259"/>
      <c r="B3659" s="259"/>
      <c r="C3659" s="259"/>
      <c r="D3659" s="259"/>
      <c r="E3659" s="259"/>
      <c r="F3659" s="270"/>
      <c r="G3659" s="259"/>
      <c r="H3659" s="259"/>
      <c r="I3659" s="259"/>
      <c r="J3659" s="259"/>
    </row>
    <row r="3660" spans="1:10">
      <c r="A3660" s="259"/>
      <c r="B3660" s="259"/>
      <c r="C3660" s="259"/>
      <c r="D3660" s="259"/>
      <c r="E3660" s="259"/>
      <c r="F3660" s="270"/>
      <c r="G3660" s="259"/>
      <c r="H3660" s="259"/>
      <c r="I3660" s="259"/>
      <c r="J3660" s="259"/>
    </row>
    <row r="3661" spans="1:10">
      <c r="A3661" s="259"/>
      <c r="B3661" s="259"/>
      <c r="C3661" s="259"/>
      <c r="D3661" s="259"/>
      <c r="E3661" s="259"/>
      <c r="F3661" s="270"/>
      <c r="G3661" s="259"/>
      <c r="H3661" s="259"/>
      <c r="I3661" s="259"/>
      <c r="J3661" s="259"/>
    </row>
    <row r="3662" spans="1:10">
      <c r="A3662" s="259"/>
      <c r="B3662" s="259"/>
      <c r="C3662" s="259"/>
      <c r="D3662" s="259"/>
      <c r="E3662" s="259"/>
      <c r="F3662" s="270"/>
      <c r="G3662" s="259"/>
      <c r="H3662" s="259"/>
      <c r="I3662" s="259"/>
      <c r="J3662" s="259"/>
    </row>
    <row r="3663" spans="1:10">
      <c r="A3663" s="259"/>
      <c r="B3663" s="259"/>
      <c r="C3663" s="259"/>
      <c r="D3663" s="259"/>
      <c r="E3663" s="259"/>
      <c r="F3663" s="270"/>
      <c r="G3663" s="259"/>
      <c r="H3663" s="259"/>
      <c r="I3663" s="259"/>
      <c r="J3663" s="259"/>
    </row>
    <row r="3664" spans="1:10">
      <c r="A3664" s="259"/>
      <c r="B3664" s="259"/>
      <c r="C3664" s="259"/>
      <c r="D3664" s="259"/>
      <c r="E3664" s="259"/>
      <c r="F3664" s="270"/>
      <c r="G3664" s="259"/>
      <c r="H3664" s="259"/>
      <c r="I3664" s="259"/>
      <c r="J3664" s="259"/>
    </row>
    <row r="3665" spans="1:10">
      <c r="A3665" s="259"/>
      <c r="B3665" s="259"/>
      <c r="C3665" s="259"/>
      <c r="D3665" s="259"/>
      <c r="E3665" s="259"/>
      <c r="F3665" s="270"/>
      <c r="G3665" s="259"/>
      <c r="H3665" s="259"/>
      <c r="I3665" s="259"/>
      <c r="J3665" s="259"/>
    </row>
    <row r="3666" spans="1:10">
      <c r="A3666" s="259"/>
      <c r="B3666" s="259"/>
      <c r="C3666" s="259"/>
      <c r="D3666" s="259"/>
      <c r="E3666" s="259"/>
      <c r="F3666" s="270"/>
      <c r="G3666" s="259"/>
      <c r="H3666" s="259"/>
      <c r="I3666" s="259"/>
      <c r="J3666" s="259"/>
    </row>
    <row r="3667" spans="1:10">
      <c r="A3667" s="259"/>
      <c r="B3667" s="259"/>
      <c r="C3667" s="259"/>
      <c r="D3667" s="259"/>
      <c r="E3667" s="259"/>
      <c r="F3667" s="270"/>
      <c r="G3667" s="259"/>
      <c r="H3667" s="259"/>
      <c r="I3667" s="259"/>
      <c r="J3667" s="259"/>
    </row>
    <row r="3668" spans="1:10">
      <c r="A3668" s="259"/>
      <c r="B3668" s="259"/>
      <c r="C3668" s="259"/>
      <c r="D3668" s="259"/>
      <c r="E3668" s="259"/>
      <c r="F3668" s="270"/>
      <c r="G3668" s="259"/>
      <c r="H3668" s="259"/>
      <c r="I3668" s="259"/>
      <c r="J3668" s="259"/>
    </row>
    <row r="3669" spans="1:10">
      <c r="A3669" s="259"/>
      <c r="B3669" s="259"/>
      <c r="C3669" s="259"/>
      <c r="D3669" s="259"/>
      <c r="E3669" s="259"/>
      <c r="F3669" s="270"/>
      <c r="G3669" s="259"/>
      <c r="H3669" s="259"/>
      <c r="I3669" s="259"/>
      <c r="J3669" s="259"/>
    </row>
    <row r="3670" spans="1:10">
      <c r="A3670" s="259"/>
      <c r="B3670" s="259"/>
      <c r="C3670" s="259"/>
      <c r="D3670" s="259"/>
      <c r="E3670" s="259"/>
      <c r="F3670" s="270"/>
      <c r="G3670" s="259"/>
      <c r="H3670" s="259"/>
      <c r="I3670" s="259"/>
      <c r="J3670" s="259"/>
    </row>
    <row r="3671" spans="1:10">
      <c r="A3671" s="259"/>
      <c r="B3671" s="259"/>
      <c r="C3671" s="259"/>
      <c r="D3671" s="259"/>
      <c r="E3671" s="259"/>
      <c r="F3671" s="270"/>
      <c r="G3671" s="259"/>
      <c r="H3671" s="259"/>
      <c r="I3671" s="259"/>
      <c r="J3671" s="259"/>
    </row>
    <row r="3672" spans="1:10">
      <c r="A3672" s="259"/>
      <c r="B3672" s="259"/>
      <c r="C3672" s="259"/>
      <c r="D3672" s="259"/>
      <c r="E3672" s="259"/>
      <c r="F3672" s="270"/>
      <c r="G3672" s="259"/>
      <c r="H3672" s="259"/>
      <c r="I3672" s="259"/>
      <c r="J3672" s="259"/>
    </row>
    <row r="3673" spans="1:10">
      <c r="A3673" s="259"/>
      <c r="B3673" s="259"/>
      <c r="C3673" s="259"/>
      <c r="D3673" s="259"/>
      <c r="E3673" s="259"/>
      <c r="F3673" s="270"/>
      <c r="G3673" s="259"/>
      <c r="H3673" s="259"/>
      <c r="I3673" s="259"/>
      <c r="J3673" s="259"/>
    </row>
    <row r="3674" spans="1:10">
      <c r="A3674" s="259"/>
      <c r="B3674" s="259"/>
      <c r="C3674" s="259"/>
      <c r="D3674" s="259"/>
      <c r="E3674" s="259"/>
      <c r="F3674" s="270"/>
      <c r="G3674" s="259"/>
      <c r="H3674" s="259"/>
      <c r="I3674" s="259"/>
      <c r="J3674" s="259"/>
    </row>
    <row r="3675" spans="1:10">
      <c r="A3675" s="259"/>
      <c r="B3675" s="259"/>
      <c r="C3675" s="259"/>
      <c r="D3675" s="259"/>
      <c r="E3675" s="259"/>
      <c r="F3675" s="270"/>
      <c r="G3675" s="259"/>
      <c r="H3675" s="259"/>
      <c r="I3675" s="259"/>
      <c r="J3675" s="259"/>
    </row>
    <row r="3676" spans="1:10">
      <c r="A3676" s="259"/>
      <c r="B3676" s="259"/>
      <c r="C3676" s="259"/>
      <c r="D3676" s="259"/>
      <c r="E3676" s="259"/>
      <c r="F3676" s="270"/>
      <c r="G3676" s="259"/>
      <c r="H3676" s="259"/>
      <c r="I3676" s="259"/>
      <c r="J3676" s="259"/>
    </row>
    <row r="3677" spans="1:10">
      <c r="A3677" s="259"/>
      <c r="B3677" s="259"/>
      <c r="C3677" s="259"/>
      <c r="D3677" s="259"/>
      <c r="E3677" s="259"/>
      <c r="F3677" s="270"/>
      <c r="G3677" s="259"/>
      <c r="H3677" s="259"/>
      <c r="I3677" s="259"/>
      <c r="J3677" s="259"/>
    </row>
    <row r="3678" spans="1:10">
      <c r="A3678" s="259"/>
      <c r="B3678" s="259"/>
      <c r="C3678" s="259"/>
      <c r="D3678" s="259"/>
      <c r="E3678" s="259"/>
      <c r="F3678" s="270"/>
      <c r="G3678" s="259"/>
      <c r="H3678" s="259"/>
      <c r="I3678" s="259"/>
      <c r="J3678" s="259"/>
    </row>
    <row r="3679" spans="1:10">
      <c r="A3679" s="259"/>
      <c r="B3679" s="259"/>
      <c r="C3679" s="259"/>
      <c r="D3679" s="259"/>
      <c r="E3679" s="259"/>
      <c r="F3679" s="270"/>
      <c r="G3679" s="259"/>
      <c r="H3679" s="259"/>
      <c r="I3679" s="259"/>
      <c r="J3679" s="259"/>
    </row>
    <row r="3680" spans="1:10">
      <c r="A3680" s="259"/>
      <c r="B3680" s="259"/>
      <c r="C3680" s="259"/>
      <c r="D3680" s="259"/>
      <c r="E3680" s="259"/>
      <c r="F3680" s="270"/>
      <c r="G3680" s="259"/>
      <c r="H3680" s="259"/>
      <c r="I3680" s="259"/>
      <c r="J3680" s="259"/>
    </row>
    <row r="3681" spans="1:10">
      <c r="A3681" s="259"/>
      <c r="B3681" s="259"/>
      <c r="C3681" s="259"/>
      <c r="D3681" s="259"/>
      <c r="E3681" s="259"/>
      <c r="F3681" s="270"/>
      <c r="G3681" s="259"/>
      <c r="H3681" s="259"/>
      <c r="I3681" s="259"/>
      <c r="J3681" s="259"/>
    </row>
    <row r="3682" spans="1:10">
      <c r="A3682" s="259"/>
      <c r="B3682" s="259"/>
      <c r="C3682" s="259"/>
      <c r="D3682" s="259"/>
      <c r="E3682" s="259"/>
      <c r="F3682" s="270"/>
      <c r="G3682" s="259"/>
      <c r="H3682" s="259"/>
      <c r="I3682" s="259"/>
      <c r="J3682" s="259"/>
    </row>
    <row r="3683" spans="1:10">
      <c r="A3683" s="259"/>
      <c r="B3683" s="259"/>
      <c r="C3683" s="259"/>
      <c r="D3683" s="259"/>
      <c r="E3683" s="259"/>
      <c r="F3683" s="270"/>
      <c r="G3683" s="259"/>
      <c r="H3683" s="259"/>
      <c r="I3683" s="259"/>
      <c r="J3683" s="259"/>
    </row>
    <row r="3684" spans="1:10">
      <c r="A3684" s="259"/>
      <c r="B3684" s="259"/>
      <c r="C3684" s="259"/>
      <c r="D3684" s="259"/>
      <c r="E3684" s="259"/>
      <c r="F3684" s="270"/>
      <c r="G3684" s="259"/>
      <c r="H3684" s="259"/>
      <c r="I3684" s="259"/>
      <c r="J3684" s="259"/>
    </row>
    <row r="3685" spans="1:10">
      <c r="A3685" s="259"/>
      <c r="B3685" s="259"/>
      <c r="C3685" s="259"/>
      <c r="D3685" s="259"/>
      <c r="E3685" s="259"/>
      <c r="F3685" s="270"/>
      <c r="G3685" s="259"/>
      <c r="H3685" s="259"/>
      <c r="I3685" s="259"/>
      <c r="J3685" s="259"/>
    </row>
    <row r="3686" spans="1:10">
      <c r="A3686" s="259"/>
      <c r="B3686" s="259"/>
      <c r="C3686" s="259"/>
      <c r="D3686" s="259"/>
      <c r="E3686" s="259"/>
      <c r="F3686" s="270"/>
      <c r="G3686" s="259"/>
      <c r="H3686" s="259"/>
      <c r="I3686" s="259"/>
      <c r="J3686" s="259"/>
    </row>
    <row r="3687" spans="1:10">
      <c r="A3687" s="259"/>
      <c r="B3687" s="259"/>
      <c r="C3687" s="259"/>
      <c r="D3687" s="259"/>
      <c r="E3687" s="259"/>
      <c r="F3687" s="270"/>
      <c r="G3687" s="259"/>
      <c r="H3687" s="259"/>
      <c r="I3687" s="259"/>
      <c r="J3687" s="259"/>
    </row>
    <row r="3688" spans="1:10">
      <c r="A3688" s="259"/>
      <c r="B3688" s="259"/>
      <c r="C3688" s="259"/>
      <c r="D3688" s="259"/>
      <c r="E3688" s="259"/>
      <c r="F3688" s="270"/>
      <c r="G3688" s="259"/>
      <c r="H3688" s="259"/>
      <c r="I3688" s="259"/>
      <c r="J3688" s="259"/>
    </row>
    <row r="3689" spans="1:10">
      <c r="A3689" s="259"/>
      <c r="B3689" s="259"/>
      <c r="C3689" s="259"/>
      <c r="D3689" s="259"/>
      <c r="E3689" s="259"/>
      <c r="F3689" s="270"/>
      <c r="G3689" s="259"/>
      <c r="H3689" s="259"/>
      <c r="I3689" s="259"/>
      <c r="J3689" s="259"/>
    </row>
    <row r="3690" spans="1:10">
      <c r="A3690" s="259"/>
      <c r="B3690" s="259"/>
      <c r="C3690" s="259"/>
      <c r="D3690" s="259"/>
      <c r="E3690" s="259"/>
      <c r="F3690" s="270"/>
      <c r="G3690" s="259"/>
      <c r="H3690" s="259"/>
      <c r="I3690" s="259"/>
      <c r="J3690" s="259"/>
    </row>
    <row r="3691" spans="1:10">
      <c r="A3691" s="259"/>
      <c r="B3691" s="259"/>
      <c r="C3691" s="259"/>
      <c r="D3691" s="259"/>
      <c r="E3691" s="259"/>
      <c r="F3691" s="270"/>
      <c r="G3691" s="259"/>
      <c r="H3691" s="259"/>
      <c r="I3691" s="259"/>
      <c r="J3691" s="259"/>
    </row>
    <row r="3692" spans="1:10">
      <c r="A3692" s="259"/>
      <c r="B3692" s="259"/>
      <c r="C3692" s="259"/>
      <c r="D3692" s="259"/>
      <c r="E3692" s="259"/>
      <c r="F3692" s="270"/>
      <c r="G3692" s="259"/>
      <c r="H3692" s="259"/>
      <c r="I3692" s="259"/>
      <c r="J3692" s="259"/>
    </row>
    <row r="3693" spans="1:10">
      <c r="A3693" s="259"/>
      <c r="B3693" s="259"/>
      <c r="C3693" s="259"/>
      <c r="D3693" s="259"/>
      <c r="E3693" s="259"/>
      <c r="F3693" s="270"/>
      <c r="G3693" s="259"/>
      <c r="H3693" s="259"/>
      <c r="I3693" s="259"/>
      <c r="J3693" s="259"/>
    </row>
    <row r="3694" spans="1:10">
      <c r="A3694" s="259"/>
      <c r="B3694" s="259"/>
      <c r="C3694" s="259"/>
      <c r="D3694" s="259"/>
      <c r="E3694" s="259"/>
      <c r="F3694" s="270"/>
      <c r="G3694" s="259"/>
      <c r="H3694" s="259"/>
      <c r="I3694" s="259"/>
      <c r="J3694" s="259"/>
    </row>
    <row r="3695" spans="1:10">
      <c r="A3695" s="259"/>
      <c r="B3695" s="259"/>
      <c r="C3695" s="259"/>
      <c r="D3695" s="259"/>
      <c r="E3695" s="259"/>
      <c r="F3695" s="270"/>
      <c r="G3695" s="259"/>
      <c r="H3695" s="259"/>
      <c r="I3695" s="259"/>
      <c r="J3695" s="259"/>
    </row>
    <row r="3696" spans="1:10">
      <c r="A3696" s="259"/>
      <c r="B3696" s="259"/>
      <c r="C3696" s="259"/>
      <c r="D3696" s="259"/>
      <c r="E3696" s="259"/>
      <c r="F3696" s="270"/>
      <c r="G3696" s="259"/>
      <c r="H3696" s="259"/>
      <c r="I3696" s="259"/>
      <c r="J3696" s="259"/>
    </row>
    <row r="3697" spans="1:10">
      <c r="A3697" s="259"/>
      <c r="B3697" s="259"/>
      <c r="C3697" s="259"/>
      <c r="D3697" s="259"/>
      <c r="E3697" s="259"/>
      <c r="F3697" s="270"/>
      <c r="G3697" s="259"/>
      <c r="H3697" s="259"/>
      <c r="I3697" s="259"/>
      <c r="J3697" s="259"/>
    </row>
    <row r="3698" spans="1:10">
      <c r="A3698" s="259"/>
      <c r="B3698" s="259"/>
      <c r="C3698" s="259"/>
      <c r="D3698" s="259"/>
      <c r="E3698" s="259"/>
      <c r="F3698" s="270"/>
      <c r="G3698" s="259"/>
      <c r="H3698" s="259"/>
      <c r="I3698" s="259"/>
      <c r="J3698" s="259"/>
    </row>
    <row r="3699" spans="1:10">
      <c r="A3699" s="259"/>
      <c r="B3699" s="259"/>
      <c r="C3699" s="259"/>
      <c r="D3699" s="259"/>
      <c r="E3699" s="259"/>
      <c r="F3699" s="270"/>
      <c r="G3699" s="259"/>
      <c r="H3699" s="259"/>
      <c r="I3699" s="259"/>
      <c r="J3699" s="259"/>
    </row>
    <row r="3700" spans="1:10">
      <c r="A3700" s="259"/>
      <c r="B3700" s="259"/>
      <c r="C3700" s="259"/>
      <c r="D3700" s="259"/>
      <c r="E3700" s="259"/>
      <c r="F3700" s="270"/>
      <c r="G3700" s="259"/>
      <c r="H3700" s="259"/>
      <c r="I3700" s="259"/>
      <c r="J3700" s="259"/>
    </row>
    <row r="3701" spans="1:10">
      <c r="A3701" s="259"/>
      <c r="B3701" s="259"/>
      <c r="C3701" s="259"/>
      <c r="D3701" s="259"/>
      <c r="E3701" s="259"/>
      <c r="F3701" s="270"/>
      <c r="G3701" s="259"/>
      <c r="H3701" s="259"/>
      <c r="I3701" s="259"/>
      <c r="J3701" s="259"/>
    </row>
    <row r="3702" spans="1:10">
      <c r="A3702" s="259"/>
      <c r="B3702" s="259"/>
      <c r="C3702" s="259"/>
      <c r="D3702" s="259"/>
      <c r="E3702" s="259"/>
      <c r="F3702" s="270"/>
      <c r="G3702" s="259"/>
      <c r="H3702" s="259"/>
      <c r="I3702" s="259"/>
      <c r="J3702" s="259"/>
    </row>
    <row r="3703" spans="1:10">
      <c r="A3703" s="259"/>
      <c r="B3703" s="259"/>
      <c r="C3703" s="259"/>
      <c r="D3703" s="259"/>
      <c r="E3703" s="259"/>
      <c r="F3703" s="270"/>
      <c r="G3703" s="259"/>
      <c r="H3703" s="259"/>
      <c r="I3703" s="259"/>
      <c r="J3703" s="259"/>
    </row>
    <row r="3704" spans="1:10">
      <c r="A3704" s="259"/>
      <c r="B3704" s="259"/>
      <c r="C3704" s="259"/>
      <c r="D3704" s="259"/>
      <c r="E3704" s="259"/>
      <c r="F3704" s="270"/>
      <c r="G3704" s="259"/>
      <c r="H3704" s="259"/>
      <c r="I3704" s="259"/>
      <c r="J3704" s="259"/>
    </row>
    <row r="3705" spans="1:10">
      <c r="A3705" s="259"/>
      <c r="B3705" s="259"/>
      <c r="C3705" s="259"/>
      <c r="D3705" s="259"/>
      <c r="E3705" s="259"/>
      <c r="F3705" s="270"/>
      <c r="G3705" s="259"/>
      <c r="H3705" s="259"/>
      <c r="I3705" s="259"/>
      <c r="J3705" s="259"/>
    </row>
    <row r="3706" spans="1:10">
      <c r="A3706" s="259"/>
      <c r="B3706" s="259"/>
      <c r="C3706" s="259"/>
      <c r="D3706" s="259"/>
      <c r="E3706" s="259"/>
      <c r="F3706" s="270"/>
      <c r="G3706" s="259"/>
      <c r="H3706" s="259"/>
      <c r="I3706" s="259"/>
      <c r="J3706" s="259"/>
    </row>
    <row r="3707" spans="1:10">
      <c r="A3707" s="259"/>
      <c r="B3707" s="259"/>
      <c r="C3707" s="259"/>
      <c r="D3707" s="259"/>
      <c r="E3707" s="259"/>
      <c r="F3707" s="270"/>
      <c r="G3707" s="259"/>
      <c r="H3707" s="259"/>
      <c r="I3707" s="259"/>
      <c r="J3707" s="259"/>
    </row>
    <row r="3708" spans="1:10">
      <c r="A3708" s="259"/>
      <c r="B3708" s="259"/>
      <c r="C3708" s="259"/>
      <c r="D3708" s="259"/>
      <c r="E3708" s="259"/>
      <c r="F3708" s="270"/>
      <c r="G3708" s="259"/>
      <c r="H3708" s="259"/>
      <c r="I3708" s="259"/>
      <c r="J3708" s="259"/>
    </row>
    <row r="3709" spans="1:10">
      <c r="A3709" s="259"/>
      <c r="B3709" s="259"/>
      <c r="C3709" s="259"/>
      <c r="D3709" s="259"/>
      <c r="E3709" s="259"/>
      <c r="F3709" s="270"/>
      <c r="G3709" s="259"/>
      <c r="H3709" s="259"/>
      <c r="I3709" s="259"/>
      <c r="J3709" s="259"/>
    </row>
    <row r="3710" spans="1:10">
      <c r="A3710" s="259"/>
      <c r="B3710" s="259"/>
      <c r="C3710" s="259"/>
      <c r="D3710" s="259"/>
      <c r="E3710" s="259"/>
      <c r="F3710" s="270"/>
      <c r="G3710" s="259"/>
      <c r="H3710" s="259"/>
      <c r="I3710" s="259"/>
      <c r="J3710" s="259"/>
    </row>
    <row r="3711" spans="1:10">
      <c r="A3711" s="259"/>
      <c r="B3711" s="259"/>
      <c r="C3711" s="259"/>
      <c r="D3711" s="259"/>
      <c r="E3711" s="259"/>
      <c r="F3711" s="270"/>
      <c r="G3711" s="259"/>
      <c r="H3711" s="259"/>
      <c r="I3711" s="259"/>
      <c r="J3711" s="259"/>
    </row>
    <row r="3712" spans="1:10">
      <c r="A3712" s="259"/>
      <c r="B3712" s="259"/>
      <c r="C3712" s="259"/>
      <c r="D3712" s="259"/>
      <c r="E3712" s="259"/>
      <c r="F3712" s="270"/>
      <c r="G3712" s="259"/>
      <c r="H3712" s="259"/>
      <c r="I3712" s="259"/>
      <c r="J3712" s="259"/>
    </row>
    <row r="3713" spans="1:10">
      <c r="A3713" s="259"/>
      <c r="B3713" s="259"/>
      <c r="C3713" s="259"/>
      <c r="D3713" s="259"/>
      <c r="E3713" s="259"/>
      <c r="F3713" s="270"/>
      <c r="G3713" s="259"/>
      <c r="H3713" s="259"/>
      <c r="I3713" s="259"/>
      <c r="J3713" s="259"/>
    </row>
    <row r="3714" spans="1:10">
      <c r="A3714" s="259"/>
      <c r="B3714" s="259"/>
      <c r="C3714" s="259"/>
      <c r="D3714" s="259"/>
      <c r="E3714" s="259"/>
      <c r="F3714" s="270"/>
      <c r="G3714" s="259"/>
      <c r="H3714" s="259"/>
      <c r="I3714" s="259"/>
      <c r="J3714" s="259"/>
    </row>
    <row r="3715" spans="1:10">
      <c r="A3715" s="259"/>
      <c r="B3715" s="259"/>
      <c r="C3715" s="259"/>
      <c r="D3715" s="259"/>
      <c r="E3715" s="259"/>
      <c r="F3715" s="270"/>
      <c r="G3715" s="259"/>
      <c r="H3715" s="259"/>
      <c r="I3715" s="259"/>
      <c r="J3715" s="259"/>
    </row>
    <row r="3716" spans="1:10">
      <c r="A3716" s="259"/>
      <c r="B3716" s="259"/>
      <c r="C3716" s="259"/>
      <c r="D3716" s="259"/>
      <c r="E3716" s="259"/>
      <c r="F3716" s="270"/>
      <c r="G3716" s="259"/>
      <c r="H3716" s="259"/>
      <c r="I3716" s="259"/>
      <c r="J3716" s="259"/>
    </row>
    <row r="3717" spans="1:10">
      <c r="A3717" s="259"/>
      <c r="B3717" s="259"/>
      <c r="C3717" s="259"/>
      <c r="D3717" s="259"/>
      <c r="E3717" s="259"/>
      <c r="F3717" s="270"/>
      <c r="G3717" s="259"/>
      <c r="H3717" s="259"/>
      <c r="I3717" s="259"/>
      <c r="J3717" s="259"/>
    </row>
    <row r="3718" spans="1:10">
      <c r="A3718" s="259"/>
      <c r="B3718" s="259"/>
      <c r="C3718" s="259"/>
      <c r="D3718" s="259"/>
      <c r="E3718" s="259"/>
      <c r="F3718" s="270"/>
      <c r="G3718" s="259"/>
      <c r="H3718" s="259"/>
      <c r="I3718" s="259"/>
      <c r="J3718" s="259"/>
    </row>
    <row r="3719" spans="1:10">
      <c r="A3719" s="259"/>
      <c r="B3719" s="259"/>
      <c r="C3719" s="259"/>
      <c r="D3719" s="259"/>
      <c r="E3719" s="259"/>
      <c r="F3719" s="270"/>
      <c r="G3719" s="259"/>
      <c r="H3719" s="259"/>
      <c r="I3719" s="259"/>
      <c r="J3719" s="259"/>
    </row>
    <row r="3720" spans="1:10">
      <c r="A3720" s="259"/>
      <c r="B3720" s="259"/>
      <c r="C3720" s="259"/>
      <c r="D3720" s="259"/>
      <c r="E3720" s="259"/>
      <c r="F3720" s="270"/>
      <c r="G3720" s="259"/>
      <c r="H3720" s="259"/>
      <c r="I3720" s="259"/>
      <c r="J3720" s="259"/>
    </row>
    <row r="3721" spans="1:10">
      <c r="A3721" s="259"/>
      <c r="B3721" s="259"/>
      <c r="C3721" s="259"/>
      <c r="D3721" s="259"/>
      <c r="E3721" s="259"/>
      <c r="F3721" s="270"/>
      <c r="G3721" s="259"/>
      <c r="H3721" s="259"/>
      <c r="I3721" s="259"/>
      <c r="J3721" s="259"/>
    </row>
    <row r="3722" spans="1:10">
      <c r="A3722" s="259"/>
      <c r="B3722" s="259"/>
      <c r="C3722" s="259"/>
      <c r="D3722" s="259"/>
      <c r="E3722" s="259"/>
      <c r="F3722" s="270"/>
      <c r="G3722" s="259"/>
      <c r="H3722" s="259"/>
      <c r="I3722" s="259"/>
      <c r="J3722" s="259"/>
    </row>
    <row r="3723" spans="1:10">
      <c r="A3723" s="259"/>
      <c r="B3723" s="259"/>
      <c r="C3723" s="259"/>
      <c r="D3723" s="259"/>
      <c r="E3723" s="259"/>
      <c r="F3723" s="270"/>
      <c r="G3723" s="259"/>
      <c r="H3723" s="259"/>
      <c r="I3723" s="259"/>
      <c r="J3723" s="259"/>
    </row>
    <row r="3724" spans="1:10">
      <c r="A3724" s="259"/>
      <c r="B3724" s="259"/>
      <c r="C3724" s="259"/>
      <c r="D3724" s="259"/>
      <c r="E3724" s="259"/>
      <c r="F3724" s="270"/>
      <c r="G3724" s="259"/>
      <c r="H3724" s="259"/>
      <c r="I3724" s="259"/>
      <c r="J3724" s="259"/>
    </row>
    <row r="3725" spans="1:10">
      <c r="A3725" s="259"/>
      <c r="B3725" s="259"/>
      <c r="C3725" s="259"/>
      <c r="D3725" s="259"/>
      <c r="E3725" s="259"/>
      <c r="F3725" s="270"/>
      <c r="G3725" s="259"/>
      <c r="H3725" s="259"/>
      <c r="I3725" s="259"/>
      <c r="J3725" s="259"/>
    </row>
    <row r="3726" spans="1:10">
      <c r="A3726" s="259"/>
      <c r="B3726" s="259"/>
      <c r="C3726" s="259"/>
      <c r="D3726" s="259"/>
      <c r="E3726" s="259"/>
      <c r="F3726" s="270"/>
      <c r="G3726" s="259"/>
      <c r="H3726" s="259"/>
      <c r="I3726" s="259"/>
      <c r="J3726" s="259"/>
    </row>
    <row r="3727" spans="1:10">
      <c r="A3727" s="259"/>
      <c r="B3727" s="259"/>
      <c r="C3727" s="259"/>
      <c r="D3727" s="259"/>
      <c r="E3727" s="259"/>
      <c r="F3727" s="270"/>
      <c r="G3727" s="259"/>
      <c r="H3727" s="259"/>
      <c r="I3727" s="259"/>
      <c r="J3727" s="259"/>
    </row>
    <row r="3728" spans="1:10">
      <c r="A3728" s="259"/>
      <c r="B3728" s="259"/>
      <c r="C3728" s="259"/>
      <c r="D3728" s="259"/>
      <c r="E3728" s="259"/>
      <c r="F3728" s="270"/>
      <c r="G3728" s="259"/>
      <c r="H3728" s="259"/>
      <c r="I3728" s="259"/>
      <c r="J3728" s="259"/>
    </row>
    <row r="3729" spans="1:10">
      <c r="A3729" s="259"/>
      <c r="B3729" s="259"/>
      <c r="C3729" s="259"/>
      <c r="D3729" s="259"/>
      <c r="E3729" s="259"/>
      <c r="F3729" s="270"/>
      <c r="G3729" s="259"/>
      <c r="H3729" s="259"/>
      <c r="I3729" s="259"/>
      <c r="J3729" s="259"/>
    </row>
    <row r="3730" spans="1:10">
      <c r="A3730" s="259"/>
      <c r="B3730" s="259"/>
      <c r="C3730" s="259"/>
      <c r="D3730" s="259"/>
      <c r="E3730" s="259"/>
      <c r="F3730" s="270"/>
      <c r="G3730" s="259"/>
      <c r="H3730" s="259"/>
      <c r="I3730" s="259"/>
      <c r="J3730" s="259"/>
    </row>
    <row r="3731" spans="1:10">
      <c r="A3731" s="259"/>
      <c r="B3731" s="259"/>
      <c r="C3731" s="259"/>
      <c r="D3731" s="259"/>
      <c r="E3731" s="259"/>
      <c r="F3731" s="270"/>
      <c r="G3731" s="259"/>
      <c r="H3731" s="259"/>
      <c r="I3731" s="259"/>
      <c r="J3731" s="259"/>
    </row>
    <row r="3732" spans="1:10">
      <c r="A3732" s="259"/>
      <c r="B3732" s="259"/>
      <c r="C3732" s="259"/>
      <c r="D3732" s="259"/>
      <c r="E3732" s="259"/>
      <c r="F3732" s="270"/>
      <c r="G3732" s="259"/>
      <c r="H3732" s="259"/>
      <c r="I3732" s="259"/>
      <c r="J3732" s="259"/>
    </row>
    <row r="3733" spans="1:10">
      <c r="A3733" s="259"/>
      <c r="B3733" s="259"/>
      <c r="C3733" s="259"/>
      <c r="D3733" s="259"/>
      <c r="E3733" s="259"/>
      <c r="F3733" s="270"/>
      <c r="G3733" s="259"/>
      <c r="H3733" s="259"/>
      <c r="I3733" s="259"/>
      <c r="J3733" s="259"/>
    </row>
    <row r="3734" spans="1:10">
      <c r="A3734" s="259"/>
      <c r="B3734" s="259"/>
      <c r="C3734" s="259"/>
      <c r="D3734" s="259"/>
      <c r="E3734" s="259"/>
      <c r="F3734" s="270"/>
      <c r="G3734" s="259"/>
      <c r="H3734" s="259"/>
      <c r="I3734" s="259"/>
      <c r="J3734" s="259"/>
    </row>
    <row r="3735" spans="1:10">
      <c r="A3735" s="259"/>
      <c r="B3735" s="259"/>
      <c r="C3735" s="259"/>
      <c r="D3735" s="259"/>
      <c r="E3735" s="259"/>
      <c r="F3735" s="270"/>
      <c r="G3735" s="259"/>
      <c r="H3735" s="259"/>
      <c r="I3735" s="259"/>
      <c r="J3735" s="259"/>
    </row>
    <row r="3736" spans="1:10">
      <c r="A3736" s="259"/>
      <c r="B3736" s="259"/>
      <c r="C3736" s="259"/>
      <c r="D3736" s="259"/>
      <c r="E3736" s="259"/>
      <c r="F3736" s="270"/>
      <c r="G3736" s="259"/>
      <c r="H3736" s="259"/>
      <c r="I3736" s="259"/>
      <c r="J3736" s="259"/>
    </row>
    <row r="3737" spans="1:10">
      <c r="A3737" s="259"/>
      <c r="B3737" s="259"/>
      <c r="C3737" s="259"/>
      <c r="D3737" s="259"/>
      <c r="E3737" s="259"/>
      <c r="F3737" s="270"/>
      <c r="G3737" s="259"/>
      <c r="H3737" s="259"/>
      <c r="I3737" s="259"/>
      <c r="J3737" s="259"/>
    </row>
    <row r="3738" spans="1:10">
      <c r="A3738" s="259"/>
      <c r="B3738" s="259"/>
      <c r="C3738" s="259"/>
      <c r="D3738" s="259"/>
      <c r="E3738" s="259"/>
      <c r="F3738" s="270"/>
      <c r="G3738" s="259"/>
      <c r="H3738" s="259"/>
      <c r="I3738" s="259"/>
      <c r="J3738" s="259"/>
    </row>
    <row r="3739" spans="1:10">
      <c r="A3739" s="259"/>
      <c r="B3739" s="259"/>
      <c r="C3739" s="259"/>
      <c r="D3739" s="259"/>
      <c r="E3739" s="259"/>
      <c r="F3739" s="270"/>
      <c r="G3739" s="259"/>
      <c r="H3739" s="259"/>
      <c r="I3739" s="259"/>
      <c r="J3739" s="259"/>
    </row>
    <row r="3740" spans="1:10">
      <c r="A3740" s="259"/>
      <c r="B3740" s="259"/>
      <c r="C3740" s="259"/>
      <c r="D3740" s="259"/>
      <c r="E3740" s="259"/>
      <c r="F3740" s="270"/>
      <c r="G3740" s="259"/>
      <c r="H3740" s="259"/>
      <c r="I3740" s="259"/>
      <c r="J3740" s="259"/>
    </row>
    <row r="3741" spans="1:10">
      <c r="A3741" s="259"/>
      <c r="B3741" s="259"/>
      <c r="C3741" s="259"/>
      <c r="D3741" s="259"/>
      <c r="E3741" s="259"/>
      <c r="F3741" s="270"/>
      <c r="G3741" s="259"/>
      <c r="H3741" s="259"/>
      <c r="I3741" s="259"/>
      <c r="J3741" s="259"/>
    </row>
    <row r="3742" spans="1:10">
      <c r="A3742" s="259"/>
      <c r="B3742" s="259"/>
      <c r="C3742" s="259"/>
      <c r="D3742" s="259"/>
      <c r="E3742" s="259"/>
      <c r="F3742" s="270"/>
      <c r="G3742" s="259"/>
      <c r="H3742" s="259"/>
      <c r="I3742" s="259"/>
      <c r="J3742" s="259"/>
    </row>
    <row r="3743" spans="1:10">
      <c r="A3743" s="259"/>
      <c r="B3743" s="259"/>
      <c r="C3743" s="259"/>
      <c r="D3743" s="259"/>
      <c r="E3743" s="259"/>
      <c r="F3743" s="270"/>
      <c r="G3743" s="259"/>
      <c r="H3743" s="259"/>
      <c r="I3743" s="259"/>
      <c r="J3743" s="259"/>
    </row>
    <row r="3744" spans="1:10">
      <c r="A3744" s="259"/>
      <c r="B3744" s="259"/>
      <c r="C3744" s="259"/>
      <c r="D3744" s="259"/>
      <c r="E3744" s="259"/>
      <c r="F3744" s="270"/>
      <c r="G3744" s="259"/>
      <c r="H3744" s="259"/>
      <c r="I3744" s="259"/>
      <c r="J3744" s="259"/>
    </row>
    <row r="3745" spans="1:10">
      <c r="A3745" s="259"/>
      <c r="B3745" s="259"/>
      <c r="C3745" s="259"/>
      <c r="D3745" s="259"/>
      <c r="E3745" s="259"/>
      <c r="F3745" s="270"/>
      <c r="G3745" s="259"/>
      <c r="H3745" s="259"/>
      <c r="I3745" s="259"/>
      <c r="J3745" s="259"/>
    </row>
    <row r="3746" spans="1:10">
      <c r="A3746" s="259"/>
      <c r="B3746" s="259"/>
      <c r="C3746" s="259"/>
      <c r="D3746" s="259"/>
      <c r="E3746" s="259"/>
      <c r="F3746" s="270"/>
      <c r="G3746" s="259"/>
      <c r="H3746" s="259"/>
      <c r="I3746" s="259"/>
      <c r="J3746" s="259"/>
    </row>
    <row r="3747" spans="1:10">
      <c r="A3747" s="259"/>
      <c r="B3747" s="259"/>
      <c r="C3747" s="259"/>
      <c r="D3747" s="259"/>
      <c r="E3747" s="259"/>
      <c r="F3747" s="270"/>
      <c r="G3747" s="259"/>
      <c r="H3747" s="259"/>
      <c r="I3747" s="259"/>
      <c r="J3747" s="259"/>
    </row>
    <row r="3748" spans="1:10">
      <c r="A3748" s="259"/>
      <c r="B3748" s="259"/>
      <c r="C3748" s="259"/>
      <c r="D3748" s="259"/>
      <c r="E3748" s="259"/>
      <c r="F3748" s="270"/>
      <c r="G3748" s="259"/>
      <c r="H3748" s="259"/>
      <c r="I3748" s="259"/>
      <c r="J3748" s="259"/>
    </row>
    <row r="3749" spans="1:10">
      <c r="A3749" s="259"/>
      <c r="B3749" s="259"/>
      <c r="C3749" s="259"/>
      <c r="D3749" s="259"/>
      <c r="E3749" s="259"/>
      <c r="F3749" s="270"/>
      <c r="G3749" s="259"/>
      <c r="H3749" s="259"/>
      <c r="I3749" s="259"/>
      <c r="J3749" s="259"/>
    </row>
    <row r="3750" spans="1:10">
      <c r="A3750" s="259"/>
      <c r="B3750" s="259"/>
      <c r="C3750" s="259"/>
      <c r="D3750" s="259"/>
      <c r="E3750" s="259"/>
      <c r="F3750" s="270"/>
      <c r="G3750" s="259"/>
      <c r="H3750" s="259"/>
      <c r="I3750" s="259"/>
      <c r="J3750" s="259"/>
    </row>
    <row r="3751" spans="1:10">
      <c r="A3751" s="259"/>
      <c r="B3751" s="259"/>
      <c r="C3751" s="259"/>
      <c r="D3751" s="259"/>
      <c r="E3751" s="259"/>
      <c r="F3751" s="270"/>
      <c r="G3751" s="259"/>
      <c r="H3751" s="259"/>
      <c r="I3751" s="259"/>
      <c r="J3751" s="259"/>
    </row>
    <row r="3752" spans="1:10">
      <c r="A3752" s="259"/>
      <c r="B3752" s="259"/>
      <c r="C3752" s="259"/>
      <c r="D3752" s="259"/>
      <c r="E3752" s="259"/>
      <c r="F3752" s="270"/>
      <c r="G3752" s="259"/>
      <c r="H3752" s="259"/>
      <c r="I3752" s="259"/>
      <c r="J3752" s="259"/>
    </row>
    <row r="3753" spans="1:10">
      <c r="A3753" s="259"/>
      <c r="B3753" s="259"/>
      <c r="C3753" s="259"/>
      <c r="D3753" s="259"/>
      <c r="E3753" s="259"/>
      <c r="F3753" s="270"/>
      <c r="G3753" s="259"/>
      <c r="H3753" s="259"/>
      <c r="I3753" s="259"/>
      <c r="J3753" s="259"/>
    </row>
    <row r="3754" spans="1:10">
      <c r="A3754" s="259"/>
      <c r="B3754" s="259"/>
      <c r="C3754" s="259"/>
      <c r="D3754" s="259"/>
      <c r="E3754" s="259"/>
      <c r="F3754" s="270"/>
      <c r="G3754" s="259"/>
      <c r="H3754" s="259"/>
      <c r="I3754" s="259"/>
      <c r="J3754" s="259"/>
    </row>
    <row r="3755" spans="1:10">
      <c r="A3755" s="259"/>
      <c r="B3755" s="259"/>
      <c r="C3755" s="259"/>
      <c r="D3755" s="259"/>
      <c r="E3755" s="259"/>
      <c r="F3755" s="270"/>
      <c r="G3755" s="259"/>
      <c r="H3755" s="259"/>
      <c r="I3755" s="259"/>
      <c r="J3755" s="259"/>
    </row>
    <row r="3756" spans="1:10">
      <c r="A3756" s="259"/>
      <c r="B3756" s="259"/>
      <c r="C3756" s="259"/>
      <c r="D3756" s="259"/>
      <c r="E3756" s="259"/>
      <c r="F3756" s="270"/>
      <c r="G3756" s="259"/>
      <c r="H3756" s="259"/>
      <c r="I3756" s="259"/>
      <c r="J3756" s="259"/>
    </row>
    <row r="3757" spans="1:10">
      <c r="A3757" s="259"/>
      <c r="B3757" s="259"/>
      <c r="C3757" s="259"/>
      <c r="D3757" s="259"/>
      <c r="E3757" s="259"/>
      <c r="F3757" s="270"/>
      <c r="G3757" s="259"/>
      <c r="H3757" s="259"/>
      <c r="I3757" s="259"/>
      <c r="J3757" s="259"/>
    </row>
    <row r="3758" spans="1:10">
      <c r="A3758" s="259"/>
      <c r="B3758" s="259"/>
      <c r="C3758" s="259"/>
      <c r="D3758" s="259"/>
      <c r="E3758" s="259"/>
      <c r="F3758" s="270"/>
      <c r="G3758" s="259"/>
      <c r="H3758" s="259"/>
      <c r="I3758" s="259"/>
      <c r="J3758" s="259"/>
    </row>
    <row r="3759" spans="1:10">
      <c r="A3759" s="259"/>
      <c r="B3759" s="259"/>
      <c r="C3759" s="259"/>
      <c r="D3759" s="259"/>
      <c r="E3759" s="259"/>
      <c r="F3759" s="270"/>
      <c r="G3759" s="259"/>
      <c r="H3759" s="259"/>
      <c r="I3759" s="259"/>
      <c r="J3759" s="259"/>
    </row>
    <row r="3760" spans="1:10">
      <c r="A3760" s="259"/>
      <c r="B3760" s="259"/>
      <c r="C3760" s="259"/>
      <c r="D3760" s="259"/>
      <c r="E3760" s="259"/>
      <c r="F3760" s="270"/>
      <c r="G3760" s="259"/>
      <c r="H3760" s="259"/>
      <c r="I3760" s="259"/>
      <c r="J3760" s="259"/>
    </row>
    <row r="3761" spans="1:10">
      <c r="A3761" s="259"/>
      <c r="B3761" s="259"/>
      <c r="C3761" s="259"/>
      <c r="D3761" s="259"/>
      <c r="E3761" s="259"/>
      <c r="F3761" s="270"/>
      <c r="G3761" s="259"/>
      <c r="H3761" s="259"/>
      <c r="I3761" s="259"/>
      <c r="J3761" s="259"/>
    </row>
    <row r="3762" spans="1:10">
      <c r="A3762" s="259"/>
      <c r="B3762" s="259"/>
      <c r="C3762" s="259"/>
      <c r="D3762" s="259"/>
      <c r="E3762" s="259"/>
      <c r="F3762" s="270"/>
      <c r="G3762" s="259"/>
      <c r="H3762" s="259"/>
      <c r="I3762" s="259"/>
      <c r="J3762" s="259"/>
    </row>
    <row r="3763" spans="1:10">
      <c r="A3763" s="259"/>
      <c r="B3763" s="259"/>
      <c r="C3763" s="259"/>
      <c r="D3763" s="259"/>
      <c r="E3763" s="259"/>
      <c r="F3763" s="270"/>
      <c r="G3763" s="259"/>
      <c r="H3763" s="259"/>
      <c r="I3763" s="259"/>
      <c r="J3763" s="259"/>
    </row>
    <row r="3764" spans="1:10">
      <c r="A3764" s="259"/>
      <c r="B3764" s="259"/>
      <c r="C3764" s="259"/>
      <c r="D3764" s="259"/>
      <c r="E3764" s="259"/>
      <c r="F3764" s="270"/>
      <c r="G3764" s="259"/>
      <c r="H3764" s="259"/>
      <c r="I3764" s="259"/>
      <c r="J3764" s="259"/>
    </row>
    <row r="3765" spans="1:10">
      <c r="A3765" s="259"/>
      <c r="B3765" s="259"/>
      <c r="C3765" s="259"/>
      <c r="D3765" s="259"/>
      <c r="E3765" s="259"/>
      <c r="F3765" s="270"/>
      <c r="G3765" s="259"/>
      <c r="H3765" s="259"/>
      <c r="I3765" s="259"/>
      <c r="J3765" s="259"/>
    </row>
    <row r="3766" spans="1:10">
      <c r="A3766" s="259"/>
      <c r="B3766" s="259"/>
      <c r="C3766" s="259"/>
      <c r="D3766" s="259"/>
      <c r="E3766" s="259"/>
      <c r="F3766" s="270"/>
      <c r="G3766" s="259"/>
      <c r="H3766" s="259"/>
      <c r="I3766" s="259"/>
      <c r="J3766" s="259"/>
    </row>
    <row r="3767" spans="1:10">
      <c r="A3767" s="259"/>
      <c r="B3767" s="259"/>
      <c r="C3767" s="259"/>
      <c r="D3767" s="259"/>
      <c r="E3767" s="259"/>
      <c r="F3767" s="270"/>
      <c r="G3767" s="259"/>
      <c r="H3767" s="259"/>
      <c r="I3767" s="259"/>
      <c r="J3767" s="259"/>
    </row>
    <row r="3768" spans="1:10">
      <c r="A3768" s="259"/>
      <c r="B3768" s="259"/>
      <c r="C3768" s="259"/>
      <c r="D3768" s="259"/>
      <c r="E3768" s="259"/>
      <c r="F3768" s="270"/>
      <c r="G3768" s="259"/>
      <c r="H3768" s="259"/>
      <c r="I3768" s="259"/>
      <c r="J3768" s="259"/>
    </row>
    <row r="3769" spans="1:10">
      <c r="A3769" s="259"/>
      <c r="B3769" s="259"/>
      <c r="C3769" s="259"/>
      <c r="D3769" s="259"/>
      <c r="E3769" s="259"/>
      <c r="F3769" s="270"/>
      <c r="G3769" s="259"/>
      <c r="H3769" s="259"/>
      <c r="I3769" s="259"/>
      <c r="J3769" s="259"/>
    </row>
    <row r="3770" spans="1:10">
      <c r="A3770" s="259"/>
      <c r="B3770" s="259"/>
      <c r="C3770" s="259"/>
      <c r="D3770" s="259"/>
      <c r="E3770" s="259"/>
      <c r="F3770" s="270"/>
      <c r="G3770" s="259"/>
      <c r="H3770" s="259"/>
      <c r="I3770" s="259"/>
      <c r="J3770" s="259"/>
    </row>
    <row r="3771" spans="1:10">
      <c r="A3771" s="259"/>
      <c r="B3771" s="259"/>
      <c r="C3771" s="259"/>
      <c r="D3771" s="259"/>
      <c r="E3771" s="259"/>
      <c r="F3771" s="270"/>
      <c r="G3771" s="259"/>
      <c r="H3771" s="259"/>
      <c r="I3771" s="259"/>
      <c r="J3771" s="259"/>
    </row>
    <row r="3772" spans="1:10">
      <c r="A3772" s="259"/>
      <c r="B3772" s="259"/>
      <c r="C3772" s="259"/>
      <c r="D3772" s="259"/>
      <c r="E3772" s="259"/>
      <c r="F3772" s="270"/>
      <c r="G3772" s="259"/>
      <c r="H3772" s="259"/>
      <c r="I3772" s="259"/>
      <c r="J3772" s="259"/>
    </row>
    <row r="3773" spans="1:10">
      <c r="A3773" s="259"/>
      <c r="B3773" s="259"/>
      <c r="C3773" s="259"/>
      <c r="D3773" s="259"/>
      <c r="E3773" s="259"/>
      <c r="F3773" s="270"/>
      <c r="G3773" s="259"/>
      <c r="H3773" s="259"/>
      <c r="I3773" s="259"/>
      <c r="J3773" s="259"/>
    </row>
    <row r="3774" spans="1:10">
      <c r="A3774" s="259"/>
      <c r="B3774" s="259"/>
      <c r="C3774" s="259"/>
      <c r="D3774" s="259"/>
      <c r="E3774" s="259"/>
      <c r="F3774" s="270"/>
      <c r="G3774" s="259"/>
      <c r="H3774" s="259"/>
      <c r="I3774" s="259"/>
      <c r="J3774" s="259"/>
    </row>
    <row r="3775" spans="1:10">
      <c r="A3775" s="259"/>
      <c r="B3775" s="259"/>
      <c r="C3775" s="259"/>
      <c r="D3775" s="259"/>
      <c r="E3775" s="259"/>
      <c r="F3775" s="270"/>
      <c r="G3775" s="259"/>
      <c r="H3775" s="259"/>
      <c r="I3775" s="259"/>
      <c r="J3775" s="259"/>
    </row>
    <row r="3776" spans="1:10">
      <c r="A3776" s="259"/>
      <c r="B3776" s="259"/>
      <c r="C3776" s="259"/>
      <c r="D3776" s="259"/>
      <c r="E3776" s="259"/>
      <c r="F3776" s="270"/>
      <c r="G3776" s="259"/>
      <c r="H3776" s="259"/>
      <c r="I3776" s="259"/>
      <c r="J3776" s="259"/>
    </row>
    <row r="3777" spans="1:10">
      <c r="A3777" s="259"/>
      <c r="B3777" s="259"/>
      <c r="C3777" s="259"/>
      <c r="D3777" s="259"/>
      <c r="E3777" s="259"/>
      <c r="F3777" s="270"/>
      <c r="G3777" s="259"/>
      <c r="H3777" s="259"/>
      <c r="I3777" s="259"/>
      <c r="J3777" s="259"/>
    </row>
    <row r="3778" spans="1:10">
      <c r="A3778" s="259"/>
      <c r="B3778" s="259"/>
      <c r="C3778" s="259"/>
      <c r="D3778" s="259"/>
      <c r="E3778" s="259"/>
      <c r="F3778" s="270"/>
      <c r="G3778" s="259"/>
      <c r="H3778" s="259"/>
      <c r="I3778" s="259"/>
      <c r="J3778" s="259"/>
    </row>
    <row r="3779" spans="1:10">
      <c r="A3779" s="259"/>
      <c r="B3779" s="259"/>
      <c r="C3779" s="259"/>
      <c r="D3779" s="259"/>
      <c r="E3779" s="259"/>
      <c r="F3779" s="270"/>
      <c r="G3779" s="259"/>
      <c r="H3779" s="259"/>
      <c r="I3779" s="259"/>
      <c r="J3779" s="259"/>
    </row>
    <row r="3780" spans="1:10">
      <c r="A3780" s="259"/>
      <c r="B3780" s="259"/>
      <c r="C3780" s="259"/>
      <c r="D3780" s="259"/>
      <c r="E3780" s="259"/>
      <c r="F3780" s="270"/>
      <c r="G3780" s="259"/>
      <c r="H3780" s="259"/>
      <c r="I3780" s="259"/>
      <c r="J3780" s="259"/>
    </row>
    <row r="3781" spans="1:10">
      <c r="A3781" s="259"/>
      <c r="B3781" s="259"/>
      <c r="C3781" s="259"/>
      <c r="D3781" s="259"/>
      <c r="E3781" s="259"/>
      <c r="F3781" s="270"/>
      <c r="G3781" s="259"/>
      <c r="H3781" s="259"/>
      <c r="I3781" s="259"/>
      <c r="J3781" s="259"/>
    </row>
    <row r="3782" spans="1:10">
      <c r="A3782" s="259"/>
      <c r="B3782" s="259"/>
      <c r="C3782" s="259"/>
      <c r="D3782" s="259"/>
      <c r="E3782" s="259"/>
      <c r="F3782" s="270"/>
      <c r="G3782" s="259"/>
      <c r="H3782" s="259"/>
      <c r="I3782" s="259"/>
      <c r="J3782" s="259"/>
    </row>
    <row r="3783" spans="1:10">
      <c r="A3783" s="259"/>
      <c r="B3783" s="259"/>
      <c r="C3783" s="259"/>
      <c r="D3783" s="259"/>
      <c r="E3783" s="259"/>
      <c r="F3783" s="270"/>
      <c r="G3783" s="259"/>
      <c r="H3783" s="259"/>
      <c r="I3783" s="259"/>
      <c r="J3783" s="259"/>
    </row>
    <row r="3784" spans="1:10">
      <c r="A3784" s="259"/>
      <c r="B3784" s="259"/>
      <c r="C3784" s="259"/>
      <c r="D3784" s="259"/>
      <c r="E3784" s="259"/>
      <c r="F3784" s="270"/>
      <c r="G3784" s="259"/>
      <c r="H3784" s="259"/>
      <c r="I3784" s="259"/>
      <c r="J3784" s="259"/>
    </row>
    <row r="3785" spans="1:10">
      <c r="A3785" s="259"/>
      <c r="B3785" s="259"/>
      <c r="C3785" s="259"/>
      <c r="D3785" s="259"/>
      <c r="E3785" s="259"/>
      <c r="F3785" s="270"/>
      <c r="G3785" s="259"/>
      <c r="H3785" s="259"/>
      <c r="I3785" s="259"/>
      <c r="J3785" s="259"/>
    </row>
    <row r="3786" spans="1:10">
      <c r="A3786" s="259"/>
      <c r="B3786" s="259"/>
      <c r="C3786" s="259"/>
      <c r="D3786" s="259"/>
      <c r="E3786" s="259"/>
      <c r="F3786" s="270"/>
      <c r="G3786" s="259"/>
      <c r="H3786" s="259"/>
      <c r="I3786" s="259"/>
      <c r="J3786" s="259"/>
    </row>
    <row r="3787" spans="1:10">
      <c r="A3787" s="259"/>
      <c r="B3787" s="259"/>
      <c r="C3787" s="259"/>
      <c r="D3787" s="259"/>
      <c r="E3787" s="259"/>
      <c r="F3787" s="270"/>
      <c r="G3787" s="259"/>
      <c r="H3787" s="259"/>
      <c r="I3787" s="259"/>
      <c r="J3787" s="259"/>
    </row>
    <row r="3788" spans="1:10">
      <c r="A3788" s="259"/>
      <c r="B3788" s="259"/>
      <c r="C3788" s="259"/>
      <c r="D3788" s="259"/>
      <c r="E3788" s="259"/>
      <c r="F3788" s="270"/>
      <c r="G3788" s="259"/>
      <c r="H3788" s="259"/>
      <c r="I3788" s="259"/>
      <c r="J3788" s="259"/>
    </row>
    <row r="3789" spans="1:10">
      <c r="A3789" s="259"/>
      <c r="B3789" s="259"/>
      <c r="C3789" s="259"/>
      <c r="D3789" s="259"/>
      <c r="E3789" s="259"/>
      <c r="F3789" s="270"/>
      <c r="G3789" s="259"/>
      <c r="H3789" s="259"/>
      <c r="I3789" s="259"/>
      <c r="J3789" s="259"/>
    </row>
    <row r="3790" spans="1:10">
      <c r="A3790" s="259"/>
      <c r="B3790" s="259"/>
      <c r="C3790" s="259"/>
      <c r="D3790" s="259"/>
      <c r="E3790" s="259"/>
      <c r="F3790" s="270"/>
      <c r="G3790" s="259"/>
      <c r="H3790" s="259"/>
      <c r="I3790" s="259"/>
      <c r="J3790" s="259"/>
    </row>
    <row r="3791" spans="1:10">
      <c r="A3791" s="259"/>
      <c r="B3791" s="259"/>
      <c r="C3791" s="259"/>
      <c r="D3791" s="259"/>
      <c r="E3791" s="259"/>
      <c r="F3791" s="270"/>
      <c r="G3791" s="259"/>
      <c r="H3791" s="259"/>
      <c r="I3791" s="259"/>
      <c r="J3791" s="259"/>
    </row>
    <row r="3792" spans="1:10">
      <c r="A3792" s="259"/>
      <c r="B3792" s="259"/>
      <c r="C3792" s="259"/>
      <c r="D3792" s="259"/>
      <c r="E3792" s="259"/>
      <c r="F3792" s="270"/>
      <c r="G3792" s="259"/>
      <c r="H3792" s="259"/>
      <c r="I3792" s="259"/>
      <c r="J3792" s="259"/>
    </row>
    <row r="3793" spans="1:10">
      <c r="A3793" s="259"/>
      <c r="B3793" s="259"/>
      <c r="C3793" s="259"/>
      <c r="D3793" s="259"/>
      <c r="E3793" s="259"/>
      <c r="F3793" s="270"/>
      <c r="G3793" s="259"/>
      <c r="H3793" s="259"/>
      <c r="I3793" s="259"/>
      <c r="J3793" s="259"/>
    </row>
    <row r="3794" spans="1:10">
      <c r="A3794" s="259"/>
      <c r="B3794" s="259"/>
      <c r="C3794" s="259"/>
      <c r="D3794" s="259"/>
      <c r="E3794" s="259"/>
      <c r="F3794" s="270"/>
      <c r="G3794" s="259"/>
      <c r="H3794" s="259"/>
      <c r="I3794" s="259"/>
      <c r="J3794" s="259"/>
    </row>
    <row r="3795" spans="1:10">
      <c r="A3795" s="259"/>
      <c r="B3795" s="259"/>
      <c r="C3795" s="259"/>
      <c r="D3795" s="259"/>
      <c r="E3795" s="259"/>
      <c r="F3795" s="270"/>
      <c r="G3795" s="259"/>
      <c r="H3795" s="259"/>
      <c r="I3795" s="259"/>
      <c r="J3795" s="259"/>
    </row>
    <row r="3796" spans="1:10">
      <c r="A3796" s="259"/>
      <c r="B3796" s="259"/>
      <c r="C3796" s="259"/>
      <c r="D3796" s="259"/>
      <c r="E3796" s="259"/>
      <c r="F3796" s="270"/>
      <c r="G3796" s="259"/>
      <c r="H3796" s="259"/>
      <c r="I3796" s="259"/>
      <c r="J3796" s="259"/>
    </row>
    <row r="3797" spans="1:10">
      <c r="A3797" s="259"/>
      <c r="B3797" s="259"/>
      <c r="C3797" s="259"/>
      <c r="D3797" s="259"/>
      <c r="E3797" s="259"/>
      <c r="F3797" s="270"/>
      <c r="G3797" s="259"/>
      <c r="H3797" s="259"/>
      <c r="I3797" s="259"/>
      <c r="J3797" s="259"/>
    </row>
    <row r="3798" spans="1:10">
      <c r="A3798" s="259"/>
      <c r="B3798" s="259"/>
      <c r="C3798" s="259"/>
      <c r="D3798" s="259"/>
      <c r="E3798" s="259"/>
      <c r="F3798" s="270"/>
      <c r="G3798" s="259"/>
      <c r="H3798" s="259"/>
      <c r="I3798" s="259"/>
      <c r="J3798" s="259"/>
    </row>
    <row r="3799" spans="1:10">
      <c r="A3799" s="259"/>
      <c r="B3799" s="259"/>
      <c r="C3799" s="259"/>
      <c r="D3799" s="259"/>
      <c r="E3799" s="259"/>
      <c r="F3799" s="270"/>
      <c r="G3799" s="259"/>
      <c r="H3799" s="259"/>
      <c r="I3799" s="259"/>
      <c r="J3799" s="259"/>
    </row>
    <row r="3800" spans="1:10">
      <c r="A3800" s="259"/>
      <c r="B3800" s="259"/>
      <c r="C3800" s="259"/>
      <c r="D3800" s="259"/>
      <c r="E3800" s="259"/>
      <c r="F3800" s="270"/>
      <c r="G3800" s="259"/>
      <c r="H3800" s="259"/>
      <c r="I3800" s="259"/>
      <c r="J3800" s="259"/>
    </row>
    <row r="3801" spans="1:10">
      <c r="A3801" s="259"/>
      <c r="B3801" s="259"/>
      <c r="C3801" s="259"/>
      <c r="D3801" s="259"/>
      <c r="E3801" s="259"/>
      <c r="F3801" s="270"/>
      <c r="G3801" s="259"/>
      <c r="H3801" s="259"/>
      <c r="I3801" s="259"/>
      <c r="J3801" s="259"/>
    </row>
    <row r="3802" spans="1:10">
      <c r="A3802" s="259"/>
      <c r="B3802" s="259"/>
      <c r="C3802" s="259"/>
      <c r="D3802" s="259"/>
      <c r="E3802" s="259"/>
      <c r="F3802" s="270"/>
      <c r="G3802" s="259"/>
      <c r="H3802" s="259"/>
      <c r="I3802" s="259"/>
      <c r="J3802" s="259"/>
    </row>
    <row r="3803" spans="1:10">
      <c r="A3803" s="259"/>
      <c r="B3803" s="259"/>
      <c r="C3803" s="259"/>
      <c r="D3803" s="259"/>
      <c r="E3803" s="259"/>
      <c r="F3803" s="270"/>
      <c r="G3803" s="259"/>
      <c r="H3803" s="259"/>
      <c r="I3803" s="259"/>
      <c r="J3803" s="259"/>
    </row>
    <row r="3804" spans="1:10">
      <c r="A3804" s="259"/>
      <c r="B3804" s="259"/>
      <c r="C3804" s="259"/>
      <c r="D3804" s="259"/>
      <c r="E3804" s="259"/>
      <c r="F3804" s="270"/>
      <c r="G3804" s="259"/>
      <c r="H3804" s="259"/>
      <c r="I3804" s="259"/>
      <c r="J3804" s="259"/>
    </row>
    <row r="3805" spans="1:10">
      <c r="A3805" s="259"/>
      <c r="B3805" s="259"/>
      <c r="C3805" s="259"/>
      <c r="D3805" s="259"/>
      <c r="E3805" s="259"/>
      <c r="F3805" s="270"/>
      <c r="G3805" s="259"/>
      <c r="H3805" s="259"/>
      <c r="I3805" s="259"/>
      <c r="J3805" s="259"/>
    </row>
    <row r="3806" spans="1:10">
      <c r="A3806" s="259"/>
      <c r="B3806" s="259"/>
      <c r="C3806" s="259"/>
      <c r="D3806" s="259"/>
      <c r="E3806" s="259"/>
      <c r="F3806" s="270"/>
      <c r="G3806" s="259"/>
      <c r="H3806" s="259"/>
      <c r="I3806" s="259"/>
      <c r="J3806" s="259"/>
    </row>
    <row r="3807" spans="1:10">
      <c r="A3807" s="259"/>
      <c r="B3807" s="259"/>
      <c r="C3807" s="259"/>
      <c r="D3807" s="259"/>
      <c r="E3807" s="259"/>
      <c r="F3807" s="270"/>
      <c r="G3807" s="259"/>
      <c r="H3807" s="259"/>
      <c r="I3807" s="259"/>
      <c r="J3807" s="259"/>
    </row>
    <row r="3808" spans="1:10">
      <c r="A3808" s="259"/>
      <c r="B3808" s="259"/>
      <c r="C3808" s="259"/>
      <c r="D3808" s="259"/>
      <c r="E3808" s="259"/>
      <c r="F3808" s="270"/>
      <c r="G3808" s="259"/>
      <c r="H3808" s="259"/>
      <c r="I3808" s="259"/>
      <c r="J3808" s="259"/>
    </row>
    <row r="3809" spans="1:10">
      <c r="A3809" s="259"/>
      <c r="B3809" s="259"/>
      <c r="C3809" s="259"/>
      <c r="D3809" s="259"/>
      <c r="E3809" s="259"/>
      <c r="F3809" s="270"/>
      <c r="G3809" s="259"/>
      <c r="H3809" s="259"/>
      <c r="I3809" s="259"/>
      <c r="J3809" s="259"/>
    </row>
    <row r="3810" spans="1:10">
      <c r="A3810" s="259"/>
      <c r="B3810" s="259"/>
      <c r="C3810" s="259"/>
      <c r="D3810" s="259"/>
      <c r="E3810" s="259"/>
      <c r="F3810" s="270"/>
      <c r="G3810" s="259"/>
      <c r="H3810" s="259"/>
      <c r="I3810" s="259"/>
      <c r="J3810" s="259"/>
    </row>
    <row r="3811" spans="1:10">
      <c r="A3811" s="259"/>
      <c r="B3811" s="259"/>
      <c r="C3811" s="259"/>
      <c r="D3811" s="259"/>
      <c r="E3811" s="259"/>
      <c r="F3811" s="270"/>
      <c r="G3811" s="259"/>
      <c r="H3811" s="259"/>
      <c r="I3811" s="259"/>
      <c r="J3811" s="259"/>
    </row>
    <row r="3812" spans="1:10">
      <c r="A3812" s="259"/>
      <c r="B3812" s="259"/>
      <c r="C3812" s="259"/>
      <c r="D3812" s="259"/>
      <c r="E3812" s="259"/>
      <c r="F3812" s="270"/>
      <c r="G3812" s="259"/>
      <c r="H3812" s="259"/>
      <c r="I3812" s="259"/>
      <c r="J3812" s="259"/>
    </row>
    <row r="3813" spans="1:10">
      <c r="A3813" s="259"/>
      <c r="B3813" s="259"/>
      <c r="C3813" s="259"/>
      <c r="D3813" s="259"/>
      <c r="E3813" s="259"/>
      <c r="F3813" s="270"/>
      <c r="G3813" s="259"/>
      <c r="H3813" s="259"/>
      <c r="I3813" s="259"/>
      <c r="J3813" s="259"/>
    </row>
    <row r="3814" spans="1:10">
      <c r="A3814" s="259"/>
      <c r="B3814" s="259"/>
      <c r="C3814" s="259"/>
      <c r="D3814" s="259"/>
      <c r="E3814" s="259"/>
      <c r="F3814" s="270"/>
      <c r="G3814" s="259"/>
      <c r="H3814" s="259"/>
      <c r="I3814" s="259"/>
      <c r="J3814" s="259"/>
    </row>
    <row r="3815" spans="1:10">
      <c r="A3815" s="259"/>
      <c r="B3815" s="259"/>
      <c r="C3815" s="259"/>
      <c r="D3815" s="259"/>
      <c r="E3815" s="259"/>
      <c r="F3815" s="270"/>
      <c r="G3815" s="259"/>
      <c r="H3815" s="259"/>
      <c r="I3815" s="259"/>
      <c r="J3815" s="259"/>
    </row>
    <row r="3816" spans="1:10">
      <c r="A3816" s="259"/>
      <c r="B3816" s="259"/>
      <c r="C3816" s="259"/>
      <c r="D3816" s="259"/>
      <c r="E3816" s="259"/>
      <c r="F3816" s="270"/>
      <c r="G3816" s="259"/>
      <c r="H3816" s="259"/>
      <c r="I3816" s="259"/>
      <c r="J3816" s="259"/>
    </row>
    <row r="3817" spans="1:10">
      <c r="A3817" s="259"/>
      <c r="B3817" s="259"/>
      <c r="C3817" s="259"/>
      <c r="D3817" s="259"/>
      <c r="E3817" s="259"/>
      <c r="F3817" s="270"/>
      <c r="G3817" s="259"/>
      <c r="H3817" s="259"/>
      <c r="I3817" s="259"/>
      <c r="J3817" s="259"/>
    </row>
    <row r="3818" spans="1:10">
      <c r="A3818" s="259"/>
      <c r="B3818" s="259"/>
      <c r="C3818" s="259"/>
      <c r="D3818" s="259"/>
      <c r="E3818" s="259"/>
      <c r="F3818" s="270"/>
      <c r="G3818" s="259"/>
      <c r="H3818" s="259"/>
      <c r="I3818" s="259"/>
      <c r="J3818" s="259"/>
    </row>
    <row r="3819" spans="1:10">
      <c r="A3819" s="259"/>
      <c r="B3819" s="259"/>
      <c r="C3819" s="259"/>
      <c r="D3819" s="259"/>
      <c r="E3819" s="259"/>
      <c r="F3819" s="270"/>
      <c r="G3819" s="259"/>
      <c r="H3819" s="259"/>
      <c r="I3819" s="259"/>
      <c r="J3819" s="259"/>
    </row>
    <row r="3820" spans="1:10">
      <c r="A3820" s="259"/>
      <c r="B3820" s="259"/>
      <c r="C3820" s="259"/>
      <c r="D3820" s="259"/>
      <c r="E3820" s="259"/>
      <c r="F3820" s="270"/>
      <c r="G3820" s="259"/>
      <c r="H3820" s="259"/>
      <c r="I3820" s="259"/>
      <c r="J3820" s="259"/>
    </row>
    <row r="3821" spans="1:10">
      <c r="A3821" s="259"/>
      <c r="B3821" s="259"/>
      <c r="C3821" s="259"/>
      <c r="D3821" s="259"/>
      <c r="E3821" s="259"/>
      <c r="F3821" s="270"/>
      <c r="G3821" s="259"/>
      <c r="H3821" s="259"/>
      <c r="I3821" s="259"/>
      <c r="J3821" s="259"/>
    </row>
    <row r="3822" spans="1:10">
      <c r="A3822" s="259"/>
      <c r="B3822" s="259"/>
      <c r="C3822" s="259"/>
      <c r="D3822" s="259"/>
      <c r="E3822" s="259"/>
      <c r="F3822" s="270"/>
      <c r="G3822" s="259"/>
      <c r="H3822" s="259"/>
      <c r="I3822" s="259"/>
      <c r="J3822" s="259"/>
    </row>
    <row r="3823" spans="1:10">
      <c r="A3823" s="259"/>
      <c r="B3823" s="259"/>
      <c r="C3823" s="259"/>
      <c r="D3823" s="259"/>
      <c r="E3823" s="259"/>
      <c r="F3823" s="270"/>
      <c r="G3823" s="259"/>
      <c r="H3823" s="259"/>
      <c r="I3823" s="259"/>
      <c r="J3823" s="259"/>
    </row>
    <row r="3824" spans="1:10">
      <c r="A3824" s="259"/>
      <c r="B3824" s="259"/>
      <c r="C3824" s="259"/>
      <c r="D3824" s="259"/>
      <c r="E3824" s="259"/>
      <c r="F3824" s="270"/>
      <c r="G3824" s="259"/>
      <c r="H3824" s="259"/>
      <c r="I3824" s="259"/>
      <c r="J3824" s="259"/>
    </row>
    <row r="3825" spans="1:10">
      <c r="A3825" s="259"/>
      <c r="B3825" s="259"/>
      <c r="C3825" s="259"/>
      <c r="D3825" s="259"/>
      <c r="E3825" s="259"/>
      <c r="F3825" s="270"/>
      <c r="G3825" s="259"/>
      <c r="H3825" s="259"/>
      <c r="I3825" s="259"/>
      <c r="J3825" s="259"/>
    </row>
    <row r="3826" spans="1:10">
      <c r="A3826" s="259"/>
      <c r="B3826" s="259"/>
      <c r="C3826" s="259"/>
      <c r="D3826" s="259"/>
      <c r="E3826" s="259"/>
      <c r="F3826" s="270"/>
      <c r="G3826" s="259"/>
      <c r="H3826" s="259"/>
      <c r="I3826" s="259"/>
      <c r="J3826" s="259"/>
    </row>
    <row r="3827" spans="1:10">
      <c r="A3827" s="259"/>
      <c r="B3827" s="259"/>
      <c r="C3827" s="259"/>
      <c r="D3827" s="259"/>
      <c r="E3827" s="259"/>
      <c r="F3827" s="270"/>
      <c r="G3827" s="259"/>
      <c r="H3827" s="259"/>
      <c r="I3827" s="259"/>
      <c r="J3827" s="259"/>
    </row>
    <row r="3828" spans="1:10">
      <c r="A3828" s="259"/>
      <c r="B3828" s="259"/>
      <c r="C3828" s="259"/>
      <c r="D3828" s="259"/>
      <c r="E3828" s="259"/>
      <c r="F3828" s="270"/>
      <c r="G3828" s="259"/>
      <c r="H3828" s="259"/>
      <c r="I3828" s="259"/>
      <c r="J3828" s="259"/>
    </row>
    <row r="3829" spans="1:10">
      <c r="A3829" s="259"/>
      <c r="B3829" s="259"/>
      <c r="C3829" s="259"/>
      <c r="D3829" s="259"/>
      <c r="E3829" s="259"/>
      <c r="F3829" s="270"/>
      <c r="G3829" s="259"/>
      <c r="H3829" s="259"/>
      <c r="I3829" s="259"/>
      <c r="J3829" s="259"/>
    </row>
    <row r="3830" spans="1:10">
      <c r="A3830" s="259"/>
      <c r="B3830" s="259"/>
      <c r="C3830" s="259"/>
      <c r="D3830" s="259"/>
      <c r="E3830" s="259"/>
      <c r="F3830" s="270"/>
      <c r="G3830" s="259"/>
      <c r="H3830" s="259"/>
      <c r="I3830" s="259"/>
      <c r="J3830" s="259"/>
    </row>
    <row r="3831" spans="1:10">
      <c r="A3831" s="259"/>
      <c r="B3831" s="259"/>
      <c r="C3831" s="259"/>
      <c r="D3831" s="259"/>
      <c r="E3831" s="259"/>
      <c r="F3831" s="270"/>
      <c r="G3831" s="259"/>
      <c r="H3831" s="259"/>
      <c r="I3831" s="259"/>
      <c r="J3831" s="259"/>
    </row>
    <row r="3832" spans="1:10">
      <c r="A3832" s="259"/>
      <c r="B3832" s="259"/>
      <c r="C3832" s="259"/>
      <c r="D3832" s="259"/>
      <c r="E3832" s="259"/>
      <c r="F3832" s="270"/>
      <c r="G3832" s="259"/>
      <c r="H3832" s="259"/>
      <c r="I3832" s="259"/>
      <c r="J3832" s="259"/>
    </row>
    <row r="3833" spans="1:10">
      <c r="A3833" s="259"/>
      <c r="B3833" s="259"/>
      <c r="C3833" s="259"/>
      <c r="D3833" s="259"/>
      <c r="E3833" s="259"/>
      <c r="F3833" s="270"/>
      <c r="G3833" s="259"/>
      <c r="H3833" s="259"/>
      <c r="I3833" s="259"/>
      <c r="J3833" s="259"/>
    </row>
    <row r="3834" spans="1:10">
      <c r="A3834" s="259"/>
      <c r="B3834" s="259"/>
      <c r="C3834" s="259"/>
      <c r="D3834" s="259"/>
      <c r="E3834" s="259"/>
      <c r="F3834" s="270"/>
      <c r="G3834" s="259"/>
      <c r="H3834" s="259"/>
      <c r="I3834" s="259"/>
      <c r="J3834" s="259"/>
    </row>
    <row r="3835" spans="1:10">
      <c r="A3835" s="259"/>
      <c r="B3835" s="259"/>
      <c r="C3835" s="259"/>
      <c r="D3835" s="259"/>
      <c r="E3835" s="259"/>
      <c r="F3835" s="270"/>
      <c r="G3835" s="259"/>
      <c r="H3835" s="259"/>
      <c r="I3835" s="259"/>
      <c r="J3835" s="259"/>
    </row>
    <row r="3836" spans="1:10">
      <c r="A3836" s="259"/>
      <c r="B3836" s="259"/>
      <c r="C3836" s="259"/>
      <c r="D3836" s="259"/>
      <c r="E3836" s="259"/>
      <c r="F3836" s="270"/>
      <c r="G3836" s="259"/>
      <c r="H3836" s="259"/>
      <c r="I3836" s="259"/>
      <c r="J3836" s="259"/>
    </row>
    <row r="3837" spans="1:10">
      <c r="A3837" s="259"/>
      <c r="B3837" s="259"/>
      <c r="C3837" s="259"/>
      <c r="D3837" s="259"/>
      <c r="E3837" s="259"/>
      <c r="F3837" s="270"/>
      <c r="G3837" s="259"/>
      <c r="H3837" s="259"/>
      <c r="I3837" s="259"/>
      <c r="J3837" s="259"/>
    </row>
    <row r="3838" spans="1:10">
      <c r="A3838" s="259"/>
      <c r="B3838" s="259"/>
      <c r="C3838" s="259"/>
      <c r="D3838" s="259"/>
      <c r="E3838" s="259"/>
      <c r="F3838" s="270"/>
      <c r="G3838" s="259"/>
      <c r="H3838" s="259"/>
      <c r="I3838" s="259"/>
      <c r="J3838" s="259"/>
    </row>
    <row r="3839" spans="1:10">
      <c r="A3839" s="259"/>
      <c r="B3839" s="259"/>
      <c r="C3839" s="259"/>
      <c r="D3839" s="259"/>
      <c r="E3839" s="259"/>
      <c r="F3839" s="270"/>
      <c r="G3839" s="259"/>
      <c r="H3839" s="259"/>
      <c r="I3839" s="259"/>
      <c r="J3839" s="259"/>
    </row>
    <row r="3840" spans="1:10">
      <c r="A3840" s="259"/>
      <c r="B3840" s="259"/>
      <c r="C3840" s="259"/>
      <c r="D3840" s="259"/>
      <c r="E3840" s="259"/>
      <c r="F3840" s="270"/>
      <c r="G3840" s="259"/>
      <c r="H3840" s="259"/>
      <c r="I3840" s="259"/>
      <c r="J3840" s="259"/>
    </row>
    <row r="3841" spans="1:10">
      <c r="A3841" s="259"/>
      <c r="B3841" s="259"/>
      <c r="C3841" s="259"/>
      <c r="D3841" s="259"/>
      <c r="E3841" s="259"/>
      <c r="F3841" s="270"/>
      <c r="G3841" s="259"/>
      <c r="H3841" s="259"/>
      <c r="I3841" s="259"/>
      <c r="J3841" s="259"/>
    </row>
    <row r="3842" spans="1:10">
      <c r="A3842" s="259"/>
      <c r="B3842" s="259"/>
      <c r="C3842" s="259"/>
      <c r="D3842" s="259"/>
      <c r="E3842" s="259"/>
      <c r="F3842" s="270"/>
      <c r="G3842" s="259"/>
      <c r="H3842" s="259"/>
      <c r="I3842" s="259"/>
      <c r="J3842" s="259"/>
    </row>
    <row r="3843" spans="1:10">
      <c r="A3843" s="259"/>
      <c r="B3843" s="259"/>
      <c r="C3843" s="259"/>
      <c r="D3843" s="259"/>
      <c r="E3843" s="259"/>
      <c r="F3843" s="270"/>
      <c r="G3843" s="259"/>
      <c r="H3843" s="259"/>
      <c r="I3843" s="259"/>
      <c r="J3843" s="259"/>
    </row>
    <row r="3844" spans="1:10">
      <c r="A3844" s="259"/>
      <c r="B3844" s="259"/>
      <c r="C3844" s="259"/>
      <c r="D3844" s="259"/>
      <c r="E3844" s="259"/>
      <c r="F3844" s="270"/>
      <c r="G3844" s="259"/>
      <c r="H3844" s="259"/>
      <c r="I3844" s="259"/>
      <c r="J3844" s="259"/>
    </row>
    <row r="3845" spans="1:10">
      <c r="A3845" s="259"/>
      <c r="B3845" s="259"/>
      <c r="C3845" s="259"/>
      <c r="D3845" s="259"/>
      <c r="E3845" s="259"/>
      <c r="F3845" s="270"/>
      <c r="G3845" s="259"/>
      <c r="H3845" s="259"/>
      <c r="I3845" s="259"/>
      <c r="J3845" s="259"/>
    </row>
    <row r="3846" spans="1:10">
      <c r="A3846" s="259"/>
      <c r="B3846" s="259"/>
      <c r="C3846" s="259"/>
      <c r="D3846" s="259"/>
      <c r="E3846" s="259"/>
      <c r="F3846" s="270"/>
      <c r="G3846" s="259"/>
      <c r="H3846" s="259"/>
      <c r="I3846" s="259"/>
      <c r="J3846" s="259"/>
    </row>
    <row r="3847" spans="1:10">
      <c r="A3847" s="259"/>
      <c r="B3847" s="259"/>
      <c r="C3847" s="259"/>
      <c r="D3847" s="259"/>
      <c r="E3847" s="259"/>
      <c r="F3847" s="270"/>
      <c r="G3847" s="259"/>
      <c r="H3847" s="259"/>
      <c r="I3847" s="259"/>
      <c r="J3847" s="259"/>
    </row>
    <row r="3848" spans="1:10">
      <c r="A3848" s="259"/>
      <c r="B3848" s="259"/>
      <c r="C3848" s="259"/>
      <c r="D3848" s="259"/>
      <c r="E3848" s="259"/>
      <c r="F3848" s="270"/>
      <c r="G3848" s="259"/>
      <c r="H3848" s="259"/>
      <c r="I3848" s="259"/>
      <c r="J3848" s="259"/>
    </row>
    <row r="3849" spans="1:10">
      <c r="A3849" s="259"/>
      <c r="B3849" s="259"/>
      <c r="C3849" s="259"/>
      <c r="D3849" s="259"/>
      <c r="E3849" s="259"/>
      <c r="F3849" s="270"/>
      <c r="G3849" s="259"/>
      <c r="H3849" s="259"/>
      <c r="I3849" s="259"/>
      <c r="J3849" s="259"/>
    </row>
    <row r="3850" spans="1:10">
      <c r="A3850" s="259"/>
      <c r="B3850" s="259"/>
      <c r="C3850" s="259"/>
      <c r="D3850" s="259"/>
      <c r="E3850" s="259"/>
      <c r="F3850" s="270"/>
      <c r="G3850" s="259"/>
      <c r="H3850" s="259"/>
      <c r="I3850" s="259"/>
      <c r="J3850" s="259"/>
    </row>
    <row r="3851" spans="1:10">
      <c r="A3851" s="259"/>
      <c r="B3851" s="259"/>
      <c r="C3851" s="259"/>
      <c r="D3851" s="259"/>
      <c r="E3851" s="259"/>
      <c r="F3851" s="270"/>
      <c r="G3851" s="259"/>
      <c r="H3851" s="259"/>
      <c r="I3851" s="259"/>
      <c r="J3851" s="259"/>
    </row>
    <row r="3852" spans="1:10">
      <c r="A3852" s="259"/>
      <c r="B3852" s="259"/>
      <c r="C3852" s="259"/>
      <c r="D3852" s="259"/>
      <c r="E3852" s="259"/>
      <c r="F3852" s="270"/>
      <c r="G3852" s="259"/>
      <c r="H3852" s="259"/>
      <c r="I3852" s="259"/>
      <c r="J3852" s="259"/>
    </row>
    <row r="3853" spans="1:10">
      <c r="A3853" s="259"/>
      <c r="B3853" s="259"/>
      <c r="C3853" s="259"/>
      <c r="D3853" s="259"/>
      <c r="E3853" s="259"/>
      <c r="F3853" s="270"/>
      <c r="G3853" s="259"/>
      <c r="H3853" s="259"/>
      <c r="I3853" s="259"/>
      <c r="J3853" s="259"/>
    </row>
    <row r="3854" spans="1:10">
      <c r="A3854" s="259"/>
      <c r="B3854" s="259"/>
      <c r="C3854" s="259"/>
      <c r="D3854" s="259"/>
      <c r="E3854" s="259"/>
      <c r="F3854" s="270"/>
      <c r="G3854" s="259"/>
      <c r="H3854" s="259"/>
      <c r="I3854" s="259"/>
      <c r="J3854" s="259"/>
    </row>
    <row r="3855" spans="1:10">
      <c r="A3855" s="259"/>
      <c r="B3855" s="259"/>
      <c r="C3855" s="259"/>
      <c r="D3855" s="259"/>
      <c r="E3855" s="259"/>
      <c r="F3855" s="270"/>
      <c r="G3855" s="259"/>
      <c r="H3855" s="259"/>
      <c r="I3855" s="259"/>
      <c r="J3855" s="259"/>
    </row>
    <row r="3856" spans="1:10">
      <c r="A3856" s="259"/>
      <c r="B3856" s="259"/>
      <c r="C3856" s="259"/>
      <c r="D3856" s="259"/>
      <c r="E3856" s="259"/>
      <c r="F3856" s="270"/>
      <c r="G3856" s="259"/>
      <c r="H3856" s="259"/>
      <c r="I3856" s="259"/>
      <c r="J3856" s="259"/>
    </row>
    <row r="3857" spans="1:10">
      <c r="A3857" s="259"/>
      <c r="B3857" s="259"/>
      <c r="C3857" s="259"/>
      <c r="D3857" s="259"/>
      <c r="E3857" s="259"/>
      <c r="F3857" s="270"/>
      <c r="G3857" s="259"/>
      <c r="H3857" s="259"/>
      <c r="I3857" s="259"/>
      <c r="J3857" s="259"/>
    </row>
    <row r="3858" spans="1:10">
      <c r="A3858" s="259"/>
      <c r="B3858" s="259"/>
      <c r="C3858" s="259"/>
      <c r="D3858" s="259"/>
      <c r="E3858" s="259"/>
      <c r="F3858" s="270"/>
      <c r="G3858" s="259"/>
      <c r="H3858" s="259"/>
      <c r="I3858" s="259"/>
      <c r="J3858" s="259"/>
    </row>
    <row r="3859" spans="1:10">
      <c r="A3859" s="259"/>
      <c r="B3859" s="259"/>
      <c r="C3859" s="259"/>
      <c r="D3859" s="259"/>
      <c r="E3859" s="259"/>
      <c r="F3859" s="270"/>
      <c r="G3859" s="259"/>
      <c r="H3859" s="259"/>
      <c r="I3859" s="259"/>
      <c r="J3859" s="259"/>
    </row>
    <row r="3860" spans="1:10">
      <c r="A3860" s="259"/>
      <c r="B3860" s="259"/>
      <c r="C3860" s="259"/>
      <c r="D3860" s="259"/>
      <c r="E3860" s="259"/>
      <c r="F3860" s="270"/>
      <c r="G3860" s="259"/>
      <c r="H3860" s="259"/>
      <c r="I3860" s="259"/>
      <c r="J3860" s="259"/>
    </row>
    <row r="3861" spans="1:10">
      <c r="A3861" s="259"/>
      <c r="B3861" s="259"/>
      <c r="C3861" s="259"/>
      <c r="D3861" s="259"/>
      <c r="E3861" s="259"/>
      <c r="F3861" s="270"/>
      <c r="G3861" s="259"/>
      <c r="H3861" s="259"/>
      <c r="I3861" s="259"/>
      <c r="J3861" s="259"/>
    </row>
    <row r="3862" spans="1:10">
      <c r="A3862" s="259"/>
      <c r="B3862" s="259"/>
      <c r="C3862" s="259"/>
      <c r="D3862" s="259"/>
      <c r="E3862" s="259"/>
      <c r="F3862" s="270"/>
      <c r="G3862" s="259"/>
      <c r="H3862" s="259"/>
      <c r="I3862" s="259"/>
      <c r="J3862" s="259"/>
    </row>
    <row r="3863" spans="1:10">
      <c r="A3863" s="259"/>
      <c r="B3863" s="259"/>
      <c r="C3863" s="259"/>
      <c r="D3863" s="259"/>
      <c r="E3863" s="259"/>
      <c r="F3863" s="270"/>
      <c r="G3863" s="259"/>
      <c r="H3863" s="259"/>
      <c r="I3863" s="259"/>
      <c r="J3863" s="259"/>
    </row>
    <row r="3864" spans="1:10">
      <c r="A3864" s="259"/>
      <c r="B3864" s="259"/>
      <c r="C3864" s="259"/>
      <c r="D3864" s="259"/>
      <c r="E3864" s="259"/>
      <c r="F3864" s="270"/>
      <c r="G3864" s="259"/>
      <c r="H3864" s="259"/>
      <c r="I3864" s="259"/>
      <c r="J3864" s="259"/>
    </row>
    <row r="3865" spans="1:10">
      <c r="A3865" s="259"/>
      <c r="B3865" s="259"/>
      <c r="C3865" s="259"/>
      <c r="D3865" s="259"/>
      <c r="E3865" s="259"/>
      <c r="F3865" s="270"/>
      <c r="G3865" s="259"/>
      <c r="H3865" s="259"/>
      <c r="I3865" s="259"/>
      <c r="J3865" s="259"/>
    </row>
    <row r="3866" spans="1:10">
      <c r="A3866" s="259"/>
      <c r="B3866" s="259"/>
      <c r="C3866" s="259"/>
      <c r="D3866" s="259"/>
      <c r="E3866" s="259"/>
      <c r="F3866" s="270"/>
      <c r="G3866" s="259"/>
      <c r="H3866" s="259"/>
      <c r="I3866" s="259"/>
      <c r="J3866" s="259"/>
    </row>
    <row r="3867" spans="1:10">
      <c r="A3867" s="259"/>
      <c r="B3867" s="259"/>
      <c r="C3867" s="259"/>
      <c r="D3867" s="259"/>
      <c r="E3867" s="259"/>
      <c r="F3867" s="270"/>
      <c r="G3867" s="259"/>
      <c r="H3867" s="259"/>
      <c r="I3867" s="259"/>
      <c r="J3867" s="259"/>
    </row>
    <row r="3868" spans="1:10">
      <c r="A3868" s="259"/>
      <c r="B3868" s="259"/>
      <c r="C3868" s="259"/>
      <c r="D3868" s="259"/>
      <c r="E3868" s="259"/>
      <c r="F3868" s="270"/>
      <c r="G3868" s="259"/>
      <c r="H3868" s="259"/>
      <c r="I3868" s="259"/>
      <c r="J3868" s="259"/>
    </row>
    <row r="3869" spans="1:10">
      <c r="A3869" s="259"/>
      <c r="B3869" s="259"/>
      <c r="C3869" s="259"/>
      <c r="D3869" s="259"/>
      <c r="E3869" s="259"/>
      <c r="F3869" s="270"/>
      <c r="G3869" s="259"/>
      <c r="H3869" s="259"/>
      <c r="I3869" s="259"/>
      <c r="J3869" s="259"/>
    </row>
    <row r="3870" spans="1:10">
      <c r="A3870" s="259"/>
      <c r="B3870" s="259"/>
      <c r="C3870" s="259"/>
      <c r="D3870" s="259"/>
      <c r="E3870" s="259"/>
      <c r="F3870" s="270"/>
      <c r="G3870" s="259"/>
      <c r="H3870" s="259"/>
      <c r="I3870" s="259"/>
      <c r="J3870" s="259"/>
    </row>
    <row r="3871" spans="1:10">
      <c r="A3871" s="259"/>
      <c r="B3871" s="259"/>
      <c r="C3871" s="259"/>
      <c r="D3871" s="259"/>
      <c r="E3871" s="259"/>
      <c r="F3871" s="270"/>
      <c r="G3871" s="259"/>
      <c r="H3871" s="259"/>
      <c r="I3871" s="259"/>
      <c r="J3871" s="259"/>
    </row>
    <row r="3872" spans="1:10">
      <c r="A3872" s="259"/>
      <c r="B3872" s="259"/>
      <c r="C3872" s="259"/>
      <c r="D3872" s="259"/>
      <c r="E3872" s="259"/>
      <c r="F3872" s="270"/>
      <c r="G3872" s="259"/>
      <c r="H3872" s="259"/>
      <c r="I3872" s="259"/>
      <c r="J3872" s="259"/>
    </row>
    <row r="3873" spans="1:10">
      <c r="A3873" s="259"/>
      <c r="B3873" s="259"/>
      <c r="C3873" s="259"/>
      <c r="D3873" s="259"/>
      <c r="E3873" s="259"/>
      <c r="F3873" s="270"/>
      <c r="G3873" s="259"/>
      <c r="H3873" s="259"/>
      <c r="I3873" s="259"/>
      <c r="J3873" s="259"/>
    </row>
    <row r="3874" spans="1:10">
      <c r="A3874" s="259"/>
      <c r="B3874" s="259"/>
      <c r="C3874" s="259"/>
      <c r="D3874" s="259"/>
      <c r="E3874" s="259"/>
      <c r="F3874" s="270"/>
      <c r="G3874" s="259"/>
      <c r="H3874" s="259"/>
      <c r="I3874" s="259"/>
      <c r="J3874" s="259"/>
    </row>
    <row r="3875" spans="1:10">
      <c r="A3875" s="259"/>
      <c r="B3875" s="259"/>
      <c r="C3875" s="259"/>
      <c r="D3875" s="259"/>
      <c r="E3875" s="259"/>
      <c r="F3875" s="270"/>
      <c r="G3875" s="259"/>
      <c r="H3875" s="259"/>
      <c r="I3875" s="259"/>
      <c r="J3875" s="259"/>
    </row>
    <row r="3876" spans="1:10">
      <c r="A3876" s="259"/>
      <c r="B3876" s="259"/>
      <c r="C3876" s="259"/>
      <c r="D3876" s="259"/>
      <c r="E3876" s="259"/>
      <c r="F3876" s="270"/>
      <c r="G3876" s="259"/>
      <c r="H3876" s="259"/>
      <c r="I3876" s="259"/>
      <c r="J3876" s="259"/>
    </row>
    <row r="3877" spans="1:10">
      <c r="A3877" s="259"/>
      <c r="B3877" s="259"/>
      <c r="C3877" s="259"/>
      <c r="D3877" s="259"/>
      <c r="E3877" s="259"/>
      <c r="F3877" s="270"/>
      <c r="G3877" s="259"/>
      <c r="H3877" s="259"/>
      <c r="I3877" s="259"/>
      <c r="J3877" s="259"/>
    </row>
    <row r="3878" spans="1:10">
      <c r="A3878" s="259"/>
      <c r="B3878" s="259"/>
      <c r="C3878" s="259"/>
      <c r="D3878" s="259"/>
      <c r="E3878" s="259"/>
      <c r="F3878" s="270"/>
      <c r="G3878" s="259"/>
      <c r="H3878" s="259"/>
      <c r="I3878" s="259"/>
      <c r="J3878" s="259"/>
    </row>
    <row r="3879" spans="1:10">
      <c r="A3879" s="259"/>
      <c r="B3879" s="259"/>
      <c r="C3879" s="259"/>
      <c r="D3879" s="259"/>
      <c r="E3879" s="259"/>
      <c r="F3879" s="270"/>
      <c r="G3879" s="259"/>
      <c r="H3879" s="259"/>
      <c r="I3879" s="259"/>
      <c r="J3879" s="259"/>
    </row>
    <row r="3880" spans="1:10">
      <c r="A3880" s="259"/>
      <c r="B3880" s="259"/>
      <c r="C3880" s="259"/>
      <c r="D3880" s="259"/>
      <c r="E3880" s="259"/>
      <c r="F3880" s="270"/>
      <c r="G3880" s="259"/>
      <c r="H3880" s="259"/>
      <c r="I3880" s="259"/>
      <c r="J3880" s="259"/>
    </row>
    <row r="3881" spans="1:10">
      <c r="A3881" s="259"/>
      <c r="B3881" s="259"/>
      <c r="C3881" s="259"/>
      <c r="D3881" s="259"/>
      <c r="E3881" s="259"/>
      <c r="F3881" s="270"/>
      <c r="G3881" s="259"/>
      <c r="H3881" s="259"/>
      <c r="I3881" s="259"/>
      <c r="J3881" s="259"/>
    </row>
    <row r="3882" spans="1:10">
      <c r="A3882" s="259"/>
      <c r="B3882" s="259"/>
      <c r="C3882" s="259"/>
      <c r="D3882" s="259"/>
      <c r="E3882" s="259"/>
      <c r="F3882" s="270"/>
      <c r="G3882" s="259"/>
      <c r="H3882" s="259"/>
      <c r="I3882" s="259"/>
      <c r="J3882" s="259"/>
    </row>
    <row r="3883" spans="1:10">
      <c r="A3883" s="259"/>
      <c r="B3883" s="259"/>
      <c r="C3883" s="259"/>
      <c r="D3883" s="259"/>
      <c r="E3883" s="259"/>
      <c r="F3883" s="270"/>
      <c r="G3883" s="259"/>
      <c r="H3883" s="259"/>
      <c r="I3883" s="259"/>
      <c r="J3883" s="259"/>
    </row>
    <row r="3884" spans="1:10">
      <c r="A3884" s="259"/>
      <c r="B3884" s="259"/>
      <c r="C3884" s="259"/>
      <c r="D3884" s="259"/>
      <c r="E3884" s="259"/>
      <c r="F3884" s="270"/>
      <c r="G3884" s="259"/>
      <c r="H3884" s="259"/>
      <c r="I3884" s="259"/>
      <c r="J3884" s="259"/>
    </row>
    <row r="3885" spans="1:10">
      <c r="A3885" s="259"/>
      <c r="B3885" s="259"/>
      <c r="C3885" s="259"/>
      <c r="D3885" s="259"/>
      <c r="E3885" s="259"/>
      <c r="F3885" s="270"/>
      <c r="G3885" s="259"/>
      <c r="H3885" s="259"/>
      <c r="I3885" s="259"/>
      <c r="J3885" s="259"/>
    </row>
    <row r="3886" spans="1:10">
      <c r="A3886" s="259"/>
      <c r="B3886" s="259"/>
      <c r="C3886" s="259"/>
      <c r="D3886" s="259"/>
      <c r="E3886" s="259"/>
      <c r="F3886" s="270"/>
      <c r="G3886" s="259"/>
      <c r="H3886" s="259"/>
      <c r="I3886" s="259"/>
      <c r="J3886" s="259"/>
    </row>
    <row r="3887" spans="1:10">
      <c r="A3887" s="259"/>
      <c r="B3887" s="259"/>
      <c r="C3887" s="259"/>
      <c r="D3887" s="259"/>
      <c r="E3887" s="259"/>
      <c r="F3887" s="270"/>
      <c r="G3887" s="259"/>
      <c r="H3887" s="259"/>
      <c r="I3887" s="259"/>
      <c r="J3887" s="259"/>
    </row>
    <row r="3888" spans="1:10">
      <c r="A3888" s="259"/>
      <c r="B3888" s="259"/>
      <c r="C3888" s="259"/>
      <c r="D3888" s="259"/>
      <c r="E3888" s="259"/>
      <c r="F3888" s="270"/>
      <c r="G3888" s="259"/>
      <c r="H3888" s="259"/>
      <c r="I3888" s="259"/>
      <c r="J3888" s="259"/>
    </row>
    <row r="3889" spans="1:10">
      <c r="A3889" s="259"/>
      <c r="B3889" s="259"/>
      <c r="C3889" s="259"/>
      <c r="D3889" s="259"/>
      <c r="E3889" s="259"/>
      <c r="F3889" s="270"/>
      <c r="G3889" s="259"/>
      <c r="H3889" s="259"/>
      <c r="I3889" s="259"/>
      <c r="J3889" s="259"/>
    </row>
    <row r="3890" spans="1:10">
      <c r="A3890" s="259"/>
      <c r="B3890" s="259"/>
      <c r="C3890" s="259"/>
      <c r="D3890" s="259"/>
      <c r="E3890" s="259"/>
      <c r="F3890" s="270"/>
      <c r="G3890" s="259"/>
      <c r="H3890" s="259"/>
      <c r="I3890" s="259"/>
      <c r="J3890" s="259"/>
    </row>
    <row r="3891" spans="1:10">
      <c r="A3891" s="259"/>
      <c r="B3891" s="259"/>
      <c r="C3891" s="259"/>
      <c r="D3891" s="259"/>
      <c r="E3891" s="259"/>
      <c r="F3891" s="270"/>
      <c r="G3891" s="259"/>
      <c r="H3891" s="259"/>
      <c r="I3891" s="259"/>
      <c r="J3891" s="259"/>
    </row>
    <row r="3892" spans="1:10">
      <c r="A3892" s="259"/>
      <c r="B3892" s="259"/>
      <c r="C3892" s="259"/>
      <c r="D3892" s="259"/>
      <c r="E3892" s="259"/>
      <c r="F3892" s="270"/>
      <c r="G3892" s="259"/>
      <c r="H3892" s="259"/>
      <c r="I3892" s="259"/>
      <c r="J3892" s="259"/>
    </row>
    <row r="3893" spans="1:10">
      <c r="A3893" s="259"/>
      <c r="B3893" s="259"/>
      <c r="C3893" s="259"/>
      <c r="D3893" s="259"/>
      <c r="E3893" s="259"/>
      <c r="F3893" s="270"/>
      <c r="G3893" s="259"/>
      <c r="H3893" s="259"/>
      <c r="I3893" s="259"/>
      <c r="J3893" s="259"/>
    </row>
    <row r="3894" spans="1:10">
      <c r="A3894" s="259"/>
      <c r="B3894" s="259"/>
      <c r="C3894" s="259"/>
      <c r="D3894" s="259"/>
      <c r="E3894" s="259"/>
      <c r="F3894" s="270"/>
      <c r="G3894" s="259"/>
      <c r="H3894" s="259"/>
      <c r="I3894" s="259"/>
      <c r="J3894" s="259"/>
    </row>
    <row r="3895" spans="1:10">
      <c r="A3895" s="259"/>
      <c r="B3895" s="259"/>
      <c r="C3895" s="259"/>
      <c r="D3895" s="259"/>
      <c r="E3895" s="259"/>
      <c r="F3895" s="270"/>
      <c r="G3895" s="259"/>
      <c r="H3895" s="259"/>
      <c r="I3895" s="259"/>
      <c r="J3895" s="259"/>
    </row>
    <row r="3896" spans="1:10">
      <c r="A3896" s="259"/>
      <c r="B3896" s="259"/>
      <c r="C3896" s="259"/>
      <c r="D3896" s="259"/>
      <c r="E3896" s="259"/>
      <c r="F3896" s="270"/>
      <c r="G3896" s="259"/>
      <c r="H3896" s="259"/>
      <c r="I3896" s="259"/>
      <c r="J3896" s="259"/>
    </row>
    <row r="3897" spans="1:10">
      <c r="A3897" s="259"/>
      <c r="B3897" s="259"/>
      <c r="C3897" s="259"/>
      <c r="D3897" s="259"/>
      <c r="E3897" s="259"/>
      <c r="F3897" s="270"/>
      <c r="G3897" s="259"/>
      <c r="H3897" s="259"/>
      <c r="I3897" s="259"/>
      <c r="J3897" s="259"/>
    </row>
    <row r="3898" spans="1:10">
      <c r="A3898" s="259"/>
      <c r="B3898" s="259"/>
      <c r="C3898" s="259"/>
      <c r="D3898" s="259"/>
      <c r="E3898" s="259"/>
      <c r="F3898" s="270"/>
      <c r="G3898" s="259"/>
      <c r="H3898" s="259"/>
      <c r="I3898" s="259"/>
      <c r="J3898" s="259"/>
    </row>
    <row r="3899" spans="1:10">
      <c r="A3899" s="259"/>
      <c r="B3899" s="259"/>
      <c r="C3899" s="259"/>
      <c r="D3899" s="259"/>
      <c r="E3899" s="259"/>
      <c r="F3899" s="270"/>
      <c r="G3899" s="259"/>
      <c r="H3899" s="259"/>
      <c r="I3899" s="259"/>
      <c r="J3899" s="259"/>
    </row>
    <row r="3900" spans="1:10">
      <c r="A3900" s="259"/>
      <c r="B3900" s="259"/>
      <c r="C3900" s="259"/>
      <c r="D3900" s="259"/>
      <c r="E3900" s="259"/>
      <c r="F3900" s="270"/>
      <c r="G3900" s="259"/>
      <c r="H3900" s="259"/>
      <c r="I3900" s="259"/>
      <c r="J3900" s="259"/>
    </row>
    <row r="3901" spans="1:10">
      <c r="A3901" s="259"/>
      <c r="B3901" s="259"/>
      <c r="C3901" s="259"/>
      <c r="D3901" s="259"/>
      <c r="E3901" s="259"/>
      <c r="F3901" s="270"/>
      <c r="G3901" s="259"/>
      <c r="H3901" s="259"/>
      <c r="I3901" s="259"/>
      <c r="J3901" s="259"/>
    </row>
    <row r="3902" spans="1:10">
      <c r="A3902" s="259"/>
      <c r="B3902" s="259"/>
      <c r="C3902" s="259"/>
      <c r="D3902" s="259"/>
      <c r="E3902" s="259"/>
      <c r="F3902" s="270"/>
      <c r="G3902" s="259"/>
      <c r="H3902" s="259"/>
      <c r="I3902" s="259"/>
      <c r="J3902" s="259"/>
    </row>
    <row r="3903" spans="1:10">
      <c r="A3903" s="259"/>
      <c r="B3903" s="259"/>
      <c r="C3903" s="259"/>
      <c r="D3903" s="259"/>
      <c r="E3903" s="259"/>
      <c r="F3903" s="270"/>
      <c r="G3903" s="259"/>
      <c r="H3903" s="259"/>
      <c r="I3903" s="259"/>
      <c r="J3903" s="259"/>
    </row>
    <row r="3904" spans="1:10">
      <c r="A3904" s="259"/>
      <c r="B3904" s="259"/>
      <c r="C3904" s="259"/>
      <c r="D3904" s="259"/>
      <c r="E3904" s="259"/>
      <c r="F3904" s="270"/>
      <c r="G3904" s="259"/>
      <c r="H3904" s="259"/>
      <c r="I3904" s="259"/>
      <c r="J3904" s="259"/>
    </row>
    <row r="3905" spans="1:10">
      <c r="A3905" s="259"/>
      <c r="B3905" s="259"/>
      <c r="C3905" s="259"/>
      <c r="D3905" s="259"/>
      <c r="E3905" s="259"/>
      <c r="F3905" s="270"/>
      <c r="G3905" s="259"/>
      <c r="H3905" s="259"/>
      <c r="I3905" s="259"/>
      <c r="J3905" s="259"/>
    </row>
    <row r="3906" spans="1:10">
      <c r="A3906" s="259"/>
      <c r="B3906" s="259"/>
      <c r="C3906" s="259"/>
      <c r="D3906" s="259"/>
      <c r="E3906" s="259"/>
      <c r="F3906" s="270"/>
      <c r="G3906" s="259"/>
      <c r="H3906" s="259"/>
      <c r="I3906" s="259"/>
      <c r="J3906" s="259"/>
    </row>
    <row r="3907" spans="1:10">
      <c r="A3907" s="259"/>
      <c r="B3907" s="259"/>
      <c r="C3907" s="259"/>
      <c r="D3907" s="259"/>
      <c r="E3907" s="259"/>
      <c r="F3907" s="270"/>
      <c r="G3907" s="259"/>
      <c r="H3907" s="259"/>
      <c r="I3907" s="259"/>
      <c r="J3907" s="259"/>
    </row>
    <row r="3908" spans="1:10">
      <c r="A3908" s="259"/>
      <c r="B3908" s="259"/>
      <c r="C3908" s="259"/>
      <c r="D3908" s="259"/>
      <c r="E3908" s="259"/>
      <c r="F3908" s="270"/>
      <c r="G3908" s="259"/>
      <c r="H3908" s="259"/>
      <c r="I3908" s="259"/>
      <c r="J3908" s="259"/>
    </row>
    <row r="3909" spans="1:10">
      <c r="A3909" s="259"/>
      <c r="B3909" s="259"/>
      <c r="C3909" s="259"/>
      <c r="D3909" s="259"/>
      <c r="E3909" s="259"/>
      <c r="F3909" s="270"/>
      <c r="G3909" s="259"/>
      <c r="H3909" s="259"/>
      <c r="I3909" s="259"/>
      <c r="J3909" s="259"/>
    </row>
    <row r="3910" spans="1:10">
      <c r="A3910" s="259"/>
      <c r="B3910" s="259"/>
      <c r="C3910" s="259"/>
      <c r="D3910" s="259"/>
      <c r="E3910" s="259"/>
      <c r="F3910" s="270"/>
      <c r="G3910" s="259"/>
      <c r="H3910" s="259"/>
      <c r="I3910" s="259"/>
      <c r="J3910" s="259"/>
    </row>
    <row r="3911" spans="1:10">
      <c r="A3911" s="259"/>
      <c r="B3911" s="259"/>
      <c r="C3911" s="259"/>
      <c r="D3911" s="259"/>
      <c r="E3911" s="259"/>
      <c r="F3911" s="270"/>
      <c r="G3911" s="259"/>
      <c r="H3911" s="259"/>
      <c r="I3911" s="259"/>
      <c r="J3911" s="259"/>
    </row>
    <row r="3912" spans="1:10">
      <c r="A3912" s="259"/>
      <c r="B3912" s="259"/>
      <c r="C3912" s="259"/>
      <c r="D3912" s="259"/>
      <c r="E3912" s="259"/>
      <c r="F3912" s="270"/>
      <c r="G3912" s="259"/>
      <c r="H3912" s="259"/>
      <c r="I3912" s="259"/>
      <c r="J3912" s="259"/>
    </row>
    <row r="3913" spans="1:10">
      <c r="A3913" s="259"/>
      <c r="B3913" s="259"/>
      <c r="C3913" s="259"/>
      <c r="D3913" s="259"/>
      <c r="E3913" s="259"/>
      <c r="F3913" s="270"/>
      <c r="G3913" s="259"/>
      <c r="H3913" s="259"/>
      <c r="I3913" s="259"/>
      <c r="J3913" s="259"/>
    </row>
    <row r="3914" spans="1:10">
      <c r="A3914" s="259"/>
      <c r="B3914" s="259"/>
      <c r="C3914" s="259"/>
      <c r="D3914" s="259"/>
      <c r="E3914" s="259"/>
      <c r="F3914" s="270"/>
      <c r="G3914" s="259"/>
      <c r="H3914" s="259"/>
      <c r="I3914" s="259"/>
      <c r="J3914" s="259"/>
    </row>
    <row r="3915" spans="1:10">
      <c r="A3915" s="259"/>
      <c r="B3915" s="259"/>
      <c r="C3915" s="259"/>
      <c r="D3915" s="259"/>
      <c r="E3915" s="259"/>
      <c r="F3915" s="270"/>
      <c r="G3915" s="259"/>
      <c r="H3915" s="259"/>
      <c r="I3915" s="259"/>
      <c r="J3915" s="259"/>
    </row>
    <row r="3916" spans="1:10">
      <c r="A3916" s="259"/>
      <c r="B3916" s="259"/>
      <c r="C3916" s="259"/>
      <c r="D3916" s="259"/>
      <c r="E3916" s="259"/>
      <c r="F3916" s="270"/>
      <c r="G3916" s="259"/>
      <c r="H3916" s="259"/>
      <c r="I3916" s="259"/>
      <c r="J3916" s="259"/>
    </row>
    <row r="3917" spans="1:10">
      <c r="A3917" s="259"/>
      <c r="B3917" s="259"/>
      <c r="C3917" s="259"/>
      <c r="D3917" s="259"/>
      <c r="E3917" s="259"/>
      <c r="F3917" s="270"/>
      <c r="G3917" s="259"/>
      <c r="H3917" s="259"/>
      <c r="I3917" s="259"/>
      <c r="J3917" s="259"/>
    </row>
    <row r="3918" spans="1:10">
      <c r="A3918" s="259"/>
      <c r="B3918" s="259"/>
      <c r="C3918" s="259"/>
      <c r="D3918" s="259"/>
      <c r="E3918" s="259"/>
      <c r="F3918" s="270"/>
      <c r="G3918" s="259"/>
      <c r="H3918" s="259"/>
      <c r="I3918" s="259"/>
      <c r="J3918" s="259"/>
    </row>
    <row r="3919" spans="1:10">
      <c r="A3919" s="259"/>
      <c r="B3919" s="259"/>
      <c r="C3919" s="259"/>
      <c r="D3919" s="259"/>
      <c r="E3919" s="259"/>
      <c r="F3919" s="270"/>
      <c r="G3919" s="259"/>
      <c r="H3919" s="259"/>
      <c r="I3919" s="259"/>
      <c r="J3919" s="259"/>
    </row>
    <row r="3920" spans="1:10">
      <c r="A3920" s="259"/>
      <c r="B3920" s="259"/>
      <c r="C3920" s="259"/>
      <c r="D3920" s="259"/>
      <c r="E3920" s="259"/>
      <c r="F3920" s="270"/>
      <c r="G3920" s="259"/>
      <c r="H3920" s="259"/>
      <c r="I3920" s="259"/>
      <c r="J3920" s="259"/>
    </row>
    <row r="3921" spans="1:10">
      <c r="A3921" s="259"/>
      <c r="B3921" s="259"/>
      <c r="C3921" s="259"/>
      <c r="D3921" s="259"/>
      <c r="E3921" s="259"/>
      <c r="F3921" s="270"/>
      <c r="G3921" s="259"/>
      <c r="H3921" s="259"/>
      <c r="I3921" s="259"/>
      <c r="J3921" s="259"/>
    </row>
    <row r="3922" spans="1:10">
      <c r="A3922" s="259"/>
      <c r="B3922" s="259"/>
      <c r="C3922" s="259"/>
      <c r="D3922" s="259"/>
      <c r="E3922" s="259"/>
      <c r="F3922" s="270"/>
      <c r="G3922" s="259"/>
      <c r="H3922" s="259"/>
      <c r="I3922" s="259"/>
      <c r="J3922" s="259"/>
    </row>
    <row r="3923" spans="1:10">
      <c r="A3923" s="259"/>
      <c r="B3923" s="259"/>
      <c r="C3923" s="259"/>
      <c r="D3923" s="259"/>
      <c r="E3923" s="259"/>
      <c r="F3923" s="270"/>
      <c r="G3923" s="259"/>
      <c r="H3923" s="259"/>
      <c r="I3923" s="259"/>
      <c r="J3923" s="259"/>
    </row>
    <row r="3924" spans="1:10">
      <c r="A3924" s="259"/>
      <c r="B3924" s="259"/>
      <c r="C3924" s="259"/>
      <c r="D3924" s="259"/>
      <c r="E3924" s="259"/>
      <c r="F3924" s="270"/>
      <c r="G3924" s="259"/>
      <c r="H3924" s="259"/>
      <c r="I3924" s="259"/>
      <c r="J3924" s="259"/>
    </row>
    <row r="3925" spans="1:10">
      <c r="A3925" s="259"/>
      <c r="B3925" s="259"/>
      <c r="C3925" s="259"/>
      <c r="D3925" s="259"/>
      <c r="E3925" s="259"/>
      <c r="F3925" s="270"/>
      <c r="G3925" s="259"/>
      <c r="H3925" s="259"/>
      <c r="I3925" s="259"/>
      <c r="J3925" s="259"/>
    </row>
    <row r="3926" spans="1:10">
      <c r="A3926" s="259"/>
      <c r="B3926" s="259"/>
      <c r="C3926" s="259"/>
      <c r="D3926" s="259"/>
      <c r="E3926" s="259"/>
      <c r="F3926" s="270"/>
      <c r="G3926" s="259"/>
      <c r="H3926" s="259"/>
      <c r="I3926" s="259"/>
      <c r="J3926" s="259"/>
    </row>
    <row r="3927" spans="1:10">
      <c r="A3927" s="259"/>
      <c r="B3927" s="259"/>
      <c r="C3927" s="259"/>
      <c r="D3927" s="259"/>
      <c r="E3927" s="259"/>
      <c r="F3927" s="270"/>
      <c r="G3927" s="259"/>
      <c r="H3927" s="259"/>
      <c r="I3927" s="259"/>
      <c r="J3927" s="259"/>
    </row>
    <row r="3928" spans="1:10">
      <c r="A3928" s="259"/>
      <c r="B3928" s="259"/>
      <c r="C3928" s="259"/>
      <c r="D3928" s="259"/>
      <c r="E3928" s="259"/>
      <c r="F3928" s="270"/>
      <c r="G3928" s="259"/>
      <c r="H3928" s="259"/>
      <c r="I3928" s="259"/>
      <c r="J3928" s="259"/>
    </row>
    <row r="3929" spans="1:10">
      <c r="A3929" s="259"/>
      <c r="B3929" s="259"/>
      <c r="C3929" s="259"/>
      <c r="D3929" s="259"/>
      <c r="E3929" s="259"/>
      <c r="F3929" s="270"/>
      <c r="G3929" s="259"/>
      <c r="H3929" s="259"/>
      <c r="I3929" s="259"/>
      <c r="J3929" s="259"/>
    </row>
    <row r="3930" spans="1:10">
      <c r="A3930" s="259"/>
      <c r="B3930" s="259"/>
      <c r="C3930" s="259"/>
      <c r="D3930" s="259"/>
      <c r="E3930" s="259"/>
      <c r="F3930" s="270"/>
      <c r="G3930" s="259"/>
      <c r="H3930" s="259"/>
      <c r="I3930" s="259"/>
      <c r="J3930" s="259"/>
    </row>
    <row r="3931" spans="1:10">
      <c r="A3931" s="259"/>
      <c r="B3931" s="259"/>
      <c r="C3931" s="259"/>
      <c r="D3931" s="259"/>
      <c r="E3931" s="259"/>
      <c r="F3931" s="270"/>
      <c r="G3931" s="259"/>
      <c r="H3931" s="259"/>
      <c r="I3931" s="259"/>
      <c r="J3931" s="259"/>
    </row>
    <row r="3932" spans="1:10">
      <c r="A3932" s="259"/>
      <c r="B3932" s="259"/>
      <c r="C3932" s="259"/>
      <c r="D3932" s="259"/>
      <c r="E3932" s="259"/>
      <c r="F3932" s="270"/>
      <c r="G3932" s="259"/>
      <c r="H3932" s="259"/>
      <c r="I3932" s="259"/>
      <c r="J3932" s="259"/>
    </row>
    <row r="3933" spans="1:10">
      <c r="A3933" s="259"/>
      <c r="B3933" s="259"/>
      <c r="C3933" s="259"/>
      <c r="D3933" s="259"/>
      <c r="E3933" s="259"/>
      <c r="F3933" s="270"/>
      <c r="G3933" s="259"/>
      <c r="H3933" s="259"/>
      <c r="I3933" s="259"/>
      <c r="J3933" s="259"/>
    </row>
    <row r="3934" spans="1:10">
      <c r="A3934" s="259"/>
      <c r="B3934" s="259"/>
      <c r="C3934" s="259"/>
      <c r="D3934" s="259"/>
      <c r="E3934" s="259"/>
      <c r="F3934" s="270"/>
      <c r="G3934" s="259"/>
      <c r="H3934" s="259"/>
      <c r="I3934" s="259"/>
      <c r="J3934" s="259"/>
    </row>
    <row r="3935" spans="1:10">
      <c r="A3935" s="259"/>
      <c r="B3935" s="259"/>
      <c r="C3935" s="259"/>
      <c r="D3935" s="259"/>
      <c r="E3935" s="259"/>
      <c r="F3935" s="270"/>
      <c r="G3935" s="259"/>
      <c r="H3935" s="259"/>
      <c r="I3935" s="259"/>
      <c r="J3935" s="259"/>
    </row>
    <row r="3936" spans="1:10">
      <c r="A3936" s="259"/>
      <c r="B3936" s="259"/>
      <c r="C3936" s="259"/>
      <c r="D3936" s="259"/>
      <c r="E3936" s="259"/>
      <c r="F3936" s="270"/>
      <c r="G3936" s="259"/>
      <c r="H3936" s="259"/>
      <c r="I3936" s="259"/>
      <c r="J3936" s="259"/>
    </row>
    <row r="3937" spans="1:10">
      <c r="A3937" s="259"/>
      <c r="B3937" s="259"/>
      <c r="C3937" s="259"/>
      <c r="D3937" s="259"/>
      <c r="E3937" s="259"/>
      <c r="F3937" s="270"/>
      <c r="G3937" s="259"/>
      <c r="H3937" s="259"/>
      <c r="I3937" s="259"/>
      <c r="J3937" s="259"/>
    </row>
    <row r="3938" spans="1:10">
      <c r="A3938" s="259"/>
      <c r="B3938" s="259"/>
      <c r="C3938" s="259"/>
      <c r="D3938" s="259"/>
      <c r="E3938" s="259"/>
      <c r="F3938" s="270"/>
      <c r="G3938" s="259"/>
      <c r="H3938" s="259"/>
      <c r="I3938" s="259"/>
      <c r="J3938" s="259"/>
    </row>
    <row r="3939" spans="1:10">
      <c r="A3939" s="259"/>
      <c r="B3939" s="259"/>
      <c r="C3939" s="259"/>
      <c r="D3939" s="259"/>
      <c r="E3939" s="259"/>
      <c r="F3939" s="270"/>
      <c r="G3939" s="259"/>
      <c r="H3939" s="259"/>
      <c r="I3939" s="259"/>
      <c r="J3939" s="259"/>
    </row>
    <row r="3940" spans="1:10">
      <c r="A3940" s="259"/>
      <c r="B3940" s="259"/>
      <c r="C3940" s="259"/>
      <c r="D3940" s="259"/>
      <c r="E3940" s="259"/>
      <c r="F3940" s="270"/>
      <c r="G3940" s="259"/>
      <c r="H3940" s="259"/>
      <c r="I3940" s="259"/>
      <c r="J3940" s="259"/>
    </row>
    <row r="3941" spans="1:10">
      <c r="A3941" s="259"/>
      <c r="B3941" s="259"/>
      <c r="C3941" s="259"/>
      <c r="D3941" s="259"/>
      <c r="E3941" s="259"/>
      <c r="F3941" s="270"/>
      <c r="G3941" s="259"/>
      <c r="H3941" s="259"/>
      <c r="I3941" s="259"/>
      <c r="J3941" s="259"/>
    </row>
    <row r="3942" spans="1:10">
      <c r="A3942" s="259"/>
      <c r="B3942" s="259"/>
      <c r="C3942" s="259"/>
      <c r="D3942" s="259"/>
      <c r="E3942" s="259"/>
      <c r="F3942" s="270"/>
      <c r="G3942" s="259"/>
      <c r="H3942" s="259"/>
      <c r="I3942" s="259"/>
      <c r="J3942" s="259"/>
    </row>
    <row r="3943" spans="1:10">
      <c r="A3943" s="259"/>
      <c r="B3943" s="259"/>
      <c r="C3943" s="259"/>
      <c r="D3943" s="259"/>
      <c r="E3943" s="259"/>
      <c r="F3943" s="270"/>
      <c r="G3943" s="259"/>
      <c r="H3943" s="259"/>
      <c r="I3943" s="259"/>
      <c r="J3943" s="259"/>
    </row>
    <row r="3944" spans="1:10">
      <c r="A3944" s="259"/>
      <c r="B3944" s="259"/>
      <c r="C3944" s="259"/>
      <c r="D3944" s="259"/>
      <c r="E3944" s="259"/>
      <c r="F3944" s="270"/>
      <c r="G3944" s="259"/>
      <c r="H3944" s="259"/>
      <c r="I3944" s="259"/>
      <c r="J3944" s="259"/>
    </row>
    <row r="3945" spans="1:10">
      <c r="A3945" s="259"/>
      <c r="B3945" s="259"/>
      <c r="C3945" s="259"/>
      <c r="D3945" s="259"/>
      <c r="E3945" s="259"/>
      <c r="F3945" s="270"/>
      <c r="G3945" s="259"/>
      <c r="H3945" s="259"/>
      <c r="I3945" s="259"/>
      <c r="J3945" s="259"/>
    </row>
    <row r="3946" spans="1:10">
      <c r="A3946" s="259"/>
      <c r="B3946" s="259"/>
      <c r="C3946" s="259"/>
      <c r="D3946" s="259"/>
      <c r="E3946" s="259"/>
      <c r="F3946" s="270"/>
      <c r="G3946" s="259"/>
      <c r="H3946" s="259"/>
      <c r="I3946" s="259"/>
      <c r="J3946" s="259"/>
    </row>
    <row r="3947" spans="1:10">
      <c r="A3947" s="259"/>
      <c r="B3947" s="259"/>
      <c r="C3947" s="259"/>
      <c r="D3947" s="259"/>
      <c r="E3947" s="259"/>
      <c r="F3947" s="270"/>
      <c r="G3947" s="259"/>
      <c r="H3947" s="259"/>
      <c r="I3947" s="259"/>
      <c r="J3947" s="259"/>
    </row>
    <row r="3948" spans="1:10">
      <c r="A3948" s="259"/>
      <c r="B3948" s="259"/>
      <c r="C3948" s="259"/>
      <c r="D3948" s="259"/>
      <c r="E3948" s="259"/>
      <c r="F3948" s="270"/>
      <c r="G3948" s="259"/>
      <c r="H3948" s="259"/>
      <c r="I3948" s="259"/>
      <c r="J3948" s="259"/>
    </row>
    <row r="3949" spans="1:10">
      <c r="A3949" s="259"/>
      <c r="B3949" s="259"/>
      <c r="C3949" s="259"/>
      <c r="D3949" s="259"/>
      <c r="E3949" s="259"/>
      <c r="F3949" s="270"/>
      <c r="G3949" s="259"/>
      <c r="H3949" s="259"/>
      <c r="I3949" s="259"/>
      <c r="J3949" s="259"/>
    </row>
    <row r="3950" spans="1:10">
      <c r="A3950" s="259"/>
      <c r="B3950" s="259"/>
      <c r="C3950" s="259"/>
      <c r="D3950" s="259"/>
      <c r="E3950" s="259"/>
      <c r="F3950" s="270"/>
      <c r="G3950" s="259"/>
      <c r="H3950" s="259"/>
      <c r="I3950" s="259"/>
      <c r="J3950" s="259"/>
    </row>
    <row r="3951" spans="1:10">
      <c r="A3951" s="259"/>
      <c r="B3951" s="259"/>
      <c r="C3951" s="259"/>
      <c r="D3951" s="259"/>
      <c r="E3951" s="259"/>
      <c r="F3951" s="270"/>
      <c r="G3951" s="259"/>
      <c r="H3951" s="259"/>
      <c r="I3951" s="259"/>
      <c r="J3951" s="259"/>
    </row>
    <row r="3952" spans="1:10">
      <c r="A3952" s="259"/>
      <c r="B3952" s="259"/>
      <c r="C3952" s="259"/>
      <c r="D3952" s="259"/>
      <c r="E3952" s="259"/>
      <c r="F3952" s="270"/>
      <c r="G3952" s="259"/>
      <c r="H3952" s="259"/>
      <c r="I3952" s="259"/>
      <c r="J3952" s="259"/>
    </row>
    <row r="3953" spans="1:10">
      <c r="A3953" s="259"/>
      <c r="B3953" s="259"/>
      <c r="C3953" s="259"/>
      <c r="D3953" s="259"/>
      <c r="E3953" s="259"/>
      <c r="F3953" s="270"/>
      <c r="G3953" s="259"/>
      <c r="H3953" s="259"/>
      <c r="I3953" s="259"/>
      <c r="J3953" s="259"/>
    </row>
    <row r="3954" spans="1:10">
      <c r="A3954" s="259"/>
      <c r="B3954" s="259"/>
      <c r="C3954" s="259"/>
      <c r="D3954" s="259"/>
      <c r="E3954" s="259"/>
      <c r="F3954" s="270"/>
      <c r="G3954" s="259"/>
      <c r="H3954" s="259"/>
      <c r="I3954" s="259"/>
      <c r="J3954" s="259"/>
    </row>
    <row r="3955" spans="1:10">
      <c r="A3955" s="259"/>
      <c r="B3955" s="259"/>
      <c r="C3955" s="259"/>
      <c r="D3955" s="259"/>
      <c r="E3955" s="259"/>
      <c r="F3955" s="270"/>
      <c r="G3955" s="259"/>
      <c r="H3955" s="259"/>
      <c r="I3955" s="259"/>
      <c r="J3955" s="259"/>
    </row>
    <row r="3956" spans="1:10">
      <c r="A3956" s="259"/>
      <c r="B3956" s="259"/>
      <c r="C3956" s="259"/>
      <c r="D3956" s="259"/>
      <c r="E3956" s="259"/>
      <c r="F3956" s="270"/>
      <c r="G3956" s="259"/>
      <c r="H3956" s="259"/>
      <c r="I3956" s="259"/>
      <c r="J3956" s="259"/>
    </row>
    <row r="3957" spans="1:10">
      <c r="A3957" s="259"/>
      <c r="B3957" s="259"/>
      <c r="C3957" s="259"/>
      <c r="D3957" s="259"/>
      <c r="E3957" s="259"/>
      <c r="F3957" s="270"/>
      <c r="G3957" s="259"/>
      <c r="H3957" s="259"/>
      <c r="I3957" s="259"/>
      <c r="J3957" s="259"/>
    </row>
    <row r="3958" spans="1:10">
      <c r="A3958" s="259"/>
      <c r="B3958" s="259"/>
      <c r="C3958" s="259"/>
      <c r="D3958" s="259"/>
      <c r="E3958" s="259"/>
      <c r="F3958" s="270"/>
      <c r="G3958" s="259"/>
      <c r="H3958" s="259"/>
      <c r="I3958" s="259"/>
      <c r="J3958" s="259"/>
    </row>
    <row r="3959" spans="1:10">
      <c r="A3959" s="259"/>
      <c r="B3959" s="259"/>
      <c r="C3959" s="259"/>
      <c r="D3959" s="259"/>
      <c r="E3959" s="259"/>
      <c r="F3959" s="270"/>
      <c r="G3959" s="259"/>
      <c r="H3959" s="259"/>
      <c r="I3959" s="259"/>
      <c r="J3959" s="259"/>
    </row>
    <row r="3960" spans="1:10">
      <c r="A3960" s="259"/>
      <c r="B3960" s="259"/>
      <c r="C3960" s="259"/>
      <c r="D3960" s="259"/>
      <c r="E3960" s="259"/>
      <c r="F3960" s="270"/>
      <c r="G3960" s="259"/>
      <c r="H3960" s="259"/>
      <c r="I3960" s="259"/>
      <c r="J3960" s="259"/>
    </row>
    <row r="3961" spans="1:10">
      <c r="A3961" s="259"/>
      <c r="B3961" s="259"/>
      <c r="C3961" s="259"/>
      <c r="D3961" s="259"/>
      <c r="E3961" s="259"/>
      <c r="F3961" s="270"/>
      <c r="G3961" s="259"/>
      <c r="H3961" s="259"/>
      <c r="I3961" s="259"/>
      <c r="J3961" s="259"/>
    </row>
    <row r="3962" spans="1:10">
      <c r="A3962" s="259"/>
      <c r="B3962" s="259"/>
      <c r="C3962" s="259"/>
      <c r="D3962" s="259"/>
      <c r="E3962" s="259"/>
      <c r="F3962" s="270"/>
      <c r="G3962" s="259"/>
      <c r="H3962" s="259"/>
      <c r="I3962" s="259"/>
      <c r="J3962" s="259"/>
    </row>
    <row r="3963" spans="1:10">
      <c r="A3963" s="259"/>
      <c r="B3963" s="259"/>
      <c r="C3963" s="259"/>
      <c r="D3963" s="259"/>
      <c r="E3963" s="259"/>
      <c r="F3963" s="270"/>
      <c r="G3963" s="259"/>
      <c r="H3963" s="259"/>
      <c r="I3963" s="259"/>
      <c r="J3963" s="259"/>
    </row>
    <row r="3964" spans="1:10">
      <c r="A3964" s="259"/>
      <c r="B3964" s="259"/>
      <c r="C3964" s="259"/>
      <c r="D3964" s="259"/>
      <c r="E3964" s="259"/>
      <c r="F3964" s="270"/>
      <c r="G3964" s="259"/>
      <c r="H3964" s="259"/>
      <c r="I3964" s="259"/>
      <c r="J3964" s="259"/>
    </row>
    <row r="3965" spans="1:10">
      <c r="A3965" s="259"/>
      <c r="B3965" s="259"/>
      <c r="C3965" s="259"/>
      <c r="D3965" s="259"/>
      <c r="E3965" s="259"/>
      <c r="F3965" s="270"/>
      <c r="G3965" s="259"/>
      <c r="H3965" s="259"/>
      <c r="I3965" s="259"/>
      <c r="J3965" s="259"/>
    </row>
    <row r="3966" spans="1:10">
      <c r="A3966" s="259"/>
      <c r="B3966" s="259"/>
      <c r="C3966" s="259"/>
      <c r="D3966" s="259"/>
      <c r="E3966" s="259"/>
      <c r="F3966" s="270"/>
      <c r="G3966" s="259"/>
      <c r="H3966" s="259"/>
      <c r="I3966" s="259"/>
      <c r="J3966" s="259"/>
    </row>
    <row r="3967" spans="1:10">
      <c r="A3967" s="259"/>
      <c r="B3967" s="259"/>
      <c r="C3967" s="259"/>
      <c r="D3967" s="259"/>
      <c r="E3967" s="259"/>
      <c r="F3967" s="270"/>
      <c r="G3967" s="259"/>
      <c r="H3967" s="259"/>
      <c r="I3967" s="259"/>
      <c r="J3967" s="259"/>
    </row>
    <row r="3968" spans="1:10">
      <c r="A3968" s="259"/>
      <c r="B3968" s="259"/>
      <c r="C3968" s="259"/>
      <c r="D3968" s="259"/>
      <c r="E3968" s="259"/>
      <c r="F3968" s="270"/>
      <c r="G3968" s="259"/>
      <c r="H3968" s="259"/>
      <c r="I3968" s="259"/>
      <c r="J3968" s="259"/>
    </row>
    <row r="3969" spans="1:10">
      <c r="A3969" s="259"/>
      <c r="B3969" s="259"/>
      <c r="C3969" s="259"/>
      <c r="D3969" s="259"/>
      <c r="E3969" s="259"/>
      <c r="F3969" s="270"/>
      <c r="G3969" s="259"/>
      <c r="H3969" s="259"/>
      <c r="I3969" s="259"/>
      <c r="J3969" s="259"/>
    </row>
    <row r="3970" spans="1:10">
      <c r="A3970" s="259"/>
      <c r="B3970" s="259"/>
      <c r="C3970" s="259"/>
      <c r="D3970" s="259"/>
      <c r="E3970" s="259"/>
      <c r="F3970" s="270"/>
      <c r="G3970" s="259"/>
      <c r="H3970" s="259"/>
      <c r="I3970" s="259"/>
      <c r="J3970" s="259"/>
    </row>
    <row r="3971" spans="1:10">
      <c r="A3971" s="259"/>
      <c r="B3971" s="259"/>
      <c r="C3971" s="259"/>
      <c r="D3971" s="259"/>
      <c r="E3971" s="259"/>
      <c r="F3971" s="270"/>
      <c r="G3971" s="259"/>
      <c r="H3971" s="259"/>
      <c r="I3971" s="259"/>
      <c r="J3971" s="259"/>
    </row>
    <row r="3972" spans="1:10">
      <c r="A3972" s="259"/>
      <c r="B3972" s="259"/>
      <c r="C3972" s="259"/>
      <c r="D3972" s="259"/>
      <c r="E3972" s="259"/>
      <c r="F3972" s="270"/>
      <c r="G3972" s="259"/>
      <c r="H3972" s="259"/>
      <c r="I3972" s="259"/>
      <c r="J3972" s="259"/>
    </row>
    <row r="3973" spans="1:10">
      <c r="A3973" s="259"/>
      <c r="B3973" s="259"/>
      <c r="C3973" s="259"/>
      <c r="D3973" s="259"/>
      <c r="E3973" s="259"/>
      <c r="F3973" s="270"/>
      <c r="G3973" s="259"/>
      <c r="H3973" s="259"/>
      <c r="I3973" s="259"/>
      <c r="J3973" s="259"/>
    </row>
    <row r="3974" spans="1:10">
      <c r="A3974" s="259"/>
      <c r="B3974" s="259"/>
      <c r="C3974" s="259"/>
      <c r="D3974" s="259"/>
      <c r="E3974" s="259"/>
      <c r="F3974" s="270"/>
      <c r="G3974" s="259"/>
      <c r="H3974" s="259"/>
      <c r="I3974" s="259"/>
      <c r="J3974" s="259"/>
    </row>
    <row r="3975" spans="1:10">
      <c r="A3975" s="259"/>
      <c r="B3975" s="259"/>
      <c r="C3975" s="259"/>
      <c r="D3975" s="259"/>
      <c r="E3975" s="259"/>
      <c r="F3975" s="270"/>
      <c r="G3975" s="259"/>
      <c r="H3975" s="259"/>
      <c r="I3975" s="259"/>
      <c r="J3975" s="259"/>
    </row>
    <row r="3976" spans="1:10">
      <c r="A3976" s="259"/>
      <c r="B3976" s="259"/>
      <c r="C3976" s="259"/>
      <c r="D3976" s="259"/>
      <c r="E3976" s="259"/>
      <c r="F3976" s="270"/>
      <c r="G3976" s="259"/>
      <c r="H3976" s="259"/>
      <c r="I3976" s="259"/>
      <c r="J3976" s="259"/>
    </row>
    <row r="3977" spans="1:10">
      <c r="A3977" s="259"/>
      <c r="B3977" s="259"/>
      <c r="C3977" s="259"/>
      <c r="D3977" s="259"/>
      <c r="E3977" s="259"/>
      <c r="F3977" s="270"/>
      <c r="G3977" s="259"/>
      <c r="H3977" s="259"/>
      <c r="I3977" s="259"/>
      <c r="J3977" s="259"/>
    </row>
    <row r="3978" spans="1:10">
      <c r="A3978" s="259"/>
      <c r="B3978" s="259"/>
      <c r="C3978" s="259"/>
      <c r="D3978" s="259"/>
      <c r="E3978" s="259"/>
      <c r="F3978" s="270"/>
      <c r="G3978" s="259"/>
      <c r="H3978" s="259"/>
      <c r="I3978" s="259"/>
      <c r="J3978" s="259"/>
    </row>
    <row r="3979" spans="1:10">
      <c r="A3979" s="259"/>
      <c r="B3979" s="259"/>
      <c r="C3979" s="259"/>
      <c r="D3979" s="259"/>
      <c r="E3979" s="259"/>
      <c r="F3979" s="270"/>
      <c r="G3979" s="259"/>
      <c r="H3979" s="259"/>
      <c r="I3979" s="259"/>
      <c r="J3979" s="259"/>
    </row>
    <row r="3980" spans="1:10">
      <c r="A3980" s="259"/>
      <c r="B3980" s="259"/>
      <c r="C3980" s="259"/>
      <c r="D3980" s="259"/>
      <c r="E3980" s="259"/>
      <c r="F3980" s="270"/>
      <c r="G3980" s="259"/>
      <c r="H3980" s="259"/>
      <c r="I3980" s="259"/>
      <c r="J3980" s="259"/>
    </row>
    <row r="3981" spans="1:10">
      <c r="A3981" s="259"/>
      <c r="B3981" s="259"/>
      <c r="C3981" s="259"/>
      <c r="D3981" s="259"/>
      <c r="E3981" s="259"/>
      <c r="F3981" s="270"/>
      <c r="G3981" s="259"/>
      <c r="H3981" s="259"/>
      <c r="I3981" s="259"/>
      <c r="J3981" s="259"/>
    </row>
    <row r="3982" spans="1:10">
      <c r="A3982" s="259"/>
      <c r="B3982" s="259"/>
      <c r="C3982" s="259"/>
      <c r="D3982" s="259"/>
      <c r="E3982" s="259"/>
      <c r="F3982" s="270"/>
      <c r="G3982" s="259"/>
      <c r="H3982" s="259"/>
      <c r="I3982" s="259"/>
      <c r="J3982" s="259"/>
    </row>
    <row r="3983" spans="1:10">
      <c r="A3983" s="259"/>
      <c r="B3983" s="259"/>
      <c r="C3983" s="259"/>
      <c r="D3983" s="259"/>
      <c r="E3983" s="259"/>
      <c r="F3983" s="270"/>
      <c r="G3983" s="259"/>
      <c r="H3983" s="259"/>
      <c r="I3983" s="259"/>
      <c r="J3983" s="259"/>
    </row>
    <row r="3984" spans="1:10">
      <c r="A3984" s="259"/>
      <c r="B3984" s="259"/>
      <c r="C3984" s="259"/>
      <c r="D3984" s="259"/>
      <c r="E3984" s="259"/>
      <c r="F3984" s="270"/>
      <c r="G3984" s="259"/>
      <c r="H3984" s="259"/>
      <c r="I3984" s="259"/>
      <c r="J3984" s="259"/>
    </row>
    <row r="3985" spans="1:10">
      <c r="A3985" s="259"/>
      <c r="B3985" s="259"/>
      <c r="C3985" s="259"/>
      <c r="D3985" s="259"/>
      <c r="E3985" s="259"/>
      <c r="F3985" s="270"/>
      <c r="G3985" s="259"/>
      <c r="H3985" s="259"/>
      <c r="I3985" s="259"/>
      <c r="J3985" s="259"/>
    </row>
    <row r="3986" spans="1:10">
      <c r="A3986" s="259"/>
      <c r="B3986" s="259"/>
      <c r="C3986" s="259"/>
      <c r="D3986" s="259"/>
      <c r="E3986" s="259"/>
      <c r="F3986" s="270"/>
      <c r="G3986" s="259"/>
      <c r="H3986" s="259"/>
      <c r="I3986" s="259"/>
      <c r="J3986" s="259"/>
    </row>
    <row r="3987" spans="1:10">
      <c r="A3987" s="259"/>
      <c r="B3987" s="259"/>
      <c r="C3987" s="259"/>
      <c r="D3987" s="259"/>
      <c r="E3987" s="259"/>
      <c r="F3987" s="270"/>
      <c r="G3987" s="259"/>
      <c r="H3987" s="259"/>
      <c r="I3987" s="259"/>
      <c r="J3987" s="259"/>
    </row>
    <row r="3988" spans="1:10">
      <c r="A3988" s="259"/>
      <c r="B3988" s="259"/>
      <c r="C3988" s="259"/>
      <c r="D3988" s="259"/>
      <c r="E3988" s="259"/>
      <c r="F3988" s="270"/>
      <c r="G3988" s="259"/>
      <c r="H3988" s="259"/>
      <c r="I3988" s="259"/>
      <c r="J3988" s="259"/>
    </row>
    <row r="3989" spans="1:10">
      <c r="A3989" s="259"/>
      <c r="B3989" s="259"/>
      <c r="C3989" s="259"/>
      <c r="D3989" s="259"/>
      <c r="E3989" s="259"/>
      <c r="F3989" s="270"/>
      <c r="G3989" s="259"/>
      <c r="H3989" s="259"/>
      <c r="I3989" s="259"/>
      <c r="J3989" s="259"/>
    </row>
    <row r="3990" spans="1:10">
      <c r="A3990" s="259"/>
      <c r="B3990" s="259"/>
      <c r="C3990" s="259"/>
      <c r="D3990" s="259"/>
      <c r="E3990" s="259"/>
      <c r="F3990" s="270"/>
      <c r="G3990" s="259"/>
      <c r="H3990" s="259"/>
      <c r="I3990" s="259"/>
      <c r="J3990" s="259"/>
    </row>
    <row r="3991" spans="1:10">
      <c r="A3991" s="259"/>
      <c r="B3991" s="259"/>
      <c r="C3991" s="259"/>
      <c r="D3991" s="259"/>
      <c r="E3991" s="259"/>
      <c r="F3991" s="270"/>
      <c r="G3991" s="259"/>
      <c r="H3991" s="259"/>
      <c r="I3991" s="259"/>
      <c r="J3991" s="259"/>
    </row>
    <row r="3992" spans="1:10">
      <c r="A3992" s="259"/>
      <c r="B3992" s="259"/>
      <c r="C3992" s="259"/>
      <c r="D3992" s="259"/>
      <c r="E3992" s="259"/>
      <c r="F3992" s="270"/>
      <c r="G3992" s="259"/>
      <c r="H3992" s="259"/>
      <c r="I3992" s="259"/>
      <c r="J3992" s="259"/>
    </row>
    <row r="3993" spans="1:10">
      <c r="A3993" s="259"/>
      <c r="B3993" s="259"/>
      <c r="C3993" s="259"/>
      <c r="D3993" s="259"/>
      <c r="E3993" s="259"/>
      <c r="F3993" s="270"/>
      <c r="G3993" s="259"/>
      <c r="H3993" s="259"/>
      <c r="I3993" s="259"/>
      <c r="J3993" s="259"/>
    </row>
    <row r="3994" spans="1:10">
      <c r="A3994" s="259"/>
      <c r="B3994" s="259"/>
      <c r="C3994" s="259"/>
      <c r="D3994" s="259"/>
      <c r="E3994" s="259"/>
      <c r="F3994" s="270"/>
      <c r="G3994" s="259"/>
      <c r="H3994" s="259"/>
      <c r="I3994" s="259"/>
      <c r="J3994" s="259"/>
    </row>
    <row r="3995" spans="1:10">
      <c r="A3995" s="259"/>
      <c r="B3995" s="259"/>
      <c r="C3995" s="259"/>
      <c r="D3995" s="259"/>
      <c r="E3995" s="259"/>
      <c r="F3995" s="270"/>
      <c r="G3995" s="259"/>
      <c r="H3995" s="259"/>
      <c r="I3995" s="259"/>
      <c r="J3995" s="259"/>
    </row>
    <row r="3996" spans="1:10">
      <c r="A3996" s="259"/>
      <c r="B3996" s="259"/>
      <c r="C3996" s="259"/>
      <c r="D3996" s="259"/>
      <c r="E3996" s="259"/>
      <c r="F3996" s="270"/>
      <c r="G3996" s="259"/>
      <c r="H3996" s="259"/>
      <c r="I3996" s="259"/>
      <c r="J3996" s="259"/>
    </row>
    <row r="3997" spans="1:10">
      <c r="A3997" s="259"/>
      <c r="B3997" s="259"/>
      <c r="C3997" s="259"/>
      <c r="D3997" s="259"/>
      <c r="E3997" s="259"/>
      <c r="F3997" s="270"/>
      <c r="G3997" s="259"/>
      <c r="H3997" s="259"/>
      <c r="I3997" s="259"/>
      <c r="J3997" s="259"/>
    </row>
    <row r="3998" spans="1:10">
      <c r="A3998" s="259"/>
      <c r="B3998" s="259"/>
      <c r="C3998" s="259"/>
      <c r="D3998" s="259"/>
      <c r="E3998" s="259"/>
      <c r="F3998" s="270"/>
      <c r="G3998" s="259"/>
      <c r="H3998" s="259"/>
      <c r="I3998" s="259"/>
      <c r="J3998" s="259"/>
    </row>
    <row r="3999" spans="1:10">
      <c r="A3999" s="259"/>
      <c r="B3999" s="259"/>
      <c r="C3999" s="259"/>
      <c r="D3999" s="259"/>
      <c r="E3999" s="259"/>
      <c r="F3999" s="270"/>
      <c r="G3999" s="259"/>
      <c r="H3999" s="259"/>
      <c r="I3999" s="259"/>
      <c r="J3999" s="259"/>
    </row>
    <row r="4000" spans="1:10">
      <c r="A4000" s="259"/>
      <c r="B4000" s="259"/>
      <c r="C4000" s="259"/>
      <c r="D4000" s="259"/>
      <c r="E4000" s="259"/>
      <c r="F4000" s="270"/>
      <c r="G4000" s="259"/>
      <c r="H4000" s="259"/>
      <c r="I4000" s="259"/>
      <c r="J4000" s="259"/>
    </row>
    <row r="4001" spans="1:10">
      <c r="A4001" s="259"/>
      <c r="B4001" s="259"/>
      <c r="C4001" s="259"/>
      <c r="D4001" s="259"/>
      <c r="E4001" s="259"/>
      <c r="F4001" s="270"/>
      <c r="G4001" s="259"/>
      <c r="H4001" s="259"/>
      <c r="I4001" s="259"/>
      <c r="J4001" s="259"/>
    </row>
    <row r="4002" spans="1:10">
      <c r="A4002" s="259"/>
      <c r="B4002" s="259"/>
      <c r="C4002" s="259"/>
      <c r="D4002" s="259"/>
      <c r="E4002" s="259"/>
      <c r="F4002" s="270"/>
      <c r="G4002" s="259"/>
      <c r="H4002" s="259"/>
      <c r="I4002" s="259"/>
      <c r="J4002" s="259"/>
    </row>
    <row r="4003" spans="1:10">
      <c r="A4003" s="259"/>
      <c r="B4003" s="259"/>
      <c r="C4003" s="259"/>
      <c r="D4003" s="259"/>
      <c r="E4003" s="259"/>
      <c r="F4003" s="270"/>
      <c r="G4003" s="259"/>
      <c r="H4003" s="259"/>
      <c r="I4003" s="259"/>
      <c r="J4003" s="259"/>
    </row>
    <row r="4004" spans="1:10">
      <c r="A4004" s="259"/>
      <c r="B4004" s="259"/>
      <c r="C4004" s="259"/>
      <c r="D4004" s="259"/>
      <c r="E4004" s="259"/>
      <c r="F4004" s="270"/>
      <c r="G4004" s="259"/>
      <c r="H4004" s="259"/>
      <c r="I4004" s="259"/>
      <c r="J4004" s="259"/>
    </row>
    <row r="4005" spans="1:10">
      <c r="A4005" s="259"/>
      <c r="B4005" s="259"/>
      <c r="C4005" s="259"/>
      <c r="D4005" s="259"/>
      <c r="E4005" s="259"/>
      <c r="F4005" s="270"/>
      <c r="G4005" s="259"/>
      <c r="H4005" s="259"/>
      <c r="I4005" s="259"/>
      <c r="J4005" s="259"/>
    </row>
    <row r="4006" spans="1:10">
      <c r="A4006" s="259"/>
      <c r="B4006" s="259"/>
      <c r="C4006" s="259"/>
      <c r="D4006" s="259"/>
      <c r="E4006" s="259"/>
      <c r="F4006" s="270"/>
      <c r="G4006" s="259"/>
      <c r="H4006" s="259"/>
      <c r="I4006" s="259"/>
      <c r="J4006" s="259"/>
    </row>
    <row r="4007" spans="1:10">
      <c r="A4007" s="259"/>
      <c r="B4007" s="259"/>
      <c r="C4007" s="259"/>
      <c r="D4007" s="259"/>
      <c r="E4007" s="259"/>
      <c r="F4007" s="270"/>
      <c r="G4007" s="259"/>
      <c r="H4007" s="259"/>
      <c r="I4007" s="259"/>
      <c r="J4007" s="259"/>
    </row>
    <row r="4008" spans="1:10">
      <c r="A4008" s="259"/>
      <c r="B4008" s="259"/>
      <c r="C4008" s="259"/>
      <c r="D4008" s="259"/>
      <c r="E4008" s="259"/>
      <c r="F4008" s="270"/>
      <c r="G4008" s="259"/>
      <c r="H4008" s="259"/>
      <c r="I4008" s="259"/>
      <c r="J4008" s="259"/>
    </row>
    <row r="4009" spans="1:10">
      <c r="A4009" s="259"/>
      <c r="B4009" s="259"/>
      <c r="C4009" s="259"/>
      <c r="D4009" s="259"/>
      <c r="E4009" s="259"/>
      <c r="F4009" s="270"/>
      <c r="G4009" s="259"/>
      <c r="H4009" s="259"/>
      <c r="I4009" s="259"/>
      <c r="J4009" s="259"/>
    </row>
    <row r="4010" spans="1:10">
      <c r="A4010" s="259"/>
      <c r="B4010" s="259"/>
      <c r="C4010" s="259"/>
      <c r="D4010" s="259"/>
      <c r="E4010" s="259"/>
      <c r="F4010" s="270"/>
      <c r="G4010" s="259"/>
      <c r="H4010" s="259"/>
      <c r="I4010" s="259"/>
      <c r="J4010" s="259"/>
    </row>
    <row r="4011" spans="1:10">
      <c r="A4011" s="259"/>
      <c r="B4011" s="259"/>
      <c r="C4011" s="259"/>
      <c r="D4011" s="259"/>
      <c r="E4011" s="259"/>
      <c r="F4011" s="270"/>
      <c r="G4011" s="259"/>
      <c r="H4011" s="259"/>
      <c r="I4011" s="259"/>
      <c r="J4011" s="259"/>
    </row>
    <row r="4012" spans="1:10">
      <c r="A4012" s="259"/>
      <c r="B4012" s="259"/>
      <c r="C4012" s="259"/>
      <c r="D4012" s="259"/>
      <c r="E4012" s="259"/>
      <c r="F4012" s="270"/>
      <c r="G4012" s="259"/>
      <c r="H4012" s="259"/>
      <c r="I4012" s="259"/>
      <c r="J4012" s="259"/>
    </row>
    <row r="4013" spans="1:10">
      <c r="A4013" s="259"/>
      <c r="B4013" s="259"/>
      <c r="C4013" s="259"/>
      <c r="D4013" s="259"/>
      <c r="E4013" s="259"/>
      <c r="F4013" s="270"/>
      <c r="G4013" s="259"/>
      <c r="H4013" s="259"/>
      <c r="I4013" s="259"/>
      <c r="J4013" s="259"/>
    </row>
    <row r="4014" spans="1:10">
      <c r="A4014" s="259"/>
      <c r="B4014" s="259"/>
      <c r="C4014" s="259"/>
      <c r="D4014" s="259"/>
      <c r="E4014" s="259"/>
      <c r="F4014" s="270"/>
      <c r="G4014" s="259"/>
      <c r="H4014" s="259"/>
      <c r="I4014" s="259"/>
      <c r="J4014" s="259"/>
    </row>
    <row r="4015" spans="1:10">
      <c r="A4015" s="259"/>
      <c r="B4015" s="259"/>
      <c r="C4015" s="259"/>
      <c r="D4015" s="259"/>
      <c r="E4015" s="259"/>
      <c r="F4015" s="270"/>
      <c r="G4015" s="259"/>
      <c r="H4015" s="259"/>
      <c r="I4015" s="259"/>
      <c r="J4015" s="259"/>
    </row>
    <row r="4016" spans="1:10">
      <c r="A4016" s="259"/>
      <c r="B4016" s="259"/>
      <c r="C4016" s="259"/>
      <c r="D4016" s="259"/>
      <c r="E4016" s="259"/>
      <c r="F4016" s="270"/>
      <c r="G4016" s="259"/>
      <c r="H4016" s="259"/>
      <c r="I4016" s="259"/>
      <c r="J4016" s="259"/>
    </row>
    <row r="4017" spans="1:10">
      <c r="A4017" s="259"/>
      <c r="B4017" s="259"/>
      <c r="C4017" s="259"/>
      <c r="D4017" s="259"/>
      <c r="E4017" s="259"/>
      <c r="F4017" s="270"/>
      <c r="G4017" s="259"/>
      <c r="H4017" s="259"/>
      <c r="I4017" s="259"/>
      <c r="J4017" s="259"/>
    </row>
    <row r="4018" spans="1:10">
      <c r="A4018" s="259"/>
      <c r="B4018" s="259"/>
      <c r="C4018" s="259"/>
      <c r="D4018" s="259"/>
      <c r="E4018" s="259"/>
      <c r="F4018" s="270"/>
      <c r="G4018" s="259"/>
      <c r="H4018" s="259"/>
      <c r="I4018" s="259"/>
      <c r="J4018" s="259"/>
    </row>
    <row r="4019" spans="1:10">
      <c r="A4019" s="259"/>
      <c r="B4019" s="259"/>
      <c r="C4019" s="259"/>
      <c r="D4019" s="259"/>
      <c r="E4019" s="259"/>
      <c r="F4019" s="270"/>
      <c r="G4019" s="259"/>
      <c r="H4019" s="259"/>
      <c r="I4019" s="259"/>
      <c r="J4019" s="259"/>
    </row>
    <row r="4020" spans="1:10">
      <c r="A4020" s="259"/>
      <c r="B4020" s="259"/>
      <c r="C4020" s="259"/>
      <c r="D4020" s="259"/>
      <c r="E4020" s="259"/>
      <c r="F4020" s="270"/>
      <c r="G4020" s="259"/>
      <c r="H4020" s="259"/>
      <c r="I4020" s="259"/>
      <c r="J4020" s="259"/>
    </row>
    <row r="4021" spans="1:10">
      <c r="A4021" s="259"/>
      <c r="B4021" s="259"/>
      <c r="C4021" s="259"/>
      <c r="D4021" s="259"/>
      <c r="E4021" s="259"/>
      <c r="F4021" s="270"/>
      <c r="G4021" s="259"/>
      <c r="H4021" s="259"/>
      <c r="I4021" s="259"/>
      <c r="J4021" s="259"/>
    </row>
    <row r="4022" spans="1:10">
      <c r="A4022" s="259"/>
      <c r="B4022" s="259"/>
      <c r="C4022" s="259"/>
      <c r="D4022" s="259"/>
      <c r="E4022" s="259"/>
      <c r="F4022" s="270"/>
      <c r="G4022" s="259"/>
      <c r="H4022" s="259"/>
      <c r="I4022" s="259"/>
      <c r="J4022" s="259"/>
    </row>
    <row r="4023" spans="1:10">
      <c r="A4023" s="259"/>
      <c r="B4023" s="259"/>
      <c r="C4023" s="259"/>
      <c r="D4023" s="259"/>
      <c r="E4023" s="259"/>
      <c r="F4023" s="270"/>
      <c r="G4023" s="259"/>
      <c r="H4023" s="259"/>
      <c r="I4023" s="259"/>
      <c r="J4023" s="259"/>
    </row>
    <row r="4024" spans="1:10">
      <c r="A4024" s="259"/>
      <c r="B4024" s="259"/>
      <c r="C4024" s="259"/>
      <c r="D4024" s="259"/>
      <c r="E4024" s="259"/>
      <c r="F4024" s="270"/>
      <c r="G4024" s="259"/>
      <c r="H4024" s="259"/>
      <c r="I4024" s="259"/>
      <c r="J4024" s="259"/>
    </row>
    <row r="4025" spans="1:10">
      <c r="A4025" s="259"/>
      <c r="B4025" s="259"/>
      <c r="C4025" s="259"/>
      <c r="D4025" s="259"/>
      <c r="E4025" s="259"/>
      <c r="F4025" s="270"/>
      <c r="G4025" s="259"/>
      <c r="H4025" s="259"/>
      <c r="I4025" s="259"/>
      <c r="J4025" s="259"/>
    </row>
    <row r="4026" spans="1:10">
      <c r="A4026" s="259"/>
      <c r="B4026" s="259"/>
      <c r="C4026" s="259"/>
      <c r="D4026" s="259"/>
      <c r="E4026" s="259"/>
      <c r="F4026" s="270"/>
      <c r="G4026" s="259"/>
      <c r="H4026" s="259"/>
      <c r="I4026" s="259"/>
      <c r="J4026" s="259"/>
    </row>
    <row r="4027" spans="1:10">
      <c r="A4027" s="259"/>
      <c r="B4027" s="259"/>
      <c r="C4027" s="259"/>
      <c r="D4027" s="259"/>
      <c r="E4027" s="259"/>
      <c r="F4027" s="270"/>
      <c r="G4027" s="259"/>
      <c r="H4027" s="259"/>
      <c r="I4027" s="259"/>
      <c r="J4027" s="259"/>
    </row>
    <row r="4028" spans="1:10">
      <c r="A4028" s="259"/>
      <c r="B4028" s="259"/>
      <c r="C4028" s="259"/>
      <c r="D4028" s="259"/>
      <c r="E4028" s="259"/>
      <c r="F4028" s="270"/>
      <c r="G4028" s="259"/>
      <c r="H4028" s="259"/>
      <c r="I4028" s="259"/>
      <c r="J4028" s="259"/>
    </row>
    <row r="4029" spans="1:10">
      <c r="A4029" s="259"/>
      <c r="B4029" s="259"/>
      <c r="C4029" s="259"/>
      <c r="D4029" s="259"/>
      <c r="E4029" s="259"/>
      <c r="F4029" s="270"/>
      <c r="G4029" s="259"/>
      <c r="H4029" s="259"/>
      <c r="I4029" s="259"/>
      <c r="J4029" s="259"/>
    </row>
    <row r="4030" spans="1:10">
      <c r="A4030" s="259"/>
      <c r="B4030" s="259"/>
      <c r="C4030" s="259"/>
      <c r="D4030" s="259"/>
      <c r="E4030" s="259"/>
      <c r="F4030" s="270"/>
      <c r="G4030" s="259"/>
      <c r="H4030" s="259"/>
      <c r="I4030" s="259"/>
      <c r="J4030" s="259"/>
    </row>
    <row r="4031" spans="1:10">
      <c r="A4031" s="259"/>
      <c r="B4031" s="259"/>
      <c r="C4031" s="259"/>
      <c r="D4031" s="259"/>
      <c r="E4031" s="259"/>
      <c r="F4031" s="270"/>
      <c r="G4031" s="259"/>
      <c r="H4031" s="259"/>
      <c r="I4031" s="259"/>
      <c r="J4031" s="259"/>
    </row>
    <row r="4032" spans="1:10">
      <c r="A4032" s="259"/>
      <c r="B4032" s="259"/>
      <c r="C4032" s="259"/>
      <c r="D4032" s="259"/>
      <c r="E4032" s="259"/>
      <c r="F4032" s="270"/>
      <c r="G4032" s="259"/>
      <c r="H4032" s="259"/>
      <c r="I4032" s="259"/>
      <c r="J4032" s="259"/>
    </row>
    <row r="4033" spans="1:10">
      <c r="A4033" s="259"/>
      <c r="B4033" s="259"/>
      <c r="C4033" s="259"/>
      <c r="D4033" s="259"/>
      <c r="E4033" s="259"/>
      <c r="F4033" s="270"/>
      <c r="G4033" s="259"/>
      <c r="H4033" s="259"/>
      <c r="I4033" s="259"/>
      <c r="J4033" s="259"/>
    </row>
    <row r="4034" spans="1:10">
      <c r="A4034" s="259"/>
      <c r="B4034" s="259"/>
      <c r="C4034" s="259"/>
      <c r="D4034" s="259"/>
      <c r="E4034" s="259"/>
      <c r="F4034" s="270"/>
      <c r="G4034" s="259"/>
      <c r="H4034" s="259"/>
      <c r="I4034" s="259"/>
      <c r="J4034" s="259"/>
    </row>
    <row r="4035" spans="1:10">
      <c r="A4035" s="259"/>
      <c r="B4035" s="259"/>
      <c r="C4035" s="259"/>
      <c r="D4035" s="259"/>
      <c r="E4035" s="259"/>
      <c r="F4035" s="270"/>
      <c r="G4035" s="259"/>
      <c r="H4035" s="259"/>
      <c r="I4035" s="259"/>
      <c r="J4035" s="259"/>
    </row>
    <row r="4036" spans="1:10">
      <c r="A4036" s="259"/>
      <c r="B4036" s="259"/>
      <c r="C4036" s="259"/>
      <c r="D4036" s="259"/>
      <c r="E4036" s="259"/>
      <c r="F4036" s="270"/>
      <c r="G4036" s="259"/>
      <c r="H4036" s="259"/>
      <c r="I4036" s="259"/>
      <c r="J4036" s="259"/>
    </row>
    <row r="4037" spans="1:10">
      <c r="A4037" s="259"/>
      <c r="B4037" s="259"/>
      <c r="C4037" s="259"/>
      <c r="D4037" s="259"/>
      <c r="E4037" s="259"/>
      <c r="F4037" s="270"/>
      <c r="G4037" s="259"/>
      <c r="H4037" s="259"/>
      <c r="I4037" s="259"/>
      <c r="J4037" s="259"/>
    </row>
    <row r="4038" spans="1:10">
      <c r="A4038" s="259"/>
      <c r="B4038" s="259"/>
      <c r="C4038" s="259"/>
      <c r="D4038" s="259"/>
      <c r="E4038" s="259"/>
      <c r="F4038" s="270"/>
      <c r="G4038" s="259"/>
      <c r="H4038" s="259"/>
      <c r="I4038" s="259"/>
      <c r="J4038" s="259"/>
    </row>
    <row r="4039" spans="1:10">
      <c r="A4039" s="259"/>
      <c r="B4039" s="259"/>
      <c r="C4039" s="259"/>
      <c r="D4039" s="259"/>
      <c r="E4039" s="259"/>
      <c r="F4039" s="270"/>
      <c r="G4039" s="259"/>
      <c r="H4039" s="259"/>
      <c r="I4039" s="259"/>
      <c r="J4039" s="259"/>
    </row>
    <row r="4040" spans="1:10">
      <c r="A4040" s="259"/>
      <c r="B4040" s="259"/>
      <c r="C4040" s="259"/>
      <c r="D4040" s="259"/>
      <c r="E4040" s="259"/>
      <c r="F4040" s="270"/>
      <c r="G4040" s="259"/>
      <c r="H4040" s="259"/>
      <c r="I4040" s="259"/>
      <c r="J4040" s="259"/>
    </row>
    <row r="4041" spans="1:10">
      <c r="A4041" s="259"/>
      <c r="B4041" s="259"/>
      <c r="C4041" s="259"/>
      <c r="D4041" s="259"/>
      <c r="E4041" s="259"/>
      <c r="F4041" s="270"/>
      <c r="G4041" s="259"/>
      <c r="H4041" s="259"/>
      <c r="I4041" s="259"/>
      <c r="J4041" s="259"/>
    </row>
    <row r="4042" spans="1:10">
      <c r="A4042" s="259"/>
      <c r="B4042" s="259"/>
      <c r="C4042" s="259"/>
      <c r="D4042" s="259"/>
      <c r="E4042" s="259"/>
      <c r="F4042" s="270"/>
      <c r="G4042" s="259"/>
      <c r="H4042" s="259"/>
      <c r="I4042" s="259"/>
      <c r="J4042" s="259"/>
    </row>
    <row r="4043" spans="1:10">
      <c r="A4043" s="259"/>
      <c r="B4043" s="259"/>
      <c r="C4043" s="259"/>
      <c r="D4043" s="259"/>
      <c r="E4043" s="259"/>
      <c r="F4043" s="270"/>
      <c r="G4043" s="259"/>
      <c r="H4043" s="259"/>
      <c r="I4043" s="259"/>
      <c r="J4043" s="259"/>
    </row>
    <row r="4044" spans="1:10">
      <c r="A4044" s="259"/>
      <c r="B4044" s="259"/>
      <c r="C4044" s="259"/>
      <c r="D4044" s="259"/>
      <c r="E4044" s="259"/>
      <c r="F4044" s="270"/>
      <c r="G4044" s="259"/>
      <c r="H4044" s="259"/>
      <c r="I4044" s="259"/>
      <c r="J4044" s="259"/>
    </row>
    <row r="4045" spans="1:10">
      <c r="A4045" s="259"/>
      <c r="B4045" s="259"/>
      <c r="C4045" s="259"/>
      <c r="D4045" s="259"/>
      <c r="E4045" s="259"/>
      <c r="F4045" s="270"/>
      <c r="G4045" s="259"/>
      <c r="H4045" s="259"/>
      <c r="I4045" s="259"/>
      <c r="J4045" s="259"/>
    </row>
    <row r="4046" spans="1:10">
      <c r="A4046" s="259"/>
      <c r="B4046" s="259"/>
      <c r="C4046" s="259"/>
      <c r="D4046" s="259"/>
      <c r="E4046" s="259"/>
      <c r="F4046" s="270"/>
      <c r="G4046" s="259"/>
      <c r="H4046" s="259"/>
      <c r="I4046" s="259"/>
      <c r="J4046" s="259"/>
    </row>
    <row r="4047" spans="1:10">
      <c r="A4047" s="259"/>
      <c r="B4047" s="259"/>
      <c r="C4047" s="259"/>
      <c r="D4047" s="259"/>
      <c r="E4047" s="259"/>
      <c r="F4047" s="270"/>
      <c r="G4047" s="259"/>
      <c r="H4047" s="259"/>
      <c r="I4047" s="259"/>
      <c r="J4047" s="259"/>
    </row>
    <row r="4048" spans="1:10">
      <c r="A4048" s="259"/>
      <c r="B4048" s="259"/>
      <c r="C4048" s="259"/>
      <c r="D4048" s="259"/>
      <c r="E4048" s="259"/>
      <c r="F4048" s="270"/>
      <c r="G4048" s="259"/>
      <c r="H4048" s="259"/>
      <c r="I4048" s="259"/>
      <c r="J4048" s="259"/>
    </row>
    <row r="4049" spans="1:10">
      <c r="A4049" s="259"/>
      <c r="B4049" s="259"/>
      <c r="C4049" s="259"/>
      <c r="D4049" s="259"/>
      <c r="E4049" s="259"/>
      <c r="F4049" s="270"/>
      <c r="G4049" s="259"/>
      <c r="H4049" s="259"/>
      <c r="I4049" s="259"/>
      <c r="J4049" s="259"/>
    </row>
    <row r="4050" spans="1:10">
      <c r="A4050" s="259"/>
      <c r="B4050" s="259"/>
      <c r="C4050" s="259"/>
      <c r="D4050" s="259"/>
      <c r="E4050" s="259"/>
      <c r="F4050" s="270"/>
      <c r="G4050" s="259"/>
      <c r="H4050" s="259"/>
      <c r="I4050" s="259"/>
      <c r="J4050" s="259"/>
    </row>
    <row r="4051" spans="1:10">
      <c r="A4051" s="259"/>
      <c r="B4051" s="259"/>
      <c r="C4051" s="259"/>
      <c r="D4051" s="259"/>
      <c r="E4051" s="259"/>
      <c r="F4051" s="270"/>
      <c r="G4051" s="259"/>
      <c r="H4051" s="259"/>
      <c r="I4051" s="259"/>
      <c r="J4051" s="259"/>
    </row>
    <row r="4052" spans="1:10">
      <c r="A4052" s="259"/>
      <c r="B4052" s="259"/>
      <c r="C4052" s="259"/>
      <c r="D4052" s="259"/>
      <c r="E4052" s="259"/>
      <c r="F4052" s="270"/>
      <c r="G4052" s="259"/>
      <c r="H4052" s="259"/>
      <c r="I4052" s="259"/>
      <c r="J4052" s="259"/>
    </row>
    <row r="4053" spans="1:10">
      <c r="A4053" s="259"/>
      <c r="B4053" s="259"/>
      <c r="C4053" s="259"/>
      <c r="D4053" s="259"/>
      <c r="E4053" s="259"/>
      <c r="F4053" s="270"/>
      <c r="G4053" s="259"/>
      <c r="H4053" s="259"/>
      <c r="I4053" s="259"/>
      <c r="J4053" s="259"/>
    </row>
    <row r="4054" spans="1:10">
      <c r="A4054" s="259"/>
      <c r="B4054" s="259"/>
      <c r="C4054" s="259"/>
      <c r="D4054" s="259"/>
      <c r="E4054" s="259"/>
      <c r="F4054" s="270"/>
      <c r="G4054" s="259"/>
      <c r="H4054" s="259"/>
      <c r="I4054" s="259"/>
      <c r="J4054" s="259"/>
    </row>
    <row r="4055" spans="1:10">
      <c r="A4055" s="259"/>
      <c r="B4055" s="259"/>
      <c r="C4055" s="259"/>
      <c r="D4055" s="259"/>
      <c r="E4055" s="259"/>
      <c r="F4055" s="270"/>
      <c r="G4055" s="259"/>
      <c r="H4055" s="259"/>
      <c r="I4055" s="259"/>
      <c r="J4055" s="259"/>
    </row>
    <row r="4056" spans="1:10">
      <c r="A4056" s="259"/>
      <c r="B4056" s="259"/>
      <c r="C4056" s="259"/>
      <c r="D4056" s="259"/>
      <c r="E4056" s="259"/>
      <c r="F4056" s="270"/>
      <c r="G4056" s="259"/>
      <c r="H4056" s="259"/>
      <c r="I4056" s="259"/>
      <c r="J4056" s="259"/>
    </row>
    <row r="4057" spans="1:10">
      <c r="A4057" s="259"/>
      <c r="B4057" s="259"/>
      <c r="C4057" s="259"/>
      <c r="D4057" s="259"/>
      <c r="E4057" s="259"/>
      <c r="F4057" s="270"/>
      <c r="G4057" s="259"/>
      <c r="H4057" s="259"/>
      <c r="I4057" s="259"/>
      <c r="J4057" s="259"/>
    </row>
    <row r="4058" spans="1:10">
      <c r="A4058" s="259"/>
      <c r="B4058" s="259"/>
      <c r="C4058" s="259"/>
      <c r="D4058" s="259"/>
      <c r="E4058" s="259"/>
      <c r="F4058" s="270"/>
      <c r="G4058" s="259"/>
      <c r="H4058" s="259"/>
      <c r="I4058" s="259"/>
      <c r="J4058" s="259"/>
    </row>
    <row r="4059" spans="1:10">
      <c r="A4059" s="259"/>
      <c r="B4059" s="259"/>
      <c r="C4059" s="259"/>
      <c r="D4059" s="259"/>
      <c r="E4059" s="259"/>
      <c r="F4059" s="270"/>
      <c r="G4059" s="259"/>
      <c r="H4059" s="259"/>
      <c r="I4059" s="259"/>
      <c r="J4059" s="259"/>
    </row>
    <row r="4060" spans="1:10">
      <c r="A4060" s="259"/>
      <c r="B4060" s="259"/>
      <c r="C4060" s="259"/>
      <c r="D4060" s="259"/>
      <c r="E4060" s="259"/>
      <c r="F4060" s="270"/>
      <c r="G4060" s="259"/>
      <c r="H4060" s="259"/>
      <c r="I4060" s="259"/>
      <c r="J4060" s="259"/>
    </row>
    <row r="4061" spans="1:10">
      <c r="A4061" s="259"/>
      <c r="B4061" s="259"/>
      <c r="C4061" s="259"/>
      <c r="D4061" s="259"/>
      <c r="E4061" s="259"/>
      <c r="F4061" s="270"/>
      <c r="G4061" s="259"/>
      <c r="H4061" s="259"/>
      <c r="I4061" s="259"/>
      <c r="J4061" s="259"/>
    </row>
    <row r="4062" spans="1:10">
      <c r="A4062" s="259"/>
      <c r="B4062" s="259"/>
      <c r="C4062" s="259"/>
      <c r="D4062" s="259"/>
      <c r="E4062" s="259"/>
      <c r="F4062" s="270"/>
      <c r="G4062" s="259"/>
      <c r="H4062" s="259"/>
      <c r="I4062" s="259"/>
      <c r="J4062" s="259"/>
    </row>
    <row r="4063" spans="1:10">
      <c r="A4063" s="259"/>
      <c r="B4063" s="259"/>
      <c r="C4063" s="259"/>
      <c r="D4063" s="259"/>
      <c r="E4063" s="259"/>
      <c r="F4063" s="270"/>
      <c r="G4063" s="259"/>
      <c r="H4063" s="259"/>
      <c r="I4063" s="259"/>
      <c r="J4063" s="259"/>
    </row>
    <row r="4064" spans="1:10">
      <c r="A4064" s="259"/>
      <c r="B4064" s="259"/>
      <c r="C4064" s="259"/>
      <c r="D4064" s="259"/>
      <c r="E4064" s="259"/>
      <c r="F4064" s="270"/>
      <c r="G4064" s="259"/>
      <c r="H4064" s="259"/>
      <c r="I4064" s="259"/>
      <c r="J4064" s="259"/>
    </row>
    <row r="4065" spans="1:10">
      <c r="A4065" s="259"/>
      <c r="B4065" s="259"/>
      <c r="C4065" s="259"/>
      <c r="D4065" s="259"/>
      <c r="E4065" s="259"/>
      <c r="F4065" s="270"/>
      <c r="G4065" s="259"/>
      <c r="H4065" s="259"/>
      <c r="I4065" s="259"/>
      <c r="J4065" s="259"/>
    </row>
    <row r="4066" spans="1:10">
      <c r="A4066" s="259"/>
      <c r="B4066" s="259"/>
      <c r="C4066" s="259"/>
      <c r="D4066" s="259"/>
      <c r="E4066" s="259"/>
      <c r="F4066" s="270"/>
      <c r="G4066" s="259"/>
      <c r="H4066" s="259"/>
      <c r="I4066" s="259"/>
      <c r="J4066" s="259"/>
    </row>
    <row r="4067" spans="1:10">
      <c r="A4067" s="259"/>
      <c r="B4067" s="259"/>
      <c r="C4067" s="259"/>
      <c r="D4067" s="259"/>
      <c r="E4067" s="259"/>
      <c r="F4067" s="270"/>
      <c r="G4067" s="259"/>
      <c r="H4067" s="259"/>
      <c r="I4067" s="259"/>
      <c r="J4067" s="259"/>
    </row>
    <row r="4068" spans="1:10">
      <c r="A4068" s="259"/>
      <c r="B4068" s="259"/>
      <c r="C4068" s="259"/>
      <c r="D4068" s="259"/>
      <c r="E4068" s="259"/>
      <c r="F4068" s="270"/>
      <c r="G4068" s="259"/>
      <c r="H4068" s="259"/>
      <c r="I4068" s="259"/>
      <c r="J4068" s="259"/>
    </row>
    <row r="4069" spans="1:10">
      <c r="A4069" s="259"/>
      <c r="B4069" s="259"/>
      <c r="C4069" s="259"/>
      <c r="D4069" s="259"/>
      <c r="E4069" s="259"/>
      <c r="F4069" s="270"/>
      <c r="G4069" s="259"/>
      <c r="H4069" s="259"/>
      <c r="I4069" s="259"/>
      <c r="J4069" s="259"/>
    </row>
    <row r="4070" spans="1:10">
      <c r="A4070" s="259"/>
      <c r="B4070" s="259"/>
      <c r="C4070" s="259"/>
      <c r="D4070" s="259"/>
      <c r="E4070" s="259"/>
      <c r="F4070" s="270"/>
      <c r="G4070" s="259"/>
      <c r="H4070" s="259"/>
      <c r="I4070" s="259"/>
      <c r="J4070" s="259"/>
    </row>
    <row r="4071" spans="1:10">
      <c r="A4071" s="259"/>
      <c r="B4071" s="259"/>
      <c r="C4071" s="259"/>
      <c r="D4071" s="259"/>
      <c r="E4071" s="259"/>
      <c r="F4071" s="270"/>
      <c r="G4071" s="259"/>
      <c r="H4071" s="259"/>
      <c r="I4071" s="259"/>
      <c r="J4071" s="259"/>
    </row>
    <row r="4072" spans="1:10">
      <c r="A4072" s="259"/>
      <c r="B4072" s="259"/>
      <c r="C4072" s="259"/>
      <c r="D4072" s="259"/>
      <c r="E4072" s="259"/>
      <c r="F4072" s="270"/>
      <c r="G4072" s="259"/>
      <c r="H4072" s="259"/>
      <c r="I4072" s="259"/>
      <c r="J4072" s="259"/>
    </row>
    <row r="4073" spans="1:10">
      <c r="A4073" s="259"/>
      <c r="B4073" s="259"/>
      <c r="C4073" s="259"/>
      <c r="D4073" s="259"/>
      <c r="E4073" s="259"/>
      <c r="F4073" s="270"/>
      <c r="G4073" s="259"/>
      <c r="H4073" s="259"/>
      <c r="I4073" s="259"/>
      <c r="J4073" s="259"/>
    </row>
    <row r="4074" spans="1:10">
      <c r="A4074" s="259"/>
      <c r="B4074" s="259"/>
      <c r="C4074" s="259"/>
      <c r="D4074" s="259"/>
      <c r="E4074" s="259"/>
      <c r="F4074" s="270"/>
      <c r="G4074" s="259"/>
      <c r="H4074" s="259"/>
      <c r="I4074" s="259"/>
      <c r="J4074" s="259"/>
    </row>
    <row r="4075" spans="1:10">
      <c r="A4075" s="259"/>
      <c r="B4075" s="259"/>
      <c r="C4075" s="259"/>
      <c r="D4075" s="259"/>
      <c r="E4075" s="259"/>
      <c r="F4075" s="270"/>
      <c r="G4075" s="259"/>
      <c r="H4075" s="259"/>
      <c r="I4075" s="259"/>
      <c r="J4075" s="259"/>
    </row>
    <row r="4076" spans="1:10">
      <c r="A4076" s="259"/>
      <c r="B4076" s="259"/>
      <c r="C4076" s="259"/>
      <c r="D4076" s="259"/>
      <c r="E4076" s="259"/>
      <c r="F4076" s="270"/>
      <c r="G4076" s="259"/>
      <c r="H4076" s="259"/>
      <c r="I4076" s="259"/>
      <c r="J4076" s="259"/>
    </row>
    <row r="4077" spans="1:10">
      <c r="A4077" s="259"/>
      <c r="B4077" s="259"/>
      <c r="C4077" s="259"/>
      <c r="D4077" s="259"/>
      <c r="E4077" s="259"/>
      <c r="F4077" s="270"/>
      <c r="G4077" s="259"/>
      <c r="H4077" s="259"/>
      <c r="I4077" s="259"/>
      <c r="J4077" s="259"/>
    </row>
    <row r="4078" spans="1:10">
      <c r="A4078" s="259"/>
      <c r="B4078" s="259"/>
      <c r="C4078" s="259"/>
      <c r="D4078" s="259"/>
      <c r="E4078" s="259"/>
      <c r="F4078" s="270"/>
      <c r="G4078" s="259"/>
      <c r="H4078" s="259"/>
      <c r="I4078" s="259"/>
      <c r="J4078" s="259"/>
    </row>
    <row r="4079" spans="1:10">
      <c r="A4079" s="259"/>
      <c r="B4079" s="259"/>
      <c r="C4079" s="259"/>
      <c r="D4079" s="259"/>
      <c r="E4079" s="259"/>
      <c r="F4079" s="270"/>
      <c r="G4079" s="259"/>
      <c r="H4079" s="259"/>
      <c r="I4079" s="259"/>
      <c r="J4079" s="259"/>
    </row>
    <row r="4080" spans="1:10">
      <c r="A4080" s="259"/>
      <c r="B4080" s="259"/>
      <c r="C4080" s="259"/>
      <c r="D4080" s="259"/>
      <c r="E4080" s="259"/>
      <c r="F4080" s="270"/>
      <c r="G4080" s="259"/>
      <c r="H4080" s="259"/>
      <c r="I4080" s="259"/>
      <c r="J4080" s="259"/>
    </row>
    <row r="4081" spans="1:10">
      <c r="A4081" s="259"/>
      <c r="B4081" s="259"/>
      <c r="C4081" s="259"/>
      <c r="D4081" s="259"/>
      <c r="E4081" s="259"/>
      <c r="F4081" s="270"/>
      <c r="G4081" s="259"/>
      <c r="H4081" s="259"/>
      <c r="I4081" s="259"/>
      <c r="J4081" s="259"/>
    </row>
    <row r="4082" spans="1:10">
      <c r="A4082" s="259"/>
      <c r="B4082" s="259"/>
      <c r="C4082" s="259"/>
      <c r="D4082" s="259"/>
      <c r="E4082" s="259"/>
      <c r="F4082" s="270"/>
      <c r="G4082" s="259"/>
      <c r="H4082" s="259"/>
      <c r="I4082" s="259"/>
      <c r="J4082" s="259"/>
    </row>
    <row r="4083" spans="1:10">
      <c r="A4083" s="259"/>
      <c r="B4083" s="259"/>
      <c r="C4083" s="259"/>
      <c r="D4083" s="259"/>
      <c r="E4083" s="259"/>
      <c r="F4083" s="270"/>
      <c r="G4083" s="259"/>
      <c r="H4083" s="259"/>
      <c r="I4083" s="259"/>
      <c r="J4083" s="259"/>
    </row>
    <row r="4084" spans="1:10">
      <c r="A4084" s="259"/>
      <c r="B4084" s="259"/>
      <c r="C4084" s="259"/>
      <c r="D4084" s="259"/>
      <c r="E4084" s="259"/>
      <c r="F4084" s="270"/>
      <c r="G4084" s="259"/>
      <c r="H4084" s="259"/>
      <c r="I4084" s="259"/>
      <c r="J4084" s="259"/>
    </row>
    <row r="4085" spans="1:10">
      <c r="A4085" s="259"/>
      <c r="B4085" s="259"/>
      <c r="C4085" s="259"/>
      <c r="D4085" s="259"/>
      <c r="E4085" s="259"/>
      <c r="F4085" s="270"/>
      <c r="G4085" s="259"/>
      <c r="H4085" s="259"/>
      <c r="I4085" s="259"/>
      <c r="J4085" s="259"/>
    </row>
    <row r="4086" spans="1:10">
      <c r="A4086" s="259"/>
      <c r="B4086" s="259"/>
      <c r="C4086" s="259"/>
      <c r="D4086" s="259"/>
      <c r="E4086" s="259"/>
      <c r="F4086" s="270"/>
      <c r="G4086" s="259"/>
      <c r="H4086" s="259"/>
      <c r="I4086" s="259"/>
      <c r="J4086" s="259"/>
    </row>
    <row r="4087" spans="1:10">
      <c r="A4087" s="259"/>
      <c r="B4087" s="259"/>
      <c r="C4087" s="259"/>
      <c r="D4087" s="259"/>
      <c r="E4087" s="259"/>
      <c r="F4087" s="270"/>
      <c r="G4087" s="259"/>
      <c r="H4087" s="259"/>
      <c r="I4087" s="259"/>
      <c r="J4087" s="259"/>
    </row>
    <row r="4088" spans="1:10">
      <c r="A4088" s="259"/>
      <c r="B4088" s="259"/>
      <c r="C4088" s="259"/>
      <c r="D4088" s="259"/>
      <c r="E4088" s="259"/>
      <c r="F4088" s="270"/>
      <c r="G4088" s="259"/>
      <c r="H4088" s="259"/>
      <c r="I4088" s="259"/>
      <c r="J4088" s="259"/>
    </row>
    <row r="4089" spans="1:10">
      <c r="A4089" s="259"/>
      <c r="B4089" s="259"/>
      <c r="C4089" s="259"/>
      <c r="D4089" s="259"/>
      <c r="E4089" s="259"/>
      <c r="F4089" s="270"/>
      <c r="G4089" s="259"/>
      <c r="H4089" s="259"/>
      <c r="I4089" s="259"/>
      <c r="J4089" s="259"/>
    </row>
    <row r="4090" spans="1:10">
      <c r="A4090" s="259"/>
      <c r="B4090" s="259"/>
      <c r="C4090" s="259"/>
      <c r="D4090" s="259"/>
      <c r="E4090" s="259"/>
      <c r="F4090" s="270"/>
      <c r="G4090" s="259"/>
      <c r="H4090" s="259"/>
      <c r="I4090" s="259"/>
      <c r="J4090" s="259"/>
    </row>
    <row r="4091" spans="1:10">
      <c r="A4091" s="259"/>
      <c r="B4091" s="259"/>
      <c r="C4091" s="259"/>
      <c r="D4091" s="259"/>
      <c r="E4091" s="259"/>
      <c r="F4091" s="270"/>
      <c r="G4091" s="259"/>
      <c r="H4091" s="259"/>
      <c r="I4091" s="259"/>
      <c r="J4091" s="259"/>
    </row>
    <row r="4092" spans="1:10">
      <c r="A4092" s="259"/>
      <c r="B4092" s="259"/>
      <c r="C4092" s="259"/>
      <c r="D4092" s="259"/>
      <c r="E4092" s="259"/>
      <c r="F4092" s="270"/>
      <c r="G4092" s="259"/>
      <c r="H4092" s="259"/>
      <c r="I4092" s="259"/>
      <c r="J4092" s="259"/>
    </row>
    <row r="4093" spans="1:10">
      <c r="A4093" s="259"/>
      <c r="B4093" s="259"/>
      <c r="C4093" s="259"/>
      <c r="D4093" s="259"/>
      <c r="E4093" s="259"/>
      <c r="F4093" s="270"/>
      <c r="G4093" s="259"/>
      <c r="H4093" s="259"/>
      <c r="I4093" s="259"/>
      <c r="J4093" s="259"/>
    </row>
    <row r="4094" spans="1:10">
      <c r="A4094" s="259"/>
      <c r="B4094" s="259"/>
      <c r="C4094" s="259"/>
      <c r="D4094" s="259"/>
      <c r="E4094" s="259"/>
      <c r="F4094" s="270"/>
      <c r="G4094" s="259"/>
      <c r="H4094" s="259"/>
      <c r="I4094" s="259"/>
      <c r="J4094" s="259"/>
    </row>
    <row r="4095" spans="1:10">
      <c r="A4095" s="259"/>
      <c r="B4095" s="259"/>
      <c r="C4095" s="259"/>
      <c r="D4095" s="259"/>
      <c r="E4095" s="259"/>
      <c r="F4095" s="270"/>
      <c r="G4095" s="259"/>
      <c r="H4095" s="259"/>
      <c r="I4095" s="259"/>
      <c r="J4095" s="259"/>
    </row>
    <row r="4096" spans="1:10">
      <c r="A4096" s="259"/>
      <c r="B4096" s="259"/>
      <c r="C4096" s="259"/>
      <c r="D4096" s="259"/>
      <c r="E4096" s="259"/>
      <c r="F4096" s="270"/>
      <c r="G4096" s="259"/>
      <c r="H4096" s="259"/>
      <c r="I4096" s="259"/>
      <c r="J4096" s="259"/>
    </row>
    <row r="4097" spans="1:10">
      <c r="A4097" s="259"/>
      <c r="B4097" s="259"/>
      <c r="C4097" s="259"/>
      <c r="D4097" s="259"/>
      <c r="E4097" s="259"/>
      <c r="F4097" s="270"/>
      <c r="G4097" s="259"/>
      <c r="H4097" s="259"/>
      <c r="I4097" s="259"/>
      <c r="J4097" s="259"/>
    </row>
    <row r="4098" spans="1:10">
      <c r="A4098" s="259"/>
      <c r="B4098" s="259"/>
      <c r="C4098" s="259"/>
      <c r="D4098" s="259"/>
      <c r="E4098" s="259"/>
      <c r="F4098" s="270"/>
      <c r="G4098" s="259"/>
      <c r="H4098" s="259"/>
      <c r="I4098" s="259"/>
      <c r="J4098" s="259"/>
    </row>
    <row r="4099" spans="1:10">
      <c r="A4099" s="259"/>
      <c r="B4099" s="259"/>
      <c r="C4099" s="259"/>
      <c r="D4099" s="259"/>
      <c r="E4099" s="259"/>
      <c r="F4099" s="270"/>
      <c r="G4099" s="259"/>
      <c r="H4099" s="259"/>
      <c r="I4099" s="259"/>
      <c r="J4099" s="259"/>
    </row>
    <row r="4100" spans="1:10">
      <c r="A4100" s="259"/>
      <c r="B4100" s="259"/>
      <c r="C4100" s="259"/>
      <c r="D4100" s="259"/>
      <c r="E4100" s="259"/>
      <c r="F4100" s="270"/>
      <c r="G4100" s="259"/>
      <c r="H4100" s="259"/>
      <c r="I4100" s="259"/>
      <c r="J4100" s="259"/>
    </row>
    <row r="4101" spans="1:10">
      <c r="A4101" s="259"/>
      <c r="B4101" s="259"/>
      <c r="C4101" s="259"/>
      <c r="D4101" s="259"/>
      <c r="E4101" s="259"/>
      <c r="F4101" s="270"/>
      <c r="G4101" s="259"/>
      <c r="H4101" s="259"/>
      <c r="I4101" s="259"/>
      <c r="J4101" s="259"/>
    </row>
    <row r="4102" spans="1:10">
      <c r="A4102" s="259"/>
      <c r="B4102" s="259"/>
      <c r="C4102" s="259"/>
      <c r="D4102" s="259"/>
      <c r="E4102" s="259"/>
      <c r="F4102" s="270"/>
      <c r="G4102" s="259"/>
      <c r="H4102" s="259"/>
      <c r="I4102" s="259"/>
      <c r="J4102" s="259"/>
    </row>
    <row r="4103" spans="1:10">
      <c r="A4103" s="259"/>
      <c r="B4103" s="259"/>
      <c r="C4103" s="259"/>
      <c r="D4103" s="259"/>
      <c r="E4103" s="259"/>
      <c r="F4103" s="270"/>
      <c r="G4103" s="259"/>
      <c r="H4103" s="259"/>
      <c r="I4103" s="259"/>
      <c r="J4103" s="259"/>
    </row>
    <row r="4104" spans="1:10">
      <c r="A4104" s="259"/>
      <c r="B4104" s="259"/>
      <c r="C4104" s="259"/>
      <c r="D4104" s="259"/>
      <c r="E4104" s="259"/>
      <c r="F4104" s="270"/>
      <c r="G4104" s="259"/>
      <c r="H4104" s="259"/>
      <c r="I4104" s="259"/>
      <c r="J4104" s="259"/>
    </row>
    <row r="4105" spans="1:10">
      <c r="A4105" s="259"/>
      <c r="B4105" s="259"/>
      <c r="C4105" s="259"/>
      <c r="D4105" s="259"/>
      <c r="E4105" s="259"/>
      <c r="F4105" s="270"/>
      <c r="G4105" s="259"/>
      <c r="H4105" s="259"/>
      <c r="I4105" s="259"/>
      <c r="J4105" s="259"/>
    </row>
    <row r="4106" spans="1:10">
      <c r="A4106" s="259"/>
      <c r="B4106" s="259"/>
      <c r="C4106" s="259"/>
      <c r="D4106" s="259"/>
      <c r="E4106" s="259"/>
      <c r="F4106" s="270"/>
      <c r="G4106" s="259"/>
      <c r="H4106" s="259"/>
      <c r="I4106" s="259"/>
      <c r="J4106" s="259"/>
    </row>
    <row r="4107" spans="1:10">
      <c r="A4107" s="259"/>
      <c r="B4107" s="259"/>
      <c r="C4107" s="259"/>
      <c r="D4107" s="259"/>
      <c r="E4107" s="259"/>
      <c r="F4107" s="270"/>
      <c r="G4107" s="259"/>
      <c r="H4107" s="259"/>
      <c r="I4107" s="259"/>
      <c r="J4107" s="259"/>
    </row>
    <row r="4108" spans="1:10">
      <c r="A4108" s="259"/>
      <c r="B4108" s="259"/>
      <c r="C4108" s="259"/>
      <c r="D4108" s="259"/>
      <c r="E4108" s="259"/>
      <c r="F4108" s="270"/>
      <c r="G4108" s="259"/>
      <c r="H4108" s="259"/>
      <c r="I4108" s="259"/>
      <c r="J4108" s="259"/>
    </row>
    <row r="4109" spans="1:10">
      <c r="A4109" s="259"/>
      <c r="B4109" s="259"/>
      <c r="C4109" s="259"/>
      <c r="D4109" s="259"/>
      <c r="E4109" s="259"/>
      <c r="F4109" s="270"/>
      <c r="G4109" s="259"/>
      <c r="H4109" s="259"/>
      <c r="I4109" s="259"/>
      <c r="J4109" s="259"/>
    </row>
    <row r="4110" spans="1:10">
      <c r="A4110" s="259"/>
      <c r="B4110" s="259"/>
      <c r="C4110" s="259"/>
      <c r="D4110" s="259"/>
      <c r="E4110" s="259"/>
      <c r="F4110" s="270"/>
      <c r="G4110" s="259"/>
      <c r="H4110" s="259"/>
      <c r="I4110" s="259"/>
      <c r="J4110" s="259"/>
    </row>
    <row r="4111" spans="1:10">
      <c r="A4111" s="259"/>
      <c r="B4111" s="259"/>
      <c r="C4111" s="259"/>
      <c r="D4111" s="259"/>
      <c r="E4111" s="259"/>
      <c r="F4111" s="270"/>
      <c r="G4111" s="259"/>
      <c r="H4111" s="259"/>
      <c r="I4111" s="259"/>
      <c r="J4111" s="259"/>
    </row>
    <row r="4112" spans="1:10">
      <c r="A4112" s="259"/>
      <c r="B4112" s="259"/>
      <c r="C4112" s="259"/>
      <c r="D4112" s="259"/>
      <c r="E4112" s="259"/>
      <c r="F4112" s="270"/>
      <c r="G4112" s="259"/>
      <c r="H4112" s="259"/>
      <c r="I4112" s="259"/>
      <c r="J4112" s="259"/>
    </row>
    <row r="4113" spans="1:10">
      <c r="A4113" s="259"/>
      <c r="B4113" s="259"/>
      <c r="C4113" s="259"/>
      <c r="D4113" s="259"/>
      <c r="E4113" s="259"/>
      <c r="F4113" s="270"/>
      <c r="G4113" s="259"/>
      <c r="H4113" s="259"/>
      <c r="I4113" s="259"/>
      <c r="J4113" s="259"/>
    </row>
    <row r="4114" spans="1:10">
      <c r="A4114" s="259"/>
      <c r="B4114" s="259"/>
      <c r="C4114" s="259"/>
      <c r="D4114" s="259"/>
      <c r="E4114" s="259"/>
      <c r="F4114" s="270"/>
      <c r="G4114" s="259"/>
      <c r="H4114" s="259"/>
      <c r="I4114" s="259"/>
      <c r="J4114" s="259"/>
    </row>
    <row r="4115" spans="1:10">
      <c r="A4115" s="259"/>
      <c r="B4115" s="259"/>
      <c r="C4115" s="259"/>
      <c r="D4115" s="259"/>
      <c r="E4115" s="259"/>
      <c r="F4115" s="270"/>
      <c r="G4115" s="259"/>
      <c r="H4115" s="259"/>
      <c r="I4115" s="259"/>
      <c r="J4115" s="259"/>
    </row>
    <row r="4116" spans="1:10">
      <c r="A4116" s="259"/>
      <c r="B4116" s="259"/>
      <c r="C4116" s="259"/>
      <c r="D4116" s="259"/>
      <c r="E4116" s="259"/>
      <c r="F4116" s="270"/>
      <c r="G4116" s="259"/>
      <c r="H4116" s="259"/>
      <c r="I4116" s="259"/>
      <c r="J4116" s="259"/>
    </row>
    <row r="4117" spans="1:10">
      <c r="A4117" s="259"/>
      <c r="B4117" s="259"/>
      <c r="C4117" s="259"/>
      <c r="D4117" s="259"/>
      <c r="E4117" s="259"/>
      <c r="F4117" s="270"/>
      <c r="G4117" s="259"/>
      <c r="H4117" s="259"/>
      <c r="I4117" s="259"/>
      <c r="J4117" s="259"/>
    </row>
    <row r="4118" spans="1:10">
      <c r="A4118" s="259"/>
      <c r="B4118" s="259"/>
      <c r="C4118" s="259"/>
      <c r="D4118" s="259"/>
      <c r="E4118" s="259"/>
      <c r="F4118" s="270"/>
      <c r="G4118" s="259"/>
      <c r="H4118" s="259"/>
      <c r="I4118" s="259"/>
      <c r="J4118" s="259"/>
    </row>
    <row r="4119" spans="1:10">
      <c r="A4119" s="259"/>
      <c r="B4119" s="259"/>
      <c r="C4119" s="259"/>
      <c r="D4119" s="259"/>
      <c r="E4119" s="259"/>
      <c r="F4119" s="270"/>
      <c r="G4119" s="259"/>
      <c r="H4119" s="259"/>
      <c r="I4119" s="259"/>
      <c r="J4119" s="259"/>
    </row>
    <row r="4120" spans="1:10">
      <c r="A4120" s="259"/>
      <c r="B4120" s="259"/>
      <c r="C4120" s="259"/>
      <c r="D4120" s="259"/>
      <c r="E4120" s="259"/>
      <c r="F4120" s="270"/>
      <c r="G4120" s="259"/>
      <c r="H4120" s="259"/>
      <c r="I4120" s="259"/>
      <c r="J4120" s="259"/>
    </row>
    <row r="4121" spans="1:10">
      <c r="A4121" s="259"/>
      <c r="B4121" s="259"/>
      <c r="C4121" s="259"/>
      <c r="D4121" s="259"/>
      <c r="E4121" s="259"/>
      <c r="F4121" s="270"/>
      <c r="G4121" s="259"/>
      <c r="H4121" s="259"/>
      <c r="I4121" s="259"/>
      <c r="J4121" s="259"/>
    </row>
    <row r="4122" spans="1:10">
      <c r="A4122" s="259"/>
      <c r="B4122" s="259"/>
      <c r="C4122" s="259"/>
      <c r="D4122" s="259"/>
      <c r="E4122" s="259"/>
      <c r="F4122" s="270"/>
      <c r="G4122" s="259"/>
      <c r="H4122" s="259"/>
      <c r="I4122" s="259"/>
      <c r="J4122" s="259"/>
    </row>
    <row r="4123" spans="1:10">
      <c r="A4123" s="259"/>
      <c r="B4123" s="259"/>
      <c r="C4123" s="259"/>
      <c r="D4123" s="259"/>
      <c r="E4123" s="259"/>
      <c r="F4123" s="270"/>
      <c r="G4123" s="259"/>
      <c r="H4123" s="259"/>
      <c r="I4123" s="259"/>
      <c r="J4123" s="259"/>
    </row>
    <row r="4124" spans="1:10">
      <c r="A4124" s="259"/>
      <c r="B4124" s="259"/>
      <c r="C4124" s="259"/>
      <c r="D4124" s="259"/>
      <c r="E4124" s="259"/>
      <c r="F4124" s="270"/>
      <c r="G4124" s="259"/>
      <c r="H4124" s="259"/>
      <c r="I4124" s="259"/>
      <c r="J4124" s="259"/>
    </row>
    <row r="4125" spans="1:10">
      <c r="A4125" s="259"/>
      <c r="B4125" s="259"/>
      <c r="C4125" s="259"/>
      <c r="D4125" s="259"/>
      <c r="E4125" s="259"/>
      <c r="F4125" s="270"/>
      <c r="G4125" s="259"/>
      <c r="H4125" s="259"/>
      <c r="I4125" s="259"/>
      <c r="J4125" s="259"/>
    </row>
    <row r="4126" spans="1:10">
      <c r="A4126" s="259"/>
      <c r="B4126" s="259"/>
      <c r="C4126" s="259"/>
      <c r="D4126" s="259"/>
      <c r="E4126" s="259"/>
      <c r="F4126" s="270"/>
      <c r="G4126" s="259"/>
      <c r="H4126" s="259"/>
      <c r="I4126" s="259"/>
      <c r="J4126" s="259"/>
    </row>
    <row r="4127" spans="1:10">
      <c r="A4127" s="259"/>
      <c r="B4127" s="259"/>
      <c r="C4127" s="259"/>
      <c r="D4127" s="259"/>
      <c r="E4127" s="259"/>
      <c r="F4127" s="270"/>
      <c r="G4127" s="259"/>
      <c r="H4127" s="259"/>
      <c r="I4127" s="259"/>
      <c r="J4127" s="259"/>
    </row>
    <row r="4128" spans="1:10">
      <c r="A4128" s="259"/>
      <c r="B4128" s="259"/>
      <c r="C4128" s="259"/>
      <c r="D4128" s="259"/>
      <c r="E4128" s="259"/>
      <c r="F4128" s="270"/>
      <c r="G4128" s="259"/>
      <c r="H4128" s="259"/>
      <c r="I4128" s="259"/>
      <c r="J4128" s="259"/>
    </row>
    <row r="4129" spans="1:10">
      <c r="A4129" s="259"/>
      <c r="B4129" s="259"/>
      <c r="C4129" s="259"/>
      <c r="D4129" s="259"/>
      <c r="E4129" s="259"/>
      <c r="F4129" s="270"/>
      <c r="G4129" s="259"/>
      <c r="H4129" s="259"/>
      <c r="I4129" s="259"/>
      <c r="J4129" s="259"/>
    </row>
    <row r="4130" spans="1:10">
      <c r="A4130" s="259"/>
      <c r="B4130" s="259"/>
      <c r="C4130" s="259"/>
      <c r="D4130" s="259"/>
      <c r="E4130" s="259"/>
      <c r="F4130" s="270"/>
      <c r="G4130" s="259"/>
      <c r="H4130" s="259"/>
      <c r="I4130" s="259"/>
      <c r="J4130" s="259"/>
    </row>
    <row r="4131" spans="1:10">
      <c r="A4131" s="259"/>
      <c r="B4131" s="259"/>
      <c r="C4131" s="259"/>
      <c r="D4131" s="259"/>
      <c r="E4131" s="259"/>
      <c r="F4131" s="270"/>
      <c r="G4131" s="259"/>
      <c r="H4131" s="259"/>
      <c r="I4131" s="259"/>
      <c r="J4131" s="259"/>
    </row>
    <row r="4132" spans="1:10">
      <c r="A4132" s="259"/>
      <c r="B4132" s="259"/>
      <c r="C4132" s="259"/>
      <c r="D4132" s="259"/>
      <c r="E4132" s="259"/>
      <c r="F4132" s="270"/>
      <c r="G4132" s="259"/>
      <c r="H4132" s="259"/>
      <c r="I4132" s="259"/>
      <c r="J4132" s="259"/>
    </row>
    <row r="4133" spans="1:10">
      <c r="A4133" s="259"/>
      <c r="B4133" s="259"/>
      <c r="C4133" s="259"/>
      <c r="D4133" s="259"/>
      <c r="E4133" s="259"/>
      <c r="F4133" s="270"/>
      <c r="G4133" s="259"/>
      <c r="H4133" s="259"/>
      <c r="I4133" s="259"/>
      <c r="J4133" s="259"/>
    </row>
    <row r="4134" spans="1:10">
      <c r="A4134" s="259"/>
      <c r="B4134" s="259"/>
      <c r="C4134" s="259"/>
      <c r="D4134" s="259"/>
      <c r="E4134" s="259"/>
      <c r="F4134" s="270"/>
      <c r="G4134" s="259"/>
      <c r="H4134" s="259"/>
      <c r="I4134" s="259"/>
      <c r="J4134" s="259"/>
    </row>
    <row r="4135" spans="1:10">
      <c r="A4135" s="259"/>
      <c r="B4135" s="259"/>
      <c r="C4135" s="259"/>
      <c r="D4135" s="259"/>
      <c r="E4135" s="259"/>
      <c r="F4135" s="270"/>
      <c r="G4135" s="259"/>
      <c r="H4135" s="259"/>
      <c r="I4135" s="259"/>
      <c r="J4135" s="259"/>
    </row>
    <row r="4136" spans="1:10">
      <c r="A4136" s="259"/>
      <c r="B4136" s="259"/>
      <c r="C4136" s="259"/>
      <c r="D4136" s="259"/>
      <c r="E4136" s="259"/>
      <c r="F4136" s="270"/>
      <c r="G4136" s="259"/>
      <c r="H4136" s="259"/>
      <c r="I4136" s="259"/>
      <c r="J4136" s="259"/>
    </row>
    <row r="4137" spans="1:10">
      <c r="A4137" s="259"/>
      <c r="B4137" s="259"/>
      <c r="C4137" s="259"/>
      <c r="D4137" s="259"/>
      <c r="E4137" s="259"/>
      <c r="F4137" s="270"/>
      <c r="G4137" s="259"/>
      <c r="H4137" s="259"/>
      <c r="I4137" s="259"/>
      <c r="J4137" s="259"/>
    </row>
    <row r="4138" spans="1:10">
      <c r="A4138" s="259"/>
      <c r="B4138" s="259"/>
      <c r="C4138" s="259"/>
      <c r="D4138" s="259"/>
      <c r="E4138" s="259"/>
      <c r="F4138" s="270"/>
      <c r="G4138" s="259"/>
      <c r="H4138" s="259"/>
      <c r="I4138" s="259"/>
      <c r="J4138" s="259"/>
    </row>
    <row r="4139" spans="1:10">
      <c r="A4139" s="259"/>
      <c r="B4139" s="259"/>
      <c r="C4139" s="259"/>
      <c r="D4139" s="259"/>
      <c r="E4139" s="259"/>
      <c r="F4139" s="270"/>
      <c r="G4139" s="259"/>
      <c r="H4139" s="259"/>
      <c r="I4139" s="259"/>
      <c r="J4139" s="259"/>
    </row>
    <row r="4140" spans="1:10">
      <c r="A4140" s="259"/>
      <c r="B4140" s="259"/>
      <c r="C4140" s="259"/>
      <c r="D4140" s="259"/>
      <c r="E4140" s="259"/>
      <c r="F4140" s="270"/>
      <c r="G4140" s="259"/>
      <c r="H4140" s="259"/>
      <c r="I4140" s="259"/>
      <c r="J4140" s="259"/>
    </row>
    <row r="4141" spans="1:10">
      <c r="A4141" s="259"/>
      <c r="B4141" s="259"/>
      <c r="C4141" s="259"/>
      <c r="D4141" s="259"/>
      <c r="E4141" s="259"/>
      <c r="F4141" s="270"/>
      <c r="G4141" s="259"/>
      <c r="H4141" s="259"/>
      <c r="I4141" s="259"/>
      <c r="J4141" s="259"/>
    </row>
    <row r="4142" spans="1:10">
      <c r="A4142" s="259"/>
      <c r="B4142" s="259"/>
      <c r="C4142" s="259"/>
      <c r="D4142" s="259"/>
      <c r="E4142" s="259"/>
      <c r="F4142" s="270"/>
      <c r="G4142" s="259"/>
      <c r="H4142" s="259"/>
      <c r="I4142" s="259"/>
      <c r="J4142" s="259"/>
    </row>
    <row r="4143" spans="1:10">
      <c r="A4143" s="259"/>
      <c r="B4143" s="259"/>
      <c r="C4143" s="259"/>
      <c r="D4143" s="259"/>
      <c r="E4143" s="259"/>
      <c r="F4143" s="270"/>
      <c r="G4143" s="259"/>
      <c r="H4143" s="259"/>
      <c r="I4143" s="259"/>
      <c r="J4143" s="259"/>
    </row>
    <row r="4144" spans="1:10">
      <c r="A4144" s="259"/>
      <c r="B4144" s="259"/>
      <c r="C4144" s="259"/>
      <c r="D4144" s="259"/>
      <c r="E4144" s="259"/>
      <c r="F4144" s="270"/>
      <c r="G4144" s="259"/>
      <c r="H4144" s="259"/>
      <c r="I4144" s="259"/>
      <c r="J4144" s="259"/>
    </row>
    <row r="4145" spans="1:10">
      <c r="A4145" s="259"/>
      <c r="B4145" s="259"/>
      <c r="C4145" s="259"/>
      <c r="D4145" s="259"/>
      <c r="E4145" s="259"/>
      <c r="F4145" s="270"/>
      <c r="G4145" s="259"/>
      <c r="H4145" s="259"/>
      <c r="I4145" s="259"/>
      <c r="J4145" s="259"/>
    </row>
    <row r="4146" spans="1:10">
      <c r="A4146" s="259"/>
      <c r="B4146" s="259"/>
      <c r="C4146" s="259"/>
      <c r="D4146" s="259"/>
      <c r="E4146" s="259"/>
      <c r="F4146" s="270"/>
      <c r="G4146" s="259"/>
      <c r="H4146" s="259"/>
      <c r="I4146" s="259"/>
      <c r="J4146" s="259"/>
    </row>
    <row r="4147" spans="1:10">
      <c r="A4147" s="259"/>
      <c r="B4147" s="259"/>
      <c r="C4147" s="259"/>
      <c r="D4147" s="259"/>
      <c r="E4147" s="259"/>
      <c r="F4147" s="270"/>
      <c r="G4147" s="259"/>
      <c r="H4147" s="259"/>
      <c r="I4147" s="259"/>
      <c r="J4147" s="259"/>
    </row>
    <row r="4148" spans="1:10">
      <c r="A4148" s="259"/>
      <c r="B4148" s="259"/>
      <c r="C4148" s="259"/>
      <c r="D4148" s="259"/>
      <c r="E4148" s="259"/>
      <c r="F4148" s="270"/>
      <c r="G4148" s="259"/>
      <c r="H4148" s="259"/>
      <c r="I4148" s="259"/>
      <c r="J4148" s="259"/>
    </row>
    <row r="4149" spans="1:10">
      <c r="A4149" s="259"/>
      <c r="B4149" s="259"/>
      <c r="C4149" s="259"/>
      <c r="D4149" s="259"/>
      <c r="E4149" s="259"/>
      <c r="F4149" s="270"/>
      <c r="G4149" s="259"/>
      <c r="H4149" s="259"/>
      <c r="I4149" s="259"/>
      <c r="J4149" s="259"/>
    </row>
    <row r="4150" spans="1:10">
      <c r="A4150" s="259"/>
      <c r="B4150" s="259"/>
      <c r="C4150" s="259"/>
      <c r="D4150" s="259"/>
      <c r="E4150" s="259"/>
      <c r="F4150" s="270"/>
      <c r="G4150" s="259"/>
      <c r="H4150" s="259"/>
      <c r="I4150" s="259"/>
      <c r="J4150" s="259"/>
    </row>
    <row r="4151" spans="1:10">
      <c r="A4151" s="259"/>
      <c r="B4151" s="259"/>
      <c r="C4151" s="259"/>
      <c r="D4151" s="259"/>
      <c r="E4151" s="259"/>
      <c r="F4151" s="270"/>
      <c r="G4151" s="259"/>
      <c r="H4151" s="259"/>
      <c r="I4151" s="259"/>
      <c r="J4151" s="259"/>
    </row>
    <row r="4152" spans="1:10">
      <c r="A4152" s="259"/>
      <c r="B4152" s="259"/>
      <c r="C4152" s="259"/>
      <c r="D4152" s="259"/>
      <c r="E4152" s="259"/>
      <c r="F4152" s="270"/>
      <c r="G4152" s="259"/>
      <c r="H4152" s="259"/>
      <c r="I4152" s="259"/>
      <c r="J4152" s="259"/>
    </row>
    <row r="4153" spans="1:10">
      <c r="A4153" s="259"/>
      <c r="B4153" s="259"/>
      <c r="C4153" s="259"/>
      <c r="D4153" s="259"/>
      <c r="E4153" s="259"/>
      <c r="F4153" s="270"/>
      <c r="G4153" s="259"/>
      <c r="H4153" s="259"/>
      <c r="I4153" s="259"/>
      <c r="J4153" s="259"/>
    </row>
    <row r="4154" spans="1:10">
      <c r="A4154" s="259"/>
      <c r="B4154" s="259"/>
      <c r="C4154" s="259"/>
      <c r="D4154" s="259"/>
      <c r="E4154" s="259"/>
      <c r="F4154" s="270"/>
      <c r="G4154" s="259"/>
      <c r="H4154" s="259"/>
      <c r="I4154" s="259"/>
      <c r="J4154" s="259"/>
    </row>
    <row r="4155" spans="1:10">
      <c r="A4155" s="259"/>
      <c r="B4155" s="259"/>
      <c r="C4155" s="259"/>
      <c r="D4155" s="259"/>
      <c r="E4155" s="259"/>
      <c r="F4155" s="270"/>
      <c r="G4155" s="259"/>
      <c r="H4155" s="259"/>
      <c r="I4155" s="259"/>
      <c r="J4155" s="259"/>
    </row>
    <row r="4156" spans="1:10">
      <c r="A4156" s="259"/>
      <c r="B4156" s="259"/>
      <c r="C4156" s="259"/>
      <c r="D4156" s="259"/>
      <c r="E4156" s="259"/>
      <c r="F4156" s="270"/>
      <c r="G4156" s="259"/>
      <c r="H4156" s="259"/>
      <c r="I4156" s="259"/>
      <c r="J4156" s="259"/>
    </row>
    <row r="4157" spans="1:10">
      <c r="A4157" s="259"/>
      <c r="B4157" s="259"/>
      <c r="C4157" s="259"/>
      <c r="D4157" s="259"/>
      <c r="E4157" s="259"/>
      <c r="F4157" s="270"/>
      <c r="G4157" s="259"/>
      <c r="H4157" s="259"/>
      <c r="I4157" s="259"/>
      <c r="J4157" s="259"/>
    </row>
    <row r="4158" spans="1:10">
      <c r="A4158" s="259"/>
      <c r="B4158" s="259"/>
      <c r="C4158" s="259"/>
      <c r="D4158" s="259"/>
      <c r="E4158" s="259"/>
      <c r="F4158" s="270"/>
      <c r="G4158" s="259"/>
      <c r="H4158" s="259"/>
      <c r="I4158" s="259"/>
      <c r="J4158" s="259"/>
    </row>
    <row r="4159" spans="1:10">
      <c r="A4159" s="259"/>
      <c r="B4159" s="259"/>
      <c r="C4159" s="259"/>
      <c r="D4159" s="259"/>
      <c r="E4159" s="259"/>
      <c r="F4159" s="270"/>
      <c r="G4159" s="259"/>
      <c r="H4159" s="259"/>
      <c r="I4159" s="259"/>
      <c r="J4159" s="259"/>
    </row>
    <row r="4160" spans="1:10">
      <c r="A4160" s="259"/>
      <c r="B4160" s="259"/>
      <c r="C4160" s="259"/>
      <c r="D4160" s="259"/>
      <c r="E4160" s="259"/>
      <c r="F4160" s="270"/>
      <c r="G4160" s="259"/>
      <c r="H4160" s="259"/>
      <c r="I4160" s="259"/>
      <c r="J4160" s="259"/>
    </row>
    <row r="4161" spans="1:10">
      <c r="A4161" s="259"/>
      <c r="B4161" s="259"/>
      <c r="C4161" s="259"/>
      <c r="D4161" s="259"/>
      <c r="E4161" s="259"/>
      <c r="F4161" s="270"/>
      <c r="G4161" s="259"/>
      <c r="H4161" s="259"/>
      <c r="I4161" s="259"/>
      <c r="J4161" s="259"/>
    </row>
    <row r="4162" spans="1:10">
      <c r="A4162" s="259"/>
      <c r="B4162" s="259"/>
      <c r="C4162" s="259"/>
      <c r="D4162" s="259"/>
      <c r="E4162" s="259"/>
      <c r="F4162" s="270"/>
      <c r="G4162" s="259"/>
      <c r="H4162" s="259"/>
      <c r="I4162" s="259"/>
      <c r="J4162" s="259"/>
    </row>
    <row r="4163" spans="1:10">
      <c r="A4163" s="259"/>
      <c r="B4163" s="259"/>
      <c r="C4163" s="259"/>
      <c r="D4163" s="259"/>
      <c r="E4163" s="259"/>
      <c r="F4163" s="270"/>
      <c r="G4163" s="259"/>
      <c r="H4163" s="259"/>
      <c r="I4163" s="259"/>
      <c r="J4163" s="259"/>
    </row>
    <row r="4164" spans="1:10">
      <c r="A4164" s="259"/>
      <c r="B4164" s="259"/>
      <c r="C4164" s="259"/>
      <c r="D4164" s="259"/>
      <c r="E4164" s="259"/>
      <c r="F4164" s="270"/>
      <c r="G4164" s="259"/>
      <c r="H4164" s="259"/>
      <c r="I4164" s="259"/>
      <c r="J4164" s="259"/>
    </row>
    <row r="4165" spans="1:10">
      <c r="A4165" s="259"/>
      <c r="B4165" s="259"/>
      <c r="C4165" s="259"/>
      <c r="D4165" s="259"/>
      <c r="E4165" s="259"/>
      <c r="F4165" s="270"/>
      <c r="G4165" s="259"/>
      <c r="H4165" s="259"/>
      <c r="I4165" s="259"/>
      <c r="J4165" s="259"/>
    </row>
    <row r="4166" spans="1:10">
      <c r="A4166" s="259"/>
      <c r="B4166" s="259"/>
      <c r="C4166" s="259"/>
      <c r="D4166" s="259"/>
      <c r="E4166" s="259"/>
      <c r="F4166" s="270"/>
      <c r="G4166" s="259"/>
      <c r="H4166" s="259"/>
      <c r="I4166" s="259"/>
      <c r="J4166" s="259"/>
    </row>
    <row r="4167" spans="1:10">
      <c r="A4167" s="259"/>
      <c r="B4167" s="259"/>
      <c r="C4167" s="259"/>
      <c r="D4167" s="259"/>
      <c r="E4167" s="259"/>
      <c r="F4167" s="270"/>
      <c r="G4167" s="259"/>
      <c r="H4167" s="259"/>
      <c r="I4167" s="259"/>
      <c r="J4167" s="259"/>
    </row>
    <row r="4168" spans="1:10">
      <c r="A4168" s="259"/>
      <c r="B4168" s="259"/>
      <c r="C4168" s="259"/>
      <c r="D4168" s="259"/>
      <c r="E4168" s="259"/>
      <c r="F4168" s="270"/>
      <c r="G4168" s="259"/>
      <c r="H4168" s="259"/>
      <c r="I4168" s="259"/>
      <c r="J4168" s="259"/>
    </row>
    <row r="4169" spans="1:10">
      <c r="A4169" s="259"/>
      <c r="B4169" s="259"/>
      <c r="C4169" s="259"/>
      <c r="D4169" s="259"/>
      <c r="E4169" s="259"/>
      <c r="F4169" s="270"/>
      <c r="G4169" s="259"/>
      <c r="H4169" s="259"/>
      <c r="I4169" s="259"/>
      <c r="J4169" s="259"/>
    </row>
    <row r="4170" spans="1:10">
      <c r="A4170" s="259"/>
      <c r="B4170" s="259"/>
      <c r="C4170" s="259"/>
      <c r="D4170" s="259"/>
      <c r="E4170" s="259"/>
      <c r="F4170" s="270"/>
      <c r="G4170" s="259"/>
      <c r="H4170" s="259"/>
      <c r="I4170" s="259"/>
      <c r="J4170" s="259"/>
    </row>
    <row r="4171" spans="1:10">
      <c r="A4171" s="259"/>
      <c r="B4171" s="259"/>
      <c r="C4171" s="259"/>
      <c r="D4171" s="259"/>
      <c r="E4171" s="259"/>
      <c r="F4171" s="270"/>
      <c r="G4171" s="259"/>
      <c r="H4171" s="259"/>
      <c r="I4171" s="259"/>
      <c r="J4171" s="259"/>
    </row>
    <row r="4172" spans="1:10">
      <c r="A4172" s="259"/>
      <c r="B4172" s="259"/>
      <c r="C4172" s="259"/>
      <c r="D4172" s="259"/>
      <c r="E4172" s="259"/>
      <c r="F4172" s="270"/>
      <c r="G4172" s="259"/>
      <c r="H4172" s="259"/>
      <c r="I4172" s="259"/>
      <c r="J4172" s="259"/>
    </row>
    <row r="4173" spans="1:10">
      <c r="A4173" s="259"/>
      <c r="B4173" s="259"/>
      <c r="C4173" s="259"/>
      <c r="D4173" s="259"/>
      <c r="E4173" s="259"/>
      <c r="F4173" s="270"/>
      <c r="G4173" s="259"/>
      <c r="H4173" s="259"/>
      <c r="I4173" s="259"/>
      <c r="J4173" s="259"/>
    </row>
    <row r="4174" spans="1:10">
      <c r="A4174" s="259"/>
      <c r="B4174" s="259"/>
      <c r="C4174" s="259"/>
      <c r="D4174" s="259"/>
      <c r="E4174" s="259"/>
      <c r="F4174" s="270"/>
      <c r="G4174" s="259"/>
      <c r="H4174" s="259"/>
      <c r="I4174" s="259"/>
      <c r="J4174" s="259"/>
    </row>
    <row r="4175" spans="1:10">
      <c r="A4175" s="259"/>
      <c r="B4175" s="259"/>
      <c r="C4175" s="259"/>
      <c r="D4175" s="259"/>
      <c r="E4175" s="259"/>
      <c r="F4175" s="270"/>
      <c r="G4175" s="259"/>
      <c r="H4175" s="259"/>
      <c r="I4175" s="259"/>
      <c r="J4175" s="259"/>
    </row>
    <row r="4176" spans="1:10">
      <c r="A4176" s="259"/>
      <c r="B4176" s="259"/>
      <c r="C4176" s="259"/>
      <c r="D4176" s="259"/>
      <c r="E4176" s="259"/>
      <c r="F4176" s="270"/>
      <c r="G4176" s="259"/>
      <c r="H4176" s="259"/>
      <c r="I4176" s="259"/>
      <c r="J4176" s="259"/>
    </row>
    <row r="4177" spans="1:10">
      <c r="A4177" s="259"/>
      <c r="B4177" s="259"/>
      <c r="C4177" s="259"/>
      <c r="D4177" s="259"/>
      <c r="E4177" s="259"/>
      <c r="F4177" s="270"/>
      <c r="G4177" s="259"/>
      <c r="H4177" s="259"/>
      <c r="I4177" s="259"/>
      <c r="J4177" s="259"/>
    </row>
    <row r="4178" spans="1:10">
      <c r="A4178" s="259"/>
      <c r="B4178" s="259"/>
      <c r="C4178" s="259"/>
      <c r="D4178" s="259"/>
      <c r="E4178" s="259"/>
      <c r="F4178" s="270"/>
      <c r="G4178" s="259"/>
      <c r="H4178" s="259"/>
      <c r="I4178" s="259"/>
      <c r="J4178" s="259"/>
    </row>
    <row r="4179" spans="1:10">
      <c r="A4179" s="259"/>
      <c r="B4179" s="259"/>
      <c r="C4179" s="259"/>
      <c r="D4179" s="259"/>
      <c r="E4179" s="259"/>
      <c r="F4179" s="270"/>
      <c r="G4179" s="259"/>
      <c r="H4179" s="259"/>
      <c r="I4179" s="259"/>
      <c r="J4179" s="259"/>
    </row>
    <row r="4180" spans="1:10">
      <c r="A4180" s="259"/>
      <c r="B4180" s="259"/>
      <c r="C4180" s="259"/>
      <c r="D4180" s="259"/>
      <c r="E4180" s="259"/>
      <c r="F4180" s="270"/>
      <c r="G4180" s="259"/>
      <c r="H4180" s="259"/>
      <c r="I4180" s="259"/>
      <c r="J4180" s="259"/>
    </row>
    <row r="4181" spans="1:10">
      <c r="A4181" s="259"/>
      <c r="B4181" s="259"/>
      <c r="C4181" s="259"/>
      <c r="D4181" s="259"/>
      <c r="E4181" s="259"/>
      <c r="F4181" s="270"/>
      <c r="G4181" s="259"/>
      <c r="H4181" s="259"/>
      <c r="I4181" s="259"/>
      <c r="J4181" s="259"/>
    </row>
    <row r="4182" spans="1:10">
      <c r="A4182" s="259"/>
      <c r="B4182" s="259"/>
      <c r="C4182" s="259"/>
      <c r="D4182" s="259"/>
      <c r="E4182" s="259"/>
      <c r="F4182" s="270"/>
      <c r="G4182" s="259"/>
      <c r="H4182" s="259"/>
      <c r="I4182" s="259"/>
      <c r="J4182" s="259"/>
    </row>
    <row r="4183" spans="1:10">
      <c r="A4183" s="259"/>
      <c r="B4183" s="259"/>
      <c r="C4183" s="259"/>
      <c r="D4183" s="259"/>
      <c r="E4183" s="259"/>
      <c r="F4183" s="270"/>
      <c r="G4183" s="259"/>
      <c r="H4183" s="259"/>
      <c r="I4183" s="259"/>
      <c r="J4183" s="259"/>
    </row>
    <row r="4184" spans="1:10">
      <c r="A4184" s="259"/>
      <c r="B4184" s="259"/>
      <c r="C4184" s="259"/>
      <c r="D4184" s="259"/>
      <c r="E4184" s="259"/>
      <c r="F4184" s="270"/>
      <c r="G4184" s="259"/>
      <c r="H4184" s="259"/>
      <c r="I4184" s="259"/>
      <c r="J4184" s="259"/>
    </row>
    <row r="4185" spans="1:10">
      <c r="A4185" s="259"/>
      <c r="B4185" s="259"/>
      <c r="C4185" s="259"/>
      <c r="D4185" s="259"/>
      <c r="E4185" s="259"/>
      <c r="F4185" s="270"/>
      <c r="G4185" s="259"/>
      <c r="H4185" s="259"/>
      <c r="I4185" s="259"/>
      <c r="J4185" s="259"/>
    </row>
    <row r="4186" spans="1:10">
      <c r="A4186" s="259"/>
      <c r="B4186" s="259"/>
      <c r="C4186" s="259"/>
      <c r="D4186" s="259"/>
      <c r="E4186" s="259"/>
      <c r="F4186" s="270"/>
      <c r="G4186" s="259"/>
      <c r="H4186" s="259"/>
      <c r="I4186" s="259"/>
      <c r="J4186" s="259"/>
    </row>
    <row r="4187" spans="1:10">
      <c r="A4187" s="259"/>
      <c r="B4187" s="259"/>
      <c r="C4187" s="259"/>
      <c r="D4187" s="259"/>
      <c r="E4187" s="259"/>
      <c r="F4187" s="270"/>
      <c r="G4187" s="259"/>
      <c r="H4187" s="259"/>
      <c r="I4187" s="259"/>
      <c r="J4187" s="259"/>
    </row>
    <row r="4188" spans="1:10">
      <c r="A4188" s="259"/>
      <c r="B4188" s="259"/>
      <c r="C4188" s="259"/>
      <c r="D4188" s="259"/>
      <c r="E4188" s="259"/>
      <c r="F4188" s="270"/>
      <c r="G4188" s="259"/>
      <c r="H4188" s="259"/>
      <c r="I4188" s="259"/>
      <c r="J4188" s="259"/>
    </row>
    <row r="4189" spans="1:10">
      <c r="A4189" s="259"/>
      <c r="B4189" s="259"/>
      <c r="C4189" s="259"/>
      <c r="D4189" s="259"/>
      <c r="E4189" s="259"/>
      <c r="F4189" s="270"/>
      <c r="G4189" s="259"/>
      <c r="H4189" s="259"/>
      <c r="I4189" s="259"/>
      <c r="J4189" s="259"/>
    </row>
    <row r="4190" spans="1:10">
      <c r="A4190" s="259"/>
      <c r="B4190" s="259"/>
      <c r="C4190" s="259"/>
      <c r="D4190" s="259"/>
      <c r="E4190" s="259"/>
      <c r="F4190" s="270"/>
      <c r="G4190" s="259"/>
      <c r="H4190" s="259"/>
      <c r="I4190" s="259"/>
      <c r="J4190" s="259"/>
    </row>
    <row r="4191" spans="1:10">
      <c r="A4191" s="259"/>
      <c r="B4191" s="259"/>
      <c r="C4191" s="259"/>
      <c r="D4191" s="259"/>
      <c r="E4191" s="259"/>
      <c r="F4191" s="270"/>
      <c r="G4191" s="259"/>
      <c r="H4191" s="259"/>
      <c r="I4191" s="259"/>
      <c r="J4191" s="259"/>
    </row>
    <row r="4192" spans="1:10">
      <c r="A4192" s="259"/>
      <c r="B4192" s="259"/>
      <c r="C4192" s="259"/>
      <c r="D4192" s="259"/>
      <c r="E4192" s="259"/>
      <c r="F4192" s="270"/>
      <c r="G4192" s="259"/>
      <c r="H4192" s="259"/>
      <c r="I4192" s="259"/>
      <c r="J4192" s="259"/>
    </row>
    <row r="4193" spans="1:10">
      <c r="A4193" s="259"/>
      <c r="B4193" s="259"/>
      <c r="C4193" s="259"/>
      <c r="D4193" s="259"/>
      <c r="E4193" s="259"/>
      <c r="F4193" s="270"/>
      <c r="G4193" s="259"/>
      <c r="H4193" s="259"/>
      <c r="I4193" s="259"/>
      <c r="J4193" s="259"/>
    </row>
    <row r="4194" spans="1:10">
      <c r="A4194" s="259"/>
      <c r="B4194" s="259"/>
      <c r="C4194" s="259"/>
      <c r="D4194" s="259"/>
      <c r="E4194" s="259"/>
      <c r="F4194" s="270"/>
      <c r="G4194" s="259"/>
      <c r="H4194" s="259"/>
      <c r="I4194" s="259"/>
      <c r="J4194" s="259"/>
    </row>
    <row r="4195" spans="1:10">
      <c r="A4195" s="259"/>
      <c r="B4195" s="259"/>
      <c r="C4195" s="259"/>
      <c r="D4195" s="259"/>
      <c r="E4195" s="259"/>
      <c r="F4195" s="270"/>
      <c r="G4195" s="259"/>
      <c r="H4195" s="259"/>
      <c r="I4195" s="259"/>
      <c r="J4195" s="259"/>
    </row>
    <row r="4196" spans="1:10">
      <c r="A4196" s="259"/>
      <c r="B4196" s="259"/>
      <c r="C4196" s="259"/>
      <c r="D4196" s="259"/>
      <c r="E4196" s="259"/>
      <c r="F4196" s="270"/>
      <c r="G4196" s="259"/>
      <c r="H4196" s="259"/>
      <c r="I4196" s="259"/>
      <c r="J4196" s="259"/>
    </row>
    <row r="4197" spans="1:10">
      <c r="A4197" s="259"/>
      <c r="B4197" s="259"/>
      <c r="C4197" s="259"/>
      <c r="D4197" s="259"/>
      <c r="E4197" s="259"/>
      <c r="F4197" s="270"/>
      <c r="G4197" s="259"/>
      <c r="H4197" s="259"/>
      <c r="I4197" s="259"/>
      <c r="J4197" s="259"/>
    </row>
    <row r="4198" spans="1:10">
      <c r="A4198" s="259"/>
      <c r="B4198" s="259"/>
      <c r="C4198" s="259"/>
      <c r="D4198" s="259"/>
      <c r="E4198" s="259"/>
      <c r="F4198" s="270"/>
      <c r="G4198" s="259"/>
      <c r="H4198" s="259"/>
      <c r="I4198" s="259"/>
      <c r="J4198" s="259"/>
    </row>
    <row r="4199" spans="1:10">
      <c r="A4199" s="259"/>
      <c r="B4199" s="259"/>
      <c r="C4199" s="259"/>
      <c r="D4199" s="259"/>
      <c r="E4199" s="259"/>
      <c r="F4199" s="270"/>
      <c r="G4199" s="259"/>
      <c r="H4199" s="259"/>
      <c r="I4199" s="259"/>
      <c r="J4199" s="259"/>
    </row>
    <row r="4200" spans="1:10">
      <c r="A4200" s="259"/>
      <c r="B4200" s="259"/>
      <c r="C4200" s="259"/>
      <c r="D4200" s="259"/>
      <c r="E4200" s="259"/>
      <c r="F4200" s="270"/>
      <c r="G4200" s="259"/>
      <c r="H4200" s="259"/>
      <c r="I4200" s="259"/>
      <c r="J4200" s="259"/>
    </row>
    <row r="4201" spans="1:10">
      <c r="A4201" s="259"/>
      <c r="B4201" s="259"/>
      <c r="C4201" s="259"/>
      <c r="D4201" s="259"/>
      <c r="E4201" s="259"/>
      <c r="F4201" s="270"/>
      <c r="G4201" s="259"/>
      <c r="H4201" s="259"/>
      <c r="I4201" s="259"/>
      <c r="J4201" s="259"/>
    </row>
    <row r="4202" spans="1:10">
      <c r="A4202" s="259"/>
      <c r="B4202" s="259"/>
      <c r="C4202" s="259"/>
      <c r="D4202" s="259"/>
      <c r="E4202" s="259"/>
      <c r="F4202" s="270"/>
      <c r="G4202" s="259"/>
      <c r="H4202" s="259"/>
      <c r="I4202" s="259"/>
      <c r="J4202" s="259"/>
    </row>
    <row r="4203" spans="1:10">
      <c r="A4203" s="259"/>
      <c r="B4203" s="259"/>
      <c r="C4203" s="259"/>
      <c r="D4203" s="259"/>
      <c r="E4203" s="259"/>
      <c r="F4203" s="270"/>
      <c r="G4203" s="259"/>
      <c r="H4203" s="259"/>
      <c r="I4203" s="259"/>
      <c r="J4203" s="259"/>
    </row>
    <row r="4204" spans="1:10">
      <c r="A4204" s="259"/>
      <c r="B4204" s="259"/>
      <c r="C4204" s="259"/>
      <c r="D4204" s="259"/>
      <c r="E4204" s="259"/>
      <c r="F4204" s="270"/>
      <c r="G4204" s="259"/>
      <c r="H4204" s="259"/>
      <c r="I4204" s="259"/>
      <c r="J4204" s="259"/>
    </row>
    <row r="4205" spans="1:10">
      <c r="A4205" s="259"/>
      <c r="B4205" s="259"/>
      <c r="C4205" s="259"/>
      <c r="D4205" s="259"/>
      <c r="E4205" s="259"/>
      <c r="F4205" s="270"/>
      <c r="G4205" s="259"/>
      <c r="H4205" s="259"/>
      <c r="I4205" s="259"/>
      <c r="J4205" s="259"/>
    </row>
    <row r="4206" spans="1:10">
      <c r="A4206" s="259"/>
      <c r="B4206" s="259"/>
      <c r="C4206" s="259"/>
      <c r="D4206" s="259"/>
      <c r="E4206" s="259"/>
      <c r="F4206" s="270"/>
      <c r="G4206" s="259"/>
      <c r="H4206" s="259"/>
      <c r="I4206" s="259"/>
      <c r="J4206" s="259"/>
    </row>
    <row r="4207" spans="1:10">
      <c r="A4207" s="259"/>
      <c r="B4207" s="259"/>
      <c r="C4207" s="259"/>
      <c r="D4207" s="259"/>
      <c r="E4207" s="259"/>
      <c r="F4207" s="270"/>
      <c r="G4207" s="259"/>
      <c r="H4207" s="259"/>
      <c r="I4207" s="259"/>
      <c r="J4207" s="259"/>
    </row>
    <row r="4208" spans="1:10">
      <c r="A4208" s="259"/>
      <c r="B4208" s="259"/>
      <c r="C4208" s="259"/>
      <c r="D4208" s="259"/>
      <c r="E4208" s="259"/>
      <c r="F4208" s="270"/>
      <c r="G4208" s="259"/>
      <c r="H4208" s="259"/>
      <c r="I4208" s="259"/>
      <c r="J4208" s="259"/>
    </row>
    <row r="4209" spans="1:10">
      <c r="A4209" s="259"/>
      <c r="B4209" s="259"/>
      <c r="C4209" s="259"/>
      <c r="D4209" s="259"/>
      <c r="E4209" s="259"/>
      <c r="F4209" s="270"/>
      <c r="G4209" s="259"/>
      <c r="H4209" s="259"/>
      <c r="I4209" s="259"/>
      <c r="J4209" s="259"/>
    </row>
    <row r="4210" spans="1:10">
      <c r="A4210" s="259"/>
      <c r="B4210" s="259"/>
      <c r="C4210" s="259"/>
      <c r="D4210" s="259"/>
      <c r="E4210" s="259"/>
      <c r="F4210" s="270"/>
      <c r="G4210" s="259"/>
      <c r="H4210" s="259"/>
      <c r="I4210" s="259"/>
      <c r="J4210" s="259"/>
    </row>
    <row r="4211" spans="1:10">
      <c r="A4211" s="259"/>
      <c r="B4211" s="259"/>
      <c r="C4211" s="259"/>
      <c r="D4211" s="259"/>
      <c r="E4211" s="259"/>
      <c r="F4211" s="270"/>
      <c r="G4211" s="259"/>
      <c r="H4211" s="259"/>
      <c r="I4211" s="259"/>
      <c r="J4211" s="259"/>
    </row>
    <row r="4212" spans="1:10">
      <c r="A4212" s="259"/>
      <c r="B4212" s="259"/>
      <c r="C4212" s="259"/>
      <c r="D4212" s="259"/>
      <c r="E4212" s="259"/>
      <c r="F4212" s="270"/>
      <c r="G4212" s="259"/>
      <c r="H4212" s="259"/>
      <c r="I4212" s="259"/>
      <c r="J4212" s="259"/>
    </row>
    <row r="4213" spans="1:10">
      <c r="A4213" s="259"/>
      <c r="B4213" s="259"/>
      <c r="C4213" s="259"/>
      <c r="D4213" s="259"/>
      <c r="E4213" s="259"/>
      <c r="F4213" s="270"/>
      <c r="G4213" s="259"/>
      <c r="H4213" s="259"/>
      <c r="I4213" s="259"/>
      <c r="J4213" s="259"/>
    </row>
    <row r="4214" spans="1:10">
      <c r="A4214" s="259"/>
      <c r="B4214" s="259"/>
      <c r="C4214" s="259"/>
      <c r="D4214" s="259"/>
      <c r="E4214" s="259"/>
      <c r="F4214" s="270"/>
      <c r="G4214" s="259"/>
      <c r="H4214" s="259"/>
      <c r="I4214" s="259"/>
      <c r="J4214" s="259"/>
    </row>
    <row r="4215" spans="1:10">
      <c r="A4215" s="259"/>
      <c r="B4215" s="259"/>
      <c r="C4215" s="259"/>
      <c r="D4215" s="259"/>
      <c r="E4215" s="259"/>
      <c r="F4215" s="270"/>
      <c r="G4215" s="259"/>
      <c r="H4215" s="259"/>
      <c r="I4215" s="259"/>
      <c r="J4215" s="259"/>
    </row>
    <row r="4216" spans="1:10">
      <c r="A4216" s="259"/>
      <c r="B4216" s="259"/>
      <c r="C4216" s="259"/>
      <c r="D4216" s="259"/>
      <c r="E4216" s="259"/>
      <c r="F4216" s="270"/>
      <c r="G4216" s="259"/>
      <c r="H4216" s="259"/>
      <c r="I4216" s="259"/>
      <c r="J4216" s="259"/>
    </row>
    <row r="4217" spans="1:10">
      <c r="A4217" s="259"/>
      <c r="B4217" s="259"/>
      <c r="C4217" s="259"/>
      <c r="D4217" s="259"/>
      <c r="E4217" s="259"/>
      <c r="F4217" s="270"/>
      <c r="G4217" s="259"/>
      <c r="H4217" s="259"/>
      <c r="I4217" s="259"/>
      <c r="J4217" s="259"/>
    </row>
    <row r="4218" spans="1:10">
      <c r="A4218" s="259"/>
      <c r="B4218" s="259"/>
      <c r="C4218" s="259"/>
      <c r="D4218" s="259"/>
      <c r="E4218" s="259"/>
      <c r="F4218" s="270"/>
      <c r="G4218" s="259"/>
      <c r="H4218" s="259"/>
      <c r="I4218" s="259"/>
      <c r="J4218" s="259"/>
    </row>
    <row r="4219" spans="1:10">
      <c r="A4219" s="259"/>
      <c r="B4219" s="259"/>
      <c r="C4219" s="259"/>
      <c r="D4219" s="259"/>
      <c r="E4219" s="259"/>
      <c r="F4219" s="270"/>
      <c r="G4219" s="259"/>
      <c r="H4219" s="259"/>
      <c r="I4219" s="259"/>
      <c r="J4219" s="259"/>
    </row>
    <row r="4220" spans="1:10">
      <c r="A4220" s="259"/>
      <c r="B4220" s="259"/>
      <c r="C4220" s="259"/>
      <c r="D4220" s="259"/>
      <c r="E4220" s="259"/>
      <c r="F4220" s="270"/>
      <c r="G4220" s="259"/>
      <c r="H4220" s="259"/>
      <c r="I4220" s="259"/>
      <c r="J4220" s="259"/>
    </row>
    <row r="4221" spans="1:10">
      <c r="A4221" s="259"/>
      <c r="B4221" s="259"/>
      <c r="C4221" s="259"/>
      <c r="D4221" s="259"/>
      <c r="E4221" s="259"/>
      <c r="F4221" s="270"/>
      <c r="G4221" s="259"/>
      <c r="H4221" s="259"/>
      <c r="I4221" s="259"/>
      <c r="J4221" s="259"/>
    </row>
    <row r="4222" spans="1:10">
      <c r="A4222" s="259"/>
      <c r="B4222" s="259"/>
      <c r="C4222" s="259"/>
      <c r="D4222" s="259"/>
      <c r="E4222" s="259"/>
      <c r="F4222" s="270"/>
      <c r="G4222" s="259"/>
      <c r="H4222" s="259"/>
      <c r="I4222" s="259"/>
      <c r="J4222" s="259"/>
    </row>
    <row r="4223" spans="1:10">
      <c r="A4223" s="259"/>
      <c r="B4223" s="259"/>
      <c r="C4223" s="259"/>
      <c r="D4223" s="259"/>
      <c r="E4223" s="259"/>
      <c r="F4223" s="270"/>
      <c r="G4223" s="259"/>
      <c r="H4223" s="259"/>
      <c r="I4223" s="259"/>
      <c r="J4223" s="259"/>
    </row>
    <row r="4224" spans="1:10">
      <c r="A4224" s="259"/>
      <c r="B4224" s="259"/>
      <c r="C4224" s="259"/>
      <c r="D4224" s="259"/>
      <c r="E4224" s="259"/>
      <c r="F4224" s="270"/>
      <c r="G4224" s="259"/>
      <c r="H4224" s="259"/>
      <c r="I4224" s="259"/>
      <c r="J4224" s="259"/>
    </row>
    <row r="4225" spans="1:10">
      <c r="A4225" s="259"/>
      <c r="B4225" s="259"/>
      <c r="C4225" s="259"/>
      <c r="D4225" s="259"/>
      <c r="E4225" s="259"/>
      <c r="F4225" s="270"/>
      <c r="G4225" s="259"/>
      <c r="H4225" s="259"/>
      <c r="I4225" s="259"/>
      <c r="J4225" s="259"/>
    </row>
    <row r="4226" spans="1:10">
      <c r="A4226" s="259"/>
      <c r="B4226" s="259"/>
      <c r="C4226" s="259"/>
      <c r="D4226" s="259"/>
      <c r="E4226" s="259"/>
      <c r="F4226" s="270"/>
      <c r="G4226" s="259"/>
      <c r="H4226" s="259"/>
      <c r="I4226" s="259"/>
      <c r="J4226" s="259"/>
    </row>
    <row r="4227" spans="1:10">
      <c r="A4227" s="259"/>
      <c r="B4227" s="259"/>
      <c r="C4227" s="259"/>
      <c r="D4227" s="259"/>
      <c r="E4227" s="259"/>
      <c r="F4227" s="270"/>
      <c r="G4227" s="259"/>
      <c r="H4227" s="259"/>
      <c r="I4227" s="259"/>
      <c r="J4227" s="259"/>
    </row>
    <row r="4228" spans="1:10">
      <c r="A4228" s="259"/>
      <c r="B4228" s="259"/>
      <c r="C4228" s="259"/>
      <c r="D4228" s="259"/>
      <c r="E4228" s="259"/>
      <c r="F4228" s="270"/>
      <c r="G4228" s="259"/>
      <c r="H4228" s="259"/>
      <c r="I4228" s="259"/>
      <c r="J4228" s="259"/>
    </row>
    <row r="4229" spans="1:10">
      <c r="A4229" s="259"/>
      <c r="B4229" s="259"/>
      <c r="C4229" s="259"/>
      <c r="D4229" s="259"/>
      <c r="E4229" s="259"/>
      <c r="F4229" s="270"/>
      <c r="G4229" s="259"/>
      <c r="H4229" s="259"/>
      <c r="I4229" s="259"/>
      <c r="J4229" s="259"/>
    </row>
    <row r="4230" spans="1:10">
      <c r="A4230" s="259"/>
      <c r="B4230" s="259"/>
      <c r="C4230" s="259"/>
      <c r="D4230" s="259"/>
      <c r="E4230" s="259"/>
      <c r="F4230" s="270"/>
      <c r="G4230" s="259"/>
      <c r="H4230" s="259"/>
      <c r="I4230" s="259"/>
      <c r="J4230" s="259"/>
    </row>
    <row r="4231" spans="1:10">
      <c r="A4231" s="259"/>
      <c r="B4231" s="259"/>
      <c r="C4231" s="259"/>
      <c r="D4231" s="259"/>
      <c r="E4231" s="259"/>
      <c r="F4231" s="270"/>
      <c r="G4231" s="259"/>
      <c r="H4231" s="259"/>
      <c r="I4231" s="259"/>
      <c r="J4231" s="259"/>
    </row>
    <row r="4232" spans="1:10">
      <c r="A4232" s="259"/>
      <c r="B4232" s="259"/>
      <c r="C4232" s="259"/>
      <c r="D4232" s="259"/>
      <c r="E4232" s="259"/>
      <c r="F4232" s="270"/>
      <c r="G4232" s="259"/>
      <c r="H4232" s="259"/>
      <c r="I4232" s="259"/>
      <c r="J4232" s="259"/>
    </row>
    <row r="4233" spans="1:10">
      <c r="A4233" s="259"/>
      <c r="B4233" s="259"/>
      <c r="C4233" s="259"/>
      <c r="D4233" s="259"/>
      <c r="E4233" s="259"/>
      <c r="F4233" s="270"/>
      <c r="G4233" s="259"/>
      <c r="H4233" s="259"/>
      <c r="I4233" s="259"/>
      <c r="J4233" s="259"/>
    </row>
    <row r="4234" spans="1:10">
      <c r="A4234" s="259"/>
      <c r="B4234" s="259"/>
      <c r="C4234" s="259"/>
      <c r="D4234" s="259"/>
      <c r="E4234" s="259"/>
      <c r="F4234" s="270"/>
      <c r="G4234" s="259"/>
      <c r="H4234" s="259"/>
      <c r="I4234" s="259"/>
      <c r="J4234" s="259"/>
    </row>
    <row r="4235" spans="1:10">
      <c r="A4235" s="259"/>
      <c r="B4235" s="259"/>
      <c r="C4235" s="259"/>
      <c r="D4235" s="259"/>
      <c r="E4235" s="259"/>
      <c r="F4235" s="270"/>
      <c r="G4235" s="259"/>
      <c r="H4235" s="259"/>
      <c r="I4235" s="259"/>
      <c r="J4235" s="259"/>
    </row>
    <row r="4236" spans="1:10">
      <c r="A4236" s="259"/>
      <c r="B4236" s="259"/>
      <c r="C4236" s="259"/>
      <c r="D4236" s="259"/>
      <c r="E4236" s="259"/>
      <c r="F4236" s="270"/>
      <c r="G4236" s="259"/>
      <c r="H4236" s="259"/>
      <c r="I4236" s="259"/>
      <c r="J4236" s="259"/>
    </row>
    <row r="4237" spans="1:10">
      <c r="A4237" s="259"/>
      <c r="B4237" s="259"/>
      <c r="C4237" s="259"/>
      <c r="D4237" s="259"/>
      <c r="E4237" s="259"/>
      <c r="F4237" s="270"/>
      <c r="G4237" s="259"/>
      <c r="H4237" s="259"/>
      <c r="I4237" s="259"/>
      <c r="J4237" s="259"/>
    </row>
    <row r="4238" spans="1:10">
      <c r="A4238" s="259"/>
      <c r="B4238" s="259"/>
      <c r="C4238" s="259"/>
      <c r="D4238" s="259"/>
      <c r="E4238" s="259"/>
      <c r="F4238" s="270"/>
      <c r="G4238" s="259"/>
      <c r="H4238" s="259"/>
      <c r="I4238" s="259"/>
      <c r="J4238" s="259"/>
    </row>
    <row r="4239" spans="1:10">
      <c r="A4239" s="259"/>
      <c r="B4239" s="259"/>
      <c r="C4239" s="259"/>
      <c r="D4239" s="259"/>
      <c r="E4239" s="259"/>
      <c r="F4239" s="270"/>
      <c r="G4239" s="259"/>
      <c r="H4239" s="259"/>
      <c r="I4239" s="259"/>
      <c r="J4239" s="259"/>
    </row>
    <row r="4240" spans="1:10">
      <c r="A4240" s="259"/>
      <c r="B4240" s="259"/>
      <c r="C4240" s="259"/>
      <c r="D4240" s="259"/>
      <c r="E4240" s="259"/>
      <c r="F4240" s="270"/>
      <c r="G4240" s="259"/>
      <c r="H4240" s="259"/>
      <c r="I4240" s="259"/>
      <c r="J4240" s="259"/>
    </row>
    <row r="4241" spans="1:10">
      <c r="A4241" s="259"/>
      <c r="B4241" s="259"/>
      <c r="C4241" s="259"/>
      <c r="D4241" s="259"/>
      <c r="E4241" s="259"/>
      <c r="F4241" s="270"/>
      <c r="G4241" s="259"/>
      <c r="H4241" s="259"/>
      <c r="I4241" s="259"/>
      <c r="J4241" s="259"/>
    </row>
    <row r="4242" spans="1:10">
      <c r="A4242" s="259"/>
      <c r="B4242" s="259"/>
      <c r="C4242" s="259"/>
      <c r="D4242" s="259"/>
      <c r="E4242" s="259"/>
      <c r="F4242" s="270"/>
      <c r="G4242" s="259"/>
      <c r="H4242" s="259"/>
      <c r="I4242" s="259"/>
      <c r="J4242" s="259"/>
    </row>
    <row r="4243" spans="1:10">
      <c r="A4243" s="259"/>
      <c r="B4243" s="259"/>
      <c r="C4243" s="259"/>
      <c r="D4243" s="259"/>
      <c r="E4243" s="259"/>
      <c r="F4243" s="270"/>
      <c r="G4243" s="259"/>
      <c r="H4243" s="259"/>
      <c r="I4243" s="259"/>
      <c r="J4243" s="259"/>
    </row>
    <row r="4244" spans="1:10">
      <c r="A4244" s="259"/>
      <c r="B4244" s="259"/>
      <c r="C4244" s="259"/>
      <c r="D4244" s="259"/>
      <c r="E4244" s="259"/>
      <c r="F4244" s="270"/>
      <c r="G4244" s="259"/>
      <c r="H4244" s="259"/>
      <c r="I4244" s="259"/>
      <c r="J4244" s="259"/>
    </row>
    <row r="4245" spans="1:10">
      <c r="A4245" s="259"/>
      <c r="B4245" s="259"/>
      <c r="C4245" s="259"/>
      <c r="D4245" s="259"/>
      <c r="E4245" s="259"/>
      <c r="F4245" s="270"/>
      <c r="G4245" s="259"/>
      <c r="H4245" s="259"/>
      <c r="I4245" s="259"/>
      <c r="J4245" s="259"/>
    </row>
    <row r="4246" spans="1:10">
      <c r="A4246" s="259"/>
      <c r="B4246" s="259"/>
      <c r="C4246" s="259"/>
      <c r="D4246" s="259"/>
      <c r="E4246" s="259"/>
      <c r="F4246" s="270"/>
      <c r="G4246" s="259"/>
      <c r="H4246" s="259"/>
      <c r="I4246" s="259"/>
      <c r="J4246" s="259"/>
    </row>
    <row r="4247" spans="1:10">
      <c r="A4247" s="259"/>
      <c r="B4247" s="259"/>
      <c r="C4247" s="259"/>
      <c r="D4247" s="259"/>
      <c r="E4247" s="259"/>
      <c r="F4247" s="270"/>
      <c r="G4247" s="259"/>
      <c r="H4247" s="259"/>
      <c r="I4247" s="259"/>
      <c r="J4247" s="259"/>
    </row>
    <row r="4248" spans="1:10">
      <c r="A4248" s="259"/>
      <c r="B4248" s="259"/>
      <c r="C4248" s="259"/>
      <c r="D4248" s="259"/>
      <c r="E4248" s="259"/>
      <c r="F4248" s="270"/>
      <c r="G4248" s="259"/>
      <c r="H4248" s="259"/>
      <c r="I4248" s="259"/>
      <c r="J4248" s="259"/>
    </row>
    <row r="4249" spans="1:10">
      <c r="A4249" s="259"/>
      <c r="B4249" s="259"/>
      <c r="C4249" s="259"/>
      <c r="D4249" s="259"/>
      <c r="E4249" s="259"/>
      <c r="F4249" s="270"/>
      <c r="G4249" s="259"/>
      <c r="H4249" s="259"/>
      <c r="I4249" s="259"/>
      <c r="J4249" s="259"/>
    </row>
    <row r="4250" spans="1:10">
      <c r="A4250" s="259"/>
      <c r="B4250" s="259"/>
      <c r="C4250" s="259"/>
      <c r="D4250" s="259"/>
      <c r="E4250" s="259"/>
      <c r="F4250" s="270"/>
      <c r="G4250" s="259"/>
      <c r="H4250" s="259"/>
      <c r="I4250" s="259"/>
      <c r="J4250" s="259"/>
    </row>
    <row r="4251" spans="1:10">
      <c r="A4251" s="259"/>
      <c r="B4251" s="259"/>
      <c r="C4251" s="259"/>
      <c r="D4251" s="259"/>
      <c r="E4251" s="259"/>
      <c r="F4251" s="270"/>
      <c r="G4251" s="259"/>
      <c r="H4251" s="259"/>
      <c r="I4251" s="259"/>
      <c r="J4251" s="259"/>
    </row>
    <row r="4252" spans="1:10">
      <c r="A4252" s="259"/>
      <c r="B4252" s="259"/>
      <c r="C4252" s="259"/>
      <c r="D4252" s="259"/>
      <c r="E4252" s="259"/>
      <c r="F4252" s="270"/>
      <c r="G4252" s="259"/>
      <c r="H4252" s="259"/>
      <c r="I4252" s="259"/>
      <c r="J4252" s="259"/>
    </row>
    <row r="4253" spans="1:10">
      <c r="A4253" s="259"/>
      <c r="B4253" s="259"/>
      <c r="C4253" s="259"/>
      <c r="D4253" s="259"/>
      <c r="E4253" s="259"/>
      <c r="F4253" s="270"/>
      <c r="G4253" s="259"/>
      <c r="H4253" s="259"/>
      <c r="I4253" s="259"/>
      <c r="J4253" s="259"/>
    </row>
    <row r="4254" spans="1:10">
      <c r="A4254" s="259"/>
      <c r="B4254" s="259"/>
      <c r="C4254" s="259"/>
      <c r="D4254" s="259"/>
      <c r="E4254" s="259"/>
      <c r="F4254" s="270"/>
      <c r="G4254" s="259"/>
      <c r="H4254" s="259"/>
      <c r="I4254" s="259"/>
      <c r="J4254" s="259"/>
    </row>
    <row r="4255" spans="1:10">
      <c r="A4255" s="259"/>
      <c r="B4255" s="259"/>
      <c r="C4255" s="259"/>
      <c r="D4255" s="259"/>
      <c r="E4255" s="259"/>
      <c r="F4255" s="270"/>
      <c r="G4255" s="259"/>
      <c r="H4255" s="259"/>
      <c r="I4255" s="259"/>
      <c r="J4255" s="259"/>
    </row>
    <row r="4256" spans="1:10">
      <c r="A4256" s="259"/>
      <c r="B4256" s="259"/>
      <c r="C4256" s="259"/>
      <c r="D4256" s="259"/>
      <c r="E4256" s="259"/>
      <c r="F4256" s="270"/>
      <c r="G4256" s="259"/>
      <c r="H4256" s="259"/>
      <c r="I4256" s="259"/>
      <c r="J4256" s="259"/>
    </row>
    <row r="4257" spans="1:10">
      <c r="A4257" s="259"/>
      <c r="B4257" s="259"/>
      <c r="C4257" s="259"/>
      <c r="D4257" s="259"/>
      <c r="E4257" s="259"/>
      <c r="F4257" s="270"/>
      <c r="G4257" s="259"/>
      <c r="H4257" s="259"/>
      <c r="I4257" s="259"/>
      <c r="J4257" s="259"/>
    </row>
    <row r="4258" spans="1:10">
      <c r="A4258" s="259"/>
      <c r="B4258" s="259"/>
      <c r="C4258" s="259"/>
      <c r="D4258" s="259"/>
      <c r="E4258" s="259"/>
      <c r="F4258" s="270"/>
      <c r="G4258" s="259"/>
      <c r="H4258" s="259"/>
      <c r="I4258" s="259"/>
      <c r="J4258" s="259"/>
    </row>
    <row r="4259" spans="1:10">
      <c r="A4259" s="259"/>
      <c r="B4259" s="259"/>
      <c r="C4259" s="259"/>
      <c r="D4259" s="259"/>
      <c r="E4259" s="259"/>
      <c r="F4259" s="270"/>
      <c r="G4259" s="259"/>
      <c r="H4259" s="259"/>
      <c r="I4259" s="259"/>
      <c r="J4259" s="259"/>
    </row>
    <row r="4260" spans="1:10">
      <c r="A4260" s="259"/>
      <c r="B4260" s="259"/>
      <c r="C4260" s="259"/>
      <c r="D4260" s="259"/>
      <c r="E4260" s="259"/>
      <c r="F4260" s="270"/>
      <c r="G4260" s="259"/>
      <c r="H4260" s="259"/>
      <c r="I4260" s="259"/>
      <c r="J4260" s="259"/>
    </row>
    <row r="4261" spans="1:10">
      <c r="A4261" s="259"/>
      <c r="B4261" s="259"/>
      <c r="C4261" s="259"/>
      <c r="D4261" s="259"/>
      <c r="E4261" s="259"/>
      <c r="F4261" s="270"/>
      <c r="G4261" s="259"/>
      <c r="H4261" s="259"/>
      <c r="I4261" s="259"/>
      <c r="J4261" s="259"/>
    </row>
    <row r="4262" spans="1:10">
      <c r="A4262" s="259"/>
      <c r="B4262" s="259"/>
      <c r="C4262" s="259"/>
      <c r="D4262" s="259"/>
      <c r="E4262" s="259"/>
      <c r="F4262" s="270"/>
      <c r="G4262" s="259"/>
      <c r="H4262" s="259"/>
      <c r="I4262" s="259"/>
      <c r="J4262" s="259"/>
    </row>
    <row r="4263" spans="1:10">
      <c r="A4263" s="259"/>
      <c r="B4263" s="259"/>
      <c r="C4263" s="259"/>
      <c r="D4263" s="259"/>
      <c r="E4263" s="259"/>
      <c r="F4263" s="270"/>
      <c r="G4263" s="259"/>
      <c r="H4263" s="259"/>
      <c r="I4263" s="259"/>
      <c r="J4263" s="259"/>
    </row>
    <row r="4264" spans="1:10">
      <c r="A4264" s="259"/>
      <c r="B4264" s="259"/>
      <c r="C4264" s="259"/>
      <c r="D4264" s="259"/>
      <c r="E4264" s="259"/>
      <c r="F4264" s="270"/>
      <c r="G4264" s="259"/>
      <c r="H4264" s="259"/>
      <c r="I4264" s="259"/>
      <c r="J4264" s="259"/>
    </row>
    <row r="4265" spans="1:10">
      <c r="A4265" s="259"/>
      <c r="B4265" s="259"/>
      <c r="C4265" s="259"/>
      <c r="D4265" s="259"/>
      <c r="E4265" s="259"/>
      <c r="F4265" s="270"/>
      <c r="G4265" s="259"/>
      <c r="H4265" s="259"/>
      <c r="I4265" s="259"/>
      <c r="J4265" s="259"/>
    </row>
    <row r="4266" spans="1:10">
      <c r="A4266" s="259"/>
      <c r="B4266" s="259"/>
      <c r="C4266" s="259"/>
      <c r="D4266" s="259"/>
      <c r="E4266" s="259"/>
      <c r="F4266" s="270"/>
      <c r="G4266" s="259"/>
      <c r="H4266" s="259"/>
      <c r="I4266" s="259"/>
      <c r="J4266" s="259"/>
    </row>
    <row r="4267" spans="1:10">
      <c r="A4267" s="259"/>
      <c r="B4267" s="259"/>
      <c r="C4267" s="259"/>
      <c r="D4267" s="259"/>
      <c r="E4267" s="259"/>
      <c r="F4267" s="270"/>
      <c r="G4267" s="259"/>
      <c r="H4267" s="259"/>
      <c r="I4267" s="259"/>
      <c r="J4267" s="259"/>
    </row>
    <row r="4268" spans="1:10">
      <c r="A4268" s="259"/>
      <c r="B4268" s="259"/>
      <c r="C4268" s="259"/>
      <c r="D4268" s="259"/>
      <c r="E4268" s="259"/>
      <c r="F4268" s="270"/>
      <c r="G4268" s="259"/>
      <c r="H4268" s="259"/>
      <c r="I4268" s="259"/>
      <c r="J4268" s="259"/>
    </row>
    <row r="4269" spans="1:10">
      <c r="A4269" s="259"/>
      <c r="B4269" s="259"/>
      <c r="C4269" s="259"/>
      <c r="D4269" s="259"/>
      <c r="E4269" s="259"/>
      <c r="F4269" s="270"/>
      <c r="G4269" s="259"/>
      <c r="H4269" s="259"/>
      <c r="I4269" s="259"/>
      <c r="J4269" s="259"/>
    </row>
    <row r="4270" spans="1:10">
      <c r="A4270" s="259"/>
      <c r="B4270" s="259"/>
      <c r="C4270" s="259"/>
      <c r="D4270" s="259"/>
      <c r="E4270" s="259"/>
      <c r="F4270" s="270"/>
      <c r="G4270" s="259"/>
      <c r="H4270" s="259"/>
      <c r="I4270" s="259"/>
      <c r="J4270" s="259"/>
    </row>
    <row r="4271" spans="1:10">
      <c r="A4271" s="259"/>
      <c r="B4271" s="259"/>
      <c r="C4271" s="259"/>
      <c r="D4271" s="259"/>
      <c r="E4271" s="259"/>
      <c r="F4271" s="270"/>
      <c r="G4271" s="259"/>
      <c r="H4271" s="259"/>
      <c r="I4271" s="259"/>
      <c r="J4271" s="259"/>
    </row>
    <row r="4272" spans="1:10">
      <c r="A4272" s="259"/>
      <c r="B4272" s="259"/>
      <c r="C4272" s="259"/>
      <c r="D4272" s="259"/>
      <c r="E4272" s="259"/>
      <c r="F4272" s="270"/>
      <c r="G4272" s="259"/>
      <c r="H4272" s="259"/>
      <c r="I4272" s="259"/>
      <c r="J4272" s="259"/>
    </row>
    <row r="4273" spans="1:10">
      <c r="A4273" s="259"/>
      <c r="B4273" s="259"/>
      <c r="C4273" s="259"/>
      <c r="D4273" s="259"/>
      <c r="E4273" s="259"/>
      <c r="F4273" s="270"/>
      <c r="G4273" s="259"/>
      <c r="H4273" s="259"/>
      <c r="I4273" s="259"/>
      <c r="J4273" s="259"/>
    </row>
    <row r="4274" spans="1:10">
      <c r="A4274" s="259"/>
      <c r="B4274" s="259"/>
      <c r="C4274" s="259"/>
      <c r="D4274" s="259"/>
      <c r="E4274" s="259"/>
      <c r="F4274" s="270"/>
      <c r="G4274" s="259"/>
      <c r="H4274" s="259"/>
      <c r="I4274" s="259"/>
      <c r="J4274" s="259"/>
    </row>
    <row r="4275" spans="1:10">
      <c r="A4275" s="259"/>
      <c r="B4275" s="259"/>
      <c r="C4275" s="259"/>
      <c r="D4275" s="259"/>
      <c r="E4275" s="259"/>
      <c r="F4275" s="270"/>
      <c r="G4275" s="259"/>
      <c r="H4275" s="259"/>
      <c r="I4275" s="259"/>
      <c r="J4275" s="259"/>
    </row>
    <row r="4276" spans="1:10">
      <c r="A4276" s="259"/>
      <c r="B4276" s="259"/>
      <c r="C4276" s="259"/>
      <c r="D4276" s="259"/>
      <c r="E4276" s="259"/>
      <c r="F4276" s="270"/>
      <c r="G4276" s="259"/>
      <c r="H4276" s="259"/>
      <c r="I4276" s="259"/>
      <c r="J4276" s="259"/>
    </row>
    <row r="4277" spans="1:10">
      <c r="A4277" s="259"/>
      <c r="B4277" s="259"/>
      <c r="C4277" s="259"/>
      <c r="D4277" s="259"/>
      <c r="E4277" s="259"/>
      <c r="F4277" s="270"/>
      <c r="G4277" s="259"/>
      <c r="H4277" s="259"/>
      <c r="I4277" s="259"/>
      <c r="J4277" s="259"/>
    </row>
    <row r="4278" spans="1:10">
      <c r="A4278" s="259"/>
      <c r="B4278" s="259"/>
      <c r="C4278" s="259"/>
      <c r="D4278" s="259"/>
      <c r="E4278" s="259"/>
      <c r="F4278" s="270"/>
      <c r="G4278" s="259"/>
      <c r="H4278" s="259"/>
      <c r="I4278" s="259"/>
      <c r="J4278" s="259"/>
    </row>
    <row r="4279" spans="1:10">
      <c r="A4279" s="259"/>
      <c r="B4279" s="259"/>
      <c r="C4279" s="259"/>
      <c r="D4279" s="259"/>
      <c r="E4279" s="259"/>
      <c r="F4279" s="270"/>
      <c r="G4279" s="259"/>
      <c r="H4279" s="259"/>
      <c r="I4279" s="259"/>
      <c r="J4279" s="259"/>
    </row>
    <row r="4280" spans="1:10">
      <c r="A4280" s="259"/>
      <c r="B4280" s="259"/>
      <c r="C4280" s="259"/>
      <c r="D4280" s="259"/>
      <c r="E4280" s="259"/>
      <c r="F4280" s="270"/>
      <c r="G4280" s="259"/>
      <c r="H4280" s="259"/>
      <c r="I4280" s="259"/>
      <c r="J4280" s="259"/>
    </row>
    <row r="4281" spans="1:10">
      <c r="A4281" s="259"/>
      <c r="B4281" s="259"/>
      <c r="C4281" s="259"/>
      <c r="D4281" s="259"/>
      <c r="E4281" s="259"/>
      <c r="F4281" s="270"/>
      <c r="G4281" s="259"/>
      <c r="H4281" s="259"/>
      <c r="I4281" s="259"/>
      <c r="J4281" s="259"/>
    </row>
    <row r="4282" spans="1:10">
      <c r="A4282" s="259"/>
      <c r="B4282" s="259"/>
      <c r="C4282" s="259"/>
      <c r="D4282" s="259"/>
      <c r="E4282" s="259"/>
      <c r="F4282" s="270"/>
      <c r="G4282" s="259"/>
      <c r="H4282" s="259"/>
      <c r="I4282" s="259"/>
      <c r="J4282" s="259"/>
    </row>
    <row r="4283" spans="1:10">
      <c r="A4283" s="259"/>
      <c r="B4283" s="259"/>
      <c r="C4283" s="259"/>
      <c r="D4283" s="259"/>
      <c r="E4283" s="259"/>
      <c r="F4283" s="270"/>
      <c r="G4283" s="259"/>
      <c r="H4283" s="259"/>
      <c r="I4283" s="259"/>
      <c r="J4283" s="259"/>
    </row>
    <row r="4284" spans="1:10">
      <c r="A4284" s="259"/>
      <c r="B4284" s="259"/>
      <c r="C4284" s="259"/>
      <c r="D4284" s="259"/>
      <c r="E4284" s="259"/>
      <c r="F4284" s="270"/>
      <c r="G4284" s="259"/>
      <c r="H4284" s="259"/>
      <c r="I4284" s="259"/>
      <c r="J4284" s="259"/>
    </row>
    <row r="4285" spans="1:10">
      <c r="A4285" s="259"/>
      <c r="B4285" s="259"/>
      <c r="C4285" s="259"/>
      <c r="D4285" s="259"/>
      <c r="E4285" s="259"/>
      <c r="F4285" s="270"/>
      <c r="G4285" s="259"/>
      <c r="H4285" s="259"/>
      <c r="I4285" s="259"/>
      <c r="J4285" s="259"/>
    </row>
    <row r="4286" spans="1:10">
      <c r="A4286" s="259"/>
      <c r="B4286" s="259"/>
      <c r="C4286" s="259"/>
      <c r="D4286" s="259"/>
      <c r="E4286" s="259"/>
      <c r="F4286" s="270"/>
      <c r="G4286" s="259"/>
      <c r="H4286" s="259"/>
      <c r="I4286" s="259"/>
      <c r="J4286" s="259"/>
    </row>
    <row r="4287" spans="1:10">
      <c r="A4287" s="259"/>
      <c r="B4287" s="259"/>
      <c r="C4287" s="259"/>
      <c r="D4287" s="259"/>
      <c r="E4287" s="259"/>
      <c r="F4287" s="270"/>
      <c r="G4287" s="259"/>
      <c r="H4287" s="259"/>
      <c r="I4287" s="259"/>
      <c r="J4287" s="259"/>
    </row>
    <row r="4288" spans="1:10">
      <c r="A4288" s="259"/>
      <c r="B4288" s="259"/>
      <c r="C4288" s="259"/>
      <c r="D4288" s="259"/>
      <c r="E4288" s="259"/>
      <c r="F4288" s="270"/>
      <c r="G4288" s="259"/>
      <c r="H4288" s="259"/>
      <c r="I4288" s="259"/>
      <c r="J4288" s="259"/>
    </row>
    <row r="4289" spans="1:10">
      <c r="A4289" s="259"/>
      <c r="B4289" s="259"/>
      <c r="C4289" s="259"/>
      <c r="D4289" s="259"/>
      <c r="E4289" s="259"/>
      <c r="F4289" s="270"/>
      <c r="G4289" s="259"/>
      <c r="H4289" s="259"/>
      <c r="I4289" s="259"/>
      <c r="J4289" s="259"/>
    </row>
    <row r="4290" spans="1:10">
      <c r="A4290" s="259"/>
      <c r="B4290" s="259"/>
      <c r="C4290" s="259"/>
      <c r="D4290" s="259"/>
      <c r="E4290" s="259"/>
      <c r="F4290" s="270"/>
      <c r="G4290" s="259"/>
      <c r="H4290" s="259"/>
      <c r="I4290" s="259"/>
      <c r="J4290" s="259"/>
    </row>
    <row r="4291" spans="1:10">
      <c r="A4291" s="259"/>
      <c r="B4291" s="259"/>
      <c r="C4291" s="259"/>
      <c r="D4291" s="259"/>
      <c r="E4291" s="259"/>
      <c r="F4291" s="270"/>
      <c r="G4291" s="259"/>
      <c r="H4291" s="259"/>
      <c r="I4291" s="259"/>
      <c r="J4291" s="259"/>
    </row>
    <row r="4292" spans="1:10">
      <c r="A4292" s="259"/>
      <c r="B4292" s="259"/>
      <c r="C4292" s="259"/>
      <c r="D4292" s="259"/>
      <c r="E4292" s="259"/>
      <c r="F4292" s="270"/>
      <c r="G4292" s="259"/>
      <c r="H4292" s="259"/>
      <c r="I4292" s="259"/>
      <c r="J4292" s="259"/>
    </row>
    <row r="4293" spans="1:10">
      <c r="A4293" s="259"/>
      <c r="B4293" s="259"/>
      <c r="C4293" s="259"/>
      <c r="D4293" s="259"/>
      <c r="E4293" s="259"/>
      <c r="F4293" s="270"/>
      <c r="G4293" s="259"/>
      <c r="H4293" s="259"/>
      <c r="I4293" s="259"/>
      <c r="J4293" s="259"/>
    </row>
    <row r="4294" spans="1:10">
      <c r="A4294" s="259"/>
      <c r="B4294" s="259"/>
      <c r="C4294" s="259"/>
      <c r="D4294" s="259"/>
      <c r="E4294" s="259"/>
      <c r="F4294" s="270"/>
      <c r="G4294" s="259"/>
      <c r="H4294" s="259"/>
      <c r="I4294" s="259"/>
      <c r="J4294" s="259"/>
    </row>
    <row r="4295" spans="1:10">
      <c r="A4295" s="259"/>
      <c r="B4295" s="259"/>
      <c r="C4295" s="259"/>
      <c r="D4295" s="259"/>
      <c r="E4295" s="259"/>
      <c r="F4295" s="270"/>
      <c r="G4295" s="259"/>
      <c r="H4295" s="259"/>
      <c r="I4295" s="259"/>
      <c r="J4295" s="259"/>
    </row>
    <row r="4296" spans="1:10">
      <c r="A4296" s="259"/>
      <c r="B4296" s="259"/>
      <c r="C4296" s="259"/>
      <c r="D4296" s="259"/>
      <c r="E4296" s="259"/>
      <c r="F4296" s="270"/>
      <c r="G4296" s="259"/>
      <c r="H4296" s="259"/>
      <c r="I4296" s="259"/>
      <c r="J4296" s="259"/>
    </row>
    <row r="4297" spans="1:10">
      <c r="A4297" s="259"/>
      <c r="B4297" s="259"/>
      <c r="C4297" s="259"/>
      <c r="D4297" s="259"/>
      <c r="E4297" s="259"/>
      <c r="F4297" s="270"/>
      <c r="G4297" s="259"/>
      <c r="H4297" s="259"/>
      <c r="I4297" s="259"/>
      <c r="J4297" s="259"/>
    </row>
    <row r="4298" spans="1:10">
      <c r="A4298" s="259"/>
      <c r="B4298" s="259"/>
      <c r="C4298" s="259"/>
      <c r="D4298" s="259"/>
      <c r="E4298" s="259"/>
      <c r="F4298" s="270"/>
      <c r="G4298" s="259"/>
      <c r="H4298" s="259"/>
      <c r="I4298" s="259"/>
      <c r="J4298" s="259"/>
    </row>
    <row r="4299" spans="1:10">
      <c r="A4299" s="259"/>
      <c r="B4299" s="259"/>
      <c r="C4299" s="259"/>
      <c r="D4299" s="259"/>
      <c r="E4299" s="259"/>
      <c r="F4299" s="270"/>
      <c r="G4299" s="259"/>
      <c r="H4299" s="259"/>
      <c r="I4299" s="259"/>
      <c r="J4299" s="259"/>
    </row>
    <row r="4300" spans="1:10">
      <c r="A4300" s="259"/>
      <c r="B4300" s="259"/>
      <c r="C4300" s="259"/>
      <c r="D4300" s="259"/>
      <c r="E4300" s="259"/>
      <c r="F4300" s="270"/>
      <c r="G4300" s="259"/>
      <c r="H4300" s="259"/>
      <c r="I4300" s="259"/>
      <c r="J4300" s="259"/>
    </row>
    <row r="4301" spans="1:10">
      <c r="A4301" s="259"/>
      <c r="B4301" s="259"/>
      <c r="C4301" s="259"/>
      <c r="D4301" s="259"/>
      <c r="E4301" s="259"/>
      <c r="F4301" s="270"/>
      <c r="G4301" s="259"/>
      <c r="H4301" s="259"/>
      <c r="I4301" s="259"/>
      <c r="J4301" s="259"/>
    </row>
    <row r="4302" spans="1:10">
      <c r="A4302" s="259"/>
      <c r="B4302" s="259"/>
      <c r="C4302" s="259"/>
      <c r="D4302" s="259"/>
      <c r="E4302" s="259"/>
      <c r="F4302" s="270"/>
      <c r="G4302" s="259"/>
      <c r="H4302" s="259"/>
      <c r="I4302" s="259"/>
      <c r="J4302" s="259"/>
    </row>
    <row r="4303" spans="1:10">
      <c r="A4303" s="259"/>
      <c r="B4303" s="259"/>
      <c r="C4303" s="259"/>
      <c r="D4303" s="259"/>
      <c r="E4303" s="259"/>
      <c r="F4303" s="270"/>
      <c r="G4303" s="259"/>
      <c r="H4303" s="259"/>
      <c r="I4303" s="259"/>
      <c r="J4303" s="259"/>
    </row>
    <row r="4304" spans="1:10">
      <c r="A4304" s="259"/>
      <c r="B4304" s="259"/>
      <c r="C4304" s="259"/>
      <c r="D4304" s="259"/>
      <c r="E4304" s="259"/>
      <c r="F4304" s="270"/>
      <c r="G4304" s="259"/>
      <c r="H4304" s="259"/>
      <c r="I4304" s="259"/>
      <c r="J4304" s="259"/>
    </row>
    <row r="4305" spans="1:10">
      <c r="A4305" s="259"/>
      <c r="B4305" s="259"/>
      <c r="C4305" s="259"/>
      <c r="D4305" s="259"/>
      <c r="E4305" s="259"/>
      <c r="F4305" s="270"/>
      <c r="G4305" s="259"/>
      <c r="H4305" s="259"/>
      <c r="I4305" s="259"/>
      <c r="J4305" s="259"/>
    </row>
    <row r="4306" spans="1:10">
      <c r="A4306" s="259"/>
      <c r="B4306" s="259"/>
      <c r="C4306" s="259"/>
      <c r="D4306" s="259"/>
      <c r="E4306" s="259"/>
      <c r="F4306" s="270"/>
      <c r="G4306" s="259"/>
      <c r="H4306" s="259"/>
      <c r="I4306" s="259"/>
      <c r="J4306" s="259"/>
    </row>
    <row r="4307" spans="1:10">
      <c r="A4307" s="259"/>
      <c r="B4307" s="259"/>
      <c r="C4307" s="259"/>
      <c r="D4307" s="259"/>
      <c r="E4307" s="259"/>
      <c r="F4307" s="270"/>
      <c r="G4307" s="259"/>
      <c r="H4307" s="259"/>
      <c r="I4307" s="259"/>
      <c r="J4307" s="259"/>
    </row>
    <row r="4308" spans="1:10">
      <c r="A4308" s="259"/>
      <c r="B4308" s="259"/>
      <c r="C4308" s="259"/>
      <c r="D4308" s="259"/>
      <c r="E4308" s="259"/>
      <c r="F4308" s="270"/>
      <c r="G4308" s="259"/>
      <c r="H4308" s="259"/>
      <c r="I4308" s="259"/>
      <c r="J4308" s="259"/>
    </row>
    <row r="4309" spans="1:10">
      <c r="A4309" s="259"/>
      <c r="B4309" s="259"/>
      <c r="C4309" s="259"/>
      <c r="D4309" s="259"/>
      <c r="E4309" s="259"/>
      <c r="F4309" s="270"/>
      <c r="G4309" s="259"/>
      <c r="H4309" s="259"/>
      <c r="I4309" s="259"/>
      <c r="J4309" s="259"/>
    </row>
    <row r="4310" spans="1:10">
      <c r="A4310" s="259"/>
      <c r="B4310" s="259"/>
      <c r="C4310" s="259"/>
      <c r="D4310" s="259"/>
      <c r="E4310" s="259"/>
      <c r="F4310" s="270"/>
      <c r="G4310" s="259"/>
      <c r="H4310" s="259"/>
      <c r="I4310" s="259"/>
      <c r="J4310" s="259"/>
    </row>
    <row r="4311" spans="1:10">
      <c r="A4311" s="259"/>
      <c r="B4311" s="259"/>
      <c r="C4311" s="259"/>
      <c r="D4311" s="259"/>
      <c r="E4311" s="259"/>
      <c r="F4311" s="270"/>
      <c r="G4311" s="259"/>
      <c r="H4311" s="259"/>
      <c r="I4311" s="259"/>
      <c r="J4311" s="259"/>
    </row>
    <row r="4312" spans="1:10">
      <c r="A4312" s="259"/>
      <c r="B4312" s="259"/>
      <c r="C4312" s="259"/>
      <c r="D4312" s="259"/>
      <c r="E4312" s="259"/>
      <c r="F4312" s="270"/>
      <c r="G4312" s="259"/>
      <c r="H4312" s="259"/>
      <c r="I4312" s="259"/>
      <c r="J4312" s="259"/>
    </row>
    <row r="4313" spans="1:10">
      <c r="A4313" s="259"/>
      <c r="B4313" s="259"/>
      <c r="C4313" s="259"/>
      <c r="D4313" s="259"/>
      <c r="E4313" s="259"/>
      <c r="F4313" s="270"/>
      <c r="G4313" s="259"/>
      <c r="H4313" s="259"/>
      <c r="I4313" s="259"/>
      <c r="J4313" s="259"/>
    </row>
    <row r="4314" spans="1:10">
      <c r="A4314" s="259"/>
      <c r="B4314" s="259"/>
      <c r="C4314" s="259"/>
      <c r="D4314" s="259"/>
      <c r="E4314" s="259"/>
      <c r="F4314" s="270"/>
      <c r="G4314" s="259"/>
      <c r="H4314" s="259"/>
      <c r="I4314" s="259"/>
      <c r="J4314" s="259"/>
    </row>
    <row r="4315" spans="1:10">
      <c r="A4315" s="259"/>
      <c r="B4315" s="259"/>
      <c r="C4315" s="259"/>
      <c r="D4315" s="259"/>
      <c r="E4315" s="259"/>
      <c r="F4315" s="270"/>
      <c r="G4315" s="259"/>
      <c r="H4315" s="259"/>
      <c r="I4315" s="259"/>
      <c r="J4315" s="259"/>
    </row>
    <row r="4316" spans="1:10">
      <c r="A4316" s="259"/>
      <c r="B4316" s="259"/>
      <c r="C4316" s="259"/>
      <c r="D4316" s="259"/>
      <c r="E4316" s="259"/>
      <c r="F4316" s="270"/>
      <c r="G4316" s="259"/>
      <c r="H4316" s="259"/>
      <c r="I4316" s="259"/>
      <c r="J4316" s="259"/>
    </row>
    <row r="4317" spans="1:10">
      <c r="A4317" s="259"/>
      <c r="B4317" s="259"/>
      <c r="C4317" s="259"/>
      <c r="D4317" s="259"/>
      <c r="E4317" s="259"/>
      <c r="F4317" s="270"/>
      <c r="G4317" s="259"/>
      <c r="H4317" s="259"/>
      <c r="I4317" s="259"/>
      <c r="J4317" s="259"/>
    </row>
    <row r="4318" spans="1:10">
      <c r="A4318" s="259"/>
      <c r="B4318" s="259"/>
      <c r="C4318" s="259"/>
      <c r="D4318" s="259"/>
      <c r="E4318" s="259"/>
      <c r="F4318" s="270"/>
      <c r="G4318" s="259"/>
      <c r="H4318" s="259"/>
      <c r="I4318" s="259"/>
      <c r="J4318" s="259"/>
    </row>
    <row r="4319" spans="1:10">
      <c r="A4319" s="259"/>
      <c r="B4319" s="259"/>
      <c r="C4319" s="259"/>
      <c r="D4319" s="259"/>
      <c r="E4319" s="259"/>
      <c r="F4319" s="270"/>
      <c r="G4319" s="259"/>
      <c r="H4319" s="259"/>
      <c r="I4319" s="259"/>
      <c r="J4319" s="259"/>
    </row>
    <row r="4320" spans="1:10">
      <c r="A4320" s="259"/>
      <c r="B4320" s="259"/>
      <c r="C4320" s="259"/>
      <c r="D4320" s="259"/>
      <c r="E4320" s="259"/>
      <c r="F4320" s="270"/>
      <c r="G4320" s="259"/>
      <c r="H4320" s="259"/>
      <c r="I4320" s="259"/>
      <c r="J4320" s="259"/>
    </row>
    <row r="4321" spans="1:10">
      <c r="A4321" s="259"/>
      <c r="B4321" s="259"/>
      <c r="C4321" s="259"/>
      <c r="D4321" s="259"/>
      <c r="E4321" s="259"/>
      <c r="F4321" s="270"/>
      <c r="G4321" s="259"/>
      <c r="H4321" s="259"/>
      <c r="I4321" s="259"/>
      <c r="J4321" s="259"/>
    </row>
    <row r="4322" spans="1:10">
      <c r="A4322" s="259"/>
      <c r="B4322" s="259"/>
      <c r="C4322" s="259"/>
      <c r="D4322" s="259"/>
      <c r="E4322" s="259"/>
      <c r="F4322" s="270"/>
      <c r="G4322" s="259"/>
      <c r="H4322" s="259"/>
      <c r="I4322" s="259"/>
      <c r="J4322" s="259"/>
    </row>
    <row r="4323" spans="1:10">
      <c r="A4323" s="259"/>
      <c r="B4323" s="259"/>
      <c r="C4323" s="259"/>
      <c r="D4323" s="259"/>
      <c r="E4323" s="259"/>
      <c r="F4323" s="270"/>
      <c r="G4323" s="259"/>
      <c r="H4323" s="259"/>
      <c r="I4323" s="259"/>
      <c r="J4323" s="259"/>
    </row>
    <row r="4324" spans="1:10">
      <c r="A4324" s="259"/>
      <c r="B4324" s="259"/>
      <c r="C4324" s="259"/>
      <c r="D4324" s="259"/>
      <c r="E4324" s="259"/>
      <c r="F4324" s="270"/>
      <c r="G4324" s="259"/>
      <c r="H4324" s="259"/>
      <c r="I4324" s="259"/>
      <c r="J4324" s="259"/>
    </row>
    <row r="4325" spans="1:10">
      <c r="A4325" s="259"/>
      <c r="B4325" s="259"/>
      <c r="C4325" s="259"/>
      <c r="D4325" s="259"/>
      <c r="E4325" s="259"/>
      <c r="F4325" s="270"/>
      <c r="G4325" s="259"/>
      <c r="H4325" s="259"/>
      <c r="I4325" s="259"/>
      <c r="J4325" s="259"/>
    </row>
    <row r="4326" spans="1:10">
      <c r="A4326" s="259"/>
      <c r="B4326" s="259"/>
      <c r="C4326" s="259"/>
      <c r="D4326" s="259"/>
      <c r="E4326" s="259"/>
      <c r="F4326" s="270"/>
      <c r="G4326" s="259"/>
      <c r="H4326" s="259"/>
      <c r="I4326" s="259"/>
      <c r="J4326" s="259"/>
    </row>
    <row r="4327" spans="1:10">
      <c r="A4327" s="259"/>
      <c r="B4327" s="259"/>
      <c r="C4327" s="259"/>
      <c r="D4327" s="259"/>
      <c r="E4327" s="259"/>
      <c r="F4327" s="270"/>
      <c r="G4327" s="259"/>
      <c r="H4327" s="259"/>
      <c r="I4327" s="259"/>
      <c r="J4327" s="259"/>
    </row>
    <row r="4328" spans="1:10">
      <c r="A4328" s="259"/>
      <c r="B4328" s="259"/>
      <c r="C4328" s="259"/>
      <c r="D4328" s="259"/>
      <c r="E4328" s="259"/>
      <c r="F4328" s="270"/>
      <c r="G4328" s="259"/>
      <c r="H4328" s="259"/>
      <c r="I4328" s="259"/>
      <c r="J4328" s="259"/>
    </row>
    <row r="4329" spans="1:10">
      <c r="A4329" s="259"/>
      <c r="B4329" s="259"/>
      <c r="C4329" s="259"/>
      <c r="D4329" s="259"/>
      <c r="E4329" s="259"/>
      <c r="F4329" s="270"/>
      <c r="G4329" s="259"/>
      <c r="H4329" s="259"/>
      <c r="I4329" s="259"/>
      <c r="J4329" s="259"/>
    </row>
    <row r="4330" spans="1:10">
      <c r="A4330" s="259"/>
      <c r="B4330" s="259"/>
      <c r="C4330" s="259"/>
      <c r="D4330" s="259"/>
      <c r="E4330" s="259"/>
      <c r="F4330" s="270"/>
      <c r="G4330" s="259"/>
      <c r="H4330" s="259"/>
      <c r="I4330" s="259"/>
      <c r="J4330" s="259"/>
    </row>
    <row r="4331" spans="1:10">
      <c r="A4331" s="259"/>
      <c r="B4331" s="259"/>
      <c r="C4331" s="259"/>
      <c r="D4331" s="259"/>
      <c r="E4331" s="259"/>
      <c r="F4331" s="270"/>
      <c r="G4331" s="259"/>
      <c r="H4331" s="259"/>
      <c r="I4331" s="259"/>
      <c r="J4331" s="259"/>
    </row>
    <row r="4332" spans="1:10">
      <c r="A4332" s="259"/>
      <c r="B4332" s="259"/>
      <c r="C4332" s="259"/>
      <c r="D4332" s="259"/>
      <c r="E4332" s="259"/>
      <c r="F4332" s="270"/>
      <c r="G4332" s="259"/>
      <c r="H4332" s="259"/>
      <c r="I4332" s="259"/>
      <c r="J4332" s="259"/>
    </row>
    <row r="4333" spans="1:10">
      <c r="A4333" s="259"/>
      <c r="B4333" s="259"/>
      <c r="C4333" s="259"/>
      <c r="D4333" s="259"/>
      <c r="E4333" s="259"/>
      <c r="F4333" s="270"/>
      <c r="G4333" s="259"/>
      <c r="H4333" s="259"/>
      <c r="I4333" s="259"/>
      <c r="J4333" s="259"/>
    </row>
    <row r="4334" spans="1:10">
      <c r="A4334" s="259"/>
      <c r="B4334" s="259"/>
      <c r="C4334" s="259"/>
      <c r="D4334" s="259"/>
      <c r="E4334" s="259"/>
      <c r="F4334" s="270"/>
      <c r="G4334" s="259"/>
      <c r="H4334" s="259"/>
      <c r="I4334" s="259"/>
      <c r="J4334" s="259"/>
    </row>
    <row r="4335" spans="1:10">
      <c r="A4335" s="259"/>
      <c r="B4335" s="259"/>
      <c r="C4335" s="259"/>
      <c r="D4335" s="259"/>
      <c r="E4335" s="259"/>
      <c r="F4335" s="270"/>
      <c r="G4335" s="259"/>
      <c r="H4335" s="259"/>
      <c r="I4335" s="259"/>
      <c r="J4335" s="259"/>
    </row>
    <row r="4336" spans="1:10">
      <c r="A4336" s="259"/>
      <c r="B4336" s="259"/>
      <c r="C4336" s="259"/>
      <c r="D4336" s="259"/>
      <c r="E4336" s="259"/>
      <c r="F4336" s="270"/>
      <c r="G4336" s="259"/>
      <c r="H4336" s="259"/>
      <c r="I4336" s="259"/>
      <c r="J4336" s="259"/>
    </row>
    <row r="4337" spans="1:10">
      <c r="A4337" s="259"/>
      <c r="B4337" s="259"/>
      <c r="C4337" s="259"/>
      <c r="D4337" s="259"/>
      <c r="E4337" s="259"/>
      <c r="F4337" s="270"/>
      <c r="G4337" s="259"/>
      <c r="H4337" s="259"/>
      <c r="I4337" s="259"/>
      <c r="J4337" s="259"/>
    </row>
    <row r="4338" spans="1:10">
      <c r="A4338" s="259"/>
      <c r="B4338" s="259"/>
      <c r="C4338" s="259"/>
      <c r="D4338" s="259"/>
      <c r="E4338" s="259"/>
      <c r="F4338" s="270"/>
      <c r="G4338" s="259"/>
      <c r="H4338" s="259"/>
      <c r="I4338" s="259"/>
      <c r="J4338" s="259"/>
    </row>
    <row r="4339" spans="1:10">
      <c r="A4339" s="259"/>
      <c r="B4339" s="259"/>
      <c r="C4339" s="259"/>
      <c r="D4339" s="259"/>
      <c r="E4339" s="259"/>
      <c r="F4339" s="270"/>
      <c r="G4339" s="259"/>
      <c r="H4339" s="259"/>
      <c r="I4339" s="259"/>
      <c r="J4339" s="259"/>
    </row>
    <row r="4340" spans="1:10">
      <c r="A4340" s="259"/>
      <c r="B4340" s="259"/>
      <c r="C4340" s="259"/>
      <c r="D4340" s="259"/>
      <c r="E4340" s="259"/>
      <c r="F4340" s="270"/>
      <c r="G4340" s="259"/>
      <c r="H4340" s="259"/>
      <c r="I4340" s="259"/>
      <c r="J4340" s="259"/>
    </row>
    <row r="4341" spans="1:10">
      <c r="A4341" s="259"/>
      <c r="B4341" s="259"/>
      <c r="C4341" s="259"/>
      <c r="D4341" s="259"/>
      <c r="E4341" s="259"/>
      <c r="F4341" s="270"/>
      <c r="G4341" s="259"/>
      <c r="H4341" s="259"/>
      <c r="I4341" s="259"/>
      <c r="J4341" s="259"/>
    </row>
    <row r="4342" spans="1:10">
      <c r="A4342" s="259"/>
      <c r="B4342" s="259"/>
      <c r="C4342" s="259"/>
      <c r="D4342" s="259"/>
      <c r="E4342" s="259"/>
      <c r="F4342" s="270"/>
      <c r="G4342" s="259"/>
      <c r="H4342" s="259"/>
      <c r="I4342" s="259"/>
      <c r="J4342" s="259"/>
    </row>
    <row r="4343" spans="1:10">
      <c r="A4343" s="259"/>
      <c r="B4343" s="259"/>
      <c r="C4343" s="259"/>
      <c r="D4343" s="259"/>
      <c r="E4343" s="259"/>
      <c r="F4343" s="270"/>
      <c r="G4343" s="259"/>
      <c r="H4343" s="259"/>
      <c r="I4343" s="259"/>
      <c r="J4343" s="259"/>
    </row>
    <row r="4344" spans="1:10">
      <c r="A4344" s="259"/>
      <c r="B4344" s="259"/>
      <c r="C4344" s="259"/>
      <c r="D4344" s="259"/>
      <c r="E4344" s="259"/>
      <c r="F4344" s="270"/>
      <c r="G4344" s="259"/>
      <c r="H4344" s="259"/>
      <c r="I4344" s="259"/>
      <c r="J4344" s="259"/>
    </row>
    <row r="4345" spans="1:10">
      <c r="A4345" s="259"/>
      <c r="B4345" s="259"/>
      <c r="C4345" s="259"/>
      <c r="D4345" s="259"/>
      <c r="E4345" s="259"/>
      <c r="F4345" s="270"/>
      <c r="G4345" s="259"/>
      <c r="H4345" s="259"/>
      <c r="I4345" s="259"/>
      <c r="J4345" s="259"/>
    </row>
    <row r="4346" spans="1:10">
      <c r="A4346" s="259"/>
      <c r="B4346" s="259"/>
      <c r="C4346" s="259"/>
      <c r="D4346" s="259"/>
      <c r="E4346" s="259"/>
      <c r="F4346" s="270"/>
      <c r="G4346" s="259"/>
      <c r="H4346" s="259"/>
      <c r="I4346" s="259"/>
      <c r="J4346" s="259"/>
    </row>
    <row r="4347" spans="1:10">
      <c r="A4347" s="259"/>
      <c r="B4347" s="259"/>
      <c r="C4347" s="259"/>
      <c r="D4347" s="259"/>
      <c r="E4347" s="259"/>
      <c r="F4347" s="270"/>
      <c r="G4347" s="259"/>
      <c r="H4347" s="259"/>
      <c r="I4347" s="259"/>
      <c r="J4347" s="259"/>
    </row>
    <row r="4348" spans="1:10">
      <c r="A4348" s="259"/>
      <c r="B4348" s="259"/>
      <c r="C4348" s="259"/>
      <c r="D4348" s="259"/>
      <c r="E4348" s="259"/>
      <c r="F4348" s="270"/>
      <c r="G4348" s="259"/>
      <c r="H4348" s="259"/>
      <c r="I4348" s="259"/>
      <c r="J4348" s="259"/>
    </row>
    <row r="4349" spans="1:10">
      <c r="A4349" s="259"/>
      <c r="B4349" s="259"/>
      <c r="C4349" s="259"/>
      <c r="D4349" s="259"/>
      <c r="E4349" s="259"/>
      <c r="F4349" s="270"/>
      <c r="G4349" s="259"/>
      <c r="H4349" s="259"/>
      <c r="I4349" s="259"/>
      <c r="J4349" s="259"/>
    </row>
    <row r="4350" spans="1:10">
      <c r="A4350" s="259"/>
      <c r="B4350" s="259"/>
      <c r="C4350" s="259"/>
      <c r="D4350" s="259"/>
      <c r="E4350" s="259"/>
      <c r="F4350" s="270"/>
      <c r="G4350" s="259"/>
      <c r="H4350" s="259"/>
      <c r="I4350" s="259"/>
      <c r="J4350" s="259"/>
    </row>
    <row r="4351" spans="1:10">
      <c r="A4351" s="259"/>
      <c r="B4351" s="259"/>
      <c r="C4351" s="259"/>
      <c r="D4351" s="259"/>
      <c r="E4351" s="259"/>
      <c r="F4351" s="270"/>
      <c r="G4351" s="259"/>
      <c r="H4351" s="259"/>
      <c r="I4351" s="259"/>
      <c r="J4351" s="259"/>
    </row>
    <row r="4352" spans="1:10">
      <c r="A4352" s="259"/>
      <c r="B4352" s="259"/>
      <c r="C4352" s="259"/>
      <c r="D4352" s="259"/>
      <c r="E4352" s="259"/>
      <c r="F4352" s="270"/>
      <c r="G4352" s="259"/>
      <c r="H4352" s="259"/>
      <c r="I4352" s="259"/>
      <c r="J4352" s="259"/>
    </row>
    <row r="4353" spans="1:10">
      <c r="A4353" s="259"/>
      <c r="B4353" s="259"/>
      <c r="C4353" s="259"/>
      <c r="D4353" s="259"/>
      <c r="E4353" s="259"/>
      <c r="F4353" s="270"/>
      <c r="G4353" s="259"/>
      <c r="H4353" s="259"/>
      <c r="I4353" s="259"/>
      <c r="J4353" s="259"/>
    </row>
    <row r="4354" spans="1:10">
      <c r="A4354" s="259"/>
      <c r="B4354" s="259"/>
      <c r="C4354" s="259"/>
      <c r="D4354" s="259"/>
      <c r="E4354" s="259"/>
      <c r="F4354" s="270"/>
      <c r="G4354" s="259"/>
      <c r="H4354" s="259"/>
      <c r="I4354" s="259"/>
      <c r="J4354" s="259"/>
    </row>
    <row r="4355" spans="1:10">
      <c r="A4355" s="259"/>
      <c r="B4355" s="259"/>
      <c r="C4355" s="259"/>
      <c r="D4355" s="259"/>
      <c r="E4355" s="259"/>
      <c r="F4355" s="270"/>
      <c r="G4355" s="259"/>
      <c r="H4355" s="259"/>
      <c r="I4355" s="259"/>
      <c r="J4355" s="259"/>
    </row>
    <row r="4356" spans="1:10">
      <c r="A4356" s="259"/>
      <c r="B4356" s="259"/>
      <c r="C4356" s="259"/>
      <c r="D4356" s="259"/>
      <c r="E4356" s="259"/>
      <c r="F4356" s="270"/>
      <c r="G4356" s="259"/>
      <c r="H4356" s="259"/>
      <c r="I4356" s="259"/>
      <c r="J4356" s="259"/>
    </row>
    <row r="4357" spans="1:10">
      <c r="A4357" s="259"/>
      <c r="B4357" s="259"/>
      <c r="C4357" s="259"/>
      <c r="D4357" s="259"/>
      <c r="E4357" s="259"/>
      <c r="F4357" s="270"/>
      <c r="G4357" s="259"/>
      <c r="H4357" s="259"/>
      <c r="I4357" s="259"/>
      <c r="J4357" s="259"/>
    </row>
    <row r="4358" spans="1:10">
      <c r="A4358" s="259"/>
      <c r="B4358" s="259"/>
      <c r="C4358" s="259"/>
      <c r="D4358" s="259"/>
      <c r="E4358" s="259"/>
      <c r="F4358" s="270"/>
      <c r="G4358" s="259"/>
      <c r="H4358" s="259"/>
      <c r="I4358" s="259"/>
      <c r="J4358" s="259"/>
    </row>
    <row r="4359" spans="1:10">
      <c r="A4359" s="259"/>
      <c r="B4359" s="259"/>
      <c r="C4359" s="259"/>
      <c r="D4359" s="259"/>
      <c r="E4359" s="259"/>
      <c r="F4359" s="270"/>
      <c r="G4359" s="259"/>
      <c r="H4359" s="259"/>
      <c r="I4359" s="259"/>
      <c r="J4359" s="259"/>
    </row>
    <row r="4360" spans="1:10">
      <c r="A4360" s="259"/>
      <c r="B4360" s="259"/>
      <c r="C4360" s="259"/>
      <c r="D4360" s="259"/>
      <c r="E4360" s="259"/>
      <c r="F4360" s="270"/>
      <c r="G4360" s="259"/>
      <c r="H4360" s="259"/>
      <c r="I4360" s="259"/>
      <c r="J4360" s="259"/>
    </row>
    <row r="4361" spans="1:10">
      <c r="A4361" s="259"/>
      <c r="B4361" s="259"/>
      <c r="C4361" s="259"/>
      <c r="D4361" s="259"/>
      <c r="E4361" s="259"/>
      <c r="F4361" s="270"/>
      <c r="G4361" s="259"/>
      <c r="H4361" s="259"/>
      <c r="I4361" s="259"/>
      <c r="J4361" s="259"/>
    </row>
    <row r="4362" spans="1:10">
      <c r="A4362" s="259"/>
      <c r="B4362" s="259"/>
      <c r="C4362" s="259"/>
      <c r="D4362" s="259"/>
      <c r="E4362" s="259"/>
      <c r="F4362" s="270"/>
      <c r="G4362" s="259"/>
      <c r="H4362" s="259"/>
      <c r="I4362" s="259"/>
      <c r="J4362" s="259"/>
    </row>
    <row r="4363" spans="1:10">
      <c r="A4363" s="259"/>
      <c r="B4363" s="259"/>
      <c r="C4363" s="259"/>
      <c r="D4363" s="259"/>
      <c r="E4363" s="259"/>
      <c r="F4363" s="270"/>
      <c r="G4363" s="259"/>
      <c r="H4363" s="259"/>
      <c r="I4363" s="259"/>
      <c r="J4363" s="259"/>
    </row>
    <row r="4364" spans="1:10">
      <c r="A4364" s="259"/>
      <c r="B4364" s="259"/>
      <c r="C4364" s="259"/>
      <c r="D4364" s="259"/>
      <c r="E4364" s="259"/>
      <c r="F4364" s="270"/>
      <c r="G4364" s="259"/>
      <c r="H4364" s="259"/>
      <c r="I4364" s="259"/>
      <c r="J4364" s="259"/>
    </row>
    <row r="4365" spans="1:10">
      <c r="A4365" s="259"/>
      <c r="B4365" s="259"/>
      <c r="C4365" s="259"/>
      <c r="D4365" s="259"/>
      <c r="E4365" s="259"/>
      <c r="F4365" s="270"/>
      <c r="G4365" s="259"/>
      <c r="H4365" s="259"/>
      <c r="I4365" s="259"/>
      <c r="J4365" s="259"/>
    </row>
    <row r="4366" spans="1:10">
      <c r="A4366" s="259"/>
      <c r="B4366" s="259"/>
      <c r="C4366" s="259"/>
      <c r="D4366" s="259"/>
      <c r="E4366" s="259"/>
      <c r="F4366" s="270"/>
      <c r="G4366" s="259"/>
      <c r="H4366" s="259"/>
      <c r="I4366" s="259"/>
      <c r="J4366" s="259"/>
    </row>
    <row r="4367" spans="1:10">
      <c r="A4367" s="259"/>
      <c r="B4367" s="259"/>
      <c r="C4367" s="259"/>
      <c r="D4367" s="259"/>
      <c r="E4367" s="259"/>
      <c r="F4367" s="270"/>
      <c r="G4367" s="259"/>
      <c r="H4367" s="259"/>
      <c r="I4367" s="259"/>
      <c r="J4367" s="259"/>
    </row>
    <row r="4368" spans="1:10">
      <c r="A4368" s="259"/>
      <c r="B4368" s="259"/>
      <c r="C4368" s="259"/>
      <c r="D4368" s="259"/>
      <c r="E4368" s="259"/>
      <c r="F4368" s="270"/>
      <c r="G4368" s="259"/>
      <c r="H4368" s="259"/>
      <c r="I4368" s="259"/>
      <c r="J4368" s="259"/>
    </row>
    <row r="4369" spans="1:10">
      <c r="A4369" s="259"/>
      <c r="B4369" s="259"/>
      <c r="C4369" s="259"/>
      <c r="D4369" s="259"/>
      <c r="E4369" s="259"/>
      <c r="F4369" s="270"/>
      <c r="G4369" s="259"/>
      <c r="H4369" s="259"/>
      <c r="I4369" s="259"/>
      <c r="J4369" s="259"/>
    </row>
    <row r="4370" spans="1:10">
      <c r="A4370" s="259"/>
      <c r="B4370" s="259"/>
      <c r="C4370" s="259"/>
      <c r="D4370" s="259"/>
      <c r="E4370" s="259"/>
      <c r="F4370" s="270"/>
      <c r="G4370" s="259"/>
      <c r="H4370" s="259"/>
      <c r="I4370" s="259"/>
      <c r="J4370" s="259"/>
    </row>
    <row r="4371" spans="1:10">
      <c r="A4371" s="259"/>
      <c r="B4371" s="259"/>
      <c r="C4371" s="259"/>
      <c r="D4371" s="259"/>
      <c r="E4371" s="259"/>
      <c r="F4371" s="270"/>
      <c r="G4371" s="259"/>
      <c r="H4371" s="259"/>
      <c r="I4371" s="259"/>
      <c r="J4371" s="259"/>
    </row>
    <row r="4372" spans="1:10">
      <c r="A4372" s="259"/>
      <c r="B4372" s="259"/>
      <c r="C4372" s="259"/>
      <c r="D4372" s="259"/>
      <c r="E4372" s="259"/>
      <c r="F4372" s="270"/>
      <c r="G4372" s="259"/>
      <c r="H4372" s="259"/>
      <c r="I4372" s="259"/>
      <c r="J4372" s="259"/>
    </row>
    <row r="4373" spans="1:10">
      <c r="A4373" s="259"/>
      <c r="B4373" s="259"/>
      <c r="C4373" s="259"/>
      <c r="D4373" s="259"/>
      <c r="E4373" s="259"/>
      <c r="F4373" s="270"/>
      <c r="G4373" s="259"/>
      <c r="H4373" s="259"/>
      <c r="I4373" s="259"/>
      <c r="J4373" s="259"/>
    </row>
    <row r="4374" spans="1:10">
      <c r="A4374" s="259"/>
      <c r="B4374" s="259"/>
      <c r="C4374" s="259"/>
      <c r="D4374" s="259"/>
      <c r="E4374" s="259"/>
      <c r="F4374" s="270"/>
      <c r="G4374" s="259"/>
      <c r="H4374" s="259"/>
      <c r="I4374" s="259"/>
      <c r="J4374" s="259"/>
    </row>
    <row r="4375" spans="1:10">
      <c r="A4375" s="259"/>
      <c r="B4375" s="259"/>
      <c r="C4375" s="259"/>
      <c r="D4375" s="259"/>
      <c r="E4375" s="259"/>
      <c r="F4375" s="270"/>
      <c r="G4375" s="259"/>
      <c r="H4375" s="259"/>
      <c r="I4375" s="259"/>
      <c r="J4375" s="259"/>
    </row>
    <row r="4376" spans="1:10">
      <c r="A4376" s="259"/>
      <c r="B4376" s="259"/>
      <c r="C4376" s="259"/>
      <c r="D4376" s="259"/>
      <c r="E4376" s="259"/>
      <c r="F4376" s="270"/>
      <c r="G4376" s="259"/>
      <c r="H4376" s="259"/>
      <c r="I4376" s="259"/>
      <c r="J4376" s="259"/>
    </row>
    <row r="4377" spans="1:10">
      <c r="A4377" s="259"/>
      <c r="B4377" s="259"/>
      <c r="C4377" s="259"/>
      <c r="D4377" s="259"/>
      <c r="E4377" s="259"/>
      <c r="F4377" s="270"/>
      <c r="G4377" s="259"/>
      <c r="H4377" s="259"/>
      <c r="I4377" s="259"/>
      <c r="J4377" s="259"/>
    </row>
    <row r="4378" spans="1:10">
      <c r="A4378" s="259"/>
      <c r="B4378" s="259"/>
      <c r="C4378" s="259"/>
      <c r="D4378" s="259"/>
      <c r="E4378" s="259"/>
      <c r="F4378" s="270"/>
      <c r="G4378" s="259"/>
      <c r="H4378" s="259"/>
      <c r="I4378" s="259"/>
      <c r="J4378" s="259"/>
    </row>
    <row r="4379" spans="1:10">
      <c r="A4379" s="259"/>
      <c r="B4379" s="259"/>
      <c r="C4379" s="259"/>
      <c r="D4379" s="259"/>
      <c r="E4379" s="259"/>
      <c r="F4379" s="270"/>
      <c r="G4379" s="259"/>
      <c r="H4379" s="259"/>
      <c r="I4379" s="259"/>
      <c r="J4379" s="259"/>
    </row>
    <row r="4380" spans="1:10">
      <c r="A4380" s="259"/>
      <c r="B4380" s="259"/>
      <c r="C4380" s="259"/>
      <c r="D4380" s="259"/>
      <c r="E4380" s="259"/>
      <c r="F4380" s="270"/>
      <c r="G4380" s="259"/>
      <c r="H4380" s="259"/>
      <c r="I4380" s="259"/>
      <c r="J4380" s="259"/>
    </row>
    <row r="4381" spans="1:10">
      <c r="A4381" s="259"/>
      <c r="B4381" s="259"/>
      <c r="C4381" s="259"/>
      <c r="D4381" s="259"/>
      <c r="E4381" s="259"/>
      <c r="F4381" s="270"/>
      <c r="G4381" s="259"/>
      <c r="H4381" s="259"/>
      <c r="I4381" s="259"/>
      <c r="J4381" s="259"/>
    </row>
    <row r="4382" spans="1:10">
      <c r="A4382" s="259"/>
      <c r="B4382" s="259"/>
      <c r="C4382" s="259"/>
      <c r="D4382" s="259"/>
      <c r="E4382" s="259"/>
      <c r="F4382" s="270"/>
      <c r="G4382" s="259"/>
      <c r="H4382" s="259"/>
      <c r="I4382" s="259"/>
      <c r="J4382" s="259"/>
    </row>
    <row r="4383" spans="1:10">
      <c r="A4383" s="259"/>
      <c r="B4383" s="259"/>
      <c r="C4383" s="259"/>
      <c r="D4383" s="259"/>
      <c r="E4383" s="259"/>
      <c r="F4383" s="270"/>
      <c r="G4383" s="259"/>
      <c r="H4383" s="259"/>
      <c r="I4383" s="259"/>
      <c r="J4383" s="259"/>
    </row>
    <row r="4384" spans="1:10">
      <c r="A4384" s="259"/>
      <c r="B4384" s="259"/>
      <c r="C4384" s="259"/>
      <c r="D4384" s="259"/>
      <c r="E4384" s="259"/>
      <c r="F4384" s="270"/>
      <c r="G4384" s="259"/>
      <c r="H4384" s="259"/>
      <c r="I4384" s="259"/>
      <c r="J4384" s="259"/>
    </row>
    <row r="4385" spans="1:10">
      <c r="A4385" s="259"/>
      <c r="B4385" s="259"/>
      <c r="C4385" s="259"/>
      <c r="D4385" s="259"/>
      <c r="E4385" s="259"/>
      <c r="F4385" s="270"/>
      <c r="G4385" s="259"/>
      <c r="H4385" s="259"/>
      <c r="I4385" s="259"/>
      <c r="J4385" s="259"/>
    </row>
    <row r="4386" spans="1:10">
      <c r="A4386" s="259"/>
      <c r="B4386" s="259"/>
      <c r="C4386" s="259"/>
      <c r="D4386" s="259"/>
      <c r="E4386" s="259"/>
      <c r="F4386" s="270"/>
      <c r="G4386" s="259"/>
      <c r="H4386" s="259"/>
      <c r="I4386" s="259"/>
      <c r="J4386" s="259"/>
    </row>
    <row r="4387" spans="1:10">
      <c r="A4387" s="259"/>
      <c r="B4387" s="259"/>
      <c r="C4387" s="259"/>
      <c r="D4387" s="259"/>
      <c r="E4387" s="259"/>
      <c r="F4387" s="270"/>
      <c r="G4387" s="259"/>
      <c r="H4387" s="259"/>
      <c r="I4387" s="259"/>
      <c r="J4387" s="259"/>
    </row>
    <row r="4388" spans="1:10">
      <c r="A4388" s="259"/>
      <c r="B4388" s="259"/>
      <c r="C4388" s="259"/>
      <c r="D4388" s="259"/>
      <c r="E4388" s="259"/>
      <c r="F4388" s="270"/>
      <c r="G4388" s="259"/>
      <c r="H4388" s="259"/>
      <c r="I4388" s="259"/>
      <c r="J4388" s="259"/>
    </row>
    <row r="4389" spans="1:10">
      <c r="A4389" s="259"/>
      <c r="B4389" s="259"/>
      <c r="C4389" s="259"/>
      <c r="D4389" s="259"/>
      <c r="E4389" s="259"/>
      <c r="F4389" s="270"/>
      <c r="G4389" s="259"/>
      <c r="H4389" s="259"/>
      <c r="I4389" s="259"/>
      <c r="J4389" s="259"/>
    </row>
    <row r="4390" spans="1:10">
      <c r="A4390" s="259"/>
      <c r="B4390" s="259"/>
      <c r="C4390" s="259"/>
      <c r="D4390" s="259"/>
      <c r="E4390" s="259"/>
      <c r="F4390" s="270"/>
      <c r="G4390" s="259"/>
      <c r="H4390" s="259"/>
      <c r="I4390" s="259"/>
      <c r="J4390" s="259"/>
    </row>
    <row r="4391" spans="1:10">
      <c r="A4391" s="259"/>
      <c r="B4391" s="259"/>
      <c r="C4391" s="259"/>
      <c r="D4391" s="259"/>
      <c r="E4391" s="259"/>
      <c r="F4391" s="270"/>
      <c r="G4391" s="259"/>
      <c r="H4391" s="259"/>
      <c r="I4391" s="259"/>
      <c r="J4391" s="259"/>
    </row>
    <row r="4392" spans="1:10">
      <c r="A4392" s="259"/>
      <c r="B4392" s="259"/>
      <c r="C4392" s="259"/>
      <c r="D4392" s="259"/>
      <c r="E4392" s="259"/>
      <c r="F4392" s="270"/>
      <c r="G4392" s="259"/>
      <c r="H4392" s="259"/>
      <c r="I4392" s="259"/>
      <c r="J4392" s="259"/>
    </row>
    <row r="4393" spans="1:10">
      <c r="A4393" s="259"/>
      <c r="B4393" s="259"/>
      <c r="C4393" s="259"/>
      <c r="D4393" s="259"/>
      <c r="E4393" s="259"/>
      <c r="F4393" s="270"/>
      <c r="G4393" s="259"/>
      <c r="H4393" s="259"/>
      <c r="I4393" s="259"/>
      <c r="J4393" s="259"/>
    </row>
    <row r="4394" spans="1:10">
      <c r="A4394" s="259"/>
      <c r="B4394" s="259"/>
      <c r="C4394" s="259"/>
      <c r="D4394" s="259"/>
      <c r="E4394" s="259"/>
      <c r="F4394" s="270"/>
      <c r="G4394" s="259"/>
      <c r="H4394" s="259"/>
      <c r="I4394" s="259"/>
      <c r="J4394" s="259"/>
    </row>
    <row r="4395" spans="1:10">
      <c r="A4395" s="259"/>
      <c r="B4395" s="259"/>
      <c r="C4395" s="259"/>
      <c r="D4395" s="259"/>
      <c r="E4395" s="259"/>
      <c r="F4395" s="270"/>
      <c r="G4395" s="259"/>
      <c r="H4395" s="259"/>
      <c r="I4395" s="259"/>
      <c r="J4395" s="259"/>
    </row>
    <row r="4396" spans="1:10">
      <c r="A4396" s="259"/>
      <c r="B4396" s="259"/>
      <c r="C4396" s="259"/>
      <c r="D4396" s="259"/>
      <c r="E4396" s="259"/>
      <c r="F4396" s="270"/>
      <c r="G4396" s="259"/>
      <c r="H4396" s="259"/>
      <c r="I4396" s="259"/>
      <c r="J4396" s="259"/>
    </row>
    <row r="4397" spans="1:10">
      <c r="A4397" s="259"/>
      <c r="B4397" s="259"/>
      <c r="C4397" s="259"/>
      <c r="D4397" s="259"/>
      <c r="E4397" s="259"/>
      <c r="F4397" s="270"/>
      <c r="G4397" s="259"/>
      <c r="H4397" s="259"/>
      <c r="I4397" s="259"/>
      <c r="J4397" s="259"/>
    </row>
    <row r="4398" spans="1:10">
      <c r="A4398" s="259"/>
      <c r="B4398" s="259"/>
      <c r="C4398" s="259"/>
      <c r="D4398" s="259"/>
      <c r="E4398" s="259"/>
      <c r="F4398" s="270"/>
      <c r="G4398" s="259"/>
      <c r="H4398" s="259"/>
      <c r="I4398" s="259"/>
      <c r="J4398" s="259"/>
    </row>
    <row r="4399" spans="1:10">
      <c r="A4399" s="259"/>
      <c r="B4399" s="259"/>
      <c r="C4399" s="259"/>
      <c r="D4399" s="259"/>
      <c r="E4399" s="259"/>
      <c r="F4399" s="270"/>
      <c r="G4399" s="259"/>
      <c r="H4399" s="259"/>
      <c r="I4399" s="259"/>
      <c r="J4399" s="259"/>
    </row>
    <row r="4400" spans="1:10">
      <c r="A4400" s="259"/>
      <c r="B4400" s="259"/>
      <c r="C4400" s="259"/>
      <c r="D4400" s="259"/>
      <c r="E4400" s="259"/>
      <c r="F4400" s="270"/>
      <c r="G4400" s="259"/>
      <c r="H4400" s="259"/>
      <c r="I4400" s="259"/>
      <c r="J4400" s="259"/>
    </row>
    <row r="4401" spans="1:10">
      <c r="A4401" s="259"/>
      <c r="B4401" s="259"/>
      <c r="C4401" s="259"/>
      <c r="D4401" s="259"/>
      <c r="E4401" s="259"/>
      <c r="F4401" s="270"/>
      <c r="G4401" s="259"/>
      <c r="H4401" s="259"/>
      <c r="I4401" s="259"/>
      <c r="J4401" s="259"/>
    </row>
    <row r="4402" spans="1:10">
      <c r="A4402" s="259"/>
      <c r="B4402" s="259"/>
      <c r="C4402" s="259"/>
      <c r="D4402" s="259"/>
      <c r="E4402" s="259"/>
      <c r="F4402" s="270"/>
      <c r="G4402" s="259"/>
      <c r="H4402" s="259"/>
      <c r="I4402" s="259"/>
      <c r="J4402" s="259"/>
    </row>
    <row r="4403" spans="1:10">
      <c r="A4403" s="259"/>
      <c r="B4403" s="259"/>
      <c r="C4403" s="259"/>
      <c r="D4403" s="259"/>
      <c r="E4403" s="259"/>
      <c r="F4403" s="270"/>
      <c r="G4403" s="259"/>
      <c r="H4403" s="259"/>
      <c r="I4403" s="259"/>
      <c r="J4403" s="259"/>
    </row>
    <row r="4404" spans="1:10">
      <c r="A4404" s="259"/>
      <c r="B4404" s="259"/>
      <c r="C4404" s="259"/>
      <c r="D4404" s="259"/>
      <c r="E4404" s="259"/>
      <c r="F4404" s="270"/>
      <c r="G4404" s="259"/>
      <c r="H4404" s="259"/>
      <c r="I4404" s="259"/>
      <c r="J4404" s="259"/>
    </row>
    <row r="4405" spans="1:10">
      <c r="A4405" s="259"/>
      <c r="B4405" s="259"/>
      <c r="C4405" s="259"/>
      <c r="D4405" s="259"/>
      <c r="E4405" s="259"/>
      <c r="F4405" s="270"/>
      <c r="G4405" s="259"/>
      <c r="H4405" s="259"/>
      <c r="I4405" s="259"/>
      <c r="J4405" s="259"/>
    </row>
    <row r="4406" spans="1:10">
      <c r="A4406" s="259"/>
      <c r="B4406" s="259"/>
      <c r="C4406" s="259"/>
      <c r="D4406" s="259"/>
      <c r="E4406" s="259"/>
      <c r="F4406" s="270"/>
      <c r="G4406" s="259"/>
      <c r="H4406" s="259"/>
      <c r="I4406" s="259"/>
      <c r="J4406" s="259"/>
    </row>
    <row r="4407" spans="1:10">
      <c r="A4407" s="259"/>
      <c r="B4407" s="259"/>
      <c r="C4407" s="259"/>
      <c r="D4407" s="259"/>
      <c r="E4407" s="259"/>
      <c r="F4407" s="270"/>
      <c r="G4407" s="259"/>
      <c r="H4407" s="259"/>
      <c r="I4407" s="259"/>
      <c r="J4407" s="259"/>
    </row>
    <row r="4408" spans="1:10">
      <c r="A4408" s="259"/>
      <c r="B4408" s="259"/>
      <c r="C4408" s="259"/>
      <c r="D4408" s="259"/>
      <c r="E4408" s="259"/>
      <c r="F4408" s="270"/>
      <c r="G4408" s="259"/>
      <c r="H4408" s="259"/>
      <c r="I4408" s="259"/>
      <c r="J4408" s="259"/>
    </row>
    <row r="4409" spans="1:10">
      <c r="A4409" s="259"/>
      <c r="B4409" s="259"/>
      <c r="C4409" s="259"/>
      <c r="D4409" s="259"/>
      <c r="E4409" s="259"/>
      <c r="F4409" s="270"/>
      <c r="G4409" s="259"/>
      <c r="H4409" s="259"/>
      <c r="I4409" s="259"/>
      <c r="J4409" s="259"/>
    </row>
    <row r="4410" spans="1:10">
      <c r="A4410" s="259"/>
      <c r="B4410" s="259"/>
      <c r="C4410" s="259"/>
      <c r="D4410" s="259"/>
      <c r="E4410" s="259"/>
      <c r="F4410" s="270"/>
      <c r="G4410" s="259"/>
      <c r="H4410" s="259"/>
      <c r="I4410" s="259"/>
      <c r="J4410" s="259"/>
    </row>
    <row r="4411" spans="1:10">
      <c r="A4411" s="259"/>
      <c r="B4411" s="259"/>
      <c r="C4411" s="259"/>
      <c r="D4411" s="259"/>
      <c r="E4411" s="259"/>
      <c r="F4411" s="270"/>
      <c r="G4411" s="259"/>
      <c r="H4411" s="259"/>
      <c r="I4411" s="259"/>
      <c r="J4411" s="259"/>
    </row>
    <row r="4412" spans="1:10">
      <c r="A4412" s="259"/>
      <c r="B4412" s="259"/>
      <c r="C4412" s="259"/>
      <c r="D4412" s="259"/>
      <c r="E4412" s="259"/>
      <c r="F4412" s="270"/>
      <c r="G4412" s="259"/>
      <c r="H4412" s="259"/>
      <c r="I4412" s="259"/>
      <c r="J4412" s="259"/>
    </row>
    <row r="4413" spans="1:10">
      <c r="A4413" s="259"/>
      <c r="B4413" s="259"/>
      <c r="C4413" s="259"/>
      <c r="D4413" s="259"/>
      <c r="E4413" s="259"/>
      <c r="F4413" s="270"/>
      <c r="G4413" s="259"/>
      <c r="H4413" s="259"/>
      <c r="I4413" s="259"/>
      <c r="J4413" s="259"/>
    </row>
    <row r="4414" spans="1:10">
      <c r="A4414" s="259"/>
      <c r="B4414" s="259"/>
      <c r="C4414" s="259"/>
      <c r="D4414" s="259"/>
      <c r="E4414" s="259"/>
      <c r="F4414" s="270"/>
      <c r="G4414" s="259"/>
      <c r="H4414" s="259"/>
      <c r="I4414" s="259"/>
      <c r="J4414" s="259"/>
    </row>
    <row r="4415" spans="1:10">
      <c r="A4415" s="259"/>
      <c r="B4415" s="259"/>
      <c r="C4415" s="259"/>
      <c r="D4415" s="259"/>
      <c r="E4415" s="259"/>
      <c r="F4415" s="270"/>
      <c r="G4415" s="259"/>
      <c r="H4415" s="259"/>
      <c r="I4415" s="259"/>
      <c r="J4415" s="259"/>
    </row>
    <row r="4416" spans="1:10">
      <c r="A4416" s="259"/>
      <c r="B4416" s="259"/>
      <c r="C4416" s="259"/>
      <c r="D4416" s="259"/>
      <c r="E4416" s="259"/>
      <c r="F4416" s="270"/>
      <c r="G4416" s="259"/>
      <c r="H4416" s="259"/>
      <c r="I4416" s="259"/>
      <c r="J4416" s="259"/>
    </row>
    <row r="4417" spans="1:10">
      <c r="A4417" s="259"/>
      <c r="B4417" s="259"/>
      <c r="C4417" s="259"/>
      <c r="D4417" s="259"/>
      <c r="E4417" s="259"/>
      <c r="F4417" s="270"/>
      <c r="G4417" s="259"/>
      <c r="H4417" s="259"/>
      <c r="I4417" s="259"/>
      <c r="J4417" s="259"/>
    </row>
    <row r="4418" spans="1:10">
      <c r="A4418" s="259"/>
      <c r="B4418" s="259"/>
      <c r="C4418" s="259"/>
      <c r="D4418" s="259"/>
      <c r="E4418" s="259"/>
      <c r="F4418" s="270"/>
      <c r="G4418" s="259"/>
      <c r="H4418" s="259"/>
      <c r="I4418" s="259"/>
      <c r="J4418" s="259"/>
    </row>
    <row r="4419" spans="1:10">
      <c r="A4419" s="259"/>
      <c r="B4419" s="259"/>
      <c r="C4419" s="259"/>
      <c r="D4419" s="259"/>
      <c r="E4419" s="259"/>
      <c r="F4419" s="270"/>
      <c r="G4419" s="259"/>
      <c r="H4419" s="259"/>
      <c r="I4419" s="259"/>
      <c r="J4419" s="259"/>
    </row>
    <row r="4420" spans="1:10">
      <c r="A4420" s="259"/>
      <c r="B4420" s="259"/>
      <c r="C4420" s="259"/>
      <c r="D4420" s="259"/>
      <c r="E4420" s="259"/>
      <c r="F4420" s="270"/>
      <c r="G4420" s="259"/>
      <c r="H4420" s="259"/>
      <c r="I4420" s="259"/>
      <c r="J4420" s="259"/>
    </row>
    <row r="4421" spans="1:10">
      <c r="A4421" s="259"/>
      <c r="B4421" s="259"/>
      <c r="C4421" s="259"/>
      <c r="D4421" s="259"/>
      <c r="E4421" s="259"/>
      <c r="F4421" s="270"/>
      <c r="G4421" s="259"/>
      <c r="H4421" s="259"/>
      <c r="I4421" s="259"/>
      <c r="J4421" s="259"/>
    </row>
    <row r="4422" spans="1:10">
      <c r="A4422" s="259"/>
      <c r="B4422" s="259"/>
      <c r="C4422" s="259"/>
      <c r="D4422" s="259"/>
      <c r="E4422" s="259"/>
      <c r="F4422" s="270"/>
      <c r="G4422" s="259"/>
      <c r="H4422" s="259"/>
      <c r="I4422" s="259"/>
      <c r="J4422" s="259"/>
    </row>
    <row r="4423" spans="1:10">
      <c r="A4423" s="259"/>
      <c r="B4423" s="259"/>
      <c r="C4423" s="259"/>
      <c r="D4423" s="259"/>
      <c r="E4423" s="259"/>
      <c r="F4423" s="270"/>
      <c r="G4423" s="259"/>
      <c r="H4423" s="259"/>
      <c r="I4423" s="259"/>
      <c r="J4423" s="259"/>
    </row>
    <row r="4424" spans="1:10">
      <c r="A4424" s="259"/>
      <c r="B4424" s="259"/>
      <c r="C4424" s="259"/>
      <c r="D4424" s="259"/>
      <c r="E4424" s="259"/>
      <c r="F4424" s="270"/>
      <c r="G4424" s="259"/>
      <c r="H4424" s="259"/>
      <c r="I4424" s="259"/>
      <c r="J4424" s="259"/>
    </row>
    <row r="4425" spans="1:10">
      <c r="A4425" s="259"/>
      <c r="B4425" s="259"/>
      <c r="C4425" s="259"/>
      <c r="D4425" s="259"/>
      <c r="E4425" s="259"/>
      <c r="F4425" s="270"/>
      <c r="G4425" s="259"/>
      <c r="H4425" s="259"/>
      <c r="I4425" s="259"/>
      <c r="J4425" s="259"/>
    </row>
    <row r="4426" spans="1:10">
      <c r="A4426" s="259"/>
      <c r="B4426" s="259"/>
      <c r="C4426" s="259"/>
      <c r="D4426" s="259"/>
      <c r="E4426" s="259"/>
      <c r="F4426" s="270"/>
      <c r="G4426" s="259"/>
      <c r="H4426" s="259"/>
      <c r="I4426" s="259"/>
      <c r="J4426" s="259"/>
    </row>
    <row r="4427" spans="1:10">
      <c r="A4427" s="259"/>
      <c r="B4427" s="259"/>
      <c r="C4427" s="259"/>
      <c r="D4427" s="259"/>
      <c r="E4427" s="259"/>
      <c r="F4427" s="270"/>
      <c r="G4427" s="259"/>
      <c r="H4427" s="259"/>
      <c r="I4427" s="259"/>
      <c r="J4427" s="259"/>
    </row>
    <row r="4428" spans="1:10">
      <c r="A4428" s="259"/>
      <c r="B4428" s="259"/>
      <c r="C4428" s="259"/>
      <c r="D4428" s="259"/>
      <c r="E4428" s="259"/>
      <c r="F4428" s="270"/>
      <c r="G4428" s="259"/>
      <c r="H4428" s="259"/>
      <c r="I4428" s="259"/>
      <c r="J4428" s="259"/>
    </row>
    <row r="4429" spans="1:10">
      <c r="A4429" s="259"/>
      <c r="B4429" s="259"/>
      <c r="C4429" s="259"/>
      <c r="D4429" s="259"/>
      <c r="E4429" s="259"/>
      <c r="F4429" s="270"/>
      <c r="G4429" s="259"/>
      <c r="H4429" s="259"/>
      <c r="I4429" s="259"/>
      <c r="J4429" s="259"/>
    </row>
    <row r="4430" spans="1:10">
      <c r="A4430" s="259"/>
      <c r="B4430" s="259"/>
      <c r="C4430" s="259"/>
      <c r="D4430" s="259"/>
      <c r="E4430" s="259"/>
      <c r="F4430" s="270"/>
      <c r="G4430" s="259"/>
      <c r="H4430" s="259"/>
      <c r="I4430" s="259"/>
      <c r="J4430" s="259"/>
    </row>
    <row r="4431" spans="1:10">
      <c r="A4431" s="259"/>
      <c r="B4431" s="259"/>
      <c r="C4431" s="259"/>
      <c r="D4431" s="259"/>
      <c r="E4431" s="259"/>
      <c r="F4431" s="270"/>
      <c r="G4431" s="259"/>
      <c r="H4431" s="259"/>
      <c r="I4431" s="259"/>
      <c r="J4431" s="259"/>
    </row>
    <row r="4432" spans="1:10">
      <c r="A4432" s="259"/>
      <c r="B4432" s="259"/>
      <c r="C4432" s="259"/>
      <c r="D4432" s="259"/>
      <c r="E4432" s="259"/>
      <c r="F4432" s="270"/>
      <c r="G4432" s="259"/>
      <c r="H4432" s="259"/>
      <c r="I4432" s="259"/>
      <c r="J4432" s="259"/>
    </row>
    <row r="4433" spans="1:10">
      <c r="A4433" s="259"/>
      <c r="B4433" s="259"/>
      <c r="C4433" s="259"/>
      <c r="D4433" s="259"/>
      <c r="E4433" s="259"/>
      <c r="F4433" s="270"/>
      <c r="G4433" s="259"/>
      <c r="H4433" s="259"/>
      <c r="I4433" s="259"/>
      <c r="J4433" s="259"/>
    </row>
    <row r="4434" spans="1:10">
      <c r="A4434" s="259"/>
      <c r="B4434" s="259"/>
      <c r="C4434" s="259"/>
      <c r="D4434" s="259"/>
      <c r="E4434" s="259"/>
      <c r="F4434" s="270"/>
      <c r="G4434" s="259"/>
      <c r="H4434" s="259"/>
      <c r="I4434" s="259"/>
      <c r="J4434" s="259"/>
    </row>
    <row r="4435" spans="1:10">
      <c r="A4435" s="259"/>
      <c r="B4435" s="259"/>
      <c r="C4435" s="259"/>
      <c r="D4435" s="259"/>
      <c r="E4435" s="259"/>
      <c r="F4435" s="270"/>
      <c r="G4435" s="259"/>
      <c r="H4435" s="259"/>
      <c r="I4435" s="259"/>
      <c r="J4435" s="259"/>
    </row>
    <row r="4436" spans="1:10">
      <c r="A4436" s="259"/>
      <c r="B4436" s="259"/>
      <c r="C4436" s="259"/>
      <c r="D4436" s="259"/>
      <c r="E4436" s="259"/>
      <c r="F4436" s="270"/>
      <c r="G4436" s="259"/>
      <c r="H4436" s="259"/>
      <c r="I4436" s="259"/>
      <c r="J4436" s="259"/>
    </row>
    <row r="4437" spans="1:10">
      <c r="A4437" s="259"/>
      <c r="B4437" s="259"/>
      <c r="C4437" s="259"/>
      <c r="D4437" s="259"/>
      <c r="E4437" s="259"/>
      <c r="F4437" s="270"/>
      <c r="G4437" s="259"/>
      <c r="H4437" s="259"/>
      <c r="I4437" s="259"/>
      <c r="J4437" s="259"/>
    </row>
    <row r="4438" spans="1:10">
      <c r="A4438" s="259"/>
      <c r="B4438" s="259"/>
      <c r="C4438" s="259"/>
      <c r="D4438" s="259"/>
      <c r="E4438" s="259"/>
      <c r="F4438" s="270"/>
      <c r="G4438" s="259"/>
      <c r="H4438" s="259"/>
      <c r="I4438" s="259"/>
      <c r="J4438" s="259"/>
    </row>
    <row r="4439" spans="1:10">
      <c r="A4439" s="259"/>
      <c r="B4439" s="259"/>
      <c r="C4439" s="259"/>
      <c r="D4439" s="259"/>
      <c r="E4439" s="259"/>
      <c r="F4439" s="270"/>
      <c r="G4439" s="259"/>
      <c r="H4439" s="259"/>
      <c r="I4439" s="259"/>
      <c r="J4439" s="259"/>
    </row>
    <row r="4440" spans="1:10">
      <c r="A4440" s="259"/>
      <c r="B4440" s="259"/>
      <c r="C4440" s="259"/>
      <c r="D4440" s="259"/>
      <c r="E4440" s="259"/>
      <c r="F4440" s="270"/>
      <c r="G4440" s="259"/>
      <c r="H4440" s="259"/>
      <c r="I4440" s="259"/>
      <c r="J4440" s="259"/>
    </row>
    <row r="4441" spans="1:10">
      <c r="A4441" s="259"/>
      <c r="B4441" s="259"/>
      <c r="C4441" s="259"/>
      <c r="D4441" s="259"/>
      <c r="E4441" s="259"/>
      <c r="F4441" s="270"/>
      <c r="G4441" s="259"/>
      <c r="H4441" s="259"/>
      <c r="I4441" s="259"/>
      <c r="J4441" s="259"/>
    </row>
    <row r="4442" spans="1:10">
      <c r="A4442" s="259"/>
      <c r="B4442" s="259"/>
      <c r="C4442" s="259"/>
      <c r="D4442" s="259"/>
      <c r="E4442" s="259"/>
      <c r="F4442" s="270"/>
      <c r="G4442" s="259"/>
      <c r="H4442" s="259"/>
      <c r="I4442" s="259"/>
      <c r="J4442" s="259"/>
    </row>
    <row r="4443" spans="1:10">
      <c r="A4443" s="259"/>
      <c r="B4443" s="259"/>
      <c r="C4443" s="259"/>
      <c r="D4443" s="259"/>
      <c r="E4443" s="259"/>
      <c r="F4443" s="270"/>
      <c r="G4443" s="259"/>
      <c r="H4443" s="259"/>
      <c r="I4443" s="259"/>
      <c r="J4443" s="259"/>
    </row>
    <row r="4444" spans="1:10">
      <c r="A4444" s="259"/>
      <c r="B4444" s="259"/>
      <c r="C4444" s="259"/>
      <c r="D4444" s="259"/>
      <c r="E4444" s="259"/>
      <c r="F4444" s="270"/>
      <c r="G4444" s="259"/>
      <c r="H4444" s="259"/>
      <c r="I4444" s="259"/>
      <c r="J4444" s="259"/>
    </row>
    <row r="4445" spans="1:10">
      <c r="A4445" s="259"/>
      <c r="B4445" s="259"/>
      <c r="C4445" s="259"/>
      <c r="D4445" s="259"/>
      <c r="E4445" s="259"/>
      <c r="F4445" s="270"/>
      <c r="G4445" s="259"/>
      <c r="H4445" s="259"/>
      <c r="I4445" s="259"/>
      <c r="J4445" s="259"/>
    </row>
    <row r="4446" spans="1:10">
      <c r="A4446" s="259"/>
      <c r="B4446" s="259"/>
      <c r="C4446" s="259"/>
      <c r="D4446" s="259"/>
      <c r="E4446" s="259"/>
      <c r="F4446" s="270"/>
      <c r="G4446" s="259"/>
      <c r="H4446" s="259"/>
      <c r="I4446" s="259"/>
      <c r="J4446" s="259"/>
    </row>
    <row r="4447" spans="1:10">
      <c r="A4447" s="259"/>
      <c r="B4447" s="259"/>
      <c r="C4447" s="259"/>
      <c r="D4447" s="259"/>
      <c r="E4447" s="259"/>
      <c r="F4447" s="270"/>
      <c r="G4447" s="259"/>
      <c r="H4447" s="259"/>
      <c r="I4447" s="259"/>
      <c r="J4447" s="259"/>
    </row>
    <row r="4448" spans="1:10">
      <c r="A4448" s="259"/>
      <c r="B4448" s="259"/>
      <c r="C4448" s="259"/>
      <c r="D4448" s="259"/>
      <c r="E4448" s="259"/>
      <c r="F4448" s="270"/>
      <c r="G4448" s="259"/>
      <c r="H4448" s="259"/>
      <c r="I4448" s="259"/>
      <c r="J4448" s="259"/>
    </row>
    <row r="4449" spans="1:10">
      <c r="A4449" s="259"/>
      <c r="B4449" s="259"/>
      <c r="C4449" s="259"/>
      <c r="D4449" s="259"/>
      <c r="E4449" s="259"/>
      <c r="F4449" s="270"/>
      <c r="G4449" s="259"/>
      <c r="H4449" s="259"/>
      <c r="I4449" s="259"/>
      <c r="J4449" s="259"/>
    </row>
    <row r="4450" spans="1:10">
      <c r="A4450" s="259"/>
      <c r="B4450" s="259"/>
      <c r="C4450" s="259"/>
      <c r="D4450" s="259"/>
      <c r="E4450" s="259"/>
      <c r="F4450" s="270"/>
      <c r="G4450" s="259"/>
      <c r="H4450" s="259"/>
      <c r="I4450" s="259"/>
      <c r="J4450" s="259"/>
    </row>
    <row r="4451" spans="1:10">
      <c r="A4451" s="259"/>
      <c r="B4451" s="259"/>
      <c r="C4451" s="259"/>
      <c r="D4451" s="259"/>
      <c r="E4451" s="259"/>
      <c r="F4451" s="270"/>
      <c r="G4451" s="259"/>
      <c r="H4451" s="259"/>
      <c r="I4451" s="259"/>
      <c r="J4451" s="259"/>
    </row>
    <row r="4452" spans="1:10">
      <c r="A4452" s="259"/>
      <c r="B4452" s="259"/>
      <c r="C4452" s="259"/>
      <c r="D4452" s="259"/>
      <c r="E4452" s="259"/>
      <c r="F4452" s="270"/>
      <c r="G4452" s="259"/>
      <c r="H4452" s="259"/>
      <c r="I4452" s="259"/>
      <c r="J4452" s="259"/>
    </row>
    <row r="4453" spans="1:10">
      <c r="A4453" s="259"/>
      <c r="B4453" s="259"/>
      <c r="C4453" s="259"/>
      <c r="D4453" s="259"/>
      <c r="E4453" s="259"/>
      <c r="F4453" s="270"/>
      <c r="G4453" s="259"/>
      <c r="H4453" s="259"/>
      <c r="I4453" s="259"/>
      <c r="J4453" s="259"/>
    </row>
    <row r="4454" spans="1:10">
      <c r="A4454" s="259"/>
      <c r="B4454" s="259"/>
      <c r="C4454" s="259"/>
      <c r="D4454" s="259"/>
      <c r="E4454" s="259"/>
      <c r="F4454" s="270"/>
      <c r="G4454" s="259"/>
      <c r="H4454" s="259"/>
      <c r="I4454" s="259"/>
      <c r="J4454" s="259"/>
    </row>
    <row r="4455" spans="1:10">
      <c r="A4455" s="259"/>
      <c r="B4455" s="259"/>
      <c r="C4455" s="259"/>
      <c r="D4455" s="259"/>
      <c r="E4455" s="259"/>
      <c r="F4455" s="270"/>
      <c r="G4455" s="259"/>
      <c r="H4455" s="259"/>
      <c r="I4455" s="259"/>
      <c r="J4455" s="259"/>
    </row>
    <row r="4456" spans="1:10">
      <c r="A4456" s="259"/>
      <c r="B4456" s="259"/>
      <c r="C4456" s="259"/>
      <c r="D4456" s="259"/>
      <c r="E4456" s="259"/>
      <c r="F4456" s="270"/>
      <c r="G4456" s="259"/>
      <c r="H4456" s="259"/>
      <c r="I4456" s="259"/>
      <c r="J4456" s="259"/>
    </row>
    <row r="4457" spans="1:10">
      <c r="A4457" s="259"/>
      <c r="B4457" s="259"/>
      <c r="C4457" s="259"/>
      <c r="D4457" s="259"/>
      <c r="E4457" s="259"/>
      <c r="F4457" s="270"/>
      <c r="G4457" s="259"/>
      <c r="H4457" s="259"/>
      <c r="I4457" s="259"/>
      <c r="J4457" s="259"/>
    </row>
    <row r="4458" spans="1:10">
      <c r="A4458" s="259"/>
      <c r="B4458" s="259"/>
      <c r="C4458" s="259"/>
      <c r="D4458" s="259"/>
      <c r="E4458" s="259"/>
      <c r="F4458" s="270"/>
      <c r="G4458" s="259"/>
      <c r="H4458" s="259"/>
      <c r="I4458" s="259"/>
      <c r="J4458" s="259"/>
    </row>
    <row r="4459" spans="1:10">
      <c r="A4459" s="259"/>
      <c r="B4459" s="259"/>
      <c r="C4459" s="259"/>
      <c r="D4459" s="259"/>
      <c r="E4459" s="259"/>
      <c r="F4459" s="270"/>
      <c r="G4459" s="259"/>
      <c r="H4459" s="259"/>
      <c r="I4459" s="259"/>
      <c r="J4459" s="259"/>
    </row>
    <row r="4460" spans="1:10">
      <c r="A4460" s="259"/>
      <c r="B4460" s="259"/>
      <c r="C4460" s="259"/>
      <c r="D4460" s="259"/>
      <c r="E4460" s="259"/>
      <c r="F4460" s="270"/>
      <c r="G4460" s="259"/>
      <c r="H4460" s="259"/>
      <c r="I4460" s="259"/>
      <c r="J4460" s="259"/>
    </row>
    <row r="4461" spans="1:10">
      <c r="A4461" s="259"/>
      <c r="B4461" s="259"/>
      <c r="C4461" s="259"/>
      <c r="D4461" s="259"/>
      <c r="E4461" s="259"/>
      <c r="F4461" s="270"/>
      <c r="G4461" s="259"/>
      <c r="H4461" s="259"/>
      <c r="I4461" s="259"/>
      <c r="J4461" s="259"/>
    </row>
    <row r="4462" spans="1:10">
      <c r="A4462" s="259"/>
      <c r="B4462" s="259"/>
      <c r="C4462" s="259"/>
      <c r="D4462" s="259"/>
      <c r="E4462" s="259"/>
      <c r="F4462" s="270"/>
      <c r="G4462" s="259"/>
      <c r="H4462" s="259"/>
      <c r="I4462" s="259"/>
      <c r="J4462" s="259"/>
    </row>
    <row r="4463" spans="1:10">
      <c r="A4463" s="259"/>
      <c r="B4463" s="259"/>
      <c r="C4463" s="259"/>
      <c r="D4463" s="259"/>
      <c r="E4463" s="259"/>
      <c r="F4463" s="270"/>
      <c r="G4463" s="259"/>
      <c r="H4463" s="259"/>
      <c r="I4463" s="259"/>
      <c r="J4463" s="259"/>
    </row>
    <row r="4464" spans="1:10">
      <c r="A4464" s="259"/>
      <c r="B4464" s="259"/>
      <c r="C4464" s="259"/>
      <c r="D4464" s="259"/>
      <c r="E4464" s="259"/>
      <c r="F4464" s="270"/>
      <c r="G4464" s="259"/>
      <c r="H4464" s="259"/>
      <c r="I4464" s="259"/>
      <c r="J4464" s="259"/>
    </row>
    <row r="4465" spans="1:10">
      <c r="A4465" s="259"/>
      <c r="B4465" s="259"/>
      <c r="C4465" s="259"/>
      <c r="D4465" s="259"/>
      <c r="E4465" s="259"/>
      <c r="F4465" s="270"/>
      <c r="G4465" s="259"/>
      <c r="H4465" s="259"/>
      <c r="I4465" s="259"/>
      <c r="J4465" s="259"/>
    </row>
    <row r="4466" spans="1:10">
      <c r="A4466" s="259"/>
      <c r="B4466" s="259"/>
      <c r="C4466" s="259"/>
      <c r="D4466" s="259"/>
      <c r="E4466" s="259"/>
      <c r="F4466" s="270"/>
      <c r="G4466" s="259"/>
      <c r="H4466" s="259"/>
      <c r="I4466" s="259"/>
      <c r="J4466" s="259"/>
    </row>
    <row r="4467" spans="1:10">
      <c r="A4467" s="259"/>
      <c r="B4467" s="259"/>
      <c r="C4467" s="259"/>
      <c r="D4467" s="259"/>
      <c r="E4467" s="259"/>
      <c r="F4467" s="270"/>
      <c r="G4467" s="259"/>
      <c r="H4467" s="259"/>
      <c r="I4467" s="259"/>
      <c r="J4467" s="259"/>
    </row>
    <row r="4468" spans="1:10">
      <c r="A4468" s="259"/>
      <c r="B4468" s="259"/>
      <c r="C4468" s="259"/>
      <c r="D4468" s="259"/>
      <c r="E4468" s="259"/>
      <c r="F4468" s="270"/>
      <c r="G4468" s="259"/>
      <c r="H4468" s="259"/>
      <c r="I4468" s="259"/>
      <c r="J4468" s="259"/>
    </row>
    <row r="4469" spans="1:10">
      <c r="A4469" s="259"/>
      <c r="B4469" s="259"/>
      <c r="C4469" s="259"/>
      <c r="D4469" s="259"/>
      <c r="E4469" s="259"/>
      <c r="F4469" s="270"/>
      <c r="G4469" s="259"/>
      <c r="H4469" s="259"/>
      <c r="I4469" s="259"/>
      <c r="J4469" s="259"/>
    </row>
    <row r="4470" spans="1:10">
      <c r="A4470" s="259"/>
      <c r="B4470" s="259"/>
      <c r="C4470" s="259"/>
      <c r="D4470" s="259"/>
      <c r="E4470" s="259"/>
      <c r="F4470" s="270"/>
      <c r="G4470" s="259"/>
      <c r="H4470" s="259"/>
      <c r="I4470" s="259"/>
      <c r="J4470" s="259"/>
    </row>
    <row r="4471" spans="1:10">
      <c r="A4471" s="259"/>
      <c r="B4471" s="259"/>
      <c r="C4471" s="259"/>
      <c r="D4471" s="259"/>
      <c r="E4471" s="259"/>
      <c r="F4471" s="270"/>
      <c r="G4471" s="259"/>
      <c r="H4471" s="259"/>
      <c r="I4471" s="259"/>
      <c r="J4471" s="259"/>
    </row>
    <row r="4472" spans="1:10">
      <c r="A4472" s="259"/>
      <c r="B4472" s="259"/>
      <c r="C4472" s="259"/>
      <c r="D4472" s="259"/>
      <c r="E4472" s="259"/>
      <c r="F4472" s="270"/>
      <c r="G4472" s="259"/>
      <c r="H4472" s="259"/>
      <c r="I4472" s="259"/>
      <c r="J4472" s="259"/>
    </row>
    <row r="4473" spans="1:10">
      <c r="A4473" s="259"/>
      <c r="B4473" s="259"/>
      <c r="C4473" s="259"/>
      <c r="D4473" s="259"/>
      <c r="E4473" s="259"/>
      <c r="F4473" s="270"/>
      <c r="G4473" s="259"/>
      <c r="H4473" s="259"/>
      <c r="I4473" s="259"/>
      <c r="J4473" s="259"/>
    </row>
    <row r="4474" spans="1:10">
      <c r="A4474" s="259"/>
      <c r="B4474" s="259"/>
      <c r="C4474" s="259"/>
      <c r="D4474" s="259"/>
      <c r="E4474" s="259"/>
      <c r="F4474" s="270"/>
      <c r="G4474" s="259"/>
      <c r="H4474" s="259"/>
      <c r="I4474" s="259"/>
      <c r="J4474" s="259"/>
    </row>
    <row r="4475" spans="1:10">
      <c r="A4475" s="259"/>
      <c r="B4475" s="259"/>
      <c r="C4475" s="259"/>
      <c r="D4475" s="259"/>
      <c r="E4475" s="259"/>
      <c r="F4475" s="270"/>
      <c r="G4475" s="259"/>
      <c r="H4475" s="259"/>
      <c r="I4475" s="259"/>
      <c r="J4475" s="259"/>
    </row>
    <row r="4476" spans="1:10">
      <c r="A4476" s="259"/>
      <c r="B4476" s="259"/>
      <c r="C4476" s="259"/>
      <c r="D4476" s="259"/>
      <c r="E4476" s="259"/>
      <c r="F4476" s="270"/>
      <c r="G4476" s="259"/>
      <c r="H4476" s="259"/>
      <c r="I4476" s="259"/>
      <c r="J4476" s="259"/>
    </row>
    <row r="4477" spans="1:10">
      <c r="A4477" s="259"/>
      <c r="B4477" s="259"/>
      <c r="C4477" s="259"/>
      <c r="D4477" s="259"/>
      <c r="E4477" s="259"/>
      <c r="F4477" s="270"/>
      <c r="G4477" s="259"/>
      <c r="H4477" s="259"/>
      <c r="I4477" s="259"/>
      <c r="J4477" s="259"/>
    </row>
    <row r="4478" spans="1:10">
      <c r="A4478" s="259"/>
      <c r="B4478" s="259"/>
      <c r="C4478" s="259"/>
      <c r="D4478" s="259"/>
      <c r="E4478" s="259"/>
      <c r="F4478" s="270"/>
      <c r="G4478" s="259"/>
      <c r="H4478" s="259"/>
      <c r="I4478" s="259"/>
      <c r="J4478" s="259"/>
    </row>
    <row r="4479" spans="1:10">
      <c r="A4479" s="259"/>
      <c r="B4479" s="259"/>
      <c r="C4479" s="259"/>
      <c r="D4479" s="259"/>
      <c r="E4479" s="259"/>
      <c r="F4479" s="270"/>
      <c r="G4479" s="259"/>
      <c r="H4479" s="259"/>
      <c r="I4479" s="259"/>
      <c r="J4479" s="259"/>
    </row>
    <row r="4480" spans="1:10">
      <c r="A4480" s="259"/>
      <c r="B4480" s="259"/>
      <c r="C4480" s="259"/>
      <c r="D4480" s="259"/>
      <c r="E4480" s="259"/>
      <c r="F4480" s="270"/>
      <c r="G4480" s="259"/>
      <c r="H4480" s="259"/>
      <c r="I4480" s="259"/>
      <c r="J4480" s="259"/>
    </row>
    <row r="4481" spans="1:10">
      <c r="A4481" s="259"/>
      <c r="B4481" s="259"/>
      <c r="C4481" s="259"/>
      <c r="D4481" s="259"/>
      <c r="E4481" s="259"/>
      <c r="F4481" s="270"/>
      <c r="G4481" s="259"/>
      <c r="H4481" s="259"/>
      <c r="I4481" s="259"/>
      <c r="J4481" s="259"/>
    </row>
    <row r="4482" spans="1:10">
      <c r="A4482" s="259"/>
      <c r="B4482" s="259"/>
      <c r="C4482" s="259"/>
      <c r="D4482" s="259"/>
      <c r="E4482" s="259"/>
      <c r="F4482" s="270"/>
      <c r="G4482" s="259"/>
      <c r="H4482" s="259"/>
      <c r="I4482" s="259"/>
      <c r="J4482" s="259"/>
    </row>
    <row r="4483" spans="1:10">
      <c r="A4483" s="259"/>
      <c r="B4483" s="259"/>
      <c r="C4483" s="259"/>
      <c r="D4483" s="259"/>
      <c r="E4483" s="259"/>
      <c r="F4483" s="270"/>
      <c r="G4483" s="259"/>
      <c r="H4483" s="259"/>
      <c r="I4483" s="259"/>
      <c r="J4483" s="259"/>
    </row>
    <row r="4484" spans="1:10">
      <c r="A4484" s="259"/>
      <c r="B4484" s="259"/>
      <c r="C4484" s="259"/>
      <c r="D4484" s="259"/>
      <c r="E4484" s="259"/>
      <c r="F4484" s="270"/>
      <c r="G4484" s="259"/>
      <c r="H4484" s="259"/>
      <c r="I4484" s="259"/>
      <c r="J4484" s="259"/>
    </row>
    <row r="4485" spans="1:10">
      <c r="A4485" s="259"/>
      <c r="B4485" s="259"/>
      <c r="C4485" s="259"/>
      <c r="D4485" s="259"/>
      <c r="E4485" s="259"/>
      <c r="F4485" s="270"/>
      <c r="G4485" s="259"/>
      <c r="H4485" s="259"/>
      <c r="I4485" s="259"/>
      <c r="J4485" s="259"/>
    </row>
    <row r="4486" spans="1:10">
      <c r="A4486" s="259"/>
      <c r="B4486" s="259"/>
      <c r="C4486" s="259"/>
      <c r="D4486" s="259"/>
      <c r="E4486" s="259"/>
      <c r="F4486" s="270"/>
      <c r="G4486" s="259"/>
      <c r="H4486" s="259"/>
      <c r="I4486" s="259"/>
      <c r="J4486" s="259"/>
    </row>
    <row r="4487" spans="1:10">
      <c r="A4487" s="259"/>
      <c r="B4487" s="259"/>
      <c r="C4487" s="259"/>
      <c r="D4487" s="259"/>
      <c r="E4487" s="259"/>
      <c r="F4487" s="270"/>
      <c r="G4487" s="259"/>
      <c r="H4487" s="259"/>
      <c r="I4487" s="259"/>
      <c r="J4487" s="259"/>
    </row>
    <row r="4488" spans="1:10">
      <c r="A4488" s="259"/>
      <c r="B4488" s="259"/>
      <c r="C4488" s="259"/>
      <c r="D4488" s="259"/>
      <c r="E4488" s="259"/>
      <c r="F4488" s="270"/>
      <c r="G4488" s="259"/>
      <c r="H4488" s="259"/>
      <c r="I4488" s="259"/>
      <c r="J4488" s="259"/>
    </row>
    <row r="4489" spans="1:10">
      <c r="A4489" s="259"/>
      <c r="B4489" s="259"/>
      <c r="C4489" s="259"/>
      <c r="D4489" s="259"/>
      <c r="E4489" s="259"/>
      <c r="F4489" s="270"/>
      <c r="G4489" s="259"/>
      <c r="H4489" s="259"/>
      <c r="I4489" s="259"/>
      <c r="J4489" s="259"/>
    </row>
    <row r="4490" spans="1:10">
      <c r="A4490" s="259"/>
      <c r="B4490" s="259"/>
      <c r="C4490" s="259"/>
      <c r="D4490" s="259"/>
      <c r="E4490" s="259"/>
      <c r="F4490" s="270"/>
      <c r="G4490" s="259"/>
      <c r="H4490" s="259"/>
      <c r="I4490" s="259"/>
      <c r="J4490" s="259"/>
    </row>
    <row r="4491" spans="1:10">
      <c r="A4491" s="259"/>
      <c r="B4491" s="259"/>
      <c r="C4491" s="259"/>
      <c r="D4491" s="259"/>
      <c r="E4491" s="259"/>
      <c r="F4491" s="270"/>
      <c r="G4491" s="259"/>
      <c r="H4491" s="259"/>
      <c r="I4491" s="259"/>
      <c r="J4491" s="259"/>
    </row>
    <row r="4492" spans="1:10">
      <c r="A4492" s="259"/>
      <c r="B4492" s="259"/>
      <c r="C4492" s="259"/>
      <c r="D4492" s="259"/>
      <c r="E4492" s="259"/>
      <c r="F4492" s="270"/>
      <c r="G4492" s="259"/>
      <c r="H4492" s="259"/>
      <c r="I4492" s="259"/>
      <c r="J4492" s="259"/>
    </row>
    <row r="4493" spans="1:10">
      <c r="A4493" s="259"/>
      <c r="B4493" s="259"/>
      <c r="C4493" s="259"/>
      <c r="D4493" s="259"/>
      <c r="E4493" s="259"/>
      <c r="F4493" s="270"/>
      <c r="G4493" s="259"/>
      <c r="H4493" s="259"/>
      <c r="I4493" s="259"/>
      <c r="J4493" s="259"/>
    </row>
    <row r="4494" spans="1:10">
      <c r="A4494" s="259"/>
      <c r="B4494" s="259"/>
      <c r="C4494" s="259"/>
      <c r="D4494" s="259"/>
      <c r="E4494" s="259"/>
      <c r="F4494" s="270"/>
      <c r="G4494" s="259"/>
      <c r="H4494" s="259"/>
      <c r="I4494" s="259"/>
      <c r="J4494" s="259"/>
    </row>
    <row r="4495" spans="1:10">
      <c r="A4495" s="259"/>
      <c r="B4495" s="259"/>
      <c r="C4495" s="259"/>
      <c r="D4495" s="259"/>
      <c r="E4495" s="259"/>
      <c r="F4495" s="270"/>
      <c r="G4495" s="259"/>
      <c r="H4495" s="259"/>
      <c r="I4495" s="259"/>
      <c r="J4495" s="259"/>
    </row>
    <row r="4496" spans="1:10">
      <c r="A4496" s="259"/>
      <c r="B4496" s="259"/>
      <c r="C4496" s="259"/>
      <c r="D4496" s="259"/>
      <c r="E4496" s="259"/>
      <c r="F4496" s="270"/>
      <c r="G4496" s="259"/>
      <c r="H4496" s="259"/>
      <c r="I4496" s="259"/>
      <c r="J4496" s="259"/>
    </row>
    <row r="4497" spans="1:10">
      <c r="A4497" s="259"/>
      <c r="B4497" s="259"/>
      <c r="C4497" s="259"/>
      <c r="D4497" s="259"/>
      <c r="E4497" s="259"/>
      <c r="F4497" s="270"/>
      <c r="G4497" s="259"/>
      <c r="H4497" s="259"/>
      <c r="I4497" s="259"/>
      <c r="J4497" s="259"/>
    </row>
    <row r="4498" spans="1:10">
      <c r="A4498" s="259"/>
      <c r="B4498" s="259"/>
      <c r="C4498" s="259"/>
      <c r="D4498" s="259"/>
      <c r="E4498" s="259"/>
      <c r="F4498" s="270"/>
      <c r="G4498" s="259"/>
      <c r="H4498" s="259"/>
      <c r="I4498" s="259"/>
      <c r="J4498" s="259"/>
    </row>
    <row r="4499" spans="1:10">
      <c r="A4499" s="259"/>
      <c r="B4499" s="259"/>
      <c r="C4499" s="259"/>
      <c r="D4499" s="259"/>
      <c r="E4499" s="259"/>
      <c r="F4499" s="270"/>
      <c r="G4499" s="259"/>
      <c r="H4499" s="259"/>
      <c r="I4499" s="259"/>
      <c r="J4499" s="259"/>
    </row>
    <row r="4500" spans="1:10">
      <c r="A4500" s="259"/>
      <c r="B4500" s="259"/>
      <c r="C4500" s="259"/>
      <c r="D4500" s="259"/>
      <c r="E4500" s="259"/>
      <c r="F4500" s="270"/>
      <c r="G4500" s="259"/>
      <c r="H4500" s="259"/>
      <c r="I4500" s="259"/>
      <c r="J4500" s="259"/>
    </row>
    <row r="4501" spans="1:10">
      <c r="A4501" s="259"/>
      <c r="B4501" s="259"/>
      <c r="C4501" s="259"/>
      <c r="D4501" s="259"/>
      <c r="E4501" s="259"/>
      <c r="F4501" s="270"/>
      <c r="G4501" s="259"/>
      <c r="H4501" s="259"/>
      <c r="I4501" s="259"/>
      <c r="J4501" s="259"/>
    </row>
    <row r="4502" spans="1:10">
      <c r="A4502" s="259"/>
      <c r="B4502" s="259"/>
      <c r="C4502" s="259"/>
      <c r="D4502" s="259"/>
      <c r="E4502" s="259"/>
      <c r="F4502" s="270"/>
      <c r="G4502" s="259"/>
      <c r="H4502" s="259"/>
      <c r="I4502" s="259"/>
      <c r="J4502" s="259"/>
    </row>
    <row r="4503" spans="1:10">
      <c r="A4503" s="259"/>
      <c r="B4503" s="259"/>
      <c r="C4503" s="259"/>
      <c r="D4503" s="259"/>
      <c r="E4503" s="259"/>
      <c r="F4503" s="270"/>
      <c r="G4503" s="259"/>
      <c r="H4503" s="259"/>
      <c r="I4503" s="259"/>
      <c r="J4503" s="259"/>
    </row>
    <row r="4504" spans="1:10">
      <c r="A4504" s="259"/>
      <c r="B4504" s="259"/>
      <c r="C4504" s="259"/>
      <c r="D4504" s="259"/>
      <c r="E4504" s="259"/>
      <c r="F4504" s="270"/>
      <c r="G4504" s="259"/>
      <c r="H4504" s="259"/>
      <c r="I4504" s="259"/>
      <c r="J4504" s="259"/>
    </row>
    <row r="4505" spans="1:10">
      <c r="A4505" s="259"/>
      <c r="B4505" s="259"/>
      <c r="C4505" s="259"/>
      <c r="D4505" s="259"/>
      <c r="E4505" s="259"/>
      <c r="F4505" s="270"/>
      <c r="G4505" s="259"/>
      <c r="H4505" s="259"/>
      <c r="I4505" s="259"/>
      <c r="J4505" s="259"/>
    </row>
    <row r="4506" spans="1:10">
      <c r="A4506" s="259"/>
      <c r="B4506" s="259"/>
      <c r="C4506" s="259"/>
      <c r="D4506" s="259"/>
      <c r="E4506" s="259"/>
      <c r="F4506" s="270"/>
      <c r="G4506" s="259"/>
      <c r="H4506" s="259"/>
      <c r="I4506" s="259"/>
      <c r="J4506" s="259"/>
    </row>
    <row r="4507" spans="1:10">
      <c r="A4507" s="259"/>
      <c r="B4507" s="259"/>
      <c r="C4507" s="259"/>
      <c r="D4507" s="259"/>
      <c r="E4507" s="259"/>
      <c r="F4507" s="270"/>
      <c r="G4507" s="259"/>
      <c r="H4507" s="259"/>
      <c r="I4507" s="259"/>
      <c r="J4507" s="259"/>
    </row>
    <row r="4508" spans="1:10">
      <c r="A4508" s="259"/>
      <c r="B4508" s="259"/>
      <c r="C4508" s="259"/>
      <c r="D4508" s="259"/>
      <c r="E4508" s="259"/>
      <c r="F4508" s="270"/>
      <c r="G4508" s="259"/>
      <c r="H4508" s="259"/>
      <c r="I4508" s="259"/>
      <c r="J4508" s="259"/>
    </row>
    <row r="4509" spans="1:10">
      <c r="A4509" s="259"/>
      <c r="B4509" s="259"/>
      <c r="C4509" s="259"/>
      <c r="D4509" s="259"/>
      <c r="E4509" s="259"/>
      <c r="F4509" s="270"/>
      <c r="G4509" s="259"/>
      <c r="H4509" s="259"/>
      <c r="I4509" s="259"/>
      <c r="J4509" s="259"/>
    </row>
    <row r="4510" spans="1:10">
      <c r="A4510" s="259"/>
      <c r="B4510" s="259"/>
      <c r="C4510" s="259"/>
      <c r="D4510" s="259"/>
      <c r="E4510" s="259"/>
      <c r="F4510" s="270"/>
      <c r="G4510" s="259"/>
      <c r="H4510" s="259"/>
      <c r="I4510" s="259"/>
      <c r="J4510" s="259"/>
    </row>
    <row r="4511" spans="1:10">
      <c r="A4511" s="259"/>
      <c r="B4511" s="259"/>
      <c r="C4511" s="259"/>
      <c r="D4511" s="259"/>
      <c r="E4511" s="259"/>
      <c r="F4511" s="270"/>
      <c r="G4511" s="259"/>
      <c r="H4511" s="259"/>
      <c r="I4511" s="259"/>
      <c r="J4511" s="259"/>
    </row>
    <row r="4512" spans="1:10">
      <c r="A4512" s="259"/>
      <c r="B4512" s="259"/>
      <c r="C4512" s="259"/>
      <c r="D4512" s="259"/>
      <c r="E4512" s="259"/>
      <c r="F4512" s="270"/>
      <c r="G4512" s="259"/>
      <c r="H4512" s="259"/>
      <c r="I4512" s="259"/>
      <c r="J4512" s="259"/>
    </row>
    <row r="4513" spans="1:10">
      <c r="A4513" s="259"/>
      <c r="B4513" s="259"/>
      <c r="C4513" s="259"/>
      <c r="D4513" s="259"/>
      <c r="E4513" s="259"/>
      <c r="F4513" s="270"/>
      <c r="G4513" s="259"/>
      <c r="H4513" s="259"/>
      <c r="I4513" s="259"/>
      <c r="J4513" s="259"/>
    </row>
    <row r="4514" spans="1:10">
      <c r="A4514" s="259"/>
      <c r="B4514" s="259"/>
      <c r="C4514" s="259"/>
      <c r="D4514" s="259"/>
      <c r="E4514" s="259"/>
      <c r="F4514" s="270"/>
      <c r="G4514" s="259"/>
      <c r="H4514" s="259"/>
      <c r="I4514" s="259"/>
      <c r="J4514" s="259"/>
    </row>
    <row r="4515" spans="1:10">
      <c r="A4515" s="259"/>
      <c r="B4515" s="259"/>
      <c r="C4515" s="259"/>
      <c r="D4515" s="259"/>
      <c r="E4515" s="259"/>
      <c r="F4515" s="270"/>
      <c r="G4515" s="259"/>
      <c r="H4515" s="259"/>
      <c r="I4515" s="259"/>
      <c r="J4515" s="259"/>
    </row>
    <row r="4516" spans="1:10">
      <c r="A4516" s="259"/>
      <c r="B4516" s="259"/>
      <c r="C4516" s="259"/>
      <c r="D4516" s="259"/>
      <c r="E4516" s="259"/>
      <c r="F4516" s="270"/>
      <c r="G4516" s="259"/>
      <c r="H4516" s="259"/>
      <c r="I4516" s="259"/>
      <c r="J4516" s="259"/>
    </row>
    <row r="4517" spans="1:10">
      <c r="A4517" s="259"/>
      <c r="B4517" s="259"/>
      <c r="C4517" s="259"/>
      <c r="D4517" s="259"/>
      <c r="E4517" s="259"/>
      <c r="F4517" s="270"/>
      <c r="G4517" s="259"/>
      <c r="H4517" s="259"/>
      <c r="I4517" s="259"/>
      <c r="J4517" s="259"/>
    </row>
    <row r="4518" spans="1:10">
      <c r="A4518" s="259"/>
      <c r="B4518" s="259"/>
      <c r="C4518" s="259"/>
      <c r="D4518" s="259"/>
      <c r="E4518" s="259"/>
      <c r="F4518" s="270"/>
      <c r="G4518" s="259"/>
      <c r="H4518" s="259"/>
      <c r="I4518" s="259"/>
      <c r="J4518" s="259"/>
    </row>
    <row r="4519" spans="1:10">
      <c r="A4519" s="259"/>
      <c r="B4519" s="259"/>
      <c r="C4519" s="259"/>
      <c r="D4519" s="259"/>
      <c r="E4519" s="259"/>
      <c r="F4519" s="270"/>
      <c r="G4519" s="259"/>
      <c r="H4519" s="259"/>
      <c r="I4519" s="259"/>
      <c r="J4519" s="259"/>
    </row>
    <row r="4520" spans="1:10">
      <c r="A4520" s="259"/>
      <c r="B4520" s="259"/>
      <c r="C4520" s="259"/>
      <c r="D4520" s="259"/>
      <c r="E4520" s="259"/>
      <c r="F4520" s="270"/>
      <c r="G4520" s="259"/>
      <c r="H4520" s="259"/>
      <c r="I4520" s="259"/>
      <c r="J4520" s="259"/>
    </row>
    <row r="4521" spans="1:10">
      <c r="A4521" s="259"/>
      <c r="B4521" s="259"/>
      <c r="C4521" s="259"/>
      <c r="D4521" s="259"/>
      <c r="E4521" s="259"/>
      <c r="F4521" s="270"/>
      <c r="G4521" s="259"/>
      <c r="H4521" s="259"/>
      <c r="I4521" s="259"/>
      <c r="J4521" s="259"/>
    </row>
    <row r="4522" spans="1:10">
      <c r="A4522" s="259"/>
      <c r="B4522" s="259"/>
      <c r="C4522" s="259"/>
      <c r="D4522" s="259"/>
      <c r="E4522" s="259"/>
      <c r="F4522" s="270"/>
      <c r="G4522" s="259"/>
      <c r="H4522" s="259"/>
      <c r="I4522" s="259"/>
      <c r="J4522" s="259"/>
    </row>
    <row r="4523" spans="1:10">
      <c r="A4523" s="259"/>
      <c r="B4523" s="259"/>
      <c r="C4523" s="259"/>
      <c r="D4523" s="259"/>
      <c r="E4523" s="259"/>
      <c r="F4523" s="270"/>
      <c r="G4523" s="259"/>
      <c r="H4523" s="259"/>
      <c r="I4523" s="259"/>
      <c r="J4523" s="259"/>
    </row>
    <row r="4524" spans="1:10">
      <c r="A4524" s="259"/>
      <c r="B4524" s="259"/>
      <c r="C4524" s="259"/>
      <c r="D4524" s="259"/>
      <c r="E4524" s="259"/>
      <c r="F4524" s="270"/>
      <c r="G4524" s="259"/>
      <c r="H4524" s="259"/>
      <c r="I4524" s="259"/>
      <c r="J4524" s="259"/>
    </row>
    <row r="4525" spans="1:10">
      <c r="A4525" s="259"/>
      <c r="B4525" s="259"/>
      <c r="C4525" s="259"/>
      <c r="D4525" s="259"/>
      <c r="E4525" s="259"/>
      <c r="F4525" s="270"/>
      <c r="G4525" s="259"/>
      <c r="H4525" s="259"/>
      <c r="I4525" s="259"/>
      <c r="J4525" s="259"/>
    </row>
    <row r="4526" spans="1:10">
      <c r="A4526" s="259"/>
      <c r="B4526" s="259"/>
      <c r="C4526" s="259"/>
      <c r="D4526" s="259"/>
      <c r="E4526" s="259"/>
      <c r="F4526" s="270"/>
      <c r="G4526" s="259"/>
      <c r="H4526" s="259"/>
      <c r="I4526" s="259"/>
      <c r="J4526" s="259"/>
    </row>
    <row r="4527" spans="1:10">
      <c r="A4527" s="259"/>
      <c r="B4527" s="259"/>
      <c r="C4527" s="259"/>
      <c r="D4527" s="259"/>
      <c r="E4527" s="259"/>
      <c r="F4527" s="270"/>
      <c r="G4527" s="259"/>
      <c r="H4527" s="259"/>
      <c r="I4527" s="259"/>
      <c r="J4527" s="259"/>
    </row>
    <row r="4528" spans="1:10">
      <c r="A4528" s="259"/>
      <c r="B4528" s="259"/>
      <c r="C4528" s="259"/>
      <c r="D4528" s="259"/>
      <c r="E4528" s="259"/>
      <c r="F4528" s="270"/>
      <c r="G4528" s="259"/>
      <c r="H4528" s="259"/>
      <c r="I4528" s="259"/>
      <c r="J4528" s="259"/>
    </row>
    <row r="4529" spans="1:10">
      <c r="A4529" s="259"/>
      <c r="B4529" s="259"/>
      <c r="C4529" s="259"/>
      <c r="D4529" s="259"/>
      <c r="E4529" s="259"/>
      <c r="F4529" s="270"/>
      <c r="G4529" s="259"/>
      <c r="H4529" s="259"/>
      <c r="I4529" s="259"/>
      <c r="J4529" s="259"/>
    </row>
    <row r="4530" spans="1:10">
      <c r="A4530" s="259"/>
      <c r="B4530" s="259"/>
      <c r="C4530" s="259"/>
      <c r="D4530" s="259"/>
      <c r="E4530" s="259"/>
      <c r="F4530" s="270"/>
      <c r="G4530" s="259"/>
      <c r="H4530" s="259"/>
      <c r="I4530" s="259"/>
      <c r="J4530" s="259"/>
    </row>
    <row r="4531" spans="1:10">
      <c r="A4531" s="259"/>
      <c r="B4531" s="259"/>
      <c r="C4531" s="259"/>
      <c r="D4531" s="259"/>
      <c r="E4531" s="259"/>
      <c r="F4531" s="270"/>
      <c r="G4531" s="259"/>
      <c r="H4531" s="259"/>
      <c r="I4531" s="259"/>
      <c r="J4531" s="259"/>
    </row>
    <row r="4532" spans="1:10">
      <c r="A4532" s="259"/>
      <c r="B4532" s="259"/>
      <c r="C4532" s="259"/>
      <c r="D4532" s="259"/>
      <c r="E4532" s="259"/>
      <c r="F4532" s="270"/>
      <c r="G4532" s="259"/>
      <c r="H4532" s="259"/>
      <c r="I4532" s="259"/>
      <c r="J4532" s="259"/>
    </row>
    <row r="4533" spans="1:10">
      <c r="A4533" s="259"/>
      <c r="B4533" s="259"/>
      <c r="C4533" s="259"/>
      <c r="D4533" s="259"/>
      <c r="E4533" s="259"/>
      <c r="F4533" s="270"/>
      <c r="G4533" s="259"/>
      <c r="H4533" s="259"/>
      <c r="I4533" s="259"/>
      <c r="J4533" s="259"/>
    </row>
    <row r="4534" spans="1:10">
      <c r="A4534" s="259"/>
      <c r="B4534" s="259"/>
      <c r="C4534" s="259"/>
      <c r="D4534" s="259"/>
      <c r="E4534" s="259"/>
      <c r="F4534" s="270"/>
      <c r="G4534" s="259"/>
      <c r="H4534" s="259"/>
      <c r="I4534" s="259"/>
      <c r="J4534" s="259"/>
    </row>
    <row r="4535" spans="1:10">
      <c r="A4535" s="259"/>
      <c r="B4535" s="259"/>
      <c r="C4535" s="259"/>
      <c r="D4535" s="259"/>
      <c r="E4535" s="259"/>
      <c r="F4535" s="270"/>
      <c r="G4535" s="259"/>
      <c r="H4535" s="259"/>
      <c r="I4535" s="259"/>
      <c r="J4535" s="259"/>
    </row>
    <row r="4536" spans="1:10">
      <c r="A4536" s="259"/>
      <c r="B4536" s="259"/>
      <c r="C4536" s="259"/>
      <c r="D4536" s="259"/>
      <c r="E4536" s="259"/>
      <c r="F4536" s="270"/>
      <c r="G4536" s="259"/>
      <c r="H4536" s="259"/>
      <c r="I4536" s="259"/>
      <c r="J4536" s="259"/>
    </row>
    <row r="4537" spans="1:10">
      <c r="A4537" s="259"/>
      <c r="B4537" s="259"/>
      <c r="C4537" s="259"/>
      <c r="D4537" s="259"/>
      <c r="E4537" s="259"/>
      <c r="F4537" s="270"/>
      <c r="G4537" s="259"/>
      <c r="H4537" s="259"/>
      <c r="I4537" s="259"/>
      <c r="J4537" s="259"/>
    </row>
    <row r="4538" spans="1:10">
      <c r="A4538" s="259"/>
      <c r="B4538" s="259"/>
      <c r="C4538" s="259"/>
      <c r="D4538" s="259"/>
      <c r="E4538" s="259"/>
      <c r="F4538" s="270"/>
      <c r="G4538" s="259"/>
      <c r="H4538" s="259"/>
      <c r="I4538" s="259"/>
      <c r="J4538" s="259"/>
    </row>
    <row r="4539" spans="1:10">
      <c r="A4539" s="259"/>
      <c r="B4539" s="259"/>
      <c r="C4539" s="259"/>
      <c r="D4539" s="259"/>
      <c r="E4539" s="259"/>
      <c r="F4539" s="270"/>
      <c r="G4539" s="259"/>
      <c r="H4539" s="259"/>
      <c r="I4539" s="259"/>
      <c r="J4539" s="259"/>
    </row>
    <row r="4540" spans="1:10">
      <c r="A4540" s="259"/>
      <c r="B4540" s="259"/>
      <c r="C4540" s="259"/>
      <c r="D4540" s="259"/>
      <c r="E4540" s="259"/>
      <c r="F4540" s="270"/>
      <c r="G4540" s="259"/>
      <c r="H4540" s="259"/>
      <c r="I4540" s="259"/>
      <c r="J4540" s="259"/>
    </row>
    <row r="4541" spans="1:10">
      <c r="A4541" s="259"/>
      <c r="B4541" s="259"/>
      <c r="C4541" s="259"/>
      <c r="D4541" s="259"/>
      <c r="E4541" s="259"/>
      <c r="F4541" s="270"/>
      <c r="G4541" s="259"/>
      <c r="H4541" s="259"/>
      <c r="I4541" s="259"/>
      <c r="J4541" s="259"/>
    </row>
    <row r="4542" spans="1:10">
      <c r="A4542" s="259"/>
      <c r="B4542" s="259"/>
      <c r="C4542" s="259"/>
      <c r="D4542" s="259"/>
      <c r="E4542" s="259"/>
      <c r="F4542" s="270"/>
      <c r="G4542" s="259"/>
      <c r="H4542" s="259"/>
      <c r="I4542" s="259"/>
      <c r="J4542" s="259"/>
    </row>
    <row r="4543" spans="1:10">
      <c r="A4543" s="259"/>
      <c r="B4543" s="259"/>
      <c r="C4543" s="259"/>
      <c r="D4543" s="259"/>
      <c r="E4543" s="259"/>
      <c r="F4543" s="270"/>
      <c r="G4543" s="259"/>
      <c r="H4543" s="259"/>
      <c r="I4543" s="259"/>
      <c r="J4543" s="259"/>
    </row>
    <row r="4544" spans="1:10">
      <c r="A4544" s="259"/>
      <c r="B4544" s="259"/>
      <c r="C4544" s="259"/>
      <c r="D4544" s="259"/>
      <c r="E4544" s="259"/>
      <c r="F4544" s="270"/>
      <c r="G4544" s="259"/>
      <c r="H4544" s="259"/>
      <c r="I4544" s="259"/>
      <c r="J4544" s="259"/>
    </row>
    <row r="4545" spans="1:10">
      <c r="A4545" s="259"/>
      <c r="B4545" s="259"/>
      <c r="C4545" s="259"/>
      <c r="D4545" s="259"/>
      <c r="E4545" s="259"/>
      <c r="F4545" s="270"/>
      <c r="G4545" s="259"/>
      <c r="H4545" s="259"/>
      <c r="I4545" s="259"/>
      <c r="J4545" s="259"/>
    </row>
    <row r="4546" spans="1:10">
      <c r="A4546" s="259"/>
      <c r="B4546" s="259"/>
      <c r="C4546" s="259"/>
      <c r="D4546" s="259"/>
      <c r="E4546" s="259"/>
      <c r="F4546" s="270"/>
      <c r="G4546" s="259"/>
      <c r="H4546" s="259"/>
      <c r="I4546" s="259"/>
      <c r="J4546" s="259"/>
    </row>
    <row r="4547" spans="1:10">
      <c r="A4547" s="259"/>
      <c r="B4547" s="259"/>
      <c r="C4547" s="259"/>
      <c r="D4547" s="259"/>
      <c r="E4547" s="259"/>
      <c r="F4547" s="270"/>
      <c r="G4547" s="259"/>
      <c r="H4547" s="259"/>
      <c r="I4547" s="259"/>
      <c r="J4547" s="259"/>
    </row>
    <row r="4548" spans="1:10">
      <c r="A4548" s="259"/>
      <c r="B4548" s="259"/>
      <c r="C4548" s="259"/>
      <c r="D4548" s="259"/>
      <c r="E4548" s="259"/>
      <c r="F4548" s="270"/>
      <c r="G4548" s="259"/>
      <c r="H4548" s="259"/>
      <c r="I4548" s="259"/>
      <c r="J4548" s="259"/>
    </row>
    <row r="4549" spans="1:10">
      <c r="A4549" s="259"/>
      <c r="B4549" s="259"/>
      <c r="C4549" s="259"/>
      <c r="D4549" s="259"/>
      <c r="E4549" s="259"/>
      <c r="F4549" s="270"/>
      <c r="G4549" s="259"/>
      <c r="H4549" s="259"/>
      <c r="I4549" s="259"/>
      <c r="J4549" s="259"/>
    </row>
    <row r="4550" spans="1:10">
      <c r="A4550" s="259"/>
      <c r="B4550" s="259"/>
      <c r="C4550" s="259"/>
      <c r="D4550" s="259"/>
      <c r="E4550" s="259"/>
      <c r="F4550" s="270"/>
      <c r="G4550" s="259"/>
      <c r="H4550" s="259"/>
      <c r="I4550" s="259"/>
      <c r="J4550" s="259"/>
    </row>
    <row r="4551" spans="1:10">
      <c r="A4551" s="259"/>
      <c r="B4551" s="259"/>
      <c r="C4551" s="259"/>
      <c r="D4551" s="259"/>
      <c r="E4551" s="259"/>
      <c r="F4551" s="270"/>
      <c r="G4551" s="259"/>
      <c r="H4551" s="259"/>
      <c r="I4551" s="259"/>
      <c r="J4551" s="259"/>
    </row>
    <row r="4552" spans="1:10">
      <c r="A4552" s="259"/>
      <c r="B4552" s="259"/>
      <c r="C4552" s="259"/>
      <c r="D4552" s="259"/>
      <c r="E4552" s="259"/>
      <c r="F4552" s="270"/>
      <c r="G4552" s="259"/>
      <c r="H4552" s="259"/>
      <c r="I4552" s="259"/>
      <c r="J4552" s="259"/>
    </row>
    <row r="4553" spans="1:10">
      <c r="A4553" s="259"/>
      <c r="B4553" s="259"/>
      <c r="C4553" s="259"/>
      <c r="D4553" s="259"/>
      <c r="E4553" s="259"/>
      <c r="F4553" s="270"/>
      <c r="G4553" s="259"/>
      <c r="H4553" s="259"/>
      <c r="I4553" s="259"/>
      <c r="J4553" s="259"/>
    </row>
    <row r="4554" spans="1:10">
      <c r="A4554" s="259"/>
      <c r="B4554" s="259"/>
      <c r="C4554" s="259"/>
      <c r="D4554" s="259"/>
      <c r="E4554" s="259"/>
      <c r="F4554" s="270"/>
      <c r="G4554" s="259"/>
      <c r="H4554" s="259"/>
      <c r="I4554" s="259"/>
      <c r="J4554" s="259"/>
    </row>
    <row r="4555" spans="1:10">
      <c r="A4555" s="259"/>
      <c r="B4555" s="259"/>
      <c r="C4555" s="259"/>
      <c r="D4555" s="259"/>
      <c r="E4555" s="259"/>
      <c r="F4555" s="270"/>
      <c r="G4555" s="259"/>
      <c r="H4555" s="259"/>
      <c r="I4555" s="259"/>
      <c r="J4555" s="259"/>
    </row>
    <row r="4556" spans="1:10">
      <c r="A4556" s="259"/>
      <c r="B4556" s="259"/>
      <c r="C4556" s="259"/>
      <c r="D4556" s="259"/>
      <c r="E4556" s="259"/>
      <c r="F4556" s="270"/>
      <c r="G4556" s="259"/>
      <c r="H4556" s="259"/>
      <c r="I4556" s="259"/>
      <c r="J4556" s="259"/>
    </row>
    <row r="4557" spans="1:10">
      <c r="A4557" s="259"/>
      <c r="B4557" s="259"/>
      <c r="C4557" s="259"/>
      <c r="D4557" s="259"/>
      <c r="E4557" s="259"/>
      <c r="F4557" s="270"/>
      <c r="G4557" s="259"/>
      <c r="H4557" s="259"/>
      <c r="I4557" s="259"/>
      <c r="J4557" s="259"/>
    </row>
    <row r="4558" spans="1:10">
      <c r="A4558" s="259"/>
      <c r="B4558" s="259"/>
      <c r="C4558" s="259"/>
      <c r="D4558" s="259"/>
      <c r="E4558" s="259"/>
      <c r="F4558" s="270"/>
      <c r="G4558" s="259"/>
      <c r="H4558" s="259"/>
      <c r="I4558" s="259"/>
      <c r="J4558" s="259"/>
    </row>
    <row r="4559" spans="1:10">
      <c r="A4559" s="259"/>
      <c r="B4559" s="259"/>
      <c r="C4559" s="259"/>
      <c r="D4559" s="259"/>
      <c r="E4559" s="259"/>
      <c r="F4559" s="270"/>
      <c r="G4559" s="259"/>
      <c r="H4559" s="259"/>
      <c r="I4559" s="259"/>
      <c r="J4559" s="259"/>
    </row>
    <row r="4560" spans="1:10">
      <c r="A4560" s="259"/>
      <c r="B4560" s="259"/>
      <c r="C4560" s="259"/>
      <c r="D4560" s="259"/>
      <c r="E4560" s="259"/>
      <c r="F4560" s="270"/>
      <c r="G4560" s="259"/>
      <c r="H4560" s="259"/>
      <c r="I4560" s="259"/>
      <c r="J4560" s="259"/>
    </row>
    <row r="4561" spans="1:10">
      <c r="A4561" s="259"/>
      <c r="B4561" s="259"/>
      <c r="C4561" s="259"/>
      <c r="D4561" s="259"/>
      <c r="E4561" s="259"/>
      <c r="F4561" s="270"/>
      <c r="G4561" s="259"/>
      <c r="H4561" s="259"/>
      <c r="I4561" s="259"/>
      <c r="J4561" s="259"/>
    </row>
    <row r="4562" spans="1:10">
      <c r="A4562" s="259"/>
      <c r="B4562" s="259"/>
      <c r="C4562" s="259"/>
      <c r="D4562" s="259"/>
      <c r="E4562" s="259"/>
      <c r="F4562" s="270"/>
      <c r="G4562" s="259"/>
      <c r="H4562" s="259"/>
      <c r="I4562" s="259"/>
      <c r="J4562" s="259"/>
    </row>
    <row r="4563" spans="1:10">
      <c r="A4563" s="259"/>
      <c r="B4563" s="259"/>
      <c r="C4563" s="259"/>
      <c r="D4563" s="259"/>
      <c r="E4563" s="259"/>
      <c r="F4563" s="270"/>
      <c r="G4563" s="259"/>
      <c r="H4563" s="259"/>
      <c r="I4563" s="259"/>
      <c r="J4563" s="259"/>
    </row>
    <row r="4564" spans="1:10">
      <c r="A4564" s="259"/>
      <c r="B4564" s="259"/>
      <c r="C4564" s="259"/>
      <c r="D4564" s="259"/>
      <c r="E4564" s="259"/>
      <c r="F4564" s="270"/>
      <c r="G4564" s="259"/>
      <c r="H4564" s="259"/>
      <c r="I4564" s="259"/>
      <c r="J4564" s="259"/>
    </row>
    <row r="4565" spans="1:10">
      <c r="A4565" s="259"/>
      <c r="B4565" s="259"/>
      <c r="C4565" s="259"/>
      <c r="D4565" s="259"/>
      <c r="E4565" s="259"/>
      <c r="F4565" s="270"/>
      <c r="G4565" s="259"/>
      <c r="H4565" s="259"/>
      <c r="I4565" s="259"/>
      <c r="J4565" s="259"/>
    </row>
    <row r="4566" spans="1:10">
      <c r="A4566" s="259"/>
      <c r="B4566" s="259"/>
      <c r="C4566" s="259"/>
      <c r="D4566" s="259"/>
      <c r="E4566" s="259"/>
      <c r="F4566" s="270"/>
      <c r="G4566" s="259"/>
      <c r="H4566" s="259"/>
      <c r="I4566" s="259"/>
      <c r="J4566" s="259"/>
    </row>
    <row r="4567" spans="1:10">
      <c r="A4567" s="259"/>
      <c r="B4567" s="259"/>
      <c r="C4567" s="259"/>
      <c r="D4567" s="259"/>
      <c r="E4567" s="259"/>
      <c r="F4567" s="270"/>
      <c r="G4567" s="259"/>
      <c r="H4567" s="259"/>
      <c r="I4567" s="259"/>
      <c r="J4567" s="259"/>
    </row>
    <row r="4568" spans="1:10">
      <c r="A4568" s="259"/>
      <c r="B4568" s="259"/>
      <c r="C4568" s="259"/>
      <c r="D4568" s="259"/>
      <c r="E4568" s="259"/>
      <c r="F4568" s="270"/>
      <c r="G4568" s="259"/>
      <c r="H4568" s="259"/>
      <c r="I4568" s="259"/>
      <c r="J4568" s="259"/>
    </row>
    <row r="4569" spans="1:10">
      <c r="A4569" s="259"/>
      <c r="B4569" s="259"/>
      <c r="C4569" s="259"/>
      <c r="D4569" s="259"/>
      <c r="E4569" s="259"/>
      <c r="F4569" s="270"/>
      <c r="G4569" s="259"/>
      <c r="H4569" s="259"/>
      <c r="I4569" s="259"/>
      <c r="J4569" s="259"/>
    </row>
    <row r="4570" spans="1:10">
      <c r="A4570" s="259"/>
      <c r="B4570" s="259"/>
      <c r="C4570" s="259"/>
      <c r="D4570" s="259"/>
      <c r="E4570" s="259"/>
      <c r="F4570" s="270"/>
      <c r="G4570" s="259"/>
      <c r="H4570" s="259"/>
      <c r="I4570" s="259"/>
      <c r="J4570" s="259"/>
    </row>
    <row r="4571" spans="1:10">
      <c r="A4571" s="259"/>
      <c r="B4571" s="259"/>
      <c r="C4571" s="259"/>
      <c r="D4571" s="259"/>
      <c r="E4571" s="259"/>
      <c r="F4571" s="270"/>
      <c r="G4571" s="259"/>
      <c r="H4571" s="259"/>
      <c r="I4571" s="259"/>
      <c r="J4571" s="259"/>
    </row>
    <row r="4572" spans="1:10">
      <c r="A4572" s="259"/>
      <c r="B4572" s="259"/>
      <c r="C4572" s="259"/>
      <c r="D4572" s="259"/>
      <c r="E4572" s="259"/>
      <c r="F4572" s="270"/>
      <c r="G4572" s="259"/>
      <c r="H4572" s="259"/>
      <c r="I4572" s="259"/>
      <c r="J4572" s="259"/>
    </row>
    <row r="4573" spans="1:10">
      <c r="A4573" s="259"/>
      <c r="B4573" s="259"/>
      <c r="C4573" s="259"/>
      <c r="D4573" s="259"/>
      <c r="E4573" s="259"/>
      <c r="F4573" s="270"/>
      <c r="G4573" s="259"/>
      <c r="H4573" s="259"/>
      <c r="I4573" s="259"/>
      <c r="J4573" s="259"/>
    </row>
    <row r="4574" spans="1:10">
      <c r="A4574" s="259"/>
      <c r="B4574" s="259"/>
      <c r="C4574" s="259"/>
      <c r="D4574" s="259"/>
      <c r="E4574" s="259"/>
      <c r="F4574" s="270"/>
      <c r="G4574" s="259"/>
      <c r="H4574" s="259"/>
      <c r="I4574" s="259"/>
      <c r="J4574" s="259"/>
    </row>
    <row r="4575" spans="1:10">
      <c r="A4575" s="259"/>
      <c r="B4575" s="259"/>
      <c r="C4575" s="259"/>
      <c r="D4575" s="259"/>
      <c r="E4575" s="259"/>
      <c r="F4575" s="270"/>
      <c r="G4575" s="259"/>
      <c r="H4575" s="259"/>
      <c r="I4575" s="259"/>
      <c r="J4575" s="259"/>
    </row>
    <row r="4576" spans="1:10">
      <c r="A4576" s="259"/>
      <c r="B4576" s="259"/>
      <c r="C4576" s="259"/>
      <c r="D4576" s="259"/>
      <c r="E4576" s="259"/>
      <c r="F4576" s="270"/>
      <c r="G4576" s="259"/>
      <c r="H4576" s="259"/>
      <c r="I4576" s="259"/>
      <c r="J4576" s="259"/>
    </row>
    <row r="4577" spans="1:10">
      <c r="A4577" s="259"/>
      <c r="B4577" s="259"/>
      <c r="C4577" s="259"/>
      <c r="D4577" s="259"/>
      <c r="E4577" s="259"/>
      <c r="F4577" s="270"/>
      <c r="G4577" s="259"/>
      <c r="H4577" s="259"/>
      <c r="I4577" s="259"/>
      <c r="J4577" s="259"/>
    </row>
    <row r="4578" spans="1:10">
      <c r="A4578" s="259"/>
      <c r="B4578" s="259"/>
      <c r="C4578" s="259"/>
      <c r="D4578" s="259"/>
      <c r="E4578" s="259"/>
      <c r="F4578" s="270"/>
      <c r="G4578" s="259"/>
      <c r="H4578" s="259"/>
      <c r="I4578" s="259"/>
      <c r="J4578" s="259"/>
    </row>
    <row r="4579" spans="1:10">
      <c r="A4579" s="259"/>
      <c r="B4579" s="259"/>
      <c r="C4579" s="259"/>
      <c r="D4579" s="259"/>
      <c r="E4579" s="259"/>
      <c r="F4579" s="270"/>
      <c r="G4579" s="259"/>
      <c r="H4579" s="259"/>
      <c r="I4579" s="259"/>
      <c r="J4579" s="259"/>
    </row>
    <row r="4580" spans="1:10">
      <c r="A4580" s="259"/>
      <c r="B4580" s="259"/>
      <c r="C4580" s="259"/>
      <c r="D4580" s="259"/>
      <c r="E4580" s="259"/>
      <c r="F4580" s="270"/>
      <c r="G4580" s="259"/>
      <c r="H4580" s="259"/>
      <c r="I4580" s="259"/>
      <c r="J4580" s="259"/>
    </row>
    <row r="4581" spans="1:10">
      <c r="A4581" s="259"/>
      <c r="B4581" s="259"/>
      <c r="C4581" s="259"/>
      <c r="D4581" s="259"/>
      <c r="E4581" s="259"/>
      <c r="F4581" s="270"/>
      <c r="G4581" s="259"/>
      <c r="H4581" s="259"/>
      <c r="I4581" s="259"/>
      <c r="J4581" s="259"/>
    </row>
    <row r="4582" spans="1:10">
      <c r="A4582" s="259"/>
      <c r="B4582" s="259"/>
      <c r="C4582" s="259"/>
      <c r="D4582" s="259"/>
      <c r="E4582" s="259"/>
      <c r="F4582" s="270"/>
      <c r="G4582" s="259"/>
      <c r="H4582" s="259"/>
      <c r="I4582" s="259"/>
      <c r="J4582" s="259"/>
    </row>
    <row r="4583" spans="1:10">
      <c r="A4583" s="259"/>
      <c r="B4583" s="259"/>
      <c r="C4583" s="259"/>
      <c r="D4583" s="259"/>
      <c r="E4583" s="259"/>
      <c r="F4583" s="270"/>
      <c r="G4583" s="259"/>
      <c r="H4583" s="259"/>
      <c r="I4583" s="259"/>
      <c r="J4583" s="259"/>
    </row>
    <row r="4584" spans="1:10">
      <c r="A4584" s="259"/>
      <c r="B4584" s="259"/>
      <c r="C4584" s="259"/>
      <c r="D4584" s="259"/>
      <c r="E4584" s="259"/>
      <c r="F4584" s="270"/>
      <c r="G4584" s="259"/>
      <c r="H4584" s="259"/>
      <c r="I4584" s="259"/>
      <c r="J4584" s="259"/>
    </row>
    <row r="4585" spans="1:10">
      <c r="A4585" s="259"/>
      <c r="B4585" s="259"/>
      <c r="C4585" s="259"/>
      <c r="D4585" s="259"/>
      <c r="E4585" s="259"/>
      <c r="F4585" s="270"/>
      <c r="G4585" s="259"/>
      <c r="H4585" s="259"/>
      <c r="I4585" s="259"/>
      <c r="J4585" s="259"/>
    </row>
    <row r="4586" spans="1:10">
      <c r="A4586" s="259"/>
      <c r="B4586" s="259"/>
      <c r="C4586" s="259"/>
      <c r="D4586" s="259"/>
      <c r="E4586" s="259"/>
      <c r="F4586" s="270"/>
      <c r="G4586" s="259"/>
      <c r="H4586" s="259"/>
      <c r="I4586" s="259"/>
      <c r="J4586" s="259"/>
    </row>
    <row r="4587" spans="1:10">
      <c r="A4587" s="259"/>
      <c r="B4587" s="259"/>
      <c r="C4587" s="259"/>
      <c r="D4587" s="259"/>
      <c r="E4587" s="259"/>
      <c r="F4587" s="270"/>
      <c r="G4587" s="259"/>
      <c r="H4587" s="259"/>
      <c r="I4587" s="259"/>
      <c r="J4587" s="259"/>
    </row>
    <row r="4588" spans="1:10">
      <c r="A4588" s="259"/>
      <c r="B4588" s="259"/>
      <c r="C4588" s="259"/>
      <c r="D4588" s="259"/>
      <c r="E4588" s="259"/>
      <c r="F4588" s="270"/>
      <c r="G4588" s="259"/>
      <c r="H4588" s="259"/>
      <c r="I4588" s="259"/>
      <c r="J4588" s="259"/>
    </row>
    <row r="4589" spans="1:10">
      <c r="A4589" s="259"/>
      <c r="B4589" s="259"/>
      <c r="C4589" s="259"/>
      <c r="D4589" s="259"/>
      <c r="E4589" s="259"/>
      <c r="F4589" s="270"/>
      <c r="G4589" s="259"/>
      <c r="H4589" s="259"/>
      <c r="I4589" s="259"/>
      <c r="J4589" s="259"/>
    </row>
    <row r="4590" spans="1:10">
      <c r="A4590" s="259"/>
      <c r="B4590" s="259"/>
      <c r="C4590" s="259"/>
      <c r="D4590" s="259"/>
      <c r="E4590" s="259"/>
      <c r="F4590" s="270"/>
      <c r="G4590" s="259"/>
      <c r="H4590" s="259"/>
      <c r="I4590" s="259"/>
      <c r="J4590" s="259"/>
    </row>
    <row r="4591" spans="1:10">
      <c r="A4591" s="259"/>
      <c r="B4591" s="259"/>
      <c r="C4591" s="259"/>
      <c r="D4591" s="259"/>
      <c r="E4591" s="259"/>
      <c r="F4591" s="270"/>
      <c r="G4591" s="259"/>
      <c r="H4591" s="259"/>
      <c r="I4591" s="259"/>
      <c r="J4591" s="259"/>
    </row>
    <row r="4592" spans="1:10">
      <c r="A4592" s="259"/>
      <c r="B4592" s="259"/>
      <c r="C4592" s="259"/>
      <c r="D4592" s="259"/>
      <c r="E4592" s="259"/>
      <c r="F4592" s="270"/>
      <c r="G4592" s="259"/>
      <c r="H4592" s="259"/>
      <c r="I4592" s="259"/>
      <c r="J4592" s="259"/>
    </row>
    <row r="4593" spans="1:10">
      <c r="A4593" s="259"/>
      <c r="B4593" s="259"/>
      <c r="C4593" s="259"/>
      <c r="D4593" s="259"/>
      <c r="E4593" s="259"/>
      <c r="F4593" s="270"/>
      <c r="G4593" s="259"/>
      <c r="H4593" s="259"/>
      <c r="I4593" s="259"/>
      <c r="J4593" s="259"/>
    </row>
    <row r="4594" spans="1:10">
      <c r="A4594" s="259"/>
      <c r="B4594" s="259"/>
      <c r="C4594" s="259"/>
      <c r="D4594" s="259"/>
      <c r="E4594" s="259"/>
      <c r="F4594" s="270"/>
      <c r="G4594" s="259"/>
      <c r="H4594" s="259"/>
      <c r="I4594" s="259"/>
      <c r="J4594" s="259"/>
    </row>
    <row r="4595" spans="1:10">
      <c r="A4595" s="259"/>
      <c r="B4595" s="259"/>
      <c r="C4595" s="259"/>
      <c r="D4595" s="259"/>
      <c r="E4595" s="259"/>
      <c r="F4595" s="270"/>
      <c r="G4595" s="259"/>
      <c r="H4595" s="259"/>
      <c r="I4595" s="259"/>
      <c r="J4595" s="259"/>
    </row>
    <row r="4596" spans="1:10">
      <c r="A4596" s="259"/>
      <c r="B4596" s="259"/>
      <c r="C4596" s="259"/>
      <c r="D4596" s="259"/>
      <c r="E4596" s="259"/>
      <c r="F4596" s="270"/>
      <c r="G4596" s="259"/>
      <c r="H4596" s="259"/>
      <c r="I4596" s="259"/>
      <c r="J4596" s="259"/>
    </row>
    <row r="4597" spans="1:10">
      <c r="A4597" s="259"/>
      <c r="B4597" s="259"/>
      <c r="C4597" s="259"/>
      <c r="D4597" s="259"/>
      <c r="E4597" s="259"/>
      <c r="F4597" s="270"/>
      <c r="G4597" s="259"/>
      <c r="H4597" s="259"/>
      <c r="I4597" s="259"/>
      <c r="J4597" s="259"/>
    </row>
    <row r="4598" spans="1:10">
      <c r="A4598" s="259"/>
      <c r="B4598" s="259"/>
      <c r="C4598" s="259"/>
      <c r="D4598" s="259"/>
      <c r="E4598" s="259"/>
      <c r="F4598" s="270"/>
      <c r="G4598" s="259"/>
      <c r="H4598" s="259"/>
      <c r="I4598" s="259"/>
      <c r="J4598" s="259"/>
    </row>
    <row r="4599" spans="1:10">
      <c r="A4599" s="259"/>
      <c r="B4599" s="259"/>
      <c r="C4599" s="259"/>
      <c r="D4599" s="259"/>
      <c r="E4599" s="259"/>
      <c r="F4599" s="270"/>
      <c r="G4599" s="259"/>
      <c r="H4599" s="259"/>
      <c r="I4599" s="259"/>
      <c r="J4599" s="259"/>
    </row>
    <row r="4600" spans="1:10">
      <c r="A4600" s="259"/>
      <c r="B4600" s="259"/>
      <c r="C4600" s="259"/>
      <c r="D4600" s="259"/>
      <c r="E4600" s="259"/>
      <c r="F4600" s="270"/>
      <c r="G4600" s="259"/>
      <c r="H4600" s="259"/>
      <c r="I4600" s="259"/>
      <c r="J4600" s="259"/>
    </row>
    <row r="4601" spans="1:10">
      <c r="A4601" s="259"/>
      <c r="B4601" s="259"/>
      <c r="C4601" s="259"/>
      <c r="D4601" s="259"/>
      <c r="E4601" s="259"/>
      <c r="F4601" s="270"/>
      <c r="G4601" s="259"/>
      <c r="H4601" s="259"/>
      <c r="I4601" s="259"/>
      <c r="J4601" s="259"/>
    </row>
    <row r="4602" spans="1:10">
      <c r="A4602" s="259"/>
      <c r="B4602" s="259"/>
      <c r="C4602" s="259"/>
      <c r="D4602" s="259"/>
      <c r="E4602" s="259"/>
      <c r="F4602" s="270"/>
      <c r="G4602" s="259"/>
      <c r="H4602" s="259"/>
      <c r="I4602" s="259"/>
      <c r="J4602" s="259"/>
    </row>
    <row r="4603" spans="1:10">
      <c r="A4603" s="259"/>
      <c r="B4603" s="259"/>
      <c r="C4603" s="259"/>
      <c r="D4603" s="259"/>
      <c r="E4603" s="259"/>
      <c r="F4603" s="270"/>
      <c r="G4603" s="259"/>
      <c r="H4603" s="259"/>
      <c r="I4603" s="259"/>
      <c r="J4603" s="259"/>
    </row>
    <row r="4604" spans="1:10">
      <c r="A4604" s="259"/>
      <c r="B4604" s="259"/>
      <c r="C4604" s="259"/>
      <c r="D4604" s="259"/>
      <c r="E4604" s="259"/>
      <c r="F4604" s="270"/>
      <c r="G4604" s="259"/>
      <c r="H4604" s="259"/>
      <c r="I4604" s="259"/>
      <c r="J4604" s="259"/>
    </row>
    <row r="4605" spans="1:10">
      <c r="A4605" s="259"/>
      <c r="B4605" s="259"/>
      <c r="C4605" s="259"/>
      <c r="D4605" s="259"/>
      <c r="E4605" s="259"/>
      <c r="F4605" s="270"/>
      <c r="G4605" s="259"/>
      <c r="H4605" s="259"/>
      <c r="I4605" s="259"/>
      <c r="J4605" s="259"/>
    </row>
    <row r="4606" spans="1:10">
      <c r="A4606" s="259"/>
      <c r="B4606" s="259"/>
      <c r="C4606" s="259"/>
      <c r="D4606" s="259"/>
      <c r="E4606" s="259"/>
      <c r="F4606" s="270"/>
      <c r="G4606" s="259"/>
      <c r="H4606" s="259"/>
      <c r="I4606" s="259"/>
      <c r="J4606" s="259"/>
    </row>
    <row r="4607" spans="1:10">
      <c r="A4607" s="259"/>
      <c r="B4607" s="259"/>
      <c r="C4607" s="259"/>
      <c r="D4607" s="259"/>
      <c r="E4607" s="259"/>
      <c r="F4607" s="270"/>
      <c r="G4607" s="259"/>
      <c r="H4607" s="259"/>
      <c r="I4607" s="259"/>
      <c r="J4607" s="259"/>
    </row>
    <row r="4608" spans="1:10">
      <c r="A4608" s="259"/>
      <c r="B4608" s="259"/>
      <c r="C4608" s="259"/>
      <c r="D4608" s="259"/>
      <c r="E4608" s="259"/>
      <c r="F4608" s="270"/>
      <c r="G4608" s="259"/>
      <c r="H4608" s="259"/>
      <c r="I4608" s="259"/>
      <c r="J4608" s="259"/>
    </row>
    <row r="4609" spans="1:10">
      <c r="A4609" s="259"/>
      <c r="B4609" s="259"/>
      <c r="C4609" s="259"/>
      <c r="D4609" s="259"/>
      <c r="E4609" s="259"/>
      <c r="F4609" s="270"/>
      <c r="G4609" s="259"/>
      <c r="H4609" s="259"/>
      <c r="I4609" s="259"/>
      <c r="J4609" s="259"/>
    </row>
    <row r="4610" spans="1:10">
      <c r="A4610" s="259"/>
      <c r="B4610" s="259"/>
      <c r="C4610" s="259"/>
      <c r="D4610" s="259"/>
      <c r="E4610" s="259"/>
      <c r="F4610" s="270"/>
      <c r="G4610" s="259"/>
      <c r="H4610" s="259"/>
      <c r="I4610" s="259"/>
      <c r="J4610" s="259"/>
    </row>
    <row r="4611" spans="1:10">
      <c r="A4611" s="259"/>
      <c r="B4611" s="259"/>
      <c r="C4611" s="259"/>
      <c r="D4611" s="259"/>
      <c r="E4611" s="259"/>
      <c r="F4611" s="270"/>
      <c r="G4611" s="259"/>
      <c r="H4611" s="259"/>
      <c r="I4611" s="259"/>
      <c r="J4611" s="259"/>
    </row>
    <row r="4612" spans="1:10">
      <c r="A4612" s="259"/>
      <c r="B4612" s="259"/>
      <c r="C4612" s="259"/>
      <c r="D4612" s="259"/>
      <c r="E4612" s="259"/>
      <c r="F4612" s="270"/>
      <c r="G4612" s="259"/>
      <c r="H4612" s="259"/>
      <c r="I4612" s="259"/>
      <c r="J4612" s="259"/>
    </row>
    <row r="4613" spans="1:10">
      <c r="A4613" s="259"/>
      <c r="B4613" s="259"/>
      <c r="C4613" s="259"/>
      <c r="D4613" s="259"/>
      <c r="E4613" s="259"/>
      <c r="F4613" s="270"/>
      <c r="G4613" s="259"/>
      <c r="H4613" s="259"/>
      <c r="I4613" s="259"/>
      <c r="J4613" s="259"/>
    </row>
    <row r="4614" spans="1:10">
      <c r="A4614" s="259"/>
      <c r="B4614" s="259"/>
      <c r="C4614" s="259"/>
      <c r="D4614" s="259"/>
      <c r="E4614" s="259"/>
      <c r="F4614" s="270"/>
      <c r="G4614" s="259"/>
      <c r="H4614" s="259"/>
      <c r="I4614" s="259"/>
      <c r="J4614" s="259"/>
    </row>
    <row r="4615" spans="1:10">
      <c r="A4615" s="259"/>
      <c r="B4615" s="259"/>
      <c r="C4615" s="259"/>
      <c r="D4615" s="259"/>
      <c r="E4615" s="259"/>
      <c r="F4615" s="270"/>
      <c r="G4615" s="259"/>
      <c r="H4615" s="259"/>
      <c r="I4615" s="259"/>
      <c r="J4615" s="259"/>
    </row>
    <row r="4616" spans="1:10">
      <c r="A4616" s="259"/>
      <c r="B4616" s="259"/>
      <c r="C4616" s="259"/>
      <c r="D4616" s="259"/>
      <c r="E4616" s="259"/>
      <c r="F4616" s="270"/>
      <c r="G4616" s="259"/>
      <c r="H4616" s="259"/>
      <c r="I4616" s="259"/>
      <c r="J4616" s="259"/>
    </row>
    <row r="4617" spans="1:10">
      <c r="A4617" s="259"/>
      <c r="B4617" s="259"/>
      <c r="C4617" s="259"/>
      <c r="D4617" s="259"/>
      <c r="E4617" s="259"/>
      <c r="F4617" s="270"/>
      <c r="G4617" s="259"/>
      <c r="H4617" s="259"/>
      <c r="I4617" s="259"/>
      <c r="J4617" s="259"/>
    </row>
    <row r="4618" spans="1:10">
      <c r="A4618" s="259"/>
      <c r="B4618" s="259"/>
      <c r="C4618" s="259"/>
      <c r="D4618" s="259"/>
      <c r="E4618" s="259"/>
      <c r="F4618" s="270"/>
      <c r="G4618" s="259"/>
      <c r="H4618" s="259"/>
      <c r="I4618" s="259"/>
      <c r="J4618" s="259"/>
    </row>
    <row r="4619" spans="1:10">
      <c r="A4619" s="259"/>
      <c r="B4619" s="259"/>
      <c r="C4619" s="259"/>
      <c r="D4619" s="259"/>
      <c r="E4619" s="259"/>
      <c r="F4619" s="270"/>
      <c r="G4619" s="259"/>
      <c r="H4619" s="259"/>
      <c r="I4619" s="259"/>
      <c r="J4619" s="259"/>
    </row>
    <row r="4620" spans="1:10">
      <c r="A4620" s="259"/>
      <c r="B4620" s="259"/>
      <c r="C4620" s="259"/>
      <c r="D4620" s="259"/>
      <c r="E4620" s="259"/>
      <c r="F4620" s="270"/>
      <c r="G4620" s="259"/>
      <c r="H4620" s="259"/>
      <c r="I4620" s="259"/>
      <c r="J4620" s="259"/>
    </row>
    <row r="4621" spans="1:10">
      <c r="A4621" s="259"/>
      <c r="B4621" s="259"/>
      <c r="C4621" s="259"/>
      <c r="D4621" s="259"/>
      <c r="E4621" s="259"/>
      <c r="F4621" s="270"/>
      <c r="G4621" s="259"/>
      <c r="H4621" s="259"/>
      <c r="I4621" s="259"/>
      <c r="J4621" s="259"/>
    </row>
    <row r="4622" spans="1:10">
      <c r="A4622" s="259"/>
      <c r="B4622" s="259"/>
      <c r="C4622" s="259"/>
      <c r="D4622" s="259"/>
      <c r="E4622" s="259"/>
      <c r="F4622" s="270"/>
      <c r="G4622" s="259"/>
      <c r="H4622" s="259"/>
      <c r="I4622" s="259"/>
      <c r="J4622" s="259"/>
    </row>
    <row r="4623" spans="1:10">
      <c r="A4623" s="259"/>
      <c r="B4623" s="259"/>
      <c r="C4623" s="259"/>
      <c r="D4623" s="259"/>
      <c r="E4623" s="259"/>
      <c r="F4623" s="270"/>
      <c r="G4623" s="259"/>
      <c r="H4623" s="259"/>
      <c r="I4623" s="259"/>
      <c r="J4623" s="259"/>
    </row>
    <row r="4624" spans="1:10">
      <c r="A4624" s="259"/>
      <c r="B4624" s="259"/>
      <c r="C4624" s="259"/>
      <c r="D4624" s="259"/>
      <c r="E4624" s="259"/>
      <c r="F4624" s="270"/>
      <c r="G4624" s="259"/>
      <c r="H4624" s="259"/>
      <c r="I4624" s="259"/>
      <c r="J4624" s="259"/>
    </row>
    <row r="4625" spans="1:10">
      <c r="A4625" s="259"/>
      <c r="B4625" s="259"/>
      <c r="C4625" s="259"/>
      <c r="D4625" s="259"/>
      <c r="E4625" s="259"/>
      <c r="F4625" s="270"/>
      <c r="G4625" s="259"/>
      <c r="H4625" s="259"/>
      <c r="I4625" s="259"/>
      <c r="J4625" s="259"/>
    </row>
    <row r="4626" spans="1:10">
      <c r="A4626" s="259"/>
      <c r="B4626" s="259"/>
      <c r="C4626" s="259"/>
      <c r="D4626" s="259"/>
      <c r="E4626" s="259"/>
      <c r="F4626" s="270"/>
      <c r="G4626" s="259"/>
      <c r="H4626" s="259"/>
      <c r="I4626" s="259"/>
      <c r="J4626" s="259"/>
    </row>
    <row r="4627" spans="1:10">
      <c r="A4627" s="259"/>
      <c r="B4627" s="259"/>
      <c r="C4627" s="259"/>
      <c r="D4627" s="259"/>
      <c r="E4627" s="259"/>
      <c r="F4627" s="270"/>
      <c r="G4627" s="259"/>
      <c r="H4627" s="259"/>
      <c r="I4627" s="259"/>
      <c r="J4627" s="259"/>
    </row>
    <row r="4628" spans="1:10">
      <c r="A4628" s="259"/>
      <c r="B4628" s="259"/>
      <c r="C4628" s="259"/>
      <c r="D4628" s="259"/>
      <c r="E4628" s="259"/>
      <c r="F4628" s="270"/>
      <c r="G4628" s="259"/>
      <c r="H4628" s="259"/>
      <c r="I4628" s="259"/>
      <c r="J4628" s="259"/>
    </row>
    <row r="4629" spans="1:10">
      <c r="A4629" s="259"/>
      <c r="B4629" s="259"/>
      <c r="C4629" s="259"/>
      <c r="D4629" s="259"/>
      <c r="E4629" s="259"/>
      <c r="F4629" s="270"/>
      <c r="G4629" s="259"/>
      <c r="H4629" s="259"/>
      <c r="I4629" s="259"/>
      <c r="J4629" s="259"/>
    </row>
    <row r="4630" spans="1:10">
      <c r="A4630" s="259"/>
      <c r="B4630" s="259"/>
      <c r="C4630" s="259"/>
      <c r="D4630" s="259"/>
      <c r="E4630" s="259"/>
      <c r="F4630" s="270"/>
      <c r="G4630" s="259"/>
      <c r="H4630" s="259"/>
      <c r="I4630" s="259"/>
      <c r="J4630" s="259"/>
    </row>
    <row r="4631" spans="1:10">
      <c r="A4631" s="259"/>
      <c r="B4631" s="259"/>
      <c r="C4631" s="259"/>
      <c r="D4631" s="259"/>
      <c r="E4631" s="259"/>
      <c r="F4631" s="270"/>
      <c r="G4631" s="259"/>
      <c r="H4631" s="259"/>
      <c r="I4631" s="259"/>
      <c r="J4631" s="259"/>
    </row>
    <row r="4632" spans="1:10">
      <c r="A4632" s="259"/>
      <c r="B4632" s="259"/>
      <c r="C4632" s="259"/>
      <c r="D4632" s="259"/>
      <c r="E4632" s="259"/>
      <c r="F4632" s="270"/>
      <c r="G4632" s="259"/>
      <c r="H4632" s="259"/>
      <c r="I4632" s="259"/>
      <c r="J4632" s="259"/>
    </row>
    <row r="4633" spans="1:10">
      <c r="A4633" s="259"/>
      <c r="B4633" s="259"/>
      <c r="C4633" s="259"/>
      <c r="D4633" s="259"/>
      <c r="E4633" s="259"/>
      <c r="F4633" s="270"/>
      <c r="G4633" s="259"/>
      <c r="H4633" s="259"/>
      <c r="I4633" s="259"/>
      <c r="J4633" s="259"/>
    </row>
    <row r="4634" spans="1:10">
      <c r="A4634" s="259"/>
      <c r="B4634" s="259"/>
      <c r="C4634" s="259"/>
      <c r="D4634" s="259"/>
      <c r="E4634" s="259"/>
      <c r="F4634" s="270"/>
      <c r="G4634" s="259"/>
      <c r="H4634" s="259"/>
      <c r="I4634" s="259"/>
      <c r="J4634" s="259"/>
    </row>
    <row r="4635" spans="1:10">
      <c r="A4635" s="259"/>
      <c r="B4635" s="259"/>
      <c r="C4635" s="259"/>
      <c r="D4635" s="259"/>
      <c r="E4635" s="259"/>
      <c r="F4635" s="270"/>
      <c r="G4635" s="259"/>
      <c r="H4635" s="259"/>
      <c r="I4635" s="259"/>
      <c r="J4635" s="259"/>
    </row>
    <row r="4636" spans="1:10">
      <c r="A4636" s="259"/>
      <c r="B4636" s="259"/>
      <c r="C4636" s="259"/>
      <c r="D4636" s="259"/>
      <c r="E4636" s="259"/>
      <c r="F4636" s="270"/>
      <c r="G4636" s="259"/>
      <c r="H4636" s="259"/>
      <c r="I4636" s="259"/>
      <c r="J4636" s="259"/>
    </row>
    <row r="4637" spans="1:10">
      <c r="A4637" s="259"/>
      <c r="B4637" s="259"/>
      <c r="C4637" s="259"/>
      <c r="D4637" s="259"/>
      <c r="E4637" s="259"/>
      <c r="F4637" s="270"/>
      <c r="G4637" s="259"/>
      <c r="H4637" s="259"/>
      <c r="I4637" s="259"/>
      <c r="J4637" s="259"/>
    </row>
    <row r="4638" spans="1:10">
      <c r="A4638" s="259"/>
      <c r="B4638" s="259"/>
      <c r="C4638" s="259"/>
      <c r="D4638" s="259"/>
      <c r="E4638" s="259"/>
      <c r="F4638" s="270"/>
      <c r="G4638" s="259"/>
      <c r="H4638" s="259"/>
      <c r="I4638" s="259"/>
      <c r="J4638" s="259"/>
    </row>
    <row r="4639" spans="1:10">
      <c r="A4639" s="259"/>
      <c r="B4639" s="259"/>
      <c r="C4639" s="259"/>
      <c r="D4639" s="259"/>
      <c r="E4639" s="259"/>
      <c r="F4639" s="270"/>
      <c r="G4639" s="259"/>
      <c r="H4639" s="259"/>
      <c r="I4639" s="259"/>
      <c r="J4639" s="259"/>
    </row>
    <row r="4640" spans="1:10">
      <c r="A4640" s="259"/>
      <c r="B4640" s="259"/>
      <c r="C4640" s="259"/>
      <c r="D4640" s="259"/>
      <c r="E4640" s="259"/>
      <c r="F4640" s="270"/>
      <c r="G4640" s="259"/>
      <c r="H4640" s="259"/>
      <c r="I4640" s="259"/>
      <c r="J4640" s="259"/>
    </row>
    <row r="4641" spans="1:10">
      <c r="A4641" s="259"/>
      <c r="B4641" s="259"/>
      <c r="C4641" s="259"/>
      <c r="D4641" s="259"/>
      <c r="E4641" s="259"/>
      <c r="F4641" s="270"/>
      <c r="G4641" s="259"/>
      <c r="H4641" s="259"/>
      <c r="I4641" s="259"/>
      <c r="J4641" s="259"/>
    </row>
    <row r="4642" spans="1:10">
      <c r="A4642" s="259"/>
      <c r="B4642" s="259"/>
      <c r="C4642" s="259"/>
      <c r="D4642" s="259"/>
      <c r="E4642" s="259"/>
      <c r="F4642" s="270"/>
      <c r="G4642" s="259"/>
      <c r="H4642" s="259"/>
      <c r="I4642" s="259"/>
      <c r="J4642" s="259"/>
    </row>
    <row r="4643" spans="1:10">
      <c r="A4643" s="259"/>
      <c r="B4643" s="259"/>
      <c r="C4643" s="259"/>
      <c r="D4643" s="259"/>
      <c r="E4643" s="259"/>
      <c r="F4643" s="270"/>
      <c r="G4643" s="259"/>
      <c r="H4643" s="259"/>
      <c r="I4643" s="259"/>
      <c r="J4643" s="259"/>
    </row>
    <row r="4644" spans="1:10">
      <c r="A4644" s="259"/>
      <c r="B4644" s="259"/>
      <c r="C4644" s="259"/>
      <c r="D4644" s="259"/>
      <c r="E4644" s="259"/>
      <c r="F4644" s="270"/>
      <c r="G4644" s="259"/>
      <c r="H4644" s="259"/>
      <c r="I4644" s="259"/>
      <c r="J4644" s="259"/>
    </row>
    <row r="4645" spans="1:10">
      <c r="A4645" s="259"/>
      <c r="B4645" s="259"/>
      <c r="C4645" s="259"/>
      <c r="D4645" s="259"/>
      <c r="E4645" s="259"/>
      <c r="F4645" s="270"/>
      <c r="G4645" s="259"/>
      <c r="H4645" s="259"/>
      <c r="I4645" s="259"/>
      <c r="J4645" s="259"/>
    </row>
    <row r="4646" spans="1:10">
      <c r="A4646" s="259"/>
      <c r="B4646" s="259"/>
      <c r="C4646" s="259"/>
      <c r="D4646" s="259"/>
      <c r="E4646" s="259"/>
      <c r="F4646" s="270"/>
      <c r="G4646" s="259"/>
      <c r="H4646" s="259"/>
      <c r="I4646" s="259"/>
      <c r="J4646" s="259"/>
    </row>
    <row r="4647" spans="1:10">
      <c r="A4647" s="259"/>
      <c r="B4647" s="259"/>
      <c r="C4647" s="259"/>
      <c r="D4647" s="259"/>
      <c r="E4647" s="259"/>
      <c r="F4647" s="270"/>
      <c r="G4647" s="259"/>
      <c r="H4647" s="259"/>
      <c r="I4647" s="259"/>
      <c r="J4647" s="259"/>
    </row>
    <row r="4648" spans="1:10">
      <c r="A4648" s="259"/>
      <c r="B4648" s="259"/>
      <c r="C4648" s="259"/>
      <c r="D4648" s="259"/>
      <c r="E4648" s="259"/>
      <c r="F4648" s="270"/>
      <c r="G4648" s="259"/>
      <c r="H4648" s="259"/>
      <c r="I4648" s="259"/>
      <c r="J4648" s="259"/>
    </row>
    <row r="4649" spans="1:10">
      <c r="A4649" s="259"/>
      <c r="B4649" s="259"/>
      <c r="C4649" s="259"/>
      <c r="D4649" s="259"/>
      <c r="E4649" s="259"/>
      <c r="F4649" s="270"/>
      <c r="G4649" s="259"/>
      <c r="H4649" s="259"/>
      <c r="I4649" s="259"/>
      <c r="J4649" s="259"/>
    </row>
    <row r="4650" spans="1:10">
      <c r="A4650" s="259"/>
      <c r="B4650" s="259"/>
      <c r="C4650" s="259"/>
      <c r="D4650" s="259"/>
      <c r="E4650" s="259"/>
      <c r="F4650" s="270"/>
      <c r="G4650" s="259"/>
      <c r="H4650" s="259"/>
      <c r="I4650" s="259"/>
      <c r="J4650" s="259"/>
    </row>
    <row r="4651" spans="1:10">
      <c r="A4651" s="259"/>
      <c r="B4651" s="259"/>
      <c r="C4651" s="259"/>
      <c r="D4651" s="259"/>
      <c r="E4651" s="259"/>
      <c r="F4651" s="270"/>
      <c r="G4651" s="259"/>
      <c r="H4651" s="259"/>
      <c r="I4651" s="259"/>
      <c r="J4651" s="259"/>
    </row>
    <row r="4652" spans="1:10">
      <c r="A4652" s="259"/>
      <c r="B4652" s="259"/>
      <c r="C4652" s="259"/>
      <c r="D4652" s="259"/>
      <c r="E4652" s="259"/>
      <c r="F4652" s="270"/>
      <c r="G4652" s="259"/>
      <c r="H4652" s="259"/>
      <c r="I4652" s="259"/>
      <c r="J4652" s="259"/>
    </row>
    <row r="4653" spans="1:10">
      <c r="A4653" s="259"/>
      <c r="B4653" s="259"/>
      <c r="C4653" s="259"/>
      <c r="D4653" s="259"/>
      <c r="E4653" s="259"/>
      <c r="F4653" s="270"/>
      <c r="G4653" s="259"/>
      <c r="H4653" s="259"/>
      <c r="I4653" s="259"/>
      <c r="J4653" s="259"/>
    </row>
    <row r="4654" spans="1:10">
      <c r="A4654" s="259"/>
      <c r="B4654" s="259"/>
      <c r="C4654" s="259"/>
      <c r="D4654" s="259"/>
      <c r="E4654" s="259"/>
      <c r="F4654" s="270"/>
      <c r="G4654" s="259"/>
      <c r="H4654" s="259"/>
      <c r="I4654" s="259"/>
      <c r="J4654" s="259"/>
    </row>
    <row r="4655" spans="1:10">
      <c r="A4655" s="259"/>
      <c r="B4655" s="259"/>
      <c r="C4655" s="259"/>
      <c r="D4655" s="259"/>
      <c r="E4655" s="259"/>
      <c r="F4655" s="270"/>
      <c r="G4655" s="259"/>
      <c r="H4655" s="259"/>
      <c r="I4655" s="259"/>
      <c r="J4655" s="259"/>
    </row>
    <row r="4656" spans="1:10">
      <c r="A4656" s="259"/>
      <c r="B4656" s="259"/>
      <c r="C4656" s="259"/>
      <c r="D4656" s="259"/>
      <c r="E4656" s="259"/>
      <c r="F4656" s="270"/>
      <c r="G4656" s="259"/>
      <c r="H4656" s="259"/>
      <c r="I4656" s="259"/>
      <c r="J4656" s="259"/>
    </row>
    <row r="4657" spans="1:10">
      <c r="A4657" s="259"/>
      <c r="B4657" s="259"/>
      <c r="C4657" s="259"/>
      <c r="D4657" s="259"/>
      <c r="E4657" s="259"/>
      <c r="F4657" s="270"/>
      <c r="G4657" s="259"/>
      <c r="H4657" s="259"/>
      <c r="I4657" s="259"/>
      <c r="J4657" s="259"/>
    </row>
    <row r="4658" spans="1:10">
      <c r="A4658" s="259"/>
      <c r="B4658" s="259"/>
      <c r="C4658" s="259"/>
      <c r="D4658" s="259"/>
      <c r="E4658" s="259"/>
      <c r="F4658" s="270"/>
      <c r="G4658" s="259"/>
      <c r="H4658" s="259"/>
      <c r="I4658" s="259"/>
      <c r="J4658" s="259"/>
    </row>
    <row r="4659" spans="1:10">
      <c r="A4659" s="259"/>
      <c r="B4659" s="259"/>
      <c r="C4659" s="259"/>
      <c r="D4659" s="259"/>
      <c r="E4659" s="259"/>
      <c r="F4659" s="270"/>
      <c r="G4659" s="259"/>
      <c r="H4659" s="259"/>
      <c r="I4659" s="259"/>
      <c r="J4659" s="259"/>
    </row>
    <row r="4660" spans="1:10">
      <c r="A4660" s="259"/>
      <c r="B4660" s="259"/>
      <c r="C4660" s="259"/>
      <c r="D4660" s="259"/>
      <c r="E4660" s="259"/>
      <c r="F4660" s="270"/>
      <c r="G4660" s="259"/>
      <c r="H4660" s="259"/>
      <c r="I4660" s="259"/>
      <c r="J4660" s="259"/>
    </row>
    <row r="4661" spans="1:10">
      <c r="A4661" s="259"/>
      <c r="B4661" s="259"/>
      <c r="C4661" s="259"/>
      <c r="D4661" s="259"/>
      <c r="E4661" s="259"/>
      <c r="F4661" s="270"/>
      <c r="G4661" s="259"/>
      <c r="H4661" s="259"/>
      <c r="I4661" s="259"/>
      <c r="J4661" s="259"/>
    </row>
    <row r="4662" spans="1:10">
      <c r="A4662" s="259"/>
      <c r="B4662" s="259"/>
      <c r="C4662" s="259"/>
      <c r="D4662" s="259"/>
      <c r="E4662" s="259"/>
      <c r="F4662" s="270"/>
      <c r="G4662" s="259"/>
      <c r="H4662" s="259"/>
      <c r="I4662" s="259"/>
      <c r="J4662" s="259"/>
    </row>
    <row r="4663" spans="1:10">
      <c r="A4663" s="259"/>
      <c r="B4663" s="259"/>
      <c r="C4663" s="259"/>
      <c r="D4663" s="259"/>
      <c r="E4663" s="259"/>
      <c r="F4663" s="270"/>
      <c r="G4663" s="259"/>
      <c r="H4663" s="259"/>
      <c r="I4663" s="259"/>
      <c r="J4663" s="259"/>
    </row>
    <row r="4664" spans="1:10">
      <c r="A4664" s="259"/>
      <c r="B4664" s="259"/>
      <c r="C4664" s="259"/>
      <c r="D4664" s="259"/>
      <c r="E4664" s="259"/>
      <c r="F4664" s="270"/>
      <c r="G4664" s="259"/>
      <c r="H4664" s="259"/>
      <c r="I4664" s="259"/>
      <c r="J4664" s="259"/>
    </row>
    <row r="4665" spans="1:10">
      <c r="A4665" s="259"/>
      <c r="B4665" s="259"/>
      <c r="C4665" s="259"/>
      <c r="D4665" s="259"/>
      <c r="E4665" s="259"/>
      <c r="F4665" s="270"/>
      <c r="G4665" s="259"/>
      <c r="H4665" s="259"/>
      <c r="I4665" s="259"/>
      <c r="J4665" s="259"/>
    </row>
    <row r="4666" spans="1:10">
      <c r="A4666" s="259"/>
      <c r="B4666" s="259"/>
      <c r="C4666" s="259"/>
      <c r="D4666" s="259"/>
      <c r="E4666" s="259"/>
      <c r="F4666" s="270"/>
      <c r="G4666" s="259"/>
      <c r="H4666" s="259"/>
      <c r="I4666" s="259"/>
      <c r="J4666" s="259"/>
    </row>
    <row r="4667" spans="1:10">
      <c r="A4667" s="259"/>
      <c r="B4667" s="259"/>
      <c r="C4667" s="259"/>
      <c r="D4667" s="259"/>
      <c r="E4667" s="259"/>
      <c r="F4667" s="270"/>
      <c r="G4667" s="259"/>
      <c r="H4667" s="259"/>
      <c r="I4667" s="259"/>
      <c r="J4667" s="259"/>
    </row>
    <row r="4668" spans="1:10">
      <c r="A4668" s="259"/>
      <c r="B4668" s="259"/>
      <c r="C4668" s="259"/>
      <c r="D4668" s="259"/>
      <c r="E4668" s="259"/>
      <c r="F4668" s="270"/>
      <c r="G4668" s="259"/>
      <c r="H4668" s="259"/>
      <c r="I4668" s="259"/>
      <c r="J4668" s="259"/>
    </row>
    <row r="4669" spans="1:10">
      <c r="A4669" s="259"/>
      <c r="B4669" s="259"/>
      <c r="C4669" s="259"/>
      <c r="D4669" s="259"/>
      <c r="E4669" s="259"/>
      <c r="F4669" s="270"/>
      <c r="G4669" s="259"/>
      <c r="H4669" s="259"/>
      <c r="I4669" s="259"/>
      <c r="J4669" s="259"/>
    </row>
    <row r="4670" spans="1:10">
      <c r="A4670" s="259"/>
      <c r="B4670" s="259"/>
      <c r="C4670" s="259"/>
      <c r="D4670" s="259"/>
      <c r="E4670" s="259"/>
      <c r="F4670" s="270"/>
      <c r="G4670" s="259"/>
      <c r="H4670" s="259"/>
      <c r="I4670" s="259"/>
      <c r="J4670" s="259"/>
    </row>
    <row r="4671" spans="1:10">
      <c r="A4671" s="259"/>
      <c r="B4671" s="259"/>
      <c r="C4671" s="259"/>
      <c r="D4671" s="259"/>
      <c r="E4671" s="259"/>
      <c r="F4671" s="270"/>
      <c r="G4671" s="259"/>
      <c r="H4671" s="259"/>
      <c r="I4671" s="259"/>
      <c r="J4671" s="259"/>
    </row>
    <row r="4672" spans="1:10">
      <c r="A4672" s="259"/>
      <c r="B4672" s="259"/>
      <c r="C4672" s="259"/>
      <c r="D4672" s="259"/>
      <c r="E4672" s="259"/>
      <c r="F4672" s="270"/>
      <c r="G4672" s="259"/>
      <c r="H4672" s="259"/>
      <c r="I4672" s="259"/>
      <c r="J4672" s="259"/>
    </row>
    <row r="4673" spans="1:10">
      <c r="A4673" s="259"/>
      <c r="B4673" s="259"/>
      <c r="C4673" s="259"/>
      <c r="D4673" s="259"/>
      <c r="E4673" s="259"/>
      <c r="F4673" s="270"/>
      <c r="G4673" s="259"/>
      <c r="H4673" s="259"/>
      <c r="I4673" s="259"/>
      <c r="J4673" s="259"/>
    </row>
    <row r="4674" spans="1:10">
      <c r="A4674" s="259"/>
      <c r="B4674" s="259"/>
      <c r="C4674" s="259"/>
      <c r="D4674" s="259"/>
      <c r="E4674" s="259"/>
      <c r="F4674" s="270"/>
      <c r="G4674" s="259"/>
      <c r="H4674" s="259"/>
      <c r="I4674" s="259"/>
      <c r="J4674" s="259"/>
    </row>
    <row r="4675" spans="1:10">
      <c r="A4675" s="259"/>
      <c r="B4675" s="259"/>
      <c r="C4675" s="259"/>
      <c r="D4675" s="259"/>
      <c r="E4675" s="259"/>
      <c r="F4675" s="270"/>
      <c r="G4675" s="259"/>
      <c r="H4675" s="259"/>
      <c r="I4675" s="259"/>
      <c r="J4675" s="259"/>
    </row>
    <row r="4676" spans="1:10">
      <c r="A4676" s="259"/>
      <c r="B4676" s="259"/>
      <c r="C4676" s="259"/>
      <c r="D4676" s="259"/>
      <c r="E4676" s="259"/>
      <c r="F4676" s="270"/>
      <c r="G4676" s="259"/>
      <c r="H4676" s="259"/>
      <c r="I4676" s="259"/>
      <c r="J4676" s="259"/>
    </row>
    <row r="4677" spans="1:10">
      <c r="A4677" s="259"/>
      <c r="B4677" s="259"/>
      <c r="C4677" s="259"/>
      <c r="D4677" s="259"/>
      <c r="E4677" s="259"/>
      <c r="F4677" s="270"/>
      <c r="G4677" s="259"/>
      <c r="H4677" s="259"/>
      <c r="I4677" s="259"/>
      <c r="J4677" s="259"/>
    </row>
    <row r="4678" spans="1:10">
      <c r="A4678" s="259"/>
      <c r="B4678" s="259"/>
      <c r="C4678" s="259"/>
      <c r="D4678" s="259"/>
      <c r="E4678" s="259"/>
      <c r="F4678" s="270"/>
      <c r="G4678" s="259"/>
      <c r="H4678" s="259"/>
      <c r="I4678" s="259"/>
      <c r="J4678" s="259"/>
    </row>
    <row r="4679" spans="1:10">
      <c r="A4679" s="259"/>
      <c r="B4679" s="259"/>
      <c r="C4679" s="259"/>
      <c r="D4679" s="259"/>
      <c r="E4679" s="259"/>
      <c r="F4679" s="270"/>
      <c r="G4679" s="259"/>
      <c r="H4679" s="259"/>
      <c r="I4679" s="259"/>
      <c r="J4679" s="259"/>
    </row>
    <row r="4680" spans="1:10">
      <c r="A4680" s="259"/>
      <c r="B4680" s="259"/>
      <c r="C4680" s="259"/>
      <c r="D4680" s="259"/>
      <c r="E4680" s="259"/>
      <c r="F4680" s="270"/>
      <c r="G4680" s="259"/>
      <c r="H4680" s="259"/>
      <c r="I4680" s="259"/>
      <c r="J4680" s="259"/>
    </row>
    <row r="4681" spans="1:10">
      <c r="A4681" s="259"/>
      <c r="B4681" s="259"/>
      <c r="C4681" s="259"/>
      <c r="D4681" s="259"/>
      <c r="E4681" s="259"/>
      <c r="F4681" s="270"/>
      <c r="G4681" s="259"/>
      <c r="H4681" s="259"/>
      <c r="I4681" s="259"/>
      <c r="J4681" s="259"/>
    </row>
    <row r="4682" spans="1:10">
      <c r="A4682" s="259"/>
      <c r="B4682" s="259"/>
      <c r="C4682" s="259"/>
      <c r="D4682" s="259"/>
      <c r="E4682" s="259"/>
      <c r="F4682" s="270"/>
      <c r="G4682" s="259"/>
      <c r="H4682" s="259"/>
      <c r="I4682" s="259"/>
      <c r="J4682" s="259"/>
    </row>
    <row r="4683" spans="1:10">
      <c r="A4683" s="259"/>
      <c r="B4683" s="259"/>
      <c r="C4683" s="259"/>
      <c r="D4683" s="259"/>
      <c r="E4683" s="259"/>
      <c r="F4683" s="270"/>
      <c r="G4683" s="259"/>
      <c r="H4683" s="259"/>
      <c r="I4683" s="259"/>
      <c r="J4683" s="259"/>
    </row>
    <row r="4684" spans="1:10">
      <c r="A4684" s="259"/>
      <c r="B4684" s="259"/>
      <c r="C4684" s="259"/>
      <c r="D4684" s="259"/>
      <c r="E4684" s="259"/>
      <c r="F4684" s="270"/>
      <c r="G4684" s="259"/>
      <c r="H4684" s="259"/>
      <c r="I4684" s="259"/>
      <c r="J4684" s="259"/>
    </row>
    <row r="4685" spans="1:10">
      <c r="A4685" s="259"/>
      <c r="B4685" s="259"/>
      <c r="C4685" s="259"/>
      <c r="D4685" s="259"/>
      <c r="E4685" s="259"/>
      <c r="F4685" s="270"/>
      <c r="G4685" s="259"/>
      <c r="H4685" s="259"/>
      <c r="I4685" s="259"/>
      <c r="J4685" s="259"/>
    </row>
    <row r="4686" spans="1:10">
      <c r="A4686" s="259"/>
      <c r="B4686" s="259"/>
      <c r="C4686" s="259"/>
      <c r="D4686" s="259"/>
      <c r="E4686" s="259"/>
      <c r="F4686" s="270"/>
      <c r="G4686" s="259"/>
      <c r="H4686" s="259"/>
      <c r="I4686" s="259"/>
      <c r="J4686" s="259"/>
    </row>
    <row r="4687" spans="1:10">
      <c r="A4687" s="259"/>
      <c r="B4687" s="259"/>
      <c r="C4687" s="259"/>
      <c r="D4687" s="259"/>
      <c r="E4687" s="259"/>
      <c r="F4687" s="270"/>
      <c r="G4687" s="259"/>
      <c r="H4687" s="259"/>
      <c r="I4687" s="259"/>
      <c r="J4687" s="259"/>
    </row>
    <row r="4688" spans="1:10">
      <c r="A4688" s="259"/>
      <c r="B4688" s="259"/>
      <c r="C4688" s="259"/>
      <c r="D4688" s="259"/>
      <c r="E4688" s="259"/>
      <c r="F4688" s="270"/>
      <c r="G4688" s="259"/>
      <c r="H4688" s="259"/>
      <c r="I4688" s="259"/>
      <c r="J4688" s="259"/>
    </row>
    <row r="4689" spans="1:10">
      <c r="A4689" s="259"/>
      <c r="B4689" s="259"/>
      <c r="C4689" s="259"/>
      <c r="D4689" s="259"/>
      <c r="E4689" s="259"/>
      <c r="F4689" s="270"/>
      <c r="G4689" s="259"/>
      <c r="H4689" s="259"/>
      <c r="I4689" s="259"/>
      <c r="J4689" s="259"/>
    </row>
    <row r="4690" spans="1:10">
      <c r="A4690" s="259"/>
      <c r="B4690" s="259"/>
      <c r="C4690" s="259"/>
      <c r="D4690" s="259"/>
      <c r="E4690" s="259"/>
      <c r="F4690" s="270"/>
      <c r="G4690" s="259"/>
      <c r="H4690" s="259"/>
      <c r="I4690" s="259"/>
      <c r="J4690" s="259"/>
    </row>
    <row r="4691" spans="1:10">
      <c r="A4691" s="259"/>
      <c r="B4691" s="259"/>
      <c r="C4691" s="259"/>
      <c r="D4691" s="259"/>
      <c r="E4691" s="259"/>
      <c r="F4691" s="270"/>
      <c r="G4691" s="259"/>
      <c r="H4691" s="259"/>
      <c r="I4691" s="259"/>
      <c r="J4691" s="259"/>
    </row>
    <row r="4692" spans="1:10">
      <c r="A4692" s="259"/>
      <c r="B4692" s="259"/>
      <c r="C4692" s="259"/>
      <c r="D4692" s="259"/>
      <c r="E4692" s="259"/>
      <c r="F4692" s="270"/>
      <c r="G4692" s="259"/>
      <c r="H4692" s="259"/>
      <c r="I4692" s="259"/>
      <c r="J4692" s="259"/>
    </row>
    <row r="4693" spans="1:10">
      <c r="A4693" s="259"/>
      <c r="B4693" s="259"/>
      <c r="C4693" s="259"/>
      <c r="D4693" s="259"/>
      <c r="E4693" s="259"/>
      <c r="F4693" s="270"/>
      <c r="G4693" s="259"/>
      <c r="H4693" s="259"/>
      <c r="I4693" s="259"/>
      <c r="J4693" s="259"/>
    </row>
    <row r="4694" spans="1:10">
      <c r="A4694" s="259"/>
      <c r="B4694" s="259"/>
      <c r="C4694" s="259"/>
      <c r="D4694" s="259"/>
      <c r="E4694" s="259"/>
      <c r="F4694" s="270"/>
      <c r="G4694" s="259"/>
      <c r="H4694" s="259"/>
      <c r="I4694" s="259"/>
      <c r="J4694" s="259"/>
    </row>
    <row r="4695" spans="1:10">
      <c r="A4695" s="259"/>
      <c r="B4695" s="259"/>
      <c r="C4695" s="259"/>
      <c r="D4695" s="259"/>
      <c r="E4695" s="259"/>
      <c r="F4695" s="270"/>
      <c r="G4695" s="259"/>
      <c r="H4695" s="259"/>
      <c r="I4695" s="259"/>
      <c r="J4695" s="259"/>
    </row>
    <row r="4696" spans="1:10">
      <c r="A4696" s="259"/>
      <c r="B4696" s="259"/>
      <c r="C4696" s="259"/>
      <c r="D4696" s="259"/>
      <c r="E4696" s="259"/>
      <c r="F4696" s="270"/>
      <c r="G4696" s="259"/>
      <c r="H4696" s="259"/>
      <c r="I4696" s="259"/>
      <c r="J4696" s="259"/>
    </row>
    <row r="4697" spans="1:10">
      <c r="A4697" s="259"/>
      <c r="B4697" s="259"/>
      <c r="C4697" s="259"/>
      <c r="D4697" s="259"/>
      <c r="E4697" s="259"/>
      <c r="F4697" s="270"/>
      <c r="G4697" s="259"/>
      <c r="H4697" s="259"/>
      <c r="I4697" s="259"/>
      <c r="J4697" s="259"/>
    </row>
    <row r="4698" spans="1:10">
      <c r="A4698" s="259"/>
      <c r="B4698" s="259"/>
      <c r="C4698" s="259"/>
      <c r="D4698" s="259"/>
      <c r="E4698" s="259"/>
      <c r="F4698" s="270"/>
      <c r="G4698" s="259"/>
      <c r="H4698" s="259"/>
      <c r="I4698" s="259"/>
      <c r="J4698" s="259"/>
    </row>
    <row r="4699" spans="1:10">
      <c r="A4699" s="259"/>
      <c r="B4699" s="259"/>
      <c r="C4699" s="259"/>
      <c r="D4699" s="259"/>
      <c r="E4699" s="259"/>
      <c r="F4699" s="270"/>
      <c r="G4699" s="259"/>
      <c r="H4699" s="259"/>
      <c r="I4699" s="259"/>
      <c r="J4699" s="259"/>
    </row>
    <row r="4700" spans="1:10">
      <c r="A4700" s="259"/>
      <c r="B4700" s="259"/>
      <c r="C4700" s="259"/>
      <c r="D4700" s="259"/>
      <c r="E4700" s="259"/>
      <c r="F4700" s="270"/>
      <c r="G4700" s="259"/>
      <c r="H4700" s="259"/>
      <c r="I4700" s="259"/>
      <c r="J4700" s="259"/>
    </row>
    <row r="4701" spans="1:10">
      <c r="A4701" s="259"/>
      <c r="B4701" s="259"/>
      <c r="C4701" s="259"/>
      <c r="D4701" s="259"/>
      <c r="E4701" s="259"/>
      <c r="F4701" s="270"/>
      <c r="G4701" s="259"/>
      <c r="H4701" s="259"/>
      <c r="I4701" s="259"/>
      <c r="J4701" s="259"/>
    </row>
    <row r="4702" spans="1:10">
      <c r="A4702" s="259"/>
      <c r="B4702" s="259"/>
      <c r="C4702" s="259"/>
      <c r="D4702" s="259"/>
      <c r="E4702" s="259"/>
      <c r="F4702" s="270"/>
      <c r="G4702" s="259"/>
      <c r="H4702" s="259"/>
      <c r="I4702" s="259"/>
      <c r="J4702" s="259"/>
    </row>
    <row r="4703" spans="1:10">
      <c r="A4703" s="259"/>
      <c r="B4703" s="259"/>
      <c r="C4703" s="259"/>
      <c r="D4703" s="259"/>
      <c r="E4703" s="259"/>
      <c r="F4703" s="270"/>
      <c r="G4703" s="259"/>
      <c r="H4703" s="259"/>
      <c r="I4703" s="259"/>
      <c r="J4703" s="259"/>
    </row>
    <row r="4704" spans="1:10">
      <c r="A4704" s="259"/>
      <c r="B4704" s="259"/>
      <c r="C4704" s="259"/>
      <c r="D4704" s="259"/>
      <c r="E4704" s="259"/>
      <c r="F4704" s="270"/>
      <c r="G4704" s="259"/>
      <c r="H4704" s="259"/>
      <c r="I4704" s="259"/>
      <c r="J4704" s="259"/>
    </row>
    <row r="4705" spans="1:10">
      <c r="A4705" s="259"/>
      <c r="B4705" s="259"/>
      <c r="C4705" s="259"/>
      <c r="D4705" s="259"/>
      <c r="E4705" s="259"/>
      <c r="F4705" s="270"/>
      <c r="G4705" s="259"/>
      <c r="H4705" s="259"/>
      <c r="I4705" s="259"/>
      <c r="J4705" s="259"/>
    </row>
    <row r="4706" spans="1:10">
      <c r="A4706" s="259"/>
      <c r="B4706" s="259"/>
      <c r="C4706" s="259"/>
      <c r="D4706" s="259"/>
      <c r="E4706" s="259"/>
      <c r="F4706" s="270"/>
      <c r="G4706" s="259"/>
      <c r="H4706" s="259"/>
      <c r="I4706" s="259"/>
      <c r="J4706" s="259"/>
    </row>
    <row r="4707" spans="1:10">
      <c r="A4707" s="259"/>
      <c r="B4707" s="259"/>
      <c r="C4707" s="259"/>
      <c r="D4707" s="259"/>
      <c r="E4707" s="259"/>
      <c r="F4707" s="270"/>
      <c r="G4707" s="259"/>
      <c r="H4707" s="259"/>
      <c r="I4707" s="259"/>
      <c r="J4707" s="259"/>
    </row>
    <row r="4708" spans="1:10">
      <c r="A4708" s="259"/>
      <c r="B4708" s="259"/>
      <c r="C4708" s="259"/>
      <c r="D4708" s="259"/>
      <c r="E4708" s="259"/>
      <c r="F4708" s="270"/>
      <c r="G4708" s="259"/>
      <c r="H4708" s="259"/>
      <c r="I4708" s="259"/>
      <c r="J4708" s="259"/>
    </row>
    <row r="4709" spans="1:10">
      <c r="A4709" s="259"/>
      <c r="B4709" s="259"/>
      <c r="C4709" s="259"/>
      <c r="D4709" s="259"/>
      <c r="E4709" s="259"/>
      <c r="F4709" s="270"/>
      <c r="G4709" s="259"/>
      <c r="H4709" s="259"/>
      <c r="I4709" s="259"/>
      <c r="J4709" s="259"/>
    </row>
    <row r="4710" spans="1:10">
      <c r="A4710" s="259"/>
      <c r="B4710" s="259"/>
      <c r="C4710" s="259"/>
      <c r="D4710" s="259"/>
      <c r="E4710" s="259"/>
      <c r="F4710" s="270"/>
      <c r="G4710" s="259"/>
      <c r="H4710" s="259"/>
      <c r="I4710" s="259"/>
      <c r="J4710" s="259"/>
    </row>
    <row r="4711" spans="1:10">
      <c r="A4711" s="259"/>
      <c r="B4711" s="259"/>
      <c r="C4711" s="259"/>
      <c r="D4711" s="259"/>
      <c r="E4711" s="259"/>
      <c r="F4711" s="270"/>
      <c r="G4711" s="259"/>
      <c r="H4711" s="259"/>
      <c r="I4711" s="259"/>
      <c r="J4711" s="259"/>
    </row>
    <row r="4712" spans="1:10">
      <c r="A4712" s="259"/>
      <c r="B4712" s="259"/>
      <c r="C4712" s="259"/>
      <c r="D4712" s="259"/>
      <c r="E4712" s="259"/>
      <c r="F4712" s="270"/>
      <c r="G4712" s="259"/>
      <c r="H4712" s="259"/>
      <c r="I4712" s="259"/>
      <c r="J4712" s="259"/>
    </row>
    <row r="4713" spans="1:10">
      <c r="A4713" s="259"/>
      <c r="B4713" s="259"/>
      <c r="C4713" s="259"/>
      <c r="D4713" s="259"/>
      <c r="E4713" s="259"/>
      <c r="F4713" s="270"/>
      <c r="G4713" s="259"/>
      <c r="H4713" s="259"/>
      <c r="I4713" s="259"/>
      <c r="J4713" s="259"/>
    </row>
    <row r="4714" spans="1:10">
      <c r="A4714" s="259"/>
      <c r="B4714" s="259"/>
      <c r="C4714" s="259"/>
      <c r="D4714" s="259"/>
      <c r="E4714" s="259"/>
      <c r="F4714" s="270"/>
      <c r="G4714" s="259"/>
      <c r="H4714" s="259"/>
      <c r="I4714" s="259"/>
      <c r="J4714" s="259"/>
    </row>
    <row r="4715" spans="1:10">
      <c r="A4715" s="259"/>
      <c r="B4715" s="259"/>
      <c r="C4715" s="259"/>
      <c r="D4715" s="259"/>
      <c r="E4715" s="259"/>
      <c r="F4715" s="270"/>
      <c r="G4715" s="259"/>
      <c r="H4715" s="259"/>
      <c r="I4715" s="259"/>
      <c r="J4715" s="259"/>
    </row>
    <row r="4716" spans="1:10">
      <c r="A4716" s="259"/>
      <c r="B4716" s="259"/>
      <c r="C4716" s="259"/>
      <c r="D4716" s="259"/>
      <c r="E4716" s="259"/>
      <c r="F4716" s="270"/>
      <c r="G4716" s="259"/>
      <c r="H4716" s="259"/>
      <c r="I4716" s="259"/>
      <c r="J4716" s="259"/>
    </row>
    <row r="4717" spans="1:10">
      <c r="A4717" s="259"/>
      <c r="B4717" s="259"/>
      <c r="C4717" s="259"/>
      <c r="D4717" s="259"/>
      <c r="E4717" s="259"/>
      <c r="F4717" s="270"/>
      <c r="G4717" s="259"/>
      <c r="H4717" s="259"/>
      <c r="I4717" s="259"/>
      <c r="J4717" s="259"/>
    </row>
    <row r="4718" spans="1:10">
      <c r="A4718" s="259"/>
      <c r="B4718" s="259"/>
      <c r="C4718" s="259"/>
      <c r="D4718" s="259"/>
      <c r="E4718" s="259"/>
      <c r="F4718" s="270"/>
      <c r="G4718" s="259"/>
      <c r="H4718" s="259"/>
      <c r="I4718" s="259"/>
      <c r="J4718" s="259"/>
    </row>
    <row r="4719" spans="1:10">
      <c r="A4719" s="259"/>
      <c r="B4719" s="259"/>
      <c r="C4719" s="259"/>
      <c r="D4719" s="259"/>
      <c r="E4719" s="259"/>
      <c r="F4719" s="270"/>
      <c r="G4719" s="259"/>
      <c r="H4719" s="259"/>
      <c r="I4719" s="259"/>
      <c r="J4719" s="259"/>
    </row>
    <row r="4720" spans="1:10">
      <c r="A4720" s="259"/>
      <c r="B4720" s="259"/>
      <c r="C4720" s="259"/>
      <c r="D4720" s="259"/>
      <c r="E4720" s="259"/>
      <c r="F4720" s="270"/>
      <c r="G4720" s="259"/>
      <c r="H4720" s="259"/>
      <c r="I4720" s="259"/>
      <c r="J4720" s="259"/>
    </row>
    <row r="4721" spans="1:10">
      <c r="A4721" s="259"/>
      <c r="B4721" s="259"/>
      <c r="C4721" s="259"/>
      <c r="D4721" s="259"/>
      <c r="E4721" s="259"/>
      <c r="F4721" s="270"/>
      <c r="G4721" s="259"/>
      <c r="H4721" s="259"/>
      <c r="I4721" s="259"/>
      <c r="J4721" s="259"/>
    </row>
    <row r="4722" spans="1:10">
      <c r="A4722" s="259"/>
      <c r="B4722" s="259"/>
      <c r="C4722" s="259"/>
      <c r="D4722" s="259"/>
      <c r="E4722" s="259"/>
      <c r="F4722" s="270"/>
      <c r="G4722" s="259"/>
      <c r="H4722" s="259"/>
      <c r="I4722" s="259"/>
      <c r="J4722" s="259"/>
    </row>
    <row r="4723" spans="1:10">
      <c r="A4723" s="259"/>
      <c r="B4723" s="259"/>
      <c r="C4723" s="259"/>
      <c r="D4723" s="259"/>
      <c r="E4723" s="259"/>
      <c r="F4723" s="270"/>
      <c r="G4723" s="259"/>
      <c r="H4723" s="259"/>
      <c r="I4723" s="259"/>
      <c r="J4723" s="259"/>
    </row>
    <row r="4724" spans="1:10">
      <c r="A4724" s="259"/>
      <c r="B4724" s="259"/>
      <c r="C4724" s="259"/>
      <c r="D4724" s="259"/>
      <c r="E4724" s="259"/>
      <c r="F4724" s="270"/>
      <c r="G4724" s="259"/>
      <c r="H4724" s="259"/>
      <c r="I4724" s="259"/>
      <c r="J4724" s="259"/>
    </row>
    <row r="4725" spans="1:10">
      <c r="A4725" s="259"/>
      <c r="B4725" s="259"/>
      <c r="C4725" s="259"/>
      <c r="D4725" s="259"/>
      <c r="E4725" s="259"/>
      <c r="F4725" s="270"/>
      <c r="G4725" s="259"/>
      <c r="H4725" s="259"/>
      <c r="I4725" s="259"/>
      <c r="J4725" s="259"/>
    </row>
    <row r="4726" spans="1:10">
      <c r="A4726" s="259"/>
      <c r="B4726" s="259"/>
      <c r="C4726" s="259"/>
      <c r="D4726" s="259"/>
      <c r="E4726" s="259"/>
      <c r="F4726" s="270"/>
      <c r="G4726" s="259"/>
      <c r="H4726" s="259"/>
      <c r="I4726" s="259"/>
      <c r="J4726" s="259"/>
    </row>
    <row r="4727" spans="1:10">
      <c r="A4727" s="259"/>
      <c r="B4727" s="259"/>
      <c r="C4727" s="259"/>
      <c r="D4727" s="259"/>
      <c r="E4727" s="259"/>
      <c r="F4727" s="270"/>
      <c r="G4727" s="259"/>
      <c r="H4727" s="259"/>
      <c r="I4727" s="259"/>
      <c r="J4727" s="259"/>
    </row>
    <row r="4728" spans="1:10">
      <c r="A4728" s="259"/>
      <c r="B4728" s="259"/>
      <c r="C4728" s="259"/>
      <c r="D4728" s="259"/>
      <c r="E4728" s="259"/>
      <c r="F4728" s="270"/>
      <c r="G4728" s="259"/>
      <c r="H4728" s="259"/>
      <c r="I4728" s="259"/>
      <c r="J4728" s="259"/>
    </row>
    <row r="4729" spans="1:10">
      <c r="A4729" s="259"/>
      <c r="B4729" s="259"/>
      <c r="C4729" s="259"/>
      <c r="D4729" s="259"/>
      <c r="E4729" s="259"/>
      <c r="F4729" s="270"/>
      <c r="G4729" s="259"/>
      <c r="H4729" s="259"/>
      <c r="I4729" s="259"/>
      <c r="J4729" s="259"/>
    </row>
    <row r="4730" spans="1:10">
      <c r="A4730" s="259"/>
      <c r="B4730" s="259"/>
      <c r="C4730" s="259"/>
      <c r="D4730" s="259"/>
      <c r="E4730" s="259"/>
      <c r="F4730" s="270"/>
      <c r="G4730" s="259"/>
      <c r="H4730" s="259"/>
      <c r="I4730" s="259"/>
      <c r="J4730" s="259"/>
    </row>
    <row r="4731" spans="1:10">
      <c r="A4731" s="259"/>
      <c r="B4731" s="259"/>
      <c r="C4731" s="259"/>
      <c r="D4731" s="259"/>
      <c r="E4731" s="259"/>
      <c r="F4731" s="270"/>
      <c r="G4731" s="259"/>
      <c r="H4731" s="259"/>
      <c r="I4731" s="259"/>
      <c r="J4731" s="259"/>
    </row>
    <row r="4732" spans="1:10">
      <c r="A4732" s="259"/>
      <c r="B4732" s="259"/>
      <c r="C4732" s="259"/>
      <c r="D4732" s="259"/>
      <c r="E4732" s="259"/>
      <c r="F4732" s="270"/>
      <c r="G4732" s="259"/>
      <c r="H4732" s="259"/>
      <c r="I4732" s="259"/>
      <c r="J4732" s="259"/>
    </row>
    <row r="4733" spans="1:10">
      <c r="A4733" s="259"/>
      <c r="B4733" s="259"/>
      <c r="C4733" s="259"/>
      <c r="D4733" s="259"/>
      <c r="E4733" s="259"/>
      <c r="F4733" s="270"/>
      <c r="G4733" s="259"/>
      <c r="H4733" s="259"/>
      <c r="I4733" s="259"/>
      <c r="J4733" s="259"/>
    </row>
    <row r="4734" spans="1:10">
      <c r="A4734" s="259"/>
      <c r="B4734" s="259"/>
      <c r="C4734" s="259"/>
      <c r="D4734" s="259"/>
      <c r="E4734" s="259"/>
      <c r="F4734" s="270"/>
      <c r="G4734" s="259"/>
      <c r="H4734" s="259"/>
      <c r="I4734" s="259"/>
      <c r="J4734" s="259"/>
    </row>
    <row r="4735" spans="1:10">
      <c r="A4735" s="259"/>
      <c r="B4735" s="259"/>
      <c r="C4735" s="259"/>
      <c r="D4735" s="259"/>
      <c r="E4735" s="259"/>
      <c r="F4735" s="270"/>
      <c r="G4735" s="259"/>
      <c r="H4735" s="259"/>
      <c r="I4735" s="259"/>
      <c r="J4735" s="259"/>
    </row>
    <row r="4736" spans="1:10">
      <c r="A4736" s="259"/>
      <c r="B4736" s="259"/>
      <c r="C4736" s="259"/>
      <c r="D4736" s="259"/>
      <c r="E4736" s="259"/>
      <c r="F4736" s="270"/>
      <c r="G4736" s="259"/>
      <c r="H4736" s="259"/>
      <c r="I4736" s="259"/>
      <c r="J4736" s="259"/>
    </row>
    <row r="4737" spans="1:10">
      <c r="A4737" s="259"/>
      <c r="B4737" s="259"/>
      <c r="C4737" s="259"/>
      <c r="D4737" s="259"/>
      <c r="E4737" s="259"/>
      <c r="F4737" s="270"/>
      <c r="G4737" s="259"/>
      <c r="H4737" s="259"/>
      <c r="I4737" s="259"/>
      <c r="J4737" s="259"/>
    </row>
    <row r="4738" spans="1:10">
      <c r="A4738" s="259"/>
      <c r="B4738" s="259"/>
      <c r="C4738" s="259"/>
      <c r="D4738" s="259"/>
      <c r="E4738" s="259"/>
      <c r="F4738" s="270"/>
      <c r="G4738" s="259"/>
      <c r="H4738" s="259"/>
      <c r="I4738" s="259"/>
      <c r="J4738" s="259"/>
    </row>
    <row r="4739" spans="1:10">
      <c r="A4739" s="259"/>
      <c r="B4739" s="259"/>
      <c r="C4739" s="259"/>
      <c r="D4739" s="259"/>
      <c r="E4739" s="259"/>
      <c r="F4739" s="270"/>
      <c r="G4739" s="259"/>
      <c r="H4739" s="259"/>
      <c r="I4739" s="259"/>
      <c r="J4739" s="259"/>
    </row>
    <row r="4740" spans="1:10">
      <c r="A4740" s="259"/>
      <c r="B4740" s="259"/>
      <c r="C4740" s="259"/>
      <c r="D4740" s="259"/>
      <c r="E4740" s="259"/>
      <c r="F4740" s="270"/>
      <c r="G4740" s="259"/>
      <c r="H4740" s="259"/>
      <c r="I4740" s="259"/>
      <c r="J4740" s="259"/>
    </row>
    <row r="4741" spans="1:10">
      <c r="A4741" s="259"/>
      <c r="B4741" s="259"/>
      <c r="C4741" s="259"/>
      <c r="D4741" s="259"/>
      <c r="E4741" s="259"/>
      <c r="F4741" s="270"/>
      <c r="G4741" s="259"/>
      <c r="H4741" s="259"/>
      <c r="I4741" s="259"/>
      <c r="J4741" s="259"/>
    </row>
    <row r="4742" spans="1:10">
      <c r="A4742" s="259"/>
      <c r="B4742" s="259"/>
      <c r="C4742" s="259"/>
      <c r="D4742" s="259"/>
      <c r="E4742" s="259"/>
      <c r="F4742" s="270"/>
      <c r="G4742" s="259"/>
      <c r="H4742" s="259"/>
      <c r="I4742" s="259"/>
      <c r="J4742" s="259"/>
    </row>
    <row r="4743" spans="1:10">
      <c r="A4743" s="259"/>
      <c r="B4743" s="259"/>
      <c r="C4743" s="259"/>
      <c r="D4743" s="259"/>
      <c r="E4743" s="259"/>
      <c r="F4743" s="270"/>
      <c r="G4743" s="259"/>
      <c r="H4743" s="259"/>
      <c r="I4743" s="259"/>
      <c r="J4743" s="259"/>
    </row>
    <row r="4744" spans="1:10">
      <c r="A4744" s="259"/>
      <c r="B4744" s="259"/>
      <c r="C4744" s="259"/>
      <c r="D4744" s="259"/>
      <c r="E4744" s="259"/>
      <c r="F4744" s="270"/>
      <c r="G4744" s="259"/>
      <c r="H4744" s="259"/>
      <c r="I4744" s="259"/>
      <c r="J4744" s="259"/>
    </row>
    <row r="4745" spans="1:10">
      <c r="A4745" s="259"/>
      <c r="B4745" s="259"/>
      <c r="C4745" s="259"/>
      <c r="D4745" s="259"/>
      <c r="E4745" s="259"/>
      <c r="F4745" s="270"/>
      <c r="G4745" s="259"/>
      <c r="H4745" s="259"/>
      <c r="I4745" s="259"/>
      <c r="J4745" s="259"/>
    </row>
    <row r="4746" spans="1:10">
      <c r="A4746" s="259"/>
      <c r="B4746" s="259"/>
      <c r="C4746" s="259"/>
      <c r="D4746" s="259"/>
      <c r="E4746" s="259"/>
      <c r="F4746" s="270"/>
      <c r="G4746" s="259"/>
      <c r="H4746" s="259"/>
      <c r="I4746" s="259"/>
      <c r="J4746" s="259"/>
    </row>
    <row r="4747" spans="1:10">
      <c r="A4747" s="259"/>
      <c r="B4747" s="259"/>
      <c r="C4747" s="259"/>
      <c r="D4747" s="259"/>
      <c r="E4747" s="259"/>
      <c r="F4747" s="270"/>
      <c r="G4747" s="259"/>
      <c r="H4747" s="259"/>
      <c r="I4747" s="259"/>
      <c r="J4747" s="259"/>
    </row>
    <row r="4748" spans="1:10">
      <c r="A4748" s="259"/>
      <c r="B4748" s="259"/>
      <c r="C4748" s="259"/>
      <c r="D4748" s="259"/>
      <c r="E4748" s="259"/>
      <c r="F4748" s="270"/>
      <c r="G4748" s="259"/>
      <c r="H4748" s="259"/>
      <c r="I4748" s="259"/>
      <c r="J4748" s="259"/>
    </row>
    <row r="4749" spans="1:10">
      <c r="A4749" s="259"/>
      <c r="B4749" s="259"/>
      <c r="C4749" s="259"/>
      <c r="D4749" s="259"/>
      <c r="E4749" s="259"/>
      <c r="F4749" s="270"/>
      <c r="G4749" s="259"/>
      <c r="H4749" s="259"/>
      <c r="I4749" s="259"/>
      <c r="J4749" s="259"/>
    </row>
    <row r="4750" spans="1:10">
      <c r="A4750" s="259"/>
      <c r="B4750" s="259"/>
      <c r="C4750" s="259"/>
      <c r="D4750" s="259"/>
      <c r="E4750" s="259"/>
      <c r="F4750" s="270"/>
      <c r="G4750" s="259"/>
      <c r="H4750" s="259"/>
      <c r="I4750" s="259"/>
      <c r="J4750" s="259"/>
    </row>
    <row r="4751" spans="1:10">
      <c r="A4751" s="259"/>
      <c r="B4751" s="259"/>
      <c r="C4751" s="259"/>
      <c r="D4751" s="259"/>
      <c r="E4751" s="259"/>
      <c r="F4751" s="270"/>
      <c r="G4751" s="259"/>
      <c r="H4751" s="259"/>
      <c r="I4751" s="259"/>
      <c r="J4751" s="259"/>
    </row>
    <row r="4752" spans="1:10">
      <c r="A4752" s="259"/>
      <c r="B4752" s="259"/>
      <c r="C4752" s="259"/>
      <c r="D4752" s="259"/>
      <c r="E4752" s="259"/>
      <c r="F4752" s="270"/>
      <c r="G4752" s="259"/>
      <c r="H4752" s="259"/>
      <c r="I4752" s="259"/>
      <c r="J4752" s="259"/>
    </row>
    <row r="4753" spans="1:10">
      <c r="A4753" s="259"/>
      <c r="B4753" s="259"/>
      <c r="C4753" s="259"/>
      <c r="D4753" s="259"/>
      <c r="E4753" s="259"/>
      <c r="F4753" s="270"/>
      <c r="G4753" s="259"/>
      <c r="H4753" s="259"/>
      <c r="I4753" s="259"/>
      <c r="J4753" s="259"/>
    </row>
    <row r="4754" spans="1:10">
      <c r="A4754" s="259"/>
      <c r="B4754" s="259"/>
      <c r="C4754" s="259"/>
      <c r="D4754" s="259"/>
      <c r="E4754" s="259"/>
      <c r="F4754" s="270"/>
      <c r="G4754" s="259"/>
      <c r="H4754" s="259"/>
      <c r="I4754" s="259"/>
      <c r="J4754" s="259"/>
    </row>
    <row r="4755" spans="1:10">
      <c r="A4755" s="259"/>
      <c r="B4755" s="259"/>
      <c r="C4755" s="259"/>
      <c r="D4755" s="259"/>
      <c r="E4755" s="259"/>
      <c r="F4755" s="270"/>
      <c r="G4755" s="259"/>
      <c r="H4755" s="259"/>
      <c r="I4755" s="259"/>
      <c r="J4755" s="259"/>
    </row>
    <row r="4756" spans="1:10">
      <c r="A4756" s="259"/>
      <c r="B4756" s="259"/>
      <c r="C4756" s="259"/>
      <c r="D4756" s="259"/>
      <c r="E4756" s="259"/>
      <c r="F4756" s="270"/>
      <c r="G4756" s="259"/>
      <c r="H4756" s="259"/>
      <c r="I4756" s="259"/>
      <c r="J4756" s="259"/>
    </row>
    <row r="4757" spans="1:10">
      <c r="A4757" s="259"/>
      <c r="B4757" s="259"/>
      <c r="C4757" s="259"/>
      <c r="D4757" s="259"/>
      <c r="E4757" s="259"/>
      <c r="F4757" s="270"/>
      <c r="G4757" s="259"/>
      <c r="H4757" s="259"/>
      <c r="I4757" s="259"/>
      <c r="J4757" s="259"/>
    </row>
    <row r="4758" spans="1:10">
      <c r="A4758" s="259"/>
      <c r="B4758" s="259"/>
      <c r="C4758" s="259"/>
      <c r="D4758" s="259"/>
      <c r="E4758" s="259"/>
      <c r="F4758" s="270"/>
      <c r="G4758" s="259"/>
      <c r="H4758" s="259"/>
      <c r="I4758" s="259"/>
      <c r="J4758" s="259"/>
    </row>
    <row r="4759" spans="1:10">
      <c r="A4759" s="259"/>
      <c r="B4759" s="259"/>
      <c r="C4759" s="259"/>
      <c r="D4759" s="259"/>
      <c r="E4759" s="259"/>
      <c r="F4759" s="270"/>
      <c r="G4759" s="259"/>
      <c r="H4759" s="259"/>
      <c r="I4759" s="259"/>
      <c r="J4759" s="259"/>
    </row>
    <row r="4760" spans="1:10">
      <c r="A4760" s="259"/>
      <c r="B4760" s="259"/>
      <c r="C4760" s="259"/>
      <c r="D4760" s="259"/>
      <c r="E4760" s="259"/>
      <c r="F4760" s="270"/>
      <c r="G4760" s="259"/>
      <c r="H4760" s="259"/>
      <c r="I4760" s="259"/>
      <c r="J4760" s="259"/>
    </row>
    <row r="4761" spans="1:10">
      <c r="A4761" s="259"/>
      <c r="B4761" s="259"/>
      <c r="C4761" s="259"/>
      <c r="D4761" s="259"/>
      <c r="E4761" s="259"/>
      <c r="F4761" s="270"/>
      <c r="G4761" s="259"/>
      <c r="H4761" s="259"/>
      <c r="I4761" s="259"/>
      <c r="J4761" s="259"/>
    </row>
    <row r="4762" spans="1:10">
      <c r="A4762" s="259"/>
      <c r="B4762" s="259"/>
      <c r="C4762" s="259"/>
      <c r="D4762" s="259"/>
      <c r="E4762" s="259"/>
      <c r="F4762" s="270"/>
      <c r="G4762" s="259"/>
      <c r="H4762" s="259"/>
      <c r="I4762" s="259"/>
      <c r="J4762" s="259"/>
    </row>
    <row r="4763" spans="1:10">
      <c r="A4763" s="259"/>
      <c r="B4763" s="259"/>
      <c r="C4763" s="259"/>
      <c r="D4763" s="259"/>
      <c r="E4763" s="259"/>
      <c r="F4763" s="270"/>
      <c r="G4763" s="259"/>
      <c r="H4763" s="259"/>
      <c r="I4763" s="259"/>
      <c r="J4763" s="259"/>
    </row>
    <row r="4764" spans="1:10">
      <c r="A4764" s="259"/>
      <c r="B4764" s="259"/>
      <c r="C4764" s="259"/>
      <c r="D4764" s="259"/>
      <c r="E4764" s="259"/>
      <c r="F4764" s="270"/>
      <c r="G4764" s="259"/>
      <c r="H4764" s="259"/>
      <c r="I4764" s="259"/>
      <c r="J4764" s="259"/>
    </row>
    <row r="4765" spans="1:10">
      <c r="A4765" s="259"/>
      <c r="B4765" s="259"/>
      <c r="C4765" s="259"/>
      <c r="D4765" s="259"/>
      <c r="E4765" s="259"/>
      <c r="F4765" s="270"/>
      <c r="G4765" s="259"/>
      <c r="H4765" s="259"/>
      <c r="I4765" s="259"/>
      <c r="J4765" s="259"/>
    </row>
    <row r="4766" spans="1:10">
      <c r="A4766" s="259"/>
      <c r="B4766" s="259"/>
      <c r="C4766" s="259"/>
      <c r="D4766" s="259"/>
      <c r="E4766" s="259"/>
      <c r="F4766" s="270"/>
      <c r="G4766" s="259"/>
      <c r="H4766" s="259"/>
      <c r="I4766" s="259"/>
      <c r="J4766" s="259"/>
    </row>
    <row r="4767" spans="1:10">
      <c r="A4767" s="259"/>
      <c r="B4767" s="259"/>
      <c r="C4767" s="259"/>
      <c r="D4767" s="259"/>
      <c r="E4767" s="259"/>
      <c r="F4767" s="270"/>
      <c r="G4767" s="259"/>
      <c r="H4767" s="259"/>
      <c r="I4767" s="259"/>
      <c r="J4767" s="259"/>
    </row>
    <row r="4768" spans="1:10">
      <c r="A4768" s="259"/>
      <c r="B4768" s="259"/>
      <c r="C4768" s="259"/>
      <c r="D4768" s="259"/>
      <c r="E4768" s="259"/>
      <c r="F4768" s="270"/>
      <c r="G4768" s="259"/>
      <c r="H4768" s="259"/>
      <c r="I4768" s="259"/>
      <c r="J4768" s="259"/>
    </row>
    <row r="4769" spans="1:10">
      <c r="A4769" s="259"/>
      <c r="B4769" s="259"/>
      <c r="C4769" s="259"/>
      <c r="D4769" s="259"/>
      <c r="E4769" s="259"/>
      <c r="F4769" s="270"/>
      <c r="G4769" s="259"/>
      <c r="H4769" s="259"/>
      <c r="I4769" s="259"/>
      <c r="J4769" s="259"/>
    </row>
    <row r="4770" spans="1:10">
      <c r="A4770" s="259"/>
      <c r="B4770" s="259"/>
      <c r="C4770" s="259"/>
      <c r="D4770" s="259"/>
      <c r="E4770" s="259"/>
      <c r="F4770" s="270"/>
      <c r="G4770" s="259"/>
      <c r="H4770" s="259"/>
      <c r="I4770" s="259"/>
      <c r="J4770" s="259"/>
    </row>
    <row r="4771" spans="1:10">
      <c r="A4771" s="259"/>
      <c r="B4771" s="259"/>
      <c r="C4771" s="259"/>
      <c r="D4771" s="259"/>
      <c r="E4771" s="259"/>
      <c r="F4771" s="270"/>
      <c r="G4771" s="259"/>
      <c r="H4771" s="259"/>
      <c r="I4771" s="259"/>
      <c r="J4771" s="259"/>
    </row>
    <row r="4772" spans="1:10">
      <c r="A4772" s="259"/>
      <c r="B4772" s="259"/>
      <c r="C4772" s="259"/>
      <c r="D4772" s="259"/>
      <c r="E4772" s="259"/>
      <c r="F4772" s="270"/>
      <c r="G4772" s="259"/>
      <c r="H4772" s="259"/>
      <c r="I4772" s="259"/>
      <c r="J4772" s="259"/>
    </row>
    <row r="4773" spans="1:10">
      <c r="A4773" s="259"/>
      <c r="B4773" s="259"/>
      <c r="C4773" s="259"/>
      <c r="D4773" s="259"/>
      <c r="E4773" s="259"/>
      <c r="F4773" s="270"/>
      <c r="G4773" s="259"/>
      <c r="H4773" s="259"/>
      <c r="I4773" s="259"/>
      <c r="J4773" s="259"/>
    </row>
    <row r="4774" spans="1:10">
      <c r="A4774" s="259"/>
      <c r="B4774" s="259"/>
      <c r="C4774" s="259"/>
      <c r="D4774" s="259"/>
      <c r="E4774" s="259"/>
      <c r="F4774" s="270"/>
      <c r="G4774" s="259"/>
      <c r="H4774" s="259"/>
      <c r="I4774" s="259"/>
      <c r="J4774" s="259"/>
    </row>
    <row r="4775" spans="1:10">
      <c r="A4775" s="259"/>
      <c r="B4775" s="259"/>
      <c r="C4775" s="259"/>
      <c r="D4775" s="259"/>
      <c r="E4775" s="259"/>
      <c r="F4775" s="270"/>
      <c r="G4775" s="259"/>
      <c r="H4775" s="259"/>
      <c r="I4775" s="259"/>
      <c r="J4775" s="259"/>
    </row>
    <row r="4776" spans="1:10">
      <c r="A4776" s="259"/>
      <c r="B4776" s="259"/>
      <c r="C4776" s="259"/>
      <c r="D4776" s="259"/>
      <c r="E4776" s="259"/>
      <c r="F4776" s="270"/>
      <c r="G4776" s="259"/>
      <c r="H4776" s="259"/>
      <c r="I4776" s="259"/>
      <c r="J4776" s="259"/>
    </row>
    <row r="4777" spans="1:10">
      <c r="A4777" s="259"/>
      <c r="B4777" s="259"/>
      <c r="C4777" s="259"/>
      <c r="D4777" s="259"/>
      <c r="E4777" s="259"/>
      <c r="F4777" s="270"/>
      <c r="G4777" s="259"/>
      <c r="H4777" s="259"/>
      <c r="I4777" s="259"/>
      <c r="J4777" s="259"/>
    </row>
    <row r="4778" spans="1:10">
      <c r="A4778" s="259"/>
      <c r="B4778" s="259"/>
      <c r="C4778" s="259"/>
      <c r="D4778" s="259"/>
      <c r="E4778" s="259"/>
      <c r="F4778" s="270"/>
      <c r="G4778" s="259"/>
      <c r="H4778" s="259"/>
      <c r="I4778" s="259"/>
      <c r="J4778" s="259"/>
    </row>
    <row r="4779" spans="1:10">
      <c r="A4779" s="259"/>
      <c r="B4779" s="259"/>
      <c r="C4779" s="259"/>
      <c r="D4779" s="259"/>
      <c r="E4779" s="259"/>
      <c r="F4779" s="270"/>
      <c r="G4779" s="259"/>
      <c r="H4779" s="259"/>
      <c r="I4779" s="259"/>
      <c r="J4779" s="259"/>
    </row>
    <row r="4780" spans="1:10">
      <c r="A4780" s="259"/>
      <c r="B4780" s="259"/>
      <c r="C4780" s="259"/>
      <c r="D4780" s="259"/>
      <c r="E4780" s="259"/>
      <c r="F4780" s="270"/>
      <c r="G4780" s="259"/>
      <c r="H4780" s="259"/>
      <c r="I4780" s="259"/>
      <c r="J4780" s="259"/>
    </row>
    <row r="4781" spans="1:10">
      <c r="A4781" s="259"/>
      <c r="B4781" s="259"/>
      <c r="C4781" s="259"/>
      <c r="D4781" s="259"/>
      <c r="E4781" s="259"/>
      <c r="F4781" s="270"/>
      <c r="G4781" s="259"/>
      <c r="H4781" s="259"/>
      <c r="I4781" s="259"/>
      <c r="J4781" s="259"/>
    </row>
    <row r="4782" spans="1:10">
      <c r="A4782" s="259"/>
      <c r="B4782" s="259"/>
      <c r="C4782" s="259"/>
      <c r="D4782" s="259"/>
      <c r="E4782" s="259"/>
      <c r="F4782" s="270"/>
      <c r="G4782" s="259"/>
      <c r="H4782" s="259"/>
      <c r="I4782" s="259"/>
      <c r="J4782" s="259"/>
    </row>
    <row r="4783" spans="1:10">
      <c r="A4783" s="259"/>
      <c r="B4783" s="259"/>
      <c r="C4783" s="259"/>
      <c r="D4783" s="259"/>
      <c r="E4783" s="259"/>
      <c r="F4783" s="270"/>
      <c r="G4783" s="259"/>
      <c r="H4783" s="259"/>
      <c r="I4783" s="259"/>
      <c r="J4783" s="259"/>
    </row>
    <row r="4784" spans="1:10">
      <c r="A4784" s="259"/>
      <c r="B4784" s="259"/>
      <c r="C4784" s="259"/>
      <c r="D4784" s="259"/>
      <c r="E4784" s="259"/>
      <c r="F4784" s="270"/>
      <c r="G4784" s="259"/>
      <c r="H4784" s="259"/>
      <c r="I4784" s="259"/>
      <c r="J4784" s="259"/>
    </row>
    <row r="4785" spans="1:10">
      <c r="A4785" s="259"/>
      <c r="B4785" s="259"/>
      <c r="C4785" s="259"/>
      <c r="D4785" s="259"/>
      <c r="E4785" s="259"/>
      <c r="F4785" s="270"/>
      <c r="G4785" s="259"/>
      <c r="H4785" s="259"/>
      <c r="I4785" s="259"/>
      <c r="J4785" s="259"/>
    </row>
    <row r="4786" spans="1:10">
      <c r="A4786" s="259"/>
      <c r="B4786" s="259"/>
      <c r="C4786" s="259"/>
      <c r="D4786" s="259"/>
      <c r="E4786" s="259"/>
      <c r="F4786" s="270"/>
      <c r="G4786" s="259"/>
      <c r="H4786" s="259"/>
      <c r="I4786" s="259"/>
      <c r="J4786" s="259"/>
    </row>
    <row r="4787" spans="1:10">
      <c r="A4787" s="259"/>
      <c r="B4787" s="259"/>
      <c r="C4787" s="259"/>
      <c r="D4787" s="259"/>
      <c r="E4787" s="259"/>
      <c r="F4787" s="270"/>
      <c r="G4787" s="259"/>
      <c r="H4787" s="259"/>
      <c r="I4787" s="259"/>
      <c r="J4787" s="259"/>
    </row>
    <row r="4788" spans="1:10">
      <c r="A4788" s="259"/>
      <c r="B4788" s="259"/>
      <c r="C4788" s="259"/>
      <c r="D4788" s="259"/>
      <c r="E4788" s="259"/>
      <c r="F4788" s="270"/>
      <c r="G4788" s="259"/>
      <c r="H4788" s="259"/>
      <c r="I4788" s="259"/>
      <c r="J4788" s="259"/>
    </row>
    <row r="4789" spans="1:10">
      <c r="A4789" s="259"/>
      <c r="B4789" s="259"/>
      <c r="C4789" s="259"/>
      <c r="D4789" s="259"/>
      <c r="E4789" s="259"/>
      <c r="F4789" s="270"/>
      <c r="G4789" s="259"/>
      <c r="H4789" s="259"/>
      <c r="I4789" s="259"/>
      <c r="J4789" s="259"/>
    </row>
    <row r="4790" spans="1:10">
      <c r="A4790" s="259"/>
      <c r="B4790" s="259"/>
      <c r="C4790" s="259"/>
      <c r="D4790" s="259"/>
      <c r="E4790" s="259"/>
      <c r="F4790" s="270"/>
      <c r="G4790" s="259"/>
      <c r="H4790" s="259"/>
      <c r="I4790" s="259"/>
      <c r="J4790" s="259"/>
    </row>
    <row r="4791" spans="1:10">
      <c r="A4791" s="259"/>
      <c r="B4791" s="259"/>
      <c r="C4791" s="259"/>
      <c r="D4791" s="259"/>
      <c r="E4791" s="259"/>
      <c r="F4791" s="270"/>
      <c r="G4791" s="259"/>
      <c r="H4791" s="259"/>
      <c r="I4791" s="259"/>
      <c r="J4791" s="259"/>
    </row>
    <row r="4792" spans="1:10">
      <c r="A4792" s="259"/>
      <c r="B4792" s="259"/>
      <c r="C4792" s="259"/>
      <c r="D4792" s="259"/>
      <c r="E4792" s="259"/>
      <c r="F4792" s="270"/>
      <c r="G4792" s="259"/>
      <c r="H4792" s="259"/>
      <c r="I4792" s="259"/>
      <c r="J4792" s="259"/>
    </row>
    <row r="4793" spans="1:10">
      <c r="A4793" s="259"/>
      <c r="B4793" s="259"/>
      <c r="C4793" s="259"/>
      <c r="D4793" s="259"/>
      <c r="E4793" s="259"/>
      <c r="F4793" s="270"/>
      <c r="G4793" s="259"/>
      <c r="H4793" s="259"/>
      <c r="I4793" s="259"/>
      <c r="J4793" s="259"/>
    </row>
    <row r="4794" spans="1:10">
      <c r="A4794" s="259"/>
      <c r="B4794" s="259"/>
      <c r="C4794" s="259"/>
      <c r="D4794" s="259"/>
      <c r="E4794" s="259"/>
      <c r="F4794" s="270"/>
      <c r="G4794" s="259"/>
      <c r="H4794" s="259"/>
      <c r="I4794" s="259"/>
      <c r="J4794" s="259"/>
    </row>
    <row r="4795" spans="1:10">
      <c r="A4795" s="259"/>
      <c r="B4795" s="259"/>
      <c r="C4795" s="259"/>
      <c r="D4795" s="259"/>
      <c r="E4795" s="259"/>
      <c r="F4795" s="270"/>
      <c r="G4795" s="259"/>
      <c r="H4795" s="259"/>
      <c r="I4795" s="259"/>
      <c r="J4795" s="259"/>
    </row>
    <row r="4796" spans="1:10">
      <c r="A4796" s="259"/>
      <c r="B4796" s="259"/>
      <c r="C4796" s="259"/>
      <c r="D4796" s="259"/>
      <c r="E4796" s="259"/>
      <c r="F4796" s="270"/>
      <c r="G4796" s="259"/>
      <c r="H4796" s="259"/>
      <c r="I4796" s="259"/>
      <c r="J4796" s="259"/>
    </row>
    <row r="4797" spans="1:10">
      <c r="A4797" s="259"/>
      <c r="B4797" s="259"/>
      <c r="C4797" s="259"/>
      <c r="D4797" s="259"/>
      <c r="E4797" s="259"/>
      <c r="F4797" s="270"/>
      <c r="G4797" s="259"/>
      <c r="H4797" s="259"/>
      <c r="I4797" s="259"/>
      <c r="J4797" s="259"/>
    </row>
    <row r="4798" spans="1:10">
      <c r="A4798" s="259"/>
      <c r="B4798" s="259"/>
      <c r="C4798" s="259"/>
      <c r="D4798" s="259"/>
      <c r="E4798" s="259"/>
      <c r="F4798" s="270"/>
      <c r="G4798" s="259"/>
      <c r="H4798" s="259"/>
      <c r="I4798" s="259"/>
      <c r="J4798" s="259"/>
    </row>
    <row r="4799" spans="1:10">
      <c r="A4799" s="259"/>
      <c r="B4799" s="259"/>
      <c r="C4799" s="259"/>
      <c r="D4799" s="259"/>
      <c r="E4799" s="259"/>
      <c r="F4799" s="270"/>
      <c r="G4799" s="259"/>
      <c r="H4799" s="259"/>
      <c r="I4799" s="259"/>
      <c r="J4799" s="259"/>
    </row>
    <row r="4800" spans="1:10">
      <c r="A4800" s="259"/>
      <c r="B4800" s="259"/>
      <c r="C4800" s="259"/>
      <c r="D4800" s="259"/>
      <c r="E4800" s="259"/>
      <c r="F4800" s="270"/>
      <c r="G4800" s="259"/>
      <c r="H4800" s="259"/>
      <c r="I4800" s="259"/>
      <c r="J4800" s="259"/>
    </row>
    <row r="4801" spans="1:10">
      <c r="A4801" s="259"/>
      <c r="B4801" s="259"/>
      <c r="C4801" s="259"/>
      <c r="D4801" s="259"/>
      <c r="E4801" s="259"/>
      <c r="F4801" s="270"/>
      <c r="G4801" s="259"/>
      <c r="H4801" s="259"/>
      <c r="I4801" s="259"/>
      <c r="J4801" s="259"/>
    </row>
    <row r="4802" spans="1:10">
      <c r="A4802" s="259"/>
      <c r="B4802" s="259"/>
      <c r="C4802" s="259"/>
      <c r="D4802" s="259"/>
      <c r="E4802" s="259"/>
      <c r="F4802" s="270"/>
      <c r="G4802" s="259"/>
      <c r="H4802" s="259"/>
      <c r="I4802" s="259"/>
      <c r="J4802" s="259"/>
    </row>
    <row r="4803" spans="1:10">
      <c r="A4803" s="259"/>
      <c r="B4803" s="259"/>
      <c r="C4803" s="259"/>
      <c r="D4803" s="259"/>
      <c r="E4803" s="259"/>
      <c r="F4803" s="270"/>
      <c r="G4803" s="259"/>
      <c r="H4803" s="259"/>
      <c r="I4803" s="259"/>
      <c r="J4803" s="259"/>
    </row>
    <row r="4804" spans="1:10">
      <c r="A4804" s="259"/>
      <c r="B4804" s="259"/>
      <c r="C4804" s="259"/>
      <c r="D4804" s="259"/>
      <c r="E4804" s="259"/>
      <c r="F4804" s="270"/>
      <c r="G4804" s="259"/>
      <c r="H4804" s="259"/>
      <c r="I4804" s="259"/>
      <c r="J4804" s="259"/>
    </row>
    <row r="4805" spans="1:10">
      <c r="A4805" s="259"/>
      <c r="B4805" s="259"/>
      <c r="C4805" s="259"/>
      <c r="D4805" s="259"/>
      <c r="E4805" s="259"/>
      <c r="F4805" s="270"/>
      <c r="G4805" s="259"/>
      <c r="H4805" s="259"/>
      <c r="I4805" s="259"/>
      <c r="J4805" s="259"/>
    </row>
    <row r="4806" spans="1:10">
      <c r="A4806" s="259"/>
      <c r="B4806" s="259"/>
      <c r="C4806" s="259"/>
      <c r="D4806" s="259"/>
      <c r="E4806" s="259"/>
      <c r="F4806" s="270"/>
      <c r="G4806" s="259"/>
      <c r="H4806" s="259"/>
      <c r="I4806" s="259"/>
      <c r="J4806" s="259"/>
    </row>
    <row r="4807" spans="1:10">
      <c r="A4807" s="259"/>
      <c r="B4807" s="259"/>
      <c r="C4807" s="259"/>
      <c r="D4807" s="259"/>
      <c r="E4807" s="259"/>
      <c r="F4807" s="270"/>
      <c r="G4807" s="259"/>
      <c r="H4807" s="259"/>
      <c r="I4807" s="259"/>
      <c r="J4807" s="259"/>
    </row>
    <row r="4808" spans="1:10">
      <c r="A4808" s="259"/>
      <c r="B4808" s="259"/>
      <c r="C4808" s="259"/>
      <c r="D4808" s="259"/>
      <c r="E4808" s="259"/>
      <c r="F4808" s="270"/>
      <c r="G4808" s="259"/>
      <c r="H4808" s="259"/>
      <c r="I4808" s="259"/>
      <c r="J4808" s="259"/>
    </row>
    <row r="4809" spans="1:10">
      <c r="A4809" s="259"/>
      <c r="B4809" s="259"/>
      <c r="C4809" s="259"/>
      <c r="D4809" s="259"/>
      <c r="E4809" s="259"/>
      <c r="F4809" s="270"/>
      <c r="G4809" s="259"/>
      <c r="H4809" s="259"/>
      <c r="I4809" s="259"/>
      <c r="J4809" s="259"/>
    </row>
    <row r="4810" spans="1:10">
      <c r="A4810" s="259"/>
      <c r="B4810" s="259"/>
      <c r="C4810" s="259"/>
      <c r="D4810" s="259"/>
      <c r="E4810" s="259"/>
      <c r="F4810" s="270"/>
      <c r="G4810" s="259"/>
      <c r="H4810" s="259"/>
      <c r="I4810" s="259"/>
      <c r="J4810" s="259"/>
    </row>
    <row r="4811" spans="1:10">
      <c r="A4811" s="259"/>
      <c r="B4811" s="259"/>
      <c r="C4811" s="259"/>
      <c r="D4811" s="259"/>
      <c r="E4811" s="259"/>
      <c r="F4811" s="270"/>
      <c r="G4811" s="259"/>
      <c r="H4811" s="259"/>
      <c r="I4811" s="259"/>
      <c r="J4811" s="259"/>
    </row>
    <row r="4812" spans="1:10">
      <c r="A4812" s="259"/>
      <c r="B4812" s="259"/>
      <c r="C4812" s="259"/>
      <c r="D4812" s="259"/>
      <c r="E4812" s="259"/>
      <c r="F4812" s="270"/>
      <c r="G4812" s="259"/>
      <c r="H4812" s="259"/>
      <c r="I4812" s="259"/>
      <c r="J4812" s="259"/>
    </row>
    <row r="4813" spans="1:10">
      <c r="A4813" s="259"/>
      <c r="B4813" s="259"/>
      <c r="C4813" s="259"/>
      <c r="D4813" s="259"/>
      <c r="E4813" s="259"/>
      <c r="F4813" s="270"/>
      <c r="G4813" s="259"/>
      <c r="H4813" s="259"/>
      <c r="I4813" s="259"/>
      <c r="J4813" s="259"/>
    </row>
    <row r="4814" spans="1:10">
      <c r="A4814" s="259"/>
      <c r="B4814" s="259"/>
      <c r="C4814" s="259"/>
      <c r="D4814" s="259"/>
      <c r="E4814" s="259"/>
      <c r="F4814" s="270"/>
      <c r="G4814" s="259"/>
      <c r="H4814" s="259"/>
      <c r="I4814" s="259"/>
      <c r="J4814" s="259"/>
    </row>
    <row r="4815" spans="1:10">
      <c r="A4815" s="259"/>
      <c r="B4815" s="259"/>
      <c r="C4815" s="259"/>
      <c r="D4815" s="259"/>
      <c r="E4815" s="259"/>
      <c r="F4815" s="270"/>
      <c r="G4815" s="259"/>
      <c r="H4815" s="259"/>
      <c r="I4815" s="259"/>
      <c r="J4815" s="259"/>
    </row>
    <row r="4816" spans="1:10">
      <c r="A4816" s="259"/>
      <c r="B4816" s="259"/>
      <c r="C4816" s="259"/>
      <c r="D4816" s="259"/>
      <c r="E4816" s="259"/>
      <c r="F4816" s="270"/>
      <c r="G4816" s="259"/>
      <c r="H4816" s="259"/>
      <c r="I4816" s="259"/>
      <c r="J4816" s="259"/>
    </row>
    <row r="4817" spans="1:10">
      <c r="A4817" s="259"/>
      <c r="B4817" s="259"/>
      <c r="C4817" s="259"/>
      <c r="D4817" s="259"/>
      <c r="E4817" s="259"/>
      <c r="F4817" s="270"/>
      <c r="G4817" s="259"/>
      <c r="H4817" s="259"/>
      <c r="I4817" s="259"/>
      <c r="J4817" s="259"/>
    </row>
    <row r="4818" spans="1:10">
      <c r="A4818" s="259"/>
      <c r="B4818" s="259"/>
      <c r="C4818" s="259"/>
      <c r="D4818" s="259"/>
      <c r="E4818" s="259"/>
      <c r="F4818" s="270"/>
      <c r="G4818" s="259"/>
      <c r="H4818" s="259"/>
      <c r="I4818" s="259"/>
      <c r="J4818" s="259"/>
    </row>
    <row r="4819" spans="1:10">
      <c r="A4819" s="259"/>
      <c r="B4819" s="259"/>
      <c r="C4819" s="259"/>
      <c r="D4819" s="259"/>
      <c r="E4819" s="259"/>
      <c r="F4819" s="270"/>
      <c r="G4819" s="259"/>
      <c r="H4819" s="259"/>
      <c r="I4819" s="259"/>
      <c r="J4819" s="259"/>
    </row>
    <row r="4820" spans="1:10">
      <c r="A4820" s="259"/>
      <c r="B4820" s="259"/>
      <c r="C4820" s="259"/>
      <c r="D4820" s="259"/>
      <c r="E4820" s="259"/>
      <c r="F4820" s="270"/>
      <c r="G4820" s="259"/>
      <c r="H4820" s="259"/>
      <c r="I4820" s="259"/>
      <c r="J4820" s="259"/>
    </row>
    <row r="4821" spans="1:10">
      <c r="A4821" s="259"/>
      <c r="B4821" s="259"/>
      <c r="C4821" s="259"/>
      <c r="D4821" s="259"/>
      <c r="E4821" s="259"/>
      <c r="F4821" s="270"/>
      <c r="G4821" s="259"/>
      <c r="H4821" s="259"/>
      <c r="I4821" s="259"/>
      <c r="J4821" s="259"/>
    </row>
    <row r="4822" spans="1:10">
      <c r="A4822" s="259"/>
      <c r="B4822" s="259"/>
      <c r="C4822" s="259"/>
      <c r="D4822" s="259"/>
      <c r="E4822" s="259"/>
      <c r="F4822" s="270"/>
      <c r="G4822" s="259"/>
      <c r="H4822" s="259"/>
      <c r="I4822" s="259"/>
      <c r="J4822" s="259"/>
    </row>
    <row r="4823" spans="1:10">
      <c r="A4823" s="259"/>
      <c r="B4823" s="259"/>
      <c r="C4823" s="259"/>
      <c r="D4823" s="259"/>
      <c r="E4823" s="259"/>
      <c r="F4823" s="270"/>
      <c r="G4823" s="259"/>
      <c r="H4823" s="259"/>
      <c r="I4823" s="259"/>
      <c r="J4823" s="259"/>
    </row>
    <row r="4824" spans="1:10">
      <c r="A4824" s="259"/>
      <c r="B4824" s="259"/>
      <c r="C4824" s="259"/>
      <c r="D4824" s="259"/>
      <c r="E4824" s="259"/>
      <c r="F4824" s="270"/>
      <c r="G4824" s="259"/>
      <c r="H4824" s="259"/>
      <c r="I4824" s="259"/>
      <c r="J4824" s="259"/>
    </row>
    <row r="4825" spans="1:10">
      <c r="A4825" s="259"/>
      <c r="B4825" s="259"/>
      <c r="C4825" s="259"/>
      <c r="D4825" s="259"/>
      <c r="E4825" s="259"/>
      <c r="F4825" s="270"/>
      <c r="G4825" s="259"/>
      <c r="H4825" s="259"/>
      <c r="I4825" s="259"/>
      <c r="J4825" s="259"/>
    </row>
    <row r="4826" spans="1:10">
      <c r="A4826" s="259"/>
      <c r="B4826" s="259"/>
      <c r="C4826" s="259"/>
      <c r="D4826" s="259"/>
      <c r="E4826" s="259"/>
      <c r="F4826" s="270"/>
      <c r="G4826" s="259"/>
      <c r="H4826" s="259"/>
      <c r="I4826" s="259"/>
      <c r="J4826" s="259"/>
    </row>
    <row r="4827" spans="1:10">
      <c r="A4827" s="259"/>
      <c r="B4827" s="259"/>
      <c r="C4827" s="259"/>
      <c r="D4827" s="259"/>
      <c r="E4827" s="259"/>
      <c r="F4827" s="270"/>
      <c r="G4827" s="259"/>
      <c r="H4827" s="259"/>
      <c r="I4827" s="259"/>
      <c r="J4827" s="259"/>
    </row>
    <row r="4828" spans="1:10">
      <c r="A4828" s="259"/>
      <c r="B4828" s="259"/>
      <c r="C4828" s="259"/>
      <c r="D4828" s="259"/>
      <c r="E4828" s="259"/>
      <c r="F4828" s="270"/>
      <c r="G4828" s="259"/>
      <c r="H4828" s="259"/>
      <c r="I4828" s="259"/>
      <c r="J4828" s="259"/>
    </row>
    <row r="4829" spans="1:10">
      <c r="A4829" s="259"/>
      <c r="B4829" s="259"/>
      <c r="C4829" s="259"/>
      <c r="D4829" s="259"/>
      <c r="E4829" s="259"/>
      <c r="F4829" s="270"/>
      <c r="G4829" s="259"/>
      <c r="H4829" s="259"/>
      <c r="I4829" s="259"/>
      <c r="J4829" s="259"/>
    </row>
    <row r="4830" spans="1:10">
      <c r="A4830" s="259"/>
      <c r="B4830" s="259"/>
      <c r="C4830" s="259"/>
      <c r="D4830" s="259"/>
      <c r="E4830" s="259"/>
      <c r="F4830" s="270"/>
      <c r="G4830" s="259"/>
      <c r="H4830" s="259"/>
      <c r="I4830" s="259"/>
      <c r="J4830" s="259"/>
    </row>
    <row r="4831" spans="1:10">
      <c r="A4831" s="259"/>
      <c r="B4831" s="259"/>
      <c r="C4831" s="259"/>
      <c r="D4831" s="259"/>
      <c r="E4831" s="259"/>
      <c r="F4831" s="270"/>
      <c r="G4831" s="259"/>
      <c r="H4831" s="259"/>
      <c r="I4831" s="259"/>
      <c r="J4831" s="259"/>
    </row>
    <row r="4832" spans="1:10">
      <c r="A4832" s="259"/>
      <c r="B4832" s="259"/>
      <c r="C4832" s="259"/>
      <c r="D4832" s="259"/>
      <c r="E4832" s="259"/>
      <c r="F4832" s="270"/>
      <c r="G4832" s="259"/>
      <c r="H4832" s="259"/>
      <c r="I4832" s="259"/>
      <c r="J4832" s="259"/>
    </row>
    <row r="4833" spans="1:10">
      <c r="A4833" s="259"/>
      <c r="B4833" s="259"/>
      <c r="C4833" s="259"/>
      <c r="D4833" s="259"/>
      <c r="E4833" s="259"/>
      <c r="F4833" s="270"/>
      <c r="G4833" s="259"/>
      <c r="H4833" s="259"/>
      <c r="I4833" s="259"/>
      <c r="J4833" s="259"/>
    </row>
    <row r="4834" spans="1:10">
      <c r="A4834" s="259"/>
      <c r="B4834" s="259"/>
      <c r="C4834" s="259"/>
      <c r="D4834" s="259"/>
      <c r="E4834" s="259"/>
      <c r="F4834" s="270"/>
      <c r="G4834" s="259"/>
      <c r="H4834" s="259"/>
      <c r="I4834" s="259"/>
      <c r="J4834" s="259"/>
    </row>
    <row r="4835" spans="1:10">
      <c r="A4835" s="259"/>
      <c r="B4835" s="259"/>
      <c r="C4835" s="259"/>
      <c r="D4835" s="259"/>
      <c r="E4835" s="259"/>
      <c r="F4835" s="270"/>
      <c r="G4835" s="259"/>
      <c r="H4835" s="259"/>
      <c r="I4835" s="259"/>
      <c r="J4835" s="259"/>
    </row>
    <row r="4836" spans="1:10">
      <c r="A4836" s="259"/>
      <c r="B4836" s="259"/>
      <c r="C4836" s="259"/>
      <c r="D4836" s="259"/>
      <c r="E4836" s="259"/>
      <c r="F4836" s="270"/>
      <c r="G4836" s="259"/>
      <c r="H4836" s="259"/>
      <c r="I4836" s="259"/>
      <c r="J4836" s="259"/>
    </row>
    <row r="4837" spans="1:10">
      <c r="A4837" s="259"/>
      <c r="B4837" s="259"/>
      <c r="C4837" s="259"/>
      <c r="D4837" s="259"/>
      <c r="E4837" s="259"/>
      <c r="F4837" s="270"/>
      <c r="G4837" s="259"/>
      <c r="H4837" s="259"/>
      <c r="I4837" s="259"/>
      <c r="J4837" s="259"/>
    </row>
    <row r="4838" spans="1:10">
      <c r="A4838" s="259"/>
      <c r="B4838" s="259"/>
      <c r="C4838" s="259"/>
      <c r="D4838" s="259"/>
      <c r="E4838" s="259"/>
      <c r="F4838" s="270"/>
      <c r="G4838" s="259"/>
      <c r="H4838" s="259"/>
      <c r="I4838" s="259"/>
      <c r="J4838" s="259"/>
    </row>
    <row r="4839" spans="1:10">
      <c r="A4839" s="259"/>
      <c r="B4839" s="259"/>
      <c r="C4839" s="259"/>
      <c r="D4839" s="259"/>
      <c r="E4839" s="259"/>
      <c r="F4839" s="270"/>
      <c r="G4839" s="259"/>
      <c r="H4839" s="259"/>
      <c r="I4839" s="259"/>
      <c r="J4839" s="259"/>
    </row>
    <row r="4840" spans="1:10">
      <c r="A4840" s="259"/>
      <c r="B4840" s="259"/>
      <c r="C4840" s="259"/>
      <c r="D4840" s="259"/>
      <c r="E4840" s="259"/>
      <c r="F4840" s="270"/>
      <c r="G4840" s="259"/>
      <c r="H4840" s="259"/>
      <c r="I4840" s="259"/>
      <c r="J4840" s="259"/>
    </row>
    <row r="4841" spans="1:10">
      <c r="A4841" s="259"/>
      <c r="B4841" s="259"/>
      <c r="C4841" s="259"/>
      <c r="D4841" s="259"/>
      <c r="E4841" s="259"/>
      <c r="F4841" s="270"/>
      <c r="G4841" s="259"/>
      <c r="H4841" s="259"/>
      <c r="I4841" s="259"/>
      <c r="J4841" s="259"/>
    </row>
    <row r="4842" spans="1:10">
      <c r="A4842" s="259"/>
      <c r="B4842" s="259"/>
      <c r="C4842" s="259"/>
      <c r="D4842" s="259"/>
      <c r="E4842" s="259"/>
      <c r="F4842" s="270"/>
      <c r="G4842" s="259"/>
      <c r="H4842" s="259"/>
      <c r="I4842" s="259"/>
      <c r="J4842" s="259"/>
    </row>
    <row r="4843" spans="1:10">
      <c r="A4843" s="259"/>
      <c r="B4843" s="259"/>
      <c r="C4843" s="259"/>
      <c r="D4843" s="259"/>
      <c r="E4843" s="259"/>
      <c r="F4843" s="270"/>
      <c r="G4843" s="259"/>
      <c r="H4843" s="259"/>
      <c r="I4843" s="259"/>
      <c r="J4843" s="259"/>
    </row>
    <row r="4844" spans="1:10">
      <c r="A4844" s="259"/>
      <c r="B4844" s="259"/>
      <c r="C4844" s="259"/>
      <c r="D4844" s="259"/>
      <c r="E4844" s="259"/>
      <c r="F4844" s="270"/>
      <c r="G4844" s="259"/>
      <c r="H4844" s="259"/>
      <c r="I4844" s="259"/>
      <c r="J4844" s="259"/>
    </row>
    <row r="4845" spans="1:10">
      <c r="A4845" s="259"/>
      <c r="B4845" s="259"/>
      <c r="C4845" s="259"/>
      <c r="D4845" s="259"/>
      <c r="E4845" s="259"/>
      <c r="F4845" s="270"/>
      <c r="G4845" s="259"/>
      <c r="H4845" s="259"/>
      <c r="I4845" s="259"/>
      <c r="J4845" s="259"/>
    </row>
    <row r="4846" spans="1:10">
      <c r="A4846" s="259"/>
      <c r="B4846" s="259"/>
      <c r="C4846" s="259"/>
      <c r="D4846" s="259"/>
      <c r="E4846" s="259"/>
      <c r="F4846" s="270"/>
      <c r="G4846" s="259"/>
      <c r="H4846" s="259"/>
      <c r="I4846" s="259"/>
      <c r="J4846" s="259"/>
    </row>
    <row r="4847" spans="1:10">
      <c r="A4847" s="259"/>
      <c r="B4847" s="259"/>
      <c r="C4847" s="259"/>
      <c r="D4847" s="259"/>
      <c r="E4847" s="259"/>
      <c r="F4847" s="270"/>
      <c r="G4847" s="259"/>
      <c r="H4847" s="259"/>
      <c r="I4847" s="259"/>
      <c r="J4847" s="259"/>
    </row>
    <row r="4848" spans="1:10">
      <c r="A4848" s="259"/>
      <c r="B4848" s="259"/>
      <c r="C4848" s="259"/>
      <c r="D4848" s="259"/>
      <c r="E4848" s="259"/>
      <c r="F4848" s="270"/>
      <c r="G4848" s="259"/>
      <c r="H4848" s="259"/>
      <c r="I4848" s="259"/>
      <c r="J4848" s="259"/>
    </row>
    <row r="4849" spans="1:10">
      <c r="A4849" s="259"/>
      <c r="B4849" s="259"/>
      <c r="C4849" s="259"/>
      <c r="D4849" s="259"/>
      <c r="E4849" s="259"/>
      <c r="F4849" s="270"/>
      <c r="G4849" s="259"/>
      <c r="H4849" s="259"/>
      <c r="I4849" s="259"/>
      <c r="J4849" s="259"/>
    </row>
    <row r="4850" spans="1:10">
      <c r="A4850" s="259"/>
      <c r="B4850" s="259"/>
      <c r="C4850" s="259"/>
      <c r="D4850" s="259"/>
      <c r="E4850" s="259"/>
      <c r="F4850" s="270"/>
      <c r="G4850" s="259"/>
      <c r="H4850" s="259"/>
      <c r="I4850" s="259"/>
      <c r="J4850" s="259"/>
    </row>
    <row r="4851" spans="1:10">
      <c r="A4851" s="259"/>
      <c r="B4851" s="259"/>
      <c r="C4851" s="259"/>
      <c r="D4851" s="259"/>
      <c r="E4851" s="259"/>
      <c r="F4851" s="270"/>
      <c r="G4851" s="259"/>
      <c r="H4851" s="259"/>
      <c r="I4851" s="259"/>
      <c r="J4851" s="259"/>
    </row>
    <row r="4852" spans="1:10">
      <c r="A4852" s="259"/>
      <c r="B4852" s="259"/>
      <c r="C4852" s="259"/>
      <c r="D4852" s="259"/>
      <c r="E4852" s="259"/>
      <c r="F4852" s="270"/>
      <c r="G4852" s="259"/>
      <c r="H4852" s="259"/>
      <c r="I4852" s="259"/>
      <c r="J4852" s="259"/>
    </row>
    <row r="4853" spans="1:10">
      <c r="A4853" s="259"/>
      <c r="B4853" s="259"/>
      <c r="C4853" s="259"/>
      <c r="D4853" s="259"/>
      <c r="E4853" s="259"/>
      <c r="F4853" s="270"/>
      <c r="G4853" s="259"/>
      <c r="H4853" s="259"/>
      <c r="I4853" s="259"/>
      <c r="J4853" s="259"/>
    </row>
    <row r="4854" spans="1:10">
      <c r="A4854" s="259"/>
      <c r="B4854" s="259"/>
      <c r="C4854" s="259"/>
      <c r="D4854" s="259"/>
      <c r="E4854" s="259"/>
      <c r="F4854" s="270"/>
      <c r="G4854" s="259"/>
      <c r="H4854" s="259"/>
      <c r="I4854" s="259"/>
      <c r="J4854" s="259"/>
    </row>
    <row r="4855" spans="1:10">
      <c r="A4855" s="259"/>
      <c r="B4855" s="259"/>
      <c r="C4855" s="259"/>
      <c r="D4855" s="259"/>
      <c r="E4855" s="259"/>
      <c r="F4855" s="270"/>
      <c r="G4855" s="259"/>
      <c r="H4855" s="259"/>
      <c r="I4855" s="259"/>
      <c r="J4855" s="259"/>
    </row>
    <row r="4856" spans="1:10">
      <c r="A4856" s="259"/>
      <c r="B4856" s="259"/>
      <c r="C4856" s="259"/>
      <c r="D4856" s="259"/>
      <c r="E4856" s="259"/>
      <c r="F4856" s="270"/>
      <c r="G4856" s="259"/>
      <c r="H4856" s="259"/>
      <c r="I4856" s="259"/>
      <c r="J4856" s="259"/>
    </row>
    <row r="4857" spans="1:10">
      <c r="A4857" s="259"/>
      <c r="B4857" s="259"/>
      <c r="C4857" s="259"/>
      <c r="D4857" s="259"/>
      <c r="E4857" s="259"/>
      <c r="F4857" s="270"/>
      <c r="G4857" s="259"/>
      <c r="H4857" s="259"/>
      <c r="I4857" s="259"/>
      <c r="J4857" s="259"/>
    </row>
    <row r="4858" spans="1:10">
      <c r="A4858" s="259"/>
      <c r="B4858" s="259"/>
      <c r="C4858" s="259"/>
      <c r="D4858" s="259"/>
      <c r="E4858" s="259"/>
      <c r="F4858" s="270"/>
      <c r="G4858" s="259"/>
      <c r="H4858" s="259"/>
      <c r="I4858" s="259"/>
      <c r="J4858" s="259"/>
    </row>
    <row r="4859" spans="1:10">
      <c r="A4859" s="259"/>
      <c r="B4859" s="259"/>
      <c r="C4859" s="259"/>
      <c r="D4859" s="259"/>
      <c r="E4859" s="259"/>
      <c r="F4859" s="270"/>
      <c r="G4859" s="259"/>
      <c r="H4859" s="259"/>
      <c r="I4859" s="259"/>
      <c r="J4859" s="259"/>
    </row>
    <row r="4860" spans="1:10">
      <c r="A4860" s="259"/>
      <c r="B4860" s="259"/>
      <c r="C4860" s="259"/>
      <c r="D4860" s="259"/>
      <c r="E4860" s="259"/>
      <c r="F4860" s="270"/>
      <c r="G4860" s="259"/>
      <c r="H4860" s="259"/>
      <c r="I4860" s="259"/>
      <c r="J4860" s="259"/>
    </row>
    <row r="4861" spans="1:10">
      <c r="A4861" s="259"/>
      <c r="B4861" s="259"/>
      <c r="C4861" s="259"/>
      <c r="D4861" s="259"/>
      <c r="E4861" s="259"/>
      <c r="F4861" s="270"/>
      <c r="G4861" s="259"/>
      <c r="H4861" s="259"/>
      <c r="I4861" s="259"/>
      <c r="J4861" s="259"/>
    </row>
    <row r="4862" spans="1:10">
      <c r="A4862" s="259"/>
      <c r="B4862" s="259"/>
      <c r="C4862" s="259"/>
      <c r="D4862" s="259"/>
      <c r="E4862" s="259"/>
      <c r="F4862" s="270"/>
      <c r="G4862" s="259"/>
      <c r="H4862" s="259"/>
      <c r="I4862" s="259"/>
      <c r="J4862" s="259"/>
    </row>
    <row r="4863" spans="1:10">
      <c r="A4863" s="259"/>
      <c r="B4863" s="259"/>
      <c r="C4863" s="259"/>
      <c r="D4863" s="259"/>
      <c r="E4863" s="259"/>
      <c r="F4863" s="270"/>
      <c r="G4863" s="259"/>
      <c r="H4863" s="259"/>
      <c r="I4863" s="259"/>
      <c r="J4863" s="259"/>
    </row>
    <row r="4864" spans="1:10">
      <c r="A4864" s="259"/>
      <c r="B4864" s="259"/>
      <c r="C4864" s="259"/>
      <c r="D4864" s="259"/>
      <c r="E4864" s="259"/>
      <c r="F4864" s="270"/>
      <c r="G4864" s="259"/>
      <c r="H4864" s="259"/>
      <c r="I4864" s="259"/>
      <c r="J4864" s="259"/>
    </row>
    <row r="4865" spans="1:10">
      <c r="A4865" s="259"/>
      <c r="B4865" s="259"/>
      <c r="C4865" s="259"/>
      <c r="D4865" s="259"/>
      <c r="E4865" s="259"/>
      <c r="F4865" s="270"/>
      <c r="G4865" s="259"/>
      <c r="H4865" s="259"/>
      <c r="I4865" s="259"/>
      <c r="J4865" s="259"/>
    </row>
    <row r="4866" spans="1:10">
      <c r="A4866" s="259"/>
      <c r="B4866" s="259"/>
      <c r="C4866" s="259"/>
      <c r="D4866" s="259"/>
      <c r="E4866" s="259"/>
      <c r="F4866" s="270"/>
      <c r="G4866" s="259"/>
      <c r="H4866" s="259"/>
      <c r="I4866" s="259"/>
      <c r="J4866" s="259"/>
    </row>
    <row r="4867" spans="1:10">
      <c r="A4867" s="259"/>
      <c r="B4867" s="259"/>
      <c r="C4867" s="259"/>
      <c r="D4867" s="259"/>
      <c r="E4867" s="259"/>
      <c r="F4867" s="270"/>
      <c r="G4867" s="259"/>
      <c r="H4867" s="259"/>
      <c r="I4867" s="259"/>
      <c r="J4867" s="259"/>
    </row>
    <row r="4868" spans="1:10">
      <c r="A4868" s="259"/>
      <c r="B4868" s="259"/>
      <c r="C4868" s="259"/>
      <c r="D4868" s="259"/>
      <c r="E4868" s="259"/>
      <c r="F4868" s="270"/>
      <c r="G4868" s="259"/>
      <c r="H4868" s="259"/>
      <c r="I4868" s="259"/>
      <c r="J4868" s="259"/>
    </row>
    <row r="4869" spans="1:10">
      <c r="A4869" s="259"/>
      <c r="B4869" s="259"/>
      <c r="C4869" s="259"/>
      <c r="D4869" s="259"/>
      <c r="E4869" s="259"/>
      <c r="F4869" s="270"/>
      <c r="G4869" s="259"/>
      <c r="H4869" s="259"/>
      <c r="I4869" s="259"/>
      <c r="J4869" s="259"/>
    </row>
    <row r="4870" spans="1:10">
      <c r="A4870" s="259"/>
      <c r="B4870" s="259"/>
      <c r="C4870" s="259"/>
      <c r="D4870" s="259"/>
      <c r="E4870" s="259"/>
      <c r="F4870" s="270"/>
      <c r="G4870" s="259"/>
      <c r="H4870" s="259"/>
      <c r="I4870" s="259"/>
      <c r="J4870" s="259"/>
    </row>
    <row r="4871" spans="1:10">
      <c r="A4871" s="259"/>
      <c r="B4871" s="259"/>
      <c r="C4871" s="259"/>
      <c r="D4871" s="259"/>
      <c r="E4871" s="259"/>
      <c r="F4871" s="270"/>
      <c r="G4871" s="259"/>
      <c r="H4871" s="259"/>
      <c r="I4871" s="259"/>
      <c r="J4871" s="259"/>
    </row>
    <row r="4872" spans="1:10">
      <c r="A4872" s="259"/>
      <c r="B4872" s="259"/>
      <c r="C4872" s="259"/>
      <c r="D4872" s="259"/>
      <c r="E4872" s="259"/>
      <c r="F4872" s="270"/>
      <c r="G4872" s="259"/>
      <c r="H4872" s="259"/>
      <c r="I4872" s="259"/>
      <c r="J4872" s="259"/>
    </row>
    <row r="4873" spans="1:10">
      <c r="A4873" s="259"/>
      <c r="B4873" s="259"/>
      <c r="C4873" s="259"/>
      <c r="D4873" s="259"/>
      <c r="E4873" s="259"/>
      <c r="F4873" s="270"/>
      <c r="G4873" s="259"/>
      <c r="H4873" s="259"/>
      <c r="I4873" s="259"/>
      <c r="J4873" s="259"/>
    </row>
    <row r="4874" spans="1:10">
      <c r="A4874" s="259"/>
      <c r="B4874" s="259"/>
      <c r="C4874" s="259"/>
      <c r="D4874" s="259"/>
      <c r="E4874" s="259"/>
      <c r="F4874" s="270"/>
      <c r="G4874" s="259"/>
      <c r="H4874" s="259"/>
      <c r="I4874" s="259"/>
      <c r="J4874" s="259"/>
    </row>
    <row r="4875" spans="1:10">
      <c r="A4875" s="259"/>
      <c r="B4875" s="259"/>
      <c r="C4875" s="259"/>
      <c r="D4875" s="259"/>
      <c r="E4875" s="259"/>
      <c r="F4875" s="270"/>
      <c r="G4875" s="259"/>
      <c r="H4875" s="259"/>
      <c r="I4875" s="259"/>
      <c r="J4875" s="259"/>
    </row>
    <row r="4876" spans="1:10">
      <c r="A4876" s="259"/>
      <c r="B4876" s="259"/>
      <c r="C4876" s="259"/>
      <c r="D4876" s="259"/>
      <c r="E4876" s="259"/>
      <c r="F4876" s="270"/>
      <c r="G4876" s="259"/>
      <c r="H4876" s="259"/>
      <c r="I4876" s="259"/>
      <c r="J4876" s="259"/>
    </row>
    <row r="4877" spans="1:10">
      <c r="A4877" s="259"/>
      <c r="B4877" s="259"/>
      <c r="C4877" s="259"/>
      <c r="D4877" s="259"/>
      <c r="E4877" s="259"/>
      <c r="F4877" s="270"/>
      <c r="G4877" s="259"/>
      <c r="H4877" s="259"/>
      <c r="I4877" s="259"/>
      <c r="J4877" s="259"/>
    </row>
    <row r="4878" spans="1:10">
      <c r="A4878" s="259"/>
      <c r="B4878" s="259"/>
      <c r="C4878" s="259"/>
      <c r="D4878" s="259"/>
      <c r="E4878" s="259"/>
      <c r="F4878" s="270"/>
      <c r="G4878" s="259"/>
      <c r="H4878" s="259"/>
      <c r="I4878" s="259"/>
      <c r="J4878" s="259"/>
    </row>
    <row r="4879" spans="1:10">
      <c r="A4879" s="259"/>
      <c r="B4879" s="259"/>
      <c r="C4879" s="259"/>
      <c r="D4879" s="259"/>
      <c r="E4879" s="259"/>
      <c r="F4879" s="270"/>
      <c r="G4879" s="259"/>
      <c r="H4879" s="259"/>
      <c r="I4879" s="259"/>
      <c r="J4879" s="259"/>
    </row>
    <row r="4880" spans="1:10">
      <c r="A4880" s="259"/>
      <c r="B4880" s="259"/>
      <c r="C4880" s="259"/>
      <c r="D4880" s="259"/>
      <c r="E4880" s="259"/>
      <c r="F4880" s="270"/>
      <c r="G4880" s="259"/>
      <c r="H4880" s="259"/>
      <c r="I4880" s="259"/>
      <c r="J4880" s="259"/>
    </row>
    <row r="4881" spans="1:10">
      <c r="A4881" s="259"/>
      <c r="B4881" s="259"/>
      <c r="C4881" s="259"/>
      <c r="D4881" s="259"/>
      <c r="E4881" s="259"/>
      <c r="F4881" s="270"/>
      <c r="G4881" s="259"/>
      <c r="H4881" s="259"/>
      <c r="I4881" s="259"/>
      <c r="J4881" s="259"/>
    </row>
    <row r="4882" spans="1:10">
      <c r="A4882" s="259"/>
      <c r="B4882" s="259"/>
      <c r="C4882" s="259"/>
      <c r="D4882" s="259"/>
      <c r="E4882" s="259"/>
      <c r="F4882" s="270"/>
      <c r="G4882" s="259"/>
      <c r="H4882" s="259"/>
      <c r="I4882" s="259"/>
      <c r="J4882" s="259"/>
    </row>
    <row r="4883" spans="1:10">
      <c r="A4883" s="259"/>
      <c r="B4883" s="259"/>
      <c r="C4883" s="259"/>
      <c r="D4883" s="259"/>
      <c r="E4883" s="259"/>
      <c r="F4883" s="270"/>
      <c r="G4883" s="259"/>
      <c r="H4883" s="259"/>
      <c r="I4883" s="259"/>
      <c r="J4883" s="259"/>
    </row>
    <row r="4884" spans="1:10">
      <c r="A4884" s="259"/>
      <c r="B4884" s="259"/>
      <c r="C4884" s="259"/>
      <c r="D4884" s="259"/>
      <c r="E4884" s="259"/>
      <c r="F4884" s="270"/>
      <c r="G4884" s="259"/>
      <c r="H4884" s="259"/>
      <c r="I4884" s="259"/>
      <c r="J4884" s="259"/>
    </row>
    <row r="4885" spans="1:10">
      <c r="A4885" s="259"/>
      <c r="B4885" s="259"/>
      <c r="C4885" s="259"/>
      <c r="D4885" s="259"/>
      <c r="E4885" s="259"/>
      <c r="F4885" s="270"/>
      <c r="G4885" s="259"/>
      <c r="H4885" s="259"/>
      <c r="I4885" s="259"/>
      <c r="J4885" s="259"/>
    </row>
    <row r="4886" spans="1:10">
      <c r="A4886" s="259"/>
      <c r="B4886" s="259"/>
      <c r="C4886" s="259"/>
      <c r="D4886" s="259"/>
      <c r="E4886" s="259"/>
      <c r="F4886" s="270"/>
      <c r="G4886" s="259"/>
      <c r="H4886" s="259"/>
      <c r="I4886" s="259"/>
      <c r="J4886" s="259"/>
    </row>
    <row r="4887" spans="1:10">
      <c r="A4887" s="259"/>
      <c r="B4887" s="259"/>
      <c r="C4887" s="259"/>
      <c r="D4887" s="259"/>
      <c r="E4887" s="259"/>
      <c r="F4887" s="270"/>
      <c r="G4887" s="259"/>
      <c r="H4887" s="259"/>
      <c r="I4887" s="259"/>
      <c r="J4887" s="259"/>
    </row>
    <row r="4888" spans="1:10">
      <c r="A4888" s="259"/>
      <c r="B4888" s="259"/>
      <c r="C4888" s="259"/>
      <c r="D4888" s="259"/>
      <c r="E4888" s="259"/>
      <c r="F4888" s="270"/>
      <c r="G4888" s="259"/>
      <c r="H4888" s="259"/>
      <c r="I4888" s="259"/>
      <c r="J4888" s="259"/>
    </row>
    <row r="4889" spans="1:10">
      <c r="A4889" s="259"/>
      <c r="B4889" s="259"/>
      <c r="C4889" s="259"/>
      <c r="D4889" s="259"/>
      <c r="E4889" s="259"/>
      <c r="F4889" s="270"/>
      <c r="G4889" s="259"/>
      <c r="H4889" s="259"/>
      <c r="I4889" s="259"/>
      <c r="J4889" s="259"/>
    </row>
    <row r="4890" spans="1:10">
      <c r="A4890" s="259"/>
      <c r="B4890" s="259"/>
      <c r="C4890" s="259"/>
      <c r="D4890" s="259"/>
      <c r="E4890" s="259"/>
      <c r="F4890" s="270"/>
      <c r="G4890" s="259"/>
      <c r="H4890" s="259"/>
      <c r="I4890" s="259"/>
      <c r="J4890" s="259"/>
    </row>
    <row r="4891" spans="1:10">
      <c r="A4891" s="259"/>
      <c r="B4891" s="259"/>
      <c r="C4891" s="259"/>
      <c r="D4891" s="259"/>
      <c r="E4891" s="259"/>
      <c r="F4891" s="270"/>
      <c r="G4891" s="259"/>
      <c r="H4891" s="259"/>
      <c r="I4891" s="259"/>
      <c r="J4891" s="259"/>
    </row>
    <row r="4892" spans="1:10">
      <c r="A4892" s="259"/>
      <c r="B4892" s="259"/>
      <c r="C4892" s="259"/>
      <c r="D4892" s="259"/>
      <c r="E4892" s="259"/>
      <c r="F4892" s="270"/>
      <c r="G4892" s="259"/>
      <c r="H4892" s="259"/>
      <c r="I4892" s="259"/>
      <c r="J4892" s="259"/>
    </row>
    <row r="4893" spans="1:10">
      <c r="A4893" s="259"/>
      <c r="B4893" s="259"/>
      <c r="C4893" s="259"/>
      <c r="D4893" s="259"/>
      <c r="E4893" s="259"/>
      <c r="F4893" s="270"/>
      <c r="G4893" s="259"/>
      <c r="H4893" s="259"/>
      <c r="I4893" s="259"/>
      <c r="J4893" s="259"/>
    </row>
    <row r="4894" spans="1:10">
      <c r="A4894" s="259"/>
      <c r="B4894" s="259"/>
      <c r="C4894" s="259"/>
      <c r="D4894" s="259"/>
      <c r="E4894" s="259"/>
      <c r="F4894" s="270"/>
      <c r="G4894" s="259"/>
      <c r="H4894" s="259"/>
      <c r="I4894" s="259"/>
      <c r="J4894" s="259"/>
    </row>
    <row r="4895" spans="1:10">
      <c r="A4895" s="259"/>
      <c r="B4895" s="259"/>
      <c r="C4895" s="259"/>
      <c r="D4895" s="259"/>
      <c r="E4895" s="259"/>
      <c r="F4895" s="270"/>
      <c r="G4895" s="259"/>
      <c r="H4895" s="259"/>
      <c r="I4895" s="259"/>
      <c r="J4895" s="259"/>
    </row>
    <row r="4896" spans="1:10">
      <c r="A4896" s="259"/>
      <c r="B4896" s="259"/>
      <c r="C4896" s="259"/>
      <c r="D4896" s="259"/>
      <c r="E4896" s="259"/>
      <c r="F4896" s="270"/>
      <c r="G4896" s="259"/>
      <c r="H4896" s="259"/>
      <c r="I4896" s="259"/>
      <c r="J4896" s="259"/>
    </row>
    <row r="4897" spans="1:10">
      <c r="A4897" s="259"/>
      <c r="B4897" s="259"/>
      <c r="C4897" s="259"/>
      <c r="D4897" s="259"/>
      <c r="E4897" s="259"/>
      <c r="F4897" s="270"/>
      <c r="G4897" s="259"/>
      <c r="H4897" s="259"/>
      <c r="I4897" s="259"/>
      <c r="J4897" s="259"/>
    </row>
    <row r="4898" spans="1:10">
      <c r="A4898" s="259"/>
      <c r="B4898" s="259"/>
      <c r="C4898" s="259"/>
      <c r="D4898" s="259"/>
      <c r="E4898" s="259"/>
      <c r="F4898" s="270"/>
      <c r="G4898" s="259"/>
      <c r="H4898" s="259"/>
      <c r="I4898" s="259"/>
      <c r="J4898" s="259"/>
    </row>
    <row r="4899" spans="1:10">
      <c r="A4899" s="259"/>
      <c r="B4899" s="259"/>
      <c r="C4899" s="259"/>
      <c r="D4899" s="259"/>
      <c r="E4899" s="259"/>
      <c r="F4899" s="270"/>
      <c r="G4899" s="259"/>
      <c r="H4899" s="259"/>
      <c r="I4899" s="259"/>
      <c r="J4899" s="259"/>
    </row>
    <row r="4900" spans="1:10">
      <c r="A4900" s="259"/>
      <c r="B4900" s="259"/>
      <c r="C4900" s="259"/>
      <c r="D4900" s="259"/>
      <c r="E4900" s="259"/>
      <c r="F4900" s="270"/>
      <c r="G4900" s="259"/>
      <c r="H4900" s="259"/>
      <c r="I4900" s="259"/>
      <c r="J4900" s="259"/>
    </row>
    <row r="4901" spans="1:10">
      <c r="A4901" s="259"/>
      <c r="B4901" s="259"/>
      <c r="C4901" s="259"/>
      <c r="D4901" s="259"/>
      <c r="E4901" s="259"/>
      <c r="F4901" s="270"/>
      <c r="G4901" s="259"/>
      <c r="H4901" s="259"/>
      <c r="I4901" s="259"/>
      <c r="J4901" s="259"/>
    </row>
    <row r="4902" spans="1:10">
      <c r="A4902" s="259"/>
      <c r="B4902" s="259"/>
      <c r="C4902" s="259"/>
      <c r="D4902" s="259"/>
      <c r="E4902" s="259"/>
      <c r="F4902" s="270"/>
      <c r="G4902" s="259"/>
      <c r="H4902" s="259"/>
      <c r="I4902" s="259"/>
      <c r="J4902" s="259"/>
    </row>
    <row r="4903" spans="1:10">
      <c r="A4903" s="259"/>
      <c r="B4903" s="259"/>
      <c r="C4903" s="259"/>
      <c r="D4903" s="259"/>
      <c r="E4903" s="259"/>
      <c r="F4903" s="270"/>
      <c r="G4903" s="259"/>
      <c r="H4903" s="259"/>
      <c r="I4903" s="259"/>
      <c r="J4903" s="259"/>
    </row>
    <row r="4904" spans="1:10">
      <c r="A4904" s="259"/>
      <c r="B4904" s="259"/>
      <c r="C4904" s="259"/>
      <c r="D4904" s="259"/>
      <c r="E4904" s="259"/>
      <c r="F4904" s="270"/>
      <c r="G4904" s="259"/>
      <c r="H4904" s="259"/>
      <c r="I4904" s="259"/>
      <c r="J4904" s="259"/>
    </row>
    <row r="4905" spans="1:10">
      <c r="A4905" s="259"/>
      <c r="B4905" s="259"/>
      <c r="C4905" s="259"/>
      <c r="D4905" s="259"/>
      <c r="E4905" s="259"/>
      <c r="F4905" s="270"/>
      <c r="G4905" s="259"/>
      <c r="H4905" s="259"/>
      <c r="I4905" s="259"/>
      <c r="J4905" s="259"/>
    </row>
    <row r="4906" spans="1:10">
      <c r="A4906" s="259"/>
      <c r="B4906" s="259"/>
      <c r="C4906" s="259"/>
      <c r="D4906" s="259"/>
      <c r="E4906" s="259"/>
      <c r="F4906" s="270"/>
      <c r="G4906" s="259"/>
      <c r="H4906" s="259"/>
      <c r="I4906" s="259"/>
      <c r="J4906" s="259"/>
    </row>
    <row r="4907" spans="1:10">
      <c r="A4907" s="259"/>
      <c r="B4907" s="259"/>
      <c r="C4907" s="259"/>
      <c r="D4907" s="259"/>
      <c r="E4907" s="259"/>
      <c r="F4907" s="270"/>
      <c r="G4907" s="259"/>
      <c r="H4907" s="259"/>
      <c r="I4907" s="259"/>
      <c r="J4907" s="259"/>
    </row>
    <row r="4908" spans="1:10">
      <c r="A4908" s="259"/>
      <c r="B4908" s="259"/>
      <c r="C4908" s="259"/>
      <c r="D4908" s="259"/>
      <c r="E4908" s="259"/>
      <c r="F4908" s="270"/>
      <c r="G4908" s="259"/>
      <c r="H4908" s="259"/>
      <c r="I4908" s="259"/>
      <c r="J4908" s="259"/>
    </row>
    <row r="4909" spans="1:10">
      <c r="A4909" s="259"/>
      <c r="B4909" s="259"/>
      <c r="C4909" s="259"/>
      <c r="D4909" s="259"/>
      <c r="E4909" s="259"/>
      <c r="F4909" s="270"/>
      <c r="G4909" s="259"/>
      <c r="H4909" s="259"/>
      <c r="I4909" s="259"/>
      <c r="J4909" s="259"/>
    </row>
    <row r="4910" spans="1:10">
      <c r="A4910" s="259"/>
      <c r="B4910" s="259"/>
      <c r="C4910" s="259"/>
      <c r="D4910" s="259"/>
      <c r="E4910" s="259"/>
      <c r="F4910" s="270"/>
      <c r="G4910" s="259"/>
      <c r="H4910" s="259"/>
      <c r="I4910" s="259"/>
      <c r="J4910" s="259"/>
    </row>
    <row r="4911" spans="1:10">
      <c r="A4911" s="259"/>
      <c r="B4911" s="259"/>
      <c r="C4911" s="259"/>
      <c r="D4911" s="259"/>
      <c r="E4911" s="259"/>
      <c r="F4911" s="270"/>
      <c r="G4911" s="259"/>
      <c r="H4911" s="259"/>
      <c r="I4911" s="259"/>
      <c r="J4911" s="259"/>
    </row>
    <row r="4912" spans="1:10">
      <c r="A4912" s="259"/>
      <c r="B4912" s="259"/>
      <c r="C4912" s="259"/>
      <c r="D4912" s="259"/>
      <c r="E4912" s="259"/>
      <c r="F4912" s="270"/>
      <c r="G4912" s="259"/>
      <c r="H4912" s="259"/>
      <c r="I4912" s="259"/>
      <c r="J4912" s="259"/>
    </row>
    <row r="4913" spans="1:10">
      <c r="A4913" s="259"/>
      <c r="B4913" s="259"/>
      <c r="C4913" s="259"/>
      <c r="D4913" s="259"/>
      <c r="E4913" s="259"/>
      <c r="F4913" s="270"/>
      <c r="G4913" s="259"/>
      <c r="H4913" s="259"/>
      <c r="I4913" s="259"/>
      <c r="J4913" s="259"/>
    </row>
    <row r="4914" spans="1:10">
      <c r="A4914" s="259"/>
      <c r="B4914" s="259"/>
      <c r="C4914" s="259"/>
      <c r="D4914" s="259"/>
      <c r="E4914" s="259"/>
      <c r="F4914" s="270"/>
      <c r="G4914" s="259"/>
      <c r="H4914" s="259"/>
      <c r="I4914" s="259"/>
      <c r="J4914" s="259"/>
    </row>
    <row r="4915" spans="1:10">
      <c r="A4915" s="259"/>
      <c r="B4915" s="259"/>
      <c r="C4915" s="259"/>
      <c r="D4915" s="259"/>
      <c r="E4915" s="259"/>
      <c r="F4915" s="270"/>
      <c r="G4915" s="259"/>
      <c r="H4915" s="259"/>
      <c r="I4915" s="259"/>
      <c r="J4915" s="259"/>
    </row>
    <row r="4916" spans="1:10">
      <c r="A4916" s="259"/>
      <c r="B4916" s="259"/>
      <c r="C4916" s="259"/>
      <c r="D4916" s="259"/>
      <c r="E4916" s="259"/>
      <c r="F4916" s="270"/>
      <c r="G4916" s="259"/>
      <c r="H4916" s="259"/>
      <c r="I4916" s="259"/>
      <c r="J4916" s="259"/>
    </row>
    <row r="4917" spans="1:10">
      <c r="A4917" s="259"/>
      <c r="B4917" s="259"/>
      <c r="C4917" s="259"/>
      <c r="D4917" s="259"/>
      <c r="E4917" s="259"/>
      <c r="F4917" s="270"/>
      <c r="G4917" s="259"/>
      <c r="H4917" s="259"/>
      <c r="I4917" s="259"/>
      <c r="J4917" s="259"/>
    </row>
    <row r="4918" spans="1:10">
      <c r="A4918" s="259"/>
      <c r="B4918" s="259"/>
      <c r="C4918" s="259"/>
      <c r="D4918" s="259"/>
      <c r="E4918" s="259"/>
      <c r="F4918" s="270"/>
      <c r="G4918" s="259"/>
      <c r="H4918" s="259"/>
      <c r="I4918" s="259"/>
      <c r="J4918" s="259"/>
    </row>
    <row r="4919" spans="1:10">
      <c r="A4919" s="259"/>
      <c r="B4919" s="259"/>
      <c r="C4919" s="259"/>
      <c r="D4919" s="259"/>
      <c r="E4919" s="259"/>
      <c r="F4919" s="270"/>
      <c r="G4919" s="259"/>
      <c r="H4919" s="259"/>
      <c r="I4919" s="259"/>
      <c r="J4919" s="259"/>
    </row>
    <row r="4920" spans="1:10">
      <c r="A4920" s="259"/>
      <c r="B4920" s="259"/>
      <c r="C4920" s="259"/>
      <c r="D4920" s="259"/>
      <c r="E4920" s="259"/>
      <c r="F4920" s="270"/>
      <c r="G4920" s="259"/>
      <c r="H4920" s="259"/>
      <c r="I4920" s="259"/>
      <c r="J4920" s="259"/>
    </row>
    <row r="4921" spans="1:10">
      <c r="A4921" s="259"/>
      <c r="B4921" s="259"/>
      <c r="C4921" s="259"/>
      <c r="D4921" s="259"/>
      <c r="E4921" s="259"/>
      <c r="F4921" s="270"/>
      <c r="G4921" s="259"/>
      <c r="H4921" s="259"/>
      <c r="I4921" s="259"/>
      <c r="J4921" s="259"/>
    </row>
    <row r="4922" spans="1:10">
      <c r="A4922" s="259"/>
      <c r="B4922" s="259"/>
      <c r="C4922" s="259"/>
      <c r="D4922" s="259"/>
      <c r="E4922" s="259"/>
      <c r="F4922" s="270"/>
      <c r="G4922" s="259"/>
      <c r="H4922" s="259"/>
      <c r="I4922" s="259"/>
      <c r="J4922" s="259"/>
    </row>
    <row r="4923" spans="1:10">
      <c r="A4923" s="259"/>
      <c r="B4923" s="259"/>
      <c r="C4923" s="259"/>
      <c r="D4923" s="259"/>
      <c r="E4923" s="259"/>
      <c r="F4923" s="270"/>
      <c r="G4923" s="259"/>
      <c r="H4923" s="259"/>
      <c r="I4923" s="259"/>
      <c r="J4923" s="259"/>
    </row>
    <row r="4924" spans="1:10">
      <c r="A4924" s="259"/>
      <c r="B4924" s="259"/>
      <c r="C4924" s="259"/>
      <c r="D4924" s="259"/>
      <c r="E4924" s="259"/>
      <c r="F4924" s="270"/>
      <c r="G4924" s="259"/>
      <c r="H4924" s="259"/>
      <c r="I4924" s="259"/>
      <c r="J4924" s="259"/>
    </row>
    <row r="4925" spans="1:10">
      <c r="A4925" s="259"/>
      <c r="B4925" s="259"/>
      <c r="C4925" s="259"/>
      <c r="D4925" s="259"/>
      <c r="E4925" s="259"/>
      <c r="F4925" s="270"/>
      <c r="G4925" s="259"/>
      <c r="H4925" s="259"/>
      <c r="I4925" s="259"/>
      <c r="J4925" s="259"/>
    </row>
    <row r="4926" spans="1:10">
      <c r="A4926" s="259"/>
      <c r="B4926" s="259"/>
      <c r="C4926" s="259"/>
      <c r="D4926" s="259"/>
      <c r="E4926" s="259"/>
      <c r="F4926" s="270"/>
      <c r="G4926" s="259"/>
      <c r="H4926" s="259"/>
      <c r="I4926" s="259"/>
      <c r="J4926" s="259"/>
    </row>
    <row r="4927" spans="1:10">
      <c r="A4927" s="259"/>
      <c r="B4927" s="259"/>
      <c r="C4927" s="259"/>
      <c r="D4927" s="259"/>
      <c r="E4927" s="259"/>
      <c r="F4927" s="270"/>
      <c r="G4927" s="259"/>
      <c r="H4927" s="259"/>
      <c r="I4927" s="259"/>
      <c r="J4927" s="259"/>
    </row>
    <row r="4928" spans="1:10">
      <c r="A4928" s="259"/>
      <c r="B4928" s="259"/>
      <c r="C4928" s="259"/>
      <c r="D4928" s="259"/>
      <c r="E4928" s="259"/>
      <c r="F4928" s="270"/>
      <c r="G4928" s="259"/>
      <c r="H4928" s="259"/>
      <c r="I4928" s="259"/>
      <c r="J4928" s="259"/>
    </row>
    <row r="4929" spans="1:10">
      <c r="A4929" s="259"/>
      <c r="B4929" s="259"/>
      <c r="C4929" s="259"/>
      <c r="D4929" s="259"/>
      <c r="E4929" s="259"/>
      <c r="F4929" s="270"/>
      <c r="G4929" s="259"/>
      <c r="H4929" s="259"/>
      <c r="I4929" s="259"/>
      <c r="J4929" s="259"/>
    </row>
    <row r="4930" spans="1:10">
      <c r="A4930" s="259"/>
      <c r="B4930" s="259"/>
      <c r="C4930" s="259"/>
      <c r="D4930" s="259"/>
      <c r="E4930" s="259"/>
      <c r="F4930" s="270"/>
      <c r="G4930" s="259"/>
      <c r="H4930" s="259"/>
      <c r="I4930" s="259"/>
      <c r="J4930" s="259"/>
    </row>
    <row r="4931" spans="1:10">
      <c r="A4931" s="259"/>
      <c r="B4931" s="259"/>
      <c r="C4931" s="259"/>
      <c r="D4931" s="259"/>
      <c r="E4931" s="259"/>
      <c r="F4931" s="270"/>
      <c r="G4931" s="259"/>
      <c r="H4931" s="259"/>
      <c r="I4931" s="259"/>
      <c r="J4931" s="259"/>
    </row>
    <row r="4932" spans="1:10">
      <c r="A4932" s="259"/>
      <c r="B4932" s="259"/>
      <c r="C4932" s="259"/>
      <c r="D4932" s="259"/>
      <c r="E4932" s="259"/>
      <c r="F4932" s="270"/>
      <c r="G4932" s="259"/>
      <c r="H4932" s="259"/>
      <c r="I4932" s="259"/>
      <c r="J4932" s="259"/>
    </row>
    <row r="4933" spans="1:10">
      <c r="A4933" s="259"/>
      <c r="B4933" s="259"/>
      <c r="C4933" s="259"/>
      <c r="D4933" s="259"/>
      <c r="E4933" s="259"/>
      <c r="F4933" s="270"/>
      <c r="G4933" s="259"/>
      <c r="H4933" s="259"/>
      <c r="I4933" s="259"/>
      <c r="J4933" s="259"/>
    </row>
    <row r="4934" spans="1:10">
      <c r="A4934" s="259"/>
      <c r="B4934" s="259"/>
      <c r="C4934" s="259"/>
      <c r="D4934" s="259"/>
      <c r="E4934" s="259"/>
      <c r="F4934" s="270"/>
      <c r="G4934" s="259"/>
      <c r="H4934" s="259"/>
      <c r="I4934" s="259"/>
      <c r="J4934" s="259"/>
    </row>
    <row r="4935" spans="1:10">
      <c r="A4935" s="259"/>
      <c r="B4935" s="259"/>
      <c r="C4935" s="259"/>
      <c r="D4935" s="259"/>
      <c r="E4935" s="259"/>
      <c r="F4935" s="270"/>
      <c r="G4935" s="259"/>
      <c r="H4935" s="259"/>
      <c r="I4935" s="259"/>
      <c r="J4935" s="259"/>
    </row>
    <row r="4936" spans="1:10">
      <c r="A4936" s="259"/>
      <c r="B4936" s="259"/>
      <c r="C4936" s="259"/>
      <c r="D4936" s="259"/>
      <c r="E4936" s="259"/>
      <c r="F4936" s="270"/>
      <c r="G4936" s="259"/>
      <c r="H4936" s="259"/>
      <c r="I4936" s="259"/>
      <c r="J4936" s="259"/>
    </row>
    <row r="4937" spans="1:10">
      <c r="A4937" s="259"/>
      <c r="B4937" s="259"/>
      <c r="C4937" s="259"/>
      <c r="D4937" s="259"/>
      <c r="E4937" s="259"/>
      <c r="F4937" s="270"/>
      <c r="G4937" s="259"/>
      <c r="H4937" s="259"/>
      <c r="I4937" s="259"/>
      <c r="J4937" s="259"/>
    </row>
    <row r="4938" spans="1:10">
      <c r="A4938" s="259"/>
      <c r="B4938" s="259"/>
      <c r="C4938" s="259"/>
      <c r="D4938" s="259"/>
      <c r="E4938" s="259"/>
      <c r="F4938" s="270"/>
      <c r="G4938" s="259"/>
      <c r="H4938" s="259"/>
      <c r="I4938" s="259"/>
      <c r="J4938" s="259"/>
    </row>
    <row r="4939" spans="1:10">
      <c r="A4939" s="259"/>
      <c r="B4939" s="259"/>
      <c r="C4939" s="259"/>
      <c r="D4939" s="259"/>
      <c r="E4939" s="259"/>
      <c r="F4939" s="270"/>
      <c r="G4939" s="259"/>
      <c r="H4939" s="259"/>
      <c r="I4939" s="259"/>
      <c r="J4939" s="259"/>
    </row>
    <row r="4940" spans="1:10">
      <c r="A4940" s="259"/>
      <c r="B4940" s="259"/>
      <c r="C4940" s="259"/>
      <c r="D4940" s="259"/>
      <c r="E4940" s="259"/>
      <c r="F4940" s="270"/>
      <c r="G4940" s="259"/>
      <c r="H4940" s="259"/>
      <c r="I4940" s="259"/>
      <c r="J4940" s="259"/>
    </row>
    <row r="4941" spans="1:10">
      <c r="A4941" s="259"/>
      <c r="B4941" s="259"/>
      <c r="C4941" s="259"/>
      <c r="D4941" s="259"/>
      <c r="E4941" s="259"/>
      <c r="F4941" s="270"/>
      <c r="G4941" s="259"/>
      <c r="H4941" s="259"/>
      <c r="I4941" s="259"/>
      <c r="J4941" s="259"/>
    </row>
    <row r="4942" spans="1:10">
      <c r="A4942" s="259"/>
      <c r="B4942" s="259"/>
      <c r="C4942" s="259"/>
      <c r="D4942" s="259"/>
      <c r="E4942" s="259"/>
      <c r="F4942" s="270"/>
      <c r="G4942" s="259"/>
      <c r="H4942" s="259"/>
      <c r="I4942" s="259"/>
      <c r="J4942" s="259"/>
    </row>
    <row r="4943" spans="1:10">
      <c r="A4943" s="259"/>
      <c r="B4943" s="259"/>
      <c r="C4943" s="259"/>
      <c r="D4943" s="259"/>
      <c r="E4943" s="259"/>
      <c r="F4943" s="270"/>
      <c r="G4943" s="259"/>
      <c r="H4943" s="259"/>
      <c r="I4943" s="259"/>
      <c r="J4943" s="259"/>
    </row>
    <row r="4944" spans="1:10">
      <c r="A4944" s="259"/>
      <c r="B4944" s="259"/>
      <c r="C4944" s="259"/>
      <c r="D4944" s="259"/>
      <c r="E4944" s="259"/>
      <c r="F4944" s="270"/>
      <c r="G4944" s="259"/>
      <c r="H4944" s="259"/>
      <c r="I4944" s="259"/>
      <c r="J4944" s="259"/>
    </row>
    <row r="4945" spans="1:10">
      <c r="A4945" s="259"/>
      <c r="B4945" s="259"/>
      <c r="C4945" s="259"/>
      <c r="D4945" s="259"/>
      <c r="E4945" s="259"/>
      <c r="F4945" s="270"/>
      <c r="G4945" s="259"/>
      <c r="H4945" s="259"/>
      <c r="I4945" s="259"/>
      <c r="J4945" s="259"/>
    </row>
    <row r="4946" spans="1:10">
      <c r="A4946" s="259"/>
      <c r="B4946" s="259"/>
      <c r="C4946" s="259"/>
      <c r="D4946" s="259"/>
      <c r="E4946" s="259"/>
      <c r="F4946" s="270"/>
      <c r="G4946" s="259"/>
      <c r="H4946" s="259"/>
      <c r="I4946" s="259"/>
      <c r="J4946" s="259"/>
    </row>
    <row r="4947" spans="1:10">
      <c r="A4947" s="259"/>
      <c r="B4947" s="259"/>
      <c r="C4947" s="259"/>
      <c r="D4947" s="259"/>
      <c r="E4947" s="259"/>
      <c r="F4947" s="270"/>
      <c r="G4947" s="259"/>
      <c r="H4947" s="259"/>
      <c r="I4947" s="259"/>
      <c r="J4947" s="259"/>
    </row>
    <row r="4948" spans="1:10">
      <c r="A4948" s="259"/>
      <c r="B4948" s="259"/>
      <c r="C4948" s="259"/>
      <c r="D4948" s="259"/>
      <c r="E4948" s="259"/>
      <c r="F4948" s="270"/>
      <c r="G4948" s="259"/>
      <c r="H4948" s="259"/>
      <c r="I4948" s="259"/>
      <c r="J4948" s="259"/>
    </row>
    <row r="4949" spans="1:10">
      <c r="A4949" s="259"/>
      <c r="B4949" s="259"/>
      <c r="C4949" s="259"/>
      <c r="D4949" s="259"/>
      <c r="E4949" s="259"/>
      <c r="F4949" s="270"/>
      <c r="G4949" s="259"/>
      <c r="H4949" s="259"/>
      <c r="I4949" s="259"/>
      <c r="J4949" s="259"/>
    </row>
    <row r="4950" spans="1:10">
      <c r="A4950" s="259"/>
      <c r="B4950" s="259"/>
      <c r="C4950" s="259"/>
      <c r="D4950" s="259"/>
      <c r="E4950" s="259"/>
      <c r="F4950" s="270"/>
      <c r="G4950" s="259"/>
      <c r="H4950" s="259"/>
      <c r="I4950" s="259"/>
      <c r="J4950" s="259"/>
    </row>
    <row r="4951" spans="1:10">
      <c r="A4951" s="259"/>
      <c r="B4951" s="259"/>
      <c r="C4951" s="259"/>
      <c r="D4951" s="259"/>
      <c r="E4951" s="259"/>
      <c r="F4951" s="270"/>
      <c r="G4951" s="259"/>
      <c r="H4951" s="259"/>
      <c r="I4951" s="259"/>
      <c r="J4951" s="259"/>
    </row>
    <row r="4952" spans="1:10">
      <c r="A4952" s="259"/>
      <c r="B4952" s="259"/>
      <c r="C4952" s="259"/>
      <c r="D4952" s="259"/>
      <c r="E4952" s="259"/>
      <c r="F4952" s="270"/>
      <c r="G4952" s="259"/>
      <c r="H4952" s="259"/>
      <c r="I4952" s="259"/>
      <c r="J4952" s="259"/>
    </row>
    <row r="4953" spans="1:10">
      <c r="A4953" s="259"/>
      <c r="B4953" s="259"/>
      <c r="C4953" s="259"/>
      <c r="D4953" s="259"/>
      <c r="E4953" s="259"/>
      <c r="F4953" s="270"/>
      <c r="G4953" s="259"/>
      <c r="H4953" s="259"/>
      <c r="I4953" s="259"/>
      <c r="J4953" s="259"/>
    </row>
    <row r="4954" spans="1:10">
      <c r="A4954" s="259"/>
      <c r="B4954" s="259"/>
      <c r="C4954" s="259"/>
      <c r="D4954" s="259"/>
      <c r="E4954" s="259"/>
      <c r="F4954" s="270"/>
      <c r="G4954" s="259"/>
      <c r="H4954" s="259"/>
      <c r="I4954" s="259"/>
      <c r="J4954" s="259"/>
    </row>
    <row r="4955" spans="1:10">
      <c r="A4955" s="259"/>
      <c r="B4955" s="259"/>
      <c r="C4955" s="259"/>
      <c r="D4955" s="259"/>
      <c r="E4955" s="259"/>
      <c r="F4955" s="270"/>
      <c r="G4955" s="259"/>
      <c r="H4955" s="259"/>
      <c r="I4955" s="259"/>
      <c r="J4955" s="259"/>
    </row>
    <row r="4956" spans="1:10">
      <c r="A4956" s="259"/>
      <c r="B4956" s="259"/>
      <c r="C4956" s="259"/>
      <c r="D4956" s="259"/>
      <c r="E4956" s="259"/>
      <c r="F4956" s="270"/>
      <c r="G4956" s="259"/>
      <c r="H4956" s="259"/>
      <c r="I4956" s="259"/>
      <c r="J4956" s="259"/>
    </row>
    <row r="4957" spans="1:10">
      <c r="A4957" s="259"/>
      <c r="B4957" s="259"/>
      <c r="C4957" s="259"/>
      <c r="D4957" s="259"/>
      <c r="E4957" s="259"/>
      <c r="F4957" s="270"/>
      <c r="G4957" s="259"/>
      <c r="H4957" s="259"/>
      <c r="I4957" s="259"/>
      <c r="J4957" s="259"/>
    </row>
    <row r="4958" spans="1:10">
      <c r="A4958" s="259"/>
      <c r="B4958" s="259"/>
      <c r="C4958" s="259"/>
      <c r="D4958" s="259"/>
      <c r="E4958" s="259"/>
      <c r="F4958" s="270"/>
      <c r="G4958" s="259"/>
      <c r="H4958" s="259"/>
      <c r="I4958" s="259"/>
      <c r="J4958" s="259"/>
    </row>
    <row r="4959" spans="1:10">
      <c r="A4959" s="259"/>
      <c r="B4959" s="259"/>
      <c r="C4959" s="259"/>
      <c r="D4959" s="259"/>
      <c r="E4959" s="259"/>
      <c r="F4959" s="270"/>
      <c r="G4959" s="259"/>
      <c r="H4959" s="259"/>
      <c r="I4959" s="259"/>
      <c r="J4959" s="259"/>
    </row>
    <row r="4960" spans="1:10">
      <c r="A4960" s="259"/>
      <c r="B4960" s="259"/>
      <c r="C4960" s="259"/>
      <c r="D4960" s="259"/>
      <c r="E4960" s="259"/>
      <c r="F4960" s="270"/>
      <c r="G4960" s="259"/>
      <c r="H4960" s="259"/>
      <c r="I4960" s="259"/>
      <c r="J4960" s="259"/>
    </row>
    <row r="4961" spans="1:10">
      <c r="A4961" s="259"/>
      <c r="B4961" s="259"/>
      <c r="C4961" s="259"/>
      <c r="D4961" s="259"/>
      <c r="E4961" s="259"/>
      <c r="F4961" s="270"/>
      <c r="G4961" s="259"/>
      <c r="H4961" s="259"/>
      <c r="I4961" s="259"/>
      <c r="J4961" s="259"/>
    </row>
    <row r="4962" spans="1:10">
      <c r="A4962" s="259"/>
      <c r="B4962" s="259"/>
      <c r="C4962" s="259"/>
      <c r="D4962" s="259"/>
      <c r="E4962" s="259"/>
      <c r="F4962" s="270"/>
      <c r="G4962" s="259"/>
      <c r="H4962" s="259"/>
      <c r="I4962" s="259"/>
      <c r="J4962" s="259"/>
    </row>
    <row r="4963" spans="1:10">
      <c r="A4963" s="259"/>
      <c r="B4963" s="259"/>
      <c r="C4963" s="259"/>
      <c r="D4963" s="259"/>
      <c r="E4963" s="259"/>
      <c r="F4963" s="270"/>
      <c r="G4963" s="259"/>
      <c r="H4963" s="259"/>
      <c r="I4963" s="259"/>
      <c r="J4963" s="259"/>
    </row>
    <row r="4964" spans="1:10">
      <c r="A4964" s="259"/>
      <c r="B4964" s="259"/>
      <c r="C4964" s="259"/>
      <c r="D4964" s="259"/>
      <c r="E4964" s="259"/>
      <c r="F4964" s="270"/>
      <c r="G4964" s="259"/>
      <c r="H4964" s="259"/>
      <c r="I4964" s="259"/>
      <c r="J4964" s="259"/>
    </row>
    <row r="4965" spans="1:10">
      <c r="A4965" s="259"/>
      <c r="B4965" s="259"/>
      <c r="C4965" s="259"/>
      <c r="D4965" s="259"/>
      <c r="E4965" s="259"/>
      <c r="F4965" s="270"/>
      <c r="G4965" s="259"/>
      <c r="H4965" s="259"/>
      <c r="I4965" s="259"/>
      <c r="J4965" s="259"/>
    </row>
    <row r="4966" spans="1:10">
      <c r="A4966" s="259"/>
      <c r="B4966" s="259"/>
      <c r="C4966" s="259"/>
      <c r="D4966" s="259"/>
      <c r="E4966" s="259"/>
      <c r="F4966" s="270"/>
      <c r="G4966" s="259"/>
      <c r="H4966" s="259"/>
      <c r="I4966" s="259"/>
      <c r="J4966" s="259"/>
    </row>
    <row r="4967" spans="1:10">
      <c r="A4967" s="259"/>
      <c r="B4967" s="259"/>
      <c r="C4967" s="259"/>
      <c r="D4967" s="259"/>
      <c r="E4967" s="259"/>
      <c r="F4967" s="270"/>
      <c r="G4967" s="259"/>
      <c r="H4967" s="259"/>
      <c r="I4967" s="259"/>
      <c r="J4967" s="259"/>
    </row>
    <row r="4968" spans="1:10">
      <c r="A4968" s="259"/>
      <c r="B4968" s="259"/>
      <c r="C4968" s="259"/>
      <c r="D4968" s="259"/>
      <c r="E4968" s="259"/>
      <c r="F4968" s="270"/>
      <c r="G4968" s="259"/>
      <c r="H4968" s="259"/>
      <c r="I4968" s="259"/>
      <c r="J4968" s="259"/>
    </row>
    <row r="4969" spans="1:10">
      <c r="A4969" s="259"/>
      <c r="B4969" s="259"/>
      <c r="C4969" s="259"/>
      <c r="D4969" s="259"/>
      <c r="E4969" s="259"/>
      <c r="F4969" s="270"/>
      <c r="G4969" s="259"/>
      <c r="H4969" s="259"/>
      <c r="I4969" s="259"/>
      <c r="J4969" s="259"/>
    </row>
    <row r="4970" spans="1:10">
      <c r="A4970" s="259"/>
      <c r="B4970" s="259"/>
      <c r="C4970" s="259"/>
      <c r="D4970" s="259"/>
      <c r="E4970" s="259"/>
      <c r="F4970" s="270"/>
      <c r="G4970" s="259"/>
      <c r="H4970" s="259"/>
      <c r="I4970" s="259"/>
      <c r="J4970" s="259"/>
    </row>
    <row r="4971" spans="1:10">
      <c r="A4971" s="259"/>
      <c r="B4971" s="259"/>
      <c r="C4971" s="259"/>
      <c r="D4971" s="259"/>
      <c r="E4971" s="259"/>
      <c r="F4971" s="270"/>
      <c r="G4971" s="259"/>
      <c r="H4971" s="259"/>
      <c r="I4971" s="259"/>
      <c r="J4971" s="259"/>
    </row>
    <row r="4972" spans="1:10">
      <c r="A4972" s="259"/>
      <c r="B4972" s="259"/>
      <c r="C4972" s="259"/>
      <c r="D4972" s="259"/>
      <c r="E4972" s="259"/>
      <c r="F4972" s="270"/>
      <c r="G4972" s="259"/>
      <c r="H4972" s="259"/>
      <c r="I4972" s="259"/>
      <c r="J4972" s="259"/>
    </row>
    <row r="4973" spans="1:10">
      <c r="A4973" s="259"/>
      <c r="B4973" s="259"/>
      <c r="C4973" s="259"/>
      <c r="D4973" s="259"/>
      <c r="E4973" s="259"/>
      <c r="F4973" s="270"/>
      <c r="G4973" s="259"/>
      <c r="H4973" s="259"/>
      <c r="I4973" s="259"/>
      <c r="J4973" s="259"/>
    </row>
    <row r="4974" spans="1:10">
      <c r="A4974" s="259"/>
      <c r="B4974" s="259"/>
      <c r="C4974" s="259"/>
      <c r="D4974" s="259"/>
      <c r="E4974" s="259"/>
      <c r="F4974" s="270"/>
      <c r="G4974" s="259"/>
      <c r="H4974" s="259"/>
      <c r="I4974" s="259"/>
      <c r="J4974" s="259"/>
    </row>
    <row r="4975" spans="1:10">
      <c r="A4975" s="259"/>
      <c r="B4975" s="259"/>
      <c r="C4975" s="259"/>
      <c r="D4975" s="259"/>
      <c r="E4975" s="259"/>
      <c r="F4975" s="270"/>
      <c r="G4975" s="259"/>
      <c r="H4975" s="259"/>
      <c r="I4975" s="259"/>
      <c r="J4975" s="259"/>
    </row>
    <row r="4976" spans="1:10">
      <c r="A4976" s="259"/>
      <c r="B4976" s="259"/>
      <c r="C4976" s="259"/>
      <c r="D4976" s="259"/>
      <c r="E4976" s="259"/>
      <c r="F4976" s="270"/>
      <c r="G4976" s="259"/>
      <c r="H4976" s="259"/>
      <c r="I4976" s="259"/>
      <c r="J4976" s="259"/>
    </row>
    <row r="4977" spans="1:10">
      <c r="A4977" s="259"/>
      <c r="B4977" s="259"/>
      <c r="C4977" s="259"/>
      <c r="D4977" s="259"/>
      <c r="E4977" s="259"/>
      <c r="F4977" s="270"/>
      <c r="G4977" s="259"/>
      <c r="H4977" s="259"/>
      <c r="I4977" s="259"/>
      <c r="J4977" s="259"/>
    </row>
    <row r="4978" spans="1:10">
      <c r="A4978" s="259"/>
      <c r="B4978" s="259"/>
      <c r="C4978" s="259"/>
      <c r="D4978" s="259"/>
      <c r="E4978" s="259"/>
      <c r="F4978" s="270"/>
      <c r="G4978" s="259"/>
      <c r="H4978" s="259"/>
      <c r="I4978" s="259"/>
      <c r="J4978" s="259"/>
    </row>
    <row r="4979" spans="1:10">
      <c r="A4979" s="259"/>
      <c r="B4979" s="259"/>
      <c r="C4979" s="259"/>
      <c r="D4979" s="259"/>
      <c r="E4979" s="259"/>
      <c r="F4979" s="270"/>
      <c r="G4979" s="259"/>
      <c r="H4979" s="259"/>
      <c r="I4979" s="259"/>
      <c r="J4979" s="259"/>
    </row>
    <row r="4980" spans="1:10">
      <c r="A4980" s="259"/>
      <c r="B4980" s="259"/>
      <c r="C4980" s="259"/>
      <c r="D4980" s="259"/>
      <c r="E4980" s="259"/>
      <c r="F4980" s="270"/>
      <c r="G4980" s="259"/>
      <c r="H4980" s="259"/>
      <c r="I4980" s="259"/>
      <c r="J4980" s="259"/>
    </row>
    <row r="4981" spans="1:10">
      <c r="A4981" s="259"/>
      <c r="B4981" s="259"/>
      <c r="C4981" s="259"/>
      <c r="D4981" s="259"/>
      <c r="E4981" s="259"/>
      <c r="F4981" s="270"/>
      <c r="G4981" s="259"/>
      <c r="H4981" s="259"/>
      <c r="I4981" s="259"/>
      <c r="J4981" s="259"/>
    </row>
    <row r="4982" spans="1:10">
      <c r="A4982" s="259"/>
      <c r="B4982" s="259"/>
      <c r="C4982" s="259"/>
      <c r="D4982" s="259"/>
      <c r="E4982" s="259"/>
      <c r="F4982" s="270"/>
      <c r="G4982" s="259"/>
      <c r="H4982" s="259"/>
      <c r="I4982" s="259"/>
      <c r="J4982" s="259"/>
    </row>
    <row r="4983" spans="1:10">
      <c r="A4983" s="259"/>
      <c r="B4983" s="259"/>
      <c r="C4983" s="259"/>
      <c r="D4983" s="259"/>
      <c r="E4983" s="259"/>
      <c r="F4983" s="270"/>
      <c r="G4983" s="259"/>
      <c r="H4983" s="259"/>
      <c r="I4983" s="259"/>
      <c r="J4983" s="259"/>
    </row>
    <row r="4984" spans="1:10">
      <c r="A4984" s="259"/>
      <c r="B4984" s="259"/>
      <c r="C4984" s="259"/>
      <c r="D4984" s="259"/>
      <c r="E4984" s="259"/>
      <c r="F4984" s="270"/>
      <c r="G4984" s="259"/>
      <c r="H4984" s="259"/>
      <c r="I4984" s="259"/>
      <c r="J4984" s="259"/>
    </row>
    <row r="4985" spans="1:10">
      <c r="A4985" s="259"/>
      <c r="B4985" s="259"/>
      <c r="C4985" s="259"/>
      <c r="D4985" s="259"/>
      <c r="E4985" s="259"/>
      <c r="F4985" s="270"/>
      <c r="G4985" s="259"/>
      <c r="H4985" s="259"/>
      <c r="I4985" s="259"/>
      <c r="J4985" s="259"/>
    </row>
    <row r="4986" spans="1:10">
      <c r="A4986" s="259"/>
      <c r="B4986" s="259"/>
      <c r="C4986" s="259"/>
      <c r="D4986" s="259"/>
      <c r="E4986" s="259"/>
      <c r="F4986" s="270"/>
      <c r="G4986" s="259"/>
      <c r="H4986" s="259"/>
      <c r="I4986" s="259"/>
      <c r="J4986" s="259"/>
    </row>
    <row r="4987" spans="1:10">
      <c r="A4987" s="259"/>
      <c r="B4987" s="259"/>
      <c r="C4987" s="259"/>
      <c r="D4987" s="259"/>
      <c r="E4987" s="259"/>
      <c r="F4987" s="270"/>
      <c r="G4987" s="259"/>
      <c r="H4987" s="259"/>
      <c r="I4987" s="259"/>
      <c r="J4987" s="259"/>
    </row>
    <row r="4988" spans="1:10">
      <c r="A4988" s="259"/>
      <c r="B4988" s="259"/>
      <c r="C4988" s="259"/>
      <c r="D4988" s="259"/>
      <c r="E4988" s="259"/>
      <c r="F4988" s="270"/>
      <c r="G4988" s="259"/>
      <c r="H4988" s="259"/>
      <c r="I4988" s="259"/>
      <c r="J4988" s="259"/>
    </row>
    <row r="4989" spans="1:10">
      <c r="A4989" s="259"/>
      <c r="B4989" s="259"/>
      <c r="C4989" s="259"/>
      <c r="D4989" s="259"/>
      <c r="E4989" s="259"/>
      <c r="F4989" s="270"/>
      <c r="G4989" s="259"/>
      <c r="H4989" s="259"/>
      <c r="I4989" s="259"/>
      <c r="J4989" s="259"/>
    </row>
    <row r="4990" spans="1:10">
      <c r="A4990" s="259"/>
      <c r="B4990" s="259"/>
      <c r="C4990" s="259"/>
      <c r="D4990" s="259"/>
      <c r="E4990" s="259"/>
      <c r="F4990" s="270"/>
      <c r="G4990" s="259"/>
      <c r="H4990" s="259"/>
      <c r="I4990" s="259"/>
      <c r="J4990" s="259"/>
    </row>
    <row r="4991" spans="1:10">
      <c r="A4991" s="259"/>
      <c r="B4991" s="259"/>
      <c r="C4991" s="259"/>
      <c r="D4991" s="259"/>
      <c r="E4991" s="259"/>
      <c r="F4991" s="270"/>
      <c r="G4991" s="259"/>
      <c r="H4991" s="259"/>
      <c r="I4991" s="259"/>
      <c r="J4991" s="259"/>
    </row>
    <row r="4992" spans="1:10">
      <c r="A4992" s="259"/>
      <c r="B4992" s="259"/>
      <c r="C4992" s="259"/>
      <c r="D4992" s="259"/>
      <c r="E4992" s="259"/>
      <c r="F4992" s="270"/>
      <c r="G4992" s="259"/>
      <c r="H4992" s="259"/>
      <c r="I4992" s="259"/>
      <c r="J4992" s="259"/>
    </row>
    <row r="4993" spans="1:10">
      <c r="A4993" s="259"/>
      <c r="B4993" s="259"/>
      <c r="C4993" s="259"/>
      <c r="D4993" s="259"/>
      <c r="E4993" s="259"/>
      <c r="F4993" s="270"/>
      <c r="G4993" s="259"/>
      <c r="H4993" s="259"/>
      <c r="I4993" s="259"/>
      <c r="J4993" s="259"/>
    </row>
    <row r="4994" spans="1:10">
      <c r="A4994" s="259"/>
      <c r="B4994" s="259"/>
      <c r="C4994" s="259"/>
      <c r="D4994" s="259"/>
      <c r="E4994" s="259"/>
      <c r="F4994" s="270"/>
      <c r="G4994" s="259"/>
      <c r="H4994" s="259"/>
      <c r="I4994" s="259"/>
      <c r="J4994" s="259"/>
    </row>
    <row r="4995" spans="1:10">
      <c r="A4995" s="259"/>
      <c r="B4995" s="259"/>
      <c r="C4995" s="259"/>
      <c r="D4995" s="259"/>
      <c r="E4995" s="259"/>
      <c r="F4995" s="270"/>
      <c r="G4995" s="259"/>
      <c r="H4995" s="259"/>
      <c r="I4995" s="259"/>
      <c r="J4995" s="259"/>
    </row>
    <row r="4996" spans="1:10">
      <c r="A4996" s="259"/>
      <c r="B4996" s="259"/>
      <c r="C4996" s="259"/>
      <c r="D4996" s="259"/>
      <c r="E4996" s="259"/>
      <c r="F4996" s="270"/>
      <c r="G4996" s="259"/>
      <c r="H4996" s="259"/>
      <c r="I4996" s="259"/>
      <c r="J4996" s="259"/>
    </row>
    <row r="4997" spans="1:10">
      <c r="A4997" s="259"/>
      <c r="B4997" s="259"/>
      <c r="C4997" s="259"/>
      <c r="D4997" s="259"/>
      <c r="E4997" s="259"/>
      <c r="F4997" s="270"/>
      <c r="G4997" s="259"/>
      <c r="H4997" s="259"/>
      <c r="I4997" s="259"/>
      <c r="J4997" s="259"/>
    </row>
    <row r="4998" spans="1:10">
      <c r="A4998" s="259"/>
      <c r="B4998" s="259"/>
      <c r="C4998" s="259"/>
      <c r="D4998" s="259"/>
      <c r="E4998" s="259"/>
      <c r="F4998" s="270"/>
      <c r="G4998" s="259"/>
      <c r="H4998" s="259"/>
      <c r="I4998" s="259"/>
      <c r="J4998" s="259"/>
    </row>
    <row r="4999" spans="1:10">
      <c r="A4999" s="259"/>
      <c r="B4999" s="259"/>
      <c r="C4999" s="259"/>
      <c r="D4999" s="259"/>
      <c r="E4999" s="259"/>
      <c r="F4999" s="270"/>
      <c r="G4999" s="259"/>
      <c r="H4999" s="259"/>
      <c r="I4999" s="259"/>
      <c r="J4999" s="259"/>
    </row>
    <row r="5000" spans="1:10">
      <c r="A5000" s="259"/>
      <c r="B5000" s="259"/>
      <c r="C5000" s="259"/>
      <c r="D5000" s="259"/>
      <c r="E5000" s="259"/>
      <c r="F5000" s="270"/>
      <c r="G5000" s="259"/>
      <c r="H5000" s="259"/>
      <c r="I5000" s="259"/>
      <c r="J5000" s="259"/>
    </row>
    <row r="5001" spans="1:10">
      <c r="A5001" s="259"/>
      <c r="B5001" s="259"/>
      <c r="C5001" s="259"/>
      <c r="D5001" s="259"/>
      <c r="E5001" s="259"/>
      <c r="F5001" s="270"/>
      <c r="G5001" s="259"/>
      <c r="H5001" s="259"/>
      <c r="I5001" s="259"/>
      <c r="J5001" s="259"/>
    </row>
    <row r="5002" spans="1:10">
      <c r="A5002" s="259"/>
      <c r="B5002" s="259"/>
      <c r="C5002" s="259"/>
      <c r="D5002" s="259"/>
      <c r="E5002" s="259"/>
      <c r="F5002" s="270"/>
      <c r="G5002" s="259"/>
      <c r="H5002" s="259"/>
      <c r="I5002" s="259"/>
      <c r="J5002" s="259"/>
    </row>
    <row r="5003" spans="1:10">
      <c r="A5003" s="259"/>
      <c r="B5003" s="259"/>
      <c r="C5003" s="259"/>
      <c r="D5003" s="259"/>
      <c r="E5003" s="259"/>
      <c r="F5003" s="270"/>
      <c r="G5003" s="259"/>
      <c r="H5003" s="259"/>
      <c r="I5003" s="259"/>
      <c r="J5003" s="259"/>
    </row>
    <row r="5004" spans="1:10">
      <c r="A5004" s="259"/>
      <c r="B5004" s="259"/>
      <c r="C5004" s="259"/>
      <c r="D5004" s="259"/>
      <c r="E5004" s="259"/>
      <c r="F5004" s="270"/>
      <c r="G5004" s="259"/>
      <c r="H5004" s="259"/>
      <c r="I5004" s="259"/>
      <c r="J5004" s="259"/>
    </row>
    <row r="5005" spans="1:10">
      <c r="A5005" s="259"/>
      <c r="B5005" s="259"/>
      <c r="C5005" s="259"/>
      <c r="D5005" s="259"/>
      <c r="E5005" s="259"/>
      <c r="F5005" s="270"/>
      <c r="G5005" s="259"/>
      <c r="H5005" s="259"/>
      <c r="I5005" s="259"/>
      <c r="J5005" s="259"/>
    </row>
    <row r="5006" spans="1:10">
      <c r="A5006" s="259"/>
      <c r="B5006" s="259"/>
      <c r="C5006" s="259"/>
      <c r="D5006" s="259"/>
      <c r="E5006" s="259"/>
      <c r="F5006" s="270"/>
      <c r="G5006" s="259"/>
      <c r="H5006" s="259"/>
      <c r="I5006" s="259"/>
      <c r="J5006" s="259"/>
    </row>
    <row r="5007" spans="1:10">
      <c r="A5007" s="259"/>
      <c r="B5007" s="259"/>
      <c r="C5007" s="259"/>
      <c r="D5007" s="259"/>
      <c r="E5007" s="259"/>
      <c r="F5007" s="270"/>
      <c r="G5007" s="259"/>
      <c r="H5007" s="259"/>
      <c r="I5007" s="259"/>
      <c r="J5007" s="259"/>
    </row>
    <row r="5008" spans="1:10">
      <c r="A5008" s="259"/>
      <c r="B5008" s="259"/>
      <c r="C5008" s="259"/>
      <c r="D5008" s="259"/>
      <c r="E5008" s="259"/>
      <c r="F5008" s="270"/>
      <c r="G5008" s="259"/>
      <c r="H5008" s="259"/>
      <c r="I5008" s="259"/>
      <c r="J5008" s="259"/>
    </row>
    <row r="5009" spans="1:10">
      <c r="A5009" s="259"/>
      <c r="B5009" s="259"/>
      <c r="C5009" s="259"/>
      <c r="D5009" s="259"/>
      <c r="E5009" s="259"/>
      <c r="F5009" s="270"/>
      <c r="G5009" s="259"/>
      <c r="H5009" s="259"/>
      <c r="I5009" s="259"/>
      <c r="J5009" s="259"/>
    </row>
    <row r="5010" spans="1:10">
      <c r="A5010" s="259"/>
      <c r="B5010" s="259"/>
      <c r="C5010" s="259"/>
      <c r="D5010" s="259"/>
      <c r="E5010" s="259"/>
      <c r="F5010" s="270"/>
      <c r="G5010" s="259"/>
      <c r="H5010" s="259"/>
      <c r="I5010" s="259"/>
      <c r="J5010" s="259"/>
    </row>
    <row r="5011" spans="1:10">
      <c r="A5011" s="259"/>
      <c r="B5011" s="259"/>
      <c r="C5011" s="259"/>
      <c r="D5011" s="259"/>
      <c r="E5011" s="259"/>
      <c r="F5011" s="270"/>
      <c r="G5011" s="259"/>
      <c r="H5011" s="259"/>
      <c r="I5011" s="259"/>
      <c r="J5011" s="259"/>
    </row>
    <row r="5012" spans="1:10">
      <c r="A5012" s="259"/>
      <c r="B5012" s="259"/>
      <c r="C5012" s="259"/>
      <c r="D5012" s="259"/>
      <c r="E5012" s="259"/>
      <c r="F5012" s="270"/>
      <c r="G5012" s="259"/>
      <c r="H5012" s="259"/>
      <c r="I5012" s="259"/>
      <c r="J5012" s="259"/>
    </row>
    <row r="5013" spans="1:10">
      <c r="A5013" s="259"/>
      <c r="B5013" s="259"/>
      <c r="C5013" s="259"/>
      <c r="D5013" s="259"/>
      <c r="E5013" s="259"/>
      <c r="F5013" s="270"/>
      <c r="G5013" s="259"/>
      <c r="H5013" s="259"/>
      <c r="I5013" s="259"/>
      <c r="J5013" s="259"/>
    </row>
    <row r="5014" spans="1:10">
      <c r="A5014" s="259"/>
      <c r="B5014" s="259"/>
      <c r="C5014" s="259"/>
      <c r="D5014" s="259"/>
      <c r="E5014" s="259"/>
      <c r="F5014" s="270"/>
      <c r="G5014" s="259"/>
      <c r="H5014" s="259"/>
      <c r="I5014" s="259"/>
      <c r="J5014" s="259"/>
    </row>
    <row r="5015" spans="1:10">
      <c r="A5015" s="259"/>
      <c r="B5015" s="259"/>
      <c r="C5015" s="259"/>
      <c r="D5015" s="259"/>
      <c r="E5015" s="259"/>
      <c r="F5015" s="270"/>
      <c r="G5015" s="259"/>
      <c r="H5015" s="259"/>
      <c r="I5015" s="259"/>
      <c r="J5015" s="259"/>
    </row>
    <row r="5016" spans="1:10">
      <c r="A5016" s="259"/>
      <c r="B5016" s="259"/>
      <c r="C5016" s="259"/>
      <c r="D5016" s="259"/>
      <c r="E5016" s="259"/>
      <c r="F5016" s="270"/>
      <c r="G5016" s="259"/>
      <c r="H5016" s="259"/>
      <c r="I5016" s="259"/>
      <c r="J5016" s="259"/>
    </row>
    <row r="5017" spans="1:10">
      <c r="A5017" s="259"/>
      <c r="B5017" s="259"/>
      <c r="C5017" s="259"/>
      <c r="D5017" s="259"/>
      <c r="E5017" s="259"/>
      <c r="F5017" s="270"/>
      <c r="G5017" s="259"/>
      <c r="H5017" s="259"/>
      <c r="I5017" s="259"/>
      <c r="J5017" s="259"/>
    </row>
    <row r="5018" spans="1:10">
      <c r="A5018" s="259"/>
      <c r="B5018" s="259"/>
      <c r="C5018" s="259"/>
      <c r="D5018" s="259"/>
      <c r="E5018" s="259"/>
      <c r="F5018" s="270"/>
      <c r="G5018" s="259"/>
      <c r="H5018" s="259"/>
      <c r="I5018" s="259"/>
      <c r="J5018" s="259"/>
    </row>
    <row r="5019" spans="1:10">
      <c r="A5019" s="259"/>
      <c r="B5019" s="259"/>
      <c r="C5019" s="259"/>
      <c r="D5019" s="259"/>
      <c r="E5019" s="259"/>
      <c r="F5019" s="270"/>
      <c r="G5019" s="259"/>
      <c r="H5019" s="259"/>
      <c r="I5019" s="259"/>
      <c r="J5019" s="259"/>
    </row>
    <row r="5020" spans="1:10">
      <c r="A5020" s="259"/>
      <c r="B5020" s="259"/>
      <c r="C5020" s="259"/>
      <c r="D5020" s="259"/>
      <c r="E5020" s="259"/>
      <c r="F5020" s="270"/>
      <c r="G5020" s="259"/>
      <c r="H5020" s="259"/>
      <c r="I5020" s="259"/>
      <c r="J5020" s="259"/>
    </row>
    <row r="5021" spans="1:10">
      <c r="A5021" s="259"/>
      <c r="B5021" s="259"/>
      <c r="C5021" s="259"/>
      <c r="D5021" s="259"/>
      <c r="E5021" s="259"/>
      <c r="F5021" s="270"/>
      <c r="G5021" s="259"/>
      <c r="H5021" s="259"/>
      <c r="I5021" s="259"/>
      <c r="J5021" s="259"/>
    </row>
    <row r="5022" spans="1:10">
      <c r="A5022" s="259"/>
      <c r="B5022" s="259"/>
      <c r="C5022" s="259"/>
      <c r="D5022" s="259"/>
      <c r="E5022" s="259"/>
      <c r="F5022" s="270"/>
      <c r="G5022" s="259"/>
      <c r="H5022" s="259"/>
      <c r="I5022" s="259"/>
      <c r="J5022" s="259"/>
    </row>
    <row r="5023" spans="1:10">
      <c r="A5023" s="259"/>
      <c r="B5023" s="259"/>
      <c r="C5023" s="259"/>
      <c r="D5023" s="259"/>
      <c r="E5023" s="259"/>
      <c r="F5023" s="270"/>
      <c r="G5023" s="259"/>
      <c r="H5023" s="259"/>
      <c r="I5023" s="259"/>
      <c r="J5023" s="259"/>
    </row>
    <row r="5024" spans="1:10">
      <c r="A5024" s="259"/>
      <c r="B5024" s="259"/>
      <c r="C5024" s="259"/>
      <c r="D5024" s="259"/>
      <c r="E5024" s="259"/>
      <c r="F5024" s="270"/>
      <c r="G5024" s="259"/>
      <c r="H5024" s="259"/>
      <c r="I5024" s="259"/>
      <c r="J5024" s="259"/>
    </row>
    <row r="5025" spans="1:10">
      <c r="A5025" s="259"/>
      <c r="B5025" s="259"/>
      <c r="C5025" s="259"/>
      <c r="D5025" s="259"/>
      <c r="E5025" s="259"/>
      <c r="F5025" s="270"/>
      <c r="G5025" s="259"/>
      <c r="H5025" s="259"/>
      <c r="I5025" s="259"/>
      <c r="J5025" s="259"/>
    </row>
    <row r="5026" spans="1:10">
      <c r="A5026" s="259"/>
      <c r="B5026" s="259"/>
      <c r="C5026" s="259"/>
      <c r="D5026" s="259"/>
      <c r="E5026" s="259"/>
      <c r="F5026" s="270"/>
      <c r="G5026" s="259"/>
      <c r="H5026" s="259"/>
      <c r="I5026" s="259"/>
      <c r="J5026" s="259"/>
    </row>
    <row r="5027" spans="1:10">
      <c r="A5027" s="259"/>
      <c r="B5027" s="259"/>
      <c r="C5027" s="259"/>
      <c r="D5027" s="259"/>
      <c r="E5027" s="259"/>
      <c r="F5027" s="270"/>
      <c r="G5027" s="259"/>
      <c r="H5027" s="259"/>
      <c r="I5027" s="259"/>
      <c r="J5027" s="259"/>
    </row>
    <row r="5028" spans="1:10">
      <c r="A5028" s="259"/>
      <c r="B5028" s="259"/>
      <c r="C5028" s="259"/>
      <c r="D5028" s="259"/>
      <c r="E5028" s="259"/>
      <c r="F5028" s="270"/>
      <c r="G5028" s="259"/>
      <c r="H5028" s="259"/>
      <c r="I5028" s="259"/>
      <c r="J5028" s="259"/>
    </row>
    <row r="5029" spans="1:10">
      <c r="A5029" s="259"/>
      <c r="B5029" s="259"/>
      <c r="C5029" s="259"/>
      <c r="D5029" s="259"/>
      <c r="E5029" s="259"/>
      <c r="F5029" s="270"/>
      <c r="G5029" s="259"/>
      <c r="H5029" s="259"/>
      <c r="I5029" s="259"/>
      <c r="J5029" s="259"/>
    </row>
    <row r="5030" spans="1:10">
      <c r="A5030" s="259"/>
      <c r="B5030" s="259"/>
      <c r="C5030" s="259"/>
      <c r="D5030" s="259"/>
      <c r="E5030" s="259"/>
      <c r="F5030" s="270"/>
      <c r="G5030" s="259"/>
      <c r="H5030" s="259"/>
      <c r="I5030" s="259"/>
      <c r="J5030" s="259"/>
    </row>
    <row r="5031" spans="1:10">
      <c r="A5031" s="259"/>
      <c r="B5031" s="259"/>
      <c r="C5031" s="259"/>
      <c r="D5031" s="259"/>
      <c r="E5031" s="259"/>
      <c r="F5031" s="270"/>
      <c r="G5031" s="259"/>
      <c r="H5031" s="259"/>
      <c r="I5031" s="259"/>
      <c r="J5031" s="259"/>
    </row>
    <row r="5032" spans="1:10">
      <c r="A5032" s="259"/>
      <c r="B5032" s="259"/>
      <c r="C5032" s="259"/>
      <c r="D5032" s="259"/>
      <c r="E5032" s="259"/>
      <c r="F5032" s="270"/>
      <c r="G5032" s="259"/>
      <c r="H5032" s="259"/>
      <c r="I5032" s="259"/>
      <c r="J5032" s="259"/>
    </row>
    <row r="5033" spans="1:10">
      <c r="A5033" s="259"/>
      <c r="B5033" s="259"/>
      <c r="C5033" s="259"/>
      <c r="D5033" s="259"/>
      <c r="E5033" s="259"/>
      <c r="F5033" s="270"/>
      <c r="G5033" s="259"/>
      <c r="H5033" s="259"/>
      <c r="I5033" s="259"/>
      <c r="J5033" s="259"/>
    </row>
    <row r="5034" spans="1:10">
      <c r="A5034" s="259"/>
      <c r="B5034" s="259"/>
      <c r="C5034" s="259"/>
      <c r="D5034" s="259"/>
      <c r="E5034" s="259"/>
      <c r="F5034" s="270"/>
      <c r="G5034" s="259"/>
      <c r="H5034" s="259"/>
      <c r="I5034" s="259"/>
      <c r="J5034" s="259"/>
    </row>
    <row r="5035" spans="1:10">
      <c r="A5035" s="259"/>
      <c r="B5035" s="259"/>
      <c r="C5035" s="259"/>
      <c r="D5035" s="259"/>
      <c r="E5035" s="259"/>
      <c r="F5035" s="270"/>
      <c r="G5035" s="259"/>
      <c r="H5035" s="259"/>
      <c r="I5035" s="259"/>
      <c r="J5035" s="259"/>
    </row>
    <row r="5036" spans="1:10">
      <c r="A5036" s="259"/>
      <c r="B5036" s="259"/>
      <c r="C5036" s="259"/>
      <c r="D5036" s="259"/>
      <c r="E5036" s="259"/>
      <c r="F5036" s="270"/>
      <c r="G5036" s="259"/>
      <c r="H5036" s="259"/>
      <c r="I5036" s="259"/>
      <c r="J5036" s="259"/>
    </row>
    <row r="5037" spans="1:10">
      <c r="A5037" s="259"/>
      <c r="B5037" s="259"/>
      <c r="C5037" s="259"/>
      <c r="D5037" s="259"/>
      <c r="E5037" s="259"/>
      <c r="F5037" s="270"/>
      <c r="G5037" s="259"/>
      <c r="H5037" s="259"/>
      <c r="I5037" s="259"/>
      <c r="J5037" s="259"/>
    </row>
    <row r="5038" spans="1:10">
      <c r="A5038" s="259"/>
      <c r="B5038" s="259"/>
      <c r="C5038" s="259"/>
      <c r="D5038" s="259"/>
      <c r="E5038" s="259"/>
      <c r="F5038" s="270"/>
      <c r="G5038" s="259"/>
      <c r="H5038" s="259"/>
      <c r="I5038" s="259"/>
      <c r="J5038" s="259"/>
    </row>
    <row r="5039" spans="1:10">
      <c r="A5039" s="259"/>
      <c r="B5039" s="259"/>
      <c r="C5039" s="259"/>
      <c r="D5039" s="259"/>
      <c r="E5039" s="259"/>
      <c r="F5039" s="270"/>
      <c r="G5039" s="259"/>
      <c r="H5039" s="259"/>
      <c r="I5039" s="259"/>
      <c r="J5039" s="259"/>
    </row>
    <row r="5040" spans="1:10">
      <c r="A5040" s="259"/>
      <c r="B5040" s="259"/>
      <c r="C5040" s="259"/>
      <c r="D5040" s="259"/>
      <c r="E5040" s="259"/>
      <c r="F5040" s="270"/>
      <c r="G5040" s="259"/>
      <c r="H5040" s="259"/>
      <c r="I5040" s="259"/>
      <c r="J5040" s="259"/>
    </row>
    <row r="5041" spans="1:10">
      <c r="A5041" s="259"/>
      <c r="B5041" s="259"/>
      <c r="C5041" s="259"/>
      <c r="D5041" s="259"/>
      <c r="E5041" s="259"/>
      <c r="F5041" s="270"/>
      <c r="G5041" s="259"/>
      <c r="H5041" s="259"/>
      <c r="I5041" s="259"/>
      <c r="J5041" s="259"/>
    </row>
    <row r="5042" spans="1:10">
      <c r="A5042" s="259"/>
      <c r="B5042" s="259"/>
      <c r="C5042" s="259"/>
      <c r="D5042" s="259"/>
      <c r="E5042" s="259"/>
      <c r="F5042" s="270"/>
      <c r="G5042" s="259"/>
      <c r="H5042" s="259"/>
      <c r="I5042" s="259"/>
      <c r="J5042" s="259"/>
    </row>
    <row r="5043" spans="1:10">
      <c r="A5043" s="259"/>
      <c r="B5043" s="259"/>
      <c r="C5043" s="259"/>
      <c r="D5043" s="259"/>
      <c r="E5043" s="259"/>
      <c r="F5043" s="270"/>
      <c r="G5043" s="259"/>
      <c r="H5043" s="259"/>
      <c r="I5043" s="259"/>
      <c r="J5043" s="259"/>
    </row>
    <row r="5044" spans="1:10">
      <c r="A5044" s="259"/>
      <c r="B5044" s="259"/>
      <c r="C5044" s="259"/>
      <c r="D5044" s="259"/>
      <c r="E5044" s="259"/>
      <c r="F5044" s="270"/>
      <c r="G5044" s="259"/>
      <c r="H5044" s="259"/>
      <c r="I5044" s="259"/>
      <c r="J5044" s="259"/>
    </row>
    <row r="5045" spans="1:10">
      <c r="A5045" s="259"/>
      <c r="B5045" s="259"/>
      <c r="C5045" s="259"/>
      <c r="D5045" s="259"/>
      <c r="E5045" s="259"/>
      <c r="F5045" s="270"/>
      <c r="G5045" s="259"/>
      <c r="H5045" s="259"/>
      <c r="I5045" s="259"/>
      <c r="J5045" s="259"/>
    </row>
    <row r="5046" spans="1:10">
      <c r="A5046" s="259"/>
      <c r="B5046" s="259"/>
      <c r="C5046" s="259"/>
      <c r="D5046" s="259"/>
      <c r="E5046" s="259"/>
      <c r="F5046" s="270"/>
      <c r="G5046" s="259"/>
      <c r="H5046" s="259"/>
      <c r="I5046" s="259"/>
      <c r="J5046" s="259"/>
    </row>
    <row r="5047" spans="1:10">
      <c r="A5047" s="259"/>
      <c r="B5047" s="259"/>
      <c r="C5047" s="259"/>
      <c r="D5047" s="259"/>
      <c r="E5047" s="259"/>
      <c r="F5047" s="270"/>
      <c r="G5047" s="259"/>
      <c r="H5047" s="259"/>
      <c r="I5047" s="259"/>
      <c r="J5047" s="259"/>
    </row>
    <row r="5048" spans="1:10">
      <c r="A5048" s="259"/>
      <c r="B5048" s="259"/>
      <c r="C5048" s="259"/>
      <c r="D5048" s="259"/>
      <c r="E5048" s="259"/>
      <c r="F5048" s="270"/>
      <c r="G5048" s="259"/>
      <c r="H5048" s="259"/>
      <c r="I5048" s="259"/>
      <c r="J5048" s="259"/>
    </row>
    <row r="5049" spans="1:10">
      <c r="A5049" s="259"/>
      <c r="B5049" s="259"/>
      <c r="C5049" s="259"/>
      <c r="D5049" s="259"/>
      <c r="E5049" s="259"/>
      <c r="F5049" s="270"/>
      <c r="G5049" s="259"/>
      <c r="H5049" s="259"/>
      <c r="I5049" s="259"/>
      <c r="J5049" s="259"/>
    </row>
    <row r="5050" spans="1:10">
      <c r="A5050" s="259"/>
      <c r="B5050" s="259"/>
      <c r="C5050" s="259"/>
      <c r="D5050" s="259"/>
      <c r="E5050" s="259"/>
      <c r="F5050" s="270"/>
      <c r="G5050" s="259"/>
      <c r="H5050" s="259"/>
      <c r="I5050" s="259"/>
      <c r="J5050" s="259"/>
    </row>
    <row r="5051" spans="1:10">
      <c r="A5051" s="259"/>
      <c r="B5051" s="259"/>
      <c r="C5051" s="259"/>
      <c r="D5051" s="259"/>
      <c r="E5051" s="259"/>
      <c r="F5051" s="270"/>
      <c r="G5051" s="259"/>
      <c r="H5051" s="259"/>
      <c r="I5051" s="259"/>
      <c r="J5051" s="259"/>
    </row>
    <row r="5052" spans="1:10">
      <c r="A5052" s="259"/>
      <c r="B5052" s="259"/>
      <c r="C5052" s="259"/>
      <c r="D5052" s="259"/>
      <c r="E5052" s="259"/>
      <c r="F5052" s="270"/>
      <c r="G5052" s="259"/>
      <c r="H5052" s="259"/>
      <c r="I5052" s="259"/>
      <c r="J5052" s="259"/>
    </row>
    <row r="5053" spans="1:10">
      <c r="A5053" s="259"/>
      <c r="B5053" s="259"/>
      <c r="C5053" s="259"/>
      <c r="D5053" s="259"/>
      <c r="E5053" s="259"/>
      <c r="F5053" s="270"/>
      <c r="G5053" s="259"/>
      <c r="H5053" s="259"/>
      <c r="I5053" s="259"/>
      <c r="J5053" s="259"/>
    </row>
    <row r="5054" spans="1:10">
      <c r="A5054" s="259"/>
      <c r="B5054" s="259"/>
      <c r="C5054" s="259"/>
      <c r="D5054" s="259"/>
      <c r="E5054" s="259"/>
      <c r="F5054" s="270"/>
      <c r="G5054" s="259"/>
      <c r="H5054" s="259"/>
      <c r="I5054" s="259"/>
      <c r="J5054" s="259"/>
    </row>
    <row r="5055" spans="1:10">
      <c r="A5055" s="259"/>
      <c r="B5055" s="259"/>
      <c r="C5055" s="259"/>
      <c r="D5055" s="259"/>
      <c r="E5055" s="259"/>
      <c r="F5055" s="270"/>
      <c r="G5055" s="259"/>
      <c r="H5055" s="259"/>
      <c r="I5055" s="259"/>
      <c r="J5055" s="259"/>
    </row>
    <row r="5056" spans="1:10">
      <c r="A5056" s="259"/>
      <c r="B5056" s="259"/>
      <c r="C5056" s="259"/>
      <c r="D5056" s="259"/>
      <c r="E5056" s="259"/>
      <c r="F5056" s="270"/>
      <c r="G5056" s="259"/>
      <c r="H5056" s="259"/>
      <c r="I5056" s="259"/>
      <c r="J5056" s="259"/>
    </row>
    <row r="5057" spans="1:10">
      <c r="A5057" s="259"/>
      <c r="B5057" s="259"/>
      <c r="C5057" s="259"/>
      <c r="D5057" s="259"/>
      <c r="E5057" s="259"/>
      <c r="F5057" s="270"/>
      <c r="G5057" s="259"/>
      <c r="H5057" s="259"/>
      <c r="I5057" s="259"/>
      <c r="J5057" s="259"/>
    </row>
    <row r="5058" spans="1:10">
      <c r="A5058" s="259"/>
      <c r="B5058" s="259"/>
      <c r="C5058" s="259"/>
      <c r="D5058" s="259"/>
      <c r="E5058" s="259"/>
      <c r="F5058" s="270"/>
      <c r="G5058" s="259"/>
      <c r="H5058" s="259"/>
      <c r="I5058" s="259"/>
      <c r="J5058" s="259"/>
    </row>
    <row r="5059" spans="1:10">
      <c r="A5059" s="259"/>
      <c r="B5059" s="259"/>
      <c r="C5059" s="259"/>
      <c r="D5059" s="259"/>
      <c r="E5059" s="259"/>
      <c r="F5059" s="270"/>
      <c r="G5059" s="259"/>
      <c r="H5059" s="259"/>
      <c r="I5059" s="259"/>
      <c r="J5059" s="259"/>
    </row>
    <row r="5060" spans="1:10">
      <c r="A5060" s="259"/>
      <c r="B5060" s="259"/>
      <c r="C5060" s="259"/>
      <c r="D5060" s="259"/>
      <c r="E5060" s="259"/>
      <c r="F5060" s="270"/>
      <c r="G5060" s="259"/>
      <c r="H5060" s="259"/>
      <c r="I5060" s="259"/>
      <c r="J5060" s="259"/>
    </row>
    <row r="5061" spans="1:10">
      <c r="A5061" s="259"/>
      <c r="B5061" s="259"/>
      <c r="C5061" s="259"/>
      <c r="D5061" s="259"/>
      <c r="E5061" s="259"/>
      <c r="F5061" s="270"/>
      <c r="G5061" s="259"/>
      <c r="H5061" s="259"/>
      <c r="I5061" s="259"/>
      <c r="J5061" s="259"/>
    </row>
    <row r="5062" spans="1:10">
      <c r="A5062" s="259"/>
      <c r="B5062" s="259"/>
      <c r="C5062" s="259"/>
      <c r="D5062" s="259"/>
      <c r="E5062" s="259"/>
      <c r="F5062" s="270"/>
      <c r="G5062" s="259"/>
      <c r="H5062" s="259"/>
      <c r="I5062" s="259"/>
      <c r="J5062" s="259"/>
    </row>
    <row r="5063" spans="1:10">
      <c r="A5063" s="259"/>
      <c r="B5063" s="259"/>
      <c r="C5063" s="259"/>
      <c r="D5063" s="259"/>
      <c r="E5063" s="259"/>
      <c r="F5063" s="270"/>
      <c r="G5063" s="259"/>
      <c r="H5063" s="259"/>
      <c r="I5063" s="259"/>
      <c r="J5063" s="259"/>
    </row>
    <row r="5064" spans="1:10">
      <c r="A5064" s="259"/>
      <c r="B5064" s="259"/>
      <c r="C5064" s="259"/>
      <c r="D5064" s="259"/>
      <c r="E5064" s="259"/>
      <c r="F5064" s="270"/>
      <c r="G5064" s="259"/>
      <c r="H5064" s="259"/>
      <c r="I5064" s="259"/>
      <c r="J5064" s="259"/>
    </row>
    <row r="5065" spans="1:10">
      <c r="A5065" s="259"/>
      <c r="B5065" s="259"/>
      <c r="C5065" s="259"/>
      <c r="D5065" s="259"/>
      <c r="E5065" s="259"/>
      <c r="F5065" s="270"/>
      <c r="G5065" s="259"/>
      <c r="H5065" s="259"/>
      <c r="I5065" s="259"/>
      <c r="J5065" s="259"/>
    </row>
    <row r="5066" spans="1:10">
      <c r="A5066" s="259"/>
      <c r="B5066" s="259"/>
      <c r="C5066" s="259"/>
      <c r="D5066" s="259"/>
      <c r="E5066" s="259"/>
      <c r="F5066" s="270"/>
      <c r="G5066" s="259"/>
      <c r="H5066" s="259"/>
      <c r="I5066" s="259"/>
      <c r="J5066" s="259"/>
    </row>
    <row r="5067" spans="1:10">
      <c r="A5067" s="259"/>
      <c r="B5067" s="259"/>
      <c r="C5067" s="259"/>
      <c r="D5067" s="259"/>
      <c r="E5067" s="259"/>
      <c r="F5067" s="270"/>
      <c r="G5067" s="259"/>
      <c r="H5067" s="259"/>
      <c r="I5067" s="259"/>
      <c r="J5067" s="259"/>
    </row>
    <row r="5068" spans="1:10">
      <c r="A5068" s="259"/>
      <c r="B5068" s="259"/>
      <c r="C5068" s="259"/>
      <c r="D5068" s="259"/>
      <c r="E5068" s="259"/>
      <c r="F5068" s="270"/>
      <c r="G5068" s="259"/>
      <c r="H5068" s="259"/>
      <c r="I5068" s="259"/>
      <c r="J5068" s="259"/>
    </row>
    <row r="5069" spans="1:10">
      <c r="A5069" s="259"/>
      <c r="B5069" s="259"/>
      <c r="C5069" s="259"/>
      <c r="D5069" s="259"/>
      <c r="E5069" s="259"/>
      <c r="F5069" s="270"/>
      <c r="G5069" s="259"/>
      <c r="H5069" s="259"/>
      <c r="I5069" s="259"/>
      <c r="J5069" s="259"/>
    </row>
    <row r="5070" spans="1:10">
      <c r="A5070" s="259"/>
      <c r="B5070" s="259"/>
      <c r="C5070" s="259"/>
      <c r="D5070" s="259"/>
      <c r="E5070" s="259"/>
      <c r="F5070" s="270"/>
      <c r="G5070" s="259"/>
      <c r="H5070" s="259"/>
      <c r="I5070" s="259"/>
      <c r="J5070" s="259"/>
    </row>
    <row r="5071" spans="1:10">
      <c r="A5071" s="259"/>
      <c r="B5071" s="259"/>
      <c r="C5071" s="259"/>
      <c r="D5071" s="259"/>
      <c r="E5071" s="259"/>
      <c r="F5071" s="270"/>
      <c r="G5071" s="259"/>
      <c r="H5071" s="259"/>
      <c r="I5071" s="259"/>
      <c r="J5071" s="259"/>
    </row>
    <row r="5072" spans="1:10">
      <c r="A5072" s="259"/>
      <c r="B5072" s="259"/>
      <c r="C5072" s="259"/>
      <c r="D5072" s="259"/>
      <c r="E5072" s="259"/>
      <c r="F5072" s="270"/>
      <c r="G5072" s="259"/>
      <c r="H5072" s="259"/>
      <c r="I5072" s="259"/>
      <c r="J5072" s="259"/>
    </row>
    <row r="5073" spans="1:10">
      <c r="A5073" s="259"/>
      <c r="B5073" s="259"/>
      <c r="C5073" s="259"/>
      <c r="D5073" s="259"/>
      <c r="E5073" s="259"/>
      <c r="F5073" s="270"/>
      <c r="G5073" s="259"/>
      <c r="H5073" s="259"/>
      <c r="I5073" s="259"/>
      <c r="J5073" s="259"/>
    </row>
    <row r="5074" spans="1:10">
      <c r="A5074" s="259"/>
      <c r="B5074" s="259"/>
      <c r="C5074" s="259"/>
      <c r="D5074" s="259"/>
      <c r="E5074" s="259"/>
      <c r="F5074" s="270"/>
      <c r="G5074" s="259"/>
      <c r="H5074" s="259"/>
      <c r="I5074" s="259"/>
      <c r="J5074" s="259"/>
    </row>
    <row r="5075" spans="1:10">
      <c r="A5075" s="259"/>
      <c r="B5075" s="259"/>
      <c r="C5075" s="259"/>
      <c r="D5075" s="259"/>
      <c r="E5075" s="259"/>
      <c r="F5075" s="270"/>
      <c r="G5075" s="259"/>
      <c r="H5075" s="259"/>
      <c r="I5075" s="259"/>
      <c r="J5075" s="259"/>
    </row>
    <row r="5076" spans="1:10">
      <c r="A5076" s="259"/>
      <c r="B5076" s="259"/>
      <c r="C5076" s="259"/>
      <c r="D5076" s="259"/>
      <c r="E5076" s="259"/>
      <c r="F5076" s="270"/>
      <c r="G5076" s="259"/>
      <c r="H5076" s="259"/>
      <c r="I5076" s="259"/>
      <c r="J5076" s="259"/>
    </row>
    <row r="5077" spans="1:10">
      <c r="A5077" s="259"/>
      <c r="B5077" s="259"/>
      <c r="C5077" s="259"/>
      <c r="D5077" s="259"/>
      <c r="E5077" s="259"/>
      <c r="F5077" s="270"/>
      <c r="G5077" s="259"/>
      <c r="H5077" s="259"/>
      <c r="I5077" s="259"/>
      <c r="J5077" s="259"/>
    </row>
    <row r="5078" spans="1:10">
      <c r="A5078" s="259"/>
      <c r="B5078" s="259"/>
      <c r="C5078" s="259"/>
      <c r="D5078" s="259"/>
      <c r="E5078" s="259"/>
      <c r="F5078" s="270"/>
      <c r="G5078" s="259"/>
      <c r="H5078" s="259"/>
      <c r="I5078" s="259"/>
      <c r="J5078" s="259"/>
    </row>
    <row r="5079" spans="1:10">
      <c r="A5079" s="259"/>
      <c r="B5079" s="259"/>
      <c r="C5079" s="259"/>
      <c r="D5079" s="259"/>
      <c r="E5079" s="259"/>
      <c r="F5079" s="270"/>
      <c r="G5079" s="259"/>
      <c r="H5079" s="259"/>
      <c r="I5079" s="259"/>
      <c r="J5079" s="259"/>
    </row>
    <row r="5080" spans="1:10">
      <c r="A5080" s="259"/>
      <c r="B5080" s="259"/>
      <c r="C5080" s="259"/>
      <c r="D5080" s="259"/>
      <c r="E5080" s="259"/>
      <c r="F5080" s="270"/>
      <c r="G5080" s="259"/>
      <c r="H5080" s="259"/>
      <c r="I5080" s="259"/>
      <c r="J5080" s="259"/>
    </row>
    <row r="5081" spans="1:10">
      <c r="A5081" s="259"/>
      <c r="B5081" s="259"/>
      <c r="C5081" s="259"/>
      <c r="D5081" s="259"/>
      <c r="E5081" s="259"/>
      <c r="F5081" s="270"/>
      <c r="G5081" s="259"/>
      <c r="H5081" s="259"/>
      <c r="I5081" s="259"/>
      <c r="J5081" s="259"/>
    </row>
    <row r="5082" spans="1:10">
      <c r="A5082" s="259"/>
      <c r="B5082" s="259"/>
      <c r="C5082" s="259"/>
      <c r="D5082" s="259"/>
      <c r="E5082" s="259"/>
      <c r="F5082" s="270"/>
      <c r="G5082" s="259"/>
      <c r="H5082" s="259"/>
      <c r="I5082" s="259"/>
      <c r="J5082" s="259"/>
    </row>
    <row r="5083" spans="1:10">
      <c r="A5083" s="259"/>
      <c r="B5083" s="259"/>
      <c r="C5083" s="259"/>
      <c r="D5083" s="259"/>
      <c r="E5083" s="259"/>
      <c r="F5083" s="270"/>
      <c r="G5083" s="259"/>
      <c r="H5083" s="259"/>
      <c r="I5083" s="259"/>
      <c r="J5083" s="259"/>
    </row>
    <row r="5084" spans="1:10">
      <c r="A5084" s="259"/>
      <c r="B5084" s="259"/>
      <c r="C5084" s="259"/>
      <c r="D5084" s="259"/>
      <c r="E5084" s="259"/>
      <c r="F5084" s="270"/>
      <c r="G5084" s="259"/>
      <c r="H5084" s="259"/>
      <c r="I5084" s="259"/>
      <c r="J5084" s="259"/>
    </row>
    <row r="5085" spans="1:10">
      <c r="A5085" s="259"/>
      <c r="B5085" s="259"/>
      <c r="C5085" s="259"/>
      <c r="D5085" s="259"/>
      <c r="E5085" s="259"/>
      <c r="F5085" s="270"/>
      <c r="G5085" s="259"/>
      <c r="H5085" s="259"/>
      <c r="I5085" s="259"/>
      <c r="J5085" s="259"/>
    </row>
    <row r="5086" spans="1:10">
      <c r="A5086" s="259"/>
      <c r="B5086" s="259"/>
      <c r="C5086" s="259"/>
      <c r="D5086" s="259"/>
      <c r="E5086" s="259"/>
      <c r="F5086" s="270"/>
      <c r="G5086" s="259"/>
      <c r="H5086" s="259"/>
      <c r="I5086" s="259"/>
      <c r="J5086" s="259"/>
    </row>
    <row r="5087" spans="1:10">
      <c r="A5087" s="259"/>
      <c r="B5087" s="259"/>
      <c r="C5087" s="259"/>
      <c r="D5087" s="259"/>
      <c r="E5087" s="259"/>
      <c r="F5087" s="270"/>
      <c r="G5087" s="259"/>
      <c r="H5087" s="259"/>
      <c r="I5087" s="259"/>
      <c r="J5087" s="259"/>
    </row>
    <row r="5088" spans="1:10">
      <c r="A5088" s="259"/>
      <c r="B5088" s="259"/>
      <c r="C5088" s="259"/>
      <c r="D5088" s="259"/>
      <c r="E5088" s="259"/>
      <c r="F5088" s="270"/>
      <c r="G5088" s="259"/>
      <c r="H5088" s="259"/>
      <c r="I5088" s="259"/>
      <c r="J5088" s="259"/>
    </row>
    <row r="5089" spans="1:10">
      <c r="A5089" s="259"/>
      <c r="B5089" s="259"/>
      <c r="C5089" s="259"/>
      <c r="D5089" s="259"/>
      <c r="E5089" s="259"/>
      <c r="F5089" s="270"/>
      <c r="G5089" s="259"/>
      <c r="H5089" s="259"/>
      <c r="I5089" s="259"/>
      <c r="J5089" s="259"/>
    </row>
    <row r="5090" spans="1:10">
      <c r="A5090" s="259"/>
      <c r="B5090" s="259"/>
      <c r="C5090" s="259"/>
      <c r="D5090" s="259"/>
      <c r="E5090" s="259"/>
      <c r="F5090" s="270"/>
      <c r="G5090" s="259"/>
      <c r="H5090" s="259"/>
      <c r="I5090" s="259"/>
      <c r="J5090" s="259"/>
    </row>
    <row r="5091" spans="1:10">
      <c r="A5091" s="259"/>
      <c r="B5091" s="259"/>
      <c r="C5091" s="259"/>
      <c r="D5091" s="259"/>
      <c r="E5091" s="259"/>
      <c r="F5091" s="270"/>
      <c r="G5091" s="259"/>
      <c r="H5091" s="259"/>
      <c r="I5091" s="259"/>
      <c r="J5091" s="259"/>
    </row>
    <row r="5092" spans="1:10">
      <c r="A5092" s="259"/>
      <c r="B5092" s="259"/>
      <c r="C5092" s="259"/>
      <c r="D5092" s="259"/>
      <c r="E5092" s="259"/>
      <c r="F5092" s="270"/>
      <c r="G5092" s="259"/>
      <c r="H5092" s="259"/>
      <c r="I5092" s="259"/>
      <c r="J5092" s="259"/>
    </row>
    <row r="5093" spans="1:10">
      <c r="A5093" s="259"/>
      <c r="B5093" s="259"/>
      <c r="C5093" s="259"/>
      <c r="D5093" s="259"/>
      <c r="E5093" s="259"/>
      <c r="F5093" s="270"/>
      <c r="G5093" s="259"/>
      <c r="H5093" s="259"/>
      <c r="I5093" s="259"/>
      <c r="J5093" s="259"/>
    </row>
    <row r="5094" spans="1:10">
      <c r="A5094" s="259"/>
      <c r="B5094" s="259"/>
      <c r="C5094" s="259"/>
      <c r="D5094" s="259"/>
      <c r="E5094" s="259"/>
      <c r="F5094" s="270"/>
      <c r="G5094" s="259"/>
      <c r="H5094" s="259"/>
      <c r="I5094" s="259"/>
      <c r="J5094" s="259"/>
    </row>
    <row r="5095" spans="1:10">
      <c r="A5095" s="259"/>
      <c r="B5095" s="259"/>
      <c r="C5095" s="259"/>
      <c r="D5095" s="259"/>
      <c r="E5095" s="259"/>
      <c r="F5095" s="270"/>
      <c r="G5095" s="259"/>
      <c r="H5095" s="259"/>
      <c r="I5095" s="259"/>
      <c r="J5095" s="259"/>
    </row>
    <row r="5096" spans="1:10">
      <c r="A5096" s="259"/>
      <c r="B5096" s="259"/>
      <c r="C5096" s="259"/>
      <c r="D5096" s="259"/>
      <c r="E5096" s="259"/>
      <c r="F5096" s="270"/>
      <c r="G5096" s="259"/>
      <c r="H5096" s="259"/>
      <c r="I5096" s="259"/>
      <c r="J5096" s="259"/>
    </row>
    <row r="5097" spans="1:10">
      <c r="A5097" s="259"/>
      <c r="B5097" s="259"/>
      <c r="C5097" s="259"/>
      <c r="D5097" s="259"/>
      <c r="E5097" s="259"/>
      <c r="F5097" s="270"/>
      <c r="G5097" s="259"/>
      <c r="H5097" s="259"/>
      <c r="I5097" s="259"/>
      <c r="J5097" s="259"/>
    </row>
    <row r="5098" spans="1:10">
      <c r="A5098" s="259"/>
      <c r="B5098" s="259"/>
      <c r="C5098" s="259"/>
      <c r="D5098" s="259"/>
      <c r="E5098" s="259"/>
      <c r="F5098" s="270"/>
      <c r="G5098" s="259"/>
      <c r="H5098" s="259"/>
      <c r="I5098" s="259"/>
      <c r="J5098" s="259"/>
    </row>
    <row r="5099" spans="1:10">
      <c r="A5099" s="259"/>
      <c r="B5099" s="259"/>
      <c r="C5099" s="259"/>
      <c r="D5099" s="259"/>
      <c r="E5099" s="259"/>
      <c r="F5099" s="270"/>
      <c r="G5099" s="259"/>
      <c r="H5099" s="259"/>
      <c r="I5099" s="259"/>
      <c r="J5099" s="259"/>
    </row>
    <row r="5100" spans="1:10">
      <c r="A5100" s="259"/>
      <c r="B5100" s="259"/>
      <c r="C5100" s="259"/>
      <c r="D5100" s="259"/>
      <c r="E5100" s="259"/>
      <c r="F5100" s="270"/>
      <c r="G5100" s="259"/>
      <c r="H5100" s="259"/>
      <c r="I5100" s="259"/>
      <c r="J5100" s="259"/>
    </row>
    <row r="5101" spans="1:10">
      <c r="A5101" s="259"/>
      <c r="B5101" s="259"/>
      <c r="C5101" s="259"/>
      <c r="D5101" s="259"/>
      <c r="E5101" s="259"/>
      <c r="F5101" s="270"/>
      <c r="G5101" s="259"/>
      <c r="H5101" s="259"/>
      <c r="I5101" s="259"/>
      <c r="J5101" s="259"/>
    </row>
    <row r="5102" spans="1:10">
      <c r="A5102" s="259"/>
      <c r="B5102" s="259"/>
      <c r="C5102" s="259"/>
      <c r="D5102" s="259"/>
      <c r="E5102" s="259"/>
      <c r="F5102" s="270"/>
      <c r="G5102" s="259"/>
      <c r="H5102" s="259"/>
      <c r="I5102" s="259"/>
      <c r="J5102" s="259"/>
    </row>
    <row r="5103" spans="1:10">
      <c r="A5103" s="259"/>
      <c r="B5103" s="259"/>
      <c r="C5103" s="259"/>
      <c r="D5103" s="259"/>
      <c r="E5103" s="259"/>
      <c r="F5103" s="270"/>
      <c r="G5103" s="259"/>
      <c r="H5103" s="259"/>
      <c r="I5103" s="259"/>
      <c r="J5103" s="259"/>
    </row>
    <row r="5104" spans="1:10">
      <c r="A5104" s="259"/>
      <c r="B5104" s="259"/>
      <c r="C5104" s="259"/>
      <c r="D5104" s="259"/>
      <c r="E5104" s="259"/>
      <c r="F5104" s="270"/>
      <c r="G5104" s="259"/>
      <c r="H5104" s="259"/>
      <c r="I5104" s="259"/>
      <c r="J5104" s="259"/>
    </row>
    <row r="5105" spans="1:10">
      <c r="A5105" s="259"/>
      <c r="B5105" s="259"/>
      <c r="C5105" s="259"/>
      <c r="D5105" s="259"/>
      <c r="E5105" s="259"/>
      <c r="F5105" s="270"/>
      <c r="G5105" s="259"/>
      <c r="H5105" s="259"/>
      <c r="I5105" s="259"/>
      <c r="J5105" s="259"/>
    </row>
    <row r="5106" spans="1:10">
      <c r="A5106" s="259"/>
      <c r="B5106" s="259"/>
      <c r="C5106" s="259"/>
      <c r="D5106" s="259"/>
      <c r="E5106" s="259"/>
      <c r="F5106" s="270"/>
      <c r="G5106" s="259"/>
      <c r="H5106" s="259"/>
      <c r="I5106" s="259"/>
      <c r="J5106" s="259"/>
    </row>
    <row r="5107" spans="1:10">
      <c r="A5107" s="259"/>
      <c r="B5107" s="259"/>
      <c r="C5107" s="259"/>
      <c r="D5107" s="259"/>
      <c r="E5107" s="259"/>
      <c r="F5107" s="270"/>
      <c r="G5107" s="259"/>
      <c r="H5107" s="259"/>
      <c r="I5107" s="259"/>
      <c r="J5107" s="259"/>
    </row>
    <row r="5108" spans="1:10">
      <c r="A5108" s="259"/>
      <c r="B5108" s="259"/>
      <c r="C5108" s="259"/>
      <c r="D5108" s="259"/>
      <c r="E5108" s="259"/>
      <c r="F5108" s="270"/>
      <c r="G5108" s="259"/>
      <c r="H5108" s="259"/>
      <c r="I5108" s="259"/>
      <c r="J5108" s="259"/>
    </row>
    <row r="5109" spans="1:10">
      <c r="A5109" s="259"/>
      <c r="B5109" s="259"/>
      <c r="C5109" s="259"/>
      <c r="D5109" s="259"/>
      <c r="E5109" s="259"/>
      <c r="F5109" s="270"/>
      <c r="G5109" s="259"/>
      <c r="H5109" s="259"/>
      <c r="I5109" s="259"/>
      <c r="J5109" s="259"/>
    </row>
    <row r="5110" spans="1:10">
      <c r="A5110" s="259"/>
      <c r="B5110" s="259"/>
      <c r="C5110" s="259"/>
      <c r="D5110" s="259"/>
      <c r="E5110" s="259"/>
      <c r="F5110" s="270"/>
      <c r="G5110" s="259"/>
      <c r="H5110" s="259"/>
      <c r="I5110" s="259"/>
      <c r="J5110" s="259"/>
    </row>
    <row r="5111" spans="1:10">
      <c r="A5111" s="259"/>
      <c r="B5111" s="259"/>
      <c r="C5111" s="259"/>
      <c r="D5111" s="259"/>
      <c r="E5111" s="259"/>
      <c r="F5111" s="270"/>
      <c r="G5111" s="259"/>
      <c r="H5111" s="259"/>
      <c r="I5111" s="259"/>
      <c r="J5111" s="259"/>
    </row>
    <row r="5112" spans="1:10">
      <c r="A5112" s="259"/>
      <c r="B5112" s="259"/>
      <c r="C5112" s="259"/>
      <c r="D5112" s="259"/>
      <c r="E5112" s="259"/>
      <c r="F5112" s="270"/>
      <c r="G5112" s="259"/>
      <c r="H5112" s="259"/>
      <c r="I5112" s="259"/>
      <c r="J5112" s="259"/>
    </row>
    <row r="5113" spans="1:10">
      <c r="A5113" s="259"/>
      <c r="B5113" s="259"/>
      <c r="C5113" s="259"/>
      <c r="D5113" s="259"/>
      <c r="E5113" s="259"/>
      <c r="F5113" s="270"/>
      <c r="G5113" s="259"/>
      <c r="H5113" s="259"/>
      <c r="I5113" s="259"/>
      <c r="J5113" s="259"/>
    </row>
    <row r="5114" spans="1:10">
      <c r="A5114" s="259"/>
      <c r="B5114" s="259"/>
      <c r="C5114" s="259"/>
      <c r="D5114" s="259"/>
      <c r="E5114" s="259"/>
      <c r="F5114" s="270"/>
      <c r="G5114" s="259"/>
      <c r="H5114" s="259"/>
      <c r="I5114" s="259"/>
      <c r="J5114" s="259"/>
    </row>
    <row r="5115" spans="1:10">
      <c r="A5115" s="259"/>
      <c r="B5115" s="259"/>
      <c r="C5115" s="259"/>
      <c r="D5115" s="259"/>
      <c r="E5115" s="259"/>
      <c r="F5115" s="270"/>
      <c r="G5115" s="259"/>
      <c r="H5115" s="259"/>
      <c r="I5115" s="259"/>
      <c r="J5115" s="259"/>
    </row>
    <row r="5116" spans="1:10">
      <c r="A5116" s="259"/>
      <c r="B5116" s="259"/>
      <c r="C5116" s="259"/>
      <c r="D5116" s="259"/>
      <c r="E5116" s="259"/>
      <c r="F5116" s="270"/>
      <c r="G5116" s="259"/>
      <c r="H5116" s="259"/>
      <c r="I5116" s="259"/>
      <c r="J5116" s="259"/>
    </row>
    <row r="5117" spans="1:10">
      <c r="A5117" s="259"/>
      <c r="B5117" s="259"/>
      <c r="C5117" s="259"/>
      <c r="D5117" s="259"/>
      <c r="E5117" s="259"/>
      <c r="F5117" s="270"/>
      <c r="G5117" s="259"/>
      <c r="H5117" s="259"/>
      <c r="I5117" s="259"/>
      <c r="J5117" s="259"/>
    </row>
    <row r="5118" spans="1:10">
      <c r="A5118" s="259"/>
      <c r="B5118" s="259"/>
      <c r="C5118" s="259"/>
      <c r="D5118" s="259"/>
      <c r="E5118" s="259"/>
      <c r="F5118" s="270"/>
      <c r="G5118" s="259"/>
      <c r="H5118" s="259"/>
      <c r="I5118" s="259"/>
      <c r="J5118" s="259"/>
    </row>
    <row r="5119" spans="1:10">
      <c r="A5119" s="259"/>
      <c r="B5119" s="259"/>
      <c r="C5119" s="259"/>
      <c r="D5119" s="259"/>
      <c r="E5119" s="259"/>
      <c r="F5119" s="270"/>
      <c r="G5119" s="259"/>
      <c r="H5119" s="259"/>
      <c r="I5119" s="259"/>
      <c r="J5119" s="259"/>
    </row>
    <row r="5120" spans="1:10">
      <c r="A5120" s="259"/>
      <c r="B5120" s="259"/>
      <c r="C5120" s="259"/>
      <c r="D5120" s="259"/>
      <c r="E5120" s="259"/>
      <c r="F5120" s="270"/>
      <c r="G5120" s="259"/>
      <c r="H5120" s="259"/>
      <c r="I5120" s="259"/>
      <c r="J5120" s="259"/>
    </row>
    <row r="5121" spans="1:10">
      <c r="A5121" s="259"/>
      <c r="B5121" s="259"/>
      <c r="C5121" s="259"/>
      <c r="D5121" s="259"/>
      <c r="E5121" s="259"/>
      <c r="F5121" s="270"/>
      <c r="G5121" s="259"/>
      <c r="H5121" s="259"/>
      <c r="I5121" s="259"/>
      <c r="J5121" s="259"/>
    </row>
    <row r="5122" spans="1:10">
      <c r="A5122" s="259"/>
      <c r="B5122" s="259"/>
      <c r="C5122" s="259"/>
      <c r="D5122" s="259"/>
      <c r="E5122" s="259"/>
      <c r="F5122" s="270"/>
      <c r="G5122" s="259"/>
      <c r="H5122" s="259"/>
      <c r="I5122" s="259"/>
      <c r="J5122" s="259"/>
    </row>
    <row r="5123" spans="1:10">
      <c r="A5123" s="259"/>
      <c r="B5123" s="259"/>
      <c r="C5123" s="259"/>
      <c r="D5123" s="259"/>
      <c r="E5123" s="259"/>
      <c r="F5123" s="270"/>
      <c r="G5123" s="259"/>
      <c r="H5123" s="259"/>
      <c r="I5123" s="259"/>
      <c r="J5123" s="259"/>
    </row>
    <row r="5124" spans="1:10">
      <c r="A5124" s="259"/>
      <c r="B5124" s="259"/>
      <c r="C5124" s="259"/>
      <c r="D5124" s="259"/>
      <c r="E5124" s="259"/>
      <c r="F5124" s="270"/>
      <c r="G5124" s="259"/>
      <c r="H5124" s="259"/>
      <c r="I5124" s="259"/>
      <c r="J5124" s="259"/>
    </row>
    <row r="5125" spans="1:10">
      <c r="A5125" s="259"/>
      <c r="B5125" s="259"/>
      <c r="C5125" s="259"/>
      <c r="D5125" s="259"/>
      <c r="E5125" s="259"/>
      <c r="F5125" s="270"/>
      <c r="G5125" s="259"/>
      <c r="H5125" s="259"/>
      <c r="I5125" s="259"/>
      <c r="J5125" s="259"/>
    </row>
    <row r="5126" spans="1:10">
      <c r="A5126" s="259"/>
      <c r="B5126" s="259"/>
      <c r="C5126" s="259"/>
      <c r="D5126" s="259"/>
      <c r="E5126" s="259"/>
      <c r="F5126" s="270"/>
      <c r="G5126" s="259"/>
      <c r="H5126" s="259"/>
      <c r="I5126" s="259"/>
      <c r="J5126" s="259"/>
    </row>
    <row r="5127" spans="1:10">
      <c r="A5127" s="259"/>
      <c r="B5127" s="259"/>
      <c r="C5127" s="259"/>
      <c r="D5127" s="259"/>
      <c r="E5127" s="259"/>
      <c r="F5127" s="270"/>
      <c r="G5127" s="259"/>
      <c r="H5127" s="259"/>
      <c r="I5127" s="259"/>
      <c r="J5127" s="259"/>
    </row>
    <row r="5128" spans="1:10">
      <c r="A5128" s="259"/>
      <c r="B5128" s="259"/>
      <c r="C5128" s="259"/>
      <c r="D5128" s="259"/>
      <c r="E5128" s="259"/>
      <c r="F5128" s="270"/>
      <c r="G5128" s="259"/>
      <c r="H5128" s="259"/>
      <c r="I5128" s="259"/>
      <c r="J5128" s="259"/>
    </row>
    <row r="5129" spans="1:10">
      <c r="A5129" s="259"/>
      <c r="B5129" s="259"/>
      <c r="C5129" s="259"/>
      <c r="D5129" s="259"/>
      <c r="E5129" s="259"/>
      <c r="F5129" s="270"/>
      <c r="G5129" s="259"/>
      <c r="H5129" s="259"/>
      <c r="I5129" s="259"/>
      <c r="J5129" s="259"/>
    </row>
    <row r="5130" spans="1:10">
      <c r="A5130" s="259"/>
      <c r="B5130" s="259"/>
      <c r="C5130" s="259"/>
      <c r="D5130" s="259"/>
      <c r="E5130" s="259"/>
      <c r="F5130" s="270"/>
      <c r="G5130" s="259"/>
      <c r="H5130" s="259"/>
      <c r="I5130" s="259"/>
      <c r="J5130" s="259"/>
    </row>
    <row r="5131" spans="1:10">
      <c r="A5131" s="259"/>
      <c r="B5131" s="259"/>
      <c r="C5131" s="259"/>
      <c r="D5131" s="259"/>
      <c r="E5131" s="259"/>
      <c r="F5131" s="270"/>
      <c r="G5131" s="259"/>
      <c r="H5131" s="259"/>
      <c r="I5131" s="259"/>
      <c r="J5131" s="259"/>
    </row>
    <row r="5132" spans="1:10">
      <c r="A5132" s="259"/>
      <c r="B5132" s="259"/>
      <c r="C5132" s="259"/>
      <c r="D5132" s="259"/>
      <c r="E5132" s="259"/>
      <c r="F5132" s="270"/>
      <c r="G5132" s="259"/>
      <c r="H5132" s="259"/>
      <c r="I5132" s="259"/>
      <c r="J5132" s="259"/>
    </row>
    <row r="5133" spans="1:10">
      <c r="A5133" s="259"/>
      <c r="B5133" s="259"/>
      <c r="C5133" s="259"/>
      <c r="D5133" s="259"/>
      <c r="E5133" s="259"/>
      <c r="F5133" s="270"/>
      <c r="G5133" s="259"/>
      <c r="H5133" s="259"/>
      <c r="I5133" s="259"/>
      <c r="J5133" s="259"/>
    </row>
    <row r="5134" spans="1:10">
      <c r="A5134" s="259"/>
      <c r="B5134" s="259"/>
      <c r="C5134" s="259"/>
      <c r="D5134" s="259"/>
      <c r="E5134" s="259"/>
      <c r="F5134" s="270"/>
      <c r="G5134" s="259"/>
      <c r="H5134" s="259"/>
      <c r="I5134" s="259"/>
      <c r="J5134" s="259"/>
    </row>
    <row r="5135" spans="1:10">
      <c r="A5135" s="259"/>
      <c r="B5135" s="259"/>
      <c r="C5135" s="259"/>
      <c r="D5135" s="259"/>
      <c r="E5135" s="259"/>
      <c r="F5135" s="270"/>
      <c r="G5135" s="259"/>
      <c r="H5135" s="259"/>
      <c r="I5135" s="259"/>
      <c r="J5135" s="259"/>
    </row>
    <row r="5136" spans="1:10">
      <c r="A5136" s="259"/>
      <c r="B5136" s="259"/>
      <c r="C5136" s="259"/>
      <c r="D5136" s="259"/>
      <c r="E5136" s="259"/>
      <c r="F5136" s="270"/>
      <c r="G5136" s="259"/>
      <c r="H5136" s="259"/>
      <c r="I5136" s="259"/>
      <c r="J5136" s="259"/>
    </row>
    <row r="5137" spans="1:10">
      <c r="A5137" s="259"/>
      <c r="B5137" s="259"/>
      <c r="C5137" s="259"/>
      <c r="D5137" s="259"/>
      <c r="E5137" s="259"/>
      <c r="F5137" s="270"/>
      <c r="G5137" s="259"/>
      <c r="H5137" s="259"/>
      <c r="I5137" s="259"/>
      <c r="J5137" s="259"/>
    </row>
    <row r="5138" spans="1:10">
      <c r="A5138" s="259"/>
      <c r="B5138" s="259"/>
      <c r="C5138" s="259"/>
      <c r="D5138" s="259"/>
      <c r="E5138" s="259"/>
      <c r="F5138" s="270"/>
      <c r="G5138" s="259"/>
      <c r="H5138" s="259"/>
      <c r="I5138" s="259"/>
      <c r="J5138" s="259"/>
    </row>
    <row r="5139" spans="1:10">
      <c r="A5139" s="259"/>
      <c r="B5139" s="259"/>
      <c r="C5139" s="259"/>
      <c r="D5139" s="259"/>
      <c r="E5139" s="259"/>
      <c r="F5139" s="270"/>
      <c r="G5139" s="259"/>
      <c r="H5139" s="259"/>
      <c r="I5139" s="259"/>
      <c r="J5139" s="259"/>
    </row>
    <row r="5140" spans="1:10">
      <c r="A5140" s="259"/>
      <c r="B5140" s="259"/>
      <c r="C5140" s="259"/>
      <c r="D5140" s="259"/>
      <c r="E5140" s="259"/>
      <c r="F5140" s="270"/>
      <c r="G5140" s="259"/>
      <c r="H5140" s="259"/>
      <c r="I5140" s="259"/>
      <c r="J5140" s="259"/>
    </row>
    <row r="5141" spans="1:10">
      <c r="A5141" s="259"/>
      <c r="B5141" s="259"/>
      <c r="C5141" s="259"/>
      <c r="D5141" s="259"/>
      <c r="E5141" s="259"/>
      <c r="F5141" s="270"/>
      <c r="G5141" s="259"/>
      <c r="H5141" s="259"/>
      <c r="I5141" s="259"/>
      <c r="J5141" s="259"/>
    </row>
    <row r="5142" spans="1:10">
      <c r="A5142" s="259"/>
      <c r="B5142" s="259"/>
      <c r="C5142" s="259"/>
      <c r="D5142" s="259"/>
      <c r="E5142" s="259"/>
      <c r="F5142" s="270"/>
      <c r="G5142" s="259"/>
      <c r="H5142" s="259"/>
      <c r="I5142" s="259"/>
      <c r="J5142" s="259"/>
    </row>
    <row r="5143" spans="1:10">
      <c r="A5143" s="259"/>
      <c r="B5143" s="259"/>
      <c r="C5143" s="259"/>
      <c r="D5143" s="259"/>
      <c r="E5143" s="259"/>
      <c r="F5143" s="270"/>
      <c r="G5143" s="259"/>
      <c r="H5143" s="259"/>
      <c r="I5143" s="259"/>
      <c r="J5143" s="259"/>
    </row>
    <row r="5144" spans="1:10">
      <c r="A5144" s="259"/>
      <c r="B5144" s="259"/>
      <c r="C5144" s="259"/>
      <c r="D5144" s="259"/>
      <c r="E5144" s="259"/>
      <c r="F5144" s="270"/>
      <c r="G5144" s="259"/>
      <c r="H5144" s="259"/>
      <c r="I5144" s="259"/>
      <c r="J5144" s="259"/>
    </row>
    <row r="5145" spans="1:10">
      <c r="A5145" s="259"/>
      <c r="B5145" s="259"/>
      <c r="C5145" s="259"/>
      <c r="D5145" s="259"/>
      <c r="E5145" s="259"/>
      <c r="F5145" s="270"/>
      <c r="G5145" s="259"/>
      <c r="H5145" s="259"/>
      <c r="I5145" s="259"/>
      <c r="J5145" s="259"/>
    </row>
    <row r="5146" spans="1:10">
      <c r="A5146" s="259"/>
      <c r="B5146" s="259"/>
      <c r="C5146" s="259"/>
      <c r="D5146" s="259"/>
      <c r="E5146" s="259"/>
      <c r="F5146" s="270"/>
      <c r="G5146" s="259"/>
      <c r="H5146" s="259"/>
      <c r="I5146" s="259"/>
      <c r="J5146" s="259"/>
    </row>
    <row r="5147" spans="1:10">
      <c r="A5147" s="259"/>
      <c r="B5147" s="259"/>
      <c r="C5147" s="259"/>
      <c r="D5147" s="259"/>
      <c r="E5147" s="259"/>
      <c r="F5147" s="270"/>
      <c r="G5147" s="259"/>
      <c r="H5147" s="259"/>
      <c r="I5147" s="259"/>
      <c r="J5147" s="259"/>
    </row>
    <row r="5148" spans="1:10">
      <c r="A5148" s="259"/>
      <c r="B5148" s="259"/>
      <c r="C5148" s="259"/>
      <c r="D5148" s="259"/>
      <c r="E5148" s="259"/>
      <c r="F5148" s="270"/>
      <c r="G5148" s="259"/>
      <c r="H5148" s="259"/>
      <c r="I5148" s="259"/>
      <c r="J5148" s="259"/>
    </row>
    <row r="5149" spans="1:10">
      <c r="A5149" s="259"/>
      <c r="B5149" s="259"/>
      <c r="C5149" s="259"/>
      <c r="D5149" s="259"/>
      <c r="E5149" s="259"/>
      <c r="F5149" s="270"/>
      <c r="G5149" s="259"/>
      <c r="H5149" s="259"/>
      <c r="I5149" s="259"/>
      <c r="J5149" s="259"/>
    </row>
    <row r="5150" spans="1:10">
      <c r="A5150" s="259"/>
      <c r="B5150" s="259"/>
      <c r="C5150" s="259"/>
      <c r="D5150" s="259"/>
      <c r="E5150" s="259"/>
      <c r="F5150" s="270"/>
      <c r="G5150" s="259"/>
      <c r="H5150" s="259"/>
      <c r="I5150" s="259"/>
      <c r="J5150" s="259"/>
    </row>
    <row r="5151" spans="1:10">
      <c r="A5151" s="259"/>
      <c r="B5151" s="259"/>
      <c r="C5151" s="259"/>
      <c r="D5151" s="259"/>
      <c r="E5151" s="259"/>
      <c r="F5151" s="270"/>
      <c r="G5151" s="259"/>
      <c r="H5151" s="259"/>
      <c r="I5151" s="259"/>
      <c r="J5151" s="259"/>
    </row>
    <row r="5152" spans="1:10">
      <c r="A5152" s="259"/>
      <c r="B5152" s="259"/>
      <c r="C5152" s="259"/>
      <c r="D5152" s="259"/>
      <c r="E5152" s="259"/>
      <c r="F5152" s="270"/>
      <c r="G5152" s="259"/>
      <c r="H5152" s="259"/>
      <c r="I5152" s="259"/>
      <c r="J5152" s="259"/>
    </row>
    <row r="5153" spans="1:10">
      <c r="A5153" s="259"/>
      <c r="B5153" s="259"/>
      <c r="C5153" s="259"/>
      <c r="D5153" s="259"/>
      <c r="E5153" s="259"/>
      <c r="F5153" s="270"/>
      <c r="G5153" s="259"/>
      <c r="H5153" s="259"/>
      <c r="I5153" s="259"/>
      <c r="J5153" s="259"/>
    </row>
    <row r="5154" spans="1:10">
      <c r="A5154" s="259"/>
      <c r="B5154" s="259"/>
      <c r="C5154" s="259"/>
      <c r="D5154" s="259"/>
      <c r="E5154" s="259"/>
      <c r="F5154" s="270"/>
      <c r="G5154" s="259"/>
      <c r="H5154" s="259"/>
      <c r="I5154" s="259"/>
      <c r="J5154" s="259"/>
    </row>
    <row r="5155" spans="1:10">
      <c r="A5155" s="259"/>
      <c r="B5155" s="259"/>
      <c r="C5155" s="259"/>
      <c r="D5155" s="259"/>
      <c r="E5155" s="259"/>
      <c r="F5155" s="270"/>
      <c r="G5155" s="259"/>
      <c r="H5155" s="259"/>
      <c r="I5155" s="259"/>
      <c r="J5155" s="259"/>
    </row>
    <row r="5156" spans="1:10">
      <c r="A5156" s="259"/>
      <c r="B5156" s="259"/>
      <c r="C5156" s="259"/>
      <c r="D5156" s="259"/>
      <c r="E5156" s="259"/>
      <c r="F5156" s="270"/>
      <c r="G5156" s="259"/>
      <c r="H5156" s="259"/>
      <c r="I5156" s="259"/>
      <c r="J5156" s="259"/>
    </row>
    <row r="5157" spans="1:10">
      <c r="A5157" s="259"/>
      <c r="B5157" s="259"/>
      <c r="C5157" s="259"/>
      <c r="D5157" s="259"/>
      <c r="E5157" s="259"/>
      <c r="F5157" s="270"/>
      <c r="G5157" s="259"/>
      <c r="H5157" s="259"/>
      <c r="I5157" s="259"/>
      <c r="J5157" s="259"/>
    </row>
    <row r="5158" spans="1:10">
      <c r="A5158" s="259"/>
      <c r="B5158" s="259"/>
      <c r="C5158" s="259"/>
      <c r="D5158" s="259"/>
      <c r="E5158" s="259"/>
      <c r="F5158" s="270"/>
      <c r="G5158" s="259"/>
      <c r="H5158" s="259"/>
      <c r="I5158" s="259"/>
      <c r="J5158" s="259"/>
    </row>
    <row r="5159" spans="1:10">
      <c r="A5159" s="259"/>
      <c r="B5159" s="259"/>
      <c r="C5159" s="259"/>
      <c r="D5159" s="259"/>
      <c r="E5159" s="259"/>
      <c r="F5159" s="270"/>
      <c r="G5159" s="259"/>
      <c r="H5159" s="259"/>
      <c r="I5159" s="259"/>
      <c r="J5159" s="259"/>
    </row>
    <row r="5160" spans="1:10">
      <c r="A5160" s="259"/>
      <c r="B5160" s="259"/>
      <c r="C5160" s="259"/>
      <c r="D5160" s="259"/>
      <c r="E5160" s="259"/>
      <c r="F5160" s="270"/>
      <c r="G5160" s="259"/>
      <c r="H5160" s="259"/>
      <c r="I5160" s="259"/>
      <c r="J5160" s="259"/>
    </row>
    <row r="5161" spans="1:10">
      <c r="A5161" s="259"/>
      <c r="B5161" s="259"/>
      <c r="C5161" s="259"/>
      <c r="D5161" s="259"/>
      <c r="E5161" s="259"/>
      <c r="F5161" s="270"/>
      <c r="G5161" s="259"/>
      <c r="H5161" s="259"/>
      <c r="I5161" s="259"/>
      <c r="J5161" s="259"/>
    </row>
    <row r="5162" spans="1:10">
      <c r="A5162" s="259"/>
      <c r="B5162" s="259"/>
      <c r="C5162" s="259"/>
      <c r="D5162" s="259"/>
      <c r="E5162" s="259"/>
      <c r="F5162" s="270"/>
      <c r="G5162" s="259"/>
      <c r="H5162" s="259"/>
      <c r="I5162" s="259"/>
      <c r="J5162" s="259"/>
    </row>
    <row r="5163" spans="1:10">
      <c r="A5163" s="259"/>
      <c r="B5163" s="259"/>
      <c r="C5163" s="259"/>
      <c r="D5163" s="259"/>
      <c r="E5163" s="259"/>
      <c r="F5163" s="270"/>
      <c r="G5163" s="259"/>
      <c r="H5163" s="259"/>
      <c r="I5163" s="259"/>
      <c r="J5163" s="259"/>
    </row>
    <row r="5164" spans="1:10">
      <c r="A5164" s="259"/>
      <c r="B5164" s="259"/>
      <c r="C5164" s="259"/>
      <c r="D5164" s="259"/>
      <c r="E5164" s="259"/>
      <c r="F5164" s="270"/>
      <c r="G5164" s="259"/>
      <c r="H5164" s="259"/>
      <c r="I5164" s="259"/>
      <c r="J5164" s="259"/>
    </row>
    <row r="5165" spans="1:10">
      <c r="A5165" s="259"/>
      <c r="B5165" s="259"/>
      <c r="C5165" s="259"/>
      <c r="D5165" s="259"/>
      <c r="E5165" s="259"/>
      <c r="F5165" s="270"/>
      <c r="G5165" s="259"/>
      <c r="H5165" s="259"/>
      <c r="I5165" s="259"/>
      <c r="J5165" s="259"/>
    </row>
    <row r="5166" spans="1:10">
      <c r="A5166" s="259"/>
      <c r="B5166" s="259"/>
      <c r="C5166" s="259"/>
      <c r="D5166" s="259"/>
      <c r="E5166" s="259"/>
      <c r="F5166" s="270"/>
      <c r="G5166" s="259"/>
      <c r="H5166" s="259"/>
      <c r="I5166" s="259"/>
      <c r="J5166" s="259"/>
    </row>
    <row r="5167" spans="1:10">
      <c r="A5167" s="259"/>
      <c r="B5167" s="259"/>
      <c r="C5167" s="259"/>
      <c r="D5167" s="259"/>
      <c r="E5167" s="259"/>
      <c r="F5167" s="270"/>
      <c r="G5167" s="259"/>
      <c r="H5167" s="259"/>
      <c r="I5167" s="259"/>
      <c r="J5167" s="259"/>
    </row>
    <row r="5168" spans="1:10">
      <c r="A5168" s="259"/>
      <c r="B5168" s="259"/>
      <c r="C5168" s="259"/>
      <c r="D5168" s="259"/>
      <c r="E5168" s="259"/>
      <c r="F5168" s="270"/>
      <c r="G5168" s="259"/>
      <c r="H5168" s="259"/>
      <c r="I5168" s="259"/>
      <c r="J5168" s="259"/>
    </row>
    <row r="5169" spans="1:10">
      <c r="A5169" s="259"/>
      <c r="B5169" s="259"/>
      <c r="C5169" s="259"/>
      <c r="D5169" s="259"/>
      <c r="E5169" s="259"/>
      <c r="F5169" s="270"/>
      <c r="G5169" s="259"/>
      <c r="H5169" s="259"/>
      <c r="I5169" s="259"/>
      <c r="J5169" s="259"/>
    </row>
    <row r="5170" spans="1:10">
      <c r="A5170" s="259"/>
      <c r="B5170" s="259"/>
      <c r="C5170" s="259"/>
      <c r="D5170" s="259"/>
      <c r="E5170" s="259"/>
      <c r="F5170" s="270"/>
      <c r="G5170" s="259"/>
      <c r="H5170" s="259"/>
      <c r="I5170" s="259"/>
      <c r="J5170" s="259"/>
    </row>
    <row r="5171" spans="1:10">
      <c r="A5171" s="259"/>
      <c r="B5171" s="259"/>
      <c r="C5171" s="259"/>
      <c r="D5171" s="259"/>
      <c r="E5171" s="259"/>
      <c r="F5171" s="270"/>
      <c r="G5171" s="259"/>
      <c r="H5171" s="259"/>
      <c r="I5171" s="259"/>
      <c r="J5171" s="259"/>
    </row>
    <row r="5172" spans="1:10">
      <c r="A5172" s="259"/>
      <c r="B5172" s="259"/>
      <c r="C5172" s="259"/>
      <c r="D5172" s="259"/>
      <c r="E5172" s="259"/>
      <c r="F5172" s="270"/>
      <c r="G5172" s="259"/>
      <c r="H5172" s="259"/>
      <c r="I5172" s="259"/>
      <c r="J5172" s="259"/>
    </row>
    <row r="5173" spans="1:10">
      <c r="A5173" s="259"/>
      <c r="B5173" s="259"/>
      <c r="C5173" s="259"/>
      <c r="D5173" s="259"/>
      <c r="E5173" s="259"/>
      <c r="F5173" s="270"/>
      <c r="G5173" s="259"/>
      <c r="H5173" s="259"/>
      <c r="I5173" s="259"/>
      <c r="J5173" s="259"/>
    </row>
    <row r="5174" spans="1:10">
      <c r="A5174" s="259"/>
      <c r="B5174" s="259"/>
      <c r="C5174" s="259"/>
      <c r="D5174" s="259"/>
      <c r="E5174" s="259"/>
      <c r="F5174" s="270"/>
      <c r="G5174" s="259"/>
      <c r="H5174" s="259"/>
      <c r="I5174" s="259"/>
      <c r="J5174" s="259"/>
    </row>
    <row r="5175" spans="1:10">
      <c r="A5175" s="259"/>
      <c r="B5175" s="259"/>
      <c r="C5175" s="259"/>
      <c r="D5175" s="259"/>
      <c r="E5175" s="259"/>
      <c r="F5175" s="270"/>
      <c r="G5175" s="259"/>
      <c r="H5175" s="259"/>
      <c r="I5175" s="259"/>
      <c r="J5175" s="259"/>
    </row>
    <row r="5176" spans="1:10">
      <c r="A5176" s="259"/>
      <c r="B5176" s="259"/>
      <c r="C5176" s="259"/>
      <c r="D5176" s="259"/>
      <c r="E5176" s="259"/>
      <c r="F5176" s="270"/>
      <c r="G5176" s="259"/>
      <c r="H5176" s="259"/>
      <c r="I5176" s="259"/>
      <c r="J5176" s="259"/>
    </row>
    <row r="5177" spans="1:10">
      <c r="A5177" s="259"/>
      <c r="B5177" s="259"/>
      <c r="C5177" s="259"/>
      <c r="D5177" s="259"/>
      <c r="E5177" s="259"/>
      <c r="F5177" s="270"/>
      <c r="G5177" s="259"/>
      <c r="H5177" s="259"/>
      <c r="I5177" s="259"/>
      <c r="J5177" s="259"/>
    </row>
    <row r="5178" spans="1:10">
      <c r="A5178" s="259"/>
      <c r="B5178" s="259"/>
      <c r="C5178" s="259"/>
      <c r="D5178" s="259"/>
      <c r="E5178" s="259"/>
      <c r="F5178" s="270"/>
      <c r="G5178" s="259"/>
      <c r="H5178" s="259"/>
      <c r="I5178" s="259"/>
      <c r="J5178" s="259"/>
    </row>
    <row r="5179" spans="1:10">
      <c r="A5179" s="259"/>
      <c r="B5179" s="259"/>
      <c r="C5179" s="259"/>
      <c r="D5179" s="259"/>
      <c r="E5179" s="259"/>
      <c r="F5179" s="270"/>
      <c r="G5179" s="259"/>
      <c r="H5179" s="259"/>
      <c r="I5179" s="259"/>
      <c r="J5179" s="259"/>
    </row>
    <row r="5180" spans="1:10">
      <c r="A5180" s="259"/>
      <c r="B5180" s="259"/>
      <c r="C5180" s="259"/>
      <c r="D5180" s="259"/>
      <c r="E5180" s="259"/>
      <c r="F5180" s="270"/>
      <c r="G5180" s="259"/>
      <c r="H5180" s="259"/>
      <c r="I5180" s="259"/>
      <c r="J5180" s="259"/>
    </row>
    <row r="5181" spans="1:10">
      <c r="A5181" s="259"/>
      <c r="B5181" s="259"/>
      <c r="C5181" s="259"/>
      <c r="D5181" s="259"/>
      <c r="E5181" s="259"/>
      <c r="F5181" s="270"/>
      <c r="G5181" s="259"/>
      <c r="H5181" s="259"/>
      <c r="I5181" s="259"/>
      <c r="J5181" s="259"/>
    </row>
    <row r="5182" spans="1:10">
      <c r="A5182" s="259"/>
      <c r="B5182" s="259"/>
      <c r="C5182" s="259"/>
      <c r="D5182" s="259"/>
      <c r="E5182" s="259"/>
      <c r="F5182" s="270"/>
      <c r="G5182" s="259"/>
      <c r="H5182" s="259"/>
      <c r="I5182" s="259"/>
      <c r="J5182" s="259"/>
    </row>
    <row r="5183" spans="1:10">
      <c r="A5183" s="259"/>
      <c r="B5183" s="259"/>
      <c r="C5183" s="259"/>
      <c r="D5183" s="259"/>
      <c r="E5183" s="259"/>
      <c r="F5183" s="270"/>
      <c r="G5183" s="259"/>
      <c r="H5183" s="259"/>
      <c r="I5183" s="259"/>
      <c r="J5183" s="259"/>
    </row>
    <row r="5184" spans="1:10">
      <c r="A5184" s="259"/>
      <c r="B5184" s="259"/>
      <c r="C5184" s="259"/>
      <c r="D5184" s="259"/>
      <c r="E5184" s="259"/>
      <c r="F5184" s="270"/>
      <c r="G5184" s="259"/>
      <c r="H5184" s="259"/>
      <c r="I5184" s="259"/>
      <c r="J5184" s="259"/>
    </row>
    <row r="5185" spans="1:10">
      <c r="A5185" s="259"/>
      <c r="B5185" s="259"/>
      <c r="C5185" s="259"/>
      <c r="D5185" s="259"/>
      <c r="E5185" s="259"/>
      <c r="F5185" s="270"/>
      <c r="G5185" s="259"/>
      <c r="H5185" s="259"/>
      <c r="I5185" s="259"/>
      <c r="J5185" s="259"/>
    </row>
    <row r="5186" spans="1:10">
      <c r="A5186" s="259"/>
      <c r="B5186" s="259"/>
      <c r="C5186" s="259"/>
      <c r="D5186" s="259"/>
      <c r="E5186" s="259"/>
      <c r="F5186" s="270"/>
      <c r="G5186" s="259"/>
      <c r="H5186" s="259"/>
      <c r="I5186" s="259"/>
      <c r="J5186" s="259"/>
    </row>
    <row r="5187" spans="1:10">
      <c r="A5187" s="259"/>
      <c r="B5187" s="259"/>
      <c r="C5187" s="259"/>
      <c r="D5187" s="259"/>
      <c r="E5187" s="259"/>
      <c r="F5187" s="270"/>
      <c r="G5187" s="259"/>
      <c r="H5187" s="259"/>
      <c r="I5187" s="259"/>
      <c r="J5187" s="259"/>
    </row>
    <row r="5188" spans="1:10">
      <c r="A5188" s="259"/>
      <c r="B5188" s="259"/>
      <c r="C5188" s="259"/>
      <c r="D5188" s="259"/>
      <c r="E5188" s="259"/>
      <c r="F5188" s="270"/>
      <c r="G5188" s="259"/>
      <c r="H5188" s="259"/>
      <c r="I5188" s="259"/>
      <c r="J5188" s="259"/>
    </row>
    <row r="5189" spans="1:10">
      <c r="A5189" s="259"/>
      <c r="B5189" s="259"/>
      <c r="C5189" s="259"/>
      <c r="D5189" s="259"/>
      <c r="E5189" s="259"/>
      <c r="F5189" s="270"/>
      <c r="G5189" s="259"/>
      <c r="H5189" s="259"/>
      <c r="I5189" s="259"/>
      <c r="J5189" s="259"/>
    </row>
    <row r="5190" spans="1:10">
      <c r="A5190" s="259"/>
      <c r="B5190" s="259"/>
      <c r="C5190" s="259"/>
      <c r="D5190" s="259"/>
      <c r="E5190" s="259"/>
      <c r="F5190" s="270"/>
      <c r="G5190" s="259"/>
      <c r="H5190" s="259"/>
      <c r="I5190" s="259"/>
      <c r="J5190" s="259"/>
    </row>
    <row r="5191" spans="1:10">
      <c r="A5191" s="259"/>
      <c r="B5191" s="259"/>
      <c r="C5191" s="259"/>
      <c r="D5191" s="259"/>
      <c r="E5191" s="259"/>
      <c r="F5191" s="270"/>
      <c r="G5191" s="259"/>
      <c r="H5191" s="259"/>
      <c r="I5191" s="259"/>
      <c r="J5191" s="259"/>
    </row>
    <row r="5192" spans="1:10">
      <c r="A5192" s="259"/>
      <c r="B5192" s="259"/>
      <c r="C5192" s="259"/>
      <c r="D5192" s="259"/>
      <c r="E5192" s="259"/>
      <c r="F5192" s="270"/>
      <c r="G5192" s="259"/>
      <c r="H5192" s="259"/>
      <c r="I5192" s="259"/>
      <c r="J5192" s="259"/>
    </row>
    <row r="5193" spans="1:10">
      <c r="A5193" s="259"/>
      <c r="B5193" s="259"/>
      <c r="C5193" s="259"/>
      <c r="D5193" s="259"/>
      <c r="E5193" s="259"/>
      <c r="F5193" s="270"/>
      <c r="G5193" s="259"/>
      <c r="H5193" s="259"/>
      <c r="I5193" s="259"/>
      <c r="J5193" s="259"/>
    </row>
    <row r="5194" spans="1:10">
      <c r="A5194" s="259"/>
      <c r="B5194" s="259"/>
      <c r="C5194" s="259"/>
      <c r="D5194" s="259"/>
      <c r="E5194" s="259"/>
      <c r="F5194" s="270"/>
      <c r="G5194" s="259"/>
      <c r="H5194" s="259"/>
      <c r="I5194" s="259"/>
      <c r="J5194" s="259"/>
    </row>
    <row r="5195" spans="1:10">
      <c r="A5195" s="259"/>
      <c r="B5195" s="259"/>
      <c r="C5195" s="259"/>
      <c r="D5195" s="259"/>
      <c r="E5195" s="259"/>
      <c r="F5195" s="270"/>
      <c r="G5195" s="259"/>
      <c r="H5195" s="259"/>
      <c r="I5195" s="259"/>
      <c r="J5195" s="259"/>
    </row>
    <row r="5196" spans="1:10">
      <c r="A5196" s="259"/>
      <c r="B5196" s="259"/>
      <c r="C5196" s="259"/>
      <c r="D5196" s="259"/>
      <c r="E5196" s="259"/>
      <c r="F5196" s="270"/>
      <c r="G5196" s="259"/>
      <c r="H5196" s="259"/>
      <c r="I5196" s="259"/>
      <c r="J5196" s="259"/>
    </row>
    <row r="5197" spans="1:10">
      <c r="A5197" s="259"/>
      <c r="B5197" s="259"/>
      <c r="C5197" s="259"/>
      <c r="D5197" s="259"/>
      <c r="E5197" s="259"/>
      <c r="F5197" s="270"/>
      <c r="G5197" s="259"/>
      <c r="H5197" s="259"/>
      <c r="I5197" s="259"/>
      <c r="J5197" s="259"/>
    </row>
    <row r="5198" spans="1:10">
      <c r="A5198" s="259"/>
      <c r="B5198" s="259"/>
      <c r="C5198" s="259"/>
      <c r="D5198" s="259"/>
      <c r="E5198" s="259"/>
      <c r="F5198" s="270"/>
      <c r="G5198" s="259"/>
      <c r="H5198" s="259"/>
      <c r="I5198" s="259"/>
      <c r="J5198" s="259"/>
    </row>
    <row r="5199" spans="1:10">
      <c r="A5199" s="259"/>
      <c r="B5199" s="259"/>
      <c r="C5199" s="259"/>
      <c r="D5199" s="259"/>
      <c r="E5199" s="259"/>
      <c r="F5199" s="270"/>
      <c r="G5199" s="259"/>
      <c r="H5199" s="259"/>
      <c r="I5199" s="259"/>
      <c r="J5199" s="259"/>
    </row>
    <row r="5200" spans="1:10">
      <c r="A5200" s="259"/>
      <c r="B5200" s="259"/>
      <c r="C5200" s="259"/>
      <c r="D5200" s="259"/>
      <c r="E5200" s="259"/>
      <c r="F5200" s="270"/>
      <c r="G5200" s="259"/>
      <c r="H5200" s="259"/>
      <c r="I5200" s="259"/>
      <c r="J5200" s="259"/>
    </row>
    <row r="5201" spans="1:10">
      <c r="A5201" s="259"/>
      <c r="B5201" s="259"/>
      <c r="C5201" s="259"/>
      <c r="D5201" s="259"/>
      <c r="E5201" s="259"/>
      <c r="F5201" s="270"/>
      <c r="G5201" s="259"/>
      <c r="H5201" s="259"/>
      <c r="I5201" s="259"/>
      <c r="J5201" s="259"/>
    </row>
    <row r="5202" spans="1:10">
      <c r="A5202" s="259"/>
      <c r="B5202" s="259"/>
      <c r="C5202" s="259"/>
      <c r="D5202" s="259"/>
      <c r="E5202" s="259"/>
      <c r="F5202" s="270"/>
      <c r="G5202" s="259"/>
      <c r="H5202" s="259"/>
      <c r="I5202" s="259"/>
      <c r="J5202" s="259"/>
    </row>
    <row r="5203" spans="1:10">
      <c r="A5203" s="259"/>
      <c r="B5203" s="259"/>
      <c r="C5203" s="259"/>
      <c r="D5203" s="259"/>
      <c r="E5203" s="259"/>
      <c r="F5203" s="270"/>
      <c r="G5203" s="259"/>
      <c r="H5203" s="259"/>
      <c r="I5203" s="259"/>
      <c r="J5203" s="259"/>
    </row>
    <row r="5204" spans="1:10">
      <c r="A5204" s="259"/>
      <c r="B5204" s="259"/>
      <c r="C5204" s="259"/>
      <c r="D5204" s="259"/>
      <c r="E5204" s="259"/>
      <c r="F5204" s="270"/>
      <c r="G5204" s="259"/>
      <c r="H5204" s="259"/>
      <c r="I5204" s="259"/>
      <c r="J5204" s="259"/>
    </row>
    <row r="5205" spans="1:10">
      <c r="A5205" s="259"/>
      <c r="B5205" s="259"/>
      <c r="C5205" s="259"/>
      <c r="D5205" s="259"/>
      <c r="E5205" s="259"/>
      <c r="F5205" s="270"/>
      <c r="G5205" s="259"/>
      <c r="H5205" s="259"/>
      <c r="I5205" s="259"/>
      <c r="J5205" s="259"/>
    </row>
    <row r="5206" spans="1:10">
      <c r="A5206" s="259"/>
      <c r="B5206" s="259"/>
      <c r="C5206" s="259"/>
      <c r="D5206" s="259"/>
      <c r="E5206" s="259"/>
      <c r="F5206" s="270"/>
      <c r="G5206" s="259"/>
      <c r="H5206" s="259"/>
      <c r="I5206" s="259"/>
      <c r="J5206" s="259"/>
    </row>
    <row r="5207" spans="1:10">
      <c r="A5207" s="259"/>
      <c r="B5207" s="259"/>
      <c r="C5207" s="259"/>
      <c r="D5207" s="259"/>
      <c r="E5207" s="259"/>
      <c r="F5207" s="270"/>
      <c r="G5207" s="259"/>
      <c r="H5207" s="259"/>
      <c r="I5207" s="259"/>
      <c r="J5207" s="259"/>
    </row>
    <row r="5208" spans="1:10">
      <c r="A5208" s="259"/>
      <c r="B5208" s="259"/>
      <c r="C5208" s="259"/>
      <c r="D5208" s="259"/>
      <c r="E5208" s="259"/>
      <c r="F5208" s="270"/>
      <c r="G5208" s="259"/>
      <c r="H5208" s="259"/>
      <c r="I5208" s="259"/>
      <c r="J5208" s="259"/>
    </row>
    <row r="5209" spans="1:10">
      <c r="A5209" s="259"/>
      <c r="B5209" s="259"/>
      <c r="C5209" s="259"/>
      <c r="D5209" s="259"/>
      <c r="E5209" s="259"/>
      <c r="F5209" s="270"/>
      <c r="G5209" s="259"/>
      <c r="H5209" s="259"/>
      <c r="I5209" s="259"/>
      <c r="J5209" s="259"/>
    </row>
    <row r="5210" spans="1:10">
      <c r="A5210" s="259"/>
      <c r="B5210" s="259"/>
      <c r="C5210" s="259"/>
      <c r="D5210" s="259"/>
      <c r="E5210" s="259"/>
      <c r="F5210" s="270"/>
      <c r="G5210" s="259"/>
      <c r="H5210" s="259"/>
      <c r="I5210" s="259"/>
      <c r="J5210" s="259"/>
    </row>
    <row r="5211" spans="1:10">
      <c r="A5211" s="259"/>
      <c r="B5211" s="259"/>
      <c r="C5211" s="259"/>
      <c r="D5211" s="259"/>
      <c r="E5211" s="259"/>
      <c r="F5211" s="270"/>
      <c r="G5211" s="259"/>
      <c r="H5211" s="259"/>
      <c r="I5211" s="259"/>
      <c r="J5211" s="259"/>
    </row>
    <row r="5212" spans="1:10">
      <c r="A5212" s="259"/>
      <c r="B5212" s="259"/>
      <c r="C5212" s="259"/>
      <c r="D5212" s="259"/>
      <c r="E5212" s="259"/>
      <c r="F5212" s="270"/>
      <c r="G5212" s="259"/>
      <c r="H5212" s="259"/>
      <c r="I5212" s="259"/>
      <c r="J5212" s="259"/>
    </row>
    <row r="5213" spans="1:10">
      <c r="A5213" s="259"/>
      <c r="B5213" s="259"/>
      <c r="C5213" s="259"/>
      <c r="D5213" s="259"/>
      <c r="E5213" s="259"/>
      <c r="F5213" s="270"/>
      <c r="G5213" s="259"/>
      <c r="H5213" s="259"/>
      <c r="I5213" s="259"/>
      <c r="J5213" s="259"/>
    </row>
    <row r="5214" spans="1:10">
      <c r="A5214" s="259"/>
      <c r="B5214" s="259"/>
      <c r="C5214" s="259"/>
      <c r="D5214" s="259"/>
      <c r="E5214" s="259"/>
      <c r="F5214" s="270"/>
      <c r="G5214" s="259"/>
      <c r="H5214" s="259"/>
      <c r="I5214" s="259"/>
      <c r="J5214" s="259"/>
    </row>
    <row r="5215" spans="1:10">
      <c r="A5215" s="259"/>
      <c r="B5215" s="259"/>
      <c r="C5215" s="259"/>
      <c r="D5215" s="259"/>
      <c r="E5215" s="259"/>
      <c r="F5215" s="270"/>
      <c r="G5215" s="259"/>
      <c r="H5215" s="259"/>
      <c r="I5215" s="259"/>
      <c r="J5215" s="259"/>
    </row>
    <row r="5216" spans="1:10">
      <c r="A5216" s="259"/>
      <c r="B5216" s="259"/>
      <c r="C5216" s="259"/>
      <c r="D5216" s="259"/>
      <c r="E5216" s="259"/>
      <c r="F5216" s="270"/>
      <c r="G5216" s="259"/>
      <c r="H5216" s="259"/>
      <c r="I5216" s="259"/>
      <c r="J5216" s="259"/>
    </row>
    <row r="5217" spans="1:10">
      <c r="A5217" s="259"/>
      <c r="B5217" s="259"/>
      <c r="C5217" s="259"/>
      <c r="D5217" s="259"/>
      <c r="E5217" s="259"/>
      <c r="F5217" s="270"/>
      <c r="G5217" s="259"/>
      <c r="H5217" s="259"/>
      <c r="I5217" s="259"/>
      <c r="J5217" s="259"/>
    </row>
    <row r="5218" spans="1:10">
      <c r="A5218" s="259"/>
      <c r="B5218" s="259"/>
      <c r="C5218" s="259"/>
      <c r="D5218" s="259"/>
      <c r="E5218" s="259"/>
      <c r="F5218" s="270"/>
      <c r="G5218" s="259"/>
      <c r="H5218" s="259"/>
      <c r="I5218" s="259"/>
      <c r="J5218" s="259"/>
    </row>
    <row r="5219" spans="1:10">
      <c r="A5219" s="259"/>
      <c r="B5219" s="259"/>
      <c r="C5219" s="259"/>
      <c r="D5219" s="259"/>
      <c r="E5219" s="259"/>
      <c r="F5219" s="270"/>
      <c r="G5219" s="259"/>
      <c r="H5219" s="259"/>
      <c r="I5219" s="259"/>
      <c r="J5219" s="259"/>
    </row>
    <row r="5220" spans="1:10">
      <c r="A5220" s="259"/>
      <c r="B5220" s="259"/>
      <c r="C5220" s="259"/>
      <c r="D5220" s="259"/>
      <c r="E5220" s="259"/>
      <c r="F5220" s="270"/>
      <c r="G5220" s="259"/>
      <c r="H5220" s="259"/>
      <c r="I5220" s="259"/>
      <c r="J5220" s="259"/>
    </row>
    <row r="5221" spans="1:10">
      <c r="A5221" s="259"/>
      <c r="B5221" s="259"/>
      <c r="C5221" s="259"/>
      <c r="D5221" s="259"/>
      <c r="E5221" s="259"/>
      <c r="F5221" s="270"/>
      <c r="G5221" s="259"/>
      <c r="H5221" s="259"/>
      <c r="I5221" s="259"/>
      <c r="J5221" s="259"/>
    </row>
    <row r="5222" spans="1:10">
      <c r="A5222" s="259"/>
      <c r="B5222" s="259"/>
      <c r="C5222" s="259"/>
      <c r="D5222" s="259"/>
      <c r="E5222" s="259"/>
      <c r="F5222" s="270"/>
      <c r="G5222" s="259"/>
      <c r="H5222" s="259"/>
      <c r="I5222" s="259"/>
      <c r="J5222" s="259"/>
    </row>
    <row r="5223" spans="1:10">
      <c r="A5223" s="259"/>
      <c r="B5223" s="259"/>
      <c r="C5223" s="259"/>
      <c r="D5223" s="259"/>
      <c r="E5223" s="259"/>
      <c r="F5223" s="270"/>
      <c r="G5223" s="259"/>
      <c r="H5223" s="259"/>
      <c r="I5223" s="259"/>
      <c r="J5223" s="259"/>
    </row>
    <row r="5224" spans="1:10">
      <c r="A5224" s="259"/>
      <c r="B5224" s="259"/>
      <c r="C5224" s="259"/>
      <c r="D5224" s="259"/>
      <c r="E5224" s="259"/>
      <c r="F5224" s="270"/>
      <c r="G5224" s="259"/>
      <c r="H5224" s="259"/>
      <c r="I5224" s="259"/>
      <c r="J5224" s="259"/>
    </row>
    <row r="5225" spans="1:10">
      <c r="A5225" s="259"/>
      <c r="B5225" s="259"/>
      <c r="C5225" s="259"/>
      <c r="D5225" s="259"/>
      <c r="E5225" s="259"/>
      <c r="F5225" s="270"/>
      <c r="G5225" s="259"/>
      <c r="H5225" s="259"/>
      <c r="I5225" s="259"/>
      <c r="J5225" s="259"/>
    </row>
    <row r="5226" spans="1:10">
      <c r="A5226" s="259"/>
      <c r="B5226" s="259"/>
      <c r="C5226" s="259"/>
      <c r="D5226" s="259"/>
      <c r="E5226" s="259"/>
      <c r="F5226" s="270"/>
      <c r="G5226" s="259"/>
      <c r="H5226" s="259"/>
      <c r="I5226" s="259"/>
      <c r="J5226" s="259"/>
    </row>
    <row r="5227" spans="1:10">
      <c r="A5227" s="259"/>
      <c r="B5227" s="259"/>
      <c r="C5227" s="259"/>
      <c r="D5227" s="259"/>
      <c r="E5227" s="259"/>
      <c r="F5227" s="270"/>
      <c r="G5227" s="259"/>
      <c r="H5227" s="259"/>
      <c r="I5227" s="259"/>
      <c r="J5227" s="259"/>
    </row>
    <row r="5228" spans="1:10">
      <c r="A5228" s="259"/>
      <c r="B5228" s="259"/>
      <c r="C5228" s="259"/>
      <c r="D5228" s="259"/>
      <c r="E5228" s="259"/>
      <c r="F5228" s="270"/>
      <c r="G5228" s="259"/>
      <c r="H5228" s="259"/>
      <c r="I5228" s="259"/>
      <c r="J5228" s="259"/>
    </row>
    <row r="5229" spans="1:10">
      <c r="A5229" s="259"/>
      <c r="B5229" s="259"/>
      <c r="C5229" s="259"/>
      <c r="D5229" s="259"/>
      <c r="E5229" s="259"/>
      <c r="F5229" s="270"/>
      <c r="G5229" s="259"/>
      <c r="H5229" s="259"/>
      <c r="I5229" s="259"/>
      <c r="J5229" s="259"/>
    </row>
    <row r="5230" spans="1:10">
      <c r="A5230" s="259"/>
      <c r="B5230" s="259"/>
      <c r="C5230" s="259"/>
      <c r="D5230" s="259"/>
      <c r="E5230" s="259"/>
      <c r="F5230" s="270"/>
      <c r="G5230" s="259"/>
      <c r="H5230" s="259"/>
      <c r="I5230" s="259"/>
      <c r="J5230" s="259"/>
    </row>
    <row r="5231" spans="1:10">
      <c r="A5231" s="259"/>
      <c r="B5231" s="259"/>
      <c r="C5231" s="259"/>
      <c r="D5231" s="259"/>
      <c r="E5231" s="259"/>
      <c r="F5231" s="270"/>
      <c r="G5231" s="259"/>
      <c r="H5231" s="259"/>
      <c r="I5231" s="259"/>
      <c r="J5231" s="259"/>
    </row>
    <row r="5232" spans="1:10">
      <c r="A5232" s="259"/>
      <c r="B5232" s="259"/>
      <c r="C5232" s="259"/>
      <c r="D5232" s="259"/>
      <c r="E5232" s="259"/>
      <c r="F5232" s="270"/>
      <c r="G5232" s="259"/>
      <c r="H5232" s="259"/>
      <c r="I5232" s="259"/>
      <c r="J5232" s="259"/>
    </row>
    <row r="5233" spans="1:10">
      <c r="A5233" s="259"/>
      <c r="B5233" s="259"/>
      <c r="C5233" s="259"/>
      <c r="D5233" s="259"/>
      <c r="E5233" s="259"/>
      <c r="F5233" s="270"/>
      <c r="G5233" s="259"/>
      <c r="H5233" s="259"/>
      <c r="I5233" s="259"/>
      <c r="J5233" s="259"/>
    </row>
    <row r="5234" spans="1:10">
      <c r="A5234" s="259"/>
      <c r="B5234" s="259"/>
      <c r="C5234" s="259"/>
      <c r="D5234" s="259"/>
      <c r="E5234" s="259"/>
      <c r="F5234" s="270"/>
      <c r="G5234" s="259"/>
      <c r="H5234" s="259"/>
      <c r="I5234" s="259"/>
      <c r="J5234" s="259"/>
    </row>
    <row r="5235" spans="1:10">
      <c r="A5235" s="259"/>
      <c r="B5235" s="259"/>
      <c r="C5235" s="259"/>
      <c r="D5235" s="259"/>
      <c r="E5235" s="259"/>
      <c r="F5235" s="270"/>
      <c r="G5235" s="259"/>
      <c r="H5235" s="259"/>
      <c r="I5235" s="259"/>
      <c r="J5235" s="259"/>
    </row>
    <row r="5236" spans="1:10">
      <c r="A5236" s="259"/>
      <c r="B5236" s="259"/>
      <c r="C5236" s="259"/>
      <c r="D5236" s="259"/>
      <c r="E5236" s="259"/>
      <c r="F5236" s="270"/>
      <c r="G5236" s="259"/>
      <c r="H5236" s="259"/>
      <c r="I5236" s="259"/>
      <c r="J5236" s="259"/>
    </row>
    <row r="5237" spans="1:10">
      <c r="A5237" s="259"/>
      <c r="B5237" s="259"/>
      <c r="C5237" s="259"/>
      <c r="D5237" s="259"/>
      <c r="E5237" s="259"/>
      <c r="F5237" s="270"/>
      <c r="G5237" s="259"/>
      <c r="H5237" s="259"/>
      <c r="I5237" s="259"/>
      <c r="J5237" s="259"/>
    </row>
    <row r="5238" spans="1:10">
      <c r="A5238" s="259"/>
      <c r="B5238" s="259"/>
      <c r="C5238" s="259"/>
      <c r="D5238" s="259"/>
      <c r="E5238" s="259"/>
      <c r="F5238" s="270"/>
      <c r="G5238" s="259"/>
      <c r="H5238" s="259"/>
      <c r="I5238" s="259"/>
      <c r="J5238" s="259"/>
    </row>
    <row r="5239" spans="1:10">
      <c r="A5239" s="259"/>
      <c r="B5239" s="259"/>
      <c r="C5239" s="259"/>
      <c r="D5239" s="259"/>
      <c r="E5239" s="259"/>
      <c r="F5239" s="270"/>
      <c r="G5239" s="259"/>
      <c r="H5239" s="259"/>
      <c r="I5239" s="259"/>
      <c r="J5239" s="259"/>
    </row>
    <row r="5240" spans="1:10">
      <c r="A5240" s="259"/>
      <c r="B5240" s="259"/>
      <c r="C5240" s="259"/>
      <c r="D5240" s="259"/>
      <c r="E5240" s="259"/>
      <c r="F5240" s="270"/>
      <c r="G5240" s="259"/>
      <c r="H5240" s="259"/>
      <c r="I5240" s="259"/>
      <c r="J5240" s="259"/>
    </row>
    <row r="5241" spans="1:10">
      <c r="A5241" s="259"/>
      <c r="B5241" s="259"/>
      <c r="C5241" s="259"/>
      <c r="D5241" s="259"/>
      <c r="E5241" s="259"/>
      <c r="F5241" s="270"/>
      <c r="G5241" s="259"/>
      <c r="H5241" s="259"/>
      <c r="I5241" s="259"/>
      <c r="J5241" s="259"/>
    </row>
    <row r="5242" spans="1:10">
      <c r="A5242" s="259"/>
      <c r="B5242" s="259"/>
      <c r="C5242" s="259"/>
      <c r="D5242" s="259"/>
      <c r="E5242" s="259"/>
      <c r="F5242" s="270"/>
      <c r="G5242" s="259"/>
      <c r="H5242" s="259"/>
      <c r="I5242" s="259"/>
      <c r="J5242" s="259"/>
    </row>
    <row r="5243" spans="1:10">
      <c r="A5243" s="259"/>
      <c r="B5243" s="259"/>
      <c r="C5243" s="259"/>
      <c r="D5243" s="259"/>
      <c r="E5243" s="259"/>
      <c r="F5243" s="270"/>
      <c r="G5243" s="259"/>
      <c r="H5243" s="259"/>
      <c r="I5243" s="259"/>
      <c r="J5243" s="259"/>
    </row>
    <row r="5244" spans="1:10">
      <c r="A5244" s="259"/>
      <c r="B5244" s="259"/>
      <c r="C5244" s="259"/>
      <c r="D5244" s="259"/>
      <c r="E5244" s="259"/>
      <c r="F5244" s="270"/>
      <c r="G5244" s="259"/>
      <c r="H5244" s="259"/>
      <c r="I5244" s="259"/>
      <c r="J5244" s="259"/>
    </row>
    <row r="5245" spans="1:10">
      <c r="A5245" s="259"/>
      <c r="B5245" s="259"/>
      <c r="C5245" s="259"/>
      <c r="D5245" s="259"/>
      <c r="E5245" s="259"/>
      <c r="F5245" s="270"/>
      <c r="G5245" s="259"/>
      <c r="H5245" s="259"/>
      <c r="I5245" s="259"/>
      <c r="J5245" s="259"/>
    </row>
    <row r="5246" spans="1:10">
      <c r="A5246" s="259"/>
      <c r="B5246" s="259"/>
      <c r="C5246" s="259"/>
      <c r="D5246" s="259"/>
      <c r="E5246" s="259"/>
      <c r="F5246" s="270"/>
      <c r="G5246" s="259"/>
      <c r="H5246" s="259"/>
      <c r="I5246" s="259"/>
      <c r="J5246" s="259"/>
    </row>
    <row r="5247" spans="1:10">
      <c r="A5247" s="259"/>
      <c r="B5247" s="259"/>
      <c r="C5247" s="259"/>
      <c r="D5247" s="259"/>
      <c r="E5247" s="259"/>
      <c r="F5247" s="270"/>
      <c r="G5247" s="259"/>
      <c r="H5247" s="259"/>
      <c r="I5247" s="259"/>
      <c r="J5247" s="259"/>
    </row>
    <row r="5248" spans="1:10">
      <c r="A5248" s="259"/>
      <c r="B5248" s="259"/>
      <c r="C5248" s="259"/>
      <c r="D5248" s="259"/>
      <c r="E5248" s="259"/>
      <c r="F5248" s="270"/>
      <c r="G5248" s="259"/>
      <c r="H5248" s="259"/>
      <c r="I5248" s="259"/>
      <c r="J5248" s="259"/>
    </row>
    <row r="5249" spans="1:10">
      <c r="A5249" s="259"/>
      <c r="B5249" s="259"/>
      <c r="C5249" s="259"/>
      <c r="D5249" s="259"/>
      <c r="E5249" s="259"/>
      <c r="F5249" s="270"/>
      <c r="G5249" s="259"/>
      <c r="H5249" s="259"/>
      <c r="I5249" s="259"/>
      <c r="J5249" s="259"/>
    </row>
    <row r="5250" spans="1:10">
      <c r="A5250" s="259"/>
      <c r="B5250" s="259"/>
      <c r="C5250" s="259"/>
      <c r="D5250" s="259"/>
      <c r="E5250" s="259"/>
      <c r="F5250" s="270"/>
      <c r="G5250" s="259"/>
      <c r="H5250" s="259"/>
      <c r="I5250" s="259"/>
      <c r="J5250" s="259"/>
    </row>
    <row r="5251" spans="1:10">
      <c r="A5251" s="259"/>
      <c r="B5251" s="259"/>
      <c r="C5251" s="259"/>
      <c r="D5251" s="259"/>
      <c r="E5251" s="259"/>
      <c r="F5251" s="270"/>
      <c r="G5251" s="259"/>
      <c r="H5251" s="259"/>
      <c r="I5251" s="259"/>
      <c r="J5251" s="259"/>
    </row>
    <row r="5252" spans="1:10">
      <c r="A5252" s="259"/>
      <c r="B5252" s="259"/>
      <c r="C5252" s="259"/>
      <c r="D5252" s="259"/>
      <c r="E5252" s="259"/>
      <c r="F5252" s="270"/>
      <c r="G5252" s="259"/>
      <c r="H5252" s="259"/>
      <c r="I5252" s="259"/>
      <c r="J5252" s="259"/>
    </row>
    <row r="5253" spans="1:10">
      <c r="A5253" s="259"/>
      <c r="B5253" s="259"/>
      <c r="C5253" s="259"/>
      <c r="D5253" s="259"/>
      <c r="E5253" s="259"/>
      <c r="F5253" s="270"/>
      <c r="G5253" s="259"/>
      <c r="H5253" s="259"/>
      <c r="I5253" s="259"/>
      <c r="J5253" s="259"/>
    </row>
    <row r="5254" spans="1:10">
      <c r="A5254" s="259"/>
      <c r="B5254" s="259"/>
      <c r="C5254" s="259"/>
      <c r="D5254" s="259"/>
      <c r="E5254" s="259"/>
      <c r="F5254" s="270"/>
      <c r="G5254" s="259"/>
      <c r="H5254" s="259"/>
      <c r="I5254" s="259"/>
      <c r="J5254" s="259"/>
    </row>
    <row r="5255" spans="1:10">
      <c r="A5255" s="259"/>
      <c r="B5255" s="259"/>
      <c r="C5255" s="259"/>
      <c r="D5255" s="259"/>
      <c r="E5255" s="259"/>
      <c r="F5255" s="270"/>
      <c r="G5255" s="259"/>
      <c r="H5255" s="259"/>
      <c r="I5255" s="259"/>
      <c r="J5255" s="259"/>
    </row>
    <row r="5256" spans="1:10">
      <c r="A5256" s="259"/>
      <c r="B5256" s="259"/>
      <c r="C5256" s="259"/>
      <c r="D5256" s="259"/>
      <c r="E5256" s="259"/>
      <c r="F5256" s="270"/>
      <c r="G5256" s="259"/>
      <c r="H5256" s="259"/>
      <c r="I5256" s="259"/>
      <c r="J5256" s="259"/>
    </row>
    <row r="5257" spans="1:10">
      <c r="A5257" s="259"/>
      <c r="B5257" s="259"/>
      <c r="C5257" s="259"/>
      <c r="D5257" s="259"/>
      <c r="E5257" s="259"/>
      <c r="F5257" s="270"/>
      <c r="G5257" s="259"/>
      <c r="H5257" s="259"/>
      <c r="I5257" s="259"/>
      <c r="J5257" s="259"/>
    </row>
    <row r="5258" spans="1:10">
      <c r="A5258" s="259"/>
      <c r="B5258" s="259"/>
      <c r="C5258" s="259"/>
      <c r="D5258" s="259"/>
      <c r="E5258" s="259"/>
      <c r="F5258" s="270"/>
      <c r="G5258" s="259"/>
      <c r="H5258" s="259"/>
      <c r="I5258" s="259"/>
      <c r="J5258" s="259"/>
    </row>
    <row r="5259" spans="1:10">
      <c r="A5259" s="259"/>
      <c r="B5259" s="259"/>
      <c r="C5259" s="259"/>
      <c r="D5259" s="259"/>
      <c r="E5259" s="259"/>
      <c r="F5259" s="270"/>
      <c r="G5259" s="259"/>
      <c r="H5259" s="259"/>
      <c r="I5259" s="259"/>
      <c r="J5259" s="259"/>
    </row>
    <row r="5260" spans="1:10">
      <c r="A5260" s="259"/>
      <c r="B5260" s="259"/>
      <c r="C5260" s="259"/>
      <c r="D5260" s="259"/>
      <c r="E5260" s="259"/>
      <c r="F5260" s="270"/>
      <c r="G5260" s="259"/>
      <c r="H5260" s="259"/>
      <c r="I5260" s="259"/>
      <c r="J5260" s="259"/>
    </row>
    <row r="5261" spans="1:10">
      <c r="A5261" s="259"/>
      <c r="B5261" s="259"/>
      <c r="C5261" s="259"/>
      <c r="D5261" s="259"/>
      <c r="E5261" s="259"/>
      <c r="F5261" s="270"/>
      <c r="G5261" s="259"/>
      <c r="H5261" s="259"/>
      <c r="I5261" s="259"/>
      <c r="J5261" s="259"/>
    </row>
    <row r="5262" spans="1:10">
      <c r="A5262" s="259"/>
      <c r="B5262" s="259"/>
      <c r="C5262" s="259"/>
      <c r="D5262" s="259"/>
      <c r="E5262" s="259"/>
      <c r="F5262" s="270"/>
      <c r="G5262" s="259"/>
      <c r="H5262" s="259"/>
      <c r="I5262" s="259"/>
      <c r="J5262" s="259"/>
    </row>
    <row r="5263" spans="1:10">
      <c r="A5263" s="259"/>
      <c r="B5263" s="259"/>
      <c r="C5263" s="259"/>
      <c r="D5263" s="259"/>
      <c r="E5263" s="259"/>
      <c r="F5263" s="270"/>
      <c r="G5263" s="259"/>
      <c r="H5263" s="259"/>
      <c r="I5263" s="259"/>
      <c r="J5263" s="259"/>
    </row>
    <row r="5264" spans="1:10">
      <c r="A5264" s="259"/>
      <c r="B5264" s="259"/>
      <c r="C5264" s="259"/>
      <c r="D5264" s="259"/>
      <c r="E5264" s="259"/>
      <c r="F5264" s="270"/>
      <c r="G5264" s="259"/>
      <c r="H5264" s="259"/>
      <c r="I5264" s="259"/>
      <c r="J5264" s="259"/>
    </row>
    <row r="5265" spans="1:10">
      <c r="A5265" s="259"/>
      <c r="B5265" s="259"/>
      <c r="C5265" s="259"/>
      <c r="D5265" s="259"/>
      <c r="E5265" s="259"/>
      <c r="F5265" s="270"/>
      <c r="G5265" s="259"/>
      <c r="H5265" s="259"/>
      <c r="I5265" s="259"/>
      <c r="J5265" s="259"/>
    </row>
    <row r="5266" spans="1:10">
      <c r="A5266" s="259"/>
      <c r="B5266" s="259"/>
      <c r="C5266" s="259"/>
      <c r="D5266" s="259"/>
      <c r="E5266" s="259"/>
      <c r="F5266" s="270"/>
      <c r="G5266" s="259"/>
      <c r="H5266" s="259"/>
      <c r="I5266" s="259"/>
      <c r="J5266" s="259"/>
    </row>
    <row r="5267" spans="1:10">
      <c r="A5267" s="259"/>
      <c r="B5267" s="259"/>
      <c r="C5267" s="259"/>
      <c r="D5267" s="259"/>
      <c r="E5267" s="259"/>
      <c r="F5267" s="270"/>
      <c r="G5267" s="259"/>
      <c r="H5267" s="259"/>
      <c r="I5267" s="259"/>
      <c r="J5267" s="259"/>
    </row>
    <row r="5268" spans="1:10">
      <c r="A5268" s="259"/>
      <c r="B5268" s="259"/>
      <c r="C5268" s="259"/>
      <c r="D5268" s="259"/>
      <c r="E5268" s="259"/>
      <c r="F5268" s="270"/>
      <c r="G5268" s="259"/>
      <c r="H5268" s="259"/>
      <c r="I5268" s="259"/>
      <c r="J5268" s="259"/>
    </row>
    <row r="5269" spans="1:10">
      <c r="A5269" s="259"/>
      <c r="B5269" s="259"/>
      <c r="C5269" s="259"/>
      <c r="D5269" s="259"/>
      <c r="E5269" s="259"/>
      <c r="F5269" s="270"/>
      <c r="G5269" s="259"/>
      <c r="H5269" s="259"/>
      <c r="I5269" s="259"/>
      <c r="J5269" s="259"/>
    </row>
    <row r="5270" spans="1:10">
      <c r="A5270" s="259"/>
      <c r="B5270" s="259"/>
      <c r="C5270" s="259"/>
      <c r="D5270" s="259"/>
      <c r="E5270" s="259"/>
      <c r="F5270" s="270"/>
      <c r="G5270" s="259"/>
      <c r="H5270" s="259"/>
      <c r="I5270" s="259"/>
      <c r="J5270" s="259"/>
    </row>
    <row r="5271" spans="1:10">
      <c r="A5271" s="259"/>
      <c r="B5271" s="259"/>
      <c r="C5271" s="259"/>
      <c r="D5271" s="259"/>
      <c r="E5271" s="259"/>
      <c r="F5271" s="270"/>
      <c r="G5271" s="259"/>
      <c r="H5271" s="259"/>
      <c r="I5271" s="259"/>
      <c r="J5271" s="259"/>
    </row>
    <row r="5272" spans="1:10">
      <c r="A5272" s="259"/>
      <c r="B5272" s="259"/>
      <c r="C5272" s="259"/>
      <c r="D5272" s="259"/>
      <c r="E5272" s="259"/>
      <c r="F5272" s="270"/>
      <c r="G5272" s="259"/>
      <c r="H5272" s="259"/>
      <c r="I5272" s="259"/>
      <c r="J5272" s="259"/>
    </row>
    <row r="5273" spans="1:10">
      <c r="A5273" s="259"/>
      <c r="B5273" s="259"/>
      <c r="C5273" s="259"/>
      <c r="D5273" s="259"/>
      <c r="E5273" s="259"/>
      <c r="F5273" s="270"/>
      <c r="G5273" s="259"/>
      <c r="H5273" s="259"/>
      <c r="I5273" s="259"/>
      <c r="J5273" s="259"/>
    </row>
    <row r="5274" spans="1:10">
      <c r="A5274" s="259"/>
      <c r="B5274" s="259"/>
      <c r="C5274" s="259"/>
      <c r="D5274" s="259"/>
      <c r="E5274" s="259"/>
      <c r="F5274" s="270"/>
      <c r="G5274" s="259"/>
      <c r="H5274" s="259"/>
      <c r="I5274" s="259"/>
      <c r="J5274" s="259"/>
    </row>
    <row r="5275" spans="1:10">
      <c r="A5275" s="259"/>
      <c r="B5275" s="259"/>
      <c r="C5275" s="259"/>
      <c r="D5275" s="259"/>
      <c r="E5275" s="259"/>
      <c r="F5275" s="270"/>
      <c r="G5275" s="259"/>
      <c r="H5275" s="259"/>
      <c r="I5275" s="259"/>
      <c r="J5275" s="259"/>
    </row>
    <row r="5276" spans="1:10">
      <c r="A5276" s="259"/>
      <c r="B5276" s="259"/>
      <c r="C5276" s="259"/>
      <c r="D5276" s="259"/>
      <c r="E5276" s="259"/>
      <c r="F5276" s="270"/>
      <c r="G5276" s="259"/>
      <c r="H5276" s="259"/>
      <c r="I5276" s="259"/>
      <c r="J5276" s="259"/>
    </row>
    <row r="5277" spans="1:10">
      <c r="A5277" s="259"/>
      <c r="B5277" s="259"/>
      <c r="C5277" s="259"/>
      <c r="D5277" s="259"/>
      <c r="E5277" s="259"/>
      <c r="F5277" s="270"/>
      <c r="G5277" s="259"/>
      <c r="H5277" s="259"/>
      <c r="I5277" s="259"/>
      <c r="J5277" s="259"/>
    </row>
    <row r="5278" spans="1:10">
      <c r="A5278" s="259"/>
      <c r="B5278" s="259"/>
      <c r="C5278" s="259"/>
      <c r="D5278" s="259"/>
      <c r="E5278" s="259"/>
      <c r="F5278" s="270"/>
      <c r="G5278" s="259"/>
      <c r="H5278" s="259"/>
      <c r="I5278" s="259"/>
      <c r="J5278" s="259"/>
    </row>
    <row r="5279" spans="1:10">
      <c r="A5279" s="259"/>
      <c r="B5279" s="259"/>
      <c r="C5279" s="259"/>
      <c r="D5279" s="259"/>
      <c r="E5279" s="259"/>
      <c r="F5279" s="270"/>
      <c r="G5279" s="259"/>
      <c r="H5279" s="259"/>
      <c r="I5279" s="259"/>
      <c r="J5279" s="259"/>
    </row>
    <row r="5280" spans="1:10">
      <c r="A5280" s="259"/>
      <c r="B5280" s="259"/>
      <c r="C5280" s="259"/>
      <c r="D5280" s="259"/>
      <c r="E5280" s="259"/>
      <c r="F5280" s="270"/>
      <c r="G5280" s="259"/>
      <c r="H5280" s="259"/>
      <c r="I5280" s="259"/>
      <c r="J5280" s="259"/>
    </row>
    <row r="5281" spans="1:10">
      <c r="A5281" s="259"/>
      <c r="B5281" s="259"/>
      <c r="C5281" s="259"/>
      <c r="D5281" s="259"/>
      <c r="E5281" s="259"/>
      <c r="F5281" s="270"/>
      <c r="G5281" s="259"/>
      <c r="H5281" s="259"/>
      <c r="I5281" s="259"/>
      <c r="J5281" s="259"/>
    </row>
    <row r="5282" spans="1:10">
      <c r="A5282" s="259"/>
      <c r="B5282" s="259"/>
      <c r="C5282" s="259"/>
      <c r="D5282" s="259"/>
      <c r="E5282" s="259"/>
      <c r="F5282" s="270"/>
      <c r="G5282" s="259"/>
      <c r="H5282" s="259"/>
      <c r="I5282" s="259"/>
      <c r="J5282" s="259"/>
    </row>
    <row r="5283" spans="1:10">
      <c r="A5283" s="259"/>
      <c r="B5283" s="259"/>
      <c r="C5283" s="259"/>
      <c r="D5283" s="259"/>
      <c r="E5283" s="259"/>
      <c r="F5283" s="270"/>
      <c r="G5283" s="259"/>
      <c r="H5283" s="259"/>
      <c r="I5283" s="259"/>
      <c r="J5283" s="259"/>
    </row>
    <row r="5284" spans="1:10">
      <c r="A5284" s="259"/>
      <c r="B5284" s="259"/>
      <c r="C5284" s="259"/>
      <c r="D5284" s="259"/>
      <c r="E5284" s="259"/>
      <c r="F5284" s="270"/>
      <c r="G5284" s="259"/>
      <c r="H5284" s="259"/>
      <c r="I5284" s="259"/>
      <c r="J5284" s="259"/>
    </row>
    <row r="5285" spans="1:10">
      <c r="A5285" s="259"/>
      <c r="B5285" s="259"/>
      <c r="C5285" s="259"/>
      <c r="D5285" s="259"/>
      <c r="E5285" s="259"/>
      <c r="F5285" s="270"/>
      <c r="G5285" s="259"/>
      <c r="H5285" s="259"/>
      <c r="I5285" s="259"/>
      <c r="J5285" s="259"/>
    </row>
    <row r="5286" spans="1:10">
      <c r="A5286" s="259"/>
      <c r="B5286" s="259"/>
      <c r="C5286" s="259"/>
      <c r="D5286" s="259"/>
      <c r="E5286" s="259"/>
      <c r="F5286" s="270"/>
      <c r="G5286" s="259"/>
      <c r="H5286" s="259"/>
      <c r="I5286" s="259"/>
      <c r="J5286" s="259"/>
    </row>
    <row r="5287" spans="1:10">
      <c r="A5287" s="259"/>
      <c r="B5287" s="259"/>
      <c r="C5287" s="259"/>
      <c r="D5287" s="259"/>
      <c r="E5287" s="259"/>
      <c r="F5287" s="270"/>
      <c r="G5287" s="259"/>
      <c r="H5287" s="259"/>
      <c r="I5287" s="259"/>
      <c r="J5287" s="259"/>
    </row>
    <row r="5288" spans="1:10">
      <c r="A5288" s="259"/>
      <c r="B5288" s="259"/>
      <c r="C5288" s="259"/>
      <c r="D5288" s="259"/>
      <c r="E5288" s="259"/>
      <c r="F5288" s="270"/>
      <c r="G5288" s="259"/>
      <c r="H5288" s="259"/>
      <c r="I5288" s="259"/>
      <c r="J5288" s="259"/>
    </row>
    <row r="5289" spans="1:10">
      <c r="A5289" s="259"/>
      <c r="B5289" s="259"/>
      <c r="C5289" s="259"/>
      <c r="D5289" s="259"/>
      <c r="E5289" s="259"/>
      <c r="F5289" s="270"/>
      <c r="G5289" s="259"/>
      <c r="H5289" s="259"/>
      <c r="I5289" s="259"/>
      <c r="J5289" s="259"/>
    </row>
    <row r="5290" spans="1:10">
      <c r="A5290" s="259"/>
      <c r="B5290" s="259"/>
      <c r="C5290" s="259"/>
      <c r="D5290" s="259"/>
      <c r="E5290" s="259"/>
      <c r="F5290" s="270"/>
      <c r="G5290" s="259"/>
      <c r="H5290" s="259"/>
      <c r="I5290" s="259"/>
      <c r="J5290" s="259"/>
    </row>
    <row r="5291" spans="1:10">
      <c r="A5291" s="259"/>
      <c r="B5291" s="259"/>
      <c r="C5291" s="259"/>
      <c r="D5291" s="259"/>
      <c r="E5291" s="259"/>
      <c r="F5291" s="270"/>
      <c r="G5291" s="259"/>
      <c r="H5291" s="259"/>
      <c r="I5291" s="259"/>
      <c r="J5291" s="259"/>
    </row>
    <row r="5292" spans="1:10">
      <c r="A5292" s="259"/>
      <c r="B5292" s="259"/>
      <c r="C5292" s="259"/>
      <c r="D5292" s="259"/>
      <c r="E5292" s="259"/>
      <c r="F5292" s="270"/>
      <c r="G5292" s="259"/>
      <c r="H5292" s="259"/>
      <c r="I5292" s="259"/>
      <c r="J5292" s="259"/>
    </row>
    <row r="5293" spans="1:10">
      <c r="A5293" s="259"/>
      <c r="B5293" s="259"/>
      <c r="C5293" s="259"/>
      <c r="D5293" s="259"/>
      <c r="E5293" s="259"/>
      <c r="F5293" s="270"/>
      <c r="G5293" s="259"/>
      <c r="H5293" s="259"/>
      <c r="I5293" s="259"/>
      <c r="J5293" s="259"/>
    </row>
    <row r="5294" spans="1:10">
      <c r="A5294" s="259"/>
      <c r="B5294" s="259"/>
      <c r="C5294" s="259"/>
      <c r="D5294" s="259"/>
      <c r="E5294" s="259"/>
      <c r="F5294" s="270"/>
      <c r="G5294" s="259"/>
      <c r="H5294" s="259"/>
      <c r="I5294" s="259"/>
      <c r="J5294" s="259"/>
    </row>
    <row r="5295" spans="1:10">
      <c r="A5295" s="259"/>
      <c r="B5295" s="259"/>
      <c r="C5295" s="259"/>
      <c r="D5295" s="259"/>
      <c r="E5295" s="259"/>
      <c r="F5295" s="270"/>
      <c r="G5295" s="259"/>
      <c r="H5295" s="259"/>
      <c r="I5295" s="259"/>
      <c r="J5295" s="259"/>
    </row>
    <row r="5296" spans="1:10">
      <c r="A5296" s="259"/>
      <c r="B5296" s="259"/>
      <c r="C5296" s="259"/>
      <c r="D5296" s="259"/>
      <c r="E5296" s="259"/>
      <c r="F5296" s="270"/>
      <c r="G5296" s="259"/>
      <c r="H5296" s="259"/>
      <c r="I5296" s="259"/>
      <c r="J5296" s="259"/>
    </row>
    <row r="5297" spans="1:10">
      <c r="A5297" s="259"/>
      <c r="B5297" s="259"/>
      <c r="C5297" s="259"/>
      <c r="D5297" s="259"/>
      <c r="E5297" s="259"/>
      <c r="F5297" s="270"/>
      <c r="G5297" s="259"/>
      <c r="H5297" s="259"/>
      <c r="I5297" s="259"/>
      <c r="J5297" s="259"/>
    </row>
    <row r="5298" spans="1:10">
      <c r="A5298" s="259"/>
      <c r="B5298" s="259"/>
      <c r="C5298" s="259"/>
      <c r="D5298" s="259"/>
      <c r="E5298" s="259"/>
      <c r="F5298" s="270"/>
      <c r="G5298" s="259"/>
      <c r="H5298" s="259"/>
      <c r="I5298" s="259"/>
      <c r="J5298" s="259"/>
    </row>
    <row r="5299" spans="1:10">
      <c r="A5299" s="259"/>
      <c r="B5299" s="259"/>
      <c r="C5299" s="259"/>
      <c r="D5299" s="259"/>
      <c r="E5299" s="259"/>
      <c r="F5299" s="270"/>
      <c r="G5299" s="259"/>
      <c r="H5299" s="259"/>
      <c r="I5299" s="259"/>
      <c r="J5299" s="259"/>
    </row>
    <row r="5300" spans="1:10">
      <c r="A5300" s="259"/>
      <c r="B5300" s="259"/>
      <c r="C5300" s="259"/>
      <c r="D5300" s="259"/>
      <c r="E5300" s="259"/>
      <c r="F5300" s="270"/>
      <c r="G5300" s="259"/>
      <c r="H5300" s="259"/>
      <c r="I5300" s="259"/>
      <c r="J5300" s="259"/>
    </row>
    <row r="5301" spans="1:10">
      <c r="A5301" s="259"/>
      <c r="B5301" s="259"/>
      <c r="C5301" s="259"/>
      <c r="D5301" s="259"/>
      <c r="E5301" s="259"/>
      <c r="F5301" s="270"/>
      <c r="G5301" s="259"/>
      <c r="H5301" s="259"/>
      <c r="I5301" s="259"/>
      <c r="J5301" s="259"/>
    </row>
    <row r="5302" spans="1:10">
      <c r="A5302" s="259"/>
      <c r="B5302" s="259"/>
      <c r="C5302" s="259"/>
      <c r="D5302" s="259"/>
      <c r="E5302" s="259"/>
      <c r="F5302" s="270"/>
      <c r="G5302" s="259"/>
      <c r="H5302" s="259"/>
      <c r="I5302" s="259"/>
      <c r="J5302" s="259"/>
    </row>
    <row r="5303" spans="1:10">
      <c r="A5303" s="259"/>
      <c r="B5303" s="259"/>
      <c r="C5303" s="259"/>
      <c r="D5303" s="259"/>
      <c r="E5303" s="259"/>
      <c r="F5303" s="270"/>
      <c r="G5303" s="259"/>
      <c r="H5303" s="259"/>
      <c r="I5303" s="259"/>
      <c r="J5303" s="259"/>
    </row>
    <row r="5304" spans="1:10">
      <c r="A5304" s="259"/>
      <c r="B5304" s="259"/>
      <c r="C5304" s="259"/>
      <c r="D5304" s="259"/>
      <c r="E5304" s="259"/>
      <c r="F5304" s="270"/>
      <c r="G5304" s="259"/>
      <c r="H5304" s="259"/>
      <c r="I5304" s="259"/>
      <c r="J5304" s="259"/>
    </row>
    <row r="5305" spans="1:10">
      <c r="A5305" s="259"/>
      <c r="B5305" s="259"/>
      <c r="C5305" s="259"/>
      <c r="D5305" s="259"/>
      <c r="E5305" s="259"/>
      <c r="F5305" s="270"/>
      <c r="G5305" s="259"/>
      <c r="H5305" s="259"/>
      <c r="I5305" s="259"/>
      <c r="J5305" s="259"/>
    </row>
    <row r="5306" spans="1:10">
      <c r="A5306" s="259"/>
      <c r="B5306" s="259"/>
      <c r="C5306" s="259"/>
      <c r="D5306" s="259"/>
      <c r="E5306" s="259"/>
      <c r="F5306" s="270"/>
      <c r="G5306" s="259"/>
      <c r="H5306" s="259"/>
      <c r="I5306" s="259"/>
      <c r="J5306" s="259"/>
    </row>
    <row r="5307" spans="1:10">
      <c r="A5307" s="259"/>
      <c r="B5307" s="259"/>
      <c r="C5307" s="259"/>
      <c r="D5307" s="259"/>
      <c r="E5307" s="259"/>
      <c r="F5307" s="270"/>
      <c r="G5307" s="259"/>
      <c r="H5307" s="259"/>
      <c r="I5307" s="259"/>
      <c r="J5307" s="259"/>
    </row>
    <row r="5308" spans="1:10">
      <c r="A5308" s="259"/>
      <c r="B5308" s="259"/>
      <c r="C5308" s="259"/>
      <c r="D5308" s="259"/>
      <c r="E5308" s="259"/>
      <c r="F5308" s="270"/>
      <c r="G5308" s="259"/>
      <c r="H5308" s="259"/>
      <c r="I5308" s="259"/>
      <c r="J5308" s="259"/>
    </row>
    <row r="5309" spans="1:10">
      <c r="A5309" s="259"/>
      <c r="B5309" s="259"/>
      <c r="C5309" s="259"/>
      <c r="D5309" s="259"/>
      <c r="E5309" s="259"/>
      <c r="F5309" s="270"/>
      <c r="G5309" s="259"/>
      <c r="H5309" s="259"/>
      <c r="I5309" s="259"/>
      <c r="J5309" s="259"/>
    </row>
    <row r="5310" spans="1:10">
      <c r="A5310" s="259"/>
      <c r="B5310" s="259"/>
      <c r="C5310" s="259"/>
      <c r="D5310" s="259"/>
      <c r="E5310" s="259"/>
      <c r="F5310" s="270"/>
      <c r="G5310" s="259"/>
      <c r="H5310" s="259"/>
      <c r="I5310" s="259"/>
      <c r="J5310" s="259"/>
    </row>
    <row r="5311" spans="1:10">
      <c r="A5311" s="259"/>
      <c r="B5311" s="259"/>
      <c r="C5311" s="259"/>
      <c r="D5311" s="259"/>
      <c r="E5311" s="259"/>
      <c r="F5311" s="270"/>
      <c r="G5311" s="259"/>
      <c r="H5311" s="259"/>
      <c r="I5311" s="259"/>
      <c r="J5311" s="259"/>
    </row>
    <row r="5312" spans="1:10">
      <c r="A5312" s="259"/>
      <c r="B5312" s="259"/>
      <c r="C5312" s="259"/>
      <c r="D5312" s="259"/>
      <c r="E5312" s="259"/>
      <c r="F5312" s="270"/>
      <c r="G5312" s="259"/>
      <c r="H5312" s="259"/>
      <c r="I5312" s="259"/>
      <c r="J5312" s="259"/>
    </row>
    <row r="5313" spans="1:10">
      <c r="A5313" s="259"/>
      <c r="B5313" s="259"/>
      <c r="C5313" s="259"/>
      <c r="D5313" s="259"/>
      <c r="E5313" s="259"/>
      <c r="F5313" s="270"/>
      <c r="G5313" s="259"/>
      <c r="H5313" s="259"/>
      <c r="I5313" s="259"/>
      <c r="J5313" s="259"/>
    </row>
    <row r="5314" spans="1:10">
      <c r="A5314" s="259"/>
      <c r="B5314" s="259"/>
      <c r="C5314" s="259"/>
      <c r="D5314" s="259"/>
      <c r="E5314" s="259"/>
      <c r="F5314" s="270"/>
      <c r="G5314" s="259"/>
      <c r="H5314" s="259"/>
      <c r="I5314" s="259"/>
      <c r="J5314" s="259"/>
    </row>
    <row r="5315" spans="1:10">
      <c r="A5315" s="259"/>
      <c r="B5315" s="259"/>
      <c r="C5315" s="259"/>
      <c r="D5315" s="259"/>
      <c r="E5315" s="259"/>
      <c r="F5315" s="270"/>
      <c r="G5315" s="259"/>
      <c r="H5315" s="259"/>
      <c r="I5315" s="259"/>
      <c r="J5315" s="259"/>
    </row>
    <row r="5316" spans="1:10">
      <c r="A5316" s="259"/>
      <c r="B5316" s="259"/>
      <c r="C5316" s="259"/>
      <c r="D5316" s="259"/>
      <c r="E5316" s="259"/>
      <c r="F5316" s="270"/>
      <c r="G5316" s="259"/>
      <c r="H5316" s="259"/>
      <c r="I5316" s="259"/>
      <c r="J5316" s="259"/>
    </row>
    <row r="5317" spans="1:10">
      <c r="A5317" s="259"/>
      <c r="B5317" s="259"/>
      <c r="C5317" s="259"/>
      <c r="D5317" s="259"/>
      <c r="E5317" s="259"/>
      <c r="F5317" s="270"/>
      <c r="G5317" s="259"/>
      <c r="H5317" s="259"/>
      <c r="I5317" s="259"/>
      <c r="J5317" s="259"/>
    </row>
    <row r="5318" spans="1:10">
      <c r="A5318" s="259"/>
      <c r="B5318" s="259"/>
      <c r="C5318" s="259"/>
      <c r="D5318" s="259"/>
      <c r="E5318" s="259"/>
      <c r="F5318" s="270"/>
      <c r="G5318" s="259"/>
      <c r="H5318" s="259"/>
      <c r="I5318" s="259"/>
      <c r="J5318" s="259"/>
    </row>
    <row r="5319" spans="1:10">
      <c r="A5319" s="259"/>
      <c r="B5319" s="259"/>
      <c r="C5319" s="259"/>
      <c r="D5319" s="259"/>
      <c r="E5319" s="259"/>
      <c r="F5319" s="270"/>
      <c r="G5319" s="259"/>
      <c r="H5319" s="259"/>
      <c r="I5319" s="259"/>
      <c r="J5319" s="259"/>
    </row>
    <row r="5320" spans="1:10">
      <c r="A5320" s="259"/>
      <c r="B5320" s="259"/>
      <c r="C5320" s="259"/>
      <c r="D5320" s="259"/>
      <c r="E5320" s="259"/>
      <c r="F5320" s="270"/>
      <c r="G5320" s="259"/>
      <c r="H5320" s="259"/>
      <c r="I5320" s="259"/>
      <c r="J5320" s="259"/>
    </row>
    <row r="5321" spans="1:10">
      <c r="A5321" s="259"/>
      <c r="B5321" s="259"/>
      <c r="C5321" s="259"/>
      <c r="D5321" s="259"/>
      <c r="E5321" s="259"/>
      <c r="F5321" s="270"/>
      <c r="G5321" s="259"/>
      <c r="H5321" s="259"/>
      <c r="I5321" s="259"/>
      <c r="J5321" s="259"/>
    </row>
    <row r="5322" spans="1:10">
      <c r="A5322" s="259"/>
      <c r="B5322" s="259"/>
      <c r="C5322" s="259"/>
      <c r="D5322" s="259"/>
      <c r="E5322" s="259"/>
      <c r="F5322" s="270"/>
      <c r="G5322" s="259"/>
      <c r="H5322" s="259"/>
      <c r="I5322" s="259"/>
      <c r="J5322" s="259"/>
    </row>
    <row r="5323" spans="1:10">
      <c r="A5323" s="259"/>
      <c r="B5323" s="259"/>
      <c r="C5323" s="259"/>
      <c r="D5323" s="259"/>
      <c r="E5323" s="259"/>
      <c r="F5323" s="270"/>
      <c r="G5323" s="259"/>
      <c r="H5323" s="259"/>
      <c r="I5323" s="259"/>
      <c r="J5323" s="259"/>
    </row>
    <row r="5324" spans="1:10">
      <c r="A5324" s="259"/>
      <c r="B5324" s="259"/>
      <c r="C5324" s="259"/>
      <c r="D5324" s="259"/>
      <c r="E5324" s="259"/>
      <c r="F5324" s="270"/>
      <c r="G5324" s="259"/>
      <c r="H5324" s="259"/>
      <c r="I5324" s="259"/>
      <c r="J5324" s="259"/>
    </row>
    <row r="5325" spans="1:10">
      <c r="A5325" s="259"/>
      <c r="B5325" s="259"/>
      <c r="C5325" s="259"/>
      <c r="D5325" s="259"/>
      <c r="E5325" s="259"/>
      <c r="F5325" s="270"/>
      <c r="G5325" s="259"/>
      <c r="H5325" s="259"/>
      <c r="I5325" s="259"/>
      <c r="J5325" s="259"/>
    </row>
    <row r="5326" spans="1:10">
      <c r="A5326" s="259"/>
      <c r="B5326" s="259"/>
      <c r="C5326" s="259"/>
      <c r="D5326" s="259"/>
      <c r="E5326" s="259"/>
      <c r="F5326" s="270"/>
      <c r="G5326" s="259"/>
      <c r="H5326" s="259"/>
      <c r="I5326" s="259"/>
      <c r="J5326" s="259"/>
    </row>
    <row r="5327" spans="1:10">
      <c r="A5327" s="259"/>
      <c r="B5327" s="259"/>
      <c r="C5327" s="259"/>
      <c r="D5327" s="259"/>
      <c r="E5327" s="259"/>
      <c r="F5327" s="270"/>
      <c r="G5327" s="259"/>
      <c r="H5327" s="259"/>
      <c r="I5327" s="259"/>
      <c r="J5327" s="259"/>
    </row>
    <row r="5328" spans="1:10">
      <c r="A5328" s="259"/>
      <c r="B5328" s="259"/>
      <c r="C5328" s="259"/>
      <c r="D5328" s="259"/>
      <c r="E5328" s="259"/>
      <c r="F5328" s="270"/>
      <c r="G5328" s="259"/>
      <c r="H5328" s="259"/>
      <c r="I5328" s="259"/>
      <c r="J5328" s="259"/>
    </row>
    <row r="5329" spans="1:10">
      <c r="A5329" s="259"/>
      <c r="B5329" s="259"/>
      <c r="C5329" s="259"/>
      <c r="D5329" s="259"/>
      <c r="E5329" s="259"/>
      <c r="F5329" s="270"/>
      <c r="G5329" s="259"/>
      <c r="H5329" s="259"/>
      <c r="I5329" s="259"/>
      <c r="J5329" s="259"/>
    </row>
    <row r="5330" spans="1:10">
      <c r="A5330" s="259"/>
      <c r="B5330" s="259"/>
      <c r="C5330" s="259"/>
      <c r="D5330" s="259"/>
      <c r="E5330" s="259"/>
      <c r="F5330" s="270"/>
      <c r="G5330" s="259"/>
      <c r="H5330" s="259"/>
      <c r="I5330" s="259"/>
      <c r="J5330" s="259"/>
    </row>
    <row r="5331" spans="1:10">
      <c r="A5331" s="259"/>
      <c r="B5331" s="259"/>
      <c r="C5331" s="259"/>
      <c r="D5331" s="259"/>
      <c r="E5331" s="259"/>
      <c r="F5331" s="270"/>
      <c r="G5331" s="259"/>
      <c r="H5331" s="259"/>
      <c r="I5331" s="259"/>
      <c r="J5331" s="259"/>
    </row>
    <row r="5332" spans="1:10">
      <c r="A5332" s="259"/>
      <c r="B5332" s="259"/>
      <c r="C5332" s="259"/>
      <c r="D5332" s="259"/>
      <c r="E5332" s="259"/>
      <c r="F5332" s="270"/>
      <c r="G5332" s="259"/>
      <c r="H5332" s="259"/>
      <c r="I5332" s="259"/>
      <c r="J5332" s="259"/>
    </row>
    <row r="5333" spans="1:10">
      <c r="A5333" s="259"/>
      <c r="B5333" s="259"/>
      <c r="C5333" s="259"/>
      <c r="D5333" s="259"/>
      <c r="E5333" s="259"/>
      <c r="F5333" s="270"/>
      <c r="G5333" s="259"/>
      <c r="H5333" s="259"/>
      <c r="I5333" s="259"/>
      <c r="J5333" s="259"/>
    </row>
    <row r="5334" spans="1:10">
      <c r="A5334" s="259"/>
      <c r="B5334" s="259"/>
      <c r="C5334" s="259"/>
      <c r="D5334" s="259"/>
      <c r="E5334" s="259"/>
      <c r="F5334" s="270"/>
      <c r="G5334" s="259"/>
      <c r="H5334" s="259"/>
      <c r="I5334" s="259"/>
      <c r="J5334" s="259"/>
    </row>
    <row r="5335" spans="1:10">
      <c r="A5335" s="259"/>
      <c r="B5335" s="259"/>
      <c r="C5335" s="259"/>
      <c r="D5335" s="259"/>
      <c r="E5335" s="259"/>
      <c r="F5335" s="270"/>
      <c r="G5335" s="259"/>
      <c r="H5335" s="259"/>
      <c r="I5335" s="259"/>
      <c r="J5335" s="259"/>
    </row>
    <row r="5336" spans="1:10">
      <c r="A5336" s="259"/>
      <c r="B5336" s="259"/>
      <c r="C5336" s="259"/>
      <c r="D5336" s="259"/>
      <c r="E5336" s="259"/>
      <c r="F5336" s="270"/>
      <c r="G5336" s="259"/>
      <c r="H5336" s="259"/>
      <c r="I5336" s="259"/>
      <c r="J5336" s="259"/>
    </row>
    <row r="5337" spans="1:10">
      <c r="A5337" s="259"/>
      <c r="B5337" s="259"/>
      <c r="C5337" s="259"/>
      <c r="D5337" s="259"/>
      <c r="E5337" s="259"/>
      <c r="F5337" s="270"/>
      <c r="G5337" s="259"/>
      <c r="H5337" s="259"/>
      <c r="I5337" s="259"/>
      <c r="J5337" s="259"/>
    </row>
    <row r="5338" spans="1:10">
      <c r="A5338" s="259"/>
      <c r="B5338" s="259"/>
      <c r="C5338" s="259"/>
      <c r="D5338" s="259"/>
      <c r="E5338" s="259"/>
      <c r="F5338" s="270"/>
      <c r="G5338" s="259"/>
      <c r="H5338" s="259"/>
      <c r="I5338" s="259"/>
      <c r="J5338" s="259"/>
    </row>
    <row r="5339" spans="1:10">
      <c r="A5339" s="259"/>
      <c r="B5339" s="259"/>
      <c r="C5339" s="259"/>
      <c r="D5339" s="259"/>
      <c r="E5339" s="259"/>
      <c r="F5339" s="270"/>
      <c r="G5339" s="259"/>
      <c r="H5339" s="259"/>
      <c r="I5339" s="259"/>
      <c r="J5339" s="259"/>
    </row>
    <row r="5340" spans="1:10">
      <c r="A5340" s="259"/>
      <c r="B5340" s="259"/>
      <c r="C5340" s="259"/>
      <c r="D5340" s="259"/>
      <c r="E5340" s="259"/>
      <c r="F5340" s="270"/>
      <c r="G5340" s="259"/>
      <c r="H5340" s="259"/>
      <c r="I5340" s="259"/>
      <c r="J5340" s="259"/>
    </row>
    <row r="5341" spans="1:10">
      <c r="A5341" s="259"/>
      <c r="B5341" s="259"/>
      <c r="C5341" s="259"/>
      <c r="D5341" s="259"/>
      <c r="E5341" s="259"/>
      <c r="F5341" s="270"/>
      <c r="G5341" s="259"/>
      <c r="H5341" s="259"/>
      <c r="I5341" s="259"/>
      <c r="J5341" s="259"/>
    </row>
    <row r="5342" spans="1:10">
      <c r="A5342" s="259"/>
      <c r="B5342" s="259"/>
      <c r="C5342" s="259"/>
      <c r="D5342" s="259"/>
      <c r="E5342" s="259"/>
      <c r="F5342" s="270"/>
      <c r="G5342" s="259"/>
      <c r="H5342" s="259"/>
      <c r="I5342" s="259"/>
      <c r="J5342" s="259"/>
    </row>
    <row r="5343" spans="1:10">
      <c r="A5343" s="259"/>
      <c r="B5343" s="259"/>
      <c r="C5343" s="259"/>
      <c r="D5343" s="259"/>
      <c r="E5343" s="259"/>
      <c r="F5343" s="270"/>
      <c r="G5343" s="259"/>
      <c r="H5343" s="259"/>
      <c r="I5343" s="259"/>
      <c r="J5343" s="259"/>
    </row>
    <row r="5344" spans="1:10">
      <c r="A5344" s="259"/>
      <c r="B5344" s="259"/>
      <c r="C5344" s="259"/>
      <c r="D5344" s="259"/>
      <c r="E5344" s="259"/>
      <c r="F5344" s="270"/>
      <c r="G5344" s="259"/>
      <c r="H5344" s="259"/>
      <c r="I5344" s="259"/>
      <c r="J5344" s="259"/>
    </row>
    <row r="5345" spans="1:10">
      <c r="A5345" s="259"/>
      <c r="B5345" s="259"/>
      <c r="C5345" s="259"/>
      <c r="D5345" s="259"/>
      <c r="E5345" s="259"/>
      <c r="F5345" s="270"/>
      <c r="G5345" s="259"/>
      <c r="H5345" s="259"/>
      <c r="I5345" s="259"/>
      <c r="J5345" s="259"/>
    </row>
    <row r="5346" spans="1:10">
      <c r="A5346" s="259"/>
      <c r="B5346" s="259"/>
      <c r="C5346" s="259"/>
      <c r="D5346" s="259"/>
      <c r="E5346" s="259"/>
      <c r="F5346" s="270"/>
      <c r="G5346" s="259"/>
      <c r="H5346" s="259"/>
      <c r="I5346" s="259"/>
      <c r="J5346" s="259"/>
    </row>
    <row r="5347" spans="1:10">
      <c r="A5347" s="259"/>
      <c r="B5347" s="259"/>
      <c r="C5347" s="259"/>
      <c r="D5347" s="259"/>
      <c r="E5347" s="259"/>
      <c r="F5347" s="270"/>
      <c r="G5347" s="259"/>
      <c r="H5347" s="259"/>
      <c r="I5347" s="259"/>
      <c r="J5347" s="259"/>
    </row>
    <row r="5348" spans="1:10">
      <c r="A5348" s="259"/>
      <c r="B5348" s="259"/>
      <c r="C5348" s="259"/>
      <c r="D5348" s="259"/>
      <c r="E5348" s="259"/>
      <c r="F5348" s="270"/>
      <c r="G5348" s="259"/>
      <c r="H5348" s="259"/>
      <c r="I5348" s="259"/>
      <c r="J5348" s="259"/>
    </row>
    <row r="5349" spans="1:10">
      <c r="A5349" s="259"/>
      <c r="B5349" s="259"/>
      <c r="C5349" s="259"/>
      <c r="D5349" s="259"/>
      <c r="E5349" s="259"/>
      <c r="F5349" s="270"/>
      <c r="G5349" s="259"/>
      <c r="H5349" s="259"/>
      <c r="I5349" s="259"/>
      <c r="J5349" s="259"/>
    </row>
    <row r="5350" spans="1:10">
      <c r="A5350" s="259"/>
      <c r="B5350" s="259"/>
      <c r="C5350" s="259"/>
      <c r="D5350" s="259"/>
      <c r="E5350" s="259"/>
      <c r="F5350" s="270"/>
      <c r="G5350" s="259"/>
      <c r="H5350" s="259"/>
      <c r="I5350" s="259"/>
      <c r="J5350" s="259"/>
    </row>
    <row r="5351" spans="1:10">
      <c r="A5351" s="259"/>
      <c r="B5351" s="259"/>
      <c r="C5351" s="259"/>
      <c r="D5351" s="259"/>
      <c r="E5351" s="259"/>
      <c r="F5351" s="270"/>
      <c r="G5351" s="259"/>
      <c r="H5351" s="259"/>
      <c r="I5351" s="259"/>
      <c r="J5351" s="259"/>
    </row>
    <row r="5352" spans="1:10">
      <c r="A5352" s="259"/>
      <c r="B5352" s="259"/>
      <c r="C5352" s="259"/>
      <c r="D5352" s="259"/>
      <c r="E5352" s="259"/>
      <c r="F5352" s="270"/>
      <c r="G5352" s="259"/>
      <c r="H5352" s="259"/>
      <c r="I5352" s="259"/>
      <c r="J5352" s="259"/>
    </row>
    <row r="5353" spans="1:10">
      <c r="A5353" s="259"/>
      <c r="B5353" s="259"/>
      <c r="C5353" s="259"/>
      <c r="D5353" s="259"/>
      <c r="E5353" s="259"/>
      <c r="F5353" s="270"/>
      <c r="G5353" s="259"/>
      <c r="H5353" s="259"/>
      <c r="I5353" s="259"/>
      <c r="J5353" s="259"/>
    </row>
    <row r="5354" spans="1:10">
      <c r="A5354" s="259"/>
      <c r="B5354" s="259"/>
      <c r="C5354" s="259"/>
      <c r="D5354" s="259"/>
      <c r="E5354" s="259"/>
      <c r="F5354" s="270"/>
      <c r="G5354" s="259"/>
      <c r="H5354" s="259"/>
      <c r="I5354" s="259"/>
      <c r="J5354" s="259"/>
    </row>
    <row r="5355" spans="1:10">
      <c r="A5355" s="259"/>
      <c r="B5355" s="259"/>
      <c r="C5355" s="259"/>
      <c r="D5355" s="259"/>
      <c r="E5355" s="259"/>
      <c r="F5355" s="270"/>
      <c r="G5355" s="259"/>
      <c r="H5355" s="259"/>
      <c r="I5355" s="259"/>
      <c r="J5355" s="259"/>
    </row>
    <row r="5356" spans="1:10">
      <c r="A5356" s="259"/>
      <c r="B5356" s="259"/>
      <c r="C5356" s="259"/>
      <c r="D5356" s="259"/>
      <c r="E5356" s="259"/>
      <c r="F5356" s="270"/>
      <c r="G5356" s="259"/>
      <c r="H5356" s="259"/>
      <c r="I5356" s="259"/>
      <c r="J5356" s="259"/>
    </row>
    <row r="5357" spans="1:10">
      <c r="A5357" s="259"/>
      <c r="B5357" s="259"/>
      <c r="C5357" s="259"/>
      <c r="D5357" s="259"/>
      <c r="E5357" s="259"/>
      <c r="F5357" s="270"/>
      <c r="G5357" s="259"/>
      <c r="H5357" s="259"/>
      <c r="I5357" s="259"/>
      <c r="J5357" s="259"/>
    </row>
    <row r="5358" spans="1:10">
      <c r="A5358" s="259"/>
      <c r="B5358" s="259"/>
      <c r="C5358" s="259"/>
      <c r="D5358" s="259"/>
      <c r="E5358" s="259"/>
      <c r="F5358" s="270"/>
      <c r="G5358" s="259"/>
      <c r="H5358" s="259"/>
      <c r="I5358" s="259"/>
      <c r="J5358" s="259"/>
    </row>
    <row r="5359" spans="1:10">
      <c r="A5359" s="259"/>
      <c r="B5359" s="259"/>
      <c r="C5359" s="259"/>
      <c r="D5359" s="259"/>
      <c r="E5359" s="259"/>
      <c r="F5359" s="270"/>
      <c r="G5359" s="259"/>
      <c r="H5359" s="259"/>
      <c r="I5359" s="259"/>
      <c r="J5359" s="259"/>
    </row>
    <row r="5360" spans="1:10">
      <c r="A5360" s="259"/>
      <c r="B5360" s="259"/>
      <c r="C5360" s="259"/>
      <c r="D5360" s="259"/>
      <c r="E5360" s="259"/>
      <c r="F5360" s="270"/>
      <c r="G5360" s="259"/>
      <c r="H5360" s="259"/>
      <c r="I5360" s="259"/>
      <c r="J5360" s="259"/>
    </row>
    <row r="5361" spans="1:10">
      <c r="A5361" s="259"/>
      <c r="B5361" s="259"/>
      <c r="C5361" s="259"/>
      <c r="D5361" s="259"/>
      <c r="E5361" s="259"/>
      <c r="F5361" s="270"/>
      <c r="G5361" s="259"/>
      <c r="H5361" s="259"/>
      <c r="I5361" s="259"/>
      <c r="J5361" s="259"/>
    </row>
    <row r="5362" spans="1:10">
      <c r="A5362" s="259"/>
      <c r="B5362" s="259"/>
      <c r="C5362" s="259"/>
      <c r="D5362" s="259"/>
      <c r="E5362" s="259"/>
      <c r="F5362" s="270"/>
      <c r="G5362" s="259"/>
      <c r="H5362" s="259"/>
      <c r="I5362" s="259"/>
      <c r="J5362" s="259"/>
    </row>
    <row r="5363" spans="1:10">
      <c r="A5363" s="259"/>
      <c r="B5363" s="259"/>
      <c r="C5363" s="259"/>
      <c r="D5363" s="259"/>
      <c r="E5363" s="259"/>
      <c r="F5363" s="270"/>
      <c r="G5363" s="259"/>
      <c r="H5363" s="259"/>
      <c r="I5363" s="259"/>
      <c r="J5363" s="259"/>
    </row>
    <row r="5364" spans="1:10">
      <c r="A5364" s="259"/>
      <c r="B5364" s="259"/>
      <c r="C5364" s="259"/>
      <c r="D5364" s="259"/>
      <c r="E5364" s="259"/>
      <c r="F5364" s="270"/>
      <c r="G5364" s="259"/>
      <c r="H5364" s="259"/>
      <c r="I5364" s="259"/>
      <c r="J5364" s="259"/>
    </row>
    <row r="5365" spans="1:10">
      <c r="A5365" s="259"/>
      <c r="B5365" s="259"/>
      <c r="C5365" s="259"/>
      <c r="D5365" s="259"/>
      <c r="E5365" s="259"/>
      <c r="F5365" s="270"/>
      <c r="G5365" s="259"/>
      <c r="H5365" s="259"/>
      <c r="I5365" s="259"/>
      <c r="J5365" s="259"/>
    </row>
    <row r="5366" spans="1:10">
      <c r="A5366" s="259"/>
      <c r="B5366" s="259"/>
      <c r="C5366" s="259"/>
      <c r="D5366" s="259"/>
      <c r="E5366" s="259"/>
      <c r="F5366" s="270"/>
      <c r="G5366" s="259"/>
      <c r="H5366" s="259"/>
      <c r="I5366" s="259"/>
      <c r="J5366" s="259"/>
    </row>
    <row r="5367" spans="1:10">
      <c r="A5367" s="259"/>
      <c r="B5367" s="259"/>
      <c r="C5367" s="259"/>
      <c r="D5367" s="259"/>
      <c r="E5367" s="259"/>
      <c r="F5367" s="270"/>
      <c r="G5367" s="259"/>
      <c r="H5367" s="259"/>
      <c r="I5367" s="259"/>
      <c r="J5367" s="259"/>
    </row>
    <row r="5368" spans="1:10">
      <c r="A5368" s="259"/>
      <c r="B5368" s="259"/>
      <c r="C5368" s="259"/>
      <c r="D5368" s="259"/>
      <c r="E5368" s="259"/>
      <c r="F5368" s="270"/>
      <c r="G5368" s="259"/>
      <c r="H5368" s="259"/>
      <c r="I5368" s="259"/>
      <c r="J5368" s="259"/>
    </row>
    <row r="5369" spans="1:10">
      <c r="A5369" s="259"/>
      <c r="B5369" s="259"/>
      <c r="C5369" s="259"/>
      <c r="D5369" s="259"/>
      <c r="E5369" s="259"/>
      <c r="F5369" s="270"/>
      <c r="G5369" s="259"/>
      <c r="H5369" s="259"/>
      <c r="I5369" s="259"/>
      <c r="J5369" s="259"/>
    </row>
    <row r="5370" spans="1:10">
      <c r="A5370" s="259"/>
      <c r="B5370" s="259"/>
      <c r="C5370" s="259"/>
      <c r="D5370" s="259"/>
      <c r="E5370" s="259"/>
      <c r="F5370" s="270"/>
      <c r="G5370" s="259"/>
      <c r="H5370" s="259"/>
      <c r="I5370" s="259"/>
      <c r="J5370" s="259"/>
    </row>
    <row r="5371" spans="1:10">
      <c r="A5371" s="259"/>
      <c r="B5371" s="259"/>
      <c r="C5371" s="259"/>
      <c r="D5371" s="259"/>
      <c r="E5371" s="259"/>
      <c r="F5371" s="270"/>
      <c r="G5371" s="259"/>
      <c r="H5371" s="259"/>
      <c r="I5371" s="259"/>
      <c r="J5371" s="259"/>
    </row>
    <row r="5372" spans="1:10">
      <c r="A5372" s="259"/>
      <c r="B5372" s="259"/>
      <c r="C5372" s="259"/>
      <c r="D5372" s="259"/>
      <c r="E5372" s="259"/>
      <c r="F5372" s="270"/>
      <c r="G5372" s="259"/>
      <c r="H5372" s="259"/>
      <c r="I5372" s="259"/>
      <c r="J5372" s="259"/>
    </row>
    <row r="5373" spans="1:10">
      <c r="A5373" s="259"/>
      <c r="B5373" s="259"/>
      <c r="C5373" s="259"/>
      <c r="D5373" s="259"/>
      <c r="E5373" s="259"/>
      <c r="F5373" s="270"/>
      <c r="G5373" s="259"/>
      <c r="H5373" s="259"/>
      <c r="I5373" s="259"/>
      <c r="J5373" s="259"/>
    </row>
    <row r="5374" spans="1:10">
      <c r="A5374" s="259"/>
      <c r="B5374" s="259"/>
      <c r="C5374" s="259"/>
      <c r="D5374" s="259"/>
      <c r="E5374" s="259"/>
      <c r="F5374" s="270"/>
      <c r="G5374" s="259"/>
      <c r="H5374" s="259"/>
      <c r="I5374" s="259"/>
      <c r="J5374" s="259"/>
    </row>
    <row r="5375" spans="1:10">
      <c r="A5375" s="259"/>
      <c r="B5375" s="259"/>
      <c r="C5375" s="259"/>
      <c r="D5375" s="259"/>
      <c r="E5375" s="259"/>
      <c r="F5375" s="270"/>
      <c r="G5375" s="259"/>
      <c r="H5375" s="259"/>
      <c r="I5375" s="259"/>
      <c r="J5375" s="259"/>
    </row>
    <row r="5376" spans="1:10">
      <c r="A5376" s="259"/>
      <c r="B5376" s="259"/>
      <c r="C5376" s="259"/>
      <c r="D5376" s="259"/>
      <c r="E5376" s="259"/>
      <c r="F5376" s="270"/>
      <c r="G5376" s="259"/>
      <c r="H5376" s="259"/>
      <c r="I5376" s="259"/>
      <c r="J5376" s="259"/>
    </row>
    <row r="5377" spans="1:10">
      <c r="A5377" s="259"/>
      <c r="B5377" s="259"/>
      <c r="C5377" s="259"/>
      <c r="D5377" s="259"/>
      <c r="E5377" s="259"/>
      <c r="F5377" s="270"/>
      <c r="G5377" s="259"/>
      <c r="H5377" s="259"/>
      <c r="I5377" s="259"/>
      <c r="J5377" s="259"/>
    </row>
    <row r="5378" spans="1:10">
      <c r="A5378" s="259"/>
      <c r="B5378" s="259"/>
      <c r="C5378" s="259"/>
      <c r="D5378" s="259"/>
      <c r="E5378" s="259"/>
      <c r="F5378" s="270"/>
      <c r="G5378" s="259"/>
      <c r="H5378" s="259"/>
      <c r="I5378" s="259"/>
      <c r="J5378" s="259"/>
    </row>
    <row r="5379" spans="1:10">
      <c r="A5379" s="259"/>
      <c r="B5379" s="259"/>
      <c r="C5379" s="259"/>
      <c r="D5379" s="259"/>
      <c r="E5379" s="259"/>
      <c r="F5379" s="270"/>
      <c r="G5379" s="259"/>
      <c r="H5379" s="259"/>
      <c r="I5379" s="259"/>
      <c r="J5379" s="259"/>
    </row>
    <row r="5380" spans="1:10">
      <c r="A5380" s="259"/>
      <c r="B5380" s="259"/>
      <c r="C5380" s="259"/>
      <c r="D5380" s="259"/>
      <c r="E5380" s="259"/>
      <c r="F5380" s="270"/>
      <c r="G5380" s="259"/>
      <c r="H5380" s="259"/>
      <c r="I5380" s="259"/>
      <c r="J5380" s="259"/>
    </row>
    <row r="5381" spans="1:10">
      <c r="A5381" s="259"/>
      <c r="B5381" s="259"/>
      <c r="C5381" s="259"/>
      <c r="D5381" s="259"/>
      <c r="E5381" s="259"/>
      <c r="F5381" s="270"/>
      <c r="G5381" s="259"/>
      <c r="H5381" s="259"/>
      <c r="I5381" s="259"/>
      <c r="J5381" s="259"/>
    </row>
    <row r="5382" spans="1:10">
      <c r="A5382" s="259"/>
      <c r="B5382" s="259"/>
      <c r="C5382" s="259"/>
      <c r="D5382" s="259"/>
      <c r="E5382" s="259"/>
      <c r="F5382" s="270"/>
      <c r="G5382" s="259"/>
      <c r="H5382" s="259"/>
      <c r="I5382" s="259"/>
      <c r="J5382" s="259"/>
    </row>
    <row r="5383" spans="1:10">
      <c r="A5383" s="259"/>
      <c r="B5383" s="259"/>
      <c r="C5383" s="259"/>
      <c r="D5383" s="259"/>
      <c r="E5383" s="259"/>
      <c r="F5383" s="270"/>
      <c r="G5383" s="259"/>
      <c r="H5383" s="259"/>
      <c r="I5383" s="259"/>
      <c r="J5383" s="259"/>
    </row>
    <row r="5384" spans="1:10">
      <c r="A5384" s="259"/>
      <c r="B5384" s="259"/>
      <c r="C5384" s="259"/>
      <c r="D5384" s="259"/>
      <c r="E5384" s="259"/>
      <c r="F5384" s="270"/>
      <c r="G5384" s="259"/>
      <c r="H5384" s="259"/>
      <c r="I5384" s="259"/>
      <c r="J5384" s="259"/>
    </row>
    <row r="5385" spans="1:10">
      <c r="A5385" s="259"/>
      <c r="B5385" s="259"/>
      <c r="C5385" s="259"/>
      <c r="D5385" s="259"/>
      <c r="E5385" s="259"/>
      <c r="F5385" s="270"/>
      <c r="G5385" s="259"/>
      <c r="H5385" s="259"/>
      <c r="I5385" s="259"/>
      <c r="J5385" s="259"/>
    </row>
    <row r="5386" spans="1:10">
      <c r="A5386" s="259"/>
      <c r="B5386" s="259"/>
      <c r="C5386" s="259"/>
      <c r="D5386" s="259"/>
      <c r="E5386" s="259"/>
      <c r="F5386" s="270"/>
      <c r="G5386" s="259"/>
      <c r="H5386" s="259"/>
      <c r="I5386" s="259"/>
      <c r="J5386" s="259"/>
    </row>
    <row r="5387" spans="1:10">
      <c r="A5387" s="259"/>
      <c r="B5387" s="259"/>
      <c r="C5387" s="259"/>
      <c r="D5387" s="259"/>
      <c r="E5387" s="259"/>
      <c r="F5387" s="270"/>
      <c r="G5387" s="259"/>
      <c r="H5387" s="259"/>
      <c r="I5387" s="259"/>
      <c r="J5387" s="259"/>
    </row>
    <row r="5388" spans="1:10">
      <c r="A5388" s="259"/>
      <c r="B5388" s="259"/>
      <c r="C5388" s="259"/>
      <c r="D5388" s="259"/>
      <c r="E5388" s="259"/>
      <c r="F5388" s="270"/>
      <c r="G5388" s="259"/>
      <c r="H5388" s="259"/>
      <c r="I5388" s="259"/>
      <c r="J5388" s="259"/>
    </row>
    <row r="5389" spans="1:10">
      <c r="A5389" s="259"/>
      <c r="B5389" s="259"/>
      <c r="C5389" s="259"/>
      <c r="D5389" s="259"/>
      <c r="E5389" s="259"/>
      <c r="F5389" s="270"/>
      <c r="G5389" s="259"/>
      <c r="H5389" s="259"/>
      <c r="I5389" s="259"/>
      <c r="J5389" s="259"/>
    </row>
    <row r="5390" spans="1:10">
      <c r="A5390" s="259"/>
      <c r="B5390" s="259"/>
      <c r="C5390" s="259"/>
      <c r="D5390" s="259"/>
      <c r="E5390" s="259"/>
      <c r="F5390" s="270"/>
      <c r="G5390" s="259"/>
      <c r="H5390" s="259"/>
      <c r="I5390" s="259"/>
      <c r="J5390" s="259"/>
    </row>
    <row r="5391" spans="1:10">
      <c r="A5391" s="259"/>
      <c r="B5391" s="259"/>
      <c r="C5391" s="259"/>
      <c r="D5391" s="259"/>
      <c r="E5391" s="259"/>
      <c r="F5391" s="270"/>
      <c r="G5391" s="259"/>
      <c r="H5391" s="259"/>
      <c r="I5391" s="259"/>
      <c r="J5391" s="259"/>
    </row>
    <row r="5392" spans="1:10">
      <c r="A5392" s="259"/>
      <c r="B5392" s="259"/>
      <c r="C5392" s="259"/>
      <c r="D5392" s="259"/>
      <c r="E5392" s="259"/>
      <c r="F5392" s="270"/>
      <c r="G5392" s="259"/>
      <c r="H5392" s="259"/>
      <c r="I5392" s="259"/>
      <c r="J5392" s="259"/>
    </row>
    <row r="5393" spans="1:10">
      <c r="A5393" s="259"/>
      <c r="B5393" s="259"/>
      <c r="C5393" s="259"/>
      <c r="D5393" s="259"/>
      <c r="E5393" s="259"/>
      <c r="F5393" s="270"/>
      <c r="G5393" s="259"/>
      <c r="H5393" s="259"/>
      <c r="I5393" s="259"/>
      <c r="J5393" s="259"/>
    </row>
    <row r="5394" spans="1:10">
      <c r="A5394" s="259"/>
      <c r="B5394" s="259"/>
      <c r="C5394" s="259"/>
      <c r="D5394" s="259"/>
      <c r="E5394" s="259"/>
      <c r="F5394" s="270"/>
      <c r="G5394" s="259"/>
      <c r="H5394" s="259"/>
      <c r="I5394" s="259"/>
      <c r="J5394" s="259"/>
    </row>
    <row r="5395" spans="1:10">
      <c r="A5395" s="259"/>
      <c r="B5395" s="259"/>
      <c r="C5395" s="259"/>
      <c r="D5395" s="259"/>
      <c r="E5395" s="259"/>
      <c r="F5395" s="270"/>
      <c r="G5395" s="259"/>
      <c r="H5395" s="259"/>
      <c r="I5395" s="259"/>
      <c r="J5395" s="259"/>
    </row>
    <row r="5396" spans="1:10">
      <c r="A5396" s="259"/>
      <c r="B5396" s="259"/>
      <c r="C5396" s="259"/>
      <c r="D5396" s="259"/>
      <c r="E5396" s="259"/>
      <c r="F5396" s="270"/>
      <c r="G5396" s="259"/>
      <c r="H5396" s="259"/>
      <c r="I5396" s="259"/>
      <c r="J5396" s="259"/>
    </row>
    <row r="5397" spans="1:10">
      <c r="A5397" s="259"/>
      <c r="B5397" s="259"/>
      <c r="C5397" s="259"/>
      <c r="D5397" s="259"/>
      <c r="E5397" s="259"/>
      <c r="F5397" s="270"/>
      <c r="G5397" s="259"/>
      <c r="H5397" s="259"/>
      <c r="I5397" s="259"/>
      <c r="J5397" s="259"/>
    </row>
    <row r="5398" spans="1:10">
      <c r="A5398" s="259"/>
      <c r="B5398" s="259"/>
      <c r="C5398" s="259"/>
      <c r="D5398" s="259"/>
      <c r="E5398" s="259"/>
      <c r="F5398" s="270"/>
      <c r="G5398" s="259"/>
      <c r="H5398" s="259"/>
      <c r="I5398" s="259"/>
      <c r="J5398" s="259"/>
    </row>
    <row r="5399" spans="1:10">
      <c r="A5399" s="259"/>
      <c r="B5399" s="259"/>
      <c r="C5399" s="259"/>
      <c r="D5399" s="259"/>
      <c r="E5399" s="259"/>
      <c r="F5399" s="270"/>
      <c r="G5399" s="259"/>
      <c r="H5399" s="259"/>
      <c r="I5399" s="259"/>
      <c r="J5399" s="259"/>
    </row>
    <row r="5400" spans="1:10">
      <c r="A5400" s="259"/>
      <c r="B5400" s="259"/>
      <c r="C5400" s="259"/>
      <c r="D5400" s="259"/>
      <c r="E5400" s="259"/>
      <c r="F5400" s="270"/>
      <c r="G5400" s="259"/>
      <c r="H5400" s="259"/>
      <c r="I5400" s="259"/>
      <c r="J5400" s="259"/>
    </row>
    <row r="5401" spans="1:10">
      <c r="A5401" s="259"/>
      <c r="B5401" s="259"/>
      <c r="C5401" s="259"/>
      <c r="D5401" s="259"/>
      <c r="E5401" s="259"/>
      <c r="F5401" s="270"/>
      <c r="G5401" s="259"/>
      <c r="H5401" s="259"/>
      <c r="I5401" s="259"/>
      <c r="J5401" s="259"/>
    </row>
    <row r="5402" spans="1:10">
      <c r="A5402" s="259"/>
      <c r="B5402" s="259"/>
      <c r="C5402" s="259"/>
      <c r="D5402" s="259"/>
      <c r="E5402" s="259"/>
      <c r="F5402" s="270"/>
      <c r="G5402" s="259"/>
      <c r="H5402" s="259"/>
      <c r="I5402" s="259"/>
      <c r="J5402" s="259"/>
    </row>
    <row r="5403" spans="1:10">
      <c r="A5403" s="259"/>
      <c r="B5403" s="259"/>
      <c r="C5403" s="259"/>
      <c r="D5403" s="259"/>
      <c r="E5403" s="259"/>
      <c r="F5403" s="270"/>
      <c r="G5403" s="259"/>
      <c r="H5403" s="259"/>
      <c r="I5403" s="259"/>
      <c r="J5403" s="259"/>
    </row>
    <row r="5404" spans="1:10">
      <c r="A5404" s="259"/>
      <c r="B5404" s="259"/>
      <c r="C5404" s="259"/>
      <c r="D5404" s="259"/>
      <c r="E5404" s="259"/>
      <c r="F5404" s="270"/>
      <c r="G5404" s="259"/>
      <c r="H5404" s="259"/>
      <c r="I5404" s="259"/>
      <c r="J5404" s="259"/>
    </row>
    <row r="5405" spans="1:10">
      <c r="A5405" s="259"/>
      <c r="B5405" s="259"/>
      <c r="C5405" s="259"/>
      <c r="D5405" s="259"/>
      <c r="E5405" s="259"/>
      <c r="F5405" s="270"/>
      <c r="G5405" s="259"/>
      <c r="H5405" s="259"/>
      <c r="I5405" s="259"/>
      <c r="J5405" s="259"/>
    </row>
    <row r="5406" spans="1:10">
      <c r="A5406" s="259"/>
      <c r="B5406" s="259"/>
      <c r="C5406" s="259"/>
      <c r="D5406" s="259"/>
      <c r="E5406" s="259"/>
      <c r="F5406" s="270"/>
      <c r="G5406" s="259"/>
      <c r="H5406" s="259"/>
      <c r="I5406" s="259"/>
      <c r="J5406" s="259"/>
    </row>
    <row r="5407" spans="1:10">
      <c r="A5407" s="259"/>
      <c r="B5407" s="259"/>
      <c r="C5407" s="259"/>
      <c r="D5407" s="259"/>
      <c r="E5407" s="259"/>
      <c r="F5407" s="270"/>
      <c r="G5407" s="259"/>
      <c r="H5407" s="259"/>
      <c r="I5407" s="259"/>
      <c r="J5407" s="259"/>
    </row>
    <row r="5408" spans="1:10">
      <c r="A5408" s="259"/>
      <c r="B5408" s="259"/>
      <c r="C5408" s="259"/>
      <c r="D5408" s="259"/>
      <c r="E5408" s="259"/>
      <c r="F5408" s="270"/>
      <c r="G5408" s="259"/>
      <c r="H5408" s="259"/>
      <c r="I5408" s="259"/>
      <c r="J5408" s="259"/>
    </row>
    <row r="5409" spans="1:10">
      <c r="A5409" s="259"/>
      <c r="B5409" s="259"/>
      <c r="C5409" s="259"/>
      <c r="D5409" s="259"/>
      <c r="E5409" s="259"/>
      <c r="F5409" s="270"/>
      <c r="G5409" s="259"/>
      <c r="H5409" s="259"/>
      <c r="I5409" s="259"/>
      <c r="J5409" s="259"/>
    </row>
    <row r="5410" spans="1:10">
      <c r="A5410" s="259"/>
      <c r="B5410" s="259"/>
      <c r="C5410" s="259"/>
      <c r="D5410" s="259"/>
      <c r="E5410" s="259"/>
      <c r="F5410" s="270"/>
      <c r="G5410" s="259"/>
      <c r="H5410" s="259"/>
      <c r="I5410" s="259"/>
      <c r="J5410" s="259"/>
    </row>
    <row r="5411" spans="1:10">
      <c r="A5411" s="259"/>
      <c r="B5411" s="259"/>
      <c r="C5411" s="259"/>
      <c r="D5411" s="259"/>
      <c r="E5411" s="259"/>
      <c r="F5411" s="270"/>
      <c r="G5411" s="259"/>
      <c r="H5411" s="259"/>
      <c r="I5411" s="259"/>
      <c r="J5411" s="259"/>
    </row>
    <row r="5412" spans="1:10">
      <c r="A5412" s="259"/>
      <c r="B5412" s="259"/>
      <c r="C5412" s="259"/>
      <c r="D5412" s="259"/>
      <c r="E5412" s="259"/>
      <c r="F5412" s="270"/>
      <c r="G5412" s="259"/>
      <c r="H5412" s="259"/>
      <c r="I5412" s="259"/>
      <c r="J5412" s="259"/>
    </row>
    <row r="5413" spans="1:10">
      <c r="A5413" s="259"/>
      <c r="B5413" s="259"/>
      <c r="C5413" s="259"/>
      <c r="D5413" s="259"/>
      <c r="E5413" s="259"/>
      <c r="F5413" s="270"/>
      <c r="G5413" s="259"/>
      <c r="H5413" s="259"/>
      <c r="I5413" s="259"/>
      <c r="J5413" s="259"/>
    </row>
    <row r="5414" spans="1:10">
      <c r="A5414" s="259"/>
      <c r="B5414" s="259"/>
      <c r="C5414" s="259"/>
      <c r="D5414" s="259"/>
      <c r="E5414" s="259"/>
      <c r="F5414" s="270"/>
      <c r="G5414" s="259"/>
      <c r="H5414" s="259"/>
      <c r="I5414" s="259"/>
      <c r="J5414" s="259"/>
    </row>
    <row r="5415" spans="1:10">
      <c r="A5415" s="259"/>
      <c r="B5415" s="259"/>
      <c r="C5415" s="259"/>
      <c r="D5415" s="259"/>
      <c r="E5415" s="259"/>
      <c r="F5415" s="270"/>
      <c r="G5415" s="259"/>
      <c r="H5415" s="259"/>
      <c r="I5415" s="259"/>
      <c r="J5415" s="259"/>
    </row>
    <row r="5416" spans="1:10">
      <c r="A5416" s="259"/>
      <c r="B5416" s="259"/>
      <c r="C5416" s="259"/>
      <c r="D5416" s="259"/>
      <c r="E5416" s="259"/>
      <c r="F5416" s="270"/>
      <c r="G5416" s="259"/>
      <c r="H5416" s="259"/>
      <c r="I5416" s="259"/>
      <c r="J5416" s="259"/>
    </row>
    <row r="5417" spans="1:10">
      <c r="A5417" s="259"/>
      <c r="B5417" s="259"/>
      <c r="C5417" s="259"/>
      <c r="D5417" s="259"/>
      <c r="E5417" s="259"/>
      <c r="F5417" s="270"/>
      <c r="G5417" s="259"/>
      <c r="H5417" s="259"/>
      <c r="I5417" s="259"/>
      <c r="J5417" s="259"/>
    </row>
    <row r="5418" spans="1:10">
      <c r="A5418" s="259"/>
      <c r="B5418" s="259"/>
      <c r="C5418" s="259"/>
      <c r="D5418" s="259"/>
      <c r="E5418" s="259"/>
      <c r="F5418" s="270"/>
      <c r="G5418" s="259"/>
      <c r="H5418" s="259"/>
      <c r="I5418" s="259"/>
      <c r="J5418" s="259"/>
    </row>
    <row r="5419" spans="1:10">
      <c r="A5419" s="259"/>
      <c r="B5419" s="259"/>
      <c r="C5419" s="259"/>
      <c r="D5419" s="259"/>
      <c r="E5419" s="259"/>
      <c r="F5419" s="270"/>
      <c r="G5419" s="259"/>
      <c r="H5419" s="259"/>
      <c r="I5419" s="259"/>
      <c r="J5419" s="259"/>
    </row>
    <row r="5420" spans="1:10">
      <c r="A5420" s="259"/>
      <c r="B5420" s="259"/>
      <c r="C5420" s="259"/>
      <c r="D5420" s="259"/>
      <c r="E5420" s="259"/>
      <c r="F5420" s="270"/>
      <c r="G5420" s="259"/>
      <c r="H5420" s="259"/>
      <c r="I5420" s="259"/>
      <c r="J5420" s="259"/>
    </row>
    <row r="5421" spans="1:10">
      <c r="A5421" s="259"/>
      <c r="B5421" s="259"/>
      <c r="C5421" s="259"/>
      <c r="D5421" s="259"/>
      <c r="E5421" s="259"/>
      <c r="F5421" s="270"/>
      <c r="G5421" s="259"/>
      <c r="H5421" s="259"/>
      <c r="I5421" s="259"/>
      <c r="J5421" s="259"/>
    </row>
    <row r="5422" spans="1:10">
      <c r="A5422" s="259"/>
      <c r="B5422" s="259"/>
      <c r="C5422" s="259"/>
      <c r="D5422" s="259"/>
      <c r="E5422" s="259"/>
      <c r="F5422" s="270"/>
      <c r="G5422" s="259"/>
      <c r="H5422" s="259"/>
      <c r="I5422" s="259"/>
      <c r="J5422" s="259"/>
    </row>
    <row r="5423" spans="1:10">
      <c r="A5423" s="259"/>
      <c r="B5423" s="259"/>
      <c r="C5423" s="259"/>
      <c r="D5423" s="259"/>
      <c r="E5423" s="259"/>
      <c r="F5423" s="270"/>
      <c r="G5423" s="259"/>
      <c r="H5423" s="259"/>
      <c r="I5423" s="259"/>
      <c r="J5423" s="259"/>
    </row>
    <row r="5424" spans="1:10">
      <c r="A5424" s="259"/>
      <c r="B5424" s="259"/>
      <c r="C5424" s="259"/>
      <c r="D5424" s="259"/>
      <c r="E5424" s="259"/>
      <c r="F5424" s="270"/>
      <c r="G5424" s="259"/>
      <c r="H5424" s="259"/>
      <c r="I5424" s="259"/>
      <c r="J5424" s="259"/>
    </row>
    <row r="5425" spans="1:10">
      <c r="A5425" s="259"/>
      <c r="B5425" s="259"/>
      <c r="C5425" s="259"/>
      <c r="D5425" s="259"/>
      <c r="E5425" s="259"/>
      <c r="F5425" s="270"/>
      <c r="G5425" s="259"/>
      <c r="H5425" s="259"/>
      <c r="I5425" s="259"/>
      <c r="J5425" s="259"/>
    </row>
    <row r="5426" spans="1:10">
      <c r="A5426" s="259"/>
      <c r="B5426" s="259"/>
      <c r="C5426" s="259"/>
      <c r="D5426" s="259"/>
      <c r="E5426" s="259"/>
      <c r="F5426" s="270"/>
      <c r="G5426" s="259"/>
      <c r="H5426" s="259"/>
      <c r="I5426" s="259"/>
      <c r="J5426" s="259"/>
    </row>
    <row r="5427" spans="1:10">
      <c r="A5427" s="259"/>
      <c r="B5427" s="259"/>
      <c r="C5427" s="259"/>
      <c r="D5427" s="259"/>
      <c r="E5427" s="259"/>
      <c r="F5427" s="270"/>
      <c r="G5427" s="259"/>
      <c r="H5427" s="259"/>
      <c r="I5427" s="259"/>
      <c r="J5427" s="259"/>
    </row>
    <row r="5428" spans="1:10">
      <c r="A5428" s="259"/>
      <c r="B5428" s="259"/>
      <c r="C5428" s="259"/>
      <c r="D5428" s="259"/>
      <c r="E5428" s="259"/>
      <c r="F5428" s="270"/>
      <c r="G5428" s="259"/>
      <c r="H5428" s="259"/>
      <c r="I5428" s="259"/>
      <c r="J5428" s="259"/>
    </row>
    <row r="5429" spans="1:10">
      <c r="A5429" s="259"/>
      <c r="B5429" s="259"/>
      <c r="C5429" s="259"/>
      <c r="D5429" s="259"/>
      <c r="E5429" s="259"/>
      <c r="F5429" s="270"/>
      <c r="G5429" s="259"/>
      <c r="H5429" s="259"/>
      <c r="I5429" s="259"/>
      <c r="J5429" s="259"/>
    </row>
    <row r="5430" spans="1:10">
      <c r="A5430" s="259"/>
      <c r="B5430" s="259"/>
      <c r="C5430" s="259"/>
      <c r="D5430" s="259"/>
      <c r="E5430" s="259"/>
      <c r="F5430" s="270"/>
      <c r="G5430" s="259"/>
      <c r="H5430" s="259"/>
      <c r="I5430" s="259"/>
      <c r="J5430" s="259"/>
    </row>
    <row r="5431" spans="1:10">
      <c r="A5431" s="259"/>
      <c r="B5431" s="259"/>
      <c r="C5431" s="259"/>
      <c r="D5431" s="259"/>
      <c r="E5431" s="259"/>
      <c r="F5431" s="270"/>
      <c r="G5431" s="259"/>
      <c r="H5431" s="259"/>
      <c r="I5431" s="259"/>
      <c r="J5431" s="259"/>
    </row>
    <row r="5432" spans="1:10">
      <c r="A5432" s="259"/>
      <c r="B5432" s="259"/>
      <c r="C5432" s="259"/>
      <c r="D5432" s="259"/>
      <c r="E5432" s="259"/>
      <c r="F5432" s="270"/>
      <c r="G5432" s="259"/>
      <c r="H5432" s="259"/>
      <c r="I5432" s="259"/>
      <c r="J5432" s="259"/>
    </row>
    <row r="5433" spans="1:10">
      <c r="A5433" s="259"/>
      <c r="B5433" s="259"/>
      <c r="C5433" s="259"/>
      <c r="D5433" s="259"/>
      <c r="E5433" s="259"/>
      <c r="F5433" s="270"/>
      <c r="G5433" s="259"/>
      <c r="H5433" s="259"/>
      <c r="I5433" s="259"/>
      <c r="J5433" s="259"/>
    </row>
    <row r="5434" spans="1:10">
      <c r="A5434" s="259"/>
      <c r="B5434" s="259"/>
      <c r="C5434" s="259"/>
      <c r="D5434" s="259"/>
      <c r="E5434" s="259"/>
      <c r="F5434" s="270"/>
      <c r="G5434" s="259"/>
      <c r="H5434" s="259"/>
      <c r="I5434" s="259"/>
      <c r="J5434" s="259"/>
    </row>
    <row r="5435" spans="1:10">
      <c r="A5435" s="259"/>
      <c r="B5435" s="259"/>
      <c r="C5435" s="259"/>
      <c r="D5435" s="259"/>
      <c r="E5435" s="259"/>
      <c r="F5435" s="270"/>
      <c r="G5435" s="259"/>
      <c r="H5435" s="259"/>
      <c r="I5435" s="259"/>
      <c r="J5435" s="259"/>
    </row>
    <row r="5436" spans="1:10">
      <c r="A5436" s="259"/>
      <c r="B5436" s="259"/>
      <c r="C5436" s="259"/>
      <c r="D5436" s="259"/>
      <c r="E5436" s="259"/>
      <c r="F5436" s="270"/>
      <c r="G5436" s="259"/>
      <c r="H5436" s="259"/>
      <c r="I5436" s="259"/>
      <c r="J5436" s="259"/>
    </row>
    <row r="5437" spans="1:10">
      <c r="A5437" s="259"/>
      <c r="B5437" s="259"/>
      <c r="C5437" s="259"/>
      <c r="D5437" s="259"/>
      <c r="E5437" s="259"/>
      <c r="F5437" s="270"/>
      <c r="G5437" s="259"/>
      <c r="H5437" s="259"/>
      <c r="I5437" s="259"/>
      <c r="J5437" s="259"/>
    </row>
    <row r="5438" spans="1:10">
      <c r="A5438" s="259"/>
      <c r="B5438" s="259"/>
      <c r="C5438" s="259"/>
      <c r="D5438" s="259"/>
      <c r="E5438" s="259"/>
      <c r="F5438" s="270"/>
      <c r="G5438" s="259"/>
      <c r="H5438" s="259"/>
      <c r="I5438" s="259"/>
      <c r="J5438" s="259"/>
    </row>
    <row r="5439" spans="1:10">
      <c r="A5439" s="259"/>
      <c r="B5439" s="259"/>
      <c r="C5439" s="259"/>
      <c r="D5439" s="259"/>
      <c r="E5439" s="259"/>
      <c r="F5439" s="270"/>
      <c r="G5439" s="259"/>
      <c r="H5439" s="259"/>
      <c r="I5439" s="259"/>
      <c r="J5439" s="259"/>
    </row>
    <row r="5440" spans="1:10">
      <c r="A5440" s="259"/>
      <c r="B5440" s="259"/>
      <c r="C5440" s="259"/>
      <c r="D5440" s="259"/>
      <c r="E5440" s="259"/>
      <c r="F5440" s="270"/>
      <c r="G5440" s="259"/>
      <c r="H5440" s="259"/>
      <c r="I5440" s="259"/>
      <c r="J5440" s="259"/>
    </row>
    <row r="5441" spans="1:10">
      <c r="A5441" s="259"/>
      <c r="B5441" s="259"/>
      <c r="C5441" s="259"/>
      <c r="D5441" s="259"/>
      <c r="E5441" s="259"/>
      <c r="F5441" s="270"/>
      <c r="G5441" s="259"/>
      <c r="H5441" s="259"/>
      <c r="I5441" s="259"/>
      <c r="J5441" s="259"/>
    </row>
    <row r="5442" spans="1:10">
      <c r="A5442" s="259"/>
      <c r="B5442" s="259"/>
      <c r="C5442" s="259"/>
      <c r="D5442" s="259"/>
      <c r="E5442" s="259"/>
      <c r="F5442" s="270"/>
      <c r="G5442" s="259"/>
      <c r="H5442" s="259"/>
      <c r="I5442" s="259"/>
      <c r="J5442" s="259"/>
    </row>
    <row r="5443" spans="1:10">
      <c r="A5443" s="259"/>
      <c r="B5443" s="259"/>
      <c r="C5443" s="259"/>
      <c r="D5443" s="259"/>
      <c r="E5443" s="259"/>
      <c r="F5443" s="270"/>
      <c r="G5443" s="259"/>
      <c r="H5443" s="259"/>
      <c r="I5443" s="259"/>
      <c r="J5443" s="259"/>
    </row>
    <row r="5444" spans="1:10">
      <c r="A5444" s="259"/>
      <c r="B5444" s="259"/>
      <c r="C5444" s="259"/>
      <c r="D5444" s="259"/>
      <c r="E5444" s="259"/>
      <c r="F5444" s="270"/>
      <c r="G5444" s="259"/>
      <c r="H5444" s="259"/>
      <c r="I5444" s="259"/>
      <c r="J5444" s="259"/>
    </row>
    <row r="5445" spans="1:10">
      <c r="A5445" s="259"/>
      <c r="B5445" s="259"/>
      <c r="C5445" s="259"/>
      <c r="D5445" s="259"/>
      <c r="E5445" s="259"/>
      <c r="F5445" s="270"/>
      <c r="G5445" s="259"/>
      <c r="H5445" s="259"/>
      <c r="I5445" s="259"/>
      <c r="J5445" s="259"/>
    </row>
    <row r="5446" spans="1:10">
      <c r="A5446" s="259"/>
      <c r="B5446" s="259"/>
      <c r="C5446" s="259"/>
      <c r="D5446" s="259"/>
      <c r="E5446" s="259"/>
      <c r="F5446" s="270"/>
      <c r="G5446" s="259"/>
      <c r="H5446" s="259"/>
      <c r="I5446" s="259"/>
      <c r="J5446" s="259"/>
    </row>
    <row r="5447" spans="1:10">
      <c r="A5447" s="259"/>
      <c r="B5447" s="259"/>
      <c r="C5447" s="259"/>
      <c r="D5447" s="259"/>
      <c r="E5447" s="259"/>
      <c r="F5447" s="270"/>
      <c r="G5447" s="259"/>
      <c r="H5447" s="259"/>
      <c r="I5447" s="259"/>
      <c r="J5447" s="259"/>
    </row>
    <row r="5448" spans="1:10">
      <c r="A5448" s="259"/>
      <c r="B5448" s="259"/>
      <c r="C5448" s="259"/>
      <c r="D5448" s="259"/>
      <c r="E5448" s="259"/>
      <c r="F5448" s="270"/>
      <c r="G5448" s="259"/>
      <c r="H5448" s="259"/>
      <c r="I5448" s="259"/>
      <c r="J5448" s="259"/>
    </row>
    <row r="5449" spans="1:10">
      <c r="A5449" s="259"/>
      <c r="B5449" s="259"/>
      <c r="C5449" s="259"/>
      <c r="D5449" s="259"/>
      <c r="E5449" s="259"/>
      <c r="F5449" s="270"/>
      <c r="G5449" s="259"/>
      <c r="H5449" s="259"/>
      <c r="I5449" s="259"/>
      <c r="J5449" s="259"/>
    </row>
    <row r="5450" spans="1:10">
      <c r="A5450" s="259"/>
      <c r="B5450" s="259"/>
      <c r="C5450" s="259"/>
      <c r="D5450" s="259"/>
      <c r="E5450" s="259"/>
      <c r="F5450" s="270"/>
      <c r="G5450" s="259"/>
      <c r="H5450" s="259"/>
      <c r="I5450" s="259"/>
      <c r="J5450" s="259"/>
    </row>
    <row r="5451" spans="1:10">
      <c r="A5451" s="259"/>
      <c r="B5451" s="259"/>
      <c r="C5451" s="259"/>
      <c r="D5451" s="259"/>
      <c r="E5451" s="259"/>
      <c r="F5451" s="270"/>
      <c r="G5451" s="259"/>
      <c r="H5451" s="259"/>
      <c r="I5451" s="259"/>
      <c r="J5451" s="259"/>
    </row>
    <row r="5452" spans="1:10">
      <c r="A5452" s="259"/>
      <c r="B5452" s="259"/>
      <c r="C5452" s="259"/>
      <c r="D5452" s="259"/>
      <c r="E5452" s="259"/>
      <c r="F5452" s="270"/>
      <c r="G5452" s="259"/>
      <c r="H5452" s="259"/>
      <c r="I5452" s="259"/>
      <c r="J5452" s="259"/>
    </row>
    <row r="5453" spans="1:10">
      <c r="A5453" s="259"/>
      <c r="B5453" s="259"/>
      <c r="C5453" s="259"/>
      <c r="D5453" s="259"/>
      <c r="E5453" s="259"/>
      <c r="F5453" s="270"/>
      <c r="G5453" s="259"/>
      <c r="H5453" s="259"/>
      <c r="I5453" s="259"/>
      <c r="J5453" s="259"/>
    </row>
    <row r="5454" spans="1:10">
      <c r="A5454" s="259"/>
      <c r="B5454" s="259"/>
      <c r="C5454" s="259"/>
      <c r="D5454" s="259"/>
      <c r="E5454" s="259"/>
      <c r="F5454" s="270"/>
      <c r="G5454" s="259"/>
      <c r="H5454" s="259"/>
      <c r="I5454" s="259"/>
      <c r="J5454" s="259"/>
    </row>
    <row r="5455" spans="1:10">
      <c r="A5455" s="259"/>
      <c r="B5455" s="259"/>
      <c r="C5455" s="259"/>
      <c r="D5455" s="259"/>
      <c r="E5455" s="259"/>
      <c r="F5455" s="270"/>
      <c r="G5455" s="259"/>
      <c r="H5455" s="259"/>
      <c r="I5455" s="259"/>
      <c r="J5455" s="259"/>
    </row>
    <row r="5456" spans="1:10">
      <c r="A5456" s="259"/>
      <c r="B5456" s="259"/>
      <c r="C5456" s="259"/>
      <c r="D5456" s="259"/>
      <c r="E5456" s="259"/>
      <c r="F5456" s="270"/>
      <c r="G5456" s="259"/>
      <c r="H5456" s="259"/>
      <c r="I5456" s="259"/>
      <c r="J5456" s="259"/>
    </row>
    <row r="5457" spans="1:10">
      <c r="A5457" s="259"/>
      <c r="B5457" s="259"/>
      <c r="C5457" s="259"/>
      <c r="D5457" s="259"/>
      <c r="E5457" s="259"/>
      <c r="F5457" s="270"/>
      <c r="G5457" s="259"/>
      <c r="H5457" s="259"/>
      <c r="I5457" s="259"/>
      <c r="J5457" s="259"/>
    </row>
    <row r="5458" spans="1:10">
      <c r="A5458" s="259"/>
      <c r="B5458" s="259"/>
      <c r="C5458" s="259"/>
      <c r="D5458" s="259"/>
      <c r="E5458" s="259"/>
      <c r="F5458" s="270"/>
      <c r="G5458" s="259"/>
      <c r="H5458" s="259"/>
      <c r="I5458" s="259"/>
      <c r="J5458" s="259"/>
    </row>
    <row r="5459" spans="1:10">
      <c r="A5459" s="259"/>
      <c r="B5459" s="259"/>
      <c r="C5459" s="259"/>
      <c r="D5459" s="259"/>
      <c r="E5459" s="259"/>
      <c r="F5459" s="270"/>
      <c r="G5459" s="259"/>
      <c r="H5459" s="259"/>
      <c r="I5459" s="259"/>
      <c r="J5459" s="259"/>
    </row>
    <row r="5460" spans="1:10">
      <c r="A5460" s="259"/>
      <c r="B5460" s="259"/>
      <c r="C5460" s="259"/>
      <c r="D5460" s="259"/>
      <c r="E5460" s="259"/>
      <c r="F5460" s="270"/>
      <c r="G5460" s="259"/>
      <c r="H5460" s="259"/>
      <c r="I5460" s="259"/>
      <c r="J5460" s="259"/>
    </row>
    <row r="5461" spans="1:10">
      <c r="A5461" s="259"/>
      <c r="B5461" s="259"/>
      <c r="C5461" s="259"/>
      <c r="D5461" s="259"/>
      <c r="E5461" s="259"/>
      <c r="F5461" s="270"/>
      <c r="G5461" s="259"/>
      <c r="H5461" s="259"/>
      <c r="I5461" s="259"/>
      <c r="J5461" s="259"/>
    </row>
    <row r="5462" spans="1:10">
      <c r="A5462" s="259"/>
      <c r="B5462" s="259"/>
      <c r="C5462" s="259"/>
      <c r="D5462" s="259"/>
      <c r="E5462" s="259"/>
      <c r="F5462" s="270"/>
      <c r="G5462" s="259"/>
      <c r="H5462" s="259"/>
      <c r="I5462" s="259"/>
      <c r="J5462" s="259"/>
    </row>
    <row r="5463" spans="1:10">
      <c r="A5463" s="259"/>
      <c r="B5463" s="259"/>
      <c r="C5463" s="259"/>
      <c r="D5463" s="259"/>
      <c r="E5463" s="259"/>
      <c r="F5463" s="270"/>
      <c r="G5463" s="259"/>
      <c r="H5463" s="259"/>
      <c r="I5463" s="259"/>
      <c r="J5463" s="259"/>
    </row>
    <row r="5464" spans="1:10">
      <c r="A5464" s="259"/>
      <c r="B5464" s="259"/>
      <c r="C5464" s="259"/>
      <c r="D5464" s="259"/>
      <c r="E5464" s="259"/>
      <c r="F5464" s="270"/>
      <c r="G5464" s="259"/>
      <c r="H5464" s="259"/>
      <c r="I5464" s="259"/>
      <c r="J5464" s="259"/>
    </row>
    <row r="5465" spans="1:10">
      <c r="A5465" s="259"/>
      <c r="B5465" s="259"/>
      <c r="C5465" s="259"/>
      <c r="D5465" s="259"/>
      <c r="E5465" s="259"/>
      <c r="F5465" s="270"/>
      <c r="G5465" s="259"/>
      <c r="H5465" s="259"/>
      <c r="I5465" s="259"/>
      <c r="J5465" s="259"/>
    </row>
    <row r="5466" spans="1:10">
      <c r="A5466" s="259"/>
      <c r="B5466" s="259"/>
      <c r="C5466" s="259"/>
      <c r="D5466" s="259"/>
      <c r="E5466" s="259"/>
      <c r="F5466" s="270"/>
      <c r="G5466" s="259"/>
      <c r="H5466" s="259"/>
      <c r="I5466" s="259"/>
      <c r="J5466" s="259"/>
    </row>
    <row r="5467" spans="1:10">
      <c r="A5467" s="259"/>
      <c r="B5467" s="259"/>
      <c r="C5467" s="259"/>
      <c r="D5467" s="259"/>
      <c r="E5467" s="259"/>
      <c r="F5467" s="270"/>
      <c r="G5467" s="259"/>
      <c r="H5467" s="259"/>
      <c r="I5467" s="259"/>
      <c r="J5467" s="259"/>
    </row>
    <row r="5468" spans="1:10">
      <c r="A5468" s="259"/>
      <c r="B5468" s="259"/>
      <c r="C5468" s="259"/>
      <c r="D5468" s="259"/>
      <c r="E5468" s="259"/>
      <c r="F5468" s="270"/>
      <c r="G5468" s="259"/>
      <c r="H5468" s="259"/>
      <c r="I5468" s="259"/>
      <c r="J5468" s="259"/>
    </row>
    <row r="5469" spans="1:10">
      <c r="A5469" s="259"/>
      <c r="B5469" s="259"/>
      <c r="C5469" s="259"/>
      <c r="D5469" s="259"/>
      <c r="E5469" s="259"/>
      <c r="F5469" s="270"/>
      <c r="G5469" s="259"/>
      <c r="H5469" s="259"/>
      <c r="I5469" s="259"/>
      <c r="J5469" s="259"/>
    </row>
    <row r="5470" spans="1:10">
      <c r="A5470" s="259"/>
      <c r="B5470" s="259"/>
      <c r="C5470" s="259"/>
      <c r="D5470" s="259"/>
      <c r="E5470" s="259"/>
      <c r="F5470" s="270"/>
      <c r="G5470" s="259"/>
      <c r="H5470" s="259"/>
      <c r="I5470" s="259"/>
      <c r="J5470" s="259"/>
    </row>
    <row r="5471" spans="1:10">
      <c r="A5471" s="259"/>
      <c r="B5471" s="259"/>
      <c r="C5471" s="259"/>
      <c r="D5471" s="259"/>
      <c r="E5471" s="259"/>
      <c r="F5471" s="270"/>
      <c r="G5471" s="259"/>
      <c r="H5471" s="259"/>
      <c r="I5471" s="259"/>
      <c r="J5471" s="259"/>
    </row>
    <row r="5472" spans="1:10">
      <c r="A5472" s="259"/>
      <c r="B5472" s="259"/>
      <c r="C5472" s="259"/>
      <c r="D5472" s="259"/>
      <c r="E5472" s="259"/>
      <c r="F5472" s="270"/>
      <c r="G5472" s="259"/>
      <c r="H5472" s="259"/>
      <c r="I5472" s="259"/>
      <c r="J5472" s="259"/>
    </row>
    <row r="5473" spans="1:10">
      <c r="A5473" s="259"/>
      <c r="B5473" s="259"/>
      <c r="C5473" s="259"/>
      <c r="D5473" s="259"/>
      <c r="E5473" s="259"/>
      <c r="F5473" s="270"/>
      <c r="G5473" s="259"/>
      <c r="H5473" s="259"/>
      <c r="I5473" s="259"/>
      <c r="J5473" s="259"/>
    </row>
    <row r="5474" spans="1:10">
      <c r="A5474" s="259"/>
      <c r="B5474" s="259"/>
      <c r="C5474" s="259"/>
      <c r="D5474" s="259"/>
      <c r="E5474" s="259"/>
      <c r="F5474" s="270"/>
      <c r="G5474" s="259"/>
      <c r="H5474" s="259"/>
      <c r="I5474" s="259"/>
      <c r="J5474" s="259"/>
    </row>
    <row r="5475" spans="1:10">
      <c r="A5475" s="259"/>
      <c r="B5475" s="259"/>
      <c r="C5475" s="259"/>
      <c r="D5475" s="259"/>
      <c r="E5475" s="259"/>
      <c r="F5475" s="270"/>
      <c r="G5475" s="259"/>
      <c r="H5475" s="259"/>
      <c r="I5475" s="259"/>
      <c r="J5475" s="259"/>
    </row>
    <row r="5476" spans="1:10">
      <c r="A5476" s="259"/>
      <c r="B5476" s="259"/>
      <c r="C5476" s="259"/>
      <c r="D5476" s="259"/>
      <c r="E5476" s="259"/>
      <c r="F5476" s="270"/>
      <c r="G5476" s="259"/>
      <c r="H5476" s="259"/>
      <c r="I5476" s="259"/>
      <c r="J5476" s="259"/>
    </row>
    <row r="5477" spans="1:10">
      <c r="A5477" s="259"/>
      <c r="B5477" s="259"/>
      <c r="C5477" s="259"/>
      <c r="D5477" s="259"/>
      <c r="E5477" s="259"/>
      <c r="F5477" s="270"/>
      <c r="G5477" s="259"/>
      <c r="H5477" s="259"/>
      <c r="I5477" s="259"/>
      <c r="J5477" s="259"/>
    </row>
    <row r="5478" spans="1:10">
      <c r="A5478" s="259"/>
      <c r="B5478" s="259"/>
      <c r="C5478" s="259"/>
      <c r="D5478" s="259"/>
      <c r="E5478" s="259"/>
      <c r="F5478" s="270"/>
      <c r="G5478" s="259"/>
      <c r="H5478" s="259"/>
      <c r="I5478" s="259"/>
      <c r="J5478" s="259"/>
    </row>
    <row r="5479" spans="1:10">
      <c r="A5479" s="259"/>
      <c r="B5479" s="259"/>
      <c r="C5479" s="259"/>
      <c r="D5479" s="259"/>
      <c r="E5479" s="259"/>
      <c r="F5479" s="270"/>
      <c r="G5479" s="259"/>
      <c r="H5479" s="259"/>
      <c r="I5479" s="259"/>
      <c r="J5479" s="259"/>
    </row>
    <row r="5480" spans="1:10">
      <c r="A5480" s="259"/>
      <c r="B5480" s="259"/>
      <c r="C5480" s="259"/>
      <c r="D5480" s="259"/>
      <c r="E5480" s="259"/>
      <c r="F5480" s="270"/>
      <c r="G5480" s="259"/>
      <c r="H5480" s="259"/>
      <c r="I5480" s="259"/>
      <c r="J5480" s="259"/>
    </row>
    <row r="5481" spans="1:10">
      <c r="A5481" s="259"/>
      <c r="B5481" s="259"/>
      <c r="C5481" s="259"/>
      <c r="D5481" s="259"/>
      <c r="E5481" s="259"/>
      <c r="F5481" s="270"/>
      <c r="G5481" s="259"/>
      <c r="H5481" s="259"/>
      <c r="I5481" s="259"/>
      <c r="J5481" s="259"/>
    </row>
    <row r="5482" spans="1:10">
      <c r="A5482" s="259"/>
      <c r="B5482" s="259"/>
      <c r="C5482" s="259"/>
      <c r="D5482" s="259"/>
      <c r="E5482" s="259"/>
      <c r="F5482" s="270"/>
      <c r="G5482" s="259"/>
      <c r="H5482" s="259"/>
      <c r="I5482" s="259"/>
      <c r="J5482" s="259"/>
    </row>
    <row r="5483" spans="1:10">
      <c r="A5483" s="259"/>
      <c r="B5483" s="259"/>
      <c r="C5483" s="259"/>
      <c r="D5483" s="259"/>
      <c r="E5483" s="259"/>
      <c r="F5483" s="270"/>
      <c r="G5483" s="259"/>
      <c r="H5483" s="259"/>
      <c r="I5483" s="259"/>
      <c r="J5483" s="259"/>
    </row>
    <row r="5484" spans="1:10">
      <c r="A5484" s="259"/>
      <c r="B5484" s="259"/>
      <c r="C5484" s="259"/>
      <c r="D5484" s="259"/>
      <c r="E5484" s="259"/>
      <c r="F5484" s="270"/>
      <c r="G5484" s="259"/>
      <c r="H5484" s="259"/>
      <c r="I5484" s="259"/>
      <c r="J5484" s="259"/>
    </row>
    <row r="5485" spans="1:10">
      <c r="A5485" s="259"/>
      <c r="B5485" s="259"/>
      <c r="C5485" s="259"/>
      <c r="D5485" s="259"/>
      <c r="E5485" s="259"/>
      <c r="F5485" s="270"/>
      <c r="G5485" s="259"/>
      <c r="H5485" s="259"/>
      <c r="I5485" s="259"/>
      <c r="J5485" s="259"/>
    </row>
    <row r="5486" spans="1:10">
      <c r="A5486" s="259"/>
      <c r="B5486" s="259"/>
      <c r="C5486" s="259"/>
      <c r="D5486" s="259"/>
      <c r="E5486" s="259"/>
      <c r="F5486" s="270"/>
      <c r="G5486" s="259"/>
      <c r="H5486" s="259"/>
      <c r="I5486" s="259"/>
      <c r="J5486" s="259"/>
    </row>
    <row r="5487" spans="1:10">
      <c r="A5487" s="259"/>
      <c r="B5487" s="259"/>
      <c r="C5487" s="259"/>
      <c r="D5487" s="259"/>
      <c r="E5487" s="259"/>
      <c r="F5487" s="270"/>
      <c r="G5487" s="259"/>
      <c r="H5487" s="259"/>
      <c r="I5487" s="259"/>
      <c r="J5487" s="259"/>
    </row>
    <row r="5488" spans="1:10">
      <c r="A5488" s="259"/>
      <c r="B5488" s="259"/>
      <c r="C5488" s="259"/>
      <c r="D5488" s="259"/>
      <c r="E5488" s="259"/>
      <c r="F5488" s="270"/>
      <c r="G5488" s="259"/>
      <c r="H5488" s="259"/>
      <c r="I5488" s="259"/>
      <c r="J5488" s="259"/>
    </row>
    <row r="5489" spans="1:10">
      <c r="A5489" s="259"/>
      <c r="B5489" s="259"/>
      <c r="C5489" s="259"/>
      <c r="D5489" s="259"/>
      <c r="E5489" s="259"/>
      <c r="F5489" s="270"/>
      <c r="G5489" s="259"/>
      <c r="H5489" s="259"/>
      <c r="I5489" s="259"/>
      <c r="J5489" s="259"/>
    </row>
    <row r="5490" spans="1:10">
      <c r="A5490" s="259"/>
      <c r="B5490" s="259"/>
      <c r="C5490" s="259"/>
      <c r="D5490" s="259"/>
      <c r="E5490" s="259"/>
      <c r="F5490" s="270"/>
      <c r="G5490" s="259"/>
      <c r="H5490" s="259"/>
      <c r="I5490" s="259"/>
      <c r="J5490" s="259"/>
    </row>
    <row r="5491" spans="1:10">
      <c r="A5491" s="259"/>
      <c r="B5491" s="259"/>
      <c r="C5491" s="259"/>
      <c r="D5491" s="259"/>
      <c r="E5491" s="259"/>
      <c r="F5491" s="270"/>
      <c r="G5491" s="259"/>
      <c r="H5491" s="259"/>
      <c r="I5491" s="259"/>
      <c r="J5491" s="259"/>
    </row>
    <row r="5492" spans="1:10">
      <c r="A5492" s="259"/>
      <c r="B5492" s="259"/>
      <c r="C5492" s="259"/>
      <c r="D5492" s="259"/>
      <c r="E5492" s="259"/>
      <c r="F5492" s="270"/>
      <c r="G5492" s="259"/>
      <c r="H5492" s="259"/>
      <c r="I5492" s="259"/>
      <c r="J5492" s="259"/>
    </row>
    <row r="5493" spans="1:10">
      <c r="A5493" s="259"/>
      <c r="B5493" s="259"/>
      <c r="C5493" s="259"/>
      <c r="D5493" s="259"/>
      <c r="E5493" s="259"/>
      <c r="F5493" s="270"/>
      <c r="G5493" s="259"/>
      <c r="H5493" s="259"/>
      <c r="I5493" s="259"/>
      <c r="J5493" s="259"/>
    </row>
    <row r="5494" spans="1:10">
      <c r="A5494" s="259"/>
      <c r="B5494" s="259"/>
      <c r="C5494" s="259"/>
      <c r="D5494" s="259"/>
      <c r="E5494" s="259"/>
      <c r="F5494" s="270"/>
      <c r="G5494" s="259"/>
      <c r="H5494" s="259"/>
      <c r="I5494" s="259"/>
      <c r="J5494" s="259"/>
    </row>
    <row r="5495" spans="1:10">
      <c r="A5495" s="259"/>
      <c r="B5495" s="259"/>
      <c r="C5495" s="259"/>
      <c r="D5495" s="259"/>
      <c r="E5495" s="259"/>
      <c r="F5495" s="270"/>
      <c r="G5495" s="259"/>
      <c r="H5495" s="259"/>
      <c r="I5495" s="259"/>
      <c r="J5495" s="259"/>
    </row>
    <row r="5496" spans="1:10">
      <c r="A5496" s="259"/>
      <c r="B5496" s="259"/>
      <c r="C5496" s="259"/>
      <c r="D5496" s="259"/>
      <c r="E5496" s="259"/>
      <c r="F5496" s="270"/>
      <c r="G5496" s="259"/>
      <c r="H5496" s="259"/>
      <c r="I5496" s="259"/>
      <c r="J5496" s="259"/>
    </row>
    <row r="5497" spans="1:10">
      <c r="A5497" s="259"/>
      <c r="B5497" s="259"/>
      <c r="C5497" s="259"/>
      <c r="D5497" s="259"/>
      <c r="E5497" s="259"/>
      <c r="F5497" s="270"/>
      <c r="G5497" s="259"/>
      <c r="H5497" s="259"/>
      <c r="I5497" s="259"/>
      <c r="J5497" s="259"/>
    </row>
    <row r="5498" spans="1:10">
      <c r="A5498" s="259"/>
      <c r="B5498" s="259"/>
      <c r="C5498" s="259"/>
      <c r="D5498" s="259"/>
      <c r="E5498" s="259"/>
      <c r="F5498" s="270"/>
      <c r="G5498" s="259"/>
      <c r="H5498" s="259"/>
      <c r="I5498" s="259"/>
      <c r="J5498" s="259"/>
    </row>
    <row r="5499" spans="1:10">
      <c r="A5499" s="259"/>
      <c r="B5499" s="259"/>
      <c r="C5499" s="259"/>
      <c r="D5499" s="259"/>
      <c r="E5499" s="259"/>
      <c r="F5499" s="270"/>
      <c r="G5499" s="259"/>
      <c r="H5499" s="259"/>
      <c r="I5499" s="259"/>
      <c r="J5499" s="259"/>
    </row>
    <row r="5500" spans="1:10">
      <c r="A5500" s="259"/>
      <c r="B5500" s="259"/>
      <c r="C5500" s="259"/>
      <c r="D5500" s="259"/>
      <c r="E5500" s="259"/>
      <c r="F5500" s="270"/>
      <c r="G5500" s="259"/>
      <c r="H5500" s="259"/>
      <c r="I5500" s="259"/>
      <c r="J5500" s="259"/>
    </row>
    <row r="5501" spans="1:10">
      <c r="A5501" s="259"/>
      <c r="B5501" s="259"/>
      <c r="C5501" s="259"/>
      <c r="D5501" s="259"/>
      <c r="E5501" s="259"/>
      <c r="F5501" s="270"/>
      <c r="G5501" s="259"/>
      <c r="H5501" s="259"/>
      <c r="I5501" s="259"/>
      <c r="J5501" s="259"/>
    </row>
    <row r="5502" spans="1:10">
      <c r="A5502" s="259"/>
      <c r="B5502" s="259"/>
      <c r="C5502" s="259"/>
      <c r="D5502" s="259"/>
      <c r="E5502" s="259"/>
      <c r="F5502" s="270"/>
      <c r="G5502" s="259"/>
      <c r="H5502" s="259"/>
      <c r="I5502" s="259"/>
      <c r="J5502" s="259"/>
    </row>
    <row r="5503" spans="1:10">
      <c r="A5503" s="259"/>
      <c r="B5503" s="259"/>
      <c r="C5503" s="259"/>
      <c r="D5503" s="259"/>
      <c r="E5503" s="259"/>
      <c r="F5503" s="270"/>
      <c r="G5503" s="259"/>
      <c r="H5503" s="259"/>
      <c r="I5503" s="259"/>
      <c r="J5503" s="259"/>
    </row>
    <row r="5504" spans="1:10">
      <c r="A5504" s="259"/>
      <c r="B5504" s="259"/>
      <c r="C5504" s="259"/>
      <c r="D5504" s="259"/>
      <c r="E5504" s="259"/>
      <c r="F5504" s="270"/>
      <c r="G5504" s="259"/>
      <c r="H5504" s="259"/>
      <c r="I5504" s="259"/>
      <c r="J5504" s="259"/>
    </row>
    <row r="5505" spans="1:10">
      <c r="A5505" s="259"/>
      <c r="B5505" s="259"/>
      <c r="C5505" s="259"/>
      <c r="D5505" s="259"/>
      <c r="E5505" s="259"/>
      <c r="F5505" s="270"/>
      <c r="G5505" s="259"/>
      <c r="H5505" s="259"/>
      <c r="I5505" s="259"/>
      <c r="J5505" s="259"/>
    </row>
    <row r="5506" spans="1:10">
      <c r="A5506" s="259"/>
      <c r="B5506" s="259"/>
      <c r="C5506" s="259"/>
      <c r="D5506" s="259"/>
      <c r="E5506" s="259"/>
      <c r="F5506" s="270"/>
      <c r="G5506" s="259"/>
      <c r="H5506" s="259"/>
      <c r="I5506" s="259"/>
      <c r="J5506" s="259"/>
    </row>
    <row r="5507" spans="1:10">
      <c r="A5507" s="259"/>
      <c r="B5507" s="259"/>
      <c r="C5507" s="259"/>
      <c r="D5507" s="259"/>
      <c r="E5507" s="259"/>
      <c r="F5507" s="270"/>
      <c r="G5507" s="259"/>
      <c r="H5507" s="259"/>
      <c r="I5507" s="259"/>
      <c r="J5507" s="259"/>
    </row>
    <row r="5508" spans="1:10">
      <c r="A5508" s="259"/>
      <c r="B5508" s="259"/>
      <c r="C5508" s="259"/>
      <c r="D5508" s="259"/>
      <c r="E5508" s="259"/>
      <c r="F5508" s="270"/>
      <c r="G5508" s="259"/>
      <c r="H5508" s="259"/>
      <c r="I5508" s="259"/>
      <c r="J5508" s="259"/>
    </row>
    <row r="5509" spans="1:10">
      <c r="A5509" s="259"/>
      <c r="B5509" s="259"/>
      <c r="C5509" s="259"/>
      <c r="D5509" s="259"/>
      <c r="E5509" s="259"/>
      <c r="F5509" s="270"/>
      <c r="G5509" s="259"/>
      <c r="H5509" s="259"/>
      <c r="I5509" s="259"/>
      <c r="J5509" s="259"/>
    </row>
    <row r="5510" spans="1:10">
      <c r="A5510" s="259"/>
      <c r="B5510" s="259"/>
      <c r="C5510" s="259"/>
      <c r="D5510" s="259"/>
      <c r="E5510" s="259"/>
      <c r="F5510" s="270"/>
      <c r="G5510" s="259"/>
      <c r="H5510" s="259"/>
      <c r="I5510" s="259"/>
      <c r="J5510" s="259"/>
    </row>
    <row r="5511" spans="1:10">
      <c r="A5511" s="259"/>
      <c r="B5511" s="259"/>
      <c r="C5511" s="259"/>
      <c r="D5511" s="259"/>
      <c r="E5511" s="259"/>
      <c r="F5511" s="270"/>
      <c r="G5511" s="259"/>
      <c r="H5511" s="259"/>
      <c r="I5511" s="259"/>
      <c r="J5511" s="259"/>
    </row>
    <row r="5512" spans="1:10">
      <c r="A5512" s="259"/>
      <c r="B5512" s="259"/>
      <c r="C5512" s="259"/>
      <c r="D5512" s="259"/>
      <c r="E5512" s="259"/>
      <c r="F5512" s="270"/>
      <c r="G5512" s="259"/>
      <c r="H5512" s="259"/>
      <c r="I5512" s="259"/>
      <c r="J5512" s="259"/>
    </row>
    <row r="5513" spans="1:10">
      <c r="A5513" s="259"/>
      <c r="B5513" s="259"/>
      <c r="C5513" s="259"/>
      <c r="D5513" s="259"/>
      <c r="E5513" s="259"/>
      <c r="F5513" s="270"/>
      <c r="G5513" s="259"/>
      <c r="H5513" s="259"/>
      <c r="I5513" s="259"/>
      <c r="J5513" s="259"/>
    </row>
    <row r="5514" spans="1:10">
      <c r="A5514" s="259"/>
      <c r="B5514" s="259"/>
      <c r="C5514" s="259"/>
      <c r="D5514" s="259"/>
      <c r="E5514" s="259"/>
      <c r="F5514" s="270"/>
      <c r="G5514" s="259"/>
      <c r="H5514" s="259"/>
      <c r="I5514" s="259"/>
      <c r="J5514" s="259"/>
    </row>
    <row r="5515" spans="1:10">
      <c r="A5515" s="259"/>
      <c r="B5515" s="259"/>
      <c r="C5515" s="259"/>
      <c r="D5515" s="259"/>
      <c r="E5515" s="259"/>
      <c r="F5515" s="270"/>
      <c r="G5515" s="259"/>
      <c r="H5515" s="259"/>
      <c r="I5515" s="259"/>
      <c r="J5515" s="259"/>
    </row>
    <row r="5516" spans="1:10">
      <c r="A5516" s="259"/>
      <c r="B5516" s="259"/>
      <c r="C5516" s="259"/>
      <c r="D5516" s="259"/>
      <c r="E5516" s="259"/>
      <c r="F5516" s="270"/>
      <c r="G5516" s="259"/>
      <c r="H5516" s="259"/>
      <c r="I5516" s="259"/>
      <c r="J5516" s="259"/>
    </row>
    <row r="5517" spans="1:10">
      <c r="A5517" s="259"/>
      <c r="B5517" s="259"/>
      <c r="C5517" s="259"/>
      <c r="D5517" s="259"/>
      <c r="E5517" s="259"/>
      <c r="F5517" s="270"/>
      <c r="G5517" s="259"/>
      <c r="H5517" s="259"/>
      <c r="I5517" s="259"/>
      <c r="J5517" s="259"/>
    </row>
    <row r="5518" spans="1:10">
      <c r="A5518" s="259"/>
      <c r="B5518" s="259"/>
      <c r="C5518" s="259"/>
      <c r="D5518" s="259"/>
      <c r="E5518" s="259"/>
      <c r="F5518" s="270"/>
      <c r="G5518" s="259"/>
      <c r="H5518" s="259"/>
      <c r="I5518" s="259"/>
      <c r="J5518" s="259"/>
    </row>
    <row r="5519" spans="1:10">
      <c r="A5519" s="259"/>
      <c r="B5519" s="259"/>
      <c r="C5519" s="259"/>
      <c r="D5519" s="259"/>
      <c r="E5519" s="259"/>
      <c r="F5519" s="270"/>
      <c r="G5519" s="259"/>
      <c r="H5519" s="259"/>
      <c r="I5519" s="259"/>
      <c r="J5519" s="259"/>
    </row>
    <row r="5520" spans="1:10">
      <c r="A5520" s="259"/>
      <c r="B5520" s="259"/>
      <c r="C5520" s="259"/>
      <c r="D5520" s="259"/>
      <c r="E5520" s="259"/>
      <c r="F5520" s="270"/>
      <c r="G5520" s="259"/>
      <c r="H5520" s="259"/>
      <c r="I5520" s="259"/>
      <c r="J5520" s="259"/>
    </row>
    <row r="5521" spans="1:10">
      <c r="A5521" s="259"/>
      <c r="B5521" s="259"/>
      <c r="C5521" s="259"/>
      <c r="D5521" s="259"/>
      <c r="E5521" s="259"/>
      <c r="F5521" s="270"/>
      <c r="G5521" s="259"/>
      <c r="H5521" s="259"/>
      <c r="I5521" s="259"/>
      <c r="J5521" s="259"/>
    </row>
    <row r="5522" spans="1:10">
      <c r="A5522" s="259"/>
      <c r="B5522" s="259"/>
      <c r="C5522" s="259"/>
      <c r="D5522" s="259"/>
      <c r="E5522" s="259"/>
      <c r="F5522" s="270"/>
      <c r="G5522" s="259"/>
      <c r="H5522" s="259"/>
      <c r="I5522" s="259"/>
      <c r="J5522" s="259"/>
    </row>
    <row r="5523" spans="1:10">
      <c r="A5523" s="259"/>
      <c r="B5523" s="259"/>
      <c r="C5523" s="259"/>
      <c r="D5523" s="259"/>
      <c r="E5523" s="259"/>
      <c r="F5523" s="270"/>
      <c r="G5523" s="259"/>
      <c r="H5523" s="259"/>
      <c r="I5523" s="259"/>
      <c r="J5523" s="259"/>
    </row>
    <row r="5524" spans="1:10">
      <c r="A5524" s="259"/>
      <c r="B5524" s="259"/>
      <c r="C5524" s="259"/>
      <c r="D5524" s="259"/>
      <c r="E5524" s="259"/>
      <c r="F5524" s="270"/>
      <c r="G5524" s="259"/>
      <c r="H5524" s="259"/>
      <c r="I5524" s="259"/>
      <c r="J5524" s="259"/>
    </row>
    <row r="5525" spans="1:10">
      <c r="A5525" s="259"/>
      <c r="B5525" s="259"/>
      <c r="C5525" s="259"/>
      <c r="D5525" s="259"/>
      <c r="E5525" s="259"/>
      <c r="F5525" s="270"/>
      <c r="G5525" s="259"/>
      <c r="H5525" s="259"/>
      <c r="I5525" s="259"/>
      <c r="J5525" s="259"/>
    </row>
    <row r="5526" spans="1:10">
      <c r="A5526" s="259"/>
      <c r="B5526" s="259"/>
      <c r="C5526" s="259"/>
      <c r="D5526" s="259"/>
      <c r="E5526" s="259"/>
      <c r="F5526" s="270"/>
      <c r="G5526" s="259"/>
      <c r="H5526" s="259"/>
      <c r="I5526" s="259"/>
      <c r="J5526" s="259"/>
    </row>
    <row r="5527" spans="1:10">
      <c r="A5527" s="259"/>
      <c r="B5527" s="259"/>
      <c r="C5527" s="259"/>
      <c r="D5527" s="259"/>
      <c r="E5527" s="259"/>
      <c r="F5527" s="270"/>
      <c r="G5527" s="259"/>
      <c r="H5527" s="259"/>
      <c r="I5527" s="259"/>
      <c r="J5527" s="259"/>
    </row>
    <row r="5528" spans="1:10">
      <c r="A5528" s="259"/>
      <c r="B5528" s="259"/>
      <c r="C5528" s="259"/>
      <c r="D5528" s="259"/>
      <c r="E5528" s="259"/>
      <c r="F5528" s="270"/>
      <c r="G5528" s="259"/>
      <c r="H5528" s="259"/>
      <c r="I5528" s="259"/>
      <c r="J5528" s="259"/>
    </row>
    <row r="5529" spans="1:10">
      <c r="A5529" s="259"/>
      <c r="B5529" s="259"/>
      <c r="C5529" s="259"/>
      <c r="D5529" s="259"/>
      <c r="E5529" s="259"/>
      <c r="F5529" s="270"/>
      <c r="G5529" s="259"/>
      <c r="H5529" s="259"/>
      <c r="I5529" s="259"/>
      <c r="J5529" s="259"/>
    </row>
    <row r="5530" spans="1:10">
      <c r="A5530" s="259"/>
      <c r="B5530" s="259"/>
      <c r="C5530" s="259"/>
      <c r="D5530" s="259"/>
      <c r="E5530" s="259"/>
      <c r="F5530" s="270"/>
      <c r="G5530" s="259"/>
      <c r="H5530" s="259"/>
      <c r="I5530" s="259"/>
      <c r="J5530" s="259"/>
    </row>
    <row r="5531" spans="1:10">
      <c r="A5531" s="259"/>
      <c r="B5531" s="259"/>
      <c r="C5531" s="259"/>
      <c r="D5531" s="259"/>
      <c r="E5531" s="259"/>
      <c r="F5531" s="270"/>
      <c r="G5531" s="259"/>
      <c r="H5531" s="259"/>
      <c r="I5531" s="259"/>
      <c r="J5531" s="259"/>
    </row>
    <row r="5532" spans="1:10">
      <c r="A5532" s="259"/>
      <c r="B5532" s="259"/>
      <c r="C5532" s="259"/>
      <c r="D5532" s="259"/>
      <c r="E5532" s="259"/>
      <c r="F5532" s="270"/>
      <c r="G5532" s="259"/>
      <c r="H5532" s="259"/>
      <c r="I5532" s="259"/>
      <c r="J5532" s="259"/>
    </row>
    <row r="5533" spans="1:10">
      <c r="A5533" s="259"/>
      <c r="B5533" s="259"/>
      <c r="C5533" s="259"/>
      <c r="D5533" s="259"/>
      <c r="E5533" s="259"/>
      <c r="F5533" s="270"/>
      <c r="G5533" s="259"/>
      <c r="H5533" s="259"/>
      <c r="I5533" s="259"/>
      <c r="J5533" s="259"/>
    </row>
    <row r="5534" spans="1:10">
      <c r="A5534" s="259"/>
      <c r="B5534" s="259"/>
      <c r="C5534" s="259"/>
      <c r="D5534" s="259"/>
      <c r="E5534" s="259"/>
      <c r="F5534" s="270"/>
      <c r="G5534" s="259"/>
      <c r="H5534" s="259"/>
      <c r="I5534" s="259"/>
      <c r="J5534" s="259"/>
    </row>
    <row r="5535" spans="1:10">
      <c r="A5535" s="259"/>
      <c r="B5535" s="259"/>
      <c r="C5535" s="259"/>
      <c r="D5535" s="259"/>
      <c r="E5535" s="259"/>
      <c r="F5535" s="270"/>
      <c r="G5535" s="259"/>
      <c r="H5535" s="259"/>
      <c r="I5535" s="259"/>
      <c r="J5535" s="259"/>
    </row>
    <row r="5536" spans="1:10">
      <c r="A5536" s="259"/>
      <c r="B5536" s="259"/>
      <c r="C5536" s="259"/>
      <c r="D5536" s="259"/>
      <c r="E5536" s="259"/>
      <c r="F5536" s="270"/>
      <c r="G5536" s="259"/>
      <c r="H5536" s="259"/>
      <c r="I5536" s="259"/>
      <c r="J5536" s="259"/>
    </row>
    <row r="5537" spans="1:10">
      <c r="A5537" s="259"/>
      <c r="B5537" s="259"/>
      <c r="C5537" s="259"/>
      <c r="D5537" s="259"/>
      <c r="E5537" s="259"/>
      <c r="F5537" s="270"/>
      <c r="G5537" s="259"/>
      <c r="H5537" s="259"/>
      <c r="I5537" s="259"/>
      <c r="J5537" s="259"/>
    </row>
    <row r="5538" spans="1:10">
      <c r="A5538" s="259"/>
      <c r="B5538" s="259"/>
      <c r="C5538" s="259"/>
      <c r="D5538" s="259"/>
      <c r="E5538" s="259"/>
      <c r="F5538" s="270"/>
      <c r="G5538" s="259"/>
      <c r="H5538" s="259"/>
      <c r="I5538" s="259"/>
      <c r="J5538" s="259"/>
    </row>
    <row r="5539" spans="1:10">
      <c r="A5539" s="259"/>
      <c r="B5539" s="259"/>
      <c r="C5539" s="259"/>
      <c r="D5539" s="259"/>
      <c r="E5539" s="259"/>
      <c r="F5539" s="270"/>
      <c r="G5539" s="259"/>
      <c r="H5539" s="259"/>
      <c r="I5539" s="259"/>
      <c r="J5539" s="259"/>
    </row>
    <row r="5540" spans="1:10">
      <c r="A5540" s="259"/>
      <c r="B5540" s="259"/>
      <c r="C5540" s="259"/>
      <c r="D5540" s="259"/>
      <c r="E5540" s="259"/>
      <c r="F5540" s="270"/>
      <c r="G5540" s="259"/>
      <c r="H5540" s="259"/>
      <c r="I5540" s="259"/>
      <c r="J5540" s="259"/>
    </row>
    <row r="5541" spans="1:10">
      <c r="A5541" s="259"/>
      <c r="B5541" s="259"/>
      <c r="C5541" s="259"/>
      <c r="D5541" s="259"/>
      <c r="E5541" s="259"/>
      <c r="F5541" s="270"/>
      <c r="G5541" s="259"/>
      <c r="H5541" s="259"/>
      <c r="I5541" s="259"/>
      <c r="J5541" s="259"/>
    </row>
    <row r="5542" spans="1:10">
      <c r="A5542" s="259"/>
      <c r="B5542" s="259"/>
      <c r="C5542" s="259"/>
      <c r="D5542" s="259"/>
      <c r="E5542" s="259"/>
      <c r="F5542" s="270"/>
      <c r="G5542" s="259"/>
      <c r="H5542" s="259"/>
      <c r="I5542" s="259"/>
      <c r="J5542" s="259"/>
    </row>
    <row r="5543" spans="1:10">
      <c r="A5543" s="259"/>
      <c r="B5543" s="259"/>
      <c r="C5543" s="259"/>
      <c r="D5543" s="259"/>
      <c r="E5543" s="259"/>
      <c r="F5543" s="270"/>
      <c r="G5543" s="259"/>
      <c r="H5543" s="259"/>
      <c r="I5543" s="259"/>
      <c r="J5543" s="259"/>
    </row>
    <row r="5544" spans="1:10">
      <c r="A5544" s="259"/>
      <c r="B5544" s="259"/>
      <c r="C5544" s="259"/>
      <c r="D5544" s="259"/>
      <c r="E5544" s="259"/>
      <c r="F5544" s="270"/>
      <c r="G5544" s="259"/>
      <c r="H5544" s="259"/>
      <c r="I5544" s="259"/>
      <c r="J5544" s="259"/>
    </row>
    <row r="5545" spans="1:10">
      <c r="A5545" s="259"/>
      <c r="B5545" s="259"/>
      <c r="C5545" s="259"/>
      <c r="D5545" s="259"/>
      <c r="E5545" s="259"/>
      <c r="F5545" s="270"/>
      <c r="G5545" s="259"/>
      <c r="H5545" s="259"/>
      <c r="I5545" s="259"/>
      <c r="J5545" s="259"/>
    </row>
    <row r="5546" spans="1:10">
      <c r="A5546" s="259"/>
      <c r="B5546" s="259"/>
      <c r="C5546" s="259"/>
      <c r="D5546" s="259"/>
      <c r="E5546" s="259"/>
      <c r="F5546" s="270"/>
      <c r="G5546" s="259"/>
      <c r="H5546" s="259"/>
      <c r="I5546" s="259"/>
      <c r="J5546" s="259"/>
    </row>
    <row r="5547" spans="1:10">
      <c r="A5547" s="259"/>
      <c r="B5547" s="259"/>
      <c r="C5547" s="259"/>
      <c r="D5547" s="259"/>
      <c r="E5547" s="259"/>
      <c r="F5547" s="270"/>
      <c r="G5547" s="259"/>
      <c r="H5547" s="259"/>
      <c r="I5547" s="259"/>
      <c r="J5547" s="259"/>
    </row>
    <row r="5548" spans="1:10">
      <c r="A5548" s="259"/>
      <c r="B5548" s="259"/>
      <c r="C5548" s="259"/>
      <c r="D5548" s="259"/>
      <c r="E5548" s="259"/>
      <c r="F5548" s="270"/>
      <c r="G5548" s="259"/>
      <c r="H5548" s="259"/>
      <c r="I5548" s="259"/>
      <c r="J5548" s="259"/>
    </row>
    <row r="5549" spans="1:10">
      <c r="A5549" s="259"/>
      <c r="B5549" s="259"/>
      <c r="C5549" s="259"/>
      <c r="D5549" s="259"/>
      <c r="E5549" s="259"/>
      <c r="F5549" s="270"/>
      <c r="G5549" s="259"/>
      <c r="H5549" s="259"/>
      <c r="I5549" s="259"/>
      <c r="J5549" s="259"/>
    </row>
    <row r="5550" spans="1:10">
      <c r="A5550" s="259"/>
      <c r="B5550" s="259"/>
      <c r="C5550" s="259"/>
      <c r="D5550" s="259"/>
      <c r="E5550" s="259"/>
      <c r="F5550" s="270"/>
      <c r="G5550" s="259"/>
      <c r="H5550" s="259"/>
      <c r="I5550" s="259"/>
      <c r="J5550" s="259"/>
    </row>
    <row r="5551" spans="1:10">
      <c r="A5551" s="259"/>
      <c r="B5551" s="259"/>
      <c r="C5551" s="259"/>
      <c r="D5551" s="259"/>
      <c r="E5551" s="259"/>
      <c r="F5551" s="270"/>
      <c r="G5551" s="259"/>
      <c r="H5551" s="259"/>
      <c r="I5551" s="259"/>
      <c r="J5551" s="259"/>
    </row>
    <row r="5552" spans="1:10">
      <c r="A5552" s="259"/>
      <c r="B5552" s="259"/>
      <c r="C5552" s="259"/>
      <c r="D5552" s="259"/>
      <c r="E5552" s="259"/>
      <c r="F5552" s="270"/>
      <c r="G5552" s="259"/>
      <c r="H5552" s="259"/>
      <c r="I5552" s="259"/>
      <c r="J5552" s="259"/>
    </row>
    <row r="5553" spans="1:10">
      <c r="A5553" s="259"/>
      <c r="B5553" s="259"/>
      <c r="C5553" s="259"/>
      <c r="D5553" s="259"/>
      <c r="E5553" s="259"/>
      <c r="F5553" s="270"/>
      <c r="G5553" s="259"/>
      <c r="H5553" s="259"/>
      <c r="I5553" s="259"/>
      <c r="J5553" s="259"/>
    </row>
    <row r="5554" spans="1:10">
      <c r="A5554" s="259"/>
      <c r="B5554" s="259"/>
      <c r="C5554" s="259"/>
      <c r="D5554" s="259"/>
      <c r="E5554" s="259"/>
      <c r="F5554" s="270"/>
      <c r="G5554" s="259"/>
      <c r="H5554" s="259"/>
      <c r="I5554" s="259"/>
      <c r="J5554" s="259"/>
    </row>
    <row r="5555" spans="1:10">
      <c r="A5555" s="259"/>
      <c r="B5555" s="259"/>
      <c r="C5555" s="259"/>
      <c r="D5555" s="259"/>
      <c r="E5555" s="259"/>
      <c r="F5555" s="270"/>
      <c r="G5555" s="259"/>
      <c r="H5555" s="259"/>
      <c r="I5555" s="259"/>
      <c r="J5555" s="259"/>
    </row>
    <row r="5556" spans="1:10">
      <c r="A5556" s="259"/>
      <c r="B5556" s="259"/>
      <c r="C5556" s="259"/>
      <c r="D5556" s="259"/>
      <c r="E5556" s="259"/>
      <c r="F5556" s="270"/>
      <c r="G5556" s="259"/>
      <c r="H5556" s="259"/>
      <c r="I5556" s="259"/>
      <c r="J5556" s="259"/>
    </row>
    <row r="5557" spans="1:10">
      <c r="A5557" s="259"/>
      <c r="B5557" s="259"/>
      <c r="C5557" s="259"/>
      <c r="D5557" s="259"/>
      <c r="E5557" s="259"/>
      <c r="F5557" s="270"/>
      <c r="G5557" s="259"/>
      <c r="H5557" s="259"/>
      <c r="I5557" s="259"/>
      <c r="J5557" s="259"/>
    </row>
    <row r="5558" spans="1:10">
      <c r="A5558" s="259"/>
      <c r="B5558" s="259"/>
      <c r="C5558" s="259"/>
      <c r="D5558" s="259"/>
      <c r="E5558" s="259"/>
      <c r="F5558" s="270"/>
      <c r="G5558" s="259"/>
      <c r="H5558" s="259"/>
      <c r="I5558" s="259"/>
      <c r="J5558" s="259"/>
    </row>
    <row r="5559" spans="1:10">
      <c r="A5559" s="259"/>
      <c r="B5559" s="259"/>
      <c r="C5559" s="259"/>
      <c r="D5559" s="259"/>
      <c r="E5559" s="259"/>
      <c r="F5559" s="270"/>
      <c r="G5559" s="259"/>
      <c r="H5559" s="259"/>
      <c r="I5559" s="259"/>
      <c r="J5559" s="259"/>
    </row>
    <row r="5560" spans="1:10">
      <c r="A5560" s="259"/>
      <c r="B5560" s="259"/>
      <c r="C5560" s="259"/>
      <c r="D5560" s="259"/>
      <c r="E5560" s="259"/>
      <c r="F5560" s="270"/>
      <c r="G5560" s="259"/>
      <c r="H5560" s="259"/>
      <c r="I5560" s="259"/>
      <c r="J5560" s="259"/>
    </row>
    <row r="5561" spans="1:10">
      <c r="A5561" s="259"/>
      <c r="B5561" s="259"/>
      <c r="C5561" s="259"/>
      <c r="D5561" s="259"/>
      <c r="E5561" s="259"/>
      <c r="F5561" s="270"/>
      <c r="G5561" s="259"/>
      <c r="H5561" s="259"/>
      <c r="I5561" s="259"/>
      <c r="J5561" s="259"/>
    </row>
    <row r="5562" spans="1:10">
      <c r="A5562" s="259"/>
      <c r="B5562" s="259"/>
      <c r="C5562" s="259"/>
      <c r="D5562" s="259"/>
      <c r="E5562" s="259"/>
      <c r="F5562" s="270"/>
      <c r="G5562" s="259"/>
      <c r="H5562" s="259"/>
      <c r="I5562" s="259"/>
      <c r="J5562" s="259"/>
    </row>
    <row r="5563" spans="1:10">
      <c r="A5563" s="259"/>
      <c r="B5563" s="259"/>
      <c r="C5563" s="259"/>
      <c r="D5563" s="259"/>
      <c r="E5563" s="259"/>
      <c r="F5563" s="270"/>
      <c r="G5563" s="259"/>
      <c r="H5563" s="259"/>
      <c r="I5563" s="259"/>
      <c r="J5563" s="259"/>
    </row>
    <row r="5564" spans="1:10">
      <c r="A5564" s="259"/>
      <c r="B5564" s="259"/>
      <c r="C5564" s="259"/>
      <c r="D5564" s="259"/>
      <c r="E5564" s="259"/>
      <c r="F5564" s="270"/>
      <c r="G5564" s="259"/>
      <c r="H5564" s="259"/>
      <c r="I5564" s="259"/>
      <c r="J5564" s="259"/>
    </row>
    <row r="5565" spans="1:10">
      <c r="A5565" s="259"/>
      <c r="B5565" s="259"/>
      <c r="C5565" s="259"/>
      <c r="D5565" s="259"/>
      <c r="E5565" s="259"/>
      <c r="F5565" s="270"/>
      <c r="G5565" s="259"/>
      <c r="H5565" s="259"/>
      <c r="I5565" s="259"/>
      <c r="J5565" s="259"/>
    </row>
    <row r="5566" spans="1:10">
      <c r="A5566" s="259"/>
      <c r="B5566" s="259"/>
      <c r="C5566" s="259"/>
      <c r="D5566" s="259"/>
      <c r="E5566" s="259"/>
      <c r="F5566" s="270"/>
      <c r="G5566" s="259"/>
      <c r="H5566" s="259"/>
      <c r="I5566" s="259"/>
      <c r="J5566" s="259"/>
    </row>
    <row r="5567" spans="1:10">
      <c r="A5567" s="259"/>
      <c r="B5567" s="259"/>
      <c r="C5567" s="259"/>
      <c r="D5567" s="259"/>
      <c r="E5567" s="259"/>
      <c r="F5567" s="270"/>
      <c r="G5567" s="259"/>
      <c r="H5567" s="259"/>
      <c r="I5567" s="259"/>
      <c r="J5567" s="259"/>
    </row>
    <row r="5568" spans="1:10">
      <c r="A5568" s="259"/>
      <c r="B5568" s="259"/>
      <c r="C5568" s="259"/>
      <c r="D5568" s="259"/>
      <c r="E5568" s="259"/>
      <c r="F5568" s="270"/>
      <c r="G5568" s="259"/>
      <c r="H5568" s="259"/>
      <c r="I5568" s="259"/>
      <c r="J5568" s="259"/>
    </row>
    <row r="5569" spans="1:10">
      <c r="A5569" s="259"/>
      <c r="B5569" s="259"/>
      <c r="C5569" s="259"/>
      <c r="D5569" s="259"/>
      <c r="E5569" s="259"/>
      <c r="F5569" s="270"/>
      <c r="G5569" s="259"/>
      <c r="H5569" s="259"/>
      <c r="I5569" s="259"/>
      <c r="J5569" s="259"/>
    </row>
    <row r="5570" spans="1:10">
      <c r="A5570" s="259"/>
      <c r="B5570" s="259"/>
      <c r="C5570" s="259"/>
      <c r="D5570" s="259"/>
      <c r="E5570" s="259"/>
      <c r="F5570" s="270"/>
      <c r="G5570" s="259"/>
      <c r="H5570" s="259"/>
      <c r="I5570" s="259"/>
      <c r="J5570" s="259"/>
    </row>
    <row r="5571" spans="1:10">
      <c r="A5571" s="259"/>
      <c r="B5571" s="259"/>
      <c r="C5571" s="259"/>
      <c r="D5571" s="259"/>
      <c r="E5571" s="259"/>
      <c r="F5571" s="270"/>
      <c r="G5571" s="259"/>
      <c r="H5571" s="259"/>
      <c r="I5571" s="259"/>
      <c r="J5571" s="259"/>
    </row>
    <row r="5572" spans="1:10">
      <c r="A5572" s="259"/>
      <c r="B5572" s="259"/>
      <c r="C5572" s="259"/>
      <c r="D5572" s="259"/>
      <c r="E5572" s="259"/>
      <c r="F5572" s="270"/>
      <c r="G5572" s="259"/>
      <c r="H5572" s="259"/>
      <c r="I5572" s="259"/>
      <c r="J5572" s="259"/>
    </row>
    <row r="5573" spans="1:10">
      <c r="A5573" s="259"/>
      <c r="B5573" s="259"/>
      <c r="C5573" s="259"/>
      <c r="D5573" s="259"/>
      <c r="E5573" s="259"/>
      <c r="F5573" s="270"/>
      <c r="G5573" s="259"/>
      <c r="H5573" s="259"/>
      <c r="I5573" s="259"/>
      <c r="J5573" s="259"/>
    </row>
    <row r="5574" spans="1:10">
      <c r="A5574" s="259"/>
      <c r="B5574" s="259"/>
      <c r="C5574" s="259"/>
      <c r="D5574" s="259"/>
      <c r="E5574" s="259"/>
      <c r="F5574" s="270"/>
      <c r="G5574" s="259"/>
      <c r="H5574" s="259"/>
      <c r="I5574" s="259"/>
      <c r="J5574" s="259"/>
    </row>
    <row r="5575" spans="1:10">
      <c r="A5575" s="259"/>
      <c r="B5575" s="259"/>
      <c r="C5575" s="259"/>
      <c r="D5575" s="259"/>
      <c r="E5575" s="259"/>
      <c r="F5575" s="270"/>
      <c r="G5575" s="259"/>
      <c r="H5575" s="259"/>
      <c r="I5575" s="259"/>
      <c r="J5575" s="259"/>
    </row>
    <row r="5576" spans="1:10">
      <c r="A5576" s="259"/>
      <c r="B5576" s="259"/>
      <c r="C5576" s="259"/>
      <c r="D5576" s="259"/>
      <c r="E5576" s="259"/>
      <c r="F5576" s="270"/>
      <c r="G5576" s="259"/>
      <c r="H5576" s="259"/>
      <c r="I5576" s="259"/>
      <c r="J5576" s="259"/>
    </row>
    <row r="5577" spans="1:10">
      <c r="A5577" s="259"/>
      <c r="B5577" s="259"/>
      <c r="C5577" s="259"/>
      <c r="D5577" s="259"/>
      <c r="E5577" s="259"/>
      <c r="F5577" s="270"/>
      <c r="G5577" s="259"/>
      <c r="H5577" s="259"/>
      <c r="I5577" s="259"/>
      <c r="J5577" s="259"/>
    </row>
    <row r="5578" spans="1:10">
      <c r="A5578" s="259"/>
      <c r="B5578" s="259"/>
      <c r="C5578" s="259"/>
      <c r="D5578" s="259"/>
      <c r="E5578" s="259"/>
      <c r="F5578" s="270"/>
      <c r="G5578" s="259"/>
      <c r="H5578" s="259"/>
      <c r="I5578" s="259"/>
      <c r="J5578" s="259"/>
    </row>
    <row r="5579" spans="1:10">
      <c r="A5579" s="259"/>
      <c r="B5579" s="259"/>
      <c r="C5579" s="259"/>
      <c r="D5579" s="259"/>
      <c r="E5579" s="259"/>
      <c r="F5579" s="270"/>
      <c r="G5579" s="259"/>
      <c r="H5579" s="259"/>
      <c r="I5579" s="259"/>
      <c r="J5579" s="259"/>
    </row>
    <row r="5580" spans="1:10">
      <c r="A5580" s="259"/>
      <c r="B5580" s="259"/>
      <c r="C5580" s="259"/>
      <c r="D5580" s="259"/>
      <c r="E5580" s="259"/>
      <c r="F5580" s="270"/>
      <c r="G5580" s="259"/>
      <c r="H5580" s="259"/>
      <c r="I5580" s="259"/>
      <c r="J5580" s="259"/>
    </row>
    <row r="5581" spans="1:10">
      <c r="A5581" s="259"/>
      <c r="B5581" s="259"/>
      <c r="C5581" s="259"/>
      <c r="D5581" s="259"/>
      <c r="E5581" s="259"/>
      <c r="F5581" s="270"/>
      <c r="G5581" s="259"/>
      <c r="H5581" s="259"/>
      <c r="I5581" s="259"/>
      <c r="J5581" s="259"/>
    </row>
    <row r="5582" spans="1:10">
      <c r="A5582" s="259"/>
      <c r="B5582" s="259"/>
      <c r="C5582" s="259"/>
      <c r="D5582" s="259"/>
      <c r="E5582" s="259"/>
      <c r="F5582" s="270"/>
      <c r="G5582" s="259"/>
      <c r="H5582" s="259"/>
      <c r="I5582" s="259"/>
      <c r="J5582" s="259"/>
    </row>
    <row r="5583" spans="1:10">
      <c r="A5583" s="259"/>
      <c r="B5583" s="259"/>
      <c r="C5583" s="259"/>
      <c r="D5583" s="259"/>
      <c r="E5583" s="259"/>
      <c r="F5583" s="270"/>
      <c r="G5583" s="259"/>
      <c r="H5583" s="259"/>
      <c r="I5583" s="259"/>
      <c r="J5583" s="259"/>
    </row>
    <row r="5584" spans="1:10">
      <c r="A5584" s="259"/>
      <c r="B5584" s="259"/>
      <c r="C5584" s="259"/>
      <c r="D5584" s="259"/>
      <c r="E5584" s="259"/>
      <c r="F5584" s="270"/>
      <c r="G5584" s="259"/>
      <c r="H5584" s="259"/>
      <c r="I5584" s="259"/>
      <c r="J5584" s="259"/>
    </row>
    <row r="5585" spans="1:10">
      <c r="A5585" s="259"/>
      <c r="B5585" s="259"/>
      <c r="C5585" s="259"/>
      <c r="D5585" s="259"/>
      <c r="E5585" s="259"/>
      <c r="F5585" s="270"/>
      <c r="G5585" s="259"/>
      <c r="H5585" s="259"/>
      <c r="I5585" s="259"/>
      <c r="J5585" s="259"/>
    </row>
    <row r="5586" spans="1:10">
      <c r="A5586" s="259"/>
      <c r="B5586" s="259"/>
      <c r="C5586" s="259"/>
      <c r="D5586" s="259"/>
      <c r="E5586" s="259"/>
      <c r="F5586" s="270"/>
      <c r="G5586" s="259"/>
      <c r="H5586" s="259"/>
      <c r="I5586" s="259"/>
      <c r="J5586" s="259"/>
    </row>
    <row r="5587" spans="1:10">
      <c r="A5587" s="259"/>
      <c r="B5587" s="259"/>
      <c r="C5587" s="259"/>
      <c r="D5587" s="259"/>
      <c r="E5587" s="259"/>
      <c r="F5587" s="270"/>
      <c r="G5587" s="259"/>
      <c r="H5587" s="259"/>
      <c r="I5587" s="259"/>
      <c r="J5587" s="259"/>
    </row>
    <row r="5588" spans="1:10">
      <c r="A5588" s="259"/>
      <c r="B5588" s="259"/>
      <c r="C5588" s="259"/>
      <c r="D5588" s="259"/>
      <c r="E5588" s="259"/>
      <c r="F5588" s="270"/>
      <c r="G5588" s="259"/>
      <c r="H5588" s="259"/>
      <c r="I5588" s="259"/>
      <c r="J5588" s="259"/>
    </row>
    <row r="5589" spans="1:10">
      <c r="A5589" s="259"/>
      <c r="B5589" s="259"/>
      <c r="C5589" s="259"/>
      <c r="D5589" s="259"/>
      <c r="E5589" s="259"/>
      <c r="F5589" s="270"/>
      <c r="G5589" s="259"/>
      <c r="H5589" s="259"/>
      <c r="I5589" s="259"/>
      <c r="J5589" s="259"/>
    </row>
    <row r="5590" spans="1:10">
      <c r="A5590" s="259"/>
      <c r="B5590" s="259"/>
      <c r="C5590" s="259"/>
      <c r="D5590" s="259"/>
      <c r="E5590" s="259"/>
      <c r="F5590" s="270"/>
      <c r="G5590" s="259"/>
      <c r="H5590" s="259"/>
      <c r="I5590" s="259"/>
      <c r="J5590" s="259"/>
    </row>
    <row r="5591" spans="1:10">
      <c r="A5591" s="259"/>
      <c r="B5591" s="259"/>
      <c r="C5591" s="259"/>
      <c r="D5591" s="259"/>
      <c r="E5591" s="259"/>
      <c r="F5591" s="270"/>
      <c r="G5591" s="259"/>
      <c r="H5591" s="259"/>
      <c r="I5591" s="259"/>
      <c r="J5591" s="259"/>
    </row>
    <row r="5592" spans="1:10">
      <c r="A5592" s="259"/>
      <c r="B5592" s="259"/>
      <c r="C5592" s="259"/>
      <c r="D5592" s="259"/>
      <c r="E5592" s="259"/>
      <c r="F5592" s="270"/>
      <c r="G5592" s="259"/>
      <c r="H5592" s="259"/>
      <c r="I5592" s="259"/>
      <c r="J5592" s="259"/>
    </row>
    <row r="5593" spans="1:10">
      <c r="A5593" s="259"/>
      <c r="B5593" s="259"/>
      <c r="C5593" s="259"/>
      <c r="D5593" s="259"/>
      <c r="E5593" s="259"/>
      <c r="F5593" s="270"/>
      <c r="G5593" s="259"/>
      <c r="H5593" s="259"/>
      <c r="I5593" s="259"/>
      <c r="J5593" s="259"/>
    </row>
    <row r="5594" spans="1:10">
      <c r="A5594" s="259"/>
      <c r="B5594" s="259"/>
      <c r="C5594" s="259"/>
      <c r="D5594" s="259"/>
      <c r="E5594" s="259"/>
      <c r="F5594" s="270"/>
      <c r="G5594" s="259"/>
      <c r="H5594" s="259"/>
      <c r="I5594" s="259"/>
      <c r="J5594" s="259"/>
    </row>
    <row r="5595" spans="1:10">
      <c r="A5595" s="259"/>
      <c r="B5595" s="259"/>
      <c r="C5595" s="259"/>
      <c r="D5595" s="259"/>
      <c r="E5595" s="259"/>
      <c r="F5595" s="270"/>
      <c r="G5595" s="259"/>
      <c r="H5595" s="259"/>
      <c r="I5595" s="259"/>
      <c r="J5595" s="259"/>
    </row>
    <row r="5596" spans="1:10">
      <c r="A5596" s="259"/>
      <c r="B5596" s="259"/>
      <c r="C5596" s="259"/>
      <c r="D5596" s="259"/>
      <c r="E5596" s="259"/>
      <c r="F5596" s="270"/>
      <c r="G5596" s="259"/>
      <c r="H5596" s="259"/>
      <c r="I5596" s="259"/>
      <c r="J5596" s="259"/>
    </row>
    <row r="5597" spans="1:10">
      <c r="A5597" s="259"/>
      <c r="B5597" s="259"/>
      <c r="C5597" s="259"/>
      <c r="D5597" s="259"/>
      <c r="E5597" s="259"/>
      <c r="F5597" s="270"/>
      <c r="G5597" s="259"/>
      <c r="H5597" s="259"/>
      <c r="I5597" s="259"/>
      <c r="J5597" s="259"/>
    </row>
    <row r="5598" spans="1:10">
      <c r="A5598" s="259"/>
      <c r="B5598" s="259"/>
      <c r="C5598" s="259"/>
      <c r="D5598" s="259"/>
      <c r="E5598" s="259"/>
      <c r="F5598" s="270"/>
      <c r="G5598" s="259"/>
      <c r="H5598" s="259"/>
      <c r="I5598" s="259"/>
      <c r="J5598" s="259"/>
    </row>
    <row r="5599" spans="1:10">
      <c r="A5599" s="259"/>
      <c r="B5599" s="259"/>
      <c r="C5599" s="259"/>
      <c r="D5599" s="259"/>
      <c r="E5599" s="259"/>
      <c r="F5599" s="270"/>
      <c r="G5599" s="259"/>
      <c r="H5599" s="259"/>
      <c r="I5599" s="259"/>
      <c r="J5599" s="259"/>
    </row>
    <row r="5600" spans="1:10">
      <c r="A5600" s="259"/>
      <c r="B5600" s="259"/>
      <c r="C5600" s="259"/>
      <c r="D5600" s="259"/>
      <c r="E5600" s="259"/>
      <c r="F5600" s="270"/>
      <c r="G5600" s="259"/>
      <c r="H5600" s="259"/>
      <c r="I5600" s="259"/>
      <c r="J5600" s="259"/>
    </row>
    <row r="5601" spans="1:10">
      <c r="A5601" s="259"/>
      <c r="B5601" s="259"/>
      <c r="C5601" s="259"/>
      <c r="D5601" s="259"/>
      <c r="E5601" s="259"/>
      <c r="F5601" s="270"/>
      <c r="G5601" s="259"/>
      <c r="H5601" s="259"/>
      <c r="I5601" s="259"/>
      <c r="J5601" s="259"/>
    </row>
    <row r="5602" spans="1:10">
      <c r="A5602" s="259"/>
      <c r="B5602" s="259"/>
      <c r="C5602" s="259"/>
      <c r="D5602" s="259"/>
      <c r="E5602" s="259"/>
      <c r="F5602" s="270"/>
      <c r="G5602" s="259"/>
      <c r="H5602" s="259"/>
      <c r="I5602" s="259"/>
      <c r="J5602" s="259"/>
    </row>
    <row r="5603" spans="1:10">
      <c r="A5603" s="259"/>
      <c r="B5603" s="259"/>
      <c r="C5603" s="259"/>
      <c r="D5603" s="259"/>
      <c r="E5603" s="259"/>
      <c r="F5603" s="270"/>
      <c r="G5603" s="259"/>
      <c r="H5603" s="259"/>
      <c r="I5603" s="259"/>
      <c r="J5603" s="259"/>
    </row>
    <row r="5604" spans="1:10">
      <c r="A5604" s="259"/>
      <c r="B5604" s="259"/>
      <c r="C5604" s="259"/>
      <c r="D5604" s="259"/>
      <c r="E5604" s="259"/>
      <c r="F5604" s="270"/>
      <c r="G5604" s="259"/>
      <c r="H5604" s="259"/>
      <c r="I5604" s="259"/>
      <c r="J5604" s="259"/>
    </row>
    <row r="5605" spans="1:10">
      <c r="A5605" s="259"/>
      <c r="B5605" s="259"/>
      <c r="C5605" s="259"/>
      <c r="D5605" s="259"/>
      <c r="E5605" s="259"/>
      <c r="F5605" s="270"/>
      <c r="G5605" s="259"/>
      <c r="H5605" s="259"/>
      <c r="I5605" s="259"/>
      <c r="J5605" s="259"/>
    </row>
    <row r="5606" spans="1:10">
      <c r="A5606" s="259"/>
      <c r="B5606" s="259"/>
      <c r="C5606" s="259"/>
      <c r="D5606" s="259"/>
      <c r="E5606" s="259"/>
      <c r="F5606" s="270"/>
      <c r="G5606" s="259"/>
      <c r="H5606" s="259"/>
      <c r="I5606" s="259"/>
      <c r="J5606" s="259"/>
    </row>
    <row r="5607" spans="1:10">
      <c r="A5607" s="259"/>
      <c r="B5607" s="259"/>
      <c r="C5607" s="259"/>
      <c r="D5607" s="259"/>
      <c r="E5607" s="259"/>
      <c r="F5607" s="270"/>
      <c r="G5607" s="259"/>
      <c r="H5607" s="259"/>
      <c r="I5607" s="259"/>
      <c r="J5607" s="259"/>
    </row>
    <row r="5608" spans="1:10">
      <c r="A5608" s="259"/>
      <c r="B5608" s="259"/>
      <c r="C5608" s="259"/>
      <c r="D5608" s="259"/>
      <c r="E5608" s="259"/>
      <c r="F5608" s="270"/>
      <c r="G5608" s="259"/>
      <c r="H5608" s="259"/>
      <c r="I5608" s="259"/>
      <c r="J5608" s="259"/>
    </row>
    <row r="5609" spans="1:10">
      <c r="A5609" s="259"/>
      <c r="B5609" s="259"/>
      <c r="C5609" s="259"/>
      <c r="D5609" s="259"/>
      <c r="E5609" s="259"/>
      <c r="F5609" s="270"/>
      <c r="G5609" s="259"/>
      <c r="H5609" s="259"/>
      <c r="I5609" s="259"/>
      <c r="J5609" s="259"/>
    </row>
    <row r="5610" spans="1:10">
      <c r="A5610" s="259"/>
      <c r="B5610" s="259"/>
      <c r="C5610" s="259"/>
      <c r="D5610" s="259"/>
      <c r="E5610" s="259"/>
      <c r="F5610" s="270"/>
      <c r="G5610" s="259"/>
      <c r="H5610" s="259"/>
      <c r="I5610" s="259"/>
      <c r="J5610" s="259"/>
    </row>
    <row r="5611" spans="1:10">
      <c r="A5611" s="259"/>
      <c r="B5611" s="259"/>
      <c r="C5611" s="259"/>
      <c r="D5611" s="259"/>
      <c r="E5611" s="259"/>
      <c r="F5611" s="270"/>
      <c r="G5611" s="259"/>
      <c r="H5611" s="259"/>
      <c r="I5611" s="259"/>
      <c r="J5611" s="259"/>
    </row>
    <row r="5612" spans="1:10">
      <c r="A5612" s="259"/>
      <c r="B5612" s="259"/>
      <c r="C5612" s="259"/>
      <c r="D5612" s="259"/>
      <c r="E5612" s="259"/>
      <c r="F5612" s="270"/>
      <c r="G5612" s="259"/>
      <c r="H5612" s="259"/>
      <c r="I5612" s="259"/>
      <c r="J5612" s="259"/>
    </row>
    <row r="5613" spans="1:10">
      <c r="A5613" s="259"/>
      <c r="B5613" s="259"/>
      <c r="C5613" s="259"/>
      <c r="D5613" s="259"/>
      <c r="E5613" s="259"/>
      <c r="F5613" s="270"/>
      <c r="G5613" s="259"/>
      <c r="H5613" s="259"/>
      <c r="I5613" s="259"/>
      <c r="J5613" s="259"/>
    </row>
    <row r="5614" spans="1:10">
      <c r="A5614" s="259"/>
      <c r="B5614" s="259"/>
      <c r="C5614" s="259"/>
      <c r="D5614" s="259"/>
      <c r="E5614" s="259"/>
      <c r="F5614" s="270"/>
      <c r="G5614" s="259"/>
      <c r="H5614" s="259"/>
      <c r="I5614" s="259"/>
      <c r="J5614" s="259"/>
    </row>
    <row r="5615" spans="1:10">
      <c r="A5615" s="259"/>
      <c r="B5615" s="259"/>
      <c r="C5615" s="259"/>
      <c r="D5615" s="259"/>
      <c r="E5615" s="259"/>
      <c r="F5615" s="270"/>
      <c r="G5615" s="259"/>
      <c r="H5615" s="259"/>
      <c r="I5615" s="259"/>
      <c r="J5615" s="259"/>
    </row>
    <row r="5616" spans="1:10">
      <c r="A5616" s="259"/>
      <c r="B5616" s="259"/>
      <c r="C5616" s="259"/>
      <c r="D5616" s="259"/>
      <c r="E5616" s="259"/>
      <c r="F5616" s="270"/>
      <c r="G5616" s="259"/>
      <c r="H5616" s="259"/>
      <c r="I5616" s="259"/>
      <c r="J5616" s="259"/>
    </row>
    <row r="5617" spans="1:10">
      <c r="A5617" s="259"/>
      <c r="B5617" s="259"/>
      <c r="C5617" s="259"/>
      <c r="D5617" s="259"/>
      <c r="E5617" s="259"/>
      <c r="F5617" s="270"/>
      <c r="G5617" s="259"/>
      <c r="H5617" s="259"/>
      <c r="I5617" s="259"/>
      <c r="J5617" s="259"/>
    </row>
    <row r="5618" spans="1:10">
      <c r="A5618" s="259"/>
      <c r="B5618" s="259"/>
      <c r="C5618" s="259"/>
      <c r="D5618" s="259"/>
      <c r="E5618" s="259"/>
      <c r="F5618" s="270"/>
      <c r="G5618" s="259"/>
      <c r="H5618" s="259"/>
      <c r="I5618" s="259"/>
      <c r="J5618" s="259"/>
    </row>
    <row r="5619" spans="1:10">
      <c r="A5619" s="259"/>
      <c r="B5619" s="259"/>
      <c r="C5619" s="259"/>
      <c r="D5619" s="259"/>
      <c r="E5619" s="259"/>
      <c r="F5619" s="270"/>
      <c r="G5619" s="259"/>
      <c r="H5619" s="259"/>
      <c r="I5619" s="259"/>
      <c r="J5619" s="259"/>
    </row>
    <row r="5620" spans="1:10">
      <c r="A5620" s="259"/>
      <c r="B5620" s="259"/>
      <c r="C5620" s="259"/>
      <c r="D5620" s="259"/>
      <c r="E5620" s="259"/>
      <c r="F5620" s="270"/>
      <c r="G5620" s="259"/>
      <c r="H5620" s="259"/>
      <c r="I5620" s="259"/>
      <c r="J5620" s="259"/>
    </row>
    <row r="5621" spans="1:10">
      <c r="A5621" s="259"/>
      <c r="B5621" s="259"/>
      <c r="C5621" s="259"/>
      <c r="D5621" s="259"/>
      <c r="E5621" s="259"/>
      <c r="F5621" s="270"/>
      <c r="G5621" s="259"/>
      <c r="H5621" s="259"/>
      <c r="I5621" s="259"/>
      <c r="J5621" s="259"/>
    </row>
    <row r="5622" spans="1:10">
      <c r="A5622" s="259"/>
      <c r="B5622" s="259"/>
      <c r="C5622" s="259"/>
      <c r="D5622" s="259"/>
      <c r="E5622" s="259"/>
      <c r="F5622" s="270"/>
      <c r="G5622" s="259"/>
      <c r="H5622" s="259"/>
      <c r="I5622" s="259"/>
      <c r="J5622" s="259"/>
    </row>
    <row r="5623" spans="1:10">
      <c r="A5623" s="259"/>
      <c r="B5623" s="259"/>
      <c r="C5623" s="259"/>
      <c r="D5623" s="259"/>
      <c r="E5623" s="259"/>
      <c r="F5623" s="270"/>
      <c r="G5623" s="259"/>
      <c r="H5623" s="259"/>
      <c r="I5623" s="259"/>
      <c r="J5623" s="259"/>
    </row>
    <row r="5624" spans="1:10">
      <c r="A5624" s="259"/>
      <c r="B5624" s="259"/>
      <c r="C5624" s="259"/>
      <c r="D5624" s="259"/>
      <c r="E5624" s="259"/>
      <c r="F5624" s="270"/>
      <c r="G5624" s="259"/>
      <c r="H5624" s="259"/>
      <c r="I5624" s="259"/>
      <c r="J5624" s="259"/>
    </row>
    <row r="5625" spans="1:10">
      <c r="A5625" s="259"/>
      <c r="B5625" s="259"/>
      <c r="C5625" s="259"/>
      <c r="D5625" s="259"/>
      <c r="E5625" s="259"/>
      <c r="F5625" s="270"/>
      <c r="G5625" s="259"/>
      <c r="H5625" s="259"/>
      <c r="I5625" s="259"/>
      <c r="J5625" s="259"/>
    </row>
    <row r="5626" spans="1:10">
      <c r="A5626" s="259"/>
      <c r="B5626" s="259"/>
      <c r="C5626" s="259"/>
      <c r="D5626" s="259"/>
      <c r="E5626" s="259"/>
      <c r="F5626" s="270"/>
      <c r="G5626" s="259"/>
      <c r="H5626" s="259"/>
      <c r="I5626" s="259"/>
      <c r="J5626" s="259"/>
    </row>
    <row r="5627" spans="1:10">
      <c r="A5627" s="259"/>
      <c r="B5627" s="259"/>
      <c r="C5627" s="259"/>
      <c r="D5627" s="259"/>
      <c r="E5627" s="259"/>
      <c r="F5627" s="270"/>
      <c r="G5627" s="259"/>
      <c r="H5627" s="259"/>
      <c r="I5627" s="259"/>
      <c r="J5627" s="259"/>
    </row>
    <row r="5628" spans="1:10">
      <c r="A5628" s="259"/>
      <c r="B5628" s="259"/>
      <c r="C5628" s="259"/>
      <c r="D5628" s="259"/>
      <c r="E5628" s="259"/>
      <c r="F5628" s="270"/>
      <c r="G5628" s="259"/>
      <c r="H5628" s="259"/>
      <c r="I5628" s="259"/>
      <c r="J5628" s="259"/>
    </row>
    <row r="5629" spans="1:10">
      <c r="A5629" s="259"/>
      <c r="B5629" s="259"/>
      <c r="C5629" s="259"/>
      <c r="D5629" s="259"/>
      <c r="E5629" s="259"/>
      <c r="F5629" s="270"/>
      <c r="G5629" s="259"/>
      <c r="H5629" s="259"/>
      <c r="I5629" s="259"/>
      <c r="J5629" s="259"/>
    </row>
    <row r="5630" spans="1:10">
      <c r="A5630" s="259"/>
      <c r="B5630" s="259"/>
      <c r="C5630" s="259"/>
      <c r="D5630" s="259"/>
      <c r="E5630" s="259"/>
      <c r="F5630" s="270"/>
      <c r="G5630" s="259"/>
      <c r="H5630" s="259"/>
      <c r="I5630" s="259"/>
      <c r="J5630" s="259"/>
    </row>
    <row r="5631" spans="1:10">
      <c r="A5631" s="259"/>
      <c r="B5631" s="259"/>
      <c r="C5631" s="259"/>
      <c r="D5631" s="259"/>
      <c r="E5631" s="259"/>
      <c r="F5631" s="270"/>
      <c r="G5631" s="259"/>
      <c r="H5631" s="259"/>
      <c r="I5631" s="259"/>
      <c r="J5631" s="259"/>
    </row>
    <row r="5632" spans="1:10">
      <c r="A5632" s="259"/>
      <c r="B5632" s="259"/>
      <c r="C5632" s="259"/>
      <c r="D5632" s="259"/>
      <c r="E5632" s="259"/>
      <c r="F5632" s="270"/>
      <c r="G5632" s="259"/>
      <c r="H5632" s="259"/>
      <c r="I5632" s="259"/>
      <c r="J5632" s="259"/>
    </row>
    <row r="5633" spans="1:10">
      <c r="A5633" s="259"/>
      <c r="B5633" s="259"/>
      <c r="C5633" s="259"/>
      <c r="D5633" s="259"/>
      <c r="E5633" s="259"/>
      <c r="F5633" s="270"/>
      <c r="G5633" s="259"/>
      <c r="H5633" s="259"/>
      <c r="I5633" s="259"/>
      <c r="J5633" s="259"/>
    </row>
    <row r="5634" spans="1:10">
      <c r="A5634" s="259"/>
      <c r="B5634" s="259"/>
      <c r="C5634" s="259"/>
      <c r="D5634" s="259"/>
      <c r="E5634" s="259"/>
      <c r="F5634" s="270"/>
      <c r="G5634" s="259"/>
      <c r="H5634" s="259"/>
      <c r="I5634" s="259"/>
      <c r="J5634" s="259"/>
    </row>
    <row r="5635" spans="1:10">
      <c r="A5635" s="259"/>
      <c r="B5635" s="259"/>
      <c r="C5635" s="259"/>
      <c r="D5635" s="259"/>
      <c r="E5635" s="259"/>
      <c r="F5635" s="270"/>
      <c r="G5635" s="259"/>
      <c r="H5635" s="259"/>
      <c r="I5635" s="259"/>
      <c r="J5635" s="259"/>
    </row>
    <row r="5636" spans="1:10">
      <c r="A5636" s="259"/>
      <c r="B5636" s="259"/>
      <c r="C5636" s="259"/>
      <c r="D5636" s="259"/>
      <c r="E5636" s="259"/>
      <c r="F5636" s="270"/>
      <c r="G5636" s="259"/>
      <c r="H5636" s="259"/>
      <c r="I5636" s="259"/>
      <c r="J5636" s="259"/>
    </row>
    <row r="5637" spans="1:10">
      <c r="A5637" s="259"/>
      <c r="B5637" s="259"/>
      <c r="C5637" s="259"/>
      <c r="D5637" s="259"/>
      <c r="E5637" s="259"/>
      <c r="F5637" s="270"/>
      <c r="G5637" s="259"/>
      <c r="H5637" s="259"/>
      <c r="I5637" s="259"/>
      <c r="J5637" s="259"/>
    </row>
    <row r="5638" spans="1:10">
      <c r="A5638" s="259"/>
      <c r="B5638" s="259"/>
      <c r="C5638" s="259"/>
      <c r="D5638" s="259"/>
      <c r="E5638" s="259"/>
      <c r="F5638" s="270"/>
      <c r="G5638" s="259"/>
      <c r="H5638" s="259"/>
      <c r="I5638" s="259"/>
      <c r="J5638" s="259"/>
    </row>
    <row r="5639" spans="1:10">
      <c r="A5639" s="259"/>
      <c r="B5639" s="259"/>
      <c r="C5639" s="259"/>
      <c r="D5639" s="259"/>
      <c r="E5639" s="259"/>
      <c r="F5639" s="270"/>
      <c r="G5639" s="259"/>
      <c r="H5639" s="259"/>
      <c r="I5639" s="259"/>
      <c r="J5639" s="259"/>
    </row>
    <row r="5640" spans="1:10">
      <c r="A5640" s="259"/>
      <c r="B5640" s="259"/>
      <c r="C5640" s="259"/>
      <c r="D5640" s="259"/>
      <c r="E5640" s="259"/>
      <c r="F5640" s="270"/>
      <c r="G5640" s="259"/>
      <c r="H5640" s="259"/>
      <c r="I5640" s="259"/>
      <c r="J5640" s="259"/>
    </row>
    <row r="5641" spans="1:10">
      <c r="A5641" s="259"/>
      <c r="B5641" s="259"/>
      <c r="C5641" s="259"/>
      <c r="D5641" s="259"/>
      <c r="E5641" s="259"/>
      <c r="F5641" s="270"/>
      <c r="G5641" s="259"/>
      <c r="H5641" s="259"/>
      <c r="I5641" s="259"/>
      <c r="J5641" s="259"/>
    </row>
    <row r="5642" spans="1:10">
      <c r="A5642" s="259"/>
      <c r="B5642" s="259"/>
      <c r="C5642" s="259"/>
      <c r="D5642" s="259"/>
      <c r="E5642" s="259"/>
      <c r="F5642" s="270"/>
      <c r="G5642" s="259"/>
      <c r="H5642" s="259"/>
      <c r="I5642" s="259"/>
      <c r="J5642" s="259"/>
    </row>
    <row r="5643" spans="1:10">
      <c r="A5643" s="259"/>
      <c r="B5643" s="259"/>
      <c r="C5643" s="259"/>
      <c r="D5643" s="259"/>
      <c r="E5643" s="259"/>
      <c r="F5643" s="270"/>
      <c r="G5643" s="259"/>
      <c r="H5643" s="259"/>
      <c r="I5643" s="259"/>
      <c r="J5643" s="259"/>
    </row>
    <row r="5644" spans="1:10">
      <c r="A5644" s="259"/>
      <c r="B5644" s="259"/>
      <c r="C5644" s="259"/>
      <c r="D5644" s="259"/>
      <c r="E5644" s="259"/>
      <c r="F5644" s="270"/>
      <c r="G5644" s="259"/>
      <c r="H5644" s="259"/>
      <c r="I5644" s="259"/>
      <c r="J5644" s="259"/>
    </row>
    <row r="5645" spans="1:10">
      <c r="A5645" s="259"/>
      <c r="B5645" s="259"/>
      <c r="C5645" s="259"/>
      <c r="D5645" s="259"/>
      <c r="E5645" s="259"/>
      <c r="F5645" s="270"/>
      <c r="G5645" s="259"/>
      <c r="H5645" s="259"/>
      <c r="I5645" s="259"/>
      <c r="J5645" s="259"/>
    </row>
    <row r="5646" spans="1:10">
      <c r="A5646" s="259"/>
      <c r="B5646" s="259"/>
      <c r="C5646" s="259"/>
      <c r="D5646" s="259"/>
      <c r="E5646" s="259"/>
      <c r="F5646" s="270"/>
      <c r="G5646" s="259"/>
      <c r="H5646" s="259"/>
      <c r="I5646" s="259"/>
      <c r="J5646" s="259"/>
    </row>
    <row r="5647" spans="1:10">
      <c r="A5647" s="259"/>
      <c r="B5647" s="259"/>
      <c r="C5647" s="259"/>
      <c r="D5647" s="259"/>
      <c r="E5647" s="259"/>
      <c r="F5647" s="270"/>
      <c r="G5647" s="259"/>
      <c r="H5647" s="259"/>
      <c r="I5647" s="259"/>
      <c r="J5647" s="259"/>
    </row>
    <row r="5648" spans="1:10">
      <c r="A5648" s="259"/>
      <c r="B5648" s="259"/>
      <c r="C5648" s="259"/>
      <c r="D5648" s="259"/>
      <c r="E5648" s="259"/>
      <c r="F5648" s="270"/>
      <c r="G5648" s="259"/>
      <c r="H5648" s="259"/>
      <c r="I5648" s="259"/>
      <c r="J5648" s="259"/>
    </row>
    <row r="5649" spans="1:10">
      <c r="A5649" s="259"/>
      <c r="B5649" s="259"/>
      <c r="C5649" s="259"/>
      <c r="D5649" s="259"/>
      <c r="E5649" s="259"/>
      <c r="F5649" s="270"/>
      <c r="G5649" s="259"/>
      <c r="H5649" s="259"/>
      <c r="I5649" s="259"/>
      <c r="J5649" s="259"/>
    </row>
    <row r="5650" spans="1:10">
      <c r="A5650" s="259"/>
      <c r="B5650" s="259"/>
      <c r="C5650" s="259"/>
      <c r="D5650" s="259"/>
      <c r="E5650" s="259"/>
      <c r="F5650" s="270"/>
      <c r="G5650" s="259"/>
      <c r="H5650" s="259"/>
      <c r="I5650" s="259"/>
      <c r="J5650" s="259"/>
    </row>
    <row r="5651" spans="1:10">
      <c r="A5651" s="259"/>
      <c r="B5651" s="259"/>
      <c r="C5651" s="259"/>
      <c r="D5651" s="259"/>
      <c r="E5651" s="259"/>
      <c r="F5651" s="270"/>
      <c r="G5651" s="259"/>
      <c r="H5651" s="259"/>
      <c r="I5651" s="259"/>
      <c r="J5651" s="259"/>
    </row>
    <row r="5652" spans="1:10">
      <c r="A5652" s="259"/>
      <c r="B5652" s="259"/>
      <c r="C5652" s="259"/>
      <c r="D5652" s="259"/>
      <c r="E5652" s="259"/>
      <c r="F5652" s="270"/>
      <c r="G5652" s="259"/>
      <c r="H5652" s="259"/>
      <c r="I5652" s="259"/>
      <c r="J5652" s="259"/>
    </row>
    <row r="5653" spans="1:10">
      <c r="A5653" s="259"/>
      <c r="B5653" s="259"/>
      <c r="C5653" s="259"/>
      <c r="D5653" s="259"/>
      <c r="E5653" s="259"/>
      <c r="F5653" s="270"/>
      <c r="G5653" s="259"/>
      <c r="H5653" s="259"/>
      <c r="I5653" s="259"/>
      <c r="J5653" s="259"/>
    </row>
    <row r="5654" spans="1:10">
      <c r="A5654" s="259"/>
      <c r="B5654" s="259"/>
      <c r="C5654" s="259"/>
      <c r="D5654" s="259"/>
      <c r="E5654" s="259"/>
      <c r="F5654" s="270"/>
      <c r="G5654" s="259"/>
      <c r="H5654" s="259"/>
      <c r="I5654" s="259"/>
      <c r="J5654" s="259"/>
    </row>
    <row r="5655" spans="1:10">
      <c r="A5655" s="259"/>
      <c r="B5655" s="259"/>
      <c r="C5655" s="259"/>
      <c r="D5655" s="259"/>
      <c r="E5655" s="259"/>
      <c r="F5655" s="270"/>
      <c r="G5655" s="259"/>
      <c r="H5655" s="259"/>
      <c r="I5655" s="259"/>
      <c r="J5655" s="259"/>
    </row>
    <row r="5656" spans="1:10">
      <c r="A5656" s="259"/>
      <c r="B5656" s="259"/>
      <c r="C5656" s="259"/>
      <c r="D5656" s="259"/>
      <c r="E5656" s="259"/>
      <c r="F5656" s="270"/>
      <c r="G5656" s="259"/>
      <c r="H5656" s="259"/>
      <c r="I5656" s="259"/>
      <c r="J5656" s="259"/>
    </row>
    <row r="5657" spans="1:10">
      <c r="A5657" s="259"/>
      <c r="B5657" s="259"/>
      <c r="C5657" s="259"/>
      <c r="D5657" s="259"/>
      <c r="E5657" s="259"/>
      <c r="F5657" s="270"/>
      <c r="G5657" s="259"/>
      <c r="H5657" s="259"/>
      <c r="I5657" s="259"/>
      <c r="J5657" s="259"/>
    </row>
    <row r="5658" spans="1:10">
      <c r="A5658" s="259"/>
      <c r="B5658" s="259"/>
      <c r="C5658" s="259"/>
      <c r="D5658" s="259"/>
      <c r="E5658" s="259"/>
      <c r="F5658" s="270"/>
      <c r="G5658" s="259"/>
      <c r="H5658" s="259"/>
      <c r="I5658" s="259"/>
      <c r="J5658" s="259"/>
    </row>
    <row r="5659" spans="1:10">
      <c r="A5659" s="259"/>
      <c r="B5659" s="259"/>
      <c r="C5659" s="259"/>
      <c r="D5659" s="259"/>
      <c r="E5659" s="259"/>
      <c r="F5659" s="270"/>
      <c r="G5659" s="259"/>
      <c r="H5659" s="259"/>
      <c r="I5659" s="259"/>
      <c r="J5659" s="259"/>
    </row>
    <row r="5660" spans="1:10">
      <c r="A5660" s="259"/>
      <c r="B5660" s="259"/>
      <c r="C5660" s="259"/>
      <c r="D5660" s="259"/>
      <c r="E5660" s="259"/>
      <c r="F5660" s="270"/>
      <c r="G5660" s="259"/>
      <c r="H5660" s="259"/>
      <c r="I5660" s="259"/>
      <c r="J5660" s="259"/>
    </row>
    <row r="5661" spans="1:10">
      <c r="A5661" s="259"/>
      <c r="B5661" s="259"/>
      <c r="C5661" s="259"/>
      <c r="D5661" s="259"/>
      <c r="E5661" s="259"/>
      <c r="F5661" s="270"/>
      <c r="G5661" s="259"/>
      <c r="H5661" s="259"/>
      <c r="I5661" s="259"/>
      <c r="J5661" s="259"/>
    </row>
    <row r="5662" spans="1:10">
      <c r="A5662" s="259"/>
      <c r="B5662" s="259"/>
      <c r="C5662" s="259"/>
      <c r="D5662" s="259"/>
      <c r="E5662" s="259"/>
      <c r="F5662" s="270"/>
      <c r="G5662" s="259"/>
      <c r="H5662" s="259"/>
      <c r="I5662" s="259"/>
      <c r="J5662" s="259"/>
    </row>
    <row r="5663" spans="1:10">
      <c r="A5663" s="259"/>
      <c r="B5663" s="259"/>
      <c r="C5663" s="259"/>
      <c r="D5663" s="259"/>
      <c r="E5663" s="259"/>
      <c r="F5663" s="270"/>
      <c r="G5663" s="259"/>
      <c r="H5663" s="259"/>
      <c r="I5663" s="259"/>
      <c r="J5663" s="259"/>
    </row>
    <row r="5664" spans="1:10">
      <c r="A5664" s="259"/>
      <c r="B5664" s="259"/>
      <c r="C5664" s="259"/>
      <c r="D5664" s="259"/>
      <c r="E5664" s="259"/>
      <c r="F5664" s="270"/>
      <c r="G5664" s="259"/>
      <c r="H5664" s="259"/>
      <c r="I5664" s="259"/>
      <c r="J5664" s="259"/>
    </row>
    <row r="5665" spans="1:10">
      <c r="A5665" s="259"/>
      <c r="B5665" s="259"/>
      <c r="C5665" s="259"/>
      <c r="D5665" s="259"/>
      <c r="E5665" s="259"/>
      <c r="F5665" s="270"/>
      <c r="G5665" s="259"/>
      <c r="H5665" s="259"/>
      <c r="I5665" s="259"/>
      <c r="J5665" s="259"/>
    </row>
    <row r="5666" spans="1:10">
      <c r="A5666" s="259"/>
      <c r="B5666" s="259"/>
      <c r="C5666" s="259"/>
      <c r="D5666" s="259"/>
      <c r="E5666" s="259"/>
      <c r="F5666" s="270"/>
      <c r="G5666" s="259"/>
      <c r="H5666" s="259"/>
      <c r="I5666" s="259"/>
      <c r="J5666" s="259"/>
    </row>
    <row r="5667" spans="1:10">
      <c r="A5667" s="259"/>
      <c r="B5667" s="259"/>
      <c r="C5667" s="259"/>
      <c r="D5667" s="259"/>
      <c r="E5667" s="259"/>
      <c r="F5667" s="270"/>
      <c r="G5667" s="259"/>
      <c r="H5667" s="259"/>
      <c r="I5667" s="259"/>
      <c r="J5667" s="259"/>
    </row>
    <row r="5668" spans="1:10">
      <c r="A5668" s="259"/>
      <c r="B5668" s="259"/>
      <c r="C5668" s="259"/>
      <c r="D5668" s="259"/>
      <c r="E5668" s="259"/>
      <c r="F5668" s="270"/>
      <c r="G5668" s="259"/>
      <c r="H5668" s="259"/>
      <c r="I5668" s="259"/>
      <c r="J5668" s="259"/>
    </row>
    <row r="5669" spans="1:10">
      <c r="A5669" s="259"/>
      <c r="B5669" s="259"/>
      <c r="C5669" s="259"/>
      <c r="D5669" s="259"/>
      <c r="E5669" s="259"/>
      <c r="F5669" s="270"/>
      <c r="G5669" s="259"/>
      <c r="H5669" s="259"/>
      <c r="I5669" s="259"/>
      <c r="J5669" s="259"/>
    </row>
    <row r="5670" spans="1:10">
      <c r="A5670" s="259"/>
      <c r="B5670" s="259"/>
      <c r="C5670" s="259"/>
      <c r="D5670" s="259"/>
      <c r="E5670" s="259"/>
      <c r="F5670" s="270"/>
      <c r="G5670" s="259"/>
      <c r="H5670" s="259"/>
      <c r="I5670" s="259"/>
      <c r="J5670" s="259"/>
    </row>
    <row r="5671" spans="1:10">
      <c r="A5671" s="259"/>
      <c r="B5671" s="259"/>
      <c r="C5671" s="259"/>
      <c r="D5671" s="259"/>
      <c r="E5671" s="259"/>
      <c r="F5671" s="270"/>
      <c r="G5671" s="259"/>
      <c r="H5671" s="259"/>
      <c r="I5671" s="259"/>
      <c r="J5671" s="259"/>
    </row>
    <row r="5672" spans="1:10">
      <c r="A5672" s="259"/>
      <c r="B5672" s="259"/>
      <c r="C5672" s="259"/>
      <c r="D5672" s="259"/>
      <c r="E5672" s="259"/>
      <c r="F5672" s="270"/>
      <c r="G5672" s="259"/>
      <c r="H5672" s="259"/>
      <c r="I5672" s="259"/>
      <c r="J5672" s="259"/>
    </row>
    <row r="5673" spans="1:10">
      <c r="A5673" s="259"/>
      <c r="B5673" s="259"/>
      <c r="C5673" s="259"/>
      <c r="D5673" s="259"/>
      <c r="E5673" s="259"/>
      <c r="F5673" s="270"/>
      <c r="G5673" s="259"/>
      <c r="H5673" s="259"/>
      <c r="I5673" s="259"/>
      <c r="J5673" s="259"/>
    </row>
    <row r="5674" spans="1:10">
      <c r="A5674" s="259"/>
      <c r="B5674" s="259"/>
      <c r="C5674" s="259"/>
      <c r="D5674" s="259"/>
      <c r="E5674" s="259"/>
      <c r="F5674" s="270"/>
      <c r="G5674" s="259"/>
      <c r="H5674" s="259"/>
      <c r="I5674" s="259"/>
      <c r="J5674" s="259"/>
    </row>
    <row r="5675" spans="1:10">
      <c r="A5675" s="259"/>
      <c r="B5675" s="259"/>
      <c r="C5675" s="259"/>
      <c r="D5675" s="259"/>
      <c r="E5675" s="259"/>
      <c r="F5675" s="270"/>
      <c r="G5675" s="259"/>
      <c r="H5675" s="259"/>
      <c r="I5675" s="259"/>
      <c r="J5675" s="259"/>
    </row>
    <row r="5676" spans="1:10">
      <c r="A5676" s="259"/>
      <c r="B5676" s="259"/>
      <c r="C5676" s="259"/>
      <c r="D5676" s="259"/>
      <c r="E5676" s="259"/>
      <c r="F5676" s="270"/>
      <c r="G5676" s="259"/>
      <c r="H5676" s="259"/>
      <c r="I5676" s="259"/>
      <c r="J5676" s="259"/>
    </row>
    <row r="5677" spans="1:10">
      <c r="A5677" s="259"/>
      <c r="B5677" s="259"/>
      <c r="C5677" s="259"/>
      <c r="D5677" s="259"/>
      <c r="E5677" s="259"/>
      <c r="F5677" s="270"/>
      <c r="G5677" s="259"/>
      <c r="H5677" s="259"/>
      <c r="I5677" s="259"/>
      <c r="J5677" s="259"/>
    </row>
    <row r="5678" spans="1:10">
      <c r="A5678" s="259"/>
      <c r="B5678" s="259"/>
      <c r="C5678" s="259"/>
      <c r="D5678" s="259"/>
      <c r="E5678" s="259"/>
      <c r="F5678" s="270"/>
      <c r="G5678" s="259"/>
      <c r="H5678" s="259"/>
      <c r="I5678" s="259"/>
      <c r="J5678" s="259"/>
    </row>
    <row r="5679" spans="1:10">
      <c r="A5679" s="259"/>
      <c r="B5679" s="259"/>
      <c r="C5679" s="259"/>
      <c r="D5679" s="259"/>
      <c r="E5679" s="259"/>
      <c r="F5679" s="270"/>
      <c r="G5679" s="259"/>
      <c r="H5679" s="259"/>
      <c r="I5679" s="259"/>
      <c r="J5679" s="259"/>
    </row>
    <row r="5680" spans="1:10">
      <c r="A5680" s="259"/>
      <c r="B5680" s="259"/>
      <c r="C5680" s="259"/>
      <c r="D5680" s="259"/>
      <c r="E5680" s="259"/>
      <c r="F5680" s="270"/>
      <c r="G5680" s="259"/>
      <c r="H5680" s="259"/>
      <c r="I5680" s="259"/>
      <c r="J5680" s="259"/>
    </row>
    <row r="5681" spans="1:10">
      <c r="A5681" s="259"/>
      <c r="B5681" s="259"/>
      <c r="C5681" s="259"/>
      <c r="D5681" s="259"/>
      <c r="E5681" s="259"/>
      <c r="F5681" s="270"/>
      <c r="G5681" s="259"/>
      <c r="H5681" s="259"/>
      <c r="I5681" s="259"/>
      <c r="J5681" s="259"/>
    </row>
    <row r="5682" spans="1:10">
      <c r="A5682" s="259"/>
      <c r="B5682" s="259"/>
      <c r="C5682" s="259"/>
      <c r="D5682" s="259"/>
      <c r="E5682" s="259"/>
      <c r="F5682" s="270"/>
      <c r="G5682" s="259"/>
      <c r="H5682" s="259"/>
      <c r="I5682" s="259"/>
      <c r="J5682" s="259"/>
    </row>
    <row r="5683" spans="1:10">
      <c r="A5683" s="259"/>
      <c r="B5683" s="259"/>
      <c r="C5683" s="259"/>
      <c r="D5683" s="259"/>
      <c r="E5683" s="259"/>
      <c r="F5683" s="270"/>
      <c r="G5683" s="259"/>
      <c r="H5683" s="259"/>
      <c r="I5683" s="259"/>
      <c r="J5683" s="259"/>
    </row>
    <row r="5684" spans="1:10">
      <c r="A5684" s="259"/>
      <c r="B5684" s="259"/>
      <c r="C5684" s="259"/>
      <c r="D5684" s="259"/>
      <c r="E5684" s="259"/>
      <c r="F5684" s="270"/>
      <c r="G5684" s="259"/>
      <c r="H5684" s="259"/>
      <c r="I5684" s="259"/>
      <c r="J5684" s="259"/>
    </row>
    <row r="5685" spans="1:10">
      <c r="A5685" s="259"/>
      <c r="B5685" s="259"/>
      <c r="C5685" s="259"/>
      <c r="D5685" s="259"/>
      <c r="E5685" s="259"/>
      <c r="F5685" s="270"/>
      <c r="G5685" s="259"/>
      <c r="H5685" s="259"/>
      <c r="I5685" s="259"/>
      <c r="J5685" s="259"/>
    </row>
    <row r="5686" spans="1:10">
      <c r="A5686" s="259"/>
      <c r="B5686" s="259"/>
      <c r="C5686" s="259"/>
      <c r="D5686" s="259"/>
      <c r="E5686" s="259"/>
      <c r="F5686" s="270"/>
      <c r="G5686" s="259"/>
      <c r="H5686" s="259"/>
      <c r="I5686" s="259"/>
      <c r="J5686" s="259"/>
    </row>
    <row r="5687" spans="1:10">
      <c r="A5687" s="259"/>
      <c r="B5687" s="259"/>
      <c r="C5687" s="259"/>
      <c r="D5687" s="259"/>
      <c r="E5687" s="259"/>
      <c r="F5687" s="270"/>
      <c r="G5687" s="259"/>
      <c r="H5687" s="259"/>
      <c r="I5687" s="259"/>
      <c r="J5687" s="259"/>
    </row>
    <row r="5688" spans="1:10">
      <c r="A5688" s="259"/>
      <c r="B5688" s="259"/>
      <c r="C5688" s="259"/>
      <c r="D5688" s="259"/>
      <c r="E5688" s="259"/>
      <c r="F5688" s="270"/>
      <c r="G5688" s="259"/>
      <c r="H5688" s="259"/>
      <c r="I5688" s="259"/>
      <c r="J5688" s="259"/>
    </row>
    <row r="5689" spans="1:10">
      <c r="A5689" s="259"/>
      <c r="B5689" s="259"/>
      <c r="C5689" s="259"/>
      <c r="D5689" s="259"/>
      <c r="E5689" s="259"/>
      <c r="F5689" s="270"/>
      <c r="G5689" s="259"/>
      <c r="H5689" s="259"/>
      <c r="I5689" s="259"/>
      <c r="J5689" s="259"/>
    </row>
    <row r="5690" spans="1:10">
      <c r="A5690" s="259"/>
      <c r="B5690" s="259"/>
      <c r="C5690" s="259"/>
      <c r="D5690" s="259"/>
      <c r="E5690" s="259"/>
      <c r="F5690" s="270"/>
      <c r="G5690" s="259"/>
      <c r="H5690" s="259"/>
      <c r="I5690" s="259"/>
      <c r="J5690" s="259"/>
    </row>
    <row r="5691" spans="1:10">
      <c r="A5691" s="259"/>
      <c r="B5691" s="259"/>
      <c r="C5691" s="259"/>
      <c r="D5691" s="259"/>
      <c r="E5691" s="259"/>
      <c r="F5691" s="270"/>
      <c r="G5691" s="259"/>
      <c r="H5691" s="259"/>
      <c r="I5691" s="259"/>
      <c r="J5691" s="259"/>
    </row>
    <row r="5692" spans="1:10">
      <c r="A5692" s="259"/>
      <c r="B5692" s="259"/>
      <c r="C5692" s="259"/>
      <c r="D5692" s="259"/>
      <c r="E5692" s="259"/>
      <c r="F5692" s="270"/>
      <c r="G5692" s="259"/>
      <c r="H5692" s="259"/>
      <c r="I5692" s="259"/>
      <c r="J5692" s="259"/>
    </row>
    <row r="5693" spans="1:10">
      <c r="A5693" s="259"/>
      <c r="B5693" s="259"/>
      <c r="C5693" s="259"/>
      <c r="D5693" s="259"/>
      <c r="E5693" s="259"/>
      <c r="F5693" s="270"/>
      <c r="G5693" s="259"/>
      <c r="H5693" s="259"/>
      <c r="I5693" s="259"/>
      <c r="J5693" s="259"/>
    </row>
    <row r="5694" spans="1:10">
      <c r="A5694" s="259"/>
      <c r="B5694" s="259"/>
      <c r="C5694" s="259"/>
      <c r="D5694" s="259"/>
      <c r="E5694" s="259"/>
      <c r="F5694" s="270"/>
      <c r="G5694" s="259"/>
      <c r="H5694" s="259"/>
      <c r="I5694" s="259"/>
      <c r="J5694" s="259"/>
    </row>
    <row r="5695" spans="1:10">
      <c r="A5695" s="259"/>
      <c r="B5695" s="259"/>
      <c r="C5695" s="259"/>
      <c r="D5695" s="259"/>
      <c r="E5695" s="259"/>
      <c r="F5695" s="270"/>
      <c r="G5695" s="259"/>
      <c r="H5695" s="259"/>
      <c r="I5695" s="259"/>
      <c r="J5695" s="259"/>
    </row>
    <row r="5696" spans="1:10">
      <c r="A5696" s="259"/>
      <c r="B5696" s="259"/>
      <c r="C5696" s="259"/>
      <c r="D5696" s="259"/>
      <c r="E5696" s="259"/>
      <c r="F5696" s="270"/>
      <c r="G5696" s="259"/>
      <c r="H5696" s="259"/>
      <c r="I5696" s="259"/>
      <c r="J5696" s="259"/>
    </row>
    <row r="5697" spans="1:10">
      <c r="A5697" s="259"/>
      <c r="B5697" s="259"/>
      <c r="C5697" s="259"/>
      <c r="D5697" s="259"/>
      <c r="E5697" s="259"/>
      <c r="F5697" s="270"/>
      <c r="G5697" s="259"/>
      <c r="H5697" s="259"/>
      <c r="I5697" s="259"/>
      <c r="J5697" s="259"/>
    </row>
    <row r="5698" spans="1:10">
      <c r="A5698" s="259"/>
      <c r="B5698" s="259"/>
      <c r="C5698" s="259"/>
      <c r="D5698" s="259"/>
      <c r="E5698" s="259"/>
      <c r="F5698" s="270"/>
      <c r="G5698" s="259"/>
      <c r="H5698" s="259"/>
      <c r="I5698" s="259"/>
      <c r="J5698" s="259"/>
    </row>
    <row r="5699" spans="1:10">
      <c r="A5699" s="259"/>
      <c r="B5699" s="259"/>
      <c r="C5699" s="259"/>
      <c r="D5699" s="259"/>
      <c r="E5699" s="259"/>
      <c r="F5699" s="270"/>
      <c r="G5699" s="259"/>
      <c r="H5699" s="259"/>
      <c r="I5699" s="259"/>
      <c r="J5699" s="259"/>
    </row>
    <row r="5700" spans="1:10">
      <c r="A5700" s="259"/>
      <c r="B5700" s="259"/>
      <c r="C5700" s="259"/>
      <c r="D5700" s="259"/>
      <c r="E5700" s="259"/>
      <c r="F5700" s="270"/>
      <c r="G5700" s="259"/>
      <c r="H5700" s="259"/>
      <c r="I5700" s="259"/>
      <c r="J5700" s="259"/>
    </row>
    <row r="5701" spans="1:10">
      <c r="A5701" s="259"/>
      <c r="B5701" s="259"/>
      <c r="C5701" s="259"/>
      <c r="D5701" s="259"/>
      <c r="E5701" s="259"/>
      <c r="F5701" s="270"/>
      <c r="G5701" s="259"/>
      <c r="H5701" s="259"/>
      <c r="I5701" s="259"/>
      <c r="J5701" s="259"/>
    </row>
    <row r="5702" spans="1:10">
      <c r="A5702" s="259"/>
      <c r="B5702" s="259"/>
      <c r="C5702" s="259"/>
      <c r="D5702" s="259"/>
      <c r="E5702" s="259"/>
      <c r="F5702" s="270"/>
      <c r="G5702" s="259"/>
      <c r="H5702" s="259"/>
      <c r="I5702" s="259"/>
      <c r="J5702" s="259"/>
    </row>
    <row r="5703" spans="1:10">
      <c r="A5703" s="259"/>
      <c r="B5703" s="259"/>
      <c r="C5703" s="259"/>
      <c r="D5703" s="259"/>
      <c r="E5703" s="259"/>
      <c r="F5703" s="270"/>
      <c r="G5703" s="259"/>
      <c r="H5703" s="259"/>
      <c r="I5703" s="259"/>
      <c r="J5703" s="259"/>
    </row>
    <row r="5704" spans="1:10">
      <c r="A5704" s="259"/>
      <c r="B5704" s="259"/>
      <c r="C5704" s="259"/>
      <c r="D5704" s="259"/>
      <c r="E5704" s="259"/>
      <c r="F5704" s="270"/>
      <c r="G5704" s="259"/>
      <c r="H5704" s="259"/>
      <c r="I5704" s="259"/>
      <c r="J5704" s="259"/>
    </row>
    <row r="5705" spans="1:10">
      <c r="A5705" s="259"/>
      <c r="B5705" s="259"/>
      <c r="C5705" s="259"/>
      <c r="D5705" s="259"/>
      <c r="E5705" s="259"/>
      <c r="F5705" s="270"/>
      <c r="G5705" s="259"/>
      <c r="H5705" s="259"/>
      <c r="I5705" s="259"/>
      <c r="J5705" s="259"/>
    </row>
    <row r="5706" spans="1:10">
      <c r="A5706" s="259"/>
      <c r="B5706" s="259"/>
      <c r="C5706" s="259"/>
      <c r="D5706" s="259"/>
      <c r="E5706" s="259"/>
      <c r="F5706" s="270"/>
      <c r="G5706" s="259"/>
      <c r="H5706" s="259"/>
      <c r="I5706" s="259"/>
      <c r="J5706" s="259"/>
    </row>
    <row r="5707" spans="1:10">
      <c r="A5707" s="259"/>
      <c r="B5707" s="259"/>
      <c r="C5707" s="259"/>
      <c r="D5707" s="259"/>
      <c r="E5707" s="259"/>
      <c r="F5707" s="270"/>
      <c r="G5707" s="259"/>
      <c r="H5707" s="259"/>
      <c r="I5707" s="259"/>
      <c r="J5707" s="259"/>
    </row>
    <row r="5708" spans="1:10">
      <c r="A5708" s="259"/>
      <c r="B5708" s="259"/>
      <c r="C5708" s="259"/>
      <c r="D5708" s="259"/>
      <c r="E5708" s="259"/>
      <c r="F5708" s="270"/>
      <c r="G5708" s="259"/>
      <c r="H5708" s="259"/>
      <c r="I5708" s="259"/>
      <c r="J5708" s="259"/>
    </row>
    <row r="5709" spans="1:10">
      <c r="A5709" s="259"/>
      <c r="B5709" s="259"/>
      <c r="C5709" s="259"/>
      <c r="D5709" s="259"/>
      <c r="E5709" s="259"/>
      <c r="F5709" s="270"/>
      <c r="G5709" s="259"/>
      <c r="H5709" s="259"/>
      <c r="I5709" s="259"/>
      <c r="J5709" s="259"/>
    </row>
    <row r="5710" spans="1:10">
      <c r="A5710" s="259"/>
      <c r="B5710" s="259"/>
      <c r="C5710" s="259"/>
      <c r="D5710" s="259"/>
      <c r="E5710" s="259"/>
      <c r="F5710" s="270"/>
      <c r="G5710" s="259"/>
      <c r="H5710" s="259"/>
      <c r="I5710" s="259"/>
      <c r="J5710" s="259"/>
    </row>
    <row r="5711" spans="1:10">
      <c r="A5711" s="259"/>
      <c r="B5711" s="259"/>
      <c r="C5711" s="259"/>
      <c r="D5711" s="259"/>
      <c r="E5711" s="259"/>
      <c r="F5711" s="270"/>
      <c r="G5711" s="259"/>
      <c r="H5711" s="259"/>
      <c r="I5711" s="259"/>
      <c r="J5711" s="259"/>
    </row>
    <row r="5712" spans="1:10">
      <c r="A5712" s="259"/>
      <c r="B5712" s="259"/>
      <c r="C5712" s="259"/>
      <c r="D5712" s="259"/>
      <c r="E5712" s="259"/>
      <c r="F5712" s="270"/>
      <c r="G5712" s="259"/>
      <c r="H5712" s="259"/>
      <c r="I5712" s="259"/>
      <c r="J5712" s="259"/>
    </row>
    <row r="5713" spans="1:10">
      <c r="A5713" s="259"/>
      <c r="B5713" s="259"/>
      <c r="C5713" s="259"/>
      <c r="D5713" s="259"/>
      <c r="E5713" s="259"/>
      <c r="F5713" s="270"/>
      <c r="G5713" s="259"/>
      <c r="H5713" s="259"/>
      <c r="I5713" s="259"/>
      <c r="J5713" s="259"/>
    </row>
    <row r="5714" spans="1:10">
      <c r="A5714" s="259"/>
      <c r="B5714" s="259"/>
      <c r="C5714" s="259"/>
      <c r="D5714" s="259"/>
      <c r="E5714" s="259"/>
      <c r="F5714" s="270"/>
      <c r="G5714" s="259"/>
      <c r="H5714" s="259"/>
      <c r="I5714" s="259"/>
      <c r="J5714" s="259"/>
    </row>
    <row r="5715" spans="1:10">
      <c r="A5715" s="259"/>
      <c r="B5715" s="259"/>
      <c r="C5715" s="259"/>
      <c r="D5715" s="259"/>
      <c r="E5715" s="259"/>
      <c r="F5715" s="270"/>
      <c r="G5715" s="259"/>
      <c r="H5715" s="259"/>
      <c r="I5715" s="259"/>
      <c r="J5715" s="259"/>
    </row>
    <row r="5716" spans="1:10">
      <c r="A5716" s="259"/>
      <c r="B5716" s="259"/>
      <c r="C5716" s="259"/>
      <c r="D5716" s="259"/>
      <c r="E5716" s="259"/>
      <c r="F5716" s="270"/>
      <c r="G5716" s="259"/>
      <c r="H5716" s="259"/>
      <c r="I5716" s="259"/>
      <c r="J5716" s="259"/>
    </row>
    <row r="5717" spans="1:10">
      <c r="A5717" s="259"/>
      <c r="B5717" s="259"/>
      <c r="C5717" s="259"/>
      <c r="D5717" s="259"/>
      <c r="E5717" s="259"/>
      <c r="F5717" s="270"/>
      <c r="G5717" s="259"/>
      <c r="H5717" s="259"/>
      <c r="I5717" s="259"/>
      <c r="J5717" s="259"/>
    </row>
    <row r="5718" spans="1:10">
      <c r="A5718" s="259"/>
      <c r="B5718" s="259"/>
      <c r="C5718" s="259"/>
      <c r="D5718" s="259"/>
      <c r="E5718" s="259"/>
      <c r="F5718" s="270"/>
      <c r="G5718" s="259"/>
      <c r="H5718" s="259"/>
      <c r="I5718" s="259"/>
      <c r="J5718" s="259"/>
    </row>
    <row r="5719" spans="1:10">
      <c r="A5719" s="259"/>
      <c r="B5719" s="259"/>
      <c r="C5719" s="259"/>
      <c r="D5719" s="259"/>
      <c r="E5719" s="259"/>
      <c r="F5719" s="270"/>
      <c r="G5719" s="259"/>
      <c r="H5719" s="259"/>
      <c r="I5719" s="259"/>
      <c r="J5719" s="259"/>
    </row>
    <row r="5720" spans="1:10">
      <c r="A5720" s="259"/>
      <c r="B5720" s="259"/>
      <c r="C5720" s="259"/>
      <c r="D5720" s="259"/>
      <c r="E5720" s="259"/>
      <c r="F5720" s="270"/>
      <c r="G5720" s="259"/>
      <c r="H5720" s="259"/>
      <c r="I5720" s="259"/>
      <c r="J5720" s="259"/>
    </row>
    <row r="5721" spans="1:10">
      <c r="A5721" s="259"/>
      <c r="B5721" s="259"/>
      <c r="C5721" s="259"/>
      <c r="D5721" s="259"/>
      <c r="E5721" s="259"/>
      <c r="F5721" s="270"/>
      <c r="G5721" s="259"/>
      <c r="H5721" s="259"/>
      <c r="I5721" s="259"/>
      <c r="J5721" s="259"/>
    </row>
    <row r="5722" spans="1:10">
      <c r="A5722" s="259"/>
      <c r="B5722" s="259"/>
      <c r="C5722" s="259"/>
      <c r="D5722" s="259"/>
      <c r="E5722" s="259"/>
      <c r="F5722" s="270"/>
      <c r="G5722" s="259"/>
      <c r="H5722" s="259"/>
      <c r="I5722" s="259"/>
      <c r="J5722" s="259"/>
    </row>
    <row r="5723" spans="1:10">
      <c r="A5723" s="259"/>
      <c r="B5723" s="259"/>
      <c r="C5723" s="259"/>
      <c r="D5723" s="259"/>
      <c r="E5723" s="259"/>
      <c r="F5723" s="270"/>
      <c r="G5723" s="259"/>
      <c r="H5723" s="259"/>
      <c r="I5723" s="259"/>
      <c r="J5723" s="259"/>
    </row>
    <row r="5724" spans="1:10">
      <c r="A5724" s="259"/>
      <c r="B5724" s="259"/>
      <c r="C5724" s="259"/>
      <c r="D5724" s="259"/>
      <c r="E5724" s="259"/>
      <c r="F5724" s="270"/>
      <c r="G5724" s="259"/>
      <c r="H5724" s="259"/>
      <c r="I5724" s="259"/>
      <c r="J5724" s="259"/>
    </row>
    <row r="5725" spans="1:10">
      <c r="A5725" s="259"/>
      <c r="B5725" s="259"/>
      <c r="C5725" s="259"/>
      <c r="D5725" s="259"/>
      <c r="E5725" s="259"/>
      <c r="F5725" s="270"/>
      <c r="G5725" s="259"/>
      <c r="H5725" s="259"/>
      <c r="I5725" s="259"/>
      <c r="J5725" s="259"/>
    </row>
    <row r="5726" spans="1:10">
      <c r="A5726" s="259"/>
      <c r="B5726" s="259"/>
      <c r="C5726" s="259"/>
      <c r="D5726" s="259"/>
      <c r="E5726" s="259"/>
      <c r="F5726" s="270"/>
      <c r="G5726" s="259"/>
      <c r="H5726" s="259"/>
      <c r="I5726" s="259"/>
      <c r="J5726" s="259"/>
    </row>
    <row r="5727" spans="1:10">
      <c r="A5727" s="259"/>
      <c r="B5727" s="259"/>
      <c r="C5727" s="259"/>
      <c r="D5727" s="259"/>
      <c r="E5727" s="259"/>
      <c r="F5727" s="270"/>
      <c r="G5727" s="259"/>
      <c r="H5727" s="259"/>
      <c r="I5727" s="259"/>
      <c r="J5727" s="259"/>
    </row>
    <row r="5728" spans="1:10">
      <c r="A5728" s="259"/>
      <c r="B5728" s="259"/>
      <c r="C5728" s="259"/>
      <c r="D5728" s="259"/>
      <c r="E5728" s="259"/>
      <c r="F5728" s="270"/>
      <c r="G5728" s="259"/>
      <c r="H5728" s="259"/>
      <c r="I5728" s="259"/>
      <c r="J5728" s="259"/>
    </row>
    <row r="5729" spans="1:10">
      <c r="A5729" s="259"/>
      <c r="B5729" s="259"/>
      <c r="C5729" s="259"/>
      <c r="D5729" s="259"/>
      <c r="E5729" s="259"/>
      <c r="F5729" s="270"/>
      <c r="G5729" s="259"/>
      <c r="H5729" s="259"/>
      <c r="I5729" s="259"/>
      <c r="J5729" s="259"/>
    </row>
    <row r="5730" spans="1:10">
      <c r="A5730" s="259"/>
      <c r="B5730" s="259"/>
      <c r="C5730" s="259"/>
      <c r="D5730" s="259"/>
      <c r="E5730" s="259"/>
      <c r="F5730" s="270"/>
      <c r="G5730" s="259"/>
      <c r="H5730" s="259"/>
      <c r="I5730" s="259"/>
      <c r="J5730" s="259"/>
    </row>
    <row r="5731" spans="1:10">
      <c r="A5731" s="259"/>
      <c r="B5731" s="259"/>
      <c r="C5731" s="259"/>
      <c r="D5731" s="259"/>
      <c r="E5731" s="259"/>
      <c r="F5731" s="270"/>
      <c r="G5731" s="259"/>
      <c r="H5731" s="259"/>
      <c r="I5731" s="259"/>
      <c r="J5731" s="259"/>
    </row>
    <row r="5732" spans="1:10">
      <c r="A5732" s="259"/>
      <c r="B5732" s="259"/>
      <c r="C5732" s="259"/>
      <c r="D5732" s="259"/>
      <c r="E5732" s="259"/>
      <c r="F5732" s="270"/>
      <c r="G5732" s="259"/>
      <c r="H5732" s="259"/>
      <c r="I5732" s="259"/>
      <c r="J5732" s="259"/>
    </row>
    <row r="5733" spans="1:10">
      <c r="A5733" s="259"/>
      <c r="B5733" s="259"/>
      <c r="C5733" s="259"/>
      <c r="D5733" s="259"/>
      <c r="E5733" s="259"/>
      <c r="F5733" s="270"/>
      <c r="G5733" s="259"/>
      <c r="H5733" s="259"/>
      <c r="I5733" s="259"/>
      <c r="J5733" s="259"/>
    </row>
    <row r="5734" spans="1:10">
      <c r="A5734" s="259"/>
      <c r="B5734" s="259"/>
      <c r="C5734" s="259"/>
      <c r="D5734" s="259"/>
      <c r="E5734" s="259"/>
      <c r="F5734" s="270"/>
      <c r="G5734" s="259"/>
      <c r="H5734" s="259"/>
      <c r="I5734" s="259"/>
      <c r="J5734" s="259"/>
    </row>
    <row r="5735" spans="1:10">
      <c r="A5735" s="259"/>
      <c r="B5735" s="259"/>
      <c r="C5735" s="259"/>
      <c r="D5735" s="259"/>
      <c r="E5735" s="259"/>
      <c r="F5735" s="270"/>
      <c r="G5735" s="259"/>
      <c r="H5735" s="259"/>
      <c r="I5735" s="259"/>
      <c r="J5735" s="259"/>
    </row>
    <row r="5736" spans="1:10">
      <c r="A5736" s="259"/>
      <c r="B5736" s="259"/>
      <c r="C5736" s="259"/>
      <c r="D5736" s="259"/>
      <c r="E5736" s="259"/>
      <c r="F5736" s="270"/>
      <c r="G5736" s="259"/>
      <c r="H5736" s="259"/>
      <c r="I5736" s="259"/>
      <c r="J5736" s="259"/>
    </row>
    <row r="5737" spans="1:10">
      <c r="A5737" s="259"/>
      <c r="B5737" s="259"/>
      <c r="C5737" s="259"/>
      <c r="D5737" s="259"/>
      <c r="E5737" s="259"/>
      <c r="F5737" s="270"/>
      <c r="G5737" s="259"/>
      <c r="H5737" s="259"/>
      <c r="I5737" s="259"/>
      <c r="J5737" s="259"/>
    </row>
    <row r="5738" spans="1:10">
      <c r="A5738" s="259"/>
      <c r="B5738" s="259"/>
      <c r="C5738" s="259"/>
      <c r="D5738" s="259"/>
      <c r="E5738" s="259"/>
      <c r="F5738" s="270"/>
      <c r="G5738" s="259"/>
      <c r="H5738" s="259"/>
      <c r="I5738" s="259"/>
      <c r="J5738" s="259"/>
    </row>
    <row r="5739" spans="1:10">
      <c r="A5739" s="259"/>
      <c r="B5739" s="259"/>
      <c r="C5739" s="259"/>
      <c r="D5739" s="259"/>
      <c r="E5739" s="259"/>
      <c r="F5739" s="270"/>
      <c r="G5739" s="259"/>
      <c r="H5739" s="259"/>
      <c r="I5739" s="259"/>
      <c r="J5739" s="259"/>
    </row>
    <row r="5740" spans="1:10">
      <c r="A5740" s="259"/>
      <c r="B5740" s="259"/>
      <c r="C5740" s="259"/>
      <c r="D5740" s="259"/>
      <c r="E5740" s="259"/>
      <c r="F5740" s="270"/>
      <c r="G5740" s="259"/>
      <c r="H5740" s="259"/>
      <c r="I5740" s="259"/>
      <c r="J5740" s="259"/>
    </row>
    <row r="5741" spans="1:10">
      <c r="A5741" s="259"/>
      <c r="B5741" s="259"/>
      <c r="C5741" s="259"/>
      <c r="D5741" s="259"/>
      <c r="E5741" s="259"/>
      <c r="F5741" s="270"/>
      <c r="G5741" s="259"/>
      <c r="H5741" s="259"/>
      <c r="I5741" s="259"/>
      <c r="J5741" s="259"/>
    </row>
    <row r="5742" spans="1:10">
      <c r="A5742" s="259"/>
      <c r="B5742" s="259"/>
      <c r="C5742" s="259"/>
      <c r="D5742" s="259"/>
      <c r="E5742" s="259"/>
      <c r="F5742" s="270"/>
      <c r="G5742" s="259"/>
      <c r="H5742" s="259"/>
      <c r="I5742" s="259"/>
      <c r="J5742" s="259"/>
    </row>
    <row r="5743" spans="1:10">
      <c r="A5743" s="259"/>
      <c r="B5743" s="259"/>
      <c r="C5743" s="259"/>
      <c r="D5743" s="259"/>
      <c r="E5743" s="259"/>
      <c r="F5743" s="270"/>
      <c r="G5743" s="259"/>
      <c r="H5743" s="259"/>
      <c r="I5743" s="259"/>
      <c r="J5743" s="259"/>
    </row>
    <row r="5744" spans="1:10">
      <c r="A5744" s="259"/>
      <c r="B5744" s="259"/>
      <c r="C5744" s="259"/>
      <c r="D5744" s="259"/>
      <c r="E5744" s="259"/>
      <c r="F5744" s="270"/>
      <c r="G5744" s="259"/>
      <c r="H5744" s="259"/>
      <c r="I5744" s="259"/>
      <c r="J5744" s="259"/>
    </row>
    <row r="5745" spans="1:10">
      <c r="A5745" s="259"/>
      <c r="B5745" s="259"/>
      <c r="C5745" s="259"/>
      <c r="D5745" s="259"/>
      <c r="E5745" s="259"/>
      <c r="F5745" s="270"/>
      <c r="G5745" s="259"/>
      <c r="H5745" s="259"/>
      <c r="I5745" s="259"/>
      <c r="J5745" s="259"/>
    </row>
    <row r="5746" spans="1:10">
      <c r="A5746" s="259"/>
      <c r="B5746" s="259"/>
      <c r="C5746" s="259"/>
      <c r="D5746" s="259"/>
      <c r="E5746" s="259"/>
      <c r="F5746" s="270"/>
      <c r="G5746" s="259"/>
      <c r="H5746" s="259"/>
      <c r="I5746" s="259"/>
      <c r="J5746" s="259"/>
    </row>
    <row r="5747" spans="1:10">
      <c r="A5747" s="259"/>
      <c r="B5747" s="259"/>
      <c r="C5747" s="259"/>
      <c r="D5747" s="259"/>
      <c r="E5747" s="259"/>
      <c r="F5747" s="270"/>
      <c r="G5747" s="259"/>
      <c r="H5747" s="259"/>
      <c r="I5747" s="259"/>
      <c r="J5747" s="259"/>
    </row>
    <row r="5748" spans="1:10">
      <c r="A5748" s="259"/>
      <c r="B5748" s="259"/>
      <c r="C5748" s="259"/>
      <c r="D5748" s="259"/>
      <c r="E5748" s="259"/>
      <c r="F5748" s="270"/>
      <c r="G5748" s="259"/>
      <c r="H5748" s="259"/>
      <c r="I5748" s="259"/>
      <c r="J5748" s="259"/>
    </row>
    <row r="5749" spans="1:10">
      <c r="A5749" s="259"/>
      <c r="B5749" s="259"/>
      <c r="C5749" s="259"/>
      <c r="D5749" s="259"/>
      <c r="E5749" s="259"/>
      <c r="F5749" s="270"/>
      <c r="G5749" s="259"/>
      <c r="H5749" s="259"/>
      <c r="I5749" s="259"/>
      <c r="J5749" s="259"/>
    </row>
    <row r="5750" spans="1:10">
      <c r="A5750" s="259"/>
      <c r="B5750" s="259"/>
      <c r="C5750" s="259"/>
      <c r="D5750" s="259"/>
      <c r="E5750" s="259"/>
      <c r="F5750" s="270"/>
      <c r="G5750" s="259"/>
      <c r="H5750" s="259"/>
      <c r="I5750" s="259"/>
      <c r="J5750" s="259"/>
    </row>
    <row r="5751" spans="1:10">
      <c r="A5751" s="259"/>
      <c r="B5751" s="259"/>
      <c r="C5751" s="259"/>
      <c r="D5751" s="259"/>
      <c r="E5751" s="259"/>
      <c r="F5751" s="270"/>
      <c r="G5751" s="259"/>
      <c r="H5751" s="259"/>
      <c r="I5751" s="259"/>
      <c r="J5751" s="259"/>
    </row>
    <row r="5752" spans="1:10">
      <c r="A5752" s="259"/>
      <c r="B5752" s="259"/>
      <c r="C5752" s="259"/>
      <c r="D5752" s="259"/>
      <c r="E5752" s="259"/>
      <c r="F5752" s="270"/>
      <c r="G5752" s="259"/>
      <c r="H5752" s="259"/>
      <c r="I5752" s="259"/>
      <c r="J5752" s="259"/>
    </row>
    <row r="5753" spans="1:10">
      <c r="A5753" s="259"/>
      <c r="B5753" s="259"/>
      <c r="C5753" s="259"/>
      <c r="D5753" s="259"/>
      <c r="E5753" s="259"/>
      <c r="F5753" s="270"/>
      <c r="G5753" s="259"/>
      <c r="H5753" s="259"/>
      <c r="I5753" s="259"/>
      <c r="J5753" s="259"/>
    </row>
    <row r="5754" spans="1:10">
      <c r="A5754" s="259"/>
      <c r="B5754" s="259"/>
      <c r="C5754" s="259"/>
      <c r="D5754" s="259"/>
      <c r="E5754" s="259"/>
      <c r="F5754" s="270"/>
      <c r="G5754" s="259"/>
      <c r="H5754" s="259"/>
      <c r="I5754" s="259"/>
      <c r="J5754" s="259"/>
    </row>
    <row r="5755" spans="1:10">
      <c r="A5755" s="259"/>
      <c r="B5755" s="259"/>
      <c r="C5755" s="259"/>
      <c r="D5755" s="259"/>
      <c r="E5755" s="259"/>
      <c r="F5755" s="270"/>
      <c r="G5755" s="259"/>
      <c r="H5755" s="259"/>
      <c r="I5755" s="259"/>
      <c r="J5755" s="259"/>
    </row>
    <row r="5756" spans="1:10">
      <c r="A5756" s="259"/>
      <c r="B5756" s="259"/>
      <c r="C5756" s="259"/>
      <c r="D5756" s="259"/>
      <c r="E5756" s="259"/>
      <c r="F5756" s="270"/>
      <c r="G5756" s="259"/>
      <c r="H5756" s="259"/>
      <c r="I5756" s="259"/>
      <c r="J5756" s="259"/>
    </row>
    <row r="5757" spans="1:10">
      <c r="A5757" s="259"/>
      <c r="B5757" s="259"/>
      <c r="C5757" s="259"/>
      <c r="D5757" s="259"/>
      <c r="E5757" s="259"/>
      <c r="F5757" s="270"/>
      <c r="G5757" s="259"/>
      <c r="H5757" s="259"/>
      <c r="I5757" s="259"/>
      <c r="J5757" s="259"/>
    </row>
    <row r="5758" spans="1:10">
      <c r="A5758" s="259"/>
      <c r="B5758" s="259"/>
      <c r="C5758" s="259"/>
      <c r="D5758" s="259"/>
      <c r="E5758" s="259"/>
      <c r="F5758" s="270"/>
      <c r="G5758" s="259"/>
      <c r="H5758" s="259"/>
      <c r="I5758" s="259"/>
      <c r="J5758" s="259"/>
    </row>
    <row r="5759" spans="1:10">
      <c r="A5759" s="259"/>
      <c r="B5759" s="259"/>
      <c r="C5759" s="259"/>
      <c r="D5759" s="259"/>
      <c r="E5759" s="259"/>
      <c r="F5759" s="270"/>
      <c r="G5759" s="259"/>
      <c r="H5759" s="259"/>
      <c r="I5759" s="259"/>
      <c r="J5759" s="259"/>
    </row>
    <row r="5760" spans="1:10">
      <c r="A5760" s="259"/>
      <c r="B5760" s="259"/>
      <c r="C5760" s="259"/>
      <c r="D5760" s="259"/>
      <c r="E5760" s="259"/>
      <c r="F5760" s="270"/>
      <c r="G5760" s="259"/>
      <c r="H5760" s="259"/>
      <c r="I5760" s="259"/>
      <c r="J5760" s="259"/>
    </row>
    <row r="5761" spans="1:10">
      <c r="A5761" s="259"/>
      <c r="B5761" s="259"/>
      <c r="C5761" s="259"/>
      <c r="D5761" s="259"/>
      <c r="E5761" s="259"/>
      <c r="F5761" s="270"/>
      <c r="G5761" s="259"/>
      <c r="H5761" s="259"/>
      <c r="I5761" s="259"/>
      <c r="J5761" s="259"/>
    </row>
    <row r="5762" spans="1:10">
      <c r="A5762" s="259"/>
      <c r="B5762" s="259"/>
      <c r="C5762" s="259"/>
      <c r="D5762" s="259"/>
      <c r="E5762" s="259"/>
      <c r="F5762" s="270"/>
      <c r="G5762" s="259"/>
      <c r="H5762" s="259"/>
      <c r="I5762" s="259"/>
      <c r="J5762" s="259"/>
    </row>
    <row r="5763" spans="1:10">
      <c r="A5763" s="259"/>
      <c r="B5763" s="259"/>
      <c r="C5763" s="259"/>
      <c r="D5763" s="259"/>
      <c r="E5763" s="259"/>
      <c r="F5763" s="270"/>
      <c r="G5763" s="259"/>
      <c r="H5763" s="259"/>
      <c r="I5763" s="259"/>
      <c r="J5763" s="259"/>
    </row>
    <row r="5764" spans="1:10">
      <c r="A5764" s="259"/>
      <c r="B5764" s="259"/>
      <c r="C5764" s="259"/>
      <c r="D5764" s="259"/>
      <c r="E5764" s="259"/>
      <c r="F5764" s="270"/>
      <c r="G5764" s="259"/>
      <c r="H5764" s="259"/>
      <c r="I5764" s="259"/>
      <c r="J5764" s="259"/>
    </row>
    <row r="5765" spans="1:10">
      <c r="A5765" s="259"/>
      <c r="B5765" s="259"/>
      <c r="C5765" s="259"/>
      <c r="D5765" s="259"/>
      <c r="E5765" s="259"/>
      <c r="F5765" s="270"/>
      <c r="G5765" s="259"/>
      <c r="H5765" s="259"/>
      <c r="I5765" s="259"/>
      <c r="J5765" s="259"/>
    </row>
    <row r="5766" spans="1:10">
      <c r="A5766" s="259"/>
      <c r="B5766" s="259"/>
      <c r="C5766" s="259"/>
      <c r="D5766" s="259"/>
      <c r="E5766" s="259"/>
      <c r="F5766" s="270"/>
      <c r="G5766" s="259"/>
      <c r="H5766" s="259"/>
      <c r="I5766" s="259"/>
      <c r="J5766" s="259"/>
    </row>
    <row r="5767" spans="1:10">
      <c r="A5767" s="259"/>
      <c r="B5767" s="259"/>
      <c r="C5767" s="259"/>
      <c r="D5767" s="259"/>
      <c r="E5767" s="259"/>
      <c r="F5767" s="270"/>
      <c r="G5767" s="259"/>
      <c r="H5767" s="259"/>
      <c r="I5767" s="259"/>
      <c r="J5767" s="259"/>
    </row>
    <row r="5768" spans="1:10">
      <c r="A5768" s="259"/>
      <c r="B5768" s="259"/>
      <c r="C5768" s="259"/>
      <c r="D5768" s="259"/>
      <c r="E5768" s="259"/>
      <c r="F5768" s="270"/>
      <c r="G5768" s="259"/>
      <c r="H5768" s="259"/>
      <c r="I5768" s="259"/>
      <c r="J5768" s="259"/>
    </row>
    <row r="5769" spans="1:10">
      <c r="A5769" s="259"/>
      <c r="B5769" s="259"/>
      <c r="C5769" s="259"/>
      <c r="D5769" s="259"/>
      <c r="E5769" s="259"/>
      <c r="F5769" s="270"/>
      <c r="G5769" s="259"/>
      <c r="H5769" s="259"/>
      <c r="I5769" s="259"/>
      <c r="J5769" s="259"/>
    </row>
    <row r="5770" spans="1:10">
      <c r="A5770" s="259"/>
      <c r="B5770" s="259"/>
      <c r="C5770" s="259"/>
      <c r="D5770" s="259"/>
      <c r="E5770" s="259"/>
      <c r="F5770" s="270"/>
      <c r="G5770" s="259"/>
      <c r="H5770" s="259"/>
      <c r="I5770" s="259"/>
      <c r="J5770" s="259"/>
    </row>
    <row r="5771" spans="1:10">
      <c r="A5771" s="259"/>
      <c r="B5771" s="259"/>
      <c r="C5771" s="259"/>
      <c r="D5771" s="259"/>
      <c r="E5771" s="259"/>
      <c r="F5771" s="270"/>
      <c r="G5771" s="259"/>
      <c r="H5771" s="259"/>
      <c r="I5771" s="259"/>
      <c r="J5771" s="259"/>
    </row>
    <row r="5772" spans="1:10">
      <c r="A5772" s="259"/>
      <c r="B5772" s="259"/>
      <c r="C5772" s="259"/>
      <c r="D5772" s="259"/>
      <c r="E5772" s="259"/>
      <c r="F5772" s="270"/>
      <c r="G5772" s="259"/>
      <c r="H5772" s="259"/>
      <c r="I5772" s="259"/>
      <c r="J5772" s="259"/>
    </row>
    <row r="5773" spans="1:10">
      <c r="A5773" s="259"/>
      <c r="B5773" s="259"/>
      <c r="C5773" s="259"/>
      <c r="D5773" s="259"/>
      <c r="E5773" s="259"/>
      <c r="F5773" s="270"/>
      <c r="G5773" s="259"/>
      <c r="H5773" s="259"/>
      <c r="I5773" s="259"/>
      <c r="J5773" s="259"/>
    </row>
    <row r="5774" spans="1:10">
      <c r="A5774" s="259"/>
      <c r="B5774" s="259"/>
      <c r="C5774" s="259"/>
      <c r="D5774" s="259"/>
      <c r="E5774" s="259"/>
      <c r="F5774" s="270"/>
      <c r="G5774" s="259"/>
      <c r="H5774" s="259"/>
      <c r="I5774" s="259"/>
      <c r="J5774" s="259"/>
    </row>
    <row r="5775" spans="1:10">
      <c r="A5775" s="259"/>
      <c r="B5775" s="259"/>
      <c r="C5775" s="259"/>
      <c r="D5775" s="259"/>
      <c r="E5775" s="259"/>
      <c r="F5775" s="270"/>
      <c r="G5775" s="259"/>
      <c r="H5775" s="259"/>
      <c r="I5775" s="259"/>
      <c r="J5775" s="259"/>
    </row>
    <row r="5776" spans="1:10">
      <c r="A5776" s="259"/>
      <c r="B5776" s="259"/>
      <c r="C5776" s="259"/>
      <c r="D5776" s="259"/>
      <c r="E5776" s="259"/>
      <c r="F5776" s="270"/>
      <c r="G5776" s="259"/>
      <c r="H5776" s="259"/>
      <c r="I5776" s="259"/>
      <c r="J5776" s="259"/>
    </row>
    <row r="5777" spans="1:10">
      <c r="A5777" s="259"/>
      <c r="B5777" s="259"/>
      <c r="C5777" s="259"/>
      <c r="D5777" s="259"/>
      <c r="E5777" s="259"/>
      <c r="F5777" s="270"/>
      <c r="G5777" s="259"/>
      <c r="H5777" s="259"/>
      <c r="I5777" s="259"/>
      <c r="J5777" s="259"/>
    </row>
    <row r="5778" spans="1:10">
      <c r="A5778" s="259"/>
      <c r="B5778" s="259"/>
      <c r="C5778" s="259"/>
      <c r="D5778" s="259"/>
      <c r="E5778" s="259"/>
      <c r="F5778" s="270"/>
      <c r="G5778" s="259"/>
      <c r="H5778" s="259"/>
      <c r="I5778" s="259"/>
      <c r="J5778" s="259"/>
    </row>
    <row r="5779" spans="1:10">
      <c r="A5779" s="259"/>
      <c r="B5779" s="259"/>
      <c r="C5779" s="259"/>
      <c r="D5779" s="259"/>
      <c r="E5779" s="259"/>
      <c r="F5779" s="270"/>
      <c r="G5779" s="259"/>
      <c r="H5779" s="259"/>
      <c r="I5779" s="259"/>
      <c r="J5779" s="259"/>
    </row>
    <row r="5780" spans="1:10">
      <c r="A5780" s="259"/>
      <c r="B5780" s="259"/>
      <c r="C5780" s="259"/>
      <c r="D5780" s="259"/>
      <c r="E5780" s="259"/>
      <c r="F5780" s="270"/>
      <c r="G5780" s="259"/>
      <c r="H5780" s="259"/>
      <c r="I5780" s="259"/>
      <c r="J5780" s="259"/>
    </row>
    <row r="5781" spans="1:10">
      <c r="A5781" s="259"/>
      <c r="B5781" s="259"/>
      <c r="C5781" s="259"/>
      <c r="D5781" s="259"/>
      <c r="E5781" s="259"/>
      <c r="F5781" s="270"/>
      <c r="G5781" s="259"/>
      <c r="H5781" s="259"/>
      <c r="I5781" s="259"/>
      <c r="J5781" s="259"/>
    </row>
    <row r="5782" spans="1:10">
      <c r="A5782" s="259"/>
      <c r="B5782" s="259"/>
      <c r="C5782" s="259"/>
      <c r="D5782" s="259"/>
      <c r="E5782" s="259"/>
      <c r="F5782" s="270"/>
      <c r="G5782" s="259"/>
      <c r="H5782" s="259"/>
      <c r="I5782" s="259"/>
      <c r="J5782" s="259"/>
    </row>
    <row r="5783" spans="1:10">
      <c r="A5783" s="259"/>
      <c r="B5783" s="259"/>
      <c r="C5783" s="259"/>
      <c r="D5783" s="259"/>
      <c r="E5783" s="259"/>
      <c r="F5783" s="270"/>
      <c r="G5783" s="259"/>
      <c r="H5783" s="259"/>
      <c r="I5783" s="259"/>
      <c r="J5783" s="259"/>
    </row>
    <row r="5784" spans="1:10">
      <c r="A5784" s="259"/>
      <c r="B5784" s="259"/>
      <c r="C5784" s="259"/>
      <c r="D5784" s="259"/>
      <c r="E5784" s="259"/>
      <c r="F5784" s="270"/>
      <c r="G5784" s="259"/>
      <c r="H5784" s="259"/>
      <c r="I5784" s="259"/>
      <c r="J5784" s="259"/>
    </row>
    <row r="5785" spans="1:10">
      <c r="A5785" s="259"/>
      <c r="B5785" s="259"/>
      <c r="C5785" s="259"/>
      <c r="D5785" s="259"/>
      <c r="E5785" s="259"/>
      <c r="F5785" s="270"/>
      <c r="G5785" s="259"/>
      <c r="H5785" s="259"/>
      <c r="I5785" s="259"/>
      <c r="J5785" s="259"/>
    </row>
    <row r="5786" spans="1:10">
      <c r="A5786" s="259"/>
      <c r="B5786" s="259"/>
      <c r="C5786" s="259"/>
      <c r="D5786" s="259"/>
      <c r="E5786" s="259"/>
      <c r="F5786" s="270"/>
      <c r="G5786" s="259"/>
      <c r="H5786" s="259"/>
      <c r="I5786" s="259"/>
      <c r="J5786" s="259"/>
    </row>
    <row r="5787" spans="1:10">
      <c r="A5787" s="259"/>
      <c r="B5787" s="259"/>
      <c r="C5787" s="259"/>
      <c r="D5787" s="259"/>
      <c r="E5787" s="259"/>
      <c r="F5787" s="270"/>
      <c r="G5787" s="259"/>
      <c r="H5787" s="259"/>
      <c r="I5787" s="259"/>
      <c r="J5787" s="259"/>
    </row>
    <row r="5788" spans="1:10">
      <c r="A5788" s="259"/>
      <c r="B5788" s="259"/>
      <c r="C5788" s="259"/>
      <c r="D5788" s="259"/>
      <c r="E5788" s="259"/>
      <c r="F5788" s="270"/>
      <c r="G5788" s="259"/>
      <c r="H5788" s="259"/>
      <c r="I5788" s="259"/>
      <c r="J5788" s="259"/>
    </row>
    <row r="5789" spans="1:10">
      <c r="A5789" s="259"/>
      <c r="B5789" s="259"/>
      <c r="C5789" s="259"/>
      <c r="D5789" s="259"/>
      <c r="E5789" s="259"/>
      <c r="F5789" s="270"/>
      <c r="G5789" s="259"/>
      <c r="H5789" s="259"/>
      <c r="I5789" s="259"/>
      <c r="J5789" s="259"/>
    </row>
    <row r="5790" spans="1:10">
      <c r="A5790" s="259"/>
      <c r="B5790" s="259"/>
      <c r="C5790" s="259"/>
      <c r="D5790" s="259"/>
      <c r="E5790" s="259"/>
      <c r="F5790" s="270"/>
      <c r="G5790" s="259"/>
      <c r="H5790" s="259"/>
      <c r="I5790" s="259"/>
      <c r="J5790" s="259"/>
    </row>
    <row r="5791" spans="1:10">
      <c r="A5791" s="259"/>
      <c r="B5791" s="259"/>
      <c r="C5791" s="259"/>
      <c r="D5791" s="259"/>
      <c r="E5791" s="259"/>
      <c r="F5791" s="270"/>
      <c r="G5791" s="259"/>
      <c r="H5791" s="259"/>
      <c r="I5791" s="259"/>
      <c r="J5791" s="259"/>
    </row>
    <row r="5792" spans="1:10">
      <c r="A5792" s="259"/>
      <c r="B5792" s="259"/>
      <c r="C5792" s="259"/>
      <c r="D5792" s="259"/>
      <c r="E5792" s="259"/>
      <c r="F5792" s="270"/>
      <c r="G5792" s="259"/>
      <c r="H5792" s="259"/>
      <c r="I5792" s="259"/>
      <c r="J5792" s="259"/>
    </row>
    <row r="5793" spans="1:10">
      <c r="A5793" s="259"/>
      <c r="B5793" s="259"/>
      <c r="C5793" s="259"/>
      <c r="D5793" s="259"/>
      <c r="E5793" s="259"/>
      <c r="F5793" s="270"/>
      <c r="G5793" s="259"/>
      <c r="H5793" s="259"/>
      <c r="I5793" s="259"/>
      <c r="J5793" s="259"/>
    </row>
    <row r="5794" spans="1:10">
      <c r="A5794" s="259"/>
      <c r="B5794" s="259"/>
      <c r="C5794" s="259"/>
      <c r="D5794" s="259"/>
      <c r="E5794" s="259"/>
      <c r="F5794" s="270"/>
      <c r="G5794" s="259"/>
      <c r="H5794" s="259"/>
      <c r="I5794" s="259"/>
      <c r="J5794" s="259"/>
    </row>
    <row r="5795" spans="1:10">
      <c r="A5795" s="259"/>
      <c r="B5795" s="259"/>
      <c r="C5795" s="259"/>
      <c r="D5795" s="259"/>
      <c r="E5795" s="259"/>
      <c r="F5795" s="270"/>
      <c r="G5795" s="259"/>
      <c r="H5795" s="259"/>
      <c r="I5795" s="259"/>
      <c r="J5795" s="259"/>
    </row>
    <row r="5796" spans="1:10">
      <c r="A5796" s="259"/>
      <c r="B5796" s="259"/>
      <c r="C5796" s="259"/>
      <c r="D5796" s="259"/>
      <c r="E5796" s="259"/>
      <c r="F5796" s="270"/>
      <c r="G5796" s="259"/>
      <c r="H5796" s="259"/>
      <c r="I5796" s="259"/>
      <c r="J5796" s="259"/>
    </row>
    <row r="5797" spans="1:10">
      <c r="A5797" s="259"/>
      <c r="B5797" s="259"/>
      <c r="C5797" s="259"/>
      <c r="D5797" s="259"/>
      <c r="E5797" s="259"/>
      <c r="F5797" s="270"/>
      <c r="G5797" s="259"/>
      <c r="H5797" s="259"/>
      <c r="I5797" s="259"/>
      <c r="J5797" s="259"/>
    </row>
    <row r="5798" spans="1:10">
      <c r="A5798" s="259"/>
      <c r="B5798" s="259"/>
      <c r="C5798" s="259"/>
      <c r="D5798" s="259"/>
      <c r="E5798" s="259"/>
      <c r="F5798" s="270"/>
      <c r="G5798" s="259"/>
      <c r="H5798" s="259"/>
      <c r="I5798" s="259"/>
      <c r="J5798" s="259"/>
    </row>
    <row r="5799" spans="1:10">
      <c r="A5799" s="259"/>
      <c r="B5799" s="259"/>
      <c r="C5799" s="259"/>
      <c r="D5799" s="259"/>
      <c r="E5799" s="259"/>
      <c r="F5799" s="270"/>
      <c r="G5799" s="259"/>
      <c r="H5799" s="259"/>
      <c r="I5799" s="259"/>
      <c r="J5799" s="259"/>
    </row>
    <row r="5800" spans="1:10">
      <c r="A5800" s="259"/>
      <c r="B5800" s="259"/>
      <c r="C5800" s="259"/>
      <c r="D5800" s="259"/>
      <c r="E5800" s="259"/>
      <c r="F5800" s="270"/>
      <c r="G5800" s="259"/>
      <c r="H5800" s="259"/>
      <c r="I5800" s="259"/>
      <c r="J5800" s="259"/>
    </row>
    <row r="5801" spans="1:10">
      <c r="A5801" s="259"/>
      <c r="B5801" s="259"/>
      <c r="C5801" s="259"/>
      <c r="D5801" s="259"/>
      <c r="E5801" s="259"/>
      <c r="F5801" s="270"/>
      <c r="G5801" s="259"/>
      <c r="H5801" s="259"/>
      <c r="I5801" s="259"/>
      <c r="J5801" s="259"/>
    </row>
    <row r="5802" spans="1:10">
      <c r="A5802" s="259"/>
      <c r="B5802" s="259"/>
      <c r="C5802" s="259"/>
      <c r="D5802" s="259"/>
      <c r="E5802" s="259"/>
      <c r="F5802" s="270"/>
      <c r="G5802" s="259"/>
      <c r="H5802" s="259"/>
      <c r="I5802" s="259"/>
      <c r="J5802" s="259"/>
    </row>
    <row r="5803" spans="1:10">
      <c r="A5803" s="259"/>
      <c r="B5803" s="259"/>
      <c r="C5803" s="259"/>
      <c r="D5803" s="259"/>
      <c r="E5803" s="259"/>
      <c r="F5803" s="270"/>
      <c r="G5803" s="259"/>
      <c r="H5803" s="259"/>
      <c r="I5803" s="259"/>
      <c r="J5803" s="259"/>
    </row>
    <row r="5804" spans="1:10">
      <c r="A5804" s="259"/>
      <c r="B5804" s="259"/>
      <c r="C5804" s="259"/>
      <c r="D5804" s="259"/>
      <c r="E5804" s="259"/>
      <c r="F5804" s="270"/>
      <c r="G5804" s="259"/>
      <c r="H5804" s="259"/>
      <c r="I5804" s="259"/>
      <c r="J5804" s="259"/>
    </row>
    <row r="5805" spans="1:10">
      <c r="A5805" s="259"/>
      <c r="B5805" s="259"/>
      <c r="C5805" s="259"/>
      <c r="D5805" s="259"/>
      <c r="E5805" s="259"/>
      <c r="F5805" s="270"/>
      <c r="G5805" s="259"/>
      <c r="H5805" s="259"/>
      <c r="I5805" s="259"/>
      <c r="J5805" s="259"/>
    </row>
    <row r="5806" spans="1:10">
      <c r="A5806" s="259"/>
      <c r="B5806" s="259"/>
      <c r="C5806" s="259"/>
      <c r="D5806" s="259"/>
      <c r="E5806" s="259"/>
      <c r="F5806" s="270"/>
      <c r="G5806" s="259"/>
      <c r="H5806" s="259"/>
      <c r="I5806" s="259"/>
      <c r="J5806" s="259"/>
    </row>
    <row r="5807" spans="1:10">
      <c r="A5807" s="259"/>
      <c r="B5807" s="259"/>
      <c r="C5807" s="259"/>
      <c r="D5807" s="259"/>
      <c r="E5807" s="259"/>
      <c r="F5807" s="270"/>
      <c r="G5807" s="259"/>
      <c r="H5807" s="259"/>
      <c r="I5807" s="259"/>
      <c r="J5807" s="259"/>
    </row>
    <row r="5808" spans="1:10">
      <c r="A5808" s="259"/>
      <c r="B5808" s="259"/>
      <c r="C5808" s="259"/>
      <c r="D5808" s="259"/>
      <c r="E5808" s="259"/>
      <c r="F5808" s="270"/>
      <c r="G5808" s="259"/>
      <c r="H5808" s="259"/>
      <c r="I5808" s="259"/>
      <c r="J5808" s="259"/>
    </row>
    <row r="5809" spans="1:10">
      <c r="A5809" s="259"/>
      <c r="B5809" s="259"/>
      <c r="C5809" s="259"/>
      <c r="D5809" s="259"/>
      <c r="E5809" s="259"/>
      <c r="F5809" s="270"/>
      <c r="G5809" s="259"/>
      <c r="H5809" s="259"/>
      <c r="I5809" s="259"/>
      <c r="J5809" s="259"/>
    </row>
    <row r="5810" spans="1:10">
      <c r="A5810" s="259"/>
      <c r="B5810" s="259"/>
      <c r="C5810" s="259"/>
      <c r="D5810" s="259"/>
      <c r="E5810" s="259"/>
      <c r="F5810" s="270"/>
      <c r="G5810" s="259"/>
      <c r="H5810" s="259"/>
      <c r="I5810" s="259"/>
      <c r="J5810" s="259"/>
    </row>
    <row r="5811" spans="1:10">
      <c r="A5811" s="259"/>
      <c r="B5811" s="259"/>
      <c r="C5811" s="259"/>
      <c r="D5811" s="259"/>
      <c r="E5811" s="259"/>
      <c r="F5811" s="270"/>
      <c r="G5811" s="259"/>
      <c r="H5811" s="259"/>
      <c r="I5811" s="259"/>
      <c r="J5811" s="259"/>
    </row>
    <row r="5812" spans="1:10">
      <c r="A5812" s="259"/>
      <c r="B5812" s="259"/>
      <c r="C5812" s="259"/>
      <c r="D5812" s="259"/>
      <c r="E5812" s="259"/>
      <c r="F5812" s="270"/>
      <c r="G5812" s="259"/>
      <c r="H5812" s="259"/>
      <c r="I5812" s="259"/>
      <c r="J5812" s="259"/>
    </row>
    <row r="5813" spans="1:10">
      <c r="A5813" s="259"/>
      <c r="B5813" s="259"/>
      <c r="C5813" s="259"/>
      <c r="D5813" s="259"/>
      <c r="E5813" s="259"/>
      <c r="F5813" s="270"/>
      <c r="G5813" s="259"/>
      <c r="H5813" s="259"/>
      <c r="I5813" s="259"/>
      <c r="J5813" s="259"/>
    </row>
    <row r="5814" spans="1:10">
      <c r="A5814" s="259"/>
      <c r="B5814" s="259"/>
      <c r="C5814" s="259"/>
      <c r="D5814" s="259"/>
      <c r="E5814" s="259"/>
      <c r="F5814" s="270"/>
      <c r="G5814" s="259"/>
      <c r="H5814" s="259"/>
      <c r="I5814" s="259"/>
      <c r="J5814" s="259"/>
    </row>
    <row r="5815" spans="1:10">
      <c r="A5815" s="259"/>
      <c r="B5815" s="259"/>
      <c r="C5815" s="259"/>
      <c r="D5815" s="259"/>
      <c r="E5815" s="259"/>
      <c r="F5815" s="270"/>
      <c r="G5815" s="259"/>
      <c r="H5815" s="259"/>
      <c r="I5815" s="259"/>
      <c r="J5815" s="259"/>
    </row>
    <row r="5816" spans="1:10">
      <c r="A5816" s="259"/>
      <c r="B5816" s="259"/>
      <c r="C5816" s="259"/>
      <c r="D5816" s="259"/>
      <c r="E5816" s="259"/>
      <c r="F5816" s="270"/>
      <c r="G5816" s="259"/>
      <c r="H5816" s="259"/>
      <c r="I5816" s="259"/>
      <c r="J5816" s="259"/>
    </row>
    <row r="5817" spans="1:10">
      <c r="A5817" s="259"/>
      <c r="B5817" s="259"/>
      <c r="C5817" s="259"/>
      <c r="D5817" s="259"/>
      <c r="E5817" s="259"/>
      <c r="F5817" s="270"/>
      <c r="G5817" s="259"/>
      <c r="H5817" s="259"/>
      <c r="I5817" s="259"/>
      <c r="J5817" s="259"/>
    </row>
    <row r="5818" spans="1:10">
      <c r="A5818" s="259"/>
      <c r="B5818" s="259"/>
      <c r="C5818" s="259"/>
      <c r="D5818" s="259"/>
      <c r="E5818" s="259"/>
      <c r="F5818" s="270"/>
      <c r="G5818" s="259"/>
      <c r="H5818" s="259"/>
      <c r="I5818" s="259"/>
      <c r="J5818" s="259"/>
    </row>
    <row r="5819" spans="1:10">
      <c r="A5819" s="259"/>
      <c r="B5819" s="259"/>
      <c r="C5819" s="259"/>
      <c r="D5819" s="259"/>
      <c r="E5819" s="259"/>
      <c r="F5819" s="270"/>
      <c r="G5819" s="259"/>
      <c r="H5819" s="259"/>
      <c r="I5819" s="259"/>
      <c r="J5819" s="259"/>
    </row>
    <row r="5820" spans="1:10">
      <c r="A5820" s="259"/>
      <c r="B5820" s="259"/>
      <c r="C5820" s="259"/>
      <c r="D5820" s="259"/>
      <c r="E5820" s="259"/>
      <c r="F5820" s="270"/>
      <c r="G5820" s="259"/>
      <c r="H5820" s="259"/>
      <c r="I5820" s="259"/>
      <c r="J5820" s="259"/>
    </row>
    <row r="5821" spans="1:10">
      <c r="A5821" s="259"/>
      <c r="B5821" s="259"/>
      <c r="C5821" s="259"/>
      <c r="D5821" s="259"/>
      <c r="E5821" s="259"/>
      <c r="F5821" s="270"/>
      <c r="G5821" s="259"/>
      <c r="H5821" s="259"/>
      <c r="I5821" s="259"/>
      <c r="J5821" s="259"/>
    </row>
    <row r="5822" spans="1:10">
      <c r="A5822" s="259"/>
      <c r="B5822" s="259"/>
      <c r="C5822" s="259"/>
      <c r="D5822" s="259"/>
      <c r="E5822" s="259"/>
      <c r="F5822" s="270"/>
      <c r="G5822" s="259"/>
      <c r="H5822" s="259"/>
      <c r="I5822" s="259"/>
      <c r="J5822" s="259"/>
    </row>
    <row r="5823" spans="1:10">
      <c r="A5823" s="259"/>
      <c r="B5823" s="259"/>
      <c r="C5823" s="259"/>
      <c r="D5823" s="259"/>
      <c r="E5823" s="259"/>
      <c r="F5823" s="270"/>
      <c r="G5823" s="259"/>
      <c r="H5823" s="259"/>
      <c r="I5823" s="259"/>
      <c r="J5823" s="259"/>
    </row>
    <row r="5824" spans="1:10">
      <c r="A5824" s="259"/>
      <c r="B5824" s="259"/>
      <c r="C5824" s="259"/>
      <c r="D5824" s="259"/>
      <c r="E5824" s="259"/>
      <c r="F5824" s="270"/>
      <c r="G5824" s="259"/>
      <c r="H5824" s="259"/>
      <c r="I5824" s="259"/>
      <c r="J5824" s="259"/>
    </row>
    <row r="5825" spans="1:10">
      <c r="A5825" s="259"/>
      <c r="B5825" s="259"/>
      <c r="C5825" s="259"/>
      <c r="D5825" s="259"/>
      <c r="E5825" s="259"/>
      <c r="F5825" s="270"/>
      <c r="G5825" s="259"/>
      <c r="H5825" s="259"/>
      <c r="I5825" s="259"/>
      <c r="J5825" s="259"/>
    </row>
    <row r="5826" spans="1:10">
      <c r="A5826" s="259"/>
      <c r="B5826" s="259"/>
      <c r="C5826" s="259"/>
      <c r="D5826" s="259"/>
      <c r="E5826" s="259"/>
      <c r="F5826" s="270"/>
      <c r="G5826" s="259"/>
      <c r="H5826" s="259"/>
      <c r="I5826" s="259"/>
      <c r="J5826" s="259"/>
    </row>
    <row r="5827" spans="1:10">
      <c r="A5827" s="259"/>
      <c r="B5827" s="259"/>
      <c r="C5827" s="259"/>
      <c r="D5827" s="259"/>
      <c r="E5827" s="259"/>
      <c r="F5827" s="270"/>
      <c r="G5827" s="259"/>
      <c r="H5827" s="259"/>
      <c r="I5827" s="259"/>
      <c r="J5827" s="259"/>
    </row>
    <row r="5828" spans="1:10">
      <c r="A5828" s="259"/>
      <c r="B5828" s="259"/>
      <c r="C5828" s="259"/>
      <c r="D5828" s="259"/>
      <c r="E5828" s="259"/>
      <c r="F5828" s="270"/>
      <c r="G5828" s="259"/>
      <c r="H5828" s="259"/>
      <c r="I5828" s="259"/>
      <c r="J5828" s="259"/>
    </row>
    <row r="5829" spans="1:10">
      <c r="A5829" s="259"/>
      <c r="B5829" s="259"/>
      <c r="C5829" s="259"/>
      <c r="D5829" s="259"/>
      <c r="E5829" s="259"/>
      <c r="F5829" s="270"/>
      <c r="G5829" s="259"/>
      <c r="H5829" s="259"/>
      <c r="I5829" s="259"/>
      <c r="J5829" s="259"/>
    </row>
    <row r="5830" spans="1:10">
      <c r="A5830" s="259"/>
      <c r="B5830" s="259"/>
      <c r="C5830" s="259"/>
      <c r="D5830" s="259"/>
      <c r="E5830" s="259"/>
      <c r="F5830" s="270"/>
      <c r="G5830" s="259"/>
      <c r="H5830" s="259"/>
      <c r="I5830" s="259"/>
      <c r="J5830" s="259"/>
    </row>
    <row r="5831" spans="1:10">
      <c r="A5831" s="259"/>
      <c r="B5831" s="259"/>
      <c r="C5831" s="259"/>
      <c r="D5831" s="259"/>
      <c r="E5831" s="259"/>
      <c r="F5831" s="270"/>
      <c r="G5831" s="259"/>
      <c r="H5831" s="259"/>
      <c r="I5831" s="259"/>
      <c r="J5831" s="259"/>
    </row>
    <row r="5832" spans="1:10">
      <c r="A5832" s="259"/>
      <c r="B5832" s="259"/>
      <c r="C5832" s="259"/>
      <c r="D5832" s="259"/>
      <c r="E5832" s="259"/>
      <c r="F5832" s="270"/>
      <c r="G5832" s="259"/>
      <c r="H5832" s="259"/>
      <c r="I5832" s="259"/>
      <c r="J5832" s="259"/>
    </row>
    <row r="5833" spans="1:10">
      <c r="A5833" s="259"/>
      <c r="B5833" s="259"/>
      <c r="C5833" s="259"/>
      <c r="D5833" s="259"/>
      <c r="E5833" s="259"/>
      <c r="F5833" s="270"/>
      <c r="G5833" s="259"/>
      <c r="H5833" s="259"/>
      <c r="I5833" s="259"/>
      <c r="J5833" s="259"/>
    </row>
    <row r="5834" spans="1:10">
      <c r="A5834" s="259"/>
      <c r="B5834" s="259"/>
      <c r="C5834" s="259"/>
      <c r="D5834" s="259"/>
      <c r="E5834" s="259"/>
      <c r="F5834" s="270"/>
      <c r="G5834" s="259"/>
      <c r="H5834" s="259"/>
      <c r="I5834" s="259"/>
      <c r="J5834" s="259"/>
    </row>
    <row r="5835" spans="1:10">
      <c r="A5835" s="259"/>
      <c r="B5835" s="259"/>
      <c r="C5835" s="259"/>
      <c r="D5835" s="259"/>
      <c r="E5835" s="259"/>
      <c r="F5835" s="270"/>
      <c r="G5835" s="259"/>
      <c r="H5835" s="259"/>
      <c r="I5835" s="259"/>
      <c r="J5835" s="259"/>
    </row>
    <row r="5836" spans="1:10">
      <c r="A5836" s="259"/>
      <c r="B5836" s="259"/>
      <c r="C5836" s="259"/>
      <c r="D5836" s="259"/>
      <c r="E5836" s="259"/>
      <c r="F5836" s="270"/>
      <c r="G5836" s="259"/>
      <c r="H5836" s="259"/>
      <c r="I5836" s="259"/>
      <c r="J5836" s="259"/>
    </row>
    <row r="5837" spans="1:10">
      <c r="A5837" s="259"/>
      <c r="B5837" s="259"/>
      <c r="C5837" s="259"/>
      <c r="D5837" s="259"/>
      <c r="E5837" s="259"/>
      <c r="F5837" s="270"/>
      <c r="G5837" s="259"/>
      <c r="H5837" s="259"/>
      <c r="I5837" s="259"/>
      <c r="J5837" s="259"/>
    </row>
    <row r="5838" spans="1:10">
      <c r="A5838" s="259"/>
      <c r="B5838" s="259"/>
      <c r="C5838" s="259"/>
      <c r="D5838" s="259"/>
      <c r="E5838" s="259"/>
      <c r="F5838" s="270"/>
      <c r="G5838" s="259"/>
      <c r="H5838" s="259"/>
      <c r="I5838" s="259"/>
      <c r="J5838" s="259"/>
    </row>
    <row r="5839" spans="1:10">
      <c r="A5839" s="259"/>
      <c r="B5839" s="259"/>
      <c r="C5839" s="259"/>
      <c r="D5839" s="259"/>
      <c r="E5839" s="259"/>
      <c r="F5839" s="270"/>
      <c r="G5839" s="259"/>
      <c r="H5839" s="259"/>
      <c r="I5839" s="259"/>
      <c r="J5839" s="259"/>
    </row>
    <row r="5840" spans="1:10">
      <c r="A5840" s="259"/>
      <c r="B5840" s="259"/>
      <c r="C5840" s="259"/>
      <c r="D5840" s="259"/>
      <c r="E5840" s="259"/>
      <c r="F5840" s="270"/>
      <c r="G5840" s="259"/>
      <c r="H5840" s="259"/>
      <c r="I5840" s="259"/>
      <c r="J5840" s="259"/>
    </row>
    <row r="5841" spans="1:10">
      <c r="A5841" s="259"/>
      <c r="B5841" s="259"/>
      <c r="C5841" s="259"/>
      <c r="D5841" s="259"/>
      <c r="E5841" s="259"/>
      <c r="F5841" s="270"/>
      <c r="G5841" s="259"/>
      <c r="H5841" s="259"/>
      <c r="I5841" s="259"/>
      <c r="J5841" s="259"/>
    </row>
    <row r="5842" spans="1:10">
      <c r="A5842" s="259"/>
      <c r="B5842" s="259"/>
      <c r="C5842" s="259"/>
      <c r="D5842" s="259"/>
      <c r="E5842" s="259"/>
      <c r="F5842" s="270"/>
      <c r="G5842" s="259"/>
      <c r="H5842" s="259"/>
      <c r="I5842" s="259"/>
      <c r="J5842" s="259"/>
    </row>
    <row r="5843" spans="1:10">
      <c r="A5843" s="259"/>
      <c r="B5843" s="259"/>
      <c r="C5843" s="259"/>
      <c r="D5843" s="259"/>
      <c r="E5843" s="259"/>
      <c r="F5843" s="270"/>
      <c r="G5843" s="259"/>
      <c r="H5843" s="259"/>
      <c r="I5843" s="259"/>
      <c r="J5843" s="259"/>
    </row>
    <row r="5844" spans="1:10">
      <c r="A5844" s="259"/>
      <c r="B5844" s="259"/>
      <c r="C5844" s="259"/>
      <c r="D5844" s="259"/>
      <c r="E5844" s="259"/>
      <c r="F5844" s="270"/>
      <c r="G5844" s="259"/>
      <c r="H5844" s="259"/>
      <c r="I5844" s="259"/>
      <c r="J5844" s="259"/>
    </row>
    <row r="5845" spans="1:10">
      <c r="A5845" s="259"/>
      <c r="B5845" s="259"/>
      <c r="C5845" s="259"/>
      <c r="D5845" s="259"/>
      <c r="E5845" s="259"/>
      <c r="F5845" s="270"/>
      <c r="G5845" s="259"/>
      <c r="H5845" s="259"/>
      <c r="I5845" s="259"/>
      <c r="J5845" s="259"/>
    </row>
    <row r="5846" spans="1:10">
      <c r="A5846" s="259"/>
      <c r="B5846" s="259"/>
      <c r="C5846" s="259"/>
      <c r="D5846" s="259"/>
      <c r="E5846" s="259"/>
      <c r="F5846" s="270"/>
      <c r="G5846" s="259"/>
      <c r="H5846" s="259"/>
      <c r="I5846" s="259"/>
      <c r="J5846" s="259"/>
    </row>
    <row r="5847" spans="1:10">
      <c r="A5847" s="259"/>
      <c r="B5847" s="259"/>
      <c r="C5847" s="259"/>
      <c r="D5847" s="259"/>
      <c r="E5847" s="259"/>
      <c r="F5847" s="270"/>
      <c r="G5847" s="259"/>
      <c r="H5847" s="259"/>
      <c r="I5847" s="259"/>
      <c r="J5847" s="259"/>
    </row>
    <row r="5848" spans="1:10">
      <c r="A5848" s="259"/>
      <c r="B5848" s="259"/>
      <c r="C5848" s="259"/>
      <c r="D5848" s="259"/>
      <c r="E5848" s="259"/>
      <c r="F5848" s="270"/>
      <c r="G5848" s="259"/>
      <c r="H5848" s="259"/>
      <c r="I5848" s="259"/>
      <c r="J5848" s="259"/>
    </row>
    <row r="5849" spans="1:10">
      <c r="A5849" s="259"/>
      <c r="B5849" s="259"/>
      <c r="C5849" s="259"/>
      <c r="D5849" s="259"/>
      <c r="E5849" s="259"/>
      <c r="F5849" s="270"/>
      <c r="G5849" s="259"/>
      <c r="H5849" s="259"/>
      <c r="I5849" s="259"/>
      <c r="J5849" s="259"/>
    </row>
    <row r="5850" spans="1:10">
      <c r="A5850" s="259"/>
      <c r="B5850" s="259"/>
      <c r="C5850" s="259"/>
      <c r="D5850" s="259"/>
      <c r="E5850" s="259"/>
      <c r="F5850" s="270"/>
      <c r="G5850" s="259"/>
      <c r="H5850" s="259"/>
      <c r="I5850" s="259"/>
      <c r="J5850" s="259"/>
    </row>
    <row r="5851" spans="1:10">
      <c r="A5851" s="259"/>
      <c r="B5851" s="259"/>
      <c r="C5851" s="259"/>
      <c r="D5851" s="259"/>
      <c r="E5851" s="259"/>
      <c r="F5851" s="270"/>
      <c r="G5851" s="259"/>
      <c r="H5851" s="259"/>
      <c r="I5851" s="259"/>
      <c r="J5851" s="259"/>
    </row>
    <row r="5852" spans="1:10">
      <c r="A5852" s="259"/>
      <c r="B5852" s="259"/>
      <c r="C5852" s="259"/>
      <c r="D5852" s="259"/>
      <c r="E5852" s="259"/>
      <c r="F5852" s="270"/>
      <c r="G5852" s="259"/>
      <c r="H5852" s="259"/>
      <c r="I5852" s="259"/>
      <c r="J5852" s="259"/>
    </row>
    <row r="5853" spans="1:10">
      <c r="A5853" s="259"/>
      <c r="B5853" s="259"/>
      <c r="C5853" s="259"/>
      <c r="D5853" s="259"/>
      <c r="E5853" s="259"/>
      <c r="F5853" s="270"/>
      <c r="G5853" s="259"/>
      <c r="H5853" s="259"/>
      <c r="I5853" s="259"/>
      <c r="J5853" s="259"/>
    </row>
    <row r="5854" spans="1:10">
      <c r="A5854" s="259"/>
      <c r="B5854" s="259"/>
      <c r="C5854" s="259"/>
      <c r="D5854" s="259"/>
      <c r="E5854" s="259"/>
      <c r="F5854" s="270"/>
      <c r="G5854" s="259"/>
      <c r="H5854" s="259"/>
      <c r="I5854" s="259"/>
      <c r="J5854" s="259"/>
    </row>
    <row r="5855" spans="1:10">
      <c r="A5855" s="259"/>
      <c r="B5855" s="259"/>
      <c r="C5855" s="259"/>
      <c r="D5855" s="259"/>
      <c r="E5855" s="259"/>
      <c r="F5855" s="270"/>
      <c r="G5855" s="259"/>
      <c r="H5855" s="259"/>
      <c r="I5855" s="259"/>
      <c r="J5855" s="259"/>
    </row>
    <row r="5856" spans="1:10">
      <c r="A5856" s="259"/>
      <c r="B5856" s="259"/>
      <c r="C5856" s="259"/>
      <c r="D5856" s="259"/>
      <c r="E5856" s="259"/>
      <c r="F5856" s="270"/>
      <c r="G5856" s="259"/>
      <c r="H5856" s="259"/>
      <c r="I5856" s="259"/>
      <c r="J5856" s="259"/>
    </row>
    <row r="5857" spans="1:10">
      <c r="A5857" s="259"/>
      <c r="B5857" s="259"/>
      <c r="C5857" s="259"/>
      <c r="D5857" s="259"/>
      <c r="E5857" s="259"/>
      <c r="F5857" s="270"/>
      <c r="G5857" s="259"/>
      <c r="H5857" s="259"/>
      <c r="I5857" s="259"/>
      <c r="J5857" s="259"/>
    </row>
    <row r="5858" spans="1:10">
      <c r="A5858" s="259"/>
      <c r="B5858" s="259"/>
      <c r="C5858" s="259"/>
      <c r="D5858" s="259"/>
      <c r="E5858" s="259"/>
      <c r="F5858" s="270"/>
      <c r="G5858" s="259"/>
      <c r="H5858" s="259"/>
      <c r="I5858" s="259"/>
      <c r="J5858" s="259"/>
    </row>
    <row r="5859" spans="1:10">
      <c r="A5859" s="259"/>
      <c r="B5859" s="259"/>
      <c r="C5859" s="259"/>
      <c r="D5859" s="259"/>
      <c r="E5859" s="259"/>
      <c r="F5859" s="270"/>
      <c r="G5859" s="259"/>
      <c r="H5859" s="259"/>
      <c r="I5859" s="259"/>
      <c r="J5859" s="259"/>
    </row>
    <row r="5860" spans="1:10">
      <c r="A5860" s="259"/>
      <c r="B5860" s="259"/>
      <c r="C5860" s="259"/>
      <c r="D5860" s="259"/>
      <c r="E5860" s="259"/>
      <c r="F5860" s="270"/>
      <c r="G5860" s="259"/>
      <c r="H5860" s="259"/>
      <c r="I5860" s="259"/>
      <c r="J5860" s="259"/>
    </row>
    <row r="5861" spans="1:10">
      <c r="A5861" s="259"/>
      <c r="B5861" s="259"/>
      <c r="C5861" s="259"/>
      <c r="D5861" s="259"/>
      <c r="E5861" s="259"/>
      <c r="F5861" s="270"/>
      <c r="G5861" s="259"/>
      <c r="H5861" s="259"/>
      <c r="I5861" s="259"/>
      <c r="J5861" s="259"/>
    </row>
    <row r="5862" spans="1:10">
      <c r="A5862" s="259"/>
      <c r="B5862" s="259"/>
      <c r="C5862" s="259"/>
      <c r="D5862" s="259"/>
      <c r="E5862" s="259"/>
      <c r="F5862" s="270"/>
      <c r="G5862" s="259"/>
      <c r="H5862" s="259"/>
      <c r="I5862" s="259"/>
      <c r="J5862" s="259"/>
    </row>
    <row r="5863" spans="1:10">
      <c r="A5863" s="259"/>
      <c r="B5863" s="259"/>
      <c r="C5863" s="259"/>
      <c r="D5863" s="259"/>
      <c r="E5863" s="259"/>
      <c r="F5863" s="270"/>
      <c r="G5863" s="259"/>
      <c r="H5863" s="259"/>
      <c r="I5863" s="259"/>
      <c r="J5863" s="259"/>
    </row>
    <row r="5864" spans="1:10">
      <c r="A5864" s="259"/>
      <c r="B5864" s="259"/>
      <c r="C5864" s="259"/>
      <c r="D5864" s="259"/>
      <c r="E5864" s="259"/>
      <c r="F5864" s="270"/>
      <c r="G5864" s="259"/>
      <c r="H5864" s="259"/>
      <c r="I5864" s="259"/>
      <c r="J5864" s="259"/>
    </row>
    <row r="5865" spans="1:10">
      <c r="A5865" s="259"/>
      <c r="B5865" s="259"/>
      <c r="C5865" s="259"/>
      <c r="D5865" s="259"/>
      <c r="E5865" s="259"/>
      <c r="F5865" s="270"/>
      <c r="G5865" s="259"/>
      <c r="H5865" s="259"/>
      <c r="I5865" s="259"/>
      <c r="J5865" s="259"/>
    </row>
    <row r="5866" spans="1:10">
      <c r="A5866" s="259"/>
      <c r="B5866" s="259"/>
      <c r="C5866" s="259"/>
      <c r="D5866" s="259"/>
      <c r="E5866" s="259"/>
      <c r="F5866" s="270"/>
      <c r="G5866" s="259"/>
      <c r="H5866" s="259"/>
      <c r="I5866" s="259"/>
      <c r="J5866" s="259"/>
    </row>
    <row r="5867" spans="1:10">
      <c r="A5867" s="259"/>
      <c r="B5867" s="259"/>
      <c r="C5867" s="259"/>
      <c r="D5867" s="259"/>
      <c r="E5867" s="259"/>
      <c r="F5867" s="270"/>
      <c r="G5867" s="259"/>
      <c r="H5867" s="259"/>
      <c r="I5867" s="259"/>
      <c r="J5867" s="259"/>
    </row>
    <row r="5868" spans="1:10">
      <c r="A5868" s="259"/>
      <c r="B5868" s="259"/>
      <c r="C5868" s="259"/>
      <c r="D5868" s="259"/>
      <c r="E5868" s="259"/>
      <c r="F5868" s="270"/>
      <c r="G5868" s="259"/>
      <c r="H5868" s="259"/>
      <c r="I5868" s="259"/>
      <c r="J5868" s="259"/>
    </row>
    <row r="5869" spans="1:10">
      <c r="A5869" s="259"/>
      <c r="B5869" s="259"/>
      <c r="C5869" s="259"/>
      <c r="D5869" s="259"/>
      <c r="E5869" s="259"/>
      <c r="F5869" s="270"/>
      <c r="G5869" s="259"/>
      <c r="H5869" s="259"/>
      <c r="I5869" s="259"/>
      <c r="J5869" s="259"/>
    </row>
    <row r="5870" spans="1:10">
      <c r="A5870" s="259"/>
      <c r="B5870" s="259"/>
      <c r="C5870" s="259"/>
      <c r="D5870" s="259"/>
      <c r="E5870" s="259"/>
      <c r="F5870" s="270"/>
      <c r="G5870" s="259"/>
      <c r="H5870" s="259"/>
      <c r="I5870" s="259"/>
      <c r="J5870" s="259"/>
    </row>
    <row r="5871" spans="1:10">
      <c r="A5871" s="259"/>
      <c r="B5871" s="259"/>
      <c r="C5871" s="259"/>
      <c r="D5871" s="259"/>
      <c r="E5871" s="259"/>
      <c r="F5871" s="270"/>
      <c r="G5871" s="259"/>
      <c r="H5871" s="259"/>
      <c r="I5871" s="259"/>
      <c r="J5871" s="259"/>
    </row>
    <row r="5872" spans="1:10">
      <c r="A5872" s="259"/>
      <c r="B5872" s="259"/>
      <c r="C5872" s="259"/>
      <c r="D5872" s="259"/>
      <c r="E5872" s="259"/>
      <c r="F5872" s="270"/>
      <c r="G5872" s="259"/>
      <c r="H5872" s="259"/>
      <c r="I5872" s="259"/>
      <c r="J5872" s="259"/>
    </row>
    <row r="5873" spans="1:10">
      <c r="A5873" s="259"/>
      <c r="B5873" s="259"/>
      <c r="C5873" s="259"/>
      <c r="D5873" s="259"/>
      <c r="E5873" s="259"/>
      <c r="F5873" s="270"/>
      <c r="G5873" s="259"/>
      <c r="H5873" s="259"/>
      <c r="I5873" s="259"/>
      <c r="J5873" s="259"/>
    </row>
    <row r="5874" spans="1:10">
      <c r="A5874" s="259"/>
      <c r="B5874" s="259"/>
      <c r="C5874" s="259"/>
      <c r="D5874" s="259"/>
      <c r="E5874" s="259"/>
      <c r="F5874" s="270"/>
      <c r="G5874" s="259"/>
      <c r="H5874" s="259"/>
      <c r="I5874" s="259"/>
      <c r="J5874" s="259"/>
    </row>
    <row r="5875" spans="1:10">
      <c r="A5875" s="259"/>
      <c r="B5875" s="259"/>
      <c r="C5875" s="259"/>
      <c r="D5875" s="259"/>
      <c r="E5875" s="259"/>
      <c r="F5875" s="270"/>
      <c r="G5875" s="259"/>
      <c r="H5875" s="259"/>
      <c r="I5875" s="259"/>
      <c r="J5875" s="259"/>
    </row>
    <row r="5876" spans="1:10">
      <c r="A5876" s="259"/>
      <c r="B5876" s="259"/>
      <c r="C5876" s="259"/>
      <c r="D5876" s="259"/>
      <c r="E5876" s="259"/>
      <c r="F5876" s="270"/>
      <c r="G5876" s="259"/>
      <c r="H5876" s="259"/>
      <c r="I5876" s="259"/>
      <c r="J5876" s="259"/>
    </row>
    <row r="5877" spans="1:10">
      <c r="A5877" s="259"/>
      <c r="B5877" s="259"/>
      <c r="C5877" s="259"/>
      <c r="D5877" s="259"/>
      <c r="E5877" s="259"/>
      <c r="F5877" s="270"/>
      <c r="G5877" s="259"/>
      <c r="H5877" s="259"/>
      <c r="I5877" s="259"/>
      <c r="J5877" s="259"/>
    </row>
    <row r="5878" spans="1:10">
      <c r="A5878" s="259"/>
      <c r="B5878" s="259"/>
      <c r="C5878" s="259"/>
      <c r="D5878" s="259"/>
      <c r="E5878" s="259"/>
      <c r="F5878" s="270"/>
      <c r="G5878" s="259"/>
      <c r="H5878" s="259"/>
      <c r="I5878" s="259"/>
      <c r="J5878" s="259"/>
    </row>
    <row r="5879" spans="1:10">
      <c r="A5879" s="259"/>
      <c r="B5879" s="259"/>
      <c r="C5879" s="259"/>
      <c r="D5879" s="259"/>
      <c r="E5879" s="259"/>
      <c r="F5879" s="270"/>
      <c r="G5879" s="259"/>
      <c r="H5879" s="259"/>
      <c r="I5879" s="259"/>
      <c r="J5879" s="259"/>
    </row>
    <row r="5880" spans="1:10">
      <c r="A5880" s="259"/>
      <c r="B5880" s="259"/>
      <c r="C5880" s="259"/>
      <c r="D5880" s="259"/>
      <c r="E5880" s="259"/>
      <c r="F5880" s="270"/>
      <c r="G5880" s="259"/>
      <c r="H5880" s="259"/>
      <c r="I5880" s="259"/>
      <c r="J5880" s="259"/>
    </row>
    <row r="5881" spans="1:10">
      <c r="A5881" s="259"/>
      <c r="B5881" s="259"/>
      <c r="C5881" s="259"/>
      <c r="D5881" s="259"/>
      <c r="E5881" s="259"/>
      <c r="F5881" s="270"/>
      <c r="G5881" s="259"/>
      <c r="H5881" s="259"/>
      <c r="I5881" s="259"/>
      <c r="J5881" s="259"/>
    </row>
    <row r="5882" spans="1:10">
      <c r="A5882" s="259"/>
      <c r="B5882" s="259"/>
      <c r="C5882" s="259"/>
      <c r="D5882" s="259"/>
      <c r="E5882" s="259"/>
      <c r="F5882" s="270"/>
      <c r="G5882" s="259"/>
      <c r="H5882" s="259"/>
      <c r="I5882" s="259"/>
      <c r="J5882" s="259"/>
    </row>
    <row r="5883" spans="1:10">
      <c r="A5883" s="259"/>
      <c r="B5883" s="259"/>
      <c r="C5883" s="259"/>
      <c r="D5883" s="259"/>
      <c r="E5883" s="259"/>
      <c r="F5883" s="270"/>
      <c r="G5883" s="259"/>
      <c r="H5883" s="259"/>
      <c r="I5883" s="259"/>
      <c r="J5883" s="259"/>
    </row>
    <row r="5884" spans="1:10">
      <c r="A5884" s="259"/>
      <c r="B5884" s="259"/>
      <c r="C5884" s="259"/>
      <c r="D5884" s="259"/>
      <c r="E5884" s="259"/>
      <c r="F5884" s="270"/>
      <c r="G5884" s="259"/>
      <c r="H5884" s="259"/>
      <c r="I5884" s="259"/>
      <c r="J5884" s="259"/>
    </row>
    <row r="5885" spans="1:10">
      <c r="A5885" s="259"/>
      <c r="B5885" s="259"/>
      <c r="C5885" s="259"/>
      <c r="D5885" s="259"/>
      <c r="E5885" s="259"/>
      <c r="F5885" s="270"/>
      <c r="G5885" s="259"/>
      <c r="H5885" s="259"/>
      <c r="I5885" s="259"/>
      <c r="J5885" s="259"/>
    </row>
    <row r="5886" spans="1:10">
      <c r="A5886" s="259"/>
      <c r="B5886" s="259"/>
      <c r="C5886" s="259"/>
      <c r="D5886" s="259"/>
      <c r="E5886" s="259"/>
      <c r="F5886" s="270"/>
      <c r="G5886" s="259"/>
      <c r="H5886" s="259"/>
      <c r="I5886" s="259"/>
      <c r="J5886" s="259"/>
    </row>
    <row r="5887" spans="1:10">
      <c r="A5887" s="259"/>
      <c r="B5887" s="259"/>
      <c r="C5887" s="259"/>
      <c r="D5887" s="259"/>
      <c r="E5887" s="259"/>
      <c r="F5887" s="270"/>
      <c r="G5887" s="259"/>
      <c r="H5887" s="259"/>
      <c r="I5887" s="259"/>
      <c r="J5887" s="259"/>
    </row>
    <row r="5888" spans="1:10">
      <c r="A5888" s="259"/>
      <c r="B5888" s="259"/>
      <c r="C5888" s="259"/>
      <c r="D5888" s="259"/>
      <c r="E5888" s="259"/>
      <c r="F5888" s="270"/>
      <c r="G5888" s="259"/>
      <c r="H5888" s="259"/>
      <c r="I5888" s="259"/>
      <c r="J5888" s="259"/>
    </row>
    <row r="5889" spans="1:10">
      <c r="A5889" s="259"/>
      <c r="B5889" s="259"/>
      <c r="C5889" s="259"/>
      <c r="D5889" s="259"/>
      <c r="E5889" s="259"/>
      <c r="F5889" s="270"/>
      <c r="G5889" s="259"/>
      <c r="H5889" s="259"/>
      <c r="I5889" s="259"/>
      <c r="J5889" s="259"/>
    </row>
    <row r="5890" spans="1:10">
      <c r="A5890" s="259"/>
      <c r="B5890" s="259"/>
      <c r="C5890" s="259"/>
      <c r="D5890" s="259"/>
      <c r="E5890" s="259"/>
      <c r="F5890" s="270"/>
      <c r="G5890" s="259"/>
      <c r="H5890" s="259"/>
      <c r="I5890" s="259"/>
      <c r="J5890" s="259"/>
    </row>
    <row r="5891" spans="1:10">
      <c r="A5891" s="259"/>
      <c r="B5891" s="259"/>
      <c r="C5891" s="259"/>
      <c r="D5891" s="259"/>
      <c r="E5891" s="259"/>
      <c r="F5891" s="270"/>
      <c r="G5891" s="259"/>
      <c r="H5891" s="259"/>
      <c r="I5891" s="259"/>
      <c r="J5891" s="259"/>
    </row>
    <row r="5892" spans="1:10">
      <c r="A5892" s="259"/>
      <c r="B5892" s="259"/>
      <c r="C5892" s="259"/>
      <c r="D5892" s="259"/>
      <c r="E5892" s="259"/>
      <c r="F5892" s="270"/>
      <c r="G5892" s="259"/>
      <c r="H5892" s="259"/>
      <c r="I5892" s="259"/>
      <c r="J5892" s="259"/>
    </row>
    <row r="5893" spans="1:10">
      <c r="A5893" s="259"/>
      <c r="B5893" s="259"/>
      <c r="C5893" s="259"/>
      <c r="D5893" s="259"/>
      <c r="E5893" s="259"/>
      <c r="F5893" s="270"/>
      <c r="G5893" s="259"/>
      <c r="H5893" s="259"/>
      <c r="I5893" s="259"/>
      <c r="J5893" s="259"/>
    </row>
    <row r="5894" spans="1:10">
      <c r="A5894" s="259"/>
      <c r="B5894" s="259"/>
      <c r="C5894" s="259"/>
      <c r="D5894" s="259"/>
      <c r="E5894" s="259"/>
      <c r="F5894" s="270"/>
      <c r="G5894" s="259"/>
      <c r="H5894" s="259"/>
      <c r="I5894" s="259"/>
      <c r="J5894" s="259"/>
    </row>
    <row r="5895" spans="1:10">
      <c r="A5895" s="259"/>
      <c r="B5895" s="259"/>
      <c r="C5895" s="259"/>
      <c r="D5895" s="259"/>
      <c r="E5895" s="259"/>
      <c r="F5895" s="270"/>
      <c r="G5895" s="259"/>
      <c r="H5895" s="259"/>
      <c r="I5895" s="259"/>
      <c r="J5895" s="259"/>
    </row>
    <row r="5896" spans="1:10">
      <c r="A5896" s="259"/>
      <c r="B5896" s="259"/>
      <c r="C5896" s="259"/>
      <c r="D5896" s="259"/>
      <c r="E5896" s="259"/>
      <c r="F5896" s="270"/>
      <c r="G5896" s="259"/>
      <c r="H5896" s="259"/>
      <c r="I5896" s="259"/>
      <c r="J5896" s="259"/>
    </row>
    <row r="5897" spans="1:10">
      <c r="A5897" s="259"/>
      <c r="B5897" s="259"/>
      <c r="C5897" s="259"/>
      <c r="D5897" s="259"/>
      <c r="E5897" s="259"/>
      <c r="F5897" s="270"/>
      <c r="G5897" s="259"/>
      <c r="H5897" s="259"/>
      <c r="I5897" s="259"/>
      <c r="J5897" s="259"/>
    </row>
    <row r="5898" spans="1:10">
      <c r="A5898" s="259"/>
      <c r="B5898" s="259"/>
      <c r="C5898" s="259"/>
      <c r="D5898" s="259"/>
      <c r="E5898" s="259"/>
      <c r="F5898" s="270"/>
      <c r="G5898" s="259"/>
      <c r="H5898" s="259"/>
      <c r="I5898" s="259"/>
      <c r="J5898" s="259"/>
    </row>
    <row r="5899" spans="1:10">
      <c r="A5899" s="259"/>
      <c r="B5899" s="259"/>
      <c r="C5899" s="259"/>
      <c r="D5899" s="259"/>
      <c r="E5899" s="259"/>
      <c r="F5899" s="270"/>
      <c r="G5899" s="259"/>
      <c r="H5899" s="259"/>
      <c r="I5899" s="259"/>
      <c r="J5899" s="259"/>
    </row>
    <row r="5900" spans="1:10">
      <c r="A5900" s="259"/>
      <c r="B5900" s="259"/>
      <c r="C5900" s="259"/>
      <c r="D5900" s="259"/>
      <c r="E5900" s="259"/>
      <c r="F5900" s="270"/>
      <c r="G5900" s="259"/>
      <c r="H5900" s="259"/>
      <c r="I5900" s="259"/>
      <c r="J5900" s="259"/>
    </row>
    <row r="5901" spans="1:10">
      <c r="A5901" s="259"/>
      <c r="B5901" s="259"/>
      <c r="C5901" s="259"/>
      <c r="D5901" s="259"/>
      <c r="E5901" s="259"/>
      <c r="F5901" s="270"/>
      <c r="G5901" s="259"/>
      <c r="H5901" s="259"/>
      <c r="I5901" s="259"/>
      <c r="J5901" s="259"/>
    </row>
    <row r="5902" spans="1:10">
      <c r="A5902" s="259"/>
      <c r="B5902" s="259"/>
      <c r="C5902" s="259"/>
      <c r="D5902" s="259"/>
      <c r="E5902" s="259"/>
      <c r="F5902" s="270"/>
      <c r="G5902" s="259"/>
      <c r="H5902" s="259"/>
      <c r="I5902" s="259"/>
      <c r="J5902" s="259"/>
    </row>
    <row r="5903" spans="1:10">
      <c r="A5903" s="259"/>
      <c r="B5903" s="259"/>
      <c r="C5903" s="259"/>
      <c r="D5903" s="259"/>
      <c r="E5903" s="259"/>
      <c r="F5903" s="270"/>
      <c r="G5903" s="259"/>
      <c r="H5903" s="259"/>
      <c r="I5903" s="259"/>
      <c r="J5903" s="259"/>
    </row>
    <row r="5904" spans="1:10">
      <c r="A5904" s="259"/>
      <c r="B5904" s="259"/>
      <c r="C5904" s="259"/>
      <c r="D5904" s="259"/>
      <c r="E5904" s="259"/>
      <c r="F5904" s="270"/>
      <c r="G5904" s="259"/>
      <c r="H5904" s="259"/>
      <c r="I5904" s="259"/>
      <c r="J5904" s="259"/>
    </row>
    <row r="5905" spans="1:10">
      <c r="A5905" s="259"/>
      <c r="B5905" s="259"/>
      <c r="C5905" s="259"/>
      <c r="D5905" s="259"/>
      <c r="E5905" s="259"/>
      <c r="F5905" s="270"/>
      <c r="G5905" s="259"/>
      <c r="H5905" s="259"/>
      <c r="I5905" s="259"/>
      <c r="J5905" s="259"/>
    </row>
    <row r="5906" spans="1:10">
      <c r="A5906" s="259"/>
      <c r="B5906" s="259"/>
      <c r="C5906" s="259"/>
      <c r="D5906" s="259"/>
      <c r="E5906" s="259"/>
      <c r="F5906" s="270"/>
      <c r="G5906" s="259"/>
      <c r="H5906" s="259"/>
      <c r="I5906" s="259"/>
      <c r="J5906" s="259"/>
    </row>
    <row r="5907" spans="1:10">
      <c r="A5907" s="259"/>
      <c r="B5907" s="259"/>
      <c r="C5907" s="259"/>
      <c r="D5907" s="259"/>
      <c r="E5907" s="259"/>
      <c r="F5907" s="270"/>
      <c r="G5907" s="259"/>
      <c r="H5907" s="259"/>
      <c r="I5907" s="259"/>
      <c r="J5907" s="259"/>
    </row>
    <row r="5908" spans="1:10">
      <c r="A5908" s="259"/>
      <c r="B5908" s="259"/>
      <c r="C5908" s="259"/>
      <c r="D5908" s="259"/>
      <c r="E5908" s="259"/>
      <c r="F5908" s="270"/>
      <c r="G5908" s="259"/>
      <c r="H5908" s="259"/>
      <c r="I5908" s="259"/>
      <c r="J5908" s="259"/>
    </row>
    <row r="5909" spans="1:10">
      <c r="A5909" s="259"/>
      <c r="B5909" s="259"/>
      <c r="C5909" s="259"/>
      <c r="D5909" s="259"/>
      <c r="E5909" s="259"/>
      <c r="F5909" s="270"/>
      <c r="G5909" s="259"/>
      <c r="H5909" s="259"/>
      <c r="I5909" s="259"/>
      <c r="J5909" s="259"/>
    </row>
    <row r="5910" spans="1:10">
      <c r="A5910" s="259"/>
      <c r="B5910" s="259"/>
      <c r="C5910" s="259"/>
      <c r="D5910" s="259"/>
      <c r="E5910" s="259"/>
      <c r="F5910" s="270"/>
      <c r="G5910" s="259"/>
      <c r="H5910" s="259"/>
      <c r="I5910" s="259"/>
      <c r="J5910" s="259"/>
    </row>
    <row r="5911" spans="1:10">
      <c r="A5911" s="259"/>
      <c r="B5911" s="259"/>
      <c r="C5911" s="259"/>
      <c r="D5911" s="259"/>
      <c r="E5911" s="259"/>
      <c r="F5911" s="270"/>
      <c r="G5911" s="259"/>
      <c r="H5911" s="259"/>
      <c r="I5911" s="259"/>
      <c r="J5911" s="259"/>
    </row>
    <row r="5912" spans="1:10">
      <c r="A5912" s="259"/>
      <c r="B5912" s="259"/>
      <c r="C5912" s="259"/>
      <c r="D5912" s="259"/>
      <c r="E5912" s="259"/>
      <c r="F5912" s="270"/>
      <c r="G5912" s="259"/>
      <c r="H5912" s="259"/>
      <c r="I5912" s="259"/>
      <c r="J5912" s="259"/>
    </row>
    <row r="5913" spans="1:10">
      <c r="A5913" s="259"/>
      <c r="B5913" s="259"/>
      <c r="C5913" s="259"/>
      <c r="D5913" s="259"/>
      <c r="E5913" s="259"/>
      <c r="F5913" s="270"/>
      <c r="G5913" s="259"/>
      <c r="H5913" s="259"/>
      <c r="I5913" s="259"/>
      <c r="J5913" s="259"/>
    </row>
    <row r="5914" spans="1:10">
      <c r="A5914" s="259"/>
      <c r="B5914" s="259"/>
      <c r="C5914" s="259"/>
      <c r="D5914" s="259"/>
      <c r="E5914" s="259"/>
      <c r="F5914" s="270"/>
      <c r="G5914" s="259"/>
      <c r="H5914" s="259"/>
      <c r="I5914" s="259"/>
      <c r="J5914" s="259"/>
    </row>
    <row r="5915" spans="1:10">
      <c r="A5915" s="259"/>
      <c r="B5915" s="259"/>
      <c r="C5915" s="259"/>
      <c r="D5915" s="259"/>
      <c r="E5915" s="259"/>
      <c r="F5915" s="270"/>
      <c r="G5915" s="259"/>
      <c r="H5915" s="259"/>
      <c r="I5915" s="259"/>
      <c r="J5915" s="259"/>
    </row>
    <row r="5916" spans="1:10">
      <c r="A5916" s="259"/>
      <c r="B5916" s="259"/>
      <c r="C5916" s="259"/>
      <c r="D5916" s="259"/>
      <c r="E5916" s="259"/>
      <c r="F5916" s="270"/>
      <c r="G5916" s="259"/>
      <c r="H5916" s="259"/>
      <c r="I5916" s="259"/>
      <c r="J5916" s="259"/>
    </row>
    <row r="5917" spans="1:10">
      <c r="A5917" s="259"/>
      <c r="B5917" s="259"/>
      <c r="C5917" s="259"/>
      <c r="D5917" s="259"/>
      <c r="E5917" s="259"/>
      <c r="F5917" s="270"/>
      <c r="G5917" s="259"/>
      <c r="H5917" s="259"/>
      <c r="I5917" s="259"/>
      <c r="J5917" s="259"/>
    </row>
    <row r="5918" spans="1:10">
      <c r="A5918" s="259"/>
      <c r="B5918" s="259"/>
      <c r="C5918" s="259"/>
      <c r="D5918" s="259"/>
      <c r="E5918" s="259"/>
      <c r="F5918" s="270"/>
      <c r="G5918" s="259"/>
      <c r="H5918" s="259"/>
      <c r="I5918" s="259"/>
      <c r="J5918" s="259"/>
    </row>
    <row r="5919" spans="1:10">
      <c r="A5919" s="259"/>
      <c r="B5919" s="259"/>
      <c r="C5919" s="259"/>
      <c r="D5919" s="259"/>
      <c r="E5919" s="259"/>
      <c r="F5919" s="270"/>
      <c r="G5919" s="259"/>
      <c r="H5919" s="259"/>
      <c r="I5919" s="259"/>
      <c r="J5919" s="259"/>
    </row>
    <row r="5920" spans="1:10">
      <c r="A5920" s="259"/>
      <c r="B5920" s="259"/>
      <c r="C5920" s="259"/>
      <c r="D5920" s="259"/>
      <c r="E5920" s="259"/>
      <c r="F5920" s="270"/>
      <c r="G5920" s="259"/>
      <c r="H5920" s="259"/>
      <c r="I5920" s="259"/>
      <c r="J5920" s="259"/>
    </row>
    <row r="5921" spans="1:10">
      <c r="A5921" s="259"/>
      <c r="B5921" s="259"/>
      <c r="C5921" s="259"/>
      <c r="D5921" s="259"/>
      <c r="E5921" s="259"/>
      <c r="F5921" s="270"/>
      <c r="G5921" s="259"/>
      <c r="H5921" s="259"/>
      <c r="I5921" s="259"/>
      <c r="J5921" s="259"/>
    </row>
    <row r="5922" spans="1:10">
      <c r="A5922" s="259"/>
      <c r="B5922" s="259"/>
      <c r="C5922" s="259"/>
      <c r="D5922" s="259"/>
      <c r="E5922" s="259"/>
      <c r="F5922" s="270"/>
      <c r="G5922" s="259"/>
      <c r="H5922" s="259"/>
      <c r="I5922" s="259"/>
      <c r="J5922" s="259"/>
    </row>
    <row r="5923" spans="1:10">
      <c r="A5923" s="259"/>
      <c r="B5923" s="259"/>
      <c r="C5923" s="259"/>
      <c r="D5923" s="259"/>
      <c r="E5923" s="259"/>
      <c r="F5923" s="270"/>
      <c r="G5923" s="259"/>
      <c r="H5923" s="259"/>
      <c r="I5923" s="259"/>
      <c r="J5923" s="259"/>
    </row>
    <row r="5924" spans="1:10">
      <c r="A5924" s="259"/>
      <c r="B5924" s="259"/>
      <c r="C5924" s="259"/>
      <c r="D5924" s="259"/>
      <c r="E5924" s="259"/>
      <c r="F5924" s="270"/>
      <c r="G5924" s="259"/>
      <c r="H5924" s="259"/>
      <c r="I5924" s="259"/>
      <c r="J5924" s="259"/>
    </row>
    <row r="5925" spans="1:10">
      <c r="A5925" s="259"/>
      <c r="B5925" s="259"/>
      <c r="C5925" s="259"/>
      <c r="D5925" s="259"/>
      <c r="E5925" s="259"/>
      <c r="F5925" s="270"/>
      <c r="G5925" s="259"/>
      <c r="H5925" s="259"/>
      <c r="I5925" s="259"/>
      <c r="J5925" s="259"/>
    </row>
    <row r="5926" spans="1:10">
      <c r="A5926" s="259"/>
      <c r="B5926" s="259"/>
      <c r="C5926" s="259"/>
      <c r="D5926" s="259"/>
      <c r="E5926" s="259"/>
      <c r="F5926" s="270"/>
      <c r="G5926" s="259"/>
      <c r="H5926" s="259"/>
      <c r="I5926" s="259"/>
      <c r="J5926" s="259"/>
    </row>
    <row r="5927" spans="1:10">
      <c r="A5927" s="259"/>
      <c r="B5927" s="259"/>
      <c r="C5927" s="259"/>
      <c r="D5927" s="259"/>
      <c r="E5927" s="259"/>
      <c r="F5927" s="270"/>
      <c r="G5927" s="259"/>
      <c r="H5927" s="259"/>
      <c r="I5927" s="259"/>
      <c r="J5927" s="259"/>
    </row>
    <row r="5928" spans="1:10">
      <c r="A5928" s="259"/>
      <c r="B5928" s="259"/>
      <c r="C5928" s="259"/>
      <c r="D5928" s="259"/>
      <c r="E5928" s="259"/>
      <c r="F5928" s="270"/>
      <c r="G5928" s="259"/>
      <c r="H5928" s="259"/>
      <c r="I5928" s="259"/>
      <c r="J5928" s="259"/>
    </row>
    <row r="5929" spans="1:10">
      <c r="A5929" s="259"/>
      <c r="B5929" s="259"/>
      <c r="C5929" s="259"/>
      <c r="D5929" s="259"/>
      <c r="E5929" s="259"/>
      <c r="F5929" s="270"/>
      <c r="G5929" s="259"/>
      <c r="H5929" s="259"/>
      <c r="I5929" s="259"/>
      <c r="J5929" s="259"/>
    </row>
    <row r="5930" spans="1:10">
      <c r="A5930" s="259"/>
      <c r="B5930" s="259"/>
      <c r="C5930" s="259"/>
      <c r="D5930" s="259"/>
      <c r="E5930" s="259"/>
      <c r="F5930" s="270"/>
      <c r="G5930" s="259"/>
      <c r="H5930" s="259"/>
      <c r="I5930" s="259"/>
      <c r="J5930" s="259"/>
    </row>
    <row r="5931" spans="1:10">
      <c r="A5931" s="259"/>
      <c r="B5931" s="259"/>
      <c r="C5931" s="259"/>
      <c r="D5931" s="259"/>
      <c r="E5931" s="259"/>
      <c r="F5931" s="270"/>
      <c r="G5931" s="259"/>
      <c r="H5931" s="259"/>
      <c r="I5931" s="259"/>
      <c r="J5931" s="259"/>
    </row>
    <row r="5932" spans="1:10">
      <c r="A5932" s="259"/>
      <c r="B5932" s="259"/>
      <c r="C5932" s="259"/>
      <c r="D5932" s="259"/>
      <c r="E5932" s="259"/>
      <c r="F5932" s="270"/>
      <c r="G5932" s="259"/>
      <c r="H5932" s="259"/>
      <c r="I5932" s="259"/>
      <c r="J5932" s="259"/>
    </row>
    <row r="5933" spans="1:10">
      <c r="A5933" s="259"/>
      <c r="B5933" s="259"/>
      <c r="C5933" s="259"/>
      <c r="D5933" s="259"/>
      <c r="E5933" s="259"/>
      <c r="F5933" s="270"/>
      <c r="G5933" s="259"/>
      <c r="H5933" s="259"/>
      <c r="I5933" s="259"/>
      <c r="J5933" s="259"/>
    </row>
    <row r="5934" spans="1:10">
      <c r="A5934" s="259"/>
      <c r="B5934" s="259"/>
      <c r="C5934" s="259"/>
      <c r="D5934" s="259"/>
      <c r="E5934" s="259"/>
      <c r="F5934" s="270"/>
      <c r="G5934" s="259"/>
      <c r="H5934" s="259"/>
      <c r="I5934" s="259"/>
      <c r="J5934" s="259"/>
    </row>
    <row r="5935" spans="1:10">
      <c r="A5935" s="259"/>
      <c r="B5935" s="259"/>
      <c r="C5935" s="259"/>
      <c r="D5935" s="259"/>
      <c r="E5935" s="259"/>
      <c r="F5935" s="270"/>
      <c r="G5935" s="259"/>
      <c r="H5935" s="259"/>
      <c r="I5935" s="259"/>
      <c r="J5935" s="259"/>
    </row>
    <row r="5936" spans="1:10">
      <c r="A5936" s="259"/>
      <c r="B5936" s="259"/>
      <c r="C5936" s="259"/>
      <c r="D5936" s="259"/>
      <c r="E5936" s="259"/>
      <c r="F5936" s="270"/>
      <c r="G5936" s="259"/>
      <c r="H5936" s="259"/>
      <c r="I5936" s="259"/>
      <c r="J5936" s="259"/>
    </row>
    <row r="5937" spans="1:10">
      <c r="A5937" s="259"/>
      <c r="B5937" s="259"/>
      <c r="C5937" s="259"/>
      <c r="D5937" s="259"/>
      <c r="E5937" s="259"/>
      <c r="F5937" s="270"/>
      <c r="G5937" s="259"/>
      <c r="H5937" s="259"/>
      <c r="I5937" s="259"/>
      <c r="J5937" s="259"/>
    </row>
    <row r="5938" spans="1:10">
      <c r="A5938" s="259"/>
      <c r="B5938" s="259"/>
      <c r="C5938" s="259"/>
      <c r="D5938" s="259"/>
      <c r="E5938" s="259"/>
      <c r="F5938" s="270"/>
      <c r="G5938" s="259"/>
      <c r="H5938" s="259"/>
      <c r="I5938" s="259"/>
      <c r="J5938" s="259"/>
    </row>
    <row r="5939" spans="1:10">
      <c r="A5939" s="259"/>
      <c r="B5939" s="259"/>
      <c r="C5939" s="259"/>
      <c r="D5939" s="259"/>
      <c r="E5939" s="259"/>
      <c r="F5939" s="270"/>
      <c r="G5939" s="259"/>
      <c r="H5939" s="259"/>
      <c r="I5939" s="259"/>
      <c r="J5939" s="259"/>
    </row>
    <row r="5940" spans="1:10">
      <c r="A5940" s="259"/>
      <c r="B5940" s="259"/>
      <c r="C5940" s="259"/>
      <c r="D5940" s="259"/>
      <c r="E5940" s="259"/>
      <c r="F5940" s="270"/>
      <c r="G5940" s="259"/>
      <c r="H5940" s="259"/>
      <c r="I5940" s="259"/>
      <c r="J5940" s="259"/>
    </row>
    <row r="5941" spans="1:10">
      <c r="A5941" s="259"/>
      <c r="B5941" s="259"/>
      <c r="C5941" s="259"/>
      <c r="D5941" s="259"/>
      <c r="E5941" s="259"/>
      <c r="F5941" s="270"/>
      <c r="G5941" s="259"/>
      <c r="H5941" s="259"/>
      <c r="I5941" s="259"/>
      <c r="J5941" s="259"/>
    </row>
    <row r="5942" spans="1:10">
      <c r="A5942" s="259"/>
      <c r="B5942" s="259"/>
      <c r="C5942" s="259"/>
      <c r="D5942" s="259"/>
      <c r="E5942" s="259"/>
      <c r="F5942" s="270"/>
      <c r="G5942" s="259"/>
      <c r="H5942" s="259"/>
      <c r="I5942" s="259"/>
      <c r="J5942" s="259"/>
    </row>
    <row r="5943" spans="1:10">
      <c r="A5943" s="259"/>
      <c r="B5943" s="259"/>
      <c r="C5943" s="259"/>
      <c r="D5943" s="259"/>
      <c r="E5943" s="259"/>
      <c r="F5943" s="270"/>
      <c r="G5943" s="259"/>
      <c r="H5943" s="259"/>
      <c r="I5943" s="259"/>
      <c r="J5943" s="259"/>
    </row>
    <row r="5944" spans="1:10">
      <c r="A5944" s="259"/>
      <c r="B5944" s="259"/>
      <c r="C5944" s="259"/>
      <c r="D5944" s="259"/>
      <c r="E5944" s="259"/>
      <c r="F5944" s="270"/>
      <c r="G5944" s="259"/>
      <c r="H5944" s="259"/>
      <c r="I5944" s="259"/>
      <c r="J5944" s="259"/>
    </row>
    <row r="5945" spans="1:10">
      <c r="A5945" s="259"/>
      <c r="B5945" s="259"/>
      <c r="C5945" s="259"/>
      <c r="D5945" s="259"/>
      <c r="E5945" s="259"/>
      <c r="F5945" s="270"/>
      <c r="G5945" s="259"/>
      <c r="H5945" s="259"/>
      <c r="I5945" s="259"/>
      <c r="J5945" s="259"/>
    </row>
    <row r="5946" spans="1:10">
      <c r="A5946" s="259"/>
      <c r="B5946" s="259"/>
      <c r="C5946" s="259"/>
      <c r="D5946" s="259"/>
      <c r="E5946" s="259"/>
      <c r="F5946" s="270"/>
      <c r="G5946" s="259"/>
      <c r="H5946" s="259"/>
      <c r="I5946" s="259"/>
      <c r="J5946" s="259"/>
    </row>
    <row r="5947" spans="1:10">
      <c r="A5947" s="259"/>
      <c r="B5947" s="259"/>
      <c r="C5947" s="259"/>
      <c r="D5947" s="259"/>
      <c r="E5947" s="259"/>
      <c r="F5947" s="270"/>
      <c r="G5947" s="259"/>
      <c r="H5947" s="259"/>
      <c r="I5947" s="259"/>
      <c r="J5947" s="259"/>
    </row>
    <row r="5948" spans="1:10">
      <c r="A5948" s="259"/>
      <c r="B5948" s="259"/>
      <c r="C5948" s="259"/>
      <c r="D5948" s="259"/>
      <c r="E5948" s="259"/>
      <c r="F5948" s="270"/>
      <c r="G5948" s="259"/>
      <c r="H5948" s="259"/>
      <c r="I5948" s="259"/>
      <c r="J5948" s="259"/>
    </row>
    <row r="5949" spans="1:10">
      <c r="A5949" s="259"/>
      <c r="B5949" s="259"/>
      <c r="C5949" s="259"/>
      <c r="D5949" s="259"/>
      <c r="E5949" s="259"/>
      <c r="F5949" s="270"/>
      <c r="G5949" s="259"/>
      <c r="H5949" s="259"/>
      <c r="I5949" s="259"/>
      <c r="J5949" s="259"/>
    </row>
    <row r="5950" spans="1:10">
      <c r="A5950" s="259"/>
      <c r="B5950" s="259"/>
      <c r="C5950" s="259"/>
      <c r="D5950" s="259"/>
      <c r="E5950" s="259"/>
      <c r="F5950" s="270"/>
      <c r="G5950" s="259"/>
      <c r="H5950" s="259"/>
      <c r="I5950" s="259"/>
      <c r="J5950" s="259"/>
    </row>
    <row r="5951" spans="1:10">
      <c r="A5951" s="259"/>
      <c r="B5951" s="259"/>
      <c r="C5951" s="259"/>
      <c r="D5951" s="259"/>
      <c r="E5951" s="259"/>
      <c r="F5951" s="270"/>
      <c r="G5951" s="259"/>
      <c r="H5951" s="259"/>
      <c r="I5951" s="259"/>
      <c r="J5951" s="259"/>
    </row>
    <row r="5952" spans="1:10">
      <c r="A5952" s="259"/>
      <c r="B5952" s="259"/>
      <c r="C5952" s="259"/>
      <c r="D5952" s="259"/>
      <c r="E5952" s="259"/>
      <c r="F5952" s="270"/>
      <c r="G5952" s="259"/>
      <c r="H5952" s="259"/>
      <c r="I5952" s="259"/>
      <c r="J5952" s="259"/>
    </row>
    <row r="5953" spans="1:10">
      <c r="A5953" s="259"/>
      <c r="B5953" s="259"/>
      <c r="C5953" s="259"/>
      <c r="D5953" s="259"/>
      <c r="E5953" s="259"/>
      <c r="F5953" s="270"/>
      <c r="G5953" s="259"/>
      <c r="H5953" s="259"/>
      <c r="I5953" s="259"/>
      <c r="J5953" s="259"/>
    </row>
    <row r="5954" spans="1:10">
      <c r="A5954" s="259"/>
      <c r="B5954" s="259"/>
      <c r="C5954" s="259"/>
      <c r="D5954" s="259"/>
      <c r="E5954" s="259"/>
      <c r="F5954" s="270"/>
      <c r="G5954" s="259"/>
      <c r="H5954" s="259"/>
      <c r="I5954" s="259"/>
      <c r="J5954" s="259"/>
    </row>
    <row r="5955" spans="1:10">
      <c r="A5955" s="259"/>
      <c r="B5955" s="259"/>
      <c r="C5955" s="259"/>
      <c r="D5955" s="259"/>
      <c r="E5955" s="259"/>
      <c r="F5955" s="270"/>
      <c r="G5955" s="259"/>
      <c r="H5955" s="259"/>
      <c r="I5955" s="259"/>
      <c r="J5955" s="259"/>
    </row>
    <row r="5956" spans="1:10">
      <c r="A5956" s="259"/>
      <c r="B5956" s="259"/>
      <c r="C5956" s="259"/>
      <c r="D5956" s="259"/>
      <c r="E5956" s="259"/>
      <c r="F5956" s="270"/>
      <c r="G5956" s="259"/>
      <c r="H5956" s="259"/>
      <c r="I5956" s="259"/>
      <c r="J5956" s="259"/>
    </row>
    <row r="5957" spans="1:10">
      <c r="A5957" s="259"/>
      <c r="B5957" s="259"/>
      <c r="C5957" s="259"/>
      <c r="D5957" s="259"/>
      <c r="E5957" s="259"/>
      <c r="F5957" s="270"/>
      <c r="G5957" s="259"/>
      <c r="H5957" s="259"/>
      <c r="I5957" s="259"/>
      <c r="J5957" s="259"/>
    </row>
    <row r="5958" spans="1:10">
      <c r="A5958" s="259"/>
      <c r="B5958" s="259"/>
      <c r="C5958" s="259"/>
      <c r="D5958" s="259"/>
      <c r="E5958" s="259"/>
      <c r="F5958" s="270"/>
      <c r="G5958" s="259"/>
      <c r="H5958" s="259"/>
      <c r="I5958" s="259"/>
      <c r="J5958" s="259"/>
    </row>
    <row r="5959" spans="1:10">
      <c r="A5959" s="259"/>
      <c r="B5959" s="259"/>
      <c r="C5959" s="259"/>
      <c r="D5959" s="259"/>
      <c r="E5959" s="259"/>
      <c r="F5959" s="270"/>
      <c r="G5959" s="259"/>
      <c r="H5959" s="259"/>
      <c r="I5959" s="259"/>
      <c r="J5959" s="259"/>
    </row>
    <row r="5960" spans="1:10">
      <c r="A5960" s="259"/>
      <c r="B5960" s="259"/>
      <c r="C5960" s="259"/>
      <c r="D5960" s="259"/>
      <c r="E5960" s="259"/>
      <c r="F5960" s="270"/>
      <c r="G5960" s="259"/>
      <c r="H5960" s="259"/>
      <c r="I5960" s="259"/>
      <c r="J5960" s="259"/>
    </row>
    <row r="5961" spans="1:10">
      <c r="A5961" s="259"/>
      <c r="B5961" s="259"/>
      <c r="C5961" s="259"/>
      <c r="D5961" s="259"/>
      <c r="E5961" s="259"/>
      <c r="F5961" s="270"/>
      <c r="G5961" s="259"/>
      <c r="H5961" s="259"/>
      <c r="I5961" s="259"/>
      <c r="J5961" s="259"/>
    </row>
    <row r="5962" spans="1:10">
      <c r="A5962" s="259"/>
      <c r="B5962" s="259"/>
      <c r="C5962" s="259"/>
      <c r="D5962" s="259"/>
      <c r="E5962" s="259"/>
      <c r="F5962" s="270"/>
      <c r="G5962" s="259"/>
      <c r="H5962" s="259"/>
      <c r="I5962" s="259"/>
      <c r="J5962" s="259"/>
    </row>
    <row r="5963" spans="1:10">
      <c r="A5963" s="259"/>
      <c r="B5963" s="259"/>
      <c r="C5963" s="259"/>
      <c r="D5963" s="259"/>
      <c r="E5963" s="259"/>
      <c r="F5963" s="270"/>
      <c r="G5963" s="259"/>
      <c r="H5963" s="259"/>
      <c r="I5963" s="259"/>
      <c r="J5963" s="259"/>
    </row>
    <row r="5964" spans="1:10">
      <c r="A5964" s="259"/>
      <c r="B5964" s="259"/>
      <c r="C5964" s="259"/>
      <c r="D5964" s="259"/>
      <c r="E5964" s="259"/>
      <c r="F5964" s="270"/>
      <c r="G5964" s="259"/>
      <c r="H5964" s="259"/>
      <c r="I5964" s="259"/>
      <c r="J5964" s="259"/>
    </row>
    <row r="5965" spans="1:10">
      <c r="A5965" s="259"/>
      <c r="B5965" s="259"/>
      <c r="C5965" s="259"/>
      <c r="D5965" s="259"/>
      <c r="E5965" s="259"/>
      <c r="F5965" s="270"/>
      <c r="G5965" s="259"/>
      <c r="H5965" s="259"/>
      <c r="I5965" s="259"/>
      <c r="J5965" s="259"/>
    </row>
    <row r="5966" spans="1:10">
      <c r="A5966" s="259"/>
      <c r="B5966" s="259"/>
      <c r="C5966" s="259"/>
      <c r="D5966" s="259"/>
      <c r="E5966" s="259"/>
      <c r="F5966" s="270"/>
      <c r="G5966" s="259"/>
      <c r="H5966" s="259"/>
      <c r="I5966" s="259"/>
      <c r="J5966" s="259"/>
    </row>
    <row r="5967" spans="1:10">
      <c r="A5967" s="259"/>
      <c r="B5967" s="259"/>
      <c r="C5967" s="259"/>
      <c r="D5967" s="259"/>
      <c r="E5967" s="259"/>
      <c r="F5967" s="270"/>
      <c r="G5967" s="259"/>
      <c r="H5967" s="259"/>
      <c r="I5967" s="259"/>
      <c r="J5967" s="259"/>
    </row>
    <row r="5968" spans="1:10">
      <c r="A5968" s="259"/>
      <c r="B5968" s="259"/>
      <c r="C5968" s="259"/>
      <c r="D5968" s="259"/>
      <c r="E5968" s="259"/>
      <c r="F5968" s="270"/>
      <c r="G5968" s="259"/>
      <c r="H5968" s="259"/>
      <c r="I5968" s="259"/>
      <c r="J5968" s="259"/>
    </row>
    <row r="5969" spans="1:10">
      <c r="A5969" s="259"/>
      <c r="B5969" s="259"/>
      <c r="C5969" s="259"/>
      <c r="D5969" s="259"/>
      <c r="E5969" s="259"/>
      <c r="F5969" s="270"/>
      <c r="G5969" s="259"/>
      <c r="H5969" s="259"/>
      <c r="I5969" s="259"/>
      <c r="J5969" s="259"/>
    </row>
    <row r="5970" spans="1:10">
      <c r="A5970" s="259"/>
      <c r="B5970" s="259"/>
      <c r="C5970" s="259"/>
      <c r="D5970" s="259"/>
      <c r="E5970" s="259"/>
      <c r="F5970" s="270"/>
      <c r="G5970" s="259"/>
      <c r="H5970" s="259"/>
      <c r="I5970" s="259"/>
      <c r="J5970" s="259"/>
    </row>
    <row r="5971" spans="1:10">
      <c r="A5971" s="259"/>
      <c r="B5971" s="259"/>
      <c r="C5971" s="259"/>
      <c r="D5971" s="259"/>
      <c r="E5971" s="259"/>
      <c r="F5971" s="270"/>
      <c r="G5971" s="259"/>
      <c r="H5971" s="259"/>
      <c r="I5971" s="259"/>
      <c r="J5971" s="259"/>
    </row>
    <row r="5972" spans="1:10">
      <c r="A5972" s="259"/>
      <c r="B5972" s="259"/>
      <c r="C5972" s="259"/>
      <c r="D5972" s="259"/>
      <c r="E5972" s="259"/>
      <c r="F5972" s="270"/>
      <c r="G5972" s="259"/>
      <c r="H5972" s="259"/>
      <c r="I5972" s="259"/>
      <c r="J5972" s="259"/>
    </row>
    <row r="5973" spans="1:10">
      <c r="A5973" s="259"/>
      <c r="B5973" s="259"/>
      <c r="C5973" s="259"/>
      <c r="D5973" s="259"/>
      <c r="E5973" s="259"/>
      <c r="F5973" s="270"/>
      <c r="G5973" s="259"/>
      <c r="H5973" s="259"/>
      <c r="I5973" s="259"/>
      <c r="J5973" s="259"/>
    </row>
    <row r="5974" spans="1:10">
      <c r="A5974" s="259"/>
      <c r="B5974" s="259"/>
      <c r="C5974" s="259"/>
      <c r="D5974" s="259"/>
      <c r="E5974" s="259"/>
      <c r="F5974" s="270"/>
      <c r="G5974" s="259"/>
      <c r="H5974" s="259"/>
      <c r="I5974" s="259"/>
      <c r="J5974" s="259"/>
    </row>
    <row r="5975" spans="1:10">
      <c r="A5975" s="259"/>
      <c r="B5975" s="259"/>
      <c r="C5975" s="259"/>
      <c r="D5975" s="259"/>
      <c r="E5975" s="259"/>
      <c r="F5975" s="270"/>
      <c r="G5975" s="259"/>
      <c r="H5975" s="259"/>
      <c r="I5975" s="259"/>
      <c r="J5975" s="259"/>
    </row>
    <row r="5976" spans="1:10">
      <c r="A5976" s="259"/>
      <c r="B5976" s="259"/>
      <c r="C5976" s="259"/>
      <c r="D5976" s="259"/>
      <c r="E5976" s="259"/>
      <c r="F5976" s="270"/>
      <c r="G5976" s="259"/>
      <c r="H5976" s="259"/>
      <c r="I5976" s="259"/>
      <c r="J5976" s="259"/>
    </row>
    <row r="5977" spans="1:10">
      <c r="A5977" s="259"/>
      <c r="B5977" s="259"/>
      <c r="C5977" s="259"/>
      <c r="D5977" s="259"/>
      <c r="E5977" s="259"/>
      <c r="F5977" s="270"/>
      <c r="G5977" s="259"/>
      <c r="H5977" s="259"/>
      <c r="I5977" s="259"/>
      <c r="J5977" s="259"/>
    </row>
    <row r="5978" spans="1:10">
      <c r="A5978" s="259"/>
      <c r="B5978" s="259"/>
      <c r="C5978" s="259"/>
      <c r="D5978" s="259"/>
      <c r="E5978" s="259"/>
      <c r="F5978" s="270"/>
      <c r="G5978" s="259"/>
      <c r="H5978" s="259"/>
      <c r="I5978" s="259"/>
      <c r="J5978" s="259"/>
    </row>
    <row r="5979" spans="1:10">
      <c r="A5979" s="259"/>
      <c r="B5979" s="259"/>
      <c r="C5979" s="259"/>
      <c r="D5979" s="259"/>
      <c r="E5979" s="259"/>
      <c r="F5979" s="270"/>
      <c r="G5979" s="259"/>
      <c r="H5979" s="259"/>
      <c r="I5979" s="259"/>
      <c r="J5979" s="259"/>
    </row>
    <row r="5980" spans="1:10">
      <c r="A5980" s="259"/>
      <c r="B5980" s="259"/>
      <c r="C5980" s="259"/>
      <c r="D5980" s="259"/>
      <c r="E5980" s="259"/>
      <c r="F5980" s="270"/>
      <c r="G5980" s="259"/>
      <c r="H5980" s="259"/>
      <c r="I5980" s="259"/>
      <c r="J5980" s="259"/>
    </row>
    <row r="5981" spans="1:10">
      <c r="A5981" s="259"/>
      <c r="B5981" s="259"/>
      <c r="C5981" s="259"/>
      <c r="D5981" s="259"/>
      <c r="E5981" s="259"/>
      <c r="F5981" s="270"/>
      <c r="G5981" s="259"/>
      <c r="H5981" s="259"/>
      <c r="I5981" s="259"/>
      <c r="J5981" s="259"/>
    </row>
    <row r="5982" spans="1:10">
      <c r="A5982" s="259"/>
      <c r="B5982" s="259"/>
      <c r="C5982" s="259"/>
      <c r="D5982" s="259"/>
      <c r="E5982" s="259"/>
      <c r="F5982" s="270"/>
      <c r="G5982" s="259"/>
      <c r="H5982" s="259"/>
      <c r="I5982" s="259"/>
      <c r="J5982" s="259"/>
    </row>
    <row r="5983" spans="1:10">
      <c r="A5983" s="259"/>
      <c r="B5983" s="259"/>
      <c r="C5983" s="259"/>
      <c r="D5983" s="259"/>
      <c r="E5983" s="259"/>
      <c r="F5983" s="270"/>
      <c r="G5983" s="259"/>
      <c r="H5983" s="259"/>
      <c r="I5983" s="259"/>
      <c r="J5983" s="259"/>
    </row>
    <row r="5984" spans="1:10">
      <c r="A5984" s="259"/>
      <c r="B5984" s="259"/>
      <c r="C5984" s="259"/>
      <c r="D5984" s="259"/>
      <c r="E5984" s="259"/>
      <c r="F5984" s="270"/>
      <c r="G5984" s="259"/>
      <c r="H5984" s="259"/>
      <c r="I5984" s="259"/>
      <c r="J5984" s="259"/>
    </row>
    <row r="5985" spans="1:10">
      <c r="A5985" s="259"/>
      <c r="B5985" s="259"/>
      <c r="C5985" s="259"/>
      <c r="D5985" s="259"/>
      <c r="E5985" s="259"/>
      <c r="F5985" s="270"/>
      <c r="G5985" s="259"/>
      <c r="H5985" s="259"/>
      <c r="I5985" s="259"/>
      <c r="J5985" s="259"/>
    </row>
    <row r="5986" spans="1:10">
      <c r="A5986" s="259"/>
      <c r="B5986" s="259"/>
      <c r="C5986" s="259"/>
      <c r="D5986" s="259"/>
      <c r="E5986" s="259"/>
      <c r="F5986" s="270"/>
      <c r="G5986" s="259"/>
      <c r="H5986" s="259"/>
      <c r="I5986" s="259"/>
      <c r="J5986" s="259"/>
    </row>
    <row r="5987" spans="1:10">
      <c r="A5987" s="259"/>
      <c r="B5987" s="259"/>
      <c r="C5987" s="259"/>
      <c r="D5987" s="259"/>
      <c r="E5987" s="259"/>
      <c r="F5987" s="270"/>
      <c r="G5987" s="259"/>
      <c r="H5987" s="259"/>
      <c r="I5987" s="259"/>
      <c r="J5987" s="259"/>
    </row>
    <row r="5988" spans="1:10">
      <c r="A5988" s="259"/>
      <c r="B5988" s="259"/>
      <c r="C5988" s="259"/>
      <c r="D5988" s="259"/>
      <c r="E5988" s="259"/>
      <c r="F5988" s="270"/>
      <c r="G5988" s="259"/>
      <c r="H5988" s="259"/>
      <c r="I5988" s="259"/>
      <c r="J5988" s="259"/>
    </row>
    <row r="5989" spans="1:10">
      <c r="A5989" s="259"/>
      <c r="B5989" s="259"/>
      <c r="C5989" s="259"/>
      <c r="D5989" s="259"/>
      <c r="E5989" s="259"/>
      <c r="F5989" s="270"/>
      <c r="G5989" s="259"/>
      <c r="H5989" s="259"/>
      <c r="I5989" s="259"/>
      <c r="J5989" s="259"/>
    </row>
    <row r="5990" spans="1:10">
      <c r="A5990" s="259"/>
      <c r="B5990" s="259"/>
      <c r="C5990" s="259"/>
      <c r="D5990" s="259"/>
      <c r="E5990" s="259"/>
      <c r="F5990" s="270"/>
      <c r="G5990" s="259"/>
      <c r="H5990" s="259"/>
      <c r="I5990" s="259"/>
      <c r="J5990" s="259"/>
    </row>
    <row r="5991" spans="1:10">
      <c r="A5991" s="259"/>
      <c r="B5991" s="259"/>
      <c r="C5991" s="259"/>
      <c r="D5991" s="259"/>
      <c r="E5991" s="259"/>
      <c r="F5991" s="270"/>
      <c r="G5991" s="259"/>
      <c r="H5991" s="259"/>
      <c r="I5991" s="259"/>
      <c r="J5991" s="259"/>
    </row>
    <row r="5992" spans="1:10">
      <c r="A5992" s="259"/>
      <c r="B5992" s="259"/>
      <c r="C5992" s="259"/>
      <c r="D5992" s="259"/>
      <c r="E5992" s="259"/>
      <c r="F5992" s="270"/>
      <c r="G5992" s="259"/>
      <c r="H5992" s="259"/>
      <c r="I5992" s="259"/>
      <c r="J5992" s="259"/>
    </row>
    <row r="5993" spans="1:10">
      <c r="A5993" s="259"/>
      <c r="B5993" s="259"/>
      <c r="C5993" s="259"/>
      <c r="D5993" s="259"/>
      <c r="E5993" s="259"/>
      <c r="F5993" s="270"/>
      <c r="G5993" s="259"/>
      <c r="H5993" s="259"/>
      <c r="I5993" s="259"/>
      <c r="J5993" s="259"/>
    </row>
    <row r="5994" spans="1:10">
      <c r="A5994" s="259"/>
      <c r="B5994" s="259"/>
      <c r="C5994" s="259"/>
      <c r="D5994" s="259"/>
      <c r="E5994" s="259"/>
      <c r="F5994" s="270"/>
      <c r="G5994" s="259"/>
      <c r="H5994" s="259"/>
      <c r="I5994" s="259"/>
      <c r="J5994" s="259"/>
    </row>
    <row r="5995" spans="1:10">
      <c r="A5995" s="259"/>
      <c r="B5995" s="259"/>
      <c r="C5995" s="259"/>
      <c r="D5995" s="259"/>
      <c r="E5995" s="259"/>
      <c r="F5995" s="270"/>
      <c r="G5995" s="259"/>
      <c r="H5995" s="259"/>
      <c r="I5995" s="259"/>
      <c r="J5995" s="259"/>
    </row>
    <row r="5996" spans="1:10">
      <c r="A5996" s="259"/>
      <c r="B5996" s="259"/>
      <c r="C5996" s="259"/>
      <c r="D5996" s="259"/>
      <c r="E5996" s="259"/>
      <c r="F5996" s="270"/>
      <c r="G5996" s="259"/>
      <c r="H5996" s="259"/>
      <c r="I5996" s="259"/>
      <c r="J5996" s="259"/>
    </row>
    <row r="5997" spans="1:10">
      <c r="A5997" s="259"/>
      <c r="B5997" s="259"/>
      <c r="C5997" s="259"/>
      <c r="D5997" s="259"/>
      <c r="E5997" s="259"/>
      <c r="F5997" s="270"/>
      <c r="G5997" s="259"/>
      <c r="H5997" s="259"/>
      <c r="I5997" s="259"/>
      <c r="J5997" s="259"/>
    </row>
    <row r="5998" spans="1:10">
      <c r="A5998" s="259"/>
      <c r="B5998" s="259"/>
      <c r="C5998" s="259"/>
      <c r="D5998" s="259"/>
      <c r="E5998" s="259"/>
      <c r="F5998" s="270"/>
      <c r="G5998" s="259"/>
      <c r="H5998" s="259"/>
      <c r="I5998" s="259"/>
      <c r="J5998" s="259"/>
    </row>
    <row r="5999" spans="1:10">
      <c r="A5999" s="259"/>
      <c r="B5999" s="259"/>
      <c r="C5999" s="259"/>
      <c r="D5999" s="259"/>
      <c r="E5999" s="259"/>
      <c r="F5999" s="270"/>
      <c r="G5999" s="259"/>
      <c r="H5999" s="259"/>
      <c r="I5999" s="259"/>
      <c r="J5999" s="259"/>
    </row>
    <row r="6000" spans="1:10">
      <c r="A6000" s="259"/>
      <c r="B6000" s="259"/>
      <c r="C6000" s="259"/>
      <c r="D6000" s="259"/>
      <c r="E6000" s="259"/>
      <c r="F6000" s="270"/>
      <c r="G6000" s="259"/>
      <c r="H6000" s="259"/>
      <c r="I6000" s="259"/>
      <c r="J6000" s="259"/>
    </row>
    <row r="6001" spans="1:10">
      <c r="A6001" s="259"/>
      <c r="B6001" s="259"/>
      <c r="C6001" s="259"/>
      <c r="D6001" s="259"/>
      <c r="E6001" s="259"/>
      <c r="F6001" s="270"/>
      <c r="G6001" s="259"/>
      <c r="H6001" s="259"/>
      <c r="I6001" s="259"/>
      <c r="J6001" s="259"/>
    </row>
    <row r="6002" spans="1:10">
      <c r="A6002" s="259"/>
      <c r="B6002" s="259"/>
      <c r="C6002" s="259"/>
      <c r="D6002" s="259"/>
      <c r="E6002" s="259"/>
      <c r="F6002" s="270"/>
      <c r="G6002" s="259"/>
      <c r="H6002" s="259"/>
      <c r="I6002" s="259"/>
      <c r="J6002" s="259"/>
    </row>
    <row r="6003" spans="1:10">
      <c r="A6003" s="259"/>
      <c r="B6003" s="259"/>
      <c r="C6003" s="259"/>
      <c r="D6003" s="259"/>
      <c r="E6003" s="259"/>
      <c r="F6003" s="270"/>
      <c r="G6003" s="259"/>
      <c r="H6003" s="259"/>
      <c r="I6003" s="259"/>
      <c r="J6003" s="259"/>
    </row>
    <row r="6004" spans="1:10">
      <c r="A6004" s="259"/>
      <c r="B6004" s="259"/>
      <c r="C6004" s="259"/>
      <c r="D6004" s="259"/>
      <c r="E6004" s="259"/>
      <c r="F6004" s="270"/>
      <c r="G6004" s="259"/>
      <c r="H6004" s="259"/>
      <c r="I6004" s="259"/>
      <c r="J6004" s="259"/>
    </row>
    <row r="6005" spans="1:10">
      <c r="A6005" s="259"/>
      <c r="B6005" s="259"/>
      <c r="C6005" s="259"/>
      <c r="D6005" s="259"/>
      <c r="E6005" s="259"/>
      <c r="F6005" s="270"/>
      <c r="G6005" s="259"/>
      <c r="H6005" s="259"/>
      <c r="I6005" s="259"/>
      <c r="J6005" s="259"/>
    </row>
    <row r="6006" spans="1:10">
      <c r="A6006" s="259"/>
      <c r="B6006" s="259"/>
      <c r="C6006" s="259"/>
      <c r="D6006" s="259"/>
      <c r="E6006" s="259"/>
      <c r="F6006" s="270"/>
      <c r="G6006" s="259"/>
      <c r="H6006" s="259"/>
      <c r="I6006" s="259"/>
      <c r="J6006" s="259"/>
    </row>
    <row r="6007" spans="1:10">
      <c r="A6007" s="259"/>
      <c r="B6007" s="259"/>
      <c r="C6007" s="259"/>
      <c r="D6007" s="259"/>
      <c r="E6007" s="259"/>
      <c r="F6007" s="270"/>
      <c r="G6007" s="259"/>
      <c r="H6007" s="259"/>
      <c r="I6007" s="259"/>
      <c r="J6007" s="259"/>
    </row>
    <row r="6008" spans="1:10">
      <c r="A6008" s="259"/>
      <c r="B6008" s="259"/>
      <c r="C6008" s="259"/>
      <c r="D6008" s="259"/>
      <c r="E6008" s="259"/>
      <c r="F6008" s="270"/>
      <c r="G6008" s="259"/>
      <c r="H6008" s="259"/>
      <c r="I6008" s="259"/>
      <c r="J6008" s="259"/>
    </row>
    <row r="6009" spans="1:10">
      <c r="A6009" s="259"/>
      <c r="B6009" s="259"/>
      <c r="C6009" s="259"/>
      <c r="D6009" s="259"/>
      <c r="E6009" s="259"/>
      <c r="F6009" s="270"/>
      <c r="G6009" s="259"/>
      <c r="H6009" s="259"/>
      <c r="I6009" s="259"/>
      <c r="J6009" s="259"/>
    </row>
    <row r="6010" spans="1:10">
      <c r="A6010" s="259"/>
      <c r="B6010" s="259"/>
      <c r="C6010" s="259"/>
      <c r="D6010" s="259"/>
      <c r="E6010" s="259"/>
      <c r="F6010" s="270"/>
      <c r="G6010" s="259"/>
      <c r="H6010" s="259"/>
      <c r="I6010" s="259"/>
      <c r="J6010" s="259"/>
    </row>
    <row r="6011" spans="1:10">
      <c r="A6011" s="259"/>
      <c r="B6011" s="259"/>
      <c r="C6011" s="259"/>
      <c r="D6011" s="259"/>
      <c r="E6011" s="259"/>
      <c r="F6011" s="270"/>
      <c r="G6011" s="259"/>
      <c r="H6011" s="259"/>
      <c r="I6011" s="259"/>
      <c r="J6011" s="259"/>
    </row>
    <row r="6012" spans="1:10">
      <c r="A6012" s="259"/>
      <c r="B6012" s="259"/>
      <c r="C6012" s="259"/>
      <c r="D6012" s="259"/>
      <c r="E6012" s="259"/>
      <c r="F6012" s="270"/>
      <c r="G6012" s="259"/>
      <c r="H6012" s="259"/>
      <c r="I6012" s="259"/>
      <c r="J6012" s="259"/>
    </row>
    <row r="6013" spans="1:10">
      <c r="A6013" s="259"/>
      <c r="B6013" s="259"/>
      <c r="C6013" s="259"/>
      <c r="D6013" s="259"/>
      <c r="E6013" s="259"/>
      <c r="F6013" s="270"/>
      <c r="G6013" s="259"/>
      <c r="H6013" s="259"/>
      <c r="I6013" s="259"/>
      <c r="J6013" s="259"/>
    </row>
    <row r="6014" spans="1:10">
      <c r="A6014" s="259"/>
      <c r="B6014" s="259"/>
      <c r="C6014" s="259"/>
      <c r="D6014" s="259"/>
      <c r="E6014" s="259"/>
      <c r="F6014" s="270"/>
      <c r="G6014" s="259"/>
      <c r="H6014" s="259"/>
      <c r="I6014" s="259"/>
      <c r="J6014" s="259"/>
    </row>
    <row r="6015" spans="1:10">
      <c r="A6015" s="259"/>
      <c r="B6015" s="259"/>
      <c r="C6015" s="259"/>
      <c r="D6015" s="259"/>
      <c r="E6015" s="259"/>
      <c r="F6015" s="270"/>
      <c r="G6015" s="259"/>
      <c r="H6015" s="259"/>
      <c r="I6015" s="259"/>
      <c r="J6015" s="259"/>
    </row>
    <row r="6016" spans="1:10">
      <c r="A6016" s="259"/>
      <c r="B6016" s="259"/>
      <c r="C6016" s="259"/>
      <c r="D6016" s="259"/>
      <c r="E6016" s="259"/>
      <c r="F6016" s="270"/>
      <c r="G6016" s="259"/>
      <c r="H6016" s="259"/>
      <c r="I6016" s="259"/>
      <c r="J6016" s="259"/>
    </row>
    <row r="6017" spans="1:10">
      <c r="A6017" s="259"/>
      <c r="B6017" s="259"/>
      <c r="C6017" s="259"/>
      <c r="D6017" s="259"/>
      <c r="E6017" s="259"/>
      <c r="F6017" s="270"/>
      <c r="G6017" s="259"/>
      <c r="H6017" s="259"/>
      <c r="I6017" s="259"/>
      <c r="J6017" s="259"/>
    </row>
    <row r="6018" spans="1:10">
      <c r="A6018" s="259"/>
      <c r="B6018" s="259"/>
      <c r="C6018" s="259"/>
      <c r="D6018" s="259"/>
      <c r="E6018" s="259"/>
      <c r="F6018" s="270"/>
      <c r="G6018" s="259"/>
      <c r="H6018" s="259"/>
      <c r="I6018" s="259"/>
      <c r="J6018" s="259"/>
    </row>
    <row r="6019" spans="1:10">
      <c r="A6019" s="259"/>
      <c r="B6019" s="259"/>
      <c r="C6019" s="259"/>
      <c r="D6019" s="259"/>
      <c r="E6019" s="259"/>
      <c r="F6019" s="270"/>
      <c r="G6019" s="259"/>
      <c r="H6019" s="259"/>
      <c r="I6019" s="259"/>
      <c r="J6019" s="259"/>
    </row>
    <row r="6020" spans="1:10">
      <c r="A6020" s="259"/>
      <c r="B6020" s="259"/>
      <c r="C6020" s="259"/>
      <c r="D6020" s="259"/>
      <c r="E6020" s="259"/>
      <c r="F6020" s="270"/>
      <c r="G6020" s="259"/>
      <c r="H6020" s="259"/>
      <c r="I6020" s="259"/>
      <c r="J6020" s="259"/>
    </row>
    <row r="6021" spans="1:10">
      <c r="A6021" s="259"/>
      <c r="B6021" s="259"/>
      <c r="C6021" s="259"/>
      <c r="D6021" s="259"/>
      <c r="E6021" s="259"/>
      <c r="F6021" s="270"/>
      <c r="G6021" s="259"/>
      <c r="H6021" s="259"/>
      <c r="I6021" s="259"/>
      <c r="J6021" s="259"/>
    </row>
    <row r="6022" spans="1:10">
      <c r="A6022" s="259"/>
      <c r="B6022" s="259"/>
      <c r="C6022" s="259"/>
      <c r="D6022" s="259"/>
      <c r="E6022" s="259"/>
      <c r="F6022" s="270"/>
      <c r="G6022" s="259"/>
      <c r="H6022" s="259"/>
      <c r="I6022" s="259"/>
      <c r="J6022" s="259"/>
    </row>
    <row r="6023" spans="1:10">
      <c r="A6023" s="259"/>
      <c r="B6023" s="259"/>
      <c r="C6023" s="259"/>
      <c r="D6023" s="259"/>
      <c r="E6023" s="259"/>
      <c r="F6023" s="270"/>
      <c r="G6023" s="259"/>
      <c r="H6023" s="259"/>
      <c r="I6023" s="259"/>
      <c r="J6023" s="259"/>
    </row>
    <row r="6024" spans="1:10">
      <c r="A6024" s="259"/>
      <c r="B6024" s="259"/>
      <c r="C6024" s="259"/>
      <c r="D6024" s="259"/>
      <c r="E6024" s="259"/>
      <c r="F6024" s="270"/>
      <c r="G6024" s="259"/>
      <c r="H6024" s="259"/>
      <c r="I6024" s="259"/>
      <c r="J6024" s="259"/>
    </row>
    <row r="6025" spans="1:10">
      <c r="A6025" s="259"/>
      <c r="B6025" s="259"/>
      <c r="C6025" s="259"/>
      <c r="D6025" s="259"/>
      <c r="E6025" s="259"/>
      <c r="F6025" s="270"/>
      <c r="G6025" s="259"/>
      <c r="H6025" s="259"/>
      <c r="I6025" s="259"/>
      <c r="J6025" s="259"/>
    </row>
    <row r="6026" spans="1:10">
      <c r="A6026" s="259"/>
      <c r="B6026" s="259"/>
      <c r="C6026" s="259"/>
      <c r="D6026" s="259"/>
      <c r="E6026" s="259"/>
      <c r="F6026" s="270"/>
      <c r="G6026" s="259"/>
      <c r="H6026" s="259"/>
      <c r="I6026" s="259"/>
      <c r="J6026" s="259"/>
    </row>
    <row r="6027" spans="1:10">
      <c r="A6027" s="259"/>
      <c r="B6027" s="259"/>
      <c r="C6027" s="259"/>
      <c r="D6027" s="259"/>
      <c r="E6027" s="259"/>
      <c r="F6027" s="270"/>
      <c r="G6027" s="259"/>
      <c r="H6027" s="259"/>
      <c r="I6027" s="259"/>
      <c r="J6027" s="259"/>
    </row>
    <row r="6028" spans="1:10">
      <c r="A6028" s="259"/>
      <c r="B6028" s="259"/>
      <c r="C6028" s="259"/>
      <c r="D6028" s="259"/>
      <c r="E6028" s="259"/>
      <c r="F6028" s="270"/>
      <c r="G6028" s="259"/>
      <c r="H6028" s="259"/>
      <c r="I6028" s="259"/>
      <c r="J6028" s="259"/>
    </row>
    <row r="6029" spans="1:10">
      <c r="A6029" s="259"/>
      <c r="B6029" s="259"/>
      <c r="C6029" s="259"/>
      <c r="D6029" s="259"/>
      <c r="E6029" s="259"/>
      <c r="F6029" s="270"/>
      <c r="G6029" s="259"/>
      <c r="H6029" s="259"/>
      <c r="I6029" s="259"/>
      <c r="J6029" s="259"/>
    </row>
    <row r="6030" spans="1:10">
      <c r="A6030" s="259"/>
      <c r="B6030" s="259"/>
      <c r="C6030" s="259"/>
      <c r="D6030" s="259"/>
      <c r="E6030" s="259"/>
      <c r="F6030" s="270"/>
      <c r="G6030" s="259"/>
      <c r="H6030" s="259"/>
      <c r="I6030" s="259"/>
      <c r="J6030" s="259"/>
    </row>
    <row r="6031" spans="1:10">
      <c r="A6031" s="259"/>
      <c r="B6031" s="259"/>
      <c r="C6031" s="259"/>
      <c r="D6031" s="259"/>
      <c r="E6031" s="259"/>
      <c r="F6031" s="270"/>
      <c r="G6031" s="259"/>
      <c r="H6031" s="259"/>
      <c r="I6031" s="259"/>
      <c r="J6031" s="259"/>
    </row>
    <row r="6032" spans="1:10">
      <c r="A6032" s="259"/>
      <c r="B6032" s="259"/>
      <c r="C6032" s="259"/>
      <c r="D6032" s="259"/>
      <c r="E6032" s="259"/>
      <c r="F6032" s="270"/>
      <c r="G6032" s="259"/>
      <c r="H6032" s="259"/>
      <c r="I6032" s="259"/>
      <c r="J6032" s="259"/>
    </row>
    <row r="6033" spans="1:10">
      <c r="A6033" s="259"/>
      <c r="B6033" s="259"/>
      <c r="C6033" s="259"/>
      <c r="D6033" s="259"/>
      <c r="E6033" s="259"/>
      <c r="F6033" s="270"/>
      <c r="G6033" s="259"/>
      <c r="H6033" s="259"/>
      <c r="I6033" s="259"/>
      <c r="J6033" s="259"/>
    </row>
    <row r="6034" spans="1:10">
      <c r="A6034" s="259"/>
      <c r="B6034" s="259"/>
      <c r="C6034" s="259"/>
      <c r="D6034" s="259"/>
      <c r="E6034" s="259"/>
      <c r="F6034" s="270"/>
      <c r="G6034" s="259"/>
      <c r="H6034" s="259"/>
      <c r="I6034" s="259"/>
      <c r="J6034" s="259"/>
    </row>
    <row r="6035" spans="1:10">
      <c r="A6035" s="259"/>
      <c r="B6035" s="259"/>
      <c r="C6035" s="259"/>
      <c r="D6035" s="259"/>
      <c r="E6035" s="259"/>
      <c r="F6035" s="270"/>
      <c r="G6035" s="259"/>
      <c r="H6035" s="259"/>
      <c r="I6035" s="259"/>
      <c r="J6035" s="259"/>
    </row>
    <row r="6036" spans="1:10">
      <c r="A6036" s="259"/>
      <c r="B6036" s="259"/>
      <c r="C6036" s="259"/>
      <c r="D6036" s="259"/>
      <c r="E6036" s="259"/>
      <c r="F6036" s="270"/>
      <c r="G6036" s="259"/>
      <c r="H6036" s="259"/>
      <c r="I6036" s="259"/>
      <c r="J6036" s="259"/>
    </row>
    <row r="6037" spans="1:10">
      <c r="A6037" s="259"/>
      <c r="B6037" s="259"/>
      <c r="C6037" s="259"/>
      <c r="D6037" s="259"/>
      <c r="E6037" s="259"/>
      <c r="F6037" s="270"/>
      <c r="G6037" s="259"/>
      <c r="H6037" s="259"/>
      <c r="I6037" s="259"/>
      <c r="J6037" s="259"/>
    </row>
    <row r="6038" spans="1:10">
      <c r="A6038" s="259"/>
      <c r="B6038" s="259"/>
      <c r="C6038" s="259"/>
      <c r="D6038" s="259"/>
      <c r="E6038" s="259"/>
      <c r="F6038" s="270"/>
      <c r="G6038" s="259"/>
      <c r="H6038" s="259"/>
      <c r="I6038" s="259"/>
      <c r="J6038" s="259"/>
    </row>
    <row r="6039" spans="1:10">
      <c r="A6039" s="259"/>
      <c r="B6039" s="259"/>
      <c r="C6039" s="259"/>
      <c r="D6039" s="259"/>
      <c r="E6039" s="259"/>
      <c r="F6039" s="270"/>
      <c r="G6039" s="259"/>
      <c r="H6039" s="259"/>
      <c r="I6039" s="259"/>
      <c r="J6039" s="259"/>
    </row>
    <row r="6040" spans="1:10">
      <c r="A6040" s="259"/>
      <c r="B6040" s="259"/>
      <c r="C6040" s="259"/>
      <c r="D6040" s="259"/>
      <c r="E6040" s="259"/>
      <c r="F6040" s="270"/>
      <c r="G6040" s="259"/>
      <c r="H6040" s="259"/>
      <c r="I6040" s="259"/>
      <c r="J6040" s="259"/>
    </row>
    <row r="6041" spans="1:10">
      <c r="A6041" s="259"/>
      <c r="B6041" s="259"/>
      <c r="C6041" s="259"/>
      <c r="D6041" s="259"/>
      <c r="E6041" s="259"/>
      <c r="F6041" s="270"/>
      <c r="G6041" s="259"/>
      <c r="H6041" s="259"/>
      <c r="I6041" s="259"/>
      <c r="J6041" s="259"/>
    </row>
    <row r="6042" spans="1:10">
      <c r="A6042" s="259"/>
      <c r="B6042" s="259"/>
      <c r="C6042" s="259"/>
      <c r="D6042" s="259"/>
      <c r="E6042" s="259"/>
      <c r="F6042" s="270"/>
      <c r="G6042" s="259"/>
      <c r="H6042" s="259"/>
      <c r="I6042" s="259"/>
      <c r="J6042" s="259"/>
    </row>
    <row r="6043" spans="1:10">
      <c r="A6043" s="259"/>
      <c r="B6043" s="259"/>
      <c r="C6043" s="259"/>
      <c r="D6043" s="259"/>
      <c r="E6043" s="259"/>
      <c r="F6043" s="270"/>
      <c r="G6043" s="259"/>
      <c r="H6043" s="259"/>
      <c r="I6043" s="259"/>
      <c r="J6043" s="259"/>
    </row>
    <row r="6044" spans="1:10">
      <c r="A6044" s="259"/>
      <c r="B6044" s="259"/>
      <c r="C6044" s="259"/>
      <c r="D6044" s="259"/>
      <c r="E6044" s="259"/>
      <c r="F6044" s="270"/>
      <c r="G6044" s="259"/>
      <c r="H6044" s="259"/>
      <c r="I6044" s="259"/>
      <c r="J6044" s="259"/>
    </row>
    <row r="6045" spans="1:10">
      <c r="A6045" s="259"/>
      <c r="B6045" s="259"/>
      <c r="C6045" s="259"/>
      <c r="D6045" s="259"/>
      <c r="E6045" s="259"/>
      <c r="F6045" s="270"/>
      <c r="G6045" s="259"/>
      <c r="H6045" s="259"/>
      <c r="I6045" s="259"/>
      <c r="J6045" s="259"/>
    </row>
    <row r="6046" spans="1:10">
      <c r="A6046" s="259"/>
      <c r="B6046" s="259"/>
      <c r="C6046" s="259"/>
      <c r="D6046" s="259"/>
      <c r="E6046" s="259"/>
      <c r="F6046" s="270"/>
      <c r="G6046" s="259"/>
      <c r="H6046" s="259"/>
      <c r="I6046" s="259"/>
      <c r="J6046" s="259"/>
    </row>
    <row r="6047" spans="1:10">
      <c r="A6047" s="259"/>
      <c r="B6047" s="259"/>
      <c r="C6047" s="259"/>
      <c r="D6047" s="259"/>
      <c r="E6047" s="259"/>
      <c r="F6047" s="270"/>
      <c r="G6047" s="259"/>
      <c r="H6047" s="259"/>
      <c r="I6047" s="259"/>
      <c r="J6047" s="259"/>
    </row>
    <row r="6048" spans="1:10">
      <c r="A6048" s="259"/>
      <c r="B6048" s="259"/>
      <c r="C6048" s="259"/>
      <c r="D6048" s="259"/>
      <c r="E6048" s="259"/>
      <c r="F6048" s="270"/>
      <c r="G6048" s="259"/>
      <c r="H6048" s="259"/>
      <c r="I6048" s="259"/>
      <c r="J6048" s="259"/>
    </row>
    <row r="6049" spans="1:10">
      <c r="A6049" s="259"/>
      <c r="B6049" s="259"/>
      <c r="C6049" s="259"/>
      <c r="D6049" s="259"/>
      <c r="E6049" s="259"/>
      <c r="F6049" s="270"/>
      <c r="G6049" s="259"/>
      <c r="H6049" s="259"/>
      <c r="I6049" s="259"/>
      <c r="J6049" s="259"/>
    </row>
    <row r="6050" spans="1:10">
      <c r="A6050" s="259"/>
      <c r="B6050" s="259"/>
      <c r="C6050" s="259"/>
      <c r="D6050" s="259"/>
      <c r="E6050" s="259"/>
      <c r="F6050" s="270"/>
      <c r="G6050" s="259"/>
      <c r="H6050" s="259"/>
      <c r="I6050" s="259"/>
      <c r="J6050" s="259"/>
    </row>
    <row r="6051" spans="1:10">
      <c r="A6051" s="259"/>
      <c r="B6051" s="259"/>
      <c r="C6051" s="259"/>
      <c r="D6051" s="259"/>
      <c r="E6051" s="259"/>
      <c r="F6051" s="270"/>
      <c r="G6051" s="259"/>
      <c r="H6051" s="259"/>
      <c r="I6051" s="259"/>
      <c r="J6051" s="259"/>
    </row>
    <row r="6052" spans="1:10">
      <c r="A6052" s="259"/>
      <c r="B6052" s="259"/>
      <c r="C6052" s="259"/>
      <c r="D6052" s="259"/>
      <c r="E6052" s="259"/>
      <c r="F6052" s="270"/>
      <c r="G6052" s="259"/>
      <c r="H6052" s="259"/>
      <c r="I6052" s="259"/>
      <c r="J6052" s="259"/>
    </row>
    <row r="6053" spans="1:10">
      <c r="A6053" s="259"/>
      <c r="B6053" s="259"/>
      <c r="C6053" s="259"/>
      <c r="D6053" s="259"/>
      <c r="E6053" s="259"/>
      <c r="F6053" s="270"/>
      <c r="G6053" s="259"/>
      <c r="H6053" s="259"/>
      <c r="I6053" s="259"/>
      <c r="J6053" s="259"/>
    </row>
    <row r="6054" spans="1:10">
      <c r="A6054" s="259"/>
      <c r="B6054" s="259"/>
      <c r="C6054" s="259"/>
      <c r="D6054" s="259"/>
      <c r="E6054" s="259"/>
      <c r="F6054" s="270"/>
      <c r="G6054" s="259"/>
      <c r="H6054" s="259"/>
      <c r="I6054" s="259"/>
      <c r="J6054" s="259"/>
    </row>
    <row r="6055" spans="1:10">
      <c r="A6055" s="259"/>
      <c r="B6055" s="259"/>
      <c r="C6055" s="259"/>
      <c r="D6055" s="259"/>
      <c r="E6055" s="259"/>
      <c r="F6055" s="270"/>
      <c r="G6055" s="259"/>
      <c r="H6055" s="259"/>
      <c r="I6055" s="259"/>
      <c r="J6055" s="259"/>
    </row>
    <row r="6056" spans="1:10">
      <c r="A6056" s="259"/>
      <c r="B6056" s="259"/>
      <c r="C6056" s="259"/>
      <c r="D6056" s="259"/>
      <c r="E6056" s="259"/>
      <c r="F6056" s="270"/>
      <c r="G6056" s="259"/>
      <c r="H6056" s="259"/>
      <c r="I6056" s="259"/>
      <c r="J6056" s="259"/>
    </row>
    <row r="6057" spans="1:10">
      <c r="A6057" s="259"/>
      <c r="B6057" s="259"/>
      <c r="C6057" s="259"/>
      <c r="D6057" s="259"/>
      <c r="E6057" s="259"/>
      <c r="F6057" s="270"/>
      <c r="G6057" s="259"/>
      <c r="H6057" s="259"/>
      <c r="I6057" s="259"/>
      <c r="J6057" s="259"/>
    </row>
    <row r="6058" spans="1:10">
      <c r="A6058" s="259"/>
      <c r="B6058" s="259"/>
      <c r="C6058" s="259"/>
      <c r="D6058" s="259"/>
      <c r="E6058" s="259"/>
      <c r="F6058" s="270"/>
      <c r="G6058" s="259"/>
      <c r="H6058" s="259"/>
      <c r="I6058" s="259"/>
      <c r="J6058" s="259"/>
    </row>
    <row r="6059" spans="1:10">
      <c r="A6059" s="259"/>
      <c r="B6059" s="259"/>
      <c r="C6059" s="259"/>
      <c r="D6059" s="259"/>
      <c r="E6059" s="259"/>
      <c r="F6059" s="270"/>
      <c r="G6059" s="259"/>
      <c r="H6059" s="259"/>
      <c r="I6059" s="259"/>
      <c r="J6059" s="259"/>
    </row>
    <row r="6060" spans="1:10">
      <c r="A6060" s="259"/>
      <c r="B6060" s="259"/>
      <c r="C6060" s="259"/>
      <c r="D6060" s="259"/>
      <c r="E6060" s="259"/>
      <c r="F6060" s="270"/>
      <c r="G6060" s="259"/>
      <c r="H6060" s="259"/>
      <c r="I6060" s="259"/>
      <c r="J6060" s="259"/>
    </row>
    <row r="6061" spans="1:10">
      <c r="A6061" s="259"/>
      <c r="B6061" s="259"/>
      <c r="C6061" s="259"/>
      <c r="D6061" s="259"/>
      <c r="E6061" s="259"/>
      <c r="F6061" s="270"/>
      <c r="G6061" s="259"/>
      <c r="H6061" s="259"/>
      <c r="I6061" s="259"/>
      <c r="J6061" s="259"/>
    </row>
    <row r="6062" spans="1:10">
      <c r="A6062" s="259"/>
      <c r="B6062" s="259"/>
      <c r="C6062" s="259"/>
      <c r="D6062" s="259"/>
      <c r="E6062" s="259"/>
      <c r="F6062" s="270"/>
      <c r="G6062" s="259"/>
      <c r="H6062" s="259"/>
      <c r="I6062" s="259"/>
      <c r="J6062" s="259"/>
    </row>
    <row r="6063" spans="1:10">
      <c r="A6063" s="259"/>
      <c r="B6063" s="259"/>
      <c r="C6063" s="259"/>
      <c r="D6063" s="259"/>
      <c r="E6063" s="259"/>
      <c r="F6063" s="270"/>
      <c r="G6063" s="259"/>
      <c r="H6063" s="259"/>
      <c r="I6063" s="259"/>
      <c r="J6063" s="259"/>
    </row>
    <row r="6064" spans="1:10">
      <c r="A6064" s="259"/>
      <c r="B6064" s="259"/>
      <c r="C6064" s="259"/>
      <c r="D6064" s="259"/>
      <c r="E6064" s="259"/>
      <c r="F6064" s="270"/>
      <c r="G6064" s="259"/>
      <c r="H6064" s="259"/>
      <c r="I6064" s="259"/>
      <c r="J6064" s="259"/>
    </row>
    <row r="6065" spans="1:10">
      <c r="A6065" s="259"/>
      <c r="B6065" s="259"/>
      <c r="C6065" s="259"/>
      <c r="D6065" s="259"/>
      <c r="E6065" s="259"/>
      <c r="F6065" s="270"/>
      <c r="G6065" s="259"/>
      <c r="H6065" s="259"/>
      <c r="I6065" s="259"/>
      <c r="J6065" s="259"/>
    </row>
    <row r="6066" spans="1:10">
      <c r="A6066" s="259"/>
      <c r="B6066" s="259"/>
      <c r="C6066" s="259"/>
      <c r="D6066" s="259"/>
      <c r="E6066" s="259"/>
      <c r="F6066" s="270"/>
      <c r="G6066" s="259"/>
      <c r="H6066" s="259"/>
      <c r="I6066" s="259"/>
      <c r="J6066" s="259"/>
    </row>
    <row r="6067" spans="1:10">
      <c r="A6067" s="259"/>
      <c r="B6067" s="259"/>
      <c r="C6067" s="259"/>
      <c r="D6067" s="259"/>
      <c r="E6067" s="259"/>
      <c r="F6067" s="270"/>
      <c r="G6067" s="259"/>
      <c r="H6067" s="259"/>
      <c r="I6067" s="259"/>
      <c r="J6067" s="259"/>
    </row>
    <row r="6068" spans="1:10">
      <c r="A6068" s="259"/>
      <c r="B6068" s="259"/>
      <c r="C6068" s="259"/>
      <c r="D6068" s="259"/>
      <c r="E6068" s="259"/>
      <c r="F6068" s="270"/>
      <c r="G6068" s="259"/>
      <c r="H6068" s="259"/>
      <c r="I6068" s="259"/>
      <c r="J6068" s="259"/>
    </row>
    <row r="6069" spans="1:10">
      <c r="A6069" s="259"/>
      <c r="B6069" s="259"/>
      <c r="C6069" s="259"/>
      <c r="D6069" s="259"/>
      <c r="E6069" s="259"/>
      <c r="F6069" s="270"/>
      <c r="G6069" s="259"/>
      <c r="H6069" s="259"/>
      <c r="I6069" s="259"/>
      <c r="J6069" s="259"/>
    </row>
    <row r="6070" spans="1:10">
      <c r="A6070" s="259"/>
      <c r="B6070" s="259"/>
      <c r="C6070" s="259"/>
      <c r="D6070" s="259"/>
      <c r="E6070" s="259"/>
      <c r="F6070" s="270"/>
      <c r="G6070" s="259"/>
      <c r="H6070" s="259"/>
      <c r="I6070" s="259"/>
      <c r="J6070" s="259"/>
    </row>
    <row r="6071" spans="1:10">
      <c r="A6071" s="259"/>
      <c r="B6071" s="259"/>
      <c r="C6071" s="259"/>
      <c r="D6071" s="259"/>
      <c r="E6071" s="259"/>
      <c r="F6071" s="270"/>
      <c r="G6071" s="259"/>
      <c r="H6071" s="259"/>
      <c r="I6071" s="259"/>
      <c r="J6071" s="259"/>
    </row>
    <row r="6072" spans="1:10">
      <c r="A6072" s="259"/>
      <c r="B6072" s="259"/>
      <c r="C6072" s="259"/>
      <c r="D6072" s="259"/>
      <c r="E6072" s="259"/>
      <c r="F6072" s="270"/>
      <c r="G6072" s="259"/>
      <c r="H6072" s="259"/>
      <c r="I6072" s="259"/>
      <c r="J6072" s="259"/>
    </row>
    <row r="6073" spans="1:10">
      <c r="A6073" s="259"/>
      <c r="B6073" s="259"/>
      <c r="C6073" s="259"/>
      <c r="D6073" s="259"/>
      <c r="E6073" s="259"/>
      <c r="F6073" s="270"/>
      <c r="G6073" s="259"/>
      <c r="H6073" s="259"/>
      <c r="I6073" s="259"/>
      <c r="J6073" s="259"/>
    </row>
    <row r="6074" spans="1:10">
      <c r="A6074" s="259"/>
      <c r="B6074" s="259"/>
      <c r="C6074" s="259"/>
      <c r="D6074" s="259"/>
      <c r="E6074" s="259"/>
      <c r="F6074" s="270"/>
      <c r="G6074" s="259"/>
      <c r="H6074" s="259"/>
      <c r="I6074" s="259"/>
      <c r="J6074" s="259"/>
    </row>
    <row r="6075" spans="1:10">
      <c r="A6075" s="259"/>
      <c r="B6075" s="259"/>
      <c r="C6075" s="259"/>
      <c r="D6075" s="259"/>
      <c r="E6075" s="259"/>
      <c r="F6075" s="270"/>
      <c r="G6075" s="259"/>
      <c r="H6075" s="259"/>
      <c r="I6075" s="259"/>
      <c r="J6075" s="259"/>
    </row>
    <row r="6076" spans="1:10">
      <c r="A6076" s="259"/>
      <c r="B6076" s="259"/>
      <c r="C6076" s="259"/>
      <c r="D6076" s="259"/>
      <c r="E6076" s="259"/>
      <c r="F6076" s="270"/>
      <c r="G6076" s="259"/>
      <c r="H6076" s="259"/>
      <c r="I6076" s="259"/>
      <c r="J6076" s="259"/>
    </row>
    <row r="6077" spans="1:10">
      <c r="A6077" s="259"/>
      <c r="B6077" s="259"/>
      <c r="C6077" s="259"/>
      <c r="D6077" s="259"/>
      <c r="E6077" s="259"/>
      <c r="F6077" s="270"/>
      <c r="G6077" s="259"/>
      <c r="H6077" s="259"/>
      <c r="I6077" s="259"/>
      <c r="J6077" s="259"/>
    </row>
    <row r="6078" spans="1:10">
      <c r="A6078" s="259"/>
      <c r="B6078" s="259"/>
      <c r="C6078" s="259"/>
      <c r="D6078" s="259"/>
      <c r="E6078" s="259"/>
      <c r="F6078" s="270"/>
      <c r="G6078" s="259"/>
      <c r="H6078" s="259"/>
      <c r="I6078" s="259"/>
      <c r="J6078" s="259"/>
    </row>
    <row r="6079" spans="1:10">
      <c r="A6079" s="259"/>
      <c r="B6079" s="259"/>
      <c r="C6079" s="259"/>
      <c r="D6079" s="259"/>
      <c r="E6079" s="259"/>
      <c r="F6079" s="270"/>
      <c r="G6079" s="259"/>
      <c r="H6079" s="259"/>
      <c r="I6079" s="259"/>
      <c r="J6079" s="259"/>
    </row>
    <row r="6080" spans="1:10">
      <c r="A6080" s="259"/>
      <c r="B6080" s="259"/>
      <c r="C6080" s="259"/>
      <c r="D6080" s="259"/>
      <c r="E6080" s="259"/>
      <c r="F6080" s="270"/>
      <c r="G6080" s="259"/>
      <c r="H6080" s="259"/>
      <c r="I6080" s="259"/>
      <c r="J6080" s="259"/>
    </row>
    <row r="6081" spans="1:10">
      <c r="A6081" s="259"/>
      <c r="B6081" s="259"/>
      <c r="C6081" s="259"/>
      <c r="D6081" s="259"/>
      <c r="E6081" s="259"/>
      <c r="F6081" s="270"/>
      <c r="G6081" s="259"/>
      <c r="H6081" s="259"/>
      <c r="I6081" s="259"/>
      <c r="J6081" s="259"/>
    </row>
    <row r="6082" spans="1:10">
      <c r="A6082" s="259"/>
      <c r="B6082" s="259"/>
      <c r="C6082" s="259"/>
      <c r="D6082" s="259"/>
      <c r="E6082" s="259"/>
      <c r="F6082" s="270"/>
      <c r="G6082" s="259"/>
      <c r="H6082" s="259"/>
      <c r="I6082" s="259"/>
      <c r="J6082" s="259"/>
    </row>
    <row r="6083" spans="1:10">
      <c r="A6083" s="259"/>
      <c r="B6083" s="259"/>
      <c r="C6083" s="259"/>
      <c r="D6083" s="259"/>
      <c r="E6083" s="259"/>
      <c r="F6083" s="270"/>
      <c r="G6083" s="259"/>
      <c r="H6083" s="259"/>
      <c r="I6083" s="259"/>
      <c r="J6083" s="259"/>
    </row>
    <row r="6084" spans="1:10">
      <c r="A6084" s="259"/>
      <c r="B6084" s="259"/>
      <c r="C6084" s="259"/>
      <c r="D6084" s="259"/>
      <c r="E6084" s="259"/>
      <c r="F6084" s="270"/>
      <c r="G6084" s="259"/>
      <c r="H6084" s="259"/>
      <c r="I6084" s="259"/>
      <c r="J6084" s="259"/>
    </row>
    <row r="6085" spans="1:10">
      <c r="A6085" s="259"/>
      <c r="B6085" s="259"/>
      <c r="C6085" s="259"/>
      <c r="D6085" s="259"/>
      <c r="E6085" s="259"/>
      <c r="F6085" s="270"/>
      <c r="G6085" s="259"/>
      <c r="H6085" s="259"/>
      <c r="I6085" s="259"/>
      <c r="J6085" s="259"/>
    </row>
    <row r="6086" spans="1:10">
      <c r="A6086" s="259"/>
      <c r="B6086" s="259"/>
      <c r="C6086" s="259"/>
      <c r="D6086" s="259"/>
      <c r="E6086" s="259"/>
      <c r="F6086" s="270"/>
      <c r="G6086" s="259"/>
      <c r="H6086" s="259"/>
      <c r="I6086" s="259"/>
      <c r="J6086" s="259"/>
    </row>
    <row r="6087" spans="1:10">
      <c r="A6087" s="259"/>
      <c r="B6087" s="259"/>
      <c r="C6087" s="259"/>
      <c r="D6087" s="259"/>
      <c r="E6087" s="259"/>
      <c r="F6087" s="270"/>
      <c r="G6087" s="259"/>
      <c r="H6087" s="259"/>
      <c r="I6087" s="259"/>
      <c r="J6087" s="259"/>
    </row>
    <row r="6088" spans="1:10">
      <c r="A6088" s="259"/>
      <c r="B6088" s="259"/>
      <c r="C6088" s="259"/>
      <c r="D6088" s="259"/>
      <c r="E6088" s="259"/>
      <c r="F6088" s="270"/>
      <c r="G6088" s="259"/>
      <c r="H6088" s="259"/>
      <c r="I6088" s="259"/>
      <c r="J6088" s="259"/>
    </row>
    <row r="6089" spans="1:10">
      <c r="A6089" s="259"/>
      <c r="B6089" s="259"/>
      <c r="C6089" s="259"/>
      <c r="D6089" s="259"/>
      <c r="E6089" s="259"/>
      <c r="F6089" s="270"/>
      <c r="G6089" s="259"/>
      <c r="H6089" s="259"/>
      <c r="I6089" s="259"/>
      <c r="J6089" s="259"/>
    </row>
    <row r="6090" spans="1:10">
      <c r="A6090" s="259"/>
      <c r="B6090" s="259"/>
      <c r="C6090" s="259"/>
      <c r="D6090" s="259"/>
      <c r="E6090" s="259"/>
      <c r="F6090" s="270"/>
      <c r="G6090" s="259"/>
      <c r="H6090" s="259"/>
      <c r="I6090" s="259"/>
      <c r="J6090" s="259"/>
    </row>
    <row r="6091" spans="1:10">
      <c r="A6091" s="259"/>
      <c r="B6091" s="259"/>
      <c r="C6091" s="259"/>
      <c r="D6091" s="259"/>
      <c r="E6091" s="259"/>
      <c r="F6091" s="270"/>
      <c r="G6091" s="259"/>
      <c r="H6091" s="259"/>
      <c r="I6091" s="259"/>
      <c r="J6091" s="259"/>
    </row>
    <row r="6092" spans="1:10">
      <c r="A6092" s="259"/>
      <c r="B6092" s="259"/>
      <c r="C6092" s="259"/>
      <c r="D6092" s="259"/>
      <c r="E6092" s="259"/>
      <c r="F6092" s="270"/>
      <c r="G6092" s="259"/>
      <c r="H6092" s="259"/>
      <c r="I6092" s="259"/>
      <c r="J6092" s="259"/>
    </row>
    <row r="6093" spans="1:10">
      <c r="A6093" s="259"/>
      <c r="B6093" s="259"/>
      <c r="C6093" s="259"/>
      <c r="D6093" s="259"/>
      <c r="E6093" s="259"/>
      <c r="F6093" s="270"/>
      <c r="G6093" s="259"/>
      <c r="H6093" s="259"/>
      <c r="I6093" s="259"/>
      <c r="J6093" s="259"/>
    </row>
    <row r="6094" spans="1:10">
      <c r="A6094" s="259"/>
      <c r="B6094" s="259"/>
      <c r="C6094" s="259"/>
      <c r="D6094" s="259"/>
      <c r="E6094" s="259"/>
      <c r="F6094" s="270"/>
      <c r="G6094" s="259"/>
      <c r="H6094" s="259"/>
      <c r="I6094" s="259"/>
      <c r="J6094" s="259"/>
    </row>
    <row r="6095" spans="1:10">
      <c r="A6095" s="259"/>
      <c r="B6095" s="259"/>
      <c r="C6095" s="259"/>
      <c r="D6095" s="259"/>
      <c r="E6095" s="259"/>
      <c r="F6095" s="270"/>
      <c r="G6095" s="259"/>
      <c r="H6095" s="259"/>
      <c r="I6095" s="259"/>
      <c r="J6095" s="259"/>
    </row>
    <row r="6096" spans="1:10">
      <c r="A6096" s="259"/>
      <c r="B6096" s="259"/>
      <c r="C6096" s="259"/>
      <c r="D6096" s="259"/>
      <c r="E6096" s="259"/>
      <c r="F6096" s="270"/>
      <c r="G6096" s="259"/>
      <c r="H6096" s="259"/>
      <c r="I6096" s="259"/>
      <c r="J6096" s="259"/>
    </row>
    <row r="6097" spans="1:10">
      <c r="A6097" s="259"/>
      <c r="B6097" s="259"/>
      <c r="C6097" s="259"/>
      <c r="D6097" s="259"/>
      <c r="E6097" s="259"/>
      <c r="F6097" s="270"/>
      <c r="G6097" s="259"/>
      <c r="H6097" s="259"/>
      <c r="I6097" s="259"/>
      <c r="J6097" s="259"/>
    </row>
    <row r="6098" spans="1:10">
      <c r="A6098" s="259"/>
      <c r="B6098" s="259"/>
      <c r="C6098" s="259"/>
      <c r="D6098" s="259"/>
      <c r="E6098" s="259"/>
      <c r="F6098" s="270"/>
      <c r="G6098" s="259"/>
      <c r="H6098" s="259"/>
      <c r="I6098" s="259"/>
      <c r="J6098" s="259"/>
    </row>
    <row r="6099" spans="1:10">
      <c r="A6099" s="259"/>
      <c r="B6099" s="259"/>
      <c r="C6099" s="259"/>
      <c r="D6099" s="259"/>
      <c r="E6099" s="259"/>
      <c r="F6099" s="270"/>
      <c r="G6099" s="259"/>
      <c r="H6099" s="259"/>
      <c r="I6099" s="259"/>
      <c r="J6099" s="259"/>
    </row>
    <row r="6100" spans="1:10">
      <c r="A6100" s="259"/>
      <c r="B6100" s="259"/>
      <c r="C6100" s="259"/>
      <c r="D6100" s="259"/>
      <c r="E6100" s="259"/>
      <c r="F6100" s="270"/>
      <c r="G6100" s="259"/>
      <c r="H6100" s="259"/>
      <c r="I6100" s="259"/>
      <c r="J6100" s="259"/>
    </row>
    <row r="6101" spans="1:10">
      <c r="A6101" s="259"/>
      <c r="B6101" s="259"/>
      <c r="C6101" s="259"/>
      <c r="D6101" s="259"/>
      <c r="E6101" s="259"/>
      <c r="F6101" s="270"/>
      <c r="G6101" s="259"/>
      <c r="H6101" s="259"/>
      <c r="I6101" s="259"/>
      <c r="J6101" s="259"/>
    </row>
    <row r="6102" spans="1:10">
      <c r="A6102" s="259"/>
      <c r="B6102" s="259"/>
      <c r="C6102" s="259"/>
      <c r="D6102" s="259"/>
      <c r="E6102" s="259"/>
      <c r="F6102" s="270"/>
      <c r="G6102" s="259"/>
      <c r="H6102" s="259"/>
      <c r="I6102" s="259"/>
      <c r="J6102" s="259"/>
    </row>
    <row r="6103" spans="1:10">
      <c r="A6103" s="259"/>
      <c r="B6103" s="259"/>
      <c r="C6103" s="259"/>
      <c r="D6103" s="259"/>
      <c r="E6103" s="259"/>
      <c r="F6103" s="270"/>
      <c r="G6103" s="259"/>
      <c r="H6103" s="259"/>
      <c r="I6103" s="259"/>
      <c r="J6103" s="259"/>
    </row>
    <row r="6104" spans="1:10">
      <c r="A6104" s="259"/>
      <c r="B6104" s="259"/>
      <c r="C6104" s="259"/>
      <c r="D6104" s="259"/>
      <c r="E6104" s="259"/>
      <c r="F6104" s="270"/>
      <c r="G6104" s="259"/>
      <c r="H6104" s="259"/>
      <c r="I6104" s="259"/>
      <c r="J6104" s="259"/>
    </row>
    <row r="6105" spans="1:10">
      <c r="A6105" s="259"/>
      <c r="B6105" s="259"/>
      <c r="C6105" s="259"/>
      <c r="D6105" s="259"/>
      <c r="E6105" s="259"/>
      <c r="F6105" s="270"/>
      <c r="G6105" s="259"/>
      <c r="H6105" s="259"/>
      <c r="I6105" s="259"/>
      <c r="J6105" s="259"/>
    </row>
    <row r="6106" spans="1:10">
      <c r="A6106" s="259"/>
      <c r="B6106" s="259"/>
      <c r="C6106" s="259"/>
      <c r="D6106" s="259"/>
      <c r="E6106" s="259"/>
      <c r="F6106" s="270"/>
      <c r="G6106" s="259"/>
      <c r="H6106" s="259"/>
      <c r="I6106" s="259"/>
      <c r="J6106" s="259"/>
    </row>
    <row r="6107" spans="1:10">
      <c r="A6107" s="259"/>
      <c r="B6107" s="259"/>
      <c r="C6107" s="259"/>
      <c r="D6107" s="259"/>
      <c r="E6107" s="259"/>
      <c r="F6107" s="270"/>
      <c r="G6107" s="259"/>
      <c r="H6107" s="259"/>
      <c r="I6107" s="259"/>
      <c r="J6107" s="259"/>
    </row>
    <row r="6108" spans="1:10">
      <c r="A6108" s="259"/>
      <c r="B6108" s="259"/>
      <c r="C6108" s="259"/>
      <c r="D6108" s="259"/>
      <c r="E6108" s="259"/>
      <c r="F6108" s="270"/>
      <c r="G6108" s="259"/>
      <c r="H6108" s="259"/>
      <c r="I6108" s="259"/>
      <c r="J6108" s="259"/>
    </row>
    <row r="6109" spans="1:10">
      <c r="A6109" s="259"/>
      <c r="B6109" s="259"/>
      <c r="C6109" s="259"/>
      <c r="D6109" s="259"/>
      <c r="E6109" s="259"/>
      <c r="F6109" s="270"/>
      <c r="G6109" s="259"/>
      <c r="H6109" s="259"/>
      <c r="I6109" s="259"/>
      <c r="J6109" s="259"/>
    </row>
    <row r="6110" spans="1:10">
      <c r="A6110" s="259"/>
      <c r="B6110" s="259"/>
      <c r="C6110" s="259"/>
      <c r="D6110" s="259"/>
      <c r="E6110" s="259"/>
      <c r="F6110" s="270"/>
      <c r="G6110" s="259"/>
      <c r="H6110" s="259"/>
      <c r="I6110" s="259"/>
      <c r="J6110" s="259"/>
    </row>
    <row r="6111" spans="1:10">
      <c r="A6111" s="259"/>
      <c r="B6111" s="259"/>
      <c r="C6111" s="259"/>
      <c r="D6111" s="259"/>
      <c r="E6111" s="259"/>
      <c r="F6111" s="270"/>
      <c r="G6111" s="259"/>
      <c r="H6111" s="259"/>
      <c r="I6111" s="259"/>
      <c r="J6111" s="259"/>
    </row>
    <row r="6112" spans="1:10">
      <c r="A6112" s="259"/>
      <c r="B6112" s="259"/>
      <c r="C6112" s="259"/>
      <c r="D6112" s="259"/>
      <c r="E6112" s="259"/>
      <c r="F6112" s="270"/>
      <c r="G6112" s="259"/>
      <c r="H6112" s="259"/>
      <c r="I6112" s="259"/>
      <c r="J6112" s="259"/>
    </row>
    <row r="6113" spans="1:10">
      <c r="A6113" s="259"/>
      <c r="B6113" s="259"/>
      <c r="C6113" s="259"/>
      <c r="D6113" s="259"/>
      <c r="E6113" s="259"/>
      <c r="F6113" s="270"/>
      <c r="G6113" s="259"/>
      <c r="H6113" s="259"/>
      <c r="I6113" s="259"/>
      <c r="J6113" s="259"/>
    </row>
    <row r="6114" spans="1:10">
      <c r="A6114" s="259"/>
      <c r="B6114" s="259"/>
      <c r="C6114" s="259"/>
      <c r="D6114" s="259"/>
      <c r="E6114" s="259"/>
      <c r="F6114" s="270"/>
      <c r="G6114" s="259"/>
      <c r="H6114" s="259"/>
      <c r="I6114" s="259"/>
      <c r="J6114" s="259"/>
    </row>
    <row r="6115" spans="1:10">
      <c r="A6115" s="259"/>
      <c r="B6115" s="259"/>
      <c r="C6115" s="259"/>
      <c r="D6115" s="259"/>
      <c r="E6115" s="259"/>
      <c r="F6115" s="270"/>
      <c r="G6115" s="259"/>
      <c r="H6115" s="259"/>
      <c r="I6115" s="259"/>
      <c r="J6115" s="259"/>
    </row>
    <row r="6116" spans="1:10">
      <c r="A6116" s="259"/>
      <c r="B6116" s="259"/>
      <c r="C6116" s="259"/>
      <c r="D6116" s="259"/>
      <c r="E6116" s="259"/>
      <c r="F6116" s="270"/>
      <c r="G6116" s="259"/>
      <c r="H6116" s="259"/>
      <c r="I6116" s="259"/>
      <c r="J6116" s="259"/>
    </row>
    <row r="6117" spans="1:10">
      <c r="A6117" s="259"/>
      <c r="B6117" s="259"/>
      <c r="C6117" s="259"/>
      <c r="D6117" s="259"/>
      <c r="E6117" s="259"/>
      <c r="F6117" s="270"/>
      <c r="G6117" s="259"/>
      <c r="H6117" s="259"/>
      <c r="I6117" s="259"/>
      <c r="J6117" s="259"/>
    </row>
    <row r="6118" spans="1:10">
      <c r="A6118" s="259"/>
      <c r="B6118" s="259"/>
      <c r="C6118" s="259"/>
      <c r="D6118" s="259"/>
      <c r="E6118" s="259"/>
      <c r="F6118" s="270"/>
      <c r="G6118" s="259"/>
      <c r="H6118" s="259"/>
      <c r="I6118" s="259"/>
      <c r="J6118" s="259"/>
    </row>
    <row r="6119" spans="1:10">
      <c r="A6119" s="259"/>
      <c r="B6119" s="259"/>
      <c r="C6119" s="259"/>
      <c r="D6119" s="259"/>
      <c r="E6119" s="259"/>
      <c r="F6119" s="270"/>
      <c r="G6119" s="259"/>
      <c r="H6119" s="259"/>
      <c r="I6119" s="259"/>
      <c r="J6119" s="259"/>
    </row>
    <row r="6120" spans="1:10">
      <c r="A6120" s="259"/>
      <c r="B6120" s="259"/>
      <c r="C6120" s="259"/>
      <c r="D6120" s="259"/>
      <c r="E6120" s="259"/>
      <c r="F6120" s="270"/>
      <c r="G6120" s="259"/>
      <c r="H6120" s="259"/>
      <c r="I6120" s="259"/>
      <c r="J6120" s="259"/>
    </row>
    <row r="6121" spans="1:10">
      <c r="A6121" s="259"/>
      <c r="B6121" s="259"/>
      <c r="C6121" s="259"/>
      <c r="D6121" s="259"/>
      <c r="E6121" s="259"/>
      <c r="F6121" s="270"/>
      <c r="G6121" s="259"/>
      <c r="H6121" s="259"/>
      <c r="I6121" s="259"/>
      <c r="J6121" s="259"/>
    </row>
    <row r="6122" spans="1:10">
      <c r="A6122" s="259"/>
      <c r="B6122" s="259"/>
      <c r="C6122" s="259"/>
      <c r="D6122" s="259"/>
      <c r="E6122" s="259"/>
      <c r="F6122" s="270"/>
      <c r="G6122" s="259"/>
      <c r="H6122" s="259"/>
      <c r="I6122" s="259"/>
      <c r="J6122" s="259"/>
    </row>
    <row r="6123" spans="1:10">
      <c r="A6123" s="259"/>
      <c r="B6123" s="259"/>
      <c r="C6123" s="259"/>
      <c r="D6123" s="259"/>
      <c r="E6123" s="259"/>
      <c r="F6123" s="270"/>
      <c r="G6123" s="259"/>
      <c r="H6123" s="259"/>
      <c r="I6123" s="259"/>
      <c r="J6123" s="259"/>
    </row>
    <row r="6124" spans="1:10">
      <c r="A6124" s="259"/>
      <c r="B6124" s="259"/>
      <c r="C6124" s="259"/>
      <c r="D6124" s="259"/>
      <c r="E6124" s="259"/>
      <c r="F6124" s="270"/>
      <c r="G6124" s="259"/>
      <c r="H6124" s="259"/>
      <c r="I6124" s="259"/>
      <c r="J6124" s="259"/>
    </row>
    <row r="6125" spans="1:10">
      <c r="A6125" s="259"/>
      <c r="B6125" s="259"/>
      <c r="C6125" s="259"/>
      <c r="D6125" s="259"/>
      <c r="E6125" s="259"/>
      <c r="F6125" s="270"/>
      <c r="G6125" s="259"/>
      <c r="H6125" s="259"/>
      <c r="I6125" s="259"/>
      <c r="J6125" s="259"/>
    </row>
    <row r="6126" spans="1:10">
      <c r="A6126" s="259"/>
      <c r="B6126" s="259"/>
      <c r="C6126" s="259"/>
      <c r="D6126" s="259"/>
      <c r="E6126" s="259"/>
      <c r="F6126" s="270"/>
      <c r="G6126" s="259"/>
      <c r="H6126" s="259"/>
      <c r="I6126" s="259"/>
      <c r="J6126" s="259"/>
    </row>
    <row r="6127" spans="1:10">
      <c r="A6127" s="259"/>
      <c r="B6127" s="259"/>
      <c r="C6127" s="259"/>
      <c r="D6127" s="259"/>
      <c r="E6127" s="259"/>
      <c r="F6127" s="270"/>
      <c r="G6127" s="259"/>
      <c r="H6127" s="259"/>
      <c r="I6127" s="259"/>
      <c r="J6127" s="259"/>
    </row>
    <row r="6128" spans="1:10">
      <c r="A6128" s="259"/>
      <c r="B6128" s="259"/>
      <c r="C6128" s="259"/>
      <c r="D6128" s="259"/>
      <c r="E6128" s="259"/>
      <c r="F6128" s="270"/>
      <c r="G6128" s="259"/>
      <c r="H6128" s="259"/>
      <c r="I6128" s="259"/>
      <c r="J6128" s="259"/>
    </row>
    <row r="6129" spans="1:10">
      <c r="A6129" s="259"/>
      <c r="B6129" s="259"/>
      <c r="C6129" s="259"/>
      <c r="D6129" s="259"/>
      <c r="E6129" s="259"/>
      <c r="F6129" s="270"/>
      <c r="G6129" s="259"/>
      <c r="H6129" s="259"/>
      <c r="I6129" s="259"/>
      <c r="J6129" s="259"/>
    </row>
    <row r="6130" spans="1:10">
      <c r="A6130" s="259"/>
      <c r="B6130" s="259"/>
      <c r="C6130" s="259"/>
      <c r="D6130" s="259"/>
      <c r="E6130" s="259"/>
      <c r="F6130" s="270"/>
      <c r="G6130" s="259"/>
      <c r="H6130" s="259"/>
      <c r="I6130" s="259"/>
      <c r="J6130" s="259"/>
    </row>
    <row r="6131" spans="1:10">
      <c r="A6131" s="259"/>
      <c r="B6131" s="259"/>
      <c r="C6131" s="259"/>
      <c r="D6131" s="259"/>
      <c r="E6131" s="259"/>
      <c r="F6131" s="270"/>
      <c r="G6131" s="259"/>
      <c r="H6131" s="259"/>
      <c r="I6131" s="259"/>
      <c r="J6131" s="259"/>
    </row>
    <row r="6132" spans="1:10">
      <c r="A6132" s="259"/>
      <c r="B6132" s="259"/>
      <c r="C6132" s="259"/>
      <c r="D6132" s="259"/>
      <c r="E6132" s="259"/>
      <c r="F6132" s="270"/>
      <c r="G6132" s="259"/>
      <c r="H6132" s="259"/>
      <c r="I6132" s="259"/>
      <c r="J6132" s="259"/>
    </row>
    <row r="6133" spans="1:10">
      <c r="A6133" s="259"/>
      <c r="B6133" s="259"/>
      <c r="C6133" s="259"/>
      <c r="D6133" s="259"/>
      <c r="E6133" s="259"/>
      <c r="F6133" s="270"/>
      <c r="G6133" s="259"/>
      <c r="H6133" s="259"/>
      <c r="I6133" s="259"/>
      <c r="J6133" s="259"/>
    </row>
    <row r="6134" spans="1:10">
      <c r="A6134" s="259"/>
      <c r="B6134" s="259"/>
      <c r="C6134" s="259"/>
      <c r="D6134" s="259"/>
      <c r="E6134" s="259"/>
      <c r="F6134" s="270"/>
      <c r="G6134" s="259"/>
      <c r="H6134" s="259"/>
      <c r="I6134" s="259"/>
      <c r="J6134" s="259"/>
    </row>
    <row r="6135" spans="1:10">
      <c r="A6135" s="259"/>
      <c r="B6135" s="259"/>
      <c r="C6135" s="259"/>
      <c r="D6135" s="259"/>
      <c r="E6135" s="259"/>
      <c r="F6135" s="270"/>
      <c r="G6135" s="259"/>
      <c r="H6135" s="259"/>
      <c r="I6135" s="259"/>
      <c r="J6135" s="259"/>
    </row>
    <row r="6136" spans="1:10">
      <c r="A6136" s="259"/>
      <c r="B6136" s="259"/>
      <c r="C6136" s="259"/>
      <c r="D6136" s="259"/>
      <c r="E6136" s="259"/>
      <c r="F6136" s="270"/>
      <c r="G6136" s="259"/>
      <c r="H6136" s="259"/>
      <c r="I6136" s="259"/>
      <c r="J6136" s="259"/>
    </row>
    <row r="6137" spans="1:10">
      <c r="A6137" s="259"/>
      <c r="B6137" s="259"/>
      <c r="C6137" s="259"/>
      <c r="D6137" s="259"/>
      <c r="E6137" s="259"/>
      <c r="F6137" s="270"/>
      <c r="G6137" s="259"/>
      <c r="H6137" s="259"/>
      <c r="I6137" s="259"/>
      <c r="J6137" s="259"/>
    </row>
    <row r="6138" spans="1:10">
      <c r="A6138" s="259"/>
      <c r="B6138" s="259"/>
      <c r="C6138" s="259"/>
      <c r="D6138" s="259"/>
      <c r="E6138" s="259"/>
      <c r="F6138" s="270"/>
      <c r="G6138" s="259"/>
      <c r="H6138" s="259"/>
      <c r="I6138" s="259"/>
      <c r="J6138" s="259"/>
    </row>
    <row r="6139" spans="1:10">
      <c r="A6139" s="259"/>
      <c r="B6139" s="259"/>
      <c r="C6139" s="259"/>
      <c r="D6139" s="259"/>
      <c r="E6139" s="259"/>
      <c r="F6139" s="270"/>
      <c r="G6139" s="259"/>
      <c r="H6139" s="259"/>
      <c r="I6139" s="259"/>
      <c r="J6139" s="259"/>
    </row>
    <row r="6140" spans="1:10">
      <c r="A6140" s="259"/>
      <c r="B6140" s="259"/>
      <c r="C6140" s="259"/>
      <c r="D6140" s="259"/>
      <c r="E6140" s="259"/>
      <c r="F6140" s="270"/>
      <c r="G6140" s="259"/>
      <c r="H6140" s="259"/>
      <c r="I6140" s="259"/>
      <c r="J6140" s="259"/>
    </row>
    <row r="6141" spans="1:10">
      <c r="A6141" s="259"/>
      <c r="B6141" s="259"/>
      <c r="C6141" s="259"/>
      <c r="D6141" s="259"/>
      <c r="E6141" s="259"/>
      <c r="F6141" s="270"/>
      <c r="G6141" s="259"/>
      <c r="H6141" s="259"/>
      <c r="I6141" s="259"/>
      <c r="J6141" s="259"/>
    </row>
    <row r="6142" spans="1:10">
      <c r="A6142" s="259"/>
      <c r="B6142" s="259"/>
      <c r="C6142" s="259"/>
      <c r="D6142" s="259"/>
      <c r="E6142" s="259"/>
      <c r="F6142" s="270"/>
      <c r="G6142" s="259"/>
      <c r="H6142" s="259"/>
      <c r="I6142" s="259"/>
      <c r="J6142" s="259"/>
    </row>
    <row r="6143" spans="1:10">
      <c r="A6143" s="259"/>
      <c r="B6143" s="259"/>
      <c r="C6143" s="259"/>
      <c r="D6143" s="259"/>
      <c r="E6143" s="259"/>
      <c r="F6143" s="270"/>
      <c r="G6143" s="259"/>
      <c r="H6143" s="259"/>
      <c r="I6143" s="259"/>
      <c r="J6143" s="259"/>
    </row>
    <row r="6144" spans="1:10">
      <c r="A6144" s="259"/>
      <c r="B6144" s="259"/>
      <c r="C6144" s="259"/>
      <c r="D6144" s="259"/>
      <c r="E6144" s="259"/>
      <c r="F6144" s="270"/>
      <c r="G6144" s="259"/>
      <c r="H6144" s="259"/>
      <c r="I6144" s="259"/>
      <c r="J6144" s="259"/>
    </row>
    <row r="6145" spans="1:10">
      <c r="A6145" s="259"/>
      <c r="B6145" s="259"/>
      <c r="C6145" s="259"/>
      <c r="D6145" s="259"/>
      <c r="E6145" s="259"/>
      <c r="F6145" s="270"/>
      <c r="G6145" s="259"/>
      <c r="H6145" s="259"/>
      <c r="I6145" s="259"/>
      <c r="J6145" s="259"/>
    </row>
    <row r="6146" spans="1:10">
      <c r="A6146" s="259"/>
      <c r="B6146" s="259"/>
      <c r="C6146" s="259"/>
      <c r="D6146" s="259"/>
      <c r="E6146" s="259"/>
      <c r="F6146" s="270"/>
      <c r="G6146" s="259"/>
      <c r="H6146" s="259"/>
      <c r="I6146" s="259"/>
      <c r="J6146" s="259"/>
    </row>
    <row r="6147" spans="1:10">
      <c r="A6147" s="259"/>
      <c r="B6147" s="259"/>
      <c r="C6147" s="259"/>
      <c r="D6147" s="259"/>
      <c r="E6147" s="259"/>
      <c r="F6147" s="270"/>
      <c r="G6147" s="259"/>
      <c r="H6147" s="259"/>
      <c r="I6147" s="259"/>
      <c r="J6147" s="259"/>
    </row>
    <row r="6148" spans="1:10">
      <c r="A6148" s="259"/>
      <c r="B6148" s="259"/>
      <c r="C6148" s="259"/>
      <c r="D6148" s="259"/>
      <c r="E6148" s="259"/>
      <c r="F6148" s="270"/>
      <c r="G6148" s="259"/>
      <c r="H6148" s="259"/>
      <c r="I6148" s="259"/>
      <c r="J6148" s="259"/>
    </row>
    <row r="6149" spans="1:10">
      <c r="A6149" s="259"/>
      <c r="B6149" s="259"/>
      <c r="C6149" s="259"/>
      <c r="D6149" s="259"/>
      <c r="E6149" s="259"/>
      <c r="F6149" s="270"/>
      <c r="G6149" s="259"/>
      <c r="H6149" s="259"/>
      <c r="I6149" s="259"/>
      <c r="J6149" s="259"/>
    </row>
    <row r="6150" spans="1:10">
      <c r="A6150" s="259"/>
      <c r="B6150" s="259"/>
      <c r="C6150" s="259"/>
      <c r="D6150" s="259"/>
      <c r="E6150" s="259"/>
      <c r="F6150" s="270"/>
      <c r="G6150" s="259"/>
      <c r="H6150" s="259"/>
      <c r="I6150" s="259"/>
      <c r="J6150" s="259"/>
    </row>
    <row r="6151" spans="1:10">
      <c r="A6151" s="259"/>
      <c r="B6151" s="259"/>
      <c r="C6151" s="259"/>
      <c r="D6151" s="259"/>
      <c r="E6151" s="259"/>
      <c r="F6151" s="270"/>
      <c r="G6151" s="259"/>
      <c r="H6151" s="259"/>
      <c r="I6151" s="259"/>
      <c r="J6151" s="259"/>
    </row>
    <row r="6152" spans="1:10">
      <c r="A6152" s="259"/>
      <c r="B6152" s="259"/>
      <c r="C6152" s="259"/>
      <c r="D6152" s="259"/>
      <c r="E6152" s="259"/>
      <c r="F6152" s="270"/>
      <c r="G6152" s="259"/>
      <c r="H6152" s="259"/>
      <c r="I6152" s="259"/>
      <c r="J6152" s="259"/>
    </row>
    <row r="6153" spans="1:10">
      <c r="A6153" s="259"/>
      <c r="B6153" s="259"/>
      <c r="C6153" s="259"/>
      <c r="D6153" s="259"/>
      <c r="E6153" s="259"/>
      <c r="F6153" s="270"/>
      <c r="G6153" s="259"/>
      <c r="H6153" s="259"/>
      <c r="I6153" s="259"/>
      <c r="J6153" s="259"/>
    </row>
    <row r="6154" spans="1:10">
      <c r="A6154" s="259"/>
      <c r="B6154" s="259"/>
      <c r="C6154" s="259"/>
      <c r="D6154" s="259"/>
      <c r="E6154" s="259"/>
      <c r="F6154" s="270"/>
      <c r="G6154" s="259"/>
      <c r="H6154" s="259"/>
      <c r="I6154" s="259"/>
      <c r="J6154" s="259"/>
    </row>
    <row r="6155" spans="1:10">
      <c r="A6155" s="259"/>
      <c r="B6155" s="259"/>
      <c r="C6155" s="259"/>
      <c r="D6155" s="259"/>
      <c r="E6155" s="259"/>
      <c r="F6155" s="270"/>
      <c r="G6155" s="259"/>
      <c r="H6155" s="259"/>
      <c r="I6155" s="259"/>
      <c r="J6155" s="259"/>
    </row>
    <row r="6156" spans="1:10">
      <c r="A6156" s="259"/>
      <c r="B6156" s="259"/>
      <c r="C6156" s="259"/>
      <c r="D6156" s="259"/>
      <c r="E6156" s="259"/>
      <c r="F6156" s="270"/>
      <c r="G6156" s="259"/>
      <c r="H6156" s="259"/>
      <c r="I6156" s="259"/>
      <c r="J6156" s="259"/>
    </row>
    <row r="6157" spans="1:10">
      <c r="A6157" s="259"/>
      <c r="B6157" s="259"/>
      <c r="C6157" s="259"/>
      <c r="D6157" s="259"/>
      <c r="E6157" s="259"/>
      <c r="F6157" s="270"/>
      <c r="G6157" s="259"/>
      <c r="H6157" s="259"/>
      <c r="I6157" s="259"/>
      <c r="J6157" s="259"/>
    </row>
    <row r="6158" spans="1:10">
      <c r="A6158" s="259"/>
      <c r="B6158" s="259"/>
      <c r="C6158" s="259"/>
      <c r="D6158" s="259"/>
      <c r="E6158" s="259"/>
      <c r="F6158" s="270"/>
      <c r="G6158" s="259"/>
      <c r="H6158" s="259"/>
      <c r="I6158" s="259"/>
      <c r="J6158" s="259"/>
    </row>
    <row r="6159" spans="1:10">
      <c r="A6159" s="259"/>
      <c r="B6159" s="259"/>
      <c r="C6159" s="259"/>
      <c r="D6159" s="259"/>
      <c r="E6159" s="259"/>
      <c r="F6159" s="270"/>
      <c r="G6159" s="259"/>
      <c r="H6159" s="259"/>
      <c r="I6159" s="259"/>
      <c r="J6159" s="259"/>
    </row>
    <row r="6160" spans="1:10">
      <c r="A6160" s="259"/>
      <c r="B6160" s="259"/>
      <c r="C6160" s="259"/>
      <c r="D6160" s="259"/>
      <c r="E6160" s="259"/>
      <c r="F6160" s="270"/>
      <c r="G6160" s="259"/>
      <c r="H6160" s="259"/>
      <c r="I6160" s="259"/>
      <c r="J6160" s="259"/>
    </row>
    <row r="6161" spans="1:10">
      <c r="A6161" s="259"/>
      <c r="B6161" s="259"/>
      <c r="C6161" s="259"/>
      <c r="D6161" s="259"/>
      <c r="E6161" s="259"/>
      <c r="F6161" s="270"/>
      <c r="G6161" s="259"/>
      <c r="H6161" s="259"/>
      <c r="I6161" s="259"/>
      <c r="J6161" s="259"/>
    </row>
    <row r="6162" spans="1:10">
      <c r="A6162" s="259"/>
      <c r="B6162" s="259"/>
      <c r="C6162" s="259"/>
      <c r="D6162" s="259"/>
      <c r="E6162" s="259"/>
      <c r="F6162" s="270"/>
      <c r="G6162" s="259"/>
      <c r="H6162" s="259"/>
      <c r="I6162" s="259"/>
      <c r="J6162" s="259"/>
    </row>
    <row r="6163" spans="1:10">
      <c r="A6163" s="259"/>
      <c r="B6163" s="259"/>
      <c r="C6163" s="259"/>
      <c r="D6163" s="259"/>
      <c r="E6163" s="259"/>
      <c r="F6163" s="270"/>
      <c r="G6163" s="259"/>
      <c r="H6163" s="259"/>
      <c r="I6163" s="259"/>
      <c r="J6163" s="259"/>
    </row>
    <row r="6164" spans="1:10">
      <c r="A6164" s="259"/>
      <c r="B6164" s="259"/>
      <c r="C6164" s="259"/>
      <c r="D6164" s="259"/>
      <c r="E6164" s="259"/>
      <c r="F6164" s="270"/>
      <c r="G6164" s="259"/>
      <c r="H6164" s="259"/>
      <c r="I6164" s="259"/>
      <c r="J6164" s="259"/>
    </row>
    <row r="6165" spans="1:10">
      <c r="A6165" s="259"/>
      <c r="B6165" s="259"/>
      <c r="C6165" s="259"/>
      <c r="D6165" s="259"/>
      <c r="E6165" s="259"/>
      <c r="F6165" s="270"/>
      <c r="G6165" s="259"/>
      <c r="H6165" s="259"/>
      <c r="I6165" s="259"/>
      <c r="J6165" s="259"/>
    </row>
    <row r="6166" spans="1:10">
      <c r="A6166" s="259"/>
      <c r="B6166" s="259"/>
      <c r="C6166" s="259"/>
      <c r="D6166" s="259"/>
      <c r="E6166" s="259"/>
      <c r="F6166" s="270"/>
      <c r="G6166" s="259"/>
      <c r="H6166" s="259"/>
      <c r="I6166" s="259"/>
      <c r="J6166" s="259"/>
    </row>
    <row r="6167" spans="1:10">
      <c r="A6167" s="259"/>
      <c r="B6167" s="259"/>
      <c r="C6167" s="259"/>
      <c r="D6167" s="259"/>
      <c r="E6167" s="259"/>
      <c r="F6167" s="270"/>
      <c r="G6167" s="259"/>
      <c r="H6167" s="259"/>
      <c r="I6167" s="259"/>
      <c r="J6167" s="259"/>
    </row>
    <row r="6168" spans="1:10">
      <c r="A6168" s="259"/>
      <c r="B6168" s="259"/>
      <c r="C6168" s="259"/>
      <c r="D6168" s="259"/>
      <c r="E6168" s="259"/>
      <c r="F6168" s="270"/>
      <c r="G6168" s="259"/>
      <c r="H6168" s="259"/>
      <c r="I6168" s="259"/>
      <c r="J6168" s="259"/>
    </row>
    <row r="6169" spans="1:10">
      <c r="A6169" s="259"/>
      <c r="B6169" s="259"/>
      <c r="C6169" s="259"/>
      <c r="D6169" s="259"/>
      <c r="E6169" s="259"/>
      <c r="F6169" s="270"/>
      <c r="G6169" s="259"/>
      <c r="H6169" s="259"/>
      <c r="I6169" s="259"/>
      <c r="J6169" s="259"/>
    </row>
    <row r="6170" spans="1:10">
      <c r="A6170" s="259"/>
      <c r="B6170" s="259"/>
      <c r="C6170" s="259"/>
      <c r="D6170" s="259"/>
      <c r="E6170" s="259"/>
      <c r="F6170" s="270"/>
      <c r="G6170" s="259"/>
      <c r="H6170" s="259"/>
      <c r="I6170" s="259"/>
      <c r="J6170" s="259"/>
    </row>
    <row r="6171" spans="1:10">
      <c r="A6171" s="259"/>
      <c r="B6171" s="259"/>
      <c r="C6171" s="259"/>
      <c r="D6171" s="259"/>
      <c r="E6171" s="259"/>
      <c r="F6171" s="270"/>
      <c r="G6171" s="259"/>
      <c r="H6171" s="259"/>
      <c r="I6171" s="259"/>
      <c r="J6171" s="259"/>
    </row>
    <row r="6172" spans="1:10">
      <c r="A6172" s="259"/>
      <c r="B6172" s="259"/>
      <c r="C6172" s="259"/>
      <c r="D6172" s="259"/>
      <c r="E6172" s="259"/>
      <c r="F6172" s="270"/>
      <c r="G6172" s="259"/>
      <c r="H6172" s="259"/>
      <c r="I6172" s="259"/>
      <c r="J6172" s="259"/>
    </row>
    <row r="6173" spans="1:10">
      <c r="A6173" s="259"/>
      <c r="B6173" s="259"/>
      <c r="C6173" s="259"/>
      <c r="D6173" s="259"/>
      <c r="E6173" s="259"/>
      <c r="F6173" s="270"/>
      <c r="G6173" s="259"/>
      <c r="H6173" s="259"/>
      <c r="I6173" s="259"/>
      <c r="J6173" s="259"/>
    </row>
    <row r="6174" spans="1:10">
      <c r="A6174" s="259"/>
      <c r="B6174" s="259"/>
      <c r="C6174" s="259"/>
      <c r="D6174" s="259"/>
      <c r="E6174" s="259"/>
      <c r="F6174" s="270"/>
      <c r="G6174" s="259"/>
      <c r="H6174" s="259"/>
      <c r="I6174" s="259"/>
      <c r="J6174" s="259"/>
    </row>
    <row r="6175" spans="1:10">
      <c r="A6175" s="259"/>
      <c r="B6175" s="259"/>
      <c r="C6175" s="259"/>
      <c r="D6175" s="259"/>
      <c r="E6175" s="259"/>
      <c r="F6175" s="270"/>
      <c r="G6175" s="259"/>
      <c r="H6175" s="259"/>
      <c r="I6175" s="259"/>
      <c r="J6175" s="259"/>
    </row>
    <row r="6176" spans="1:10">
      <c r="A6176" s="259"/>
      <c r="B6176" s="259"/>
      <c r="C6176" s="259"/>
      <c r="D6176" s="259"/>
      <c r="E6176" s="259"/>
      <c r="F6176" s="270"/>
      <c r="G6176" s="259"/>
      <c r="H6176" s="259"/>
      <c r="I6176" s="259"/>
      <c r="J6176" s="259"/>
    </row>
    <row r="6177" spans="1:10">
      <c r="A6177" s="259"/>
      <c r="B6177" s="259"/>
      <c r="C6177" s="259"/>
      <c r="D6177" s="259"/>
      <c r="E6177" s="259"/>
      <c r="F6177" s="270"/>
      <c r="G6177" s="259"/>
      <c r="H6177" s="259"/>
      <c r="I6177" s="259"/>
      <c r="J6177" s="259"/>
    </row>
    <row r="6178" spans="1:10">
      <c r="A6178" s="259"/>
      <c r="B6178" s="259"/>
      <c r="C6178" s="259"/>
      <c r="D6178" s="259"/>
      <c r="E6178" s="259"/>
      <c r="F6178" s="270"/>
      <c r="G6178" s="259"/>
      <c r="H6178" s="259"/>
      <c r="I6178" s="259"/>
      <c r="J6178" s="259"/>
    </row>
    <row r="6179" spans="1:10">
      <c r="A6179" s="259"/>
      <c r="B6179" s="259"/>
      <c r="C6179" s="259"/>
      <c r="D6179" s="259"/>
      <c r="E6179" s="259"/>
      <c r="F6179" s="270"/>
      <c r="G6179" s="259"/>
      <c r="H6179" s="259"/>
      <c r="I6179" s="259"/>
      <c r="J6179" s="259"/>
    </row>
    <row r="6180" spans="1:10">
      <c r="A6180" s="259"/>
      <c r="B6180" s="259"/>
      <c r="C6180" s="259"/>
      <c r="D6180" s="259"/>
      <c r="E6180" s="259"/>
      <c r="F6180" s="270"/>
      <c r="G6180" s="259"/>
      <c r="H6180" s="259"/>
      <c r="I6180" s="259"/>
      <c r="J6180" s="259"/>
    </row>
    <row r="6181" spans="1:10">
      <c r="A6181" s="259"/>
      <c r="B6181" s="259"/>
      <c r="C6181" s="259"/>
      <c r="D6181" s="259"/>
      <c r="E6181" s="259"/>
      <c r="F6181" s="270"/>
      <c r="G6181" s="259"/>
      <c r="H6181" s="259"/>
      <c r="I6181" s="259"/>
      <c r="J6181" s="259"/>
    </row>
    <row r="6182" spans="1:10">
      <c r="A6182" s="259"/>
      <c r="B6182" s="259"/>
      <c r="C6182" s="259"/>
      <c r="D6182" s="259"/>
      <c r="E6182" s="259"/>
      <c r="F6182" s="270"/>
      <c r="G6182" s="259"/>
      <c r="H6182" s="259"/>
      <c r="I6182" s="259"/>
      <c r="J6182" s="259"/>
    </row>
    <row r="6183" spans="1:10">
      <c r="A6183" s="259"/>
      <c r="B6183" s="259"/>
      <c r="C6183" s="259"/>
      <c r="D6183" s="259"/>
      <c r="E6183" s="259"/>
      <c r="F6183" s="270"/>
      <c r="G6183" s="259"/>
      <c r="H6183" s="259"/>
      <c r="I6183" s="259"/>
      <c r="J6183" s="259"/>
    </row>
    <row r="6184" spans="1:10">
      <c r="A6184" s="259"/>
      <c r="B6184" s="259"/>
      <c r="C6184" s="259"/>
      <c r="D6184" s="259"/>
      <c r="E6184" s="259"/>
      <c r="F6184" s="270"/>
      <c r="G6184" s="259"/>
      <c r="H6184" s="259"/>
      <c r="I6184" s="259"/>
      <c r="J6184" s="259"/>
    </row>
    <row r="6185" spans="1:10">
      <c r="A6185" s="259"/>
      <c r="B6185" s="259"/>
      <c r="C6185" s="259"/>
      <c r="D6185" s="259"/>
      <c r="E6185" s="259"/>
      <c r="F6185" s="270"/>
      <c r="G6185" s="259"/>
      <c r="H6185" s="259"/>
      <c r="I6185" s="259"/>
      <c r="J6185" s="259"/>
    </row>
    <row r="6186" spans="1:10">
      <c r="A6186" s="259"/>
      <c r="B6186" s="259"/>
      <c r="C6186" s="259"/>
      <c r="D6186" s="259"/>
      <c r="E6186" s="259"/>
      <c r="F6186" s="270"/>
      <c r="G6186" s="259"/>
      <c r="H6186" s="259"/>
      <c r="I6186" s="259"/>
      <c r="J6186" s="259"/>
    </row>
    <row r="6187" spans="1:10">
      <c r="A6187" s="259"/>
      <c r="B6187" s="259"/>
      <c r="C6187" s="259"/>
      <c r="D6187" s="259"/>
      <c r="E6187" s="259"/>
      <c r="F6187" s="270"/>
      <c r="G6187" s="259"/>
      <c r="H6187" s="259"/>
      <c r="I6187" s="259"/>
      <c r="J6187" s="259"/>
    </row>
    <row r="6188" spans="1:10">
      <c r="A6188" s="259"/>
      <c r="B6188" s="259"/>
      <c r="C6188" s="259"/>
      <c r="D6188" s="259"/>
      <c r="E6188" s="259"/>
      <c r="F6188" s="270"/>
      <c r="G6188" s="259"/>
      <c r="H6188" s="259"/>
      <c r="I6188" s="259"/>
      <c r="J6188" s="259"/>
    </row>
    <row r="6189" spans="1:10">
      <c r="A6189" s="259"/>
      <c r="B6189" s="259"/>
      <c r="C6189" s="259"/>
      <c r="D6189" s="259"/>
      <c r="E6189" s="259"/>
      <c r="F6189" s="270"/>
      <c r="G6189" s="259"/>
      <c r="H6189" s="259"/>
      <c r="I6189" s="259"/>
      <c r="J6189" s="259"/>
    </row>
    <row r="6190" spans="1:10">
      <c r="A6190" s="259"/>
      <c r="B6190" s="259"/>
      <c r="C6190" s="259"/>
      <c r="D6190" s="259"/>
      <c r="E6190" s="259"/>
      <c r="F6190" s="270"/>
      <c r="G6190" s="259"/>
      <c r="H6190" s="259"/>
      <c r="I6190" s="259"/>
      <c r="J6190" s="259"/>
    </row>
    <row r="6191" spans="1:10">
      <c r="A6191" s="259"/>
      <c r="B6191" s="259"/>
      <c r="C6191" s="259"/>
      <c r="D6191" s="259"/>
      <c r="E6191" s="259"/>
      <c r="F6191" s="270"/>
      <c r="G6191" s="259"/>
      <c r="H6191" s="259"/>
      <c r="I6191" s="259"/>
      <c r="J6191" s="259"/>
    </row>
    <row r="6192" spans="1:10">
      <c r="A6192" s="259"/>
      <c r="B6192" s="259"/>
      <c r="C6192" s="259"/>
      <c r="D6192" s="259"/>
      <c r="E6192" s="259"/>
      <c r="F6192" s="270"/>
      <c r="G6192" s="259"/>
      <c r="H6192" s="259"/>
      <c r="I6192" s="259"/>
      <c r="J6192" s="259"/>
    </row>
    <row r="6193" spans="1:10">
      <c r="A6193" s="259"/>
      <c r="B6193" s="259"/>
      <c r="C6193" s="259"/>
      <c r="D6193" s="259"/>
      <c r="E6193" s="259"/>
      <c r="F6193" s="270"/>
      <c r="G6193" s="259"/>
      <c r="H6193" s="259"/>
      <c r="I6193" s="259"/>
      <c r="J6193" s="259"/>
    </row>
    <row r="6194" spans="1:10">
      <c r="A6194" s="259"/>
      <c r="B6194" s="259"/>
      <c r="C6194" s="259"/>
      <c r="D6194" s="259"/>
      <c r="E6194" s="259"/>
      <c r="F6194" s="270"/>
      <c r="G6194" s="259"/>
      <c r="H6194" s="259"/>
      <c r="I6194" s="259"/>
      <c r="J6194" s="259"/>
    </row>
    <row r="6195" spans="1:10">
      <c r="A6195" s="259"/>
      <c r="B6195" s="259"/>
      <c r="C6195" s="259"/>
      <c r="D6195" s="259"/>
      <c r="E6195" s="259"/>
      <c r="F6195" s="270"/>
      <c r="G6195" s="259"/>
      <c r="H6195" s="259"/>
      <c r="I6195" s="259"/>
      <c r="J6195" s="259"/>
    </row>
    <row r="6196" spans="1:10">
      <c r="A6196" s="259"/>
      <c r="B6196" s="259"/>
      <c r="C6196" s="259"/>
      <c r="D6196" s="259"/>
      <c r="E6196" s="259"/>
      <c r="F6196" s="270"/>
      <c r="G6196" s="259"/>
      <c r="H6196" s="259"/>
      <c r="I6196" s="259"/>
      <c r="J6196" s="259"/>
    </row>
    <row r="6197" spans="1:10">
      <c r="A6197" s="259"/>
      <c r="B6197" s="259"/>
      <c r="C6197" s="259"/>
      <c r="D6197" s="259"/>
      <c r="E6197" s="259"/>
      <c r="F6197" s="270"/>
      <c r="G6197" s="259"/>
      <c r="H6197" s="259"/>
      <c r="I6197" s="259"/>
      <c r="J6197" s="259"/>
    </row>
    <row r="6198" spans="1:10">
      <c r="A6198" s="259"/>
      <c r="B6198" s="259"/>
      <c r="C6198" s="259"/>
      <c r="D6198" s="259"/>
      <c r="E6198" s="259"/>
      <c r="F6198" s="270"/>
      <c r="G6198" s="259"/>
      <c r="H6198" s="259"/>
      <c r="I6198" s="259"/>
      <c r="J6198" s="259"/>
    </row>
    <row r="6199" spans="1:10">
      <c r="A6199" s="259"/>
      <c r="B6199" s="259"/>
      <c r="C6199" s="259"/>
      <c r="D6199" s="259"/>
      <c r="E6199" s="259"/>
      <c r="F6199" s="270"/>
      <c r="G6199" s="259"/>
      <c r="H6199" s="259"/>
      <c r="I6199" s="259"/>
      <c r="J6199" s="259"/>
    </row>
    <row r="6200" spans="1:10">
      <c r="A6200" s="259"/>
      <c r="B6200" s="259"/>
      <c r="C6200" s="259"/>
      <c r="D6200" s="259"/>
      <c r="E6200" s="259"/>
      <c r="F6200" s="270"/>
      <c r="G6200" s="259"/>
      <c r="H6200" s="259"/>
      <c r="I6200" s="259"/>
      <c r="J6200" s="259"/>
    </row>
    <row r="6201" spans="1:10">
      <c r="A6201" s="259"/>
      <c r="B6201" s="259"/>
      <c r="C6201" s="259"/>
      <c r="D6201" s="259"/>
      <c r="E6201" s="259"/>
      <c r="F6201" s="270"/>
      <c r="G6201" s="259"/>
      <c r="H6201" s="259"/>
      <c r="I6201" s="259"/>
      <c r="J6201" s="259"/>
    </row>
    <row r="6202" spans="1:10">
      <c r="A6202" s="259"/>
      <c r="B6202" s="259"/>
      <c r="C6202" s="259"/>
      <c r="D6202" s="259"/>
      <c r="E6202" s="259"/>
      <c r="F6202" s="270"/>
      <c r="G6202" s="259"/>
      <c r="H6202" s="259"/>
      <c r="I6202" s="259"/>
      <c r="J6202" s="259"/>
    </row>
    <row r="6203" spans="1:10">
      <c r="A6203" s="259"/>
      <c r="B6203" s="259"/>
      <c r="C6203" s="259"/>
      <c r="D6203" s="259"/>
      <c r="E6203" s="259"/>
      <c r="F6203" s="270"/>
      <c r="G6203" s="259"/>
      <c r="H6203" s="259"/>
      <c r="I6203" s="259"/>
      <c r="J6203" s="259"/>
    </row>
    <row r="6204" spans="1:10">
      <c r="A6204" s="259"/>
      <c r="B6204" s="259"/>
      <c r="C6204" s="259"/>
      <c r="D6204" s="259"/>
      <c r="E6204" s="259"/>
      <c r="F6204" s="270"/>
      <c r="G6204" s="259"/>
      <c r="H6204" s="259"/>
      <c r="I6204" s="259"/>
      <c r="J6204" s="259"/>
    </row>
    <row r="6205" spans="1:10">
      <c r="A6205" s="259"/>
      <c r="B6205" s="259"/>
      <c r="C6205" s="259"/>
      <c r="D6205" s="259"/>
      <c r="E6205" s="259"/>
      <c r="F6205" s="270"/>
      <c r="G6205" s="259"/>
      <c r="H6205" s="259"/>
      <c r="I6205" s="259"/>
      <c r="J6205" s="259"/>
    </row>
    <row r="6206" spans="1:10">
      <c r="A6206" s="259"/>
      <c r="B6206" s="259"/>
      <c r="C6206" s="259"/>
      <c r="D6206" s="259"/>
      <c r="E6206" s="259"/>
      <c r="F6206" s="270"/>
      <c r="G6206" s="259"/>
      <c r="H6206" s="259"/>
      <c r="I6206" s="259"/>
      <c r="J6206" s="259"/>
    </row>
    <row r="6207" spans="1:10">
      <c r="A6207" s="259"/>
      <c r="B6207" s="259"/>
      <c r="C6207" s="259"/>
      <c r="D6207" s="259"/>
      <c r="E6207" s="259"/>
      <c r="F6207" s="270"/>
      <c r="G6207" s="259"/>
      <c r="H6207" s="259"/>
      <c r="I6207" s="259"/>
      <c r="J6207" s="259"/>
    </row>
    <row r="6208" spans="1:10">
      <c r="A6208" s="259"/>
      <c r="B6208" s="259"/>
      <c r="C6208" s="259"/>
      <c r="D6208" s="259"/>
      <c r="E6208" s="259"/>
      <c r="F6208" s="270"/>
      <c r="G6208" s="259"/>
      <c r="H6208" s="259"/>
      <c r="I6208" s="259"/>
      <c r="J6208" s="259"/>
    </row>
    <row r="6209" spans="1:10">
      <c r="A6209" s="259"/>
      <c r="B6209" s="259"/>
      <c r="C6209" s="259"/>
      <c r="D6209" s="259"/>
      <c r="E6209" s="259"/>
      <c r="F6209" s="270"/>
      <c r="G6209" s="259"/>
      <c r="H6209" s="259"/>
      <c r="I6209" s="259"/>
      <c r="J6209" s="259"/>
    </row>
    <row r="6210" spans="1:10">
      <c r="A6210" s="259"/>
      <c r="B6210" s="259"/>
      <c r="C6210" s="259"/>
      <c r="D6210" s="259"/>
      <c r="E6210" s="259"/>
      <c r="F6210" s="270"/>
      <c r="G6210" s="259"/>
      <c r="H6210" s="259"/>
      <c r="I6210" s="259"/>
      <c r="J6210" s="259"/>
    </row>
    <row r="6211" spans="1:10">
      <c r="A6211" s="259"/>
      <c r="B6211" s="259"/>
      <c r="C6211" s="259"/>
      <c r="D6211" s="259"/>
      <c r="E6211" s="259"/>
      <c r="F6211" s="270"/>
      <c r="G6211" s="259"/>
      <c r="H6211" s="259"/>
      <c r="I6211" s="259"/>
      <c r="J6211" s="259"/>
    </row>
    <row r="6212" spans="1:10">
      <c r="A6212" s="259"/>
      <c r="B6212" s="259"/>
      <c r="C6212" s="259"/>
      <c r="D6212" s="259"/>
      <c r="E6212" s="259"/>
      <c r="F6212" s="270"/>
      <c r="G6212" s="259"/>
      <c r="H6212" s="259"/>
      <c r="I6212" s="259"/>
      <c r="J6212" s="259"/>
    </row>
    <row r="6213" spans="1:10">
      <c r="A6213" s="259"/>
      <c r="B6213" s="259"/>
      <c r="C6213" s="259"/>
      <c r="D6213" s="259"/>
      <c r="E6213" s="259"/>
      <c r="F6213" s="270"/>
      <c r="G6213" s="259"/>
      <c r="H6213" s="259"/>
      <c r="I6213" s="259"/>
      <c r="J6213" s="259"/>
    </row>
    <row r="6214" spans="1:10">
      <c r="A6214" s="259"/>
      <c r="B6214" s="259"/>
      <c r="C6214" s="259"/>
      <c r="D6214" s="259"/>
      <c r="E6214" s="259"/>
      <c r="F6214" s="270"/>
      <c r="G6214" s="259"/>
      <c r="H6214" s="259"/>
      <c r="I6214" s="259"/>
      <c r="J6214" s="259"/>
    </row>
    <row r="6215" spans="1:10">
      <c r="A6215" s="259"/>
      <c r="B6215" s="259"/>
      <c r="C6215" s="259"/>
      <c r="D6215" s="259"/>
      <c r="E6215" s="259"/>
      <c r="F6215" s="270"/>
      <c r="G6215" s="259"/>
      <c r="H6215" s="259"/>
      <c r="I6215" s="259"/>
      <c r="J6215" s="259"/>
    </row>
    <row r="6216" spans="1:10">
      <c r="A6216" s="259"/>
      <c r="B6216" s="259"/>
      <c r="C6216" s="259"/>
      <c r="D6216" s="259"/>
      <c r="E6216" s="259"/>
      <c r="F6216" s="270"/>
      <c r="G6216" s="259"/>
      <c r="H6216" s="259"/>
      <c r="I6216" s="259"/>
      <c r="J6216" s="259"/>
    </row>
    <row r="6217" spans="1:10">
      <c r="A6217" s="259"/>
      <c r="B6217" s="259"/>
      <c r="C6217" s="259"/>
      <c r="D6217" s="259"/>
      <c r="E6217" s="259"/>
      <c r="F6217" s="270"/>
      <c r="G6217" s="259"/>
      <c r="H6217" s="259"/>
      <c r="I6217" s="259"/>
      <c r="J6217" s="259"/>
    </row>
    <row r="6218" spans="1:10">
      <c r="A6218" s="259"/>
      <c r="B6218" s="259"/>
      <c r="C6218" s="259"/>
      <c r="D6218" s="259"/>
      <c r="E6218" s="259"/>
      <c r="F6218" s="270"/>
      <c r="G6218" s="259"/>
      <c r="H6218" s="259"/>
      <c r="I6218" s="259"/>
      <c r="J6218" s="259"/>
    </row>
    <row r="6219" spans="1:10">
      <c r="A6219" s="259"/>
      <c r="B6219" s="259"/>
      <c r="C6219" s="259"/>
      <c r="D6219" s="259"/>
      <c r="E6219" s="259"/>
      <c r="F6219" s="270"/>
      <c r="G6219" s="259"/>
      <c r="H6219" s="259"/>
      <c r="I6219" s="259"/>
      <c r="J6219" s="259"/>
    </row>
    <row r="6220" spans="1:10">
      <c r="A6220" s="259"/>
      <c r="B6220" s="259"/>
      <c r="C6220" s="259"/>
      <c r="D6220" s="259"/>
      <c r="E6220" s="259"/>
      <c r="F6220" s="270"/>
      <c r="G6220" s="259"/>
      <c r="H6220" s="259"/>
      <c r="I6220" s="259"/>
      <c r="J6220" s="259"/>
    </row>
    <row r="6221" spans="1:10">
      <c r="A6221" s="259"/>
      <c r="B6221" s="259"/>
      <c r="C6221" s="259"/>
      <c r="D6221" s="259"/>
      <c r="E6221" s="259"/>
      <c r="F6221" s="270"/>
      <c r="G6221" s="259"/>
      <c r="H6221" s="259"/>
      <c r="I6221" s="259"/>
      <c r="J6221" s="259"/>
    </row>
    <row r="6222" spans="1:10">
      <c r="A6222" s="259"/>
      <c r="B6222" s="259"/>
      <c r="C6222" s="259"/>
      <c r="D6222" s="259"/>
      <c r="E6222" s="259"/>
      <c r="F6222" s="270"/>
      <c r="G6222" s="259"/>
      <c r="H6222" s="259"/>
      <c r="I6222" s="259"/>
      <c r="J6222" s="259"/>
    </row>
    <row r="6223" spans="1:10">
      <c r="A6223" s="259"/>
      <c r="B6223" s="259"/>
      <c r="C6223" s="259"/>
      <c r="D6223" s="259"/>
      <c r="E6223" s="259"/>
      <c r="F6223" s="270"/>
      <c r="G6223" s="259"/>
      <c r="H6223" s="259"/>
      <c r="I6223" s="259"/>
      <c r="J6223" s="259"/>
    </row>
    <row r="6224" spans="1:10">
      <c r="A6224" s="259"/>
      <c r="B6224" s="259"/>
      <c r="C6224" s="259"/>
      <c r="D6224" s="259"/>
      <c r="E6224" s="259"/>
      <c r="F6224" s="270"/>
      <c r="G6224" s="259"/>
      <c r="H6224" s="259"/>
      <c r="I6224" s="259"/>
      <c r="J6224" s="259"/>
    </row>
    <row r="6225" spans="1:10">
      <c r="A6225" s="259"/>
      <c r="B6225" s="259"/>
      <c r="C6225" s="259"/>
      <c r="D6225" s="259"/>
      <c r="E6225" s="259"/>
      <c r="F6225" s="270"/>
      <c r="G6225" s="259"/>
      <c r="H6225" s="259"/>
      <c r="I6225" s="259"/>
      <c r="J6225" s="259"/>
    </row>
    <row r="6226" spans="1:10">
      <c r="A6226" s="259"/>
      <c r="B6226" s="259"/>
      <c r="C6226" s="259"/>
      <c r="D6226" s="259"/>
      <c r="E6226" s="259"/>
      <c r="F6226" s="270"/>
      <c r="G6226" s="259"/>
      <c r="H6226" s="259"/>
      <c r="I6226" s="259"/>
      <c r="J6226" s="259"/>
    </row>
    <row r="6227" spans="1:10">
      <c r="A6227" s="259"/>
      <c r="B6227" s="259"/>
      <c r="C6227" s="259"/>
      <c r="D6227" s="259"/>
      <c r="E6227" s="259"/>
      <c r="F6227" s="270"/>
      <c r="G6227" s="259"/>
      <c r="H6227" s="259"/>
      <c r="I6227" s="259"/>
      <c r="J6227" s="259"/>
    </row>
    <row r="6228" spans="1:10">
      <c r="A6228" s="259"/>
      <c r="B6228" s="259"/>
      <c r="C6228" s="259"/>
      <c r="D6228" s="259"/>
      <c r="E6228" s="259"/>
      <c r="F6228" s="270"/>
      <c r="G6228" s="259"/>
      <c r="H6228" s="259"/>
      <c r="I6228" s="259"/>
      <c r="J6228" s="259"/>
    </row>
    <row r="6229" spans="1:10">
      <c r="A6229" s="259"/>
      <c r="B6229" s="259"/>
      <c r="C6229" s="259"/>
      <c r="D6229" s="259"/>
      <c r="E6229" s="259"/>
      <c r="F6229" s="270"/>
      <c r="G6229" s="259"/>
      <c r="H6229" s="259"/>
      <c r="I6229" s="259"/>
      <c r="J6229" s="259"/>
    </row>
    <row r="6230" spans="1:10">
      <c r="A6230" s="259"/>
      <c r="B6230" s="259"/>
      <c r="C6230" s="259"/>
      <c r="D6230" s="259"/>
      <c r="E6230" s="259"/>
      <c r="F6230" s="270"/>
      <c r="G6230" s="259"/>
      <c r="H6230" s="259"/>
      <c r="I6230" s="259"/>
      <c r="J6230" s="259"/>
    </row>
    <row r="6231" spans="1:10">
      <c r="A6231" s="259"/>
      <c r="B6231" s="259"/>
      <c r="C6231" s="259"/>
      <c r="D6231" s="259"/>
      <c r="E6231" s="259"/>
      <c r="F6231" s="270"/>
      <c r="G6231" s="259"/>
      <c r="H6231" s="259"/>
      <c r="I6231" s="259"/>
      <c r="J6231" s="259"/>
    </row>
    <row r="6232" spans="1:10">
      <c r="A6232" s="259"/>
      <c r="B6232" s="259"/>
      <c r="C6232" s="259"/>
      <c r="D6232" s="259"/>
      <c r="E6232" s="259"/>
      <c r="F6232" s="270"/>
      <c r="G6232" s="259"/>
      <c r="H6232" s="259"/>
      <c r="I6232" s="259"/>
      <c r="J6232" s="259"/>
    </row>
    <row r="6233" spans="1:10">
      <c r="A6233" s="259"/>
      <c r="B6233" s="259"/>
      <c r="C6233" s="259"/>
      <c r="D6233" s="259"/>
      <c r="E6233" s="259"/>
      <c r="F6233" s="270"/>
      <c r="G6233" s="259"/>
      <c r="H6233" s="259"/>
      <c r="I6233" s="259"/>
      <c r="J6233" s="259"/>
    </row>
    <row r="6234" spans="1:10">
      <c r="A6234" s="259"/>
      <c r="B6234" s="259"/>
      <c r="C6234" s="259"/>
      <c r="D6234" s="259"/>
      <c r="E6234" s="259"/>
      <c r="F6234" s="270"/>
      <c r="G6234" s="259"/>
      <c r="H6234" s="259"/>
      <c r="I6234" s="259"/>
      <c r="J6234" s="259"/>
    </row>
    <row r="6235" spans="1:10">
      <c r="A6235" s="259"/>
      <c r="B6235" s="259"/>
      <c r="C6235" s="259"/>
      <c r="D6235" s="259"/>
      <c r="E6235" s="259"/>
      <c r="F6235" s="270"/>
      <c r="G6235" s="259"/>
      <c r="H6235" s="259"/>
      <c r="I6235" s="259"/>
      <c r="J6235" s="259"/>
    </row>
    <row r="6236" spans="1:10">
      <c r="A6236" s="259"/>
      <c r="B6236" s="259"/>
      <c r="C6236" s="259"/>
      <c r="D6236" s="259"/>
      <c r="E6236" s="259"/>
      <c r="F6236" s="270"/>
      <c r="G6236" s="259"/>
      <c r="H6236" s="259"/>
      <c r="I6236" s="259"/>
      <c r="J6236" s="259"/>
    </row>
    <row r="6237" spans="1:10">
      <c r="A6237" s="259"/>
      <c r="B6237" s="259"/>
      <c r="C6237" s="259"/>
      <c r="D6237" s="259"/>
      <c r="E6237" s="259"/>
      <c r="F6237" s="270"/>
      <c r="G6237" s="259"/>
      <c r="H6237" s="259"/>
      <c r="I6237" s="259"/>
      <c r="J6237" s="259"/>
    </row>
    <row r="6238" spans="1:10">
      <c r="A6238" s="259"/>
      <c r="B6238" s="259"/>
      <c r="C6238" s="259"/>
      <c r="D6238" s="259"/>
      <c r="E6238" s="259"/>
      <c r="F6238" s="270"/>
      <c r="G6238" s="259"/>
      <c r="H6238" s="259"/>
      <c r="I6238" s="259"/>
      <c r="J6238" s="259"/>
    </row>
    <row r="6239" spans="1:10">
      <c r="A6239" s="259"/>
      <c r="B6239" s="259"/>
      <c r="C6239" s="259"/>
      <c r="D6239" s="259"/>
      <c r="E6239" s="259"/>
      <c r="F6239" s="270"/>
      <c r="G6239" s="259"/>
      <c r="H6239" s="259"/>
      <c r="I6239" s="259"/>
      <c r="J6239" s="259"/>
    </row>
    <row r="6240" spans="1:10">
      <c r="A6240" s="259"/>
      <c r="B6240" s="259"/>
      <c r="C6240" s="259"/>
      <c r="D6240" s="259"/>
      <c r="E6240" s="259"/>
      <c r="F6240" s="270"/>
      <c r="G6240" s="259"/>
      <c r="H6240" s="259"/>
      <c r="I6240" s="259"/>
      <c r="J6240" s="259"/>
    </row>
    <row r="6241" spans="1:10">
      <c r="A6241" s="259"/>
      <c r="B6241" s="259"/>
      <c r="C6241" s="259"/>
      <c r="D6241" s="259"/>
      <c r="E6241" s="259"/>
      <c r="F6241" s="270"/>
      <c r="G6241" s="259"/>
      <c r="H6241" s="259"/>
      <c r="I6241" s="259"/>
      <c r="J6241" s="259"/>
    </row>
    <row r="6242" spans="1:10">
      <c r="A6242" s="259"/>
      <c r="B6242" s="259"/>
      <c r="C6242" s="259"/>
      <c r="D6242" s="259"/>
      <c r="E6242" s="259"/>
      <c r="F6242" s="270"/>
      <c r="G6242" s="259"/>
      <c r="H6242" s="259"/>
      <c r="I6242" s="259"/>
      <c r="J6242" s="259"/>
    </row>
    <row r="6243" spans="1:10">
      <c r="A6243" s="259"/>
      <c r="B6243" s="259"/>
      <c r="C6243" s="259"/>
      <c r="D6243" s="259"/>
      <c r="E6243" s="259"/>
      <c r="F6243" s="270"/>
      <c r="G6243" s="259"/>
      <c r="H6243" s="259"/>
      <c r="I6243" s="259"/>
      <c r="J6243" s="259"/>
    </row>
    <row r="6244" spans="1:10">
      <c r="A6244" s="259"/>
      <c r="B6244" s="259"/>
      <c r="C6244" s="259"/>
      <c r="D6244" s="259"/>
      <c r="E6244" s="259"/>
      <c r="F6244" s="270"/>
      <c r="G6244" s="259"/>
      <c r="H6244" s="259"/>
      <c r="I6244" s="259"/>
      <c r="J6244" s="259"/>
    </row>
    <row r="6245" spans="1:10">
      <c r="A6245" s="259"/>
      <c r="B6245" s="259"/>
      <c r="C6245" s="259"/>
      <c r="D6245" s="259"/>
      <c r="E6245" s="259"/>
      <c r="F6245" s="270"/>
      <c r="G6245" s="259"/>
      <c r="H6245" s="259"/>
      <c r="I6245" s="259"/>
      <c r="J6245" s="259"/>
    </row>
    <row r="6246" spans="1:10">
      <c r="A6246" s="259"/>
      <c r="B6246" s="259"/>
      <c r="C6246" s="259"/>
      <c r="D6246" s="259"/>
      <c r="E6246" s="259"/>
      <c r="F6246" s="270"/>
      <c r="G6246" s="259"/>
      <c r="H6246" s="259"/>
      <c r="I6246" s="259"/>
      <c r="J6246" s="259"/>
    </row>
    <row r="6247" spans="1:10">
      <c r="A6247" s="259"/>
      <c r="B6247" s="259"/>
      <c r="C6247" s="259"/>
      <c r="D6247" s="259"/>
      <c r="E6247" s="259"/>
      <c r="F6247" s="270"/>
      <c r="G6247" s="259"/>
      <c r="H6247" s="259"/>
      <c r="I6247" s="259"/>
      <c r="J6247" s="259"/>
    </row>
    <row r="6248" spans="1:10">
      <c r="A6248" s="259"/>
      <c r="B6248" s="259"/>
      <c r="C6248" s="259"/>
      <c r="D6248" s="259"/>
      <c r="E6248" s="259"/>
      <c r="F6248" s="270"/>
      <c r="G6248" s="259"/>
      <c r="H6248" s="259"/>
      <c r="I6248" s="259"/>
      <c r="J6248" s="259"/>
    </row>
    <row r="6249" spans="1:10">
      <c r="A6249" s="259"/>
      <c r="B6249" s="259"/>
      <c r="C6249" s="259"/>
      <c r="D6249" s="259"/>
      <c r="E6249" s="259"/>
      <c r="F6249" s="270"/>
      <c r="G6249" s="259"/>
      <c r="H6249" s="259"/>
      <c r="I6249" s="259"/>
      <c r="J6249" s="259"/>
    </row>
    <row r="6250" spans="1:10">
      <c r="A6250" s="259"/>
      <c r="B6250" s="259"/>
      <c r="C6250" s="259"/>
      <c r="D6250" s="259"/>
      <c r="E6250" s="259"/>
      <c r="F6250" s="270"/>
      <c r="G6250" s="259"/>
      <c r="H6250" s="259"/>
      <c r="I6250" s="259"/>
      <c r="J6250" s="259"/>
    </row>
    <row r="6251" spans="1:10">
      <c r="A6251" s="259"/>
      <c r="B6251" s="259"/>
      <c r="C6251" s="259"/>
      <c r="D6251" s="259"/>
      <c r="E6251" s="259"/>
      <c r="F6251" s="270"/>
      <c r="G6251" s="259"/>
      <c r="H6251" s="259"/>
      <c r="I6251" s="259"/>
      <c r="J6251" s="259"/>
    </row>
    <row r="6252" spans="1:10">
      <c r="A6252" s="259"/>
      <c r="B6252" s="259"/>
      <c r="C6252" s="259"/>
      <c r="D6252" s="259"/>
      <c r="E6252" s="259"/>
      <c r="F6252" s="270"/>
      <c r="G6252" s="259"/>
      <c r="H6252" s="259"/>
      <c r="I6252" s="259"/>
      <c r="J6252" s="259"/>
    </row>
    <row r="6253" spans="1:10">
      <c r="A6253" s="259"/>
      <c r="B6253" s="259"/>
      <c r="C6253" s="259"/>
      <c r="D6253" s="259"/>
      <c r="E6253" s="259"/>
      <c r="F6253" s="270"/>
      <c r="G6253" s="259"/>
      <c r="H6253" s="259"/>
      <c r="I6253" s="259"/>
      <c r="J6253" s="259"/>
    </row>
    <row r="6254" spans="1:10">
      <c r="A6254" s="259"/>
      <c r="B6254" s="259"/>
      <c r="C6254" s="259"/>
      <c r="D6254" s="259"/>
      <c r="E6254" s="259"/>
      <c r="F6254" s="270"/>
      <c r="G6254" s="259"/>
      <c r="H6254" s="259"/>
      <c r="I6254" s="259"/>
      <c r="J6254" s="259"/>
    </row>
    <row r="6255" spans="1:10">
      <c r="A6255" s="259"/>
      <c r="B6255" s="259"/>
      <c r="C6255" s="259"/>
      <c r="D6255" s="259"/>
      <c r="E6255" s="259"/>
      <c r="F6255" s="270"/>
      <c r="G6255" s="259"/>
      <c r="H6255" s="259"/>
      <c r="I6255" s="259"/>
      <c r="J6255" s="259"/>
    </row>
    <row r="6256" spans="1:10">
      <c r="A6256" s="259"/>
      <c r="B6256" s="259"/>
      <c r="C6256" s="259"/>
      <c r="D6256" s="259"/>
      <c r="E6256" s="259"/>
      <c r="F6256" s="270"/>
      <c r="G6256" s="259"/>
      <c r="H6256" s="259"/>
      <c r="I6256" s="259"/>
      <c r="J6256" s="259"/>
    </row>
    <row r="6257" spans="1:10">
      <c r="A6257" s="259"/>
      <c r="B6257" s="259"/>
      <c r="C6257" s="259"/>
      <c r="D6257" s="259"/>
      <c r="E6257" s="259"/>
      <c r="F6257" s="270"/>
      <c r="G6257" s="259"/>
      <c r="H6257" s="259"/>
      <c r="I6257" s="259"/>
      <c r="J6257" s="259"/>
    </row>
    <row r="6258" spans="1:10">
      <c r="A6258" s="259"/>
      <c r="B6258" s="259"/>
      <c r="C6258" s="259"/>
      <c r="D6258" s="259"/>
      <c r="E6258" s="259"/>
      <c r="F6258" s="270"/>
      <c r="G6258" s="259"/>
      <c r="H6258" s="259"/>
      <c r="I6258" s="259"/>
      <c r="J6258" s="259"/>
    </row>
    <row r="6259" spans="1:10">
      <c r="A6259" s="259"/>
      <c r="B6259" s="259"/>
      <c r="C6259" s="259"/>
      <c r="D6259" s="259"/>
      <c r="E6259" s="259"/>
      <c r="F6259" s="270"/>
      <c r="G6259" s="259"/>
      <c r="H6259" s="259"/>
      <c r="I6259" s="259"/>
      <c r="J6259" s="259"/>
    </row>
    <row r="6260" spans="1:10">
      <c r="A6260" s="259"/>
      <c r="B6260" s="259"/>
      <c r="C6260" s="259"/>
      <c r="D6260" s="259"/>
      <c r="E6260" s="259"/>
      <c r="F6260" s="270"/>
      <c r="G6260" s="259"/>
      <c r="H6260" s="259"/>
      <c r="I6260" s="259"/>
      <c r="J6260" s="259"/>
    </row>
    <row r="6261" spans="1:10">
      <c r="A6261" s="259"/>
      <c r="B6261" s="259"/>
      <c r="C6261" s="259"/>
      <c r="D6261" s="259"/>
      <c r="E6261" s="259"/>
      <c r="F6261" s="270"/>
      <c r="G6261" s="259"/>
      <c r="H6261" s="259"/>
      <c r="I6261" s="259"/>
      <c r="J6261" s="259"/>
    </row>
    <row r="6262" spans="1:10">
      <c r="A6262" s="259"/>
      <c r="B6262" s="259"/>
      <c r="C6262" s="259"/>
      <c r="D6262" s="259"/>
      <c r="E6262" s="259"/>
      <c r="F6262" s="270"/>
      <c r="G6262" s="259"/>
      <c r="H6262" s="259"/>
      <c r="I6262" s="259"/>
      <c r="J6262" s="259"/>
    </row>
    <row r="6263" spans="1:10">
      <c r="A6263" s="259"/>
      <c r="B6263" s="259"/>
      <c r="C6263" s="259"/>
      <c r="D6263" s="259"/>
      <c r="E6263" s="259"/>
      <c r="F6263" s="270"/>
      <c r="G6263" s="259"/>
      <c r="H6263" s="259"/>
      <c r="I6263" s="259"/>
      <c r="J6263" s="259"/>
    </row>
    <row r="6264" spans="1:10">
      <c r="A6264" s="259"/>
      <c r="B6264" s="259"/>
      <c r="C6264" s="259"/>
      <c r="D6264" s="259"/>
      <c r="E6264" s="259"/>
      <c r="F6264" s="270"/>
      <c r="G6264" s="259"/>
      <c r="H6264" s="259"/>
      <c r="I6264" s="259"/>
      <c r="J6264" s="259"/>
    </row>
    <row r="6265" spans="1:10">
      <c r="A6265" s="259"/>
      <c r="B6265" s="259"/>
      <c r="C6265" s="259"/>
      <c r="D6265" s="259"/>
      <c r="E6265" s="259"/>
      <c r="F6265" s="270"/>
      <c r="G6265" s="259"/>
      <c r="H6265" s="259"/>
      <c r="I6265" s="259"/>
      <c r="J6265" s="259"/>
    </row>
    <row r="6266" spans="1:10">
      <c r="A6266" s="259"/>
      <c r="B6266" s="259"/>
      <c r="C6266" s="259"/>
      <c r="D6266" s="259"/>
      <c r="E6266" s="259"/>
      <c r="F6266" s="270"/>
      <c r="G6266" s="259"/>
      <c r="H6266" s="259"/>
      <c r="I6266" s="259"/>
      <c r="J6266" s="259"/>
    </row>
    <row r="6267" spans="1:10">
      <c r="A6267" s="259"/>
      <c r="B6267" s="259"/>
      <c r="C6267" s="259"/>
      <c r="D6267" s="259"/>
      <c r="E6267" s="259"/>
      <c r="F6267" s="270"/>
      <c r="G6267" s="259"/>
      <c r="H6267" s="259"/>
      <c r="I6267" s="259"/>
      <c r="J6267" s="259"/>
    </row>
    <row r="6268" spans="1:10">
      <c r="A6268" s="259"/>
      <c r="B6268" s="259"/>
      <c r="C6268" s="259"/>
      <c r="D6268" s="259"/>
      <c r="E6268" s="259"/>
      <c r="F6268" s="270"/>
      <c r="G6268" s="259"/>
      <c r="H6268" s="259"/>
      <c r="I6268" s="259"/>
      <c r="J6268" s="259"/>
    </row>
    <row r="6269" spans="1:10">
      <c r="A6269" s="259"/>
      <c r="B6269" s="259"/>
      <c r="C6269" s="259"/>
      <c r="D6269" s="259"/>
      <c r="E6269" s="259"/>
      <c r="F6269" s="270"/>
      <c r="G6269" s="259"/>
      <c r="H6269" s="259"/>
      <c r="I6269" s="259"/>
      <c r="J6269" s="259"/>
    </row>
    <row r="6270" spans="1:10">
      <c r="A6270" s="259"/>
      <c r="B6270" s="259"/>
      <c r="C6270" s="259"/>
      <c r="D6270" s="259"/>
      <c r="E6270" s="259"/>
      <c r="F6270" s="270"/>
      <c r="G6270" s="259"/>
      <c r="H6270" s="259"/>
      <c r="I6270" s="259"/>
      <c r="J6270" s="259"/>
    </row>
    <row r="6271" spans="1:10">
      <c r="A6271" s="259"/>
      <c r="B6271" s="259"/>
      <c r="C6271" s="259"/>
      <c r="D6271" s="259"/>
      <c r="E6271" s="259"/>
      <c r="F6271" s="270"/>
      <c r="G6271" s="259"/>
      <c r="H6271" s="259"/>
      <c r="I6271" s="259"/>
      <c r="J6271" s="259"/>
    </row>
    <row r="6272" spans="1:10">
      <c r="A6272" s="259"/>
      <c r="B6272" s="259"/>
      <c r="C6272" s="259"/>
      <c r="D6272" s="259"/>
      <c r="E6272" s="259"/>
      <c r="F6272" s="270"/>
      <c r="G6272" s="259"/>
      <c r="H6272" s="259"/>
      <c r="I6272" s="259"/>
      <c r="J6272" s="259"/>
    </row>
    <row r="6273" spans="1:10">
      <c r="A6273" s="259"/>
      <c r="B6273" s="259"/>
      <c r="C6273" s="259"/>
      <c r="D6273" s="259"/>
      <c r="E6273" s="259"/>
      <c r="F6273" s="270"/>
      <c r="G6273" s="259"/>
      <c r="H6273" s="259"/>
      <c r="I6273" s="259"/>
      <c r="J6273" s="259"/>
    </row>
    <row r="6274" spans="1:10">
      <c r="A6274" s="259"/>
      <c r="B6274" s="259"/>
      <c r="C6274" s="259"/>
      <c r="D6274" s="259"/>
      <c r="E6274" s="259"/>
      <c r="F6274" s="270"/>
      <c r="G6274" s="259"/>
      <c r="H6274" s="259"/>
      <c r="I6274" s="259"/>
      <c r="J6274" s="259"/>
    </row>
    <row r="6275" spans="1:10">
      <c r="A6275" s="259"/>
      <c r="B6275" s="259"/>
      <c r="C6275" s="259"/>
      <c r="D6275" s="259"/>
      <c r="E6275" s="259"/>
      <c r="F6275" s="270"/>
      <c r="G6275" s="259"/>
      <c r="H6275" s="259"/>
      <c r="I6275" s="259"/>
      <c r="J6275" s="259"/>
    </row>
    <row r="6276" spans="1:10">
      <c r="A6276" s="259"/>
      <c r="B6276" s="259"/>
      <c r="C6276" s="259"/>
      <c r="D6276" s="259"/>
      <c r="E6276" s="259"/>
      <c r="F6276" s="270"/>
      <c r="G6276" s="259"/>
      <c r="H6276" s="259"/>
      <c r="I6276" s="259"/>
      <c r="J6276" s="259"/>
    </row>
    <row r="6277" spans="1:10">
      <c r="A6277" s="259"/>
      <c r="B6277" s="259"/>
      <c r="C6277" s="259"/>
      <c r="D6277" s="259"/>
      <c r="E6277" s="259"/>
      <c r="F6277" s="270"/>
      <c r="G6277" s="259"/>
      <c r="H6277" s="259"/>
      <c r="I6277" s="259"/>
      <c r="J6277" s="259"/>
    </row>
    <row r="6278" spans="1:10">
      <c r="A6278" s="259"/>
      <c r="B6278" s="259"/>
      <c r="C6278" s="259"/>
      <c r="D6278" s="259"/>
      <c r="E6278" s="259"/>
      <c r="F6278" s="270"/>
      <c r="G6278" s="259"/>
      <c r="H6278" s="259"/>
      <c r="I6278" s="259"/>
      <c r="J6278" s="259"/>
    </row>
    <row r="6279" spans="1:10">
      <c r="A6279" s="259"/>
      <c r="B6279" s="259"/>
      <c r="C6279" s="259"/>
      <c r="D6279" s="259"/>
      <c r="E6279" s="259"/>
      <c r="F6279" s="270"/>
      <c r="G6279" s="259"/>
      <c r="H6279" s="259"/>
      <c r="I6279" s="259"/>
      <c r="J6279" s="259"/>
    </row>
    <row r="6280" spans="1:10">
      <c r="A6280" s="259"/>
      <c r="B6280" s="259"/>
      <c r="C6280" s="259"/>
      <c r="D6280" s="259"/>
      <c r="E6280" s="259"/>
      <c r="F6280" s="270"/>
      <c r="G6280" s="259"/>
      <c r="H6280" s="259"/>
      <c r="I6280" s="259"/>
      <c r="J6280" s="259"/>
    </row>
    <row r="6281" spans="1:10">
      <c r="A6281" s="259"/>
      <c r="B6281" s="259"/>
      <c r="C6281" s="259"/>
      <c r="D6281" s="259"/>
      <c r="E6281" s="259"/>
      <c r="F6281" s="270"/>
      <c r="G6281" s="259"/>
      <c r="H6281" s="259"/>
      <c r="I6281" s="259"/>
      <c r="J6281" s="259"/>
    </row>
    <row r="6282" spans="1:10">
      <c r="A6282" s="259"/>
      <c r="B6282" s="259"/>
      <c r="C6282" s="259"/>
      <c r="D6282" s="259"/>
      <c r="E6282" s="259"/>
      <c r="F6282" s="270"/>
      <c r="G6282" s="259"/>
      <c r="H6282" s="259"/>
      <c r="I6282" s="259"/>
      <c r="J6282" s="259"/>
    </row>
    <row r="6283" spans="1:10">
      <c r="A6283" s="259"/>
      <c r="B6283" s="259"/>
      <c r="C6283" s="259"/>
      <c r="D6283" s="259"/>
      <c r="E6283" s="259"/>
      <c r="F6283" s="270"/>
      <c r="G6283" s="259"/>
      <c r="H6283" s="259"/>
      <c r="I6283" s="259"/>
      <c r="J6283" s="259"/>
    </row>
    <row r="6284" spans="1:10">
      <c r="A6284" s="259"/>
      <c r="B6284" s="259"/>
      <c r="C6284" s="259"/>
      <c r="D6284" s="259"/>
      <c r="E6284" s="259"/>
      <c r="F6284" s="270"/>
      <c r="G6284" s="259"/>
      <c r="H6284" s="259"/>
      <c r="I6284" s="259"/>
      <c r="J6284" s="259"/>
    </row>
    <row r="6285" spans="1:10">
      <c r="A6285" s="259"/>
      <c r="B6285" s="259"/>
      <c r="C6285" s="259"/>
      <c r="D6285" s="259"/>
      <c r="E6285" s="259"/>
      <c r="F6285" s="270"/>
      <c r="G6285" s="259"/>
      <c r="H6285" s="259"/>
      <c r="I6285" s="259"/>
      <c r="J6285" s="259"/>
    </row>
    <row r="6286" spans="1:10">
      <c r="A6286" s="259"/>
      <c r="B6286" s="259"/>
      <c r="C6286" s="259"/>
      <c r="D6286" s="259"/>
      <c r="E6286" s="259"/>
      <c r="F6286" s="270"/>
      <c r="G6286" s="259"/>
      <c r="H6286" s="259"/>
      <c r="I6286" s="259"/>
      <c r="J6286" s="259"/>
    </row>
    <row r="6287" spans="1:10">
      <c r="A6287" s="259"/>
      <c r="B6287" s="259"/>
      <c r="C6287" s="259"/>
      <c r="D6287" s="259"/>
      <c r="E6287" s="259"/>
      <c r="F6287" s="270"/>
      <c r="G6287" s="259"/>
      <c r="H6287" s="259"/>
      <c r="I6287" s="259"/>
      <c r="J6287" s="259"/>
    </row>
    <row r="6288" spans="1:10">
      <c r="A6288" s="259"/>
      <c r="B6288" s="259"/>
      <c r="C6288" s="259"/>
      <c r="D6288" s="259"/>
      <c r="E6288" s="259"/>
      <c r="F6288" s="270"/>
      <c r="G6288" s="259"/>
      <c r="H6288" s="259"/>
      <c r="I6288" s="259"/>
      <c r="J6288" s="259"/>
    </row>
    <row r="6289" spans="1:10">
      <c r="A6289" s="259"/>
      <c r="B6289" s="259"/>
      <c r="C6289" s="259"/>
      <c r="D6289" s="259"/>
      <c r="E6289" s="259"/>
      <c r="F6289" s="270"/>
      <c r="G6289" s="259"/>
      <c r="H6289" s="259"/>
      <c r="I6289" s="259"/>
      <c r="J6289" s="259"/>
    </row>
    <row r="6290" spans="1:10">
      <c r="A6290" s="259"/>
      <c r="B6290" s="259"/>
      <c r="C6290" s="259"/>
      <c r="D6290" s="259"/>
      <c r="E6290" s="259"/>
      <c r="F6290" s="270"/>
      <c r="G6290" s="259"/>
      <c r="H6290" s="259"/>
      <c r="I6290" s="259"/>
      <c r="J6290" s="259"/>
    </row>
    <row r="6291" spans="1:10">
      <c r="A6291" s="259"/>
      <c r="B6291" s="259"/>
      <c r="C6291" s="259"/>
      <c r="D6291" s="259"/>
      <c r="E6291" s="259"/>
      <c r="F6291" s="270"/>
      <c r="G6291" s="259"/>
      <c r="H6291" s="259"/>
      <c r="I6291" s="259"/>
      <c r="J6291" s="259"/>
    </row>
    <row r="6292" spans="1:10">
      <c r="A6292" s="259"/>
      <c r="B6292" s="259"/>
      <c r="C6292" s="259"/>
      <c r="D6292" s="259"/>
      <c r="E6292" s="259"/>
      <c r="F6292" s="270"/>
      <c r="G6292" s="259"/>
      <c r="H6292" s="259"/>
      <c r="I6292" s="259"/>
      <c r="J6292" s="259"/>
    </row>
    <row r="6293" spans="1:10">
      <c r="A6293" s="259"/>
      <c r="B6293" s="259"/>
      <c r="C6293" s="259"/>
      <c r="D6293" s="259"/>
      <c r="E6293" s="259"/>
      <c r="F6293" s="270"/>
      <c r="G6293" s="259"/>
      <c r="H6293" s="259"/>
      <c r="I6293" s="259"/>
      <c r="J6293" s="259"/>
    </row>
    <row r="6294" spans="1:10">
      <c r="A6294" s="259"/>
      <c r="B6294" s="259"/>
      <c r="C6294" s="259"/>
      <c r="D6294" s="259"/>
      <c r="E6294" s="259"/>
      <c r="F6294" s="270"/>
      <c r="G6294" s="259"/>
      <c r="H6294" s="259"/>
      <c r="I6294" s="259"/>
      <c r="J6294" s="259"/>
    </row>
    <row r="6295" spans="1:10">
      <c r="A6295" s="259"/>
      <c r="B6295" s="259"/>
      <c r="C6295" s="259"/>
      <c r="D6295" s="259"/>
      <c r="E6295" s="259"/>
      <c r="F6295" s="270"/>
      <c r="G6295" s="259"/>
      <c r="H6295" s="259"/>
      <c r="I6295" s="259"/>
      <c r="J6295" s="259"/>
    </row>
    <row r="6296" spans="1:10">
      <c r="A6296" s="259"/>
      <c r="B6296" s="259"/>
      <c r="C6296" s="259"/>
      <c r="D6296" s="259"/>
      <c r="E6296" s="259"/>
      <c r="F6296" s="270"/>
      <c r="G6296" s="259"/>
      <c r="H6296" s="259"/>
      <c r="I6296" s="259"/>
      <c r="J6296" s="259"/>
    </row>
    <row r="6297" spans="1:10">
      <c r="A6297" s="259"/>
      <c r="B6297" s="259"/>
      <c r="C6297" s="259"/>
      <c r="D6297" s="259"/>
      <c r="E6297" s="259"/>
      <c r="F6297" s="270"/>
      <c r="G6297" s="259"/>
      <c r="H6297" s="259"/>
      <c r="I6297" s="259"/>
      <c r="J6297" s="259"/>
    </row>
    <row r="6298" spans="1:10">
      <c r="A6298" s="259"/>
      <c r="B6298" s="259"/>
      <c r="C6298" s="259"/>
      <c r="D6298" s="259"/>
      <c r="E6298" s="259"/>
      <c r="F6298" s="270"/>
      <c r="G6298" s="259"/>
      <c r="H6298" s="259"/>
      <c r="I6298" s="259"/>
      <c r="J6298" s="259"/>
    </row>
    <row r="6299" spans="1:10">
      <c r="A6299" s="259"/>
      <c r="B6299" s="259"/>
      <c r="C6299" s="259"/>
      <c r="D6299" s="259"/>
      <c r="E6299" s="259"/>
      <c r="F6299" s="270"/>
      <c r="G6299" s="259"/>
      <c r="H6299" s="259"/>
      <c r="I6299" s="259"/>
      <c r="J6299" s="259"/>
    </row>
    <row r="6300" spans="1:10">
      <c r="A6300" s="259"/>
      <c r="B6300" s="259"/>
      <c r="C6300" s="259"/>
      <c r="D6300" s="259"/>
      <c r="E6300" s="259"/>
      <c r="F6300" s="270"/>
      <c r="G6300" s="259"/>
      <c r="H6300" s="259"/>
      <c r="I6300" s="259"/>
      <c r="J6300" s="259"/>
    </row>
    <row r="6301" spans="1:10">
      <c r="A6301" s="259"/>
      <c r="B6301" s="259"/>
      <c r="C6301" s="259"/>
      <c r="D6301" s="259"/>
      <c r="E6301" s="259"/>
      <c r="F6301" s="270"/>
      <c r="G6301" s="259"/>
      <c r="H6301" s="259"/>
      <c r="I6301" s="259"/>
      <c r="J6301" s="259"/>
    </row>
    <row r="6302" spans="1:10">
      <c r="A6302" s="259"/>
      <c r="B6302" s="259"/>
      <c r="C6302" s="259"/>
      <c r="D6302" s="259"/>
      <c r="E6302" s="259"/>
      <c r="F6302" s="270"/>
      <c r="G6302" s="259"/>
      <c r="H6302" s="259"/>
      <c r="I6302" s="259"/>
      <c r="J6302" s="259"/>
    </row>
    <row r="6303" spans="1:10">
      <c r="A6303" s="259"/>
      <c r="B6303" s="259"/>
      <c r="C6303" s="259"/>
      <c r="D6303" s="259"/>
      <c r="E6303" s="259"/>
      <c r="F6303" s="270"/>
      <c r="G6303" s="259"/>
      <c r="H6303" s="259"/>
      <c r="I6303" s="259"/>
      <c r="J6303" s="259"/>
    </row>
    <row r="6304" spans="1:10">
      <c r="A6304" s="259"/>
      <c r="B6304" s="259"/>
      <c r="C6304" s="259"/>
      <c r="D6304" s="259"/>
      <c r="E6304" s="259"/>
      <c r="F6304" s="270"/>
      <c r="G6304" s="259"/>
      <c r="H6304" s="259"/>
      <c r="I6304" s="259"/>
      <c r="J6304" s="259"/>
    </row>
    <row r="6305" spans="1:10">
      <c r="A6305" s="259"/>
      <c r="B6305" s="259"/>
      <c r="C6305" s="259"/>
      <c r="D6305" s="259"/>
      <c r="E6305" s="259"/>
      <c r="F6305" s="270"/>
      <c r="G6305" s="259"/>
      <c r="H6305" s="259"/>
      <c r="I6305" s="259"/>
      <c r="J6305" s="259"/>
    </row>
    <row r="6306" spans="1:10">
      <c r="A6306" s="259"/>
      <c r="B6306" s="259"/>
      <c r="C6306" s="259"/>
      <c r="D6306" s="259"/>
      <c r="E6306" s="259"/>
      <c r="F6306" s="270"/>
      <c r="G6306" s="259"/>
      <c r="H6306" s="259"/>
      <c r="I6306" s="259"/>
      <c r="J6306" s="259"/>
    </row>
    <row r="6307" spans="1:10">
      <c r="A6307" s="259"/>
      <c r="B6307" s="259"/>
      <c r="C6307" s="259"/>
      <c r="D6307" s="259"/>
      <c r="E6307" s="259"/>
      <c r="F6307" s="270"/>
      <c r="G6307" s="259"/>
      <c r="H6307" s="259"/>
      <c r="I6307" s="259"/>
      <c r="J6307" s="259"/>
    </row>
    <row r="6308" spans="1:10">
      <c r="A6308" s="259"/>
      <c r="B6308" s="259"/>
      <c r="C6308" s="259"/>
      <c r="D6308" s="259"/>
      <c r="E6308" s="259"/>
      <c r="F6308" s="270"/>
      <c r="G6308" s="259"/>
      <c r="H6308" s="259"/>
      <c r="I6308" s="259"/>
      <c r="J6308" s="259"/>
    </row>
    <row r="6309" spans="1:10">
      <c r="A6309" s="259"/>
      <c r="B6309" s="259"/>
      <c r="C6309" s="259"/>
      <c r="D6309" s="259"/>
      <c r="E6309" s="259"/>
      <c r="F6309" s="270"/>
      <c r="G6309" s="259"/>
      <c r="H6309" s="259"/>
      <c r="I6309" s="259"/>
      <c r="J6309" s="259"/>
    </row>
    <row r="6310" spans="1:10">
      <c r="A6310" s="259"/>
      <c r="B6310" s="259"/>
      <c r="C6310" s="259"/>
      <c r="D6310" s="259"/>
      <c r="E6310" s="259"/>
      <c r="F6310" s="270"/>
      <c r="G6310" s="259"/>
      <c r="H6310" s="259"/>
      <c r="I6310" s="259"/>
      <c r="J6310" s="259"/>
    </row>
    <row r="6311" spans="1:10">
      <c r="A6311" s="259"/>
      <c r="B6311" s="259"/>
      <c r="C6311" s="259"/>
      <c r="D6311" s="259"/>
      <c r="E6311" s="259"/>
      <c r="F6311" s="270"/>
      <c r="G6311" s="259"/>
      <c r="H6311" s="259"/>
      <c r="I6311" s="259"/>
      <c r="J6311" s="259"/>
    </row>
    <row r="6312" spans="1:10">
      <c r="A6312" s="259"/>
      <c r="B6312" s="259"/>
      <c r="C6312" s="259"/>
      <c r="D6312" s="259"/>
      <c r="E6312" s="259"/>
      <c r="F6312" s="270"/>
      <c r="G6312" s="259"/>
      <c r="H6312" s="259"/>
      <c r="I6312" s="259"/>
      <c r="J6312" s="259"/>
    </row>
    <row r="6313" spans="1:10">
      <c r="A6313" s="259"/>
      <c r="B6313" s="259"/>
      <c r="C6313" s="259"/>
      <c r="D6313" s="259"/>
      <c r="E6313" s="259"/>
      <c r="F6313" s="270"/>
      <c r="G6313" s="259"/>
      <c r="H6313" s="259"/>
      <c r="I6313" s="259"/>
      <c r="J6313" s="259"/>
    </row>
    <row r="6314" spans="1:10">
      <c r="A6314" s="259"/>
      <c r="B6314" s="259"/>
      <c r="C6314" s="259"/>
      <c r="D6314" s="259"/>
      <c r="E6314" s="259"/>
      <c r="F6314" s="270"/>
      <c r="G6314" s="259"/>
      <c r="H6314" s="259"/>
      <c r="I6314" s="259"/>
      <c r="J6314" s="259"/>
    </row>
    <row r="6315" spans="1:10">
      <c r="A6315" s="259"/>
      <c r="B6315" s="259"/>
      <c r="C6315" s="259"/>
      <c r="D6315" s="259"/>
      <c r="E6315" s="259"/>
      <c r="F6315" s="270"/>
      <c r="G6315" s="259"/>
      <c r="H6315" s="259"/>
      <c r="I6315" s="259"/>
      <c r="J6315" s="259"/>
    </row>
    <row r="6316" spans="1:10">
      <c r="A6316" s="259"/>
      <c r="B6316" s="259"/>
      <c r="C6316" s="259"/>
      <c r="D6316" s="259"/>
      <c r="E6316" s="259"/>
      <c r="F6316" s="270"/>
      <c r="G6316" s="259"/>
      <c r="H6316" s="259"/>
      <c r="I6316" s="259"/>
      <c r="J6316" s="259"/>
    </row>
    <row r="6317" spans="1:10">
      <c r="A6317" s="259"/>
      <c r="B6317" s="259"/>
      <c r="C6317" s="259"/>
      <c r="D6317" s="259"/>
      <c r="E6317" s="259"/>
      <c r="F6317" s="270"/>
      <c r="G6317" s="259"/>
      <c r="H6317" s="259"/>
      <c r="I6317" s="259"/>
      <c r="J6317" s="259"/>
    </row>
    <row r="6318" spans="1:10">
      <c r="A6318" s="259"/>
      <c r="B6318" s="259"/>
      <c r="C6318" s="259"/>
      <c r="D6318" s="259"/>
      <c r="E6318" s="259"/>
      <c r="F6318" s="270"/>
      <c r="G6318" s="259"/>
      <c r="H6318" s="259"/>
      <c r="I6318" s="259"/>
      <c r="J6318" s="259"/>
    </row>
    <row r="6319" spans="1:10">
      <c r="A6319" s="259"/>
      <c r="B6319" s="259"/>
      <c r="C6319" s="259"/>
      <c r="D6319" s="259"/>
      <c r="E6319" s="259"/>
      <c r="F6319" s="270"/>
      <c r="G6319" s="259"/>
      <c r="H6319" s="259"/>
      <c r="I6319" s="259"/>
      <c r="J6319" s="259"/>
    </row>
    <row r="6320" spans="1:10">
      <c r="A6320" s="259"/>
      <c r="B6320" s="259"/>
      <c r="C6320" s="259"/>
      <c r="D6320" s="259"/>
      <c r="E6320" s="259"/>
      <c r="F6320" s="270"/>
      <c r="G6320" s="259"/>
      <c r="H6320" s="259"/>
      <c r="I6320" s="259"/>
      <c r="J6320" s="259"/>
    </row>
    <row r="6321" spans="1:10">
      <c r="A6321" s="259"/>
      <c r="B6321" s="259"/>
      <c r="C6321" s="259"/>
      <c r="D6321" s="259"/>
      <c r="E6321" s="259"/>
      <c r="F6321" s="270"/>
      <c r="G6321" s="259"/>
      <c r="H6321" s="259"/>
      <c r="I6321" s="259"/>
      <c r="J6321" s="259"/>
    </row>
    <row r="6322" spans="1:10">
      <c r="A6322" s="259"/>
      <c r="B6322" s="259"/>
      <c r="C6322" s="259"/>
      <c r="D6322" s="259"/>
      <c r="E6322" s="259"/>
      <c r="F6322" s="270"/>
      <c r="G6322" s="259"/>
      <c r="H6322" s="259"/>
      <c r="I6322" s="259"/>
      <c r="J6322" s="259"/>
    </row>
    <row r="6323" spans="1:10">
      <c r="A6323" s="259"/>
      <c r="B6323" s="259"/>
      <c r="C6323" s="259"/>
      <c r="D6323" s="259"/>
      <c r="E6323" s="259"/>
      <c r="F6323" s="270"/>
      <c r="G6323" s="259"/>
      <c r="H6323" s="259"/>
      <c r="I6323" s="259"/>
      <c r="J6323" s="259"/>
    </row>
    <row r="6324" spans="1:10">
      <c r="A6324" s="259"/>
      <c r="B6324" s="259"/>
      <c r="C6324" s="259"/>
      <c r="D6324" s="259"/>
      <c r="E6324" s="259"/>
      <c r="F6324" s="270"/>
      <c r="G6324" s="259"/>
      <c r="H6324" s="259"/>
      <c r="I6324" s="259"/>
      <c r="J6324" s="259"/>
    </row>
    <row r="6325" spans="1:10">
      <c r="A6325" s="259"/>
      <c r="B6325" s="259"/>
      <c r="C6325" s="259"/>
      <c r="D6325" s="259"/>
      <c r="E6325" s="259"/>
      <c r="F6325" s="270"/>
      <c r="G6325" s="259"/>
      <c r="H6325" s="259"/>
      <c r="I6325" s="259"/>
      <c r="J6325" s="259"/>
    </row>
    <row r="6326" spans="1:10">
      <c r="A6326" s="259"/>
      <c r="B6326" s="259"/>
      <c r="C6326" s="259"/>
      <c r="D6326" s="259"/>
      <c r="E6326" s="259"/>
      <c r="F6326" s="270"/>
      <c r="G6326" s="259"/>
      <c r="H6326" s="259"/>
      <c r="I6326" s="259"/>
      <c r="J6326" s="259"/>
    </row>
    <row r="6327" spans="1:10">
      <c r="A6327" s="259"/>
      <c r="B6327" s="259"/>
      <c r="C6327" s="259"/>
      <c r="D6327" s="259"/>
      <c r="E6327" s="259"/>
      <c r="F6327" s="270"/>
      <c r="G6327" s="259"/>
      <c r="H6327" s="259"/>
      <c r="I6327" s="259"/>
      <c r="J6327" s="259"/>
    </row>
    <row r="6328" spans="1:10">
      <c r="A6328" s="259"/>
      <c r="B6328" s="259"/>
      <c r="C6328" s="259"/>
      <c r="D6328" s="259"/>
      <c r="E6328" s="259"/>
      <c r="F6328" s="270"/>
      <c r="G6328" s="259"/>
      <c r="H6328" s="259"/>
      <c r="I6328" s="259"/>
      <c r="J6328" s="259"/>
    </row>
    <row r="6329" spans="1:10">
      <c r="A6329" s="259"/>
      <c r="B6329" s="259"/>
      <c r="C6329" s="259"/>
      <c r="D6329" s="259"/>
      <c r="E6329" s="259"/>
      <c r="F6329" s="270"/>
      <c r="G6329" s="259"/>
      <c r="H6329" s="259"/>
      <c r="I6329" s="259"/>
      <c r="J6329" s="259"/>
    </row>
    <row r="6330" spans="1:10">
      <c r="A6330" s="259"/>
      <c r="B6330" s="259"/>
      <c r="C6330" s="259"/>
      <c r="D6330" s="259"/>
      <c r="E6330" s="259"/>
      <c r="F6330" s="270"/>
      <c r="G6330" s="259"/>
      <c r="H6330" s="259"/>
      <c r="I6330" s="259"/>
      <c r="J6330" s="259"/>
    </row>
    <row r="6331" spans="1:10">
      <c r="A6331" s="259"/>
      <c r="B6331" s="259"/>
      <c r="C6331" s="259"/>
      <c r="D6331" s="259"/>
      <c r="E6331" s="259"/>
      <c r="F6331" s="270"/>
      <c r="G6331" s="259"/>
      <c r="H6331" s="259"/>
      <c r="I6331" s="259"/>
      <c r="J6331" s="259"/>
    </row>
    <row r="6332" spans="1:10">
      <c r="A6332" s="259"/>
      <c r="B6332" s="259"/>
      <c r="C6332" s="259"/>
      <c r="D6332" s="259"/>
      <c r="E6332" s="259"/>
      <c r="F6332" s="270"/>
      <c r="G6332" s="259"/>
      <c r="H6332" s="259"/>
      <c r="I6332" s="259"/>
      <c r="J6332" s="259"/>
    </row>
    <row r="6333" spans="1:10">
      <c r="A6333" s="259"/>
      <c r="B6333" s="259"/>
      <c r="C6333" s="259"/>
      <c r="D6333" s="259"/>
      <c r="E6333" s="259"/>
      <c r="F6333" s="270"/>
      <c r="G6333" s="259"/>
      <c r="H6333" s="259"/>
      <c r="I6333" s="259"/>
      <c r="J6333" s="259"/>
    </row>
    <row r="6334" spans="1:10">
      <c r="A6334" s="259"/>
      <c r="B6334" s="259"/>
      <c r="C6334" s="259"/>
      <c r="D6334" s="259"/>
      <c r="E6334" s="259"/>
      <c r="F6334" s="270"/>
      <c r="G6334" s="259"/>
      <c r="H6334" s="259"/>
      <c r="I6334" s="259"/>
      <c r="J6334" s="259"/>
    </row>
    <row r="6335" spans="1:10">
      <c r="A6335" s="259"/>
      <c r="B6335" s="259"/>
      <c r="C6335" s="259"/>
      <c r="D6335" s="259"/>
      <c r="E6335" s="259"/>
      <c r="F6335" s="270"/>
      <c r="G6335" s="259"/>
      <c r="H6335" s="259"/>
      <c r="I6335" s="259"/>
      <c r="J6335" s="259"/>
    </row>
    <row r="6336" spans="1:10">
      <c r="A6336" s="259"/>
      <c r="B6336" s="259"/>
      <c r="C6336" s="259"/>
      <c r="D6336" s="259"/>
      <c r="E6336" s="259"/>
      <c r="F6336" s="270"/>
      <c r="G6336" s="259"/>
      <c r="H6336" s="259"/>
      <c r="I6336" s="259"/>
      <c r="J6336" s="259"/>
    </row>
    <row r="6337" spans="1:10">
      <c r="A6337" s="259"/>
      <c r="B6337" s="259"/>
      <c r="C6337" s="259"/>
      <c r="D6337" s="259"/>
      <c r="E6337" s="259"/>
      <c r="F6337" s="270"/>
      <c r="G6337" s="259"/>
      <c r="H6337" s="259"/>
      <c r="I6337" s="259"/>
      <c r="J6337" s="259"/>
    </row>
    <row r="6338" spans="1:10">
      <c r="A6338" s="259"/>
      <c r="B6338" s="259"/>
      <c r="C6338" s="259"/>
      <c r="D6338" s="259"/>
      <c r="E6338" s="259"/>
      <c r="F6338" s="270"/>
      <c r="G6338" s="259"/>
      <c r="H6338" s="259"/>
      <c r="I6338" s="259"/>
      <c r="J6338" s="259"/>
    </row>
    <row r="6339" spans="1:10">
      <c r="A6339" s="259"/>
      <c r="B6339" s="259"/>
      <c r="C6339" s="259"/>
      <c r="D6339" s="259"/>
      <c r="E6339" s="259"/>
      <c r="F6339" s="270"/>
      <c r="G6339" s="259"/>
      <c r="H6339" s="259"/>
      <c r="I6339" s="259"/>
      <c r="J6339" s="259"/>
    </row>
    <row r="6340" spans="1:10">
      <c r="A6340" s="259"/>
      <c r="B6340" s="259"/>
      <c r="C6340" s="259"/>
      <c r="D6340" s="259"/>
      <c r="E6340" s="259"/>
      <c r="F6340" s="270"/>
      <c r="G6340" s="259"/>
      <c r="H6340" s="259"/>
      <c r="I6340" s="259"/>
      <c r="J6340" s="259"/>
    </row>
    <row r="6341" spans="1:10">
      <c r="A6341" s="259"/>
      <c r="B6341" s="259"/>
      <c r="C6341" s="259"/>
      <c r="D6341" s="259"/>
      <c r="E6341" s="259"/>
      <c r="F6341" s="270"/>
      <c r="G6341" s="259"/>
      <c r="H6341" s="259"/>
      <c r="I6341" s="259"/>
      <c r="J6341" s="259"/>
    </row>
    <row r="6342" spans="1:10">
      <c r="A6342" s="259"/>
      <c r="B6342" s="259"/>
      <c r="C6342" s="259"/>
      <c r="D6342" s="259"/>
      <c r="E6342" s="259"/>
      <c r="F6342" s="270"/>
      <c r="G6342" s="259"/>
      <c r="H6342" s="259"/>
      <c r="I6342" s="259"/>
      <c r="J6342" s="259"/>
    </row>
    <row r="6343" spans="1:10">
      <c r="A6343" s="259"/>
      <c r="B6343" s="259"/>
      <c r="C6343" s="259"/>
      <c r="D6343" s="259"/>
      <c r="E6343" s="259"/>
      <c r="F6343" s="270"/>
      <c r="G6343" s="259"/>
      <c r="H6343" s="259"/>
      <c r="I6343" s="259"/>
      <c r="J6343" s="259"/>
    </row>
    <row r="6344" spans="1:10">
      <c r="A6344" s="259"/>
      <c r="B6344" s="259"/>
      <c r="C6344" s="259"/>
      <c r="D6344" s="259"/>
      <c r="E6344" s="259"/>
      <c r="F6344" s="270"/>
      <c r="G6344" s="259"/>
      <c r="H6344" s="259"/>
      <c r="I6344" s="259"/>
      <c r="J6344" s="259"/>
    </row>
    <row r="6345" spans="1:10">
      <c r="A6345" s="259"/>
      <c r="B6345" s="259"/>
      <c r="C6345" s="259"/>
      <c r="D6345" s="259"/>
      <c r="E6345" s="259"/>
      <c r="F6345" s="270"/>
      <c r="G6345" s="259"/>
      <c r="H6345" s="259"/>
      <c r="I6345" s="259"/>
      <c r="J6345" s="259"/>
    </row>
    <row r="6346" spans="1:10">
      <c r="A6346" s="259"/>
      <c r="B6346" s="259"/>
      <c r="C6346" s="259"/>
      <c r="D6346" s="259"/>
      <c r="E6346" s="259"/>
      <c r="F6346" s="270"/>
      <c r="G6346" s="259"/>
      <c r="H6346" s="259"/>
      <c r="I6346" s="259"/>
      <c r="J6346" s="259"/>
    </row>
    <row r="6347" spans="1:10">
      <c r="A6347" s="259"/>
      <c r="B6347" s="259"/>
      <c r="C6347" s="259"/>
      <c r="D6347" s="259"/>
      <c r="E6347" s="259"/>
      <c r="F6347" s="270"/>
      <c r="G6347" s="259"/>
      <c r="H6347" s="259"/>
      <c r="I6347" s="259"/>
      <c r="J6347" s="259"/>
    </row>
    <row r="6348" spans="1:10">
      <c r="A6348" s="259"/>
      <c r="B6348" s="259"/>
      <c r="C6348" s="259"/>
      <c r="D6348" s="259"/>
      <c r="E6348" s="259"/>
      <c r="F6348" s="270"/>
      <c r="G6348" s="259"/>
      <c r="H6348" s="259"/>
      <c r="I6348" s="259"/>
      <c r="J6348" s="259"/>
    </row>
    <row r="6349" spans="1:10">
      <c r="A6349" s="259"/>
      <c r="B6349" s="259"/>
      <c r="C6349" s="259"/>
      <c r="D6349" s="259"/>
      <c r="E6349" s="259"/>
      <c r="F6349" s="270"/>
      <c r="G6349" s="259"/>
      <c r="H6349" s="259"/>
      <c r="I6349" s="259"/>
      <c r="J6349" s="259"/>
    </row>
    <row r="6350" spans="1:10">
      <c r="A6350" s="259"/>
      <c r="B6350" s="259"/>
      <c r="C6350" s="259"/>
      <c r="D6350" s="259"/>
      <c r="E6350" s="259"/>
      <c r="F6350" s="270"/>
      <c r="G6350" s="259"/>
      <c r="H6350" s="259"/>
      <c r="I6350" s="259"/>
      <c r="J6350" s="259"/>
    </row>
    <row r="6351" spans="1:10">
      <c r="A6351" s="259"/>
      <c r="B6351" s="259"/>
      <c r="C6351" s="259"/>
      <c r="D6351" s="259"/>
      <c r="E6351" s="259"/>
      <c r="F6351" s="270"/>
      <c r="G6351" s="259"/>
      <c r="H6351" s="259"/>
      <c r="I6351" s="259"/>
      <c r="J6351" s="259"/>
    </row>
    <row r="6352" spans="1:10">
      <c r="A6352" s="259"/>
      <c r="B6352" s="259"/>
      <c r="C6352" s="259"/>
      <c r="D6352" s="259"/>
      <c r="E6352" s="259"/>
      <c r="F6352" s="270"/>
      <c r="G6352" s="259"/>
      <c r="H6352" s="259"/>
      <c r="I6352" s="259"/>
      <c r="J6352" s="259"/>
    </row>
    <row r="6353" spans="1:10">
      <c r="A6353" s="259"/>
      <c r="B6353" s="259"/>
      <c r="C6353" s="259"/>
      <c r="D6353" s="259"/>
      <c r="E6353" s="259"/>
      <c r="F6353" s="270"/>
      <c r="G6353" s="259"/>
      <c r="H6353" s="259"/>
      <c r="I6353" s="259"/>
      <c r="J6353" s="259"/>
    </row>
    <row r="6354" spans="1:10">
      <c r="A6354" s="259"/>
      <c r="B6354" s="259"/>
      <c r="C6354" s="259"/>
      <c r="D6354" s="259"/>
      <c r="E6354" s="259"/>
      <c r="F6354" s="270"/>
      <c r="G6354" s="259"/>
      <c r="H6354" s="259"/>
      <c r="I6354" s="259"/>
      <c r="J6354" s="259"/>
    </row>
    <row r="6355" spans="1:10">
      <c r="A6355" s="259"/>
      <c r="B6355" s="259"/>
      <c r="C6355" s="259"/>
      <c r="D6355" s="259"/>
      <c r="E6355" s="259"/>
      <c r="F6355" s="270"/>
      <c r="G6355" s="259"/>
      <c r="H6355" s="259"/>
      <c r="I6355" s="259"/>
      <c r="J6355" s="259"/>
    </row>
    <row r="6356" spans="1:10">
      <c r="A6356" s="259"/>
      <c r="B6356" s="259"/>
      <c r="C6356" s="259"/>
      <c r="D6356" s="259"/>
      <c r="E6356" s="259"/>
      <c r="F6356" s="270"/>
      <c r="G6356" s="259"/>
      <c r="H6356" s="259"/>
      <c r="I6356" s="259"/>
      <c r="J6356" s="259"/>
    </row>
    <row r="6357" spans="1:10">
      <c r="A6357" s="259"/>
      <c r="B6357" s="259"/>
      <c r="C6357" s="259"/>
      <c r="D6357" s="259"/>
      <c r="E6357" s="259"/>
      <c r="F6357" s="270"/>
      <c r="G6357" s="259"/>
      <c r="H6357" s="259"/>
      <c r="I6357" s="259"/>
      <c r="J6357" s="259"/>
    </row>
    <row r="6358" spans="1:10">
      <c r="A6358" s="259"/>
      <c r="B6358" s="259"/>
      <c r="C6358" s="259"/>
      <c r="D6358" s="259"/>
      <c r="E6358" s="259"/>
      <c r="F6358" s="270"/>
      <c r="G6358" s="259"/>
      <c r="H6358" s="259"/>
      <c r="I6358" s="259"/>
      <c r="J6358" s="259"/>
    </row>
    <row r="6359" spans="1:10">
      <c r="A6359" s="259"/>
      <c r="B6359" s="259"/>
      <c r="C6359" s="259"/>
      <c r="D6359" s="259"/>
      <c r="E6359" s="259"/>
      <c r="F6359" s="270"/>
      <c r="G6359" s="259"/>
      <c r="H6359" s="259"/>
      <c r="I6359" s="259"/>
      <c r="J6359" s="259"/>
    </row>
    <row r="6360" spans="1:10">
      <c r="A6360" s="259"/>
      <c r="B6360" s="259"/>
      <c r="C6360" s="259"/>
      <c r="D6360" s="259"/>
      <c r="E6360" s="259"/>
      <c r="F6360" s="270"/>
      <c r="G6360" s="259"/>
      <c r="H6360" s="259"/>
      <c r="I6360" s="259"/>
      <c r="J6360" s="259"/>
    </row>
    <row r="6361" spans="1:10">
      <c r="A6361" s="259"/>
      <c r="B6361" s="259"/>
      <c r="C6361" s="259"/>
      <c r="D6361" s="259"/>
      <c r="E6361" s="259"/>
      <c r="F6361" s="270"/>
      <c r="G6361" s="259"/>
      <c r="H6361" s="259"/>
      <c r="I6361" s="259"/>
      <c r="J6361" s="259"/>
    </row>
    <row r="6362" spans="1:10">
      <c r="A6362" s="259"/>
      <c r="B6362" s="259"/>
      <c r="C6362" s="259"/>
      <c r="D6362" s="259"/>
      <c r="E6362" s="259"/>
      <c r="F6362" s="270"/>
      <c r="G6362" s="259"/>
      <c r="H6362" s="259"/>
      <c r="I6362" s="259"/>
      <c r="J6362" s="259"/>
    </row>
    <row r="6363" spans="1:10">
      <c r="A6363" s="259"/>
      <c r="B6363" s="259"/>
      <c r="C6363" s="259"/>
      <c r="D6363" s="259"/>
      <c r="E6363" s="259"/>
      <c r="F6363" s="270"/>
      <c r="G6363" s="259"/>
      <c r="H6363" s="259"/>
      <c r="I6363" s="259"/>
      <c r="J6363" s="259"/>
    </row>
    <row r="6364" spans="1:10">
      <c r="A6364" s="259"/>
      <c r="B6364" s="259"/>
      <c r="C6364" s="259"/>
      <c r="D6364" s="259"/>
      <c r="E6364" s="259"/>
      <c r="F6364" s="270"/>
      <c r="G6364" s="259"/>
      <c r="H6364" s="259"/>
      <c r="I6364" s="259"/>
      <c r="J6364" s="259"/>
    </row>
    <row r="6365" spans="1:10">
      <c r="A6365" s="259"/>
      <c r="B6365" s="259"/>
      <c r="C6365" s="259"/>
      <c r="D6365" s="259"/>
      <c r="E6365" s="259"/>
      <c r="F6365" s="270"/>
      <c r="G6365" s="259"/>
      <c r="H6365" s="259"/>
      <c r="I6365" s="259"/>
      <c r="J6365" s="259"/>
    </row>
    <row r="6366" spans="1:10">
      <c r="A6366" s="259"/>
      <c r="B6366" s="259"/>
      <c r="C6366" s="259"/>
      <c r="D6366" s="259"/>
      <c r="E6366" s="259"/>
      <c r="F6366" s="270"/>
      <c r="G6366" s="259"/>
      <c r="H6366" s="259"/>
      <c r="I6366" s="259"/>
      <c r="J6366" s="259"/>
    </row>
    <row r="6367" spans="1:10">
      <c r="A6367" s="259"/>
      <c r="B6367" s="259"/>
      <c r="C6367" s="259"/>
      <c r="D6367" s="259"/>
      <c r="E6367" s="259"/>
      <c r="F6367" s="270"/>
      <c r="G6367" s="259"/>
      <c r="H6367" s="259"/>
      <c r="I6367" s="259"/>
      <c r="J6367" s="259"/>
    </row>
    <row r="6368" spans="1:10">
      <c r="A6368" s="259"/>
      <c r="B6368" s="259"/>
      <c r="C6368" s="259"/>
      <c r="D6368" s="259"/>
      <c r="E6368" s="259"/>
      <c r="F6368" s="270"/>
      <c r="G6368" s="259"/>
      <c r="H6368" s="259"/>
      <c r="I6368" s="259"/>
      <c r="J6368" s="259"/>
    </row>
    <row r="6369" spans="1:10">
      <c r="A6369" s="259"/>
      <c r="B6369" s="259"/>
      <c r="C6369" s="259"/>
      <c r="D6369" s="259"/>
      <c r="E6369" s="259"/>
      <c r="F6369" s="270"/>
      <c r="G6369" s="259"/>
      <c r="H6369" s="259"/>
      <c r="I6369" s="259"/>
      <c r="J6369" s="259"/>
    </row>
    <row r="6370" spans="1:10">
      <c r="A6370" s="259"/>
      <c r="B6370" s="259"/>
      <c r="C6370" s="259"/>
      <c r="D6370" s="259"/>
      <c r="E6370" s="259"/>
      <c r="F6370" s="270"/>
      <c r="G6370" s="259"/>
      <c r="H6370" s="259"/>
      <c r="I6370" s="259"/>
      <c r="J6370" s="259"/>
    </row>
    <row r="6371" spans="1:10">
      <c r="A6371" s="259"/>
      <c r="B6371" s="259"/>
      <c r="C6371" s="259"/>
      <c r="D6371" s="259"/>
      <c r="E6371" s="259"/>
      <c r="F6371" s="270"/>
      <c r="G6371" s="259"/>
      <c r="H6371" s="259"/>
      <c r="I6371" s="259"/>
      <c r="J6371" s="259"/>
    </row>
    <row r="6372" spans="1:10">
      <c r="A6372" s="259"/>
      <c r="B6372" s="259"/>
      <c r="C6372" s="259"/>
      <c r="D6372" s="259"/>
      <c r="E6372" s="259"/>
      <c r="F6372" s="270"/>
      <c r="G6372" s="259"/>
      <c r="H6372" s="259"/>
      <c r="I6372" s="259"/>
      <c r="J6372" s="259"/>
    </row>
    <row r="6373" spans="1:10">
      <c r="A6373" s="259"/>
      <c r="B6373" s="259"/>
      <c r="C6373" s="259"/>
      <c r="D6373" s="259"/>
      <c r="E6373" s="259"/>
      <c r="F6373" s="270"/>
      <c r="G6373" s="259"/>
      <c r="H6373" s="259"/>
      <c r="I6373" s="259"/>
      <c r="J6373" s="259"/>
    </row>
    <row r="6374" spans="1:10">
      <c r="A6374" s="259"/>
      <c r="B6374" s="259"/>
      <c r="C6374" s="259"/>
      <c r="D6374" s="259"/>
      <c r="E6374" s="259"/>
      <c r="F6374" s="270"/>
      <c r="G6374" s="259"/>
      <c r="H6374" s="259"/>
      <c r="I6374" s="259"/>
      <c r="J6374" s="259"/>
    </row>
    <row r="6375" spans="1:10">
      <c r="A6375" s="259"/>
      <c r="B6375" s="259"/>
      <c r="C6375" s="259"/>
      <c r="D6375" s="259"/>
      <c r="E6375" s="259"/>
      <c r="F6375" s="270"/>
      <c r="G6375" s="259"/>
      <c r="H6375" s="259"/>
      <c r="I6375" s="259"/>
      <c r="J6375" s="259"/>
    </row>
    <row r="6376" spans="1:10">
      <c r="A6376" s="259"/>
      <c r="B6376" s="259"/>
      <c r="C6376" s="259"/>
      <c r="D6376" s="259"/>
      <c r="E6376" s="259"/>
      <c r="F6376" s="270"/>
      <c r="G6376" s="259"/>
      <c r="H6376" s="259"/>
      <c r="I6376" s="259"/>
      <c r="J6376" s="259"/>
    </row>
    <row r="6377" spans="1:10">
      <c r="A6377" s="259"/>
      <c r="B6377" s="259"/>
      <c r="C6377" s="259"/>
      <c r="D6377" s="259"/>
      <c r="E6377" s="259"/>
      <c r="F6377" s="270"/>
      <c r="G6377" s="259"/>
      <c r="H6377" s="259"/>
      <c r="I6377" s="259"/>
      <c r="J6377" s="259"/>
    </row>
    <row r="6378" spans="1:10">
      <c r="A6378" s="259"/>
      <c r="B6378" s="259"/>
      <c r="C6378" s="259"/>
      <c r="D6378" s="259"/>
      <c r="E6378" s="259"/>
      <c r="F6378" s="270"/>
      <c r="G6378" s="259"/>
      <c r="H6378" s="259"/>
      <c r="I6378" s="259"/>
      <c r="J6378" s="259"/>
    </row>
    <row r="6379" spans="1:10">
      <c r="A6379" s="259"/>
      <c r="B6379" s="259"/>
      <c r="C6379" s="259"/>
      <c r="D6379" s="259"/>
      <c r="E6379" s="259"/>
      <c r="F6379" s="270"/>
      <c r="G6379" s="259"/>
      <c r="H6379" s="259"/>
      <c r="I6379" s="259"/>
      <c r="J6379" s="259"/>
    </row>
    <row r="6380" spans="1:10">
      <c r="A6380" s="259"/>
      <c r="B6380" s="259"/>
      <c r="C6380" s="259"/>
      <c r="D6380" s="259"/>
      <c r="E6380" s="259"/>
      <c r="F6380" s="270"/>
      <c r="G6380" s="259"/>
      <c r="H6380" s="259"/>
      <c r="I6380" s="259"/>
      <c r="J6380" s="259"/>
    </row>
    <row r="6381" spans="1:10">
      <c r="A6381" s="259"/>
      <c r="B6381" s="259"/>
      <c r="C6381" s="259"/>
      <c r="D6381" s="259"/>
      <c r="E6381" s="259"/>
      <c r="F6381" s="270"/>
      <c r="G6381" s="259"/>
      <c r="H6381" s="259"/>
      <c r="I6381" s="259"/>
      <c r="J6381" s="259"/>
    </row>
    <row r="6382" spans="1:10">
      <c r="A6382" s="259"/>
      <c r="B6382" s="259"/>
      <c r="C6382" s="259"/>
      <c r="D6382" s="259"/>
      <c r="E6382" s="259"/>
      <c r="F6382" s="270"/>
      <c r="G6382" s="259"/>
      <c r="H6382" s="259"/>
      <c r="I6382" s="259"/>
      <c r="J6382" s="259"/>
    </row>
    <row r="6383" spans="1:10">
      <c r="A6383" s="259"/>
      <c r="B6383" s="259"/>
      <c r="C6383" s="259"/>
      <c r="D6383" s="259"/>
      <c r="E6383" s="259"/>
      <c r="F6383" s="270"/>
      <c r="G6383" s="259"/>
      <c r="H6383" s="259"/>
      <c r="I6383" s="259"/>
      <c r="J6383" s="259"/>
    </row>
    <row r="6384" spans="1:10">
      <c r="A6384" s="259"/>
      <c r="B6384" s="259"/>
      <c r="C6384" s="259"/>
      <c r="D6384" s="259"/>
      <c r="E6384" s="259"/>
      <c r="F6384" s="270"/>
      <c r="G6384" s="259"/>
      <c r="H6384" s="259"/>
      <c r="I6384" s="259"/>
      <c r="J6384" s="259"/>
    </row>
    <row r="6385" spans="1:10">
      <c r="A6385" s="259"/>
      <c r="B6385" s="259"/>
      <c r="C6385" s="259"/>
      <c r="D6385" s="259"/>
      <c r="E6385" s="259"/>
      <c r="F6385" s="270"/>
      <c r="G6385" s="259"/>
      <c r="H6385" s="259"/>
      <c r="I6385" s="259"/>
      <c r="J6385" s="259"/>
    </row>
    <row r="6386" spans="1:10">
      <c r="A6386" s="259"/>
      <c r="B6386" s="259"/>
      <c r="C6386" s="259"/>
      <c r="D6386" s="259"/>
      <c r="E6386" s="259"/>
      <c r="F6386" s="270"/>
      <c r="G6386" s="259"/>
      <c r="H6386" s="259"/>
      <c r="I6386" s="259"/>
      <c r="J6386" s="259"/>
    </row>
    <row r="6387" spans="1:10">
      <c r="A6387" s="259"/>
      <c r="B6387" s="259"/>
      <c r="C6387" s="259"/>
      <c r="D6387" s="259"/>
      <c r="E6387" s="259"/>
      <c r="F6387" s="270"/>
      <c r="G6387" s="259"/>
      <c r="H6387" s="259"/>
      <c r="I6387" s="259"/>
      <c r="J6387" s="259"/>
    </row>
    <row r="6388" spans="1:10">
      <c r="A6388" s="259"/>
      <c r="B6388" s="259"/>
      <c r="C6388" s="259"/>
      <c r="D6388" s="259"/>
      <c r="E6388" s="259"/>
      <c r="F6388" s="270"/>
      <c r="G6388" s="259"/>
      <c r="H6388" s="259"/>
      <c r="I6388" s="259"/>
      <c r="J6388" s="259"/>
    </row>
    <row r="6389" spans="1:10">
      <c r="A6389" s="259"/>
      <c r="B6389" s="259"/>
      <c r="C6389" s="259"/>
      <c r="D6389" s="259"/>
      <c r="E6389" s="259"/>
      <c r="F6389" s="270"/>
      <c r="G6389" s="259"/>
      <c r="H6389" s="259"/>
      <c r="I6389" s="259"/>
      <c r="J6389" s="259"/>
    </row>
    <row r="6390" spans="1:10">
      <c r="A6390" s="259"/>
      <c r="B6390" s="259"/>
      <c r="C6390" s="259"/>
      <c r="D6390" s="259"/>
      <c r="E6390" s="259"/>
      <c r="F6390" s="270"/>
      <c r="G6390" s="259"/>
      <c r="H6390" s="259"/>
      <c r="I6390" s="259"/>
      <c r="J6390" s="259"/>
    </row>
    <row r="6391" spans="1:10">
      <c r="A6391" s="259"/>
      <c r="B6391" s="259"/>
      <c r="C6391" s="259"/>
      <c r="D6391" s="259"/>
      <c r="E6391" s="259"/>
      <c r="F6391" s="270"/>
      <c r="G6391" s="259"/>
      <c r="H6391" s="259"/>
      <c r="I6391" s="259"/>
      <c r="J6391" s="259"/>
    </row>
    <row r="6392" spans="1:10">
      <c r="A6392" s="259"/>
      <c r="B6392" s="259"/>
      <c r="C6392" s="259"/>
      <c r="D6392" s="259"/>
      <c r="E6392" s="259"/>
      <c r="F6392" s="270"/>
      <c r="G6392" s="259"/>
      <c r="H6392" s="259"/>
      <c r="I6392" s="259"/>
      <c r="J6392" s="259"/>
    </row>
    <row r="6393" spans="1:10">
      <c r="A6393" s="259"/>
      <c r="B6393" s="259"/>
      <c r="C6393" s="259"/>
      <c r="D6393" s="259"/>
      <c r="E6393" s="259"/>
      <c r="F6393" s="270"/>
      <c r="G6393" s="259"/>
      <c r="H6393" s="259"/>
      <c r="I6393" s="259"/>
      <c r="J6393" s="259"/>
    </row>
    <row r="6394" spans="1:10">
      <c r="A6394" s="259"/>
      <c r="B6394" s="259"/>
      <c r="C6394" s="259"/>
      <c r="D6394" s="259"/>
      <c r="E6394" s="259"/>
      <c r="F6394" s="270"/>
      <c r="G6394" s="259"/>
      <c r="H6394" s="259"/>
      <c r="I6394" s="259"/>
      <c r="J6394" s="259"/>
    </row>
    <row r="6395" spans="1:10">
      <c r="A6395" s="259"/>
      <c r="B6395" s="259"/>
      <c r="C6395" s="259"/>
      <c r="D6395" s="259"/>
      <c r="E6395" s="259"/>
      <c r="F6395" s="270"/>
      <c r="G6395" s="259"/>
      <c r="H6395" s="259"/>
      <c r="I6395" s="259"/>
      <c r="J6395" s="259"/>
    </row>
    <row r="6396" spans="1:10">
      <c r="A6396" s="259"/>
      <c r="B6396" s="259"/>
      <c r="C6396" s="259"/>
      <c r="D6396" s="259"/>
      <c r="E6396" s="259"/>
      <c r="F6396" s="270"/>
      <c r="G6396" s="259"/>
      <c r="H6396" s="259"/>
      <c r="I6396" s="259"/>
      <c r="J6396" s="259"/>
    </row>
    <row r="6397" spans="1:10">
      <c r="A6397" s="259"/>
      <c r="B6397" s="259"/>
      <c r="C6397" s="259"/>
      <c r="D6397" s="259"/>
      <c r="E6397" s="259"/>
      <c r="F6397" s="270"/>
      <c r="G6397" s="259"/>
      <c r="H6397" s="259"/>
      <c r="I6397" s="259"/>
      <c r="J6397" s="259"/>
    </row>
    <row r="6398" spans="1:10">
      <c r="A6398" s="259"/>
      <c r="B6398" s="259"/>
      <c r="C6398" s="259"/>
      <c r="D6398" s="259"/>
      <c r="E6398" s="259"/>
      <c r="F6398" s="270"/>
      <c r="G6398" s="259"/>
      <c r="H6398" s="259"/>
      <c r="I6398" s="259"/>
      <c r="J6398" s="259"/>
    </row>
    <row r="6399" spans="1:10">
      <c r="A6399" s="259"/>
      <c r="B6399" s="259"/>
      <c r="C6399" s="259"/>
      <c r="D6399" s="259"/>
      <c r="E6399" s="259"/>
      <c r="F6399" s="270"/>
      <c r="G6399" s="259"/>
      <c r="H6399" s="259"/>
      <c r="I6399" s="259"/>
      <c r="J6399" s="259"/>
    </row>
    <row r="6400" spans="1:10">
      <c r="A6400" s="259"/>
      <c r="B6400" s="259"/>
      <c r="C6400" s="259"/>
      <c r="D6400" s="259"/>
      <c r="E6400" s="259"/>
      <c r="F6400" s="270"/>
      <c r="G6400" s="259"/>
      <c r="H6400" s="259"/>
      <c r="I6400" s="259"/>
      <c r="J6400" s="259"/>
    </row>
    <row r="6401" spans="1:10">
      <c r="A6401" s="259"/>
      <c r="B6401" s="259"/>
      <c r="C6401" s="259"/>
      <c r="D6401" s="259"/>
      <c r="E6401" s="259"/>
      <c r="F6401" s="270"/>
      <c r="G6401" s="259"/>
      <c r="H6401" s="259"/>
      <c r="I6401" s="259"/>
      <c r="J6401" s="259"/>
    </row>
    <row r="6402" spans="1:10">
      <c r="A6402" s="259"/>
      <c r="B6402" s="259"/>
      <c r="C6402" s="259"/>
      <c r="D6402" s="259"/>
      <c r="E6402" s="259"/>
      <c r="F6402" s="270"/>
      <c r="G6402" s="259"/>
      <c r="H6402" s="259"/>
      <c r="I6402" s="259"/>
      <c r="J6402" s="259"/>
    </row>
    <row r="6403" spans="1:10">
      <c r="A6403" s="259"/>
      <c r="B6403" s="259"/>
      <c r="C6403" s="259"/>
      <c r="D6403" s="259"/>
      <c r="E6403" s="259"/>
      <c r="F6403" s="270"/>
      <c r="G6403" s="259"/>
      <c r="H6403" s="259"/>
      <c r="I6403" s="259"/>
      <c r="J6403" s="259"/>
    </row>
    <row r="6404" spans="1:10">
      <c r="A6404" s="259"/>
      <c r="B6404" s="259"/>
      <c r="C6404" s="259"/>
      <c r="D6404" s="259"/>
      <c r="E6404" s="259"/>
      <c r="F6404" s="270"/>
      <c r="G6404" s="259"/>
      <c r="H6404" s="259"/>
      <c r="I6404" s="259"/>
      <c r="J6404" s="259"/>
    </row>
    <row r="6405" spans="1:10">
      <c r="A6405" s="259"/>
      <c r="B6405" s="259"/>
      <c r="C6405" s="259"/>
      <c r="D6405" s="259"/>
      <c r="E6405" s="259"/>
      <c r="F6405" s="270"/>
      <c r="G6405" s="259"/>
      <c r="H6405" s="259"/>
      <c r="I6405" s="259"/>
      <c r="J6405" s="259"/>
    </row>
    <row r="6406" spans="1:10">
      <c r="A6406" s="259"/>
      <c r="B6406" s="259"/>
      <c r="C6406" s="259"/>
      <c r="D6406" s="259"/>
      <c r="E6406" s="259"/>
      <c r="F6406" s="270"/>
      <c r="G6406" s="259"/>
      <c r="H6406" s="259"/>
      <c r="I6406" s="259"/>
      <c r="J6406" s="259"/>
    </row>
    <row r="6407" spans="1:10">
      <c r="A6407" s="259"/>
      <c r="B6407" s="259"/>
      <c r="C6407" s="259"/>
      <c r="D6407" s="259"/>
      <c r="E6407" s="259"/>
      <c r="F6407" s="270"/>
      <c r="G6407" s="259"/>
      <c r="H6407" s="259"/>
      <c r="I6407" s="259"/>
      <c r="J6407" s="259"/>
    </row>
    <row r="6408" spans="1:10">
      <c r="A6408" s="259"/>
      <c r="B6408" s="259"/>
      <c r="C6408" s="259"/>
      <c r="D6408" s="259"/>
      <c r="E6408" s="259"/>
      <c r="F6408" s="270"/>
      <c r="G6408" s="259"/>
      <c r="H6408" s="259"/>
      <c r="I6408" s="259"/>
      <c r="J6408" s="259"/>
    </row>
    <row r="6409" spans="1:10">
      <c r="A6409" s="259"/>
      <c r="B6409" s="259"/>
      <c r="C6409" s="259"/>
      <c r="D6409" s="259"/>
      <c r="E6409" s="259"/>
      <c r="F6409" s="270"/>
      <c r="G6409" s="259"/>
      <c r="H6409" s="259"/>
      <c r="I6409" s="259"/>
      <c r="J6409" s="259"/>
    </row>
    <row r="6410" spans="1:10">
      <c r="A6410" s="259"/>
      <c r="B6410" s="259"/>
      <c r="C6410" s="259"/>
      <c r="D6410" s="259"/>
      <c r="E6410" s="259"/>
      <c r="F6410" s="270"/>
      <c r="G6410" s="259"/>
      <c r="H6410" s="259"/>
      <c r="I6410" s="259"/>
      <c r="J6410" s="259"/>
    </row>
    <row r="6411" spans="1:10">
      <c r="A6411" s="259"/>
      <c r="B6411" s="259"/>
      <c r="C6411" s="259"/>
      <c r="D6411" s="259"/>
      <c r="E6411" s="259"/>
      <c r="F6411" s="270"/>
      <c r="G6411" s="259"/>
      <c r="H6411" s="259"/>
      <c r="I6411" s="259"/>
      <c r="J6411" s="259"/>
    </row>
    <row r="6412" spans="1:10">
      <c r="A6412" s="259"/>
      <c r="B6412" s="259"/>
      <c r="C6412" s="259"/>
      <c r="D6412" s="259"/>
      <c r="E6412" s="259"/>
      <c r="F6412" s="270"/>
      <c r="G6412" s="259"/>
      <c r="H6412" s="259"/>
      <c r="I6412" s="259"/>
      <c r="J6412" s="259"/>
    </row>
    <row r="6413" spans="1:10">
      <c r="A6413" s="259"/>
      <c r="B6413" s="259"/>
      <c r="C6413" s="259"/>
      <c r="D6413" s="259"/>
      <c r="E6413" s="259"/>
      <c r="F6413" s="270"/>
      <c r="G6413" s="259"/>
      <c r="H6413" s="259"/>
      <c r="I6413" s="259"/>
      <c r="J6413" s="259"/>
    </row>
    <row r="6414" spans="1:10">
      <c r="A6414" s="259"/>
      <c r="B6414" s="259"/>
      <c r="C6414" s="259"/>
      <c r="D6414" s="259"/>
      <c r="E6414" s="259"/>
      <c r="F6414" s="270"/>
      <c r="G6414" s="259"/>
      <c r="H6414" s="259"/>
      <c r="I6414" s="259"/>
      <c r="J6414" s="259"/>
    </row>
    <row r="6415" spans="1:10">
      <c r="A6415" s="259"/>
      <c r="B6415" s="259"/>
      <c r="C6415" s="259"/>
      <c r="D6415" s="259"/>
      <c r="E6415" s="259"/>
      <c r="F6415" s="270"/>
      <c r="G6415" s="259"/>
      <c r="H6415" s="259"/>
      <c r="I6415" s="259"/>
      <c r="J6415" s="259"/>
    </row>
    <row r="6416" spans="1:10">
      <c r="A6416" s="259"/>
      <c r="B6416" s="259"/>
      <c r="C6416" s="259"/>
      <c r="D6416" s="259"/>
      <c r="E6416" s="259"/>
      <c r="F6416" s="270"/>
      <c r="G6416" s="259"/>
      <c r="H6416" s="259"/>
      <c r="I6416" s="259"/>
      <c r="J6416" s="259"/>
    </row>
    <row r="6417" spans="1:10">
      <c r="A6417" s="259"/>
      <c r="B6417" s="259"/>
      <c r="C6417" s="259"/>
      <c r="D6417" s="259"/>
      <c r="E6417" s="259"/>
      <c r="F6417" s="270"/>
      <c r="G6417" s="259"/>
      <c r="H6417" s="259"/>
      <c r="I6417" s="259"/>
      <c r="J6417" s="259"/>
    </row>
    <row r="6418" spans="1:10">
      <c r="A6418" s="259"/>
      <c r="B6418" s="259"/>
      <c r="C6418" s="259"/>
      <c r="D6418" s="259"/>
      <c r="E6418" s="259"/>
      <c r="F6418" s="270"/>
      <c r="G6418" s="259"/>
      <c r="H6418" s="259"/>
      <c r="I6418" s="259"/>
      <c r="J6418" s="259"/>
    </row>
    <row r="6419" spans="1:10">
      <c r="A6419" s="259"/>
      <c r="B6419" s="259"/>
      <c r="C6419" s="259"/>
      <c r="D6419" s="259"/>
      <c r="E6419" s="259"/>
      <c r="F6419" s="270"/>
      <c r="G6419" s="259"/>
      <c r="H6419" s="259"/>
      <c r="I6419" s="259"/>
      <c r="J6419" s="259"/>
    </row>
    <row r="6420" spans="1:10">
      <c r="A6420" s="259"/>
      <c r="B6420" s="259"/>
      <c r="C6420" s="259"/>
      <c r="D6420" s="259"/>
      <c r="E6420" s="259"/>
      <c r="F6420" s="270"/>
      <c r="G6420" s="259"/>
      <c r="H6420" s="259"/>
      <c r="I6420" s="259"/>
      <c r="J6420" s="259"/>
    </row>
    <row r="6421" spans="1:10">
      <c r="A6421" s="259"/>
      <c r="B6421" s="259"/>
      <c r="C6421" s="259"/>
      <c r="D6421" s="259"/>
      <c r="E6421" s="259"/>
      <c r="F6421" s="270"/>
      <c r="G6421" s="259"/>
      <c r="H6421" s="259"/>
      <c r="I6421" s="259"/>
      <c r="J6421" s="259"/>
    </row>
    <row r="6422" spans="1:10">
      <c r="A6422" s="259"/>
      <c r="B6422" s="259"/>
      <c r="C6422" s="259"/>
      <c r="D6422" s="259"/>
      <c r="E6422" s="259"/>
      <c r="F6422" s="270"/>
      <c r="G6422" s="259"/>
      <c r="H6422" s="259"/>
      <c r="I6422" s="259"/>
      <c r="J6422" s="259"/>
    </row>
    <row r="6423" spans="1:10">
      <c r="A6423" s="259"/>
      <c r="B6423" s="259"/>
      <c r="C6423" s="259"/>
      <c r="D6423" s="259"/>
      <c r="E6423" s="259"/>
      <c r="F6423" s="270"/>
      <c r="G6423" s="259"/>
      <c r="H6423" s="259"/>
      <c r="I6423" s="259"/>
      <c r="J6423" s="259"/>
    </row>
    <row r="6424" spans="1:10">
      <c r="A6424" s="259"/>
      <c r="B6424" s="259"/>
      <c r="C6424" s="259"/>
      <c r="D6424" s="259"/>
      <c r="E6424" s="259"/>
      <c r="F6424" s="270"/>
      <c r="G6424" s="259"/>
      <c r="H6424" s="259"/>
      <c r="I6424" s="259"/>
      <c r="J6424" s="259"/>
    </row>
    <row r="6425" spans="1:10">
      <c r="A6425" s="259"/>
      <c r="B6425" s="259"/>
      <c r="C6425" s="259"/>
      <c r="D6425" s="259"/>
      <c r="E6425" s="259"/>
      <c r="F6425" s="270"/>
      <c r="G6425" s="259"/>
      <c r="H6425" s="259"/>
      <c r="I6425" s="259"/>
      <c r="J6425" s="259"/>
    </row>
    <row r="6426" spans="1:10">
      <c r="A6426" s="259"/>
      <c r="B6426" s="259"/>
      <c r="C6426" s="259"/>
      <c r="D6426" s="259"/>
      <c r="E6426" s="259"/>
      <c r="F6426" s="270"/>
      <c r="G6426" s="259"/>
      <c r="H6426" s="259"/>
      <c r="I6426" s="259"/>
      <c r="J6426" s="259"/>
    </row>
    <row r="6427" spans="1:10">
      <c r="A6427" s="259"/>
      <c r="B6427" s="259"/>
      <c r="C6427" s="259"/>
      <c r="D6427" s="259"/>
      <c r="E6427" s="259"/>
      <c r="F6427" s="270"/>
      <c r="G6427" s="259"/>
      <c r="H6427" s="259"/>
      <c r="I6427" s="259"/>
      <c r="J6427" s="259"/>
    </row>
    <row r="6428" spans="1:10">
      <c r="A6428" s="259"/>
      <c r="B6428" s="259"/>
      <c r="C6428" s="259"/>
      <c r="D6428" s="259"/>
      <c r="E6428" s="259"/>
      <c r="F6428" s="270"/>
      <c r="G6428" s="259"/>
      <c r="H6428" s="259"/>
      <c r="I6428" s="259"/>
      <c r="J6428" s="259"/>
    </row>
    <row r="6429" spans="1:10">
      <c r="A6429" s="259"/>
      <c r="B6429" s="259"/>
      <c r="C6429" s="259"/>
      <c r="D6429" s="259"/>
      <c r="E6429" s="259"/>
      <c r="F6429" s="270"/>
      <c r="G6429" s="259"/>
      <c r="H6429" s="259"/>
      <c r="I6429" s="259"/>
      <c r="J6429" s="259"/>
    </row>
    <row r="6430" spans="1:10">
      <c r="A6430" s="259"/>
      <c r="B6430" s="259"/>
      <c r="C6430" s="259"/>
      <c r="D6430" s="259"/>
      <c r="E6430" s="259"/>
      <c r="F6430" s="270"/>
      <c r="G6430" s="259"/>
      <c r="H6430" s="259"/>
      <c r="I6430" s="259"/>
      <c r="J6430" s="259"/>
    </row>
    <row r="6431" spans="1:10">
      <c r="A6431" s="259"/>
      <c r="B6431" s="259"/>
      <c r="C6431" s="259"/>
      <c r="D6431" s="259"/>
      <c r="E6431" s="259"/>
      <c r="F6431" s="270"/>
      <c r="G6431" s="259"/>
      <c r="H6431" s="259"/>
      <c r="I6431" s="259"/>
      <c r="J6431" s="259"/>
    </row>
    <row r="6432" spans="1:10">
      <c r="A6432" s="259"/>
      <c r="B6432" s="259"/>
      <c r="C6432" s="259"/>
      <c r="D6432" s="259"/>
      <c r="E6432" s="259"/>
      <c r="F6432" s="270"/>
      <c r="G6432" s="259"/>
      <c r="H6432" s="259"/>
      <c r="I6432" s="259"/>
      <c r="J6432" s="259"/>
    </row>
    <row r="6433" spans="1:10">
      <c r="A6433" s="259"/>
      <c r="B6433" s="259"/>
      <c r="C6433" s="259"/>
      <c r="D6433" s="259"/>
      <c r="E6433" s="259"/>
      <c r="F6433" s="270"/>
      <c r="G6433" s="259"/>
      <c r="H6433" s="259"/>
      <c r="I6433" s="259"/>
      <c r="J6433" s="259"/>
    </row>
    <row r="6434" spans="1:10">
      <c r="A6434" s="259"/>
      <c r="B6434" s="259"/>
      <c r="C6434" s="259"/>
      <c r="D6434" s="259"/>
      <c r="E6434" s="259"/>
      <c r="F6434" s="270"/>
      <c r="G6434" s="259"/>
      <c r="H6434" s="259"/>
      <c r="I6434" s="259"/>
      <c r="J6434" s="259"/>
    </row>
    <row r="6435" spans="1:10">
      <c r="A6435" s="259"/>
      <c r="B6435" s="259"/>
      <c r="C6435" s="259"/>
      <c r="D6435" s="259"/>
      <c r="E6435" s="259"/>
      <c r="F6435" s="270"/>
      <c r="G6435" s="259"/>
      <c r="H6435" s="259"/>
      <c r="I6435" s="259"/>
      <c r="J6435" s="259"/>
    </row>
    <row r="6436" spans="1:10">
      <c r="A6436" s="259"/>
      <c r="B6436" s="259"/>
      <c r="C6436" s="259"/>
      <c r="D6436" s="259"/>
      <c r="E6436" s="259"/>
      <c r="F6436" s="270"/>
      <c r="G6436" s="259"/>
      <c r="H6436" s="259"/>
      <c r="I6436" s="259"/>
      <c r="J6436" s="259"/>
    </row>
    <row r="6437" spans="1:10">
      <c r="A6437" s="259"/>
      <c r="B6437" s="259"/>
      <c r="C6437" s="259"/>
      <c r="D6437" s="259"/>
      <c r="E6437" s="259"/>
      <c r="F6437" s="270"/>
      <c r="G6437" s="259"/>
      <c r="H6437" s="259"/>
      <c r="I6437" s="259"/>
      <c r="J6437" s="259"/>
    </row>
    <row r="6438" spans="1:10">
      <c r="A6438" s="259"/>
      <c r="B6438" s="259"/>
      <c r="C6438" s="259"/>
      <c r="D6438" s="259"/>
      <c r="E6438" s="259"/>
      <c r="F6438" s="270"/>
      <c r="G6438" s="259"/>
      <c r="H6438" s="259"/>
      <c r="I6438" s="259"/>
      <c r="J6438" s="259"/>
    </row>
    <row r="6439" spans="1:10">
      <c r="A6439" s="259"/>
      <c r="B6439" s="259"/>
      <c r="C6439" s="259"/>
      <c r="D6439" s="259"/>
      <c r="E6439" s="259"/>
      <c r="F6439" s="270"/>
      <c r="G6439" s="259"/>
      <c r="H6439" s="259"/>
      <c r="I6439" s="259"/>
      <c r="J6439" s="259"/>
    </row>
    <row r="6440" spans="1:10">
      <c r="A6440" s="259"/>
      <c r="B6440" s="259"/>
      <c r="C6440" s="259"/>
      <c r="D6440" s="259"/>
      <c r="E6440" s="259"/>
      <c r="F6440" s="270"/>
      <c r="G6440" s="259"/>
      <c r="H6440" s="259"/>
      <c r="I6440" s="259"/>
      <c r="J6440" s="259"/>
    </row>
    <row r="6441" spans="1:10">
      <c r="A6441" s="259"/>
      <c r="B6441" s="259"/>
      <c r="C6441" s="259"/>
      <c r="D6441" s="259"/>
      <c r="E6441" s="259"/>
      <c r="F6441" s="270"/>
      <c r="G6441" s="259"/>
      <c r="H6441" s="259"/>
      <c r="I6441" s="259"/>
      <c r="J6441" s="259"/>
    </row>
    <row r="6442" spans="1:10">
      <c r="A6442" s="259"/>
      <c r="B6442" s="259"/>
      <c r="C6442" s="259"/>
      <c r="D6442" s="259"/>
      <c r="E6442" s="259"/>
      <c r="F6442" s="270"/>
      <c r="G6442" s="259"/>
      <c r="H6442" s="259"/>
      <c r="I6442" s="259"/>
      <c r="J6442" s="259"/>
    </row>
    <row r="6443" spans="1:10">
      <c r="A6443" s="259"/>
      <c r="B6443" s="259"/>
      <c r="C6443" s="259"/>
      <c r="D6443" s="259"/>
      <c r="E6443" s="259"/>
      <c r="F6443" s="270"/>
      <c r="G6443" s="259"/>
      <c r="H6443" s="259"/>
      <c r="I6443" s="259"/>
      <c r="J6443" s="259"/>
    </row>
    <row r="6444" spans="1:10">
      <c r="A6444" s="259"/>
      <c r="B6444" s="259"/>
      <c r="C6444" s="259"/>
      <c r="D6444" s="259"/>
      <c r="E6444" s="259"/>
      <c r="F6444" s="270"/>
      <c r="G6444" s="259"/>
      <c r="H6444" s="259"/>
      <c r="I6444" s="259"/>
      <c r="J6444" s="259"/>
    </row>
    <row r="6445" spans="1:10">
      <c r="A6445" s="259"/>
      <c r="B6445" s="259"/>
      <c r="C6445" s="259"/>
      <c r="D6445" s="259"/>
      <c r="E6445" s="259"/>
      <c r="F6445" s="270"/>
      <c r="G6445" s="259"/>
      <c r="H6445" s="259"/>
      <c r="I6445" s="259"/>
      <c r="J6445" s="259"/>
    </row>
    <row r="6446" spans="1:10">
      <c r="A6446" s="259"/>
      <c r="B6446" s="259"/>
      <c r="C6446" s="259"/>
      <c r="D6446" s="259"/>
      <c r="E6446" s="259"/>
      <c r="F6446" s="270"/>
      <c r="G6446" s="259"/>
      <c r="H6446" s="259"/>
      <c r="I6446" s="259"/>
      <c r="J6446" s="259"/>
    </row>
    <row r="6447" spans="1:10">
      <c r="A6447" s="259"/>
      <c r="B6447" s="259"/>
      <c r="C6447" s="259"/>
      <c r="D6447" s="259"/>
      <c r="E6447" s="259"/>
      <c r="F6447" s="270"/>
      <c r="G6447" s="259"/>
      <c r="H6447" s="259"/>
      <c r="I6447" s="259"/>
      <c r="J6447" s="259"/>
    </row>
    <row r="6448" spans="1:10">
      <c r="A6448" s="259"/>
      <c r="B6448" s="259"/>
      <c r="C6448" s="259"/>
      <c r="D6448" s="259"/>
      <c r="E6448" s="259"/>
      <c r="F6448" s="270"/>
      <c r="G6448" s="259"/>
      <c r="H6448" s="259"/>
      <c r="I6448" s="259"/>
      <c r="J6448" s="259"/>
    </row>
    <row r="6449" spans="1:10">
      <c r="A6449" s="259"/>
      <c r="B6449" s="259"/>
      <c r="C6449" s="259"/>
      <c r="D6449" s="259"/>
      <c r="E6449" s="259"/>
      <c r="F6449" s="270"/>
      <c r="G6449" s="259"/>
      <c r="H6449" s="259"/>
      <c r="I6449" s="259"/>
      <c r="J6449" s="259"/>
    </row>
    <row r="6450" spans="1:10">
      <c r="A6450" s="259"/>
      <c r="B6450" s="259"/>
      <c r="C6450" s="259"/>
      <c r="D6450" s="259"/>
      <c r="E6450" s="259"/>
      <c r="F6450" s="270"/>
      <c r="G6450" s="259"/>
      <c r="H6450" s="259"/>
      <c r="I6450" s="259"/>
      <c r="J6450" s="259"/>
    </row>
    <row r="6451" spans="1:10">
      <c r="A6451" s="259"/>
      <c r="B6451" s="259"/>
      <c r="C6451" s="259"/>
      <c r="D6451" s="259"/>
      <c r="E6451" s="259"/>
      <c r="F6451" s="270"/>
      <c r="G6451" s="259"/>
      <c r="H6451" s="259"/>
      <c r="I6451" s="259"/>
      <c r="J6451" s="259"/>
    </row>
    <row r="6452" spans="1:10">
      <c r="A6452" s="259"/>
      <c r="B6452" s="259"/>
      <c r="C6452" s="259"/>
      <c r="D6452" s="259"/>
      <c r="E6452" s="259"/>
      <c r="F6452" s="270"/>
      <c r="G6452" s="259"/>
      <c r="H6452" s="259"/>
      <c r="I6452" s="259"/>
      <c r="J6452" s="259"/>
    </row>
    <row r="6453" spans="1:10">
      <c r="A6453" s="259"/>
      <c r="B6453" s="259"/>
      <c r="C6453" s="259"/>
      <c r="D6453" s="259"/>
      <c r="E6453" s="259"/>
      <c r="F6453" s="270"/>
      <c r="G6453" s="259"/>
      <c r="H6453" s="259"/>
      <c r="I6453" s="259"/>
      <c r="J6453" s="259"/>
    </row>
    <row r="6454" spans="1:10">
      <c r="A6454" s="259"/>
      <c r="B6454" s="259"/>
      <c r="C6454" s="259"/>
      <c r="D6454" s="259"/>
      <c r="E6454" s="259"/>
      <c r="F6454" s="270"/>
      <c r="G6454" s="259"/>
      <c r="H6454" s="259"/>
      <c r="I6454" s="259"/>
      <c r="J6454" s="259"/>
    </row>
    <row r="6455" spans="1:10">
      <c r="A6455" s="259"/>
      <c r="B6455" s="259"/>
      <c r="C6455" s="259"/>
      <c r="D6455" s="259"/>
      <c r="E6455" s="259"/>
      <c r="F6455" s="270"/>
      <c r="G6455" s="259"/>
      <c r="H6455" s="259"/>
      <c r="I6455" s="259"/>
      <c r="J6455" s="259"/>
    </row>
    <row r="6456" spans="1:10">
      <c r="A6456" s="259"/>
      <c r="B6456" s="259"/>
      <c r="C6456" s="259"/>
      <c r="D6456" s="259"/>
      <c r="E6456" s="259"/>
      <c r="F6456" s="270"/>
      <c r="G6456" s="259"/>
      <c r="H6456" s="259"/>
      <c r="I6456" s="259"/>
      <c r="J6456" s="259"/>
    </row>
    <row r="6457" spans="1:10">
      <c r="A6457" s="259"/>
      <c r="B6457" s="259"/>
      <c r="C6457" s="259"/>
      <c r="D6457" s="259"/>
      <c r="E6457" s="259"/>
      <c r="F6457" s="270"/>
      <c r="G6457" s="259"/>
      <c r="H6457" s="259"/>
      <c r="I6457" s="259"/>
      <c r="J6457" s="259"/>
    </row>
    <row r="6458" spans="1:10">
      <c r="A6458" s="259"/>
      <c r="B6458" s="259"/>
      <c r="C6458" s="259"/>
      <c r="D6458" s="259"/>
      <c r="E6458" s="259"/>
      <c r="F6458" s="270"/>
      <c r="G6458" s="259"/>
      <c r="H6458" s="259"/>
      <c r="I6458" s="259"/>
      <c r="J6458" s="259"/>
    </row>
    <row r="6459" spans="1:10">
      <c r="A6459" s="259"/>
      <c r="B6459" s="259"/>
      <c r="C6459" s="259"/>
      <c r="D6459" s="259"/>
      <c r="E6459" s="259"/>
      <c r="F6459" s="270"/>
      <c r="G6459" s="259"/>
      <c r="H6459" s="259"/>
      <c r="I6459" s="259"/>
      <c r="J6459" s="259"/>
    </row>
    <row r="6460" spans="1:10">
      <c r="A6460" s="259"/>
      <c r="B6460" s="259"/>
      <c r="C6460" s="259"/>
      <c r="D6460" s="259"/>
      <c r="E6460" s="259"/>
      <c r="F6460" s="270"/>
      <c r="G6460" s="259"/>
      <c r="H6460" s="259"/>
      <c r="I6460" s="259"/>
      <c r="J6460" s="259"/>
    </row>
    <row r="6461" spans="1:10">
      <c r="A6461" s="259"/>
      <c r="B6461" s="259"/>
      <c r="C6461" s="259"/>
      <c r="D6461" s="259"/>
      <c r="E6461" s="259"/>
      <c r="F6461" s="270"/>
      <c r="G6461" s="259"/>
      <c r="H6461" s="259"/>
      <c r="I6461" s="259"/>
      <c r="J6461" s="259"/>
    </row>
    <row r="6462" spans="1:10">
      <c r="A6462" s="259"/>
      <c r="B6462" s="259"/>
      <c r="C6462" s="259"/>
      <c r="D6462" s="259"/>
      <c r="E6462" s="259"/>
      <c r="F6462" s="270"/>
      <c r="G6462" s="259"/>
      <c r="H6462" s="259"/>
      <c r="I6462" s="259"/>
      <c r="J6462" s="259"/>
    </row>
    <row r="6463" spans="1:10">
      <c r="A6463" s="259"/>
      <c r="B6463" s="259"/>
      <c r="C6463" s="259"/>
      <c r="D6463" s="259"/>
      <c r="E6463" s="259"/>
      <c r="F6463" s="270"/>
      <c r="G6463" s="259"/>
      <c r="H6463" s="259"/>
      <c r="I6463" s="259"/>
      <c r="J6463" s="259"/>
    </row>
    <row r="6464" spans="1:10">
      <c r="A6464" s="259"/>
      <c r="B6464" s="259"/>
      <c r="C6464" s="259"/>
      <c r="D6464" s="259"/>
      <c r="E6464" s="259"/>
      <c r="F6464" s="270"/>
      <c r="G6464" s="259"/>
      <c r="H6464" s="259"/>
      <c r="I6464" s="259"/>
      <c r="J6464" s="259"/>
    </row>
    <row r="6465" spans="1:10">
      <c r="A6465" s="259"/>
      <c r="B6465" s="259"/>
      <c r="C6465" s="259"/>
      <c r="D6465" s="259"/>
      <c r="E6465" s="259"/>
      <c r="F6465" s="270"/>
      <c r="G6465" s="259"/>
      <c r="H6465" s="259"/>
      <c r="I6465" s="259"/>
      <c r="J6465" s="259"/>
    </row>
    <row r="6466" spans="1:10">
      <c r="A6466" s="259"/>
      <c r="B6466" s="259"/>
      <c r="C6466" s="259"/>
      <c r="D6466" s="259"/>
      <c r="E6466" s="259"/>
      <c r="F6466" s="270"/>
      <c r="G6466" s="259"/>
      <c r="H6466" s="259"/>
      <c r="I6466" s="259"/>
      <c r="J6466" s="259"/>
    </row>
    <row r="6467" spans="1:10">
      <c r="A6467" s="259"/>
      <c r="B6467" s="259"/>
      <c r="C6467" s="259"/>
      <c r="D6467" s="259"/>
      <c r="E6467" s="259"/>
      <c r="F6467" s="270"/>
      <c r="G6467" s="259"/>
      <c r="H6467" s="259"/>
      <c r="I6467" s="259"/>
      <c r="J6467" s="259"/>
    </row>
    <row r="6468" spans="1:10">
      <c r="A6468" s="259"/>
      <c r="B6468" s="259"/>
      <c r="C6468" s="259"/>
      <c r="D6468" s="259"/>
      <c r="E6468" s="259"/>
      <c r="F6468" s="270"/>
      <c r="G6468" s="259"/>
      <c r="H6468" s="259"/>
      <c r="I6468" s="259"/>
      <c r="J6468" s="259"/>
    </row>
    <row r="6469" spans="1:10">
      <c r="A6469" s="259"/>
      <c r="B6469" s="259"/>
      <c r="C6469" s="259"/>
      <c r="D6469" s="259"/>
      <c r="E6469" s="259"/>
      <c r="F6469" s="270"/>
      <c r="G6469" s="259"/>
      <c r="H6469" s="259"/>
      <c r="I6469" s="259"/>
      <c r="J6469" s="259"/>
    </row>
    <row r="6470" spans="1:10">
      <c r="A6470" s="259"/>
      <c r="B6470" s="259"/>
      <c r="C6470" s="259"/>
      <c r="D6470" s="259"/>
      <c r="E6470" s="259"/>
      <c r="F6470" s="270"/>
      <c r="G6470" s="259"/>
      <c r="H6470" s="259"/>
      <c r="I6470" s="259"/>
      <c r="J6470" s="259"/>
    </row>
    <row r="6471" spans="1:10">
      <c r="A6471" s="259"/>
      <c r="B6471" s="259"/>
      <c r="C6471" s="259"/>
      <c r="D6471" s="259"/>
      <c r="E6471" s="259"/>
      <c r="F6471" s="270"/>
      <c r="G6471" s="259"/>
      <c r="H6471" s="259"/>
      <c r="I6471" s="259"/>
      <c r="J6471" s="259"/>
    </row>
    <row r="6472" spans="1:10">
      <c r="A6472" s="259"/>
      <c r="B6472" s="259"/>
      <c r="C6472" s="259"/>
      <c r="D6472" s="259"/>
      <c r="E6472" s="259"/>
      <c r="F6472" s="270"/>
      <c r="G6472" s="259"/>
      <c r="H6472" s="259"/>
      <c r="I6472" s="259"/>
      <c r="J6472" s="259"/>
    </row>
    <row r="6473" spans="1:10">
      <c r="A6473" s="259"/>
      <c r="B6473" s="259"/>
      <c r="C6473" s="259"/>
      <c r="D6473" s="259"/>
      <c r="E6473" s="259"/>
      <c r="F6473" s="270"/>
      <c r="G6473" s="259"/>
      <c r="H6473" s="259"/>
      <c r="I6473" s="259"/>
      <c r="J6473" s="259"/>
    </row>
    <row r="6474" spans="1:10">
      <c r="A6474" s="259"/>
      <c r="B6474" s="259"/>
      <c r="C6474" s="259"/>
      <c r="D6474" s="259"/>
      <c r="E6474" s="259"/>
      <c r="F6474" s="270"/>
      <c r="G6474" s="259"/>
      <c r="H6474" s="259"/>
      <c r="I6474" s="259"/>
      <c r="J6474" s="259"/>
    </row>
    <row r="6475" spans="1:10">
      <c r="A6475" s="259"/>
      <c r="B6475" s="259"/>
      <c r="C6475" s="259"/>
      <c r="D6475" s="259"/>
      <c r="E6475" s="259"/>
      <c r="F6475" s="270"/>
      <c r="G6475" s="259"/>
      <c r="H6475" s="259"/>
      <c r="I6475" s="259"/>
      <c r="J6475" s="259"/>
    </row>
    <row r="6476" spans="1:10">
      <c r="A6476" s="259"/>
      <c r="B6476" s="259"/>
      <c r="C6476" s="259"/>
      <c r="D6476" s="259"/>
      <c r="E6476" s="259"/>
      <c r="F6476" s="270"/>
      <c r="G6476" s="259"/>
      <c r="H6476" s="259"/>
      <c r="I6476" s="259"/>
      <c r="J6476" s="259"/>
    </row>
    <row r="6477" spans="1:10">
      <c r="A6477" s="259"/>
      <c r="B6477" s="259"/>
      <c r="C6477" s="259"/>
      <c r="D6477" s="259"/>
      <c r="E6477" s="259"/>
      <c r="F6477" s="270"/>
      <c r="G6477" s="259"/>
      <c r="H6477" s="259"/>
      <c r="I6477" s="259"/>
      <c r="J6477" s="259"/>
    </row>
    <row r="6478" spans="1:10">
      <c r="A6478" s="259"/>
      <c r="B6478" s="259"/>
      <c r="C6478" s="259"/>
      <c r="D6478" s="259"/>
      <c r="E6478" s="259"/>
      <c r="F6478" s="270"/>
      <c r="G6478" s="259"/>
      <c r="H6478" s="259"/>
      <c r="I6478" s="259"/>
      <c r="J6478" s="259"/>
    </row>
    <row r="6479" spans="1:10">
      <c r="A6479" s="259"/>
      <c r="B6479" s="259"/>
      <c r="C6479" s="259"/>
      <c r="D6479" s="259"/>
      <c r="E6479" s="259"/>
      <c r="F6479" s="270"/>
      <c r="G6479" s="259"/>
      <c r="H6479" s="259"/>
      <c r="I6479" s="259"/>
      <c r="J6479" s="259"/>
    </row>
    <row r="6480" spans="1:10">
      <c r="A6480" s="259"/>
      <c r="B6480" s="259"/>
      <c r="C6480" s="259"/>
      <c r="D6480" s="259"/>
      <c r="E6480" s="259"/>
      <c r="F6480" s="270"/>
      <c r="G6480" s="259"/>
      <c r="H6480" s="259"/>
      <c r="I6480" s="259"/>
      <c r="J6480" s="259"/>
    </row>
    <row r="6481" spans="1:10">
      <c r="A6481" s="259"/>
      <c r="B6481" s="259"/>
      <c r="C6481" s="259"/>
      <c r="D6481" s="259"/>
      <c r="E6481" s="259"/>
      <c r="F6481" s="270"/>
      <c r="G6481" s="259"/>
      <c r="H6481" s="259"/>
      <c r="I6481" s="259"/>
      <c r="J6481" s="259"/>
    </row>
    <row r="6482" spans="1:10">
      <c r="A6482" s="259"/>
      <c r="B6482" s="259"/>
      <c r="C6482" s="259"/>
      <c r="D6482" s="259"/>
      <c r="E6482" s="259"/>
      <c r="F6482" s="270"/>
      <c r="G6482" s="259"/>
      <c r="H6482" s="259"/>
      <c r="I6482" s="259"/>
      <c r="J6482" s="259"/>
    </row>
    <row r="6483" spans="1:10">
      <c r="A6483" s="259"/>
      <c r="B6483" s="259"/>
      <c r="C6483" s="259"/>
      <c r="D6483" s="259"/>
      <c r="E6483" s="259"/>
      <c r="F6483" s="270"/>
      <c r="G6483" s="259"/>
      <c r="H6483" s="259"/>
      <c r="I6483" s="259"/>
      <c r="J6483" s="259"/>
    </row>
    <row r="6484" spans="1:10">
      <c r="A6484" s="259"/>
      <c r="B6484" s="259"/>
      <c r="C6484" s="259"/>
      <c r="D6484" s="259"/>
      <c r="E6484" s="259"/>
      <c r="F6484" s="270"/>
      <c r="G6484" s="259"/>
      <c r="H6484" s="259"/>
      <c r="I6484" s="259"/>
      <c r="J6484" s="259"/>
    </row>
    <row r="6485" spans="1:10">
      <c r="A6485" s="259"/>
      <c r="B6485" s="259"/>
      <c r="C6485" s="259"/>
      <c r="D6485" s="259"/>
      <c r="E6485" s="259"/>
      <c r="F6485" s="270"/>
      <c r="G6485" s="259"/>
      <c r="H6485" s="259"/>
      <c r="I6485" s="259"/>
      <c r="J6485" s="259"/>
    </row>
    <row r="6486" spans="1:10">
      <c r="A6486" s="259"/>
      <c r="B6486" s="259"/>
      <c r="C6486" s="259"/>
      <c r="D6486" s="259"/>
      <c r="E6486" s="259"/>
      <c r="F6486" s="270"/>
      <c r="G6486" s="259"/>
      <c r="H6486" s="259"/>
      <c r="I6486" s="259"/>
      <c r="J6486" s="259"/>
    </row>
    <row r="6487" spans="1:10">
      <c r="A6487" s="259"/>
      <c r="B6487" s="259"/>
      <c r="C6487" s="259"/>
      <c r="D6487" s="259"/>
      <c r="E6487" s="259"/>
      <c r="F6487" s="270"/>
      <c r="G6487" s="259"/>
      <c r="H6487" s="259"/>
      <c r="I6487" s="259"/>
      <c r="J6487" s="259"/>
    </row>
    <row r="6488" spans="1:10">
      <c r="A6488" s="259"/>
      <c r="B6488" s="259"/>
      <c r="C6488" s="259"/>
      <c r="D6488" s="259"/>
      <c r="E6488" s="259"/>
      <c r="F6488" s="270"/>
      <c r="G6488" s="259"/>
      <c r="H6488" s="259"/>
      <c r="I6488" s="259"/>
      <c r="J6488" s="259"/>
    </row>
    <row r="6489" spans="1:10">
      <c r="A6489" s="259"/>
      <c r="B6489" s="259"/>
      <c r="C6489" s="259"/>
      <c r="D6489" s="259"/>
      <c r="E6489" s="259"/>
      <c r="F6489" s="270"/>
      <c r="G6489" s="259"/>
      <c r="H6489" s="259"/>
      <c r="I6489" s="259"/>
      <c r="J6489" s="259"/>
    </row>
    <row r="6490" spans="1:10">
      <c r="A6490" s="259"/>
      <c r="B6490" s="259"/>
      <c r="C6490" s="259"/>
      <c r="D6490" s="259"/>
      <c r="E6490" s="259"/>
      <c r="F6490" s="270"/>
      <c r="G6490" s="259"/>
      <c r="H6490" s="259"/>
      <c r="I6490" s="259"/>
      <c r="J6490" s="259"/>
    </row>
    <row r="6491" spans="1:10">
      <c r="A6491" s="259"/>
      <c r="B6491" s="259"/>
      <c r="C6491" s="259"/>
      <c r="D6491" s="259"/>
      <c r="E6491" s="259"/>
      <c r="F6491" s="270"/>
      <c r="G6491" s="259"/>
      <c r="H6491" s="259"/>
      <c r="I6491" s="259"/>
      <c r="J6491" s="259"/>
    </row>
    <row r="6492" spans="1:10">
      <c r="A6492" s="259"/>
      <c r="B6492" s="259"/>
      <c r="C6492" s="259"/>
      <c r="D6492" s="259"/>
      <c r="E6492" s="259"/>
      <c r="F6492" s="270"/>
      <c r="G6492" s="259"/>
      <c r="H6492" s="259"/>
      <c r="I6492" s="259"/>
      <c r="J6492" s="259"/>
    </row>
    <row r="6493" spans="1:10">
      <c r="A6493" s="259"/>
      <c r="B6493" s="259"/>
      <c r="C6493" s="259"/>
      <c r="D6493" s="259"/>
      <c r="E6493" s="259"/>
      <c r="F6493" s="270"/>
      <c r="G6493" s="259"/>
      <c r="H6493" s="259"/>
      <c r="I6493" s="259"/>
      <c r="J6493" s="259"/>
    </row>
    <row r="6494" spans="1:10">
      <c r="A6494" s="259"/>
      <c r="B6494" s="259"/>
      <c r="C6494" s="259"/>
      <c r="D6494" s="259"/>
      <c r="E6494" s="259"/>
      <c r="F6494" s="270"/>
      <c r="G6494" s="259"/>
      <c r="H6494" s="259"/>
      <c r="I6494" s="259"/>
      <c r="J6494" s="259"/>
    </row>
    <row r="6495" spans="1:10">
      <c r="A6495" s="259"/>
      <c r="B6495" s="259"/>
      <c r="C6495" s="259"/>
      <c r="D6495" s="259"/>
      <c r="E6495" s="259"/>
      <c r="F6495" s="270"/>
      <c r="G6495" s="259"/>
      <c r="H6495" s="259"/>
      <c r="I6495" s="259"/>
      <c r="J6495" s="259"/>
    </row>
    <row r="6496" spans="1:10">
      <c r="A6496" s="259"/>
      <c r="B6496" s="259"/>
      <c r="C6496" s="259"/>
      <c r="D6496" s="259"/>
      <c r="E6496" s="259"/>
      <c r="F6496" s="270"/>
      <c r="G6496" s="259"/>
      <c r="H6496" s="259"/>
      <c r="I6496" s="259"/>
      <c r="J6496" s="259"/>
    </row>
    <row r="6497" spans="1:10">
      <c r="A6497" s="259"/>
      <c r="B6497" s="259"/>
      <c r="C6497" s="259"/>
      <c r="D6497" s="259"/>
      <c r="E6497" s="259"/>
      <c r="F6497" s="270"/>
      <c r="G6497" s="259"/>
      <c r="H6497" s="259"/>
      <c r="I6497" s="259"/>
      <c r="J6497" s="259"/>
    </row>
    <row r="6498" spans="1:10">
      <c r="A6498" s="259"/>
      <c r="B6498" s="259"/>
      <c r="C6498" s="259"/>
      <c r="D6498" s="259"/>
      <c r="E6498" s="259"/>
      <c r="F6498" s="270"/>
      <c r="G6498" s="259"/>
      <c r="H6498" s="259"/>
      <c r="I6498" s="259"/>
      <c r="J6498" s="259"/>
    </row>
    <row r="6499" spans="1:10">
      <c r="A6499" s="259"/>
      <c r="B6499" s="259"/>
      <c r="C6499" s="259"/>
      <c r="D6499" s="259"/>
      <c r="E6499" s="259"/>
      <c r="F6499" s="270"/>
      <c r="G6499" s="259"/>
      <c r="H6499" s="259"/>
      <c r="I6499" s="259"/>
      <c r="J6499" s="259"/>
    </row>
    <row r="6500" spans="1:10">
      <c r="A6500" s="259"/>
      <c r="B6500" s="259"/>
      <c r="C6500" s="259"/>
      <c r="D6500" s="259"/>
      <c r="E6500" s="259"/>
      <c r="F6500" s="270"/>
      <c r="G6500" s="259"/>
      <c r="H6500" s="259"/>
      <c r="I6500" s="259"/>
      <c r="J6500" s="259"/>
    </row>
    <row r="6501" spans="1:10">
      <c r="A6501" s="259"/>
      <c r="B6501" s="259"/>
      <c r="C6501" s="259"/>
      <c r="D6501" s="259"/>
      <c r="E6501" s="259"/>
      <c r="F6501" s="270"/>
      <c r="G6501" s="259"/>
      <c r="H6501" s="259"/>
      <c r="I6501" s="259"/>
      <c r="J6501" s="259"/>
    </row>
    <row r="6502" spans="1:10">
      <c r="A6502" s="259"/>
      <c r="B6502" s="259"/>
      <c r="C6502" s="259"/>
      <c r="D6502" s="259"/>
      <c r="E6502" s="259"/>
      <c r="F6502" s="270"/>
      <c r="G6502" s="259"/>
      <c r="H6502" s="259"/>
      <c r="I6502" s="259"/>
      <c r="J6502" s="259"/>
    </row>
    <row r="6503" spans="1:10">
      <c r="A6503" s="259"/>
      <c r="B6503" s="259"/>
      <c r="C6503" s="259"/>
      <c r="D6503" s="259"/>
      <c r="E6503" s="259"/>
      <c r="F6503" s="270"/>
      <c r="G6503" s="259"/>
      <c r="H6503" s="259"/>
      <c r="I6503" s="259"/>
      <c r="J6503" s="259"/>
    </row>
    <row r="6504" spans="1:10">
      <c r="A6504" s="259"/>
      <c r="B6504" s="259"/>
      <c r="C6504" s="259"/>
      <c r="D6504" s="259"/>
      <c r="E6504" s="259"/>
      <c r="F6504" s="270"/>
      <c r="G6504" s="259"/>
      <c r="H6504" s="259"/>
      <c r="I6504" s="259"/>
      <c r="J6504" s="259"/>
    </row>
    <row r="6505" spans="1:10">
      <c r="A6505" s="259"/>
      <c r="B6505" s="259"/>
      <c r="C6505" s="259"/>
      <c r="D6505" s="259"/>
      <c r="E6505" s="259"/>
      <c r="F6505" s="270"/>
      <c r="G6505" s="259"/>
      <c r="H6505" s="259"/>
      <c r="I6505" s="259"/>
      <c r="J6505" s="259"/>
    </row>
    <row r="6506" spans="1:10">
      <c r="A6506" s="259"/>
      <c r="B6506" s="259"/>
      <c r="C6506" s="259"/>
      <c r="D6506" s="259"/>
      <c r="E6506" s="259"/>
      <c r="F6506" s="270"/>
      <c r="G6506" s="259"/>
      <c r="H6506" s="259"/>
      <c r="I6506" s="259"/>
      <c r="J6506" s="259"/>
    </row>
    <row r="6507" spans="1:10">
      <c r="A6507" s="259"/>
      <c r="B6507" s="259"/>
      <c r="C6507" s="259"/>
      <c r="D6507" s="259"/>
      <c r="E6507" s="259"/>
      <c r="F6507" s="270"/>
      <c r="G6507" s="259"/>
      <c r="H6507" s="259"/>
      <c r="I6507" s="259"/>
      <c r="J6507" s="259"/>
    </row>
    <row r="6508" spans="1:10">
      <c r="A6508" s="259"/>
      <c r="B6508" s="259"/>
      <c r="C6508" s="259"/>
      <c r="D6508" s="259"/>
      <c r="E6508" s="259"/>
      <c r="F6508" s="270"/>
      <c r="G6508" s="259"/>
      <c r="H6508" s="259"/>
      <c r="I6508" s="259"/>
      <c r="J6508" s="259"/>
    </row>
    <row r="6509" spans="1:10">
      <c r="A6509" s="259"/>
      <c r="B6509" s="259"/>
      <c r="C6509" s="259"/>
      <c r="D6509" s="259"/>
      <c r="E6509" s="259"/>
      <c r="F6509" s="270"/>
      <c r="G6509" s="259"/>
      <c r="H6509" s="259"/>
      <c r="I6509" s="259"/>
      <c r="J6509" s="259"/>
    </row>
    <row r="6510" spans="1:10">
      <c r="A6510" s="259"/>
      <c r="B6510" s="259"/>
      <c r="C6510" s="259"/>
      <c r="D6510" s="259"/>
      <c r="E6510" s="259"/>
      <c r="F6510" s="270"/>
      <c r="G6510" s="259"/>
      <c r="H6510" s="259"/>
      <c r="I6510" s="259"/>
      <c r="J6510" s="259"/>
    </row>
    <row r="6511" spans="1:10">
      <c r="A6511" s="259"/>
      <c r="B6511" s="259"/>
      <c r="C6511" s="259"/>
      <c r="D6511" s="259"/>
      <c r="E6511" s="259"/>
      <c r="F6511" s="270"/>
      <c r="G6511" s="259"/>
      <c r="H6511" s="259"/>
      <c r="I6511" s="259"/>
      <c r="J6511" s="259"/>
    </row>
    <row r="6512" spans="1:10">
      <c r="A6512" s="259"/>
      <c r="B6512" s="259"/>
      <c r="C6512" s="259"/>
      <c r="D6512" s="259"/>
      <c r="E6512" s="259"/>
      <c r="F6512" s="270"/>
      <c r="G6512" s="259"/>
      <c r="H6512" s="259"/>
      <c r="I6512" s="259"/>
      <c r="J6512" s="259"/>
    </row>
    <row r="6513" spans="1:10">
      <c r="A6513" s="259"/>
      <c r="B6513" s="259"/>
      <c r="C6513" s="259"/>
      <c r="D6513" s="259"/>
      <c r="E6513" s="259"/>
      <c r="F6513" s="270"/>
      <c r="G6513" s="259"/>
      <c r="H6513" s="259"/>
      <c r="I6513" s="259"/>
      <c r="J6513" s="259"/>
    </row>
    <row r="6514" spans="1:10">
      <c r="A6514" s="259"/>
      <c r="B6514" s="259"/>
      <c r="C6514" s="259"/>
      <c r="D6514" s="259"/>
      <c r="E6514" s="259"/>
      <c r="F6514" s="270"/>
      <c r="G6514" s="259"/>
      <c r="H6514" s="259"/>
      <c r="I6514" s="259"/>
      <c r="J6514" s="259"/>
    </row>
    <row r="6515" spans="1:10">
      <c r="A6515" s="259"/>
      <c r="B6515" s="259"/>
      <c r="C6515" s="259"/>
      <c r="D6515" s="259"/>
      <c r="E6515" s="259"/>
      <c r="F6515" s="270"/>
      <c r="G6515" s="259"/>
      <c r="H6515" s="259"/>
      <c r="I6515" s="259"/>
      <c r="J6515" s="259"/>
    </row>
    <row r="6516" spans="1:10">
      <c r="A6516" s="259"/>
      <c r="B6516" s="259"/>
      <c r="C6516" s="259"/>
      <c r="D6516" s="259"/>
      <c r="E6516" s="259"/>
      <c r="F6516" s="270"/>
      <c r="G6516" s="259"/>
      <c r="H6516" s="259"/>
      <c r="I6516" s="259"/>
      <c r="J6516" s="259"/>
    </row>
    <row r="6517" spans="1:10">
      <c r="A6517" s="259"/>
      <c r="B6517" s="259"/>
      <c r="C6517" s="259"/>
      <c r="D6517" s="259"/>
      <c r="E6517" s="259"/>
      <c r="F6517" s="270"/>
      <c r="G6517" s="259"/>
      <c r="H6517" s="259"/>
      <c r="I6517" s="259"/>
      <c r="J6517" s="259"/>
    </row>
    <row r="6518" spans="1:10">
      <c r="A6518" s="259"/>
      <c r="B6518" s="259"/>
      <c r="C6518" s="259"/>
      <c r="D6518" s="259"/>
      <c r="E6518" s="259"/>
      <c r="F6518" s="270"/>
      <c r="G6518" s="259"/>
      <c r="H6518" s="259"/>
      <c r="I6518" s="259"/>
      <c r="J6518" s="259"/>
    </row>
    <row r="6519" spans="1:10">
      <c r="A6519" s="259"/>
      <c r="B6519" s="259"/>
      <c r="C6519" s="259"/>
      <c r="D6519" s="259"/>
      <c r="E6519" s="259"/>
      <c r="F6519" s="270"/>
      <c r="G6519" s="259"/>
      <c r="H6519" s="259"/>
      <c r="I6519" s="259"/>
      <c r="J6519" s="259"/>
    </row>
    <row r="6520" spans="1:10">
      <c r="A6520" s="259"/>
      <c r="B6520" s="259"/>
      <c r="C6520" s="259"/>
      <c r="D6520" s="259"/>
      <c r="E6520" s="259"/>
      <c r="F6520" s="270"/>
      <c r="G6520" s="259"/>
      <c r="H6520" s="259"/>
      <c r="I6520" s="259"/>
      <c r="J6520" s="259"/>
    </row>
    <row r="6521" spans="1:10">
      <c r="A6521" s="259"/>
      <c r="B6521" s="259"/>
      <c r="C6521" s="259"/>
      <c r="D6521" s="259"/>
      <c r="E6521" s="259"/>
      <c r="F6521" s="270"/>
      <c r="G6521" s="259"/>
      <c r="H6521" s="259"/>
      <c r="I6521" s="259"/>
      <c r="J6521" s="259"/>
    </row>
    <row r="6522" spans="1:10">
      <c r="A6522" s="259"/>
      <c r="B6522" s="259"/>
      <c r="C6522" s="259"/>
      <c r="D6522" s="259"/>
      <c r="E6522" s="259"/>
      <c r="F6522" s="270"/>
      <c r="G6522" s="259"/>
      <c r="H6522" s="259"/>
      <c r="I6522" s="259"/>
      <c r="J6522" s="259"/>
    </row>
    <row r="6523" spans="1:10">
      <c r="A6523" s="259"/>
      <c r="B6523" s="259"/>
      <c r="C6523" s="259"/>
      <c r="D6523" s="259"/>
      <c r="E6523" s="259"/>
      <c r="F6523" s="270"/>
      <c r="G6523" s="259"/>
      <c r="H6523" s="259"/>
      <c r="I6523" s="259"/>
      <c r="J6523" s="259"/>
    </row>
    <row r="6524" spans="1:10">
      <c r="A6524" s="259"/>
      <c r="B6524" s="259"/>
      <c r="C6524" s="259"/>
      <c r="D6524" s="259"/>
      <c r="E6524" s="259"/>
      <c r="F6524" s="270"/>
      <c r="G6524" s="259"/>
      <c r="H6524" s="259"/>
      <c r="I6524" s="259"/>
      <c r="J6524" s="259"/>
    </row>
    <row r="6525" spans="1:10">
      <c r="A6525" s="259"/>
      <c r="B6525" s="259"/>
      <c r="C6525" s="259"/>
      <c r="D6525" s="259"/>
      <c r="E6525" s="259"/>
      <c r="F6525" s="270"/>
      <c r="G6525" s="259"/>
      <c r="H6525" s="259"/>
      <c r="I6525" s="259"/>
      <c r="J6525" s="259"/>
    </row>
    <row r="6526" spans="1:10">
      <c r="A6526" s="259"/>
      <c r="B6526" s="259"/>
      <c r="C6526" s="259"/>
      <c r="D6526" s="259"/>
      <c r="E6526" s="259"/>
      <c r="F6526" s="270"/>
      <c r="G6526" s="259"/>
      <c r="H6526" s="259"/>
      <c r="I6526" s="259"/>
      <c r="J6526" s="259"/>
    </row>
    <row r="6527" spans="1:10">
      <c r="A6527" s="259"/>
      <c r="B6527" s="259"/>
      <c r="C6527" s="259"/>
      <c r="D6527" s="259"/>
      <c r="E6527" s="259"/>
      <c r="F6527" s="270"/>
      <c r="G6527" s="259"/>
      <c r="H6527" s="259"/>
      <c r="I6527" s="259"/>
      <c r="J6527" s="259"/>
    </row>
    <row r="6528" spans="1:10">
      <c r="A6528" s="259"/>
      <c r="B6528" s="259"/>
      <c r="C6528" s="259"/>
      <c r="D6528" s="259"/>
      <c r="E6528" s="259"/>
      <c r="F6528" s="270"/>
      <c r="G6528" s="259"/>
      <c r="H6528" s="259"/>
      <c r="I6528" s="259"/>
      <c r="J6528" s="259"/>
    </row>
    <row r="6529" spans="1:10">
      <c r="A6529" s="259"/>
      <c r="B6529" s="259"/>
      <c r="C6529" s="259"/>
      <c r="D6529" s="259"/>
      <c r="E6529" s="259"/>
      <c r="F6529" s="270"/>
      <c r="G6529" s="259"/>
      <c r="H6529" s="259"/>
      <c r="I6529" s="259"/>
      <c r="J6529" s="259"/>
    </row>
    <row r="6530" spans="1:10">
      <c r="A6530" s="259"/>
      <c r="B6530" s="259"/>
      <c r="C6530" s="259"/>
      <c r="D6530" s="259"/>
      <c r="E6530" s="259"/>
      <c r="F6530" s="270"/>
      <c r="G6530" s="259"/>
      <c r="H6530" s="259"/>
      <c r="I6530" s="259"/>
      <c r="J6530" s="259"/>
    </row>
    <row r="6531" spans="1:10">
      <c r="A6531" s="259"/>
      <c r="B6531" s="259"/>
      <c r="C6531" s="259"/>
      <c r="D6531" s="259"/>
      <c r="E6531" s="259"/>
      <c r="F6531" s="270"/>
      <c r="G6531" s="259"/>
      <c r="H6531" s="259"/>
      <c r="I6531" s="259"/>
      <c r="J6531" s="259"/>
    </row>
    <row r="6532" spans="1:10">
      <c r="A6532" s="259"/>
      <c r="B6532" s="259"/>
      <c r="C6532" s="259"/>
      <c r="D6532" s="259"/>
      <c r="E6532" s="259"/>
      <c r="F6532" s="270"/>
      <c r="G6532" s="259"/>
      <c r="H6532" s="259"/>
      <c r="I6532" s="259"/>
      <c r="J6532" s="259"/>
    </row>
    <row r="6533" spans="1:10">
      <c r="A6533" s="259"/>
      <c r="B6533" s="259"/>
      <c r="C6533" s="259"/>
      <c r="D6533" s="259"/>
      <c r="E6533" s="259"/>
      <c r="F6533" s="270"/>
      <c r="G6533" s="259"/>
      <c r="H6533" s="259"/>
      <c r="I6533" s="259"/>
      <c r="J6533" s="259"/>
    </row>
    <row r="6534" spans="1:10">
      <c r="A6534" s="259"/>
      <c r="B6534" s="259"/>
      <c r="C6534" s="259"/>
      <c r="D6534" s="259"/>
      <c r="E6534" s="259"/>
      <c r="F6534" s="270"/>
      <c r="G6534" s="259"/>
      <c r="H6534" s="259"/>
      <c r="I6534" s="259"/>
      <c r="J6534" s="259"/>
    </row>
    <row r="6535" spans="1:10">
      <c r="A6535" s="259"/>
      <c r="B6535" s="259"/>
      <c r="C6535" s="259"/>
      <c r="D6535" s="259"/>
      <c r="E6535" s="259"/>
      <c r="F6535" s="270"/>
      <c r="G6535" s="259"/>
      <c r="H6535" s="259"/>
      <c r="I6535" s="259"/>
      <c r="J6535" s="259"/>
    </row>
    <row r="6536" spans="1:10">
      <c r="A6536" s="259"/>
      <c r="B6536" s="259"/>
      <c r="C6536" s="259"/>
      <c r="D6536" s="259"/>
      <c r="E6536" s="259"/>
      <c r="F6536" s="270"/>
      <c r="G6536" s="259"/>
      <c r="H6536" s="259"/>
      <c r="I6536" s="259"/>
      <c r="J6536" s="259"/>
    </row>
    <row r="6537" spans="1:10">
      <c r="A6537" s="259"/>
      <c r="B6537" s="259"/>
      <c r="C6537" s="259"/>
      <c r="D6537" s="259"/>
      <c r="E6537" s="259"/>
      <c r="F6537" s="270"/>
      <c r="G6537" s="259"/>
      <c r="H6537" s="259"/>
      <c r="I6537" s="259"/>
      <c r="J6537" s="259"/>
    </row>
    <row r="6538" spans="1:10">
      <c r="A6538" s="259"/>
      <c r="B6538" s="259"/>
      <c r="C6538" s="259"/>
      <c r="D6538" s="259"/>
      <c r="E6538" s="259"/>
      <c r="F6538" s="270"/>
      <c r="G6538" s="259"/>
      <c r="H6538" s="259"/>
      <c r="I6538" s="259"/>
      <c r="J6538" s="259"/>
    </row>
    <row r="6539" spans="1:10">
      <c r="A6539" s="259"/>
      <c r="B6539" s="259"/>
      <c r="C6539" s="259"/>
      <c r="D6539" s="259"/>
      <c r="E6539" s="259"/>
      <c r="F6539" s="270"/>
      <c r="G6539" s="259"/>
      <c r="H6539" s="259"/>
      <c r="I6539" s="259"/>
      <c r="J6539" s="259"/>
    </row>
    <row r="6540" spans="1:10">
      <c r="A6540" s="259"/>
      <c r="B6540" s="259"/>
      <c r="C6540" s="259"/>
      <c r="D6540" s="259"/>
      <c r="E6540" s="259"/>
      <c r="F6540" s="270"/>
      <c r="G6540" s="259"/>
      <c r="H6540" s="259"/>
      <c r="I6540" s="259"/>
      <c r="J6540" s="259"/>
    </row>
    <row r="6541" spans="1:10">
      <c r="A6541" s="259"/>
      <c r="B6541" s="259"/>
      <c r="C6541" s="259"/>
      <c r="D6541" s="259"/>
      <c r="E6541" s="259"/>
      <c r="F6541" s="270"/>
      <c r="G6541" s="259"/>
      <c r="H6541" s="259"/>
      <c r="I6541" s="259"/>
      <c r="J6541" s="259"/>
    </row>
    <row r="6542" spans="1:10">
      <c r="A6542" s="259"/>
      <c r="B6542" s="259"/>
      <c r="C6542" s="259"/>
      <c r="D6542" s="259"/>
      <c r="E6542" s="259"/>
      <c r="F6542" s="270"/>
      <c r="G6542" s="259"/>
      <c r="H6542" s="259"/>
      <c r="I6542" s="259"/>
      <c r="J6542" s="259"/>
    </row>
    <row r="6543" spans="1:10">
      <c r="A6543" s="259"/>
      <c r="B6543" s="259"/>
      <c r="C6543" s="259"/>
      <c r="D6543" s="259"/>
      <c r="E6543" s="259"/>
      <c r="F6543" s="270"/>
      <c r="G6543" s="259"/>
      <c r="H6543" s="259"/>
      <c r="I6543" s="259"/>
      <c r="J6543" s="259"/>
    </row>
    <row r="6544" spans="1:10">
      <c r="A6544" s="259"/>
      <c r="B6544" s="259"/>
      <c r="C6544" s="259"/>
      <c r="D6544" s="259"/>
      <c r="E6544" s="259"/>
      <c r="F6544" s="270"/>
      <c r="G6544" s="259"/>
      <c r="H6544" s="259"/>
      <c r="I6544" s="259"/>
      <c r="J6544" s="259"/>
    </row>
    <row r="6545" spans="1:10">
      <c r="A6545" s="259"/>
      <c r="B6545" s="259"/>
      <c r="C6545" s="259"/>
      <c r="D6545" s="259"/>
      <c r="E6545" s="259"/>
      <c r="F6545" s="270"/>
      <c r="G6545" s="259"/>
      <c r="H6545" s="259"/>
      <c r="I6545" s="259"/>
      <c r="J6545" s="259"/>
    </row>
    <row r="6546" spans="1:10">
      <c r="A6546" s="259"/>
      <c r="B6546" s="259"/>
      <c r="C6546" s="259"/>
      <c r="D6546" s="259"/>
      <c r="E6546" s="259"/>
      <c r="F6546" s="270"/>
      <c r="G6546" s="259"/>
      <c r="H6546" s="259"/>
      <c r="I6546" s="259"/>
      <c r="J6546" s="259"/>
    </row>
    <row r="6547" spans="1:10">
      <c r="A6547" s="259"/>
      <c r="B6547" s="259"/>
      <c r="C6547" s="259"/>
      <c r="D6547" s="259"/>
      <c r="E6547" s="259"/>
      <c r="F6547" s="270"/>
      <c r="G6547" s="259"/>
      <c r="H6547" s="259"/>
      <c r="I6547" s="259"/>
      <c r="J6547" s="259"/>
    </row>
    <row r="6548" spans="1:10">
      <c r="A6548" s="259"/>
      <c r="B6548" s="259"/>
      <c r="C6548" s="259"/>
      <c r="D6548" s="259"/>
      <c r="E6548" s="259"/>
      <c r="F6548" s="270"/>
      <c r="G6548" s="259"/>
      <c r="H6548" s="259"/>
      <c r="I6548" s="259"/>
      <c r="J6548" s="259"/>
    </row>
    <row r="6549" spans="1:10">
      <c r="A6549" s="259"/>
      <c r="B6549" s="259"/>
      <c r="C6549" s="259"/>
      <c r="D6549" s="259"/>
      <c r="E6549" s="259"/>
      <c r="F6549" s="270"/>
      <c r="G6549" s="259"/>
      <c r="H6549" s="259"/>
      <c r="I6549" s="259"/>
      <c r="J6549" s="259"/>
    </row>
    <row r="6550" spans="1:10">
      <c r="A6550" s="259"/>
      <c r="B6550" s="259"/>
      <c r="C6550" s="259"/>
      <c r="D6550" s="259"/>
      <c r="E6550" s="259"/>
      <c r="F6550" s="270"/>
      <c r="G6550" s="259"/>
      <c r="H6550" s="259"/>
      <c r="I6550" s="259"/>
      <c r="J6550" s="259"/>
    </row>
    <row r="6551" spans="1:10">
      <c r="A6551" s="259"/>
      <c r="B6551" s="259"/>
      <c r="C6551" s="259"/>
      <c r="D6551" s="259"/>
      <c r="E6551" s="259"/>
      <c r="F6551" s="270"/>
      <c r="G6551" s="259"/>
      <c r="H6551" s="259"/>
      <c r="I6551" s="259"/>
      <c r="J6551" s="259"/>
    </row>
  </sheetData>
  <mergeCells count="120">
    <mergeCell ref="B407:D407"/>
    <mergeCell ref="B408:D408"/>
    <mergeCell ref="B409:D409"/>
    <mergeCell ref="B377:D377"/>
    <mergeCell ref="B378:D378"/>
    <mergeCell ref="B387:J387"/>
    <mergeCell ref="B401:D401"/>
    <mergeCell ref="B402:D402"/>
    <mergeCell ref="B403:D403"/>
    <mergeCell ref="B404:D404"/>
    <mergeCell ref="B405:D405"/>
    <mergeCell ref="B406:D406"/>
    <mergeCell ref="B396:D396"/>
    <mergeCell ref="B397:D397"/>
    <mergeCell ref="B398:D398"/>
    <mergeCell ref="B399:D399"/>
    <mergeCell ref="B400:D400"/>
    <mergeCell ref="B390:D390"/>
    <mergeCell ref="B391:D391"/>
    <mergeCell ref="B392:D392"/>
    <mergeCell ref="B393:D393"/>
    <mergeCell ref="B394:D394"/>
    <mergeCell ref="B395:D395"/>
    <mergeCell ref="B384:D384"/>
    <mergeCell ref="M315:S316"/>
    <mergeCell ref="B322:D322"/>
    <mergeCell ref="A325:B325"/>
    <mergeCell ref="A327:B327"/>
    <mergeCell ref="A337:J337"/>
    <mergeCell ref="B338:J338"/>
    <mergeCell ref="B339:J339"/>
    <mergeCell ref="B353:D353"/>
    <mergeCell ref="B354:D354"/>
    <mergeCell ref="B352:D352"/>
    <mergeCell ref="B340:D340"/>
    <mergeCell ref="B341:D341"/>
    <mergeCell ref="B342:D342"/>
    <mergeCell ref="B343:D343"/>
    <mergeCell ref="B344:D344"/>
    <mergeCell ref="B345:D345"/>
    <mergeCell ref="AA170:AC170"/>
    <mergeCell ref="B178:D178"/>
    <mergeCell ref="A184:D184"/>
    <mergeCell ref="A189:A196"/>
    <mergeCell ref="A197:D197"/>
    <mergeCell ref="A202:A209"/>
    <mergeCell ref="A210:D210"/>
    <mergeCell ref="B211:D211"/>
    <mergeCell ref="A216:D216"/>
    <mergeCell ref="B385:D385"/>
    <mergeCell ref="B388:D388"/>
    <mergeCell ref="B389:D389"/>
    <mergeCell ref="B379:D379"/>
    <mergeCell ref="B380:D380"/>
    <mergeCell ref="B381:D381"/>
    <mergeCell ref="B382:D382"/>
    <mergeCell ref="B383:D383"/>
    <mergeCell ref="B371:D371"/>
    <mergeCell ref="B372:D372"/>
    <mergeCell ref="B373:D373"/>
    <mergeCell ref="B374:D374"/>
    <mergeCell ref="B375:D375"/>
    <mergeCell ref="B376:D376"/>
    <mergeCell ref="B365:D365"/>
    <mergeCell ref="B366:D366"/>
    <mergeCell ref="B367:D367"/>
    <mergeCell ref="B368:D368"/>
    <mergeCell ref="B369:D369"/>
    <mergeCell ref="B370:D370"/>
    <mergeCell ref="B359:D359"/>
    <mergeCell ref="B360:D360"/>
    <mergeCell ref="B361:D361"/>
    <mergeCell ref="B364:D364"/>
    <mergeCell ref="B355:D355"/>
    <mergeCell ref="B356:D356"/>
    <mergeCell ref="B357:D357"/>
    <mergeCell ref="B358:D358"/>
    <mergeCell ref="B363:J363"/>
    <mergeCell ref="B346:D346"/>
    <mergeCell ref="B347:D347"/>
    <mergeCell ref="B348:D348"/>
    <mergeCell ref="B349:D349"/>
    <mergeCell ref="B350:D350"/>
    <mergeCell ref="B351:D351"/>
    <mergeCell ref="B301:D301"/>
    <mergeCell ref="M306:N307"/>
    <mergeCell ref="B313:D313"/>
    <mergeCell ref="A221:A228"/>
    <mergeCell ref="A229:D229"/>
    <mergeCell ref="A234:A241"/>
    <mergeCell ref="U66:Y66"/>
    <mergeCell ref="U90:Y90"/>
    <mergeCell ref="U91:Y91"/>
    <mergeCell ref="U115:Y115"/>
    <mergeCell ref="A242:D242"/>
    <mergeCell ref="B243:D243"/>
    <mergeCell ref="B250:D250"/>
    <mergeCell ref="B255:D255"/>
    <mergeCell ref="B265:D265"/>
    <mergeCell ref="M270:T270"/>
    <mergeCell ref="M271:T271"/>
    <mergeCell ref="B272:D272"/>
    <mergeCell ref="B295:D295"/>
    <mergeCell ref="AA166:AH166"/>
    <mergeCell ref="A1:J1"/>
    <mergeCell ref="B3:D3"/>
    <mergeCell ref="B4:D4"/>
    <mergeCell ref="B5:D5"/>
    <mergeCell ref="B6:D6"/>
    <mergeCell ref="A8:J8"/>
    <mergeCell ref="U10:Y10"/>
    <mergeCell ref="Z115:AF115"/>
    <mergeCell ref="U116:Y116"/>
    <mergeCell ref="T153:V154"/>
    <mergeCell ref="N156:U156"/>
    <mergeCell ref="V156:Z156"/>
    <mergeCell ref="AA158:AH158"/>
    <mergeCell ref="AA161:AC161"/>
    <mergeCell ref="AA162:AH162"/>
    <mergeCell ref="AA165:AC165"/>
  </mergeCells>
  <dataValidations count="1">
    <dataValidation type="list" allowBlank="1" showInputMessage="1" promptTitle="College" prompt="Choose college for graduate student.  If tuition is not allowed by sponsor, choose Not Allowed." sqref="C125:C129 C146:C150 C118:C122 C132:C136 C139:C143">
      <formula1>$AA$175:$AA$197</formula1>
    </dataValidation>
  </dataValidations>
  <pageMargins left="1" right="0.5" top="0.5" bottom="0.5" header="0.5" footer="0.5"/>
  <pageSetup scale="10" fitToHeight="4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AR6374"/>
  <sheetViews>
    <sheetView workbookViewId="0">
      <selection sqref="A1:J1"/>
    </sheetView>
  </sheetViews>
  <sheetFormatPr defaultColWidth="9.1328125" defaultRowHeight="12.75"/>
  <cols>
    <col min="1" max="1" width="30.1328125" style="250" customWidth="1"/>
    <col min="2" max="2" width="24" style="250" customWidth="1"/>
    <col min="3" max="3" width="17.1328125" style="250" customWidth="1"/>
    <col min="4" max="4" width="15.59765625" style="250" customWidth="1"/>
    <col min="5" max="5" width="14.73046875" style="250" customWidth="1"/>
    <col min="6" max="6" width="14.73046875" style="558" customWidth="1"/>
    <col min="7" max="10" width="14.73046875" style="250" customWidth="1"/>
    <col min="11" max="11" width="10.265625" style="250" customWidth="1"/>
    <col min="12" max="12" width="15.73046875" style="250" customWidth="1"/>
    <col min="13" max="13" width="16.59765625" style="250" customWidth="1"/>
    <col min="14" max="25" width="10.73046875" style="250" customWidth="1"/>
    <col min="26" max="26" width="17.86328125" style="250" customWidth="1"/>
    <col min="27" max="27" width="18.1328125" style="250" customWidth="1"/>
    <col min="28" max="33" width="10.73046875" style="250" customWidth="1"/>
    <col min="34" max="34" width="24.3984375" style="250" bestFit="1" customWidth="1"/>
    <col min="35" max="16384" width="9.1328125" style="250"/>
  </cols>
  <sheetData>
    <row r="1" spans="1:28" s="347" customFormat="1" ht="17.649999999999999">
      <c r="A1" s="658" t="s">
        <v>179</v>
      </c>
      <c r="B1" s="658"/>
      <c r="C1" s="658"/>
      <c r="D1" s="658"/>
      <c r="E1" s="658"/>
      <c r="F1" s="658"/>
      <c r="G1" s="658"/>
      <c r="H1" s="658"/>
      <c r="I1" s="658"/>
      <c r="J1" s="658"/>
      <c r="K1" s="344"/>
      <c r="M1" s="602"/>
      <c r="N1" s="346"/>
      <c r="O1" s="346"/>
      <c r="P1" s="531"/>
      <c r="Q1" s="380"/>
      <c r="R1" s="380"/>
      <c r="S1" s="380"/>
      <c r="T1" s="380"/>
      <c r="U1" s="380"/>
      <c r="V1" s="380"/>
      <c r="W1" s="380"/>
      <c r="X1" s="380"/>
    </row>
    <row r="2" spans="1:28" s="347" customFormat="1" ht="15">
      <c r="A2" s="723" t="s">
        <v>92</v>
      </c>
      <c r="B2" s="723"/>
      <c r="C2" s="723"/>
      <c r="D2" s="723"/>
      <c r="E2" s="723"/>
      <c r="F2" s="723"/>
      <c r="G2" s="723"/>
      <c r="H2" s="723"/>
      <c r="I2" s="723"/>
      <c r="J2" s="723"/>
      <c r="K2" s="517"/>
      <c r="L2" s="517"/>
      <c r="M2" s="517"/>
      <c r="N2" s="517"/>
      <c r="O2" s="517"/>
      <c r="P2" s="517"/>
      <c r="Q2" s="517"/>
    </row>
    <row r="3" spans="1:28" s="347" customFormat="1" ht="15">
      <c r="A3" s="344" t="s">
        <v>74</v>
      </c>
      <c r="B3" s="684">
        <f>'Cumulative Budget Request '!B3</f>
        <v>0</v>
      </c>
      <c r="C3" s="684"/>
      <c r="D3" s="684"/>
      <c r="G3" s="344"/>
      <c r="I3" s="378"/>
      <c r="J3" s="379"/>
      <c r="K3" s="344"/>
      <c r="L3" s="346"/>
      <c r="M3" s="346"/>
      <c r="N3" s="346"/>
      <c r="O3" s="346"/>
      <c r="P3" s="346"/>
      <c r="Q3" s="345"/>
    </row>
    <row r="4" spans="1:28" s="347" customFormat="1" ht="15">
      <c r="A4" s="348" t="s">
        <v>66</v>
      </c>
      <c r="B4" s="724">
        <f>'Cumulative Budget Request '!B4</f>
        <v>0</v>
      </c>
      <c r="C4" s="724"/>
      <c r="D4" s="724"/>
    </row>
    <row r="5" spans="1:28" s="347" customFormat="1" ht="15">
      <c r="A5" s="344" t="s">
        <v>80</v>
      </c>
      <c r="B5" s="724">
        <f>'Cumulative Budget Request '!B5</f>
        <v>0</v>
      </c>
      <c r="C5" s="724"/>
      <c r="D5" s="724"/>
      <c r="F5" s="345"/>
      <c r="K5" s="348"/>
    </row>
    <row r="6" spans="1:28" s="347" customFormat="1" ht="15">
      <c r="A6" s="344" t="s">
        <v>167</v>
      </c>
      <c r="B6" s="685"/>
      <c r="C6" s="685"/>
      <c r="D6" s="685"/>
      <c r="K6" s="348"/>
    </row>
    <row r="7" spans="1:28" s="347" customFormat="1" ht="15">
      <c r="A7" s="344" t="s">
        <v>212</v>
      </c>
      <c r="B7" s="725"/>
      <c r="C7" s="725"/>
      <c r="D7" s="725"/>
      <c r="K7" s="348"/>
    </row>
    <row r="8" spans="1:28" s="347" customFormat="1" ht="15.4" thickBot="1">
      <c r="A8" s="344"/>
      <c r="B8" s="379"/>
      <c r="C8" s="379"/>
      <c r="D8" s="379"/>
      <c r="F8" s="345"/>
      <c r="K8" s="348"/>
      <c r="L8" s="532"/>
      <c r="M8" s="380"/>
      <c r="N8" s="380"/>
      <c r="O8" s="380"/>
      <c r="P8" s="380"/>
      <c r="Q8" s="380"/>
      <c r="R8" s="380"/>
    </row>
    <row r="9" spans="1:28" ht="15" customHeight="1" thickBot="1">
      <c r="A9" s="659" t="s">
        <v>168</v>
      </c>
      <c r="B9" s="659"/>
      <c r="C9" s="659"/>
      <c r="D9" s="659"/>
      <c r="E9" s="659"/>
      <c r="F9" s="659"/>
      <c r="G9" s="659"/>
      <c r="H9" s="659"/>
      <c r="I9" s="659"/>
      <c r="J9" s="659"/>
      <c r="K9" s="343"/>
      <c r="M9" s="295" t="s">
        <v>70</v>
      </c>
      <c r="N9" s="296"/>
      <c r="O9" s="297"/>
      <c r="P9" s="492">
        <f>'Cumulative Budget Request '!Z5</f>
        <v>0.185</v>
      </c>
    </row>
    <row r="10" spans="1:28" ht="13.5" thickBot="1">
      <c r="J10" s="290"/>
      <c r="M10" s="298" t="s">
        <v>71</v>
      </c>
      <c r="N10" s="299"/>
      <c r="O10" s="299"/>
      <c r="P10" s="493">
        <f>'Cumulative Budget Request '!Z6</f>
        <v>771</v>
      </c>
    </row>
    <row r="11" spans="1:28" ht="13.15">
      <c r="A11" s="251" t="s">
        <v>15</v>
      </c>
      <c r="C11" s="555"/>
      <c r="D11" s="555"/>
      <c r="E11" s="261"/>
      <c r="F11" s="261"/>
      <c r="G11" s="261"/>
      <c r="H11" s="261"/>
      <c r="I11" s="261"/>
      <c r="J11" s="303"/>
      <c r="L11" s="559" t="s">
        <v>109</v>
      </c>
      <c r="M11" s="550" t="s">
        <v>75</v>
      </c>
      <c r="N11" s="550"/>
      <c r="O11" s="550" t="s">
        <v>209</v>
      </c>
      <c r="P11" s="550" t="s">
        <v>90</v>
      </c>
      <c r="Q11" s="550" t="s">
        <v>17</v>
      </c>
      <c r="R11" s="550"/>
      <c r="T11" s="726" t="s">
        <v>95</v>
      </c>
      <c r="U11" s="726"/>
      <c r="V11" s="726"/>
      <c r="W11" s="726"/>
      <c r="X11" s="726"/>
    </row>
    <row r="12" spans="1:28" ht="13.15">
      <c r="A12" s="251" t="s">
        <v>16</v>
      </c>
      <c r="C12" s="327"/>
      <c r="D12" s="327"/>
      <c r="E12" s="269" t="s">
        <v>2</v>
      </c>
      <c r="F12" s="269" t="s">
        <v>3</v>
      </c>
      <c r="G12" s="269" t="s">
        <v>4</v>
      </c>
      <c r="H12" s="269" t="s">
        <v>8</v>
      </c>
      <c r="I12" s="269" t="s">
        <v>9</v>
      </c>
      <c r="J12" s="304" t="s">
        <v>1</v>
      </c>
      <c r="L12" s="556" t="s">
        <v>108</v>
      </c>
      <c r="M12" s="306" t="s">
        <v>14</v>
      </c>
      <c r="N12" s="306" t="s">
        <v>209</v>
      </c>
      <c r="O12" s="306" t="s">
        <v>81</v>
      </c>
      <c r="P12" s="306" t="s">
        <v>91</v>
      </c>
      <c r="Q12" s="306" t="s">
        <v>93</v>
      </c>
      <c r="R12" s="306" t="s">
        <v>81</v>
      </c>
      <c r="S12" s="278"/>
      <c r="T12" s="279" t="s">
        <v>30</v>
      </c>
      <c r="U12" s="557" t="s">
        <v>31</v>
      </c>
      <c r="V12" s="557" t="s">
        <v>32</v>
      </c>
      <c r="W12" s="552" t="s">
        <v>33</v>
      </c>
      <c r="X12" s="552" t="s">
        <v>34</v>
      </c>
    </row>
    <row r="13" spans="1:28" ht="13.15">
      <c r="A13" s="559" t="s">
        <v>59</v>
      </c>
      <c r="B13" s="559" t="s">
        <v>60</v>
      </c>
      <c r="C13" s="259"/>
      <c r="D13" s="270"/>
      <c r="E13" s="254"/>
      <c r="F13" s="254"/>
      <c r="G13" s="254"/>
      <c r="H13" s="254"/>
      <c r="I13" s="254"/>
      <c r="J13" s="305"/>
      <c r="L13" s="279"/>
      <c r="M13" s="496"/>
      <c r="N13" s="496"/>
      <c r="O13" s="496"/>
      <c r="P13" s="497"/>
      <c r="Q13" s="496"/>
      <c r="R13" s="497"/>
      <c r="S13" s="254"/>
      <c r="T13" s="279"/>
      <c r="U13" s="557"/>
      <c r="V13" s="557"/>
      <c r="W13" s="552"/>
      <c r="X13" s="552"/>
      <c r="Y13" s="553"/>
      <c r="Z13" s="553"/>
      <c r="AA13" s="553"/>
      <c r="AB13" s="553"/>
    </row>
    <row r="14" spans="1:28">
      <c r="A14" s="341"/>
      <c r="B14" s="557" t="s">
        <v>113</v>
      </c>
      <c r="C14" s="259"/>
      <c r="D14" s="337" t="s">
        <v>112</v>
      </c>
      <c r="E14" s="338">
        <f>ROUND($Q14*$R14,6)</f>
        <v>0</v>
      </c>
      <c r="F14" s="338">
        <f>ROUND($Q15*$R15,6)</f>
        <v>0</v>
      </c>
      <c r="G14" s="338">
        <f>ROUND($Q16*$R16,6)</f>
        <v>0</v>
      </c>
      <c r="H14" s="338">
        <f>ROUND($Q17*$R17,6)</f>
        <v>0</v>
      </c>
      <c r="I14" s="338">
        <f>ROUND($Q18*$R18,6)</f>
        <v>0</v>
      </c>
      <c r="J14" s="305"/>
      <c r="L14" s="405">
        <v>0</v>
      </c>
      <c r="M14" s="498">
        <f>ROUND(L14/12,2)</f>
        <v>0</v>
      </c>
      <c r="N14" s="498">
        <f>LOOKUP(O14,'Longevity Lookup'!$A$3:$A$506,'Longevity Lookup'!$B$3:$B$506)</f>
        <v>0</v>
      </c>
      <c r="O14" s="565">
        <v>0</v>
      </c>
      <c r="P14" s="494">
        <v>1.03</v>
      </c>
      <c r="Q14" s="495">
        <v>0</v>
      </c>
      <c r="R14" s="491">
        <v>12</v>
      </c>
      <c r="S14" s="254"/>
      <c r="T14" s="280" t="e">
        <f>(E16+E17)/E15</f>
        <v>#DIV/0!</v>
      </c>
      <c r="U14" s="280" t="e">
        <f>(F16+F17)/F15</f>
        <v>#DIV/0!</v>
      </c>
      <c r="V14" s="280" t="e">
        <f>(G16+G17)/G15</f>
        <v>#DIV/0!</v>
      </c>
      <c r="W14" s="280" t="e">
        <f>(H16+H17)/H15</f>
        <v>#DIV/0!</v>
      </c>
      <c r="X14" s="280" t="e">
        <f>(I16+I17)/I15</f>
        <v>#DIV/0!</v>
      </c>
      <c r="Y14" s="553"/>
      <c r="Z14" s="553"/>
      <c r="AA14" s="553"/>
      <c r="AB14" s="553"/>
    </row>
    <row r="15" spans="1:28">
      <c r="B15" s="558"/>
      <c r="C15" s="338"/>
      <c r="D15" s="318" t="s">
        <v>14</v>
      </c>
      <c r="E15" s="439">
        <f>ROUND((M14+N14)*E14*P14,0)</f>
        <v>0</v>
      </c>
      <c r="F15" s="439">
        <f>ROUND((M14+N14)*F14*P14*P15,0)</f>
        <v>0</v>
      </c>
      <c r="G15" s="439">
        <f>ROUND((M14+N14)*G14*P14*P15*P16,0)</f>
        <v>0</v>
      </c>
      <c r="H15" s="439">
        <f>ROUND((M14+N14)*H14*P14*P15*P16*P17,0)</f>
        <v>0</v>
      </c>
      <c r="I15" s="439">
        <f>ROUND((M14+N14)*I14*P14*P15*P16*P17*P18,0)</f>
        <v>0</v>
      </c>
      <c r="J15" s="441">
        <f>SUM(E15:I15)</f>
        <v>0</v>
      </c>
      <c r="L15" s="499"/>
      <c r="M15" s="496"/>
      <c r="N15" s="496"/>
      <c r="O15" s="496"/>
      <c r="P15" s="494">
        <v>1.03</v>
      </c>
      <c r="Q15" s="495">
        <v>0</v>
      </c>
      <c r="R15" s="491">
        <v>12</v>
      </c>
      <c r="S15" s="274"/>
    </row>
    <row r="16" spans="1:28">
      <c r="A16" s="264"/>
      <c r="B16" s="558"/>
      <c r="C16" s="338"/>
      <c r="D16" s="318" t="s">
        <v>29</v>
      </c>
      <c r="E16" s="438">
        <f>ROUND(E15*$P$9,0)</f>
        <v>0</v>
      </c>
      <c r="F16" s="438">
        <f>ROUND(F15*$P$9,0)</f>
        <v>0</v>
      </c>
      <c r="G16" s="438">
        <f>ROUND(G15*$P$9,0)</f>
        <v>0</v>
      </c>
      <c r="H16" s="438">
        <f>ROUND(H15*$P$9,0)</f>
        <v>0</v>
      </c>
      <c r="I16" s="438">
        <f>ROUND(I15*$P$9,0)</f>
        <v>0</v>
      </c>
      <c r="J16" s="441">
        <f>SUM(E16:I16)</f>
        <v>0</v>
      </c>
      <c r="L16" s="499"/>
      <c r="M16" s="496"/>
      <c r="N16" s="496"/>
      <c r="O16" s="496"/>
      <c r="P16" s="494">
        <v>1.03</v>
      </c>
      <c r="Q16" s="495">
        <v>0</v>
      </c>
      <c r="R16" s="491">
        <v>12</v>
      </c>
      <c r="S16" s="274"/>
      <c r="T16" s="280"/>
      <c r="U16" s="280"/>
      <c r="V16" s="280"/>
      <c r="W16" s="280"/>
      <c r="X16" s="280"/>
    </row>
    <row r="17" spans="1:24" ht="15">
      <c r="A17" s="264"/>
      <c r="B17" s="558"/>
      <c r="C17" s="338"/>
      <c r="D17" s="318" t="s">
        <v>28</v>
      </c>
      <c r="E17" s="456">
        <f>ROUND($P$10*E14,0)</f>
        <v>0</v>
      </c>
      <c r="F17" s="456">
        <f>ROUND($P$10*F14,0)</f>
        <v>0</v>
      </c>
      <c r="G17" s="456">
        <f>ROUND($P$10*G14,0)</f>
        <v>0</v>
      </c>
      <c r="H17" s="456">
        <f>ROUND($P$10*H14,0)</f>
        <v>0</v>
      </c>
      <c r="I17" s="456">
        <f>ROUND($P$10*I14,0)</f>
        <v>0</v>
      </c>
      <c r="J17" s="457">
        <f>SUM(E17:I17)</f>
        <v>0</v>
      </c>
      <c r="L17" s="499"/>
      <c r="M17" s="496"/>
      <c r="N17" s="496"/>
      <c r="O17" s="496"/>
      <c r="P17" s="494">
        <v>1.03</v>
      </c>
      <c r="Q17" s="495">
        <v>0</v>
      </c>
      <c r="R17" s="491">
        <v>12</v>
      </c>
      <c r="S17" s="274"/>
      <c r="T17" s="280"/>
      <c r="U17" s="280"/>
      <c r="V17" s="280"/>
      <c r="W17" s="280"/>
      <c r="X17" s="280"/>
    </row>
    <row r="18" spans="1:24">
      <c r="A18" s="264"/>
      <c r="B18" s="558"/>
      <c r="C18" s="338"/>
      <c r="D18" s="322" t="s">
        <v>157</v>
      </c>
      <c r="E18" s="458">
        <f>SUM(E16:E17)</f>
        <v>0</v>
      </c>
      <c r="F18" s="458">
        <f t="shared" ref="F18:I18" si="0">SUM(F16:F17)</f>
        <v>0</v>
      </c>
      <c r="G18" s="458">
        <f t="shared" si="0"/>
        <v>0</v>
      </c>
      <c r="H18" s="458">
        <f t="shared" si="0"/>
        <v>0</v>
      </c>
      <c r="I18" s="458">
        <f t="shared" si="0"/>
        <v>0</v>
      </c>
      <c r="J18" s="459">
        <f>SUM(J16:J17)</f>
        <v>0</v>
      </c>
      <c r="L18" s="499"/>
      <c r="M18" s="496"/>
      <c r="N18" s="496"/>
      <c r="O18" s="496"/>
      <c r="P18" s="494">
        <v>1.03</v>
      </c>
      <c r="Q18" s="495">
        <v>0</v>
      </c>
      <c r="R18" s="491">
        <v>12</v>
      </c>
      <c r="S18" s="274"/>
      <c r="T18" s="280"/>
      <c r="U18" s="280"/>
      <c r="V18" s="280"/>
      <c r="W18" s="280"/>
      <c r="X18" s="280"/>
    </row>
    <row r="19" spans="1:24">
      <c r="A19" s="264"/>
      <c r="B19" s="558"/>
      <c r="C19" s="338"/>
      <c r="D19" s="318"/>
      <c r="E19" s="268"/>
      <c r="F19" s="268"/>
      <c r="G19" s="268"/>
      <c r="H19" s="268"/>
      <c r="I19" s="268"/>
      <c r="J19" s="291"/>
      <c r="L19" s="499"/>
      <c r="M19" s="496"/>
      <c r="N19" s="496"/>
      <c r="O19" s="496"/>
      <c r="P19" s="289"/>
      <c r="Q19" s="496"/>
      <c r="R19" s="289"/>
      <c r="S19" s="274"/>
      <c r="T19" s="256"/>
      <c r="U19" s="558"/>
    </row>
    <row r="20" spans="1:24">
      <c r="A20" s="341"/>
      <c r="B20" s="557" t="s">
        <v>58</v>
      </c>
      <c r="C20" s="339"/>
      <c r="D20" s="337" t="s">
        <v>112</v>
      </c>
      <c r="E20" s="338">
        <f>ROUND($Q20*$R20,6)</f>
        <v>0</v>
      </c>
      <c r="F20" s="338">
        <f>ROUND($Q21*$R21,6)</f>
        <v>0</v>
      </c>
      <c r="G20" s="338">
        <f>ROUND($Q22*$R22,6)</f>
        <v>0</v>
      </c>
      <c r="H20" s="338">
        <f>ROUND($Q23*$R23,6)</f>
        <v>0</v>
      </c>
      <c r="I20" s="338">
        <f>ROUND($Q24*$R24,6)</f>
        <v>0</v>
      </c>
      <c r="J20" s="305"/>
      <c r="L20" s="405">
        <v>0</v>
      </c>
      <c r="M20" s="498">
        <f>ROUND(L20/12,2)</f>
        <v>0</v>
      </c>
      <c r="N20" s="498">
        <f>LOOKUP(O20,'Longevity Lookup'!$A$3:$A$506,'Longevity Lookup'!$B$3:$B$506)</f>
        <v>0</v>
      </c>
      <c r="O20" s="565">
        <v>0</v>
      </c>
      <c r="P20" s="494">
        <v>1.03</v>
      </c>
      <c r="Q20" s="495">
        <v>0</v>
      </c>
      <c r="R20" s="321">
        <f>$R$14</f>
        <v>12</v>
      </c>
      <c r="S20" s="253"/>
      <c r="T20" s="280" t="e">
        <f>(E22+E23)/E21</f>
        <v>#DIV/0!</v>
      </c>
      <c r="U20" s="280" t="e">
        <f>(F22+F23)/F21</f>
        <v>#DIV/0!</v>
      </c>
      <c r="V20" s="280" t="e">
        <f>(G22+G23)/G21</f>
        <v>#DIV/0!</v>
      </c>
      <c r="W20" s="280" t="e">
        <f>(H22+H23)/H21</f>
        <v>#DIV/0!</v>
      </c>
      <c r="X20" s="280" t="e">
        <f>(I22+I23)/I21</f>
        <v>#DIV/0!</v>
      </c>
    </row>
    <row r="21" spans="1:24">
      <c r="A21" s="264"/>
      <c r="B21" s="558"/>
      <c r="C21" s="338"/>
      <c r="D21" s="318" t="s">
        <v>14</v>
      </c>
      <c r="E21" s="439">
        <f>ROUND((M20+N20)*E20*P20,0)</f>
        <v>0</v>
      </c>
      <c r="F21" s="439">
        <f>ROUND((M20+N20)*F20*P20*P21,0)</f>
        <v>0</v>
      </c>
      <c r="G21" s="439">
        <f>ROUND((M20+N20)*G20*P20*P21*P22,0)</f>
        <v>0</v>
      </c>
      <c r="H21" s="439">
        <f>ROUND((M20+N20)*H20*P20*P21*P22*P23,0)</f>
        <v>0</v>
      </c>
      <c r="I21" s="439">
        <f>ROUND((M20+N20)*I20*P20*P21*P22*P23*P24,0)</f>
        <v>0</v>
      </c>
      <c r="J21" s="441">
        <f>SUM(E21:I21)</f>
        <v>0</v>
      </c>
      <c r="L21" s="499"/>
      <c r="M21" s="496"/>
      <c r="N21" s="496"/>
      <c r="O21" s="496"/>
      <c r="P21" s="494">
        <v>1.03</v>
      </c>
      <c r="Q21" s="495">
        <v>0</v>
      </c>
      <c r="R21" s="321">
        <f>$R$15</f>
        <v>12</v>
      </c>
      <c r="S21" s="274"/>
    </row>
    <row r="22" spans="1:24" ht="15" customHeight="1">
      <c r="A22" s="264"/>
      <c r="B22" s="558"/>
      <c r="C22" s="338"/>
      <c r="D22" s="318" t="s">
        <v>29</v>
      </c>
      <c r="E22" s="438">
        <f>ROUND(E21*$P$9,0)</f>
        <v>0</v>
      </c>
      <c r="F22" s="438">
        <f>ROUND(F21*$P$9,0)</f>
        <v>0</v>
      </c>
      <c r="G22" s="438">
        <f>ROUND(G21*$P$9,0)</f>
        <v>0</v>
      </c>
      <c r="H22" s="438">
        <f>ROUND(H21*$P$9,0)</f>
        <v>0</v>
      </c>
      <c r="I22" s="438">
        <f>ROUND(I21*$P$9,0)</f>
        <v>0</v>
      </c>
      <c r="J22" s="441">
        <f>SUM(E22:I22)</f>
        <v>0</v>
      </c>
      <c r="L22" s="499"/>
      <c r="M22" s="496"/>
      <c r="N22" s="496"/>
      <c r="O22" s="496"/>
      <c r="P22" s="494">
        <v>1.03</v>
      </c>
      <c r="Q22" s="495">
        <v>0</v>
      </c>
      <c r="R22" s="321">
        <f>$R$16</f>
        <v>12</v>
      </c>
      <c r="S22" s="274"/>
      <c r="T22" s="280"/>
      <c r="U22" s="280"/>
      <c r="V22" s="280"/>
      <c r="W22" s="280"/>
      <c r="X22" s="280"/>
    </row>
    <row r="23" spans="1:24" ht="13.5" customHeight="1">
      <c r="A23" s="264"/>
      <c r="B23" s="558"/>
      <c r="C23" s="338"/>
      <c r="D23" s="318" t="s">
        <v>28</v>
      </c>
      <c r="E23" s="456">
        <f>ROUND($P$10*E20,0)</f>
        <v>0</v>
      </c>
      <c r="F23" s="456">
        <f>ROUND($P$10*F20,0)</f>
        <v>0</v>
      </c>
      <c r="G23" s="456">
        <f>ROUND($P$10*G20,0)</f>
        <v>0</v>
      </c>
      <c r="H23" s="456">
        <f>ROUND($P$10*H20,0)</f>
        <v>0</v>
      </c>
      <c r="I23" s="456">
        <f>ROUND($P$10*I20,0)</f>
        <v>0</v>
      </c>
      <c r="J23" s="457">
        <f>SUM(E23:I23)</f>
        <v>0</v>
      </c>
      <c r="L23" s="499"/>
      <c r="M23" s="496"/>
      <c r="N23" s="496"/>
      <c r="O23" s="496"/>
      <c r="P23" s="494">
        <v>1.03</v>
      </c>
      <c r="Q23" s="495">
        <v>0</v>
      </c>
      <c r="R23" s="321">
        <f>$R$17</f>
        <v>12</v>
      </c>
      <c r="S23" s="274"/>
      <c r="T23" s="280"/>
      <c r="U23" s="280"/>
      <c r="V23" s="280"/>
      <c r="W23" s="280"/>
      <c r="X23" s="280"/>
    </row>
    <row r="24" spans="1:24">
      <c r="A24" s="264"/>
      <c r="B24" s="558"/>
      <c r="C24" s="338"/>
      <c r="D24" s="322" t="s">
        <v>157</v>
      </c>
      <c r="E24" s="458">
        <f>SUM(E22:E23)</f>
        <v>0</v>
      </c>
      <c r="F24" s="458">
        <f t="shared" ref="F24:I24" si="1">SUM(F22:F23)</f>
        <v>0</v>
      </c>
      <c r="G24" s="458">
        <f t="shared" si="1"/>
        <v>0</v>
      </c>
      <c r="H24" s="458">
        <f t="shared" si="1"/>
        <v>0</v>
      </c>
      <c r="I24" s="458">
        <f t="shared" si="1"/>
        <v>0</v>
      </c>
      <c r="J24" s="459">
        <f>SUM(J22:J23)</f>
        <v>0</v>
      </c>
      <c r="L24" s="499"/>
      <c r="M24" s="496"/>
      <c r="N24" s="496"/>
      <c r="O24" s="496"/>
      <c r="P24" s="494">
        <v>1.03</v>
      </c>
      <c r="Q24" s="495">
        <v>0</v>
      </c>
      <c r="R24" s="321">
        <f>$R$18</f>
        <v>12</v>
      </c>
      <c r="S24" s="274"/>
      <c r="T24" s="280"/>
      <c r="U24" s="280"/>
      <c r="V24" s="280"/>
      <c r="W24" s="280"/>
      <c r="X24" s="280"/>
    </row>
    <row r="25" spans="1:24">
      <c r="A25" s="264"/>
      <c r="B25" s="558"/>
      <c r="C25" s="338"/>
      <c r="D25" s="318"/>
      <c r="E25" s="268"/>
      <c r="F25" s="268"/>
      <c r="G25" s="268"/>
      <c r="H25" s="268"/>
      <c r="I25" s="268"/>
      <c r="J25" s="291"/>
      <c r="L25" s="499"/>
      <c r="M25" s="496"/>
      <c r="N25" s="496"/>
      <c r="O25" s="496"/>
      <c r="P25" s="289"/>
      <c r="Q25" s="496"/>
      <c r="R25" s="289"/>
      <c r="S25" s="274"/>
      <c r="T25" s="256"/>
      <c r="U25" s="558"/>
    </row>
    <row r="26" spans="1:24">
      <c r="A26" s="341"/>
      <c r="B26" s="557" t="s">
        <v>58</v>
      </c>
      <c r="C26" s="339"/>
      <c r="D26" s="337" t="s">
        <v>112</v>
      </c>
      <c r="E26" s="338">
        <f>ROUND($Q26*$R26,6)</f>
        <v>0</v>
      </c>
      <c r="F26" s="338">
        <f>ROUND($Q27*$R27,6)</f>
        <v>0</v>
      </c>
      <c r="G26" s="338">
        <f>ROUND($Q28*$R28,6)</f>
        <v>0</v>
      </c>
      <c r="H26" s="338">
        <f>ROUND($Q29*$R29,6)</f>
        <v>0</v>
      </c>
      <c r="I26" s="338">
        <f>ROUND($Q30*$R30,6)</f>
        <v>0</v>
      </c>
      <c r="J26" s="305"/>
      <c r="L26" s="405">
        <v>0</v>
      </c>
      <c r="M26" s="498">
        <f>ROUND(L26/12,2)</f>
        <v>0</v>
      </c>
      <c r="N26" s="498">
        <f>LOOKUP(O26,'Longevity Lookup'!$A$3:$A$506,'Longevity Lookup'!$B$3:$B$506)</f>
        <v>0</v>
      </c>
      <c r="O26" s="565">
        <v>0</v>
      </c>
      <c r="P26" s="494">
        <v>1.03</v>
      </c>
      <c r="Q26" s="495">
        <v>0</v>
      </c>
      <c r="R26" s="321">
        <f>$R$14</f>
        <v>12</v>
      </c>
      <c r="S26" s="253"/>
      <c r="T26" s="280" t="e">
        <f>(E28+E29)/E27</f>
        <v>#DIV/0!</v>
      </c>
      <c r="U26" s="280" t="e">
        <f>(F28+F29)/F27</f>
        <v>#DIV/0!</v>
      </c>
      <c r="V26" s="280" t="e">
        <f>(G28+G29)/G27</f>
        <v>#DIV/0!</v>
      </c>
      <c r="W26" s="280" t="e">
        <f>(H28+H29)/H27</f>
        <v>#DIV/0!</v>
      </c>
      <c r="X26" s="280" t="e">
        <f>(I28+I29)/I27</f>
        <v>#DIV/0!</v>
      </c>
    </row>
    <row r="27" spans="1:24">
      <c r="B27" s="558"/>
      <c r="C27" s="338"/>
      <c r="D27" s="318" t="s">
        <v>14</v>
      </c>
      <c r="E27" s="439">
        <f>ROUND((M26+N26)*E26*P26,0)</f>
        <v>0</v>
      </c>
      <c r="F27" s="439">
        <f>ROUND((M26+N26)*F26*P26*P27,0)</f>
        <v>0</v>
      </c>
      <c r="G27" s="439">
        <f>ROUND((M26+N26)*G26*P26*P27*P28,0)</f>
        <v>0</v>
      </c>
      <c r="H27" s="439">
        <f>ROUND((M26+N26)*H26*P26*P27*P28*P29,0)</f>
        <v>0</v>
      </c>
      <c r="I27" s="439">
        <f>ROUND((M26+N26)*I26*P26*P27*P28*P29*P30,0)</f>
        <v>0</v>
      </c>
      <c r="J27" s="441">
        <f>SUM(E27:I27)</f>
        <v>0</v>
      </c>
      <c r="L27" s="499"/>
      <c r="M27" s="496"/>
      <c r="N27" s="496"/>
      <c r="O27" s="496"/>
      <c r="P27" s="494">
        <v>1.03</v>
      </c>
      <c r="Q27" s="495">
        <v>0</v>
      </c>
      <c r="R27" s="321">
        <f>$R$15</f>
        <v>12</v>
      </c>
      <c r="S27" s="274"/>
    </row>
    <row r="28" spans="1:24">
      <c r="A28" s="264"/>
      <c r="B28" s="558"/>
      <c r="C28" s="338"/>
      <c r="D28" s="318" t="s">
        <v>29</v>
      </c>
      <c r="E28" s="438">
        <f>ROUND(E27*$P$9,0)</f>
        <v>0</v>
      </c>
      <c r="F28" s="438">
        <f>ROUND(F27*$P$9,0)</f>
        <v>0</v>
      </c>
      <c r="G28" s="438">
        <f>ROUND(G27*$P$9,0)</f>
        <v>0</v>
      </c>
      <c r="H28" s="438">
        <f>ROUND(H27*$P$9,0)</f>
        <v>0</v>
      </c>
      <c r="I28" s="438">
        <f>ROUND(I27*$P$9,0)</f>
        <v>0</v>
      </c>
      <c r="J28" s="441">
        <f>SUM(E28:I28)</f>
        <v>0</v>
      </c>
      <c r="L28" s="499"/>
      <c r="M28" s="496"/>
      <c r="N28" s="496"/>
      <c r="O28" s="496"/>
      <c r="P28" s="494">
        <v>1.03</v>
      </c>
      <c r="Q28" s="495">
        <v>0</v>
      </c>
      <c r="R28" s="321">
        <f>$R$16</f>
        <v>12</v>
      </c>
      <c r="S28" s="274"/>
      <c r="T28" s="280"/>
      <c r="U28" s="280"/>
      <c r="V28" s="280"/>
      <c r="W28" s="280"/>
      <c r="X28" s="280"/>
    </row>
    <row r="29" spans="1:24" ht="15">
      <c r="A29" s="264"/>
      <c r="B29" s="558"/>
      <c r="C29" s="338"/>
      <c r="D29" s="318" t="s">
        <v>28</v>
      </c>
      <c r="E29" s="456">
        <f>ROUND($P$10*E26,0)</f>
        <v>0</v>
      </c>
      <c r="F29" s="456">
        <f>ROUND($P$10*F26,0)</f>
        <v>0</v>
      </c>
      <c r="G29" s="456">
        <f>ROUND($P$10*G26,0)</f>
        <v>0</v>
      </c>
      <c r="H29" s="456">
        <f>ROUND($P$10*H26,0)</f>
        <v>0</v>
      </c>
      <c r="I29" s="456">
        <f>ROUND($P$10*I26,0)</f>
        <v>0</v>
      </c>
      <c r="J29" s="457">
        <f>SUM(E29:I29)</f>
        <v>0</v>
      </c>
      <c r="L29" s="499"/>
      <c r="M29" s="496"/>
      <c r="N29" s="496"/>
      <c r="O29" s="496"/>
      <c r="P29" s="494">
        <v>1.03</v>
      </c>
      <c r="Q29" s="495">
        <v>0</v>
      </c>
      <c r="R29" s="321">
        <f>$R$17</f>
        <v>12</v>
      </c>
      <c r="S29" s="274"/>
      <c r="T29" s="280"/>
      <c r="U29" s="280"/>
      <c r="V29" s="280"/>
      <c r="W29" s="280"/>
      <c r="X29" s="280"/>
    </row>
    <row r="30" spans="1:24">
      <c r="A30" s="264"/>
      <c r="B30" s="558"/>
      <c r="C30" s="338"/>
      <c r="D30" s="322" t="s">
        <v>157</v>
      </c>
      <c r="E30" s="458">
        <f>SUM(E28:E29)</f>
        <v>0</v>
      </c>
      <c r="F30" s="458">
        <f t="shared" ref="F30:I30" si="2">SUM(F28:F29)</f>
        <v>0</v>
      </c>
      <c r="G30" s="458">
        <f t="shared" si="2"/>
        <v>0</v>
      </c>
      <c r="H30" s="458">
        <f t="shared" si="2"/>
        <v>0</v>
      </c>
      <c r="I30" s="458">
        <f t="shared" si="2"/>
        <v>0</v>
      </c>
      <c r="J30" s="459">
        <f>SUM(J28:J29)</f>
        <v>0</v>
      </c>
      <c r="L30" s="499"/>
      <c r="M30" s="496"/>
      <c r="N30" s="496"/>
      <c r="O30" s="496"/>
      <c r="P30" s="494">
        <v>1.03</v>
      </c>
      <c r="Q30" s="495">
        <v>0</v>
      </c>
      <c r="R30" s="321">
        <f>$R$18</f>
        <v>12</v>
      </c>
      <c r="S30" s="274"/>
      <c r="T30" s="280"/>
      <c r="U30" s="280"/>
      <c r="V30" s="280"/>
      <c r="W30" s="280"/>
      <c r="X30" s="280"/>
    </row>
    <row r="31" spans="1:24">
      <c r="A31" s="264"/>
      <c r="B31" s="558"/>
      <c r="C31" s="338"/>
      <c r="D31" s="318"/>
      <c r="E31" s="268"/>
      <c r="F31" s="268"/>
      <c r="G31" s="268"/>
      <c r="H31" s="268"/>
      <c r="I31" s="268"/>
      <c r="J31" s="291"/>
      <c r="L31" s="499"/>
      <c r="M31" s="496"/>
      <c r="N31" s="496"/>
      <c r="O31" s="496"/>
      <c r="P31" s="289"/>
      <c r="Q31" s="496"/>
      <c r="R31" s="289"/>
      <c r="S31" s="274"/>
      <c r="T31" s="256"/>
      <c r="U31" s="558"/>
    </row>
    <row r="32" spans="1:24">
      <c r="A32" s="110"/>
      <c r="B32" s="557" t="s">
        <v>58</v>
      </c>
      <c r="C32" s="339"/>
      <c r="D32" s="337" t="s">
        <v>112</v>
      </c>
      <c r="E32" s="338">
        <f>ROUND($Q32*$R32,6)</f>
        <v>0</v>
      </c>
      <c r="F32" s="338">
        <f>ROUND($Q33*$R33,6)</f>
        <v>0</v>
      </c>
      <c r="G32" s="338">
        <f>ROUND($Q34*$R34,6)</f>
        <v>0</v>
      </c>
      <c r="H32" s="338">
        <f>ROUND($Q35*$R35,6)</f>
        <v>0</v>
      </c>
      <c r="I32" s="338">
        <f>ROUND($Q36*$R36,6)</f>
        <v>0</v>
      </c>
      <c r="J32" s="305"/>
      <c r="L32" s="405">
        <v>0</v>
      </c>
      <c r="M32" s="498">
        <f>ROUND(L32/12,2)</f>
        <v>0</v>
      </c>
      <c r="N32" s="498">
        <f>LOOKUP(O32,'Longevity Lookup'!$A$3:$A$506,'Longevity Lookup'!$B$3:$B$506)</f>
        <v>0</v>
      </c>
      <c r="O32" s="565">
        <v>0</v>
      </c>
      <c r="P32" s="494">
        <v>1.03</v>
      </c>
      <c r="Q32" s="495">
        <v>0</v>
      </c>
      <c r="R32" s="321">
        <f>$R$14</f>
        <v>12</v>
      </c>
      <c r="S32" s="253"/>
      <c r="T32" s="280" t="e">
        <f>(E34+E35)/E33</f>
        <v>#DIV/0!</v>
      </c>
      <c r="U32" s="280" t="e">
        <f>(F34+F35)/F33</f>
        <v>#DIV/0!</v>
      </c>
      <c r="V32" s="280" t="e">
        <f>(G34+G35)/G33</f>
        <v>#DIV/0!</v>
      </c>
      <c r="W32" s="280" t="e">
        <f>(H34+H35)/H33</f>
        <v>#DIV/0!</v>
      </c>
      <c r="X32" s="280" t="e">
        <f>(I34+I35)/I33</f>
        <v>#DIV/0!</v>
      </c>
    </row>
    <row r="33" spans="1:24">
      <c r="A33" s="264"/>
      <c r="C33" s="338"/>
      <c r="D33" s="318" t="s">
        <v>14</v>
      </c>
      <c r="E33" s="439">
        <f>ROUND((M32+N32)*E32*P32,0)</f>
        <v>0</v>
      </c>
      <c r="F33" s="439">
        <f>ROUND((M32+N32)*F32*P32*P33,0)</f>
        <v>0</v>
      </c>
      <c r="G33" s="439">
        <f>ROUND((M32+N32)*G32*P32*P33*P34,0)</f>
        <v>0</v>
      </c>
      <c r="H33" s="439">
        <f>ROUND((M32+N32)*H32*P32*P33*P34*P35,0)</f>
        <v>0</v>
      </c>
      <c r="I33" s="439">
        <f>ROUND((M32+N32)*I32*P32*P33*P34*P35*P36,0)</f>
        <v>0</v>
      </c>
      <c r="J33" s="441">
        <f>SUM(E33:I33)</f>
        <v>0</v>
      </c>
      <c r="L33" s="499"/>
      <c r="M33" s="496"/>
      <c r="N33" s="496"/>
      <c r="O33" s="496"/>
      <c r="P33" s="494">
        <v>1.03</v>
      </c>
      <c r="Q33" s="495">
        <v>0</v>
      </c>
      <c r="R33" s="321">
        <f>$R$15</f>
        <v>12</v>
      </c>
      <c r="S33" s="274"/>
    </row>
    <row r="34" spans="1:24">
      <c r="A34" s="264"/>
      <c r="B34" s="558"/>
      <c r="C34" s="338"/>
      <c r="D34" s="318" t="s">
        <v>29</v>
      </c>
      <c r="E34" s="438">
        <f>ROUND(E33*$P$9,0)</f>
        <v>0</v>
      </c>
      <c r="F34" s="438">
        <f>ROUND(F33*$P$9,0)</f>
        <v>0</v>
      </c>
      <c r="G34" s="438">
        <f>ROUND(G33*$P$9,0)</f>
        <v>0</v>
      </c>
      <c r="H34" s="438">
        <f>ROUND(H33*$P$9,0)</f>
        <v>0</v>
      </c>
      <c r="I34" s="438">
        <f>ROUND(I33*$P$9,0)</f>
        <v>0</v>
      </c>
      <c r="J34" s="441">
        <f>SUM(E34:I34)</f>
        <v>0</v>
      </c>
      <c r="L34" s="499"/>
      <c r="M34" s="496"/>
      <c r="N34" s="496"/>
      <c r="O34" s="496"/>
      <c r="P34" s="494">
        <v>1.03</v>
      </c>
      <c r="Q34" s="495">
        <v>0</v>
      </c>
      <c r="R34" s="321">
        <f>$R$16</f>
        <v>12</v>
      </c>
      <c r="S34" s="274"/>
      <c r="T34" s="280"/>
      <c r="U34" s="280"/>
      <c r="V34" s="280"/>
      <c r="W34" s="280"/>
      <c r="X34" s="280"/>
    </row>
    <row r="35" spans="1:24" ht="15">
      <c r="A35" s="264"/>
      <c r="B35" s="558"/>
      <c r="C35" s="338"/>
      <c r="D35" s="318" t="s">
        <v>28</v>
      </c>
      <c r="E35" s="456">
        <f>ROUND($P$10*E32,0)</f>
        <v>0</v>
      </c>
      <c r="F35" s="456">
        <f>ROUND($P$10*F32,0)</f>
        <v>0</v>
      </c>
      <c r="G35" s="456">
        <f>ROUND($P$10*G32,0)</f>
        <v>0</v>
      </c>
      <c r="H35" s="456">
        <f>ROUND($P$10*H32,0)</f>
        <v>0</v>
      </c>
      <c r="I35" s="456">
        <f>ROUND($P$10*I32,0)</f>
        <v>0</v>
      </c>
      <c r="J35" s="457">
        <f>SUM(E35:I35)</f>
        <v>0</v>
      </c>
      <c r="L35" s="499"/>
      <c r="M35" s="496"/>
      <c r="N35" s="496"/>
      <c r="O35" s="496"/>
      <c r="P35" s="494">
        <v>1.03</v>
      </c>
      <c r="Q35" s="495">
        <v>0</v>
      </c>
      <c r="R35" s="321">
        <f>$R$17</f>
        <v>12</v>
      </c>
      <c r="S35" s="274"/>
      <c r="T35" s="280"/>
      <c r="U35" s="280"/>
      <c r="V35" s="280"/>
      <c r="W35" s="280"/>
      <c r="X35" s="280"/>
    </row>
    <row r="36" spans="1:24">
      <c r="A36" s="264"/>
      <c r="B36" s="558"/>
      <c r="C36" s="338"/>
      <c r="D36" s="322" t="s">
        <v>157</v>
      </c>
      <c r="E36" s="458">
        <f>SUM(E34:E35)</f>
        <v>0</v>
      </c>
      <c r="F36" s="458">
        <f t="shared" ref="F36:I36" si="3">SUM(F34:F35)</f>
        <v>0</v>
      </c>
      <c r="G36" s="458">
        <f t="shared" si="3"/>
        <v>0</v>
      </c>
      <c r="H36" s="458">
        <f t="shared" si="3"/>
        <v>0</v>
      </c>
      <c r="I36" s="458">
        <f t="shared" si="3"/>
        <v>0</v>
      </c>
      <c r="J36" s="459">
        <f>SUM(J34:J35)</f>
        <v>0</v>
      </c>
      <c r="L36" s="499"/>
      <c r="M36" s="496"/>
      <c r="N36" s="496"/>
      <c r="O36" s="496"/>
      <c r="P36" s="494">
        <v>1.03</v>
      </c>
      <c r="Q36" s="495">
        <v>0</v>
      </c>
      <c r="R36" s="321">
        <f>$R$18</f>
        <v>12</v>
      </c>
      <c r="S36" s="274"/>
      <c r="T36" s="280"/>
      <c r="U36" s="280"/>
      <c r="V36" s="280"/>
      <c r="W36" s="280"/>
      <c r="X36" s="280"/>
    </row>
    <row r="37" spans="1:24">
      <c r="A37" s="264"/>
      <c r="B37" s="558"/>
      <c r="C37" s="338"/>
      <c r="D37" s="318"/>
      <c r="E37" s="268"/>
      <c r="F37" s="268"/>
      <c r="G37" s="268"/>
      <c r="H37" s="268"/>
      <c r="I37" s="268"/>
      <c r="J37" s="291"/>
      <c r="L37" s="499"/>
      <c r="M37" s="496"/>
      <c r="N37" s="496"/>
      <c r="O37" s="496"/>
      <c r="P37" s="289"/>
      <c r="Q37" s="496"/>
      <c r="R37" s="289"/>
      <c r="S37" s="274"/>
      <c r="T37" s="256"/>
      <c r="U37" s="558"/>
    </row>
    <row r="38" spans="1:24">
      <c r="A38" s="110"/>
      <c r="B38" s="557" t="s">
        <v>58</v>
      </c>
      <c r="C38" s="339"/>
      <c r="D38" s="337" t="s">
        <v>112</v>
      </c>
      <c r="E38" s="338">
        <f>ROUND($Q38*$R38,6)</f>
        <v>0</v>
      </c>
      <c r="F38" s="338">
        <f>ROUND($Q39*$R39,6)</f>
        <v>0</v>
      </c>
      <c r="G38" s="338">
        <f>ROUND($Q40*$R40,6)</f>
        <v>0</v>
      </c>
      <c r="H38" s="338">
        <f>ROUND($Q41*$R41,6)</f>
        <v>0</v>
      </c>
      <c r="I38" s="338">
        <f>ROUND($Q42*$R42,6)</f>
        <v>0</v>
      </c>
      <c r="J38" s="305"/>
      <c r="L38" s="405">
        <v>0</v>
      </c>
      <c r="M38" s="498">
        <f>ROUND(L38/12,2)</f>
        <v>0</v>
      </c>
      <c r="N38" s="498">
        <f>LOOKUP(O38,'Longevity Lookup'!$A$3:$A$506,'Longevity Lookup'!$B$3:$B$506)</f>
        <v>0</v>
      </c>
      <c r="O38" s="565">
        <v>0</v>
      </c>
      <c r="P38" s="494">
        <v>1.03</v>
      </c>
      <c r="Q38" s="495">
        <v>0</v>
      </c>
      <c r="R38" s="321">
        <f>$R$14</f>
        <v>12</v>
      </c>
      <c r="S38" s="253"/>
      <c r="T38" s="280" t="e">
        <f>(E40+E41)/E39</f>
        <v>#DIV/0!</v>
      </c>
      <c r="U38" s="280" t="e">
        <f>(F40+F41)/F39</f>
        <v>#DIV/0!</v>
      </c>
      <c r="V38" s="280" t="e">
        <f>(G40+G41)/G39</f>
        <v>#DIV/0!</v>
      </c>
      <c r="W38" s="280" t="e">
        <f>(H40+H41)/H39</f>
        <v>#DIV/0!</v>
      </c>
      <c r="X38" s="280" t="e">
        <f>(I40+I41)/I39</f>
        <v>#DIV/0!</v>
      </c>
    </row>
    <row r="39" spans="1:24">
      <c r="A39" s="264"/>
      <c r="C39" s="338"/>
      <c r="D39" s="318" t="s">
        <v>14</v>
      </c>
      <c r="E39" s="439">
        <f>ROUND((M38+N38)*E38*P38,0)</f>
        <v>0</v>
      </c>
      <c r="F39" s="439">
        <f>ROUND((M38+N38)*F38*P38*P39,0)</f>
        <v>0</v>
      </c>
      <c r="G39" s="439">
        <f>ROUND((M38+N38)*G38*P38*P39*P40,0)</f>
        <v>0</v>
      </c>
      <c r="H39" s="439">
        <f>ROUND((M38+N38)*H38*P38*P39*P40*P41,0)</f>
        <v>0</v>
      </c>
      <c r="I39" s="439">
        <f>ROUND((M38+N38)*I38*P38*P39*P40*P41*P42,0)</f>
        <v>0</v>
      </c>
      <c r="J39" s="441">
        <f>SUM(E39:I39)</f>
        <v>0</v>
      </c>
      <c r="L39" s="499"/>
      <c r="M39" s="496"/>
      <c r="N39" s="496"/>
      <c r="O39" s="496"/>
      <c r="P39" s="494">
        <v>1.03</v>
      </c>
      <c r="Q39" s="495">
        <v>0</v>
      </c>
      <c r="R39" s="321">
        <f>$R$15</f>
        <v>12</v>
      </c>
      <c r="S39" s="274"/>
    </row>
    <row r="40" spans="1:24">
      <c r="A40" s="264"/>
      <c r="B40" s="558"/>
      <c r="C40" s="338"/>
      <c r="D40" s="318" t="s">
        <v>29</v>
      </c>
      <c r="E40" s="438">
        <f>ROUND(E39*$P$9,0)</f>
        <v>0</v>
      </c>
      <c r="F40" s="438">
        <f>ROUND(F39*$P$9,0)</f>
        <v>0</v>
      </c>
      <c r="G40" s="438">
        <f>ROUND(G39*$P$9,0)</f>
        <v>0</v>
      </c>
      <c r="H40" s="438">
        <f>ROUND(H39*$P$9,0)</f>
        <v>0</v>
      </c>
      <c r="I40" s="438">
        <f>ROUND(I39*$P$9,0)</f>
        <v>0</v>
      </c>
      <c r="J40" s="441">
        <f>SUM(E40:I40)</f>
        <v>0</v>
      </c>
      <c r="L40" s="499"/>
      <c r="M40" s="496"/>
      <c r="N40" s="496"/>
      <c r="O40" s="496"/>
      <c r="P40" s="494">
        <v>1.03</v>
      </c>
      <c r="Q40" s="495">
        <v>0</v>
      </c>
      <c r="R40" s="321">
        <f>$R$16</f>
        <v>12</v>
      </c>
      <c r="S40" s="274"/>
      <c r="T40" s="280"/>
      <c r="U40" s="280"/>
      <c r="V40" s="280"/>
      <c r="W40" s="280"/>
      <c r="X40" s="280"/>
    </row>
    <row r="41" spans="1:24" ht="15">
      <c r="A41" s="264"/>
      <c r="B41" s="558"/>
      <c r="C41" s="338"/>
      <c r="D41" s="318" t="s">
        <v>28</v>
      </c>
      <c r="E41" s="456">
        <f>ROUND($P$10*E38,0)</f>
        <v>0</v>
      </c>
      <c r="F41" s="456">
        <f>ROUND($P$10*F38,0)</f>
        <v>0</v>
      </c>
      <c r="G41" s="456">
        <f>ROUND($P$10*G38,0)</f>
        <v>0</v>
      </c>
      <c r="H41" s="456">
        <f>ROUND($P$10*H38,0)</f>
        <v>0</v>
      </c>
      <c r="I41" s="456">
        <f>ROUND($P$10*I38,0)</f>
        <v>0</v>
      </c>
      <c r="J41" s="457">
        <f>SUM(E41:I41)</f>
        <v>0</v>
      </c>
      <c r="L41" s="499"/>
      <c r="M41" s="496"/>
      <c r="N41" s="496"/>
      <c r="O41" s="496"/>
      <c r="P41" s="494">
        <v>1.03</v>
      </c>
      <c r="Q41" s="495">
        <v>0</v>
      </c>
      <c r="R41" s="321">
        <f>$R$17</f>
        <v>12</v>
      </c>
      <c r="S41" s="274"/>
      <c r="T41" s="280"/>
      <c r="U41" s="280"/>
      <c r="V41" s="280"/>
      <c r="W41" s="280"/>
      <c r="X41" s="280"/>
    </row>
    <row r="42" spans="1:24">
      <c r="A42" s="264"/>
      <c r="B42" s="558"/>
      <c r="C42" s="338"/>
      <c r="D42" s="322" t="s">
        <v>157</v>
      </c>
      <c r="E42" s="458">
        <f>SUM(E40:E41)</f>
        <v>0</v>
      </c>
      <c r="F42" s="458">
        <f t="shared" ref="F42:I42" si="4">SUM(F40:F41)</f>
        <v>0</v>
      </c>
      <c r="G42" s="458">
        <f t="shared" si="4"/>
        <v>0</v>
      </c>
      <c r="H42" s="458">
        <f t="shared" si="4"/>
        <v>0</v>
      </c>
      <c r="I42" s="458">
        <f t="shared" si="4"/>
        <v>0</v>
      </c>
      <c r="J42" s="459">
        <f>SUM(J40:J41)</f>
        <v>0</v>
      </c>
      <c r="L42" s="499"/>
      <c r="M42" s="496"/>
      <c r="N42" s="496"/>
      <c r="O42" s="496"/>
      <c r="P42" s="494">
        <v>1.03</v>
      </c>
      <c r="Q42" s="495">
        <v>0</v>
      </c>
      <c r="R42" s="321">
        <f>$R$18</f>
        <v>12</v>
      </c>
      <c r="S42" s="274"/>
      <c r="T42" s="280"/>
      <c r="U42" s="280"/>
      <c r="V42" s="280"/>
      <c r="W42" s="280"/>
      <c r="X42" s="280"/>
    </row>
    <row r="43" spans="1:24">
      <c r="A43" s="264"/>
      <c r="B43" s="558"/>
      <c r="C43" s="338"/>
      <c r="D43" s="318"/>
      <c r="E43" s="268"/>
      <c r="F43" s="268"/>
      <c r="G43" s="268"/>
      <c r="H43" s="268"/>
      <c r="I43" s="268"/>
      <c r="J43" s="291"/>
      <c r="L43" s="499"/>
      <c r="M43" s="496"/>
      <c r="N43" s="496"/>
      <c r="O43" s="496"/>
      <c r="P43" s="289"/>
      <c r="Q43" s="496"/>
      <c r="R43" s="289"/>
      <c r="S43" s="274"/>
      <c r="T43" s="256"/>
      <c r="U43" s="558"/>
    </row>
    <row r="44" spans="1:24">
      <c r="A44" s="110"/>
      <c r="B44" s="557" t="s">
        <v>114</v>
      </c>
      <c r="C44" s="339"/>
      <c r="D44" s="337" t="s">
        <v>112</v>
      </c>
      <c r="E44" s="338">
        <f>ROUND($Q44*$R44,6)</f>
        <v>0</v>
      </c>
      <c r="F44" s="338">
        <f>ROUND($Q45*$R45,6)</f>
        <v>0</v>
      </c>
      <c r="G44" s="338">
        <f>ROUND($Q46*$R46,6)</f>
        <v>0</v>
      </c>
      <c r="H44" s="338">
        <f>ROUND($Q47*$R47,6)</f>
        <v>0</v>
      </c>
      <c r="I44" s="338">
        <f>ROUND($Q48*$R48,6)</f>
        <v>0</v>
      </c>
      <c r="J44" s="305"/>
      <c r="L44" s="405">
        <v>0</v>
      </c>
      <c r="M44" s="498">
        <f>ROUND(L44/12,2)</f>
        <v>0</v>
      </c>
      <c r="N44" s="498">
        <f>LOOKUP(O44,'Longevity Lookup'!$A$3:$A$506,'Longevity Lookup'!$B$3:$B$506)</f>
        <v>0</v>
      </c>
      <c r="O44" s="565">
        <v>0</v>
      </c>
      <c r="P44" s="494">
        <v>1.03</v>
      </c>
      <c r="Q44" s="495">
        <v>0</v>
      </c>
      <c r="R44" s="321">
        <f>$R$14</f>
        <v>12</v>
      </c>
      <c r="S44" s="253"/>
      <c r="T44" s="280" t="e">
        <f>(E46+E47)/E45</f>
        <v>#DIV/0!</v>
      </c>
      <c r="U44" s="280" t="e">
        <f>(F46+F47)/F45</f>
        <v>#DIV/0!</v>
      </c>
      <c r="V44" s="280" t="e">
        <f>(G46+G47)/G45</f>
        <v>#DIV/0!</v>
      </c>
      <c r="W44" s="280" t="e">
        <f>(H46+H47)/H45</f>
        <v>#DIV/0!</v>
      </c>
      <c r="X44" s="280" t="e">
        <f>(I46+I47)/I45</f>
        <v>#DIV/0!</v>
      </c>
    </row>
    <row r="45" spans="1:24">
      <c r="A45" s="264"/>
      <c r="C45" s="338"/>
      <c r="D45" s="318" t="s">
        <v>14</v>
      </c>
      <c r="E45" s="439">
        <f>ROUND((M44+N44)*E44*P44,0)</f>
        <v>0</v>
      </c>
      <c r="F45" s="439">
        <f>ROUND((M44+N44)*F44*P44*P45,0)</f>
        <v>0</v>
      </c>
      <c r="G45" s="439">
        <f>ROUND((M44+N44)*G44*P44*P45*P46,0)</f>
        <v>0</v>
      </c>
      <c r="H45" s="439">
        <f>ROUND((M44+N44)*H44*P44*P45*P46*P47,0)</f>
        <v>0</v>
      </c>
      <c r="I45" s="439">
        <f>ROUND((M44+N44)*I44*P44*P45*P46*P47*P48,0)</f>
        <v>0</v>
      </c>
      <c r="J45" s="441">
        <f>SUM(E45:I45)</f>
        <v>0</v>
      </c>
      <c r="L45" s="499"/>
      <c r="M45" s="496"/>
      <c r="N45" s="496"/>
      <c r="O45" s="496"/>
      <c r="P45" s="494">
        <v>1.03</v>
      </c>
      <c r="Q45" s="495">
        <v>0</v>
      </c>
      <c r="R45" s="321">
        <f>$R$15</f>
        <v>12</v>
      </c>
      <c r="S45" s="274"/>
    </row>
    <row r="46" spans="1:24">
      <c r="A46" s="264"/>
      <c r="B46" s="558"/>
      <c r="C46" s="338"/>
      <c r="D46" s="318" t="s">
        <v>29</v>
      </c>
      <c r="E46" s="438">
        <f>ROUND(E45*$P$9,0)</f>
        <v>0</v>
      </c>
      <c r="F46" s="438">
        <f>ROUND(F45*$P$9,0)</f>
        <v>0</v>
      </c>
      <c r="G46" s="438">
        <f>ROUND(G45*$P$9,0)</f>
        <v>0</v>
      </c>
      <c r="H46" s="438">
        <f>ROUND(H45*$P$9,0)</f>
        <v>0</v>
      </c>
      <c r="I46" s="438">
        <f>ROUND(I45*$P$9,0)</f>
        <v>0</v>
      </c>
      <c r="J46" s="441">
        <f>SUM(E46:I46)</f>
        <v>0</v>
      </c>
      <c r="L46" s="499"/>
      <c r="M46" s="496"/>
      <c r="N46" s="496"/>
      <c r="O46" s="496"/>
      <c r="P46" s="494">
        <v>1.03</v>
      </c>
      <c r="Q46" s="495">
        <v>0</v>
      </c>
      <c r="R46" s="321">
        <f>$R$16</f>
        <v>12</v>
      </c>
      <c r="S46" s="274"/>
      <c r="T46" s="280"/>
      <c r="U46" s="280"/>
      <c r="V46" s="280"/>
      <c r="W46" s="280"/>
      <c r="X46" s="280"/>
    </row>
    <row r="47" spans="1:24" ht="15">
      <c r="A47" s="264"/>
      <c r="B47" s="558"/>
      <c r="C47" s="338"/>
      <c r="D47" s="318" t="s">
        <v>28</v>
      </c>
      <c r="E47" s="456">
        <f>ROUND($P$10*E44,0)</f>
        <v>0</v>
      </c>
      <c r="F47" s="456">
        <f>ROUND($P$10*F44,0)</f>
        <v>0</v>
      </c>
      <c r="G47" s="456">
        <f>ROUND($P$10*G44,0)</f>
        <v>0</v>
      </c>
      <c r="H47" s="456">
        <f>ROUND($P$10*H44,0)</f>
        <v>0</v>
      </c>
      <c r="I47" s="456">
        <f>ROUND($P$10*I44,0)</f>
        <v>0</v>
      </c>
      <c r="J47" s="457">
        <f>SUM(E47:I47)</f>
        <v>0</v>
      </c>
      <c r="L47" s="499"/>
      <c r="M47" s="496"/>
      <c r="N47" s="496"/>
      <c r="O47" s="496"/>
      <c r="P47" s="494">
        <v>1.03</v>
      </c>
      <c r="Q47" s="495">
        <v>0</v>
      </c>
      <c r="R47" s="321">
        <f>$R$17</f>
        <v>12</v>
      </c>
      <c r="S47" s="274"/>
      <c r="T47" s="280"/>
      <c r="U47" s="280"/>
      <c r="V47" s="280"/>
      <c r="W47" s="280"/>
      <c r="X47" s="280"/>
    </row>
    <row r="48" spans="1:24">
      <c r="A48" s="264"/>
      <c r="B48" s="558"/>
      <c r="C48" s="338"/>
      <c r="D48" s="322" t="s">
        <v>157</v>
      </c>
      <c r="E48" s="458">
        <f>SUM(E46:E47)</f>
        <v>0</v>
      </c>
      <c r="F48" s="458">
        <f t="shared" ref="F48:I48" si="5">SUM(F46:F47)</f>
        <v>0</v>
      </c>
      <c r="G48" s="458">
        <f t="shared" si="5"/>
        <v>0</v>
      </c>
      <c r="H48" s="458">
        <f t="shared" si="5"/>
        <v>0</v>
      </c>
      <c r="I48" s="458">
        <f t="shared" si="5"/>
        <v>0</v>
      </c>
      <c r="J48" s="459">
        <f>SUM(J46:J47)</f>
        <v>0</v>
      </c>
      <c r="L48" s="499"/>
      <c r="M48" s="496"/>
      <c r="N48" s="496"/>
      <c r="O48" s="496"/>
      <c r="P48" s="494">
        <v>1.03</v>
      </c>
      <c r="Q48" s="495">
        <v>0</v>
      </c>
      <c r="R48" s="321">
        <f>$R$18</f>
        <v>12</v>
      </c>
      <c r="S48" s="274"/>
      <c r="T48" s="280"/>
      <c r="U48" s="280"/>
      <c r="V48" s="280"/>
      <c r="W48" s="280"/>
      <c r="X48" s="280"/>
    </row>
    <row r="49" spans="1:24">
      <c r="A49" s="264"/>
      <c r="B49" s="558"/>
      <c r="C49" s="338"/>
      <c r="D49" s="318"/>
      <c r="E49" s="268"/>
      <c r="F49" s="268"/>
      <c r="G49" s="268"/>
      <c r="H49" s="268"/>
      <c r="I49" s="268"/>
      <c r="J49" s="291"/>
      <c r="L49" s="499"/>
      <c r="M49" s="496"/>
      <c r="N49" s="496"/>
      <c r="O49" s="496"/>
      <c r="P49" s="289"/>
      <c r="Q49" s="496"/>
      <c r="R49" s="289"/>
      <c r="S49" s="274"/>
      <c r="T49" s="256"/>
      <c r="U49" s="558"/>
    </row>
    <row r="50" spans="1:24">
      <c r="A50" s="110"/>
      <c r="B50" s="557" t="s">
        <v>114</v>
      </c>
      <c r="C50" s="339"/>
      <c r="D50" s="337" t="s">
        <v>112</v>
      </c>
      <c r="E50" s="338">
        <f>ROUND($Q50*$R50,6)</f>
        <v>0</v>
      </c>
      <c r="F50" s="338">
        <f>ROUND($Q51*$R51,6)</f>
        <v>0</v>
      </c>
      <c r="G50" s="338">
        <f>ROUND($Q52*$R52,6)</f>
        <v>0</v>
      </c>
      <c r="H50" s="338">
        <f>ROUND($Q53*$R53,6)</f>
        <v>0</v>
      </c>
      <c r="I50" s="338">
        <f>ROUND($Q54*$R54,6)</f>
        <v>0</v>
      </c>
      <c r="J50" s="305"/>
      <c r="L50" s="405">
        <v>0</v>
      </c>
      <c r="M50" s="498">
        <f>ROUND(L50/12,2)</f>
        <v>0</v>
      </c>
      <c r="N50" s="498">
        <f>LOOKUP(O50,'Longevity Lookup'!$A$3:$A$506,'Longevity Lookup'!$B$3:$B$506)</f>
        <v>0</v>
      </c>
      <c r="O50" s="565">
        <v>0</v>
      </c>
      <c r="P50" s="494">
        <v>1.03</v>
      </c>
      <c r="Q50" s="495">
        <v>0</v>
      </c>
      <c r="R50" s="321">
        <f>$R$14</f>
        <v>12</v>
      </c>
      <c r="S50" s="253"/>
      <c r="T50" s="280" t="e">
        <f>(E52+E53)/E51</f>
        <v>#DIV/0!</v>
      </c>
      <c r="U50" s="280" t="e">
        <f>(F52+F53)/F51</f>
        <v>#DIV/0!</v>
      </c>
      <c r="V50" s="280" t="e">
        <f>(G52+G53)/G51</f>
        <v>#DIV/0!</v>
      </c>
      <c r="W50" s="280" t="e">
        <f>(H52+H53)/H51</f>
        <v>#DIV/0!</v>
      </c>
      <c r="X50" s="280" t="e">
        <f>(I52+I53)/I51</f>
        <v>#DIV/0!</v>
      </c>
    </row>
    <row r="51" spans="1:24">
      <c r="A51" s="264"/>
      <c r="C51" s="338"/>
      <c r="D51" s="318" t="s">
        <v>14</v>
      </c>
      <c r="E51" s="439">
        <f>ROUND((M50+N50)*E50*P50,0)</f>
        <v>0</v>
      </c>
      <c r="F51" s="439">
        <f>ROUND((M50+N50)*F50*P50*P51,0)</f>
        <v>0</v>
      </c>
      <c r="G51" s="439">
        <f>ROUND((M50+N50)*G50*P50*P51*P52,0)</f>
        <v>0</v>
      </c>
      <c r="H51" s="439">
        <f>ROUND((M50+N50)*H50*P50*P51*P52*P53,0)</f>
        <v>0</v>
      </c>
      <c r="I51" s="439">
        <f>ROUND((M50+N50)*I50*P50*P51*P52*P53*P54,0)</f>
        <v>0</v>
      </c>
      <c r="J51" s="441">
        <f>SUM(E51:I51)</f>
        <v>0</v>
      </c>
      <c r="L51" s="499"/>
      <c r="M51" s="496"/>
      <c r="N51" s="496"/>
      <c r="O51" s="496"/>
      <c r="P51" s="494">
        <v>1.03</v>
      </c>
      <c r="Q51" s="495">
        <v>0</v>
      </c>
      <c r="R51" s="321">
        <f>$R$15</f>
        <v>12</v>
      </c>
      <c r="S51" s="274"/>
    </row>
    <row r="52" spans="1:24">
      <c r="A52" s="264"/>
      <c r="B52" s="558"/>
      <c r="C52" s="338"/>
      <c r="D52" s="318" t="s">
        <v>29</v>
      </c>
      <c r="E52" s="438">
        <f>ROUND(E51*$P$9,0)</f>
        <v>0</v>
      </c>
      <c r="F52" s="438">
        <f>ROUND(F51*$P$9,0)</f>
        <v>0</v>
      </c>
      <c r="G52" s="438">
        <f>ROUND(G51*$P$9,0)</f>
        <v>0</v>
      </c>
      <c r="H52" s="438">
        <f>ROUND(H51*$P$9,0)</f>
        <v>0</v>
      </c>
      <c r="I52" s="438">
        <f>ROUND(I51*$P$9,0)</f>
        <v>0</v>
      </c>
      <c r="J52" s="441">
        <f>SUM(E52:I52)</f>
        <v>0</v>
      </c>
      <c r="L52" s="499"/>
      <c r="M52" s="496"/>
      <c r="N52" s="496"/>
      <c r="O52" s="496"/>
      <c r="P52" s="494">
        <v>1.03</v>
      </c>
      <c r="Q52" s="495">
        <v>0</v>
      </c>
      <c r="R52" s="321">
        <f>$R$16</f>
        <v>12</v>
      </c>
      <c r="S52" s="274"/>
      <c r="T52" s="280"/>
      <c r="U52" s="280"/>
      <c r="V52" s="280"/>
      <c r="W52" s="280"/>
      <c r="X52" s="280"/>
    </row>
    <row r="53" spans="1:24" ht="15">
      <c r="A53" s="264"/>
      <c r="B53" s="558"/>
      <c r="C53" s="338"/>
      <c r="D53" s="318" t="s">
        <v>28</v>
      </c>
      <c r="E53" s="456">
        <f>ROUND($P$10*E50,0)</f>
        <v>0</v>
      </c>
      <c r="F53" s="456">
        <f>ROUND($P$10*F50,0)</f>
        <v>0</v>
      </c>
      <c r="G53" s="456">
        <f>ROUND($P$10*G50,0)</f>
        <v>0</v>
      </c>
      <c r="H53" s="456">
        <f>ROUND($P$10*H50,0)</f>
        <v>0</v>
      </c>
      <c r="I53" s="456">
        <f>ROUND($P$10*I50,0)</f>
        <v>0</v>
      </c>
      <c r="J53" s="457">
        <f>SUM(E53:I53)</f>
        <v>0</v>
      </c>
      <c r="L53" s="499"/>
      <c r="M53" s="496"/>
      <c r="N53" s="496"/>
      <c r="O53" s="496"/>
      <c r="P53" s="494">
        <v>1.03</v>
      </c>
      <c r="Q53" s="495">
        <v>0</v>
      </c>
      <c r="R53" s="321">
        <f>$R$17</f>
        <v>12</v>
      </c>
      <c r="S53" s="274"/>
      <c r="T53" s="280"/>
      <c r="U53" s="280"/>
      <c r="V53" s="280"/>
      <c r="W53" s="280"/>
      <c r="X53" s="280"/>
    </row>
    <row r="54" spans="1:24">
      <c r="A54" s="264"/>
      <c r="B54" s="558"/>
      <c r="C54" s="338"/>
      <c r="D54" s="322" t="s">
        <v>157</v>
      </c>
      <c r="E54" s="458">
        <f>SUM(E52:E53)</f>
        <v>0</v>
      </c>
      <c r="F54" s="458">
        <f t="shared" ref="F54:I54" si="6">SUM(F52:F53)</f>
        <v>0</v>
      </c>
      <c r="G54" s="458">
        <f t="shared" si="6"/>
        <v>0</v>
      </c>
      <c r="H54" s="458">
        <f t="shared" si="6"/>
        <v>0</v>
      </c>
      <c r="I54" s="458">
        <f t="shared" si="6"/>
        <v>0</v>
      </c>
      <c r="J54" s="459">
        <f>SUM(J52:J53)</f>
        <v>0</v>
      </c>
      <c r="L54" s="499"/>
      <c r="M54" s="496"/>
      <c r="N54" s="496"/>
      <c r="O54" s="496"/>
      <c r="P54" s="494">
        <v>1.03</v>
      </c>
      <c r="Q54" s="495">
        <v>0</v>
      </c>
      <c r="R54" s="321">
        <f>$R$18</f>
        <v>12</v>
      </c>
      <c r="S54" s="274"/>
      <c r="T54" s="280"/>
      <c r="U54" s="280"/>
      <c r="V54" s="280"/>
      <c r="W54" s="280"/>
      <c r="X54" s="280"/>
    </row>
    <row r="55" spans="1:24">
      <c r="A55" s="264"/>
      <c r="B55" s="558"/>
      <c r="C55" s="338"/>
      <c r="D55" s="318"/>
      <c r="E55" s="268"/>
      <c r="F55" s="268"/>
      <c r="G55" s="268"/>
      <c r="H55" s="268"/>
      <c r="I55" s="268"/>
      <c r="J55" s="291"/>
      <c r="L55" s="499"/>
      <c r="M55" s="496"/>
      <c r="N55" s="496"/>
      <c r="O55" s="496"/>
      <c r="P55" s="289"/>
      <c r="Q55" s="496"/>
      <c r="R55" s="289"/>
      <c r="S55" s="274"/>
      <c r="T55" s="256"/>
      <c r="U55" s="558"/>
    </row>
    <row r="56" spans="1:24">
      <c r="A56" s="110"/>
      <c r="B56" s="557" t="s">
        <v>114</v>
      </c>
      <c r="C56" s="339"/>
      <c r="D56" s="337" t="s">
        <v>112</v>
      </c>
      <c r="E56" s="338">
        <f>ROUND($Q56*$R56,6)</f>
        <v>0</v>
      </c>
      <c r="F56" s="338">
        <f>ROUND($Q57*$R57,6)</f>
        <v>0</v>
      </c>
      <c r="G56" s="338">
        <f>ROUND($Q58*$R58,6)</f>
        <v>0</v>
      </c>
      <c r="H56" s="338">
        <f>ROUND($Q59*$R59,6)</f>
        <v>0</v>
      </c>
      <c r="I56" s="338">
        <f>ROUND($Q60*$R60,6)</f>
        <v>0</v>
      </c>
      <c r="J56" s="305"/>
      <c r="L56" s="405">
        <v>0</v>
      </c>
      <c r="M56" s="498">
        <f>ROUND(L56/12,2)</f>
        <v>0</v>
      </c>
      <c r="N56" s="498">
        <f>LOOKUP(O56,'Longevity Lookup'!$A$3:$A$506,'Longevity Lookup'!$B$3:$B$506)</f>
        <v>0</v>
      </c>
      <c r="O56" s="565">
        <v>0</v>
      </c>
      <c r="P56" s="494">
        <v>1.03</v>
      </c>
      <c r="Q56" s="495">
        <v>0</v>
      </c>
      <c r="R56" s="321">
        <f>$R$14</f>
        <v>12</v>
      </c>
      <c r="S56" s="253"/>
      <c r="T56" s="280" t="e">
        <f>(E58+E59)/E57</f>
        <v>#DIV/0!</v>
      </c>
      <c r="U56" s="280" t="e">
        <f>(F58+F59)/F57</f>
        <v>#DIV/0!</v>
      </c>
      <c r="V56" s="280" t="e">
        <f>(G58+G59)/G57</f>
        <v>#DIV/0!</v>
      </c>
      <c r="W56" s="280" t="e">
        <f>(H58+H59)/H57</f>
        <v>#DIV/0!</v>
      </c>
      <c r="X56" s="280" t="e">
        <f>(I58+I59)/I57</f>
        <v>#DIV/0!</v>
      </c>
    </row>
    <row r="57" spans="1:24">
      <c r="A57" s="264"/>
      <c r="C57" s="338"/>
      <c r="D57" s="318" t="s">
        <v>14</v>
      </c>
      <c r="E57" s="439">
        <f>ROUND((M56+N56)*E56*P56,0)</f>
        <v>0</v>
      </c>
      <c r="F57" s="439">
        <f>ROUND((M56+N56)*F56*P56*P57,0)</f>
        <v>0</v>
      </c>
      <c r="G57" s="439">
        <f>ROUND((M56+N56)*G56*P56*P57*P58,0)</f>
        <v>0</v>
      </c>
      <c r="H57" s="439">
        <f>ROUND((M56+N56)*H56*P56*P57*P58*P59,0)</f>
        <v>0</v>
      </c>
      <c r="I57" s="439">
        <f>ROUND((M56+N56)*I56*P56*P57*P58*P59*P60,0)</f>
        <v>0</v>
      </c>
      <c r="J57" s="441">
        <f>SUM(E57:I57)</f>
        <v>0</v>
      </c>
      <c r="L57" s="499"/>
      <c r="M57" s="496"/>
      <c r="N57" s="496"/>
      <c r="O57" s="496"/>
      <c r="P57" s="494">
        <v>1.03</v>
      </c>
      <c r="Q57" s="495">
        <v>0</v>
      </c>
      <c r="R57" s="321">
        <f>$R$15</f>
        <v>12</v>
      </c>
      <c r="S57" s="274"/>
    </row>
    <row r="58" spans="1:24">
      <c r="A58" s="264"/>
      <c r="C58" s="338"/>
      <c r="D58" s="318" t="s">
        <v>29</v>
      </c>
      <c r="E58" s="438">
        <f>ROUND(E57*$P$9,0)</f>
        <v>0</v>
      </c>
      <c r="F58" s="438">
        <f>ROUND(F57*$P$9,0)</f>
        <v>0</v>
      </c>
      <c r="G58" s="438">
        <f>ROUND(G57*$P$9,0)</f>
        <v>0</v>
      </c>
      <c r="H58" s="438">
        <f>ROUND(H57*$P$9,0)</f>
        <v>0</v>
      </c>
      <c r="I58" s="438">
        <f>ROUND(I57*$P$9,0)</f>
        <v>0</v>
      </c>
      <c r="J58" s="441">
        <f>SUM(E58:I58)</f>
        <v>0</v>
      </c>
      <c r="L58" s="499"/>
      <c r="M58" s="496"/>
      <c r="N58" s="496"/>
      <c r="O58" s="496"/>
      <c r="P58" s="494">
        <v>1.03</v>
      </c>
      <c r="Q58" s="495">
        <v>0</v>
      </c>
      <c r="R58" s="321">
        <f>$R$16</f>
        <v>12</v>
      </c>
      <c r="S58" s="274"/>
      <c r="T58" s="280"/>
      <c r="U58" s="280"/>
      <c r="V58" s="280"/>
      <c r="W58" s="280"/>
      <c r="X58" s="280"/>
    </row>
    <row r="59" spans="1:24" ht="15">
      <c r="A59" s="264"/>
      <c r="C59" s="338"/>
      <c r="D59" s="318" t="s">
        <v>28</v>
      </c>
      <c r="E59" s="456">
        <f>ROUND($P$10*E56,0)</f>
        <v>0</v>
      </c>
      <c r="F59" s="456">
        <f>ROUND($P$10*F56,0)</f>
        <v>0</v>
      </c>
      <c r="G59" s="456">
        <f>ROUND($P$10*G56,0)</f>
        <v>0</v>
      </c>
      <c r="H59" s="456">
        <f>ROUND($P$10*H56,0)</f>
        <v>0</v>
      </c>
      <c r="I59" s="456">
        <f>ROUND($P$10*I56,0)</f>
        <v>0</v>
      </c>
      <c r="J59" s="457">
        <f>SUM(E59:I59)</f>
        <v>0</v>
      </c>
      <c r="L59" s="499"/>
      <c r="M59" s="496"/>
      <c r="N59" s="496"/>
      <c r="O59" s="496"/>
      <c r="P59" s="494">
        <v>1.03</v>
      </c>
      <c r="Q59" s="495">
        <v>0</v>
      </c>
      <c r="R59" s="321">
        <f>$R$17</f>
        <v>12</v>
      </c>
      <c r="S59" s="274"/>
    </row>
    <row r="60" spans="1:24">
      <c r="A60" s="264"/>
      <c r="C60" s="338"/>
      <c r="D60" s="322" t="s">
        <v>157</v>
      </c>
      <c r="E60" s="458">
        <f>SUM(E58:E59)</f>
        <v>0</v>
      </c>
      <c r="F60" s="458">
        <f t="shared" ref="F60:I60" si="7">SUM(F58:F59)</f>
        <v>0</v>
      </c>
      <c r="G60" s="458">
        <f t="shared" si="7"/>
        <v>0</v>
      </c>
      <c r="H60" s="458">
        <f t="shared" si="7"/>
        <v>0</v>
      </c>
      <c r="I60" s="458">
        <f t="shared" si="7"/>
        <v>0</v>
      </c>
      <c r="J60" s="459">
        <f>SUM(J58:J59)</f>
        <v>0</v>
      </c>
      <c r="L60" s="499"/>
      <c r="M60" s="496"/>
      <c r="N60" s="496"/>
      <c r="O60" s="496"/>
      <c r="P60" s="494">
        <v>1.03</v>
      </c>
      <c r="Q60" s="495">
        <v>0</v>
      </c>
      <c r="R60" s="321">
        <f>$R$18</f>
        <v>12</v>
      </c>
      <c r="S60" s="274"/>
      <c r="T60" s="280"/>
      <c r="U60" s="280"/>
      <c r="V60" s="280"/>
      <c r="W60" s="280"/>
      <c r="X60" s="280"/>
    </row>
    <row r="61" spans="1:24">
      <c r="A61" s="264"/>
      <c r="C61" s="338"/>
      <c r="D61" s="318"/>
      <c r="E61" s="268"/>
      <c r="F61" s="268"/>
      <c r="G61" s="268"/>
      <c r="H61" s="268"/>
      <c r="I61" s="268"/>
      <c r="J61" s="291"/>
      <c r="L61" s="253"/>
      <c r="M61" s="253"/>
      <c r="N61" s="253"/>
      <c r="O61" s="253"/>
      <c r="P61" s="253"/>
      <c r="Q61" s="256"/>
      <c r="R61" s="558"/>
      <c r="S61" s="274"/>
      <c r="T61" s="280"/>
      <c r="U61" s="280"/>
      <c r="V61" s="280"/>
      <c r="W61" s="280"/>
      <c r="X61" s="280"/>
    </row>
    <row r="62" spans="1:24" ht="3.75" customHeight="1">
      <c r="A62" s="264"/>
      <c r="C62" s="259"/>
      <c r="D62" s="294"/>
      <c r="E62" s="277"/>
      <c r="F62" s="277"/>
      <c r="G62" s="277"/>
      <c r="H62" s="277"/>
      <c r="I62" s="277"/>
      <c r="J62" s="333"/>
      <c r="R62" s="267"/>
    </row>
    <row r="63" spans="1:24" ht="13.15">
      <c r="A63" s="307" t="s">
        <v>18</v>
      </c>
      <c r="B63" s="308"/>
      <c r="C63" s="308"/>
      <c r="D63" s="309"/>
      <c r="E63" s="449">
        <f>SUMIF($D$13:$D$62,"*Salary",E13:E62)</f>
        <v>0</v>
      </c>
      <c r="F63" s="449">
        <f t="shared" ref="F63:I63" si="8">SUMIF($D$13:$D$62,"*Salary",F13:F62)</f>
        <v>0</v>
      </c>
      <c r="G63" s="449">
        <f t="shared" si="8"/>
        <v>0</v>
      </c>
      <c r="H63" s="449">
        <f t="shared" si="8"/>
        <v>0</v>
      </c>
      <c r="I63" s="449">
        <f t="shared" si="8"/>
        <v>0</v>
      </c>
      <c r="J63" s="441">
        <f>SUM(E63:I63)</f>
        <v>0</v>
      </c>
      <c r="R63" s="558"/>
    </row>
    <row r="64" spans="1:24" ht="15">
      <c r="A64" s="307" t="s">
        <v>19</v>
      </c>
      <c r="B64" s="308"/>
      <c r="C64" s="308"/>
      <c r="D64" s="309"/>
      <c r="E64" s="451">
        <f>SUMIF(D15:D62,"*Total Fringe",E15:E62)</f>
        <v>0</v>
      </c>
      <c r="F64" s="451">
        <f>SUMIF($D$15:$D$62,"*Total Fringe",F15:F62)</f>
        <v>0</v>
      </c>
      <c r="G64" s="451">
        <f t="shared" ref="G64:I64" si="9">SUMIF($D$15:$D$62,"*Total Fringe",G15:G62)</f>
        <v>0</v>
      </c>
      <c r="H64" s="451">
        <f t="shared" si="9"/>
        <v>0</v>
      </c>
      <c r="I64" s="451">
        <f t="shared" si="9"/>
        <v>0</v>
      </c>
      <c r="J64" s="457">
        <f>SUM(E64:I64)</f>
        <v>0</v>
      </c>
      <c r="R64" s="558"/>
    </row>
    <row r="65" spans="1:24" ht="13.15">
      <c r="A65" s="307" t="s">
        <v>20</v>
      </c>
      <c r="B65" s="308"/>
      <c r="C65" s="308"/>
      <c r="D65" s="309"/>
      <c r="E65" s="464">
        <f>SUM(E63:E64)</f>
        <v>0</v>
      </c>
      <c r="F65" s="464">
        <f t="shared" ref="F65:I65" si="10">SUM(F63:F64)</f>
        <v>0</v>
      </c>
      <c r="G65" s="464">
        <f t="shared" si="10"/>
        <v>0</v>
      </c>
      <c r="H65" s="464">
        <f t="shared" si="10"/>
        <v>0</v>
      </c>
      <c r="I65" s="464">
        <f t="shared" si="10"/>
        <v>0</v>
      </c>
      <c r="J65" s="441">
        <f>SUM(E65:I65)</f>
        <v>0</v>
      </c>
      <c r="T65" s="726" t="s">
        <v>95</v>
      </c>
      <c r="U65" s="726"/>
      <c r="V65" s="726"/>
      <c r="W65" s="726"/>
      <c r="X65" s="726"/>
    </row>
    <row r="66" spans="1:24" ht="13.15">
      <c r="A66" s="272"/>
      <c r="B66" s="555"/>
      <c r="C66" s="555"/>
      <c r="D66" s="550"/>
      <c r="E66" s="261"/>
      <c r="F66" s="261"/>
      <c r="G66" s="261"/>
      <c r="H66" s="261"/>
      <c r="I66" s="261"/>
      <c r="J66" s="303"/>
      <c r="T66" s="279" t="s">
        <v>30</v>
      </c>
      <c r="U66" s="557" t="s">
        <v>31</v>
      </c>
      <c r="V66" s="557" t="s">
        <v>32</v>
      </c>
      <c r="W66" s="552" t="s">
        <v>33</v>
      </c>
      <c r="X66" s="552" t="s">
        <v>34</v>
      </c>
    </row>
    <row r="67" spans="1:24" ht="13.15">
      <c r="A67" s="273" t="s">
        <v>21</v>
      </c>
      <c r="B67" s="327"/>
      <c r="C67" s="327"/>
      <c r="D67" s="306"/>
      <c r="J67" s="290"/>
      <c r="L67" s="314" t="s">
        <v>109</v>
      </c>
      <c r="M67" s="550" t="s">
        <v>75</v>
      </c>
      <c r="N67" s="550"/>
      <c r="O67" s="550" t="s">
        <v>209</v>
      </c>
      <c r="P67" s="550" t="s">
        <v>90</v>
      </c>
      <c r="Q67" s="550" t="s">
        <v>17</v>
      </c>
      <c r="R67" s="550"/>
      <c r="S67" s="550" t="s">
        <v>154</v>
      </c>
      <c r="T67" s="279"/>
      <c r="U67" s="557"/>
      <c r="V67" s="557"/>
      <c r="W67" s="552"/>
      <c r="X67" s="552"/>
    </row>
    <row r="68" spans="1:24" ht="13.15">
      <c r="A68" s="559" t="s">
        <v>59</v>
      </c>
      <c r="B68" s="559" t="s">
        <v>60</v>
      </c>
      <c r="C68" s="259"/>
      <c r="D68" s="306"/>
      <c r="E68" s="269" t="str">
        <f>E12</f>
        <v>Year 1</v>
      </c>
      <c r="F68" s="269" t="str">
        <f>F12</f>
        <v>Year 2</v>
      </c>
      <c r="G68" s="269" t="str">
        <f>G12</f>
        <v>Year 3</v>
      </c>
      <c r="H68" s="269" t="str">
        <f>H12</f>
        <v>Year 4</v>
      </c>
      <c r="I68" s="269" t="str">
        <f>I12</f>
        <v>Year 5</v>
      </c>
      <c r="J68" s="304" t="s">
        <v>1</v>
      </c>
      <c r="L68" s="554" t="s">
        <v>108</v>
      </c>
      <c r="M68" s="306" t="s">
        <v>14</v>
      </c>
      <c r="N68" s="306" t="s">
        <v>209</v>
      </c>
      <c r="O68" s="306" t="s">
        <v>81</v>
      </c>
      <c r="P68" s="306" t="s">
        <v>91</v>
      </c>
      <c r="Q68" s="306" t="s">
        <v>93</v>
      </c>
      <c r="R68" s="306" t="s">
        <v>81</v>
      </c>
      <c r="S68" s="306" t="s">
        <v>155</v>
      </c>
      <c r="T68" s="279"/>
      <c r="U68" s="557"/>
      <c r="V68" s="557"/>
      <c r="W68" s="552"/>
      <c r="X68" s="552"/>
    </row>
    <row r="69" spans="1:24" ht="13.15">
      <c r="A69" s="228"/>
      <c r="B69" s="340" t="s">
        <v>115</v>
      </c>
      <c r="C69" s="327"/>
      <c r="D69" s="337" t="s">
        <v>112</v>
      </c>
      <c r="E69" s="338">
        <f>ROUND($Q69*$R69*S69,6)</f>
        <v>0</v>
      </c>
      <c r="F69" s="338">
        <f>ROUND($Q70*$R70*S70,6)</f>
        <v>0</v>
      </c>
      <c r="G69" s="338">
        <f>ROUND($Q71*$R71*S71,6)</f>
        <v>0</v>
      </c>
      <c r="H69" s="338">
        <f>ROUND($Q72*$R72*S72,6)</f>
        <v>0</v>
      </c>
      <c r="I69" s="338">
        <f>ROUND($Q73*$R73*S73,6)</f>
        <v>0</v>
      </c>
      <c r="J69" s="304"/>
      <c r="L69" s="405">
        <v>0</v>
      </c>
      <c r="M69" s="498">
        <f>ROUND(L69/12,2)</f>
        <v>0</v>
      </c>
      <c r="N69" s="498">
        <f>LOOKUP(O69,'Longevity Lookup'!$A$3:$A$506,'Longevity Lookup'!$B$3:$B$506)</f>
        <v>0</v>
      </c>
      <c r="O69" s="565">
        <v>0</v>
      </c>
      <c r="P69" s="494">
        <v>1</v>
      </c>
      <c r="Q69" s="495">
        <v>0</v>
      </c>
      <c r="R69" s="321">
        <f>$R$14</f>
        <v>12</v>
      </c>
      <c r="S69" s="494">
        <v>0</v>
      </c>
      <c r="T69" s="280" t="e">
        <f>(E72+E73)/E71</f>
        <v>#DIV/0!</v>
      </c>
      <c r="U69" s="280" t="e">
        <f>(F72+F73)/F71</f>
        <v>#DIV/0!</v>
      </c>
      <c r="V69" s="280" t="e">
        <f>(G72+G73)/G71</f>
        <v>#DIV/0!</v>
      </c>
      <c r="W69" s="280" t="e">
        <f>(H72+H73)/H71</f>
        <v>#DIV/0!</v>
      </c>
      <c r="X69" s="280" t="e">
        <f>(I72+I73)/I71</f>
        <v>#DIV/0!</v>
      </c>
    </row>
    <row r="70" spans="1:24" ht="13.15">
      <c r="A70" s="273"/>
      <c r="B70" s="340"/>
      <c r="C70" s="327"/>
      <c r="D70" s="337" t="s">
        <v>158</v>
      </c>
      <c r="E70" s="294">
        <f>S69</f>
        <v>0</v>
      </c>
      <c r="F70" s="294">
        <f>S70</f>
        <v>0</v>
      </c>
      <c r="G70" s="294">
        <f>S71</f>
        <v>0</v>
      </c>
      <c r="H70" s="294">
        <f>S72</f>
        <v>0</v>
      </c>
      <c r="I70" s="294">
        <f>S73</f>
        <v>0</v>
      </c>
      <c r="J70" s="304"/>
      <c r="L70" s="500"/>
      <c r="M70" s="498"/>
      <c r="N70" s="498"/>
      <c r="O70" s="498"/>
      <c r="P70" s="494">
        <v>1.03</v>
      </c>
      <c r="Q70" s="495">
        <v>0</v>
      </c>
      <c r="R70" s="321">
        <f>$R$15</f>
        <v>12</v>
      </c>
      <c r="S70" s="237">
        <v>0</v>
      </c>
      <c r="T70" s="280"/>
      <c r="U70" s="280"/>
      <c r="V70" s="280"/>
      <c r="W70" s="280"/>
      <c r="X70" s="280"/>
    </row>
    <row r="71" spans="1:24">
      <c r="A71" s="264"/>
      <c r="C71" s="338"/>
      <c r="D71" s="318" t="s">
        <v>14</v>
      </c>
      <c r="E71" s="439">
        <f>ROUND((M69+N69)*E69*P69,0)</f>
        <v>0</v>
      </c>
      <c r="F71" s="439">
        <f>ROUND((M69+N69)*F69*P69*P70,0)</f>
        <v>0</v>
      </c>
      <c r="G71" s="439">
        <f>ROUND((M69+N69)*G69*P69*P70*P71,0)</f>
        <v>0</v>
      </c>
      <c r="H71" s="439">
        <f>ROUND((M69+N69)*H69*P69*P70*P71*P72,0)</f>
        <v>0</v>
      </c>
      <c r="I71" s="439">
        <f>ROUND((M69+N69)*I69*P69*P70*P71*P72*P73,0)</f>
        <v>0</v>
      </c>
      <c r="J71" s="441">
        <f>SUM(E71:I71)</f>
        <v>0</v>
      </c>
      <c r="L71" s="499"/>
      <c r="M71" s="496"/>
      <c r="N71" s="496"/>
      <c r="O71" s="496"/>
      <c r="P71" s="494">
        <v>1.03</v>
      </c>
      <c r="Q71" s="495">
        <v>0</v>
      </c>
      <c r="R71" s="321">
        <f>$R$16</f>
        <v>12</v>
      </c>
      <c r="S71" s="237">
        <v>0</v>
      </c>
    </row>
    <row r="72" spans="1:24">
      <c r="A72" s="264"/>
      <c r="B72" s="340"/>
      <c r="C72" s="338"/>
      <c r="D72" s="318" t="s">
        <v>29</v>
      </c>
      <c r="E72" s="438">
        <f>ROUND(E71*$P$9,0)</f>
        <v>0</v>
      </c>
      <c r="F72" s="438">
        <f>ROUND(F71*$P$9,0)</f>
        <v>0</v>
      </c>
      <c r="G72" s="438">
        <f>ROUND(G71*$P$9,0)</f>
        <v>0</v>
      </c>
      <c r="H72" s="438">
        <f>ROUND(H71*$P$9,0)</f>
        <v>0</v>
      </c>
      <c r="I72" s="438">
        <f>ROUND(I71*$P$9,0)</f>
        <v>0</v>
      </c>
      <c r="J72" s="441">
        <f>SUM(E72:I72)</f>
        <v>0</v>
      </c>
      <c r="L72" s="499"/>
      <c r="M72" s="496"/>
      <c r="N72" s="496"/>
      <c r="O72" s="496"/>
      <c r="P72" s="494">
        <v>1.03</v>
      </c>
      <c r="Q72" s="495">
        <v>0</v>
      </c>
      <c r="R72" s="321">
        <f>$R$17</f>
        <v>12</v>
      </c>
      <c r="S72" s="237">
        <v>0</v>
      </c>
      <c r="T72" s="280"/>
      <c r="U72" s="280"/>
      <c r="V72" s="280"/>
      <c r="W72" s="280"/>
      <c r="X72" s="280"/>
    </row>
    <row r="73" spans="1:24" ht="15">
      <c r="A73" s="264"/>
      <c r="B73" s="340"/>
      <c r="C73" s="338"/>
      <c r="D73" s="318" t="s">
        <v>28</v>
      </c>
      <c r="E73" s="456">
        <f>ROUND($P$10*E69,0)</f>
        <v>0</v>
      </c>
      <c r="F73" s="456">
        <f>ROUND($P$10*F69,0)</f>
        <v>0</v>
      </c>
      <c r="G73" s="456">
        <f>ROUND($P$10*G69,0)</f>
        <v>0</v>
      </c>
      <c r="H73" s="456">
        <f>ROUND($P$10*H69,0)</f>
        <v>0</v>
      </c>
      <c r="I73" s="456">
        <f>ROUND($P$10*I69,0)</f>
        <v>0</v>
      </c>
      <c r="J73" s="457">
        <f>SUM(E73:I73)</f>
        <v>0</v>
      </c>
      <c r="L73" s="499"/>
      <c r="M73" s="496"/>
      <c r="N73" s="496"/>
      <c r="O73" s="496"/>
      <c r="P73" s="494">
        <v>1.03</v>
      </c>
      <c r="Q73" s="495">
        <v>0</v>
      </c>
      <c r="R73" s="321">
        <f>$R$18</f>
        <v>12</v>
      </c>
      <c r="S73" s="237">
        <v>0</v>
      </c>
      <c r="T73" s="280"/>
      <c r="U73" s="280"/>
      <c r="V73" s="280"/>
      <c r="W73" s="280"/>
      <c r="X73" s="280"/>
    </row>
    <row r="74" spans="1:24">
      <c r="A74" s="264"/>
      <c r="B74" s="340"/>
      <c r="C74" s="338"/>
      <c r="D74" s="322" t="s">
        <v>157</v>
      </c>
      <c r="E74" s="458">
        <f>SUM(E72:E73)</f>
        <v>0</v>
      </c>
      <c r="F74" s="458">
        <f t="shared" ref="F74:I74" si="11">SUM(F72:F73)</f>
        <v>0</v>
      </c>
      <c r="G74" s="458">
        <f t="shared" si="11"/>
        <v>0</v>
      </c>
      <c r="H74" s="458">
        <f t="shared" si="11"/>
        <v>0</v>
      </c>
      <c r="I74" s="458">
        <f t="shared" si="11"/>
        <v>0</v>
      </c>
      <c r="J74" s="459">
        <f>SUM(J72:J73)</f>
        <v>0</v>
      </c>
      <c r="L74" s="499"/>
      <c r="M74" s="496"/>
      <c r="N74" s="496"/>
      <c r="O74" s="496"/>
      <c r="P74" s="318"/>
      <c r="Q74" s="501"/>
      <c r="R74" s="321"/>
      <c r="S74" s="502"/>
      <c r="T74" s="280"/>
      <c r="U74" s="280"/>
      <c r="V74" s="280"/>
      <c r="W74" s="280"/>
      <c r="X74" s="280"/>
    </row>
    <row r="75" spans="1:24">
      <c r="A75" s="264"/>
      <c r="B75" s="340"/>
      <c r="C75" s="338"/>
      <c r="D75" s="318"/>
      <c r="E75" s="268"/>
      <c r="F75" s="268"/>
      <c r="G75" s="268"/>
      <c r="H75" s="268"/>
      <c r="I75" s="268"/>
      <c r="J75" s="291"/>
      <c r="L75" s="499"/>
      <c r="M75" s="496"/>
      <c r="N75" s="496"/>
      <c r="O75" s="496"/>
      <c r="P75" s="337"/>
      <c r="Q75" s="496"/>
      <c r="R75" s="337"/>
      <c r="S75" s="503"/>
      <c r="T75" s="256"/>
      <c r="U75" s="558"/>
    </row>
    <row r="76" spans="1:24" ht="13.15">
      <c r="A76" s="110"/>
      <c r="B76" s="340" t="s">
        <v>115</v>
      </c>
      <c r="C76" s="259"/>
      <c r="D76" s="337" t="s">
        <v>112</v>
      </c>
      <c r="E76" s="338">
        <f>ROUND($Q76*$R76*S76,6)</f>
        <v>0</v>
      </c>
      <c r="F76" s="338">
        <f>ROUND($Q77*$R77*S77,6)</f>
        <v>0</v>
      </c>
      <c r="G76" s="338">
        <f>ROUND($Q78*$R78*S78,6)</f>
        <v>0</v>
      </c>
      <c r="H76" s="338">
        <f>ROUND($Q79*$R79*S79,6)</f>
        <v>0</v>
      </c>
      <c r="I76" s="338">
        <f>ROUND($Q80*$R80*S80,6)</f>
        <v>0</v>
      </c>
      <c r="J76" s="304"/>
      <c r="L76" s="405">
        <v>0</v>
      </c>
      <c r="M76" s="498">
        <f>ROUND(L76/12,2)</f>
        <v>0</v>
      </c>
      <c r="N76" s="498">
        <f>LOOKUP(O76,'Longevity Lookup'!$A$3:$A$506,'Longevity Lookup'!$B$3:$B$506)</f>
        <v>0</v>
      </c>
      <c r="O76" s="565">
        <v>0</v>
      </c>
      <c r="P76" s="494">
        <v>1</v>
      </c>
      <c r="Q76" s="495">
        <v>0</v>
      </c>
      <c r="R76" s="321">
        <f>$R$14</f>
        <v>12</v>
      </c>
      <c r="S76" s="494">
        <v>0</v>
      </c>
      <c r="T76" s="280" t="e">
        <f>(E79+E80)/E78</f>
        <v>#DIV/0!</v>
      </c>
      <c r="U76" s="280" t="e">
        <f>(F79+F80)/F78</f>
        <v>#DIV/0!</v>
      </c>
      <c r="V76" s="280" t="e">
        <f>(G79+G80)/G78</f>
        <v>#DIV/0!</v>
      </c>
      <c r="W76" s="280" t="e">
        <f>(H79+H80)/H78</f>
        <v>#DIV/0!</v>
      </c>
      <c r="X76" s="280" t="e">
        <f>(I79+I80)/I78</f>
        <v>#DIV/0!</v>
      </c>
    </row>
    <row r="77" spans="1:24" ht="13.15">
      <c r="A77" s="252"/>
      <c r="B77" s="340"/>
      <c r="C77" s="259"/>
      <c r="D77" s="337" t="s">
        <v>158</v>
      </c>
      <c r="E77" s="294">
        <f>S76</f>
        <v>0</v>
      </c>
      <c r="F77" s="294">
        <f>S77</f>
        <v>0</v>
      </c>
      <c r="G77" s="294">
        <f>S78</f>
        <v>0</v>
      </c>
      <c r="H77" s="294">
        <f>S79</f>
        <v>0</v>
      </c>
      <c r="I77" s="294">
        <f>S80</f>
        <v>0</v>
      </c>
      <c r="J77" s="426"/>
      <c r="L77" s="500"/>
      <c r="M77" s="498"/>
      <c r="N77" s="498"/>
      <c r="O77" s="498"/>
      <c r="P77" s="494">
        <v>1.03</v>
      </c>
      <c r="Q77" s="495">
        <v>0</v>
      </c>
      <c r="R77" s="321">
        <f>$R$15</f>
        <v>12</v>
      </c>
      <c r="S77" s="237">
        <v>0</v>
      </c>
      <c r="T77" s="280"/>
      <c r="U77" s="280"/>
      <c r="V77" s="280"/>
      <c r="W77" s="280"/>
      <c r="X77" s="280"/>
    </row>
    <row r="78" spans="1:24">
      <c r="A78" s="264"/>
      <c r="C78" s="338"/>
      <c r="D78" s="318" t="s">
        <v>14</v>
      </c>
      <c r="E78" s="439">
        <f>ROUND((M76+N76)*E76*P76,0)</f>
        <v>0</v>
      </c>
      <c r="F78" s="439">
        <f>ROUND((M76+N76)*F76*P76*P77,0)</f>
        <v>0</v>
      </c>
      <c r="G78" s="439">
        <f>ROUND((M76+N76)*G76*P76*P77*P78,0)</f>
        <v>0</v>
      </c>
      <c r="H78" s="439">
        <f>ROUND((M76+N76)*H76*P76*P77*P78*P79,0)</f>
        <v>0</v>
      </c>
      <c r="I78" s="439">
        <f>ROUND((M76+N76)*I76*P76*P77*P78*P79*P80,0)</f>
        <v>0</v>
      </c>
      <c r="J78" s="441">
        <f>SUM(E78:I78)</f>
        <v>0</v>
      </c>
      <c r="L78" s="499"/>
      <c r="M78" s="496"/>
      <c r="N78" s="496"/>
      <c r="O78" s="496"/>
      <c r="P78" s="494">
        <v>1.03</v>
      </c>
      <c r="Q78" s="495">
        <v>0</v>
      </c>
      <c r="R78" s="321">
        <f>$R$16</f>
        <v>12</v>
      </c>
      <c r="S78" s="237">
        <v>0</v>
      </c>
    </row>
    <row r="79" spans="1:24">
      <c r="A79" s="264"/>
      <c r="B79" s="340"/>
      <c r="C79" s="338"/>
      <c r="D79" s="318" t="s">
        <v>29</v>
      </c>
      <c r="E79" s="438">
        <f>ROUND(E78*$P$9,0)</f>
        <v>0</v>
      </c>
      <c r="F79" s="438">
        <f>ROUND(F78*$P$9,0)</f>
        <v>0</v>
      </c>
      <c r="G79" s="438">
        <f>ROUND(G78*$P$9,0)</f>
        <v>0</v>
      </c>
      <c r="H79" s="438">
        <f>ROUND(H78*$P$9,0)</f>
        <v>0</v>
      </c>
      <c r="I79" s="438">
        <f>ROUND(I78*$P$9,0)</f>
        <v>0</v>
      </c>
      <c r="J79" s="441">
        <f>SUM(E79:I79)</f>
        <v>0</v>
      </c>
      <c r="L79" s="499"/>
      <c r="M79" s="496"/>
      <c r="N79" s="496"/>
      <c r="O79" s="496"/>
      <c r="P79" s="494">
        <v>1.03</v>
      </c>
      <c r="Q79" s="495">
        <v>0</v>
      </c>
      <c r="R79" s="321">
        <f>$R$17</f>
        <v>12</v>
      </c>
      <c r="S79" s="237">
        <v>0</v>
      </c>
      <c r="T79" s="280"/>
      <c r="U79" s="280"/>
      <c r="V79" s="280"/>
      <c r="W79" s="280"/>
      <c r="X79" s="280"/>
    </row>
    <row r="80" spans="1:24" ht="15">
      <c r="A80" s="264"/>
      <c r="B80" s="340"/>
      <c r="C80" s="338"/>
      <c r="D80" s="318" t="s">
        <v>28</v>
      </c>
      <c r="E80" s="456">
        <f>ROUND($P$10*E76,0)</f>
        <v>0</v>
      </c>
      <c r="F80" s="456">
        <f>ROUND($P$10*F76,0)</f>
        <v>0</v>
      </c>
      <c r="G80" s="456">
        <f>ROUND($P$10*G76,0)</f>
        <v>0</v>
      </c>
      <c r="H80" s="456">
        <f>ROUND($P$10*H76,0)</f>
        <v>0</v>
      </c>
      <c r="I80" s="456">
        <f>ROUND($P$10*I76,0)</f>
        <v>0</v>
      </c>
      <c r="J80" s="457">
        <f>SUM(E80:I80)</f>
        <v>0</v>
      </c>
      <c r="L80" s="499"/>
      <c r="M80" s="496"/>
      <c r="N80" s="496"/>
      <c r="O80" s="496"/>
      <c r="P80" s="494">
        <v>1.03</v>
      </c>
      <c r="Q80" s="495">
        <v>0</v>
      </c>
      <c r="R80" s="321">
        <f>$R$18</f>
        <v>12</v>
      </c>
      <c r="S80" s="237">
        <v>0</v>
      </c>
      <c r="T80" s="280"/>
      <c r="U80" s="280"/>
      <c r="V80" s="280"/>
      <c r="W80" s="280"/>
      <c r="X80" s="280"/>
    </row>
    <row r="81" spans="1:24">
      <c r="A81" s="264"/>
      <c r="B81" s="340"/>
      <c r="C81" s="338"/>
      <c r="D81" s="322" t="s">
        <v>157</v>
      </c>
      <c r="E81" s="458">
        <f>SUM(E79:E80)</f>
        <v>0</v>
      </c>
      <c r="F81" s="458">
        <f t="shared" ref="F81:I81" si="12">SUM(F79:F80)</f>
        <v>0</v>
      </c>
      <c r="G81" s="458">
        <f t="shared" si="12"/>
        <v>0</v>
      </c>
      <c r="H81" s="458">
        <f t="shared" si="12"/>
        <v>0</v>
      </c>
      <c r="I81" s="458">
        <f t="shared" si="12"/>
        <v>0</v>
      </c>
      <c r="J81" s="459">
        <f>SUM(J79:J80)</f>
        <v>0</v>
      </c>
      <c r="L81" s="499"/>
      <c r="M81" s="496"/>
      <c r="N81" s="496"/>
      <c r="O81" s="496"/>
      <c r="P81" s="318"/>
      <c r="Q81" s="501"/>
      <c r="R81" s="321"/>
      <c r="S81" s="502"/>
      <c r="T81" s="280"/>
      <c r="U81" s="280"/>
      <c r="V81" s="280"/>
      <c r="W81" s="280"/>
      <c r="X81" s="280"/>
    </row>
    <row r="82" spans="1:24">
      <c r="A82" s="264"/>
      <c r="B82" s="340"/>
      <c r="C82" s="338"/>
      <c r="D82" s="318"/>
      <c r="E82" s="268"/>
      <c r="F82" s="268"/>
      <c r="G82" s="268"/>
      <c r="H82" s="268"/>
      <c r="I82" s="268"/>
      <c r="J82" s="291"/>
      <c r="L82" s="499"/>
      <c r="M82" s="496"/>
      <c r="N82" s="496"/>
      <c r="O82" s="496"/>
      <c r="P82" s="337"/>
      <c r="Q82" s="496"/>
      <c r="R82" s="337"/>
      <c r="S82" s="503"/>
      <c r="T82" s="256"/>
      <c r="U82" s="558"/>
    </row>
    <row r="83" spans="1:24" ht="13.15">
      <c r="A83" s="110"/>
      <c r="B83" s="340" t="s">
        <v>45</v>
      </c>
      <c r="C83" s="259"/>
      <c r="D83" s="337" t="s">
        <v>112</v>
      </c>
      <c r="E83" s="338">
        <f>ROUND($Q83*$R83*S83,6)</f>
        <v>0</v>
      </c>
      <c r="F83" s="338">
        <f>ROUND($Q84*$R84*S84,6)</f>
        <v>0</v>
      </c>
      <c r="G83" s="338">
        <f>ROUND($Q85*$R85*S85,6)</f>
        <v>0</v>
      </c>
      <c r="H83" s="338">
        <f>ROUND($Q86*$R86*S86,6)</f>
        <v>0</v>
      </c>
      <c r="I83" s="338">
        <f>ROUND($Q87*$R87*S87,6)</f>
        <v>0</v>
      </c>
      <c r="J83" s="304"/>
      <c r="L83" s="405">
        <v>0</v>
      </c>
      <c r="M83" s="498">
        <f>ROUND(L83/12,2)</f>
        <v>0</v>
      </c>
      <c r="N83" s="498">
        <f>LOOKUP(O83,'Longevity Lookup'!$A$3:$A$506,'Longevity Lookup'!$B$3:$B$506)</f>
        <v>0</v>
      </c>
      <c r="O83" s="565">
        <v>0</v>
      </c>
      <c r="P83" s="494">
        <v>1</v>
      </c>
      <c r="Q83" s="495">
        <v>0</v>
      </c>
      <c r="R83" s="321">
        <f>$R$14</f>
        <v>12</v>
      </c>
      <c r="S83" s="494">
        <v>0</v>
      </c>
      <c r="T83" s="280" t="e">
        <f>(E86+E87)/E85</f>
        <v>#DIV/0!</v>
      </c>
      <c r="U83" s="280" t="e">
        <f>(F86+F87)/F85</f>
        <v>#DIV/0!</v>
      </c>
      <c r="V83" s="280" t="e">
        <f>(G86+G87)/G85</f>
        <v>#DIV/0!</v>
      </c>
      <c r="W83" s="280" t="e">
        <f>(H86+H87)/H85</f>
        <v>#DIV/0!</v>
      </c>
      <c r="X83" s="280" t="e">
        <f>(I86+I87)/I85</f>
        <v>#DIV/0!</v>
      </c>
    </row>
    <row r="84" spans="1:24" ht="13.15">
      <c r="A84" s="252"/>
      <c r="B84" s="340"/>
      <c r="C84" s="259"/>
      <c r="D84" s="337" t="s">
        <v>158</v>
      </c>
      <c r="E84" s="294">
        <f>S83</f>
        <v>0</v>
      </c>
      <c r="F84" s="294">
        <f>S84</f>
        <v>0</v>
      </c>
      <c r="G84" s="294">
        <f>S85</f>
        <v>0</v>
      </c>
      <c r="H84" s="294">
        <f>S86</f>
        <v>0</v>
      </c>
      <c r="I84" s="294">
        <f>S87</f>
        <v>0</v>
      </c>
      <c r="J84" s="304"/>
      <c r="L84" s="500"/>
      <c r="M84" s="498"/>
      <c r="N84" s="498"/>
      <c r="O84" s="498"/>
      <c r="P84" s="494">
        <v>1.03</v>
      </c>
      <c r="Q84" s="495">
        <v>0</v>
      </c>
      <c r="R84" s="321">
        <f>$R$15</f>
        <v>12</v>
      </c>
      <c r="S84" s="237">
        <v>0</v>
      </c>
      <c r="T84" s="280"/>
      <c r="U84" s="280"/>
      <c r="V84" s="280"/>
      <c r="W84" s="280"/>
      <c r="X84" s="280"/>
    </row>
    <row r="85" spans="1:24">
      <c r="A85" s="264"/>
      <c r="C85" s="338"/>
      <c r="D85" s="318" t="s">
        <v>14</v>
      </c>
      <c r="E85" s="439">
        <f>ROUND((M83+N83)*E83*P83,0)</f>
        <v>0</v>
      </c>
      <c r="F85" s="439">
        <f>ROUND((M83+N83)*F83*P83*P84,0)</f>
        <v>0</v>
      </c>
      <c r="G85" s="439">
        <f>ROUND((M83+N83)*G83*P83*P84*P85,0)</f>
        <v>0</v>
      </c>
      <c r="H85" s="439">
        <f>ROUND((M83+N83)*H83*P83*P84*P85*P86,0)</f>
        <v>0</v>
      </c>
      <c r="I85" s="439">
        <f>ROUND((M83+N83)*I83*P83*P84*P85*P86*P87,0)</f>
        <v>0</v>
      </c>
      <c r="J85" s="441">
        <f>SUM(E85:I85)</f>
        <v>0</v>
      </c>
      <c r="L85" s="499"/>
      <c r="M85" s="496"/>
      <c r="N85" s="496"/>
      <c r="O85" s="496"/>
      <c r="P85" s="494">
        <v>1.03</v>
      </c>
      <c r="Q85" s="495">
        <v>0</v>
      </c>
      <c r="R85" s="321">
        <f>$R$16</f>
        <v>12</v>
      </c>
      <c r="S85" s="237">
        <v>0</v>
      </c>
    </row>
    <row r="86" spans="1:24">
      <c r="A86" s="264"/>
      <c r="B86" s="340"/>
      <c r="C86" s="338"/>
      <c r="D86" s="318" t="s">
        <v>29</v>
      </c>
      <c r="E86" s="438">
        <f>ROUND(E85*$P$9,0)</f>
        <v>0</v>
      </c>
      <c r="F86" s="438">
        <f>ROUND(F85*$P$9,0)</f>
        <v>0</v>
      </c>
      <c r="G86" s="438">
        <f>ROUND(G85*$P$9,0)</f>
        <v>0</v>
      </c>
      <c r="H86" s="438">
        <f>ROUND(H85*$P$9,0)</f>
        <v>0</v>
      </c>
      <c r="I86" s="438">
        <f>ROUND(I85*$P$9,0)</f>
        <v>0</v>
      </c>
      <c r="J86" s="441">
        <f>SUM(E86:I86)</f>
        <v>0</v>
      </c>
      <c r="L86" s="499"/>
      <c r="M86" s="496"/>
      <c r="N86" s="496"/>
      <c r="O86" s="496"/>
      <c r="P86" s="494">
        <v>1.03</v>
      </c>
      <c r="Q86" s="495">
        <v>0</v>
      </c>
      <c r="R86" s="321">
        <f>$R$17</f>
        <v>12</v>
      </c>
      <c r="S86" s="237">
        <v>0</v>
      </c>
    </row>
    <row r="87" spans="1:24" ht="15">
      <c r="A87" s="264"/>
      <c r="B87" s="340"/>
      <c r="C87" s="338"/>
      <c r="D87" s="318" t="s">
        <v>28</v>
      </c>
      <c r="E87" s="456">
        <f>ROUND($P$10*E83,0)</f>
        <v>0</v>
      </c>
      <c r="F87" s="456">
        <f>ROUND($P$10*F83,0)</f>
        <v>0</v>
      </c>
      <c r="G87" s="456">
        <f>ROUND($P$10*G83,0)</f>
        <v>0</v>
      </c>
      <c r="H87" s="456">
        <f>ROUND($P$10*H83,0)</f>
        <v>0</v>
      </c>
      <c r="I87" s="456">
        <f>ROUND($P$10*I83,0)</f>
        <v>0</v>
      </c>
      <c r="J87" s="457">
        <f>SUM(E87:I87)</f>
        <v>0</v>
      </c>
      <c r="L87" s="499"/>
      <c r="M87" s="496"/>
      <c r="N87" s="496"/>
      <c r="O87" s="496"/>
      <c r="P87" s="494">
        <v>1.03</v>
      </c>
      <c r="Q87" s="495">
        <v>0</v>
      </c>
      <c r="R87" s="321">
        <f>$R$18</f>
        <v>12</v>
      </c>
      <c r="S87" s="237">
        <v>0</v>
      </c>
      <c r="T87" s="280"/>
      <c r="U87" s="280"/>
      <c r="V87" s="280"/>
      <c r="W87" s="280"/>
      <c r="X87" s="280"/>
    </row>
    <row r="88" spans="1:24">
      <c r="A88" s="264"/>
      <c r="B88" s="340"/>
      <c r="C88" s="338"/>
      <c r="D88" s="322" t="s">
        <v>157</v>
      </c>
      <c r="E88" s="458">
        <f>SUM(E86:E87)</f>
        <v>0</v>
      </c>
      <c r="F88" s="458">
        <f t="shared" ref="F88:I88" si="13">SUM(F86:F87)</f>
        <v>0</v>
      </c>
      <c r="G88" s="458">
        <f t="shared" si="13"/>
        <v>0</v>
      </c>
      <c r="H88" s="458">
        <f t="shared" si="13"/>
        <v>0</v>
      </c>
      <c r="I88" s="458">
        <f t="shared" si="13"/>
        <v>0</v>
      </c>
      <c r="J88" s="459">
        <f>SUM(J86:J87)</f>
        <v>0</v>
      </c>
      <c r="L88" s="271"/>
      <c r="M88" s="290"/>
      <c r="N88" s="290"/>
      <c r="O88" s="290"/>
      <c r="P88" s="319"/>
      <c r="Q88" s="319"/>
      <c r="R88" s="319"/>
      <c r="S88" s="281"/>
      <c r="T88" s="280"/>
      <c r="U88" s="280"/>
      <c r="V88" s="280"/>
      <c r="W88" s="280"/>
      <c r="X88" s="280"/>
    </row>
    <row r="89" spans="1:24">
      <c r="A89" s="264"/>
      <c r="B89" s="340"/>
      <c r="C89" s="338"/>
      <c r="D89" s="318"/>
      <c r="E89" s="268"/>
      <c r="F89" s="268"/>
      <c r="G89" s="268"/>
      <c r="H89" s="268"/>
      <c r="I89" s="268"/>
      <c r="J89" s="281"/>
      <c r="L89" s="271"/>
      <c r="M89" s="329"/>
      <c r="N89" s="329"/>
      <c r="O89" s="329"/>
      <c r="P89" s="319"/>
      <c r="Q89" s="319"/>
      <c r="R89" s="319"/>
      <c r="S89" s="281"/>
      <c r="T89" s="280"/>
      <c r="U89" s="280"/>
      <c r="V89" s="280"/>
      <c r="W89" s="280"/>
      <c r="X89" s="280"/>
    </row>
    <row r="90" spans="1:24" ht="13.15">
      <c r="A90" s="264"/>
      <c r="C90" s="320"/>
      <c r="D90" s="320" t="s">
        <v>88</v>
      </c>
      <c r="E90" s="427">
        <f>SUMIF($D$68:$D$89,"*Salary",E68:E89)</f>
        <v>0</v>
      </c>
      <c r="F90" s="427">
        <f>SUMIF($D$68:$D$89,"*Salary",F68:F89)</f>
        <v>0</v>
      </c>
      <c r="G90" s="427">
        <f>SUMIF($D$68:$D$89,"*Salary",G68:G89)</f>
        <v>0</v>
      </c>
      <c r="H90" s="427">
        <f>SUMIF($D$68:$D$89,"*Salary",H68:H89)</f>
        <v>0</v>
      </c>
      <c r="I90" s="427">
        <f>SUMIF($D$68:$D$89,"*Salary",I68:I89)</f>
        <v>0</v>
      </c>
      <c r="J90" s="428">
        <f>SUM(E90:I90)</f>
        <v>0</v>
      </c>
      <c r="L90" s="559"/>
      <c r="M90" s="550"/>
      <c r="N90" s="550"/>
      <c r="O90" s="550"/>
      <c r="P90" s="550"/>
      <c r="Q90" s="550"/>
      <c r="R90" s="550"/>
      <c r="S90" s="281"/>
      <c r="T90" s="280"/>
      <c r="U90" s="280"/>
      <c r="V90" s="280"/>
      <c r="W90" s="280"/>
      <c r="X90" s="280"/>
    </row>
    <row r="91" spans="1:24" ht="13.15">
      <c r="A91" s="264"/>
      <c r="C91" s="320"/>
      <c r="D91" s="320" t="s">
        <v>89</v>
      </c>
      <c r="E91" s="429">
        <f>SUMIF($D$71:$D$89,"*Total Fringe",E71:E89)</f>
        <v>0</v>
      </c>
      <c r="F91" s="429">
        <f t="shared" ref="F91:I91" si="14">SUMIF($D$71:$D$89,"*Total Fringe",F71:F89)</f>
        <v>0</v>
      </c>
      <c r="G91" s="429">
        <f t="shared" si="14"/>
        <v>0</v>
      </c>
      <c r="H91" s="429">
        <f t="shared" si="14"/>
        <v>0</v>
      </c>
      <c r="I91" s="429">
        <f t="shared" si="14"/>
        <v>0</v>
      </c>
      <c r="J91" s="430">
        <f>SUM(E91:I91)</f>
        <v>0</v>
      </c>
      <c r="L91" s="559"/>
      <c r="M91" s="550"/>
      <c r="N91" s="550"/>
      <c r="O91" s="550"/>
      <c r="P91" s="550"/>
      <c r="Q91" s="550"/>
      <c r="R91" s="550"/>
      <c r="S91" s="550"/>
      <c r="T91" s="726" t="s">
        <v>95</v>
      </c>
      <c r="U91" s="726"/>
      <c r="V91" s="726"/>
      <c r="W91" s="726"/>
      <c r="X91" s="726"/>
    </row>
    <row r="92" spans="1:24" ht="13.15">
      <c r="A92" s="264"/>
      <c r="C92" s="320"/>
      <c r="D92" s="432"/>
      <c r="E92" s="316"/>
      <c r="F92" s="316"/>
      <c r="G92" s="316"/>
      <c r="H92" s="316"/>
      <c r="I92" s="316"/>
      <c r="J92" s="317"/>
      <c r="L92" s="314" t="s">
        <v>109</v>
      </c>
      <c r="M92" s="550" t="s">
        <v>75</v>
      </c>
      <c r="N92" s="550"/>
      <c r="O92" s="550" t="s">
        <v>209</v>
      </c>
      <c r="P92" s="550" t="s">
        <v>90</v>
      </c>
      <c r="Q92" s="550" t="s">
        <v>17</v>
      </c>
      <c r="R92" s="550"/>
      <c r="S92" s="550" t="s">
        <v>154</v>
      </c>
      <c r="T92" s="546"/>
      <c r="U92" s="546"/>
      <c r="V92" s="546"/>
      <c r="W92" s="546"/>
      <c r="X92" s="546"/>
    </row>
    <row r="93" spans="1:24" ht="13.15">
      <c r="A93" s="559" t="s">
        <v>59</v>
      </c>
      <c r="B93" s="559" t="s">
        <v>60</v>
      </c>
      <c r="C93" s="320"/>
      <c r="D93" s="432"/>
      <c r="E93" s="269" t="str">
        <f>E12</f>
        <v>Year 1</v>
      </c>
      <c r="F93" s="269" t="str">
        <f>F12</f>
        <v>Year 2</v>
      </c>
      <c r="G93" s="269" t="str">
        <f>G12</f>
        <v>Year 3</v>
      </c>
      <c r="H93" s="269" t="str">
        <f>H12</f>
        <v>Year 4</v>
      </c>
      <c r="I93" s="269" t="str">
        <f>I12</f>
        <v>Year 5</v>
      </c>
      <c r="J93" s="304" t="s">
        <v>1</v>
      </c>
      <c r="L93" s="554" t="s">
        <v>108</v>
      </c>
      <c r="M93" s="306" t="s">
        <v>14</v>
      </c>
      <c r="N93" s="306" t="s">
        <v>209</v>
      </c>
      <c r="O93" s="306" t="s">
        <v>81</v>
      </c>
      <c r="P93" s="306" t="s">
        <v>91</v>
      </c>
      <c r="Q93" s="306" t="s">
        <v>93</v>
      </c>
      <c r="R93" s="306" t="s">
        <v>81</v>
      </c>
      <c r="S93" s="306" t="s">
        <v>155</v>
      </c>
      <c r="T93" s="279" t="s">
        <v>30</v>
      </c>
      <c r="U93" s="557" t="s">
        <v>31</v>
      </c>
      <c r="V93" s="557" t="s">
        <v>32</v>
      </c>
      <c r="W93" s="552" t="s">
        <v>33</v>
      </c>
      <c r="X93" s="552" t="s">
        <v>34</v>
      </c>
    </row>
    <row r="94" spans="1:24" ht="13.15">
      <c r="A94" s="110"/>
      <c r="B94" s="340" t="s">
        <v>65</v>
      </c>
      <c r="C94" s="259"/>
      <c r="D94" s="337" t="s">
        <v>112</v>
      </c>
      <c r="E94" s="338">
        <f>ROUND($Q94*$R94*S94,6)</f>
        <v>0</v>
      </c>
      <c r="F94" s="338">
        <f>ROUND($Q95*$R95*S95,6)</f>
        <v>0</v>
      </c>
      <c r="G94" s="338">
        <f>ROUND($Q96*$R96*S96,6)</f>
        <v>0</v>
      </c>
      <c r="H94" s="338">
        <f>ROUND($Q97*$R97*S97,6)</f>
        <v>0</v>
      </c>
      <c r="I94" s="338">
        <f>ROUND($Q98*$R98*S98,6)</f>
        <v>0</v>
      </c>
      <c r="J94" s="304"/>
      <c r="K94" s="267"/>
      <c r="L94" s="405">
        <v>0</v>
      </c>
      <c r="M94" s="498">
        <f>ROUND(L94/12,2)</f>
        <v>0</v>
      </c>
      <c r="N94" s="498">
        <f>LOOKUP(O94,'Longevity Lookup'!$A$3:$A$506,'Longevity Lookup'!$B$3:$B$506)</f>
        <v>0</v>
      </c>
      <c r="O94" s="565">
        <v>0</v>
      </c>
      <c r="P94" s="494">
        <v>1</v>
      </c>
      <c r="Q94" s="495">
        <v>0</v>
      </c>
      <c r="R94" s="321">
        <f>$R$14</f>
        <v>12</v>
      </c>
      <c r="S94" s="494">
        <v>0</v>
      </c>
      <c r="T94" s="280" t="e">
        <f>(E97+E98)/E96</f>
        <v>#DIV/0!</v>
      </c>
      <c r="U94" s="280" t="e">
        <f>(F97+F98)/F96</f>
        <v>#DIV/0!</v>
      </c>
      <c r="V94" s="280" t="e">
        <f>(G97+G98)/G96</f>
        <v>#DIV/0!</v>
      </c>
      <c r="W94" s="280" t="e">
        <f>(H97+H98)/H96</f>
        <v>#DIV/0!</v>
      </c>
      <c r="X94" s="280" t="e">
        <f>(I97+I98)/I96</f>
        <v>#DIV/0!</v>
      </c>
    </row>
    <row r="95" spans="1:24" ht="13.15">
      <c r="A95" s="252"/>
      <c r="B95" s="340"/>
      <c r="C95" s="259"/>
      <c r="D95" s="337" t="s">
        <v>158</v>
      </c>
      <c r="E95" s="294">
        <f>S94</f>
        <v>0</v>
      </c>
      <c r="F95" s="294">
        <f>S95</f>
        <v>0</v>
      </c>
      <c r="G95" s="294">
        <f>S96</f>
        <v>0</v>
      </c>
      <c r="H95" s="294">
        <f>S97</f>
        <v>0</v>
      </c>
      <c r="I95" s="294">
        <f>S98</f>
        <v>0</v>
      </c>
      <c r="J95" s="304"/>
      <c r="K95" s="267"/>
      <c r="L95" s="500"/>
      <c r="M95" s="498"/>
      <c r="N95" s="498"/>
      <c r="O95" s="498"/>
      <c r="P95" s="494">
        <v>1.03</v>
      </c>
      <c r="Q95" s="495">
        <v>0</v>
      </c>
      <c r="R95" s="321">
        <f>$R$15</f>
        <v>12</v>
      </c>
      <c r="S95" s="237">
        <v>0</v>
      </c>
      <c r="T95" s="280"/>
      <c r="U95" s="280"/>
      <c r="V95" s="280"/>
      <c r="W95" s="280"/>
      <c r="X95" s="280"/>
    </row>
    <row r="96" spans="1:24">
      <c r="A96" s="264"/>
      <c r="C96" s="338"/>
      <c r="D96" s="318" t="s">
        <v>14</v>
      </c>
      <c r="E96" s="439">
        <f>ROUND((M94+N94)*E94*P94,0)</f>
        <v>0</v>
      </c>
      <c r="F96" s="439">
        <f>ROUND((M94+N94)*F94*P94*P95,0)</f>
        <v>0</v>
      </c>
      <c r="G96" s="439">
        <f>ROUND((M94+N94)*G94*P94*P95*P96,0)</f>
        <v>0</v>
      </c>
      <c r="H96" s="439">
        <f>ROUND((M94+N94)*H94*P94*P95*P96*P97,0)</f>
        <v>0</v>
      </c>
      <c r="I96" s="439">
        <f>ROUND((M94+N94)*I94*P94*P95*P96*P97*P98,0)</f>
        <v>0</v>
      </c>
      <c r="J96" s="441">
        <f>SUM(E96:I96)</f>
        <v>0</v>
      </c>
      <c r="L96" s="499"/>
      <c r="M96" s="496"/>
      <c r="N96" s="496"/>
      <c r="O96" s="496"/>
      <c r="P96" s="494">
        <v>1.03</v>
      </c>
      <c r="Q96" s="495">
        <v>0</v>
      </c>
      <c r="R96" s="321">
        <f>$R$16</f>
        <v>12</v>
      </c>
      <c r="S96" s="237">
        <v>0</v>
      </c>
      <c r="T96" s="280"/>
      <c r="U96" s="280"/>
      <c r="V96" s="280"/>
      <c r="W96" s="280"/>
      <c r="X96" s="280"/>
    </row>
    <row r="97" spans="1:24">
      <c r="A97" s="264"/>
      <c r="B97" s="328"/>
      <c r="C97" s="338"/>
      <c r="D97" s="318" t="s">
        <v>29</v>
      </c>
      <c r="E97" s="438">
        <f>ROUND(E96*$P$9,0)</f>
        <v>0</v>
      </c>
      <c r="F97" s="438">
        <f>ROUND(F96*$P$9,0)</f>
        <v>0</v>
      </c>
      <c r="G97" s="438">
        <f>ROUND(G96*$P$9,0)</f>
        <v>0</v>
      </c>
      <c r="H97" s="438">
        <f>ROUND(H96*$P$9,0)</f>
        <v>0</v>
      </c>
      <c r="I97" s="438">
        <f>ROUND(I96*$P$9,0)</f>
        <v>0</v>
      </c>
      <c r="J97" s="441">
        <f>SUM(E97:I97)</f>
        <v>0</v>
      </c>
      <c r="L97" s="499"/>
      <c r="M97" s="496"/>
      <c r="N97" s="496"/>
      <c r="O97" s="496"/>
      <c r="P97" s="494">
        <v>1.03</v>
      </c>
      <c r="Q97" s="495">
        <v>0</v>
      </c>
      <c r="R97" s="321">
        <f>$R$17</f>
        <v>12</v>
      </c>
      <c r="S97" s="237">
        <v>0</v>
      </c>
      <c r="T97" s="280"/>
      <c r="U97" s="280"/>
      <c r="V97" s="280"/>
      <c r="W97" s="280"/>
      <c r="X97" s="280"/>
    </row>
    <row r="98" spans="1:24" ht="15">
      <c r="A98" s="264"/>
      <c r="B98" s="328"/>
      <c r="C98" s="338"/>
      <c r="D98" s="318" t="s">
        <v>28</v>
      </c>
      <c r="E98" s="456">
        <f>ROUND($P$10*E94,0)</f>
        <v>0</v>
      </c>
      <c r="F98" s="456">
        <f>ROUND($P$10*F94,0)</f>
        <v>0</v>
      </c>
      <c r="G98" s="456">
        <f>ROUND($P$10*G94,0)</f>
        <v>0</v>
      </c>
      <c r="H98" s="456">
        <f>ROUND($P$10*H94,0)</f>
        <v>0</v>
      </c>
      <c r="I98" s="456">
        <f>ROUND($P$10*I94,0)</f>
        <v>0</v>
      </c>
      <c r="J98" s="457">
        <f>SUM(E98:I98)</f>
        <v>0</v>
      </c>
      <c r="L98" s="499"/>
      <c r="M98" s="496"/>
      <c r="N98" s="496"/>
      <c r="O98" s="496"/>
      <c r="P98" s="494">
        <v>1.03</v>
      </c>
      <c r="Q98" s="495">
        <v>0</v>
      </c>
      <c r="R98" s="321">
        <f>$R$18</f>
        <v>12</v>
      </c>
      <c r="S98" s="237">
        <v>0</v>
      </c>
      <c r="T98" s="280"/>
      <c r="U98" s="280"/>
      <c r="V98" s="280"/>
      <c r="W98" s="280"/>
      <c r="X98" s="280"/>
    </row>
    <row r="99" spans="1:24">
      <c r="A99" s="264"/>
      <c r="B99" s="328"/>
      <c r="C99" s="338"/>
      <c r="D99" s="322" t="s">
        <v>157</v>
      </c>
      <c r="E99" s="458">
        <f>SUM(E97:E98)</f>
        <v>0</v>
      </c>
      <c r="F99" s="458">
        <f t="shared" ref="F99:I99" si="15">SUM(F97:F98)</f>
        <v>0</v>
      </c>
      <c r="G99" s="458">
        <f t="shared" si="15"/>
        <v>0</v>
      </c>
      <c r="H99" s="458">
        <f t="shared" si="15"/>
        <v>0</v>
      </c>
      <c r="I99" s="458">
        <f t="shared" si="15"/>
        <v>0</v>
      </c>
      <c r="J99" s="459">
        <f>SUM(J97:J98)</f>
        <v>0</v>
      </c>
      <c r="L99" s="499"/>
      <c r="M99" s="496"/>
      <c r="N99" s="496"/>
      <c r="O99" s="496"/>
      <c r="P99" s="318"/>
      <c r="Q99" s="501"/>
      <c r="R99" s="321"/>
      <c r="S99" s="502"/>
      <c r="T99" s="256"/>
      <c r="U99" s="558"/>
    </row>
    <row r="100" spans="1:24">
      <c r="C100" s="338"/>
      <c r="D100" s="318"/>
      <c r="E100" s="268"/>
      <c r="F100" s="268"/>
      <c r="G100" s="268"/>
      <c r="H100" s="268"/>
      <c r="I100" s="268"/>
      <c r="J100" s="291"/>
      <c r="L100" s="499"/>
      <c r="M100" s="496"/>
      <c r="N100" s="496"/>
      <c r="O100" s="496"/>
      <c r="P100" s="337"/>
      <c r="Q100" s="496"/>
      <c r="R100" s="337"/>
      <c r="S100" s="503"/>
      <c r="T100" s="274"/>
      <c r="U100" s="274"/>
      <c r="V100" s="274"/>
      <c r="W100" s="274"/>
      <c r="X100" s="274"/>
    </row>
    <row r="101" spans="1:24" ht="13.15">
      <c r="A101" s="110"/>
      <c r="B101" s="340" t="s">
        <v>65</v>
      </c>
      <c r="C101" s="259"/>
      <c r="D101" s="337" t="s">
        <v>112</v>
      </c>
      <c r="E101" s="338">
        <f>ROUND($Q101*$R101*S101,6)</f>
        <v>0</v>
      </c>
      <c r="F101" s="338">
        <f>ROUND($Q102*$R102*S102,6)</f>
        <v>0</v>
      </c>
      <c r="G101" s="338">
        <f>ROUND($Q103*$R103*S103,6)</f>
        <v>0</v>
      </c>
      <c r="H101" s="338">
        <f>ROUND($Q104*$R104*S104,6)</f>
        <v>0</v>
      </c>
      <c r="I101" s="338">
        <f>ROUND($Q105*$R105*S105,6)</f>
        <v>0</v>
      </c>
      <c r="J101" s="304"/>
      <c r="L101" s="405">
        <v>0</v>
      </c>
      <c r="M101" s="498">
        <f>ROUND(L101/12,2)</f>
        <v>0</v>
      </c>
      <c r="N101" s="498">
        <f>LOOKUP(O101,'Longevity Lookup'!$A$3:$A$506,'Longevity Lookup'!$B$3:$B$506)</f>
        <v>0</v>
      </c>
      <c r="O101" s="565">
        <v>0</v>
      </c>
      <c r="P101" s="494">
        <v>1</v>
      </c>
      <c r="Q101" s="495">
        <v>0</v>
      </c>
      <c r="R101" s="321">
        <f>$R$14</f>
        <v>12</v>
      </c>
      <c r="S101" s="494">
        <v>0</v>
      </c>
      <c r="T101" s="280" t="e">
        <f>(E104+E105)/E103</f>
        <v>#DIV/0!</v>
      </c>
      <c r="U101" s="280" t="e">
        <f>(F104+F105)/F103</f>
        <v>#DIV/0!</v>
      </c>
      <c r="V101" s="280" t="e">
        <f>(G104+G105)/G103</f>
        <v>#DIV/0!</v>
      </c>
      <c r="W101" s="280" t="e">
        <f>(H104+H105)/H103</f>
        <v>#DIV/0!</v>
      </c>
      <c r="X101" s="280" t="e">
        <f>(I104+I105)/I103</f>
        <v>#DIV/0!</v>
      </c>
    </row>
    <row r="102" spans="1:24" ht="13.15">
      <c r="A102" s="252"/>
      <c r="B102" s="340"/>
      <c r="C102" s="259"/>
      <c r="D102" s="337" t="s">
        <v>158</v>
      </c>
      <c r="E102" s="294">
        <f>S101</f>
        <v>0</v>
      </c>
      <c r="F102" s="294">
        <f>S102</f>
        <v>0</v>
      </c>
      <c r="G102" s="294">
        <f>S103</f>
        <v>0</v>
      </c>
      <c r="H102" s="294">
        <f>S104</f>
        <v>0</v>
      </c>
      <c r="I102" s="294">
        <f>S105</f>
        <v>0</v>
      </c>
      <c r="J102" s="304"/>
      <c r="L102" s="500"/>
      <c r="M102" s="498"/>
      <c r="N102" s="498"/>
      <c r="O102" s="498"/>
      <c r="P102" s="494">
        <v>1.03</v>
      </c>
      <c r="Q102" s="495">
        <v>0</v>
      </c>
      <c r="R102" s="321">
        <f>$R$15</f>
        <v>12</v>
      </c>
      <c r="S102" s="237">
        <v>0</v>
      </c>
      <c r="T102" s="280"/>
      <c r="U102" s="280"/>
      <c r="V102" s="280"/>
      <c r="W102" s="280"/>
      <c r="X102" s="280"/>
    </row>
    <row r="103" spans="1:24">
      <c r="A103" s="264"/>
      <c r="B103" s="328"/>
      <c r="C103" s="338"/>
      <c r="D103" s="318" t="s">
        <v>14</v>
      </c>
      <c r="E103" s="439">
        <f>ROUND((M101+N101)*E101*P101,0)</f>
        <v>0</v>
      </c>
      <c r="F103" s="439">
        <f>ROUND((M101+N101)*F101*P101*P102,0)</f>
        <v>0</v>
      </c>
      <c r="G103" s="439">
        <f>ROUND((M101+N101)*G101*P101*P102*P103,0)</f>
        <v>0</v>
      </c>
      <c r="H103" s="439">
        <f>ROUND((M101+N101)*H101*P101*P102*P103*P104,0)</f>
        <v>0</v>
      </c>
      <c r="I103" s="439">
        <f>ROUND((M101+N101)*I101*P101*P102*P103*P104*P105,0)</f>
        <v>0</v>
      </c>
      <c r="J103" s="441">
        <f>SUM(E103:I103)</f>
        <v>0</v>
      </c>
      <c r="L103" s="499"/>
      <c r="M103" s="496"/>
      <c r="N103" s="496"/>
      <c r="O103" s="496"/>
      <c r="P103" s="494">
        <v>1.03</v>
      </c>
      <c r="Q103" s="495">
        <v>0</v>
      </c>
      <c r="R103" s="321">
        <f>$R$16</f>
        <v>12</v>
      </c>
      <c r="S103" s="237">
        <v>0</v>
      </c>
      <c r="T103" s="280"/>
      <c r="U103" s="280"/>
      <c r="V103" s="280"/>
      <c r="W103" s="280"/>
      <c r="X103" s="280"/>
    </row>
    <row r="104" spans="1:24">
      <c r="A104" s="264"/>
      <c r="B104" s="328"/>
      <c r="C104" s="338"/>
      <c r="D104" s="318" t="s">
        <v>29</v>
      </c>
      <c r="E104" s="438">
        <f>ROUND(E103*$P$9,0)</f>
        <v>0</v>
      </c>
      <c r="F104" s="438">
        <f>ROUND(F103*$P$9,0)</f>
        <v>0</v>
      </c>
      <c r="G104" s="438">
        <f>ROUND(G103*$P$9,0)</f>
        <v>0</v>
      </c>
      <c r="H104" s="438">
        <f>ROUND(H103*$P$9,0)</f>
        <v>0</v>
      </c>
      <c r="I104" s="438">
        <f>ROUND(I103*$P$9,0)</f>
        <v>0</v>
      </c>
      <c r="J104" s="441">
        <f>SUM(E104:I104)</f>
        <v>0</v>
      </c>
      <c r="L104" s="499"/>
      <c r="M104" s="496"/>
      <c r="N104" s="496"/>
      <c r="O104" s="496"/>
      <c r="P104" s="494">
        <v>1.03</v>
      </c>
      <c r="Q104" s="495">
        <v>0</v>
      </c>
      <c r="R104" s="321">
        <f>$R$17</f>
        <v>12</v>
      </c>
      <c r="S104" s="237">
        <v>0</v>
      </c>
      <c r="T104" s="280"/>
      <c r="U104" s="280"/>
      <c r="V104" s="280"/>
      <c r="W104" s="280"/>
      <c r="X104" s="280"/>
    </row>
    <row r="105" spans="1:24" ht="15">
      <c r="A105" s="264"/>
      <c r="B105" s="328"/>
      <c r="C105" s="338"/>
      <c r="D105" s="318" t="s">
        <v>28</v>
      </c>
      <c r="E105" s="456">
        <f>ROUND($P$10*E101,0)</f>
        <v>0</v>
      </c>
      <c r="F105" s="456">
        <f>ROUND($P$10*F101,0)</f>
        <v>0</v>
      </c>
      <c r="G105" s="456">
        <f>ROUND($P$10*G101,0)</f>
        <v>0</v>
      </c>
      <c r="H105" s="456">
        <f>ROUND($P$10*H101,0)</f>
        <v>0</v>
      </c>
      <c r="I105" s="456">
        <f>ROUND($P$10*I101,0)</f>
        <v>0</v>
      </c>
      <c r="J105" s="457">
        <f>SUM(E105:I105)</f>
        <v>0</v>
      </c>
      <c r="L105" s="499"/>
      <c r="M105" s="496"/>
      <c r="N105" s="496"/>
      <c r="O105" s="496"/>
      <c r="P105" s="494">
        <v>1.03</v>
      </c>
      <c r="Q105" s="495">
        <v>0</v>
      </c>
      <c r="R105" s="321">
        <f>$R$18</f>
        <v>12</v>
      </c>
      <c r="S105" s="237">
        <v>0</v>
      </c>
      <c r="T105" s="280"/>
      <c r="U105" s="280"/>
      <c r="V105" s="280"/>
      <c r="W105" s="280"/>
      <c r="X105" s="280"/>
    </row>
    <row r="106" spans="1:24">
      <c r="A106" s="264"/>
      <c r="B106" s="328"/>
      <c r="C106" s="338"/>
      <c r="D106" s="322" t="s">
        <v>157</v>
      </c>
      <c r="E106" s="458">
        <f>SUM(E104:E105)</f>
        <v>0</v>
      </c>
      <c r="F106" s="458">
        <f t="shared" ref="F106:I106" si="16">SUM(F104:F105)</f>
        <v>0</v>
      </c>
      <c r="G106" s="458">
        <f t="shared" si="16"/>
        <v>0</v>
      </c>
      <c r="H106" s="458">
        <f t="shared" si="16"/>
        <v>0</v>
      </c>
      <c r="I106" s="458">
        <f t="shared" si="16"/>
        <v>0</v>
      </c>
      <c r="J106" s="459">
        <f>SUM(J104:J105)</f>
        <v>0</v>
      </c>
      <c r="L106" s="499"/>
      <c r="M106" s="496"/>
      <c r="N106" s="496"/>
      <c r="O106" s="496"/>
      <c r="P106" s="318"/>
      <c r="Q106" s="501"/>
      <c r="R106" s="321"/>
      <c r="S106" s="502"/>
      <c r="T106" s="256"/>
      <c r="U106" s="558"/>
    </row>
    <row r="107" spans="1:24">
      <c r="A107" s="264"/>
      <c r="B107" s="328"/>
      <c r="C107" s="338"/>
      <c r="D107" s="318"/>
      <c r="E107" s="268"/>
      <c r="F107" s="268"/>
      <c r="G107" s="268"/>
      <c r="H107" s="268"/>
      <c r="I107" s="268"/>
      <c r="J107" s="291"/>
      <c r="L107" s="499"/>
      <c r="M107" s="496"/>
      <c r="N107" s="496"/>
      <c r="O107" s="496"/>
      <c r="P107" s="337"/>
      <c r="Q107" s="496"/>
      <c r="R107" s="337"/>
      <c r="S107" s="503"/>
      <c r="T107" s="274"/>
      <c r="U107" s="274"/>
      <c r="V107" s="274"/>
      <c r="W107" s="274"/>
      <c r="X107" s="274"/>
    </row>
    <row r="108" spans="1:24" ht="13.15">
      <c r="A108" s="110"/>
      <c r="B108" s="340" t="s">
        <v>65</v>
      </c>
      <c r="C108" s="259"/>
      <c r="D108" s="337" t="s">
        <v>112</v>
      </c>
      <c r="E108" s="338">
        <f>ROUND($Q108*$R108*S108,6)</f>
        <v>0</v>
      </c>
      <c r="F108" s="338">
        <f>ROUND($Q109*$R109*S109,6)</f>
        <v>0</v>
      </c>
      <c r="G108" s="338">
        <f>ROUND($Q110*$R110*S110,6)</f>
        <v>0</v>
      </c>
      <c r="H108" s="338">
        <f>ROUND($Q111*$R111*S111,6)</f>
        <v>0</v>
      </c>
      <c r="I108" s="338">
        <f>ROUND($Q112*$R112*S112,6)</f>
        <v>0</v>
      </c>
      <c r="J108" s="304"/>
      <c r="L108" s="405">
        <v>0</v>
      </c>
      <c r="M108" s="498">
        <f>ROUND(L108/12,2)</f>
        <v>0</v>
      </c>
      <c r="N108" s="498">
        <f>LOOKUP(O108,'Longevity Lookup'!$A$3:$A$506,'Longevity Lookup'!$B$3:$B$506)</f>
        <v>0</v>
      </c>
      <c r="O108" s="565">
        <v>0</v>
      </c>
      <c r="P108" s="494">
        <v>1</v>
      </c>
      <c r="Q108" s="495">
        <v>0</v>
      </c>
      <c r="R108" s="321">
        <f>$R$14</f>
        <v>12</v>
      </c>
      <c r="S108" s="494">
        <v>0</v>
      </c>
      <c r="T108" s="280" t="e">
        <f>(E111+E112)/E110</f>
        <v>#DIV/0!</v>
      </c>
      <c r="U108" s="280" t="e">
        <f>(F111+F112)/F110</f>
        <v>#DIV/0!</v>
      </c>
      <c r="V108" s="280" t="e">
        <f>(G111+G112)/G110</f>
        <v>#DIV/0!</v>
      </c>
      <c r="W108" s="280" t="e">
        <f>(H111+H112)/H110</f>
        <v>#DIV/0!</v>
      </c>
      <c r="X108" s="280" t="e">
        <f>(I111+I112)/I110</f>
        <v>#DIV/0!</v>
      </c>
    </row>
    <row r="109" spans="1:24" ht="13.15">
      <c r="A109" s="252"/>
      <c r="B109" s="340"/>
      <c r="C109" s="259"/>
      <c r="D109" s="337" t="s">
        <v>158</v>
      </c>
      <c r="E109" s="294">
        <f>S108</f>
        <v>0</v>
      </c>
      <c r="F109" s="294">
        <f>S109</f>
        <v>0</v>
      </c>
      <c r="G109" s="294">
        <f>S110</f>
        <v>0</v>
      </c>
      <c r="H109" s="294">
        <f>S111</f>
        <v>0</v>
      </c>
      <c r="I109" s="294">
        <f>S112</f>
        <v>0</v>
      </c>
      <c r="J109" s="304"/>
      <c r="L109" s="500"/>
      <c r="M109" s="498"/>
      <c r="N109" s="498"/>
      <c r="O109" s="498"/>
      <c r="P109" s="494">
        <v>1.03</v>
      </c>
      <c r="Q109" s="495">
        <v>0</v>
      </c>
      <c r="R109" s="321">
        <f>$R$15</f>
        <v>12</v>
      </c>
      <c r="S109" s="237">
        <v>0</v>
      </c>
      <c r="T109" s="280"/>
      <c r="U109" s="280"/>
      <c r="V109" s="280"/>
      <c r="W109" s="280"/>
      <c r="X109" s="280"/>
    </row>
    <row r="110" spans="1:24">
      <c r="A110" s="264"/>
      <c r="B110" s="328"/>
      <c r="C110" s="338"/>
      <c r="D110" s="318" t="s">
        <v>14</v>
      </c>
      <c r="E110" s="439">
        <f>ROUND((M108+N108)*E108*P108,0)</f>
        <v>0</v>
      </c>
      <c r="F110" s="439">
        <f>ROUND((M108+N108)*F108*P108*P109,0)</f>
        <v>0</v>
      </c>
      <c r="G110" s="439">
        <f>ROUND((M108+N108)*G108*P108*P109*P110,0)</f>
        <v>0</v>
      </c>
      <c r="H110" s="439">
        <f>ROUND((M108+N108)*H108*P108*P109*P110*P111,0)</f>
        <v>0</v>
      </c>
      <c r="I110" s="439">
        <f>ROUND((M108+N108)*I108*P108*P109*P110*P111*P112,0)</f>
        <v>0</v>
      </c>
      <c r="J110" s="441">
        <f>SUM(E110:I110)</f>
        <v>0</v>
      </c>
      <c r="L110" s="499"/>
      <c r="M110" s="496"/>
      <c r="N110" s="496"/>
      <c r="O110" s="496"/>
      <c r="P110" s="494">
        <v>1.03</v>
      </c>
      <c r="Q110" s="495">
        <v>0</v>
      </c>
      <c r="R110" s="321">
        <f>$R$16</f>
        <v>12</v>
      </c>
      <c r="S110" s="237">
        <v>0</v>
      </c>
    </row>
    <row r="111" spans="1:24">
      <c r="A111" s="264"/>
      <c r="B111" s="328"/>
      <c r="C111" s="338"/>
      <c r="D111" s="318" t="s">
        <v>29</v>
      </c>
      <c r="E111" s="438">
        <f>ROUND(E110*$P$9,0)</f>
        <v>0</v>
      </c>
      <c r="F111" s="438">
        <f>ROUND(F110*$P$9,0)</f>
        <v>0</v>
      </c>
      <c r="G111" s="438">
        <f>ROUND(G110*$P$9,0)</f>
        <v>0</v>
      </c>
      <c r="H111" s="438">
        <f>ROUND(H110*$P$9,0)</f>
        <v>0</v>
      </c>
      <c r="I111" s="438">
        <f>ROUND(I110*$P$9,0)</f>
        <v>0</v>
      </c>
      <c r="J111" s="441">
        <f>SUM(E111:I111)</f>
        <v>0</v>
      </c>
      <c r="L111" s="499"/>
      <c r="M111" s="496"/>
      <c r="N111" s="496"/>
      <c r="O111" s="496"/>
      <c r="P111" s="494">
        <v>1.03</v>
      </c>
      <c r="Q111" s="495">
        <v>0</v>
      </c>
      <c r="R111" s="321">
        <f>$R$17</f>
        <v>12</v>
      </c>
      <c r="S111" s="237">
        <v>0</v>
      </c>
    </row>
    <row r="112" spans="1:24" ht="15">
      <c r="A112" s="264"/>
      <c r="B112" s="328"/>
      <c r="C112" s="338"/>
      <c r="D112" s="318" t="s">
        <v>28</v>
      </c>
      <c r="E112" s="456">
        <f>ROUND($P$10*E108,0)</f>
        <v>0</v>
      </c>
      <c r="F112" s="456">
        <f>ROUND($P$10*F108,0)</f>
        <v>0</v>
      </c>
      <c r="G112" s="456">
        <f>ROUND($P$10*G108,0)</f>
        <v>0</v>
      </c>
      <c r="H112" s="456">
        <f>ROUND($P$10*H108,0)</f>
        <v>0</v>
      </c>
      <c r="I112" s="456">
        <f>ROUND($P$10*I108,0)</f>
        <v>0</v>
      </c>
      <c r="J112" s="457">
        <f>SUM(E112:I112)</f>
        <v>0</v>
      </c>
      <c r="L112" s="499"/>
      <c r="M112" s="496"/>
      <c r="N112" s="496"/>
      <c r="O112" s="496"/>
      <c r="P112" s="494">
        <v>1.03</v>
      </c>
      <c r="Q112" s="495">
        <v>0</v>
      </c>
      <c r="R112" s="321">
        <f>$R$18</f>
        <v>12</v>
      </c>
      <c r="S112" s="237">
        <v>0</v>
      </c>
      <c r="T112" s="280"/>
      <c r="U112" s="280"/>
      <c r="V112" s="280"/>
      <c r="W112" s="280"/>
      <c r="X112" s="280"/>
    </row>
    <row r="113" spans="1:41">
      <c r="A113" s="264"/>
      <c r="B113" s="328"/>
      <c r="C113" s="338"/>
      <c r="D113" s="322" t="s">
        <v>157</v>
      </c>
      <c r="E113" s="458">
        <f>SUM(E111:E112)</f>
        <v>0</v>
      </c>
      <c r="F113" s="458">
        <f t="shared" ref="F113:I113" si="17">SUM(F111:F112)</f>
        <v>0</v>
      </c>
      <c r="G113" s="458">
        <f t="shared" si="17"/>
        <v>0</v>
      </c>
      <c r="H113" s="458">
        <f t="shared" si="17"/>
        <v>0</v>
      </c>
      <c r="I113" s="458">
        <f t="shared" si="17"/>
        <v>0</v>
      </c>
      <c r="J113" s="459">
        <f>SUM(J111:J112)</f>
        <v>0</v>
      </c>
      <c r="L113" s="271"/>
      <c r="M113" s="290"/>
      <c r="N113" s="290"/>
      <c r="O113" s="290"/>
      <c r="P113" s="350"/>
      <c r="Q113" s="351"/>
      <c r="R113" s="321"/>
      <c r="S113" s="425"/>
      <c r="T113" s="280"/>
      <c r="U113" s="280"/>
      <c r="V113" s="280"/>
      <c r="W113" s="280"/>
      <c r="X113" s="280"/>
    </row>
    <row r="114" spans="1:41">
      <c r="A114" s="264"/>
      <c r="B114" s="328"/>
      <c r="C114" s="338"/>
      <c r="D114" s="318"/>
      <c r="E114" s="268"/>
      <c r="F114" s="268"/>
      <c r="G114" s="268"/>
      <c r="H114" s="268"/>
      <c r="I114" s="268"/>
      <c r="J114" s="281"/>
      <c r="L114" s="271"/>
      <c r="M114" s="290"/>
      <c r="N114" s="290"/>
      <c r="O114" s="290"/>
      <c r="P114" s="350"/>
      <c r="Q114" s="351"/>
      <c r="R114" s="321"/>
      <c r="S114" s="281"/>
      <c r="T114" s="280"/>
      <c r="U114" s="280"/>
      <c r="V114" s="280"/>
      <c r="W114" s="280"/>
      <c r="X114" s="280"/>
    </row>
    <row r="115" spans="1:41" ht="13.15" thickBot="1">
      <c r="A115" s="264"/>
      <c r="C115" s="320"/>
      <c r="D115" s="320" t="s">
        <v>86</v>
      </c>
      <c r="E115" s="460">
        <f>SUMIF($D$93:$D$114,"Salary",E93:E114)</f>
        <v>0</v>
      </c>
      <c r="F115" s="460">
        <f t="shared" ref="F115:I115" si="18">SUMIF($D$93:$D$114,"Salary",F93:F114)</f>
        <v>0</v>
      </c>
      <c r="G115" s="460">
        <f t="shared" si="18"/>
        <v>0</v>
      </c>
      <c r="H115" s="460">
        <f t="shared" si="18"/>
        <v>0</v>
      </c>
      <c r="I115" s="460">
        <f t="shared" si="18"/>
        <v>0</v>
      </c>
      <c r="J115" s="461">
        <f>SUM(E115:I115)</f>
        <v>0</v>
      </c>
      <c r="L115" s="271"/>
      <c r="M115" s="329"/>
      <c r="N115" s="329"/>
      <c r="O115" s="329"/>
      <c r="P115" s="319"/>
      <c r="Q115" s="319"/>
      <c r="R115" s="319"/>
      <c r="S115" s="281"/>
      <c r="T115" s="280"/>
      <c r="U115" s="280"/>
      <c r="V115" s="280"/>
      <c r="W115" s="280"/>
      <c r="X115" s="280"/>
    </row>
    <row r="116" spans="1:41" ht="13.15">
      <c r="A116" s="264"/>
      <c r="C116" s="320"/>
      <c r="D116" s="320" t="s">
        <v>87</v>
      </c>
      <c r="E116" s="462">
        <f>SUMIF($D$93:$D$114,"*Total Fringe",E93:E114)</f>
        <v>0</v>
      </c>
      <c r="F116" s="462">
        <f t="shared" ref="F116:I116" si="19">SUMIF($D$93:$D$114,"*Total Fringe",F93:F114)</f>
        <v>0</v>
      </c>
      <c r="G116" s="462">
        <f t="shared" si="19"/>
        <v>0</v>
      </c>
      <c r="H116" s="462">
        <f t="shared" si="19"/>
        <v>0</v>
      </c>
      <c r="I116" s="462">
        <f t="shared" si="19"/>
        <v>0</v>
      </c>
      <c r="J116" s="463">
        <f>SUM(E116:I116)</f>
        <v>0</v>
      </c>
      <c r="L116" s="559"/>
      <c r="M116" s="550"/>
      <c r="N116" s="550"/>
      <c r="O116" s="550"/>
      <c r="P116" s="550"/>
      <c r="Q116" s="550"/>
      <c r="R116" s="550"/>
      <c r="S116" s="550"/>
      <c r="T116" s="726" t="s">
        <v>95</v>
      </c>
      <c r="U116" s="726"/>
      <c r="V116" s="726"/>
      <c r="W116" s="726"/>
      <c r="X116" s="727"/>
      <c r="Y116" s="529"/>
      <c r="Z116" s="674" t="s">
        <v>64</v>
      </c>
      <c r="AA116" s="675"/>
      <c r="AB116" s="675"/>
      <c r="AC116" s="675"/>
      <c r="AD116" s="675"/>
      <c r="AE116" s="675"/>
      <c r="AF116" s="686"/>
      <c r="AH116" s="669" t="s">
        <v>128</v>
      </c>
      <c r="AI116" s="670"/>
      <c r="AJ116" s="670"/>
      <c r="AK116" s="670"/>
      <c r="AL116" s="670"/>
      <c r="AM116" s="670"/>
      <c r="AN116" s="670"/>
      <c r="AO116" s="671"/>
    </row>
    <row r="117" spans="1:41" ht="13.15">
      <c r="A117" s="264"/>
      <c r="C117" s="320"/>
      <c r="D117" s="432"/>
      <c r="E117" s="429"/>
      <c r="F117" s="429"/>
      <c r="G117" s="429"/>
      <c r="H117" s="429"/>
      <c r="I117" s="429"/>
      <c r="J117" s="430"/>
      <c r="L117" s="314" t="s">
        <v>109</v>
      </c>
      <c r="M117" s="550" t="s">
        <v>75</v>
      </c>
      <c r="N117" s="550" t="s">
        <v>90</v>
      </c>
      <c r="O117" s="550" t="s">
        <v>17</v>
      </c>
      <c r="P117" s="550"/>
      <c r="Q117" s="550" t="s">
        <v>154</v>
      </c>
      <c r="R117" s="550"/>
      <c r="S117" s="550"/>
      <c r="T117" s="546"/>
      <c r="U117" s="546"/>
      <c r="V117" s="546"/>
      <c r="W117" s="546"/>
      <c r="X117" s="560"/>
      <c r="Y117" s="552"/>
      <c r="Z117" s="431"/>
      <c r="AA117" s="304"/>
      <c r="AB117" s="304"/>
      <c r="AC117" s="304"/>
      <c r="AD117" s="304"/>
      <c r="AE117" s="304"/>
      <c r="AF117" s="415"/>
      <c r="AH117" s="433"/>
      <c r="AI117" s="314"/>
      <c r="AJ117" s="314"/>
      <c r="AK117" s="314"/>
      <c r="AL117" s="314"/>
      <c r="AM117" s="314"/>
      <c r="AN117" s="314"/>
      <c r="AO117" s="434"/>
    </row>
    <row r="118" spans="1:41" ht="13.15">
      <c r="A118" s="559" t="s">
        <v>59</v>
      </c>
      <c r="B118" s="559" t="s">
        <v>60</v>
      </c>
      <c r="C118" s="416" t="s">
        <v>239</v>
      </c>
      <c r="D118" s="432"/>
      <c r="E118" s="269" t="str">
        <f>E12</f>
        <v>Year 1</v>
      </c>
      <c r="F118" s="269" t="str">
        <f>F12</f>
        <v>Year 2</v>
      </c>
      <c r="G118" s="269" t="str">
        <f>G12</f>
        <v>Year 3</v>
      </c>
      <c r="H118" s="269" t="str">
        <f>H12</f>
        <v>Year 4</v>
      </c>
      <c r="I118" s="269" t="str">
        <f>I12</f>
        <v>Year 5</v>
      </c>
      <c r="J118" s="304" t="s">
        <v>1</v>
      </c>
      <c r="L118" s="554" t="s">
        <v>108</v>
      </c>
      <c r="M118" s="306" t="s">
        <v>14</v>
      </c>
      <c r="N118" s="306" t="s">
        <v>91</v>
      </c>
      <c r="O118" s="306" t="s">
        <v>93</v>
      </c>
      <c r="P118" s="306" t="s">
        <v>81</v>
      </c>
      <c r="Q118" s="306" t="s">
        <v>155</v>
      </c>
      <c r="R118" s="306"/>
      <c r="S118" s="306"/>
      <c r="T118" s="279" t="s">
        <v>30</v>
      </c>
      <c r="U118" s="557" t="s">
        <v>31</v>
      </c>
      <c r="V118" s="557" t="s">
        <v>32</v>
      </c>
      <c r="W118" s="552" t="s">
        <v>33</v>
      </c>
      <c r="X118" s="552" t="s">
        <v>34</v>
      </c>
      <c r="Y118" s="293"/>
      <c r="Z118" s="410"/>
      <c r="AA118" s="412" t="str">
        <f>E12</f>
        <v>Year 1</v>
      </c>
      <c r="AB118" s="412" t="str">
        <f>F12</f>
        <v>Year 2</v>
      </c>
      <c r="AC118" s="412" t="str">
        <f>G12</f>
        <v>Year 3</v>
      </c>
      <c r="AD118" s="412" t="str">
        <f>H12</f>
        <v>Year 4</v>
      </c>
      <c r="AE118" s="412" t="str">
        <f>I12</f>
        <v>Year 5</v>
      </c>
      <c r="AF118" s="415" t="s">
        <v>1</v>
      </c>
      <c r="AH118" s="433"/>
      <c r="AI118" s="314"/>
      <c r="AJ118" s="314"/>
      <c r="AK118" s="314"/>
      <c r="AL118" s="314"/>
      <c r="AM118" s="314"/>
      <c r="AN118" s="314"/>
      <c r="AO118" s="434"/>
    </row>
    <row r="119" spans="1:41" ht="13.15">
      <c r="A119" s="341"/>
      <c r="B119" s="340" t="s">
        <v>116</v>
      </c>
      <c r="C119" s="368" t="s">
        <v>152</v>
      </c>
      <c r="D119" s="337" t="s">
        <v>112</v>
      </c>
      <c r="E119" s="338">
        <f>ROUND($O119*$P119*Q119,6)</f>
        <v>0</v>
      </c>
      <c r="F119" s="338">
        <f>ROUND($O120*$P120*Q120,6)</f>
        <v>0</v>
      </c>
      <c r="G119" s="338">
        <f>ROUND($O121*$P121*Q121,6)</f>
        <v>0</v>
      </c>
      <c r="H119" s="338">
        <f>ROUND($O122*$P122*Q122,6)</f>
        <v>0</v>
      </c>
      <c r="I119" s="338">
        <f>ROUND($O123*$P123*Q123,6)</f>
        <v>0</v>
      </c>
      <c r="J119" s="291"/>
      <c r="K119" s="267"/>
      <c r="L119" s="405">
        <v>0</v>
      </c>
      <c r="M119" s="498">
        <f>ROUND(L119/12,2)</f>
        <v>0</v>
      </c>
      <c r="N119" s="494">
        <v>1</v>
      </c>
      <c r="O119" s="495">
        <v>0</v>
      </c>
      <c r="P119" s="321">
        <f>$R$14</f>
        <v>12</v>
      </c>
      <c r="Q119" s="494">
        <v>0</v>
      </c>
      <c r="R119" s="321"/>
      <c r="S119" s="318"/>
      <c r="T119" s="280" t="e">
        <f>(E122+E123)/E121</f>
        <v>#DIV/0!</v>
      </c>
      <c r="U119" s="280" t="e">
        <f>(F122+F123)/F121</f>
        <v>#DIV/0!</v>
      </c>
      <c r="V119" s="280" t="e">
        <f>(G122+G123)/G121</f>
        <v>#DIV/0!</v>
      </c>
      <c r="W119" s="280" t="e">
        <f>(H122+H123)/H121</f>
        <v>#DIV/0!</v>
      </c>
      <c r="X119" s="280" t="e">
        <f>(I122+I123)/I121</f>
        <v>#DIV/0!</v>
      </c>
      <c r="Y119" s="530"/>
      <c r="Z119" s="413" t="str">
        <f>C119</f>
        <v>Not Allowed</v>
      </c>
      <c r="AA119" s="417">
        <f>ROUND(VLOOKUP($C119,$AH$125:$AO$148,4,FALSE)*E119,0)</f>
        <v>0</v>
      </c>
      <c r="AB119" s="417">
        <f>ROUND(VLOOKUP($C119,$AH$125:$AO$148,5,FALSE)*F119,0)</f>
        <v>0</v>
      </c>
      <c r="AC119" s="417">
        <f>ROUND(VLOOKUP($C119,$AH$125:$AO$148,6,FALSE)*G119,0)</f>
        <v>0</v>
      </c>
      <c r="AD119" s="417">
        <f>ROUND(VLOOKUP($C119,$AH$125:$AO$148,7,FALSE)*H119,0)</f>
        <v>0</v>
      </c>
      <c r="AE119" s="417">
        <f>ROUND(VLOOKUP($C119,$AH$125:$AO$148,8,FALSE)*I119,0)</f>
        <v>0</v>
      </c>
      <c r="AF119" s="418">
        <f>SUM(AA119:AE119)</f>
        <v>0</v>
      </c>
      <c r="AH119" s="354"/>
      <c r="AI119" s="255"/>
      <c r="AJ119" s="255"/>
      <c r="AK119" s="611" t="s">
        <v>30</v>
      </c>
      <c r="AL119" s="611" t="s">
        <v>31</v>
      </c>
      <c r="AM119" s="611" t="s">
        <v>32</v>
      </c>
      <c r="AN119" s="611" t="s">
        <v>33</v>
      </c>
      <c r="AO119" s="355" t="s">
        <v>34</v>
      </c>
    </row>
    <row r="120" spans="1:41" ht="13.15">
      <c r="A120" s="264"/>
      <c r="B120" s="340"/>
      <c r="C120" s="368" t="s">
        <v>152</v>
      </c>
      <c r="D120" s="337" t="s">
        <v>158</v>
      </c>
      <c r="E120" s="294">
        <f>Q119</f>
        <v>0</v>
      </c>
      <c r="F120" s="294">
        <f>Q120</f>
        <v>0</v>
      </c>
      <c r="G120" s="294">
        <f>Q121</f>
        <v>0</v>
      </c>
      <c r="H120" s="294">
        <f>Q122</f>
        <v>0</v>
      </c>
      <c r="I120" s="294">
        <f>Q123</f>
        <v>0</v>
      </c>
      <c r="J120" s="291"/>
      <c r="K120" s="267"/>
      <c r="L120" s="500"/>
      <c r="M120" s="498"/>
      <c r="N120" s="494">
        <v>1.03</v>
      </c>
      <c r="O120" s="495">
        <v>0</v>
      </c>
      <c r="P120" s="321">
        <f>$R$15</f>
        <v>12</v>
      </c>
      <c r="Q120" s="237">
        <v>0</v>
      </c>
      <c r="R120" s="321"/>
      <c r="S120" s="502"/>
      <c r="T120" s="280"/>
      <c r="U120" s="280"/>
      <c r="V120" s="280"/>
      <c r="W120" s="280"/>
      <c r="X120" s="280"/>
      <c r="Y120" s="530"/>
      <c r="Z120" s="413"/>
      <c r="AA120" s="417"/>
      <c r="AB120" s="417"/>
      <c r="AC120" s="417"/>
      <c r="AD120" s="417"/>
      <c r="AE120" s="417"/>
      <c r="AF120" s="418"/>
      <c r="AH120" s="680" t="s">
        <v>127</v>
      </c>
      <c r="AI120" s="681"/>
      <c r="AJ120" s="681"/>
      <c r="AK120" s="408">
        <v>1</v>
      </c>
      <c r="AL120" s="408">
        <v>1.05</v>
      </c>
      <c r="AM120" s="408">
        <v>1.05</v>
      </c>
      <c r="AN120" s="408">
        <v>1.05</v>
      </c>
      <c r="AO120" s="409">
        <v>1.05</v>
      </c>
    </row>
    <row r="121" spans="1:41" ht="13.15">
      <c r="A121" s="264"/>
      <c r="C121" s="368" t="s">
        <v>152</v>
      </c>
      <c r="D121" s="318" t="s">
        <v>14</v>
      </c>
      <c r="E121" s="439">
        <f>ROUND(M119*E119*N119,0)</f>
        <v>0</v>
      </c>
      <c r="F121" s="439">
        <f>ROUND(M119*F119*N119*N120,0)</f>
        <v>0</v>
      </c>
      <c r="G121" s="439">
        <f>ROUND(M119*G119*N119*N120*N121,0)</f>
        <v>0</v>
      </c>
      <c r="H121" s="439">
        <f>ROUND(M119*H119*N119*N120*N121*N122,0)</f>
        <v>0</v>
      </c>
      <c r="I121" s="439">
        <f>ROUND(M119*I119*N119*N120*N121*N122*N123,0)</f>
        <v>0</v>
      </c>
      <c r="J121" s="441">
        <f>SUM(E121:I121)</f>
        <v>0</v>
      </c>
      <c r="L121" s="499"/>
      <c r="M121" s="496"/>
      <c r="N121" s="494">
        <v>1.03</v>
      </c>
      <c r="O121" s="495">
        <v>0</v>
      </c>
      <c r="P121" s="321">
        <f>$R$16</f>
        <v>12</v>
      </c>
      <c r="Q121" s="237">
        <v>0</v>
      </c>
      <c r="R121" s="321"/>
      <c r="S121" s="502"/>
      <c r="T121" s="280"/>
      <c r="U121" s="280"/>
      <c r="V121" s="280"/>
      <c r="W121" s="280"/>
      <c r="X121" s="280"/>
      <c r="Y121" s="275"/>
      <c r="Z121" s="315"/>
      <c r="AA121" s="417"/>
      <c r="AB121" s="417"/>
      <c r="AC121" s="417"/>
      <c r="AD121" s="417"/>
      <c r="AE121" s="417"/>
      <c r="AF121" s="418"/>
      <c r="AH121" s="609"/>
      <c r="AI121" s="610"/>
      <c r="AJ121" s="610"/>
      <c r="AK121" s="381"/>
      <c r="AL121" s="381"/>
      <c r="AM121" s="381"/>
      <c r="AN121" s="381"/>
      <c r="AO121" s="407"/>
    </row>
    <row r="122" spans="1:41" ht="13.15">
      <c r="A122" s="264"/>
      <c r="B122" s="328"/>
      <c r="C122" s="368" t="s">
        <v>152</v>
      </c>
      <c r="D122" s="318" t="s">
        <v>29</v>
      </c>
      <c r="E122" s="438">
        <f>ROUND($E$121*$R$154,0)</f>
        <v>0</v>
      </c>
      <c r="F122" s="438">
        <f>ROUND($F$121*$R$154,0)</f>
        <v>0</v>
      </c>
      <c r="G122" s="438">
        <f>ROUND($G$121*$R$154,0)</f>
        <v>0</v>
      </c>
      <c r="H122" s="438">
        <f>ROUND($H$121*$R$154,0)</f>
        <v>0</v>
      </c>
      <c r="I122" s="438">
        <f>ROUND($I$121*$R$154,0)</f>
        <v>0</v>
      </c>
      <c r="J122" s="441">
        <f>SUM(E122:I122)</f>
        <v>0</v>
      </c>
      <c r="L122" s="499"/>
      <c r="M122" s="496"/>
      <c r="N122" s="494">
        <v>1.03</v>
      </c>
      <c r="O122" s="495">
        <v>0</v>
      </c>
      <c r="P122" s="321">
        <f>$R$17</f>
        <v>12</v>
      </c>
      <c r="Q122" s="237">
        <v>0</v>
      </c>
      <c r="R122" s="321"/>
      <c r="S122" s="502"/>
      <c r="T122" s="280"/>
      <c r="U122" s="280"/>
      <c r="V122" s="280"/>
      <c r="W122" s="280"/>
      <c r="X122" s="280"/>
      <c r="Y122" s="275"/>
      <c r="Z122" s="315"/>
      <c r="AA122" s="417"/>
      <c r="AB122" s="417"/>
      <c r="AC122" s="417"/>
      <c r="AD122" s="417"/>
      <c r="AE122" s="417"/>
      <c r="AF122" s="418"/>
      <c r="AH122" s="609"/>
      <c r="AI122" s="610"/>
      <c r="AJ122" s="610"/>
      <c r="AK122" s="381"/>
      <c r="AL122" s="381"/>
      <c r="AM122" s="381"/>
      <c r="AN122" s="381"/>
      <c r="AO122" s="407"/>
    </row>
    <row r="123" spans="1:41" ht="15">
      <c r="A123" s="264"/>
      <c r="B123" s="328"/>
      <c r="C123" s="368" t="s">
        <v>152</v>
      </c>
      <c r="D123" s="318" t="s">
        <v>28</v>
      </c>
      <c r="E123" s="456">
        <f>ROUND($R$155*$E$119,0)</f>
        <v>0</v>
      </c>
      <c r="F123" s="456">
        <f>ROUND($R$155*$F$119,0)</f>
        <v>0</v>
      </c>
      <c r="G123" s="456">
        <f>ROUND($R$155*$G$119,0)</f>
        <v>0</v>
      </c>
      <c r="H123" s="456">
        <f>ROUND($R$155*$H$119,0)</f>
        <v>0</v>
      </c>
      <c r="I123" s="456">
        <f>ROUND($R$155*$I$119,0)</f>
        <v>0</v>
      </c>
      <c r="J123" s="457">
        <f>SUM(E123:I123)</f>
        <v>0</v>
      </c>
      <c r="L123" s="499"/>
      <c r="M123" s="496"/>
      <c r="N123" s="494">
        <v>1.03</v>
      </c>
      <c r="O123" s="495">
        <v>0</v>
      </c>
      <c r="P123" s="321">
        <f>$R$18</f>
        <v>12</v>
      </c>
      <c r="Q123" s="237">
        <v>0</v>
      </c>
      <c r="R123" s="321"/>
      <c r="S123" s="502"/>
      <c r="T123" s="280"/>
      <c r="U123" s="280"/>
      <c r="V123" s="280"/>
      <c r="W123" s="280"/>
      <c r="X123" s="280"/>
      <c r="Y123" s="275"/>
      <c r="Z123" s="315"/>
      <c r="AA123" s="417"/>
      <c r="AB123" s="417"/>
      <c r="AC123" s="417"/>
      <c r="AD123" s="417"/>
      <c r="AE123" s="417"/>
      <c r="AF123" s="418"/>
      <c r="AH123" s="356"/>
      <c r="AI123" s="252"/>
      <c r="AJ123" s="252"/>
      <c r="AK123" s="252"/>
      <c r="AL123" s="252"/>
      <c r="AM123" s="252"/>
      <c r="AN123" s="252"/>
      <c r="AO123" s="357"/>
    </row>
    <row r="124" spans="1:41">
      <c r="A124" s="264"/>
      <c r="B124" s="328"/>
      <c r="C124" s="338"/>
      <c r="D124" s="322" t="s">
        <v>157</v>
      </c>
      <c r="E124" s="458">
        <f>SUM(E122:E123)</f>
        <v>0</v>
      </c>
      <c r="F124" s="458">
        <f t="shared" ref="F124:I124" si="20">SUM(F122:F123)</f>
        <v>0</v>
      </c>
      <c r="G124" s="458">
        <f t="shared" si="20"/>
        <v>0</v>
      </c>
      <c r="H124" s="458">
        <f t="shared" si="20"/>
        <v>0</v>
      </c>
      <c r="I124" s="458">
        <f t="shared" si="20"/>
        <v>0</v>
      </c>
      <c r="J124" s="459">
        <f>SUM(J122:J123)</f>
        <v>0</v>
      </c>
      <c r="L124" s="499"/>
      <c r="M124" s="496"/>
      <c r="N124" s="318"/>
      <c r="O124" s="501"/>
      <c r="P124" s="321"/>
      <c r="Q124" s="502"/>
      <c r="R124" s="321"/>
      <c r="S124" s="502"/>
      <c r="T124" s="256"/>
      <c r="U124" s="558"/>
      <c r="Y124" s="275"/>
      <c r="Z124" s="315"/>
      <c r="AA124" s="417"/>
      <c r="AB124" s="417"/>
      <c r="AC124" s="417"/>
      <c r="AD124" s="417"/>
      <c r="AE124" s="417"/>
      <c r="AF124" s="418"/>
      <c r="AH124" s="365" t="s">
        <v>76</v>
      </c>
      <c r="AI124" s="252"/>
      <c r="AJ124" s="252"/>
      <c r="AK124" s="252"/>
      <c r="AL124" s="252"/>
      <c r="AM124" s="252"/>
      <c r="AN124" s="252"/>
      <c r="AO124" s="357"/>
    </row>
    <row r="125" spans="1:41">
      <c r="A125" s="264"/>
      <c r="B125" s="328"/>
      <c r="C125" s="338"/>
      <c r="D125" s="318"/>
      <c r="E125" s="268"/>
      <c r="F125" s="268"/>
      <c r="G125" s="268"/>
      <c r="H125" s="268"/>
      <c r="I125" s="268"/>
      <c r="J125" s="291"/>
      <c r="L125" s="499"/>
      <c r="M125" s="496"/>
      <c r="N125" s="337"/>
      <c r="O125" s="496"/>
      <c r="P125" s="337"/>
      <c r="Q125" s="503"/>
      <c r="R125" s="337"/>
      <c r="S125" s="503"/>
      <c r="T125" s="274"/>
      <c r="U125" s="274"/>
      <c r="V125" s="274"/>
      <c r="W125" s="274"/>
      <c r="X125" s="274"/>
      <c r="Y125" s="275"/>
      <c r="Z125" s="315"/>
      <c r="AA125" s="417"/>
      <c r="AB125" s="417"/>
      <c r="AC125" s="417"/>
      <c r="AD125" s="417"/>
      <c r="AE125" s="417"/>
      <c r="AF125" s="418"/>
      <c r="AH125" s="365" t="s">
        <v>152</v>
      </c>
      <c r="AI125" s="252">
        <v>0</v>
      </c>
      <c r="AJ125" s="252">
        <v>0</v>
      </c>
      <c r="AK125" s="252">
        <v>0</v>
      </c>
      <c r="AL125" s="255">
        <v>0</v>
      </c>
      <c r="AM125" s="255">
        <v>0</v>
      </c>
      <c r="AN125" s="255">
        <v>0</v>
      </c>
      <c r="AO125" s="357">
        <v>0</v>
      </c>
    </row>
    <row r="126" spans="1:41" ht="13.15">
      <c r="A126" s="110"/>
      <c r="B126" s="340" t="s">
        <v>116</v>
      </c>
      <c r="C126" s="368" t="s">
        <v>152</v>
      </c>
      <c r="D126" s="337" t="s">
        <v>112</v>
      </c>
      <c r="E126" s="338">
        <f>ROUND($O126*$P126*Q126,6)</f>
        <v>0</v>
      </c>
      <c r="F126" s="338">
        <f>ROUND($O127*$P127*Q127,6)</f>
        <v>0</v>
      </c>
      <c r="G126" s="338">
        <f>ROUND($O128*$P128*Q128,6)</f>
        <v>0</v>
      </c>
      <c r="H126" s="338">
        <f>ROUND($O129*$P129*Q129,6)</f>
        <v>0</v>
      </c>
      <c r="I126" s="338">
        <f>ROUND($O130*$P130*Q130,6)</f>
        <v>0</v>
      </c>
      <c r="J126" s="291"/>
      <c r="L126" s="405">
        <v>0</v>
      </c>
      <c r="M126" s="498">
        <f>ROUND(L126/12,2)</f>
        <v>0</v>
      </c>
      <c r="N126" s="494">
        <v>1</v>
      </c>
      <c r="O126" s="495">
        <v>0</v>
      </c>
      <c r="P126" s="321">
        <f>$R$14</f>
        <v>12</v>
      </c>
      <c r="Q126" s="494">
        <v>0</v>
      </c>
      <c r="R126" s="321"/>
      <c r="S126" s="318"/>
      <c r="T126" s="280" t="e">
        <f>(E129+E130)/E128</f>
        <v>#DIV/0!</v>
      </c>
      <c r="U126" s="280" t="e">
        <f>(F129+F130)/F128</f>
        <v>#DIV/0!</v>
      </c>
      <c r="V126" s="280" t="e">
        <f>(G129+G130)/G128</f>
        <v>#DIV/0!</v>
      </c>
      <c r="W126" s="280" t="e">
        <f>(H129+H130)/H128</f>
        <v>#DIV/0!</v>
      </c>
      <c r="X126" s="280" t="e">
        <f>(I129+I130)/I128</f>
        <v>#DIV/0!</v>
      </c>
      <c r="Y126" s="530"/>
      <c r="Z126" s="413" t="str">
        <f>C126</f>
        <v>Not Allowed</v>
      </c>
      <c r="AA126" s="417">
        <f>ROUND(VLOOKUP($C126,$AH$125:$AO$148,4,FALSE)*E126,0)</f>
        <v>0</v>
      </c>
      <c r="AB126" s="417">
        <f>ROUND(VLOOKUP($C126,$AH$125:$AO$148,5,FALSE)*F126,0)</f>
        <v>0</v>
      </c>
      <c r="AC126" s="417">
        <f>ROUND(VLOOKUP($C126,$AH$125:$AO$148,6,FALSE)*G126,0)</f>
        <v>0</v>
      </c>
      <c r="AD126" s="417">
        <f>ROUND(VLOOKUP($C126,$AH$125:$AO$148,7,FALSE)*H126,0)</f>
        <v>0</v>
      </c>
      <c r="AE126" s="417">
        <f>ROUND(VLOOKUP($C126,$AH$125:$AO$148,8,FALSE)*I126,0)</f>
        <v>0</v>
      </c>
      <c r="AF126" s="418">
        <f>SUM(AA126:AE126)</f>
        <v>0</v>
      </c>
      <c r="AH126" s="358" t="s">
        <v>117</v>
      </c>
      <c r="AI126" s="353" t="e">
        <f>#REF!*24</f>
        <v>#REF!</v>
      </c>
      <c r="AJ126" s="352" t="e">
        <f>AI126/6</f>
        <v>#REF!</v>
      </c>
      <c r="AK126" s="362" t="e">
        <f>AJ126*AK$120</f>
        <v>#REF!</v>
      </c>
      <c r="AL126" s="362" t="e">
        <f t="shared" ref="AL126:AO126" si="21">AK126*AL$120</f>
        <v>#REF!</v>
      </c>
      <c r="AM126" s="362" t="e">
        <f t="shared" si="21"/>
        <v>#REF!</v>
      </c>
      <c r="AN126" s="362" t="e">
        <f t="shared" si="21"/>
        <v>#REF!</v>
      </c>
      <c r="AO126" s="528" t="e">
        <f t="shared" si="21"/>
        <v>#REF!</v>
      </c>
    </row>
    <row r="127" spans="1:41" ht="13.15">
      <c r="A127" s="252"/>
      <c r="B127" s="340"/>
      <c r="C127" s="368" t="s">
        <v>152</v>
      </c>
      <c r="D127" s="337" t="s">
        <v>158</v>
      </c>
      <c r="E127" s="294">
        <f>Q126</f>
        <v>0</v>
      </c>
      <c r="F127" s="294">
        <f>Q127</f>
        <v>0</v>
      </c>
      <c r="G127" s="294">
        <f>Q128</f>
        <v>0</v>
      </c>
      <c r="H127" s="294">
        <f>Q129</f>
        <v>0</v>
      </c>
      <c r="I127" s="294">
        <f>Q130</f>
        <v>0</v>
      </c>
      <c r="J127" s="291"/>
      <c r="L127" s="500"/>
      <c r="M127" s="498"/>
      <c r="N127" s="494">
        <v>1.03</v>
      </c>
      <c r="O127" s="495">
        <v>0</v>
      </c>
      <c r="P127" s="321">
        <f>$R$15</f>
        <v>12</v>
      </c>
      <c r="Q127" s="237">
        <v>0</v>
      </c>
      <c r="R127" s="321"/>
      <c r="S127" s="502"/>
      <c r="T127" s="280"/>
      <c r="U127" s="280"/>
      <c r="V127" s="280"/>
      <c r="W127" s="280"/>
      <c r="X127" s="280"/>
      <c r="Y127" s="530"/>
      <c r="Z127" s="413"/>
      <c r="AA127" s="417"/>
      <c r="AB127" s="417"/>
      <c r="AC127" s="417"/>
      <c r="AD127" s="417"/>
      <c r="AE127" s="417"/>
      <c r="AF127" s="418"/>
      <c r="AH127" s="359" t="s">
        <v>118</v>
      </c>
      <c r="AI127" s="353" t="e">
        <f>#REF!*24</f>
        <v>#REF!</v>
      </c>
      <c r="AJ127" s="352" t="e">
        <f t="shared" ref="AJ127:AJ148" si="22">AI127/6</f>
        <v>#REF!</v>
      </c>
      <c r="AK127" s="362" t="e">
        <f t="shared" ref="AK127:AO142" si="23">AJ127*AK$120</f>
        <v>#REF!</v>
      </c>
      <c r="AL127" s="362" t="e">
        <f t="shared" si="23"/>
        <v>#REF!</v>
      </c>
      <c r="AM127" s="362" t="e">
        <f t="shared" si="23"/>
        <v>#REF!</v>
      </c>
      <c r="AN127" s="362" t="e">
        <f t="shared" si="23"/>
        <v>#REF!</v>
      </c>
      <c r="AO127" s="528" t="e">
        <f t="shared" si="23"/>
        <v>#REF!</v>
      </c>
    </row>
    <row r="128" spans="1:41" ht="13.15">
      <c r="A128" s="264"/>
      <c r="B128" s="328"/>
      <c r="C128" s="368" t="s">
        <v>152</v>
      </c>
      <c r="D128" s="318" t="s">
        <v>14</v>
      </c>
      <c r="E128" s="439">
        <f>ROUND(M126*E126*N126,0)</f>
        <v>0</v>
      </c>
      <c r="F128" s="439">
        <f>ROUND(M126*F126*N126*N127,0)</f>
        <v>0</v>
      </c>
      <c r="G128" s="439">
        <f>ROUND(M126*G126*N126*N127*N128,0)</f>
        <v>0</v>
      </c>
      <c r="H128" s="439">
        <f>ROUND(M126*H126*N126*N127*N128*N129,0)</f>
        <v>0</v>
      </c>
      <c r="I128" s="439">
        <f>ROUND(M126*I126*N126*N127*N128*N129*N130,0)</f>
        <v>0</v>
      </c>
      <c r="J128" s="441">
        <f>SUM(E128:I128)</f>
        <v>0</v>
      </c>
      <c r="L128" s="499"/>
      <c r="M128" s="496"/>
      <c r="N128" s="494">
        <v>1.03</v>
      </c>
      <c r="O128" s="495">
        <v>0</v>
      </c>
      <c r="P128" s="321">
        <f>$R$16</f>
        <v>12</v>
      </c>
      <c r="Q128" s="237">
        <v>0</v>
      </c>
      <c r="R128" s="321"/>
      <c r="S128" s="502"/>
      <c r="T128" s="280"/>
      <c r="U128" s="280"/>
      <c r="V128" s="280"/>
      <c r="W128" s="280"/>
      <c r="X128" s="280"/>
      <c r="Y128" s="275"/>
      <c r="Z128" s="315"/>
      <c r="AA128" s="417"/>
      <c r="AB128" s="417"/>
      <c r="AC128" s="417"/>
      <c r="AD128" s="417"/>
      <c r="AE128" s="417"/>
      <c r="AF128" s="418"/>
      <c r="AH128" s="359" t="s">
        <v>119</v>
      </c>
      <c r="AI128" s="353" t="e">
        <f>#REF!*24</f>
        <v>#REF!</v>
      </c>
      <c r="AJ128" s="352" t="e">
        <f t="shared" si="22"/>
        <v>#REF!</v>
      </c>
      <c r="AK128" s="362" t="e">
        <f t="shared" si="23"/>
        <v>#REF!</v>
      </c>
      <c r="AL128" s="362" t="e">
        <f t="shared" si="23"/>
        <v>#REF!</v>
      </c>
      <c r="AM128" s="362" t="e">
        <f t="shared" si="23"/>
        <v>#REF!</v>
      </c>
      <c r="AN128" s="362" t="e">
        <f t="shared" si="23"/>
        <v>#REF!</v>
      </c>
      <c r="AO128" s="528" t="e">
        <f t="shared" si="23"/>
        <v>#REF!</v>
      </c>
    </row>
    <row r="129" spans="1:41" ht="13.15">
      <c r="A129" s="264"/>
      <c r="B129" s="328"/>
      <c r="C129" s="368" t="s">
        <v>152</v>
      </c>
      <c r="D129" s="318" t="s">
        <v>29</v>
      </c>
      <c r="E129" s="438">
        <f>ROUND(E128*$R$154,0)</f>
        <v>0</v>
      </c>
      <c r="F129" s="438">
        <f>ROUND(F128*$R$154,0)</f>
        <v>0</v>
      </c>
      <c r="G129" s="438">
        <f>ROUND(G128*$R$154,0)</f>
        <v>0</v>
      </c>
      <c r="H129" s="438">
        <f>ROUND(H128*$R$154,0)</f>
        <v>0</v>
      </c>
      <c r="I129" s="438">
        <f>ROUND(I128*$R$154,0)</f>
        <v>0</v>
      </c>
      <c r="J129" s="441">
        <f>SUM(E129:I129)</f>
        <v>0</v>
      </c>
      <c r="L129" s="499"/>
      <c r="M129" s="496"/>
      <c r="N129" s="494">
        <v>1.03</v>
      </c>
      <c r="O129" s="495">
        <v>0</v>
      </c>
      <c r="P129" s="321">
        <f>$R$17</f>
        <v>12</v>
      </c>
      <c r="Q129" s="237">
        <v>0</v>
      </c>
      <c r="R129" s="321"/>
      <c r="S129" s="502"/>
      <c r="T129" s="280"/>
      <c r="U129" s="280"/>
      <c r="V129" s="280"/>
      <c r="W129" s="280"/>
      <c r="X129" s="280"/>
      <c r="Y129" s="275"/>
      <c r="Z129" s="315"/>
      <c r="AA129" s="417"/>
      <c r="AB129" s="417"/>
      <c r="AC129" s="417"/>
      <c r="AD129" s="417"/>
      <c r="AE129" s="417"/>
      <c r="AF129" s="418"/>
      <c r="AH129" s="359" t="s">
        <v>120</v>
      </c>
      <c r="AI129" s="353" t="e">
        <f>#REF!*24</f>
        <v>#REF!</v>
      </c>
      <c r="AJ129" s="352" t="e">
        <f t="shared" si="22"/>
        <v>#REF!</v>
      </c>
      <c r="AK129" s="362" t="e">
        <f t="shared" si="23"/>
        <v>#REF!</v>
      </c>
      <c r="AL129" s="362" t="e">
        <f t="shared" si="23"/>
        <v>#REF!</v>
      </c>
      <c r="AM129" s="362" t="e">
        <f t="shared" si="23"/>
        <v>#REF!</v>
      </c>
      <c r="AN129" s="362" t="e">
        <f t="shared" si="23"/>
        <v>#REF!</v>
      </c>
      <c r="AO129" s="528" t="e">
        <f t="shared" si="23"/>
        <v>#REF!</v>
      </c>
    </row>
    <row r="130" spans="1:41" ht="15">
      <c r="A130" s="264"/>
      <c r="B130" s="328"/>
      <c r="C130" s="368" t="s">
        <v>152</v>
      </c>
      <c r="D130" s="318" t="s">
        <v>28</v>
      </c>
      <c r="E130" s="456">
        <f>ROUND($R$155*E126,0)</f>
        <v>0</v>
      </c>
      <c r="F130" s="456">
        <f>ROUND($R$155*F126,0)</f>
        <v>0</v>
      </c>
      <c r="G130" s="456">
        <f>ROUND($R$155*G126,0)</f>
        <v>0</v>
      </c>
      <c r="H130" s="456">
        <f>ROUND($R$155*H126,0)</f>
        <v>0</v>
      </c>
      <c r="I130" s="456">
        <f>ROUND($R$155*I126,0)</f>
        <v>0</v>
      </c>
      <c r="J130" s="457">
        <f>SUM(E130:I130)</f>
        <v>0</v>
      </c>
      <c r="L130" s="499"/>
      <c r="M130" s="496"/>
      <c r="N130" s="494">
        <v>1.03</v>
      </c>
      <c r="O130" s="495">
        <v>0</v>
      </c>
      <c r="P130" s="321">
        <f>$R$18</f>
        <v>12</v>
      </c>
      <c r="Q130" s="237">
        <v>0</v>
      </c>
      <c r="R130" s="321"/>
      <c r="S130" s="502"/>
      <c r="T130" s="280"/>
      <c r="U130" s="280"/>
      <c r="V130" s="280"/>
      <c r="W130" s="280"/>
      <c r="X130" s="280"/>
      <c r="Y130" s="275"/>
      <c r="Z130" s="315"/>
      <c r="AA130" s="417"/>
      <c r="AB130" s="417"/>
      <c r="AC130" s="417"/>
      <c r="AD130" s="417"/>
      <c r="AE130" s="417"/>
      <c r="AF130" s="418"/>
      <c r="AH130" s="359" t="s">
        <v>121</v>
      </c>
      <c r="AI130" s="353" t="e">
        <f>#REF!*24</f>
        <v>#REF!</v>
      </c>
      <c r="AJ130" s="352" t="e">
        <f t="shared" si="22"/>
        <v>#REF!</v>
      </c>
      <c r="AK130" s="362" t="e">
        <f t="shared" si="23"/>
        <v>#REF!</v>
      </c>
      <c r="AL130" s="362" t="e">
        <f t="shared" si="23"/>
        <v>#REF!</v>
      </c>
      <c r="AM130" s="362" t="e">
        <f t="shared" si="23"/>
        <v>#REF!</v>
      </c>
      <c r="AN130" s="362" t="e">
        <f t="shared" si="23"/>
        <v>#REF!</v>
      </c>
      <c r="AO130" s="528" t="e">
        <f t="shared" si="23"/>
        <v>#REF!</v>
      </c>
    </row>
    <row r="131" spans="1:41" ht="13.15">
      <c r="A131" s="264"/>
      <c r="B131" s="328"/>
      <c r="C131" s="338"/>
      <c r="D131" s="322" t="s">
        <v>157</v>
      </c>
      <c r="E131" s="458">
        <f>SUM(E129:E130)</f>
        <v>0</v>
      </c>
      <c r="F131" s="458">
        <f t="shared" ref="F131:I131" si="24">SUM(F129:F130)</f>
        <v>0</v>
      </c>
      <c r="G131" s="458">
        <f t="shared" si="24"/>
        <v>0</v>
      </c>
      <c r="H131" s="458">
        <f t="shared" si="24"/>
        <v>0</v>
      </c>
      <c r="I131" s="458">
        <f t="shared" si="24"/>
        <v>0</v>
      </c>
      <c r="J131" s="459">
        <f>SUM(J129:J130)</f>
        <v>0</v>
      </c>
      <c r="L131" s="499"/>
      <c r="M131" s="496"/>
      <c r="N131" s="318"/>
      <c r="O131" s="501"/>
      <c r="P131" s="321"/>
      <c r="Q131" s="502"/>
      <c r="R131" s="321"/>
      <c r="S131" s="502"/>
      <c r="T131" s="256"/>
      <c r="U131" s="558"/>
      <c r="Y131" s="275"/>
      <c r="Z131" s="315"/>
      <c r="AA131" s="417"/>
      <c r="AB131" s="417"/>
      <c r="AC131" s="417"/>
      <c r="AD131" s="417"/>
      <c r="AE131" s="417"/>
      <c r="AF131" s="418"/>
      <c r="AH131" s="359" t="s">
        <v>122</v>
      </c>
      <c r="AI131" s="353" t="e">
        <f>#REF!*24</f>
        <v>#REF!</v>
      </c>
      <c r="AJ131" s="352" t="e">
        <f t="shared" si="22"/>
        <v>#REF!</v>
      </c>
      <c r="AK131" s="362" t="e">
        <f t="shared" si="23"/>
        <v>#REF!</v>
      </c>
      <c r="AL131" s="362" t="e">
        <f t="shared" si="23"/>
        <v>#REF!</v>
      </c>
      <c r="AM131" s="362" t="e">
        <f t="shared" si="23"/>
        <v>#REF!</v>
      </c>
      <c r="AN131" s="362" t="e">
        <f t="shared" si="23"/>
        <v>#REF!</v>
      </c>
      <c r="AO131" s="528" t="e">
        <f t="shared" si="23"/>
        <v>#REF!</v>
      </c>
    </row>
    <row r="132" spans="1:41" ht="13.15">
      <c r="A132" s="264"/>
      <c r="B132" s="328"/>
      <c r="C132" s="338"/>
      <c r="D132" s="318"/>
      <c r="E132" s="268"/>
      <c r="F132" s="268"/>
      <c r="G132" s="268"/>
      <c r="H132" s="268"/>
      <c r="I132" s="268"/>
      <c r="J132" s="291"/>
      <c r="L132" s="499"/>
      <c r="M132" s="496"/>
      <c r="N132" s="337"/>
      <c r="O132" s="496"/>
      <c r="P132" s="337"/>
      <c r="Q132" s="503"/>
      <c r="R132" s="337"/>
      <c r="S132" s="503"/>
      <c r="T132" s="274"/>
      <c r="U132" s="274"/>
      <c r="V132" s="274"/>
      <c r="W132" s="274"/>
      <c r="X132" s="274"/>
      <c r="Y132" s="275"/>
      <c r="Z132" s="315"/>
      <c r="AA132" s="417"/>
      <c r="AB132" s="417"/>
      <c r="AC132" s="417"/>
      <c r="AD132" s="417"/>
      <c r="AE132" s="417"/>
      <c r="AF132" s="418"/>
      <c r="AH132" s="358" t="s">
        <v>123</v>
      </c>
      <c r="AI132" s="353" t="e">
        <f>#REF!*24</f>
        <v>#REF!</v>
      </c>
      <c r="AJ132" s="352" t="e">
        <f t="shared" si="22"/>
        <v>#REF!</v>
      </c>
      <c r="AK132" s="362" t="e">
        <f t="shared" si="23"/>
        <v>#REF!</v>
      </c>
      <c r="AL132" s="362" t="e">
        <f t="shared" si="23"/>
        <v>#REF!</v>
      </c>
      <c r="AM132" s="362" t="e">
        <f t="shared" si="23"/>
        <v>#REF!</v>
      </c>
      <c r="AN132" s="362" t="e">
        <f t="shared" si="23"/>
        <v>#REF!</v>
      </c>
      <c r="AO132" s="528" t="e">
        <f t="shared" si="23"/>
        <v>#REF!</v>
      </c>
    </row>
    <row r="133" spans="1:41" ht="13.15">
      <c r="A133" s="110"/>
      <c r="B133" s="340" t="s">
        <v>116</v>
      </c>
      <c r="C133" s="368" t="s">
        <v>152</v>
      </c>
      <c r="D133" s="337" t="s">
        <v>112</v>
      </c>
      <c r="E133" s="338">
        <f>ROUND($O133*$P133*Q133,6)</f>
        <v>0</v>
      </c>
      <c r="F133" s="338">
        <f>ROUND($O134*$P134*Q134,6)</f>
        <v>0</v>
      </c>
      <c r="G133" s="338">
        <f>ROUND($O135*$P135*Q135,6)</f>
        <v>0</v>
      </c>
      <c r="H133" s="338">
        <f>ROUND($O136*$P136*Q136,6)</f>
        <v>0</v>
      </c>
      <c r="I133" s="338">
        <f>ROUND($O137*$P137*Q137,6)</f>
        <v>0</v>
      </c>
      <c r="J133" s="291"/>
      <c r="L133" s="405">
        <v>0</v>
      </c>
      <c r="M133" s="498">
        <f>ROUND(L133/12,2)</f>
        <v>0</v>
      </c>
      <c r="N133" s="494">
        <v>1</v>
      </c>
      <c r="O133" s="495">
        <v>0</v>
      </c>
      <c r="P133" s="321">
        <f>$R$14</f>
        <v>12</v>
      </c>
      <c r="Q133" s="494">
        <v>0</v>
      </c>
      <c r="R133" s="321"/>
      <c r="S133" s="318"/>
      <c r="T133" s="280" t="e">
        <f>(E136+E137)/E135</f>
        <v>#DIV/0!</v>
      </c>
      <c r="U133" s="280" t="e">
        <f>(F136+F137)/F135</f>
        <v>#DIV/0!</v>
      </c>
      <c r="V133" s="280" t="e">
        <f>(G136+G137)/G135</f>
        <v>#DIV/0!</v>
      </c>
      <c r="W133" s="280" t="e">
        <f>(H136+H137)/H135</f>
        <v>#DIV/0!</v>
      </c>
      <c r="X133" s="280" t="e">
        <f>(I136+I137)/I135</f>
        <v>#DIV/0!</v>
      </c>
      <c r="Y133" s="530"/>
      <c r="Z133" s="413" t="str">
        <f>C133</f>
        <v>Not Allowed</v>
      </c>
      <c r="AA133" s="417">
        <f>ROUND(VLOOKUP($C133,$AH$125:$AO$148,4,FALSE)*E133,0)</f>
        <v>0</v>
      </c>
      <c r="AB133" s="417">
        <f>ROUND(VLOOKUP($C133,$AH$125:$AO$148,5,FALSE)*F133,0)</f>
        <v>0</v>
      </c>
      <c r="AC133" s="417">
        <f>ROUND(VLOOKUP($C133,$AH$125:$AO$148,6,FALSE)*G133,0)</f>
        <v>0</v>
      </c>
      <c r="AD133" s="417">
        <f>ROUND(VLOOKUP($C133,$AH$125:$AO$148,7,FALSE)*H133,0)</f>
        <v>0</v>
      </c>
      <c r="AE133" s="417">
        <f>ROUND(VLOOKUP($C133,$AH$125:$AO$148,8,FALSE)*I133,0)</f>
        <v>0</v>
      </c>
      <c r="AF133" s="418">
        <f>SUM(AA133:AE133)</f>
        <v>0</v>
      </c>
      <c r="AH133" s="360" t="s">
        <v>124</v>
      </c>
      <c r="AI133" s="353" t="e">
        <f>#REF!*24</f>
        <v>#REF!</v>
      </c>
      <c r="AJ133" s="352" t="e">
        <f t="shared" si="22"/>
        <v>#REF!</v>
      </c>
      <c r="AK133" s="362" t="e">
        <f t="shared" si="23"/>
        <v>#REF!</v>
      </c>
      <c r="AL133" s="362" t="e">
        <f t="shared" si="23"/>
        <v>#REF!</v>
      </c>
      <c r="AM133" s="362" t="e">
        <f t="shared" si="23"/>
        <v>#REF!</v>
      </c>
      <c r="AN133" s="362" t="e">
        <f t="shared" si="23"/>
        <v>#REF!</v>
      </c>
      <c r="AO133" s="528" t="e">
        <f t="shared" si="23"/>
        <v>#REF!</v>
      </c>
    </row>
    <row r="134" spans="1:41" ht="13.15">
      <c r="A134" s="252"/>
      <c r="B134" s="340"/>
      <c r="C134" s="368" t="s">
        <v>152</v>
      </c>
      <c r="D134" s="337" t="s">
        <v>158</v>
      </c>
      <c r="E134" s="294">
        <f>Q133</f>
        <v>0</v>
      </c>
      <c r="F134" s="294">
        <f>Q134</f>
        <v>0</v>
      </c>
      <c r="G134" s="294">
        <f>Q135</f>
        <v>0</v>
      </c>
      <c r="H134" s="294">
        <f>Q136</f>
        <v>0</v>
      </c>
      <c r="I134" s="294">
        <f>Q137</f>
        <v>0</v>
      </c>
      <c r="J134" s="291"/>
      <c r="L134" s="500"/>
      <c r="M134" s="498"/>
      <c r="N134" s="494">
        <v>1.03</v>
      </c>
      <c r="O134" s="495">
        <v>0</v>
      </c>
      <c r="P134" s="321">
        <f>$R$15</f>
        <v>12</v>
      </c>
      <c r="Q134" s="237">
        <v>0</v>
      </c>
      <c r="R134" s="321"/>
      <c r="S134" s="502"/>
      <c r="T134" s="280"/>
      <c r="U134" s="280"/>
      <c r="V134" s="280"/>
      <c r="W134" s="280"/>
      <c r="X134" s="280"/>
      <c r="Y134" s="530"/>
      <c r="Z134" s="413"/>
      <c r="AA134" s="417"/>
      <c r="AB134" s="417"/>
      <c r="AC134" s="417"/>
      <c r="AD134" s="417"/>
      <c r="AE134" s="417"/>
      <c r="AF134" s="418"/>
      <c r="AH134" s="360" t="s">
        <v>125</v>
      </c>
      <c r="AI134" s="353" t="e">
        <f>#REF!*24</f>
        <v>#REF!</v>
      </c>
      <c r="AJ134" s="352" t="e">
        <f t="shared" si="22"/>
        <v>#REF!</v>
      </c>
      <c r="AK134" s="362" t="e">
        <f t="shared" si="23"/>
        <v>#REF!</v>
      </c>
      <c r="AL134" s="362" t="e">
        <f t="shared" si="23"/>
        <v>#REF!</v>
      </c>
      <c r="AM134" s="362" t="e">
        <f t="shared" si="23"/>
        <v>#REF!</v>
      </c>
      <c r="AN134" s="362" t="e">
        <f t="shared" si="23"/>
        <v>#REF!</v>
      </c>
      <c r="AO134" s="528" t="e">
        <f t="shared" si="23"/>
        <v>#REF!</v>
      </c>
    </row>
    <row r="135" spans="1:41" ht="13.15">
      <c r="A135" s="264"/>
      <c r="B135" s="328"/>
      <c r="C135" s="368" t="s">
        <v>152</v>
      </c>
      <c r="D135" s="318" t="s">
        <v>14</v>
      </c>
      <c r="E135" s="439">
        <f>ROUND(M133*E133*N133,0)</f>
        <v>0</v>
      </c>
      <c r="F135" s="439">
        <f>ROUND(M133*F133*N133*N134,0)</f>
        <v>0</v>
      </c>
      <c r="G135" s="439">
        <f>ROUND(M133*G133*N133*N134*N135,0)</f>
        <v>0</v>
      </c>
      <c r="H135" s="439">
        <f>ROUND(M133*H133*N133*N134*N135*N136,0)</f>
        <v>0</v>
      </c>
      <c r="I135" s="439">
        <f>ROUND(M133*I133*N133*N134*N135*N136*N137,0)</f>
        <v>0</v>
      </c>
      <c r="J135" s="441">
        <f>SUM(E135:I135)</f>
        <v>0</v>
      </c>
      <c r="L135" s="499"/>
      <c r="M135" s="496"/>
      <c r="N135" s="494">
        <v>1.03</v>
      </c>
      <c r="O135" s="495">
        <v>0</v>
      </c>
      <c r="P135" s="321">
        <f>$R$16</f>
        <v>12</v>
      </c>
      <c r="Q135" s="237">
        <v>0</v>
      </c>
      <c r="R135" s="321"/>
      <c r="S135" s="502"/>
      <c r="T135" s="280"/>
      <c r="U135" s="280"/>
      <c r="V135" s="280"/>
      <c r="W135" s="280"/>
      <c r="X135" s="280"/>
      <c r="Y135" s="275"/>
      <c r="Z135" s="315"/>
      <c r="AA135" s="417"/>
      <c r="AB135" s="417"/>
      <c r="AC135" s="417"/>
      <c r="AD135" s="417"/>
      <c r="AE135" s="417"/>
      <c r="AF135" s="418"/>
      <c r="AH135" s="360" t="s">
        <v>198</v>
      </c>
      <c r="AI135" s="353" t="e">
        <f>#REF!*24</f>
        <v>#REF!</v>
      </c>
      <c r="AJ135" s="352" t="e">
        <f t="shared" si="22"/>
        <v>#REF!</v>
      </c>
      <c r="AK135" s="362" t="e">
        <f t="shared" si="23"/>
        <v>#REF!</v>
      </c>
      <c r="AL135" s="362" t="e">
        <f t="shared" si="23"/>
        <v>#REF!</v>
      </c>
      <c r="AM135" s="362" t="e">
        <f t="shared" si="23"/>
        <v>#REF!</v>
      </c>
      <c r="AN135" s="362" t="e">
        <f t="shared" si="23"/>
        <v>#REF!</v>
      </c>
      <c r="AO135" s="528" t="e">
        <f t="shared" si="23"/>
        <v>#REF!</v>
      </c>
    </row>
    <row r="136" spans="1:41" ht="13.15">
      <c r="A136" s="264"/>
      <c r="B136" s="328"/>
      <c r="C136" s="368" t="s">
        <v>152</v>
      </c>
      <c r="D136" s="318" t="s">
        <v>29</v>
      </c>
      <c r="E136" s="438">
        <f>ROUND(E135*$R$154,0)</f>
        <v>0</v>
      </c>
      <c r="F136" s="438">
        <f>ROUND(F135*$R$154,0)</f>
        <v>0</v>
      </c>
      <c r="G136" s="438">
        <f>ROUND(G135*$R$154,0)</f>
        <v>0</v>
      </c>
      <c r="H136" s="438">
        <f>ROUND(H135*$R$154,0)</f>
        <v>0</v>
      </c>
      <c r="I136" s="438">
        <f>ROUND(I135*$R$154,0)</f>
        <v>0</v>
      </c>
      <c r="J136" s="441">
        <f>SUM(E136:I136)</f>
        <v>0</v>
      </c>
      <c r="L136" s="499"/>
      <c r="M136" s="496"/>
      <c r="N136" s="494">
        <v>1.03</v>
      </c>
      <c r="O136" s="495">
        <v>0</v>
      </c>
      <c r="P136" s="321">
        <f>$R$17</f>
        <v>12</v>
      </c>
      <c r="Q136" s="237">
        <v>0</v>
      </c>
      <c r="R136" s="321"/>
      <c r="S136" s="502"/>
      <c r="T136" s="280"/>
      <c r="U136" s="280"/>
      <c r="V136" s="280"/>
      <c r="W136" s="280"/>
      <c r="X136" s="280"/>
      <c r="Y136" s="275"/>
      <c r="Z136" s="315"/>
      <c r="AA136" s="417"/>
      <c r="AB136" s="417"/>
      <c r="AC136" s="417"/>
      <c r="AD136" s="417"/>
      <c r="AE136" s="417"/>
      <c r="AF136" s="418"/>
      <c r="AH136" s="360" t="s">
        <v>190</v>
      </c>
      <c r="AI136" s="353" t="e">
        <f>#REF!*24</f>
        <v>#REF!</v>
      </c>
      <c r="AJ136" s="352" t="e">
        <f t="shared" si="22"/>
        <v>#REF!</v>
      </c>
      <c r="AK136" s="362" t="e">
        <f t="shared" si="23"/>
        <v>#REF!</v>
      </c>
      <c r="AL136" s="362" t="e">
        <f t="shared" si="23"/>
        <v>#REF!</v>
      </c>
      <c r="AM136" s="362" t="e">
        <f t="shared" si="23"/>
        <v>#REF!</v>
      </c>
      <c r="AN136" s="362" t="e">
        <f t="shared" si="23"/>
        <v>#REF!</v>
      </c>
      <c r="AO136" s="528" t="e">
        <f t="shared" si="23"/>
        <v>#REF!</v>
      </c>
    </row>
    <row r="137" spans="1:41" ht="15">
      <c r="A137" s="264"/>
      <c r="B137" s="328"/>
      <c r="C137" s="368" t="s">
        <v>152</v>
      </c>
      <c r="D137" s="318" t="s">
        <v>28</v>
      </c>
      <c r="E137" s="456">
        <f>ROUND($R$155*E133,0)</f>
        <v>0</v>
      </c>
      <c r="F137" s="456">
        <f>ROUND($R$155*F133,0)</f>
        <v>0</v>
      </c>
      <c r="G137" s="456">
        <f>ROUND($R$155*G133,0)</f>
        <v>0</v>
      </c>
      <c r="H137" s="456">
        <f>ROUND($R$155*H133,0)</f>
        <v>0</v>
      </c>
      <c r="I137" s="456">
        <f>ROUND($R$155*I133,0)</f>
        <v>0</v>
      </c>
      <c r="J137" s="457">
        <f>SUM(E137:I137)</f>
        <v>0</v>
      </c>
      <c r="L137" s="499"/>
      <c r="M137" s="496"/>
      <c r="N137" s="494">
        <v>1.03</v>
      </c>
      <c r="O137" s="495">
        <v>0</v>
      </c>
      <c r="P137" s="321">
        <f>$R$18</f>
        <v>12</v>
      </c>
      <c r="Q137" s="237">
        <v>0</v>
      </c>
      <c r="R137" s="321"/>
      <c r="S137" s="502"/>
      <c r="T137" s="280"/>
      <c r="U137" s="280"/>
      <c r="V137" s="280"/>
      <c r="W137" s="280"/>
      <c r="X137" s="280"/>
      <c r="Y137" s="275"/>
      <c r="Z137" s="315"/>
      <c r="AA137" s="417"/>
      <c r="AB137" s="417"/>
      <c r="AC137" s="417"/>
      <c r="AD137" s="417"/>
      <c r="AE137" s="417"/>
      <c r="AF137" s="418"/>
      <c r="AH137" s="360" t="s">
        <v>191</v>
      </c>
      <c r="AI137" s="353" t="e">
        <f>#REF!*24</f>
        <v>#REF!</v>
      </c>
      <c r="AJ137" s="352" t="e">
        <f t="shared" si="22"/>
        <v>#REF!</v>
      </c>
      <c r="AK137" s="362" t="e">
        <f t="shared" si="23"/>
        <v>#REF!</v>
      </c>
      <c r="AL137" s="362" t="e">
        <f t="shared" si="23"/>
        <v>#REF!</v>
      </c>
      <c r="AM137" s="362" t="e">
        <f t="shared" si="23"/>
        <v>#REF!</v>
      </c>
      <c r="AN137" s="362" t="e">
        <f t="shared" si="23"/>
        <v>#REF!</v>
      </c>
      <c r="AO137" s="528" t="e">
        <f t="shared" si="23"/>
        <v>#REF!</v>
      </c>
    </row>
    <row r="138" spans="1:41" ht="13.15">
      <c r="A138" s="264"/>
      <c r="B138" s="328"/>
      <c r="C138" s="338"/>
      <c r="D138" s="322" t="s">
        <v>157</v>
      </c>
      <c r="E138" s="458">
        <f>SUM(E136:E137)</f>
        <v>0</v>
      </c>
      <c r="F138" s="458">
        <f t="shared" ref="F138:I138" si="25">SUM(F136:F137)</f>
        <v>0</v>
      </c>
      <c r="G138" s="458">
        <f t="shared" si="25"/>
        <v>0</v>
      </c>
      <c r="H138" s="458">
        <f t="shared" si="25"/>
        <v>0</v>
      </c>
      <c r="I138" s="458">
        <f t="shared" si="25"/>
        <v>0</v>
      </c>
      <c r="J138" s="459">
        <f>SUM(J136:J137)</f>
        <v>0</v>
      </c>
      <c r="L138" s="499"/>
      <c r="M138" s="496"/>
      <c r="N138" s="318"/>
      <c r="O138" s="501"/>
      <c r="P138" s="321"/>
      <c r="Q138" s="502"/>
      <c r="R138" s="321"/>
      <c r="S138" s="502"/>
      <c r="T138" s="256"/>
      <c r="U138" s="558"/>
      <c r="Y138" s="275"/>
      <c r="Z138" s="315"/>
      <c r="AA138" s="417"/>
      <c r="AB138" s="417"/>
      <c r="AC138" s="417"/>
      <c r="AD138" s="417"/>
      <c r="AE138" s="417"/>
      <c r="AF138" s="418"/>
      <c r="AH138" s="360" t="s">
        <v>192</v>
      </c>
      <c r="AI138" s="353" t="e">
        <f>#REF!*24</f>
        <v>#REF!</v>
      </c>
      <c r="AJ138" s="352" t="e">
        <f t="shared" si="22"/>
        <v>#REF!</v>
      </c>
      <c r="AK138" s="362" t="e">
        <f t="shared" si="23"/>
        <v>#REF!</v>
      </c>
      <c r="AL138" s="362" t="e">
        <f t="shared" si="23"/>
        <v>#REF!</v>
      </c>
      <c r="AM138" s="362" t="e">
        <f t="shared" si="23"/>
        <v>#REF!</v>
      </c>
      <c r="AN138" s="362" t="e">
        <f t="shared" si="23"/>
        <v>#REF!</v>
      </c>
      <c r="AO138" s="528" t="e">
        <f t="shared" si="23"/>
        <v>#REF!</v>
      </c>
    </row>
    <row r="139" spans="1:41" ht="13.15">
      <c r="A139" s="264"/>
      <c r="B139" s="328"/>
      <c r="C139" s="338"/>
      <c r="D139" s="318"/>
      <c r="E139" s="446"/>
      <c r="F139" s="446"/>
      <c r="G139" s="446"/>
      <c r="H139" s="446"/>
      <c r="I139" s="446"/>
      <c r="J139" s="444"/>
      <c r="L139" s="499"/>
      <c r="M139" s="496"/>
      <c r="N139" s="337"/>
      <c r="O139" s="496"/>
      <c r="P139" s="337"/>
      <c r="Q139" s="503"/>
      <c r="R139" s="337"/>
      <c r="S139" s="503"/>
      <c r="T139" s="274"/>
      <c r="U139" s="274"/>
      <c r="V139" s="274"/>
      <c r="W139" s="274"/>
      <c r="X139" s="274"/>
      <c r="Y139" s="275"/>
      <c r="Z139" s="315"/>
      <c r="AA139" s="417"/>
      <c r="AB139" s="417"/>
      <c r="AC139" s="417"/>
      <c r="AD139" s="417"/>
      <c r="AE139" s="417"/>
      <c r="AF139" s="418"/>
      <c r="AH139" s="360" t="s">
        <v>193</v>
      </c>
      <c r="AI139" s="353" t="e">
        <f>#REF!*24</f>
        <v>#REF!</v>
      </c>
      <c r="AJ139" s="352" t="e">
        <f t="shared" si="22"/>
        <v>#REF!</v>
      </c>
      <c r="AK139" s="362" t="e">
        <f t="shared" si="23"/>
        <v>#REF!</v>
      </c>
      <c r="AL139" s="362" t="e">
        <f t="shared" si="23"/>
        <v>#REF!</v>
      </c>
      <c r="AM139" s="362" t="e">
        <f t="shared" si="23"/>
        <v>#REF!</v>
      </c>
      <c r="AN139" s="362" t="e">
        <f t="shared" si="23"/>
        <v>#REF!</v>
      </c>
      <c r="AO139" s="528" t="e">
        <f t="shared" si="23"/>
        <v>#REF!</v>
      </c>
    </row>
    <row r="140" spans="1:41" ht="13.15">
      <c r="A140" s="110"/>
      <c r="B140" s="340" t="s">
        <v>116</v>
      </c>
      <c r="C140" s="368" t="s">
        <v>152</v>
      </c>
      <c r="D140" s="337" t="s">
        <v>112</v>
      </c>
      <c r="E140" s="338">
        <f>ROUND($O140*$P140*Q140,6)</f>
        <v>0</v>
      </c>
      <c r="F140" s="338">
        <f>ROUND($O141*$P141*Q141,6)</f>
        <v>0</v>
      </c>
      <c r="G140" s="338">
        <f>ROUND($O142*$P142*Q142,6)</f>
        <v>0</v>
      </c>
      <c r="H140" s="338">
        <f>ROUND($O143*$P143*Q143,6)</f>
        <v>0</v>
      </c>
      <c r="I140" s="338">
        <f>ROUND($O144*$P144*Q144,6)</f>
        <v>0</v>
      </c>
      <c r="J140" s="291"/>
      <c r="L140" s="405">
        <v>0</v>
      </c>
      <c r="M140" s="498">
        <f>ROUND(L140/12,2)</f>
        <v>0</v>
      </c>
      <c r="N140" s="494">
        <v>1</v>
      </c>
      <c r="O140" s="495">
        <v>0</v>
      </c>
      <c r="P140" s="321">
        <f>$R$14</f>
        <v>12</v>
      </c>
      <c r="Q140" s="494">
        <v>0</v>
      </c>
      <c r="R140" s="321"/>
      <c r="S140" s="318"/>
      <c r="T140" s="280" t="e">
        <f>(E143+E144)/E142</f>
        <v>#DIV/0!</v>
      </c>
      <c r="U140" s="280" t="e">
        <f>(F143+F144)/F142</f>
        <v>#DIV/0!</v>
      </c>
      <c r="V140" s="280" t="e">
        <f>(G143+G144)/G142</f>
        <v>#DIV/0!</v>
      </c>
      <c r="W140" s="280" t="e">
        <f>(H143+H144)/H142</f>
        <v>#DIV/0!</v>
      </c>
      <c r="X140" s="280" t="e">
        <f>(I143+I144)/I142</f>
        <v>#DIV/0!</v>
      </c>
      <c r="Y140" s="530"/>
      <c r="Z140" s="413" t="str">
        <f>C140</f>
        <v>Not Allowed</v>
      </c>
      <c r="AA140" s="417">
        <f>ROUND(VLOOKUP($C140,$AH$125:$AO$148,4,FALSE)*E140,0)</f>
        <v>0</v>
      </c>
      <c r="AB140" s="417">
        <f>ROUND(VLOOKUP($C140,$AH$125:$AO$148,5,FALSE)*F140,0)</f>
        <v>0</v>
      </c>
      <c r="AC140" s="417">
        <f>ROUND(VLOOKUP($C140,$AH$125:$AO$148,6,FALSE)*G140,0)</f>
        <v>0</v>
      </c>
      <c r="AD140" s="417">
        <f>ROUND(VLOOKUP($C140,$AH$125:$AO$148,7,FALSE)*H140,0)</f>
        <v>0</v>
      </c>
      <c r="AE140" s="417">
        <f>ROUND(VLOOKUP($C140,$AH$125:$AO$148,8,FALSE)*I140,0)</f>
        <v>0</v>
      </c>
      <c r="AF140" s="418">
        <f>SUM(AA140:AE140)</f>
        <v>0</v>
      </c>
      <c r="AH140" s="360" t="s">
        <v>194</v>
      </c>
      <c r="AI140" s="353" t="e">
        <f>#REF!*24</f>
        <v>#REF!</v>
      </c>
      <c r="AJ140" s="352" t="e">
        <f t="shared" si="22"/>
        <v>#REF!</v>
      </c>
      <c r="AK140" s="362" t="e">
        <f t="shared" si="23"/>
        <v>#REF!</v>
      </c>
      <c r="AL140" s="362" t="e">
        <f t="shared" si="23"/>
        <v>#REF!</v>
      </c>
      <c r="AM140" s="362" t="e">
        <f t="shared" si="23"/>
        <v>#REF!</v>
      </c>
      <c r="AN140" s="362" t="e">
        <f t="shared" si="23"/>
        <v>#REF!</v>
      </c>
      <c r="AO140" s="528" t="e">
        <f t="shared" si="23"/>
        <v>#REF!</v>
      </c>
    </row>
    <row r="141" spans="1:41" ht="13.15">
      <c r="A141" s="252"/>
      <c r="B141" s="340"/>
      <c r="C141" s="368" t="s">
        <v>152</v>
      </c>
      <c r="D141" s="337" t="s">
        <v>158</v>
      </c>
      <c r="E141" s="294">
        <f>Q140</f>
        <v>0</v>
      </c>
      <c r="F141" s="294">
        <f>Q141</f>
        <v>0</v>
      </c>
      <c r="G141" s="294">
        <f>Q142</f>
        <v>0</v>
      </c>
      <c r="H141" s="294">
        <f>Q143</f>
        <v>0</v>
      </c>
      <c r="I141" s="294">
        <f>Q144</f>
        <v>0</v>
      </c>
      <c r="J141" s="291"/>
      <c r="L141" s="500"/>
      <c r="M141" s="498"/>
      <c r="N141" s="494">
        <v>1.03</v>
      </c>
      <c r="O141" s="495">
        <v>0</v>
      </c>
      <c r="P141" s="321">
        <f>$R$15</f>
        <v>12</v>
      </c>
      <c r="Q141" s="237">
        <v>0</v>
      </c>
      <c r="R141" s="321"/>
      <c r="S141" s="502"/>
      <c r="T141" s="280"/>
      <c r="U141" s="280"/>
      <c r="V141" s="280"/>
      <c r="W141" s="280"/>
      <c r="X141" s="280"/>
      <c r="Y141" s="530"/>
      <c r="Z141" s="413"/>
      <c r="AA141" s="417"/>
      <c r="AB141" s="417"/>
      <c r="AC141" s="417"/>
      <c r="AD141" s="417"/>
      <c r="AE141" s="417"/>
      <c r="AF141" s="418"/>
      <c r="AH141" s="360" t="s">
        <v>195</v>
      </c>
      <c r="AI141" s="353" t="e">
        <f>#REF!*24</f>
        <v>#REF!</v>
      </c>
      <c r="AJ141" s="352" t="e">
        <f t="shared" si="22"/>
        <v>#REF!</v>
      </c>
      <c r="AK141" s="362" t="e">
        <f t="shared" si="23"/>
        <v>#REF!</v>
      </c>
      <c r="AL141" s="362" t="e">
        <f t="shared" si="23"/>
        <v>#REF!</v>
      </c>
      <c r="AM141" s="362" t="e">
        <f t="shared" si="23"/>
        <v>#REF!</v>
      </c>
      <c r="AN141" s="362" t="e">
        <f t="shared" si="23"/>
        <v>#REF!</v>
      </c>
      <c r="AO141" s="528" t="e">
        <f t="shared" si="23"/>
        <v>#REF!</v>
      </c>
    </row>
    <row r="142" spans="1:41" ht="13.15">
      <c r="A142" s="264"/>
      <c r="B142" s="328"/>
      <c r="C142" s="368" t="s">
        <v>152</v>
      </c>
      <c r="D142" s="318" t="s">
        <v>14</v>
      </c>
      <c r="E142" s="439">
        <f>ROUND(M140*E140*N140,0)</f>
        <v>0</v>
      </c>
      <c r="F142" s="439">
        <f>ROUND(M140*F140*N140*N141,0)</f>
        <v>0</v>
      </c>
      <c r="G142" s="439">
        <f>ROUND(M140*G140*N140*N141*N142,0)</f>
        <v>0</v>
      </c>
      <c r="H142" s="439">
        <f>ROUND(M140*H140*N140*N141*N142*N143,0)</f>
        <v>0</v>
      </c>
      <c r="I142" s="439">
        <f>ROUND(M140*I140*N140*N141*N142*N143*N144,0)</f>
        <v>0</v>
      </c>
      <c r="J142" s="441">
        <f>SUM(E142:I142)</f>
        <v>0</v>
      </c>
      <c r="L142" s="499"/>
      <c r="M142" s="496"/>
      <c r="N142" s="494">
        <v>1.03</v>
      </c>
      <c r="O142" s="495">
        <v>0</v>
      </c>
      <c r="P142" s="321">
        <f>$R$16</f>
        <v>12</v>
      </c>
      <c r="Q142" s="237">
        <v>0</v>
      </c>
      <c r="R142" s="321"/>
      <c r="S142" s="502"/>
      <c r="T142" s="280"/>
      <c r="U142" s="280"/>
      <c r="V142" s="280"/>
      <c r="W142" s="280"/>
      <c r="X142" s="280"/>
      <c r="Y142" s="275"/>
      <c r="Z142" s="315"/>
      <c r="AA142" s="417"/>
      <c r="AB142" s="417"/>
      <c r="AC142" s="417"/>
      <c r="AD142" s="417"/>
      <c r="AE142" s="417"/>
      <c r="AF142" s="418"/>
      <c r="AH142" s="360" t="s">
        <v>126</v>
      </c>
      <c r="AI142" s="353" t="e">
        <f>#REF!*24</f>
        <v>#REF!</v>
      </c>
      <c r="AJ142" s="352" t="e">
        <f t="shared" si="22"/>
        <v>#REF!</v>
      </c>
      <c r="AK142" s="362" t="e">
        <f t="shared" si="23"/>
        <v>#REF!</v>
      </c>
      <c r="AL142" s="362" t="e">
        <f t="shared" si="23"/>
        <v>#REF!</v>
      </c>
      <c r="AM142" s="362" t="e">
        <f t="shared" si="23"/>
        <v>#REF!</v>
      </c>
      <c r="AN142" s="362" t="e">
        <f t="shared" si="23"/>
        <v>#REF!</v>
      </c>
      <c r="AO142" s="528" t="e">
        <f t="shared" si="23"/>
        <v>#REF!</v>
      </c>
    </row>
    <row r="143" spans="1:41" ht="13.15">
      <c r="A143" s="264"/>
      <c r="B143" s="328"/>
      <c r="C143" s="368" t="s">
        <v>152</v>
      </c>
      <c r="D143" s="318" t="s">
        <v>29</v>
      </c>
      <c r="E143" s="438">
        <f>ROUND(E142*$R$154,0)</f>
        <v>0</v>
      </c>
      <c r="F143" s="438">
        <f>ROUND(F142*$R$154,0)</f>
        <v>0</v>
      </c>
      <c r="G143" s="438">
        <f>ROUND(G142*$R$154,0)</f>
        <v>0</v>
      </c>
      <c r="H143" s="438">
        <f>ROUND(H142*$R$154,0)</f>
        <v>0</v>
      </c>
      <c r="I143" s="438">
        <f>ROUND(I142*$R$154,0)</f>
        <v>0</v>
      </c>
      <c r="J143" s="441">
        <f>SUM(E143:I143)</f>
        <v>0</v>
      </c>
      <c r="L143" s="499"/>
      <c r="M143" s="496"/>
      <c r="N143" s="494">
        <v>1.03</v>
      </c>
      <c r="O143" s="495">
        <v>0</v>
      </c>
      <c r="P143" s="321">
        <f>$R$17</f>
        <v>12</v>
      </c>
      <c r="Q143" s="237">
        <v>0</v>
      </c>
      <c r="R143" s="321"/>
      <c r="S143" s="502"/>
      <c r="T143" s="280"/>
      <c r="U143" s="280"/>
      <c r="V143" s="280"/>
      <c r="W143" s="280"/>
      <c r="X143" s="280"/>
      <c r="Y143" s="275"/>
      <c r="Z143" s="315"/>
      <c r="AA143" s="417"/>
      <c r="AB143" s="417"/>
      <c r="AC143" s="417"/>
      <c r="AD143" s="417"/>
      <c r="AE143" s="417"/>
      <c r="AF143" s="418"/>
      <c r="AH143" s="360" t="s">
        <v>196</v>
      </c>
      <c r="AI143" s="353" t="e">
        <f>#REF!*24</f>
        <v>#REF!</v>
      </c>
      <c r="AJ143" s="352" t="e">
        <f t="shared" si="22"/>
        <v>#REF!</v>
      </c>
      <c r="AK143" s="362" t="e">
        <f t="shared" ref="AK143:AO148" si="26">AJ143*AK$120</f>
        <v>#REF!</v>
      </c>
      <c r="AL143" s="362" t="e">
        <f t="shared" si="26"/>
        <v>#REF!</v>
      </c>
      <c r="AM143" s="362" t="e">
        <f t="shared" si="26"/>
        <v>#REF!</v>
      </c>
      <c r="AN143" s="362" t="e">
        <f t="shared" si="26"/>
        <v>#REF!</v>
      </c>
      <c r="AO143" s="528" t="e">
        <f t="shared" si="26"/>
        <v>#REF!</v>
      </c>
    </row>
    <row r="144" spans="1:41" ht="15">
      <c r="A144" s="264"/>
      <c r="B144" s="328"/>
      <c r="C144" s="368" t="s">
        <v>152</v>
      </c>
      <c r="D144" s="318" t="s">
        <v>28</v>
      </c>
      <c r="E144" s="456">
        <f>ROUND($R$155*E140,0)</f>
        <v>0</v>
      </c>
      <c r="F144" s="456">
        <f>ROUND($R$155*F140,0)</f>
        <v>0</v>
      </c>
      <c r="G144" s="456">
        <f>ROUND($R$155*G140,0)</f>
        <v>0</v>
      </c>
      <c r="H144" s="456">
        <f>ROUND($R$155*H140,0)</f>
        <v>0</v>
      </c>
      <c r="I144" s="456">
        <f>ROUND($R$155*I140,0)</f>
        <v>0</v>
      </c>
      <c r="J144" s="457">
        <f>SUM(E144:I144)</f>
        <v>0</v>
      </c>
      <c r="L144" s="499"/>
      <c r="M144" s="496"/>
      <c r="N144" s="494">
        <v>1.03</v>
      </c>
      <c r="O144" s="495">
        <v>0</v>
      </c>
      <c r="P144" s="321">
        <f>$R$18</f>
        <v>12</v>
      </c>
      <c r="Q144" s="237">
        <v>0</v>
      </c>
      <c r="R144" s="321"/>
      <c r="S144" s="502"/>
      <c r="T144" s="280"/>
      <c r="U144" s="280"/>
      <c r="V144" s="280"/>
      <c r="W144" s="280"/>
      <c r="X144" s="280"/>
      <c r="Y144" s="275"/>
      <c r="Z144" s="315"/>
      <c r="AA144" s="417"/>
      <c r="AB144" s="417"/>
      <c r="AC144" s="417"/>
      <c r="AD144" s="417"/>
      <c r="AE144" s="417"/>
      <c r="AF144" s="418"/>
      <c r="AH144" s="360" t="s">
        <v>197</v>
      </c>
      <c r="AI144" s="353" t="e">
        <f>#REF!*24</f>
        <v>#REF!</v>
      </c>
      <c r="AJ144" s="352" t="e">
        <f t="shared" si="22"/>
        <v>#REF!</v>
      </c>
      <c r="AK144" s="362" t="e">
        <f t="shared" si="26"/>
        <v>#REF!</v>
      </c>
      <c r="AL144" s="362" t="e">
        <f t="shared" si="26"/>
        <v>#REF!</v>
      </c>
      <c r="AM144" s="362" t="e">
        <f t="shared" si="26"/>
        <v>#REF!</v>
      </c>
      <c r="AN144" s="362" t="e">
        <f t="shared" si="26"/>
        <v>#REF!</v>
      </c>
      <c r="AO144" s="528" t="e">
        <f t="shared" si="26"/>
        <v>#REF!</v>
      </c>
    </row>
    <row r="145" spans="1:44" ht="13.5" customHeight="1">
      <c r="A145" s="264"/>
      <c r="B145" s="328"/>
      <c r="C145" s="338"/>
      <c r="D145" s="322" t="s">
        <v>157</v>
      </c>
      <c r="E145" s="458">
        <f>SUM(E143:E144)</f>
        <v>0</v>
      </c>
      <c r="F145" s="458">
        <f t="shared" ref="F145:I145" si="27">SUM(F143:F144)</f>
        <v>0</v>
      </c>
      <c r="G145" s="458">
        <f t="shared" si="27"/>
        <v>0</v>
      </c>
      <c r="H145" s="458">
        <f t="shared" si="27"/>
        <v>0</v>
      </c>
      <c r="I145" s="458">
        <f t="shared" si="27"/>
        <v>0</v>
      </c>
      <c r="J145" s="459">
        <f>SUM(J143:J144)</f>
        <v>0</v>
      </c>
      <c r="L145" s="499"/>
      <c r="M145" s="496"/>
      <c r="N145" s="318"/>
      <c r="O145" s="501"/>
      <c r="P145" s="321"/>
      <c r="Q145" s="502"/>
      <c r="R145" s="321"/>
      <c r="S145" s="502"/>
      <c r="T145" s="256"/>
      <c r="U145" s="558"/>
      <c r="Y145" s="275"/>
      <c r="Z145" s="315"/>
      <c r="AA145" s="417"/>
      <c r="AB145" s="417"/>
      <c r="AC145" s="417"/>
      <c r="AD145" s="417"/>
      <c r="AE145" s="417"/>
      <c r="AF145" s="418"/>
      <c r="AH145" s="360" t="s">
        <v>199</v>
      </c>
      <c r="AI145" s="353" t="e">
        <f>#REF!*24</f>
        <v>#REF!</v>
      </c>
      <c r="AJ145" s="352" t="e">
        <f t="shared" si="22"/>
        <v>#REF!</v>
      </c>
      <c r="AK145" s="362" t="e">
        <f t="shared" si="26"/>
        <v>#REF!</v>
      </c>
      <c r="AL145" s="362" t="e">
        <f t="shared" si="26"/>
        <v>#REF!</v>
      </c>
      <c r="AM145" s="362" t="e">
        <f t="shared" si="26"/>
        <v>#REF!</v>
      </c>
      <c r="AN145" s="362" t="e">
        <f t="shared" si="26"/>
        <v>#REF!</v>
      </c>
      <c r="AO145" s="528" t="e">
        <f t="shared" si="26"/>
        <v>#REF!</v>
      </c>
    </row>
    <row r="146" spans="1:44" ht="13.15">
      <c r="A146" s="264"/>
      <c r="B146" s="328"/>
      <c r="C146" s="338"/>
      <c r="D146" s="318"/>
      <c r="E146" s="268"/>
      <c r="F146" s="268"/>
      <c r="G146" s="268"/>
      <c r="H146" s="268"/>
      <c r="I146" s="268"/>
      <c r="J146" s="291"/>
      <c r="L146" s="499"/>
      <c r="M146" s="496"/>
      <c r="N146" s="337"/>
      <c r="O146" s="496"/>
      <c r="P146" s="337"/>
      <c r="Q146" s="503"/>
      <c r="R146" s="337"/>
      <c r="S146" s="503"/>
      <c r="T146" s="274"/>
      <c r="U146" s="274"/>
      <c r="V146" s="274"/>
      <c r="W146" s="274"/>
      <c r="X146" s="274"/>
      <c r="Y146" s="275"/>
      <c r="Z146" s="315"/>
      <c r="AA146" s="417"/>
      <c r="AB146" s="417"/>
      <c r="AC146" s="417"/>
      <c r="AD146" s="417"/>
      <c r="AE146" s="417"/>
      <c r="AF146" s="418"/>
      <c r="AH146" s="360" t="s">
        <v>169</v>
      </c>
      <c r="AI146" s="353" t="e">
        <f>#REF!*24</f>
        <v>#REF!</v>
      </c>
      <c r="AJ146" s="352" t="e">
        <f t="shared" si="22"/>
        <v>#REF!</v>
      </c>
      <c r="AK146" s="362" t="e">
        <f t="shared" si="26"/>
        <v>#REF!</v>
      </c>
      <c r="AL146" s="362" t="e">
        <f t="shared" si="26"/>
        <v>#REF!</v>
      </c>
      <c r="AM146" s="362" t="e">
        <f t="shared" si="26"/>
        <v>#REF!</v>
      </c>
      <c r="AN146" s="362" t="e">
        <f t="shared" si="26"/>
        <v>#REF!</v>
      </c>
      <c r="AO146" s="528" t="e">
        <f t="shared" si="26"/>
        <v>#REF!</v>
      </c>
    </row>
    <row r="147" spans="1:44" ht="13.15">
      <c r="A147" s="110"/>
      <c r="B147" s="340" t="s">
        <v>116</v>
      </c>
      <c r="C147" s="368" t="s">
        <v>152</v>
      </c>
      <c r="D147" s="337" t="s">
        <v>112</v>
      </c>
      <c r="E147" s="338">
        <f>ROUND($O147*$P147*Q147,6)</f>
        <v>0</v>
      </c>
      <c r="F147" s="338">
        <f>ROUND($O148*$P148*Q148,6)</f>
        <v>0</v>
      </c>
      <c r="G147" s="338">
        <f>ROUND($O149*$P149*Q149,6)</f>
        <v>0</v>
      </c>
      <c r="H147" s="338">
        <f>ROUND($O150*$P150*Q150,6)</f>
        <v>0</v>
      </c>
      <c r="I147" s="338">
        <f>ROUND($O151*$P151*Q151,6)</f>
        <v>0</v>
      </c>
      <c r="J147" s="291"/>
      <c r="L147" s="405">
        <v>0</v>
      </c>
      <c r="M147" s="498">
        <f>ROUND(L147/12,2)</f>
        <v>0</v>
      </c>
      <c r="N147" s="494">
        <v>1</v>
      </c>
      <c r="O147" s="495">
        <v>0</v>
      </c>
      <c r="P147" s="321">
        <f>$R$14</f>
        <v>12</v>
      </c>
      <c r="Q147" s="494">
        <v>0</v>
      </c>
      <c r="R147" s="321"/>
      <c r="S147" s="318"/>
      <c r="T147" s="280" t="e">
        <f>(E150+E151)/E149</f>
        <v>#DIV/0!</v>
      </c>
      <c r="U147" s="280" t="e">
        <f>(F150+F151)/F149</f>
        <v>#DIV/0!</v>
      </c>
      <c r="V147" s="280" t="e">
        <f>(G150+G151)/G149</f>
        <v>#DIV/0!</v>
      </c>
      <c r="W147" s="280" t="e">
        <f>(H150+H151)/H149</f>
        <v>#DIV/0!</v>
      </c>
      <c r="X147" s="280" t="e">
        <f>(I150+I151)/I149</f>
        <v>#DIV/0!</v>
      </c>
      <c r="Y147" s="530"/>
      <c r="Z147" s="413" t="str">
        <f>C147</f>
        <v>Not Allowed</v>
      </c>
      <c r="AA147" s="417">
        <f>ROUND(VLOOKUP($C147,$AH$125:$AO$148,4,FALSE)*E147,0)</f>
        <v>0</v>
      </c>
      <c r="AB147" s="417">
        <f>ROUND(VLOOKUP($C147,$AH$125:$AO$148,5,FALSE)*F147,0)</f>
        <v>0</v>
      </c>
      <c r="AC147" s="417">
        <f>ROUND(VLOOKUP($C147,$AH$125:$AO$148,6,FALSE)*G147,0)</f>
        <v>0</v>
      </c>
      <c r="AD147" s="417">
        <f>ROUND(VLOOKUP($C147,$AH$125:$AO$148,7,FALSE)*H147,0)</f>
        <v>0</v>
      </c>
      <c r="AE147" s="417">
        <f>ROUND(VLOOKUP($C147,$AH$125:$AO$148,8,FALSE)*I147,0)</f>
        <v>0</v>
      </c>
      <c r="AF147" s="418">
        <f>SUM(AA147:AE147)</f>
        <v>0</v>
      </c>
      <c r="AH147" s="360" t="s">
        <v>221</v>
      </c>
      <c r="AI147" s="353" t="e">
        <f>#REF!*24</f>
        <v>#REF!</v>
      </c>
      <c r="AJ147" s="352" t="e">
        <f t="shared" si="22"/>
        <v>#REF!</v>
      </c>
      <c r="AK147" s="362" t="e">
        <f t="shared" si="26"/>
        <v>#REF!</v>
      </c>
      <c r="AL147" s="362" t="e">
        <f t="shared" si="26"/>
        <v>#REF!</v>
      </c>
      <c r="AM147" s="362" t="e">
        <f t="shared" si="26"/>
        <v>#REF!</v>
      </c>
      <c r="AN147" s="362" t="e">
        <f t="shared" si="26"/>
        <v>#REF!</v>
      </c>
      <c r="AO147" s="528" t="e">
        <f t="shared" si="26"/>
        <v>#REF!</v>
      </c>
    </row>
    <row r="148" spans="1:44" ht="13.5" thickBot="1">
      <c r="A148" s="252"/>
      <c r="B148" s="340"/>
      <c r="C148" s="368" t="s">
        <v>152</v>
      </c>
      <c r="D148" s="337" t="s">
        <v>158</v>
      </c>
      <c r="E148" s="294">
        <f>Q147</f>
        <v>0</v>
      </c>
      <c r="F148" s="294">
        <f>Q148</f>
        <v>0</v>
      </c>
      <c r="G148" s="294">
        <f>Q149</f>
        <v>0</v>
      </c>
      <c r="H148" s="294">
        <f>Q150</f>
        <v>0</v>
      </c>
      <c r="I148" s="294">
        <f>Q151</f>
        <v>0</v>
      </c>
      <c r="J148" s="291"/>
      <c r="L148" s="500"/>
      <c r="M148" s="498"/>
      <c r="N148" s="494">
        <v>1.03</v>
      </c>
      <c r="O148" s="495">
        <v>0</v>
      </c>
      <c r="P148" s="321">
        <f>$R$15</f>
        <v>12</v>
      </c>
      <c r="Q148" s="237">
        <v>0</v>
      </c>
      <c r="R148" s="321"/>
      <c r="S148" s="502"/>
      <c r="T148" s="280"/>
      <c r="U148" s="280"/>
      <c r="V148" s="280"/>
      <c r="W148" s="280"/>
      <c r="X148" s="280"/>
      <c r="Y148" s="530"/>
      <c r="Z148" s="413"/>
      <c r="AA148" s="417"/>
      <c r="AB148" s="417"/>
      <c r="AC148" s="417"/>
      <c r="AD148" s="417"/>
      <c r="AE148" s="417"/>
      <c r="AF148" s="418"/>
      <c r="AH148" s="612" t="s">
        <v>222</v>
      </c>
      <c r="AI148" s="361" t="e">
        <f>#REF!*24</f>
        <v>#REF!</v>
      </c>
      <c r="AJ148" s="613" t="e">
        <f t="shared" si="22"/>
        <v>#REF!</v>
      </c>
      <c r="AK148" s="614" t="e">
        <f t="shared" si="26"/>
        <v>#REF!</v>
      </c>
      <c r="AL148" s="614" t="e">
        <f t="shared" si="26"/>
        <v>#REF!</v>
      </c>
      <c r="AM148" s="614" t="e">
        <f t="shared" si="26"/>
        <v>#REF!</v>
      </c>
      <c r="AN148" s="614" t="e">
        <f t="shared" si="26"/>
        <v>#REF!</v>
      </c>
      <c r="AO148" s="615" t="e">
        <f t="shared" si="26"/>
        <v>#REF!</v>
      </c>
    </row>
    <row r="149" spans="1:44">
      <c r="A149" s="264"/>
      <c r="B149" s="328"/>
      <c r="C149" s="368" t="s">
        <v>152</v>
      </c>
      <c r="D149" s="318" t="s">
        <v>14</v>
      </c>
      <c r="E149" s="439">
        <f>ROUND(M147*E147*N147,0)</f>
        <v>0</v>
      </c>
      <c r="F149" s="439">
        <f>ROUND(M147*F147*N147*N148,0)</f>
        <v>0</v>
      </c>
      <c r="G149" s="439">
        <f>ROUND(M147*G147*N147*N148*N149,0)</f>
        <v>0</v>
      </c>
      <c r="H149" s="439">
        <f>ROUND(M147*H147*N147*N148*N149*N150,0)</f>
        <v>0</v>
      </c>
      <c r="I149" s="439">
        <f>ROUND(M147*I147*N147*N148*N149*N150*N151,0)</f>
        <v>0</v>
      </c>
      <c r="J149" s="441">
        <f>SUM(E149:I149)</f>
        <v>0</v>
      </c>
      <c r="L149" s="499"/>
      <c r="M149" s="496"/>
      <c r="N149" s="494">
        <v>1.03</v>
      </c>
      <c r="O149" s="495">
        <v>0</v>
      </c>
      <c r="P149" s="321">
        <f>$R$16</f>
        <v>12</v>
      </c>
      <c r="Q149" s="237">
        <v>0</v>
      </c>
      <c r="R149" s="321"/>
      <c r="S149" s="502"/>
      <c r="Y149" s="275"/>
      <c r="Z149" s="315"/>
      <c r="AA149" s="417"/>
      <c r="AB149" s="417"/>
      <c r="AC149" s="417"/>
      <c r="AD149" s="417"/>
      <c r="AE149" s="417"/>
      <c r="AF149" s="418"/>
    </row>
    <row r="150" spans="1:44">
      <c r="A150" s="264"/>
      <c r="B150" s="328"/>
      <c r="C150" s="368" t="s">
        <v>152</v>
      </c>
      <c r="D150" s="318" t="s">
        <v>29</v>
      </c>
      <c r="E150" s="438">
        <f>ROUND(E149*$R$154,0)</f>
        <v>0</v>
      </c>
      <c r="F150" s="438">
        <f>ROUND(F149*$R$154,0)</f>
        <v>0</v>
      </c>
      <c r="G150" s="438">
        <f>ROUND(G149*$R$154,0)</f>
        <v>0</v>
      </c>
      <c r="H150" s="438">
        <f>ROUND(H149*$R$154,0)</f>
        <v>0</v>
      </c>
      <c r="I150" s="438">
        <f>ROUND(I149*$R$154,0)</f>
        <v>0</v>
      </c>
      <c r="J150" s="441">
        <f>SUM(E150:I150)</f>
        <v>0</v>
      </c>
      <c r="L150" s="499"/>
      <c r="M150" s="496"/>
      <c r="N150" s="494">
        <v>1.03</v>
      </c>
      <c r="O150" s="495">
        <v>0</v>
      </c>
      <c r="P150" s="321">
        <f>$R$17</f>
        <v>12</v>
      </c>
      <c r="Q150" s="237">
        <v>0</v>
      </c>
      <c r="R150" s="321"/>
      <c r="S150" s="502"/>
      <c r="Y150" s="275"/>
      <c r="Z150" s="315"/>
      <c r="AA150" s="417"/>
      <c r="AB150" s="417"/>
      <c r="AC150" s="417"/>
      <c r="AD150" s="417"/>
      <c r="AE150" s="417"/>
      <c r="AF150" s="418"/>
    </row>
    <row r="151" spans="1:44" ht="15">
      <c r="A151" s="264"/>
      <c r="B151" s="328"/>
      <c r="C151" s="368" t="s">
        <v>152</v>
      </c>
      <c r="D151" s="318" t="s">
        <v>28</v>
      </c>
      <c r="E151" s="456">
        <f>ROUND($R$155*E147,0)</f>
        <v>0</v>
      </c>
      <c r="F151" s="456">
        <f>ROUND($R$155*F147,0)</f>
        <v>0</v>
      </c>
      <c r="G151" s="456">
        <f>ROUND($R$155*G147,0)</f>
        <v>0</v>
      </c>
      <c r="H151" s="456">
        <f>ROUND($R$155*H147,0)</f>
        <v>0</v>
      </c>
      <c r="I151" s="456">
        <f>ROUND($R$155*I147,0)</f>
        <v>0</v>
      </c>
      <c r="J151" s="457">
        <f>SUM(E151:I151)</f>
        <v>0</v>
      </c>
      <c r="L151" s="499"/>
      <c r="M151" s="496"/>
      <c r="N151" s="494">
        <v>1.03</v>
      </c>
      <c r="O151" s="495">
        <v>0</v>
      </c>
      <c r="P151" s="321">
        <f>$R$18</f>
        <v>12</v>
      </c>
      <c r="Q151" s="237">
        <v>0</v>
      </c>
      <c r="R151" s="321"/>
      <c r="S151" s="502"/>
      <c r="T151" s="280"/>
      <c r="U151" s="280"/>
      <c r="V151" s="280"/>
      <c r="W151" s="280"/>
      <c r="X151" s="280"/>
      <c r="Y151" s="275"/>
      <c r="Z151" s="315"/>
      <c r="AA151" s="417"/>
      <c r="AB151" s="417"/>
      <c r="AC151" s="417"/>
      <c r="AD151" s="417"/>
      <c r="AE151" s="417"/>
      <c r="AF151" s="418"/>
    </row>
    <row r="152" spans="1:44">
      <c r="A152" s="264"/>
      <c r="B152" s="328"/>
      <c r="C152" s="338"/>
      <c r="D152" s="322" t="s">
        <v>157</v>
      </c>
      <c r="E152" s="458">
        <f>SUM(E150:E151)</f>
        <v>0</v>
      </c>
      <c r="F152" s="458">
        <f t="shared" ref="F152:I152" si="28">SUM(F150:F151)</f>
        <v>0</v>
      </c>
      <c r="G152" s="458">
        <f t="shared" si="28"/>
        <v>0</v>
      </c>
      <c r="H152" s="458">
        <f t="shared" si="28"/>
        <v>0</v>
      </c>
      <c r="I152" s="458">
        <f t="shared" si="28"/>
        <v>0</v>
      </c>
      <c r="J152" s="459">
        <f>SUM(J150:J151)</f>
        <v>0</v>
      </c>
      <c r="L152" s="271"/>
      <c r="M152" s="290"/>
      <c r="N152" s="350"/>
      <c r="O152" s="351"/>
      <c r="P152" s="321"/>
      <c r="Q152" s="425"/>
      <c r="R152" s="321"/>
      <c r="S152" s="425"/>
      <c r="T152" s="280"/>
      <c r="U152" s="280"/>
      <c r="V152" s="280"/>
      <c r="W152" s="280"/>
      <c r="X152" s="280"/>
      <c r="Y152" s="275"/>
      <c r="Z152" s="414"/>
      <c r="AA152" s="419"/>
      <c r="AB152" s="419"/>
      <c r="AC152" s="419"/>
      <c r="AD152" s="419"/>
      <c r="AE152" s="419"/>
      <c r="AF152" s="420"/>
    </row>
    <row r="153" spans="1:44" ht="13.5" thickBot="1">
      <c r="A153" s="264"/>
      <c r="B153" s="328"/>
      <c r="C153" s="338"/>
      <c r="D153" s="318"/>
      <c r="E153" s="277"/>
      <c r="F153" s="277"/>
      <c r="G153" s="277"/>
      <c r="H153" s="277"/>
      <c r="I153" s="277"/>
      <c r="J153" s="333"/>
      <c r="L153" s="271"/>
      <c r="S153" s="274"/>
      <c r="T153" s="280"/>
      <c r="U153" s="280"/>
      <c r="V153" s="280"/>
      <c r="W153" s="280"/>
      <c r="X153" s="280"/>
      <c r="Y153" s="552"/>
      <c r="Z153" s="411" t="s">
        <v>1</v>
      </c>
      <c r="AA153" s="421">
        <f>SUM(AA119:AA152)</f>
        <v>0</v>
      </c>
      <c r="AB153" s="421">
        <f>SUM(AB119:AB152)</f>
        <v>0</v>
      </c>
      <c r="AC153" s="421">
        <f t="shared" ref="AC153:AE153" si="29">SUM(AC119:AC152)</f>
        <v>0</v>
      </c>
      <c r="AD153" s="421">
        <f t="shared" si="29"/>
        <v>0</v>
      </c>
      <c r="AE153" s="421">
        <f t="shared" si="29"/>
        <v>0</v>
      </c>
      <c r="AF153" s="422">
        <f>SUM(AA153:AE153)</f>
        <v>0</v>
      </c>
    </row>
    <row r="154" spans="1:44" ht="13.5" customHeight="1" thickBot="1">
      <c r="A154" s="264"/>
      <c r="C154" s="320"/>
      <c r="D154" s="320" t="s">
        <v>84</v>
      </c>
      <c r="E154" s="460">
        <f>SUMIF($D$119:$D$153,"*Salary",E119:E153)</f>
        <v>0</v>
      </c>
      <c r="F154" s="460">
        <f t="shared" ref="F154:I154" si="30">SUMIF($D$119:$D$153,"*Salary",F119:F153)</f>
        <v>0</v>
      </c>
      <c r="G154" s="460">
        <f t="shared" si="30"/>
        <v>0</v>
      </c>
      <c r="H154" s="460">
        <f t="shared" si="30"/>
        <v>0</v>
      </c>
      <c r="I154" s="460">
        <f t="shared" si="30"/>
        <v>0</v>
      </c>
      <c r="J154" s="461">
        <f>SUM(E154:I154)</f>
        <v>0</v>
      </c>
      <c r="L154" s="271"/>
      <c r="M154" s="295" t="s">
        <v>148</v>
      </c>
      <c r="N154" s="562"/>
      <c r="O154" s="562"/>
      <c r="P154" s="296"/>
      <c r="Q154" s="297"/>
      <c r="R154" s="492">
        <f>'Cumulative Budget Request '!AE152</f>
        <v>0.11</v>
      </c>
      <c r="S154" s="687">
        <f>'Cumulative Budget Request '!P152</f>
        <v>0</v>
      </c>
      <c r="T154" s="688"/>
      <c r="U154" s="689"/>
    </row>
    <row r="155" spans="1:44" ht="13.5" thickBot="1">
      <c r="A155" s="264"/>
      <c r="C155" s="320"/>
      <c r="D155" s="320" t="s">
        <v>85</v>
      </c>
      <c r="E155" s="462">
        <f>SUMIF($D$119:$D$153,"*Total Fringe",E119:E153)</f>
        <v>0</v>
      </c>
      <c r="F155" s="462">
        <f t="shared" ref="F155:I155" si="31">SUMIF($D$119:$D$153,"*Total Fringe",F119:F153)</f>
        <v>0</v>
      </c>
      <c r="G155" s="462">
        <f t="shared" si="31"/>
        <v>0</v>
      </c>
      <c r="H155" s="462">
        <f t="shared" si="31"/>
        <v>0</v>
      </c>
      <c r="I155" s="462">
        <f t="shared" si="31"/>
        <v>0</v>
      </c>
      <c r="J155" s="463">
        <f>SUM(E155:I155)</f>
        <v>0</v>
      </c>
      <c r="L155" s="266"/>
      <c r="M155" s="465" t="s">
        <v>72</v>
      </c>
      <c r="N155" s="563"/>
      <c r="O155" s="563"/>
      <c r="P155" s="466"/>
      <c r="Q155" s="466"/>
      <c r="R155" s="504">
        <f>'Cumulative Budget Request '!AE153</f>
        <v>558</v>
      </c>
      <c r="S155" s="690"/>
      <c r="T155" s="691"/>
      <c r="U155" s="692"/>
    </row>
    <row r="156" spans="1:44" ht="13.5" thickBot="1">
      <c r="A156" s="264"/>
      <c r="C156" s="320"/>
      <c r="D156" s="432"/>
      <c r="E156" s="429"/>
      <c r="F156" s="429"/>
      <c r="G156" s="429"/>
      <c r="H156" s="429"/>
      <c r="I156" s="429"/>
      <c r="J156" s="430"/>
      <c r="L156" s="266"/>
      <c r="M156" s="475"/>
      <c r="N156" s="475"/>
      <c r="O156" s="475"/>
      <c r="P156" s="476"/>
      <c r="Q156" s="476"/>
      <c r="R156" s="477"/>
      <c r="S156" s="280"/>
      <c r="T156" s="280"/>
      <c r="U156" s="280"/>
    </row>
    <row r="157" spans="1:44" ht="13.5" thickBot="1">
      <c r="A157" s="252"/>
      <c r="B157" s="259"/>
      <c r="C157" s="327"/>
      <c r="D157" s="306"/>
      <c r="E157" s="269" t="str">
        <f>E12</f>
        <v>Year 1</v>
      </c>
      <c r="F157" s="269" t="str">
        <f>F12</f>
        <v>Year 2</v>
      </c>
      <c r="G157" s="269" t="str">
        <f>G12</f>
        <v>Year 3</v>
      </c>
      <c r="H157" s="269" t="str">
        <f>H12</f>
        <v>Year 4</v>
      </c>
      <c r="I157" s="269" t="str">
        <f>I12</f>
        <v>Year 5</v>
      </c>
      <c r="J157" s="304" t="s">
        <v>1</v>
      </c>
      <c r="M157" s="693" t="s">
        <v>163</v>
      </c>
      <c r="N157" s="694"/>
      <c r="O157" s="694"/>
      <c r="P157" s="694"/>
      <c r="Q157" s="694"/>
      <c r="R157" s="694"/>
      <c r="S157" s="694"/>
      <c r="T157" s="695"/>
      <c r="U157" s="280"/>
    </row>
    <row r="158" spans="1:44" ht="13.15">
      <c r="A158" s="275" t="s">
        <v>22</v>
      </c>
      <c r="B158" s="259"/>
      <c r="C158" s="327"/>
      <c r="D158" s="337" t="s">
        <v>158</v>
      </c>
      <c r="E158" s="294">
        <f>P159</f>
        <v>0</v>
      </c>
      <c r="F158" s="294">
        <f>Q159</f>
        <v>0</v>
      </c>
      <c r="G158" s="294">
        <f>R159</f>
        <v>0</v>
      </c>
      <c r="H158" s="294">
        <f>S159</f>
        <v>0</v>
      </c>
      <c r="I158" s="294">
        <f>T159</f>
        <v>0</v>
      </c>
      <c r="J158" s="304"/>
      <c r="M158" s="467"/>
      <c r="N158" s="475"/>
      <c r="O158" s="475"/>
      <c r="P158" s="468" t="s">
        <v>30</v>
      </c>
      <c r="Q158" s="469" t="s">
        <v>31</v>
      </c>
      <c r="R158" s="469" t="s">
        <v>32</v>
      </c>
      <c r="S158" s="468" t="s">
        <v>33</v>
      </c>
      <c r="T158" s="470" t="s">
        <v>34</v>
      </c>
      <c r="U158" s="280"/>
    </row>
    <row r="159" spans="1:44" s="255" customFormat="1" ht="13.15">
      <c r="A159" s="264"/>
      <c r="C159" s="406"/>
      <c r="D159" s="404" t="s">
        <v>151</v>
      </c>
      <c r="E159" s="445">
        <f>ROUND(P161*Q161*R161*P159,0)</f>
        <v>0</v>
      </c>
      <c r="F159" s="445">
        <f>ROUND(P161*Q161*R161*Q159,0)</f>
        <v>0</v>
      </c>
      <c r="G159" s="445">
        <f>ROUND(P161*Q161*R161*R159,0)</f>
        <v>0</v>
      </c>
      <c r="H159" s="445">
        <f>ROUND(P161*Q161*R161*S159,0)</f>
        <v>0</v>
      </c>
      <c r="I159" s="445">
        <f>ROUND(P161*Q161*R161*T159,0)</f>
        <v>0</v>
      </c>
      <c r="J159" s="441">
        <f>SUM(E159:I159)</f>
        <v>0</v>
      </c>
      <c r="M159" s="431" t="s">
        <v>160</v>
      </c>
      <c r="N159" s="304"/>
      <c r="O159" s="304"/>
      <c r="P159" s="157">
        <v>0</v>
      </c>
      <c r="Q159" s="157">
        <v>0</v>
      </c>
      <c r="R159" s="157">
        <v>0</v>
      </c>
      <c r="S159" s="157">
        <v>0</v>
      </c>
      <c r="T159" s="219">
        <v>0</v>
      </c>
      <c r="U159" s="280" t="e">
        <f>E160/E159</f>
        <v>#DIV/0!</v>
      </c>
      <c r="V159" s="280" t="e">
        <f>F160/F159</f>
        <v>#DIV/0!</v>
      </c>
      <c r="W159" s="280" t="e">
        <f>G160/G159</f>
        <v>#DIV/0!</v>
      </c>
      <c r="X159" s="280" t="e">
        <f>H160/H159</f>
        <v>#DIV/0!</v>
      </c>
      <c r="Y159" s="280" t="e">
        <f>I160/I159</f>
        <v>#DIV/0!</v>
      </c>
      <c r="Z159" s="696"/>
      <c r="AA159" s="696"/>
      <c r="AB159" s="696"/>
      <c r="AC159" s="696"/>
      <c r="AD159" s="696"/>
      <c r="AE159" s="696"/>
      <c r="AF159" s="696"/>
      <c r="AG159" s="696"/>
      <c r="AH159" s="250"/>
      <c r="AI159" s="250"/>
      <c r="AJ159" s="250"/>
      <c r="AK159" s="250"/>
      <c r="AL159" s="250"/>
      <c r="AM159" s="250"/>
      <c r="AN159" s="250"/>
      <c r="AO159" s="250"/>
      <c r="AP159" s="250"/>
      <c r="AQ159" s="250"/>
      <c r="AR159" s="250"/>
    </row>
    <row r="160" spans="1:44" s="255" customFormat="1" ht="13.15">
      <c r="A160" s="252"/>
      <c r="D160" s="292" t="s">
        <v>29</v>
      </c>
      <c r="E160" s="438">
        <f>ROUND(E159*$R$173,0)</f>
        <v>0</v>
      </c>
      <c r="F160" s="438">
        <f>ROUND(F159*$R$173,0)</f>
        <v>0</v>
      </c>
      <c r="G160" s="438">
        <f>ROUND(G159*$R$173,0)</f>
        <v>0</v>
      </c>
      <c r="H160" s="438">
        <f>ROUND(H159*$R$173,0)</f>
        <v>0</v>
      </c>
      <c r="I160" s="438">
        <f>ROUND(I159*$R$173,0)</f>
        <v>0</v>
      </c>
      <c r="J160" s="441">
        <f>SUM(E160:I160)</f>
        <v>0</v>
      </c>
      <c r="M160" s="431"/>
      <c r="N160" s="304"/>
      <c r="O160" s="304"/>
      <c r="P160" s="304" t="s">
        <v>110</v>
      </c>
      <c r="Q160" s="304" t="s">
        <v>82</v>
      </c>
      <c r="R160" s="304" t="s">
        <v>83</v>
      </c>
      <c r="S160" s="252"/>
      <c r="T160" s="357"/>
      <c r="U160" s="250"/>
      <c r="V160" s="250"/>
      <c r="W160" s="250"/>
      <c r="X160" s="250"/>
      <c r="Y160" s="250"/>
      <c r="Z160" s="545"/>
      <c r="AA160" s="545"/>
      <c r="AB160" s="545"/>
      <c r="AC160" s="545"/>
      <c r="AD160" s="545"/>
      <c r="AE160" s="545"/>
      <c r="AF160" s="545"/>
      <c r="AG160" s="545"/>
      <c r="AH160" s="250"/>
      <c r="AI160" s="250"/>
      <c r="AJ160" s="250"/>
      <c r="AK160" s="250"/>
      <c r="AL160" s="250"/>
      <c r="AM160" s="250"/>
      <c r="AN160" s="250"/>
      <c r="AO160" s="250"/>
      <c r="AP160" s="250"/>
      <c r="AQ160" s="250"/>
      <c r="AR160" s="250"/>
    </row>
    <row r="161" spans="1:44" ht="13.15">
      <c r="A161" s="252"/>
      <c r="B161" s="259"/>
      <c r="C161" s="327"/>
      <c r="D161" s="306"/>
      <c r="E161" s="267"/>
      <c r="F161" s="267"/>
      <c r="G161" s="267"/>
      <c r="H161" s="267"/>
      <c r="I161" s="267"/>
      <c r="J161" s="291"/>
      <c r="M161" s="471"/>
      <c r="N161" s="564"/>
      <c r="O161" s="564"/>
      <c r="P161" s="405">
        <v>0</v>
      </c>
      <c r="Q161" s="157">
        <v>0</v>
      </c>
      <c r="R161" s="157">
        <v>0</v>
      </c>
      <c r="S161" s="255"/>
      <c r="T161" s="472"/>
      <c r="U161" s="255"/>
      <c r="V161" s="255"/>
      <c r="W161" s="255"/>
      <c r="X161" s="255"/>
      <c r="Y161" s="255"/>
      <c r="Z161" s="255"/>
      <c r="AA161" s="255"/>
      <c r="AB161" s="255"/>
      <c r="AC161" s="545"/>
      <c r="AD161" s="545"/>
      <c r="AE161" s="545"/>
      <c r="AF161" s="545"/>
      <c r="AG161" s="545"/>
      <c r="AH161" s="255"/>
      <c r="AI161" s="255"/>
      <c r="AJ161" s="255"/>
      <c r="AK161" s="255"/>
      <c r="AL161" s="255"/>
      <c r="AM161" s="255"/>
      <c r="AN161" s="255"/>
      <c r="AO161" s="255"/>
      <c r="AP161" s="255"/>
      <c r="AQ161" s="255"/>
      <c r="AR161" s="255"/>
    </row>
    <row r="162" spans="1:44" ht="13.15">
      <c r="A162" s="275" t="s">
        <v>135</v>
      </c>
      <c r="B162" s="259"/>
      <c r="C162" s="327"/>
      <c r="D162" s="337" t="s">
        <v>158</v>
      </c>
      <c r="E162" s="294">
        <f>P163</f>
        <v>0</v>
      </c>
      <c r="F162" s="294">
        <f>Q163</f>
        <v>0</v>
      </c>
      <c r="G162" s="294">
        <f>R163</f>
        <v>0</v>
      </c>
      <c r="H162" s="294">
        <f>S163</f>
        <v>0</v>
      </c>
      <c r="I162" s="294">
        <f>T163</f>
        <v>0</v>
      </c>
      <c r="J162" s="291"/>
      <c r="M162" s="354"/>
      <c r="N162" s="255"/>
      <c r="O162" s="255"/>
      <c r="P162" s="545"/>
      <c r="Q162" s="332"/>
      <c r="R162" s="332"/>
      <c r="S162" s="545"/>
      <c r="T162" s="355"/>
      <c r="U162" s="255"/>
      <c r="V162" s="255"/>
      <c r="W162" s="255"/>
      <c r="X162" s="255"/>
      <c r="Y162" s="255"/>
      <c r="Z162" s="672"/>
      <c r="AA162" s="672"/>
      <c r="AB162" s="672"/>
      <c r="AC162" s="381"/>
      <c r="AD162" s="381"/>
      <c r="AE162" s="381"/>
      <c r="AF162" s="381"/>
      <c r="AG162" s="381"/>
      <c r="AH162" s="255"/>
      <c r="AI162" s="255"/>
      <c r="AJ162" s="255"/>
      <c r="AK162" s="255"/>
      <c r="AL162" s="255"/>
      <c r="AM162" s="255"/>
      <c r="AN162" s="255"/>
      <c r="AO162" s="255"/>
      <c r="AP162" s="255"/>
      <c r="AQ162" s="255"/>
      <c r="AR162" s="255"/>
    </row>
    <row r="163" spans="1:44" s="255" customFormat="1" ht="13.15">
      <c r="A163" s="264"/>
      <c r="C163" s="406"/>
      <c r="D163" s="404" t="s">
        <v>151</v>
      </c>
      <c r="E163" s="445">
        <f>ROUND(P165*Q165*R165*P163,0)</f>
        <v>0</v>
      </c>
      <c r="F163" s="445">
        <f>ROUND(P165*Q165*R165*Q163,0)</f>
        <v>0</v>
      </c>
      <c r="G163" s="445">
        <f>ROUND(P165*Q165*R165*R163,0)</f>
        <v>0</v>
      </c>
      <c r="H163" s="445">
        <f>ROUND(P165*Q165*R165*S163,0)</f>
        <v>0</v>
      </c>
      <c r="I163" s="445">
        <f>ROUND(P165*Q165*R165*T163,0)</f>
        <v>0</v>
      </c>
      <c r="J163" s="441">
        <f>SUM(E163:I163)</f>
        <v>0</v>
      </c>
      <c r="M163" s="431" t="s">
        <v>161</v>
      </c>
      <c r="N163" s="304"/>
      <c r="O163" s="304"/>
      <c r="P163" s="157">
        <v>0</v>
      </c>
      <c r="Q163" s="157">
        <v>0</v>
      </c>
      <c r="R163" s="157">
        <v>0</v>
      </c>
      <c r="S163" s="157">
        <v>0</v>
      </c>
      <c r="T163" s="219">
        <v>0</v>
      </c>
      <c r="U163" s="280" t="e">
        <f>E164/E163</f>
        <v>#DIV/0!</v>
      </c>
      <c r="V163" s="280" t="e">
        <f>F164/F163</f>
        <v>#DIV/0!</v>
      </c>
      <c r="W163" s="280" t="e">
        <f>G164/G163</f>
        <v>#DIV/0!</v>
      </c>
      <c r="X163" s="280" t="e">
        <f>H164/H163</f>
        <v>#DIV/0!</v>
      </c>
      <c r="Y163" s="280" t="e">
        <f>I164/I163</f>
        <v>#DIV/0!</v>
      </c>
      <c r="Z163" s="696"/>
      <c r="AA163" s="696"/>
      <c r="AB163" s="696"/>
      <c r="AC163" s="696"/>
      <c r="AD163" s="696"/>
      <c r="AE163" s="696"/>
      <c r="AF163" s="696"/>
      <c r="AG163" s="696"/>
      <c r="AH163" s="250"/>
      <c r="AI163" s="250"/>
      <c r="AJ163" s="250"/>
      <c r="AK163" s="250"/>
      <c r="AL163" s="250"/>
      <c r="AM163" s="250"/>
      <c r="AN163" s="250"/>
      <c r="AO163" s="250"/>
      <c r="AP163" s="250"/>
      <c r="AQ163" s="250"/>
      <c r="AR163" s="250"/>
    </row>
    <row r="164" spans="1:44" s="255" customFormat="1" ht="13.15">
      <c r="A164" s="252"/>
      <c r="D164" s="292" t="s">
        <v>29</v>
      </c>
      <c r="E164" s="438">
        <f>ROUND(E163*$R$173,0)</f>
        <v>0</v>
      </c>
      <c r="F164" s="438">
        <f>ROUND(F163*$R$173,0)</f>
        <v>0</v>
      </c>
      <c r="G164" s="438">
        <f>ROUND(G163*$R$173,0)</f>
        <v>0</v>
      </c>
      <c r="H164" s="438">
        <f>ROUND(H163*$R$173,0)</f>
        <v>0</v>
      </c>
      <c r="I164" s="438">
        <f>ROUND(I163*$R$173,0)</f>
        <v>0</v>
      </c>
      <c r="J164" s="441">
        <f>SUM(E164:I164)</f>
        <v>0</v>
      </c>
      <c r="M164" s="431"/>
      <c r="N164" s="304"/>
      <c r="O164" s="304"/>
      <c r="P164" s="304" t="s">
        <v>110</v>
      </c>
      <c r="Q164" s="304" t="s">
        <v>82</v>
      </c>
      <c r="R164" s="304" t="s">
        <v>83</v>
      </c>
      <c r="S164" s="252"/>
      <c r="T164" s="357"/>
      <c r="U164" s="250"/>
      <c r="V164" s="250"/>
      <c r="W164" s="250"/>
      <c r="X164" s="250"/>
      <c r="Y164" s="250"/>
      <c r="Z164" s="545"/>
      <c r="AA164" s="545"/>
      <c r="AB164" s="545"/>
      <c r="AC164" s="545"/>
      <c r="AD164" s="545"/>
      <c r="AE164" s="545"/>
      <c r="AF164" s="545"/>
      <c r="AG164" s="545"/>
      <c r="AH164" s="250"/>
      <c r="AI164" s="250"/>
      <c r="AJ164" s="250"/>
      <c r="AK164" s="250"/>
      <c r="AL164" s="250"/>
      <c r="AM164" s="250"/>
      <c r="AN164" s="250"/>
      <c r="AO164" s="250"/>
      <c r="AP164" s="250"/>
      <c r="AQ164" s="250"/>
      <c r="AR164" s="250"/>
    </row>
    <row r="165" spans="1:44" ht="13.15">
      <c r="A165" s="252"/>
      <c r="B165" s="259"/>
      <c r="C165" s="327"/>
      <c r="D165" s="306"/>
      <c r="E165" s="267"/>
      <c r="F165" s="267"/>
      <c r="G165" s="267"/>
      <c r="H165" s="267"/>
      <c r="I165" s="267"/>
      <c r="J165" s="291"/>
      <c r="M165" s="471"/>
      <c r="N165" s="564"/>
      <c r="O165" s="564"/>
      <c r="P165" s="405">
        <v>0</v>
      </c>
      <c r="Q165" s="157">
        <v>0</v>
      </c>
      <c r="R165" s="157">
        <v>0</v>
      </c>
      <c r="S165" s="255"/>
      <c r="T165" s="472"/>
      <c r="U165" s="255"/>
      <c r="V165" s="255"/>
      <c r="W165" s="255"/>
      <c r="X165" s="255"/>
      <c r="Y165" s="255"/>
      <c r="Z165" s="255"/>
      <c r="AA165" s="255"/>
      <c r="AB165" s="255"/>
      <c r="AC165" s="545"/>
      <c r="AD165" s="545"/>
      <c r="AE165" s="545"/>
      <c r="AF165" s="545"/>
      <c r="AG165" s="545"/>
      <c r="AH165" s="255"/>
      <c r="AI165" s="255"/>
      <c r="AJ165" s="255"/>
      <c r="AK165" s="255"/>
      <c r="AL165" s="255"/>
      <c r="AM165" s="255"/>
      <c r="AN165" s="255"/>
      <c r="AO165" s="255"/>
      <c r="AP165" s="255"/>
      <c r="AQ165" s="255"/>
      <c r="AR165" s="255"/>
    </row>
    <row r="166" spans="1:44" ht="13.15">
      <c r="A166" s="275" t="s">
        <v>136</v>
      </c>
      <c r="B166" s="259"/>
      <c r="C166" s="327"/>
      <c r="D166" s="337" t="s">
        <v>158</v>
      </c>
      <c r="E166" s="294">
        <f>P167</f>
        <v>0</v>
      </c>
      <c r="F166" s="294">
        <f>Q167</f>
        <v>0</v>
      </c>
      <c r="G166" s="294">
        <f>R167</f>
        <v>0</v>
      </c>
      <c r="H166" s="294">
        <f>S167</f>
        <v>0</v>
      </c>
      <c r="I166" s="294">
        <f>T167</f>
        <v>0</v>
      </c>
      <c r="J166" s="291"/>
      <c r="M166" s="354"/>
      <c r="N166" s="255"/>
      <c r="O166" s="255"/>
      <c r="P166" s="545"/>
      <c r="Q166" s="332"/>
      <c r="R166" s="332"/>
      <c r="S166" s="545"/>
      <c r="T166" s="355"/>
      <c r="U166" s="255"/>
      <c r="V166" s="255"/>
      <c r="W166" s="255"/>
      <c r="X166" s="255"/>
      <c r="Y166" s="255"/>
      <c r="AI166" s="255"/>
      <c r="AJ166" s="255"/>
      <c r="AK166" s="255"/>
      <c r="AL166" s="255"/>
      <c r="AM166" s="255"/>
      <c r="AN166" s="255"/>
      <c r="AO166" s="255"/>
      <c r="AP166" s="255"/>
      <c r="AQ166" s="255"/>
      <c r="AR166" s="255"/>
    </row>
    <row r="167" spans="1:44" s="255" customFormat="1" ht="13.15">
      <c r="C167" s="406"/>
      <c r="D167" s="404" t="s">
        <v>151</v>
      </c>
      <c r="E167" s="445">
        <f>ROUND(P169*Q169*R169*P167,0)</f>
        <v>0</v>
      </c>
      <c r="F167" s="445">
        <f>ROUND(P169*Q169*R169*Q167,0)</f>
        <v>0</v>
      </c>
      <c r="G167" s="445">
        <f>ROUND(P169*Q169*R169*R167,0)</f>
        <v>0</v>
      </c>
      <c r="H167" s="445">
        <f>ROUND(P169*Q169*R169*S167,0)</f>
        <v>0</v>
      </c>
      <c r="I167" s="445">
        <f>ROUND(P169*Q169*R169*T167,0)</f>
        <v>0</v>
      </c>
      <c r="J167" s="441">
        <f>SUM(E167:I167)</f>
        <v>0</v>
      </c>
      <c r="M167" s="431" t="s">
        <v>162</v>
      </c>
      <c r="N167" s="304"/>
      <c r="O167" s="304"/>
      <c r="P167" s="157">
        <v>0</v>
      </c>
      <c r="Q167" s="157">
        <v>0</v>
      </c>
      <c r="R167" s="157">
        <v>0</v>
      </c>
      <c r="S167" s="157">
        <v>0</v>
      </c>
      <c r="T167" s="219">
        <v>0</v>
      </c>
      <c r="U167" s="280" t="e">
        <f>E168/E167</f>
        <v>#DIV/0!</v>
      </c>
      <c r="V167" s="280" t="e">
        <f>F168/F167</f>
        <v>#DIV/0!</v>
      </c>
      <c r="W167" s="280" t="e">
        <f>G168/G167</f>
        <v>#DIV/0!</v>
      </c>
      <c r="X167" s="280" t="e">
        <f>H168/H167</f>
        <v>#DIV/0!</v>
      </c>
      <c r="Y167" s="280" t="e">
        <f>I168/I167</f>
        <v>#DIV/0!</v>
      </c>
      <c r="Z167" s="250"/>
      <c r="AA167" s="250"/>
      <c r="AB167" s="250"/>
      <c r="AC167" s="250"/>
      <c r="AD167" s="250"/>
      <c r="AE167" s="250"/>
      <c r="AF167" s="250"/>
      <c r="AG167" s="250"/>
      <c r="AH167" s="250"/>
      <c r="AI167" s="250"/>
      <c r="AJ167" s="250"/>
      <c r="AK167" s="250"/>
      <c r="AL167" s="250"/>
      <c r="AM167" s="250"/>
      <c r="AN167" s="250"/>
      <c r="AO167" s="250"/>
      <c r="AP167" s="250"/>
      <c r="AQ167" s="250"/>
      <c r="AR167" s="250"/>
    </row>
    <row r="168" spans="1:44" s="255" customFormat="1" ht="13.15">
      <c r="A168" s="264"/>
      <c r="D168" s="292" t="s">
        <v>29</v>
      </c>
      <c r="E168" s="438">
        <f>ROUND(E167*$R$173,0)</f>
        <v>0</v>
      </c>
      <c r="F168" s="438">
        <f t="shared" ref="F168:I168" si="32">ROUND(F167*$R$173,0)</f>
        <v>0</v>
      </c>
      <c r="G168" s="438">
        <f t="shared" si="32"/>
        <v>0</v>
      </c>
      <c r="H168" s="438">
        <f t="shared" si="32"/>
        <v>0</v>
      </c>
      <c r="I168" s="438">
        <f t="shared" si="32"/>
        <v>0</v>
      </c>
      <c r="J168" s="440">
        <f>SUM(E168:I168)</f>
        <v>0</v>
      </c>
      <c r="L168" s="254"/>
      <c r="M168" s="431"/>
      <c r="N168" s="304"/>
      <c r="O168" s="304"/>
      <c r="P168" s="304" t="s">
        <v>110</v>
      </c>
      <c r="Q168" s="304" t="s">
        <v>82</v>
      </c>
      <c r="R168" s="304" t="s">
        <v>83</v>
      </c>
      <c r="S168" s="252"/>
      <c r="T168" s="357"/>
      <c r="U168" s="250"/>
      <c r="V168" s="250"/>
      <c r="W168" s="250"/>
      <c r="X168" s="250"/>
      <c r="Y168" s="250"/>
      <c r="Z168" s="250"/>
      <c r="AA168" s="250"/>
      <c r="AB168" s="250"/>
      <c r="AC168" s="250"/>
      <c r="AD168" s="250"/>
      <c r="AE168" s="250"/>
      <c r="AF168" s="250"/>
      <c r="AG168" s="250"/>
      <c r="AH168" s="250"/>
      <c r="AI168" s="250"/>
      <c r="AJ168" s="250"/>
      <c r="AK168" s="250"/>
      <c r="AL168" s="250"/>
      <c r="AM168" s="250"/>
      <c r="AN168" s="250"/>
      <c r="AO168" s="250"/>
      <c r="AP168" s="250"/>
      <c r="AQ168" s="250"/>
      <c r="AR168" s="250"/>
    </row>
    <row r="169" spans="1:44" s="255" customFormat="1">
      <c r="A169" s="264"/>
      <c r="D169" s="292"/>
      <c r="E169" s="438"/>
      <c r="F169" s="438"/>
      <c r="G169" s="438"/>
      <c r="H169" s="438"/>
      <c r="I169" s="438"/>
      <c r="J169" s="440"/>
      <c r="L169" s="254"/>
      <c r="M169" s="471"/>
      <c r="N169" s="564"/>
      <c r="O169" s="564"/>
      <c r="P169" s="405">
        <v>0</v>
      </c>
      <c r="Q169" s="157">
        <v>0</v>
      </c>
      <c r="R169" s="157">
        <v>0</v>
      </c>
      <c r="S169" s="252"/>
      <c r="T169" s="357"/>
      <c r="U169" s="250"/>
      <c r="V169" s="250"/>
      <c r="W169" s="250"/>
      <c r="X169" s="250"/>
      <c r="Y169" s="250"/>
      <c r="Z169" s="250"/>
      <c r="AA169" s="250"/>
      <c r="AB169" s="250"/>
      <c r="AC169" s="250"/>
      <c r="AD169" s="250"/>
      <c r="AE169" s="250"/>
      <c r="AF169" s="250"/>
      <c r="AG169" s="250"/>
      <c r="AH169" s="250"/>
      <c r="AI169" s="250"/>
      <c r="AJ169" s="250"/>
      <c r="AK169" s="250"/>
      <c r="AL169" s="250"/>
      <c r="AM169" s="250"/>
      <c r="AN169" s="250"/>
      <c r="AO169" s="250"/>
      <c r="AP169" s="250"/>
      <c r="AQ169" s="250"/>
      <c r="AR169" s="250"/>
    </row>
    <row r="170" spans="1:44" s="255" customFormat="1" ht="13.15" thickBot="1">
      <c r="A170" s="264"/>
      <c r="C170" s="320"/>
      <c r="D170" s="320" t="s">
        <v>137</v>
      </c>
      <c r="E170" s="447">
        <f>SUMIF($D$157:$D$168,"*Wage",E157:E168)</f>
        <v>0</v>
      </c>
      <c r="F170" s="447">
        <f t="shared" ref="F170:I170" si="33">SUMIF($D$157:$D$168,"*Wage",F157:F168)</f>
        <v>0</v>
      </c>
      <c r="G170" s="447">
        <f t="shared" si="33"/>
        <v>0</v>
      </c>
      <c r="H170" s="447">
        <f t="shared" si="33"/>
        <v>0</v>
      </c>
      <c r="I170" s="447">
        <f t="shared" si="33"/>
        <v>0</v>
      </c>
      <c r="J170" s="448">
        <f>SUM(E170:I170)</f>
        <v>0</v>
      </c>
      <c r="L170" s="254"/>
      <c r="M170" s="518"/>
      <c r="N170" s="520"/>
      <c r="O170" s="520"/>
      <c r="P170" s="519"/>
      <c r="Q170" s="520"/>
      <c r="R170" s="520"/>
      <c r="S170" s="473"/>
      <c r="T170" s="474"/>
      <c r="Z170" s="250"/>
      <c r="AA170" s="250"/>
      <c r="AB170" s="250"/>
      <c r="AC170" s="250"/>
      <c r="AD170" s="250"/>
      <c r="AE170" s="250"/>
      <c r="AF170" s="250"/>
      <c r="AG170" s="250"/>
      <c r="AH170" s="250"/>
    </row>
    <row r="171" spans="1:44" s="255" customFormat="1">
      <c r="A171" s="264"/>
      <c r="C171" s="320"/>
      <c r="D171" s="320" t="s">
        <v>138</v>
      </c>
      <c r="E171" s="438">
        <f>SUMIF($D$157:$D$168,"*Fringe",E157:E168)</f>
        <v>0</v>
      </c>
      <c r="F171" s="438">
        <f t="shared" ref="F171:I171" si="34">SUMIF($D$157:$D$168,"*Fringe",F157:F168)</f>
        <v>0</v>
      </c>
      <c r="G171" s="438">
        <f t="shared" si="34"/>
        <v>0</v>
      </c>
      <c r="H171" s="438">
        <f t="shared" si="34"/>
        <v>0</v>
      </c>
      <c r="I171" s="438">
        <f t="shared" si="34"/>
        <v>0</v>
      </c>
      <c r="J171" s="441">
        <f>SUM(E171:I171)</f>
        <v>0</v>
      </c>
      <c r="L171" s="254"/>
      <c r="Z171" s="250"/>
      <c r="AA171" s="250"/>
      <c r="AB171" s="250"/>
      <c r="AC171" s="250"/>
      <c r="AD171" s="250"/>
      <c r="AE171" s="250"/>
      <c r="AF171" s="250"/>
      <c r="AG171" s="250"/>
      <c r="AH171" s="250"/>
    </row>
    <row r="172" spans="1:44" ht="3.75" customHeight="1" thickBot="1">
      <c r="A172" s="250" t="s">
        <v>7</v>
      </c>
      <c r="D172" s="270" t="s">
        <v>6</v>
      </c>
      <c r="E172" s="277"/>
      <c r="F172" s="277"/>
      <c r="G172" s="277"/>
      <c r="H172" s="277"/>
      <c r="I172" s="277"/>
      <c r="J172" s="333"/>
      <c r="L172" s="253"/>
      <c r="S172" s="255"/>
      <c r="T172" s="255"/>
      <c r="U172" s="255"/>
      <c r="V172" s="255"/>
      <c r="W172" s="255"/>
      <c r="X172" s="255"/>
      <c r="Y172" s="255"/>
      <c r="AI172" s="255"/>
      <c r="AJ172" s="255"/>
      <c r="AK172" s="255"/>
      <c r="AL172" s="255"/>
      <c r="AM172" s="255"/>
      <c r="AN172" s="255"/>
      <c r="AO172" s="255"/>
      <c r="AP172" s="255"/>
      <c r="AQ172" s="255"/>
      <c r="AR172" s="255"/>
    </row>
    <row r="173" spans="1:44" ht="13.15">
      <c r="A173" s="310" t="s">
        <v>23</v>
      </c>
      <c r="B173" s="308"/>
      <c r="C173" s="308"/>
      <c r="D173" s="311"/>
      <c r="E173" s="449">
        <f>SUMIF($D$68:$D$171,"*Total Other Professional Salary",E68:E171)+SUMIF($D$68:$D$171,"*Total Post Doc Salary",E68:E171)+SUMIF($D$68:$D$171,"*Total Graduate Student Salary",E68:E171)+SUMIF($D$68:$D$171,"*Total Hourly Wages",E68:E171)</f>
        <v>0</v>
      </c>
      <c r="F173" s="449">
        <f>SUMIF($D$68:$D$171,"*Total Other Professional Salary",F68:F171)+SUMIF($D$68:$D$171,"*Total Post Doc Salary",F68:F171)+SUMIF($D$68:$D$171,"*Total Graduate Student Salary",F68:F171)+SUMIF($D$68:$D$171,"*Total Hourly Wages",F68:F171)</f>
        <v>0</v>
      </c>
      <c r="G173" s="449">
        <f>SUMIF($D$68:$D$171,"*Total Other Professional Salary",G68:G171)+SUMIF($D$68:$D$171,"*Total Post Doc Salary",G68:G171)+SUMIF($D$68:$D$171,"*Total Graduate Student Salary",G68:G171)+SUMIF($D$68:$D$171,"*Total Hourly Wages",G68:G171)</f>
        <v>0</v>
      </c>
      <c r="H173" s="449">
        <f>SUMIF($D$68:$D$171,"*Total Other Professional Salary",H68:H171)+SUMIF($D$68:$D$171,"*Total Post Doc Salary",H68:H171)+SUMIF($D$68:$D$171,"*Total Graduate Student Salary",H68:H171)+SUMIF($D$68:$D$171,"*Total Hourly Wages",H68:H171)</f>
        <v>0</v>
      </c>
      <c r="I173" s="449">
        <f>SUMIF($D$68:$D$171,"*Total Other Professional Salary",I68:I171)+SUMIF($D$68:$D$171,"*Total Post Doc Salary",I68:I171)+SUMIF($D$68:$D$171,"*Total Graduate Student Salary",I68:I171)+SUMIF($D$68:$D$171,"*Total Hourly Wages",I68:I171)</f>
        <v>0</v>
      </c>
      <c r="J173" s="450">
        <f>SUM(J170,J154,J115,J90)</f>
        <v>0</v>
      </c>
      <c r="L173" s="253"/>
      <c r="M173" s="295" t="s">
        <v>149</v>
      </c>
      <c r="N173" s="562"/>
      <c r="O173" s="562"/>
      <c r="P173" s="296"/>
      <c r="Q173" s="297"/>
      <c r="R173" s="492">
        <f>'Cumulative Budget Request '!AE167</f>
        <v>0.11</v>
      </c>
      <c r="S173" s="255"/>
      <c r="T173" s="255"/>
      <c r="U173" s="255"/>
      <c r="V173" s="255"/>
      <c r="W173" s="255"/>
      <c r="X173" s="255"/>
      <c r="Y173" s="255"/>
      <c r="AI173" s="255"/>
      <c r="AJ173" s="255"/>
      <c r="AK173" s="255"/>
      <c r="AL173" s="255"/>
      <c r="AM173" s="255"/>
      <c r="AN173" s="255"/>
      <c r="AO173" s="255"/>
      <c r="AP173" s="255"/>
      <c r="AQ173" s="255"/>
      <c r="AR173" s="255"/>
    </row>
    <row r="174" spans="1:44" ht="15.4" thickBot="1">
      <c r="A174" s="310" t="s">
        <v>24</v>
      </c>
      <c r="B174" s="308"/>
      <c r="C174" s="308"/>
      <c r="D174" s="311"/>
      <c r="E174" s="451">
        <f>SUMIF($D$68:$D$171,"*Total Other Professional Fringe",E68:E171)+SUMIF($D$68:$D$171,"*Total Post Doc Fringe",E68:E171)++SUMIF($D$68:$D$171,"*Total Graduate Student Fringe",E68:E171)+SUMIF($D$68:$D$171,"*Total Fringe Benefits",E68:E171)</f>
        <v>0</v>
      </c>
      <c r="F174" s="451">
        <f>SUMIF($D$68:$D$171,"*Total Other Professional Fringe",F68:F171)+SUMIF($D$68:$D$171,"*Total Post Doc Fringe",F68:F171)++SUMIF($D$68:$D$171,"*Total Graduate Student Fringe",F68:F171)+SUMIF($D$68:$D$171,"*Total Fringe Benefits",F68:F171)</f>
        <v>0</v>
      </c>
      <c r="G174" s="451">
        <f>SUMIF($D$68:$D$171,"*Total Other Professional Fringe",G68:G171)+SUMIF($D$68:$D$171,"*Total Post Doc Fringe",G68:G171)++SUMIF($D$68:$D$171,"*Total Graduate Student Fringe",G68:G171)+SUMIF($D$68:$D$171,"*Total Fringe Benefits",G68:G171)</f>
        <v>0</v>
      </c>
      <c r="H174" s="451">
        <f>SUMIF($D$68:$D$171,"*Total Other Professional Fringe",H68:H171)+SUMIF($D$68:$D$171,"*Total Post Doc Fringe",H68:H171)++SUMIF($D$68:$D$171,"*Total Graduate Student Fringe",H68:H171)+SUMIF($D$68:$D$171,"*Total Fringe Benefits",H68:H171)</f>
        <v>0</v>
      </c>
      <c r="I174" s="451">
        <f>SUMIF($D$68:$D$171,"*Total Other Professional Fringe",I68:I171)+SUMIF($D$68:$D$171,"*Total Post Doc Fringe",I68:I171)++SUMIF($D$68:$D$171,"*Total Graduate Student Fringe",I68:I171)+SUMIF($D$68:$D$171,"*Total Fringe Benefits",I68:I171)</f>
        <v>0</v>
      </c>
      <c r="J174" s="452">
        <f>SUM(J171,J155,J116,J91)</f>
        <v>0</v>
      </c>
      <c r="L174" s="253"/>
      <c r="M174" s="300">
        <f>'Cumulative Budget Request '!J168</f>
        <v>0</v>
      </c>
      <c r="N174" s="301"/>
      <c r="O174" s="301"/>
      <c r="P174" s="301"/>
      <c r="Q174" s="301"/>
      <c r="R174" s="302"/>
    </row>
    <row r="175" spans="1:44" ht="13.15">
      <c r="A175" s="307" t="s">
        <v>25</v>
      </c>
      <c r="B175" s="308"/>
      <c r="C175" s="331"/>
      <c r="D175" s="331"/>
      <c r="E175" s="449">
        <f>SUM(E173:E174)</f>
        <v>0</v>
      </c>
      <c r="F175" s="449">
        <f>SUM(F173:F174)</f>
        <v>0</v>
      </c>
      <c r="G175" s="449">
        <f>SUM(G173:G174)</f>
        <v>0</v>
      </c>
      <c r="H175" s="449">
        <f>SUM(H173:H174)</f>
        <v>0</v>
      </c>
      <c r="I175" s="449">
        <f>SUM(I173:I174)</f>
        <v>0</v>
      </c>
      <c r="J175" s="453">
        <f>SUM(E175:I175)</f>
        <v>0</v>
      </c>
      <c r="L175" s="254"/>
      <c r="Q175" s="254"/>
      <c r="R175" s="252"/>
    </row>
    <row r="176" spans="1:44" ht="14.25">
      <c r="A176" s="272"/>
      <c r="B176" s="257"/>
      <c r="D176" s="558"/>
      <c r="E176" s="268"/>
      <c r="F176" s="268"/>
      <c r="G176" s="268"/>
      <c r="H176" s="268"/>
      <c r="I176" s="274"/>
      <c r="J176" s="291"/>
      <c r="L176" s="254"/>
      <c r="M176" s="323"/>
      <c r="N176" s="323"/>
      <c r="O176" s="323"/>
      <c r="P176" s="254"/>
      <c r="Q176" s="252"/>
      <c r="R176" s="252"/>
    </row>
    <row r="177" spans="1:35" ht="13.15">
      <c r="A177" s="260" t="s">
        <v>26</v>
      </c>
      <c r="D177" s="558"/>
      <c r="E177" s="454">
        <f t="shared" ref="E177:I178" si="35">SUM(E63,E173)</f>
        <v>0</v>
      </c>
      <c r="F177" s="454">
        <f t="shared" si="35"/>
        <v>0</v>
      </c>
      <c r="G177" s="454">
        <f t="shared" si="35"/>
        <v>0</v>
      </c>
      <c r="H177" s="454">
        <f t="shared" si="35"/>
        <v>0</v>
      </c>
      <c r="I177" s="454">
        <f t="shared" si="35"/>
        <v>0</v>
      </c>
      <c r="J177" s="455">
        <f>SUM(E177:I177)</f>
        <v>0</v>
      </c>
      <c r="L177" s="254"/>
      <c r="M177" s="253"/>
      <c r="N177" s="253"/>
      <c r="O177" s="253"/>
      <c r="AI177" s="257"/>
    </row>
    <row r="178" spans="1:35" ht="13.15">
      <c r="A178" s="251" t="s">
        <v>27</v>
      </c>
      <c r="D178" s="558"/>
      <c r="E178" s="454">
        <f t="shared" si="35"/>
        <v>0</v>
      </c>
      <c r="F178" s="454">
        <f t="shared" si="35"/>
        <v>0</v>
      </c>
      <c r="G178" s="454">
        <f t="shared" si="35"/>
        <v>0</v>
      </c>
      <c r="H178" s="454">
        <f t="shared" si="35"/>
        <v>0</v>
      </c>
      <c r="I178" s="454">
        <f t="shared" si="35"/>
        <v>0</v>
      </c>
      <c r="J178" s="455">
        <f>SUM(E178:I178)</f>
        <v>0</v>
      </c>
      <c r="L178" s="254"/>
      <c r="M178" s="253"/>
      <c r="N178" s="253"/>
      <c r="O178" s="253"/>
      <c r="AI178" s="257"/>
    </row>
    <row r="179" spans="1:35" ht="13.15">
      <c r="A179" s="377"/>
      <c r="B179" s="660" t="s">
        <v>142</v>
      </c>
      <c r="C179" s="660"/>
      <c r="D179" s="660"/>
      <c r="E179" s="442">
        <f>SUM(E177:E178)</f>
        <v>0</v>
      </c>
      <c r="F179" s="442">
        <f t="shared" ref="F179:I179" si="36">SUM(F177:F178)</f>
        <v>0</v>
      </c>
      <c r="G179" s="442">
        <f t="shared" si="36"/>
        <v>0</v>
      </c>
      <c r="H179" s="442">
        <f t="shared" si="36"/>
        <v>0</v>
      </c>
      <c r="I179" s="442">
        <f t="shared" si="36"/>
        <v>0</v>
      </c>
      <c r="J179" s="443">
        <f>SUM(E179:I179)</f>
        <v>0</v>
      </c>
      <c r="L179" s="254"/>
      <c r="M179" s="253"/>
      <c r="N179" s="253"/>
      <c r="O179" s="253"/>
    </row>
    <row r="180" spans="1:35" ht="13.15">
      <c r="A180" s="272"/>
      <c r="B180" s="257"/>
      <c r="G180" s="254"/>
      <c r="H180" s="254"/>
      <c r="I180" s="254"/>
      <c r="J180" s="305"/>
      <c r="K180" s="262"/>
      <c r="L180" s="254"/>
      <c r="M180" s="253"/>
      <c r="N180" s="253"/>
      <c r="O180" s="253"/>
      <c r="P180" s="254"/>
      <c r="Q180" s="252"/>
      <c r="R180" s="252"/>
    </row>
    <row r="181" spans="1:35" ht="13.15">
      <c r="A181" s="260" t="s">
        <v>0</v>
      </c>
      <c r="G181" s="254"/>
      <c r="H181" s="254"/>
      <c r="I181" s="254"/>
      <c r="J181" s="305"/>
      <c r="L181" s="254"/>
      <c r="M181" s="253"/>
      <c r="N181" s="253"/>
      <c r="O181" s="253"/>
      <c r="P181" s="254"/>
      <c r="Q181" s="252"/>
      <c r="R181" s="252"/>
    </row>
    <row r="182" spans="1:35">
      <c r="A182" s="288" t="s">
        <v>46</v>
      </c>
      <c r="G182" s="254"/>
      <c r="H182" s="254"/>
      <c r="I182" s="254"/>
      <c r="J182" s="305"/>
      <c r="K182" s="262"/>
      <c r="L182" s="254"/>
      <c r="M182" s="252"/>
      <c r="N182" s="252"/>
      <c r="O182" s="252"/>
      <c r="P182" s="252"/>
    </row>
    <row r="183" spans="1:35">
      <c r="B183" s="91" t="s">
        <v>96</v>
      </c>
      <c r="D183" s="558"/>
      <c r="E183" s="438">
        <v>0</v>
      </c>
      <c r="F183" s="438">
        <v>0</v>
      </c>
      <c r="G183" s="438">
        <v>0</v>
      </c>
      <c r="H183" s="438">
        <v>0</v>
      </c>
      <c r="I183" s="196">
        <v>0</v>
      </c>
      <c r="J183" s="441">
        <f>SUM(E183:I183)</f>
        <v>0</v>
      </c>
      <c r="K183" s="253"/>
      <c r="L183" s="254"/>
      <c r="M183" s="252"/>
      <c r="N183" s="252"/>
      <c r="O183" s="252"/>
      <c r="P183" s="489"/>
      <c r="Q183" s="489"/>
      <c r="R183" s="489"/>
      <c r="S183" s="490"/>
    </row>
    <row r="184" spans="1:35">
      <c r="D184" s="558"/>
      <c r="E184" s="438">
        <v>0</v>
      </c>
      <c r="F184" s="438">
        <v>0</v>
      </c>
      <c r="G184" s="438">
        <v>0</v>
      </c>
      <c r="H184" s="438">
        <v>0</v>
      </c>
      <c r="I184" s="196">
        <v>0</v>
      </c>
      <c r="J184" s="441">
        <f>SUM(E184:I184)</f>
        <v>0</v>
      </c>
      <c r="K184" s="253"/>
      <c r="L184" s="254"/>
      <c r="M184" s="252"/>
      <c r="N184" s="252"/>
      <c r="O184" s="252"/>
      <c r="P184" s="252"/>
    </row>
    <row r="185" spans="1:35">
      <c r="A185" s="700" t="s">
        <v>56</v>
      </c>
      <c r="B185" s="700"/>
      <c r="C185" s="700"/>
      <c r="D185" s="700"/>
      <c r="E185" s="478">
        <f>SUM(E183:E184)</f>
        <v>0</v>
      </c>
      <c r="F185" s="478">
        <f t="shared" ref="F185:I185" si="37">SUM(F183:F184)</f>
        <v>0</v>
      </c>
      <c r="G185" s="478">
        <f t="shared" si="37"/>
        <v>0</v>
      </c>
      <c r="H185" s="478">
        <f t="shared" si="37"/>
        <v>0</v>
      </c>
      <c r="I185" s="478">
        <f t="shared" si="37"/>
        <v>0</v>
      </c>
      <c r="J185" s="479">
        <f>SUM(J183:J184)</f>
        <v>0</v>
      </c>
      <c r="K185" s="253"/>
      <c r="L185" s="253"/>
      <c r="M185" s="254"/>
      <c r="N185" s="254"/>
      <c r="O185" s="254"/>
      <c r="P185" s="252"/>
      <c r="Q185" s="252"/>
    </row>
    <row r="186" spans="1:35">
      <c r="E186" s="558"/>
      <c r="F186" s="254"/>
      <c r="G186" s="254"/>
      <c r="H186" s="254"/>
      <c r="I186" s="254"/>
      <c r="J186" s="305"/>
      <c r="K186" s="253"/>
      <c r="L186" s="253"/>
      <c r="M186" s="254"/>
      <c r="N186" s="254"/>
      <c r="O186" s="254"/>
      <c r="P186" s="252"/>
      <c r="Q186" s="252"/>
    </row>
    <row r="187" spans="1:35" ht="13.15">
      <c r="A187" s="251" t="s">
        <v>111</v>
      </c>
      <c r="B187" s="332"/>
      <c r="C187" s="282"/>
      <c r="D187" s="514" t="s">
        <v>166</v>
      </c>
      <c r="E187" s="385">
        <v>0</v>
      </c>
      <c r="F187" s="385">
        <v>0</v>
      </c>
      <c r="G187" s="385">
        <v>0</v>
      </c>
      <c r="H187" s="385">
        <v>0</v>
      </c>
      <c r="I187" s="385">
        <v>0</v>
      </c>
      <c r="J187" s="334"/>
      <c r="K187" s="253"/>
      <c r="L187" s="254"/>
      <c r="M187" s="252"/>
      <c r="N187" s="252"/>
      <c r="O187" s="252"/>
      <c r="P187" s="252"/>
    </row>
    <row r="188" spans="1:35" ht="13.15">
      <c r="D188" s="514" t="s">
        <v>223</v>
      </c>
      <c r="E188" s="385">
        <v>0</v>
      </c>
      <c r="F188" s="385">
        <v>0</v>
      </c>
      <c r="G188" s="385">
        <v>0</v>
      </c>
      <c r="H188" s="385">
        <v>0</v>
      </c>
      <c r="I188" s="385">
        <v>0</v>
      </c>
      <c r="J188" s="334"/>
      <c r="K188" s="253"/>
      <c r="L188" s="254"/>
      <c r="M188" s="252"/>
      <c r="N188" s="252"/>
      <c r="O188" s="252"/>
      <c r="P188" s="252"/>
    </row>
    <row r="189" spans="1:35" ht="13.15">
      <c r="A189" s="251" t="s">
        <v>143</v>
      </c>
      <c r="B189" s="332"/>
      <c r="C189" s="282"/>
      <c r="D189" s="513" t="s">
        <v>224</v>
      </c>
      <c r="E189" s="385">
        <v>0</v>
      </c>
      <c r="F189" s="385">
        <v>0</v>
      </c>
      <c r="G189" s="385">
        <v>0</v>
      </c>
      <c r="H189" s="385">
        <v>0</v>
      </c>
      <c r="I189" s="385">
        <v>0</v>
      </c>
      <c r="J189" s="334"/>
      <c r="K189" s="253"/>
      <c r="L189" s="254"/>
      <c r="M189" s="252"/>
      <c r="N189" s="252"/>
      <c r="O189" s="252"/>
      <c r="P189" s="252"/>
    </row>
    <row r="190" spans="1:35" ht="13.15">
      <c r="A190" s="698"/>
      <c r="D190" s="514" t="s">
        <v>225</v>
      </c>
      <c r="E190" s="385">
        <v>0</v>
      </c>
      <c r="F190" s="385">
        <v>0</v>
      </c>
      <c r="G190" s="385">
        <v>0</v>
      </c>
      <c r="H190" s="385">
        <v>0</v>
      </c>
      <c r="I190" s="385">
        <v>0</v>
      </c>
      <c r="J190" s="319"/>
      <c r="K190" s="253"/>
      <c r="L190" s="254"/>
      <c r="M190" s="252"/>
      <c r="N190" s="252"/>
      <c r="O190" s="252"/>
      <c r="P190" s="252"/>
    </row>
    <row r="191" spans="1:35" ht="13.15">
      <c r="A191" s="698"/>
      <c r="B191" s="546" t="s">
        <v>39</v>
      </c>
      <c r="C191" s="546" t="s">
        <v>40</v>
      </c>
      <c r="D191" s="283"/>
      <c r="E191" s="435"/>
      <c r="F191" s="435"/>
      <c r="G191" s="435"/>
      <c r="H191" s="435"/>
      <c r="I191" s="435"/>
      <c r="J191" s="319"/>
      <c r="K191" s="253"/>
      <c r="L191" s="254"/>
      <c r="M191" s="252"/>
      <c r="N191" s="252"/>
      <c r="O191" s="252"/>
      <c r="P191" s="252"/>
    </row>
    <row r="192" spans="1:35">
      <c r="A192" s="699"/>
      <c r="B192" s="326" t="s">
        <v>41</v>
      </c>
      <c r="C192" s="384">
        <v>0</v>
      </c>
      <c r="D192" s="283"/>
      <c r="E192" s="438">
        <f>ROUND($C192*E188*E189*E187,0)</f>
        <v>0</v>
      </c>
      <c r="F192" s="438">
        <f t="shared" ref="F192:I192" si="38">ROUND($C192*F188*F189*F187,0)</f>
        <v>0</v>
      </c>
      <c r="G192" s="438">
        <f t="shared" si="38"/>
        <v>0</v>
      </c>
      <c r="H192" s="438">
        <f t="shared" si="38"/>
        <v>0</v>
      </c>
      <c r="I192" s="438">
        <f t="shared" si="38"/>
        <v>0</v>
      </c>
      <c r="J192" s="441">
        <f t="shared" ref="J192:J197" si="39">SUM(E192:I192)</f>
        <v>0</v>
      </c>
      <c r="K192" s="253"/>
      <c r="L192" s="254"/>
      <c r="M192" s="252"/>
      <c r="N192" s="252"/>
      <c r="O192" s="252"/>
      <c r="P192" s="252"/>
    </row>
    <row r="193" spans="1:33">
      <c r="A193" s="699"/>
      <c r="B193" s="326" t="s">
        <v>42</v>
      </c>
      <c r="C193" s="384">
        <v>0</v>
      </c>
      <c r="D193" s="283"/>
      <c r="E193" s="438">
        <f>ROUND($C193*E188*E190*E187,0)</f>
        <v>0</v>
      </c>
      <c r="F193" s="438">
        <f t="shared" ref="F193:I193" si="40">ROUND($C193*F188*F190*F187,0)</f>
        <v>0</v>
      </c>
      <c r="G193" s="438">
        <f t="shared" si="40"/>
        <v>0</v>
      </c>
      <c r="H193" s="438">
        <f t="shared" si="40"/>
        <v>0</v>
      </c>
      <c r="I193" s="438">
        <f t="shared" si="40"/>
        <v>0</v>
      </c>
      <c r="J193" s="441">
        <f t="shared" si="39"/>
        <v>0</v>
      </c>
      <c r="K193" s="253"/>
      <c r="L193" s="254"/>
      <c r="M193" s="252"/>
      <c r="N193" s="252"/>
      <c r="O193" s="252"/>
      <c r="P193" s="252"/>
    </row>
    <row r="194" spans="1:33">
      <c r="A194" s="699"/>
      <c r="B194" s="326" t="s">
        <v>164</v>
      </c>
      <c r="C194" s="384">
        <v>0</v>
      </c>
      <c r="D194" s="283"/>
      <c r="E194" s="438">
        <f>ROUND($C194*E188*E187,0)</f>
        <v>0</v>
      </c>
      <c r="F194" s="438">
        <f t="shared" ref="F194:I194" si="41">ROUND($C194*F188*F187,0)</f>
        <v>0</v>
      </c>
      <c r="G194" s="438">
        <f t="shared" si="41"/>
        <v>0</v>
      </c>
      <c r="H194" s="438">
        <f t="shared" si="41"/>
        <v>0</v>
      </c>
      <c r="I194" s="438">
        <f t="shared" si="41"/>
        <v>0</v>
      </c>
      <c r="J194" s="441">
        <f t="shared" si="39"/>
        <v>0</v>
      </c>
      <c r="K194" s="253"/>
      <c r="L194" s="254"/>
      <c r="M194" s="252"/>
      <c r="N194" s="252"/>
      <c r="O194" s="252"/>
      <c r="P194" s="252"/>
    </row>
    <row r="195" spans="1:33">
      <c r="A195" s="699"/>
      <c r="B195" s="326" t="s">
        <v>43</v>
      </c>
      <c r="C195" s="384">
        <v>0</v>
      </c>
      <c r="D195" s="283"/>
      <c r="E195" s="438">
        <f>$C195*E187*E189</f>
        <v>0</v>
      </c>
      <c r="F195" s="438">
        <f t="shared" ref="F195:H195" si="42">$C195*F187*F189</f>
        <v>0</v>
      </c>
      <c r="G195" s="438">
        <f t="shared" si="42"/>
        <v>0</v>
      </c>
      <c r="H195" s="438">
        <f t="shared" si="42"/>
        <v>0</v>
      </c>
      <c r="I195" s="438">
        <f>$C195*I187*I189</f>
        <v>0</v>
      </c>
      <c r="J195" s="441">
        <f t="shared" si="39"/>
        <v>0</v>
      </c>
      <c r="K195" s="253"/>
      <c r="L195" s="254"/>
      <c r="M195" s="252"/>
      <c r="N195" s="252"/>
      <c r="O195" s="252"/>
      <c r="P195" s="252"/>
    </row>
    <row r="196" spans="1:33">
      <c r="A196" s="699"/>
      <c r="B196" s="326" t="s">
        <v>44</v>
      </c>
      <c r="C196" s="384">
        <v>0</v>
      </c>
      <c r="D196" s="283"/>
      <c r="E196" s="438">
        <f>ROUND($C196*E187,0)</f>
        <v>0</v>
      </c>
      <c r="F196" s="438">
        <f t="shared" ref="F196:I196" si="43">ROUND($C196*F187,0)</f>
        <v>0</v>
      </c>
      <c r="G196" s="438">
        <f t="shared" si="43"/>
        <v>0</v>
      </c>
      <c r="H196" s="438">
        <f t="shared" si="43"/>
        <v>0</v>
      </c>
      <c r="I196" s="438">
        <f t="shared" si="43"/>
        <v>0</v>
      </c>
      <c r="J196" s="441">
        <f t="shared" si="39"/>
        <v>0</v>
      </c>
      <c r="K196" s="253"/>
      <c r="L196" s="254"/>
      <c r="M196" s="252"/>
      <c r="N196" s="252"/>
      <c r="O196" s="252"/>
      <c r="P196" s="252"/>
    </row>
    <row r="197" spans="1:33">
      <c r="A197" s="699"/>
      <c r="B197" s="326" t="s">
        <v>45</v>
      </c>
      <c r="C197" s="243"/>
      <c r="D197" s="283"/>
      <c r="E197" s="384">
        <v>0</v>
      </c>
      <c r="F197" s="384">
        <v>0</v>
      </c>
      <c r="G197" s="384">
        <v>0</v>
      </c>
      <c r="H197" s="384">
        <v>0</v>
      </c>
      <c r="I197" s="384">
        <v>0</v>
      </c>
      <c r="J197" s="441">
        <f t="shared" si="39"/>
        <v>0</v>
      </c>
      <c r="K197" s="253"/>
      <c r="L197" s="254"/>
      <c r="M197" s="252"/>
      <c r="N197" s="252"/>
      <c r="O197" s="252"/>
      <c r="P197" s="252"/>
    </row>
    <row r="198" spans="1:33">
      <c r="A198" s="700" t="s">
        <v>56</v>
      </c>
      <c r="B198" s="700"/>
      <c r="C198" s="700"/>
      <c r="D198" s="700"/>
      <c r="E198" s="478">
        <f>SUM(E192:E197)</f>
        <v>0</v>
      </c>
      <c r="F198" s="478">
        <f t="shared" ref="F198:J198" si="44">SUM(F192:F197)</f>
        <v>0</v>
      </c>
      <c r="G198" s="478">
        <f t="shared" si="44"/>
        <v>0</v>
      </c>
      <c r="H198" s="478">
        <f t="shared" si="44"/>
        <v>0</v>
      </c>
      <c r="I198" s="478">
        <f t="shared" si="44"/>
        <v>0</v>
      </c>
      <c r="J198" s="479">
        <f t="shared" si="44"/>
        <v>0</v>
      </c>
      <c r="K198" s="253"/>
      <c r="L198" s="263"/>
      <c r="M198" s="252"/>
      <c r="N198" s="252"/>
      <c r="O198" s="252"/>
      <c r="P198" s="252"/>
      <c r="Q198" s="252"/>
    </row>
    <row r="199" spans="1:33">
      <c r="E199" s="558"/>
      <c r="F199" s="254"/>
      <c r="G199" s="254"/>
      <c r="H199" s="254"/>
      <c r="I199" s="254"/>
      <c r="J199" s="305"/>
      <c r="K199" s="253"/>
      <c r="L199" s="253"/>
      <c r="M199" s="254"/>
      <c r="N199" s="254"/>
      <c r="O199" s="254"/>
      <c r="P199" s="252"/>
      <c r="Q199" s="252"/>
    </row>
    <row r="200" spans="1:33" ht="13.15">
      <c r="A200" s="251" t="s">
        <v>111</v>
      </c>
      <c r="B200" s="332"/>
      <c r="C200" s="282"/>
      <c r="D200" s="514" t="s">
        <v>166</v>
      </c>
      <c r="E200" s="385">
        <v>0</v>
      </c>
      <c r="F200" s="385">
        <v>0</v>
      </c>
      <c r="G200" s="385">
        <v>0</v>
      </c>
      <c r="H200" s="385">
        <v>0</v>
      </c>
      <c r="I200" s="385">
        <v>0</v>
      </c>
      <c r="J200" s="334"/>
      <c r="K200" s="253"/>
      <c r="L200" s="254"/>
      <c r="M200" s="252"/>
      <c r="N200" s="252"/>
      <c r="O200" s="252"/>
      <c r="P200" s="252"/>
      <c r="AA200" s="394"/>
      <c r="AB200" s="394"/>
      <c r="AC200" s="394"/>
      <c r="AD200" s="394"/>
      <c r="AE200" s="394"/>
      <c r="AF200" s="394"/>
      <c r="AG200" s="394"/>
    </row>
    <row r="201" spans="1:33" ht="13.15">
      <c r="D201" s="514" t="s">
        <v>223</v>
      </c>
      <c r="E201" s="385">
        <v>0</v>
      </c>
      <c r="F201" s="385">
        <v>0</v>
      </c>
      <c r="G201" s="385">
        <v>0</v>
      </c>
      <c r="H201" s="385">
        <v>0</v>
      </c>
      <c r="I201" s="385">
        <v>0</v>
      </c>
      <c r="J201" s="334"/>
      <c r="K201" s="253"/>
      <c r="L201" s="254"/>
      <c r="M201" s="252"/>
      <c r="N201" s="252"/>
      <c r="O201" s="252"/>
      <c r="P201" s="252"/>
      <c r="AA201" s="282"/>
      <c r="AB201" s="282"/>
      <c r="AC201" s="282"/>
      <c r="AD201" s="282"/>
      <c r="AE201" s="282"/>
      <c r="AF201" s="282"/>
      <c r="AG201" s="282"/>
    </row>
    <row r="202" spans="1:33" ht="13.15">
      <c r="A202" s="251" t="s">
        <v>143</v>
      </c>
      <c r="B202" s="332"/>
      <c r="C202" s="282"/>
      <c r="D202" s="513" t="s">
        <v>224</v>
      </c>
      <c r="E202" s="385">
        <v>0</v>
      </c>
      <c r="F202" s="385">
        <v>0</v>
      </c>
      <c r="G202" s="385">
        <v>0</v>
      </c>
      <c r="H202" s="385">
        <v>0</v>
      </c>
      <c r="I202" s="385">
        <v>0</v>
      </c>
      <c r="J202" s="334"/>
      <c r="K202" s="253"/>
      <c r="L202" s="254"/>
      <c r="M202" s="252"/>
      <c r="N202" s="252"/>
      <c r="O202" s="252"/>
      <c r="P202" s="252"/>
      <c r="AA202" s="394"/>
      <c r="AB202" s="394"/>
      <c r="AC202" s="394"/>
      <c r="AD202" s="394"/>
      <c r="AE202" s="394"/>
      <c r="AF202" s="394"/>
      <c r="AG202" s="394"/>
    </row>
    <row r="203" spans="1:33" ht="13.15">
      <c r="A203" s="698"/>
      <c r="D203" s="514" t="s">
        <v>225</v>
      </c>
      <c r="E203" s="385">
        <v>0</v>
      </c>
      <c r="F203" s="385">
        <v>0</v>
      </c>
      <c r="G203" s="385">
        <v>0</v>
      </c>
      <c r="H203" s="385">
        <v>0</v>
      </c>
      <c r="I203" s="385">
        <v>0</v>
      </c>
      <c r="J203" s="319"/>
      <c r="K203" s="253"/>
      <c r="L203" s="254"/>
      <c r="M203" s="252"/>
      <c r="N203" s="252"/>
      <c r="O203" s="252"/>
      <c r="P203" s="252"/>
    </row>
    <row r="204" spans="1:33" ht="13.15">
      <c r="A204" s="698"/>
      <c r="B204" s="546" t="s">
        <v>39</v>
      </c>
      <c r="C204" s="546" t="s">
        <v>40</v>
      </c>
      <c r="D204" s="283"/>
      <c r="E204" s="262"/>
      <c r="F204" s="262"/>
      <c r="G204" s="512"/>
      <c r="H204" s="512"/>
      <c r="I204" s="512"/>
      <c r="J204" s="319"/>
      <c r="K204" s="253"/>
      <c r="L204" s="254"/>
      <c r="M204" s="252"/>
      <c r="N204" s="252"/>
      <c r="O204" s="252"/>
      <c r="P204" s="252"/>
    </row>
    <row r="205" spans="1:33">
      <c r="A205" s="699"/>
      <c r="B205" s="326" t="s">
        <v>41</v>
      </c>
      <c r="C205" s="384">
        <v>0</v>
      </c>
      <c r="D205" s="283"/>
      <c r="E205" s="438">
        <f>ROUND($C205*E201*E202*E200,0)</f>
        <v>0</v>
      </c>
      <c r="F205" s="438">
        <f t="shared" ref="F205:I205" si="45">ROUND($C205*F201*F202*F200,0)</f>
        <v>0</v>
      </c>
      <c r="G205" s="438">
        <f t="shared" si="45"/>
        <v>0</v>
      </c>
      <c r="H205" s="438">
        <f t="shared" si="45"/>
        <v>0</v>
      </c>
      <c r="I205" s="438">
        <f t="shared" si="45"/>
        <v>0</v>
      </c>
      <c r="J205" s="441">
        <f t="shared" ref="J205:J210" si="46">SUM(E205:I205)</f>
        <v>0</v>
      </c>
      <c r="K205" s="253"/>
      <c r="L205" s="254"/>
      <c r="M205" s="252"/>
      <c r="N205" s="252"/>
      <c r="O205" s="252"/>
      <c r="P205" s="252"/>
    </row>
    <row r="206" spans="1:33">
      <c r="A206" s="699"/>
      <c r="B206" s="326" t="s">
        <v>42</v>
      </c>
      <c r="C206" s="384">
        <v>0</v>
      </c>
      <c r="D206" s="283"/>
      <c r="E206" s="438">
        <f>ROUND($C206*E201*E203*E200,0)</f>
        <v>0</v>
      </c>
      <c r="F206" s="438">
        <f t="shared" ref="F206:I206" si="47">ROUND($C206*F201*F203*F200,0)</f>
        <v>0</v>
      </c>
      <c r="G206" s="438">
        <f t="shared" si="47"/>
        <v>0</v>
      </c>
      <c r="H206" s="438">
        <f t="shared" si="47"/>
        <v>0</v>
      </c>
      <c r="I206" s="438">
        <f t="shared" si="47"/>
        <v>0</v>
      </c>
      <c r="J206" s="441">
        <f t="shared" si="46"/>
        <v>0</v>
      </c>
      <c r="K206" s="253"/>
      <c r="L206" s="254"/>
      <c r="M206" s="252"/>
      <c r="N206" s="252"/>
      <c r="O206" s="252"/>
      <c r="P206" s="252"/>
    </row>
    <row r="207" spans="1:33">
      <c r="A207" s="699"/>
      <c r="B207" s="326" t="s">
        <v>164</v>
      </c>
      <c r="C207" s="384">
        <v>0</v>
      </c>
      <c r="D207" s="283"/>
      <c r="E207" s="438">
        <f>ROUND($C207*E201*E200,0)</f>
        <v>0</v>
      </c>
      <c r="F207" s="438">
        <f t="shared" ref="F207:I207" si="48">ROUND($C207*F201*F200,0)</f>
        <v>0</v>
      </c>
      <c r="G207" s="438">
        <f t="shared" si="48"/>
        <v>0</v>
      </c>
      <c r="H207" s="438">
        <f t="shared" si="48"/>
        <v>0</v>
      </c>
      <c r="I207" s="438">
        <f t="shared" si="48"/>
        <v>0</v>
      </c>
      <c r="J207" s="441">
        <f t="shared" si="46"/>
        <v>0</v>
      </c>
      <c r="K207" s="253"/>
      <c r="L207" s="254"/>
      <c r="M207" s="252"/>
      <c r="N207" s="252"/>
      <c r="O207" s="252"/>
      <c r="P207" s="252"/>
      <c r="AA207" s="401"/>
      <c r="AB207" s="401"/>
      <c r="AC207" s="401"/>
      <c r="AD207" s="401"/>
      <c r="AE207" s="401"/>
      <c r="AF207" s="401"/>
      <c r="AG207" s="401"/>
    </row>
    <row r="208" spans="1:33">
      <c r="A208" s="699"/>
      <c r="B208" s="326" t="s">
        <v>43</v>
      </c>
      <c r="C208" s="384">
        <v>0</v>
      </c>
      <c r="D208" s="283"/>
      <c r="E208" s="438">
        <f>$C208*E200*E202</f>
        <v>0</v>
      </c>
      <c r="F208" s="438">
        <f t="shared" ref="F208:I208" si="49">$C208*F200*F202</f>
        <v>0</v>
      </c>
      <c r="G208" s="438">
        <f t="shared" si="49"/>
        <v>0</v>
      </c>
      <c r="H208" s="438">
        <f t="shared" si="49"/>
        <v>0</v>
      </c>
      <c r="I208" s="438">
        <f t="shared" si="49"/>
        <v>0</v>
      </c>
      <c r="J208" s="441">
        <f t="shared" si="46"/>
        <v>0</v>
      </c>
      <c r="K208" s="253"/>
      <c r="L208" s="254"/>
      <c r="M208" s="252"/>
      <c r="N208" s="252"/>
      <c r="O208" s="252"/>
      <c r="P208" s="252"/>
    </row>
    <row r="209" spans="1:33">
      <c r="A209" s="699"/>
      <c r="B209" s="326" t="s">
        <v>44</v>
      </c>
      <c r="C209" s="384">
        <v>0</v>
      </c>
      <c r="D209" s="283"/>
      <c r="E209" s="438">
        <f>ROUND($C209*E200,0)</f>
        <v>0</v>
      </c>
      <c r="F209" s="438">
        <f t="shared" ref="F209:I209" si="50">ROUND($C209*F200,0)</f>
        <v>0</v>
      </c>
      <c r="G209" s="438">
        <f t="shared" si="50"/>
        <v>0</v>
      </c>
      <c r="H209" s="438">
        <f t="shared" si="50"/>
        <v>0</v>
      </c>
      <c r="I209" s="438">
        <f t="shared" si="50"/>
        <v>0</v>
      </c>
      <c r="J209" s="441">
        <f t="shared" si="46"/>
        <v>0</v>
      </c>
      <c r="K209" s="253"/>
      <c r="L209" s="254"/>
      <c r="M209" s="252"/>
      <c r="N209" s="252"/>
      <c r="O209" s="252"/>
      <c r="P209" s="252"/>
      <c r="AA209" s="401"/>
      <c r="AB209" s="401"/>
      <c r="AC209" s="401"/>
      <c r="AD209" s="401"/>
      <c r="AE209" s="401"/>
      <c r="AF209" s="401"/>
      <c r="AG209" s="401"/>
    </row>
    <row r="210" spans="1:33">
      <c r="A210" s="699"/>
      <c r="B210" s="326" t="s">
        <v>45</v>
      </c>
      <c r="C210" s="243"/>
      <c r="D210" s="283"/>
      <c r="E210" s="384">
        <v>0</v>
      </c>
      <c r="F210" s="384">
        <v>0</v>
      </c>
      <c r="G210" s="384">
        <v>0</v>
      </c>
      <c r="H210" s="384">
        <v>0</v>
      </c>
      <c r="I210" s="384">
        <v>0</v>
      </c>
      <c r="J210" s="441">
        <f t="shared" si="46"/>
        <v>0</v>
      </c>
      <c r="K210" s="253"/>
      <c r="L210" s="254"/>
      <c r="M210" s="252"/>
      <c r="N210" s="252"/>
      <c r="O210" s="252"/>
      <c r="P210" s="252"/>
    </row>
    <row r="211" spans="1:33">
      <c r="A211" s="700" t="s">
        <v>56</v>
      </c>
      <c r="B211" s="700"/>
      <c r="C211" s="700"/>
      <c r="D211" s="700"/>
      <c r="E211" s="478">
        <f>SUM(E205:E210)</f>
        <v>0</v>
      </c>
      <c r="F211" s="478">
        <f t="shared" ref="F211:J211" si="51">SUM(F205:F210)</f>
        <v>0</v>
      </c>
      <c r="G211" s="478">
        <f t="shared" si="51"/>
        <v>0</v>
      </c>
      <c r="H211" s="478">
        <f t="shared" si="51"/>
        <v>0</v>
      </c>
      <c r="I211" s="478">
        <f t="shared" si="51"/>
        <v>0</v>
      </c>
      <c r="J211" s="479">
        <f t="shared" si="51"/>
        <v>0</v>
      </c>
      <c r="K211" s="253"/>
      <c r="L211" s="263"/>
      <c r="M211" s="252"/>
      <c r="N211" s="252"/>
      <c r="O211" s="252"/>
      <c r="P211" s="252"/>
      <c r="Q211" s="252"/>
      <c r="AA211" s="401"/>
      <c r="AB211" s="401"/>
      <c r="AC211" s="401"/>
      <c r="AD211" s="401"/>
      <c r="AE211" s="401"/>
      <c r="AF211" s="401"/>
      <c r="AG211" s="401"/>
    </row>
    <row r="212" spans="1:33" ht="13.15">
      <c r="A212" s="335"/>
      <c r="B212" s="660" t="s">
        <v>50</v>
      </c>
      <c r="C212" s="660"/>
      <c r="D212" s="660"/>
      <c r="E212" s="482">
        <f ca="1">SUMIF($A$183:$D$211,"*Total Trip", E183:E211)</f>
        <v>0</v>
      </c>
      <c r="F212" s="482">
        <f t="shared" ref="F212:I212" ca="1" si="52">SUMIF($A$183:$D$211,"*Total Trip", F183:F211)</f>
        <v>0</v>
      </c>
      <c r="G212" s="482">
        <f t="shared" ca="1" si="52"/>
        <v>0</v>
      </c>
      <c r="H212" s="482">
        <f t="shared" ca="1" si="52"/>
        <v>0</v>
      </c>
      <c r="I212" s="482">
        <f t="shared" ca="1" si="52"/>
        <v>0</v>
      </c>
      <c r="J212" s="483">
        <f ca="1">SUM(E212:I212)</f>
        <v>0</v>
      </c>
      <c r="K212" s="253"/>
      <c r="L212" s="254"/>
      <c r="M212" s="253"/>
      <c r="N212" s="253"/>
      <c r="O212" s="253"/>
      <c r="P212" s="254"/>
      <c r="Q212" s="252"/>
      <c r="R212" s="252"/>
    </row>
    <row r="213" spans="1:33">
      <c r="A213" s="284"/>
      <c r="B213" s="287"/>
      <c r="C213" s="287"/>
      <c r="D213" s="287"/>
      <c r="E213" s="287"/>
      <c r="F213" s="287"/>
      <c r="G213" s="286"/>
      <c r="H213" s="286"/>
      <c r="I213" s="286"/>
      <c r="J213" s="336"/>
      <c r="K213" s="286"/>
      <c r="L213" s="254"/>
      <c r="M213" s="253"/>
      <c r="N213" s="253"/>
      <c r="O213" s="253"/>
      <c r="P213" s="254"/>
      <c r="Q213" s="252"/>
      <c r="R213" s="252"/>
    </row>
    <row r="214" spans="1:33">
      <c r="A214" s="288" t="s">
        <v>51</v>
      </c>
      <c r="G214" s="254"/>
      <c r="H214" s="254"/>
      <c r="I214" s="254"/>
      <c r="J214" s="305"/>
      <c r="K214" s="262"/>
      <c r="L214" s="254"/>
      <c r="M214" s="252"/>
      <c r="N214" s="252"/>
      <c r="O214" s="252"/>
      <c r="P214" s="252"/>
    </row>
    <row r="215" spans="1:33">
      <c r="B215" s="91" t="s">
        <v>96</v>
      </c>
      <c r="D215" s="558"/>
      <c r="E215" s="220">
        <v>0</v>
      </c>
      <c r="F215" s="220">
        <v>0</v>
      </c>
      <c r="G215" s="220">
        <v>0</v>
      </c>
      <c r="H215" s="220">
        <v>0</v>
      </c>
      <c r="I215" s="221">
        <v>0</v>
      </c>
      <c r="J215" s="329">
        <f>SUM(E215:I215)</f>
        <v>0</v>
      </c>
      <c r="K215" s="253"/>
      <c r="L215" s="254"/>
      <c r="M215" s="252"/>
      <c r="N215" s="252"/>
      <c r="O215" s="252"/>
      <c r="P215" s="252"/>
    </row>
    <row r="216" spans="1:33">
      <c r="D216" s="558"/>
      <c r="E216" s="220">
        <v>0</v>
      </c>
      <c r="F216" s="220">
        <v>0</v>
      </c>
      <c r="G216" s="220">
        <v>0</v>
      </c>
      <c r="H216" s="220">
        <v>0</v>
      </c>
      <c r="I216" s="221">
        <v>0</v>
      </c>
      <c r="J216" s="329">
        <f>SUM(E216:I216)</f>
        <v>0</v>
      </c>
      <c r="K216" s="253"/>
      <c r="L216" s="254"/>
      <c r="M216" s="252"/>
      <c r="N216" s="252"/>
      <c r="O216" s="252"/>
      <c r="P216" s="252"/>
    </row>
    <row r="217" spans="1:33">
      <c r="A217" s="700" t="s">
        <v>56</v>
      </c>
      <c r="B217" s="700"/>
      <c r="C217" s="700"/>
      <c r="D217" s="700"/>
      <c r="E217" s="480">
        <f>SUM(E215:E216)</f>
        <v>0</v>
      </c>
      <c r="F217" s="480">
        <f t="shared" ref="F217:I217" si="53">SUM(F215:F216)</f>
        <v>0</v>
      </c>
      <c r="G217" s="480">
        <f t="shared" si="53"/>
        <v>0</v>
      </c>
      <c r="H217" s="480">
        <f t="shared" si="53"/>
        <v>0</v>
      </c>
      <c r="I217" s="480">
        <f t="shared" si="53"/>
        <v>0</v>
      </c>
      <c r="J217" s="481">
        <f>SUM(J215:J216)</f>
        <v>0</v>
      </c>
      <c r="K217" s="253"/>
      <c r="L217" s="253"/>
      <c r="M217" s="254"/>
      <c r="N217" s="254"/>
      <c r="O217" s="254"/>
      <c r="P217" s="252"/>
      <c r="Q217" s="252"/>
    </row>
    <row r="218" spans="1:33">
      <c r="E218" s="558"/>
      <c r="F218" s="254"/>
      <c r="G218" s="254"/>
      <c r="H218" s="254"/>
      <c r="I218" s="254"/>
      <c r="J218" s="305"/>
      <c r="K218" s="253"/>
      <c r="L218" s="253"/>
      <c r="M218" s="254"/>
      <c r="N218" s="254"/>
      <c r="O218" s="254"/>
      <c r="P218" s="252"/>
      <c r="Q218" s="252"/>
    </row>
    <row r="219" spans="1:33" ht="13.15">
      <c r="A219" s="251" t="s">
        <v>111</v>
      </c>
      <c r="C219" s="512"/>
      <c r="D219" s="514" t="s">
        <v>166</v>
      </c>
      <c r="E219" s="385">
        <v>0</v>
      </c>
      <c r="F219" s="385">
        <v>0</v>
      </c>
      <c r="G219" s="385">
        <v>0</v>
      </c>
      <c r="H219" s="385">
        <v>0</v>
      </c>
      <c r="I219" s="385">
        <v>0</v>
      </c>
      <c r="J219" s="334"/>
      <c r="K219" s="253"/>
      <c r="L219" s="254"/>
      <c r="M219" s="252"/>
      <c r="N219" s="252"/>
      <c r="O219" s="252"/>
      <c r="P219" s="252"/>
    </row>
    <row r="220" spans="1:33" ht="13.15">
      <c r="A220" s="251"/>
      <c r="B220" s="332"/>
      <c r="C220" s="282"/>
      <c r="D220" s="514" t="s">
        <v>223</v>
      </c>
      <c r="E220" s="385">
        <v>0</v>
      </c>
      <c r="F220" s="385">
        <v>0</v>
      </c>
      <c r="G220" s="385">
        <v>0</v>
      </c>
      <c r="H220" s="385">
        <v>0</v>
      </c>
      <c r="I220" s="385">
        <v>0</v>
      </c>
      <c r="J220" s="334"/>
      <c r="K220" s="253"/>
      <c r="L220" s="254"/>
      <c r="M220" s="252"/>
      <c r="N220" s="252"/>
      <c r="O220" s="252"/>
      <c r="P220" s="252"/>
    </row>
    <row r="221" spans="1:33" ht="13.15">
      <c r="A221" s="251" t="s">
        <v>143</v>
      </c>
      <c r="B221" s="332"/>
      <c r="C221" s="282"/>
      <c r="D221" s="513" t="s">
        <v>224</v>
      </c>
      <c r="E221" s="385">
        <v>0</v>
      </c>
      <c r="F221" s="385">
        <v>0</v>
      </c>
      <c r="G221" s="385">
        <v>0</v>
      </c>
      <c r="H221" s="385">
        <v>0</v>
      </c>
      <c r="I221" s="385">
        <v>0</v>
      </c>
      <c r="J221" s="334"/>
      <c r="K221" s="253"/>
      <c r="L221" s="254"/>
      <c r="M221" s="252"/>
      <c r="N221" s="252"/>
      <c r="O221" s="252"/>
      <c r="P221" s="252"/>
      <c r="AA221" s="259"/>
      <c r="AB221" s="259"/>
    </row>
    <row r="222" spans="1:33" ht="13.15">
      <c r="A222" s="698"/>
      <c r="D222" s="514" t="s">
        <v>225</v>
      </c>
      <c r="E222" s="385">
        <v>0</v>
      </c>
      <c r="F222" s="385">
        <v>0</v>
      </c>
      <c r="G222" s="385">
        <v>0</v>
      </c>
      <c r="H222" s="385">
        <v>0</v>
      </c>
      <c r="I222" s="385">
        <v>0</v>
      </c>
      <c r="J222" s="319"/>
      <c r="K222" s="253"/>
      <c r="L222" s="254"/>
      <c r="M222" s="252"/>
      <c r="N222" s="252"/>
      <c r="O222" s="252"/>
      <c r="P222" s="252"/>
      <c r="AA222" s="259"/>
      <c r="AB222" s="259"/>
    </row>
    <row r="223" spans="1:33" ht="15">
      <c r="A223" s="698"/>
      <c r="B223" s="546" t="s">
        <v>39</v>
      </c>
      <c r="C223" s="546" t="s">
        <v>40</v>
      </c>
      <c r="D223" s="283"/>
      <c r="E223" s="262"/>
      <c r="F223" s="262"/>
      <c r="G223" s="512"/>
      <c r="H223" s="512"/>
      <c r="I223" s="512"/>
      <c r="J223" s="319"/>
      <c r="K223" s="253"/>
      <c r="L223" s="254"/>
      <c r="M223" s="252"/>
      <c r="N223" s="252"/>
      <c r="O223" s="252"/>
      <c r="P223" s="252"/>
      <c r="AA223" s="347"/>
      <c r="AB223" s="347"/>
      <c r="AC223" s="347"/>
      <c r="AD223" s="347"/>
      <c r="AE223" s="347"/>
      <c r="AF223" s="347"/>
      <c r="AG223" s="347"/>
    </row>
    <row r="224" spans="1:33">
      <c r="A224" s="699"/>
      <c r="B224" s="326" t="s">
        <v>41</v>
      </c>
      <c r="C224" s="384">
        <v>0</v>
      </c>
      <c r="D224" s="283"/>
      <c r="E224" s="438">
        <f>ROUND($C224*E220*E221*E219,0)</f>
        <v>0</v>
      </c>
      <c r="F224" s="438">
        <f t="shared" ref="F224:I224" si="54">ROUND($C224*F220*F221*F219,0)</f>
        <v>0</v>
      </c>
      <c r="G224" s="438">
        <f t="shared" si="54"/>
        <v>0</v>
      </c>
      <c r="H224" s="438">
        <f t="shared" si="54"/>
        <v>0</v>
      </c>
      <c r="I224" s="438">
        <f t="shared" si="54"/>
        <v>0</v>
      </c>
      <c r="J224" s="441">
        <f t="shared" ref="J224:J229" si="55">SUM(E224:I224)</f>
        <v>0</v>
      </c>
      <c r="K224" s="253"/>
      <c r="L224" s="254"/>
      <c r="M224" s="252"/>
      <c r="N224" s="252"/>
      <c r="O224" s="252"/>
      <c r="P224" s="252"/>
    </row>
    <row r="225" spans="1:26">
      <c r="A225" s="699"/>
      <c r="B225" s="326" t="s">
        <v>42</v>
      </c>
      <c r="C225" s="384">
        <v>0</v>
      </c>
      <c r="D225" s="283"/>
      <c r="E225" s="438">
        <f>ROUND($C225*E220*E222*E219,0)</f>
        <v>0</v>
      </c>
      <c r="F225" s="438">
        <f t="shared" ref="F225:I225" si="56">ROUND($C225*F220*F222*F219,0)</f>
        <v>0</v>
      </c>
      <c r="G225" s="438">
        <f t="shared" si="56"/>
        <v>0</v>
      </c>
      <c r="H225" s="438">
        <f t="shared" si="56"/>
        <v>0</v>
      </c>
      <c r="I225" s="438">
        <f t="shared" si="56"/>
        <v>0</v>
      </c>
      <c r="J225" s="441">
        <f t="shared" si="55"/>
        <v>0</v>
      </c>
      <c r="K225" s="253"/>
      <c r="L225" s="254"/>
      <c r="M225" s="252"/>
      <c r="N225" s="252"/>
      <c r="O225" s="252"/>
      <c r="P225" s="252"/>
    </row>
    <row r="226" spans="1:26">
      <c r="A226" s="699"/>
      <c r="B226" s="326" t="s">
        <v>164</v>
      </c>
      <c r="C226" s="384">
        <v>0</v>
      </c>
      <c r="D226" s="283"/>
      <c r="E226" s="438">
        <f>ROUND($C226*E220*E219,0)</f>
        <v>0</v>
      </c>
      <c r="F226" s="438">
        <f t="shared" ref="F226:I226" si="57">ROUND($C226*F220*F219,0)</f>
        <v>0</v>
      </c>
      <c r="G226" s="438">
        <f t="shared" si="57"/>
        <v>0</v>
      </c>
      <c r="H226" s="438">
        <f t="shared" si="57"/>
        <v>0</v>
      </c>
      <c r="I226" s="438">
        <f t="shared" si="57"/>
        <v>0</v>
      </c>
      <c r="J226" s="441">
        <f t="shared" si="55"/>
        <v>0</v>
      </c>
      <c r="K226" s="253"/>
      <c r="L226" s="254"/>
      <c r="M226" s="252"/>
      <c r="N226" s="252"/>
      <c r="O226" s="252"/>
      <c r="P226" s="252"/>
    </row>
    <row r="227" spans="1:26">
      <c r="A227" s="699"/>
      <c r="B227" s="326" t="s">
        <v>43</v>
      </c>
      <c r="C227" s="384">
        <v>0</v>
      </c>
      <c r="D227" s="283"/>
      <c r="E227" s="438">
        <f>$C227*E219*E221</f>
        <v>0</v>
      </c>
      <c r="F227" s="438">
        <f t="shared" ref="F227:I227" si="58">$C227*F219*F221</f>
        <v>0</v>
      </c>
      <c r="G227" s="438">
        <f t="shared" si="58"/>
        <v>0</v>
      </c>
      <c r="H227" s="438">
        <f t="shared" si="58"/>
        <v>0</v>
      </c>
      <c r="I227" s="438">
        <f t="shared" si="58"/>
        <v>0</v>
      </c>
      <c r="J227" s="441">
        <f t="shared" si="55"/>
        <v>0</v>
      </c>
      <c r="K227" s="253"/>
      <c r="L227" s="254"/>
      <c r="M227" s="252"/>
      <c r="N227" s="252"/>
      <c r="O227" s="252"/>
      <c r="P227" s="252"/>
    </row>
    <row r="228" spans="1:26">
      <c r="A228" s="699"/>
      <c r="B228" s="326" t="s">
        <v>44</v>
      </c>
      <c r="C228" s="384">
        <v>0</v>
      </c>
      <c r="D228" s="283"/>
      <c r="E228" s="438">
        <f>ROUND($C228*E219,0)</f>
        <v>0</v>
      </c>
      <c r="F228" s="438">
        <f t="shared" ref="F228:I228" si="59">ROUND($C228*F219,0)</f>
        <v>0</v>
      </c>
      <c r="G228" s="438">
        <f t="shared" si="59"/>
        <v>0</v>
      </c>
      <c r="H228" s="438">
        <f t="shared" si="59"/>
        <v>0</v>
      </c>
      <c r="I228" s="438">
        <f t="shared" si="59"/>
        <v>0</v>
      </c>
      <c r="J228" s="441">
        <f t="shared" si="55"/>
        <v>0</v>
      </c>
      <c r="K228" s="253"/>
      <c r="L228" s="254"/>
      <c r="M228" s="252"/>
      <c r="N228" s="252"/>
      <c r="O228" s="252"/>
      <c r="P228" s="252"/>
    </row>
    <row r="229" spans="1:26">
      <c r="A229" s="699"/>
      <c r="B229" s="326" t="s">
        <v>45</v>
      </c>
      <c r="C229" s="243"/>
      <c r="D229" s="283"/>
      <c r="E229" s="384">
        <v>0</v>
      </c>
      <c r="F229" s="384">
        <v>0</v>
      </c>
      <c r="G229" s="384">
        <v>0</v>
      </c>
      <c r="H229" s="384">
        <v>0</v>
      </c>
      <c r="I229" s="384">
        <v>0</v>
      </c>
      <c r="J229" s="441">
        <f t="shared" si="55"/>
        <v>0</v>
      </c>
      <c r="K229" s="253"/>
      <c r="L229" s="254"/>
      <c r="M229" s="252"/>
      <c r="N229" s="252"/>
      <c r="O229" s="252"/>
      <c r="P229" s="252"/>
    </row>
    <row r="230" spans="1:26">
      <c r="A230" s="700" t="s">
        <v>56</v>
      </c>
      <c r="B230" s="700"/>
      <c r="C230" s="700"/>
      <c r="D230" s="700"/>
      <c r="E230" s="478">
        <f>SUM(E224:E229)</f>
        <v>0</v>
      </c>
      <c r="F230" s="478">
        <f t="shared" ref="F230:J230" si="60">SUM(F224:F229)</f>
        <v>0</v>
      </c>
      <c r="G230" s="478">
        <f t="shared" si="60"/>
        <v>0</v>
      </c>
      <c r="H230" s="478">
        <f t="shared" si="60"/>
        <v>0</v>
      </c>
      <c r="I230" s="478">
        <f t="shared" si="60"/>
        <v>0</v>
      </c>
      <c r="J230" s="479">
        <f t="shared" si="60"/>
        <v>0</v>
      </c>
      <c r="K230" s="253"/>
      <c r="L230" s="263"/>
      <c r="M230" s="252"/>
      <c r="N230" s="252"/>
      <c r="O230" s="252"/>
      <c r="P230" s="252"/>
      <c r="Q230" s="252"/>
    </row>
    <row r="231" spans="1:26">
      <c r="E231" s="558"/>
      <c r="F231" s="254"/>
      <c r="G231" s="254"/>
      <c r="H231" s="254"/>
      <c r="I231" s="254"/>
      <c r="J231" s="305"/>
      <c r="K231" s="253"/>
      <c r="L231" s="253"/>
      <c r="M231" s="254"/>
      <c r="N231" s="254"/>
      <c r="O231" s="254"/>
      <c r="P231" s="252"/>
      <c r="Q231" s="252"/>
    </row>
    <row r="232" spans="1:26" ht="13.15">
      <c r="A232" s="251" t="s">
        <v>111</v>
      </c>
      <c r="C232" s="512"/>
      <c r="D232" s="514" t="s">
        <v>166</v>
      </c>
      <c r="E232" s="385">
        <v>0</v>
      </c>
      <c r="F232" s="385">
        <v>0</v>
      </c>
      <c r="G232" s="385">
        <v>0</v>
      </c>
      <c r="H232" s="385">
        <v>0</v>
      </c>
      <c r="I232" s="385">
        <v>0</v>
      </c>
      <c r="J232" s="334"/>
      <c r="K232" s="253"/>
      <c r="L232" s="254"/>
      <c r="M232" s="252"/>
      <c r="N232" s="252"/>
      <c r="O232" s="252"/>
      <c r="P232" s="252"/>
    </row>
    <row r="233" spans="1:26" ht="13.15">
      <c r="A233" s="251"/>
      <c r="B233" s="332"/>
      <c r="C233" s="282"/>
      <c r="D233" s="514" t="s">
        <v>223</v>
      </c>
      <c r="E233" s="385">
        <v>0</v>
      </c>
      <c r="F233" s="385">
        <v>0</v>
      </c>
      <c r="G233" s="385">
        <v>0</v>
      </c>
      <c r="H233" s="385">
        <v>0</v>
      </c>
      <c r="I233" s="385">
        <v>0</v>
      </c>
      <c r="J233" s="334"/>
      <c r="K233" s="253"/>
      <c r="L233" s="254"/>
      <c r="M233" s="252"/>
      <c r="N233" s="252"/>
      <c r="O233" s="252"/>
      <c r="P233" s="252"/>
    </row>
    <row r="234" spans="1:26" ht="13.15">
      <c r="A234" s="251" t="s">
        <v>143</v>
      </c>
      <c r="B234" s="332"/>
      <c r="C234" s="282"/>
      <c r="D234" s="513" t="s">
        <v>224</v>
      </c>
      <c r="E234" s="385">
        <v>0</v>
      </c>
      <c r="F234" s="385">
        <v>0</v>
      </c>
      <c r="G234" s="385">
        <v>0</v>
      </c>
      <c r="H234" s="385">
        <v>0</v>
      </c>
      <c r="I234" s="385">
        <v>0</v>
      </c>
      <c r="J234" s="334"/>
      <c r="K234" s="253"/>
      <c r="L234" s="254"/>
      <c r="M234" s="252"/>
      <c r="N234" s="252"/>
      <c r="O234" s="252"/>
      <c r="P234" s="252"/>
    </row>
    <row r="235" spans="1:26" ht="13.15">
      <c r="A235" s="698"/>
      <c r="D235" s="514" t="s">
        <v>225</v>
      </c>
      <c r="E235" s="385">
        <v>0</v>
      </c>
      <c r="F235" s="385">
        <v>0</v>
      </c>
      <c r="G235" s="385">
        <v>0</v>
      </c>
      <c r="H235" s="385">
        <v>0</v>
      </c>
      <c r="I235" s="385">
        <v>0</v>
      </c>
      <c r="J235" s="319"/>
      <c r="K235" s="253"/>
      <c r="L235" s="254"/>
      <c r="M235" s="252"/>
      <c r="N235" s="252"/>
      <c r="O235" s="252"/>
      <c r="P235" s="252"/>
      <c r="Z235" s="394"/>
    </row>
    <row r="236" spans="1:26" ht="13.15">
      <c r="A236" s="698"/>
      <c r="B236" s="546" t="s">
        <v>39</v>
      </c>
      <c r="C236" s="546" t="s">
        <v>40</v>
      </c>
      <c r="D236" s="283"/>
      <c r="E236" s="262"/>
      <c r="F236" s="262"/>
      <c r="G236" s="512"/>
      <c r="H236" s="512"/>
      <c r="I236" s="512"/>
      <c r="J236" s="319"/>
      <c r="K236" s="253"/>
      <c r="L236" s="254"/>
      <c r="M236" s="252"/>
      <c r="N236" s="252"/>
      <c r="O236" s="252"/>
      <c r="P236" s="252"/>
      <c r="Z236" s="282"/>
    </row>
    <row r="237" spans="1:26">
      <c r="A237" s="699"/>
      <c r="B237" s="326" t="s">
        <v>41</v>
      </c>
      <c r="C237" s="384">
        <v>0</v>
      </c>
      <c r="D237" s="283"/>
      <c r="E237" s="438">
        <f>ROUND($C237*E233*E234*E232,0)</f>
        <v>0</v>
      </c>
      <c r="F237" s="438">
        <f t="shared" ref="F237:I237" si="61">ROUND($C237*F233*F234*F232,0)</f>
        <v>0</v>
      </c>
      <c r="G237" s="438">
        <f t="shared" si="61"/>
        <v>0</v>
      </c>
      <c r="H237" s="438">
        <f t="shared" si="61"/>
        <v>0</v>
      </c>
      <c r="I237" s="438">
        <f t="shared" si="61"/>
        <v>0</v>
      </c>
      <c r="J237" s="441">
        <f t="shared" ref="J237:J242" si="62">SUM(E237:I237)</f>
        <v>0</v>
      </c>
      <c r="K237" s="253"/>
      <c r="L237" s="254"/>
      <c r="M237" s="252"/>
      <c r="N237" s="252"/>
      <c r="O237" s="252"/>
      <c r="P237" s="252"/>
      <c r="Z237" s="394"/>
    </row>
    <row r="238" spans="1:26">
      <c r="A238" s="699"/>
      <c r="B238" s="326" t="s">
        <v>42</v>
      </c>
      <c r="C238" s="384">
        <v>0</v>
      </c>
      <c r="D238" s="283"/>
      <c r="E238" s="438">
        <f>ROUND($C238*E233*E235*E232,0)</f>
        <v>0</v>
      </c>
      <c r="F238" s="438">
        <f t="shared" ref="F238:I238" si="63">ROUND($C238*F233*F235*F232,0)</f>
        <v>0</v>
      </c>
      <c r="G238" s="438">
        <f t="shared" si="63"/>
        <v>0</v>
      </c>
      <c r="H238" s="438">
        <f t="shared" si="63"/>
        <v>0</v>
      </c>
      <c r="I238" s="438">
        <f t="shared" si="63"/>
        <v>0</v>
      </c>
      <c r="J238" s="441">
        <f t="shared" si="62"/>
        <v>0</v>
      </c>
      <c r="K238" s="253"/>
      <c r="L238" s="254"/>
      <c r="M238" s="252"/>
      <c r="N238" s="252"/>
      <c r="O238" s="252"/>
      <c r="P238" s="252"/>
    </row>
    <row r="239" spans="1:26">
      <c r="A239" s="699"/>
      <c r="B239" s="326" t="s">
        <v>164</v>
      </c>
      <c r="C239" s="384">
        <v>0</v>
      </c>
      <c r="D239" s="283"/>
      <c r="E239" s="438">
        <f>ROUND($C239*E233*E232,0)</f>
        <v>0</v>
      </c>
      <c r="F239" s="438">
        <f t="shared" ref="F239:I239" si="64">ROUND($C239*F233*F232,0)</f>
        <v>0</v>
      </c>
      <c r="G239" s="438">
        <f t="shared" si="64"/>
        <v>0</v>
      </c>
      <c r="H239" s="438">
        <f t="shared" si="64"/>
        <v>0</v>
      </c>
      <c r="I239" s="438">
        <f t="shared" si="64"/>
        <v>0</v>
      </c>
      <c r="J239" s="441">
        <f t="shared" si="62"/>
        <v>0</v>
      </c>
      <c r="K239" s="253"/>
      <c r="L239" s="254"/>
      <c r="M239" s="252"/>
      <c r="N239" s="252"/>
      <c r="O239" s="252"/>
      <c r="P239" s="252"/>
    </row>
    <row r="240" spans="1:26">
      <c r="A240" s="699"/>
      <c r="B240" s="326" t="s">
        <v>43</v>
      </c>
      <c r="C240" s="384">
        <v>0</v>
      </c>
      <c r="D240" s="283"/>
      <c r="E240" s="438">
        <f>$C240*E232*E234</f>
        <v>0</v>
      </c>
      <c r="F240" s="438">
        <f t="shared" ref="F240:I240" si="65">$C240*F232*F234</f>
        <v>0</v>
      </c>
      <c r="G240" s="438">
        <f t="shared" si="65"/>
        <v>0</v>
      </c>
      <c r="H240" s="438">
        <f t="shared" si="65"/>
        <v>0</v>
      </c>
      <c r="I240" s="438">
        <f t="shared" si="65"/>
        <v>0</v>
      </c>
      <c r="J240" s="441">
        <f t="shared" si="62"/>
        <v>0</v>
      </c>
      <c r="K240" s="253"/>
      <c r="L240" s="254"/>
      <c r="M240" s="252"/>
      <c r="N240" s="252"/>
      <c r="O240" s="252"/>
      <c r="P240" s="252"/>
    </row>
    <row r="241" spans="1:26">
      <c r="A241" s="699"/>
      <c r="B241" s="326" t="s">
        <v>44</v>
      </c>
      <c r="C241" s="384">
        <v>0</v>
      </c>
      <c r="D241" s="283"/>
      <c r="E241" s="438">
        <f>ROUND($C241*E232,0)</f>
        <v>0</v>
      </c>
      <c r="F241" s="438">
        <f t="shared" ref="F241:I241" si="66">ROUND($C241*F232,0)</f>
        <v>0</v>
      </c>
      <c r="G241" s="438">
        <f t="shared" si="66"/>
        <v>0</v>
      </c>
      <c r="H241" s="438">
        <f t="shared" si="66"/>
        <v>0</v>
      </c>
      <c r="I241" s="438">
        <f t="shared" si="66"/>
        <v>0</v>
      </c>
      <c r="J241" s="441">
        <f t="shared" si="62"/>
        <v>0</v>
      </c>
      <c r="K241" s="253"/>
      <c r="L241" s="254"/>
      <c r="M241" s="252"/>
      <c r="N241" s="252"/>
      <c r="O241" s="252"/>
      <c r="P241" s="252"/>
    </row>
    <row r="242" spans="1:26">
      <c r="A242" s="699"/>
      <c r="B242" s="326" t="s">
        <v>45</v>
      </c>
      <c r="C242" s="243"/>
      <c r="D242" s="283"/>
      <c r="E242" s="384">
        <v>0</v>
      </c>
      <c r="F242" s="384">
        <v>0</v>
      </c>
      <c r="G242" s="384">
        <v>0</v>
      </c>
      <c r="H242" s="384">
        <v>0</v>
      </c>
      <c r="I242" s="384">
        <v>0</v>
      </c>
      <c r="J242" s="441">
        <f t="shared" si="62"/>
        <v>0</v>
      </c>
      <c r="K242" s="253"/>
      <c r="L242" s="254"/>
      <c r="M242" s="252"/>
      <c r="N242" s="252"/>
      <c r="O242" s="252"/>
      <c r="P242" s="252"/>
      <c r="Z242" s="401"/>
    </row>
    <row r="243" spans="1:26">
      <c r="A243" s="700" t="s">
        <v>56</v>
      </c>
      <c r="B243" s="700"/>
      <c r="C243" s="700"/>
      <c r="D243" s="700"/>
      <c r="E243" s="478">
        <f>SUM(E237:E242)</f>
        <v>0</v>
      </c>
      <c r="F243" s="478">
        <f t="shared" ref="F243:J243" si="67">SUM(F237:F242)</f>
        <v>0</v>
      </c>
      <c r="G243" s="478">
        <f t="shared" si="67"/>
        <v>0</v>
      </c>
      <c r="H243" s="478">
        <f t="shared" si="67"/>
        <v>0</v>
      </c>
      <c r="I243" s="478">
        <f t="shared" si="67"/>
        <v>0</v>
      </c>
      <c r="J243" s="479">
        <f t="shared" si="67"/>
        <v>0</v>
      </c>
      <c r="K243" s="253"/>
      <c r="L243" s="263"/>
      <c r="M243" s="252"/>
      <c r="N243" s="252"/>
      <c r="O243" s="252"/>
      <c r="P243" s="252"/>
      <c r="Q243" s="252"/>
    </row>
    <row r="244" spans="1:26" ht="13.15">
      <c r="A244" s="335"/>
      <c r="B244" s="660" t="s">
        <v>57</v>
      </c>
      <c r="C244" s="660"/>
      <c r="D244" s="660"/>
      <c r="E244" s="442">
        <f ca="1">SUMIF($A$215:$D$243,"*Total Trip", E215:E243)</f>
        <v>0</v>
      </c>
      <c r="F244" s="442">
        <f t="shared" ref="F244:I244" ca="1" si="68">SUMIF($A$215:$D$243,"*Total Trip", F215:F243)</f>
        <v>0</v>
      </c>
      <c r="G244" s="442">
        <f t="shared" ca="1" si="68"/>
        <v>0</v>
      </c>
      <c r="H244" s="442">
        <f t="shared" ca="1" si="68"/>
        <v>0</v>
      </c>
      <c r="I244" s="442">
        <f t="shared" ca="1" si="68"/>
        <v>0</v>
      </c>
      <c r="J244" s="443">
        <f ca="1">SUM(E244:I244)</f>
        <v>0</v>
      </c>
      <c r="K244" s="253"/>
      <c r="L244" s="254"/>
      <c r="M244" s="253"/>
      <c r="N244" s="253"/>
      <c r="O244" s="253"/>
      <c r="P244" s="254"/>
      <c r="Q244" s="252"/>
      <c r="R244" s="252"/>
      <c r="Z244" s="401"/>
    </row>
    <row r="245" spans="1:26">
      <c r="A245" s="284"/>
      <c r="B245" s="285"/>
      <c r="C245" s="285"/>
      <c r="D245" s="285"/>
      <c r="E245" s="285"/>
      <c r="F245" s="285"/>
      <c r="G245" s="286"/>
      <c r="H245" s="286"/>
      <c r="I245" s="286"/>
      <c r="J245" s="336"/>
      <c r="K245" s="286"/>
      <c r="L245" s="252"/>
      <c r="M245" s="263"/>
      <c r="N245" s="263"/>
      <c r="O245" s="263"/>
      <c r="P245" s="252"/>
      <c r="Q245" s="252"/>
      <c r="R245" s="252"/>
    </row>
    <row r="246" spans="1:26">
      <c r="A246" s="288" t="s">
        <v>47</v>
      </c>
      <c r="J246" s="290"/>
      <c r="L246" s="252"/>
      <c r="M246" s="263"/>
      <c r="N246" s="263"/>
      <c r="O246" s="263"/>
      <c r="P246" s="252"/>
      <c r="Q246" s="252"/>
      <c r="R246" s="252"/>
      <c r="Z246" s="401"/>
    </row>
    <row r="247" spans="1:26">
      <c r="A247" s="8"/>
      <c r="B247" s="257" t="s">
        <v>10</v>
      </c>
      <c r="E247" s="438">
        <v>0</v>
      </c>
      <c r="F247" s="438">
        <v>0</v>
      </c>
      <c r="G247" s="438">
        <v>0</v>
      </c>
      <c r="H247" s="438">
        <v>0</v>
      </c>
      <c r="I247" s="439">
        <v>0</v>
      </c>
      <c r="J247" s="441">
        <f>SUM(E247:I247)</f>
        <v>0</v>
      </c>
      <c r="K247" s="252"/>
      <c r="L247" s="252"/>
      <c r="M247" s="252"/>
      <c r="N247" s="252"/>
      <c r="O247" s="252"/>
      <c r="P247" s="252"/>
    </row>
    <row r="248" spans="1:26">
      <c r="A248" s="8"/>
      <c r="B248" s="257" t="s">
        <v>10</v>
      </c>
      <c r="E248" s="438">
        <v>0</v>
      </c>
      <c r="F248" s="438">
        <v>0</v>
      </c>
      <c r="G248" s="438">
        <v>0</v>
      </c>
      <c r="H248" s="438">
        <v>0</v>
      </c>
      <c r="I248" s="439">
        <v>0</v>
      </c>
      <c r="J248" s="441">
        <f t="shared" ref="J248:J249" si="69">SUM(E248:I248)</f>
        <v>0</v>
      </c>
      <c r="K248" s="252"/>
      <c r="L248" s="252"/>
      <c r="M248" s="252"/>
      <c r="N248" s="252"/>
      <c r="O248" s="252"/>
      <c r="P248" s="252"/>
    </row>
    <row r="249" spans="1:26">
      <c r="A249" s="8"/>
      <c r="B249" s="257" t="s">
        <v>10</v>
      </c>
      <c r="E249" s="438">
        <v>0</v>
      </c>
      <c r="F249" s="438">
        <v>0</v>
      </c>
      <c r="G249" s="438">
        <v>0</v>
      </c>
      <c r="H249" s="438">
        <v>0</v>
      </c>
      <c r="I249" s="439">
        <v>0</v>
      </c>
      <c r="J249" s="441">
        <f t="shared" si="69"/>
        <v>0</v>
      </c>
      <c r="K249" s="252"/>
      <c r="L249" s="252"/>
      <c r="M249" s="252"/>
      <c r="N249" s="252"/>
      <c r="O249" s="252"/>
      <c r="P249" s="252"/>
    </row>
    <row r="250" spans="1:26">
      <c r="A250" s="8"/>
      <c r="B250" s="257" t="s">
        <v>10</v>
      </c>
      <c r="E250" s="438">
        <v>0</v>
      </c>
      <c r="F250" s="438">
        <v>0</v>
      </c>
      <c r="G250" s="438">
        <v>0</v>
      </c>
      <c r="H250" s="438">
        <v>0</v>
      </c>
      <c r="I250" s="439">
        <v>0</v>
      </c>
      <c r="J250" s="441">
        <f>SUM(E250:I250)</f>
        <v>0</v>
      </c>
      <c r="K250" s="252"/>
      <c r="L250" s="252"/>
      <c r="M250" s="252"/>
      <c r="N250" s="252"/>
      <c r="O250" s="252"/>
      <c r="P250" s="252"/>
    </row>
    <row r="251" spans="1:26" ht="13.15">
      <c r="A251" s="111"/>
      <c r="B251" s="660" t="s">
        <v>35</v>
      </c>
      <c r="C251" s="660"/>
      <c r="D251" s="660"/>
      <c r="E251" s="442">
        <f>SUM(E247:E250)</f>
        <v>0</v>
      </c>
      <c r="F251" s="442">
        <f t="shared" ref="F251:J251" si="70">SUM(F247:F250)</f>
        <v>0</v>
      </c>
      <c r="G251" s="442">
        <f t="shared" si="70"/>
        <v>0</v>
      </c>
      <c r="H251" s="442">
        <f t="shared" si="70"/>
        <v>0</v>
      </c>
      <c r="I251" s="442">
        <f t="shared" si="70"/>
        <v>0</v>
      </c>
      <c r="J251" s="443">
        <f t="shared" si="70"/>
        <v>0</v>
      </c>
      <c r="K251" s="252"/>
      <c r="L251" s="252"/>
      <c r="M251" s="252"/>
      <c r="N251" s="252"/>
      <c r="O251" s="252"/>
      <c r="P251" s="252"/>
    </row>
    <row r="252" spans="1:26">
      <c r="A252" s="8"/>
      <c r="G252" s="268"/>
      <c r="H252" s="268"/>
      <c r="I252" s="268"/>
      <c r="J252" s="281"/>
      <c r="K252" s="276"/>
      <c r="L252" s="252"/>
      <c r="M252" s="263"/>
      <c r="N252" s="263"/>
      <c r="O252" s="263"/>
      <c r="P252" s="252"/>
      <c r="Q252" s="252"/>
      <c r="R252" s="252"/>
    </row>
    <row r="253" spans="1:26" ht="13.5" customHeight="1">
      <c r="A253" s="288" t="s">
        <v>173</v>
      </c>
      <c r="B253" s="257"/>
      <c r="J253" s="290"/>
      <c r="K253" s="252"/>
      <c r="L253" s="252"/>
      <c r="M253" s="252"/>
      <c r="N253" s="252"/>
      <c r="O253" s="252"/>
      <c r="P253" s="252"/>
    </row>
    <row r="254" spans="1:26" ht="13.5" customHeight="1">
      <c r="A254" s="288"/>
      <c r="B254" s="257"/>
      <c r="E254" s="438">
        <v>0</v>
      </c>
      <c r="F254" s="438">
        <v>0</v>
      </c>
      <c r="G254" s="438">
        <v>0</v>
      </c>
      <c r="H254" s="438">
        <v>0</v>
      </c>
      <c r="I254" s="196">
        <v>0</v>
      </c>
      <c r="J254" s="441">
        <f>SUM(E254:I254)</f>
        <v>0</v>
      </c>
      <c r="K254" s="252"/>
      <c r="L254" s="252"/>
      <c r="M254" s="252"/>
      <c r="N254" s="252"/>
      <c r="O254" s="252"/>
      <c r="P254" s="252"/>
    </row>
    <row r="255" spans="1:26" ht="13.5" customHeight="1">
      <c r="A255" s="288"/>
      <c r="B255" s="257"/>
      <c r="E255" s="438">
        <v>0</v>
      </c>
      <c r="F255" s="438">
        <v>0</v>
      </c>
      <c r="G255" s="438">
        <v>0</v>
      </c>
      <c r="H255" s="438">
        <v>0</v>
      </c>
      <c r="I255" s="196">
        <v>0</v>
      </c>
      <c r="J255" s="441">
        <f>SUM(E255:I255)</f>
        <v>0</v>
      </c>
      <c r="K255" s="252"/>
      <c r="L255" s="252"/>
      <c r="M255" s="252"/>
      <c r="N255" s="252"/>
      <c r="O255" s="252"/>
      <c r="P255" s="252"/>
    </row>
    <row r="256" spans="1:26" ht="13.15">
      <c r="A256" s="342"/>
      <c r="B256" s="660" t="s">
        <v>79</v>
      </c>
      <c r="C256" s="660"/>
      <c r="D256" s="660"/>
      <c r="E256" s="442">
        <f>SUM(E254:E255)</f>
        <v>0</v>
      </c>
      <c r="F256" s="442">
        <f>SUM(F254:F255)</f>
        <v>0</v>
      </c>
      <c r="G256" s="442">
        <f t="shared" ref="G256:I256" si="71">SUM(G254:G255)</f>
        <v>0</v>
      </c>
      <c r="H256" s="442">
        <f t="shared" si="71"/>
        <v>0</v>
      </c>
      <c r="I256" s="442">
        <f t="shared" si="71"/>
        <v>0</v>
      </c>
      <c r="J256" s="443">
        <f>SUM(J254:J255)</f>
        <v>0</v>
      </c>
      <c r="K256" s="252"/>
      <c r="L256" s="252"/>
      <c r="Z256" s="259"/>
    </row>
    <row r="257" spans="1:34">
      <c r="A257" s="8"/>
      <c r="D257" s="558"/>
      <c r="E257" s="268"/>
      <c r="F257" s="268"/>
      <c r="G257" s="268"/>
      <c r="H257" s="268"/>
      <c r="I257" s="276"/>
      <c r="J257" s="291"/>
      <c r="K257" s="252"/>
      <c r="L257" s="252"/>
      <c r="M257" s="252"/>
      <c r="N257" s="252"/>
      <c r="O257" s="252"/>
      <c r="P257" s="252"/>
      <c r="Z257" s="259"/>
    </row>
    <row r="258" spans="1:34" ht="15">
      <c r="A258" s="288" t="s">
        <v>48</v>
      </c>
      <c r="D258" s="558"/>
      <c r="E258" s="268"/>
      <c r="F258" s="268"/>
      <c r="G258" s="268"/>
      <c r="H258" s="268"/>
      <c r="I258" s="276"/>
      <c r="J258" s="291"/>
      <c r="K258" s="252"/>
      <c r="L258" s="252"/>
      <c r="M258" s="263"/>
      <c r="N258" s="263"/>
      <c r="O258" s="263"/>
      <c r="P258" s="252"/>
      <c r="Q258" s="252"/>
      <c r="R258" s="252"/>
      <c r="Z258" s="347"/>
    </row>
    <row r="259" spans="1:34">
      <c r="B259" s="265" t="s">
        <v>52</v>
      </c>
      <c r="E259" s="438">
        <v>0</v>
      </c>
      <c r="F259" s="438">
        <v>0</v>
      </c>
      <c r="G259" s="438">
        <v>0</v>
      </c>
      <c r="H259" s="438">
        <v>0</v>
      </c>
      <c r="I259" s="196">
        <v>0</v>
      </c>
      <c r="J259" s="441">
        <f t="shared" ref="J259:J265" si="72">SUM(E259:I259)</f>
        <v>0</v>
      </c>
      <c r="K259" s="252"/>
      <c r="L259" s="252"/>
      <c r="M259" s="252"/>
      <c r="N259" s="252"/>
      <c r="O259" s="252"/>
      <c r="P259" s="252"/>
    </row>
    <row r="260" spans="1:34">
      <c r="B260" s="34" t="s">
        <v>53</v>
      </c>
      <c r="C260" s="265"/>
      <c r="D260" s="265"/>
      <c r="E260" s="438">
        <v>0</v>
      </c>
      <c r="F260" s="438">
        <v>0</v>
      </c>
      <c r="G260" s="438">
        <v>0</v>
      </c>
      <c r="H260" s="438">
        <v>0</v>
      </c>
      <c r="I260" s="196">
        <v>0</v>
      </c>
      <c r="J260" s="441">
        <f t="shared" si="72"/>
        <v>0</v>
      </c>
      <c r="K260" s="252"/>
      <c r="L260" s="254"/>
      <c r="M260" s="252"/>
      <c r="N260" s="252"/>
      <c r="O260" s="252"/>
      <c r="P260" s="252"/>
    </row>
    <row r="261" spans="1:34">
      <c r="B261" s="34" t="s">
        <v>54</v>
      </c>
      <c r="C261" s="265"/>
      <c r="D261" s="265"/>
      <c r="E261" s="438">
        <v>0</v>
      </c>
      <c r="F261" s="438">
        <v>0</v>
      </c>
      <c r="G261" s="438">
        <v>0</v>
      </c>
      <c r="H261" s="438">
        <v>0</v>
      </c>
      <c r="I261" s="196">
        <v>0</v>
      </c>
      <c r="J261" s="441">
        <f t="shared" si="72"/>
        <v>0</v>
      </c>
      <c r="K261" s="253"/>
      <c r="L261" s="254"/>
      <c r="M261" s="252"/>
      <c r="N261" s="252"/>
      <c r="O261" s="252"/>
      <c r="P261" s="252"/>
    </row>
    <row r="262" spans="1:34" ht="12" customHeight="1">
      <c r="B262" s="34" t="s">
        <v>55</v>
      </c>
      <c r="C262" s="265"/>
      <c r="D262" s="265"/>
      <c r="E262" s="438">
        <v>0</v>
      </c>
      <c r="F262" s="438">
        <v>0</v>
      </c>
      <c r="G262" s="438">
        <v>0</v>
      </c>
      <c r="H262" s="438">
        <v>0</v>
      </c>
      <c r="I262" s="196">
        <v>0</v>
      </c>
      <c r="J262" s="441">
        <f t="shared" si="72"/>
        <v>0</v>
      </c>
      <c r="K262" s="253"/>
      <c r="L262" s="254"/>
      <c r="M262" s="252"/>
      <c r="N262" s="252"/>
      <c r="O262" s="252"/>
      <c r="P262" s="252"/>
      <c r="AH262" s="394"/>
    </row>
    <row r="263" spans="1:34">
      <c r="B263" s="34" t="s">
        <v>94</v>
      </c>
      <c r="C263" s="265"/>
      <c r="D263" s="265"/>
      <c r="E263" s="438">
        <v>0</v>
      </c>
      <c r="F263" s="438">
        <v>0</v>
      </c>
      <c r="G263" s="438">
        <v>0</v>
      </c>
      <c r="H263" s="438">
        <v>0</v>
      </c>
      <c r="I263" s="196">
        <v>0</v>
      </c>
      <c r="J263" s="441">
        <f t="shared" si="72"/>
        <v>0</v>
      </c>
      <c r="K263" s="253"/>
      <c r="L263" s="254"/>
      <c r="M263" s="252"/>
      <c r="N263" s="252"/>
      <c r="O263" s="252"/>
      <c r="P263" s="252"/>
      <c r="AH263" s="282"/>
    </row>
    <row r="264" spans="1:34">
      <c r="B264" s="34" t="s">
        <v>236</v>
      </c>
      <c r="C264" s="265"/>
      <c r="D264" s="265"/>
      <c r="E264" s="438">
        <v>0</v>
      </c>
      <c r="F264" s="438">
        <v>0</v>
      </c>
      <c r="G264" s="438">
        <v>0</v>
      </c>
      <c r="H264" s="438">
        <v>0</v>
      </c>
      <c r="I264" s="196">
        <v>0</v>
      </c>
      <c r="J264" s="441">
        <f t="shared" ref="J264" si="73">SUM(E264:I264)</f>
        <v>0</v>
      </c>
      <c r="K264" s="253"/>
      <c r="L264" s="254"/>
      <c r="M264" s="252"/>
      <c r="N264" s="252"/>
      <c r="O264" s="252"/>
      <c r="P264" s="252"/>
      <c r="AH264" s="282"/>
    </row>
    <row r="265" spans="1:34">
      <c r="B265" s="34" t="s">
        <v>235</v>
      </c>
      <c r="C265" s="265"/>
      <c r="D265" s="265"/>
      <c r="E265" s="438">
        <v>0</v>
      </c>
      <c r="F265" s="438">
        <v>0</v>
      </c>
      <c r="G265" s="438">
        <v>0</v>
      </c>
      <c r="H265" s="438">
        <v>0</v>
      </c>
      <c r="I265" s="196">
        <v>0</v>
      </c>
      <c r="J265" s="441">
        <f t="shared" si="72"/>
        <v>0</v>
      </c>
      <c r="K265" s="253"/>
      <c r="L265" s="254"/>
      <c r="M265" s="252"/>
      <c r="N265" s="252"/>
      <c r="O265" s="252"/>
      <c r="P265" s="252"/>
      <c r="AH265" s="394"/>
    </row>
    <row r="266" spans="1:34" ht="13.15">
      <c r="A266" s="111"/>
      <c r="B266" s="662" t="s">
        <v>36</v>
      </c>
      <c r="C266" s="662"/>
      <c r="D266" s="662"/>
      <c r="E266" s="442">
        <f t="shared" ref="E266:J266" si="74">SUM(E259:E265)</f>
        <v>0</v>
      </c>
      <c r="F266" s="442">
        <f t="shared" si="74"/>
        <v>0</v>
      </c>
      <c r="G266" s="442">
        <f t="shared" si="74"/>
        <v>0</v>
      </c>
      <c r="H266" s="442">
        <f t="shared" si="74"/>
        <v>0</v>
      </c>
      <c r="I266" s="442">
        <f t="shared" si="74"/>
        <v>0</v>
      </c>
      <c r="J266" s="443">
        <f t="shared" si="74"/>
        <v>0</v>
      </c>
      <c r="K266" s="253"/>
      <c r="L266" s="254"/>
      <c r="M266" s="252"/>
      <c r="N266" s="252"/>
      <c r="O266" s="252"/>
      <c r="P266" s="252"/>
    </row>
    <row r="267" spans="1:34">
      <c r="A267" s="8"/>
      <c r="B267" s="257"/>
      <c r="E267" s="268"/>
      <c r="F267" s="268"/>
      <c r="G267" s="268"/>
      <c r="H267" s="268"/>
      <c r="I267" s="274"/>
      <c r="J267" s="291"/>
      <c r="K267" s="253"/>
      <c r="L267" s="254"/>
      <c r="M267" s="254"/>
      <c r="N267" s="254"/>
      <c r="O267" s="254"/>
    </row>
    <row r="268" spans="1:34">
      <c r="A268" s="288" t="s">
        <v>49</v>
      </c>
      <c r="G268" s="268"/>
      <c r="H268" s="268"/>
      <c r="I268" s="268"/>
      <c r="J268" s="281"/>
      <c r="K268" s="268"/>
      <c r="L268" s="253"/>
      <c r="M268" s="253"/>
      <c r="N268" s="253"/>
      <c r="O268" s="253"/>
      <c r="P268" s="253"/>
      <c r="Q268" s="253"/>
    </row>
    <row r="269" spans="1:34">
      <c r="B269" s="257" t="s">
        <v>145</v>
      </c>
      <c r="E269" s="438">
        <v>0</v>
      </c>
      <c r="F269" s="438">
        <v>0</v>
      </c>
      <c r="G269" s="438">
        <v>0</v>
      </c>
      <c r="H269" s="438">
        <v>0</v>
      </c>
      <c r="I269" s="438">
        <v>0</v>
      </c>
      <c r="J269" s="441">
        <f>SUM(E269:I269)</f>
        <v>0</v>
      </c>
      <c r="K269" s="253"/>
      <c r="L269" s="253"/>
      <c r="M269" s="253"/>
      <c r="N269" s="253"/>
      <c r="O269" s="253"/>
      <c r="AH269" s="394"/>
    </row>
    <row r="270" spans="1:34">
      <c r="B270" s="257" t="s">
        <v>146</v>
      </c>
      <c r="E270" s="438">
        <v>0</v>
      </c>
      <c r="F270" s="438">
        <v>0</v>
      </c>
      <c r="G270" s="438">
        <v>0</v>
      </c>
      <c r="H270" s="438">
        <v>0</v>
      </c>
      <c r="I270" s="438">
        <v>0</v>
      </c>
      <c r="J270" s="441">
        <f t="shared" ref="J270" si="75">SUM(E270:I270)</f>
        <v>0</v>
      </c>
      <c r="K270" s="253"/>
      <c r="L270" s="253"/>
      <c r="M270" s="253"/>
      <c r="N270" s="253"/>
      <c r="O270" s="253"/>
    </row>
    <row r="271" spans="1:34" ht="13.15">
      <c r="B271" s="257" t="s">
        <v>147</v>
      </c>
      <c r="E271" s="438">
        <v>0</v>
      </c>
      <c r="F271" s="438">
        <v>0</v>
      </c>
      <c r="G271" s="438">
        <v>0</v>
      </c>
      <c r="H271" s="438">
        <v>0</v>
      </c>
      <c r="I271" s="438">
        <v>0</v>
      </c>
      <c r="J271" s="441">
        <f>SUM(E271:I271)</f>
        <v>0</v>
      </c>
      <c r="K271" s="253"/>
      <c r="L271" s="324"/>
      <c r="M271" s="324"/>
      <c r="N271" s="324"/>
      <c r="O271" s="324"/>
      <c r="P271" s="324"/>
      <c r="Q271" s="324"/>
    </row>
    <row r="272" spans="1:34" ht="12.75" customHeight="1">
      <c r="A272" s="349"/>
      <c r="B272" s="662" t="s">
        <v>67</v>
      </c>
      <c r="C272" s="662"/>
      <c r="D272" s="662"/>
      <c r="E272" s="442">
        <f t="shared" ref="E272:J272" si="76">SUM(E269:E271)</f>
        <v>0</v>
      </c>
      <c r="F272" s="442">
        <f t="shared" si="76"/>
        <v>0</v>
      </c>
      <c r="G272" s="442">
        <f t="shared" si="76"/>
        <v>0</v>
      </c>
      <c r="H272" s="442">
        <f t="shared" si="76"/>
        <v>0</v>
      </c>
      <c r="I272" s="442">
        <f t="shared" si="76"/>
        <v>0</v>
      </c>
      <c r="J272" s="443">
        <f t="shared" si="76"/>
        <v>0</v>
      </c>
      <c r="K272" s="253"/>
      <c r="L272" s="324"/>
      <c r="M272" s="324"/>
      <c r="N272" s="324"/>
      <c r="O272" s="324"/>
      <c r="P272" s="324"/>
      <c r="Q272" s="324"/>
      <c r="R272" s="324"/>
    </row>
    <row r="273" spans="1:19">
      <c r="A273" s="284"/>
      <c r="B273" s="287"/>
      <c r="C273" s="287"/>
      <c r="D273" s="287"/>
      <c r="E273" s="287"/>
      <c r="F273" s="287"/>
      <c r="G273" s="286"/>
      <c r="H273" s="286"/>
      <c r="I273" s="286"/>
      <c r="J273" s="336"/>
      <c r="K273" s="286"/>
      <c r="L273" s="252"/>
      <c r="M273" s="263"/>
      <c r="N273" s="263"/>
      <c r="O273" s="263"/>
      <c r="P273" s="252"/>
      <c r="Q273" s="252"/>
      <c r="R273" s="252"/>
    </row>
    <row r="274" spans="1:19" ht="13.9">
      <c r="A274" s="288" t="s">
        <v>73</v>
      </c>
      <c r="B274" s="259"/>
      <c r="C274" s="383"/>
      <c r="F274" s="250"/>
      <c r="J274" s="290"/>
      <c r="K274" s="252"/>
      <c r="L274" s="325"/>
      <c r="M274" s="252"/>
      <c r="N274" s="252"/>
      <c r="O274" s="252"/>
      <c r="P274" s="252"/>
    </row>
    <row r="275" spans="1:19" ht="13.5">
      <c r="A275" s="257" t="s">
        <v>62</v>
      </c>
      <c r="B275" s="144"/>
      <c r="C275" s="144"/>
      <c r="E275" s="438">
        <v>0</v>
      </c>
      <c r="F275" s="438">
        <v>0</v>
      </c>
      <c r="G275" s="438">
        <v>0</v>
      </c>
      <c r="H275" s="438">
        <v>0</v>
      </c>
      <c r="I275" s="439">
        <v>0</v>
      </c>
      <c r="J275" s="441">
        <f>SUM(E275:I275)</f>
        <v>0</v>
      </c>
      <c r="K275" s="252"/>
      <c r="L275" s="325"/>
      <c r="M275" s="252"/>
      <c r="N275" s="252"/>
      <c r="O275" s="252"/>
      <c r="P275" s="252"/>
    </row>
    <row r="276" spans="1:19" ht="13.5">
      <c r="A276" s="257" t="s">
        <v>61</v>
      </c>
      <c r="B276" s="144"/>
      <c r="C276" s="144"/>
      <c r="E276" s="438">
        <v>0</v>
      </c>
      <c r="F276" s="438">
        <v>0</v>
      </c>
      <c r="G276" s="438">
        <v>0</v>
      </c>
      <c r="H276" s="438">
        <v>0</v>
      </c>
      <c r="I276" s="439">
        <v>0</v>
      </c>
      <c r="J276" s="441">
        <f>SUM(E276:I276)</f>
        <v>0</v>
      </c>
      <c r="K276" s="252"/>
      <c r="L276" s="325"/>
      <c r="M276" s="252"/>
      <c r="N276" s="252"/>
      <c r="O276" s="252"/>
      <c r="P276" s="252"/>
    </row>
    <row r="277" spans="1:19" ht="15.75" customHeight="1">
      <c r="A277" s="257" t="s">
        <v>63</v>
      </c>
      <c r="B277" s="144"/>
      <c r="C277" s="144"/>
      <c r="E277" s="438">
        <v>0</v>
      </c>
      <c r="F277" s="438">
        <v>0</v>
      </c>
      <c r="G277" s="438">
        <v>0</v>
      </c>
      <c r="H277" s="438">
        <v>0</v>
      </c>
      <c r="I277" s="439">
        <v>0</v>
      </c>
      <c r="J277" s="441">
        <f>SUM(E277:I277)</f>
        <v>0</v>
      </c>
      <c r="K277" s="252"/>
      <c r="L277" s="697" t="s">
        <v>153</v>
      </c>
      <c r="M277" s="697"/>
      <c r="N277" s="588"/>
      <c r="O277" s="588"/>
      <c r="P277" s="252"/>
    </row>
    <row r="278" spans="1:19" ht="13.9">
      <c r="A278" s="257" t="s">
        <v>45</v>
      </c>
      <c r="B278" s="144"/>
      <c r="C278" s="144"/>
      <c r="E278" s="438">
        <v>0</v>
      </c>
      <c r="F278" s="438">
        <v>0</v>
      </c>
      <c r="G278" s="438">
        <v>0</v>
      </c>
      <c r="H278" s="438">
        <v>0</v>
      </c>
      <c r="I278" s="439">
        <v>0</v>
      </c>
      <c r="J278" s="441">
        <f t="shared" ref="J278:J281" si="77">SUM(E278:I278)</f>
        <v>0</v>
      </c>
      <c r="K278" s="252"/>
      <c r="L278" s="697"/>
      <c r="M278" s="697"/>
      <c r="N278" s="588"/>
      <c r="O278" s="588"/>
      <c r="P278" s="252"/>
    </row>
    <row r="279" spans="1:19" ht="13.5" hidden="1">
      <c r="A279" s="257" t="s">
        <v>45</v>
      </c>
      <c r="B279" s="144"/>
      <c r="C279" s="144"/>
      <c r="E279" s="438">
        <v>0</v>
      </c>
      <c r="F279" s="438">
        <v>0</v>
      </c>
      <c r="G279" s="438">
        <v>0</v>
      </c>
      <c r="H279" s="438">
        <v>0</v>
      </c>
      <c r="I279" s="439">
        <v>0</v>
      </c>
      <c r="J279" s="441">
        <f t="shared" si="77"/>
        <v>0</v>
      </c>
      <c r="K279" s="252"/>
      <c r="L279" s="325"/>
      <c r="M279" s="252"/>
      <c r="N279" s="252"/>
      <c r="O279" s="252"/>
      <c r="P279" s="252"/>
    </row>
    <row r="280" spans="1:19" ht="13.5" hidden="1">
      <c r="A280" s="257" t="s">
        <v>45</v>
      </c>
      <c r="B280" s="144"/>
      <c r="C280" s="144"/>
      <c r="E280" s="438">
        <v>0</v>
      </c>
      <c r="F280" s="438">
        <v>0</v>
      </c>
      <c r="G280" s="438">
        <v>0</v>
      </c>
      <c r="H280" s="438">
        <v>0</v>
      </c>
      <c r="I280" s="439">
        <v>0</v>
      </c>
      <c r="J280" s="441">
        <f t="shared" si="77"/>
        <v>0</v>
      </c>
      <c r="K280" s="252"/>
      <c r="L280" s="325"/>
      <c r="M280" s="252"/>
      <c r="N280" s="252"/>
      <c r="O280" s="252"/>
      <c r="P280" s="252"/>
    </row>
    <row r="281" spans="1:19" ht="13.5" hidden="1">
      <c r="A281" s="257" t="s">
        <v>45</v>
      </c>
      <c r="B281" s="144"/>
      <c r="C281" s="144"/>
      <c r="E281" s="438">
        <v>0</v>
      </c>
      <c r="F281" s="438">
        <v>0</v>
      </c>
      <c r="G281" s="438">
        <v>0</v>
      </c>
      <c r="H281" s="438">
        <v>0</v>
      </c>
      <c r="I281" s="439">
        <v>0</v>
      </c>
      <c r="J281" s="441">
        <f t="shared" si="77"/>
        <v>0</v>
      </c>
      <c r="K281" s="252"/>
      <c r="L281" s="325"/>
      <c r="M281" s="252"/>
      <c r="N281" s="252"/>
      <c r="O281" s="252"/>
      <c r="P281" s="252"/>
    </row>
    <row r="282" spans="1:19" ht="13.5" hidden="1">
      <c r="A282" s="257" t="s">
        <v>45</v>
      </c>
      <c r="B282" s="144"/>
      <c r="C282" s="144"/>
      <c r="E282" s="438">
        <v>0</v>
      </c>
      <c r="F282" s="438">
        <v>0</v>
      </c>
      <c r="G282" s="438">
        <v>0</v>
      </c>
      <c r="H282" s="438">
        <v>0</v>
      </c>
      <c r="I282" s="439">
        <v>0</v>
      </c>
      <c r="J282" s="441">
        <f>SUM(E282:I282)</f>
        <v>0</v>
      </c>
      <c r="K282" s="252"/>
      <c r="L282" s="325"/>
      <c r="M282" s="252"/>
      <c r="N282" s="252"/>
      <c r="O282" s="252"/>
      <c r="P282" s="252"/>
    </row>
    <row r="283" spans="1:19">
      <c r="B283" s="435"/>
      <c r="D283" s="436" t="s">
        <v>159</v>
      </c>
      <c r="E283" s="386">
        <v>0</v>
      </c>
      <c r="F283" s="386">
        <v>0</v>
      </c>
      <c r="G283" s="386">
        <v>0</v>
      </c>
      <c r="H283" s="386">
        <v>0</v>
      </c>
      <c r="I283" s="386">
        <v>0</v>
      </c>
      <c r="J283" s="444"/>
      <c r="K283" s="252"/>
      <c r="L283" s="252"/>
      <c r="M283" s="252"/>
      <c r="N283" s="252"/>
      <c r="O283" s="252"/>
      <c r="P283" s="252"/>
    </row>
    <row r="284" spans="1:19" ht="13.15">
      <c r="A284" s="111"/>
      <c r="B284" s="660" t="s">
        <v>68</v>
      </c>
      <c r="C284" s="660"/>
      <c r="D284" s="660"/>
      <c r="E284" s="442">
        <f t="shared" ref="E284:J284" si="78">SUM(E275:E282)</f>
        <v>0</v>
      </c>
      <c r="F284" s="442">
        <f t="shared" si="78"/>
        <v>0</v>
      </c>
      <c r="G284" s="442">
        <f t="shared" si="78"/>
        <v>0</v>
      </c>
      <c r="H284" s="442">
        <f t="shared" si="78"/>
        <v>0</v>
      </c>
      <c r="I284" s="442">
        <f t="shared" si="78"/>
        <v>0</v>
      </c>
      <c r="J284" s="443">
        <f t="shared" si="78"/>
        <v>0</v>
      </c>
      <c r="K284" s="252"/>
      <c r="L284" s="254"/>
      <c r="M284" s="252"/>
      <c r="N284" s="252"/>
      <c r="O284" s="252"/>
      <c r="P284" s="252"/>
    </row>
    <row r="285" spans="1:19">
      <c r="A285" s="8"/>
      <c r="B285" s="257"/>
      <c r="E285" s="268"/>
      <c r="F285" s="268"/>
      <c r="G285" s="268"/>
      <c r="H285" s="268"/>
      <c r="I285" s="274"/>
      <c r="J285" s="291"/>
      <c r="K285" s="253"/>
    </row>
    <row r="286" spans="1:19" ht="12.75" customHeight="1">
      <c r="A286" s="288" t="s">
        <v>237</v>
      </c>
      <c r="G286" s="268"/>
      <c r="H286" s="268"/>
      <c r="I286" s="268"/>
      <c r="J286" s="281"/>
      <c r="K286" s="268"/>
      <c r="L286" s="720" t="s">
        <v>144</v>
      </c>
      <c r="M286" s="720"/>
      <c r="N286" s="720"/>
      <c r="O286" s="720"/>
      <c r="P286" s="720"/>
      <c r="Q286" s="720"/>
      <c r="R286" s="720"/>
    </row>
    <row r="287" spans="1:19" ht="13.15">
      <c r="A287" s="546" t="s">
        <v>59</v>
      </c>
      <c r="B287" s="546" t="s">
        <v>60</v>
      </c>
      <c r="C287" s="546" t="s">
        <v>76</v>
      </c>
      <c r="G287" s="268"/>
      <c r="H287" s="268"/>
      <c r="I287" s="268"/>
      <c r="J287" s="281"/>
      <c r="K287" s="268"/>
      <c r="L287" s="720"/>
      <c r="M287" s="720"/>
      <c r="N287" s="720"/>
      <c r="O287" s="720"/>
      <c r="P287" s="720"/>
      <c r="Q287" s="720"/>
      <c r="R287" s="720"/>
    </row>
    <row r="288" spans="1:19" ht="13.15">
      <c r="A288" s="437">
        <f>A119</f>
        <v>0</v>
      </c>
      <c r="B288" s="280" t="str">
        <f>B119</f>
        <v>Graduate Student</v>
      </c>
      <c r="C288" s="423" t="str">
        <f>C119</f>
        <v>Not Allowed</v>
      </c>
      <c r="E288" s="439">
        <f>AA119</f>
        <v>0</v>
      </c>
      <c r="F288" s="439">
        <f t="shared" ref="F288:I288" si="79">AB119</f>
        <v>0</v>
      </c>
      <c r="G288" s="439">
        <f t="shared" si="79"/>
        <v>0</v>
      </c>
      <c r="H288" s="439">
        <f t="shared" si="79"/>
        <v>0</v>
      </c>
      <c r="I288" s="439">
        <f t="shared" si="79"/>
        <v>0</v>
      </c>
      <c r="J288" s="440">
        <f>SUM(E288:I288)</f>
        <v>0</v>
      </c>
      <c r="K288" s="268"/>
      <c r="L288" s="510" t="s">
        <v>165</v>
      </c>
      <c r="M288" s="511"/>
      <c r="N288" s="511"/>
      <c r="O288" s="511"/>
      <c r="P288" s="511"/>
      <c r="Q288" s="511"/>
      <c r="R288" s="376"/>
      <c r="S288" s="374"/>
    </row>
    <row r="289" spans="1:44">
      <c r="A289" s="437">
        <f>A126</f>
        <v>0</v>
      </c>
      <c r="B289" s="280" t="str">
        <f>B126</f>
        <v>Graduate Student</v>
      </c>
      <c r="C289" s="423" t="str">
        <f>C126</f>
        <v>Not Allowed</v>
      </c>
      <c r="E289" s="439">
        <f>AA126</f>
        <v>0</v>
      </c>
      <c r="F289" s="439">
        <f t="shared" ref="F289:I289" si="80">AB126</f>
        <v>0</v>
      </c>
      <c r="G289" s="439">
        <f t="shared" si="80"/>
        <v>0</v>
      </c>
      <c r="H289" s="439">
        <f t="shared" si="80"/>
        <v>0</v>
      </c>
      <c r="I289" s="439">
        <f t="shared" si="80"/>
        <v>0</v>
      </c>
      <c r="J289" s="440">
        <f>SUM(E289:I289)</f>
        <v>0</v>
      </c>
      <c r="K289" s="268"/>
      <c r="L289" s="253"/>
      <c r="M289" s="253"/>
      <c r="N289" s="253"/>
      <c r="O289" s="253"/>
      <c r="P289" s="253"/>
      <c r="Q289" s="253"/>
    </row>
    <row r="290" spans="1:44">
      <c r="A290" s="437">
        <f>A133</f>
        <v>0</v>
      </c>
      <c r="B290" s="280" t="str">
        <f>B133</f>
        <v>Graduate Student</v>
      </c>
      <c r="C290" s="423" t="str">
        <f>C133</f>
        <v>Not Allowed</v>
      </c>
      <c r="E290" s="439">
        <f>AA133</f>
        <v>0</v>
      </c>
      <c r="F290" s="439">
        <f t="shared" ref="F290:I290" si="81">AB133</f>
        <v>0</v>
      </c>
      <c r="G290" s="439">
        <f t="shared" si="81"/>
        <v>0</v>
      </c>
      <c r="H290" s="439">
        <f t="shared" si="81"/>
        <v>0</v>
      </c>
      <c r="I290" s="439">
        <f t="shared" si="81"/>
        <v>0</v>
      </c>
      <c r="J290" s="440">
        <f>SUM(E290:I290)</f>
        <v>0</v>
      </c>
      <c r="K290" s="268"/>
      <c r="L290" s="253"/>
      <c r="M290" s="253"/>
      <c r="N290" s="253"/>
      <c r="O290" s="253"/>
      <c r="P290" s="253"/>
      <c r="Q290" s="253"/>
    </row>
    <row r="291" spans="1:44">
      <c r="A291" s="437">
        <f>A140</f>
        <v>0</v>
      </c>
      <c r="B291" s="280" t="str">
        <f>B140</f>
        <v>Graduate Student</v>
      </c>
      <c r="C291" s="423" t="str">
        <f>C140</f>
        <v>Not Allowed</v>
      </c>
      <c r="E291" s="439">
        <f>AA140</f>
        <v>0</v>
      </c>
      <c r="F291" s="439">
        <f t="shared" ref="F291:I291" si="82">AB140</f>
        <v>0</v>
      </c>
      <c r="G291" s="439">
        <f t="shared" si="82"/>
        <v>0</v>
      </c>
      <c r="H291" s="439">
        <f t="shared" si="82"/>
        <v>0</v>
      </c>
      <c r="I291" s="439">
        <f t="shared" si="82"/>
        <v>0</v>
      </c>
      <c r="J291" s="440">
        <f>SUM(E291:I291)</f>
        <v>0</v>
      </c>
      <c r="K291" s="268"/>
      <c r="L291" s="253"/>
      <c r="M291" s="253"/>
      <c r="N291" s="253"/>
      <c r="O291" s="253"/>
      <c r="P291" s="253"/>
      <c r="Q291" s="253"/>
    </row>
    <row r="292" spans="1:44" ht="12.75" customHeight="1">
      <c r="A292" s="437">
        <f>A147</f>
        <v>0</v>
      </c>
      <c r="B292" s="424" t="str">
        <f>B147</f>
        <v>Graduate Student</v>
      </c>
      <c r="C292" s="423" t="str">
        <f>C147</f>
        <v>Not Allowed</v>
      </c>
      <c r="E292" s="438">
        <f>AA147</f>
        <v>0</v>
      </c>
      <c r="F292" s="438">
        <f t="shared" ref="F292:I292" si="83">AB147</f>
        <v>0</v>
      </c>
      <c r="G292" s="438">
        <f t="shared" si="83"/>
        <v>0</v>
      </c>
      <c r="H292" s="438">
        <f t="shared" si="83"/>
        <v>0</v>
      </c>
      <c r="I292" s="438">
        <f t="shared" si="83"/>
        <v>0</v>
      </c>
      <c r="J292" s="441">
        <f>SUM(E292:I292)</f>
        <v>0</v>
      </c>
      <c r="K292" s="253"/>
    </row>
    <row r="293" spans="1:44" ht="12.75" customHeight="1">
      <c r="A293" s="349"/>
      <c r="B293" s="662" t="s">
        <v>238</v>
      </c>
      <c r="C293" s="662"/>
      <c r="D293" s="662"/>
      <c r="E293" s="442">
        <f t="shared" ref="E293:J293" si="84">SUM(E288:E292)</f>
        <v>0</v>
      </c>
      <c r="F293" s="442">
        <f t="shared" si="84"/>
        <v>0</v>
      </c>
      <c r="G293" s="442">
        <f t="shared" si="84"/>
        <v>0</v>
      </c>
      <c r="H293" s="442">
        <f t="shared" si="84"/>
        <v>0</v>
      </c>
      <c r="I293" s="442">
        <f t="shared" si="84"/>
        <v>0</v>
      </c>
      <c r="J293" s="443">
        <f t="shared" si="84"/>
        <v>0</v>
      </c>
      <c r="K293" s="253"/>
    </row>
    <row r="294" spans="1:44">
      <c r="A294" s="147"/>
      <c r="B294" s="282"/>
      <c r="C294" s="259"/>
      <c r="D294" s="259"/>
      <c r="E294" s="274"/>
      <c r="F294" s="274"/>
      <c r="G294" s="274"/>
      <c r="H294" s="274"/>
      <c r="I294" s="274"/>
      <c r="J294" s="291"/>
      <c r="K294" s="253"/>
      <c r="L294" s="254"/>
      <c r="M294" s="254"/>
      <c r="N294" s="254"/>
      <c r="O294" s="254"/>
    </row>
    <row r="295" spans="1:44" ht="3.75" customHeight="1">
      <c r="A295" s="259"/>
      <c r="B295" s="259"/>
      <c r="C295" s="259"/>
      <c r="D295" s="259"/>
      <c r="E295" s="293"/>
      <c r="F295" s="293"/>
      <c r="G295" s="293"/>
      <c r="H295" s="293"/>
      <c r="I295" s="293"/>
      <c r="J295" s="333"/>
      <c r="K295" s="254"/>
      <c r="L295" s="253"/>
      <c r="M295" s="253"/>
      <c r="N295" s="253"/>
      <c r="O295" s="253"/>
    </row>
    <row r="296" spans="1:44" s="394" customFormat="1" ht="20.100000000000001" customHeight="1">
      <c r="A296" s="661" t="s">
        <v>11</v>
      </c>
      <c r="B296" s="661"/>
      <c r="C296" s="391"/>
      <c r="D296" s="551"/>
      <c r="E296" s="488">
        <f ca="1">(SUM(E179:E266))-(SUMIF($A179:$D266,"*Total Trip",E179:E266)+SUMIF($B179:$D266,"*Total Domestic Travel",E179:E266)+SUMIF($B179:$D266,"*Total Foreign Travel",E179:E266)+SUMIF($B179:$D266,"*Total Supplies",E179:E266)+SUMIF($B179:$D266,"Total Publications",E179:E266)+SUMIF($B179:$D266,"*Total Other Costs",E179:E266)+SUMIF($D179:$D266,"*# Trips/Yr",E179:E266)+SUMIF($D179:$D266,"*# Persons/Trip",E179:E266)+SUMIF($D179:$D266,"*# Days Per Diem/Trip",E179:E266)+SUMIF($D179:$D266,"*# Days Lodging/Trip",E179:E266)+SUMIF($D179:$D266,"*TOTAL NUMBER PARTICIPANTS PER YEAR",E179:E266))</f>
        <v>0</v>
      </c>
      <c r="F296" s="488">
        <f t="shared" ref="F296:I296" ca="1" si="85">(SUM(F179:F266))-(SUMIF($A179:$D266,"*Total Trip",F179:F266)+SUMIF($B179:$D266,"*Total Domestic Travel",F179:F266)+SUMIF($B179:$D266,"*Total Foreign Travel",F179:F266)+SUMIF($B179:$D266,"*Total Supplies",F179:F266)+SUMIF($B179:$D266,"Total Publications",F179:F266)+SUMIF($B179:$D266,"*Total Other Costs",F179:F266)+SUMIF($D179:$D266,"*# Trips/Yr",F179:F266)+SUMIF($D179:$D266,"*# Persons/Trip",F179:F266)+SUMIF($D179:$D266,"*# Days Per Diem/Trip",F179:F266)+SUMIF($D179:$D266,"*# Days Lodging/Trip",F179:F266)+SUMIF($D179:$D266,"*TOTAL NUMBER PARTICIPANTS PER YEAR",F179:F266))</f>
        <v>0</v>
      </c>
      <c r="G296" s="488">
        <f t="shared" ca="1" si="85"/>
        <v>0</v>
      </c>
      <c r="H296" s="488">
        <f t="shared" ca="1" si="85"/>
        <v>0</v>
      </c>
      <c r="I296" s="488">
        <f t="shared" ca="1" si="85"/>
        <v>0</v>
      </c>
      <c r="J296" s="485">
        <f ca="1">SUM(E296:I296)</f>
        <v>0</v>
      </c>
      <c r="K296" s="392"/>
      <c r="L296" s="393"/>
      <c r="M296" s="393"/>
      <c r="N296" s="393"/>
      <c r="O296" s="393"/>
      <c r="P296" s="393"/>
      <c r="Q296" s="393"/>
      <c r="R296" s="393"/>
      <c r="V296" s="250"/>
      <c r="W296" s="250"/>
      <c r="X296" s="250"/>
      <c r="Y296" s="250"/>
      <c r="Z296" s="250"/>
      <c r="AA296" s="250"/>
      <c r="AB296" s="250"/>
      <c r="AC296" s="250"/>
      <c r="AD296" s="250"/>
      <c r="AE296" s="250"/>
      <c r="AF296" s="250"/>
      <c r="AG296" s="250"/>
      <c r="AH296" s="250"/>
      <c r="AI296" s="250"/>
      <c r="AJ296" s="250"/>
      <c r="AK296" s="250"/>
      <c r="AL296" s="250"/>
      <c r="AM296" s="250"/>
      <c r="AN296" s="250"/>
      <c r="AO296" s="250"/>
      <c r="AP296" s="250"/>
      <c r="AQ296" s="250"/>
      <c r="AR296" s="250"/>
    </row>
    <row r="297" spans="1:44" s="282" customFormat="1" ht="3.75" customHeight="1">
      <c r="J297" s="333"/>
      <c r="K297" s="293"/>
      <c r="L297" s="312"/>
      <c r="M297" s="312"/>
      <c r="N297" s="312"/>
      <c r="O297" s="312"/>
      <c r="P297" s="312"/>
      <c r="Q297" s="312"/>
      <c r="V297" s="250"/>
      <c r="W297" s="250"/>
      <c r="X297" s="250"/>
      <c r="Y297" s="250"/>
      <c r="Z297" s="250"/>
      <c r="AA297" s="250"/>
      <c r="AB297" s="250"/>
      <c r="AC297" s="250"/>
      <c r="AD297" s="250"/>
      <c r="AE297" s="250"/>
      <c r="AF297" s="250"/>
      <c r="AG297" s="250"/>
      <c r="AH297" s="250"/>
      <c r="AI297" s="250"/>
      <c r="AJ297" s="250"/>
      <c r="AK297" s="250"/>
      <c r="AL297" s="250"/>
      <c r="AM297" s="250"/>
      <c r="AN297" s="250"/>
      <c r="AO297" s="250"/>
      <c r="AP297" s="250"/>
      <c r="AQ297" s="250"/>
      <c r="AR297" s="250"/>
    </row>
    <row r="298" spans="1:44" s="394" customFormat="1" ht="20.100000000000001" customHeight="1">
      <c r="A298" s="661" t="s">
        <v>12</v>
      </c>
      <c r="B298" s="661"/>
      <c r="C298" s="395"/>
      <c r="D298" s="396"/>
      <c r="E298" s="484">
        <f ca="1">SUM(E267:E296)-(SUMIF($B267:$D296,"*Total Capital Equipment",E267:E296)+SUMIF($B267:$D296,"Total Tuition &amp; Fees",E267:E296)+SUMIF($B267:$D296,"*Total Participant Support Costs",E267:E296))-E283</f>
        <v>0</v>
      </c>
      <c r="F298" s="484">
        <f t="shared" ref="F298:I298" ca="1" si="86">SUM(F267:F296)-(SUMIF($B267:$D296,"*Total Capital Equipment",F267:F296)+SUMIF($B267:$D296,"Total Tuition &amp; Fees",F267:F296)+SUMIF($B267:$D296,"*Total Participant Support Costs",F267:F296))-F283</f>
        <v>0</v>
      </c>
      <c r="G298" s="484">
        <f t="shared" ca="1" si="86"/>
        <v>0</v>
      </c>
      <c r="H298" s="484">
        <f t="shared" ca="1" si="86"/>
        <v>0</v>
      </c>
      <c r="I298" s="484">
        <f t="shared" ca="1" si="86"/>
        <v>0</v>
      </c>
      <c r="J298" s="485">
        <f ca="1">SUM(E298:I298)</f>
        <v>0</v>
      </c>
      <c r="K298" s="397"/>
      <c r="L298" s="398"/>
      <c r="M298" s="398"/>
      <c r="N298" s="398"/>
      <c r="O298" s="398"/>
      <c r="P298" s="393"/>
      <c r="Q298" s="393"/>
      <c r="R298" s="393"/>
      <c r="Z298" s="250"/>
      <c r="AA298" s="250"/>
      <c r="AB298" s="250"/>
      <c r="AC298" s="250"/>
      <c r="AD298" s="250"/>
      <c r="AE298" s="250"/>
      <c r="AF298" s="250"/>
      <c r="AG298" s="250"/>
      <c r="AH298" s="250"/>
    </row>
    <row r="299" spans="1:44" ht="3.75" customHeight="1">
      <c r="A299" s="259"/>
      <c r="B299" s="259"/>
      <c r="C299" s="259"/>
      <c r="D299" s="259"/>
      <c r="E299" s="259"/>
      <c r="F299" s="270"/>
      <c r="G299" s="387"/>
      <c r="H299" s="387"/>
      <c r="I299" s="387"/>
      <c r="J299" s="375"/>
      <c r="K299" s="276"/>
      <c r="P299" s="253"/>
      <c r="Q299" s="253"/>
      <c r="V299" s="282"/>
      <c r="W299" s="282"/>
      <c r="X299" s="282"/>
      <c r="Y299" s="282"/>
      <c r="AI299" s="282"/>
      <c r="AJ299" s="282"/>
      <c r="AK299" s="282"/>
      <c r="AL299" s="282"/>
      <c r="AM299" s="282"/>
      <c r="AN299" s="282"/>
      <c r="AO299" s="282"/>
      <c r="AP299" s="282"/>
      <c r="AQ299" s="282"/>
      <c r="AR299" s="282"/>
    </row>
    <row r="300" spans="1:44" ht="13.15">
      <c r="A300" s="258" t="s">
        <v>5</v>
      </c>
      <c r="B300" s="259"/>
      <c r="C300" s="604"/>
      <c r="D300" s="604" t="s">
        <v>141</v>
      </c>
      <c r="E300" s="606">
        <f>L302</f>
        <v>0.51500000000000001</v>
      </c>
      <c r="F300" s="606">
        <f>L304</f>
        <v>0.51500000000000001</v>
      </c>
      <c r="G300" s="606">
        <f>L306</f>
        <v>0.51500000000000001</v>
      </c>
      <c r="H300" s="606">
        <f>L307</f>
        <v>0.51500000000000001</v>
      </c>
      <c r="I300" s="606">
        <f>L308</f>
        <v>0.51500000000000001</v>
      </c>
      <c r="J300" s="291"/>
      <c r="K300" s="267"/>
      <c r="V300" s="394"/>
      <c r="W300" s="394"/>
      <c r="X300" s="394"/>
      <c r="Y300" s="394"/>
      <c r="AI300" s="394"/>
      <c r="AJ300" s="394"/>
      <c r="AK300" s="394"/>
      <c r="AL300" s="394"/>
      <c r="AM300" s="394"/>
      <c r="AN300" s="394"/>
      <c r="AO300" s="394"/>
      <c r="AP300" s="394"/>
      <c r="AQ300" s="394"/>
      <c r="AR300" s="394"/>
    </row>
    <row r="301" spans="1:44" ht="13.5" thickBot="1">
      <c r="A301" s="258"/>
      <c r="B301" s="259"/>
      <c r="C301" s="604"/>
      <c r="D301" s="604" t="s">
        <v>69</v>
      </c>
      <c r="E301" s="606" t="str">
        <f>N302</f>
        <v>MTDC</v>
      </c>
      <c r="F301" s="606" t="str">
        <f>N304</f>
        <v>MTDC</v>
      </c>
      <c r="G301" s="606" t="str">
        <f>N306</f>
        <v>MTDC</v>
      </c>
      <c r="H301" s="606" t="str">
        <f>N307</f>
        <v>MTDC</v>
      </c>
      <c r="I301" s="606" t="str">
        <f>N308</f>
        <v>MTDC</v>
      </c>
      <c r="J301" s="291"/>
      <c r="K301" s="267"/>
      <c r="V301" s="394"/>
      <c r="W301" s="394"/>
      <c r="X301" s="394"/>
      <c r="Y301" s="394"/>
      <c r="AI301" s="394"/>
      <c r="AJ301" s="394"/>
      <c r="AK301" s="394"/>
      <c r="AL301" s="394"/>
      <c r="AM301" s="394"/>
      <c r="AN301" s="394"/>
      <c r="AO301" s="394"/>
      <c r="AP301" s="394"/>
      <c r="AQ301" s="394"/>
      <c r="AR301" s="394"/>
    </row>
    <row r="302" spans="1:44" ht="15" customHeight="1" thickBot="1">
      <c r="A302" s="275"/>
      <c r="B302" s="282" t="s">
        <v>176</v>
      </c>
      <c r="C302" s="388"/>
      <c r="D302" s="389"/>
      <c r="E302" s="486">
        <f ca="1">IF(N302="MTDC",ROUND(E296*L302,0),IF(N302="TDC",ROUND(E298*L302,0),"ERROR"))</f>
        <v>0</v>
      </c>
      <c r="F302" s="486">
        <f ca="1">IF(N304="MTDC",ROUND(F296*L304,0),IF(N304="TDC",ROUND(F298*L304,0),"ERROR"))</f>
        <v>0</v>
      </c>
      <c r="G302" s="486">
        <f ca="1">IF(N306="MTDC",ROUND(G296*L306,0),IF(N306="TDC",ROUND(G298*L306,0),"ERROR"))</f>
        <v>0</v>
      </c>
      <c r="H302" s="486">
        <f ca="1">IF(N307="MTDC",ROUND(H296*L307,0),IF(N307="TDC",ROUND(H298*L307,0),"ERROR"))</f>
        <v>0</v>
      </c>
      <c r="I302" s="486">
        <f ca="1">IF(N308="MTDC",ROUND(I296*L308,0),IF(N308="TDC",ROUND(I298*L308,0),"ERROR"))</f>
        <v>0</v>
      </c>
      <c r="J302" s="487">
        <f ca="1">SUM(E302:I302)</f>
        <v>0</v>
      </c>
      <c r="K302" s="253"/>
      <c r="L302" s="402">
        <v>0.51500000000000001</v>
      </c>
      <c r="M302" s="605" t="s">
        <v>37</v>
      </c>
      <c r="N302" s="403" t="s">
        <v>38</v>
      </c>
      <c r="O302" s="605" t="s">
        <v>30</v>
      </c>
      <c r="Q302" s="259"/>
      <c r="R302" s="259"/>
      <c r="S302" s="259"/>
      <c r="T302" s="259"/>
      <c r="U302" s="259"/>
    </row>
    <row r="303" spans="1:44" s="282" customFormat="1" ht="3.75" customHeight="1" thickBot="1">
      <c r="J303" s="333"/>
      <c r="K303" s="293"/>
      <c r="L303" s="312"/>
      <c r="M303" s="312"/>
      <c r="N303" s="312"/>
      <c r="O303" s="253"/>
      <c r="P303" s="312"/>
      <c r="Q303" s="312"/>
      <c r="V303" s="250"/>
      <c r="W303" s="250"/>
      <c r="X303" s="250"/>
      <c r="Y303" s="250"/>
      <c r="Z303" s="250"/>
      <c r="AA303" s="250"/>
      <c r="AB303" s="250"/>
      <c r="AC303" s="250"/>
      <c r="AD303" s="250"/>
      <c r="AE303" s="250"/>
      <c r="AF303" s="250"/>
      <c r="AG303" s="250"/>
      <c r="AH303" s="250"/>
      <c r="AI303" s="250"/>
      <c r="AJ303" s="250"/>
      <c r="AK303" s="250"/>
      <c r="AL303" s="250"/>
      <c r="AM303" s="250"/>
      <c r="AN303" s="250"/>
      <c r="AO303" s="250"/>
      <c r="AP303" s="250"/>
      <c r="AQ303" s="250"/>
      <c r="AR303" s="250"/>
    </row>
    <row r="304" spans="1:44" s="394" customFormat="1" ht="20.100000000000001" customHeight="1" thickBot="1">
      <c r="A304" s="661" t="s">
        <v>177</v>
      </c>
      <c r="B304" s="661"/>
      <c r="C304" s="395"/>
      <c r="D304" s="396"/>
      <c r="E304" s="484">
        <f ca="1">SUM(E302:E303)</f>
        <v>0</v>
      </c>
      <c r="F304" s="484">
        <f ca="1">SUM(F302:F303)</f>
        <v>0</v>
      </c>
      <c r="G304" s="484">
        <f ca="1">SUM(G302:G303)</f>
        <v>0</v>
      </c>
      <c r="H304" s="484">
        <f ca="1">SUM(H302:H303)</f>
        <v>0</v>
      </c>
      <c r="I304" s="484">
        <f ca="1">SUM(I302:I303)</f>
        <v>0</v>
      </c>
      <c r="J304" s="485">
        <f ca="1">SUM(E304:I304)</f>
        <v>0</v>
      </c>
      <c r="K304" s="397"/>
      <c r="L304" s="402">
        <v>0.51500000000000001</v>
      </c>
      <c r="M304" s="605" t="s">
        <v>37</v>
      </c>
      <c r="N304" s="403" t="s">
        <v>38</v>
      </c>
      <c r="O304" s="607" t="s">
        <v>31</v>
      </c>
      <c r="P304" s="393"/>
      <c r="Q304" s="393"/>
      <c r="R304" s="393"/>
      <c r="Z304" s="250"/>
      <c r="AA304" s="250"/>
      <c r="AB304" s="250"/>
      <c r="AC304" s="250"/>
      <c r="AD304" s="250"/>
      <c r="AE304" s="250"/>
      <c r="AF304" s="250"/>
      <c r="AG304" s="250"/>
      <c r="AH304" s="250"/>
    </row>
    <row r="305" spans="1:44" ht="3.75" customHeight="1" thickBot="1">
      <c r="A305" s="259"/>
      <c r="B305" s="259"/>
      <c r="C305" s="259"/>
      <c r="D305" s="259"/>
      <c r="E305" s="259"/>
      <c r="F305" s="259"/>
      <c r="G305" s="259"/>
      <c r="H305" s="259"/>
      <c r="I305" s="259"/>
      <c r="J305" s="333"/>
      <c r="K305" s="277"/>
      <c r="L305" s="313"/>
      <c r="M305" s="253"/>
      <c r="N305" s="253"/>
      <c r="O305" s="605"/>
      <c r="P305" s="253"/>
      <c r="Q305" s="253"/>
    </row>
    <row r="306" spans="1:44" s="401" customFormat="1" ht="20.100000000000001" customHeight="1" thickBot="1">
      <c r="A306" s="391" t="s">
        <v>175</v>
      </c>
      <c r="B306" s="399"/>
      <c r="C306" s="399"/>
      <c r="D306" s="399"/>
      <c r="E306" s="484">
        <f ca="1">SUM(E298,E304)</f>
        <v>0</v>
      </c>
      <c r="F306" s="484">
        <f ca="1">SUM(F298,F304)</f>
        <v>0</v>
      </c>
      <c r="G306" s="484">
        <f ca="1">SUM(G298,G304)</f>
        <v>0</v>
      </c>
      <c r="H306" s="484">
        <f ca="1">SUM(H298,H304)</f>
        <v>0</v>
      </c>
      <c r="I306" s="484">
        <f ca="1">SUM(I298,I304)</f>
        <v>0</v>
      </c>
      <c r="J306" s="485">
        <f ca="1">SUM(E306:I306)</f>
        <v>0</v>
      </c>
      <c r="K306" s="400"/>
      <c r="L306" s="402">
        <v>0.51500000000000001</v>
      </c>
      <c r="M306" s="605" t="s">
        <v>37</v>
      </c>
      <c r="N306" s="403" t="s">
        <v>38</v>
      </c>
      <c r="O306" s="605" t="s">
        <v>32</v>
      </c>
      <c r="V306" s="259"/>
      <c r="W306" s="250"/>
      <c r="X306" s="250"/>
      <c r="Y306" s="250"/>
      <c r="Z306" s="250"/>
      <c r="AA306" s="250"/>
      <c r="AB306" s="250"/>
      <c r="AC306" s="250"/>
      <c r="AD306" s="250"/>
      <c r="AE306" s="250"/>
      <c r="AF306" s="250"/>
      <c r="AG306" s="250"/>
      <c r="AH306" s="250"/>
      <c r="AI306" s="250"/>
      <c r="AJ306" s="250"/>
      <c r="AK306" s="250"/>
      <c r="AL306" s="250"/>
      <c r="AM306" s="250"/>
      <c r="AN306" s="250"/>
      <c r="AO306" s="250"/>
      <c r="AP306" s="250"/>
      <c r="AQ306" s="250"/>
      <c r="AR306" s="250"/>
    </row>
    <row r="307" spans="1:44" ht="13.5" thickBot="1">
      <c r="A307" s="390"/>
      <c r="B307" s="259"/>
      <c r="C307" s="259"/>
      <c r="D307" s="259"/>
      <c r="E307" s="259"/>
      <c r="F307" s="270"/>
      <c r="G307" s="259"/>
      <c r="H307" s="259"/>
      <c r="I307" s="259"/>
      <c r="J307" s="259"/>
      <c r="L307" s="402">
        <v>0.51500000000000001</v>
      </c>
      <c r="M307" s="605" t="s">
        <v>37</v>
      </c>
      <c r="N307" s="403" t="s">
        <v>38</v>
      </c>
      <c r="O307" s="605" t="s">
        <v>33</v>
      </c>
    </row>
    <row r="308" spans="1:44" ht="13.5" thickBot="1">
      <c r="A308" s="390"/>
      <c r="B308" s="259"/>
      <c r="C308" s="259"/>
      <c r="D308" s="259"/>
      <c r="E308" s="259"/>
      <c r="F308" s="270"/>
      <c r="G308" s="259"/>
      <c r="H308" s="259"/>
      <c r="I308" s="259"/>
      <c r="J308" s="259"/>
      <c r="L308" s="402">
        <v>0.51500000000000001</v>
      </c>
      <c r="M308" s="605" t="s">
        <v>37</v>
      </c>
      <c r="N308" s="403" t="s">
        <v>38</v>
      </c>
      <c r="O308" s="605" t="s">
        <v>34</v>
      </c>
    </row>
    <row r="309" spans="1:44">
      <c r="A309" s="259"/>
      <c r="B309" s="259"/>
      <c r="C309" s="259"/>
      <c r="D309" s="259"/>
      <c r="E309" s="387"/>
      <c r="F309" s="330"/>
      <c r="G309" s="387"/>
      <c r="H309" s="387"/>
      <c r="I309" s="387"/>
      <c r="J309" s="387"/>
    </row>
    <row r="310" spans="1:44">
      <c r="A310" s="259"/>
      <c r="B310" s="259"/>
      <c r="C310" s="259"/>
      <c r="D310" s="259"/>
      <c r="E310" s="387"/>
      <c r="F310" s="330"/>
      <c r="G310" s="387"/>
      <c r="H310" s="387"/>
      <c r="I310" s="387"/>
      <c r="J310" s="387"/>
    </row>
    <row r="311" spans="1:44">
      <c r="A311" s="259"/>
      <c r="B311" s="259"/>
      <c r="C311" s="259"/>
      <c r="D311" s="259"/>
      <c r="E311" s="387"/>
      <c r="F311" s="330"/>
      <c r="G311" s="387"/>
      <c r="H311" s="387"/>
      <c r="I311" s="387"/>
      <c r="J311" s="387"/>
    </row>
    <row r="312" spans="1:44">
      <c r="A312" s="259"/>
      <c r="B312" s="259"/>
      <c r="C312" s="259"/>
      <c r="D312" s="259"/>
      <c r="E312" s="387"/>
      <c r="F312" s="330"/>
      <c r="G312" s="387"/>
      <c r="H312" s="387"/>
      <c r="I312" s="387"/>
      <c r="J312" s="387"/>
    </row>
    <row r="313" spans="1:44">
      <c r="A313" s="259"/>
      <c r="B313" s="259"/>
      <c r="C313" s="259"/>
      <c r="D313" s="259"/>
      <c r="E313" s="387"/>
      <c r="F313" s="330"/>
      <c r="G313" s="387"/>
      <c r="H313" s="387"/>
      <c r="I313" s="387"/>
      <c r="J313" s="387"/>
    </row>
    <row r="314" spans="1:44">
      <c r="A314" s="259"/>
      <c r="B314" s="259"/>
      <c r="C314" s="259"/>
      <c r="D314" s="259"/>
      <c r="E314" s="387"/>
      <c r="F314" s="330"/>
      <c r="G314" s="387"/>
      <c r="H314" s="387"/>
      <c r="I314" s="387"/>
      <c r="J314" s="387"/>
    </row>
    <row r="315" spans="1:44">
      <c r="A315" s="259"/>
      <c r="B315" s="259"/>
      <c r="C315" s="259"/>
      <c r="D315" s="259"/>
      <c r="E315" s="387"/>
      <c r="F315" s="330"/>
      <c r="G315" s="387"/>
      <c r="H315" s="387"/>
      <c r="I315" s="387"/>
      <c r="J315" s="387"/>
    </row>
    <row r="316" spans="1:44">
      <c r="A316" s="259"/>
      <c r="B316" s="259"/>
      <c r="C316" s="259"/>
      <c r="D316" s="259"/>
      <c r="E316" s="387"/>
      <c r="F316" s="330"/>
      <c r="G316" s="387"/>
      <c r="H316" s="387"/>
      <c r="I316" s="387"/>
      <c r="J316" s="387"/>
    </row>
    <row r="317" spans="1:44">
      <c r="A317" s="259"/>
      <c r="B317" s="259"/>
      <c r="C317" s="259"/>
      <c r="D317" s="259"/>
      <c r="E317" s="387"/>
      <c r="F317" s="330"/>
      <c r="G317" s="387"/>
      <c r="H317" s="387"/>
      <c r="I317" s="387"/>
      <c r="J317" s="387"/>
    </row>
    <row r="318" spans="1:44">
      <c r="A318" s="259"/>
      <c r="B318" s="259"/>
      <c r="C318" s="259"/>
      <c r="D318" s="259"/>
      <c r="E318" s="387"/>
      <c r="F318" s="330"/>
      <c r="G318" s="387"/>
      <c r="H318" s="387"/>
      <c r="I318" s="387"/>
      <c r="J318" s="387"/>
    </row>
    <row r="319" spans="1:44">
      <c r="A319" s="259"/>
      <c r="B319" s="259"/>
      <c r="C319" s="259"/>
      <c r="D319" s="259"/>
      <c r="E319" s="387"/>
      <c r="F319" s="330"/>
      <c r="G319" s="387"/>
      <c r="H319" s="387"/>
      <c r="I319" s="387"/>
      <c r="J319" s="387"/>
    </row>
    <row r="320" spans="1:44">
      <c r="A320" s="259"/>
      <c r="B320" s="259"/>
      <c r="C320" s="259"/>
      <c r="D320" s="259"/>
      <c r="E320" s="387"/>
      <c r="F320" s="330"/>
      <c r="G320" s="387"/>
      <c r="H320" s="387"/>
      <c r="I320" s="387"/>
      <c r="J320" s="387"/>
    </row>
    <row r="321" spans="1:10">
      <c r="A321" s="259"/>
      <c r="B321" s="259"/>
      <c r="C321" s="259"/>
      <c r="D321" s="259"/>
      <c r="E321" s="387"/>
      <c r="F321" s="330"/>
      <c r="G321" s="387"/>
      <c r="H321" s="387"/>
      <c r="I321" s="387"/>
      <c r="J321" s="387"/>
    </row>
    <row r="322" spans="1:10">
      <c r="A322" s="259"/>
      <c r="B322" s="259"/>
      <c r="C322" s="259"/>
      <c r="D322" s="259"/>
      <c r="E322" s="387"/>
      <c r="F322" s="330"/>
      <c r="G322" s="387"/>
      <c r="H322" s="387"/>
      <c r="I322" s="387"/>
      <c r="J322" s="387"/>
    </row>
    <row r="323" spans="1:10">
      <c r="A323" s="259"/>
      <c r="B323" s="259"/>
      <c r="C323" s="259"/>
      <c r="D323" s="259"/>
      <c r="E323" s="387"/>
      <c r="F323" s="330"/>
      <c r="G323" s="387"/>
      <c r="H323" s="387"/>
      <c r="I323" s="387"/>
      <c r="J323" s="387"/>
    </row>
    <row r="324" spans="1:10">
      <c r="A324" s="259"/>
      <c r="B324" s="259"/>
      <c r="C324" s="259"/>
      <c r="D324" s="259"/>
      <c r="E324" s="387"/>
      <c r="F324" s="330"/>
      <c r="G324" s="387"/>
      <c r="H324" s="387"/>
      <c r="I324" s="387"/>
      <c r="J324" s="387"/>
    </row>
    <row r="325" spans="1:10">
      <c r="A325" s="259"/>
      <c r="B325" s="259"/>
      <c r="C325" s="259"/>
      <c r="D325" s="259"/>
      <c r="E325" s="387"/>
      <c r="F325" s="330"/>
      <c r="G325" s="387"/>
      <c r="H325" s="387"/>
      <c r="I325" s="387"/>
      <c r="J325" s="387"/>
    </row>
    <row r="326" spans="1:10">
      <c r="A326" s="259"/>
      <c r="B326" s="259"/>
      <c r="C326" s="259"/>
      <c r="D326" s="259"/>
      <c r="E326" s="387"/>
      <c r="F326" s="330"/>
      <c r="G326" s="387"/>
      <c r="H326" s="387"/>
      <c r="I326" s="387"/>
      <c r="J326" s="387"/>
    </row>
    <row r="327" spans="1:10">
      <c r="A327" s="259"/>
      <c r="B327" s="259"/>
      <c r="C327" s="259"/>
      <c r="D327" s="259"/>
      <c r="E327" s="387"/>
      <c r="F327" s="330"/>
      <c r="G327" s="387"/>
      <c r="H327" s="387"/>
      <c r="I327" s="387"/>
      <c r="J327" s="387"/>
    </row>
    <row r="328" spans="1:10">
      <c r="A328" s="259"/>
      <c r="B328" s="259"/>
      <c r="C328" s="259"/>
      <c r="D328" s="259"/>
      <c r="E328" s="387"/>
      <c r="F328" s="330"/>
      <c r="G328" s="387"/>
      <c r="H328" s="387"/>
      <c r="I328" s="387"/>
      <c r="J328" s="387"/>
    </row>
    <row r="329" spans="1:10">
      <c r="A329" s="259"/>
      <c r="B329" s="259"/>
      <c r="C329" s="259"/>
      <c r="D329" s="259"/>
      <c r="E329" s="387"/>
      <c r="F329" s="330"/>
      <c r="G329" s="387"/>
      <c r="H329" s="387"/>
      <c r="I329" s="387"/>
      <c r="J329" s="387"/>
    </row>
    <row r="330" spans="1:10">
      <c r="A330" s="259"/>
      <c r="B330" s="259"/>
      <c r="C330" s="259"/>
      <c r="D330" s="259"/>
      <c r="E330" s="387"/>
      <c r="F330" s="330"/>
      <c r="G330" s="387"/>
      <c r="H330" s="387"/>
      <c r="I330" s="387"/>
      <c r="J330" s="387"/>
    </row>
    <row r="331" spans="1:10">
      <c r="A331" s="259"/>
      <c r="B331" s="259"/>
      <c r="C331" s="259"/>
      <c r="D331" s="259"/>
      <c r="E331" s="387"/>
      <c r="F331" s="330"/>
      <c r="G331" s="387"/>
      <c r="H331" s="387"/>
      <c r="I331" s="387"/>
      <c r="J331" s="387"/>
    </row>
    <row r="332" spans="1:10">
      <c r="A332" s="259"/>
      <c r="B332" s="259"/>
      <c r="C332" s="259"/>
      <c r="D332" s="259"/>
      <c r="E332" s="387"/>
      <c r="F332" s="330"/>
      <c r="G332" s="387"/>
      <c r="H332" s="387"/>
      <c r="I332" s="387"/>
      <c r="J332" s="387"/>
    </row>
    <row r="333" spans="1:10">
      <c r="A333" s="259"/>
      <c r="B333" s="259"/>
      <c r="C333" s="259"/>
      <c r="D333" s="259"/>
      <c r="E333" s="387"/>
      <c r="F333" s="330"/>
      <c r="G333" s="387"/>
      <c r="H333" s="387"/>
      <c r="I333" s="387"/>
      <c r="J333" s="387"/>
    </row>
    <row r="334" spans="1:10">
      <c r="A334" s="259"/>
      <c r="B334" s="259"/>
      <c r="C334" s="259"/>
      <c r="D334" s="259"/>
      <c r="E334" s="387"/>
      <c r="F334" s="330"/>
      <c r="G334" s="387"/>
      <c r="H334" s="387"/>
      <c r="I334" s="387"/>
      <c r="J334" s="387"/>
    </row>
    <row r="335" spans="1:10">
      <c r="A335" s="259"/>
      <c r="B335" s="259"/>
      <c r="C335" s="259"/>
      <c r="D335" s="259"/>
      <c r="E335" s="387"/>
      <c r="F335" s="330"/>
      <c r="G335" s="387"/>
      <c r="H335" s="387"/>
      <c r="I335" s="387"/>
      <c r="J335" s="387"/>
    </row>
    <row r="336" spans="1:10">
      <c r="A336" s="259"/>
      <c r="B336" s="259"/>
      <c r="C336" s="259"/>
      <c r="D336" s="259"/>
      <c r="E336" s="387"/>
      <c r="F336" s="330"/>
      <c r="G336" s="387"/>
      <c r="H336" s="387"/>
      <c r="I336" s="387"/>
      <c r="J336" s="387"/>
    </row>
    <row r="337" spans="1:10">
      <c r="A337" s="259"/>
      <c r="B337" s="259"/>
      <c r="C337" s="259"/>
      <c r="D337" s="259"/>
      <c r="E337" s="387"/>
      <c r="F337" s="330"/>
      <c r="G337" s="387"/>
      <c r="H337" s="387"/>
      <c r="I337" s="387"/>
      <c r="J337" s="387"/>
    </row>
    <row r="338" spans="1:10">
      <c r="A338" s="259"/>
      <c r="B338" s="259"/>
      <c r="C338" s="259"/>
      <c r="D338" s="259"/>
      <c r="E338" s="387"/>
      <c r="F338" s="330"/>
      <c r="G338" s="387"/>
      <c r="H338" s="387"/>
      <c r="I338" s="387"/>
      <c r="J338" s="387"/>
    </row>
    <row r="339" spans="1:10">
      <c r="A339" s="259"/>
      <c r="B339" s="259"/>
      <c r="C339" s="259"/>
      <c r="D339" s="259"/>
      <c r="E339" s="387"/>
      <c r="F339" s="330"/>
      <c r="G339" s="387"/>
      <c r="H339" s="387"/>
      <c r="I339" s="387"/>
      <c r="J339" s="387"/>
    </row>
    <row r="340" spans="1:10">
      <c r="A340" s="259"/>
      <c r="B340" s="259"/>
      <c r="C340" s="259"/>
      <c r="D340" s="259"/>
      <c r="E340" s="387"/>
      <c r="F340" s="330"/>
      <c r="G340" s="387"/>
      <c r="H340" s="387"/>
      <c r="I340" s="387"/>
      <c r="J340" s="387"/>
    </row>
    <row r="341" spans="1:10">
      <c r="A341" s="259"/>
      <c r="B341" s="259"/>
      <c r="C341" s="259"/>
      <c r="D341" s="259"/>
      <c r="E341" s="387"/>
      <c r="F341" s="330"/>
      <c r="G341" s="387"/>
      <c r="H341" s="387"/>
      <c r="I341" s="387"/>
      <c r="J341" s="387"/>
    </row>
    <row r="342" spans="1:10">
      <c r="A342" s="259"/>
      <c r="B342" s="259"/>
      <c r="C342" s="259"/>
      <c r="D342" s="259"/>
      <c r="E342" s="387"/>
      <c r="F342" s="330"/>
      <c r="G342" s="387"/>
      <c r="H342" s="387"/>
      <c r="I342" s="387"/>
      <c r="J342" s="387"/>
    </row>
    <row r="343" spans="1:10">
      <c r="A343" s="259"/>
      <c r="B343" s="259"/>
      <c r="C343" s="259"/>
      <c r="D343" s="259"/>
      <c r="E343" s="387"/>
      <c r="F343" s="330"/>
      <c r="G343" s="387"/>
      <c r="H343" s="387"/>
      <c r="I343" s="387"/>
      <c r="J343" s="387"/>
    </row>
    <row r="344" spans="1:10">
      <c r="A344" s="259"/>
      <c r="B344" s="259"/>
      <c r="C344" s="259"/>
      <c r="D344" s="259"/>
      <c r="E344" s="387"/>
      <c r="F344" s="330"/>
      <c r="G344" s="387"/>
      <c r="H344" s="387"/>
      <c r="I344" s="387"/>
      <c r="J344" s="387"/>
    </row>
    <row r="345" spans="1:10">
      <c r="A345" s="259"/>
      <c r="B345" s="259"/>
      <c r="C345" s="259"/>
      <c r="D345" s="259"/>
      <c r="E345" s="387"/>
      <c r="F345" s="330"/>
      <c r="G345" s="387"/>
      <c r="H345" s="387"/>
      <c r="I345" s="387"/>
      <c r="J345" s="387"/>
    </row>
    <row r="346" spans="1:10">
      <c r="A346" s="259"/>
      <c r="B346" s="259"/>
      <c r="C346" s="259"/>
      <c r="D346" s="259"/>
      <c r="E346" s="387"/>
      <c r="F346" s="330"/>
      <c r="G346" s="387"/>
      <c r="H346" s="387"/>
      <c r="I346" s="387"/>
      <c r="J346" s="387"/>
    </row>
    <row r="347" spans="1:10">
      <c r="A347" s="259"/>
      <c r="B347" s="259"/>
      <c r="C347" s="259"/>
      <c r="D347" s="259"/>
      <c r="E347" s="387"/>
      <c r="F347" s="330"/>
      <c r="G347" s="387"/>
      <c r="H347" s="387"/>
      <c r="I347" s="387"/>
      <c r="J347" s="387"/>
    </row>
    <row r="348" spans="1:10">
      <c r="A348" s="259"/>
      <c r="B348" s="259"/>
      <c r="C348" s="259"/>
      <c r="D348" s="259"/>
      <c r="E348" s="387"/>
      <c r="F348" s="330"/>
      <c r="G348" s="387"/>
      <c r="H348" s="387"/>
      <c r="I348" s="387"/>
      <c r="J348" s="387"/>
    </row>
    <row r="349" spans="1:10">
      <c r="A349" s="259"/>
      <c r="B349" s="259"/>
      <c r="C349" s="259"/>
      <c r="D349" s="259"/>
      <c r="E349" s="387"/>
      <c r="F349" s="330"/>
      <c r="G349" s="387"/>
      <c r="H349" s="387"/>
      <c r="I349" s="387"/>
      <c r="J349" s="387"/>
    </row>
    <row r="350" spans="1:10">
      <c r="A350" s="259"/>
      <c r="B350" s="259"/>
      <c r="C350" s="259"/>
      <c r="D350" s="259"/>
      <c r="E350" s="387"/>
      <c r="F350" s="330"/>
      <c r="G350" s="387"/>
      <c r="H350" s="387"/>
      <c r="I350" s="387"/>
      <c r="J350" s="387"/>
    </row>
    <row r="351" spans="1:10">
      <c r="A351" s="259"/>
      <c r="B351" s="259"/>
      <c r="C351" s="259"/>
      <c r="D351" s="259"/>
      <c r="E351" s="387"/>
      <c r="F351" s="330"/>
      <c r="G351" s="387"/>
      <c r="H351" s="387"/>
      <c r="I351" s="387"/>
      <c r="J351" s="387"/>
    </row>
    <row r="352" spans="1:10">
      <c r="A352" s="259"/>
      <c r="B352" s="259"/>
      <c r="C352" s="259"/>
      <c r="D352" s="259"/>
      <c r="E352" s="387"/>
      <c r="F352" s="330"/>
      <c r="G352" s="387"/>
      <c r="H352" s="387"/>
      <c r="I352" s="387"/>
      <c r="J352" s="387"/>
    </row>
    <row r="353" spans="1:10">
      <c r="A353" s="259"/>
      <c r="B353" s="259"/>
      <c r="C353" s="259"/>
      <c r="D353" s="259"/>
      <c r="E353" s="387"/>
      <c r="F353" s="330"/>
      <c r="G353" s="387"/>
      <c r="H353" s="387"/>
      <c r="I353" s="387"/>
      <c r="J353" s="387"/>
    </row>
    <row r="354" spans="1:10">
      <c r="A354" s="259"/>
      <c r="B354" s="259"/>
      <c r="C354" s="259"/>
      <c r="D354" s="259"/>
      <c r="E354" s="387"/>
      <c r="F354" s="330"/>
      <c r="G354" s="387"/>
      <c r="H354" s="387"/>
      <c r="I354" s="387"/>
      <c r="J354" s="387"/>
    </row>
    <row r="355" spans="1:10">
      <c r="A355" s="259"/>
      <c r="B355" s="259"/>
      <c r="C355" s="259"/>
      <c r="D355" s="259"/>
      <c r="E355" s="387"/>
      <c r="F355" s="330"/>
      <c r="G355" s="387"/>
      <c r="H355" s="387"/>
      <c r="I355" s="387"/>
      <c r="J355" s="387"/>
    </row>
    <row r="356" spans="1:10">
      <c r="A356" s="259"/>
      <c r="B356" s="259"/>
      <c r="C356" s="259"/>
      <c r="D356" s="259"/>
      <c r="E356" s="387"/>
      <c r="F356" s="330"/>
      <c r="G356" s="387"/>
      <c r="H356" s="387"/>
      <c r="I356" s="387"/>
      <c r="J356" s="387"/>
    </row>
    <row r="357" spans="1:10">
      <c r="A357" s="259"/>
      <c r="B357" s="259"/>
      <c r="C357" s="259"/>
      <c r="D357" s="259"/>
      <c r="E357" s="387"/>
      <c r="F357" s="330"/>
      <c r="G357" s="387"/>
      <c r="H357" s="387"/>
      <c r="I357" s="387"/>
      <c r="J357" s="387"/>
    </row>
    <row r="358" spans="1:10">
      <c r="A358" s="259"/>
      <c r="B358" s="259"/>
      <c r="C358" s="259"/>
      <c r="D358" s="259"/>
      <c r="E358" s="387"/>
      <c r="F358" s="330"/>
      <c r="G358" s="387"/>
      <c r="H358" s="387"/>
      <c r="I358" s="387"/>
      <c r="J358" s="387"/>
    </row>
    <row r="359" spans="1:10">
      <c r="A359" s="259"/>
      <c r="B359" s="259"/>
      <c r="C359" s="259"/>
      <c r="D359" s="259"/>
      <c r="E359" s="387"/>
      <c r="F359" s="330"/>
      <c r="G359" s="387"/>
      <c r="H359" s="387"/>
      <c r="I359" s="387"/>
      <c r="J359" s="387"/>
    </row>
    <row r="360" spans="1:10">
      <c r="A360" s="259"/>
      <c r="B360" s="259"/>
      <c r="C360" s="259"/>
      <c r="D360" s="259"/>
      <c r="E360" s="387"/>
      <c r="F360" s="330"/>
      <c r="G360" s="387"/>
      <c r="H360" s="387"/>
      <c r="I360" s="387"/>
      <c r="J360" s="387"/>
    </row>
    <row r="361" spans="1:10">
      <c r="A361" s="259"/>
      <c r="B361" s="259"/>
      <c r="C361" s="259"/>
      <c r="D361" s="259"/>
      <c r="E361" s="387"/>
      <c r="F361" s="330"/>
      <c r="G361" s="387"/>
      <c r="H361" s="387"/>
      <c r="I361" s="387"/>
      <c r="J361" s="387"/>
    </row>
    <row r="362" spans="1:10">
      <c r="A362" s="259"/>
      <c r="B362" s="259"/>
      <c r="C362" s="259"/>
      <c r="D362" s="259"/>
      <c r="E362" s="387"/>
      <c r="F362" s="330"/>
      <c r="G362" s="387"/>
      <c r="H362" s="387"/>
      <c r="I362" s="387"/>
      <c r="J362" s="387"/>
    </row>
    <row r="363" spans="1:10">
      <c r="A363" s="259"/>
      <c r="B363" s="259"/>
      <c r="C363" s="259"/>
      <c r="D363" s="259"/>
      <c r="E363" s="387"/>
      <c r="F363" s="330"/>
      <c r="G363" s="387"/>
      <c r="H363" s="387"/>
      <c r="I363" s="387"/>
      <c r="J363" s="387"/>
    </row>
    <row r="364" spans="1:10">
      <c r="A364" s="259"/>
      <c r="B364" s="259"/>
      <c r="C364" s="259"/>
      <c r="D364" s="259"/>
      <c r="E364" s="387"/>
      <c r="F364" s="330"/>
      <c r="G364" s="387"/>
      <c r="H364" s="387"/>
      <c r="I364" s="387"/>
      <c r="J364" s="387"/>
    </row>
    <row r="365" spans="1:10">
      <c r="A365" s="259"/>
      <c r="B365" s="259"/>
      <c r="C365" s="259"/>
      <c r="D365" s="259"/>
      <c r="E365" s="387"/>
      <c r="F365" s="330"/>
      <c r="G365" s="387"/>
      <c r="H365" s="387"/>
      <c r="I365" s="387"/>
      <c r="J365" s="387"/>
    </row>
    <row r="366" spans="1:10">
      <c r="A366" s="259"/>
      <c r="B366" s="259"/>
      <c r="C366" s="259"/>
      <c r="D366" s="259"/>
      <c r="E366" s="387"/>
      <c r="F366" s="330"/>
      <c r="G366" s="387"/>
      <c r="H366" s="387"/>
      <c r="I366" s="387"/>
      <c r="J366" s="387"/>
    </row>
    <row r="367" spans="1:10">
      <c r="A367" s="259"/>
      <c r="B367" s="259"/>
      <c r="C367" s="259"/>
      <c r="D367" s="259"/>
      <c r="E367" s="387"/>
      <c r="F367" s="330"/>
      <c r="G367" s="387"/>
      <c r="H367" s="387"/>
      <c r="I367" s="387"/>
      <c r="J367" s="387"/>
    </row>
    <row r="368" spans="1:10">
      <c r="A368" s="259"/>
      <c r="B368" s="259"/>
      <c r="C368" s="259"/>
      <c r="D368" s="259"/>
      <c r="E368" s="387"/>
      <c r="F368" s="330"/>
      <c r="G368" s="387"/>
      <c r="H368" s="387"/>
      <c r="I368" s="387"/>
      <c r="J368" s="387"/>
    </row>
    <row r="369" spans="1:10">
      <c r="A369" s="259"/>
      <c r="B369" s="259"/>
      <c r="C369" s="259"/>
      <c r="D369" s="259"/>
      <c r="E369" s="387"/>
      <c r="F369" s="330"/>
      <c r="G369" s="387"/>
      <c r="H369" s="387"/>
      <c r="I369" s="387"/>
      <c r="J369" s="387"/>
    </row>
    <row r="370" spans="1:10">
      <c r="A370" s="259"/>
      <c r="B370" s="259"/>
      <c r="C370" s="259"/>
      <c r="D370" s="259"/>
      <c r="E370" s="387"/>
      <c r="F370" s="330"/>
      <c r="G370" s="387"/>
      <c r="H370" s="387"/>
      <c r="I370" s="387"/>
      <c r="J370" s="387"/>
    </row>
    <row r="371" spans="1:10">
      <c r="A371" s="259"/>
      <c r="B371" s="259"/>
      <c r="C371" s="259"/>
      <c r="D371" s="259"/>
      <c r="E371" s="387"/>
      <c r="F371" s="330"/>
      <c r="G371" s="387"/>
      <c r="H371" s="387"/>
      <c r="I371" s="387"/>
      <c r="J371" s="387"/>
    </row>
    <row r="372" spans="1:10">
      <c r="A372" s="259"/>
      <c r="B372" s="259"/>
      <c r="C372" s="259"/>
      <c r="D372" s="259"/>
      <c r="E372" s="387"/>
      <c r="F372" s="330"/>
      <c r="G372" s="387"/>
      <c r="H372" s="387"/>
      <c r="I372" s="387"/>
      <c r="J372" s="387"/>
    </row>
    <row r="373" spans="1:10">
      <c r="A373" s="259"/>
      <c r="B373" s="259"/>
      <c r="C373" s="259"/>
      <c r="D373" s="259"/>
      <c r="E373" s="387"/>
      <c r="F373" s="330"/>
      <c r="G373" s="387"/>
      <c r="H373" s="387"/>
      <c r="I373" s="387"/>
      <c r="J373" s="387"/>
    </row>
    <row r="374" spans="1:10">
      <c r="A374" s="259"/>
      <c r="B374" s="259"/>
      <c r="C374" s="259"/>
      <c r="D374" s="259"/>
      <c r="E374" s="387"/>
      <c r="F374" s="330"/>
      <c r="G374" s="387"/>
      <c r="H374" s="387"/>
      <c r="I374" s="387"/>
      <c r="J374" s="387"/>
    </row>
    <row r="375" spans="1:10">
      <c r="A375" s="259"/>
      <c r="B375" s="259"/>
      <c r="C375" s="259"/>
      <c r="D375" s="259"/>
      <c r="E375" s="387"/>
      <c r="F375" s="330"/>
      <c r="G375" s="387"/>
      <c r="H375" s="387"/>
      <c r="I375" s="387"/>
      <c r="J375" s="387"/>
    </row>
    <row r="376" spans="1:10">
      <c r="A376" s="259"/>
      <c r="B376" s="259"/>
      <c r="C376" s="259"/>
      <c r="D376" s="259"/>
      <c r="E376" s="387"/>
      <c r="F376" s="330"/>
      <c r="G376" s="387"/>
      <c r="H376" s="387"/>
      <c r="I376" s="387"/>
      <c r="J376" s="387"/>
    </row>
    <row r="377" spans="1:10">
      <c r="A377" s="259"/>
      <c r="B377" s="259"/>
      <c r="C377" s="259"/>
      <c r="D377" s="259"/>
      <c r="E377" s="387"/>
      <c r="F377" s="330"/>
      <c r="G377" s="387"/>
      <c r="H377" s="387"/>
      <c r="I377" s="387"/>
      <c r="J377" s="387"/>
    </row>
    <row r="378" spans="1:10">
      <c r="A378" s="259"/>
      <c r="B378" s="259"/>
      <c r="C378" s="259"/>
      <c r="D378" s="259"/>
      <c r="E378" s="387"/>
      <c r="F378" s="330"/>
      <c r="G378" s="387"/>
      <c r="H378" s="387"/>
      <c r="I378" s="387"/>
      <c r="J378" s="387"/>
    </row>
    <row r="379" spans="1:10">
      <c r="A379" s="259"/>
      <c r="B379" s="259"/>
      <c r="C379" s="259"/>
      <c r="D379" s="259"/>
      <c r="E379" s="387"/>
      <c r="F379" s="330"/>
      <c r="G379" s="387"/>
      <c r="H379" s="387"/>
      <c r="I379" s="387"/>
      <c r="J379" s="387"/>
    </row>
    <row r="380" spans="1:10">
      <c r="A380" s="259"/>
      <c r="B380" s="259"/>
      <c r="C380" s="259"/>
      <c r="D380" s="259"/>
      <c r="E380" s="387"/>
      <c r="F380" s="330"/>
      <c r="G380" s="387"/>
      <c r="H380" s="387"/>
      <c r="I380" s="387"/>
      <c r="J380" s="387"/>
    </row>
    <row r="381" spans="1:10">
      <c r="A381" s="259"/>
      <c r="B381" s="259"/>
      <c r="C381" s="259"/>
      <c r="D381" s="259"/>
      <c r="E381" s="387"/>
      <c r="F381" s="330"/>
      <c r="G381" s="387"/>
      <c r="H381" s="387"/>
      <c r="I381" s="387"/>
      <c r="J381" s="387"/>
    </row>
    <row r="382" spans="1:10">
      <c r="A382" s="259"/>
      <c r="B382" s="259"/>
      <c r="C382" s="259"/>
      <c r="D382" s="259"/>
      <c r="E382" s="387"/>
      <c r="F382" s="330"/>
      <c r="G382" s="387"/>
      <c r="H382" s="387"/>
      <c r="I382" s="387"/>
      <c r="J382" s="387"/>
    </row>
    <row r="383" spans="1:10">
      <c r="A383" s="259"/>
      <c r="B383" s="259"/>
      <c r="C383" s="259"/>
      <c r="D383" s="259"/>
      <c r="E383" s="387"/>
      <c r="F383" s="330"/>
      <c r="G383" s="387"/>
      <c r="H383" s="387"/>
      <c r="I383" s="387"/>
      <c r="J383" s="387"/>
    </row>
    <row r="384" spans="1:10">
      <c r="A384" s="259"/>
      <c r="B384" s="259"/>
      <c r="C384" s="259"/>
      <c r="D384" s="259"/>
      <c r="E384" s="387"/>
      <c r="F384" s="330"/>
      <c r="G384" s="387"/>
      <c r="H384" s="387"/>
      <c r="I384" s="387"/>
      <c r="J384" s="387"/>
    </row>
    <row r="385" spans="1:10">
      <c r="A385" s="259"/>
      <c r="B385" s="259"/>
      <c r="C385" s="259"/>
      <c r="D385" s="259"/>
      <c r="E385" s="387"/>
      <c r="F385" s="330"/>
      <c r="G385" s="387"/>
      <c r="H385" s="387"/>
      <c r="I385" s="387"/>
      <c r="J385" s="387"/>
    </row>
    <row r="386" spans="1:10">
      <c r="A386" s="259"/>
      <c r="B386" s="259"/>
      <c r="C386" s="259"/>
      <c r="D386" s="259"/>
      <c r="E386" s="387"/>
      <c r="F386" s="330"/>
      <c r="G386" s="387"/>
      <c r="H386" s="387"/>
      <c r="I386" s="387"/>
      <c r="J386" s="387"/>
    </row>
    <row r="387" spans="1:10">
      <c r="A387" s="259"/>
      <c r="B387" s="259"/>
      <c r="C387" s="259"/>
      <c r="D387" s="259"/>
      <c r="E387" s="387"/>
      <c r="F387" s="330"/>
      <c r="G387" s="387"/>
      <c r="H387" s="387"/>
      <c r="I387" s="387"/>
      <c r="J387" s="387"/>
    </row>
    <row r="388" spans="1:10">
      <c r="A388" s="259"/>
      <c r="B388" s="259"/>
      <c r="C388" s="259"/>
      <c r="D388" s="259"/>
      <c r="E388" s="387"/>
      <c r="F388" s="330"/>
      <c r="G388" s="387"/>
      <c r="H388" s="387"/>
      <c r="I388" s="387"/>
      <c r="J388" s="387"/>
    </row>
    <row r="389" spans="1:10">
      <c r="A389" s="259"/>
      <c r="B389" s="259"/>
      <c r="C389" s="259"/>
      <c r="D389" s="259"/>
      <c r="E389" s="387"/>
      <c r="F389" s="330"/>
      <c r="G389" s="387"/>
      <c r="H389" s="387"/>
      <c r="I389" s="387"/>
      <c r="J389" s="387"/>
    </row>
    <row r="390" spans="1:10">
      <c r="A390" s="259"/>
      <c r="B390" s="259"/>
      <c r="C390" s="259"/>
      <c r="D390" s="259"/>
      <c r="E390" s="387"/>
      <c r="F390" s="330"/>
      <c r="G390" s="387"/>
      <c r="H390" s="387"/>
      <c r="I390" s="387"/>
      <c r="J390" s="387"/>
    </row>
    <row r="391" spans="1:10">
      <c r="A391" s="259"/>
      <c r="B391" s="259"/>
      <c r="C391" s="259"/>
      <c r="D391" s="259"/>
      <c r="E391" s="387"/>
      <c r="F391" s="330"/>
      <c r="G391" s="387"/>
      <c r="H391" s="387"/>
      <c r="I391" s="387"/>
      <c r="J391" s="387"/>
    </row>
    <row r="392" spans="1:10">
      <c r="A392" s="259"/>
      <c r="B392" s="259"/>
      <c r="C392" s="259"/>
      <c r="D392" s="259"/>
      <c r="E392" s="387"/>
      <c r="F392" s="330"/>
      <c r="G392" s="387"/>
      <c r="H392" s="387"/>
      <c r="I392" s="387"/>
      <c r="J392" s="387"/>
    </row>
    <row r="393" spans="1:10">
      <c r="A393" s="259"/>
      <c r="B393" s="259"/>
      <c r="C393" s="259"/>
      <c r="D393" s="259"/>
      <c r="E393" s="387"/>
      <c r="F393" s="330"/>
      <c r="G393" s="387"/>
      <c r="H393" s="387"/>
      <c r="I393" s="387"/>
      <c r="J393" s="387"/>
    </row>
    <row r="394" spans="1:10">
      <c r="A394" s="259"/>
      <c r="B394" s="259"/>
      <c r="C394" s="259"/>
      <c r="D394" s="259"/>
      <c r="E394" s="387"/>
      <c r="F394" s="330"/>
      <c r="G394" s="387"/>
      <c r="H394" s="387"/>
      <c r="I394" s="387"/>
      <c r="J394" s="387"/>
    </row>
    <row r="395" spans="1:10">
      <c r="A395" s="259"/>
      <c r="B395" s="259"/>
      <c r="C395" s="259"/>
      <c r="D395" s="259"/>
      <c r="E395" s="387"/>
      <c r="F395" s="330"/>
      <c r="G395" s="387"/>
      <c r="H395" s="387"/>
      <c r="I395" s="387"/>
      <c r="J395" s="387"/>
    </row>
    <row r="396" spans="1:10">
      <c r="A396" s="259"/>
      <c r="B396" s="259"/>
      <c r="C396" s="259"/>
      <c r="D396" s="259"/>
      <c r="E396" s="387"/>
      <c r="F396" s="330"/>
      <c r="G396" s="387"/>
      <c r="H396" s="387"/>
      <c r="I396" s="387"/>
      <c r="J396" s="387"/>
    </row>
    <row r="397" spans="1:10">
      <c r="A397" s="259"/>
      <c r="B397" s="259"/>
      <c r="C397" s="259"/>
      <c r="D397" s="259"/>
      <c r="E397" s="387"/>
      <c r="F397" s="330"/>
      <c r="G397" s="387"/>
      <c r="H397" s="387"/>
      <c r="I397" s="387"/>
      <c r="J397" s="387"/>
    </row>
    <row r="398" spans="1:10">
      <c r="A398" s="259"/>
      <c r="B398" s="259"/>
      <c r="C398" s="259"/>
      <c r="D398" s="259"/>
      <c r="E398" s="387"/>
      <c r="F398" s="330"/>
      <c r="G398" s="387"/>
      <c r="H398" s="387"/>
      <c r="I398" s="387"/>
      <c r="J398" s="387"/>
    </row>
    <row r="399" spans="1:10">
      <c r="A399" s="259"/>
      <c r="B399" s="259"/>
      <c r="C399" s="259"/>
      <c r="D399" s="259"/>
      <c r="E399" s="387"/>
      <c r="F399" s="330"/>
      <c r="G399" s="387"/>
      <c r="H399" s="387"/>
      <c r="I399" s="387"/>
      <c r="J399" s="387"/>
    </row>
    <row r="400" spans="1:10">
      <c r="A400" s="259"/>
      <c r="B400" s="259"/>
      <c r="C400" s="259"/>
      <c r="D400" s="259"/>
      <c r="E400" s="387"/>
      <c r="F400" s="330"/>
      <c r="G400" s="387"/>
      <c r="H400" s="387"/>
      <c r="I400" s="387"/>
      <c r="J400" s="387"/>
    </row>
    <row r="401" spans="1:10">
      <c r="A401" s="259"/>
      <c r="B401" s="259"/>
      <c r="C401" s="259"/>
      <c r="D401" s="259"/>
      <c r="E401" s="387"/>
      <c r="F401" s="330"/>
      <c r="G401" s="387"/>
      <c r="H401" s="387"/>
      <c r="I401" s="387"/>
      <c r="J401" s="387"/>
    </row>
    <row r="402" spans="1:10">
      <c r="A402" s="259"/>
      <c r="B402" s="259"/>
      <c r="C402" s="259"/>
      <c r="D402" s="259"/>
      <c r="E402" s="387"/>
      <c r="F402" s="330"/>
      <c r="G402" s="387"/>
      <c r="H402" s="387"/>
      <c r="I402" s="387"/>
      <c r="J402" s="387"/>
    </row>
    <row r="403" spans="1:10">
      <c r="A403" s="259"/>
      <c r="B403" s="259"/>
      <c r="C403" s="259"/>
      <c r="D403" s="259"/>
      <c r="E403" s="387"/>
      <c r="F403" s="330"/>
      <c r="G403" s="387"/>
      <c r="H403" s="387"/>
      <c r="I403" s="387"/>
      <c r="J403" s="387"/>
    </row>
    <row r="404" spans="1:10">
      <c r="A404" s="259"/>
      <c r="B404" s="259"/>
      <c r="C404" s="259"/>
      <c r="D404" s="259"/>
      <c r="E404" s="387"/>
      <c r="F404" s="330"/>
      <c r="G404" s="387"/>
      <c r="H404" s="387"/>
      <c r="I404" s="387"/>
      <c r="J404" s="387"/>
    </row>
    <row r="405" spans="1:10">
      <c r="A405" s="259"/>
      <c r="B405" s="259"/>
      <c r="C405" s="259"/>
      <c r="D405" s="259"/>
      <c r="E405" s="387"/>
      <c r="F405" s="330"/>
      <c r="G405" s="387"/>
      <c r="H405" s="387"/>
      <c r="I405" s="387"/>
      <c r="J405" s="387"/>
    </row>
    <row r="406" spans="1:10">
      <c r="A406" s="259"/>
      <c r="B406" s="259"/>
      <c r="C406" s="259"/>
      <c r="D406" s="259"/>
      <c r="E406" s="387"/>
      <c r="F406" s="330"/>
      <c r="G406" s="387"/>
      <c r="H406" s="387"/>
      <c r="I406" s="387"/>
      <c r="J406" s="387"/>
    </row>
    <row r="407" spans="1:10">
      <c r="A407" s="259"/>
      <c r="B407" s="259"/>
      <c r="C407" s="259"/>
      <c r="D407" s="259"/>
      <c r="E407" s="387"/>
      <c r="F407" s="330"/>
      <c r="G407" s="387"/>
      <c r="H407" s="387"/>
      <c r="I407" s="387"/>
      <c r="J407" s="387"/>
    </row>
    <row r="408" spans="1:10">
      <c r="A408" s="259"/>
      <c r="B408" s="259"/>
      <c r="C408" s="259"/>
      <c r="D408" s="259"/>
      <c r="E408" s="387"/>
      <c r="F408" s="330"/>
      <c r="G408" s="387"/>
      <c r="H408" s="387"/>
      <c r="I408" s="387"/>
      <c r="J408" s="387"/>
    </row>
    <row r="409" spans="1:10">
      <c r="A409" s="259"/>
      <c r="B409" s="259"/>
      <c r="C409" s="259"/>
      <c r="D409" s="259"/>
      <c r="E409" s="387"/>
      <c r="F409" s="330"/>
      <c r="G409" s="387"/>
      <c r="H409" s="387"/>
      <c r="I409" s="387"/>
      <c r="J409" s="387"/>
    </row>
    <row r="410" spans="1:10">
      <c r="A410" s="259"/>
      <c r="B410" s="259"/>
      <c r="C410" s="259"/>
      <c r="D410" s="259"/>
      <c r="E410" s="387"/>
      <c r="F410" s="330"/>
      <c r="G410" s="387"/>
      <c r="H410" s="387"/>
      <c r="I410" s="387"/>
      <c r="J410" s="387"/>
    </row>
    <row r="411" spans="1:10">
      <c r="A411" s="259"/>
      <c r="B411" s="259"/>
      <c r="C411" s="259"/>
      <c r="D411" s="259"/>
      <c r="E411" s="387"/>
      <c r="F411" s="330"/>
      <c r="G411" s="387"/>
      <c r="H411" s="387"/>
      <c r="I411" s="387"/>
      <c r="J411" s="387"/>
    </row>
    <row r="412" spans="1:10">
      <c r="A412" s="259"/>
      <c r="B412" s="259"/>
      <c r="C412" s="259"/>
      <c r="D412" s="259"/>
      <c r="E412" s="387"/>
      <c r="F412" s="330"/>
      <c r="G412" s="387"/>
      <c r="H412" s="387"/>
      <c r="I412" s="387"/>
      <c r="J412" s="387"/>
    </row>
    <row r="413" spans="1:10">
      <c r="A413" s="259"/>
      <c r="B413" s="259"/>
      <c r="C413" s="259"/>
      <c r="D413" s="259"/>
      <c r="E413" s="387"/>
      <c r="F413" s="330"/>
      <c r="G413" s="387"/>
      <c r="H413" s="387"/>
      <c r="I413" s="387"/>
      <c r="J413" s="387"/>
    </row>
    <row r="414" spans="1:10">
      <c r="A414" s="259"/>
      <c r="B414" s="259"/>
      <c r="C414" s="259"/>
      <c r="D414" s="259"/>
      <c r="E414" s="387"/>
      <c r="F414" s="330"/>
      <c r="G414" s="387"/>
      <c r="H414" s="387"/>
      <c r="I414" s="387"/>
      <c r="J414" s="387"/>
    </row>
    <row r="415" spans="1:10">
      <c r="A415" s="259"/>
      <c r="B415" s="259"/>
      <c r="C415" s="259"/>
      <c r="D415" s="259"/>
      <c r="E415" s="387"/>
      <c r="F415" s="330"/>
      <c r="G415" s="387"/>
      <c r="H415" s="387"/>
      <c r="I415" s="387"/>
      <c r="J415" s="387"/>
    </row>
    <row r="416" spans="1:10">
      <c r="A416" s="259"/>
      <c r="B416" s="259"/>
      <c r="C416" s="259"/>
      <c r="D416" s="259"/>
      <c r="E416" s="387"/>
      <c r="F416" s="330"/>
      <c r="G416" s="387"/>
      <c r="H416" s="387"/>
      <c r="I416" s="387"/>
      <c r="J416" s="387"/>
    </row>
    <row r="417" spans="1:10">
      <c r="A417" s="259"/>
      <c r="B417" s="259"/>
      <c r="C417" s="259"/>
      <c r="D417" s="259"/>
      <c r="E417" s="387"/>
      <c r="F417" s="330"/>
      <c r="G417" s="387"/>
      <c r="H417" s="387"/>
      <c r="I417" s="387"/>
      <c r="J417" s="387"/>
    </row>
    <row r="418" spans="1:10">
      <c r="A418" s="259"/>
      <c r="B418" s="259"/>
      <c r="C418" s="259"/>
      <c r="D418" s="259"/>
      <c r="E418" s="387"/>
      <c r="F418" s="330"/>
      <c r="G418" s="387"/>
      <c r="H418" s="387"/>
      <c r="I418" s="387"/>
      <c r="J418" s="387"/>
    </row>
    <row r="419" spans="1:10">
      <c r="A419" s="259"/>
      <c r="B419" s="259"/>
      <c r="C419" s="259"/>
      <c r="D419" s="259"/>
      <c r="E419" s="387"/>
      <c r="F419" s="330"/>
      <c r="G419" s="387"/>
      <c r="H419" s="387"/>
      <c r="I419" s="387"/>
      <c r="J419" s="387"/>
    </row>
    <row r="420" spans="1:10">
      <c r="A420" s="259"/>
      <c r="B420" s="259"/>
      <c r="C420" s="259"/>
      <c r="D420" s="259"/>
      <c r="E420" s="387"/>
      <c r="F420" s="330"/>
      <c r="G420" s="387"/>
      <c r="H420" s="387"/>
      <c r="I420" s="387"/>
      <c r="J420" s="387"/>
    </row>
    <row r="421" spans="1:10">
      <c r="A421" s="259"/>
      <c r="B421" s="259"/>
      <c r="C421" s="259"/>
      <c r="D421" s="259"/>
      <c r="E421" s="387"/>
      <c r="F421" s="330"/>
      <c r="G421" s="387"/>
      <c r="H421" s="387"/>
      <c r="I421" s="387"/>
      <c r="J421" s="387"/>
    </row>
    <row r="422" spans="1:10">
      <c r="A422" s="259"/>
      <c r="B422" s="259"/>
      <c r="C422" s="259"/>
      <c r="D422" s="259"/>
      <c r="E422" s="387"/>
      <c r="F422" s="330"/>
      <c r="G422" s="387"/>
      <c r="H422" s="387"/>
      <c r="I422" s="387"/>
      <c r="J422" s="387"/>
    </row>
    <row r="423" spans="1:10">
      <c r="A423" s="259"/>
      <c r="B423" s="259"/>
      <c r="C423" s="259"/>
      <c r="D423" s="259"/>
      <c r="E423" s="387"/>
      <c r="F423" s="330"/>
      <c r="G423" s="387"/>
      <c r="H423" s="387"/>
      <c r="I423" s="387"/>
      <c r="J423" s="387"/>
    </row>
    <row r="424" spans="1:10">
      <c r="A424" s="259"/>
      <c r="B424" s="259"/>
      <c r="C424" s="259"/>
      <c r="D424" s="259"/>
      <c r="E424" s="387"/>
      <c r="F424" s="330"/>
      <c r="G424" s="387"/>
      <c r="H424" s="387"/>
      <c r="I424" s="387"/>
      <c r="J424" s="387"/>
    </row>
    <row r="425" spans="1:10">
      <c r="A425" s="259"/>
      <c r="B425" s="259"/>
      <c r="C425" s="259"/>
      <c r="D425" s="259"/>
      <c r="E425" s="387"/>
      <c r="F425" s="330"/>
      <c r="G425" s="387"/>
      <c r="H425" s="387"/>
      <c r="I425" s="387"/>
      <c r="J425" s="387"/>
    </row>
    <row r="426" spans="1:10">
      <c r="A426" s="259"/>
      <c r="B426" s="259"/>
      <c r="C426" s="259"/>
      <c r="D426" s="259"/>
      <c r="E426" s="387"/>
      <c r="F426" s="330"/>
      <c r="G426" s="387"/>
      <c r="H426" s="387"/>
      <c r="I426" s="387"/>
      <c r="J426" s="387"/>
    </row>
    <row r="427" spans="1:10">
      <c r="A427" s="259"/>
      <c r="B427" s="259"/>
      <c r="C427" s="259"/>
      <c r="D427" s="259"/>
      <c r="E427" s="387"/>
      <c r="F427" s="330"/>
      <c r="G427" s="387"/>
      <c r="H427" s="387"/>
      <c r="I427" s="387"/>
      <c r="J427" s="387"/>
    </row>
    <row r="428" spans="1:10">
      <c r="A428" s="259"/>
      <c r="B428" s="259"/>
      <c r="C428" s="259"/>
      <c r="D428" s="259"/>
      <c r="E428" s="387"/>
      <c r="F428" s="330"/>
      <c r="G428" s="387"/>
      <c r="H428" s="387"/>
      <c r="I428" s="387"/>
      <c r="J428" s="387"/>
    </row>
    <row r="429" spans="1:10">
      <c r="A429" s="259"/>
      <c r="B429" s="259"/>
      <c r="C429" s="259"/>
      <c r="D429" s="259"/>
      <c r="E429" s="387"/>
      <c r="F429" s="330"/>
      <c r="G429" s="387"/>
      <c r="H429" s="387"/>
      <c r="I429" s="387"/>
      <c r="J429" s="387"/>
    </row>
    <row r="430" spans="1:10">
      <c r="A430" s="259"/>
      <c r="B430" s="259"/>
      <c r="C430" s="259"/>
      <c r="D430" s="259"/>
      <c r="E430" s="387"/>
      <c r="F430" s="330"/>
      <c r="G430" s="387"/>
      <c r="H430" s="387"/>
      <c r="I430" s="387"/>
      <c r="J430" s="387"/>
    </row>
    <row r="431" spans="1:10">
      <c r="A431" s="259"/>
      <c r="B431" s="259"/>
      <c r="C431" s="259"/>
      <c r="D431" s="259"/>
      <c r="E431" s="387"/>
      <c r="F431" s="330"/>
      <c r="G431" s="387"/>
      <c r="H431" s="387"/>
      <c r="I431" s="387"/>
      <c r="J431" s="387"/>
    </row>
    <row r="432" spans="1:10">
      <c r="A432" s="259"/>
      <c r="B432" s="259"/>
      <c r="C432" s="259"/>
      <c r="D432" s="259"/>
      <c r="E432" s="387"/>
      <c r="F432" s="330"/>
      <c r="G432" s="387"/>
      <c r="H432" s="387"/>
      <c r="I432" s="387"/>
      <c r="J432" s="387"/>
    </row>
    <row r="433" spans="1:10">
      <c r="A433" s="259"/>
      <c r="B433" s="259"/>
      <c r="C433" s="259"/>
      <c r="D433" s="259"/>
      <c r="E433" s="387"/>
      <c r="F433" s="330"/>
      <c r="G433" s="387"/>
      <c r="H433" s="387"/>
      <c r="I433" s="387"/>
      <c r="J433" s="387"/>
    </row>
    <row r="434" spans="1:10">
      <c r="A434" s="259"/>
      <c r="B434" s="259"/>
      <c r="C434" s="259"/>
      <c r="D434" s="259"/>
      <c r="E434" s="387"/>
      <c r="F434" s="330"/>
      <c r="G434" s="387"/>
      <c r="H434" s="387"/>
      <c r="I434" s="387"/>
      <c r="J434" s="387"/>
    </row>
    <row r="435" spans="1:10">
      <c r="A435" s="259"/>
      <c r="B435" s="259"/>
      <c r="C435" s="259"/>
      <c r="D435" s="259"/>
      <c r="E435" s="387"/>
      <c r="F435" s="330"/>
      <c r="G435" s="387"/>
      <c r="H435" s="387"/>
      <c r="I435" s="387"/>
      <c r="J435" s="387"/>
    </row>
    <row r="436" spans="1:10">
      <c r="A436" s="259"/>
      <c r="B436" s="259"/>
      <c r="C436" s="259"/>
      <c r="D436" s="259"/>
      <c r="E436" s="387"/>
      <c r="F436" s="330"/>
      <c r="G436" s="387"/>
      <c r="H436" s="387"/>
      <c r="I436" s="387"/>
      <c r="J436" s="387"/>
    </row>
    <row r="437" spans="1:10">
      <c r="A437" s="259"/>
      <c r="B437" s="259"/>
      <c r="C437" s="259"/>
      <c r="D437" s="259"/>
      <c r="E437" s="387"/>
      <c r="F437" s="330"/>
      <c r="G437" s="387"/>
      <c r="H437" s="387"/>
      <c r="I437" s="387"/>
      <c r="J437" s="387"/>
    </row>
    <row r="438" spans="1:10">
      <c r="A438" s="259"/>
      <c r="B438" s="259"/>
      <c r="C438" s="259"/>
      <c r="D438" s="259"/>
      <c r="E438" s="387"/>
      <c r="F438" s="330"/>
      <c r="G438" s="387"/>
      <c r="H438" s="387"/>
      <c r="I438" s="387"/>
      <c r="J438" s="387"/>
    </row>
    <row r="439" spans="1:10">
      <c r="A439" s="259"/>
      <c r="B439" s="259"/>
      <c r="C439" s="259"/>
      <c r="D439" s="259"/>
      <c r="E439" s="387"/>
      <c r="F439" s="330"/>
      <c r="G439" s="387"/>
      <c r="H439" s="387"/>
      <c r="I439" s="387"/>
      <c r="J439" s="387"/>
    </row>
    <row r="440" spans="1:10">
      <c r="A440" s="259"/>
      <c r="B440" s="259"/>
      <c r="C440" s="259"/>
      <c r="D440" s="259"/>
      <c r="E440" s="387"/>
      <c r="F440" s="330"/>
      <c r="G440" s="387"/>
      <c r="H440" s="387"/>
      <c r="I440" s="387"/>
      <c r="J440" s="387"/>
    </row>
    <row r="441" spans="1:10">
      <c r="A441" s="259"/>
      <c r="B441" s="259"/>
      <c r="C441" s="259"/>
      <c r="D441" s="259"/>
      <c r="E441" s="387"/>
      <c r="F441" s="330"/>
      <c r="G441" s="387"/>
      <c r="H441" s="387"/>
      <c r="I441" s="387"/>
      <c r="J441" s="387"/>
    </row>
    <row r="442" spans="1:10">
      <c r="A442" s="259"/>
      <c r="B442" s="259"/>
      <c r="C442" s="259"/>
      <c r="D442" s="259"/>
      <c r="E442" s="387"/>
      <c r="F442" s="330"/>
      <c r="G442" s="387"/>
      <c r="H442" s="387"/>
      <c r="I442" s="387"/>
      <c r="J442" s="387"/>
    </row>
    <row r="443" spans="1:10">
      <c r="A443" s="259"/>
      <c r="B443" s="259"/>
      <c r="C443" s="259"/>
      <c r="D443" s="259"/>
      <c r="E443" s="387"/>
      <c r="F443" s="330"/>
      <c r="G443" s="387"/>
      <c r="H443" s="387"/>
      <c r="I443" s="387"/>
      <c r="J443" s="387"/>
    </row>
    <row r="444" spans="1:10">
      <c r="A444" s="259"/>
      <c r="B444" s="259"/>
      <c r="C444" s="259"/>
      <c r="D444" s="259"/>
      <c r="E444" s="387"/>
      <c r="F444" s="330"/>
      <c r="G444" s="387"/>
      <c r="H444" s="387"/>
      <c r="I444" s="387"/>
      <c r="J444" s="387"/>
    </row>
    <row r="445" spans="1:10">
      <c r="A445" s="259"/>
      <c r="B445" s="259"/>
      <c r="C445" s="259"/>
      <c r="D445" s="259"/>
      <c r="E445" s="387"/>
      <c r="F445" s="330"/>
      <c r="G445" s="387"/>
      <c r="H445" s="387"/>
      <c r="I445" s="387"/>
      <c r="J445" s="387"/>
    </row>
    <row r="446" spans="1:10">
      <c r="A446" s="259"/>
      <c r="B446" s="259"/>
      <c r="C446" s="259"/>
      <c r="D446" s="259"/>
      <c r="E446" s="387"/>
      <c r="F446" s="330"/>
      <c r="G446" s="387"/>
      <c r="H446" s="387"/>
      <c r="I446" s="387"/>
      <c r="J446" s="387"/>
    </row>
    <row r="447" spans="1:10">
      <c r="A447" s="259"/>
      <c r="B447" s="259"/>
      <c r="C447" s="259"/>
      <c r="D447" s="259"/>
      <c r="E447" s="387"/>
      <c r="F447" s="330"/>
      <c r="G447" s="387"/>
      <c r="H447" s="387"/>
      <c r="I447" s="387"/>
      <c r="J447" s="387"/>
    </row>
    <row r="448" spans="1:10">
      <c r="A448" s="259"/>
      <c r="B448" s="259"/>
      <c r="C448" s="259"/>
      <c r="D448" s="259"/>
      <c r="E448" s="387"/>
      <c r="F448" s="330"/>
      <c r="G448" s="387"/>
      <c r="H448" s="387"/>
      <c r="I448" s="387"/>
      <c r="J448" s="387"/>
    </row>
    <row r="449" spans="1:10">
      <c r="A449" s="259"/>
      <c r="B449" s="259"/>
      <c r="C449" s="259"/>
      <c r="D449" s="259"/>
      <c r="E449" s="387"/>
      <c r="F449" s="330"/>
      <c r="G449" s="387"/>
      <c r="H449" s="387"/>
      <c r="I449" s="387"/>
      <c r="J449" s="387"/>
    </row>
    <row r="450" spans="1:10">
      <c r="A450" s="259"/>
      <c r="B450" s="259"/>
      <c r="C450" s="259"/>
      <c r="D450" s="259"/>
      <c r="E450" s="387"/>
      <c r="F450" s="330"/>
      <c r="G450" s="387"/>
      <c r="H450" s="387"/>
      <c r="I450" s="387"/>
      <c r="J450" s="387"/>
    </row>
    <row r="451" spans="1:10">
      <c r="A451" s="259"/>
      <c r="B451" s="259"/>
      <c r="C451" s="259"/>
      <c r="D451" s="259"/>
      <c r="E451" s="387"/>
      <c r="F451" s="330"/>
      <c r="G451" s="387"/>
      <c r="H451" s="387"/>
      <c r="I451" s="387"/>
      <c r="J451" s="387"/>
    </row>
    <row r="452" spans="1:10">
      <c r="A452" s="259"/>
      <c r="B452" s="259"/>
      <c r="C452" s="259"/>
      <c r="D452" s="259"/>
      <c r="E452" s="387"/>
      <c r="F452" s="330"/>
      <c r="G452" s="387"/>
      <c r="H452" s="387"/>
      <c r="I452" s="387"/>
      <c r="J452" s="387"/>
    </row>
    <row r="453" spans="1:10">
      <c r="A453" s="259"/>
      <c r="B453" s="259"/>
      <c r="C453" s="259"/>
      <c r="D453" s="259"/>
      <c r="E453" s="387"/>
      <c r="F453" s="330"/>
      <c r="G453" s="387"/>
      <c r="H453" s="387"/>
      <c r="I453" s="387"/>
      <c r="J453" s="387"/>
    </row>
    <row r="454" spans="1:10">
      <c r="A454" s="259"/>
      <c r="B454" s="259"/>
      <c r="C454" s="259"/>
      <c r="D454" s="259"/>
      <c r="E454" s="387"/>
      <c r="F454" s="330"/>
      <c r="G454" s="387"/>
      <c r="H454" s="387"/>
      <c r="I454" s="387"/>
      <c r="J454" s="387"/>
    </row>
    <row r="455" spans="1:10">
      <c r="A455" s="259"/>
      <c r="B455" s="259"/>
      <c r="C455" s="259"/>
      <c r="D455" s="259"/>
      <c r="E455" s="387"/>
      <c r="F455" s="330"/>
      <c r="G455" s="387"/>
      <c r="H455" s="387"/>
      <c r="I455" s="387"/>
      <c r="J455" s="387"/>
    </row>
    <row r="456" spans="1:10">
      <c r="A456" s="259"/>
      <c r="B456" s="259"/>
      <c r="C456" s="259"/>
      <c r="D456" s="259"/>
      <c r="E456" s="387"/>
      <c r="F456" s="330"/>
      <c r="G456" s="387"/>
      <c r="H456" s="387"/>
      <c r="I456" s="387"/>
      <c r="J456" s="387"/>
    </row>
    <row r="457" spans="1:10">
      <c r="A457" s="259"/>
      <c r="B457" s="259"/>
      <c r="C457" s="259"/>
      <c r="D457" s="259"/>
      <c r="E457" s="387"/>
      <c r="F457" s="330"/>
      <c r="G457" s="387"/>
      <c r="H457" s="387"/>
      <c r="I457" s="387"/>
      <c r="J457" s="387"/>
    </row>
    <row r="458" spans="1:10">
      <c r="A458" s="259"/>
      <c r="B458" s="259"/>
      <c r="C458" s="259"/>
      <c r="D458" s="259"/>
      <c r="E458" s="387"/>
      <c r="F458" s="330"/>
      <c r="G458" s="387"/>
      <c r="H458" s="387"/>
      <c r="I458" s="387"/>
      <c r="J458" s="387"/>
    </row>
    <row r="459" spans="1:10">
      <c r="A459" s="259"/>
      <c r="B459" s="259"/>
      <c r="C459" s="259"/>
      <c r="D459" s="259"/>
      <c r="E459" s="387"/>
      <c r="F459" s="330"/>
      <c r="G459" s="387"/>
      <c r="H459" s="387"/>
      <c r="I459" s="387"/>
      <c r="J459" s="387"/>
    </row>
    <row r="460" spans="1:10">
      <c r="A460" s="259"/>
      <c r="B460" s="259"/>
      <c r="C460" s="259"/>
      <c r="D460" s="259"/>
      <c r="E460" s="387"/>
      <c r="F460" s="330"/>
      <c r="G460" s="387"/>
      <c r="H460" s="387"/>
      <c r="I460" s="387"/>
      <c r="J460" s="387"/>
    </row>
    <row r="461" spans="1:10">
      <c r="A461" s="259"/>
      <c r="B461" s="259"/>
      <c r="C461" s="259"/>
      <c r="D461" s="259"/>
      <c r="E461" s="387"/>
      <c r="F461" s="330"/>
      <c r="G461" s="387"/>
      <c r="H461" s="387"/>
      <c r="I461" s="387"/>
      <c r="J461" s="387"/>
    </row>
    <row r="462" spans="1:10">
      <c r="A462" s="259"/>
      <c r="B462" s="259"/>
      <c r="C462" s="259"/>
      <c r="D462" s="259"/>
      <c r="E462" s="387"/>
      <c r="F462" s="330"/>
      <c r="G462" s="387"/>
      <c r="H462" s="387"/>
      <c r="I462" s="387"/>
      <c r="J462" s="387"/>
    </row>
    <row r="463" spans="1:10">
      <c r="A463" s="259"/>
      <c r="B463" s="259"/>
      <c r="C463" s="259"/>
      <c r="D463" s="259"/>
      <c r="E463" s="387"/>
      <c r="F463" s="330"/>
      <c r="G463" s="387"/>
      <c r="H463" s="387"/>
      <c r="I463" s="387"/>
      <c r="J463" s="387"/>
    </row>
    <row r="464" spans="1:10">
      <c r="A464" s="259"/>
      <c r="B464" s="259"/>
      <c r="C464" s="259"/>
      <c r="D464" s="259"/>
      <c r="E464" s="387"/>
      <c r="F464" s="330"/>
      <c r="G464" s="387"/>
      <c r="H464" s="387"/>
      <c r="I464" s="387"/>
      <c r="J464" s="387"/>
    </row>
    <row r="465" spans="1:10">
      <c r="A465" s="259"/>
      <c r="B465" s="259"/>
      <c r="C465" s="259"/>
      <c r="D465" s="259"/>
      <c r="E465" s="387"/>
      <c r="F465" s="330"/>
      <c r="G465" s="387"/>
      <c r="H465" s="387"/>
      <c r="I465" s="387"/>
      <c r="J465" s="387"/>
    </row>
    <row r="466" spans="1:10">
      <c r="A466" s="259"/>
      <c r="B466" s="259"/>
      <c r="C466" s="259"/>
      <c r="D466" s="259"/>
      <c r="E466" s="387"/>
      <c r="F466" s="330"/>
      <c r="G466" s="387"/>
      <c r="H466" s="387"/>
      <c r="I466" s="387"/>
      <c r="J466" s="387"/>
    </row>
    <row r="467" spans="1:10">
      <c r="A467" s="259"/>
      <c r="B467" s="259"/>
      <c r="C467" s="259"/>
      <c r="D467" s="259"/>
      <c r="E467" s="387"/>
      <c r="F467" s="330"/>
      <c r="G467" s="387"/>
      <c r="H467" s="387"/>
      <c r="I467" s="387"/>
      <c r="J467" s="387"/>
    </row>
    <row r="468" spans="1:10">
      <c r="A468" s="259"/>
      <c r="B468" s="259"/>
      <c r="C468" s="259"/>
      <c r="D468" s="259"/>
      <c r="E468" s="387"/>
      <c r="F468" s="330"/>
      <c r="G468" s="387"/>
      <c r="H468" s="387"/>
      <c r="I468" s="387"/>
      <c r="J468" s="387"/>
    </row>
    <row r="469" spans="1:10">
      <c r="A469" s="259"/>
      <c r="B469" s="259"/>
      <c r="C469" s="259"/>
      <c r="D469" s="259"/>
      <c r="E469" s="387"/>
      <c r="F469" s="330"/>
      <c r="G469" s="387"/>
      <c r="H469" s="387"/>
      <c r="I469" s="387"/>
      <c r="J469" s="387"/>
    </row>
    <row r="470" spans="1:10">
      <c r="A470" s="259"/>
      <c r="B470" s="259"/>
      <c r="C470" s="259"/>
      <c r="D470" s="259"/>
      <c r="E470" s="387"/>
      <c r="F470" s="330"/>
      <c r="G470" s="387"/>
      <c r="H470" s="387"/>
      <c r="I470" s="387"/>
      <c r="J470" s="387"/>
    </row>
    <row r="471" spans="1:10">
      <c r="A471" s="259"/>
      <c r="B471" s="259"/>
      <c r="C471" s="259"/>
      <c r="D471" s="259"/>
      <c r="E471" s="387"/>
      <c r="F471" s="330"/>
      <c r="G471" s="387"/>
      <c r="H471" s="387"/>
      <c r="I471" s="387"/>
      <c r="J471" s="387"/>
    </row>
    <row r="472" spans="1:10">
      <c r="A472" s="259"/>
      <c r="B472" s="259"/>
      <c r="C472" s="259"/>
      <c r="D472" s="259"/>
      <c r="E472" s="387"/>
      <c r="F472" s="330"/>
      <c r="G472" s="387"/>
      <c r="H472" s="387"/>
      <c r="I472" s="387"/>
      <c r="J472" s="387"/>
    </row>
    <row r="473" spans="1:10">
      <c r="A473" s="259"/>
      <c r="B473" s="259"/>
      <c r="C473" s="259"/>
      <c r="D473" s="259"/>
      <c r="E473" s="387"/>
      <c r="F473" s="330"/>
      <c r="G473" s="387"/>
      <c r="H473" s="387"/>
      <c r="I473" s="387"/>
      <c r="J473" s="387"/>
    </row>
    <row r="474" spans="1:10">
      <c r="A474" s="259"/>
      <c r="B474" s="259"/>
      <c r="C474" s="259"/>
      <c r="D474" s="259"/>
      <c r="E474" s="387"/>
      <c r="F474" s="330"/>
      <c r="G474" s="387"/>
      <c r="H474" s="387"/>
      <c r="I474" s="387"/>
      <c r="J474" s="387"/>
    </row>
    <row r="475" spans="1:10">
      <c r="A475" s="259"/>
      <c r="B475" s="259"/>
      <c r="C475" s="259"/>
      <c r="D475" s="259"/>
      <c r="E475" s="387"/>
      <c r="F475" s="330"/>
      <c r="G475" s="387"/>
      <c r="H475" s="387"/>
      <c r="I475" s="387"/>
      <c r="J475" s="387"/>
    </row>
    <row r="476" spans="1:10">
      <c r="A476" s="259"/>
      <c r="B476" s="259"/>
      <c r="C476" s="259"/>
      <c r="D476" s="259"/>
      <c r="E476" s="387"/>
      <c r="F476" s="330"/>
      <c r="G476" s="387"/>
      <c r="H476" s="387"/>
      <c r="I476" s="387"/>
      <c r="J476" s="387"/>
    </row>
    <row r="477" spans="1:10">
      <c r="A477" s="259"/>
      <c r="B477" s="259"/>
      <c r="C477" s="259"/>
      <c r="D477" s="259"/>
      <c r="E477" s="387"/>
      <c r="F477" s="330"/>
      <c r="G477" s="387"/>
      <c r="H477" s="387"/>
      <c r="I477" s="387"/>
      <c r="J477" s="387"/>
    </row>
    <row r="478" spans="1:10">
      <c r="A478" s="259"/>
      <c r="B478" s="259"/>
      <c r="C478" s="259"/>
      <c r="D478" s="259"/>
      <c r="E478" s="387"/>
      <c r="F478" s="330"/>
      <c r="G478" s="387"/>
      <c r="H478" s="387"/>
      <c r="I478" s="387"/>
      <c r="J478" s="387"/>
    </row>
    <row r="479" spans="1:10">
      <c r="A479" s="259"/>
      <c r="B479" s="259"/>
      <c r="C479" s="259"/>
      <c r="D479" s="259"/>
      <c r="E479" s="387"/>
      <c r="F479" s="330"/>
      <c r="G479" s="387"/>
      <c r="H479" s="387"/>
      <c r="I479" s="387"/>
      <c r="J479" s="387"/>
    </row>
    <row r="480" spans="1:10">
      <c r="A480" s="259"/>
      <c r="B480" s="259"/>
      <c r="C480" s="259"/>
      <c r="D480" s="259"/>
      <c r="E480" s="387"/>
      <c r="F480" s="330"/>
      <c r="G480" s="387"/>
      <c r="H480" s="387"/>
      <c r="I480" s="387"/>
      <c r="J480" s="387"/>
    </row>
    <row r="481" spans="1:10">
      <c r="A481" s="259"/>
      <c r="B481" s="259"/>
      <c r="C481" s="259"/>
      <c r="D481" s="259"/>
      <c r="E481" s="387"/>
      <c r="F481" s="330"/>
      <c r="G481" s="387"/>
      <c r="H481" s="387"/>
      <c r="I481" s="387"/>
      <c r="J481" s="387"/>
    </row>
    <row r="482" spans="1:10">
      <c r="A482" s="259"/>
      <c r="B482" s="259"/>
      <c r="C482" s="259"/>
      <c r="D482" s="259"/>
      <c r="E482" s="387"/>
      <c r="F482" s="330"/>
      <c r="G482" s="387"/>
      <c r="H482" s="387"/>
      <c r="I482" s="387"/>
      <c r="J482" s="387"/>
    </row>
    <row r="483" spans="1:10">
      <c r="A483" s="259"/>
      <c r="B483" s="259"/>
      <c r="C483" s="259"/>
      <c r="D483" s="259"/>
      <c r="E483" s="387"/>
      <c r="F483" s="330"/>
      <c r="G483" s="387"/>
      <c r="H483" s="387"/>
      <c r="I483" s="387"/>
      <c r="J483" s="387"/>
    </row>
    <row r="484" spans="1:10">
      <c r="A484" s="259"/>
      <c r="B484" s="259"/>
      <c r="C484" s="259"/>
      <c r="D484" s="259"/>
      <c r="E484" s="387"/>
      <c r="F484" s="330"/>
      <c r="G484" s="387"/>
      <c r="H484" s="387"/>
      <c r="I484" s="387"/>
      <c r="J484" s="387"/>
    </row>
    <row r="485" spans="1:10">
      <c r="A485" s="259"/>
      <c r="B485" s="259"/>
      <c r="C485" s="259"/>
      <c r="D485" s="259"/>
      <c r="E485" s="387"/>
      <c r="F485" s="330"/>
      <c r="G485" s="387"/>
      <c r="H485" s="387"/>
      <c r="I485" s="387"/>
      <c r="J485" s="387"/>
    </row>
    <row r="486" spans="1:10">
      <c r="A486" s="259"/>
      <c r="B486" s="259"/>
      <c r="C486" s="259"/>
      <c r="D486" s="259"/>
      <c r="E486" s="387"/>
      <c r="F486" s="330"/>
      <c r="G486" s="387"/>
      <c r="H486" s="387"/>
      <c r="I486" s="387"/>
      <c r="J486" s="387"/>
    </row>
    <row r="487" spans="1:10">
      <c r="A487" s="259"/>
      <c r="B487" s="259"/>
      <c r="C487" s="259"/>
      <c r="D487" s="259"/>
      <c r="E487" s="387"/>
      <c r="F487" s="330"/>
      <c r="G487" s="387"/>
      <c r="H487" s="387"/>
      <c r="I487" s="387"/>
      <c r="J487" s="387"/>
    </row>
    <row r="488" spans="1:10">
      <c r="A488" s="259"/>
      <c r="B488" s="259"/>
      <c r="C488" s="259"/>
      <c r="D488" s="259"/>
      <c r="E488" s="387"/>
      <c r="F488" s="330"/>
      <c r="G488" s="387"/>
      <c r="H488" s="387"/>
      <c r="I488" s="387"/>
      <c r="J488" s="387"/>
    </row>
    <row r="489" spans="1:10">
      <c r="A489" s="259"/>
      <c r="B489" s="259"/>
      <c r="C489" s="259"/>
      <c r="D489" s="259"/>
      <c r="E489" s="387"/>
      <c r="F489" s="330"/>
      <c r="G489" s="387"/>
      <c r="H489" s="387"/>
      <c r="I489" s="387"/>
      <c r="J489" s="387"/>
    </row>
    <row r="490" spans="1:10">
      <c r="A490" s="259"/>
      <c r="B490" s="259"/>
      <c r="C490" s="259"/>
      <c r="D490" s="259"/>
      <c r="E490" s="387"/>
      <c r="F490" s="330"/>
      <c r="G490" s="387"/>
      <c r="H490" s="387"/>
      <c r="I490" s="387"/>
      <c r="J490" s="387"/>
    </row>
    <row r="491" spans="1:10">
      <c r="A491" s="259"/>
      <c r="B491" s="259"/>
      <c r="C491" s="259"/>
      <c r="D491" s="259"/>
      <c r="E491" s="387"/>
      <c r="F491" s="330"/>
      <c r="G491" s="387"/>
      <c r="H491" s="387"/>
      <c r="I491" s="387"/>
      <c r="J491" s="387"/>
    </row>
    <row r="492" spans="1:10">
      <c r="A492" s="259"/>
      <c r="B492" s="259"/>
      <c r="C492" s="259"/>
      <c r="D492" s="259"/>
      <c r="E492" s="387"/>
      <c r="F492" s="330"/>
      <c r="G492" s="387"/>
      <c r="H492" s="387"/>
      <c r="I492" s="387"/>
      <c r="J492" s="387"/>
    </row>
    <row r="493" spans="1:10">
      <c r="A493" s="259"/>
      <c r="B493" s="259"/>
      <c r="C493" s="259"/>
      <c r="D493" s="259"/>
      <c r="E493" s="387"/>
      <c r="F493" s="330"/>
      <c r="G493" s="387"/>
      <c r="H493" s="387"/>
      <c r="I493" s="387"/>
      <c r="J493" s="387"/>
    </row>
    <row r="494" spans="1:10">
      <c r="A494" s="259"/>
      <c r="B494" s="259"/>
      <c r="C494" s="259"/>
      <c r="D494" s="259"/>
      <c r="E494" s="387"/>
      <c r="F494" s="330"/>
      <c r="G494" s="387"/>
      <c r="H494" s="387"/>
      <c r="I494" s="387"/>
      <c r="J494" s="387"/>
    </row>
    <row r="495" spans="1:10">
      <c r="A495" s="259"/>
      <c r="B495" s="259"/>
      <c r="C495" s="259"/>
      <c r="D495" s="259"/>
      <c r="E495" s="387"/>
      <c r="F495" s="330"/>
      <c r="G495" s="387"/>
      <c r="H495" s="387"/>
      <c r="I495" s="387"/>
      <c r="J495" s="387"/>
    </row>
    <row r="496" spans="1:10">
      <c r="A496" s="259"/>
      <c r="B496" s="259"/>
      <c r="C496" s="259"/>
      <c r="D496" s="259"/>
      <c r="E496" s="387"/>
      <c r="F496" s="330"/>
      <c r="G496" s="387"/>
      <c r="H496" s="387"/>
      <c r="I496" s="387"/>
      <c r="J496" s="387"/>
    </row>
    <row r="497" spans="1:10">
      <c r="A497" s="259"/>
      <c r="B497" s="259"/>
      <c r="C497" s="259"/>
      <c r="D497" s="259"/>
      <c r="E497" s="387"/>
      <c r="F497" s="330"/>
      <c r="G497" s="387"/>
      <c r="H497" s="387"/>
      <c r="I497" s="387"/>
      <c r="J497" s="387"/>
    </row>
    <row r="498" spans="1:10">
      <c r="A498" s="259"/>
      <c r="B498" s="259"/>
      <c r="C498" s="259"/>
      <c r="D498" s="259"/>
      <c r="E498" s="387"/>
      <c r="F498" s="330"/>
      <c r="G498" s="387"/>
      <c r="H498" s="387"/>
      <c r="I498" s="387"/>
      <c r="J498" s="387"/>
    </row>
    <row r="499" spans="1:10">
      <c r="A499" s="259"/>
      <c r="B499" s="259"/>
      <c r="C499" s="259"/>
      <c r="D499" s="259"/>
      <c r="E499" s="387"/>
      <c r="F499" s="330"/>
      <c r="G499" s="387"/>
      <c r="H499" s="387"/>
      <c r="I499" s="387"/>
      <c r="J499" s="387"/>
    </row>
    <row r="500" spans="1:10">
      <c r="A500" s="259"/>
      <c r="B500" s="259"/>
      <c r="C500" s="259"/>
      <c r="D500" s="259"/>
      <c r="E500" s="387"/>
      <c r="F500" s="330"/>
      <c r="G500" s="387"/>
      <c r="H500" s="387"/>
      <c r="I500" s="387"/>
      <c r="J500" s="387"/>
    </row>
    <row r="501" spans="1:10">
      <c r="A501" s="259"/>
      <c r="B501" s="259"/>
      <c r="C501" s="259"/>
      <c r="D501" s="259"/>
      <c r="E501" s="387"/>
      <c r="F501" s="330"/>
      <c r="G501" s="387"/>
      <c r="H501" s="387"/>
      <c r="I501" s="387"/>
      <c r="J501" s="387"/>
    </row>
    <row r="502" spans="1:10">
      <c r="A502" s="259"/>
      <c r="B502" s="259"/>
      <c r="C502" s="259"/>
      <c r="D502" s="259"/>
      <c r="E502" s="387"/>
      <c r="F502" s="330"/>
      <c r="G502" s="387"/>
      <c r="H502" s="387"/>
      <c r="I502" s="387"/>
      <c r="J502" s="387"/>
    </row>
    <row r="503" spans="1:10">
      <c r="A503" s="259"/>
      <c r="B503" s="259"/>
      <c r="C503" s="259"/>
      <c r="D503" s="259"/>
      <c r="E503" s="387"/>
      <c r="F503" s="330"/>
      <c r="G503" s="387"/>
      <c r="H503" s="387"/>
      <c r="I503" s="387"/>
      <c r="J503" s="387"/>
    </row>
    <row r="504" spans="1:10">
      <c r="A504" s="259"/>
      <c r="B504" s="259"/>
      <c r="C504" s="259"/>
      <c r="D504" s="259"/>
      <c r="E504" s="387"/>
      <c r="F504" s="330"/>
      <c r="G504" s="387"/>
      <c r="H504" s="387"/>
      <c r="I504" s="387"/>
      <c r="J504" s="387"/>
    </row>
    <row r="505" spans="1:10">
      <c r="A505" s="259"/>
      <c r="B505" s="259"/>
      <c r="C505" s="259"/>
      <c r="D505" s="259"/>
      <c r="E505" s="387"/>
      <c r="F505" s="330"/>
      <c r="G505" s="387"/>
      <c r="H505" s="387"/>
      <c r="I505" s="387"/>
      <c r="J505" s="387"/>
    </row>
    <row r="506" spans="1:10">
      <c r="A506" s="259"/>
      <c r="B506" s="259"/>
      <c r="C506" s="259"/>
      <c r="D506" s="259"/>
      <c r="E506" s="387"/>
      <c r="F506" s="330"/>
      <c r="G506" s="387"/>
      <c r="H506" s="387"/>
      <c r="I506" s="387"/>
      <c r="J506" s="387"/>
    </row>
    <row r="507" spans="1:10">
      <c r="A507" s="259"/>
      <c r="B507" s="259"/>
      <c r="C507" s="259"/>
      <c r="D507" s="259"/>
      <c r="E507" s="387"/>
      <c r="F507" s="330"/>
      <c r="G507" s="387"/>
      <c r="H507" s="387"/>
      <c r="I507" s="387"/>
      <c r="J507" s="387"/>
    </row>
    <row r="508" spans="1:10">
      <c r="A508" s="259"/>
      <c r="B508" s="259"/>
      <c r="C508" s="259"/>
      <c r="D508" s="259"/>
      <c r="E508" s="387"/>
      <c r="F508" s="330"/>
      <c r="G508" s="387"/>
      <c r="H508" s="387"/>
      <c r="I508" s="387"/>
      <c r="J508" s="387"/>
    </row>
    <row r="509" spans="1:10">
      <c r="A509" s="259"/>
      <c r="B509" s="259"/>
      <c r="C509" s="259"/>
      <c r="D509" s="259"/>
      <c r="E509" s="387"/>
      <c r="F509" s="330"/>
      <c r="G509" s="387"/>
      <c r="H509" s="387"/>
      <c r="I509" s="387"/>
      <c r="J509" s="387"/>
    </row>
    <row r="510" spans="1:10">
      <c r="A510" s="259"/>
      <c r="B510" s="259"/>
      <c r="C510" s="259"/>
      <c r="D510" s="259"/>
      <c r="E510" s="387"/>
      <c r="F510" s="330"/>
      <c r="G510" s="387"/>
      <c r="H510" s="387"/>
      <c r="I510" s="387"/>
      <c r="J510" s="387"/>
    </row>
    <row r="511" spans="1:10">
      <c r="A511" s="259"/>
      <c r="B511" s="259"/>
      <c r="C511" s="259"/>
      <c r="D511" s="259"/>
      <c r="E511" s="387"/>
      <c r="F511" s="330"/>
      <c r="G511" s="387"/>
      <c r="H511" s="387"/>
      <c r="I511" s="387"/>
      <c r="J511" s="387"/>
    </row>
    <row r="512" spans="1:10">
      <c r="A512" s="259"/>
      <c r="B512" s="259"/>
      <c r="C512" s="259"/>
      <c r="D512" s="259"/>
      <c r="E512" s="387"/>
      <c r="F512" s="330"/>
      <c r="G512" s="387"/>
      <c r="H512" s="387"/>
      <c r="I512" s="387"/>
      <c r="J512" s="387"/>
    </row>
    <row r="513" spans="1:10">
      <c r="A513" s="259"/>
      <c r="B513" s="259"/>
      <c r="C513" s="259"/>
      <c r="D513" s="259"/>
      <c r="E513" s="387"/>
      <c r="F513" s="330"/>
      <c r="G513" s="387"/>
      <c r="H513" s="387"/>
      <c r="I513" s="387"/>
      <c r="J513" s="387"/>
    </row>
    <row r="514" spans="1:10">
      <c r="A514" s="259"/>
      <c r="B514" s="259"/>
      <c r="C514" s="259"/>
      <c r="D514" s="259"/>
      <c r="E514" s="387"/>
      <c r="F514" s="330"/>
      <c r="G514" s="387"/>
      <c r="H514" s="387"/>
      <c r="I514" s="387"/>
      <c r="J514" s="387"/>
    </row>
    <row r="515" spans="1:10">
      <c r="A515" s="259"/>
      <c r="B515" s="259"/>
      <c r="C515" s="259"/>
      <c r="D515" s="259"/>
      <c r="E515" s="387"/>
      <c r="F515" s="330"/>
      <c r="G515" s="387"/>
      <c r="H515" s="387"/>
      <c r="I515" s="387"/>
      <c r="J515" s="387"/>
    </row>
    <row r="516" spans="1:10">
      <c r="A516" s="259"/>
      <c r="B516" s="259"/>
      <c r="C516" s="259"/>
      <c r="D516" s="259"/>
      <c r="E516" s="387"/>
      <c r="F516" s="330"/>
      <c r="G516" s="387"/>
      <c r="H516" s="387"/>
      <c r="I516" s="387"/>
      <c r="J516" s="387"/>
    </row>
    <row r="517" spans="1:10">
      <c r="A517" s="259"/>
      <c r="B517" s="259"/>
      <c r="C517" s="259"/>
      <c r="D517" s="259"/>
      <c r="E517" s="387"/>
      <c r="F517" s="330"/>
      <c r="G517" s="387"/>
      <c r="H517" s="387"/>
      <c r="I517" s="387"/>
      <c r="J517" s="387"/>
    </row>
    <row r="518" spans="1:10">
      <c r="A518" s="259"/>
      <c r="B518" s="259"/>
      <c r="C518" s="259"/>
      <c r="D518" s="259"/>
      <c r="E518" s="387"/>
      <c r="F518" s="330"/>
      <c r="G518" s="387"/>
      <c r="H518" s="387"/>
      <c r="I518" s="387"/>
      <c r="J518" s="387"/>
    </row>
    <row r="519" spans="1:10">
      <c r="A519" s="259"/>
      <c r="B519" s="259"/>
      <c r="C519" s="259"/>
      <c r="D519" s="259"/>
      <c r="E519" s="387"/>
      <c r="F519" s="330"/>
      <c r="G519" s="387"/>
      <c r="H519" s="387"/>
      <c r="I519" s="387"/>
      <c r="J519" s="387"/>
    </row>
    <row r="520" spans="1:10">
      <c r="A520" s="259"/>
      <c r="B520" s="259"/>
      <c r="C520" s="259"/>
      <c r="D520" s="259"/>
      <c r="E520" s="387"/>
      <c r="F520" s="330"/>
      <c r="G520" s="387"/>
      <c r="H520" s="387"/>
      <c r="I520" s="387"/>
      <c r="J520" s="387"/>
    </row>
    <row r="521" spans="1:10">
      <c r="A521" s="259"/>
      <c r="B521" s="259"/>
      <c r="C521" s="259"/>
      <c r="D521" s="259"/>
      <c r="E521" s="387"/>
      <c r="F521" s="330"/>
      <c r="G521" s="387"/>
      <c r="H521" s="387"/>
      <c r="I521" s="387"/>
      <c r="J521" s="387"/>
    </row>
    <row r="522" spans="1:10">
      <c r="A522" s="259"/>
      <c r="B522" s="259"/>
      <c r="C522" s="259"/>
      <c r="D522" s="259"/>
      <c r="E522" s="387"/>
      <c r="F522" s="330"/>
      <c r="G522" s="387"/>
      <c r="H522" s="387"/>
      <c r="I522" s="387"/>
      <c r="J522" s="387"/>
    </row>
    <row r="523" spans="1:10">
      <c r="A523" s="259"/>
      <c r="B523" s="259"/>
      <c r="C523" s="259"/>
      <c r="D523" s="259"/>
      <c r="E523" s="387"/>
      <c r="F523" s="330"/>
      <c r="G523" s="387"/>
      <c r="H523" s="387"/>
      <c r="I523" s="387"/>
      <c r="J523" s="387"/>
    </row>
    <row r="524" spans="1:10">
      <c r="A524" s="259"/>
      <c r="B524" s="259"/>
      <c r="C524" s="259"/>
      <c r="D524" s="259"/>
      <c r="E524" s="387"/>
      <c r="F524" s="330"/>
      <c r="G524" s="387"/>
      <c r="H524" s="387"/>
      <c r="I524" s="387"/>
      <c r="J524" s="387"/>
    </row>
    <row r="525" spans="1:10">
      <c r="A525" s="259"/>
      <c r="B525" s="259"/>
      <c r="C525" s="259"/>
      <c r="D525" s="259"/>
      <c r="E525" s="387"/>
      <c r="F525" s="330"/>
      <c r="G525" s="387"/>
      <c r="H525" s="387"/>
      <c r="I525" s="387"/>
      <c r="J525" s="387"/>
    </row>
    <row r="526" spans="1:10">
      <c r="A526" s="259"/>
      <c r="B526" s="259"/>
      <c r="C526" s="259"/>
      <c r="D526" s="259"/>
      <c r="E526" s="387"/>
      <c r="F526" s="330"/>
      <c r="G526" s="387"/>
      <c r="H526" s="387"/>
      <c r="I526" s="387"/>
      <c r="J526" s="387"/>
    </row>
    <row r="527" spans="1:10">
      <c r="A527" s="259"/>
      <c r="B527" s="259"/>
      <c r="C527" s="259"/>
      <c r="D527" s="259"/>
      <c r="E527" s="387"/>
      <c r="F527" s="330"/>
      <c r="G527" s="387"/>
      <c r="H527" s="387"/>
      <c r="I527" s="387"/>
      <c r="J527" s="387"/>
    </row>
    <row r="528" spans="1:10">
      <c r="A528" s="259"/>
      <c r="B528" s="259"/>
      <c r="C528" s="259"/>
      <c r="D528" s="259"/>
      <c r="E528" s="387"/>
      <c r="F528" s="330"/>
      <c r="G528" s="387"/>
      <c r="H528" s="387"/>
      <c r="I528" s="387"/>
      <c r="J528" s="387"/>
    </row>
    <row r="529" spans="1:10">
      <c r="A529" s="259"/>
      <c r="B529" s="259"/>
      <c r="C529" s="259"/>
      <c r="D529" s="259"/>
      <c r="E529" s="387"/>
      <c r="F529" s="330"/>
      <c r="G529" s="387"/>
      <c r="H529" s="387"/>
      <c r="I529" s="387"/>
      <c r="J529" s="387"/>
    </row>
    <row r="530" spans="1:10">
      <c r="A530" s="259"/>
      <c r="B530" s="259"/>
      <c r="C530" s="259"/>
      <c r="D530" s="259"/>
      <c r="E530" s="387"/>
      <c r="F530" s="330"/>
      <c r="G530" s="387"/>
      <c r="H530" s="387"/>
      <c r="I530" s="387"/>
      <c r="J530" s="387"/>
    </row>
    <row r="531" spans="1:10">
      <c r="A531" s="259"/>
      <c r="B531" s="259"/>
      <c r="C531" s="259"/>
      <c r="D531" s="259"/>
      <c r="E531" s="387"/>
      <c r="F531" s="330"/>
      <c r="G531" s="387"/>
      <c r="H531" s="387"/>
      <c r="I531" s="387"/>
      <c r="J531" s="387"/>
    </row>
    <row r="532" spans="1:10">
      <c r="A532" s="259"/>
      <c r="B532" s="259"/>
      <c r="C532" s="259"/>
      <c r="D532" s="259"/>
      <c r="E532" s="387"/>
      <c r="F532" s="330"/>
      <c r="G532" s="387"/>
      <c r="H532" s="387"/>
      <c r="I532" s="387"/>
      <c r="J532" s="387"/>
    </row>
    <row r="533" spans="1:10">
      <c r="A533" s="259"/>
      <c r="B533" s="259"/>
      <c r="C533" s="259"/>
      <c r="D533" s="259"/>
      <c r="E533" s="387"/>
      <c r="F533" s="330"/>
      <c r="G533" s="387"/>
      <c r="H533" s="387"/>
      <c r="I533" s="387"/>
      <c r="J533" s="387"/>
    </row>
    <row r="534" spans="1:10">
      <c r="A534" s="259"/>
      <c r="B534" s="259"/>
      <c r="C534" s="259"/>
      <c r="D534" s="259"/>
      <c r="E534" s="387"/>
      <c r="F534" s="330"/>
      <c r="G534" s="387"/>
      <c r="H534" s="387"/>
      <c r="I534" s="387"/>
      <c r="J534" s="387"/>
    </row>
    <row r="535" spans="1:10">
      <c r="A535" s="259"/>
      <c r="B535" s="259"/>
      <c r="C535" s="259"/>
      <c r="D535" s="259"/>
      <c r="E535" s="387"/>
      <c r="F535" s="330"/>
      <c r="G535" s="387"/>
      <c r="H535" s="387"/>
      <c r="I535" s="387"/>
      <c r="J535" s="387"/>
    </row>
    <row r="536" spans="1:10">
      <c r="A536" s="259"/>
      <c r="B536" s="259"/>
      <c r="C536" s="259"/>
      <c r="D536" s="259"/>
      <c r="E536" s="387"/>
      <c r="F536" s="330"/>
      <c r="G536" s="387"/>
      <c r="H536" s="387"/>
      <c r="I536" s="387"/>
      <c r="J536" s="387"/>
    </row>
    <row r="537" spans="1:10">
      <c r="A537" s="259"/>
      <c r="B537" s="259"/>
      <c r="C537" s="259"/>
      <c r="D537" s="259"/>
      <c r="E537" s="387"/>
      <c r="F537" s="330"/>
      <c r="G537" s="387"/>
      <c r="H537" s="387"/>
      <c r="I537" s="387"/>
      <c r="J537" s="387"/>
    </row>
    <row r="538" spans="1:10">
      <c r="A538" s="259"/>
      <c r="B538" s="259"/>
      <c r="C538" s="259"/>
      <c r="D538" s="259"/>
      <c r="E538" s="387"/>
      <c r="F538" s="330"/>
      <c r="G538" s="387"/>
      <c r="H538" s="387"/>
      <c r="I538" s="387"/>
      <c r="J538" s="387"/>
    </row>
    <row r="539" spans="1:10">
      <c r="A539" s="259"/>
      <c r="B539" s="259"/>
      <c r="C539" s="259"/>
      <c r="D539" s="259"/>
      <c r="E539" s="387"/>
      <c r="F539" s="330"/>
      <c r="G539" s="387"/>
      <c r="H539" s="387"/>
      <c r="I539" s="387"/>
      <c r="J539" s="387"/>
    </row>
    <row r="540" spans="1:10">
      <c r="A540" s="259"/>
      <c r="B540" s="259"/>
      <c r="C540" s="259"/>
      <c r="D540" s="259"/>
      <c r="E540" s="387"/>
      <c r="F540" s="330"/>
      <c r="G540" s="387"/>
      <c r="H540" s="387"/>
      <c r="I540" s="387"/>
      <c r="J540" s="387"/>
    </row>
    <row r="541" spans="1:10">
      <c r="A541" s="259"/>
      <c r="B541" s="259"/>
      <c r="C541" s="259"/>
      <c r="D541" s="259"/>
      <c r="E541" s="387"/>
      <c r="F541" s="330"/>
      <c r="G541" s="387"/>
      <c r="H541" s="387"/>
      <c r="I541" s="387"/>
      <c r="J541" s="387"/>
    </row>
    <row r="542" spans="1:10">
      <c r="A542" s="259"/>
      <c r="B542" s="259"/>
      <c r="C542" s="259"/>
      <c r="D542" s="259"/>
      <c r="E542" s="387"/>
      <c r="F542" s="330"/>
      <c r="G542" s="387"/>
      <c r="H542" s="387"/>
      <c r="I542" s="387"/>
      <c r="J542" s="387"/>
    </row>
    <row r="543" spans="1:10">
      <c r="A543" s="259"/>
      <c r="B543" s="259"/>
      <c r="C543" s="259"/>
      <c r="D543" s="259"/>
      <c r="E543" s="387"/>
      <c r="F543" s="330"/>
      <c r="G543" s="387"/>
      <c r="H543" s="387"/>
      <c r="I543" s="387"/>
      <c r="J543" s="387"/>
    </row>
    <row r="544" spans="1:10">
      <c r="A544" s="259"/>
      <c r="B544" s="259"/>
      <c r="C544" s="259"/>
      <c r="D544" s="259"/>
      <c r="E544" s="387"/>
      <c r="F544" s="330"/>
      <c r="G544" s="387"/>
      <c r="H544" s="387"/>
      <c r="I544" s="387"/>
      <c r="J544" s="387"/>
    </row>
    <row r="545" spans="1:10">
      <c r="A545" s="259"/>
      <c r="B545" s="259"/>
      <c r="C545" s="259"/>
      <c r="D545" s="259"/>
      <c r="E545" s="387"/>
      <c r="F545" s="330"/>
      <c r="G545" s="387"/>
      <c r="H545" s="387"/>
      <c r="I545" s="387"/>
      <c r="J545" s="387"/>
    </row>
    <row r="546" spans="1:10">
      <c r="A546" s="259"/>
      <c r="B546" s="259"/>
      <c r="C546" s="259"/>
      <c r="D546" s="259"/>
      <c r="E546" s="387"/>
      <c r="F546" s="330"/>
      <c r="G546" s="387"/>
      <c r="H546" s="387"/>
      <c r="I546" s="387"/>
      <c r="J546" s="387"/>
    </row>
    <row r="547" spans="1:10">
      <c r="A547" s="259"/>
      <c r="B547" s="259"/>
      <c r="C547" s="259"/>
      <c r="D547" s="259"/>
      <c r="E547" s="387"/>
      <c r="F547" s="330"/>
      <c r="G547" s="387"/>
      <c r="H547" s="387"/>
      <c r="I547" s="387"/>
      <c r="J547" s="387"/>
    </row>
    <row r="548" spans="1:10">
      <c r="A548" s="259"/>
      <c r="B548" s="259"/>
      <c r="C548" s="259"/>
      <c r="D548" s="259"/>
      <c r="E548" s="387"/>
      <c r="F548" s="330"/>
      <c r="G548" s="387"/>
      <c r="H548" s="387"/>
      <c r="I548" s="387"/>
      <c r="J548" s="387"/>
    </row>
    <row r="549" spans="1:10">
      <c r="A549" s="259"/>
      <c r="B549" s="259"/>
      <c r="C549" s="259"/>
      <c r="D549" s="259"/>
      <c r="E549" s="387"/>
      <c r="F549" s="330"/>
      <c r="G549" s="387"/>
      <c r="H549" s="387"/>
      <c r="I549" s="387"/>
      <c r="J549" s="387"/>
    </row>
    <row r="550" spans="1:10">
      <c r="A550" s="259"/>
      <c r="B550" s="259"/>
      <c r="C550" s="259"/>
      <c r="D550" s="259"/>
      <c r="E550" s="387"/>
      <c r="F550" s="330"/>
      <c r="G550" s="387"/>
      <c r="H550" s="387"/>
      <c r="I550" s="387"/>
      <c r="J550" s="387"/>
    </row>
    <row r="551" spans="1:10">
      <c r="A551" s="259"/>
      <c r="B551" s="259"/>
      <c r="C551" s="259"/>
      <c r="D551" s="259"/>
      <c r="E551" s="387"/>
      <c r="F551" s="330"/>
      <c r="G551" s="387"/>
      <c r="H551" s="387"/>
      <c r="I551" s="387"/>
      <c r="J551" s="387"/>
    </row>
    <row r="552" spans="1:10">
      <c r="A552" s="259"/>
      <c r="B552" s="259"/>
      <c r="C552" s="259"/>
      <c r="D552" s="259"/>
      <c r="E552" s="387"/>
      <c r="F552" s="330"/>
      <c r="G552" s="387"/>
      <c r="H552" s="387"/>
      <c r="I552" s="387"/>
      <c r="J552" s="387"/>
    </row>
    <row r="553" spans="1:10">
      <c r="A553" s="259"/>
      <c r="B553" s="259"/>
      <c r="C553" s="259"/>
      <c r="D553" s="259"/>
      <c r="E553" s="387"/>
      <c r="F553" s="330"/>
      <c r="G553" s="387"/>
      <c r="H553" s="387"/>
      <c r="I553" s="387"/>
      <c r="J553" s="387"/>
    </row>
    <row r="554" spans="1:10">
      <c r="A554" s="259"/>
      <c r="B554" s="259"/>
      <c r="C554" s="259"/>
      <c r="D554" s="259"/>
      <c r="E554" s="387"/>
      <c r="F554" s="330"/>
      <c r="G554" s="387"/>
      <c r="H554" s="387"/>
      <c r="I554" s="387"/>
      <c r="J554" s="387"/>
    </row>
    <row r="555" spans="1:10">
      <c r="A555" s="259"/>
      <c r="B555" s="259"/>
      <c r="C555" s="259"/>
      <c r="D555" s="259"/>
      <c r="E555" s="387"/>
      <c r="F555" s="330"/>
      <c r="G555" s="387"/>
      <c r="H555" s="387"/>
      <c r="I555" s="387"/>
      <c r="J555" s="387"/>
    </row>
    <row r="556" spans="1:10">
      <c r="A556" s="259"/>
      <c r="B556" s="259"/>
      <c r="C556" s="259"/>
      <c r="D556" s="259"/>
      <c r="E556" s="387"/>
      <c r="F556" s="330"/>
      <c r="G556" s="387"/>
      <c r="H556" s="387"/>
      <c r="I556" s="387"/>
      <c r="J556" s="387"/>
    </row>
    <row r="557" spans="1:10">
      <c r="A557" s="259"/>
      <c r="B557" s="259"/>
      <c r="C557" s="259"/>
      <c r="D557" s="259"/>
      <c r="E557" s="387"/>
      <c r="F557" s="330"/>
      <c r="G557" s="387"/>
      <c r="H557" s="387"/>
      <c r="I557" s="387"/>
      <c r="J557" s="387"/>
    </row>
    <row r="558" spans="1:10">
      <c r="A558" s="259"/>
      <c r="B558" s="259"/>
      <c r="C558" s="259"/>
      <c r="D558" s="259"/>
      <c r="E558" s="387"/>
      <c r="F558" s="330"/>
      <c r="G558" s="387"/>
      <c r="H558" s="387"/>
      <c r="I558" s="387"/>
      <c r="J558" s="387"/>
    </row>
    <row r="559" spans="1:10">
      <c r="A559" s="259"/>
      <c r="B559" s="259"/>
      <c r="C559" s="259"/>
      <c r="D559" s="259"/>
      <c r="E559" s="387"/>
      <c r="F559" s="330"/>
      <c r="G559" s="387"/>
      <c r="H559" s="387"/>
      <c r="I559" s="387"/>
      <c r="J559" s="387"/>
    </row>
    <row r="560" spans="1:10">
      <c r="A560" s="259"/>
      <c r="B560" s="259"/>
      <c r="C560" s="259"/>
      <c r="D560" s="259"/>
      <c r="E560" s="387"/>
      <c r="F560" s="330"/>
      <c r="G560" s="387"/>
      <c r="H560" s="387"/>
      <c r="I560" s="387"/>
      <c r="J560" s="387"/>
    </row>
    <row r="561" spans="1:10">
      <c r="A561" s="259"/>
      <c r="B561" s="259"/>
      <c r="C561" s="259"/>
      <c r="D561" s="259"/>
      <c r="E561" s="387"/>
      <c r="F561" s="330"/>
      <c r="G561" s="387"/>
      <c r="H561" s="387"/>
      <c r="I561" s="387"/>
      <c r="J561" s="387"/>
    </row>
    <row r="562" spans="1:10">
      <c r="A562" s="259"/>
      <c r="B562" s="259"/>
      <c r="C562" s="259"/>
      <c r="D562" s="259"/>
      <c r="E562" s="387"/>
      <c r="F562" s="330"/>
      <c r="G562" s="387"/>
      <c r="H562" s="387"/>
      <c r="I562" s="387"/>
      <c r="J562" s="387"/>
    </row>
    <row r="563" spans="1:10">
      <c r="A563" s="259"/>
      <c r="B563" s="259"/>
      <c r="C563" s="259"/>
      <c r="D563" s="259"/>
      <c r="E563" s="387"/>
      <c r="F563" s="330"/>
      <c r="G563" s="387"/>
      <c r="H563" s="387"/>
      <c r="I563" s="387"/>
      <c r="J563" s="387"/>
    </row>
    <row r="564" spans="1:10">
      <c r="A564" s="259"/>
      <c r="B564" s="259"/>
      <c r="C564" s="259"/>
      <c r="D564" s="259"/>
      <c r="E564" s="387"/>
      <c r="F564" s="330"/>
      <c r="G564" s="387"/>
      <c r="H564" s="387"/>
      <c r="I564" s="387"/>
      <c r="J564" s="387"/>
    </row>
    <row r="565" spans="1:10">
      <c r="A565" s="259"/>
      <c r="B565" s="259"/>
      <c r="C565" s="259"/>
      <c r="D565" s="259"/>
      <c r="E565" s="387"/>
      <c r="F565" s="330"/>
      <c r="G565" s="387"/>
      <c r="H565" s="387"/>
      <c r="I565" s="387"/>
      <c r="J565" s="387"/>
    </row>
    <row r="566" spans="1:10">
      <c r="A566" s="259"/>
      <c r="B566" s="259"/>
      <c r="C566" s="259"/>
      <c r="D566" s="259"/>
      <c r="E566" s="387"/>
      <c r="F566" s="330"/>
      <c r="G566" s="387"/>
      <c r="H566" s="387"/>
      <c r="I566" s="387"/>
      <c r="J566" s="387"/>
    </row>
    <row r="567" spans="1:10">
      <c r="A567" s="259"/>
      <c r="B567" s="259"/>
      <c r="C567" s="259"/>
      <c r="D567" s="259"/>
      <c r="E567" s="387"/>
      <c r="F567" s="330"/>
      <c r="G567" s="387"/>
      <c r="H567" s="387"/>
      <c r="I567" s="387"/>
      <c r="J567" s="387"/>
    </row>
    <row r="568" spans="1:10">
      <c r="A568" s="259"/>
      <c r="B568" s="259"/>
      <c r="C568" s="259"/>
      <c r="D568" s="259"/>
      <c r="E568" s="387"/>
      <c r="F568" s="330"/>
      <c r="G568" s="387"/>
      <c r="H568" s="387"/>
      <c r="I568" s="387"/>
      <c r="J568" s="387"/>
    </row>
    <row r="569" spans="1:10">
      <c r="A569" s="259"/>
      <c r="B569" s="259"/>
      <c r="C569" s="259"/>
      <c r="D569" s="259"/>
      <c r="E569" s="387"/>
      <c r="F569" s="330"/>
      <c r="G569" s="387"/>
      <c r="H569" s="387"/>
      <c r="I569" s="387"/>
      <c r="J569" s="387"/>
    </row>
    <row r="570" spans="1:10">
      <c r="A570" s="259"/>
      <c r="B570" s="259"/>
      <c r="C570" s="259"/>
      <c r="D570" s="259"/>
      <c r="E570" s="387"/>
      <c r="F570" s="330"/>
      <c r="G570" s="387"/>
      <c r="H570" s="387"/>
      <c r="I570" s="387"/>
      <c r="J570" s="387"/>
    </row>
    <row r="571" spans="1:10">
      <c r="A571" s="259"/>
      <c r="B571" s="259"/>
      <c r="C571" s="259"/>
      <c r="D571" s="259"/>
      <c r="E571" s="387"/>
      <c r="F571" s="330"/>
      <c r="G571" s="387"/>
      <c r="H571" s="387"/>
      <c r="I571" s="387"/>
      <c r="J571" s="387"/>
    </row>
    <row r="572" spans="1:10">
      <c r="A572" s="259"/>
      <c r="B572" s="259"/>
      <c r="C572" s="259"/>
      <c r="D572" s="259"/>
      <c r="E572" s="387"/>
      <c r="F572" s="330"/>
      <c r="G572" s="387"/>
      <c r="H572" s="387"/>
      <c r="I572" s="387"/>
      <c r="J572" s="387"/>
    </row>
    <row r="573" spans="1:10">
      <c r="A573" s="259"/>
      <c r="B573" s="259"/>
      <c r="C573" s="259"/>
      <c r="D573" s="259"/>
      <c r="E573" s="387"/>
      <c r="F573" s="330"/>
      <c r="G573" s="387"/>
      <c r="H573" s="387"/>
      <c r="I573" s="387"/>
      <c r="J573" s="387"/>
    </row>
    <row r="574" spans="1:10">
      <c r="A574" s="259"/>
      <c r="B574" s="259"/>
      <c r="C574" s="259"/>
      <c r="D574" s="259"/>
      <c r="E574" s="387"/>
      <c r="F574" s="330"/>
      <c r="G574" s="387"/>
      <c r="H574" s="387"/>
      <c r="I574" s="387"/>
      <c r="J574" s="387"/>
    </row>
    <row r="575" spans="1:10">
      <c r="A575" s="259"/>
      <c r="B575" s="259"/>
      <c r="C575" s="259"/>
      <c r="D575" s="259"/>
      <c r="E575" s="259"/>
      <c r="F575" s="270"/>
      <c r="G575" s="259"/>
      <c r="H575" s="259"/>
      <c r="I575" s="259"/>
      <c r="J575" s="259"/>
    </row>
    <row r="576" spans="1:10">
      <c r="A576" s="259"/>
      <c r="B576" s="259"/>
      <c r="C576" s="259"/>
      <c r="D576" s="259"/>
      <c r="E576" s="259"/>
      <c r="F576" s="270"/>
      <c r="G576" s="259"/>
      <c r="H576" s="259"/>
      <c r="I576" s="259"/>
      <c r="J576" s="259"/>
    </row>
    <row r="577" spans="1:10">
      <c r="A577" s="259"/>
      <c r="B577" s="259"/>
      <c r="C577" s="259"/>
      <c r="D577" s="259"/>
      <c r="E577" s="259"/>
      <c r="F577" s="270"/>
      <c r="G577" s="259"/>
      <c r="H577" s="259"/>
      <c r="I577" s="259"/>
      <c r="J577" s="259"/>
    </row>
    <row r="578" spans="1:10">
      <c r="A578" s="259"/>
      <c r="B578" s="259"/>
      <c r="C578" s="259"/>
      <c r="D578" s="259"/>
      <c r="E578" s="259"/>
      <c r="F578" s="270"/>
      <c r="G578" s="259"/>
      <c r="H578" s="259"/>
      <c r="I578" s="259"/>
      <c r="J578" s="259"/>
    </row>
    <row r="579" spans="1:10">
      <c r="A579" s="259"/>
      <c r="B579" s="259"/>
      <c r="C579" s="259"/>
      <c r="D579" s="259"/>
      <c r="E579" s="259"/>
      <c r="F579" s="270"/>
      <c r="G579" s="259"/>
      <c r="H579" s="259"/>
      <c r="I579" s="259"/>
      <c r="J579" s="259"/>
    </row>
    <row r="580" spans="1:10">
      <c r="A580" s="259"/>
      <c r="B580" s="259"/>
      <c r="C580" s="259"/>
      <c r="D580" s="259"/>
      <c r="E580" s="259"/>
      <c r="F580" s="270"/>
      <c r="G580" s="259"/>
      <c r="H580" s="259"/>
      <c r="I580" s="259"/>
      <c r="J580" s="259"/>
    </row>
    <row r="581" spans="1:10">
      <c r="A581" s="259"/>
      <c r="B581" s="259"/>
      <c r="C581" s="259"/>
      <c r="D581" s="259"/>
      <c r="E581" s="259"/>
      <c r="F581" s="270"/>
      <c r="G581" s="259"/>
      <c r="H581" s="259"/>
      <c r="I581" s="259"/>
      <c r="J581" s="259"/>
    </row>
    <row r="582" spans="1:10">
      <c r="A582" s="259"/>
      <c r="B582" s="259"/>
      <c r="C582" s="259"/>
      <c r="D582" s="259"/>
      <c r="E582" s="259"/>
      <c r="F582" s="270"/>
      <c r="G582" s="259"/>
      <c r="H582" s="259"/>
      <c r="I582" s="259"/>
      <c r="J582" s="259"/>
    </row>
    <row r="583" spans="1:10">
      <c r="A583" s="259"/>
      <c r="B583" s="259"/>
      <c r="C583" s="259"/>
      <c r="D583" s="259"/>
      <c r="E583" s="259"/>
      <c r="F583" s="270"/>
      <c r="G583" s="259"/>
      <c r="H583" s="259"/>
      <c r="I583" s="259"/>
      <c r="J583" s="259"/>
    </row>
    <row r="584" spans="1:10">
      <c r="A584" s="259"/>
      <c r="B584" s="259"/>
      <c r="C584" s="259"/>
      <c r="D584" s="259"/>
      <c r="E584" s="259"/>
      <c r="F584" s="270"/>
      <c r="G584" s="259"/>
      <c r="H584" s="259"/>
      <c r="I584" s="259"/>
      <c r="J584" s="259"/>
    </row>
    <row r="585" spans="1:10">
      <c r="A585" s="259"/>
      <c r="B585" s="259"/>
      <c r="C585" s="259"/>
      <c r="D585" s="259"/>
      <c r="E585" s="259"/>
      <c r="F585" s="270"/>
      <c r="G585" s="259"/>
      <c r="H585" s="259"/>
      <c r="I585" s="259"/>
      <c r="J585" s="259"/>
    </row>
    <row r="586" spans="1:10">
      <c r="A586" s="259"/>
      <c r="B586" s="259"/>
      <c r="C586" s="259"/>
      <c r="D586" s="259"/>
      <c r="E586" s="259"/>
      <c r="F586" s="270"/>
      <c r="G586" s="259"/>
      <c r="H586" s="259"/>
      <c r="I586" s="259"/>
      <c r="J586" s="259"/>
    </row>
    <row r="587" spans="1:10">
      <c r="A587" s="259"/>
      <c r="B587" s="259"/>
      <c r="C587" s="259"/>
      <c r="D587" s="259"/>
      <c r="E587" s="259"/>
      <c r="F587" s="270"/>
      <c r="G587" s="259"/>
      <c r="H587" s="259"/>
      <c r="I587" s="259"/>
      <c r="J587" s="259"/>
    </row>
    <row r="588" spans="1:10">
      <c r="A588" s="259"/>
      <c r="B588" s="259"/>
      <c r="C588" s="259"/>
      <c r="D588" s="259"/>
      <c r="E588" s="259"/>
      <c r="F588" s="270"/>
      <c r="G588" s="259"/>
      <c r="H588" s="259"/>
      <c r="I588" s="259"/>
      <c r="J588" s="259"/>
    </row>
    <row r="589" spans="1:10">
      <c r="A589" s="259"/>
      <c r="B589" s="259"/>
      <c r="C589" s="259"/>
      <c r="D589" s="259"/>
      <c r="E589" s="259"/>
      <c r="F589" s="270"/>
      <c r="G589" s="259"/>
      <c r="H589" s="259"/>
      <c r="I589" s="259"/>
      <c r="J589" s="259"/>
    </row>
    <row r="590" spans="1:10">
      <c r="A590" s="259"/>
      <c r="B590" s="259"/>
      <c r="C590" s="259"/>
      <c r="D590" s="259"/>
      <c r="E590" s="259"/>
      <c r="F590" s="270"/>
      <c r="G590" s="259"/>
      <c r="H590" s="259"/>
      <c r="I590" s="259"/>
      <c r="J590" s="259"/>
    </row>
    <row r="591" spans="1:10">
      <c r="A591" s="259"/>
      <c r="B591" s="259"/>
      <c r="C591" s="259"/>
      <c r="D591" s="259"/>
      <c r="E591" s="259"/>
      <c r="F591" s="270"/>
      <c r="G591" s="259"/>
      <c r="H591" s="259"/>
      <c r="I591" s="259"/>
      <c r="J591" s="259"/>
    </row>
    <row r="592" spans="1:10">
      <c r="A592" s="259"/>
      <c r="B592" s="259"/>
      <c r="C592" s="259"/>
      <c r="D592" s="259"/>
      <c r="E592" s="259"/>
      <c r="F592" s="270"/>
      <c r="G592" s="259"/>
      <c r="H592" s="259"/>
      <c r="I592" s="259"/>
      <c r="J592" s="259"/>
    </row>
    <row r="593" spans="1:10">
      <c r="A593" s="259"/>
      <c r="B593" s="259"/>
      <c r="C593" s="259"/>
      <c r="D593" s="259"/>
      <c r="E593" s="259"/>
      <c r="F593" s="270"/>
      <c r="G593" s="259"/>
      <c r="H593" s="259"/>
      <c r="I593" s="259"/>
      <c r="J593" s="259"/>
    </row>
    <row r="594" spans="1:10">
      <c r="A594" s="259"/>
      <c r="B594" s="259"/>
      <c r="C594" s="259"/>
      <c r="D594" s="259"/>
      <c r="E594" s="259"/>
      <c r="F594" s="270"/>
      <c r="G594" s="259"/>
      <c r="H594" s="259"/>
      <c r="I594" s="259"/>
      <c r="J594" s="259"/>
    </row>
    <row r="595" spans="1:10">
      <c r="A595" s="259"/>
      <c r="B595" s="259"/>
      <c r="C595" s="259"/>
      <c r="D595" s="259"/>
      <c r="E595" s="259"/>
      <c r="F595" s="270"/>
      <c r="G595" s="259"/>
      <c r="H595" s="259"/>
      <c r="I595" s="259"/>
      <c r="J595" s="259"/>
    </row>
    <row r="596" spans="1:10">
      <c r="A596" s="259"/>
      <c r="B596" s="259"/>
      <c r="C596" s="259"/>
      <c r="D596" s="259"/>
      <c r="E596" s="259"/>
      <c r="F596" s="270"/>
      <c r="G596" s="259"/>
      <c r="H596" s="259"/>
      <c r="I596" s="259"/>
      <c r="J596" s="259"/>
    </row>
    <row r="597" spans="1:10">
      <c r="A597" s="259"/>
      <c r="B597" s="259"/>
      <c r="C597" s="259"/>
      <c r="D597" s="259"/>
      <c r="E597" s="259"/>
      <c r="F597" s="270"/>
      <c r="G597" s="259"/>
      <c r="H597" s="259"/>
      <c r="I597" s="259"/>
      <c r="J597" s="259"/>
    </row>
    <row r="598" spans="1:10">
      <c r="A598" s="259"/>
      <c r="B598" s="259"/>
      <c r="C598" s="259"/>
      <c r="D598" s="259"/>
      <c r="E598" s="259"/>
      <c r="F598" s="270"/>
      <c r="G598" s="259"/>
      <c r="H598" s="259"/>
      <c r="I598" s="259"/>
      <c r="J598" s="259"/>
    </row>
    <row r="599" spans="1:10">
      <c r="A599" s="259"/>
      <c r="B599" s="259"/>
      <c r="C599" s="259"/>
      <c r="D599" s="259"/>
      <c r="E599" s="259"/>
      <c r="F599" s="270"/>
      <c r="G599" s="259"/>
      <c r="H599" s="259"/>
      <c r="I599" s="259"/>
      <c r="J599" s="259"/>
    </row>
    <row r="600" spans="1:10">
      <c r="A600" s="259"/>
      <c r="B600" s="259"/>
      <c r="C600" s="259"/>
      <c r="D600" s="259"/>
      <c r="E600" s="259"/>
      <c r="F600" s="270"/>
      <c r="G600" s="259"/>
      <c r="H600" s="259"/>
      <c r="I600" s="259"/>
      <c r="J600" s="259"/>
    </row>
    <row r="601" spans="1:10">
      <c r="A601" s="259"/>
      <c r="B601" s="259"/>
      <c r="C601" s="259"/>
      <c r="D601" s="259"/>
      <c r="E601" s="259"/>
      <c r="F601" s="270"/>
      <c r="G601" s="259"/>
      <c r="H601" s="259"/>
      <c r="I601" s="259"/>
      <c r="J601" s="259"/>
    </row>
    <row r="602" spans="1:10">
      <c r="A602" s="259"/>
      <c r="B602" s="259"/>
      <c r="C602" s="259"/>
      <c r="D602" s="259"/>
      <c r="E602" s="259"/>
      <c r="F602" s="270"/>
      <c r="G602" s="259"/>
      <c r="H602" s="259"/>
      <c r="I602" s="259"/>
      <c r="J602" s="259"/>
    </row>
    <row r="603" spans="1:10">
      <c r="A603" s="259"/>
      <c r="B603" s="259"/>
      <c r="C603" s="259"/>
      <c r="D603" s="259"/>
      <c r="E603" s="259"/>
      <c r="F603" s="270"/>
      <c r="G603" s="259"/>
      <c r="H603" s="259"/>
      <c r="I603" s="259"/>
      <c r="J603" s="259"/>
    </row>
    <row r="604" spans="1:10">
      <c r="A604" s="259"/>
      <c r="B604" s="259"/>
      <c r="C604" s="259"/>
      <c r="D604" s="259"/>
      <c r="E604" s="259"/>
      <c r="F604" s="270"/>
      <c r="G604" s="259"/>
      <c r="H604" s="259"/>
      <c r="I604" s="259"/>
      <c r="J604" s="259"/>
    </row>
    <row r="605" spans="1:10">
      <c r="A605" s="259"/>
      <c r="B605" s="259"/>
      <c r="C605" s="259"/>
      <c r="D605" s="259"/>
      <c r="E605" s="259"/>
      <c r="F605" s="270"/>
      <c r="G605" s="259"/>
      <c r="H605" s="259"/>
      <c r="I605" s="259"/>
      <c r="J605" s="259"/>
    </row>
    <row r="606" spans="1:10">
      <c r="A606" s="259"/>
      <c r="B606" s="259"/>
      <c r="C606" s="259"/>
      <c r="D606" s="259"/>
      <c r="E606" s="259"/>
      <c r="F606" s="270"/>
      <c r="G606" s="259"/>
      <c r="H606" s="259"/>
      <c r="I606" s="259"/>
      <c r="J606" s="259"/>
    </row>
    <row r="607" spans="1:10">
      <c r="A607" s="259"/>
      <c r="B607" s="259"/>
      <c r="C607" s="259"/>
      <c r="D607" s="259"/>
      <c r="E607" s="259"/>
      <c r="F607" s="270"/>
      <c r="G607" s="259"/>
      <c r="H607" s="259"/>
      <c r="I607" s="259"/>
      <c r="J607" s="259"/>
    </row>
    <row r="608" spans="1:10">
      <c r="A608" s="259"/>
      <c r="B608" s="259"/>
      <c r="C608" s="259"/>
      <c r="D608" s="259"/>
      <c r="E608" s="259"/>
      <c r="F608" s="270"/>
      <c r="G608" s="259"/>
      <c r="H608" s="259"/>
      <c r="I608" s="259"/>
      <c r="J608" s="259"/>
    </row>
    <row r="609" spans="1:10">
      <c r="A609" s="259"/>
      <c r="B609" s="259"/>
      <c r="C609" s="259"/>
      <c r="D609" s="259"/>
      <c r="E609" s="259"/>
      <c r="F609" s="270"/>
      <c r="G609" s="259"/>
      <c r="H609" s="259"/>
      <c r="I609" s="259"/>
      <c r="J609" s="259"/>
    </row>
    <row r="610" spans="1:10">
      <c r="A610" s="259"/>
      <c r="B610" s="259"/>
      <c r="C610" s="259"/>
      <c r="D610" s="259"/>
      <c r="E610" s="259"/>
      <c r="F610" s="270"/>
      <c r="G610" s="259"/>
      <c r="H610" s="259"/>
      <c r="I610" s="259"/>
      <c r="J610" s="259"/>
    </row>
    <row r="611" spans="1:10">
      <c r="A611" s="259"/>
      <c r="B611" s="259"/>
      <c r="C611" s="259"/>
      <c r="D611" s="259"/>
      <c r="E611" s="259"/>
      <c r="F611" s="270"/>
      <c r="G611" s="259"/>
      <c r="H611" s="259"/>
      <c r="I611" s="259"/>
      <c r="J611" s="259"/>
    </row>
    <row r="612" spans="1:10">
      <c r="A612" s="259"/>
      <c r="B612" s="259"/>
      <c r="C612" s="259"/>
      <c r="D612" s="259"/>
      <c r="E612" s="259"/>
      <c r="F612" s="270"/>
      <c r="G612" s="259"/>
      <c r="H612" s="259"/>
      <c r="I612" s="259"/>
      <c r="J612" s="259"/>
    </row>
    <row r="613" spans="1:10">
      <c r="A613" s="259"/>
      <c r="B613" s="259"/>
      <c r="C613" s="259"/>
      <c r="D613" s="259"/>
      <c r="E613" s="259"/>
      <c r="F613" s="270"/>
      <c r="G613" s="259"/>
      <c r="H613" s="259"/>
      <c r="I613" s="259"/>
      <c r="J613" s="259"/>
    </row>
    <row r="614" spans="1:10">
      <c r="A614" s="259"/>
      <c r="B614" s="259"/>
      <c r="C614" s="259"/>
      <c r="D614" s="259"/>
      <c r="E614" s="259"/>
      <c r="F614" s="270"/>
      <c r="G614" s="259"/>
      <c r="H614" s="259"/>
      <c r="I614" s="259"/>
      <c r="J614" s="259"/>
    </row>
    <row r="615" spans="1:10">
      <c r="A615" s="259"/>
      <c r="B615" s="259"/>
      <c r="C615" s="259"/>
      <c r="D615" s="259"/>
      <c r="E615" s="259"/>
      <c r="F615" s="270"/>
      <c r="G615" s="259"/>
      <c r="H615" s="259"/>
      <c r="I615" s="259"/>
      <c r="J615" s="259"/>
    </row>
    <row r="616" spans="1:10">
      <c r="A616" s="259"/>
      <c r="B616" s="259"/>
      <c r="C616" s="259"/>
      <c r="D616" s="259"/>
      <c r="E616" s="259"/>
      <c r="F616" s="270"/>
      <c r="G616" s="259"/>
      <c r="H616" s="259"/>
      <c r="I616" s="259"/>
      <c r="J616" s="259"/>
    </row>
    <row r="617" spans="1:10">
      <c r="A617" s="259"/>
      <c r="B617" s="259"/>
      <c r="C617" s="259"/>
      <c r="D617" s="259"/>
      <c r="E617" s="259"/>
      <c r="F617" s="270"/>
      <c r="G617" s="259"/>
      <c r="H617" s="259"/>
      <c r="I617" s="259"/>
      <c r="J617" s="259"/>
    </row>
    <row r="618" spans="1:10">
      <c r="A618" s="259"/>
      <c r="B618" s="259"/>
      <c r="C618" s="259"/>
      <c r="D618" s="259"/>
      <c r="E618" s="259"/>
      <c r="F618" s="270"/>
      <c r="G618" s="259"/>
      <c r="H618" s="259"/>
      <c r="I618" s="259"/>
      <c r="J618" s="259"/>
    </row>
    <row r="619" spans="1:10">
      <c r="A619" s="259"/>
      <c r="B619" s="259"/>
      <c r="C619" s="259"/>
      <c r="D619" s="259"/>
      <c r="E619" s="259"/>
      <c r="F619" s="270"/>
      <c r="G619" s="259"/>
      <c r="H619" s="259"/>
      <c r="I619" s="259"/>
      <c r="J619" s="259"/>
    </row>
    <row r="620" spans="1:10">
      <c r="A620" s="259"/>
      <c r="B620" s="259"/>
      <c r="C620" s="259"/>
      <c r="D620" s="259"/>
      <c r="E620" s="259"/>
      <c r="F620" s="270"/>
      <c r="G620" s="259"/>
      <c r="H620" s="259"/>
      <c r="I620" s="259"/>
      <c r="J620" s="259"/>
    </row>
    <row r="621" spans="1:10">
      <c r="A621" s="259"/>
      <c r="B621" s="259"/>
      <c r="C621" s="259"/>
      <c r="D621" s="259"/>
      <c r="E621" s="259"/>
      <c r="F621" s="270"/>
      <c r="G621" s="259"/>
      <c r="H621" s="259"/>
      <c r="I621" s="259"/>
      <c r="J621" s="259"/>
    </row>
    <row r="622" spans="1:10">
      <c r="A622" s="259"/>
      <c r="B622" s="259"/>
      <c r="C622" s="259"/>
      <c r="D622" s="259"/>
      <c r="E622" s="259"/>
      <c r="F622" s="270"/>
      <c r="G622" s="259"/>
      <c r="H622" s="259"/>
      <c r="I622" s="259"/>
      <c r="J622" s="259"/>
    </row>
    <row r="623" spans="1:10">
      <c r="A623" s="259"/>
      <c r="B623" s="259"/>
      <c r="C623" s="259"/>
      <c r="D623" s="259"/>
      <c r="E623" s="259"/>
      <c r="F623" s="270"/>
      <c r="G623" s="259"/>
      <c r="H623" s="259"/>
      <c r="I623" s="259"/>
      <c r="J623" s="259"/>
    </row>
    <row r="624" spans="1:10">
      <c r="A624" s="259"/>
      <c r="B624" s="259"/>
      <c r="C624" s="259"/>
      <c r="D624" s="259"/>
      <c r="E624" s="259"/>
      <c r="F624" s="270"/>
      <c r="G624" s="259"/>
      <c r="H624" s="259"/>
      <c r="I624" s="259"/>
      <c r="J624" s="259"/>
    </row>
    <row r="625" spans="1:10">
      <c r="A625" s="259"/>
      <c r="B625" s="259"/>
      <c r="C625" s="259"/>
      <c r="D625" s="259"/>
      <c r="E625" s="259"/>
      <c r="F625" s="270"/>
      <c r="G625" s="259"/>
      <c r="H625" s="259"/>
      <c r="I625" s="259"/>
      <c r="J625" s="259"/>
    </row>
    <row r="626" spans="1:10">
      <c r="A626" s="259"/>
      <c r="B626" s="259"/>
      <c r="C626" s="259"/>
      <c r="D626" s="259"/>
      <c r="E626" s="259"/>
      <c r="F626" s="270"/>
      <c r="G626" s="259"/>
      <c r="H626" s="259"/>
      <c r="I626" s="259"/>
      <c r="J626" s="259"/>
    </row>
    <row r="627" spans="1:10">
      <c r="A627" s="259"/>
      <c r="B627" s="259"/>
      <c r="C627" s="259"/>
      <c r="D627" s="259"/>
      <c r="E627" s="259"/>
      <c r="F627" s="270"/>
      <c r="G627" s="259"/>
      <c r="H627" s="259"/>
      <c r="I627" s="259"/>
      <c r="J627" s="259"/>
    </row>
    <row r="628" spans="1:10">
      <c r="A628" s="259"/>
      <c r="B628" s="259"/>
      <c r="C628" s="259"/>
      <c r="D628" s="259"/>
      <c r="E628" s="259"/>
      <c r="F628" s="270"/>
      <c r="G628" s="259"/>
      <c r="H628" s="259"/>
      <c r="I628" s="259"/>
      <c r="J628" s="259"/>
    </row>
    <row r="629" spans="1:10">
      <c r="A629" s="259"/>
      <c r="B629" s="259"/>
      <c r="C629" s="259"/>
      <c r="D629" s="259"/>
      <c r="E629" s="259"/>
      <c r="F629" s="270"/>
      <c r="G629" s="259"/>
      <c r="H629" s="259"/>
      <c r="I629" s="259"/>
      <c r="J629" s="259"/>
    </row>
    <row r="630" spans="1:10">
      <c r="A630" s="259"/>
      <c r="B630" s="259"/>
      <c r="C630" s="259"/>
      <c r="D630" s="259"/>
      <c r="E630" s="259"/>
      <c r="F630" s="270"/>
      <c r="G630" s="259"/>
      <c r="H630" s="259"/>
      <c r="I630" s="259"/>
      <c r="J630" s="259"/>
    </row>
    <row r="631" spans="1:10">
      <c r="A631" s="259"/>
      <c r="B631" s="259"/>
      <c r="C631" s="259"/>
      <c r="D631" s="259"/>
      <c r="E631" s="259"/>
      <c r="F631" s="270"/>
      <c r="G631" s="259"/>
      <c r="H631" s="259"/>
      <c r="I631" s="259"/>
      <c r="J631" s="259"/>
    </row>
    <row r="632" spans="1:10">
      <c r="A632" s="259"/>
      <c r="B632" s="259"/>
      <c r="C632" s="259"/>
      <c r="D632" s="259"/>
      <c r="E632" s="259"/>
      <c r="F632" s="270"/>
      <c r="G632" s="259"/>
      <c r="H632" s="259"/>
      <c r="I632" s="259"/>
      <c r="J632" s="259"/>
    </row>
    <row r="633" spans="1:10">
      <c r="A633" s="259"/>
      <c r="B633" s="259"/>
      <c r="C633" s="259"/>
      <c r="D633" s="259"/>
      <c r="E633" s="259"/>
      <c r="F633" s="270"/>
      <c r="G633" s="259"/>
      <c r="H633" s="259"/>
      <c r="I633" s="259"/>
      <c r="J633" s="259"/>
    </row>
    <row r="634" spans="1:10">
      <c r="A634" s="259"/>
      <c r="B634" s="259"/>
      <c r="C634" s="259"/>
      <c r="D634" s="259"/>
      <c r="E634" s="259"/>
      <c r="F634" s="270"/>
      <c r="G634" s="259"/>
      <c r="H634" s="259"/>
      <c r="I634" s="259"/>
      <c r="J634" s="259"/>
    </row>
    <row r="635" spans="1:10">
      <c r="A635" s="259"/>
      <c r="B635" s="259"/>
      <c r="C635" s="259"/>
      <c r="D635" s="259"/>
      <c r="E635" s="259"/>
      <c r="F635" s="270"/>
      <c r="G635" s="259"/>
      <c r="H635" s="259"/>
      <c r="I635" s="259"/>
      <c r="J635" s="259"/>
    </row>
    <row r="636" spans="1:10">
      <c r="A636" s="259"/>
      <c r="B636" s="259"/>
      <c r="C636" s="259"/>
      <c r="D636" s="259"/>
      <c r="E636" s="259"/>
      <c r="F636" s="270"/>
      <c r="G636" s="259"/>
      <c r="H636" s="259"/>
      <c r="I636" s="259"/>
      <c r="J636" s="259"/>
    </row>
    <row r="637" spans="1:10">
      <c r="A637" s="259"/>
      <c r="B637" s="259"/>
      <c r="C637" s="259"/>
      <c r="D637" s="259"/>
      <c r="E637" s="259"/>
      <c r="F637" s="270"/>
      <c r="G637" s="259"/>
      <c r="H637" s="259"/>
      <c r="I637" s="259"/>
      <c r="J637" s="259"/>
    </row>
    <row r="638" spans="1:10">
      <c r="A638" s="259"/>
      <c r="B638" s="259"/>
      <c r="C638" s="259"/>
      <c r="D638" s="259"/>
      <c r="E638" s="259"/>
      <c r="F638" s="270"/>
      <c r="G638" s="259"/>
      <c r="H638" s="259"/>
      <c r="I638" s="259"/>
      <c r="J638" s="259"/>
    </row>
    <row r="639" spans="1:10">
      <c r="A639" s="259"/>
      <c r="B639" s="259"/>
      <c r="C639" s="259"/>
      <c r="D639" s="259"/>
      <c r="E639" s="259"/>
      <c r="F639" s="270"/>
      <c r="G639" s="259"/>
      <c r="H639" s="259"/>
      <c r="I639" s="259"/>
      <c r="J639" s="259"/>
    </row>
    <row r="640" spans="1:10">
      <c r="A640" s="259"/>
      <c r="B640" s="259"/>
      <c r="C640" s="259"/>
      <c r="D640" s="259"/>
      <c r="E640" s="259"/>
      <c r="F640" s="270"/>
      <c r="G640" s="259"/>
      <c r="H640" s="259"/>
      <c r="I640" s="259"/>
      <c r="J640" s="259"/>
    </row>
    <row r="641" spans="1:10">
      <c r="A641" s="259"/>
      <c r="B641" s="259"/>
      <c r="C641" s="259"/>
      <c r="D641" s="259"/>
      <c r="E641" s="259"/>
      <c r="F641" s="270"/>
      <c r="G641" s="259"/>
      <c r="H641" s="259"/>
      <c r="I641" s="259"/>
      <c r="J641" s="259"/>
    </row>
    <row r="642" spans="1:10">
      <c r="A642" s="259"/>
      <c r="B642" s="259"/>
      <c r="C642" s="259"/>
      <c r="D642" s="259"/>
      <c r="E642" s="259"/>
      <c r="F642" s="270"/>
      <c r="G642" s="259"/>
      <c r="H642" s="259"/>
      <c r="I642" s="259"/>
      <c r="J642" s="259"/>
    </row>
    <row r="643" spans="1:10">
      <c r="A643" s="259"/>
      <c r="B643" s="259"/>
      <c r="C643" s="259"/>
      <c r="D643" s="259"/>
      <c r="E643" s="259"/>
      <c r="F643" s="270"/>
      <c r="G643" s="259"/>
      <c r="H643" s="259"/>
      <c r="I643" s="259"/>
      <c r="J643" s="259"/>
    </row>
    <row r="644" spans="1:10">
      <c r="A644" s="259"/>
      <c r="B644" s="259"/>
      <c r="C644" s="259"/>
      <c r="D644" s="259"/>
      <c r="E644" s="259"/>
      <c r="F644" s="270"/>
      <c r="G644" s="259"/>
      <c r="H644" s="259"/>
      <c r="I644" s="259"/>
      <c r="J644" s="259"/>
    </row>
    <row r="645" spans="1:10">
      <c r="A645" s="259"/>
      <c r="B645" s="259"/>
      <c r="C645" s="259"/>
      <c r="D645" s="259"/>
      <c r="E645" s="259"/>
      <c r="F645" s="270"/>
      <c r="G645" s="259"/>
      <c r="H645" s="259"/>
      <c r="I645" s="259"/>
      <c r="J645" s="259"/>
    </row>
    <row r="646" spans="1:10">
      <c r="A646" s="259"/>
      <c r="B646" s="259"/>
      <c r="C646" s="259"/>
      <c r="D646" s="259"/>
      <c r="E646" s="259"/>
      <c r="F646" s="270"/>
      <c r="G646" s="259"/>
      <c r="H646" s="259"/>
      <c r="I646" s="259"/>
      <c r="J646" s="259"/>
    </row>
    <row r="647" spans="1:10">
      <c r="A647" s="259"/>
      <c r="B647" s="259"/>
      <c r="C647" s="259"/>
      <c r="D647" s="259"/>
      <c r="E647" s="259"/>
      <c r="F647" s="270"/>
      <c r="G647" s="259"/>
      <c r="H647" s="259"/>
      <c r="I647" s="259"/>
      <c r="J647" s="259"/>
    </row>
    <row r="648" spans="1:10">
      <c r="A648" s="259"/>
      <c r="B648" s="259"/>
      <c r="C648" s="259"/>
      <c r="D648" s="259"/>
      <c r="E648" s="259"/>
      <c r="F648" s="270"/>
      <c r="G648" s="259"/>
      <c r="H648" s="259"/>
      <c r="I648" s="259"/>
      <c r="J648" s="259"/>
    </row>
    <row r="649" spans="1:10">
      <c r="A649" s="259"/>
      <c r="B649" s="259"/>
      <c r="C649" s="259"/>
      <c r="D649" s="259"/>
      <c r="E649" s="259"/>
      <c r="F649" s="270"/>
      <c r="G649" s="259"/>
      <c r="H649" s="259"/>
      <c r="I649" s="259"/>
      <c r="J649" s="259"/>
    </row>
    <row r="650" spans="1:10">
      <c r="A650" s="259"/>
      <c r="B650" s="259"/>
      <c r="C650" s="259"/>
      <c r="D650" s="259"/>
      <c r="E650" s="259"/>
      <c r="F650" s="270"/>
      <c r="G650" s="259"/>
      <c r="H650" s="259"/>
      <c r="I650" s="259"/>
      <c r="J650" s="259"/>
    </row>
    <row r="651" spans="1:10">
      <c r="A651" s="259"/>
      <c r="B651" s="259"/>
      <c r="C651" s="259"/>
      <c r="D651" s="259"/>
      <c r="E651" s="259"/>
      <c r="F651" s="270"/>
      <c r="G651" s="259"/>
      <c r="H651" s="259"/>
      <c r="I651" s="259"/>
      <c r="J651" s="259"/>
    </row>
    <row r="652" spans="1:10">
      <c r="A652" s="259"/>
      <c r="B652" s="259"/>
      <c r="C652" s="259"/>
      <c r="D652" s="259"/>
      <c r="E652" s="259"/>
      <c r="F652" s="270"/>
      <c r="G652" s="259"/>
      <c r="H652" s="259"/>
      <c r="I652" s="259"/>
      <c r="J652" s="259"/>
    </row>
    <row r="653" spans="1:10">
      <c r="A653" s="259"/>
      <c r="B653" s="259"/>
      <c r="C653" s="259"/>
      <c r="D653" s="259"/>
      <c r="E653" s="259"/>
      <c r="F653" s="270"/>
      <c r="G653" s="259"/>
      <c r="H653" s="259"/>
      <c r="I653" s="259"/>
      <c r="J653" s="259"/>
    </row>
    <row r="654" spans="1:10">
      <c r="A654" s="259"/>
      <c r="B654" s="259"/>
      <c r="C654" s="259"/>
      <c r="D654" s="259"/>
      <c r="E654" s="259"/>
      <c r="F654" s="270"/>
      <c r="G654" s="259"/>
      <c r="H654" s="259"/>
      <c r="I654" s="259"/>
      <c r="J654" s="259"/>
    </row>
    <row r="655" spans="1:10">
      <c r="A655" s="259"/>
      <c r="B655" s="259"/>
      <c r="C655" s="259"/>
      <c r="D655" s="259"/>
      <c r="E655" s="259"/>
      <c r="F655" s="270"/>
      <c r="G655" s="259"/>
      <c r="H655" s="259"/>
      <c r="I655" s="259"/>
      <c r="J655" s="259"/>
    </row>
    <row r="656" spans="1:10">
      <c r="A656" s="259"/>
      <c r="B656" s="259"/>
      <c r="C656" s="259"/>
      <c r="D656" s="259"/>
      <c r="E656" s="259"/>
      <c r="F656" s="270"/>
      <c r="G656" s="259"/>
      <c r="H656" s="259"/>
      <c r="I656" s="259"/>
      <c r="J656" s="259"/>
    </row>
    <row r="657" spans="1:10">
      <c r="A657" s="259"/>
      <c r="B657" s="259"/>
      <c r="C657" s="259"/>
      <c r="D657" s="259"/>
      <c r="E657" s="259"/>
      <c r="F657" s="270"/>
      <c r="G657" s="259"/>
      <c r="H657" s="259"/>
      <c r="I657" s="259"/>
      <c r="J657" s="259"/>
    </row>
    <row r="658" spans="1:10">
      <c r="A658" s="259"/>
      <c r="B658" s="259"/>
      <c r="C658" s="259"/>
      <c r="D658" s="259"/>
      <c r="E658" s="259"/>
      <c r="F658" s="270"/>
      <c r="G658" s="259"/>
      <c r="H658" s="259"/>
      <c r="I658" s="259"/>
      <c r="J658" s="259"/>
    </row>
    <row r="659" spans="1:10">
      <c r="A659" s="259"/>
      <c r="B659" s="259"/>
      <c r="C659" s="259"/>
      <c r="D659" s="259"/>
      <c r="E659" s="259"/>
      <c r="F659" s="270"/>
      <c r="G659" s="259"/>
      <c r="H659" s="259"/>
      <c r="I659" s="259"/>
      <c r="J659" s="259"/>
    </row>
    <row r="660" spans="1:10">
      <c r="A660" s="259"/>
      <c r="B660" s="259"/>
      <c r="C660" s="259"/>
      <c r="D660" s="259"/>
      <c r="E660" s="259"/>
      <c r="F660" s="270"/>
      <c r="G660" s="259"/>
      <c r="H660" s="259"/>
      <c r="I660" s="259"/>
      <c r="J660" s="259"/>
    </row>
    <row r="661" spans="1:10">
      <c r="A661" s="259"/>
      <c r="B661" s="259"/>
      <c r="C661" s="259"/>
      <c r="D661" s="259"/>
      <c r="E661" s="259"/>
      <c r="F661" s="270"/>
      <c r="G661" s="259"/>
      <c r="H661" s="259"/>
      <c r="I661" s="259"/>
      <c r="J661" s="259"/>
    </row>
    <row r="662" spans="1:10">
      <c r="A662" s="259"/>
      <c r="B662" s="259"/>
      <c r="C662" s="259"/>
      <c r="D662" s="259"/>
      <c r="E662" s="259"/>
      <c r="F662" s="270"/>
      <c r="G662" s="259"/>
      <c r="H662" s="259"/>
      <c r="I662" s="259"/>
      <c r="J662" s="259"/>
    </row>
    <row r="663" spans="1:10">
      <c r="A663" s="259"/>
      <c r="B663" s="259"/>
      <c r="C663" s="259"/>
      <c r="D663" s="259"/>
      <c r="E663" s="259"/>
      <c r="F663" s="270"/>
      <c r="G663" s="259"/>
      <c r="H663" s="259"/>
      <c r="I663" s="259"/>
      <c r="J663" s="259"/>
    </row>
    <row r="664" spans="1:10">
      <c r="A664" s="259"/>
      <c r="B664" s="259"/>
      <c r="C664" s="259"/>
      <c r="D664" s="259"/>
      <c r="E664" s="259"/>
      <c r="F664" s="270"/>
      <c r="G664" s="259"/>
      <c r="H664" s="259"/>
      <c r="I664" s="259"/>
      <c r="J664" s="259"/>
    </row>
    <row r="665" spans="1:10">
      <c r="A665" s="259"/>
      <c r="B665" s="259"/>
      <c r="C665" s="259"/>
      <c r="D665" s="259"/>
      <c r="E665" s="259"/>
      <c r="F665" s="270"/>
      <c r="G665" s="259"/>
      <c r="H665" s="259"/>
      <c r="I665" s="259"/>
      <c r="J665" s="259"/>
    </row>
    <row r="666" spans="1:10">
      <c r="A666" s="259"/>
      <c r="B666" s="259"/>
      <c r="C666" s="259"/>
      <c r="D666" s="259"/>
      <c r="E666" s="259"/>
      <c r="F666" s="270"/>
      <c r="G666" s="259"/>
      <c r="H666" s="259"/>
      <c r="I666" s="259"/>
      <c r="J666" s="259"/>
    </row>
    <row r="667" spans="1:10">
      <c r="A667" s="259"/>
      <c r="B667" s="259"/>
      <c r="C667" s="259"/>
      <c r="D667" s="259"/>
      <c r="E667" s="259"/>
      <c r="F667" s="270"/>
      <c r="G667" s="259"/>
      <c r="H667" s="259"/>
      <c r="I667" s="259"/>
      <c r="J667" s="259"/>
    </row>
    <row r="668" spans="1:10">
      <c r="A668" s="259"/>
      <c r="B668" s="259"/>
      <c r="C668" s="259"/>
      <c r="D668" s="259"/>
      <c r="E668" s="259"/>
      <c r="F668" s="270"/>
      <c r="G668" s="259"/>
      <c r="H668" s="259"/>
      <c r="I668" s="259"/>
      <c r="J668" s="259"/>
    </row>
    <row r="669" spans="1:10">
      <c r="A669" s="259"/>
      <c r="B669" s="259"/>
      <c r="C669" s="259"/>
      <c r="D669" s="259"/>
      <c r="E669" s="259"/>
      <c r="F669" s="270"/>
      <c r="G669" s="259"/>
      <c r="H669" s="259"/>
      <c r="I669" s="259"/>
      <c r="J669" s="259"/>
    </row>
    <row r="670" spans="1:10">
      <c r="A670" s="259"/>
      <c r="B670" s="259"/>
      <c r="C670" s="259"/>
      <c r="D670" s="259"/>
      <c r="E670" s="259"/>
      <c r="F670" s="270"/>
      <c r="G670" s="259"/>
      <c r="H670" s="259"/>
      <c r="I670" s="259"/>
      <c r="J670" s="259"/>
    </row>
    <row r="671" spans="1:10">
      <c r="A671" s="259"/>
      <c r="B671" s="259"/>
      <c r="C671" s="259"/>
      <c r="D671" s="259"/>
      <c r="E671" s="259"/>
      <c r="F671" s="270"/>
      <c r="G671" s="259"/>
      <c r="H671" s="259"/>
      <c r="I671" s="259"/>
      <c r="J671" s="259"/>
    </row>
    <row r="672" spans="1:10">
      <c r="A672" s="259"/>
      <c r="B672" s="259"/>
      <c r="C672" s="259"/>
      <c r="D672" s="259"/>
      <c r="E672" s="259"/>
      <c r="F672" s="270"/>
      <c r="G672" s="259"/>
      <c r="H672" s="259"/>
      <c r="I672" s="259"/>
      <c r="J672" s="259"/>
    </row>
    <row r="673" spans="1:10">
      <c r="A673" s="259"/>
      <c r="B673" s="259"/>
      <c r="C673" s="259"/>
      <c r="D673" s="259"/>
      <c r="E673" s="259"/>
      <c r="F673" s="270"/>
      <c r="G673" s="259"/>
      <c r="H673" s="259"/>
      <c r="I673" s="259"/>
      <c r="J673" s="259"/>
    </row>
    <row r="674" spans="1:10">
      <c r="A674" s="259"/>
      <c r="B674" s="259"/>
      <c r="C674" s="259"/>
      <c r="D674" s="259"/>
      <c r="E674" s="259"/>
      <c r="F674" s="270"/>
      <c r="G674" s="259"/>
      <c r="H674" s="259"/>
      <c r="I674" s="259"/>
      <c r="J674" s="259"/>
    </row>
    <row r="675" spans="1:10">
      <c r="A675" s="259"/>
      <c r="B675" s="259"/>
      <c r="C675" s="259"/>
      <c r="D675" s="259"/>
      <c r="E675" s="259"/>
      <c r="F675" s="270"/>
      <c r="G675" s="259"/>
      <c r="H675" s="259"/>
      <c r="I675" s="259"/>
      <c r="J675" s="259"/>
    </row>
    <row r="676" spans="1:10">
      <c r="A676" s="259"/>
      <c r="B676" s="259"/>
      <c r="C676" s="259"/>
      <c r="D676" s="259"/>
      <c r="E676" s="259"/>
      <c r="F676" s="270"/>
      <c r="G676" s="259"/>
      <c r="H676" s="259"/>
      <c r="I676" s="259"/>
      <c r="J676" s="259"/>
    </row>
    <row r="677" spans="1:10">
      <c r="A677" s="259"/>
      <c r="B677" s="259"/>
      <c r="C677" s="259"/>
      <c r="D677" s="259"/>
      <c r="E677" s="259"/>
      <c r="F677" s="270"/>
      <c r="G677" s="259"/>
      <c r="H677" s="259"/>
      <c r="I677" s="259"/>
      <c r="J677" s="259"/>
    </row>
    <row r="678" spans="1:10">
      <c r="A678" s="259"/>
      <c r="B678" s="259"/>
      <c r="C678" s="259"/>
      <c r="D678" s="259"/>
      <c r="E678" s="259"/>
      <c r="F678" s="270"/>
      <c r="G678" s="259"/>
      <c r="H678" s="259"/>
      <c r="I678" s="259"/>
      <c r="J678" s="259"/>
    </row>
    <row r="679" spans="1:10">
      <c r="A679" s="259"/>
      <c r="B679" s="259"/>
      <c r="C679" s="259"/>
      <c r="D679" s="259"/>
      <c r="E679" s="259"/>
      <c r="F679" s="270"/>
      <c r="G679" s="259"/>
      <c r="H679" s="259"/>
      <c r="I679" s="259"/>
      <c r="J679" s="259"/>
    </row>
    <row r="680" spans="1:10">
      <c r="A680" s="259"/>
      <c r="B680" s="259"/>
      <c r="C680" s="259"/>
      <c r="D680" s="259"/>
      <c r="E680" s="259"/>
      <c r="F680" s="270"/>
      <c r="G680" s="259"/>
      <c r="H680" s="259"/>
      <c r="I680" s="259"/>
      <c r="J680" s="259"/>
    </row>
    <row r="681" spans="1:10">
      <c r="A681" s="259"/>
      <c r="B681" s="259"/>
      <c r="C681" s="259"/>
      <c r="D681" s="259"/>
      <c r="E681" s="259"/>
      <c r="F681" s="270"/>
      <c r="G681" s="259"/>
      <c r="H681" s="259"/>
      <c r="I681" s="259"/>
      <c r="J681" s="259"/>
    </row>
    <row r="682" spans="1:10">
      <c r="A682" s="259"/>
      <c r="B682" s="259"/>
      <c r="C682" s="259"/>
      <c r="D682" s="259"/>
      <c r="E682" s="259"/>
      <c r="F682" s="270"/>
      <c r="G682" s="259"/>
      <c r="H682" s="259"/>
      <c r="I682" s="259"/>
      <c r="J682" s="259"/>
    </row>
    <row r="683" spans="1:10">
      <c r="A683" s="259"/>
      <c r="B683" s="259"/>
      <c r="C683" s="259"/>
      <c r="D683" s="259"/>
      <c r="E683" s="259"/>
      <c r="F683" s="270"/>
      <c r="G683" s="259"/>
      <c r="H683" s="259"/>
      <c r="I683" s="259"/>
      <c r="J683" s="259"/>
    </row>
    <row r="684" spans="1:10">
      <c r="A684" s="259"/>
      <c r="B684" s="259"/>
      <c r="C684" s="259"/>
      <c r="D684" s="259"/>
      <c r="E684" s="259"/>
      <c r="F684" s="270"/>
      <c r="G684" s="259"/>
      <c r="H684" s="259"/>
      <c r="I684" s="259"/>
      <c r="J684" s="259"/>
    </row>
    <row r="685" spans="1:10">
      <c r="A685" s="259"/>
      <c r="B685" s="259"/>
      <c r="C685" s="259"/>
      <c r="D685" s="259"/>
      <c r="E685" s="259"/>
      <c r="F685" s="270"/>
      <c r="G685" s="259"/>
      <c r="H685" s="259"/>
      <c r="I685" s="259"/>
      <c r="J685" s="259"/>
    </row>
    <row r="686" spans="1:10">
      <c r="A686" s="259"/>
      <c r="B686" s="259"/>
      <c r="C686" s="259"/>
      <c r="D686" s="259"/>
      <c r="E686" s="259"/>
      <c r="F686" s="270"/>
      <c r="G686" s="259"/>
      <c r="H686" s="259"/>
      <c r="I686" s="259"/>
      <c r="J686" s="259"/>
    </row>
    <row r="687" spans="1:10">
      <c r="A687" s="259"/>
      <c r="B687" s="259"/>
      <c r="C687" s="259"/>
      <c r="D687" s="259"/>
      <c r="E687" s="259"/>
      <c r="F687" s="270"/>
      <c r="G687" s="259"/>
      <c r="H687" s="259"/>
      <c r="I687" s="259"/>
      <c r="J687" s="259"/>
    </row>
    <row r="688" spans="1:10">
      <c r="A688" s="259"/>
      <c r="B688" s="259"/>
      <c r="C688" s="259"/>
      <c r="D688" s="259"/>
      <c r="E688" s="259"/>
      <c r="F688" s="270"/>
      <c r="G688" s="259"/>
      <c r="H688" s="259"/>
      <c r="I688" s="259"/>
      <c r="J688" s="259"/>
    </row>
    <row r="689" spans="1:10">
      <c r="A689" s="259"/>
      <c r="B689" s="259"/>
      <c r="C689" s="259"/>
      <c r="D689" s="259"/>
      <c r="E689" s="259"/>
      <c r="F689" s="270"/>
      <c r="G689" s="259"/>
      <c r="H689" s="259"/>
      <c r="I689" s="259"/>
      <c r="J689" s="259"/>
    </row>
    <row r="690" spans="1:10">
      <c r="A690" s="259"/>
      <c r="B690" s="259"/>
      <c r="C690" s="259"/>
      <c r="D690" s="259"/>
      <c r="E690" s="259"/>
      <c r="F690" s="270"/>
      <c r="G690" s="259"/>
      <c r="H690" s="259"/>
      <c r="I690" s="259"/>
      <c r="J690" s="259"/>
    </row>
    <row r="691" spans="1:10">
      <c r="A691" s="259"/>
      <c r="B691" s="259"/>
      <c r="C691" s="259"/>
      <c r="D691" s="259"/>
      <c r="E691" s="259"/>
      <c r="F691" s="270"/>
      <c r="G691" s="259"/>
      <c r="H691" s="259"/>
      <c r="I691" s="259"/>
      <c r="J691" s="259"/>
    </row>
    <row r="692" spans="1:10">
      <c r="A692" s="259"/>
      <c r="B692" s="259"/>
      <c r="C692" s="259"/>
      <c r="D692" s="259"/>
      <c r="E692" s="259"/>
      <c r="F692" s="270"/>
      <c r="G692" s="259"/>
      <c r="H692" s="259"/>
      <c r="I692" s="259"/>
      <c r="J692" s="259"/>
    </row>
    <row r="693" spans="1:10">
      <c r="A693" s="259"/>
      <c r="B693" s="259"/>
      <c r="C693" s="259"/>
      <c r="D693" s="259"/>
      <c r="E693" s="259"/>
      <c r="F693" s="270"/>
      <c r="G693" s="259"/>
      <c r="H693" s="259"/>
      <c r="I693" s="259"/>
      <c r="J693" s="259"/>
    </row>
    <row r="694" spans="1:10">
      <c r="A694" s="259"/>
      <c r="B694" s="259"/>
      <c r="C694" s="259"/>
      <c r="D694" s="259"/>
      <c r="E694" s="259"/>
      <c r="F694" s="270"/>
      <c r="G694" s="259"/>
      <c r="H694" s="259"/>
      <c r="I694" s="259"/>
      <c r="J694" s="259"/>
    </row>
    <row r="695" spans="1:10">
      <c r="A695" s="259"/>
      <c r="B695" s="259"/>
      <c r="C695" s="259"/>
      <c r="D695" s="259"/>
      <c r="E695" s="259"/>
      <c r="F695" s="270"/>
      <c r="G695" s="259"/>
      <c r="H695" s="259"/>
      <c r="I695" s="259"/>
      <c r="J695" s="259"/>
    </row>
    <row r="696" spans="1:10">
      <c r="A696" s="259"/>
      <c r="B696" s="259"/>
      <c r="C696" s="259"/>
      <c r="D696" s="259"/>
      <c r="E696" s="259"/>
      <c r="F696" s="270"/>
      <c r="G696" s="259"/>
      <c r="H696" s="259"/>
      <c r="I696" s="259"/>
      <c r="J696" s="259"/>
    </row>
    <row r="697" spans="1:10">
      <c r="A697" s="259"/>
      <c r="B697" s="259"/>
      <c r="C697" s="259"/>
      <c r="D697" s="259"/>
      <c r="E697" s="259"/>
      <c r="F697" s="270"/>
      <c r="G697" s="259"/>
      <c r="H697" s="259"/>
      <c r="I697" s="259"/>
      <c r="J697" s="259"/>
    </row>
    <row r="698" spans="1:10">
      <c r="A698" s="259"/>
      <c r="B698" s="259"/>
      <c r="C698" s="259"/>
      <c r="D698" s="259"/>
      <c r="E698" s="259"/>
      <c r="F698" s="270"/>
      <c r="G698" s="259"/>
      <c r="H698" s="259"/>
      <c r="I698" s="259"/>
      <c r="J698" s="259"/>
    </row>
    <row r="699" spans="1:10">
      <c r="A699" s="259"/>
      <c r="B699" s="259"/>
      <c r="C699" s="259"/>
      <c r="D699" s="259"/>
      <c r="E699" s="259"/>
      <c r="F699" s="270"/>
      <c r="G699" s="259"/>
      <c r="H699" s="259"/>
      <c r="I699" s="259"/>
      <c r="J699" s="259"/>
    </row>
    <row r="700" spans="1:10">
      <c r="A700" s="259"/>
      <c r="B700" s="259"/>
      <c r="C700" s="259"/>
      <c r="D700" s="259"/>
      <c r="E700" s="259"/>
      <c r="F700" s="270"/>
      <c r="G700" s="259"/>
      <c r="H700" s="259"/>
      <c r="I700" s="259"/>
      <c r="J700" s="259"/>
    </row>
    <row r="701" spans="1:10">
      <c r="A701" s="259"/>
      <c r="B701" s="259"/>
      <c r="C701" s="259"/>
      <c r="D701" s="259"/>
      <c r="E701" s="259"/>
      <c r="F701" s="270"/>
      <c r="G701" s="259"/>
      <c r="H701" s="259"/>
      <c r="I701" s="259"/>
      <c r="J701" s="259"/>
    </row>
    <row r="702" spans="1:10">
      <c r="A702" s="259"/>
      <c r="B702" s="259"/>
      <c r="C702" s="259"/>
      <c r="D702" s="259"/>
      <c r="E702" s="259"/>
      <c r="F702" s="270"/>
      <c r="G702" s="259"/>
      <c r="H702" s="259"/>
      <c r="I702" s="259"/>
      <c r="J702" s="259"/>
    </row>
    <row r="703" spans="1:10">
      <c r="A703" s="259"/>
      <c r="B703" s="259"/>
      <c r="C703" s="259"/>
      <c r="D703" s="259"/>
      <c r="E703" s="259"/>
      <c r="F703" s="270"/>
      <c r="G703" s="259"/>
      <c r="H703" s="259"/>
      <c r="I703" s="259"/>
      <c r="J703" s="259"/>
    </row>
    <row r="704" spans="1:10">
      <c r="A704" s="259"/>
      <c r="B704" s="259"/>
      <c r="C704" s="259"/>
      <c r="D704" s="259"/>
      <c r="E704" s="259"/>
      <c r="F704" s="270"/>
      <c r="G704" s="259"/>
      <c r="H704" s="259"/>
      <c r="I704" s="259"/>
      <c r="J704" s="259"/>
    </row>
    <row r="705" spans="1:10">
      <c r="A705" s="259"/>
      <c r="B705" s="259"/>
      <c r="C705" s="259"/>
      <c r="D705" s="259"/>
      <c r="E705" s="259"/>
      <c r="F705" s="270"/>
      <c r="G705" s="259"/>
      <c r="H705" s="259"/>
      <c r="I705" s="259"/>
      <c r="J705" s="259"/>
    </row>
    <row r="706" spans="1:10">
      <c r="A706" s="259"/>
      <c r="B706" s="259"/>
      <c r="C706" s="259"/>
      <c r="D706" s="259"/>
      <c r="E706" s="259"/>
      <c r="F706" s="270"/>
      <c r="G706" s="259"/>
      <c r="H706" s="259"/>
      <c r="I706" s="259"/>
      <c r="J706" s="259"/>
    </row>
    <row r="707" spans="1:10">
      <c r="A707" s="259"/>
      <c r="B707" s="259"/>
      <c r="C707" s="259"/>
      <c r="D707" s="259"/>
      <c r="E707" s="259"/>
      <c r="F707" s="270"/>
      <c r="G707" s="259"/>
      <c r="H707" s="259"/>
      <c r="I707" s="259"/>
      <c r="J707" s="259"/>
    </row>
    <row r="708" spans="1:10">
      <c r="A708" s="259"/>
      <c r="B708" s="259"/>
      <c r="C708" s="259"/>
      <c r="D708" s="259"/>
      <c r="E708" s="259"/>
      <c r="F708" s="270"/>
      <c r="G708" s="259"/>
      <c r="H708" s="259"/>
      <c r="I708" s="259"/>
      <c r="J708" s="259"/>
    </row>
    <row r="709" spans="1:10">
      <c r="A709" s="259"/>
      <c r="B709" s="259"/>
      <c r="C709" s="259"/>
      <c r="D709" s="259"/>
      <c r="E709" s="259"/>
      <c r="F709" s="270"/>
      <c r="G709" s="259"/>
      <c r="H709" s="259"/>
      <c r="I709" s="259"/>
      <c r="J709" s="259"/>
    </row>
    <row r="710" spans="1:10">
      <c r="A710" s="259"/>
      <c r="B710" s="259"/>
      <c r="C710" s="259"/>
      <c r="D710" s="259"/>
      <c r="E710" s="259"/>
      <c r="F710" s="270"/>
      <c r="G710" s="259"/>
      <c r="H710" s="259"/>
      <c r="I710" s="259"/>
      <c r="J710" s="259"/>
    </row>
    <row r="711" spans="1:10">
      <c r="A711" s="259"/>
      <c r="B711" s="259"/>
      <c r="C711" s="259"/>
      <c r="D711" s="259"/>
      <c r="E711" s="259"/>
      <c r="F711" s="270"/>
      <c r="G711" s="259"/>
      <c r="H711" s="259"/>
      <c r="I711" s="259"/>
      <c r="J711" s="259"/>
    </row>
    <row r="712" spans="1:10">
      <c r="A712" s="259"/>
      <c r="B712" s="259"/>
      <c r="C712" s="259"/>
      <c r="D712" s="259"/>
      <c r="E712" s="259"/>
      <c r="F712" s="270"/>
      <c r="G712" s="259"/>
      <c r="H712" s="259"/>
      <c r="I712" s="259"/>
      <c r="J712" s="259"/>
    </row>
    <row r="713" spans="1:10">
      <c r="A713" s="259"/>
      <c r="B713" s="259"/>
      <c r="C713" s="259"/>
      <c r="D713" s="259"/>
      <c r="E713" s="259"/>
      <c r="F713" s="270"/>
      <c r="G713" s="259"/>
      <c r="H713" s="259"/>
      <c r="I713" s="259"/>
      <c r="J713" s="259"/>
    </row>
    <row r="714" spans="1:10">
      <c r="A714" s="259"/>
      <c r="B714" s="259"/>
      <c r="C714" s="259"/>
      <c r="D714" s="259"/>
      <c r="E714" s="259"/>
      <c r="F714" s="270"/>
      <c r="G714" s="259"/>
      <c r="H714" s="259"/>
      <c r="I714" s="259"/>
      <c r="J714" s="259"/>
    </row>
    <row r="715" spans="1:10">
      <c r="A715" s="259"/>
      <c r="B715" s="259"/>
      <c r="C715" s="259"/>
      <c r="D715" s="259"/>
      <c r="E715" s="259"/>
      <c r="F715" s="270"/>
      <c r="G715" s="259"/>
      <c r="H715" s="259"/>
      <c r="I715" s="259"/>
      <c r="J715" s="259"/>
    </row>
    <row r="716" spans="1:10">
      <c r="A716" s="259"/>
      <c r="B716" s="259"/>
      <c r="C716" s="259"/>
      <c r="D716" s="259"/>
      <c r="E716" s="259"/>
      <c r="F716" s="270"/>
      <c r="G716" s="259"/>
      <c r="H716" s="259"/>
      <c r="I716" s="259"/>
      <c r="J716" s="259"/>
    </row>
    <row r="717" spans="1:10">
      <c r="A717" s="259"/>
      <c r="B717" s="259"/>
      <c r="C717" s="259"/>
      <c r="D717" s="259"/>
      <c r="E717" s="259"/>
      <c r="F717" s="270"/>
      <c r="G717" s="259"/>
      <c r="H717" s="259"/>
      <c r="I717" s="259"/>
      <c r="J717" s="259"/>
    </row>
    <row r="718" spans="1:10">
      <c r="A718" s="259"/>
      <c r="B718" s="259"/>
      <c r="C718" s="259"/>
      <c r="D718" s="259"/>
      <c r="E718" s="259"/>
      <c r="F718" s="270"/>
      <c r="G718" s="259"/>
      <c r="H718" s="259"/>
      <c r="I718" s="259"/>
      <c r="J718" s="259"/>
    </row>
    <row r="719" spans="1:10">
      <c r="A719" s="259"/>
      <c r="B719" s="259"/>
      <c r="C719" s="259"/>
      <c r="D719" s="259"/>
      <c r="E719" s="259"/>
      <c r="F719" s="270"/>
      <c r="G719" s="259"/>
      <c r="H719" s="259"/>
      <c r="I719" s="259"/>
      <c r="J719" s="259"/>
    </row>
    <row r="720" spans="1:10">
      <c r="A720" s="259"/>
      <c r="B720" s="259"/>
      <c r="C720" s="259"/>
      <c r="D720" s="259"/>
      <c r="E720" s="259"/>
      <c r="F720" s="270"/>
      <c r="G720" s="259"/>
      <c r="H720" s="259"/>
      <c r="I720" s="259"/>
      <c r="J720" s="259"/>
    </row>
    <row r="721" spans="1:10">
      <c r="A721" s="259"/>
      <c r="B721" s="259"/>
      <c r="C721" s="259"/>
      <c r="D721" s="259"/>
      <c r="E721" s="259"/>
      <c r="F721" s="270"/>
      <c r="G721" s="259"/>
      <c r="H721" s="259"/>
      <c r="I721" s="259"/>
      <c r="J721" s="259"/>
    </row>
    <row r="722" spans="1:10">
      <c r="A722" s="259"/>
      <c r="B722" s="259"/>
      <c r="C722" s="259"/>
      <c r="D722" s="259"/>
      <c r="E722" s="259"/>
      <c r="F722" s="270"/>
      <c r="G722" s="259"/>
      <c r="H722" s="259"/>
      <c r="I722" s="259"/>
      <c r="J722" s="259"/>
    </row>
    <row r="723" spans="1:10">
      <c r="A723" s="259"/>
      <c r="B723" s="259"/>
      <c r="C723" s="259"/>
      <c r="D723" s="259"/>
      <c r="E723" s="259"/>
      <c r="F723" s="270"/>
      <c r="G723" s="259"/>
      <c r="H723" s="259"/>
      <c r="I723" s="259"/>
      <c r="J723" s="259"/>
    </row>
    <row r="724" spans="1:10">
      <c r="A724" s="259"/>
      <c r="B724" s="259"/>
      <c r="C724" s="259"/>
      <c r="D724" s="259"/>
      <c r="E724" s="259"/>
      <c r="F724" s="270"/>
      <c r="G724" s="259"/>
      <c r="H724" s="259"/>
      <c r="I724" s="259"/>
      <c r="J724" s="259"/>
    </row>
    <row r="725" spans="1:10">
      <c r="A725" s="259"/>
      <c r="B725" s="259"/>
      <c r="C725" s="259"/>
      <c r="D725" s="259"/>
      <c r="E725" s="259"/>
      <c r="F725" s="270"/>
      <c r="G725" s="259"/>
      <c r="H725" s="259"/>
      <c r="I725" s="259"/>
      <c r="J725" s="259"/>
    </row>
    <row r="726" spans="1:10">
      <c r="A726" s="259"/>
      <c r="B726" s="259"/>
      <c r="C726" s="259"/>
      <c r="D726" s="259"/>
      <c r="E726" s="259"/>
      <c r="F726" s="270"/>
      <c r="G726" s="259"/>
      <c r="H726" s="259"/>
      <c r="I726" s="259"/>
      <c r="J726" s="259"/>
    </row>
    <row r="727" spans="1:10">
      <c r="A727" s="259"/>
      <c r="B727" s="259"/>
      <c r="C727" s="259"/>
      <c r="D727" s="259"/>
      <c r="E727" s="259"/>
      <c r="F727" s="270"/>
      <c r="G727" s="259"/>
      <c r="H727" s="259"/>
      <c r="I727" s="259"/>
      <c r="J727" s="259"/>
    </row>
    <row r="728" spans="1:10">
      <c r="A728" s="259"/>
      <c r="B728" s="259"/>
      <c r="C728" s="259"/>
      <c r="D728" s="259"/>
      <c r="E728" s="259"/>
      <c r="F728" s="270"/>
      <c r="G728" s="259"/>
      <c r="H728" s="259"/>
      <c r="I728" s="259"/>
      <c r="J728" s="259"/>
    </row>
    <row r="729" spans="1:10">
      <c r="A729" s="259"/>
      <c r="B729" s="259"/>
      <c r="C729" s="259"/>
      <c r="D729" s="259"/>
      <c r="E729" s="259"/>
      <c r="F729" s="270"/>
      <c r="G729" s="259"/>
      <c r="H729" s="259"/>
      <c r="I729" s="259"/>
      <c r="J729" s="259"/>
    </row>
    <row r="730" spans="1:10">
      <c r="A730" s="259"/>
      <c r="B730" s="259"/>
      <c r="C730" s="259"/>
      <c r="D730" s="259"/>
      <c r="E730" s="259"/>
      <c r="F730" s="270"/>
      <c r="G730" s="259"/>
      <c r="H730" s="259"/>
      <c r="I730" s="259"/>
      <c r="J730" s="259"/>
    </row>
    <row r="731" spans="1:10">
      <c r="A731" s="259"/>
      <c r="B731" s="259"/>
      <c r="C731" s="259"/>
      <c r="D731" s="259"/>
      <c r="E731" s="259"/>
      <c r="F731" s="270"/>
      <c r="G731" s="259"/>
      <c r="H731" s="259"/>
      <c r="I731" s="259"/>
      <c r="J731" s="259"/>
    </row>
    <row r="732" spans="1:10">
      <c r="A732" s="259"/>
      <c r="B732" s="259"/>
      <c r="C732" s="259"/>
      <c r="D732" s="259"/>
      <c r="E732" s="259"/>
      <c r="F732" s="270"/>
      <c r="G732" s="259"/>
      <c r="H732" s="259"/>
      <c r="I732" s="259"/>
      <c r="J732" s="259"/>
    </row>
    <row r="733" spans="1:10">
      <c r="A733" s="259"/>
      <c r="B733" s="259"/>
      <c r="C733" s="259"/>
      <c r="D733" s="259"/>
      <c r="E733" s="259"/>
      <c r="F733" s="270"/>
      <c r="G733" s="259"/>
      <c r="H733" s="259"/>
      <c r="I733" s="259"/>
      <c r="J733" s="259"/>
    </row>
    <row r="734" spans="1:10">
      <c r="A734" s="259"/>
      <c r="B734" s="259"/>
      <c r="C734" s="259"/>
      <c r="D734" s="259"/>
      <c r="E734" s="259"/>
      <c r="F734" s="270"/>
      <c r="G734" s="259"/>
      <c r="H734" s="259"/>
      <c r="I734" s="259"/>
      <c r="J734" s="259"/>
    </row>
    <row r="735" spans="1:10">
      <c r="A735" s="259"/>
      <c r="B735" s="259"/>
      <c r="C735" s="259"/>
      <c r="D735" s="259"/>
      <c r="E735" s="259"/>
      <c r="F735" s="270"/>
      <c r="G735" s="259"/>
      <c r="H735" s="259"/>
      <c r="I735" s="259"/>
      <c r="J735" s="259"/>
    </row>
    <row r="736" spans="1:10">
      <c r="A736" s="259"/>
      <c r="B736" s="259"/>
      <c r="C736" s="259"/>
      <c r="D736" s="259"/>
      <c r="E736" s="259"/>
      <c r="F736" s="270"/>
      <c r="G736" s="259"/>
      <c r="H736" s="259"/>
      <c r="I736" s="259"/>
      <c r="J736" s="259"/>
    </row>
    <row r="737" spans="1:10">
      <c r="A737" s="259"/>
      <c r="B737" s="259"/>
      <c r="C737" s="259"/>
      <c r="D737" s="259"/>
      <c r="E737" s="259"/>
      <c r="F737" s="270"/>
      <c r="G737" s="259"/>
      <c r="H737" s="259"/>
      <c r="I737" s="259"/>
      <c r="J737" s="259"/>
    </row>
    <row r="738" spans="1:10">
      <c r="A738" s="259"/>
      <c r="B738" s="259"/>
      <c r="C738" s="259"/>
      <c r="D738" s="259"/>
      <c r="E738" s="259"/>
      <c r="F738" s="270"/>
      <c r="G738" s="259"/>
      <c r="H738" s="259"/>
      <c r="I738" s="259"/>
      <c r="J738" s="259"/>
    </row>
    <row r="739" spans="1:10">
      <c r="A739" s="259"/>
      <c r="B739" s="259"/>
      <c r="C739" s="259"/>
      <c r="D739" s="259"/>
      <c r="E739" s="259"/>
      <c r="F739" s="270"/>
      <c r="G739" s="259"/>
      <c r="H739" s="259"/>
      <c r="I739" s="259"/>
      <c r="J739" s="259"/>
    </row>
    <row r="740" spans="1:10">
      <c r="A740" s="259"/>
      <c r="B740" s="259"/>
      <c r="C740" s="259"/>
      <c r="D740" s="259"/>
      <c r="E740" s="259"/>
      <c r="F740" s="270"/>
      <c r="G740" s="259"/>
      <c r="H740" s="259"/>
      <c r="I740" s="259"/>
      <c r="J740" s="259"/>
    </row>
    <row r="741" spans="1:10">
      <c r="A741" s="259"/>
      <c r="B741" s="259"/>
      <c r="C741" s="259"/>
      <c r="D741" s="259"/>
      <c r="E741" s="259"/>
      <c r="F741" s="270"/>
      <c r="G741" s="259"/>
      <c r="H741" s="259"/>
      <c r="I741" s="259"/>
      <c r="J741" s="259"/>
    </row>
    <row r="742" spans="1:10">
      <c r="A742" s="259"/>
      <c r="B742" s="259"/>
      <c r="C742" s="259"/>
      <c r="D742" s="259"/>
      <c r="E742" s="259"/>
      <c r="F742" s="270"/>
      <c r="G742" s="259"/>
      <c r="H742" s="259"/>
      <c r="I742" s="259"/>
      <c r="J742" s="259"/>
    </row>
    <row r="743" spans="1:10">
      <c r="A743" s="259"/>
      <c r="B743" s="259"/>
      <c r="C743" s="259"/>
      <c r="D743" s="259"/>
      <c r="E743" s="259"/>
      <c r="F743" s="270"/>
      <c r="G743" s="259"/>
      <c r="H743" s="259"/>
      <c r="I743" s="259"/>
      <c r="J743" s="259"/>
    </row>
    <row r="744" spans="1:10">
      <c r="A744" s="259"/>
      <c r="B744" s="259"/>
      <c r="C744" s="259"/>
      <c r="D744" s="259"/>
      <c r="E744" s="259"/>
      <c r="F744" s="270"/>
      <c r="G744" s="259"/>
      <c r="H744" s="259"/>
      <c r="I744" s="259"/>
      <c r="J744" s="259"/>
    </row>
    <row r="745" spans="1:10">
      <c r="A745" s="259"/>
      <c r="B745" s="259"/>
      <c r="C745" s="259"/>
      <c r="D745" s="259"/>
      <c r="E745" s="259"/>
      <c r="F745" s="270"/>
      <c r="G745" s="259"/>
      <c r="H745" s="259"/>
      <c r="I745" s="259"/>
      <c r="J745" s="259"/>
    </row>
    <row r="746" spans="1:10">
      <c r="A746" s="259"/>
      <c r="B746" s="259"/>
      <c r="C746" s="259"/>
      <c r="D746" s="259"/>
      <c r="E746" s="259"/>
      <c r="F746" s="270"/>
      <c r="G746" s="259"/>
      <c r="H746" s="259"/>
      <c r="I746" s="259"/>
      <c r="J746" s="259"/>
    </row>
    <row r="747" spans="1:10">
      <c r="A747" s="259"/>
      <c r="B747" s="259"/>
      <c r="C747" s="259"/>
      <c r="D747" s="259"/>
      <c r="E747" s="259"/>
      <c r="F747" s="270"/>
      <c r="G747" s="259"/>
      <c r="H747" s="259"/>
      <c r="I747" s="259"/>
      <c r="J747" s="259"/>
    </row>
    <row r="748" spans="1:10">
      <c r="A748" s="259"/>
      <c r="B748" s="259"/>
      <c r="C748" s="259"/>
      <c r="D748" s="259"/>
      <c r="E748" s="259"/>
      <c r="F748" s="270"/>
      <c r="G748" s="259"/>
      <c r="H748" s="259"/>
      <c r="I748" s="259"/>
      <c r="J748" s="259"/>
    </row>
    <row r="749" spans="1:10">
      <c r="A749" s="259"/>
      <c r="B749" s="259"/>
      <c r="C749" s="259"/>
      <c r="D749" s="259"/>
      <c r="E749" s="259"/>
      <c r="F749" s="270"/>
      <c r="G749" s="259"/>
      <c r="H749" s="259"/>
      <c r="I749" s="259"/>
      <c r="J749" s="259"/>
    </row>
    <row r="750" spans="1:10">
      <c r="A750" s="259"/>
      <c r="B750" s="259"/>
      <c r="C750" s="259"/>
      <c r="D750" s="259"/>
      <c r="E750" s="259"/>
      <c r="F750" s="270"/>
      <c r="G750" s="259"/>
      <c r="H750" s="259"/>
      <c r="I750" s="259"/>
      <c r="J750" s="259"/>
    </row>
    <row r="751" spans="1:10">
      <c r="A751" s="259"/>
      <c r="B751" s="259"/>
      <c r="C751" s="259"/>
      <c r="D751" s="259"/>
      <c r="E751" s="259"/>
      <c r="F751" s="270"/>
      <c r="G751" s="259"/>
      <c r="H751" s="259"/>
      <c r="I751" s="259"/>
      <c r="J751" s="259"/>
    </row>
    <row r="752" spans="1:10">
      <c r="A752" s="259"/>
      <c r="B752" s="259"/>
      <c r="C752" s="259"/>
      <c r="D752" s="259"/>
      <c r="E752" s="259"/>
      <c r="F752" s="270"/>
      <c r="G752" s="259"/>
      <c r="H752" s="259"/>
      <c r="I752" s="259"/>
      <c r="J752" s="259"/>
    </row>
    <row r="753" spans="1:10">
      <c r="A753" s="259"/>
      <c r="B753" s="259"/>
      <c r="C753" s="259"/>
      <c r="D753" s="259"/>
      <c r="E753" s="259"/>
      <c r="F753" s="270"/>
      <c r="G753" s="259"/>
      <c r="H753" s="259"/>
      <c r="I753" s="259"/>
      <c r="J753" s="259"/>
    </row>
    <row r="754" spans="1:10">
      <c r="A754" s="259"/>
      <c r="B754" s="259"/>
      <c r="C754" s="259"/>
      <c r="D754" s="259"/>
      <c r="E754" s="259"/>
      <c r="F754" s="270"/>
      <c r="G754" s="259"/>
      <c r="H754" s="259"/>
      <c r="I754" s="259"/>
      <c r="J754" s="259"/>
    </row>
    <row r="755" spans="1:10">
      <c r="A755" s="259"/>
      <c r="B755" s="259"/>
      <c r="C755" s="259"/>
      <c r="D755" s="259"/>
      <c r="E755" s="259"/>
      <c r="F755" s="270"/>
      <c r="G755" s="259"/>
      <c r="H755" s="259"/>
      <c r="I755" s="259"/>
      <c r="J755" s="259"/>
    </row>
    <row r="756" spans="1:10">
      <c r="A756" s="259"/>
      <c r="B756" s="259"/>
      <c r="C756" s="259"/>
      <c r="D756" s="259"/>
      <c r="E756" s="259"/>
      <c r="F756" s="270"/>
      <c r="G756" s="259"/>
      <c r="H756" s="259"/>
      <c r="I756" s="259"/>
      <c r="J756" s="259"/>
    </row>
    <row r="757" spans="1:10">
      <c r="A757" s="259"/>
      <c r="B757" s="259"/>
      <c r="C757" s="259"/>
      <c r="D757" s="259"/>
      <c r="E757" s="259"/>
      <c r="F757" s="270"/>
      <c r="G757" s="259"/>
      <c r="H757" s="259"/>
      <c r="I757" s="259"/>
      <c r="J757" s="259"/>
    </row>
    <row r="758" spans="1:10">
      <c r="A758" s="259"/>
      <c r="B758" s="259"/>
      <c r="C758" s="259"/>
      <c r="D758" s="259"/>
      <c r="E758" s="259"/>
      <c r="F758" s="270"/>
      <c r="G758" s="259"/>
      <c r="H758" s="259"/>
      <c r="I758" s="259"/>
      <c r="J758" s="259"/>
    </row>
    <row r="759" spans="1:10">
      <c r="A759" s="259"/>
      <c r="B759" s="259"/>
      <c r="C759" s="259"/>
      <c r="D759" s="259"/>
      <c r="E759" s="259"/>
      <c r="F759" s="270"/>
      <c r="G759" s="259"/>
      <c r="H759" s="259"/>
      <c r="I759" s="259"/>
      <c r="J759" s="259"/>
    </row>
    <row r="760" spans="1:10">
      <c r="A760" s="259"/>
      <c r="B760" s="259"/>
      <c r="C760" s="259"/>
      <c r="D760" s="259"/>
      <c r="E760" s="259"/>
      <c r="F760" s="270"/>
      <c r="G760" s="259"/>
      <c r="H760" s="259"/>
      <c r="I760" s="259"/>
      <c r="J760" s="259"/>
    </row>
    <row r="761" spans="1:10">
      <c r="A761" s="259"/>
      <c r="B761" s="259"/>
      <c r="C761" s="259"/>
      <c r="D761" s="259"/>
      <c r="E761" s="259"/>
      <c r="F761" s="270"/>
      <c r="G761" s="259"/>
      <c r="H761" s="259"/>
      <c r="I761" s="259"/>
      <c r="J761" s="259"/>
    </row>
    <row r="762" spans="1:10">
      <c r="A762" s="259"/>
      <c r="B762" s="259"/>
      <c r="C762" s="259"/>
      <c r="D762" s="259"/>
      <c r="E762" s="259"/>
      <c r="F762" s="270"/>
      <c r="G762" s="259"/>
      <c r="H762" s="259"/>
      <c r="I762" s="259"/>
      <c r="J762" s="259"/>
    </row>
    <row r="763" spans="1:10">
      <c r="A763" s="259"/>
      <c r="B763" s="259"/>
      <c r="C763" s="259"/>
      <c r="D763" s="259"/>
      <c r="E763" s="259"/>
      <c r="F763" s="270"/>
      <c r="G763" s="259"/>
      <c r="H763" s="259"/>
      <c r="I763" s="259"/>
      <c r="J763" s="259"/>
    </row>
    <row r="764" spans="1:10">
      <c r="A764" s="259"/>
      <c r="B764" s="259"/>
      <c r="C764" s="259"/>
      <c r="D764" s="259"/>
      <c r="E764" s="259"/>
      <c r="F764" s="270"/>
      <c r="G764" s="259"/>
      <c r="H764" s="259"/>
      <c r="I764" s="259"/>
      <c r="J764" s="259"/>
    </row>
    <row r="765" spans="1:10">
      <c r="A765" s="259"/>
      <c r="B765" s="259"/>
      <c r="C765" s="259"/>
      <c r="D765" s="259"/>
      <c r="E765" s="259"/>
      <c r="F765" s="270"/>
      <c r="G765" s="259"/>
      <c r="H765" s="259"/>
      <c r="I765" s="259"/>
      <c r="J765" s="259"/>
    </row>
    <row r="766" spans="1:10">
      <c r="A766" s="259"/>
      <c r="B766" s="259"/>
      <c r="C766" s="259"/>
      <c r="D766" s="259"/>
      <c r="E766" s="259"/>
      <c r="F766" s="270"/>
      <c r="G766" s="259"/>
      <c r="H766" s="259"/>
      <c r="I766" s="259"/>
      <c r="J766" s="259"/>
    </row>
    <row r="767" spans="1:10">
      <c r="A767" s="259"/>
      <c r="B767" s="259"/>
      <c r="C767" s="259"/>
      <c r="D767" s="259"/>
      <c r="E767" s="259"/>
      <c r="F767" s="270"/>
      <c r="G767" s="259"/>
      <c r="H767" s="259"/>
      <c r="I767" s="259"/>
      <c r="J767" s="259"/>
    </row>
    <row r="768" spans="1:10">
      <c r="A768" s="259"/>
      <c r="B768" s="259"/>
      <c r="C768" s="259"/>
      <c r="D768" s="259"/>
      <c r="E768" s="259"/>
      <c r="F768" s="270"/>
      <c r="G768" s="259"/>
      <c r="H768" s="259"/>
      <c r="I768" s="259"/>
      <c r="J768" s="259"/>
    </row>
    <row r="769" spans="1:10">
      <c r="A769" s="259"/>
      <c r="B769" s="259"/>
      <c r="C769" s="259"/>
      <c r="D769" s="259"/>
      <c r="E769" s="259"/>
      <c r="F769" s="270"/>
      <c r="G769" s="259"/>
      <c r="H769" s="259"/>
      <c r="I769" s="259"/>
      <c r="J769" s="259"/>
    </row>
    <row r="770" spans="1:10">
      <c r="A770" s="259"/>
      <c r="B770" s="259"/>
      <c r="C770" s="259"/>
      <c r="D770" s="259"/>
      <c r="E770" s="259"/>
      <c r="F770" s="270"/>
      <c r="G770" s="259"/>
      <c r="H770" s="259"/>
      <c r="I770" s="259"/>
      <c r="J770" s="259"/>
    </row>
    <row r="771" spans="1:10">
      <c r="A771" s="259"/>
      <c r="B771" s="259"/>
      <c r="C771" s="259"/>
      <c r="D771" s="259"/>
      <c r="E771" s="259"/>
      <c r="F771" s="270"/>
      <c r="G771" s="259"/>
      <c r="H771" s="259"/>
      <c r="I771" s="259"/>
      <c r="J771" s="259"/>
    </row>
    <row r="772" spans="1:10">
      <c r="A772" s="259"/>
      <c r="B772" s="259"/>
      <c r="C772" s="259"/>
      <c r="D772" s="259"/>
      <c r="E772" s="259"/>
      <c r="F772" s="270"/>
      <c r="G772" s="259"/>
      <c r="H772" s="259"/>
      <c r="I772" s="259"/>
      <c r="J772" s="259"/>
    </row>
    <row r="773" spans="1:10">
      <c r="A773" s="259"/>
      <c r="B773" s="259"/>
      <c r="C773" s="259"/>
      <c r="D773" s="259"/>
      <c r="E773" s="259"/>
      <c r="F773" s="270"/>
      <c r="G773" s="259"/>
      <c r="H773" s="259"/>
      <c r="I773" s="259"/>
      <c r="J773" s="259"/>
    </row>
    <row r="774" spans="1:10">
      <c r="A774" s="259"/>
      <c r="B774" s="259"/>
      <c r="C774" s="259"/>
      <c r="D774" s="259"/>
      <c r="E774" s="259"/>
      <c r="F774" s="270"/>
      <c r="G774" s="259"/>
      <c r="H774" s="259"/>
      <c r="I774" s="259"/>
      <c r="J774" s="259"/>
    </row>
    <row r="775" spans="1:10">
      <c r="A775" s="259"/>
      <c r="B775" s="259"/>
      <c r="C775" s="259"/>
      <c r="D775" s="259"/>
      <c r="E775" s="259"/>
      <c r="F775" s="270"/>
      <c r="G775" s="259"/>
      <c r="H775" s="259"/>
      <c r="I775" s="259"/>
      <c r="J775" s="259"/>
    </row>
    <row r="776" spans="1:10">
      <c r="A776" s="259"/>
      <c r="B776" s="259"/>
      <c r="C776" s="259"/>
      <c r="D776" s="259"/>
      <c r="E776" s="259"/>
      <c r="F776" s="270"/>
      <c r="G776" s="259"/>
      <c r="H776" s="259"/>
      <c r="I776" s="259"/>
      <c r="J776" s="259"/>
    </row>
    <row r="777" spans="1:10">
      <c r="A777" s="259"/>
      <c r="B777" s="259"/>
      <c r="C777" s="259"/>
      <c r="D777" s="259"/>
      <c r="E777" s="259"/>
      <c r="F777" s="270"/>
      <c r="G777" s="259"/>
      <c r="H777" s="259"/>
      <c r="I777" s="259"/>
      <c r="J777" s="259"/>
    </row>
    <row r="778" spans="1:10">
      <c r="A778" s="259"/>
      <c r="B778" s="259"/>
      <c r="C778" s="259"/>
      <c r="D778" s="259"/>
      <c r="E778" s="259"/>
      <c r="F778" s="270"/>
      <c r="G778" s="259"/>
      <c r="H778" s="259"/>
      <c r="I778" s="259"/>
      <c r="J778" s="259"/>
    </row>
    <row r="779" spans="1:10">
      <c r="A779" s="259"/>
      <c r="B779" s="259"/>
      <c r="C779" s="259"/>
      <c r="D779" s="259"/>
      <c r="E779" s="259"/>
      <c r="F779" s="270"/>
      <c r="G779" s="259"/>
      <c r="H779" s="259"/>
      <c r="I779" s="259"/>
      <c r="J779" s="259"/>
    </row>
    <row r="780" spans="1:10">
      <c r="A780" s="259"/>
      <c r="B780" s="259"/>
      <c r="C780" s="259"/>
      <c r="D780" s="259"/>
      <c r="E780" s="259"/>
      <c r="F780" s="270"/>
      <c r="G780" s="259"/>
      <c r="H780" s="259"/>
      <c r="I780" s="259"/>
      <c r="J780" s="259"/>
    </row>
    <row r="781" spans="1:10">
      <c r="A781" s="259"/>
      <c r="B781" s="259"/>
      <c r="C781" s="259"/>
      <c r="D781" s="259"/>
      <c r="E781" s="259"/>
      <c r="F781" s="270"/>
      <c r="G781" s="259"/>
      <c r="H781" s="259"/>
      <c r="I781" s="259"/>
      <c r="J781" s="259"/>
    </row>
    <row r="782" spans="1:10">
      <c r="A782" s="259"/>
      <c r="B782" s="259"/>
      <c r="C782" s="259"/>
      <c r="D782" s="259"/>
      <c r="E782" s="259"/>
      <c r="F782" s="270"/>
      <c r="G782" s="259"/>
      <c r="H782" s="259"/>
      <c r="I782" s="259"/>
      <c r="J782" s="259"/>
    </row>
    <row r="783" spans="1:10">
      <c r="A783" s="259"/>
      <c r="B783" s="259"/>
      <c r="C783" s="259"/>
      <c r="D783" s="259"/>
      <c r="E783" s="259"/>
      <c r="F783" s="270"/>
      <c r="G783" s="259"/>
      <c r="H783" s="259"/>
      <c r="I783" s="259"/>
      <c r="J783" s="259"/>
    </row>
    <row r="784" spans="1:10">
      <c r="A784" s="259"/>
      <c r="B784" s="259"/>
      <c r="C784" s="259"/>
      <c r="D784" s="259"/>
      <c r="E784" s="259"/>
      <c r="F784" s="270"/>
      <c r="G784" s="259"/>
      <c r="H784" s="259"/>
      <c r="I784" s="259"/>
      <c r="J784" s="259"/>
    </row>
    <row r="785" spans="1:10">
      <c r="A785" s="259"/>
      <c r="B785" s="259"/>
      <c r="C785" s="259"/>
      <c r="D785" s="259"/>
      <c r="E785" s="259"/>
      <c r="F785" s="270"/>
      <c r="G785" s="259"/>
      <c r="H785" s="259"/>
      <c r="I785" s="259"/>
      <c r="J785" s="259"/>
    </row>
    <row r="786" spans="1:10">
      <c r="A786" s="259"/>
      <c r="B786" s="259"/>
      <c r="C786" s="259"/>
      <c r="D786" s="259"/>
      <c r="E786" s="259"/>
      <c r="F786" s="270"/>
      <c r="G786" s="259"/>
      <c r="H786" s="259"/>
      <c r="I786" s="259"/>
      <c r="J786" s="259"/>
    </row>
    <row r="787" spans="1:10">
      <c r="A787" s="259"/>
      <c r="B787" s="259"/>
      <c r="C787" s="259"/>
      <c r="D787" s="259"/>
      <c r="E787" s="259"/>
      <c r="F787" s="270"/>
      <c r="G787" s="259"/>
      <c r="H787" s="259"/>
      <c r="I787" s="259"/>
      <c r="J787" s="259"/>
    </row>
    <row r="788" spans="1:10">
      <c r="A788" s="259"/>
      <c r="B788" s="259"/>
      <c r="C788" s="259"/>
      <c r="D788" s="259"/>
      <c r="E788" s="259"/>
      <c r="F788" s="270"/>
      <c r="G788" s="259"/>
      <c r="H788" s="259"/>
      <c r="I788" s="259"/>
      <c r="J788" s="259"/>
    </row>
    <row r="789" spans="1:10">
      <c r="A789" s="259"/>
      <c r="B789" s="259"/>
      <c r="C789" s="259"/>
      <c r="D789" s="259"/>
      <c r="E789" s="259"/>
      <c r="F789" s="270"/>
      <c r="G789" s="259"/>
      <c r="H789" s="259"/>
      <c r="I789" s="259"/>
      <c r="J789" s="259"/>
    </row>
    <row r="790" spans="1:10">
      <c r="A790" s="259"/>
      <c r="B790" s="259"/>
      <c r="C790" s="259"/>
      <c r="D790" s="259"/>
      <c r="E790" s="259"/>
      <c r="F790" s="270"/>
      <c r="G790" s="259"/>
      <c r="H790" s="259"/>
      <c r="I790" s="259"/>
      <c r="J790" s="259"/>
    </row>
    <row r="791" spans="1:10">
      <c r="A791" s="259"/>
      <c r="B791" s="259"/>
      <c r="C791" s="259"/>
      <c r="D791" s="259"/>
      <c r="E791" s="259"/>
      <c r="F791" s="270"/>
      <c r="G791" s="259"/>
      <c r="H791" s="259"/>
      <c r="I791" s="259"/>
      <c r="J791" s="259"/>
    </row>
    <row r="792" spans="1:10">
      <c r="A792" s="259"/>
      <c r="B792" s="259"/>
      <c r="C792" s="259"/>
      <c r="D792" s="259"/>
      <c r="E792" s="259"/>
      <c r="F792" s="270"/>
      <c r="G792" s="259"/>
      <c r="H792" s="259"/>
      <c r="I792" s="259"/>
      <c r="J792" s="259"/>
    </row>
    <row r="793" spans="1:10">
      <c r="A793" s="259"/>
      <c r="B793" s="259"/>
      <c r="C793" s="259"/>
      <c r="D793" s="259"/>
      <c r="E793" s="259"/>
      <c r="F793" s="270"/>
      <c r="G793" s="259"/>
      <c r="H793" s="259"/>
      <c r="I793" s="259"/>
      <c r="J793" s="259"/>
    </row>
    <row r="794" spans="1:10">
      <c r="A794" s="259"/>
      <c r="B794" s="259"/>
      <c r="C794" s="259"/>
      <c r="D794" s="259"/>
      <c r="E794" s="259"/>
      <c r="F794" s="270"/>
      <c r="G794" s="259"/>
      <c r="H794" s="259"/>
      <c r="I794" s="259"/>
      <c r="J794" s="259"/>
    </row>
    <row r="795" spans="1:10">
      <c r="A795" s="259"/>
      <c r="B795" s="259"/>
      <c r="C795" s="259"/>
      <c r="D795" s="259"/>
      <c r="E795" s="259"/>
      <c r="F795" s="270"/>
      <c r="G795" s="259"/>
      <c r="H795" s="259"/>
      <c r="I795" s="259"/>
      <c r="J795" s="259"/>
    </row>
    <row r="796" spans="1:10">
      <c r="A796" s="259"/>
      <c r="B796" s="259"/>
      <c r="C796" s="259"/>
      <c r="D796" s="259"/>
      <c r="E796" s="259"/>
      <c r="F796" s="270"/>
      <c r="G796" s="259"/>
      <c r="H796" s="259"/>
      <c r="I796" s="259"/>
      <c r="J796" s="259"/>
    </row>
    <row r="797" spans="1:10">
      <c r="A797" s="259"/>
      <c r="B797" s="259"/>
      <c r="C797" s="259"/>
      <c r="D797" s="259"/>
      <c r="E797" s="259"/>
      <c r="F797" s="270"/>
      <c r="G797" s="259"/>
      <c r="H797" s="259"/>
      <c r="I797" s="259"/>
      <c r="J797" s="259"/>
    </row>
    <row r="798" spans="1:10">
      <c r="A798" s="259"/>
      <c r="B798" s="259"/>
      <c r="C798" s="259"/>
      <c r="D798" s="259"/>
      <c r="E798" s="259"/>
      <c r="F798" s="270"/>
      <c r="G798" s="259"/>
      <c r="H798" s="259"/>
      <c r="I798" s="259"/>
      <c r="J798" s="259"/>
    </row>
    <row r="799" spans="1:10">
      <c r="A799" s="259"/>
      <c r="B799" s="259"/>
      <c r="C799" s="259"/>
      <c r="D799" s="259"/>
      <c r="E799" s="259"/>
      <c r="F799" s="270"/>
      <c r="G799" s="259"/>
      <c r="H799" s="259"/>
      <c r="I799" s="259"/>
      <c r="J799" s="259"/>
    </row>
    <row r="800" spans="1:10">
      <c r="A800" s="259"/>
      <c r="B800" s="259"/>
      <c r="C800" s="259"/>
      <c r="D800" s="259"/>
      <c r="E800" s="259"/>
      <c r="F800" s="270"/>
      <c r="G800" s="259"/>
      <c r="H800" s="259"/>
      <c r="I800" s="259"/>
      <c r="J800" s="259"/>
    </row>
    <row r="801" spans="1:10">
      <c r="A801" s="259"/>
      <c r="B801" s="259"/>
      <c r="C801" s="259"/>
      <c r="D801" s="259"/>
      <c r="E801" s="259"/>
      <c r="F801" s="270"/>
      <c r="G801" s="259"/>
      <c r="H801" s="259"/>
      <c r="I801" s="259"/>
      <c r="J801" s="259"/>
    </row>
    <row r="802" spans="1:10">
      <c r="A802" s="259"/>
      <c r="B802" s="259"/>
      <c r="C802" s="259"/>
      <c r="D802" s="259"/>
      <c r="E802" s="259"/>
      <c r="F802" s="270"/>
      <c r="G802" s="259"/>
      <c r="H802" s="259"/>
      <c r="I802" s="259"/>
      <c r="J802" s="259"/>
    </row>
    <row r="803" spans="1:10">
      <c r="A803" s="259"/>
      <c r="B803" s="259"/>
      <c r="C803" s="259"/>
      <c r="D803" s="259"/>
      <c r="E803" s="259"/>
      <c r="F803" s="270"/>
      <c r="G803" s="259"/>
      <c r="H803" s="259"/>
      <c r="I803" s="259"/>
      <c r="J803" s="259"/>
    </row>
    <row r="804" spans="1:10">
      <c r="A804" s="259"/>
      <c r="B804" s="259"/>
      <c r="C804" s="259"/>
      <c r="D804" s="259"/>
      <c r="E804" s="259"/>
      <c r="F804" s="270"/>
      <c r="G804" s="259"/>
      <c r="H804" s="259"/>
      <c r="I804" s="259"/>
      <c r="J804" s="259"/>
    </row>
    <row r="805" spans="1:10">
      <c r="A805" s="259"/>
      <c r="B805" s="259"/>
      <c r="C805" s="259"/>
      <c r="D805" s="259"/>
      <c r="E805" s="259"/>
      <c r="F805" s="270"/>
      <c r="G805" s="259"/>
      <c r="H805" s="259"/>
      <c r="I805" s="259"/>
      <c r="J805" s="259"/>
    </row>
    <row r="806" spans="1:10">
      <c r="A806" s="259"/>
      <c r="B806" s="259"/>
      <c r="C806" s="259"/>
      <c r="D806" s="259"/>
      <c r="E806" s="259"/>
      <c r="F806" s="270"/>
      <c r="G806" s="259"/>
      <c r="H806" s="259"/>
      <c r="I806" s="259"/>
      <c r="J806" s="259"/>
    </row>
    <row r="807" spans="1:10">
      <c r="A807" s="259"/>
      <c r="B807" s="259"/>
      <c r="C807" s="259"/>
      <c r="D807" s="259"/>
      <c r="E807" s="259"/>
      <c r="F807" s="270"/>
      <c r="G807" s="259"/>
      <c r="H807" s="259"/>
      <c r="I807" s="259"/>
      <c r="J807" s="259"/>
    </row>
    <row r="808" spans="1:10">
      <c r="A808" s="259"/>
      <c r="B808" s="259"/>
      <c r="C808" s="259"/>
      <c r="D808" s="259"/>
      <c r="E808" s="259"/>
      <c r="F808" s="270"/>
      <c r="G808" s="259"/>
      <c r="H808" s="259"/>
      <c r="I808" s="259"/>
      <c r="J808" s="259"/>
    </row>
    <row r="809" spans="1:10">
      <c r="A809" s="259"/>
      <c r="B809" s="259"/>
      <c r="C809" s="259"/>
      <c r="D809" s="259"/>
      <c r="E809" s="259"/>
      <c r="F809" s="270"/>
      <c r="G809" s="259"/>
      <c r="H809" s="259"/>
      <c r="I809" s="259"/>
      <c r="J809" s="259"/>
    </row>
    <row r="810" spans="1:10">
      <c r="A810" s="259"/>
      <c r="B810" s="259"/>
      <c r="C810" s="259"/>
      <c r="D810" s="259"/>
      <c r="E810" s="259"/>
      <c r="F810" s="270"/>
      <c r="G810" s="259"/>
      <c r="H810" s="259"/>
      <c r="I810" s="259"/>
      <c r="J810" s="259"/>
    </row>
    <row r="811" spans="1:10">
      <c r="A811" s="259"/>
      <c r="B811" s="259"/>
      <c r="C811" s="259"/>
      <c r="D811" s="259"/>
      <c r="E811" s="259"/>
      <c r="F811" s="270"/>
      <c r="G811" s="259"/>
      <c r="H811" s="259"/>
      <c r="I811" s="259"/>
      <c r="J811" s="259"/>
    </row>
    <row r="812" spans="1:10">
      <c r="A812" s="259"/>
      <c r="B812" s="259"/>
      <c r="C812" s="259"/>
      <c r="D812" s="259"/>
      <c r="E812" s="259"/>
      <c r="F812" s="270"/>
      <c r="G812" s="259"/>
      <c r="H812" s="259"/>
      <c r="I812" s="259"/>
      <c r="J812" s="259"/>
    </row>
    <row r="813" spans="1:10">
      <c r="A813" s="259"/>
      <c r="B813" s="259"/>
      <c r="C813" s="259"/>
      <c r="D813" s="259"/>
      <c r="E813" s="259"/>
      <c r="F813" s="270"/>
      <c r="G813" s="259"/>
      <c r="H813" s="259"/>
      <c r="I813" s="259"/>
      <c r="J813" s="259"/>
    </row>
    <row r="814" spans="1:10">
      <c r="A814" s="259"/>
      <c r="B814" s="259"/>
      <c r="C814" s="259"/>
      <c r="D814" s="259"/>
      <c r="E814" s="259"/>
      <c r="F814" s="270"/>
      <c r="G814" s="259"/>
      <c r="H814" s="259"/>
      <c r="I814" s="259"/>
      <c r="J814" s="259"/>
    </row>
    <row r="815" spans="1:10">
      <c r="A815" s="259"/>
      <c r="B815" s="259"/>
      <c r="C815" s="259"/>
      <c r="D815" s="259"/>
      <c r="E815" s="259"/>
      <c r="F815" s="270"/>
      <c r="G815" s="259"/>
      <c r="H815" s="259"/>
      <c r="I815" s="259"/>
      <c r="J815" s="259"/>
    </row>
    <row r="816" spans="1:10">
      <c r="A816" s="259"/>
      <c r="B816" s="259"/>
      <c r="C816" s="259"/>
      <c r="D816" s="259"/>
      <c r="E816" s="259"/>
      <c r="F816" s="270"/>
      <c r="G816" s="259"/>
      <c r="H816" s="259"/>
      <c r="I816" s="259"/>
      <c r="J816" s="259"/>
    </row>
    <row r="817" spans="1:10">
      <c r="A817" s="259"/>
      <c r="B817" s="259"/>
      <c r="C817" s="259"/>
      <c r="D817" s="259"/>
      <c r="E817" s="259"/>
      <c r="F817" s="270"/>
      <c r="G817" s="259"/>
      <c r="H817" s="259"/>
      <c r="I817" s="259"/>
      <c r="J817" s="259"/>
    </row>
    <row r="818" spans="1:10">
      <c r="A818" s="259"/>
      <c r="B818" s="259"/>
      <c r="C818" s="259"/>
      <c r="D818" s="259"/>
      <c r="E818" s="259"/>
      <c r="F818" s="270"/>
      <c r="G818" s="259"/>
      <c r="H818" s="259"/>
      <c r="I818" s="259"/>
      <c r="J818" s="259"/>
    </row>
    <row r="819" spans="1:10">
      <c r="A819" s="259"/>
      <c r="B819" s="259"/>
      <c r="C819" s="259"/>
      <c r="D819" s="259"/>
      <c r="E819" s="259"/>
      <c r="F819" s="270"/>
      <c r="G819" s="259"/>
      <c r="H819" s="259"/>
      <c r="I819" s="259"/>
      <c r="J819" s="259"/>
    </row>
    <row r="820" spans="1:10">
      <c r="A820" s="259"/>
      <c r="B820" s="259"/>
      <c r="C820" s="259"/>
      <c r="D820" s="259"/>
      <c r="E820" s="259"/>
      <c r="F820" s="270"/>
      <c r="G820" s="259"/>
      <c r="H820" s="259"/>
      <c r="I820" s="259"/>
      <c r="J820" s="259"/>
    </row>
    <row r="821" spans="1:10">
      <c r="A821" s="259"/>
      <c r="B821" s="259"/>
      <c r="C821" s="259"/>
      <c r="D821" s="259"/>
      <c r="E821" s="259"/>
      <c r="F821" s="270"/>
      <c r="G821" s="259"/>
      <c r="H821" s="259"/>
      <c r="I821" s="259"/>
      <c r="J821" s="259"/>
    </row>
    <row r="822" spans="1:10">
      <c r="A822" s="259"/>
      <c r="B822" s="259"/>
      <c r="C822" s="259"/>
      <c r="D822" s="259"/>
      <c r="E822" s="259"/>
      <c r="F822" s="270"/>
      <c r="G822" s="259"/>
      <c r="H822" s="259"/>
      <c r="I822" s="259"/>
      <c r="J822" s="259"/>
    </row>
    <row r="823" spans="1:10">
      <c r="A823" s="259"/>
      <c r="B823" s="259"/>
      <c r="C823" s="259"/>
      <c r="D823" s="259"/>
      <c r="E823" s="259"/>
      <c r="F823" s="270"/>
      <c r="G823" s="259"/>
      <c r="H823" s="259"/>
      <c r="I823" s="259"/>
      <c r="J823" s="259"/>
    </row>
    <row r="824" spans="1:10">
      <c r="A824" s="259"/>
      <c r="B824" s="259"/>
      <c r="C824" s="259"/>
      <c r="D824" s="259"/>
      <c r="E824" s="259"/>
      <c r="F824" s="270"/>
      <c r="G824" s="259"/>
      <c r="H824" s="259"/>
      <c r="I824" s="259"/>
      <c r="J824" s="259"/>
    </row>
    <row r="825" spans="1:10">
      <c r="A825" s="259"/>
      <c r="B825" s="259"/>
      <c r="C825" s="259"/>
      <c r="D825" s="259"/>
      <c r="E825" s="259"/>
      <c r="F825" s="270"/>
      <c r="G825" s="259"/>
      <c r="H825" s="259"/>
      <c r="I825" s="259"/>
      <c r="J825" s="259"/>
    </row>
    <row r="826" spans="1:10">
      <c r="A826" s="259"/>
      <c r="B826" s="259"/>
      <c r="C826" s="259"/>
      <c r="D826" s="259"/>
      <c r="E826" s="259"/>
      <c r="F826" s="270"/>
      <c r="G826" s="259"/>
      <c r="H826" s="259"/>
      <c r="I826" s="259"/>
      <c r="J826" s="259"/>
    </row>
    <row r="827" spans="1:10">
      <c r="A827" s="259"/>
      <c r="B827" s="259"/>
      <c r="C827" s="259"/>
      <c r="D827" s="259"/>
      <c r="E827" s="259"/>
      <c r="F827" s="270"/>
      <c r="G827" s="259"/>
      <c r="H827" s="259"/>
      <c r="I827" s="259"/>
      <c r="J827" s="259"/>
    </row>
    <row r="828" spans="1:10">
      <c r="A828" s="259"/>
      <c r="B828" s="259"/>
      <c r="C828" s="259"/>
      <c r="D828" s="259"/>
      <c r="E828" s="259"/>
      <c r="F828" s="270"/>
      <c r="G828" s="259"/>
      <c r="H828" s="259"/>
      <c r="I828" s="259"/>
      <c r="J828" s="259"/>
    </row>
    <row r="829" spans="1:10">
      <c r="A829" s="259"/>
      <c r="B829" s="259"/>
      <c r="C829" s="259"/>
      <c r="D829" s="259"/>
      <c r="E829" s="259"/>
      <c r="F829" s="270"/>
      <c r="G829" s="259"/>
      <c r="H829" s="259"/>
      <c r="I829" s="259"/>
      <c r="J829" s="259"/>
    </row>
    <row r="830" spans="1:10">
      <c r="A830" s="259"/>
      <c r="B830" s="259"/>
      <c r="C830" s="259"/>
      <c r="D830" s="259"/>
      <c r="E830" s="259"/>
      <c r="F830" s="270"/>
      <c r="G830" s="259"/>
      <c r="H830" s="259"/>
      <c r="I830" s="259"/>
      <c r="J830" s="259"/>
    </row>
    <row r="831" spans="1:10">
      <c r="A831" s="259"/>
      <c r="B831" s="259"/>
      <c r="C831" s="259"/>
      <c r="D831" s="259"/>
      <c r="E831" s="259"/>
      <c r="F831" s="270"/>
      <c r="G831" s="259"/>
      <c r="H831" s="259"/>
      <c r="I831" s="259"/>
      <c r="J831" s="259"/>
    </row>
    <row r="832" spans="1:10">
      <c r="A832" s="259"/>
      <c r="B832" s="259"/>
      <c r="C832" s="259"/>
      <c r="D832" s="259"/>
      <c r="E832" s="259"/>
      <c r="F832" s="270"/>
      <c r="G832" s="259"/>
      <c r="H832" s="259"/>
      <c r="I832" s="259"/>
      <c r="J832" s="259"/>
    </row>
    <row r="833" spans="1:10">
      <c r="A833" s="259"/>
      <c r="B833" s="259"/>
      <c r="C833" s="259"/>
      <c r="D833" s="259"/>
      <c r="E833" s="259"/>
      <c r="F833" s="270"/>
      <c r="G833" s="259"/>
      <c r="H833" s="259"/>
      <c r="I833" s="259"/>
      <c r="J833" s="259"/>
    </row>
    <row r="834" spans="1:10">
      <c r="A834" s="259"/>
      <c r="B834" s="259"/>
      <c r="C834" s="259"/>
      <c r="D834" s="259"/>
      <c r="E834" s="259"/>
      <c r="F834" s="270"/>
      <c r="G834" s="259"/>
      <c r="H834" s="259"/>
      <c r="I834" s="259"/>
      <c r="J834" s="259"/>
    </row>
    <row r="835" spans="1:10">
      <c r="A835" s="259"/>
      <c r="B835" s="259"/>
      <c r="C835" s="259"/>
      <c r="D835" s="259"/>
      <c r="E835" s="259"/>
      <c r="F835" s="270"/>
      <c r="G835" s="259"/>
      <c r="H835" s="259"/>
      <c r="I835" s="259"/>
      <c r="J835" s="259"/>
    </row>
    <row r="836" spans="1:10">
      <c r="A836" s="259"/>
      <c r="B836" s="259"/>
      <c r="C836" s="259"/>
      <c r="D836" s="259"/>
      <c r="E836" s="259"/>
      <c r="F836" s="270"/>
      <c r="G836" s="259"/>
      <c r="H836" s="259"/>
      <c r="I836" s="259"/>
      <c r="J836" s="259"/>
    </row>
    <row r="837" spans="1:10">
      <c r="A837" s="259"/>
      <c r="B837" s="259"/>
      <c r="C837" s="259"/>
      <c r="D837" s="259"/>
      <c r="E837" s="259"/>
      <c r="F837" s="270"/>
      <c r="G837" s="259"/>
      <c r="H837" s="259"/>
      <c r="I837" s="259"/>
      <c r="J837" s="259"/>
    </row>
    <row r="838" spans="1:10">
      <c r="A838" s="259"/>
      <c r="B838" s="259"/>
      <c r="C838" s="259"/>
      <c r="D838" s="259"/>
      <c r="E838" s="259"/>
      <c r="F838" s="270"/>
      <c r="G838" s="259"/>
      <c r="H838" s="259"/>
      <c r="I838" s="259"/>
      <c r="J838" s="259"/>
    </row>
    <row r="839" spans="1:10">
      <c r="A839" s="259"/>
      <c r="B839" s="259"/>
      <c r="C839" s="259"/>
      <c r="D839" s="259"/>
      <c r="E839" s="259"/>
      <c r="F839" s="270"/>
      <c r="G839" s="259"/>
      <c r="H839" s="259"/>
      <c r="I839" s="259"/>
      <c r="J839" s="259"/>
    </row>
    <row r="840" spans="1:10">
      <c r="A840" s="259"/>
      <c r="B840" s="259"/>
      <c r="C840" s="259"/>
      <c r="D840" s="259"/>
      <c r="E840" s="259"/>
      <c r="F840" s="270"/>
      <c r="G840" s="259"/>
      <c r="H840" s="259"/>
      <c r="I840" s="259"/>
      <c r="J840" s="259"/>
    </row>
    <row r="841" spans="1:10">
      <c r="A841" s="259"/>
      <c r="B841" s="259"/>
      <c r="C841" s="259"/>
      <c r="D841" s="259"/>
      <c r="E841" s="259"/>
      <c r="F841" s="270"/>
      <c r="G841" s="259"/>
      <c r="H841" s="259"/>
      <c r="I841" s="259"/>
      <c r="J841" s="259"/>
    </row>
    <row r="842" spans="1:10">
      <c r="A842" s="259"/>
      <c r="B842" s="259"/>
      <c r="C842" s="259"/>
      <c r="D842" s="259"/>
      <c r="E842" s="259"/>
      <c r="F842" s="270"/>
      <c r="G842" s="259"/>
      <c r="H842" s="259"/>
      <c r="I842" s="259"/>
      <c r="J842" s="259"/>
    </row>
    <row r="843" spans="1:10">
      <c r="A843" s="259"/>
      <c r="B843" s="259"/>
      <c r="C843" s="259"/>
      <c r="D843" s="259"/>
      <c r="E843" s="259"/>
      <c r="F843" s="270"/>
      <c r="G843" s="259"/>
      <c r="H843" s="259"/>
      <c r="I843" s="259"/>
      <c r="J843" s="259"/>
    </row>
    <row r="844" spans="1:10">
      <c r="A844" s="259"/>
      <c r="B844" s="259"/>
      <c r="C844" s="259"/>
      <c r="D844" s="259"/>
      <c r="E844" s="259"/>
      <c r="F844" s="270"/>
      <c r="G844" s="259"/>
      <c r="H844" s="259"/>
      <c r="I844" s="259"/>
      <c r="J844" s="259"/>
    </row>
    <row r="845" spans="1:10">
      <c r="A845" s="259"/>
      <c r="B845" s="259"/>
      <c r="C845" s="259"/>
      <c r="D845" s="259"/>
      <c r="E845" s="259"/>
      <c r="F845" s="270"/>
      <c r="G845" s="259"/>
      <c r="H845" s="259"/>
      <c r="I845" s="259"/>
      <c r="J845" s="259"/>
    </row>
    <row r="846" spans="1:10">
      <c r="A846" s="259"/>
      <c r="B846" s="259"/>
      <c r="C846" s="259"/>
      <c r="D846" s="259"/>
      <c r="E846" s="259"/>
      <c r="F846" s="270"/>
      <c r="G846" s="259"/>
      <c r="H846" s="259"/>
      <c r="I846" s="259"/>
      <c r="J846" s="259"/>
    </row>
    <row r="847" spans="1:10">
      <c r="A847" s="259"/>
      <c r="B847" s="259"/>
      <c r="C847" s="259"/>
      <c r="D847" s="259"/>
      <c r="E847" s="259"/>
      <c r="F847" s="270"/>
      <c r="G847" s="259"/>
      <c r="H847" s="259"/>
      <c r="I847" s="259"/>
      <c r="J847" s="259"/>
    </row>
    <row r="848" spans="1:10">
      <c r="A848" s="259"/>
      <c r="B848" s="259"/>
      <c r="C848" s="259"/>
      <c r="D848" s="259"/>
      <c r="E848" s="259"/>
      <c r="F848" s="270"/>
      <c r="G848" s="259"/>
      <c r="H848" s="259"/>
      <c r="I848" s="259"/>
      <c r="J848" s="259"/>
    </row>
    <row r="849" spans="1:10">
      <c r="A849" s="259"/>
      <c r="B849" s="259"/>
      <c r="C849" s="259"/>
      <c r="D849" s="259"/>
      <c r="E849" s="259"/>
      <c r="F849" s="270"/>
      <c r="G849" s="259"/>
      <c r="H849" s="259"/>
      <c r="I849" s="259"/>
      <c r="J849" s="259"/>
    </row>
    <row r="850" spans="1:10">
      <c r="A850" s="259"/>
      <c r="B850" s="259"/>
      <c r="C850" s="259"/>
      <c r="D850" s="259"/>
      <c r="E850" s="259"/>
      <c r="F850" s="270"/>
      <c r="G850" s="259"/>
      <c r="H850" s="259"/>
      <c r="I850" s="259"/>
      <c r="J850" s="259"/>
    </row>
    <row r="851" spans="1:10">
      <c r="A851" s="259"/>
      <c r="B851" s="259"/>
      <c r="C851" s="259"/>
      <c r="D851" s="259"/>
      <c r="E851" s="259"/>
      <c r="F851" s="270"/>
      <c r="G851" s="259"/>
      <c r="H851" s="259"/>
      <c r="I851" s="259"/>
      <c r="J851" s="259"/>
    </row>
    <row r="852" spans="1:10">
      <c r="A852" s="259"/>
      <c r="B852" s="259"/>
      <c r="C852" s="259"/>
      <c r="D852" s="259"/>
      <c r="E852" s="259"/>
      <c r="F852" s="270"/>
      <c r="G852" s="259"/>
      <c r="H852" s="259"/>
      <c r="I852" s="259"/>
      <c r="J852" s="259"/>
    </row>
    <row r="853" spans="1:10">
      <c r="A853" s="259"/>
      <c r="B853" s="259"/>
      <c r="C853" s="259"/>
      <c r="D853" s="259"/>
      <c r="E853" s="259"/>
      <c r="F853" s="270"/>
      <c r="G853" s="259"/>
      <c r="H853" s="259"/>
      <c r="I853" s="259"/>
      <c r="J853" s="259"/>
    </row>
    <row r="854" spans="1:10">
      <c r="A854" s="259"/>
      <c r="B854" s="259"/>
      <c r="C854" s="259"/>
      <c r="D854" s="259"/>
      <c r="E854" s="259"/>
      <c r="F854" s="270"/>
      <c r="G854" s="259"/>
      <c r="H854" s="259"/>
      <c r="I854" s="259"/>
      <c r="J854" s="259"/>
    </row>
    <row r="855" spans="1:10">
      <c r="A855" s="259"/>
      <c r="B855" s="259"/>
      <c r="C855" s="259"/>
      <c r="D855" s="259"/>
      <c r="E855" s="259"/>
      <c r="F855" s="270"/>
      <c r="G855" s="259"/>
      <c r="H855" s="259"/>
      <c r="I855" s="259"/>
      <c r="J855" s="259"/>
    </row>
    <row r="856" spans="1:10">
      <c r="A856" s="259"/>
      <c r="B856" s="259"/>
      <c r="C856" s="259"/>
      <c r="D856" s="259"/>
      <c r="E856" s="259"/>
      <c r="F856" s="270"/>
      <c r="G856" s="259"/>
      <c r="H856" s="259"/>
      <c r="I856" s="259"/>
      <c r="J856" s="259"/>
    </row>
    <row r="857" spans="1:10">
      <c r="A857" s="259"/>
      <c r="B857" s="259"/>
      <c r="C857" s="259"/>
      <c r="D857" s="259"/>
      <c r="E857" s="259"/>
      <c r="F857" s="270"/>
      <c r="G857" s="259"/>
      <c r="H857" s="259"/>
      <c r="I857" s="259"/>
      <c r="J857" s="259"/>
    </row>
    <row r="858" spans="1:10">
      <c r="A858" s="259"/>
      <c r="B858" s="259"/>
      <c r="C858" s="259"/>
      <c r="D858" s="259"/>
      <c r="E858" s="259"/>
      <c r="F858" s="270"/>
      <c r="G858" s="259"/>
      <c r="H858" s="259"/>
      <c r="I858" s="259"/>
      <c r="J858" s="259"/>
    </row>
    <row r="859" spans="1:10">
      <c r="A859" s="259"/>
      <c r="B859" s="259"/>
      <c r="C859" s="259"/>
      <c r="D859" s="259"/>
      <c r="E859" s="259"/>
      <c r="F859" s="270"/>
      <c r="G859" s="259"/>
      <c r="H859" s="259"/>
      <c r="I859" s="259"/>
      <c r="J859" s="259"/>
    </row>
    <row r="860" spans="1:10">
      <c r="A860" s="259"/>
      <c r="B860" s="259"/>
      <c r="C860" s="259"/>
      <c r="D860" s="259"/>
      <c r="E860" s="259"/>
      <c r="F860" s="270"/>
      <c r="G860" s="259"/>
      <c r="H860" s="259"/>
      <c r="I860" s="259"/>
      <c r="J860" s="259"/>
    </row>
    <row r="861" spans="1:10">
      <c r="A861" s="259"/>
      <c r="B861" s="259"/>
      <c r="C861" s="259"/>
      <c r="D861" s="259"/>
      <c r="E861" s="259"/>
      <c r="F861" s="270"/>
      <c r="G861" s="259"/>
      <c r="H861" s="259"/>
      <c r="I861" s="259"/>
      <c r="J861" s="259"/>
    </row>
    <row r="862" spans="1:10">
      <c r="A862" s="259"/>
      <c r="B862" s="259"/>
      <c r="C862" s="259"/>
      <c r="D862" s="259"/>
      <c r="E862" s="259"/>
      <c r="F862" s="270"/>
      <c r="G862" s="259"/>
      <c r="H862" s="259"/>
      <c r="I862" s="259"/>
      <c r="J862" s="259"/>
    </row>
    <row r="863" spans="1:10">
      <c r="A863" s="259"/>
      <c r="B863" s="259"/>
      <c r="C863" s="259"/>
      <c r="D863" s="259"/>
      <c r="E863" s="259"/>
      <c r="F863" s="270"/>
      <c r="G863" s="259"/>
      <c r="H863" s="259"/>
      <c r="I863" s="259"/>
      <c r="J863" s="259"/>
    </row>
    <row r="864" spans="1:10">
      <c r="A864" s="259"/>
      <c r="B864" s="259"/>
      <c r="C864" s="259"/>
      <c r="D864" s="259"/>
      <c r="E864" s="259"/>
      <c r="F864" s="270"/>
      <c r="G864" s="259"/>
      <c r="H864" s="259"/>
      <c r="I864" s="259"/>
      <c r="J864" s="259"/>
    </row>
    <row r="865" spans="1:10">
      <c r="A865" s="259"/>
      <c r="B865" s="259"/>
      <c r="C865" s="259"/>
      <c r="D865" s="259"/>
      <c r="E865" s="259"/>
      <c r="F865" s="270"/>
      <c r="G865" s="259"/>
      <c r="H865" s="259"/>
      <c r="I865" s="259"/>
      <c r="J865" s="259"/>
    </row>
    <row r="866" spans="1:10">
      <c r="A866" s="259"/>
      <c r="B866" s="259"/>
      <c r="C866" s="259"/>
      <c r="D866" s="259"/>
      <c r="E866" s="259"/>
      <c r="F866" s="270"/>
      <c r="G866" s="259"/>
      <c r="H866" s="259"/>
      <c r="I866" s="259"/>
      <c r="J866" s="259"/>
    </row>
    <row r="867" spans="1:10">
      <c r="A867" s="259"/>
      <c r="B867" s="259"/>
      <c r="C867" s="259"/>
      <c r="D867" s="259"/>
      <c r="E867" s="259"/>
      <c r="F867" s="270"/>
      <c r="G867" s="259"/>
      <c r="H867" s="259"/>
      <c r="I867" s="259"/>
      <c r="J867" s="259"/>
    </row>
    <row r="868" spans="1:10">
      <c r="A868" s="259"/>
      <c r="B868" s="259"/>
      <c r="C868" s="259"/>
      <c r="D868" s="259"/>
      <c r="E868" s="259"/>
      <c r="F868" s="270"/>
      <c r="G868" s="259"/>
      <c r="H868" s="259"/>
      <c r="I868" s="259"/>
      <c r="J868" s="259"/>
    </row>
    <row r="869" spans="1:10">
      <c r="A869" s="259"/>
      <c r="B869" s="259"/>
      <c r="C869" s="259"/>
      <c r="D869" s="259"/>
      <c r="E869" s="259"/>
      <c r="F869" s="270"/>
      <c r="G869" s="259"/>
      <c r="H869" s="259"/>
      <c r="I869" s="259"/>
      <c r="J869" s="259"/>
    </row>
    <row r="870" spans="1:10">
      <c r="A870" s="259"/>
      <c r="B870" s="259"/>
      <c r="C870" s="259"/>
      <c r="D870" s="259"/>
      <c r="E870" s="259"/>
      <c r="F870" s="270"/>
      <c r="G870" s="259"/>
      <c r="H870" s="259"/>
      <c r="I870" s="259"/>
      <c r="J870" s="259"/>
    </row>
    <row r="871" spans="1:10">
      <c r="A871" s="259"/>
      <c r="B871" s="259"/>
      <c r="C871" s="259"/>
      <c r="D871" s="259"/>
      <c r="E871" s="259"/>
      <c r="F871" s="270"/>
      <c r="G871" s="259"/>
      <c r="H871" s="259"/>
      <c r="I871" s="259"/>
      <c r="J871" s="259"/>
    </row>
    <row r="872" spans="1:10">
      <c r="A872" s="259"/>
      <c r="B872" s="259"/>
      <c r="C872" s="259"/>
      <c r="D872" s="259"/>
      <c r="E872" s="259"/>
      <c r="F872" s="270"/>
      <c r="G872" s="259"/>
      <c r="H872" s="259"/>
      <c r="I872" s="259"/>
      <c r="J872" s="259"/>
    </row>
    <row r="873" spans="1:10">
      <c r="A873" s="259"/>
      <c r="B873" s="259"/>
      <c r="C873" s="259"/>
      <c r="D873" s="259"/>
      <c r="E873" s="259"/>
      <c r="F873" s="270"/>
      <c r="G873" s="259"/>
      <c r="H873" s="259"/>
      <c r="I873" s="259"/>
      <c r="J873" s="259"/>
    </row>
    <row r="874" spans="1:10">
      <c r="A874" s="259"/>
      <c r="B874" s="259"/>
      <c r="C874" s="259"/>
      <c r="D874" s="259"/>
      <c r="E874" s="259"/>
      <c r="F874" s="270"/>
      <c r="G874" s="259"/>
      <c r="H874" s="259"/>
      <c r="I874" s="259"/>
      <c r="J874" s="259"/>
    </row>
    <row r="875" spans="1:10">
      <c r="A875" s="259"/>
      <c r="B875" s="259"/>
      <c r="C875" s="259"/>
      <c r="D875" s="259"/>
      <c r="E875" s="259"/>
      <c r="F875" s="270"/>
      <c r="G875" s="259"/>
      <c r="H875" s="259"/>
      <c r="I875" s="259"/>
      <c r="J875" s="259"/>
    </row>
    <row r="876" spans="1:10">
      <c r="A876" s="259"/>
      <c r="B876" s="259"/>
      <c r="C876" s="259"/>
      <c r="D876" s="259"/>
      <c r="E876" s="259"/>
      <c r="F876" s="270"/>
      <c r="G876" s="259"/>
      <c r="H876" s="259"/>
      <c r="I876" s="259"/>
      <c r="J876" s="259"/>
    </row>
    <row r="877" spans="1:10">
      <c r="A877" s="259"/>
      <c r="B877" s="259"/>
      <c r="C877" s="259"/>
      <c r="D877" s="259"/>
      <c r="E877" s="259"/>
      <c r="F877" s="270"/>
      <c r="G877" s="259"/>
      <c r="H877" s="259"/>
      <c r="I877" s="259"/>
      <c r="J877" s="259"/>
    </row>
    <row r="878" spans="1:10">
      <c r="A878" s="259"/>
      <c r="B878" s="259"/>
      <c r="C878" s="259"/>
      <c r="D878" s="259"/>
      <c r="E878" s="259"/>
      <c r="F878" s="270"/>
      <c r="G878" s="259"/>
      <c r="H878" s="259"/>
      <c r="I878" s="259"/>
      <c r="J878" s="259"/>
    </row>
    <row r="879" spans="1:10">
      <c r="A879" s="259"/>
      <c r="B879" s="259"/>
      <c r="C879" s="259"/>
      <c r="D879" s="259"/>
      <c r="E879" s="259"/>
      <c r="F879" s="270"/>
      <c r="G879" s="259"/>
      <c r="H879" s="259"/>
      <c r="I879" s="259"/>
      <c r="J879" s="259"/>
    </row>
    <row r="880" spans="1:10">
      <c r="A880" s="259"/>
      <c r="B880" s="259"/>
      <c r="C880" s="259"/>
      <c r="D880" s="259"/>
      <c r="E880" s="259"/>
      <c r="F880" s="270"/>
      <c r="G880" s="259"/>
      <c r="H880" s="259"/>
      <c r="I880" s="259"/>
      <c r="J880" s="259"/>
    </row>
    <row r="881" spans="1:10">
      <c r="A881" s="259"/>
      <c r="B881" s="259"/>
      <c r="C881" s="259"/>
      <c r="D881" s="259"/>
      <c r="E881" s="259"/>
      <c r="F881" s="270"/>
      <c r="G881" s="259"/>
      <c r="H881" s="259"/>
      <c r="I881" s="259"/>
      <c r="J881" s="259"/>
    </row>
    <row r="882" spans="1:10">
      <c r="A882" s="259"/>
      <c r="B882" s="259"/>
      <c r="C882" s="259"/>
      <c r="D882" s="259"/>
      <c r="E882" s="259"/>
      <c r="F882" s="270"/>
      <c r="G882" s="259"/>
      <c r="H882" s="259"/>
      <c r="I882" s="259"/>
      <c r="J882" s="259"/>
    </row>
    <row r="883" spans="1:10">
      <c r="A883" s="259"/>
      <c r="B883" s="259"/>
      <c r="C883" s="259"/>
      <c r="D883" s="259"/>
      <c r="E883" s="259"/>
      <c r="F883" s="270"/>
      <c r="G883" s="259"/>
      <c r="H883" s="259"/>
      <c r="I883" s="259"/>
      <c r="J883" s="259"/>
    </row>
    <row r="884" spans="1:10">
      <c r="A884" s="259"/>
      <c r="B884" s="259"/>
      <c r="C884" s="259"/>
      <c r="D884" s="259"/>
      <c r="E884" s="259"/>
      <c r="F884" s="270"/>
      <c r="G884" s="259"/>
      <c r="H884" s="259"/>
      <c r="I884" s="259"/>
      <c r="J884" s="259"/>
    </row>
    <row r="885" spans="1:10">
      <c r="A885" s="259"/>
      <c r="B885" s="259"/>
      <c r="C885" s="259"/>
      <c r="D885" s="259"/>
      <c r="E885" s="259"/>
      <c r="F885" s="270"/>
      <c r="G885" s="259"/>
      <c r="H885" s="259"/>
      <c r="I885" s="259"/>
      <c r="J885" s="259"/>
    </row>
    <row r="886" spans="1:10">
      <c r="A886" s="259"/>
      <c r="B886" s="259"/>
      <c r="C886" s="259"/>
      <c r="D886" s="259"/>
      <c r="E886" s="259"/>
      <c r="F886" s="270"/>
      <c r="G886" s="259"/>
      <c r="H886" s="259"/>
      <c r="I886" s="259"/>
      <c r="J886" s="259"/>
    </row>
    <row r="887" spans="1:10">
      <c r="A887" s="259"/>
      <c r="B887" s="259"/>
      <c r="C887" s="259"/>
      <c r="D887" s="259"/>
      <c r="E887" s="259"/>
      <c r="F887" s="270"/>
      <c r="G887" s="259"/>
      <c r="H887" s="259"/>
      <c r="I887" s="259"/>
      <c r="J887" s="259"/>
    </row>
    <row r="888" spans="1:10">
      <c r="A888" s="259"/>
      <c r="B888" s="259"/>
      <c r="C888" s="259"/>
      <c r="D888" s="259"/>
      <c r="E888" s="259"/>
      <c r="F888" s="270"/>
      <c r="G888" s="259"/>
      <c r="H888" s="259"/>
      <c r="I888" s="259"/>
      <c r="J888" s="259"/>
    </row>
    <row r="889" spans="1:10">
      <c r="A889" s="259"/>
      <c r="B889" s="259"/>
      <c r="C889" s="259"/>
      <c r="D889" s="259"/>
      <c r="E889" s="259"/>
      <c r="F889" s="270"/>
      <c r="G889" s="259"/>
      <c r="H889" s="259"/>
      <c r="I889" s="259"/>
      <c r="J889" s="259"/>
    </row>
    <row r="890" spans="1:10">
      <c r="A890" s="259"/>
      <c r="B890" s="259"/>
      <c r="C890" s="259"/>
      <c r="D890" s="259"/>
      <c r="E890" s="259"/>
      <c r="F890" s="270"/>
      <c r="G890" s="259"/>
      <c r="H890" s="259"/>
      <c r="I890" s="259"/>
      <c r="J890" s="259"/>
    </row>
    <row r="891" spans="1:10">
      <c r="A891" s="259"/>
      <c r="B891" s="259"/>
      <c r="C891" s="259"/>
      <c r="D891" s="259"/>
      <c r="E891" s="259"/>
      <c r="F891" s="270"/>
      <c r="G891" s="259"/>
      <c r="H891" s="259"/>
      <c r="I891" s="259"/>
      <c r="J891" s="259"/>
    </row>
    <row r="892" spans="1:10">
      <c r="A892" s="259"/>
      <c r="B892" s="259"/>
      <c r="C892" s="259"/>
      <c r="D892" s="259"/>
      <c r="E892" s="259"/>
      <c r="F892" s="270"/>
      <c r="G892" s="259"/>
      <c r="H892" s="259"/>
      <c r="I892" s="259"/>
      <c r="J892" s="259"/>
    </row>
    <row r="893" spans="1:10">
      <c r="A893" s="259"/>
      <c r="B893" s="259"/>
      <c r="C893" s="259"/>
      <c r="D893" s="259"/>
      <c r="E893" s="259"/>
      <c r="F893" s="270"/>
      <c r="G893" s="259"/>
      <c r="H893" s="259"/>
      <c r="I893" s="259"/>
      <c r="J893" s="259"/>
    </row>
    <row r="894" spans="1:10">
      <c r="A894" s="259"/>
      <c r="B894" s="259"/>
      <c r="C894" s="259"/>
      <c r="D894" s="259"/>
      <c r="E894" s="259"/>
      <c r="F894" s="270"/>
      <c r="G894" s="259"/>
      <c r="H894" s="259"/>
      <c r="I894" s="259"/>
      <c r="J894" s="259"/>
    </row>
    <row r="895" spans="1:10">
      <c r="A895" s="259"/>
      <c r="B895" s="259"/>
      <c r="C895" s="259"/>
      <c r="D895" s="259"/>
      <c r="E895" s="259"/>
      <c r="F895" s="270"/>
      <c r="G895" s="259"/>
      <c r="H895" s="259"/>
      <c r="I895" s="259"/>
      <c r="J895" s="259"/>
    </row>
    <row r="896" spans="1:10">
      <c r="A896" s="259"/>
      <c r="B896" s="259"/>
      <c r="C896" s="259"/>
      <c r="D896" s="259"/>
      <c r="E896" s="259"/>
      <c r="F896" s="270"/>
      <c r="G896" s="259"/>
      <c r="H896" s="259"/>
      <c r="I896" s="259"/>
      <c r="J896" s="259"/>
    </row>
    <row r="897" spans="1:10">
      <c r="A897" s="259"/>
      <c r="B897" s="259"/>
      <c r="C897" s="259"/>
      <c r="D897" s="259"/>
      <c r="E897" s="259"/>
      <c r="F897" s="270"/>
      <c r="G897" s="259"/>
      <c r="H897" s="259"/>
      <c r="I897" s="259"/>
      <c r="J897" s="259"/>
    </row>
    <row r="898" spans="1:10">
      <c r="A898" s="259"/>
      <c r="B898" s="259"/>
      <c r="C898" s="259"/>
      <c r="D898" s="259"/>
      <c r="E898" s="259"/>
      <c r="F898" s="270"/>
      <c r="G898" s="259"/>
      <c r="H898" s="259"/>
      <c r="I898" s="259"/>
      <c r="J898" s="259"/>
    </row>
    <row r="899" spans="1:10">
      <c r="A899" s="259"/>
      <c r="B899" s="259"/>
      <c r="C899" s="259"/>
      <c r="D899" s="259"/>
      <c r="E899" s="259"/>
      <c r="F899" s="270"/>
      <c r="G899" s="259"/>
      <c r="H899" s="259"/>
      <c r="I899" s="259"/>
      <c r="J899" s="259"/>
    </row>
    <row r="900" spans="1:10">
      <c r="A900" s="259"/>
      <c r="B900" s="259"/>
      <c r="C900" s="259"/>
      <c r="D900" s="259"/>
      <c r="E900" s="259"/>
      <c r="F900" s="270"/>
      <c r="G900" s="259"/>
      <c r="H900" s="259"/>
      <c r="I900" s="259"/>
      <c r="J900" s="259"/>
    </row>
    <row r="901" spans="1:10">
      <c r="A901" s="259"/>
      <c r="B901" s="259"/>
      <c r="C901" s="259"/>
      <c r="D901" s="259"/>
      <c r="E901" s="259"/>
      <c r="F901" s="270"/>
      <c r="G901" s="259"/>
      <c r="H901" s="259"/>
      <c r="I901" s="259"/>
      <c r="J901" s="259"/>
    </row>
    <row r="902" spans="1:10">
      <c r="A902" s="259"/>
      <c r="B902" s="259"/>
      <c r="C902" s="259"/>
      <c r="D902" s="259"/>
      <c r="E902" s="259"/>
      <c r="F902" s="270"/>
      <c r="G902" s="259"/>
      <c r="H902" s="259"/>
      <c r="I902" s="259"/>
      <c r="J902" s="259"/>
    </row>
    <row r="903" spans="1:10">
      <c r="A903" s="259"/>
      <c r="B903" s="259"/>
      <c r="C903" s="259"/>
      <c r="D903" s="259"/>
      <c r="E903" s="259"/>
      <c r="F903" s="270"/>
      <c r="G903" s="259"/>
      <c r="H903" s="259"/>
      <c r="I903" s="259"/>
      <c r="J903" s="259"/>
    </row>
    <row r="904" spans="1:10">
      <c r="A904" s="259"/>
      <c r="B904" s="259"/>
      <c r="C904" s="259"/>
      <c r="D904" s="259"/>
      <c r="E904" s="259"/>
      <c r="F904" s="270"/>
      <c r="G904" s="259"/>
      <c r="H904" s="259"/>
      <c r="I904" s="259"/>
      <c r="J904" s="259"/>
    </row>
    <row r="905" spans="1:10">
      <c r="A905" s="259"/>
      <c r="B905" s="259"/>
      <c r="C905" s="259"/>
      <c r="D905" s="259"/>
      <c r="E905" s="259"/>
      <c r="F905" s="270"/>
      <c r="G905" s="259"/>
      <c r="H905" s="259"/>
      <c r="I905" s="259"/>
      <c r="J905" s="259"/>
    </row>
    <row r="906" spans="1:10">
      <c r="A906" s="259"/>
      <c r="B906" s="259"/>
      <c r="C906" s="259"/>
      <c r="D906" s="259"/>
      <c r="E906" s="259"/>
      <c r="F906" s="270"/>
      <c r="G906" s="259"/>
      <c r="H906" s="259"/>
      <c r="I906" s="259"/>
      <c r="J906" s="259"/>
    </row>
    <row r="907" spans="1:10">
      <c r="A907" s="259"/>
      <c r="B907" s="259"/>
      <c r="C907" s="259"/>
      <c r="D907" s="259"/>
      <c r="E907" s="259"/>
      <c r="F907" s="270"/>
      <c r="G907" s="259"/>
      <c r="H907" s="259"/>
      <c r="I907" s="259"/>
      <c r="J907" s="259"/>
    </row>
    <row r="908" spans="1:10">
      <c r="A908" s="259"/>
      <c r="B908" s="259"/>
      <c r="C908" s="259"/>
      <c r="D908" s="259"/>
      <c r="E908" s="259"/>
      <c r="F908" s="270"/>
      <c r="G908" s="259"/>
      <c r="H908" s="259"/>
      <c r="I908" s="259"/>
      <c r="J908" s="259"/>
    </row>
    <row r="909" spans="1:10">
      <c r="A909" s="259"/>
      <c r="B909" s="259"/>
      <c r="C909" s="259"/>
      <c r="D909" s="259"/>
      <c r="E909" s="259"/>
      <c r="F909" s="270"/>
      <c r="G909" s="259"/>
      <c r="H909" s="259"/>
      <c r="I909" s="259"/>
      <c r="J909" s="259"/>
    </row>
    <row r="910" spans="1:10">
      <c r="A910" s="259"/>
      <c r="B910" s="259"/>
      <c r="C910" s="259"/>
      <c r="D910" s="259"/>
      <c r="E910" s="259"/>
      <c r="F910" s="270"/>
      <c r="G910" s="259"/>
      <c r="H910" s="259"/>
      <c r="I910" s="259"/>
      <c r="J910" s="259"/>
    </row>
    <row r="911" spans="1:10">
      <c r="A911" s="259"/>
      <c r="B911" s="259"/>
      <c r="C911" s="259"/>
      <c r="D911" s="259"/>
      <c r="E911" s="259"/>
      <c r="F911" s="270"/>
      <c r="G911" s="259"/>
      <c r="H911" s="259"/>
      <c r="I911" s="259"/>
      <c r="J911" s="259"/>
    </row>
    <row r="912" spans="1:10">
      <c r="A912" s="259"/>
      <c r="B912" s="259"/>
      <c r="C912" s="259"/>
      <c r="D912" s="259"/>
      <c r="E912" s="259"/>
      <c r="F912" s="270"/>
      <c r="G912" s="259"/>
      <c r="H912" s="259"/>
      <c r="I912" s="259"/>
      <c r="J912" s="259"/>
    </row>
    <row r="913" spans="1:10">
      <c r="A913" s="259"/>
      <c r="B913" s="259"/>
      <c r="C913" s="259"/>
      <c r="D913" s="259"/>
      <c r="E913" s="259"/>
      <c r="F913" s="270"/>
      <c r="G913" s="259"/>
      <c r="H913" s="259"/>
      <c r="I913" s="259"/>
      <c r="J913" s="259"/>
    </row>
    <row r="914" spans="1:10">
      <c r="A914" s="259"/>
      <c r="B914" s="259"/>
      <c r="C914" s="259"/>
      <c r="D914" s="259"/>
      <c r="E914" s="259"/>
      <c r="F914" s="270"/>
      <c r="G914" s="259"/>
      <c r="H914" s="259"/>
      <c r="I914" s="259"/>
      <c r="J914" s="259"/>
    </row>
    <row r="915" spans="1:10">
      <c r="A915" s="259"/>
      <c r="B915" s="259"/>
      <c r="C915" s="259"/>
      <c r="D915" s="259"/>
      <c r="E915" s="259"/>
      <c r="F915" s="270"/>
      <c r="G915" s="259"/>
      <c r="H915" s="259"/>
      <c r="I915" s="259"/>
      <c r="J915" s="259"/>
    </row>
    <row r="916" spans="1:10">
      <c r="A916" s="259"/>
      <c r="B916" s="259"/>
      <c r="C916" s="259"/>
      <c r="D916" s="259"/>
      <c r="E916" s="259"/>
      <c r="F916" s="270"/>
      <c r="G916" s="259"/>
      <c r="H916" s="259"/>
      <c r="I916" s="259"/>
      <c r="J916" s="259"/>
    </row>
    <row r="917" spans="1:10">
      <c r="A917" s="259"/>
      <c r="B917" s="259"/>
      <c r="C917" s="259"/>
      <c r="D917" s="259"/>
      <c r="E917" s="259"/>
      <c r="F917" s="270"/>
      <c r="G917" s="259"/>
      <c r="H917" s="259"/>
      <c r="I917" s="259"/>
      <c r="J917" s="259"/>
    </row>
    <row r="918" spans="1:10">
      <c r="A918" s="259"/>
      <c r="B918" s="259"/>
      <c r="C918" s="259"/>
      <c r="D918" s="259"/>
      <c r="E918" s="259"/>
      <c r="F918" s="270"/>
      <c r="G918" s="259"/>
      <c r="H918" s="259"/>
      <c r="I918" s="259"/>
      <c r="J918" s="259"/>
    </row>
    <row r="919" spans="1:10">
      <c r="A919" s="259"/>
      <c r="B919" s="259"/>
      <c r="C919" s="259"/>
      <c r="D919" s="259"/>
      <c r="E919" s="259"/>
      <c r="F919" s="270"/>
      <c r="G919" s="259"/>
      <c r="H919" s="259"/>
      <c r="I919" s="259"/>
      <c r="J919" s="259"/>
    </row>
    <row r="920" spans="1:10">
      <c r="A920" s="259"/>
      <c r="B920" s="259"/>
      <c r="C920" s="259"/>
      <c r="D920" s="259"/>
      <c r="E920" s="259"/>
      <c r="F920" s="270"/>
      <c r="G920" s="259"/>
      <c r="H920" s="259"/>
      <c r="I920" s="259"/>
      <c r="J920" s="259"/>
    </row>
    <row r="921" spans="1:10">
      <c r="A921" s="259"/>
      <c r="B921" s="259"/>
      <c r="C921" s="259"/>
      <c r="D921" s="259"/>
      <c r="E921" s="259"/>
      <c r="F921" s="270"/>
      <c r="G921" s="259"/>
      <c r="H921" s="259"/>
      <c r="I921" s="259"/>
      <c r="J921" s="259"/>
    </row>
    <row r="922" spans="1:10">
      <c r="A922" s="259"/>
      <c r="B922" s="259"/>
      <c r="C922" s="259"/>
      <c r="D922" s="259"/>
      <c r="E922" s="259"/>
      <c r="F922" s="270"/>
      <c r="G922" s="259"/>
      <c r="H922" s="259"/>
      <c r="I922" s="259"/>
      <c r="J922" s="259"/>
    </row>
    <row r="923" spans="1:10">
      <c r="A923" s="259"/>
      <c r="B923" s="259"/>
      <c r="C923" s="259"/>
      <c r="D923" s="259"/>
      <c r="E923" s="259"/>
      <c r="F923" s="270"/>
      <c r="G923" s="259"/>
      <c r="H923" s="259"/>
      <c r="I923" s="259"/>
      <c r="J923" s="259"/>
    </row>
    <row r="924" spans="1:10">
      <c r="A924" s="259"/>
      <c r="B924" s="259"/>
      <c r="C924" s="259"/>
      <c r="D924" s="259"/>
      <c r="E924" s="259"/>
      <c r="F924" s="270"/>
      <c r="G924" s="259"/>
      <c r="H924" s="259"/>
      <c r="I924" s="259"/>
      <c r="J924" s="259"/>
    </row>
    <row r="925" spans="1:10">
      <c r="A925" s="259"/>
      <c r="B925" s="259"/>
      <c r="C925" s="259"/>
      <c r="D925" s="259"/>
      <c r="E925" s="259"/>
      <c r="F925" s="270"/>
      <c r="G925" s="259"/>
      <c r="H925" s="259"/>
      <c r="I925" s="259"/>
      <c r="J925" s="259"/>
    </row>
    <row r="926" spans="1:10">
      <c r="A926" s="259"/>
      <c r="B926" s="259"/>
      <c r="C926" s="259"/>
      <c r="D926" s="259"/>
      <c r="E926" s="259"/>
      <c r="F926" s="270"/>
      <c r="G926" s="259"/>
      <c r="H926" s="259"/>
      <c r="I926" s="259"/>
      <c r="J926" s="259"/>
    </row>
    <row r="927" spans="1:10">
      <c r="A927" s="259"/>
      <c r="B927" s="259"/>
      <c r="C927" s="259"/>
      <c r="D927" s="259"/>
      <c r="E927" s="259"/>
      <c r="F927" s="270"/>
      <c r="G927" s="259"/>
      <c r="H927" s="259"/>
      <c r="I927" s="259"/>
      <c r="J927" s="259"/>
    </row>
    <row r="928" spans="1:10">
      <c r="A928" s="259"/>
      <c r="B928" s="259"/>
      <c r="C928" s="259"/>
      <c r="D928" s="259"/>
      <c r="E928" s="259"/>
      <c r="F928" s="270"/>
      <c r="G928" s="259"/>
      <c r="H928" s="259"/>
      <c r="I928" s="259"/>
      <c r="J928" s="259"/>
    </row>
    <row r="929" spans="1:10">
      <c r="A929" s="259"/>
      <c r="B929" s="259"/>
      <c r="C929" s="259"/>
      <c r="D929" s="259"/>
      <c r="E929" s="259"/>
      <c r="F929" s="270"/>
      <c r="G929" s="259"/>
      <c r="H929" s="259"/>
      <c r="I929" s="259"/>
      <c r="J929" s="259"/>
    </row>
    <row r="930" spans="1:10">
      <c r="A930" s="259"/>
      <c r="B930" s="259"/>
      <c r="C930" s="259"/>
      <c r="D930" s="259"/>
      <c r="E930" s="259"/>
      <c r="F930" s="270"/>
      <c r="G930" s="259"/>
      <c r="H930" s="259"/>
      <c r="I930" s="259"/>
      <c r="J930" s="259"/>
    </row>
    <row r="931" spans="1:10">
      <c r="A931" s="259"/>
      <c r="B931" s="259"/>
      <c r="C931" s="259"/>
      <c r="D931" s="259"/>
      <c r="E931" s="259"/>
      <c r="F931" s="270"/>
      <c r="G931" s="259"/>
      <c r="H931" s="259"/>
      <c r="I931" s="259"/>
      <c r="J931" s="259"/>
    </row>
    <row r="932" spans="1:10">
      <c r="A932" s="259"/>
      <c r="B932" s="259"/>
      <c r="C932" s="259"/>
      <c r="D932" s="259"/>
      <c r="E932" s="259"/>
      <c r="F932" s="270"/>
      <c r="G932" s="259"/>
      <c r="H932" s="259"/>
      <c r="I932" s="259"/>
      <c r="J932" s="259"/>
    </row>
    <row r="933" spans="1:10">
      <c r="A933" s="259"/>
      <c r="B933" s="259"/>
      <c r="C933" s="259"/>
      <c r="D933" s="259"/>
      <c r="E933" s="259"/>
      <c r="F933" s="270"/>
      <c r="G933" s="259"/>
      <c r="H933" s="259"/>
      <c r="I933" s="259"/>
      <c r="J933" s="259"/>
    </row>
    <row r="934" spans="1:10">
      <c r="A934" s="259"/>
      <c r="B934" s="259"/>
      <c r="C934" s="259"/>
      <c r="D934" s="259"/>
      <c r="E934" s="259"/>
      <c r="F934" s="270"/>
      <c r="G934" s="259"/>
      <c r="H934" s="259"/>
      <c r="I934" s="259"/>
      <c r="J934" s="259"/>
    </row>
    <row r="935" spans="1:10">
      <c r="A935" s="259"/>
      <c r="B935" s="259"/>
      <c r="C935" s="259"/>
      <c r="D935" s="259"/>
      <c r="E935" s="259"/>
      <c r="F935" s="270"/>
      <c r="G935" s="259"/>
      <c r="H935" s="259"/>
      <c r="I935" s="259"/>
      <c r="J935" s="259"/>
    </row>
    <row r="936" spans="1:10">
      <c r="A936" s="259"/>
      <c r="B936" s="259"/>
      <c r="C936" s="259"/>
      <c r="D936" s="259"/>
      <c r="E936" s="259"/>
      <c r="F936" s="270"/>
      <c r="G936" s="259"/>
      <c r="H936" s="259"/>
      <c r="I936" s="259"/>
      <c r="J936" s="259"/>
    </row>
    <row r="937" spans="1:10">
      <c r="A937" s="259"/>
      <c r="B937" s="259"/>
      <c r="C937" s="259"/>
      <c r="D937" s="259"/>
      <c r="E937" s="259"/>
      <c r="F937" s="270"/>
      <c r="G937" s="259"/>
      <c r="H937" s="259"/>
      <c r="I937" s="259"/>
      <c r="J937" s="259"/>
    </row>
    <row r="938" spans="1:10">
      <c r="A938" s="259"/>
      <c r="B938" s="259"/>
      <c r="C938" s="259"/>
      <c r="D938" s="259"/>
      <c r="E938" s="259"/>
      <c r="F938" s="270"/>
      <c r="G938" s="259"/>
      <c r="H938" s="259"/>
      <c r="I938" s="259"/>
      <c r="J938" s="259"/>
    </row>
    <row r="939" spans="1:10">
      <c r="A939" s="259"/>
      <c r="B939" s="259"/>
      <c r="C939" s="259"/>
      <c r="D939" s="259"/>
      <c r="E939" s="259"/>
      <c r="F939" s="270"/>
      <c r="G939" s="259"/>
      <c r="H939" s="259"/>
      <c r="I939" s="259"/>
      <c r="J939" s="259"/>
    </row>
    <row r="940" spans="1:10">
      <c r="A940" s="259"/>
      <c r="B940" s="259"/>
      <c r="C940" s="259"/>
      <c r="D940" s="259"/>
      <c r="E940" s="259"/>
      <c r="F940" s="270"/>
      <c r="G940" s="259"/>
      <c r="H940" s="259"/>
      <c r="I940" s="259"/>
      <c r="J940" s="259"/>
    </row>
    <row r="941" spans="1:10">
      <c r="A941" s="259"/>
      <c r="B941" s="259"/>
      <c r="C941" s="259"/>
      <c r="D941" s="259"/>
      <c r="E941" s="259"/>
      <c r="F941" s="270"/>
      <c r="G941" s="259"/>
      <c r="H941" s="259"/>
      <c r="I941" s="259"/>
      <c r="J941" s="259"/>
    </row>
    <row r="942" spans="1:10">
      <c r="A942" s="259"/>
      <c r="B942" s="259"/>
      <c r="C942" s="259"/>
      <c r="D942" s="259"/>
      <c r="E942" s="259"/>
      <c r="F942" s="270"/>
      <c r="G942" s="259"/>
      <c r="H942" s="259"/>
      <c r="I942" s="259"/>
      <c r="J942" s="259"/>
    </row>
    <row r="943" spans="1:10">
      <c r="A943" s="259"/>
      <c r="B943" s="259"/>
      <c r="C943" s="259"/>
      <c r="D943" s="259"/>
      <c r="E943" s="259"/>
      <c r="F943" s="270"/>
      <c r="G943" s="259"/>
      <c r="H943" s="259"/>
      <c r="I943" s="259"/>
      <c r="J943" s="259"/>
    </row>
    <row r="944" spans="1:10">
      <c r="A944" s="259"/>
      <c r="B944" s="259"/>
      <c r="C944" s="259"/>
      <c r="D944" s="259"/>
      <c r="E944" s="259"/>
      <c r="F944" s="270"/>
      <c r="G944" s="259"/>
      <c r="H944" s="259"/>
      <c r="I944" s="259"/>
      <c r="J944" s="259"/>
    </row>
    <row r="945" spans="1:10">
      <c r="A945" s="259"/>
      <c r="B945" s="259"/>
      <c r="C945" s="259"/>
      <c r="D945" s="259"/>
      <c r="E945" s="259"/>
      <c r="F945" s="270"/>
      <c r="G945" s="259"/>
      <c r="H945" s="259"/>
      <c r="I945" s="259"/>
      <c r="J945" s="259"/>
    </row>
    <row r="946" spans="1:10">
      <c r="A946" s="259"/>
      <c r="B946" s="259"/>
      <c r="C946" s="259"/>
      <c r="D946" s="259"/>
      <c r="E946" s="259"/>
      <c r="F946" s="270"/>
      <c r="G946" s="259"/>
      <c r="H946" s="259"/>
      <c r="I946" s="259"/>
      <c r="J946" s="259"/>
    </row>
    <row r="947" spans="1:10">
      <c r="A947" s="259"/>
      <c r="B947" s="259"/>
      <c r="C947" s="259"/>
      <c r="D947" s="259"/>
      <c r="E947" s="259"/>
      <c r="F947" s="270"/>
      <c r="G947" s="259"/>
      <c r="H947" s="259"/>
      <c r="I947" s="259"/>
      <c r="J947" s="259"/>
    </row>
    <row r="948" spans="1:10">
      <c r="A948" s="259"/>
      <c r="B948" s="259"/>
      <c r="C948" s="259"/>
      <c r="D948" s="259"/>
      <c r="E948" s="259"/>
      <c r="F948" s="270"/>
      <c r="G948" s="259"/>
      <c r="H948" s="259"/>
      <c r="I948" s="259"/>
      <c r="J948" s="259"/>
    </row>
    <row r="949" spans="1:10">
      <c r="A949" s="259"/>
      <c r="B949" s="259"/>
      <c r="C949" s="259"/>
      <c r="D949" s="259"/>
      <c r="E949" s="259"/>
      <c r="F949" s="270"/>
      <c r="G949" s="259"/>
      <c r="H949" s="259"/>
      <c r="I949" s="259"/>
      <c r="J949" s="259"/>
    </row>
    <row r="950" spans="1:10">
      <c r="A950" s="259"/>
      <c r="B950" s="259"/>
      <c r="C950" s="259"/>
      <c r="D950" s="259"/>
      <c r="E950" s="259"/>
      <c r="F950" s="270"/>
      <c r="G950" s="259"/>
      <c r="H950" s="259"/>
      <c r="I950" s="259"/>
      <c r="J950" s="259"/>
    </row>
    <row r="951" spans="1:10">
      <c r="A951" s="259"/>
      <c r="B951" s="259"/>
      <c r="C951" s="259"/>
      <c r="D951" s="259"/>
      <c r="E951" s="259"/>
      <c r="F951" s="270"/>
      <c r="G951" s="259"/>
      <c r="H951" s="259"/>
      <c r="I951" s="259"/>
      <c r="J951" s="259"/>
    </row>
    <row r="952" spans="1:10">
      <c r="A952" s="259"/>
      <c r="B952" s="259"/>
      <c r="C952" s="259"/>
      <c r="D952" s="259"/>
      <c r="E952" s="259"/>
      <c r="F952" s="270"/>
      <c r="G952" s="259"/>
      <c r="H952" s="259"/>
      <c r="I952" s="259"/>
      <c r="J952" s="259"/>
    </row>
    <row r="953" spans="1:10">
      <c r="A953" s="259"/>
      <c r="B953" s="259"/>
      <c r="C953" s="259"/>
      <c r="D953" s="259"/>
      <c r="E953" s="259"/>
      <c r="F953" s="270"/>
      <c r="G953" s="259"/>
      <c r="H953" s="259"/>
      <c r="I953" s="259"/>
      <c r="J953" s="259"/>
    </row>
    <row r="954" spans="1:10">
      <c r="A954" s="259"/>
      <c r="B954" s="259"/>
      <c r="C954" s="259"/>
      <c r="D954" s="259"/>
      <c r="E954" s="259"/>
      <c r="F954" s="270"/>
      <c r="G954" s="259"/>
      <c r="H954" s="259"/>
      <c r="I954" s="259"/>
      <c r="J954" s="259"/>
    </row>
    <row r="955" spans="1:10">
      <c r="A955" s="259"/>
      <c r="B955" s="259"/>
      <c r="C955" s="259"/>
      <c r="D955" s="259"/>
      <c r="E955" s="259"/>
      <c r="F955" s="270"/>
      <c r="G955" s="259"/>
      <c r="H955" s="259"/>
      <c r="I955" s="259"/>
      <c r="J955" s="259"/>
    </row>
    <row r="956" spans="1:10">
      <c r="A956" s="259"/>
      <c r="B956" s="259"/>
      <c r="C956" s="259"/>
      <c r="D956" s="259"/>
      <c r="E956" s="259"/>
      <c r="F956" s="270"/>
      <c r="G956" s="259"/>
      <c r="H956" s="259"/>
      <c r="I956" s="259"/>
      <c r="J956" s="259"/>
    </row>
    <row r="957" spans="1:10">
      <c r="A957" s="259"/>
      <c r="B957" s="259"/>
      <c r="C957" s="259"/>
      <c r="D957" s="259"/>
      <c r="E957" s="259"/>
      <c r="F957" s="270"/>
      <c r="G957" s="259"/>
      <c r="H957" s="259"/>
      <c r="I957" s="259"/>
      <c r="J957" s="259"/>
    </row>
    <row r="958" spans="1:10">
      <c r="A958" s="259"/>
      <c r="B958" s="259"/>
      <c r="C958" s="259"/>
      <c r="D958" s="259"/>
      <c r="E958" s="259"/>
      <c r="F958" s="270"/>
      <c r="G958" s="259"/>
      <c r="H958" s="259"/>
      <c r="I958" s="259"/>
      <c r="J958" s="259"/>
    </row>
    <row r="959" spans="1:10">
      <c r="A959" s="259"/>
      <c r="B959" s="259"/>
      <c r="C959" s="259"/>
      <c r="D959" s="259"/>
      <c r="E959" s="259"/>
      <c r="F959" s="270"/>
      <c r="G959" s="259"/>
      <c r="H959" s="259"/>
      <c r="I959" s="259"/>
      <c r="J959" s="259"/>
    </row>
    <row r="960" spans="1:10">
      <c r="A960" s="259"/>
      <c r="B960" s="259"/>
      <c r="C960" s="259"/>
      <c r="D960" s="259"/>
      <c r="E960" s="259"/>
      <c r="F960" s="270"/>
      <c r="G960" s="259"/>
      <c r="H960" s="259"/>
      <c r="I960" s="259"/>
      <c r="J960" s="259"/>
    </row>
    <row r="961" spans="1:10">
      <c r="A961" s="259"/>
      <c r="B961" s="259"/>
      <c r="C961" s="259"/>
      <c r="D961" s="259"/>
      <c r="E961" s="259"/>
      <c r="F961" s="270"/>
      <c r="G961" s="259"/>
      <c r="H961" s="259"/>
      <c r="I961" s="259"/>
      <c r="J961" s="259"/>
    </row>
    <row r="962" spans="1:10">
      <c r="A962" s="259"/>
      <c r="B962" s="259"/>
      <c r="C962" s="259"/>
      <c r="D962" s="259"/>
      <c r="E962" s="259"/>
      <c r="F962" s="270"/>
      <c r="G962" s="259"/>
      <c r="H962" s="259"/>
      <c r="I962" s="259"/>
      <c r="J962" s="259"/>
    </row>
    <row r="963" spans="1:10">
      <c r="A963" s="259"/>
      <c r="B963" s="259"/>
      <c r="C963" s="259"/>
      <c r="D963" s="259"/>
      <c r="E963" s="259"/>
      <c r="F963" s="270"/>
      <c r="G963" s="259"/>
      <c r="H963" s="259"/>
      <c r="I963" s="259"/>
      <c r="J963" s="259"/>
    </row>
    <row r="964" spans="1:10">
      <c r="A964" s="259"/>
      <c r="B964" s="259"/>
      <c r="C964" s="259"/>
      <c r="D964" s="259"/>
      <c r="E964" s="259"/>
      <c r="F964" s="270"/>
      <c r="G964" s="259"/>
      <c r="H964" s="259"/>
      <c r="I964" s="259"/>
      <c r="J964" s="259"/>
    </row>
    <row r="965" spans="1:10">
      <c r="A965" s="259"/>
      <c r="B965" s="259"/>
      <c r="C965" s="259"/>
      <c r="D965" s="259"/>
      <c r="E965" s="259"/>
      <c r="F965" s="270"/>
      <c r="G965" s="259"/>
      <c r="H965" s="259"/>
      <c r="I965" s="259"/>
      <c r="J965" s="259"/>
    </row>
    <row r="966" spans="1:10">
      <c r="A966" s="259"/>
      <c r="B966" s="259"/>
      <c r="C966" s="259"/>
      <c r="D966" s="259"/>
      <c r="E966" s="259"/>
      <c r="F966" s="270"/>
      <c r="G966" s="259"/>
      <c r="H966" s="259"/>
      <c r="I966" s="259"/>
      <c r="J966" s="259"/>
    </row>
    <row r="967" spans="1:10">
      <c r="A967" s="259"/>
      <c r="B967" s="259"/>
      <c r="C967" s="259"/>
      <c r="D967" s="259"/>
      <c r="E967" s="259"/>
      <c r="F967" s="270"/>
      <c r="G967" s="259"/>
      <c r="H967" s="259"/>
      <c r="I967" s="259"/>
      <c r="J967" s="259"/>
    </row>
    <row r="968" spans="1:10">
      <c r="A968" s="259"/>
      <c r="B968" s="259"/>
      <c r="C968" s="259"/>
      <c r="D968" s="259"/>
      <c r="E968" s="259"/>
      <c r="F968" s="270"/>
      <c r="G968" s="259"/>
      <c r="H968" s="259"/>
      <c r="I968" s="259"/>
      <c r="J968" s="259"/>
    </row>
    <row r="969" spans="1:10">
      <c r="A969" s="259"/>
      <c r="B969" s="259"/>
      <c r="C969" s="259"/>
      <c r="D969" s="259"/>
      <c r="E969" s="259"/>
      <c r="F969" s="270"/>
      <c r="G969" s="259"/>
      <c r="H969" s="259"/>
      <c r="I969" s="259"/>
      <c r="J969" s="259"/>
    </row>
    <row r="970" spans="1:10">
      <c r="A970" s="259"/>
      <c r="B970" s="259"/>
      <c r="C970" s="259"/>
      <c r="D970" s="259"/>
      <c r="E970" s="259"/>
      <c r="F970" s="270"/>
      <c r="G970" s="259"/>
      <c r="H970" s="259"/>
      <c r="I970" s="259"/>
      <c r="J970" s="259"/>
    </row>
    <row r="971" spans="1:10">
      <c r="A971" s="259"/>
      <c r="B971" s="259"/>
      <c r="C971" s="259"/>
      <c r="D971" s="259"/>
      <c r="E971" s="259"/>
      <c r="F971" s="270"/>
      <c r="G971" s="259"/>
      <c r="H971" s="259"/>
      <c r="I971" s="259"/>
      <c r="J971" s="259"/>
    </row>
    <row r="972" spans="1:10">
      <c r="A972" s="259"/>
      <c r="B972" s="259"/>
      <c r="C972" s="259"/>
      <c r="D972" s="259"/>
      <c r="E972" s="259"/>
      <c r="F972" s="270"/>
      <c r="G972" s="259"/>
      <c r="H972" s="259"/>
      <c r="I972" s="259"/>
      <c r="J972" s="259"/>
    </row>
    <row r="973" spans="1:10">
      <c r="A973" s="259"/>
      <c r="B973" s="259"/>
      <c r="C973" s="259"/>
      <c r="D973" s="259"/>
      <c r="E973" s="259"/>
      <c r="F973" s="270"/>
      <c r="G973" s="259"/>
      <c r="H973" s="259"/>
      <c r="I973" s="259"/>
      <c r="J973" s="259"/>
    </row>
    <row r="974" spans="1:10">
      <c r="A974" s="259"/>
      <c r="B974" s="259"/>
      <c r="C974" s="259"/>
      <c r="D974" s="259"/>
      <c r="E974" s="259"/>
      <c r="F974" s="270"/>
      <c r="G974" s="259"/>
      <c r="H974" s="259"/>
      <c r="I974" s="259"/>
      <c r="J974" s="259"/>
    </row>
    <row r="975" spans="1:10">
      <c r="A975" s="259"/>
      <c r="B975" s="259"/>
      <c r="C975" s="259"/>
      <c r="D975" s="259"/>
      <c r="E975" s="259"/>
      <c r="F975" s="270"/>
      <c r="G975" s="259"/>
      <c r="H975" s="259"/>
      <c r="I975" s="259"/>
      <c r="J975" s="259"/>
    </row>
    <row r="976" spans="1:10">
      <c r="A976" s="259"/>
      <c r="B976" s="259"/>
      <c r="C976" s="259"/>
      <c r="D976" s="259"/>
      <c r="E976" s="259"/>
      <c r="F976" s="270"/>
      <c r="G976" s="259"/>
      <c r="H976" s="259"/>
      <c r="I976" s="259"/>
      <c r="J976" s="259"/>
    </row>
    <row r="977" spans="1:10">
      <c r="A977" s="259"/>
      <c r="B977" s="259"/>
      <c r="C977" s="259"/>
      <c r="D977" s="259"/>
      <c r="E977" s="259"/>
      <c r="F977" s="270"/>
      <c r="G977" s="259"/>
      <c r="H977" s="259"/>
      <c r="I977" s="259"/>
      <c r="J977" s="259"/>
    </row>
    <row r="978" spans="1:10">
      <c r="A978" s="259"/>
      <c r="B978" s="259"/>
      <c r="C978" s="259"/>
      <c r="D978" s="259"/>
      <c r="E978" s="259"/>
      <c r="F978" s="270"/>
      <c r="G978" s="259"/>
      <c r="H978" s="259"/>
      <c r="I978" s="259"/>
      <c r="J978" s="259"/>
    </row>
    <row r="979" spans="1:10">
      <c r="A979" s="259"/>
      <c r="B979" s="259"/>
      <c r="C979" s="259"/>
      <c r="D979" s="259"/>
      <c r="E979" s="259"/>
      <c r="F979" s="270"/>
      <c r="G979" s="259"/>
      <c r="H979" s="259"/>
      <c r="I979" s="259"/>
      <c r="J979" s="259"/>
    </row>
    <row r="980" spans="1:10">
      <c r="A980" s="259"/>
      <c r="B980" s="259"/>
      <c r="C980" s="259"/>
      <c r="D980" s="259"/>
      <c r="E980" s="259"/>
      <c r="F980" s="270"/>
      <c r="G980" s="259"/>
      <c r="H980" s="259"/>
      <c r="I980" s="259"/>
      <c r="J980" s="259"/>
    </row>
    <row r="981" spans="1:10">
      <c r="A981" s="259"/>
      <c r="B981" s="259"/>
      <c r="C981" s="259"/>
      <c r="D981" s="259"/>
      <c r="E981" s="259"/>
      <c r="F981" s="270"/>
      <c r="G981" s="259"/>
      <c r="H981" s="259"/>
      <c r="I981" s="259"/>
      <c r="J981" s="259"/>
    </row>
    <row r="982" spans="1:10">
      <c r="A982" s="259"/>
      <c r="B982" s="259"/>
      <c r="C982" s="259"/>
      <c r="D982" s="259"/>
      <c r="E982" s="259"/>
      <c r="F982" s="270"/>
      <c r="G982" s="259"/>
      <c r="H982" s="259"/>
      <c r="I982" s="259"/>
      <c r="J982" s="259"/>
    </row>
    <row r="983" spans="1:10">
      <c r="A983" s="259"/>
      <c r="B983" s="259"/>
      <c r="C983" s="259"/>
      <c r="D983" s="259"/>
      <c r="E983" s="259"/>
      <c r="F983" s="270"/>
      <c r="G983" s="259"/>
      <c r="H983" s="259"/>
      <c r="I983" s="259"/>
      <c r="J983" s="259"/>
    </row>
    <row r="984" spans="1:10">
      <c r="A984" s="259"/>
      <c r="B984" s="259"/>
      <c r="C984" s="259"/>
      <c r="D984" s="259"/>
      <c r="E984" s="259"/>
      <c r="F984" s="270"/>
      <c r="G984" s="259"/>
      <c r="H984" s="259"/>
      <c r="I984" s="259"/>
      <c r="J984" s="259"/>
    </row>
    <row r="985" spans="1:10">
      <c r="A985" s="259"/>
      <c r="B985" s="259"/>
      <c r="C985" s="259"/>
      <c r="D985" s="259"/>
      <c r="E985" s="259"/>
      <c r="F985" s="270"/>
      <c r="G985" s="259"/>
      <c r="H985" s="259"/>
      <c r="I985" s="259"/>
      <c r="J985" s="259"/>
    </row>
    <row r="986" spans="1:10">
      <c r="A986" s="259"/>
      <c r="B986" s="259"/>
      <c r="C986" s="259"/>
      <c r="D986" s="259"/>
      <c r="E986" s="259"/>
      <c r="F986" s="270"/>
      <c r="G986" s="259"/>
      <c r="H986" s="259"/>
      <c r="I986" s="259"/>
      <c r="J986" s="259"/>
    </row>
    <row r="987" spans="1:10">
      <c r="A987" s="259"/>
      <c r="B987" s="259"/>
      <c r="C987" s="259"/>
      <c r="D987" s="259"/>
      <c r="E987" s="259"/>
      <c r="F987" s="270"/>
      <c r="G987" s="259"/>
      <c r="H987" s="259"/>
      <c r="I987" s="259"/>
      <c r="J987" s="259"/>
    </row>
    <row r="988" spans="1:10">
      <c r="A988" s="259"/>
      <c r="B988" s="259"/>
      <c r="C988" s="259"/>
      <c r="D988" s="259"/>
      <c r="E988" s="259"/>
      <c r="F988" s="270"/>
      <c r="G988" s="259"/>
      <c r="H988" s="259"/>
      <c r="I988" s="259"/>
      <c r="J988" s="259"/>
    </row>
    <row r="989" spans="1:10">
      <c r="A989" s="259"/>
      <c r="B989" s="259"/>
      <c r="C989" s="259"/>
      <c r="D989" s="259"/>
      <c r="E989" s="259"/>
      <c r="F989" s="270"/>
      <c r="G989" s="259"/>
      <c r="H989" s="259"/>
      <c r="I989" s="259"/>
      <c r="J989" s="259"/>
    </row>
    <row r="990" spans="1:10">
      <c r="A990" s="259"/>
      <c r="B990" s="259"/>
      <c r="C990" s="259"/>
      <c r="D990" s="259"/>
      <c r="E990" s="259"/>
      <c r="F990" s="270"/>
      <c r="G990" s="259"/>
      <c r="H990" s="259"/>
      <c r="I990" s="259"/>
      <c r="J990" s="259"/>
    </row>
    <row r="991" spans="1:10">
      <c r="A991" s="259"/>
      <c r="B991" s="259"/>
      <c r="C991" s="259"/>
      <c r="D991" s="259"/>
      <c r="E991" s="259"/>
      <c r="F991" s="270"/>
      <c r="G991" s="259"/>
      <c r="H991" s="259"/>
      <c r="I991" s="259"/>
      <c r="J991" s="259"/>
    </row>
    <row r="992" spans="1:10">
      <c r="A992" s="259"/>
      <c r="B992" s="259"/>
      <c r="C992" s="259"/>
      <c r="D992" s="259"/>
      <c r="E992" s="259"/>
      <c r="F992" s="270"/>
      <c r="G992" s="259"/>
      <c r="H992" s="259"/>
      <c r="I992" s="259"/>
      <c r="J992" s="259"/>
    </row>
    <row r="993" spans="1:10">
      <c r="A993" s="259"/>
      <c r="B993" s="259"/>
      <c r="C993" s="259"/>
      <c r="D993" s="259"/>
      <c r="E993" s="259"/>
      <c r="F993" s="270"/>
      <c r="G993" s="259"/>
      <c r="H993" s="259"/>
      <c r="I993" s="259"/>
      <c r="J993" s="259"/>
    </row>
    <row r="994" spans="1:10">
      <c r="A994" s="259"/>
      <c r="B994" s="259"/>
      <c r="C994" s="259"/>
      <c r="D994" s="259"/>
      <c r="E994" s="259"/>
      <c r="F994" s="270"/>
      <c r="G994" s="259"/>
      <c r="H994" s="259"/>
      <c r="I994" s="259"/>
      <c r="J994" s="259"/>
    </row>
    <row r="995" spans="1:10">
      <c r="A995" s="259"/>
      <c r="B995" s="259"/>
      <c r="C995" s="259"/>
      <c r="D995" s="259"/>
      <c r="E995" s="259"/>
      <c r="F995" s="270"/>
      <c r="G995" s="259"/>
      <c r="H995" s="259"/>
      <c r="I995" s="259"/>
      <c r="J995" s="259"/>
    </row>
    <row r="996" spans="1:10">
      <c r="A996" s="259"/>
      <c r="B996" s="259"/>
      <c r="C996" s="259"/>
      <c r="D996" s="259"/>
      <c r="E996" s="259"/>
      <c r="F996" s="270"/>
      <c r="G996" s="259"/>
      <c r="H996" s="259"/>
      <c r="I996" s="259"/>
      <c r="J996" s="259"/>
    </row>
    <row r="997" spans="1:10">
      <c r="A997" s="259"/>
      <c r="B997" s="259"/>
      <c r="C997" s="259"/>
      <c r="D997" s="259"/>
      <c r="E997" s="259"/>
      <c r="F997" s="270"/>
      <c r="G997" s="259"/>
      <c r="H997" s="259"/>
      <c r="I997" s="259"/>
      <c r="J997" s="259"/>
    </row>
    <row r="998" spans="1:10">
      <c r="A998" s="259"/>
      <c r="B998" s="259"/>
      <c r="C998" s="259"/>
      <c r="D998" s="259"/>
      <c r="E998" s="259"/>
      <c r="F998" s="270"/>
      <c r="G998" s="259"/>
      <c r="H998" s="259"/>
      <c r="I998" s="259"/>
      <c r="J998" s="259"/>
    </row>
    <row r="999" spans="1:10">
      <c r="A999" s="259"/>
      <c r="B999" s="259"/>
      <c r="C999" s="259"/>
      <c r="D999" s="259"/>
      <c r="E999" s="259"/>
      <c r="F999" s="270"/>
      <c r="G999" s="259"/>
      <c r="H999" s="259"/>
      <c r="I999" s="259"/>
      <c r="J999" s="259"/>
    </row>
    <row r="1000" spans="1:10">
      <c r="A1000" s="259"/>
      <c r="B1000" s="259"/>
      <c r="C1000" s="259"/>
      <c r="D1000" s="259"/>
      <c r="E1000" s="259"/>
      <c r="F1000" s="270"/>
      <c r="G1000" s="259"/>
      <c r="H1000" s="259"/>
      <c r="I1000" s="259"/>
      <c r="J1000" s="259"/>
    </row>
    <row r="1001" spans="1:10">
      <c r="A1001" s="259"/>
      <c r="B1001" s="259"/>
      <c r="C1001" s="259"/>
      <c r="D1001" s="259"/>
      <c r="E1001" s="259"/>
      <c r="F1001" s="270"/>
      <c r="G1001" s="259"/>
      <c r="H1001" s="259"/>
      <c r="I1001" s="259"/>
      <c r="J1001" s="259"/>
    </row>
    <row r="1002" spans="1:10">
      <c r="A1002" s="259"/>
      <c r="B1002" s="259"/>
      <c r="C1002" s="259"/>
      <c r="D1002" s="259"/>
      <c r="E1002" s="259"/>
      <c r="F1002" s="270"/>
      <c r="G1002" s="259"/>
      <c r="H1002" s="259"/>
      <c r="I1002" s="259"/>
      <c r="J1002" s="259"/>
    </row>
    <row r="1003" spans="1:10">
      <c r="A1003" s="259"/>
      <c r="B1003" s="259"/>
      <c r="C1003" s="259"/>
      <c r="D1003" s="259"/>
      <c r="E1003" s="259"/>
      <c r="F1003" s="270"/>
      <c r="G1003" s="259"/>
      <c r="H1003" s="259"/>
      <c r="I1003" s="259"/>
      <c r="J1003" s="259"/>
    </row>
    <row r="1004" spans="1:10">
      <c r="A1004" s="259"/>
      <c r="B1004" s="259"/>
      <c r="C1004" s="259"/>
      <c r="D1004" s="259"/>
      <c r="E1004" s="259"/>
      <c r="F1004" s="270"/>
      <c r="G1004" s="259"/>
      <c r="H1004" s="259"/>
      <c r="I1004" s="259"/>
      <c r="J1004" s="259"/>
    </row>
    <row r="1005" spans="1:10">
      <c r="A1005" s="259"/>
      <c r="B1005" s="259"/>
      <c r="C1005" s="259"/>
      <c r="D1005" s="259"/>
      <c r="E1005" s="259"/>
      <c r="F1005" s="270"/>
      <c r="G1005" s="259"/>
      <c r="H1005" s="259"/>
      <c r="I1005" s="259"/>
      <c r="J1005" s="259"/>
    </row>
    <row r="1006" spans="1:10">
      <c r="A1006" s="259"/>
      <c r="B1006" s="259"/>
      <c r="C1006" s="259"/>
      <c r="D1006" s="259"/>
      <c r="E1006" s="259"/>
      <c r="F1006" s="270"/>
      <c r="G1006" s="259"/>
      <c r="H1006" s="259"/>
      <c r="I1006" s="259"/>
      <c r="J1006" s="259"/>
    </row>
    <row r="1007" spans="1:10">
      <c r="A1007" s="259"/>
      <c r="B1007" s="259"/>
      <c r="C1007" s="259"/>
      <c r="D1007" s="259"/>
      <c r="E1007" s="259"/>
      <c r="F1007" s="270"/>
      <c r="G1007" s="259"/>
      <c r="H1007" s="259"/>
      <c r="I1007" s="259"/>
      <c r="J1007" s="259"/>
    </row>
    <row r="1008" spans="1:10">
      <c r="A1008" s="259"/>
      <c r="B1008" s="259"/>
      <c r="C1008" s="259"/>
      <c r="D1008" s="259"/>
      <c r="E1008" s="259"/>
      <c r="F1008" s="270"/>
      <c r="G1008" s="259"/>
      <c r="H1008" s="259"/>
      <c r="I1008" s="259"/>
      <c r="J1008" s="259"/>
    </row>
    <row r="1009" spans="1:10">
      <c r="A1009" s="259"/>
      <c r="B1009" s="259"/>
      <c r="C1009" s="259"/>
      <c r="D1009" s="259"/>
      <c r="E1009" s="259"/>
      <c r="F1009" s="270"/>
      <c r="G1009" s="259"/>
      <c r="H1009" s="259"/>
      <c r="I1009" s="259"/>
      <c r="J1009" s="259"/>
    </row>
    <row r="1010" spans="1:10">
      <c r="A1010" s="259"/>
      <c r="B1010" s="259"/>
      <c r="C1010" s="259"/>
      <c r="D1010" s="259"/>
      <c r="E1010" s="259"/>
      <c r="F1010" s="270"/>
      <c r="G1010" s="259"/>
      <c r="H1010" s="259"/>
      <c r="I1010" s="259"/>
      <c r="J1010" s="259"/>
    </row>
    <row r="1011" spans="1:10">
      <c r="A1011" s="259"/>
      <c r="B1011" s="259"/>
      <c r="C1011" s="259"/>
      <c r="D1011" s="259"/>
      <c r="E1011" s="259"/>
      <c r="F1011" s="270"/>
      <c r="G1011" s="259"/>
      <c r="H1011" s="259"/>
      <c r="I1011" s="259"/>
      <c r="J1011" s="259"/>
    </row>
    <row r="1012" spans="1:10">
      <c r="A1012" s="259"/>
      <c r="B1012" s="259"/>
      <c r="C1012" s="259"/>
      <c r="D1012" s="259"/>
      <c r="E1012" s="259"/>
      <c r="F1012" s="270"/>
      <c r="G1012" s="259"/>
      <c r="H1012" s="259"/>
      <c r="I1012" s="259"/>
      <c r="J1012" s="259"/>
    </row>
    <row r="1013" spans="1:10">
      <c r="A1013" s="259"/>
      <c r="B1013" s="259"/>
      <c r="C1013" s="259"/>
      <c r="D1013" s="259"/>
      <c r="E1013" s="259"/>
      <c r="F1013" s="270"/>
      <c r="G1013" s="259"/>
      <c r="H1013" s="259"/>
      <c r="I1013" s="259"/>
      <c r="J1013" s="259"/>
    </row>
    <row r="1014" spans="1:10">
      <c r="A1014" s="259"/>
      <c r="B1014" s="259"/>
      <c r="C1014" s="259"/>
      <c r="D1014" s="259"/>
      <c r="E1014" s="259"/>
      <c r="F1014" s="270"/>
      <c r="G1014" s="259"/>
      <c r="H1014" s="259"/>
      <c r="I1014" s="259"/>
      <c r="J1014" s="259"/>
    </row>
    <row r="1015" spans="1:10">
      <c r="A1015" s="259"/>
      <c r="B1015" s="259"/>
      <c r="C1015" s="259"/>
      <c r="D1015" s="259"/>
      <c r="E1015" s="259"/>
      <c r="F1015" s="270"/>
      <c r="G1015" s="259"/>
      <c r="H1015" s="259"/>
      <c r="I1015" s="259"/>
      <c r="J1015" s="259"/>
    </row>
    <row r="1016" spans="1:10">
      <c r="A1016" s="259"/>
      <c r="B1016" s="259"/>
      <c r="C1016" s="259"/>
      <c r="D1016" s="259"/>
      <c r="E1016" s="259"/>
      <c r="F1016" s="270"/>
      <c r="G1016" s="259"/>
      <c r="H1016" s="259"/>
      <c r="I1016" s="259"/>
      <c r="J1016" s="259"/>
    </row>
    <row r="1017" spans="1:10">
      <c r="A1017" s="259"/>
      <c r="B1017" s="259"/>
      <c r="C1017" s="259"/>
      <c r="D1017" s="259"/>
      <c r="E1017" s="259"/>
      <c r="F1017" s="270"/>
      <c r="G1017" s="259"/>
      <c r="H1017" s="259"/>
      <c r="I1017" s="259"/>
      <c r="J1017" s="259"/>
    </row>
    <row r="1018" spans="1:10">
      <c r="A1018" s="259"/>
      <c r="B1018" s="259"/>
      <c r="C1018" s="259"/>
      <c r="D1018" s="259"/>
      <c r="E1018" s="259"/>
      <c r="F1018" s="270"/>
      <c r="G1018" s="259"/>
      <c r="H1018" s="259"/>
      <c r="I1018" s="259"/>
      <c r="J1018" s="259"/>
    </row>
    <row r="1019" spans="1:10">
      <c r="A1019" s="259"/>
      <c r="B1019" s="259"/>
      <c r="C1019" s="259"/>
      <c r="D1019" s="259"/>
      <c r="E1019" s="259"/>
      <c r="F1019" s="270"/>
      <c r="G1019" s="259"/>
      <c r="H1019" s="259"/>
      <c r="I1019" s="259"/>
      <c r="J1019" s="259"/>
    </row>
    <row r="1020" spans="1:10">
      <c r="A1020" s="259"/>
      <c r="B1020" s="259"/>
      <c r="C1020" s="259"/>
      <c r="D1020" s="259"/>
      <c r="E1020" s="259"/>
      <c r="F1020" s="270"/>
      <c r="G1020" s="259"/>
      <c r="H1020" s="259"/>
      <c r="I1020" s="259"/>
      <c r="J1020" s="259"/>
    </row>
    <row r="1021" spans="1:10">
      <c r="A1021" s="259"/>
      <c r="B1021" s="259"/>
      <c r="C1021" s="259"/>
      <c r="D1021" s="259"/>
      <c r="E1021" s="259"/>
      <c r="F1021" s="270"/>
      <c r="G1021" s="259"/>
      <c r="H1021" s="259"/>
      <c r="I1021" s="259"/>
      <c r="J1021" s="259"/>
    </row>
    <row r="1022" spans="1:10">
      <c r="A1022" s="259"/>
      <c r="B1022" s="259"/>
      <c r="C1022" s="259"/>
      <c r="D1022" s="259"/>
      <c r="E1022" s="259"/>
      <c r="F1022" s="270"/>
      <c r="G1022" s="259"/>
      <c r="H1022" s="259"/>
      <c r="I1022" s="259"/>
      <c r="J1022" s="259"/>
    </row>
    <row r="1023" spans="1:10">
      <c r="A1023" s="259"/>
      <c r="B1023" s="259"/>
      <c r="C1023" s="259"/>
      <c r="D1023" s="259"/>
      <c r="E1023" s="259"/>
      <c r="F1023" s="270"/>
      <c r="G1023" s="259"/>
      <c r="H1023" s="259"/>
      <c r="I1023" s="259"/>
      <c r="J1023" s="259"/>
    </row>
    <row r="1024" spans="1:10">
      <c r="A1024" s="259"/>
      <c r="B1024" s="259"/>
      <c r="C1024" s="259"/>
      <c r="D1024" s="259"/>
      <c r="E1024" s="259"/>
      <c r="F1024" s="270"/>
      <c r="G1024" s="259"/>
      <c r="H1024" s="259"/>
      <c r="I1024" s="259"/>
      <c r="J1024" s="259"/>
    </row>
    <row r="1025" spans="1:10">
      <c r="A1025" s="259"/>
      <c r="B1025" s="259"/>
      <c r="C1025" s="259"/>
      <c r="D1025" s="259"/>
      <c r="E1025" s="259"/>
      <c r="F1025" s="270"/>
      <c r="G1025" s="259"/>
      <c r="H1025" s="259"/>
      <c r="I1025" s="259"/>
      <c r="J1025" s="259"/>
    </row>
    <row r="1026" spans="1:10">
      <c r="A1026" s="259"/>
      <c r="B1026" s="259"/>
      <c r="C1026" s="259"/>
      <c r="D1026" s="259"/>
      <c r="E1026" s="259"/>
      <c r="F1026" s="270"/>
      <c r="G1026" s="259"/>
      <c r="H1026" s="259"/>
      <c r="I1026" s="259"/>
      <c r="J1026" s="259"/>
    </row>
    <row r="1027" spans="1:10">
      <c r="A1027" s="259"/>
      <c r="B1027" s="259"/>
      <c r="C1027" s="259"/>
      <c r="D1027" s="259"/>
      <c r="E1027" s="259"/>
      <c r="F1027" s="270"/>
      <c r="G1027" s="259"/>
      <c r="H1027" s="259"/>
      <c r="I1027" s="259"/>
      <c r="J1027" s="259"/>
    </row>
    <row r="1028" spans="1:10">
      <c r="A1028" s="259"/>
      <c r="B1028" s="259"/>
      <c r="C1028" s="259"/>
      <c r="D1028" s="259"/>
      <c r="E1028" s="259"/>
      <c r="F1028" s="270"/>
      <c r="G1028" s="259"/>
      <c r="H1028" s="259"/>
      <c r="I1028" s="259"/>
      <c r="J1028" s="259"/>
    </row>
    <row r="1029" spans="1:10">
      <c r="A1029" s="259"/>
      <c r="B1029" s="259"/>
      <c r="C1029" s="259"/>
      <c r="D1029" s="259"/>
      <c r="E1029" s="259"/>
      <c r="F1029" s="270"/>
      <c r="G1029" s="259"/>
      <c r="H1029" s="259"/>
      <c r="I1029" s="259"/>
      <c r="J1029" s="259"/>
    </row>
    <row r="1030" spans="1:10">
      <c r="A1030" s="259"/>
      <c r="B1030" s="259"/>
      <c r="C1030" s="259"/>
      <c r="D1030" s="259"/>
      <c r="E1030" s="259"/>
      <c r="F1030" s="270"/>
      <c r="G1030" s="259"/>
      <c r="H1030" s="259"/>
      <c r="I1030" s="259"/>
      <c r="J1030" s="259"/>
    </row>
    <row r="1031" spans="1:10">
      <c r="A1031" s="259"/>
      <c r="B1031" s="259"/>
      <c r="C1031" s="259"/>
      <c r="D1031" s="259"/>
      <c r="E1031" s="259"/>
      <c r="F1031" s="270"/>
      <c r="G1031" s="259"/>
      <c r="H1031" s="259"/>
      <c r="I1031" s="259"/>
      <c r="J1031" s="259"/>
    </row>
    <row r="1032" spans="1:10">
      <c r="A1032" s="259"/>
      <c r="B1032" s="259"/>
      <c r="C1032" s="259"/>
      <c r="D1032" s="259"/>
      <c r="E1032" s="259"/>
      <c r="F1032" s="270"/>
      <c r="G1032" s="259"/>
      <c r="H1032" s="259"/>
      <c r="I1032" s="259"/>
      <c r="J1032" s="259"/>
    </row>
    <row r="1033" spans="1:10">
      <c r="A1033" s="259"/>
      <c r="B1033" s="259"/>
      <c r="C1033" s="259"/>
      <c r="D1033" s="259"/>
      <c r="E1033" s="259"/>
      <c r="F1033" s="270"/>
      <c r="G1033" s="259"/>
      <c r="H1033" s="259"/>
      <c r="I1033" s="259"/>
      <c r="J1033" s="259"/>
    </row>
    <row r="1034" spans="1:10">
      <c r="A1034" s="259"/>
      <c r="B1034" s="259"/>
      <c r="C1034" s="259"/>
      <c r="D1034" s="259"/>
      <c r="E1034" s="259"/>
      <c r="F1034" s="270"/>
      <c r="G1034" s="259"/>
      <c r="H1034" s="259"/>
      <c r="I1034" s="259"/>
      <c r="J1034" s="259"/>
    </row>
    <row r="1035" spans="1:10">
      <c r="A1035" s="259"/>
      <c r="B1035" s="259"/>
      <c r="C1035" s="259"/>
      <c r="D1035" s="259"/>
      <c r="E1035" s="259"/>
      <c r="F1035" s="270"/>
      <c r="G1035" s="259"/>
      <c r="H1035" s="259"/>
      <c r="I1035" s="259"/>
      <c r="J1035" s="259"/>
    </row>
    <row r="1036" spans="1:10">
      <c r="A1036" s="259"/>
      <c r="B1036" s="259"/>
      <c r="C1036" s="259"/>
      <c r="D1036" s="259"/>
      <c r="E1036" s="259"/>
      <c r="F1036" s="270"/>
      <c r="G1036" s="259"/>
      <c r="H1036" s="259"/>
      <c r="I1036" s="259"/>
      <c r="J1036" s="259"/>
    </row>
    <row r="1037" spans="1:10">
      <c r="A1037" s="259"/>
      <c r="B1037" s="259"/>
      <c r="C1037" s="259"/>
      <c r="D1037" s="259"/>
      <c r="E1037" s="259"/>
      <c r="F1037" s="270"/>
      <c r="G1037" s="259"/>
      <c r="H1037" s="259"/>
      <c r="I1037" s="259"/>
      <c r="J1037" s="259"/>
    </row>
    <row r="1038" spans="1:10">
      <c r="A1038" s="259"/>
      <c r="B1038" s="259"/>
      <c r="C1038" s="259"/>
      <c r="D1038" s="259"/>
      <c r="E1038" s="259"/>
      <c r="F1038" s="270"/>
      <c r="G1038" s="259"/>
      <c r="H1038" s="259"/>
      <c r="I1038" s="259"/>
      <c r="J1038" s="259"/>
    </row>
    <row r="1039" spans="1:10">
      <c r="A1039" s="259"/>
      <c r="B1039" s="259"/>
      <c r="C1039" s="259"/>
      <c r="D1039" s="259"/>
      <c r="E1039" s="259"/>
      <c r="F1039" s="270"/>
      <c r="G1039" s="259"/>
      <c r="H1039" s="259"/>
      <c r="I1039" s="259"/>
      <c r="J1039" s="259"/>
    </row>
    <row r="1040" spans="1:10">
      <c r="A1040" s="259"/>
      <c r="B1040" s="259"/>
      <c r="C1040" s="259"/>
      <c r="D1040" s="259"/>
      <c r="E1040" s="259"/>
      <c r="F1040" s="270"/>
      <c r="G1040" s="259"/>
      <c r="H1040" s="259"/>
      <c r="I1040" s="259"/>
      <c r="J1040" s="259"/>
    </row>
    <row r="1041" spans="1:10">
      <c r="A1041" s="259"/>
      <c r="B1041" s="259"/>
      <c r="C1041" s="259"/>
      <c r="D1041" s="259"/>
      <c r="E1041" s="259"/>
      <c r="F1041" s="270"/>
      <c r="G1041" s="259"/>
      <c r="H1041" s="259"/>
      <c r="I1041" s="259"/>
      <c r="J1041" s="259"/>
    </row>
    <row r="1042" spans="1:10">
      <c r="A1042" s="259"/>
      <c r="B1042" s="259"/>
      <c r="C1042" s="259"/>
      <c r="D1042" s="259"/>
      <c r="E1042" s="259"/>
      <c r="F1042" s="270"/>
      <c r="G1042" s="259"/>
      <c r="H1042" s="259"/>
      <c r="I1042" s="259"/>
      <c r="J1042" s="259"/>
    </row>
    <row r="1043" spans="1:10">
      <c r="A1043" s="259"/>
      <c r="B1043" s="259"/>
      <c r="C1043" s="259"/>
      <c r="D1043" s="259"/>
      <c r="E1043" s="259"/>
      <c r="F1043" s="270"/>
      <c r="G1043" s="259"/>
      <c r="H1043" s="259"/>
      <c r="I1043" s="259"/>
      <c r="J1043" s="259"/>
    </row>
    <row r="1044" spans="1:10">
      <c r="A1044" s="259"/>
      <c r="B1044" s="259"/>
      <c r="C1044" s="259"/>
      <c r="D1044" s="259"/>
      <c r="E1044" s="259"/>
      <c r="F1044" s="270"/>
      <c r="G1044" s="259"/>
      <c r="H1044" s="259"/>
      <c r="I1044" s="259"/>
      <c r="J1044" s="259"/>
    </row>
    <row r="1045" spans="1:10">
      <c r="A1045" s="259"/>
      <c r="B1045" s="259"/>
      <c r="C1045" s="259"/>
      <c r="D1045" s="259"/>
      <c r="E1045" s="259"/>
      <c r="F1045" s="270"/>
      <c r="G1045" s="259"/>
      <c r="H1045" s="259"/>
      <c r="I1045" s="259"/>
      <c r="J1045" s="259"/>
    </row>
    <row r="1046" spans="1:10">
      <c r="A1046" s="259"/>
      <c r="B1046" s="259"/>
      <c r="C1046" s="259"/>
      <c r="D1046" s="259"/>
      <c r="E1046" s="259"/>
      <c r="F1046" s="270"/>
      <c r="G1046" s="259"/>
      <c r="H1046" s="259"/>
      <c r="I1046" s="259"/>
      <c r="J1046" s="259"/>
    </row>
    <row r="1047" spans="1:10">
      <c r="A1047" s="259"/>
      <c r="B1047" s="259"/>
      <c r="C1047" s="259"/>
      <c r="D1047" s="259"/>
      <c r="E1047" s="259"/>
      <c r="F1047" s="270"/>
      <c r="G1047" s="259"/>
      <c r="H1047" s="259"/>
      <c r="I1047" s="259"/>
      <c r="J1047" s="259"/>
    </row>
    <row r="1048" spans="1:10">
      <c r="A1048" s="259"/>
      <c r="B1048" s="259"/>
      <c r="C1048" s="259"/>
      <c r="D1048" s="259"/>
      <c r="E1048" s="259"/>
      <c r="F1048" s="270"/>
      <c r="G1048" s="259"/>
      <c r="H1048" s="259"/>
      <c r="I1048" s="259"/>
      <c r="J1048" s="259"/>
    </row>
    <row r="1049" spans="1:10">
      <c r="A1049" s="259"/>
      <c r="B1049" s="259"/>
      <c r="C1049" s="259"/>
      <c r="D1049" s="259"/>
      <c r="E1049" s="259"/>
      <c r="F1049" s="270"/>
      <c r="G1049" s="259"/>
      <c r="H1049" s="259"/>
      <c r="I1049" s="259"/>
      <c r="J1049" s="259"/>
    </row>
    <row r="1050" spans="1:10">
      <c r="A1050" s="259"/>
      <c r="B1050" s="259"/>
      <c r="C1050" s="259"/>
      <c r="D1050" s="259"/>
      <c r="E1050" s="259"/>
      <c r="F1050" s="270"/>
      <c r="G1050" s="259"/>
      <c r="H1050" s="259"/>
      <c r="I1050" s="259"/>
      <c r="J1050" s="259"/>
    </row>
    <row r="1051" spans="1:10">
      <c r="A1051" s="259"/>
      <c r="B1051" s="259"/>
      <c r="C1051" s="259"/>
      <c r="D1051" s="259"/>
      <c r="E1051" s="259"/>
      <c r="F1051" s="270"/>
      <c r="G1051" s="259"/>
      <c r="H1051" s="259"/>
      <c r="I1051" s="259"/>
      <c r="J1051" s="259"/>
    </row>
    <row r="1052" spans="1:10">
      <c r="A1052" s="259"/>
      <c r="B1052" s="259"/>
      <c r="C1052" s="259"/>
      <c r="D1052" s="259"/>
      <c r="E1052" s="259"/>
      <c r="F1052" s="270"/>
      <c r="G1052" s="259"/>
      <c r="H1052" s="259"/>
      <c r="I1052" s="259"/>
      <c r="J1052" s="259"/>
    </row>
    <row r="1053" spans="1:10">
      <c r="A1053" s="259"/>
      <c r="B1053" s="259"/>
      <c r="C1053" s="259"/>
      <c r="D1053" s="259"/>
      <c r="E1053" s="259"/>
      <c r="F1053" s="270"/>
      <c r="G1053" s="259"/>
      <c r="H1053" s="259"/>
      <c r="I1053" s="259"/>
      <c r="J1053" s="259"/>
    </row>
    <row r="1054" spans="1:10">
      <c r="A1054" s="259"/>
      <c r="B1054" s="259"/>
      <c r="C1054" s="259"/>
      <c r="D1054" s="259"/>
      <c r="E1054" s="259"/>
      <c r="F1054" s="270"/>
      <c r="G1054" s="259"/>
      <c r="H1054" s="259"/>
      <c r="I1054" s="259"/>
      <c r="J1054" s="259"/>
    </row>
    <row r="1055" spans="1:10">
      <c r="A1055" s="259"/>
      <c r="B1055" s="259"/>
      <c r="C1055" s="259"/>
      <c r="D1055" s="259"/>
      <c r="E1055" s="259"/>
      <c r="F1055" s="270"/>
      <c r="G1055" s="259"/>
      <c r="H1055" s="259"/>
      <c r="I1055" s="259"/>
      <c r="J1055" s="259"/>
    </row>
    <row r="1056" spans="1:10">
      <c r="A1056" s="259"/>
      <c r="B1056" s="259"/>
      <c r="C1056" s="259"/>
      <c r="D1056" s="259"/>
      <c r="E1056" s="259"/>
      <c r="F1056" s="270"/>
      <c r="G1056" s="259"/>
      <c r="H1056" s="259"/>
      <c r="I1056" s="259"/>
      <c r="J1056" s="259"/>
    </row>
    <row r="1057" spans="1:10">
      <c r="A1057" s="259"/>
      <c r="B1057" s="259"/>
      <c r="C1057" s="259"/>
      <c r="D1057" s="259"/>
      <c r="E1057" s="259"/>
      <c r="F1057" s="270"/>
      <c r="G1057" s="259"/>
      <c r="H1057" s="259"/>
      <c r="I1057" s="259"/>
      <c r="J1057" s="259"/>
    </row>
    <row r="1058" spans="1:10">
      <c r="A1058" s="259"/>
      <c r="B1058" s="259"/>
      <c r="C1058" s="259"/>
      <c r="D1058" s="259"/>
      <c r="E1058" s="259"/>
      <c r="F1058" s="270"/>
      <c r="G1058" s="259"/>
      <c r="H1058" s="259"/>
      <c r="I1058" s="259"/>
      <c r="J1058" s="259"/>
    </row>
    <row r="1059" spans="1:10">
      <c r="A1059" s="259"/>
      <c r="B1059" s="259"/>
      <c r="C1059" s="259"/>
      <c r="D1059" s="259"/>
      <c r="E1059" s="259"/>
      <c r="F1059" s="270"/>
      <c r="G1059" s="259"/>
      <c r="H1059" s="259"/>
      <c r="I1059" s="259"/>
      <c r="J1059" s="259"/>
    </row>
    <row r="1060" spans="1:10">
      <c r="A1060" s="259"/>
      <c r="B1060" s="259"/>
      <c r="C1060" s="259"/>
      <c r="D1060" s="259"/>
      <c r="E1060" s="259"/>
      <c r="F1060" s="270"/>
      <c r="G1060" s="259"/>
      <c r="H1060" s="259"/>
      <c r="I1060" s="259"/>
      <c r="J1060" s="259"/>
    </row>
    <row r="1061" spans="1:10">
      <c r="A1061" s="259"/>
      <c r="B1061" s="259"/>
      <c r="C1061" s="259"/>
      <c r="D1061" s="259"/>
      <c r="E1061" s="259"/>
      <c r="F1061" s="270"/>
      <c r="G1061" s="259"/>
      <c r="H1061" s="259"/>
      <c r="I1061" s="259"/>
      <c r="J1061" s="259"/>
    </row>
    <row r="1062" spans="1:10">
      <c r="A1062" s="259"/>
      <c r="B1062" s="259"/>
      <c r="C1062" s="259"/>
      <c r="D1062" s="259"/>
      <c r="E1062" s="259"/>
      <c r="F1062" s="270"/>
      <c r="G1062" s="259"/>
      <c r="H1062" s="259"/>
      <c r="I1062" s="259"/>
      <c r="J1062" s="259"/>
    </row>
    <row r="1063" spans="1:10">
      <c r="A1063" s="259"/>
      <c r="B1063" s="259"/>
      <c r="C1063" s="259"/>
      <c r="D1063" s="259"/>
      <c r="E1063" s="259"/>
      <c r="F1063" s="270"/>
      <c r="G1063" s="259"/>
      <c r="H1063" s="259"/>
      <c r="I1063" s="259"/>
      <c r="J1063" s="259"/>
    </row>
    <row r="1064" spans="1:10">
      <c r="A1064" s="259"/>
      <c r="B1064" s="259"/>
      <c r="C1064" s="259"/>
      <c r="D1064" s="259"/>
      <c r="E1064" s="259"/>
      <c r="F1064" s="270"/>
      <c r="G1064" s="259"/>
      <c r="H1064" s="259"/>
      <c r="I1064" s="259"/>
      <c r="J1064" s="259"/>
    </row>
    <row r="1065" spans="1:10">
      <c r="A1065" s="259"/>
      <c r="B1065" s="259"/>
      <c r="C1065" s="259"/>
      <c r="D1065" s="259"/>
      <c r="E1065" s="259"/>
      <c r="F1065" s="270"/>
      <c r="G1065" s="259"/>
      <c r="H1065" s="259"/>
      <c r="I1065" s="259"/>
      <c r="J1065" s="259"/>
    </row>
    <row r="1066" spans="1:10">
      <c r="A1066" s="259"/>
      <c r="B1066" s="259"/>
      <c r="C1066" s="259"/>
      <c r="D1066" s="259"/>
      <c r="E1066" s="259"/>
      <c r="F1066" s="270"/>
      <c r="G1066" s="259"/>
      <c r="H1066" s="259"/>
      <c r="I1066" s="259"/>
      <c r="J1066" s="259"/>
    </row>
    <row r="1067" spans="1:10">
      <c r="A1067" s="259"/>
      <c r="B1067" s="259"/>
      <c r="C1067" s="259"/>
      <c r="D1067" s="259"/>
      <c r="E1067" s="259"/>
      <c r="F1067" s="270"/>
      <c r="G1067" s="259"/>
      <c r="H1067" s="259"/>
      <c r="I1067" s="259"/>
      <c r="J1067" s="259"/>
    </row>
    <row r="1068" spans="1:10">
      <c r="A1068" s="259"/>
      <c r="B1068" s="259"/>
      <c r="C1068" s="259"/>
      <c r="D1068" s="259"/>
      <c r="E1068" s="259"/>
      <c r="F1068" s="270"/>
      <c r="G1068" s="259"/>
      <c r="H1068" s="259"/>
      <c r="I1068" s="259"/>
      <c r="J1068" s="259"/>
    </row>
    <row r="1069" spans="1:10">
      <c r="A1069" s="259"/>
      <c r="B1069" s="259"/>
      <c r="C1069" s="259"/>
      <c r="D1069" s="259"/>
      <c r="E1069" s="259"/>
      <c r="F1069" s="270"/>
      <c r="G1069" s="259"/>
      <c r="H1069" s="259"/>
      <c r="I1069" s="259"/>
      <c r="J1069" s="259"/>
    </row>
    <row r="1070" spans="1:10">
      <c r="A1070" s="259"/>
      <c r="B1070" s="259"/>
      <c r="C1070" s="259"/>
      <c r="D1070" s="259"/>
      <c r="E1070" s="259"/>
      <c r="F1070" s="270"/>
      <c r="G1070" s="259"/>
      <c r="H1070" s="259"/>
      <c r="I1070" s="259"/>
      <c r="J1070" s="259"/>
    </row>
    <row r="1071" spans="1:10">
      <c r="A1071" s="259"/>
      <c r="B1071" s="259"/>
      <c r="C1071" s="259"/>
      <c r="D1071" s="259"/>
      <c r="E1071" s="259"/>
      <c r="F1071" s="270"/>
      <c r="G1071" s="259"/>
      <c r="H1071" s="259"/>
      <c r="I1071" s="259"/>
      <c r="J1071" s="259"/>
    </row>
    <row r="1072" spans="1:10">
      <c r="A1072" s="259"/>
      <c r="B1072" s="259"/>
      <c r="C1072" s="259"/>
      <c r="D1072" s="259"/>
      <c r="E1072" s="259"/>
      <c r="F1072" s="270"/>
      <c r="G1072" s="259"/>
      <c r="H1072" s="259"/>
      <c r="I1072" s="259"/>
      <c r="J1072" s="259"/>
    </row>
    <row r="1073" spans="1:10">
      <c r="A1073" s="259"/>
      <c r="B1073" s="259"/>
      <c r="C1073" s="259"/>
      <c r="D1073" s="259"/>
      <c r="E1073" s="259"/>
      <c r="F1073" s="270"/>
      <c r="G1073" s="259"/>
      <c r="H1073" s="259"/>
      <c r="I1073" s="259"/>
      <c r="J1073" s="259"/>
    </row>
    <row r="1074" spans="1:10">
      <c r="A1074" s="259"/>
      <c r="B1074" s="259"/>
      <c r="C1074" s="259"/>
      <c r="D1074" s="259"/>
      <c r="E1074" s="259"/>
      <c r="F1074" s="270"/>
      <c r="G1074" s="259"/>
      <c r="H1074" s="259"/>
      <c r="I1074" s="259"/>
      <c r="J1074" s="259"/>
    </row>
    <row r="1075" spans="1:10">
      <c r="A1075" s="259"/>
      <c r="B1075" s="259"/>
      <c r="C1075" s="259"/>
      <c r="D1075" s="259"/>
      <c r="E1075" s="259"/>
      <c r="F1075" s="270"/>
      <c r="G1075" s="259"/>
      <c r="H1075" s="259"/>
      <c r="I1075" s="259"/>
      <c r="J1075" s="259"/>
    </row>
    <row r="1076" spans="1:10">
      <c r="A1076" s="259"/>
      <c r="B1076" s="259"/>
      <c r="C1076" s="259"/>
      <c r="D1076" s="259"/>
      <c r="E1076" s="259"/>
      <c r="F1076" s="270"/>
      <c r="G1076" s="259"/>
      <c r="H1076" s="259"/>
      <c r="I1076" s="259"/>
      <c r="J1076" s="259"/>
    </row>
    <row r="1077" spans="1:10">
      <c r="A1077" s="259"/>
      <c r="B1077" s="259"/>
      <c r="C1077" s="259"/>
      <c r="D1077" s="259"/>
      <c r="E1077" s="259"/>
      <c r="F1077" s="270"/>
      <c r="G1077" s="259"/>
      <c r="H1077" s="259"/>
      <c r="I1077" s="259"/>
      <c r="J1077" s="259"/>
    </row>
    <row r="1078" spans="1:10">
      <c r="A1078" s="259"/>
      <c r="B1078" s="259"/>
      <c r="C1078" s="259"/>
      <c r="D1078" s="259"/>
      <c r="E1078" s="259"/>
      <c r="F1078" s="270"/>
      <c r="G1078" s="259"/>
      <c r="H1078" s="259"/>
      <c r="I1078" s="259"/>
      <c r="J1078" s="259"/>
    </row>
    <row r="1079" spans="1:10">
      <c r="A1079" s="259"/>
      <c r="B1079" s="259"/>
      <c r="C1079" s="259"/>
      <c r="D1079" s="259"/>
      <c r="E1079" s="259"/>
      <c r="F1079" s="270"/>
      <c r="G1079" s="259"/>
      <c r="H1079" s="259"/>
      <c r="I1079" s="259"/>
      <c r="J1079" s="259"/>
    </row>
    <row r="1080" spans="1:10">
      <c r="A1080" s="259"/>
      <c r="B1080" s="259"/>
      <c r="C1080" s="259"/>
      <c r="D1080" s="259"/>
      <c r="E1080" s="259"/>
      <c r="F1080" s="270"/>
      <c r="G1080" s="259"/>
      <c r="H1080" s="259"/>
      <c r="I1080" s="259"/>
      <c r="J1080" s="259"/>
    </row>
    <row r="1081" spans="1:10">
      <c r="A1081" s="259"/>
      <c r="B1081" s="259"/>
      <c r="C1081" s="259"/>
      <c r="D1081" s="259"/>
      <c r="E1081" s="259"/>
      <c r="F1081" s="270"/>
      <c r="G1081" s="259"/>
      <c r="H1081" s="259"/>
      <c r="I1081" s="259"/>
      <c r="J1081" s="259"/>
    </row>
    <row r="1082" spans="1:10">
      <c r="A1082" s="259"/>
      <c r="B1082" s="259"/>
      <c r="C1082" s="259"/>
      <c r="D1082" s="259"/>
      <c r="E1082" s="259"/>
      <c r="F1082" s="270"/>
      <c r="G1082" s="259"/>
      <c r="H1082" s="259"/>
      <c r="I1082" s="259"/>
      <c r="J1082" s="259"/>
    </row>
    <row r="1083" spans="1:10">
      <c r="A1083" s="259"/>
      <c r="B1083" s="259"/>
      <c r="C1083" s="259"/>
      <c r="D1083" s="259"/>
      <c r="E1083" s="259"/>
      <c r="F1083" s="270"/>
      <c r="G1083" s="259"/>
      <c r="H1083" s="259"/>
      <c r="I1083" s="259"/>
      <c r="J1083" s="259"/>
    </row>
    <row r="1084" spans="1:10">
      <c r="A1084" s="259"/>
      <c r="B1084" s="259"/>
      <c r="C1084" s="259"/>
      <c r="D1084" s="259"/>
      <c r="E1084" s="259"/>
      <c r="F1084" s="270"/>
      <c r="G1084" s="259"/>
      <c r="H1084" s="259"/>
      <c r="I1084" s="259"/>
      <c r="J1084" s="259"/>
    </row>
    <row r="1085" spans="1:10">
      <c r="A1085" s="259"/>
      <c r="B1085" s="259"/>
      <c r="C1085" s="259"/>
      <c r="D1085" s="259"/>
      <c r="E1085" s="259"/>
      <c r="F1085" s="270"/>
      <c r="G1085" s="259"/>
      <c r="H1085" s="259"/>
      <c r="I1085" s="259"/>
      <c r="J1085" s="259"/>
    </row>
    <row r="1086" spans="1:10">
      <c r="A1086" s="259"/>
      <c r="B1086" s="259"/>
      <c r="C1086" s="259"/>
      <c r="D1086" s="259"/>
      <c r="E1086" s="259"/>
      <c r="F1086" s="270"/>
      <c r="G1086" s="259"/>
      <c r="H1086" s="259"/>
      <c r="I1086" s="259"/>
      <c r="J1086" s="259"/>
    </row>
    <row r="1087" spans="1:10">
      <c r="A1087" s="259"/>
      <c r="B1087" s="259"/>
      <c r="C1087" s="259"/>
      <c r="D1087" s="259"/>
      <c r="E1087" s="259"/>
      <c r="F1087" s="270"/>
      <c r="G1087" s="259"/>
      <c r="H1087" s="259"/>
      <c r="I1087" s="259"/>
      <c r="J1087" s="259"/>
    </row>
    <row r="1088" spans="1:10">
      <c r="A1088" s="259"/>
      <c r="B1088" s="259"/>
      <c r="C1088" s="259"/>
      <c r="D1088" s="259"/>
      <c r="E1088" s="259"/>
      <c r="F1088" s="270"/>
      <c r="G1088" s="259"/>
      <c r="H1088" s="259"/>
      <c r="I1088" s="259"/>
      <c r="J1088" s="259"/>
    </row>
    <row r="1089" spans="1:10">
      <c r="A1089" s="259"/>
      <c r="B1089" s="259"/>
      <c r="C1089" s="259"/>
      <c r="D1089" s="259"/>
      <c r="E1089" s="259"/>
      <c r="F1089" s="270"/>
      <c r="G1089" s="259"/>
      <c r="H1089" s="259"/>
      <c r="I1089" s="259"/>
      <c r="J1089" s="259"/>
    </row>
    <row r="1090" spans="1:10">
      <c r="A1090" s="259"/>
      <c r="B1090" s="259"/>
      <c r="C1090" s="259"/>
      <c r="D1090" s="259"/>
      <c r="E1090" s="259"/>
      <c r="F1090" s="270"/>
      <c r="G1090" s="259"/>
      <c r="H1090" s="259"/>
      <c r="I1090" s="259"/>
      <c r="J1090" s="259"/>
    </row>
    <row r="1091" spans="1:10">
      <c r="A1091" s="259"/>
      <c r="B1091" s="259"/>
      <c r="C1091" s="259"/>
      <c r="D1091" s="259"/>
      <c r="E1091" s="259"/>
      <c r="F1091" s="270"/>
      <c r="G1091" s="259"/>
      <c r="H1091" s="259"/>
      <c r="I1091" s="259"/>
      <c r="J1091" s="259"/>
    </row>
    <row r="1092" spans="1:10">
      <c r="A1092" s="259"/>
      <c r="B1092" s="259"/>
      <c r="C1092" s="259"/>
      <c r="D1092" s="259"/>
      <c r="E1092" s="259"/>
      <c r="F1092" s="270"/>
      <c r="G1092" s="259"/>
      <c r="H1092" s="259"/>
      <c r="I1092" s="259"/>
      <c r="J1092" s="259"/>
    </row>
    <row r="1093" spans="1:10">
      <c r="A1093" s="259"/>
      <c r="B1093" s="259"/>
      <c r="C1093" s="259"/>
      <c r="D1093" s="259"/>
      <c r="E1093" s="259"/>
      <c r="F1093" s="270"/>
      <c r="G1093" s="259"/>
      <c r="H1093" s="259"/>
      <c r="I1093" s="259"/>
      <c r="J1093" s="259"/>
    </row>
    <row r="1094" spans="1:10">
      <c r="A1094" s="259"/>
      <c r="B1094" s="259"/>
      <c r="C1094" s="259"/>
      <c r="D1094" s="259"/>
      <c r="E1094" s="259"/>
      <c r="F1094" s="270"/>
      <c r="G1094" s="259"/>
      <c r="H1094" s="259"/>
      <c r="I1094" s="259"/>
      <c r="J1094" s="259"/>
    </row>
    <row r="1095" spans="1:10">
      <c r="A1095" s="259"/>
      <c r="B1095" s="259"/>
      <c r="C1095" s="259"/>
      <c r="D1095" s="259"/>
      <c r="E1095" s="259"/>
      <c r="F1095" s="270"/>
      <c r="G1095" s="259"/>
      <c r="H1095" s="259"/>
      <c r="I1095" s="259"/>
      <c r="J1095" s="259"/>
    </row>
    <row r="1096" spans="1:10">
      <c r="A1096" s="259"/>
      <c r="B1096" s="259"/>
      <c r="C1096" s="259"/>
      <c r="D1096" s="259"/>
      <c r="E1096" s="259"/>
      <c r="F1096" s="270"/>
      <c r="G1096" s="259"/>
      <c r="H1096" s="259"/>
      <c r="I1096" s="259"/>
      <c r="J1096" s="259"/>
    </row>
    <row r="1097" spans="1:10">
      <c r="A1097" s="259"/>
      <c r="B1097" s="259"/>
      <c r="C1097" s="259"/>
      <c r="D1097" s="259"/>
      <c r="E1097" s="259"/>
      <c r="F1097" s="270"/>
      <c r="G1097" s="259"/>
      <c r="H1097" s="259"/>
      <c r="I1097" s="259"/>
      <c r="J1097" s="259"/>
    </row>
    <row r="1098" spans="1:10">
      <c r="A1098" s="259"/>
      <c r="B1098" s="259"/>
      <c r="C1098" s="259"/>
      <c r="D1098" s="259"/>
      <c r="E1098" s="259"/>
      <c r="F1098" s="270"/>
      <c r="G1098" s="259"/>
      <c r="H1098" s="259"/>
      <c r="I1098" s="259"/>
      <c r="J1098" s="259"/>
    </row>
    <row r="1099" spans="1:10">
      <c r="A1099" s="259"/>
      <c r="B1099" s="259"/>
      <c r="C1099" s="259"/>
      <c r="D1099" s="259"/>
      <c r="E1099" s="259"/>
      <c r="F1099" s="270"/>
      <c r="G1099" s="259"/>
      <c r="H1099" s="259"/>
      <c r="I1099" s="259"/>
      <c r="J1099" s="259"/>
    </row>
    <row r="1100" spans="1:10">
      <c r="A1100" s="259"/>
      <c r="B1100" s="259"/>
      <c r="C1100" s="259"/>
      <c r="D1100" s="259"/>
      <c r="E1100" s="259"/>
      <c r="F1100" s="270"/>
      <c r="G1100" s="259"/>
      <c r="H1100" s="259"/>
      <c r="I1100" s="259"/>
      <c r="J1100" s="259"/>
    </row>
    <row r="1101" spans="1:10">
      <c r="A1101" s="259"/>
      <c r="B1101" s="259"/>
      <c r="C1101" s="259"/>
      <c r="D1101" s="259"/>
      <c r="E1101" s="259"/>
      <c r="F1101" s="270"/>
      <c r="G1101" s="259"/>
      <c r="H1101" s="259"/>
      <c r="I1101" s="259"/>
      <c r="J1101" s="259"/>
    </row>
    <row r="1102" spans="1:10">
      <c r="A1102" s="259"/>
      <c r="B1102" s="259"/>
      <c r="C1102" s="259"/>
      <c r="D1102" s="259"/>
      <c r="E1102" s="259"/>
      <c r="F1102" s="270"/>
      <c r="G1102" s="259"/>
      <c r="H1102" s="259"/>
      <c r="I1102" s="259"/>
      <c r="J1102" s="259"/>
    </row>
    <row r="1103" spans="1:10">
      <c r="A1103" s="259"/>
      <c r="B1103" s="259"/>
      <c r="C1103" s="259"/>
      <c r="D1103" s="259"/>
      <c r="E1103" s="259"/>
      <c r="F1103" s="270"/>
      <c r="G1103" s="259"/>
      <c r="H1103" s="259"/>
      <c r="I1103" s="259"/>
      <c r="J1103" s="259"/>
    </row>
    <row r="1104" spans="1:10">
      <c r="A1104" s="259"/>
      <c r="B1104" s="259"/>
      <c r="C1104" s="259"/>
      <c r="D1104" s="259"/>
      <c r="E1104" s="259"/>
      <c r="F1104" s="270"/>
      <c r="G1104" s="259"/>
      <c r="H1104" s="259"/>
      <c r="I1104" s="259"/>
      <c r="J1104" s="259"/>
    </row>
    <row r="1105" spans="1:10">
      <c r="A1105" s="259"/>
      <c r="B1105" s="259"/>
      <c r="C1105" s="259"/>
      <c r="D1105" s="259"/>
      <c r="E1105" s="259"/>
      <c r="F1105" s="270"/>
      <c r="G1105" s="259"/>
      <c r="H1105" s="259"/>
      <c r="I1105" s="259"/>
      <c r="J1105" s="259"/>
    </row>
    <row r="1106" spans="1:10">
      <c r="A1106" s="259"/>
      <c r="B1106" s="259"/>
      <c r="C1106" s="259"/>
      <c r="D1106" s="259"/>
      <c r="E1106" s="259"/>
      <c r="F1106" s="270"/>
      <c r="G1106" s="259"/>
      <c r="H1106" s="259"/>
      <c r="I1106" s="259"/>
      <c r="J1106" s="259"/>
    </row>
    <row r="1107" spans="1:10">
      <c r="A1107" s="259"/>
      <c r="B1107" s="259"/>
      <c r="C1107" s="259"/>
      <c r="D1107" s="259"/>
      <c r="E1107" s="259"/>
      <c r="F1107" s="270"/>
      <c r="G1107" s="259"/>
      <c r="H1107" s="259"/>
      <c r="I1107" s="259"/>
      <c r="J1107" s="259"/>
    </row>
    <row r="1108" spans="1:10">
      <c r="A1108" s="259"/>
      <c r="B1108" s="259"/>
      <c r="C1108" s="259"/>
      <c r="D1108" s="259"/>
      <c r="E1108" s="259"/>
      <c r="F1108" s="270"/>
      <c r="G1108" s="259"/>
      <c r="H1108" s="259"/>
      <c r="I1108" s="259"/>
      <c r="J1108" s="259"/>
    </row>
    <row r="1109" spans="1:10">
      <c r="A1109" s="259"/>
      <c r="B1109" s="259"/>
      <c r="C1109" s="259"/>
      <c r="D1109" s="259"/>
      <c r="E1109" s="259"/>
      <c r="F1109" s="270"/>
      <c r="G1109" s="259"/>
      <c r="H1109" s="259"/>
      <c r="I1109" s="259"/>
      <c r="J1109" s="259"/>
    </row>
    <row r="1110" spans="1:10">
      <c r="A1110" s="259"/>
      <c r="B1110" s="259"/>
      <c r="C1110" s="259"/>
      <c r="D1110" s="259"/>
      <c r="E1110" s="259"/>
      <c r="F1110" s="270"/>
      <c r="G1110" s="259"/>
      <c r="H1110" s="259"/>
      <c r="I1110" s="259"/>
      <c r="J1110" s="259"/>
    </row>
    <row r="1111" spans="1:10">
      <c r="A1111" s="259"/>
      <c r="B1111" s="259"/>
      <c r="C1111" s="259"/>
      <c r="D1111" s="259"/>
      <c r="E1111" s="259"/>
      <c r="F1111" s="270"/>
      <c r="G1111" s="259"/>
      <c r="H1111" s="259"/>
      <c r="I1111" s="259"/>
      <c r="J1111" s="259"/>
    </row>
    <row r="1112" spans="1:10">
      <c r="A1112" s="259"/>
      <c r="B1112" s="259"/>
      <c r="C1112" s="259"/>
      <c r="D1112" s="259"/>
      <c r="E1112" s="259"/>
      <c r="F1112" s="270"/>
      <c r="G1112" s="259"/>
      <c r="H1112" s="259"/>
      <c r="I1112" s="259"/>
      <c r="J1112" s="259"/>
    </row>
    <row r="1113" spans="1:10">
      <c r="A1113" s="259"/>
      <c r="B1113" s="259"/>
      <c r="C1113" s="259"/>
      <c r="D1113" s="259"/>
      <c r="E1113" s="259"/>
      <c r="F1113" s="270"/>
      <c r="G1113" s="259"/>
      <c r="H1113" s="259"/>
      <c r="I1113" s="259"/>
      <c r="J1113" s="259"/>
    </row>
    <row r="1114" spans="1:10">
      <c r="A1114" s="259"/>
      <c r="B1114" s="259"/>
      <c r="C1114" s="259"/>
      <c r="D1114" s="259"/>
      <c r="E1114" s="259"/>
      <c r="F1114" s="270"/>
      <c r="G1114" s="259"/>
      <c r="H1114" s="259"/>
      <c r="I1114" s="259"/>
      <c r="J1114" s="259"/>
    </row>
    <row r="1115" spans="1:10">
      <c r="A1115" s="259"/>
      <c r="B1115" s="259"/>
      <c r="C1115" s="259"/>
      <c r="D1115" s="259"/>
      <c r="E1115" s="259"/>
      <c r="F1115" s="270"/>
      <c r="G1115" s="259"/>
      <c r="H1115" s="259"/>
      <c r="I1115" s="259"/>
      <c r="J1115" s="259"/>
    </row>
    <row r="1116" spans="1:10">
      <c r="A1116" s="259"/>
      <c r="B1116" s="259"/>
      <c r="C1116" s="259"/>
      <c r="D1116" s="259"/>
      <c r="E1116" s="259"/>
      <c r="F1116" s="270"/>
      <c r="G1116" s="259"/>
      <c r="H1116" s="259"/>
      <c r="I1116" s="259"/>
      <c r="J1116" s="259"/>
    </row>
    <row r="1117" spans="1:10">
      <c r="A1117" s="259"/>
      <c r="B1117" s="259"/>
      <c r="C1117" s="259"/>
      <c r="D1117" s="259"/>
      <c r="E1117" s="259"/>
      <c r="F1117" s="270"/>
      <c r="G1117" s="259"/>
      <c r="H1117" s="259"/>
      <c r="I1117" s="259"/>
      <c r="J1117" s="259"/>
    </row>
    <row r="1118" spans="1:10">
      <c r="A1118" s="259"/>
      <c r="B1118" s="259"/>
      <c r="C1118" s="259"/>
      <c r="D1118" s="259"/>
      <c r="E1118" s="259"/>
      <c r="F1118" s="270"/>
      <c r="G1118" s="259"/>
      <c r="H1118" s="259"/>
      <c r="I1118" s="259"/>
      <c r="J1118" s="259"/>
    </row>
    <row r="1119" spans="1:10">
      <c r="A1119" s="259"/>
      <c r="B1119" s="259"/>
      <c r="C1119" s="259"/>
      <c r="D1119" s="259"/>
      <c r="E1119" s="259"/>
      <c r="F1119" s="270"/>
      <c r="G1119" s="259"/>
      <c r="H1119" s="259"/>
      <c r="I1119" s="259"/>
      <c r="J1119" s="259"/>
    </row>
    <row r="1120" spans="1:10">
      <c r="A1120" s="259"/>
      <c r="B1120" s="259"/>
      <c r="C1120" s="259"/>
      <c r="D1120" s="259"/>
      <c r="E1120" s="259"/>
      <c r="F1120" s="270"/>
      <c r="G1120" s="259"/>
      <c r="H1120" s="259"/>
      <c r="I1120" s="259"/>
      <c r="J1120" s="259"/>
    </row>
    <row r="1121" spans="1:10">
      <c r="A1121" s="259"/>
      <c r="B1121" s="259"/>
      <c r="C1121" s="259"/>
      <c r="D1121" s="259"/>
      <c r="E1121" s="259"/>
      <c r="F1121" s="270"/>
      <c r="G1121" s="259"/>
      <c r="H1121" s="259"/>
      <c r="I1121" s="259"/>
      <c r="J1121" s="259"/>
    </row>
    <row r="1122" spans="1:10">
      <c r="A1122" s="259"/>
      <c r="B1122" s="259"/>
      <c r="C1122" s="259"/>
      <c r="D1122" s="259"/>
      <c r="E1122" s="259"/>
      <c r="F1122" s="270"/>
      <c r="G1122" s="259"/>
      <c r="H1122" s="259"/>
      <c r="I1122" s="259"/>
      <c r="J1122" s="259"/>
    </row>
    <row r="1123" spans="1:10">
      <c r="A1123" s="259"/>
      <c r="B1123" s="259"/>
      <c r="C1123" s="259"/>
      <c r="D1123" s="259"/>
      <c r="E1123" s="259"/>
      <c r="F1123" s="270"/>
      <c r="G1123" s="259"/>
      <c r="H1123" s="259"/>
      <c r="I1123" s="259"/>
      <c r="J1123" s="259"/>
    </row>
    <row r="1124" spans="1:10">
      <c r="A1124" s="259"/>
      <c r="B1124" s="259"/>
      <c r="C1124" s="259"/>
      <c r="D1124" s="259"/>
      <c r="E1124" s="259"/>
      <c r="F1124" s="270"/>
      <c r="G1124" s="259"/>
      <c r="H1124" s="259"/>
      <c r="I1124" s="259"/>
      <c r="J1124" s="259"/>
    </row>
    <row r="1125" spans="1:10">
      <c r="A1125" s="259"/>
      <c r="B1125" s="259"/>
      <c r="C1125" s="259"/>
      <c r="D1125" s="259"/>
      <c r="E1125" s="259"/>
      <c r="F1125" s="270"/>
      <c r="G1125" s="259"/>
      <c r="H1125" s="259"/>
      <c r="I1125" s="259"/>
      <c r="J1125" s="259"/>
    </row>
    <row r="1126" spans="1:10">
      <c r="A1126" s="259"/>
      <c r="B1126" s="259"/>
      <c r="C1126" s="259"/>
      <c r="D1126" s="259"/>
      <c r="E1126" s="259"/>
      <c r="F1126" s="270"/>
      <c r="G1126" s="259"/>
      <c r="H1126" s="259"/>
      <c r="I1126" s="259"/>
      <c r="J1126" s="259"/>
    </row>
    <row r="1127" spans="1:10">
      <c r="A1127" s="259"/>
      <c r="B1127" s="259"/>
      <c r="C1127" s="259"/>
      <c r="D1127" s="259"/>
      <c r="E1127" s="259"/>
      <c r="F1127" s="270"/>
      <c r="G1127" s="259"/>
      <c r="H1127" s="259"/>
      <c r="I1127" s="259"/>
      <c r="J1127" s="259"/>
    </row>
    <row r="1128" spans="1:10">
      <c r="A1128" s="259"/>
      <c r="B1128" s="259"/>
      <c r="C1128" s="259"/>
      <c r="D1128" s="259"/>
      <c r="E1128" s="259"/>
      <c r="F1128" s="270"/>
      <c r="G1128" s="259"/>
      <c r="H1128" s="259"/>
      <c r="I1128" s="259"/>
      <c r="J1128" s="259"/>
    </row>
    <row r="1129" spans="1:10">
      <c r="A1129" s="259"/>
      <c r="B1129" s="259"/>
      <c r="C1129" s="259"/>
      <c r="D1129" s="259"/>
      <c r="E1129" s="259"/>
      <c r="F1129" s="270"/>
      <c r="G1129" s="259"/>
      <c r="H1129" s="259"/>
      <c r="I1129" s="259"/>
      <c r="J1129" s="259"/>
    </row>
    <row r="1130" spans="1:10">
      <c r="A1130" s="259"/>
      <c r="B1130" s="259"/>
      <c r="C1130" s="259"/>
      <c r="D1130" s="259"/>
      <c r="E1130" s="259"/>
      <c r="F1130" s="270"/>
      <c r="G1130" s="259"/>
      <c r="H1130" s="259"/>
      <c r="I1130" s="259"/>
      <c r="J1130" s="259"/>
    </row>
    <row r="1131" spans="1:10">
      <c r="A1131" s="259"/>
      <c r="B1131" s="259"/>
      <c r="C1131" s="259"/>
      <c r="D1131" s="259"/>
      <c r="E1131" s="259"/>
      <c r="F1131" s="270"/>
      <c r="G1131" s="259"/>
      <c r="H1131" s="259"/>
      <c r="I1131" s="259"/>
      <c r="J1131" s="259"/>
    </row>
    <row r="1132" spans="1:10">
      <c r="A1132" s="259"/>
      <c r="B1132" s="259"/>
      <c r="C1132" s="259"/>
      <c r="D1132" s="259"/>
      <c r="E1132" s="259"/>
      <c r="F1132" s="270"/>
      <c r="G1132" s="259"/>
      <c r="H1132" s="259"/>
      <c r="I1132" s="259"/>
      <c r="J1132" s="259"/>
    </row>
    <row r="1133" spans="1:10">
      <c r="A1133" s="259"/>
      <c r="B1133" s="259"/>
      <c r="C1133" s="259"/>
      <c r="D1133" s="259"/>
      <c r="E1133" s="259"/>
      <c r="F1133" s="270"/>
      <c r="G1133" s="259"/>
      <c r="H1133" s="259"/>
      <c r="I1133" s="259"/>
      <c r="J1133" s="259"/>
    </row>
    <row r="1134" spans="1:10">
      <c r="A1134" s="259"/>
      <c r="B1134" s="259"/>
      <c r="C1134" s="259"/>
      <c r="D1134" s="259"/>
      <c r="E1134" s="259"/>
      <c r="F1134" s="270"/>
      <c r="G1134" s="259"/>
      <c r="H1134" s="259"/>
      <c r="I1134" s="259"/>
      <c r="J1134" s="259"/>
    </row>
    <row r="1135" spans="1:10">
      <c r="A1135" s="259"/>
      <c r="B1135" s="259"/>
      <c r="C1135" s="259"/>
      <c r="D1135" s="259"/>
      <c r="E1135" s="259"/>
      <c r="F1135" s="270"/>
      <c r="G1135" s="259"/>
      <c r="H1135" s="259"/>
      <c r="I1135" s="259"/>
      <c r="J1135" s="259"/>
    </row>
    <row r="1136" spans="1:10">
      <c r="A1136" s="259"/>
      <c r="B1136" s="259"/>
      <c r="C1136" s="259"/>
      <c r="D1136" s="259"/>
      <c r="E1136" s="259"/>
      <c r="F1136" s="270"/>
      <c r="G1136" s="259"/>
      <c r="H1136" s="259"/>
      <c r="I1136" s="259"/>
      <c r="J1136" s="259"/>
    </row>
    <row r="1137" spans="1:10">
      <c r="A1137" s="259"/>
      <c r="B1137" s="259"/>
      <c r="C1137" s="259"/>
      <c r="D1137" s="259"/>
      <c r="E1137" s="259"/>
      <c r="F1137" s="270"/>
      <c r="G1137" s="259"/>
      <c r="H1137" s="259"/>
      <c r="I1137" s="259"/>
      <c r="J1137" s="259"/>
    </row>
    <row r="1138" spans="1:10">
      <c r="A1138" s="259"/>
      <c r="B1138" s="259"/>
      <c r="C1138" s="259"/>
      <c r="D1138" s="259"/>
      <c r="E1138" s="259"/>
      <c r="F1138" s="270"/>
      <c r="G1138" s="259"/>
      <c r="H1138" s="259"/>
      <c r="I1138" s="259"/>
      <c r="J1138" s="259"/>
    </row>
    <row r="1139" spans="1:10">
      <c r="A1139" s="259"/>
      <c r="B1139" s="259"/>
      <c r="C1139" s="259"/>
      <c r="D1139" s="259"/>
      <c r="E1139" s="259"/>
      <c r="F1139" s="270"/>
      <c r="G1139" s="259"/>
      <c r="H1139" s="259"/>
      <c r="I1139" s="259"/>
      <c r="J1139" s="259"/>
    </row>
    <row r="1140" spans="1:10">
      <c r="A1140" s="259"/>
      <c r="B1140" s="259"/>
      <c r="C1140" s="259"/>
      <c r="D1140" s="259"/>
      <c r="E1140" s="259"/>
      <c r="F1140" s="270"/>
      <c r="G1140" s="259"/>
      <c r="H1140" s="259"/>
      <c r="I1140" s="259"/>
      <c r="J1140" s="259"/>
    </row>
    <row r="1141" spans="1:10">
      <c r="A1141" s="259"/>
      <c r="B1141" s="259"/>
      <c r="C1141" s="259"/>
      <c r="D1141" s="259"/>
      <c r="E1141" s="259"/>
      <c r="F1141" s="270"/>
      <c r="G1141" s="259"/>
      <c r="H1141" s="259"/>
      <c r="I1141" s="259"/>
      <c r="J1141" s="259"/>
    </row>
    <row r="1142" spans="1:10">
      <c r="A1142" s="259"/>
      <c r="B1142" s="259"/>
      <c r="C1142" s="259"/>
      <c r="D1142" s="259"/>
      <c r="E1142" s="259"/>
      <c r="F1142" s="270"/>
      <c r="G1142" s="259"/>
      <c r="H1142" s="259"/>
      <c r="I1142" s="259"/>
      <c r="J1142" s="259"/>
    </row>
    <row r="1143" spans="1:10">
      <c r="A1143" s="259"/>
      <c r="B1143" s="259"/>
      <c r="C1143" s="259"/>
      <c r="D1143" s="259"/>
      <c r="E1143" s="259"/>
      <c r="F1143" s="270"/>
      <c r="G1143" s="259"/>
      <c r="H1143" s="259"/>
      <c r="I1143" s="259"/>
      <c r="J1143" s="259"/>
    </row>
    <row r="1144" spans="1:10">
      <c r="A1144" s="259"/>
      <c r="B1144" s="259"/>
      <c r="C1144" s="259"/>
      <c r="D1144" s="259"/>
      <c r="E1144" s="259"/>
      <c r="F1144" s="270"/>
      <c r="G1144" s="259"/>
      <c r="H1144" s="259"/>
      <c r="I1144" s="259"/>
      <c r="J1144" s="259"/>
    </row>
    <row r="1145" spans="1:10">
      <c r="A1145" s="259"/>
      <c r="B1145" s="259"/>
      <c r="C1145" s="259"/>
      <c r="D1145" s="259"/>
      <c r="E1145" s="259"/>
      <c r="F1145" s="270"/>
      <c r="G1145" s="259"/>
      <c r="H1145" s="259"/>
      <c r="I1145" s="259"/>
      <c r="J1145" s="259"/>
    </row>
    <row r="1146" spans="1:10">
      <c r="A1146" s="259"/>
      <c r="B1146" s="259"/>
      <c r="C1146" s="259"/>
      <c r="D1146" s="259"/>
      <c r="E1146" s="259"/>
      <c r="F1146" s="270"/>
      <c r="G1146" s="259"/>
      <c r="H1146" s="259"/>
      <c r="I1146" s="259"/>
      <c r="J1146" s="259"/>
    </row>
    <row r="1147" spans="1:10">
      <c r="A1147" s="259"/>
      <c r="B1147" s="259"/>
      <c r="C1147" s="259"/>
      <c r="D1147" s="259"/>
      <c r="E1147" s="259"/>
      <c r="F1147" s="270"/>
      <c r="G1147" s="259"/>
      <c r="H1147" s="259"/>
      <c r="I1147" s="259"/>
      <c r="J1147" s="259"/>
    </row>
    <row r="1148" spans="1:10">
      <c r="A1148" s="259"/>
      <c r="B1148" s="259"/>
      <c r="C1148" s="259"/>
      <c r="D1148" s="259"/>
      <c r="E1148" s="259"/>
      <c r="F1148" s="270"/>
      <c r="G1148" s="259"/>
      <c r="H1148" s="259"/>
      <c r="I1148" s="259"/>
      <c r="J1148" s="259"/>
    </row>
    <row r="1149" spans="1:10">
      <c r="A1149" s="259"/>
      <c r="B1149" s="259"/>
      <c r="C1149" s="259"/>
      <c r="D1149" s="259"/>
      <c r="E1149" s="259"/>
      <c r="F1149" s="270"/>
      <c r="G1149" s="259"/>
      <c r="H1149" s="259"/>
      <c r="I1149" s="259"/>
      <c r="J1149" s="259"/>
    </row>
    <row r="1150" spans="1:10">
      <c r="A1150" s="259"/>
      <c r="B1150" s="259"/>
      <c r="C1150" s="259"/>
      <c r="D1150" s="259"/>
      <c r="E1150" s="259"/>
      <c r="F1150" s="270"/>
      <c r="G1150" s="259"/>
      <c r="H1150" s="259"/>
      <c r="I1150" s="259"/>
      <c r="J1150" s="259"/>
    </row>
    <row r="1151" spans="1:10">
      <c r="A1151" s="259"/>
      <c r="B1151" s="259"/>
      <c r="C1151" s="259"/>
      <c r="D1151" s="259"/>
      <c r="E1151" s="259"/>
      <c r="F1151" s="270"/>
      <c r="G1151" s="259"/>
      <c r="H1151" s="259"/>
      <c r="I1151" s="259"/>
      <c r="J1151" s="259"/>
    </row>
    <row r="1152" spans="1:10">
      <c r="A1152" s="259"/>
      <c r="B1152" s="259"/>
      <c r="C1152" s="259"/>
      <c r="D1152" s="259"/>
      <c r="E1152" s="259"/>
      <c r="F1152" s="270"/>
      <c r="G1152" s="259"/>
      <c r="H1152" s="259"/>
      <c r="I1152" s="259"/>
      <c r="J1152" s="259"/>
    </row>
    <row r="1153" spans="1:10">
      <c r="A1153" s="259"/>
      <c r="B1153" s="259"/>
      <c r="C1153" s="259"/>
      <c r="D1153" s="259"/>
      <c r="E1153" s="259"/>
      <c r="F1153" s="270"/>
      <c r="G1153" s="259"/>
      <c r="H1153" s="259"/>
      <c r="I1153" s="259"/>
      <c r="J1153" s="259"/>
    </row>
    <row r="1154" spans="1:10">
      <c r="A1154" s="259"/>
      <c r="B1154" s="259"/>
      <c r="C1154" s="259"/>
      <c r="D1154" s="259"/>
      <c r="E1154" s="259"/>
      <c r="F1154" s="270"/>
      <c r="G1154" s="259"/>
      <c r="H1154" s="259"/>
      <c r="I1154" s="259"/>
      <c r="J1154" s="259"/>
    </row>
    <row r="1155" spans="1:10">
      <c r="A1155" s="259"/>
      <c r="B1155" s="259"/>
      <c r="C1155" s="259"/>
      <c r="D1155" s="259"/>
      <c r="E1155" s="259"/>
      <c r="F1155" s="270"/>
      <c r="G1155" s="259"/>
      <c r="H1155" s="259"/>
      <c r="I1155" s="259"/>
      <c r="J1155" s="259"/>
    </row>
    <row r="1156" spans="1:10">
      <c r="A1156" s="259"/>
      <c r="B1156" s="259"/>
      <c r="C1156" s="259"/>
      <c r="D1156" s="259"/>
      <c r="E1156" s="259"/>
      <c r="F1156" s="270"/>
      <c r="G1156" s="259"/>
      <c r="H1156" s="259"/>
      <c r="I1156" s="259"/>
      <c r="J1156" s="259"/>
    </row>
    <row r="1157" spans="1:10">
      <c r="A1157" s="259"/>
      <c r="B1157" s="259"/>
      <c r="C1157" s="259"/>
      <c r="D1157" s="259"/>
      <c r="E1157" s="259"/>
      <c r="F1157" s="270"/>
      <c r="G1157" s="259"/>
      <c r="H1157" s="259"/>
      <c r="I1157" s="259"/>
      <c r="J1157" s="259"/>
    </row>
    <row r="1158" spans="1:10">
      <c r="A1158" s="259"/>
      <c r="B1158" s="259"/>
      <c r="C1158" s="259"/>
      <c r="D1158" s="259"/>
      <c r="E1158" s="259"/>
      <c r="F1158" s="270"/>
      <c r="G1158" s="259"/>
      <c r="H1158" s="259"/>
      <c r="I1158" s="259"/>
      <c r="J1158" s="259"/>
    </row>
    <row r="1159" spans="1:10">
      <c r="A1159" s="259"/>
      <c r="B1159" s="259"/>
      <c r="C1159" s="259"/>
      <c r="D1159" s="259"/>
      <c r="E1159" s="259"/>
      <c r="F1159" s="270"/>
      <c r="G1159" s="259"/>
      <c r="H1159" s="259"/>
      <c r="I1159" s="259"/>
      <c r="J1159" s="259"/>
    </row>
    <row r="1160" spans="1:10">
      <c r="A1160" s="259"/>
      <c r="B1160" s="259"/>
      <c r="C1160" s="259"/>
      <c r="D1160" s="259"/>
      <c r="E1160" s="259"/>
      <c r="F1160" s="270"/>
      <c r="G1160" s="259"/>
      <c r="H1160" s="259"/>
      <c r="I1160" s="259"/>
      <c r="J1160" s="259"/>
    </row>
    <row r="1161" spans="1:10">
      <c r="A1161" s="259"/>
      <c r="B1161" s="259"/>
      <c r="C1161" s="259"/>
      <c r="D1161" s="259"/>
      <c r="E1161" s="259"/>
      <c r="F1161" s="270"/>
      <c r="G1161" s="259"/>
      <c r="H1161" s="259"/>
      <c r="I1161" s="259"/>
      <c r="J1161" s="259"/>
    </row>
    <row r="1162" spans="1:10">
      <c r="A1162" s="259"/>
      <c r="B1162" s="259"/>
      <c r="C1162" s="259"/>
      <c r="D1162" s="259"/>
      <c r="E1162" s="259"/>
      <c r="F1162" s="270"/>
      <c r="G1162" s="259"/>
      <c r="H1162" s="259"/>
      <c r="I1162" s="259"/>
      <c r="J1162" s="259"/>
    </row>
    <row r="1163" spans="1:10">
      <c r="A1163" s="259"/>
      <c r="B1163" s="259"/>
      <c r="C1163" s="259"/>
      <c r="D1163" s="259"/>
      <c r="E1163" s="259"/>
      <c r="F1163" s="270"/>
      <c r="G1163" s="259"/>
      <c r="H1163" s="259"/>
      <c r="I1163" s="259"/>
      <c r="J1163" s="259"/>
    </row>
    <row r="1164" spans="1:10">
      <c r="A1164" s="259"/>
      <c r="B1164" s="259"/>
      <c r="C1164" s="259"/>
      <c r="D1164" s="259"/>
      <c r="E1164" s="259"/>
      <c r="F1164" s="270"/>
      <c r="G1164" s="259"/>
      <c r="H1164" s="259"/>
      <c r="I1164" s="259"/>
      <c r="J1164" s="259"/>
    </row>
    <row r="1165" spans="1:10">
      <c r="A1165" s="259"/>
      <c r="B1165" s="259"/>
      <c r="C1165" s="259"/>
      <c r="D1165" s="259"/>
      <c r="E1165" s="259"/>
      <c r="F1165" s="270"/>
      <c r="G1165" s="259"/>
      <c r="H1165" s="259"/>
      <c r="I1165" s="259"/>
      <c r="J1165" s="259"/>
    </row>
    <row r="1166" spans="1:10">
      <c r="A1166" s="259"/>
      <c r="B1166" s="259"/>
      <c r="C1166" s="259"/>
      <c r="D1166" s="259"/>
      <c r="E1166" s="259"/>
      <c r="F1166" s="270"/>
      <c r="G1166" s="259"/>
      <c r="H1166" s="259"/>
      <c r="I1166" s="259"/>
      <c r="J1166" s="259"/>
    </row>
    <row r="1167" spans="1:10">
      <c r="A1167" s="259"/>
      <c r="B1167" s="259"/>
      <c r="C1167" s="259"/>
      <c r="D1167" s="259"/>
      <c r="E1167" s="259"/>
      <c r="F1167" s="270"/>
      <c r="G1167" s="259"/>
      <c r="H1167" s="259"/>
      <c r="I1167" s="259"/>
      <c r="J1167" s="259"/>
    </row>
    <row r="1168" spans="1:10">
      <c r="A1168" s="259"/>
      <c r="B1168" s="259"/>
      <c r="C1168" s="259"/>
      <c r="D1168" s="259"/>
      <c r="E1168" s="259"/>
      <c r="F1168" s="270"/>
      <c r="G1168" s="259"/>
      <c r="H1168" s="259"/>
      <c r="I1168" s="259"/>
      <c r="J1168" s="259"/>
    </row>
    <row r="1169" spans="1:10">
      <c r="A1169" s="259"/>
      <c r="B1169" s="259"/>
      <c r="C1169" s="259"/>
      <c r="D1169" s="259"/>
      <c r="E1169" s="259"/>
      <c r="F1169" s="270"/>
      <c r="G1169" s="259"/>
      <c r="H1169" s="259"/>
      <c r="I1169" s="259"/>
      <c r="J1169" s="259"/>
    </row>
    <row r="1170" spans="1:10">
      <c r="A1170" s="259"/>
      <c r="B1170" s="259"/>
      <c r="C1170" s="259"/>
      <c r="D1170" s="259"/>
      <c r="E1170" s="259"/>
      <c r="F1170" s="270"/>
      <c r="G1170" s="259"/>
      <c r="H1170" s="259"/>
      <c r="I1170" s="259"/>
      <c r="J1170" s="259"/>
    </row>
    <row r="1171" spans="1:10">
      <c r="A1171" s="259"/>
      <c r="B1171" s="259"/>
      <c r="C1171" s="259"/>
      <c r="D1171" s="259"/>
      <c r="E1171" s="259"/>
      <c r="F1171" s="270"/>
      <c r="G1171" s="259"/>
      <c r="H1171" s="259"/>
      <c r="I1171" s="259"/>
      <c r="J1171" s="259"/>
    </row>
    <row r="1172" spans="1:10">
      <c r="A1172" s="259"/>
      <c r="B1172" s="259"/>
      <c r="C1172" s="259"/>
      <c r="D1172" s="259"/>
      <c r="E1172" s="259"/>
      <c r="F1172" s="270"/>
      <c r="G1172" s="259"/>
      <c r="H1172" s="259"/>
      <c r="I1172" s="259"/>
      <c r="J1172" s="259"/>
    </row>
    <row r="1173" spans="1:10">
      <c r="A1173" s="259"/>
      <c r="B1173" s="259"/>
      <c r="C1173" s="259"/>
      <c r="D1173" s="259"/>
      <c r="E1173" s="259"/>
      <c r="F1173" s="270"/>
      <c r="G1173" s="259"/>
      <c r="H1173" s="259"/>
      <c r="I1173" s="259"/>
      <c r="J1173" s="259"/>
    </row>
    <row r="1174" spans="1:10">
      <c r="A1174" s="259"/>
      <c r="B1174" s="259"/>
      <c r="C1174" s="259"/>
      <c r="D1174" s="259"/>
      <c r="E1174" s="259"/>
      <c r="F1174" s="270"/>
      <c r="G1174" s="259"/>
      <c r="H1174" s="259"/>
      <c r="I1174" s="259"/>
      <c r="J1174" s="259"/>
    </row>
    <row r="1175" spans="1:10">
      <c r="A1175" s="259"/>
      <c r="B1175" s="259"/>
      <c r="C1175" s="259"/>
      <c r="D1175" s="259"/>
      <c r="E1175" s="259"/>
      <c r="F1175" s="270"/>
      <c r="G1175" s="259"/>
      <c r="H1175" s="259"/>
      <c r="I1175" s="259"/>
      <c r="J1175" s="259"/>
    </row>
    <row r="1176" spans="1:10">
      <c r="A1176" s="259"/>
      <c r="B1176" s="259"/>
      <c r="C1176" s="259"/>
      <c r="D1176" s="259"/>
      <c r="E1176" s="259"/>
      <c r="F1176" s="270"/>
      <c r="G1176" s="259"/>
      <c r="H1176" s="259"/>
      <c r="I1176" s="259"/>
      <c r="J1176" s="259"/>
    </row>
    <row r="1177" spans="1:10">
      <c r="A1177" s="259"/>
      <c r="B1177" s="259"/>
      <c r="C1177" s="259"/>
      <c r="D1177" s="259"/>
      <c r="E1177" s="259"/>
      <c r="F1177" s="270"/>
      <c r="G1177" s="259"/>
      <c r="H1177" s="259"/>
      <c r="I1177" s="259"/>
      <c r="J1177" s="259"/>
    </row>
    <row r="1178" spans="1:10">
      <c r="A1178" s="259"/>
      <c r="B1178" s="259"/>
      <c r="C1178" s="259"/>
      <c r="D1178" s="259"/>
      <c r="E1178" s="259"/>
      <c r="F1178" s="270"/>
      <c r="G1178" s="259"/>
      <c r="H1178" s="259"/>
      <c r="I1178" s="259"/>
      <c r="J1178" s="259"/>
    </row>
    <row r="1179" spans="1:10">
      <c r="A1179" s="259"/>
      <c r="B1179" s="259"/>
      <c r="C1179" s="259"/>
      <c r="D1179" s="259"/>
      <c r="E1179" s="259"/>
      <c r="F1179" s="270"/>
      <c r="G1179" s="259"/>
      <c r="H1179" s="259"/>
      <c r="I1179" s="259"/>
      <c r="J1179" s="259"/>
    </row>
    <row r="1180" spans="1:10">
      <c r="A1180" s="259"/>
      <c r="B1180" s="259"/>
      <c r="C1180" s="259"/>
      <c r="D1180" s="259"/>
      <c r="E1180" s="259"/>
      <c r="F1180" s="270"/>
      <c r="G1180" s="259"/>
      <c r="H1180" s="259"/>
      <c r="I1180" s="259"/>
      <c r="J1180" s="259"/>
    </row>
    <row r="1181" spans="1:10">
      <c r="A1181" s="259"/>
      <c r="B1181" s="259"/>
      <c r="C1181" s="259"/>
      <c r="D1181" s="259"/>
      <c r="E1181" s="259"/>
      <c r="F1181" s="270"/>
      <c r="G1181" s="259"/>
      <c r="H1181" s="259"/>
      <c r="I1181" s="259"/>
      <c r="J1181" s="259"/>
    </row>
    <row r="1182" spans="1:10">
      <c r="A1182" s="259"/>
      <c r="B1182" s="259"/>
      <c r="C1182" s="259"/>
      <c r="D1182" s="259"/>
      <c r="E1182" s="259"/>
      <c r="F1182" s="270"/>
      <c r="G1182" s="259"/>
      <c r="H1182" s="259"/>
      <c r="I1182" s="259"/>
      <c r="J1182" s="259"/>
    </row>
    <row r="1183" spans="1:10">
      <c r="A1183" s="259"/>
      <c r="B1183" s="259"/>
      <c r="C1183" s="259"/>
      <c r="D1183" s="259"/>
      <c r="E1183" s="259"/>
      <c r="F1183" s="270"/>
      <c r="G1183" s="259"/>
      <c r="H1183" s="259"/>
      <c r="I1183" s="259"/>
      <c r="J1183" s="259"/>
    </row>
    <row r="1184" spans="1:10">
      <c r="A1184" s="259"/>
      <c r="B1184" s="259"/>
      <c r="C1184" s="259"/>
      <c r="D1184" s="259"/>
      <c r="E1184" s="259"/>
      <c r="F1184" s="270"/>
      <c r="G1184" s="259"/>
      <c r="H1184" s="259"/>
      <c r="I1184" s="259"/>
      <c r="J1184" s="259"/>
    </row>
    <row r="1185" spans="1:10">
      <c r="A1185" s="259"/>
      <c r="B1185" s="259"/>
      <c r="C1185" s="259"/>
      <c r="D1185" s="259"/>
      <c r="E1185" s="259"/>
      <c r="F1185" s="270"/>
      <c r="G1185" s="259"/>
      <c r="H1185" s="259"/>
      <c r="I1185" s="259"/>
      <c r="J1185" s="259"/>
    </row>
    <row r="1186" spans="1:10">
      <c r="A1186" s="259"/>
      <c r="B1186" s="259"/>
      <c r="C1186" s="259"/>
      <c r="D1186" s="259"/>
      <c r="E1186" s="259"/>
      <c r="F1186" s="270"/>
      <c r="G1186" s="259"/>
      <c r="H1186" s="259"/>
      <c r="I1186" s="259"/>
      <c r="J1186" s="259"/>
    </row>
    <row r="1187" spans="1:10">
      <c r="A1187" s="259"/>
      <c r="B1187" s="259"/>
      <c r="C1187" s="259"/>
      <c r="D1187" s="259"/>
      <c r="E1187" s="259"/>
      <c r="F1187" s="270"/>
      <c r="G1187" s="259"/>
      <c r="H1187" s="259"/>
      <c r="I1187" s="259"/>
      <c r="J1187" s="259"/>
    </row>
    <row r="1188" spans="1:10">
      <c r="A1188" s="259"/>
      <c r="B1188" s="259"/>
      <c r="C1188" s="259"/>
      <c r="D1188" s="259"/>
      <c r="E1188" s="259"/>
      <c r="F1188" s="270"/>
      <c r="G1188" s="259"/>
      <c r="H1188" s="259"/>
      <c r="I1188" s="259"/>
      <c r="J1188" s="259"/>
    </row>
    <row r="1189" spans="1:10">
      <c r="A1189" s="259"/>
      <c r="B1189" s="259"/>
      <c r="C1189" s="259"/>
      <c r="D1189" s="259"/>
      <c r="E1189" s="259"/>
      <c r="F1189" s="270"/>
      <c r="G1189" s="259"/>
      <c r="H1189" s="259"/>
      <c r="I1189" s="259"/>
      <c r="J1189" s="259"/>
    </row>
    <row r="1190" spans="1:10">
      <c r="A1190" s="259"/>
      <c r="B1190" s="259"/>
      <c r="C1190" s="259"/>
      <c r="D1190" s="259"/>
      <c r="E1190" s="259"/>
      <c r="F1190" s="270"/>
      <c r="G1190" s="259"/>
      <c r="H1190" s="259"/>
      <c r="I1190" s="259"/>
      <c r="J1190" s="259"/>
    </row>
    <row r="1191" spans="1:10">
      <c r="A1191" s="259"/>
      <c r="B1191" s="259"/>
      <c r="C1191" s="259"/>
      <c r="D1191" s="259"/>
      <c r="E1191" s="259"/>
      <c r="F1191" s="270"/>
      <c r="G1191" s="259"/>
      <c r="H1191" s="259"/>
      <c r="I1191" s="259"/>
      <c r="J1191" s="259"/>
    </row>
    <row r="1192" spans="1:10">
      <c r="A1192" s="259"/>
      <c r="B1192" s="259"/>
      <c r="C1192" s="259"/>
      <c r="D1192" s="259"/>
      <c r="E1192" s="259"/>
      <c r="F1192" s="270"/>
      <c r="G1192" s="259"/>
      <c r="H1192" s="259"/>
      <c r="I1192" s="259"/>
      <c r="J1192" s="259"/>
    </row>
    <row r="1193" spans="1:10">
      <c r="A1193" s="259"/>
      <c r="B1193" s="259"/>
      <c r="C1193" s="259"/>
      <c r="D1193" s="259"/>
      <c r="E1193" s="259"/>
      <c r="F1193" s="270"/>
      <c r="G1193" s="259"/>
      <c r="H1193" s="259"/>
      <c r="I1193" s="259"/>
      <c r="J1193" s="259"/>
    </row>
    <row r="1194" spans="1:10">
      <c r="A1194" s="259"/>
      <c r="B1194" s="259"/>
      <c r="C1194" s="259"/>
      <c r="D1194" s="259"/>
      <c r="E1194" s="259"/>
      <c r="F1194" s="270"/>
      <c r="G1194" s="259"/>
      <c r="H1194" s="259"/>
      <c r="I1194" s="259"/>
      <c r="J1194" s="259"/>
    </row>
    <row r="1195" spans="1:10">
      <c r="A1195" s="259"/>
      <c r="B1195" s="259"/>
      <c r="C1195" s="259"/>
      <c r="D1195" s="259"/>
      <c r="E1195" s="259"/>
      <c r="F1195" s="270"/>
      <c r="G1195" s="259"/>
      <c r="H1195" s="259"/>
      <c r="I1195" s="259"/>
      <c r="J1195" s="259"/>
    </row>
    <row r="1196" spans="1:10">
      <c r="A1196" s="259"/>
      <c r="B1196" s="259"/>
      <c r="C1196" s="259"/>
      <c r="D1196" s="259"/>
      <c r="E1196" s="259"/>
      <c r="F1196" s="270"/>
      <c r="G1196" s="259"/>
      <c r="H1196" s="259"/>
      <c r="I1196" s="259"/>
      <c r="J1196" s="259"/>
    </row>
    <row r="1197" spans="1:10">
      <c r="A1197" s="259"/>
      <c r="B1197" s="259"/>
      <c r="C1197" s="259"/>
      <c r="D1197" s="259"/>
      <c r="E1197" s="259"/>
      <c r="F1197" s="270"/>
      <c r="G1197" s="259"/>
      <c r="H1197" s="259"/>
      <c r="I1197" s="259"/>
      <c r="J1197" s="259"/>
    </row>
    <row r="1198" spans="1:10">
      <c r="A1198" s="259"/>
      <c r="B1198" s="259"/>
      <c r="C1198" s="259"/>
      <c r="D1198" s="259"/>
      <c r="E1198" s="259"/>
      <c r="F1198" s="270"/>
      <c r="G1198" s="259"/>
      <c r="H1198" s="259"/>
      <c r="I1198" s="259"/>
      <c r="J1198" s="259"/>
    </row>
    <row r="1199" spans="1:10">
      <c r="A1199" s="259"/>
      <c r="B1199" s="259"/>
      <c r="C1199" s="259"/>
      <c r="D1199" s="259"/>
      <c r="E1199" s="259"/>
      <c r="F1199" s="270"/>
      <c r="G1199" s="259"/>
      <c r="H1199" s="259"/>
      <c r="I1199" s="259"/>
      <c r="J1199" s="259"/>
    </row>
    <row r="1200" spans="1:10">
      <c r="A1200" s="259"/>
      <c r="B1200" s="259"/>
      <c r="C1200" s="259"/>
      <c r="D1200" s="259"/>
      <c r="E1200" s="259"/>
      <c r="F1200" s="270"/>
      <c r="G1200" s="259"/>
      <c r="H1200" s="259"/>
      <c r="I1200" s="259"/>
      <c r="J1200" s="259"/>
    </row>
    <row r="1201" spans="1:10">
      <c r="A1201" s="259"/>
      <c r="B1201" s="259"/>
      <c r="C1201" s="259"/>
      <c r="D1201" s="259"/>
      <c r="E1201" s="259"/>
      <c r="F1201" s="270"/>
      <c r="G1201" s="259"/>
      <c r="H1201" s="259"/>
      <c r="I1201" s="259"/>
      <c r="J1201" s="259"/>
    </row>
    <row r="1202" spans="1:10">
      <c r="A1202" s="259"/>
      <c r="B1202" s="259"/>
      <c r="C1202" s="259"/>
      <c r="D1202" s="259"/>
      <c r="E1202" s="259"/>
      <c r="F1202" s="270"/>
      <c r="G1202" s="259"/>
      <c r="H1202" s="259"/>
      <c r="I1202" s="259"/>
      <c r="J1202" s="259"/>
    </row>
    <row r="1203" spans="1:10">
      <c r="A1203" s="259"/>
      <c r="B1203" s="259"/>
      <c r="C1203" s="259"/>
      <c r="D1203" s="259"/>
      <c r="E1203" s="259"/>
      <c r="F1203" s="270"/>
      <c r="G1203" s="259"/>
      <c r="H1203" s="259"/>
      <c r="I1203" s="259"/>
      <c r="J1203" s="259"/>
    </row>
    <row r="1204" spans="1:10">
      <c r="A1204" s="259"/>
      <c r="B1204" s="259"/>
      <c r="C1204" s="259"/>
      <c r="D1204" s="259"/>
      <c r="E1204" s="259"/>
      <c r="F1204" s="270"/>
      <c r="G1204" s="259"/>
      <c r="H1204" s="259"/>
      <c r="I1204" s="259"/>
      <c r="J1204" s="259"/>
    </row>
    <row r="1205" spans="1:10">
      <c r="A1205" s="259"/>
      <c r="B1205" s="259"/>
      <c r="C1205" s="259"/>
      <c r="D1205" s="259"/>
      <c r="E1205" s="259"/>
      <c r="F1205" s="270"/>
      <c r="G1205" s="259"/>
      <c r="H1205" s="259"/>
      <c r="I1205" s="259"/>
      <c r="J1205" s="259"/>
    </row>
    <row r="1206" spans="1:10">
      <c r="A1206" s="259"/>
      <c r="B1206" s="259"/>
      <c r="C1206" s="259"/>
      <c r="D1206" s="259"/>
      <c r="E1206" s="259"/>
      <c r="F1206" s="270"/>
      <c r="G1206" s="259"/>
      <c r="H1206" s="259"/>
      <c r="I1206" s="259"/>
      <c r="J1206" s="259"/>
    </row>
    <row r="1207" spans="1:10">
      <c r="A1207" s="259"/>
      <c r="B1207" s="259"/>
      <c r="C1207" s="259"/>
      <c r="D1207" s="259"/>
      <c r="E1207" s="259"/>
      <c r="F1207" s="270"/>
      <c r="G1207" s="259"/>
      <c r="H1207" s="259"/>
      <c r="I1207" s="259"/>
      <c r="J1207" s="259"/>
    </row>
    <row r="1208" spans="1:10">
      <c r="A1208" s="259"/>
      <c r="B1208" s="259"/>
      <c r="C1208" s="259"/>
      <c r="D1208" s="259"/>
      <c r="E1208" s="259"/>
      <c r="F1208" s="270"/>
      <c r="G1208" s="259"/>
      <c r="H1208" s="259"/>
      <c r="I1208" s="259"/>
      <c r="J1208" s="259"/>
    </row>
    <row r="1209" spans="1:10">
      <c r="A1209" s="259"/>
      <c r="B1209" s="259"/>
      <c r="C1209" s="259"/>
      <c r="D1209" s="259"/>
      <c r="E1209" s="259"/>
      <c r="F1209" s="270"/>
      <c r="G1209" s="259"/>
      <c r="H1209" s="259"/>
      <c r="I1209" s="259"/>
      <c r="J1209" s="259"/>
    </row>
    <row r="1210" spans="1:10">
      <c r="A1210" s="259"/>
      <c r="B1210" s="259"/>
      <c r="C1210" s="259"/>
      <c r="D1210" s="259"/>
      <c r="E1210" s="259"/>
      <c r="F1210" s="270"/>
      <c r="G1210" s="259"/>
      <c r="H1210" s="259"/>
      <c r="I1210" s="259"/>
      <c r="J1210" s="259"/>
    </row>
    <row r="1211" spans="1:10">
      <c r="A1211" s="259"/>
      <c r="B1211" s="259"/>
      <c r="C1211" s="259"/>
      <c r="D1211" s="259"/>
      <c r="E1211" s="259"/>
      <c r="F1211" s="270"/>
      <c r="G1211" s="259"/>
      <c r="H1211" s="259"/>
      <c r="I1211" s="259"/>
      <c r="J1211" s="259"/>
    </row>
    <row r="1212" spans="1:10">
      <c r="A1212" s="259"/>
      <c r="B1212" s="259"/>
      <c r="C1212" s="259"/>
      <c r="D1212" s="259"/>
      <c r="E1212" s="259"/>
      <c r="F1212" s="270"/>
      <c r="G1212" s="259"/>
      <c r="H1212" s="259"/>
      <c r="I1212" s="259"/>
      <c r="J1212" s="259"/>
    </row>
    <row r="1213" spans="1:10">
      <c r="A1213" s="259"/>
      <c r="B1213" s="259"/>
      <c r="C1213" s="259"/>
      <c r="D1213" s="259"/>
      <c r="E1213" s="259"/>
      <c r="F1213" s="270"/>
      <c r="G1213" s="259"/>
      <c r="H1213" s="259"/>
      <c r="I1213" s="259"/>
      <c r="J1213" s="259"/>
    </row>
    <row r="1214" spans="1:10">
      <c r="A1214" s="259"/>
      <c r="B1214" s="259"/>
      <c r="C1214" s="259"/>
      <c r="D1214" s="259"/>
      <c r="E1214" s="259"/>
      <c r="F1214" s="270"/>
      <c r="G1214" s="259"/>
      <c r="H1214" s="259"/>
      <c r="I1214" s="259"/>
      <c r="J1214" s="259"/>
    </row>
    <row r="1215" spans="1:10">
      <c r="A1215" s="259"/>
      <c r="B1215" s="259"/>
      <c r="C1215" s="259"/>
      <c r="D1215" s="259"/>
      <c r="E1215" s="259"/>
      <c r="F1215" s="270"/>
      <c r="G1215" s="259"/>
      <c r="H1215" s="259"/>
      <c r="I1215" s="259"/>
      <c r="J1215" s="259"/>
    </row>
    <row r="1216" spans="1:10">
      <c r="A1216" s="259"/>
      <c r="B1216" s="259"/>
      <c r="C1216" s="259"/>
      <c r="D1216" s="259"/>
      <c r="E1216" s="259"/>
      <c r="F1216" s="270"/>
      <c r="G1216" s="259"/>
      <c r="H1216" s="259"/>
      <c r="I1216" s="259"/>
      <c r="J1216" s="259"/>
    </row>
    <row r="1217" spans="1:10">
      <c r="A1217" s="259"/>
      <c r="B1217" s="259"/>
      <c r="C1217" s="259"/>
      <c r="D1217" s="259"/>
      <c r="E1217" s="259"/>
      <c r="F1217" s="270"/>
      <c r="G1217" s="259"/>
      <c r="H1217" s="259"/>
      <c r="I1217" s="259"/>
      <c r="J1217" s="259"/>
    </row>
    <row r="1218" spans="1:10">
      <c r="A1218" s="259"/>
      <c r="B1218" s="259"/>
      <c r="C1218" s="259"/>
      <c r="D1218" s="259"/>
      <c r="E1218" s="259"/>
      <c r="F1218" s="270"/>
      <c r="G1218" s="259"/>
      <c r="H1218" s="259"/>
      <c r="I1218" s="259"/>
      <c r="J1218" s="259"/>
    </row>
    <row r="1219" spans="1:10">
      <c r="A1219" s="259"/>
      <c r="B1219" s="259"/>
      <c r="C1219" s="259"/>
      <c r="D1219" s="259"/>
      <c r="E1219" s="259"/>
      <c r="F1219" s="270"/>
      <c r="G1219" s="259"/>
      <c r="H1219" s="259"/>
      <c r="I1219" s="259"/>
      <c r="J1219" s="259"/>
    </row>
    <row r="1220" spans="1:10">
      <c r="A1220" s="259"/>
      <c r="B1220" s="259"/>
      <c r="C1220" s="259"/>
      <c r="D1220" s="259"/>
      <c r="E1220" s="259"/>
      <c r="F1220" s="270"/>
      <c r="G1220" s="259"/>
      <c r="H1220" s="259"/>
      <c r="I1220" s="259"/>
      <c r="J1220" s="259"/>
    </row>
    <row r="1221" spans="1:10">
      <c r="A1221" s="259"/>
      <c r="B1221" s="259"/>
      <c r="C1221" s="259"/>
      <c r="D1221" s="259"/>
      <c r="E1221" s="259"/>
      <c r="F1221" s="270"/>
      <c r="G1221" s="259"/>
      <c r="H1221" s="259"/>
      <c r="I1221" s="259"/>
      <c r="J1221" s="259"/>
    </row>
    <row r="1222" spans="1:10">
      <c r="A1222" s="259"/>
      <c r="B1222" s="259"/>
      <c r="C1222" s="259"/>
      <c r="D1222" s="259"/>
      <c r="E1222" s="259"/>
      <c r="F1222" s="270"/>
      <c r="G1222" s="259"/>
      <c r="H1222" s="259"/>
      <c r="I1222" s="259"/>
      <c r="J1222" s="259"/>
    </row>
    <row r="1223" spans="1:10">
      <c r="A1223" s="259"/>
      <c r="B1223" s="259"/>
      <c r="C1223" s="259"/>
      <c r="D1223" s="259"/>
      <c r="E1223" s="259"/>
      <c r="F1223" s="270"/>
      <c r="G1223" s="259"/>
      <c r="H1223" s="259"/>
      <c r="I1223" s="259"/>
      <c r="J1223" s="259"/>
    </row>
    <row r="1224" spans="1:10">
      <c r="A1224" s="259"/>
      <c r="B1224" s="259"/>
      <c r="C1224" s="259"/>
      <c r="D1224" s="259"/>
      <c r="E1224" s="259"/>
      <c r="F1224" s="270"/>
      <c r="G1224" s="259"/>
      <c r="H1224" s="259"/>
      <c r="I1224" s="259"/>
      <c r="J1224" s="259"/>
    </row>
    <row r="1225" spans="1:10">
      <c r="A1225" s="259"/>
      <c r="B1225" s="259"/>
      <c r="C1225" s="259"/>
      <c r="D1225" s="259"/>
      <c r="E1225" s="259"/>
      <c r="F1225" s="270"/>
      <c r="G1225" s="259"/>
      <c r="H1225" s="259"/>
      <c r="I1225" s="259"/>
      <c r="J1225" s="259"/>
    </row>
    <row r="1226" spans="1:10">
      <c r="A1226" s="259"/>
      <c r="B1226" s="259"/>
      <c r="C1226" s="259"/>
      <c r="D1226" s="259"/>
      <c r="E1226" s="259"/>
      <c r="F1226" s="270"/>
      <c r="G1226" s="259"/>
      <c r="H1226" s="259"/>
      <c r="I1226" s="259"/>
      <c r="J1226" s="259"/>
    </row>
    <row r="1227" spans="1:10">
      <c r="A1227" s="259"/>
      <c r="B1227" s="259"/>
      <c r="C1227" s="259"/>
      <c r="D1227" s="259"/>
      <c r="E1227" s="259"/>
      <c r="F1227" s="270"/>
      <c r="G1227" s="259"/>
      <c r="H1227" s="259"/>
      <c r="I1227" s="259"/>
      <c r="J1227" s="259"/>
    </row>
    <row r="1228" spans="1:10">
      <c r="A1228" s="259"/>
      <c r="B1228" s="259"/>
      <c r="C1228" s="259"/>
      <c r="D1228" s="259"/>
      <c r="E1228" s="259"/>
      <c r="F1228" s="270"/>
      <c r="G1228" s="259"/>
      <c r="H1228" s="259"/>
      <c r="I1228" s="259"/>
      <c r="J1228" s="259"/>
    </row>
    <row r="1229" spans="1:10">
      <c r="A1229" s="259"/>
      <c r="B1229" s="259"/>
      <c r="C1229" s="259"/>
      <c r="D1229" s="259"/>
      <c r="E1229" s="259"/>
      <c r="F1229" s="270"/>
      <c r="G1229" s="259"/>
      <c r="H1229" s="259"/>
      <c r="I1229" s="259"/>
      <c r="J1229" s="259"/>
    </row>
    <row r="1230" spans="1:10">
      <c r="A1230" s="259"/>
      <c r="B1230" s="259"/>
      <c r="C1230" s="259"/>
      <c r="D1230" s="259"/>
      <c r="E1230" s="259"/>
      <c r="F1230" s="270"/>
      <c r="G1230" s="259"/>
      <c r="H1230" s="259"/>
      <c r="I1230" s="259"/>
      <c r="J1230" s="259"/>
    </row>
    <row r="1231" spans="1:10">
      <c r="A1231" s="259"/>
      <c r="B1231" s="259"/>
      <c r="C1231" s="259"/>
      <c r="D1231" s="259"/>
      <c r="E1231" s="259"/>
      <c r="F1231" s="270"/>
      <c r="G1231" s="259"/>
      <c r="H1231" s="259"/>
      <c r="I1231" s="259"/>
      <c r="J1231" s="259"/>
    </row>
    <row r="1232" spans="1:10">
      <c r="A1232" s="259"/>
      <c r="B1232" s="259"/>
      <c r="C1232" s="259"/>
      <c r="D1232" s="259"/>
      <c r="E1232" s="259"/>
      <c r="F1232" s="270"/>
      <c r="G1232" s="259"/>
      <c r="H1232" s="259"/>
      <c r="I1232" s="259"/>
      <c r="J1232" s="259"/>
    </row>
    <row r="1233" spans="1:10">
      <c r="A1233" s="259"/>
      <c r="B1233" s="259"/>
      <c r="C1233" s="259"/>
      <c r="D1233" s="259"/>
      <c r="E1233" s="259"/>
      <c r="F1233" s="270"/>
      <c r="G1233" s="259"/>
      <c r="H1233" s="259"/>
      <c r="I1233" s="259"/>
      <c r="J1233" s="259"/>
    </row>
    <row r="1234" spans="1:10">
      <c r="A1234" s="259"/>
      <c r="B1234" s="259"/>
      <c r="C1234" s="259"/>
      <c r="D1234" s="259"/>
      <c r="E1234" s="259"/>
      <c r="F1234" s="270"/>
      <c r="G1234" s="259"/>
      <c r="H1234" s="259"/>
      <c r="I1234" s="259"/>
      <c r="J1234" s="259"/>
    </row>
    <row r="1235" spans="1:10">
      <c r="A1235" s="259"/>
      <c r="B1235" s="259"/>
      <c r="C1235" s="259"/>
      <c r="D1235" s="259"/>
      <c r="E1235" s="259"/>
      <c r="F1235" s="270"/>
      <c r="G1235" s="259"/>
      <c r="H1235" s="259"/>
      <c r="I1235" s="259"/>
      <c r="J1235" s="259"/>
    </row>
    <row r="1236" spans="1:10">
      <c r="A1236" s="259"/>
      <c r="B1236" s="259"/>
      <c r="C1236" s="259"/>
      <c r="D1236" s="259"/>
      <c r="E1236" s="259"/>
      <c r="F1236" s="270"/>
      <c r="G1236" s="259"/>
      <c r="H1236" s="259"/>
      <c r="I1236" s="259"/>
      <c r="J1236" s="259"/>
    </row>
    <row r="1237" spans="1:10">
      <c r="A1237" s="259"/>
      <c r="B1237" s="259"/>
      <c r="C1237" s="259"/>
      <c r="D1237" s="259"/>
      <c r="E1237" s="259"/>
      <c r="F1237" s="270"/>
      <c r="G1237" s="259"/>
      <c r="H1237" s="259"/>
      <c r="I1237" s="259"/>
      <c r="J1237" s="259"/>
    </row>
    <row r="1238" spans="1:10">
      <c r="A1238" s="259"/>
      <c r="B1238" s="259"/>
      <c r="C1238" s="259"/>
      <c r="D1238" s="259"/>
      <c r="E1238" s="259"/>
      <c r="F1238" s="270"/>
      <c r="G1238" s="259"/>
      <c r="H1238" s="259"/>
      <c r="I1238" s="259"/>
      <c r="J1238" s="259"/>
    </row>
    <row r="1239" spans="1:10">
      <c r="A1239" s="259"/>
      <c r="B1239" s="259"/>
      <c r="C1239" s="259"/>
      <c r="D1239" s="259"/>
      <c r="E1239" s="259"/>
      <c r="F1239" s="270"/>
      <c r="G1239" s="259"/>
      <c r="H1239" s="259"/>
      <c r="I1239" s="259"/>
      <c r="J1239" s="259"/>
    </row>
    <row r="1240" spans="1:10">
      <c r="A1240" s="259"/>
      <c r="B1240" s="259"/>
      <c r="C1240" s="259"/>
      <c r="D1240" s="259"/>
      <c r="E1240" s="259"/>
      <c r="F1240" s="270"/>
      <c r="G1240" s="259"/>
      <c r="H1240" s="259"/>
      <c r="I1240" s="259"/>
      <c r="J1240" s="259"/>
    </row>
    <row r="1241" spans="1:10">
      <c r="A1241" s="259"/>
      <c r="B1241" s="259"/>
      <c r="C1241" s="259"/>
      <c r="D1241" s="259"/>
      <c r="E1241" s="259"/>
      <c r="F1241" s="270"/>
      <c r="G1241" s="259"/>
      <c r="H1241" s="259"/>
      <c r="I1241" s="259"/>
      <c r="J1241" s="259"/>
    </row>
    <row r="1242" spans="1:10">
      <c r="A1242" s="259"/>
      <c r="B1242" s="259"/>
      <c r="C1242" s="259"/>
      <c r="D1242" s="259"/>
      <c r="E1242" s="259"/>
      <c r="F1242" s="270"/>
      <c r="G1242" s="259"/>
      <c r="H1242" s="259"/>
      <c r="I1242" s="259"/>
      <c r="J1242" s="259"/>
    </row>
    <row r="1243" spans="1:10">
      <c r="A1243" s="259"/>
      <c r="B1243" s="259"/>
      <c r="C1243" s="259"/>
      <c r="D1243" s="259"/>
      <c r="E1243" s="259"/>
      <c r="F1243" s="270"/>
      <c r="G1243" s="259"/>
      <c r="H1243" s="259"/>
      <c r="I1243" s="259"/>
      <c r="J1243" s="259"/>
    </row>
    <row r="1244" spans="1:10">
      <c r="A1244" s="259"/>
      <c r="B1244" s="259"/>
      <c r="C1244" s="259"/>
      <c r="D1244" s="259"/>
      <c r="E1244" s="259"/>
      <c r="F1244" s="270"/>
      <c r="G1244" s="259"/>
      <c r="H1244" s="259"/>
      <c r="I1244" s="259"/>
      <c r="J1244" s="259"/>
    </row>
    <row r="1245" spans="1:10">
      <c r="A1245" s="259"/>
      <c r="B1245" s="259"/>
      <c r="C1245" s="259"/>
      <c r="D1245" s="259"/>
      <c r="E1245" s="259"/>
      <c r="F1245" s="270"/>
      <c r="G1245" s="259"/>
      <c r="H1245" s="259"/>
      <c r="I1245" s="259"/>
      <c r="J1245" s="259"/>
    </row>
    <row r="1246" spans="1:10">
      <c r="A1246" s="259"/>
      <c r="B1246" s="259"/>
      <c r="C1246" s="259"/>
      <c r="D1246" s="259"/>
      <c r="E1246" s="259"/>
      <c r="F1246" s="270"/>
      <c r="G1246" s="259"/>
      <c r="H1246" s="259"/>
      <c r="I1246" s="259"/>
      <c r="J1246" s="259"/>
    </row>
    <row r="1247" spans="1:10">
      <c r="A1247" s="259"/>
      <c r="B1247" s="259"/>
      <c r="C1247" s="259"/>
      <c r="D1247" s="259"/>
      <c r="E1247" s="259"/>
      <c r="F1247" s="270"/>
      <c r="G1247" s="259"/>
      <c r="H1247" s="259"/>
      <c r="I1247" s="259"/>
      <c r="J1247" s="259"/>
    </row>
    <row r="1248" spans="1:10">
      <c r="A1248" s="259"/>
      <c r="B1248" s="259"/>
      <c r="C1248" s="259"/>
      <c r="D1248" s="259"/>
      <c r="E1248" s="259"/>
      <c r="F1248" s="270"/>
      <c r="G1248" s="259"/>
      <c r="H1248" s="259"/>
      <c r="I1248" s="259"/>
      <c r="J1248" s="259"/>
    </row>
    <row r="1249" spans="1:10">
      <c r="A1249" s="259"/>
      <c r="B1249" s="259"/>
      <c r="C1249" s="259"/>
      <c r="D1249" s="259"/>
      <c r="E1249" s="259"/>
      <c r="F1249" s="270"/>
      <c r="G1249" s="259"/>
      <c r="H1249" s="259"/>
      <c r="I1249" s="259"/>
      <c r="J1249" s="259"/>
    </row>
    <row r="1250" spans="1:10">
      <c r="A1250" s="259"/>
      <c r="B1250" s="259"/>
      <c r="C1250" s="259"/>
      <c r="D1250" s="259"/>
      <c r="E1250" s="259"/>
      <c r="F1250" s="270"/>
      <c r="G1250" s="259"/>
      <c r="H1250" s="259"/>
      <c r="I1250" s="259"/>
      <c r="J1250" s="259"/>
    </row>
    <row r="1251" spans="1:10">
      <c r="A1251" s="259"/>
      <c r="B1251" s="259"/>
      <c r="C1251" s="259"/>
      <c r="D1251" s="259"/>
      <c r="E1251" s="259"/>
      <c r="F1251" s="270"/>
      <c r="G1251" s="259"/>
      <c r="H1251" s="259"/>
      <c r="I1251" s="259"/>
      <c r="J1251" s="259"/>
    </row>
    <row r="1252" spans="1:10">
      <c r="A1252" s="259"/>
      <c r="B1252" s="259"/>
      <c r="C1252" s="259"/>
      <c r="D1252" s="259"/>
      <c r="E1252" s="259"/>
      <c r="F1252" s="270"/>
      <c r="G1252" s="259"/>
      <c r="H1252" s="259"/>
      <c r="I1252" s="259"/>
      <c r="J1252" s="259"/>
    </row>
    <row r="1253" spans="1:10">
      <c r="A1253" s="259"/>
      <c r="B1253" s="259"/>
      <c r="C1253" s="259"/>
      <c r="D1253" s="259"/>
      <c r="E1253" s="259"/>
      <c r="F1253" s="270"/>
      <c r="G1253" s="259"/>
      <c r="H1253" s="259"/>
      <c r="I1253" s="259"/>
      <c r="J1253" s="259"/>
    </row>
    <row r="1254" spans="1:10">
      <c r="A1254" s="259"/>
      <c r="B1254" s="259"/>
      <c r="C1254" s="259"/>
      <c r="D1254" s="259"/>
      <c r="E1254" s="259"/>
      <c r="F1254" s="270"/>
      <c r="G1254" s="259"/>
      <c r="H1254" s="259"/>
      <c r="I1254" s="259"/>
      <c r="J1254" s="259"/>
    </row>
    <row r="1255" spans="1:10">
      <c r="A1255" s="259"/>
      <c r="B1255" s="259"/>
      <c r="C1255" s="259"/>
      <c r="D1255" s="259"/>
      <c r="E1255" s="259"/>
      <c r="F1255" s="270"/>
      <c r="G1255" s="259"/>
      <c r="H1255" s="259"/>
      <c r="I1255" s="259"/>
      <c r="J1255" s="259"/>
    </row>
    <row r="1256" spans="1:10">
      <c r="A1256" s="259"/>
      <c r="B1256" s="259"/>
      <c r="C1256" s="259"/>
      <c r="D1256" s="259"/>
      <c r="E1256" s="259"/>
      <c r="F1256" s="270"/>
      <c r="G1256" s="259"/>
      <c r="H1256" s="259"/>
      <c r="I1256" s="259"/>
      <c r="J1256" s="259"/>
    </row>
    <row r="1257" spans="1:10">
      <c r="A1257" s="259"/>
      <c r="B1257" s="259"/>
      <c r="C1257" s="259"/>
      <c r="D1257" s="259"/>
      <c r="E1257" s="259"/>
      <c r="F1257" s="270"/>
      <c r="G1257" s="259"/>
      <c r="H1257" s="259"/>
      <c r="I1257" s="259"/>
      <c r="J1257" s="259"/>
    </row>
    <row r="1258" spans="1:10">
      <c r="A1258" s="259"/>
      <c r="B1258" s="259"/>
      <c r="C1258" s="259"/>
      <c r="D1258" s="259"/>
      <c r="E1258" s="259"/>
      <c r="F1258" s="270"/>
      <c r="G1258" s="259"/>
      <c r="H1258" s="259"/>
      <c r="I1258" s="259"/>
      <c r="J1258" s="259"/>
    </row>
    <row r="1259" spans="1:10">
      <c r="A1259" s="259"/>
      <c r="B1259" s="259"/>
      <c r="C1259" s="259"/>
      <c r="D1259" s="259"/>
      <c r="E1259" s="259"/>
      <c r="F1259" s="270"/>
      <c r="G1259" s="259"/>
      <c r="H1259" s="259"/>
      <c r="I1259" s="259"/>
      <c r="J1259" s="259"/>
    </row>
    <row r="1260" spans="1:10">
      <c r="A1260" s="259"/>
      <c r="B1260" s="259"/>
      <c r="C1260" s="259"/>
      <c r="D1260" s="259"/>
      <c r="E1260" s="259"/>
      <c r="F1260" s="270"/>
      <c r="G1260" s="259"/>
      <c r="H1260" s="259"/>
      <c r="I1260" s="259"/>
      <c r="J1260" s="259"/>
    </row>
    <row r="1261" spans="1:10">
      <c r="A1261" s="259"/>
      <c r="B1261" s="259"/>
      <c r="C1261" s="259"/>
      <c r="D1261" s="259"/>
      <c r="E1261" s="259"/>
      <c r="F1261" s="270"/>
      <c r="G1261" s="259"/>
      <c r="H1261" s="259"/>
      <c r="I1261" s="259"/>
      <c r="J1261" s="259"/>
    </row>
    <row r="1262" spans="1:10">
      <c r="A1262" s="259"/>
      <c r="B1262" s="259"/>
      <c r="C1262" s="259"/>
      <c r="D1262" s="259"/>
      <c r="E1262" s="259"/>
      <c r="F1262" s="270"/>
      <c r="G1262" s="259"/>
      <c r="H1262" s="259"/>
      <c r="I1262" s="259"/>
      <c r="J1262" s="259"/>
    </row>
    <row r="1263" spans="1:10">
      <c r="A1263" s="259"/>
      <c r="B1263" s="259"/>
      <c r="C1263" s="259"/>
      <c r="D1263" s="259"/>
      <c r="E1263" s="259"/>
      <c r="F1263" s="270"/>
      <c r="G1263" s="259"/>
      <c r="H1263" s="259"/>
      <c r="I1263" s="259"/>
      <c r="J1263" s="259"/>
    </row>
    <row r="1264" spans="1:10">
      <c r="A1264" s="259"/>
      <c r="B1264" s="259"/>
      <c r="C1264" s="259"/>
      <c r="D1264" s="259"/>
      <c r="E1264" s="259"/>
      <c r="F1264" s="270"/>
      <c r="G1264" s="259"/>
      <c r="H1264" s="259"/>
      <c r="I1264" s="259"/>
      <c r="J1264" s="259"/>
    </row>
    <row r="1265" spans="1:10">
      <c r="A1265" s="259"/>
      <c r="B1265" s="259"/>
      <c r="C1265" s="259"/>
      <c r="D1265" s="259"/>
      <c r="E1265" s="259"/>
      <c r="F1265" s="270"/>
      <c r="G1265" s="259"/>
      <c r="H1265" s="259"/>
      <c r="I1265" s="259"/>
      <c r="J1265" s="259"/>
    </row>
    <row r="1266" spans="1:10">
      <c r="A1266" s="259"/>
      <c r="B1266" s="259"/>
      <c r="C1266" s="259"/>
      <c r="D1266" s="259"/>
      <c r="E1266" s="259"/>
      <c r="F1266" s="270"/>
      <c r="G1266" s="259"/>
      <c r="H1266" s="259"/>
      <c r="I1266" s="259"/>
      <c r="J1266" s="259"/>
    </row>
    <row r="1267" spans="1:10">
      <c r="A1267" s="259"/>
      <c r="B1267" s="259"/>
      <c r="C1267" s="259"/>
      <c r="D1267" s="259"/>
      <c r="E1267" s="259"/>
      <c r="F1267" s="270"/>
      <c r="G1267" s="259"/>
      <c r="H1267" s="259"/>
      <c r="I1267" s="259"/>
      <c r="J1267" s="259"/>
    </row>
    <row r="1268" spans="1:10">
      <c r="A1268" s="259"/>
      <c r="B1268" s="259"/>
      <c r="C1268" s="259"/>
      <c r="D1268" s="259"/>
      <c r="E1268" s="259"/>
      <c r="F1268" s="270"/>
      <c r="G1268" s="259"/>
      <c r="H1268" s="259"/>
      <c r="I1268" s="259"/>
      <c r="J1268" s="259"/>
    </row>
    <row r="1269" spans="1:10">
      <c r="A1269" s="259"/>
      <c r="B1269" s="259"/>
      <c r="C1269" s="259"/>
      <c r="D1269" s="259"/>
      <c r="E1269" s="259"/>
      <c r="F1269" s="270"/>
      <c r="G1269" s="259"/>
      <c r="H1269" s="259"/>
      <c r="I1269" s="259"/>
      <c r="J1269" s="259"/>
    </row>
    <row r="1270" spans="1:10">
      <c r="A1270" s="259"/>
      <c r="B1270" s="259"/>
      <c r="C1270" s="259"/>
      <c r="D1270" s="259"/>
      <c r="E1270" s="259"/>
      <c r="F1270" s="270"/>
      <c r="G1270" s="259"/>
      <c r="H1270" s="259"/>
      <c r="I1270" s="259"/>
      <c r="J1270" s="259"/>
    </row>
    <row r="1271" spans="1:10">
      <c r="A1271" s="259"/>
      <c r="B1271" s="259"/>
      <c r="C1271" s="259"/>
      <c r="D1271" s="259"/>
      <c r="E1271" s="259"/>
      <c r="F1271" s="270"/>
      <c r="G1271" s="259"/>
      <c r="H1271" s="259"/>
      <c r="I1271" s="259"/>
      <c r="J1271" s="259"/>
    </row>
    <row r="1272" spans="1:10">
      <c r="A1272" s="259"/>
      <c r="B1272" s="259"/>
      <c r="C1272" s="259"/>
      <c r="D1272" s="259"/>
      <c r="E1272" s="259"/>
      <c r="F1272" s="270"/>
      <c r="G1272" s="259"/>
      <c r="H1272" s="259"/>
      <c r="I1272" s="259"/>
      <c r="J1272" s="259"/>
    </row>
    <row r="1273" spans="1:10">
      <c r="A1273" s="259"/>
      <c r="B1273" s="259"/>
      <c r="C1273" s="259"/>
      <c r="D1273" s="259"/>
      <c r="E1273" s="259"/>
      <c r="F1273" s="270"/>
      <c r="G1273" s="259"/>
      <c r="H1273" s="259"/>
      <c r="I1273" s="259"/>
      <c r="J1273" s="259"/>
    </row>
    <row r="1274" spans="1:10">
      <c r="A1274" s="259"/>
      <c r="B1274" s="259"/>
      <c r="C1274" s="259"/>
      <c r="D1274" s="259"/>
      <c r="E1274" s="259"/>
      <c r="F1274" s="270"/>
      <c r="G1274" s="259"/>
      <c r="H1274" s="259"/>
      <c r="I1274" s="259"/>
      <c r="J1274" s="259"/>
    </row>
    <row r="1275" spans="1:10">
      <c r="A1275" s="259"/>
      <c r="B1275" s="259"/>
      <c r="C1275" s="259"/>
      <c r="D1275" s="259"/>
      <c r="E1275" s="259"/>
      <c r="F1275" s="270"/>
      <c r="G1275" s="259"/>
      <c r="H1275" s="259"/>
      <c r="I1275" s="259"/>
      <c r="J1275" s="259"/>
    </row>
    <row r="1276" spans="1:10">
      <c r="A1276" s="259"/>
      <c r="B1276" s="259"/>
      <c r="C1276" s="259"/>
      <c r="D1276" s="259"/>
      <c r="E1276" s="259"/>
      <c r="F1276" s="270"/>
      <c r="G1276" s="259"/>
      <c r="H1276" s="259"/>
      <c r="I1276" s="259"/>
      <c r="J1276" s="259"/>
    </row>
    <row r="1277" spans="1:10">
      <c r="A1277" s="259"/>
      <c r="B1277" s="259"/>
      <c r="C1277" s="259"/>
      <c r="D1277" s="259"/>
      <c r="E1277" s="259"/>
      <c r="F1277" s="270"/>
      <c r="G1277" s="259"/>
      <c r="H1277" s="259"/>
      <c r="I1277" s="259"/>
      <c r="J1277" s="259"/>
    </row>
    <row r="1278" spans="1:10">
      <c r="A1278" s="259"/>
      <c r="B1278" s="259"/>
      <c r="C1278" s="259"/>
      <c r="D1278" s="259"/>
      <c r="E1278" s="259"/>
      <c r="F1278" s="270"/>
      <c r="G1278" s="259"/>
      <c r="H1278" s="259"/>
      <c r="I1278" s="259"/>
      <c r="J1278" s="259"/>
    </row>
    <row r="1279" spans="1:10">
      <c r="A1279" s="259"/>
      <c r="B1279" s="259"/>
      <c r="C1279" s="259"/>
      <c r="D1279" s="259"/>
      <c r="E1279" s="259"/>
      <c r="F1279" s="270"/>
      <c r="G1279" s="259"/>
      <c r="H1279" s="259"/>
      <c r="I1279" s="259"/>
      <c r="J1279" s="259"/>
    </row>
    <row r="1280" spans="1:10">
      <c r="A1280" s="259"/>
      <c r="B1280" s="259"/>
      <c r="C1280" s="259"/>
      <c r="D1280" s="259"/>
      <c r="E1280" s="259"/>
      <c r="F1280" s="270"/>
      <c r="G1280" s="259"/>
      <c r="H1280" s="259"/>
      <c r="I1280" s="259"/>
      <c r="J1280" s="259"/>
    </row>
    <row r="1281" spans="1:10">
      <c r="A1281" s="259"/>
      <c r="B1281" s="259"/>
      <c r="C1281" s="259"/>
      <c r="D1281" s="259"/>
      <c r="E1281" s="259"/>
      <c r="F1281" s="270"/>
      <c r="G1281" s="259"/>
      <c r="H1281" s="259"/>
      <c r="I1281" s="259"/>
      <c r="J1281" s="259"/>
    </row>
    <row r="1282" spans="1:10">
      <c r="A1282" s="259"/>
      <c r="B1282" s="259"/>
      <c r="C1282" s="259"/>
      <c r="D1282" s="259"/>
      <c r="E1282" s="259"/>
      <c r="F1282" s="270"/>
      <c r="G1282" s="259"/>
      <c r="H1282" s="259"/>
      <c r="I1282" s="259"/>
      <c r="J1282" s="259"/>
    </row>
    <row r="1283" spans="1:10">
      <c r="A1283" s="259"/>
      <c r="B1283" s="259"/>
      <c r="C1283" s="259"/>
      <c r="D1283" s="259"/>
      <c r="E1283" s="259"/>
      <c r="F1283" s="270"/>
      <c r="G1283" s="259"/>
      <c r="H1283" s="259"/>
      <c r="I1283" s="259"/>
      <c r="J1283" s="259"/>
    </row>
    <row r="1284" spans="1:10">
      <c r="A1284" s="259"/>
      <c r="B1284" s="259"/>
      <c r="C1284" s="259"/>
      <c r="D1284" s="259"/>
      <c r="E1284" s="259"/>
      <c r="F1284" s="270"/>
      <c r="G1284" s="259"/>
      <c r="H1284" s="259"/>
      <c r="I1284" s="259"/>
      <c r="J1284" s="259"/>
    </row>
    <row r="1285" spans="1:10">
      <c r="A1285" s="259"/>
      <c r="B1285" s="259"/>
      <c r="C1285" s="259"/>
      <c r="D1285" s="259"/>
      <c r="E1285" s="259"/>
      <c r="F1285" s="270"/>
      <c r="G1285" s="259"/>
      <c r="H1285" s="259"/>
      <c r="I1285" s="259"/>
      <c r="J1285" s="259"/>
    </row>
    <row r="1286" spans="1:10">
      <c r="A1286" s="259"/>
      <c r="B1286" s="259"/>
      <c r="C1286" s="259"/>
      <c r="D1286" s="259"/>
      <c r="E1286" s="259"/>
      <c r="F1286" s="270"/>
      <c r="G1286" s="259"/>
      <c r="H1286" s="259"/>
      <c r="I1286" s="259"/>
      <c r="J1286" s="259"/>
    </row>
    <row r="1287" spans="1:10">
      <c r="A1287" s="259"/>
      <c r="B1287" s="259"/>
      <c r="C1287" s="259"/>
      <c r="D1287" s="259"/>
      <c r="E1287" s="259"/>
      <c r="F1287" s="270"/>
      <c r="G1287" s="259"/>
      <c r="H1287" s="259"/>
      <c r="I1287" s="259"/>
      <c r="J1287" s="259"/>
    </row>
    <row r="1288" spans="1:10">
      <c r="A1288" s="259"/>
      <c r="B1288" s="259"/>
      <c r="C1288" s="259"/>
      <c r="D1288" s="259"/>
      <c r="E1288" s="259"/>
      <c r="F1288" s="270"/>
      <c r="G1288" s="259"/>
      <c r="H1288" s="259"/>
      <c r="I1288" s="259"/>
      <c r="J1288" s="259"/>
    </row>
    <row r="1289" spans="1:10">
      <c r="A1289" s="259"/>
      <c r="B1289" s="259"/>
      <c r="C1289" s="259"/>
      <c r="D1289" s="259"/>
      <c r="E1289" s="259"/>
      <c r="F1289" s="270"/>
      <c r="G1289" s="259"/>
      <c r="H1289" s="259"/>
      <c r="I1289" s="259"/>
      <c r="J1289" s="259"/>
    </row>
    <row r="1290" spans="1:10">
      <c r="A1290" s="259"/>
      <c r="B1290" s="259"/>
      <c r="C1290" s="259"/>
      <c r="D1290" s="259"/>
      <c r="E1290" s="259"/>
      <c r="F1290" s="270"/>
      <c r="G1290" s="259"/>
      <c r="H1290" s="259"/>
      <c r="I1290" s="259"/>
      <c r="J1290" s="259"/>
    </row>
    <row r="1291" spans="1:10">
      <c r="A1291" s="259"/>
      <c r="B1291" s="259"/>
      <c r="C1291" s="259"/>
      <c r="D1291" s="259"/>
      <c r="E1291" s="259"/>
      <c r="F1291" s="270"/>
      <c r="G1291" s="259"/>
      <c r="H1291" s="259"/>
      <c r="I1291" s="259"/>
      <c r="J1291" s="259"/>
    </row>
    <row r="1292" spans="1:10">
      <c r="A1292" s="259"/>
      <c r="B1292" s="259"/>
      <c r="C1292" s="259"/>
      <c r="D1292" s="259"/>
      <c r="E1292" s="259"/>
      <c r="F1292" s="270"/>
      <c r="G1292" s="259"/>
      <c r="H1292" s="259"/>
      <c r="I1292" s="259"/>
      <c r="J1292" s="259"/>
    </row>
    <row r="1293" spans="1:10">
      <c r="A1293" s="259"/>
      <c r="B1293" s="259"/>
      <c r="C1293" s="259"/>
      <c r="D1293" s="259"/>
      <c r="E1293" s="259"/>
      <c r="F1293" s="270"/>
      <c r="G1293" s="259"/>
      <c r="H1293" s="259"/>
      <c r="I1293" s="259"/>
      <c r="J1293" s="259"/>
    </row>
    <row r="1294" spans="1:10">
      <c r="A1294" s="259"/>
      <c r="B1294" s="259"/>
      <c r="C1294" s="259"/>
      <c r="D1294" s="259"/>
      <c r="E1294" s="259"/>
      <c r="F1294" s="270"/>
      <c r="G1294" s="259"/>
      <c r="H1294" s="259"/>
      <c r="I1294" s="259"/>
      <c r="J1294" s="259"/>
    </row>
    <row r="1295" spans="1:10">
      <c r="A1295" s="259"/>
      <c r="B1295" s="259"/>
      <c r="C1295" s="259"/>
      <c r="D1295" s="259"/>
      <c r="E1295" s="259"/>
      <c r="F1295" s="270"/>
      <c r="G1295" s="259"/>
      <c r="H1295" s="259"/>
      <c r="I1295" s="259"/>
      <c r="J1295" s="259"/>
    </row>
    <row r="1296" spans="1:10">
      <c r="A1296" s="259"/>
      <c r="B1296" s="259"/>
      <c r="C1296" s="259"/>
      <c r="D1296" s="259"/>
      <c r="E1296" s="259"/>
      <c r="F1296" s="270"/>
      <c r="G1296" s="259"/>
      <c r="H1296" s="259"/>
      <c r="I1296" s="259"/>
      <c r="J1296" s="259"/>
    </row>
    <row r="1297" spans="1:10">
      <c r="A1297" s="259"/>
      <c r="B1297" s="259"/>
      <c r="C1297" s="259"/>
      <c r="D1297" s="259"/>
      <c r="E1297" s="259"/>
      <c r="F1297" s="270"/>
      <c r="G1297" s="259"/>
      <c r="H1297" s="259"/>
      <c r="I1297" s="259"/>
      <c r="J1297" s="259"/>
    </row>
    <row r="1298" spans="1:10">
      <c r="A1298" s="259"/>
      <c r="B1298" s="259"/>
      <c r="C1298" s="259"/>
      <c r="D1298" s="259"/>
      <c r="E1298" s="259"/>
      <c r="F1298" s="270"/>
      <c r="G1298" s="259"/>
      <c r="H1298" s="259"/>
      <c r="I1298" s="259"/>
      <c r="J1298" s="259"/>
    </row>
    <row r="1299" spans="1:10">
      <c r="A1299" s="259"/>
      <c r="B1299" s="259"/>
      <c r="C1299" s="259"/>
      <c r="D1299" s="259"/>
      <c r="E1299" s="259"/>
      <c r="F1299" s="270"/>
      <c r="G1299" s="259"/>
      <c r="H1299" s="259"/>
      <c r="I1299" s="259"/>
      <c r="J1299" s="259"/>
    </row>
    <row r="1300" spans="1:10">
      <c r="A1300" s="259"/>
      <c r="B1300" s="259"/>
      <c r="C1300" s="259"/>
      <c r="D1300" s="259"/>
      <c r="E1300" s="259"/>
      <c r="F1300" s="270"/>
      <c r="G1300" s="259"/>
      <c r="H1300" s="259"/>
      <c r="I1300" s="259"/>
      <c r="J1300" s="259"/>
    </row>
    <row r="1301" spans="1:10">
      <c r="A1301" s="259"/>
      <c r="B1301" s="259"/>
      <c r="C1301" s="259"/>
      <c r="D1301" s="259"/>
      <c r="E1301" s="259"/>
      <c r="F1301" s="270"/>
      <c r="G1301" s="259"/>
      <c r="H1301" s="259"/>
      <c r="I1301" s="259"/>
      <c r="J1301" s="259"/>
    </row>
    <row r="1302" spans="1:10">
      <c r="A1302" s="259"/>
      <c r="B1302" s="259"/>
      <c r="C1302" s="259"/>
      <c r="D1302" s="259"/>
      <c r="E1302" s="259"/>
      <c r="F1302" s="270"/>
      <c r="G1302" s="259"/>
      <c r="H1302" s="259"/>
      <c r="I1302" s="259"/>
      <c r="J1302" s="259"/>
    </row>
    <row r="1303" spans="1:10">
      <c r="A1303" s="259"/>
      <c r="B1303" s="259"/>
      <c r="C1303" s="259"/>
      <c r="D1303" s="259"/>
      <c r="E1303" s="259"/>
      <c r="F1303" s="270"/>
      <c r="G1303" s="259"/>
      <c r="H1303" s="259"/>
      <c r="I1303" s="259"/>
      <c r="J1303" s="259"/>
    </row>
    <row r="1304" spans="1:10">
      <c r="A1304" s="259"/>
      <c r="B1304" s="259"/>
      <c r="C1304" s="259"/>
      <c r="D1304" s="259"/>
      <c r="E1304" s="259"/>
      <c r="F1304" s="270"/>
      <c r="G1304" s="259"/>
      <c r="H1304" s="259"/>
      <c r="I1304" s="259"/>
      <c r="J1304" s="259"/>
    </row>
    <row r="1305" spans="1:10">
      <c r="A1305" s="259"/>
      <c r="B1305" s="259"/>
      <c r="C1305" s="259"/>
      <c r="D1305" s="259"/>
      <c r="E1305" s="259"/>
      <c r="F1305" s="270"/>
      <c r="G1305" s="259"/>
      <c r="H1305" s="259"/>
      <c r="I1305" s="259"/>
      <c r="J1305" s="259"/>
    </row>
    <row r="1306" spans="1:10">
      <c r="A1306" s="259"/>
      <c r="B1306" s="259"/>
      <c r="C1306" s="259"/>
      <c r="D1306" s="259"/>
      <c r="E1306" s="259"/>
      <c r="F1306" s="270"/>
      <c r="G1306" s="259"/>
      <c r="H1306" s="259"/>
      <c r="I1306" s="259"/>
      <c r="J1306" s="259"/>
    </row>
    <row r="1307" spans="1:10">
      <c r="A1307" s="259"/>
      <c r="B1307" s="259"/>
      <c r="C1307" s="259"/>
      <c r="D1307" s="259"/>
      <c r="E1307" s="259"/>
      <c r="F1307" s="270"/>
      <c r="G1307" s="259"/>
      <c r="H1307" s="259"/>
      <c r="I1307" s="259"/>
      <c r="J1307" s="259"/>
    </row>
    <row r="1308" spans="1:10">
      <c r="A1308" s="259"/>
      <c r="B1308" s="259"/>
      <c r="C1308" s="259"/>
      <c r="D1308" s="259"/>
      <c r="E1308" s="259"/>
      <c r="F1308" s="270"/>
      <c r="G1308" s="259"/>
      <c r="H1308" s="259"/>
      <c r="I1308" s="259"/>
      <c r="J1308" s="259"/>
    </row>
    <row r="1309" spans="1:10">
      <c r="A1309" s="259"/>
      <c r="B1309" s="259"/>
      <c r="C1309" s="259"/>
      <c r="D1309" s="259"/>
      <c r="E1309" s="259"/>
      <c r="F1309" s="270"/>
      <c r="G1309" s="259"/>
      <c r="H1309" s="259"/>
      <c r="I1309" s="259"/>
      <c r="J1309" s="259"/>
    </row>
    <row r="1310" spans="1:10">
      <c r="A1310" s="259"/>
      <c r="B1310" s="259"/>
      <c r="C1310" s="259"/>
      <c r="D1310" s="259"/>
      <c r="E1310" s="259"/>
      <c r="F1310" s="270"/>
      <c r="G1310" s="259"/>
      <c r="H1310" s="259"/>
      <c r="I1310" s="259"/>
      <c r="J1310" s="259"/>
    </row>
    <row r="1311" spans="1:10">
      <c r="A1311" s="259"/>
      <c r="B1311" s="259"/>
      <c r="C1311" s="259"/>
      <c r="D1311" s="259"/>
      <c r="E1311" s="259"/>
      <c r="F1311" s="270"/>
      <c r="G1311" s="259"/>
      <c r="H1311" s="259"/>
      <c r="I1311" s="259"/>
      <c r="J1311" s="259"/>
    </row>
    <row r="1312" spans="1:10">
      <c r="A1312" s="259"/>
      <c r="B1312" s="259"/>
      <c r="C1312" s="259"/>
      <c r="D1312" s="259"/>
      <c r="E1312" s="259"/>
      <c r="F1312" s="270"/>
      <c r="G1312" s="259"/>
      <c r="H1312" s="259"/>
      <c r="I1312" s="259"/>
      <c r="J1312" s="259"/>
    </row>
    <row r="1313" spans="1:10">
      <c r="A1313" s="259"/>
      <c r="B1313" s="259"/>
      <c r="C1313" s="259"/>
      <c r="D1313" s="259"/>
      <c r="E1313" s="259"/>
      <c r="F1313" s="270"/>
      <c r="G1313" s="259"/>
      <c r="H1313" s="259"/>
      <c r="I1313" s="259"/>
      <c r="J1313" s="259"/>
    </row>
    <row r="1314" spans="1:10">
      <c r="A1314" s="259"/>
      <c r="B1314" s="259"/>
      <c r="C1314" s="259"/>
      <c r="D1314" s="259"/>
      <c r="E1314" s="259"/>
      <c r="F1314" s="270"/>
      <c r="G1314" s="259"/>
      <c r="H1314" s="259"/>
      <c r="I1314" s="259"/>
      <c r="J1314" s="259"/>
    </row>
    <row r="1315" spans="1:10">
      <c r="A1315" s="259"/>
      <c r="B1315" s="259"/>
      <c r="C1315" s="259"/>
      <c r="D1315" s="259"/>
      <c r="E1315" s="259"/>
      <c r="F1315" s="270"/>
      <c r="G1315" s="259"/>
      <c r="H1315" s="259"/>
      <c r="I1315" s="259"/>
      <c r="J1315" s="259"/>
    </row>
    <row r="1316" spans="1:10">
      <c r="A1316" s="259"/>
      <c r="B1316" s="259"/>
      <c r="C1316" s="259"/>
      <c r="D1316" s="259"/>
      <c r="E1316" s="259"/>
      <c r="F1316" s="270"/>
      <c r="G1316" s="259"/>
      <c r="H1316" s="259"/>
      <c r="I1316" s="259"/>
      <c r="J1316" s="259"/>
    </row>
    <row r="1317" spans="1:10">
      <c r="A1317" s="259"/>
      <c r="B1317" s="259"/>
      <c r="C1317" s="259"/>
      <c r="D1317" s="259"/>
      <c r="E1317" s="259"/>
      <c r="F1317" s="270"/>
      <c r="G1317" s="259"/>
      <c r="H1317" s="259"/>
      <c r="I1317" s="259"/>
      <c r="J1317" s="259"/>
    </row>
    <row r="1318" spans="1:10">
      <c r="A1318" s="259"/>
      <c r="B1318" s="259"/>
      <c r="C1318" s="259"/>
      <c r="D1318" s="259"/>
      <c r="E1318" s="259"/>
      <c r="F1318" s="270"/>
      <c r="G1318" s="259"/>
      <c r="H1318" s="259"/>
      <c r="I1318" s="259"/>
      <c r="J1318" s="259"/>
    </row>
    <row r="1319" spans="1:10">
      <c r="A1319" s="259"/>
      <c r="B1319" s="259"/>
      <c r="C1319" s="259"/>
      <c r="D1319" s="259"/>
      <c r="E1319" s="259"/>
      <c r="F1319" s="270"/>
      <c r="G1319" s="259"/>
      <c r="H1319" s="259"/>
      <c r="I1319" s="259"/>
      <c r="J1319" s="259"/>
    </row>
    <row r="1320" spans="1:10">
      <c r="A1320" s="259"/>
      <c r="B1320" s="259"/>
      <c r="C1320" s="259"/>
      <c r="D1320" s="259"/>
      <c r="E1320" s="259"/>
      <c r="F1320" s="270"/>
      <c r="G1320" s="259"/>
      <c r="H1320" s="259"/>
      <c r="I1320" s="259"/>
      <c r="J1320" s="259"/>
    </row>
    <row r="1321" spans="1:10">
      <c r="A1321" s="259"/>
      <c r="B1321" s="259"/>
      <c r="C1321" s="259"/>
      <c r="D1321" s="259"/>
      <c r="E1321" s="259"/>
      <c r="F1321" s="270"/>
      <c r="G1321" s="259"/>
      <c r="H1321" s="259"/>
      <c r="I1321" s="259"/>
      <c r="J1321" s="259"/>
    </row>
    <row r="1322" spans="1:10">
      <c r="A1322" s="259"/>
      <c r="B1322" s="259"/>
      <c r="C1322" s="259"/>
      <c r="D1322" s="259"/>
      <c r="E1322" s="259"/>
      <c r="F1322" s="270"/>
      <c r="G1322" s="259"/>
      <c r="H1322" s="259"/>
      <c r="I1322" s="259"/>
      <c r="J1322" s="259"/>
    </row>
    <row r="1323" spans="1:10">
      <c r="A1323" s="259"/>
      <c r="B1323" s="259"/>
      <c r="C1323" s="259"/>
      <c r="D1323" s="259"/>
      <c r="E1323" s="259"/>
      <c r="F1323" s="270"/>
      <c r="G1323" s="259"/>
      <c r="H1323" s="259"/>
      <c r="I1323" s="259"/>
      <c r="J1323" s="259"/>
    </row>
    <row r="1324" spans="1:10">
      <c r="A1324" s="259"/>
      <c r="B1324" s="259"/>
      <c r="C1324" s="259"/>
      <c r="D1324" s="259"/>
      <c r="E1324" s="259"/>
      <c r="F1324" s="270"/>
      <c r="G1324" s="259"/>
      <c r="H1324" s="259"/>
      <c r="I1324" s="259"/>
      <c r="J1324" s="259"/>
    </row>
    <row r="1325" spans="1:10">
      <c r="A1325" s="259"/>
      <c r="B1325" s="259"/>
      <c r="C1325" s="259"/>
      <c r="D1325" s="259"/>
      <c r="E1325" s="259"/>
      <c r="F1325" s="270"/>
      <c r="G1325" s="259"/>
      <c r="H1325" s="259"/>
      <c r="I1325" s="259"/>
      <c r="J1325" s="259"/>
    </row>
    <row r="1326" spans="1:10">
      <c r="A1326" s="259"/>
      <c r="B1326" s="259"/>
      <c r="C1326" s="259"/>
      <c r="D1326" s="259"/>
      <c r="E1326" s="259"/>
      <c r="F1326" s="270"/>
      <c r="G1326" s="259"/>
      <c r="H1326" s="259"/>
      <c r="I1326" s="259"/>
      <c r="J1326" s="259"/>
    </row>
    <row r="1327" spans="1:10">
      <c r="A1327" s="259"/>
      <c r="B1327" s="259"/>
      <c r="C1327" s="259"/>
      <c r="D1327" s="259"/>
      <c r="E1327" s="259"/>
      <c r="F1327" s="270"/>
      <c r="G1327" s="259"/>
      <c r="H1327" s="259"/>
      <c r="I1327" s="259"/>
      <c r="J1327" s="259"/>
    </row>
    <row r="1328" spans="1:10">
      <c r="A1328" s="259"/>
      <c r="B1328" s="259"/>
      <c r="C1328" s="259"/>
      <c r="D1328" s="259"/>
      <c r="E1328" s="259"/>
      <c r="F1328" s="270"/>
      <c r="G1328" s="259"/>
      <c r="H1328" s="259"/>
      <c r="I1328" s="259"/>
      <c r="J1328" s="259"/>
    </row>
    <row r="1329" spans="1:10">
      <c r="A1329" s="259"/>
      <c r="B1329" s="259"/>
      <c r="C1329" s="259"/>
      <c r="D1329" s="259"/>
      <c r="E1329" s="259"/>
      <c r="F1329" s="270"/>
      <c r="G1329" s="259"/>
      <c r="H1329" s="259"/>
      <c r="I1329" s="259"/>
      <c r="J1329" s="259"/>
    </row>
    <row r="1330" spans="1:10">
      <c r="A1330" s="259"/>
      <c r="B1330" s="259"/>
      <c r="C1330" s="259"/>
      <c r="D1330" s="259"/>
      <c r="E1330" s="259"/>
      <c r="F1330" s="270"/>
      <c r="G1330" s="259"/>
      <c r="H1330" s="259"/>
      <c r="I1330" s="259"/>
      <c r="J1330" s="259"/>
    </row>
    <row r="1331" spans="1:10">
      <c r="A1331" s="259"/>
      <c r="B1331" s="259"/>
      <c r="C1331" s="259"/>
      <c r="D1331" s="259"/>
      <c r="E1331" s="259"/>
      <c r="F1331" s="270"/>
      <c r="G1331" s="259"/>
      <c r="H1331" s="259"/>
      <c r="I1331" s="259"/>
      <c r="J1331" s="259"/>
    </row>
    <row r="1332" spans="1:10">
      <c r="A1332" s="259"/>
      <c r="B1332" s="259"/>
      <c r="C1332" s="259"/>
      <c r="D1332" s="259"/>
      <c r="E1332" s="259"/>
      <c r="F1332" s="270"/>
      <c r="G1332" s="259"/>
      <c r="H1332" s="259"/>
      <c r="I1332" s="259"/>
      <c r="J1332" s="259"/>
    </row>
    <row r="1333" spans="1:10">
      <c r="A1333" s="259"/>
      <c r="B1333" s="259"/>
      <c r="C1333" s="259"/>
      <c r="D1333" s="259"/>
      <c r="E1333" s="259"/>
      <c r="F1333" s="270"/>
      <c r="G1333" s="259"/>
      <c r="H1333" s="259"/>
      <c r="I1333" s="259"/>
      <c r="J1333" s="259"/>
    </row>
    <row r="1334" spans="1:10">
      <c r="A1334" s="259"/>
      <c r="B1334" s="259"/>
      <c r="C1334" s="259"/>
      <c r="D1334" s="259"/>
      <c r="E1334" s="259"/>
      <c r="F1334" s="270"/>
      <c r="G1334" s="259"/>
      <c r="H1334" s="259"/>
      <c r="I1334" s="259"/>
      <c r="J1334" s="259"/>
    </row>
    <row r="1335" spans="1:10">
      <c r="A1335" s="259"/>
      <c r="B1335" s="259"/>
      <c r="C1335" s="259"/>
      <c r="D1335" s="259"/>
      <c r="E1335" s="259"/>
      <c r="F1335" s="270"/>
      <c r="G1335" s="259"/>
      <c r="H1335" s="259"/>
      <c r="I1335" s="259"/>
      <c r="J1335" s="259"/>
    </row>
    <row r="1336" spans="1:10">
      <c r="A1336" s="259"/>
      <c r="B1336" s="259"/>
      <c r="C1336" s="259"/>
      <c r="D1336" s="259"/>
      <c r="E1336" s="259"/>
      <c r="F1336" s="270"/>
      <c r="G1336" s="259"/>
      <c r="H1336" s="259"/>
      <c r="I1336" s="259"/>
      <c r="J1336" s="259"/>
    </row>
    <row r="1337" spans="1:10">
      <c r="A1337" s="259"/>
      <c r="B1337" s="259"/>
      <c r="C1337" s="259"/>
      <c r="D1337" s="259"/>
      <c r="E1337" s="259"/>
      <c r="F1337" s="270"/>
      <c r="G1337" s="259"/>
      <c r="H1337" s="259"/>
      <c r="I1337" s="259"/>
      <c r="J1337" s="259"/>
    </row>
    <row r="1338" spans="1:10">
      <c r="A1338" s="259"/>
      <c r="B1338" s="259"/>
      <c r="C1338" s="259"/>
      <c r="D1338" s="259"/>
      <c r="E1338" s="259"/>
      <c r="F1338" s="270"/>
      <c r="G1338" s="259"/>
      <c r="H1338" s="259"/>
      <c r="I1338" s="259"/>
      <c r="J1338" s="259"/>
    </row>
    <row r="1339" spans="1:10">
      <c r="A1339" s="259"/>
      <c r="B1339" s="259"/>
      <c r="C1339" s="259"/>
      <c r="D1339" s="259"/>
      <c r="E1339" s="259"/>
      <c r="F1339" s="270"/>
      <c r="G1339" s="259"/>
      <c r="H1339" s="259"/>
      <c r="I1339" s="259"/>
      <c r="J1339" s="259"/>
    </row>
    <row r="1340" spans="1:10">
      <c r="A1340" s="259"/>
      <c r="B1340" s="259"/>
      <c r="C1340" s="259"/>
      <c r="D1340" s="259"/>
      <c r="E1340" s="259"/>
      <c r="F1340" s="270"/>
      <c r="G1340" s="259"/>
      <c r="H1340" s="259"/>
      <c r="I1340" s="259"/>
      <c r="J1340" s="259"/>
    </row>
    <row r="1341" spans="1:10">
      <c r="A1341" s="259"/>
      <c r="B1341" s="259"/>
      <c r="C1341" s="259"/>
      <c r="D1341" s="259"/>
      <c r="E1341" s="259"/>
      <c r="F1341" s="270"/>
      <c r="G1341" s="259"/>
      <c r="H1341" s="259"/>
      <c r="I1341" s="259"/>
      <c r="J1341" s="259"/>
    </row>
    <row r="1342" spans="1:10">
      <c r="A1342" s="259"/>
      <c r="B1342" s="259"/>
      <c r="C1342" s="259"/>
      <c r="D1342" s="259"/>
      <c r="E1342" s="259"/>
      <c r="F1342" s="270"/>
      <c r="G1342" s="259"/>
      <c r="H1342" s="259"/>
      <c r="I1342" s="259"/>
      <c r="J1342" s="259"/>
    </row>
    <row r="1343" spans="1:10">
      <c r="A1343" s="259"/>
      <c r="B1343" s="259"/>
      <c r="C1343" s="259"/>
      <c r="D1343" s="259"/>
      <c r="E1343" s="259"/>
      <c r="F1343" s="270"/>
      <c r="G1343" s="259"/>
      <c r="H1343" s="259"/>
      <c r="I1343" s="259"/>
      <c r="J1343" s="259"/>
    </row>
    <row r="1344" spans="1:10">
      <c r="A1344" s="259"/>
      <c r="B1344" s="259"/>
      <c r="C1344" s="259"/>
      <c r="D1344" s="259"/>
      <c r="E1344" s="259"/>
      <c r="F1344" s="270"/>
      <c r="G1344" s="259"/>
      <c r="H1344" s="259"/>
      <c r="I1344" s="259"/>
      <c r="J1344" s="259"/>
    </row>
    <row r="1345" spans="1:10">
      <c r="A1345" s="259"/>
      <c r="B1345" s="259"/>
      <c r="C1345" s="259"/>
      <c r="D1345" s="259"/>
      <c r="E1345" s="259"/>
      <c r="F1345" s="270"/>
      <c r="G1345" s="259"/>
      <c r="H1345" s="259"/>
      <c r="I1345" s="259"/>
      <c r="J1345" s="259"/>
    </row>
    <row r="1346" spans="1:10">
      <c r="A1346" s="259"/>
      <c r="B1346" s="259"/>
      <c r="C1346" s="259"/>
      <c r="D1346" s="259"/>
      <c r="E1346" s="259"/>
      <c r="F1346" s="270"/>
      <c r="G1346" s="259"/>
      <c r="H1346" s="259"/>
      <c r="I1346" s="259"/>
      <c r="J1346" s="259"/>
    </row>
    <row r="1347" spans="1:10">
      <c r="A1347" s="259"/>
      <c r="B1347" s="259"/>
      <c r="C1347" s="259"/>
      <c r="D1347" s="259"/>
      <c r="E1347" s="259"/>
      <c r="F1347" s="270"/>
      <c r="G1347" s="259"/>
      <c r="H1347" s="259"/>
      <c r="I1347" s="259"/>
      <c r="J1347" s="259"/>
    </row>
    <row r="1348" spans="1:10">
      <c r="A1348" s="259"/>
      <c r="B1348" s="259"/>
      <c r="C1348" s="259"/>
      <c r="D1348" s="259"/>
      <c r="E1348" s="259"/>
      <c r="F1348" s="270"/>
      <c r="G1348" s="259"/>
      <c r="H1348" s="259"/>
      <c r="I1348" s="259"/>
      <c r="J1348" s="259"/>
    </row>
    <row r="1349" spans="1:10">
      <c r="A1349" s="259"/>
      <c r="B1349" s="259"/>
      <c r="C1349" s="259"/>
      <c r="D1349" s="259"/>
      <c r="E1349" s="259"/>
      <c r="F1349" s="270"/>
      <c r="G1349" s="259"/>
      <c r="H1349" s="259"/>
      <c r="I1349" s="259"/>
      <c r="J1349" s="259"/>
    </row>
    <row r="1350" spans="1:10">
      <c r="A1350" s="259"/>
      <c r="B1350" s="259"/>
      <c r="C1350" s="259"/>
      <c r="D1350" s="259"/>
      <c r="E1350" s="259"/>
      <c r="F1350" s="270"/>
      <c r="G1350" s="259"/>
      <c r="H1350" s="259"/>
      <c r="I1350" s="259"/>
      <c r="J1350" s="259"/>
    </row>
    <row r="1351" spans="1:10">
      <c r="A1351" s="259"/>
      <c r="B1351" s="259"/>
      <c r="C1351" s="259"/>
      <c r="D1351" s="259"/>
      <c r="E1351" s="259"/>
      <c r="F1351" s="270"/>
      <c r="G1351" s="259"/>
      <c r="H1351" s="259"/>
      <c r="I1351" s="259"/>
      <c r="J1351" s="259"/>
    </row>
    <row r="1352" spans="1:10">
      <c r="A1352" s="259"/>
      <c r="B1352" s="259"/>
      <c r="C1352" s="259"/>
      <c r="D1352" s="259"/>
      <c r="E1352" s="259"/>
      <c r="F1352" s="270"/>
      <c r="G1352" s="259"/>
      <c r="H1352" s="259"/>
      <c r="I1352" s="259"/>
      <c r="J1352" s="259"/>
    </row>
    <row r="1353" spans="1:10">
      <c r="A1353" s="259"/>
      <c r="B1353" s="259"/>
      <c r="C1353" s="259"/>
      <c r="D1353" s="259"/>
      <c r="E1353" s="259"/>
      <c r="F1353" s="270"/>
      <c r="G1353" s="259"/>
      <c r="H1353" s="259"/>
      <c r="I1353" s="259"/>
      <c r="J1353" s="259"/>
    </row>
    <row r="1354" spans="1:10">
      <c r="A1354" s="259"/>
      <c r="B1354" s="259"/>
      <c r="C1354" s="259"/>
      <c r="D1354" s="259"/>
      <c r="E1354" s="259"/>
      <c r="F1354" s="270"/>
      <c r="G1354" s="259"/>
      <c r="H1354" s="259"/>
      <c r="I1354" s="259"/>
      <c r="J1354" s="259"/>
    </row>
    <row r="1355" spans="1:10">
      <c r="A1355" s="259"/>
      <c r="B1355" s="259"/>
      <c r="C1355" s="259"/>
      <c r="D1355" s="259"/>
      <c r="E1355" s="259"/>
      <c r="F1355" s="270"/>
      <c r="G1355" s="259"/>
      <c r="H1355" s="259"/>
      <c r="I1355" s="259"/>
      <c r="J1355" s="259"/>
    </row>
    <row r="1356" spans="1:10">
      <c r="A1356" s="259"/>
      <c r="B1356" s="259"/>
      <c r="C1356" s="259"/>
      <c r="D1356" s="259"/>
      <c r="E1356" s="259"/>
      <c r="F1356" s="270"/>
      <c r="G1356" s="259"/>
      <c r="H1356" s="259"/>
      <c r="I1356" s="259"/>
      <c r="J1356" s="259"/>
    </row>
    <row r="1357" spans="1:10">
      <c r="A1357" s="259"/>
      <c r="B1357" s="259"/>
      <c r="C1357" s="259"/>
      <c r="D1357" s="259"/>
      <c r="E1357" s="259"/>
      <c r="F1357" s="270"/>
      <c r="G1357" s="259"/>
      <c r="H1357" s="259"/>
      <c r="I1357" s="259"/>
      <c r="J1357" s="259"/>
    </row>
    <row r="1358" spans="1:10">
      <c r="A1358" s="259"/>
      <c r="B1358" s="259"/>
      <c r="C1358" s="259"/>
      <c r="D1358" s="259"/>
      <c r="E1358" s="259"/>
      <c r="F1358" s="270"/>
      <c r="G1358" s="259"/>
      <c r="H1358" s="259"/>
      <c r="I1358" s="259"/>
      <c r="J1358" s="259"/>
    </row>
    <row r="1359" spans="1:10">
      <c r="A1359" s="259"/>
      <c r="B1359" s="259"/>
      <c r="C1359" s="259"/>
      <c r="D1359" s="259"/>
      <c r="E1359" s="259"/>
      <c r="F1359" s="270"/>
      <c r="G1359" s="259"/>
      <c r="H1359" s="259"/>
      <c r="I1359" s="259"/>
      <c r="J1359" s="259"/>
    </row>
    <row r="1360" spans="1:10">
      <c r="A1360" s="259"/>
      <c r="B1360" s="259"/>
      <c r="C1360" s="259"/>
      <c r="D1360" s="259"/>
      <c r="E1360" s="259"/>
      <c r="F1360" s="270"/>
      <c r="G1360" s="259"/>
      <c r="H1360" s="259"/>
      <c r="I1360" s="259"/>
      <c r="J1360" s="259"/>
    </row>
    <row r="1361" spans="1:10">
      <c r="A1361" s="259"/>
      <c r="B1361" s="259"/>
      <c r="C1361" s="259"/>
      <c r="D1361" s="259"/>
      <c r="E1361" s="259"/>
      <c r="F1361" s="270"/>
      <c r="G1361" s="259"/>
      <c r="H1361" s="259"/>
      <c r="I1361" s="259"/>
      <c r="J1361" s="259"/>
    </row>
    <row r="1362" spans="1:10">
      <c r="A1362" s="259"/>
      <c r="B1362" s="259"/>
      <c r="C1362" s="259"/>
      <c r="D1362" s="259"/>
      <c r="E1362" s="259"/>
      <c r="F1362" s="270"/>
      <c r="G1362" s="259"/>
      <c r="H1362" s="259"/>
      <c r="I1362" s="259"/>
      <c r="J1362" s="259"/>
    </row>
    <row r="1363" spans="1:10">
      <c r="A1363" s="259"/>
      <c r="B1363" s="259"/>
      <c r="C1363" s="259"/>
      <c r="D1363" s="259"/>
      <c r="E1363" s="259"/>
      <c r="F1363" s="270"/>
      <c r="G1363" s="259"/>
      <c r="H1363" s="259"/>
      <c r="I1363" s="259"/>
      <c r="J1363" s="259"/>
    </row>
    <row r="1364" spans="1:10">
      <c r="A1364" s="259"/>
      <c r="B1364" s="259"/>
      <c r="C1364" s="259"/>
      <c r="D1364" s="259"/>
      <c r="E1364" s="259"/>
      <c r="F1364" s="270"/>
      <c r="G1364" s="259"/>
      <c r="H1364" s="259"/>
      <c r="I1364" s="259"/>
      <c r="J1364" s="259"/>
    </row>
    <row r="1365" spans="1:10">
      <c r="A1365" s="259"/>
      <c r="B1365" s="259"/>
      <c r="C1365" s="259"/>
      <c r="D1365" s="259"/>
      <c r="E1365" s="259"/>
      <c r="F1365" s="270"/>
      <c r="G1365" s="259"/>
      <c r="H1365" s="259"/>
      <c r="I1365" s="259"/>
      <c r="J1365" s="259"/>
    </row>
    <row r="1366" spans="1:10">
      <c r="A1366" s="259"/>
      <c r="B1366" s="259"/>
      <c r="C1366" s="259"/>
      <c r="D1366" s="259"/>
      <c r="E1366" s="259"/>
      <c r="F1366" s="270"/>
      <c r="G1366" s="259"/>
      <c r="H1366" s="259"/>
      <c r="I1366" s="259"/>
      <c r="J1366" s="259"/>
    </row>
    <row r="1367" spans="1:10">
      <c r="A1367" s="259"/>
      <c r="B1367" s="259"/>
      <c r="C1367" s="259"/>
      <c r="D1367" s="259"/>
      <c r="E1367" s="259"/>
      <c r="F1367" s="270"/>
      <c r="G1367" s="259"/>
      <c r="H1367" s="259"/>
      <c r="I1367" s="259"/>
      <c r="J1367" s="259"/>
    </row>
    <row r="1368" spans="1:10">
      <c r="A1368" s="259"/>
      <c r="B1368" s="259"/>
      <c r="C1368" s="259"/>
      <c r="D1368" s="259"/>
      <c r="E1368" s="259"/>
      <c r="F1368" s="270"/>
      <c r="G1368" s="259"/>
      <c r="H1368" s="259"/>
      <c r="I1368" s="259"/>
      <c r="J1368" s="259"/>
    </row>
    <row r="1369" spans="1:10">
      <c r="A1369" s="259"/>
      <c r="B1369" s="259"/>
      <c r="C1369" s="259"/>
      <c r="D1369" s="259"/>
      <c r="E1369" s="259"/>
      <c r="F1369" s="270"/>
      <c r="G1369" s="259"/>
      <c r="H1369" s="259"/>
      <c r="I1369" s="259"/>
      <c r="J1369" s="259"/>
    </row>
    <row r="1370" spans="1:10">
      <c r="A1370" s="259"/>
      <c r="B1370" s="259"/>
      <c r="C1370" s="259"/>
      <c r="D1370" s="259"/>
      <c r="E1370" s="259"/>
      <c r="F1370" s="270"/>
      <c r="G1370" s="259"/>
      <c r="H1370" s="259"/>
      <c r="I1370" s="259"/>
      <c r="J1370" s="259"/>
    </row>
    <row r="1371" spans="1:10">
      <c r="A1371" s="259"/>
      <c r="B1371" s="259"/>
      <c r="C1371" s="259"/>
      <c r="D1371" s="259"/>
      <c r="E1371" s="259"/>
      <c r="F1371" s="270"/>
      <c r="G1371" s="259"/>
      <c r="H1371" s="259"/>
      <c r="I1371" s="259"/>
      <c r="J1371" s="259"/>
    </row>
    <row r="1372" spans="1:10">
      <c r="A1372" s="259"/>
      <c r="B1372" s="259"/>
      <c r="C1372" s="259"/>
      <c r="D1372" s="259"/>
      <c r="E1372" s="259"/>
      <c r="F1372" s="270"/>
      <c r="G1372" s="259"/>
      <c r="H1372" s="259"/>
      <c r="I1372" s="259"/>
      <c r="J1372" s="259"/>
    </row>
    <row r="1373" spans="1:10">
      <c r="A1373" s="259"/>
      <c r="B1373" s="259"/>
      <c r="C1373" s="259"/>
      <c r="D1373" s="259"/>
      <c r="E1373" s="259"/>
      <c r="F1373" s="270"/>
      <c r="G1373" s="259"/>
      <c r="H1373" s="259"/>
      <c r="I1373" s="259"/>
      <c r="J1373" s="259"/>
    </row>
    <row r="1374" spans="1:10">
      <c r="A1374" s="259"/>
      <c r="B1374" s="259"/>
      <c r="C1374" s="259"/>
      <c r="D1374" s="259"/>
      <c r="E1374" s="259"/>
      <c r="F1374" s="270"/>
      <c r="G1374" s="259"/>
      <c r="H1374" s="259"/>
      <c r="I1374" s="259"/>
      <c r="J1374" s="259"/>
    </row>
    <row r="1375" spans="1:10">
      <c r="A1375" s="259"/>
      <c r="B1375" s="259"/>
      <c r="C1375" s="259"/>
      <c r="D1375" s="259"/>
      <c r="E1375" s="259"/>
      <c r="F1375" s="270"/>
      <c r="G1375" s="259"/>
      <c r="H1375" s="259"/>
      <c r="I1375" s="259"/>
      <c r="J1375" s="259"/>
    </row>
    <row r="1376" spans="1:10">
      <c r="A1376" s="259"/>
      <c r="B1376" s="259"/>
      <c r="C1376" s="259"/>
      <c r="D1376" s="259"/>
      <c r="E1376" s="259"/>
      <c r="F1376" s="270"/>
      <c r="G1376" s="259"/>
      <c r="H1376" s="259"/>
      <c r="I1376" s="259"/>
      <c r="J1376" s="259"/>
    </row>
    <row r="1377" spans="1:10">
      <c r="A1377" s="259"/>
      <c r="B1377" s="259"/>
      <c r="C1377" s="259"/>
      <c r="D1377" s="259"/>
      <c r="E1377" s="259"/>
      <c r="F1377" s="270"/>
      <c r="G1377" s="259"/>
      <c r="H1377" s="259"/>
      <c r="I1377" s="259"/>
      <c r="J1377" s="259"/>
    </row>
    <row r="1378" spans="1:10">
      <c r="A1378" s="259"/>
      <c r="B1378" s="259"/>
      <c r="C1378" s="259"/>
      <c r="D1378" s="259"/>
      <c r="E1378" s="259"/>
      <c r="F1378" s="270"/>
      <c r="G1378" s="259"/>
      <c r="H1378" s="259"/>
      <c r="I1378" s="259"/>
      <c r="J1378" s="259"/>
    </row>
    <row r="1379" spans="1:10">
      <c r="A1379" s="259"/>
      <c r="B1379" s="259"/>
      <c r="C1379" s="259"/>
      <c r="D1379" s="259"/>
      <c r="E1379" s="259"/>
      <c r="F1379" s="270"/>
      <c r="G1379" s="259"/>
      <c r="H1379" s="259"/>
      <c r="I1379" s="259"/>
      <c r="J1379" s="259"/>
    </row>
    <row r="1380" spans="1:10">
      <c r="A1380" s="259"/>
      <c r="B1380" s="259"/>
      <c r="C1380" s="259"/>
      <c r="D1380" s="259"/>
      <c r="E1380" s="259"/>
      <c r="F1380" s="270"/>
      <c r="G1380" s="259"/>
      <c r="H1380" s="259"/>
      <c r="I1380" s="259"/>
      <c r="J1380" s="259"/>
    </row>
    <row r="1381" spans="1:10">
      <c r="A1381" s="259"/>
      <c r="B1381" s="259"/>
      <c r="C1381" s="259"/>
      <c r="D1381" s="259"/>
      <c r="E1381" s="259"/>
      <c r="F1381" s="270"/>
      <c r="G1381" s="259"/>
      <c r="H1381" s="259"/>
      <c r="I1381" s="259"/>
      <c r="J1381" s="259"/>
    </row>
    <row r="1382" spans="1:10">
      <c r="A1382" s="259"/>
      <c r="B1382" s="259"/>
      <c r="C1382" s="259"/>
      <c r="D1382" s="259"/>
      <c r="E1382" s="259"/>
      <c r="F1382" s="270"/>
      <c r="G1382" s="259"/>
      <c r="H1382" s="259"/>
      <c r="I1382" s="259"/>
      <c r="J1382" s="259"/>
    </row>
    <row r="1383" spans="1:10">
      <c r="A1383" s="259"/>
      <c r="B1383" s="259"/>
      <c r="C1383" s="259"/>
      <c r="D1383" s="259"/>
      <c r="E1383" s="259"/>
      <c r="F1383" s="270"/>
      <c r="G1383" s="259"/>
      <c r="H1383" s="259"/>
      <c r="I1383" s="259"/>
      <c r="J1383" s="259"/>
    </row>
    <row r="1384" spans="1:10">
      <c r="A1384" s="259"/>
      <c r="B1384" s="259"/>
      <c r="C1384" s="259"/>
      <c r="D1384" s="259"/>
      <c r="E1384" s="259"/>
      <c r="F1384" s="270"/>
      <c r="G1384" s="259"/>
      <c r="H1384" s="259"/>
      <c r="I1384" s="259"/>
      <c r="J1384" s="259"/>
    </row>
    <row r="1385" spans="1:10">
      <c r="A1385" s="259"/>
      <c r="B1385" s="259"/>
      <c r="C1385" s="259"/>
      <c r="D1385" s="259"/>
      <c r="E1385" s="259"/>
      <c r="F1385" s="270"/>
      <c r="G1385" s="259"/>
      <c r="H1385" s="259"/>
      <c r="I1385" s="259"/>
      <c r="J1385" s="259"/>
    </row>
    <row r="1386" spans="1:10">
      <c r="A1386" s="259"/>
      <c r="B1386" s="259"/>
      <c r="C1386" s="259"/>
      <c r="D1386" s="259"/>
      <c r="E1386" s="259"/>
      <c r="F1386" s="270"/>
      <c r="G1386" s="259"/>
      <c r="H1386" s="259"/>
      <c r="I1386" s="259"/>
      <c r="J1386" s="259"/>
    </row>
    <row r="1387" spans="1:10">
      <c r="A1387" s="259"/>
      <c r="B1387" s="259"/>
      <c r="C1387" s="259"/>
      <c r="D1387" s="259"/>
      <c r="E1387" s="259"/>
      <c r="F1387" s="270"/>
      <c r="G1387" s="259"/>
      <c r="H1387" s="259"/>
      <c r="I1387" s="259"/>
      <c r="J1387" s="259"/>
    </row>
    <row r="1388" spans="1:10">
      <c r="A1388" s="259"/>
      <c r="B1388" s="259"/>
      <c r="C1388" s="259"/>
      <c r="D1388" s="259"/>
      <c r="E1388" s="259"/>
      <c r="F1388" s="270"/>
      <c r="G1388" s="259"/>
      <c r="H1388" s="259"/>
      <c r="I1388" s="259"/>
      <c r="J1388" s="259"/>
    </row>
    <row r="1389" spans="1:10">
      <c r="A1389" s="259"/>
      <c r="B1389" s="259"/>
      <c r="C1389" s="259"/>
      <c r="D1389" s="259"/>
      <c r="E1389" s="259"/>
      <c r="F1389" s="270"/>
      <c r="G1389" s="259"/>
      <c r="H1389" s="259"/>
      <c r="I1389" s="259"/>
      <c r="J1389" s="259"/>
    </row>
    <row r="1390" spans="1:10">
      <c r="A1390" s="259"/>
      <c r="B1390" s="259"/>
      <c r="C1390" s="259"/>
      <c r="D1390" s="259"/>
      <c r="E1390" s="259"/>
      <c r="F1390" s="270"/>
      <c r="G1390" s="259"/>
      <c r="H1390" s="259"/>
      <c r="I1390" s="259"/>
      <c r="J1390" s="259"/>
    </row>
    <row r="1391" spans="1:10">
      <c r="A1391" s="259"/>
      <c r="B1391" s="259"/>
      <c r="C1391" s="259"/>
      <c r="D1391" s="259"/>
      <c r="E1391" s="259"/>
      <c r="F1391" s="270"/>
      <c r="G1391" s="259"/>
      <c r="H1391" s="259"/>
      <c r="I1391" s="259"/>
      <c r="J1391" s="259"/>
    </row>
    <row r="1392" spans="1:10">
      <c r="A1392" s="259"/>
      <c r="B1392" s="259"/>
      <c r="C1392" s="259"/>
      <c r="D1392" s="259"/>
      <c r="E1392" s="259"/>
      <c r="F1392" s="270"/>
      <c r="G1392" s="259"/>
      <c r="H1392" s="259"/>
      <c r="I1392" s="259"/>
      <c r="J1392" s="259"/>
    </row>
    <row r="1393" spans="1:10">
      <c r="A1393" s="259"/>
      <c r="B1393" s="259"/>
      <c r="C1393" s="259"/>
      <c r="D1393" s="259"/>
      <c r="E1393" s="259"/>
      <c r="F1393" s="270"/>
      <c r="G1393" s="259"/>
      <c r="H1393" s="259"/>
      <c r="I1393" s="259"/>
      <c r="J1393" s="259"/>
    </row>
    <row r="1394" spans="1:10">
      <c r="A1394" s="259"/>
      <c r="B1394" s="259"/>
      <c r="C1394" s="259"/>
      <c r="D1394" s="259"/>
      <c r="E1394" s="259"/>
      <c r="F1394" s="270"/>
      <c r="G1394" s="259"/>
      <c r="H1394" s="259"/>
      <c r="I1394" s="259"/>
      <c r="J1394" s="259"/>
    </row>
    <row r="1395" spans="1:10">
      <c r="A1395" s="259"/>
      <c r="B1395" s="259"/>
      <c r="C1395" s="259"/>
      <c r="D1395" s="259"/>
      <c r="E1395" s="259"/>
      <c r="F1395" s="270"/>
      <c r="G1395" s="259"/>
      <c r="H1395" s="259"/>
      <c r="I1395" s="259"/>
      <c r="J1395" s="259"/>
    </row>
    <row r="1396" spans="1:10">
      <c r="A1396" s="259"/>
      <c r="B1396" s="259"/>
      <c r="C1396" s="259"/>
      <c r="D1396" s="259"/>
      <c r="E1396" s="259"/>
      <c r="F1396" s="270"/>
      <c r="G1396" s="259"/>
      <c r="H1396" s="259"/>
      <c r="I1396" s="259"/>
      <c r="J1396" s="259"/>
    </row>
    <row r="1397" spans="1:10">
      <c r="A1397" s="259"/>
      <c r="B1397" s="259"/>
      <c r="C1397" s="259"/>
      <c r="D1397" s="259"/>
      <c r="E1397" s="259"/>
      <c r="F1397" s="270"/>
      <c r="G1397" s="259"/>
      <c r="H1397" s="259"/>
      <c r="I1397" s="259"/>
      <c r="J1397" s="259"/>
    </row>
    <row r="1398" spans="1:10">
      <c r="A1398" s="259"/>
      <c r="B1398" s="259"/>
      <c r="C1398" s="259"/>
      <c r="D1398" s="259"/>
      <c r="E1398" s="259"/>
      <c r="F1398" s="270"/>
      <c r="G1398" s="259"/>
      <c r="H1398" s="259"/>
      <c r="I1398" s="259"/>
      <c r="J1398" s="259"/>
    </row>
    <row r="1399" spans="1:10">
      <c r="A1399" s="259"/>
      <c r="B1399" s="259"/>
      <c r="C1399" s="259"/>
      <c r="D1399" s="259"/>
      <c r="E1399" s="259"/>
      <c r="F1399" s="270"/>
      <c r="G1399" s="259"/>
      <c r="H1399" s="259"/>
      <c r="I1399" s="259"/>
      <c r="J1399" s="259"/>
    </row>
    <row r="1400" spans="1:10">
      <c r="A1400" s="259"/>
      <c r="B1400" s="259"/>
      <c r="C1400" s="259"/>
      <c r="D1400" s="259"/>
      <c r="E1400" s="259"/>
      <c r="F1400" s="270"/>
      <c r="G1400" s="259"/>
      <c r="H1400" s="259"/>
      <c r="I1400" s="259"/>
      <c r="J1400" s="259"/>
    </row>
    <row r="1401" spans="1:10">
      <c r="A1401" s="259"/>
      <c r="B1401" s="259"/>
      <c r="C1401" s="259"/>
      <c r="D1401" s="259"/>
      <c r="E1401" s="259"/>
      <c r="F1401" s="270"/>
      <c r="G1401" s="259"/>
      <c r="H1401" s="259"/>
      <c r="I1401" s="259"/>
      <c r="J1401" s="259"/>
    </row>
    <row r="1402" spans="1:10">
      <c r="A1402" s="259"/>
      <c r="B1402" s="259"/>
      <c r="C1402" s="259"/>
      <c r="D1402" s="259"/>
      <c r="E1402" s="259"/>
      <c r="F1402" s="270"/>
      <c r="G1402" s="259"/>
      <c r="H1402" s="259"/>
      <c r="I1402" s="259"/>
      <c r="J1402" s="259"/>
    </row>
    <row r="1403" spans="1:10">
      <c r="A1403" s="259"/>
      <c r="B1403" s="259"/>
      <c r="C1403" s="259"/>
      <c r="D1403" s="259"/>
      <c r="E1403" s="259"/>
      <c r="F1403" s="270"/>
      <c r="G1403" s="259"/>
      <c r="H1403" s="259"/>
      <c r="I1403" s="259"/>
      <c r="J1403" s="259"/>
    </row>
    <row r="1404" spans="1:10">
      <c r="A1404" s="259"/>
      <c r="B1404" s="259"/>
      <c r="C1404" s="259"/>
      <c r="D1404" s="259"/>
      <c r="E1404" s="259"/>
      <c r="F1404" s="270"/>
      <c r="G1404" s="259"/>
      <c r="H1404" s="259"/>
      <c r="I1404" s="259"/>
      <c r="J1404" s="259"/>
    </row>
    <row r="1405" spans="1:10">
      <c r="A1405" s="259"/>
      <c r="B1405" s="259"/>
      <c r="C1405" s="259"/>
      <c r="D1405" s="259"/>
      <c r="E1405" s="259"/>
      <c r="F1405" s="270"/>
      <c r="G1405" s="259"/>
      <c r="H1405" s="259"/>
      <c r="I1405" s="259"/>
      <c r="J1405" s="259"/>
    </row>
    <row r="1406" spans="1:10">
      <c r="A1406" s="259"/>
      <c r="B1406" s="259"/>
      <c r="C1406" s="259"/>
      <c r="D1406" s="259"/>
      <c r="E1406" s="259"/>
      <c r="F1406" s="270"/>
      <c r="G1406" s="259"/>
      <c r="H1406" s="259"/>
      <c r="I1406" s="259"/>
      <c r="J1406" s="259"/>
    </row>
    <row r="1407" spans="1:10">
      <c r="A1407" s="259"/>
      <c r="B1407" s="259"/>
      <c r="C1407" s="259"/>
      <c r="D1407" s="259"/>
      <c r="E1407" s="259"/>
      <c r="F1407" s="270"/>
      <c r="G1407" s="259"/>
      <c r="H1407" s="259"/>
      <c r="I1407" s="259"/>
      <c r="J1407" s="259"/>
    </row>
    <row r="1408" spans="1:10">
      <c r="A1408" s="259"/>
      <c r="B1408" s="259"/>
      <c r="C1408" s="259"/>
      <c r="D1408" s="259"/>
      <c r="E1408" s="259"/>
      <c r="F1408" s="270"/>
      <c r="G1408" s="259"/>
      <c r="H1408" s="259"/>
      <c r="I1408" s="259"/>
      <c r="J1408" s="259"/>
    </row>
    <row r="1409" spans="1:10">
      <c r="A1409" s="259"/>
      <c r="B1409" s="259"/>
      <c r="C1409" s="259"/>
      <c r="D1409" s="259"/>
      <c r="E1409" s="259"/>
      <c r="F1409" s="270"/>
      <c r="G1409" s="259"/>
      <c r="H1409" s="259"/>
      <c r="I1409" s="259"/>
      <c r="J1409" s="259"/>
    </row>
    <row r="1410" spans="1:10">
      <c r="A1410" s="259"/>
      <c r="B1410" s="259"/>
      <c r="C1410" s="259"/>
      <c r="D1410" s="259"/>
      <c r="E1410" s="259"/>
      <c r="F1410" s="270"/>
      <c r="G1410" s="259"/>
      <c r="H1410" s="259"/>
      <c r="I1410" s="259"/>
      <c r="J1410" s="259"/>
    </row>
    <row r="1411" spans="1:10">
      <c r="A1411" s="259"/>
      <c r="B1411" s="259"/>
      <c r="C1411" s="259"/>
      <c r="D1411" s="259"/>
      <c r="E1411" s="259"/>
      <c r="F1411" s="270"/>
      <c r="G1411" s="259"/>
      <c r="H1411" s="259"/>
      <c r="I1411" s="259"/>
      <c r="J1411" s="259"/>
    </row>
    <row r="1412" spans="1:10">
      <c r="A1412" s="259"/>
      <c r="B1412" s="259"/>
      <c r="C1412" s="259"/>
      <c r="D1412" s="259"/>
      <c r="E1412" s="259"/>
      <c r="F1412" s="270"/>
      <c r="G1412" s="259"/>
      <c r="H1412" s="259"/>
      <c r="I1412" s="259"/>
      <c r="J1412" s="259"/>
    </row>
    <row r="1413" spans="1:10">
      <c r="A1413" s="259"/>
      <c r="B1413" s="259"/>
      <c r="C1413" s="259"/>
      <c r="D1413" s="259"/>
      <c r="E1413" s="259"/>
      <c r="F1413" s="270"/>
      <c r="G1413" s="259"/>
      <c r="H1413" s="259"/>
      <c r="I1413" s="259"/>
      <c r="J1413" s="259"/>
    </row>
    <row r="1414" spans="1:10">
      <c r="A1414" s="259"/>
      <c r="B1414" s="259"/>
      <c r="C1414" s="259"/>
      <c r="D1414" s="259"/>
      <c r="E1414" s="259"/>
      <c r="F1414" s="270"/>
      <c r="G1414" s="259"/>
      <c r="H1414" s="259"/>
      <c r="I1414" s="259"/>
      <c r="J1414" s="259"/>
    </row>
    <row r="1415" spans="1:10">
      <c r="A1415" s="259"/>
      <c r="B1415" s="259"/>
      <c r="C1415" s="259"/>
      <c r="D1415" s="259"/>
      <c r="E1415" s="259"/>
      <c r="F1415" s="270"/>
      <c r="G1415" s="259"/>
      <c r="H1415" s="259"/>
      <c r="I1415" s="259"/>
      <c r="J1415" s="259"/>
    </row>
    <row r="1416" spans="1:10">
      <c r="A1416" s="259"/>
      <c r="B1416" s="259"/>
      <c r="C1416" s="259"/>
      <c r="D1416" s="259"/>
      <c r="E1416" s="259"/>
      <c r="F1416" s="270"/>
      <c r="G1416" s="259"/>
      <c r="H1416" s="259"/>
      <c r="I1416" s="259"/>
      <c r="J1416" s="259"/>
    </row>
    <row r="1417" spans="1:10">
      <c r="A1417" s="259"/>
      <c r="B1417" s="259"/>
      <c r="C1417" s="259"/>
      <c r="D1417" s="259"/>
      <c r="E1417" s="259"/>
      <c r="F1417" s="270"/>
      <c r="G1417" s="259"/>
      <c r="H1417" s="259"/>
      <c r="I1417" s="259"/>
      <c r="J1417" s="259"/>
    </row>
    <row r="1418" spans="1:10">
      <c r="A1418" s="259"/>
      <c r="B1418" s="259"/>
      <c r="C1418" s="259"/>
      <c r="D1418" s="259"/>
      <c r="E1418" s="259"/>
      <c r="F1418" s="270"/>
      <c r="G1418" s="259"/>
      <c r="H1418" s="259"/>
      <c r="I1418" s="259"/>
      <c r="J1418" s="259"/>
    </row>
    <row r="1419" spans="1:10">
      <c r="A1419" s="259"/>
      <c r="B1419" s="259"/>
      <c r="C1419" s="259"/>
      <c r="D1419" s="259"/>
      <c r="E1419" s="259"/>
      <c r="F1419" s="270"/>
      <c r="G1419" s="259"/>
      <c r="H1419" s="259"/>
      <c r="I1419" s="259"/>
      <c r="J1419" s="259"/>
    </row>
    <row r="1420" spans="1:10">
      <c r="A1420" s="259"/>
      <c r="B1420" s="259"/>
      <c r="C1420" s="259"/>
      <c r="D1420" s="259"/>
      <c r="E1420" s="259"/>
      <c r="F1420" s="270"/>
      <c r="G1420" s="259"/>
      <c r="H1420" s="259"/>
      <c r="I1420" s="259"/>
      <c r="J1420" s="259"/>
    </row>
    <row r="1421" spans="1:10">
      <c r="A1421" s="259"/>
      <c r="B1421" s="259"/>
      <c r="C1421" s="259"/>
      <c r="D1421" s="259"/>
      <c r="E1421" s="259"/>
      <c r="F1421" s="270"/>
      <c r="G1421" s="259"/>
      <c r="H1421" s="259"/>
      <c r="I1421" s="259"/>
      <c r="J1421" s="259"/>
    </row>
    <row r="1422" spans="1:10">
      <c r="A1422" s="259"/>
      <c r="B1422" s="259"/>
      <c r="C1422" s="259"/>
      <c r="D1422" s="259"/>
      <c r="E1422" s="259"/>
      <c r="F1422" s="270"/>
      <c r="G1422" s="259"/>
      <c r="H1422" s="259"/>
      <c r="I1422" s="259"/>
      <c r="J1422" s="259"/>
    </row>
    <row r="1423" spans="1:10">
      <c r="A1423" s="259"/>
      <c r="B1423" s="259"/>
      <c r="C1423" s="259"/>
      <c r="D1423" s="259"/>
      <c r="E1423" s="259"/>
      <c r="F1423" s="270"/>
      <c r="G1423" s="259"/>
      <c r="H1423" s="259"/>
      <c r="I1423" s="259"/>
      <c r="J1423" s="259"/>
    </row>
    <row r="1424" spans="1:10">
      <c r="A1424" s="259"/>
      <c r="B1424" s="259"/>
      <c r="C1424" s="259"/>
      <c r="D1424" s="259"/>
      <c r="E1424" s="259"/>
      <c r="F1424" s="270"/>
      <c r="G1424" s="259"/>
      <c r="H1424" s="259"/>
      <c r="I1424" s="259"/>
      <c r="J1424" s="259"/>
    </row>
    <row r="1425" spans="1:10">
      <c r="A1425" s="259"/>
      <c r="B1425" s="259"/>
      <c r="C1425" s="259"/>
      <c r="D1425" s="259"/>
      <c r="E1425" s="259"/>
      <c r="F1425" s="270"/>
      <c r="G1425" s="259"/>
      <c r="H1425" s="259"/>
      <c r="I1425" s="259"/>
      <c r="J1425" s="259"/>
    </row>
    <row r="1426" spans="1:10">
      <c r="A1426" s="259"/>
      <c r="B1426" s="259"/>
      <c r="C1426" s="259"/>
      <c r="D1426" s="259"/>
      <c r="E1426" s="259"/>
      <c r="F1426" s="270"/>
      <c r="G1426" s="259"/>
      <c r="H1426" s="259"/>
      <c r="I1426" s="259"/>
      <c r="J1426" s="259"/>
    </row>
    <row r="1427" spans="1:10">
      <c r="A1427" s="259"/>
      <c r="B1427" s="259"/>
      <c r="C1427" s="259"/>
      <c r="D1427" s="259"/>
      <c r="E1427" s="259"/>
      <c r="F1427" s="270"/>
      <c r="G1427" s="259"/>
      <c r="H1427" s="259"/>
      <c r="I1427" s="259"/>
      <c r="J1427" s="259"/>
    </row>
    <row r="1428" spans="1:10">
      <c r="A1428" s="259"/>
      <c r="B1428" s="259"/>
      <c r="C1428" s="259"/>
      <c r="D1428" s="259"/>
      <c r="E1428" s="259"/>
      <c r="F1428" s="270"/>
      <c r="G1428" s="259"/>
      <c r="H1428" s="259"/>
      <c r="I1428" s="259"/>
      <c r="J1428" s="259"/>
    </row>
    <row r="1429" spans="1:10">
      <c r="A1429" s="259"/>
      <c r="B1429" s="259"/>
      <c r="C1429" s="259"/>
      <c r="D1429" s="259"/>
      <c r="E1429" s="259"/>
      <c r="F1429" s="270"/>
      <c r="G1429" s="259"/>
      <c r="H1429" s="259"/>
      <c r="I1429" s="259"/>
      <c r="J1429" s="259"/>
    </row>
    <row r="1430" spans="1:10">
      <c r="A1430" s="259"/>
      <c r="B1430" s="259"/>
      <c r="C1430" s="259"/>
      <c r="D1430" s="259"/>
      <c r="E1430" s="259"/>
      <c r="F1430" s="270"/>
      <c r="G1430" s="259"/>
      <c r="H1430" s="259"/>
      <c r="I1430" s="259"/>
      <c r="J1430" s="259"/>
    </row>
    <row r="1431" spans="1:10">
      <c r="A1431" s="259"/>
      <c r="B1431" s="259"/>
      <c r="C1431" s="259"/>
      <c r="D1431" s="259"/>
      <c r="E1431" s="259"/>
      <c r="F1431" s="270"/>
      <c r="G1431" s="259"/>
      <c r="H1431" s="259"/>
      <c r="I1431" s="259"/>
      <c r="J1431" s="259"/>
    </row>
    <row r="1432" spans="1:10">
      <c r="A1432" s="259"/>
      <c r="B1432" s="259"/>
      <c r="C1432" s="259"/>
      <c r="D1432" s="259"/>
      <c r="E1432" s="259"/>
      <c r="F1432" s="270"/>
      <c r="G1432" s="259"/>
      <c r="H1432" s="259"/>
      <c r="I1432" s="259"/>
      <c r="J1432" s="259"/>
    </row>
    <row r="1433" spans="1:10">
      <c r="A1433" s="259"/>
      <c r="B1433" s="259"/>
      <c r="C1433" s="259"/>
      <c r="D1433" s="259"/>
      <c r="E1433" s="259"/>
      <c r="F1433" s="270"/>
      <c r="G1433" s="259"/>
      <c r="H1433" s="259"/>
      <c r="I1433" s="259"/>
      <c r="J1433" s="259"/>
    </row>
    <row r="1434" spans="1:10">
      <c r="A1434" s="259"/>
      <c r="B1434" s="259"/>
      <c r="C1434" s="259"/>
      <c r="D1434" s="259"/>
      <c r="E1434" s="259"/>
      <c r="F1434" s="270"/>
      <c r="G1434" s="259"/>
      <c r="H1434" s="259"/>
      <c r="I1434" s="259"/>
      <c r="J1434" s="259"/>
    </row>
    <row r="1435" spans="1:10">
      <c r="A1435" s="259"/>
      <c r="B1435" s="259"/>
      <c r="C1435" s="259"/>
      <c r="D1435" s="259"/>
      <c r="E1435" s="259"/>
      <c r="F1435" s="270"/>
      <c r="G1435" s="259"/>
      <c r="H1435" s="259"/>
      <c r="I1435" s="259"/>
      <c r="J1435" s="259"/>
    </row>
    <row r="1436" spans="1:10">
      <c r="A1436" s="259"/>
      <c r="B1436" s="259"/>
      <c r="C1436" s="259"/>
      <c r="D1436" s="259"/>
      <c r="E1436" s="259"/>
      <c r="F1436" s="270"/>
      <c r="G1436" s="259"/>
      <c r="H1436" s="259"/>
      <c r="I1436" s="259"/>
      <c r="J1436" s="259"/>
    </row>
    <row r="1437" spans="1:10">
      <c r="A1437" s="259"/>
      <c r="B1437" s="259"/>
      <c r="C1437" s="259"/>
      <c r="D1437" s="259"/>
      <c r="E1437" s="259"/>
      <c r="F1437" s="270"/>
      <c r="G1437" s="259"/>
      <c r="H1437" s="259"/>
      <c r="I1437" s="259"/>
      <c r="J1437" s="259"/>
    </row>
    <row r="1438" spans="1:10">
      <c r="A1438" s="259"/>
      <c r="B1438" s="259"/>
      <c r="C1438" s="259"/>
      <c r="D1438" s="259"/>
      <c r="E1438" s="259"/>
      <c r="F1438" s="270"/>
      <c r="G1438" s="259"/>
      <c r="H1438" s="259"/>
      <c r="I1438" s="259"/>
      <c r="J1438" s="259"/>
    </row>
    <row r="1439" spans="1:10">
      <c r="A1439" s="259"/>
      <c r="B1439" s="259"/>
      <c r="C1439" s="259"/>
      <c r="D1439" s="259"/>
      <c r="E1439" s="259"/>
      <c r="F1439" s="270"/>
      <c r="G1439" s="259"/>
      <c r="H1439" s="259"/>
      <c r="I1439" s="259"/>
      <c r="J1439" s="259"/>
    </row>
    <row r="1440" spans="1:10">
      <c r="A1440" s="259"/>
      <c r="B1440" s="259"/>
      <c r="C1440" s="259"/>
      <c r="D1440" s="259"/>
      <c r="E1440" s="259"/>
      <c r="F1440" s="270"/>
      <c r="G1440" s="259"/>
      <c r="H1440" s="259"/>
      <c r="I1440" s="259"/>
      <c r="J1440" s="259"/>
    </row>
    <row r="1441" spans="1:10">
      <c r="A1441" s="259"/>
      <c r="B1441" s="259"/>
      <c r="C1441" s="259"/>
      <c r="D1441" s="259"/>
      <c r="E1441" s="259"/>
      <c r="F1441" s="270"/>
      <c r="G1441" s="259"/>
      <c r="H1441" s="259"/>
      <c r="I1441" s="259"/>
      <c r="J1441" s="259"/>
    </row>
    <row r="1442" spans="1:10">
      <c r="A1442" s="259"/>
      <c r="B1442" s="259"/>
      <c r="C1442" s="259"/>
      <c r="D1442" s="259"/>
      <c r="E1442" s="259"/>
      <c r="F1442" s="270"/>
      <c r="G1442" s="259"/>
      <c r="H1442" s="259"/>
      <c r="I1442" s="259"/>
      <c r="J1442" s="259"/>
    </row>
    <row r="1443" spans="1:10">
      <c r="A1443" s="259"/>
      <c r="B1443" s="259"/>
      <c r="C1443" s="259"/>
      <c r="D1443" s="259"/>
      <c r="E1443" s="259"/>
      <c r="F1443" s="270"/>
      <c r="G1443" s="259"/>
      <c r="H1443" s="259"/>
      <c r="I1443" s="259"/>
      <c r="J1443" s="259"/>
    </row>
    <row r="1444" spans="1:10">
      <c r="A1444" s="259"/>
      <c r="B1444" s="259"/>
      <c r="C1444" s="259"/>
      <c r="D1444" s="259"/>
      <c r="E1444" s="259"/>
      <c r="F1444" s="270"/>
      <c r="G1444" s="259"/>
      <c r="H1444" s="259"/>
      <c r="I1444" s="259"/>
      <c r="J1444" s="259"/>
    </row>
    <row r="1445" spans="1:10">
      <c r="A1445" s="259"/>
      <c r="B1445" s="259"/>
      <c r="C1445" s="259"/>
      <c r="D1445" s="259"/>
      <c r="E1445" s="259"/>
      <c r="F1445" s="270"/>
      <c r="G1445" s="259"/>
      <c r="H1445" s="259"/>
      <c r="I1445" s="259"/>
      <c r="J1445" s="259"/>
    </row>
    <row r="1446" spans="1:10">
      <c r="A1446" s="259"/>
      <c r="B1446" s="259"/>
      <c r="C1446" s="259"/>
      <c r="D1446" s="259"/>
      <c r="E1446" s="259"/>
      <c r="F1446" s="270"/>
      <c r="G1446" s="259"/>
      <c r="H1446" s="259"/>
      <c r="I1446" s="259"/>
      <c r="J1446" s="259"/>
    </row>
    <row r="1447" spans="1:10">
      <c r="A1447" s="259"/>
      <c r="B1447" s="259"/>
      <c r="C1447" s="259"/>
      <c r="D1447" s="259"/>
      <c r="E1447" s="259"/>
      <c r="F1447" s="270"/>
      <c r="G1447" s="259"/>
      <c r="H1447" s="259"/>
      <c r="I1447" s="259"/>
      <c r="J1447" s="259"/>
    </row>
    <row r="1448" spans="1:10">
      <c r="A1448" s="259"/>
      <c r="B1448" s="259"/>
      <c r="C1448" s="259"/>
      <c r="D1448" s="259"/>
      <c r="E1448" s="259"/>
      <c r="F1448" s="270"/>
      <c r="G1448" s="259"/>
      <c r="H1448" s="259"/>
      <c r="I1448" s="259"/>
      <c r="J1448" s="259"/>
    </row>
    <row r="1449" spans="1:10">
      <c r="A1449" s="259"/>
      <c r="B1449" s="259"/>
      <c r="C1449" s="259"/>
      <c r="D1449" s="259"/>
      <c r="E1449" s="259"/>
      <c r="F1449" s="270"/>
      <c r="G1449" s="259"/>
      <c r="H1449" s="259"/>
      <c r="I1449" s="259"/>
      <c r="J1449" s="259"/>
    </row>
    <row r="1450" spans="1:10">
      <c r="A1450" s="259"/>
      <c r="B1450" s="259"/>
      <c r="C1450" s="259"/>
      <c r="D1450" s="259"/>
      <c r="E1450" s="259"/>
      <c r="F1450" s="270"/>
      <c r="G1450" s="259"/>
      <c r="H1450" s="259"/>
      <c r="I1450" s="259"/>
      <c r="J1450" s="259"/>
    </row>
    <row r="1451" spans="1:10">
      <c r="A1451" s="259"/>
      <c r="B1451" s="259"/>
      <c r="C1451" s="259"/>
      <c r="D1451" s="259"/>
      <c r="E1451" s="259"/>
      <c r="F1451" s="270"/>
      <c r="G1451" s="259"/>
      <c r="H1451" s="259"/>
      <c r="I1451" s="259"/>
      <c r="J1451" s="259"/>
    </row>
    <row r="1452" spans="1:10">
      <c r="A1452" s="259"/>
      <c r="B1452" s="259"/>
      <c r="C1452" s="259"/>
      <c r="D1452" s="259"/>
      <c r="E1452" s="259"/>
      <c r="F1452" s="270"/>
      <c r="G1452" s="259"/>
      <c r="H1452" s="259"/>
      <c r="I1452" s="259"/>
      <c r="J1452" s="259"/>
    </row>
    <row r="1453" spans="1:10">
      <c r="A1453" s="259"/>
      <c r="B1453" s="259"/>
      <c r="C1453" s="259"/>
      <c r="D1453" s="259"/>
      <c r="E1453" s="259"/>
      <c r="F1453" s="270"/>
      <c r="G1453" s="259"/>
      <c r="H1453" s="259"/>
      <c r="I1453" s="259"/>
      <c r="J1453" s="259"/>
    </row>
    <row r="1454" spans="1:10">
      <c r="A1454" s="259"/>
      <c r="B1454" s="259"/>
      <c r="C1454" s="259"/>
      <c r="D1454" s="259"/>
      <c r="E1454" s="259"/>
      <c r="F1454" s="270"/>
      <c r="G1454" s="259"/>
      <c r="H1454" s="259"/>
      <c r="I1454" s="259"/>
      <c r="J1454" s="259"/>
    </row>
    <row r="1455" spans="1:10">
      <c r="A1455" s="259"/>
      <c r="B1455" s="259"/>
      <c r="C1455" s="259"/>
      <c r="D1455" s="259"/>
      <c r="E1455" s="259"/>
      <c r="F1455" s="270"/>
      <c r="G1455" s="259"/>
      <c r="H1455" s="259"/>
      <c r="I1455" s="259"/>
      <c r="J1455" s="259"/>
    </row>
    <row r="1456" spans="1:10">
      <c r="A1456" s="259"/>
      <c r="B1456" s="259"/>
      <c r="C1456" s="259"/>
      <c r="D1456" s="259"/>
      <c r="E1456" s="259"/>
      <c r="F1456" s="270"/>
      <c r="G1456" s="259"/>
      <c r="H1456" s="259"/>
      <c r="I1456" s="259"/>
      <c r="J1456" s="259"/>
    </row>
    <row r="1457" spans="1:10">
      <c r="A1457" s="259"/>
      <c r="B1457" s="259"/>
      <c r="C1457" s="259"/>
      <c r="D1457" s="259"/>
      <c r="E1457" s="259"/>
      <c r="F1457" s="270"/>
      <c r="G1457" s="259"/>
      <c r="H1457" s="259"/>
      <c r="I1457" s="259"/>
      <c r="J1457" s="259"/>
    </row>
    <row r="1458" spans="1:10">
      <c r="A1458" s="259"/>
      <c r="B1458" s="259"/>
      <c r="C1458" s="259"/>
      <c r="D1458" s="259"/>
      <c r="E1458" s="259"/>
      <c r="F1458" s="270"/>
      <c r="G1458" s="259"/>
      <c r="H1458" s="259"/>
      <c r="I1458" s="259"/>
      <c r="J1458" s="259"/>
    </row>
    <row r="1459" spans="1:10">
      <c r="A1459" s="259"/>
      <c r="B1459" s="259"/>
      <c r="C1459" s="259"/>
      <c r="D1459" s="259"/>
      <c r="E1459" s="259"/>
      <c r="F1459" s="270"/>
      <c r="G1459" s="259"/>
      <c r="H1459" s="259"/>
      <c r="I1459" s="259"/>
      <c r="J1459" s="259"/>
    </row>
    <row r="1460" spans="1:10">
      <c r="A1460" s="259"/>
      <c r="B1460" s="259"/>
      <c r="C1460" s="259"/>
      <c r="D1460" s="259"/>
      <c r="E1460" s="259"/>
      <c r="F1460" s="270"/>
      <c r="G1460" s="259"/>
      <c r="H1460" s="259"/>
      <c r="I1460" s="259"/>
      <c r="J1460" s="259"/>
    </row>
    <row r="1461" spans="1:10">
      <c r="A1461" s="259"/>
      <c r="B1461" s="259"/>
      <c r="C1461" s="259"/>
      <c r="D1461" s="259"/>
      <c r="E1461" s="259"/>
      <c r="F1461" s="270"/>
      <c r="G1461" s="259"/>
      <c r="H1461" s="259"/>
      <c r="I1461" s="259"/>
      <c r="J1461" s="259"/>
    </row>
    <row r="1462" spans="1:10">
      <c r="A1462" s="259"/>
      <c r="B1462" s="259"/>
      <c r="C1462" s="259"/>
      <c r="D1462" s="259"/>
      <c r="E1462" s="259"/>
      <c r="F1462" s="270"/>
      <c r="G1462" s="259"/>
      <c r="H1462" s="259"/>
      <c r="I1462" s="259"/>
      <c r="J1462" s="259"/>
    </row>
    <row r="1463" spans="1:10">
      <c r="A1463" s="259"/>
      <c r="B1463" s="259"/>
      <c r="C1463" s="259"/>
      <c r="D1463" s="259"/>
      <c r="E1463" s="259"/>
      <c r="F1463" s="270"/>
      <c r="G1463" s="259"/>
      <c r="H1463" s="259"/>
      <c r="I1463" s="259"/>
      <c r="J1463" s="259"/>
    </row>
    <row r="1464" spans="1:10">
      <c r="A1464" s="259"/>
      <c r="B1464" s="259"/>
      <c r="C1464" s="259"/>
      <c r="D1464" s="259"/>
      <c r="E1464" s="259"/>
      <c r="F1464" s="270"/>
      <c r="G1464" s="259"/>
      <c r="H1464" s="259"/>
      <c r="I1464" s="259"/>
      <c r="J1464" s="259"/>
    </row>
    <row r="1465" spans="1:10">
      <c r="A1465" s="259"/>
      <c r="B1465" s="259"/>
      <c r="C1465" s="259"/>
      <c r="D1465" s="259"/>
      <c r="E1465" s="259"/>
      <c r="F1465" s="270"/>
      <c r="G1465" s="259"/>
      <c r="H1465" s="259"/>
      <c r="I1465" s="259"/>
      <c r="J1465" s="259"/>
    </row>
    <row r="1466" spans="1:10">
      <c r="A1466" s="259"/>
      <c r="B1466" s="259"/>
      <c r="C1466" s="259"/>
      <c r="D1466" s="259"/>
      <c r="E1466" s="259"/>
      <c r="F1466" s="270"/>
      <c r="G1466" s="259"/>
      <c r="H1466" s="259"/>
      <c r="I1466" s="259"/>
      <c r="J1466" s="259"/>
    </row>
    <row r="1467" spans="1:10">
      <c r="A1467" s="259"/>
      <c r="B1467" s="259"/>
      <c r="C1467" s="259"/>
      <c r="D1467" s="259"/>
      <c r="E1467" s="259"/>
      <c r="F1467" s="270"/>
      <c r="G1467" s="259"/>
      <c r="H1467" s="259"/>
      <c r="I1467" s="259"/>
      <c r="J1467" s="259"/>
    </row>
    <row r="1468" spans="1:10">
      <c r="A1468" s="259"/>
      <c r="B1468" s="259"/>
      <c r="C1468" s="259"/>
      <c r="D1468" s="259"/>
      <c r="E1468" s="259"/>
      <c r="F1468" s="270"/>
      <c r="G1468" s="259"/>
      <c r="H1468" s="259"/>
      <c r="I1468" s="259"/>
      <c r="J1468" s="259"/>
    </row>
    <row r="1469" spans="1:10">
      <c r="A1469" s="259"/>
      <c r="B1469" s="259"/>
      <c r="C1469" s="259"/>
      <c r="D1469" s="259"/>
      <c r="E1469" s="259"/>
      <c r="F1469" s="270"/>
      <c r="G1469" s="259"/>
      <c r="H1469" s="259"/>
      <c r="I1469" s="259"/>
      <c r="J1469" s="259"/>
    </row>
    <row r="1470" spans="1:10">
      <c r="A1470" s="259"/>
      <c r="B1470" s="259"/>
      <c r="C1470" s="259"/>
      <c r="D1470" s="259"/>
      <c r="E1470" s="259"/>
      <c r="F1470" s="270"/>
      <c r="G1470" s="259"/>
      <c r="H1470" s="259"/>
      <c r="I1470" s="259"/>
      <c r="J1470" s="259"/>
    </row>
    <row r="1471" spans="1:10">
      <c r="A1471" s="259"/>
      <c r="B1471" s="259"/>
      <c r="C1471" s="259"/>
      <c r="D1471" s="259"/>
      <c r="E1471" s="259"/>
      <c r="F1471" s="270"/>
      <c r="G1471" s="259"/>
      <c r="H1471" s="259"/>
      <c r="I1471" s="259"/>
      <c r="J1471" s="259"/>
    </row>
    <row r="1472" spans="1:10">
      <c r="A1472" s="259"/>
      <c r="B1472" s="259"/>
      <c r="C1472" s="259"/>
      <c r="D1472" s="259"/>
      <c r="E1472" s="259"/>
      <c r="F1472" s="270"/>
      <c r="G1472" s="259"/>
      <c r="H1472" s="259"/>
      <c r="I1472" s="259"/>
      <c r="J1472" s="259"/>
    </row>
    <row r="1473" spans="1:10">
      <c r="A1473" s="259"/>
      <c r="B1473" s="259"/>
      <c r="C1473" s="259"/>
      <c r="D1473" s="259"/>
      <c r="E1473" s="259"/>
      <c r="F1473" s="270"/>
      <c r="G1473" s="259"/>
      <c r="H1473" s="259"/>
      <c r="I1473" s="259"/>
      <c r="J1473" s="259"/>
    </row>
    <row r="1474" spans="1:10">
      <c r="A1474" s="259"/>
      <c r="B1474" s="259"/>
      <c r="C1474" s="259"/>
      <c r="D1474" s="259"/>
      <c r="E1474" s="259"/>
      <c r="F1474" s="270"/>
      <c r="G1474" s="259"/>
      <c r="H1474" s="259"/>
      <c r="I1474" s="259"/>
      <c r="J1474" s="259"/>
    </row>
    <row r="1475" spans="1:10">
      <c r="A1475" s="259"/>
      <c r="B1475" s="259"/>
      <c r="C1475" s="259"/>
      <c r="D1475" s="259"/>
      <c r="E1475" s="259"/>
      <c r="F1475" s="270"/>
      <c r="G1475" s="259"/>
      <c r="H1475" s="259"/>
      <c r="I1475" s="259"/>
      <c r="J1475" s="259"/>
    </row>
    <row r="1476" spans="1:10">
      <c r="A1476" s="259"/>
      <c r="B1476" s="259"/>
      <c r="C1476" s="259"/>
      <c r="D1476" s="259"/>
      <c r="E1476" s="259"/>
      <c r="F1476" s="270"/>
      <c r="G1476" s="259"/>
      <c r="H1476" s="259"/>
      <c r="I1476" s="259"/>
      <c r="J1476" s="259"/>
    </row>
    <row r="1477" spans="1:10">
      <c r="A1477" s="259"/>
      <c r="B1477" s="259"/>
      <c r="C1477" s="259"/>
      <c r="D1477" s="259"/>
      <c r="E1477" s="259"/>
      <c r="F1477" s="270"/>
      <c r="G1477" s="259"/>
      <c r="H1477" s="259"/>
      <c r="I1477" s="259"/>
      <c r="J1477" s="259"/>
    </row>
    <row r="1478" spans="1:10">
      <c r="A1478" s="259"/>
      <c r="B1478" s="259"/>
      <c r="C1478" s="259"/>
      <c r="D1478" s="259"/>
      <c r="E1478" s="259"/>
      <c r="F1478" s="270"/>
      <c r="G1478" s="259"/>
      <c r="H1478" s="259"/>
      <c r="I1478" s="259"/>
      <c r="J1478" s="259"/>
    </row>
    <row r="1479" spans="1:10">
      <c r="A1479" s="259"/>
      <c r="B1479" s="259"/>
      <c r="C1479" s="259"/>
      <c r="D1479" s="259"/>
      <c r="E1479" s="259"/>
      <c r="F1479" s="270"/>
      <c r="G1479" s="259"/>
      <c r="H1479" s="259"/>
      <c r="I1479" s="259"/>
      <c r="J1479" s="259"/>
    </row>
    <row r="1480" spans="1:10">
      <c r="A1480" s="259"/>
      <c r="B1480" s="259"/>
      <c r="C1480" s="259"/>
      <c r="D1480" s="259"/>
      <c r="E1480" s="259"/>
      <c r="F1480" s="270"/>
      <c r="G1480" s="259"/>
      <c r="H1480" s="259"/>
      <c r="I1480" s="259"/>
      <c r="J1480" s="259"/>
    </row>
    <row r="1481" spans="1:10">
      <c r="A1481" s="259"/>
      <c r="B1481" s="259"/>
      <c r="C1481" s="259"/>
      <c r="D1481" s="259"/>
      <c r="E1481" s="259"/>
      <c r="F1481" s="270"/>
      <c r="G1481" s="259"/>
      <c r="H1481" s="259"/>
      <c r="I1481" s="259"/>
      <c r="J1481" s="259"/>
    </row>
    <row r="1482" spans="1:10">
      <c r="A1482" s="259"/>
      <c r="B1482" s="259"/>
      <c r="C1482" s="259"/>
      <c r="D1482" s="259"/>
      <c r="E1482" s="259"/>
      <c r="F1482" s="270"/>
      <c r="G1482" s="259"/>
      <c r="H1482" s="259"/>
      <c r="I1482" s="259"/>
      <c r="J1482" s="259"/>
    </row>
    <row r="1483" spans="1:10">
      <c r="A1483" s="259"/>
      <c r="B1483" s="259"/>
      <c r="C1483" s="259"/>
      <c r="D1483" s="259"/>
      <c r="E1483" s="259"/>
      <c r="F1483" s="270"/>
      <c r="G1483" s="259"/>
      <c r="H1483" s="259"/>
      <c r="I1483" s="259"/>
      <c r="J1483" s="259"/>
    </row>
    <row r="1484" spans="1:10">
      <c r="A1484" s="259"/>
      <c r="B1484" s="259"/>
      <c r="C1484" s="259"/>
      <c r="D1484" s="259"/>
      <c r="E1484" s="259"/>
      <c r="F1484" s="270"/>
      <c r="G1484" s="259"/>
      <c r="H1484" s="259"/>
      <c r="I1484" s="259"/>
      <c r="J1484" s="259"/>
    </row>
    <row r="1485" spans="1:10">
      <c r="A1485" s="259"/>
      <c r="B1485" s="259"/>
      <c r="C1485" s="259"/>
      <c r="D1485" s="259"/>
      <c r="E1485" s="259"/>
      <c r="F1485" s="270"/>
      <c r="G1485" s="259"/>
      <c r="H1485" s="259"/>
      <c r="I1485" s="259"/>
      <c r="J1485" s="259"/>
    </row>
    <row r="1486" spans="1:10">
      <c r="A1486" s="259"/>
      <c r="B1486" s="259"/>
      <c r="C1486" s="259"/>
      <c r="D1486" s="259"/>
      <c r="E1486" s="259"/>
      <c r="F1486" s="270"/>
      <c r="G1486" s="259"/>
      <c r="H1486" s="259"/>
      <c r="I1486" s="259"/>
      <c r="J1486" s="259"/>
    </row>
    <row r="1487" spans="1:10">
      <c r="A1487" s="259"/>
      <c r="B1487" s="259"/>
      <c r="C1487" s="259"/>
      <c r="D1487" s="259"/>
      <c r="E1487" s="259"/>
      <c r="F1487" s="270"/>
      <c r="G1487" s="259"/>
      <c r="H1487" s="259"/>
      <c r="I1487" s="259"/>
      <c r="J1487" s="259"/>
    </row>
    <row r="1488" spans="1:10">
      <c r="A1488" s="259"/>
      <c r="B1488" s="259"/>
      <c r="C1488" s="259"/>
      <c r="D1488" s="259"/>
      <c r="E1488" s="259"/>
      <c r="F1488" s="270"/>
      <c r="G1488" s="259"/>
      <c r="H1488" s="259"/>
      <c r="I1488" s="259"/>
      <c r="J1488" s="259"/>
    </row>
    <row r="1489" spans="1:10">
      <c r="A1489" s="259"/>
      <c r="B1489" s="259"/>
      <c r="C1489" s="259"/>
      <c r="D1489" s="259"/>
      <c r="E1489" s="259"/>
      <c r="F1489" s="270"/>
      <c r="G1489" s="259"/>
      <c r="H1489" s="259"/>
      <c r="I1489" s="259"/>
      <c r="J1489" s="259"/>
    </row>
    <row r="1490" spans="1:10">
      <c r="A1490" s="259"/>
      <c r="B1490" s="259"/>
      <c r="C1490" s="259"/>
      <c r="D1490" s="259"/>
      <c r="E1490" s="259"/>
      <c r="F1490" s="270"/>
      <c r="G1490" s="259"/>
      <c r="H1490" s="259"/>
      <c r="I1490" s="259"/>
      <c r="J1490" s="259"/>
    </row>
    <row r="1491" spans="1:10">
      <c r="A1491" s="259"/>
      <c r="B1491" s="259"/>
      <c r="C1491" s="259"/>
      <c r="D1491" s="259"/>
      <c r="E1491" s="259"/>
      <c r="F1491" s="270"/>
      <c r="G1491" s="259"/>
      <c r="H1491" s="259"/>
      <c r="I1491" s="259"/>
      <c r="J1491" s="259"/>
    </row>
    <row r="1492" spans="1:10">
      <c r="A1492" s="259"/>
      <c r="B1492" s="259"/>
      <c r="C1492" s="259"/>
      <c r="D1492" s="259"/>
      <c r="E1492" s="259"/>
      <c r="F1492" s="270"/>
      <c r="G1492" s="259"/>
      <c r="H1492" s="259"/>
      <c r="I1492" s="259"/>
      <c r="J1492" s="259"/>
    </row>
    <row r="1493" spans="1:10">
      <c r="A1493" s="259"/>
      <c r="B1493" s="259"/>
      <c r="C1493" s="259"/>
      <c r="D1493" s="259"/>
      <c r="E1493" s="259"/>
      <c r="F1493" s="270"/>
      <c r="G1493" s="259"/>
      <c r="H1493" s="259"/>
      <c r="I1493" s="259"/>
      <c r="J1493" s="259"/>
    </row>
    <row r="1494" spans="1:10">
      <c r="A1494" s="259"/>
      <c r="B1494" s="259"/>
      <c r="C1494" s="259"/>
      <c r="D1494" s="259"/>
      <c r="E1494" s="259"/>
      <c r="F1494" s="270"/>
      <c r="G1494" s="259"/>
      <c r="H1494" s="259"/>
      <c r="I1494" s="259"/>
      <c r="J1494" s="259"/>
    </row>
    <row r="1495" spans="1:10">
      <c r="A1495" s="259"/>
      <c r="B1495" s="259"/>
      <c r="C1495" s="259"/>
      <c r="D1495" s="259"/>
      <c r="E1495" s="259"/>
      <c r="F1495" s="270"/>
      <c r="G1495" s="259"/>
      <c r="H1495" s="259"/>
      <c r="I1495" s="259"/>
      <c r="J1495" s="259"/>
    </row>
    <row r="1496" spans="1:10">
      <c r="A1496" s="259"/>
      <c r="B1496" s="259"/>
      <c r="C1496" s="259"/>
      <c r="D1496" s="259"/>
      <c r="E1496" s="259"/>
      <c r="F1496" s="270"/>
      <c r="G1496" s="259"/>
      <c r="H1496" s="259"/>
      <c r="I1496" s="259"/>
      <c r="J1496" s="259"/>
    </row>
    <row r="1497" spans="1:10">
      <c r="A1497" s="259"/>
      <c r="B1497" s="259"/>
      <c r="C1497" s="259"/>
      <c r="D1497" s="259"/>
      <c r="E1497" s="259"/>
      <c r="F1497" s="270"/>
      <c r="G1497" s="259"/>
      <c r="H1497" s="259"/>
      <c r="I1497" s="259"/>
      <c r="J1497" s="259"/>
    </row>
    <row r="1498" spans="1:10">
      <c r="A1498" s="259"/>
      <c r="B1498" s="259"/>
      <c r="C1498" s="259"/>
      <c r="D1498" s="259"/>
      <c r="E1498" s="259"/>
      <c r="F1498" s="270"/>
      <c r="G1498" s="259"/>
      <c r="H1498" s="259"/>
      <c r="I1498" s="259"/>
      <c r="J1498" s="259"/>
    </row>
    <row r="1499" spans="1:10">
      <c r="A1499" s="259"/>
      <c r="B1499" s="259"/>
      <c r="C1499" s="259"/>
      <c r="D1499" s="259"/>
      <c r="E1499" s="259"/>
      <c r="F1499" s="270"/>
      <c r="G1499" s="259"/>
      <c r="H1499" s="259"/>
      <c r="I1499" s="259"/>
      <c r="J1499" s="259"/>
    </row>
    <row r="1500" spans="1:10">
      <c r="A1500" s="259"/>
      <c r="B1500" s="259"/>
      <c r="C1500" s="259"/>
      <c r="D1500" s="259"/>
      <c r="E1500" s="259"/>
      <c r="F1500" s="270"/>
      <c r="G1500" s="259"/>
      <c r="H1500" s="259"/>
      <c r="I1500" s="259"/>
      <c r="J1500" s="259"/>
    </row>
    <row r="1501" spans="1:10">
      <c r="A1501" s="259"/>
      <c r="B1501" s="259"/>
      <c r="C1501" s="259"/>
      <c r="D1501" s="259"/>
      <c r="E1501" s="259"/>
      <c r="F1501" s="270"/>
      <c r="G1501" s="259"/>
      <c r="H1501" s="259"/>
      <c r="I1501" s="259"/>
      <c r="J1501" s="259"/>
    </row>
    <row r="1502" spans="1:10">
      <c r="A1502" s="259"/>
      <c r="B1502" s="259"/>
      <c r="C1502" s="259"/>
      <c r="D1502" s="259"/>
      <c r="E1502" s="259"/>
      <c r="F1502" s="270"/>
      <c r="G1502" s="259"/>
      <c r="H1502" s="259"/>
      <c r="I1502" s="259"/>
      <c r="J1502" s="259"/>
    </row>
    <row r="1503" spans="1:10">
      <c r="A1503" s="259"/>
      <c r="B1503" s="259"/>
      <c r="C1503" s="259"/>
      <c r="D1503" s="259"/>
      <c r="E1503" s="259"/>
      <c r="F1503" s="270"/>
      <c r="G1503" s="259"/>
      <c r="H1503" s="259"/>
      <c r="I1503" s="259"/>
      <c r="J1503" s="259"/>
    </row>
    <row r="1504" spans="1:10">
      <c r="A1504" s="259"/>
      <c r="B1504" s="259"/>
      <c r="C1504" s="259"/>
      <c r="D1504" s="259"/>
      <c r="E1504" s="259"/>
      <c r="F1504" s="270"/>
      <c r="G1504" s="259"/>
      <c r="H1504" s="259"/>
      <c r="I1504" s="259"/>
      <c r="J1504" s="259"/>
    </row>
    <row r="1505" spans="1:10">
      <c r="A1505" s="259"/>
      <c r="B1505" s="259"/>
      <c r="C1505" s="259"/>
      <c r="D1505" s="259"/>
      <c r="E1505" s="259"/>
      <c r="F1505" s="270"/>
      <c r="G1505" s="259"/>
      <c r="H1505" s="259"/>
      <c r="I1505" s="259"/>
      <c r="J1505" s="259"/>
    </row>
    <row r="1506" spans="1:10">
      <c r="A1506" s="259"/>
      <c r="B1506" s="259"/>
      <c r="C1506" s="259"/>
      <c r="D1506" s="259"/>
      <c r="E1506" s="259"/>
      <c r="F1506" s="270"/>
      <c r="G1506" s="259"/>
      <c r="H1506" s="259"/>
      <c r="I1506" s="259"/>
      <c r="J1506" s="259"/>
    </row>
    <row r="1507" spans="1:10">
      <c r="A1507" s="259"/>
      <c r="B1507" s="259"/>
      <c r="C1507" s="259"/>
      <c r="D1507" s="259"/>
      <c r="E1507" s="259"/>
      <c r="F1507" s="270"/>
      <c r="G1507" s="259"/>
      <c r="H1507" s="259"/>
      <c r="I1507" s="259"/>
      <c r="J1507" s="259"/>
    </row>
    <row r="1508" spans="1:10">
      <c r="A1508" s="259"/>
      <c r="B1508" s="259"/>
      <c r="C1508" s="259"/>
      <c r="D1508" s="259"/>
      <c r="E1508" s="259"/>
      <c r="F1508" s="270"/>
      <c r="G1508" s="259"/>
      <c r="H1508" s="259"/>
      <c r="I1508" s="259"/>
      <c r="J1508" s="259"/>
    </row>
    <row r="1509" spans="1:10">
      <c r="A1509" s="259"/>
      <c r="B1509" s="259"/>
      <c r="C1509" s="259"/>
      <c r="D1509" s="259"/>
      <c r="E1509" s="259"/>
      <c r="F1509" s="270"/>
      <c r="G1509" s="259"/>
      <c r="H1509" s="259"/>
      <c r="I1509" s="259"/>
      <c r="J1509" s="259"/>
    </row>
    <row r="1510" spans="1:10">
      <c r="A1510" s="259"/>
      <c r="B1510" s="259"/>
      <c r="C1510" s="259"/>
      <c r="D1510" s="259"/>
      <c r="E1510" s="259"/>
      <c r="F1510" s="270"/>
      <c r="G1510" s="259"/>
      <c r="H1510" s="259"/>
      <c r="I1510" s="259"/>
      <c r="J1510" s="259"/>
    </row>
    <row r="1511" spans="1:10">
      <c r="A1511" s="259"/>
      <c r="B1511" s="259"/>
      <c r="C1511" s="259"/>
      <c r="D1511" s="259"/>
      <c r="E1511" s="259"/>
      <c r="F1511" s="270"/>
      <c r="G1511" s="259"/>
      <c r="H1511" s="259"/>
      <c r="I1511" s="259"/>
      <c r="J1511" s="259"/>
    </row>
    <row r="1512" spans="1:10">
      <c r="A1512" s="259"/>
      <c r="B1512" s="259"/>
      <c r="C1512" s="259"/>
      <c r="D1512" s="259"/>
      <c r="E1512" s="259"/>
      <c r="F1512" s="270"/>
      <c r="G1512" s="259"/>
      <c r="H1512" s="259"/>
      <c r="I1512" s="259"/>
      <c r="J1512" s="259"/>
    </row>
    <row r="1513" spans="1:10">
      <c r="A1513" s="259"/>
      <c r="B1513" s="259"/>
      <c r="C1513" s="259"/>
      <c r="D1513" s="259"/>
      <c r="E1513" s="259"/>
      <c r="F1513" s="270"/>
      <c r="G1513" s="259"/>
      <c r="H1513" s="259"/>
      <c r="I1513" s="259"/>
      <c r="J1513" s="259"/>
    </row>
    <row r="1514" spans="1:10">
      <c r="A1514" s="259"/>
      <c r="B1514" s="259"/>
      <c r="C1514" s="259"/>
      <c r="D1514" s="259"/>
      <c r="E1514" s="259"/>
      <c r="F1514" s="270"/>
      <c r="G1514" s="259"/>
      <c r="H1514" s="259"/>
      <c r="I1514" s="259"/>
      <c r="J1514" s="259"/>
    </row>
    <row r="1515" spans="1:10">
      <c r="A1515" s="259"/>
      <c r="B1515" s="259"/>
      <c r="C1515" s="259"/>
      <c r="D1515" s="259"/>
      <c r="E1515" s="259"/>
      <c r="F1515" s="270"/>
      <c r="G1515" s="259"/>
      <c r="H1515" s="259"/>
      <c r="I1515" s="259"/>
      <c r="J1515" s="259"/>
    </row>
    <row r="1516" spans="1:10">
      <c r="A1516" s="259"/>
      <c r="B1516" s="259"/>
      <c r="C1516" s="259"/>
      <c r="D1516" s="259"/>
      <c r="E1516" s="259"/>
      <c r="F1516" s="270"/>
      <c r="G1516" s="259"/>
      <c r="H1516" s="259"/>
      <c r="I1516" s="259"/>
      <c r="J1516" s="259"/>
    </row>
    <row r="1517" spans="1:10">
      <c r="A1517" s="259"/>
      <c r="B1517" s="259"/>
      <c r="C1517" s="259"/>
      <c r="D1517" s="259"/>
      <c r="E1517" s="259"/>
      <c r="F1517" s="270"/>
      <c r="G1517" s="259"/>
      <c r="H1517" s="259"/>
      <c r="I1517" s="259"/>
      <c r="J1517" s="259"/>
    </row>
    <row r="1518" spans="1:10">
      <c r="A1518" s="259"/>
      <c r="B1518" s="259"/>
      <c r="C1518" s="259"/>
      <c r="D1518" s="259"/>
      <c r="E1518" s="259"/>
      <c r="F1518" s="270"/>
      <c r="G1518" s="259"/>
      <c r="H1518" s="259"/>
      <c r="I1518" s="259"/>
      <c r="J1518" s="259"/>
    </row>
    <row r="1519" spans="1:10">
      <c r="A1519" s="259"/>
      <c r="B1519" s="259"/>
      <c r="C1519" s="259"/>
      <c r="D1519" s="259"/>
      <c r="E1519" s="259"/>
      <c r="F1519" s="270"/>
      <c r="G1519" s="259"/>
      <c r="H1519" s="259"/>
      <c r="I1519" s="259"/>
      <c r="J1519" s="259"/>
    </row>
    <row r="1520" spans="1:10">
      <c r="A1520" s="259"/>
      <c r="B1520" s="259"/>
      <c r="C1520" s="259"/>
      <c r="D1520" s="259"/>
      <c r="E1520" s="259"/>
      <c r="F1520" s="270"/>
      <c r="G1520" s="259"/>
      <c r="H1520" s="259"/>
      <c r="I1520" s="259"/>
      <c r="J1520" s="259"/>
    </row>
    <row r="1521" spans="1:10">
      <c r="A1521" s="259"/>
      <c r="B1521" s="259"/>
      <c r="C1521" s="259"/>
      <c r="D1521" s="259"/>
      <c r="E1521" s="259"/>
      <c r="F1521" s="270"/>
      <c r="G1521" s="259"/>
      <c r="H1521" s="259"/>
      <c r="I1521" s="259"/>
      <c r="J1521" s="259"/>
    </row>
    <row r="1522" spans="1:10">
      <c r="A1522" s="259"/>
      <c r="B1522" s="259"/>
      <c r="C1522" s="259"/>
      <c r="D1522" s="259"/>
      <c r="E1522" s="259"/>
      <c r="F1522" s="270"/>
      <c r="G1522" s="259"/>
      <c r="H1522" s="259"/>
      <c r="I1522" s="259"/>
      <c r="J1522" s="259"/>
    </row>
    <row r="1523" spans="1:10">
      <c r="A1523" s="259"/>
      <c r="B1523" s="259"/>
      <c r="C1523" s="259"/>
      <c r="D1523" s="259"/>
      <c r="E1523" s="259"/>
      <c r="F1523" s="270"/>
      <c r="G1523" s="259"/>
      <c r="H1523" s="259"/>
      <c r="I1523" s="259"/>
      <c r="J1523" s="259"/>
    </row>
    <row r="1524" spans="1:10">
      <c r="A1524" s="259"/>
      <c r="B1524" s="259"/>
      <c r="C1524" s="259"/>
      <c r="D1524" s="259"/>
      <c r="E1524" s="259"/>
      <c r="F1524" s="270"/>
      <c r="G1524" s="259"/>
      <c r="H1524" s="259"/>
      <c r="I1524" s="259"/>
      <c r="J1524" s="259"/>
    </row>
    <row r="1525" spans="1:10">
      <c r="A1525" s="259"/>
      <c r="B1525" s="259"/>
      <c r="C1525" s="259"/>
      <c r="D1525" s="259"/>
      <c r="E1525" s="259"/>
      <c r="F1525" s="270"/>
      <c r="G1525" s="259"/>
      <c r="H1525" s="259"/>
      <c r="I1525" s="259"/>
      <c r="J1525" s="259"/>
    </row>
    <row r="1526" spans="1:10">
      <c r="A1526" s="259"/>
      <c r="B1526" s="259"/>
      <c r="C1526" s="259"/>
      <c r="D1526" s="259"/>
      <c r="E1526" s="259"/>
      <c r="F1526" s="270"/>
      <c r="G1526" s="259"/>
      <c r="H1526" s="259"/>
      <c r="I1526" s="259"/>
      <c r="J1526" s="259"/>
    </row>
    <row r="1527" spans="1:10">
      <c r="A1527" s="259"/>
      <c r="B1527" s="259"/>
      <c r="C1527" s="259"/>
      <c r="D1527" s="259"/>
      <c r="E1527" s="259"/>
      <c r="F1527" s="270"/>
      <c r="G1527" s="259"/>
      <c r="H1527" s="259"/>
      <c r="I1527" s="259"/>
      <c r="J1527" s="259"/>
    </row>
    <row r="1528" spans="1:10">
      <c r="A1528" s="259"/>
      <c r="B1528" s="259"/>
      <c r="C1528" s="259"/>
      <c r="D1528" s="259"/>
      <c r="E1528" s="259"/>
      <c r="F1528" s="270"/>
      <c r="G1528" s="259"/>
      <c r="H1528" s="259"/>
      <c r="I1528" s="259"/>
      <c r="J1528" s="259"/>
    </row>
    <row r="1529" spans="1:10">
      <c r="A1529" s="259"/>
      <c r="B1529" s="259"/>
      <c r="C1529" s="259"/>
      <c r="D1529" s="259"/>
      <c r="E1529" s="259"/>
      <c r="F1529" s="270"/>
      <c r="G1529" s="259"/>
      <c r="H1529" s="259"/>
      <c r="I1529" s="259"/>
      <c r="J1529" s="259"/>
    </row>
    <row r="1530" spans="1:10">
      <c r="A1530" s="259"/>
      <c r="B1530" s="259"/>
      <c r="C1530" s="259"/>
      <c r="D1530" s="259"/>
      <c r="E1530" s="259"/>
      <c r="F1530" s="270"/>
      <c r="G1530" s="259"/>
      <c r="H1530" s="259"/>
      <c r="I1530" s="259"/>
      <c r="J1530" s="259"/>
    </row>
    <row r="1531" spans="1:10">
      <c r="A1531" s="259"/>
      <c r="B1531" s="259"/>
      <c r="C1531" s="259"/>
      <c r="D1531" s="259"/>
      <c r="E1531" s="259"/>
      <c r="F1531" s="270"/>
      <c r="G1531" s="259"/>
      <c r="H1531" s="259"/>
      <c r="I1531" s="259"/>
      <c r="J1531" s="259"/>
    </row>
    <row r="1532" spans="1:10">
      <c r="A1532" s="259"/>
      <c r="B1532" s="259"/>
      <c r="C1532" s="259"/>
      <c r="D1532" s="259"/>
      <c r="E1532" s="259"/>
      <c r="F1532" s="270"/>
      <c r="G1532" s="259"/>
      <c r="H1532" s="259"/>
      <c r="I1532" s="259"/>
      <c r="J1532" s="259"/>
    </row>
    <row r="1533" spans="1:10">
      <c r="A1533" s="259"/>
      <c r="B1533" s="259"/>
      <c r="C1533" s="259"/>
      <c r="D1533" s="259"/>
      <c r="E1533" s="259"/>
      <c r="F1533" s="270"/>
      <c r="G1533" s="259"/>
      <c r="H1533" s="259"/>
      <c r="I1533" s="259"/>
      <c r="J1533" s="259"/>
    </row>
    <row r="1534" spans="1:10">
      <c r="A1534" s="259"/>
      <c r="B1534" s="259"/>
      <c r="C1534" s="259"/>
      <c r="D1534" s="259"/>
      <c r="E1534" s="259"/>
      <c r="F1534" s="270"/>
      <c r="G1534" s="259"/>
      <c r="H1534" s="259"/>
      <c r="I1534" s="259"/>
      <c r="J1534" s="259"/>
    </row>
    <row r="1535" spans="1:10">
      <c r="A1535" s="259"/>
      <c r="B1535" s="259"/>
      <c r="C1535" s="259"/>
      <c r="D1535" s="259"/>
      <c r="E1535" s="259"/>
      <c r="F1535" s="270"/>
      <c r="G1535" s="259"/>
      <c r="H1535" s="259"/>
      <c r="I1535" s="259"/>
      <c r="J1535" s="259"/>
    </row>
    <row r="1536" spans="1:10">
      <c r="A1536" s="259"/>
      <c r="B1536" s="259"/>
      <c r="C1536" s="259"/>
      <c r="D1536" s="259"/>
      <c r="E1536" s="259"/>
      <c r="F1536" s="270"/>
      <c r="G1536" s="259"/>
      <c r="H1536" s="259"/>
      <c r="I1536" s="259"/>
      <c r="J1536" s="259"/>
    </row>
    <row r="1537" spans="1:10">
      <c r="A1537" s="259"/>
      <c r="B1537" s="259"/>
      <c r="C1537" s="259"/>
      <c r="D1537" s="259"/>
      <c r="E1537" s="259"/>
      <c r="F1537" s="270"/>
      <c r="G1537" s="259"/>
      <c r="H1537" s="259"/>
      <c r="I1537" s="259"/>
      <c r="J1537" s="259"/>
    </row>
    <row r="1538" spans="1:10">
      <c r="A1538" s="259"/>
      <c r="B1538" s="259"/>
      <c r="C1538" s="259"/>
      <c r="D1538" s="259"/>
      <c r="E1538" s="259"/>
      <c r="F1538" s="270"/>
      <c r="G1538" s="259"/>
      <c r="H1538" s="259"/>
      <c r="I1538" s="259"/>
      <c r="J1538" s="259"/>
    </row>
    <row r="1539" spans="1:10">
      <c r="A1539" s="259"/>
      <c r="B1539" s="259"/>
      <c r="C1539" s="259"/>
      <c r="D1539" s="259"/>
      <c r="E1539" s="259"/>
      <c r="F1539" s="270"/>
      <c r="G1539" s="259"/>
      <c r="H1539" s="259"/>
      <c r="I1539" s="259"/>
      <c r="J1539" s="259"/>
    </row>
    <row r="1540" spans="1:10">
      <c r="A1540" s="259"/>
      <c r="B1540" s="259"/>
      <c r="C1540" s="259"/>
      <c r="D1540" s="259"/>
      <c r="E1540" s="259"/>
      <c r="F1540" s="270"/>
      <c r="G1540" s="259"/>
      <c r="H1540" s="259"/>
      <c r="I1540" s="259"/>
      <c r="J1540" s="259"/>
    </row>
    <row r="1541" spans="1:10">
      <c r="A1541" s="259"/>
      <c r="B1541" s="259"/>
      <c r="C1541" s="259"/>
      <c r="D1541" s="259"/>
      <c r="E1541" s="259"/>
      <c r="F1541" s="270"/>
      <c r="G1541" s="259"/>
      <c r="H1541" s="259"/>
      <c r="I1541" s="259"/>
      <c r="J1541" s="259"/>
    </row>
    <row r="1542" spans="1:10">
      <c r="A1542" s="259"/>
      <c r="B1542" s="259"/>
      <c r="C1542" s="259"/>
      <c r="D1542" s="259"/>
      <c r="E1542" s="259"/>
      <c r="F1542" s="270"/>
      <c r="G1542" s="259"/>
      <c r="H1542" s="259"/>
      <c r="I1542" s="259"/>
      <c r="J1542" s="259"/>
    </row>
    <row r="1543" spans="1:10">
      <c r="A1543" s="259"/>
      <c r="B1543" s="259"/>
      <c r="C1543" s="259"/>
      <c r="D1543" s="259"/>
      <c r="E1543" s="259"/>
      <c r="F1543" s="270"/>
      <c r="G1543" s="259"/>
      <c r="H1543" s="259"/>
      <c r="I1543" s="259"/>
      <c r="J1543" s="259"/>
    </row>
    <row r="1544" spans="1:10">
      <c r="A1544" s="259"/>
      <c r="B1544" s="259"/>
      <c r="C1544" s="259"/>
      <c r="D1544" s="259"/>
      <c r="E1544" s="259"/>
      <c r="F1544" s="270"/>
      <c r="G1544" s="259"/>
      <c r="H1544" s="259"/>
      <c r="I1544" s="259"/>
      <c r="J1544" s="259"/>
    </row>
    <row r="1545" spans="1:10">
      <c r="A1545" s="259"/>
      <c r="B1545" s="259"/>
      <c r="C1545" s="259"/>
      <c r="D1545" s="259"/>
      <c r="E1545" s="259"/>
      <c r="F1545" s="270"/>
      <c r="G1545" s="259"/>
      <c r="H1545" s="259"/>
      <c r="I1545" s="259"/>
      <c r="J1545" s="259"/>
    </row>
    <row r="1546" spans="1:10">
      <c r="A1546" s="259"/>
      <c r="B1546" s="259"/>
      <c r="C1546" s="259"/>
      <c r="D1546" s="259"/>
      <c r="E1546" s="259"/>
      <c r="F1546" s="270"/>
      <c r="G1546" s="259"/>
      <c r="H1546" s="259"/>
      <c r="I1546" s="259"/>
      <c r="J1546" s="259"/>
    </row>
    <row r="1547" spans="1:10">
      <c r="A1547" s="259"/>
      <c r="B1547" s="259"/>
      <c r="C1547" s="259"/>
      <c r="D1547" s="259"/>
      <c r="E1547" s="259"/>
      <c r="F1547" s="270"/>
      <c r="G1547" s="259"/>
      <c r="H1547" s="259"/>
      <c r="I1547" s="259"/>
      <c r="J1547" s="259"/>
    </row>
    <row r="1548" spans="1:10">
      <c r="A1548" s="259"/>
      <c r="B1548" s="259"/>
      <c r="C1548" s="259"/>
      <c r="D1548" s="259"/>
      <c r="E1548" s="259"/>
      <c r="F1548" s="270"/>
      <c r="G1548" s="259"/>
      <c r="H1548" s="259"/>
      <c r="I1548" s="259"/>
      <c r="J1548" s="259"/>
    </row>
    <row r="1549" spans="1:10">
      <c r="A1549" s="259"/>
      <c r="B1549" s="259"/>
      <c r="C1549" s="259"/>
      <c r="D1549" s="259"/>
      <c r="E1549" s="259"/>
      <c r="F1549" s="270"/>
      <c r="G1549" s="259"/>
      <c r="H1549" s="259"/>
      <c r="I1549" s="259"/>
      <c r="J1549" s="259"/>
    </row>
    <row r="1550" spans="1:10">
      <c r="A1550" s="259"/>
      <c r="B1550" s="259"/>
      <c r="C1550" s="259"/>
      <c r="D1550" s="259"/>
      <c r="E1550" s="259"/>
      <c r="F1550" s="270"/>
      <c r="G1550" s="259"/>
      <c r="H1550" s="259"/>
      <c r="I1550" s="259"/>
      <c r="J1550" s="259"/>
    </row>
    <row r="1551" spans="1:10">
      <c r="A1551" s="259"/>
      <c r="B1551" s="259"/>
      <c r="C1551" s="259"/>
      <c r="D1551" s="259"/>
      <c r="E1551" s="259"/>
      <c r="F1551" s="270"/>
      <c r="G1551" s="259"/>
      <c r="H1551" s="259"/>
      <c r="I1551" s="259"/>
      <c r="J1551" s="259"/>
    </row>
    <row r="1552" spans="1:10">
      <c r="A1552" s="259"/>
      <c r="B1552" s="259"/>
      <c r="C1552" s="259"/>
      <c r="D1552" s="259"/>
      <c r="E1552" s="259"/>
      <c r="F1552" s="270"/>
      <c r="G1552" s="259"/>
      <c r="H1552" s="259"/>
      <c r="I1552" s="259"/>
      <c r="J1552" s="259"/>
    </row>
    <row r="1553" spans="1:10">
      <c r="A1553" s="259"/>
      <c r="B1553" s="259"/>
      <c r="C1553" s="259"/>
      <c r="D1553" s="259"/>
      <c r="E1553" s="259"/>
      <c r="F1553" s="270"/>
      <c r="G1553" s="259"/>
      <c r="H1553" s="259"/>
      <c r="I1553" s="259"/>
      <c r="J1553" s="259"/>
    </row>
    <row r="1554" spans="1:10">
      <c r="A1554" s="259"/>
      <c r="B1554" s="259"/>
      <c r="C1554" s="259"/>
      <c r="D1554" s="259"/>
      <c r="E1554" s="259"/>
      <c r="F1554" s="270"/>
      <c r="G1554" s="259"/>
      <c r="H1554" s="259"/>
      <c r="I1554" s="259"/>
      <c r="J1554" s="259"/>
    </row>
    <row r="1555" spans="1:10">
      <c r="A1555" s="259"/>
      <c r="B1555" s="259"/>
      <c r="C1555" s="259"/>
      <c r="D1555" s="259"/>
      <c r="E1555" s="259"/>
      <c r="F1555" s="270"/>
      <c r="G1555" s="259"/>
      <c r="H1555" s="259"/>
      <c r="I1555" s="259"/>
      <c r="J1555" s="259"/>
    </row>
    <row r="1556" spans="1:10">
      <c r="A1556" s="259"/>
      <c r="B1556" s="259"/>
      <c r="C1556" s="259"/>
      <c r="D1556" s="259"/>
      <c r="E1556" s="259"/>
      <c r="F1556" s="270"/>
      <c r="G1556" s="259"/>
      <c r="H1556" s="259"/>
      <c r="I1556" s="259"/>
      <c r="J1556" s="259"/>
    </row>
    <row r="1557" spans="1:10">
      <c r="A1557" s="259"/>
      <c r="B1557" s="259"/>
      <c r="C1557" s="259"/>
      <c r="D1557" s="259"/>
      <c r="E1557" s="259"/>
      <c r="F1557" s="270"/>
      <c r="G1557" s="259"/>
      <c r="H1557" s="259"/>
      <c r="I1557" s="259"/>
      <c r="J1557" s="259"/>
    </row>
    <row r="1558" spans="1:10">
      <c r="A1558" s="259"/>
      <c r="B1558" s="259"/>
      <c r="C1558" s="259"/>
      <c r="D1558" s="259"/>
      <c r="E1558" s="259"/>
      <c r="F1558" s="270"/>
      <c r="G1558" s="259"/>
      <c r="H1558" s="259"/>
      <c r="I1558" s="259"/>
      <c r="J1558" s="259"/>
    </row>
    <row r="1559" spans="1:10">
      <c r="A1559" s="259"/>
      <c r="B1559" s="259"/>
      <c r="C1559" s="259"/>
      <c r="D1559" s="259"/>
      <c r="E1559" s="259"/>
      <c r="F1559" s="270"/>
      <c r="G1559" s="259"/>
      <c r="H1559" s="259"/>
      <c r="I1559" s="259"/>
      <c r="J1559" s="259"/>
    </row>
    <row r="1560" spans="1:10">
      <c r="A1560" s="259"/>
      <c r="B1560" s="259"/>
      <c r="C1560" s="259"/>
      <c r="D1560" s="259"/>
      <c r="E1560" s="259"/>
      <c r="F1560" s="270"/>
      <c r="G1560" s="259"/>
      <c r="H1560" s="259"/>
      <c r="I1560" s="259"/>
      <c r="J1560" s="259"/>
    </row>
    <row r="1561" spans="1:10">
      <c r="A1561" s="259"/>
      <c r="B1561" s="259"/>
      <c r="C1561" s="259"/>
      <c r="D1561" s="259"/>
      <c r="E1561" s="259"/>
      <c r="F1561" s="270"/>
      <c r="G1561" s="259"/>
      <c r="H1561" s="259"/>
      <c r="I1561" s="259"/>
      <c r="J1561" s="259"/>
    </row>
    <row r="1562" spans="1:10">
      <c r="A1562" s="259"/>
      <c r="B1562" s="259"/>
      <c r="C1562" s="259"/>
      <c r="D1562" s="259"/>
      <c r="E1562" s="259"/>
      <c r="F1562" s="270"/>
      <c r="G1562" s="259"/>
      <c r="H1562" s="259"/>
      <c r="I1562" s="259"/>
      <c r="J1562" s="259"/>
    </row>
    <row r="1563" spans="1:10">
      <c r="A1563" s="259"/>
      <c r="B1563" s="259"/>
      <c r="C1563" s="259"/>
      <c r="D1563" s="259"/>
      <c r="E1563" s="259"/>
      <c r="F1563" s="270"/>
      <c r="G1563" s="259"/>
      <c r="H1563" s="259"/>
      <c r="I1563" s="259"/>
      <c r="J1563" s="259"/>
    </row>
    <row r="1564" spans="1:10">
      <c r="A1564" s="259"/>
      <c r="B1564" s="259"/>
      <c r="C1564" s="259"/>
      <c r="D1564" s="259"/>
      <c r="E1564" s="259"/>
      <c r="F1564" s="270"/>
      <c r="G1564" s="259"/>
      <c r="H1564" s="259"/>
      <c r="I1564" s="259"/>
      <c r="J1564" s="259"/>
    </row>
    <row r="1565" spans="1:10">
      <c r="A1565" s="259"/>
      <c r="B1565" s="259"/>
      <c r="C1565" s="259"/>
      <c r="D1565" s="259"/>
      <c r="E1565" s="259"/>
      <c r="F1565" s="270"/>
      <c r="G1565" s="259"/>
      <c r="H1565" s="259"/>
      <c r="I1565" s="259"/>
      <c r="J1565" s="259"/>
    </row>
    <row r="1566" spans="1:10">
      <c r="A1566" s="259"/>
      <c r="B1566" s="259"/>
      <c r="C1566" s="259"/>
      <c r="D1566" s="259"/>
      <c r="E1566" s="259"/>
      <c r="F1566" s="270"/>
      <c r="G1566" s="259"/>
      <c r="H1566" s="259"/>
      <c r="I1566" s="259"/>
      <c r="J1566" s="259"/>
    </row>
    <row r="1567" spans="1:10">
      <c r="A1567" s="259"/>
      <c r="B1567" s="259"/>
      <c r="C1567" s="259"/>
      <c r="D1567" s="259"/>
      <c r="E1567" s="259"/>
      <c r="F1567" s="270"/>
      <c r="G1567" s="259"/>
      <c r="H1567" s="259"/>
      <c r="I1567" s="259"/>
      <c r="J1567" s="259"/>
    </row>
    <row r="1568" spans="1:10">
      <c r="A1568" s="259"/>
      <c r="B1568" s="259"/>
      <c r="C1568" s="259"/>
      <c r="D1568" s="259"/>
      <c r="E1568" s="259"/>
      <c r="F1568" s="270"/>
      <c r="G1568" s="259"/>
      <c r="H1568" s="259"/>
      <c r="I1568" s="259"/>
      <c r="J1568" s="259"/>
    </row>
    <row r="1569" spans="1:10">
      <c r="A1569" s="259"/>
      <c r="B1569" s="259"/>
      <c r="C1569" s="259"/>
      <c r="D1569" s="259"/>
      <c r="E1569" s="259"/>
      <c r="F1569" s="270"/>
      <c r="G1569" s="259"/>
      <c r="H1569" s="259"/>
      <c r="I1569" s="259"/>
      <c r="J1569" s="259"/>
    </row>
    <row r="1570" spans="1:10">
      <c r="A1570" s="259"/>
      <c r="B1570" s="259"/>
      <c r="C1570" s="259"/>
      <c r="D1570" s="259"/>
      <c r="E1570" s="259"/>
      <c r="F1570" s="270"/>
      <c r="G1570" s="259"/>
      <c r="H1570" s="259"/>
      <c r="I1570" s="259"/>
      <c r="J1570" s="259"/>
    </row>
    <row r="1571" spans="1:10">
      <c r="A1571" s="259"/>
      <c r="B1571" s="259"/>
      <c r="C1571" s="259"/>
      <c r="D1571" s="259"/>
      <c r="E1571" s="259"/>
      <c r="F1571" s="270"/>
      <c r="G1571" s="259"/>
      <c r="H1571" s="259"/>
      <c r="I1571" s="259"/>
      <c r="J1571" s="259"/>
    </row>
    <row r="1572" spans="1:10">
      <c r="A1572" s="259"/>
      <c r="B1572" s="259"/>
      <c r="C1572" s="259"/>
      <c r="D1572" s="259"/>
      <c r="E1572" s="259"/>
      <c r="F1572" s="270"/>
      <c r="G1572" s="259"/>
      <c r="H1572" s="259"/>
      <c r="I1572" s="259"/>
      <c r="J1572" s="259"/>
    </row>
    <row r="1573" spans="1:10">
      <c r="A1573" s="259"/>
      <c r="B1573" s="259"/>
      <c r="C1573" s="259"/>
      <c r="D1573" s="259"/>
      <c r="E1573" s="259"/>
      <c r="F1573" s="270"/>
      <c r="G1573" s="259"/>
      <c r="H1573" s="259"/>
      <c r="I1573" s="259"/>
      <c r="J1573" s="259"/>
    </row>
    <row r="1574" spans="1:10">
      <c r="A1574" s="259"/>
      <c r="B1574" s="259"/>
      <c r="C1574" s="259"/>
      <c r="D1574" s="259"/>
      <c r="E1574" s="259"/>
      <c r="F1574" s="270"/>
      <c r="G1574" s="259"/>
      <c r="H1574" s="259"/>
      <c r="I1574" s="259"/>
      <c r="J1574" s="259"/>
    </row>
    <row r="1575" spans="1:10">
      <c r="A1575" s="259"/>
      <c r="B1575" s="259"/>
      <c r="C1575" s="259"/>
      <c r="D1575" s="259"/>
      <c r="E1575" s="259"/>
      <c r="F1575" s="270"/>
      <c r="G1575" s="259"/>
      <c r="H1575" s="259"/>
      <c r="I1575" s="259"/>
      <c r="J1575" s="259"/>
    </row>
    <row r="1576" spans="1:10">
      <c r="A1576" s="259"/>
      <c r="B1576" s="259"/>
      <c r="C1576" s="259"/>
      <c r="D1576" s="259"/>
      <c r="E1576" s="259"/>
      <c r="F1576" s="270"/>
      <c r="G1576" s="259"/>
      <c r="H1576" s="259"/>
      <c r="I1576" s="259"/>
      <c r="J1576" s="259"/>
    </row>
    <row r="1577" spans="1:10">
      <c r="A1577" s="259"/>
      <c r="B1577" s="259"/>
      <c r="C1577" s="259"/>
      <c r="D1577" s="259"/>
      <c r="E1577" s="259"/>
      <c r="F1577" s="270"/>
      <c r="G1577" s="259"/>
      <c r="H1577" s="259"/>
      <c r="I1577" s="259"/>
      <c r="J1577" s="259"/>
    </row>
    <row r="1578" spans="1:10">
      <c r="A1578" s="259"/>
      <c r="B1578" s="259"/>
      <c r="C1578" s="259"/>
      <c r="D1578" s="259"/>
      <c r="E1578" s="259"/>
      <c r="F1578" s="270"/>
      <c r="G1578" s="259"/>
      <c r="H1578" s="259"/>
      <c r="I1578" s="259"/>
      <c r="J1578" s="259"/>
    </row>
    <row r="1579" spans="1:10">
      <c r="A1579" s="259"/>
      <c r="B1579" s="259"/>
      <c r="C1579" s="259"/>
      <c r="D1579" s="259"/>
      <c r="E1579" s="259"/>
      <c r="F1579" s="270"/>
      <c r="G1579" s="259"/>
      <c r="H1579" s="259"/>
      <c r="I1579" s="259"/>
      <c r="J1579" s="259"/>
    </row>
    <row r="1580" spans="1:10">
      <c r="A1580" s="259"/>
      <c r="B1580" s="259"/>
      <c r="C1580" s="259"/>
      <c r="D1580" s="259"/>
      <c r="E1580" s="259"/>
      <c r="F1580" s="270"/>
      <c r="G1580" s="259"/>
      <c r="H1580" s="259"/>
      <c r="I1580" s="259"/>
      <c r="J1580" s="259"/>
    </row>
    <row r="1581" spans="1:10">
      <c r="A1581" s="259"/>
      <c r="B1581" s="259"/>
      <c r="C1581" s="259"/>
      <c r="D1581" s="259"/>
      <c r="E1581" s="259"/>
      <c r="F1581" s="270"/>
      <c r="G1581" s="259"/>
      <c r="H1581" s="259"/>
      <c r="I1581" s="259"/>
      <c r="J1581" s="259"/>
    </row>
    <row r="1582" spans="1:10">
      <c r="A1582" s="259"/>
      <c r="B1582" s="259"/>
      <c r="C1582" s="259"/>
      <c r="D1582" s="259"/>
      <c r="E1582" s="259"/>
      <c r="F1582" s="270"/>
      <c r="G1582" s="259"/>
      <c r="H1582" s="259"/>
      <c r="I1582" s="259"/>
      <c r="J1582" s="259"/>
    </row>
    <row r="1583" spans="1:10">
      <c r="A1583" s="259"/>
      <c r="B1583" s="259"/>
      <c r="C1583" s="259"/>
      <c r="D1583" s="259"/>
      <c r="E1583" s="259"/>
      <c r="F1583" s="270"/>
      <c r="G1583" s="259"/>
      <c r="H1583" s="259"/>
      <c r="I1583" s="259"/>
      <c r="J1583" s="259"/>
    </row>
    <row r="1584" spans="1:10">
      <c r="A1584" s="259"/>
      <c r="B1584" s="259"/>
      <c r="C1584" s="259"/>
      <c r="D1584" s="259"/>
      <c r="E1584" s="259"/>
      <c r="F1584" s="270"/>
      <c r="G1584" s="259"/>
      <c r="H1584" s="259"/>
      <c r="I1584" s="259"/>
      <c r="J1584" s="259"/>
    </row>
    <row r="1585" spans="1:10">
      <c r="A1585" s="259"/>
      <c r="B1585" s="259"/>
      <c r="C1585" s="259"/>
      <c r="D1585" s="259"/>
      <c r="E1585" s="259"/>
      <c r="F1585" s="270"/>
      <c r="G1585" s="259"/>
      <c r="H1585" s="259"/>
      <c r="I1585" s="259"/>
      <c r="J1585" s="259"/>
    </row>
    <row r="1586" spans="1:10">
      <c r="A1586" s="259"/>
      <c r="B1586" s="259"/>
      <c r="C1586" s="259"/>
      <c r="D1586" s="259"/>
      <c r="E1586" s="259"/>
      <c r="F1586" s="270"/>
      <c r="G1586" s="259"/>
      <c r="H1586" s="259"/>
      <c r="I1586" s="259"/>
      <c r="J1586" s="259"/>
    </row>
    <row r="1587" spans="1:10">
      <c r="A1587" s="259"/>
      <c r="B1587" s="259"/>
      <c r="C1587" s="259"/>
      <c r="D1587" s="259"/>
      <c r="E1587" s="259"/>
      <c r="F1587" s="270"/>
      <c r="G1587" s="259"/>
      <c r="H1587" s="259"/>
      <c r="I1587" s="259"/>
      <c r="J1587" s="259"/>
    </row>
    <row r="1588" spans="1:10">
      <c r="A1588" s="259"/>
      <c r="B1588" s="259"/>
      <c r="C1588" s="259"/>
      <c r="D1588" s="259"/>
      <c r="E1588" s="259"/>
      <c r="F1588" s="270"/>
      <c r="G1588" s="259"/>
      <c r="H1588" s="259"/>
      <c r="I1588" s="259"/>
      <c r="J1588" s="259"/>
    </row>
    <row r="1589" spans="1:10">
      <c r="A1589" s="259"/>
      <c r="B1589" s="259"/>
      <c r="C1589" s="259"/>
      <c r="D1589" s="259"/>
      <c r="E1589" s="259"/>
      <c r="F1589" s="270"/>
      <c r="G1589" s="259"/>
      <c r="H1589" s="259"/>
      <c r="I1589" s="259"/>
      <c r="J1589" s="259"/>
    </row>
    <row r="1590" spans="1:10">
      <c r="A1590" s="259"/>
      <c r="B1590" s="259"/>
      <c r="C1590" s="259"/>
      <c r="D1590" s="259"/>
      <c r="E1590" s="259"/>
      <c r="F1590" s="270"/>
      <c r="G1590" s="259"/>
      <c r="H1590" s="259"/>
      <c r="I1590" s="259"/>
      <c r="J1590" s="259"/>
    </row>
    <row r="1591" spans="1:10">
      <c r="A1591" s="259"/>
      <c r="B1591" s="259"/>
      <c r="C1591" s="259"/>
      <c r="D1591" s="259"/>
      <c r="E1591" s="259"/>
      <c r="F1591" s="270"/>
      <c r="G1591" s="259"/>
      <c r="H1591" s="259"/>
      <c r="I1591" s="259"/>
      <c r="J1591" s="259"/>
    </row>
    <row r="1592" spans="1:10">
      <c r="A1592" s="259"/>
      <c r="B1592" s="259"/>
      <c r="C1592" s="259"/>
      <c r="D1592" s="259"/>
      <c r="E1592" s="259"/>
      <c r="F1592" s="270"/>
      <c r="G1592" s="259"/>
      <c r="H1592" s="259"/>
      <c r="I1592" s="259"/>
      <c r="J1592" s="259"/>
    </row>
    <row r="1593" spans="1:10">
      <c r="A1593" s="259"/>
      <c r="B1593" s="259"/>
      <c r="C1593" s="259"/>
      <c r="D1593" s="259"/>
      <c r="E1593" s="259"/>
      <c r="F1593" s="270"/>
      <c r="G1593" s="259"/>
      <c r="H1593" s="259"/>
      <c r="I1593" s="259"/>
      <c r="J1593" s="259"/>
    </row>
    <row r="1594" spans="1:10">
      <c r="A1594" s="259"/>
      <c r="B1594" s="259"/>
      <c r="C1594" s="259"/>
      <c r="D1594" s="259"/>
      <c r="E1594" s="259"/>
      <c r="F1594" s="270"/>
      <c r="G1594" s="259"/>
      <c r="H1594" s="259"/>
      <c r="I1594" s="259"/>
      <c r="J1594" s="259"/>
    </row>
    <row r="1595" spans="1:10">
      <c r="A1595" s="259"/>
      <c r="B1595" s="259"/>
      <c r="C1595" s="259"/>
      <c r="D1595" s="259"/>
      <c r="E1595" s="259"/>
      <c r="F1595" s="270"/>
      <c r="G1595" s="259"/>
      <c r="H1595" s="259"/>
      <c r="I1595" s="259"/>
      <c r="J1595" s="259"/>
    </row>
    <row r="1596" spans="1:10">
      <c r="A1596" s="259"/>
      <c r="B1596" s="259"/>
      <c r="C1596" s="259"/>
      <c r="D1596" s="259"/>
      <c r="E1596" s="259"/>
      <c r="F1596" s="270"/>
      <c r="G1596" s="259"/>
      <c r="H1596" s="259"/>
      <c r="I1596" s="259"/>
      <c r="J1596" s="259"/>
    </row>
    <row r="1597" spans="1:10">
      <c r="A1597" s="259"/>
      <c r="B1597" s="259"/>
      <c r="C1597" s="259"/>
      <c r="D1597" s="259"/>
      <c r="E1597" s="259"/>
      <c r="F1597" s="270"/>
      <c r="G1597" s="259"/>
      <c r="H1597" s="259"/>
      <c r="I1597" s="259"/>
      <c r="J1597" s="259"/>
    </row>
    <row r="1598" spans="1:10">
      <c r="A1598" s="259"/>
      <c r="B1598" s="259"/>
      <c r="C1598" s="259"/>
      <c r="D1598" s="259"/>
      <c r="E1598" s="259"/>
      <c r="F1598" s="270"/>
      <c r="G1598" s="259"/>
      <c r="H1598" s="259"/>
      <c r="I1598" s="259"/>
      <c r="J1598" s="259"/>
    </row>
    <row r="1599" spans="1:10">
      <c r="A1599" s="259"/>
      <c r="B1599" s="259"/>
      <c r="C1599" s="259"/>
      <c r="D1599" s="259"/>
      <c r="E1599" s="259"/>
      <c r="F1599" s="270"/>
      <c r="G1599" s="259"/>
      <c r="H1599" s="259"/>
      <c r="I1599" s="259"/>
      <c r="J1599" s="259"/>
    </row>
    <row r="1600" spans="1:10">
      <c r="A1600" s="259"/>
      <c r="B1600" s="259"/>
      <c r="C1600" s="259"/>
      <c r="D1600" s="259"/>
      <c r="E1600" s="259"/>
      <c r="F1600" s="270"/>
      <c r="G1600" s="259"/>
      <c r="H1600" s="259"/>
      <c r="I1600" s="259"/>
      <c r="J1600" s="259"/>
    </row>
    <row r="1601" spans="1:10">
      <c r="A1601" s="259"/>
      <c r="B1601" s="259"/>
      <c r="C1601" s="259"/>
      <c r="D1601" s="259"/>
      <c r="E1601" s="259"/>
      <c r="F1601" s="270"/>
      <c r="G1601" s="259"/>
      <c r="H1601" s="259"/>
      <c r="I1601" s="259"/>
      <c r="J1601" s="259"/>
    </row>
    <row r="1602" spans="1:10">
      <c r="A1602" s="259"/>
      <c r="B1602" s="259"/>
      <c r="C1602" s="259"/>
      <c r="D1602" s="259"/>
      <c r="E1602" s="259"/>
      <c r="F1602" s="270"/>
      <c r="G1602" s="259"/>
      <c r="H1602" s="259"/>
      <c r="I1602" s="259"/>
      <c r="J1602" s="259"/>
    </row>
    <row r="1603" spans="1:10">
      <c r="A1603" s="259"/>
      <c r="B1603" s="259"/>
      <c r="C1603" s="259"/>
      <c r="D1603" s="259"/>
      <c r="E1603" s="259"/>
      <c r="F1603" s="270"/>
      <c r="G1603" s="259"/>
      <c r="H1603" s="259"/>
      <c r="I1603" s="259"/>
      <c r="J1603" s="259"/>
    </row>
    <row r="1604" spans="1:10">
      <c r="A1604" s="259"/>
      <c r="B1604" s="259"/>
      <c r="C1604" s="259"/>
      <c r="D1604" s="259"/>
      <c r="E1604" s="259"/>
      <c r="F1604" s="270"/>
      <c r="G1604" s="259"/>
      <c r="H1604" s="259"/>
      <c r="I1604" s="259"/>
      <c r="J1604" s="259"/>
    </row>
    <row r="1605" spans="1:10">
      <c r="A1605" s="259"/>
      <c r="B1605" s="259"/>
      <c r="C1605" s="259"/>
      <c r="D1605" s="259"/>
      <c r="E1605" s="259"/>
      <c r="F1605" s="270"/>
      <c r="G1605" s="259"/>
      <c r="H1605" s="259"/>
      <c r="I1605" s="259"/>
      <c r="J1605" s="259"/>
    </row>
    <row r="1606" spans="1:10">
      <c r="A1606" s="259"/>
      <c r="B1606" s="259"/>
      <c r="C1606" s="259"/>
      <c r="D1606" s="259"/>
      <c r="E1606" s="259"/>
      <c r="F1606" s="270"/>
      <c r="G1606" s="259"/>
      <c r="H1606" s="259"/>
      <c r="I1606" s="259"/>
      <c r="J1606" s="259"/>
    </row>
    <row r="1607" spans="1:10">
      <c r="A1607" s="259"/>
      <c r="B1607" s="259"/>
      <c r="C1607" s="259"/>
      <c r="D1607" s="259"/>
      <c r="E1607" s="259"/>
      <c r="F1607" s="270"/>
      <c r="G1607" s="259"/>
      <c r="H1607" s="259"/>
      <c r="I1607" s="259"/>
      <c r="J1607" s="259"/>
    </row>
    <row r="1608" spans="1:10">
      <c r="A1608" s="259"/>
      <c r="B1608" s="259"/>
      <c r="C1608" s="259"/>
      <c r="D1608" s="259"/>
      <c r="E1608" s="259"/>
      <c r="F1608" s="270"/>
      <c r="G1608" s="259"/>
      <c r="H1608" s="259"/>
      <c r="I1608" s="259"/>
      <c r="J1608" s="259"/>
    </row>
    <row r="1609" spans="1:10">
      <c r="A1609" s="259"/>
      <c r="B1609" s="259"/>
      <c r="C1609" s="259"/>
      <c r="D1609" s="259"/>
      <c r="E1609" s="259"/>
      <c r="F1609" s="270"/>
      <c r="G1609" s="259"/>
      <c r="H1609" s="259"/>
      <c r="I1609" s="259"/>
      <c r="J1609" s="259"/>
    </row>
    <row r="1610" spans="1:10">
      <c r="A1610" s="259"/>
      <c r="B1610" s="259"/>
      <c r="C1610" s="259"/>
      <c r="D1610" s="259"/>
      <c r="E1610" s="259"/>
      <c r="F1610" s="270"/>
      <c r="G1610" s="259"/>
      <c r="H1610" s="259"/>
      <c r="I1610" s="259"/>
      <c r="J1610" s="259"/>
    </row>
    <row r="1611" spans="1:10">
      <c r="A1611" s="259"/>
      <c r="B1611" s="259"/>
      <c r="C1611" s="259"/>
      <c r="D1611" s="259"/>
      <c r="E1611" s="259"/>
      <c r="F1611" s="270"/>
      <c r="G1611" s="259"/>
      <c r="H1611" s="259"/>
      <c r="I1611" s="259"/>
      <c r="J1611" s="259"/>
    </row>
    <row r="1612" spans="1:10">
      <c r="A1612" s="259"/>
      <c r="B1612" s="259"/>
      <c r="C1612" s="259"/>
      <c r="D1612" s="259"/>
      <c r="E1612" s="259"/>
      <c r="F1612" s="270"/>
      <c r="G1612" s="259"/>
      <c r="H1612" s="259"/>
      <c r="I1612" s="259"/>
      <c r="J1612" s="259"/>
    </row>
    <row r="1613" spans="1:10">
      <c r="A1613" s="259"/>
      <c r="B1613" s="259"/>
      <c r="C1613" s="259"/>
      <c r="D1613" s="259"/>
      <c r="E1613" s="259"/>
      <c r="F1613" s="270"/>
      <c r="G1613" s="259"/>
      <c r="H1613" s="259"/>
      <c r="I1613" s="259"/>
      <c r="J1613" s="259"/>
    </row>
    <row r="1614" spans="1:10">
      <c r="A1614" s="259"/>
      <c r="B1614" s="259"/>
      <c r="C1614" s="259"/>
      <c r="D1614" s="259"/>
      <c r="E1614" s="259"/>
      <c r="F1614" s="270"/>
      <c r="G1614" s="259"/>
      <c r="H1614" s="259"/>
      <c r="I1614" s="259"/>
      <c r="J1614" s="259"/>
    </row>
    <row r="1615" spans="1:10">
      <c r="A1615" s="259"/>
      <c r="B1615" s="259"/>
      <c r="C1615" s="259"/>
      <c r="D1615" s="259"/>
      <c r="E1615" s="259"/>
      <c r="F1615" s="270"/>
      <c r="G1615" s="259"/>
      <c r="H1615" s="259"/>
      <c r="I1615" s="259"/>
      <c r="J1615" s="259"/>
    </row>
    <row r="1616" spans="1:10">
      <c r="A1616" s="259"/>
      <c r="B1616" s="259"/>
      <c r="C1616" s="259"/>
      <c r="D1616" s="259"/>
      <c r="E1616" s="259"/>
      <c r="F1616" s="270"/>
      <c r="G1616" s="259"/>
      <c r="H1616" s="259"/>
      <c r="I1616" s="259"/>
      <c r="J1616" s="259"/>
    </row>
    <row r="1617" spans="1:10">
      <c r="A1617" s="259"/>
      <c r="B1617" s="259"/>
      <c r="C1617" s="259"/>
      <c r="D1617" s="259"/>
      <c r="E1617" s="259"/>
      <c r="F1617" s="270"/>
      <c r="G1617" s="259"/>
      <c r="H1617" s="259"/>
      <c r="I1617" s="259"/>
      <c r="J1617" s="259"/>
    </row>
    <row r="1618" spans="1:10">
      <c r="A1618" s="259"/>
      <c r="B1618" s="259"/>
      <c r="C1618" s="259"/>
      <c r="D1618" s="259"/>
      <c r="E1618" s="259"/>
      <c r="F1618" s="270"/>
      <c r="G1618" s="259"/>
      <c r="H1618" s="259"/>
      <c r="I1618" s="259"/>
      <c r="J1618" s="259"/>
    </row>
    <row r="1619" spans="1:10">
      <c r="A1619" s="259"/>
      <c r="B1619" s="259"/>
      <c r="C1619" s="259"/>
      <c r="D1619" s="259"/>
      <c r="E1619" s="259"/>
      <c r="F1619" s="270"/>
      <c r="G1619" s="259"/>
      <c r="H1619" s="259"/>
      <c r="I1619" s="259"/>
      <c r="J1619" s="259"/>
    </row>
    <row r="1620" spans="1:10">
      <c r="A1620" s="259"/>
      <c r="B1620" s="259"/>
      <c r="C1620" s="259"/>
      <c r="D1620" s="259"/>
      <c r="E1620" s="259"/>
      <c r="F1620" s="270"/>
      <c r="G1620" s="259"/>
      <c r="H1620" s="259"/>
      <c r="I1620" s="259"/>
      <c r="J1620" s="259"/>
    </row>
    <row r="1621" spans="1:10">
      <c r="A1621" s="259"/>
      <c r="B1621" s="259"/>
      <c r="C1621" s="259"/>
      <c r="D1621" s="259"/>
      <c r="E1621" s="259"/>
      <c r="F1621" s="270"/>
      <c r="G1621" s="259"/>
      <c r="H1621" s="259"/>
      <c r="I1621" s="259"/>
      <c r="J1621" s="259"/>
    </row>
    <row r="1622" spans="1:10">
      <c r="A1622" s="259"/>
      <c r="B1622" s="259"/>
      <c r="C1622" s="259"/>
      <c r="D1622" s="259"/>
      <c r="E1622" s="259"/>
      <c r="F1622" s="270"/>
      <c r="G1622" s="259"/>
      <c r="H1622" s="259"/>
      <c r="I1622" s="259"/>
      <c r="J1622" s="259"/>
    </row>
    <row r="1623" spans="1:10">
      <c r="A1623" s="259"/>
      <c r="B1623" s="259"/>
      <c r="C1623" s="259"/>
      <c r="D1623" s="259"/>
      <c r="E1623" s="259"/>
      <c r="F1623" s="270"/>
      <c r="G1623" s="259"/>
      <c r="H1623" s="259"/>
      <c r="I1623" s="259"/>
      <c r="J1623" s="259"/>
    </row>
    <row r="1624" spans="1:10">
      <c r="A1624" s="259"/>
      <c r="B1624" s="259"/>
      <c r="C1624" s="259"/>
      <c r="D1624" s="259"/>
      <c r="E1624" s="259"/>
      <c r="F1624" s="270"/>
      <c r="G1624" s="259"/>
      <c r="H1624" s="259"/>
      <c r="I1624" s="259"/>
      <c r="J1624" s="259"/>
    </row>
    <row r="1625" spans="1:10">
      <c r="A1625" s="259"/>
      <c r="B1625" s="259"/>
      <c r="C1625" s="259"/>
      <c r="D1625" s="259"/>
      <c r="E1625" s="259"/>
      <c r="F1625" s="270"/>
      <c r="G1625" s="259"/>
      <c r="H1625" s="259"/>
      <c r="I1625" s="259"/>
      <c r="J1625" s="259"/>
    </row>
    <row r="1626" spans="1:10">
      <c r="A1626" s="259"/>
      <c r="B1626" s="259"/>
      <c r="C1626" s="259"/>
      <c r="D1626" s="259"/>
      <c r="E1626" s="259"/>
      <c r="F1626" s="270"/>
      <c r="G1626" s="259"/>
      <c r="H1626" s="259"/>
      <c r="I1626" s="259"/>
      <c r="J1626" s="259"/>
    </row>
    <row r="1627" spans="1:10">
      <c r="A1627" s="259"/>
      <c r="B1627" s="259"/>
      <c r="C1627" s="259"/>
      <c r="D1627" s="259"/>
      <c r="E1627" s="259"/>
      <c r="F1627" s="270"/>
      <c r="G1627" s="259"/>
      <c r="H1627" s="259"/>
      <c r="I1627" s="259"/>
      <c r="J1627" s="259"/>
    </row>
    <row r="1628" spans="1:10">
      <c r="A1628" s="259"/>
      <c r="B1628" s="259"/>
      <c r="C1628" s="259"/>
      <c r="D1628" s="259"/>
      <c r="E1628" s="259"/>
      <c r="F1628" s="270"/>
      <c r="G1628" s="259"/>
      <c r="H1628" s="259"/>
      <c r="I1628" s="259"/>
      <c r="J1628" s="259"/>
    </row>
    <row r="1629" spans="1:10">
      <c r="A1629" s="259"/>
      <c r="B1629" s="259"/>
      <c r="C1629" s="259"/>
      <c r="D1629" s="259"/>
      <c r="E1629" s="259"/>
      <c r="F1629" s="270"/>
      <c r="G1629" s="259"/>
      <c r="H1629" s="259"/>
      <c r="I1629" s="259"/>
      <c r="J1629" s="259"/>
    </row>
    <row r="1630" spans="1:10">
      <c r="A1630" s="259"/>
      <c r="B1630" s="259"/>
      <c r="C1630" s="259"/>
      <c r="D1630" s="259"/>
      <c r="E1630" s="259"/>
      <c r="F1630" s="270"/>
      <c r="G1630" s="259"/>
      <c r="H1630" s="259"/>
      <c r="I1630" s="259"/>
      <c r="J1630" s="259"/>
    </row>
    <row r="1631" spans="1:10">
      <c r="A1631" s="259"/>
      <c r="B1631" s="259"/>
      <c r="C1631" s="259"/>
      <c r="D1631" s="259"/>
      <c r="E1631" s="259"/>
      <c r="F1631" s="270"/>
      <c r="G1631" s="259"/>
      <c r="H1631" s="259"/>
      <c r="I1631" s="259"/>
      <c r="J1631" s="259"/>
    </row>
    <row r="1632" spans="1:10">
      <c r="A1632" s="259"/>
      <c r="B1632" s="259"/>
      <c r="C1632" s="259"/>
      <c r="D1632" s="259"/>
      <c r="E1632" s="259"/>
      <c r="F1632" s="270"/>
      <c r="G1632" s="259"/>
      <c r="H1632" s="259"/>
      <c r="I1632" s="259"/>
      <c r="J1632" s="259"/>
    </row>
    <row r="1633" spans="1:10">
      <c r="A1633" s="259"/>
      <c r="B1633" s="259"/>
      <c r="C1633" s="259"/>
      <c r="D1633" s="259"/>
      <c r="E1633" s="259"/>
      <c r="F1633" s="270"/>
      <c r="G1633" s="259"/>
      <c r="H1633" s="259"/>
      <c r="I1633" s="259"/>
      <c r="J1633" s="259"/>
    </row>
    <row r="1634" spans="1:10">
      <c r="A1634" s="259"/>
      <c r="B1634" s="259"/>
      <c r="C1634" s="259"/>
      <c r="D1634" s="259"/>
      <c r="E1634" s="259"/>
      <c r="F1634" s="270"/>
      <c r="G1634" s="259"/>
      <c r="H1634" s="259"/>
      <c r="I1634" s="259"/>
      <c r="J1634" s="259"/>
    </row>
    <row r="1635" spans="1:10">
      <c r="A1635" s="259"/>
      <c r="B1635" s="259"/>
      <c r="C1635" s="259"/>
      <c r="D1635" s="259"/>
      <c r="E1635" s="259"/>
      <c r="F1635" s="270"/>
      <c r="G1635" s="259"/>
      <c r="H1635" s="259"/>
      <c r="I1635" s="259"/>
      <c r="J1635" s="259"/>
    </row>
    <row r="1636" spans="1:10">
      <c r="A1636" s="259"/>
      <c r="B1636" s="259"/>
      <c r="C1636" s="259"/>
      <c r="D1636" s="259"/>
      <c r="E1636" s="259"/>
      <c r="F1636" s="270"/>
      <c r="G1636" s="259"/>
      <c r="H1636" s="259"/>
      <c r="I1636" s="259"/>
      <c r="J1636" s="259"/>
    </row>
    <row r="1637" spans="1:10">
      <c r="A1637" s="259"/>
      <c r="B1637" s="259"/>
      <c r="C1637" s="259"/>
      <c r="D1637" s="259"/>
      <c r="E1637" s="259"/>
      <c r="F1637" s="270"/>
      <c r="G1637" s="259"/>
      <c r="H1637" s="259"/>
      <c r="I1637" s="259"/>
      <c r="J1637" s="259"/>
    </row>
    <row r="1638" spans="1:10">
      <c r="A1638" s="259"/>
      <c r="B1638" s="259"/>
      <c r="C1638" s="259"/>
      <c r="D1638" s="259"/>
      <c r="E1638" s="259"/>
      <c r="F1638" s="270"/>
      <c r="G1638" s="259"/>
      <c r="H1638" s="259"/>
      <c r="I1638" s="259"/>
      <c r="J1638" s="259"/>
    </row>
    <row r="1639" spans="1:10">
      <c r="A1639" s="259"/>
      <c r="B1639" s="259"/>
      <c r="C1639" s="259"/>
      <c r="D1639" s="259"/>
      <c r="E1639" s="259"/>
      <c r="F1639" s="270"/>
      <c r="G1639" s="259"/>
      <c r="H1639" s="259"/>
      <c r="I1639" s="259"/>
      <c r="J1639" s="259"/>
    </row>
    <row r="1640" spans="1:10">
      <c r="A1640" s="259"/>
      <c r="B1640" s="259"/>
      <c r="C1640" s="259"/>
      <c r="D1640" s="259"/>
      <c r="E1640" s="259"/>
      <c r="F1640" s="270"/>
      <c r="G1640" s="259"/>
      <c r="H1640" s="259"/>
      <c r="I1640" s="259"/>
      <c r="J1640" s="259"/>
    </row>
    <row r="1641" spans="1:10">
      <c r="A1641" s="259"/>
      <c r="B1641" s="259"/>
      <c r="C1641" s="259"/>
      <c r="D1641" s="259"/>
      <c r="E1641" s="259"/>
      <c r="F1641" s="270"/>
      <c r="G1641" s="259"/>
      <c r="H1641" s="259"/>
      <c r="I1641" s="259"/>
      <c r="J1641" s="259"/>
    </row>
    <row r="1642" spans="1:10">
      <c r="A1642" s="259"/>
      <c r="B1642" s="259"/>
      <c r="C1642" s="259"/>
      <c r="D1642" s="259"/>
      <c r="E1642" s="259"/>
      <c r="F1642" s="270"/>
      <c r="G1642" s="259"/>
      <c r="H1642" s="259"/>
      <c r="I1642" s="259"/>
      <c r="J1642" s="259"/>
    </row>
    <row r="1643" spans="1:10">
      <c r="A1643" s="259"/>
      <c r="B1643" s="259"/>
      <c r="C1643" s="259"/>
      <c r="D1643" s="259"/>
      <c r="E1643" s="259"/>
      <c r="F1643" s="270"/>
      <c r="G1643" s="259"/>
      <c r="H1643" s="259"/>
      <c r="I1643" s="259"/>
      <c r="J1643" s="259"/>
    </row>
    <row r="1644" spans="1:10">
      <c r="A1644" s="259"/>
      <c r="B1644" s="259"/>
      <c r="C1644" s="259"/>
      <c r="D1644" s="259"/>
      <c r="E1644" s="259"/>
      <c r="F1644" s="270"/>
      <c r="G1644" s="259"/>
      <c r="H1644" s="259"/>
      <c r="I1644" s="259"/>
      <c r="J1644" s="259"/>
    </row>
    <row r="1645" spans="1:10">
      <c r="A1645" s="259"/>
      <c r="B1645" s="259"/>
      <c r="C1645" s="259"/>
      <c r="D1645" s="259"/>
      <c r="E1645" s="259"/>
      <c r="F1645" s="270"/>
      <c r="G1645" s="259"/>
      <c r="H1645" s="259"/>
      <c r="I1645" s="259"/>
      <c r="J1645" s="259"/>
    </row>
    <row r="1646" spans="1:10">
      <c r="A1646" s="259"/>
      <c r="B1646" s="259"/>
      <c r="C1646" s="259"/>
      <c r="D1646" s="259"/>
      <c r="E1646" s="259"/>
      <c r="F1646" s="270"/>
      <c r="G1646" s="259"/>
      <c r="H1646" s="259"/>
      <c r="I1646" s="259"/>
      <c r="J1646" s="259"/>
    </row>
    <row r="1647" spans="1:10">
      <c r="A1647" s="259"/>
      <c r="B1647" s="259"/>
      <c r="C1647" s="259"/>
      <c r="D1647" s="259"/>
      <c r="E1647" s="259"/>
      <c r="F1647" s="270"/>
      <c r="G1647" s="259"/>
      <c r="H1647" s="259"/>
      <c r="I1647" s="259"/>
      <c r="J1647" s="259"/>
    </row>
    <row r="1648" spans="1:10">
      <c r="A1648" s="259"/>
      <c r="B1648" s="259"/>
      <c r="C1648" s="259"/>
      <c r="D1648" s="259"/>
      <c r="E1648" s="259"/>
      <c r="F1648" s="270"/>
      <c r="G1648" s="259"/>
      <c r="H1648" s="259"/>
      <c r="I1648" s="259"/>
      <c r="J1648" s="259"/>
    </row>
    <row r="1649" spans="1:10">
      <c r="A1649" s="259"/>
      <c r="B1649" s="259"/>
      <c r="C1649" s="259"/>
      <c r="D1649" s="259"/>
      <c r="E1649" s="259"/>
      <c r="F1649" s="270"/>
      <c r="G1649" s="259"/>
      <c r="H1649" s="259"/>
      <c r="I1649" s="259"/>
      <c r="J1649" s="259"/>
    </row>
    <row r="1650" spans="1:10">
      <c r="A1650" s="259"/>
      <c r="B1650" s="259"/>
      <c r="C1650" s="259"/>
      <c r="D1650" s="259"/>
      <c r="E1650" s="259"/>
      <c r="F1650" s="270"/>
      <c r="G1650" s="259"/>
      <c r="H1650" s="259"/>
      <c r="I1650" s="259"/>
      <c r="J1650" s="259"/>
    </row>
    <row r="1651" spans="1:10">
      <c r="A1651" s="259"/>
      <c r="B1651" s="259"/>
      <c r="C1651" s="259"/>
      <c r="D1651" s="259"/>
      <c r="E1651" s="259"/>
      <c r="F1651" s="270"/>
      <c r="G1651" s="259"/>
      <c r="H1651" s="259"/>
      <c r="I1651" s="259"/>
      <c r="J1651" s="259"/>
    </row>
    <row r="1652" spans="1:10">
      <c r="A1652" s="259"/>
      <c r="B1652" s="259"/>
      <c r="C1652" s="259"/>
      <c r="D1652" s="259"/>
      <c r="E1652" s="259"/>
      <c r="F1652" s="270"/>
      <c r="G1652" s="259"/>
      <c r="H1652" s="259"/>
      <c r="I1652" s="259"/>
      <c r="J1652" s="259"/>
    </row>
    <row r="1653" spans="1:10">
      <c r="A1653" s="259"/>
      <c r="B1653" s="259"/>
      <c r="C1653" s="259"/>
      <c r="D1653" s="259"/>
      <c r="E1653" s="259"/>
      <c r="F1653" s="270"/>
      <c r="G1653" s="259"/>
      <c r="H1653" s="259"/>
      <c r="I1653" s="259"/>
      <c r="J1653" s="259"/>
    </row>
    <row r="1654" spans="1:10">
      <c r="A1654" s="259"/>
      <c r="B1654" s="259"/>
      <c r="C1654" s="259"/>
      <c r="D1654" s="259"/>
      <c r="E1654" s="259"/>
      <c r="F1654" s="270"/>
      <c r="G1654" s="259"/>
      <c r="H1654" s="259"/>
      <c r="I1654" s="259"/>
      <c r="J1654" s="259"/>
    </row>
    <row r="1655" spans="1:10">
      <c r="A1655" s="259"/>
      <c r="B1655" s="259"/>
      <c r="C1655" s="259"/>
      <c r="D1655" s="259"/>
      <c r="E1655" s="259"/>
      <c r="F1655" s="270"/>
      <c r="G1655" s="259"/>
      <c r="H1655" s="259"/>
      <c r="I1655" s="259"/>
      <c r="J1655" s="259"/>
    </row>
    <row r="1656" spans="1:10">
      <c r="A1656" s="259"/>
      <c r="B1656" s="259"/>
      <c r="C1656" s="259"/>
      <c r="D1656" s="259"/>
      <c r="E1656" s="259"/>
      <c r="F1656" s="270"/>
      <c r="G1656" s="259"/>
      <c r="H1656" s="259"/>
      <c r="I1656" s="259"/>
      <c r="J1656" s="259"/>
    </row>
    <row r="1657" spans="1:10">
      <c r="A1657" s="259"/>
      <c r="B1657" s="259"/>
      <c r="C1657" s="259"/>
      <c r="D1657" s="259"/>
      <c r="E1657" s="259"/>
      <c r="F1657" s="270"/>
      <c r="G1657" s="259"/>
      <c r="H1657" s="259"/>
      <c r="I1657" s="259"/>
      <c r="J1657" s="259"/>
    </row>
    <row r="1658" spans="1:10">
      <c r="A1658" s="259"/>
      <c r="B1658" s="259"/>
      <c r="C1658" s="259"/>
      <c r="D1658" s="259"/>
      <c r="E1658" s="259"/>
      <c r="F1658" s="270"/>
      <c r="G1658" s="259"/>
      <c r="H1658" s="259"/>
      <c r="I1658" s="259"/>
      <c r="J1658" s="259"/>
    </row>
    <row r="1659" spans="1:10">
      <c r="A1659" s="259"/>
      <c r="B1659" s="259"/>
      <c r="C1659" s="259"/>
      <c r="D1659" s="259"/>
      <c r="E1659" s="259"/>
      <c r="F1659" s="270"/>
      <c r="G1659" s="259"/>
      <c r="H1659" s="259"/>
      <c r="I1659" s="259"/>
      <c r="J1659" s="259"/>
    </row>
    <row r="1660" spans="1:10">
      <c r="A1660" s="259"/>
      <c r="B1660" s="259"/>
      <c r="C1660" s="259"/>
      <c r="D1660" s="259"/>
      <c r="E1660" s="259"/>
      <c r="F1660" s="270"/>
      <c r="G1660" s="259"/>
      <c r="H1660" s="259"/>
      <c r="I1660" s="259"/>
      <c r="J1660" s="259"/>
    </row>
    <row r="1661" spans="1:10">
      <c r="A1661" s="259"/>
      <c r="B1661" s="259"/>
      <c r="C1661" s="259"/>
      <c r="D1661" s="259"/>
      <c r="E1661" s="259"/>
      <c r="F1661" s="270"/>
      <c r="G1661" s="259"/>
      <c r="H1661" s="259"/>
      <c r="I1661" s="259"/>
      <c r="J1661" s="259"/>
    </row>
    <row r="1662" spans="1:10">
      <c r="A1662" s="259"/>
      <c r="B1662" s="259"/>
      <c r="C1662" s="259"/>
      <c r="D1662" s="259"/>
      <c r="E1662" s="259"/>
      <c r="F1662" s="270"/>
      <c r="G1662" s="259"/>
      <c r="H1662" s="259"/>
      <c r="I1662" s="259"/>
      <c r="J1662" s="259"/>
    </row>
    <row r="1663" spans="1:10">
      <c r="A1663" s="259"/>
      <c r="B1663" s="259"/>
      <c r="C1663" s="259"/>
      <c r="D1663" s="259"/>
      <c r="E1663" s="259"/>
      <c r="F1663" s="270"/>
      <c r="G1663" s="259"/>
      <c r="H1663" s="259"/>
      <c r="I1663" s="259"/>
      <c r="J1663" s="259"/>
    </row>
    <row r="1664" spans="1:10">
      <c r="A1664" s="259"/>
      <c r="B1664" s="259"/>
      <c r="C1664" s="259"/>
      <c r="D1664" s="259"/>
      <c r="E1664" s="259"/>
      <c r="F1664" s="270"/>
      <c r="G1664" s="259"/>
      <c r="H1664" s="259"/>
      <c r="I1664" s="259"/>
      <c r="J1664" s="259"/>
    </row>
    <row r="1665" spans="1:10">
      <c r="A1665" s="259"/>
      <c r="B1665" s="259"/>
      <c r="C1665" s="259"/>
      <c r="D1665" s="259"/>
      <c r="E1665" s="259"/>
      <c r="F1665" s="270"/>
      <c r="G1665" s="259"/>
      <c r="H1665" s="259"/>
      <c r="I1665" s="259"/>
      <c r="J1665" s="259"/>
    </row>
    <row r="1666" spans="1:10">
      <c r="A1666" s="259"/>
      <c r="B1666" s="259"/>
      <c r="C1666" s="259"/>
      <c r="D1666" s="259"/>
      <c r="E1666" s="259"/>
      <c r="F1666" s="270"/>
      <c r="G1666" s="259"/>
      <c r="H1666" s="259"/>
      <c r="I1666" s="259"/>
      <c r="J1666" s="259"/>
    </row>
    <row r="1667" spans="1:10">
      <c r="A1667" s="259"/>
      <c r="B1667" s="259"/>
      <c r="C1667" s="259"/>
      <c r="D1667" s="259"/>
      <c r="E1667" s="259"/>
      <c r="F1667" s="270"/>
      <c r="G1667" s="259"/>
      <c r="H1667" s="259"/>
      <c r="I1667" s="259"/>
      <c r="J1667" s="259"/>
    </row>
    <row r="1668" spans="1:10">
      <c r="A1668" s="259"/>
      <c r="B1668" s="259"/>
      <c r="C1668" s="259"/>
      <c r="D1668" s="259"/>
      <c r="E1668" s="259"/>
      <c r="F1668" s="270"/>
      <c r="G1668" s="259"/>
      <c r="H1668" s="259"/>
      <c r="I1668" s="259"/>
      <c r="J1668" s="259"/>
    </row>
    <row r="1669" spans="1:10">
      <c r="A1669" s="259"/>
      <c r="B1669" s="259"/>
      <c r="C1669" s="259"/>
      <c r="D1669" s="259"/>
      <c r="E1669" s="259"/>
      <c r="F1669" s="270"/>
      <c r="G1669" s="259"/>
      <c r="H1669" s="259"/>
      <c r="I1669" s="259"/>
      <c r="J1669" s="259"/>
    </row>
    <row r="1670" spans="1:10">
      <c r="A1670" s="259"/>
      <c r="B1670" s="259"/>
      <c r="C1670" s="259"/>
      <c r="D1670" s="259"/>
      <c r="E1670" s="259"/>
      <c r="F1670" s="270"/>
      <c r="G1670" s="259"/>
      <c r="H1670" s="259"/>
      <c r="I1670" s="259"/>
      <c r="J1670" s="259"/>
    </row>
    <row r="1671" spans="1:10">
      <c r="A1671" s="259"/>
      <c r="B1671" s="259"/>
      <c r="C1671" s="259"/>
      <c r="D1671" s="259"/>
      <c r="E1671" s="259"/>
      <c r="F1671" s="270"/>
      <c r="G1671" s="259"/>
      <c r="H1671" s="259"/>
      <c r="I1671" s="259"/>
      <c r="J1671" s="259"/>
    </row>
    <row r="1672" spans="1:10">
      <c r="A1672" s="259"/>
      <c r="B1672" s="259"/>
      <c r="C1672" s="259"/>
      <c r="D1672" s="259"/>
      <c r="E1672" s="259"/>
      <c r="F1672" s="270"/>
      <c r="G1672" s="259"/>
      <c r="H1672" s="259"/>
      <c r="I1672" s="259"/>
      <c r="J1672" s="259"/>
    </row>
    <row r="1673" spans="1:10">
      <c r="A1673" s="259"/>
      <c r="B1673" s="259"/>
      <c r="C1673" s="259"/>
      <c r="D1673" s="259"/>
      <c r="E1673" s="259"/>
      <c r="F1673" s="270"/>
      <c r="G1673" s="259"/>
      <c r="H1673" s="259"/>
      <c r="I1673" s="259"/>
      <c r="J1673" s="259"/>
    </row>
    <row r="1674" spans="1:10">
      <c r="A1674" s="259"/>
      <c r="B1674" s="259"/>
      <c r="C1674" s="259"/>
      <c r="D1674" s="259"/>
      <c r="E1674" s="259"/>
      <c r="F1674" s="270"/>
      <c r="G1674" s="259"/>
      <c r="H1674" s="259"/>
      <c r="I1674" s="259"/>
      <c r="J1674" s="259"/>
    </row>
    <row r="1675" spans="1:10">
      <c r="A1675" s="259"/>
      <c r="B1675" s="259"/>
      <c r="C1675" s="259"/>
      <c r="D1675" s="259"/>
      <c r="E1675" s="259"/>
      <c r="F1675" s="270"/>
      <c r="G1675" s="259"/>
      <c r="H1675" s="259"/>
      <c r="I1675" s="259"/>
      <c r="J1675" s="259"/>
    </row>
    <row r="1676" spans="1:10">
      <c r="A1676" s="259"/>
      <c r="B1676" s="259"/>
      <c r="C1676" s="259"/>
      <c r="D1676" s="259"/>
      <c r="E1676" s="259"/>
      <c r="F1676" s="270"/>
      <c r="G1676" s="259"/>
      <c r="H1676" s="259"/>
      <c r="I1676" s="259"/>
      <c r="J1676" s="259"/>
    </row>
    <row r="1677" spans="1:10">
      <c r="A1677" s="259"/>
      <c r="B1677" s="259"/>
      <c r="C1677" s="259"/>
      <c r="D1677" s="259"/>
      <c r="E1677" s="259"/>
      <c r="F1677" s="270"/>
      <c r="G1677" s="259"/>
      <c r="H1677" s="259"/>
      <c r="I1677" s="259"/>
      <c r="J1677" s="259"/>
    </row>
    <row r="1678" spans="1:10">
      <c r="A1678" s="259"/>
      <c r="B1678" s="259"/>
      <c r="C1678" s="259"/>
      <c r="D1678" s="259"/>
      <c r="E1678" s="259"/>
      <c r="F1678" s="270"/>
      <c r="G1678" s="259"/>
      <c r="H1678" s="259"/>
      <c r="I1678" s="259"/>
      <c r="J1678" s="259"/>
    </row>
    <row r="1679" spans="1:10">
      <c r="A1679" s="259"/>
      <c r="B1679" s="259"/>
      <c r="C1679" s="259"/>
      <c r="D1679" s="259"/>
      <c r="E1679" s="259"/>
      <c r="F1679" s="270"/>
      <c r="G1679" s="259"/>
      <c r="H1679" s="259"/>
      <c r="I1679" s="259"/>
      <c r="J1679" s="259"/>
    </row>
    <row r="1680" spans="1:10">
      <c r="A1680" s="259"/>
      <c r="B1680" s="259"/>
      <c r="C1680" s="259"/>
      <c r="D1680" s="259"/>
      <c r="E1680" s="259"/>
      <c r="F1680" s="270"/>
      <c r="G1680" s="259"/>
      <c r="H1680" s="259"/>
      <c r="I1680" s="259"/>
      <c r="J1680" s="259"/>
    </row>
    <row r="1681" spans="1:10">
      <c r="A1681" s="259"/>
      <c r="B1681" s="259"/>
      <c r="C1681" s="259"/>
      <c r="D1681" s="259"/>
      <c r="E1681" s="259"/>
      <c r="F1681" s="270"/>
      <c r="G1681" s="259"/>
      <c r="H1681" s="259"/>
      <c r="I1681" s="259"/>
      <c r="J1681" s="259"/>
    </row>
    <row r="1682" spans="1:10">
      <c r="A1682" s="259"/>
      <c r="B1682" s="259"/>
      <c r="C1682" s="259"/>
      <c r="D1682" s="259"/>
      <c r="E1682" s="259"/>
      <c r="F1682" s="270"/>
      <c r="G1682" s="259"/>
      <c r="H1682" s="259"/>
      <c r="I1682" s="259"/>
      <c r="J1682" s="259"/>
    </row>
    <row r="1683" spans="1:10">
      <c r="A1683" s="259"/>
      <c r="B1683" s="259"/>
      <c r="C1683" s="259"/>
      <c r="D1683" s="259"/>
      <c r="E1683" s="259"/>
      <c r="F1683" s="270"/>
      <c r="G1683" s="259"/>
      <c r="H1683" s="259"/>
      <c r="I1683" s="259"/>
      <c r="J1683" s="259"/>
    </row>
    <row r="1684" spans="1:10">
      <c r="A1684" s="259"/>
      <c r="B1684" s="259"/>
      <c r="C1684" s="259"/>
      <c r="D1684" s="259"/>
      <c r="E1684" s="259"/>
      <c r="F1684" s="270"/>
      <c r="G1684" s="259"/>
      <c r="H1684" s="259"/>
      <c r="I1684" s="259"/>
      <c r="J1684" s="259"/>
    </row>
    <row r="1685" spans="1:10">
      <c r="A1685" s="259"/>
      <c r="B1685" s="259"/>
      <c r="C1685" s="259"/>
      <c r="D1685" s="259"/>
      <c r="E1685" s="259"/>
      <c r="F1685" s="270"/>
      <c r="G1685" s="259"/>
      <c r="H1685" s="259"/>
      <c r="I1685" s="259"/>
      <c r="J1685" s="259"/>
    </row>
    <row r="1686" spans="1:10">
      <c r="A1686" s="259"/>
      <c r="B1686" s="259"/>
      <c r="C1686" s="259"/>
      <c r="D1686" s="259"/>
      <c r="E1686" s="259"/>
      <c r="F1686" s="270"/>
      <c r="G1686" s="259"/>
      <c r="H1686" s="259"/>
      <c r="I1686" s="259"/>
      <c r="J1686" s="259"/>
    </row>
    <row r="1687" spans="1:10">
      <c r="A1687" s="259"/>
      <c r="B1687" s="259"/>
      <c r="C1687" s="259"/>
      <c r="D1687" s="259"/>
      <c r="E1687" s="259"/>
      <c r="F1687" s="270"/>
      <c r="G1687" s="259"/>
      <c r="H1687" s="259"/>
      <c r="I1687" s="259"/>
      <c r="J1687" s="259"/>
    </row>
    <row r="1688" spans="1:10">
      <c r="A1688" s="259"/>
      <c r="B1688" s="259"/>
      <c r="C1688" s="259"/>
      <c r="D1688" s="259"/>
      <c r="E1688" s="259"/>
      <c r="F1688" s="270"/>
      <c r="G1688" s="259"/>
      <c r="H1688" s="259"/>
      <c r="I1688" s="259"/>
      <c r="J1688" s="259"/>
    </row>
    <row r="1689" spans="1:10">
      <c r="A1689" s="259"/>
      <c r="B1689" s="259"/>
      <c r="C1689" s="259"/>
      <c r="D1689" s="259"/>
      <c r="E1689" s="259"/>
      <c r="F1689" s="270"/>
      <c r="G1689" s="259"/>
      <c r="H1689" s="259"/>
      <c r="I1689" s="259"/>
      <c r="J1689" s="259"/>
    </row>
    <row r="1690" spans="1:10">
      <c r="A1690" s="259"/>
      <c r="B1690" s="259"/>
      <c r="C1690" s="259"/>
      <c r="D1690" s="259"/>
      <c r="E1690" s="259"/>
      <c r="F1690" s="270"/>
      <c r="G1690" s="259"/>
      <c r="H1690" s="259"/>
      <c r="I1690" s="259"/>
      <c r="J1690" s="259"/>
    </row>
    <row r="1691" spans="1:10">
      <c r="A1691" s="259"/>
      <c r="B1691" s="259"/>
      <c r="C1691" s="259"/>
      <c r="D1691" s="259"/>
      <c r="E1691" s="259"/>
      <c r="F1691" s="270"/>
      <c r="G1691" s="259"/>
      <c r="H1691" s="259"/>
      <c r="I1691" s="259"/>
      <c r="J1691" s="259"/>
    </row>
    <row r="1692" spans="1:10">
      <c r="A1692" s="259"/>
      <c r="B1692" s="259"/>
      <c r="C1692" s="259"/>
      <c r="D1692" s="259"/>
      <c r="E1692" s="259"/>
      <c r="F1692" s="270"/>
      <c r="G1692" s="259"/>
      <c r="H1692" s="259"/>
      <c r="I1692" s="259"/>
      <c r="J1692" s="259"/>
    </row>
    <row r="1693" spans="1:10">
      <c r="A1693" s="259"/>
      <c r="B1693" s="259"/>
      <c r="C1693" s="259"/>
      <c r="D1693" s="259"/>
      <c r="E1693" s="259"/>
      <c r="F1693" s="270"/>
      <c r="G1693" s="259"/>
      <c r="H1693" s="259"/>
      <c r="I1693" s="259"/>
      <c r="J1693" s="259"/>
    </row>
    <row r="1694" spans="1:10">
      <c r="A1694" s="259"/>
      <c r="B1694" s="259"/>
      <c r="C1694" s="259"/>
      <c r="D1694" s="259"/>
      <c r="E1694" s="259"/>
      <c r="F1694" s="270"/>
      <c r="G1694" s="259"/>
      <c r="H1694" s="259"/>
      <c r="I1694" s="259"/>
      <c r="J1694" s="259"/>
    </row>
    <row r="1695" spans="1:10">
      <c r="A1695" s="259"/>
      <c r="B1695" s="259"/>
      <c r="C1695" s="259"/>
      <c r="D1695" s="259"/>
      <c r="E1695" s="259"/>
      <c r="F1695" s="270"/>
      <c r="G1695" s="259"/>
      <c r="H1695" s="259"/>
      <c r="I1695" s="259"/>
      <c r="J1695" s="259"/>
    </row>
    <row r="1696" spans="1:10">
      <c r="A1696" s="259"/>
      <c r="B1696" s="259"/>
      <c r="C1696" s="259"/>
      <c r="D1696" s="259"/>
      <c r="E1696" s="259"/>
      <c r="F1696" s="270"/>
      <c r="G1696" s="259"/>
      <c r="H1696" s="259"/>
      <c r="I1696" s="259"/>
      <c r="J1696" s="259"/>
    </row>
    <row r="1697" spans="1:10">
      <c r="A1697" s="259"/>
      <c r="B1697" s="259"/>
      <c r="C1697" s="259"/>
      <c r="D1697" s="259"/>
      <c r="E1697" s="259"/>
      <c r="F1697" s="270"/>
      <c r="G1697" s="259"/>
      <c r="H1697" s="259"/>
      <c r="I1697" s="259"/>
      <c r="J1697" s="259"/>
    </row>
    <row r="1698" spans="1:10">
      <c r="A1698" s="259"/>
      <c r="B1698" s="259"/>
      <c r="C1698" s="259"/>
      <c r="D1698" s="259"/>
      <c r="E1698" s="259"/>
      <c r="F1698" s="270"/>
      <c r="G1698" s="259"/>
      <c r="H1698" s="259"/>
      <c r="I1698" s="259"/>
      <c r="J1698" s="259"/>
    </row>
    <row r="1699" spans="1:10">
      <c r="A1699" s="259"/>
      <c r="B1699" s="259"/>
      <c r="C1699" s="259"/>
      <c r="D1699" s="259"/>
      <c r="E1699" s="259"/>
      <c r="F1699" s="270"/>
      <c r="G1699" s="259"/>
      <c r="H1699" s="259"/>
      <c r="I1699" s="259"/>
      <c r="J1699" s="259"/>
    </row>
    <row r="1700" spans="1:10">
      <c r="A1700" s="259"/>
      <c r="B1700" s="259"/>
      <c r="C1700" s="259"/>
      <c r="D1700" s="259"/>
      <c r="E1700" s="259"/>
      <c r="F1700" s="270"/>
      <c r="G1700" s="259"/>
      <c r="H1700" s="259"/>
      <c r="I1700" s="259"/>
      <c r="J1700" s="259"/>
    </row>
    <row r="1701" spans="1:10">
      <c r="A1701" s="259"/>
      <c r="B1701" s="259"/>
      <c r="C1701" s="259"/>
      <c r="D1701" s="259"/>
      <c r="E1701" s="259"/>
      <c r="F1701" s="270"/>
      <c r="G1701" s="259"/>
      <c r="H1701" s="259"/>
      <c r="I1701" s="259"/>
      <c r="J1701" s="259"/>
    </row>
    <row r="1702" spans="1:10">
      <c r="A1702" s="259"/>
      <c r="B1702" s="259"/>
      <c r="C1702" s="259"/>
      <c r="D1702" s="259"/>
      <c r="E1702" s="259"/>
      <c r="F1702" s="270"/>
      <c r="G1702" s="259"/>
      <c r="H1702" s="259"/>
      <c r="I1702" s="259"/>
      <c r="J1702" s="259"/>
    </row>
    <row r="1703" spans="1:10">
      <c r="A1703" s="259"/>
      <c r="B1703" s="259"/>
      <c r="C1703" s="259"/>
      <c r="D1703" s="259"/>
      <c r="E1703" s="259"/>
      <c r="F1703" s="270"/>
      <c r="G1703" s="259"/>
      <c r="H1703" s="259"/>
      <c r="I1703" s="259"/>
      <c r="J1703" s="259"/>
    </row>
    <row r="1704" spans="1:10">
      <c r="A1704" s="259"/>
      <c r="B1704" s="259"/>
      <c r="C1704" s="259"/>
      <c r="D1704" s="259"/>
      <c r="E1704" s="259"/>
      <c r="F1704" s="270"/>
      <c r="G1704" s="259"/>
      <c r="H1704" s="259"/>
      <c r="I1704" s="259"/>
      <c r="J1704" s="259"/>
    </row>
    <row r="1705" spans="1:10">
      <c r="A1705" s="259"/>
      <c r="B1705" s="259"/>
      <c r="C1705" s="259"/>
      <c r="D1705" s="259"/>
      <c r="E1705" s="259"/>
      <c r="F1705" s="270"/>
      <c r="G1705" s="259"/>
      <c r="H1705" s="259"/>
      <c r="I1705" s="259"/>
      <c r="J1705" s="259"/>
    </row>
    <row r="1706" spans="1:10">
      <c r="A1706" s="259"/>
      <c r="B1706" s="259"/>
      <c r="C1706" s="259"/>
      <c r="D1706" s="259"/>
      <c r="E1706" s="259"/>
      <c r="F1706" s="270"/>
      <c r="G1706" s="259"/>
      <c r="H1706" s="259"/>
      <c r="I1706" s="259"/>
      <c r="J1706" s="259"/>
    </row>
    <row r="1707" spans="1:10">
      <c r="A1707" s="259"/>
      <c r="B1707" s="259"/>
      <c r="C1707" s="259"/>
      <c r="D1707" s="259"/>
      <c r="E1707" s="259"/>
      <c r="F1707" s="270"/>
      <c r="G1707" s="259"/>
      <c r="H1707" s="259"/>
      <c r="I1707" s="259"/>
      <c r="J1707" s="259"/>
    </row>
    <row r="1708" spans="1:10">
      <c r="A1708" s="259"/>
      <c r="B1708" s="259"/>
      <c r="C1708" s="259"/>
      <c r="D1708" s="259"/>
      <c r="E1708" s="259"/>
      <c r="F1708" s="270"/>
      <c r="G1708" s="259"/>
      <c r="H1708" s="259"/>
      <c r="I1708" s="259"/>
      <c r="J1708" s="259"/>
    </row>
    <row r="1709" spans="1:10">
      <c r="A1709" s="259"/>
      <c r="B1709" s="259"/>
      <c r="C1709" s="259"/>
      <c r="D1709" s="259"/>
      <c r="E1709" s="259"/>
      <c r="F1709" s="270"/>
      <c r="G1709" s="259"/>
      <c r="H1709" s="259"/>
      <c r="I1709" s="259"/>
      <c r="J1709" s="259"/>
    </row>
    <row r="1710" spans="1:10">
      <c r="A1710" s="259"/>
      <c r="B1710" s="259"/>
      <c r="C1710" s="259"/>
      <c r="D1710" s="259"/>
      <c r="E1710" s="259"/>
      <c r="F1710" s="270"/>
      <c r="G1710" s="259"/>
      <c r="H1710" s="259"/>
      <c r="I1710" s="259"/>
      <c r="J1710" s="259"/>
    </row>
    <row r="1711" spans="1:10">
      <c r="A1711" s="259"/>
      <c r="B1711" s="259"/>
      <c r="C1711" s="259"/>
      <c r="D1711" s="259"/>
      <c r="E1711" s="259"/>
      <c r="F1711" s="270"/>
      <c r="G1711" s="259"/>
      <c r="H1711" s="259"/>
      <c r="I1711" s="259"/>
      <c r="J1711" s="259"/>
    </row>
    <row r="1712" spans="1:10">
      <c r="A1712" s="259"/>
      <c r="B1712" s="259"/>
      <c r="C1712" s="259"/>
      <c r="D1712" s="259"/>
      <c r="E1712" s="259"/>
      <c r="F1712" s="270"/>
      <c r="G1712" s="259"/>
      <c r="H1712" s="259"/>
      <c r="I1712" s="259"/>
      <c r="J1712" s="259"/>
    </row>
    <row r="1713" spans="1:10">
      <c r="A1713" s="259"/>
      <c r="B1713" s="259"/>
      <c r="C1713" s="259"/>
      <c r="D1713" s="259"/>
      <c r="E1713" s="259"/>
      <c r="F1713" s="270"/>
      <c r="G1713" s="259"/>
      <c r="H1713" s="259"/>
      <c r="I1713" s="259"/>
      <c r="J1713" s="259"/>
    </row>
    <row r="1714" spans="1:10">
      <c r="A1714" s="259"/>
      <c r="B1714" s="259"/>
      <c r="C1714" s="259"/>
      <c r="D1714" s="259"/>
      <c r="E1714" s="259"/>
      <c r="F1714" s="270"/>
      <c r="G1714" s="259"/>
      <c r="H1714" s="259"/>
      <c r="I1714" s="259"/>
      <c r="J1714" s="259"/>
    </row>
    <row r="1715" spans="1:10">
      <c r="A1715" s="259"/>
      <c r="B1715" s="259"/>
      <c r="C1715" s="259"/>
      <c r="D1715" s="259"/>
      <c r="E1715" s="259"/>
      <c r="F1715" s="270"/>
      <c r="G1715" s="259"/>
      <c r="H1715" s="259"/>
      <c r="I1715" s="259"/>
      <c r="J1715" s="259"/>
    </row>
    <row r="1716" spans="1:10">
      <c r="A1716" s="259"/>
      <c r="B1716" s="259"/>
      <c r="C1716" s="259"/>
      <c r="D1716" s="259"/>
      <c r="E1716" s="259"/>
      <c r="F1716" s="270"/>
      <c r="G1716" s="259"/>
      <c r="H1716" s="259"/>
      <c r="I1716" s="259"/>
      <c r="J1716" s="259"/>
    </row>
    <row r="1717" spans="1:10">
      <c r="A1717" s="259"/>
      <c r="B1717" s="259"/>
      <c r="C1717" s="259"/>
      <c r="D1717" s="259"/>
      <c r="E1717" s="259"/>
      <c r="F1717" s="270"/>
      <c r="G1717" s="259"/>
      <c r="H1717" s="259"/>
      <c r="I1717" s="259"/>
      <c r="J1717" s="259"/>
    </row>
    <row r="1718" spans="1:10">
      <c r="A1718" s="259"/>
      <c r="B1718" s="259"/>
      <c r="C1718" s="259"/>
      <c r="D1718" s="259"/>
      <c r="E1718" s="259"/>
      <c r="F1718" s="270"/>
      <c r="G1718" s="259"/>
      <c r="H1718" s="259"/>
      <c r="I1718" s="259"/>
      <c r="J1718" s="259"/>
    </row>
    <row r="1719" spans="1:10">
      <c r="A1719" s="259"/>
      <c r="B1719" s="259"/>
      <c r="C1719" s="259"/>
      <c r="D1719" s="259"/>
      <c r="E1719" s="259"/>
      <c r="F1719" s="270"/>
      <c r="G1719" s="259"/>
      <c r="H1719" s="259"/>
      <c r="I1719" s="259"/>
      <c r="J1719" s="259"/>
    </row>
    <row r="1720" spans="1:10">
      <c r="A1720" s="259"/>
      <c r="B1720" s="259"/>
      <c r="C1720" s="259"/>
      <c r="D1720" s="259"/>
      <c r="E1720" s="259"/>
      <c r="F1720" s="270"/>
      <c r="G1720" s="259"/>
      <c r="H1720" s="259"/>
      <c r="I1720" s="259"/>
      <c r="J1720" s="259"/>
    </row>
    <row r="1721" spans="1:10">
      <c r="A1721" s="259"/>
      <c r="B1721" s="259"/>
      <c r="C1721" s="259"/>
      <c r="D1721" s="259"/>
      <c r="E1721" s="259"/>
      <c r="F1721" s="270"/>
      <c r="G1721" s="259"/>
      <c r="H1721" s="259"/>
      <c r="I1721" s="259"/>
      <c r="J1721" s="259"/>
    </row>
    <row r="1722" spans="1:10">
      <c r="A1722" s="259"/>
      <c r="B1722" s="259"/>
      <c r="C1722" s="259"/>
      <c r="D1722" s="259"/>
      <c r="E1722" s="259"/>
      <c r="F1722" s="270"/>
      <c r="G1722" s="259"/>
      <c r="H1722" s="259"/>
      <c r="I1722" s="259"/>
      <c r="J1722" s="259"/>
    </row>
    <row r="1723" spans="1:10">
      <c r="A1723" s="259"/>
      <c r="B1723" s="259"/>
      <c r="C1723" s="259"/>
      <c r="D1723" s="259"/>
      <c r="E1723" s="259"/>
      <c r="F1723" s="270"/>
      <c r="G1723" s="259"/>
      <c r="H1723" s="259"/>
      <c r="I1723" s="259"/>
      <c r="J1723" s="259"/>
    </row>
    <row r="1724" spans="1:10">
      <c r="A1724" s="259"/>
      <c r="B1724" s="259"/>
      <c r="C1724" s="259"/>
      <c r="D1724" s="259"/>
      <c r="E1724" s="259"/>
      <c r="F1724" s="270"/>
      <c r="G1724" s="259"/>
      <c r="H1724" s="259"/>
      <c r="I1724" s="259"/>
      <c r="J1724" s="259"/>
    </row>
    <row r="1725" spans="1:10">
      <c r="A1725" s="259"/>
      <c r="B1725" s="259"/>
      <c r="C1725" s="259"/>
      <c r="D1725" s="259"/>
      <c r="E1725" s="259"/>
      <c r="F1725" s="270"/>
      <c r="G1725" s="259"/>
      <c r="H1725" s="259"/>
      <c r="I1725" s="259"/>
      <c r="J1725" s="259"/>
    </row>
    <row r="1726" spans="1:10">
      <c r="A1726" s="259"/>
      <c r="B1726" s="259"/>
      <c r="C1726" s="259"/>
      <c r="D1726" s="259"/>
      <c r="E1726" s="259"/>
      <c r="F1726" s="270"/>
      <c r="G1726" s="259"/>
      <c r="H1726" s="259"/>
      <c r="I1726" s="259"/>
      <c r="J1726" s="259"/>
    </row>
    <row r="1727" spans="1:10">
      <c r="A1727" s="259"/>
      <c r="B1727" s="259"/>
      <c r="C1727" s="259"/>
      <c r="D1727" s="259"/>
      <c r="E1727" s="259"/>
      <c r="F1727" s="270"/>
      <c r="G1727" s="259"/>
      <c r="H1727" s="259"/>
      <c r="I1727" s="259"/>
      <c r="J1727" s="259"/>
    </row>
    <row r="1728" spans="1:10">
      <c r="A1728" s="259"/>
      <c r="B1728" s="259"/>
      <c r="C1728" s="259"/>
      <c r="D1728" s="259"/>
      <c r="E1728" s="259"/>
      <c r="F1728" s="270"/>
      <c r="G1728" s="259"/>
      <c r="H1728" s="259"/>
      <c r="I1728" s="259"/>
      <c r="J1728" s="259"/>
    </row>
    <row r="1729" spans="1:10">
      <c r="A1729" s="259"/>
      <c r="B1729" s="259"/>
      <c r="C1729" s="259"/>
      <c r="D1729" s="259"/>
      <c r="E1729" s="259"/>
      <c r="F1729" s="270"/>
      <c r="G1729" s="259"/>
      <c r="H1729" s="259"/>
      <c r="I1729" s="259"/>
      <c r="J1729" s="259"/>
    </row>
    <row r="1730" spans="1:10">
      <c r="A1730" s="259"/>
      <c r="B1730" s="259"/>
      <c r="C1730" s="259"/>
      <c r="D1730" s="259"/>
      <c r="E1730" s="259"/>
      <c r="F1730" s="270"/>
      <c r="G1730" s="259"/>
      <c r="H1730" s="259"/>
      <c r="I1730" s="259"/>
      <c r="J1730" s="259"/>
    </row>
    <row r="1731" spans="1:10">
      <c r="A1731" s="259"/>
      <c r="B1731" s="259"/>
      <c r="C1731" s="259"/>
      <c r="D1731" s="259"/>
      <c r="E1731" s="259"/>
      <c r="F1731" s="270"/>
      <c r="G1731" s="259"/>
      <c r="H1731" s="259"/>
      <c r="I1731" s="259"/>
      <c r="J1731" s="259"/>
    </row>
    <row r="1732" spans="1:10">
      <c r="A1732" s="259"/>
      <c r="B1732" s="259"/>
      <c r="C1732" s="259"/>
      <c r="D1732" s="259"/>
      <c r="E1732" s="259"/>
      <c r="F1732" s="270"/>
      <c r="G1732" s="259"/>
      <c r="H1732" s="259"/>
      <c r="I1732" s="259"/>
      <c r="J1732" s="259"/>
    </row>
    <row r="1733" spans="1:10">
      <c r="A1733" s="259"/>
      <c r="B1733" s="259"/>
      <c r="C1733" s="259"/>
      <c r="D1733" s="259"/>
      <c r="E1733" s="259"/>
      <c r="F1733" s="270"/>
      <c r="G1733" s="259"/>
      <c r="H1733" s="259"/>
      <c r="I1733" s="259"/>
      <c r="J1733" s="259"/>
    </row>
    <row r="1734" spans="1:10">
      <c r="A1734" s="259"/>
      <c r="B1734" s="259"/>
      <c r="C1734" s="259"/>
      <c r="D1734" s="259"/>
      <c r="E1734" s="259"/>
      <c r="F1734" s="270"/>
      <c r="G1734" s="259"/>
      <c r="H1734" s="259"/>
      <c r="I1734" s="259"/>
      <c r="J1734" s="259"/>
    </row>
    <row r="1735" spans="1:10">
      <c r="A1735" s="259"/>
      <c r="B1735" s="259"/>
      <c r="C1735" s="259"/>
      <c r="D1735" s="259"/>
      <c r="E1735" s="259"/>
      <c r="F1735" s="270"/>
      <c r="G1735" s="259"/>
      <c r="H1735" s="259"/>
      <c r="I1735" s="259"/>
      <c r="J1735" s="259"/>
    </row>
    <row r="1736" spans="1:10">
      <c r="A1736" s="259"/>
      <c r="B1736" s="259"/>
      <c r="C1736" s="259"/>
      <c r="D1736" s="259"/>
      <c r="E1736" s="259"/>
      <c r="F1736" s="270"/>
      <c r="G1736" s="259"/>
      <c r="H1736" s="259"/>
      <c r="I1736" s="259"/>
      <c r="J1736" s="259"/>
    </row>
    <row r="1737" spans="1:10">
      <c r="A1737" s="259"/>
      <c r="B1737" s="259"/>
      <c r="C1737" s="259"/>
      <c r="D1737" s="259"/>
      <c r="E1737" s="259"/>
      <c r="F1737" s="270"/>
      <c r="G1737" s="259"/>
      <c r="H1737" s="259"/>
      <c r="I1737" s="259"/>
      <c r="J1737" s="259"/>
    </row>
    <row r="1738" spans="1:10">
      <c r="A1738" s="259"/>
      <c r="B1738" s="259"/>
      <c r="C1738" s="259"/>
      <c r="D1738" s="259"/>
      <c r="E1738" s="259"/>
      <c r="F1738" s="270"/>
      <c r="G1738" s="259"/>
      <c r="H1738" s="259"/>
      <c r="I1738" s="259"/>
      <c r="J1738" s="259"/>
    </row>
    <row r="1739" spans="1:10">
      <c r="A1739" s="259"/>
      <c r="B1739" s="259"/>
      <c r="C1739" s="259"/>
      <c r="D1739" s="259"/>
      <c r="E1739" s="259"/>
      <c r="F1739" s="270"/>
      <c r="G1739" s="259"/>
      <c r="H1739" s="259"/>
      <c r="I1739" s="259"/>
      <c r="J1739" s="259"/>
    </row>
    <row r="1740" spans="1:10">
      <c r="A1740" s="259"/>
      <c r="B1740" s="259"/>
      <c r="C1740" s="259"/>
      <c r="D1740" s="259"/>
      <c r="E1740" s="259"/>
      <c r="F1740" s="270"/>
      <c r="G1740" s="259"/>
      <c r="H1740" s="259"/>
      <c r="I1740" s="259"/>
      <c r="J1740" s="259"/>
    </row>
    <row r="1741" spans="1:10">
      <c r="A1741" s="259"/>
      <c r="B1741" s="259"/>
      <c r="C1741" s="259"/>
      <c r="D1741" s="259"/>
      <c r="E1741" s="259"/>
      <c r="F1741" s="270"/>
      <c r="G1741" s="259"/>
      <c r="H1741" s="259"/>
      <c r="I1741" s="259"/>
      <c r="J1741" s="259"/>
    </row>
    <row r="1742" spans="1:10">
      <c r="A1742" s="259"/>
      <c r="B1742" s="259"/>
      <c r="C1742" s="259"/>
      <c r="D1742" s="259"/>
      <c r="E1742" s="259"/>
      <c r="F1742" s="270"/>
      <c r="G1742" s="259"/>
      <c r="H1742" s="259"/>
      <c r="I1742" s="259"/>
      <c r="J1742" s="259"/>
    </row>
    <row r="1743" spans="1:10">
      <c r="A1743" s="259"/>
      <c r="B1743" s="259"/>
      <c r="C1743" s="259"/>
      <c r="D1743" s="259"/>
      <c r="E1743" s="259"/>
      <c r="F1743" s="270"/>
      <c r="G1743" s="259"/>
      <c r="H1743" s="259"/>
      <c r="I1743" s="259"/>
      <c r="J1743" s="259"/>
    </row>
    <row r="1744" spans="1:10">
      <c r="A1744" s="259"/>
      <c r="B1744" s="259"/>
      <c r="C1744" s="259"/>
      <c r="D1744" s="259"/>
      <c r="E1744" s="259"/>
      <c r="F1744" s="270"/>
      <c r="G1744" s="259"/>
      <c r="H1744" s="259"/>
      <c r="I1744" s="259"/>
      <c r="J1744" s="259"/>
    </row>
    <row r="1745" spans="1:10">
      <c r="A1745" s="259"/>
      <c r="B1745" s="259"/>
      <c r="C1745" s="259"/>
      <c r="D1745" s="259"/>
      <c r="E1745" s="259"/>
      <c r="F1745" s="270"/>
      <c r="G1745" s="259"/>
      <c r="H1745" s="259"/>
      <c r="I1745" s="259"/>
      <c r="J1745" s="259"/>
    </row>
    <row r="1746" spans="1:10">
      <c r="A1746" s="259"/>
      <c r="B1746" s="259"/>
      <c r="C1746" s="259"/>
      <c r="D1746" s="259"/>
      <c r="E1746" s="259"/>
      <c r="F1746" s="270"/>
      <c r="G1746" s="259"/>
      <c r="H1746" s="259"/>
      <c r="I1746" s="259"/>
      <c r="J1746" s="259"/>
    </row>
    <row r="1747" spans="1:10">
      <c r="A1747" s="259"/>
      <c r="B1747" s="259"/>
      <c r="C1747" s="259"/>
      <c r="D1747" s="259"/>
      <c r="E1747" s="259"/>
      <c r="F1747" s="270"/>
      <c r="G1747" s="259"/>
      <c r="H1747" s="259"/>
      <c r="I1747" s="259"/>
      <c r="J1747" s="259"/>
    </row>
    <row r="1748" spans="1:10">
      <c r="A1748" s="259"/>
      <c r="B1748" s="259"/>
      <c r="C1748" s="259"/>
      <c r="D1748" s="259"/>
      <c r="E1748" s="259"/>
      <c r="F1748" s="270"/>
      <c r="G1748" s="259"/>
      <c r="H1748" s="259"/>
      <c r="I1748" s="259"/>
      <c r="J1748" s="259"/>
    </row>
    <row r="1749" spans="1:10">
      <c r="A1749" s="259"/>
      <c r="B1749" s="259"/>
      <c r="C1749" s="259"/>
      <c r="D1749" s="259"/>
      <c r="E1749" s="259"/>
      <c r="F1749" s="270"/>
      <c r="G1749" s="259"/>
      <c r="H1749" s="259"/>
      <c r="I1749" s="259"/>
      <c r="J1749" s="259"/>
    </row>
    <row r="1750" spans="1:10">
      <c r="A1750" s="259"/>
      <c r="B1750" s="259"/>
      <c r="C1750" s="259"/>
      <c r="D1750" s="259"/>
      <c r="E1750" s="259"/>
      <c r="F1750" s="270"/>
      <c r="G1750" s="259"/>
      <c r="H1750" s="259"/>
      <c r="I1750" s="259"/>
      <c r="J1750" s="259"/>
    </row>
    <row r="1751" spans="1:10">
      <c r="A1751" s="259"/>
      <c r="B1751" s="259"/>
      <c r="C1751" s="259"/>
      <c r="D1751" s="259"/>
      <c r="E1751" s="259"/>
      <c r="F1751" s="270"/>
      <c r="G1751" s="259"/>
      <c r="H1751" s="259"/>
      <c r="I1751" s="259"/>
      <c r="J1751" s="259"/>
    </row>
    <row r="1752" spans="1:10">
      <c r="A1752" s="259"/>
      <c r="B1752" s="259"/>
      <c r="C1752" s="259"/>
      <c r="D1752" s="259"/>
      <c r="E1752" s="259"/>
      <c r="F1752" s="270"/>
      <c r="G1752" s="259"/>
      <c r="H1752" s="259"/>
      <c r="I1752" s="259"/>
      <c r="J1752" s="259"/>
    </row>
    <row r="1753" spans="1:10">
      <c r="A1753" s="259"/>
      <c r="B1753" s="259"/>
      <c r="C1753" s="259"/>
      <c r="D1753" s="259"/>
      <c r="E1753" s="259"/>
      <c r="F1753" s="270"/>
      <c r="G1753" s="259"/>
      <c r="H1753" s="259"/>
      <c r="I1753" s="259"/>
      <c r="J1753" s="259"/>
    </row>
    <row r="1754" spans="1:10">
      <c r="A1754" s="259"/>
      <c r="B1754" s="259"/>
      <c r="C1754" s="259"/>
      <c r="D1754" s="259"/>
      <c r="E1754" s="259"/>
      <c r="F1754" s="270"/>
      <c r="G1754" s="259"/>
      <c r="H1754" s="259"/>
      <c r="I1754" s="259"/>
      <c r="J1754" s="259"/>
    </row>
    <row r="1755" spans="1:10">
      <c r="A1755" s="259"/>
      <c r="B1755" s="259"/>
      <c r="C1755" s="259"/>
      <c r="D1755" s="259"/>
      <c r="E1755" s="259"/>
      <c r="F1755" s="270"/>
      <c r="G1755" s="259"/>
      <c r="H1755" s="259"/>
      <c r="I1755" s="259"/>
      <c r="J1755" s="259"/>
    </row>
    <row r="1756" spans="1:10">
      <c r="A1756" s="259"/>
      <c r="B1756" s="259"/>
      <c r="C1756" s="259"/>
      <c r="D1756" s="259"/>
      <c r="E1756" s="259"/>
      <c r="F1756" s="270"/>
      <c r="G1756" s="259"/>
      <c r="H1756" s="259"/>
      <c r="I1756" s="259"/>
      <c r="J1756" s="259"/>
    </row>
    <row r="1757" spans="1:10">
      <c r="A1757" s="259"/>
      <c r="B1757" s="259"/>
      <c r="C1757" s="259"/>
      <c r="D1757" s="259"/>
      <c r="E1757" s="259"/>
      <c r="F1757" s="270"/>
      <c r="G1757" s="259"/>
      <c r="H1757" s="259"/>
      <c r="I1757" s="259"/>
      <c r="J1757" s="259"/>
    </row>
    <row r="1758" spans="1:10">
      <c r="A1758" s="259"/>
      <c r="B1758" s="259"/>
      <c r="C1758" s="259"/>
      <c r="D1758" s="259"/>
      <c r="E1758" s="259"/>
      <c r="F1758" s="270"/>
      <c r="G1758" s="259"/>
      <c r="H1758" s="259"/>
      <c r="I1758" s="259"/>
      <c r="J1758" s="259"/>
    </row>
    <row r="1759" spans="1:10">
      <c r="A1759" s="259"/>
      <c r="B1759" s="259"/>
      <c r="C1759" s="259"/>
      <c r="D1759" s="259"/>
      <c r="E1759" s="259"/>
      <c r="F1759" s="270"/>
      <c r="G1759" s="259"/>
      <c r="H1759" s="259"/>
      <c r="I1759" s="259"/>
      <c r="J1759" s="259"/>
    </row>
    <row r="1760" spans="1:10">
      <c r="A1760" s="259"/>
      <c r="B1760" s="259"/>
      <c r="C1760" s="259"/>
      <c r="D1760" s="259"/>
      <c r="E1760" s="259"/>
      <c r="F1760" s="270"/>
      <c r="G1760" s="259"/>
      <c r="H1760" s="259"/>
      <c r="I1760" s="259"/>
      <c r="J1760" s="259"/>
    </row>
    <row r="1761" spans="1:10">
      <c r="A1761" s="259"/>
      <c r="B1761" s="259"/>
      <c r="C1761" s="259"/>
      <c r="D1761" s="259"/>
      <c r="E1761" s="259"/>
      <c r="F1761" s="270"/>
      <c r="G1761" s="259"/>
      <c r="H1761" s="259"/>
      <c r="I1761" s="259"/>
      <c r="J1761" s="259"/>
    </row>
    <row r="1762" spans="1:10">
      <c r="A1762" s="259"/>
      <c r="B1762" s="259"/>
      <c r="C1762" s="259"/>
      <c r="D1762" s="259"/>
      <c r="E1762" s="259"/>
      <c r="F1762" s="270"/>
      <c r="G1762" s="259"/>
      <c r="H1762" s="259"/>
      <c r="I1762" s="259"/>
      <c r="J1762" s="259"/>
    </row>
    <row r="1763" spans="1:10">
      <c r="A1763" s="259"/>
      <c r="B1763" s="259"/>
      <c r="C1763" s="259"/>
      <c r="D1763" s="259"/>
      <c r="E1763" s="259"/>
      <c r="F1763" s="270"/>
      <c r="G1763" s="259"/>
      <c r="H1763" s="259"/>
      <c r="I1763" s="259"/>
      <c r="J1763" s="259"/>
    </row>
    <row r="1764" spans="1:10">
      <c r="A1764" s="259"/>
      <c r="B1764" s="259"/>
      <c r="C1764" s="259"/>
      <c r="D1764" s="259"/>
      <c r="E1764" s="259"/>
      <c r="F1764" s="270"/>
      <c r="G1764" s="259"/>
      <c r="H1764" s="259"/>
      <c r="I1764" s="259"/>
      <c r="J1764" s="259"/>
    </row>
    <row r="1765" spans="1:10">
      <c r="A1765" s="259"/>
      <c r="B1765" s="259"/>
      <c r="C1765" s="259"/>
      <c r="D1765" s="259"/>
      <c r="E1765" s="259"/>
      <c r="F1765" s="270"/>
      <c r="G1765" s="259"/>
      <c r="H1765" s="259"/>
      <c r="I1765" s="259"/>
      <c r="J1765" s="259"/>
    </row>
    <row r="1766" spans="1:10">
      <c r="A1766" s="259"/>
      <c r="B1766" s="259"/>
      <c r="C1766" s="259"/>
      <c r="D1766" s="259"/>
      <c r="E1766" s="259"/>
      <c r="F1766" s="270"/>
      <c r="G1766" s="259"/>
      <c r="H1766" s="259"/>
      <c r="I1766" s="259"/>
      <c r="J1766" s="259"/>
    </row>
    <row r="1767" spans="1:10">
      <c r="A1767" s="259"/>
      <c r="B1767" s="259"/>
      <c r="C1767" s="259"/>
      <c r="D1767" s="259"/>
      <c r="E1767" s="259"/>
      <c r="F1767" s="270"/>
      <c r="G1767" s="259"/>
      <c r="H1767" s="259"/>
      <c r="I1767" s="259"/>
      <c r="J1767" s="259"/>
    </row>
    <row r="1768" spans="1:10">
      <c r="A1768" s="259"/>
      <c r="B1768" s="259"/>
      <c r="C1768" s="259"/>
      <c r="D1768" s="259"/>
      <c r="E1768" s="259"/>
      <c r="F1768" s="270"/>
      <c r="G1768" s="259"/>
      <c r="H1768" s="259"/>
      <c r="I1768" s="259"/>
      <c r="J1768" s="259"/>
    </row>
    <row r="1769" spans="1:10">
      <c r="A1769" s="259"/>
      <c r="B1769" s="259"/>
      <c r="C1769" s="259"/>
      <c r="D1769" s="259"/>
      <c r="E1769" s="259"/>
      <c r="F1769" s="270"/>
      <c r="G1769" s="259"/>
      <c r="H1769" s="259"/>
      <c r="I1769" s="259"/>
      <c r="J1769" s="259"/>
    </row>
    <row r="1770" spans="1:10">
      <c r="A1770" s="259"/>
      <c r="B1770" s="259"/>
      <c r="C1770" s="259"/>
      <c r="D1770" s="259"/>
      <c r="E1770" s="259"/>
      <c r="F1770" s="270"/>
      <c r="G1770" s="259"/>
      <c r="H1770" s="259"/>
      <c r="I1770" s="259"/>
      <c r="J1770" s="259"/>
    </row>
    <row r="1771" spans="1:10">
      <c r="A1771" s="259"/>
      <c r="B1771" s="259"/>
      <c r="C1771" s="259"/>
      <c r="D1771" s="259"/>
      <c r="E1771" s="259"/>
      <c r="F1771" s="270"/>
      <c r="G1771" s="259"/>
      <c r="H1771" s="259"/>
      <c r="I1771" s="259"/>
      <c r="J1771" s="259"/>
    </row>
    <row r="1772" spans="1:10">
      <c r="A1772" s="259"/>
      <c r="B1772" s="259"/>
      <c r="C1772" s="259"/>
      <c r="D1772" s="259"/>
      <c r="E1772" s="259"/>
      <c r="F1772" s="270"/>
      <c r="G1772" s="259"/>
      <c r="H1772" s="259"/>
      <c r="I1772" s="259"/>
      <c r="J1772" s="259"/>
    </row>
    <row r="1773" spans="1:10">
      <c r="A1773" s="259"/>
      <c r="B1773" s="259"/>
      <c r="C1773" s="259"/>
      <c r="D1773" s="259"/>
      <c r="E1773" s="259"/>
      <c r="F1773" s="270"/>
      <c r="G1773" s="259"/>
      <c r="H1773" s="259"/>
      <c r="I1773" s="259"/>
      <c r="J1773" s="259"/>
    </row>
    <row r="1774" spans="1:10">
      <c r="A1774" s="259"/>
      <c r="B1774" s="259"/>
      <c r="C1774" s="259"/>
      <c r="D1774" s="259"/>
      <c r="E1774" s="259"/>
      <c r="F1774" s="270"/>
      <c r="G1774" s="259"/>
      <c r="H1774" s="259"/>
      <c r="I1774" s="259"/>
      <c r="J1774" s="259"/>
    </row>
    <row r="1775" spans="1:10">
      <c r="A1775" s="259"/>
      <c r="B1775" s="259"/>
      <c r="C1775" s="259"/>
      <c r="D1775" s="259"/>
      <c r="E1775" s="259"/>
      <c r="F1775" s="270"/>
      <c r="G1775" s="259"/>
      <c r="H1775" s="259"/>
      <c r="I1775" s="259"/>
      <c r="J1775" s="259"/>
    </row>
    <row r="1776" spans="1:10">
      <c r="A1776" s="259"/>
      <c r="B1776" s="259"/>
      <c r="C1776" s="259"/>
      <c r="D1776" s="259"/>
      <c r="E1776" s="259"/>
      <c r="F1776" s="270"/>
      <c r="G1776" s="259"/>
      <c r="H1776" s="259"/>
      <c r="I1776" s="259"/>
      <c r="J1776" s="259"/>
    </row>
    <row r="1777" spans="1:10">
      <c r="A1777" s="259"/>
      <c r="B1777" s="259"/>
      <c r="C1777" s="259"/>
      <c r="D1777" s="259"/>
      <c r="E1777" s="259"/>
      <c r="F1777" s="270"/>
      <c r="G1777" s="259"/>
      <c r="H1777" s="259"/>
      <c r="I1777" s="259"/>
      <c r="J1777" s="259"/>
    </row>
    <row r="1778" spans="1:10">
      <c r="A1778" s="259"/>
      <c r="B1778" s="259"/>
      <c r="C1778" s="259"/>
      <c r="D1778" s="259"/>
      <c r="E1778" s="259"/>
      <c r="F1778" s="270"/>
      <c r="G1778" s="259"/>
      <c r="H1778" s="259"/>
      <c r="I1778" s="259"/>
      <c r="J1778" s="259"/>
    </row>
    <row r="1779" spans="1:10">
      <c r="A1779" s="259"/>
      <c r="B1779" s="259"/>
      <c r="C1779" s="259"/>
      <c r="D1779" s="259"/>
      <c r="E1779" s="259"/>
      <c r="F1779" s="270"/>
      <c r="G1779" s="259"/>
      <c r="H1779" s="259"/>
      <c r="I1779" s="259"/>
      <c r="J1779" s="259"/>
    </row>
    <row r="1780" spans="1:10">
      <c r="A1780" s="259"/>
      <c r="B1780" s="259"/>
      <c r="C1780" s="259"/>
      <c r="D1780" s="259"/>
      <c r="E1780" s="259"/>
      <c r="F1780" s="270"/>
      <c r="G1780" s="259"/>
      <c r="H1780" s="259"/>
      <c r="I1780" s="259"/>
      <c r="J1780" s="259"/>
    </row>
    <row r="1781" spans="1:10">
      <c r="A1781" s="259"/>
      <c r="B1781" s="259"/>
      <c r="C1781" s="259"/>
      <c r="D1781" s="259"/>
      <c r="E1781" s="259"/>
      <c r="F1781" s="270"/>
      <c r="G1781" s="259"/>
      <c r="H1781" s="259"/>
      <c r="I1781" s="259"/>
      <c r="J1781" s="259"/>
    </row>
    <row r="1782" spans="1:10">
      <c r="A1782" s="259"/>
      <c r="B1782" s="259"/>
      <c r="C1782" s="259"/>
      <c r="D1782" s="259"/>
      <c r="E1782" s="259"/>
      <c r="F1782" s="270"/>
      <c r="G1782" s="259"/>
      <c r="H1782" s="259"/>
      <c r="I1782" s="259"/>
      <c r="J1782" s="259"/>
    </row>
    <row r="1783" spans="1:10">
      <c r="A1783" s="259"/>
      <c r="B1783" s="259"/>
      <c r="C1783" s="259"/>
      <c r="D1783" s="259"/>
      <c r="E1783" s="259"/>
      <c r="F1783" s="270"/>
      <c r="G1783" s="259"/>
      <c r="H1783" s="259"/>
      <c r="I1783" s="259"/>
      <c r="J1783" s="259"/>
    </row>
    <row r="1784" spans="1:10">
      <c r="A1784" s="259"/>
      <c r="B1784" s="259"/>
      <c r="C1784" s="259"/>
      <c r="D1784" s="259"/>
      <c r="E1784" s="259"/>
      <c r="F1784" s="270"/>
      <c r="G1784" s="259"/>
      <c r="H1784" s="259"/>
      <c r="I1784" s="259"/>
      <c r="J1784" s="259"/>
    </row>
    <row r="1785" spans="1:10">
      <c r="A1785" s="259"/>
      <c r="B1785" s="259"/>
      <c r="C1785" s="259"/>
      <c r="D1785" s="259"/>
      <c r="E1785" s="259"/>
      <c r="F1785" s="270"/>
      <c r="G1785" s="259"/>
      <c r="H1785" s="259"/>
      <c r="I1785" s="259"/>
      <c r="J1785" s="259"/>
    </row>
    <row r="1786" spans="1:10">
      <c r="A1786" s="259"/>
      <c r="B1786" s="259"/>
      <c r="C1786" s="259"/>
      <c r="D1786" s="259"/>
      <c r="E1786" s="259"/>
      <c r="F1786" s="270"/>
      <c r="G1786" s="259"/>
      <c r="H1786" s="259"/>
      <c r="I1786" s="259"/>
      <c r="J1786" s="259"/>
    </row>
    <row r="1787" spans="1:10">
      <c r="A1787" s="259"/>
      <c r="B1787" s="259"/>
      <c r="C1787" s="259"/>
      <c r="D1787" s="259"/>
      <c r="E1787" s="259"/>
      <c r="F1787" s="270"/>
      <c r="G1787" s="259"/>
      <c r="H1787" s="259"/>
      <c r="I1787" s="259"/>
      <c r="J1787" s="259"/>
    </row>
    <row r="1788" spans="1:10">
      <c r="A1788" s="259"/>
      <c r="B1788" s="259"/>
      <c r="C1788" s="259"/>
      <c r="D1788" s="259"/>
      <c r="E1788" s="259"/>
      <c r="F1788" s="270"/>
      <c r="G1788" s="259"/>
      <c r="H1788" s="259"/>
      <c r="I1788" s="259"/>
      <c r="J1788" s="259"/>
    </row>
    <row r="1789" spans="1:10">
      <c r="A1789" s="259"/>
      <c r="B1789" s="259"/>
      <c r="C1789" s="259"/>
      <c r="D1789" s="259"/>
      <c r="E1789" s="259"/>
      <c r="F1789" s="270"/>
      <c r="G1789" s="259"/>
      <c r="H1789" s="259"/>
      <c r="I1789" s="259"/>
      <c r="J1789" s="259"/>
    </row>
    <row r="1790" spans="1:10">
      <c r="A1790" s="259"/>
      <c r="B1790" s="259"/>
      <c r="C1790" s="259"/>
      <c r="D1790" s="259"/>
      <c r="E1790" s="259"/>
      <c r="F1790" s="270"/>
      <c r="G1790" s="259"/>
      <c r="H1790" s="259"/>
      <c r="I1790" s="259"/>
      <c r="J1790" s="259"/>
    </row>
    <row r="1791" spans="1:10">
      <c r="A1791" s="259"/>
      <c r="B1791" s="259"/>
      <c r="C1791" s="259"/>
      <c r="D1791" s="259"/>
      <c r="E1791" s="259"/>
      <c r="F1791" s="270"/>
      <c r="G1791" s="259"/>
      <c r="H1791" s="259"/>
      <c r="I1791" s="259"/>
      <c r="J1791" s="259"/>
    </row>
    <row r="1792" spans="1:10">
      <c r="A1792" s="259"/>
      <c r="B1792" s="259"/>
      <c r="C1792" s="259"/>
      <c r="D1792" s="259"/>
      <c r="E1792" s="259"/>
      <c r="F1792" s="270"/>
      <c r="G1792" s="259"/>
      <c r="H1792" s="259"/>
      <c r="I1792" s="259"/>
      <c r="J1792" s="259"/>
    </row>
    <row r="1793" spans="1:10">
      <c r="A1793" s="259"/>
      <c r="B1793" s="259"/>
      <c r="C1793" s="259"/>
      <c r="D1793" s="259"/>
      <c r="E1793" s="259"/>
      <c r="F1793" s="270"/>
      <c r="G1793" s="259"/>
      <c r="H1793" s="259"/>
      <c r="I1793" s="259"/>
      <c r="J1793" s="259"/>
    </row>
    <row r="1794" spans="1:10">
      <c r="A1794" s="259"/>
      <c r="B1794" s="259"/>
      <c r="C1794" s="259"/>
      <c r="D1794" s="259"/>
      <c r="E1794" s="259"/>
      <c r="F1794" s="270"/>
      <c r="G1794" s="259"/>
      <c r="H1794" s="259"/>
      <c r="I1794" s="259"/>
      <c r="J1794" s="259"/>
    </row>
    <row r="1795" spans="1:10">
      <c r="A1795" s="259"/>
      <c r="B1795" s="259"/>
      <c r="C1795" s="259"/>
      <c r="D1795" s="259"/>
      <c r="E1795" s="259"/>
      <c r="F1795" s="270"/>
      <c r="G1795" s="259"/>
      <c r="H1795" s="259"/>
      <c r="I1795" s="259"/>
      <c r="J1795" s="259"/>
    </row>
    <row r="1796" spans="1:10">
      <c r="A1796" s="259"/>
      <c r="B1796" s="259"/>
      <c r="C1796" s="259"/>
      <c r="D1796" s="259"/>
      <c r="E1796" s="259"/>
      <c r="F1796" s="270"/>
      <c r="G1796" s="259"/>
      <c r="H1796" s="259"/>
      <c r="I1796" s="259"/>
      <c r="J1796" s="259"/>
    </row>
    <row r="1797" spans="1:10">
      <c r="A1797" s="259"/>
      <c r="B1797" s="259"/>
      <c r="C1797" s="259"/>
      <c r="D1797" s="259"/>
      <c r="E1797" s="259"/>
      <c r="F1797" s="270"/>
      <c r="G1797" s="259"/>
      <c r="H1797" s="259"/>
      <c r="I1797" s="259"/>
      <c r="J1797" s="259"/>
    </row>
    <row r="1798" spans="1:10">
      <c r="A1798" s="259"/>
      <c r="B1798" s="259"/>
      <c r="C1798" s="259"/>
      <c r="D1798" s="259"/>
      <c r="E1798" s="259"/>
      <c r="F1798" s="270"/>
      <c r="G1798" s="259"/>
      <c r="H1798" s="259"/>
      <c r="I1798" s="259"/>
      <c r="J1798" s="259"/>
    </row>
    <row r="1799" spans="1:10">
      <c r="A1799" s="259"/>
      <c r="B1799" s="259"/>
      <c r="C1799" s="259"/>
      <c r="D1799" s="259"/>
      <c r="E1799" s="259"/>
      <c r="F1799" s="270"/>
      <c r="G1799" s="259"/>
      <c r="H1799" s="259"/>
      <c r="I1799" s="259"/>
      <c r="J1799" s="259"/>
    </row>
    <row r="1800" spans="1:10">
      <c r="A1800" s="259"/>
      <c r="B1800" s="259"/>
      <c r="C1800" s="259"/>
      <c r="D1800" s="259"/>
      <c r="E1800" s="259"/>
      <c r="F1800" s="270"/>
      <c r="G1800" s="259"/>
      <c r="H1800" s="259"/>
      <c r="I1800" s="259"/>
      <c r="J1800" s="259"/>
    </row>
    <row r="1801" spans="1:10">
      <c r="A1801" s="259"/>
      <c r="B1801" s="259"/>
      <c r="C1801" s="259"/>
      <c r="D1801" s="259"/>
      <c r="E1801" s="259"/>
      <c r="F1801" s="270"/>
      <c r="G1801" s="259"/>
      <c r="H1801" s="259"/>
      <c r="I1801" s="259"/>
      <c r="J1801" s="259"/>
    </row>
    <row r="1802" spans="1:10">
      <c r="A1802" s="259"/>
      <c r="B1802" s="259"/>
      <c r="C1802" s="259"/>
      <c r="D1802" s="259"/>
      <c r="E1802" s="259"/>
      <c r="F1802" s="270"/>
      <c r="G1802" s="259"/>
      <c r="H1802" s="259"/>
      <c r="I1802" s="259"/>
      <c r="J1802" s="259"/>
    </row>
    <row r="1803" spans="1:10">
      <c r="A1803" s="259"/>
      <c r="B1803" s="259"/>
      <c r="C1803" s="259"/>
      <c r="D1803" s="259"/>
      <c r="E1803" s="259"/>
      <c r="F1803" s="270"/>
      <c r="G1803" s="259"/>
      <c r="H1803" s="259"/>
      <c r="I1803" s="259"/>
      <c r="J1803" s="259"/>
    </row>
    <row r="1804" spans="1:10">
      <c r="A1804" s="259"/>
      <c r="B1804" s="259"/>
      <c r="C1804" s="259"/>
      <c r="D1804" s="259"/>
      <c r="E1804" s="259"/>
      <c r="F1804" s="270"/>
      <c r="G1804" s="259"/>
      <c r="H1804" s="259"/>
      <c r="I1804" s="259"/>
      <c r="J1804" s="259"/>
    </row>
    <row r="1805" spans="1:10">
      <c r="A1805" s="259"/>
      <c r="B1805" s="259"/>
      <c r="C1805" s="259"/>
      <c r="D1805" s="259"/>
      <c r="E1805" s="259"/>
      <c r="F1805" s="270"/>
      <c r="G1805" s="259"/>
      <c r="H1805" s="259"/>
      <c r="I1805" s="259"/>
      <c r="J1805" s="259"/>
    </row>
    <row r="1806" spans="1:10">
      <c r="A1806" s="259"/>
      <c r="B1806" s="259"/>
      <c r="C1806" s="259"/>
      <c r="D1806" s="259"/>
      <c r="E1806" s="259"/>
      <c r="F1806" s="270"/>
      <c r="G1806" s="259"/>
      <c r="H1806" s="259"/>
      <c r="I1806" s="259"/>
      <c r="J1806" s="259"/>
    </row>
    <row r="1807" spans="1:10">
      <c r="A1807" s="259"/>
      <c r="B1807" s="259"/>
      <c r="C1807" s="259"/>
      <c r="D1807" s="259"/>
      <c r="E1807" s="259"/>
      <c r="F1807" s="270"/>
      <c r="G1807" s="259"/>
      <c r="H1807" s="259"/>
      <c r="I1807" s="259"/>
      <c r="J1807" s="259"/>
    </row>
    <row r="1808" spans="1:10">
      <c r="A1808" s="259"/>
      <c r="B1808" s="259"/>
      <c r="C1808" s="259"/>
      <c r="D1808" s="259"/>
      <c r="E1808" s="259"/>
      <c r="F1808" s="270"/>
      <c r="G1808" s="259"/>
      <c r="H1808" s="259"/>
      <c r="I1808" s="259"/>
      <c r="J1808" s="259"/>
    </row>
    <row r="1809" spans="1:10">
      <c r="A1809" s="259"/>
      <c r="B1809" s="259"/>
      <c r="C1809" s="259"/>
      <c r="D1809" s="259"/>
      <c r="E1809" s="259"/>
      <c r="F1809" s="270"/>
      <c r="G1809" s="259"/>
      <c r="H1809" s="259"/>
      <c r="I1809" s="259"/>
      <c r="J1809" s="259"/>
    </row>
    <row r="1810" spans="1:10">
      <c r="A1810" s="259"/>
      <c r="B1810" s="259"/>
      <c r="C1810" s="259"/>
      <c r="D1810" s="259"/>
      <c r="E1810" s="259"/>
      <c r="F1810" s="270"/>
      <c r="G1810" s="259"/>
      <c r="H1810" s="259"/>
      <c r="I1810" s="259"/>
      <c r="J1810" s="259"/>
    </row>
    <row r="1811" spans="1:10">
      <c r="A1811" s="259"/>
      <c r="B1811" s="259"/>
      <c r="C1811" s="259"/>
      <c r="D1811" s="259"/>
      <c r="E1811" s="259"/>
      <c r="F1811" s="270"/>
      <c r="G1811" s="259"/>
      <c r="H1811" s="259"/>
      <c r="I1811" s="259"/>
      <c r="J1811" s="259"/>
    </row>
    <row r="1812" spans="1:10">
      <c r="A1812" s="259"/>
      <c r="B1812" s="259"/>
      <c r="C1812" s="259"/>
      <c r="D1812" s="259"/>
      <c r="E1812" s="259"/>
      <c r="F1812" s="270"/>
      <c r="G1812" s="259"/>
      <c r="H1812" s="259"/>
      <c r="I1812" s="259"/>
      <c r="J1812" s="259"/>
    </row>
    <row r="1813" spans="1:10">
      <c r="A1813" s="259"/>
      <c r="B1813" s="259"/>
      <c r="C1813" s="259"/>
      <c r="D1813" s="259"/>
      <c r="E1813" s="259"/>
      <c r="F1813" s="270"/>
      <c r="G1813" s="259"/>
      <c r="H1813" s="259"/>
      <c r="I1813" s="259"/>
      <c r="J1813" s="259"/>
    </row>
    <row r="1814" spans="1:10">
      <c r="A1814" s="259"/>
      <c r="B1814" s="259"/>
      <c r="C1814" s="259"/>
      <c r="D1814" s="259"/>
      <c r="E1814" s="259"/>
      <c r="F1814" s="270"/>
      <c r="G1814" s="259"/>
      <c r="H1814" s="259"/>
      <c r="I1814" s="259"/>
      <c r="J1814" s="259"/>
    </row>
    <row r="1815" spans="1:10">
      <c r="A1815" s="259"/>
      <c r="B1815" s="259"/>
      <c r="C1815" s="259"/>
      <c r="D1815" s="259"/>
      <c r="E1815" s="259"/>
      <c r="F1815" s="270"/>
      <c r="G1815" s="259"/>
      <c r="H1815" s="259"/>
      <c r="I1815" s="259"/>
      <c r="J1815" s="259"/>
    </row>
    <row r="1816" spans="1:10">
      <c r="A1816" s="259"/>
      <c r="B1816" s="259"/>
      <c r="C1816" s="259"/>
      <c r="D1816" s="259"/>
      <c r="E1816" s="259"/>
      <c r="F1816" s="270"/>
      <c r="G1816" s="259"/>
      <c r="H1816" s="259"/>
      <c r="I1816" s="259"/>
      <c r="J1816" s="259"/>
    </row>
    <row r="1817" spans="1:10">
      <c r="A1817" s="259"/>
      <c r="B1817" s="259"/>
      <c r="C1817" s="259"/>
      <c r="D1817" s="259"/>
      <c r="E1817" s="259"/>
      <c r="F1817" s="270"/>
      <c r="G1817" s="259"/>
      <c r="H1817" s="259"/>
      <c r="I1817" s="259"/>
      <c r="J1817" s="259"/>
    </row>
    <row r="1818" spans="1:10">
      <c r="A1818" s="259"/>
      <c r="B1818" s="259"/>
      <c r="C1818" s="259"/>
      <c r="D1818" s="259"/>
      <c r="E1818" s="259"/>
      <c r="F1818" s="270"/>
      <c r="G1818" s="259"/>
      <c r="H1818" s="259"/>
      <c r="I1818" s="259"/>
      <c r="J1818" s="259"/>
    </row>
    <row r="1819" spans="1:10">
      <c r="A1819" s="259"/>
      <c r="B1819" s="259"/>
      <c r="C1819" s="259"/>
      <c r="D1819" s="259"/>
      <c r="E1819" s="259"/>
      <c r="F1819" s="270"/>
      <c r="G1819" s="259"/>
      <c r="H1819" s="259"/>
      <c r="I1819" s="259"/>
      <c r="J1819" s="259"/>
    </row>
    <row r="1820" spans="1:10">
      <c r="A1820" s="259"/>
      <c r="B1820" s="259"/>
      <c r="C1820" s="259"/>
      <c r="D1820" s="259"/>
      <c r="E1820" s="259"/>
      <c r="F1820" s="270"/>
      <c r="G1820" s="259"/>
      <c r="H1820" s="259"/>
      <c r="I1820" s="259"/>
      <c r="J1820" s="259"/>
    </row>
    <row r="1821" spans="1:10">
      <c r="A1821" s="259"/>
      <c r="B1821" s="259"/>
      <c r="C1821" s="259"/>
      <c r="D1821" s="259"/>
      <c r="E1821" s="259"/>
      <c r="F1821" s="270"/>
      <c r="G1821" s="259"/>
      <c r="H1821" s="259"/>
      <c r="I1821" s="259"/>
      <c r="J1821" s="259"/>
    </row>
    <row r="1822" spans="1:10">
      <c r="A1822" s="259"/>
      <c r="B1822" s="259"/>
      <c r="C1822" s="259"/>
      <c r="D1822" s="259"/>
      <c r="E1822" s="259"/>
      <c r="F1822" s="270"/>
      <c r="G1822" s="259"/>
      <c r="H1822" s="259"/>
      <c r="I1822" s="259"/>
      <c r="J1822" s="259"/>
    </row>
    <row r="1823" spans="1:10">
      <c r="A1823" s="259"/>
      <c r="B1823" s="259"/>
      <c r="C1823" s="259"/>
      <c r="D1823" s="259"/>
      <c r="E1823" s="259"/>
      <c r="F1823" s="270"/>
      <c r="G1823" s="259"/>
      <c r="H1823" s="259"/>
      <c r="I1823" s="259"/>
      <c r="J1823" s="259"/>
    </row>
    <row r="1824" spans="1:10">
      <c r="A1824" s="259"/>
      <c r="B1824" s="259"/>
      <c r="C1824" s="259"/>
      <c r="D1824" s="259"/>
      <c r="E1824" s="259"/>
      <c r="F1824" s="270"/>
      <c r="G1824" s="259"/>
      <c r="H1824" s="259"/>
      <c r="I1824" s="259"/>
      <c r="J1824" s="259"/>
    </row>
    <row r="1825" spans="1:10">
      <c r="A1825" s="259"/>
      <c r="B1825" s="259"/>
      <c r="C1825" s="259"/>
      <c r="D1825" s="259"/>
      <c r="E1825" s="259"/>
      <c r="F1825" s="270"/>
      <c r="G1825" s="259"/>
      <c r="H1825" s="259"/>
      <c r="I1825" s="259"/>
      <c r="J1825" s="259"/>
    </row>
    <row r="1826" spans="1:10">
      <c r="A1826" s="259"/>
      <c r="B1826" s="259"/>
      <c r="C1826" s="259"/>
      <c r="D1826" s="259"/>
      <c r="E1826" s="259"/>
      <c r="F1826" s="270"/>
      <c r="G1826" s="259"/>
      <c r="H1826" s="259"/>
      <c r="I1826" s="259"/>
      <c r="J1826" s="259"/>
    </row>
    <row r="1827" spans="1:10">
      <c r="A1827" s="259"/>
      <c r="B1827" s="259"/>
      <c r="C1827" s="259"/>
      <c r="D1827" s="259"/>
      <c r="E1827" s="259"/>
      <c r="F1827" s="270"/>
      <c r="G1827" s="259"/>
      <c r="H1827" s="259"/>
      <c r="I1827" s="259"/>
      <c r="J1827" s="259"/>
    </row>
    <row r="1828" spans="1:10">
      <c r="A1828" s="259"/>
      <c r="B1828" s="259"/>
      <c r="C1828" s="259"/>
      <c r="D1828" s="259"/>
      <c r="E1828" s="259"/>
      <c r="F1828" s="270"/>
      <c r="G1828" s="259"/>
      <c r="H1828" s="259"/>
      <c r="I1828" s="259"/>
      <c r="J1828" s="259"/>
    </row>
    <row r="1829" spans="1:10">
      <c r="A1829" s="259"/>
      <c r="B1829" s="259"/>
      <c r="C1829" s="259"/>
      <c r="D1829" s="259"/>
      <c r="E1829" s="259"/>
      <c r="F1829" s="270"/>
      <c r="G1829" s="259"/>
      <c r="H1829" s="259"/>
      <c r="I1829" s="259"/>
      <c r="J1829" s="259"/>
    </row>
    <row r="1830" spans="1:10">
      <c r="A1830" s="259"/>
      <c r="B1830" s="259"/>
      <c r="C1830" s="259"/>
      <c r="D1830" s="259"/>
      <c r="E1830" s="259"/>
      <c r="F1830" s="270"/>
      <c r="G1830" s="259"/>
      <c r="H1830" s="259"/>
      <c r="I1830" s="259"/>
      <c r="J1830" s="259"/>
    </row>
    <row r="1831" spans="1:10">
      <c r="A1831" s="259"/>
      <c r="B1831" s="259"/>
      <c r="C1831" s="259"/>
      <c r="D1831" s="259"/>
      <c r="E1831" s="259"/>
      <c r="F1831" s="270"/>
      <c r="G1831" s="259"/>
      <c r="H1831" s="259"/>
      <c r="I1831" s="259"/>
      <c r="J1831" s="259"/>
    </row>
    <row r="1832" spans="1:10">
      <c r="A1832" s="259"/>
      <c r="B1832" s="259"/>
      <c r="C1832" s="259"/>
      <c r="D1832" s="259"/>
      <c r="E1832" s="259"/>
      <c r="F1832" s="270"/>
      <c r="G1832" s="259"/>
      <c r="H1832" s="259"/>
      <c r="I1832" s="259"/>
      <c r="J1832" s="259"/>
    </row>
    <row r="1833" spans="1:10">
      <c r="A1833" s="259"/>
      <c r="B1833" s="259"/>
      <c r="C1833" s="259"/>
      <c r="D1833" s="259"/>
      <c r="E1833" s="259"/>
      <c r="F1833" s="270"/>
      <c r="G1833" s="259"/>
      <c r="H1833" s="259"/>
      <c r="I1833" s="259"/>
      <c r="J1833" s="259"/>
    </row>
    <row r="1834" spans="1:10">
      <c r="A1834" s="259"/>
      <c r="B1834" s="259"/>
      <c r="C1834" s="259"/>
      <c r="D1834" s="259"/>
      <c r="E1834" s="259"/>
      <c r="F1834" s="270"/>
      <c r="G1834" s="259"/>
      <c r="H1834" s="259"/>
      <c r="I1834" s="259"/>
      <c r="J1834" s="259"/>
    </row>
    <row r="1835" spans="1:10">
      <c r="A1835" s="259"/>
      <c r="B1835" s="259"/>
      <c r="C1835" s="259"/>
      <c r="D1835" s="259"/>
      <c r="E1835" s="259"/>
      <c r="F1835" s="270"/>
      <c r="G1835" s="259"/>
      <c r="H1835" s="259"/>
      <c r="I1835" s="259"/>
      <c r="J1835" s="259"/>
    </row>
    <row r="1836" spans="1:10">
      <c r="A1836" s="259"/>
      <c r="B1836" s="259"/>
      <c r="C1836" s="259"/>
      <c r="D1836" s="259"/>
      <c r="E1836" s="259"/>
      <c r="F1836" s="270"/>
      <c r="G1836" s="259"/>
      <c r="H1836" s="259"/>
      <c r="I1836" s="259"/>
      <c r="J1836" s="259"/>
    </row>
    <row r="1837" spans="1:10">
      <c r="A1837" s="259"/>
      <c r="B1837" s="259"/>
      <c r="C1837" s="259"/>
      <c r="D1837" s="259"/>
      <c r="E1837" s="259"/>
      <c r="F1837" s="270"/>
      <c r="G1837" s="259"/>
      <c r="H1837" s="259"/>
      <c r="I1837" s="259"/>
      <c r="J1837" s="259"/>
    </row>
    <row r="1838" spans="1:10">
      <c r="A1838" s="259"/>
      <c r="B1838" s="259"/>
      <c r="C1838" s="259"/>
      <c r="D1838" s="259"/>
      <c r="E1838" s="259"/>
      <c r="F1838" s="270"/>
      <c r="G1838" s="259"/>
      <c r="H1838" s="259"/>
      <c r="I1838" s="259"/>
      <c r="J1838" s="259"/>
    </row>
    <row r="1839" spans="1:10">
      <c r="A1839" s="259"/>
      <c r="B1839" s="259"/>
      <c r="C1839" s="259"/>
      <c r="D1839" s="259"/>
      <c r="E1839" s="259"/>
      <c r="F1839" s="270"/>
      <c r="G1839" s="259"/>
      <c r="H1839" s="259"/>
      <c r="I1839" s="259"/>
      <c r="J1839" s="259"/>
    </row>
    <row r="1840" spans="1:10">
      <c r="A1840" s="259"/>
      <c r="B1840" s="259"/>
      <c r="C1840" s="259"/>
      <c r="D1840" s="259"/>
      <c r="E1840" s="259"/>
      <c r="F1840" s="270"/>
      <c r="G1840" s="259"/>
      <c r="H1840" s="259"/>
      <c r="I1840" s="259"/>
      <c r="J1840" s="259"/>
    </row>
    <row r="1841" spans="1:10">
      <c r="A1841" s="259"/>
      <c r="B1841" s="259"/>
      <c r="C1841" s="259"/>
      <c r="D1841" s="259"/>
      <c r="E1841" s="259"/>
      <c r="F1841" s="270"/>
      <c r="G1841" s="259"/>
      <c r="H1841" s="259"/>
      <c r="I1841" s="259"/>
      <c r="J1841" s="259"/>
    </row>
    <row r="1842" spans="1:10">
      <c r="A1842" s="259"/>
      <c r="B1842" s="259"/>
      <c r="C1842" s="259"/>
      <c r="D1842" s="259"/>
      <c r="E1842" s="259"/>
      <c r="F1842" s="270"/>
      <c r="G1842" s="259"/>
      <c r="H1842" s="259"/>
      <c r="I1842" s="259"/>
      <c r="J1842" s="259"/>
    </row>
    <row r="1843" spans="1:10">
      <c r="A1843" s="259"/>
      <c r="B1843" s="259"/>
      <c r="C1843" s="259"/>
      <c r="D1843" s="259"/>
      <c r="E1843" s="259"/>
      <c r="F1843" s="270"/>
      <c r="G1843" s="259"/>
      <c r="H1843" s="259"/>
      <c r="I1843" s="259"/>
      <c r="J1843" s="259"/>
    </row>
    <row r="1844" spans="1:10">
      <c r="A1844" s="259"/>
      <c r="B1844" s="259"/>
      <c r="C1844" s="259"/>
      <c r="D1844" s="259"/>
      <c r="E1844" s="259"/>
      <c r="F1844" s="270"/>
      <c r="G1844" s="259"/>
      <c r="H1844" s="259"/>
      <c r="I1844" s="259"/>
      <c r="J1844" s="259"/>
    </row>
    <row r="1845" spans="1:10">
      <c r="A1845" s="259"/>
      <c r="B1845" s="259"/>
      <c r="C1845" s="259"/>
      <c r="D1845" s="259"/>
      <c r="E1845" s="259"/>
      <c r="F1845" s="270"/>
      <c r="G1845" s="259"/>
      <c r="H1845" s="259"/>
      <c r="I1845" s="259"/>
      <c r="J1845" s="259"/>
    </row>
    <row r="1846" spans="1:10">
      <c r="A1846" s="259"/>
      <c r="B1846" s="259"/>
      <c r="C1846" s="259"/>
      <c r="D1846" s="259"/>
      <c r="E1846" s="259"/>
      <c r="F1846" s="270"/>
      <c r="G1846" s="259"/>
      <c r="H1846" s="259"/>
      <c r="I1846" s="259"/>
      <c r="J1846" s="259"/>
    </row>
    <row r="1847" spans="1:10">
      <c r="A1847" s="259"/>
      <c r="B1847" s="259"/>
      <c r="C1847" s="259"/>
      <c r="D1847" s="259"/>
      <c r="E1847" s="259"/>
      <c r="F1847" s="270"/>
      <c r="G1847" s="259"/>
      <c r="H1847" s="259"/>
      <c r="I1847" s="259"/>
      <c r="J1847" s="259"/>
    </row>
    <row r="1848" spans="1:10">
      <c r="A1848" s="259"/>
      <c r="B1848" s="259"/>
      <c r="C1848" s="259"/>
      <c r="D1848" s="259"/>
      <c r="E1848" s="259"/>
      <c r="F1848" s="270"/>
      <c r="G1848" s="259"/>
      <c r="H1848" s="259"/>
      <c r="I1848" s="259"/>
      <c r="J1848" s="259"/>
    </row>
    <row r="1849" spans="1:10">
      <c r="A1849" s="259"/>
      <c r="B1849" s="259"/>
      <c r="C1849" s="259"/>
      <c r="D1849" s="259"/>
      <c r="E1849" s="259"/>
      <c r="F1849" s="270"/>
      <c r="G1849" s="259"/>
      <c r="H1849" s="259"/>
      <c r="I1849" s="259"/>
      <c r="J1849" s="259"/>
    </row>
    <row r="1850" spans="1:10">
      <c r="A1850" s="259"/>
      <c r="B1850" s="259"/>
      <c r="C1850" s="259"/>
      <c r="D1850" s="259"/>
      <c r="E1850" s="259"/>
      <c r="F1850" s="270"/>
      <c r="G1850" s="259"/>
      <c r="H1850" s="259"/>
      <c r="I1850" s="259"/>
      <c r="J1850" s="259"/>
    </row>
    <row r="1851" spans="1:10">
      <c r="A1851" s="259"/>
      <c r="B1851" s="259"/>
      <c r="C1851" s="259"/>
      <c r="D1851" s="259"/>
      <c r="E1851" s="259"/>
      <c r="F1851" s="270"/>
      <c r="G1851" s="259"/>
      <c r="H1851" s="259"/>
      <c r="I1851" s="259"/>
      <c r="J1851" s="259"/>
    </row>
    <row r="1852" spans="1:10">
      <c r="A1852" s="259"/>
      <c r="B1852" s="259"/>
      <c r="C1852" s="259"/>
      <c r="D1852" s="259"/>
      <c r="E1852" s="259"/>
      <c r="F1852" s="270"/>
      <c r="G1852" s="259"/>
      <c r="H1852" s="259"/>
      <c r="I1852" s="259"/>
      <c r="J1852" s="259"/>
    </row>
    <row r="1853" spans="1:10">
      <c r="A1853" s="259"/>
      <c r="B1853" s="259"/>
      <c r="C1853" s="259"/>
      <c r="D1853" s="259"/>
      <c r="E1853" s="259"/>
      <c r="F1853" s="270"/>
      <c r="G1853" s="259"/>
      <c r="H1853" s="259"/>
      <c r="I1853" s="259"/>
      <c r="J1853" s="259"/>
    </row>
    <row r="1854" spans="1:10">
      <c r="A1854" s="259"/>
      <c r="B1854" s="259"/>
      <c r="C1854" s="259"/>
      <c r="D1854" s="259"/>
      <c r="E1854" s="259"/>
      <c r="F1854" s="270"/>
      <c r="G1854" s="259"/>
      <c r="H1854" s="259"/>
      <c r="I1854" s="259"/>
      <c r="J1854" s="259"/>
    </row>
    <row r="1855" spans="1:10">
      <c r="A1855" s="259"/>
      <c r="B1855" s="259"/>
      <c r="C1855" s="259"/>
      <c r="D1855" s="259"/>
      <c r="E1855" s="259"/>
      <c r="F1855" s="270"/>
      <c r="G1855" s="259"/>
      <c r="H1855" s="259"/>
      <c r="I1855" s="259"/>
      <c r="J1855" s="259"/>
    </row>
    <row r="1856" spans="1:10">
      <c r="A1856" s="259"/>
      <c r="B1856" s="259"/>
      <c r="C1856" s="259"/>
      <c r="D1856" s="259"/>
      <c r="E1856" s="259"/>
      <c r="F1856" s="270"/>
      <c r="G1856" s="259"/>
      <c r="H1856" s="259"/>
      <c r="I1856" s="259"/>
      <c r="J1856" s="259"/>
    </row>
    <row r="1857" spans="1:10">
      <c r="A1857" s="259"/>
      <c r="B1857" s="259"/>
      <c r="C1857" s="259"/>
      <c r="D1857" s="259"/>
      <c r="E1857" s="259"/>
      <c r="F1857" s="270"/>
      <c r="G1857" s="259"/>
      <c r="H1857" s="259"/>
      <c r="I1857" s="259"/>
      <c r="J1857" s="259"/>
    </row>
    <row r="1858" spans="1:10">
      <c r="A1858" s="259"/>
      <c r="B1858" s="259"/>
      <c r="C1858" s="259"/>
      <c r="D1858" s="259"/>
      <c r="E1858" s="259"/>
      <c r="F1858" s="270"/>
      <c r="G1858" s="259"/>
      <c r="H1858" s="259"/>
      <c r="I1858" s="259"/>
      <c r="J1858" s="259"/>
    </row>
    <row r="1859" spans="1:10">
      <c r="A1859" s="259"/>
      <c r="B1859" s="259"/>
      <c r="C1859" s="259"/>
      <c r="D1859" s="259"/>
      <c r="E1859" s="259"/>
      <c r="F1859" s="270"/>
      <c r="G1859" s="259"/>
      <c r="H1859" s="259"/>
      <c r="I1859" s="259"/>
      <c r="J1859" s="259"/>
    </row>
    <row r="1860" spans="1:10">
      <c r="A1860" s="259"/>
      <c r="B1860" s="259"/>
      <c r="C1860" s="259"/>
      <c r="D1860" s="259"/>
      <c r="E1860" s="259"/>
      <c r="F1860" s="270"/>
      <c r="G1860" s="259"/>
      <c r="H1860" s="259"/>
      <c r="I1860" s="259"/>
      <c r="J1860" s="259"/>
    </row>
    <row r="1861" spans="1:10">
      <c r="A1861" s="259"/>
      <c r="B1861" s="259"/>
      <c r="C1861" s="259"/>
      <c r="D1861" s="259"/>
      <c r="E1861" s="259"/>
      <c r="F1861" s="270"/>
      <c r="G1861" s="259"/>
      <c r="H1861" s="259"/>
      <c r="I1861" s="259"/>
      <c r="J1861" s="259"/>
    </row>
    <row r="1862" spans="1:10">
      <c r="A1862" s="259"/>
      <c r="B1862" s="259"/>
      <c r="C1862" s="259"/>
      <c r="D1862" s="259"/>
      <c r="E1862" s="259"/>
      <c r="F1862" s="270"/>
      <c r="G1862" s="259"/>
      <c r="H1862" s="259"/>
      <c r="I1862" s="259"/>
      <c r="J1862" s="259"/>
    </row>
    <row r="1863" spans="1:10">
      <c r="A1863" s="259"/>
      <c r="B1863" s="259"/>
      <c r="C1863" s="259"/>
      <c r="D1863" s="259"/>
      <c r="E1863" s="259"/>
      <c r="F1863" s="270"/>
      <c r="G1863" s="259"/>
      <c r="H1863" s="259"/>
      <c r="I1863" s="259"/>
      <c r="J1863" s="259"/>
    </row>
    <row r="1864" spans="1:10">
      <c r="A1864" s="259"/>
      <c r="B1864" s="259"/>
      <c r="C1864" s="259"/>
      <c r="D1864" s="259"/>
      <c r="E1864" s="259"/>
      <c r="F1864" s="270"/>
      <c r="G1864" s="259"/>
      <c r="H1864" s="259"/>
      <c r="I1864" s="259"/>
      <c r="J1864" s="259"/>
    </row>
    <row r="1865" spans="1:10">
      <c r="A1865" s="259"/>
      <c r="B1865" s="259"/>
      <c r="C1865" s="259"/>
      <c r="D1865" s="259"/>
      <c r="E1865" s="259"/>
      <c r="F1865" s="270"/>
      <c r="G1865" s="259"/>
      <c r="H1865" s="259"/>
      <c r="I1865" s="259"/>
      <c r="J1865" s="259"/>
    </row>
    <row r="1866" spans="1:10">
      <c r="A1866" s="259"/>
      <c r="B1866" s="259"/>
      <c r="C1866" s="259"/>
      <c r="D1866" s="259"/>
      <c r="E1866" s="259"/>
      <c r="F1866" s="270"/>
      <c r="G1866" s="259"/>
      <c r="H1866" s="259"/>
      <c r="I1866" s="259"/>
      <c r="J1866" s="259"/>
    </row>
    <row r="1867" spans="1:10">
      <c r="A1867" s="259"/>
      <c r="B1867" s="259"/>
      <c r="C1867" s="259"/>
      <c r="D1867" s="259"/>
      <c r="E1867" s="259"/>
      <c r="F1867" s="270"/>
      <c r="G1867" s="259"/>
      <c r="H1867" s="259"/>
      <c r="I1867" s="259"/>
      <c r="J1867" s="259"/>
    </row>
    <row r="1868" spans="1:10">
      <c r="A1868" s="259"/>
      <c r="B1868" s="259"/>
      <c r="C1868" s="259"/>
      <c r="D1868" s="259"/>
      <c r="E1868" s="259"/>
      <c r="F1868" s="270"/>
      <c r="G1868" s="259"/>
      <c r="H1868" s="259"/>
      <c r="I1868" s="259"/>
      <c r="J1868" s="259"/>
    </row>
    <row r="1869" spans="1:10">
      <c r="A1869" s="259"/>
      <c r="B1869" s="259"/>
      <c r="C1869" s="259"/>
      <c r="D1869" s="259"/>
      <c r="E1869" s="259"/>
      <c r="F1869" s="270"/>
      <c r="G1869" s="259"/>
      <c r="H1869" s="259"/>
      <c r="I1869" s="259"/>
      <c r="J1869" s="259"/>
    </row>
    <row r="1870" spans="1:10">
      <c r="A1870" s="259"/>
      <c r="B1870" s="259"/>
      <c r="C1870" s="259"/>
      <c r="D1870" s="259"/>
      <c r="E1870" s="259"/>
      <c r="F1870" s="270"/>
      <c r="G1870" s="259"/>
      <c r="H1870" s="259"/>
      <c r="I1870" s="259"/>
      <c r="J1870" s="259"/>
    </row>
    <row r="1871" spans="1:10">
      <c r="A1871" s="259"/>
      <c r="B1871" s="259"/>
      <c r="C1871" s="259"/>
      <c r="D1871" s="259"/>
      <c r="E1871" s="259"/>
      <c r="F1871" s="270"/>
      <c r="G1871" s="259"/>
      <c r="H1871" s="259"/>
      <c r="I1871" s="259"/>
      <c r="J1871" s="259"/>
    </row>
    <row r="1872" spans="1:10">
      <c r="A1872" s="259"/>
      <c r="B1872" s="259"/>
      <c r="C1872" s="259"/>
      <c r="D1872" s="259"/>
      <c r="E1872" s="259"/>
      <c r="F1872" s="270"/>
      <c r="G1872" s="259"/>
      <c r="H1872" s="259"/>
      <c r="I1872" s="259"/>
      <c r="J1872" s="259"/>
    </row>
    <row r="1873" spans="1:10">
      <c r="A1873" s="259"/>
      <c r="B1873" s="259"/>
      <c r="C1873" s="259"/>
      <c r="D1873" s="259"/>
      <c r="E1873" s="259"/>
      <c r="F1873" s="270"/>
      <c r="G1873" s="259"/>
      <c r="H1873" s="259"/>
      <c r="I1873" s="259"/>
      <c r="J1873" s="259"/>
    </row>
    <row r="1874" spans="1:10">
      <c r="A1874" s="259"/>
      <c r="B1874" s="259"/>
      <c r="C1874" s="259"/>
      <c r="D1874" s="259"/>
      <c r="E1874" s="259"/>
      <c r="F1874" s="270"/>
      <c r="G1874" s="259"/>
      <c r="H1874" s="259"/>
      <c r="I1874" s="259"/>
      <c r="J1874" s="259"/>
    </row>
    <row r="1875" spans="1:10">
      <c r="A1875" s="259"/>
      <c r="B1875" s="259"/>
      <c r="C1875" s="259"/>
      <c r="D1875" s="259"/>
      <c r="E1875" s="259"/>
      <c r="F1875" s="270"/>
      <c r="G1875" s="259"/>
      <c r="H1875" s="259"/>
      <c r="I1875" s="259"/>
      <c r="J1875" s="259"/>
    </row>
    <row r="1876" spans="1:10">
      <c r="A1876" s="259"/>
      <c r="B1876" s="259"/>
      <c r="C1876" s="259"/>
      <c r="D1876" s="259"/>
      <c r="E1876" s="259"/>
      <c r="F1876" s="270"/>
      <c r="G1876" s="259"/>
      <c r="H1876" s="259"/>
      <c r="I1876" s="259"/>
      <c r="J1876" s="259"/>
    </row>
    <row r="1877" spans="1:10">
      <c r="A1877" s="259"/>
      <c r="B1877" s="259"/>
      <c r="C1877" s="259"/>
      <c r="D1877" s="259"/>
      <c r="E1877" s="259"/>
      <c r="F1877" s="270"/>
      <c r="G1877" s="259"/>
      <c r="H1877" s="259"/>
      <c r="I1877" s="259"/>
      <c r="J1877" s="259"/>
    </row>
    <row r="1878" spans="1:10">
      <c r="A1878" s="259"/>
      <c r="B1878" s="259"/>
      <c r="C1878" s="259"/>
      <c r="D1878" s="259"/>
      <c r="E1878" s="259"/>
      <c r="F1878" s="270"/>
      <c r="G1878" s="259"/>
      <c r="H1878" s="259"/>
      <c r="I1878" s="259"/>
      <c r="J1878" s="259"/>
    </row>
    <row r="1879" spans="1:10">
      <c r="A1879" s="259"/>
      <c r="B1879" s="259"/>
      <c r="C1879" s="259"/>
      <c r="D1879" s="259"/>
      <c r="E1879" s="259"/>
      <c r="F1879" s="270"/>
      <c r="G1879" s="259"/>
      <c r="H1879" s="259"/>
      <c r="I1879" s="259"/>
      <c r="J1879" s="259"/>
    </row>
    <row r="1880" spans="1:10">
      <c r="A1880" s="259"/>
      <c r="B1880" s="259"/>
      <c r="C1880" s="259"/>
      <c r="D1880" s="259"/>
      <c r="E1880" s="259"/>
      <c r="F1880" s="270"/>
      <c r="G1880" s="259"/>
      <c r="H1880" s="259"/>
      <c r="I1880" s="259"/>
      <c r="J1880" s="259"/>
    </row>
    <row r="1881" spans="1:10">
      <c r="A1881" s="259"/>
      <c r="B1881" s="259"/>
      <c r="C1881" s="259"/>
      <c r="D1881" s="259"/>
      <c r="E1881" s="259"/>
      <c r="F1881" s="270"/>
      <c r="G1881" s="259"/>
      <c r="H1881" s="259"/>
      <c r="I1881" s="259"/>
      <c r="J1881" s="259"/>
    </row>
    <row r="1882" spans="1:10">
      <c r="A1882" s="259"/>
      <c r="B1882" s="259"/>
      <c r="C1882" s="259"/>
      <c r="D1882" s="259"/>
      <c r="E1882" s="259"/>
      <c r="F1882" s="270"/>
      <c r="G1882" s="259"/>
      <c r="H1882" s="259"/>
      <c r="I1882" s="259"/>
      <c r="J1882" s="259"/>
    </row>
    <row r="1883" spans="1:10">
      <c r="A1883" s="259"/>
      <c r="B1883" s="259"/>
      <c r="C1883" s="259"/>
      <c r="D1883" s="259"/>
      <c r="E1883" s="259"/>
      <c r="F1883" s="270"/>
      <c r="G1883" s="259"/>
      <c r="H1883" s="259"/>
      <c r="I1883" s="259"/>
      <c r="J1883" s="259"/>
    </row>
    <row r="1884" spans="1:10">
      <c r="A1884" s="259"/>
      <c r="B1884" s="259"/>
      <c r="C1884" s="259"/>
      <c r="D1884" s="259"/>
      <c r="E1884" s="259"/>
      <c r="F1884" s="270"/>
      <c r="G1884" s="259"/>
      <c r="H1884" s="259"/>
      <c r="I1884" s="259"/>
      <c r="J1884" s="259"/>
    </row>
    <row r="1885" spans="1:10">
      <c r="A1885" s="259"/>
      <c r="B1885" s="259"/>
      <c r="C1885" s="259"/>
      <c r="D1885" s="259"/>
      <c r="E1885" s="259"/>
      <c r="F1885" s="270"/>
      <c r="G1885" s="259"/>
      <c r="H1885" s="259"/>
      <c r="I1885" s="259"/>
      <c r="J1885" s="259"/>
    </row>
    <row r="1886" spans="1:10">
      <c r="A1886" s="259"/>
      <c r="B1886" s="259"/>
      <c r="C1886" s="259"/>
      <c r="D1886" s="259"/>
      <c r="E1886" s="259"/>
      <c r="F1886" s="270"/>
      <c r="G1886" s="259"/>
      <c r="H1886" s="259"/>
      <c r="I1886" s="259"/>
      <c r="J1886" s="259"/>
    </row>
    <row r="1887" spans="1:10">
      <c r="A1887" s="259"/>
      <c r="B1887" s="259"/>
      <c r="C1887" s="259"/>
      <c r="D1887" s="259"/>
      <c r="E1887" s="259"/>
      <c r="F1887" s="270"/>
      <c r="G1887" s="259"/>
      <c r="H1887" s="259"/>
      <c r="I1887" s="259"/>
      <c r="J1887" s="259"/>
    </row>
    <row r="1888" spans="1:10">
      <c r="A1888" s="259"/>
      <c r="B1888" s="259"/>
      <c r="C1888" s="259"/>
      <c r="D1888" s="259"/>
      <c r="E1888" s="259"/>
      <c r="F1888" s="270"/>
      <c r="G1888" s="259"/>
      <c r="H1888" s="259"/>
      <c r="I1888" s="259"/>
      <c r="J1888" s="259"/>
    </row>
    <row r="1889" spans="1:10">
      <c r="A1889" s="259"/>
      <c r="B1889" s="259"/>
      <c r="C1889" s="259"/>
      <c r="D1889" s="259"/>
      <c r="E1889" s="259"/>
      <c r="F1889" s="270"/>
      <c r="G1889" s="259"/>
      <c r="H1889" s="259"/>
      <c r="I1889" s="259"/>
      <c r="J1889" s="259"/>
    </row>
    <row r="1890" spans="1:10">
      <c r="A1890" s="259"/>
      <c r="B1890" s="259"/>
      <c r="C1890" s="259"/>
      <c r="D1890" s="259"/>
      <c r="E1890" s="259"/>
      <c r="F1890" s="270"/>
      <c r="G1890" s="259"/>
      <c r="H1890" s="259"/>
      <c r="I1890" s="259"/>
      <c r="J1890" s="259"/>
    </row>
    <row r="1891" spans="1:10">
      <c r="A1891" s="259"/>
      <c r="B1891" s="259"/>
      <c r="C1891" s="259"/>
      <c r="D1891" s="259"/>
      <c r="E1891" s="259"/>
      <c r="F1891" s="270"/>
      <c r="G1891" s="259"/>
      <c r="H1891" s="259"/>
      <c r="I1891" s="259"/>
      <c r="J1891" s="259"/>
    </row>
    <row r="1892" spans="1:10">
      <c r="A1892" s="259"/>
      <c r="B1892" s="259"/>
      <c r="C1892" s="259"/>
      <c r="D1892" s="259"/>
      <c r="E1892" s="259"/>
      <c r="F1892" s="270"/>
      <c r="G1892" s="259"/>
      <c r="H1892" s="259"/>
      <c r="I1892" s="259"/>
      <c r="J1892" s="259"/>
    </row>
    <row r="1893" spans="1:10">
      <c r="A1893" s="259"/>
      <c r="B1893" s="259"/>
      <c r="C1893" s="259"/>
      <c r="D1893" s="259"/>
      <c r="E1893" s="259"/>
      <c r="F1893" s="270"/>
      <c r="G1893" s="259"/>
      <c r="H1893" s="259"/>
      <c r="I1893" s="259"/>
      <c r="J1893" s="259"/>
    </row>
    <row r="1894" spans="1:10">
      <c r="A1894" s="259"/>
      <c r="B1894" s="259"/>
      <c r="C1894" s="259"/>
      <c r="D1894" s="259"/>
      <c r="E1894" s="259"/>
      <c r="F1894" s="270"/>
      <c r="G1894" s="259"/>
      <c r="H1894" s="259"/>
      <c r="I1894" s="259"/>
      <c r="J1894" s="259"/>
    </row>
    <row r="1895" spans="1:10">
      <c r="A1895" s="259"/>
      <c r="B1895" s="259"/>
      <c r="C1895" s="259"/>
      <c r="D1895" s="259"/>
      <c r="E1895" s="259"/>
      <c r="F1895" s="270"/>
      <c r="G1895" s="259"/>
      <c r="H1895" s="259"/>
      <c r="I1895" s="259"/>
      <c r="J1895" s="259"/>
    </row>
    <row r="1896" spans="1:10">
      <c r="A1896" s="259"/>
      <c r="B1896" s="259"/>
      <c r="C1896" s="259"/>
      <c r="D1896" s="259"/>
      <c r="E1896" s="259"/>
      <c r="F1896" s="270"/>
      <c r="G1896" s="259"/>
      <c r="H1896" s="259"/>
      <c r="I1896" s="259"/>
      <c r="J1896" s="259"/>
    </row>
    <row r="1897" spans="1:10">
      <c r="A1897" s="259"/>
      <c r="B1897" s="259"/>
      <c r="C1897" s="259"/>
      <c r="D1897" s="259"/>
      <c r="E1897" s="259"/>
      <c r="F1897" s="270"/>
      <c r="G1897" s="259"/>
      <c r="H1897" s="259"/>
      <c r="I1897" s="259"/>
      <c r="J1897" s="259"/>
    </row>
    <row r="1898" spans="1:10">
      <c r="A1898" s="259"/>
      <c r="B1898" s="259"/>
      <c r="C1898" s="259"/>
      <c r="D1898" s="259"/>
      <c r="E1898" s="259"/>
      <c r="F1898" s="270"/>
      <c r="G1898" s="259"/>
      <c r="H1898" s="259"/>
      <c r="I1898" s="259"/>
      <c r="J1898" s="259"/>
    </row>
    <row r="1899" spans="1:10">
      <c r="A1899" s="259"/>
      <c r="B1899" s="259"/>
      <c r="C1899" s="259"/>
      <c r="D1899" s="259"/>
      <c r="E1899" s="259"/>
      <c r="F1899" s="270"/>
      <c r="G1899" s="259"/>
      <c r="H1899" s="259"/>
      <c r="I1899" s="259"/>
      <c r="J1899" s="259"/>
    </row>
    <row r="1900" spans="1:10">
      <c r="A1900" s="259"/>
      <c r="B1900" s="259"/>
      <c r="C1900" s="259"/>
      <c r="D1900" s="259"/>
      <c r="E1900" s="259"/>
      <c r="F1900" s="270"/>
      <c r="G1900" s="259"/>
      <c r="H1900" s="259"/>
      <c r="I1900" s="259"/>
      <c r="J1900" s="259"/>
    </row>
    <row r="1901" spans="1:10">
      <c r="A1901" s="259"/>
      <c r="B1901" s="259"/>
      <c r="C1901" s="259"/>
      <c r="D1901" s="259"/>
      <c r="E1901" s="259"/>
      <c r="F1901" s="270"/>
      <c r="G1901" s="259"/>
      <c r="H1901" s="259"/>
      <c r="I1901" s="259"/>
      <c r="J1901" s="259"/>
    </row>
    <row r="1902" spans="1:10">
      <c r="A1902" s="259"/>
      <c r="B1902" s="259"/>
      <c r="C1902" s="259"/>
      <c r="D1902" s="259"/>
      <c r="E1902" s="259"/>
      <c r="F1902" s="270"/>
      <c r="G1902" s="259"/>
      <c r="H1902" s="259"/>
      <c r="I1902" s="259"/>
      <c r="J1902" s="259"/>
    </row>
    <row r="1903" spans="1:10">
      <c r="A1903" s="259"/>
      <c r="B1903" s="259"/>
      <c r="C1903" s="259"/>
      <c r="D1903" s="259"/>
      <c r="E1903" s="259"/>
      <c r="F1903" s="270"/>
      <c r="G1903" s="259"/>
      <c r="H1903" s="259"/>
      <c r="I1903" s="259"/>
      <c r="J1903" s="259"/>
    </row>
    <row r="1904" spans="1:10">
      <c r="A1904" s="259"/>
      <c r="B1904" s="259"/>
      <c r="C1904" s="259"/>
      <c r="D1904" s="259"/>
      <c r="E1904" s="259"/>
      <c r="F1904" s="270"/>
      <c r="G1904" s="259"/>
      <c r="H1904" s="259"/>
      <c r="I1904" s="259"/>
      <c r="J1904" s="259"/>
    </row>
    <row r="1905" spans="1:10">
      <c r="A1905" s="259"/>
      <c r="B1905" s="259"/>
      <c r="C1905" s="259"/>
      <c r="D1905" s="259"/>
      <c r="E1905" s="259"/>
      <c r="F1905" s="270"/>
      <c r="G1905" s="259"/>
      <c r="H1905" s="259"/>
      <c r="I1905" s="259"/>
      <c r="J1905" s="259"/>
    </row>
    <row r="1906" spans="1:10">
      <c r="A1906" s="259"/>
      <c r="B1906" s="259"/>
      <c r="C1906" s="259"/>
      <c r="D1906" s="259"/>
      <c r="E1906" s="259"/>
      <c r="F1906" s="270"/>
      <c r="G1906" s="259"/>
      <c r="H1906" s="259"/>
      <c r="I1906" s="259"/>
      <c r="J1906" s="259"/>
    </row>
    <row r="1907" spans="1:10">
      <c r="A1907" s="259"/>
      <c r="B1907" s="259"/>
      <c r="C1907" s="259"/>
      <c r="D1907" s="259"/>
      <c r="E1907" s="259"/>
      <c r="F1907" s="270"/>
      <c r="G1907" s="259"/>
      <c r="H1907" s="259"/>
      <c r="I1907" s="259"/>
      <c r="J1907" s="259"/>
    </row>
    <row r="1908" spans="1:10">
      <c r="A1908" s="259"/>
      <c r="B1908" s="259"/>
      <c r="C1908" s="259"/>
      <c r="D1908" s="259"/>
      <c r="E1908" s="259"/>
      <c r="F1908" s="270"/>
      <c r="G1908" s="259"/>
      <c r="H1908" s="259"/>
      <c r="I1908" s="259"/>
      <c r="J1908" s="259"/>
    </row>
    <row r="1909" spans="1:10">
      <c r="A1909" s="259"/>
      <c r="B1909" s="259"/>
      <c r="C1909" s="259"/>
      <c r="D1909" s="259"/>
      <c r="E1909" s="259"/>
      <c r="F1909" s="270"/>
      <c r="G1909" s="259"/>
      <c r="H1909" s="259"/>
      <c r="I1909" s="259"/>
      <c r="J1909" s="259"/>
    </row>
    <row r="1910" spans="1:10">
      <c r="A1910" s="259"/>
      <c r="B1910" s="259"/>
      <c r="C1910" s="259"/>
      <c r="D1910" s="259"/>
      <c r="E1910" s="259"/>
      <c r="F1910" s="270"/>
      <c r="G1910" s="259"/>
      <c r="H1910" s="259"/>
      <c r="I1910" s="259"/>
      <c r="J1910" s="259"/>
    </row>
    <row r="1911" spans="1:10">
      <c r="A1911" s="259"/>
      <c r="B1911" s="259"/>
      <c r="C1911" s="259"/>
      <c r="D1911" s="259"/>
      <c r="E1911" s="259"/>
      <c r="F1911" s="270"/>
      <c r="G1911" s="259"/>
      <c r="H1911" s="259"/>
      <c r="I1911" s="259"/>
      <c r="J1911" s="259"/>
    </row>
    <row r="1912" spans="1:10">
      <c r="A1912" s="259"/>
      <c r="B1912" s="259"/>
      <c r="C1912" s="259"/>
      <c r="D1912" s="259"/>
      <c r="E1912" s="259"/>
      <c r="F1912" s="270"/>
      <c r="G1912" s="259"/>
      <c r="H1912" s="259"/>
      <c r="I1912" s="259"/>
      <c r="J1912" s="259"/>
    </row>
    <row r="1913" spans="1:10">
      <c r="A1913" s="259"/>
      <c r="B1913" s="259"/>
      <c r="C1913" s="259"/>
      <c r="D1913" s="259"/>
      <c r="E1913" s="259"/>
      <c r="F1913" s="270"/>
      <c r="G1913" s="259"/>
      <c r="H1913" s="259"/>
      <c r="I1913" s="259"/>
      <c r="J1913" s="259"/>
    </row>
    <row r="1914" spans="1:10">
      <c r="A1914" s="259"/>
      <c r="B1914" s="259"/>
      <c r="C1914" s="259"/>
      <c r="D1914" s="259"/>
      <c r="E1914" s="259"/>
      <c r="F1914" s="270"/>
      <c r="G1914" s="259"/>
      <c r="H1914" s="259"/>
      <c r="I1914" s="259"/>
      <c r="J1914" s="259"/>
    </row>
    <row r="1915" spans="1:10">
      <c r="A1915" s="259"/>
      <c r="B1915" s="259"/>
      <c r="C1915" s="259"/>
      <c r="D1915" s="259"/>
      <c r="E1915" s="259"/>
      <c r="F1915" s="270"/>
      <c r="G1915" s="259"/>
      <c r="H1915" s="259"/>
      <c r="I1915" s="259"/>
      <c r="J1915" s="259"/>
    </row>
    <row r="1916" spans="1:10">
      <c r="A1916" s="259"/>
      <c r="B1916" s="259"/>
      <c r="C1916" s="259"/>
      <c r="D1916" s="259"/>
      <c r="E1916" s="259"/>
      <c r="F1916" s="270"/>
      <c r="G1916" s="259"/>
      <c r="H1916" s="259"/>
      <c r="I1916" s="259"/>
      <c r="J1916" s="259"/>
    </row>
    <row r="1917" spans="1:10">
      <c r="A1917" s="259"/>
      <c r="B1917" s="259"/>
      <c r="C1917" s="259"/>
      <c r="D1917" s="259"/>
      <c r="E1917" s="259"/>
      <c r="F1917" s="270"/>
      <c r="G1917" s="259"/>
      <c r="H1917" s="259"/>
      <c r="I1917" s="259"/>
      <c r="J1917" s="259"/>
    </row>
    <row r="1918" spans="1:10">
      <c r="A1918" s="259"/>
      <c r="B1918" s="259"/>
      <c r="C1918" s="259"/>
      <c r="D1918" s="259"/>
      <c r="E1918" s="259"/>
      <c r="F1918" s="270"/>
      <c r="G1918" s="259"/>
      <c r="H1918" s="259"/>
      <c r="I1918" s="259"/>
      <c r="J1918" s="259"/>
    </row>
    <row r="1919" spans="1:10">
      <c r="A1919" s="259"/>
      <c r="B1919" s="259"/>
      <c r="C1919" s="259"/>
      <c r="D1919" s="259"/>
      <c r="E1919" s="259"/>
      <c r="F1919" s="270"/>
      <c r="G1919" s="259"/>
      <c r="H1919" s="259"/>
      <c r="I1919" s="259"/>
      <c r="J1919" s="259"/>
    </row>
    <row r="1920" spans="1:10">
      <c r="A1920" s="259"/>
      <c r="B1920" s="259"/>
      <c r="C1920" s="259"/>
      <c r="D1920" s="259"/>
      <c r="E1920" s="259"/>
      <c r="F1920" s="270"/>
      <c r="G1920" s="259"/>
      <c r="H1920" s="259"/>
      <c r="I1920" s="259"/>
      <c r="J1920" s="259"/>
    </row>
    <row r="1921" spans="1:10">
      <c r="A1921" s="259"/>
      <c r="B1921" s="259"/>
      <c r="C1921" s="259"/>
      <c r="D1921" s="259"/>
      <c r="E1921" s="259"/>
      <c r="F1921" s="270"/>
      <c r="G1921" s="259"/>
      <c r="H1921" s="259"/>
      <c r="I1921" s="259"/>
      <c r="J1921" s="259"/>
    </row>
    <row r="1922" spans="1:10">
      <c r="A1922" s="259"/>
      <c r="B1922" s="259"/>
      <c r="C1922" s="259"/>
      <c r="D1922" s="259"/>
      <c r="E1922" s="259"/>
      <c r="F1922" s="270"/>
      <c r="G1922" s="259"/>
      <c r="H1922" s="259"/>
      <c r="I1922" s="259"/>
      <c r="J1922" s="259"/>
    </row>
    <row r="1923" spans="1:10">
      <c r="A1923" s="259"/>
      <c r="B1923" s="259"/>
      <c r="C1923" s="259"/>
      <c r="D1923" s="259"/>
      <c r="E1923" s="259"/>
      <c r="F1923" s="270"/>
      <c r="G1923" s="259"/>
      <c r="H1923" s="259"/>
      <c r="I1923" s="259"/>
      <c r="J1923" s="259"/>
    </row>
    <row r="1924" spans="1:10">
      <c r="A1924" s="259"/>
      <c r="B1924" s="259"/>
      <c r="C1924" s="259"/>
      <c r="D1924" s="259"/>
      <c r="E1924" s="259"/>
      <c r="F1924" s="270"/>
      <c r="G1924" s="259"/>
      <c r="H1924" s="259"/>
      <c r="I1924" s="259"/>
      <c r="J1924" s="259"/>
    </row>
    <row r="1925" spans="1:10">
      <c r="A1925" s="259"/>
      <c r="B1925" s="259"/>
      <c r="C1925" s="259"/>
      <c r="D1925" s="259"/>
      <c r="E1925" s="259"/>
      <c r="F1925" s="270"/>
      <c r="G1925" s="259"/>
      <c r="H1925" s="259"/>
      <c r="I1925" s="259"/>
      <c r="J1925" s="259"/>
    </row>
    <row r="1926" spans="1:10">
      <c r="A1926" s="259"/>
      <c r="B1926" s="259"/>
      <c r="C1926" s="259"/>
      <c r="D1926" s="259"/>
      <c r="E1926" s="259"/>
      <c r="F1926" s="270"/>
      <c r="G1926" s="259"/>
      <c r="H1926" s="259"/>
      <c r="I1926" s="259"/>
      <c r="J1926" s="259"/>
    </row>
    <row r="1927" spans="1:10">
      <c r="A1927" s="259"/>
      <c r="B1927" s="259"/>
      <c r="C1927" s="259"/>
      <c r="D1927" s="259"/>
      <c r="E1927" s="259"/>
      <c r="F1927" s="270"/>
      <c r="G1927" s="259"/>
      <c r="H1927" s="259"/>
      <c r="I1927" s="259"/>
      <c r="J1927" s="259"/>
    </row>
    <row r="1928" spans="1:10">
      <c r="A1928" s="259"/>
      <c r="B1928" s="259"/>
      <c r="C1928" s="259"/>
      <c r="D1928" s="259"/>
      <c r="E1928" s="259"/>
      <c r="F1928" s="270"/>
      <c r="G1928" s="259"/>
      <c r="H1928" s="259"/>
      <c r="I1928" s="259"/>
      <c r="J1928" s="259"/>
    </row>
    <row r="1929" spans="1:10">
      <c r="A1929" s="259"/>
      <c r="B1929" s="259"/>
      <c r="C1929" s="259"/>
      <c r="D1929" s="259"/>
      <c r="E1929" s="259"/>
      <c r="F1929" s="270"/>
      <c r="G1929" s="259"/>
      <c r="H1929" s="259"/>
      <c r="I1929" s="259"/>
      <c r="J1929" s="259"/>
    </row>
    <row r="1930" spans="1:10">
      <c r="A1930" s="259"/>
      <c r="B1930" s="259"/>
      <c r="C1930" s="259"/>
      <c r="D1930" s="259"/>
      <c r="E1930" s="259"/>
      <c r="F1930" s="270"/>
      <c r="G1930" s="259"/>
      <c r="H1930" s="259"/>
      <c r="I1930" s="259"/>
      <c r="J1930" s="259"/>
    </row>
    <row r="1931" spans="1:10">
      <c r="A1931" s="259"/>
      <c r="B1931" s="259"/>
      <c r="C1931" s="259"/>
      <c r="D1931" s="259"/>
      <c r="E1931" s="259"/>
      <c r="F1931" s="270"/>
      <c r="G1931" s="259"/>
      <c r="H1931" s="259"/>
      <c r="I1931" s="259"/>
      <c r="J1931" s="259"/>
    </row>
    <row r="1932" spans="1:10">
      <c r="A1932" s="259"/>
      <c r="B1932" s="259"/>
      <c r="C1932" s="259"/>
      <c r="D1932" s="259"/>
      <c r="E1932" s="259"/>
      <c r="F1932" s="270"/>
      <c r="G1932" s="259"/>
      <c r="H1932" s="259"/>
      <c r="I1932" s="259"/>
      <c r="J1932" s="259"/>
    </row>
    <row r="1933" spans="1:10">
      <c r="A1933" s="259"/>
      <c r="B1933" s="259"/>
      <c r="C1933" s="259"/>
      <c r="D1933" s="259"/>
      <c r="E1933" s="259"/>
      <c r="F1933" s="270"/>
      <c r="G1933" s="259"/>
      <c r="H1933" s="259"/>
      <c r="I1933" s="259"/>
      <c r="J1933" s="259"/>
    </row>
    <row r="1934" spans="1:10">
      <c r="A1934" s="259"/>
      <c r="B1934" s="259"/>
      <c r="C1934" s="259"/>
      <c r="D1934" s="259"/>
      <c r="E1934" s="259"/>
      <c r="F1934" s="270"/>
      <c r="G1934" s="259"/>
      <c r="H1934" s="259"/>
      <c r="I1934" s="259"/>
      <c r="J1934" s="259"/>
    </row>
    <row r="1935" spans="1:10">
      <c r="A1935" s="259"/>
      <c r="B1935" s="259"/>
      <c r="C1935" s="259"/>
      <c r="D1935" s="259"/>
      <c r="E1935" s="259"/>
      <c r="F1935" s="270"/>
      <c r="G1935" s="259"/>
      <c r="H1935" s="259"/>
      <c r="I1935" s="259"/>
      <c r="J1935" s="259"/>
    </row>
    <row r="1936" spans="1:10">
      <c r="A1936" s="259"/>
      <c r="B1936" s="259"/>
      <c r="C1936" s="259"/>
      <c r="D1936" s="259"/>
      <c r="E1936" s="259"/>
      <c r="F1936" s="270"/>
      <c r="G1936" s="259"/>
      <c r="H1936" s="259"/>
      <c r="I1936" s="259"/>
      <c r="J1936" s="259"/>
    </row>
    <row r="1937" spans="1:10">
      <c r="A1937" s="259"/>
      <c r="B1937" s="259"/>
      <c r="C1937" s="259"/>
      <c r="D1937" s="259"/>
      <c r="E1937" s="259"/>
      <c r="F1937" s="270"/>
      <c r="G1937" s="259"/>
      <c r="H1937" s="259"/>
      <c r="I1937" s="259"/>
      <c r="J1937" s="259"/>
    </row>
    <row r="1938" spans="1:10">
      <c r="A1938" s="259"/>
      <c r="B1938" s="259"/>
      <c r="C1938" s="259"/>
      <c r="D1938" s="259"/>
      <c r="E1938" s="259"/>
      <c r="F1938" s="270"/>
      <c r="G1938" s="259"/>
      <c r="H1938" s="259"/>
      <c r="I1938" s="259"/>
      <c r="J1938" s="259"/>
    </row>
    <row r="1939" spans="1:10">
      <c r="A1939" s="259"/>
      <c r="B1939" s="259"/>
      <c r="C1939" s="259"/>
      <c r="D1939" s="259"/>
      <c r="E1939" s="259"/>
      <c r="F1939" s="270"/>
      <c r="G1939" s="259"/>
      <c r="H1939" s="259"/>
      <c r="I1939" s="259"/>
      <c r="J1939" s="259"/>
    </row>
    <row r="1940" spans="1:10">
      <c r="A1940" s="259"/>
      <c r="B1940" s="259"/>
      <c r="C1940" s="259"/>
      <c r="D1940" s="259"/>
      <c r="E1940" s="259"/>
      <c r="F1940" s="270"/>
      <c r="G1940" s="259"/>
      <c r="H1940" s="259"/>
      <c r="I1940" s="259"/>
      <c r="J1940" s="259"/>
    </row>
    <row r="1941" spans="1:10">
      <c r="A1941" s="259"/>
      <c r="B1941" s="259"/>
      <c r="C1941" s="259"/>
      <c r="D1941" s="259"/>
      <c r="E1941" s="259"/>
      <c r="F1941" s="270"/>
      <c r="G1941" s="259"/>
      <c r="H1941" s="259"/>
      <c r="I1941" s="259"/>
      <c r="J1941" s="259"/>
    </row>
    <row r="1942" spans="1:10">
      <c r="A1942" s="259"/>
      <c r="B1942" s="259"/>
      <c r="C1942" s="259"/>
      <c r="D1942" s="259"/>
      <c r="E1942" s="259"/>
      <c r="F1942" s="270"/>
      <c r="G1942" s="259"/>
      <c r="H1942" s="259"/>
      <c r="I1942" s="259"/>
      <c r="J1942" s="259"/>
    </row>
    <row r="1943" spans="1:10">
      <c r="A1943" s="259"/>
      <c r="B1943" s="259"/>
      <c r="C1943" s="259"/>
      <c r="D1943" s="259"/>
      <c r="E1943" s="259"/>
      <c r="F1943" s="270"/>
      <c r="G1943" s="259"/>
      <c r="H1943" s="259"/>
      <c r="I1943" s="259"/>
      <c r="J1943" s="259"/>
    </row>
    <row r="1944" spans="1:10">
      <c r="A1944" s="259"/>
      <c r="B1944" s="259"/>
      <c r="C1944" s="259"/>
      <c r="D1944" s="259"/>
      <c r="E1944" s="259"/>
      <c r="F1944" s="270"/>
      <c r="G1944" s="259"/>
      <c r="H1944" s="259"/>
      <c r="I1944" s="259"/>
      <c r="J1944" s="259"/>
    </row>
    <row r="1945" spans="1:10">
      <c r="A1945" s="259"/>
      <c r="B1945" s="259"/>
      <c r="C1945" s="259"/>
      <c r="D1945" s="259"/>
      <c r="E1945" s="259"/>
      <c r="F1945" s="270"/>
      <c r="G1945" s="259"/>
      <c r="H1945" s="259"/>
      <c r="I1945" s="259"/>
      <c r="J1945" s="259"/>
    </row>
    <row r="1946" spans="1:10">
      <c r="A1946" s="259"/>
      <c r="B1946" s="259"/>
      <c r="C1946" s="259"/>
      <c r="D1946" s="259"/>
      <c r="E1946" s="259"/>
      <c r="F1946" s="270"/>
      <c r="G1946" s="259"/>
      <c r="H1946" s="259"/>
      <c r="I1946" s="259"/>
      <c r="J1946" s="259"/>
    </row>
    <row r="1947" spans="1:10">
      <c r="A1947" s="259"/>
      <c r="B1947" s="259"/>
      <c r="C1947" s="259"/>
      <c r="D1947" s="259"/>
      <c r="E1947" s="259"/>
      <c r="F1947" s="270"/>
      <c r="G1947" s="259"/>
      <c r="H1947" s="259"/>
      <c r="I1947" s="259"/>
      <c r="J1947" s="259"/>
    </row>
    <row r="1948" spans="1:10">
      <c r="A1948" s="259"/>
      <c r="B1948" s="259"/>
      <c r="C1948" s="259"/>
      <c r="D1948" s="259"/>
      <c r="E1948" s="259"/>
      <c r="F1948" s="270"/>
      <c r="G1948" s="259"/>
      <c r="H1948" s="259"/>
      <c r="I1948" s="259"/>
      <c r="J1948" s="259"/>
    </row>
    <row r="1949" spans="1:10">
      <c r="A1949" s="259"/>
      <c r="B1949" s="259"/>
      <c r="C1949" s="259"/>
      <c r="D1949" s="259"/>
      <c r="E1949" s="259"/>
      <c r="F1949" s="270"/>
      <c r="G1949" s="259"/>
      <c r="H1949" s="259"/>
      <c r="I1949" s="259"/>
      <c r="J1949" s="259"/>
    </row>
    <row r="1950" spans="1:10">
      <c r="A1950" s="259"/>
      <c r="B1950" s="259"/>
      <c r="C1950" s="259"/>
      <c r="D1950" s="259"/>
      <c r="E1950" s="259"/>
      <c r="F1950" s="270"/>
      <c r="G1950" s="259"/>
      <c r="H1950" s="259"/>
      <c r="I1950" s="259"/>
      <c r="J1950" s="259"/>
    </row>
    <row r="1951" spans="1:10">
      <c r="A1951" s="259"/>
      <c r="B1951" s="259"/>
      <c r="C1951" s="259"/>
      <c r="D1951" s="259"/>
      <c r="E1951" s="259"/>
      <c r="F1951" s="270"/>
      <c r="G1951" s="259"/>
      <c r="H1951" s="259"/>
      <c r="I1951" s="259"/>
      <c r="J1951" s="259"/>
    </row>
    <row r="1952" spans="1:10">
      <c r="A1952" s="259"/>
      <c r="B1952" s="259"/>
      <c r="C1952" s="259"/>
      <c r="D1952" s="259"/>
      <c r="E1952" s="259"/>
      <c r="F1952" s="270"/>
      <c r="G1952" s="259"/>
      <c r="H1952" s="259"/>
      <c r="I1952" s="259"/>
      <c r="J1952" s="259"/>
    </row>
    <row r="1953" spans="1:10">
      <c r="A1953" s="259"/>
      <c r="B1953" s="259"/>
      <c r="C1953" s="259"/>
      <c r="D1953" s="259"/>
      <c r="E1953" s="259"/>
      <c r="F1953" s="270"/>
      <c r="G1953" s="259"/>
      <c r="H1953" s="259"/>
      <c r="I1953" s="259"/>
      <c r="J1953" s="259"/>
    </row>
    <row r="1954" spans="1:10">
      <c r="A1954" s="259"/>
      <c r="B1954" s="259"/>
      <c r="C1954" s="259"/>
      <c r="D1954" s="259"/>
      <c r="E1954" s="259"/>
      <c r="F1954" s="270"/>
      <c r="G1954" s="259"/>
      <c r="H1954" s="259"/>
      <c r="I1954" s="259"/>
      <c r="J1954" s="259"/>
    </row>
    <row r="1955" spans="1:10">
      <c r="A1955" s="259"/>
      <c r="B1955" s="259"/>
      <c r="C1955" s="259"/>
      <c r="D1955" s="259"/>
      <c r="E1955" s="259"/>
      <c r="F1955" s="270"/>
      <c r="G1955" s="259"/>
      <c r="H1955" s="259"/>
      <c r="I1955" s="259"/>
      <c r="J1955" s="259"/>
    </row>
    <row r="1956" spans="1:10">
      <c r="A1956" s="259"/>
      <c r="B1956" s="259"/>
      <c r="C1956" s="259"/>
      <c r="D1956" s="259"/>
      <c r="E1956" s="259"/>
      <c r="F1956" s="270"/>
      <c r="G1956" s="259"/>
      <c r="H1956" s="259"/>
      <c r="I1956" s="259"/>
      <c r="J1956" s="259"/>
    </row>
    <row r="1957" spans="1:10">
      <c r="A1957" s="259"/>
      <c r="B1957" s="259"/>
      <c r="C1957" s="259"/>
      <c r="D1957" s="259"/>
      <c r="E1957" s="259"/>
      <c r="F1957" s="270"/>
      <c r="G1957" s="259"/>
      <c r="H1957" s="259"/>
      <c r="I1957" s="259"/>
      <c r="J1957" s="259"/>
    </row>
    <row r="1958" spans="1:10">
      <c r="A1958" s="259"/>
      <c r="B1958" s="259"/>
      <c r="C1958" s="259"/>
      <c r="D1958" s="259"/>
      <c r="E1958" s="259"/>
      <c r="F1958" s="270"/>
      <c r="G1958" s="259"/>
      <c r="H1958" s="259"/>
      <c r="I1958" s="259"/>
      <c r="J1958" s="259"/>
    </row>
    <row r="1959" spans="1:10">
      <c r="A1959" s="259"/>
      <c r="B1959" s="259"/>
      <c r="C1959" s="259"/>
      <c r="D1959" s="259"/>
      <c r="E1959" s="259"/>
      <c r="F1959" s="270"/>
      <c r="G1959" s="259"/>
      <c r="H1959" s="259"/>
      <c r="I1959" s="259"/>
      <c r="J1959" s="259"/>
    </row>
    <row r="1960" spans="1:10">
      <c r="A1960" s="259"/>
      <c r="B1960" s="259"/>
      <c r="C1960" s="259"/>
      <c r="D1960" s="259"/>
      <c r="E1960" s="259"/>
      <c r="F1960" s="270"/>
      <c r="G1960" s="259"/>
      <c r="H1960" s="259"/>
      <c r="I1960" s="259"/>
      <c r="J1960" s="259"/>
    </row>
    <row r="1961" spans="1:10">
      <c r="A1961" s="259"/>
      <c r="B1961" s="259"/>
      <c r="C1961" s="259"/>
      <c r="D1961" s="259"/>
      <c r="E1961" s="259"/>
      <c r="F1961" s="270"/>
      <c r="G1961" s="259"/>
      <c r="H1961" s="259"/>
      <c r="I1961" s="259"/>
      <c r="J1961" s="259"/>
    </row>
    <row r="1962" spans="1:10">
      <c r="A1962" s="259"/>
      <c r="B1962" s="259"/>
      <c r="C1962" s="259"/>
      <c r="D1962" s="259"/>
      <c r="E1962" s="259"/>
      <c r="F1962" s="270"/>
      <c r="G1962" s="259"/>
      <c r="H1962" s="259"/>
      <c r="I1962" s="259"/>
      <c r="J1962" s="259"/>
    </row>
    <row r="1963" spans="1:10">
      <c r="A1963" s="259"/>
      <c r="B1963" s="259"/>
      <c r="C1963" s="259"/>
      <c r="D1963" s="259"/>
      <c r="E1963" s="259"/>
      <c r="F1963" s="270"/>
      <c r="G1963" s="259"/>
      <c r="H1963" s="259"/>
      <c r="I1963" s="259"/>
      <c r="J1963" s="259"/>
    </row>
    <row r="1964" spans="1:10">
      <c r="A1964" s="259"/>
      <c r="B1964" s="259"/>
      <c r="C1964" s="259"/>
      <c r="D1964" s="259"/>
      <c r="E1964" s="259"/>
      <c r="F1964" s="270"/>
      <c r="G1964" s="259"/>
      <c r="H1964" s="259"/>
      <c r="I1964" s="259"/>
      <c r="J1964" s="259"/>
    </row>
    <row r="1965" spans="1:10">
      <c r="A1965" s="259"/>
      <c r="B1965" s="259"/>
      <c r="C1965" s="259"/>
      <c r="D1965" s="259"/>
      <c r="E1965" s="259"/>
      <c r="F1965" s="270"/>
      <c r="G1965" s="259"/>
      <c r="H1965" s="259"/>
      <c r="I1965" s="259"/>
      <c r="J1965" s="259"/>
    </row>
    <row r="1966" spans="1:10">
      <c r="A1966" s="259"/>
      <c r="B1966" s="259"/>
      <c r="C1966" s="259"/>
      <c r="D1966" s="259"/>
      <c r="E1966" s="259"/>
      <c r="F1966" s="270"/>
      <c r="G1966" s="259"/>
      <c r="H1966" s="259"/>
      <c r="I1966" s="259"/>
      <c r="J1966" s="259"/>
    </row>
    <row r="1967" spans="1:10">
      <c r="A1967" s="259"/>
      <c r="B1967" s="259"/>
      <c r="C1967" s="259"/>
      <c r="D1967" s="259"/>
      <c r="E1967" s="259"/>
      <c r="F1967" s="270"/>
      <c r="G1967" s="259"/>
      <c r="H1967" s="259"/>
      <c r="I1967" s="259"/>
      <c r="J1967" s="259"/>
    </row>
    <row r="1968" spans="1:10">
      <c r="A1968" s="259"/>
      <c r="B1968" s="259"/>
      <c r="C1968" s="259"/>
      <c r="D1968" s="259"/>
      <c r="E1968" s="259"/>
      <c r="F1968" s="270"/>
      <c r="G1968" s="259"/>
      <c r="H1968" s="259"/>
      <c r="I1968" s="259"/>
      <c r="J1968" s="259"/>
    </row>
    <row r="1969" spans="1:10">
      <c r="A1969" s="259"/>
      <c r="B1969" s="259"/>
      <c r="C1969" s="259"/>
      <c r="D1969" s="259"/>
      <c r="E1969" s="259"/>
      <c r="F1969" s="270"/>
      <c r="G1969" s="259"/>
      <c r="H1969" s="259"/>
      <c r="I1969" s="259"/>
      <c r="J1969" s="259"/>
    </row>
    <row r="1970" spans="1:10">
      <c r="A1970" s="259"/>
      <c r="B1970" s="259"/>
      <c r="C1970" s="259"/>
      <c r="D1970" s="259"/>
      <c r="E1970" s="259"/>
      <c r="F1970" s="270"/>
      <c r="G1970" s="259"/>
      <c r="H1970" s="259"/>
      <c r="I1970" s="259"/>
      <c r="J1970" s="259"/>
    </row>
    <row r="1971" spans="1:10">
      <c r="A1971" s="259"/>
      <c r="B1971" s="259"/>
      <c r="C1971" s="259"/>
      <c r="D1971" s="259"/>
      <c r="E1971" s="259"/>
      <c r="F1971" s="270"/>
      <c r="G1971" s="259"/>
      <c r="H1971" s="259"/>
      <c r="I1971" s="259"/>
      <c r="J1971" s="259"/>
    </row>
    <row r="1972" spans="1:10">
      <c r="A1972" s="259"/>
      <c r="B1972" s="259"/>
      <c r="C1972" s="259"/>
      <c r="D1972" s="259"/>
      <c r="E1972" s="259"/>
      <c r="F1972" s="270"/>
      <c r="G1972" s="259"/>
      <c r="H1972" s="259"/>
      <c r="I1972" s="259"/>
      <c r="J1972" s="259"/>
    </row>
    <row r="1973" spans="1:10">
      <c r="A1973" s="259"/>
      <c r="B1973" s="259"/>
      <c r="C1973" s="259"/>
      <c r="D1973" s="259"/>
      <c r="E1973" s="259"/>
      <c r="F1973" s="270"/>
      <c r="G1973" s="259"/>
      <c r="H1973" s="259"/>
      <c r="I1973" s="259"/>
      <c r="J1973" s="259"/>
    </row>
    <row r="1974" spans="1:10">
      <c r="A1974" s="259"/>
      <c r="B1974" s="259"/>
      <c r="C1974" s="259"/>
      <c r="D1974" s="259"/>
      <c r="E1974" s="259"/>
      <c r="F1974" s="270"/>
      <c r="G1974" s="259"/>
      <c r="H1974" s="259"/>
      <c r="I1974" s="259"/>
      <c r="J1974" s="259"/>
    </row>
    <row r="1975" spans="1:10">
      <c r="A1975" s="259"/>
      <c r="B1975" s="259"/>
      <c r="C1975" s="259"/>
      <c r="D1975" s="259"/>
      <c r="E1975" s="259"/>
      <c r="F1975" s="270"/>
      <c r="G1975" s="259"/>
      <c r="H1975" s="259"/>
      <c r="I1975" s="259"/>
      <c r="J1975" s="259"/>
    </row>
    <row r="1976" spans="1:10">
      <c r="A1976" s="259"/>
      <c r="B1976" s="259"/>
      <c r="C1976" s="259"/>
      <c r="D1976" s="259"/>
      <c r="E1976" s="259"/>
      <c r="F1976" s="270"/>
      <c r="G1976" s="259"/>
      <c r="H1976" s="259"/>
      <c r="I1976" s="259"/>
      <c r="J1976" s="259"/>
    </row>
    <row r="1977" spans="1:10">
      <c r="A1977" s="259"/>
      <c r="B1977" s="259"/>
      <c r="C1977" s="259"/>
      <c r="D1977" s="259"/>
      <c r="E1977" s="259"/>
      <c r="F1977" s="270"/>
      <c r="G1977" s="259"/>
      <c r="H1977" s="259"/>
      <c r="I1977" s="259"/>
      <c r="J1977" s="259"/>
    </row>
    <row r="1978" spans="1:10">
      <c r="A1978" s="259"/>
      <c r="B1978" s="259"/>
      <c r="C1978" s="259"/>
      <c r="D1978" s="259"/>
      <c r="E1978" s="259"/>
      <c r="F1978" s="270"/>
      <c r="G1978" s="259"/>
      <c r="H1978" s="259"/>
      <c r="I1978" s="259"/>
      <c r="J1978" s="259"/>
    </row>
    <row r="1979" spans="1:10">
      <c r="A1979" s="259"/>
      <c r="B1979" s="259"/>
      <c r="C1979" s="259"/>
      <c r="D1979" s="259"/>
      <c r="E1979" s="259"/>
      <c r="F1979" s="270"/>
      <c r="G1979" s="259"/>
      <c r="H1979" s="259"/>
      <c r="I1979" s="259"/>
      <c r="J1979" s="259"/>
    </row>
    <row r="1980" spans="1:10">
      <c r="A1980" s="259"/>
      <c r="B1980" s="259"/>
      <c r="C1980" s="259"/>
      <c r="D1980" s="259"/>
      <c r="E1980" s="259"/>
      <c r="F1980" s="270"/>
      <c r="G1980" s="259"/>
      <c r="H1980" s="259"/>
      <c r="I1980" s="259"/>
      <c r="J1980" s="259"/>
    </row>
    <row r="1981" spans="1:10">
      <c r="A1981" s="259"/>
      <c r="B1981" s="259"/>
      <c r="C1981" s="259"/>
      <c r="D1981" s="259"/>
      <c r="E1981" s="259"/>
      <c r="F1981" s="270"/>
      <c r="G1981" s="259"/>
      <c r="H1981" s="259"/>
      <c r="I1981" s="259"/>
      <c r="J1981" s="259"/>
    </row>
    <row r="1982" spans="1:10">
      <c r="A1982" s="259"/>
      <c r="B1982" s="259"/>
      <c r="C1982" s="259"/>
      <c r="D1982" s="259"/>
      <c r="E1982" s="259"/>
      <c r="F1982" s="270"/>
      <c r="G1982" s="259"/>
      <c r="H1982" s="259"/>
      <c r="I1982" s="259"/>
      <c r="J1982" s="259"/>
    </row>
    <row r="1983" spans="1:10">
      <c r="A1983" s="259"/>
      <c r="B1983" s="259"/>
      <c r="C1983" s="259"/>
      <c r="D1983" s="259"/>
      <c r="E1983" s="259"/>
      <c r="F1983" s="270"/>
      <c r="G1983" s="259"/>
      <c r="H1983" s="259"/>
      <c r="I1983" s="259"/>
      <c r="J1983" s="259"/>
    </row>
    <row r="1984" spans="1:10">
      <c r="A1984" s="259"/>
      <c r="B1984" s="259"/>
      <c r="C1984" s="259"/>
      <c r="D1984" s="259"/>
      <c r="E1984" s="259"/>
      <c r="F1984" s="270"/>
      <c r="G1984" s="259"/>
      <c r="H1984" s="259"/>
      <c r="I1984" s="259"/>
      <c r="J1984" s="259"/>
    </row>
    <row r="1985" spans="1:10">
      <c r="A1985" s="259"/>
      <c r="B1985" s="259"/>
      <c r="C1985" s="259"/>
      <c r="D1985" s="259"/>
      <c r="E1985" s="259"/>
      <c r="F1985" s="270"/>
      <c r="G1985" s="259"/>
      <c r="H1985" s="259"/>
      <c r="I1985" s="259"/>
      <c r="J1985" s="259"/>
    </row>
    <row r="1986" spans="1:10">
      <c r="A1986" s="259"/>
      <c r="B1986" s="259"/>
      <c r="C1986" s="259"/>
      <c r="D1986" s="259"/>
      <c r="E1986" s="259"/>
      <c r="F1986" s="270"/>
      <c r="G1986" s="259"/>
      <c r="H1986" s="259"/>
      <c r="I1986" s="259"/>
      <c r="J1986" s="259"/>
    </row>
    <row r="1987" spans="1:10">
      <c r="A1987" s="259"/>
      <c r="B1987" s="259"/>
      <c r="C1987" s="259"/>
      <c r="D1987" s="259"/>
      <c r="E1987" s="259"/>
      <c r="F1987" s="270"/>
      <c r="G1987" s="259"/>
      <c r="H1987" s="259"/>
      <c r="I1987" s="259"/>
      <c r="J1987" s="259"/>
    </row>
    <row r="1988" spans="1:10">
      <c r="A1988" s="259"/>
      <c r="B1988" s="259"/>
      <c r="C1988" s="259"/>
      <c r="D1988" s="259"/>
      <c r="E1988" s="259"/>
      <c r="F1988" s="270"/>
      <c r="G1988" s="259"/>
      <c r="H1988" s="259"/>
      <c r="I1988" s="259"/>
      <c r="J1988" s="259"/>
    </row>
    <row r="1989" spans="1:10">
      <c r="A1989" s="259"/>
      <c r="B1989" s="259"/>
      <c r="C1989" s="259"/>
      <c r="D1989" s="259"/>
      <c r="E1989" s="259"/>
      <c r="F1989" s="270"/>
      <c r="G1989" s="259"/>
      <c r="H1989" s="259"/>
      <c r="I1989" s="259"/>
      <c r="J1989" s="259"/>
    </row>
    <row r="1990" spans="1:10">
      <c r="A1990" s="259"/>
      <c r="B1990" s="259"/>
      <c r="C1990" s="259"/>
      <c r="D1990" s="259"/>
      <c r="E1990" s="259"/>
      <c r="F1990" s="270"/>
      <c r="G1990" s="259"/>
      <c r="H1990" s="259"/>
      <c r="I1990" s="259"/>
      <c r="J1990" s="259"/>
    </row>
    <row r="1991" spans="1:10">
      <c r="A1991" s="259"/>
      <c r="B1991" s="259"/>
      <c r="C1991" s="259"/>
      <c r="D1991" s="259"/>
      <c r="E1991" s="259"/>
      <c r="F1991" s="270"/>
      <c r="G1991" s="259"/>
      <c r="H1991" s="259"/>
      <c r="I1991" s="259"/>
      <c r="J1991" s="259"/>
    </row>
    <row r="1992" spans="1:10">
      <c r="A1992" s="259"/>
      <c r="B1992" s="259"/>
      <c r="C1992" s="259"/>
      <c r="D1992" s="259"/>
      <c r="E1992" s="259"/>
      <c r="F1992" s="270"/>
      <c r="G1992" s="259"/>
      <c r="H1992" s="259"/>
      <c r="I1992" s="259"/>
      <c r="J1992" s="259"/>
    </row>
    <row r="1993" spans="1:10">
      <c r="A1993" s="259"/>
      <c r="B1993" s="259"/>
      <c r="C1993" s="259"/>
      <c r="D1993" s="259"/>
      <c r="E1993" s="259"/>
      <c r="F1993" s="270"/>
      <c r="G1993" s="259"/>
      <c r="H1993" s="259"/>
      <c r="I1993" s="259"/>
      <c r="J1993" s="259"/>
    </row>
    <row r="1994" spans="1:10">
      <c r="A1994" s="259"/>
      <c r="B1994" s="259"/>
      <c r="C1994" s="259"/>
      <c r="D1994" s="259"/>
      <c r="E1994" s="259"/>
      <c r="F1994" s="270"/>
      <c r="G1994" s="259"/>
      <c r="H1994" s="259"/>
      <c r="I1994" s="259"/>
      <c r="J1994" s="259"/>
    </row>
    <row r="1995" spans="1:10">
      <c r="A1995" s="259"/>
      <c r="B1995" s="259"/>
      <c r="C1995" s="259"/>
      <c r="D1995" s="259"/>
      <c r="E1995" s="259"/>
      <c r="F1995" s="270"/>
      <c r="G1995" s="259"/>
      <c r="H1995" s="259"/>
      <c r="I1995" s="259"/>
      <c r="J1995" s="259"/>
    </row>
    <row r="1996" spans="1:10">
      <c r="A1996" s="259"/>
      <c r="B1996" s="259"/>
      <c r="C1996" s="259"/>
      <c r="D1996" s="259"/>
      <c r="E1996" s="259"/>
      <c r="F1996" s="270"/>
      <c r="G1996" s="259"/>
      <c r="H1996" s="259"/>
      <c r="I1996" s="259"/>
      <c r="J1996" s="259"/>
    </row>
    <row r="1997" spans="1:10">
      <c r="A1997" s="259"/>
      <c r="B1997" s="259"/>
      <c r="C1997" s="259"/>
      <c r="D1997" s="259"/>
      <c r="E1997" s="259"/>
      <c r="F1997" s="270"/>
      <c r="G1997" s="259"/>
      <c r="H1997" s="259"/>
      <c r="I1997" s="259"/>
      <c r="J1997" s="259"/>
    </row>
    <row r="1998" spans="1:10">
      <c r="A1998" s="259"/>
      <c r="B1998" s="259"/>
      <c r="C1998" s="259"/>
      <c r="D1998" s="259"/>
      <c r="E1998" s="259"/>
      <c r="F1998" s="270"/>
      <c r="G1998" s="259"/>
      <c r="H1998" s="259"/>
      <c r="I1998" s="259"/>
      <c r="J1998" s="259"/>
    </row>
    <row r="1999" spans="1:10">
      <c r="A1999" s="259"/>
      <c r="B1999" s="259"/>
      <c r="C1999" s="259"/>
      <c r="D1999" s="259"/>
      <c r="E1999" s="259"/>
      <c r="F1999" s="270"/>
      <c r="G1999" s="259"/>
      <c r="H1999" s="259"/>
      <c r="I1999" s="259"/>
      <c r="J1999" s="259"/>
    </row>
    <row r="2000" spans="1:10">
      <c r="A2000" s="259"/>
      <c r="B2000" s="259"/>
      <c r="C2000" s="259"/>
      <c r="D2000" s="259"/>
      <c r="E2000" s="259"/>
      <c r="F2000" s="270"/>
      <c r="G2000" s="259"/>
      <c r="H2000" s="259"/>
      <c r="I2000" s="259"/>
      <c r="J2000" s="259"/>
    </row>
    <row r="2001" spans="1:10">
      <c r="A2001" s="259"/>
      <c r="B2001" s="259"/>
      <c r="C2001" s="259"/>
      <c r="D2001" s="259"/>
      <c r="E2001" s="259"/>
      <c r="F2001" s="270"/>
      <c r="G2001" s="259"/>
      <c r="H2001" s="259"/>
      <c r="I2001" s="259"/>
      <c r="J2001" s="259"/>
    </row>
    <row r="2002" spans="1:10">
      <c r="A2002" s="259"/>
      <c r="B2002" s="259"/>
      <c r="C2002" s="259"/>
      <c r="D2002" s="259"/>
      <c r="E2002" s="259"/>
      <c r="F2002" s="270"/>
      <c r="G2002" s="259"/>
      <c r="H2002" s="259"/>
      <c r="I2002" s="259"/>
      <c r="J2002" s="259"/>
    </row>
    <row r="2003" spans="1:10">
      <c r="A2003" s="259"/>
      <c r="B2003" s="259"/>
      <c r="C2003" s="259"/>
      <c r="D2003" s="259"/>
      <c r="E2003" s="259"/>
      <c r="F2003" s="270"/>
      <c r="G2003" s="259"/>
      <c r="H2003" s="259"/>
      <c r="I2003" s="259"/>
      <c r="J2003" s="259"/>
    </row>
    <row r="2004" spans="1:10">
      <c r="A2004" s="259"/>
      <c r="B2004" s="259"/>
      <c r="C2004" s="259"/>
      <c r="D2004" s="259"/>
      <c r="E2004" s="259"/>
      <c r="F2004" s="270"/>
      <c r="G2004" s="259"/>
      <c r="H2004" s="259"/>
      <c r="I2004" s="259"/>
      <c r="J2004" s="259"/>
    </row>
    <row r="2005" spans="1:10">
      <c r="A2005" s="259"/>
      <c r="B2005" s="259"/>
      <c r="C2005" s="259"/>
      <c r="D2005" s="259"/>
      <c r="E2005" s="259"/>
      <c r="F2005" s="270"/>
      <c r="G2005" s="259"/>
      <c r="H2005" s="259"/>
      <c r="I2005" s="259"/>
      <c r="J2005" s="259"/>
    </row>
    <row r="2006" spans="1:10">
      <c r="A2006" s="259"/>
      <c r="B2006" s="259"/>
      <c r="C2006" s="259"/>
      <c r="D2006" s="259"/>
      <c r="E2006" s="259"/>
      <c r="F2006" s="270"/>
      <c r="G2006" s="259"/>
      <c r="H2006" s="259"/>
      <c r="I2006" s="259"/>
      <c r="J2006" s="259"/>
    </row>
    <row r="2007" spans="1:10">
      <c r="A2007" s="259"/>
      <c r="B2007" s="259"/>
      <c r="C2007" s="259"/>
      <c r="D2007" s="259"/>
      <c r="E2007" s="259"/>
      <c r="F2007" s="270"/>
      <c r="G2007" s="259"/>
      <c r="H2007" s="259"/>
      <c r="I2007" s="259"/>
      <c r="J2007" s="259"/>
    </row>
    <row r="2008" spans="1:10">
      <c r="A2008" s="259"/>
      <c r="B2008" s="259"/>
      <c r="C2008" s="259"/>
      <c r="D2008" s="259"/>
      <c r="E2008" s="259"/>
      <c r="F2008" s="270"/>
      <c r="G2008" s="259"/>
      <c r="H2008" s="259"/>
      <c r="I2008" s="259"/>
      <c r="J2008" s="259"/>
    </row>
    <row r="2009" spans="1:10">
      <c r="A2009" s="259"/>
      <c r="B2009" s="259"/>
      <c r="C2009" s="259"/>
      <c r="D2009" s="259"/>
      <c r="E2009" s="259"/>
      <c r="F2009" s="270"/>
      <c r="G2009" s="259"/>
      <c r="H2009" s="259"/>
      <c r="I2009" s="259"/>
      <c r="J2009" s="259"/>
    </row>
    <row r="2010" spans="1:10">
      <c r="A2010" s="259"/>
      <c r="B2010" s="259"/>
      <c r="C2010" s="259"/>
      <c r="D2010" s="259"/>
      <c r="E2010" s="259"/>
      <c r="F2010" s="270"/>
      <c r="G2010" s="259"/>
      <c r="H2010" s="259"/>
      <c r="I2010" s="259"/>
      <c r="J2010" s="259"/>
    </row>
    <row r="2011" spans="1:10">
      <c r="A2011" s="259"/>
      <c r="B2011" s="259"/>
      <c r="C2011" s="259"/>
      <c r="D2011" s="259"/>
      <c r="E2011" s="259"/>
      <c r="F2011" s="270"/>
      <c r="G2011" s="259"/>
      <c r="H2011" s="259"/>
      <c r="I2011" s="259"/>
      <c r="J2011" s="259"/>
    </row>
    <row r="2012" spans="1:10">
      <c r="A2012" s="259"/>
      <c r="B2012" s="259"/>
      <c r="C2012" s="259"/>
      <c r="D2012" s="259"/>
      <c r="E2012" s="259"/>
      <c r="F2012" s="270"/>
      <c r="G2012" s="259"/>
      <c r="H2012" s="259"/>
      <c r="I2012" s="259"/>
      <c r="J2012" s="259"/>
    </row>
    <row r="2013" spans="1:10">
      <c r="A2013" s="259"/>
      <c r="B2013" s="259"/>
      <c r="C2013" s="259"/>
      <c r="D2013" s="259"/>
      <c r="E2013" s="259"/>
      <c r="F2013" s="270"/>
      <c r="G2013" s="259"/>
      <c r="H2013" s="259"/>
      <c r="I2013" s="259"/>
      <c r="J2013" s="259"/>
    </row>
    <row r="2014" spans="1:10">
      <c r="A2014" s="259"/>
      <c r="B2014" s="259"/>
      <c r="C2014" s="259"/>
      <c r="D2014" s="259"/>
      <c r="E2014" s="259"/>
      <c r="F2014" s="270"/>
      <c r="G2014" s="259"/>
      <c r="H2014" s="259"/>
      <c r="I2014" s="259"/>
      <c r="J2014" s="259"/>
    </row>
    <row r="2015" spans="1:10">
      <c r="A2015" s="259"/>
      <c r="B2015" s="259"/>
      <c r="C2015" s="259"/>
      <c r="D2015" s="259"/>
      <c r="E2015" s="259"/>
      <c r="F2015" s="270"/>
      <c r="G2015" s="259"/>
      <c r="H2015" s="259"/>
      <c r="I2015" s="259"/>
      <c r="J2015" s="259"/>
    </row>
    <row r="2016" spans="1:10">
      <c r="A2016" s="259"/>
      <c r="B2016" s="259"/>
      <c r="C2016" s="259"/>
      <c r="D2016" s="259"/>
      <c r="E2016" s="259"/>
      <c r="F2016" s="270"/>
      <c r="G2016" s="259"/>
      <c r="H2016" s="259"/>
      <c r="I2016" s="259"/>
      <c r="J2016" s="259"/>
    </row>
    <row r="2017" spans="1:10">
      <c r="A2017" s="259"/>
      <c r="B2017" s="259"/>
      <c r="C2017" s="259"/>
      <c r="D2017" s="259"/>
      <c r="E2017" s="259"/>
      <c r="F2017" s="270"/>
      <c r="G2017" s="259"/>
      <c r="H2017" s="259"/>
      <c r="I2017" s="259"/>
      <c r="J2017" s="259"/>
    </row>
    <row r="2018" spans="1:10">
      <c r="A2018" s="259"/>
      <c r="B2018" s="259"/>
      <c r="C2018" s="259"/>
      <c r="D2018" s="259"/>
      <c r="E2018" s="259"/>
      <c r="F2018" s="270"/>
      <c r="G2018" s="259"/>
      <c r="H2018" s="259"/>
      <c r="I2018" s="259"/>
      <c r="J2018" s="259"/>
    </row>
    <row r="2019" spans="1:10">
      <c r="A2019" s="259"/>
      <c r="B2019" s="259"/>
      <c r="C2019" s="259"/>
      <c r="D2019" s="259"/>
      <c r="E2019" s="259"/>
      <c r="F2019" s="270"/>
      <c r="G2019" s="259"/>
      <c r="H2019" s="259"/>
      <c r="I2019" s="259"/>
      <c r="J2019" s="259"/>
    </row>
    <row r="2020" spans="1:10">
      <c r="A2020" s="259"/>
      <c r="B2020" s="259"/>
      <c r="C2020" s="259"/>
      <c r="D2020" s="259"/>
      <c r="E2020" s="259"/>
      <c r="F2020" s="270"/>
      <c r="G2020" s="259"/>
      <c r="H2020" s="259"/>
      <c r="I2020" s="259"/>
      <c r="J2020" s="259"/>
    </row>
    <row r="2021" spans="1:10">
      <c r="A2021" s="259"/>
      <c r="B2021" s="259"/>
      <c r="C2021" s="259"/>
      <c r="D2021" s="259"/>
      <c r="E2021" s="259"/>
      <c r="F2021" s="270"/>
      <c r="G2021" s="259"/>
      <c r="H2021" s="259"/>
      <c r="I2021" s="259"/>
      <c r="J2021" s="259"/>
    </row>
    <row r="2022" spans="1:10">
      <c r="A2022" s="259"/>
      <c r="B2022" s="259"/>
      <c r="C2022" s="259"/>
      <c r="D2022" s="259"/>
      <c r="E2022" s="259"/>
      <c r="F2022" s="270"/>
      <c r="G2022" s="259"/>
      <c r="H2022" s="259"/>
      <c r="I2022" s="259"/>
      <c r="J2022" s="259"/>
    </row>
    <row r="2023" spans="1:10">
      <c r="A2023" s="259"/>
      <c r="B2023" s="259"/>
      <c r="C2023" s="259"/>
      <c r="D2023" s="259"/>
      <c r="E2023" s="259"/>
      <c r="F2023" s="270"/>
      <c r="G2023" s="259"/>
      <c r="H2023" s="259"/>
      <c r="I2023" s="259"/>
      <c r="J2023" s="259"/>
    </row>
    <row r="2024" spans="1:10">
      <c r="A2024" s="259"/>
      <c r="B2024" s="259"/>
      <c r="C2024" s="259"/>
      <c r="D2024" s="259"/>
      <c r="E2024" s="259"/>
      <c r="F2024" s="270"/>
      <c r="G2024" s="259"/>
      <c r="H2024" s="259"/>
      <c r="I2024" s="259"/>
      <c r="J2024" s="259"/>
    </row>
    <row r="2025" spans="1:10">
      <c r="A2025" s="259"/>
      <c r="B2025" s="259"/>
      <c r="C2025" s="259"/>
      <c r="D2025" s="259"/>
      <c r="E2025" s="259"/>
      <c r="F2025" s="270"/>
      <c r="G2025" s="259"/>
      <c r="H2025" s="259"/>
      <c r="I2025" s="259"/>
      <c r="J2025" s="259"/>
    </row>
    <row r="2026" spans="1:10">
      <c r="A2026" s="259"/>
      <c r="B2026" s="259"/>
      <c r="C2026" s="259"/>
      <c r="D2026" s="259"/>
      <c r="E2026" s="259"/>
      <c r="F2026" s="270"/>
      <c r="G2026" s="259"/>
      <c r="H2026" s="259"/>
      <c r="I2026" s="259"/>
      <c r="J2026" s="259"/>
    </row>
    <row r="2027" spans="1:10">
      <c r="A2027" s="259"/>
      <c r="B2027" s="259"/>
      <c r="C2027" s="259"/>
      <c r="D2027" s="259"/>
      <c r="E2027" s="259"/>
      <c r="F2027" s="270"/>
      <c r="G2027" s="259"/>
      <c r="H2027" s="259"/>
      <c r="I2027" s="259"/>
      <c r="J2027" s="259"/>
    </row>
    <row r="2028" spans="1:10">
      <c r="A2028" s="259"/>
      <c r="B2028" s="259"/>
      <c r="C2028" s="259"/>
      <c r="D2028" s="259"/>
      <c r="E2028" s="259"/>
      <c r="F2028" s="270"/>
      <c r="G2028" s="259"/>
      <c r="H2028" s="259"/>
      <c r="I2028" s="259"/>
      <c r="J2028" s="259"/>
    </row>
    <row r="2029" spans="1:10">
      <c r="A2029" s="259"/>
      <c r="B2029" s="259"/>
      <c r="C2029" s="259"/>
      <c r="D2029" s="259"/>
      <c r="E2029" s="259"/>
      <c r="F2029" s="270"/>
      <c r="G2029" s="259"/>
      <c r="H2029" s="259"/>
      <c r="I2029" s="259"/>
      <c r="J2029" s="259"/>
    </row>
    <row r="2030" spans="1:10">
      <c r="A2030" s="259"/>
      <c r="B2030" s="259"/>
      <c r="C2030" s="259"/>
      <c r="D2030" s="259"/>
      <c r="E2030" s="259"/>
      <c r="F2030" s="270"/>
      <c r="G2030" s="259"/>
      <c r="H2030" s="259"/>
      <c r="I2030" s="259"/>
      <c r="J2030" s="259"/>
    </row>
    <row r="2031" spans="1:10">
      <c r="A2031" s="259"/>
      <c r="B2031" s="259"/>
      <c r="C2031" s="259"/>
      <c r="D2031" s="259"/>
      <c r="E2031" s="259"/>
      <c r="F2031" s="270"/>
      <c r="G2031" s="259"/>
      <c r="H2031" s="259"/>
      <c r="I2031" s="259"/>
      <c r="J2031" s="259"/>
    </row>
    <row r="2032" spans="1:10">
      <c r="A2032" s="259"/>
      <c r="B2032" s="259"/>
      <c r="C2032" s="259"/>
      <c r="D2032" s="259"/>
      <c r="E2032" s="259"/>
      <c r="F2032" s="270"/>
      <c r="G2032" s="259"/>
      <c r="H2032" s="259"/>
      <c r="I2032" s="259"/>
      <c r="J2032" s="259"/>
    </row>
    <row r="2033" spans="1:10">
      <c r="A2033" s="259"/>
      <c r="B2033" s="259"/>
      <c r="C2033" s="259"/>
      <c r="D2033" s="259"/>
      <c r="E2033" s="259"/>
      <c r="F2033" s="270"/>
      <c r="G2033" s="259"/>
      <c r="H2033" s="259"/>
      <c r="I2033" s="259"/>
      <c r="J2033" s="259"/>
    </row>
    <row r="2034" spans="1:10">
      <c r="A2034" s="259"/>
      <c r="B2034" s="259"/>
      <c r="C2034" s="259"/>
      <c r="D2034" s="259"/>
      <c r="E2034" s="259"/>
      <c r="F2034" s="270"/>
      <c r="G2034" s="259"/>
      <c r="H2034" s="259"/>
      <c r="I2034" s="259"/>
      <c r="J2034" s="259"/>
    </row>
    <row r="2035" spans="1:10">
      <c r="A2035" s="259"/>
      <c r="B2035" s="259"/>
      <c r="C2035" s="259"/>
      <c r="D2035" s="259"/>
      <c r="E2035" s="259"/>
      <c r="F2035" s="270"/>
      <c r="G2035" s="259"/>
      <c r="H2035" s="259"/>
      <c r="I2035" s="259"/>
      <c r="J2035" s="259"/>
    </row>
    <row r="2036" spans="1:10">
      <c r="A2036" s="259"/>
      <c r="B2036" s="259"/>
      <c r="C2036" s="259"/>
      <c r="D2036" s="259"/>
      <c r="E2036" s="259"/>
      <c r="F2036" s="270"/>
      <c r="G2036" s="259"/>
      <c r="H2036" s="259"/>
      <c r="I2036" s="259"/>
      <c r="J2036" s="259"/>
    </row>
    <row r="2037" spans="1:10">
      <c r="A2037" s="259"/>
      <c r="B2037" s="259"/>
      <c r="C2037" s="259"/>
      <c r="D2037" s="259"/>
      <c r="E2037" s="259"/>
      <c r="F2037" s="270"/>
      <c r="G2037" s="259"/>
      <c r="H2037" s="259"/>
      <c r="I2037" s="259"/>
      <c r="J2037" s="259"/>
    </row>
    <row r="2038" spans="1:10">
      <c r="A2038" s="259"/>
      <c r="B2038" s="259"/>
      <c r="C2038" s="259"/>
      <c r="D2038" s="259"/>
      <c r="E2038" s="259"/>
      <c r="F2038" s="270"/>
      <c r="G2038" s="259"/>
      <c r="H2038" s="259"/>
      <c r="I2038" s="259"/>
      <c r="J2038" s="259"/>
    </row>
    <row r="2039" spans="1:10">
      <c r="A2039" s="259"/>
      <c r="B2039" s="259"/>
      <c r="C2039" s="259"/>
      <c r="D2039" s="259"/>
      <c r="E2039" s="259"/>
      <c r="F2039" s="270"/>
      <c r="G2039" s="259"/>
      <c r="H2039" s="259"/>
      <c r="I2039" s="259"/>
      <c r="J2039" s="259"/>
    </row>
    <row r="2040" spans="1:10">
      <c r="A2040" s="259"/>
      <c r="B2040" s="259"/>
      <c r="C2040" s="259"/>
      <c r="D2040" s="259"/>
      <c r="E2040" s="259"/>
      <c r="F2040" s="270"/>
      <c r="G2040" s="259"/>
      <c r="H2040" s="259"/>
      <c r="I2040" s="259"/>
      <c r="J2040" s="259"/>
    </row>
    <row r="2041" spans="1:10">
      <c r="A2041" s="259"/>
      <c r="B2041" s="259"/>
      <c r="C2041" s="259"/>
      <c r="D2041" s="259"/>
      <c r="E2041" s="259"/>
      <c r="F2041" s="270"/>
      <c r="G2041" s="259"/>
      <c r="H2041" s="259"/>
      <c r="I2041" s="259"/>
      <c r="J2041" s="259"/>
    </row>
    <row r="2042" spans="1:10">
      <c r="A2042" s="259"/>
      <c r="B2042" s="259"/>
      <c r="C2042" s="259"/>
      <c r="D2042" s="259"/>
      <c r="E2042" s="259"/>
      <c r="F2042" s="270"/>
      <c r="G2042" s="259"/>
      <c r="H2042" s="259"/>
      <c r="I2042" s="259"/>
      <c r="J2042" s="259"/>
    </row>
    <row r="2043" spans="1:10">
      <c r="A2043" s="259"/>
      <c r="B2043" s="259"/>
      <c r="C2043" s="259"/>
      <c r="D2043" s="259"/>
      <c r="E2043" s="259"/>
      <c r="F2043" s="270"/>
      <c r="G2043" s="259"/>
      <c r="H2043" s="259"/>
      <c r="I2043" s="259"/>
      <c r="J2043" s="259"/>
    </row>
    <row r="2044" spans="1:10">
      <c r="A2044" s="259"/>
      <c r="B2044" s="259"/>
      <c r="C2044" s="259"/>
      <c r="D2044" s="259"/>
      <c r="E2044" s="259"/>
      <c r="F2044" s="270"/>
      <c r="G2044" s="259"/>
      <c r="H2044" s="259"/>
      <c r="I2044" s="259"/>
      <c r="J2044" s="259"/>
    </row>
    <row r="2045" spans="1:10">
      <c r="A2045" s="259"/>
      <c r="B2045" s="259"/>
      <c r="C2045" s="259"/>
      <c r="D2045" s="259"/>
      <c r="E2045" s="259"/>
      <c r="F2045" s="270"/>
      <c r="G2045" s="259"/>
      <c r="H2045" s="259"/>
      <c r="I2045" s="259"/>
      <c r="J2045" s="259"/>
    </row>
    <row r="2046" spans="1:10">
      <c r="A2046" s="259"/>
      <c r="B2046" s="259"/>
      <c r="C2046" s="259"/>
      <c r="D2046" s="259"/>
      <c r="E2046" s="259"/>
      <c r="F2046" s="270"/>
      <c r="G2046" s="259"/>
      <c r="H2046" s="259"/>
      <c r="I2046" s="259"/>
      <c r="J2046" s="259"/>
    </row>
    <row r="2047" spans="1:10">
      <c r="A2047" s="259"/>
      <c r="B2047" s="259"/>
      <c r="C2047" s="259"/>
      <c r="D2047" s="259"/>
      <c r="E2047" s="259"/>
      <c r="F2047" s="270"/>
      <c r="G2047" s="259"/>
      <c r="H2047" s="259"/>
      <c r="I2047" s="259"/>
      <c r="J2047" s="259"/>
    </row>
    <row r="2048" spans="1:10">
      <c r="A2048" s="259"/>
      <c r="B2048" s="259"/>
      <c r="C2048" s="259"/>
      <c r="D2048" s="259"/>
      <c r="E2048" s="259"/>
      <c r="F2048" s="270"/>
      <c r="G2048" s="259"/>
      <c r="H2048" s="259"/>
      <c r="I2048" s="259"/>
      <c r="J2048" s="259"/>
    </row>
    <row r="2049" spans="1:10">
      <c r="A2049" s="259"/>
      <c r="B2049" s="259"/>
      <c r="C2049" s="259"/>
      <c r="D2049" s="259"/>
      <c r="E2049" s="259"/>
      <c r="F2049" s="270"/>
      <c r="G2049" s="259"/>
      <c r="H2049" s="259"/>
      <c r="I2049" s="259"/>
      <c r="J2049" s="259"/>
    </row>
    <row r="2050" spans="1:10">
      <c r="A2050" s="259"/>
      <c r="B2050" s="259"/>
      <c r="C2050" s="259"/>
      <c r="D2050" s="259"/>
      <c r="E2050" s="259"/>
      <c r="F2050" s="270"/>
      <c r="G2050" s="259"/>
      <c r="H2050" s="259"/>
      <c r="I2050" s="259"/>
      <c r="J2050" s="259"/>
    </row>
    <row r="2051" spans="1:10">
      <c r="A2051" s="259"/>
      <c r="B2051" s="259"/>
      <c r="C2051" s="259"/>
      <c r="D2051" s="259"/>
      <c r="E2051" s="259"/>
      <c r="F2051" s="270"/>
      <c r="G2051" s="259"/>
      <c r="H2051" s="259"/>
      <c r="I2051" s="259"/>
      <c r="J2051" s="259"/>
    </row>
    <row r="2052" spans="1:10">
      <c r="A2052" s="259"/>
      <c r="B2052" s="259"/>
      <c r="C2052" s="259"/>
      <c r="D2052" s="259"/>
      <c r="E2052" s="259"/>
      <c r="F2052" s="270"/>
      <c r="G2052" s="259"/>
      <c r="H2052" s="259"/>
      <c r="I2052" s="259"/>
      <c r="J2052" s="259"/>
    </row>
    <row r="2053" spans="1:10">
      <c r="A2053" s="259"/>
      <c r="B2053" s="259"/>
      <c r="C2053" s="259"/>
      <c r="D2053" s="259"/>
      <c r="E2053" s="259"/>
      <c r="F2053" s="270"/>
      <c r="G2053" s="259"/>
      <c r="H2053" s="259"/>
      <c r="I2053" s="259"/>
      <c r="J2053" s="259"/>
    </row>
    <row r="2054" spans="1:10">
      <c r="A2054" s="259"/>
      <c r="B2054" s="259"/>
      <c r="C2054" s="259"/>
      <c r="D2054" s="259"/>
      <c r="E2054" s="259"/>
      <c r="F2054" s="270"/>
      <c r="G2054" s="259"/>
      <c r="H2054" s="259"/>
      <c r="I2054" s="259"/>
      <c r="J2054" s="259"/>
    </row>
    <row r="2055" spans="1:10">
      <c r="A2055" s="259"/>
      <c r="B2055" s="259"/>
      <c r="C2055" s="259"/>
      <c r="D2055" s="259"/>
      <c r="E2055" s="259"/>
      <c r="F2055" s="270"/>
      <c r="G2055" s="259"/>
      <c r="H2055" s="259"/>
      <c r="I2055" s="259"/>
      <c r="J2055" s="259"/>
    </row>
    <row r="2056" spans="1:10">
      <c r="A2056" s="259"/>
      <c r="B2056" s="259"/>
      <c r="C2056" s="259"/>
      <c r="D2056" s="259"/>
      <c r="E2056" s="259"/>
      <c r="F2056" s="270"/>
      <c r="G2056" s="259"/>
      <c r="H2056" s="259"/>
      <c r="I2056" s="259"/>
      <c r="J2056" s="259"/>
    </row>
    <row r="2057" spans="1:10">
      <c r="A2057" s="259"/>
      <c r="B2057" s="259"/>
      <c r="C2057" s="259"/>
      <c r="D2057" s="259"/>
      <c r="E2057" s="259"/>
      <c r="F2057" s="270"/>
      <c r="G2057" s="259"/>
      <c r="H2057" s="259"/>
      <c r="I2057" s="259"/>
      <c r="J2057" s="259"/>
    </row>
    <row r="2058" spans="1:10">
      <c r="A2058" s="259"/>
      <c r="B2058" s="259"/>
      <c r="C2058" s="259"/>
      <c r="D2058" s="259"/>
      <c r="E2058" s="259"/>
      <c r="F2058" s="270"/>
      <c r="G2058" s="259"/>
      <c r="H2058" s="259"/>
      <c r="I2058" s="259"/>
      <c r="J2058" s="259"/>
    </row>
    <row r="2059" spans="1:10">
      <c r="A2059" s="259"/>
      <c r="B2059" s="259"/>
      <c r="C2059" s="259"/>
      <c r="D2059" s="259"/>
      <c r="E2059" s="259"/>
      <c r="F2059" s="270"/>
      <c r="G2059" s="259"/>
      <c r="H2059" s="259"/>
      <c r="I2059" s="259"/>
      <c r="J2059" s="259"/>
    </row>
    <row r="2060" spans="1:10">
      <c r="A2060" s="259"/>
      <c r="B2060" s="259"/>
      <c r="C2060" s="259"/>
      <c r="D2060" s="259"/>
      <c r="E2060" s="259"/>
      <c r="F2060" s="270"/>
      <c r="G2060" s="259"/>
      <c r="H2060" s="259"/>
      <c r="I2060" s="259"/>
      <c r="J2060" s="259"/>
    </row>
    <row r="2061" spans="1:10">
      <c r="A2061" s="259"/>
      <c r="B2061" s="259"/>
      <c r="C2061" s="259"/>
      <c r="D2061" s="259"/>
      <c r="E2061" s="259"/>
      <c r="F2061" s="270"/>
      <c r="G2061" s="259"/>
      <c r="H2061" s="259"/>
      <c r="I2061" s="259"/>
      <c r="J2061" s="259"/>
    </row>
    <row r="2062" spans="1:10">
      <c r="A2062" s="259"/>
      <c r="B2062" s="259"/>
      <c r="C2062" s="259"/>
      <c r="D2062" s="259"/>
      <c r="E2062" s="259"/>
      <c r="F2062" s="270"/>
      <c r="G2062" s="259"/>
      <c r="H2062" s="259"/>
      <c r="I2062" s="259"/>
      <c r="J2062" s="259"/>
    </row>
    <row r="2063" spans="1:10">
      <c r="A2063" s="259"/>
      <c r="B2063" s="259"/>
      <c r="C2063" s="259"/>
      <c r="D2063" s="259"/>
      <c r="E2063" s="259"/>
      <c r="F2063" s="270"/>
      <c r="G2063" s="259"/>
      <c r="H2063" s="259"/>
      <c r="I2063" s="259"/>
      <c r="J2063" s="259"/>
    </row>
    <row r="2064" spans="1:10">
      <c r="A2064" s="259"/>
      <c r="B2064" s="259"/>
      <c r="C2064" s="259"/>
      <c r="D2064" s="259"/>
      <c r="E2064" s="259"/>
      <c r="F2064" s="270"/>
      <c r="G2064" s="259"/>
      <c r="H2064" s="259"/>
      <c r="I2064" s="259"/>
      <c r="J2064" s="259"/>
    </row>
    <row r="2065" spans="1:10">
      <c r="A2065" s="259"/>
      <c r="B2065" s="259"/>
      <c r="C2065" s="259"/>
      <c r="D2065" s="259"/>
      <c r="E2065" s="259"/>
      <c r="F2065" s="270"/>
      <c r="G2065" s="259"/>
      <c r="H2065" s="259"/>
      <c r="I2065" s="259"/>
      <c r="J2065" s="259"/>
    </row>
    <row r="2066" spans="1:10">
      <c r="A2066" s="259"/>
      <c r="B2066" s="259"/>
      <c r="C2066" s="259"/>
      <c r="D2066" s="259"/>
      <c r="E2066" s="259"/>
      <c r="F2066" s="270"/>
      <c r="G2066" s="259"/>
      <c r="H2066" s="259"/>
      <c r="I2066" s="259"/>
      <c r="J2066" s="259"/>
    </row>
    <row r="2067" spans="1:10">
      <c r="A2067" s="259"/>
      <c r="B2067" s="259"/>
      <c r="C2067" s="259"/>
      <c r="D2067" s="259"/>
      <c r="E2067" s="259"/>
      <c r="F2067" s="270"/>
      <c r="G2067" s="259"/>
      <c r="H2067" s="259"/>
      <c r="I2067" s="259"/>
      <c r="J2067" s="259"/>
    </row>
    <row r="2068" spans="1:10">
      <c r="A2068" s="259"/>
      <c r="B2068" s="259"/>
      <c r="C2068" s="259"/>
      <c r="D2068" s="259"/>
      <c r="E2068" s="259"/>
      <c r="F2068" s="270"/>
      <c r="G2068" s="259"/>
      <c r="H2068" s="259"/>
      <c r="I2068" s="259"/>
      <c r="J2068" s="259"/>
    </row>
    <row r="2069" spans="1:10">
      <c r="A2069" s="259"/>
      <c r="B2069" s="259"/>
      <c r="C2069" s="259"/>
      <c r="D2069" s="259"/>
      <c r="E2069" s="259"/>
      <c r="F2069" s="270"/>
      <c r="G2069" s="259"/>
      <c r="H2069" s="259"/>
      <c r="I2069" s="259"/>
      <c r="J2069" s="259"/>
    </row>
    <row r="2070" spans="1:10">
      <c r="A2070" s="259"/>
      <c r="B2070" s="259"/>
      <c r="C2070" s="259"/>
      <c r="D2070" s="259"/>
      <c r="E2070" s="259"/>
      <c r="F2070" s="270"/>
      <c r="G2070" s="259"/>
      <c r="H2070" s="259"/>
      <c r="I2070" s="259"/>
      <c r="J2070" s="259"/>
    </row>
    <row r="2071" spans="1:10">
      <c r="A2071" s="259"/>
      <c r="B2071" s="259"/>
      <c r="C2071" s="259"/>
      <c r="D2071" s="259"/>
      <c r="E2071" s="259"/>
      <c r="F2071" s="270"/>
      <c r="G2071" s="259"/>
      <c r="H2071" s="259"/>
      <c r="I2071" s="259"/>
      <c r="J2071" s="259"/>
    </row>
    <row r="2072" spans="1:10">
      <c r="A2072" s="259"/>
      <c r="B2072" s="259"/>
      <c r="C2072" s="259"/>
      <c r="D2072" s="259"/>
      <c r="E2072" s="259"/>
      <c r="F2072" s="270"/>
      <c r="G2072" s="259"/>
      <c r="H2072" s="259"/>
      <c r="I2072" s="259"/>
      <c r="J2072" s="259"/>
    </row>
    <row r="2073" spans="1:10">
      <c r="A2073" s="259"/>
      <c r="B2073" s="259"/>
      <c r="C2073" s="259"/>
      <c r="D2073" s="259"/>
      <c r="E2073" s="259"/>
      <c r="F2073" s="270"/>
      <c r="G2073" s="259"/>
      <c r="H2073" s="259"/>
      <c r="I2073" s="259"/>
      <c r="J2073" s="259"/>
    </row>
    <row r="2074" spans="1:10">
      <c r="A2074" s="259"/>
      <c r="B2074" s="259"/>
      <c r="C2074" s="259"/>
      <c r="D2074" s="259"/>
      <c r="E2074" s="259"/>
      <c r="F2074" s="270"/>
      <c r="G2074" s="259"/>
      <c r="H2074" s="259"/>
      <c r="I2074" s="259"/>
      <c r="J2074" s="259"/>
    </row>
    <row r="2075" spans="1:10">
      <c r="A2075" s="259"/>
      <c r="B2075" s="259"/>
      <c r="C2075" s="259"/>
      <c r="D2075" s="259"/>
      <c r="E2075" s="259"/>
      <c r="F2075" s="270"/>
      <c r="G2075" s="259"/>
      <c r="H2075" s="259"/>
      <c r="I2075" s="259"/>
      <c r="J2075" s="259"/>
    </row>
    <row r="2076" spans="1:10">
      <c r="A2076" s="259"/>
      <c r="B2076" s="259"/>
      <c r="C2076" s="259"/>
      <c r="D2076" s="259"/>
      <c r="E2076" s="259"/>
      <c r="F2076" s="270"/>
      <c r="G2076" s="259"/>
      <c r="H2076" s="259"/>
      <c r="I2076" s="259"/>
      <c r="J2076" s="259"/>
    </row>
    <row r="2077" spans="1:10">
      <c r="A2077" s="259"/>
      <c r="B2077" s="259"/>
      <c r="C2077" s="259"/>
      <c r="D2077" s="259"/>
      <c r="E2077" s="259"/>
      <c r="F2077" s="270"/>
      <c r="G2077" s="259"/>
      <c r="H2077" s="259"/>
      <c r="I2077" s="259"/>
      <c r="J2077" s="259"/>
    </row>
    <row r="2078" spans="1:10">
      <c r="A2078" s="259"/>
      <c r="B2078" s="259"/>
      <c r="C2078" s="259"/>
      <c r="D2078" s="259"/>
      <c r="E2078" s="259"/>
      <c r="F2078" s="270"/>
      <c r="G2078" s="259"/>
      <c r="H2078" s="259"/>
      <c r="I2078" s="259"/>
      <c r="J2078" s="259"/>
    </row>
    <row r="2079" spans="1:10">
      <c r="A2079" s="259"/>
      <c r="B2079" s="259"/>
      <c r="C2079" s="259"/>
      <c r="D2079" s="259"/>
      <c r="E2079" s="259"/>
      <c r="F2079" s="270"/>
      <c r="G2079" s="259"/>
      <c r="H2079" s="259"/>
      <c r="I2079" s="259"/>
      <c r="J2079" s="259"/>
    </row>
    <row r="2080" spans="1:10">
      <c r="A2080" s="259"/>
      <c r="B2080" s="259"/>
      <c r="C2080" s="259"/>
      <c r="D2080" s="259"/>
      <c r="E2080" s="259"/>
      <c r="F2080" s="270"/>
      <c r="G2080" s="259"/>
      <c r="H2080" s="259"/>
      <c r="I2080" s="259"/>
      <c r="J2080" s="259"/>
    </row>
    <row r="2081" spans="1:10">
      <c r="A2081" s="259"/>
      <c r="B2081" s="259"/>
      <c r="C2081" s="259"/>
      <c r="D2081" s="259"/>
      <c r="E2081" s="259"/>
      <c r="F2081" s="270"/>
      <c r="G2081" s="259"/>
      <c r="H2081" s="259"/>
      <c r="I2081" s="259"/>
      <c r="J2081" s="259"/>
    </row>
    <row r="2082" spans="1:10">
      <c r="A2082" s="259"/>
      <c r="B2082" s="259"/>
      <c r="C2082" s="259"/>
      <c r="D2082" s="259"/>
      <c r="E2082" s="259"/>
      <c r="F2082" s="270"/>
      <c r="G2082" s="259"/>
      <c r="H2082" s="259"/>
      <c r="I2082" s="259"/>
      <c r="J2082" s="259"/>
    </row>
    <row r="2083" spans="1:10">
      <c r="A2083" s="259"/>
      <c r="B2083" s="259"/>
      <c r="C2083" s="259"/>
      <c r="D2083" s="259"/>
      <c r="E2083" s="259"/>
      <c r="F2083" s="270"/>
      <c r="G2083" s="259"/>
      <c r="H2083" s="259"/>
      <c r="I2083" s="259"/>
      <c r="J2083" s="259"/>
    </row>
    <row r="2084" spans="1:10">
      <c r="A2084" s="259"/>
      <c r="B2084" s="259"/>
      <c r="C2084" s="259"/>
      <c r="D2084" s="259"/>
      <c r="E2084" s="259"/>
      <c r="F2084" s="270"/>
      <c r="G2084" s="259"/>
      <c r="H2084" s="259"/>
      <c r="I2084" s="259"/>
      <c r="J2084" s="259"/>
    </row>
    <row r="2085" spans="1:10">
      <c r="A2085" s="259"/>
      <c r="B2085" s="259"/>
      <c r="C2085" s="259"/>
      <c r="D2085" s="259"/>
      <c r="E2085" s="259"/>
      <c r="F2085" s="270"/>
      <c r="G2085" s="259"/>
      <c r="H2085" s="259"/>
      <c r="I2085" s="259"/>
      <c r="J2085" s="259"/>
    </row>
    <row r="2086" spans="1:10">
      <c r="A2086" s="259"/>
      <c r="B2086" s="259"/>
      <c r="C2086" s="259"/>
      <c r="D2086" s="259"/>
      <c r="E2086" s="259"/>
      <c r="F2086" s="270"/>
      <c r="G2086" s="259"/>
      <c r="H2086" s="259"/>
      <c r="I2086" s="259"/>
      <c r="J2086" s="259"/>
    </row>
    <row r="2087" spans="1:10">
      <c r="A2087" s="259"/>
      <c r="B2087" s="259"/>
      <c r="C2087" s="259"/>
      <c r="D2087" s="259"/>
      <c r="E2087" s="259"/>
      <c r="F2087" s="270"/>
      <c r="G2087" s="259"/>
      <c r="H2087" s="259"/>
      <c r="I2087" s="259"/>
      <c r="J2087" s="259"/>
    </row>
    <row r="2088" spans="1:10">
      <c r="A2088" s="259"/>
      <c r="B2088" s="259"/>
      <c r="C2088" s="259"/>
      <c r="D2088" s="259"/>
      <c r="E2088" s="259"/>
      <c r="F2088" s="270"/>
      <c r="G2088" s="259"/>
      <c r="H2088" s="259"/>
      <c r="I2088" s="259"/>
      <c r="J2088" s="259"/>
    </row>
    <row r="2089" spans="1:10">
      <c r="A2089" s="259"/>
      <c r="B2089" s="259"/>
      <c r="C2089" s="259"/>
      <c r="D2089" s="259"/>
      <c r="E2089" s="259"/>
      <c r="F2089" s="270"/>
      <c r="G2089" s="259"/>
      <c r="H2089" s="259"/>
      <c r="I2089" s="259"/>
      <c r="J2089" s="259"/>
    </row>
    <row r="2090" spans="1:10">
      <c r="A2090" s="259"/>
      <c r="B2090" s="259"/>
      <c r="C2090" s="259"/>
      <c r="D2090" s="259"/>
      <c r="E2090" s="259"/>
      <c r="F2090" s="270"/>
      <c r="G2090" s="259"/>
      <c r="H2090" s="259"/>
      <c r="I2090" s="259"/>
      <c r="J2090" s="259"/>
    </row>
    <row r="2091" spans="1:10">
      <c r="A2091" s="259"/>
      <c r="B2091" s="259"/>
      <c r="C2091" s="259"/>
      <c r="D2091" s="259"/>
      <c r="E2091" s="259"/>
      <c r="F2091" s="270"/>
      <c r="G2091" s="259"/>
      <c r="H2091" s="259"/>
      <c r="I2091" s="259"/>
      <c r="J2091" s="259"/>
    </row>
    <row r="2092" spans="1:10">
      <c r="A2092" s="259"/>
      <c r="B2092" s="259"/>
      <c r="C2092" s="259"/>
      <c r="D2092" s="259"/>
      <c r="E2092" s="259"/>
      <c r="F2092" s="270"/>
      <c r="G2092" s="259"/>
      <c r="H2092" s="259"/>
      <c r="I2092" s="259"/>
      <c r="J2092" s="259"/>
    </row>
    <row r="2093" spans="1:10">
      <c r="A2093" s="259"/>
      <c r="B2093" s="259"/>
      <c r="C2093" s="259"/>
      <c r="D2093" s="259"/>
      <c r="E2093" s="259"/>
      <c r="F2093" s="270"/>
      <c r="G2093" s="259"/>
      <c r="H2093" s="259"/>
      <c r="I2093" s="259"/>
      <c r="J2093" s="259"/>
    </row>
    <row r="2094" spans="1:10">
      <c r="A2094" s="259"/>
      <c r="B2094" s="259"/>
      <c r="C2094" s="259"/>
      <c r="D2094" s="259"/>
      <c r="E2094" s="259"/>
      <c r="F2094" s="270"/>
      <c r="G2094" s="259"/>
      <c r="H2094" s="259"/>
      <c r="I2094" s="259"/>
      <c r="J2094" s="259"/>
    </row>
    <row r="2095" spans="1:10">
      <c r="A2095" s="259"/>
      <c r="B2095" s="259"/>
      <c r="C2095" s="259"/>
      <c r="D2095" s="259"/>
      <c r="E2095" s="259"/>
      <c r="F2095" s="270"/>
      <c r="G2095" s="259"/>
      <c r="H2095" s="259"/>
      <c r="I2095" s="259"/>
      <c r="J2095" s="259"/>
    </row>
    <row r="2096" spans="1:10">
      <c r="A2096" s="259"/>
      <c r="B2096" s="259"/>
      <c r="C2096" s="259"/>
      <c r="D2096" s="259"/>
      <c r="E2096" s="259"/>
      <c r="F2096" s="270"/>
      <c r="G2096" s="259"/>
      <c r="H2096" s="259"/>
      <c r="I2096" s="259"/>
      <c r="J2096" s="259"/>
    </row>
    <row r="2097" spans="1:10">
      <c r="A2097" s="259"/>
      <c r="B2097" s="259"/>
      <c r="C2097" s="259"/>
      <c r="D2097" s="259"/>
      <c r="E2097" s="259"/>
      <c r="F2097" s="270"/>
      <c r="G2097" s="259"/>
      <c r="H2097" s="259"/>
      <c r="I2097" s="259"/>
      <c r="J2097" s="259"/>
    </row>
    <row r="2098" spans="1:10">
      <c r="A2098" s="259"/>
      <c r="B2098" s="259"/>
      <c r="C2098" s="259"/>
      <c r="D2098" s="259"/>
      <c r="E2098" s="259"/>
      <c r="F2098" s="270"/>
      <c r="G2098" s="259"/>
      <c r="H2098" s="259"/>
      <c r="I2098" s="259"/>
      <c r="J2098" s="259"/>
    </row>
    <row r="2099" spans="1:10">
      <c r="A2099" s="259"/>
      <c r="B2099" s="259"/>
      <c r="C2099" s="259"/>
      <c r="D2099" s="259"/>
      <c r="E2099" s="259"/>
      <c r="F2099" s="270"/>
      <c r="G2099" s="259"/>
      <c r="H2099" s="259"/>
      <c r="I2099" s="259"/>
      <c r="J2099" s="259"/>
    </row>
    <row r="2100" spans="1:10">
      <c r="A2100" s="259"/>
      <c r="B2100" s="259"/>
      <c r="C2100" s="259"/>
      <c r="D2100" s="259"/>
      <c r="E2100" s="259"/>
      <c r="F2100" s="270"/>
      <c r="G2100" s="259"/>
      <c r="H2100" s="259"/>
      <c r="I2100" s="259"/>
      <c r="J2100" s="259"/>
    </row>
    <row r="2101" spans="1:10">
      <c r="A2101" s="259"/>
      <c r="B2101" s="259"/>
      <c r="C2101" s="259"/>
      <c r="D2101" s="259"/>
      <c r="E2101" s="259"/>
      <c r="F2101" s="270"/>
      <c r="G2101" s="259"/>
      <c r="H2101" s="259"/>
      <c r="I2101" s="259"/>
      <c r="J2101" s="259"/>
    </row>
    <row r="2102" spans="1:10">
      <c r="A2102" s="259"/>
      <c r="B2102" s="259"/>
      <c r="C2102" s="259"/>
      <c r="D2102" s="259"/>
      <c r="E2102" s="259"/>
      <c r="F2102" s="270"/>
      <c r="G2102" s="259"/>
      <c r="H2102" s="259"/>
      <c r="I2102" s="259"/>
      <c r="J2102" s="259"/>
    </row>
    <row r="2103" spans="1:10">
      <c r="A2103" s="259"/>
      <c r="B2103" s="259"/>
      <c r="C2103" s="259"/>
      <c r="D2103" s="259"/>
      <c r="E2103" s="259"/>
      <c r="F2103" s="270"/>
      <c r="G2103" s="259"/>
      <c r="H2103" s="259"/>
      <c r="I2103" s="259"/>
      <c r="J2103" s="259"/>
    </row>
    <row r="2104" spans="1:10">
      <c r="A2104" s="259"/>
      <c r="B2104" s="259"/>
      <c r="C2104" s="259"/>
      <c r="D2104" s="259"/>
      <c r="E2104" s="259"/>
      <c r="F2104" s="270"/>
      <c r="G2104" s="259"/>
      <c r="H2104" s="259"/>
      <c r="I2104" s="259"/>
      <c r="J2104" s="259"/>
    </row>
    <row r="2105" spans="1:10">
      <c r="A2105" s="259"/>
      <c r="B2105" s="259"/>
      <c r="C2105" s="259"/>
      <c r="D2105" s="259"/>
      <c r="E2105" s="259"/>
      <c r="F2105" s="270"/>
      <c r="G2105" s="259"/>
      <c r="H2105" s="259"/>
      <c r="I2105" s="259"/>
      <c r="J2105" s="259"/>
    </row>
    <row r="2106" spans="1:10">
      <c r="A2106" s="259"/>
      <c r="B2106" s="259"/>
      <c r="C2106" s="259"/>
      <c r="D2106" s="259"/>
      <c r="E2106" s="259"/>
      <c r="F2106" s="270"/>
      <c r="G2106" s="259"/>
      <c r="H2106" s="259"/>
      <c r="I2106" s="259"/>
      <c r="J2106" s="259"/>
    </row>
    <row r="2107" spans="1:10">
      <c r="A2107" s="259"/>
      <c r="B2107" s="259"/>
      <c r="C2107" s="259"/>
      <c r="D2107" s="259"/>
      <c r="E2107" s="259"/>
      <c r="F2107" s="270"/>
      <c r="G2107" s="259"/>
      <c r="H2107" s="259"/>
      <c r="I2107" s="259"/>
      <c r="J2107" s="259"/>
    </row>
    <row r="2108" spans="1:10">
      <c r="A2108" s="259"/>
      <c r="B2108" s="259"/>
      <c r="C2108" s="259"/>
      <c r="D2108" s="259"/>
      <c r="E2108" s="259"/>
      <c r="F2108" s="270"/>
      <c r="G2108" s="259"/>
      <c r="H2108" s="259"/>
      <c r="I2108" s="259"/>
      <c r="J2108" s="259"/>
    </row>
    <row r="2109" spans="1:10">
      <c r="A2109" s="259"/>
      <c r="B2109" s="259"/>
      <c r="C2109" s="259"/>
      <c r="D2109" s="259"/>
      <c r="E2109" s="259"/>
      <c r="F2109" s="270"/>
      <c r="G2109" s="259"/>
      <c r="H2109" s="259"/>
      <c r="I2109" s="259"/>
      <c r="J2109" s="259"/>
    </row>
    <row r="2110" spans="1:10">
      <c r="A2110" s="259"/>
      <c r="B2110" s="259"/>
      <c r="C2110" s="259"/>
      <c r="D2110" s="259"/>
      <c r="E2110" s="259"/>
      <c r="F2110" s="270"/>
      <c r="G2110" s="259"/>
      <c r="H2110" s="259"/>
      <c r="I2110" s="259"/>
      <c r="J2110" s="259"/>
    </row>
    <row r="2111" spans="1:10">
      <c r="A2111" s="259"/>
      <c r="B2111" s="259"/>
      <c r="C2111" s="259"/>
      <c r="D2111" s="259"/>
      <c r="E2111" s="259"/>
      <c r="F2111" s="270"/>
      <c r="G2111" s="259"/>
      <c r="H2111" s="259"/>
      <c r="I2111" s="259"/>
      <c r="J2111" s="259"/>
    </row>
    <row r="2112" spans="1:10">
      <c r="A2112" s="259"/>
      <c r="B2112" s="259"/>
      <c r="C2112" s="259"/>
      <c r="D2112" s="259"/>
      <c r="E2112" s="259"/>
      <c r="F2112" s="270"/>
      <c r="G2112" s="259"/>
      <c r="H2112" s="259"/>
      <c r="I2112" s="259"/>
      <c r="J2112" s="259"/>
    </row>
    <row r="2113" spans="1:10">
      <c r="A2113" s="259"/>
      <c r="B2113" s="259"/>
      <c r="C2113" s="259"/>
      <c r="D2113" s="259"/>
      <c r="E2113" s="259"/>
      <c r="F2113" s="270"/>
      <c r="G2113" s="259"/>
      <c r="H2113" s="259"/>
      <c r="I2113" s="259"/>
      <c r="J2113" s="259"/>
    </row>
    <row r="2114" spans="1:10">
      <c r="A2114" s="259"/>
      <c r="B2114" s="259"/>
      <c r="C2114" s="259"/>
      <c r="D2114" s="259"/>
      <c r="E2114" s="259"/>
      <c r="F2114" s="270"/>
      <c r="G2114" s="259"/>
      <c r="H2114" s="259"/>
      <c r="I2114" s="259"/>
      <c r="J2114" s="259"/>
    </row>
    <row r="2115" spans="1:10">
      <c r="A2115" s="259"/>
      <c r="B2115" s="259"/>
      <c r="C2115" s="259"/>
      <c r="D2115" s="259"/>
      <c r="E2115" s="259"/>
      <c r="F2115" s="270"/>
      <c r="G2115" s="259"/>
      <c r="H2115" s="259"/>
      <c r="I2115" s="259"/>
      <c r="J2115" s="259"/>
    </row>
    <row r="2116" spans="1:10">
      <c r="A2116" s="259"/>
      <c r="B2116" s="259"/>
      <c r="C2116" s="259"/>
      <c r="D2116" s="259"/>
      <c r="E2116" s="259"/>
      <c r="F2116" s="270"/>
      <c r="G2116" s="259"/>
      <c r="H2116" s="259"/>
      <c r="I2116" s="259"/>
      <c r="J2116" s="259"/>
    </row>
    <row r="2117" spans="1:10">
      <c r="A2117" s="259"/>
      <c r="B2117" s="259"/>
      <c r="C2117" s="259"/>
      <c r="D2117" s="259"/>
      <c r="E2117" s="259"/>
      <c r="F2117" s="270"/>
      <c r="G2117" s="259"/>
      <c r="H2117" s="259"/>
      <c r="I2117" s="259"/>
      <c r="J2117" s="259"/>
    </row>
    <row r="2118" spans="1:10">
      <c r="A2118" s="259"/>
      <c r="B2118" s="259"/>
      <c r="C2118" s="259"/>
      <c r="D2118" s="259"/>
      <c r="E2118" s="259"/>
      <c r="F2118" s="270"/>
      <c r="G2118" s="259"/>
      <c r="H2118" s="259"/>
      <c r="I2118" s="259"/>
      <c r="J2118" s="259"/>
    </row>
    <row r="2119" spans="1:10">
      <c r="A2119" s="259"/>
      <c r="B2119" s="259"/>
      <c r="C2119" s="259"/>
      <c r="D2119" s="259"/>
      <c r="E2119" s="259"/>
      <c r="F2119" s="270"/>
      <c r="G2119" s="259"/>
      <c r="H2119" s="259"/>
      <c r="I2119" s="259"/>
      <c r="J2119" s="259"/>
    </row>
    <row r="2120" spans="1:10">
      <c r="A2120" s="259"/>
      <c r="B2120" s="259"/>
      <c r="C2120" s="259"/>
      <c r="D2120" s="259"/>
      <c r="E2120" s="259"/>
      <c r="F2120" s="270"/>
      <c r="G2120" s="259"/>
      <c r="H2120" s="259"/>
      <c r="I2120" s="259"/>
      <c r="J2120" s="259"/>
    </row>
    <row r="2121" spans="1:10">
      <c r="A2121" s="259"/>
      <c r="B2121" s="259"/>
      <c r="C2121" s="259"/>
      <c r="D2121" s="259"/>
      <c r="E2121" s="259"/>
      <c r="F2121" s="270"/>
      <c r="G2121" s="259"/>
      <c r="H2121" s="259"/>
      <c r="I2121" s="259"/>
      <c r="J2121" s="259"/>
    </row>
    <row r="2122" spans="1:10">
      <c r="A2122" s="259"/>
      <c r="B2122" s="259"/>
      <c r="C2122" s="259"/>
      <c r="D2122" s="259"/>
      <c r="E2122" s="259"/>
      <c r="F2122" s="270"/>
      <c r="G2122" s="259"/>
      <c r="H2122" s="259"/>
      <c r="I2122" s="259"/>
      <c r="J2122" s="259"/>
    </row>
    <row r="2123" spans="1:10">
      <c r="A2123" s="259"/>
      <c r="B2123" s="259"/>
      <c r="C2123" s="259"/>
      <c r="D2123" s="259"/>
      <c r="E2123" s="259"/>
      <c r="F2123" s="270"/>
      <c r="G2123" s="259"/>
      <c r="H2123" s="259"/>
      <c r="I2123" s="259"/>
      <c r="J2123" s="259"/>
    </row>
    <row r="2124" spans="1:10">
      <c r="A2124" s="259"/>
      <c r="B2124" s="259"/>
      <c r="C2124" s="259"/>
      <c r="D2124" s="259"/>
      <c r="E2124" s="259"/>
      <c r="F2124" s="270"/>
      <c r="G2124" s="259"/>
      <c r="H2124" s="259"/>
      <c r="I2124" s="259"/>
      <c r="J2124" s="259"/>
    </row>
    <row r="2125" spans="1:10">
      <c r="A2125" s="259"/>
      <c r="B2125" s="259"/>
      <c r="C2125" s="259"/>
      <c r="D2125" s="259"/>
      <c r="E2125" s="259"/>
      <c r="F2125" s="270"/>
      <c r="G2125" s="259"/>
      <c r="H2125" s="259"/>
      <c r="I2125" s="259"/>
      <c r="J2125" s="259"/>
    </row>
    <row r="2126" spans="1:10">
      <c r="A2126" s="259"/>
      <c r="B2126" s="259"/>
      <c r="C2126" s="259"/>
      <c r="D2126" s="259"/>
      <c r="E2126" s="259"/>
      <c r="F2126" s="270"/>
      <c r="G2126" s="259"/>
      <c r="H2126" s="259"/>
      <c r="I2126" s="259"/>
      <c r="J2126" s="259"/>
    </row>
    <row r="2127" spans="1:10">
      <c r="A2127" s="259"/>
      <c r="B2127" s="259"/>
      <c r="C2127" s="259"/>
      <c r="D2127" s="259"/>
      <c r="E2127" s="259"/>
      <c r="F2127" s="270"/>
      <c r="G2127" s="259"/>
      <c r="H2127" s="259"/>
      <c r="I2127" s="259"/>
      <c r="J2127" s="259"/>
    </row>
    <row r="2128" spans="1:10">
      <c r="A2128" s="259"/>
      <c r="B2128" s="259"/>
      <c r="C2128" s="259"/>
      <c r="D2128" s="259"/>
      <c r="E2128" s="259"/>
      <c r="F2128" s="270"/>
      <c r="G2128" s="259"/>
      <c r="H2128" s="259"/>
      <c r="I2128" s="259"/>
      <c r="J2128" s="259"/>
    </row>
    <row r="2129" spans="1:10">
      <c r="A2129" s="259"/>
      <c r="B2129" s="259"/>
      <c r="C2129" s="259"/>
      <c r="D2129" s="259"/>
      <c r="E2129" s="259"/>
      <c r="F2129" s="270"/>
      <c r="G2129" s="259"/>
      <c r="H2129" s="259"/>
      <c r="I2129" s="259"/>
      <c r="J2129" s="259"/>
    </row>
    <row r="2130" spans="1:10">
      <c r="A2130" s="259"/>
      <c r="B2130" s="259"/>
      <c r="C2130" s="259"/>
      <c r="D2130" s="259"/>
      <c r="E2130" s="259"/>
      <c r="F2130" s="270"/>
      <c r="G2130" s="259"/>
      <c r="H2130" s="259"/>
      <c r="I2130" s="259"/>
      <c r="J2130" s="259"/>
    </row>
    <row r="2131" spans="1:10">
      <c r="A2131" s="259"/>
      <c r="B2131" s="259"/>
      <c r="C2131" s="259"/>
      <c r="D2131" s="259"/>
      <c r="E2131" s="259"/>
      <c r="F2131" s="270"/>
      <c r="G2131" s="259"/>
      <c r="H2131" s="259"/>
      <c r="I2131" s="259"/>
      <c r="J2131" s="259"/>
    </row>
    <row r="2132" spans="1:10">
      <c r="A2132" s="259"/>
      <c r="B2132" s="259"/>
      <c r="C2132" s="259"/>
      <c r="D2132" s="259"/>
      <c r="E2132" s="259"/>
      <c r="F2132" s="270"/>
      <c r="G2132" s="259"/>
      <c r="H2132" s="259"/>
      <c r="I2132" s="259"/>
      <c r="J2132" s="259"/>
    </row>
    <row r="2133" spans="1:10">
      <c r="A2133" s="259"/>
      <c r="B2133" s="259"/>
      <c r="C2133" s="259"/>
      <c r="D2133" s="259"/>
      <c r="E2133" s="259"/>
      <c r="F2133" s="270"/>
      <c r="G2133" s="259"/>
      <c r="H2133" s="259"/>
      <c r="I2133" s="259"/>
      <c r="J2133" s="259"/>
    </row>
    <row r="2134" spans="1:10">
      <c r="A2134" s="259"/>
      <c r="B2134" s="259"/>
      <c r="C2134" s="259"/>
      <c r="D2134" s="259"/>
      <c r="E2134" s="259"/>
      <c r="F2134" s="270"/>
      <c r="G2134" s="259"/>
      <c r="H2134" s="259"/>
      <c r="I2134" s="259"/>
      <c r="J2134" s="259"/>
    </row>
    <row r="2135" spans="1:10">
      <c r="A2135" s="259"/>
      <c r="B2135" s="259"/>
      <c r="C2135" s="259"/>
      <c r="D2135" s="259"/>
      <c r="E2135" s="259"/>
      <c r="F2135" s="270"/>
      <c r="G2135" s="259"/>
      <c r="H2135" s="259"/>
      <c r="I2135" s="259"/>
      <c r="J2135" s="259"/>
    </row>
    <row r="2136" spans="1:10">
      <c r="A2136" s="259"/>
      <c r="B2136" s="259"/>
      <c r="C2136" s="259"/>
      <c r="D2136" s="259"/>
      <c r="E2136" s="259"/>
      <c r="F2136" s="270"/>
      <c r="G2136" s="259"/>
      <c r="H2136" s="259"/>
      <c r="I2136" s="259"/>
      <c r="J2136" s="259"/>
    </row>
    <row r="2137" spans="1:10">
      <c r="A2137" s="259"/>
      <c r="B2137" s="259"/>
      <c r="C2137" s="259"/>
      <c r="D2137" s="259"/>
      <c r="E2137" s="259"/>
      <c r="F2137" s="270"/>
      <c r="G2137" s="259"/>
      <c r="H2137" s="259"/>
      <c r="I2137" s="259"/>
      <c r="J2137" s="259"/>
    </row>
    <row r="2138" spans="1:10">
      <c r="A2138" s="259"/>
      <c r="B2138" s="259"/>
      <c r="C2138" s="259"/>
      <c r="D2138" s="259"/>
      <c r="E2138" s="259"/>
      <c r="F2138" s="270"/>
      <c r="G2138" s="259"/>
      <c r="H2138" s="259"/>
      <c r="I2138" s="259"/>
      <c r="J2138" s="259"/>
    </row>
    <row r="2139" spans="1:10">
      <c r="A2139" s="259"/>
      <c r="B2139" s="259"/>
      <c r="C2139" s="259"/>
      <c r="D2139" s="259"/>
      <c r="E2139" s="259"/>
      <c r="F2139" s="270"/>
      <c r="G2139" s="259"/>
      <c r="H2139" s="259"/>
      <c r="I2139" s="259"/>
      <c r="J2139" s="259"/>
    </row>
    <row r="2140" spans="1:10">
      <c r="A2140" s="259"/>
      <c r="B2140" s="259"/>
      <c r="C2140" s="259"/>
      <c r="D2140" s="259"/>
      <c r="E2140" s="259"/>
      <c r="F2140" s="270"/>
      <c r="G2140" s="259"/>
      <c r="H2140" s="259"/>
      <c r="I2140" s="259"/>
      <c r="J2140" s="259"/>
    </row>
    <row r="2141" spans="1:10">
      <c r="A2141" s="259"/>
      <c r="B2141" s="259"/>
      <c r="C2141" s="259"/>
      <c r="D2141" s="259"/>
      <c r="E2141" s="259"/>
      <c r="F2141" s="270"/>
      <c r="G2141" s="259"/>
      <c r="H2141" s="259"/>
      <c r="I2141" s="259"/>
      <c r="J2141" s="259"/>
    </row>
    <row r="2142" spans="1:10">
      <c r="A2142" s="259"/>
      <c r="B2142" s="259"/>
      <c r="C2142" s="259"/>
      <c r="D2142" s="259"/>
      <c r="E2142" s="259"/>
      <c r="F2142" s="270"/>
      <c r="G2142" s="259"/>
      <c r="H2142" s="259"/>
      <c r="I2142" s="259"/>
      <c r="J2142" s="259"/>
    </row>
    <row r="2143" spans="1:10">
      <c r="A2143" s="259"/>
      <c r="B2143" s="259"/>
      <c r="C2143" s="259"/>
      <c r="D2143" s="259"/>
      <c r="E2143" s="259"/>
      <c r="F2143" s="270"/>
      <c r="G2143" s="259"/>
      <c r="H2143" s="259"/>
      <c r="I2143" s="259"/>
      <c r="J2143" s="259"/>
    </row>
    <row r="2144" spans="1:10">
      <c r="A2144" s="259"/>
      <c r="B2144" s="259"/>
      <c r="C2144" s="259"/>
      <c r="D2144" s="259"/>
      <c r="E2144" s="259"/>
      <c r="F2144" s="270"/>
      <c r="G2144" s="259"/>
      <c r="H2144" s="259"/>
      <c r="I2144" s="259"/>
      <c r="J2144" s="259"/>
    </row>
    <row r="2145" spans="1:10">
      <c r="A2145" s="259"/>
      <c r="B2145" s="259"/>
      <c r="C2145" s="259"/>
      <c r="D2145" s="259"/>
      <c r="E2145" s="259"/>
      <c r="F2145" s="270"/>
      <c r="G2145" s="259"/>
      <c r="H2145" s="259"/>
      <c r="I2145" s="259"/>
      <c r="J2145" s="259"/>
    </row>
    <row r="2146" spans="1:10">
      <c r="A2146" s="259"/>
      <c r="B2146" s="259"/>
      <c r="C2146" s="259"/>
      <c r="D2146" s="259"/>
      <c r="E2146" s="259"/>
      <c r="F2146" s="270"/>
      <c r="G2146" s="259"/>
      <c r="H2146" s="259"/>
      <c r="I2146" s="259"/>
      <c r="J2146" s="259"/>
    </row>
    <row r="2147" spans="1:10">
      <c r="A2147" s="259"/>
      <c r="B2147" s="259"/>
      <c r="C2147" s="259"/>
      <c r="D2147" s="259"/>
      <c r="E2147" s="259"/>
      <c r="F2147" s="270"/>
      <c r="G2147" s="259"/>
      <c r="H2147" s="259"/>
      <c r="I2147" s="259"/>
      <c r="J2147" s="259"/>
    </row>
    <row r="2148" spans="1:10">
      <c r="A2148" s="259"/>
      <c r="B2148" s="259"/>
      <c r="C2148" s="259"/>
      <c r="D2148" s="259"/>
      <c r="E2148" s="259"/>
      <c r="F2148" s="270"/>
      <c r="G2148" s="259"/>
      <c r="H2148" s="259"/>
      <c r="I2148" s="259"/>
      <c r="J2148" s="259"/>
    </row>
    <row r="2149" spans="1:10">
      <c r="A2149" s="259"/>
      <c r="B2149" s="259"/>
      <c r="C2149" s="259"/>
      <c r="D2149" s="259"/>
      <c r="E2149" s="259"/>
      <c r="F2149" s="270"/>
      <c r="G2149" s="259"/>
      <c r="H2149" s="259"/>
      <c r="I2149" s="259"/>
      <c r="J2149" s="259"/>
    </row>
    <row r="2150" spans="1:10">
      <c r="A2150" s="259"/>
      <c r="B2150" s="259"/>
      <c r="C2150" s="259"/>
      <c r="D2150" s="259"/>
      <c r="E2150" s="259"/>
      <c r="F2150" s="270"/>
      <c r="G2150" s="259"/>
      <c r="H2150" s="259"/>
      <c r="I2150" s="259"/>
      <c r="J2150" s="259"/>
    </row>
    <row r="2151" spans="1:10">
      <c r="A2151" s="259"/>
      <c r="B2151" s="259"/>
      <c r="C2151" s="259"/>
      <c r="D2151" s="259"/>
      <c r="E2151" s="259"/>
      <c r="F2151" s="270"/>
      <c r="G2151" s="259"/>
      <c r="H2151" s="259"/>
      <c r="I2151" s="259"/>
      <c r="J2151" s="259"/>
    </row>
    <row r="2152" spans="1:10">
      <c r="A2152" s="259"/>
      <c r="B2152" s="259"/>
      <c r="C2152" s="259"/>
      <c r="D2152" s="259"/>
      <c r="E2152" s="259"/>
      <c r="F2152" s="270"/>
      <c r="G2152" s="259"/>
      <c r="H2152" s="259"/>
      <c r="I2152" s="259"/>
      <c r="J2152" s="259"/>
    </row>
    <row r="2153" spans="1:10">
      <c r="A2153" s="259"/>
      <c r="B2153" s="259"/>
      <c r="C2153" s="259"/>
      <c r="D2153" s="259"/>
      <c r="E2153" s="259"/>
      <c r="F2153" s="270"/>
      <c r="G2153" s="259"/>
      <c r="H2153" s="259"/>
      <c r="I2153" s="259"/>
      <c r="J2153" s="259"/>
    </row>
    <row r="2154" spans="1:10">
      <c r="A2154" s="259"/>
      <c r="B2154" s="259"/>
      <c r="C2154" s="259"/>
      <c r="D2154" s="259"/>
      <c r="E2154" s="259"/>
      <c r="F2154" s="270"/>
      <c r="G2154" s="259"/>
      <c r="H2154" s="259"/>
      <c r="I2154" s="259"/>
      <c r="J2154" s="259"/>
    </row>
    <row r="2155" spans="1:10">
      <c r="A2155" s="259"/>
      <c r="B2155" s="259"/>
      <c r="C2155" s="259"/>
      <c r="D2155" s="259"/>
      <c r="E2155" s="259"/>
      <c r="F2155" s="270"/>
      <c r="G2155" s="259"/>
      <c r="H2155" s="259"/>
      <c r="I2155" s="259"/>
      <c r="J2155" s="259"/>
    </row>
    <row r="2156" spans="1:10">
      <c r="A2156" s="259"/>
      <c r="B2156" s="259"/>
      <c r="C2156" s="259"/>
      <c r="D2156" s="259"/>
      <c r="E2156" s="259"/>
      <c r="F2156" s="270"/>
      <c r="G2156" s="259"/>
      <c r="H2156" s="259"/>
      <c r="I2156" s="259"/>
      <c r="J2156" s="259"/>
    </row>
    <row r="2157" spans="1:10">
      <c r="A2157" s="259"/>
      <c r="B2157" s="259"/>
      <c r="C2157" s="259"/>
      <c r="D2157" s="259"/>
      <c r="E2157" s="259"/>
      <c r="F2157" s="270"/>
      <c r="G2157" s="259"/>
      <c r="H2157" s="259"/>
      <c r="I2157" s="259"/>
      <c r="J2157" s="259"/>
    </row>
    <row r="2158" spans="1:10">
      <c r="A2158" s="259"/>
      <c r="B2158" s="259"/>
      <c r="C2158" s="259"/>
      <c r="D2158" s="259"/>
      <c r="E2158" s="259"/>
      <c r="F2158" s="270"/>
      <c r="G2158" s="259"/>
      <c r="H2158" s="259"/>
      <c r="I2158" s="259"/>
      <c r="J2158" s="259"/>
    </row>
    <row r="2159" spans="1:10">
      <c r="A2159" s="259"/>
      <c r="B2159" s="259"/>
      <c r="C2159" s="259"/>
      <c r="D2159" s="259"/>
      <c r="E2159" s="259"/>
      <c r="F2159" s="270"/>
      <c r="G2159" s="259"/>
      <c r="H2159" s="259"/>
      <c r="I2159" s="259"/>
      <c r="J2159" s="259"/>
    </row>
    <row r="2160" spans="1:10">
      <c r="A2160" s="259"/>
      <c r="B2160" s="259"/>
      <c r="C2160" s="259"/>
      <c r="D2160" s="259"/>
      <c r="E2160" s="259"/>
      <c r="F2160" s="270"/>
      <c r="G2160" s="259"/>
      <c r="H2160" s="259"/>
      <c r="I2160" s="259"/>
      <c r="J2160" s="259"/>
    </row>
    <row r="2161" spans="1:10">
      <c r="A2161" s="259"/>
      <c r="B2161" s="259"/>
      <c r="C2161" s="259"/>
      <c r="D2161" s="259"/>
      <c r="E2161" s="259"/>
      <c r="F2161" s="270"/>
      <c r="G2161" s="259"/>
      <c r="H2161" s="259"/>
      <c r="I2161" s="259"/>
      <c r="J2161" s="259"/>
    </row>
    <row r="2162" spans="1:10">
      <c r="A2162" s="259"/>
      <c r="B2162" s="259"/>
      <c r="C2162" s="259"/>
      <c r="D2162" s="259"/>
      <c r="E2162" s="259"/>
      <c r="F2162" s="270"/>
      <c r="G2162" s="259"/>
      <c r="H2162" s="259"/>
      <c r="I2162" s="259"/>
      <c r="J2162" s="259"/>
    </row>
    <row r="2163" spans="1:10">
      <c r="A2163" s="259"/>
      <c r="B2163" s="259"/>
      <c r="C2163" s="259"/>
      <c r="D2163" s="259"/>
      <c r="E2163" s="259"/>
      <c r="F2163" s="270"/>
      <c r="G2163" s="259"/>
      <c r="H2163" s="259"/>
      <c r="I2163" s="259"/>
      <c r="J2163" s="259"/>
    </row>
    <row r="2164" spans="1:10">
      <c r="A2164" s="259"/>
      <c r="B2164" s="259"/>
      <c r="C2164" s="259"/>
      <c r="D2164" s="259"/>
      <c r="E2164" s="259"/>
      <c r="F2164" s="270"/>
      <c r="G2164" s="259"/>
      <c r="H2164" s="259"/>
      <c r="I2164" s="259"/>
      <c r="J2164" s="259"/>
    </row>
    <row r="2165" spans="1:10">
      <c r="A2165" s="259"/>
      <c r="B2165" s="259"/>
      <c r="C2165" s="259"/>
      <c r="D2165" s="259"/>
      <c r="E2165" s="259"/>
      <c r="F2165" s="270"/>
      <c r="G2165" s="259"/>
      <c r="H2165" s="259"/>
      <c r="I2165" s="259"/>
      <c r="J2165" s="259"/>
    </row>
    <row r="2166" spans="1:10">
      <c r="A2166" s="259"/>
      <c r="B2166" s="259"/>
      <c r="C2166" s="259"/>
      <c r="D2166" s="259"/>
      <c r="E2166" s="259"/>
      <c r="F2166" s="270"/>
      <c r="G2166" s="259"/>
      <c r="H2166" s="259"/>
      <c r="I2166" s="259"/>
      <c r="J2166" s="259"/>
    </row>
    <row r="2167" spans="1:10">
      <c r="A2167" s="259"/>
      <c r="B2167" s="259"/>
      <c r="C2167" s="259"/>
      <c r="D2167" s="259"/>
      <c r="E2167" s="259"/>
      <c r="F2167" s="270"/>
      <c r="G2167" s="259"/>
      <c r="H2167" s="259"/>
      <c r="I2167" s="259"/>
      <c r="J2167" s="259"/>
    </row>
    <row r="2168" spans="1:10">
      <c r="A2168" s="259"/>
      <c r="B2168" s="259"/>
      <c r="C2168" s="259"/>
      <c r="D2168" s="259"/>
      <c r="E2168" s="259"/>
      <c r="F2168" s="270"/>
      <c r="G2168" s="259"/>
      <c r="H2168" s="259"/>
      <c r="I2168" s="259"/>
      <c r="J2168" s="259"/>
    </row>
    <row r="2169" spans="1:10">
      <c r="A2169" s="259"/>
      <c r="B2169" s="259"/>
      <c r="C2169" s="259"/>
      <c r="D2169" s="259"/>
      <c r="E2169" s="259"/>
      <c r="F2169" s="270"/>
      <c r="G2169" s="259"/>
      <c r="H2169" s="259"/>
      <c r="I2169" s="259"/>
      <c r="J2169" s="259"/>
    </row>
    <row r="2170" spans="1:10">
      <c r="A2170" s="259"/>
      <c r="B2170" s="259"/>
      <c r="C2170" s="259"/>
      <c r="D2170" s="259"/>
      <c r="E2170" s="259"/>
      <c r="F2170" s="270"/>
      <c r="G2170" s="259"/>
      <c r="H2170" s="259"/>
      <c r="I2170" s="259"/>
      <c r="J2170" s="259"/>
    </row>
    <row r="2171" spans="1:10">
      <c r="A2171" s="259"/>
      <c r="B2171" s="259"/>
      <c r="C2171" s="259"/>
      <c r="D2171" s="259"/>
      <c r="E2171" s="259"/>
      <c r="F2171" s="270"/>
      <c r="G2171" s="259"/>
      <c r="H2171" s="259"/>
      <c r="I2171" s="259"/>
      <c r="J2171" s="259"/>
    </row>
    <row r="2172" spans="1:10">
      <c r="A2172" s="259"/>
      <c r="B2172" s="259"/>
      <c r="C2172" s="259"/>
      <c r="D2172" s="259"/>
      <c r="E2172" s="259"/>
      <c r="F2172" s="270"/>
      <c r="G2172" s="259"/>
      <c r="H2172" s="259"/>
      <c r="I2172" s="259"/>
      <c r="J2172" s="259"/>
    </row>
    <row r="2173" spans="1:10">
      <c r="A2173" s="259"/>
      <c r="B2173" s="259"/>
      <c r="C2173" s="259"/>
      <c r="D2173" s="259"/>
      <c r="E2173" s="259"/>
      <c r="F2173" s="270"/>
      <c r="G2173" s="259"/>
      <c r="H2173" s="259"/>
      <c r="I2173" s="259"/>
      <c r="J2173" s="259"/>
    </row>
    <row r="2174" spans="1:10">
      <c r="A2174" s="259"/>
      <c r="B2174" s="259"/>
      <c r="C2174" s="259"/>
      <c r="D2174" s="259"/>
      <c r="E2174" s="259"/>
      <c r="F2174" s="270"/>
      <c r="G2174" s="259"/>
      <c r="H2174" s="259"/>
      <c r="I2174" s="259"/>
      <c r="J2174" s="259"/>
    </row>
    <row r="2175" spans="1:10">
      <c r="A2175" s="259"/>
      <c r="B2175" s="259"/>
      <c r="C2175" s="259"/>
      <c r="D2175" s="259"/>
      <c r="E2175" s="259"/>
      <c r="F2175" s="270"/>
      <c r="G2175" s="259"/>
      <c r="H2175" s="259"/>
      <c r="I2175" s="259"/>
      <c r="J2175" s="259"/>
    </row>
    <row r="2176" spans="1:10">
      <c r="A2176" s="259"/>
      <c r="B2176" s="259"/>
      <c r="C2176" s="259"/>
      <c r="D2176" s="259"/>
      <c r="E2176" s="259"/>
      <c r="F2176" s="270"/>
      <c r="G2176" s="259"/>
      <c r="H2176" s="259"/>
      <c r="I2176" s="259"/>
      <c r="J2176" s="259"/>
    </row>
    <row r="2177" spans="1:10">
      <c r="A2177" s="259"/>
      <c r="B2177" s="259"/>
      <c r="C2177" s="259"/>
      <c r="D2177" s="259"/>
      <c r="E2177" s="259"/>
      <c r="F2177" s="270"/>
      <c r="G2177" s="259"/>
      <c r="H2177" s="259"/>
      <c r="I2177" s="259"/>
      <c r="J2177" s="259"/>
    </row>
    <row r="2178" spans="1:10">
      <c r="A2178" s="259"/>
      <c r="B2178" s="259"/>
      <c r="C2178" s="259"/>
      <c r="D2178" s="259"/>
      <c r="E2178" s="259"/>
      <c r="F2178" s="270"/>
      <c r="G2178" s="259"/>
      <c r="H2178" s="259"/>
      <c r="I2178" s="259"/>
      <c r="J2178" s="259"/>
    </row>
    <row r="2179" spans="1:10">
      <c r="A2179" s="259"/>
      <c r="B2179" s="259"/>
      <c r="C2179" s="259"/>
      <c r="D2179" s="259"/>
      <c r="E2179" s="259"/>
      <c r="F2179" s="270"/>
      <c r="G2179" s="259"/>
      <c r="H2179" s="259"/>
      <c r="I2179" s="259"/>
      <c r="J2179" s="259"/>
    </row>
    <row r="2180" spans="1:10">
      <c r="A2180" s="259"/>
      <c r="B2180" s="259"/>
      <c r="C2180" s="259"/>
      <c r="D2180" s="259"/>
      <c r="E2180" s="259"/>
      <c r="F2180" s="270"/>
      <c r="G2180" s="259"/>
      <c r="H2180" s="259"/>
      <c r="I2180" s="259"/>
      <c r="J2180" s="259"/>
    </row>
    <row r="2181" spans="1:10">
      <c r="A2181" s="259"/>
      <c r="B2181" s="259"/>
      <c r="C2181" s="259"/>
      <c r="D2181" s="259"/>
      <c r="E2181" s="259"/>
      <c r="F2181" s="270"/>
      <c r="G2181" s="259"/>
      <c r="H2181" s="259"/>
      <c r="I2181" s="259"/>
      <c r="J2181" s="259"/>
    </row>
    <row r="2182" spans="1:10">
      <c r="A2182" s="259"/>
      <c r="B2182" s="259"/>
      <c r="C2182" s="259"/>
      <c r="D2182" s="259"/>
      <c r="E2182" s="259"/>
      <c r="F2182" s="270"/>
      <c r="G2182" s="259"/>
      <c r="H2182" s="259"/>
      <c r="I2182" s="259"/>
      <c r="J2182" s="259"/>
    </row>
    <row r="2183" spans="1:10">
      <c r="A2183" s="259"/>
      <c r="B2183" s="259"/>
      <c r="C2183" s="259"/>
      <c r="D2183" s="259"/>
      <c r="E2183" s="259"/>
      <c r="F2183" s="270"/>
      <c r="G2183" s="259"/>
      <c r="H2183" s="259"/>
      <c r="I2183" s="259"/>
      <c r="J2183" s="259"/>
    </row>
    <row r="2184" spans="1:10">
      <c r="A2184" s="259"/>
      <c r="B2184" s="259"/>
      <c r="C2184" s="259"/>
      <c r="D2184" s="259"/>
      <c r="E2184" s="259"/>
      <c r="F2184" s="270"/>
      <c r="G2184" s="259"/>
      <c r="H2184" s="259"/>
      <c r="I2184" s="259"/>
      <c r="J2184" s="259"/>
    </row>
    <row r="2185" spans="1:10">
      <c r="A2185" s="259"/>
      <c r="B2185" s="259"/>
      <c r="C2185" s="259"/>
      <c r="D2185" s="259"/>
      <c r="E2185" s="259"/>
      <c r="F2185" s="270"/>
      <c r="G2185" s="259"/>
      <c r="H2185" s="259"/>
      <c r="I2185" s="259"/>
      <c r="J2185" s="259"/>
    </row>
    <row r="2186" spans="1:10">
      <c r="A2186" s="259"/>
      <c r="B2186" s="259"/>
      <c r="C2186" s="259"/>
      <c r="D2186" s="259"/>
      <c r="E2186" s="259"/>
      <c r="F2186" s="270"/>
      <c r="G2186" s="259"/>
      <c r="H2186" s="259"/>
      <c r="I2186" s="259"/>
      <c r="J2186" s="259"/>
    </row>
    <row r="2187" spans="1:10">
      <c r="A2187" s="259"/>
      <c r="B2187" s="259"/>
      <c r="C2187" s="259"/>
      <c r="D2187" s="259"/>
      <c r="E2187" s="259"/>
      <c r="F2187" s="270"/>
      <c r="G2187" s="259"/>
      <c r="H2187" s="259"/>
      <c r="I2187" s="259"/>
      <c r="J2187" s="259"/>
    </row>
    <row r="2188" spans="1:10">
      <c r="A2188" s="259"/>
      <c r="B2188" s="259"/>
      <c r="C2188" s="259"/>
      <c r="D2188" s="259"/>
      <c r="E2188" s="259"/>
      <c r="F2188" s="270"/>
      <c r="G2188" s="259"/>
      <c r="H2188" s="259"/>
      <c r="I2188" s="259"/>
      <c r="J2188" s="259"/>
    </row>
    <row r="2189" spans="1:10">
      <c r="A2189" s="259"/>
      <c r="B2189" s="259"/>
      <c r="C2189" s="259"/>
      <c r="D2189" s="259"/>
      <c r="E2189" s="259"/>
      <c r="F2189" s="270"/>
      <c r="G2189" s="259"/>
      <c r="H2189" s="259"/>
      <c r="I2189" s="259"/>
      <c r="J2189" s="259"/>
    </row>
    <row r="2190" spans="1:10">
      <c r="A2190" s="259"/>
      <c r="B2190" s="259"/>
      <c r="C2190" s="259"/>
      <c r="D2190" s="259"/>
      <c r="E2190" s="259"/>
      <c r="F2190" s="270"/>
      <c r="G2190" s="259"/>
      <c r="H2190" s="259"/>
      <c r="I2190" s="259"/>
      <c r="J2190" s="259"/>
    </row>
    <row r="2191" spans="1:10">
      <c r="A2191" s="259"/>
      <c r="B2191" s="259"/>
      <c r="C2191" s="259"/>
      <c r="D2191" s="259"/>
      <c r="E2191" s="259"/>
      <c r="F2191" s="270"/>
      <c r="G2191" s="259"/>
      <c r="H2191" s="259"/>
      <c r="I2191" s="259"/>
      <c r="J2191" s="259"/>
    </row>
    <row r="2192" spans="1:10">
      <c r="A2192" s="259"/>
      <c r="B2192" s="259"/>
      <c r="C2192" s="259"/>
      <c r="D2192" s="259"/>
      <c r="E2192" s="259"/>
      <c r="F2192" s="270"/>
      <c r="G2192" s="259"/>
      <c r="H2192" s="259"/>
      <c r="I2192" s="259"/>
      <c r="J2192" s="259"/>
    </row>
    <row r="2193" spans="1:10">
      <c r="A2193" s="259"/>
      <c r="B2193" s="259"/>
      <c r="C2193" s="259"/>
      <c r="D2193" s="259"/>
      <c r="E2193" s="259"/>
      <c r="F2193" s="270"/>
      <c r="G2193" s="259"/>
      <c r="H2193" s="259"/>
      <c r="I2193" s="259"/>
      <c r="J2193" s="259"/>
    </row>
    <row r="2194" spans="1:10">
      <c r="A2194" s="259"/>
      <c r="B2194" s="259"/>
      <c r="C2194" s="259"/>
      <c r="D2194" s="259"/>
      <c r="E2194" s="259"/>
      <c r="F2194" s="270"/>
      <c r="G2194" s="259"/>
      <c r="H2194" s="259"/>
      <c r="I2194" s="259"/>
      <c r="J2194" s="259"/>
    </row>
    <row r="2195" spans="1:10">
      <c r="A2195" s="259"/>
      <c r="B2195" s="259"/>
      <c r="C2195" s="259"/>
      <c r="D2195" s="259"/>
      <c r="E2195" s="259"/>
      <c r="F2195" s="270"/>
      <c r="G2195" s="259"/>
      <c r="H2195" s="259"/>
      <c r="I2195" s="259"/>
      <c r="J2195" s="259"/>
    </row>
    <row r="2196" spans="1:10">
      <c r="A2196" s="259"/>
      <c r="B2196" s="259"/>
      <c r="C2196" s="259"/>
      <c r="D2196" s="259"/>
      <c r="E2196" s="259"/>
      <c r="F2196" s="270"/>
      <c r="G2196" s="259"/>
      <c r="H2196" s="259"/>
      <c r="I2196" s="259"/>
      <c r="J2196" s="259"/>
    </row>
    <row r="2197" spans="1:10">
      <c r="A2197" s="259"/>
      <c r="B2197" s="259"/>
      <c r="C2197" s="259"/>
      <c r="D2197" s="259"/>
      <c r="E2197" s="259"/>
      <c r="F2197" s="270"/>
      <c r="G2197" s="259"/>
      <c r="H2197" s="259"/>
      <c r="I2197" s="259"/>
      <c r="J2197" s="259"/>
    </row>
    <row r="2198" spans="1:10">
      <c r="A2198" s="259"/>
      <c r="B2198" s="259"/>
      <c r="C2198" s="259"/>
      <c r="D2198" s="259"/>
      <c r="E2198" s="259"/>
      <c r="F2198" s="270"/>
      <c r="G2198" s="259"/>
      <c r="H2198" s="259"/>
      <c r="I2198" s="259"/>
      <c r="J2198" s="259"/>
    </row>
    <row r="2199" spans="1:10">
      <c r="A2199" s="259"/>
      <c r="B2199" s="259"/>
      <c r="C2199" s="259"/>
      <c r="D2199" s="259"/>
      <c r="E2199" s="259"/>
      <c r="F2199" s="270"/>
      <c r="G2199" s="259"/>
      <c r="H2199" s="259"/>
      <c r="I2199" s="259"/>
      <c r="J2199" s="259"/>
    </row>
    <row r="2200" spans="1:10">
      <c r="A2200" s="259"/>
      <c r="B2200" s="259"/>
      <c r="C2200" s="259"/>
      <c r="D2200" s="259"/>
      <c r="E2200" s="259"/>
      <c r="F2200" s="270"/>
      <c r="G2200" s="259"/>
      <c r="H2200" s="259"/>
      <c r="I2200" s="259"/>
      <c r="J2200" s="259"/>
    </row>
    <row r="2201" spans="1:10">
      <c r="A2201" s="259"/>
      <c r="B2201" s="259"/>
      <c r="C2201" s="259"/>
      <c r="D2201" s="259"/>
      <c r="E2201" s="259"/>
      <c r="F2201" s="270"/>
      <c r="G2201" s="259"/>
      <c r="H2201" s="259"/>
      <c r="I2201" s="259"/>
      <c r="J2201" s="259"/>
    </row>
    <row r="2202" spans="1:10">
      <c r="A2202" s="259"/>
      <c r="B2202" s="259"/>
      <c r="C2202" s="259"/>
      <c r="D2202" s="259"/>
      <c r="E2202" s="259"/>
      <c r="F2202" s="270"/>
      <c r="G2202" s="259"/>
      <c r="H2202" s="259"/>
      <c r="I2202" s="259"/>
      <c r="J2202" s="259"/>
    </row>
    <row r="2203" spans="1:10">
      <c r="A2203" s="259"/>
      <c r="B2203" s="259"/>
      <c r="C2203" s="259"/>
      <c r="D2203" s="259"/>
      <c r="E2203" s="259"/>
      <c r="F2203" s="270"/>
      <c r="G2203" s="259"/>
      <c r="H2203" s="259"/>
      <c r="I2203" s="259"/>
      <c r="J2203" s="259"/>
    </row>
    <row r="2204" spans="1:10">
      <c r="A2204" s="259"/>
      <c r="B2204" s="259"/>
      <c r="C2204" s="259"/>
      <c r="D2204" s="259"/>
      <c r="E2204" s="259"/>
      <c r="F2204" s="270"/>
      <c r="G2204" s="259"/>
      <c r="H2204" s="259"/>
      <c r="I2204" s="259"/>
      <c r="J2204" s="259"/>
    </row>
    <row r="2205" spans="1:10">
      <c r="A2205" s="259"/>
      <c r="B2205" s="259"/>
      <c r="C2205" s="259"/>
      <c r="D2205" s="259"/>
      <c r="E2205" s="259"/>
      <c r="F2205" s="270"/>
      <c r="G2205" s="259"/>
      <c r="H2205" s="259"/>
      <c r="I2205" s="259"/>
      <c r="J2205" s="259"/>
    </row>
    <row r="2206" spans="1:10">
      <c r="A2206" s="259"/>
      <c r="B2206" s="259"/>
      <c r="C2206" s="259"/>
      <c r="D2206" s="259"/>
      <c r="E2206" s="259"/>
      <c r="F2206" s="270"/>
      <c r="G2206" s="259"/>
      <c r="H2206" s="259"/>
      <c r="I2206" s="259"/>
      <c r="J2206" s="259"/>
    </row>
    <row r="2207" spans="1:10">
      <c r="A2207" s="259"/>
      <c r="B2207" s="259"/>
      <c r="C2207" s="259"/>
      <c r="D2207" s="259"/>
      <c r="E2207" s="259"/>
      <c r="F2207" s="270"/>
      <c r="G2207" s="259"/>
      <c r="H2207" s="259"/>
      <c r="I2207" s="259"/>
      <c r="J2207" s="259"/>
    </row>
    <row r="2208" spans="1:10">
      <c r="A2208" s="259"/>
      <c r="B2208" s="259"/>
      <c r="C2208" s="259"/>
      <c r="D2208" s="259"/>
      <c r="E2208" s="259"/>
      <c r="F2208" s="270"/>
      <c r="G2208" s="259"/>
      <c r="H2208" s="259"/>
      <c r="I2208" s="259"/>
      <c r="J2208" s="259"/>
    </row>
    <row r="2209" spans="1:10">
      <c r="A2209" s="259"/>
      <c r="B2209" s="259"/>
      <c r="C2209" s="259"/>
      <c r="D2209" s="259"/>
      <c r="E2209" s="259"/>
      <c r="F2209" s="270"/>
      <c r="G2209" s="259"/>
      <c r="H2209" s="259"/>
      <c r="I2209" s="259"/>
      <c r="J2209" s="259"/>
    </row>
    <row r="2210" spans="1:10">
      <c r="A2210" s="259"/>
      <c r="B2210" s="259"/>
      <c r="C2210" s="259"/>
      <c r="D2210" s="259"/>
      <c r="E2210" s="259"/>
      <c r="F2210" s="270"/>
      <c r="G2210" s="259"/>
      <c r="H2210" s="259"/>
      <c r="I2210" s="259"/>
      <c r="J2210" s="259"/>
    </row>
    <row r="2211" spans="1:10">
      <c r="A2211" s="259"/>
      <c r="B2211" s="259"/>
      <c r="C2211" s="259"/>
      <c r="D2211" s="259"/>
      <c r="E2211" s="259"/>
      <c r="F2211" s="270"/>
      <c r="G2211" s="259"/>
      <c r="H2211" s="259"/>
      <c r="I2211" s="259"/>
      <c r="J2211" s="259"/>
    </row>
    <row r="2212" spans="1:10">
      <c r="A2212" s="259"/>
      <c r="B2212" s="259"/>
      <c r="C2212" s="259"/>
      <c r="D2212" s="259"/>
      <c r="E2212" s="259"/>
      <c r="F2212" s="270"/>
      <c r="G2212" s="259"/>
      <c r="H2212" s="259"/>
      <c r="I2212" s="259"/>
      <c r="J2212" s="259"/>
    </row>
    <row r="2213" spans="1:10">
      <c r="A2213" s="259"/>
      <c r="B2213" s="259"/>
      <c r="C2213" s="259"/>
      <c r="D2213" s="259"/>
      <c r="E2213" s="259"/>
      <c r="F2213" s="270"/>
      <c r="G2213" s="259"/>
      <c r="H2213" s="259"/>
      <c r="I2213" s="259"/>
      <c r="J2213" s="259"/>
    </row>
    <row r="2214" spans="1:10">
      <c r="A2214" s="259"/>
      <c r="B2214" s="259"/>
      <c r="C2214" s="259"/>
      <c r="D2214" s="259"/>
      <c r="E2214" s="259"/>
      <c r="F2214" s="270"/>
      <c r="G2214" s="259"/>
      <c r="H2214" s="259"/>
      <c r="I2214" s="259"/>
      <c r="J2214" s="259"/>
    </row>
    <row r="2215" spans="1:10">
      <c r="A2215" s="259"/>
      <c r="B2215" s="259"/>
      <c r="C2215" s="259"/>
      <c r="D2215" s="259"/>
      <c r="E2215" s="259"/>
      <c r="F2215" s="270"/>
      <c r="G2215" s="259"/>
      <c r="H2215" s="259"/>
      <c r="I2215" s="259"/>
      <c r="J2215" s="259"/>
    </row>
    <row r="2216" spans="1:10">
      <c r="A2216" s="259"/>
      <c r="B2216" s="259"/>
      <c r="C2216" s="259"/>
      <c r="D2216" s="259"/>
      <c r="E2216" s="259"/>
      <c r="F2216" s="270"/>
      <c r="G2216" s="259"/>
      <c r="H2216" s="259"/>
      <c r="I2216" s="259"/>
      <c r="J2216" s="259"/>
    </row>
    <row r="2217" spans="1:10">
      <c r="A2217" s="259"/>
      <c r="B2217" s="259"/>
      <c r="C2217" s="259"/>
      <c r="D2217" s="259"/>
      <c r="E2217" s="259"/>
      <c r="F2217" s="270"/>
      <c r="G2217" s="259"/>
      <c r="H2217" s="259"/>
      <c r="I2217" s="259"/>
      <c r="J2217" s="259"/>
    </row>
    <row r="2218" spans="1:10">
      <c r="A2218" s="259"/>
      <c r="B2218" s="259"/>
      <c r="C2218" s="259"/>
      <c r="D2218" s="259"/>
      <c r="E2218" s="259"/>
      <c r="F2218" s="270"/>
      <c r="G2218" s="259"/>
      <c r="H2218" s="259"/>
      <c r="I2218" s="259"/>
      <c r="J2218" s="259"/>
    </row>
    <row r="2219" spans="1:10">
      <c r="A2219" s="259"/>
      <c r="B2219" s="259"/>
      <c r="C2219" s="259"/>
      <c r="D2219" s="259"/>
      <c r="E2219" s="259"/>
      <c r="F2219" s="270"/>
      <c r="G2219" s="259"/>
      <c r="H2219" s="259"/>
      <c r="I2219" s="259"/>
      <c r="J2219" s="259"/>
    </row>
    <row r="2220" spans="1:10">
      <c r="A2220" s="259"/>
      <c r="B2220" s="259"/>
      <c r="C2220" s="259"/>
      <c r="D2220" s="259"/>
      <c r="E2220" s="259"/>
      <c r="F2220" s="270"/>
      <c r="G2220" s="259"/>
      <c r="H2220" s="259"/>
      <c r="I2220" s="259"/>
      <c r="J2220" s="259"/>
    </row>
    <row r="2221" spans="1:10">
      <c r="A2221" s="259"/>
      <c r="B2221" s="259"/>
      <c r="C2221" s="259"/>
      <c r="D2221" s="259"/>
      <c r="E2221" s="259"/>
      <c r="F2221" s="270"/>
      <c r="G2221" s="259"/>
      <c r="H2221" s="259"/>
      <c r="I2221" s="259"/>
      <c r="J2221" s="259"/>
    </row>
    <row r="2222" spans="1:10">
      <c r="A2222" s="259"/>
      <c r="B2222" s="259"/>
      <c r="C2222" s="259"/>
      <c r="D2222" s="259"/>
      <c r="E2222" s="259"/>
      <c r="F2222" s="270"/>
      <c r="G2222" s="259"/>
      <c r="H2222" s="259"/>
      <c r="I2222" s="259"/>
      <c r="J2222" s="259"/>
    </row>
    <row r="2223" spans="1:10">
      <c r="A2223" s="259"/>
      <c r="B2223" s="259"/>
      <c r="C2223" s="259"/>
      <c r="D2223" s="259"/>
      <c r="E2223" s="259"/>
      <c r="F2223" s="270"/>
      <c r="G2223" s="259"/>
      <c r="H2223" s="259"/>
      <c r="I2223" s="259"/>
      <c r="J2223" s="259"/>
    </row>
    <row r="2224" spans="1:10">
      <c r="A2224" s="259"/>
      <c r="B2224" s="259"/>
      <c r="C2224" s="259"/>
      <c r="D2224" s="259"/>
      <c r="E2224" s="259"/>
      <c r="F2224" s="270"/>
      <c r="G2224" s="259"/>
      <c r="H2224" s="259"/>
      <c r="I2224" s="259"/>
      <c r="J2224" s="259"/>
    </row>
    <row r="2225" spans="1:10">
      <c r="A2225" s="259"/>
      <c r="B2225" s="259"/>
      <c r="C2225" s="259"/>
      <c r="D2225" s="259"/>
      <c r="E2225" s="259"/>
      <c r="F2225" s="270"/>
      <c r="G2225" s="259"/>
      <c r="H2225" s="259"/>
      <c r="I2225" s="259"/>
      <c r="J2225" s="259"/>
    </row>
    <row r="2226" spans="1:10">
      <c r="A2226" s="259"/>
      <c r="B2226" s="259"/>
      <c r="C2226" s="259"/>
      <c r="D2226" s="259"/>
      <c r="E2226" s="259"/>
      <c r="F2226" s="270"/>
      <c r="G2226" s="259"/>
      <c r="H2226" s="259"/>
      <c r="I2226" s="259"/>
      <c r="J2226" s="259"/>
    </row>
    <row r="2227" spans="1:10">
      <c r="A2227" s="259"/>
      <c r="B2227" s="259"/>
      <c r="C2227" s="259"/>
      <c r="D2227" s="259"/>
      <c r="E2227" s="259"/>
      <c r="F2227" s="270"/>
      <c r="G2227" s="259"/>
      <c r="H2227" s="259"/>
      <c r="I2227" s="259"/>
      <c r="J2227" s="259"/>
    </row>
    <row r="2228" spans="1:10">
      <c r="A2228" s="259"/>
      <c r="B2228" s="259"/>
      <c r="C2228" s="259"/>
      <c r="D2228" s="259"/>
      <c r="E2228" s="259"/>
      <c r="F2228" s="270"/>
      <c r="G2228" s="259"/>
      <c r="H2228" s="259"/>
      <c r="I2228" s="259"/>
      <c r="J2228" s="259"/>
    </row>
    <row r="2229" spans="1:10">
      <c r="A2229" s="259"/>
      <c r="B2229" s="259"/>
      <c r="C2229" s="259"/>
      <c r="D2229" s="259"/>
      <c r="E2229" s="259"/>
      <c r="F2229" s="270"/>
      <c r="G2229" s="259"/>
      <c r="H2229" s="259"/>
      <c r="I2229" s="259"/>
      <c r="J2229" s="259"/>
    </row>
    <row r="2230" spans="1:10">
      <c r="A2230" s="259"/>
      <c r="B2230" s="259"/>
      <c r="C2230" s="259"/>
      <c r="D2230" s="259"/>
      <c r="E2230" s="259"/>
      <c r="F2230" s="270"/>
      <c r="G2230" s="259"/>
      <c r="H2230" s="259"/>
      <c r="I2230" s="259"/>
      <c r="J2230" s="259"/>
    </row>
    <row r="2231" spans="1:10">
      <c r="A2231" s="259"/>
      <c r="B2231" s="259"/>
      <c r="C2231" s="259"/>
      <c r="D2231" s="259"/>
      <c r="E2231" s="259"/>
      <c r="F2231" s="270"/>
      <c r="G2231" s="259"/>
      <c r="H2231" s="259"/>
      <c r="I2231" s="259"/>
      <c r="J2231" s="259"/>
    </row>
    <row r="2232" spans="1:10">
      <c r="A2232" s="259"/>
      <c r="B2232" s="259"/>
      <c r="C2232" s="259"/>
      <c r="D2232" s="259"/>
      <c r="E2232" s="259"/>
      <c r="F2232" s="270"/>
      <c r="G2232" s="259"/>
      <c r="H2232" s="259"/>
      <c r="I2232" s="259"/>
      <c r="J2232" s="259"/>
    </row>
    <row r="2233" spans="1:10">
      <c r="A2233" s="259"/>
      <c r="B2233" s="259"/>
      <c r="C2233" s="259"/>
      <c r="D2233" s="259"/>
      <c r="E2233" s="259"/>
      <c r="F2233" s="270"/>
      <c r="G2233" s="259"/>
      <c r="H2233" s="259"/>
      <c r="I2233" s="259"/>
      <c r="J2233" s="259"/>
    </row>
    <row r="2234" spans="1:10">
      <c r="A2234" s="259"/>
      <c r="B2234" s="259"/>
      <c r="C2234" s="259"/>
      <c r="D2234" s="259"/>
      <c r="E2234" s="259"/>
      <c r="F2234" s="270"/>
      <c r="G2234" s="259"/>
      <c r="H2234" s="259"/>
      <c r="I2234" s="259"/>
      <c r="J2234" s="259"/>
    </row>
    <row r="2235" spans="1:10">
      <c r="A2235" s="259"/>
      <c r="B2235" s="259"/>
      <c r="C2235" s="259"/>
      <c r="D2235" s="259"/>
      <c r="E2235" s="259"/>
      <c r="F2235" s="270"/>
      <c r="G2235" s="259"/>
      <c r="H2235" s="259"/>
      <c r="I2235" s="259"/>
      <c r="J2235" s="259"/>
    </row>
    <row r="2236" spans="1:10">
      <c r="A2236" s="259"/>
      <c r="B2236" s="259"/>
      <c r="C2236" s="259"/>
      <c r="D2236" s="259"/>
      <c r="E2236" s="259"/>
      <c r="F2236" s="270"/>
      <c r="G2236" s="259"/>
      <c r="H2236" s="259"/>
      <c r="I2236" s="259"/>
      <c r="J2236" s="259"/>
    </row>
    <row r="2237" spans="1:10">
      <c r="A2237" s="259"/>
      <c r="B2237" s="259"/>
      <c r="C2237" s="259"/>
      <c r="D2237" s="259"/>
      <c r="E2237" s="259"/>
      <c r="F2237" s="270"/>
      <c r="G2237" s="259"/>
      <c r="H2237" s="259"/>
      <c r="I2237" s="259"/>
      <c r="J2237" s="259"/>
    </row>
    <row r="2238" spans="1:10">
      <c r="A2238" s="259"/>
      <c r="B2238" s="259"/>
      <c r="C2238" s="259"/>
      <c r="D2238" s="259"/>
      <c r="E2238" s="259"/>
      <c r="F2238" s="270"/>
      <c r="G2238" s="259"/>
      <c r="H2238" s="259"/>
      <c r="I2238" s="259"/>
      <c r="J2238" s="259"/>
    </row>
    <row r="2239" spans="1:10">
      <c r="A2239" s="259"/>
      <c r="B2239" s="259"/>
      <c r="C2239" s="259"/>
      <c r="D2239" s="259"/>
      <c r="E2239" s="259"/>
      <c r="F2239" s="270"/>
      <c r="G2239" s="259"/>
      <c r="H2239" s="259"/>
      <c r="I2239" s="259"/>
      <c r="J2239" s="259"/>
    </row>
    <row r="2240" spans="1:10">
      <c r="A2240" s="259"/>
      <c r="B2240" s="259"/>
      <c r="C2240" s="259"/>
      <c r="D2240" s="259"/>
      <c r="E2240" s="259"/>
      <c r="F2240" s="270"/>
      <c r="G2240" s="259"/>
      <c r="H2240" s="259"/>
      <c r="I2240" s="259"/>
      <c r="J2240" s="259"/>
    </row>
    <row r="2241" spans="1:10">
      <c r="A2241" s="259"/>
      <c r="B2241" s="259"/>
      <c r="C2241" s="259"/>
      <c r="D2241" s="259"/>
      <c r="E2241" s="259"/>
      <c r="F2241" s="270"/>
      <c r="G2241" s="259"/>
      <c r="H2241" s="259"/>
      <c r="I2241" s="259"/>
      <c r="J2241" s="259"/>
    </row>
    <row r="2242" spans="1:10">
      <c r="A2242" s="259"/>
      <c r="B2242" s="259"/>
      <c r="C2242" s="259"/>
      <c r="D2242" s="259"/>
      <c r="E2242" s="259"/>
      <c r="F2242" s="270"/>
      <c r="G2242" s="259"/>
      <c r="H2242" s="259"/>
      <c r="I2242" s="259"/>
      <c r="J2242" s="259"/>
    </row>
    <row r="2243" spans="1:10">
      <c r="A2243" s="259"/>
      <c r="B2243" s="259"/>
      <c r="C2243" s="259"/>
      <c r="D2243" s="259"/>
      <c r="E2243" s="259"/>
      <c r="F2243" s="270"/>
      <c r="G2243" s="259"/>
      <c r="H2243" s="259"/>
      <c r="I2243" s="259"/>
      <c r="J2243" s="259"/>
    </row>
    <row r="2244" spans="1:10">
      <c r="A2244" s="259"/>
      <c r="B2244" s="259"/>
      <c r="C2244" s="259"/>
      <c r="D2244" s="259"/>
      <c r="E2244" s="259"/>
      <c r="F2244" s="270"/>
      <c r="G2244" s="259"/>
      <c r="H2244" s="259"/>
      <c r="I2244" s="259"/>
      <c r="J2244" s="259"/>
    </row>
    <row r="2245" spans="1:10">
      <c r="A2245" s="259"/>
      <c r="B2245" s="259"/>
      <c r="C2245" s="259"/>
      <c r="D2245" s="259"/>
      <c r="E2245" s="259"/>
      <c r="F2245" s="270"/>
      <c r="G2245" s="259"/>
      <c r="H2245" s="259"/>
      <c r="I2245" s="259"/>
      <c r="J2245" s="259"/>
    </row>
    <row r="2246" spans="1:10">
      <c r="A2246" s="259"/>
      <c r="B2246" s="259"/>
      <c r="C2246" s="259"/>
      <c r="D2246" s="259"/>
      <c r="E2246" s="259"/>
      <c r="F2246" s="270"/>
      <c r="G2246" s="259"/>
      <c r="H2246" s="259"/>
      <c r="I2246" s="259"/>
      <c r="J2246" s="259"/>
    </row>
    <row r="2247" spans="1:10">
      <c r="A2247" s="259"/>
      <c r="B2247" s="259"/>
      <c r="C2247" s="259"/>
      <c r="D2247" s="259"/>
      <c r="E2247" s="259"/>
      <c r="F2247" s="270"/>
      <c r="G2247" s="259"/>
      <c r="H2247" s="259"/>
      <c r="I2247" s="259"/>
      <c r="J2247" s="259"/>
    </row>
    <row r="2248" spans="1:10">
      <c r="A2248" s="259"/>
      <c r="B2248" s="259"/>
      <c r="C2248" s="259"/>
      <c r="D2248" s="259"/>
      <c r="E2248" s="259"/>
      <c r="F2248" s="270"/>
      <c r="G2248" s="259"/>
      <c r="H2248" s="259"/>
      <c r="I2248" s="259"/>
      <c r="J2248" s="259"/>
    </row>
    <row r="2249" spans="1:10">
      <c r="A2249" s="259"/>
      <c r="B2249" s="259"/>
      <c r="C2249" s="259"/>
      <c r="D2249" s="259"/>
      <c r="E2249" s="259"/>
      <c r="F2249" s="270"/>
      <c r="G2249" s="259"/>
      <c r="H2249" s="259"/>
      <c r="I2249" s="259"/>
      <c r="J2249" s="259"/>
    </row>
    <row r="2250" spans="1:10">
      <c r="A2250" s="259"/>
      <c r="B2250" s="259"/>
      <c r="C2250" s="259"/>
      <c r="D2250" s="259"/>
      <c r="E2250" s="259"/>
      <c r="F2250" s="270"/>
      <c r="G2250" s="259"/>
      <c r="H2250" s="259"/>
      <c r="I2250" s="259"/>
      <c r="J2250" s="259"/>
    </row>
    <row r="2251" spans="1:10">
      <c r="A2251" s="259"/>
      <c r="B2251" s="259"/>
      <c r="C2251" s="259"/>
      <c r="D2251" s="259"/>
      <c r="E2251" s="259"/>
      <c r="F2251" s="270"/>
      <c r="G2251" s="259"/>
      <c r="H2251" s="259"/>
      <c r="I2251" s="259"/>
      <c r="J2251" s="259"/>
    </row>
    <row r="2252" spans="1:10">
      <c r="A2252" s="259"/>
      <c r="B2252" s="259"/>
      <c r="C2252" s="259"/>
      <c r="D2252" s="259"/>
      <c r="E2252" s="259"/>
      <c r="F2252" s="270"/>
      <c r="G2252" s="259"/>
      <c r="H2252" s="259"/>
      <c r="I2252" s="259"/>
      <c r="J2252" s="259"/>
    </row>
    <row r="2253" spans="1:10">
      <c r="A2253" s="259"/>
      <c r="B2253" s="259"/>
      <c r="C2253" s="259"/>
      <c r="D2253" s="259"/>
      <c r="E2253" s="259"/>
      <c r="F2253" s="270"/>
      <c r="G2253" s="259"/>
      <c r="H2253" s="259"/>
      <c r="I2253" s="259"/>
      <c r="J2253" s="259"/>
    </row>
    <row r="2254" spans="1:10">
      <c r="A2254" s="259"/>
      <c r="B2254" s="259"/>
      <c r="C2254" s="259"/>
      <c r="D2254" s="259"/>
      <c r="E2254" s="259"/>
      <c r="F2254" s="270"/>
      <c r="G2254" s="259"/>
      <c r="H2254" s="259"/>
      <c r="I2254" s="259"/>
      <c r="J2254" s="259"/>
    </row>
    <row r="2255" spans="1:10">
      <c r="A2255" s="259"/>
      <c r="B2255" s="259"/>
      <c r="C2255" s="259"/>
      <c r="D2255" s="259"/>
      <c r="E2255" s="259"/>
      <c r="F2255" s="270"/>
      <c r="G2255" s="259"/>
      <c r="H2255" s="259"/>
      <c r="I2255" s="259"/>
      <c r="J2255" s="259"/>
    </row>
    <row r="2256" spans="1:10">
      <c r="A2256" s="259"/>
      <c r="B2256" s="259"/>
      <c r="C2256" s="259"/>
      <c r="D2256" s="259"/>
      <c r="E2256" s="259"/>
      <c r="F2256" s="270"/>
      <c r="G2256" s="259"/>
      <c r="H2256" s="259"/>
      <c r="I2256" s="259"/>
      <c r="J2256" s="259"/>
    </row>
    <row r="2257" spans="1:10">
      <c r="A2257" s="259"/>
      <c r="B2257" s="259"/>
      <c r="C2257" s="259"/>
      <c r="D2257" s="259"/>
      <c r="E2257" s="259"/>
      <c r="F2257" s="270"/>
      <c r="G2257" s="259"/>
      <c r="H2257" s="259"/>
      <c r="I2257" s="259"/>
      <c r="J2257" s="259"/>
    </row>
    <row r="2258" spans="1:10">
      <c r="A2258" s="259"/>
      <c r="B2258" s="259"/>
      <c r="C2258" s="259"/>
      <c r="D2258" s="259"/>
      <c r="E2258" s="259"/>
      <c r="F2258" s="270"/>
      <c r="G2258" s="259"/>
      <c r="H2258" s="259"/>
      <c r="I2258" s="259"/>
      <c r="J2258" s="259"/>
    </row>
    <row r="2259" spans="1:10">
      <c r="A2259" s="259"/>
      <c r="B2259" s="259"/>
      <c r="C2259" s="259"/>
      <c r="D2259" s="259"/>
      <c r="E2259" s="259"/>
      <c r="F2259" s="270"/>
      <c r="G2259" s="259"/>
      <c r="H2259" s="259"/>
      <c r="I2259" s="259"/>
      <c r="J2259" s="259"/>
    </row>
    <row r="2260" spans="1:10">
      <c r="A2260" s="259"/>
      <c r="B2260" s="259"/>
      <c r="C2260" s="259"/>
      <c r="D2260" s="259"/>
      <c r="E2260" s="259"/>
      <c r="F2260" s="270"/>
      <c r="G2260" s="259"/>
      <c r="H2260" s="259"/>
      <c r="I2260" s="259"/>
      <c r="J2260" s="259"/>
    </row>
    <row r="2261" spans="1:10">
      <c r="A2261" s="259"/>
      <c r="B2261" s="259"/>
      <c r="C2261" s="259"/>
      <c r="D2261" s="259"/>
      <c r="E2261" s="259"/>
      <c r="F2261" s="270"/>
      <c r="G2261" s="259"/>
      <c r="H2261" s="259"/>
      <c r="I2261" s="259"/>
      <c r="J2261" s="259"/>
    </row>
    <row r="2262" spans="1:10">
      <c r="A2262" s="259"/>
      <c r="B2262" s="259"/>
      <c r="C2262" s="259"/>
      <c r="D2262" s="259"/>
      <c r="E2262" s="259"/>
      <c r="F2262" s="270"/>
      <c r="G2262" s="259"/>
      <c r="H2262" s="259"/>
      <c r="I2262" s="259"/>
      <c r="J2262" s="259"/>
    </row>
    <row r="2263" spans="1:10">
      <c r="A2263" s="259"/>
      <c r="B2263" s="259"/>
      <c r="C2263" s="259"/>
      <c r="D2263" s="259"/>
      <c r="E2263" s="259"/>
      <c r="F2263" s="270"/>
      <c r="G2263" s="259"/>
      <c r="H2263" s="259"/>
      <c r="I2263" s="259"/>
      <c r="J2263" s="259"/>
    </row>
    <row r="2264" spans="1:10">
      <c r="A2264" s="259"/>
      <c r="B2264" s="259"/>
      <c r="C2264" s="259"/>
      <c r="D2264" s="259"/>
      <c r="E2264" s="259"/>
      <c r="F2264" s="270"/>
      <c r="G2264" s="259"/>
      <c r="H2264" s="259"/>
      <c r="I2264" s="259"/>
      <c r="J2264" s="259"/>
    </row>
    <row r="2265" spans="1:10">
      <c r="A2265" s="259"/>
      <c r="B2265" s="259"/>
      <c r="C2265" s="259"/>
      <c r="D2265" s="259"/>
      <c r="E2265" s="259"/>
      <c r="F2265" s="270"/>
      <c r="G2265" s="259"/>
      <c r="H2265" s="259"/>
      <c r="I2265" s="259"/>
      <c r="J2265" s="259"/>
    </row>
    <row r="2266" spans="1:10">
      <c r="A2266" s="259"/>
      <c r="B2266" s="259"/>
      <c r="C2266" s="259"/>
      <c r="D2266" s="259"/>
      <c r="E2266" s="259"/>
      <c r="F2266" s="270"/>
      <c r="G2266" s="259"/>
      <c r="H2266" s="259"/>
      <c r="I2266" s="259"/>
      <c r="J2266" s="259"/>
    </row>
    <row r="2267" spans="1:10">
      <c r="A2267" s="259"/>
      <c r="B2267" s="259"/>
      <c r="C2267" s="259"/>
      <c r="D2267" s="259"/>
      <c r="E2267" s="259"/>
      <c r="F2267" s="270"/>
      <c r="G2267" s="259"/>
      <c r="H2267" s="259"/>
      <c r="I2267" s="259"/>
      <c r="J2267" s="259"/>
    </row>
    <row r="2268" spans="1:10">
      <c r="A2268" s="259"/>
      <c r="B2268" s="259"/>
      <c r="C2268" s="259"/>
      <c r="D2268" s="259"/>
      <c r="E2268" s="259"/>
      <c r="F2268" s="270"/>
      <c r="G2268" s="259"/>
      <c r="H2268" s="259"/>
      <c r="I2268" s="259"/>
      <c r="J2268" s="259"/>
    </row>
    <row r="2269" spans="1:10">
      <c r="A2269" s="259"/>
      <c r="B2269" s="259"/>
      <c r="C2269" s="259"/>
      <c r="D2269" s="259"/>
      <c r="E2269" s="259"/>
      <c r="F2269" s="270"/>
      <c r="G2269" s="259"/>
      <c r="H2269" s="259"/>
      <c r="I2269" s="259"/>
      <c r="J2269" s="259"/>
    </row>
    <row r="2270" spans="1:10">
      <c r="A2270" s="259"/>
      <c r="B2270" s="259"/>
      <c r="C2270" s="259"/>
      <c r="D2270" s="259"/>
      <c r="E2270" s="259"/>
      <c r="F2270" s="270"/>
      <c r="G2270" s="259"/>
      <c r="H2270" s="259"/>
      <c r="I2270" s="259"/>
      <c r="J2270" s="259"/>
    </row>
    <row r="2271" spans="1:10">
      <c r="A2271" s="259"/>
      <c r="B2271" s="259"/>
      <c r="C2271" s="259"/>
      <c r="D2271" s="259"/>
      <c r="E2271" s="259"/>
      <c r="F2271" s="270"/>
      <c r="G2271" s="259"/>
      <c r="H2271" s="259"/>
      <c r="I2271" s="259"/>
      <c r="J2271" s="259"/>
    </row>
    <row r="2272" spans="1:10">
      <c r="A2272" s="259"/>
      <c r="B2272" s="259"/>
      <c r="C2272" s="259"/>
      <c r="D2272" s="259"/>
      <c r="E2272" s="259"/>
      <c r="F2272" s="270"/>
      <c r="G2272" s="259"/>
      <c r="H2272" s="259"/>
      <c r="I2272" s="259"/>
      <c r="J2272" s="259"/>
    </row>
    <row r="2273" spans="1:10">
      <c r="A2273" s="259"/>
      <c r="B2273" s="259"/>
      <c r="C2273" s="259"/>
      <c r="D2273" s="259"/>
      <c r="E2273" s="259"/>
      <c r="F2273" s="270"/>
      <c r="G2273" s="259"/>
      <c r="H2273" s="259"/>
      <c r="I2273" s="259"/>
      <c r="J2273" s="259"/>
    </row>
    <row r="2274" spans="1:10">
      <c r="A2274" s="259"/>
      <c r="B2274" s="259"/>
      <c r="C2274" s="259"/>
      <c r="D2274" s="259"/>
      <c r="E2274" s="259"/>
      <c r="F2274" s="270"/>
      <c r="G2274" s="259"/>
      <c r="H2274" s="259"/>
      <c r="I2274" s="259"/>
      <c r="J2274" s="259"/>
    </row>
    <row r="2275" spans="1:10">
      <c r="A2275" s="259"/>
      <c r="B2275" s="259"/>
      <c r="C2275" s="259"/>
      <c r="D2275" s="259"/>
      <c r="E2275" s="259"/>
      <c r="F2275" s="270"/>
      <c r="G2275" s="259"/>
      <c r="H2275" s="259"/>
      <c r="I2275" s="259"/>
      <c r="J2275" s="259"/>
    </row>
    <row r="2276" spans="1:10">
      <c r="A2276" s="259"/>
      <c r="B2276" s="259"/>
      <c r="C2276" s="259"/>
      <c r="D2276" s="259"/>
      <c r="E2276" s="259"/>
      <c r="F2276" s="270"/>
      <c r="G2276" s="259"/>
      <c r="H2276" s="259"/>
      <c r="I2276" s="259"/>
      <c r="J2276" s="259"/>
    </row>
    <row r="2277" spans="1:10">
      <c r="A2277" s="259"/>
      <c r="B2277" s="259"/>
      <c r="C2277" s="259"/>
      <c r="D2277" s="259"/>
      <c r="E2277" s="259"/>
      <c r="F2277" s="270"/>
      <c r="G2277" s="259"/>
      <c r="H2277" s="259"/>
      <c r="I2277" s="259"/>
      <c r="J2277" s="259"/>
    </row>
    <row r="2278" spans="1:10">
      <c r="A2278" s="259"/>
      <c r="B2278" s="259"/>
      <c r="C2278" s="259"/>
      <c r="D2278" s="259"/>
      <c r="E2278" s="259"/>
      <c r="F2278" s="270"/>
      <c r="G2278" s="259"/>
      <c r="H2278" s="259"/>
      <c r="I2278" s="259"/>
      <c r="J2278" s="259"/>
    </row>
    <row r="2279" spans="1:10">
      <c r="A2279" s="259"/>
      <c r="B2279" s="259"/>
      <c r="C2279" s="259"/>
      <c r="D2279" s="259"/>
      <c r="E2279" s="259"/>
      <c r="F2279" s="270"/>
      <c r="G2279" s="259"/>
      <c r="H2279" s="259"/>
      <c r="I2279" s="259"/>
      <c r="J2279" s="259"/>
    </row>
    <row r="2280" spans="1:10">
      <c r="A2280" s="259"/>
      <c r="B2280" s="259"/>
      <c r="C2280" s="259"/>
      <c r="D2280" s="259"/>
      <c r="E2280" s="259"/>
      <c r="F2280" s="270"/>
      <c r="G2280" s="259"/>
      <c r="H2280" s="259"/>
      <c r="I2280" s="259"/>
      <c r="J2280" s="259"/>
    </row>
    <row r="2281" spans="1:10">
      <c r="A2281" s="259"/>
      <c r="B2281" s="259"/>
      <c r="C2281" s="259"/>
      <c r="D2281" s="259"/>
      <c r="E2281" s="259"/>
      <c r="F2281" s="270"/>
      <c r="G2281" s="259"/>
      <c r="H2281" s="259"/>
      <c r="I2281" s="259"/>
      <c r="J2281" s="259"/>
    </row>
    <row r="2282" spans="1:10">
      <c r="A2282" s="259"/>
      <c r="B2282" s="259"/>
      <c r="C2282" s="259"/>
      <c r="D2282" s="259"/>
      <c r="E2282" s="259"/>
      <c r="F2282" s="270"/>
      <c r="G2282" s="259"/>
      <c r="H2282" s="259"/>
      <c r="I2282" s="259"/>
      <c r="J2282" s="259"/>
    </row>
    <row r="2283" spans="1:10">
      <c r="A2283" s="259"/>
      <c r="B2283" s="259"/>
      <c r="C2283" s="259"/>
      <c r="D2283" s="259"/>
      <c r="E2283" s="259"/>
      <c r="F2283" s="270"/>
      <c r="G2283" s="259"/>
      <c r="H2283" s="259"/>
      <c r="I2283" s="259"/>
      <c r="J2283" s="259"/>
    </row>
    <row r="2284" spans="1:10">
      <c r="A2284" s="259"/>
      <c r="B2284" s="259"/>
      <c r="C2284" s="259"/>
      <c r="D2284" s="259"/>
      <c r="E2284" s="259"/>
      <c r="F2284" s="270"/>
      <c r="G2284" s="259"/>
      <c r="H2284" s="259"/>
      <c r="I2284" s="259"/>
      <c r="J2284" s="259"/>
    </row>
    <row r="2285" spans="1:10">
      <c r="A2285" s="259"/>
      <c r="B2285" s="259"/>
      <c r="C2285" s="259"/>
      <c r="D2285" s="259"/>
      <c r="E2285" s="259"/>
      <c r="F2285" s="270"/>
      <c r="G2285" s="259"/>
      <c r="H2285" s="259"/>
      <c r="I2285" s="259"/>
      <c r="J2285" s="259"/>
    </row>
    <row r="2286" spans="1:10">
      <c r="A2286" s="259"/>
      <c r="B2286" s="259"/>
      <c r="C2286" s="259"/>
      <c r="D2286" s="259"/>
      <c r="E2286" s="259"/>
      <c r="F2286" s="270"/>
      <c r="G2286" s="259"/>
      <c r="H2286" s="259"/>
      <c r="I2286" s="259"/>
      <c r="J2286" s="259"/>
    </row>
    <row r="2287" spans="1:10">
      <c r="A2287" s="259"/>
      <c r="B2287" s="259"/>
      <c r="C2287" s="259"/>
      <c r="D2287" s="259"/>
      <c r="E2287" s="259"/>
      <c r="F2287" s="270"/>
      <c r="G2287" s="259"/>
      <c r="H2287" s="259"/>
      <c r="I2287" s="259"/>
      <c r="J2287" s="259"/>
    </row>
    <row r="2288" spans="1:10">
      <c r="A2288" s="259"/>
      <c r="B2288" s="259"/>
      <c r="C2288" s="259"/>
      <c r="D2288" s="259"/>
      <c r="E2288" s="259"/>
      <c r="F2288" s="270"/>
      <c r="G2288" s="259"/>
      <c r="H2288" s="259"/>
      <c r="I2288" s="259"/>
      <c r="J2288" s="259"/>
    </row>
    <row r="2289" spans="1:10">
      <c r="A2289" s="259"/>
      <c r="B2289" s="259"/>
      <c r="C2289" s="259"/>
      <c r="D2289" s="259"/>
      <c r="E2289" s="259"/>
      <c r="F2289" s="270"/>
      <c r="G2289" s="259"/>
      <c r="H2289" s="259"/>
      <c r="I2289" s="259"/>
      <c r="J2289" s="259"/>
    </row>
    <row r="2290" spans="1:10">
      <c r="A2290" s="259"/>
      <c r="B2290" s="259"/>
      <c r="C2290" s="259"/>
      <c r="D2290" s="259"/>
      <c r="E2290" s="259"/>
      <c r="F2290" s="270"/>
      <c r="G2290" s="259"/>
      <c r="H2290" s="259"/>
      <c r="I2290" s="259"/>
      <c r="J2290" s="259"/>
    </row>
    <row r="2291" spans="1:10">
      <c r="A2291" s="259"/>
      <c r="B2291" s="259"/>
      <c r="C2291" s="259"/>
      <c r="D2291" s="259"/>
      <c r="E2291" s="259"/>
      <c r="F2291" s="270"/>
      <c r="G2291" s="259"/>
      <c r="H2291" s="259"/>
      <c r="I2291" s="259"/>
      <c r="J2291" s="259"/>
    </row>
    <row r="2292" spans="1:10">
      <c r="A2292" s="259"/>
      <c r="B2292" s="259"/>
      <c r="C2292" s="259"/>
      <c r="D2292" s="259"/>
      <c r="E2292" s="259"/>
      <c r="F2292" s="270"/>
      <c r="G2292" s="259"/>
      <c r="H2292" s="259"/>
      <c r="I2292" s="259"/>
      <c r="J2292" s="259"/>
    </row>
    <row r="2293" spans="1:10">
      <c r="A2293" s="259"/>
      <c r="B2293" s="259"/>
      <c r="C2293" s="259"/>
      <c r="D2293" s="259"/>
      <c r="E2293" s="259"/>
      <c r="F2293" s="270"/>
      <c r="G2293" s="259"/>
      <c r="H2293" s="259"/>
      <c r="I2293" s="259"/>
      <c r="J2293" s="259"/>
    </row>
    <row r="2294" spans="1:10">
      <c r="A2294" s="259"/>
      <c r="B2294" s="259"/>
      <c r="C2294" s="259"/>
      <c r="D2294" s="259"/>
      <c r="E2294" s="259"/>
      <c r="F2294" s="270"/>
      <c r="G2294" s="259"/>
      <c r="H2294" s="259"/>
      <c r="I2294" s="259"/>
      <c r="J2294" s="259"/>
    </row>
    <row r="2295" spans="1:10">
      <c r="A2295" s="259"/>
      <c r="B2295" s="259"/>
      <c r="C2295" s="259"/>
      <c r="D2295" s="259"/>
      <c r="E2295" s="259"/>
      <c r="F2295" s="270"/>
      <c r="G2295" s="259"/>
      <c r="H2295" s="259"/>
      <c r="I2295" s="259"/>
      <c r="J2295" s="259"/>
    </row>
    <row r="2296" spans="1:10">
      <c r="A2296" s="259"/>
      <c r="B2296" s="259"/>
      <c r="C2296" s="259"/>
      <c r="D2296" s="259"/>
      <c r="E2296" s="259"/>
      <c r="F2296" s="270"/>
      <c r="G2296" s="259"/>
      <c r="H2296" s="259"/>
      <c r="I2296" s="259"/>
      <c r="J2296" s="259"/>
    </row>
    <row r="2297" spans="1:10">
      <c r="A2297" s="259"/>
      <c r="B2297" s="259"/>
      <c r="C2297" s="259"/>
      <c r="D2297" s="259"/>
      <c r="E2297" s="259"/>
      <c r="F2297" s="270"/>
      <c r="G2297" s="259"/>
      <c r="H2297" s="259"/>
      <c r="I2297" s="259"/>
      <c r="J2297" s="259"/>
    </row>
    <row r="2298" spans="1:10">
      <c r="A2298" s="259"/>
      <c r="B2298" s="259"/>
      <c r="C2298" s="259"/>
      <c r="D2298" s="259"/>
      <c r="E2298" s="259"/>
      <c r="F2298" s="270"/>
      <c r="G2298" s="259"/>
      <c r="H2298" s="259"/>
      <c r="I2298" s="259"/>
      <c r="J2298" s="259"/>
    </row>
    <row r="2299" spans="1:10">
      <c r="A2299" s="259"/>
      <c r="B2299" s="259"/>
      <c r="C2299" s="259"/>
      <c r="D2299" s="259"/>
      <c r="E2299" s="259"/>
      <c r="F2299" s="270"/>
      <c r="G2299" s="259"/>
      <c r="H2299" s="259"/>
      <c r="I2299" s="259"/>
      <c r="J2299" s="259"/>
    </row>
    <row r="2300" spans="1:10">
      <c r="A2300" s="259"/>
      <c r="B2300" s="259"/>
      <c r="C2300" s="259"/>
      <c r="D2300" s="259"/>
      <c r="E2300" s="259"/>
      <c r="F2300" s="270"/>
      <c r="G2300" s="259"/>
      <c r="H2300" s="259"/>
      <c r="I2300" s="259"/>
      <c r="J2300" s="259"/>
    </row>
    <row r="2301" spans="1:10">
      <c r="A2301" s="259"/>
      <c r="B2301" s="259"/>
      <c r="C2301" s="259"/>
      <c r="D2301" s="259"/>
      <c r="E2301" s="259"/>
      <c r="F2301" s="270"/>
      <c r="G2301" s="259"/>
      <c r="H2301" s="259"/>
      <c r="I2301" s="259"/>
      <c r="J2301" s="259"/>
    </row>
    <row r="2302" spans="1:10">
      <c r="A2302" s="259"/>
      <c r="B2302" s="259"/>
      <c r="C2302" s="259"/>
      <c r="D2302" s="259"/>
      <c r="E2302" s="259"/>
      <c r="F2302" s="270"/>
      <c r="G2302" s="259"/>
      <c r="H2302" s="259"/>
      <c r="I2302" s="259"/>
      <c r="J2302" s="259"/>
    </row>
    <row r="2303" spans="1:10">
      <c r="A2303" s="259"/>
      <c r="B2303" s="259"/>
      <c r="C2303" s="259"/>
      <c r="D2303" s="259"/>
      <c r="E2303" s="259"/>
      <c r="F2303" s="270"/>
      <c r="G2303" s="259"/>
      <c r="H2303" s="259"/>
      <c r="I2303" s="259"/>
      <c r="J2303" s="259"/>
    </row>
    <row r="2304" spans="1:10">
      <c r="A2304" s="259"/>
      <c r="B2304" s="259"/>
      <c r="C2304" s="259"/>
      <c r="D2304" s="259"/>
      <c r="E2304" s="259"/>
      <c r="F2304" s="270"/>
      <c r="G2304" s="259"/>
      <c r="H2304" s="259"/>
      <c r="I2304" s="259"/>
      <c r="J2304" s="259"/>
    </row>
    <row r="2305" spans="1:10">
      <c r="A2305" s="259"/>
      <c r="B2305" s="259"/>
      <c r="C2305" s="259"/>
      <c r="D2305" s="259"/>
      <c r="E2305" s="259"/>
      <c r="F2305" s="270"/>
      <c r="G2305" s="259"/>
      <c r="H2305" s="259"/>
      <c r="I2305" s="259"/>
      <c r="J2305" s="259"/>
    </row>
    <row r="2306" spans="1:10">
      <c r="A2306" s="259"/>
      <c r="B2306" s="259"/>
      <c r="C2306" s="259"/>
      <c r="D2306" s="259"/>
      <c r="E2306" s="259"/>
      <c r="F2306" s="270"/>
      <c r="G2306" s="259"/>
      <c r="H2306" s="259"/>
      <c r="I2306" s="259"/>
      <c r="J2306" s="259"/>
    </row>
    <row r="2307" spans="1:10">
      <c r="A2307" s="259"/>
      <c r="B2307" s="259"/>
      <c r="C2307" s="259"/>
      <c r="D2307" s="259"/>
      <c r="E2307" s="259"/>
      <c r="F2307" s="270"/>
      <c r="G2307" s="259"/>
      <c r="H2307" s="259"/>
      <c r="I2307" s="259"/>
      <c r="J2307" s="259"/>
    </row>
    <row r="2308" spans="1:10">
      <c r="A2308" s="259"/>
      <c r="B2308" s="259"/>
      <c r="C2308" s="259"/>
      <c r="D2308" s="259"/>
      <c r="E2308" s="259"/>
      <c r="F2308" s="270"/>
      <c r="G2308" s="259"/>
      <c r="H2308" s="259"/>
      <c r="I2308" s="259"/>
      <c r="J2308" s="259"/>
    </row>
    <row r="2309" spans="1:10">
      <c r="A2309" s="259"/>
      <c r="B2309" s="259"/>
      <c r="C2309" s="259"/>
      <c r="D2309" s="259"/>
      <c r="E2309" s="259"/>
      <c r="F2309" s="270"/>
      <c r="G2309" s="259"/>
      <c r="H2309" s="259"/>
      <c r="I2309" s="259"/>
      <c r="J2309" s="259"/>
    </row>
    <row r="2310" spans="1:10">
      <c r="A2310" s="259"/>
      <c r="B2310" s="259"/>
      <c r="C2310" s="259"/>
      <c r="D2310" s="259"/>
      <c r="E2310" s="259"/>
      <c r="F2310" s="270"/>
      <c r="G2310" s="259"/>
      <c r="H2310" s="259"/>
      <c r="I2310" s="259"/>
      <c r="J2310" s="259"/>
    </row>
    <row r="2311" spans="1:10">
      <c r="A2311" s="259"/>
      <c r="B2311" s="259"/>
      <c r="C2311" s="259"/>
      <c r="D2311" s="259"/>
      <c r="E2311" s="259"/>
      <c r="F2311" s="270"/>
      <c r="G2311" s="259"/>
      <c r="H2311" s="259"/>
      <c r="I2311" s="259"/>
      <c r="J2311" s="259"/>
    </row>
    <row r="2312" spans="1:10">
      <c r="A2312" s="259"/>
      <c r="B2312" s="259"/>
      <c r="C2312" s="259"/>
      <c r="D2312" s="259"/>
      <c r="E2312" s="259"/>
      <c r="F2312" s="270"/>
      <c r="G2312" s="259"/>
      <c r="H2312" s="259"/>
      <c r="I2312" s="259"/>
      <c r="J2312" s="259"/>
    </row>
    <row r="2313" spans="1:10">
      <c r="A2313" s="259"/>
      <c r="B2313" s="259"/>
      <c r="C2313" s="259"/>
      <c r="D2313" s="259"/>
      <c r="E2313" s="259"/>
      <c r="F2313" s="270"/>
      <c r="G2313" s="259"/>
      <c r="H2313" s="259"/>
      <c r="I2313" s="259"/>
      <c r="J2313" s="259"/>
    </row>
    <row r="2314" spans="1:10">
      <c r="A2314" s="259"/>
      <c r="B2314" s="259"/>
      <c r="C2314" s="259"/>
      <c r="D2314" s="259"/>
      <c r="E2314" s="259"/>
      <c r="F2314" s="270"/>
      <c r="G2314" s="259"/>
      <c r="H2314" s="259"/>
      <c r="I2314" s="259"/>
      <c r="J2314" s="259"/>
    </row>
    <row r="2315" spans="1:10">
      <c r="A2315" s="259"/>
      <c r="B2315" s="259"/>
      <c r="C2315" s="259"/>
      <c r="D2315" s="259"/>
      <c r="E2315" s="259"/>
      <c r="F2315" s="270"/>
      <c r="G2315" s="259"/>
      <c r="H2315" s="259"/>
      <c r="I2315" s="259"/>
      <c r="J2315" s="259"/>
    </row>
    <row r="2316" spans="1:10">
      <c r="A2316" s="259"/>
      <c r="B2316" s="259"/>
      <c r="C2316" s="259"/>
      <c r="D2316" s="259"/>
      <c r="E2316" s="259"/>
      <c r="F2316" s="270"/>
      <c r="G2316" s="259"/>
      <c r="H2316" s="259"/>
      <c r="I2316" s="259"/>
      <c r="J2316" s="259"/>
    </row>
    <row r="2317" spans="1:10">
      <c r="A2317" s="259"/>
      <c r="B2317" s="259"/>
      <c r="C2317" s="259"/>
      <c r="D2317" s="259"/>
      <c r="E2317" s="259"/>
      <c r="F2317" s="270"/>
      <c r="G2317" s="259"/>
      <c r="H2317" s="259"/>
      <c r="I2317" s="259"/>
      <c r="J2317" s="259"/>
    </row>
    <row r="2318" spans="1:10">
      <c r="A2318" s="259"/>
      <c r="B2318" s="259"/>
      <c r="C2318" s="259"/>
      <c r="D2318" s="259"/>
      <c r="E2318" s="259"/>
      <c r="F2318" s="270"/>
      <c r="G2318" s="259"/>
      <c r="H2318" s="259"/>
      <c r="I2318" s="259"/>
      <c r="J2318" s="259"/>
    </row>
    <row r="2319" spans="1:10">
      <c r="A2319" s="259"/>
      <c r="B2319" s="259"/>
      <c r="C2319" s="259"/>
      <c r="D2319" s="259"/>
      <c r="E2319" s="259"/>
      <c r="F2319" s="270"/>
      <c r="G2319" s="259"/>
      <c r="H2319" s="259"/>
      <c r="I2319" s="259"/>
      <c r="J2319" s="259"/>
    </row>
    <row r="2320" spans="1:10">
      <c r="A2320" s="259"/>
      <c r="B2320" s="259"/>
      <c r="C2320" s="259"/>
      <c r="D2320" s="259"/>
      <c r="E2320" s="259"/>
      <c r="F2320" s="270"/>
      <c r="G2320" s="259"/>
      <c r="H2320" s="259"/>
      <c r="I2320" s="259"/>
      <c r="J2320" s="259"/>
    </row>
    <row r="2321" spans="1:10">
      <c r="A2321" s="259"/>
      <c r="B2321" s="259"/>
      <c r="C2321" s="259"/>
      <c r="D2321" s="259"/>
      <c r="E2321" s="259"/>
      <c r="F2321" s="270"/>
      <c r="G2321" s="259"/>
      <c r="H2321" s="259"/>
      <c r="I2321" s="259"/>
      <c r="J2321" s="259"/>
    </row>
    <row r="2322" spans="1:10">
      <c r="A2322" s="259"/>
      <c r="B2322" s="259"/>
      <c r="C2322" s="259"/>
      <c r="D2322" s="259"/>
      <c r="E2322" s="259"/>
      <c r="F2322" s="270"/>
      <c r="G2322" s="259"/>
      <c r="H2322" s="259"/>
      <c r="I2322" s="259"/>
      <c r="J2322" s="259"/>
    </row>
    <row r="2323" spans="1:10">
      <c r="A2323" s="259"/>
      <c r="B2323" s="259"/>
      <c r="C2323" s="259"/>
      <c r="D2323" s="259"/>
      <c r="E2323" s="259"/>
      <c r="F2323" s="270"/>
      <c r="G2323" s="259"/>
      <c r="H2323" s="259"/>
      <c r="I2323" s="259"/>
      <c r="J2323" s="259"/>
    </row>
    <row r="2324" spans="1:10">
      <c r="A2324" s="259"/>
      <c r="B2324" s="259"/>
      <c r="C2324" s="259"/>
      <c r="D2324" s="259"/>
      <c r="E2324" s="259"/>
      <c r="F2324" s="270"/>
      <c r="G2324" s="259"/>
      <c r="H2324" s="259"/>
      <c r="I2324" s="259"/>
      <c r="J2324" s="259"/>
    </row>
    <row r="2325" spans="1:10">
      <c r="A2325" s="259"/>
      <c r="B2325" s="259"/>
      <c r="C2325" s="259"/>
      <c r="D2325" s="259"/>
      <c r="E2325" s="259"/>
      <c r="F2325" s="270"/>
      <c r="G2325" s="259"/>
      <c r="H2325" s="259"/>
      <c r="I2325" s="259"/>
      <c r="J2325" s="259"/>
    </row>
    <row r="2326" spans="1:10">
      <c r="A2326" s="259"/>
      <c r="B2326" s="259"/>
      <c r="C2326" s="259"/>
      <c r="D2326" s="259"/>
      <c r="E2326" s="259"/>
      <c r="F2326" s="270"/>
      <c r="G2326" s="259"/>
      <c r="H2326" s="259"/>
      <c r="I2326" s="259"/>
      <c r="J2326" s="259"/>
    </row>
    <row r="2327" spans="1:10">
      <c r="A2327" s="259"/>
      <c r="B2327" s="259"/>
      <c r="C2327" s="259"/>
      <c r="D2327" s="259"/>
      <c r="E2327" s="259"/>
      <c r="F2327" s="270"/>
      <c r="G2327" s="259"/>
      <c r="H2327" s="259"/>
      <c r="I2327" s="259"/>
      <c r="J2327" s="259"/>
    </row>
    <row r="2328" spans="1:10">
      <c r="A2328" s="259"/>
      <c r="B2328" s="259"/>
      <c r="C2328" s="259"/>
      <c r="D2328" s="259"/>
      <c r="E2328" s="259"/>
      <c r="F2328" s="270"/>
      <c r="G2328" s="259"/>
      <c r="H2328" s="259"/>
      <c r="I2328" s="259"/>
      <c r="J2328" s="259"/>
    </row>
    <row r="2329" spans="1:10">
      <c r="A2329" s="259"/>
      <c r="B2329" s="259"/>
      <c r="C2329" s="259"/>
      <c r="D2329" s="259"/>
      <c r="E2329" s="259"/>
      <c r="F2329" s="270"/>
      <c r="G2329" s="259"/>
      <c r="H2329" s="259"/>
      <c r="I2329" s="259"/>
      <c r="J2329" s="259"/>
    </row>
    <row r="2330" spans="1:10">
      <c r="A2330" s="259"/>
      <c r="B2330" s="259"/>
      <c r="C2330" s="259"/>
      <c r="D2330" s="259"/>
      <c r="E2330" s="259"/>
      <c r="F2330" s="270"/>
      <c r="G2330" s="259"/>
      <c r="H2330" s="259"/>
      <c r="I2330" s="259"/>
      <c r="J2330" s="259"/>
    </row>
    <row r="2331" spans="1:10">
      <c r="A2331" s="259"/>
      <c r="B2331" s="259"/>
      <c r="C2331" s="259"/>
      <c r="D2331" s="259"/>
      <c r="E2331" s="259"/>
      <c r="F2331" s="270"/>
      <c r="G2331" s="259"/>
      <c r="H2331" s="259"/>
      <c r="I2331" s="259"/>
      <c r="J2331" s="259"/>
    </row>
    <row r="2332" spans="1:10">
      <c r="A2332" s="259"/>
      <c r="B2332" s="259"/>
      <c r="C2332" s="259"/>
      <c r="D2332" s="259"/>
      <c r="E2332" s="259"/>
      <c r="F2332" s="270"/>
      <c r="G2332" s="259"/>
      <c r="H2332" s="259"/>
      <c r="I2332" s="259"/>
      <c r="J2332" s="259"/>
    </row>
    <row r="2333" spans="1:10">
      <c r="A2333" s="259"/>
      <c r="B2333" s="259"/>
      <c r="C2333" s="259"/>
      <c r="D2333" s="259"/>
      <c r="E2333" s="259"/>
      <c r="F2333" s="270"/>
      <c r="G2333" s="259"/>
      <c r="H2333" s="259"/>
      <c r="I2333" s="259"/>
      <c r="J2333" s="259"/>
    </row>
    <row r="2334" spans="1:10">
      <c r="A2334" s="259"/>
      <c r="B2334" s="259"/>
      <c r="C2334" s="259"/>
      <c r="D2334" s="259"/>
      <c r="E2334" s="259"/>
      <c r="F2334" s="270"/>
      <c r="G2334" s="259"/>
      <c r="H2334" s="259"/>
      <c r="I2334" s="259"/>
      <c r="J2334" s="259"/>
    </row>
    <row r="2335" spans="1:10">
      <c r="A2335" s="259"/>
      <c r="B2335" s="259"/>
      <c r="C2335" s="259"/>
      <c r="D2335" s="259"/>
      <c r="E2335" s="259"/>
      <c r="F2335" s="270"/>
      <c r="G2335" s="259"/>
      <c r="H2335" s="259"/>
      <c r="I2335" s="259"/>
      <c r="J2335" s="259"/>
    </row>
    <row r="2336" spans="1:10">
      <c r="A2336" s="259"/>
      <c r="B2336" s="259"/>
      <c r="C2336" s="259"/>
      <c r="D2336" s="259"/>
      <c r="E2336" s="259"/>
      <c r="F2336" s="270"/>
      <c r="G2336" s="259"/>
      <c r="H2336" s="259"/>
      <c r="I2336" s="259"/>
      <c r="J2336" s="259"/>
    </row>
    <row r="2337" spans="1:10">
      <c r="A2337" s="259"/>
      <c r="B2337" s="259"/>
      <c r="C2337" s="259"/>
      <c r="D2337" s="259"/>
      <c r="E2337" s="259"/>
      <c r="F2337" s="270"/>
      <c r="G2337" s="259"/>
      <c r="H2337" s="259"/>
      <c r="I2337" s="259"/>
      <c r="J2337" s="259"/>
    </row>
    <row r="2338" spans="1:10">
      <c r="A2338" s="259"/>
      <c r="B2338" s="259"/>
      <c r="C2338" s="259"/>
      <c r="D2338" s="259"/>
      <c r="E2338" s="259"/>
      <c r="F2338" s="270"/>
      <c r="G2338" s="259"/>
      <c r="H2338" s="259"/>
      <c r="I2338" s="259"/>
      <c r="J2338" s="259"/>
    </row>
    <row r="2339" spans="1:10">
      <c r="A2339" s="259"/>
      <c r="B2339" s="259"/>
      <c r="C2339" s="259"/>
      <c r="D2339" s="259"/>
      <c r="E2339" s="259"/>
      <c r="F2339" s="270"/>
      <c r="G2339" s="259"/>
      <c r="H2339" s="259"/>
      <c r="I2339" s="259"/>
      <c r="J2339" s="259"/>
    </row>
    <row r="2340" spans="1:10">
      <c r="A2340" s="259"/>
      <c r="B2340" s="259"/>
      <c r="C2340" s="259"/>
      <c r="D2340" s="259"/>
      <c r="E2340" s="259"/>
      <c r="F2340" s="270"/>
      <c r="G2340" s="259"/>
      <c r="H2340" s="259"/>
      <c r="I2340" s="259"/>
      <c r="J2340" s="259"/>
    </row>
    <row r="2341" spans="1:10">
      <c r="A2341" s="259"/>
      <c r="B2341" s="259"/>
      <c r="C2341" s="259"/>
      <c r="D2341" s="259"/>
      <c r="E2341" s="259"/>
      <c r="F2341" s="270"/>
      <c r="G2341" s="259"/>
      <c r="H2341" s="259"/>
      <c r="I2341" s="259"/>
      <c r="J2341" s="259"/>
    </row>
    <row r="2342" spans="1:10">
      <c r="A2342" s="259"/>
      <c r="B2342" s="259"/>
      <c r="C2342" s="259"/>
      <c r="D2342" s="259"/>
      <c r="E2342" s="259"/>
      <c r="F2342" s="270"/>
      <c r="G2342" s="259"/>
      <c r="H2342" s="259"/>
      <c r="I2342" s="259"/>
      <c r="J2342" s="259"/>
    </row>
    <row r="2343" spans="1:10">
      <c r="A2343" s="259"/>
      <c r="B2343" s="259"/>
      <c r="C2343" s="259"/>
      <c r="D2343" s="259"/>
      <c r="E2343" s="259"/>
      <c r="F2343" s="270"/>
      <c r="G2343" s="259"/>
      <c r="H2343" s="259"/>
      <c r="I2343" s="259"/>
      <c r="J2343" s="259"/>
    </row>
    <row r="2344" spans="1:10">
      <c r="A2344" s="259"/>
      <c r="B2344" s="259"/>
      <c r="C2344" s="259"/>
      <c r="D2344" s="259"/>
      <c r="E2344" s="259"/>
      <c r="F2344" s="270"/>
      <c r="G2344" s="259"/>
      <c r="H2344" s="259"/>
      <c r="I2344" s="259"/>
      <c r="J2344" s="259"/>
    </row>
    <row r="2345" spans="1:10">
      <c r="A2345" s="259"/>
      <c r="B2345" s="259"/>
      <c r="C2345" s="259"/>
      <c r="D2345" s="259"/>
      <c r="E2345" s="259"/>
      <c r="F2345" s="270"/>
      <c r="G2345" s="259"/>
      <c r="H2345" s="259"/>
      <c r="I2345" s="259"/>
      <c r="J2345" s="259"/>
    </row>
    <row r="2346" spans="1:10">
      <c r="A2346" s="259"/>
      <c r="B2346" s="259"/>
      <c r="C2346" s="259"/>
      <c r="D2346" s="259"/>
      <c r="E2346" s="259"/>
      <c r="F2346" s="270"/>
      <c r="G2346" s="259"/>
      <c r="H2346" s="259"/>
      <c r="I2346" s="259"/>
      <c r="J2346" s="259"/>
    </row>
    <row r="2347" spans="1:10">
      <c r="A2347" s="259"/>
      <c r="B2347" s="259"/>
      <c r="C2347" s="259"/>
      <c r="D2347" s="259"/>
      <c r="E2347" s="259"/>
      <c r="F2347" s="270"/>
      <c r="G2347" s="259"/>
      <c r="H2347" s="259"/>
      <c r="I2347" s="259"/>
      <c r="J2347" s="259"/>
    </row>
    <row r="2348" spans="1:10">
      <c r="A2348" s="259"/>
      <c r="B2348" s="259"/>
      <c r="C2348" s="259"/>
      <c r="D2348" s="259"/>
      <c r="E2348" s="259"/>
      <c r="F2348" s="270"/>
      <c r="G2348" s="259"/>
      <c r="H2348" s="259"/>
      <c r="I2348" s="259"/>
      <c r="J2348" s="259"/>
    </row>
    <row r="2349" spans="1:10">
      <c r="A2349" s="259"/>
      <c r="B2349" s="259"/>
      <c r="C2349" s="259"/>
      <c r="D2349" s="259"/>
      <c r="E2349" s="259"/>
      <c r="F2349" s="270"/>
      <c r="G2349" s="259"/>
      <c r="H2349" s="259"/>
      <c r="I2349" s="259"/>
      <c r="J2349" s="259"/>
    </row>
    <row r="2350" spans="1:10">
      <c r="A2350" s="259"/>
      <c r="B2350" s="259"/>
      <c r="C2350" s="259"/>
      <c r="D2350" s="259"/>
      <c r="E2350" s="259"/>
      <c r="F2350" s="270"/>
      <c r="G2350" s="259"/>
      <c r="H2350" s="259"/>
      <c r="I2350" s="259"/>
      <c r="J2350" s="259"/>
    </row>
    <row r="2351" spans="1:10">
      <c r="A2351" s="259"/>
      <c r="B2351" s="259"/>
      <c r="C2351" s="259"/>
      <c r="D2351" s="259"/>
      <c r="E2351" s="259"/>
      <c r="F2351" s="270"/>
      <c r="G2351" s="259"/>
      <c r="H2351" s="259"/>
      <c r="I2351" s="259"/>
      <c r="J2351" s="259"/>
    </row>
    <row r="2352" spans="1:10">
      <c r="A2352" s="259"/>
      <c r="B2352" s="259"/>
      <c r="C2352" s="259"/>
      <c r="D2352" s="259"/>
      <c r="E2352" s="259"/>
      <c r="F2352" s="270"/>
      <c r="G2352" s="259"/>
      <c r="H2352" s="259"/>
      <c r="I2352" s="259"/>
      <c r="J2352" s="259"/>
    </row>
    <row r="2353" spans="1:10">
      <c r="A2353" s="259"/>
      <c r="B2353" s="259"/>
      <c r="C2353" s="259"/>
      <c r="D2353" s="259"/>
      <c r="E2353" s="259"/>
      <c r="F2353" s="270"/>
      <c r="G2353" s="259"/>
      <c r="H2353" s="259"/>
      <c r="I2353" s="259"/>
      <c r="J2353" s="259"/>
    </row>
    <row r="2354" spans="1:10">
      <c r="A2354" s="259"/>
      <c r="B2354" s="259"/>
      <c r="C2354" s="259"/>
      <c r="D2354" s="259"/>
      <c r="E2354" s="259"/>
      <c r="F2354" s="270"/>
      <c r="G2354" s="259"/>
      <c r="H2354" s="259"/>
      <c r="I2354" s="259"/>
      <c r="J2354" s="259"/>
    </row>
    <row r="2355" spans="1:10">
      <c r="A2355" s="259"/>
      <c r="B2355" s="259"/>
      <c r="C2355" s="259"/>
      <c r="D2355" s="259"/>
      <c r="E2355" s="259"/>
      <c r="F2355" s="270"/>
      <c r="G2355" s="259"/>
      <c r="H2355" s="259"/>
      <c r="I2355" s="259"/>
      <c r="J2355" s="259"/>
    </row>
    <row r="2356" spans="1:10">
      <c r="A2356" s="259"/>
      <c r="B2356" s="259"/>
      <c r="C2356" s="259"/>
      <c r="D2356" s="259"/>
      <c r="E2356" s="259"/>
      <c r="F2356" s="270"/>
      <c r="G2356" s="259"/>
      <c r="H2356" s="259"/>
      <c r="I2356" s="259"/>
      <c r="J2356" s="259"/>
    </row>
    <row r="2357" spans="1:10">
      <c r="A2357" s="259"/>
      <c r="B2357" s="259"/>
      <c r="C2357" s="259"/>
      <c r="D2357" s="259"/>
      <c r="E2357" s="259"/>
      <c r="F2357" s="270"/>
      <c r="G2357" s="259"/>
      <c r="H2357" s="259"/>
      <c r="I2357" s="259"/>
      <c r="J2357" s="259"/>
    </row>
    <row r="2358" spans="1:10">
      <c r="A2358" s="259"/>
      <c r="B2358" s="259"/>
      <c r="C2358" s="259"/>
      <c r="D2358" s="259"/>
      <c r="E2358" s="259"/>
      <c r="F2358" s="270"/>
      <c r="G2358" s="259"/>
      <c r="H2358" s="259"/>
      <c r="I2358" s="259"/>
      <c r="J2358" s="259"/>
    </row>
    <row r="2359" spans="1:10">
      <c r="A2359" s="259"/>
      <c r="B2359" s="259"/>
      <c r="C2359" s="259"/>
      <c r="D2359" s="259"/>
      <c r="E2359" s="259"/>
      <c r="F2359" s="270"/>
      <c r="G2359" s="259"/>
      <c r="H2359" s="259"/>
      <c r="I2359" s="259"/>
      <c r="J2359" s="259"/>
    </row>
    <row r="2360" spans="1:10">
      <c r="A2360" s="259"/>
      <c r="B2360" s="259"/>
      <c r="C2360" s="259"/>
      <c r="D2360" s="259"/>
      <c r="E2360" s="259"/>
      <c r="F2360" s="270"/>
      <c r="G2360" s="259"/>
      <c r="H2360" s="259"/>
      <c r="I2360" s="259"/>
      <c r="J2360" s="259"/>
    </row>
    <row r="2361" spans="1:10">
      <c r="A2361" s="259"/>
      <c r="B2361" s="259"/>
      <c r="C2361" s="259"/>
      <c r="D2361" s="259"/>
      <c r="E2361" s="259"/>
      <c r="F2361" s="270"/>
      <c r="G2361" s="259"/>
      <c r="H2361" s="259"/>
      <c r="I2361" s="259"/>
      <c r="J2361" s="259"/>
    </row>
    <row r="2362" spans="1:10">
      <c r="A2362" s="259"/>
      <c r="B2362" s="259"/>
      <c r="C2362" s="259"/>
      <c r="D2362" s="259"/>
      <c r="E2362" s="259"/>
      <c r="F2362" s="270"/>
      <c r="G2362" s="259"/>
      <c r="H2362" s="259"/>
      <c r="I2362" s="259"/>
      <c r="J2362" s="259"/>
    </row>
    <row r="2363" spans="1:10">
      <c r="A2363" s="259"/>
      <c r="B2363" s="259"/>
      <c r="C2363" s="259"/>
      <c r="D2363" s="259"/>
      <c r="E2363" s="259"/>
      <c r="F2363" s="270"/>
      <c r="G2363" s="259"/>
      <c r="H2363" s="259"/>
      <c r="I2363" s="259"/>
      <c r="J2363" s="259"/>
    </row>
    <row r="2364" spans="1:10">
      <c r="A2364" s="259"/>
      <c r="B2364" s="259"/>
      <c r="C2364" s="259"/>
      <c r="D2364" s="259"/>
      <c r="E2364" s="259"/>
      <c r="F2364" s="270"/>
      <c r="G2364" s="259"/>
      <c r="H2364" s="259"/>
      <c r="I2364" s="259"/>
      <c r="J2364" s="259"/>
    </row>
    <row r="2365" spans="1:10">
      <c r="A2365" s="259"/>
      <c r="B2365" s="259"/>
      <c r="C2365" s="259"/>
      <c r="D2365" s="259"/>
      <c r="E2365" s="259"/>
      <c r="F2365" s="270"/>
      <c r="G2365" s="259"/>
      <c r="H2365" s="259"/>
      <c r="I2365" s="259"/>
      <c r="J2365" s="259"/>
    </row>
    <row r="2366" spans="1:10">
      <c r="A2366" s="259"/>
      <c r="B2366" s="259"/>
      <c r="C2366" s="259"/>
      <c r="D2366" s="259"/>
      <c r="E2366" s="259"/>
      <c r="F2366" s="270"/>
      <c r="G2366" s="259"/>
      <c r="H2366" s="259"/>
      <c r="I2366" s="259"/>
      <c r="J2366" s="259"/>
    </row>
    <row r="2367" spans="1:10">
      <c r="A2367" s="259"/>
      <c r="B2367" s="259"/>
      <c r="C2367" s="259"/>
      <c r="D2367" s="259"/>
      <c r="E2367" s="259"/>
      <c r="F2367" s="270"/>
      <c r="G2367" s="259"/>
      <c r="H2367" s="259"/>
      <c r="I2367" s="259"/>
      <c r="J2367" s="259"/>
    </row>
    <row r="2368" spans="1:10">
      <c r="A2368" s="259"/>
      <c r="B2368" s="259"/>
      <c r="C2368" s="259"/>
      <c r="D2368" s="259"/>
      <c r="E2368" s="259"/>
      <c r="F2368" s="270"/>
      <c r="G2368" s="259"/>
      <c r="H2368" s="259"/>
      <c r="I2368" s="259"/>
      <c r="J2368" s="259"/>
    </row>
    <row r="2369" spans="1:10">
      <c r="A2369" s="259"/>
      <c r="B2369" s="259"/>
      <c r="C2369" s="259"/>
      <c r="D2369" s="259"/>
      <c r="E2369" s="259"/>
      <c r="F2369" s="270"/>
      <c r="G2369" s="259"/>
      <c r="H2369" s="259"/>
      <c r="I2369" s="259"/>
      <c r="J2369" s="259"/>
    </row>
    <row r="2370" spans="1:10">
      <c r="A2370" s="259"/>
      <c r="B2370" s="259"/>
      <c r="C2370" s="259"/>
      <c r="D2370" s="259"/>
      <c r="E2370" s="259"/>
      <c r="F2370" s="270"/>
      <c r="G2370" s="259"/>
      <c r="H2370" s="259"/>
      <c r="I2370" s="259"/>
      <c r="J2370" s="259"/>
    </row>
    <row r="2371" spans="1:10">
      <c r="A2371" s="259"/>
      <c r="B2371" s="259"/>
      <c r="C2371" s="259"/>
      <c r="D2371" s="259"/>
      <c r="E2371" s="259"/>
      <c r="F2371" s="270"/>
      <c r="G2371" s="259"/>
      <c r="H2371" s="259"/>
      <c r="I2371" s="259"/>
      <c r="J2371" s="259"/>
    </row>
    <row r="2372" spans="1:10">
      <c r="A2372" s="259"/>
      <c r="B2372" s="259"/>
      <c r="C2372" s="259"/>
      <c r="D2372" s="259"/>
      <c r="E2372" s="259"/>
      <c r="F2372" s="270"/>
      <c r="G2372" s="259"/>
      <c r="H2372" s="259"/>
      <c r="I2372" s="259"/>
      <c r="J2372" s="259"/>
    </row>
    <row r="2373" spans="1:10">
      <c r="A2373" s="259"/>
      <c r="B2373" s="259"/>
      <c r="C2373" s="259"/>
      <c r="D2373" s="259"/>
      <c r="E2373" s="259"/>
      <c r="F2373" s="270"/>
      <c r="G2373" s="259"/>
      <c r="H2373" s="259"/>
      <c r="I2373" s="259"/>
      <c r="J2373" s="259"/>
    </row>
    <row r="2374" spans="1:10">
      <c r="A2374" s="259"/>
      <c r="B2374" s="259"/>
      <c r="C2374" s="259"/>
      <c r="D2374" s="259"/>
      <c r="E2374" s="259"/>
      <c r="F2374" s="270"/>
      <c r="G2374" s="259"/>
      <c r="H2374" s="259"/>
      <c r="I2374" s="259"/>
      <c r="J2374" s="259"/>
    </row>
    <row r="2375" spans="1:10">
      <c r="A2375" s="259"/>
      <c r="B2375" s="259"/>
      <c r="C2375" s="259"/>
      <c r="D2375" s="259"/>
      <c r="E2375" s="259"/>
      <c r="F2375" s="270"/>
      <c r="G2375" s="259"/>
      <c r="H2375" s="259"/>
      <c r="I2375" s="259"/>
      <c r="J2375" s="259"/>
    </row>
    <row r="2376" spans="1:10">
      <c r="A2376" s="259"/>
      <c r="B2376" s="259"/>
      <c r="C2376" s="259"/>
      <c r="D2376" s="259"/>
      <c r="E2376" s="259"/>
      <c r="F2376" s="270"/>
      <c r="G2376" s="259"/>
      <c r="H2376" s="259"/>
      <c r="I2376" s="259"/>
      <c r="J2376" s="259"/>
    </row>
    <row r="2377" spans="1:10">
      <c r="A2377" s="259"/>
      <c r="B2377" s="259"/>
      <c r="C2377" s="259"/>
      <c r="D2377" s="259"/>
      <c r="E2377" s="259"/>
      <c r="F2377" s="270"/>
      <c r="G2377" s="259"/>
      <c r="H2377" s="259"/>
      <c r="I2377" s="259"/>
      <c r="J2377" s="259"/>
    </row>
    <row r="2378" spans="1:10">
      <c r="A2378" s="259"/>
      <c r="B2378" s="259"/>
      <c r="C2378" s="259"/>
      <c r="D2378" s="259"/>
      <c r="E2378" s="259"/>
      <c r="F2378" s="270"/>
      <c r="G2378" s="259"/>
      <c r="H2378" s="259"/>
      <c r="I2378" s="259"/>
      <c r="J2378" s="259"/>
    </row>
    <row r="2379" spans="1:10">
      <c r="A2379" s="259"/>
      <c r="B2379" s="259"/>
      <c r="C2379" s="259"/>
      <c r="D2379" s="259"/>
      <c r="E2379" s="259"/>
      <c r="F2379" s="270"/>
      <c r="G2379" s="259"/>
      <c r="H2379" s="259"/>
      <c r="I2379" s="259"/>
      <c r="J2379" s="259"/>
    </row>
    <row r="2380" spans="1:10">
      <c r="A2380" s="259"/>
      <c r="B2380" s="259"/>
      <c r="C2380" s="259"/>
      <c r="D2380" s="259"/>
      <c r="E2380" s="259"/>
      <c r="F2380" s="270"/>
      <c r="G2380" s="259"/>
      <c r="H2380" s="259"/>
      <c r="I2380" s="259"/>
      <c r="J2380" s="259"/>
    </row>
    <row r="2381" spans="1:10">
      <c r="A2381" s="259"/>
      <c r="B2381" s="259"/>
      <c r="C2381" s="259"/>
      <c r="D2381" s="259"/>
      <c r="E2381" s="259"/>
      <c r="F2381" s="270"/>
      <c r="G2381" s="259"/>
      <c r="H2381" s="259"/>
      <c r="I2381" s="259"/>
      <c r="J2381" s="259"/>
    </row>
    <row r="2382" spans="1:10">
      <c r="A2382" s="259"/>
      <c r="B2382" s="259"/>
      <c r="C2382" s="259"/>
      <c r="D2382" s="259"/>
      <c r="E2382" s="259"/>
      <c r="F2382" s="270"/>
      <c r="G2382" s="259"/>
      <c r="H2382" s="259"/>
      <c r="I2382" s="259"/>
      <c r="J2382" s="259"/>
    </row>
    <row r="2383" spans="1:10">
      <c r="A2383" s="259"/>
      <c r="B2383" s="259"/>
      <c r="C2383" s="259"/>
      <c r="D2383" s="259"/>
      <c r="E2383" s="259"/>
      <c r="F2383" s="270"/>
      <c r="G2383" s="259"/>
      <c r="H2383" s="259"/>
      <c r="I2383" s="259"/>
      <c r="J2383" s="259"/>
    </row>
    <row r="2384" spans="1:10">
      <c r="A2384" s="259"/>
      <c r="B2384" s="259"/>
      <c r="C2384" s="259"/>
      <c r="D2384" s="259"/>
      <c r="E2384" s="259"/>
      <c r="F2384" s="270"/>
      <c r="G2384" s="259"/>
      <c r="H2384" s="259"/>
      <c r="I2384" s="259"/>
      <c r="J2384" s="259"/>
    </row>
    <row r="2385" spans="1:10">
      <c r="A2385" s="259"/>
      <c r="B2385" s="259"/>
      <c r="C2385" s="259"/>
      <c r="D2385" s="259"/>
      <c r="E2385" s="259"/>
      <c r="F2385" s="270"/>
      <c r="G2385" s="259"/>
      <c r="H2385" s="259"/>
      <c r="I2385" s="259"/>
      <c r="J2385" s="259"/>
    </row>
    <row r="2386" spans="1:10">
      <c r="A2386" s="259"/>
      <c r="B2386" s="259"/>
      <c r="C2386" s="259"/>
      <c r="D2386" s="259"/>
      <c r="E2386" s="259"/>
      <c r="F2386" s="270"/>
      <c r="G2386" s="259"/>
      <c r="H2386" s="259"/>
      <c r="I2386" s="259"/>
      <c r="J2386" s="259"/>
    </row>
    <row r="2387" spans="1:10">
      <c r="A2387" s="259"/>
      <c r="B2387" s="259"/>
      <c r="C2387" s="259"/>
      <c r="D2387" s="259"/>
      <c r="E2387" s="259"/>
      <c r="F2387" s="270"/>
      <c r="G2387" s="259"/>
      <c r="H2387" s="259"/>
      <c r="I2387" s="259"/>
      <c r="J2387" s="259"/>
    </row>
    <row r="2388" spans="1:10">
      <c r="A2388" s="259"/>
      <c r="B2388" s="259"/>
      <c r="C2388" s="259"/>
      <c r="D2388" s="259"/>
      <c r="E2388" s="259"/>
      <c r="F2388" s="270"/>
      <c r="G2388" s="259"/>
      <c r="H2388" s="259"/>
      <c r="I2388" s="259"/>
      <c r="J2388" s="259"/>
    </row>
    <row r="2389" spans="1:10">
      <c r="A2389" s="259"/>
      <c r="B2389" s="259"/>
      <c r="C2389" s="259"/>
      <c r="D2389" s="259"/>
      <c r="E2389" s="259"/>
      <c r="F2389" s="270"/>
      <c r="G2389" s="259"/>
      <c r="H2389" s="259"/>
      <c r="I2389" s="259"/>
      <c r="J2389" s="259"/>
    </row>
    <row r="2390" spans="1:10">
      <c r="A2390" s="259"/>
      <c r="B2390" s="259"/>
      <c r="C2390" s="259"/>
      <c r="D2390" s="259"/>
      <c r="E2390" s="259"/>
      <c r="F2390" s="270"/>
      <c r="G2390" s="259"/>
      <c r="H2390" s="259"/>
      <c r="I2390" s="259"/>
      <c r="J2390" s="259"/>
    </row>
    <row r="2391" spans="1:10">
      <c r="A2391" s="259"/>
      <c r="B2391" s="259"/>
      <c r="C2391" s="259"/>
      <c r="D2391" s="259"/>
      <c r="E2391" s="259"/>
      <c r="F2391" s="270"/>
      <c r="G2391" s="259"/>
      <c r="H2391" s="259"/>
      <c r="I2391" s="259"/>
      <c r="J2391" s="259"/>
    </row>
    <row r="2392" spans="1:10">
      <c r="A2392" s="259"/>
      <c r="B2392" s="259"/>
      <c r="C2392" s="259"/>
      <c r="D2392" s="259"/>
      <c r="E2392" s="259"/>
      <c r="F2392" s="270"/>
      <c r="G2392" s="259"/>
      <c r="H2392" s="259"/>
      <c r="I2392" s="259"/>
      <c r="J2392" s="259"/>
    </row>
    <row r="2393" spans="1:10">
      <c r="A2393" s="259"/>
      <c r="B2393" s="259"/>
      <c r="C2393" s="259"/>
      <c r="D2393" s="259"/>
      <c r="E2393" s="259"/>
      <c r="F2393" s="270"/>
      <c r="G2393" s="259"/>
      <c r="H2393" s="259"/>
      <c r="I2393" s="259"/>
      <c r="J2393" s="259"/>
    </row>
    <row r="2394" spans="1:10">
      <c r="A2394" s="259"/>
      <c r="B2394" s="259"/>
      <c r="C2394" s="259"/>
      <c r="D2394" s="259"/>
      <c r="E2394" s="259"/>
      <c r="F2394" s="270"/>
      <c r="G2394" s="259"/>
      <c r="H2394" s="259"/>
      <c r="I2394" s="259"/>
      <c r="J2394" s="259"/>
    </row>
    <row r="2395" spans="1:10">
      <c r="A2395" s="259"/>
      <c r="B2395" s="259"/>
      <c r="C2395" s="259"/>
      <c r="D2395" s="259"/>
      <c r="E2395" s="259"/>
      <c r="F2395" s="270"/>
      <c r="G2395" s="259"/>
      <c r="H2395" s="259"/>
      <c r="I2395" s="259"/>
      <c r="J2395" s="259"/>
    </row>
    <row r="2396" spans="1:10">
      <c r="A2396" s="259"/>
      <c r="B2396" s="259"/>
      <c r="C2396" s="259"/>
      <c r="D2396" s="259"/>
      <c r="E2396" s="259"/>
      <c r="F2396" s="270"/>
      <c r="G2396" s="259"/>
      <c r="H2396" s="259"/>
      <c r="I2396" s="259"/>
      <c r="J2396" s="259"/>
    </row>
    <row r="2397" spans="1:10">
      <c r="A2397" s="259"/>
      <c r="B2397" s="259"/>
      <c r="C2397" s="259"/>
      <c r="D2397" s="259"/>
      <c r="E2397" s="259"/>
      <c r="F2397" s="270"/>
      <c r="G2397" s="259"/>
      <c r="H2397" s="259"/>
      <c r="I2397" s="259"/>
      <c r="J2397" s="259"/>
    </row>
    <row r="2398" spans="1:10">
      <c r="A2398" s="259"/>
      <c r="B2398" s="259"/>
      <c r="C2398" s="259"/>
      <c r="D2398" s="259"/>
      <c r="E2398" s="259"/>
      <c r="F2398" s="270"/>
      <c r="G2398" s="259"/>
      <c r="H2398" s="259"/>
      <c r="I2398" s="259"/>
      <c r="J2398" s="259"/>
    </row>
    <row r="2399" spans="1:10">
      <c r="A2399" s="259"/>
      <c r="B2399" s="259"/>
      <c r="C2399" s="259"/>
      <c r="D2399" s="259"/>
      <c r="E2399" s="259"/>
      <c r="F2399" s="270"/>
      <c r="G2399" s="259"/>
      <c r="H2399" s="259"/>
      <c r="I2399" s="259"/>
      <c r="J2399" s="259"/>
    </row>
    <row r="2400" spans="1:10">
      <c r="A2400" s="259"/>
      <c r="B2400" s="259"/>
      <c r="C2400" s="259"/>
      <c r="D2400" s="259"/>
      <c r="E2400" s="259"/>
      <c r="F2400" s="270"/>
      <c r="G2400" s="259"/>
      <c r="H2400" s="259"/>
      <c r="I2400" s="259"/>
      <c r="J2400" s="259"/>
    </row>
    <row r="2401" spans="1:10">
      <c r="A2401" s="259"/>
      <c r="B2401" s="259"/>
      <c r="C2401" s="259"/>
      <c r="D2401" s="259"/>
      <c r="E2401" s="259"/>
      <c r="F2401" s="270"/>
      <c r="G2401" s="259"/>
      <c r="H2401" s="259"/>
      <c r="I2401" s="259"/>
      <c r="J2401" s="259"/>
    </row>
    <row r="2402" spans="1:10">
      <c r="A2402" s="259"/>
      <c r="B2402" s="259"/>
      <c r="C2402" s="259"/>
      <c r="D2402" s="259"/>
      <c r="E2402" s="259"/>
      <c r="F2402" s="270"/>
      <c r="G2402" s="259"/>
      <c r="H2402" s="259"/>
      <c r="I2402" s="259"/>
      <c r="J2402" s="259"/>
    </row>
    <row r="2403" spans="1:10">
      <c r="A2403" s="259"/>
      <c r="B2403" s="259"/>
      <c r="C2403" s="259"/>
      <c r="D2403" s="259"/>
      <c r="E2403" s="259"/>
      <c r="F2403" s="270"/>
      <c r="G2403" s="259"/>
      <c r="H2403" s="259"/>
      <c r="I2403" s="259"/>
      <c r="J2403" s="259"/>
    </row>
    <row r="2404" spans="1:10">
      <c r="A2404" s="259"/>
      <c r="B2404" s="259"/>
      <c r="C2404" s="259"/>
      <c r="D2404" s="259"/>
      <c r="E2404" s="259"/>
      <c r="F2404" s="270"/>
      <c r="G2404" s="259"/>
      <c r="H2404" s="259"/>
      <c r="I2404" s="259"/>
      <c r="J2404" s="259"/>
    </row>
    <row r="2405" spans="1:10">
      <c r="A2405" s="259"/>
      <c r="B2405" s="259"/>
      <c r="C2405" s="259"/>
      <c r="D2405" s="259"/>
      <c r="E2405" s="259"/>
      <c r="F2405" s="270"/>
      <c r="G2405" s="259"/>
      <c r="H2405" s="259"/>
      <c r="I2405" s="259"/>
      <c r="J2405" s="259"/>
    </row>
    <row r="2406" spans="1:10">
      <c r="A2406" s="259"/>
      <c r="B2406" s="259"/>
      <c r="C2406" s="259"/>
      <c r="D2406" s="259"/>
      <c r="E2406" s="259"/>
      <c r="F2406" s="270"/>
      <c r="G2406" s="259"/>
      <c r="H2406" s="259"/>
      <c r="I2406" s="259"/>
      <c r="J2406" s="259"/>
    </row>
    <row r="2407" spans="1:10">
      <c r="A2407" s="259"/>
      <c r="B2407" s="259"/>
      <c r="C2407" s="259"/>
      <c r="D2407" s="259"/>
      <c r="E2407" s="259"/>
      <c r="F2407" s="270"/>
      <c r="G2407" s="259"/>
      <c r="H2407" s="259"/>
      <c r="I2407" s="259"/>
      <c r="J2407" s="259"/>
    </row>
    <row r="2408" spans="1:10">
      <c r="A2408" s="259"/>
      <c r="B2408" s="259"/>
      <c r="C2408" s="259"/>
      <c r="D2408" s="259"/>
      <c r="E2408" s="259"/>
      <c r="F2408" s="270"/>
      <c r="G2408" s="259"/>
      <c r="H2408" s="259"/>
      <c r="I2408" s="259"/>
      <c r="J2408" s="259"/>
    </row>
    <row r="2409" spans="1:10">
      <c r="A2409" s="259"/>
      <c r="B2409" s="259"/>
      <c r="C2409" s="259"/>
      <c r="D2409" s="259"/>
      <c r="E2409" s="259"/>
      <c r="F2409" s="270"/>
      <c r="G2409" s="259"/>
      <c r="H2409" s="259"/>
      <c r="I2409" s="259"/>
      <c r="J2409" s="259"/>
    </row>
    <row r="2410" spans="1:10">
      <c r="A2410" s="259"/>
      <c r="B2410" s="259"/>
      <c r="C2410" s="259"/>
      <c r="D2410" s="259"/>
      <c r="E2410" s="259"/>
      <c r="F2410" s="270"/>
      <c r="G2410" s="259"/>
      <c r="H2410" s="259"/>
      <c r="I2410" s="259"/>
      <c r="J2410" s="259"/>
    </row>
    <row r="2411" spans="1:10">
      <c r="A2411" s="259"/>
      <c r="B2411" s="259"/>
      <c r="C2411" s="259"/>
      <c r="D2411" s="259"/>
      <c r="E2411" s="259"/>
      <c r="F2411" s="270"/>
      <c r="G2411" s="259"/>
      <c r="H2411" s="259"/>
      <c r="I2411" s="259"/>
      <c r="J2411" s="259"/>
    </row>
    <row r="2412" spans="1:10">
      <c r="A2412" s="259"/>
      <c r="B2412" s="259"/>
      <c r="C2412" s="259"/>
      <c r="D2412" s="259"/>
      <c r="E2412" s="259"/>
      <c r="F2412" s="270"/>
      <c r="G2412" s="259"/>
      <c r="H2412" s="259"/>
      <c r="I2412" s="259"/>
      <c r="J2412" s="259"/>
    </row>
    <row r="2413" spans="1:10">
      <c r="A2413" s="259"/>
      <c r="B2413" s="259"/>
      <c r="C2413" s="259"/>
      <c r="D2413" s="259"/>
      <c r="E2413" s="259"/>
      <c r="F2413" s="270"/>
      <c r="G2413" s="259"/>
      <c r="H2413" s="259"/>
      <c r="I2413" s="259"/>
      <c r="J2413" s="259"/>
    </row>
    <row r="2414" spans="1:10">
      <c r="A2414" s="259"/>
      <c r="B2414" s="259"/>
      <c r="C2414" s="259"/>
      <c r="D2414" s="259"/>
      <c r="E2414" s="259"/>
      <c r="F2414" s="270"/>
      <c r="G2414" s="259"/>
      <c r="H2414" s="259"/>
      <c r="I2414" s="259"/>
      <c r="J2414" s="259"/>
    </row>
    <row r="2415" spans="1:10">
      <c r="A2415" s="259"/>
      <c r="B2415" s="259"/>
      <c r="C2415" s="259"/>
      <c r="D2415" s="259"/>
      <c r="E2415" s="259"/>
      <c r="F2415" s="270"/>
      <c r="G2415" s="259"/>
      <c r="H2415" s="259"/>
      <c r="I2415" s="259"/>
      <c r="J2415" s="259"/>
    </row>
    <row r="2416" spans="1:10">
      <c r="A2416" s="259"/>
      <c r="B2416" s="259"/>
      <c r="C2416" s="259"/>
      <c r="D2416" s="259"/>
      <c r="E2416" s="259"/>
      <c r="F2416" s="270"/>
      <c r="G2416" s="259"/>
      <c r="H2416" s="259"/>
      <c r="I2416" s="259"/>
      <c r="J2416" s="259"/>
    </row>
    <row r="2417" spans="1:10">
      <c r="A2417" s="259"/>
      <c r="B2417" s="259"/>
      <c r="C2417" s="259"/>
      <c r="D2417" s="259"/>
      <c r="E2417" s="259"/>
      <c r="F2417" s="270"/>
      <c r="G2417" s="259"/>
      <c r="H2417" s="259"/>
      <c r="I2417" s="259"/>
      <c r="J2417" s="259"/>
    </row>
    <row r="2418" spans="1:10">
      <c r="A2418" s="259"/>
      <c r="B2418" s="259"/>
      <c r="C2418" s="259"/>
      <c r="D2418" s="259"/>
      <c r="E2418" s="259"/>
      <c r="F2418" s="270"/>
      <c r="G2418" s="259"/>
      <c r="H2418" s="259"/>
      <c r="I2418" s="259"/>
      <c r="J2418" s="259"/>
    </row>
    <row r="2419" spans="1:10">
      <c r="A2419" s="259"/>
      <c r="B2419" s="259"/>
      <c r="C2419" s="259"/>
      <c r="D2419" s="259"/>
      <c r="E2419" s="259"/>
      <c r="F2419" s="270"/>
      <c r="G2419" s="259"/>
      <c r="H2419" s="259"/>
      <c r="I2419" s="259"/>
      <c r="J2419" s="259"/>
    </row>
    <row r="2420" spans="1:10">
      <c r="A2420" s="259"/>
      <c r="B2420" s="259"/>
      <c r="C2420" s="259"/>
      <c r="D2420" s="259"/>
      <c r="E2420" s="259"/>
      <c r="F2420" s="270"/>
      <c r="G2420" s="259"/>
      <c r="H2420" s="259"/>
      <c r="I2420" s="259"/>
      <c r="J2420" s="259"/>
    </row>
    <row r="2421" spans="1:10">
      <c r="A2421" s="259"/>
      <c r="B2421" s="259"/>
      <c r="C2421" s="259"/>
      <c r="D2421" s="259"/>
      <c r="E2421" s="259"/>
      <c r="F2421" s="270"/>
      <c r="G2421" s="259"/>
      <c r="H2421" s="259"/>
      <c r="I2421" s="259"/>
      <c r="J2421" s="259"/>
    </row>
    <row r="2422" spans="1:10">
      <c r="A2422" s="259"/>
      <c r="B2422" s="259"/>
      <c r="C2422" s="259"/>
      <c r="D2422" s="259"/>
      <c r="E2422" s="259"/>
      <c r="F2422" s="270"/>
      <c r="G2422" s="259"/>
      <c r="H2422" s="259"/>
      <c r="I2422" s="259"/>
      <c r="J2422" s="259"/>
    </row>
    <row r="2423" spans="1:10">
      <c r="A2423" s="259"/>
      <c r="B2423" s="259"/>
      <c r="C2423" s="259"/>
      <c r="D2423" s="259"/>
      <c r="E2423" s="259"/>
      <c r="F2423" s="270"/>
      <c r="G2423" s="259"/>
      <c r="H2423" s="259"/>
      <c r="I2423" s="259"/>
      <c r="J2423" s="259"/>
    </row>
    <row r="2424" spans="1:10">
      <c r="A2424" s="259"/>
      <c r="B2424" s="259"/>
      <c r="C2424" s="259"/>
      <c r="D2424" s="259"/>
      <c r="E2424" s="259"/>
      <c r="F2424" s="270"/>
      <c r="G2424" s="259"/>
      <c r="H2424" s="259"/>
      <c r="I2424" s="259"/>
      <c r="J2424" s="259"/>
    </row>
    <row r="2425" spans="1:10">
      <c r="A2425" s="259"/>
      <c r="B2425" s="259"/>
      <c r="C2425" s="259"/>
      <c r="D2425" s="259"/>
      <c r="E2425" s="259"/>
      <c r="F2425" s="270"/>
      <c r="G2425" s="259"/>
      <c r="H2425" s="259"/>
      <c r="I2425" s="259"/>
      <c r="J2425" s="259"/>
    </row>
    <row r="2426" spans="1:10">
      <c r="A2426" s="259"/>
      <c r="B2426" s="259"/>
      <c r="C2426" s="259"/>
      <c r="D2426" s="259"/>
      <c r="E2426" s="259"/>
      <c r="F2426" s="270"/>
      <c r="G2426" s="259"/>
      <c r="H2426" s="259"/>
      <c r="I2426" s="259"/>
      <c r="J2426" s="259"/>
    </row>
    <row r="2427" spans="1:10">
      <c r="A2427" s="259"/>
      <c r="B2427" s="259"/>
      <c r="C2427" s="259"/>
      <c r="D2427" s="259"/>
      <c r="E2427" s="259"/>
      <c r="F2427" s="270"/>
      <c r="G2427" s="259"/>
      <c r="H2427" s="259"/>
      <c r="I2427" s="259"/>
      <c r="J2427" s="259"/>
    </row>
    <row r="2428" spans="1:10">
      <c r="A2428" s="259"/>
      <c r="B2428" s="259"/>
      <c r="C2428" s="259"/>
      <c r="D2428" s="259"/>
      <c r="E2428" s="259"/>
      <c r="F2428" s="270"/>
      <c r="G2428" s="259"/>
      <c r="H2428" s="259"/>
      <c r="I2428" s="259"/>
      <c r="J2428" s="259"/>
    </row>
    <row r="2429" spans="1:10">
      <c r="A2429" s="259"/>
      <c r="B2429" s="259"/>
      <c r="C2429" s="259"/>
      <c r="D2429" s="259"/>
      <c r="E2429" s="259"/>
      <c r="F2429" s="270"/>
      <c r="G2429" s="259"/>
      <c r="H2429" s="259"/>
      <c r="I2429" s="259"/>
      <c r="J2429" s="259"/>
    </row>
    <row r="2430" spans="1:10">
      <c r="A2430" s="259"/>
      <c r="B2430" s="259"/>
      <c r="C2430" s="259"/>
      <c r="D2430" s="259"/>
      <c r="E2430" s="259"/>
      <c r="F2430" s="270"/>
      <c r="G2430" s="259"/>
      <c r="H2430" s="259"/>
      <c r="I2430" s="259"/>
      <c r="J2430" s="259"/>
    </row>
    <row r="2431" spans="1:10">
      <c r="A2431" s="259"/>
      <c r="B2431" s="259"/>
      <c r="C2431" s="259"/>
      <c r="D2431" s="259"/>
      <c r="E2431" s="259"/>
      <c r="F2431" s="270"/>
      <c r="G2431" s="259"/>
      <c r="H2431" s="259"/>
      <c r="I2431" s="259"/>
      <c r="J2431" s="259"/>
    </row>
    <row r="2432" spans="1:10">
      <c r="A2432" s="259"/>
      <c r="B2432" s="259"/>
      <c r="C2432" s="259"/>
      <c r="D2432" s="259"/>
      <c r="E2432" s="259"/>
      <c r="F2432" s="270"/>
      <c r="G2432" s="259"/>
      <c r="H2432" s="259"/>
      <c r="I2432" s="259"/>
      <c r="J2432" s="259"/>
    </row>
    <row r="2433" spans="1:10">
      <c r="A2433" s="259"/>
      <c r="B2433" s="259"/>
      <c r="C2433" s="259"/>
      <c r="D2433" s="259"/>
      <c r="E2433" s="259"/>
      <c r="F2433" s="270"/>
      <c r="G2433" s="259"/>
      <c r="H2433" s="259"/>
      <c r="I2433" s="259"/>
      <c r="J2433" s="259"/>
    </row>
    <row r="2434" spans="1:10">
      <c r="A2434" s="259"/>
      <c r="B2434" s="259"/>
      <c r="C2434" s="259"/>
      <c r="D2434" s="259"/>
      <c r="E2434" s="259"/>
      <c r="F2434" s="270"/>
      <c r="G2434" s="259"/>
      <c r="H2434" s="259"/>
      <c r="I2434" s="259"/>
      <c r="J2434" s="259"/>
    </row>
    <row r="2435" spans="1:10">
      <c r="A2435" s="259"/>
      <c r="B2435" s="259"/>
      <c r="C2435" s="259"/>
      <c r="D2435" s="259"/>
      <c r="E2435" s="259"/>
      <c r="F2435" s="270"/>
      <c r="G2435" s="259"/>
      <c r="H2435" s="259"/>
      <c r="I2435" s="259"/>
      <c r="J2435" s="259"/>
    </row>
    <row r="2436" spans="1:10">
      <c r="A2436" s="259"/>
      <c r="B2436" s="259"/>
      <c r="C2436" s="259"/>
      <c r="D2436" s="259"/>
      <c r="E2436" s="259"/>
      <c r="F2436" s="270"/>
      <c r="G2436" s="259"/>
      <c r="H2436" s="259"/>
      <c r="I2436" s="259"/>
      <c r="J2436" s="259"/>
    </row>
    <row r="2437" spans="1:10">
      <c r="A2437" s="259"/>
      <c r="B2437" s="259"/>
      <c r="C2437" s="259"/>
      <c r="D2437" s="259"/>
      <c r="E2437" s="259"/>
      <c r="F2437" s="270"/>
      <c r="G2437" s="259"/>
      <c r="H2437" s="259"/>
      <c r="I2437" s="259"/>
      <c r="J2437" s="259"/>
    </row>
    <row r="2438" spans="1:10">
      <c r="A2438" s="259"/>
      <c r="B2438" s="259"/>
      <c r="C2438" s="259"/>
      <c r="D2438" s="259"/>
      <c r="E2438" s="259"/>
      <c r="F2438" s="270"/>
      <c r="G2438" s="259"/>
      <c r="H2438" s="259"/>
      <c r="I2438" s="259"/>
      <c r="J2438" s="259"/>
    </row>
    <row r="2439" spans="1:10">
      <c r="A2439" s="259"/>
      <c r="B2439" s="259"/>
      <c r="C2439" s="259"/>
      <c r="D2439" s="259"/>
      <c r="E2439" s="259"/>
      <c r="F2439" s="270"/>
      <c r="G2439" s="259"/>
      <c r="H2439" s="259"/>
      <c r="I2439" s="259"/>
      <c r="J2439" s="259"/>
    </row>
    <row r="2440" spans="1:10">
      <c r="A2440" s="259"/>
      <c r="B2440" s="259"/>
      <c r="C2440" s="259"/>
      <c r="D2440" s="259"/>
      <c r="E2440" s="259"/>
      <c r="F2440" s="270"/>
      <c r="G2440" s="259"/>
      <c r="H2440" s="259"/>
      <c r="I2440" s="259"/>
      <c r="J2440" s="259"/>
    </row>
    <row r="2441" spans="1:10">
      <c r="A2441" s="259"/>
      <c r="B2441" s="259"/>
      <c r="C2441" s="259"/>
      <c r="D2441" s="259"/>
      <c r="E2441" s="259"/>
      <c r="F2441" s="270"/>
      <c r="G2441" s="259"/>
      <c r="H2441" s="259"/>
      <c r="I2441" s="259"/>
      <c r="J2441" s="259"/>
    </row>
    <row r="2442" spans="1:10">
      <c r="A2442" s="259"/>
      <c r="B2442" s="259"/>
      <c r="C2442" s="259"/>
      <c r="D2442" s="259"/>
      <c r="E2442" s="259"/>
      <c r="F2442" s="270"/>
      <c r="G2442" s="259"/>
      <c r="H2442" s="259"/>
      <c r="I2442" s="259"/>
      <c r="J2442" s="259"/>
    </row>
    <row r="2443" spans="1:10">
      <c r="A2443" s="259"/>
      <c r="B2443" s="259"/>
      <c r="C2443" s="259"/>
      <c r="D2443" s="259"/>
      <c r="E2443" s="259"/>
      <c r="F2443" s="270"/>
      <c r="G2443" s="259"/>
      <c r="H2443" s="259"/>
      <c r="I2443" s="259"/>
      <c r="J2443" s="259"/>
    </row>
    <row r="2444" spans="1:10">
      <c r="A2444" s="259"/>
      <c r="B2444" s="259"/>
      <c r="C2444" s="259"/>
      <c r="D2444" s="259"/>
      <c r="E2444" s="259"/>
      <c r="F2444" s="270"/>
      <c r="G2444" s="259"/>
      <c r="H2444" s="259"/>
      <c r="I2444" s="259"/>
      <c r="J2444" s="259"/>
    </row>
    <row r="2445" spans="1:10">
      <c r="A2445" s="259"/>
      <c r="B2445" s="259"/>
      <c r="C2445" s="259"/>
      <c r="D2445" s="259"/>
      <c r="E2445" s="259"/>
      <c r="F2445" s="270"/>
      <c r="G2445" s="259"/>
      <c r="H2445" s="259"/>
      <c r="I2445" s="259"/>
      <c r="J2445" s="259"/>
    </row>
    <row r="2446" spans="1:10">
      <c r="A2446" s="259"/>
      <c r="B2446" s="259"/>
      <c r="C2446" s="259"/>
      <c r="D2446" s="259"/>
      <c r="E2446" s="259"/>
      <c r="F2446" s="270"/>
      <c r="G2446" s="259"/>
      <c r="H2446" s="259"/>
      <c r="I2446" s="259"/>
      <c r="J2446" s="259"/>
    </row>
    <row r="2447" spans="1:10">
      <c r="A2447" s="259"/>
      <c r="B2447" s="259"/>
      <c r="C2447" s="259"/>
      <c r="D2447" s="259"/>
      <c r="E2447" s="259"/>
      <c r="F2447" s="270"/>
      <c r="G2447" s="259"/>
      <c r="H2447" s="259"/>
      <c r="I2447" s="259"/>
      <c r="J2447" s="259"/>
    </row>
    <row r="2448" spans="1:10">
      <c r="A2448" s="259"/>
      <c r="B2448" s="259"/>
      <c r="C2448" s="259"/>
      <c r="D2448" s="259"/>
      <c r="E2448" s="259"/>
      <c r="F2448" s="270"/>
      <c r="G2448" s="259"/>
      <c r="H2448" s="259"/>
      <c r="I2448" s="259"/>
      <c r="J2448" s="259"/>
    </row>
    <row r="2449" spans="1:10">
      <c r="A2449" s="259"/>
      <c r="B2449" s="259"/>
      <c r="C2449" s="259"/>
      <c r="D2449" s="259"/>
      <c r="E2449" s="259"/>
      <c r="F2449" s="270"/>
      <c r="G2449" s="259"/>
      <c r="H2449" s="259"/>
      <c r="I2449" s="259"/>
      <c r="J2449" s="259"/>
    </row>
    <row r="2450" spans="1:10">
      <c r="A2450" s="259"/>
      <c r="B2450" s="259"/>
      <c r="C2450" s="259"/>
      <c r="D2450" s="259"/>
      <c r="E2450" s="259"/>
      <c r="F2450" s="270"/>
      <c r="G2450" s="259"/>
      <c r="H2450" s="259"/>
      <c r="I2450" s="259"/>
      <c r="J2450" s="259"/>
    </row>
    <row r="2451" spans="1:10">
      <c r="A2451" s="259"/>
      <c r="B2451" s="259"/>
      <c r="C2451" s="259"/>
      <c r="D2451" s="259"/>
      <c r="E2451" s="259"/>
      <c r="F2451" s="270"/>
      <c r="G2451" s="259"/>
      <c r="H2451" s="259"/>
      <c r="I2451" s="259"/>
      <c r="J2451" s="259"/>
    </row>
    <row r="2452" spans="1:10">
      <c r="A2452" s="259"/>
      <c r="B2452" s="259"/>
      <c r="C2452" s="259"/>
      <c r="D2452" s="259"/>
      <c r="E2452" s="259"/>
      <c r="F2452" s="270"/>
      <c r="G2452" s="259"/>
      <c r="H2452" s="259"/>
      <c r="I2452" s="259"/>
      <c r="J2452" s="259"/>
    </row>
    <row r="2453" spans="1:10">
      <c r="A2453" s="259"/>
      <c r="B2453" s="259"/>
      <c r="C2453" s="259"/>
      <c r="D2453" s="259"/>
      <c r="E2453" s="259"/>
      <c r="F2453" s="270"/>
      <c r="G2453" s="259"/>
      <c r="H2453" s="259"/>
      <c r="I2453" s="259"/>
      <c r="J2453" s="259"/>
    </row>
    <row r="2454" spans="1:10">
      <c r="A2454" s="259"/>
      <c r="B2454" s="259"/>
      <c r="C2454" s="259"/>
      <c r="D2454" s="259"/>
      <c r="E2454" s="259"/>
      <c r="F2454" s="270"/>
      <c r="G2454" s="259"/>
      <c r="H2454" s="259"/>
      <c r="I2454" s="259"/>
      <c r="J2454" s="259"/>
    </row>
    <row r="2455" spans="1:10">
      <c r="A2455" s="259"/>
      <c r="B2455" s="259"/>
      <c r="C2455" s="259"/>
      <c r="D2455" s="259"/>
      <c r="E2455" s="259"/>
      <c r="F2455" s="270"/>
      <c r="G2455" s="259"/>
      <c r="H2455" s="259"/>
      <c r="I2455" s="259"/>
      <c r="J2455" s="259"/>
    </row>
    <row r="2456" spans="1:10">
      <c r="A2456" s="259"/>
      <c r="B2456" s="259"/>
      <c r="C2456" s="259"/>
      <c r="D2456" s="259"/>
      <c r="E2456" s="259"/>
      <c r="F2456" s="270"/>
      <c r="G2456" s="259"/>
      <c r="H2456" s="259"/>
      <c r="I2456" s="259"/>
      <c r="J2456" s="259"/>
    </row>
    <row r="2457" spans="1:10">
      <c r="A2457" s="259"/>
      <c r="B2457" s="259"/>
      <c r="C2457" s="259"/>
      <c r="D2457" s="259"/>
      <c r="E2457" s="259"/>
      <c r="F2457" s="270"/>
      <c r="G2457" s="259"/>
      <c r="H2457" s="259"/>
      <c r="I2457" s="259"/>
      <c r="J2457" s="259"/>
    </row>
    <row r="2458" spans="1:10">
      <c r="A2458" s="259"/>
      <c r="B2458" s="259"/>
      <c r="C2458" s="259"/>
      <c r="D2458" s="259"/>
      <c r="E2458" s="259"/>
      <c r="F2458" s="270"/>
      <c r="G2458" s="259"/>
      <c r="H2458" s="259"/>
      <c r="I2458" s="259"/>
      <c r="J2458" s="259"/>
    </row>
    <row r="2459" spans="1:10">
      <c r="A2459" s="259"/>
      <c r="B2459" s="259"/>
      <c r="C2459" s="259"/>
      <c r="D2459" s="259"/>
      <c r="E2459" s="259"/>
      <c r="F2459" s="270"/>
      <c r="G2459" s="259"/>
      <c r="H2459" s="259"/>
      <c r="I2459" s="259"/>
      <c r="J2459" s="259"/>
    </row>
    <row r="2460" spans="1:10">
      <c r="A2460" s="259"/>
      <c r="B2460" s="259"/>
      <c r="C2460" s="259"/>
      <c r="D2460" s="259"/>
      <c r="E2460" s="259"/>
      <c r="F2460" s="270"/>
      <c r="G2460" s="259"/>
      <c r="H2460" s="259"/>
      <c r="I2460" s="259"/>
      <c r="J2460" s="259"/>
    </row>
    <row r="2461" spans="1:10">
      <c r="A2461" s="259"/>
      <c r="B2461" s="259"/>
      <c r="C2461" s="259"/>
      <c r="D2461" s="259"/>
      <c r="E2461" s="259"/>
      <c r="F2461" s="270"/>
      <c r="G2461" s="259"/>
      <c r="H2461" s="259"/>
      <c r="I2461" s="259"/>
      <c r="J2461" s="259"/>
    </row>
    <row r="2462" spans="1:10">
      <c r="A2462" s="259"/>
      <c r="B2462" s="259"/>
      <c r="C2462" s="259"/>
      <c r="D2462" s="259"/>
      <c r="E2462" s="259"/>
      <c r="F2462" s="270"/>
      <c r="G2462" s="259"/>
      <c r="H2462" s="259"/>
      <c r="I2462" s="259"/>
      <c r="J2462" s="259"/>
    </row>
    <row r="2463" spans="1:10">
      <c r="A2463" s="259"/>
      <c r="B2463" s="259"/>
      <c r="C2463" s="259"/>
      <c r="D2463" s="259"/>
      <c r="E2463" s="259"/>
      <c r="F2463" s="270"/>
      <c r="G2463" s="259"/>
      <c r="H2463" s="259"/>
      <c r="I2463" s="259"/>
      <c r="J2463" s="259"/>
    </row>
    <row r="2464" spans="1:10">
      <c r="A2464" s="259"/>
      <c r="B2464" s="259"/>
      <c r="C2464" s="259"/>
      <c r="D2464" s="259"/>
      <c r="E2464" s="259"/>
      <c r="F2464" s="270"/>
      <c r="G2464" s="259"/>
      <c r="H2464" s="259"/>
      <c r="I2464" s="259"/>
      <c r="J2464" s="259"/>
    </row>
    <row r="2465" spans="1:10">
      <c r="A2465" s="259"/>
      <c r="B2465" s="259"/>
      <c r="C2465" s="259"/>
      <c r="D2465" s="259"/>
      <c r="E2465" s="259"/>
      <c r="F2465" s="270"/>
      <c r="G2465" s="259"/>
      <c r="H2465" s="259"/>
      <c r="I2465" s="259"/>
      <c r="J2465" s="259"/>
    </row>
    <row r="2466" spans="1:10">
      <c r="A2466" s="259"/>
      <c r="B2466" s="259"/>
      <c r="C2466" s="259"/>
      <c r="D2466" s="259"/>
      <c r="E2466" s="259"/>
      <c r="F2466" s="270"/>
      <c r="G2466" s="259"/>
      <c r="H2466" s="259"/>
      <c r="I2466" s="259"/>
      <c r="J2466" s="259"/>
    </row>
    <row r="2467" spans="1:10">
      <c r="A2467" s="259"/>
      <c r="B2467" s="259"/>
      <c r="C2467" s="259"/>
      <c r="D2467" s="259"/>
      <c r="E2467" s="259"/>
      <c r="F2467" s="270"/>
      <c r="G2467" s="259"/>
      <c r="H2467" s="259"/>
      <c r="I2467" s="259"/>
      <c r="J2467" s="259"/>
    </row>
    <row r="2468" spans="1:10">
      <c r="A2468" s="259"/>
      <c r="B2468" s="259"/>
      <c r="C2468" s="259"/>
      <c r="D2468" s="259"/>
      <c r="E2468" s="259"/>
      <c r="F2468" s="270"/>
      <c r="G2468" s="259"/>
      <c r="H2468" s="259"/>
      <c r="I2468" s="259"/>
      <c r="J2468" s="259"/>
    </row>
    <row r="2469" spans="1:10">
      <c r="A2469" s="259"/>
      <c r="B2469" s="259"/>
      <c r="C2469" s="259"/>
      <c r="D2469" s="259"/>
      <c r="E2469" s="259"/>
      <c r="F2469" s="270"/>
      <c r="G2469" s="259"/>
      <c r="H2469" s="259"/>
      <c r="I2469" s="259"/>
      <c r="J2469" s="259"/>
    </row>
    <row r="2470" spans="1:10">
      <c r="A2470" s="259"/>
      <c r="B2470" s="259"/>
      <c r="C2470" s="259"/>
      <c r="D2470" s="259"/>
      <c r="E2470" s="259"/>
      <c r="F2470" s="270"/>
      <c r="G2470" s="259"/>
      <c r="H2470" s="259"/>
      <c r="I2470" s="259"/>
      <c r="J2470" s="259"/>
    </row>
    <row r="2471" spans="1:10">
      <c r="A2471" s="259"/>
      <c r="B2471" s="259"/>
      <c r="C2471" s="259"/>
      <c r="D2471" s="259"/>
      <c r="E2471" s="259"/>
      <c r="F2471" s="270"/>
      <c r="G2471" s="259"/>
      <c r="H2471" s="259"/>
      <c r="I2471" s="259"/>
      <c r="J2471" s="259"/>
    </row>
    <row r="2472" spans="1:10">
      <c r="A2472" s="259"/>
      <c r="B2472" s="259"/>
      <c r="C2472" s="259"/>
      <c r="D2472" s="259"/>
      <c r="E2472" s="259"/>
      <c r="F2472" s="270"/>
      <c r="G2472" s="259"/>
      <c r="H2472" s="259"/>
      <c r="I2472" s="259"/>
      <c r="J2472" s="259"/>
    </row>
    <row r="2473" spans="1:10">
      <c r="A2473" s="259"/>
      <c r="B2473" s="259"/>
      <c r="C2473" s="259"/>
      <c r="D2473" s="259"/>
      <c r="E2473" s="259"/>
      <c r="F2473" s="270"/>
      <c r="G2473" s="259"/>
      <c r="H2473" s="259"/>
      <c r="I2473" s="259"/>
      <c r="J2473" s="259"/>
    </row>
    <row r="2474" spans="1:10">
      <c r="A2474" s="259"/>
      <c r="B2474" s="259"/>
      <c r="C2474" s="259"/>
      <c r="D2474" s="259"/>
      <c r="E2474" s="259"/>
      <c r="F2474" s="270"/>
      <c r="G2474" s="259"/>
      <c r="H2474" s="259"/>
      <c r="I2474" s="259"/>
      <c r="J2474" s="259"/>
    </row>
    <row r="2475" spans="1:10">
      <c r="A2475" s="259"/>
      <c r="B2475" s="259"/>
      <c r="C2475" s="259"/>
      <c r="D2475" s="259"/>
      <c r="E2475" s="259"/>
      <c r="F2475" s="270"/>
      <c r="G2475" s="259"/>
      <c r="H2475" s="259"/>
      <c r="I2475" s="259"/>
      <c r="J2475" s="259"/>
    </row>
    <row r="2476" spans="1:10">
      <c r="A2476" s="259"/>
      <c r="B2476" s="259"/>
      <c r="C2476" s="259"/>
      <c r="D2476" s="259"/>
      <c r="E2476" s="259"/>
      <c r="F2476" s="270"/>
      <c r="G2476" s="259"/>
      <c r="H2476" s="259"/>
      <c r="I2476" s="259"/>
      <c r="J2476" s="259"/>
    </row>
    <row r="2477" spans="1:10">
      <c r="A2477" s="259"/>
      <c r="B2477" s="259"/>
      <c r="C2477" s="259"/>
      <c r="D2477" s="259"/>
      <c r="E2477" s="259"/>
      <c r="F2477" s="270"/>
      <c r="G2477" s="259"/>
      <c r="H2477" s="259"/>
      <c r="I2477" s="259"/>
      <c r="J2477" s="259"/>
    </row>
    <row r="2478" spans="1:10">
      <c r="A2478" s="259"/>
      <c r="B2478" s="259"/>
      <c r="C2478" s="259"/>
      <c r="D2478" s="259"/>
      <c r="E2478" s="259"/>
      <c r="F2478" s="270"/>
      <c r="G2478" s="259"/>
      <c r="H2478" s="259"/>
      <c r="I2478" s="259"/>
      <c r="J2478" s="259"/>
    </row>
    <row r="2479" spans="1:10">
      <c r="A2479" s="259"/>
      <c r="B2479" s="259"/>
      <c r="C2479" s="259"/>
      <c r="D2479" s="259"/>
      <c r="E2479" s="259"/>
      <c r="F2479" s="270"/>
      <c r="G2479" s="259"/>
      <c r="H2479" s="259"/>
      <c r="I2479" s="259"/>
      <c r="J2479" s="259"/>
    </row>
    <row r="2480" spans="1:10">
      <c r="A2480" s="259"/>
      <c r="B2480" s="259"/>
      <c r="C2480" s="259"/>
      <c r="D2480" s="259"/>
      <c r="E2480" s="259"/>
      <c r="F2480" s="270"/>
      <c r="G2480" s="259"/>
      <c r="H2480" s="259"/>
      <c r="I2480" s="259"/>
      <c r="J2480" s="259"/>
    </row>
    <row r="2481" spans="1:10">
      <c r="A2481" s="259"/>
      <c r="B2481" s="259"/>
      <c r="C2481" s="259"/>
      <c r="D2481" s="259"/>
      <c r="E2481" s="259"/>
      <c r="F2481" s="270"/>
      <c r="G2481" s="259"/>
      <c r="H2481" s="259"/>
      <c r="I2481" s="259"/>
      <c r="J2481" s="259"/>
    </row>
    <row r="2482" spans="1:10">
      <c r="A2482" s="259"/>
      <c r="B2482" s="259"/>
      <c r="C2482" s="259"/>
      <c r="D2482" s="259"/>
      <c r="E2482" s="259"/>
      <c r="F2482" s="270"/>
      <c r="G2482" s="259"/>
      <c r="H2482" s="259"/>
      <c r="I2482" s="259"/>
      <c r="J2482" s="259"/>
    </row>
    <row r="2483" spans="1:10">
      <c r="A2483" s="259"/>
      <c r="B2483" s="259"/>
      <c r="C2483" s="259"/>
      <c r="D2483" s="259"/>
      <c r="E2483" s="259"/>
      <c r="F2483" s="270"/>
      <c r="G2483" s="259"/>
      <c r="H2483" s="259"/>
      <c r="I2483" s="259"/>
      <c r="J2483" s="259"/>
    </row>
    <row r="2484" spans="1:10">
      <c r="A2484" s="259"/>
      <c r="B2484" s="259"/>
      <c r="C2484" s="259"/>
      <c r="D2484" s="259"/>
      <c r="E2484" s="259"/>
      <c r="F2484" s="270"/>
      <c r="G2484" s="259"/>
      <c r="H2484" s="259"/>
      <c r="I2484" s="259"/>
      <c r="J2484" s="259"/>
    </row>
    <row r="2485" spans="1:10">
      <c r="A2485" s="259"/>
      <c r="B2485" s="259"/>
      <c r="C2485" s="259"/>
      <c r="D2485" s="259"/>
      <c r="E2485" s="259"/>
      <c r="F2485" s="270"/>
      <c r="G2485" s="259"/>
      <c r="H2485" s="259"/>
      <c r="I2485" s="259"/>
      <c r="J2485" s="259"/>
    </row>
    <row r="2486" spans="1:10">
      <c r="A2486" s="259"/>
      <c r="B2486" s="259"/>
      <c r="C2486" s="259"/>
      <c r="D2486" s="259"/>
      <c r="E2486" s="259"/>
      <c r="F2486" s="270"/>
      <c r="G2486" s="259"/>
      <c r="H2486" s="259"/>
      <c r="I2486" s="259"/>
      <c r="J2486" s="259"/>
    </row>
    <row r="2487" spans="1:10">
      <c r="A2487" s="259"/>
      <c r="B2487" s="259"/>
      <c r="C2487" s="259"/>
      <c r="D2487" s="259"/>
      <c r="E2487" s="259"/>
      <c r="F2487" s="270"/>
      <c r="G2487" s="259"/>
      <c r="H2487" s="259"/>
      <c r="I2487" s="259"/>
      <c r="J2487" s="259"/>
    </row>
    <row r="2488" spans="1:10">
      <c r="A2488" s="259"/>
      <c r="B2488" s="259"/>
      <c r="C2488" s="259"/>
      <c r="D2488" s="259"/>
      <c r="E2488" s="259"/>
      <c r="F2488" s="270"/>
      <c r="G2488" s="259"/>
      <c r="H2488" s="259"/>
      <c r="I2488" s="259"/>
      <c r="J2488" s="259"/>
    </row>
    <row r="2489" spans="1:10">
      <c r="A2489" s="259"/>
      <c r="B2489" s="259"/>
      <c r="C2489" s="259"/>
      <c r="D2489" s="259"/>
      <c r="E2489" s="259"/>
      <c r="F2489" s="270"/>
      <c r="G2489" s="259"/>
      <c r="H2489" s="259"/>
      <c r="I2489" s="259"/>
      <c r="J2489" s="259"/>
    </row>
    <row r="2490" spans="1:10">
      <c r="A2490" s="259"/>
      <c r="B2490" s="259"/>
      <c r="C2490" s="259"/>
      <c r="D2490" s="259"/>
      <c r="E2490" s="259"/>
      <c r="F2490" s="270"/>
      <c r="G2490" s="259"/>
      <c r="H2490" s="259"/>
      <c r="I2490" s="259"/>
      <c r="J2490" s="259"/>
    </row>
    <row r="2491" spans="1:10">
      <c r="A2491" s="259"/>
      <c r="B2491" s="259"/>
      <c r="C2491" s="259"/>
      <c r="D2491" s="259"/>
      <c r="E2491" s="259"/>
      <c r="F2491" s="270"/>
      <c r="G2491" s="259"/>
      <c r="H2491" s="259"/>
      <c r="I2491" s="259"/>
      <c r="J2491" s="259"/>
    </row>
    <row r="2492" spans="1:10">
      <c r="A2492" s="259"/>
      <c r="B2492" s="259"/>
      <c r="C2492" s="259"/>
      <c r="D2492" s="259"/>
      <c r="E2492" s="259"/>
      <c r="F2492" s="270"/>
      <c r="G2492" s="259"/>
      <c r="H2492" s="259"/>
      <c r="I2492" s="259"/>
      <c r="J2492" s="259"/>
    </row>
    <row r="2493" spans="1:10">
      <c r="A2493" s="259"/>
      <c r="B2493" s="259"/>
      <c r="C2493" s="259"/>
      <c r="D2493" s="259"/>
      <c r="E2493" s="259"/>
      <c r="F2493" s="270"/>
      <c r="G2493" s="259"/>
      <c r="H2493" s="259"/>
      <c r="I2493" s="259"/>
      <c r="J2493" s="259"/>
    </row>
    <row r="2494" spans="1:10">
      <c r="A2494" s="259"/>
      <c r="B2494" s="259"/>
      <c r="C2494" s="259"/>
      <c r="D2494" s="259"/>
      <c r="E2494" s="259"/>
      <c r="F2494" s="270"/>
      <c r="G2494" s="259"/>
      <c r="H2494" s="259"/>
      <c r="I2494" s="259"/>
      <c r="J2494" s="259"/>
    </row>
    <row r="2495" spans="1:10">
      <c r="A2495" s="259"/>
      <c r="B2495" s="259"/>
      <c r="C2495" s="259"/>
      <c r="D2495" s="259"/>
      <c r="E2495" s="259"/>
      <c r="F2495" s="270"/>
      <c r="G2495" s="259"/>
      <c r="H2495" s="259"/>
      <c r="I2495" s="259"/>
      <c r="J2495" s="259"/>
    </row>
    <row r="2496" spans="1:10">
      <c r="A2496" s="259"/>
      <c r="B2496" s="259"/>
      <c r="C2496" s="259"/>
      <c r="D2496" s="259"/>
      <c r="E2496" s="259"/>
      <c r="F2496" s="270"/>
      <c r="G2496" s="259"/>
      <c r="H2496" s="259"/>
      <c r="I2496" s="259"/>
      <c r="J2496" s="259"/>
    </row>
    <row r="2497" spans="1:10">
      <c r="A2497" s="259"/>
      <c r="B2497" s="259"/>
      <c r="C2497" s="259"/>
      <c r="D2497" s="259"/>
      <c r="E2497" s="259"/>
      <c r="F2497" s="270"/>
      <c r="G2497" s="259"/>
      <c r="H2497" s="259"/>
      <c r="I2497" s="259"/>
      <c r="J2497" s="259"/>
    </row>
    <row r="2498" spans="1:10">
      <c r="A2498" s="259"/>
      <c r="B2498" s="259"/>
      <c r="C2498" s="259"/>
      <c r="D2498" s="259"/>
      <c r="E2498" s="259"/>
      <c r="F2498" s="270"/>
      <c r="G2498" s="259"/>
      <c r="H2498" s="259"/>
      <c r="I2498" s="259"/>
      <c r="J2498" s="259"/>
    </row>
    <row r="2499" spans="1:10">
      <c r="A2499" s="259"/>
      <c r="B2499" s="259"/>
      <c r="C2499" s="259"/>
      <c r="D2499" s="259"/>
      <c r="E2499" s="259"/>
      <c r="F2499" s="270"/>
      <c r="G2499" s="259"/>
      <c r="H2499" s="259"/>
      <c r="I2499" s="259"/>
      <c r="J2499" s="259"/>
    </row>
    <row r="2500" spans="1:10">
      <c r="A2500" s="259"/>
      <c r="B2500" s="259"/>
      <c r="C2500" s="259"/>
      <c r="D2500" s="259"/>
      <c r="E2500" s="259"/>
      <c r="F2500" s="270"/>
      <c r="G2500" s="259"/>
      <c r="H2500" s="259"/>
      <c r="I2500" s="259"/>
      <c r="J2500" s="259"/>
    </row>
    <row r="2501" spans="1:10">
      <c r="A2501" s="259"/>
      <c r="B2501" s="259"/>
      <c r="C2501" s="259"/>
      <c r="D2501" s="259"/>
      <c r="E2501" s="259"/>
      <c r="F2501" s="270"/>
      <c r="G2501" s="259"/>
      <c r="H2501" s="259"/>
      <c r="I2501" s="259"/>
      <c r="J2501" s="259"/>
    </row>
    <row r="2502" spans="1:10">
      <c r="A2502" s="259"/>
      <c r="B2502" s="259"/>
      <c r="C2502" s="259"/>
      <c r="D2502" s="259"/>
      <c r="E2502" s="259"/>
      <c r="F2502" s="270"/>
      <c r="G2502" s="259"/>
      <c r="H2502" s="259"/>
      <c r="I2502" s="259"/>
      <c r="J2502" s="259"/>
    </row>
    <row r="2503" spans="1:10">
      <c r="A2503" s="259"/>
      <c r="B2503" s="259"/>
      <c r="C2503" s="259"/>
      <c r="D2503" s="259"/>
      <c r="E2503" s="259"/>
      <c r="F2503" s="270"/>
      <c r="G2503" s="259"/>
      <c r="H2503" s="259"/>
      <c r="I2503" s="259"/>
      <c r="J2503" s="259"/>
    </row>
    <row r="2504" spans="1:10">
      <c r="A2504" s="259"/>
      <c r="B2504" s="259"/>
      <c r="C2504" s="259"/>
      <c r="D2504" s="259"/>
      <c r="E2504" s="259"/>
      <c r="F2504" s="270"/>
      <c r="G2504" s="259"/>
      <c r="H2504" s="259"/>
      <c r="I2504" s="259"/>
      <c r="J2504" s="259"/>
    </row>
    <row r="2505" spans="1:10">
      <c r="A2505" s="259"/>
      <c r="B2505" s="259"/>
      <c r="C2505" s="259"/>
      <c r="D2505" s="259"/>
      <c r="E2505" s="259"/>
      <c r="F2505" s="270"/>
      <c r="G2505" s="259"/>
      <c r="H2505" s="259"/>
      <c r="I2505" s="259"/>
      <c r="J2505" s="259"/>
    </row>
    <row r="2506" spans="1:10">
      <c r="A2506" s="259"/>
      <c r="B2506" s="259"/>
      <c r="C2506" s="259"/>
      <c r="D2506" s="259"/>
      <c r="E2506" s="259"/>
      <c r="F2506" s="270"/>
      <c r="G2506" s="259"/>
      <c r="H2506" s="259"/>
      <c r="I2506" s="259"/>
      <c r="J2506" s="259"/>
    </row>
    <row r="2507" spans="1:10">
      <c r="A2507" s="259"/>
      <c r="B2507" s="259"/>
      <c r="C2507" s="259"/>
      <c r="D2507" s="259"/>
      <c r="E2507" s="259"/>
      <c r="F2507" s="270"/>
      <c r="G2507" s="259"/>
      <c r="H2507" s="259"/>
      <c r="I2507" s="259"/>
      <c r="J2507" s="259"/>
    </row>
    <row r="2508" spans="1:10">
      <c r="A2508" s="259"/>
      <c r="B2508" s="259"/>
      <c r="C2508" s="259"/>
      <c r="D2508" s="259"/>
      <c r="E2508" s="259"/>
      <c r="F2508" s="270"/>
      <c r="G2508" s="259"/>
      <c r="H2508" s="259"/>
      <c r="I2508" s="259"/>
      <c r="J2508" s="259"/>
    </row>
    <row r="2509" spans="1:10">
      <c r="A2509" s="259"/>
      <c r="B2509" s="259"/>
      <c r="C2509" s="259"/>
      <c r="D2509" s="259"/>
      <c r="E2509" s="259"/>
      <c r="F2509" s="270"/>
      <c r="G2509" s="259"/>
      <c r="H2509" s="259"/>
      <c r="I2509" s="259"/>
      <c r="J2509" s="259"/>
    </row>
    <row r="2510" spans="1:10">
      <c r="A2510" s="259"/>
      <c r="B2510" s="259"/>
      <c r="C2510" s="259"/>
      <c r="D2510" s="259"/>
      <c r="E2510" s="259"/>
      <c r="F2510" s="270"/>
      <c r="G2510" s="259"/>
      <c r="H2510" s="259"/>
      <c r="I2510" s="259"/>
      <c r="J2510" s="259"/>
    </row>
    <row r="2511" spans="1:10">
      <c r="A2511" s="259"/>
      <c r="B2511" s="259"/>
      <c r="C2511" s="259"/>
      <c r="D2511" s="259"/>
      <c r="E2511" s="259"/>
      <c r="F2511" s="270"/>
      <c r="G2511" s="259"/>
      <c r="H2511" s="259"/>
      <c r="I2511" s="259"/>
      <c r="J2511" s="259"/>
    </row>
    <row r="2512" spans="1:10">
      <c r="A2512" s="259"/>
      <c r="B2512" s="259"/>
      <c r="C2512" s="259"/>
      <c r="D2512" s="259"/>
      <c r="E2512" s="259"/>
      <c r="F2512" s="270"/>
      <c r="G2512" s="259"/>
      <c r="H2512" s="259"/>
      <c r="I2512" s="259"/>
      <c r="J2512" s="259"/>
    </row>
    <row r="2513" spans="1:10">
      <c r="A2513" s="259"/>
      <c r="B2513" s="259"/>
      <c r="C2513" s="259"/>
      <c r="D2513" s="259"/>
      <c r="E2513" s="259"/>
      <c r="F2513" s="270"/>
      <c r="G2513" s="259"/>
      <c r="H2513" s="259"/>
      <c r="I2513" s="259"/>
      <c r="J2513" s="259"/>
    </row>
    <row r="2514" spans="1:10">
      <c r="A2514" s="259"/>
      <c r="B2514" s="259"/>
      <c r="C2514" s="259"/>
      <c r="D2514" s="259"/>
      <c r="E2514" s="259"/>
      <c r="F2514" s="270"/>
      <c r="G2514" s="259"/>
      <c r="H2514" s="259"/>
      <c r="I2514" s="259"/>
      <c r="J2514" s="259"/>
    </row>
    <row r="2515" spans="1:10">
      <c r="A2515" s="259"/>
      <c r="B2515" s="259"/>
      <c r="C2515" s="259"/>
      <c r="D2515" s="259"/>
      <c r="E2515" s="259"/>
      <c r="F2515" s="270"/>
      <c r="G2515" s="259"/>
      <c r="H2515" s="259"/>
      <c r="I2515" s="259"/>
      <c r="J2515" s="259"/>
    </row>
    <row r="2516" spans="1:10">
      <c r="A2516" s="259"/>
      <c r="B2516" s="259"/>
      <c r="C2516" s="259"/>
      <c r="D2516" s="259"/>
      <c r="E2516" s="259"/>
      <c r="F2516" s="270"/>
      <c r="G2516" s="259"/>
      <c r="H2516" s="259"/>
      <c r="I2516" s="259"/>
      <c r="J2516" s="259"/>
    </row>
    <row r="2517" spans="1:10">
      <c r="A2517" s="259"/>
      <c r="B2517" s="259"/>
      <c r="C2517" s="259"/>
      <c r="D2517" s="259"/>
      <c r="E2517" s="259"/>
      <c r="F2517" s="270"/>
      <c r="G2517" s="259"/>
      <c r="H2517" s="259"/>
      <c r="I2517" s="259"/>
      <c r="J2517" s="259"/>
    </row>
    <row r="2518" spans="1:10">
      <c r="A2518" s="259"/>
      <c r="B2518" s="259"/>
      <c r="C2518" s="259"/>
      <c r="D2518" s="259"/>
      <c r="E2518" s="259"/>
      <c r="F2518" s="270"/>
      <c r="G2518" s="259"/>
      <c r="H2518" s="259"/>
      <c r="I2518" s="259"/>
      <c r="J2518" s="259"/>
    </row>
    <row r="2519" spans="1:10">
      <c r="A2519" s="259"/>
      <c r="B2519" s="259"/>
      <c r="C2519" s="259"/>
      <c r="D2519" s="259"/>
      <c r="E2519" s="259"/>
      <c r="F2519" s="270"/>
      <c r="G2519" s="259"/>
      <c r="H2519" s="259"/>
      <c r="I2519" s="259"/>
      <c r="J2519" s="259"/>
    </row>
    <row r="2520" spans="1:10">
      <c r="A2520" s="259"/>
      <c r="B2520" s="259"/>
      <c r="C2520" s="259"/>
      <c r="D2520" s="259"/>
      <c r="E2520" s="259"/>
      <c r="F2520" s="270"/>
      <c r="G2520" s="259"/>
      <c r="H2520" s="259"/>
      <c r="I2520" s="259"/>
      <c r="J2520" s="259"/>
    </row>
    <row r="2521" spans="1:10">
      <c r="A2521" s="259"/>
      <c r="B2521" s="259"/>
      <c r="C2521" s="259"/>
      <c r="D2521" s="259"/>
      <c r="E2521" s="259"/>
      <c r="F2521" s="270"/>
      <c r="G2521" s="259"/>
      <c r="H2521" s="259"/>
      <c r="I2521" s="259"/>
      <c r="J2521" s="259"/>
    </row>
    <row r="2522" spans="1:10">
      <c r="A2522" s="259"/>
      <c r="B2522" s="259"/>
      <c r="C2522" s="259"/>
      <c r="D2522" s="259"/>
      <c r="E2522" s="259"/>
      <c r="F2522" s="270"/>
      <c r="G2522" s="259"/>
      <c r="H2522" s="259"/>
      <c r="I2522" s="259"/>
      <c r="J2522" s="259"/>
    </row>
    <row r="2523" spans="1:10">
      <c r="A2523" s="259"/>
      <c r="B2523" s="259"/>
      <c r="C2523" s="259"/>
      <c r="D2523" s="259"/>
      <c r="E2523" s="259"/>
      <c r="F2523" s="270"/>
      <c r="G2523" s="259"/>
      <c r="H2523" s="259"/>
      <c r="I2523" s="259"/>
      <c r="J2523" s="259"/>
    </row>
    <row r="2524" spans="1:10">
      <c r="A2524" s="259"/>
      <c r="B2524" s="259"/>
      <c r="C2524" s="259"/>
      <c r="D2524" s="259"/>
      <c r="E2524" s="259"/>
      <c r="F2524" s="270"/>
      <c r="G2524" s="259"/>
      <c r="H2524" s="259"/>
      <c r="I2524" s="259"/>
      <c r="J2524" s="259"/>
    </row>
    <row r="2525" spans="1:10">
      <c r="A2525" s="259"/>
      <c r="B2525" s="259"/>
      <c r="C2525" s="259"/>
      <c r="D2525" s="259"/>
      <c r="E2525" s="259"/>
      <c r="F2525" s="270"/>
      <c r="G2525" s="259"/>
      <c r="H2525" s="259"/>
      <c r="I2525" s="259"/>
      <c r="J2525" s="259"/>
    </row>
    <row r="2526" spans="1:10">
      <c r="A2526" s="259"/>
      <c r="B2526" s="259"/>
      <c r="C2526" s="259"/>
      <c r="D2526" s="259"/>
      <c r="E2526" s="259"/>
      <c r="F2526" s="270"/>
      <c r="G2526" s="259"/>
      <c r="H2526" s="259"/>
      <c r="I2526" s="259"/>
      <c r="J2526" s="259"/>
    </row>
    <row r="2527" spans="1:10">
      <c r="A2527" s="259"/>
      <c r="B2527" s="259"/>
      <c r="C2527" s="259"/>
      <c r="D2527" s="259"/>
      <c r="E2527" s="259"/>
      <c r="F2527" s="270"/>
      <c r="G2527" s="259"/>
      <c r="H2527" s="259"/>
      <c r="I2527" s="259"/>
      <c r="J2527" s="259"/>
    </row>
    <row r="2528" spans="1:10">
      <c r="A2528" s="259"/>
      <c r="B2528" s="259"/>
      <c r="C2528" s="259"/>
      <c r="D2528" s="259"/>
      <c r="E2528" s="259"/>
      <c r="F2528" s="270"/>
      <c r="G2528" s="259"/>
      <c r="H2528" s="259"/>
      <c r="I2528" s="259"/>
      <c r="J2528" s="259"/>
    </row>
    <row r="2529" spans="1:10">
      <c r="A2529" s="259"/>
      <c r="B2529" s="259"/>
      <c r="C2529" s="259"/>
      <c r="D2529" s="259"/>
      <c r="E2529" s="259"/>
      <c r="F2529" s="270"/>
      <c r="G2529" s="259"/>
      <c r="H2529" s="259"/>
      <c r="I2529" s="259"/>
      <c r="J2529" s="259"/>
    </row>
    <row r="2530" spans="1:10">
      <c r="A2530" s="259"/>
      <c r="B2530" s="259"/>
      <c r="C2530" s="259"/>
      <c r="D2530" s="259"/>
      <c r="E2530" s="259"/>
      <c r="F2530" s="270"/>
      <c r="G2530" s="259"/>
      <c r="H2530" s="259"/>
      <c r="I2530" s="259"/>
      <c r="J2530" s="259"/>
    </row>
    <row r="2531" spans="1:10">
      <c r="A2531" s="259"/>
      <c r="B2531" s="259"/>
      <c r="C2531" s="259"/>
      <c r="D2531" s="259"/>
      <c r="E2531" s="259"/>
      <c r="F2531" s="270"/>
      <c r="G2531" s="259"/>
      <c r="H2531" s="259"/>
      <c r="I2531" s="259"/>
      <c r="J2531" s="259"/>
    </row>
    <row r="2532" spans="1:10">
      <c r="A2532" s="259"/>
      <c r="B2532" s="259"/>
      <c r="C2532" s="259"/>
      <c r="D2532" s="259"/>
      <c r="E2532" s="259"/>
      <c r="F2532" s="270"/>
      <c r="G2532" s="259"/>
      <c r="H2532" s="259"/>
      <c r="I2532" s="259"/>
      <c r="J2532" s="259"/>
    </row>
    <row r="2533" spans="1:10">
      <c r="A2533" s="259"/>
      <c r="B2533" s="259"/>
      <c r="C2533" s="259"/>
      <c r="D2533" s="259"/>
      <c r="E2533" s="259"/>
      <c r="F2533" s="270"/>
      <c r="G2533" s="259"/>
      <c r="H2533" s="259"/>
      <c r="I2533" s="259"/>
      <c r="J2533" s="259"/>
    </row>
    <row r="2534" spans="1:10">
      <c r="A2534" s="259"/>
      <c r="B2534" s="259"/>
      <c r="C2534" s="259"/>
      <c r="D2534" s="259"/>
      <c r="E2534" s="259"/>
      <c r="F2534" s="270"/>
      <c r="G2534" s="259"/>
      <c r="H2534" s="259"/>
      <c r="I2534" s="259"/>
      <c r="J2534" s="259"/>
    </row>
    <row r="2535" spans="1:10">
      <c r="A2535" s="259"/>
      <c r="B2535" s="259"/>
      <c r="C2535" s="259"/>
      <c r="D2535" s="259"/>
      <c r="E2535" s="259"/>
      <c r="F2535" s="270"/>
      <c r="G2535" s="259"/>
      <c r="H2535" s="259"/>
      <c r="I2535" s="259"/>
      <c r="J2535" s="259"/>
    </row>
    <row r="2536" spans="1:10">
      <c r="A2536" s="259"/>
      <c r="B2536" s="259"/>
      <c r="C2536" s="259"/>
      <c r="D2536" s="259"/>
      <c r="E2536" s="259"/>
      <c r="F2536" s="270"/>
      <c r="G2536" s="259"/>
      <c r="H2536" s="259"/>
      <c r="I2536" s="259"/>
      <c r="J2536" s="259"/>
    </row>
    <row r="2537" spans="1:10">
      <c r="A2537" s="259"/>
      <c r="B2537" s="259"/>
      <c r="C2537" s="259"/>
      <c r="D2537" s="259"/>
      <c r="E2537" s="259"/>
      <c r="F2537" s="270"/>
      <c r="G2537" s="259"/>
      <c r="H2537" s="259"/>
      <c r="I2537" s="259"/>
      <c r="J2537" s="259"/>
    </row>
    <row r="2538" spans="1:10">
      <c r="A2538" s="259"/>
      <c r="B2538" s="259"/>
      <c r="C2538" s="259"/>
      <c r="D2538" s="259"/>
      <c r="E2538" s="259"/>
      <c r="F2538" s="270"/>
      <c r="G2538" s="259"/>
      <c r="H2538" s="259"/>
      <c r="I2538" s="259"/>
      <c r="J2538" s="259"/>
    </row>
    <row r="2539" spans="1:10">
      <c r="A2539" s="259"/>
      <c r="B2539" s="259"/>
      <c r="C2539" s="259"/>
      <c r="D2539" s="259"/>
      <c r="E2539" s="259"/>
      <c r="F2539" s="270"/>
      <c r="G2539" s="259"/>
      <c r="H2539" s="259"/>
      <c r="I2539" s="259"/>
      <c r="J2539" s="259"/>
    </row>
    <row r="2540" spans="1:10">
      <c r="A2540" s="259"/>
      <c r="B2540" s="259"/>
      <c r="C2540" s="259"/>
      <c r="D2540" s="259"/>
      <c r="E2540" s="259"/>
      <c r="F2540" s="270"/>
      <c r="G2540" s="259"/>
      <c r="H2540" s="259"/>
      <c r="I2540" s="259"/>
      <c r="J2540" s="259"/>
    </row>
    <row r="2541" spans="1:10">
      <c r="A2541" s="259"/>
      <c r="B2541" s="259"/>
      <c r="C2541" s="259"/>
      <c r="D2541" s="259"/>
      <c r="E2541" s="259"/>
      <c r="F2541" s="270"/>
      <c r="G2541" s="259"/>
      <c r="H2541" s="259"/>
      <c r="I2541" s="259"/>
      <c r="J2541" s="259"/>
    </row>
    <row r="2542" spans="1:10">
      <c r="A2542" s="259"/>
      <c r="B2542" s="259"/>
      <c r="C2542" s="259"/>
      <c r="D2542" s="259"/>
      <c r="E2542" s="259"/>
      <c r="F2542" s="270"/>
      <c r="G2542" s="259"/>
      <c r="H2542" s="259"/>
      <c r="I2542" s="259"/>
      <c r="J2542" s="259"/>
    </row>
    <row r="2543" spans="1:10">
      <c r="A2543" s="259"/>
      <c r="B2543" s="259"/>
      <c r="C2543" s="259"/>
      <c r="D2543" s="259"/>
      <c r="E2543" s="259"/>
      <c r="F2543" s="270"/>
      <c r="G2543" s="259"/>
      <c r="H2543" s="259"/>
      <c r="I2543" s="259"/>
      <c r="J2543" s="259"/>
    </row>
    <row r="2544" spans="1:10">
      <c r="A2544" s="259"/>
      <c r="B2544" s="259"/>
      <c r="C2544" s="259"/>
      <c r="D2544" s="259"/>
      <c r="E2544" s="259"/>
      <c r="F2544" s="270"/>
      <c r="G2544" s="259"/>
      <c r="H2544" s="259"/>
      <c r="I2544" s="259"/>
      <c r="J2544" s="259"/>
    </row>
    <row r="2545" spans="1:10">
      <c r="A2545" s="259"/>
      <c r="B2545" s="259"/>
      <c r="C2545" s="259"/>
      <c r="D2545" s="259"/>
      <c r="E2545" s="259"/>
      <c r="F2545" s="270"/>
      <c r="G2545" s="259"/>
      <c r="H2545" s="259"/>
      <c r="I2545" s="259"/>
      <c r="J2545" s="259"/>
    </row>
    <row r="2546" spans="1:10">
      <c r="A2546" s="259"/>
      <c r="B2546" s="259"/>
      <c r="C2546" s="259"/>
      <c r="D2546" s="259"/>
      <c r="E2546" s="259"/>
      <c r="F2546" s="270"/>
      <c r="G2546" s="259"/>
      <c r="H2546" s="259"/>
      <c r="I2546" s="259"/>
      <c r="J2546" s="259"/>
    </row>
    <row r="2547" spans="1:10">
      <c r="A2547" s="259"/>
      <c r="B2547" s="259"/>
      <c r="C2547" s="259"/>
      <c r="D2547" s="259"/>
      <c r="E2547" s="259"/>
      <c r="F2547" s="270"/>
      <c r="G2547" s="259"/>
      <c r="H2547" s="259"/>
      <c r="I2547" s="259"/>
      <c r="J2547" s="259"/>
    </row>
    <row r="2548" spans="1:10">
      <c r="A2548" s="259"/>
      <c r="B2548" s="259"/>
      <c r="C2548" s="259"/>
      <c r="D2548" s="259"/>
      <c r="E2548" s="259"/>
      <c r="F2548" s="270"/>
      <c r="G2548" s="259"/>
      <c r="H2548" s="259"/>
      <c r="I2548" s="259"/>
      <c r="J2548" s="259"/>
    </row>
    <row r="2549" spans="1:10">
      <c r="A2549" s="259"/>
      <c r="B2549" s="259"/>
      <c r="C2549" s="259"/>
      <c r="D2549" s="259"/>
      <c r="E2549" s="259"/>
      <c r="F2549" s="270"/>
      <c r="G2549" s="259"/>
      <c r="H2549" s="259"/>
      <c r="I2549" s="259"/>
      <c r="J2549" s="259"/>
    </row>
    <row r="2550" spans="1:10">
      <c r="A2550" s="259"/>
      <c r="B2550" s="259"/>
      <c r="C2550" s="259"/>
      <c r="D2550" s="259"/>
      <c r="E2550" s="259"/>
      <c r="F2550" s="270"/>
      <c r="G2550" s="259"/>
      <c r="H2550" s="259"/>
      <c r="I2550" s="259"/>
      <c r="J2550" s="259"/>
    </row>
    <row r="2551" spans="1:10">
      <c r="A2551" s="259"/>
      <c r="B2551" s="259"/>
      <c r="C2551" s="259"/>
      <c r="D2551" s="259"/>
      <c r="E2551" s="259"/>
      <c r="F2551" s="270"/>
      <c r="G2551" s="259"/>
      <c r="H2551" s="259"/>
      <c r="I2551" s="259"/>
      <c r="J2551" s="259"/>
    </row>
    <row r="2552" spans="1:10">
      <c r="A2552" s="259"/>
      <c r="B2552" s="259"/>
      <c r="C2552" s="259"/>
      <c r="D2552" s="259"/>
      <c r="E2552" s="259"/>
      <c r="F2552" s="270"/>
      <c r="G2552" s="259"/>
      <c r="H2552" s="259"/>
      <c r="I2552" s="259"/>
      <c r="J2552" s="259"/>
    </row>
    <row r="2553" spans="1:10">
      <c r="A2553" s="259"/>
      <c r="B2553" s="259"/>
      <c r="C2553" s="259"/>
      <c r="D2553" s="259"/>
      <c r="E2553" s="259"/>
      <c r="F2553" s="270"/>
      <c r="G2553" s="259"/>
      <c r="H2553" s="259"/>
      <c r="I2553" s="259"/>
      <c r="J2553" s="259"/>
    </row>
    <row r="2554" spans="1:10">
      <c r="A2554" s="259"/>
      <c r="B2554" s="259"/>
      <c r="C2554" s="259"/>
      <c r="D2554" s="259"/>
      <c r="E2554" s="259"/>
      <c r="F2554" s="270"/>
      <c r="G2554" s="259"/>
      <c r="H2554" s="259"/>
      <c r="I2554" s="259"/>
      <c r="J2554" s="259"/>
    </row>
    <row r="2555" spans="1:10">
      <c r="A2555" s="259"/>
      <c r="B2555" s="259"/>
      <c r="C2555" s="259"/>
      <c r="D2555" s="259"/>
      <c r="E2555" s="259"/>
      <c r="F2555" s="270"/>
      <c r="G2555" s="259"/>
      <c r="H2555" s="259"/>
      <c r="I2555" s="259"/>
      <c r="J2555" s="259"/>
    </row>
    <row r="2556" spans="1:10">
      <c r="A2556" s="259"/>
      <c r="B2556" s="259"/>
      <c r="C2556" s="259"/>
      <c r="D2556" s="259"/>
      <c r="E2556" s="259"/>
      <c r="F2556" s="270"/>
      <c r="G2556" s="259"/>
      <c r="H2556" s="259"/>
      <c r="I2556" s="259"/>
      <c r="J2556" s="259"/>
    </row>
    <row r="2557" spans="1:10">
      <c r="A2557" s="259"/>
      <c r="B2557" s="259"/>
      <c r="C2557" s="259"/>
      <c r="D2557" s="259"/>
      <c r="E2557" s="259"/>
      <c r="F2557" s="270"/>
      <c r="G2557" s="259"/>
      <c r="H2557" s="259"/>
      <c r="I2557" s="259"/>
      <c r="J2557" s="259"/>
    </row>
    <row r="2558" spans="1:10">
      <c r="A2558" s="259"/>
      <c r="B2558" s="259"/>
      <c r="C2558" s="259"/>
      <c r="D2558" s="259"/>
      <c r="E2558" s="259"/>
      <c r="F2558" s="270"/>
      <c r="G2558" s="259"/>
      <c r="H2558" s="259"/>
      <c r="I2558" s="259"/>
      <c r="J2558" s="259"/>
    </row>
    <row r="2559" spans="1:10">
      <c r="A2559" s="259"/>
      <c r="B2559" s="259"/>
      <c r="C2559" s="259"/>
      <c r="D2559" s="259"/>
      <c r="E2559" s="259"/>
      <c r="F2559" s="270"/>
      <c r="G2559" s="259"/>
      <c r="H2559" s="259"/>
      <c r="I2559" s="259"/>
      <c r="J2559" s="259"/>
    </row>
    <row r="2560" spans="1:10">
      <c r="A2560" s="259"/>
      <c r="B2560" s="259"/>
      <c r="C2560" s="259"/>
      <c r="D2560" s="259"/>
      <c r="E2560" s="259"/>
      <c r="F2560" s="270"/>
      <c r="G2560" s="259"/>
      <c r="H2560" s="259"/>
      <c r="I2560" s="259"/>
      <c r="J2560" s="259"/>
    </row>
    <row r="2561" spans="1:10">
      <c r="A2561" s="259"/>
      <c r="B2561" s="259"/>
      <c r="C2561" s="259"/>
      <c r="D2561" s="259"/>
      <c r="E2561" s="259"/>
      <c r="F2561" s="270"/>
      <c r="G2561" s="259"/>
      <c r="H2561" s="259"/>
      <c r="I2561" s="259"/>
      <c r="J2561" s="259"/>
    </row>
    <row r="2562" spans="1:10">
      <c r="A2562" s="259"/>
      <c r="B2562" s="259"/>
      <c r="C2562" s="259"/>
      <c r="D2562" s="259"/>
      <c r="E2562" s="259"/>
      <c r="F2562" s="270"/>
      <c r="G2562" s="259"/>
      <c r="H2562" s="259"/>
      <c r="I2562" s="259"/>
      <c r="J2562" s="259"/>
    </row>
    <row r="2563" spans="1:10">
      <c r="A2563" s="259"/>
      <c r="B2563" s="259"/>
      <c r="C2563" s="259"/>
      <c r="D2563" s="259"/>
      <c r="E2563" s="259"/>
      <c r="F2563" s="270"/>
      <c r="G2563" s="259"/>
      <c r="H2563" s="259"/>
      <c r="I2563" s="259"/>
      <c r="J2563" s="259"/>
    </row>
    <row r="2564" spans="1:10">
      <c r="A2564" s="259"/>
      <c r="B2564" s="259"/>
      <c r="C2564" s="259"/>
      <c r="D2564" s="259"/>
      <c r="E2564" s="259"/>
      <c r="F2564" s="270"/>
      <c r="G2564" s="259"/>
      <c r="H2564" s="259"/>
      <c r="I2564" s="259"/>
      <c r="J2564" s="259"/>
    </row>
    <row r="2565" spans="1:10">
      <c r="A2565" s="259"/>
      <c r="B2565" s="259"/>
      <c r="C2565" s="259"/>
      <c r="D2565" s="259"/>
      <c r="E2565" s="259"/>
      <c r="F2565" s="270"/>
      <c r="G2565" s="259"/>
      <c r="H2565" s="259"/>
      <c r="I2565" s="259"/>
      <c r="J2565" s="259"/>
    </row>
    <row r="2566" spans="1:10">
      <c r="A2566" s="259"/>
      <c r="B2566" s="259"/>
      <c r="C2566" s="259"/>
      <c r="D2566" s="259"/>
      <c r="E2566" s="259"/>
      <c r="F2566" s="270"/>
      <c r="G2566" s="259"/>
      <c r="H2566" s="259"/>
      <c r="I2566" s="259"/>
      <c r="J2566" s="259"/>
    </row>
    <row r="2567" spans="1:10">
      <c r="A2567" s="259"/>
      <c r="B2567" s="259"/>
      <c r="C2567" s="259"/>
      <c r="D2567" s="259"/>
      <c r="E2567" s="259"/>
      <c r="F2567" s="270"/>
      <c r="G2567" s="259"/>
      <c r="H2567" s="259"/>
      <c r="I2567" s="259"/>
      <c r="J2567" s="259"/>
    </row>
    <row r="2568" spans="1:10">
      <c r="A2568" s="259"/>
      <c r="B2568" s="259"/>
      <c r="C2568" s="259"/>
      <c r="D2568" s="259"/>
      <c r="E2568" s="259"/>
      <c r="F2568" s="270"/>
      <c r="G2568" s="259"/>
      <c r="H2568" s="259"/>
      <c r="I2568" s="259"/>
      <c r="J2568" s="259"/>
    </row>
    <row r="2569" spans="1:10">
      <c r="A2569" s="259"/>
      <c r="B2569" s="259"/>
      <c r="C2569" s="259"/>
      <c r="D2569" s="259"/>
      <c r="E2569" s="259"/>
      <c r="F2569" s="270"/>
      <c r="G2569" s="259"/>
      <c r="H2569" s="259"/>
      <c r="I2569" s="259"/>
      <c r="J2569" s="259"/>
    </row>
    <row r="2570" spans="1:10">
      <c r="A2570" s="259"/>
      <c r="B2570" s="259"/>
      <c r="C2570" s="259"/>
      <c r="D2570" s="259"/>
      <c r="E2570" s="259"/>
      <c r="F2570" s="270"/>
      <c r="G2570" s="259"/>
      <c r="H2570" s="259"/>
      <c r="I2570" s="259"/>
      <c r="J2570" s="259"/>
    </row>
    <row r="2571" spans="1:10">
      <c r="A2571" s="259"/>
      <c r="B2571" s="259"/>
      <c r="C2571" s="259"/>
      <c r="D2571" s="259"/>
      <c r="E2571" s="259"/>
      <c r="F2571" s="270"/>
      <c r="G2571" s="259"/>
      <c r="H2571" s="259"/>
      <c r="I2571" s="259"/>
      <c r="J2571" s="259"/>
    </row>
    <row r="2572" spans="1:10">
      <c r="A2572" s="259"/>
      <c r="B2572" s="259"/>
      <c r="C2572" s="259"/>
      <c r="D2572" s="259"/>
      <c r="E2572" s="259"/>
      <c r="F2572" s="270"/>
      <c r="G2572" s="259"/>
      <c r="H2572" s="259"/>
      <c r="I2572" s="259"/>
      <c r="J2572" s="259"/>
    </row>
    <row r="2573" spans="1:10">
      <c r="A2573" s="259"/>
      <c r="B2573" s="259"/>
      <c r="C2573" s="259"/>
      <c r="D2573" s="259"/>
      <c r="E2573" s="259"/>
      <c r="F2573" s="270"/>
      <c r="G2573" s="259"/>
      <c r="H2573" s="259"/>
      <c r="I2573" s="259"/>
      <c r="J2573" s="259"/>
    </row>
    <row r="2574" spans="1:10">
      <c r="A2574" s="259"/>
      <c r="B2574" s="259"/>
      <c r="C2574" s="259"/>
      <c r="D2574" s="259"/>
      <c r="E2574" s="259"/>
      <c r="F2574" s="270"/>
      <c r="G2574" s="259"/>
      <c r="H2574" s="259"/>
      <c r="I2574" s="259"/>
      <c r="J2574" s="259"/>
    </row>
    <row r="2575" spans="1:10">
      <c r="A2575" s="259"/>
      <c r="B2575" s="259"/>
      <c r="C2575" s="259"/>
      <c r="D2575" s="259"/>
      <c r="E2575" s="259"/>
      <c r="F2575" s="270"/>
      <c r="G2575" s="259"/>
      <c r="H2575" s="259"/>
      <c r="I2575" s="259"/>
      <c r="J2575" s="259"/>
    </row>
    <row r="2576" spans="1:10">
      <c r="A2576" s="259"/>
      <c r="B2576" s="259"/>
      <c r="C2576" s="259"/>
      <c r="D2576" s="259"/>
      <c r="E2576" s="259"/>
      <c r="F2576" s="270"/>
      <c r="G2576" s="259"/>
      <c r="H2576" s="259"/>
      <c r="I2576" s="259"/>
      <c r="J2576" s="259"/>
    </row>
    <row r="2577" spans="1:10">
      <c r="A2577" s="259"/>
      <c r="B2577" s="259"/>
      <c r="C2577" s="259"/>
      <c r="D2577" s="259"/>
      <c r="E2577" s="259"/>
      <c r="F2577" s="270"/>
      <c r="G2577" s="259"/>
      <c r="H2577" s="259"/>
      <c r="I2577" s="259"/>
      <c r="J2577" s="259"/>
    </row>
    <row r="2578" spans="1:10">
      <c r="A2578" s="259"/>
      <c r="B2578" s="259"/>
      <c r="C2578" s="259"/>
      <c r="D2578" s="259"/>
      <c r="E2578" s="259"/>
      <c r="F2578" s="270"/>
      <c r="G2578" s="259"/>
      <c r="H2578" s="259"/>
      <c r="I2578" s="259"/>
      <c r="J2578" s="259"/>
    </row>
    <row r="2579" spans="1:10">
      <c r="A2579" s="259"/>
      <c r="B2579" s="259"/>
      <c r="C2579" s="259"/>
      <c r="D2579" s="259"/>
      <c r="E2579" s="259"/>
      <c r="F2579" s="270"/>
      <c r="G2579" s="259"/>
      <c r="H2579" s="259"/>
      <c r="I2579" s="259"/>
      <c r="J2579" s="259"/>
    </row>
    <row r="2580" spans="1:10">
      <c r="A2580" s="259"/>
      <c r="B2580" s="259"/>
      <c r="C2580" s="259"/>
      <c r="D2580" s="259"/>
      <c r="E2580" s="259"/>
      <c r="F2580" s="270"/>
      <c r="G2580" s="259"/>
      <c r="H2580" s="259"/>
      <c r="I2580" s="259"/>
      <c r="J2580" s="259"/>
    </row>
    <row r="2581" spans="1:10">
      <c r="A2581" s="259"/>
      <c r="B2581" s="259"/>
      <c r="C2581" s="259"/>
      <c r="D2581" s="259"/>
      <c r="E2581" s="259"/>
      <c r="F2581" s="270"/>
      <c r="G2581" s="259"/>
      <c r="H2581" s="259"/>
      <c r="I2581" s="259"/>
      <c r="J2581" s="259"/>
    </row>
    <row r="2582" spans="1:10">
      <c r="A2582" s="259"/>
      <c r="B2582" s="259"/>
      <c r="C2582" s="259"/>
      <c r="D2582" s="259"/>
      <c r="E2582" s="259"/>
      <c r="F2582" s="270"/>
      <c r="G2582" s="259"/>
      <c r="H2582" s="259"/>
      <c r="I2582" s="259"/>
      <c r="J2582" s="259"/>
    </row>
    <row r="2583" spans="1:10">
      <c r="A2583" s="259"/>
      <c r="B2583" s="259"/>
      <c r="C2583" s="259"/>
      <c r="D2583" s="259"/>
      <c r="E2583" s="259"/>
      <c r="F2583" s="270"/>
      <c r="G2583" s="259"/>
      <c r="H2583" s="259"/>
      <c r="I2583" s="259"/>
      <c r="J2583" s="259"/>
    </row>
    <row r="2584" spans="1:10">
      <c r="A2584" s="259"/>
      <c r="B2584" s="259"/>
      <c r="C2584" s="259"/>
      <c r="D2584" s="259"/>
      <c r="E2584" s="259"/>
      <c r="F2584" s="270"/>
      <c r="G2584" s="259"/>
      <c r="H2584" s="259"/>
      <c r="I2584" s="259"/>
      <c r="J2584" s="259"/>
    </row>
    <row r="2585" spans="1:10">
      <c r="A2585" s="259"/>
      <c r="B2585" s="259"/>
      <c r="C2585" s="259"/>
      <c r="D2585" s="259"/>
      <c r="E2585" s="259"/>
      <c r="F2585" s="270"/>
      <c r="G2585" s="259"/>
      <c r="H2585" s="259"/>
      <c r="I2585" s="259"/>
      <c r="J2585" s="259"/>
    </row>
    <row r="2586" spans="1:10">
      <c r="A2586" s="259"/>
      <c r="B2586" s="259"/>
      <c r="C2586" s="259"/>
      <c r="D2586" s="259"/>
      <c r="E2586" s="259"/>
      <c r="F2586" s="270"/>
      <c r="G2586" s="259"/>
      <c r="H2586" s="259"/>
      <c r="I2586" s="259"/>
      <c r="J2586" s="259"/>
    </row>
    <row r="2587" spans="1:10">
      <c r="A2587" s="259"/>
      <c r="B2587" s="259"/>
      <c r="C2587" s="259"/>
      <c r="D2587" s="259"/>
      <c r="E2587" s="259"/>
      <c r="F2587" s="270"/>
      <c r="G2587" s="259"/>
      <c r="H2587" s="259"/>
      <c r="I2587" s="259"/>
      <c r="J2587" s="259"/>
    </row>
    <row r="2588" spans="1:10">
      <c r="A2588" s="259"/>
      <c r="B2588" s="259"/>
      <c r="C2588" s="259"/>
      <c r="D2588" s="259"/>
      <c r="E2588" s="259"/>
      <c r="F2588" s="270"/>
      <c r="G2588" s="259"/>
      <c r="H2588" s="259"/>
      <c r="I2588" s="259"/>
      <c r="J2588" s="259"/>
    </row>
    <row r="2589" spans="1:10">
      <c r="A2589" s="259"/>
      <c r="B2589" s="259"/>
      <c r="C2589" s="259"/>
      <c r="D2589" s="259"/>
      <c r="E2589" s="259"/>
      <c r="F2589" s="270"/>
      <c r="G2589" s="259"/>
      <c r="H2589" s="259"/>
      <c r="I2589" s="259"/>
      <c r="J2589" s="259"/>
    </row>
    <row r="2590" spans="1:10">
      <c r="A2590" s="259"/>
      <c r="B2590" s="259"/>
      <c r="C2590" s="259"/>
      <c r="D2590" s="259"/>
      <c r="E2590" s="259"/>
      <c r="F2590" s="270"/>
      <c r="G2590" s="259"/>
      <c r="H2590" s="259"/>
      <c r="I2590" s="259"/>
      <c r="J2590" s="259"/>
    </row>
    <row r="2591" spans="1:10">
      <c r="A2591" s="259"/>
      <c r="B2591" s="259"/>
      <c r="C2591" s="259"/>
      <c r="D2591" s="259"/>
      <c r="E2591" s="259"/>
      <c r="F2591" s="270"/>
      <c r="G2591" s="259"/>
      <c r="H2591" s="259"/>
      <c r="I2591" s="259"/>
      <c r="J2591" s="259"/>
    </row>
    <row r="2592" spans="1:10">
      <c r="A2592" s="259"/>
      <c r="B2592" s="259"/>
      <c r="C2592" s="259"/>
      <c r="D2592" s="259"/>
      <c r="E2592" s="259"/>
      <c r="F2592" s="270"/>
      <c r="G2592" s="259"/>
      <c r="H2592" s="259"/>
      <c r="I2592" s="259"/>
      <c r="J2592" s="259"/>
    </row>
    <row r="2593" spans="1:10">
      <c r="A2593" s="259"/>
      <c r="B2593" s="259"/>
      <c r="C2593" s="259"/>
      <c r="D2593" s="259"/>
      <c r="E2593" s="259"/>
      <c r="F2593" s="270"/>
      <c r="G2593" s="259"/>
      <c r="H2593" s="259"/>
      <c r="I2593" s="259"/>
      <c r="J2593" s="259"/>
    </row>
    <row r="2594" spans="1:10">
      <c r="A2594" s="259"/>
      <c r="B2594" s="259"/>
      <c r="C2594" s="259"/>
      <c r="D2594" s="259"/>
      <c r="E2594" s="259"/>
      <c r="F2594" s="270"/>
      <c r="G2594" s="259"/>
      <c r="H2594" s="259"/>
      <c r="I2594" s="259"/>
      <c r="J2594" s="259"/>
    </row>
    <row r="2595" spans="1:10">
      <c r="A2595" s="259"/>
      <c r="B2595" s="259"/>
      <c r="C2595" s="259"/>
      <c r="D2595" s="259"/>
      <c r="E2595" s="259"/>
      <c r="F2595" s="270"/>
      <c r="G2595" s="259"/>
      <c r="H2595" s="259"/>
      <c r="I2595" s="259"/>
      <c r="J2595" s="259"/>
    </row>
    <row r="2596" spans="1:10">
      <c r="A2596" s="259"/>
      <c r="B2596" s="259"/>
      <c r="C2596" s="259"/>
      <c r="D2596" s="259"/>
      <c r="E2596" s="259"/>
      <c r="F2596" s="270"/>
      <c r="G2596" s="259"/>
      <c r="H2596" s="259"/>
      <c r="I2596" s="259"/>
      <c r="J2596" s="259"/>
    </row>
    <row r="2597" spans="1:10">
      <c r="A2597" s="259"/>
      <c r="B2597" s="259"/>
      <c r="C2597" s="259"/>
      <c r="D2597" s="259"/>
      <c r="E2597" s="259"/>
      <c r="F2597" s="270"/>
      <c r="G2597" s="259"/>
      <c r="H2597" s="259"/>
      <c r="I2597" s="259"/>
      <c r="J2597" s="259"/>
    </row>
    <row r="2598" spans="1:10">
      <c r="A2598" s="259"/>
      <c r="B2598" s="259"/>
      <c r="C2598" s="259"/>
      <c r="D2598" s="259"/>
      <c r="E2598" s="259"/>
      <c r="F2598" s="270"/>
      <c r="G2598" s="259"/>
      <c r="H2598" s="259"/>
      <c r="I2598" s="259"/>
      <c r="J2598" s="259"/>
    </row>
    <row r="2599" spans="1:10">
      <c r="A2599" s="259"/>
      <c r="B2599" s="259"/>
      <c r="C2599" s="259"/>
      <c r="D2599" s="259"/>
      <c r="E2599" s="259"/>
      <c r="F2599" s="270"/>
      <c r="G2599" s="259"/>
      <c r="H2599" s="259"/>
      <c r="I2599" s="259"/>
      <c r="J2599" s="259"/>
    </row>
    <row r="2600" spans="1:10">
      <c r="A2600" s="259"/>
      <c r="B2600" s="259"/>
      <c r="C2600" s="259"/>
      <c r="D2600" s="259"/>
      <c r="E2600" s="259"/>
      <c r="F2600" s="270"/>
      <c r="G2600" s="259"/>
      <c r="H2600" s="259"/>
      <c r="I2600" s="259"/>
      <c r="J2600" s="259"/>
    </row>
    <row r="2601" spans="1:10">
      <c r="A2601" s="259"/>
      <c r="B2601" s="259"/>
      <c r="C2601" s="259"/>
      <c r="D2601" s="259"/>
      <c r="E2601" s="259"/>
      <c r="F2601" s="270"/>
      <c r="G2601" s="259"/>
      <c r="H2601" s="259"/>
      <c r="I2601" s="259"/>
      <c r="J2601" s="259"/>
    </row>
    <row r="2602" spans="1:10">
      <c r="A2602" s="259"/>
      <c r="B2602" s="259"/>
      <c r="C2602" s="259"/>
      <c r="D2602" s="259"/>
      <c r="E2602" s="259"/>
      <c r="F2602" s="270"/>
      <c r="G2602" s="259"/>
      <c r="H2602" s="259"/>
      <c r="I2602" s="259"/>
      <c r="J2602" s="259"/>
    </row>
    <row r="2603" spans="1:10">
      <c r="A2603" s="259"/>
      <c r="B2603" s="259"/>
      <c r="C2603" s="259"/>
      <c r="D2603" s="259"/>
      <c r="E2603" s="259"/>
      <c r="F2603" s="270"/>
      <c r="G2603" s="259"/>
      <c r="H2603" s="259"/>
      <c r="I2603" s="259"/>
      <c r="J2603" s="259"/>
    </row>
    <row r="2604" spans="1:10">
      <c r="A2604" s="259"/>
      <c r="B2604" s="259"/>
      <c r="C2604" s="259"/>
      <c r="D2604" s="259"/>
      <c r="E2604" s="259"/>
      <c r="F2604" s="270"/>
      <c r="G2604" s="259"/>
      <c r="H2604" s="259"/>
      <c r="I2604" s="259"/>
      <c r="J2604" s="259"/>
    </row>
    <row r="2605" spans="1:10">
      <c r="A2605" s="259"/>
      <c r="B2605" s="259"/>
      <c r="C2605" s="259"/>
      <c r="D2605" s="259"/>
      <c r="E2605" s="259"/>
      <c r="F2605" s="270"/>
      <c r="G2605" s="259"/>
      <c r="H2605" s="259"/>
      <c r="I2605" s="259"/>
      <c r="J2605" s="259"/>
    </row>
    <row r="2606" spans="1:10">
      <c r="A2606" s="259"/>
      <c r="B2606" s="259"/>
      <c r="C2606" s="259"/>
      <c r="D2606" s="259"/>
      <c r="E2606" s="259"/>
      <c r="F2606" s="270"/>
      <c r="G2606" s="259"/>
      <c r="H2606" s="259"/>
      <c r="I2606" s="259"/>
      <c r="J2606" s="259"/>
    </row>
    <row r="2607" spans="1:10">
      <c r="A2607" s="259"/>
      <c r="B2607" s="259"/>
      <c r="C2607" s="259"/>
      <c r="D2607" s="259"/>
      <c r="E2607" s="259"/>
      <c r="F2607" s="270"/>
      <c r="G2607" s="259"/>
      <c r="H2607" s="259"/>
      <c r="I2607" s="259"/>
      <c r="J2607" s="259"/>
    </row>
    <row r="2608" spans="1:10">
      <c r="A2608" s="259"/>
      <c r="B2608" s="259"/>
      <c r="C2608" s="259"/>
      <c r="D2608" s="259"/>
      <c r="E2608" s="259"/>
      <c r="F2608" s="270"/>
      <c r="G2608" s="259"/>
      <c r="H2608" s="259"/>
      <c r="I2608" s="259"/>
      <c r="J2608" s="259"/>
    </row>
    <row r="2609" spans="1:10">
      <c r="A2609" s="259"/>
      <c r="B2609" s="259"/>
      <c r="C2609" s="259"/>
      <c r="D2609" s="259"/>
      <c r="E2609" s="259"/>
      <c r="F2609" s="270"/>
      <c r="G2609" s="259"/>
      <c r="H2609" s="259"/>
      <c r="I2609" s="259"/>
      <c r="J2609" s="259"/>
    </row>
    <row r="2610" spans="1:10">
      <c r="A2610" s="259"/>
      <c r="B2610" s="259"/>
      <c r="C2610" s="259"/>
      <c r="D2610" s="259"/>
      <c r="E2610" s="259"/>
      <c r="F2610" s="270"/>
      <c r="G2610" s="259"/>
      <c r="H2610" s="259"/>
      <c r="I2610" s="259"/>
      <c r="J2610" s="259"/>
    </row>
    <row r="2611" spans="1:10">
      <c r="A2611" s="259"/>
      <c r="B2611" s="259"/>
      <c r="C2611" s="259"/>
      <c r="D2611" s="259"/>
      <c r="E2611" s="259"/>
      <c r="F2611" s="270"/>
      <c r="G2611" s="259"/>
      <c r="H2611" s="259"/>
      <c r="I2611" s="259"/>
      <c r="J2611" s="259"/>
    </row>
    <row r="2612" spans="1:10">
      <c r="A2612" s="259"/>
      <c r="B2612" s="259"/>
      <c r="C2612" s="259"/>
      <c r="D2612" s="259"/>
      <c r="E2612" s="259"/>
      <c r="F2612" s="270"/>
      <c r="G2612" s="259"/>
      <c r="H2612" s="259"/>
      <c r="I2612" s="259"/>
      <c r="J2612" s="259"/>
    </row>
    <row r="2613" spans="1:10">
      <c r="A2613" s="259"/>
      <c r="B2613" s="259"/>
      <c r="C2613" s="259"/>
      <c r="D2613" s="259"/>
      <c r="E2613" s="259"/>
      <c r="F2613" s="270"/>
      <c r="G2613" s="259"/>
      <c r="H2613" s="259"/>
      <c r="I2613" s="259"/>
      <c r="J2613" s="259"/>
    </row>
    <row r="2614" spans="1:10">
      <c r="A2614" s="259"/>
      <c r="B2614" s="259"/>
      <c r="C2614" s="259"/>
      <c r="D2614" s="259"/>
      <c r="E2614" s="259"/>
      <c r="F2614" s="270"/>
      <c r="G2614" s="259"/>
      <c r="H2614" s="259"/>
      <c r="I2614" s="259"/>
      <c r="J2614" s="259"/>
    </row>
    <row r="2615" spans="1:10">
      <c r="A2615" s="259"/>
      <c r="B2615" s="259"/>
      <c r="C2615" s="259"/>
      <c r="D2615" s="259"/>
      <c r="E2615" s="259"/>
      <c r="F2615" s="270"/>
      <c r="G2615" s="259"/>
      <c r="H2615" s="259"/>
      <c r="I2615" s="259"/>
      <c r="J2615" s="259"/>
    </row>
    <row r="2616" spans="1:10">
      <c r="A2616" s="259"/>
      <c r="B2616" s="259"/>
      <c r="C2616" s="259"/>
      <c r="D2616" s="259"/>
      <c r="E2616" s="259"/>
      <c r="F2616" s="270"/>
      <c r="G2616" s="259"/>
      <c r="H2616" s="259"/>
      <c r="I2616" s="259"/>
      <c r="J2616" s="259"/>
    </row>
    <row r="2617" spans="1:10">
      <c r="A2617" s="259"/>
      <c r="B2617" s="259"/>
      <c r="C2617" s="259"/>
      <c r="D2617" s="259"/>
      <c r="E2617" s="259"/>
      <c r="F2617" s="270"/>
      <c r="G2617" s="259"/>
      <c r="H2617" s="259"/>
      <c r="I2617" s="259"/>
      <c r="J2617" s="259"/>
    </row>
    <row r="2618" spans="1:10">
      <c r="A2618" s="259"/>
      <c r="B2618" s="259"/>
      <c r="C2618" s="259"/>
      <c r="D2618" s="259"/>
      <c r="E2618" s="259"/>
      <c r="F2618" s="270"/>
      <c r="G2618" s="259"/>
      <c r="H2618" s="259"/>
      <c r="I2618" s="259"/>
      <c r="J2618" s="259"/>
    </row>
    <row r="2619" spans="1:10">
      <c r="A2619" s="259"/>
      <c r="B2619" s="259"/>
      <c r="C2619" s="259"/>
      <c r="D2619" s="259"/>
      <c r="E2619" s="259"/>
      <c r="F2619" s="270"/>
      <c r="G2619" s="259"/>
      <c r="H2619" s="259"/>
      <c r="I2619" s="259"/>
      <c r="J2619" s="259"/>
    </row>
    <row r="2620" spans="1:10">
      <c r="A2620" s="259"/>
      <c r="B2620" s="259"/>
      <c r="C2620" s="259"/>
      <c r="D2620" s="259"/>
      <c r="E2620" s="259"/>
      <c r="F2620" s="270"/>
      <c r="G2620" s="259"/>
      <c r="H2620" s="259"/>
      <c r="I2620" s="259"/>
      <c r="J2620" s="259"/>
    </row>
    <row r="2621" spans="1:10">
      <c r="A2621" s="259"/>
      <c r="B2621" s="259"/>
      <c r="C2621" s="259"/>
      <c r="D2621" s="259"/>
      <c r="E2621" s="259"/>
      <c r="F2621" s="270"/>
      <c r="G2621" s="259"/>
      <c r="H2621" s="259"/>
      <c r="I2621" s="259"/>
      <c r="J2621" s="259"/>
    </row>
    <row r="2622" spans="1:10">
      <c r="A2622" s="259"/>
      <c r="B2622" s="259"/>
      <c r="C2622" s="259"/>
      <c r="D2622" s="259"/>
      <c r="E2622" s="259"/>
      <c r="F2622" s="270"/>
      <c r="G2622" s="259"/>
      <c r="H2622" s="259"/>
      <c r="I2622" s="259"/>
      <c r="J2622" s="259"/>
    </row>
    <row r="2623" spans="1:10">
      <c r="A2623" s="259"/>
      <c r="B2623" s="259"/>
      <c r="C2623" s="259"/>
      <c r="D2623" s="259"/>
      <c r="E2623" s="259"/>
      <c r="F2623" s="270"/>
      <c r="G2623" s="259"/>
      <c r="H2623" s="259"/>
      <c r="I2623" s="259"/>
      <c r="J2623" s="259"/>
    </row>
    <row r="2624" spans="1:10">
      <c r="A2624" s="259"/>
      <c r="B2624" s="259"/>
      <c r="C2624" s="259"/>
      <c r="D2624" s="259"/>
      <c r="E2624" s="259"/>
      <c r="F2624" s="270"/>
      <c r="G2624" s="259"/>
      <c r="H2624" s="259"/>
      <c r="I2624" s="259"/>
      <c r="J2624" s="259"/>
    </row>
    <row r="2625" spans="1:10">
      <c r="A2625" s="259"/>
      <c r="B2625" s="259"/>
      <c r="C2625" s="259"/>
      <c r="D2625" s="259"/>
      <c r="E2625" s="259"/>
      <c r="F2625" s="270"/>
      <c r="G2625" s="259"/>
      <c r="H2625" s="259"/>
      <c r="I2625" s="259"/>
      <c r="J2625" s="259"/>
    </row>
    <row r="2626" spans="1:10">
      <c r="A2626" s="259"/>
      <c r="B2626" s="259"/>
      <c r="C2626" s="259"/>
      <c r="D2626" s="259"/>
      <c r="E2626" s="259"/>
      <c r="F2626" s="270"/>
      <c r="G2626" s="259"/>
      <c r="H2626" s="259"/>
      <c r="I2626" s="259"/>
      <c r="J2626" s="259"/>
    </row>
    <row r="2627" spans="1:10">
      <c r="A2627" s="259"/>
      <c r="B2627" s="259"/>
      <c r="C2627" s="259"/>
      <c r="D2627" s="259"/>
      <c r="E2627" s="259"/>
      <c r="F2627" s="270"/>
      <c r="G2627" s="259"/>
      <c r="H2627" s="259"/>
      <c r="I2627" s="259"/>
      <c r="J2627" s="259"/>
    </row>
    <row r="2628" spans="1:10">
      <c r="A2628" s="259"/>
      <c r="B2628" s="259"/>
      <c r="C2628" s="259"/>
      <c r="D2628" s="259"/>
      <c r="E2628" s="259"/>
      <c r="F2628" s="270"/>
      <c r="G2628" s="259"/>
      <c r="H2628" s="259"/>
      <c r="I2628" s="259"/>
      <c r="J2628" s="259"/>
    </row>
    <row r="2629" spans="1:10">
      <c r="A2629" s="259"/>
      <c r="B2629" s="259"/>
      <c r="C2629" s="259"/>
      <c r="D2629" s="259"/>
      <c r="E2629" s="259"/>
      <c r="F2629" s="270"/>
      <c r="G2629" s="259"/>
      <c r="H2629" s="259"/>
      <c r="I2629" s="259"/>
      <c r="J2629" s="259"/>
    </row>
    <row r="2630" spans="1:10">
      <c r="A2630" s="259"/>
      <c r="B2630" s="259"/>
      <c r="C2630" s="259"/>
      <c r="D2630" s="259"/>
      <c r="E2630" s="259"/>
      <c r="F2630" s="270"/>
      <c r="G2630" s="259"/>
      <c r="H2630" s="259"/>
      <c r="I2630" s="259"/>
      <c r="J2630" s="259"/>
    </row>
    <row r="2631" spans="1:10">
      <c r="A2631" s="259"/>
      <c r="B2631" s="259"/>
      <c r="C2631" s="259"/>
      <c r="D2631" s="259"/>
      <c r="E2631" s="259"/>
      <c r="F2631" s="270"/>
      <c r="G2631" s="259"/>
      <c r="H2631" s="259"/>
      <c r="I2631" s="259"/>
      <c r="J2631" s="259"/>
    </row>
    <row r="2632" spans="1:10">
      <c r="A2632" s="259"/>
      <c r="B2632" s="259"/>
      <c r="C2632" s="259"/>
      <c r="D2632" s="259"/>
      <c r="E2632" s="259"/>
      <c r="F2632" s="270"/>
      <c r="G2632" s="259"/>
      <c r="H2632" s="259"/>
      <c r="I2632" s="259"/>
      <c r="J2632" s="259"/>
    </row>
    <row r="2633" spans="1:10">
      <c r="A2633" s="259"/>
      <c r="B2633" s="259"/>
      <c r="C2633" s="259"/>
      <c r="D2633" s="259"/>
      <c r="E2633" s="259"/>
      <c r="F2633" s="270"/>
      <c r="G2633" s="259"/>
      <c r="H2633" s="259"/>
      <c r="I2633" s="259"/>
      <c r="J2633" s="259"/>
    </row>
    <row r="2634" spans="1:10">
      <c r="A2634" s="259"/>
      <c r="B2634" s="259"/>
      <c r="C2634" s="259"/>
      <c r="D2634" s="259"/>
      <c r="E2634" s="259"/>
      <c r="F2634" s="270"/>
      <c r="G2634" s="259"/>
      <c r="H2634" s="259"/>
      <c r="I2634" s="259"/>
      <c r="J2634" s="259"/>
    </row>
    <row r="2635" spans="1:10">
      <c r="A2635" s="259"/>
      <c r="B2635" s="259"/>
      <c r="C2635" s="259"/>
      <c r="D2635" s="259"/>
      <c r="E2635" s="259"/>
      <c r="F2635" s="270"/>
      <c r="G2635" s="259"/>
      <c r="H2635" s="259"/>
      <c r="I2635" s="259"/>
      <c r="J2635" s="259"/>
    </row>
    <row r="2636" spans="1:10">
      <c r="A2636" s="259"/>
      <c r="B2636" s="259"/>
      <c r="C2636" s="259"/>
      <c r="D2636" s="259"/>
      <c r="E2636" s="259"/>
      <c r="F2636" s="270"/>
      <c r="G2636" s="259"/>
      <c r="H2636" s="259"/>
      <c r="I2636" s="259"/>
      <c r="J2636" s="259"/>
    </row>
    <row r="2637" spans="1:10">
      <c r="A2637" s="259"/>
      <c r="B2637" s="259"/>
      <c r="C2637" s="259"/>
      <c r="D2637" s="259"/>
      <c r="E2637" s="259"/>
      <c r="F2637" s="270"/>
      <c r="G2637" s="259"/>
      <c r="H2637" s="259"/>
      <c r="I2637" s="259"/>
      <c r="J2637" s="259"/>
    </row>
    <row r="2638" spans="1:10">
      <c r="A2638" s="259"/>
      <c r="B2638" s="259"/>
      <c r="C2638" s="259"/>
      <c r="D2638" s="259"/>
      <c r="E2638" s="259"/>
      <c r="F2638" s="270"/>
      <c r="G2638" s="259"/>
      <c r="H2638" s="259"/>
      <c r="I2638" s="259"/>
      <c r="J2638" s="259"/>
    </row>
    <row r="2639" spans="1:10">
      <c r="A2639" s="259"/>
      <c r="B2639" s="259"/>
      <c r="C2639" s="259"/>
      <c r="D2639" s="259"/>
      <c r="E2639" s="259"/>
      <c r="F2639" s="270"/>
      <c r="G2639" s="259"/>
      <c r="H2639" s="259"/>
      <c r="I2639" s="259"/>
      <c r="J2639" s="259"/>
    </row>
    <row r="2640" spans="1:10">
      <c r="A2640" s="259"/>
      <c r="B2640" s="259"/>
      <c r="C2640" s="259"/>
      <c r="D2640" s="259"/>
      <c r="E2640" s="259"/>
      <c r="F2640" s="270"/>
      <c r="G2640" s="259"/>
      <c r="H2640" s="259"/>
      <c r="I2640" s="259"/>
      <c r="J2640" s="259"/>
    </row>
    <row r="2641" spans="1:10">
      <c r="A2641" s="259"/>
      <c r="B2641" s="259"/>
      <c r="C2641" s="259"/>
      <c r="D2641" s="259"/>
      <c r="E2641" s="259"/>
      <c r="F2641" s="270"/>
      <c r="G2641" s="259"/>
      <c r="H2641" s="259"/>
      <c r="I2641" s="259"/>
      <c r="J2641" s="259"/>
    </row>
    <row r="2642" spans="1:10">
      <c r="A2642" s="259"/>
      <c r="B2642" s="259"/>
      <c r="C2642" s="259"/>
      <c r="D2642" s="259"/>
      <c r="E2642" s="259"/>
      <c r="F2642" s="270"/>
      <c r="G2642" s="259"/>
      <c r="H2642" s="259"/>
      <c r="I2642" s="259"/>
      <c r="J2642" s="259"/>
    </row>
    <row r="2643" spans="1:10">
      <c r="A2643" s="259"/>
      <c r="B2643" s="259"/>
      <c r="C2643" s="259"/>
      <c r="D2643" s="259"/>
      <c r="E2643" s="259"/>
      <c r="F2643" s="270"/>
      <c r="G2643" s="259"/>
      <c r="H2643" s="259"/>
      <c r="I2643" s="259"/>
      <c r="J2643" s="259"/>
    </row>
    <row r="2644" spans="1:10">
      <c r="A2644" s="259"/>
      <c r="B2644" s="259"/>
      <c r="C2644" s="259"/>
      <c r="D2644" s="259"/>
      <c r="E2644" s="259"/>
      <c r="F2644" s="270"/>
      <c r="G2644" s="259"/>
      <c r="H2644" s="259"/>
      <c r="I2644" s="259"/>
      <c r="J2644" s="259"/>
    </row>
    <row r="2645" spans="1:10">
      <c r="A2645" s="259"/>
      <c r="B2645" s="259"/>
      <c r="C2645" s="259"/>
      <c r="D2645" s="259"/>
      <c r="E2645" s="259"/>
      <c r="F2645" s="270"/>
      <c r="G2645" s="259"/>
      <c r="H2645" s="259"/>
      <c r="I2645" s="259"/>
      <c r="J2645" s="259"/>
    </row>
    <row r="2646" spans="1:10">
      <c r="A2646" s="259"/>
      <c r="B2646" s="259"/>
      <c r="C2646" s="259"/>
      <c r="D2646" s="259"/>
      <c r="E2646" s="259"/>
      <c r="F2646" s="270"/>
      <c r="G2646" s="259"/>
      <c r="H2646" s="259"/>
      <c r="I2646" s="259"/>
      <c r="J2646" s="259"/>
    </row>
    <row r="2647" spans="1:10">
      <c r="A2647" s="259"/>
      <c r="B2647" s="259"/>
      <c r="C2647" s="259"/>
      <c r="D2647" s="259"/>
      <c r="E2647" s="259"/>
      <c r="F2647" s="270"/>
      <c r="G2647" s="259"/>
      <c r="H2647" s="259"/>
      <c r="I2647" s="259"/>
      <c r="J2647" s="259"/>
    </row>
    <row r="2648" spans="1:10">
      <c r="A2648" s="259"/>
      <c r="B2648" s="259"/>
      <c r="C2648" s="259"/>
      <c r="D2648" s="259"/>
      <c r="E2648" s="259"/>
      <c r="F2648" s="270"/>
      <c r="G2648" s="259"/>
      <c r="H2648" s="259"/>
      <c r="I2648" s="259"/>
      <c r="J2648" s="259"/>
    </row>
    <row r="2649" spans="1:10">
      <c r="A2649" s="259"/>
      <c r="B2649" s="259"/>
      <c r="C2649" s="259"/>
      <c r="D2649" s="259"/>
      <c r="E2649" s="259"/>
      <c r="F2649" s="270"/>
      <c r="G2649" s="259"/>
      <c r="H2649" s="259"/>
      <c r="I2649" s="259"/>
      <c r="J2649" s="259"/>
    </row>
    <row r="2650" spans="1:10">
      <c r="A2650" s="259"/>
      <c r="B2650" s="259"/>
      <c r="C2650" s="259"/>
      <c r="D2650" s="259"/>
      <c r="E2650" s="259"/>
      <c r="F2650" s="270"/>
      <c r="G2650" s="259"/>
      <c r="H2650" s="259"/>
      <c r="I2650" s="259"/>
      <c r="J2650" s="259"/>
    </row>
    <row r="2651" spans="1:10">
      <c r="A2651" s="259"/>
      <c r="B2651" s="259"/>
      <c r="C2651" s="259"/>
      <c r="D2651" s="259"/>
      <c r="E2651" s="259"/>
      <c r="F2651" s="270"/>
      <c r="G2651" s="259"/>
      <c r="H2651" s="259"/>
      <c r="I2651" s="259"/>
      <c r="J2651" s="259"/>
    </row>
    <row r="2652" spans="1:10">
      <c r="A2652" s="259"/>
      <c r="B2652" s="259"/>
      <c r="C2652" s="259"/>
      <c r="D2652" s="259"/>
      <c r="E2652" s="259"/>
      <c r="F2652" s="270"/>
      <c r="G2652" s="259"/>
      <c r="H2652" s="259"/>
      <c r="I2652" s="259"/>
      <c r="J2652" s="259"/>
    </row>
    <row r="2653" spans="1:10">
      <c r="A2653" s="259"/>
      <c r="B2653" s="259"/>
      <c r="C2653" s="259"/>
      <c r="D2653" s="259"/>
      <c r="E2653" s="259"/>
      <c r="F2653" s="270"/>
      <c r="G2653" s="259"/>
      <c r="H2653" s="259"/>
      <c r="I2653" s="259"/>
      <c r="J2653" s="259"/>
    </row>
    <row r="2654" spans="1:10">
      <c r="A2654" s="259"/>
      <c r="B2654" s="259"/>
      <c r="C2654" s="259"/>
      <c r="D2654" s="259"/>
      <c r="E2654" s="259"/>
      <c r="F2654" s="270"/>
      <c r="G2654" s="259"/>
      <c r="H2654" s="259"/>
      <c r="I2654" s="259"/>
      <c r="J2654" s="259"/>
    </row>
    <row r="2655" spans="1:10">
      <c r="A2655" s="259"/>
      <c r="B2655" s="259"/>
      <c r="C2655" s="259"/>
      <c r="D2655" s="259"/>
      <c r="E2655" s="259"/>
      <c r="F2655" s="270"/>
      <c r="G2655" s="259"/>
      <c r="H2655" s="259"/>
      <c r="I2655" s="259"/>
      <c r="J2655" s="259"/>
    </row>
    <row r="2656" spans="1:10">
      <c r="A2656" s="259"/>
      <c r="B2656" s="259"/>
      <c r="C2656" s="259"/>
      <c r="D2656" s="259"/>
      <c r="E2656" s="259"/>
      <c r="F2656" s="270"/>
      <c r="G2656" s="259"/>
      <c r="H2656" s="259"/>
      <c r="I2656" s="259"/>
      <c r="J2656" s="259"/>
    </row>
    <row r="2657" spans="1:10">
      <c r="A2657" s="259"/>
      <c r="B2657" s="259"/>
      <c r="C2657" s="259"/>
      <c r="D2657" s="259"/>
      <c r="E2657" s="259"/>
      <c r="F2657" s="270"/>
      <c r="G2657" s="259"/>
      <c r="H2657" s="259"/>
      <c r="I2657" s="259"/>
      <c r="J2657" s="259"/>
    </row>
    <row r="2658" spans="1:10">
      <c r="A2658" s="259"/>
      <c r="B2658" s="259"/>
      <c r="C2658" s="259"/>
      <c r="D2658" s="259"/>
      <c r="E2658" s="259"/>
      <c r="F2658" s="270"/>
      <c r="G2658" s="259"/>
      <c r="H2658" s="259"/>
      <c r="I2658" s="259"/>
      <c r="J2658" s="259"/>
    </row>
    <row r="2659" spans="1:10">
      <c r="A2659" s="259"/>
      <c r="B2659" s="259"/>
      <c r="C2659" s="259"/>
      <c r="D2659" s="259"/>
      <c r="E2659" s="259"/>
      <c r="F2659" s="270"/>
      <c r="G2659" s="259"/>
      <c r="H2659" s="259"/>
      <c r="I2659" s="259"/>
      <c r="J2659" s="259"/>
    </row>
    <row r="2660" spans="1:10">
      <c r="A2660" s="259"/>
      <c r="B2660" s="259"/>
      <c r="C2660" s="259"/>
      <c r="D2660" s="259"/>
      <c r="E2660" s="259"/>
      <c r="F2660" s="270"/>
      <c r="G2660" s="259"/>
      <c r="H2660" s="259"/>
      <c r="I2660" s="259"/>
      <c r="J2660" s="259"/>
    </row>
    <row r="2661" spans="1:10">
      <c r="A2661" s="259"/>
      <c r="B2661" s="259"/>
      <c r="C2661" s="259"/>
      <c r="D2661" s="259"/>
      <c r="E2661" s="259"/>
      <c r="F2661" s="270"/>
      <c r="G2661" s="259"/>
      <c r="H2661" s="259"/>
      <c r="I2661" s="259"/>
      <c r="J2661" s="259"/>
    </row>
    <row r="2662" spans="1:10">
      <c r="A2662" s="259"/>
      <c r="B2662" s="259"/>
      <c r="C2662" s="259"/>
      <c r="D2662" s="259"/>
      <c r="E2662" s="259"/>
      <c r="F2662" s="270"/>
      <c r="G2662" s="259"/>
      <c r="H2662" s="259"/>
      <c r="I2662" s="259"/>
      <c r="J2662" s="259"/>
    </row>
    <row r="2663" spans="1:10">
      <c r="A2663" s="259"/>
      <c r="B2663" s="259"/>
      <c r="C2663" s="259"/>
      <c r="D2663" s="259"/>
      <c r="E2663" s="259"/>
      <c r="F2663" s="270"/>
      <c r="G2663" s="259"/>
      <c r="H2663" s="259"/>
      <c r="I2663" s="259"/>
      <c r="J2663" s="259"/>
    </row>
    <row r="2664" spans="1:10">
      <c r="A2664" s="259"/>
      <c r="B2664" s="259"/>
      <c r="C2664" s="259"/>
      <c r="D2664" s="259"/>
      <c r="E2664" s="259"/>
      <c r="F2664" s="270"/>
      <c r="G2664" s="259"/>
      <c r="H2664" s="259"/>
      <c r="I2664" s="259"/>
      <c r="J2664" s="259"/>
    </row>
    <row r="2665" spans="1:10">
      <c r="A2665" s="259"/>
      <c r="B2665" s="259"/>
      <c r="C2665" s="259"/>
      <c r="D2665" s="259"/>
      <c r="E2665" s="259"/>
      <c r="F2665" s="270"/>
      <c r="G2665" s="259"/>
      <c r="H2665" s="259"/>
      <c r="I2665" s="259"/>
      <c r="J2665" s="259"/>
    </row>
    <row r="2666" spans="1:10">
      <c r="A2666" s="259"/>
      <c r="B2666" s="259"/>
      <c r="C2666" s="259"/>
      <c r="D2666" s="259"/>
      <c r="E2666" s="259"/>
      <c r="F2666" s="270"/>
      <c r="G2666" s="259"/>
      <c r="H2666" s="259"/>
      <c r="I2666" s="259"/>
      <c r="J2666" s="259"/>
    </row>
    <row r="2667" spans="1:10">
      <c r="A2667" s="259"/>
      <c r="B2667" s="259"/>
      <c r="C2667" s="259"/>
      <c r="D2667" s="259"/>
      <c r="E2667" s="259"/>
      <c r="F2667" s="270"/>
      <c r="G2667" s="259"/>
      <c r="H2667" s="259"/>
      <c r="I2667" s="259"/>
      <c r="J2667" s="259"/>
    </row>
    <row r="2668" spans="1:10">
      <c r="A2668" s="259"/>
      <c r="B2668" s="259"/>
      <c r="C2668" s="259"/>
      <c r="D2668" s="259"/>
      <c r="E2668" s="259"/>
      <c r="F2668" s="270"/>
      <c r="G2668" s="259"/>
      <c r="H2668" s="259"/>
      <c r="I2668" s="259"/>
      <c r="J2668" s="259"/>
    </row>
    <row r="2669" spans="1:10">
      <c r="A2669" s="259"/>
      <c r="B2669" s="259"/>
      <c r="C2669" s="259"/>
      <c r="D2669" s="259"/>
      <c r="E2669" s="259"/>
      <c r="F2669" s="270"/>
      <c r="G2669" s="259"/>
      <c r="H2669" s="259"/>
      <c r="I2669" s="259"/>
      <c r="J2669" s="259"/>
    </row>
    <row r="2670" spans="1:10">
      <c r="A2670" s="259"/>
      <c r="B2670" s="259"/>
      <c r="C2670" s="259"/>
      <c r="D2670" s="259"/>
      <c r="E2670" s="259"/>
      <c r="F2670" s="270"/>
      <c r="G2670" s="259"/>
      <c r="H2670" s="259"/>
      <c r="I2670" s="259"/>
      <c r="J2670" s="259"/>
    </row>
    <row r="2671" spans="1:10">
      <c r="A2671" s="259"/>
      <c r="B2671" s="259"/>
      <c r="C2671" s="259"/>
      <c r="D2671" s="259"/>
      <c r="E2671" s="259"/>
      <c r="F2671" s="270"/>
      <c r="G2671" s="259"/>
      <c r="H2671" s="259"/>
      <c r="I2671" s="259"/>
      <c r="J2671" s="259"/>
    </row>
    <row r="2672" spans="1:10">
      <c r="A2672" s="259"/>
      <c r="B2672" s="259"/>
      <c r="C2672" s="259"/>
      <c r="D2672" s="259"/>
      <c r="E2672" s="259"/>
      <c r="F2672" s="270"/>
      <c r="G2672" s="259"/>
      <c r="H2672" s="259"/>
      <c r="I2672" s="259"/>
      <c r="J2672" s="259"/>
    </row>
    <row r="2673" spans="1:10">
      <c r="A2673" s="259"/>
      <c r="B2673" s="259"/>
      <c r="C2673" s="259"/>
      <c r="D2673" s="259"/>
      <c r="E2673" s="259"/>
      <c r="F2673" s="270"/>
      <c r="G2673" s="259"/>
      <c r="H2673" s="259"/>
      <c r="I2673" s="259"/>
      <c r="J2673" s="259"/>
    </row>
    <row r="2674" spans="1:10">
      <c r="A2674" s="259"/>
      <c r="B2674" s="259"/>
      <c r="C2674" s="259"/>
      <c r="D2674" s="259"/>
      <c r="E2674" s="259"/>
      <c r="F2674" s="270"/>
      <c r="G2674" s="259"/>
      <c r="H2674" s="259"/>
      <c r="I2674" s="259"/>
      <c r="J2674" s="259"/>
    </row>
    <row r="2675" spans="1:10">
      <c r="A2675" s="259"/>
      <c r="B2675" s="259"/>
      <c r="C2675" s="259"/>
      <c r="D2675" s="259"/>
      <c r="E2675" s="259"/>
      <c r="F2675" s="270"/>
      <c r="G2675" s="259"/>
      <c r="H2675" s="259"/>
      <c r="I2675" s="259"/>
      <c r="J2675" s="259"/>
    </row>
    <row r="2676" spans="1:10">
      <c r="A2676" s="259"/>
      <c r="B2676" s="259"/>
      <c r="C2676" s="259"/>
      <c r="D2676" s="259"/>
      <c r="E2676" s="259"/>
      <c r="F2676" s="270"/>
      <c r="G2676" s="259"/>
      <c r="H2676" s="259"/>
      <c r="I2676" s="259"/>
      <c r="J2676" s="259"/>
    </row>
    <row r="2677" spans="1:10">
      <c r="A2677" s="259"/>
      <c r="B2677" s="259"/>
      <c r="C2677" s="259"/>
      <c r="D2677" s="259"/>
      <c r="E2677" s="259"/>
      <c r="F2677" s="270"/>
      <c r="G2677" s="259"/>
      <c r="H2677" s="259"/>
      <c r="I2677" s="259"/>
      <c r="J2677" s="259"/>
    </row>
    <row r="2678" spans="1:10">
      <c r="A2678" s="259"/>
      <c r="B2678" s="259"/>
      <c r="C2678" s="259"/>
      <c r="D2678" s="259"/>
      <c r="E2678" s="259"/>
      <c r="F2678" s="270"/>
      <c r="G2678" s="259"/>
      <c r="H2678" s="259"/>
      <c r="I2678" s="259"/>
      <c r="J2678" s="259"/>
    </row>
    <row r="2679" spans="1:10">
      <c r="A2679" s="259"/>
      <c r="B2679" s="259"/>
      <c r="C2679" s="259"/>
      <c r="D2679" s="259"/>
      <c r="E2679" s="259"/>
      <c r="F2679" s="270"/>
      <c r="G2679" s="259"/>
      <c r="H2679" s="259"/>
      <c r="I2679" s="259"/>
      <c r="J2679" s="259"/>
    </row>
    <row r="2680" spans="1:10">
      <c r="A2680" s="259"/>
      <c r="B2680" s="259"/>
      <c r="C2680" s="259"/>
      <c r="D2680" s="259"/>
      <c r="E2680" s="259"/>
      <c r="F2680" s="270"/>
      <c r="G2680" s="259"/>
      <c r="H2680" s="259"/>
      <c r="I2680" s="259"/>
      <c r="J2680" s="259"/>
    </row>
    <row r="2681" spans="1:10">
      <c r="A2681" s="259"/>
      <c r="B2681" s="259"/>
      <c r="C2681" s="259"/>
      <c r="D2681" s="259"/>
      <c r="E2681" s="259"/>
      <c r="F2681" s="270"/>
      <c r="G2681" s="259"/>
      <c r="H2681" s="259"/>
      <c r="I2681" s="259"/>
      <c r="J2681" s="259"/>
    </row>
    <row r="2682" spans="1:10">
      <c r="A2682" s="259"/>
      <c r="B2682" s="259"/>
      <c r="C2682" s="259"/>
      <c r="D2682" s="259"/>
      <c r="E2682" s="259"/>
      <c r="F2682" s="270"/>
      <c r="G2682" s="259"/>
      <c r="H2682" s="259"/>
      <c r="I2682" s="259"/>
      <c r="J2682" s="259"/>
    </row>
    <row r="2683" spans="1:10">
      <c r="A2683" s="259"/>
      <c r="B2683" s="259"/>
      <c r="C2683" s="259"/>
      <c r="D2683" s="259"/>
      <c r="E2683" s="259"/>
      <c r="F2683" s="270"/>
      <c r="G2683" s="259"/>
      <c r="H2683" s="259"/>
      <c r="I2683" s="259"/>
      <c r="J2683" s="259"/>
    </row>
    <row r="2684" spans="1:10">
      <c r="A2684" s="259"/>
      <c r="B2684" s="259"/>
      <c r="C2684" s="259"/>
      <c r="D2684" s="259"/>
      <c r="E2684" s="259"/>
      <c r="F2684" s="270"/>
      <c r="G2684" s="259"/>
      <c r="H2684" s="259"/>
      <c r="I2684" s="259"/>
      <c r="J2684" s="259"/>
    </row>
    <row r="2685" spans="1:10">
      <c r="A2685" s="259"/>
      <c r="B2685" s="259"/>
      <c r="C2685" s="259"/>
      <c r="D2685" s="259"/>
      <c r="E2685" s="259"/>
      <c r="F2685" s="270"/>
      <c r="G2685" s="259"/>
      <c r="H2685" s="259"/>
      <c r="I2685" s="259"/>
      <c r="J2685" s="259"/>
    </row>
    <row r="2686" spans="1:10">
      <c r="A2686" s="259"/>
      <c r="B2686" s="259"/>
      <c r="C2686" s="259"/>
      <c r="D2686" s="259"/>
      <c r="E2686" s="259"/>
      <c r="F2686" s="270"/>
      <c r="G2686" s="259"/>
      <c r="H2686" s="259"/>
      <c r="I2686" s="259"/>
      <c r="J2686" s="259"/>
    </row>
    <row r="2687" spans="1:10">
      <c r="A2687" s="259"/>
      <c r="B2687" s="259"/>
      <c r="C2687" s="259"/>
      <c r="D2687" s="259"/>
      <c r="E2687" s="259"/>
      <c r="F2687" s="270"/>
      <c r="G2687" s="259"/>
      <c r="H2687" s="259"/>
      <c r="I2687" s="259"/>
      <c r="J2687" s="259"/>
    </row>
    <row r="2688" spans="1:10">
      <c r="A2688" s="259"/>
      <c r="B2688" s="259"/>
      <c r="C2688" s="259"/>
      <c r="D2688" s="259"/>
      <c r="E2688" s="259"/>
      <c r="F2688" s="270"/>
      <c r="G2688" s="259"/>
      <c r="H2688" s="259"/>
      <c r="I2688" s="259"/>
      <c r="J2688" s="259"/>
    </row>
    <row r="2689" spans="1:10">
      <c r="A2689" s="259"/>
      <c r="B2689" s="259"/>
      <c r="C2689" s="259"/>
      <c r="D2689" s="259"/>
      <c r="E2689" s="259"/>
      <c r="F2689" s="270"/>
      <c r="G2689" s="259"/>
      <c r="H2689" s="259"/>
      <c r="I2689" s="259"/>
      <c r="J2689" s="259"/>
    </row>
    <row r="2690" spans="1:10">
      <c r="A2690" s="259"/>
      <c r="B2690" s="259"/>
      <c r="C2690" s="259"/>
      <c r="D2690" s="259"/>
      <c r="E2690" s="259"/>
      <c r="F2690" s="270"/>
      <c r="G2690" s="259"/>
      <c r="H2690" s="259"/>
      <c r="I2690" s="259"/>
      <c r="J2690" s="259"/>
    </row>
    <row r="2691" spans="1:10">
      <c r="A2691" s="259"/>
      <c r="B2691" s="259"/>
      <c r="C2691" s="259"/>
      <c r="D2691" s="259"/>
      <c r="E2691" s="259"/>
      <c r="F2691" s="270"/>
      <c r="G2691" s="259"/>
      <c r="H2691" s="259"/>
      <c r="I2691" s="259"/>
      <c r="J2691" s="259"/>
    </row>
    <row r="2692" spans="1:10">
      <c r="A2692" s="259"/>
      <c r="B2692" s="259"/>
      <c r="C2692" s="259"/>
      <c r="D2692" s="259"/>
      <c r="E2692" s="259"/>
      <c r="F2692" s="270"/>
      <c r="G2692" s="259"/>
      <c r="H2692" s="259"/>
      <c r="I2692" s="259"/>
      <c r="J2692" s="259"/>
    </row>
    <row r="2693" spans="1:10">
      <c r="A2693" s="259"/>
      <c r="B2693" s="259"/>
      <c r="C2693" s="259"/>
      <c r="D2693" s="259"/>
      <c r="E2693" s="259"/>
      <c r="F2693" s="270"/>
      <c r="G2693" s="259"/>
      <c r="H2693" s="259"/>
      <c r="I2693" s="259"/>
      <c r="J2693" s="259"/>
    </row>
    <row r="2694" spans="1:10">
      <c r="A2694" s="259"/>
      <c r="B2694" s="259"/>
      <c r="C2694" s="259"/>
      <c r="D2694" s="259"/>
      <c r="E2694" s="259"/>
      <c r="F2694" s="270"/>
      <c r="G2694" s="259"/>
      <c r="H2694" s="259"/>
      <c r="I2694" s="259"/>
      <c r="J2694" s="259"/>
    </row>
    <row r="2695" spans="1:10">
      <c r="A2695" s="259"/>
      <c r="B2695" s="259"/>
      <c r="C2695" s="259"/>
      <c r="D2695" s="259"/>
      <c r="E2695" s="259"/>
      <c r="F2695" s="270"/>
      <c r="G2695" s="259"/>
      <c r="H2695" s="259"/>
      <c r="I2695" s="259"/>
      <c r="J2695" s="259"/>
    </row>
    <row r="2696" spans="1:10">
      <c r="A2696" s="259"/>
      <c r="B2696" s="259"/>
      <c r="C2696" s="259"/>
      <c r="D2696" s="259"/>
      <c r="E2696" s="259"/>
      <c r="F2696" s="270"/>
      <c r="G2696" s="259"/>
      <c r="H2696" s="259"/>
      <c r="I2696" s="259"/>
      <c r="J2696" s="259"/>
    </row>
    <row r="2697" spans="1:10">
      <c r="A2697" s="259"/>
      <c r="B2697" s="259"/>
      <c r="C2697" s="259"/>
      <c r="D2697" s="259"/>
      <c r="E2697" s="259"/>
      <c r="F2697" s="270"/>
      <c r="G2697" s="259"/>
      <c r="H2697" s="259"/>
      <c r="I2697" s="259"/>
      <c r="J2697" s="259"/>
    </row>
    <row r="2698" spans="1:10">
      <c r="A2698" s="259"/>
      <c r="B2698" s="259"/>
      <c r="C2698" s="259"/>
      <c r="D2698" s="259"/>
      <c r="E2698" s="259"/>
      <c r="F2698" s="270"/>
      <c r="G2698" s="259"/>
      <c r="H2698" s="259"/>
      <c r="I2698" s="259"/>
      <c r="J2698" s="259"/>
    </row>
    <row r="2699" spans="1:10">
      <c r="A2699" s="259"/>
      <c r="B2699" s="259"/>
      <c r="C2699" s="259"/>
      <c r="D2699" s="259"/>
      <c r="E2699" s="259"/>
      <c r="F2699" s="270"/>
      <c r="G2699" s="259"/>
      <c r="H2699" s="259"/>
      <c r="I2699" s="259"/>
      <c r="J2699" s="259"/>
    </row>
    <row r="2700" spans="1:10">
      <c r="A2700" s="259"/>
      <c r="B2700" s="259"/>
      <c r="C2700" s="259"/>
      <c r="D2700" s="259"/>
      <c r="E2700" s="259"/>
      <c r="F2700" s="270"/>
      <c r="G2700" s="259"/>
      <c r="H2700" s="259"/>
      <c r="I2700" s="259"/>
      <c r="J2700" s="259"/>
    </row>
    <row r="2701" spans="1:10">
      <c r="A2701" s="259"/>
      <c r="B2701" s="259"/>
      <c r="C2701" s="259"/>
      <c r="D2701" s="259"/>
      <c r="E2701" s="259"/>
      <c r="F2701" s="270"/>
      <c r="G2701" s="259"/>
      <c r="H2701" s="259"/>
      <c r="I2701" s="259"/>
      <c r="J2701" s="259"/>
    </row>
    <row r="2702" spans="1:10">
      <c r="A2702" s="259"/>
      <c r="B2702" s="259"/>
      <c r="C2702" s="259"/>
      <c r="D2702" s="259"/>
      <c r="E2702" s="259"/>
      <c r="F2702" s="270"/>
      <c r="G2702" s="259"/>
      <c r="H2702" s="259"/>
      <c r="I2702" s="259"/>
      <c r="J2702" s="259"/>
    </row>
    <row r="2703" spans="1:10">
      <c r="A2703" s="259"/>
      <c r="B2703" s="259"/>
      <c r="C2703" s="259"/>
      <c r="D2703" s="259"/>
      <c r="E2703" s="259"/>
      <c r="F2703" s="270"/>
      <c r="G2703" s="259"/>
      <c r="H2703" s="259"/>
      <c r="I2703" s="259"/>
      <c r="J2703" s="259"/>
    </row>
    <row r="2704" spans="1:10">
      <c r="A2704" s="259"/>
      <c r="B2704" s="259"/>
      <c r="C2704" s="259"/>
      <c r="D2704" s="259"/>
      <c r="E2704" s="259"/>
      <c r="F2704" s="270"/>
      <c r="G2704" s="259"/>
      <c r="H2704" s="259"/>
      <c r="I2704" s="259"/>
      <c r="J2704" s="259"/>
    </row>
    <row r="2705" spans="1:10">
      <c r="A2705" s="259"/>
      <c r="B2705" s="259"/>
      <c r="C2705" s="259"/>
      <c r="D2705" s="259"/>
      <c r="E2705" s="259"/>
      <c r="F2705" s="270"/>
      <c r="G2705" s="259"/>
      <c r="H2705" s="259"/>
      <c r="I2705" s="259"/>
      <c r="J2705" s="259"/>
    </row>
    <row r="2706" spans="1:10">
      <c r="A2706" s="259"/>
      <c r="B2706" s="259"/>
      <c r="C2706" s="259"/>
      <c r="D2706" s="259"/>
      <c r="E2706" s="259"/>
      <c r="F2706" s="270"/>
      <c r="G2706" s="259"/>
      <c r="H2706" s="259"/>
      <c r="I2706" s="259"/>
      <c r="J2706" s="259"/>
    </row>
    <row r="2707" spans="1:10">
      <c r="A2707" s="259"/>
      <c r="B2707" s="259"/>
      <c r="C2707" s="259"/>
      <c r="D2707" s="259"/>
      <c r="E2707" s="259"/>
      <c r="F2707" s="270"/>
      <c r="G2707" s="259"/>
      <c r="H2707" s="259"/>
      <c r="I2707" s="259"/>
      <c r="J2707" s="259"/>
    </row>
    <row r="2708" spans="1:10">
      <c r="A2708" s="259"/>
      <c r="B2708" s="259"/>
      <c r="C2708" s="259"/>
      <c r="D2708" s="259"/>
      <c r="E2708" s="259"/>
      <c r="F2708" s="270"/>
      <c r="G2708" s="259"/>
      <c r="H2708" s="259"/>
      <c r="I2708" s="259"/>
      <c r="J2708" s="259"/>
    </row>
    <row r="2709" spans="1:10">
      <c r="A2709" s="259"/>
      <c r="B2709" s="259"/>
      <c r="C2709" s="259"/>
      <c r="D2709" s="259"/>
      <c r="E2709" s="259"/>
      <c r="F2709" s="270"/>
      <c r="G2709" s="259"/>
      <c r="H2709" s="259"/>
      <c r="I2709" s="259"/>
      <c r="J2709" s="259"/>
    </row>
    <row r="2710" spans="1:10">
      <c r="A2710" s="259"/>
      <c r="B2710" s="259"/>
      <c r="C2710" s="259"/>
      <c r="D2710" s="259"/>
      <c r="E2710" s="259"/>
      <c r="F2710" s="270"/>
      <c r="G2710" s="259"/>
      <c r="H2710" s="259"/>
      <c r="I2710" s="259"/>
      <c r="J2710" s="259"/>
    </row>
    <row r="2711" spans="1:10">
      <c r="A2711" s="259"/>
      <c r="B2711" s="259"/>
      <c r="C2711" s="259"/>
      <c r="D2711" s="259"/>
      <c r="E2711" s="259"/>
      <c r="F2711" s="270"/>
      <c r="G2711" s="259"/>
      <c r="H2711" s="259"/>
      <c r="I2711" s="259"/>
      <c r="J2711" s="259"/>
    </row>
    <row r="2712" spans="1:10">
      <c r="A2712" s="259"/>
      <c r="B2712" s="259"/>
      <c r="C2712" s="259"/>
      <c r="D2712" s="259"/>
      <c r="E2712" s="259"/>
      <c r="F2712" s="270"/>
      <c r="G2712" s="259"/>
      <c r="H2712" s="259"/>
      <c r="I2712" s="259"/>
      <c r="J2712" s="259"/>
    </row>
    <row r="2713" spans="1:10">
      <c r="A2713" s="259"/>
      <c r="B2713" s="259"/>
      <c r="C2713" s="259"/>
      <c r="D2713" s="259"/>
      <c r="E2713" s="259"/>
      <c r="F2713" s="270"/>
      <c r="G2713" s="259"/>
      <c r="H2713" s="259"/>
      <c r="I2713" s="259"/>
      <c r="J2713" s="259"/>
    </row>
    <row r="2714" spans="1:10">
      <c r="A2714" s="259"/>
      <c r="B2714" s="259"/>
      <c r="C2714" s="259"/>
      <c r="D2714" s="259"/>
      <c r="E2714" s="259"/>
      <c r="F2714" s="270"/>
      <c r="G2714" s="259"/>
      <c r="H2714" s="259"/>
      <c r="I2714" s="259"/>
      <c r="J2714" s="259"/>
    </row>
    <row r="2715" spans="1:10">
      <c r="A2715" s="259"/>
      <c r="B2715" s="259"/>
      <c r="C2715" s="259"/>
      <c r="D2715" s="259"/>
      <c r="E2715" s="259"/>
      <c r="F2715" s="270"/>
      <c r="G2715" s="259"/>
      <c r="H2715" s="259"/>
      <c r="I2715" s="259"/>
      <c r="J2715" s="259"/>
    </row>
    <row r="2716" spans="1:10">
      <c r="A2716" s="259"/>
      <c r="B2716" s="259"/>
      <c r="C2716" s="259"/>
      <c r="D2716" s="259"/>
      <c r="E2716" s="259"/>
      <c r="F2716" s="270"/>
      <c r="G2716" s="259"/>
      <c r="H2716" s="259"/>
      <c r="I2716" s="259"/>
      <c r="J2716" s="259"/>
    </row>
    <row r="2717" spans="1:10">
      <c r="A2717" s="259"/>
      <c r="B2717" s="259"/>
      <c r="C2717" s="259"/>
      <c r="D2717" s="259"/>
      <c r="E2717" s="259"/>
      <c r="F2717" s="270"/>
      <c r="G2717" s="259"/>
      <c r="H2717" s="259"/>
      <c r="I2717" s="259"/>
      <c r="J2717" s="259"/>
    </row>
    <row r="2718" spans="1:10">
      <c r="A2718" s="259"/>
      <c r="B2718" s="259"/>
      <c r="C2718" s="259"/>
      <c r="D2718" s="259"/>
      <c r="E2718" s="259"/>
      <c r="F2718" s="270"/>
      <c r="G2718" s="259"/>
      <c r="H2718" s="259"/>
      <c r="I2718" s="259"/>
      <c r="J2718" s="259"/>
    </row>
    <row r="2719" spans="1:10">
      <c r="A2719" s="259"/>
      <c r="B2719" s="259"/>
      <c r="C2719" s="259"/>
      <c r="D2719" s="259"/>
      <c r="E2719" s="259"/>
      <c r="F2719" s="270"/>
      <c r="G2719" s="259"/>
      <c r="H2719" s="259"/>
      <c r="I2719" s="259"/>
      <c r="J2719" s="259"/>
    </row>
    <row r="2720" spans="1:10">
      <c r="A2720" s="259"/>
      <c r="B2720" s="259"/>
      <c r="C2720" s="259"/>
      <c r="D2720" s="259"/>
      <c r="E2720" s="259"/>
      <c r="F2720" s="270"/>
      <c r="G2720" s="259"/>
      <c r="H2720" s="259"/>
      <c r="I2720" s="259"/>
      <c r="J2720" s="259"/>
    </row>
    <row r="2721" spans="1:10">
      <c r="A2721" s="259"/>
      <c r="B2721" s="259"/>
      <c r="C2721" s="259"/>
      <c r="D2721" s="259"/>
      <c r="E2721" s="259"/>
      <c r="F2721" s="270"/>
      <c r="G2721" s="259"/>
      <c r="H2721" s="259"/>
      <c r="I2721" s="259"/>
      <c r="J2721" s="259"/>
    </row>
    <row r="2722" spans="1:10">
      <c r="A2722" s="259"/>
      <c r="B2722" s="259"/>
      <c r="C2722" s="259"/>
      <c r="D2722" s="259"/>
      <c r="E2722" s="259"/>
      <c r="F2722" s="270"/>
      <c r="G2722" s="259"/>
      <c r="H2722" s="259"/>
      <c r="I2722" s="259"/>
      <c r="J2722" s="259"/>
    </row>
    <row r="2723" spans="1:10">
      <c r="A2723" s="259"/>
      <c r="B2723" s="259"/>
      <c r="C2723" s="259"/>
      <c r="D2723" s="259"/>
      <c r="E2723" s="259"/>
      <c r="F2723" s="270"/>
      <c r="G2723" s="259"/>
      <c r="H2723" s="259"/>
      <c r="I2723" s="259"/>
      <c r="J2723" s="259"/>
    </row>
    <row r="2724" spans="1:10">
      <c r="A2724" s="259"/>
      <c r="B2724" s="259"/>
      <c r="C2724" s="259"/>
      <c r="D2724" s="259"/>
      <c r="E2724" s="259"/>
      <c r="F2724" s="270"/>
      <c r="G2724" s="259"/>
      <c r="H2724" s="259"/>
      <c r="I2724" s="259"/>
      <c r="J2724" s="259"/>
    </row>
    <row r="2725" spans="1:10">
      <c r="A2725" s="259"/>
      <c r="B2725" s="259"/>
      <c r="C2725" s="259"/>
      <c r="D2725" s="259"/>
      <c r="E2725" s="259"/>
      <c r="F2725" s="270"/>
      <c r="G2725" s="259"/>
      <c r="H2725" s="259"/>
      <c r="I2725" s="259"/>
      <c r="J2725" s="259"/>
    </row>
    <row r="2726" spans="1:10">
      <c r="A2726" s="259"/>
      <c r="B2726" s="259"/>
      <c r="C2726" s="259"/>
      <c r="D2726" s="259"/>
      <c r="E2726" s="259"/>
      <c r="F2726" s="270"/>
      <c r="G2726" s="259"/>
      <c r="H2726" s="259"/>
      <c r="I2726" s="259"/>
      <c r="J2726" s="259"/>
    </row>
    <row r="2727" spans="1:10">
      <c r="A2727" s="259"/>
      <c r="B2727" s="259"/>
      <c r="C2727" s="259"/>
      <c r="D2727" s="259"/>
      <c r="E2727" s="259"/>
      <c r="F2727" s="270"/>
      <c r="G2727" s="259"/>
      <c r="H2727" s="259"/>
      <c r="I2727" s="259"/>
      <c r="J2727" s="259"/>
    </row>
    <row r="2728" spans="1:10">
      <c r="A2728" s="259"/>
      <c r="B2728" s="259"/>
      <c r="C2728" s="259"/>
      <c r="D2728" s="259"/>
      <c r="E2728" s="259"/>
      <c r="F2728" s="270"/>
      <c r="G2728" s="259"/>
      <c r="H2728" s="259"/>
      <c r="I2728" s="259"/>
      <c r="J2728" s="259"/>
    </row>
    <row r="2729" spans="1:10">
      <c r="A2729" s="259"/>
      <c r="B2729" s="259"/>
      <c r="C2729" s="259"/>
      <c r="D2729" s="259"/>
      <c r="E2729" s="259"/>
      <c r="F2729" s="270"/>
      <c r="G2729" s="259"/>
      <c r="H2729" s="259"/>
      <c r="I2729" s="259"/>
      <c r="J2729" s="259"/>
    </row>
    <row r="2730" spans="1:10">
      <c r="A2730" s="259"/>
      <c r="B2730" s="259"/>
      <c r="C2730" s="259"/>
      <c r="D2730" s="259"/>
      <c r="E2730" s="259"/>
      <c r="F2730" s="270"/>
      <c r="G2730" s="259"/>
      <c r="H2730" s="259"/>
      <c r="I2730" s="259"/>
      <c r="J2730" s="259"/>
    </row>
    <row r="2731" spans="1:10">
      <c r="A2731" s="259"/>
      <c r="B2731" s="259"/>
      <c r="C2731" s="259"/>
      <c r="D2731" s="259"/>
      <c r="E2731" s="259"/>
      <c r="F2731" s="270"/>
      <c r="G2731" s="259"/>
      <c r="H2731" s="259"/>
      <c r="I2731" s="259"/>
      <c r="J2731" s="259"/>
    </row>
    <row r="2732" spans="1:10">
      <c r="A2732" s="259"/>
      <c r="B2732" s="259"/>
      <c r="C2732" s="259"/>
      <c r="D2732" s="259"/>
      <c r="E2732" s="259"/>
      <c r="F2732" s="270"/>
      <c r="G2732" s="259"/>
      <c r="H2732" s="259"/>
      <c r="I2732" s="259"/>
      <c r="J2732" s="259"/>
    </row>
    <row r="2733" spans="1:10">
      <c r="A2733" s="259"/>
      <c r="B2733" s="259"/>
      <c r="C2733" s="259"/>
      <c r="D2733" s="259"/>
      <c r="E2733" s="259"/>
      <c r="F2733" s="270"/>
      <c r="G2733" s="259"/>
      <c r="H2733" s="259"/>
      <c r="I2733" s="259"/>
      <c r="J2733" s="259"/>
    </row>
    <row r="2734" spans="1:10">
      <c r="A2734" s="259"/>
      <c r="B2734" s="259"/>
      <c r="C2734" s="259"/>
      <c r="D2734" s="259"/>
      <c r="E2734" s="259"/>
      <c r="F2734" s="270"/>
      <c r="G2734" s="259"/>
      <c r="H2734" s="259"/>
      <c r="I2734" s="259"/>
      <c r="J2734" s="259"/>
    </row>
    <row r="2735" spans="1:10">
      <c r="A2735" s="259"/>
      <c r="B2735" s="259"/>
      <c r="C2735" s="259"/>
      <c r="D2735" s="259"/>
      <c r="E2735" s="259"/>
      <c r="F2735" s="270"/>
      <c r="G2735" s="259"/>
      <c r="H2735" s="259"/>
      <c r="I2735" s="259"/>
      <c r="J2735" s="259"/>
    </row>
    <row r="2736" spans="1:10">
      <c r="A2736" s="259"/>
      <c r="B2736" s="259"/>
      <c r="C2736" s="259"/>
      <c r="D2736" s="259"/>
      <c r="E2736" s="259"/>
      <c r="F2736" s="270"/>
      <c r="G2736" s="259"/>
      <c r="H2736" s="259"/>
      <c r="I2736" s="259"/>
      <c r="J2736" s="259"/>
    </row>
    <row r="2737" spans="1:10">
      <c r="A2737" s="259"/>
      <c r="B2737" s="259"/>
      <c r="C2737" s="259"/>
      <c r="D2737" s="259"/>
      <c r="E2737" s="259"/>
      <c r="F2737" s="270"/>
      <c r="G2737" s="259"/>
      <c r="H2737" s="259"/>
      <c r="I2737" s="259"/>
      <c r="J2737" s="259"/>
    </row>
    <row r="2738" spans="1:10">
      <c r="A2738" s="259"/>
      <c r="B2738" s="259"/>
      <c r="C2738" s="259"/>
      <c r="D2738" s="259"/>
      <c r="E2738" s="259"/>
      <c r="F2738" s="270"/>
      <c r="G2738" s="259"/>
      <c r="H2738" s="259"/>
      <c r="I2738" s="259"/>
      <c r="J2738" s="259"/>
    </row>
    <row r="2739" spans="1:10">
      <c r="A2739" s="259"/>
      <c r="B2739" s="259"/>
      <c r="C2739" s="259"/>
      <c r="D2739" s="259"/>
      <c r="E2739" s="259"/>
      <c r="F2739" s="270"/>
      <c r="G2739" s="259"/>
      <c r="H2739" s="259"/>
      <c r="I2739" s="259"/>
      <c r="J2739" s="259"/>
    </row>
    <row r="2740" spans="1:10">
      <c r="A2740" s="259"/>
      <c r="B2740" s="259"/>
      <c r="C2740" s="259"/>
      <c r="D2740" s="259"/>
      <c r="E2740" s="259"/>
      <c r="F2740" s="270"/>
      <c r="G2740" s="259"/>
      <c r="H2740" s="259"/>
      <c r="I2740" s="259"/>
      <c r="J2740" s="259"/>
    </row>
    <row r="2741" spans="1:10">
      <c r="A2741" s="259"/>
      <c r="B2741" s="259"/>
      <c r="C2741" s="259"/>
      <c r="D2741" s="259"/>
      <c r="E2741" s="259"/>
      <c r="F2741" s="270"/>
      <c r="G2741" s="259"/>
      <c r="H2741" s="259"/>
      <c r="I2741" s="259"/>
      <c r="J2741" s="259"/>
    </row>
    <row r="2742" spans="1:10">
      <c r="A2742" s="259"/>
      <c r="B2742" s="259"/>
      <c r="C2742" s="259"/>
      <c r="D2742" s="259"/>
      <c r="E2742" s="259"/>
      <c r="F2742" s="270"/>
      <c r="G2742" s="259"/>
      <c r="H2742" s="259"/>
      <c r="I2742" s="259"/>
      <c r="J2742" s="259"/>
    </row>
    <row r="2743" spans="1:10">
      <c r="A2743" s="259"/>
      <c r="B2743" s="259"/>
      <c r="C2743" s="259"/>
      <c r="D2743" s="259"/>
      <c r="E2743" s="259"/>
      <c r="F2743" s="270"/>
      <c r="G2743" s="259"/>
      <c r="H2743" s="259"/>
      <c r="I2743" s="259"/>
      <c r="J2743" s="259"/>
    </row>
    <row r="2744" spans="1:10">
      <c r="A2744" s="259"/>
      <c r="B2744" s="259"/>
      <c r="C2744" s="259"/>
      <c r="D2744" s="259"/>
      <c r="E2744" s="259"/>
      <c r="F2744" s="270"/>
      <c r="G2744" s="259"/>
      <c r="H2744" s="259"/>
      <c r="I2744" s="259"/>
      <c r="J2744" s="259"/>
    </row>
    <row r="2745" spans="1:10">
      <c r="A2745" s="259"/>
      <c r="B2745" s="259"/>
      <c r="C2745" s="259"/>
      <c r="D2745" s="259"/>
      <c r="E2745" s="259"/>
      <c r="F2745" s="270"/>
      <c r="G2745" s="259"/>
      <c r="H2745" s="259"/>
      <c r="I2745" s="259"/>
      <c r="J2745" s="259"/>
    </row>
    <row r="2746" spans="1:10">
      <c r="A2746" s="259"/>
      <c r="B2746" s="259"/>
      <c r="C2746" s="259"/>
      <c r="D2746" s="259"/>
      <c r="E2746" s="259"/>
      <c r="F2746" s="270"/>
      <c r="G2746" s="259"/>
      <c r="H2746" s="259"/>
      <c r="I2746" s="259"/>
      <c r="J2746" s="259"/>
    </row>
    <row r="2747" spans="1:10">
      <c r="A2747" s="259"/>
      <c r="B2747" s="259"/>
      <c r="C2747" s="259"/>
      <c r="D2747" s="259"/>
      <c r="E2747" s="259"/>
      <c r="F2747" s="270"/>
      <c r="G2747" s="259"/>
      <c r="H2747" s="259"/>
      <c r="I2747" s="259"/>
      <c r="J2747" s="259"/>
    </row>
    <row r="2748" spans="1:10">
      <c r="A2748" s="259"/>
      <c r="B2748" s="259"/>
      <c r="C2748" s="259"/>
      <c r="D2748" s="259"/>
      <c r="E2748" s="259"/>
      <c r="F2748" s="270"/>
      <c r="G2748" s="259"/>
      <c r="H2748" s="259"/>
      <c r="I2748" s="259"/>
      <c r="J2748" s="259"/>
    </row>
    <row r="2749" spans="1:10">
      <c r="A2749" s="259"/>
      <c r="B2749" s="259"/>
      <c r="C2749" s="259"/>
      <c r="D2749" s="259"/>
      <c r="E2749" s="259"/>
      <c r="F2749" s="270"/>
      <c r="G2749" s="259"/>
      <c r="H2749" s="259"/>
      <c r="I2749" s="259"/>
      <c r="J2749" s="259"/>
    </row>
    <row r="2750" spans="1:10">
      <c r="A2750" s="259"/>
      <c r="B2750" s="259"/>
      <c r="C2750" s="259"/>
      <c r="D2750" s="259"/>
      <c r="E2750" s="259"/>
      <c r="F2750" s="270"/>
      <c r="G2750" s="259"/>
      <c r="H2750" s="259"/>
      <c r="I2750" s="259"/>
      <c r="J2750" s="259"/>
    </row>
    <row r="2751" spans="1:10">
      <c r="A2751" s="259"/>
      <c r="B2751" s="259"/>
      <c r="C2751" s="259"/>
      <c r="D2751" s="259"/>
      <c r="E2751" s="259"/>
      <c r="F2751" s="270"/>
      <c r="G2751" s="259"/>
      <c r="H2751" s="259"/>
      <c r="I2751" s="259"/>
      <c r="J2751" s="259"/>
    </row>
    <row r="2752" spans="1:10">
      <c r="A2752" s="259"/>
      <c r="B2752" s="259"/>
      <c r="C2752" s="259"/>
      <c r="D2752" s="259"/>
      <c r="E2752" s="259"/>
      <c r="F2752" s="270"/>
      <c r="G2752" s="259"/>
      <c r="H2752" s="259"/>
      <c r="I2752" s="259"/>
      <c r="J2752" s="259"/>
    </row>
    <row r="2753" spans="1:10">
      <c r="A2753" s="259"/>
      <c r="B2753" s="259"/>
      <c r="C2753" s="259"/>
      <c r="D2753" s="259"/>
      <c r="E2753" s="259"/>
      <c r="F2753" s="270"/>
      <c r="G2753" s="259"/>
      <c r="H2753" s="259"/>
      <c r="I2753" s="259"/>
      <c r="J2753" s="259"/>
    </row>
    <row r="2754" spans="1:10">
      <c r="A2754" s="259"/>
      <c r="B2754" s="259"/>
      <c r="C2754" s="259"/>
      <c r="D2754" s="259"/>
      <c r="E2754" s="259"/>
      <c r="F2754" s="270"/>
      <c r="G2754" s="259"/>
      <c r="H2754" s="259"/>
      <c r="I2754" s="259"/>
      <c r="J2754" s="259"/>
    </row>
    <row r="2755" spans="1:10">
      <c r="A2755" s="259"/>
      <c r="B2755" s="259"/>
      <c r="C2755" s="259"/>
      <c r="D2755" s="259"/>
      <c r="E2755" s="259"/>
      <c r="F2755" s="270"/>
      <c r="G2755" s="259"/>
      <c r="H2755" s="259"/>
      <c r="I2755" s="259"/>
      <c r="J2755" s="259"/>
    </row>
    <row r="2756" spans="1:10">
      <c r="A2756" s="259"/>
      <c r="B2756" s="259"/>
      <c r="C2756" s="259"/>
      <c r="D2756" s="259"/>
      <c r="E2756" s="259"/>
      <c r="F2756" s="270"/>
      <c r="G2756" s="259"/>
      <c r="H2756" s="259"/>
      <c r="I2756" s="259"/>
      <c r="J2756" s="259"/>
    </row>
    <row r="2757" spans="1:10">
      <c r="A2757" s="259"/>
      <c r="B2757" s="259"/>
      <c r="C2757" s="259"/>
      <c r="D2757" s="259"/>
      <c r="E2757" s="259"/>
      <c r="F2757" s="270"/>
      <c r="G2757" s="259"/>
      <c r="H2757" s="259"/>
      <c r="I2757" s="259"/>
      <c r="J2757" s="259"/>
    </row>
    <row r="2758" spans="1:10">
      <c r="A2758" s="259"/>
      <c r="B2758" s="259"/>
      <c r="C2758" s="259"/>
      <c r="D2758" s="259"/>
      <c r="E2758" s="259"/>
      <c r="F2758" s="270"/>
      <c r="G2758" s="259"/>
      <c r="H2758" s="259"/>
      <c r="I2758" s="259"/>
      <c r="J2758" s="259"/>
    </row>
    <row r="2759" spans="1:10">
      <c r="A2759" s="259"/>
      <c r="B2759" s="259"/>
      <c r="C2759" s="259"/>
      <c r="D2759" s="259"/>
      <c r="E2759" s="259"/>
      <c r="F2759" s="270"/>
      <c r="G2759" s="259"/>
      <c r="H2759" s="259"/>
      <c r="I2759" s="259"/>
      <c r="J2759" s="259"/>
    </row>
    <row r="2760" spans="1:10">
      <c r="A2760" s="259"/>
      <c r="B2760" s="259"/>
      <c r="C2760" s="259"/>
      <c r="D2760" s="259"/>
      <c r="E2760" s="259"/>
      <c r="F2760" s="270"/>
      <c r="G2760" s="259"/>
      <c r="H2760" s="259"/>
      <c r="I2760" s="259"/>
      <c r="J2760" s="259"/>
    </row>
    <row r="2761" spans="1:10">
      <c r="A2761" s="259"/>
      <c r="B2761" s="259"/>
      <c r="C2761" s="259"/>
      <c r="D2761" s="259"/>
      <c r="E2761" s="259"/>
      <c r="F2761" s="270"/>
      <c r="G2761" s="259"/>
      <c r="H2761" s="259"/>
      <c r="I2761" s="259"/>
      <c r="J2761" s="259"/>
    </row>
    <row r="2762" spans="1:10">
      <c r="A2762" s="259"/>
      <c r="B2762" s="259"/>
      <c r="C2762" s="259"/>
      <c r="D2762" s="259"/>
      <c r="E2762" s="259"/>
      <c r="F2762" s="270"/>
      <c r="G2762" s="259"/>
      <c r="H2762" s="259"/>
      <c r="I2762" s="259"/>
      <c r="J2762" s="259"/>
    </row>
    <row r="2763" spans="1:10">
      <c r="A2763" s="259"/>
      <c r="B2763" s="259"/>
      <c r="C2763" s="259"/>
      <c r="D2763" s="259"/>
      <c r="E2763" s="259"/>
      <c r="F2763" s="270"/>
      <c r="G2763" s="259"/>
      <c r="H2763" s="259"/>
      <c r="I2763" s="259"/>
      <c r="J2763" s="259"/>
    </row>
    <row r="2764" spans="1:10">
      <c r="A2764" s="259"/>
      <c r="B2764" s="259"/>
      <c r="C2764" s="259"/>
      <c r="D2764" s="259"/>
      <c r="E2764" s="259"/>
      <c r="F2764" s="270"/>
      <c r="G2764" s="259"/>
      <c r="H2764" s="259"/>
      <c r="I2764" s="259"/>
      <c r="J2764" s="259"/>
    </row>
    <row r="2765" spans="1:10">
      <c r="A2765" s="259"/>
      <c r="B2765" s="259"/>
      <c r="C2765" s="259"/>
      <c r="D2765" s="259"/>
      <c r="E2765" s="259"/>
      <c r="F2765" s="270"/>
      <c r="G2765" s="259"/>
      <c r="H2765" s="259"/>
      <c r="I2765" s="259"/>
      <c r="J2765" s="259"/>
    </row>
    <row r="2766" spans="1:10">
      <c r="A2766" s="259"/>
      <c r="B2766" s="259"/>
      <c r="C2766" s="259"/>
      <c r="D2766" s="259"/>
      <c r="E2766" s="259"/>
      <c r="F2766" s="270"/>
      <c r="G2766" s="259"/>
      <c r="H2766" s="259"/>
      <c r="I2766" s="259"/>
      <c r="J2766" s="259"/>
    </row>
    <row r="2767" spans="1:10">
      <c r="A2767" s="259"/>
      <c r="B2767" s="259"/>
      <c r="C2767" s="259"/>
      <c r="D2767" s="259"/>
      <c r="E2767" s="259"/>
      <c r="F2767" s="270"/>
      <c r="G2767" s="259"/>
      <c r="H2767" s="259"/>
      <c r="I2767" s="259"/>
      <c r="J2767" s="259"/>
    </row>
    <row r="2768" spans="1:10">
      <c r="A2768" s="259"/>
      <c r="B2768" s="259"/>
      <c r="C2768" s="259"/>
      <c r="D2768" s="259"/>
      <c r="E2768" s="259"/>
      <c r="F2768" s="270"/>
      <c r="G2768" s="259"/>
      <c r="H2768" s="259"/>
      <c r="I2768" s="259"/>
      <c r="J2768" s="259"/>
    </row>
    <row r="2769" spans="1:10">
      <c r="A2769" s="259"/>
      <c r="B2769" s="259"/>
      <c r="C2769" s="259"/>
      <c r="D2769" s="259"/>
      <c r="E2769" s="259"/>
      <c r="F2769" s="270"/>
      <c r="G2769" s="259"/>
      <c r="H2769" s="259"/>
      <c r="I2769" s="259"/>
      <c r="J2769" s="259"/>
    </row>
    <row r="2770" spans="1:10">
      <c r="A2770" s="259"/>
      <c r="B2770" s="259"/>
      <c r="C2770" s="259"/>
      <c r="D2770" s="259"/>
      <c r="E2770" s="259"/>
      <c r="F2770" s="270"/>
      <c r="G2770" s="259"/>
      <c r="H2770" s="259"/>
      <c r="I2770" s="259"/>
      <c r="J2770" s="259"/>
    </row>
    <row r="2771" spans="1:10">
      <c r="A2771" s="259"/>
      <c r="B2771" s="259"/>
      <c r="C2771" s="259"/>
      <c r="D2771" s="259"/>
      <c r="E2771" s="259"/>
      <c r="F2771" s="270"/>
      <c r="G2771" s="259"/>
      <c r="H2771" s="259"/>
      <c r="I2771" s="259"/>
      <c r="J2771" s="259"/>
    </row>
    <row r="2772" spans="1:10">
      <c r="A2772" s="259"/>
      <c r="B2772" s="259"/>
      <c r="C2772" s="259"/>
      <c r="D2772" s="259"/>
      <c r="E2772" s="259"/>
      <c r="F2772" s="270"/>
      <c r="G2772" s="259"/>
      <c r="H2772" s="259"/>
      <c r="I2772" s="259"/>
      <c r="J2772" s="259"/>
    </row>
    <row r="2773" spans="1:10">
      <c r="A2773" s="259"/>
      <c r="B2773" s="259"/>
      <c r="C2773" s="259"/>
      <c r="D2773" s="259"/>
      <c r="E2773" s="259"/>
      <c r="F2773" s="270"/>
      <c r="G2773" s="259"/>
      <c r="H2773" s="259"/>
      <c r="I2773" s="259"/>
      <c r="J2773" s="259"/>
    </row>
    <row r="2774" spans="1:10">
      <c r="A2774" s="259"/>
      <c r="B2774" s="259"/>
      <c r="C2774" s="259"/>
      <c r="D2774" s="259"/>
      <c r="E2774" s="259"/>
      <c r="F2774" s="270"/>
      <c r="G2774" s="259"/>
      <c r="H2774" s="259"/>
      <c r="I2774" s="259"/>
      <c r="J2774" s="259"/>
    </row>
    <row r="2775" spans="1:10">
      <c r="A2775" s="259"/>
      <c r="B2775" s="259"/>
      <c r="C2775" s="259"/>
      <c r="D2775" s="259"/>
      <c r="E2775" s="259"/>
      <c r="F2775" s="270"/>
      <c r="G2775" s="259"/>
      <c r="H2775" s="259"/>
      <c r="I2775" s="259"/>
      <c r="J2775" s="259"/>
    </row>
    <row r="2776" spans="1:10">
      <c r="A2776" s="259"/>
      <c r="B2776" s="259"/>
      <c r="C2776" s="259"/>
      <c r="D2776" s="259"/>
      <c r="E2776" s="259"/>
      <c r="F2776" s="270"/>
      <c r="G2776" s="259"/>
      <c r="H2776" s="259"/>
      <c r="I2776" s="259"/>
      <c r="J2776" s="259"/>
    </row>
    <row r="2777" spans="1:10">
      <c r="A2777" s="259"/>
      <c r="B2777" s="259"/>
      <c r="C2777" s="259"/>
      <c r="D2777" s="259"/>
      <c r="E2777" s="259"/>
      <c r="F2777" s="270"/>
      <c r="G2777" s="259"/>
      <c r="H2777" s="259"/>
      <c r="I2777" s="259"/>
      <c r="J2777" s="259"/>
    </row>
    <row r="2778" spans="1:10">
      <c r="A2778" s="259"/>
      <c r="B2778" s="259"/>
      <c r="C2778" s="259"/>
      <c r="D2778" s="259"/>
      <c r="E2778" s="259"/>
      <c r="F2778" s="270"/>
      <c r="G2778" s="259"/>
      <c r="H2778" s="259"/>
      <c r="I2778" s="259"/>
      <c r="J2778" s="259"/>
    </row>
    <row r="2779" spans="1:10">
      <c r="A2779" s="259"/>
      <c r="B2779" s="259"/>
      <c r="C2779" s="259"/>
      <c r="D2779" s="259"/>
      <c r="E2779" s="259"/>
      <c r="F2779" s="270"/>
      <c r="G2779" s="259"/>
      <c r="H2779" s="259"/>
      <c r="I2779" s="259"/>
      <c r="J2779" s="259"/>
    </row>
    <row r="2780" spans="1:10">
      <c r="A2780" s="259"/>
      <c r="B2780" s="259"/>
      <c r="C2780" s="259"/>
      <c r="D2780" s="259"/>
      <c r="E2780" s="259"/>
      <c r="F2780" s="270"/>
      <c r="G2780" s="259"/>
      <c r="H2780" s="259"/>
      <c r="I2780" s="259"/>
      <c r="J2780" s="259"/>
    </row>
    <row r="2781" spans="1:10">
      <c r="A2781" s="259"/>
      <c r="B2781" s="259"/>
      <c r="C2781" s="259"/>
      <c r="D2781" s="259"/>
      <c r="E2781" s="259"/>
      <c r="F2781" s="270"/>
      <c r="G2781" s="259"/>
      <c r="H2781" s="259"/>
      <c r="I2781" s="259"/>
      <c r="J2781" s="259"/>
    </row>
    <row r="2782" spans="1:10">
      <c r="A2782" s="259"/>
      <c r="B2782" s="259"/>
      <c r="C2782" s="259"/>
      <c r="D2782" s="259"/>
      <c r="E2782" s="259"/>
      <c r="F2782" s="270"/>
      <c r="G2782" s="259"/>
      <c r="H2782" s="259"/>
      <c r="I2782" s="259"/>
      <c r="J2782" s="259"/>
    </row>
    <row r="2783" spans="1:10">
      <c r="A2783" s="259"/>
      <c r="B2783" s="259"/>
      <c r="C2783" s="259"/>
      <c r="D2783" s="259"/>
      <c r="E2783" s="259"/>
      <c r="F2783" s="270"/>
      <c r="G2783" s="259"/>
      <c r="H2783" s="259"/>
      <c r="I2783" s="259"/>
      <c r="J2783" s="259"/>
    </row>
    <row r="2784" spans="1:10">
      <c r="A2784" s="259"/>
      <c r="B2784" s="259"/>
      <c r="C2784" s="259"/>
      <c r="D2784" s="259"/>
      <c r="E2784" s="259"/>
      <c r="F2784" s="270"/>
      <c r="G2784" s="259"/>
      <c r="H2784" s="259"/>
      <c r="I2784" s="259"/>
      <c r="J2784" s="259"/>
    </row>
    <row r="2785" spans="1:10">
      <c r="A2785" s="259"/>
      <c r="B2785" s="259"/>
      <c r="C2785" s="259"/>
      <c r="D2785" s="259"/>
      <c r="E2785" s="259"/>
      <c r="F2785" s="270"/>
      <c r="G2785" s="259"/>
      <c r="H2785" s="259"/>
      <c r="I2785" s="259"/>
      <c r="J2785" s="259"/>
    </row>
    <row r="2786" spans="1:10">
      <c r="A2786" s="259"/>
      <c r="B2786" s="259"/>
      <c r="C2786" s="259"/>
      <c r="D2786" s="259"/>
      <c r="E2786" s="259"/>
      <c r="F2786" s="270"/>
      <c r="G2786" s="259"/>
      <c r="H2786" s="259"/>
      <c r="I2786" s="259"/>
      <c r="J2786" s="259"/>
    </row>
    <row r="2787" spans="1:10">
      <c r="A2787" s="259"/>
      <c r="B2787" s="259"/>
      <c r="C2787" s="259"/>
      <c r="D2787" s="259"/>
      <c r="E2787" s="259"/>
      <c r="F2787" s="270"/>
      <c r="G2787" s="259"/>
      <c r="H2787" s="259"/>
      <c r="I2787" s="259"/>
      <c r="J2787" s="259"/>
    </row>
    <row r="2788" spans="1:10">
      <c r="A2788" s="259"/>
      <c r="B2788" s="259"/>
      <c r="C2788" s="259"/>
      <c r="D2788" s="259"/>
      <c r="E2788" s="259"/>
      <c r="F2788" s="270"/>
      <c r="G2788" s="259"/>
      <c r="H2788" s="259"/>
      <c r="I2788" s="259"/>
      <c r="J2788" s="259"/>
    </row>
    <row r="2789" spans="1:10">
      <c r="A2789" s="259"/>
      <c r="B2789" s="259"/>
      <c r="C2789" s="259"/>
      <c r="D2789" s="259"/>
      <c r="E2789" s="259"/>
      <c r="F2789" s="270"/>
      <c r="G2789" s="259"/>
      <c r="H2789" s="259"/>
      <c r="I2789" s="259"/>
      <c r="J2789" s="259"/>
    </row>
    <row r="2790" spans="1:10">
      <c r="A2790" s="259"/>
      <c r="B2790" s="259"/>
      <c r="C2790" s="259"/>
      <c r="D2790" s="259"/>
      <c r="E2790" s="259"/>
      <c r="F2790" s="270"/>
      <c r="G2790" s="259"/>
      <c r="H2790" s="259"/>
      <c r="I2790" s="259"/>
      <c r="J2790" s="259"/>
    </row>
    <row r="2791" spans="1:10">
      <c r="A2791" s="259"/>
      <c r="B2791" s="259"/>
      <c r="C2791" s="259"/>
      <c r="D2791" s="259"/>
      <c r="E2791" s="259"/>
      <c r="F2791" s="270"/>
      <c r="G2791" s="259"/>
      <c r="H2791" s="259"/>
      <c r="I2791" s="259"/>
      <c r="J2791" s="259"/>
    </row>
    <row r="2792" spans="1:10">
      <c r="A2792" s="259"/>
      <c r="B2792" s="259"/>
      <c r="C2792" s="259"/>
      <c r="D2792" s="259"/>
      <c r="E2792" s="259"/>
      <c r="F2792" s="270"/>
      <c r="G2792" s="259"/>
      <c r="H2792" s="259"/>
      <c r="I2792" s="259"/>
      <c r="J2792" s="259"/>
    </row>
    <row r="2793" spans="1:10">
      <c r="A2793" s="259"/>
      <c r="B2793" s="259"/>
      <c r="C2793" s="259"/>
      <c r="D2793" s="259"/>
      <c r="E2793" s="259"/>
      <c r="F2793" s="270"/>
      <c r="G2793" s="259"/>
      <c r="H2793" s="259"/>
      <c r="I2793" s="259"/>
      <c r="J2793" s="259"/>
    </row>
    <row r="2794" spans="1:10">
      <c r="A2794" s="259"/>
      <c r="B2794" s="259"/>
      <c r="C2794" s="259"/>
      <c r="D2794" s="259"/>
      <c r="E2794" s="259"/>
      <c r="F2794" s="270"/>
      <c r="G2794" s="259"/>
      <c r="H2794" s="259"/>
      <c r="I2794" s="259"/>
      <c r="J2794" s="259"/>
    </row>
    <row r="2795" spans="1:10">
      <c r="A2795" s="259"/>
      <c r="B2795" s="259"/>
      <c r="C2795" s="259"/>
      <c r="D2795" s="259"/>
      <c r="E2795" s="259"/>
      <c r="F2795" s="270"/>
      <c r="G2795" s="259"/>
      <c r="H2795" s="259"/>
      <c r="I2795" s="259"/>
      <c r="J2795" s="259"/>
    </row>
    <row r="2796" spans="1:10">
      <c r="A2796" s="259"/>
      <c r="B2796" s="259"/>
      <c r="C2796" s="259"/>
      <c r="D2796" s="259"/>
      <c r="E2796" s="259"/>
      <c r="F2796" s="270"/>
      <c r="G2796" s="259"/>
      <c r="H2796" s="259"/>
      <c r="I2796" s="259"/>
      <c r="J2796" s="259"/>
    </row>
    <row r="2797" spans="1:10">
      <c r="A2797" s="259"/>
      <c r="B2797" s="259"/>
      <c r="C2797" s="259"/>
      <c r="D2797" s="259"/>
      <c r="E2797" s="259"/>
      <c r="F2797" s="270"/>
      <c r="G2797" s="259"/>
      <c r="H2797" s="259"/>
      <c r="I2797" s="259"/>
      <c r="J2797" s="259"/>
    </row>
    <row r="2798" spans="1:10">
      <c r="A2798" s="259"/>
      <c r="B2798" s="259"/>
      <c r="C2798" s="259"/>
      <c r="D2798" s="259"/>
      <c r="E2798" s="259"/>
      <c r="F2798" s="270"/>
      <c r="G2798" s="259"/>
      <c r="H2798" s="259"/>
      <c r="I2798" s="259"/>
      <c r="J2798" s="259"/>
    </row>
    <row r="2799" spans="1:10">
      <c r="A2799" s="259"/>
      <c r="B2799" s="259"/>
      <c r="C2799" s="259"/>
      <c r="D2799" s="259"/>
      <c r="E2799" s="259"/>
      <c r="F2799" s="270"/>
      <c r="G2799" s="259"/>
      <c r="H2799" s="259"/>
      <c r="I2799" s="259"/>
      <c r="J2799" s="259"/>
    </row>
    <row r="2800" spans="1:10">
      <c r="A2800" s="259"/>
      <c r="B2800" s="259"/>
      <c r="C2800" s="259"/>
      <c r="D2800" s="259"/>
      <c r="E2800" s="259"/>
      <c r="F2800" s="270"/>
      <c r="G2800" s="259"/>
      <c r="H2800" s="259"/>
      <c r="I2800" s="259"/>
      <c r="J2800" s="259"/>
    </row>
    <row r="2801" spans="1:10">
      <c r="A2801" s="259"/>
      <c r="B2801" s="259"/>
      <c r="C2801" s="259"/>
      <c r="D2801" s="259"/>
      <c r="E2801" s="259"/>
      <c r="F2801" s="270"/>
      <c r="G2801" s="259"/>
      <c r="H2801" s="259"/>
      <c r="I2801" s="259"/>
      <c r="J2801" s="259"/>
    </row>
    <row r="2802" spans="1:10">
      <c r="A2802" s="259"/>
      <c r="B2802" s="259"/>
      <c r="C2802" s="259"/>
      <c r="D2802" s="259"/>
      <c r="E2802" s="259"/>
      <c r="F2802" s="270"/>
      <c r="G2802" s="259"/>
      <c r="H2802" s="259"/>
      <c r="I2802" s="259"/>
      <c r="J2802" s="259"/>
    </row>
    <row r="2803" spans="1:10">
      <c r="A2803" s="259"/>
      <c r="B2803" s="259"/>
      <c r="C2803" s="259"/>
      <c r="D2803" s="259"/>
      <c r="E2803" s="259"/>
      <c r="F2803" s="270"/>
      <c r="G2803" s="259"/>
      <c r="H2803" s="259"/>
      <c r="I2803" s="259"/>
      <c r="J2803" s="259"/>
    </row>
    <row r="2804" spans="1:10">
      <c r="A2804" s="259"/>
      <c r="B2804" s="259"/>
      <c r="C2804" s="259"/>
      <c r="D2804" s="259"/>
      <c r="E2804" s="259"/>
      <c r="F2804" s="270"/>
      <c r="G2804" s="259"/>
      <c r="H2804" s="259"/>
      <c r="I2804" s="259"/>
      <c r="J2804" s="259"/>
    </row>
    <row r="2805" spans="1:10">
      <c r="A2805" s="259"/>
      <c r="B2805" s="259"/>
      <c r="C2805" s="259"/>
      <c r="D2805" s="259"/>
      <c r="E2805" s="259"/>
      <c r="F2805" s="270"/>
      <c r="G2805" s="259"/>
      <c r="H2805" s="259"/>
      <c r="I2805" s="259"/>
      <c r="J2805" s="259"/>
    </row>
    <row r="2806" spans="1:10">
      <c r="A2806" s="259"/>
      <c r="B2806" s="259"/>
      <c r="C2806" s="259"/>
      <c r="D2806" s="259"/>
      <c r="E2806" s="259"/>
      <c r="F2806" s="270"/>
      <c r="G2806" s="259"/>
      <c r="H2806" s="259"/>
      <c r="I2806" s="259"/>
      <c r="J2806" s="259"/>
    </row>
    <row r="2807" spans="1:10">
      <c r="A2807" s="259"/>
      <c r="B2807" s="259"/>
      <c r="C2807" s="259"/>
      <c r="D2807" s="259"/>
      <c r="E2807" s="259"/>
      <c r="F2807" s="270"/>
      <c r="G2807" s="259"/>
      <c r="H2807" s="259"/>
      <c r="I2807" s="259"/>
      <c r="J2807" s="259"/>
    </row>
    <row r="2808" spans="1:10">
      <c r="A2808" s="259"/>
      <c r="B2808" s="259"/>
      <c r="C2808" s="259"/>
      <c r="D2808" s="259"/>
      <c r="E2808" s="259"/>
      <c r="F2808" s="270"/>
      <c r="G2808" s="259"/>
      <c r="H2808" s="259"/>
      <c r="I2808" s="259"/>
      <c r="J2808" s="259"/>
    </row>
    <row r="2809" spans="1:10">
      <c r="A2809" s="259"/>
      <c r="B2809" s="259"/>
      <c r="C2809" s="259"/>
      <c r="D2809" s="259"/>
      <c r="E2809" s="259"/>
      <c r="F2809" s="270"/>
      <c r="G2809" s="259"/>
      <c r="H2809" s="259"/>
      <c r="I2809" s="259"/>
      <c r="J2809" s="259"/>
    </row>
    <row r="2810" spans="1:10">
      <c r="A2810" s="259"/>
      <c r="B2810" s="259"/>
      <c r="C2810" s="259"/>
      <c r="D2810" s="259"/>
      <c r="E2810" s="259"/>
      <c r="F2810" s="270"/>
      <c r="G2810" s="259"/>
      <c r="H2810" s="259"/>
      <c r="I2810" s="259"/>
      <c r="J2810" s="259"/>
    </row>
    <row r="2811" spans="1:10">
      <c r="A2811" s="259"/>
      <c r="B2811" s="259"/>
      <c r="C2811" s="259"/>
      <c r="D2811" s="259"/>
      <c r="E2811" s="259"/>
      <c r="F2811" s="270"/>
      <c r="G2811" s="259"/>
      <c r="H2811" s="259"/>
      <c r="I2811" s="259"/>
      <c r="J2811" s="259"/>
    </row>
    <row r="2812" spans="1:10">
      <c r="A2812" s="259"/>
      <c r="B2812" s="259"/>
      <c r="C2812" s="259"/>
      <c r="D2812" s="259"/>
      <c r="E2812" s="259"/>
      <c r="F2812" s="270"/>
      <c r="G2812" s="259"/>
      <c r="H2812" s="259"/>
      <c r="I2812" s="259"/>
      <c r="J2812" s="259"/>
    </row>
    <row r="2813" spans="1:10">
      <c r="A2813" s="259"/>
      <c r="B2813" s="259"/>
      <c r="C2813" s="259"/>
      <c r="D2813" s="259"/>
      <c r="E2813" s="259"/>
      <c r="F2813" s="270"/>
      <c r="G2813" s="259"/>
      <c r="H2813" s="259"/>
      <c r="I2813" s="259"/>
      <c r="J2813" s="259"/>
    </row>
    <row r="2814" spans="1:10">
      <c r="A2814" s="259"/>
      <c r="B2814" s="259"/>
      <c r="C2814" s="259"/>
      <c r="D2814" s="259"/>
      <c r="E2814" s="259"/>
      <c r="F2814" s="270"/>
      <c r="G2814" s="259"/>
      <c r="H2814" s="259"/>
      <c r="I2814" s="259"/>
      <c r="J2814" s="259"/>
    </row>
    <row r="2815" spans="1:10">
      <c r="A2815" s="259"/>
      <c r="B2815" s="259"/>
      <c r="C2815" s="259"/>
      <c r="D2815" s="259"/>
      <c r="E2815" s="259"/>
      <c r="F2815" s="270"/>
      <c r="G2815" s="259"/>
      <c r="H2815" s="259"/>
      <c r="I2815" s="259"/>
      <c r="J2815" s="259"/>
    </row>
    <row r="2816" spans="1:10">
      <c r="A2816" s="259"/>
      <c r="B2816" s="259"/>
      <c r="C2816" s="259"/>
      <c r="D2816" s="259"/>
      <c r="E2816" s="259"/>
      <c r="F2816" s="270"/>
      <c r="G2816" s="259"/>
      <c r="H2816" s="259"/>
      <c r="I2816" s="259"/>
      <c r="J2816" s="259"/>
    </row>
    <row r="2817" spans="1:10">
      <c r="A2817" s="259"/>
      <c r="B2817" s="259"/>
      <c r="C2817" s="259"/>
      <c r="D2817" s="259"/>
      <c r="E2817" s="259"/>
      <c r="F2817" s="270"/>
      <c r="G2817" s="259"/>
      <c r="H2817" s="259"/>
      <c r="I2817" s="259"/>
      <c r="J2817" s="259"/>
    </row>
    <row r="2818" spans="1:10">
      <c r="A2818" s="259"/>
      <c r="B2818" s="259"/>
      <c r="C2818" s="259"/>
      <c r="D2818" s="259"/>
      <c r="E2818" s="259"/>
      <c r="F2818" s="270"/>
      <c r="G2818" s="259"/>
      <c r="H2818" s="259"/>
      <c r="I2818" s="259"/>
      <c r="J2818" s="259"/>
    </row>
    <row r="2819" spans="1:10">
      <c r="A2819" s="259"/>
      <c r="B2819" s="259"/>
      <c r="C2819" s="259"/>
      <c r="D2819" s="259"/>
      <c r="E2819" s="259"/>
      <c r="F2819" s="270"/>
      <c r="G2819" s="259"/>
      <c r="H2819" s="259"/>
      <c r="I2819" s="259"/>
      <c r="J2819" s="259"/>
    </row>
    <row r="2820" spans="1:10">
      <c r="A2820" s="259"/>
      <c r="B2820" s="259"/>
      <c r="C2820" s="259"/>
      <c r="D2820" s="259"/>
      <c r="E2820" s="259"/>
      <c r="F2820" s="270"/>
      <c r="G2820" s="259"/>
      <c r="H2820" s="259"/>
      <c r="I2820" s="259"/>
      <c r="J2820" s="259"/>
    </row>
    <row r="2821" spans="1:10">
      <c r="A2821" s="259"/>
      <c r="B2821" s="259"/>
      <c r="C2821" s="259"/>
      <c r="D2821" s="259"/>
      <c r="E2821" s="259"/>
      <c r="F2821" s="270"/>
      <c r="G2821" s="259"/>
      <c r="H2821" s="259"/>
      <c r="I2821" s="259"/>
      <c r="J2821" s="259"/>
    </row>
    <row r="2822" spans="1:10">
      <c r="A2822" s="259"/>
      <c r="B2822" s="259"/>
      <c r="C2822" s="259"/>
      <c r="D2822" s="259"/>
      <c r="E2822" s="259"/>
      <c r="F2822" s="270"/>
      <c r="G2822" s="259"/>
      <c r="H2822" s="259"/>
      <c r="I2822" s="259"/>
      <c r="J2822" s="259"/>
    </row>
    <row r="2823" spans="1:10">
      <c r="A2823" s="259"/>
      <c r="B2823" s="259"/>
      <c r="C2823" s="259"/>
      <c r="D2823" s="259"/>
      <c r="E2823" s="259"/>
      <c r="F2823" s="270"/>
      <c r="G2823" s="259"/>
      <c r="H2823" s="259"/>
      <c r="I2823" s="259"/>
      <c r="J2823" s="259"/>
    </row>
    <row r="2824" spans="1:10">
      <c r="A2824" s="259"/>
      <c r="B2824" s="259"/>
      <c r="C2824" s="259"/>
      <c r="D2824" s="259"/>
      <c r="E2824" s="259"/>
      <c r="F2824" s="270"/>
      <c r="G2824" s="259"/>
      <c r="H2824" s="259"/>
      <c r="I2824" s="259"/>
      <c r="J2824" s="259"/>
    </row>
    <row r="2825" spans="1:10">
      <c r="A2825" s="259"/>
      <c r="B2825" s="259"/>
      <c r="C2825" s="259"/>
      <c r="D2825" s="259"/>
      <c r="E2825" s="259"/>
      <c r="F2825" s="270"/>
      <c r="G2825" s="259"/>
      <c r="H2825" s="259"/>
      <c r="I2825" s="259"/>
      <c r="J2825" s="259"/>
    </row>
    <row r="2826" spans="1:10">
      <c r="A2826" s="259"/>
      <c r="B2826" s="259"/>
      <c r="C2826" s="259"/>
      <c r="D2826" s="259"/>
      <c r="E2826" s="259"/>
      <c r="F2826" s="270"/>
      <c r="G2826" s="259"/>
      <c r="H2826" s="259"/>
      <c r="I2826" s="259"/>
      <c r="J2826" s="259"/>
    </row>
    <row r="2827" spans="1:10">
      <c r="A2827" s="259"/>
      <c r="B2827" s="259"/>
      <c r="C2827" s="259"/>
      <c r="D2827" s="259"/>
      <c r="E2827" s="259"/>
      <c r="F2827" s="270"/>
      <c r="G2827" s="259"/>
      <c r="H2827" s="259"/>
      <c r="I2827" s="259"/>
      <c r="J2827" s="259"/>
    </row>
    <row r="2828" spans="1:10">
      <c r="A2828" s="259"/>
      <c r="B2828" s="259"/>
      <c r="C2828" s="259"/>
      <c r="D2828" s="259"/>
      <c r="E2828" s="259"/>
      <c r="F2828" s="270"/>
      <c r="G2828" s="259"/>
      <c r="H2828" s="259"/>
      <c r="I2828" s="259"/>
      <c r="J2828" s="259"/>
    </row>
    <row r="2829" spans="1:10">
      <c r="A2829" s="259"/>
      <c r="B2829" s="259"/>
      <c r="C2829" s="259"/>
      <c r="D2829" s="259"/>
      <c r="E2829" s="259"/>
      <c r="F2829" s="270"/>
      <c r="G2829" s="259"/>
      <c r="H2829" s="259"/>
      <c r="I2829" s="259"/>
      <c r="J2829" s="259"/>
    </row>
    <row r="2830" spans="1:10">
      <c r="A2830" s="259"/>
      <c r="B2830" s="259"/>
      <c r="C2830" s="259"/>
      <c r="D2830" s="259"/>
      <c r="E2830" s="259"/>
      <c r="F2830" s="270"/>
      <c r="G2830" s="259"/>
      <c r="H2830" s="259"/>
      <c r="I2830" s="259"/>
      <c r="J2830" s="259"/>
    </row>
    <row r="2831" spans="1:10">
      <c r="A2831" s="259"/>
      <c r="B2831" s="259"/>
      <c r="C2831" s="259"/>
      <c r="D2831" s="259"/>
      <c r="E2831" s="259"/>
      <c r="F2831" s="270"/>
      <c r="G2831" s="259"/>
      <c r="H2831" s="259"/>
      <c r="I2831" s="259"/>
      <c r="J2831" s="259"/>
    </row>
    <row r="2832" spans="1:10">
      <c r="A2832" s="259"/>
      <c r="B2832" s="259"/>
      <c r="C2832" s="259"/>
      <c r="D2832" s="259"/>
      <c r="E2832" s="259"/>
      <c r="F2832" s="270"/>
      <c r="G2832" s="259"/>
      <c r="H2832" s="259"/>
      <c r="I2832" s="259"/>
      <c r="J2832" s="259"/>
    </row>
    <row r="2833" spans="1:10">
      <c r="A2833" s="259"/>
      <c r="B2833" s="259"/>
      <c r="C2833" s="259"/>
      <c r="D2833" s="259"/>
      <c r="E2833" s="259"/>
      <c r="F2833" s="270"/>
      <c r="G2833" s="259"/>
      <c r="H2833" s="259"/>
      <c r="I2833" s="259"/>
      <c r="J2833" s="259"/>
    </row>
    <row r="2834" spans="1:10">
      <c r="A2834" s="259"/>
      <c r="B2834" s="259"/>
      <c r="C2834" s="259"/>
      <c r="D2834" s="259"/>
      <c r="E2834" s="259"/>
      <c r="F2834" s="270"/>
      <c r="G2834" s="259"/>
      <c r="H2834" s="259"/>
      <c r="I2834" s="259"/>
      <c r="J2834" s="259"/>
    </row>
    <row r="2835" spans="1:10">
      <c r="A2835" s="259"/>
      <c r="B2835" s="259"/>
      <c r="C2835" s="259"/>
      <c r="D2835" s="259"/>
      <c r="E2835" s="259"/>
      <c r="F2835" s="270"/>
      <c r="G2835" s="259"/>
      <c r="H2835" s="259"/>
      <c r="I2835" s="259"/>
      <c r="J2835" s="259"/>
    </row>
    <row r="2836" spans="1:10">
      <c r="A2836" s="259"/>
      <c r="B2836" s="259"/>
      <c r="C2836" s="259"/>
      <c r="D2836" s="259"/>
      <c r="E2836" s="259"/>
      <c r="F2836" s="270"/>
      <c r="G2836" s="259"/>
      <c r="H2836" s="259"/>
      <c r="I2836" s="259"/>
      <c r="J2836" s="259"/>
    </row>
    <row r="2837" spans="1:10">
      <c r="A2837" s="259"/>
      <c r="B2837" s="259"/>
      <c r="C2837" s="259"/>
      <c r="D2837" s="259"/>
      <c r="E2837" s="259"/>
      <c r="F2837" s="270"/>
      <c r="G2837" s="259"/>
      <c r="H2837" s="259"/>
      <c r="I2837" s="259"/>
      <c r="J2837" s="259"/>
    </row>
    <row r="2838" spans="1:10">
      <c r="A2838" s="259"/>
      <c r="B2838" s="259"/>
      <c r="C2838" s="259"/>
      <c r="D2838" s="259"/>
      <c r="E2838" s="259"/>
      <c r="F2838" s="270"/>
      <c r="G2838" s="259"/>
      <c r="H2838" s="259"/>
      <c r="I2838" s="259"/>
      <c r="J2838" s="259"/>
    </row>
    <row r="2839" spans="1:10">
      <c r="A2839" s="259"/>
      <c r="B2839" s="259"/>
      <c r="C2839" s="259"/>
      <c r="D2839" s="259"/>
      <c r="E2839" s="259"/>
      <c r="F2839" s="270"/>
      <c r="G2839" s="259"/>
      <c r="H2839" s="259"/>
      <c r="I2839" s="259"/>
      <c r="J2839" s="259"/>
    </row>
    <row r="2840" spans="1:10">
      <c r="A2840" s="259"/>
      <c r="B2840" s="259"/>
      <c r="C2840" s="259"/>
      <c r="D2840" s="259"/>
      <c r="E2840" s="259"/>
      <c r="F2840" s="270"/>
      <c r="G2840" s="259"/>
      <c r="H2840" s="259"/>
      <c r="I2840" s="259"/>
      <c r="J2840" s="259"/>
    </row>
    <row r="2841" spans="1:10">
      <c r="A2841" s="259"/>
      <c r="B2841" s="259"/>
      <c r="C2841" s="259"/>
      <c r="D2841" s="259"/>
      <c r="E2841" s="259"/>
      <c r="F2841" s="270"/>
      <c r="G2841" s="259"/>
      <c r="H2841" s="259"/>
      <c r="I2841" s="259"/>
      <c r="J2841" s="259"/>
    </row>
    <row r="2842" spans="1:10">
      <c r="A2842" s="259"/>
      <c r="B2842" s="259"/>
      <c r="C2842" s="259"/>
      <c r="D2842" s="259"/>
      <c r="E2842" s="259"/>
      <c r="F2842" s="270"/>
      <c r="G2842" s="259"/>
      <c r="H2842" s="259"/>
      <c r="I2842" s="259"/>
      <c r="J2842" s="259"/>
    </row>
    <row r="2843" spans="1:10">
      <c r="A2843" s="259"/>
      <c r="B2843" s="259"/>
      <c r="C2843" s="259"/>
      <c r="D2843" s="259"/>
      <c r="E2843" s="259"/>
      <c r="F2843" s="270"/>
      <c r="G2843" s="259"/>
      <c r="H2843" s="259"/>
      <c r="I2843" s="259"/>
      <c r="J2843" s="259"/>
    </row>
    <row r="2844" spans="1:10">
      <c r="A2844" s="259"/>
      <c r="B2844" s="259"/>
      <c r="C2844" s="259"/>
      <c r="D2844" s="259"/>
      <c r="E2844" s="259"/>
      <c r="F2844" s="270"/>
      <c r="G2844" s="259"/>
      <c r="H2844" s="259"/>
      <c r="I2844" s="259"/>
      <c r="J2844" s="259"/>
    </row>
    <row r="2845" spans="1:10">
      <c r="A2845" s="259"/>
      <c r="B2845" s="259"/>
      <c r="C2845" s="259"/>
      <c r="D2845" s="259"/>
      <c r="E2845" s="259"/>
      <c r="F2845" s="270"/>
      <c r="G2845" s="259"/>
      <c r="H2845" s="259"/>
      <c r="I2845" s="259"/>
      <c r="J2845" s="259"/>
    </row>
    <row r="2846" spans="1:10">
      <c r="A2846" s="259"/>
      <c r="B2846" s="259"/>
      <c r="C2846" s="259"/>
      <c r="D2846" s="259"/>
      <c r="E2846" s="259"/>
      <c r="F2846" s="270"/>
      <c r="G2846" s="259"/>
      <c r="H2846" s="259"/>
      <c r="I2846" s="259"/>
      <c r="J2846" s="259"/>
    </row>
    <row r="2847" spans="1:10">
      <c r="A2847" s="259"/>
      <c r="B2847" s="259"/>
      <c r="C2847" s="259"/>
      <c r="D2847" s="259"/>
      <c r="E2847" s="259"/>
      <c r="F2847" s="270"/>
      <c r="G2847" s="259"/>
      <c r="H2847" s="259"/>
      <c r="I2847" s="259"/>
      <c r="J2847" s="259"/>
    </row>
    <row r="2848" spans="1:10">
      <c r="A2848" s="259"/>
      <c r="B2848" s="259"/>
      <c r="C2848" s="259"/>
      <c r="D2848" s="259"/>
      <c r="E2848" s="259"/>
      <c r="F2848" s="270"/>
      <c r="G2848" s="259"/>
      <c r="H2848" s="259"/>
      <c r="I2848" s="259"/>
      <c r="J2848" s="259"/>
    </row>
    <row r="2849" spans="1:10">
      <c r="A2849" s="259"/>
      <c r="B2849" s="259"/>
      <c r="C2849" s="259"/>
      <c r="D2849" s="259"/>
      <c r="E2849" s="259"/>
      <c r="F2849" s="270"/>
      <c r="G2849" s="259"/>
      <c r="H2849" s="259"/>
      <c r="I2849" s="259"/>
      <c r="J2849" s="259"/>
    </row>
    <row r="2850" spans="1:10">
      <c r="A2850" s="259"/>
      <c r="B2850" s="259"/>
      <c r="C2850" s="259"/>
      <c r="D2850" s="259"/>
      <c r="E2850" s="259"/>
      <c r="F2850" s="270"/>
      <c r="G2850" s="259"/>
      <c r="H2850" s="259"/>
      <c r="I2850" s="259"/>
      <c r="J2850" s="259"/>
    </row>
    <row r="2851" spans="1:10">
      <c r="A2851" s="259"/>
      <c r="B2851" s="259"/>
      <c r="C2851" s="259"/>
      <c r="D2851" s="259"/>
      <c r="E2851" s="259"/>
      <c r="F2851" s="270"/>
      <c r="G2851" s="259"/>
      <c r="H2851" s="259"/>
      <c r="I2851" s="259"/>
      <c r="J2851" s="259"/>
    </row>
    <row r="2852" spans="1:10">
      <c r="A2852" s="259"/>
      <c r="B2852" s="259"/>
      <c r="C2852" s="259"/>
      <c r="D2852" s="259"/>
      <c r="E2852" s="259"/>
      <c r="F2852" s="270"/>
      <c r="G2852" s="259"/>
      <c r="H2852" s="259"/>
      <c r="I2852" s="259"/>
      <c r="J2852" s="259"/>
    </row>
    <row r="2853" spans="1:10">
      <c r="A2853" s="259"/>
      <c r="B2853" s="259"/>
      <c r="C2853" s="259"/>
      <c r="D2853" s="259"/>
      <c r="E2853" s="259"/>
      <c r="F2853" s="270"/>
      <c r="G2853" s="259"/>
      <c r="H2853" s="259"/>
      <c r="I2853" s="259"/>
      <c r="J2853" s="259"/>
    </row>
    <row r="2854" spans="1:10">
      <c r="A2854" s="259"/>
      <c r="B2854" s="259"/>
      <c r="C2854" s="259"/>
      <c r="D2854" s="259"/>
      <c r="E2854" s="259"/>
      <c r="F2854" s="270"/>
      <c r="G2854" s="259"/>
      <c r="H2854" s="259"/>
      <c r="I2854" s="259"/>
      <c r="J2854" s="259"/>
    </row>
    <row r="2855" spans="1:10">
      <c r="A2855" s="259"/>
      <c r="B2855" s="259"/>
      <c r="C2855" s="259"/>
      <c r="D2855" s="259"/>
      <c r="E2855" s="259"/>
      <c r="F2855" s="270"/>
      <c r="G2855" s="259"/>
      <c r="H2855" s="259"/>
      <c r="I2855" s="259"/>
      <c r="J2855" s="259"/>
    </row>
    <row r="2856" spans="1:10">
      <c r="A2856" s="259"/>
      <c r="B2856" s="259"/>
      <c r="C2856" s="259"/>
      <c r="D2856" s="259"/>
      <c r="E2856" s="259"/>
      <c r="F2856" s="270"/>
      <c r="G2856" s="259"/>
      <c r="H2856" s="259"/>
      <c r="I2856" s="259"/>
      <c r="J2856" s="259"/>
    </row>
    <row r="2857" spans="1:10">
      <c r="A2857" s="259"/>
      <c r="B2857" s="259"/>
      <c r="C2857" s="259"/>
      <c r="D2857" s="259"/>
      <c r="E2857" s="259"/>
      <c r="F2857" s="270"/>
      <c r="G2857" s="259"/>
      <c r="H2857" s="259"/>
      <c r="I2857" s="259"/>
      <c r="J2857" s="259"/>
    </row>
    <row r="2858" spans="1:10">
      <c r="A2858" s="259"/>
      <c r="B2858" s="259"/>
      <c r="C2858" s="259"/>
      <c r="D2858" s="259"/>
      <c r="E2858" s="259"/>
      <c r="F2858" s="270"/>
      <c r="G2858" s="259"/>
      <c r="H2858" s="259"/>
      <c r="I2858" s="259"/>
      <c r="J2858" s="259"/>
    </row>
    <row r="2859" spans="1:10">
      <c r="A2859" s="259"/>
      <c r="B2859" s="259"/>
      <c r="C2859" s="259"/>
      <c r="D2859" s="259"/>
      <c r="E2859" s="259"/>
      <c r="F2859" s="270"/>
      <c r="G2859" s="259"/>
      <c r="H2859" s="259"/>
      <c r="I2859" s="259"/>
      <c r="J2859" s="259"/>
    </row>
    <row r="2860" spans="1:10">
      <c r="A2860" s="259"/>
      <c r="B2860" s="259"/>
      <c r="C2860" s="259"/>
      <c r="D2860" s="259"/>
      <c r="E2860" s="259"/>
      <c r="F2860" s="270"/>
      <c r="G2860" s="259"/>
      <c r="H2860" s="259"/>
      <c r="I2860" s="259"/>
      <c r="J2860" s="259"/>
    </row>
    <row r="2861" spans="1:10">
      <c r="A2861" s="259"/>
      <c r="B2861" s="259"/>
      <c r="C2861" s="259"/>
      <c r="D2861" s="259"/>
      <c r="E2861" s="259"/>
      <c r="F2861" s="270"/>
      <c r="G2861" s="259"/>
      <c r="H2861" s="259"/>
      <c r="I2861" s="259"/>
      <c r="J2861" s="259"/>
    </row>
    <row r="2862" spans="1:10">
      <c r="A2862" s="259"/>
      <c r="B2862" s="259"/>
      <c r="C2862" s="259"/>
      <c r="D2862" s="259"/>
      <c r="E2862" s="259"/>
      <c r="F2862" s="270"/>
      <c r="G2862" s="259"/>
      <c r="H2862" s="259"/>
      <c r="I2862" s="259"/>
      <c r="J2862" s="259"/>
    </row>
    <row r="2863" spans="1:10">
      <c r="A2863" s="259"/>
      <c r="B2863" s="259"/>
      <c r="C2863" s="259"/>
      <c r="D2863" s="259"/>
      <c r="E2863" s="259"/>
      <c r="F2863" s="270"/>
      <c r="G2863" s="259"/>
      <c r="H2863" s="259"/>
      <c r="I2863" s="259"/>
      <c r="J2863" s="259"/>
    </row>
    <row r="2864" spans="1:10">
      <c r="A2864" s="259"/>
      <c r="B2864" s="259"/>
      <c r="C2864" s="259"/>
      <c r="D2864" s="259"/>
      <c r="E2864" s="259"/>
      <c r="F2864" s="270"/>
      <c r="G2864" s="259"/>
      <c r="H2864" s="259"/>
      <c r="I2864" s="259"/>
      <c r="J2864" s="259"/>
    </row>
    <row r="2865" spans="1:10">
      <c r="A2865" s="259"/>
      <c r="B2865" s="259"/>
      <c r="C2865" s="259"/>
      <c r="D2865" s="259"/>
      <c r="E2865" s="259"/>
      <c r="F2865" s="270"/>
      <c r="G2865" s="259"/>
      <c r="H2865" s="259"/>
      <c r="I2865" s="259"/>
      <c r="J2865" s="259"/>
    </row>
    <row r="2866" spans="1:10">
      <c r="A2866" s="259"/>
      <c r="B2866" s="259"/>
      <c r="C2866" s="259"/>
      <c r="D2866" s="259"/>
      <c r="E2866" s="259"/>
      <c r="F2866" s="270"/>
      <c r="G2866" s="259"/>
      <c r="H2866" s="259"/>
      <c r="I2866" s="259"/>
      <c r="J2866" s="259"/>
    </row>
    <row r="2867" spans="1:10">
      <c r="A2867" s="259"/>
      <c r="B2867" s="259"/>
      <c r="C2867" s="259"/>
      <c r="D2867" s="259"/>
      <c r="E2867" s="259"/>
      <c r="F2867" s="270"/>
      <c r="G2867" s="259"/>
      <c r="H2867" s="259"/>
      <c r="I2867" s="259"/>
      <c r="J2867" s="259"/>
    </row>
    <row r="2868" spans="1:10">
      <c r="A2868" s="259"/>
      <c r="B2868" s="259"/>
      <c r="C2868" s="259"/>
      <c r="D2868" s="259"/>
      <c r="E2868" s="259"/>
      <c r="F2868" s="270"/>
      <c r="G2868" s="259"/>
      <c r="H2868" s="259"/>
      <c r="I2868" s="259"/>
      <c r="J2868" s="259"/>
    </row>
    <row r="2869" spans="1:10">
      <c r="A2869" s="259"/>
      <c r="B2869" s="259"/>
      <c r="C2869" s="259"/>
      <c r="D2869" s="259"/>
      <c r="E2869" s="259"/>
      <c r="F2869" s="270"/>
      <c r="G2869" s="259"/>
      <c r="H2869" s="259"/>
      <c r="I2869" s="259"/>
      <c r="J2869" s="259"/>
    </row>
    <row r="2870" spans="1:10">
      <c r="A2870" s="259"/>
      <c r="B2870" s="259"/>
      <c r="C2870" s="259"/>
      <c r="D2870" s="259"/>
      <c r="E2870" s="259"/>
      <c r="F2870" s="270"/>
      <c r="G2870" s="259"/>
      <c r="H2870" s="259"/>
      <c r="I2870" s="259"/>
      <c r="J2870" s="259"/>
    </row>
    <row r="2871" spans="1:10">
      <c r="A2871" s="259"/>
      <c r="B2871" s="259"/>
      <c r="C2871" s="259"/>
      <c r="D2871" s="259"/>
      <c r="E2871" s="259"/>
      <c r="F2871" s="270"/>
      <c r="G2871" s="259"/>
      <c r="H2871" s="259"/>
      <c r="I2871" s="259"/>
      <c r="J2871" s="259"/>
    </row>
    <row r="2872" spans="1:10">
      <c r="A2872" s="259"/>
      <c r="B2872" s="259"/>
      <c r="C2872" s="259"/>
      <c r="D2872" s="259"/>
      <c r="E2872" s="259"/>
      <c r="F2872" s="270"/>
      <c r="G2872" s="259"/>
      <c r="H2872" s="259"/>
      <c r="I2872" s="259"/>
      <c r="J2872" s="259"/>
    </row>
    <row r="2873" spans="1:10">
      <c r="A2873" s="259"/>
      <c r="B2873" s="259"/>
      <c r="C2873" s="259"/>
      <c r="D2873" s="259"/>
      <c r="E2873" s="259"/>
      <c r="F2873" s="270"/>
      <c r="G2873" s="259"/>
      <c r="H2873" s="259"/>
      <c r="I2873" s="259"/>
      <c r="J2873" s="259"/>
    </row>
    <row r="2874" spans="1:10">
      <c r="A2874" s="259"/>
      <c r="B2874" s="259"/>
      <c r="C2874" s="259"/>
      <c r="D2874" s="259"/>
      <c r="E2874" s="259"/>
      <c r="F2874" s="270"/>
      <c r="G2874" s="259"/>
      <c r="H2874" s="259"/>
      <c r="I2874" s="259"/>
      <c r="J2874" s="259"/>
    </row>
    <row r="2875" spans="1:10">
      <c r="A2875" s="259"/>
      <c r="B2875" s="259"/>
      <c r="C2875" s="259"/>
      <c r="D2875" s="259"/>
      <c r="E2875" s="259"/>
      <c r="F2875" s="270"/>
      <c r="G2875" s="259"/>
      <c r="H2875" s="259"/>
      <c r="I2875" s="259"/>
      <c r="J2875" s="259"/>
    </row>
    <row r="2876" spans="1:10">
      <c r="A2876" s="259"/>
      <c r="B2876" s="259"/>
      <c r="C2876" s="259"/>
      <c r="D2876" s="259"/>
      <c r="E2876" s="259"/>
      <c r="F2876" s="270"/>
      <c r="G2876" s="259"/>
      <c r="H2876" s="259"/>
      <c r="I2876" s="259"/>
      <c r="J2876" s="259"/>
    </row>
    <row r="2877" spans="1:10">
      <c r="A2877" s="259"/>
      <c r="B2877" s="259"/>
      <c r="C2877" s="259"/>
      <c r="D2877" s="259"/>
      <c r="E2877" s="259"/>
      <c r="F2877" s="270"/>
      <c r="G2877" s="259"/>
      <c r="H2877" s="259"/>
      <c r="I2877" s="259"/>
      <c r="J2877" s="259"/>
    </row>
    <row r="2878" spans="1:10">
      <c r="A2878" s="259"/>
      <c r="B2878" s="259"/>
      <c r="C2878" s="259"/>
      <c r="D2878" s="259"/>
      <c r="E2878" s="259"/>
      <c r="F2878" s="270"/>
      <c r="G2878" s="259"/>
      <c r="H2878" s="259"/>
      <c r="I2878" s="259"/>
      <c r="J2878" s="259"/>
    </row>
    <row r="2879" spans="1:10">
      <c r="A2879" s="259"/>
      <c r="B2879" s="259"/>
      <c r="C2879" s="259"/>
      <c r="D2879" s="259"/>
      <c r="E2879" s="259"/>
      <c r="F2879" s="270"/>
      <c r="G2879" s="259"/>
      <c r="H2879" s="259"/>
      <c r="I2879" s="259"/>
      <c r="J2879" s="259"/>
    </row>
    <row r="2880" spans="1:10">
      <c r="A2880" s="259"/>
      <c r="B2880" s="259"/>
      <c r="C2880" s="259"/>
      <c r="D2880" s="259"/>
      <c r="E2880" s="259"/>
      <c r="F2880" s="270"/>
      <c r="G2880" s="259"/>
      <c r="H2880" s="259"/>
      <c r="I2880" s="259"/>
      <c r="J2880" s="259"/>
    </row>
    <row r="2881" spans="1:10">
      <c r="A2881" s="259"/>
      <c r="B2881" s="259"/>
      <c r="C2881" s="259"/>
      <c r="D2881" s="259"/>
      <c r="E2881" s="259"/>
      <c r="F2881" s="270"/>
      <c r="G2881" s="259"/>
      <c r="H2881" s="259"/>
      <c r="I2881" s="259"/>
      <c r="J2881" s="259"/>
    </row>
    <row r="2882" spans="1:10">
      <c r="A2882" s="259"/>
      <c r="B2882" s="259"/>
      <c r="C2882" s="259"/>
      <c r="D2882" s="259"/>
      <c r="E2882" s="259"/>
      <c r="F2882" s="270"/>
      <c r="G2882" s="259"/>
      <c r="H2882" s="259"/>
      <c r="I2882" s="259"/>
      <c r="J2882" s="259"/>
    </row>
    <row r="2883" spans="1:10">
      <c r="A2883" s="259"/>
      <c r="B2883" s="259"/>
      <c r="C2883" s="259"/>
      <c r="D2883" s="259"/>
      <c r="E2883" s="259"/>
      <c r="F2883" s="270"/>
      <c r="G2883" s="259"/>
      <c r="H2883" s="259"/>
      <c r="I2883" s="259"/>
      <c r="J2883" s="259"/>
    </row>
    <row r="2884" spans="1:10">
      <c r="A2884" s="259"/>
      <c r="B2884" s="259"/>
      <c r="C2884" s="259"/>
      <c r="D2884" s="259"/>
      <c r="E2884" s="259"/>
      <c r="F2884" s="270"/>
      <c r="G2884" s="259"/>
      <c r="H2884" s="259"/>
      <c r="I2884" s="259"/>
      <c r="J2884" s="259"/>
    </row>
    <row r="2885" spans="1:10">
      <c r="A2885" s="259"/>
      <c r="B2885" s="259"/>
      <c r="C2885" s="259"/>
      <c r="D2885" s="259"/>
      <c r="E2885" s="259"/>
      <c r="F2885" s="270"/>
      <c r="G2885" s="259"/>
      <c r="H2885" s="259"/>
      <c r="I2885" s="259"/>
      <c r="J2885" s="259"/>
    </row>
    <row r="2886" spans="1:10">
      <c r="A2886" s="259"/>
      <c r="B2886" s="259"/>
      <c r="C2886" s="259"/>
      <c r="D2886" s="259"/>
      <c r="E2886" s="259"/>
      <c r="F2886" s="270"/>
      <c r="G2886" s="259"/>
      <c r="H2886" s="259"/>
      <c r="I2886" s="259"/>
      <c r="J2886" s="259"/>
    </row>
    <row r="2887" spans="1:10">
      <c r="A2887" s="259"/>
      <c r="B2887" s="259"/>
      <c r="C2887" s="259"/>
      <c r="D2887" s="259"/>
      <c r="E2887" s="259"/>
      <c r="F2887" s="270"/>
      <c r="G2887" s="259"/>
      <c r="H2887" s="259"/>
      <c r="I2887" s="259"/>
      <c r="J2887" s="259"/>
    </row>
    <row r="2888" spans="1:10">
      <c r="A2888" s="259"/>
      <c r="B2888" s="259"/>
      <c r="C2888" s="259"/>
      <c r="D2888" s="259"/>
      <c r="E2888" s="259"/>
      <c r="F2888" s="270"/>
      <c r="G2888" s="259"/>
      <c r="H2888" s="259"/>
      <c r="I2888" s="259"/>
      <c r="J2888" s="259"/>
    </row>
    <row r="2889" spans="1:10">
      <c r="A2889" s="259"/>
      <c r="B2889" s="259"/>
      <c r="C2889" s="259"/>
      <c r="D2889" s="259"/>
      <c r="E2889" s="259"/>
      <c r="F2889" s="270"/>
      <c r="G2889" s="259"/>
      <c r="H2889" s="259"/>
      <c r="I2889" s="259"/>
      <c r="J2889" s="259"/>
    </row>
    <row r="2890" spans="1:10">
      <c r="A2890" s="259"/>
      <c r="B2890" s="259"/>
      <c r="C2890" s="259"/>
      <c r="D2890" s="259"/>
      <c r="E2890" s="259"/>
      <c r="F2890" s="270"/>
      <c r="G2890" s="259"/>
      <c r="H2890" s="259"/>
      <c r="I2890" s="259"/>
      <c r="J2890" s="259"/>
    </row>
    <row r="2891" spans="1:10">
      <c r="A2891" s="259"/>
      <c r="B2891" s="259"/>
      <c r="C2891" s="259"/>
      <c r="D2891" s="259"/>
      <c r="E2891" s="259"/>
      <c r="F2891" s="270"/>
      <c r="G2891" s="259"/>
      <c r="H2891" s="259"/>
      <c r="I2891" s="259"/>
      <c r="J2891" s="259"/>
    </row>
    <row r="2892" spans="1:10">
      <c r="A2892" s="259"/>
      <c r="B2892" s="259"/>
      <c r="C2892" s="259"/>
      <c r="D2892" s="259"/>
      <c r="E2892" s="259"/>
      <c r="F2892" s="270"/>
      <c r="G2892" s="259"/>
      <c r="H2892" s="259"/>
      <c r="I2892" s="259"/>
      <c r="J2892" s="259"/>
    </row>
    <row r="2893" spans="1:10">
      <c r="A2893" s="259"/>
      <c r="B2893" s="259"/>
      <c r="C2893" s="259"/>
      <c r="D2893" s="259"/>
      <c r="E2893" s="259"/>
      <c r="F2893" s="270"/>
      <c r="G2893" s="259"/>
      <c r="H2893" s="259"/>
      <c r="I2893" s="259"/>
      <c r="J2893" s="259"/>
    </row>
    <row r="2894" spans="1:10">
      <c r="A2894" s="259"/>
      <c r="B2894" s="259"/>
      <c r="C2894" s="259"/>
      <c r="D2894" s="259"/>
      <c r="E2894" s="259"/>
      <c r="F2894" s="270"/>
      <c r="G2894" s="259"/>
      <c r="H2894" s="259"/>
      <c r="I2894" s="259"/>
      <c r="J2894" s="259"/>
    </row>
    <row r="2895" spans="1:10">
      <c r="A2895" s="259"/>
      <c r="B2895" s="259"/>
      <c r="C2895" s="259"/>
      <c r="D2895" s="259"/>
      <c r="E2895" s="259"/>
      <c r="F2895" s="270"/>
      <c r="G2895" s="259"/>
      <c r="H2895" s="259"/>
      <c r="I2895" s="259"/>
      <c r="J2895" s="259"/>
    </row>
    <row r="2896" spans="1:10">
      <c r="A2896" s="259"/>
      <c r="B2896" s="259"/>
      <c r="C2896" s="259"/>
      <c r="D2896" s="259"/>
      <c r="E2896" s="259"/>
      <c r="F2896" s="270"/>
      <c r="G2896" s="259"/>
      <c r="H2896" s="259"/>
      <c r="I2896" s="259"/>
      <c r="J2896" s="259"/>
    </row>
    <row r="2897" spans="1:10">
      <c r="A2897" s="259"/>
      <c r="B2897" s="259"/>
      <c r="C2897" s="259"/>
      <c r="D2897" s="259"/>
      <c r="E2897" s="259"/>
      <c r="F2897" s="270"/>
      <c r="G2897" s="259"/>
      <c r="H2897" s="259"/>
      <c r="I2897" s="259"/>
      <c r="J2897" s="259"/>
    </row>
    <row r="2898" spans="1:10">
      <c r="A2898" s="259"/>
      <c r="B2898" s="259"/>
      <c r="C2898" s="259"/>
      <c r="D2898" s="259"/>
      <c r="E2898" s="259"/>
      <c r="F2898" s="270"/>
      <c r="G2898" s="259"/>
      <c r="H2898" s="259"/>
      <c r="I2898" s="259"/>
      <c r="J2898" s="259"/>
    </row>
    <row r="2899" spans="1:10">
      <c r="A2899" s="259"/>
      <c r="B2899" s="259"/>
      <c r="C2899" s="259"/>
      <c r="D2899" s="259"/>
      <c r="E2899" s="259"/>
      <c r="F2899" s="270"/>
      <c r="G2899" s="259"/>
      <c r="H2899" s="259"/>
      <c r="I2899" s="259"/>
      <c r="J2899" s="259"/>
    </row>
    <row r="2900" spans="1:10">
      <c r="A2900" s="259"/>
      <c r="B2900" s="259"/>
      <c r="C2900" s="259"/>
      <c r="D2900" s="259"/>
      <c r="E2900" s="259"/>
      <c r="F2900" s="270"/>
      <c r="G2900" s="259"/>
      <c r="H2900" s="259"/>
      <c r="I2900" s="259"/>
      <c r="J2900" s="259"/>
    </row>
    <row r="2901" spans="1:10">
      <c r="A2901" s="259"/>
      <c r="B2901" s="259"/>
      <c r="C2901" s="259"/>
      <c r="D2901" s="259"/>
      <c r="E2901" s="259"/>
      <c r="F2901" s="270"/>
      <c r="G2901" s="259"/>
      <c r="H2901" s="259"/>
      <c r="I2901" s="259"/>
      <c r="J2901" s="259"/>
    </row>
    <row r="2902" spans="1:10">
      <c r="A2902" s="259"/>
      <c r="B2902" s="259"/>
      <c r="C2902" s="259"/>
      <c r="D2902" s="259"/>
      <c r="E2902" s="259"/>
      <c r="F2902" s="270"/>
      <c r="G2902" s="259"/>
      <c r="H2902" s="259"/>
      <c r="I2902" s="259"/>
      <c r="J2902" s="259"/>
    </row>
    <row r="2903" spans="1:10">
      <c r="A2903" s="259"/>
      <c r="B2903" s="259"/>
      <c r="C2903" s="259"/>
      <c r="D2903" s="259"/>
      <c r="E2903" s="259"/>
      <c r="F2903" s="270"/>
      <c r="G2903" s="259"/>
      <c r="H2903" s="259"/>
      <c r="I2903" s="259"/>
      <c r="J2903" s="259"/>
    </row>
    <row r="2904" spans="1:10">
      <c r="A2904" s="259"/>
      <c r="B2904" s="259"/>
      <c r="C2904" s="259"/>
      <c r="D2904" s="259"/>
      <c r="E2904" s="259"/>
      <c r="F2904" s="270"/>
      <c r="G2904" s="259"/>
      <c r="H2904" s="259"/>
      <c r="I2904" s="259"/>
      <c r="J2904" s="259"/>
    </row>
    <row r="2905" spans="1:10">
      <c r="A2905" s="259"/>
      <c r="B2905" s="259"/>
      <c r="C2905" s="259"/>
      <c r="D2905" s="259"/>
      <c r="E2905" s="259"/>
      <c r="F2905" s="270"/>
      <c r="G2905" s="259"/>
      <c r="H2905" s="259"/>
      <c r="I2905" s="259"/>
      <c r="J2905" s="259"/>
    </row>
    <row r="2906" spans="1:10">
      <c r="A2906" s="259"/>
      <c r="B2906" s="259"/>
      <c r="C2906" s="259"/>
      <c r="D2906" s="259"/>
      <c r="E2906" s="259"/>
      <c r="F2906" s="270"/>
      <c r="G2906" s="259"/>
      <c r="H2906" s="259"/>
      <c r="I2906" s="259"/>
      <c r="J2906" s="259"/>
    </row>
    <row r="2907" spans="1:10">
      <c r="A2907" s="259"/>
      <c r="B2907" s="259"/>
      <c r="C2907" s="259"/>
      <c r="D2907" s="259"/>
      <c r="E2907" s="259"/>
      <c r="F2907" s="270"/>
      <c r="G2907" s="259"/>
      <c r="H2907" s="259"/>
      <c r="I2907" s="259"/>
      <c r="J2907" s="259"/>
    </row>
    <row r="2908" spans="1:10">
      <c r="A2908" s="259"/>
      <c r="B2908" s="259"/>
      <c r="C2908" s="259"/>
      <c r="D2908" s="259"/>
      <c r="E2908" s="259"/>
      <c r="F2908" s="270"/>
      <c r="G2908" s="259"/>
      <c r="H2908" s="259"/>
      <c r="I2908" s="259"/>
      <c r="J2908" s="259"/>
    </row>
    <row r="2909" spans="1:10">
      <c r="A2909" s="259"/>
      <c r="B2909" s="259"/>
      <c r="C2909" s="259"/>
      <c r="D2909" s="259"/>
      <c r="E2909" s="259"/>
      <c r="F2909" s="270"/>
      <c r="G2909" s="259"/>
      <c r="H2909" s="259"/>
      <c r="I2909" s="259"/>
      <c r="J2909" s="259"/>
    </row>
    <row r="2910" spans="1:10">
      <c r="A2910" s="259"/>
      <c r="B2910" s="259"/>
      <c r="C2910" s="259"/>
      <c r="D2910" s="259"/>
      <c r="E2910" s="259"/>
      <c r="F2910" s="270"/>
      <c r="G2910" s="259"/>
      <c r="H2910" s="259"/>
      <c r="I2910" s="259"/>
      <c r="J2910" s="259"/>
    </row>
    <row r="2911" spans="1:10">
      <c r="A2911" s="259"/>
      <c r="B2911" s="259"/>
      <c r="C2911" s="259"/>
      <c r="D2911" s="259"/>
      <c r="E2911" s="259"/>
      <c r="F2911" s="270"/>
      <c r="G2911" s="259"/>
      <c r="H2911" s="259"/>
      <c r="I2911" s="259"/>
      <c r="J2911" s="259"/>
    </row>
    <row r="2912" spans="1:10">
      <c r="A2912" s="259"/>
      <c r="B2912" s="259"/>
      <c r="C2912" s="259"/>
      <c r="D2912" s="259"/>
      <c r="E2912" s="259"/>
      <c r="F2912" s="270"/>
      <c r="G2912" s="259"/>
      <c r="H2912" s="259"/>
      <c r="I2912" s="259"/>
      <c r="J2912" s="259"/>
    </row>
    <row r="2913" spans="1:10">
      <c r="A2913" s="259"/>
      <c r="B2913" s="259"/>
      <c r="C2913" s="259"/>
      <c r="D2913" s="259"/>
      <c r="E2913" s="259"/>
      <c r="F2913" s="270"/>
      <c r="G2913" s="259"/>
      <c r="H2913" s="259"/>
      <c r="I2913" s="259"/>
      <c r="J2913" s="259"/>
    </row>
    <row r="2914" spans="1:10">
      <c r="A2914" s="259"/>
      <c r="B2914" s="259"/>
      <c r="C2914" s="259"/>
      <c r="D2914" s="259"/>
      <c r="E2914" s="259"/>
      <c r="F2914" s="270"/>
      <c r="G2914" s="259"/>
      <c r="H2914" s="259"/>
      <c r="I2914" s="259"/>
      <c r="J2914" s="259"/>
    </row>
    <row r="2915" spans="1:10">
      <c r="A2915" s="259"/>
      <c r="B2915" s="259"/>
      <c r="C2915" s="259"/>
      <c r="D2915" s="259"/>
      <c r="E2915" s="259"/>
      <c r="F2915" s="270"/>
      <c r="G2915" s="259"/>
      <c r="H2915" s="259"/>
      <c r="I2915" s="259"/>
      <c r="J2915" s="259"/>
    </row>
    <row r="2916" spans="1:10">
      <c r="A2916" s="259"/>
      <c r="B2916" s="259"/>
      <c r="C2916" s="259"/>
      <c r="D2916" s="259"/>
      <c r="E2916" s="259"/>
      <c r="F2916" s="270"/>
      <c r="G2916" s="259"/>
      <c r="H2916" s="259"/>
      <c r="I2916" s="259"/>
      <c r="J2916" s="259"/>
    </row>
    <row r="2917" spans="1:10">
      <c r="A2917" s="259"/>
      <c r="B2917" s="259"/>
      <c r="C2917" s="259"/>
      <c r="D2917" s="259"/>
      <c r="E2917" s="259"/>
      <c r="F2917" s="270"/>
      <c r="G2917" s="259"/>
      <c r="H2917" s="259"/>
      <c r="I2917" s="259"/>
      <c r="J2917" s="259"/>
    </row>
    <row r="2918" spans="1:10">
      <c r="A2918" s="259"/>
      <c r="B2918" s="259"/>
      <c r="C2918" s="259"/>
      <c r="D2918" s="259"/>
      <c r="E2918" s="259"/>
      <c r="F2918" s="270"/>
      <c r="G2918" s="259"/>
      <c r="H2918" s="259"/>
      <c r="I2918" s="259"/>
      <c r="J2918" s="259"/>
    </row>
    <row r="2919" spans="1:10">
      <c r="A2919" s="259"/>
      <c r="B2919" s="259"/>
      <c r="C2919" s="259"/>
      <c r="D2919" s="259"/>
      <c r="E2919" s="259"/>
      <c r="F2919" s="270"/>
      <c r="G2919" s="259"/>
      <c r="H2919" s="259"/>
      <c r="I2919" s="259"/>
      <c r="J2919" s="259"/>
    </row>
    <row r="2920" spans="1:10">
      <c r="A2920" s="259"/>
      <c r="B2920" s="259"/>
      <c r="C2920" s="259"/>
      <c r="D2920" s="259"/>
      <c r="E2920" s="259"/>
      <c r="F2920" s="270"/>
      <c r="G2920" s="259"/>
      <c r="H2920" s="259"/>
      <c r="I2920" s="259"/>
      <c r="J2920" s="259"/>
    </row>
    <row r="2921" spans="1:10">
      <c r="A2921" s="259"/>
      <c r="B2921" s="259"/>
      <c r="C2921" s="259"/>
      <c r="D2921" s="259"/>
      <c r="E2921" s="259"/>
      <c r="F2921" s="270"/>
      <c r="G2921" s="259"/>
      <c r="H2921" s="259"/>
      <c r="I2921" s="259"/>
      <c r="J2921" s="259"/>
    </row>
    <row r="2922" spans="1:10">
      <c r="A2922" s="259"/>
      <c r="B2922" s="259"/>
      <c r="C2922" s="259"/>
      <c r="D2922" s="259"/>
      <c r="E2922" s="259"/>
      <c r="F2922" s="270"/>
      <c r="G2922" s="259"/>
      <c r="H2922" s="259"/>
      <c r="I2922" s="259"/>
      <c r="J2922" s="259"/>
    </row>
    <row r="2923" spans="1:10">
      <c r="A2923" s="259"/>
      <c r="B2923" s="259"/>
      <c r="C2923" s="259"/>
      <c r="D2923" s="259"/>
      <c r="E2923" s="259"/>
      <c r="F2923" s="270"/>
      <c r="G2923" s="259"/>
      <c r="H2923" s="259"/>
      <c r="I2923" s="259"/>
      <c r="J2923" s="259"/>
    </row>
    <row r="2924" spans="1:10">
      <c r="A2924" s="259"/>
      <c r="B2924" s="259"/>
      <c r="C2924" s="259"/>
      <c r="D2924" s="259"/>
      <c r="E2924" s="259"/>
      <c r="F2924" s="270"/>
      <c r="G2924" s="259"/>
      <c r="H2924" s="259"/>
      <c r="I2924" s="259"/>
      <c r="J2924" s="259"/>
    </row>
    <row r="2925" spans="1:10">
      <c r="A2925" s="259"/>
      <c r="B2925" s="259"/>
      <c r="C2925" s="259"/>
      <c r="D2925" s="259"/>
      <c r="E2925" s="259"/>
      <c r="F2925" s="270"/>
      <c r="G2925" s="259"/>
      <c r="H2925" s="259"/>
      <c r="I2925" s="259"/>
      <c r="J2925" s="259"/>
    </row>
    <row r="2926" spans="1:10">
      <c r="A2926" s="259"/>
      <c r="B2926" s="259"/>
      <c r="C2926" s="259"/>
      <c r="D2926" s="259"/>
      <c r="E2926" s="259"/>
      <c r="F2926" s="270"/>
      <c r="G2926" s="259"/>
      <c r="H2926" s="259"/>
      <c r="I2926" s="259"/>
      <c r="J2926" s="259"/>
    </row>
    <row r="2927" spans="1:10">
      <c r="A2927" s="259"/>
      <c r="B2927" s="259"/>
      <c r="C2927" s="259"/>
      <c r="D2927" s="259"/>
      <c r="E2927" s="259"/>
      <c r="F2927" s="270"/>
      <c r="G2927" s="259"/>
      <c r="H2927" s="259"/>
      <c r="I2927" s="259"/>
      <c r="J2927" s="259"/>
    </row>
    <row r="2928" spans="1:10">
      <c r="A2928" s="259"/>
      <c r="B2928" s="259"/>
      <c r="C2928" s="259"/>
      <c r="D2928" s="259"/>
      <c r="E2928" s="259"/>
      <c r="F2928" s="270"/>
      <c r="G2928" s="259"/>
      <c r="H2928" s="259"/>
      <c r="I2928" s="259"/>
      <c r="J2928" s="259"/>
    </row>
    <row r="2929" spans="1:10">
      <c r="A2929" s="259"/>
      <c r="B2929" s="259"/>
      <c r="C2929" s="259"/>
      <c r="D2929" s="259"/>
      <c r="E2929" s="259"/>
      <c r="F2929" s="270"/>
      <c r="G2929" s="259"/>
      <c r="H2929" s="259"/>
      <c r="I2929" s="259"/>
      <c r="J2929" s="259"/>
    </row>
    <row r="2930" spans="1:10">
      <c r="A2930" s="259"/>
      <c r="B2930" s="259"/>
      <c r="C2930" s="259"/>
      <c r="D2930" s="259"/>
      <c r="E2930" s="259"/>
      <c r="F2930" s="270"/>
      <c r="G2930" s="259"/>
      <c r="H2930" s="259"/>
      <c r="I2930" s="259"/>
      <c r="J2930" s="259"/>
    </row>
    <row r="2931" spans="1:10">
      <c r="A2931" s="259"/>
      <c r="B2931" s="259"/>
      <c r="C2931" s="259"/>
      <c r="D2931" s="259"/>
      <c r="E2931" s="259"/>
      <c r="F2931" s="270"/>
      <c r="G2931" s="259"/>
      <c r="H2931" s="259"/>
      <c r="I2931" s="259"/>
      <c r="J2931" s="259"/>
    </row>
    <row r="2932" spans="1:10">
      <c r="A2932" s="259"/>
      <c r="B2932" s="259"/>
      <c r="C2932" s="259"/>
      <c r="D2932" s="259"/>
      <c r="E2932" s="259"/>
      <c r="F2932" s="270"/>
      <c r="G2932" s="259"/>
      <c r="H2932" s="259"/>
      <c r="I2932" s="259"/>
      <c r="J2932" s="259"/>
    </row>
    <row r="2933" spans="1:10">
      <c r="A2933" s="259"/>
      <c r="B2933" s="259"/>
      <c r="C2933" s="259"/>
      <c r="D2933" s="259"/>
      <c r="E2933" s="259"/>
      <c r="F2933" s="270"/>
      <c r="G2933" s="259"/>
      <c r="H2933" s="259"/>
      <c r="I2933" s="259"/>
      <c r="J2933" s="259"/>
    </row>
    <row r="2934" spans="1:10">
      <c r="A2934" s="259"/>
      <c r="B2934" s="259"/>
      <c r="C2934" s="259"/>
      <c r="D2934" s="259"/>
      <c r="E2934" s="259"/>
      <c r="F2934" s="270"/>
      <c r="G2934" s="259"/>
      <c r="H2934" s="259"/>
      <c r="I2934" s="259"/>
      <c r="J2934" s="259"/>
    </row>
    <row r="2935" spans="1:10">
      <c r="A2935" s="259"/>
      <c r="B2935" s="259"/>
      <c r="C2935" s="259"/>
      <c r="D2935" s="259"/>
      <c r="E2935" s="259"/>
      <c r="F2935" s="270"/>
      <c r="G2935" s="259"/>
      <c r="H2935" s="259"/>
      <c r="I2935" s="259"/>
      <c r="J2935" s="259"/>
    </row>
    <row r="2936" spans="1:10">
      <c r="A2936" s="259"/>
      <c r="B2936" s="259"/>
      <c r="C2936" s="259"/>
      <c r="D2936" s="259"/>
      <c r="E2936" s="259"/>
      <c r="F2936" s="270"/>
      <c r="G2936" s="259"/>
      <c r="H2936" s="259"/>
      <c r="I2936" s="259"/>
      <c r="J2936" s="259"/>
    </row>
    <row r="2937" spans="1:10">
      <c r="A2937" s="259"/>
      <c r="B2937" s="259"/>
      <c r="C2937" s="259"/>
      <c r="D2937" s="259"/>
      <c r="E2937" s="259"/>
      <c r="F2937" s="270"/>
      <c r="G2937" s="259"/>
      <c r="H2937" s="259"/>
      <c r="I2937" s="259"/>
      <c r="J2937" s="259"/>
    </row>
    <row r="2938" spans="1:10">
      <c r="A2938" s="259"/>
      <c r="B2938" s="259"/>
      <c r="C2938" s="259"/>
      <c r="D2938" s="259"/>
      <c r="E2938" s="259"/>
      <c r="F2938" s="270"/>
      <c r="G2938" s="259"/>
      <c r="H2938" s="259"/>
      <c r="I2938" s="259"/>
      <c r="J2938" s="259"/>
    </row>
    <row r="2939" spans="1:10">
      <c r="A2939" s="259"/>
      <c r="B2939" s="259"/>
      <c r="C2939" s="259"/>
      <c r="D2939" s="259"/>
      <c r="E2939" s="259"/>
      <c r="F2939" s="270"/>
      <c r="G2939" s="259"/>
      <c r="H2939" s="259"/>
      <c r="I2939" s="259"/>
      <c r="J2939" s="259"/>
    </row>
    <row r="2940" spans="1:10">
      <c r="A2940" s="259"/>
      <c r="B2940" s="259"/>
      <c r="C2940" s="259"/>
      <c r="D2940" s="259"/>
      <c r="E2940" s="259"/>
      <c r="F2940" s="270"/>
      <c r="G2940" s="259"/>
      <c r="H2940" s="259"/>
      <c r="I2940" s="259"/>
      <c r="J2940" s="259"/>
    </row>
    <row r="2941" spans="1:10">
      <c r="A2941" s="259"/>
      <c r="B2941" s="259"/>
      <c r="C2941" s="259"/>
      <c r="D2941" s="259"/>
      <c r="E2941" s="259"/>
      <c r="F2941" s="270"/>
      <c r="G2941" s="259"/>
      <c r="H2941" s="259"/>
      <c r="I2941" s="259"/>
      <c r="J2941" s="259"/>
    </row>
    <row r="2942" spans="1:10">
      <c r="A2942" s="259"/>
      <c r="B2942" s="259"/>
      <c r="C2942" s="259"/>
      <c r="D2942" s="259"/>
      <c r="E2942" s="259"/>
      <c r="F2942" s="270"/>
      <c r="G2942" s="259"/>
      <c r="H2942" s="259"/>
      <c r="I2942" s="259"/>
      <c r="J2942" s="259"/>
    </row>
    <row r="2943" spans="1:10">
      <c r="A2943" s="259"/>
      <c r="B2943" s="259"/>
      <c r="C2943" s="259"/>
      <c r="D2943" s="259"/>
      <c r="E2943" s="259"/>
      <c r="F2943" s="270"/>
      <c r="G2943" s="259"/>
      <c r="H2943" s="259"/>
      <c r="I2943" s="259"/>
      <c r="J2943" s="259"/>
    </row>
    <row r="2944" spans="1:10">
      <c r="A2944" s="259"/>
      <c r="B2944" s="259"/>
      <c r="C2944" s="259"/>
      <c r="D2944" s="259"/>
      <c r="E2944" s="259"/>
      <c r="F2944" s="270"/>
      <c r="G2944" s="259"/>
      <c r="H2944" s="259"/>
      <c r="I2944" s="259"/>
      <c r="J2944" s="259"/>
    </row>
    <row r="2945" spans="1:10">
      <c r="A2945" s="259"/>
      <c r="B2945" s="259"/>
      <c r="C2945" s="259"/>
      <c r="D2945" s="259"/>
      <c r="E2945" s="259"/>
      <c r="F2945" s="270"/>
      <c r="G2945" s="259"/>
      <c r="H2945" s="259"/>
      <c r="I2945" s="259"/>
      <c r="J2945" s="259"/>
    </row>
    <row r="2946" spans="1:10">
      <c r="A2946" s="259"/>
      <c r="B2946" s="259"/>
      <c r="C2946" s="259"/>
      <c r="D2946" s="259"/>
      <c r="E2946" s="259"/>
      <c r="F2946" s="270"/>
      <c r="G2946" s="259"/>
      <c r="H2946" s="259"/>
      <c r="I2946" s="259"/>
      <c r="J2946" s="259"/>
    </row>
    <row r="2947" spans="1:10">
      <c r="A2947" s="259"/>
      <c r="B2947" s="259"/>
      <c r="C2947" s="259"/>
      <c r="D2947" s="259"/>
      <c r="E2947" s="259"/>
      <c r="F2947" s="270"/>
      <c r="G2947" s="259"/>
      <c r="H2947" s="259"/>
      <c r="I2947" s="259"/>
      <c r="J2947" s="259"/>
    </row>
    <row r="2948" spans="1:10">
      <c r="A2948" s="259"/>
      <c r="B2948" s="259"/>
      <c r="C2948" s="259"/>
      <c r="D2948" s="259"/>
      <c r="E2948" s="259"/>
      <c r="F2948" s="270"/>
      <c r="G2948" s="259"/>
      <c r="H2948" s="259"/>
      <c r="I2948" s="259"/>
      <c r="J2948" s="259"/>
    </row>
    <row r="2949" spans="1:10">
      <c r="A2949" s="259"/>
      <c r="B2949" s="259"/>
      <c r="C2949" s="259"/>
      <c r="D2949" s="259"/>
      <c r="E2949" s="259"/>
      <c r="F2949" s="270"/>
      <c r="G2949" s="259"/>
      <c r="H2949" s="259"/>
      <c r="I2949" s="259"/>
      <c r="J2949" s="259"/>
    </row>
    <row r="2950" spans="1:10">
      <c r="A2950" s="259"/>
      <c r="B2950" s="259"/>
      <c r="C2950" s="259"/>
      <c r="D2950" s="259"/>
      <c r="E2950" s="259"/>
      <c r="F2950" s="270"/>
      <c r="G2950" s="259"/>
      <c r="H2950" s="259"/>
      <c r="I2950" s="259"/>
      <c r="J2950" s="259"/>
    </row>
    <row r="2951" spans="1:10">
      <c r="A2951" s="259"/>
      <c r="B2951" s="259"/>
      <c r="C2951" s="259"/>
      <c r="D2951" s="259"/>
      <c r="E2951" s="259"/>
      <c r="F2951" s="270"/>
      <c r="G2951" s="259"/>
      <c r="H2951" s="259"/>
      <c r="I2951" s="259"/>
      <c r="J2951" s="259"/>
    </row>
    <row r="2952" spans="1:10">
      <c r="A2952" s="259"/>
      <c r="B2952" s="259"/>
      <c r="C2952" s="259"/>
      <c r="D2952" s="259"/>
      <c r="E2952" s="259"/>
      <c r="F2952" s="270"/>
      <c r="G2952" s="259"/>
      <c r="H2952" s="259"/>
      <c r="I2952" s="259"/>
      <c r="J2952" s="259"/>
    </row>
    <row r="2953" spans="1:10">
      <c r="A2953" s="259"/>
      <c r="B2953" s="259"/>
      <c r="C2953" s="259"/>
      <c r="D2953" s="259"/>
      <c r="E2953" s="259"/>
      <c r="F2953" s="270"/>
      <c r="G2953" s="259"/>
      <c r="H2953" s="259"/>
      <c r="I2953" s="259"/>
      <c r="J2953" s="259"/>
    </row>
    <row r="2954" spans="1:10">
      <c r="A2954" s="259"/>
      <c r="B2954" s="259"/>
      <c r="C2954" s="259"/>
      <c r="D2954" s="259"/>
      <c r="E2954" s="259"/>
      <c r="F2954" s="270"/>
      <c r="G2954" s="259"/>
      <c r="H2954" s="259"/>
      <c r="I2954" s="259"/>
      <c r="J2954" s="259"/>
    </row>
    <row r="2955" spans="1:10">
      <c r="A2955" s="259"/>
      <c r="B2955" s="259"/>
      <c r="C2955" s="259"/>
      <c r="D2955" s="259"/>
      <c r="E2955" s="259"/>
      <c r="F2955" s="270"/>
      <c r="G2955" s="259"/>
      <c r="H2955" s="259"/>
      <c r="I2955" s="259"/>
      <c r="J2955" s="259"/>
    </row>
    <row r="2956" spans="1:10">
      <c r="A2956" s="259"/>
      <c r="B2956" s="259"/>
      <c r="C2956" s="259"/>
      <c r="D2956" s="259"/>
      <c r="E2956" s="259"/>
      <c r="F2956" s="270"/>
      <c r="G2956" s="259"/>
      <c r="H2956" s="259"/>
      <c r="I2956" s="259"/>
      <c r="J2956" s="259"/>
    </row>
    <row r="2957" spans="1:10">
      <c r="A2957" s="259"/>
      <c r="B2957" s="259"/>
      <c r="C2957" s="259"/>
      <c r="D2957" s="259"/>
      <c r="E2957" s="259"/>
      <c r="F2957" s="270"/>
      <c r="G2957" s="259"/>
      <c r="H2957" s="259"/>
      <c r="I2957" s="259"/>
      <c r="J2957" s="259"/>
    </row>
    <row r="2958" spans="1:10">
      <c r="A2958" s="259"/>
      <c r="B2958" s="259"/>
      <c r="C2958" s="259"/>
      <c r="D2958" s="259"/>
      <c r="E2958" s="259"/>
      <c r="F2958" s="270"/>
      <c r="G2958" s="259"/>
      <c r="H2958" s="259"/>
      <c r="I2958" s="259"/>
      <c r="J2958" s="259"/>
    </row>
    <row r="2959" spans="1:10">
      <c r="A2959" s="259"/>
      <c r="B2959" s="259"/>
      <c r="C2959" s="259"/>
      <c r="D2959" s="259"/>
      <c r="E2959" s="259"/>
      <c r="F2959" s="270"/>
      <c r="G2959" s="259"/>
      <c r="H2959" s="259"/>
      <c r="I2959" s="259"/>
      <c r="J2959" s="259"/>
    </row>
    <row r="2960" spans="1:10">
      <c r="A2960" s="259"/>
      <c r="B2960" s="259"/>
      <c r="C2960" s="259"/>
      <c r="D2960" s="259"/>
      <c r="E2960" s="259"/>
      <c r="F2960" s="270"/>
      <c r="G2960" s="259"/>
      <c r="H2960" s="259"/>
      <c r="I2960" s="259"/>
      <c r="J2960" s="259"/>
    </row>
    <row r="2961" spans="1:10">
      <c r="A2961" s="259"/>
      <c r="B2961" s="259"/>
      <c r="C2961" s="259"/>
      <c r="D2961" s="259"/>
      <c r="E2961" s="259"/>
      <c r="F2961" s="270"/>
      <c r="G2961" s="259"/>
      <c r="H2961" s="259"/>
      <c r="I2961" s="259"/>
      <c r="J2961" s="259"/>
    </row>
    <row r="2962" spans="1:10">
      <c r="A2962" s="259"/>
      <c r="B2962" s="259"/>
      <c r="C2962" s="259"/>
      <c r="D2962" s="259"/>
      <c r="E2962" s="259"/>
      <c r="F2962" s="270"/>
      <c r="G2962" s="259"/>
      <c r="H2962" s="259"/>
      <c r="I2962" s="259"/>
      <c r="J2962" s="259"/>
    </row>
    <row r="2963" spans="1:10">
      <c r="A2963" s="259"/>
      <c r="B2963" s="259"/>
      <c r="C2963" s="259"/>
      <c r="D2963" s="259"/>
      <c r="E2963" s="259"/>
      <c r="F2963" s="270"/>
      <c r="G2963" s="259"/>
      <c r="H2963" s="259"/>
      <c r="I2963" s="259"/>
      <c r="J2963" s="259"/>
    </row>
    <row r="2964" spans="1:10">
      <c r="A2964" s="259"/>
      <c r="B2964" s="259"/>
      <c r="C2964" s="259"/>
      <c r="D2964" s="259"/>
      <c r="E2964" s="259"/>
      <c r="F2964" s="270"/>
      <c r="G2964" s="259"/>
      <c r="H2964" s="259"/>
      <c r="I2964" s="259"/>
      <c r="J2964" s="259"/>
    </row>
    <row r="2965" spans="1:10">
      <c r="A2965" s="259"/>
      <c r="B2965" s="259"/>
      <c r="C2965" s="259"/>
      <c r="D2965" s="259"/>
      <c r="E2965" s="259"/>
      <c r="F2965" s="270"/>
      <c r="G2965" s="259"/>
      <c r="H2965" s="259"/>
      <c r="I2965" s="259"/>
      <c r="J2965" s="259"/>
    </row>
    <row r="2966" spans="1:10">
      <c r="A2966" s="259"/>
      <c r="B2966" s="259"/>
      <c r="C2966" s="259"/>
      <c r="D2966" s="259"/>
      <c r="E2966" s="259"/>
      <c r="F2966" s="270"/>
      <c r="G2966" s="259"/>
      <c r="H2966" s="259"/>
      <c r="I2966" s="259"/>
      <c r="J2966" s="259"/>
    </row>
    <row r="2967" spans="1:10">
      <c r="A2967" s="259"/>
      <c r="B2967" s="259"/>
      <c r="C2967" s="259"/>
      <c r="D2967" s="259"/>
      <c r="E2967" s="259"/>
      <c r="F2967" s="270"/>
      <c r="G2967" s="259"/>
      <c r="H2967" s="259"/>
      <c r="I2967" s="259"/>
      <c r="J2967" s="259"/>
    </row>
    <row r="2968" spans="1:10">
      <c r="A2968" s="259"/>
      <c r="B2968" s="259"/>
      <c r="C2968" s="259"/>
      <c r="D2968" s="259"/>
      <c r="E2968" s="259"/>
      <c r="F2968" s="270"/>
      <c r="G2968" s="259"/>
      <c r="H2968" s="259"/>
      <c r="I2968" s="259"/>
      <c r="J2968" s="259"/>
    </row>
    <row r="2969" spans="1:10">
      <c r="A2969" s="259"/>
      <c r="B2969" s="259"/>
      <c r="C2969" s="259"/>
      <c r="D2969" s="259"/>
      <c r="E2969" s="259"/>
      <c r="F2969" s="270"/>
      <c r="G2969" s="259"/>
      <c r="H2969" s="259"/>
      <c r="I2969" s="259"/>
      <c r="J2969" s="259"/>
    </row>
    <row r="2970" spans="1:10">
      <c r="A2970" s="259"/>
      <c r="B2970" s="259"/>
      <c r="C2970" s="259"/>
      <c r="D2970" s="259"/>
      <c r="E2970" s="259"/>
      <c r="F2970" s="270"/>
      <c r="G2970" s="259"/>
      <c r="H2970" s="259"/>
      <c r="I2970" s="259"/>
      <c r="J2970" s="259"/>
    </row>
    <row r="2971" spans="1:10">
      <c r="A2971" s="259"/>
      <c r="B2971" s="259"/>
      <c r="C2971" s="259"/>
      <c r="D2971" s="259"/>
      <c r="E2971" s="259"/>
      <c r="F2971" s="270"/>
      <c r="G2971" s="259"/>
      <c r="H2971" s="259"/>
      <c r="I2971" s="259"/>
      <c r="J2971" s="259"/>
    </row>
    <row r="2972" spans="1:10">
      <c r="A2972" s="259"/>
      <c r="B2972" s="259"/>
      <c r="C2972" s="259"/>
      <c r="D2972" s="259"/>
      <c r="E2972" s="259"/>
      <c r="F2972" s="270"/>
      <c r="G2972" s="259"/>
      <c r="H2972" s="259"/>
      <c r="I2972" s="259"/>
      <c r="J2972" s="259"/>
    </row>
    <row r="2973" spans="1:10">
      <c r="A2973" s="259"/>
      <c r="B2973" s="259"/>
      <c r="C2973" s="259"/>
      <c r="D2973" s="259"/>
      <c r="E2973" s="259"/>
      <c r="F2973" s="270"/>
      <c r="G2973" s="259"/>
      <c r="H2973" s="259"/>
      <c r="I2973" s="259"/>
      <c r="J2973" s="259"/>
    </row>
    <row r="2974" spans="1:10">
      <c r="A2974" s="259"/>
      <c r="B2974" s="259"/>
      <c r="C2974" s="259"/>
      <c r="D2974" s="259"/>
      <c r="E2974" s="259"/>
      <c r="F2974" s="270"/>
      <c r="G2974" s="259"/>
      <c r="H2974" s="259"/>
      <c r="I2974" s="259"/>
      <c r="J2974" s="259"/>
    </row>
    <row r="2975" spans="1:10">
      <c r="A2975" s="259"/>
      <c r="B2975" s="259"/>
      <c r="C2975" s="259"/>
      <c r="D2975" s="259"/>
      <c r="E2975" s="259"/>
      <c r="F2975" s="270"/>
      <c r="G2975" s="259"/>
      <c r="H2975" s="259"/>
      <c r="I2975" s="259"/>
      <c r="J2975" s="259"/>
    </row>
    <row r="2976" spans="1:10">
      <c r="A2976" s="259"/>
      <c r="B2976" s="259"/>
      <c r="C2976" s="259"/>
      <c r="D2976" s="259"/>
      <c r="E2976" s="259"/>
      <c r="F2976" s="270"/>
      <c r="G2976" s="259"/>
      <c r="H2976" s="259"/>
      <c r="I2976" s="259"/>
      <c r="J2976" s="259"/>
    </row>
    <row r="2977" spans="1:10">
      <c r="A2977" s="259"/>
      <c r="B2977" s="259"/>
      <c r="C2977" s="259"/>
      <c r="D2977" s="259"/>
      <c r="E2977" s="259"/>
      <c r="F2977" s="270"/>
      <c r="G2977" s="259"/>
      <c r="H2977" s="259"/>
      <c r="I2977" s="259"/>
      <c r="J2977" s="259"/>
    </row>
    <row r="2978" spans="1:10">
      <c r="A2978" s="259"/>
      <c r="B2978" s="259"/>
      <c r="C2978" s="259"/>
      <c r="D2978" s="259"/>
      <c r="E2978" s="259"/>
      <c r="F2978" s="270"/>
      <c r="G2978" s="259"/>
      <c r="H2978" s="259"/>
      <c r="I2978" s="259"/>
      <c r="J2978" s="259"/>
    </row>
    <row r="2979" spans="1:10">
      <c r="A2979" s="259"/>
      <c r="B2979" s="259"/>
      <c r="C2979" s="259"/>
      <c r="D2979" s="259"/>
      <c r="E2979" s="259"/>
      <c r="F2979" s="270"/>
      <c r="G2979" s="259"/>
      <c r="H2979" s="259"/>
      <c r="I2979" s="259"/>
      <c r="J2979" s="259"/>
    </row>
    <row r="2980" spans="1:10">
      <c r="A2980" s="259"/>
      <c r="B2980" s="259"/>
      <c r="C2980" s="259"/>
      <c r="D2980" s="259"/>
      <c r="E2980" s="259"/>
      <c r="F2980" s="270"/>
      <c r="G2980" s="259"/>
      <c r="H2980" s="259"/>
      <c r="I2980" s="259"/>
      <c r="J2980" s="259"/>
    </row>
    <row r="2981" spans="1:10">
      <c r="A2981" s="259"/>
      <c r="B2981" s="259"/>
      <c r="C2981" s="259"/>
      <c r="D2981" s="259"/>
      <c r="E2981" s="259"/>
      <c r="F2981" s="270"/>
      <c r="G2981" s="259"/>
      <c r="H2981" s="259"/>
      <c r="I2981" s="259"/>
      <c r="J2981" s="259"/>
    </row>
    <row r="2982" spans="1:10">
      <c r="A2982" s="259"/>
      <c r="B2982" s="259"/>
      <c r="C2982" s="259"/>
      <c r="D2982" s="259"/>
      <c r="E2982" s="259"/>
      <c r="F2982" s="270"/>
      <c r="G2982" s="259"/>
      <c r="H2982" s="259"/>
      <c r="I2982" s="259"/>
      <c r="J2982" s="259"/>
    </row>
    <row r="2983" spans="1:10">
      <c r="A2983" s="259"/>
      <c r="B2983" s="259"/>
      <c r="C2983" s="259"/>
      <c r="D2983" s="259"/>
      <c r="E2983" s="259"/>
      <c r="F2983" s="270"/>
      <c r="G2983" s="259"/>
      <c r="H2983" s="259"/>
      <c r="I2983" s="259"/>
      <c r="J2983" s="259"/>
    </row>
    <row r="2984" spans="1:10">
      <c r="A2984" s="259"/>
      <c r="B2984" s="259"/>
      <c r="C2984" s="259"/>
      <c r="D2984" s="259"/>
      <c r="E2984" s="259"/>
      <c r="F2984" s="270"/>
      <c r="G2984" s="259"/>
      <c r="H2984" s="259"/>
      <c r="I2984" s="259"/>
      <c r="J2984" s="259"/>
    </row>
    <row r="2985" spans="1:10">
      <c r="A2985" s="259"/>
      <c r="B2985" s="259"/>
      <c r="C2985" s="259"/>
      <c r="D2985" s="259"/>
      <c r="E2985" s="259"/>
      <c r="F2985" s="270"/>
      <c r="G2985" s="259"/>
      <c r="H2985" s="259"/>
      <c r="I2985" s="259"/>
      <c r="J2985" s="259"/>
    </row>
    <row r="2986" spans="1:10">
      <c r="A2986" s="259"/>
      <c r="B2986" s="259"/>
      <c r="C2986" s="259"/>
      <c r="D2986" s="259"/>
      <c r="E2986" s="259"/>
      <c r="F2986" s="270"/>
      <c r="G2986" s="259"/>
      <c r="H2986" s="259"/>
      <c r="I2986" s="259"/>
      <c r="J2986" s="259"/>
    </row>
    <row r="2987" spans="1:10">
      <c r="A2987" s="259"/>
      <c r="B2987" s="259"/>
      <c r="C2987" s="259"/>
      <c r="D2987" s="259"/>
      <c r="E2987" s="259"/>
      <c r="F2987" s="270"/>
      <c r="G2987" s="259"/>
      <c r="H2987" s="259"/>
      <c r="I2987" s="259"/>
      <c r="J2987" s="259"/>
    </row>
    <row r="2988" spans="1:10">
      <c r="A2988" s="259"/>
      <c r="B2988" s="259"/>
      <c r="C2988" s="259"/>
      <c r="D2988" s="259"/>
      <c r="E2988" s="259"/>
      <c r="F2988" s="270"/>
      <c r="G2988" s="259"/>
      <c r="H2988" s="259"/>
      <c r="I2988" s="259"/>
      <c r="J2988" s="259"/>
    </row>
    <row r="2989" spans="1:10">
      <c r="A2989" s="259"/>
      <c r="B2989" s="259"/>
      <c r="C2989" s="259"/>
      <c r="D2989" s="259"/>
      <c r="E2989" s="259"/>
      <c r="F2989" s="270"/>
      <c r="G2989" s="259"/>
      <c r="H2989" s="259"/>
      <c r="I2989" s="259"/>
      <c r="J2989" s="259"/>
    </row>
    <row r="2990" spans="1:10">
      <c r="A2990" s="259"/>
      <c r="B2990" s="259"/>
      <c r="C2990" s="259"/>
      <c r="D2990" s="259"/>
      <c r="E2990" s="259"/>
      <c r="F2990" s="270"/>
      <c r="G2990" s="259"/>
      <c r="H2990" s="259"/>
      <c r="I2990" s="259"/>
      <c r="J2990" s="259"/>
    </row>
    <row r="2991" spans="1:10">
      <c r="A2991" s="259"/>
      <c r="B2991" s="259"/>
      <c r="C2991" s="259"/>
      <c r="D2991" s="259"/>
      <c r="E2991" s="259"/>
      <c r="F2991" s="270"/>
      <c r="G2991" s="259"/>
      <c r="H2991" s="259"/>
      <c r="I2991" s="259"/>
      <c r="J2991" s="259"/>
    </row>
    <row r="2992" spans="1:10">
      <c r="A2992" s="259"/>
      <c r="B2992" s="259"/>
      <c r="C2992" s="259"/>
      <c r="D2992" s="259"/>
      <c r="E2992" s="259"/>
      <c r="F2992" s="270"/>
      <c r="G2992" s="259"/>
      <c r="H2992" s="259"/>
      <c r="I2992" s="259"/>
      <c r="J2992" s="259"/>
    </row>
    <row r="2993" spans="1:10">
      <c r="A2993" s="259"/>
      <c r="B2993" s="259"/>
      <c r="C2993" s="259"/>
      <c r="D2993" s="259"/>
      <c r="E2993" s="259"/>
      <c r="F2993" s="270"/>
      <c r="G2993" s="259"/>
      <c r="H2993" s="259"/>
      <c r="I2993" s="259"/>
      <c r="J2993" s="259"/>
    </row>
    <row r="2994" spans="1:10">
      <c r="A2994" s="259"/>
      <c r="B2994" s="259"/>
      <c r="C2994" s="259"/>
      <c r="D2994" s="259"/>
      <c r="E2994" s="259"/>
      <c r="F2994" s="270"/>
      <c r="G2994" s="259"/>
      <c r="H2994" s="259"/>
      <c r="I2994" s="259"/>
      <c r="J2994" s="259"/>
    </row>
    <row r="2995" spans="1:10">
      <c r="A2995" s="259"/>
      <c r="B2995" s="259"/>
      <c r="C2995" s="259"/>
      <c r="D2995" s="259"/>
      <c r="E2995" s="259"/>
      <c r="F2995" s="270"/>
      <c r="G2995" s="259"/>
      <c r="H2995" s="259"/>
      <c r="I2995" s="259"/>
      <c r="J2995" s="259"/>
    </row>
    <row r="2996" spans="1:10">
      <c r="A2996" s="259"/>
      <c r="B2996" s="259"/>
      <c r="C2996" s="259"/>
      <c r="D2996" s="259"/>
      <c r="E2996" s="259"/>
      <c r="F2996" s="270"/>
      <c r="G2996" s="259"/>
      <c r="H2996" s="259"/>
      <c r="I2996" s="259"/>
      <c r="J2996" s="259"/>
    </row>
    <row r="2997" spans="1:10">
      <c r="A2997" s="259"/>
      <c r="B2997" s="259"/>
      <c r="C2997" s="259"/>
      <c r="D2997" s="259"/>
      <c r="E2997" s="259"/>
      <c r="F2997" s="270"/>
      <c r="G2997" s="259"/>
      <c r="H2997" s="259"/>
      <c r="I2997" s="259"/>
      <c r="J2997" s="259"/>
    </row>
    <row r="2998" spans="1:10">
      <c r="A2998" s="259"/>
      <c r="B2998" s="259"/>
      <c r="C2998" s="259"/>
      <c r="D2998" s="259"/>
      <c r="E2998" s="259"/>
      <c r="F2998" s="270"/>
      <c r="G2998" s="259"/>
      <c r="H2998" s="259"/>
      <c r="I2998" s="259"/>
      <c r="J2998" s="259"/>
    </row>
    <row r="2999" spans="1:10">
      <c r="A2999" s="259"/>
      <c r="B2999" s="259"/>
      <c r="C2999" s="259"/>
      <c r="D2999" s="259"/>
      <c r="E2999" s="259"/>
      <c r="F2999" s="270"/>
      <c r="G2999" s="259"/>
      <c r="H2999" s="259"/>
      <c r="I2999" s="259"/>
      <c r="J2999" s="259"/>
    </row>
    <row r="3000" spans="1:10">
      <c r="A3000" s="259"/>
      <c r="B3000" s="259"/>
      <c r="C3000" s="259"/>
      <c r="D3000" s="259"/>
      <c r="E3000" s="259"/>
      <c r="F3000" s="270"/>
      <c r="G3000" s="259"/>
      <c r="H3000" s="259"/>
      <c r="I3000" s="259"/>
      <c r="J3000" s="259"/>
    </row>
    <row r="3001" spans="1:10">
      <c r="A3001" s="259"/>
      <c r="B3001" s="259"/>
      <c r="C3001" s="259"/>
      <c r="D3001" s="259"/>
      <c r="E3001" s="259"/>
      <c r="F3001" s="270"/>
      <c r="G3001" s="259"/>
      <c r="H3001" s="259"/>
      <c r="I3001" s="259"/>
      <c r="J3001" s="259"/>
    </row>
    <row r="3002" spans="1:10">
      <c r="A3002" s="259"/>
      <c r="B3002" s="259"/>
      <c r="C3002" s="259"/>
      <c r="D3002" s="259"/>
      <c r="E3002" s="259"/>
      <c r="F3002" s="270"/>
      <c r="G3002" s="259"/>
      <c r="H3002" s="259"/>
      <c r="I3002" s="259"/>
      <c r="J3002" s="259"/>
    </row>
    <row r="3003" spans="1:10">
      <c r="A3003" s="259"/>
      <c r="B3003" s="259"/>
      <c r="C3003" s="259"/>
      <c r="D3003" s="259"/>
      <c r="E3003" s="259"/>
      <c r="F3003" s="270"/>
      <c r="G3003" s="259"/>
      <c r="H3003" s="259"/>
      <c r="I3003" s="259"/>
      <c r="J3003" s="259"/>
    </row>
    <row r="3004" spans="1:10">
      <c r="A3004" s="259"/>
      <c r="B3004" s="259"/>
      <c r="C3004" s="259"/>
      <c r="D3004" s="259"/>
      <c r="E3004" s="259"/>
      <c r="F3004" s="270"/>
      <c r="G3004" s="259"/>
      <c r="H3004" s="259"/>
      <c r="I3004" s="259"/>
      <c r="J3004" s="259"/>
    </row>
    <row r="3005" spans="1:10">
      <c r="A3005" s="259"/>
      <c r="B3005" s="259"/>
      <c r="C3005" s="259"/>
      <c r="D3005" s="259"/>
      <c r="E3005" s="259"/>
      <c r="F3005" s="270"/>
      <c r="G3005" s="259"/>
      <c r="H3005" s="259"/>
      <c r="I3005" s="259"/>
      <c r="J3005" s="259"/>
    </row>
    <row r="3006" spans="1:10">
      <c r="A3006" s="259"/>
      <c r="B3006" s="259"/>
      <c r="C3006" s="259"/>
      <c r="D3006" s="259"/>
      <c r="E3006" s="259"/>
      <c r="F3006" s="270"/>
      <c r="G3006" s="259"/>
      <c r="H3006" s="259"/>
      <c r="I3006" s="259"/>
      <c r="J3006" s="259"/>
    </row>
    <row r="3007" spans="1:10">
      <c r="A3007" s="259"/>
      <c r="B3007" s="259"/>
      <c r="C3007" s="259"/>
      <c r="D3007" s="259"/>
      <c r="E3007" s="259"/>
      <c r="F3007" s="270"/>
      <c r="G3007" s="259"/>
      <c r="H3007" s="259"/>
      <c r="I3007" s="259"/>
      <c r="J3007" s="259"/>
    </row>
    <row r="3008" spans="1:10">
      <c r="A3008" s="259"/>
      <c r="B3008" s="259"/>
      <c r="C3008" s="259"/>
      <c r="D3008" s="259"/>
      <c r="E3008" s="259"/>
      <c r="F3008" s="270"/>
      <c r="G3008" s="259"/>
      <c r="H3008" s="259"/>
      <c r="I3008" s="259"/>
      <c r="J3008" s="259"/>
    </row>
    <row r="3009" spans="1:10">
      <c r="A3009" s="259"/>
      <c r="B3009" s="259"/>
      <c r="C3009" s="259"/>
      <c r="D3009" s="259"/>
      <c r="E3009" s="259"/>
      <c r="F3009" s="270"/>
      <c r="G3009" s="259"/>
      <c r="H3009" s="259"/>
      <c r="I3009" s="259"/>
      <c r="J3009" s="259"/>
    </row>
    <row r="3010" spans="1:10">
      <c r="A3010" s="259"/>
      <c r="B3010" s="259"/>
      <c r="C3010" s="259"/>
      <c r="D3010" s="259"/>
      <c r="E3010" s="259"/>
      <c r="F3010" s="270"/>
      <c r="G3010" s="259"/>
      <c r="H3010" s="259"/>
      <c r="I3010" s="259"/>
      <c r="J3010" s="259"/>
    </row>
    <row r="3011" spans="1:10">
      <c r="A3011" s="259"/>
      <c r="B3011" s="259"/>
      <c r="C3011" s="259"/>
      <c r="D3011" s="259"/>
      <c r="E3011" s="259"/>
      <c r="F3011" s="270"/>
      <c r="G3011" s="259"/>
      <c r="H3011" s="259"/>
      <c r="I3011" s="259"/>
      <c r="J3011" s="259"/>
    </row>
    <row r="3012" spans="1:10">
      <c r="A3012" s="259"/>
      <c r="B3012" s="259"/>
      <c r="C3012" s="259"/>
      <c r="D3012" s="259"/>
      <c r="E3012" s="259"/>
      <c r="F3012" s="270"/>
      <c r="G3012" s="259"/>
      <c r="H3012" s="259"/>
      <c r="I3012" s="259"/>
      <c r="J3012" s="259"/>
    </row>
    <row r="3013" spans="1:10">
      <c r="A3013" s="259"/>
      <c r="B3013" s="259"/>
      <c r="C3013" s="259"/>
      <c r="D3013" s="259"/>
      <c r="E3013" s="259"/>
      <c r="F3013" s="270"/>
      <c r="G3013" s="259"/>
      <c r="H3013" s="259"/>
      <c r="I3013" s="259"/>
      <c r="J3013" s="259"/>
    </row>
    <row r="3014" spans="1:10">
      <c r="A3014" s="259"/>
      <c r="B3014" s="259"/>
      <c r="C3014" s="259"/>
      <c r="D3014" s="259"/>
      <c r="E3014" s="259"/>
      <c r="F3014" s="270"/>
      <c r="G3014" s="259"/>
      <c r="H3014" s="259"/>
      <c r="I3014" s="259"/>
      <c r="J3014" s="259"/>
    </row>
    <row r="3015" spans="1:10">
      <c r="A3015" s="259"/>
      <c r="B3015" s="259"/>
      <c r="C3015" s="259"/>
      <c r="D3015" s="259"/>
      <c r="E3015" s="259"/>
      <c r="F3015" s="270"/>
      <c r="G3015" s="259"/>
      <c r="H3015" s="259"/>
      <c r="I3015" s="259"/>
      <c r="J3015" s="259"/>
    </row>
    <row r="3016" spans="1:10">
      <c r="A3016" s="259"/>
      <c r="B3016" s="259"/>
      <c r="C3016" s="259"/>
      <c r="D3016" s="259"/>
      <c r="E3016" s="259"/>
      <c r="F3016" s="270"/>
      <c r="G3016" s="259"/>
      <c r="H3016" s="259"/>
      <c r="I3016" s="259"/>
      <c r="J3016" s="259"/>
    </row>
    <row r="3017" spans="1:10">
      <c r="A3017" s="259"/>
      <c r="B3017" s="259"/>
      <c r="C3017" s="259"/>
      <c r="D3017" s="259"/>
      <c r="E3017" s="259"/>
      <c r="F3017" s="270"/>
      <c r="G3017" s="259"/>
      <c r="H3017" s="259"/>
      <c r="I3017" s="259"/>
      <c r="J3017" s="259"/>
    </row>
    <row r="3018" spans="1:10">
      <c r="A3018" s="259"/>
      <c r="B3018" s="259"/>
      <c r="C3018" s="259"/>
      <c r="D3018" s="259"/>
      <c r="E3018" s="259"/>
      <c r="F3018" s="270"/>
      <c r="G3018" s="259"/>
      <c r="H3018" s="259"/>
      <c r="I3018" s="259"/>
      <c r="J3018" s="259"/>
    </row>
    <row r="3019" spans="1:10">
      <c r="A3019" s="259"/>
      <c r="B3019" s="259"/>
      <c r="C3019" s="259"/>
      <c r="D3019" s="259"/>
      <c r="E3019" s="259"/>
      <c r="F3019" s="270"/>
      <c r="G3019" s="259"/>
      <c r="H3019" s="259"/>
      <c r="I3019" s="259"/>
      <c r="J3019" s="259"/>
    </row>
    <row r="3020" spans="1:10">
      <c r="A3020" s="259"/>
      <c r="B3020" s="259"/>
      <c r="C3020" s="259"/>
      <c r="D3020" s="259"/>
      <c r="E3020" s="259"/>
      <c r="F3020" s="270"/>
      <c r="G3020" s="259"/>
      <c r="H3020" s="259"/>
      <c r="I3020" s="259"/>
      <c r="J3020" s="259"/>
    </row>
    <row r="3021" spans="1:10">
      <c r="A3021" s="259"/>
      <c r="B3021" s="259"/>
      <c r="C3021" s="259"/>
      <c r="D3021" s="259"/>
      <c r="E3021" s="259"/>
      <c r="F3021" s="270"/>
      <c r="G3021" s="259"/>
      <c r="H3021" s="259"/>
      <c r="I3021" s="259"/>
      <c r="J3021" s="259"/>
    </row>
    <row r="3022" spans="1:10">
      <c r="A3022" s="259"/>
      <c r="B3022" s="259"/>
      <c r="C3022" s="259"/>
      <c r="D3022" s="259"/>
      <c r="E3022" s="259"/>
      <c r="F3022" s="270"/>
      <c r="G3022" s="259"/>
      <c r="H3022" s="259"/>
      <c r="I3022" s="259"/>
      <c r="J3022" s="259"/>
    </row>
    <row r="3023" spans="1:10">
      <c r="A3023" s="259"/>
      <c r="B3023" s="259"/>
      <c r="C3023" s="259"/>
      <c r="D3023" s="259"/>
      <c r="E3023" s="259"/>
      <c r="F3023" s="270"/>
      <c r="G3023" s="259"/>
      <c r="H3023" s="259"/>
      <c r="I3023" s="259"/>
      <c r="J3023" s="259"/>
    </row>
    <row r="3024" spans="1:10">
      <c r="A3024" s="259"/>
      <c r="B3024" s="259"/>
      <c r="C3024" s="259"/>
      <c r="D3024" s="259"/>
      <c r="E3024" s="259"/>
      <c r="F3024" s="270"/>
      <c r="G3024" s="259"/>
      <c r="H3024" s="259"/>
      <c r="I3024" s="259"/>
      <c r="J3024" s="259"/>
    </row>
    <row r="3025" spans="1:10">
      <c r="A3025" s="259"/>
      <c r="B3025" s="259"/>
      <c r="C3025" s="259"/>
      <c r="D3025" s="259"/>
      <c r="E3025" s="259"/>
      <c r="F3025" s="270"/>
      <c r="G3025" s="259"/>
      <c r="H3025" s="259"/>
      <c r="I3025" s="259"/>
      <c r="J3025" s="259"/>
    </row>
    <row r="3026" spans="1:10">
      <c r="A3026" s="259"/>
      <c r="B3026" s="259"/>
      <c r="C3026" s="259"/>
      <c r="D3026" s="259"/>
      <c r="E3026" s="259"/>
      <c r="F3026" s="270"/>
      <c r="G3026" s="259"/>
      <c r="H3026" s="259"/>
      <c r="I3026" s="259"/>
      <c r="J3026" s="259"/>
    </row>
    <row r="3027" spans="1:10">
      <c r="A3027" s="259"/>
      <c r="B3027" s="259"/>
      <c r="C3027" s="259"/>
      <c r="D3027" s="259"/>
      <c r="E3027" s="259"/>
      <c r="F3027" s="270"/>
      <c r="G3027" s="259"/>
      <c r="H3027" s="259"/>
      <c r="I3027" s="259"/>
      <c r="J3027" s="259"/>
    </row>
    <row r="3028" spans="1:10">
      <c r="A3028" s="259"/>
      <c r="B3028" s="259"/>
      <c r="C3028" s="259"/>
      <c r="D3028" s="259"/>
      <c r="E3028" s="259"/>
      <c r="F3028" s="270"/>
      <c r="G3028" s="259"/>
      <c r="H3028" s="259"/>
      <c r="I3028" s="259"/>
      <c r="J3028" s="259"/>
    </row>
    <row r="3029" spans="1:10">
      <c r="A3029" s="259"/>
      <c r="B3029" s="259"/>
      <c r="C3029" s="259"/>
      <c r="D3029" s="259"/>
      <c r="E3029" s="259"/>
      <c r="F3029" s="270"/>
      <c r="G3029" s="259"/>
      <c r="H3029" s="259"/>
      <c r="I3029" s="259"/>
      <c r="J3029" s="259"/>
    </row>
    <row r="3030" spans="1:10">
      <c r="A3030" s="259"/>
      <c r="B3030" s="259"/>
      <c r="C3030" s="259"/>
      <c r="D3030" s="259"/>
      <c r="E3030" s="259"/>
      <c r="F3030" s="270"/>
      <c r="G3030" s="259"/>
      <c r="H3030" s="259"/>
      <c r="I3030" s="259"/>
      <c r="J3030" s="259"/>
    </row>
    <row r="3031" spans="1:10">
      <c r="A3031" s="259"/>
      <c r="B3031" s="259"/>
      <c r="C3031" s="259"/>
      <c r="D3031" s="259"/>
      <c r="E3031" s="259"/>
      <c r="F3031" s="270"/>
      <c r="G3031" s="259"/>
      <c r="H3031" s="259"/>
      <c r="I3031" s="259"/>
      <c r="J3031" s="259"/>
    </row>
    <row r="3032" spans="1:10">
      <c r="A3032" s="259"/>
      <c r="B3032" s="259"/>
      <c r="C3032" s="259"/>
      <c r="D3032" s="259"/>
      <c r="E3032" s="259"/>
      <c r="F3032" s="270"/>
      <c r="G3032" s="259"/>
      <c r="H3032" s="259"/>
      <c r="I3032" s="259"/>
      <c r="J3032" s="259"/>
    </row>
    <row r="3033" spans="1:10">
      <c r="A3033" s="259"/>
      <c r="B3033" s="259"/>
      <c r="C3033" s="259"/>
      <c r="D3033" s="259"/>
      <c r="E3033" s="259"/>
      <c r="F3033" s="270"/>
      <c r="G3033" s="259"/>
      <c r="H3033" s="259"/>
      <c r="I3033" s="259"/>
      <c r="J3033" s="259"/>
    </row>
    <row r="3034" spans="1:10">
      <c r="A3034" s="259"/>
      <c r="B3034" s="259"/>
      <c r="C3034" s="259"/>
      <c r="D3034" s="259"/>
      <c r="E3034" s="259"/>
      <c r="F3034" s="270"/>
      <c r="G3034" s="259"/>
      <c r="H3034" s="259"/>
      <c r="I3034" s="259"/>
      <c r="J3034" s="259"/>
    </row>
    <row r="3035" spans="1:10">
      <c r="A3035" s="259"/>
      <c r="B3035" s="259"/>
      <c r="C3035" s="259"/>
      <c r="D3035" s="259"/>
      <c r="E3035" s="259"/>
      <c r="F3035" s="270"/>
      <c r="G3035" s="259"/>
      <c r="H3035" s="259"/>
      <c r="I3035" s="259"/>
      <c r="J3035" s="259"/>
    </row>
    <row r="3036" spans="1:10">
      <c r="A3036" s="259"/>
      <c r="B3036" s="259"/>
      <c r="C3036" s="259"/>
      <c r="D3036" s="259"/>
      <c r="E3036" s="259"/>
      <c r="F3036" s="270"/>
      <c r="G3036" s="259"/>
      <c r="H3036" s="259"/>
      <c r="I3036" s="259"/>
      <c r="J3036" s="259"/>
    </row>
    <row r="3037" spans="1:10">
      <c r="A3037" s="259"/>
      <c r="B3037" s="259"/>
      <c r="C3037" s="259"/>
      <c r="D3037" s="259"/>
      <c r="E3037" s="259"/>
      <c r="F3037" s="270"/>
      <c r="G3037" s="259"/>
      <c r="H3037" s="259"/>
      <c r="I3037" s="259"/>
      <c r="J3037" s="259"/>
    </row>
    <row r="3038" spans="1:10">
      <c r="A3038" s="259"/>
      <c r="B3038" s="259"/>
      <c r="C3038" s="259"/>
      <c r="D3038" s="259"/>
      <c r="E3038" s="259"/>
      <c r="F3038" s="270"/>
      <c r="G3038" s="259"/>
      <c r="H3038" s="259"/>
      <c r="I3038" s="259"/>
      <c r="J3038" s="259"/>
    </row>
    <row r="3039" spans="1:10">
      <c r="A3039" s="259"/>
      <c r="B3039" s="259"/>
      <c r="C3039" s="259"/>
      <c r="D3039" s="259"/>
      <c r="E3039" s="259"/>
      <c r="F3039" s="270"/>
      <c r="G3039" s="259"/>
      <c r="H3039" s="259"/>
      <c r="I3039" s="259"/>
      <c r="J3039" s="259"/>
    </row>
    <row r="3040" spans="1:10">
      <c r="A3040" s="259"/>
      <c r="B3040" s="259"/>
      <c r="C3040" s="259"/>
      <c r="D3040" s="259"/>
      <c r="E3040" s="259"/>
      <c r="F3040" s="270"/>
      <c r="G3040" s="259"/>
      <c r="H3040" s="259"/>
      <c r="I3040" s="259"/>
      <c r="J3040" s="259"/>
    </row>
    <row r="3041" spans="1:10">
      <c r="A3041" s="259"/>
      <c r="B3041" s="259"/>
      <c r="C3041" s="259"/>
      <c r="D3041" s="259"/>
      <c r="E3041" s="259"/>
      <c r="F3041" s="270"/>
      <c r="G3041" s="259"/>
      <c r="H3041" s="259"/>
      <c r="I3041" s="259"/>
      <c r="J3041" s="259"/>
    </row>
    <row r="3042" spans="1:10">
      <c r="A3042" s="259"/>
      <c r="B3042" s="259"/>
      <c r="C3042" s="259"/>
      <c r="D3042" s="259"/>
      <c r="E3042" s="259"/>
      <c r="F3042" s="270"/>
      <c r="G3042" s="259"/>
      <c r="H3042" s="259"/>
      <c r="I3042" s="259"/>
      <c r="J3042" s="259"/>
    </row>
    <row r="3043" spans="1:10">
      <c r="A3043" s="259"/>
      <c r="B3043" s="259"/>
      <c r="C3043" s="259"/>
      <c r="D3043" s="259"/>
      <c r="E3043" s="259"/>
      <c r="F3043" s="270"/>
      <c r="G3043" s="259"/>
      <c r="H3043" s="259"/>
      <c r="I3043" s="259"/>
      <c r="J3043" s="259"/>
    </row>
    <row r="3044" spans="1:10">
      <c r="A3044" s="259"/>
      <c r="B3044" s="259"/>
      <c r="C3044" s="259"/>
      <c r="D3044" s="259"/>
      <c r="E3044" s="259"/>
      <c r="F3044" s="270"/>
      <c r="G3044" s="259"/>
      <c r="H3044" s="259"/>
      <c r="I3044" s="259"/>
      <c r="J3044" s="259"/>
    </row>
    <row r="3045" spans="1:10">
      <c r="A3045" s="259"/>
      <c r="B3045" s="259"/>
      <c r="C3045" s="259"/>
      <c r="D3045" s="259"/>
      <c r="E3045" s="259"/>
      <c r="F3045" s="270"/>
      <c r="G3045" s="259"/>
      <c r="H3045" s="259"/>
      <c r="I3045" s="259"/>
      <c r="J3045" s="259"/>
    </row>
    <row r="3046" spans="1:10">
      <c r="A3046" s="259"/>
      <c r="B3046" s="259"/>
      <c r="C3046" s="259"/>
      <c r="D3046" s="259"/>
      <c r="E3046" s="259"/>
      <c r="F3046" s="270"/>
      <c r="G3046" s="259"/>
      <c r="H3046" s="259"/>
      <c r="I3046" s="259"/>
      <c r="J3046" s="259"/>
    </row>
    <row r="3047" spans="1:10">
      <c r="A3047" s="259"/>
      <c r="B3047" s="259"/>
      <c r="C3047" s="259"/>
      <c r="D3047" s="259"/>
      <c r="E3047" s="259"/>
      <c r="F3047" s="270"/>
      <c r="G3047" s="259"/>
      <c r="H3047" s="259"/>
      <c r="I3047" s="259"/>
      <c r="J3047" s="259"/>
    </row>
    <row r="3048" spans="1:10">
      <c r="A3048" s="259"/>
      <c r="B3048" s="259"/>
      <c r="C3048" s="259"/>
      <c r="D3048" s="259"/>
      <c r="E3048" s="259"/>
      <c r="F3048" s="270"/>
      <c r="G3048" s="259"/>
      <c r="H3048" s="259"/>
      <c r="I3048" s="259"/>
      <c r="J3048" s="259"/>
    </row>
    <row r="3049" spans="1:10">
      <c r="A3049" s="259"/>
      <c r="B3049" s="259"/>
      <c r="C3049" s="259"/>
      <c r="D3049" s="259"/>
      <c r="E3049" s="259"/>
      <c r="F3049" s="270"/>
      <c r="G3049" s="259"/>
      <c r="H3049" s="259"/>
      <c r="I3049" s="259"/>
      <c r="J3049" s="259"/>
    </row>
    <row r="3050" spans="1:10">
      <c r="A3050" s="259"/>
      <c r="B3050" s="259"/>
      <c r="C3050" s="259"/>
      <c r="D3050" s="259"/>
      <c r="E3050" s="259"/>
      <c r="F3050" s="270"/>
      <c r="G3050" s="259"/>
      <c r="H3050" s="259"/>
      <c r="I3050" s="259"/>
      <c r="J3050" s="259"/>
    </row>
    <row r="3051" spans="1:10">
      <c r="A3051" s="259"/>
      <c r="B3051" s="259"/>
      <c r="C3051" s="259"/>
      <c r="D3051" s="259"/>
      <c r="E3051" s="259"/>
      <c r="F3051" s="270"/>
      <c r="G3051" s="259"/>
      <c r="H3051" s="259"/>
      <c r="I3051" s="259"/>
      <c r="J3051" s="259"/>
    </row>
    <row r="3052" spans="1:10">
      <c r="A3052" s="259"/>
      <c r="B3052" s="259"/>
      <c r="C3052" s="259"/>
      <c r="D3052" s="259"/>
      <c r="E3052" s="259"/>
      <c r="F3052" s="270"/>
      <c r="G3052" s="259"/>
      <c r="H3052" s="259"/>
      <c r="I3052" s="259"/>
      <c r="J3052" s="259"/>
    </row>
    <row r="3053" spans="1:10">
      <c r="A3053" s="259"/>
      <c r="B3053" s="259"/>
      <c r="C3053" s="259"/>
      <c r="D3053" s="259"/>
      <c r="E3053" s="259"/>
      <c r="F3053" s="270"/>
      <c r="G3053" s="259"/>
      <c r="H3053" s="259"/>
      <c r="I3053" s="259"/>
      <c r="J3053" s="259"/>
    </row>
    <row r="3054" spans="1:10">
      <c r="A3054" s="259"/>
      <c r="B3054" s="259"/>
      <c r="C3054" s="259"/>
      <c r="D3054" s="259"/>
      <c r="E3054" s="259"/>
      <c r="F3054" s="270"/>
      <c r="G3054" s="259"/>
      <c r="H3054" s="259"/>
      <c r="I3054" s="259"/>
      <c r="J3054" s="259"/>
    </row>
    <row r="3055" spans="1:10">
      <c r="A3055" s="259"/>
      <c r="B3055" s="259"/>
      <c r="C3055" s="259"/>
      <c r="D3055" s="259"/>
      <c r="E3055" s="259"/>
      <c r="F3055" s="270"/>
      <c r="G3055" s="259"/>
      <c r="H3055" s="259"/>
      <c r="I3055" s="259"/>
      <c r="J3055" s="259"/>
    </row>
    <row r="3056" spans="1:10">
      <c r="A3056" s="259"/>
      <c r="B3056" s="259"/>
      <c r="C3056" s="259"/>
      <c r="D3056" s="259"/>
      <c r="E3056" s="259"/>
      <c r="F3056" s="270"/>
      <c r="G3056" s="259"/>
      <c r="H3056" s="259"/>
      <c r="I3056" s="259"/>
      <c r="J3056" s="259"/>
    </row>
    <row r="3057" spans="1:10">
      <c r="A3057" s="259"/>
      <c r="B3057" s="259"/>
      <c r="C3057" s="259"/>
      <c r="D3057" s="259"/>
      <c r="E3057" s="259"/>
      <c r="F3057" s="270"/>
      <c r="G3057" s="259"/>
      <c r="H3057" s="259"/>
      <c r="I3057" s="259"/>
      <c r="J3057" s="259"/>
    </row>
    <row r="3058" spans="1:10">
      <c r="A3058" s="259"/>
      <c r="B3058" s="259"/>
      <c r="C3058" s="259"/>
      <c r="D3058" s="259"/>
      <c r="E3058" s="259"/>
      <c r="F3058" s="270"/>
      <c r="G3058" s="259"/>
      <c r="H3058" s="259"/>
      <c r="I3058" s="259"/>
      <c r="J3058" s="259"/>
    </row>
    <row r="3059" spans="1:10">
      <c r="A3059" s="259"/>
      <c r="B3059" s="259"/>
      <c r="C3059" s="259"/>
      <c r="D3059" s="259"/>
      <c r="E3059" s="259"/>
      <c r="F3059" s="270"/>
      <c r="G3059" s="259"/>
      <c r="H3059" s="259"/>
      <c r="I3059" s="259"/>
      <c r="J3059" s="259"/>
    </row>
    <row r="3060" spans="1:10">
      <c r="A3060" s="259"/>
      <c r="B3060" s="259"/>
      <c r="C3060" s="259"/>
      <c r="D3060" s="259"/>
      <c r="E3060" s="259"/>
      <c r="F3060" s="270"/>
      <c r="G3060" s="259"/>
      <c r="H3060" s="259"/>
      <c r="I3060" s="259"/>
      <c r="J3060" s="259"/>
    </row>
    <row r="3061" spans="1:10">
      <c r="A3061" s="259"/>
      <c r="B3061" s="259"/>
      <c r="C3061" s="259"/>
      <c r="D3061" s="259"/>
      <c r="E3061" s="259"/>
      <c r="F3061" s="270"/>
      <c r="G3061" s="259"/>
      <c r="H3061" s="259"/>
      <c r="I3061" s="259"/>
      <c r="J3061" s="259"/>
    </row>
    <row r="3062" spans="1:10">
      <c r="A3062" s="259"/>
      <c r="B3062" s="259"/>
      <c r="C3062" s="259"/>
      <c r="D3062" s="259"/>
      <c r="E3062" s="259"/>
      <c r="F3062" s="270"/>
      <c r="G3062" s="259"/>
      <c r="H3062" s="259"/>
      <c r="I3062" s="259"/>
      <c r="J3062" s="259"/>
    </row>
    <row r="3063" spans="1:10">
      <c r="A3063" s="259"/>
      <c r="B3063" s="259"/>
      <c r="C3063" s="259"/>
      <c r="D3063" s="259"/>
      <c r="E3063" s="259"/>
      <c r="F3063" s="270"/>
      <c r="G3063" s="259"/>
      <c r="H3063" s="259"/>
      <c r="I3063" s="259"/>
      <c r="J3063" s="259"/>
    </row>
    <row r="3064" spans="1:10">
      <c r="A3064" s="259"/>
      <c r="B3064" s="259"/>
      <c r="C3064" s="259"/>
      <c r="D3064" s="259"/>
      <c r="E3064" s="259"/>
      <c r="F3064" s="270"/>
      <c r="G3064" s="259"/>
      <c r="H3064" s="259"/>
      <c r="I3064" s="259"/>
      <c r="J3064" s="259"/>
    </row>
    <row r="3065" spans="1:10">
      <c r="A3065" s="259"/>
      <c r="B3065" s="259"/>
      <c r="C3065" s="259"/>
      <c r="D3065" s="259"/>
      <c r="E3065" s="259"/>
      <c r="F3065" s="270"/>
      <c r="G3065" s="259"/>
      <c r="H3065" s="259"/>
      <c r="I3065" s="259"/>
      <c r="J3065" s="259"/>
    </row>
    <row r="3066" spans="1:10">
      <c r="A3066" s="259"/>
      <c r="B3066" s="259"/>
      <c r="C3066" s="259"/>
      <c r="D3066" s="259"/>
      <c r="E3066" s="259"/>
      <c r="F3066" s="270"/>
      <c r="G3066" s="259"/>
      <c r="H3066" s="259"/>
      <c r="I3066" s="259"/>
      <c r="J3066" s="259"/>
    </row>
    <row r="3067" spans="1:10">
      <c r="A3067" s="259"/>
      <c r="B3067" s="259"/>
      <c r="C3067" s="259"/>
      <c r="D3067" s="259"/>
      <c r="E3067" s="259"/>
      <c r="F3067" s="270"/>
      <c r="G3067" s="259"/>
      <c r="H3067" s="259"/>
      <c r="I3067" s="259"/>
      <c r="J3067" s="259"/>
    </row>
    <row r="3068" spans="1:10">
      <c r="A3068" s="259"/>
      <c r="B3068" s="259"/>
      <c r="C3068" s="259"/>
      <c r="D3068" s="259"/>
      <c r="E3068" s="259"/>
      <c r="F3068" s="270"/>
      <c r="G3068" s="259"/>
      <c r="H3068" s="259"/>
      <c r="I3068" s="259"/>
      <c r="J3068" s="259"/>
    </row>
    <row r="3069" spans="1:10">
      <c r="A3069" s="259"/>
      <c r="B3069" s="259"/>
      <c r="C3069" s="259"/>
      <c r="D3069" s="259"/>
      <c r="E3069" s="259"/>
      <c r="F3069" s="270"/>
      <c r="G3069" s="259"/>
      <c r="H3069" s="259"/>
      <c r="I3069" s="259"/>
      <c r="J3069" s="259"/>
    </row>
    <row r="3070" spans="1:10">
      <c r="A3070" s="259"/>
      <c r="B3070" s="259"/>
      <c r="C3070" s="259"/>
      <c r="D3070" s="259"/>
      <c r="E3070" s="259"/>
      <c r="F3070" s="270"/>
      <c r="G3070" s="259"/>
      <c r="H3070" s="259"/>
      <c r="I3070" s="259"/>
      <c r="J3070" s="259"/>
    </row>
    <row r="3071" spans="1:10">
      <c r="A3071" s="259"/>
      <c r="B3071" s="259"/>
      <c r="C3071" s="259"/>
      <c r="D3071" s="259"/>
      <c r="E3071" s="259"/>
      <c r="F3071" s="270"/>
      <c r="G3071" s="259"/>
      <c r="H3071" s="259"/>
      <c r="I3071" s="259"/>
      <c r="J3071" s="259"/>
    </row>
    <row r="3072" spans="1:10">
      <c r="A3072" s="259"/>
      <c r="B3072" s="259"/>
      <c r="C3072" s="259"/>
      <c r="D3072" s="259"/>
      <c r="E3072" s="259"/>
      <c r="F3072" s="270"/>
      <c r="G3072" s="259"/>
      <c r="H3072" s="259"/>
      <c r="I3072" s="259"/>
      <c r="J3072" s="259"/>
    </row>
    <row r="3073" spans="1:10">
      <c r="A3073" s="259"/>
      <c r="B3073" s="259"/>
      <c r="C3073" s="259"/>
      <c r="D3073" s="259"/>
      <c r="E3073" s="259"/>
      <c r="F3073" s="270"/>
      <c r="G3073" s="259"/>
      <c r="H3073" s="259"/>
      <c r="I3073" s="259"/>
      <c r="J3073" s="259"/>
    </row>
    <row r="3074" spans="1:10">
      <c r="A3074" s="259"/>
      <c r="B3074" s="259"/>
      <c r="C3074" s="259"/>
      <c r="D3074" s="259"/>
      <c r="E3074" s="259"/>
      <c r="F3074" s="270"/>
      <c r="G3074" s="259"/>
      <c r="H3074" s="259"/>
      <c r="I3074" s="259"/>
      <c r="J3074" s="259"/>
    </row>
    <row r="3075" spans="1:10">
      <c r="A3075" s="259"/>
      <c r="B3075" s="259"/>
      <c r="C3075" s="259"/>
      <c r="D3075" s="259"/>
      <c r="E3075" s="259"/>
      <c r="F3075" s="270"/>
      <c r="G3075" s="259"/>
      <c r="H3075" s="259"/>
      <c r="I3075" s="259"/>
      <c r="J3075" s="259"/>
    </row>
    <row r="3076" spans="1:10">
      <c r="A3076" s="259"/>
      <c r="B3076" s="259"/>
      <c r="C3076" s="259"/>
      <c r="D3076" s="259"/>
      <c r="E3076" s="259"/>
      <c r="F3076" s="270"/>
      <c r="G3076" s="259"/>
      <c r="H3076" s="259"/>
      <c r="I3076" s="259"/>
      <c r="J3076" s="259"/>
    </row>
    <row r="3077" spans="1:10">
      <c r="A3077" s="259"/>
      <c r="B3077" s="259"/>
      <c r="C3077" s="259"/>
      <c r="D3077" s="259"/>
      <c r="E3077" s="259"/>
      <c r="F3077" s="270"/>
      <c r="G3077" s="259"/>
      <c r="H3077" s="259"/>
      <c r="I3077" s="259"/>
      <c r="J3077" s="259"/>
    </row>
    <row r="3078" spans="1:10">
      <c r="A3078" s="259"/>
      <c r="B3078" s="259"/>
      <c r="C3078" s="259"/>
      <c r="D3078" s="259"/>
      <c r="E3078" s="259"/>
      <c r="F3078" s="270"/>
      <c r="G3078" s="259"/>
      <c r="H3078" s="259"/>
      <c r="I3078" s="259"/>
      <c r="J3078" s="259"/>
    </row>
    <row r="3079" spans="1:10">
      <c r="A3079" s="259"/>
      <c r="B3079" s="259"/>
      <c r="C3079" s="259"/>
      <c r="D3079" s="259"/>
      <c r="E3079" s="259"/>
      <c r="F3079" s="270"/>
      <c r="G3079" s="259"/>
      <c r="H3079" s="259"/>
      <c r="I3079" s="259"/>
      <c r="J3079" s="259"/>
    </row>
    <row r="3080" spans="1:10">
      <c r="A3080" s="259"/>
      <c r="B3080" s="259"/>
      <c r="C3080" s="259"/>
      <c r="D3080" s="259"/>
      <c r="E3080" s="259"/>
      <c r="F3080" s="270"/>
      <c r="G3080" s="259"/>
      <c r="H3080" s="259"/>
      <c r="I3080" s="259"/>
      <c r="J3080" s="259"/>
    </row>
    <row r="3081" spans="1:10">
      <c r="A3081" s="259"/>
      <c r="B3081" s="259"/>
      <c r="C3081" s="259"/>
      <c r="D3081" s="259"/>
      <c r="E3081" s="259"/>
      <c r="F3081" s="270"/>
      <c r="G3081" s="259"/>
      <c r="H3081" s="259"/>
      <c r="I3081" s="259"/>
      <c r="J3081" s="259"/>
    </row>
    <row r="3082" spans="1:10">
      <c r="A3082" s="259"/>
      <c r="B3082" s="259"/>
      <c r="C3082" s="259"/>
      <c r="D3082" s="259"/>
      <c r="E3082" s="259"/>
      <c r="F3082" s="270"/>
      <c r="G3082" s="259"/>
      <c r="H3082" s="259"/>
      <c r="I3082" s="259"/>
      <c r="J3082" s="259"/>
    </row>
    <row r="3083" spans="1:10">
      <c r="A3083" s="259"/>
      <c r="B3083" s="259"/>
      <c r="C3083" s="259"/>
      <c r="D3083" s="259"/>
      <c r="E3083" s="259"/>
      <c r="F3083" s="270"/>
      <c r="G3083" s="259"/>
      <c r="H3083" s="259"/>
      <c r="I3083" s="259"/>
      <c r="J3083" s="259"/>
    </row>
    <row r="3084" spans="1:10">
      <c r="A3084" s="259"/>
      <c r="B3084" s="259"/>
      <c r="C3084" s="259"/>
      <c r="D3084" s="259"/>
      <c r="E3084" s="259"/>
      <c r="F3084" s="270"/>
      <c r="G3084" s="259"/>
      <c r="H3084" s="259"/>
      <c r="I3084" s="259"/>
      <c r="J3084" s="259"/>
    </row>
    <row r="3085" spans="1:10">
      <c r="A3085" s="259"/>
      <c r="B3085" s="259"/>
      <c r="C3085" s="259"/>
      <c r="D3085" s="259"/>
      <c r="E3085" s="259"/>
      <c r="F3085" s="270"/>
      <c r="G3085" s="259"/>
      <c r="H3085" s="259"/>
      <c r="I3085" s="259"/>
      <c r="J3085" s="259"/>
    </row>
    <row r="3086" spans="1:10">
      <c r="A3086" s="259"/>
      <c r="B3086" s="259"/>
      <c r="C3086" s="259"/>
      <c r="D3086" s="259"/>
      <c r="E3086" s="259"/>
      <c r="F3086" s="270"/>
      <c r="G3086" s="259"/>
      <c r="H3086" s="259"/>
      <c r="I3086" s="259"/>
      <c r="J3086" s="259"/>
    </row>
    <row r="3087" spans="1:10">
      <c r="A3087" s="259"/>
      <c r="B3087" s="259"/>
      <c r="C3087" s="259"/>
      <c r="D3087" s="259"/>
      <c r="E3087" s="259"/>
      <c r="F3087" s="270"/>
      <c r="G3087" s="259"/>
      <c r="H3087" s="259"/>
      <c r="I3087" s="259"/>
      <c r="J3087" s="259"/>
    </row>
    <row r="3088" spans="1:10">
      <c r="A3088" s="259"/>
      <c r="B3088" s="259"/>
      <c r="C3088" s="259"/>
      <c r="D3088" s="259"/>
      <c r="E3088" s="259"/>
      <c r="F3088" s="270"/>
      <c r="G3088" s="259"/>
      <c r="H3088" s="259"/>
      <c r="I3088" s="259"/>
      <c r="J3088" s="259"/>
    </row>
    <row r="3089" spans="1:10">
      <c r="A3089" s="259"/>
      <c r="B3089" s="259"/>
      <c r="C3089" s="259"/>
      <c r="D3089" s="259"/>
      <c r="E3089" s="259"/>
      <c r="F3089" s="270"/>
      <c r="G3089" s="259"/>
      <c r="H3089" s="259"/>
      <c r="I3089" s="259"/>
      <c r="J3089" s="259"/>
    </row>
    <row r="3090" spans="1:10">
      <c r="A3090" s="259"/>
      <c r="B3090" s="259"/>
      <c r="C3090" s="259"/>
      <c r="D3090" s="259"/>
      <c r="E3090" s="259"/>
      <c r="F3090" s="270"/>
      <c r="G3090" s="259"/>
      <c r="H3090" s="259"/>
      <c r="I3090" s="259"/>
      <c r="J3090" s="259"/>
    </row>
    <row r="3091" spans="1:10">
      <c r="A3091" s="259"/>
      <c r="B3091" s="259"/>
      <c r="C3091" s="259"/>
      <c r="D3091" s="259"/>
      <c r="E3091" s="259"/>
      <c r="F3091" s="270"/>
      <c r="G3091" s="259"/>
      <c r="H3091" s="259"/>
      <c r="I3091" s="259"/>
      <c r="J3091" s="259"/>
    </row>
    <row r="3092" spans="1:10">
      <c r="A3092" s="259"/>
      <c r="B3092" s="259"/>
      <c r="C3092" s="259"/>
      <c r="D3092" s="259"/>
      <c r="E3092" s="259"/>
      <c r="F3092" s="270"/>
      <c r="G3092" s="259"/>
      <c r="H3092" s="259"/>
      <c r="I3092" s="259"/>
      <c r="J3092" s="259"/>
    </row>
    <row r="3093" spans="1:10">
      <c r="A3093" s="259"/>
      <c r="B3093" s="259"/>
      <c r="C3093" s="259"/>
      <c r="D3093" s="259"/>
      <c r="E3093" s="259"/>
      <c r="F3093" s="270"/>
      <c r="G3093" s="259"/>
      <c r="H3093" s="259"/>
      <c r="I3093" s="259"/>
      <c r="J3093" s="259"/>
    </row>
    <row r="3094" spans="1:10">
      <c r="A3094" s="259"/>
      <c r="B3094" s="259"/>
      <c r="C3094" s="259"/>
      <c r="D3094" s="259"/>
      <c r="E3094" s="259"/>
      <c r="F3094" s="270"/>
      <c r="G3094" s="259"/>
      <c r="H3094" s="259"/>
      <c r="I3094" s="259"/>
      <c r="J3094" s="259"/>
    </row>
    <row r="3095" spans="1:10">
      <c r="A3095" s="259"/>
      <c r="B3095" s="259"/>
      <c r="C3095" s="259"/>
      <c r="D3095" s="259"/>
      <c r="E3095" s="259"/>
      <c r="F3095" s="270"/>
      <c r="G3095" s="259"/>
      <c r="H3095" s="259"/>
      <c r="I3095" s="259"/>
      <c r="J3095" s="259"/>
    </row>
    <row r="3096" spans="1:10">
      <c r="A3096" s="259"/>
      <c r="B3096" s="259"/>
      <c r="C3096" s="259"/>
      <c r="D3096" s="259"/>
      <c r="E3096" s="259"/>
      <c r="F3096" s="270"/>
      <c r="G3096" s="259"/>
      <c r="H3096" s="259"/>
      <c r="I3096" s="259"/>
      <c r="J3096" s="259"/>
    </row>
    <row r="3097" spans="1:10">
      <c r="A3097" s="259"/>
      <c r="B3097" s="259"/>
      <c r="C3097" s="259"/>
      <c r="D3097" s="259"/>
      <c r="E3097" s="259"/>
      <c r="F3097" s="270"/>
      <c r="G3097" s="259"/>
      <c r="H3097" s="259"/>
      <c r="I3097" s="259"/>
      <c r="J3097" s="259"/>
    </row>
    <row r="3098" spans="1:10">
      <c r="A3098" s="259"/>
      <c r="B3098" s="259"/>
      <c r="C3098" s="259"/>
      <c r="D3098" s="259"/>
      <c r="E3098" s="259"/>
      <c r="F3098" s="270"/>
      <c r="G3098" s="259"/>
      <c r="H3098" s="259"/>
      <c r="I3098" s="259"/>
      <c r="J3098" s="259"/>
    </row>
    <row r="3099" spans="1:10">
      <c r="A3099" s="259"/>
      <c r="B3099" s="259"/>
      <c r="C3099" s="259"/>
      <c r="D3099" s="259"/>
      <c r="E3099" s="259"/>
      <c r="F3099" s="270"/>
      <c r="G3099" s="259"/>
      <c r="H3099" s="259"/>
      <c r="I3099" s="259"/>
      <c r="J3099" s="259"/>
    </row>
    <row r="3100" spans="1:10">
      <c r="A3100" s="259"/>
      <c r="B3100" s="259"/>
      <c r="C3100" s="259"/>
      <c r="D3100" s="259"/>
      <c r="E3100" s="259"/>
      <c r="F3100" s="270"/>
      <c r="G3100" s="259"/>
      <c r="H3100" s="259"/>
      <c r="I3100" s="259"/>
      <c r="J3100" s="259"/>
    </row>
    <row r="3101" spans="1:10">
      <c r="A3101" s="259"/>
      <c r="B3101" s="259"/>
      <c r="C3101" s="259"/>
      <c r="D3101" s="259"/>
      <c r="E3101" s="259"/>
      <c r="F3101" s="270"/>
      <c r="G3101" s="259"/>
      <c r="H3101" s="259"/>
      <c r="I3101" s="259"/>
      <c r="J3101" s="259"/>
    </row>
    <row r="3102" spans="1:10">
      <c r="A3102" s="259"/>
      <c r="B3102" s="259"/>
      <c r="C3102" s="259"/>
      <c r="D3102" s="259"/>
      <c r="E3102" s="259"/>
      <c r="F3102" s="270"/>
      <c r="G3102" s="259"/>
      <c r="H3102" s="259"/>
      <c r="I3102" s="259"/>
      <c r="J3102" s="259"/>
    </row>
    <row r="3103" spans="1:10">
      <c r="A3103" s="259"/>
      <c r="B3103" s="259"/>
      <c r="C3103" s="259"/>
      <c r="D3103" s="259"/>
      <c r="E3103" s="259"/>
      <c r="F3103" s="270"/>
      <c r="G3103" s="259"/>
      <c r="H3103" s="259"/>
      <c r="I3103" s="259"/>
      <c r="J3103" s="259"/>
    </row>
    <row r="3104" spans="1:10">
      <c r="A3104" s="259"/>
      <c r="B3104" s="259"/>
      <c r="C3104" s="259"/>
      <c r="D3104" s="259"/>
      <c r="E3104" s="259"/>
      <c r="F3104" s="270"/>
      <c r="G3104" s="259"/>
      <c r="H3104" s="259"/>
      <c r="I3104" s="259"/>
      <c r="J3104" s="259"/>
    </row>
    <row r="3105" spans="1:10">
      <c r="A3105" s="259"/>
      <c r="B3105" s="259"/>
      <c r="C3105" s="259"/>
      <c r="D3105" s="259"/>
      <c r="E3105" s="259"/>
      <c r="F3105" s="270"/>
      <c r="G3105" s="259"/>
      <c r="H3105" s="259"/>
      <c r="I3105" s="259"/>
      <c r="J3105" s="259"/>
    </row>
    <row r="3106" spans="1:10">
      <c r="A3106" s="259"/>
      <c r="B3106" s="259"/>
      <c r="C3106" s="259"/>
      <c r="D3106" s="259"/>
      <c r="E3106" s="259"/>
      <c r="F3106" s="270"/>
      <c r="G3106" s="259"/>
      <c r="H3106" s="259"/>
      <c r="I3106" s="259"/>
      <c r="J3106" s="259"/>
    </row>
    <row r="3107" spans="1:10">
      <c r="A3107" s="259"/>
      <c r="B3107" s="259"/>
      <c r="C3107" s="259"/>
      <c r="D3107" s="259"/>
      <c r="E3107" s="259"/>
      <c r="F3107" s="270"/>
      <c r="G3107" s="259"/>
      <c r="H3107" s="259"/>
      <c r="I3107" s="259"/>
      <c r="J3107" s="259"/>
    </row>
    <row r="3108" spans="1:10">
      <c r="A3108" s="259"/>
      <c r="B3108" s="259"/>
      <c r="C3108" s="259"/>
      <c r="D3108" s="259"/>
      <c r="E3108" s="259"/>
      <c r="F3108" s="270"/>
      <c r="G3108" s="259"/>
      <c r="H3108" s="259"/>
      <c r="I3108" s="259"/>
      <c r="J3108" s="259"/>
    </row>
    <row r="3109" spans="1:10">
      <c r="A3109" s="259"/>
      <c r="B3109" s="259"/>
      <c r="C3109" s="259"/>
      <c r="D3109" s="259"/>
      <c r="E3109" s="259"/>
      <c r="F3109" s="270"/>
      <c r="G3109" s="259"/>
      <c r="H3109" s="259"/>
      <c r="I3109" s="259"/>
      <c r="J3109" s="259"/>
    </row>
    <row r="3110" spans="1:10">
      <c r="A3110" s="259"/>
      <c r="B3110" s="259"/>
      <c r="C3110" s="259"/>
      <c r="D3110" s="259"/>
      <c r="E3110" s="259"/>
      <c r="F3110" s="270"/>
      <c r="G3110" s="259"/>
      <c r="H3110" s="259"/>
      <c r="I3110" s="259"/>
      <c r="J3110" s="259"/>
    </row>
    <row r="3111" spans="1:10">
      <c r="A3111" s="259"/>
      <c r="B3111" s="259"/>
      <c r="C3111" s="259"/>
      <c r="D3111" s="259"/>
      <c r="E3111" s="259"/>
      <c r="F3111" s="270"/>
      <c r="G3111" s="259"/>
      <c r="H3111" s="259"/>
      <c r="I3111" s="259"/>
      <c r="J3111" s="259"/>
    </row>
    <row r="3112" spans="1:10">
      <c r="A3112" s="259"/>
      <c r="B3112" s="259"/>
      <c r="C3112" s="259"/>
      <c r="D3112" s="259"/>
      <c r="E3112" s="259"/>
      <c r="F3112" s="270"/>
      <c r="G3112" s="259"/>
      <c r="H3112" s="259"/>
      <c r="I3112" s="259"/>
      <c r="J3112" s="259"/>
    </row>
    <row r="3113" spans="1:10">
      <c r="A3113" s="259"/>
      <c r="B3113" s="259"/>
      <c r="C3113" s="259"/>
      <c r="D3113" s="259"/>
      <c r="E3113" s="259"/>
      <c r="F3113" s="270"/>
      <c r="G3113" s="259"/>
      <c r="H3113" s="259"/>
      <c r="I3113" s="259"/>
      <c r="J3113" s="259"/>
    </row>
    <row r="3114" spans="1:10">
      <c r="A3114" s="259"/>
      <c r="B3114" s="259"/>
      <c r="C3114" s="259"/>
      <c r="D3114" s="259"/>
      <c r="E3114" s="259"/>
      <c r="F3114" s="270"/>
      <c r="G3114" s="259"/>
      <c r="H3114" s="259"/>
      <c r="I3114" s="259"/>
      <c r="J3114" s="259"/>
    </row>
    <row r="3115" spans="1:10">
      <c r="A3115" s="259"/>
      <c r="B3115" s="259"/>
      <c r="C3115" s="259"/>
      <c r="D3115" s="259"/>
      <c r="E3115" s="259"/>
      <c r="F3115" s="270"/>
      <c r="G3115" s="259"/>
      <c r="H3115" s="259"/>
      <c r="I3115" s="259"/>
      <c r="J3115" s="259"/>
    </row>
    <row r="3116" spans="1:10">
      <c r="A3116" s="259"/>
      <c r="B3116" s="259"/>
      <c r="C3116" s="259"/>
      <c r="D3116" s="259"/>
      <c r="E3116" s="259"/>
      <c r="F3116" s="270"/>
      <c r="G3116" s="259"/>
      <c r="H3116" s="259"/>
      <c r="I3116" s="259"/>
      <c r="J3116" s="259"/>
    </row>
    <row r="3117" spans="1:10">
      <c r="A3117" s="259"/>
      <c r="B3117" s="259"/>
      <c r="C3117" s="259"/>
      <c r="D3117" s="259"/>
      <c r="E3117" s="259"/>
      <c r="F3117" s="270"/>
      <c r="G3117" s="259"/>
      <c r="H3117" s="259"/>
      <c r="I3117" s="259"/>
      <c r="J3117" s="259"/>
    </row>
    <row r="3118" spans="1:10">
      <c r="A3118" s="259"/>
      <c r="B3118" s="259"/>
      <c r="C3118" s="259"/>
      <c r="D3118" s="259"/>
      <c r="E3118" s="259"/>
      <c r="F3118" s="270"/>
      <c r="G3118" s="259"/>
      <c r="H3118" s="259"/>
      <c r="I3118" s="259"/>
      <c r="J3118" s="259"/>
    </row>
    <row r="3119" spans="1:10">
      <c r="A3119" s="259"/>
      <c r="B3119" s="259"/>
      <c r="C3119" s="259"/>
      <c r="D3119" s="259"/>
      <c r="E3119" s="259"/>
      <c r="F3119" s="270"/>
      <c r="G3119" s="259"/>
      <c r="H3119" s="259"/>
      <c r="I3119" s="259"/>
      <c r="J3119" s="259"/>
    </row>
    <row r="3120" spans="1:10">
      <c r="A3120" s="259"/>
      <c r="B3120" s="259"/>
      <c r="C3120" s="259"/>
      <c r="D3120" s="259"/>
      <c r="E3120" s="259"/>
      <c r="F3120" s="270"/>
      <c r="G3120" s="259"/>
      <c r="H3120" s="259"/>
      <c r="I3120" s="259"/>
      <c r="J3120" s="259"/>
    </row>
    <row r="3121" spans="1:10">
      <c r="A3121" s="259"/>
      <c r="B3121" s="259"/>
      <c r="C3121" s="259"/>
      <c r="D3121" s="259"/>
      <c r="E3121" s="259"/>
      <c r="F3121" s="270"/>
      <c r="G3121" s="259"/>
      <c r="H3121" s="259"/>
      <c r="I3121" s="259"/>
      <c r="J3121" s="259"/>
    </row>
    <row r="3122" spans="1:10">
      <c r="A3122" s="259"/>
      <c r="B3122" s="259"/>
      <c r="C3122" s="259"/>
      <c r="D3122" s="259"/>
      <c r="E3122" s="259"/>
      <c r="F3122" s="270"/>
      <c r="G3122" s="259"/>
      <c r="H3122" s="259"/>
      <c r="I3122" s="259"/>
      <c r="J3122" s="259"/>
    </row>
    <row r="3123" spans="1:10">
      <c r="A3123" s="259"/>
      <c r="B3123" s="259"/>
      <c r="C3123" s="259"/>
      <c r="D3123" s="259"/>
      <c r="E3123" s="259"/>
      <c r="F3123" s="270"/>
      <c r="G3123" s="259"/>
      <c r="H3123" s="259"/>
      <c r="I3123" s="259"/>
      <c r="J3123" s="259"/>
    </row>
    <row r="3124" spans="1:10">
      <c r="A3124" s="259"/>
      <c r="B3124" s="259"/>
      <c r="C3124" s="259"/>
      <c r="D3124" s="259"/>
      <c r="E3124" s="259"/>
      <c r="F3124" s="270"/>
      <c r="G3124" s="259"/>
      <c r="H3124" s="259"/>
      <c r="I3124" s="259"/>
      <c r="J3124" s="259"/>
    </row>
    <row r="3125" spans="1:10">
      <c r="A3125" s="259"/>
      <c r="B3125" s="259"/>
      <c r="C3125" s="259"/>
      <c r="D3125" s="259"/>
      <c r="E3125" s="259"/>
      <c r="F3125" s="270"/>
      <c r="G3125" s="259"/>
      <c r="H3125" s="259"/>
      <c r="I3125" s="259"/>
      <c r="J3125" s="259"/>
    </row>
    <row r="3126" spans="1:10">
      <c r="A3126" s="259"/>
      <c r="B3126" s="259"/>
      <c r="C3126" s="259"/>
      <c r="D3126" s="259"/>
      <c r="E3126" s="259"/>
      <c r="F3126" s="270"/>
      <c r="G3126" s="259"/>
      <c r="H3126" s="259"/>
      <c r="I3126" s="259"/>
      <c r="J3126" s="259"/>
    </row>
    <row r="3127" spans="1:10">
      <c r="A3127" s="259"/>
      <c r="B3127" s="259"/>
      <c r="C3127" s="259"/>
      <c r="D3127" s="259"/>
      <c r="E3127" s="259"/>
      <c r="F3127" s="270"/>
      <c r="G3127" s="259"/>
      <c r="H3127" s="259"/>
      <c r="I3127" s="259"/>
      <c r="J3127" s="259"/>
    </row>
    <row r="3128" spans="1:10">
      <c r="A3128" s="259"/>
      <c r="B3128" s="259"/>
      <c r="C3128" s="259"/>
      <c r="D3128" s="259"/>
      <c r="E3128" s="259"/>
      <c r="F3128" s="270"/>
      <c r="G3128" s="259"/>
      <c r="H3128" s="259"/>
      <c r="I3128" s="259"/>
      <c r="J3128" s="259"/>
    </row>
    <row r="3129" spans="1:10">
      <c r="A3129" s="259"/>
      <c r="B3129" s="259"/>
      <c r="C3129" s="259"/>
      <c r="D3129" s="259"/>
      <c r="E3129" s="259"/>
      <c r="F3129" s="270"/>
      <c r="G3129" s="259"/>
      <c r="H3129" s="259"/>
      <c r="I3129" s="259"/>
      <c r="J3129" s="259"/>
    </row>
    <row r="3130" spans="1:10">
      <c r="A3130" s="259"/>
      <c r="B3130" s="259"/>
      <c r="C3130" s="259"/>
      <c r="D3130" s="259"/>
      <c r="E3130" s="259"/>
      <c r="F3130" s="270"/>
      <c r="G3130" s="259"/>
      <c r="H3130" s="259"/>
      <c r="I3130" s="259"/>
      <c r="J3130" s="259"/>
    </row>
    <row r="3131" spans="1:10">
      <c r="A3131" s="259"/>
      <c r="B3131" s="259"/>
      <c r="C3131" s="259"/>
      <c r="D3131" s="259"/>
      <c r="E3131" s="259"/>
      <c r="F3131" s="270"/>
      <c r="G3131" s="259"/>
      <c r="H3131" s="259"/>
      <c r="I3131" s="259"/>
      <c r="J3131" s="259"/>
    </row>
    <row r="3132" spans="1:10">
      <c r="A3132" s="259"/>
      <c r="B3132" s="259"/>
      <c r="C3132" s="259"/>
      <c r="D3132" s="259"/>
      <c r="E3132" s="259"/>
      <c r="F3132" s="270"/>
      <c r="G3132" s="259"/>
      <c r="H3132" s="259"/>
      <c r="I3132" s="259"/>
      <c r="J3132" s="259"/>
    </row>
    <row r="3133" spans="1:10">
      <c r="A3133" s="259"/>
      <c r="B3133" s="259"/>
      <c r="C3133" s="259"/>
      <c r="D3133" s="259"/>
      <c r="E3133" s="259"/>
      <c r="F3133" s="270"/>
      <c r="G3133" s="259"/>
      <c r="H3133" s="259"/>
      <c r="I3133" s="259"/>
      <c r="J3133" s="259"/>
    </row>
    <row r="3134" spans="1:10">
      <c r="A3134" s="259"/>
      <c r="B3134" s="259"/>
      <c r="C3134" s="259"/>
      <c r="D3134" s="259"/>
      <c r="E3134" s="259"/>
      <c r="F3134" s="270"/>
      <c r="G3134" s="259"/>
      <c r="H3134" s="259"/>
      <c r="I3134" s="259"/>
      <c r="J3134" s="259"/>
    </row>
    <row r="3135" spans="1:10">
      <c r="A3135" s="259"/>
      <c r="B3135" s="259"/>
      <c r="C3135" s="259"/>
      <c r="D3135" s="259"/>
      <c r="E3135" s="259"/>
      <c r="F3135" s="270"/>
      <c r="G3135" s="259"/>
      <c r="H3135" s="259"/>
      <c r="I3135" s="259"/>
      <c r="J3135" s="259"/>
    </row>
    <row r="3136" spans="1:10">
      <c r="A3136" s="259"/>
      <c r="B3136" s="259"/>
      <c r="C3136" s="259"/>
      <c r="D3136" s="259"/>
      <c r="E3136" s="259"/>
      <c r="F3136" s="270"/>
      <c r="G3136" s="259"/>
      <c r="H3136" s="259"/>
      <c r="I3136" s="259"/>
      <c r="J3136" s="259"/>
    </row>
    <row r="3137" spans="1:10">
      <c r="A3137" s="259"/>
      <c r="B3137" s="259"/>
      <c r="C3137" s="259"/>
      <c r="D3137" s="259"/>
      <c r="E3137" s="259"/>
      <c r="F3137" s="270"/>
      <c r="G3137" s="259"/>
      <c r="H3137" s="259"/>
      <c r="I3137" s="259"/>
      <c r="J3137" s="259"/>
    </row>
    <row r="3138" spans="1:10">
      <c r="A3138" s="259"/>
      <c r="B3138" s="259"/>
      <c r="C3138" s="259"/>
      <c r="D3138" s="259"/>
      <c r="E3138" s="259"/>
      <c r="F3138" s="270"/>
      <c r="G3138" s="259"/>
      <c r="H3138" s="259"/>
      <c r="I3138" s="259"/>
      <c r="J3138" s="259"/>
    </row>
    <row r="3139" spans="1:10">
      <c r="A3139" s="259"/>
      <c r="B3139" s="259"/>
      <c r="C3139" s="259"/>
      <c r="D3139" s="259"/>
      <c r="E3139" s="259"/>
      <c r="F3139" s="270"/>
      <c r="G3139" s="259"/>
      <c r="H3139" s="259"/>
      <c r="I3139" s="259"/>
      <c r="J3139" s="259"/>
    </row>
    <row r="3140" spans="1:10">
      <c r="A3140" s="259"/>
      <c r="B3140" s="259"/>
      <c r="C3140" s="259"/>
      <c r="D3140" s="259"/>
      <c r="E3140" s="259"/>
      <c r="F3140" s="270"/>
      <c r="G3140" s="259"/>
      <c r="H3140" s="259"/>
      <c r="I3140" s="259"/>
      <c r="J3140" s="259"/>
    </row>
    <row r="3141" spans="1:10">
      <c r="A3141" s="259"/>
      <c r="B3141" s="259"/>
      <c r="C3141" s="259"/>
      <c r="D3141" s="259"/>
      <c r="E3141" s="259"/>
      <c r="F3141" s="270"/>
      <c r="G3141" s="259"/>
      <c r="H3141" s="259"/>
      <c r="I3141" s="259"/>
      <c r="J3141" s="259"/>
    </row>
    <row r="3142" spans="1:10">
      <c r="A3142" s="259"/>
      <c r="B3142" s="259"/>
      <c r="C3142" s="259"/>
      <c r="D3142" s="259"/>
      <c r="E3142" s="259"/>
      <c r="F3142" s="270"/>
      <c r="G3142" s="259"/>
      <c r="H3142" s="259"/>
      <c r="I3142" s="259"/>
      <c r="J3142" s="259"/>
    </row>
    <row r="3143" spans="1:10">
      <c r="A3143" s="259"/>
      <c r="B3143" s="259"/>
      <c r="C3143" s="259"/>
      <c r="D3143" s="259"/>
      <c r="E3143" s="259"/>
      <c r="F3143" s="270"/>
      <c r="G3143" s="259"/>
      <c r="H3143" s="259"/>
      <c r="I3143" s="259"/>
      <c r="J3143" s="259"/>
    </row>
    <row r="3144" spans="1:10">
      <c r="A3144" s="259"/>
      <c r="B3144" s="259"/>
      <c r="C3144" s="259"/>
      <c r="D3144" s="259"/>
      <c r="E3144" s="259"/>
      <c r="F3144" s="270"/>
      <c r="G3144" s="259"/>
      <c r="H3144" s="259"/>
      <c r="I3144" s="259"/>
      <c r="J3144" s="259"/>
    </row>
    <row r="3145" spans="1:10">
      <c r="A3145" s="259"/>
      <c r="B3145" s="259"/>
      <c r="C3145" s="259"/>
      <c r="D3145" s="259"/>
      <c r="E3145" s="259"/>
      <c r="F3145" s="270"/>
      <c r="G3145" s="259"/>
      <c r="H3145" s="259"/>
      <c r="I3145" s="259"/>
      <c r="J3145" s="259"/>
    </row>
    <row r="3146" spans="1:10">
      <c r="A3146" s="259"/>
      <c r="B3146" s="259"/>
      <c r="C3146" s="259"/>
      <c r="D3146" s="259"/>
      <c r="E3146" s="259"/>
      <c r="F3146" s="270"/>
      <c r="G3146" s="259"/>
      <c r="H3146" s="259"/>
      <c r="I3146" s="259"/>
      <c r="J3146" s="259"/>
    </row>
    <row r="3147" spans="1:10">
      <c r="A3147" s="259"/>
      <c r="B3147" s="259"/>
      <c r="C3147" s="259"/>
      <c r="D3147" s="259"/>
      <c r="E3147" s="259"/>
      <c r="F3147" s="270"/>
      <c r="G3147" s="259"/>
      <c r="H3147" s="259"/>
      <c r="I3147" s="259"/>
      <c r="J3147" s="259"/>
    </row>
    <row r="3148" spans="1:10">
      <c r="A3148" s="259"/>
      <c r="B3148" s="259"/>
      <c r="C3148" s="259"/>
      <c r="D3148" s="259"/>
      <c r="E3148" s="259"/>
      <c r="F3148" s="270"/>
      <c r="G3148" s="259"/>
      <c r="H3148" s="259"/>
      <c r="I3148" s="259"/>
      <c r="J3148" s="259"/>
    </row>
    <row r="3149" spans="1:10">
      <c r="A3149" s="259"/>
      <c r="B3149" s="259"/>
      <c r="C3149" s="259"/>
      <c r="D3149" s="259"/>
      <c r="E3149" s="259"/>
      <c r="F3149" s="270"/>
      <c r="G3149" s="259"/>
      <c r="H3149" s="259"/>
      <c r="I3149" s="259"/>
      <c r="J3149" s="259"/>
    </row>
    <row r="3150" spans="1:10">
      <c r="A3150" s="259"/>
      <c r="B3150" s="259"/>
      <c r="C3150" s="259"/>
      <c r="D3150" s="259"/>
      <c r="E3150" s="259"/>
      <c r="F3150" s="270"/>
      <c r="G3150" s="259"/>
      <c r="H3150" s="259"/>
      <c r="I3150" s="259"/>
      <c r="J3150" s="259"/>
    </row>
    <row r="3151" spans="1:10">
      <c r="A3151" s="259"/>
      <c r="B3151" s="259"/>
      <c r="C3151" s="259"/>
      <c r="D3151" s="259"/>
      <c r="E3151" s="259"/>
      <c r="F3151" s="270"/>
      <c r="G3151" s="259"/>
      <c r="H3151" s="259"/>
      <c r="I3151" s="259"/>
      <c r="J3151" s="259"/>
    </row>
    <row r="3152" spans="1:10">
      <c r="A3152" s="259"/>
      <c r="B3152" s="259"/>
      <c r="C3152" s="259"/>
      <c r="D3152" s="259"/>
      <c r="E3152" s="259"/>
      <c r="F3152" s="270"/>
      <c r="G3152" s="259"/>
      <c r="H3152" s="259"/>
      <c r="I3152" s="259"/>
      <c r="J3152" s="259"/>
    </row>
    <row r="3153" spans="1:10">
      <c r="A3153" s="259"/>
      <c r="B3153" s="259"/>
      <c r="C3153" s="259"/>
      <c r="D3153" s="259"/>
      <c r="E3153" s="259"/>
      <c r="F3153" s="270"/>
      <c r="G3153" s="259"/>
      <c r="H3153" s="259"/>
      <c r="I3153" s="259"/>
      <c r="J3153" s="259"/>
    </row>
    <row r="3154" spans="1:10">
      <c r="A3154" s="259"/>
      <c r="B3154" s="259"/>
      <c r="C3154" s="259"/>
      <c r="D3154" s="259"/>
      <c r="E3154" s="259"/>
      <c r="F3154" s="270"/>
      <c r="G3154" s="259"/>
      <c r="H3154" s="259"/>
      <c r="I3154" s="259"/>
      <c r="J3154" s="259"/>
    </row>
    <row r="3155" spans="1:10">
      <c r="A3155" s="259"/>
      <c r="B3155" s="259"/>
      <c r="C3155" s="259"/>
      <c r="D3155" s="259"/>
      <c r="E3155" s="259"/>
      <c r="F3155" s="270"/>
      <c r="G3155" s="259"/>
      <c r="H3155" s="259"/>
      <c r="I3155" s="259"/>
      <c r="J3155" s="259"/>
    </row>
    <row r="3156" spans="1:10">
      <c r="A3156" s="259"/>
      <c r="B3156" s="259"/>
      <c r="C3156" s="259"/>
      <c r="D3156" s="259"/>
      <c r="E3156" s="259"/>
      <c r="F3156" s="270"/>
      <c r="G3156" s="259"/>
      <c r="H3156" s="259"/>
      <c r="I3156" s="259"/>
      <c r="J3156" s="259"/>
    </row>
    <row r="3157" spans="1:10">
      <c r="A3157" s="259"/>
      <c r="B3157" s="259"/>
      <c r="C3157" s="259"/>
      <c r="D3157" s="259"/>
      <c r="E3157" s="259"/>
      <c r="F3157" s="270"/>
      <c r="G3157" s="259"/>
      <c r="H3157" s="259"/>
      <c r="I3157" s="259"/>
      <c r="J3157" s="259"/>
    </row>
    <row r="3158" spans="1:10">
      <c r="A3158" s="259"/>
      <c r="B3158" s="259"/>
      <c r="C3158" s="259"/>
      <c r="D3158" s="259"/>
      <c r="E3158" s="259"/>
      <c r="F3158" s="270"/>
      <c r="G3158" s="259"/>
      <c r="H3158" s="259"/>
      <c r="I3158" s="259"/>
      <c r="J3158" s="259"/>
    </row>
    <row r="3159" spans="1:10">
      <c r="A3159" s="259"/>
      <c r="B3159" s="259"/>
      <c r="C3159" s="259"/>
      <c r="D3159" s="259"/>
      <c r="E3159" s="259"/>
      <c r="F3159" s="270"/>
      <c r="G3159" s="259"/>
      <c r="H3159" s="259"/>
      <c r="I3159" s="259"/>
      <c r="J3159" s="259"/>
    </row>
    <row r="3160" spans="1:10">
      <c r="A3160" s="259"/>
      <c r="B3160" s="259"/>
      <c r="C3160" s="259"/>
      <c r="D3160" s="259"/>
      <c r="E3160" s="259"/>
      <c r="F3160" s="270"/>
      <c r="G3160" s="259"/>
      <c r="H3160" s="259"/>
      <c r="I3160" s="259"/>
      <c r="J3160" s="259"/>
    </row>
    <row r="3161" spans="1:10">
      <c r="A3161" s="259"/>
      <c r="B3161" s="259"/>
      <c r="C3161" s="259"/>
      <c r="D3161" s="259"/>
      <c r="E3161" s="259"/>
      <c r="F3161" s="270"/>
      <c r="G3161" s="259"/>
      <c r="H3161" s="259"/>
      <c r="I3161" s="259"/>
      <c r="J3161" s="259"/>
    </row>
    <row r="3162" spans="1:10">
      <c r="A3162" s="259"/>
      <c r="B3162" s="259"/>
      <c r="C3162" s="259"/>
      <c r="D3162" s="259"/>
      <c r="E3162" s="259"/>
      <c r="F3162" s="270"/>
      <c r="G3162" s="259"/>
      <c r="H3162" s="259"/>
      <c r="I3162" s="259"/>
      <c r="J3162" s="259"/>
    </row>
    <row r="3163" spans="1:10">
      <c r="A3163" s="259"/>
      <c r="B3163" s="259"/>
      <c r="C3163" s="259"/>
      <c r="D3163" s="259"/>
      <c r="E3163" s="259"/>
      <c r="F3163" s="270"/>
      <c r="G3163" s="259"/>
      <c r="H3163" s="259"/>
      <c r="I3163" s="259"/>
      <c r="J3163" s="259"/>
    </row>
    <row r="3164" spans="1:10">
      <c r="A3164" s="259"/>
      <c r="B3164" s="259"/>
      <c r="C3164" s="259"/>
      <c r="D3164" s="259"/>
      <c r="E3164" s="259"/>
      <c r="F3164" s="270"/>
      <c r="G3164" s="259"/>
      <c r="H3164" s="259"/>
      <c r="I3164" s="259"/>
      <c r="J3164" s="259"/>
    </row>
    <row r="3165" spans="1:10">
      <c r="A3165" s="259"/>
      <c r="B3165" s="259"/>
      <c r="C3165" s="259"/>
      <c r="D3165" s="259"/>
      <c r="E3165" s="259"/>
      <c r="F3165" s="270"/>
      <c r="G3165" s="259"/>
      <c r="H3165" s="259"/>
      <c r="I3165" s="259"/>
      <c r="J3165" s="259"/>
    </row>
    <row r="3166" spans="1:10">
      <c r="A3166" s="259"/>
      <c r="B3166" s="259"/>
      <c r="C3166" s="259"/>
      <c r="D3166" s="259"/>
      <c r="E3166" s="259"/>
      <c r="F3166" s="270"/>
      <c r="G3166" s="259"/>
      <c r="H3166" s="259"/>
      <c r="I3166" s="259"/>
      <c r="J3166" s="259"/>
    </row>
    <row r="3167" spans="1:10">
      <c r="A3167" s="259"/>
      <c r="B3167" s="259"/>
      <c r="C3167" s="259"/>
      <c r="D3167" s="259"/>
      <c r="E3167" s="259"/>
      <c r="F3167" s="270"/>
      <c r="G3167" s="259"/>
      <c r="H3167" s="259"/>
      <c r="I3167" s="259"/>
      <c r="J3167" s="259"/>
    </row>
    <row r="3168" spans="1:10">
      <c r="A3168" s="259"/>
      <c r="B3168" s="259"/>
      <c r="C3168" s="259"/>
      <c r="D3168" s="259"/>
      <c r="E3168" s="259"/>
      <c r="F3168" s="270"/>
      <c r="G3168" s="259"/>
      <c r="H3168" s="259"/>
      <c r="I3168" s="259"/>
      <c r="J3168" s="259"/>
    </row>
    <row r="3169" spans="1:10">
      <c r="A3169" s="259"/>
      <c r="B3169" s="259"/>
      <c r="C3169" s="259"/>
      <c r="D3169" s="259"/>
      <c r="E3169" s="259"/>
      <c r="F3169" s="270"/>
      <c r="G3169" s="259"/>
      <c r="H3169" s="259"/>
      <c r="I3169" s="259"/>
      <c r="J3169" s="259"/>
    </row>
    <row r="3170" spans="1:10">
      <c r="A3170" s="259"/>
      <c r="B3170" s="259"/>
      <c r="C3170" s="259"/>
      <c r="D3170" s="259"/>
      <c r="E3170" s="259"/>
      <c r="F3170" s="270"/>
      <c r="G3170" s="259"/>
      <c r="H3170" s="259"/>
      <c r="I3170" s="259"/>
      <c r="J3170" s="259"/>
    </row>
    <row r="3171" spans="1:10">
      <c r="A3171" s="259"/>
      <c r="B3171" s="259"/>
      <c r="C3171" s="259"/>
      <c r="D3171" s="259"/>
      <c r="E3171" s="259"/>
      <c r="F3171" s="270"/>
      <c r="G3171" s="259"/>
      <c r="H3171" s="259"/>
      <c r="I3171" s="259"/>
      <c r="J3171" s="259"/>
    </row>
    <row r="3172" spans="1:10">
      <c r="A3172" s="259"/>
      <c r="B3172" s="259"/>
      <c r="C3172" s="259"/>
      <c r="D3172" s="259"/>
      <c r="E3172" s="259"/>
      <c r="F3172" s="270"/>
      <c r="G3172" s="259"/>
      <c r="H3172" s="259"/>
      <c r="I3172" s="259"/>
      <c r="J3172" s="259"/>
    </row>
    <row r="3173" spans="1:10">
      <c r="A3173" s="259"/>
      <c r="B3173" s="259"/>
      <c r="C3173" s="259"/>
      <c r="D3173" s="259"/>
      <c r="E3173" s="259"/>
      <c r="F3173" s="270"/>
      <c r="G3173" s="259"/>
      <c r="H3173" s="259"/>
      <c r="I3173" s="259"/>
      <c r="J3173" s="259"/>
    </row>
    <row r="3174" spans="1:10">
      <c r="A3174" s="259"/>
      <c r="B3174" s="259"/>
      <c r="C3174" s="259"/>
      <c r="D3174" s="259"/>
      <c r="E3174" s="259"/>
      <c r="F3174" s="270"/>
      <c r="G3174" s="259"/>
      <c r="H3174" s="259"/>
      <c r="I3174" s="259"/>
      <c r="J3174" s="259"/>
    </row>
    <row r="3175" spans="1:10">
      <c r="A3175" s="259"/>
      <c r="B3175" s="259"/>
      <c r="C3175" s="259"/>
      <c r="D3175" s="259"/>
      <c r="E3175" s="259"/>
      <c r="F3175" s="270"/>
      <c r="G3175" s="259"/>
      <c r="H3175" s="259"/>
      <c r="I3175" s="259"/>
      <c r="J3175" s="259"/>
    </row>
    <row r="3176" spans="1:10">
      <c r="A3176" s="259"/>
      <c r="B3176" s="259"/>
      <c r="C3176" s="259"/>
      <c r="D3176" s="259"/>
      <c r="E3176" s="259"/>
      <c r="F3176" s="270"/>
      <c r="G3176" s="259"/>
      <c r="H3176" s="259"/>
      <c r="I3176" s="259"/>
      <c r="J3176" s="259"/>
    </row>
    <row r="3177" spans="1:10">
      <c r="A3177" s="259"/>
      <c r="B3177" s="259"/>
      <c r="C3177" s="259"/>
      <c r="D3177" s="259"/>
      <c r="E3177" s="259"/>
      <c r="F3177" s="270"/>
      <c r="G3177" s="259"/>
      <c r="H3177" s="259"/>
      <c r="I3177" s="259"/>
      <c r="J3177" s="259"/>
    </row>
    <row r="3178" spans="1:10">
      <c r="A3178" s="259"/>
      <c r="B3178" s="259"/>
      <c r="C3178" s="259"/>
      <c r="D3178" s="259"/>
      <c r="E3178" s="259"/>
      <c r="F3178" s="270"/>
      <c r="G3178" s="259"/>
      <c r="H3178" s="259"/>
      <c r="I3178" s="259"/>
      <c r="J3178" s="259"/>
    </row>
    <row r="3179" spans="1:10">
      <c r="A3179" s="259"/>
      <c r="B3179" s="259"/>
      <c r="C3179" s="259"/>
      <c r="D3179" s="259"/>
      <c r="E3179" s="259"/>
      <c r="F3179" s="270"/>
      <c r="G3179" s="259"/>
      <c r="H3179" s="259"/>
      <c r="I3179" s="259"/>
      <c r="J3179" s="259"/>
    </row>
    <row r="3180" spans="1:10">
      <c r="A3180" s="259"/>
      <c r="B3180" s="259"/>
      <c r="C3180" s="259"/>
      <c r="D3180" s="259"/>
      <c r="E3180" s="259"/>
      <c r="F3180" s="270"/>
      <c r="G3180" s="259"/>
      <c r="H3180" s="259"/>
      <c r="I3180" s="259"/>
      <c r="J3180" s="259"/>
    </row>
    <row r="3181" spans="1:10">
      <c r="A3181" s="259"/>
      <c r="B3181" s="259"/>
      <c r="C3181" s="259"/>
      <c r="D3181" s="259"/>
      <c r="E3181" s="259"/>
      <c r="F3181" s="270"/>
      <c r="G3181" s="259"/>
      <c r="H3181" s="259"/>
      <c r="I3181" s="259"/>
      <c r="J3181" s="259"/>
    </row>
    <row r="3182" spans="1:10">
      <c r="A3182" s="259"/>
      <c r="B3182" s="259"/>
      <c r="C3182" s="259"/>
      <c r="D3182" s="259"/>
      <c r="E3182" s="259"/>
      <c r="F3182" s="270"/>
      <c r="G3182" s="259"/>
      <c r="H3182" s="259"/>
      <c r="I3182" s="259"/>
      <c r="J3182" s="259"/>
    </row>
    <row r="3183" spans="1:10">
      <c r="A3183" s="259"/>
      <c r="B3183" s="259"/>
      <c r="C3183" s="259"/>
      <c r="D3183" s="259"/>
      <c r="E3183" s="259"/>
      <c r="F3183" s="270"/>
      <c r="G3183" s="259"/>
      <c r="H3183" s="259"/>
      <c r="I3183" s="259"/>
      <c r="J3183" s="259"/>
    </row>
    <row r="3184" spans="1:10">
      <c r="A3184" s="259"/>
      <c r="B3184" s="259"/>
      <c r="C3184" s="259"/>
      <c r="D3184" s="259"/>
      <c r="E3184" s="259"/>
      <c r="F3184" s="270"/>
      <c r="G3184" s="259"/>
      <c r="H3184" s="259"/>
      <c r="I3184" s="259"/>
      <c r="J3184" s="259"/>
    </row>
    <row r="3185" spans="1:10">
      <c r="A3185" s="259"/>
      <c r="B3185" s="259"/>
      <c r="C3185" s="259"/>
      <c r="D3185" s="259"/>
      <c r="E3185" s="259"/>
      <c r="F3185" s="270"/>
      <c r="G3185" s="259"/>
      <c r="H3185" s="259"/>
      <c r="I3185" s="259"/>
      <c r="J3185" s="259"/>
    </row>
    <row r="3186" spans="1:10">
      <c r="A3186" s="259"/>
      <c r="B3186" s="259"/>
      <c r="C3186" s="259"/>
      <c r="D3186" s="259"/>
      <c r="E3186" s="259"/>
      <c r="F3186" s="270"/>
      <c r="G3186" s="259"/>
      <c r="H3186" s="259"/>
      <c r="I3186" s="259"/>
      <c r="J3186" s="259"/>
    </row>
    <row r="3187" spans="1:10">
      <c r="A3187" s="259"/>
      <c r="B3187" s="259"/>
      <c r="C3187" s="259"/>
      <c r="D3187" s="259"/>
      <c r="E3187" s="259"/>
      <c r="F3187" s="270"/>
      <c r="G3187" s="259"/>
      <c r="H3187" s="259"/>
      <c r="I3187" s="259"/>
      <c r="J3187" s="259"/>
    </row>
    <row r="3188" spans="1:10">
      <c r="A3188" s="259"/>
      <c r="B3188" s="259"/>
      <c r="C3188" s="259"/>
      <c r="D3188" s="259"/>
      <c r="E3188" s="259"/>
      <c r="F3188" s="270"/>
      <c r="G3188" s="259"/>
      <c r="H3188" s="259"/>
      <c r="I3188" s="259"/>
      <c r="J3188" s="259"/>
    </row>
    <row r="3189" spans="1:10">
      <c r="A3189" s="259"/>
      <c r="B3189" s="259"/>
      <c r="C3189" s="259"/>
      <c r="D3189" s="259"/>
      <c r="E3189" s="259"/>
      <c r="F3189" s="270"/>
      <c r="G3189" s="259"/>
      <c r="H3189" s="259"/>
      <c r="I3189" s="259"/>
      <c r="J3189" s="259"/>
    </row>
    <row r="3190" spans="1:10">
      <c r="A3190" s="259"/>
      <c r="B3190" s="259"/>
      <c r="C3190" s="259"/>
      <c r="D3190" s="259"/>
      <c r="E3190" s="259"/>
      <c r="F3190" s="270"/>
      <c r="G3190" s="259"/>
      <c r="H3190" s="259"/>
      <c r="I3190" s="259"/>
      <c r="J3190" s="259"/>
    </row>
    <row r="3191" spans="1:10">
      <c r="A3191" s="259"/>
      <c r="B3191" s="259"/>
      <c r="C3191" s="259"/>
      <c r="D3191" s="259"/>
      <c r="E3191" s="259"/>
      <c r="F3191" s="270"/>
      <c r="G3191" s="259"/>
      <c r="H3191" s="259"/>
      <c r="I3191" s="259"/>
      <c r="J3191" s="259"/>
    </row>
    <row r="3192" spans="1:10">
      <c r="A3192" s="259"/>
      <c r="B3192" s="259"/>
      <c r="C3192" s="259"/>
      <c r="D3192" s="259"/>
      <c r="E3192" s="259"/>
      <c r="F3192" s="270"/>
      <c r="G3192" s="259"/>
      <c r="H3192" s="259"/>
      <c r="I3192" s="259"/>
      <c r="J3192" s="259"/>
    </row>
    <row r="3193" spans="1:10">
      <c r="A3193" s="259"/>
      <c r="B3193" s="259"/>
      <c r="C3193" s="259"/>
      <c r="D3193" s="259"/>
      <c r="E3193" s="259"/>
      <c r="F3193" s="270"/>
      <c r="G3193" s="259"/>
      <c r="H3193" s="259"/>
      <c r="I3193" s="259"/>
      <c r="J3193" s="259"/>
    </row>
    <row r="3194" spans="1:10">
      <c r="A3194" s="259"/>
      <c r="B3194" s="259"/>
      <c r="C3194" s="259"/>
      <c r="D3194" s="259"/>
      <c r="E3194" s="259"/>
      <c r="F3194" s="270"/>
      <c r="G3194" s="259"/>
      <c r="H3194" s="259"/>
      <c r="I3194" s="259"/>
      <c r="J3194" s="259"/>
    </row>
    <row r="3195" spans="1:10">
      <c r="A3195" s="259"/>
      <c r="B3195" s="259"/>
      <c r="C3195" s="259"/>
      <c r="D3195" s="259"/>
      <c r="E3195" s="259"/>
      <c r="F3195" s="270"/>
      <c r="G3195" s="259"/>
      <c r="H3195" s="259"/>
      <c r="I3195" s="259"/>
      <c r="J3195" s="259"/>
    </row>
    <row r="3196" spans="1:10">
      <c r="A3196" s="259"/>
      <c r="B3196" s="259"/>
      <c r="C3196" s="259"/>
      <c r="D3196" s="259"/>
      <c r="E3196" s="259"/>
      <c r="F3196" s="270"/>
      <c r="G3196" s="259"/>
      <c r="H3196" s="259"/>
      <c r="I3196" s="259"/>
      <c r="J3196" s="259"/>
    </row>
    <row r="3197" spans="1:10">
      <c r="A3197" s="259"/>
      <c r="B3197" s="259"/>
      <c r="C3197" s="259"/>
      <c r="D3197" s="259"/>
      <c r="E3197" s="259"/>
      <c r="F3197" s="270"/>
      <c r="G3197" s="259"/>
      <c r="H3197" s="259"/>
      <c r="I3197" s="259"/>
      <c r="J3197" s="259"/>
    </row>
    <row r="3198" spans="1:10">
      <c r="A3198" s="259"/>
      <c r="B3198" s="259"/>
      <c r="C3198" s="259"/>
      <c r="D3198" s="259"/>
      <c r="E3198" s="259"/>
      <c r="F3198" s="270"/>
      <c r="G3198" s="259"/>
      <c r="H3198" s="259"/>
      <c r="I3198" s="259"/>
      <c r="J3198" s="259"/>
    </row>
    <row r="3199" spans="1:10">
      <c r="A3199" s="259"/>
      <c r="B3199" s="259"/>
      <c r="C3199" s="259"/>
      <c r="D3199" s="259"/>
      <c r="E3199" s="259"/>
      <c r="F3199" s="270"/>
      <c r="G3199" s="259"/>
      <c r="H3199" s="259"/>
      <c r="I3199" s="259"/>
      <c r="J3199" s="259"/>
    </row>
    <row r="3200" spans="1:10">
      <c r="A3200" s="259"/>
      <c r="B3200" s="259"/>
      <c r="C3200" s="259"/>
      <c r="D3200" s="259"/>
      <c r="E3200" s="259"/>
      <c r="F3200" s="270"/>
      <c r="G3200" s="259"/>
      <c r="H3200" s="259"/>
      <c r="I3200" s="259"/>
      <c r="J3200" s="259"/>
    </row>
    <row r="3201" spans="1:10">
      <c r="A3201" s="259"/>
      <c r="B3201" s="259"/>
      <c r="C3201" s="259"/>
      <c r="D3201" s="259"/>
      <c r="E3201" s="259"/>
      <c r="F3201" s="270"/>
      <c r="G3201" s="259"/>
      <c r="H3201" s="259"/>
      <c r="I3201" s="259"/>
      <c r="J3201" s="259"/>
    </row>
    <row r="3202" spans="1:10">
      <c r="A3202" s="259"/>
      <c r="B3202" s="259"/>
      <c r="C3202" s="259"/>
      <c r="D3202" s="259"/>
      <c r="E3202" s="259"/>
      <c r="F3202" s="270"/>
      <c r="G3202" s="259"/>
      <c r="H3202" s="259"/>
      <c r="I3202" s="259"/>
      <c r="J3202" s="259"/>
    </row>
    <row r="3203" spans="1:10">
      <c r="A3203" s="259"/>
      <c r="B3203" s="259"/>
      <c r="C3203" s="259"/>
      <c r="D3203" s="259"/>
      <c r="E3203" s="259"/>
      <c r="F3203" s="270"/>
      <c r="G3203" s="259"/>
      <c r="H3203" s="259"/>
      <c r="I3203" s="259"/>
      <c r="J3203" s="259"/>
    </row>
    <row r="3204" spans="1:10">
      <c r="A3204" s="259"/>
      <c r="B3204" s="259"/>
      <c r="C3204" s="259"/>
      <c r="D3204" s="259"/>
      <c r="E3204" s="259"/>
      <c r="F3204" s="270"/>
      <c r="G3204" s="259"/>
      <c r="H3204" s="259"/>
      <c r="I3204" s="259"/>
      <c r="J3204" s="259"/>
    </row>
    <row r="3205" spans="1:10">
      <c r="A3205" s="259"/>
      <c r="B3205" s="259"/>
      <c r="C3205" s="259"/>
      <c r="D3205" s="259"/>
      <c r="E3205" s="259"/>
      <c r="F3205" s="270"/>
      <c r="G3205" s="259"/>
      <c r="H3205" s="259"/>
      <c r="I3205" s="259"/>
      <c r="J3205" s="259"/>
    </row>
    <row r="3206" spans="1:10">
      <c r="A3206" s="259"/>
      <c r="B3206" s="259"/>
      <c r="C3206" s="259"/>
      <c r="D3206" s="259"/>
      <c r="E3206" s="259"/>
      <c r="F3206" s="270"/>
      <c r="G3206" s="259"/>
      <c r="H3206" s="259"/>
      <c r="I3206" s="259"/>
      <c r="J3206" s="259"/>
    </row>
    <row r="3207" spans="1:10">
      <c r="A3207" s="259"/>
      <c r="B3207" s="259"/>
      <c r="C3207" s="259"/>
      <c r="D3207" s="259"/>
      <c r="E3207" s="259"/>
      <c r="F3207" s="270"/>
      <c r="G3207" s="259"/>
      <c r="H3207" s="259"/>
      <c r="I3207" s="259"/>
      <c r="J3207" s="259"/>
    </row>
    <row r="3208" spans="1:10">
      <c r="A3208" s="259"/>
      <c r="B3208" s="259"/>
      <c r="C3208" s="259"/>
      <c r="D3208" s="259"/>
      <c r="E3208" s="259"/>
      <c r="F3208" s="270"/>
      <c r="G3208" s="259"/>
      <c r="H3208" s="259"/>
      <c r="I3208" s="259"/>
      <c r="J3208" s="259"/>
    </row>
    <row r="3209" spans="1:10">
      <c r="A3209" s="259"/>
      <c r="B3209" s="259"/>
      <c r="C3209" s="259"/>
      <c r="D3209" s="259"/>
      <c r="E3209" s="259"/>
      <c r="F3209" s="270"/>
      <c r="G3209" s="259"/>
      <c r="H3209" s="259"/>
      <c r="I3209" s="259"/>
      <c r="J3209" s="259"/>
    </row>
    <row r="3210" spans="1:10">
      <c r="A3210" s="259"/>
      <c r="B3210" s="259"/>
      <c r="C3210" s="259"/>
      <c r="D3210" s="259"/>
      <c r="E3210" s="259"/>
      <c r="F3210" s="270"/>
      <c r="G3210" s="259"/>
      <c r="H3210" s="259"/>
      <c r="I3210" s="259"/>
      <c r="J3210" s="259"/>
    </row>
    <row r="3211" spans="1:10">
      <c r="A3211" s="259"/>
      <c r="B3211" s="259"/>
      <c r="C3211" s="259"/>
      <c r="D3211" s="259"/>
      <c r="E3211" s="259"/>
      <c r="F3211" s="270"/>
      <c r="G3211" s="259"/>
      <c r="H3211" s="259"/>
      <c r="I3211" s="259"/>
      <c r="J3211" s="259"/>
    </row>
    <row r="3212" spans="1:10">
      <c r="A3212" s="259"/>
      <c r="B3212" s="259"/>
      <c r="C3212" s="259"/>
      <c r="D3212" s="259"/>
      <c r="E3212" s="259"/>
      <c r="F3212" s="270"/>
      <c r="G3212" s="259"/>
      <c r="H3212" s="259"/>
      <c r="I3212" s="259"/>
      <c r="J3212" s="259"/>
    </row>
    <row r="3213" spans="1:10">
      <c r="A3213" s="259"/>
      <c r="B3213" s="259"/>
      <c r="C3213" s="259"/>
      <c r="D3213" s="259"/>
      <c r="E3213" s="259"/>
      <c r="F3213" s="270"/>
      <c r="G3213" s="259"/>
      <c r="H3213" s="259"/>
      <c r="I3213" s="259"/>
      <c r="J3213" s="259"/>
    </row>
    <row r="3214" spans="1:10">
      <c r="A3214" s="259"/>
      <c r="B3214" s="259"/>
      <c r="C3214" s="259"/>
      <c r="D3214" s="259"/>
      <c r="E3214" s="259"/>
      <c r="F3214" s="270"/>
      <c r="G3214" s="259"/>
      <c r="H3214" s="259"/>
      <c r="I3214" s="259"/>
      <c r="J3214" s="259"/>
    </row>
    <row r="3215" spans="1:10">
      <c r="A3215" s="259"/>
      <c r="B3215" s="259"/>
      <c r="C3215" s="259"/>
      <c r="D3215" s="259"/>
      <c r="E3215" s="259"/>
      <c r="F3215" s="270"/>
      <c r="G3215" s="259"/>
      <c r="H3215" s="259"/>
      <c r="I3215" s="259"/>
      <c r="J3215" s="259"/>
    </row>
    <row r="3216" spans="1:10">
      <c r="A3216" s="259"/>
      <c r="B3216" s="259"/>
      <c r="C3216" s="259"/>
      <c r="D3216" s="259"/>
      <c r="E3216" s="259"/>
      <c r="F3216" s="270"/>
      <c r="G3216" s="259"/>
      <c r="H3216" s="259"/>
      <c r="I3216" s="259"/>
      <c r="J3216" s="259"/>
    </row>
    <row r="3217" spans="1:10">
      <c r="A3217" s="259"/>
      <c r="B3217" s="259"/>
      <c r="C3217" s="259"/>
      <c r="D3217" s="259"/>
      <c r="E3217" s="259"/>
      <c r="F3217" s="270"/>
      <c r="G3217" s="259"/>
      <c r="H3217" s="259"/>
      <c r="I3217" s="259"/>
      <c r="J3217" s="259"/>
    </row>
    <row r="3218" spans="1:10">
      <c r="A3218" s="259"/>
      <c r="B3218" s="259"/>
      <c r="C3218" s="259"/>
      <c r="D3218" s="259"/>
      <c r="E3218" s="259"/>
      <c r="F3218" s="270"/>
      <c r="G3218" s="259"/>
      <c r="H3218" s="259"/>
      <c r="I3218" s="259"/>
      <c r="J3218" s="259"/>
    </row>
    <row r="3219" spans="1:10">
      <c r="A3219" s="259"/>
      <c r="B3219" s="259"/>
      <c r="C3219" s="259"/>
      <c r="D3219" s="259"/>
      <c r="E3219" s="259"/>
      <c r="F3219" s="270"/>
      <c r="G3219" s="259"/>
      <c r="H3219" s="259"/>
      <c r="I3219" s="259"/>
      <c r="J3219" s="259"/>
    </row>
    <row r="3220" spans="1:10">
      <c r="A3220" s="259"/>
      <c r="B3220" s="259"/>
      <c r="C3220" s="259"/>
      <c r="D3220" s="259"/>
      <c r="E3220" s="259"/>
      <c r="F3220" s="270"/>
      <c r="G3220" s="259"/>
      <c r="H3220" s="259"/>
      <c r="I3220" s="259"/>
      <c r="J3220" s="259"/>
    </row>
    <row r="3221" spans="1:10">
      <c r="A3221" s="259"/>
      <c r="B3221" s="259"/>
      <c r="C3221" s="259"/>
      <c r="D3221" s="259"/>
      <c r="E3221" s="259"/>
      <c r="F3221" s="270"/>
      <c r="G3221" s="259"/>
      <c r="H3221" s="259"/>
      <c r="I3221" s="259"/>
      <c r="J3221" s="259"/>
    </row>
    <row r="3222" spans="1:10">
      <c r="A3222" s="259"/>
      <c r="B3222" s="259"/>
      <c r="C3222" s="259"/>
      <c r="D3222" s="259"/>
      <c r="E3222" s="259"/>
      <c r="F3222" s="270"/>
      <c r="G3222" s="259"/>
      <c r="H3222" s="259"/>
      <c r="I3222" s="259"/>
      <c r="J3222" s="259"/>
    </row>
    <row r="3223" spans="1:10">
      <c r="A3223" s="259"/>
      <c r="B3223" s="259"/>
      <c r="C3223" s="259"/>
      <c r="D3223" s="259"/>
      <c r="E3223" s="259"/>
      <c r="F3223" s="270"/>
      <c r="G3223" s="259"/>
      <c r="H3223" s="259"/>
      <c r="I3223" s="259"/>
      <c r="J3223" s="259"/>
    </row>
    <row r="3224" spans="1:10">
      <c r="A3224" s="259"/>
      <c r="B3224" s="259"/>
      <c r="C3224" s="259"/>
      <c r="D3224" s="259"/>
      <c r="E3224" s="259"/>
      <c r="F3224" s="270"/>
      <c r="G3224" s="259"/>
      <c r="H3224" s="259"/>
      <c r="I3224" s="259"/>
      <c r="J3224" s="259"/>
    </row>
    <row r="3225" spans="1:10">
      <c r="A3225" s="259"/>
      <c r="B3225" s="259"/>
      <c r="C3225" s="259"/>
      <c r="D3225" s="259"/>
      <c r="E3225" s="259"/>
      <c r="F3225" s="270"/>
      <c r="G3225" s="259"/>
      <c r="H3225" s="259"/>
      <c r="I3225" s="259"/>
      <c r="J3225" s="259"/>
    </row>
    <row r="3226" spans="1:10">
      <c r="A3226" s="259"/>
      <c r="B3226" s="259"/>
      <c r="C3226" s="259"/>
      <c r="D3226" s="259"/>
      <c r="E3226" s="259"/>
      <c r="F3226" s="270"/>
      <c r="G3226" s="259"/>
      <c r="H3226" s="259"/>
      <c r="I3226" s="259"/>
      <c r="J3226" s="259"/>
    </row>
    <row r="3227" spans="1:10">
      <c r="A3227" s="259"/>
      <c r="B3227" s="259"/>
      <c r="C3227" s="259"/>
      <c r="D3227" s="259"/>
      <c r="E3227" s="259"/>
      <c r="F3227" s="270"/>
      <c r="G3227" s="259"/>
      <c r="H3227" s="259"/>
      <c r="I3227" s="259"/>
      <c r="J3227" s="259"/>
    </row>
    <row r="3228" spans="1:10">
      <c r="A3228" s="259"/>
      <c r="B3228" s="259"/>
      <c r="C3228" s="259"/>
      <c r="D3228" s="259"/>
      <c r="E3228" s="259"/>
      <c r="F3228" s="270"/>
      <c r="G3228" s="259"/>
      <c r="H3228" s="259"/>
      <c r="I3228" s="259"/>
      <c r="J3228" s="259"/>
    </row>
    <row r="3229" spans="1:10">
      <c r="A3229" s="259"/>
      <c r="B3229" s="259"/>
      <c r="C3229" s="259"/>
      <c r="D3229" s="259"/>
      <c r="E3229" s="259"/>
      <c r="F3229" s="270"/>
      <c r="G3229" s="259"/>
      <c r="H3229" s="259"/>
      <c r="I3229" s="259"/>
      <c r="J3229" s="259"/>
    </row>
    <row r="3230" spans="1:10">
      <c r="A3230" s="259"/>
      <c r="B3230" s="259"/>
      <c r="C3230" s="259"/>
      <c r="D3230" s="259"/>
      <c r="E3230" s="259"/>
      <c r="F3230" s="270"/>
      <c r="G3230" s="259"/>
      <c r="H3230" s="259"/>
      <c r="I3230" s="259"/>
      <c r="J3230" s="259"/>
    </row>
    <row r="3231" spans="1:10">
      <c r="A3231" s="259"/>
      <c r="B3231" s="259"/>
      <c r="C3231" s="259"/>
      <c r="D3231" s="259"/>
      <c r="E3231" s="259"/>
      <c r="F3231" s="270"/>
      <c r="G3231" s="259"/>
      <c r="H3231" s="259"/>
      <c r="I3231" s="259"/>
      <c r="J3231" s="259"/>
    </row>
    <row r="3232" spans="1:10">
      <c r="A3232" s="259"/>
      <c r="B3232" s="259"/>
      <c r="C3232" s="259"/>
      <c r="D3232" s="259"/>
      <c r="E3232" s="259"/>
      <c r="F3232" s="270"/>
      <c r="G3232" s="259"/>
      <c r="H3232" s="259"/>
      <c r="I3232" s="259"/>
      <c r="J3232" s="259"/>
    </row>
    <row r="3233" spans="1:10">
      <c r="A3233" s="259"/>
      <c r="B3233" s="259"/>
      <c r="C3233" s="259"/>
      <c r="D3233" s="259"/>
      <c r="E3233" s="259"/>
      <c r="F3233" s="270"/>
      <c r="G3233" s="259"/>
      <c r="H3233" s="259"/>
      <c r="I3233" s="259"/>
      <c r="J3233" s="259"/>
    </row>
    <row r="3234" spans="1:10">
      <c r="A3234" s="259"/>
      <c r="B3234" s="259"/>
      <c r="C3234" s="259"/>
      <c r="D3234" s="259"/>
      <c r="E3234" s="259"/>
      <c r="F3234" s="270"/>
      <c r="G3234" s="259"/>
      <c r="H3234" s="259"/>
      <c r="I3234" s="259"/>
      <c r="J3234" s="259"/>
    </row>
    <row r="3235" spans="1:10">
      <c r="A3235" s="259"/>
      <c r="B3235" s="259"/>
      <c r="C3235" s="259"/>
      <c r="D3235" s="259"/>
      <c r="E3235" s="259"/>
      <c r="F3235" s="270"/>
      <c r="G3235" s="259"/>
      <c r="H3235" s="259"/>
      <c r="I3235" s="259"/>
      <c r="J3235" s="259"/>
    </row>
    <row r="3236" spans="1:10">
      <c r="A3236" s="259"/>
      <c r="B3236" s="259"/>
      <c r="C3236" s="259"/>
      <c r="D3236" s="259"/>
      <c r="E3236" s="259"/>
      <c r="F3236" s="270"/>
      <c r="G3236" s="259"/>
      <c r="H3236" s="259"/>
      <c r="I3236" s="259"/>
      <c r="J3236" s="259"/>
    </row>
    <row r="3237" spans="1:10">
      <c r="A3237" s="259"/>
      <c r="B3237" s="259"/>
      <c r="C3237" s="259"/>
      <c r="D3237" s="259"/>
      <c r="E3237" s="259"/>
      <c r="F3237" s="270"/>
      <c r="G3237" s="259"/>
      <c r="H3237" s="259"/>
      <c r="I3237" s="259"/>
      <c r="J3237" s="259"/>
    </row>
    <row r="3238" spans="1:10">
      <c r="A3238" s="259"/>
      <c r="B3238" s="259"/>
      <c r="C3238" s="259"/>
      <c r="D3238" s="259"/>
      <c r="E3238" s="259"/>
      <c r="F3238" s="270"/>
      <c r="G3238" s="259"/>
      <c r="H3238" s="259"/>
      <c r="I3238" s="259"/>
      <c r="J3238" s="259"/>
    </row>
    <row r="3239" spans="1:10">
      <c r="A3239" s="259"/>
      <c r="B3239" s="259"/>
      <c r="C3239" s="259"/>
      <c r="D3239" s="259"/>
      <c r="E3239" s="259"/>
      <c r="F3239" s="270"/>
      <c r="G3239" s="259"/>
      <c r="H3239" s="259"/>
      <c r="I3239" s="259"/>
      <c r="J3239" s="259"/>
    </row>
    <row r="3240" spans="1:10">
      <c r="A3240" s="259"/>
      <c r="B3240" s="259"/>
      <c r="C3240" s="259"/>
      <c r="D3240" s="259"/>
      <c r="E3240" s="259"/>
      <c r="F3240" s="270"/>
      <c r="G3240" s="259"/>
      <c r="H3240" s="259"/>
      <c r="I3240" s="259"/>
      <c r="J3240" s="259"/>
    </row>
    <row r="3241" spans="1:10">
      <c r="A3241" s="259"/>
      <c r="B3241" s="259"/>
      <c r="C3241" s="259"/>
      <c r="D3241" s="259"/>
      <c r="E3241" s="259"/>
      <c r="F3241" s="270"/>
      <c r="G3241" s="259"/>
      <c r="H3241" s="259"/>
      <c r="I3241" s="259"/>
      <c r="J3241" s="259"/>
    </row>
    <row r="3242" spans="1:10">
      <c r="A3242" s="259"/>
      <c r="B3242" s="259"/>
      <c r="C3242" s="259"/>
      <c r="D3242" s="259"/>
      <c r="E3242" s="259"/>
      <c r="F3242" s="270"/>
      <c r="G3242" s="259"/>
      <c r="H3242" s="259"/>
      <c r="I3242" s="259"/>
      <c r="J3242" s="259"/>
    </row>
    <row r="3243" spans="1:10">
      <c r="A3243" s="259"/>
      <c r="B3243" s="259"/>
      <c r="C3243" s="259"/>
      <c r="D3243" s="259"/>
      <c r="E3243" s="259"/>
      <c r="F3243" s="270"/>
      <c r="G3243" s="259"/>
      <c r="H3243" s="259"/>
      <c r="I3243" s="259"/>
      <c r="J3243" s="259"/>
    </row>
    <row r="3244" spans="1:10">
      <c r="A3244" s="259"/>
      <c r="B3244" s="259"/>
      <c r="C3244" s="259"/>
      <c r="D3244" s="259"/>
      <c r="E3244" s="259"/>
      <c r="F3244" s="270"/>
      <c r="G3244" s="259"/>
      <c r="H3244" s="259"/>
      <c r="I3244" s="259"/>
      <c r="J3244" s="259"/>
    </row>
    <row r="3245" spans="1:10">
      <c r="A3245" s="259"/>
      <c r="B3245" s="259"/>
      <c r="C3245" s="259"/>
      <c r="D3245" s="259"/>
      <c r="E3245" s="259"/>
      <c r="F3245" s="270"/>
      <c r="G3245" s="259"/>
      <c r="H3245" s="259"/>
      <c r="I3245" s="259"/>
      <c r="J3245" s="259"/>
    </row>
    <row r="3246" spans="1:10">
      <c r="A3246" s="259"/>
      <c r="B3246" s="259"/>
      <c r="C3246" s="259"/>
      <c r="D3246" s="259"/>
      <c r="E3246" s="259"/>
      <c r="F3246" s="270"/>
      <c r="G3246" s="259"/>
      <c r="H3246" s="259"/>
      <c r="I3246" s="259"/>
      <c r="J3246" s="259"/>
    </row>
    <row r="3247" spans="1:10">
      <c r="A3247" s="259"/>
      <c r="B3247" s="259"/>
      <c r="C3247" s="259"/>
      <c r="D3247" s="259"/>
      <c r="E3247" s="259"/>
      <c r="F3247" s="270"/>
      <c r="G3247" s="259"/>
      <c r="H3247" s="259"/>
      <c r="I3247" s="259"/>
      <c r="J3247" s="259"/>
    </row>
    <row r="3248" spans="1:10">
      <c r="A3248" s="259"/>
      <c r="B3248" s="259"/>
      <c r="C3248" s="259"/>
      <c r="D3248" s="259"/>
      <c r="E3248" s="259"/>
      <c r="F3248" s="270"/>
      <c r="G3248" s="259"/>
      <c r="H3248" s="259"/>
      <c r="I3248" s="259"/>
      <c r="J3248" s="259"/>
    </row>
    <row r="3249" spans="1:10">
      <c r="A3249" s="259"/>
      <c r="B3249" s="259"/>
      <c r="C3249" s="259"/>
      <c r="D3249" s="259"/>
      <c r="E3249" s="259"/>
      <c r="F3249" s="270"/>
      <c r="G3249" s="259"/>
      <c r="H3249" s="259"/>
      <c r="I3249" s="259"/>
      <c r="J3249" s="259"/>
    </row>
    <row r="3250" spans="1:10">
      <c r="A3250" s="259"/>
      <c r="B3250" s="259"/>
      <c r="C3250" s="259"/>
      <c r="D3250" s="259"/>
      <c r="E3250" s="259"/>
      <c r="F3250" s="270"/>
      <c r="G3250" s="259"/>
      <c r="H3250" s="259"/>
      <c r="I3250" s="259"/>
      <c r="J3250" s="259"/>
    </row>
    <row r="3251" spans="1:10">
      <c r="A3251" s="259"/>
      <c r="B3251" s="259"/>
      <c r="C3251" s="259"/>
      <c r="D3251" s="259"/>
      <c r="E3251" s="259"/>
      <c r="F3251" s="270"/>
      <c r="G3251" s="259"/>
      <c r="H3251" s="259"/>
      <c r="I3251" s="259"/>
      <c r="J3251" s="259"/>
    </row>
    <row r="3252" spans="1:10">
      <c r="A3252" s="259"/>
      <c r="B3252" s="259"/>
      <c r="C3252" s="259"/>
      <c r="D3252" s="259"/>
      <c r="E3252" s="259"/>
      <c r="F3252" s="270"/>
      <c r="G3252" s="259"/>
      <c r="H3252" s="259"/>
      <c r="I3252" s="259"/>
      <c r="J3252" s="259"/>
    </row>
    <row r="3253" spans="1:10">
      <c r="A3253" s="259"/>
      <c r="B3253" s="259"/>
      <c r="C3253" s="259"/>
      <c r="D3253" s="259"/>
      <c r="E3253" s="259"/>
      <c r="F3253" s="270"/>
      <c r="G3253" s="259"/>
      <c r="H3253" s="259"/>
      <c r="I3253" s="259"/>
      <c r="J3253" s="259"/>
    </row>
    <row r="3254" spans="1:10">
      <c r="A3254" s="259"/>
      <c r="B3254" s="259"/>
      <c r="C3254" s="259"/>
      <c r="D3254" s="259"/>
      <c r="E3254" s="259"/>
      <c r="F3254" s="270"/>
      <c r="G3254" s="259"/>
      <c r="H3254" s="259"/>
      <c r="I3254" s="259"/>
      <c r="J3254" s="259"/>
    </row>
    <row r="3255" spans="1:10">
      <c r="A3255" s="259"/>
      <c r="B3255" s="259"/>
      <c r="C3255" s="259"/>
      <c r="D3255" s="259"/>
      <c r="E3255" s="259"/>
      <c r="F3255" s="270"/>
      <c r="G3255" s="259"/>
      <c r="H3255" s="259"/>
      <c r="I3255" s="259"/>
      <c r="J3255" s="259"/>
    </row>
    <row r="3256" spans="1:10">
      <c r="A3256" s="259"/>
      <c r="B3256" s="259"/>
      <c r="C3256" s="259"/>
      <c r="D3256" s="259"/>
      <c r="E3256" s="259"/>
      <c r="F3256" s="270"/>
      <c r="G3256" s="259"/>
      <c r="H3256" s="259"/>
      <c r="I3256" s="259"/>
      <c r="J3256" s="259"/>
    </row>
    <row r="3257" spans="1:10">
      <c r="A3257" s="259"/>
      <c r="B3257" s="259"/>
      <c r="C3257" s="259"/>
      <c r="D3257" s="259"/>
      <c r="E3257" s="259"/>
      <c r="F3257" s="270"/>
      <c r="G3257" s="259"/>
      <c r="H3257" s="259"/>
      <c r="I3257" s="259"/>
      <c r="J3257" s="259"/>
    </row>
    <row r="3258" spans="1:10">
      <c r="A3258" s="259"/>
      <c r="B3258" s="259"/>
      <c r="C3258" s="259"/>
      <c r="D3258" s="259"/>
      <c r="E3258" s="259"/>
      <c r="F3258" s="270"/>
      <c r="G3258" s="259"/>
      <c r="H3258" s="259"/>
      <c r="I3258" s="259"/>
      <c r="J3258" s="259"/>
    </row>
    <row r="3259" spans="1:10">
      <c r="A3259" s="259"/>
      <c r="B3259" s="259"/>
      <c r="C3259" s="259"/>
      <c r="D3259" s="259"/>
      <c r="E3259" s="259"/>
      <c r="F3259" s="270"/>
      <c r="G3259" s="259"/>
      <c r="H3259" s="259"/>
      <c r="I3259" s="259"/>
      <c r="J3259" s="259"/>
    </row>
    <row r="3260" spans="1:10">
      <c r="A3260" s="259"/>
      <c r="B3260" s="259"/>
      <c r="C3260" s="259"/>
      <c r="D3260" s="259"/>
      <c r="E3260" s="259"/>
      <c r="F3260" s="270"/>
      <c r="G3260" s="259"/>
      <c r="H3260" s="259"/>
      <c r="I3260" s="259"/>
      <c r="J3260" s="259"/>
    </row>
    <row r="3261" spans="1:10">
      <c r="A3261" s="259"/>
      <c r="B3261" s="259"/>
      <c r="C3261" s="259"/>
      <c r="D3261" s="259"/>
      <c r="E3261" s="259"/>
      <c r="F3261" s="270"/>
      <c r="G3261" s="259"/>
      <c r="H3261" s="259"/>
      <c r="I3261" s="259"/>
      <c r="J3261" s="259"/>
    </row>
    <row r="3262" spans="1:10">
      <c r="A3262" s="259"/>
      <c r="B3262" s="259"/>
      <c r="C3262" s="259"/>
      <c r="D3262" s="259"/>
      <c r="E3262" s="259"/>
      <c r="F3262" s="270"/>
      <c r="G3262" s="259"/>
      <c r="H3262" s="259"/>
      <c r="I3262" s="259"/>
      <c r="J3262" s="259"/>
    </row>
    <row r="3263" spans="1:10">
      <c r="A3263" s="259"/>
      <c r="B3263" s="259"/>
      <c r="C3263" s="259"/>
      <c r="D3263" s="259"/>
      <c r="E3263" s="259"/>
      <c r="F3263" s="270"/>
      <c r="G3263" s="259"/>
      <c r="H3263" s="259"/>
      <c r="I3263" s="259"/>
      <c r="J3263" s="259"/>
    </row>
    <row r="3264" spans="1:10">
      <c r="A3264" s="259"/>
      <c r="B3264" s="259"/>
      <c r="C3264" s="259"/>
      <c r="D3264" s="259"/>
      <c r="E3264" s="259"/>
      <c r="F3264" s="270"/>
      <c r="G3264" s="259"/>
      <c r="H3264" s="259"/>
      <c r="I3264" s="259"/>
      <c r="J3264" s="259"/>
    </row>
    <row r="3265" spans="1:10">
      <c r="A3265" s="259"/>
      <c r="B3265" s="259"/>
      <c r="C3265" s="259"/>
      <c r="D3265" s="259"/>
      <c r="E3265" s="259"/>
      <c r="F3265" s="270"/>
      <c r="G3265" s="259"/>
      <c r="H3265" s="259"/>
      <c r="I3265" s="259"/>
      <c r="J3265" s="259"/>
    </row>
    <row r="3266" spans="1:10">
      <c r="A3266" s="259"/>
      <c r="B3266" s="259"/>
      <c r="C3266" s="259"/>
      <c r="D3266" s="259"/>
      <c r="E3266" s="259"/>
      <c r="F3266" s="270"/>
      <c r="G3266" s="259"/>
      <c r="H3266" s="259"/>
      <c r="I3266" s="259"/>
      <c r="J3266" s="259"/>
    </row>
    <row r="3267" spans="1:10">
      <c r="A3267" s="259"/>
      <c r="B3267" s="259"/>
      <c r="C3267" s="259"/>
      <c r="D3267" s="259"/>
      <c r="E3267" s="259"/>
      <c r="F3267" s="270"/>
      <c r="G3267" s="259"/>
      <c r="H3267" s="259"/>
      <c r="I3267" s="259"/>
      <c r="J3267" s="259"/>
    </row>
    <row r="3268" spans="1:10">
      <c r="A3268" s="259"/>
      <c r="B3268" s="259"/>
      <c r="C3268" s="259"/>
      <c r="D3268" s="259"/>
      <c r="E3268" s="259"/>
      <c r="F3268" s="270"/>
      <c r="G3268" s="259"/>
      <c r="H3268" s="259"/>
      <c r="I3268" s="259"/>
      <c r="J3268" s="259"/>
    </row>
    <row r="3269" spans="1:10">
      <c r="A3269" s="259"/>
      <c r="B3269" s="259"/>
      <c r="C3269" s="259"/>
      <c r="D3269" s="259"/>
      <c r="E3269" s="259"/>
      <c r="F3269" s="270"/>
      <c r="G3269" s="259"/>
      <c r="H3269" s="259"/>
      <c r="I3269" s="259"/>
      <c r="J3269" s="259"/>
    </row>
    <row r="3270" spans="1:10">
      <c r="A3270" s="259"/>
      <c r="B3270" s="259"/>
      <c r="C3270" s="259"/>
      <c r="D3270" s="259"/>
      <c r="E3270" s="259"/>
      <c r="F3270" s="270"/>
      <c r="G3270" s="259"/>
      <c r="H3270" s="259"/>
      <c r="I3270" s="259"/>
      <c r="J3270" s="259"/>
    </row>
    <row r="3271" spans="1:10">
      <c r="A3271" s="259"/>
      <c r="B3271" s="259"/>
      <c r="C3271" s="259"/>
      <c r="D3271" s="259"/>
      <c r="E3271" s="259"/>
      <c r="F3271" s="270"/>
      <c r="G3271" s="259"/>
      <c r="H3271" s="259"/>
      <c r="I3271" s="259"/>
      <c r="J3271" s="259"/>
    </row>
    <row r="3272" spans="1:10">
      <c r="A3272" s="259"/>
      <c r="B3272" s="259"/>
      <c r="C3272" s="259"/>
      <c r="D3272" s="259"/>
      <c r="E3272" s="259"/>
      <c r="F3272" s="270"/>
      <c r="G3272" s="259"/>
      <c r="H3272" s="259"/>
      <c r="I3272" s="259"/>
      <c r="J3272" s="259"/>
    </row>
    <row r="3273" spans="1:10">
      <c r="A3273" s="259"/>
      <c r="B3273" s="259"/>
      <c r="C3273" s="259"/>
      <c r="D3273" s="259"/>
      <c r="E3273" s="259"/>
      <c r="F3273" s="270"/>
      <c r="G3273" s="259"/>
      <c r="H3273" s="259"/>
      <c r="I3273" s="259"/>
      <c r="J3273" s="259"/>
    </row>
    <row r="3274" spans="1:10">
      <c r="A3274" s="259"/>
      <c r="B3274" s="259"/>
      <c r="C3274" s="259"/>
      <c r="D3274" s="259"/>
      <c r="E3274" s="259"/>
      <c r="F3274" s="270"/>
      <c r="G3274" s="259"/>
      <c r="H3274" s="259"/>
      <c r="I3274" s="259"/>
      <c r="J3274" s="259"/>
    </row>
    <row r="3275" spans="1:10">
      <c r="A3275" s="259"/>
      <c r="B3275" s="259"/>
      <c r="C3275" s="259"/>
      <c r="D3275" s="259"/>
      <c r="E3275" s="259"/>
      <c r="F3275" s="270"/>
      <c r="G3275" s="259"/>
      <c r="H3275" s="259"/>
      <c r="I3275" s="259"/>
      <c r="J3275" s="259"/>
    </row>
    <row r="3276" spans="1:10">
      <c r="A3276" s="259"/>
      <c r="B3276" s="259"/>
      <c r="C3276" s="259"/>
      <c r="D3276" s="259"/>
      <c r="E3276" s="259"/>
      <c r="F3276" s="270"/>
      <c r="G3276" s="259"/>
      <c r="H3276" s="259"/>
      <c r="I3276" s="259"/>
      <c r="J3276" s="259"/>
    </row>
    <row r="3277" spans="1:10">
      <c r="A3277" s="259"/>
      <c r="B3277" s="259"/>
      <c r="C3277" s="259"/>
      <c r="D3277" s="259"/>
      <c r="E3277" s="259"/>
      <c r="F3277" s="270"/>
      <c r="G3277" s="259"/>
      <c r="H3277" s="259"/>
      <c r="I3277" s="259"/>
      <c r="J3277" s="259"/>
    </row>
    <row r="3278" spans="1:10">
      <c r="A3278" s="259"/>
      <c r="B3278" s="259"/>
      <c r="C3278" s="259"/>
      <c r="D3278" s="259"/>
      <c r="E3278" s="259"/>
      <c r="F3278" s="270"/>
      <c r="G3278" s="259"/>
      <c r="H3278" s="259"/>
      <c r="I3278" s="259"/>
      <c r="J3278" s="259"/>
    </row>
    <row r="3279" spans="1:10">
      <c r="A3279" s="259"/>
      <c r="B3279" s="259"/>
      <c r="C3279" s="259"/>
      <c r="D3279" s="259"/>
      <c r="E3279" s="259"/>
      <c r="F3279" s="270"/>
      <c r="G3279" s="259"/>
      <c r="H3279" s="259"/>
      <c r="I3279" s="259"/>
      <c r="J3279" s="259"/>
    </row>
    <row r="3280" spans="1:10">
      <c r="A3280" s="259"/>
      <c r="B3280" s="259"/>
      <c r="C3280" s="259"/>
      <c r="D3280" s="259"/>
      <c r="E3280" s="259"/>
      <c r="F3280" s="270"/>
      <c r="G3280" s="259"/>
      <c r="H3280" s="259"/>
      <c r="I3280" s="259"/>
      <c r="J3280" s="259"/>
    </row>
    <row r="3281" spans="1:10">
      <c r="A3281" s="259"/>
      <c r="B3281" s="259"/>
      <c r="C3281" s="259"/>
      <c r="D3281" s="259"/>
      <c r="E3281" s="259"/>
      <c r="F3281" s="270"/>
      <c r="G3281" s="259"/>
      <c r="H3281" s="259"/>
      <c r="I3281" s="259"/>
      <c r="J3281" s="259"/>
    </row>
    <row r="3282" spans="1:10">
      <c r="A3282" s="259"/>
      <c r="B3282" s="259"/>
      <c r="C3282" s="259"/>
      <c r="D3282" s="259"/>
      <c r="E3282" s="259"/>
      <c r="F3282" s="270"/>
      <c r="G3282" s="259"/>
      <c r="H3282" s="259"/>
      <c r="I3282" s="259"/>
      <c r="J3282" s="259"/>
    </row>
    <row r="3283" spans="1:10">
      <c r="A3283" s="259"/>
      <c r="B3283" s="259"/>
      <c r="C3283" s="259"/>
      <c r="D3283" s="259"/>
      <c r="E3283" s="259"/>
      <c r="F3283" s="270"/>
      <c r="G3283" s="259"/>
      <c r="H3283" s="259"/>
      <c r="I3283" s="259"/>
      <c r="J3283" s="259"/>
    </row>
    <row r="3284" spans="1:10">
      <c r="A3284" s="259"/>
      <c r="B3284" s="259"/>
      <c r="C3284" s="259"/>
      <c r="D3284" s="259"/>
      <c r="E3284" s="259"/>
      <c r="F3284" s="270"/>
      <c r="G3284" s="259"/>
      <c r="H3284" s="259"/>
      <c r="I3284" s="259"/>
      <c r="J3284" s="259"/>
    </row>
    <row r="3285" spans="1:10">
      <c r="A3285" s="259"/>
      <c r="B3285" s="259"/>
      <c r="C3285" s="259"/>
      <c r="D3285" s="259"/>
      <c r="E3285" s="259"/>
      <c r="F3285" s="270"/>
      <c r="G3285" s="259"/>
      <c r="H3285" s="259"/>
      <c r="I3285" s="259"/>
      <c r="J3285" s="259"/>
    </row>
    <row r="3286" spans="1:10">
      <c r="A3286" s="259"/>
      <c r="B3286" s="259"/>
      <c r="C3286" s="259"/>
      <c r="D3286" s="259"/>
      <c r="E3286" s="259"/>
      <c r="F3286" s="270"/>
      <c r="G3286" s="259"/>
      <c r="H3286" s="259"/>
      <c r="I3286" s="259"/>
      <c r="J3286" s="259"/>
    </row>
    <row r="3287" spans="1:10">
      <c r="A3287" s="259"/>
      <c r="B3287" s="259"/>
      <c r="C3287" s="259"/>
      <c r="D3287" s="259"/>
      <c r="E3287" s="259"/>
      <c r="F3287" s="270"/>
      <c r="G3287" s="259"/>
      <c r="H3287" s="259"/>
      <c r="I3287" s="259"/>
      <c r="J3287" s="259"/>
    </row>
    <row r="3288" spans="1:10">
      <c r="A3288" s="259"/>
      <c r="B3288" s="259"/>
      <c r="C3288" s="259"/>
      <c r="D3288" s="259"/>
      <c r="E3288" s="259"/>
      <c r="F3288" s="270"/>
      <c r="G3288" s="259"/>
      <c r="H3288" s="259"/>
      <c r="I3288" s="259"/>
      <c r="J3288" s="259"/>
    </row>
    <row r="3289" spans="1:10">
      <c r="A3289" s="259"/>
      <c r="B3289" s="259"/>
      <c r="C3289" s="259"/>
      <c r="D3289" s="259"/>
      <c r="E3289" s="259"/>
      <c r="F3289" s="270"/>
      <c r="G3289" s="259"/>
      <c r="H3289" s="259"/>
      <c r="I3289" s="259"/>
      <c r="J3289" s="259"/>
    </row>
    <row r="3290" spans="1:10">
      <c r="A3290" s="259"/>
      <c r="B3290" s="259"/>
      <c r="C3290" s="259"/>
      <c r="D3290" s="259"/>
      <c r="E3290" s="259"/>
      <c r="F3290" s="270"/>
      <c r="G3290" s="259"/>
      <c r="H3290" s="259"/>
      <c r="I3290" s="259"/>
      <c r="J3290" s="259"/>
    </row>
    <row r="3291" spans="1:10">
      <c r="A3291" s="259"/>
      <c r="B3291" s="259"/>
      <c r="C3291" s="259"/>
      <c r="D3291" s="259"/>
      <c r="E3291" s="259"/>
      <c r="F3291" s="270"/>
      <c r="G3291" s="259"/>
      <c r="H3291" s="259"/>
      <c r="I3291" s="259"/>
      <c r="J3291" s="259"/>
    </row>
    <row r="3292" spans="1:10">
      <c r="A3292" s="259"/>
      <c r="B3292" s="259"/>
      <c r="C3292" s="259"/>
      <c r="D3292" s="259"/>
      <c r="E3292" s="259"/>
      <c r="F3292" s="270"/>
      <c r="G3292" s="259"/>
      <c r="H3292" s="259"/>
      <c r="I3292" s="259"/>
      <c r="J3292" s="259"/>
    </row>
    <row r="3293" spans="1:10">
      <c r="A3293" s="259"/>
      <c r="B3293" s="259"/>
      <c r="C3293" s="259"/>
      <c r="D3293" s="259"/>
      <c r="E3293" s="259"/>
      <c r="F3293" s="270"/>
      <c r="G3293" s="259"/>
      <c r="H3293" s="259"/>
      <c r="I3293" s="259"/>
      <c r="J3293" s="259"/>
    </row>
    <row r="3294" spans="1:10">
      <c r="A3294" s="259"/>
      <c r="B3294" s="259"/>
      <c r="C3294" s="259"/>
      <c r="D3294" s="259"/>
      <c r="E3294" s="259"/>
      <c r="F3294" s="270"/>
      <c r="G3294" s="259"/>
      <c r="H3294" s="259"/>
      <c r="I3294" s="259"/>
      <c r="J3294" s="259"/>
    </row>
    <row r="3295" spans="1:10">
      <c r="A3295" s="259"/>
      <c r="B3295" s="259"/>
      <c r="C3295" s="259"/>
      <c r="D3295" s="259"/>
      <c r="E3295" s="259"/>
      <c r="F3295" s="270"/>
      <c r="G3295" s="259"/>
      <c r="H3295" s="259"/>
      <c r="I3295" s="259"/>
      <c r="J3295" s="259"/>
    </row>
    <row r="3296" spans="1:10">
      <c r="A3296" s="259"/>
      <c r="B3296" s="259"/>
      <c r="C3296" s="259"/>
      <c r="D3296" s="259"/>
      <c r="E3296" s="259"/>
      <c r="F3296" s="270"/>
      <c r="G3296" s="259"/>
      <c r="H3296" s="259"/>
      <c r="I3296" s="259"/>
      <c r="J3296" s="259"/>
    </row>
    <row r="3297" spans="1:10">
      <c r="A3297" s="259"/>
      <c r="B3297" s="259"/>
      <c r="C3297" s="259"/>
      <c r="D3297" s="259"/>
      <c r="E3297" s="259"/>
      <c r="F3297" s="270"/>
      <c r="G3297" s="259"/>
      <c r="H3297" s="259"/>
      <c r="I3297" s="259"/>
      <c r="J3297" s="259"/>
    </row>
    <row r="3298" spans="1:10">
      <c r="A3298" s="259"/>
      <c r="B3298" s="259"/>
      <c r="C3298" s="259"/>
      <c r="D3298" s="259"/>
      <c r="E3298" s="259"/>
      <c r="F3298" s="270"/>
      <c r="G3298" s="259"/>
      <c r="H3298" s="259"/>
      <c r="I3298" s="259"/>
      <c r="J3298" s="259"/>
    </row>
    <row r="3299" spans="1:10">
      <c r="A3299" s="259"/>
      <c r="B3299" s="259"/>
      <c r="C3299" s="259"/>
      <c r="D3299" s="259"/>
      <c r="E3299" s="259"/>
      <c r="F3299" s="270"/>
      <c r="G3299" s="259"/>
      <c r="H3299" s="259"/>
      <c r="I3299" s="259"/>
      <c r="J3299" s="259"/>
    </row>
    <row r="3300" spans="1:10">
      <c r="A3300" s="259"/>
      <c r="B3300" s="259"/>
      <c r="C3300" s="259"/>
      <c r="D3300" s="259"/>
      <c r="E3300" s="259"/>
      <c r="F3300" s="270"/>
      <c r="G3300" s="259"/>
      <c r="H3300" s="259"/>
      <c r="I3300" s="259"/>
      <c r="J3300" s="259"/>
    </row>
    <row r="3301" spans="1:10">
      <c r="A3301" s="259"/>
      <c r="B3301" s="259"/>
      <c r="C3301" s="259"/>
      <c r="D3301" s="259"/>
      <c r="E3301" s="259"/>
      <c r="F3301" s="270"/>
      <c r="G3301" s="259"/>
      <c r="H3301" s="259"/>
      <c r="I3301" s="259"/>
      <c r="J3301" s="259"/>
    </row>
    <row r="3302" spans="1:10">
      <c r="A3302" s="259"/>
      <c r="B3302" s="259"/>
      <c r="C3302" s="259"/>
      <c r="D3302" s="259"/>
      <c r="E3302" s="259"/>
      <c r="F3302" s="270"/>
      <c r="G3302" s="259"/>
      <c r="H3302" s="259"/>
      <c r="I3302" s="259"/>
      <c r="J3302" s="259"/>
    </row>
    <row r="3303" spans="1:10">
      <c r="A3303" s="259"/>
      <c r="B3303" s="259"/>
      <c r="C3303" s="259"/>
      <c r="D3303" s="259"/>
      <c r="E3303" s="259"/>
      <c r="F3303" s="270"/>
      <c r="G3303" s="259"/>
      <c r="H3303" s="259"/>
      <c r="I3303" s="259"/>
      <c r="J3303" s="259"/>
    </row>
    <row r="3304" spans="1:10">
      <c r="A3304" s="259"/>
      <c r="B3304" s="259"/>
      <c r="C3304" s="259"/>
      <c r="D3304" s="259"/>
      <c r="E3304" s="259"/>
      <c r="F3304" s="270"/>
      <c r="G3304" s="259"/>
      <c r="H3304" s="259"/>
      <c r="I3304" s="259"/>
      <c r="J3304" s="259"/>
    </row>
    <row r="3305" spans="1:10">
      <c r="A3305" s="259"/>
      <c r="B3305" s="259"/>
      <c r="C3305" s="259"/>
      <c r="D3305" s="259"/>
      <c r="E3305" s="259"/>
      <c r="F3305" s="270"/>
      <c r="G3305" s="259"/>
      <c r="H3305" s="259"/>
      <c r="I3305" s="259"/>
      <c r="J3305" s="259"/>
    </row>
    <row r="3306" spans="1:10">
      <c r="A3306" s="259"/>
      <c r="B3306" s="259"/>
      <c r="C3306" s="259"/>
      <c r="D3306" s="259"/>
      <c r="E3306" s="259"/>
      <c r="F3306" s="270"/>
      <c r="G3306" s="259"/>
      <c r="H3306" s="259"/>
      <c r="I3306" s="259"/>
      <c r="J3306" s="259"/>
    </row>
    <row r="3307" spans="1:10">
      <c r="A3307" s="259"/>
      <c r="B3307" s="259"/>
      <c r="C3307" s="259"/>
      <c r="D3307" s="259"/>
      <c r="E3307" s="259"/>
      <c r="F3307" s="270"/>
      <c r="G3307" s="259"/>
      <c r="H3307" s="259"/>
      <c r="I3307" s="259"/>
      <c r="J3307" s="259"/>
    </row>
    <row r="3308" spans="1:10">
      <c r="A3308" s="259"/>
      <c r="B3308" s="259"/>
      <c r="C3308" s="259"/>
      <c r="D3308" s="259"/>
      <c r="E3308" s="259"/>
      <c r="F3308" s="270"/>
      <c r="G3308" s="259"/>
      <c r="H3308" s="259"/>
      <c r="I3308" s="259"/>
      <c r="J3308" s="259"/>
    </row>
    <row r="3309" spans="1:10">
      <c r="A3309" s="259"/>
      <c r="B3309" s="259"/>
      <c r="C3309" s="259"/>
      <c r="D3309" s="259"/>
      <c r="E3309" s="259"/>
      <c r="F3309" s="270"/>
      <c r="G3309" s="259"/>
      <c r="H3309" s="259"/>
      <c r="I3309" s="259"/>
      <c r="J3309" s="259"/>
    </row>
    <row r="3310" spans="1:10">
      <c r="A3310" s="259"/>
      <c r="B3310" s="259"/>
      <c r="C3310" s="259"/>
      <c r="D3310" s="259"/>
      <c r="E3310" s="259"/>
      <c r="F3310" s="270"/>
      <c r="G3310" s="259"/>
      <c r="H3310" s="259"/>
      <c r="I3310" s="259"/>
      <c r="J3310" s="259"/>
    </row>
    <row r="3311" spans="1:10">
      <c r="A3311" s="259"/>
      <c r="B3311" s="259"/>
      <c r="C3311" s="259"/>
      <c r="D3311" s="259"/>
      <c r="E3311" s="259"/>
      <c r="F3311" s="270"/>
      <c r="G3311" s="259"/>
      <c r="H3311" s="259"/>
      <c r="I3311" s="259"/>
      <c r="J3311" s="259"/>
    </row>
    <row r="3312" spans="1:10">
      <c r="A3312" s="259"/>
      <c r="B3312" s="259"/>
      <c r="C3312" s="259"/>
      <c r="D3312" s="259"/>
      <c r="E3312" s="259"/>
      <c r="F3312" s="270"/>
      <c r="G3312" s="259"/>
      <c r="H3312" s="259"/>
      <c r="I3312" s="259"/>
      <c r="J3312" s="259"/>
    </row>
    <row r="3313" spans="1:10">
      <c r="A3313" s="259"/>
      <c r="B3313" s="259"/>
      <c r="C3313" s="259"/>
      <c r="D3313" s="259"/>
      <c r="E3313" s="259"/>
      <c r="F3313" s="270"/>
      <c r="G3313" s="259"/>
      <c r="H3313" s="259"/>
      <c r="I3313" s="259"/>
      <c r="J3313" s="259"/>
    </row>
    <row r="3314" spans="1:10">
      <c r="A3314" s="259"/>
      <c r="B3314" s="259"/>
      <c r="C3314" s="259"/>
      <c r="D3314" s="259"/>
      <c r="E3314" s="259"/>
      <c r="F3314" s="270"/>
      <c r="G3314" s="259"/>
      <c r="H3314" s="259"/>
      <c r="I3314" s="259"/>
      <c r="J3314" s="259"/>
    </row>
    <row r="3315" spans="1:10">
      <c r="A3315" s="259"/>
      <c r="B3315" s="259"/>
      <c r="C3315" s="259"/>
      <c r="D3315" s="259"/>
      <c r="E3315" s="259"/>
      <c r="F3315" s="270"/>
      <c r="G3315" s="259"/>
      <c r="H3315" s="259"/>
      <c r="I3315" s="259"/>
      <c r="J3315" s="259"/>
    </row>
    <row r="3316" spans="1:10">
      <c r="A3316" s="259"/>
      <c r="B3316" s="259"/>
      <c r="C3316" s="259"/>
      <c r="D3316" s="259"/>
      <c r="E3316" s="259"/>
      <c r="F3316" s="270"/>
      <c r="G3316" s="259"/>
      <c r="H3316" s="259"/>
      <c r="I3316" s="259"/>
      <c r="J3316" s="259"/>
    </row>
    <row r="3317" spans="1:10">
      <c r="A3317" s="259"/>
      <c r="B3317" s="259"/>
      <c r="C3317" s="259"/>
      <c r="D3317" s="259"/>
      <c r="E3317" s="259"/>
      <c r="F3317" s="270"/>
      <c r="G3317" s="259"/>
      <c r="H3317" s="259"/>
      <c r="I3317" s="259"/>
      <c r="J3317" s="259"/>
    </row>
    <row r="3318" spans="1:10">
      <c r="A3318" s="259"/>
      <c r="B3318" s="259"/>
      <c r="C3318" s="259"/>
      <c r="D3318" s="259"/>
      <c r="E3318" s="259"/>
      <c r="F3318" s="270"/>
      <c r="G3318" s="259"/>
      <c r="H3318" s="259"/>
      <c r="I3318" s="259"/>
      <c r="J3318" s="259"/>
    </row>
    <row r="3319" spans="1:10">
      <c r="A3319" s="259"/>
      <c r="B3319" s="259"/>
      <c r="C3319" s="259"/>
      <c r="D3319" s="259"/>
      <c r="E3319" s="259"/>
      <c r="F3319" s="270"/>
      <c r="G3319" s="259"/>
      <c r="H3319" s="259"/>
      <c r="I3319" s="259"/>
      <c r="J3319" s="259"/>
    </row>
    <row r="3320" spans="1:10">
      <c r="A3320" s="259"/>
      <c r="B3320" s="259"/>
      <c r="C3320" s="259"/>
      <c r="D3320" s="259"/>
      <c r="E3320" s="259"/>
      <c r="F3320" s="270"/>
      <c r="G3320" s="259"/>
      <c r="H3320" s="259"/>
      <c r="I3320" s="259"/>
      <c r="J3320" s="259"/>
    </row>
    <row r="3321" spans="1:10">
      <c r="A3321" s="259"/>
      <c r="B3321" s="259"/>
      <c r="C3321" s="259"/>
      <c r="D3321" s="259"/>
      <c r="E3321" s="259"/>
      <c r="F3321" s="270"/>
      <c r="G3321" s="259"/>
      <c r="H3321" s="259"/>
      <c r="I3321" s="259"/>
      <c r="J3321" s="259"/>
    </row>
    <row r="3322" spans="1:10">
      <c r="A3322" s="259"/>
      <c r="B3322" s="259"/>
      <c r="C3322" s="259"/>
      <c r="D3322" s="259"/>
      <c r="E3322" s="259"/>
      <c r="F3322" s="270"/>
      <c r="G3322" s="259"/>
      <c r="H3322" s="259"/>
      <c r="I3322" s="259"/>
      <c r="J3322" s="259"/>
    </row>
    <row r="3323" spans="1:10">
      <c r="A3323" s="259"/>
      <c r="B3323" s="259"/>
      <c r="C3323" s="259"/>
      <c r="D3323" s="259"/>
      <c r="E3323" s="259"/>
      <c r="F3323" s="270"/>
      <c r="G3323" s="259"/>
      <c r="H3323" s="259"/>
      <c r="I3323" s="259"/>
      <c r="J3323" s="259"/>
    </row>
    <row r="3324" spans="1:10">
      <c r="A3324" s="259"/>
      <c r="B3324" s="259"/>
      <c r="C3324" s="259"/>
      <c r="D3324" s="259"/>
      <c r="E3324" s="259"/>
      <c r="F3324" s="270"/>
      <c r="G3324" s="259"/>
      <c r="H3324" s="259"/>
      <c r="I3324" s="259"/>
      <c r="J3324" s="259"/>
    </row>
    <row r="3325" spans="1:10">
      <c r="A3325" s="259"/>
      <c r="B3325" s="259"/>
      <c r="C3325" s="259"/>
      <c r="D3325" s="259"/>
      <c r="E3325" s="259"/>
      <c r="F3325" s="270"/>
      <c r="G3325" s="259"/>
      <c r="H3325" s="259"/>
      <c r="I3325" s="259"/>
      <c r="J3325" s="259"/>
    </row>
    <row r="3326" spans="1:10">
      <c r="A3326" s="259"/>
      <c r="B3326" s="259"/>
      <c r="C3326" s="259"/>
      <c r="D3326" s="259"/>
      <c r="E3326" s="259"/>
      <c r="F3326" s="270"/>
      <c r="G3326" s="259"/>
      <c r="H3326" s="259"/>
      <c r="I3326" s="259"/>
      <c r="J3326" s="259"/>
    </row>
    <row r="3327" spans="1:10">
      <c r="A3327" s="259"/>
      <c r="B3327" s="259"/>
      <c r="C3327" s="259"/>
      <c r="D3327" s="259"/>
      <c r="E3327" s="259"/>
      <c r="F3327" s="270"/>
      <c r="G3327" s="259"/>
      <c r="H3327" s="259"/>
      <c r="I3327" s="259"/>
      <c r="J3327" s="259"/>
    </row>
    <row r="3328" spans="1:10">
      <c r="A3328" s="259"/>
      <c r="B3328" s="259"/>
      <c r="C3328" s="259"/>
      <c r="D3328" s="259"/>
      <c r="E3328" s="259"/>
      <c r="F3328" s="270"/>
      <c r="G3328" s="259"/>
      <c r="H3328" s="259"/>
      <c r="I3328" s="259"/>
      <c r="J3328" s="259"/>
    </row>
    <row r="3329" spans="1:10">
      <c r="A3329" s="259"/>
      <c r="B3329" s="259"/>
      <c r="C3329" s="259"/>
      <c r="D3329" s="259"/>
      <c r="E3329" s="259"/>
      <c r="F3329" s="270"/>
      <c r="G3329" s="259"/>
      <c r="H3329" s="259"/>
      <c r="I3329" s="259"/>
      <c r="J3329" s="259"/>
    </row>
    <row r="3330" spans="1:10">
      <c r="A3330" s="259"/>
      <c r="B3330" s="259"/>
      <c r="C3330" s="259"/>
      <c r="D3330" s="259"/>
      <c r="E3330" s="259"/>
      <c r="F3330" s="270"/>
      <c r="G3330" s="259"/>
      <c r="H3330" s="259"/>
      <c r="I3330" s="259"/>
      <c r="J3330" s="259"/>
    </row>
    <row r="3331" spans="1:10">
      <c r="A3331" s="259"/>
      <c r="B3331" s="259"/>
      <c r="C3331" s="259"/>
      <c r="D3331" s="259"/>
      <c r="E3331" s="259"/>
      <c r="F3331" s="270"/>
      <c r="G3331" s="259"/>
      <c r="H3331" s="259"/>
      <c r="I3331" s="259"/>
      <c r="J3331" s="259"/>
    </row>
    <row r="3332" spans="1:10">
      <c r="A3332" s="259"/>
      <c r="B3332" s="259"/>
      <c r="C3332" s="259"/>
      <c r="D3332" s="259"/>
      <c r="E3332" s="259"/>
      <c r="F3332" s="270"/>
      <c r="G3332" s="259"/>
      <c r="H3332" s="259"/>
      <c r="I3332" s="259"/>
      <c r="J3332" s="259"/>
    </row>
    <row r="3333" spans="1:10">
      <c r="A3333" s="259"/>
      <c r="B3333" s="259"/>
      <c r="C3333" s="259"/>
      <c r="D3333" s="259"/>
      <c r="E3333" s="259"/>
      <c r="F3333" s="270"/>
      <c r="G3333" s="259"/>
      <c r="H3333" s="259"/>
      <c r="I3333" s="259"/>
      <c r="J3333" s="259"/>
    </row>
    <row r="3334" spans="1:10">
      <c r="A3334" s="259"/>
      <c r="B3334" s="259"/>
      <c r="C3334" s="259"/>
      <c r="D3334" s="259"/>
      <c r="E3334" s="259"/>
      <c r="F3334" s="270"/>
      <c r="G3334" s="259"/>
      <c r="H3334" s="259"/>
      <c r="I3334" s="259"/>
      <c r="J3334" s="259"/>
    </row>
    <row r="3335" spans="1:10">
      <c r="A3335" s="259"/>
      <c r="B3335" s="259"/>
      <c r="C3335" s="259"/>
      <c r="D3335" s="259"/>
      <c r="E3335" s="259"/>
      <c r="F3335" s="270"/>
      <c r="G3335" s="259"/>
      <c r="H3335" s="259"/>
      <c r="I3335" s="259"/>
      <c r="J3335" s="259"/>
    </row>
    <row r="3336" spans="1:10">
      <c r="A3336" s="259"/>
      <c r="B3336" s="259"/>
      <c r="C3336" s="259"/>
      <c r="D3336" s="259"/>
      <c r="E3336" s="259"/>
      <c r="F3336" s="270"/>
      <c r="G3336" s="259"/>
      <c r="H3336" s="259"/>
      <c r="I3336" s="259"/>
      <c r="J3336" s="259"/>
    </row>
    <row r="3337" spans="1:10">
      <c r="A3337" s="259"/>
      <c r="B3337" s="259"/>
      <c r="C3337" s="259"/>
      <c r="D3337" s="259"/>
      <c r="E3337" s="259"/>
      <c r="F3337" s="270"/>
      <c r="G3337" s="259"/>
      <c r="H3337" s="259"/>
      <c r="I3337" s="259"/>
      <c r="J3337" s="259"/>
    </row>
    <row r="3338" spans="1:10">
      <c r="A3338" s="259"/>
      <c r="B3338" s="259"/>
      <c r="C3338" s="259"/>
      <c r="D3338" s="259"/>
      <c r="E3338" s="259"/>
      <c r="F3338" s="270"/>
      <c r="G3338" s="259"/>
      <c r="H3338" s="259"/>
      <c r="I3338" s="259"/>
      <c r="J3338" s="259"/>
    </row>
    <row r="3339" spans="1:10">
      <c r="A3339" s="259"/>
      <c r="B3339" s="259"/>
      <c r="C3339" s="259"/>
      <c r="D3339" s="259"/>
      <c r="E3339" s="259"/>
      <c r="F3339" s="270"/>
      <c r="G3339" s="259"/>
      <c r="H3339" s="259"/>
      <c r="I3339" s="259"/>
      <c r="J3339" s="259"/>
    </row>
    <row r="3340" spans="1:10">
      <c r="A3340" s="259"/>
      <c r="B3340" s="259"/>
      <c r="C3340" s="259"/>
      <c r="D3340" s="259"/>
      <c r="E3340" s="259"/>
      <c r="F3340" s="270"/>
      <c r="G3340" s="259"/>
      <c r="H3340" s="259"/>
      <c r="I3340" s="259"/>
      <c r="J3340" s="259"/>
    </row>
    <row r="3341" spans="1:10">
      <c r="A3341" s="259"/>
      <c r="B3341" s="259"/>
      <c r="C3341" s="259"/>
      <c r="D3341" s="259"/>
      <c r="E3341" s="259"/>
      <c r="F3341" s="270"/>
      <c r="G3341" s="259"/>
      <c r="H3341" s="259"/>
      <c r="I3341" s="259"/>
      <c r="J3341" s="259"/>
    </row>
    <row r="3342" spans="1:10">
      <c r="A3342" s="259"/>
      <c r="B3342" s="259"/>
      <c r="C3342" s="259"/>
      <c r="D3342" s="259"/>
      <c r="E3342" s="259"/>
      <c r="F3342" s="270"/>
      <c r="G3342" s="259"/>
      <c r="H3342" s="259"/>
      <c r="I3342" s="259"/>
      <c r="J3342" s="259"/>
    </row>
    <row r="3343" spans="1:10">
      <c r="A3343" s="259"/>
      <c r="B3343" s="259"/>
      <c r="C3343" s="259"/>
      <c r="D3343" s="259"/>
      <c r="E3343" s="259"/>
      <c r="F3343" s="270"/>
      <c r="G3343" s="259"/>
      <c r="H3343" s="259"/>
      <c r="I3343" s="259"/>
      <c r="J3343" s="259"/>
    </row>
    <row r="3344" spans="1:10">
      <c r="A3344" s="259"/>
      <c r="B3344" s="259"/>
      <c r="C3344" s="259"/>
      <c r="D3344" s="259"/>
      <c r="E3344" s="259"/>
      <c r="F3344" s="270"/>
      <c r="G3344" s="259"/>
      <c r="H3344" s="259"/>
      <c r="I3344" s="259"/>
      <c r="J3344" s="259"/>
    </row>
    <row r="3345" spans="1:10">
      <c r="A3345" s="259"/>
      <c r="B3345" s="259"/>
      <c r="C3345" s="259"/>
      <c r="D3345" s="259"/>
      <c r="E3345" s="259"/>
      <c r="F3345" s="270"/>
      <c r="G3345" s="259"/>
      <c r="H3345" s="259"/>
      <c r="I3345" s="259"/>
      <c r="J3345" s="259"/>
    </row>
    <row r="3346" spans="1:10">
      <c r="A3346" s="259"/>
      <c r="B3346" s="259"/>
      <c r="C3346" s="259"/>
      <c r="D3346" s="259"/>
      <c r="E3346" s="259"/>
      <c r="F3346" s="270"/>
      <c r="G3346" s="259"/>
      <c r="H3346" s="259"/>
      <c r="I3346" s="259"/>
      <c r="J3346" s="259"/>
    </row>
    <row r="3347" spans="1:10">
      <c r="A3347" s="259"/>
      <c r="B3347" s="259"/>
      <c r="C3347" s="259"/>
      <c r="D3347" s="259"/>
      <c r="E3347" s="259"/>
      <c r="F3347" s="270"/>
      <c r="G3347" s="259"/>
      <c r="H3347" s="259"/>
      <c r="I3347" s="259"/>
      <c r="J3347" s="259"/>
    </row>
    <row r="3348" spans="1:10">
      <c r="A3348" s="259"/>
      <c r="B3348" s="259"/>
      <c r="C3348" s="259"/>
      <c r="D3348" s="259"/>
      <c r="E3348" s="259"/>
      <c r="F3348" s="270"/>
      <c r="G3348" s="259"/>
      <c r="H3348" s="259"/>
      <c r="I3348" s="259"/>
      <c r="J3348" s="259"/>
    </row>
    <row r="3349" spans="1:10">
      <c r="A3349" s="259"/>
      <c r="B3349" s="259"/>
      <c r="C3349" s="259"/>
      <c r="D3349" s="259"/>
      <c r="E3349" s="259"/>
      <c r="F3349" s="270"/>
      <c r="G3349" s="259"/>
      <c r="H3349" s="259"/>
      <c r="I3349" s="259"/>
      <c r="J3349" s="259"/>
    </row>
    <row r="3350" spans="1:10">
      <c r="A3350" s="259"/>
      <c r="B3350" s="259"/>
      <c r="C3350" s="259"/>
      <c r="D3350" s="259"/>
      <c r="E3350" s="259"/>
      <c r="F3350" s="270"/>
      <c r="G3350" s="259"/>
      <c r="H3350" s="259"/>
      <c r="I3350" s="259"/>
      <c r="J3350" s="259"/>
    </row>
    <row r="3351" spans="1:10">
      <c r="A3351" s="259"/>
      <c r="B3351" s="259"/>
      <c r="C3351" s="259"/>
      <c r="D3351" s="259"/>
      <c r="E3351" s="259"/>
      <c r="F3351" s="270"/>
      <c r="G3351" s="259"/>
      <c r="H3351" s="259"/>
      <c r="I3351" s="259"/>
      <c r="J3351" s="259"/>
    </row>
    <row r="3352" spans="1:10">
      <c r="A3352" s="259"/>
      <c r="B3352" s="259"/>
      <c r="C3352" s="259"/>
      <c r="D3352" s="259"/>
      <c r="E3352" s="259"/>
      <c r="F3352" s="270"/>
      <c r="G3352" s="259"/>
      <c r="H3352" s="259"/>
      <c r="I3352" s="259"/>
      <c r="J3352" s="259"/>
    </row>
    <row r="3353" spans="1:10">
      <c r="A3353" s="259"/>
      <c r="B3353" s="259"/>
      <c r="C3353" s="259"/>
      <c r="D3353" s="259"/>
      <c r="E3353" s="259"/>
      <c r="F3353" s="270"/>
      <c r="G3353" s="259"/>
      <c r="H3353" s="259"/>
      <c r="I3353" s="259"/>
      <c r="J3353" s="259"/>
    </row>
    <row r="3354" spans="1:10">
      <c r="A3354" s="259"/>
      <c r="B3354" s="259"/>
      <c r="C3354" s="259"/>
      <c r="D3354" s="259"/>
      <c r="E3354" s="259"/>
      <c r="F3354" s="270"/>
      <c r="G3354" s="259"/>
      <c r="H3354" s="259"/>
      <c r="I3354" s="259"/>
      <c r="J3354" s="259"/>
    </row>
    <row r="3355" spans="1:10">
      <c r="A3355" s="259"/>
      <c r="B3355" s="259"/>
      <c r="C3355" s="259"/>
      <c r="D3355" s="259"/>
      <c r="E3355" s="259"/>
      <c r="F3355" s="270"/>
      <c r="G3355" s="259"/>
      <c r="H3355" s="259"/>
      <c r="I3355" s="259"/>
      <c r="J3355" s="259"/>
    </row>
    <row r="3356" spans="1:10">
      <c r="A3356" s="259"/>
      <c r="B3356" s="259"/>
      <c r="C3356" s="259"/>
      <c r="D3356" s="259"/>
      <c r="E3356" s="259"/>
      <c r="F3356" s="270"/>
      <c r="G3356" s="259"/>
      <c r="H3356" s="259"/>
      <c r="I3356" s="259"/>
      <c r="J3356" s="259"/>
    </row>
    <row r="3357" spans="1:10">
      <c r="A3357" s="259"/>
      <c r="B3357" s="259"/>
      <c r="C3357" s="259"/>
      <c r="D3357" s="259"/>
      <c r="E3357" s="259"/>
      <c r="F3357" s="270"/>
      <c r="G3357" s="259"/>
      <c r="H3357" s="259"/>
      <c r="I3357" s="259"/>
      <c r="J3357" s="259"/>
    </row>
    <row r="3358" spans="1:10">
      <c r="A3358" s="259"/>
      <c r="B3358" s="259"/>
      <c r="C3358" s="259"/>
      <c r="D3358" s="259"/>
      <c r="E3358" s="259"/>
      <c r="F3358" s="270"/>
      <c r="G3358" s="259"/>
      <c r="H3358" s="259"/>
      <c r="I3358" s="259"/>
      <c r="J3358" s="259"/>
    </row>
    <row r="3359" spans="1:10">
      <c r="A3359" s="259"/>
      <c r="B3359" s="259"/>
      <c r="C3359" s="259"/>
      <c r="D3359" s="259"/>
      <c r="E3359" s="259"/>
      <c r="F3359" s="270"/>
      <c r="G3359" s="259"/>
      <c r="H3359" s="259"/>
      <c r="I3359" s="259"/>
      <c r="J3359" s="259"/>
    </row>
    <row r="3360" spans="1:10">
      <c r="A3360" s="259"/>
      <c r="B3360" s="259"/>
      <c r="C3360" s="259"/>
      <c r="D3360" s="259"/>
      <c r="E3360" s="259"/>
      <c r="F3360" s="270"/>
      <c r="G3360" s="259"/>
      <c r="H3360" s="259"/>
      <c r="I3360" s="259"/>
      <c r="J3360" s="259"/>
    </row>
    <row r="3361" spans="1:10">
      <c r="A3361" s="259"/>
      <c r="B3361" s="259"/>
      <c r="C3361" s="259"/>
      <c r="D3361" s="259"/>
      <c r="E3361" s="259"/>
      <c r="F3361" s="270"/>
      <c r="G3361" s="259"/>
      <c r="H3361" s="259"/>
      <c r="I3361" s="259"/>
      <c r="J3361" s="259"/>
    </row>
    <row r="3362" spans="1:10">
      <c r="A3362" s="259"/>
      <c r="B3362" s="259"/>
      <c r="C3362" s="259"/>
      <c r="D3362" s="259"/>
      <c r="E3362" s="259"/>
      <c r="F3362" s="270"/>
      <c r="G3362" s="259"/>
      <c r="H3362" s="259"/>
      <c r="I3362" s="259"/>
      <c r="J3362" s="259"/>
    </row>
    <row r="3363" spans="1:10">
      <c r="A3363" s="259"/>
      <c r="B3363" s="259"/>
      <c r="C3363" s="259"/>
      <c r="D3363" s="259"/>
      <c r="E3363" s="259"/>
      <c r="F3363" s="270"/>
      <c r="G3363" s="259"/>
      <c r="H3363" s="259"/>
      <c r="I3363" s="259"/>
      <c r="J3363" s="259"/>
    </row>
    <row r="3364" spans="1:10">
      <c r="A3364" s="259"/>
      <c r="B3364" s="259"/>
      <c r="C3364" s="259"/>
      <c r="D3364" s="259"/>
      <c r="E3364" s="259"/>
      <c r="F3364" s="270"/>
      <c r="G3364" s="259"/>
      <c r="H3364" s="259"/>
      <c r="I3364" s="259"/>
      <c r="J3364" s="259"/>
    </row>
    <row r="3365" spans="1:10">
      <c r="A3365" s="259"/>
      <c r="B3365" s="259"/>
      <c r="C3365" s="259"/>
      <c r="D3365" s="259"/>
      <c r="E3365" s="259"/>
      <c r="F3365" s="270"/>
      <c r="G3365" s="259"/>
      <c r="H3365" s="259"/>
      <c r="I3365" s="259"/>
      <c r="J3365" s="259"/>
    </row>
    <row r="3366" spans="1:10">
      <c r="A3366" s="259"/>
      <c r="B3366" s="259"/>
      <c r="C3366" s="259"/>
      <c r="D3366" s="259"/>
      <c r="E3366" s="259"/>
      <c r="F3366" s="270"/>
      <c r="G3366" s="259"/>
      <c r="H3366" s="259"/>
      <c r="I3366" s="259"/>
      <c r="J3366" s="259"/>
    </row>
    <row r="3367" spans="1:10">
      <c r="A3367" s="259"/>
      <c r="B3367" s="259"/>
      <c r="C3367" s="259"/>
      <c r="D3367" s="259"/>
      <c r="E3367" s="259"/>
      <c r="F3367" s="270"/>
      <c r="G3367" s="259"/>
      <c r="H3367" s="259"/>
      <c r="I3367" s="259"/>
      <c r="J3367" s="259"/>
    </row>
    <row r="3368" spans="1:10">
      <c r="A3368" s="259"/>
      <c r="B3368" s="259"/>
      <c r="C3368" s="259"/>
      <c r="D3368" s="259"/>
      <c r="E3368" s="259"/>
      <c r="F3368" s="270"/>
      <c r="G3368" s="259"/>
      <c r="H3368" s="259"/>
      <c r="I3368" s="259"/>
      <c r="J3368" s="259"/>
    </row>
    <row r="3369" spans="1:10">
      <c r="A3369" s="259"/>
      <c r="B3369" s="259"/>
      <c r="C3369" s="259"/>
      <c r="D3369" s="259"/>
      <c r="E3369" s="259"/>
      <c r="F3369" s="270"/>
      <c r="G3369" s="259"/>
      <c r="H3369" s="259"/>
      <c r="I3369" s="259"/>
      <c r="J3369" s="259"/>
    </row>
    <row r="3370" spans="1:10">
      <c r="A3370" s="259"/>
      <c r="B3370" s="259"/>
      <c r="C3370" s="259"/>
      <c r="D3370" s="259"/>
      <c r="E3370" s="259"/>
      <c r="F3370" s="270"/>
      <c r="G3370" s="259"/>
      <c r="H3370" s="259"/>
      <c r="I3370" s="259"/>
      <c r="J3370" s="259"/>
    </row>
    <row r="3371" spans="1:10">
      <c r="A3371" s="259"/>
      <c r="B3371" s="259"/>
      <c r="C3371" s="259"/>
      <c r="D3371" s="259"/>
      <c r="E3371" s="259"/>
      <c r="F3371" s="270"/>
      <c r="G3371" s="259"/>
      <c r="H3371" s="259"/>
      <c r="I3371" s="259"/>
      <c r="J3371" s="259"/>
    </row>
    <row r="3372" spans="1:10">
      <c r="A3372" s="259"/>
      <c r="B3372" s="259"/>
      <c r="C3372" s="259"/>
      <c r="D3372" s="259"/>
      <c r="E3372" s="259"/>
      <c r="F3372" s="270"/>
      <c r="G3372" s="259"/>
      <c r="H3372" s="259"/>
      <c r="I3372" s="259"/>
      <c r="J3372" s="259"/>
    </row>
    <row r="3373" spans="1:10">
      <c r="A3373" s="259"/>
      <c r="B3373" s="259"/>
      <c r="C3373" s="259"/>
      <c r="D3373" s="259"/>
      <c r="E3373" s="259"/>
      <c r="F3373" s="270"/>
      <c r="G3373" s="259"/>
      <c r="H3373" s="259"/>
      <c r="I3373" s="259"/>
      <c r="J3373" s="259"/>
    </row>
    <row r="3374" spans="1:10">
      <c r="A3374" s="259"/>
      <c r="B3374" s="259"/>
      <c r="C3374" s="259"/>
      <c r="D3374" s="259"/>
      <c r="E3374" s="259"/>
      <c r="F3374" s="270"/>
      <c r="G3374" s="259"/>
      <c r="H3374" s="259"/>
      <c r="I3374" s="259"/>
      <c r="J3374" s="259"/>
    </row>
    <row r="3375" spans="1:10">
      <c r="A3375" s="259"/>
      <c r="B3375" s="259"/>
      <c r="C3375" s="259"/>
      <c r="D3375" s="259"/>
      <c r="E3375" s="259"/>
      <c r="F3375" s="270"/>
      <c r="G3375" s="259"/>
      <c r="H3375" s="259"/>
      <c r="I3375" s="259"/>
      <c r="J3375" s="259"/>
    </row>
    <row r="3376" spans="1:10">
      <c r="A3376" s="259"/>
      <c r="B3376" s="259"/>
      <c r="C3376" s="259"/>
      <c r="D3376" s="259"/>
      <c r="E3376" s="259"/>
      <c r="F3376" s="270"/>
      <c r="G3376" s="259"/>
      <c r="H3376" s="259"/>
      <c r="I3376" s="259"/>
      <c r="J3376" s="259"/>
    </row>
    <row r="3377" spans="1:10">
      <c r="A3377" s="259"/>
      <c r="B3377" s="259"/>
      <c r="C3377" s="259"/>
      <c r="D3377" s="259"/>
      <c r="E3377" s="259"/>
      <c r="F3377" s="270"/>
      <c r="G3377" s="259"/>
      <c r="H3377" s="259"/>
      <c r="I3377" s="259"/>
      <c r="J3377" s="259"/>
    </row>
    <row r="3378" spans="1:10">
      <c r="A3378" s="259"/>
      <c r="B3378" s="259"/>
      <c r="C3378" s="259"/>
      <c r="D3378" s="259"/>
      <c r="E3378" s="259"/>
      <c r="F3378" s="270"/>
      <c r="G3378" s="259"/>
      <c r="H3378" s="259"/>
      <c r="I3378" s="259"/>
      <c r="J3378" s="259"/>
    </row>
    <row r="3379" spans="1:10">
      <c r="A3379" s="259"/>
      <c r="B3379" s="259"/>
      <c r="C3379" s="259"/>
      <c r="D3379" s="259"/>
      <c r="E3379" s="259"/>
      <c r="F3379" s="270"/>
      <c r="G3379" s="259"/>
      <c r="H3379" s="259"/>
      <c r="I3379" s="259"/>
      <c r="J3379" s="259"/>
    </row>
    <row r="3380" spans="1:10">
      <c r="A3380" s="259"/>
      <c r="B3380" s="259"/>
      <c r="C3380" s="259"/>
      <c r="D3380" s="259"/>
      <c r="E3380" s="259"/>
      <c r="F3380" s="270"/>
      <c r="G3380" s="259"/>
      <c r="H3380" s="259"/>
      <c r="I3380" s="259"/>
      <c r="J3380" s="259"/>
    </row>
    <row r="3381" spans="1:10">
      <c r="A3381" s="259"/>
      <c r="B3381" s="259"/>
      <c r="C3381" s="259"/>
      <c r="D3381" s="259"/>
      <c r="E3381" s="259"/>
      <c r="F3381" s="270"/>
      <c r="G3381" s="259"/>
      <c r="H3381" s="259"/>
      <c r="I3381" s="259"/>
      <c r="J3381" s="259"/>
    </row>
    <row r="3382" spans="1:10">
      <c r="A3382" s="259"/>
      <c r="B3382" s="259"/>
      <c r="C3382" s="259"/>
      <c r="D3382" s="259"/>
      <c r="E3382" s="259"/>
      <c r="F3382" s="270"/>
      <c r="G3382" s="259"/>
      <c r="H3382" s="259"/>
      <c r="I3382" s="259"/>
      <c r="J3382" s="259"/>
    </row>
    <row r="3383" spans="1:10">
      <c r="A3383" s="259"/>
      <c r="B3383" s="259"/>
      <c r="C3383" s="259"/>
      <c r="D3383" s="259"/>
      <c r="E3383" s="259"/>
      <c r="F3383" s="270"/>
      <c r="G3383" s="259"/>
      <c r="H3383" s="259"/>
      <c r="I3383" s="259"/>
      <c r="J3383" s="259"/>
    </row>
    <row r="3384" spans="1:10">
      <c r="A3384" s="259"/>
      <c r="B3384" s="259"/>
      <c r="C3384" s="259"/>
      <c r="D3384" s="259"/>
      <c r="E3384" s="259"/>
      <c r="F3384" s="270"/>
      <c r="G3384" s="259"/>
      <c r="H3384" s="259"/>
      <c r="I3384" s="259"/>
      <c r="J3384" s="259"/>
    </row>
    <row r="3385" spans="1:10">
      <c r="A3385" s="259"/>
      <c r="B3385" s="259"/>
      <c r="C3385" s="259"/>
      <c r="D3385" s="259"/>
      <c r="E3385" s="259"/>
      <c r="F3385" s="270"/>
      <c r="G3385" s="259"/>
      <c r="H3385" s="259"/>
      <c r="I3385" s="259"/>
      <c r="J3385" s="259"/>
    </row>
    <row r="3386" spans="1:10">
      <c r="A3386" s="259"/>
      <c r="B3386" s="259"/>
      <c r="C3386" s="259"/>
      <c r="D3386" s="259"/>
      <c r="E3386" s="259"/>
      <c r="F3386" s="270"/>
      <c r="G3386" s="259"/>
      <c r="H3386" s="259"/>
      <c r="I3386" s="259"/>
      <c r="J3386" s="259"/>
    </row>
    <row r="3387" spans="1:10">
      <c r="A3387" s="259"/>
      <c r="B3387" s="259"/>
      <c r="C3387" s="259"/>
      <c r="D3387" s="259"/>
      <c r="E3387" s="259"/>
      <c r="F3387" s="270"/>
      <c r="G3387" s="259"/>
      <c r="H3387" s="259"/>
      <c r="I3387" s="259"/>
      <c r="J3387" s="259"/>
    </row>
    <row r="3388" spans="1:10">
      <c r="A3388" s="259"/>
      <c r="B3388" s="259"/>
      <c r="C3388" s="259"/>
      <c r="D3388" s="259"/>
      <c r="E3388" s="259"/>
      <c r="F3388" s="270"/>
      <c r="G3388" s="259"/>
      <c r="H3388" s="259"/>
      <c r="I3388" s="259"/>
      <c r="J3388" s="259"/>
    </row>
    <row r="3389" spans="1:10">
      <c r="A3389" s="259"/>
      <c r="B3389" s="259"/>
      <c r="C3389" s="259"/>
      <c r="D3389" s="259"/>
      <c r="E3389" s="259"/>
      <c r="F3389" s="270"/>
      <c r="G3389" s="259"/>
      <c r="H3389" s="259"/>
      <c r="I3389" s="259"/>
      <c r="J3389" s="259"/>
    </row>
    <row r="3390" spans="1:10">
      <c r="A3390" s="259"/>
      <c r="B3390" s="259"/>
      <c r="C3390" s="259"/>
      <c r="D3390" s="259"/>
      <c r="E3390" s="259"/>
      <c r="F3390" s="270"/>
      <c r="G3390" s="259"/>
      <c r="H3390" s="259"/>
      <c r="I3390" s="259"/>
      <c r="J3390" s="259"/>
    </row>
    <row r="3391" spans="1:10">
      <c r="A3391" s="259"/>
      <c r="B3391" s="259"/>
      <c r="C3391" s="259"/>
      <c r="D3391" s="259"/>
      <c r="E3391" s="259"/>
      <c r="F3391" s="270"/>
      <c r="G3391" s="259"/>
      <c r="H3391" s="259"/>
      <c r="I3391" s="259"/>
      <c r="J3391" s="259"/>
    </row>
    <row r="3392" spans="1:10">
      <c r="A3392" s="259"/>
      <c r="B3392" s="259"/>
      <c r="C3392" s="259"/>
      <c r="D3392" s="259"/>
      <c r="E3392" s="259"/>
      <c r="F3392" s="270"/>
      <c r="G3392" s="259"/>
      <c r="H3392" s="259"/>
      <c r="I3392" s="259"/>
      <c r="J3392" s="259"/>
    </row>
    <row r="3393" spans="1:10">
      <c r="A3393" s="259"/>
      <c r="B3393" s="259"/>
      <c r="C3393" s="259"/>
      <c r="D3393" s="259"/>
      <c r="E3393" s="259"/>
      <c r="F3393" s="270"/>
      <c r="G3393" s="259"/>
      <c r="H3393" s="259"/>
      <c r="I3393" s="259"/>
      <c r="J3393" s="259"/>
    </row>
    <row r="3394" spans="1:10">
      <c r="A3394" s="259"/>
      <c r="B3394" s="259"/>
      <c r="C3394" s="259"/>
      <c r="D3394" s="259"/>
      <c r="E3394" s="259"/>
      <c r="F3394" s="270"/>
      <c r="G3394" s="259"/>
      <c r="H3394" s="259"/>
      <c r="I3394" s="259"/>
      <c r="J3394" s="259"/>
    </row>
    <row r="3395" spans="1:10">
      <c r="A3395" s="259"/>
      <c r="B3395" s="259"/>
      <c r="C3395" s="259"/>
      <c r="D3395" s="259"/>
      <c r="E3395" s="259"/>
      <c r="F3395" s="270"/>
      <c r="G3395" s="259"/>
      <c r="H3395" s="259"/>
      <c r="I3395" s="259"/>
      <c r="J3395" s="259"/>
    </row>
    <row r="3396" spans="1:10">
      <c r="A3396" s="259"/>
      <c r="B3396" s="259"/>
      <c r="C3396" s="259"/>
      <c r="D3396" s="259"/>
      <c r="E3396" s="259"/>
      <c r="F3396" s="270"/>
      <c r="G3396" s="259"/>
      <c r="H3396" s="259"/>
      <c r="I3396" s="259"/>
      <c r="J3396" s="259"/>
    </row>
    <row r="3397" spans="1:10">
      <c r="A3397" s="259"/>
      <c r="B3397" s="259"/>
      <c r="C3397" s="259"/>
      <c r="D3397" s="259"/>
      <c r="E3397" s="259"/>
      <c r="F3397" s="270"/>
      <c r="G3397" s="259"/>
      <c r="H3397" s="259"/>
      <c r="I3397" s="259"/>
      <c r="J3397" s="259"/>
    </row>
    <row r="3398" spans="1:10">
      <c r="A3398" s="259"/>
      <c r="B3398" s="259"/>
      <c r="C3398" s="259"/>
      <c r="D3398" s="259"/>
      <c r="E3398" s="259"/>
      <c r="F3398" s="270"/>
      <c r="G3398" s="259"/>
      <c r="H3398" s="259"/>
      <c r="I3398" s="259"/>
      <c r="J3398" s="259"/>
    </row>
    <row r="3399" spans="1:10">
      <c r="A3399" s="259"/>
      <c r="B3399" s="259"/>
      <c r="C3399" s="259"/>
      <c r="D3399" s="259"/>
      <c r="E3399" s="259"/>
      <c r="F3399" s="270"/>
      <c r="G3399" s="259"/>
      <c r="H3399" s="259"/>
      <c r="I3399" s="259"/>
      <c r="J3399" s="259"/>
    </row>
    <row r="3400" spans="1:10">
      <c r="A3400" s="259"/>
      <c r="B3400" s="259"/>
      <c r="C3400" s="259"/>
      <c r="D3400" s="259"/>
      <c r="E3400" s="259"/>
      <c r="F3400" s="270"/>
      <c r="G3400" s="259"/>
      <c r="H3400" s="259"/>
      <c r="I3400" s="259"/>
      <c r="J3400" s="259"/>
    </row>
    <row r="3401" spans="1:10">
      <c r="A3401" s="259"/>
      <c r="B3401" s="259"/>
      <c r="C3401" s="259"/>
      <c r="D3401" s="259"/>
      <c r="E3401" s="259"/>
      <c r="F3401" s="270"/>
      <c r="G3401" s="259"/>
      <c r="H3401" s="259"/>
      <c r="I3401" s="259"/>
      <c r="J3401" s="259"/>
    </row>
    <row r="3402" spans="1:10">
      <c r="A3402" s="259"/>
      <c r="B3402" s="259"/>
      <c r="C3402" s="259"/>
      <c r="D3402" s="259"/>
      <c r="E3402" s="259"/>
      <c r="F3402" s="270"/>
      <c r="G3402" s="259"/>
      <c r="H3402" s="259"/>
      <c r="I3402" s="259"/>
      <c r="J3402" s="259"/>
    </row>
    <row r="3403" spans="1:10">
      <c r="A3403" s="259"/>
      <c r="B3403" s="259"/>
      <c r="C3403" s="259"/>
      <c r="D3403" s="259"/>
      <c r="E3403" s="259"/>
      <c r="F3403" s="270"/>
      <c r="G3403" s="259"/>
      <c r="H3403" s="259"/>
      <c r="I3403" s="259"/>
      <c r="J3403" s="259"/>
    </row>
    <row r="3404" spans="1:10">
      <c r="A3404" s="259"/>
      <c r="B3404" s="259"/>
      <c r="C3404" s="259"/>
      <c r="D3404" s="259"/>
      <c r="E3404" s="259"/>
      <c r="F3404" s="270"/>
      <c r="G3404" s="259"/>
      <c r="H3404" s="259"/>
      <c r="I3404" s="259"/>
      <c r="J3404" s="259"/>
    </row>
    <row r="3405" spans="1:10">
      <c r="A3405" s="259"/>
      <c r="B3405" s="259"/>
      <c r="C3405" s="259"/>
      <c r="D3405" s="259"/>
      <c r="E3405" s="259"/>
      <c r="F3405" s="270"/>
      <c r="G3405" s="259"/>
      <c r="H3405" s="259"/>
      <c r="I3405" s="259"/>
      <c r="J3405" s="259"/>
    </row>
    <row r="3406" spans="1:10">
      <c r="A3406" s="259"/>
      <c r="B3406" s="259"/>
      <c r="C3406" s="259"/>
      <c r="D3406" s="259"/>
      <c r="E3406" s="259"/>
      <c r="F3406" s="270"/>
      <c r="G3406" s="259"/>
      <c r="H3406" s="259"/>
      <c r="I3406" s="259"/>
      <c r="J3406" s="259"/>
    </row>
    <row r="3407" spans="1:10">
      <c r="A3407" s="259"/>
      <c r="B3407" s="259"/>
      <c r="C3407" s="259"/>
      <c r="D3407" s="259"/>
      <c r="E3407" s="259"/>
      <c r="F3407" s="270"/>
      <c r="G3407" s="259"/>
      <c r="H3407" s="259"/>
      <c r="I3407" s="259"/>
      <c r="J3407" s="259"/>
    </row>
    <row r="3408" spans="1:10">
      <c r="A3408" s="259"/>
      <c r="B3408" s="259"/>
      <c r="C3408" s="259"/>
      <c r="D3408" s="259"/>
      <c r="E3408" s="259"/>
      <c r="F3408" s="270"/>
      <c r="G3408" s="259"/>
      <c r="H3408" s="259"/>
      <c r="I3408" s="259"/>
      <c r="J3408" s="259"/>
    </row>
    <row r="3409" spans="1:10">
      <c r="A3409" s="259"/>
      <c r="B3409" s="259"/>
      <c r="C3409" s="259"/>
      <c r="D3409" s="259"/>
      <c r="E3409" s="259"/>
      <c r="F3409" s="270"/>
      <c r="G3409" s="259"/>
      <c r="H3409" s="259"/>
      <c r="I3409" s="259"/>
      <c r="J3409" s="259"/>
    </row>
    <row r="3410" spans="1:10">
      <c r="A3410" s="259"/>
      <c r="B3410" s="259"/>
      <c r="C3410" s="259"/>
      <c r="D3410" s="259"/>
      <c r="E3410" s="259"/>
      <c r="F3410" s="270"/>
      <c r="G3410" s="259"/>
      <c r="H3410" s="259"/>
      <c r="I3410" s="259"/>
      <c r="J3410" s="259"/>
    </row>
    <row r="3411" spans="1:10">
      <c r="A3411" s="259"/>
      <c r="B3411" s="259"/>
      <c r="C3411" s="259"/>
      <c r="D3411" s="259"/>
      <c r="E3411" s="259"/>
      <c r="F3411" s="270"/>
      <c r="G3411" s="259"/>
      <c r="H3411" s="259"/>
      <c r="I3411" s="259"/>
      <c r="J3411" s="259"/>
    </row>
    <row r="3412" spans="1:10">
      <c r="A3412" s="259"/>
      <c r="B3412" s="259"/>
      <c r="C3412" s="259"/>
      <c r="D3412" s="259"/>
      <c r="E3412" s="259"/>
      <c r="F3412" s="270"/>
      <c r="G3412" s="259"/>
      <c r="H3412" s="259"/>
      <c r="I3412" s="259"/>
      <c r="J3412" s="259"/>
    </row>
    <row r="3413" spans="1:10">
      <c r="A3413" s="259"/>
      <c r="B3413" s="259"/>
      <c r="C3413" s="259"/>
      <c r="D3413" s="259"/>
      <c r="E3413" s="259"/>
      <c r="F3413" s="270"/>
      <c r="G3413" s="259"/>
      <c r="H3413" s="259"/>
      <c r="I3413" s="259"/>
      <c r="J3413" s="259"/>
    </row>
    <row r="3414" spans="1:10">
      <c r="A3414" s="259"/>
      <c r="B3414" s="259"/>
      <c r="C3414" s="259"/>
      <c r="D3414" s="259"/>
      <c r="E3414" s="259"/>
      <c r="F3414" s="270"/>
      <c r="G3414" s="259"/>
      <c r="H3414" s="259"/>
      <c r="I3414" s="259"/>
      <c r="J3414" s="259"/>
    </row>
    <row r="3415" spans="1:10">
      <c r="A3415" s="259"/>
      <c r="B3415" s="259"/>
      <c r="C3415" s="259"/>
      <c r="D3415" s="259"/>
      <c r="E3415" s="259"/>
      <c r="F3415" s="270"/>
      <c r="G3415" s="259"/>
      <c r="H3415" s="259"/>
      <c r="I3415" s="259"/>
      <c r="J3415" s="259"/>
    </row>
    <row r="3416" spans="1:10">
      <c r="A3416" s="259"/>
      <c r="B3416" s="259"/>
      <c r="C3416" s="259"/>
      <c r="D3416" s="259"/>
      <c r="E3416" s="259"/>
      <c r="F3416" s="270"/>
      <c r="G3416" s="259"/>
      <c r="H3416" s="259"/>
      <c r="I3416" s="259"/>
      <c r="J3416" s="259"/>
    </row>
    <row r="3417" spans="1:10">
      <c r="A3417" s="259"/>
      <c r="B3417" s="259"/>
      <c r="C3417" s="259"/>
      <c r="D3417" s="259"/>
      <c r="E3417" s="259"/>
      <c r="F3417" s="270"/>
      <c r="G3417" s="259"/>
      <c r="H3417" s="259"/>
      <c r="I3417" s="259"/>
      <c r="J3417" s="259"/>
    </row>
    <row r="3418" spans="1:10">
      <c r="A3418" s="259"/>
      <c r="B3418" s="259"/>
      <c r="C3418" s="259"/>
      <c r="D3418" s="259"/>
      <c r="E3418" s="259"/>
      <c r="F3418" s="270"/>
      <c r="G3418" s="259"/>
      <c r="H3418" s="259"/>
      <c r="I3418" s="259"/>
      <c r="J3418" s="259"/>
    </row>
    <row r="3419" spans="1:10">
      <c r="A3419" s="259"/>
      <c r="B3419" s="259"/>
      <c r="C3419" s="259"/>
      <c r="D3419" s="259"/>
      <c r="E3419" s="259"/>
      <c r="F3419" s="270"/>
      <c r="G3419" s="259"/>
      <c r="H3419" s="259"/>
      <c r="I3419" s="259"/>
      <c r="J3419" s="259"/>
    </row>
    <row r="3420" spans="1:10">
      <c r="A3420" s="259"/>
      <c r="B3420" s="259"/>
      <c r="C3420" s="259"/>
      <c r="D3420" s="259"/>
      <c r="E3420" s="259"/>
      <c r="F3420" s="270"/>
      <c r="G3420" s="259"/>
      <c r="H3420" s="259"/>
      <c r="I3420" s="259"/>
      <c r="J3420" s="259"/>
    </row>
    <row r="3421" spans="1:10">
      <c r="A3421" s="259"/>
      <c r="B3421" s="259"/>
      <c r="C3421" s="259"/>
      <c r="D3421" s="259"/>
      <c r="E3421" s="259"/>
      <c r="F3421" s="270"/>
      <c r="G3421" s="259"/>
      <c r="H3421" s="259"/>
      <c r="I3421" s="259"/>
      <c r="J3421" s="259"/>
    </row>
    <row r="3422" spans="1:10">
      <c r="A3422" s="259"/>
      <c r="B3422" s="259"/>
      <c r="C3422" s="259"/>
      <c r="D3422" s="259"/>
      <c r="E3422" s="259"/>
      <c r="F3422" s="270"/>
      <c r="G3422" s="259"/>
      <c r="H3422" s="259"/>
      <c r="I3422" s="259"/>
      <c r="J3422" s="259"/>
    </row>
    <row r="3423" spans="1:10">
      <c r="A3423" s="259"/>
      <c r="B3423" s="259"/>
      <c r="C3423" s="259"/>
      <c r="D3423" s="259"/>
      <c r="E3423" s="259"/>
      <c r="F3423" s="270"/>
      <c r="G3423" s="259"/>
      <c r="H3423" s="259"/>
      <c r="I3423" s="259"/>
      <c r="J3423" s="259"/>
    </row>
    <row r="3424" spans="1:10">
      <c r="A3424" s="259"/>
      <c r="B3424" s="259"/>
      <c r="C3424" s="259"/>
      <c r="D3424" s="259"/>
      <c r="E3424" s="259"/>
      <c r="F3424" s="270"/>
      <c r="G3424" s="259"/>
      <c r="H3424" s="259"/>
      <c r="I3424" s="259"/>
      <c r="J3424" s="259"/>
    </row>
    <row r="3425" spans="1:10">
      <c r="A3425" s="259"/>
      <c r="B3425" s="259"/>
      <c r="C3425" s="259"/>
      <c r="D3425" s="259"/>
      <c r="E3425" s="259"/>
      <c r="F3425" s="270"/>
      <c r="G3425" s="259"/>
      <c r="H3425" s="259"/>
      <c r="I3425" s="259"/>
      <c r="J3425" s="259"/>
    </row>
    <row r="3426" spans="1:10">
      <c r="A3426" s="259"/>
      <c r="B3426" s="259"/>
      <c r="C3426" s="259"/>
      <c r="D3426" s="259"/>
      <c r="E3426" s="259"/>
      <c r="F3426" s="270"/>
      <c r="G3426" s="259"/>
      <c r="H3426" s="259"/>
      <c r="I3426" s="259"/>
      <c r="J3426" s="259"/>
    </row>
    <row r="3427" spans="1:10">
      <c r="A3427" s="259"/>
      <c r="B3427" s="259"/>
      <c r="C3427" s="259"/>
      <c r="D3427" s="259"/>
      <c r="E3427" s="259"/>
      <c r="F3427" s="270"/>
      <c r="G3427" s="259"/>
      <c r="H3427" s="259"/>
      <c r="I3427" s="259"/>
      <c r="J3427" s="259"/>
    </row>
    <row r="3428" spans="1:10">
      <c r="A3428" s="259"/>
      <c r="B3428" s="259"/>
      <c r="C3428" s="259"/>
      <c r="D3428" s="259"/>
      <c r="E3428" s="259"/>
      <c r="F3428" s="270"/>
      <c r="G3428" s="259"/>
      <c r="H3428" s="259"/>
      <c r="I3428" s="259"/>
      <c r="J3428" s="259"/>
    </row>
    <row r="3429" spans="1:10">
      <c r="A3429" s="259"/>
      <c r="B3429" s="259"/>
      <c r="C3429" s="259"/>
      <c r="D3429" s="259"/>
      <c r="E3429" s="259"/>
      <c r="F3429" s="270"/>
      <c r="G3429" s="259"/>
      <c r="H3429" s="259"/>
      <c r="I3429" s="259"/>
      <c r="J3429" s="259"/>
    </row>
    <row r="3430" spans="1:10">
      <c r="A3430" s="259"/>
      <c r="B3430" s="259"/>
      <c r="C3430" s="259"/>
      <c r="D3430" s="259"/>
      <c r="E3430" s="259"/>
      <c r="F3430" s="270"/>
      <c r="G3430" s="259"/>
      <c r="H3430" s="259"/>
      <c r="I3430" s="259"/>
      <c r="J3430" s="259"/>
    </row>
    <row r="3431" spans="1:10">
      <c r="A3431" s="259"/>
      <c r="B3431" s="259"/>
      <c r="C3431" s="259"/>
      <c r="D3431" s="259"/>
      <c r="E3431" s="259"/>
      <c r="F3431" s="270"/>
      <c r="G3431" s="259"/>
      <c r="H3431" s="259"/>
      <c r="I3431" s="259"/>
      <c r="J3431" s="259"/>
    </row>
    <row r="3432" spans="1:10">
      <c r="A3432" s="259"/>
      <c r="B3432" s="259"/>
      <c r="C3432" s="259"/>
      <c r="D3432" s="259"/>
      <c r="E3432" s="259"/>
      <c r="F3432" s="270"/>
      <c r="G3432" s="259"/>
      <c r="H3432" s="259"/>
      <c r="I3432" s="259"/>
      <c r="J3432" s="259"/>
    </row>
    <row r="3433" spans="1:10">
      <c r="A3433" s="259"/>
      <c r="B3433" s="259"/>
      <c r="C3433" s="259"/>
      <c r="D3433" s="259"/>
      <c r="E3433" s="259"/>
      <c r="F3433" s="270"/>
      <c r="G3433" s="259"/>
      <c r="H3433" s="259"/>
      <c r="I3433" s="259"/>
      <c r="J3433" s="259"/>
    </row>
    <row r="3434" spans="1:10">
      <c r="A3434" s="259"/>
      <c r="B3434" s="259"/>
      <c r="C3434" s="259"/>
      <c r="D3434" s="259"/>
      <c r="E3434" s="259"/>
      <c r="F3434" s="270"/>
      <c r="G3434" s="259"/>
      <c r="H3434" s="259"/>
      <c r="I3434" s="259"/>
      <c r="J3434" s="259"/>
    </row>
    <row r="3435" spans="1:10">
      <c r="A3435" s="259"/>
      <c r="B3435" s="259"/>
      <c r="C3435" s="259"/>
      <c r="D3435" s="259"/>
      <c r="E3435" s="259"/>
      <c r="F3435" s="270"/>
      <c r="G3435" s="259"/>
      <c r="H3435" s="259"/>
      <c r="I3435" s="259"/>
      <c r="J3435" s="259"/>
    </row>
    <row r="3436" spans="1:10">
      <c r="A3436" s="259"/>
      <c r="B3436" s="259"/>
      <c r="C3436" s="259"/>
      <c r="D3436" s="259"/>
      <c r="E3436" s="259"/>
      <c r="F3436" s="270"/>
      <c r="G3436" s="259"/>
      <c r="H3436" s="259"/>
      <c r="I3436" s="259"/>
      <c r="J3436" s="259"/>
    </row>
    <row r="3437" spans="1:10">
      <c r="A3437" s="259"/>
      <c r="B3437" s="259"/>
      <c r="C3437" s="259"/>
      <c r="D3437" s="259"/>
      <c r="E3437" s="259"/>
      <c r="F3437" s="270"/>
      <c r="G3437" s="259"/>
      <c r="H3437" s="259"/>
      <c r="I3437" s="259"/>
      <c r="J3437" s="259"/>
    </row>
    <row r="3438" spans="1:10">
      <c r="A3438" s="259"/>
      <c r="B3438" s="259"/>
      <c r="C3438" s="259"/>
      <c r="D3438" s="259"/>
      <c r="E3438" s="259"/>
      <c r="F3438" s="270"/>
      <c r="G3438" s="259"/>
      <c r="H3438" s="259"/>
      <c r="I3438" s="259"/>
      <c r="J3438" s="259"/>
    </row>
    <row r="3439" spans="1:10">
      <c r="A3439" s="259"/>
      <c r="B3439" s="259"/>
      <c r="C3439" s="259"/>
      <c r="D3439" s="259"/>
      <c r="E3439" s="259"/>
      <c r="F3439" s="270"/>
      <c r="G3439" s="259"/>
      <c r="H3439" s="259"/>
      <c r="I3439" s="259"/>
      <c r="J3439" s="259"/>
    </row>
    <row r="3440" spans="1:10">
      <c r="A3440" s="259"/>
      <c r="B3440" s="259"/>
      <c r="C3440" s="259"/>
      <c r="D3440" s="259"/>
      <c r="E3440" s="259"/>
      <c r="F3440" s="270"/>
      <c r="G3440" s="259"/>
      <c r="H3440" s="259"/>
      <c r="I3440" s="259"/>
      <c r="J3440" s="259"/>
    </row>
    <row r="3441" spans="1:10">
      <c r="A3441" s="259"/>
      <c r="B3441" s="259"/>
      <c r="C3441" s="259"/>
      <c r="D3441" s="259"/>
      <c r="E3441" s="259"/>
      <c r="F3441" s="270"/>
      <c r="G3441" s="259"/>
      <c r="H3441" s="259"/>
      <c r="I3441" s="259"/>
      <c r="J3441" s="259"/>
    </row>
    <row r="3442" spans="1:10">
      <c r="A3442" s="259"/>
      <c r="B3442" s="259"/>
      <c r="C3442" s="259"/>
      <c r="D3442" s="259"/>
      <c r="E3442" s="259"/>
      <c r="F3442" s="270"/>
      <c r="G3442" s="259"/>
      <c r="H3442" s="259"/>
      <c r="I3442" s="259"/>
      <c r="J3442" s="259"/>
    </row>
    <row r="3443" spans="1:10">
      <c r="A3443" s="259"/>
      <c r="B3443" s="259"/>
      <c r="C3443" s="259"/>
      <c r="D3443" s="259"/>
      <c r="E3443" s="259"/>
      <c r="F3443" s="270"/>
      <c r="G3443" s="259"/>
      <c r="H3443" s="259"/>
      <c r="I3443" s="259"/>
      <c r="J3443" s="259"/>
    </row>
    <row r="3444" spans="1:10">
      <c r="A3444" s="259"/>
      <c r="B3444" s="259"/>
      <c r="C3444" s="259"/>
      <c r="D3444" s="259"/>
      <c r="E3444" s="259"/>
      <c r="F3444" s="270"/>
      <c r="G3444" s="259"/>
      <c r="H3444" s="259"/>
      <c r="I3444" s="259"/>
      <c r="J3444" s="259"/>
    </row>
    <row r="3445" spans="1:10">
      <c r="A3445" s="259"/>
      <c r="B3445" s="259"/>
      <c r="C3445" s="259"/>
      <c r="D3445" s="259"/>
      <c r="E3445" s="259"/>
      <c r="F3445" s="270"/>
      <c r="G3445" s="259"/>
      <c r="H3445" s="259"/>
      <c r="I3445" s="259"/>
      <c r="J3445" s="259"/>
    </row>
    <row r="3446" spans="1:10">
      <c r="A3446" s="259"/>
      <c r="B3446" s="259"/>
      <c r="C3446" s="259"/>
      <c r="D3446" s="259"/>
      <c r="E3446" s="259"/>
      <c r="F3446" s="270"/>
      <c r="G3446" s="259"/>
      <c r="H3446" s="259"/>
      <c r="I3446" s="259"/>
      <c r="J3446" s="259"/>
    </row>
    <row r="3447" spans="1:10">
      <c r="A3447" s="259"/>
      <c r="B3447" s="259"/>
      <c r="C3447" s="259"/>
      <c r="D3447" s="259"/>
      <c r="E3447" s="259"/>
      <c r="F3447" s="270"/>
      <c r="G3447" s="259"/>
      <c r="H3447" s="259"/>
      <c r="I3447" s="259"/>
      <c r="J3447" s="259"/>
    </row>
    <row r="3448" spans="1:10">
      <c r="A3448" s="259"/>
      <c r="B3448" s="259"/>
      <c r="C3448" s="259"/>
      <c r="D3448" s="259"/>
      <c r="E3448" s="259"/>
      <c r="F3448" s="270"/>
      <c r="G3448" s="259"/>
      <c r="H3448" s="259"/>
      <c r="I3448" s="259"/>
      <c r="J3448" s="259"/>
    </row>
    <row r="3449" spans="1:10">
      <c r="A3449" s="259"/>
      <c r="B3449" s="259"/>
      <c r="C3449" s="259"/>
      <c r="D3449" s="259"/>
      <c r="E3449" s="259"/>
      <c r="F3449" s="270"/>
      <c r="G3449" s="259"/>
      <c r="H3449" s="259"/>
      <c r="I3449" s="259"/>
      <c r="J3449" s="259"/>
    </row>
    <row r="3450" spans="1:10">
      <c r="A3450" s="259"/>
      <c r="B3450" s="259"/>
      <c r="C3450" s="259"/>
      <c r="D3450" s="259"/>
      <c r="E3450" s="259"/>
      <c r="F3450" s="270"/>
      <c r="G3450" s="259"/>
      <c r="H3450" s="259"/>
      <c r="I3450" s="259"/>
      <c r="J3450" s="259"/>
    </row>
    <row r="3451" spans="1:10">
      <c r="A3451" s="259"/>
      <c r="B3451" s="259"/>
      <c r="C3451" s="259"/>
      <c r="D3451" s="259"/>
      <c r="E3451" s="259"/>
      <c r="F3451" s="270"/>
      <c r="G3451" s="259"/>
      <c r="H3451" s="259"/>
      <c r="I3451" s="259"/>
      <c r="J3451" s="259"/>
    </row>
    <row r="3452" spans="1:10">
      <c r="A3452" s="259"/>
      <c r="B3452" s="259"/>
      <c r="C3452" s="259"/>
      <c r="D3452" s="259"/>
      <c r="E3452" s="259"/>
      <c r="F3452" s="270"/>
      <c r="G3452" s="259"/>
      <c r="H3452" s="259"/>
      <c r="I3452" s="259"/>
      <c r="J3452" s="259"/>
    </row>
    <row r="3453" spans="1:10">
      <c r="A3453" s="259"/>
      <c r="B3453" s="259"/>
      <c r="C3453" s="259"/>
      <c r="D3453" s="259"/>
      <c r="E3453" s="259"/>
      <c r="F3453" s="270"/>
      <c r="G3453" s="259"/>
      <c r="H3453" s="259"/>
      <c r="I3453" s="259"/>
      <c r="J3453" s="259"/>
    </row>
    <row r="3454" spans="1:10">
      <c r="A3454" s="259"/>
      <c r="B3454" s="259"/>
      <c r="C3454" s="259"/>
      <c r="D3454" s="259"/>
      <c r="E3454" s="259"/>
      <c r="F3454" s="270"/>
      <c r="G3454" s="259"/>
      <c r="H3454" s="259"/>
      <c r="I3454" s="259"/>
      <c r="J3454" s="259"/>
    </row>
    <row r="3455" spans="1:10">
      <c r="A3455" s="259"/>
      <c r="B3455" s="259"/>
      <c r="C3455" s="259"/>
      <c r="D3455" s="259"/>
      <c r="E3455" s="259"/>
      <c r="F3455" s="270"/>
      <c r="G3455" s="259"/>
      <c r="H3455" s="259"/>
      <c r="I3455" s="259"/>
      <c r="J3455" s="259"/>
    </row>
    <row r="3456" spans="1:10">
      <c r="A3456" s="259"/>
      <c r="B3456" s="259"/>
      <c r="C3456" s="259"/>
      <c r="D3456" s="259"/>
      <c r="E3456" s="259"/>
      <c r="F3456" s="270"/>
      <c r="G3456" s="259"/>
      <c r="H3456" s="259"/>
      <c r="I3456" s="259"/>
      <c r="J3456" s="259"/>
    </row>
    <row r="3457" spans="1:10">
      <c r="A3457" s="259"/>
      <c r="B3457" s="259"/>
      <c r="C3457" s="259"/>
      <c r="D3457" s="259"/>
      <c r="E3457" s="259"/>
      <c r="F3457" s="270"/>
      <c r="G3457" s="259"/>
      <c r="H3457" s="259"/>
      <c r="I3457" s="259"/>
      <c r="J3457" s="259"/>
    </row>
    <row r="3458" spans="1:10">
      <c r="A3458" s="259"/>
      <c r="B3458" s="259"/>
      <c r="C3458" s="259"/>
      <c r="D3458" s="259"/>
      <c r="E3458" s="259"/>
      <c r="F3458" s="270"/>
      <c r="G3458" s="259"/>
      <c r="H3458" s="259"/>
      <c r="I3458" s="259"/>
      <c r="J3458" s="259"/>
    </row>
    <row r="3459" spans="1:10">
      <c r="A3459" s="259"/>
      <c r="B3459" s="259"/>
      <c r="C3459" s="259"/>
      <c r="D3459" s="259"/>
      <c r="E3459" s="259"/>
      <c r="F3459" s="270"/>
      <c r="G3459" s="259"/>
      <c r="H3459" s="259"/>
      <c r="I3459" s="259"/>
      <c r="J3459" s="259"/>
    </row>
    <row r="3460" spans="1:10">
      <c r="A3460" s="259"/>
      <c r="B3460" s="259"/>
      <c r="C3460" s="259"/>
      <c r="D3460" s="259"/>
      <c r="E3460" s="259"/>
      <c r="F3460" s="270"/>
      <c r="G3460" s="259"/>
      <c r="H3460" s="259"/>
      <c r="I3460" s="259"/>
      <c r="J3460" s="259"/>
    </row>
    <row r="3461" spans="1:10">
      <c r="A3461" s="259"/>
      <c r="B3461" s="259"/>
      <c r="C3461" s="259"/>
      <c r="D3461" s="259"/>
      <c r="E3461" s="259"/>
      <c r="F3461" s="270"/>
      <c r="G3461" s="259"/>
      <c r="H3461" s="259"/>
      <c r="I3461" s="259"/>
      <c r="J3461" s="259"/>
    </row>
    <row r="3462" spans="1:10">
      <c r="A3462" s="259"/>
      <c r="B3462" s="259"/>
      <c r="C3462" s="259"/>
      <c r="D3462" s="259"/>
      <c r="E3462" s="259"/>
      <c r="F3462" s="270"/>
      <c r="G3462" s="259"/>
      <c r="H3462" s="259"/>
      <c r="I3462" s="259"/>
      <c r="J3462" s="259"/>
    </row>
    <row r="3463" spans="1:10">
      <c r="A3463" s="259"/>
      <c r="B3463" s="259"/>
      <c r="C3463" s="259"/>
      <c r="D3463" s="259"/>
      <c r="E3463" s="259"/>
      <c r="F3463" s="270"/>
      <c r="G3463" s="259"/>
      <c r="H3463" s="259"/>
      <c r="I3463" s="259"/>
      <c r="J3463" s="259"/>
    </row>
    <row r="3464" spans="1:10">
      <c r="A3464" s="259"/>
      <c r="B3464" s="259"/>
      <c r="C3464" s="259"/>
      <c r="D3464" s="259"/>
      <c r="E3464" s="259"/>
      <c r="F3464" s="270"/>
      <c r="G3464" s="259"/>
      <c r="H3464" s="259"/>
      <c r="I3464" s="259"/>
      <c r="J3464" s="259"/>
    </row>
    <row r="3465" spans="1:10">
      <c r="A3465" s="259"/>
      <c r="B3465" s="259"/>
      <c r="C3465" s="259"/>
      <c r="D3465" s="259"/>
      <c r="E3465" s="259"/>
      <c r="F3465" s="270"/>
      <c r="G3465" s="259"/>
      <c r="H3465" s="259"/>
      <c r="I3465" s="259"/>
      <c r="J3465" s="259"/>
    </row>
    <row r="3466" spans="1:10">
      <c r="A3466" s="259"/>
      <c r="B3466" s="259"/>
      <c r="C3466" s="259"/>
      <c r="D3466" s="259"/>
      <c r="E3466" s="259"/>
      <c r="F3466" s="270"/>
      <c r="G3466" s="259"/>
      <c r="H3466" s="259"/>
      <c r="I3466" s="259"/>
      <c r="J3466" s="259"/>
    </row>
    <row r="3467" spans="1:10">
      <c r="A3467" s="259"/>
      <c r="B3467" s="259"/>
      <c r="C3467" s="259"/>
      <c r="D3467" s="259"/>
      <c r="E3467" s="259"/>
      <c r="F3467" s="270"/>
      <c r="G3467" s="259"/>
      <c r="H3467" s="259"/>
      <c r="I3467" s="259"/>
      <c r="J3467" s="259"/>
    </row>
    <row r="3468" spans="1:10">
      <c r="A3468" s="259"/>
      <c r="B3468" s="259"/>
      <c r="C3468" s="259"/>
      <c r="D3468" s="259"/>
      <c r="E3468" s="259"/>
      <c r="F3468" s="270"/>
      <c r="G3468" s="259"/>
      <c r="H3468" s="259"/>
      <c r="I3468" s="259"/>
      <c r="J3468" s="259"/>
    </row>
    <row r="3469" spans="1:10">
      <c r="A3469" s="259"/>
      <c r="B3469" s="259"/>
      <c r="C3469" s="259"/>
      <c r="D3469" s="259"/>
      <c r="E3469" s="259"/>
      <c r="F3469" s="270"/>
      <c r="G3469" s="259"/>
      <c r="H3469" s="259"/>
      <c r="I3469" s="259"/>
      <c r="J3469" s="259"/>
    </row>
    <row r="3470" spans="1:10">
      <c r="A3470" s="259"/>
      <c r="B3470" s="259"/>
      <c r="C3470" s="259"/>
      <c r="D3470" s="259"/>
      <c r="E3470" s="259"/>
      <c r="F3470" s="270"/>
      <c r="G3470" s="259"/>
      <c r="H3470" s="259"/>
      <c r="I3470" s="259"/>
      <c r="J3470" s="259"/>
    </row>
    <row r="3471" spans="1:10">
      <c r="A3471" s="259"/>
      <c r="B3471" s="259"/>
      <c r="C3471" s="259"/>
      <c r="D3471" s="259"/>
      <c r="E3471" s="259"/>
      <c r="F3471" s="270"/>
      <c r="G3471" s="259"/>
      <c r="H3471" s="259"/>
      <c r="I3471" s="259"/>
      <c r="J3471" s="259"/>
    </row>
    <row r="3472" spans="1:10">
      <c r="A3472" s="259"/>
      <c r="B3472" s="259"/>
      <c r="C3472" s="259"/>
      <c r="D3472" s="259"/>
      <c r="E3472" s="259"/>
      <c r="F3472" s="270"/>
      <c r="G3472" s="259"/>
      <c r="H3472" s="259"/>
      <c r="I3472" s="259"/>
      <c r="J3472" s="259"/>
    </row>
    <row r="3473" spans="1:10">
      <c r="A3473" s="259"/>
      <c r="B3473" s="259"/>
      <c r="C3473" s="259"/>
      <c r="D3473" s="259"/>
      <c r="E3473" s="259"/>
      <c r="F3473" s="270"/>
      <c r="G3473" s="259"/>
      <c r="H3473" s="259"/>
      <c r="I3473" s="259"/>
      <c r="J3473" s="259"/>
    </row>
    <row r="3474" spans="1:10">
      <c r="A3474" s="259"/>
      <c r="B3474" s="259"/>
      <c r="C3474" s="259"/>
      <c r="D3474" s="259"/>
      <c r="E3474" s="259"/>
      <c r="F3474" s="270"/>
      <c r="G3474" s="259"/>
      <c r="H3474" s="259"/>
      <c r="I3474" s="259"/>
      <c r="J3474" s="259"/>
    </row>
    <row r="3475" spans="1:10">
      <c r="A3475" s="259"/>
      <c r="B3475" s="259"/>
      <c r="C3475" s="259"/>
      <c r="D3475" s="259"/>
      <c r="E3475" s="259"/>
      <c r="F3475" s="270"/>
      <c r="G3475" s="259"/>
      <c r="H3475" s="259"/>
      <c r="I3475" s="259"/>
      <c r="J3475" s="259"/>
    </row>
    <row r="3476" spans="1:10">
      <c r="A3476" s="259"/>
      <c r="B3476" s="259"/>
      <c r="C3476" s="259"/>
      <c r="D3476" s="259"/>
      <c r="E3476" s="259"/>
      <c r="F3476" s="270"/>
      <c r="G3476" s="259"/>
      <c r="H3476" s="259"/>
      <c r="I3476" s="259"/>
      <c r="J3476" s="259"/>
    </row>
    <row r="3477" spans="1:10">
      <c r="A3477" s="259"/>
      <c r="B3477" s="259"/>
      <c r="C3477" s="259"/>
      <c r="D3477" s="259"/>
      <c r="E3477" s="259"/>
      <c r="F3477" s="270"/>
      <c r="G3477" s="259"/>
      <c r="H3477" s="259"/>
      <c r="I3477" s="259"/>
      <c r="J3477" s="259"/>
    </row>
    <row r="3478" spans="1:10">
      <c r="A3478" s="259"/>
      <c r="B3478" s="259"/>
      <c r="C3478" s="259"/>
      <c r="D3478" s="259"/>
      <c r="E3478" s="259"/>
      <c r="F3478" s="270"/>
      <c r="G3478" s="259"/>
      <c r="H3478" s="259"/>
      <c r="I3478" s="259"/>
      <c r="J3478" s="259"/>
    </row>
    <row r="3479" spans="1:10">
      <c r="A3479" s="259"/>
      <c r="B3479" s="259"/>
      <c r="C3479" s="259"/>
      <c r="D3479" s="259"/>
      <c r="E3479" s="259"/>
      <c r="F3479" s="270"/>
      <c r="G3479" s="259"/>
      <c r="H3479" s="259"/>
      <c r="I3479" s="259"/>
      <c r="J3479" s="259"/>
    </row>
    <row r="3480" spans="1:10">
      <c r="A3480" s="259"/>
      <c r="B3480" s="259"/>
      <c r="C3480" s="259"/>
      <c r="D3480" s="259"/>
      <c r="E3480" s="259"/>
      <c r="F3480" s="270"/>
      <c r="G3480" s="259"/>
      <c r="H3480" s="259"/>
      <c r="I3480" s="259"/>
      <c r="J3480" s="259"/>
    </row>
    <row r="3481" spans="1:10">
      <c r="A3481" s="259"/>
      <c r="B3481" s="259"/>
      <c r="C3481" s="259"/>
      <c r="D3481" s="259"/>
      <c r="E3481" s="259"/>
      <c r="F3481" s="270"/>
      <c r="G3481" s="259"/>
      <c r="H3481" s="259"/>
      <c r="I3481" s="259"/>
      <c r="J3481" s="259"/>
    </row>
    <row r="3482" spans="1:10">
      <c r="A3482" s="259"/>
      <c r="B3482" s="259"/>
      <c r="C3482" s="259"/>
      <c r="D3482" s="259"/>
      <c r="E3482" s="259"/>
      <c r="F3482" s="270"/>
      <c r="G3482" s="259"/>
      <c r="H3482" s="259"/>
      <c r="I3482" s="259"/>
      <c r="J3482" s="259"/>
    </row>
    <row r="3483" spans="1:10">
      <c r="A3483" s="259"/>
      <c r="B3483" s="259"/>
      <c r="C3483" s="259"/>
      <c r="D3483" s="259"/>
      <c r="E3483" s="259"/>
      <c r="F3483" s="270"/>
      <c r="G3483" s="259"/>
      <c r="H3483" s="259"/>
      <c r="I3483" s="259"/>
      <c r="J3483" s="259"/>
    </row>
    <row r="3484" spans="1:10">
      <c r="A3484" s="259"/>
      <c r="B3484" s="259"/>
      <c r="C3484" s="259"/>
      <c r="D3484" s="259"/>
      <c r="E3484" s="259"/>
      <c r="F3484" s="270"/>
      <c r="G3484" s="259"/>
      <c r="H3484" s="259"/>
      <c r="I3484" s="259"/>
      <c r="J3484" s="259"/>
    </row>
    <row r="3485" spans="1:10">
      <c r="A3485" s="259"/>
      <c r="B3485" s="259"/>
      <c r="C3485" s="259"/>
      <c r="D3485" s="259"/>
      <c r="E3485" s="259"/>
      <c r="F3485" s="270"/>
      <c r="G3485" s="259"/>
      <c r="H3485" s="259"/>
      <c r="I3485" s="259"/>
      <c r="J3485" s="259"/>
    </row>
    <row r="3486" spans="1:10">
      <c r="A3486" s="259"/>
      <c r="B3486" s="259"/>
      <c r="C3486" s="259"/>
      <c r="D3486" s="259"/>
      <c r="E3486" s="259"/>
      <c r="F3486" s="270"/>
      <c r="G3486" s="259"/>
      <c r="H3486" s="259"/>
      <c r="I3486" s="259"/>
      <c r="J3486" s="259"/>
    </row>
    <row r="3487" spans="1:10">
      <c r="A3487" s="259"/>
      <c r="B3487" s="259"/>
      <c r="C3487" s="259"/>
      <c r="D3487" s="259"/>
      <c r="E3487" s="259"/>
      <c r="F3487" s="270"/>
      <c r="G3487" s="259"/>
      <c r="H3487" s="259"/>
      <c r="I3487" s="259"/>
      <c r="J3487" s="259"/>
    </row>
    <row r="3488" spans="1:10">
      <c r="A3488" s="259"/>
      <c r="B3488" s="259"/>
      <c r="C3488" s="259"/>
      <c r="D3488" s="259"/>
      <c r="E3488" s="259"/>
      <c r="F3488" s="270"/>
      <c r="G3488" s="259"/>
      <c r="H3488" s="259"/>
      <c r="I3488" s="259"/>
      <c r="J3488" s="259"/>
    </row>
    <row r="3489" spans="1:10">
      <c r="A3489" s="259"/>
      <c r="B3489" s="259"/>
      <c r="C3489" s="259"/>
      <c r="D3489" s="259"/>
      <c r="E3489" s="259"/>
      <c r="F3489" s="270"/>
      <c r="G3489" s="259"/>
      <c r="H3489" s="259"/>
      <c r="I3489" s="259"/>
      <c r="J3489" s="259"/>
    </row>
    <row r="3490" spans="1:10">
      <c r="A3490" s="259"/>
      <c r="B3490" s="259"/>
      <c r="C3490" s="259"/>
      <c r="D3490" s="259"/>
      <c r="E3490" s="259"/>
      <c r="F3490" s="270"/>
      <c r="G3490" s="259"/>
      <c r="H3490" s="259"/>
      <c r="I3490" s="259"/>
      <c r="J3490" s="259"/>
    </row>
    <row r="3491" spans="1:10">
      <c r="A3491" s="259"/>
      <c r="B3491" s="259"/>
      <c r="C3491" s="259"/>
      <c r="D3491" s="259"/>
      <c r="E3491" s="259"/>
      <c r="F3491" s="270"/>
      <c r="G3491" s="259"/>
      <c r="H3491" s="259"/>
      <c r="I3491" s="259"/>
      <c r="J3491" s="259"/>
    </row>
    <row r="3492" spans="1:10">
      <c r="A3492" s="259"/>
      <c r="B3492" s="259"/>
      <c r="C3492" s="259"/>
      <c r="D3492" s="259"/>
      <c r="E3492" s="259"/>
      <c r="F3492" s="270"/>
      <c r="G3492" s="259"/>
      <c r="H3492" s="259"/>
      <c r="I3492" s="259"/>
      <c r="J3492" s="259"/>
    </row>
    <row r="3493" spans="1:10">
      <c r="A3493" s="259"/>
      <c r="B3493" s="259"/>
      <c r="C3493" s="259"/>
      <c r="D3493" s="259"/>
      <c r="E3493" s="259"/>
      <c r="F3493" s="270"/>
      <c r="G3493" s="259"/>
      <c r="H3493" s="259"/>
      <c r="I3493" s="259"/>
      <c r="J3493" s="259"/>
    </row>
    <row r="3494" spans="1:10">
      <c r="A3494" s="259"/>
      <c r="B3494" s="259"/>
      <c r="C3494" s="259"/>
      <c r="D3494" s="259"/>
      <c r="E3494" s="259"/>
      <c r="F3494" s="270"/>
      <c r="G3494" s="259"/>
      <c r="H3494" s="259"/>
      <c r="I3494" s="259"/>
      <c r="J3494" s="259"/>
    </row>
    <row r="3495" spans="1:10">
      <c r="A3495" s="259"/>
      <c r="B3495" s="259"/>
      <c r="C3495" s="259"/>
      <c r="D3495" s="259"/>
      <c r="E3495" s="259"/>
      <c r="F3495" s="270"/>
      <c r="G3495" s="259"/>
      <c r="H3495" s="259"/>
      <c r="I3495" s="259"/>
      <c r="J3495" s="259"/>
    </row>
    <row r="3496" spans="1:10">
      <c r="A3496" s="259"/>
      <c r="B3496" s="259"/>
      <c r="C3496" s="259"/>
      <c r="D3496" s="259"/>
      <c r="E3496" s="259"/>
      <c r="F3496" s="270"/>
      <c r="G3496" s="259"/>
      <c r="H3496" s="259"/>
      <c r="I3496" s="259"/>
      <c r="J3496" s="259"/>
    </row>
    <row r="3497" spans="1:10">
      <c r="A3497" s="259"/>
      <c r="B3497" s="259"/>
      <c r="C3497" s="259"/>
      <c r="D3497" s="259"/>
      <c r="E3497" s="259"/>
      <c r="F3497" s="270"/>
      <c r="G3497" s="259"/>
      <c r="H3497" s="259"/>
      <c r="I3497" s="259"/>
      <c r="J3497" s="259"/>
    </row>
    <row r="3498" spans="1:10">
      <c r="A3498" s="259"/>
      <c r="B3498" s="259"/>
      <c r="C3498" s="259"/>
      <c r="D3498" s="259"/>
      <c r="E3498" s="259"/>
      <c r="F3498" s="270"/>
      <c r="G3498" s="259"/>
      <c r="H3498" s="259"/>
      <c r="I3498" s="259"/>
      <c r="J3498" s="259"/>
    </row>
    <row r="3499" spans="1:10">
      <c r="A3499" s="259"/>
      <c r="B3499" s="259"/>
      <c r="C3499" s="259"/>
      <c r="D3499" s="259"/>
      <c r="E3499" s="259"/>
      <c r="F3499" s="270"/>
      <c r="G3499" s="259"/>
      <c r="H3499" s="259"/>
      <c r="I3499" s="259"/>
      <c r="J3499" s="259"/>
    </row>
    <row r="3500" spans="1:10">
      <c r="A3500" s="259"/>
      <c r="B3500" s="259"/>
      <c r="C3500" s="259"/>
      <c r="D3500" s="259"/>
      <c r="E3500" s="259"/>
      <c r="F3500" s="270"/>
      <c r="G3500" s="259"/>
      <c r="H3500" s="259"/>
      <c r="I3500" s="259"/>
      <c r="J3500" s="259"/>
    </row>
    <row r="3501" spans="1:10">
      <c r="A3501" s="259"/>
      <c r="B3501" s="259"/>
      <c r="C3501" s="259"/>
      <c r="D3501" s="259"/>
      <c r="E3501" s="259"/>
      <c r="F3501" s="270"/>
      <c r="G3501" s="259"/>
      <c r="H3501" s="259"/>
      <c r="I3501" s="259"/>
      <c r="J3501" s="259"/>
    </row>
    <row r="3502" spans="1:10">
      <c r="A3502" s="259"/>
      <c r="B3502" s="259"/>
      <c r="C3502" s="259"/>
      <c r="D3502" s="259"/>
      <c r="E3502" s="259"/>
      <c r="F3502" s="270"/>
      <c r="G3502" s="259"/>
      <c r="H3502" s="259"/>
      <c r="I3502" s="259"/>
      <c r="J3502" s="259"/>
    </row>
    <row r="3503" spans="1:10">
      <c r="A3503" s="259"/>
      <c r="B3503" s="259"/>
      <c r="C3503" s="259"/>
      <c r="D3503" s="259"/>
      <c r="E3503" s="259"/>
      <c r="F3503" s="270"/>
      <c r="G3503" s="259"/>
      <c r="H3503" s="259"/>
      <c r="I3503" s="259"/>
      <c r="J3503" s="259"/>
    </row>
    <row r="3504" spans="1:10">
      <c r="A3504" s="259"/>
      <c r="B3504" s="259"/>
      <c r="C3504" s="259"/>
      <c r="D3504" s="259"/>
      <c r="E3504" s="259"/>
      <c r="F3504" s="270"/>
      <c r="G3504" s="259"/>
      <c r="H3504" s="259"/>
      <c r="I3504" s="259"/>
      <c r="J3504" s="259"/>
    </row>
    <row r="3505" spans="1:10">
      <c r="A3505" s="259"/>
      <c r="B3505" s="259"/>
      <c r="C3505" s="259"/>
      <c r="D3505" s="259"/>
      <c r="E3505" s="259"/>
      <c r="F3505" s="270"/>
      <c r="G3505" s="259"/>
      <c r="H3505" s="259"/>
      <c r="I3505" s="259"/>
      <c r="J3505" s="259"/>
    </row>
    <row r="3506" spans="1:10">
      <c r="A3506" s="259"/>
      <c r="B3506" s="259"/>
      <c r="C3506" s="259"/>
      <c r="D3506" s="259"/>
      <c r="E3506" s="259"/>
      <c r="F3506" s="270"/>
      <c r="G3506" s="259"/>
      <c r="H3506" s="259"/>
      <c r="I3506" s="259"/>
      <c r="J3506" s="259"/>
    </row>
    <row r="3507" spans="1:10">
      <c r="A3507" s="259"/>
      <c r="B3507" s="259"/>
      <c r="C3507" s="259"/>
      <c r="D3507" s="259"/>
      <c r="E3507" s="259"/>
      <c r="F3507" s="270"/>
      <c r="G3507" s="259"/>
      <c r="H3507" s="259"/>
      <c r="I3507" s="259"/>
      <c r="J3507" s="259"/>
    </row>
    <row r="3508" spans="1:10">
      <c r="A3508" s="259"/>
      <c r="B3508" s="259"/>
      <c r="C3508" s="259"/>
      <c r="D3508" s="259"/>
      <c r="E3508" s="259"/>
      <c r="F3508" s="270"/>
      <c r="G3508" s="259"/>
      <c r="H3508" s="259"/>
      <c r="I3508" s="259"/>
      <c r="J3508" s="259"/>
    </row>
    <row r="3509" spans="1:10">
      <c r="A3509" s="259"/>
      <c r="B3509" s="259"/>
      <c r="C3509" s="259"/>
      <c r="D3509" s="259"/>
      <c r="E3509" s="259"/>
      <c r="F3509" s="270"/>
      <c r="G3509" s="259"/>
      <c r="H3509" s="259"/>
      <c r="I3509" s="259"/>
      <c r="J3509" s="259"/>
    </row>
    <row r="3510" spans="1:10">
      <c r="A3510" s="259"/>
      <c r="B3510" s="259"/>
      <c r="C3510" s="259"/>
      <c r="D3510" s="259"/>
      <c r="E3510" s="259"/>
      <c r="F3510" s="270"/>
      <c r="G3510" s="259"/>
      <c r="H3510" s="259"/>
      <c r="I3510" s="259"/>
      <c r="J3510" s="259"/>
    </row>
    <row r="3511" spans="1:10">
      <c r="A3511" s="259"/>
      <c r="B3511" s="259"/>
      <c r="C3511" s="259"/>
      <c r="D3511" s="259"/>
      <c r="E3511" s="259"/>
      <c r="F3511" s="270"/>
      <c r="G3511" s="259"/>
      <c r="H3511" s="259"/>
      <c r="I3511" s="259"/>
      <c r="J3511" s="259"/>
    </row>
    <row r="3512" spans="1:10">
      <c r="A3512" s="259"/>
      <c r="B3512" s="259"/>
      <c r="C3512" s="259"/>
      <c r="D3512" s="259"/>
      <c r="E3512" s="259"/>
      <c r="F3512" s="270"/>
      <c r="G3512" s="259"/>
      <c r="H3512" s="259"/>
      <c r="I3512" s="259"/>
      <c r="J3512" s="259"/>
    </row>
    <row r="3513" spans="1:10">
      <c r="A3513" s="259"/>
      <c r="B3513" s="259"/>
      <c r="C3513" s="259"/>
      <c r="D3513" s="259"/>
      <c r="E3513" s="259"/>
      <c r="F3513" s="270"/>
      <c r="G3513" s="259"/>
      <c r="H3513" s="259"/>
      <c r="I3513" s="259"/>
      <c r="J3513" s="259"/>
    </row>
    <row r="3514" spans="1:10">
      <c r="A3514" s="259"/>
      <c r="B3514" s="259"/>
      <c r="C3514" s="259"/>
      <c r="D3514" s="259"/>
      <c r="E3514" s="259"/>
      <c r="F3514" s="270"/>
      <c r="G3514" s="259"/>
      <c r="H3514" s="259"/>
      <c r="I3514" s="259"/>
      <c r="J3514" s="259"/>
    </row>
    <row r="3515" spans="1:10">
      <c r="A3515" s="259"/>
      <c r="B3515" s="259"/>
      <c r="C3515" s="259"/>
      <c r="D3515" s="259"/>
      <c r="E3515" s="259"/>
      <c r="F3515" s="270"/>
      <c r="G3515" s="259"/>
      <c r="H3515" s="259"/>
      <c r="I3515" s="259"/>
      <c r="J3515" s="259"/>
    </row>
    <row r="3516" spans="1:10">
      <c r="A3516" s="259"/>
      <c r="B3516" s="259"/>
      <c r="C3516" s="259"/>
      <c r="D3516" s="259"/>
      <c r="E3516" s="259"/>
      <c r="F3516" s="270"/>
      <c r="G3516" s="259"/>
      <c r="H3516" s="259"/>
      <c r="I3516" s="259"/>
      <c r="J3516" s="259"/>
    </row>
    <row r="3517" spans="1:10">
      <c r="A3517" s="259"/>
      <c r="B3517" s="259"/>
      <c r="C3517" s="259"/>
      <c r="D3517" s="259"/>
      <c r="E3517" s="259"/>
      <c r="F3517" s="270"/>
      <c r="G3517" s="259"/>
      <c r="H3517" s="259"/>
      <c r="I3517" s="259"/>
      <c r="J3517" s="259"/>
    </row>
    <row r="3518" spans="1:10">
      <c r="A3518" s="259"/>
      <c r="B3518" s="259"/>
      <c r="C3518" s="259"/>
      <c r="D3518" s="259"/>
      <c r="E3518" s="259"/>
      <c r="F3518" s="270"/>
      <c r="G3518" s="259"/>
      <c r="H3518" s="259"/>
      <c r="I3518" s="259"/>
      <c r="J3518" s="259"/>
    </row>
    <row r="3519" spans="1:10">
      <c r="A3519" s="259"/>
      <c r="B3519" s="259"/>
      <c r="C3519" s="259"/>
      <c r="D3519" s="259"/>
      <c r="E3519" s="259"/>
      <c r="F3519" s="270"/>
      <c r="G3519" s="259"/>
      <c r="H3519" s="259"/>
      <c r="I3519" s="259"/>
      <c r="J3519" s="259"/>
    </row>
    <row r="3520" spans="1:10">
      <c r="A3520" s="259"/>
      <c r="B3520" s="259"/>
      <c r="C3520" s="259"/>
      <c r="D3520" s="259"/>
      <c r="E3520" s="259"/>
      <c r="F3520" s="270"/>
      <c r="G3520" s="259"/>
      <c r="H3520" s="259"/>
      <c r="I3520" s="259"/>
      <c r="J3520" s="259"/>
    </row>
    <row r="3521" spans="1:10">
      <c r="A3521" s="259"/>
      <c r="B3521" s="259"/>
      <c r="C3521" s="259"/>
      <c r="D3521" s="259"/>
      <c r="E3521" s="259"/>
      <c r="F3521" s="270"/>
      <c r="G3521" s="259"/>
      <c r="H3521" s="259"/>
      <c r="I3521" s="259"/>
      <c r="J3521" s="259"/>
    </row>
    <row r="3522" spans="1:10">
      <c r="A3522" s="259"/>
      <c r="B3522" s="259"/>
      <c r="C3522" s="259"/>
      <c r="D3522" s="259"/>
      <c r="E3522" s="259"/>
      <c r="F3522" s="270"/>
      <c r="G3522" s="259"/>
      <c r="H3522" s="259"/>
      <c r="I3522" s="259"/>
      <c r="J3522" s="259"/>
    </row>
    <row r="3523" spans="1:10">
      <c r="A3523" s="259"/>
      <c r="B3523" s="259"/>
      <c r="C3523" s="259"/>
      <c r="D3523" s="259"/>
      <c r="E3523" s="259"/>
      <c r="F3523" s="270"/>
      <c r="G3523" s="259"/>
      <c r="H3523" s="259"/>
      <c r="I3523" s="259"/>
      <c r="J3523" s="259"/>
    </row>
    <row r="3524" spans="1:10">
      <c r="A3524" s="259"/>
      <c r="B3524" s="259"/>
      <c r="C3524" s="259"/>
      <c r="D3524" s="259"/>
      <c r="E3524" s="259"/>
      <c r="F3524" s="270"/>
      <c r="G3524" s="259"/>
      <c r="H3524" s="259"/>
      <c r="I3524" s="259"/>
      <c r="J3524" s="259"/>
    </row>
    <row r="3525" spans="1:10">
      <c r="A3525" s="259"/>
      <c r="B3525" s="259"/>
      <c r="C3525" s="259"/>
      <c r="D3525" s="259"/>
      <c r="E3525" s="259"/>
      <c r="F3525" s="270"/>
      <c r="G3525" s="259"/>
      <c r="H3525" s="259"/>
      <c r="I3525" s="259"/>
      <c r="J3525" s="259"/>
    </row>
    <row r="3526" spans="1:10">
      <c r="A3526" s="259"/>
      <c r="B3526" s="259"/>
      <c r="C3526" s="259"/>
      <c r="D3526" s="259"/>
      <c r="E3526" s="259"/>
      <c r="F3526" s="270"/>
      <c r="G3526" s="259"/>
      <c r="H3526" s="259"/>
      <c r="I3526" s="259"/>
      <c r="J3526" s="259"/>
    </row>
    <row r="3527" spans="1:10">
      <c r="A3527" s="259"/>
      <c r="B3527" s="259"/>
      <c r="C3527" s="259"/>
      <c r="D3527" s="259"/>
      <c r="E3527" s="259"/>
      <c r="F3527" s="270"/>
      <c r="G3527" s="259"/>
      <c r="H3527" s="259"/>
      <c r="I3527" s="259"/>
      <c r="J3527" s="259"/>
    </row>
    <row r="3528" spans="1:10">
      <c r="A3528" s="259"/>
      <c r="B3528" s="259"/>
      <c r="C3528" s="259"/>
      <c r="D3528" s="259"/>
      <c r="E3528" s="259"/>
      <c r="F3528" s="270"/>
      <c r="G3528" s="259"/>
      <c r="H3528" s="259"/>
      <c r="I3528" s="259"/>
      <c r="J3528" s="259"/>
    </row>
    <row r="3529" spans="1:10">
      <c r="A3529" s="259"/>
      <c r="B3529" s="259"/>
      <c r="C3529" s="259"/>
      <c r="D3529" s="259"/>
      <c r="E3529" s="259"/>
      <c r="F3529" s="270"/>
      <c r="G3529" s="259"/>
      <c r="H3529" s="259"/>
      <c r="I3529" s="259"/>
      <c r="J3529" s="259"/>
    </row>
    <row r="3530" spans="1:10">
      <c r="A3530" s="259"/>
      <c r="B3530" s="259"/>
      <c r="C3530" s="259"/>
      <c r="D3530" s="259"/>
      <c r="E3530" s="259"/>
      <c r="F3530" s="270"/>
      <c r="G3530" s="259"/>
      <c r="H3530" s="259"/>
      <c r="I3530" s="259"/>
      <c r="J3530" s="259"/>
    </row>
    <row r="3531" spans="1:10">
      <c r="A3531" s="259"/>
      <c r="B3531" s="259"/>
      <c r="C3531" s="259"/>
      <c r="D3531" s="259"/>
      <c r="E3531" s="259"/>
      <c r="F3531" s="270"/>
      <c r="G3531" s="259"/>
      <c r="H3531" s="259"/>
      <c r="I3531" s="259"/>
      <c r="J3531" s="259"/>
    </row>
    <row r="3532" spans="1:10">
      <c r="A3532" s="259"/>
      <c r="B3532" s="259"/>
      <c r="C3532" s="259"/>
      <c r="D3532" s="259"/>
      <c r="E3532" s="259"/>
      <c r="F3532" s="270"/>
      <c r="G3532" s="259"/>
      <c r="H3532" s="259"/>
      <c r="I3532" s="259"/>
      <c r="J3532" s="259"/>
    </row>
    <row r="3533" spans="1:10">
      <c r="A3533" s="259"/>
      <c r="B3533" s="259"/>
      <c r="C3533" s="259"/>
      <c r="D3533" s="259"/>
      <c r="E3533" s="259"/>
      <c r="F3533" s="270"/>
      <c r="G3533" s="259"/>
      <c r="H3533" s="259"/>
      <c r="I3533" s="259"/>
      <c r="J3533" s="259"/>
    </row>
    <row r="3534" spans="1:10">
      <c r="A3534" s="259"/>
      <c r="B3534" s="259"/>
      <c r="C3534" s="259"/>
      <c r="D3534" s="259"/>
      <c r="E3534" s="259"/>
      <c r="F3534" s="270"/>
      <c r="G3534" s="259"/>
      <c r="H3534" s="259"/>
      <c r="I3534" s="259"/>
      <c r="J3534" s="259"/>
    </row>
    <row r="3535" spans="1:10">
      <c r="A3535" s="259"/>
      <c r="B3535" s="259"/>
      <c r="C3535" s="259"/>
      <c r="D3535" s="259"/>
      <c r="E3535" s="259"/>
      <c r="F3535" s="270"/>
      <c r="G3535" s="259"/>
      <c r="H3535" s="259"/>
      <c r="I3535" s="259"/>
      <c r="J3535" s="259"/>
    </row>
    <row r="3536" spans="1:10">
      <c r="A3536" s="259"/>
      <c r="B3536" s="259"/>
      <c r="C3536" s="259"/>
      <c r="D3536" s="259"/>
      <c r="E3536" s="259"/>
      <c r="F3536" s="270"/>
      <c r="G3536" s="259"/>
      <c r="H3536" s="259"/>
      <c r="I3536" s="259"/>
      <c r="J3536" s="259"/>
    </row>
    <row r="3537" spans="1:10">
      <c r="A3537" s="259"/>
      <c r="B3537" s="259"/>
      <c r="C3537" s="259"/>
      <c r="D3537" s="259"/>
      <c r="E3537" s="259"/>
      <c r="F3537" s="270"/>
      <c r="G3537" s="259"/>
      <c r="H3537" s="259"/>
      <c r="I3537" s="259"/>
      <c r="J3537" s="259"/>
    </row>
    <row r="3538" spans="1:10">
      <c r="A3538" s="259"/>
      <c r="B3538" s="259"/>
      <c r="C3538" s="259"/>
      <c r="D3538" s="259"/>
      <c r="E3538" s="259"/>
      <c r="F3538" s="270"/>
      <c r="G3538" s="259"/>
      <c r="H3538" s="259"/>
      <c r="I3538" s="259"/>
      <c r="J3538" s="259"/>
    </row>
    <row r="3539" spans="1:10">
      <c r="A3539" s="259"/>
      <c r="B3539" s="259"/>
      <c r="C3539" s="259"/>
      <c r="D3539" s="259"/>
      <c r="E3539" s="259"/>
      <c r="F3539" s="270"/>
      <c r="G3539" s="259"/>
      <c r="H3539" s="259"/>
      <c r="I3539" s="259"/>
      <c r="J3539" s="259"/>
    </row>
    <row r="3540" spans="1:10">
      <c r="A3540" s="259"/>
      <c r="B3540" s="259"/>
      <c r="C3540" s="259"/>
      <c r="D3540" s="259"/>
      <c r="E3540" s="259"/>
      <c r="F3540" s="270"/>
      <c r="G3540" s="259"/>
      <c r="H3540" s="259"/>
      <c r="I3540" s="259"/>
      <c r="J3540" s="259"/>
    </row>
    <row r="3541" spans="1:10">
      <c r="A3541" s="259"/>
      <c r="B3541" s="259"/>
      <c r="C3541" s="259"/>
      <c r="D3541" s="259"/>
      <c r="E3541" s="259"/>
      <c r="F3541" s="270"/>
      <c r="G3541" s="259"/>
      <c r="H3541" s="259"/>
      <c r="I3541" s="259"/>
      <c r="J3541" s="259"/>
    </row>
    <row r="3542" spans="1:10">
      <c r="A3542" s="259"/>
      <c r="B3542" s="259"/>
      <c r="C3542" s="259"/>
      <c r="D3542" s="259"/>
      <c r="E3542" s="259"/>
      <c r="F3542" s="270"/>
      <c r="G3542" s="259"/>
      <c r="H3542" s="259"/>
      <c r="I3542" s="259"/>
      <c r="J3542" s="259"/>
    </row>
    <row r="3543" spans="1:10">
      <c r="A3543" s="259"/>
      <c r="B3543" s="259"/>
      <c r="C3543" s="259"/>
      <c r="D3543" s="259"/>
      <c r="E3543" s="259"/>
      <c r="F3543" s="270"/>
      <c r="G3543" s="259"/>
      <c r="H3543" s="259"/>
      <c r="I3543" s="259"/>
      <c r="J3543" s="259"/>
    </row>
    <row r="3544" spans="1:10">
      <c r="A3544" s="259"/>
      <c r="B3544" s="259"/>
      <c r="C3544" s="259"/>
      <c r="D3544" s="259"/>
      <c r="E3544" s="259"/>
      <c r="F3544" s="270"/>
      <c r="G3544" s="259"/>
      <c r="H3544" s="259"/>
      <c r="I3544" s="259"/>
      <c r="J3544" s="259"/>
    </row>
    <row r="3545" spans="1:10">
      <c r="A3545" s="259"/>
      <c r="B3545" s="259"/>
      <c r="C3545" s="259"/>
      <c r="D3545" s="259"/>
      <c r="E3545" s="259"/>
      <c r="F3545" s="270"/>
      <c r="G3545" s="259"/>
      <c r="H3545" s="259"/>
      <c r="I3545" s="259"/>
      <c r="J3545" s="259"/>
    </row>
    <row r="3546" spans="1:10">
      <c r="A3546" s="259"/>
      <c r="B3546" s="259"/>
      <c r="C3546" s="259"/>
      <c r="D3546" s="259"/>
      <c r="E3546" s="259"/>
      <c r="F3546" s="270"/>
      <c r="G3546" s="259"/>
      <c r="H3546" s="259"/>
      <c r="I3546" s="259"/>
      <c r="J3546" s="259"/>
    </row>
    <row r="3547" spans="1:10">
      <c r="A3547" s="259"/>
      <c r="B3547" s="259"/>
      <c r="C3547" s="259"/>
      <c r="D3547" s="259"/>
      <c r="E3547" s="259"/>
      <c r="F3547" s="270"/>
      <c r="G3547" s="259"/>
      <c r="H3547" s="259"/>
      <c r="I3547" s="259"/>
      <c r="J3547" s="259"/>
    </row>
    <row r="3548" spans="1:10">
      <c r="A3548" s="259"/>
      <c r="B3548" s="259"/>
      <c r="C3548" s="259"/>
      <c r="D3548" s="259"/>
      <c r="E3548" s="259"/>
      <c r="F3548" s="270"/>
      <c r="G3548" s="259"/>
      <c r="H3548" s="259"/>
      <c r="I3548" s="259"/>
      <c r="J3548" s="259"/>
    </row>
    <row r="3549" spans="1:10">
      <c r="A3549" s="259"/>
      <c r="B3549" s="259"/>
      <c r="C3549" s="259"/>
      <c r="D3549" s="259"/>
      <c r="E3549" s="259"/>
      <c r="F3549" s="270"/>
      <c r="G3549" s="259"/>
      <c r="H3549" s="259"/>
      <c r="I3549" s="259"/>
      <c r="J3549" s="259"/>
    </row>
    <row r="3550" spans="1:10">
      <c r="A3550" s="259"/>
      <c r="B3550" s="259"/>
      <c r="C3550" s="259"/>
      <c r="D3550" s="259"/>
      <c r="E3550" s="259"/>
      <c r="F3550" s="270"/>
      <c r="G3550" s="259"/>
      <c r="H3550" s="259"/>
      <c r="I3550" s="259"/>
      <c r="J3550" s="259"/>
    </row>
    <row r="3551" spans="1:10">
      <c r="A3551" s="259"/>
      <c r="B3551" s="259"/>
      <c r="C3551" s="259"/>
      <c r="D3551" s="259"/>
      <c r="E3551" s="259"/>
      <c r="F3551" s="270"/>
      <c r="G3551" s="259"/>
      <c r="H3551" s="259"/>
      <c r="I3551" s="259"/>
      <c r="J3551" s="259"/>
    </row>
    <row r="3552" spans="1:10">
      <c r="A3552" s="259"/>
      <c r="B3552" s="259"/>
      <c r="C3552" s="259"/>
      <c r="D3552" s="259"/>
      <c r="E3552" s="259"/>
      <c r="F3552" s="270"/>
      <c r="G3552" s="259"/>
      <c r="H3552" s="259"/>
      <c r="I3552" s="259"/>
      <c r="J3552" s="259"/>
    </row>
    <row r="3553" spans="1:10">
      <c r="A3553" s="259"/>
      <c r="B3553" s="259"/>
      <c r="C3553" s="259"/>
      <c r="D3553" s="259"/>
      <c r="E3553" s="259"/>
      <c r="F3553" s="270"/>
      <c r="G3553" s="259"/>
      <c r="H3553" s="259"/>
      <c r="I3553" s="259"/>
      <c r="J3553" s="259"/>
    </row>
    <row r="3554" spans="1:10">
      <c r="A3554" s="259"/>
      <c r="B3554" s="259"/>
      <c r="C3554" s="259"/>
      <c r="D3554" s="259"/>
      <c r="E3554" s="259"/>
      <c r="F3554" s="270"/>
      <c r="G3554" s="259"/>
      <c r="H3554" s="259"/>
      <c r="I3554" s="259"/>
      <c r="J3554" s="259"/>
    </row>
    <row r="3555" spans="1:10">
      <c r="A3555" s="259"/>
      <c r="B3555" s="259"/>
      <c r="C3555" s="259"/>
      <c r="D3555" s="259"/>
      <c r="E3555" s="259"/>
      <c r="F3555" s="270"/>
      <c r="G3555" s="259"/>
      <c r="H3555" s="259"/>
      <c r="I3555" s="259"/>
      <c r="J3555" s="259"/>
    </row>
    <row r="3556" spans="1:10">
      <c r="A3556" s="259"/>
      <c r="B3556" s="259"/>
      <c r="C3556" s="259"/>
      <c r="D3556" s="259"/>
      <c r="E3556" s="259"/>
      <c r="F3556" s="270"/>
      <c r="G3556" s="259"/>
      <c r="H3556" s="259"/>
      <c r="I3556" s="259"/>
      <c r="J3556" s="259"/>
    </row>
    <row r="3557" spans="1:10">
      <c r="A3557" s="259"/>
      <c r="B3557" s="259"/>
      <c r="C3557" s="259"/>
      <c r="D3557" s="259"/>
      <c r="E3557" s="259"/>
      <c r="F3557" s="270"/>
      <c r="G3557" s="259"/>
      <c r="H3557" s="259"/>
      <c r="I3557" s="259"/>
      <c r="J3557" s="259"/>
    </row>
    <row r="3558" spans="1:10">
      <c r="A3558" s="259"/>
      <c r="B3558" s="259"/>
      <c r="C3558" s="259"/>
      <c r="D3558" s="259"/>
      <c r="E3558" s="259"/>
      <c r="F3558" s="270"/>
      <c r="G3558" s="259"/>
      <c r="H3558" s="259"/>
      <c r="I3558" s="259"/>
      <c r="J3558" s="259"/>
    </row>
    <row r="3559" spans="1:10">
      <c r="A3559" s="259"/>
      <c r="B3559" s="259"/>
      <c r="C3559" s="259"/>
      <c r="D3559" s="259"/>
      <c r="E3559" s="259"/>
      <c r="F3559" s="270"/>
      <c r="G3559" s="259"/>
      <c r="H3559" s="259"/>
      <c r="I3559" s="259"/>
      <c r="J3559" s="259"/>
    </row>
    <row r="3560" spans="1:10">
      <c r="A3560" s="259"/>
      <c r="B3560" s="259"/>
      <c r="C3560" s="259"/>
      <c r="D3560" s="259"/>
      <c r="E3560" s="259"/>
      <c r="F3560" s="270"/>
      <c r="G3560" s="259"/>
      <c r="H3560" s="259"/>
      <c r="I3560" s="259"/>
      <c r="J3560" s="259"/>
    </row>
    <row r="3561" spans="1:10">
      <c r="A3561" s="259"/>
      <c r="B3561" s="259"/>
      <c r="C3561" s="259"/>
      <c r="D3561" s="259"/>
      <c r="E3561" s="259"/>
      <c r="F3561" s="270"/>
      <c r="G3561" s="259"/>
      <c r="H3561" s="259"/>
      <c r="I3561" s="259"/>
      <c r="J3561" s="259"/>
    </row>
    <row r="3562" spans="1:10">
      <c r="A3562" s="259"/>
      <c r="B3562" s="259"/>
      <c r="C3562" s="259"/>
      <c r="D3562" s="259"/>
      <c r="E3562" s="259"/>
      <c r="F3562" s="270"/>
      <c r="G3562" s="259"/>
      <c r="H3562" s="259"/>
      <c r="I3562" s="259"/>
      <c r="J3562" s="259"/>
    </row>
    <row r="3563" spans="1:10">
      <c r="A3563" s="259"/>
      <c r="B3563" s="259"/>
      <c r="C3563" s="259"/>
      <c r="D3563" s="259"/>
      <c r="E3563" s="259"/>
      <c r="F3563" s="270"/>
      <c r="G3563" s="259"/>
      <c r="H3563" s="259"/>
      <c r="I3563" s="259"/>
      <c r="J3563" s="259"/>
    </row>
    <row r="3564" spans="1:10">
      <c r="A3564" s="259"/>
      <c r="B3564" s="259"/>
      <c r="C3564" s="259"/>
      <c r="D3564" s="259"/>
      <c r="E3564" s="259"/>
      <c r="F3564" s="270"/>
      <c r="G3564" s="259"/>
      <c r="H3564" s="259"/>
      <c r="I3564" s="259"/>
      <c r="J3564" s="259"/>
    </row>
    <row r="3565" spans="1:10">
      <c r="A3565" s="259"/>
      <c r="B3565" s="259"/>
      <c r="C3565" s="259"/>
      <c r="D3565" s="259"/>
      <c r="E3565" s="259"/>
      <c r="F3565" s="270"/>
      <c r="G3565" s="259"/>
      <c r="H3565" s="259"/>
      <c r="I3565" s="259"/>
      <c r="J3565" s="259"/>
    </row>
    <row r="3566" spans="1:10">
      <c r="A3566" s="259"/>
      <c r="B3566" s="259"/>
      <c r="C3566" s="259"/>
      <c r="D3566" s="259"/>
      <c r="E3566" s="259"/>
      <c r="F3566" s="270"/>
      <c r="G3566" s="259"/>
      <c r="H3566" s="259"/>
      <c r="I3566" s="259"/>
      <c r="J3566" s="259"/>
    </row>
    <row r="3567" spans="1:10">
      <c r="A3567" s="259"/>
      <c r="B3567" s="259"/>
      <c r="C3567" s="259"/>
      <c r="D3567" s="259"/>
      <c r="E3567" s="259"/>
      <c r="F3567" s="270"/>
      <c r="G3567" s="259"/>
      <c r="H3567" s="259"/>
      <c r="I3567" s="259"/>
      <c r="J3567" s="259"/>
    </row>
    <row r="3568" spans="1:10">
      <c r="A3568" s="259"/>
      <c r="B3568" s="259"/>
      <c r="C3568" s="259"/>
      <c r="D3568" s="259"/>
      <c r="E3568" s="259"/>
      <c r="F3568" s="270"/>
      <c r="G3568" s="259"/>
      <c r="H3568" s="259"/>
      <c r="I3568" s="259"/>
      <c r="J3568" s="259"/>
    </row>
    <row r="3569" spans="1:10">
      <c r="A3569" s="259"/>
      <c r="B3569" s="259"/>
      <c r="C3569" s="259"/>
      <c r="D3569" s="259"/>
      <c r="E3569" s="259"/>
      <c r="F3569" s="270"/>
      <c r="G3569" s="259"/>
      <c r="H3569" s="259"/>
      <c r="I3569" s="259"/>
      <c r="J3569" s="259"/>
    </row>
    <row r="3570" spans="1:10">
      <c r="A3570" s="259"/>
      <c r="B3570" s="259"/>
      <c r="C3570" s="259"/>
      <c r="D3570" s="259"/>
      <c r="E3570" s="259"/>
      <c r="F3570" s="270"/>
      <c r="G3570" s="259"/>
      <c r="H3570" s="259"/>
      <c r="I3570" s="259"/>
      <c r="J3570" s="259"/>
    </row>
    <row r="3571" spans="1:10">
      <c r="A3571" s="259"/>
      <c r="B3571" s="259"/>
      <c r="C3571" s="259"/>
      <c r="D3571" s="259"/>
      <c r="E3571" s="259"/>
      <c r="F3571" s="270"/>
      <c r="G3571" s="259"/>
      <c r="H3571" s="259"/>
      <c r="I3571" s="259"/>
      <c r="J3571" s="259"/>
    </row>
    <row r="3572" spans="1:10">
      <c r="A3572" s="259"/>
      <c r="B3572" s="259"/>
      <c r="C3572" s="259"/>
      <c r="D3572" s="259"/>
      <c r="E3572" s="259"/>
      <c r="F3572" s="270"/>
      <c r="G3572" s="259"/>
      <c r="H3572" s="259"/>
      <c r="I3572" s="259"/>
      <c r="J3572" s="259"/>
    </row>
    <row r="3573" spans="1:10">
      <c r="A3573" s="259"/>
      <c r="B3573" s="259"/>
      <c r="C3573" s="259"/>
      <c r="D3573" s="259"/>
      <c r="E3573" s="259"/>
      <c r="F3573" s="270"/>
      <c r="G3573" s="259"/>
      <c r="H3573" s="259"/>
      <c r="I3573" s="259"/>
      <c r="J3573" s="259"/>
    </row>
    <row r="3574" spans="1:10">
      <c r="A3574" s="259"/>
      <c r="B3574" s="259"/>
      <c r="C3574" s="259"/>
      <c r="D3574" s="259"/>
      <c r="E3574" s="259"/>
      <c r="F3574" s="270"/>
      <c r="G3574" s="259"/>
      <c r="H3574" s="259"/>
      <c r="I3574" s="259"/>
      <c r="J3574" s="259"/>
    </row>
    <row r="3575" spans="1:10">
      <c r="A3575" s="259"/>
      <c r="B3575" s="259"/>
      <c r="C3575" s="259"/>
      <c r="D3575" s="259"/>
      <c r="E3575" s="259"/>
      <c r="F3575" s="270"/>
      <c r="G3575" s="259"/>
      <c r="H3575" s="259"/>
      <c r="I3575" s="259"/>
      <c r="J3575" s="259"/>
    </row>
    <row r="3576" spans="1:10">
      <c r="A3576" s="259"/>
      <c r="B3576" s="259"/>
      <c r="C3576" s="259"/>
      <c r="D3576" s="259"/>
      <c r="E3576" s="259"/>
      <c r="F3576" s="270"/>
      <c r="G3576" s="259"/>
      <c r="H3576" s="259"/>
      <c r="I3576" s="259"/>
      <c r="J3576" s="259"/>
    </row>
    <row r="3577" spans="1:10">
      <c r="A3577" s="259"/>
      <c r="B3577" s="259"/>
      <c r="C3577" s="259"/>
      <c r="D3577" s="259"/>
      <c r="E3577" s="259"/>
      <c r="F3577" s="270"/>
      <c r="G3577" s="259"/>
      <c r="H3577" s="259"/>
      <c r="I3577" s="259"/>
      <c r="J3577" s="259"/>
    </row>
    <row r="3578" spans="1:10">
      <c r="A3578" s="259"/>
      <c r="B3578" s="259"/>
      <c r="C3578" s="259"/>
      <c r="D3578" s="259"/>
      <c r="E3578" s="259"/>
      <c r="F3578" s="270"/>
      <c r="G3578" s="259"/>
      <c r="H3578" s="259"/>
      <c r="I3578" s="259"/>
      <c r="J3578" s="259"/>
    </row>
    <row r="3579" spans="1:10">
      <c r="A3579" s="259"/>
      <c r="B3579" s="259"/>
      <c r="C3579" s="259"/>
      <c r="D3579" s="259"/>
      <c r="E3579" s="259"/>
      <c r="F3579" s="270"/>
      <c r="G3579" s="259"/>
      <c r="H3579" s="259"/>
      <c r="I3579" s="259"/>
      <c r="J3579" s="259"/>
    </row>
    <row r="3580" spans="1:10">
      <c r="A3580" s="259"/>
      <c r="B3580" s="259"/>
      <c r="C3580" s="259"/>
      <c r="D3580" s="259"/>
      <c r="E3580" s="259"/>
      <c r="F3580" s="270"/>
      <c r="G3580" s="259"/>
      <c r="H3580" s="259"/>
      <c r="I3580" s="259"/>
      <c r="J3580" s="259"/>
    </row>
    <row r="3581" spans="1:10">
      <c r="A3581" s="259"/>
      <c r="B3581" s="259"/>
      <c r="C3581" s="259"/>
      <c r="D3581" s="259"/>
      <c r="E3581" s="259"/>
      <c r="F3581" s="270"/>
      <c r="G3581" s="259"/>
      <c r="H3581" s="259"/>
      <c r="I3581" s="259"/>
      <c r="J3581" s="259"/>
    </row>
    <row r="3582" spans="1:10">
      <c r="A3582" s="259"/>
      <c r="B3582" s="259"/>
      <c r="C3582" s="259"/>
      <c r="D3582" s="259"/>
      <c r="E3582" s="259"/>
      <c r="F3582" s="270"/>
      <c r="G3582" s="259"/>
      <c r="H3582" s="259"/>
      <c r="I3582" s="259"/>
      <c r="J3582" s="259"/>
    </row>
    <row r="3583" spans="1:10">
      <c r="A3583" s="259"/>
      <c r="B3583" s="259"/>
      <c r="C3583" s="259"/>
      <c r="D3583" s="259"/>
      <c r="E3583" s="259"/>
      <c r="F3583" s="270"/>
      <c r="G3583" s="259"/>
      <c r="H3583" s="259"/>
      <c r="I3583" s="259"/>
      <c r="J3583" s="259"/>
    </row>
    <row r="3584" spans="1:10">
      <c r="A3584" s="259"/>
      <c r="B3584" s="259"/>
      <c r="C3584" s="259"/>
      <c r="D3584" s="259"/>
      <c r="E3584" s="259"/>
      <c r="F3584" s="270"/>
      <c r="G3584" s="259"/>
      <c r="H3584" s="259"/>
      <c r="I3584" s="259"/>
      <c r="J3584" s="259"/>
    </row>
    <row r="3585" spans="1:10">
      <c r="A3585" s="259"/>
      <c r="B3585" s="259"/>
      <c r="C3585" s="259"/>
      <c r="D3585" s="259"/>
      <c r="E3585" s="259"/>
      <c r="F3585" s="270"/>
      <c r="G3585" s="259"/>
      <c r="H3585" s="259"/>
      <c r="I3585" s="259"/>
      <c r="J3585" s="259"/>
    </row>
    <row r="3586" spans="1:10">
      <c r="A3586" s="259"/>
      <c r="B3586" s="259"/>
      <c r="C3586" s="259"/>
      <c r="D3586" s="259"/>
      <c r="E3586" s="259"/>
      <c r="F3586" s="270"/>
      <c r="G3586" s="259"/>
      <c r="H3586" s="259"/>
      <c r="I3586" s="259"/>
      <c r="J3586" s="259"/>
    </row>
    <row r="3587" spans="1:10">
      <c r="A3587" s="259"/>
      <c r="B3587" s="259"/>
      <c r="C3587" s="259"/>
      <c r="D3587" s="259"/>
      <c r="E3587" s="259"/>
      <c r="F3587" s="270"/>
      <c r="G3587" s="259"/>
      <c r="H3587" s="259"/>
      <c r="I3587" s="259"/>
      <c r="J3587" s="259"/>
    </row>
    <row r="3588" spans="1:10">
      <c r="A3588" s="259"/>
      <c r="B3588" s="259"/>
      <c r="C3588" s="259"/>
      <c r="D3588" s="259"/>
      <c r="E3588" s="259"/>
      <c r="F3588" s="270"/>
      <c r="G3588" s="259"/>
      <c r="H3588" s="259"/>
      <c r="I3588" s="259"/>
      <c r="J3588" s="259"/>
    </row>
    <row r="3589" spans="1:10">
      <c r="A3589" s="259"/>
      <c r="B3589" s="259"/>
      <c r="C3589" s="259"/>
      <c r="D3589" s="259"/>
      <c r="E3589" s="259"/>
      <c r="F3589" s="270"/>
      <c r="G3589" s="259"/>
      <c r="H3589" s="259"/>
      <c r="I3589" s="259"/>
      <c r="J3589" s="259"/>
    </row>
    <row r="3590" spans="1:10">
      <c r="A3590" s="259"/>
      <c r="B3590" s="259"/>
      <c r="C3590" s="259"/>
      <c r="D3590" s="259"/>
      <c r="E3590" s="259"/>
      <c r="F3590" s="270"/>
      <c r="G3590" s="259"/>
      <c r="H3590" s="259"/>
      <c r="I3590" s="259"/>
      <c r="J3590" s="259"/>
    </row>
    <row r="3591" spans="1:10">
      <c r="A3591" s="259"/>
      <c r="B3591" s="259"/>
      <c r="C3591" s="259"/>
      <c r="D3591" s="259"/>
      <c r="E3591" s="259"/>
      <c r="F3591" s="270"/>
      <c r="G3591" s="259"/>
      <c r="H3591" s="259"/>
      <c r="I3591" s="259"/>
      <c r="J3591" s="259"/>
    </row>
    <row r="3592" spans="1:10">
      <c r="A3592" s="259"/>
      <c r="B3592" s="259"/>
      <c r="C3592" s="259"/>
      <c r="D3592" s="259"/>
      <c r="E3592" s="259"/>
      <c r="F3592" s="270"/>
      <c r="G3592" s="259"/>
      <c r="H3592" s="259"/>
      <c r="I3592" s="259"/>
      <c r="J3592" s="259"/>
    </row>
    <row r="3593" spans="1:10">
      <c r="A3593" s="259"/>
      <c r="B3593" s="259"/>
      <c r="C3593" s="259"/>
      <c r="D3593" s="259"/>
      <c r="E3593" s="259"/>
      <c r="F3593" s="270"/>
      <c r="G3593" s="259"/>
      <c r="H3593" s="259"/>
      <c r="I3593" s="259"/>
      <c r="J3593" s="259"/>
    </row>
    <row r="3594" spans="1:10">
      <c r="A3594" s="259"/>
      <c r="B3594" s="259"/>
      <c r="C3594" s="259"/>
      <c r="D3594" s="259"/>
      <c r="E3594" s="259"/>
      <c r="F3594" s="270"/>
      <c r="G3594" s="259"/>
      <c r="H3594" s="259"/>
      <c r="I3594" s="259"/>
      <c r="J3594" s="259"/>
    </row>
    <row r="3595" spans="1:10">
      <c r="A3595" s="259"/>
      <c r="B3595" s="259"/>
      <c r="C3595" s="259"/>
      <c r="D3595" s="259"/>
      <c r="E3595" s="259"/>
      <c r="F3595" s="270"/>
      <c r="G3595" s="259"/>
      <c r="H3595" s="259"/>
      <c r="I3595" s="259"/>
      <c r="J3595" s="259"/>
    </row>
    <row r="3596" spans="1:10">
      <c r="A3596" s="259"/>
      <c r="B3596" s="259"/>
      <c r="C3596" s="259"/>
      <c r="D3596" s="259"/>
      <c r="E3596" s="259"/>
      <c r="F3596" s="270"/>
      <c r="G3596" s="259"/>
      <c r="H3596" s="259"/>
      <c r="I3596" s="259"/>
      <c r="J3596" s="259"/>
    </row>
    <row r="3597" spans="1:10">
      <c r="A3597" s="259"/>
      <c r="B3597" s="259"/>
      <c r="C3597" s="259"/>
      <c r="D3597" s="259"/>
      <c r="E3597" s="259"/>
      <c r="F3597" s="270"/>
      <c r="G3597" s="259"/>
      <c r="H3597" s="259"/>
      <c r="I3597" s="259"/>
      <c r="J3597" s="259"/>
    </row>
    <row r="3598" spans="1:10">
      <c r="A3598" s="259"/>
      <c r="B3598" s="259"/>
      <c r="C3598" s="259"/>
      <c r="D3598" s="259"/>
      <c r="E3598" s="259"/>
      <c r="F3598" s="270"/>
      <c r="G3598" s="259"/>
      <c r="H3598" s="259"/>
      <c r="I3598" s="259"/>
      <c r="J3598" s="259"/>
    </row>
    <row r="3599" spans="1:10">
      <c r="A3599" s="259"/>
      <c r="B3599" s="259"/>
      <c r="C3599" s="259"/>
      <c r="D3599" s="259"/>
      <c r="E3599" s="259"/>
      <c r="F3599" s="270"/>
      <c r="G3599" s="259"/>
      <c r="H3599" s="259"/>
      <c r="I3599" s="259"/>
      <c r="J3599" s="259"/>
    </row>
    <row r="3600" spans="1:10">
      <c r="A3600" s="259"/>
      <c r="B3600" s="259"/>
      <c r="C3600" s="259"/>
      <c r="D3600" s="259"/>
      <c r="E3600" s="259"/>
      <c r="F3600" s="270"/>
      <c r="G3600" s="259"/>
      <c r="H3600" s="259"/>
      <c r="I3600" s="259"/>
      <c r="J3600" s="259"/>
    </row>
    <row r="3601" spans="1:10">
      <c r="A3601" s="259"/>
      <c r="B3601" s="259"/>
      <c r="C3601" s="259"/>
      <c r="D3601" s="259"/>
      <c r="E3601" s="259"/>
      <c r="F3601" s="270"/>
      <c r="G3601" s="259"/>
      <c r="H3601" s="259"/>
      <c r="I3601" s="259"/>
      <c r="J3601" s="259"/>
    </row>
    <row r="3602" spans="1:10">
      <c r="A3602" s="259"/>
      <c r="B3602" s="259"/>
      <c r="C3602" s="259"/>
      <c r="D3602" s="259"/>
      <c r="E3602" s="259"/>
      <c r="F3602" s="270"/>
      <c r="G3602" s="259"/>
      <c r="H3602" s="259"/>
      <c r="I3602" s="259"/>
      <c r="J3602" s="259"/>
    </row>
    <row r="3603" spans="1:10">
      <c r="A3603" s="259"/>
      <c r="B3603" s="259"/>
      <c r="C3603" s="259"/>
      <c r="D3603" s="259"/>
      <c r="E3603" s="259"/>
      <c r="F3603" s="270"/>
      <c r="G3603" s="259"/>
      <c r="H3603" s="259"/>
      <c r="I3603" s="259"/>
      <c r="J3603" s="259"/>
    </row>
    <row r="3604" spans="1:10">
      <c r="A3604" s="259"/>
      <c r="B3604" s="259"/>
      <c r="C3604" s="259"/>
      <c r="D3604" s="259"/>
      <c r="E3604" s="259"/>
      <c r="F3604" s="270"/>
      <c r="G3604" s="259"/>
      <c r="H3604" s="259"/>
      <c r="I3604" s="259"/>
      <c r="J3604" s="259"/>
    </row>
    <row r="3605" spans="1:10">
      <c r="A3605" s="259"/>
      <c r="B3605" s="259"/>
      <c r="C3605" s="259"/>
      <c r="D3605" s="259"/>
      <c r="E3605" s="259"/>
      <c r="F3605" s="270"/>
      <c r="G3605" s="259"/>
      <c r="H3605" s="259"/>
      <c r="I3605" s="259"/>
      <c r="J3605" s="259"/>
    </row>
    <row r="3606" spans="1:10">
      <c r="A3606" s="259"/>
      <c r="B3606" s="259"/>
      <c r="C3606" s="259"/>
      <c r="D3606" s="259"/>
      <c r="E3606" s="259"/>
      <c r="F3606" s="270"/>
      <c r="G3606" s="259"/>
      <c r="H3606" s="259"/>
      <c r="I3606" s="259"/>
      <c r="J3606" s="259"/>
    </row>
    <row r="3607" spans="1:10">
      <c r="A3607" s="259"/>
      <c r="B3607" s="259"/>
      <c r="C3607" s="259"/>
      <c r="D3607" s="259"/>
      <c r="E3607" s="259"/>
      <c r="F3607" s="270"/>
      <c r="G3607" s="259"/>
      <c r="H3607" s="259"/>
      <c r="I3607" s="259"/>
      <c r="J3607" s="259"/>
    </row>
    <row r="3608" spans="1:10">
      <c r="A3608" s="259"/>
      <c r="B3608" s="259"/>
      <c r="C3608" s="259"/>
      <c r="D3608" s="259"/>
      <c r="E3608" s="259"/>
      <c r="F3608" s="270"/>
      <c r="G3608" s="259"/>
      <c r="H3608" s="259"/>
      <c r="I3608" s="259"/>
      <c r="J3608" s="259"/>
    </row>
    <row r="3609" spans="1:10">
      <c r="A3609" s="259"/>
      <c r="B3609" s="259"/>
      <c r="C3609" s="259"/>
      <c r="D3609" s="259"/>
      <c r="E3609" s="259"/>
      <c r="F3609" s="270"/>
      <c r="G3609" s="259"/>
      <c r="H3609" s="259"/>
      <c r="I3609" s="259"/>
      <c r="J3609" s="259"/>
    </row>
    <row r="3610" spans="1:10">
      <c r="A3610" s="259"/>
      <c r="B3610" s="259"/>
      <c r="C3610" s="259"/>
      <c r="D3610" s="259"/>
      <c r="E3610" s="259"/>
      <c r="F3610" s="270"/>
      <c r="G3610" s="259"/>
      <c r="H3610" s="259"/>
      <c r="I3610" s="259"/>
      <c r="J3610" s="259"/>
    </row>
    <row r="3611" spans="1:10">
      <c r="A3611" s="259"/>
      <c r="B3611" s="259"/>
      <c r="C3611" s="259"/>
      <c r="D3611" s="259"/>
      <c r="E3611" s="259"/>
      <c r="F3611" s="270"/>
      <c r="G3611" s="259"/>
      <c r="H3611" s="259"/>
      <c r="I3611" s="259"/>
      <c r="J3611" s="259"/>
    </row>
    <row r="3612" spans="1:10">
      <c r="A3612" s="259"/>
      <c r="B3612" s="259"/>
      <c r="C3612" s="259"/>
      <c r="D3612" s="259"/>
      <c r="E3612" s="259"/>
      <c r="F3612" s="270"/>
      <c r="G3612" s="259"/>
      <c r="H3612" s="259"/>
      <c r="I3612" s="259"/>
      <c r="J3612" s="259"/>
    </row>
    <row r="3613" spans="1:10">
      <c r="A3613" s="259"/>
      <c r="B3613" s="259"/>
      <c r="C3613" s="259"/>
      <c r="D3613" s="259"/>
      <c r="E3613" s="259"/>
      <c r="F3613" s="270"/>
      <c r="G3613" s="259"/>
      <c r="H3613" s="259"/>
      <c r="I3613" s="259"/>
      <c r="J3613" s="259"/>
    </row>
    <row r="3614" spans="1:10">
      <c r="A3614" s="259"/>
      <c r="B3614" s="259"/>
      <c r="C3614" s="259"/>
      <c r="D3614" s="259"/>
      <c r="E3614" s="259"/>
      <c r="F3614" s="270"/>
      <c r="G3614" s="259"/>
      <c r="H3614" s="259"/>
      <c r="I3614" s="259"/>
      <c r="J3614" s="259"/>
    </row>
    <row r="3615" spans="1:10">
      <c r="A3615" s="259"/>
      <c r="B3615" s="259"/>
      <c r="C3615" s="259"/>
      <c r="D3615" s="259"/>
      <c r="E3615" s="259"/>
      <c r="F3615" s="270"/>
      <c r="G3615" s="259"/>
      <c r="H3615" s="259"/>
      <c r="I3615" s="259"/>
      <c r="J3615" s="259"/>
    </row>
    <row r="3616" spans="1:10">
      <c r="A3616" s="259"/>
      <c r="B3616" s="259"/>
      <c r="C3616" s="259"/>
      <c r="D3616" s="259"/>
      <c r="E3616" s="259"/>
      <c r="F3616" s="270"/>
      <c r="G3616" s="259"/>
      <c r="H3616" s="259"/>
      <c r="I3616" s="259"/>
      <c r="J3616" s="259"/>
    </row>
    <row r="3617" spans="1:10">
      <c r="A3617" s="259"/>
      <c r="B3617" s="259"/>
      <c r="C3617" s="259"/>
      <c r="D3617" s="259"/>
      <c r="E3617" s="259"/>
      <c r="F3617" s="270"/>
      <c r="G3617" s="259"/>
      <c r="H3617" s="259"/>
      <c r="I3617" s="259"/>
      <c r="J3617" s="259"/>
    </row>
    <row r="3618" spans="1:10">
      <c r="A3618" s="259"/>
      <c r="B3618" s="259"/>
      <c r="C3618" s="259"/>
      <c r="D3618" s="259"/>
      <c r="E3618" s="259"/>
      <c r="F3618" s="270"/>
      <c r="G3618" s="259"/>
      <c r="H3618" s="259"/>
      <c r="I3618" s="259"/>
      <c r="J3618" s="259"/>
    </row>
    <row r="3619" spans="1:10">
      <c r="A3619" s="259"/>
      <c r="B3619" s="259"/>
      <c r="C3619" s="259"/>
      <c r="D3619" s="259"/>
      <c r="E3619" s="259"/>
      <c r="F3619" s="270"/>
      <c r="G3619" s="259"/>
      <c r="H3619" s="259"/>
      <c r="I3619" s="259"/>
      <c r="J3619" s="259"/>
    </row>
    <row r="3620" spans="1:10">
      <c r="A3620" s="259"/>
      <c r="B3620" s="259"/>
      <c r="C3620" s="259"/>
      <c r="D3620" s="259"/>
      <c r="E3620" s="259"/>
      <c r="F3620" s="270"/>
      <c r="G3620" s="259"/>
      <c r="H3620" s="259"/>
      <c r="I3620" s="259"/>
      <c r="J3620" s="259"/>
    </row>
    <row r="3621" spans="1:10">
      <c r="A3621" s="259"/>
      <c r="B3621" s="259"/>
      <c r="C3621" s="259"/>
      <c r="D3621" s="259"/>
      <c r="E3621" s="259"/>
      <c r="F3621" s="270"/>
      <c r="G3621" s="259"/>
      <c r="H3621" s="259"/>
      <c r="I3621" s="259"/>
      <c r="J3621" s="259"/>
    </row>
    <row r="3622" spans="1:10">
      <c r="A3622" s="259"/>
      <c r="B3622" s="259"/>
      <c r="C3622" s="259"/>
      <c r="D3622" s="259"/>
      <c r="E3622" s="259"/>
      <c r="F3622" s="270"/>
      <c r="G3622" s="259"/>
      <c r="H3622" s="259"/>
      <c r="I3622" s="259"/>
      <c r="J3622" s="259"/>
    </row>
    <row r="3623" spans="1:10">
      <c r="A3623" s="259"/>
      <c r="B3623" s="259"/>
      <c r="C3623" s="259"/>
      <c r="D3623" s="259"/>
      <c r="E3623" s="259"/>
      <c r="F3623" s="270"/>
      <c r="G3623" s="259"/>
      <c r="H3623" s="259"/>
      <c r="I3623" s="259"/>
      <c r="J3623" s="259"/>
    </row>
    <row r="3624" spans="1:10">
      <c r="A3624" s="259"/>
      <c r="B3624" s="259"/>
      <c r="C3624" s="259"/>
      <c r="D3624" s="259"/>
      <c r="E3624" s="259"/>
      <c r="F3624" s="270"/>
      <c r="G3624" s="259"/>
      <c r="H3624" s="259"/>
      <c r="I3624" s="259"/>
      <c r="J3624" s="259"/>
    </row>
    <row r="3625" spans="1:10">
      <c r="A3625" s="259"/>
      <c r="B3625" s="259"/>
      <c r="C3625" s="259"/>
      <c r="D3625" s="259"/>
      <c r="E3625" s="259"/>
      <c r="F3625" s="270"/>
      <c r="G3625" s="259"/>
      <c r="H3625" s="259"/>
      <c r="I3625" s="259"/>
      <c r="J3625" s="259"/>
    </row>
    <row r="3626" spans="1:10">
      <c r="A3626" s="259"/>
      <c r="B3626" s="259"/>
      <c r="C3626" s="259"/>
      <c r="D3626" s="259"/>
      <c r="E3626" s="259"/>
      <c r="F3626" s="270"/>
      <c r="G3626" s="259"/>
      <c r="H3626" s="259"/>
      <c r="I3626" s="259"/>
      <c r="J3626" s="259"/>
    </row>
    <row r="3627" spans="1:10">
      <c r="A3627" s="259"/>
      <c r="B3627" s="259"/>
      <c r="C3627" s="259"/>
      <c r="D3627" s="259"/>
      <c r="E3627" s="259"/>
      <c r="F3627" s="270"/>
      <c r="G3627" s="259"/>
      <c r="H3627" s="259"/>
      <c r="I3627" s="259"/>
      <c r="J3627" s="259"/>
    </row>
    <row r="3628" spans="1:10">
      <c r="A3628" s="259"/>
      <c r="B3628" s="259"/>
      <c r="C3628" s="259"/>
      <c r="D3628" s="259"/>
      <c r="E3628" s="259"/>
      <c r="F3628" s="270"/>
      <c r="G3628" s="259"/>
      <c r="H3628" s="259"/>
      <c r="I3628" s="259"/>
      <c r="J3628" s="259"/>
    </row>
    <row r="3629" spans="1:10">
      <c r="A3629" s="259"/>
      <c r="B3629" s="259"/>
      <c r="C3629" s="259"/>
      <c r="D3629" s="259"/>
      <c r="E3629" s="259"/>
      <c r="F3629" s="270"/>
      <c r="G3629" s="259"/>
      <c r="H3629" s="259"/>
      <c r="I3629" s="259"/>
      <c r="J3629" s="259"/>
    </row>
    <row r="3630" spans="1:10">
      <c r="A3630" s="259"/>
      <c r="B3630" s="259"/>
      <c r="C3630" s="259"/>
      <c r="D3630" s="259"/>
      <c r="E3630" s="259"/>
      <c r="F3630" s="270"/>
      <c r="G3630" s="259"/>
      <c r="H3630" s="259"/>
      <c r="I3630" s="259"/>
      <c r="J3630" s="259"/>
    </row>
    <row r="3631" spans="1:10">
      <c r="A3631" s="259"/>
      <c r="B3631" s="259"/>
      <c r="C3631" s="259"/>
      <c r="D3631" s="259"/>
      <c r="E3631" s="259"/>
      <c r="F3631" s="270"/>
      <c r="G3631" s="259"/>
      <c r="H3631" s="259"/>
      <c r="I3631" s="259"/>
      <c r="J3631" s="259"/>
    </row>
    <row r="3632" spans="1:10">
      <c r="A3632" s="259"/>
      <c r="B3632" s="259"/>
      <c r="C3632" s="259"/>
      <c r="D3632" s="259"/>
      <c r="E3632" s="259"/>
      <c r="F3632" s="270"/>
      <c r="G3632" s="259"/>
      <c r="H3632" s="259"/>
      <c r="I3632" s="259"/>
      <c r="J3632" s="259"/>
    </row>
    <row r="3633" spans="1:10">
      <c r="A3633" s="259"/>
      <c r="B3633" s="259"/>
      <c r="C3633" s="259"/>
      <c r="D3633" s="259"/>
      <c r="E3633" s="259"/>
      <c r="F3633" s="270"/>
      <c r="G3633" s="259"/>
      <c r="H3633" s="259"/>
      <c r="I3633" s="259"/>
      <c r="J3633" s="259"/>
    </row>
    <row r="3634" spans="1:10">
      <c r="A3634" s="259"/>
      <c r="B3634" s="259"/>
      <c r="C3634" s="259"/>
      <c r="D3634" s="259"/>
      <c r="E3634" s="259"/>
      <c r="F3634" s="270"/>
      <c r="G3634" s="259"/>
      <c r="H3634" s="259"/>
      <c r="I3634" s="259"/>
      <c r="J3634" s="259"/>
    </row>
    <row r="3635" spans="1:10">
      <c r="A3635" s="259"/>
      <c r="B3635" s="259"/>
      <c r="C3635" s="259"/>
      <c r="D3635" s="259"/>
      <c r="E3635" s="259"/>
      <c r="F3635" s="270"/>
      <c r="G3635" s="259"/>
      <c r="H3635" s="259"/>
      <c r="I3635" s="259"/>
      <c r="J3635" s="259"/>
    </row>
    <row r="3636" spans="1:10">
      <c r="A3636" s="259"/>
      <c r="B3636" s="259"/>
      <c r="C3636" s="259"/>
      <c r="D3636" s="259"/>
      <c r="E3636" s="259"/>
      <c r="F3636" s="270"/>
      <c r="G3636" s="259"/>
      <c r="H3636" s="259"/>
      <c r="I3636" s="259"/>
      <c r="J3636" s="259"/>
    </row>
    <row r="3637" spans="1:10">
      <c r="A3637" s="259"/>
      <c r="B3637" s="259"/>
      <c r="C3637" s="259"/>
      <c r="D3637" s="259"/>
      <c r="E3637" s="259"/>
      <c r="F3637" s="270"/>
      <c r="G3637" s="259"/>
      <c r="H3637" s="259"/>
      <c r="I3637" s="259"/>
      <c r="J3637" s="259"/>
    </row>
    <row r="3638" spans="1:10">
      <c r="A3638" s="259"/>
      <c r="B3638" s="259"/>
      <c r="C3638" s="259"/>
      <c r="D3638" s="259"/>
      <c r="E3638" s="259"/>
      <c r="F3638" s="270"/>
      <c r="G3638" s="259"/>
      <c r="H3638" s="259"/>
      <c r="I3638" s="259"/>
      <c r="J3638" s="259"/>
    </row>
    <row r="3639" spans="1:10">
      <c r="A3639" s="259"/>
      <c r="B3639" s="259"/>
      <c r="C3639" s="259"/>
      <c r="D3639" s="259"/>
      <c r="E3639" s="259"/>
      <c r="F3639" s="270"/>
      <c r="G3639" s="259"/>
      <c r="H3639" s="259"/>
      <c r="I3639" s="259"/>
      <c r="J3639" s="259"/>
    </row>
    <row r="3640" spans="1:10">
      <c r="A3640" s="259"/>
      <c r="B3640" s="259"/>
      <c r="C3640" s="259"/>
      <c r="D3640" s="259"/>
      <c r="E3640" s="259"/>
      <c r="F3640" s="270"/>
      <c r="G3640" s="259"/>
      <c r="H3640" s="259"/>
      <c r="I3640" s="259"/>
      <c r="J3640" s="259"/>
    </row>
    <row r="3641" spans="1:10">
      <c r="A3641" s="259"/>
      <c r="B3641" s="259"/>
      <c r="C3641" s="259"/>
      <c r="D3641" s="259"/>
      <c r="E3641" s="259"/>
      <c r="F3641" s="270"/>
      <c r="G3641" s="259"/>
      <c r="H3641" s="259"/>
      <c r="I3641" s="259"/>
      <c r="J3641" s="259"/>
    </row>
    <row r="3642" spans="1:10">
      <c r="A3642" s="259"/>
      <c r="B3642" s="259"/>
      <c r="C3642" s="259"/>
      <c r="D3642" s="259"/>
      <c r="E3642" s="259"/>
      <c r="F3642" s="270"/>
      <c r="G3642" s="259"/>
      <c r="H3642" s="259"/>
      <c r="I3642" s="259"/>
      <c r="J3642" s="259"/>
    </row>
    <row r="3643" spans="1:10">
      <c r="A3643" s="259"/>
      <c r="B3643" s="259"/>
      <c r="C3643" s="259"/>
      <c r="D3643" s="259"/>
      <c r="E3643" s="259"/>
      <c r="F3643" s="270"/>
      <c r="G3643" s="259"/>
      <c r="H3643" s="259"/>
      <c r="I3643" s="259"/>
      <c r="J3643" s="259"/>
    </row>
    <row r="3644" spans="1:10">
      <c r="A3644" s="259"/>
      <c r="B3644" s="259"/>
      <c r="C3644" s="259"/>
      <c r="D3644" s="259"/>
      <c r="E3644" s="259"/>
      <c r="F3644" s="270"/>
      <c r="G3644" s="259"/>
      <c r="H3644" s="259"/>
      <c r="I3644" s="259"/>
      <c r="J3644" s="259"/>
    </row>
    <row r="3645" spans="1:10">
      <c r="A3645" s="259"/>
      <c r="B3645" s="259"/>
      <c r="C3645" s="259"/>
      <c r="D3645" s="259"/>
      <c r="E3645" s="259"/>
      <c r="F3645" s="270"/>
      <c r="G3645" s="259"/>
      <c r="H3645" s="259"/>
      <c r="I3645" s="259"/>
      <c r="J3645" s="259"/>
    </row>
    <row r="3646" spans="1:10">
      <c r="A3646" s="259"/>
      <c r="B3646" s="259"/>
      <c r="C3646" s="259"/>
      <c r="D3646" s="259"/>
      <c r="E3646" s="259"/>
      <c r="F3646" s="270"/>
      <c r="G3646" s="259"/>
      <c r="H3646" s="259"/>
      <c r="I3646" s="259"/>
      <c r="J3646" s="259"/>
    </row>
    <row r="3647" spans="1:10">
      <c r="A3647" s="259"/>
      <c r="B3647" s="259"/>
      <c r="C3647" s="259"/>
      <c r="D3647" s="259"/>
      <c r="E3647" s="259"/>
      <c r="F3647" s="270"/>
      <c r="G3647" s="259"/>
      <c r="H3647" s="259"/>
      <c r="I3647" s="259"/>
      <c r="J3647" s="259"/>
    </row>
    <row r="3648" spans="1:10">
      <c r="A3648" s="259"/>
      <c r="B3648" s="259"/>
      <c r="C3648" s="259"/>
      <c r="D3648" s="259"/>
      <c r="E3648" s="259"/>
      <c r="F3648" s="270"/>
      <c r="G3648" s="259"/>
      <c r="H3648" s="259"/>
      <c r="I3648" s="259"/>
      <c r="J3648" s="259"/>
    </row>
    <row r="3649" spans="1:10">
      <c r="A3649" s="259"/>
      <c r="B3649" s="259"/>
      <c r="C3649" s="259"/>
      <c r="D3649" s="259"/>
      <c r="E3649" s="259"/>
      <c r="F3649" s="270"/>
      <c r="G3649" s="259"/>
      <c r="H3649" s="259"/>
      <c r="I3649" s="259"/>
      <c r="J3649" s="259"/>
    </row>
    <row r="3650" spans="1:10">
      <c r="A3650" s="259"/>
      <c r="B3650" s="259"/>
      <c r="C3650" s="259"/>
      <c r="D3650" s="259"/>
      <c r="E3650" s="259"/>
      <c r="F3650" s="270"/>
      <c r="G3650" s="259"/>
      <c r="H3650" s="259"/>
      <c r="I3650" s="259"/>
      <c r="J3650" s="259"/>
    </row>
    <row r="3651" spans="1:10">
      <c r="A3651" s="259"/>
      <c r="B3651" s="259"/>
      <c r="C3651" s="259"/>
      <c r="D3651" s="259"/>
      <c r="E3651" s="259"/>
      <c r="F3651" s="270"/>
      <c r="G3651" s="259"/>
      <c r="H3651" s="259"/>
      <c r="I3651" s="259"/>
      <c r="J3651" s="259"/>
    </row>
    <row r="3652" spans="1:10">
      <c r="A3652" s="259"/>
      <c r="B3652" s="259"/>
      <c r="C3652" s="259"/>
      <c r="D3652" s="259"/>
      <c r="E3652" s="259"/>
      <c r="F3652" s="270"/>
      <c r="G3652" s="259"/>
      <c r="H3652" s="259"/>
      <c r="I3652" s="259"/>
      <c r="J3652" s="259"/>
    </row>
    <row r="3653" spans="1:10">
      <c r="A3653" s="259"/>
      <c r="B3653" s="259"/>
      <c r="C3653" s="259"/>
      <c r="D3653" s="259"/>
      <c r="E3653" s="259"/>
      <c r="F3653" s="270"/>
      <c r="G3653" s="259"/>
      <c r="H3653" s="259"/>
      <c r="I3653" s="259"/>
      <c r="J3653" s="259"/>
    </row>
    <row r="3654" spans="1:10">
      <c r="A3654" s="259"/>
      <c r="B3654" s="259"/>
      <c r="C3654" s="259"/>
      <c r="D3654" s="259"/>
      <c r="E3654" s="259"/>
      <c r="F3654" s="270"/>
      <c r="G3654" s="259"/>
      <c r="H3654" s="259"/>
      <c r="I3654" s="259"/>
      <c r="J3654" s="259"/>
    </row>
    <row r="3655" spans="1:10">
      <c r="A3655" s="259"/>
      <c r="B3655" s="259"/>
      <c r="C3655" s="259"/>
      <c r="D3655" s="259"/>
      <c r="E3655" s="259"/>
      <c r="F3655" s="270"/>
      <c r="G3655" s="259"/>
      <c r="H3655" s="259"/>
      <c r="I3655" s="259"/>
      <c r="J3655" s="259"/>
    </row>
    <row r="3656" spans="1:10">
      <c r="A3656" s="259"/>
      <c r="B3656" s="259"/>
      <c r="C3656" s="259"/>
      <c r="D3656" s="259"/>
      <c r="E3656" s="259"/>
      <c r="F3656" s="270"/>
      <c r="G3656" s="259"/>
      <c r="H3656" s="259"/>
      <c r="I3656" s="259"/>
      <c r="J3656" s="259"/>
    </row>
    <row r="3657" spans="1:10">
      <c r="A3657" s="259"/>
      <c r="B3657" s="259"/>
      <c r="C3657" s="259"/>
      <c r="D3657" s="259"/>
      <c r="E3657" s="259"/>
      <c r="F3657" s="270"/>
      <c r="G3657" s="259"/>
      <c r="H3657" s="259"/>
      <c r="I3657" s="259"/>
      <c r="J3657" s="259"/>
    </row>
    <row r="3658" spans="1:10">
      <c r="A3658" s="259"/>
      <c r="B3658" s="259"/>
      <c r="C3658" s="259"/>
      <c r="D3658" s="259"/>
      <c r="E3658" s="259"/>
      <c r="F3658" s="270"/>
      <c r="G3658" s="259"/>
      <c r="H3658" s="259"/>
      <c r="I3658" s="259"/>
      <c r="J3658" s="259"/>
    </row>
    <row r="3659" spans="1:10">
      <c r="A3659" s="259"/>
      <c r="B3659" s="259"/>
      <c r="C3659" s="259"/>
      <c r="D3659" s="259"/>
      <c r="E3659" s="259"/>
      <c r="F3659" s="270"/>
      <c r="G3659" s="259"/>
      <c r="H3659" s="259"/>
      <c r="I3659" s="259"/>
      <c r="J3659" s="259"/>
    </row>
    <row r="3660" spans="1:10">
      <c r="A3660" s="259"/>
      <c r="B3660" s="259"/>
      <c r="C3660" s="259"/>
      <c r="D3660" s="259"/>
      <c r="E3660" s="259"/>
      <c r="F3660" s="270"/>
      <c r="G3660" s="259"/>
      <c r="H3660" s="259"/>
      <c r="I3660" s="259"/>
      <c r="J3660" s="259"/>
    </row>
    <row r="3661" spans="1:10">
      <c r="A3661" s="259"/>
      <c r="B3661" s="259"/>
      <c r="C3661" s="259"/>
      <c r="D3661" s="259"/>
      <c r="E3661" s="259"/>
      <c r="F3661" s="270"/>
      <c r="G3661" s="259"/>
      <c r="H3661" s="259"/>
      <c r="I3661" s="259"/>
      <c r="J3661" s="259"/>
    </row>
    <row r="3662" spans="1:10">
      <c r="A3662" s="259"/>
      <c r="B3662" s="259"/>
      <c r="C3662" s="259"/>
      <c r="D3662" s="259"/>
      <c r="E3662" s="259"/>
      <c r="F3662" s="270"/>
      <c r="G3662" s="259"/>
      <c r="H3662" s="259"/>
      <c r="I3662" s="259"/>
      <c r="J3662" s="259"/>
    </row>
    <row r="3663" spans="1:10">
      <c r="A3663" s="259"/>
      <c r="B3663" s="259"/>
      <c r="C3663" s="259"/>
      <c r="D3663" s="259"/>
      <c r="E3663" s="259"/>
      <c r="F3663" s="270"/>
      <c r="G3663" s="259"/>
      <c r="H3663" s="259"/>
      <c r="I3663" s="259"/>
      <c r="J3663" s="259"/>
    </row>
    <row r="3664" spans="1:10">
      <c r="A3664" s="259"/>
      <c r="B3664" s="259"/>
      <c r="C3664" s="259"/>
      <c r="D3664" s="259"/>
      <c r="E3664" s="259"/>
      <c r="F3664" s="270"/>
      <c r="G3664" s="259"/>
      <c r="H3664" s="259"/>
      <c r="I3664" s="259"/>
      <c r="J3664" s="259"/>
    </row>
    <row r="3665" spans="1:10">
      <c r="A3665" s="259"/>
      <c r="B3665" s="259"/>
      <c r="C3665" s="259"/>
      <c r="D3665" s="259"/>
      <c r="E3665" s="259"/>
      <c r="F3665" s="270"/>
      <c r="G3665" s="259"/>
      <c r="H3665" s="259"/>
      <c r="I3665" s="259"/>
      <c r="J3665" s="259"/>
    </row>
    <row r="3666" spans="1:10">
      <c r="A3666" s="259"/>
      <c r="B3666" s="259"/>
      <c r="C3666" s="259"/>
      <c r="D3666" s="259"/>
      <c r="E3666" s="259"/>
      <c r="F3666" s="270"/>
      <c r="G3666" s="259"/>
      <c r="H3666" s="259"/>
      <c r="I3666" s="259"/>
      <c r="J3666" s="259"/>
    </row>
    <row r="3667" spans="1:10">
      <c r="A3667" s="259"/>
      <c r="B3667" s="259"/>
      <c r="C3667" s="259"/>
      <c r="D3667" s="259"/>
      <c r="E3667" s="259"/>
      <c r="F3667" s="270"/>
      <c r="G3667" s="259"/>
      <c r="H3667" s="259"/>
      <c r="I3667" s="259"/>
      <c r="J3667" s="259"/>
    </row>
    <row r="3668" spans="1:10">
      <c r="A3668" s="259"/>
      <c r="B3668" s="259"/>
      <c r="C3668" s="259"/>
      <c r="D3668" s="259"/>
      <c r="E3668" s="259"/>
      <c r="F3668" s="270"/>
      <c r="G3668" s="259"/>
      <c r="H3668" s="259"/>
      <c r="I3668" s="259"/>
      <c r="J3668" s="259"/>
    </row>
    <row r="3669" spans="1:10">
      <c r="A3669" s="259"/>
      <c r="B3669" s="259"/>
      <c r="C3669" s="259"/>
      <c r="D3669" s="259"/>
      <c r="E3669" s="259"/>
      <c r="F3669" s="270"/>
      <c r="G3669" s="259"/>
      <c r="H3669" s="259"/>
      <c r="I3669" s="259"/>
      <c r="J3669" s="259"/>
    </row>
    <row r="3670" spans="1:10">
      <c r="A3670" s="259"/>
      <c r="B3670" s="259"/>
      <c r="C3670" s="259"/>
      <c r="D3670" s="259"/>
      <c r="E3670" s="259"/>
      <c r="F3670" s="270"/>
      <c r="G3670" s="259"/>
      <c r="H3670" s="259"/>
      <c r="I3670" s="259"/>
      <c r="J3670" s="259"/>
    </row>
    <row r="3671" spans="1:10">
      <c r="A3671" s="259"/>
      <c r="B3671" s="259"/>
      <c r="C3671" s="259"/>
      <c r="D3671" s="259"/>
      <c r="E3671" s="259"/>
      <c r="F3671" s="270"/>
      <c r="G3671" s="259"/>
      <c r="H3671" s="259"/>
      <c r="I3671" s="259"/>
      <c r="J3671" s="259"/>
    </row>
    <row r="3672" spans="1:10">
      <c r="A3672" s="259"/>
      <c r="B3672" s="259"/>
      <c r="C3672" s="259"/>
      <c r="D3672" s="259"/>
      <c r="E3672" s="259"/>
      <c r="F3672" s="270"/>
      <c r="G3672" s="259"/>
      <c r="H3672" s="259"/>
      <c r="I3672" s="259"/>
      <c r="J3672" s="259"/>
    </row>
    <row r="3673" spans="1:10">
      <c r="A3673" s="259"/>
      <c r="B3673" s="259"/>
      <c r="C3673" s="259"/>
      <c r="D3673" s="259"/>
      <c r="E3673" s="259"/>
      <c r="F3673" s="270"/>
      <c r="G3673" s="259"/>
      <c r="H3673" s="259"/>
      <c r="I3673" s="259"/>
      <c r="J3673" s="259"/>
    </row>
    <row r="3674" spans="1:10">
      <c r="A3674" s="259"/>
      <c r="B3674" s="259"/>
      <c r="C3674" s="259"/>
      <c r="D3674" s="259"/>
      <c r="E3674" s="259"/>
      <c r="F3674" s="270"/>
      <c r="G3674" s="259"/>
      <c r="H3674" s="259"/>
      <c r="I3674" s="259"/>
      <c r="J3674" s="259"/>
    </row>
    <row r="3675" spans="1:10">
      <c r="A3675" s="259"/>
      <c r="B3675" s="259"/>
      <c r="C3675" s="259"/>
      <c r="D3675" s="259"/>
      <c r="E3675" s="259"/>
      <c r="F3675" s="270"/>
      <c r="G3675" s="259"/>
      <c r="H3675" s="259"/>
      <c r="I3675" s="259"/>
      <c r="J3675" s="259"/>
    </row>
    <row r="3676" spans="1:10">
      <c r="A3676" s="259"/>
      <c r="B3676" s="259"/>
      <c r="C3676" s="259"/>
      <c r="D3676" s="259"/>
      <c r="E3676" s="259"/>
      <c r="F3676" s="270"/>
      <c r="G3676" s="259"/>
      <c r="H3676" s="259"/>
      <c r="I3676" s="259"/>
      <c r="J3676" s="259"/>
    </row>
    <row r="3677" spans="1:10">
      <c r="A3677" s="259"/>
      <c r="B3677" s="259"/>
      <c r="C3677" s="259"/>
      <c r="D3677" s="259"/>
      <c r="E3677" s="259"/>
      <c r="F3677" s="270"/>
      <c r="G3677" s="259"/>
      <c r="H3677" s="259"/>
      <c r="I3677" s="259"/>
      <c r="J3677" s="259"/>
    </row>
    <row r="3678" spans="1:10">
      <c r="A3678" s="259"/>
      <c r="B3678" s="259"/>
      <c r="C3678" s="259"/>
      <c r="D3678" s="259"/>
      <c r="E3678" s="259"/>
      <c r="F3678" s="270"/>
      <c r="G3678" s="259"/>
      <c r="H3678" s="259"/>
      <c r="I3678" s="259"/>
      <c r="J3678" s="259"/>
    </row>
    <row r="3679" spans="1:10">
      <c r="A3679" s="259"/>
      <c r="B3679" s="259"/>
      <c r="C3679" s="259"/>
      <c r="D3679" s="259"/>
      <c r="E3679" s="259"/>
      <c r="F3679" s="270"/>
      <c r="G3679" s="259"/>
      <c r="H3679" s="259"/>
      <c r="I3679" s="259"/>
      <c r="J3679" s="259"/>
    </row>
    <row r="3680" spans="1:10">
      <c r="A3680" s="259"/>
      <c r="B3680" s="259"/>
      <c r="C3680" s="259"/>
      <c r="D3680" s="259"/>
      <c r="E3680" s="259"/>
      <c r="F3680" s="270"/>
      <c r="G3680" s="259"/>
      <c r="H3680" s="259"/>
      <c r="I3680" s="259"/>
      <c r="J3680" s="259"/>
    </row>
    <row r="3681" spans="1:10">
      <c r="A3681" s="259"/>
      <c r="B3681" s="259"/>
      <c r="C3681" s="259"/>
      <c r="D3681" s="259"/>
      <c r="E3681" s="259"/>
      <c r="F3681" s="270"/>
      <c r="G3681" s="259"/>
      <c r="H3681" s="259"/>
      <c r="I3681" s="259"/>
      <c r="J3681" s="259"/>
    </row>
    <row r="3682" spans="1:10">
      <c r="A3682" s="259"/>
      <c r="B3682" s="259"/>
      <c r="C3682" s="259"/>
      <c r="D3682" s="259"/>
      <c r="E3682" s="259"/>
      <c r="F3682" s="270"/>
      <c r="G3682" s="259"/>
      <c r="H3682" s="259"/>
      <c r="I3682" s="259"/>
      <c r="J3682" s="259"/>
    </row>
    <row r="3683" spans="1:10">
      <c r="A3683" s="259"/>
      <c r="B3683" s="259"/>
      <c r="C3683" s="259"/>
      <c r="D3683" s="259"/>
      <c r="E3683" s="259"/>
      <c r="F3683" s="270"/>
      <c r="G3683" s="259"/>
      <c r="H3683" s="259"/>
      <c r="I3683" s="259"/>
      <c r="J3683" s="259"/>
    </row>
    <row r="3684" spans="1:10">
      <c r="A3684" s="259"/>
      <c r="B3684" s="259"/>
      <c r="C3684" s="259"/>
      <c r="D3684" s="259"/>
      <c r="E3684" s="259"/>
      <c r="F3684" s="270"/>
      <c r="G3684" s="259"/>
      <c r="H3684" s="259"/>
      <c r="I3684" s="259"/>
      <c r="J3684" s="259"/>
    </row>
    <row r="3685" spans="1:10">
      <c r="A3685" s="259"/>
      <c r="B3685" s="259"/>
      <c r="C3685" s="259"/>
      <c r="D3685" s="259"/>
      <c r="E3685" s="259"/>
      <c r="F3685" s="270"/>
      <c r="G3685" s="259"/>
      <c r="H3685" s="259"/>
      <c r="I3685" s="259"/>
      <c r="J3685" s="259"/>
    </row>
    <row r="3686" spans="1:10">
      <c r="A3686" s="259"/>
      <c r="B3686" s="259"/>
      <c r="C3686" s="259"/>
      <c r="D3686" s="259"/>
      <c r="E3686" s="259"/>
      <c r="F3686" s="270"/>
      <c r="G3686" s="259"/>
      <c r="H3686" s="259"/>
      <c r="I3686" s="259"/>
      <c r="J3686" s="259"/>
    </row>
    <row r="3687" spans="1:10">
      <c r="A3687" s="259"/>
      <c r="B3687" s="259"/>
      <c r="C3687" s="259"/>
      <c r="D3687" s="259"/>
      <c r="E3687" s="259"/>
      <c r="F3687" s="270"/>
      <c r="G3687" s="259"/>
      <c r="H3687" s="259"/>
      <c r="I3687" s="259"/>
      <c r="J3687" s="259"/>
    </row>
    <row r="3688" spans="1:10">
      <c r="A3688" s="259"/>
      <c r="B3688" s="259"/>
      <c r="C3688" s="259"/>
      <c r="D3688" s="259"/>
      <c r="E3688" s="259"/>
      <c r="F3688" s="270"/>
      <c r="G3688" s="259"/>
      <c r="H3688" s="259"/>
      <c r="I3688" s="259"/>
      <c r="J3688" s="259"/>
    </row>
    <row r="3689" spans="1:10">
      <c r="A3689" s="259"/>
      <c r="B3689" s="259"/>
      <c r="C3689" s="259"/>
      <c r="D3689" s="259"/>
      <c r="E3689" s="259"/>
      <c r="F3689" s="270"/>
      <c r="G3689" s="259"/>
      <c r="H3689" s="259"/>
      <c r="I3689" s="259"/>
      <c r="J3689" s="259"/>
    </row>
    <row r="3690" spans="1:10">
      <c r="A3690" s="259"/>
      <c r="B3690" s="259"/>
      <c r="C3690" s="259"/>
      <c r="D3690" s="259"/>
      <c r="E3690" s="259"/>
      <c r="F3690" s="270"/>
      <c r="G3690" s="259"/>
      <c r="H3690" s="259"/>
      <c r="I3690" s="259"/>
      <c r="J3690" s="259"/>
    </row>
    <row r="3691" spans="1:10">
      <c r="A3691" s="259"/>
      <c r="B3691" s="259"/>
      <c r="C3691" s="259"/>
      <c r="D3691" s="259"/>
      <c r="E3691" s="259"/>
      <c r="F3691" s="270"/>
      <c r="G3691" s="259"/>
      <c r="H3691" s="259"/>
      <c r="I3691" s="259"/>
      <c r="J3691" s="259"/>
    </row>
    <row r="3692" spans="1:10">
      <c r="A3692" s="259"/>
      <c r="B3692" s="259"/>
      <c r="C3692" s="259"/>
      <c r="D3692" s="259"/>
      <c r="E3692" s="259"/>
      <c r="F3692" s="270"/>
      <c r="G3692" s="259"/>
      <c r="H3692" s="259"/>
      <c r="I3692" s="259"/>
      <c r="J3692" s="259"/>
    </row>
    <row r="3693" spans="1:10">
      <c r="A3693" s="259"/>
      <c r="B3693" s="259"/>
      <c r="C3693" s="259"/>
      <c r="D3693" s="259"/>
      <c r="E3693" s="259"/>
      <c r="F3693" s="270"/>
      <c r="G3693" s="259"/>
      <c r="H3693" s="259"/>
      <c r="I3693" s="259"/>
      <c r="J3693" s="259"/>
    </row>
    <row r="3694" spans="1:10">
      <c r="A3694" s="259"/>
      <c r="B3694" s="259"/>
      <c r="C3694" s="259"/>
      <c r="D3694" s="259"/>
      <c r="E3694" s="259"/>
      <c r="F3694" s="270"/>
      <c r="G3694" s="259"/>
      <c r="H3694" s="259"/>
      <c r="I3694" s="259"/>
      <c r="J3694" s="259"/>
    </row>
    <row r="3695" spans="1:10">
      <c r="A3695" s="259"/>
      <c r="B3695" s="259"/>
      <c r="C3695" s="259"/>
      <c r="D3695" s="259"/>
      <c r="E3695" s="259"/>
      <c r="F3695" s="270"/>
      <c r="G3695" s="259"/>
      <c r="H3695" s="259"/>
      <c r="I3695" s="259"/>
      <c r="J3695" s="259"/>
    </row>
    <row r="3696" spans="1:10">
      <c r="A3696" s="259"/>
      <c r="B3696" s="259"/>
      <c r="C3696" s="259"/>
      <c r="D3696" s="259"/>
      <c r="E3696" s="259"/>
      <c r="F3696" s="270"/>
      <c r="G3696" s="259"/>
      <c r="H3696" s="259"/>
      <c r="I3696" s="259"/>
      <c r="J3696" s="259"/>
    </row>
    <row r="3697" spans="1:10">
      <c r="A3697" s="259"/>
      <c r="B3697" s="259"/>
      <c r="C3697" s="259"/>
      <c r="D3697" s="259"/>
      <c r="E3697" s="259"/>
      <c r="F3697" s="270"/>
      <c r="G3697" s="259"/>
      <c r="H3697" s="259"/>
      <c r="I3697" s="259"/>
      <c r="J3697" s="259"/>
    </row>
    <row r="3698" spans="1:10">
      <c r="A3698" s="259"/>
      <c r="B3698" s="259"/>
      <c r="C3698" s="259"/>
      <c r="D3698" s="259"/>
      <c r="E3698" s="259"/>
      <c r="F3698" s="270"/>
      <c r="G3698" s="259"/>
      <c r="H3698" s="259"/>
      <c r="I3698" s="259"/>
      <c r="J3698" s="259"/>
    </row>
    <row r="3699" spans="1:10">
      <c r="A3699" s="259"/>
      <c r="B3699" s="259"/>
      <c r="C3699" s="259"/>
      <c r="D3699" s="259"/>
      <c r="E3699" s="259"/>
      <c r="F3699" s="270"/>
      <c r="G3699" s="259"/>
      <c r="H3699" s="259"/>
      <c r="I3699" s="259"/>
      <c r="J3699" s="259"/>
    </row>
    <row r="3700" spans="1:10">
      <c r="A3700" s="259"/>
      <c r="B3700" s="259"/>
      <c r="C3700" s="259"/>
      <c r="D3700" s="259"/>
      <c r="E3700" s="259"/>
      <c r="F3700" s="270"/>
      <c r="G3700" s="259"/>
      <c r="H3700" s="259"/>
      <c r="I3700" s="259"/>
      <c r="J3700" s="259"/>
    </row>
    <row r="3701" spans="1:10">
      <c r="A3701" s="259"/>
      <c r="B3701" s="259"/>
      <c r="C3701" s="259"/>
      <c r="D3701" s="259"/>
      <c r="E3701" s="259"/>
      <c r="F3701" s="270"/>
      <c r="G3701" s="259"/>
      <c r="H3701" s="259"/>
      <c r="I3701" s="259"/>
      <c r="J3701" s="259"/>
    </row>
    <row r="3702" spans="1:10">
      <c r="A3702" s="259"/>
      <c r="B3702" s="259"/>
      <c r="C3702" s="259"/>
      <c r="D3702" s="259"/>
      <c r="E3702" s="259"/>
      <c r="F3702" s="270"/>
      <c r="G3702" s="259"/>
      <c r="H3702" s="259"/>
      <c r="I3702" s="259"/>
      <c r="J3702" s="259"/>
    </row>
    <row r="3703" spans="1:10">
      <c r="A3703" s="259"/>
      <c r="B3703" s="259"/>
      <c r="C3703" s="259"/>
      <c r="D3703" s="259"/>
      <c r="E3703" s="259"/>
      <c r="F3703" s="270"/>
      <c r="G3703" s="259"/>
      <c r="H3703" s="259"/>
      <c r="I3703" s="259"/>
      <c r="J3703" s="259"/>
    </row>
    <row r="3704" spans="1:10">
      <c r="A3704" s="259"/>
      <c r="B3704" s="259"/>
      <c r="C3704" s="259"/>
      <c r="D3704" s="259"/>
      <c r="E3704" s="259"/>
      <c r="F3704" s="270"/>
      <c r="G3704" s="259"/>
      <c r="H3704" s="259"/>
      <c r="I3704" s="259"/>
      <c r="J3704" s="259"/>
    </row>
    <row r="3705" spans="1:10">
      <c r="A3705" s="259"/>
      <c r="B3705" s="259"/>
      <c r="C3705" s="259"/>
      <c r="D3705" s="259"/>
      <c r="E3705" s="259"/>
      <c r="F3705" s="270"/>
      <c r="G3705" s="259"/>
      <c r="H3705" s="259"/>
      <c r="I3705" s="259"/>
      <c r="J3705" s="259"/>
    </row>
    <row r="3706" spans="1:10">
      <c r="A3706" s="259"/>
      <c r="B3706" s="259"/>
      <c r="C3706" s="259"/>
      <c r="D3706" s="259"/>
      <c r="E3706" s="259"/>
      <c r="F3706" s="270"/>
      <c r="G3706" s="259"/>
      <c r="H3706" s="259"/>
      <c r="I3706" s="259"/>
      <c r="J3706" s="259"/>
    </row>
    <row r="3707" spans="1:10">
      <c r="A3707" s="259"/>
      <c r="B3707" s="259"/>
      <c r="C3707" s="259"/>
      <c r="D3707" s="259"/>
      <c r="E3707" s="259"/>
      <c r="F3707" s="270"/>
      <c r="G3707" s="259"/>
      <c r="H3707" s="259"/>
      <c r="I3707" s="259"/>
      <c r="J3707" s="259"/>
    </row>
    <row r="3708" spans="1:10">
      <c r="A3708" s="259"/>
      <c r="B3708" s="259"/>
      <c r="C3708" s="259"/>
      <c r="D3708" s="259"/>
      <c r="E3708" s="259"/>
      <c r="F3708" s="270"/>
      <c r="G3708" s="259"/>
      <c r="H3708" s="259"/>
      <c r="I3708" s="259"/>
      <c r="J3708" s="259"/>
    </row>
    <row r="3709" spans="1:10">
      <c r="A3709" s="259"/>
      <c r="B3709" s="259"/>
      <c r="C3709" s="259"/>
      <c r="D3709" s="259"/>
      <c r="E3709" s="259"/>
      <c r="F3709" s="270"/>
      <c r="G3709" s="259"/>
      <c r="H3709" s="259"/>
      <c r="I3709" s="259"/>
      <c r="J3709" s="259"/>
    </row>
    <row r="3710" spans="1:10">
      <c r="A3710" s="259"/>
      <c r="B3710" s="259"/>
      <c r="C3710" s="259"/>
      <c r="D3710" s="259"/>
      <c r="E3710" s="259"/>
      <c r="F3710" s="270"/>
      <c r="G3710" s="259"/>
      <c r="H3710" s="259"/>
      <c r="I3710" s="259"/>
      <c r="J3710" s="259"/>
    </row>
    <row r="3711" spans="1:10">
      <c r="A3711" s="259"/>
      <c r="B3711" s="259"/>
      <c r="C3711" s="259"/>
      <c r="D3711" s="259"/>
      <c r="E3711" s="259"/>
      <c r="F3711" s="270"/>
      <c r="G3711" s="259"/>
      <c r="H3711" s="259"/>
      <c r="I3711" s="259"/>
      <c r="J3711" s="259"/>
    </row>
    <row r="3712" spans="1:10">
      <c r="A3712" s="259"/>
      <c r="B3712" s="259"/>
      <c r="C3712" s="259"/>
      <c r="D3712" s="259"/>
      <c r="E3712" s="259"/>
      <c r="F3712" s="270"/>
      <c r="G3712" s="259"/>
      <c r="H3712" s="259"/>
      <c r="I3712" s="259"/>
      <c r="J3712" s="259"/>
    </row>
    <row r="3713" spans="1:10">
      <c r="A3713" s="259"/>
      <c r="B3713" s="259"/>
      <c r="C3713" s="259"/>
      <c r="D3713" s="259"/>
      <c r="E3713" s="259"/>
      <c r="F3713" s="270"/>
      <c r="G3713" s="259"/>
      <c r="H3713" s="259"/>
      <c r="I3713" s="259"/>
      <c r="J3713" s="259"/>
    </row>
    <row r="3714" spans="1:10">
      <c r="A3714" s="259"/>
      <c r="B3714" s="259"/>
      <c r="C3714" s="259"/>
      <c r="D3714" s="259"/>
      <c r="E3714" s="259"/>
      <c r="F3714" s="270"/>
      <c r="G3714" s="259"/>
      <c r="H3714" s="259"/>
      <c r="I3714" s="259"/>
      <c r="J3714" s="259"/>
    </row>
    <row r="3715" spans="1:10">
      <c r="A3715" s="259"/>
      <c r="B3715" s="259"/>
      <c r="C3715" s="259"/>
      <c r="D3715" s="259"/>
      <c r="E3715" s="259"/>
      <c r="F3715" s="270"/>
      <c r="G3715" s="259"/>
      <c r="H3715" s="259"/>
      <c r="I3715" s="259"/>
      <c r="J3715" s="259"/>
    </row>
    <row r="3716" spans="1:10">
      <c r="A3716" s="259"/>
      <c r="B3716" s="259"/>
      <c r="C3716" s="259"/>
      <c r="D3716" s="259"/>
      <c r="E3716" s="259"/>
      <c r="F3716" s="270"/>
      <c r="G3716" s="259"/>
      <c r="H3716" s="259"/>
      <c r="I3716" s="259"/>
      <c r="J3716" s="259"/>
    </row>
    <row r="3717" spans="1:10">
      <c r="A3717" s="259"/>
      <c r="B3717" s="259"/>
      <c r="C3717" s="259"/>
      <c r="D3717" s="259"/>
      <c r="E3717" s="259"/>
      <c r="F3717" s="270"/>
      <c r="G3717" s="259"/>
      <c r="H3717" s="259"/>
      <c r="I3717" s="259"/>
      <c r="J3717" s="259"/>
    </row>
    <row r="3718" spans="1:10">
      <c r="A3718" s="259"/>
      <c r="B3718" s="259"/>
      <c r="C3718" s="259"/>
      <c r="D3718" s="259"/>
      <c r="E3718" s="259"/>
      <c r="F3718" s="270"/>
      <c r="G3718" s="259"/>
      <c r="H3718" s="259"/>
      <c r="I3718" s="259"/>
      <c r="J3718" s="259"/>
    </row>
    <row r="3719" spans="1:10">
      <c r="A3719" s="259"/>
      <c r="B3719" s="259"/>
      <c r="C3719" s="259"/>
      <c r="D3719" s="259"/>
      <c r="E3719" s="259"/>
      <c r="F3719" s="270"/>
      <c r="G3719" s="259"/>
      <c r="H3719" s="259"/>
      <c r="I3719" s="259"/>
      <c r="J3719" s="259"/>
    </row>
    <row r="3720" spans="1:10">
      <c r="A3720" s="259"/>
      <c r="B3720" s="259"/>
      <c r="C3720" s="259"/>
      <c r="D3720" s="259"/>
      <c r="E3720" s="259"/>
      <c r="F3720" s="270"/>
      <c r="G3720" s="259"/>
      <c r="H3720" s="259"/>
      <c r="I3720" s="259"/>
      <c r="J3720" s="259"/>
    </row>
    <row r="3721" spans="1:10">
      <c r="A3721" s="259"/>
      <c r="B3721" s="259"/>
      <c r="C3721" s="259"/>
      <c r="D3721" s="259"/>
      <c r="E3721" s="259"/>
      <c r="F3721" s="270"/>
      <c r="G3721" s="259"/>
      <c r="H3721" s="259"/>
      <c r="I3721" s="259"/>
      <c r="J3721" s="259"/>
    </row>
    <row r="3722" spans="1:10">
      <c r="A3722" s="259"/>
      <c r="B3722" s="259"/>
      <c r="C3722" s="259"/>
      <c r="D3722" s="259"/>
      <c r="E3722" s="259"/>
      <c r="F3722" s="270"/>
      <c r="G3722" s="259"/>
      <c r="H3722" s="259"/>
      <c r="I3722" s="259"/>
      <c r="J3722" s="259"/>
    </row>
    <row r="3723" spans="1:10">
      <c r="A3723" s="259"/>
      <c r="B3723" s="259"/>
      <c r="C3723" s="259"/>
      <c r="D3723" s="259"/>
      <c r="E3723" s="259"/>
      <c r="F3723" s="270"/>
      <c r="G3723" s="259"/>
      <c r="H3723" s="259"/>
      <c r="I3723" s="259"/>
      <c r="J3723" s="259"/>
    </row>
    <row r="3724" spans="1:10">
      <c r="A3724" s="259"/>
      <c r="B3724" s="259"/>
      <c r="C3724" s="259"/>
      <c r="D3724" s="259"/>
      <c r="E3724" s="259"/>
      <c r="F3724" s="270"/>
      <c r="G3724" s="259"/>
      <c r="H3724" s="259"/>
      <c r="I3724" s="259"/>
      <c r="J3724" s="259"/>
    </row>
    <row r="3725" spans="1:10">
      <c r="A3725" s="259"/>
      <c r="B3725" s="259"/>
      <c r="C3725" s="259"/>
      <c r="D3725" s="259"/>
      <c r="E3725" s="259"/>
      <c r="F3725" s="270"/>
      <c r="G3725" s="259"/>
      <c r="H3725" s="259"/>
      <c r="I3725" s="259"/>
      <c r="J3725" s="259"/>
    </row>
    <row r="3726" spans="1:10">
      <c r="A3726" s="259"/>
      <c r="B3726" s="259"/>
      <c r="C3726" s="259"/>
      <c r="D3726" s="259"/>
      <c r="E3726" s="259"/>
      <c r="F3726" s="270"/>
      <c r="G3726" s="259"/>
      <c r="H3726" s="259"/>
      <c r="I3726" s="259"/>
      <c r="J3726" s="259"/>
    </row>
    <row r="3727" spans="1:10">
      <c r="A3727" s="259"/>
      <c r="B3727" s="259"/>
      <c r="C3727" s="259"/>
      <c r="D3727" s="259"/>
      <c r="E3727" s="259"/>
      <c r="F3727" s="270"/>
      <c r="G3727" s="259"/>
      <c r="H3727" s="259"/>
      <c r="I3727" s="259"/>
      <c r="J3727" s="259"/>
    </row>
    <row r="3728" spans="1:10">
      <c r="A3728" s="259"/>
      <c r="B3728" s="259"/>
      <c r="C3728" s="259"/>
      <c r="D3728" s="259"/>
      <c r="E3728" s="259"/>
      <c r="F3728" s="270"/>
      <c r="G3728" s="259"/>
      <c r="H3728" s="259"/>
      <c r="I3728" s="259"/>
      <c r="J3728" s="259"/>
    </row>
    <row r="3729" spans="1:10">
      <c r="A3729" s="259"/>
      <c r="B3729" s="259"/>
      <c r="C3729" s="259"/>
      <c r="D3729" s="259"/>
      <c r="E3729" s="259"/>
      <c r="F3729" s="270"/>
      <c r="G3729" s="259"/>
      <c r="H3729" s="259"/>
      <c r="I3729" s="259"/>
      <c r="J3729" s="259"/>
    </row>
    <row r="3730" spans="1:10">
      <c r="A3730" s="259"/>
      <c r="B3730" s="259"/>
      <c r="C3730" s="259"/>
      <c r="D3730" s="259"/>
      <c r="E3730" s="259"/>
      <c r="F3730" s="270"/>
      <c r="G3730" s="259"/>
      <c r="H3730" s="259"/>
      <c r="I3730" s="259"/>
      <c r="J3730" s="259"/>
    </row>
    <row r="3731" spans="1:10">
      <c r="A3731" s="259"/>
      <c r="B3731" s="259"/>
      <c r="C3731" s="259"/>
      <c r="D3731" s="259"/>
      <c r="E3731" s="259"/>
      <c r="F3731" s="270"/>
      <c r="G3731" s="259"/>
      <c r="H3731" s="259"/>
      <c r="I3731" s="259"/>
      <c r="J3731" s="259"/>
    </row>
    <row r="3732" spans="1:10">
      <c r="A3732" s="259"/>
      <c r="B3732" s="259"/>
      <c r="C3732" s="259"/>
      <c r="D3732" s="259"/>
      <c r="E3732" s="259"/>
      <c r="F3732" s="270"/>
      <c r="G3732" s="259"/>
      <c r="H3732" s="259"/>
      <c r="I3732" s="259"/>
      <c r="J3732" s="259"/>
    </row>
    <row r="3733" spans="1:10">
      <c r="A3733" s="259"/>
      <c r="B3733" s="259"/>
      <c r="C3733" s="259"/>
      <c r="D3733" s="259"/>
      <c r="E3733" s="259"/>
      <c r="F3733" s="270"/>
      <c r="G3733" s="259"/>
      <c r="H3733" s="259"/>
      <c r="I3733" s="259"/>
      <c r="J3733" s="259"/>
    </row>
    <row r="3734" spans="1:10">
      <c r="A3734" s="259"/>
      <c r="B3734" s="259"/>
      <c r="C3734" s="259"/>
      <c r="D3734" s="259"/>
      <c r="E3734" s="259"/>
      <c r="F3734" s="270"/>
      <c r="G3734" s="259"/>
      <c r="H3734" s="259"/>
      <c r="I3734" s="259"/>
      <c r="J3734" s="259"/>
    </row>
    <row r="3735" spans="1:10">
      <c r="A3735" s="259"/>
      <c r="B3735" s="259"/>
      <c r="C3735" s="259"/>
      <c r="D3735" s="259"/>
      <c r="E3735" s="259"/>
      <c r="F3735" s="270"/>
      <c r="G3735" s="259"/>
      <c r="H3735" s="259"/>
      <c r="I3735" s="259"/>
      <c r="J3735" s="259"/>
    </row>
    <row r="3736" spans="1:10">
      <c r="A3736" s="259"/>
      <c r="B3736" s="259"/>
      <c r="C3736" s="259"/>
      <c r="D3736" s="259"/>
      <c r="E3736" s="259"/>
      <c r="F3736" s="270"/>
      <c r="G3736" s="259"/>
      <c r="H3736" s="259"/>
      <c r="I3736" s="259"/>
      <c r="J3736" s="259"/>
    </row>
    <row r="3737" spans="1:10">
      <c r="A3737" s="259"/>
      <c r="B3737" s="259"/>
      <c r="C3737" s="259"/>
      <c r="D3737" s="259"/>
      <c r="E3737" s="259"/>
      <c r="F3737" s="270"/>
      <c r="G3737" s="259"/>
      <c r="H3737" s="259"/>
      <c r="I3737" s="259"/>
      <c r="J3737" s="259"/>
    </row>
    <row r="3738" spans="1:10">
      <c r="A3738" s="259"/>
      <c r="B3738" s="259"/>
      <c r="C3738" s="259"/>
      <c r="D3738" s="259"/>
      <c r="E3738" s="259"/>
      <c r="F3738" s="270"/>
      <c r="G3738" s="259"/>
      <c r="H3738" s="259"/>
      <c r="I3738" s="259"/>
      <c r="J3738" s="259"/>
    </row>
    <row r="3739" spans="1:10">
      <c r="A3739" s="259"/>
      <c r="B3739" s="259"/>
      <c r="C3739" s="259"/>
      <c r="D3739" s="259"/>
      <c r="E3739" s="259"/>
      <c r="F3739" s="270"/>
      <c r="G3739" s="259"/>
      <c r="H3739" s="259"/>
      <c r="I3739" s="259"/>
      <c r="J3739" s="259"/>
    </row>
    <row r="3740" spans="1:10">
      <c r="A3740" s="259"/>
      <c r="B3740" s="259"/>
      <c r="C3740" s="259"/>
      <c r="D3740" s="259"/>
      <c r="E3740" s="259"/>
      <c r="F3740" s="270"/>
      <c r="G3740" s="259"/>
      <c r="H3740" s="259"/>
      <c r="I3740" s="259"/>
      <c r="J3740" s="259"/>
    </row>
    <row r="3741" spans="1:10">
      <c r="A3741" s="259"/>
      <c r="B3741" s="259"/>
      <c r="C3741" s="259"/>
      <c r="D3741" s="259"/>
      <c r="E3741" s="259"/>
      <c r="F3741" s="270"/>
      <c r="G3741" s="259"/>
      <c r="H3741" s="259"/>
      <c r="I3741" s="259"/>
      <c r="J3741" s="259"/>
    </row>
    <row r="3742" spans="1:10">
      <c r="A3742" s="259"/>
      <c r="B3742" s="259"/>
      <c r="C3742" s="259"/>
      <c r="D3742" s="259"/>
      <c r="E3742" s="259"/>
      <c r="F3742" s="270"/>
      <c r="G3742" s="259"/>
      <c r="H3742" s="259"/>
      <c r="I3742" s="259"/>
      <c r="J3742" s="259"/>
    </row>
    <row r="3743" spans="1:10">
      <c r="A3743" s="259"/>
      <c r="B3743" s="259"/>
      <c r="C3743" s="259"/>
      <c r="D3743" s="259"/>
      <c r="E3743" s="259"/>
      <c r="F3743" s="270"/>
      <c r="G3743" s="259"/>
      <c r="H3743" s="259"/>
      <c r="I3743" s="259"/>
      <c r="J3743" s="259"/>
    </row>
    <row r="3744" spans="1:10">
      <c r="A3744" s="259"/>
      <c r="B3744" s="259"/>
      <c r="C3744" s="259"/>
      <c r="D3744" s="259"/>
      <c r="E3744" s="259"/>
      <c r="F3744" s="270"/>
      <c r="G3744" s="259"/>
      <c r="H3744" s="259"/>
      <c r="I3744" s="259"/>
      <c r="J3744" s="259"/>
    </row>
    <row r="3745" spans="1:10">
      <c r="A3745" s="259"/>
      <c r="B3745" s="259"/>
      <c r="C3745" s="259"/>
      <c r="D3745" s="259"/>
      <c r="E3745" s="259"/>
      <c r="F3745" s="270"/>
      <c r="G3745" s="259"/>
      <c r="H3745" s="259"/>
      <c r="I3745" s="259"/>
      <c r="J3745" s="259"/>
    </row>
    <row r="3746" spans="1:10">
      <c r="A3746" s="259"/>
      <c r="B3746" s="259"/>
      <c r="C3746" s="259"/>
      <c r="D3746" s="259"/>
      <c r="E3746" s="259"/>
      <c r="F3746" s="270"/>
      <c r="G3746" s="259"/>
      <c r="H3746" s="259"/>
      <c r="I3746" s="259"/>
      <c r="J3746" s="259"/>
    </row>
    <row r="3747" spans="1:10">
      <c r="A3747" s="259"/>
      <c r="B3747" s="259"/>
      <c r="C3747" s="259"/>
      <c r="D3747" s="259"/>
      <c r="E3747" s="259"/>
      <c r="F3747" s="270"/>
      <c r="G3747" s="259"/>
      <c r="H3747" s="259"/>
      <c r="I3747" s="259"/>
      <c r="J3747" s="259"/>
    </row>
    <row r="3748" spans="1:10">
      <c r="A3748" s="259"/>
      <c r="B3748" s="259"/>
      <c r="C3748" s="259"/>
      <c r="D3748" s="259"/>
      <c r="E3748" s="259"/>
      <c r="F3748" s="270"/>
      <c r="G3748" s="259"/>
      <c r="H3748" s="259"/>
      <c r="I3748" s="259"/>
      <c r="J3748" s="259"/>
    </row>
    <row r="3749" spans="1:10">
      <c r="A3749" s="259"/>
      <c r="B3749" s="259"/>
      <c r="C3749" s="259"/>
      <c r="D3749" s="259"/>
      <c r="E3749" s="259"/>
      <c r="F3749" s="270"/>
      <c r="G3749" s="259"/>
      <c r="H3749" s="259"/>
      <c r="I3749" s="259"/>
      <c r="J3749" s="259"/>
    </row>
    <row r="3750" spans="1:10">
      <c r="A3750" s="259"/>
      <c r="B3750" s="259"/>
      <c r="C3750" s="259"/>
      <c r="D3750" s="259"/>
      <c r="E3750" s="259"/>
      <c r="F3750" s="270"/>
      <c r="G3750" s="259"/>
      <c r="H3750" s="259"/>
      <c r="I3750" s="259"/>
      <c r="J3750" s="259"/>
    </row>
    <row r="3751" spans="1:10">
      <c r="A3751" s="259"/>
      <c r="B3751" s="259"/>
      <c r="C3751" s="259"/>
      <c r="D3751" s="259"/>
      <c r="E3751" s="259"/>
      <c r="F3751" s="270"/>
      <c r="G3751" s="259"/>
      <c r="H3751" s="259"/>
      <c r="I3751" s="259"/>
      <c r="J3751" s="259"/>
    </row>
    <row r="3752" spans="1:10">
      <c r="A3752" s="259"/>
      <c r="B3752" s="259"/>
      <c r="C3752" s="259"/>
      <c r="D3752" s="259"/>
      <c r="E3752" s="259"/>
      <c r="F3752" s="270"/>
      <c r="G3752" s="259"/>
      <c r="H3752" s="259"/>
      <c r="I3752" s="259"/>
      <c r="J3752" s="259"/>
    </row>
    <row r="3753" spans="1:10">
      <c r="A3753" s="259"/>
      <c r="B3753" s="259"/>
      <c r="C3753" s="259"/>
      <c r="D3753" s="259"/>
      <c r="E3753" s="259"/>
      <c r="F3753" s="270"/>
      <c r="G3753" s="259"/>
      <c r="H3753" s="259"/>
      <c r="I3753" s="259"/>
      <c r="J3753" s="259"/>
    </row>
    <row r="3754" spans="1:10">
      <c r="A3754" s="259"/>
      <c r="B3754" s="259"/>
      <c r="C3754" s="259"/>
      <c r="D3754" s="259"/>
      <c r="E3754" s="259"/>
      <c r="F3754" s="270"/>
      <c r="G3754" s="259"/>
      <c r="H3754" s="259"/>
      <c r="I3754" s="259"/>
      <c r="J3754" s="259"/>
    </row>
    <row r="3755" spans="1:10">
      <c r="A3755" s="259"/>
      <c r="B3755" s="259"/>
      <c r="C3755" s="259"/>
      <c r="D3755" s="259"/>
      <c r="E3755" s="259"/>
      <c r="F3755" s="270"/>
      <c r="G3755" s="259"/>
      <c r="H3755" s="259"/>
      <c r="I3755" s="259"/>
      <c r="J3755" s="259"/>
    </row>
    <row r="3756" spans="1:10">
      <c r="A3756" s="259"/>
      <c r="B3756" s="259"/>
      <c r="C3756" s="259"/>
      <c r="D3756" s="259"/>
      <c r="E3756" s="259"/>
      <c r="F3756" s="270"/>
      <c r="G3756" s="259"/>
      <c r="H3756" s="259"/>
      <c r="I3756" s="259"/>
      <c r="J3756" s="259"/>
    </row>
    <row r="3757" spans="1:10">
      <c r="A3757" s="259"/>
      <c r="B3757" s="259"/>
      <c r="C3757" s="259"/>
      <c r="D3757" s="259"/>
      <c r="E3757" s="259"/>
      <c r="F3757" s="270"/>
      <c r="G3757" s="259"/>
      <c r="H3757" s="259"/>
      <c r="I3757" s="259"/>
      <c r="J3757" s="259"/>
    </row>
    <row r="3758" spans="1:10">
      <c r="A3758" s="259"/>
      <c r="B3758" s="259"/>
      <c r="C3758" s="259"/>
      <c r="D3758" s="259"/>
      <c r="E3758" s="259"/>
      <c r="F3758" s="270"/>
      <c r="G3758" s="259"/>
      <c r="H3758" s="259"/>
      <c r="I3758" s="259"/>
      <c r="J3758" s="259"/>
    </row>
    <row r="3759" spans="1:10">
      <c r="A3759" s="259"/>
      <c r="B3759" s="259"/>
      <c r="C3759" s="259"/>
      <c r="D3759" s="259"/>
      <c r="E3759" s="259"/>
      <c r="F3759" s="270"/>
      <c r="G3759" s="259"/>
      <c r="H3759" s="259"/>
      <c r="I3759" s="259"/>
      <c r="J3759" s="259"/>
    </row>
    <row r="3760" spans="1:10">
      <c r="A3760" s="259"/>
      <c r="B3760" s="259"/>
      <c r="C3760" s="259"/>
      <c r="D3760" s="259"/>
      <c r="E3760" s="259"/>
      <c r="F3760" s="270"/>
      <c r="G3760" s="259"/>
      <c r="H3760" s="259"/>
      <c r="I3760" s="259"/>
      <c r="J3760" s="259"/>
    </row>
    <row r="3761" spans="1:10">
      <c r="A3761" s="259"/>
      <c r="B3761" s="259"/>
      <c r="C3761" s="259"/>
      <c r="D3761" s="259"/>
      <c r="E3761" s="259"/>
      <c r="F3761" s="270"/>
      <c r="G3761" s="259"/>
      <c r="H3761" s="259"/>
      <c r="I3761" s="259"/>
      <c r="J3761" s="259"/>
    </row>
    <row r="3762" spans="1:10">
      <c r="A3762" s="259"/>
      <c r="B3762" s="259"/>
      <c r="C3762" s="259"/>
      <c r="D3762" s="259"/>
      <c r="E3762" s="259"/>
      <c r="F3762" s="270"/>
      <c r="G3762" s="259"/>
      <c r="H3762" s="259"/>
      <c r="I3762" s="259"/>
      <c r="J3762" s="259"/>
    </row>
    <row r="3763" spans="1:10">
      <c r="A3763" s="259"/>
      <c r="B3763" s="259"/>
      <c r="C3763" s="259"/>
      <c r="D3763" s="259"/>
      <c r="E3763" s="259"/>
      <c r="F3763" s="270"/>
      <c r="G3763" s="259"/>
      <c r="H3763" s="259"/>
      <c r="I3763" s="259"/>
      <c r="J3763" s="259"/>
    </row>
    <row r="3764" spans="1:10">
      <c r="A3764" s="259"/>
      <c r="B3764" s="259"/>
      <c r="C3764" s="259"/>
      <c r="D3764" s="259"/>
      <c r="E3764" s="259"/>
      <c r="F3764" s="270"/>
      <c r="G3764" s="259"/>
      <c r="H3764" s="259"/>
      <c r="I3764" s="259"/>
      <c r="J3764" s="259"/>
    </row>
    <row r="3765" spans="1:10">
      <c r="A3765" s="259"/>
      <c r="B3765" s="259"/>
      <c r="C3765" s="259"/>
      <c r="D3765" s="259"/>
      <c r="E3765" s="259"/>
      <c r="F3765" s="270"/>
      <c r="G3765" s="259"/>
      <c r="H3765" s="259"/>
      <c r="I3765" s="259"/>
      <c r="J3765" s="259"/>
    </row>
    <row r="3766" spans="1:10">
      <c r="A3766" s="259"/>
      <c r="B3766" s="259"/>
      <c r="C3766" s="259"/>
      <c r="D3766" s="259"/>
      <c r="E3766" s="259"/>
      <c r="F3766" s="270"/>
      <c r="G3766" s="259"/>
      <c r="H3766" s="259"/>
      <c r="I3766" s="259"/>
      <c r="J3766" s="259"/>
    </row>
    <row r="3767" spans="1:10">
      <c r="A3767" s="259"/>
      <c r="B3767" s="259"/>
      <c r="C3767" s="259"/>
      <c r="D3767" s="259"/>
      <c r="E3767" s="259"/>
      <c r="F3767" s="270"/>
      <c r="G3767" s="259"/>
      <c r="H3767" s="259"/>
      <c r="I3767" s="259"/>
      <c r="J3767" s="259"/>
    </row>
    <row r="3768" spans="1:10">
      <c r="A3768" s="259"/>
      <c r="B3768" s="259"/>
      <c r="C3768" s="259"/>
      <c r="D3768" s="259"/>
      <c r="E3768" s="259"/>
      <c r="F3768" s="270"/>
      <c r="G3768" s="259"/>
      <c r="H3768" s="259"/>
      <c r="I3768" s="259"/>
      <c r="J3768" s="259"/>
    </row>
    <row r="3769" spans="1:10">
      <c r="A3769" s="259"/>
      <c r="B3769" s="259"/>
      <c r="C3769" s="259"/>
      <c r="D3769" s="259"/>
      <c r="E3769" s="259"/>
      <c r="F3769" s="270"/>
      <c r="G3769" s="259"/>
      <c r="H3769" s="259"/>
      <c r="I3769" s="259"/>
      <c r="J3769" s="259"/>
    </row>
    <row r="3770" spans="1:10">
      <c r="A3770" s="259"/>
      <c r="B3770" s="259"/>
      <c r="C3770" s="259"/>
      <c r="D3770" s="259"/>
      <c r="E3770" s="259"/>
      <c r="F3770" s="270"/>
      <c r="G3770" s="259"/>
      <c r="H3770" s="259"/>
      <c r="I3770" s="259"/>
      <c r="J3770" s="259"/>
    </row>
    <row r="3771" spans="1:10">
      <c r="A3771" s="259"/>
      <c r="B3771" s="259"/>
      <c r="C3771" s="259"/>
      <c r="D3771" s="259"/>
      <c r="E3771" s="259"/>
      <c r="F3771" s="270"/>
      <c r="G3771" s="259"/>
      <c r="H3771" s="259"/>
      <c r="I3771" s="259"/>
      <c r="J3771" s="259"/>
    </row>
    <row r="3772" spans="1:10">
      <c r="A3772" s="259"/>
      <c r="B3772" s="259"/>
      <c r="C3772" s="259"/>
      <c r="D3772" s="259"/>
      <c r="E3772" s="259"/>
      <c r="F3772" s="270"/>
      <c r="G3772" s="259"/>
      <c r="H3772" s="259"/>
      <c r="I3772" s="259"/>
      <c r="J3772" s="259"/>
    </row>
    <row r="3773" spans="1:10">
      <c r="A3773" s="259"/>
      <c r="B3773" s="259"/>
      <c r="C3773" s="259"/>
      <c r="D3773" s="259"/>
      <c r="E3773" s="259"/>
      <c r="F3773" s="270"/>
      <c r="G3773" s="259"/>
      <c r="H3773" s="259"/>
      <c r="I3773" s="259"/>
      <c r="J3773" s="259"/>
    </row>
    <row r="3774" spans="1:10">
      <c r="A3774" s="259"/>
      <c r="B3774" s="259"/>
      <c r="C3774" s="259"/>
      <c r="D3774" s="259"/>
      <c r="E3774" s="259"/>
      <c r="F3774" s="270"/>
      <c r="G3774" s="259"/>
      <c r="H3774" s="259"/>
      <c r="I3774" s="259"/>
      <c r="J3774" s="259"/>
    </row>
    <row r="3775" spans="1:10">
      <c r="A3775" s="259"/>
      <c r="B3775" s="259"/>
      <c r="C3775" s="259"/>
      <c r="D3775" s="259"/>
      <c r="E3775" s="259"/>
      <c r="F3775" s="270"/>
      <c r="G3775" s="259"/>
      <c r="H3775" s="259"/>
      <c r="I3775" s="259"/>
      <c r="J3775" s="259"/>
    </row>
    <row r="3776" spans="1:10">
      <c r="A3776" s="259"/>
      <c r="B3776" s="259"/>
      <c r="C3776" s="259"/>
      <c r="D3776" s="259"/>
      <c r="E3776" s="259"/>
      <c r="F3776" s="270"/>
      <c r="G3776" s="259"/>
      <c r="H3776" s="259"/>
      <c r="I3776" s="259"/>
      <c r="J3776" s="259"/>
    </row>
    <row r="3777" spans="1:10">
      <c r="A3777" s="259"/>
      <c r="B3777" s="259"/>
      <c r="C3777" s="259"/>
      <c r="D3777" s="259"/>
      <c r="E3777" s="259"/>
      <c r="F3777" s="270"/>
      <c r="G3777" s="259"/>
      <c r="H3777" s="259"/>
      <c r="I3777" s="259"/>
      <c r="J3777" s="259"/>
    </row>
    <row r="3778" spans="1:10">
      <c r="A3778" s="259"/>
      <c r="B3778" s="259"/>
      <c r="C3778" s="259"/>
      <c r="D3778" s="259"/>
      <c r="E3778" s="259"/>
      <c r="F3778" s="270"/>
      <c r="G3778" s="259"/>
      <c r="H3778" s="259"/>
      <c r="I3778" s="259"/>
      <c r="J3778" s="259"/>
    </row>
    <row r="3779" spans="1:10">
      <c r="A3779" s="259"/>
      <c r="B3779" s="259"/>
      <c r="C3779" s="259"/>
      <c r="D3779" s="259"/>
      <c r="E3779" s="259"/>
      <c r="F3779" s="270"/>
      <c r="G3779" s="259"/>
      <c r="H3779" s="259"/>
      <c r="I3779" s="259"/>
      <c r="J3779" s="259"/>
    </row>
    <row r="3780" spans="1:10">
      <c r="A3780" s="259"/>
      <c r="B3780" s="259"/>
      <c r="C3780" s="259"/>
      <c r="D3780" s="259"/>
      <c r="E3780" s="259"/>
      <c r="F3780" s="270"/>
      <c r="G3780" s="259"/>
      <c r="H3780" s="259"/>
      <c r="I3780" s="259"/>
      <c r="J3780" s="259"/>
    </row>
    <row r="3781" spans="1:10">
      <c r="A3781" s="259"/>
      <c r="B3781" s="259"/>
      <c r="C3781" s="259"/>
      <c r="D3781" s="259"/>
      <c r="E3781" s="259"/>
      <c r="F3781" s="270"/>
      <c r="G3781" s="259"/>
      <c r="H3781" s="259"/>
      <c r="I3781" s="259"/>
      <c r="J3781" s="259"/>
    </row>
    <row r="3782" spans="1:10">
      <c r="A3782" s="259"/>
      <c r="B3782" s="259"/>
      <c r="C3782" s="259"/>
      <c r="D3782" s="259"/>
      <c r="E3782" s="259"/>
      <c r="F3782" s="270"/>
      <c r="G3782" s="259"/>
      <c r="H3782" s="259"/>
      <c r="I3782" s="259"/>
      <c r="J3782" s="259"/>
    </row>
    <row r="3783" spans="1:10">
      <c r="A3783" s="259"/>
      <c r="B3783" s="259"/>
      <c r="C3783" s="259"/>
      <c r="D3783" s="259"/>
      <c r="E3783" s="259"/>
      <c r="F3783" s="270"/>
      <c r="G3783" s="259"/>
      <c r="H3783" s="259"/>
      <c r="I3783" s="259"/>
      <c r="J3783" s="259"/>
    </row>
    <row r="3784" spans="1:10">
      <c r="A3784" s="259"/>
      <c r="B3784" s="259"/>
      <c r="C3784" s="259"/>
      <c r="D3784" s="259"/>
      <c r="E3784" s="259"/>
      <c r="F3784" s="270"/>
      <c r="G3784" s="259"/>
      <c r="H3784" s="259"/>
      <c r="I3784" s="259"/>
      <c r="J3784" s="259"/>
    </row>
    <row r="3785" spans="1:10">
      <c r="A3785" s="259"/>
      <c r="B3785" s="259"/>
      <c r="C3785" s="259"/>
      <c r="D3785" s="259"/>
      <c r="E3785" s="259"/>
      <c r="F3785" s="270"/>
      <c r="G3785" s="259"/>
      <c r="H3785" s="259"/>
      <c r="I3785" s="259"/>
      <c r="J3785" s="259"/>
    </row>
    <row r="3786" spans="1:10">
      <c r="A3786" s="259"/>
      <c r="B3786" s="259"/>
      <c r="C3786" s="259"/>
      <c r="D3786" s="259"/>
      <c r="E3786" s="259"/>
      <c r="F3786" s="270"/>
      <c r="G3786" s="259"/>
      <c r="H3786" s="259"/>
      <c r="I3786" s="259"/>
      <c r="J3786" s="259"/>
    </row>
    <row r="3787" spans="1:10">
      <c r="A3787" s="259"/>
      <c r="B3787" s="259"/>
      <c r="C3787" s="259"/>
      <c r="D3787" s="259"/>
      <c r="E3787" s="259"/>
      <c r="F3787" s="270"/>
      <c r="G3787" s="259"/>
      <c r="H3787" s="259"/>
      <c r="I3787" s="259"/>
      <c r="J3787" s="259"/>
    </row>
    <row r="3788" spans="1:10">
      <c r="A3788" s="259"/>
      <c r="B3788" s="259"/>
      <c r="C3788" s="259"/>
      <c r="D3788" s="259"/>
      <c r="E3788" s="259"/>
      <c r="F3788" s="270"/>
      <c r="G3788" s="259"/>
      <c r="H3788" s="259"/>
      <c r="I3788" s="259"/>
      <c r="J3788" s="259"/>
    </row>
    <row r="3789" spans="1:10">
      <c r="A3789" s="259"/>
      <c r="B3789" s="259"/>
      <c r="C3789" s="259"/>
      <c r="D3789" s="259"/>
      <c r="E3789" s="259"/>
      <c r="F3789" s="270"/>
      <c r="G3789" s="259"/>
      <c r="H3789" s="259"/>
      <c r="I3789" s="259"/>
      <c r="J3789" s="259"/>
    </row>
    <row r="3790" spans="1:10">
      <c r="A3790" s="259"/>
      <c r="B3790" s="259"/>
      <c r="C3790" s="259"/>
      <c r="D3790" s="259"/>
      <c r="E3790" s="259"/>
      <c r="F3790" s="270"/>
      <c r="G3790" s="259"/>
      <c r="H3790" s="259"/>
      <c r="I3790" s="259"/>
      <c r="J3790" s="259"/>
    </row>
    <row r="3791" spans="1:10">
      <c r="A3791" s="259"/>
      <c r="B3791" s="259"/>
      <c r="C3791" s="259"/>
      <c r="D3791" s="259"/>
      <c r="E3791" s="259"/>
      <c r="F3791" s="270"/>
      <c r="G3791" s="259"/>
      <c r="H3791" s="259"/>
      <c r="I3791" s="259"/>
      <c r="J3791" s="259"/>
    </row>
    <row r="3792" spans="1:10">
      <c r="A3792" s="259"/>
      <c r="B3792" s="259"/>
      <c r="C3792" s="259"/>
      <c r="D3792" s="259"/>
      <c r="E3792" s="259"/>
      <c r="F3792" s="270"/>
      <c r="G3792" s="259"/>
      <c r="H3792" s="259"/>
      <c r="I3792" s="259"/>
      <c r="J3792" s="259"/>
    </row>
    <row r="3793" spans="1:10">
      <c r="A3793" s="259"/>
      <c r="B3793" s="259"/>
      <c r="C3793" s="259"/>
      <c r="D3793" s="259"/>
      <c r="E3793" s="259"/>
      <c r="F3793" s="270"/>
      <c r="G3793" s="259"/>
      <c r="H3793" s="259"/>
      <c r="I3793" s="259"/>
      <c r="J3793" s="259"/>
    </row>
    <row r="3794" spans="1:10">
      <c r="A3794" s="259"/>
      <c r="B3794" s="259"/>
      <c r="C3794" s="259"/>
      <c r="D3794" s="259"/>
      <c r="E3794" s="259"/>
      <c r="F3794" s="270"/>
      <c r="G3794" s="259"/>
      <c r="H3794" s="259"/>
      <c r="I3794" s="259"/>
      <c r="J3794" s="259"/>
    </row>
    <row r="3795" spans="1:10">
      <c r="A3795" s="259"/>
      <c r="B3795" s="259"/>
      <c r="C3795" s="259"/>
      <c r="D3795" s="259"/>
      <c r="E3795" s="259"/>
      <c r="F3795" s="270"/>
      <c r="G3795" s="259"/>
      <c r="H3795" s="259"/>
      <c r="I3795" s="259"/>
      <c r="J3795" s="259"/>
    </row>
    <row r="3796" spans="1:10">
      <c r="A3796" s="259"/>
      <c r="B3796" s="259"/>
      <c r="C3796" s="259"/>
      <c r="D3796" s="259"/>
      <c r="E3796" s="259"/>
      <c r="F3796" s="270"/>
      <c r="G3796" s="259"/>
      <c r="H3796" s="259"/>
      <c r="I3796" s="259"/>
      <c r="J3796" s="259"/>
    </row>
    <row r="3797" spans="1:10">
      <c r="A3797" s="259"/>
      <c r="B3797" s="259"/>
      <c r="C3797" s="259"/>
      <c r="D3797" s="259"/>
      <c r="E3797" s="259"/>
      <c r="F3797" s="270"/>
      <c r="G3797" s="259"/>
      <c r="H3797" s="259"/>
      <c r="I3797" s="259"/>
      <c r="J3797" s="259"/>
    </row>
    <row r="3798" spans="1:10">
      <c r="A3798" s="259"/>
      <c r="B3798" s="259"/>
      <c r="C3798" s="259"/>
      <c r="D3798" s="259"/>
      <c r="E3798" s="259"/>
      <c r="F3798" s="270"/>
      <c r="G3798" s="259"/>
      <c r="H3798" s="259"/>
      <c r="I3798" s="259"/>
      <c r="J3798" s="259"/>
    </row>
    <row r="3799" spans="1:10">
      <c r="A3799" s="259"/>
      <c r="B3799" s="259"/>
      <c r="C3799" s="259"/>
      <c r="D3799" s="259"/>
      <c r="E3799" s="259"/>
      <c r="F3799" s="270"/>
      <c r="G3799" s="259"/>
      <c r="H3799" s="259"/>
      <c r="I3799" s="259"/>
      <c r="J3799" s="259"/>
    </row>
    <row r="3800" spans="1:10">
      <c r="A3800" s="259"/>
      <c r="B3800" s="259"/>
      <c r="C3800" s="259"/>
      <c r="D3800" s="259"/>
      <c r="E3800" s="259"/>
      <c r="F3800" s="270"/>
      <c r="G3800" s="259"/>
      <c r="H3800" s="259"/>
      <c r="I3800" s="259"/>
      <c r="J3800" s="259"/>
    </row>
    <row r="3801" spans="1:10">
      <c r="A3801" s="259"/>
      <c r="B3801" s="259"/>
      <c r="C3801" s="259"/>
      <c r="D3801" s="259"/>
      <c r="E3801" s="259"/>
      <c r="F3801" s="270"/>
      <c r="G3801" s="259"/>
      <c r="H3801" s="259"/>
      <c r="I3801" s="259"/>
      <c r="J3801" s="259"/>
    </row>
    <row r="3802" spans="1:10">
      <c r="A3802" s="259"/>
      <c r="B3802" s="259"/>
      <c r="C3802" s="259"/>
      <c r="D3802" s="259"/>
      <c r="E3802" s="259"/>
      <c r="F3802" s="270"/>
      <c r="G3802" s="259"/>
      <c r="H3802" s="259"/>
      <c r="I3802" s="259"/>
      <c r="J3802" s="259"/>
    </row>
    <row r="3803" spans="1:10">
      <c r="A3803" s="259"/>
      <c r="B3803" s="259"/>
      <c r="C3803" s="259"/>
      <c r="D3803" s="259"/>
      <c r="E3803" s="259"/>
      <c r="F3803" s="270"/>
      <c r="G3803" s="259"/>
      <c r="H3803" s="259"/>
      <c r="I3803" s="259"/>
      <c r="J3803" s="259"/>
    </row>
    <row r="3804" spans="1:10">
      <c r="A3804" s="259"/>
      <c r="B3804" s="259"/>
      <c r="C3804" s="259"/>
      <c r="D3804" s="259"/>
      <c r="E3804" s="259"/>
      <c r="F3804" s="270"/>
      <c r="G3804" s="259"/>
      <c r="H3804" s="259"/>
      <c r="I3804" s="259"/>
      <c r="J3804" s="259"/>
    </row>
    <row r="3805" spans="1:10">
      <c r="A3805" s="259"/>
      <c r="B3805" s="259"/>
      <c r="C3805" s="259"/>
      <c r="D3805" s="259"/>
      <c r="E3805" s="259"/>
      <c r="F3805" s="270"/>
      <c r="G3805" s="259"/>
      <c r="H3805" s="259"/>
      <c r="I3805" s="259"/>
      <c r="J3805" s="259"/>
    </row>
    <row r="3806" spans="1:10">
      <c r="A3806" s="259"/>
      <c r="B3806" s="259"/>
      <c r="C3806" s="259"/>
      <c r="D3806" s="259"/>
      <c r="E3806" s="259"/>
      <c r="F3806" s="270"/>
      <c r="G3806" s="259"/>
      <c r="H3806" s="259"/>
      <c r="I3806" s="259"/>
      <c r="J3806" s="259"/>
    </row>
    <row r="3807" spans="1:10">
      <c r="A3807" s="259"/>
      <c r="B3807" s="259"/>
      <c r="C3807" s="259"/>
      <c r="D3807" s="259"/>
      <c r="E3807" s="259"/>
      <c r="F3807" s="270"/>
      <c r="G3807" s="259"/>
      <c r="H3807" s="259"/>
      <c r="I3807" s="259"/>
      <c r="J3807" s="259"/>
    </row>
    <row r="3808" spans="1:10">
      <c r="A3808" s="259"/>
      <c r="B3808" s="259"/>
      <c r="C3808" s="259"/>
      <c r="D3808" s="259"/>
      <c r="E3808" s="259"/>
      <c r="F3808" s="270"/>
      <c r="G3808" s="259"/>
      <c r="H3808" s="259"/>
      <c r="I3808" s="259"/>
      <c r="J3808" s="259"/>
    </row>
    <row r="3809" spans="1:10">
      <c r="A3809" s="259"/>
      <c r="B3809" s="259"/>
      <c r="C3809" s="259"/>
      <c r="D3809" s="259"/>
      <c r="E3809" s="259"/>
      <c r="F3809" s="270"/>
      <c r="G3809" s="259"/>
      <c r="H3809" s="259"/>
      <c r="I3809" s="259"/>
      <c r="J3809" s="259"/>
    </row>
    <row r="3810" spans="1:10">
      <c r="A3810" s="259"/>
      <c r="B3810" s="259"/>
      <c r="C3810" s="259"/>
      <c r="D3810" s="259"/>
      <c r="E3810" s="259"/>
      <c r="F3810" s="270"/>
      <c r="G3810" s="259"/>
      <c r="H3810" s="259"/>
      <c r="I3810" s="259"/>
      <c r="J3810" s="259"/>
    </row>
    <row r="3811" spans="1:10">
      <c r="A3811" s="259"/>
      <c r="B3811" s="259"/>
      <c r="C3811" s="259"/>
      <c r="D3811" s="259"/>
      <c r="E3811" s="259"/>
      <c r="F3811" s="270"/>
      <c r="G3811" s="259"/>
      <c r="H3811" s="259"/>
      <c r="I3811" s="259"/>
      <c r="J3811" s="259"/>
    </row>
    <row r="3812" spans="1:10">
      <c r="A3812" s="259"/>
      <c r="B3812" s="259"/>
      <c r="C3812" s="259"/>
      <c r="D3812" s="259"/>
      <c r="E3812" s="259"/>
      <c r="F3812" s="270"/>
      <c r="G3812" s="259"/>
      <c r="H3812" s="259"/>
      <c r="I3812" s="259"/>
      <c r="J3812" s="259"/>
    </row>
    <row r="3813" spans="1:10">
      <c r="A3813" s="259"/>
      <c r="B3813" s="259"/>
      <c r="C3813" s="259"/>
      <c r="D3813" s="259"/>
      <c r="E3813" s="259"/>
      <c r="F3813" s="270"/>
      <c r="G3813" s="259"/>
      <c r="H3813" s="259"/>
      <c r="I3813" s="259"/>
      <c r="J3813" s="259"/>
    </row>
    <row r="3814" spans="1:10">
      <c r="A3814" s="259"/>
      <c r="B3814" s="259"/>
      <c r="C3814" s="259"/>
      <c r="D3814" s="259"/>
      <c r="E3814" s="259"/>
      <c r="F3814" s="270"/>
      <c r="G3814" s="259"/>
      <c r="H3814" s="259"/>
      <c r="I3814" s="259"/>
      <c r="J3814" s="259"/>
    </row>
    <row r="3815" spans="1:10">
      <c r="A3815" s="259"/>
      <c r="B3815" s="259"/>
      <c r="C3815" s="259"/>
      <c r="D3815" s="259"/>
      <c r="E3815" s="259"/>
      <c r="F3815" s="270"/>
      <c r="G3815" s="259"/>
      <c r="H3815" s="259"/>
      <c r="I3815" s="259"/>
      <c r="J3815" s="259"/>
    </row>
    <row r="3816" spans="1:10">
      <c r="A3816" s="259"/>
      <c r="B3816" s="259"/>
      <c r="C3816" s="259"/>
      <c r="D3816" s="259"/>
      <c r="E3816" s="259"/>
      <c r="F3816" s="270"/>
      <c r="G3816" s="259"/>
      <c r="H3816" s="259"/>
      <c r="I3816" s="259"/>
      <c r="J3816" s="259"/>
    </row>
    <row r="3817" spans="1:10">
      <c r="A3817" s="259"/>
      <c r="B3817" s="259"/>
      <c r="C3817" s="259"/>
      <c r="D3817" s="259"/>
      <c r="E3817" s="259"/>
      <c r="F3817" s="270"/>
      <c r="G3817" s="259"/>
      <c r="H3817" s="259"/>
      <c r="I3817" s="259"/>
      <c r="J3817" s="259"/>
    </row>
    <row r="3818" spans="1:10">
      <c r="A3818" s="259"/>
      <c r="B3818" s="259"/>
      <c r="C3818" s="259"/>
      <c r="D3818" s="259"/>
      <c r="E3818" s="259"/>
      <c r="F3818" s="270"/>
      <c r="G3818" s="259"/>
      <c r="H3818" s="259"/>
      <c r="I3818" s="259"/>
      <c r="J3818" s="259"/>
    </row>
    <row r="3819" spans="1:10">
      <c r="A3819" s="259"/>
      <c r="B3819" s="259"/>
      <c r="C3819" s="259"/>
      <c r="D3819" s="259"/>
      <c r="E3819" s="259"/>
      <c r="F3819" s="270"/>
      <c r="G3819" s="259"/>
      <c r="H3819" s="259"/>
      <c r="I3819" s="259"/>
      <c r="J3819" s="259"/>
    </row>
    <row r="3820" spans="1:10">
      <c r="A3820" s="259"/>
      <c r="B3820" s="259"/>
      <c r="C3820" s="259"/>
      <c r="D3820" s="259"/>
      <c r="E3820" s="259"/>
      <c r="F3820" s="270"/>
      <c r="G3820" s="259"/>
      <c r="H3820" s="259"/>
      <c r="I3820" s="259"/>
      <c r="J3820" s="259"/>
    </row>
    <row r="3821" spans="1:10">
      <c r="A3821" s="259"/>
      <c r="B3821" s="259"/>
      <c r="C3821" s="259"/>
      <c r="D3821" s="259"/>
      <c r="E3821" s="259"/>
      <c r="F3821" s="270"/>
      <c r="G3821" s="259"/>
      <c r="H3821" s="259"/>
      <c r="I3821" s="259"/>
      <c r="J3821" s="259"/>
    </row>
    <row r="3822" spans="1:10">
      <c r="A3822" s="259"/>
      <c r="B3822" s="259"/>
      <c r="C3822" s="259"/>
      <c r="D3822" s="259"/>
      <c r="E3822" s="259"/>
      <c r="F3822" s="270"/>
      <c r="G3822" s="259"/>
      <c r="H3822" s="259"/>
      <c r="I3822" s="259"/>
      <c r="J3822" s="259"/>
    </row>
    <row r="3823" spans="1:10">
      <c r="A3823" s="259"/>
      <c r="B3823" s="259"/>
      <c r="C3823" s="259"/>
      <c r="D3823" s="259"/>
      <c r="E3823" s="259"/>
      <c r="F3823" s="270"/>
      <c r="G3823" s="259"/>
      <c r="H3823" s="259"/>
      <c r="I3823" s="259"/>
      <c r="J3823" s="259"/>
    </row>
    <row r="3824" spans="1:10">
      <c r="A3824" s="259"/>
      <c r="B3824" s="259"/>
      <c r="C3824" s="259"/>
      <c r="D3824" s="259"/>
      <c r="E3824" s="259"/>
      <c r="F3824" s="270"/>
      <c r="G3824" s="259"/>
      <c r="H3824" s="259"/>
      <c r="I3824" s="259"/>
      <c r="J3824" s="259"/>
    </row>
    <row r="3825" spans="1:10">
      <c r="A3825" s="259"/>
      <c r="B3825" s="259"/>
      <c r="C3825" s="259"/>
      <c r="D3825" s="259"/>
      <c r="E3825" s="259"/>
      <c r="F3825" s="270"/>
      <c r="G3825" s="259"/>
      <c r="H3825" s="259"/>
      <c r="I3825" s="259"/>
      <c r="J3825" s="259"/>
    </row>
    <row r="3826" spans="1:10">
      <c r="A3826" s="259"/>
      <c r="B3826" s="259"/>
      <c r="C3826" s="259"/>
      <c r="D3826" s="259"/>
      <c r="E3826" s="259"/>
      <c r="F3826" s="270"/>
      <c r="G3826" s="259"/>
      <c r="H3826" s="259"/>
      <c r="I3826" s="259"/>
      <c r="J3826" s="259"/>
    </row>
    <row r="3827" spans="1:10">
      <c r="A3827" s="259"/>
      <c r="B3827" s="259"/>
      <c r="C3827" s="259"/>
      <c r="D3827" s="259"/>
      <c r="E3827" s="259"/>
      <c r="F3827" s="270"/>
      <c r="G3827" s="259"/>
      <c r="H3827" s="259"/>
      <c r="I3827" s="259"/>
      <c r="J3827" s="259"/>
    </row>
    <row r="3828" spans="1:10">
      <c r="A3828" s="259"/>
      <c r="B3828" s="259"/>
      <c r="C3828" s="259"/>
      <c r="D3828" s="259"/>
      <c r="E3828" s="259"/>
      <c r="F3828" s="270"/>
      <c r="G3828" s="259"/>
      <c r="H3828" s="259"/>
      <c r="I3828" s="259"/>
      <c r="J3828" s="259"/>
    </row>
    <row r="3829" spans="1:10">
      <c r="A3829" s="259"/>
      <c r="B3829" s="259"/>
      <c r="C3829" s="259"/>
      <c r="D3829" s="259"/>
      <c r="E3829" s="259"/>
      <c r="F3829" s="270"/>
      <c r="G3829" s="259"/>
      <c r="H3829" s="259"/>
      <c r="I3829" s="259"/>
      <c r="J3829" s="259"/>
    </row>
    <row r="3830" spans="1:10">
      <c r="A3830" s="259"/>
      <c r="B3830" s="259"/>
      <c r="C3830" s="259"/>
      <c r="D3830" s="259"/>
      <c r="E3830" s="259"/>
      <c r="F3830" s="270"/>
      <c r="G3830" s="259"/>
      <c r="H3830" s="259"/>
      <c r="I3830" s="259"/>
      <c r="J3830" s="259"/>
    </row>
    <row r="3831" spans="1:10">
      <c r="A3831" s="259"/>
      <c r="B3831" s="259"/>
      <c r="C3831" s="259"/>
      <c r="D3831" s="259"/>
      <c r="E3831" s="259"/>
      <c r="F3831" s="270"/>
      <c r="G3831" s="259"/>
      <c r="H3831" s="259"/>
      <c r="I3831" s="259"/>
      <c r="J3831" s="259"/>
    </row>
    <row r="3832" spans="1:10">
      <c r="A3832" s="259"/>
      <c r="B3832" s="259"/>
      <c r="C3832" s="259"/>
      <c r="D3832" s="259"/>
      <c r="E3832" s="259"/>
      <c r="F3832" s="270"/>
      <c r="G3832" s="259"/>
      <c r="H3832" s="259"/>
      <c r="I3832" s="259"/>
      <c r="J3832" s="259"/>
    </row>
    <row r="3833" spans="1:10">
      <c r="A3833" s="259"/>
      <c r="B3833" s="259"/>
      <c r="C3833" s="259"/>
      <c r="D3833" s="259"/>
      <c r="E3833" s="259"/>
      <c r="F3833" s="270"/>
      <c r="G3833" s="259"/>
      <c r="H3833" s="259"/>
      <c r="I3833" s="259"/>
      <c r="J3833" s="259"/>
    </row>
    <row r="3834" spans="1:10">
      <c r="A3834" s="259"/>
      <c r="B3834" s="259"/>
      <c r="C3834" s="259"/>
      <c r="D3834" s="259"/>
      <c r="E3834" s="259"/>
      <c r="F3834" s="270"/>
      <c r="G3834" s="259"/>
      <c r="H3834" s="259"/>
      <c r="I3834" s="259"/>
      <c r="J3834" s="259"/>
    </row>
    <row r="3835" spans="1:10">
      <c r="A3835" s="259"/>
      <c r="B3835" s="259"/>
      <c r="C3835" s="259"/>
      <c r="D3835" s="259"/>
      <c r="E3835" s="259"/>
      <c r="F3835" s="270"/>
      <c r="G3835" s="259"/>
      <c r="H3835" s="259"/>
      <c r="I3835" s="259"/>
      <c r="J3835" s="259"/>
    </row>
    <row r="3836" spans="1:10">
      <c r="A3836" s="259"/>
      <c r="B3836" s="259"/>
      <c r="C3836" s="259"/>
      <c r="D3836" s="259"/>
      <c r="E3836" s="259"/>
      <c r="F3836" s="270"/>
      <c r="G3836" s="259"/>
      <c r="H3836" s="259"/>
      <c r="I3836" s="259"/>
      <c r="J3836" s="259"/>
    </row>
    <row r="3837" spans="1:10">
      <c r="A3837" s="259"/>
      <c r="B3837" s="259"/>
      <c r="C3837" s="259"/>
      <c r="D3837" s="259"/>
      <c r="E3837" s="259"/>
      <c r="F3837" s="270"/>
      <c r="G3837" s="259"/>
      <c r="H3837" s="259"/>
      <c r="I3837" s="259"/>
      <c r="J3837" s="259"/>
    </row>
    <row r="3838" spans="1:10">
      <c r="A3838" s="259"/>
      <c r="B3838" s="259"/>
      <c r="C3838" s="259"/>
      <c r="D3838" s="259"/>
      <c r="E3838" s="259"/>
      <c r="F3838" s="270"/>
      <c r="G3838" s="259"/>
      <c r="H3838" s="259"/>
      <c r="I3838" s="259"/>
      <c r="J3838" s="259"/>
    </row>
    <row r="3839" spans="1:10">
      <c r="A3839" s="259"/>
      <c r="B3839" s="259"/>
      <c r="C3839" s="259"/>
      <c r="D3839" s="259"/>
      <c r="E3839" s="259"/>
      <c r="F3839" s="270"/>
      <c r="G3839" s="259"/>
      <c r="H3839" s="259"/>
      <c r="I3839" s="259"/>
      <c r="J3839" s="259"/>
    </row>
    <row r="3840" spans="1:10">
      <c r="A3840" s="259"/>
      <c r="B3840" s="259"/>
      <c r="C3840" s="259"/>
      <c r="D3840" s="259"/>
      <c r="E3840" s="259"/>
      <c r="F3840" s="270"/>
      <c r="G3840" s="259"/>
      <c r="H3840" s="259"/>
      <c r="I3840" s="259"/>
      <c r="J3840" s="259"/>
    </row>
    <row r="3841" spans="1:10">
      <c r="A3841" s="259"/>
      <c r="B3841" s="259"/>
      <c r="C3841" s="259"/>
      <c r="D3841" s="259"/>
      <c r="E3841" s="259"/>
      <c r="F3841" s="270"/>
      <c r="G3841" s="259"/>
      <c r="H3841" s="259"/>
      <c r="I3841" s="259"/>
      <c r="J3841" s="259"/>
    </row>
    <row r="3842" spans="1:10">
      <c r="A3842" s="259"/>
      <c r="B3842" s="259"/>
      <c r="C3842" s="259"/>
      <c r="D3842" s="259"/>
      <c r="E3842" s="259"/>
      <c r="F3842" s="270"/>
      <c r="G3842" s="259"/>
      <c r="H3842" s="259"/>
      <c r="I3842" s="259"/>
      <c r="J3842" s="259"/>
    </row>
    <row r="3843" spans="1:10">
      <c r="A3843" s="259"/>
      <c r="B3843" s="259"/>
      <c r="C3843" s="259"/>
      <c r="D3843" s="259"/>
      <c r="E3843" s="259"/>
      <c r="F3843" s="270"/>
      <c r="G3843" s="259"/>
      <c r="H3843" s="259"/>
      <c r="I3843" s="259"/>
      <c r="J3843" s="259"/>
    </row>
    <row r="3844" spans="1:10">
      <c r="A3844" s="259"/>
      <c r="B3844" s="259"/>
      <c r="C3844" s="259"/>
      <c r="D3844" s="259"/>
      <c r="E3844" s="259"/>
      <c r="F3844" s="270"/>
      <c r="G3844" s="259"/>
      <c r="H3844" s="259"/>
      <c r="I3844" s="259"/>
      <c r="J3844" s="259"/>
    </row>
    <row r="3845" spans="1:10">
      <c r="A3845" s="259"/>
      <c r="B3845" s="259"/>
      <c r="C3845" s="259"/>
      <c r="D3845" s="259"/>
      <c r="E3845" s="259"/>
      <c r="F3845" s="270"/>
      <c r="G3845" s="259"/>
      <c r="H3845" s="259"/>
      <c r="I3845" s="259"/>
      <c r="J3845" s="259"/>
    </row>
    <row r="3846" spans="1:10">
      <c r="A3846" s="259"/>
      <c r="B3846" s="259"/>
      <c r="C3846" s="259"/>
      <c r="D3846" s="259"/>
      <c r="E3846" s="259"/>
      <c r="F3846" s="270"/>
      <c r="G3846" s="259"/>
      <c r="H3846" s="259"/>
      <c r="I3846" s="259"/>
      <c r="J3846" s="259"/>
    </row>
    <row r="3847" spans="1:10">
      <c r="A3847" s="259"/>
      <c r="B3847" s="259"/>
      <c r="C3847" s="259"/>
      <c r="D3847" s="259"/>
      <c r="E3847" s="259"/>
      <c r="F3847" s="270"/>
      <c r="G3847" s="259"/>
      <c r="H3847" s="259"/>
      <c r="I3847" s="259"/>
      <c r="J3847" s="259"/>
    </row>
    <row r="3848" spans="1:10">
      <c r="A3848" s="259"/>
      <c r="B3848" s="259"/>
      <c r="C3848" s="259"/>
      <c r="D3848" s="259"/>
      <c r="E3848" s="259"/>
      <c r="F3848" s="270"/>
      <c r="G3848" s="259"/>
      <c r="H3848" s="259"/>
      <c r="I3848" s="259"/>
      <c r="J3848" s="259"/>
    </row>
    <row r="3849" spans="1:10">
      <c r="A3849" s="259"/>
      <c r="B3849" s="259"/>
      <c r="C3849" s="259"/>
      <c r="D3849" s="259"/>
      <c r="E3849" s="259"/>
      <c r="F3849" s="270"/>
      <c r="G3849" s="259"/>
      <c r="H3849" s="259"/>
      <c r="I3849" s="259"/>
      <c r="J3849" s="259"/>
    </row>
    <row r="3850" spans="1:10">
      <c r="A3850" s="259"/>
      <c r="B3850" s="259"/>
      <c r="C3850" s="259"/>
      <c r="D3850" s="259"/>
      <c r="E3850" s="259"/>
      <c r="F3850" s="270"/>
      <c r="G3850" s="259"/>
      <c r="H3850" s="259"/>
      <c r="I3850" s="259"/>
      <c r="J3850" s="259"/>
    </row>
    <row r="3851" spans="1:10">
      <c r="A3851" s="259"/>
      <c r="B3851" s="259"/>
      <c r="C3851" s="259"/>
      <c r="D3851" s="259"/>
      <c r="E3851" s="259"/>
      <c r="F3851" s="270"/>
      <c r="G3851" s="259"/>
      <c r="H3851" s="259"/>
      <c r="I3851" s="259"/>
      <c r="J3851" s="259"/>
    </row>
    <row r="3852" spans="1:10">
      <c r="A3852" s="259"/>
      <c r="B3852" s="259"/>
      <c r="C3852" s="259"/>
      <c r="D3852" s="259"/>
      <c r="E3852" s="259"/>
      <c r="F3852" s="270"/>
      <c r="G3852" s="259"/>
      <c r="H3852" s="259"/>
      <c r="I3852" s="259"/>
      <c r="J3852" s="259"/>
    </row>
    <row r="3853" spans="1:10">
      <c r="A3853" s="259"/>
      <c r="B3853" s="259"/>
      <c r="C3853" s="259"/>
      <c r="D3853" s="259"/>
      <c r="E3853" s="259"/>
      <c r="F3853" s="270"/>
      <c r="G3853" s="259"/>
      <c r="H3853" s="259"/>
      <c r="I3853" s="259"/>
      <c r="J3853" s="259"/>
    </row>
    <row r="3854" spans="1:10">
      <c r="A3854" s="259"/>
      <c r="B3854" s="259"/>
      <c r="C3854" s="259"/>
      <c r="D3854" s="259"/>
      <c r="E3854" s="259"/>
      <c r="F3854" s="270"/>
      <c r="G3854" s="259"/>
      <c r="H3854" s="259"/>
      <c r="I3854" s="259"/>
      <c r="J3854" s="259"/>
    </row>
    <row r="3855" spans="1:10">
      <c r="A3855" s="259"/>
      <c r="B3855" s="259"/>
      <c r="C3855" s="259"/>
      <c r="D3855" s="259"/>
      <c r="E3855" s="259"/>
      <c r="F3855" s="270"/>
      <c r="G3855" s="259"/>
      <c r="H3855" s="259"/>
      <c r="I3855" s="259"/>
      <c r="J3855" s="259"/>
    </row>
    <row r="3856" spans="1:10">
      <c r="A3856" s="259"/>
      <c r="B3856" s="259"/>
      <c r="C3856" s="259"/>
      <c r="D3856" s="259"/>
      <c r="E3856" s="259"/>
      <c r="F3856" s="270"/>
      <c r="G3856" s="259"/>
      <c r="H3856" s="259"/>
      <c r="I3856" s="259"/>
      <c r="J3856" s="259"/>
    </row>
    <row r="3857" spans="1:10">
      <c r="A3857" s="259"/>
      <c r="B3857" s="259"/>
      <c r="C3857" s="259"/>
      <c r="D3857" s="259"/>
      <c r="E3857" s="259"/>
      <c r="F3857" s="270"/>
      <c r="G3857" s="259"/>
      <c r="H3857" s="259"/>
      <c r="I3857" s="259"/>
      <c r="J3857" s="259"/>
    </row>
    <row r="3858" spans="1:10">
      <c r="A3858" s="259"/>
      <c r="B3858" s="259"/>
      <c r="C3858" s="259"/>
      <c r="D3858" s="259"/>
      <c r="E3858" s="259"/>
      <c r="F3858" s="270"/>
      <c r="G3858" s="259"/>
      <c r="H3858" s="259"/>
      <c r="I3858" s="259"/>
      <c r="J3858" s="259"/>
    </row>
    <row r="3859" spans="1:10">
      <c r="A3859" s="259"/>
      <c r="B3859" s="259"/>
      <c r="C3859" s="259"/>
      <c r="D3859" s="259"/>
      <c r="E3859" s="259"/>
      <c r="F3859" s="270"/>
      <c r="G3859" s="259"/>
      <c r="H3859" s="259"/>
      <c r="I3859" s="259"/>
      <c r="J3859" s="259"/>
    </row>
    <row r="3860" spans="1:10">
      <c r="A3860" s="259"/>
      <c r="B3860" s="259"/>
      <c r="C3860" s="259"/>
      <c r="D3860" s="259"/>
      <c r="E3860" s="259"/>
      <c r="F3860" s="270"/>
      <c r="G3860" s="259"/>
      <c r="H3860" s="259"/>
      <c r="I3860" s="259"/>
      <c r="J3860" s="259"/>
    </row>
    <row r="3861" spans="1:10">
      <c r="A3861" s="259"/>
      <c r="B3861" s="259"/>
      <c r="C3861" s="259"/>
      <c r="D3861" s="259"/>
      <c r="E3861" s="259"/>
      <c r="F3861" s="270"/>
      <c r="G3861" s="259"/>
      <c r="H3861" s="259"/>
      <c r="I3861" s="259"/>
      <c r="J3861" s="259"/>
    </row>
    <row r="3862" spans="1:10">
      <c r="A3862" s="259"/>
      <c r="B3862" s="259"/>
      <c r="C3862" s="259"/>
      <c r="D3862" s="259"/>
      <c r="E3862" s="259"/>
      <c r="F3862" s="270"/>
      <c r="G3862" s="259"/>
      <c r="H3862" s="259"/>
      <c r="I3862" s="259"/>
      <c r="J3862" s="259"/>
    </row>
    <row r="3863" spans="1:10">
      <c r="A3863" s="259"/>
      <c r="B3863" s="259"/>
      <c r="C3863" s="259"/>
      <c r="D3863" s="259"/>
      <c r="E3863" s="259"/>
      <c r="F3863" s="270"/>
      <c r="G3863" s="259"/>
      <c r="H3863" s="259"/>
      <c r="I3863" s="259"/>
      <c r="J3863" s="259"/>
    </row>
    <row r="3864" spans="1:10">
      <c r="A3864" s="259"/>
      <c r="B3864" s="259"/>
      <c r="C3864" s="259"/>
      <c r="D3864" s="259"/>
      <c r="E3864" s="259"/>
      <c r="F3864" s="270"/>
      <c r="G3864" s="259"/>
      <c r="H3864" s="259"/>
      <c r="I3864" s="259"/>
      <c r="J3864" s="259"/>
    </row>
    <row r="3865" spans="1:10">
      <c r="A3865" s="259"/>
      <c r="B3865" s="259"/>
      <c r="C3865" s="259"/>
      <c r="D3865" s="259"/>
      <c r="E3865" s="259"/>
      <c r="F3865" s="270"/>
      <c r="G3865" s="259"/>
      <c r="H3865" s="259"/>
      <c r="I3865" s="259"/>
      <c r="J3865" s="259"/>
    </row>
    <row r="3866" spans="1:10">
      <c r="A3866" s="259"/>
      <c r="B3866" s="259"/>
      <c r="C3866" s="259"/>
      <c r="D3866" s="259"/>
      <c r="E3866" s="259"/>
      <c r="F3866" s="270"/>
      <c r="G3866" s="259"/>
      <c r="H3866" s="259"/>
      <c r="I3866" s="259"/>
      <c r="J3866" s="259"/>
    </row>
    <row r="3867" spans="1:10">
      <c r="A3867" s="259"/>
      <c r="B3867" s="259"/>
      <c r="C3867" s="259"/>
      <c r="D3867" s="259"/>
      <c r="E3867" s="259"/>
      <c r="F3867" s="270"/>
      <c r="G3867" s="259"/>
      <c r="H3867" s="259"/>
      <c r="I3867" s="259"/>
      <c r="J3867" s="259"/>
    </row>
    <row r="3868" spans="1:10">
      <c r="A3868" s="259"/>
      <c r="B3868" s="259"/>
      <c r="C3868" s="259"/>
      <c r="D3868" s="259"/>
      <c r="E3868" s="259"/>
      <c r="F3868" s="270"/>
      <c r="G3868" s="259"/>
      <c r="H3868" s="259"/>
      <c r="I3868" s="259"/>
      <c r="J3868" s="259"/>
    </row>
    <row r="3869" spans="1:10">
      <c r="A3869" s="259"/>
      <c r="B3869" s="259"/>
      <c r="C3869" s="259"/>
      <c r="D3869" s="259"/>
      <c r="E3869" s="259"/>
      <c r="F3869" s="270"/>
      <c r="G3869" s="259"/>
      <c r="H3869" s="259"/>
      <c r="I3869" s="259"/>
      <c r="J3869" s="259"/>
    </row>
    <row r="3870" spans="1:10">
      <c r="A3870" s="259"/>
      <c r="B3870" s="259"/>
      <c r="C3870" s="259"/>
      <c r="D3870" s="259"/>
      <c r="E3870" s="259"/>
      <c r="F3870" s="270"/>
      <c r="G3870" s="259"/>
      <c r="H3870" s="259"/>
      <c r="I3870" s="259"/>
      <c r="J3870" s="259"/>
    </row>
    <row r="3871" spans="1:10">
      <c r="A3871" s="259"/>
      <c r="B3871" s="259"/>
      <c r="C3871" s="259"/>
      <c r="D3871" s="259"/>
      <c r="E3871" s="259"/>
      <c r="F3871" s="270"/>
      <c r="G3871" s="259"/>
      <c r="H3871" s="259"/>
      <c r="I3871" s="259"/>
      <c r="J3871" s="259"/>
    </row>
    <row r="3872" spans="1:10">
      <c r="A3872" s="259"/>
      <c r="B3872" s="259"/>
      <c r="C3872" s="259"/>
      <c r="D3872" s="259"/>
      <c r="E3872" s="259"/>
      <c r="F3872" s="270"/>
      <c r="G3872" s="259"/>
      <c r="H3872" s="259"/>
      <c r="I3872" s="259"/>
      <c r="J3872" s="259"/>
    </row>
    <row r="3873" spans="1:10">
      <c r="A3873" s="259"/>
      <c r="B3873" s="259"/>
      <c r="C3873" s="259"/>
      <c r="D3873" s="259"/>
      <c r="E3873" s="259"/>
      <c r="F3873" s="270"/>
      <c r="G3873" s="259"/>
      <c r="H3873" s="259"/>
      <c r="I3873" s="259"/>
      <c r="J3873" s="259"/>
    </row>
    <row r="3874" spans="1:10">
      <c r="A3874" s="259"/>
      <c r="B3874" s="259"/>
      <c r="C3874" s="259"/>
      <c r="D3874" s="259"/>
      <c r="E3874" s="259"/>
      <c r="F3874" s="270"/>
      <c r="G3874" s="259"/>
      <c r="H3874" s="259"/>
      <c r="I3874" s="259"/>
      <c r="J3874" s="259"/>
    </row>
    <row r="3875" spans="1:10">
      <c r="A3875" s="259"/>
      <c r="B3875" s="259"/>
      <c r="C3875" s="259"/>
      <c r="D3875" s="259"/>
      <c r="E3875" s="259"/>
      <c r="F3875" s="270"/>
      <c r="G3875" s="259"/>
      <c r="H3875" s="259"/>
      <c r="I3875" s="259"/>
      <c r="J3875" s="259"/>
    </row>
    <row r="3876" spans="1:10">
      <c r="A3876" s="259"/>
      <c r="B3876" s="259"/>
      <c r="C3876" s="259"/>
      <c r="D3876" s="259"/>
      <c r="E3876" s="259"/>
      <c r="F3876" s="270"/>
      <c r="G3876" s="259"/>
      <c r="H3876" s="259"/>
      <c r="I3876" s="259"/>
      <c r="J3876" s="259"/>
    </row>
    <row r="3877" spans="1:10">
      <c r="A3877" s="259"/>
      <c r="B3877" s="259"/>
      <c r="C3877" s="259"/>
      <c r="D3877" s="259"/>
      <c r="E3877" s="259"/>
      <c r="F3877" s="270"/>
      <c r="G3877" s="259"/>
      <c r="H3877" s="259"/>
      <c r="I3877" s="259"/>
      <c r="J3877" s="259"/>
    </row>
    <row r="3878" spans="1:10">
      <c r="A3878" s="259"/>
      <c r="B3878" s="259"/>
      <c r="C3878" s="259"/>
      <c r="D3878" s="259"/>
      <c r="E3878" s="259"/>
      <c r="F3878" s="270"/>
      <c r="G3878" s="259"/>
      <c r="H3878" s="259"/>
      <c r="I3878" s="259"/>
      <c r="J3878" s="259"/>
    </row>
    <row r="3879" spans="1:10">
      <c r="A3879" s="259"/>
      <c r="B3879" s="259"/>
      <c r="C3879" s="259"/>
      <c r="D3879" s="259"/>
      <c r="E3879" s="259"/>
      <c r="F3879" s="270"/>
      <c r="G3879" s="259"/>
      <c r="H3879" s="259"/>
      <c r="I3879" s="259"/>
      <c r="J3879" s="259"/>
    </row>
    <row r="3880" spans="1:10">
      <c r="A3880" s="259"/>
      <c r="B3880" s="259"/>
      <c r="C3880" s="259"/>
      <c r="D3880" s="259"/>
      <c r="E3880" s="259"/>
      <c r="F3880" s="270"/>
      <c r="G3880" s="259"/>
      <c r="H3880" s="259"/>
      <c r="I3880" s="259"/>
      <c r="J3880" s="259"/>
    </row>
    <row r="3881" spans="1:10">
      <c r="A3881" s="259"/>
      <c r="B3881" s="259"/>
      <c r="C3881" s="259"/>
      <c r="D3881" s="259"/>
      <c r="E3881" s="259"/>
      <c r="F3881" s="270"/>
      <c r="G3881" s="259"/>
      <c r="H3881" s="259"/>
      <c r="I3881" s="259"/>
      <c r="J3881" s="259"/>
    </row>
    <row r="3882" spans="1:10">
      <c r="A3882" s="259"/>
      <c r="B3882" s="259"/>
      <c r="C3882" s="259"/>
      <c r="D3882" s="259"/>
      <c r="E3882" s="259"/>
      <c r="F3882" s="270"/>
      <c r="G3882" s="259"/>
      <c r="H3882" s="259"/>
      <c r="I3882" s="259"/>
      <c r="J3882" s="259"/>
    </row>
    <row r="3883" spans="1:10">
      <c r="A3883" s="259"/>
      <c r="B3883" s="259"/>
      <c r="C3883" s="259"/>
      <c r="D3883" s="259"/>
      <c r="E3883" s="259"/>
      <c r="F3883" s="270"/>
      <c r="G3883" s="259"/>
      <c r="H3883" s="259"/>
      <c r="I3883" s="259"/>
      <c r="J3883" s="259"/>
    </row>
    <row r="3884" spans="1:10">
      <c r="A3884" s="259"/>
      <c r="B3884" s="259"/>
      <c r="C3884" s="259"/>
      <c r="D3884" s="259"/>
      <c r="E3884" s="259"/>
      <c r="F3884" s="270"/>
      <c r="G3884" s="259"/>
      <c r="H3884" s="259"/>
      <c r="I3884" s="259"/>
      <c r="J3884" s="259"/>
    </row>
    <row r="3885" spans="1:10">
      <c r="A3885" s="259"/>
      <c r="B3885" s="259"/>
      <c r="C3885" s="259"/>
      <c r="D3885" s="259"/>
      <c r="E3885" s="259"/>
      <c r="F3885" s="270"/>
      <c r="G3885" s="259"/>
      <c r="H3885" s="259"/>
      <c r="I3885" s="259"/>
      <c r="J3885" s="259"/>
    </row>
    <row r="3886" spans="1:10">
      <c r="A3886" s="259"/>
      <c r="B3886" s="259"/>
      <c r="C3886" s="259"/>
      <c r="D3886" s="259"/>
      <c r="E3886" s="259"/>
      <c r="F3886" s="270"/>
      <c r="G3886" s="259"/>
      <c r="H3886" s="259"/>
      <c r="I3886" s="259"/>
      <c r="J3886" s="259"/>
    </row>
    <row r="3887" spans="1:10">
      <c r="A3887" s="259"/>
      <c r="B3887" s="259"/>
      <c r="C3887" s="259"/>
      <c r="D3887" s="259"/>
      <c r="E3887" s="259"/>
      <c r="F3887" s="270"/>
      <c r="G3887" s="259"/>
      <c r="H3887" s="259"/>
      <c r="I3887" s="259"/>
      <c r="J3887" s="259"/>
    </row>
    <row r="3888" spans="1:10">
      <c r="A3888" s="259"/>
      <c r="B3888" s="259"/>
      <c r="C3888" s="259"/>
      <c r="D3888" s="259"/>
      <c r="E3888" s="259"/>
      <c r="F3888" s="270"/>
      <c r="G3888" s="259"/>
      <c r="H3888" s="259"/>
      <c r="I3888" s="259"/>
      <c r="J3888" s="259"/>
    </row>
    <row r="3889" spans="1:10">
      <c r="A3889" s="259"/>
      <c r="B3889" s="259"/>
      <c r="C3889" s="259"/>
      <c r="D3889" s="259"/>
      <c r="E3889" s="259"/>
      <c r="F3889" s="270"/>
      <c r="G3889" s="259"/>
      <c r="H3889" s="259"/>
      <c r="I3889" s="259"/>
      <c r="J3889" s="259"/>
    </row>
    <row r="3890" spans="1:10">
      <c r="A3890" s="259"/>
      <c r="B3890" s="259"/>
      <c r="C3890" s="259"/>
      <c r="D3890" s="259"/>
      <c r="E3890" s="259"/>
      <c r="F3890" s="270"/>
      <c r="G3890" s="259"/>
      <c r="H3890" s="259"/>
      <c r="I3890" s="259"/>
      <c r="J3890" s="259"/>
    </row>
    <row r="3891" spans="1:10">
      <c r="A3891" s="259"/>
      <c r="B3891" s="259"/>
      <c r="C3891" s="259"/>
      <c r="D3891" s="259"/>
      <c r="E3891" s="259"/>
      <c r="F3891" s="270"/>
      <c r="G3891" s="259"/>
      <c r="H3891" s="259"/>
      <c r="I3891" s="259"/>
      <c r="J3891" s="259"/>
    </row>
    <row r="3892" spans="1:10">
      <c r="A3892" s="259"/>
      <c r="B3892" s="259"/>
      <c r="C3892" s="259"/>
      <c r="D3892" s="259"/>
      <c r="E3892" s="259"/>
      <c r="F3892" s="270"/>
      <c r="G3892" s="259"/>
      <c r="H3892" s="259"/>
      <c r="I3892" s="259"/>
      <c r="J3892" s="259"/>
    </row>
    <row r="3893" spans="1:10">
      <c r="A3893" s="259"/>
      <c r="B3893" s="259"/>
      <c r="C3893" s="259"/>
      <c r="D3893" s="259"/>
      <c r="E3893" s="259"/>
      <c r="F3893" s="270"/>
      <c r="G3893" s="259"/>
      <c r="H3893" s="259"/>
      <c r="I3893" s="259"/>
      <c r="J3893" s="259"/>
    </row>
    <row r="3894" spans="1:10">
      <c r="A3894" s="259"/>
      <c r="B3894" s="259"/>
      <c r="C3894" s="259"/>
      <c r="D3894" s="259"/>
      <c r="E3894" s="259"/>
      <c r="F3894" s="270"/>
      <c r="G3894" s="259"/>
      <c r="H3894" s="259"/>
      <c r="I3894" s="259"/>
      <c r="J3894" s="259"/>
    </row>
    <row r="3895" spans="1:10">
      <c r="A3895" s="259"/>
      <c r="B3895" s="259"/>
      <c r="C3895" s="259"/>
      <c r="D3895" s="259"/>
      <c r="E3895" s="259"/>
      <c r="F3895" s="270"/>
      <c r="G3895" s="259"/>
      <c r="H3895" s="259"/>
      <c r="I3895" s="259"/>
      <c r="J3895" s="259"/>
    </row>
    <row r="3896" spans="1:10">
      <c r="A3896" s="259"/>
      <c r="B3896" s="259"/>
      <c r="C3896" s="259"/>
      <c r="D3896" s="259"/>
      <c r="E3896" s="259"/>
      <c r="F3896" s="270"/>
      <c r="G3896" s="259"/>
      <c r="H3896" s="259"/>
      <c r="I3896" s="259"/>
      <c r="J3896" s="259"/>
    </row>
    <row r="3897" spans="1:10">
      <c r="A3897" s="259"/>
      <c r="B3897" s="259"/>
      <c r="C3897" s="259"/>
      <c r="D3897" s="259"/>
      <c r="E3897" s="259"/>
      <c r="F3897" s="270"/>
      <c r="G3897" s="259"/>
      <c r="H3897" s="259"/>
      <c r="I3897" s="259"/>
      <c r="J3897" s="259"/>
    </row>
    <row r="3898" spans="1:10">
      <c r="A3898" s="259"/>
      <c r="B3898" s="259"/>
      <c r="C3898" s="259"/>
      <c r="D3898" s="259"/>
      <c r="E3898" s="259"/>
      <c r="F3898" s="270"/>
      <c r="G3898" s="259"/>
      <c r="H3898" s="259"/>
      <c r="I3898" s="259"/>
      <c r="J3898" s="259"/>
    </row>
    <row r="3899" spans="1:10">
      <c r="A3899" s="259"/>
      <c r="B3899" s="259"/>
      <c r="C3899" s="259"/>
      <c r="D3899" s="259"/>
      <c r="E3899" s="259"/>
      <c r="F3899" s="270"/>
      <c r="G3899" s="259"/>
      <c r="H3899" s="259"/>
      <c r="I3899" s="259"/>
      <c r="J3899" s="259"/>
    </row>
    <row r="3900" spans="1:10">
      <c r="A3900" s="259"/>
      <c r="B3900" s="259"/>
      <c r="C3900" s="259"/>
      <c r="D3900" s="259"/>
      <c r="E3900" s="259"/>
      <c r="F3900" s="270"/>
      <c r="G3900" s="259"/>
      <c r="H3900" s="259"/>
      <c r="I3900" s="259"/>
      <c r="J3900" s="259"/>
    </row>
    <row r="3901" spans="1:10">
      <c r="A3901" s="259"/>
      <c r="B3901" s="259"/>
      <c r="C3901" s="259"/>
      <c r="D3901" s="259"/>
      <c r="E3901" s="259"/>
      <c r="F3901" s="270"/>
      <c r="G3901" s="259"/>
      <c r="H3901" s="259"/>
      <c r="I3901" s="259"/>
      <c r="J3901" s="259"/>
    </row>
    <row r="3902" spans="1:10">
      <c r="A3902" s="259"/>
      <c r="B3902" s="259"/>
      <c r="C3902" s="259"/>
      <c r="D3902" s="259"/>
      <c r="E3902" s="259"/>
      <c r="F3902" s="270"/>
      <c r="G3902" s="259"/>
      <c r="H3902" s="259"/>
      <c r="I3902" s="259"/>
      <c r="J3902" s="259"/>
    </row>
    <row r="3903" spans="1:10">
      <c r="A3903" s="259"/>
      <c r="B3903" s="259"/>
      <c r="C3903" s="259"/>
      <c r="D3903" s="259"/>
      <c r="E3903" s="259"/>
      <c r="F3903" s="270"/>
      <c r="G3903" s="259"/>
      <c r="H3903" s="259"/>
      <c r="I3903" s="259"/>
      <c r="J3903" s="259"/>
    </row>
    <row r="3904" spans="1:10">
      <c r="A3904" s="259"/>
      <c r="B3904" s="259"/>
      <c r="C3904" s="259"/>
      <c r="D3904" s="259"/>
      <c r="E3904" s="259"/>
      <c r="F3904" s="270"/>
      <c r="G3904" s="259"/>
      <c r="H3904" s="259"/>
      <c r="I3904" s="259"/>
      <c r="J3904" s="259"/>
    </row>
    <row r="3905" spans="1:10">
      <c r="A3905" s="259"/>
      <c r="B3905" s="259"/>
      <c r="C3905" s="259"/>
      <c r="D3905" s="259"/>
      <c r="E3905" s="259"/>
      <c r="F3905" s="270"/>
      <c r="G3905" s="259"/>
      <c r="H3905" s="259"/>
      <c r="I3905" s="259"/>
      <c r="J3905" s="259"/>
    </row>
    <row r="3906" spans="1:10">
      <c r="A3906" s="259"/>
      <c r="B3906" s="259"/>
      <c r="C3906" s="259"/>
      <c r="D3906" s="259"/>
      <c r="E3906" s="259"/>
      <c r="F3906" s="270"/>
      <c r="G3906" s="259"/>
      <c r="H3906" s="259"/>
      <c r="I3906" s="259"/>
      <c r="J3906" s="259"/>
    </row>
    <row r="3907" spans="1:10">
      <c r="A3907" s="259"/>
      <c r="B3907" s="259"/>
      <c r="C3907" s="259"/>
      <c r="D3907" s="259"/>
      <c r="E3907" s="259"/>
      <c r="F3907" s="270"/>
      <c r="G3907" s="259"/>
      <c r="H3907" s="259"/>
      <c r="I3907" s="259"/>
      <c r="J3907" s="259"/>
    </row>
    <row r="3908" spans="1:10">
      <c r="A3908" s="259"/>
      <c r="B3908" s="259"/>
      <c r="C3908" s="259"/>
      <c r="D3908" s="259"/>
      <c r="E3908" s="259"/>
      <c r="F3908" s="270"/>
      <c r="G3908" s="259"/>
      <c r="H3908" s="259"/>
      <c r="I3908" s="259"/>
      <c r="J3908" s="259"/>
    </row>
    <row r="3909" spans="1:10">
      <c r="A3909" s="259"/>
      <c r="B3909" s="259"/>
      <c r="C3909" s="259"/>
      <c r="D3909" s="259"/>
      <c r="E3909" s="259"/>
      <c r="F3909" s="270"/>
      <c r="G3909" s="259"/>
      <c r="H3909" s="259"/>
      <c r="I3909" s="259"/>
      <c r="J3909" s="259"/>
    </row>
    <row r="3910" spans="1:10">
      <c r="A3910" s="259"/>
      <c r="B3910" s="259"/>
      <c r="C3910" s="259"/>
      <c r="D3910" s="259"/>
      <c r="E3910" s="259"/>
      <c r="F3910" s="270"/>
      <c r="G3910" s="259"/>
      <c r="H3910" s="259"/>
      <c r="I3910" s="259"/>
      <c r="J3910" s="259"/>
    </row>
    <row r="3911" spans="1:10">
      <c r="A3911" s="259"/>
      <c r="B3911" s="259"/>
      <c r="C3911" s="259"/>
      <c r="D3911" s="259"/>
      <c r="E3911" s="259"/>
      <c r="F3911" s="270"/>
      <c r="G3911" s="259"/>
      <c r="H3911" s="259"/>
      <c r="I3911" s="259"/>
      <c r="J3911" s="259"/>
    </row>
    <row r="3912" spans="1:10">
      <c r="A3912" s="259"/>
      <c r="B3912" s="259"/>
      <c r="C3912" s="259"/>
      <c r="D3912" s="259"/>
      <c r="E3912" s="259"/>
      <c r="F3912" s="270"/>
      <c r="G3912" s="259"/>
      <c r="H3912" s="259"/>
      <c r="I3912" s="259"/>
      <c r="J3912" s="259"/>
    </row>
    <row r="3913" spans="1:10">
      <c r="A3913" s="259"/>
      <c r="B3913" s="259"/>
      <c r="C3913" s="259"/>
      <c r="D3913" s="259"/>
      <c r="E3913" s="259"/>
      <c r="F3913" s="270"/>
      <c r="G3913" s="259"/>
      <c r="H3913" s="259"/>
      <c r="I3913" s="259"/>
      <c r="J3913" s="259"/>
    </row>
    <row r="3914" spans="1:10">
      <c r="A3914" s="259"/>
      <c r="B3914" s="259"/>
      <c r="C3914" s="259"/>
      <c r="D3914" s="259"/>
      <c r="E3914" s="259"/>
      <c r="F3914" s="270"/>
      <c r="G3914" s="259"/>
      <c r="H3914" s="259"/>
      <c r="I3914" s="259"/>
      <c r="J3914" s="259"/>
    </row>
    <row r="3915" spans="1:10">
      <c r="A3915" s="259"/>
      <c r="B3915" s="259"/>
      <c r="C3915" s="259"/>
      <c r="D3915" s="259"/>
      <c r="E3915" s="259"/>
      <c r="F3915" s="270"/>
      <c r="G3915" s="259"/>
      <c r="H3915" s="259"/>
      <c r="I3915" s="259"/>
      <c r="J3915" s="259"/>
    </row>
    <row r="3916" spans="1:10">
      <c r="A3916" s="259"/>
      <c r="B3916" s="259"/>
      <c r="C3916" s="259"/>
      <c r="D3916" s="259"/>
      <c r="E3916" s="259"/>
      <c r="F3916" s="270"/>
      <c r="G3916" s="259"/>
      <c r="H3916" s="259"/>
      <c r="I3916" s="259"/>
      <c r="J3916" s="259"/>
    </row>
    <row r="3917" spans="1:10">
      <c r="A3917" s="259"/>
      <c r="B3917" s="259"/>
      <c r="C3917" s="259"/>
      <c r="D3917" s="259"/>
      <c r="E3917" s="259"/>
      <c r="F3917" s="270"/>
      <c r="G3917" s="259"/>
      <c r="H3917" s="259"/>
      <c r="I3917" s="259"/>
      <c r="J3917" s="259"/>
    </row>
    <row r="3918" spans="1:10">
      <c r="A3918" s="259"/>
      <c r="B3918" s="259"/>
      <c r="C3918" s="259"/>
      <c r="D3918" s="259"/>
      <c r="E3918" s="259"/>
      <c r="F3918" s="270"/>
      <c r="G3918" s="259"/>
      <c r="H3918" s="259"/>
      <c r="I3918" s="259"/>
      <c r="J3918" s="259"/>
    </row>
    <row r="3919" spans="1:10">
      <c r="A3919" s="259"/>
      <c r="B3919" s="259"/>
      <c r="C3919" s="259"/>
      <c r="D3919" s="259"/>
      <c r="E3919" s="259"/>
      <c r="F3919" s="270"/>
      <c r="G3919" s="259"/>
      <c r="H3919" s="259"/>
      <c r="I3919" s="259"/>
      <c r="J3919" s="259"/>
    </row>
    <row r="3920" spans="1:10">
      <c r="A3920" s="259"/>
      <c r="B3920" s="259"/>
      <c r="C3920" s="259"/>
      <c r="D3920" s="259"/>
      <c r="E3920" s="259"/>
      <c r="F3920" s="270"/>
      <c r="G3920" s="259"/>
      <c r="H3920" s="259"/>
      <c r="I3920" s="259"/>
      <c r="J3920" s="259"/>
    </row>
    <row r="3921" spans="1:10">
      <c r="A3921" s="259"/>
      <c r="B3921" s="259"/>
      <c r="C3921" s="259"/>
      <c r="D3921" s="259"/>
      <c r="E3921" s="259"/>
      <c r="F3921" s="270"/>
      <c r="G3921" s="259"/>
      <c r="H3921" s="259"/>
      <c r="I3921" s="259"/>
      <c r="J3921" s="259"/>
    </row>
    <row r="3922" spans="1:10">
      <c r="A3922" s="259"/>
      <c r="B3922" s="259"/>
      <c r="C3922" s="259"/>
      <c r="D3922" s="259"/>
      <c r="E3922" s="259"/>
      <c r="F3922" s="270"/>
      <c r="G3922" s="259"/>
      <c r="H3922" s="259"/>
      <c r="I3922" s="259"/>
      <c r="J3922" s="259"/>
    </row>
    <row r="3923" spans="1:10">
      <c r="A3923" s="259"/>
      <c r="B3923" s="259"/>
      <c r="C3923" s="259"/>
      <c r="D3923" s="259"/>
      <c r="E3923" s="259"/>
      <c r="F3923" s="270"/>
      <c r="G3923" s="259"/>
      <c r="H3923" s="259"/>
      <c r="I3923" s="259"/>
      <c r="J3923" s="259"/>
    </row>
    <row r="3924" spans="1:10">
      <c r="A3924" s="259"/>
      <c r="B3924" s="259"/>
      <c r="C3924" s="259"/>
      <c r="D3924" s="259"/>
      <c r="E3924" s="259"/>
      <c r="F3924" s="270"/>
      <c r="G3924" s="259"/>
      <c r="H3924" s="259"/>
      <c r="I3924" s="259"/>
      <c r="J3924" s="259"/>
    </row>
    <row r="3925" spans="1:10">
      <c r="A3925" s="259"/>
      <c r="B3925" s="259"/>
      <c r="C3925" s="259"/>
      <c r="D3925" s="259"/>
      <c r="E3925" s="259"/>
      <c r="F3925" s="270"/>
      <c r="G3925" s="259"/>
      <c r="H3925" s="259"/>
      <c r="I3925" s="259"/>
      <c r="J3925" s="259"/>
    </row>
    <row r="3926" spans="1:10">
      <c r="A3926" s="259"/>
      <c r="B3926" s="259"/>
      <c r="C3926" s="259"/>
      <c r="D3926" s="259"/>
      <c r="E3926" s="259"/>
      <c r="F3926" s="270"/>
      <c r="G3926" s="259"/>
      <c r="H3926" s="259"/>
      <c r="I3926" s="259"/>
      <c r="J3926" s="259"/>
    </row>
    <row r="3927" spans="1:10">
      <c r="A3927" s="259"/>
      <c r="B3927" s="259"/>
      <c r="C3927" s="259"/>
      <c r="D3927" s="259"/>
      <c r="E3927" s="259"/>
      <c r="F3927" s="270"/>
      <c r="G3927" s="259"/>
      <c r="H3927" s="259"/>
      <c r="I3927" s="259"/>
      <c r="J3927" s="259"/>
    </row>
    <row r="3928" spans="1:10">
      <c r="A3928" s="259"/>
      <c r="B3928" s="259"/>
      <c r="C3928" s="259"/>
      <c r="D3928" s="259"/>
      <c r="E3928" s="259"/>
      <c r="F3928" s="270"/>
      <c r="G3928" s="259"/>
      <c r="H3928" s="259"/>
      <c r="I3928" s="259"/>
      <c r="J3928" s="259"/>
    </row>
    <row r="3929" spans="1:10">
      <c r="A3929" s="259"/>
      <c r="B3929" s="259"/>
      <c r="C3929" s="259"/>
      <c r="D3929" s="259"/>
      <c r="E3929" s="259"/>
      <c r="F3929" s="270"/>
      <c r="G3929" s="259"/>
      <c r="H3929" s="259"/>
      <c r="I3929" s="259"/>
      <c r="J3929" s="259"/>
    </row>
    <row r="3930" spans="1:10">
      <c r="A3930" s="259"/>
      <c r="B3930" s="259"/>
      <c r="C3930" s="259"/>
      <c r="D3930" s="259"/>
      <c r="E3930" s="259"/>
      <c r="F3930" s="270"/>
      <c r="G3930" s="259"/>
      <c r="H3930" s="259"/>
      <c r="I3930" s="259"/>
      <c r="J3930" s="259"/>
    </row>
    <row r="3931" spans="1:10">
      <c r="A3931" s="259"/>
      <c r="B3931" s="259"/>
      <c r="C3931" s="259"/>
      <c r="D3931" s="259"/>
      <c r="E3931" s="259"/>
      <c r="F3931" s="270"/>
      <c r="G3931" s="259"/>
      <c r="H3931" s="259"/>
      <c r="I3931" s="259"/>
      <c r="J3931" s="259"/>
    </row>
    <row r="3932" spans="1:10">
      <c r="A3932" s="259"/>
      <c r="B3932" s="259"/>
      <c r="C3932" s="259"/>
      <c r="D3932" s="259"/>
      <c r="E3932" s="259"/>
      <c r="F3932" s="270"/>
      <c r="G3932" s="259"/>
      <c r="H3932" s="259"/>
      <c r="I3932" s="259"/>
      <c r="J3932" s="259"/>
    </row>
    <row r="3933" spans="1:10">
      <c r="A3933" s="259"/>
      <c r="B3933" s="259"/>
      <c r="C3933" s="259"/>
      <c r="D3933" s="259"/>
      <c r="E3933" s="259"/>
      <c r="F3933" s="270"/>
      <c r="G3933" s="259"/>
      <c r="H3933" s="259"/>
      <c r="I3933" s="259"/>
      <c r="J3933" s="259"/>
    </row>
    <row r="3934" spans="1:10">
      <c r="A3934" s="259"/>
      <c r="B3934" s="259"/>
      <c r="C3934" s="259"/>
      <c r="D3934" s="259"/>
      <c r="E3934" s="259"/>
      <c r="F3934" s="270"/>
      <c r="G3934" s="259"/>
      <c r="H3934" s="259"/>
      <c r="I3934" s="259"/>
      <c r="J3934" s="259"/>
    </row>
    <row r="3935" spans="1:10">
      <c r="A3935" s="259"/>
      <c r="B3935" s="259"/>
      <c r="C3935" s="259"/>
      <c r="D3935" s="259"/>
      <c r="E3935" s="259"/>
      <c r="F3935" s="270"/>
      <c r="G3935" s="259"/>
      <c r="H3935" s="259"/>
      <c r="I3935" s="259"/>
      <c r="J3935" s="259"/>
    </row>
    <row r="3936" spans="1:10">
      <c r="A3936" s="259"/>
      <c r="B3936" s="259"/>
      <c r="C3936" s="259"/>
      <c r="D3936" s="259"/>
      <c r="E3936" s="259"/>
      <c r="F3936" s="270"/>
      <c r="G3936" s="259"/>
      <c r="H3936" s="259"/>
      <c r="I3936" s="259"/>
      <c r="J3936" s="259"/>
    </row>
    <row r="3937" spans="1:10">
      <c r="A3937" s="259"/>
      <c r="B3937" s="259"/>
      <c r="C3937" s="259"/>
      <c r="D3937" s="259"/>
      <c r="E3937" s="259"/>
      <c r="F3937" s="270"/>
      <c r="G3937" s="259"/>
      <c r="H3937" s="259"/>
      <c r="I3937" s="259"/>
      <c r="J3937" s="259"/>
    </row>
    <row r="3938" spans="1:10">
      <c r="A3938" s="259"/>
      <c r="B3938" s="259"/>
      <c r="C3938" s="259"/>
      <c r="D3938" s="259"/>
      <c r="E3938" s="259"/>
      <c r="F3938" s="270"/>
      <c r="G3938" s="259"/>
      <c r="H3938" s="259"/>
      <c r="I3938" s="259"/>
      <c r="J3938" s="259"/>
    </row>
    <row r="3939" spans="1:10">
      <c r="A3939" s="259"/>
      <c r="B3939" s="259"/>
      <c r="C3939" s="259"/>
      <c r="D3939" s="259"/>
      <c r="E3939" s="259"/>
      <c r="F3939" s="270"/>
      <c r="G3939" s="259"/>
      <c r="H3939" s="259"/>
      <c r="I3939" s="259"/>
      <c r="J3939" s="259"/>
    </row>
    <row r="3940" spans="1:10">
      <c r="A3940" s="259"/>
      <c r="B3940" s="259"/>
      <c r="C3940" s="259"/>
      <c r="D3940" s="259"/>
      <c r="E3940" s="259"/>
      <c r="F3940" s="270"/>
      <c r="G3940" s="259"/>
      <c r="H3940" s="259"/>
      <c r="I3940" s="259"/>
      <c r="J3940" s="259"/>
    </row>
    <row r="3941" spans="1:10">
      <c r="A3941" s="259"/>
      <c r="B3941" s="259"/>
      <c r="C3941" s="259"/>
      <c r="D3941" s="259"/>
      <c r="E3941" s="259"/>
      <c r="F3941" s="270"/>
      <c r="G3941" s="259"/>
      <c r="H3941" s="259"/>
      <c r="I3941" s="259"/>
      <c r="J3941" s="259"/>
    </row>
    <row r="3942" spans="1:10">
      <c r="A3942" s="259"/>
      <c r="B3942" s="259"/>
      <c r="C3942" s="259"/>
      <c r="D3942" s="259"/>
      <c r="E3942" s="259"/>
      <c r="F3942" s="270"/>
      <c r="G3942" s="259"/>
      <c r="H3942" s="259"/>
      <c r="I3942" s="259"/>
      <c r="J3942" s="259"/>
    </row>
    <row r="3943" spans="1:10">
      <c r="A3943" s="259"/>
      <c r="B3943" s="259"/>
      <c r="C3943" s="259"/>
      <c r="D3943" s="259"/>
      <c r="E3943" s="259"/>
      <c r="F3943" s="270"/>
      <c r="G3943" s="259"/>
      <c r="H3943" s="259"/>
      <c r="I3943" s="259"/>
      <c r="J3943" s="259"/>
    </row>
    <row r="3944" spans="1:10">
      <c r="A3944" s="259"/>
      <c r="B3944" s="259"/>
      <c r="C3944" s="259"/>
      <c r="D3944" s="259"/>
      <c r="E3944" s="259"/>
      <c r="F3944" s="270"/>
      <c r="G3944" s="259"/>
      <c r="H3944" s="259"/>
      <c r="I3944" s="259"/>
      <c r="J3944" s="259"/>
    </row>
    <row r="3945" spans="1:10">
      <c r="A3945" s="259"/>
      <c r="B3945" s="259"/>
      <c r="C3945" s="259"/>
      <c r="D3945" s="259"/>
      <c r="E3945" s="259"/>
      <c r="F3945" s="270"/>
      <c r="G3945" s="259"/>
      <c r="H3945" s="259"/>
      <c r="I3945" s="259"/>
      <c r="J3945" s="259"/>
    </row>
    <row r="3946" spans="1:10">
      <c r="A3946" s="259"/>
      <c r="B3946" s="259"/>
      <c r="C3946" s="259"/>
      <c r="D3946" s="259"/>
      <c r="E3946" s="259"/>
      <c r="F3946" s="270"/>
      <c r="G3946" s="259"/>
      <c r="H3946" s="259"/>
      <c r="I3946" s="259"/>
      <c r="J3946" s="259"/>
    </row>
    <row r="3947" spans="1:10">
      <c r="A3947" s="259"/>
      <c r="B3947" s="259"/>
      <c r="C3947" s="259"/>
      <c r="D3947" s="259"/>
      <c r="E3947" s="259"/>
      <c r="F3947" s="270"/>
      <c r="G3947" s="259"/>
      <c r="H3947" s="259"/>
      <c r="I3947" s="259"/>
      <c r="J3947" s="259"/>
    </row>
    <row r="3948" spans="1:10">
      <c r="A3948" s="259"/>
      <c r="B3948" s="259"/>
      <c r="C3948" s="259"/>
      <c r="D3948" s="259"/>
      <c r="E3948" s="259"/>
      <c r="F3948" s="270"/>
      <c r="G3948" s="259"/>
      <c r="H3948" s="259"/>
      <c r="I3948" s="259"/>
      <c r="J3948" s="259"/>
    </row>
    <row r="3949" spans="1:10">
      <c r="A3949" s="259"/>
      <c r="B3949" s="259"/>
      <c r="C3949" s="259"/>
      <c r="D3949" s="259"/>
      <c r="E3949" s="259"/>
      <c r="F3949" s="270"/>
      <c r="G3949" s="259"/>
      <c r="H3949" s="259"/>
      <c r="I3949" s="259"/>
      <c r="J3949" s="259"/>
    </row>
    <row r="3950" spans="1:10">
      <c r="A3950" s="259"/>
      <c r="B3950" s="259"/>
      <c r="C3950" s="259"/>
      <c r="D3950" s="259"/>
      <c r="E3950" s="259"/>
      <c r="F3950" s="270"/>
      <c r="G3950" s="259"/>
      <c r="H3950" s="259"/>
      <c r="I3950" s="259"/>
      <c r="J3950" s="259"/>
    </row>
    <row r="3951" spans="1:10">
      <c r="A3951" s="259"/>
      <c r="B3951" s="259"/>
      <c r="C3951" s="259"/>
      <c r="D3951" s="259"/>
      <c r="E3951" s="259"/>
      <c r="F3951" s="270"/>
      <c r="G3951" s="259"/>
      <c r="H3951" s="259"/>
      <c r="I3951" s="259"/>
      <c r="J3951" s="259"/>
    </row>
    <row r="3952" spans="1:10">
      <c r="A3952" s="259"/>
      <c r="B3952" s="259"/>
      <c r="C3952" s="259"/>
      <c r="D3952" s="259"/>
      <c r="E3952" s="259"/>
      <c r="F3952" s="270"/>
      <c r="G3952" s="259"/>
      <c r="H3952" s="259"/>
      <c r="I3952" s="259"/>
      <c r="J3952" s="259"/>
    </row>
    <row r="3953" spans="1:10">
      <c r="A3953" s="259"/>
      <c r="B3953" s="259"/>
      <c r="C3953" s="259"/>
      <c r="D3953" s="259"/>
      <c r="E3953" s="259"/>
      <c r="F3953" s="270"/>
      <c r="G3953" s="259"/>
      <c r="H3953" s="259"/>
      <c r="I3953" s="259"/>
      <c r="J3953" s="259"/>
    </row>
    <row r="3954" spans="1:10">
      <c r="A3954" s="259"/>
      <c r="B3954" s="259"/>
      <c r="C3954" s="259"/>
      <c r="D3954" s="259"/>
      <c r="E3954" s="259"/>
      <c r="F3954" s="270"/>
      <c r="G3954" s="259"/>
      <c r="H3954" s="259"/>
      <c r="I3954" s="259"/>
      <c r="J3954" s="259"/>
    </row>
    <row r="3955" spans="1:10">
      <c r="A3955" s="259"/>
      <c r="B3955" s="259"/>
      <c r="C3955" s="259"/>
      <c r="D3955" s="259"/>
      <c r="E3955" s="259"/>
      <c r="F3955" s="270"/>
      <c r="G3955" s="259"/>
      <c r="H3955" s="259"/>
      <c r="I3955" s="259"/>
      <c r="J3955" s="259"/>
    </row>
    <row r="3956" spans="1:10">
      <c r="A3956" s="259"/>
      <c r="B3956" s="259"/>
      <c r="C3956" s="259"/>
      <c r="D3956" s="259"/>
      <c r="E3956" s="259"/>
      <c r="F3956" s="270"/>
      <c r="G3956" s="259"/>
      <c r="H3956" s="259"/>
      <c r="I3956" s="259"/>
      <c r="J3956" s="259"/>
    </row>
    <row r="3957" spans="1:10">
      <c r="A3957" s="259"/>
      <c r="B3957" s="259"/>
      <c r="C3957" s="259"/>
      <c r="D3957" s="259"/>
      <c r="E3957" s="259"/>
      <c r="F3957" s="270"/>
      <c r="G3957" s="259"/>
      <c r="H3957" s="259"/>
      <c r="I3957" s="259"/>
      <c r="J3957" s="259"/>
    </row>
    <row r="3958" spans="1:10">
      <c r="A3958" s="259"/>
      <c r="B3958" s="259"/>
      <c r="C3958" s="259"/>
      <c r="D3958" s="259"/>
      <c r="E3958" s="259"/>
      <c r="F3958" s="270"/>
      <c r="G3958" s="259"/>
      <c r="H3958" s="259"/>
      <c r="I3958" s="259"/>
      <c r="J3958" s="259"/>
    </row>
    <row r="3959" spans="1:10">
      <c r="A3959" s="259"/>
      <c r="B3959" s="259"/>
      <c r="C3959" s="259"/>
      <c r="D3959" s="259"/>
      <c r="E3959" s="259"/>
      <c r="F3959" s="270"/>
      <c r="G3959" s="259"/>
      <c r="H3959" s="259"/>
      <c r="I3959" s="259"/>
      <c r="J3959" s="259"/>
    </row>
    <row r="3960" spans="1:10">
      <c r="A3960" s="259"/>
      <c r="B3960" s="259"/>
      <c r="C3960" s="259"/>
      <c r="D3960" s="259"/>
      <c r="E3960" s="259"/>
      <c r="F3960" s="270"/>
      <c r="G3960" s="259"/>
      <c r="H3960" s="259"/>
      <c r="I3960" s="259"/>
      <c r="J3960" s="259"/>
    </row>
    <row r="3961" spans="1:10">
      <c r="A3961" s="259"/>
      <c r="B3961" s="259"/>
      <c r="C3961" s="259"/>
      <c r="D3961" s="259"/>
      <c r="E3961" s="259"/>
      <c r="F3961" s="270"/>
      <c r="G3961" s="259"/>
      <c r="H3961" s="259"/>
      <c r="I3961" s="259"/>
      <c r="J3961" s="259"/>
    </row>
    <row r="3962" spans="1:10">
      <c r="A3962" s="259"/>
      <c r="B3962" s="259"/>
      <c r="C3962" s="259"/>
      <c r="D3962" s="259"/>
      <c r="E3962" s="259"/>
      <c r="F3962" s="270"/>
      <c r="G3962" s="259"/>
      <c r="H3962" s="259"/>
      <c r="I3962" s="259"/>
      <c r="J3962" s="259"/>
    </row>
    <row r="3963" spans="1:10">
      <c r="A3963" s="259"/>
      <c r="B3963" s="259"/>
      <c r="C3963" s="259"/>
      <c r="D3963" s="259"/>
      <c r="E3963" s="259"/>
      <c r="F3963" s="270"/>
      <c r="G3963" s="259"/>
      <c r="H3963" s="259"/>
      <c r="I3963" s="259"/>
      <c r="J3963" s="259"/>
    </row>
    <row r="3964" spans="1:10">
      <c r="A3964" s="259"/>
      <c r="B3964" s="259"/>
      <c r="C3964" s="259"/>
      <c r="D3964" s="259"/>
      <c r="E3964" s="259"/>
      <c r="F3964" s="270"/>
      <c r="G3964" s="259"/>
      <c r="H3964" s="259"/>
      <c r="I3964" s="259"/>
      <c r="J3964" s="259"/>
    </row>
    <row r="3965" spans="1:10">
      <c r="A3965" s="259"/>
      <c r="B3965" s="259"/>
      <c r="C3965" s="259"/>
      <c r="D3965" s="259"/>
      <c r="E3965" s="259"/>
      <c r="F3965" s="270"/>
      <c r="G3965" s="259"/>
      <c r="H3965" s="259"/>
      <c r="I3965" s="259"/>
      <c r="J3965" s="259"/>
    </row>
    <row r="3966" spans="1:10">
      <c r="A3966" s="259"/>
      <c r="B3966" s="259"/>
      <c r="C3966" s="259"/>
      <c r="D3966" s="259"/>
      <c r="E3966" s="259"/>
      <c r="F3966" s="270"/>
      <c r="G3966" s="259"/>
      <c r="H3966" s="259"/>
      <c r="I3966" s="259"/>
      <c r="J3966" s="259"/>
    </row>
    <row r="3967" spans="1:10">
      <c r="A3967" s="259"/>
      <c r="B3967" s="259"/>
      <c r="C3967" s="259"/>
      <c r="D3967" s="259"/>
      <c r="E3967" s="259"/>
      <c r="F3967" s="270"/>
      <c r="G3967" s="259"/>
      <c r="H3967" s="259"/>
      <c r="I3967" s="259"/>
      <c r="J3967" s="259"/>
    </row>
    <row r="3968" spans="1:10">
      <c r="A3968" s="259"/>
      <c r="B3968" s="259"/>
      <c r="C3968" s="259"/>
      <c r="D3968" s="259"/>
      <c r="E3968" s="259"/>
      <c r="F3968" s="270"/>
      <c r="G3968" s="259"/>
      <c r="H3968" s="259"/>
      <c r="I3968" s="259"/>
      <c r="J3968" s="259"/>
    </row>
    <row r="3969" spans="1:10">
      <c r="A3969" s="259"/>
      <c r="B3969" s="259"/>
      <c r="C3969" s="259"/>
      <c r="D3969" s="259"/>
      <c r="E3969" s="259"/>
      <c r="F3969" s="270"/>
      <c r="G3969" s="259"/>
      <c r="H3969" s="259"/>
      <c r="I3969" s="259"/>
      <c r="J3969" s="259"/>
    </row>
    <row r="3970" spans="1:10">
      <c r="A3970" s="259"/>
      <c r="B3970" s="259"/>
      <c r="C3970" s="259"/>
      <c r="D3970" s="259"/>
      <c r="E3970" s="259"/>
      <c r="F3970" s="270"/>
      <c r="G3970" s="259"/>
      <c r="H3970" s="259"/>
      <c r="I3970" s="259"/>
      <c r="J3970" s="259"/>
    </row>
    <row r="3971" spans="1:10">
      <c r="A3971" s="259"/>
      <c r="B3971" s="259"/>
      <c r="C3971" s="259"/>
      <c r="D3971" s="259"/>
      <c r="E3971" s="259"/>
      <c r="F3971" s="270"/>
      <c r="G3971" s="259"/>
      <c r="H3971" s="259"/>
      <c r="I3971" s="259"/>
      <c r="J3971" s="259"/>
    </row>
    <row r="3972" spans="1:10">
      <c r="A3972" s="259"/>
      <c r="B3972" s="259"/>
      <c r="C3972" s="259"/>
      <c r="D3972" s="259"/>
      <c r="E3972" s="259"/>
      <c r="F3972" s="270"/>
      <c r="G3972" s="259"/>
      <c r="H3972" s="259"/>
      <c r="I3972" s="259"/>
      <c r="J3972" s="259"/>
    </row>
    <row r="3973" spans="1:10">
      <c r="A3973" s="259"/>
      <c r="B3973" s="259"/>
      <c r="C3973" s="259"/>
      <c r="D3973" s="259"/>
      <c r="E3973" s="259"/>
      <c r="F3973" s="270"/>
      <c r="G3973" s="259"/>
      <c r="H3973" s="259"/>
      <c r="I3973" s="259"/>
      <c r="J3973" s="259"/>
    </row>
    <row r="3974" spans="1:10">
      <c r="A3974" s="259"/>
      <c r="B3974" s="259"/>
      <c r="C3974" s="259"/>
      <c r="D3974" s="259"/>
      <c r="E3974" s="259"/>
      <c r="F3974" s="270"/>
      <c r="G3974" s="259"/>
      <c r="H3974" s="259"/>
      <c r="I3974" s="259"/>
      <c r="J3974" s="259"/>
    </row>
    <row r="3975" spans="1:10">
      <c r="A3975" s="259"/>
      <c r="B3975" s="259"/>
      <c r="C3975" s="259"/>
      <c r="D3975" s="259"/>
      <c r="E3975" s="259"/>
      <c r="F3975" s="270"/>
      <c r="G3975" s="259"/>
      <c r="H3975" s="259"/>
      <c r="I3975" s="259"/>
      <c r="J3975" s="259"/>
    </row>
    <row r="3976" spans="1:10">
      <c r="A3976" s="259"/>
      <c r="B3976" s="259"/>
      <c r="C3976" s="259"/>
      <c r="D3976" s="259"/>
      <c r="E3976" s="259"/>
      <c r="F3976" s="270"/>
      <c r="G3976" s="259"/>
      <c r="H3976" s="259"/>
      <c r="I3976" s="259"/>
      <c r="J3976" s="259"/>
    </row>
    <row r="3977" spans="1:10">
      <c r="A3977" s="259"/>
      <c r="B3977" s="259"/>
      <c r="C3977" s="259"/>
      <c r="D3977" s="259"/>
      <c r="E3977" s="259"/>
      <c r="F3977" s="270"/>
      <c r="G3977" s="259"/>
      <c r="H3977" s="259"/>
      <c r="I3977" s="259"/>
      <c r="J3977" s="259"/>
    </row>
    <row r="3978" spans="1:10">
      <c r="A3978" s="259"/>
      <c r="B3978" s="259"/>
      <c r="C3978" s="259"/>
      <c r="D3978" s="259"/>
      <c r="E3978" s="259"/>
      <c r="F3978" s="270"/>
      <c r="G3978" s="259"/>
      <c r="H3978" s="259"/>
      <c r="I3978" s="259"/>
      <c r="J3978" s="259"/>
    </row>
    <row r="3979" spans="1:10">
      <c r="A3979" s="259"/>
      <c r="B3979" s="259"/>
      <c r="C3979" s="259"/>
      <c r="D3979" s="259"/>
      <c r="E3979" s="259"/>
      <c r="F3979" s="270"/>
      <c r="G3979" s="259"/>
      <c r="H3979" s="259"/>
      <c r="I3979" s="259"/>
      <c r="J3979" s="259"/>
    </row>
    <row r="3980" spans="1:10">
      <c r="A3980" s="259"/>
      <c r="B3980" s="259"/>
      <c r="C3980" s="259"/>
      <c r="D3980" s="259"/>
      <c r="E3980" s="259"/>
      <c r="F3980" s="270"/>
      <c r="G3980" s="259"/>
      <c r="H3980" s="259"/>
      <c r="I3980" s="259"/>
      <c r="J3980" s="259"/>
    </row>
    <row r="3981" spans="1:10">
      <c r="A3981" s="259"/>
      <c r="B3981" s="259"/>
      <c r="C3981" s="259"/>
      <c r="D3981" s="259"/>
      <c r="E3981" s="259"/>
      <c r="F3981" s="270"/>
      <c r="G3981" s="259"/>
      <c r="H3981" s="259"/>
      <c r="I3981" s="259"/>
      <c r="J3981" s="259"/>
    </row>
    <row r="3982" spans="1:10">
      <c r="A3982" s="259"/>
      <c r="B3982" s="259"/>
      <c r="C3982" s="259"/>
      <c r="D3982" s="259"/>
      <c r="E3982" s="259"/>
      <c r="F3982" s="270"/>
      <c r="G3982" s="259"/>
      <c r="H3982" s="259"/>
      <c r="I3982" s="259"/>
      <c r="J3982" s="259"/>
    </row>
    <row r="3983" spans="1:10">
      <c r="A3983" s="259"/>
      <c r="B3983" s="259"/>
      <c r="C3983" s="259"/>
      <c r="D3983" s="259"/>
      <c r="E3983" s="259"/>
      <c r="F3983" s="270"/>
      <c r="G3983" s="259"/>
      <c r="H3983" s="259"/>
      <c r="I3983" s="259"/>
      <c r="J3983" s="259"/>
    </row>
    <row r="3984" spans="1:10">
      <c r="A3984" s="259"/>
      <c r="B3984" s="259"/>
      <c r="C3984" s="259"/>
      <c r="D3984" s="259"/>
      <c r="E3984" s="259"/>
      <c r="F3984" s="270"/>
      <c r="G3984" s="259"/>
      <c r="H3984" s="259"/>
      <c r="I3984" s="259"/>
      <c r="J3984" s="259"/>
    </row>
    <row r="3985" spans="1:10">
      <c r="A3985" s="259"/>
      <c r="B3985" s="259"/>
      <c r="C3985" s="259"/>
      <c r="D3985" s="259"/>
      <c r="E3985" s="259"/>
      <c r="F3985" s="270"/>
      <c r="G3985" s="259"/>
      <c r="H3985" s="259"/>
      <c r="I3985" s="259"/>
      <c r="J3985" s="259"/>
    </row>
    <row r="3986" spans="1:10">
      <c r="A3986" s="259"/>
      <c r="B3986" s="259"/>
      <c r="C3986" s="259"/>
      <c r="D3986" s="259"/>
      <c r="E3986" s="259"/>
      <c r="F3986" s="270"/>
      <c r="G3986" s="259"/>
      <c r="H3986" s="259"/>
      <c r="I3986" s="259"/>
      <c r="J3986" s="259"/>
    </row>
    <row r="3987" spans="1:10">
      <c r="A3987" s="259"/>
      <c r="B3987" s="259"/>
      <c r="C3987" s="259"/>
      <c r="D3987" s="259"/>
      <c r="E3987" s="259"/>
      <c r="F3987" s="270"/>
      <c r="G3987" s="259"/>
      <c r="H3987" s="259"/>
      <c r="I3987" s="259"/>
      <c r="J3987" s="259"/>
    </row>
    <row r="3988" spans="1:10">
      <c r="A3988" s="259"/>
      <c r="B3988" s="259"/>
      <c r="C3988" s="259"/>
      <c r="D3988" s="259"/>
      <c r="E3988" s="259"/>
      <c r="F3988" s="270"/>
      <c r="G3988" s="259"/>
      <c r="H3988" s="259"/>
      <c r="I3988" s="259"/>
      <c r="J3988" s="259"/>
    </row>
    <row r="3989" spans="1:10">
      <c r="A3989" s="259"/>
      <c r="B3989" s="259"/>
      <c r="C3989" s="259"/>
      <c r="D3989" s="259"/>
      <c r="E3989" s="259"/>
      <c r="F3989" s="270"/>
      <c r="G3989" s="259"/>
      <c r="H3989" s="259"/>
      <c r="I3989" s="259"/>
      <c r="J3989" s="259"/>
    </row>
    <row r="3990" spans="1:10">
      <c r="A3990" s="259"/>
      <c r="B3990" s="259"/>
      <c r="C3990" s="259"/>
      <c r="D3990" s="259"/>
      <c r="E3990" s="259"/>
      <c r="F3990" s="270"/>
      <c r="G3990" s="259"/>
      <c r="H3990" s="259"/>
      <c r="I3990" s="259"/>
      <c r="J3990" s="259"/>
    </row>
    <row r="3991" spans="1:10">
      <c r="A3991" s="259"/>
      <c r="B3991" s="259"/>
      <c r="C3991" s="259"/>
      <c r="D3991" s="259"/>
      <c r="E3991" s="259"/>
      <c r="F3991" s="270"/>
      <c r="G3991" s="259"/>
      <c r="H3991" s="259"/>
      <c r="I3991" s="259"/>
      <c r="J3991" s="259"/>
    </row>
    <row r="3992" spans="1:10">
      <c r="A3992" s="259"/>
      <c r="B3992" s="259"/>
      <c r="C3992" s="259"/>
      <c r="D3992" s="259"/>
      <c r="E3992" s="259"/>
      <c r="F3992" s="270"/>
      <c r="G3992" s="259"/>
      <c r="H3992" s="259"/>
      <c r="I3992" s="259"/>
      <c r="J3992" s="259"/>
    </row>
    <row r="3993" spans="1:10">
      <c r="A3993" s="259"/>
      <c r="B3993" s="259"/>
      <c r="C3993" s="259"/>
      <c r="D3993" s="259"/>
      <c r="E3993" s="259"/>
      <c r="F3993" s="270"/>
      <c r="G3993" s="259"/>
      <c r="H3993" s="259"/>
      <c r="I3993" s="259"/>
      <c r="J3993" s="259"/>
    </row>
    <row r="3994" spans="1:10">
      <c r="A3994" s="259"/>
      <c r="B3994" s="259"/>
      <c r="C3994" s="259"/>
      <c r="D3994" s="259"/>
      <c r="E3994" s="259"/>
      <c r="F3994" s="270"/>
      <c r="G3994" s="259"/>
      <c r="H3994" s="259"/>
      <c r="I3994" s="259"/>
      <c r="J3994" s="259"/>
    </row>
    <row r="3995" spans="1:10">
      <c r="A3995" s="259"/>
      <c r="B3995" s="259"/>
      <c r="C3995" s="259"/>
      <c r="D3995" s="259"/>
      <c r="E3995" s="259"/>
      <c r="F3995" s="270"/>
      <c r="G3995" s="259"/>
      <c r="H3995" s="259"/>
      <c r="I3995" s="259"/>
      <c r="J3995" s="259"/>
    </row>
    <row r="3996" spans="1:10">
      <c r="A3996" s="259"/>
      <c r="B3996" s="259"/>
      <c r="C3996" s="259"/>
      <c r="D3996" s="259"/>
      <c r="E3996" s="259"/>
      <c r="F3996" s="270"/>
      <c r="G3996" s="259"/>
      <c r="H3996" s="259"/>
      <c r="I3996" s="259"/>
      <c r="J3996" s="259"/>
    </row>
    <row r="3997" spans="1:10">
      <c r="A3997" s="259"/>
      <c r="B3997" s="259"/>
      <c r="C3997" s="259"/>
      <c r="D3997" s="259"/>
      <c r="E3997" s="259"/>
      <c r="F3997" s="270"/>
      <c r="G3997" s="259"/>
      <c r="H3997" s="259"/>
      <c r="I3997" s="259"/>
      <c r="J3997" s="259"/>
    </row>
    <row r="3998" spans="1:10">
      <c r="A3998" s="259"/>
      <c r="B3998" s="259"/>
      <c r="C3998" s="259"/>
      <c r="D3998" s="259"/>
      <c r="E3998" s="259"/>
      <c r="F3998" s="270"/>
      <c r="G3998" s="259"/>
      <c r="H3998" s="259"/>
      <c r="I3998" s="259"/>
      <c r="J3998" s="259"/>
    </row>
    <row r="3999" spans="1:10">
      <c r="A3999" s="259"/>
      <c r="B3999" s="259"/>
      <c r="C3999" s="259"/>
      <c r="D3999" s="259"/>
      <c r="E3999" s="259"/>
      <c r="F3999" s="270"/>
      <c r="G3999" s="259"/>
      <c r="H3999" s="259"/>
      <c r="I3999" s="259"/>
      <c r="J3999" s="259"/>
    </row>
    <row r="4000" spans="1:10">
      <c r="A4000" s="259"/>
      <c r="B4000" s="259"/>
      <c r="C4000" s="259"/>
      <c r="D4000" s="259"/>
      <c r="E4000" s="259"/>
      <c r="F4000" s="270"/>
      <c r="G4000" s="259"/>
      <c r="H4000" s="259"/>
      <c r="I4000" s="259"/>
      <c r="J4000" s="259"/>
    </row>
    <row r="4001" spans="1:10">
      <c r="A4001" s="259"/>
      <c r="B4001" s="259"/>
      <c r="C4001" s="259"/>
      <c r="D4001" s="259"/>
      <c r="E4001" s="259"/>
      <c r="F4001" s="270"/>
      <c r="G4001" s="259"/>
      <c r="H4001" s="259"/>
      <c r="I4001" s="259"/>
      <c r="J4001" s="259"/>
    </row>
    <row r="4002" spans="1:10">
      <c r="A4002" s="259"/>
      <c r="B4002" s="259"/>
      <c r="C4002" s="259"/>
      <c r="D4002" s="259"/>
      <c r="E4002" s="259"/>
      <c r="F4002" s="270"/>
      <c r="G4002" s="259"/>
      <c r="H4002" s="259"/>
      <c r="I4002" s="259"/>
      <c r="J4002" s="259"/>
    </row>
    <row r="4003" spans="1:10">
      <c r="A4003" s="259"/>
      <c r="B4003" s="259"/>
      <c r="C4003" s="259"/>
      <c r="D4003" s="259"/>
      <c r="E4003" s="259"/>
      <c r="F4003" s="270"/>
      <c r="G4003" s="259"/>
      <c r="H4003" s="259"/>
      <c r="I4003" s="259"/>
      <c r="J4003" s="259"/>
    </row>
    <row r="4004" spans="1:10">
      <c r="A4004" s="259"/>
      <c r="B4004" s="259"/>
      <c r="C4004" s="259"/>
      <c r="D4004" s="259"/>
      <c r="E4004" s="259"/>
      <c r="F4004" s="270"/>
      <c r="G4004" s="259"/>
      <c r="H4004" s="259"/>
      <c r="I4004" s="259"/>
      <c r="J4004" s="259"/>
    </row>
    <row r="4005" spans="1:10">
      <c r="A4005" s="259"/>
      <c r="B4005" s="259"/>
      <c r="C4005" s="259"/>
      <c r="D4005" s="259"/>
      <c r="E4005" s="259"/>
      <c r="F4005" s="270"/>
      <c r="G4005" s="259"/>
      <c r="H4005" s="259"/>
      <c r="I4005" s="259"/>
      <c r="J4005" s="259"/>
    </row>
    <row r="4006" spans="1:10">
      <c r="A4006" s="259"/>
      <c r="B4006" s="259"/>
      <c r="C4006" s="259"/>
      <c r="D4006" s="259"/>
      <c r="E4006" s="259"/>
      <c r="F4006" s="270"/>
      <c r="G4006" s="259"/>
      <c r="H4006" s="259"/>
      <c r="I4006" s="259"/>
      <c r="J4006" s="259"/>
    </row>
    <row r="4007" spans="1:10">
      <c r="A4007" s="259"/>
      <c r="B4007" s="259"/>
      <c r="C4007" s="259"/>
      <c r="D4007" s="259"/>
      <c r="E4007" s="259"/>
      <c r="F4007" s="270"/>
      <c r="G4007" s="259"/>
      <c r="H4007" s="259"/>
      <c r="I4007" s="259"/>
      <c r="J4007" s="259"/>
    </row>
    <row r="4008" spans="1:10">
      <c r="A4008" s="259"/>
      <c r="B4008" s="259"/>
      <c r="C4008" s="259"/>
      <c r="D4008" s="259"/>
      <c r="E4008" s="259"/>
      <c r="F4008" s="270"/>
      <c r="G4008" s="259"/>
      <c r="H4008" s="259"/>
      <c r="I4008" s="259"/>
      <c r="J4008" s="259"/>
    </row>
    <row r="4009" spans="1:10">
      <c r="A4009" s="259"/>
      <c r="B4009" s="259"/>
      <c r="C4009" s="259"/>
      <c r="D4009" s="259"/>
      <c r="E4009" s="259"/>
      <c r="F4009" s="270"/>
      <c r="G4009" s="259"/>
      <c r="H4009" s="259"/>
      <c r="I4009" s="259"/>
      <c r="J4009" s="259"/>
    </row>
    <row r="4010" spans="1:10">
      <c r="A4010" s="259"/>
      <c r="B4010" s="259"/>
      <c r="C4010" s="259"/>
      <c r="D4010" s="259"/>
      <c r="E4010" s="259"/>
      <c r="F4010" s="270"/>
      <c r="G4010" s="259"/>
      <c r="H4010" s="259"/>
      <c r="I4010" s="259"/>
      <c r="J4010" s="259"/>
    </row>
    <row r="4011" spans="1:10">
      <c r="A4011" s="259"/>
      <c r="B4011" s="259"/>
      <c r="C4011" s="259"/>
      <c r="D4011" s="259"/>
      <c r="E4011" s="259"/>
      <c r="F4011" s="270"/>
      <c r="G4011" s="259"/>
      <c r="H4011" s="259"/>
      <c r="I4011" s="259"/>
      <c r="J4011" s="259"/>
    </row>
    <row r="4012" spans="1:10">
      <c r="A4012" s="259"/>
      <c r="B4012" s="259"/>
      <c r="C4012" s="259"/>
      <c r="D4012" s="259"/>
      <c r="E4012" s="259"/>
      <c r="F4012" s="270"/>
      <c r="G4012" s="259"/>
      <c r="H4012" s="259"/>
      <c r="I4012" s="259"/>
      <c r="J4012" s="259"/>
    </row>
    <row r="4013" spans="1:10">
      <c r="A4013" s="259"/>
      <c r="B4013" s="259"/>
      <c r="C4013" s="259"/>
      <c r="D4013" s="259"/>
      <c r="E4013" s="259"/>
      <c r="F4013" s="270"/>
      <c r="G4013" s="259"/>
      <c r="H4013" s="259"/>
      <c r="I4013" s="259"/>
      <c r="J4013" s="259"/>
    </row>
    <row r="4014" spans="1:10">
      <c r="A4014" s="259"/>
      <c r="B4014" s="259"/>
      <c r="C4014" s="259"/>
      <c r="D4014" s="259"/>
      <c r="E4014" s="259"/>
      <c r="F4014" s="270"/>
      <c r="G4014" s="259"/>
      <c r="H4014" s="259"/>
      <c r="I4014" s="259"/>
      <c r="J4014" s="259"/>
    </row>
    <row r="4015" spans="1:10">
      <c r="A4015" s="259"/>
      <c r="B4015" s="259"/>
      <c r="C4015" s="259"/>
      <c r="D4015" s="259"/>
      <c r="E4015" s="259"/>
      <c r="F4015" s="270"/>
      <c r="G4015" s="259"/>
      <c r="H4015" s="259"/>
      <c r="I4015" s="259"/>
      <c r="J4015" s="259"/>
    </row>
    <row r="4016" spans="1:10">
      <c r="A4016" s="259"/>
      <c r="B4016" s="259"/>
      <c r="C4016" s="259"/>
      <c r="D4016" s="259"/>
      <c r="E4016" s="259"/>
      <c r="F4016" s="270"/>
      <c r="G4016" s="259"/>
      <c r="H4016" s="259"/>
      <c r="I4016" s="259"/>
      <c r="J4016" s="259"/>
    </row>
    <row r="4017" spans="1:10">
      <c r="A4017" s="259"/>
      <c r="B4017" s="259"/>
      <c r="C4017" s="259"/>
      <c r="D4017" s="259"/>
      <c r="E4017" s="259"/>
      <c r="F4017" s="270"/>
      <c r="G4017" s="259"/>
      <c r="H4017" s="259"/>
      <c r="I4017" s="259"/>
      <c r="J4017" s="259"/>
    </row>
    <row r="4018" spans="1:10">
      <c r="A4018" s="259"/>
      <c r="B4018" s="259"/>
      <c r="C4018" s="259"/>
      <c r="D4018" s="259"/>
      <c r="E4018" s="259"/>
      <c r="F4018" s="270"/>
      <c r="G4018" s="259"/>
      <c r="H4018" s="259"/>
      <c r="I4018" s="259"/>
      <c r="J4018" s="259"/>
    </row>
    <row r="4019" spans="1:10">
      <c r="A4019" s="259"/>
      <c r="B4019" s="259"/>
      <c r="C4019" s="259"/>
      <c r="D4019" s="259"/>
      <c r="E4019" s="259"/>
      <c r="F4019" s="270"/>
      <c r="G4019" s="259"/>
      <c r="H4019" s="259"/>
      <c r="I4019" s="259"/>
      <c r="J4019" s="259"/>
    </row>
    <row r="4020" spans="1:10">
      <c r="A4020" s="259"/>
      <c r="B4020" s="259"/>
      <c r="C4020" s="259"/>
      <c r="D4020" s="259"/>
      <c r="E4020" s="259"/>
      <c r="F4020" s="270"/>
      <c r="G4020" s="259"/>
      <c r="H4020" s="259"/>
      <c r="I4020" s="259"/>
      <c r="J4020" s="259"/>
    </row>
    <row r="4021" spans="1:10">
      <c r="A4021" s="259"/>
      <c r="B4021" s="259"/>
      <c r="C4021" s="259"/>
      <c r="D4021" s="259"/>
      <c r="E4021" s="259"/>
      <c r="F4021" s="270"/>
      <c r="G4021" s="259"/>
      <c r="H4021" s="259"/>
      <c r="I4021" s="259"/>
      <c r="J4021" s="259"/>
    </row>
    <row r="4022" spans="1:10">
      <c r="A4022" s="259"/>
      <c r="B4022" s="259"/>
      <c r="C4022" s="259"/>
      <c r="D4022" s="259"/>
      <c r="E4022" s="259"/>
      <c r="F4022" s="270"/>
      <c r="G4022" s="259"/>
      <c r="H4022" s="259"/>
      <c r="I4022" s="259"/>
      <c r="J4022" s="259"/>
    </row>
    <row r="4023" spans="1:10">
      <c r="A4023" s="259"/>
      <c r="B4023" s="259"/>
      <c r="C4023" s="259"/>
      <c r="D4023" s="259"/>
      <c r="E4023" s="259"/>
      <c r="F4023" s="270"/>
      <c r="G4023" s="259"/>
      <c r="H4023" s="259"/>
      <c r="I4023" s="259"/>
      <c r="J4023" s="259"/>
    </row>
    <row r="4024" spans="1:10">
      <c r="A4024" s="259"/>
      <c r="B4024" s="259"/>
      <c r="C4024" s="259"/>
      <c r="D4024" s="259"/>
      <c r="E4024" s="259"/>
      <c r="F4024" s="270"/>
      <c r="G4024" s="259"/>
      <c r="H4024" s="259"/>
      <c r="I4024" s="259"/>
      <c r="J4024" s="259"/>
    </row>
    <row r="4025" spans="1:10">
      <c r="A4025" s="259"/>
      <c r="B4025" s="259"/>
      <c r="C4025" s="259"/>
      <c r="D4025" s="259"/>
      <c r="E4025" s="259"/>
      <c r="F4025" s="270"/>
      <c r="G4025" s="259"/>
      <c r="H4025" s="259"/>
      <c r="I4025" s="259"/>
      <c r="J4025" s="259"/>
    </row>
    <row r="4026" spans="1:10">
      <c r="A4026" s="259"/>
      <c r="B4026" s="259"/>
      <c r="C4026" s="259"/>
      <c r="D4026" s="259"/>
      <c r="E4026" s="259"/>
      <c r="F4026" s="270"/>
      <c r="G4026" s="259"/>
      <c r="H4026" s="259"/>
      <c r="I4026" s="259"/>
      <c r="J4026" s="259"/>
    </row>
    <row r="4027" spans="1:10">
      <c r="A4027" s="259"/>
      <c r="B4027" s="259"/>
      <c r="C4027" s="259"/>
      <c r="D4027" s="259"/>
      <c r="E4027" s="259"/>
      <c r="F4027" s="270"/>
      <c r="G4027" s="259"/>
      <c r="H4027" s="259"/>
      <c r="I4027" s="259"/>
      <c r="J4027" s="259"/>
    </row>
    <row r="4028" spans="1:10">
      <c r="A4028" s="259"/>
      <c r="B4028" s="259"/>
      <c r="C4028" s="259"/>
      <c r="D4028" s="259"/>
      <c r="E4028" s="259"/>
      <c r="F4028" s="270"/>
      <c r="G4028" s="259"/>
      <c r="H4028" s="259"/>
      <c r="I4028" s="259"/>
      <c r="J4028" s="259"/>
    </row>
    <row r="4029" spans="1:10">
      <c r="A4029" s="259"/>
      <c r="B4029" s="259"/>
      <c r="C4029" s="259"/>
      <c r="D4029" s="259"/>
      <c r="E4029" s="259"/>
      <c r="F4029" s="270"/>
      <c r="G4029" s="259"/>
      <c r="H4029" s="259"/>
      <c r="I4029" s="259"/>
      <c r="J4029" s="259"/>
    </row>
    <row r="4030" spans="1:10">
      <c r="A4030" s="259"/>
      <c r="B4030" s="259"/>
      <c r="C4030" s="259"/>
      <c r="D4030" s="259"/>
      <c r="E4030" s="259"/>
      <c r="F4030" s="270"/>
      <c r="G4030" s="259"/>
      <c r="H4030" s="259"/>
      <c r="I4030" s="259"/>
      <c r="J4030" s="259"/>
    </row>
    <row r="4031" spans="1:10">
      <c r="A4031" s="259"/>
      <c r="B4031" s="259"/>
      <c r="C4031" s="259"/>
      <c r="D4031" s="259"/>
      <c r="E4031" s="259"/>
      <c r="F4031" s="270"/>
      <c r="G4031" s="259"/>
      <c r="H4031" s="259"/>
      <c r="I4031" s="259"/>
      <c r="J4031" s="259"/>
    </row>
    <row r="4032" spans="1:10">
      <c r="A4032" s="259"/>
      <c r="B4032" s="259"/>
      <c r="C4032" s="259"/>
      <c r="D4032" s="259"/>
      <c r="E4032" s="259"/>
      <c r="F4032" s="270"/>
      <c r="G4032" s="259"/>
      <c r="H4032" s="259"/>
      <c r="I4032" s="259"/>
      <c r="J4032" s="259"/>
    </row>
    <row r="4033" spans="1:10">
      <c r="A4033" s="259"/>
      <c r="B4033" s="259"/>
      <c r="C4033" s="259"/>
      <c r="D4033" s="259"/>
      <c r="E4033" s="259"/>
      <c r="F4033" s="270"/>
      <c r="G4033" s="259"/>
      <c r="H4033" s="259"/>
      <c r="I4033" s="259"/>
      <c r="J4033" s="259"/>
    </row>
    <row r="4034" spans="1:10">
      <c r="A4034" s="259"/>
      <c r="B4034" s="259"/>
      <c r="C4034" s="259"/>
      <c r="D4034" s="259"/>
      <c r="E4034" s="259"/>
      <c r="F4034" s="270"/>
      <c r="G4034" s="259"/>
      <c r="H4034" s="259"/>
      <c r="I4034" s="259"/>
      <c r="J4034" s="259"/>
    </row>
    <row r="4035" spans="1:10">
      <c r="A4035" s="259"/>
      <c r="B4035" s="259"/>
      <c r="C4035" s="259"/>
      <c r="D4035" s="259"/>
      <c r="E4035" s="259"/>
      <c r="F4035" s="270"/>
      <c r="G4035" s="259"/>
      <c r="H4035" s="259"/>
      <c r="I4035" s="259"/>
      <c r="J4035" s="259"/>
    </row>
    <row r="4036" spans="1:10">
      <c r="A4036" s="259"/>
      <c r="B4036" s="259"/>
      <c r="C4036" s="259"/>
      <c r="D4036" s="259"/>
      <c r="E4036" s="259"/>
      <c r="F4036" s="270"/>
      <c r="G4036" s="259"/>
      <c r="H4036" s="259"/>
      <c r="I4036" s="259"/>
      <c r="J4036" s="259"/>
    </row>
    <row r="4037" spans="1:10">
      <c r="A4037" s="259"/>
      <c r="B4037" s="259"/>
      <c r="C4037" s="259"/>
      <c r="D4037" s="259"/>
      <c r="E4037" s="259"/>
      <c r="F4037" s="270"/>
      <c r="G4037" s="259"/>
      <c r="H4037" s="259"/>
      <c r="I4037" s="259"/>
      <c r="J4037" s="259"/>
    </row>
    <row r="4038" spans="1:10">
      <c r="A4038" s="259"/>
      <c r="B4038" s="259"/>
      <c r="C4038" s="259"/>
      <c r="D4038" s="259"/>
      <c r="E4038" s="259"/>
      <c r="F4038" s="270"/>
      <c r="G4038" s="259"/>
      <c r="H4038" s="259"/>
      <c r="I4038" s="259"/>
      <c r="J4038" s="259"/>
    </row>
    <row r="4039" spans="1:10">
      <c r="A4039" s="259"/>
      <c r="B4039" s="259"/>
      <c r="C4039" s="259"/>
      <c r="D4039" s="259"/>
      <c r="E4039" s="259"/>
      <c r="F4039" s="270"/>
      <c r="G4039" s="259"/>
      <c r="H4039" s="259"/>
      <c r="I4039" s="259"/>
      <c r="J4039" s="259"/>
    </row>
    <row r="4040" spans="1:10">
      <c r="A4040" s="259"/>
      <c r="B4040" s="259"/>
      <c r="C4040" s="259"/>
      <c r="D4040" s="259"/>
      <c r="E4040" s="259"/>
      <c r="F4040" s="270"/>
      <c r="G4040" s="259"/>
      <c r="H4040" s="259"/>
      <c r="I4040" s="259"/>
      <c r="J4040" s="259"/>
    </row>
    <row r="4041" spans="1:10">
      <c r="A4041" s="259"/>
      <c r="B4041" s="259"/>
      <c r="C4041" s="259"/>
      <c r="D4041" s="259"/>
      <c r="E4041" s="259"/>
      <c r="F4041" s="270"/>
      <c r="G4041" s="259"/>
      <c r="H4041" s="259"/>
      <c r="I4041" s="259"/>
      <c r="J4041" s="259"/>
    </row>
    <row r="4042" spans="1:10">
      <c r="A4042" s="259"/>
      <c r="B4042" s="259"/>
      <c r="C4042" s="259"/>
      <c r="D4042" s="259"/>
      <c r="E4042" s="259"/>
      <c r="F4042" s="270"/>
      <c r="G4042" s="259"/>
      <c r="H4042" s="259"/>
      <c r="I4042" s="259"/>
      <c r="J4042" s="259"/>
    </row>
    <row r="4043" spans="1:10">
      <c r="A4043" s="259"/>
      <c r="B4043" s="259"/>
      <c r="C4043" s="259"/>
      <c r="D4043" s="259"/>
      <c r="E4043" s="259"/>
      <c r="F4043" s="270"/>
      <c r="G4043" s="259"/>
      <c r="H4043" s="259"/>
      <c r="I4043" s="259"/>
      <c r="J4043" s="259"/>
    </row>
    <row r="4044" spans="1:10">
      <c r="A4044" s="259"/>
      <c r="B4044" s="259"/>
      <c r="C4044" s="259"/>
      <c r="D4044" s="259"/>
      <c r="E4044" s="259"/>
      <c r="F4044" s="270"/>
      <c r="G4044" s="259"/>
      <c r="H4044" s="259"/>
      <c r="I4044" s="259"/>
      <c r="J4044" s="259"/>
    </row>
    <row r="4045" spans="1:10">
      <c r="A4045" s="259"/>
      <c r="B4045" s="259"/>
      <c r="C4045" s="259"/>
      <c r="D4045" s="259"/>
      <c r="E4045" s="259"/>
      <c r="F4045" s="270"/>
      <c r="G4045" s="259"/>
      <c r="H4045" s="259"/>
      <c r="I4045" s="259"/>
      <c r="J4045" s="259"/>
    </row>
    <row r="4046" spans="1:10">
      <c r="A4046" s="259"/>
      <c r="B4046" s="259"/>
      <c r="C4046" s="259"/>
      <c r="D4046" s="259"/>
      <c r="E4046" s="259"/>
      <c r="F4046" s="270"/>
      <c r="G4046" s="259"/>
      <c r="H4046" s="259"/>
      <c r="I4046" s="259"/>
      <c r="J4046" s="259"/>
    </row>
    <row r="4047" spans="1:10">
      <c r="A4047" s="259"/>
      <c r="B4047" s="259"/>
      <c r="C4047" s="259"/>
      <c r="D4047" s="259"/>
      <c r="E4047" s="259"/>
      <c r="F4047" s="270"/>
      <c r="G4047" s="259"/>
      <c r="H4047" s="259"/>
      <c r="I4047" s="259"/>
      <c r="J4047" s="259"/>
    </row>
    <row r="4048" spans="1:10">
      <c r="A4048" s="259"/>
      <c r="B4048" s="259"/>
      <c r="C4048" s="259"/>
      <c r="D4048" s="259"/>
      <c r="E4048" s="259"/>
      <c r="F4048" s="270"/>
      <c r="G4048" s="259"/>
      <c r="H4048" s="259"/>
      <c r="I4048" s="259"/>
      <c r="J4048" s="259"/>
    </row>
    <row r="4049" spans="1:10">
      <c r="A4049" s="259"/>
      <c r="B4049" s="259"/>
      <c r="C4049" s="259"/>
      <c r="D4049" s="259"/>
      <c r="E4049" s="259"/>
      <c r="F4049" s="270"/>
      <c r="G4049" s="259"/>
      <c r="H4049" s="259"/>
      <c r="I4049" s="259"/>
      <c r="J4049" s="259"/>
    </row>
    <row r="4050" spans="1:10">
      <c r="A4050" s="259"/>
      <c r="B4050" s="259"/>
      <c r="C4050" s="259"/>
      <c r="D4050" s="259"/>
      <c r="E4050" s="259"/>
      <c r="F4050" s="270"/>
      <c r="G4050" s="259"/>
      <c r="H4050" s="259"/>
      <c r="I4050" s="259"/>
      <c r="J4050" s="259"/>
    </row>
    <row r="4051" spans="1:10">
      <c r="A4051" s="259"/>
      <c r="B4051" s="259"/>
      <c r="C4051" s="259"/>
      <c r="D4051" s="259"/>
      <c r="E4051" s="259"/>
      <c r="F4051" s="270"/>
      <c r="G4051" s="259"/>
      <c r="H4051" s="259"/>
      <c r="I4051" s="259"/>
      <c r="J4051" s="259"/>
    </row>
    <row r="4052" spans="1:10">
      <c r="A4052" s="259"/>
      <c r="B4052" s="259"/>
      <c r="C4052" s="259"/>
      <c r="D4052" s="259"/>
      <c r="E4052" s="259"/>
      <c r="F4052" s="270"/>
      <c r="G4052" s="259"/>
      <c r="H4052" s="259"/>
      <c r="I4052" s="259"/>
      <c r="J4052" s="259"/>
    </row>
    <row r="4053" spans="1:10">
      <c r="A4053" s="259"/>
      <c r="B4053" s="259"/>
      <c r="C4053" s="259"/>
      <c r="D4053" s="259"/>
      <c r="E4053" s="259"/>
      <c r="F4053" s="270"/>
      <c r="G4053" s="259"/>
      <c r="H4053" s="259"/>
      <c r="I4053" s="259"/>
      <c r="J4053" s="259"/>
    </row>
    <row r="4054" spans="1:10">
      <c r="A4054" s="259"/>
      <c r="B4054" s="259"/>
      <c r="C4054" s="259"/>
      <c r="D4054" s="259"/>
      <c r="E4054" s="259"/>
      <c r="F4054" s="270"/>
      <c r="G4054" s="259"/>
      <c r="H4054" s="259"/>
      <c r="I4054" s="259"/>
      <c r="J4054" s="259"/>
    </row>
    <row r="4055" spans="1:10">
      <c r="A4055" s="259"/>
      <c r="B4055" s="259"/>
      <c r="C4055" s="259"/>
      <c r="D4055" s="259"/>
      <c r="E4055" s="259"/>
      <c r="F4055" s="270"/>
      <c r="G4055" s="259"/>
      <c r="H4055" s="259"/>
      <c r="I4055" s="259"/>
      <c r="J4055" s="259"/>
    </row>
    <row r="4056" spans="1:10">
      <c r="A4056" s="259"/>
      <c r="B4056" s="259"/>
      <c r="C4056" s="259"/>
      <c r="D4056" s="259"/>
      <c r="E4056" s="259"/>
      <c r="F4056" s="270"/>
      <c r="G4056" s="259"/>
      <c r="H4056" s="259"/>
      <c r="I4056" s="259"/>
      <c r="J4056" s="259"/>
    </row>
    <row r="4057" spans="1:10">
      <c r="A4057" s="259"/>
      <c r="B4057" s="259"/>
      <c r="C4057" s="259"/>
      <c r="D4057" s="259"/>
      <c r="E4057" s="259"/>
      <c r="F4057" s="270"/>
      <c r="G4057" s="259"/>
      <c r="H4057" s="259"/>
      <c r="I4057" s="259"/>
      <c r="J4057" s="259"/>
    </row>
    <row r="4058" spans="1:10">
      <c r="A4058" s="259"/>
      <c r="B4058" s="259"/>
      <c r="C4058" s="259"/>
      <c r="D4058" s="259"/>
      <c r="E4058" s="259"/>
      <c r="F4058" s="270"/>
      <c r="G4058" s="259"/>
      <c r="H4058" s="259"/>
      <c r="I4058" s="259"/>
      <c r="J4058" s="259"/>
    </row>
    <row r="4059" spans="1:10">
      <c r="A4059" s="259"/>
      <c r="B4059" s="259"/>
      <c r="C4059" s="259"/>
      <c r="D4059" s="259"/>
      <c r="E4059" s="259"/>
      <c r="F4059" s="270"/>
      <c r="G4059" s="259"/>
      <c r="H4059" s="259"/>
      <c r="I4059" s="259"/>
      <c r="J4059" s="259"/>
    </row>
    <row r="4060" spans="1:10">
      <c r="A4060" s="259"/>
      <c r="B4060" s="259"/>
      <c r="C4060" s="259"/>
      <c r="D4060" s="259"/>
      <c r="E4060" s="259"/>
      <c r="F4060" s="270"/>
      <c r="G4060" s="259"/>
      <c r="H4060" s="259"/>
      <c r="I4060" s="259"/>
      <c r="J4060" s="259"/>
    </row>
    <row r="4061" spans="1:10">
      <c r="A4061" s="259"/>
      <c r="B4061" s="259"/>
      <c r="C4061" s="259"/>
      <c r="D4061" s="259"/>
      <c r="E4061" s="259"/>
      <c r="F4061" s="270"/>
      <c r="G4061" s="259"/>
      <c r="H4061" s="259"/>
      <c r="I4061" s="259"/>
      <c r="J4061" s="259"/>
    </row>
    <row r="4062" spans="1:10">
      <c r="A4062" s="259"/>
      <c r="B4062" s="259"/>
      <c r="C4062" s="259"/>
      <c r="D4062" s="259"/>
      <c r="E4062" s="259"/>
      <c r="F4062" s="270"/>
      <c r="G4062" s="259"/>
      <c r="H4062" s="259"/>
      <c r="I4062" s="259"/>
      <c r="J4062" s="259"/>
    </row>
    <row r="4063" spans="1:10">
      <c r="A4063" s="259"/>
      <c r="B4063" s="259"/>
      <c r="C4063" s="259"/>
      <c r="D4063" s="259"/>
      <c r="E4063" s="259"/>
      <c r="F4063" s="270"/>
      <c r="G4063" s="259"/>
      <c r="H4063" s="259"/>
      <c r="I4063" s="259"/>
      <c r="J4063" s="259"/>
    </row>
    <row r="4064" spans="1:10">
      <c r="A4064" s="259"/>
      <c r="B4064" s="259"/>
      <c r="C4064" s="259"/>
      <c r="D4064" s="259"/>
      <c r="E4064" s="259"/>
      <c r="F4064" s="270"/>
      <c r="G4064" s="259"/>
      <c r="H4064" s="259"/>
      <c r="I4064" s="259"/>
      <c r="J4064" s="259"/>
    </row>
    <row r="4065" spans="1:10">
      <c r="A4065" s="259"/>
      <c r="B4065" s="259"/>
      <c r="C4065" s="259"/>
      <c r="D4065" s="259"/>
      <c r="E4065" s="259"/>
      <c r="F4065" s="270"/>
      <c r="G4065" s="259"/>
      <c r="H4065" s="259"/>
      <c r="I4065" s="259"/>
      <c r="J4065" s="259"/>
    </row>
    <row r="4066" spans="1:10">
      <c r="A4066" s="259"/>
      <c r="B4066" s="259"/>
      <c r="C4066" s="259"/>
      <c r="D4066" s="259"/>
      <c r="E4066" s="259"/>
      <c r="F4066" s="270"/>
      <c r="G4066" s="259"/>
      <c r="H4066" s="259"/>
      <c r="I4066" s="259"/>
      <c r="J4066" s="259"/>
    </row>
    <row r="4067" spans="1:10">
      <c r="A4067" s="259"/>
      <c r="B4067" s="259"/>
      <c r="C4067" s="259"/>
      <c r="D4067" s="259"/>
      <c r="E4067" s="259"/>
      <c r="F4067" s="270"/>
      <c r="G4067" s="259"/>
      <c r="H4067" s="259"/>
      <c r="I4067" s="259"/>
      <c r="J4067" s="259"/>
    </row>
    <row r="4068" spans="1:10">
      <c r="A4068" s="259"/>
      <c r="B4068" s="259"/>
      <c r="C4068" s="259"/>
      <c r="D4068" s="259"/>
      <c r="E4068" s="259"/>
      <c r="F4068" s="270"/>
      <c r="G4068" s="259"/>
      <c r="H4068" s="259"/>
      <c r="I4068" s="259"/>
      <c r="J4068" s="259"/>
    </row>
    <row r="4069" spans="1:10">
      <c r="A4069" s="259"/>
      <c r="B4069" s="259"/>
      <c r="C4069" s="259"/>
      <c r="D4069" s="259"/>
      <c r="E4069" s="259"/>
      <c r="F4069" s="270"/>
      <c r="G4069" s="259"/>
      <c r="H4069" s="259"/>
      <c r="I4069" s="259"/>
      <c r="J4069" s="259"/>
    </row>
    <row r="4070" spans="1:10">
      <c r="A4070" s="259"/>
      <c r="B4070" s="259"/>
      <c r="C4070" s="259"/>
      <c r="D4070" s="259"/>
      <c r="E4070" s="259"/>
      <c r="F4070" s="270"/>
      <c r="G4070" s="259"/>
      <c r="H4070" s="259"/>
      <c r="I4070" s="259"/>
      <c r="J4070" s="259"/>
    </row>
    <row r="4071" spans="1:10">
      <c r="A4071" s="259"/>
      <c r="B4071" s="259"/>
      <c r="C4071" s="259"/>
      <c r="D4071" s="259"/>
      <c r="E4071" s="259"/>
      <c r="F4071" s="270"/>
      <c r="G4071" s="259"/>
      <c r="H4071" s="259"/>
      <c r="I4071" s="259"/>
      <c r="J4071" s="259"/>
    </row>
    <row r="4072" spans="1:10">
      <c r="A4072" s="259"/>
      <c r="B4072" s="259"/>
      <c r="C4072" s="259"/>
      <c r="D4072" s="259"/>
      <c r="E4072" s="259"/>
      <c r="F4072" s="270"/>
      <c r="G4072" s="259"/>
      <c r="H4072" s="259"/>
      <c r="I4072" s="259"/>
      <c r="J4072" s="259"/>
    </row>
    <row r="4073" spans="1:10">
      <c r="A4073" s="259"/>
      <c r="B4073" s="259"/>
      <c r="C4073" s="259"/>
      <c r="D4073" s="259"/>
      <c r="E4073" s="259"/>
      <c r="F4073" s="270"/>
      <c r="G4073" s="259"/>
      <c r="H4073" s="259"/>
      <c r="I4073" s="259"/>
      <c r="J4073" s="259"/>
    </row>
    <row r="4074" spans="1:10">
      <c r="A4074" s="259"/>
      <c r="B4074" s="259"/>
      <c r="C4074" s="259"/>
      <c r="D4074" s="259"/>
      <c r="E4074" s="259"/>
      <c r="F4074" s="270"/>
      <c r="G4074" s="259"/>
      <c r="H4074" s="259"/>
      <c r="I4074" s="259"/>
      <c r="J4074" s="259"/>
    </row>
    <row r="4075" spans="1:10">
      <c r="A4075" s="259"/>
      <c r="B4075" s="259"/>
      <c r="C4075" s="259"/>
      <c r="D4075" s="259"/>
      <c r="E4075" s="259"/>
      <c r="F4075" s="270"/>
      <c r="G4075" s="259"/>
      <c r="H4075" s="259"/>
      <c r="I4075" s="259"/>
      <c r="J4075" s="259"/>
    </row>
    <row r="4076" spans="1:10">
      <c r="A4076" s="259"/>
      <c r="B4076" s="259"/>
      <c r="C4076" s="259"/>
      <c r="D4076" s="259"/>
      <c r="E4076" s="259"/>
      <c r="F4076" s="270"/>
      <c r="G4076" s="259"/>
      <c r="H4076" s="259"/>
      <c r="I4076" s="259"/>
      <c r="J4076" s="259"/>
    </row>
    <row r="4077" spans="1:10">
      <c r="A4077" s="259"/>
      <c r="B4077" s="259"/>
      <c r="C4077" s="259"/>
      <c r="D4077" s="259"/>
      <c r="E4077" s="259"/>
      <c r="F4077" s="270"/>
      <c r="G4077" s="259"/>
      <c r="H4077" s="259"/>
      <c r="I4077" s="259"/>
      <c r="J4077" s="259"/>
    </row>
    <row r="4078" spans="1:10">
      <c r="A4078" s="259"/>
      <c r="B4078" s="259"/>
      <c r="C4078" s="259"/>
      <c r="D4078" s="259"/>
      <c r="E4078" s="259"/>
      <c r="F4078" s="270"/>
      <c r="G4078" s="259"/>
      <c r="H4078" s="259"/>
      <c r="I4078" s="259"/>
      <c r="J4078" s="259"/>
    </row>
    <row r="4079" spans="1:10">
      <c r="A4079" s="259"/>
      <c r="B4079" s="259"/>
      <c r="C4079" s="259"/>
      <c r="D4079" s="259"/>
      <c r="E4079" s="259"/>
      <c r="F4079" s="270"/>
      <c r="G4079" s="259"/>
      <c r="H4079" s="259"/>
      <c r="I4079" s="259"/>
      <c r="J4079" s="259"/>
    </row>
    <row r="4080" spans="1:10">
      <c r="A4080" s="259"/>
      <c r="B4080" s="259"/>
      <c r="C4080" s="259"/>
      <c r="D4080" s="259"/>
      <c r="E4080" s="259"/>
      <c r="F4080" s="270"/>
      <c r="G4080" s="259"/>
      <c r="H4080" s="259"/>
      <c r="I4080" s="259"/>
      <c r="J4080" s="259"/>
    </row>
    <row r="4081" spans="1:10">
      <c r="A4081" s="259"/>
      <c r="B4081" s="259"/>
      <c r="C4081" s="259"/>
      <c r="D4081" s="259"/>
      <c r="E4081" s="259"/>
      <c r="F4081" s="270"/>
      <c r="G4081" s="259"/>
      <c r="H4081" s="259"/>
      <c r="I4081" s="259"/>
      <c r="J4081" s="259"/>
    </row>
    <row r="4082" spans="1:10">
      <c r="A4082" s="259"/>
      <c r="B4082" s="259"/>
      <c r="C4082" s="259"/>
      <c r="D4082" s="259"/>
      <c r="E4082" s="259"/>
      <c r="F4082" s="270"/>
      <c r="G4082" s="259"/>
      <c r="H4082" s="259"/>
      <c r="I4082" s="259"/>
      <c r="J4082" s="259"/>
    </row>
    <row r="4083" spans="1:10">
      <c r="A4083" s="259"/>
      <c r="B4083" s="259"/>
      <c r="C4083" s="259"/>
      <c r="D4083" s="259"/>
      <c r="E4083" s="259"/>
      <c r="F4083" s="270"/>
      <c r="G4083" s="259"/>
      <c r="H4083" s="259"/>
      <c r="I4083" s="259"/>
      <c r="J4083" s="259"/>
    </row>
    <row r="4084" spans="1:10">
      <c r="A4084" s="259"/>
      <c r="B4084" s="259"/>
      <c r="C4084" s="259"/>
      <c r="D4084" s="259"/>
      <c r="E4084" s="259"/>
      <c r="F4084" s="270"/>
      <c r="G4084" s="259"/>
      <c r="H4084" s="259"/>
      <c r="I4084" s="259"/>
      <c r="J4084" s="259"/>
    </row>
    <row r="4085" spans="1:10">
      <c r="A4085" s="259"/>
      <c r="B4085" s="259"/>
      <c r="C4085" s="259"/>
      <c r="D4085" s="259"/>
      <c r="E4085" s="259"/>
      <c r="F4085" s="270"/>
      <c r="G4085" s="259"/>
      <c r="H4085" s="259"/>
      <c r="I4085" s="259"/>
      <c r="J4085" s="259"/>
    </row>
    <row r="4086" spans="1:10">
      <c r="A4086" s="259"/>
      <c r="B4086" s="259"/>
      <c r="C4086" s="259"/>
      <c r="D4086" s="259"/>
      <c r="E4086" s="259"/>
      <c r="F4086" s="270"/>
      <c r="G4086" s="259"/>
      <c r="H4086" s="259"/>
      <c r="I4086" s="259"/>
      <c r="J4086" s="259"/>
    </row>
    <row r="4087" spans="1:10">
      <c r="A4087" s="259"/>
      <c r="B4087" s="259"/>
      <c r="C4087" s="259"/>
      <c r="D4087" s="259"/>
      <c r="E4087" s="259"/>
      <c r="F4087" s="270"/>
      <c r="G4087" s="259"/>
      <c r="H4087" s="259"/>
      <c r="I4087" s="259"/>
      <c r="J4087" s="259"/>
    </row>
    <row r="4088" spans="1:10">
      <c r="A4088" s="259"/>
      <c r="B4088" s="259"/>
      <c r="C4088" s="259"/>
      <c r="D4088" s="259"/>
      <c r="E4088" s="259"/>
      <c r="F4088" s="270"/>
      <c r="G4088" s="259"/>
      <c r="H4088" s="259"/>
      <c r="I4088" s="259"/>
      <c r="J4088" s="259"/>
    </row>
    <row r="4089" spans="1:10">
      <c r="A4089" s="259"/>
      <c r="B4089" s="259"/>
      <c r="C4089" s="259"/>
      <c r="D4089" s="259"/>
      <c r="E4089" s="259"/>
      <c r="F4089" s="270"/>
      <c r="G4089" s="259"/>
      <c r="H4089" s="259"/>
      <c r="I4089" s="259"/>
      <c r="J4089" s="259"/>
    </row>
    <row r="4090" spans="1:10">
      <c r="A4090" s="259"/>
      <c r="B4090" s="259"/>
      <c r="C4090" s="259"/>
      <c r="D4090" s="259"/>
      <c r="E4090" s="259"/>
      <c r="F4090" s="270"/>
      <c r="G4090" s="259"/>
      <c r="H4090" s="259"/>
      <c r="I4090" s="259"/>
      <c r="J4090" s="259"/>
    </row>
    <row r="4091" spans="1:10">
      <c r="A4091" s="259"/>
      <c r="B4091" s="259"/>
      <c r="C4091" s="259"/>
      <c r="D4091" s="259"/>
      <c r="E4091" s="259"/>
      <c r="F4091" s="270"/>
      <c r="G4091" s="259"/>
      <c r="H4091" s="259"/>
      <c r="I4091" s="259"/>
      <c r="J4091" s="259"/>
    </row>
    <row r="4092" spans="1:10">
      <c r="A4092" s="259"/>
      <c r="B4092" s="259"/>
      <c r="C4092" s="259"/>
      <c r="D4092" s="259"/>
      <c r="E4092" s="259"/>
      <c r="F4092" s="270"/>
      <c r="G4092" s="259"/>
      <c r="H4092" s="259"/>
      <c r="I4092" s="259"/>
      <c r="J4092" s="259"/>
    </row>
    <row r="4093" spans="1:10">
      <c r="A4093" s="259"/>
      <c r="B4093" s="259"/>
      <c r="C4093" s="259"/>
      <c r="D4093" s="259"/>
      <c r="E4093" s="259"/>
      <c r="F4093" s="270"/>
      <c r="G4093" s="259"/>
      <c r="H4093" s="259"/>
      <c r="I4093" s="259"/>
      <c r="J4093" s="259"/>
    </row>
    <row r="4094" spans="1:10">
      <c r="A4094" s="259"/>
      <c r="B4094" s="259"/>
      <c r="C4094" s="259"/>
      <c r="D4094" s="259"/>
      <c r="E4094" s="259"/>
      <c r="F4094" s="270"/>
      <c r="G4094" s="259"/>
      <c r="H4094" s="259"/>
      <c r="I4094" s="259"/>
      <c r="J4094" s="259"/>
    </row>
    <row r="4095" spans="1:10">
      <c r="A4095" s="259"/>
      <c r="B4095" s="259"/>
      <c r="C4095" s="259"/>
      <c r="D4095" s="259"/>
      <c r="E4095" s="259"/>
      <c r="F4095" s="270"/>
      <c r="G4095" s="259"/>
      <c r="H4095" s="259"/>
      <c r="I4095" s="259"/>
      <c r="J4095" s="259"/>
    </row>
    <row r="4096" spans="1:10">
      <c r="A4096" s="259"/>
      <c r="B4096" s="259"/>
      <c r="C4096" s="259"/>
      <c r="D4096" s="259"/>
      <c r="E4096" s="259"/>
      <c r="F4096" s="270"/>
      <c r="G4096" s="259"/>
      <c r="H4096" s="259"/>
      <c r="I4096" s="259"/>
      <c r="J4096" s="259"/>
    </row>
    <row r="4097" spans="1:10">
      <c r="A4097" s="259"/>
      <c r="B4097" s="259"/>
      <c r="C4097" s="259"/>
      <c r="D4097" s="259"/>
      <c r="E4097" s="259"/>
      <c r="F4097" s="270"/>
      <c r="G4097" s="259"/>
      <c r="H4097" s="259"/>
      <c r="I4097" s="259"/>
      <c r="J4097" s="259"/>
    </row>
    <row r="4098" spans="1:10">
      <c r="A4098" s="259"/>
      <c r="B4098" s="259"/>
      <c r="C4098" s="259"/>
      <c r="D4098" s="259"/>
      <c r="E4098" s="259"/>
      <c r="F4098" s="270"/>
      <c r="G4098" s="259"/>
      <c r="H4098" s="259"/>
      <c r="I4098" s="259"/>
      <c r="J4098" s="259"/>
    </row>
    <row r="4099" spans="1:10">
      <c r="A4099" s="259"/>
      <c r="B4099" s="259"/>
      <c r="C4099" s="259"/>
      <c r="D4099" s="259"/>
      <c r="E4099" s="259"/>
      <c r="F4099" s="270"/>
      <c r="G4099" s="259"/>
      <c r="H4099" s="259"/>
      <c r="I4099" s="259"/>
      <c r="J4099" s="259"/>
    </row>
    <row r="4100" spans="1:10">
      <c r="A4100" s="259"/>
      <c r="B4100" s="259"/>
      <c r="C4100" s="259"/>
      <c r="D4100" s="259"/>
      <c r="E4100" s="259"/>
      <c r="F4100" s="270"/>
      <c r="G4100" s="259"/>
      <c r="H4100" s="259"/>
      <c r="I4100" s="259"/>
      <c r="J4100" s="259"/>
    </row>
    <row r="4101" spans="1:10">
      <c r="A4101" s="259"/>
      <c r="B4101" s="259"/>
      <c r="C4101" s="259"/>
      <c r="D4101" s="259"/>
      <c r="E4101" s="259"/>
      <c r="F4101" s="270"/>
      <c r="G4101" s="259"/>
      <c r="H4101" s="259"/>
      <c r="I4101" s="259"/>
      <c r="J4101" s="259"/>
    </row>
    <row r="4102" spans="1:10">
      <c r="A4102" s="259"/>
      <c r="B4102" s="259"/>
      <c r="C4102" s="259"/>
      <c r="D4102" s="259"/>
      <c r="E4102" s="259"/>
      <c r="F4102" s="270"/>
      <c r="G4102" s="259"/>
      <c r="H4102" s="259"/>
      <c r="I4102" s="259"/>
      <c r="J4102" s="259"/>
    </row>
    <row r="4103" spans="1:10">
      <c r="A4103" s="259"/>
      <c r="B4103" s="259"/>
      <c r="C4103" s="259"/>
      <c r="D4103" s="259"/>
      <c r="E4103" s="259"/>
      <c r="F4103" s="270"/>
      <c r="G4103" s="259"/>
      <c r="H4103" s="259"/>
      <c r="I4103" s="259"/>
      <c r="J4103" s="259"/>
    </row>
    <row r="4104" spans="1:10">
      <c r="A4104" s="259"/>
      <c r="B4104" s="259"/>
      <c r="C4104" s="259"/>
      <c r="D4104" s="259"/>
      <c r="E4104" s="259"/>
      <c r="F4104" s="270"/>
      <c r="G4104" s="259"/>
      <c r="H4104" s="259"/>
      <c r="I4104" s="259"/>
      <c r="J4104" s="259"/>
    </row>
    <row r="4105" spans="1:10">
      <c r="A4105" s="259"/>
      <c r="B4105" s="259"/>
      <c r="C4105" s="259"/>
      <c r="D4105" s="259"/>
      <c r="E4105" s="259"/>
      <c r="F4105" s="270"/>
      <c r="G4105" s="259"/>
      <c r="H4105" s="259"/>
      <c r="I4105" s="259"/>
      <c r="J4105" s="259"/>
    </row>
    <row r="4106" spans="1:10">
      <c r="A4106" s="259"/>
      <c r="B4106" s="259"/>
      <c r="C4106" s="259"/>
      <c r="D4106" s="259"/>
      <c r="E4106" s="259"/>
      <c r="F4106" s="270"/>
      <c r="G4106" s="259"/>
      <c r="H4106" s="259"/>
      <c r="I4106" s="259"/>
      <c r="J4106" s="259"/>
    </row>
    <row r="4107" spans="1:10">
      <c r="A4107" s="259"/>
      <c r="B4107" s="259"/>
      <c r="C4107" s="259"/>
      <c r="D4107" s="259"/>
      <c r="E4107" s="259"/>
      <c r="F4107" s="270"/>
      <c r="G4107" s="259"/>
      <c r="H4107" s="259"/>
      <c r="I4107" s="259"/>
      <c r="J4107" s="259"/>
    </row>
    <row r="4108" spans="1:10">
      <c r="A4108" s="259"/>
      <c r="B4108" s="259"/>
      <c r="C4108" s="259"/>
      <c r="D4108" s="259"/>
      <c r="E4108" s="259"/>
      <c r="F4108" s="270"/>
      <c r="G4108" s="259"/>
      <c r="H4108" s="259"/>
      <c r="I4108" s="259"/>
      <c r="J4108" s="259"/>
    </row>
    <row r="4109" spans="1:10">
      <c r="A4109" s="259"/>
      <c r="B4109" s="259"/>
      <c r="C4109" s="259"/>
      <c r="D4109" s="259"/>
      <c r="E4109" s="259"/>
      <c r="F4109" s="270"/>
      <c r="G4109" s="259"/>
      <c r="H4109" s="259"/>
      <c r="I4109" s="259"/>
      <c r="J4109" s="259"/>
    </row>
    <row r="4110" spans="1:10">
      <c r="A4110" s="259"/>
      <c r="B4110" s="259"/>
      <c r="C4110" s="259"/>
      <c r="D4110" s="259"/>
      <c r="E4110" s="259"/>
      <c r="F4110" s="270"/>
      <c r="G4110" s="259"/>
      <c r="H4110" s="259"/>
      <c r="I4110" s="259"/>
      <c r="J4110" s="259"/>
    </row>
    <row r="4111" spans="1:10">
      <c r="A4111" s="259"/>
      <c r="B4111" s="259"/>
      <c r="C4111" s="259"/>
      <c r="D4111" s="259"/>
      <c r="E4111" s="259"/>
      <c r="F4111" s="270"/>
      <c r="G4111" s="259"/>
      <c r="H4111" s="259"/>
      <c r="I4111" s="259"/>
      <c r="J4111" s="259"/>
    </row>
    <row r="4112" spans="1:10">
      <c r="A4112" s="259"/>
      <c r="B4112" s="259"/>
      <c r="C4112" s="259"/>
      <c r="D4112" s="259"/>
      <c r="E4112" s="259"/>
      <c r="F4112" s="270"/>
      <c r="G4112" s="259"/>
      <c r="H4112" s="259"/>
      <c r="I4112" s="259"/>
      <c r="J4112" s="259"/>
    </row>
    <row r="4113" spans="1:10">
      <c r="A4113" s="259"/>
      <c r="B4113" s="259"/>
      <c r="C4113" s="259"/>
      <c r="D4113" s="259"/>
      <c r="E4113" s="259"/>
      <c r="F4113" s="270"/>
      <c r="G4113" s="259"/>
      <c r="H4113" s="259"/>
      <c r="I4113" s="259"/>
      <c r="J4113" s="259"/>
    </row>
    <row r="4114" spans="1:10">
      <c r="A4114" s="259"/>
      <c r="B4114" s="259"/>
      <c r="C4114" s="259"/>
      <c r="D4114" s="259"/>
      <c r="E4114" s="259"/>
      <c r="F4114" s="270"/>
      <c r="G4114" s="259"/>
      <c r="H4114" s="259"/>
      <c r="I4114" s="259"/>
      <c r="J4114" s="259"/>
    </row>
    <row r="4115" spans="1:10">
      <c r="A4115" s="259"/>
      <c r="B4115" s="259"/>
      <c r="C4115" s="259"/>
      <c r="D4115" s="259"/>
      <c r="E4115" s="259"/>
      <c r="F4115" s="270"/>
      <c r="G4115" s="259"/>
      <c r="H4115" s="259"/>
      <c r="I4115" s="259"/>
      <c r="J4115" s="259"/>
    </row>
    <row r="4116" spans="1:10">
      <c r="A4116" s="259"/>
      <c r="B4116" s="259"/>
      <c r="C4116" s="259"/>
      <c r="D4116" s="259"/>
      <c r="E4116" s="259"/>
      <c r="F4116" s="270"/>
      <c r="G4116" s="259"/>
      <c r="H4116" s="259"/>
      <c r="I4116" s="259"/>
      <c r="J4116" s="259"/>
    </row>
    <row r="4117" spans="1:10">
      <c r="A4117" s="259"/>
      <c r="B4117" s="259"/>
      <c r="C4117" s="259"/>
      <c r="D4117" s="259"/>
      <c r="E4117" s="259"/>
      <c r="F4117" s="270"/>
      <c r="G4117" s="259"/>
      <c r="H4117" s="259"/>
      <c r="I4117" s="259"/>
      <c r="J4117" s="259"/>
    </row>
    <row r="4118" spans="1:10">
      <c r="A4118" s="259"/>
      <c r="B4118" s="259"/>
      <c r="C4118" s="259"/>
      <c r="D4118" s="259"/>
      <c r="E4118" s="259"/>
      <c r="F4118" s="270"/>
      <c r="G4118" s="259"/>
      <c r="H4118" s="259"/>
      <c r="I4118" s="259"/>
      <c r="J4118" s="259"/>
    </row>
    <row r="4119" spans="1:10">
      <c r="A4119" s="259"/>
      <c r="B4119" s="259"/>
      <c r="C4119" s="259"/>
      <c r="D4119" s="259"/>
      <c r="E4119" s="259"/>
      <c r="F4119" s="270"/>
      <c r="G4119" s="259"/>
      <c r="H4119" s="259"/>
      <c r="I4119" s="259"/>
      <c r="J4119" s="259"/>
    </row>
    <row r="4120" spans="1:10">
      <c r="A4120" s="259"/>
      <c r="B4120" s="259"/>
      <c r="C4120" s="259"/>
      <c r="D4120" s="259"/>
      <c r="E4120" s="259"/>
      <c r="F4120" s="270"/>
      <c r="G4120" s="259"/>
      <c r="H4120" s="259"/>
      <c r="I4120" s="259"/>
      <c r="J4120" s="259"/>
    </row>
    <row r="4121" spans="1:10">
      <c r="A4121" s="259"/>
      <c r="B4121" s="259"/>
      <c r="C4121" s="259"/>
      <c r="D4121" s="259"/>
      <c r="E4121" s="259"/>
      <c r="F4121" s="270"/>
      <c r="G4121" s="259"/>
      <c r="H4121" s="259"/>
      <c r="I4121" s="259"/>
      <c r="J4121" s="259"/>
    </row>
    <row r="4122" spans="1:10">
      <c r="A4122" s="259"/>
      <c r="B4122" s="259"/>
      <c r="C4122" s="259"/>
      <c r="D4122" s="259"/>
      <c r="E4122" s="259"/>
      <c r="F4122" s="270"/>
      <c r="G4122" s="259"/>
      <c r="H4122" s="259"/>
      <c r="I4122" s="259"/>
      <c r="J4122" s="259"/>
    </row>
    <row r="4123" spans="1:10">
      <c r="A4123" s="259"/>
      <c r="B4123" s="259"/>
      <c r="C4123" s="259"/>
      <c r="D4123" s="259"/>
      <c r="E4123" s="259"/>
      <c r="F4123" s="270"/>
      <c r="G4123" s="259"/>
      <c r="H4123" s="259"/>
      <c r="I4123" s="259"/>
      <c r="J4123" s="259"/>
    </row>
    <row r="4124" spans="1:10">
      <c r="A4124" s="259"/>
      <c r="B4124" s="259"/>
      <c r="C4124" s="259"/>
      <c r="D4124" s="259"/>
      <c r="E4124" s="259"/>
      <c r="F4124" s="270"/>
      <c r="G4124" s="259"/>
      <c r="H4124" s="259"/>
      <c r="I4124" s="259"/>
      <c r="J4124" s="259"/>
    </row>
    <row r="4125" spans="1:10">
      <c r="A4125" s="259"/>
      <c r="B4125" s="259"/>
      <c r="C4125" s="259"/>
      <c r="D4125" s="259"/>
      <c r="E4125" s="259"/>
      <c r="F4125" s="270"/>
      <c r="G4125" s="259"/>
      <c r="H4125" s="259"/>
      <c r="I4125" s="259"/>
      <c r="J4125" s="259"/>
    </row>
    <row r="4126" spans="1:10">
      <c r="A4126" s="259"/>
      <c r="B4126" s="259"/>
      <c r="C4126" s="259"/>
      <c r="D4126" s="259"/>
      <c r="E4126" s="259"/>
      <c r="F4126" s="270"/>
      <c r="G4126" s="259"/>
      <c r="H4126" s="259"/>
      <c r="I4126" s="259"/>
      <c r="J4126" s="259"/>
    </row>
    <row r="4127" spans="1:10">
      <c r="A4127" s="259"/>
      <c r="B4127" s="259"/>
      <c r="C4127" s="259"/>
      <c r="D4127" s="259"/>
      <c r="E4127" s="259"/>
      <c r="F4127" s="270"/>
      <c r="G4127" s="259"/>
      <c r="H4127" s="259"/>
      <c r="I4127" s="259"/>
      <c r="J4127" s="259"/>
    </row>
    <row r="4128" spans="1:10">
      <c r="A4128" s="259"/>
      <c r="B4128" s="259"/>
      <c r="C4128" s="259"/>
      <c r="D4128" s="259"/>
      <c r="E4128" s="259"/>
      <c r="F4128" s="270"/>
      <c r="G4128" s="259"/>
      <c r="H4128" s="259"/>
      <c r="I4128" s="259"/>
      <c r="J4128" s="259"/>
    </row>
    <row r="4129" spans="1:10">
      <c r="A4129" s="259"/>
      <c r="B4129" s="259"/>
      <c r="C4129" s="259"/>
      <c r="D4129" s="259"/>
      <c r="E4129" s="259"/>
      <c r="F4129" s="270"/>
      <c r="G4129" s="259"/>
      <c r="H4129" s="259"/>
      <c r="I4129" s="259"/>
      <c r="J4129" s="259"/>
    </row>
    <row r="4130" spans="1:10">
      <c r="A4130" s="259"/>
      <c r="B4130" s="259"/>
      <c r="C4130" s="259"/>
      <c r="D4130" s="259"/>
      <c r="E4130" s="259"/>
      <c r="F4130" s="270"/>
      <c r="G4130" s="259"/>
      <c r="H4130" s="259"/>
      <c r="I4130" s="259"/>
      <c r="J4130" s="259"/>
    </row>
    <row r="4131" spans="1:10">
      <c r="A4131" s="259"/>
      <c r="B4131" s="259"/>
      <c r="C4131" s="259"/>
      <c r="D4131" s="259"/>
      <c r="E4131" s="259"/>
      <c r="F4131" s="270"/>
      <c r="G4131" s="259"/>
      <c r="H4131" s="259"/>
      <c r="I4131" s="259"/>
      <c r="J4131" s="259"/>
    </row>
    <row r="4132" spans="1:10">
      <c r="A4132" s="259"/>
      <c r="B4132" s="259"/>
      <c r="C4132" s="259"/>
      <c r="D4132" s="259"/>
      <c r="E4132" s="259"/>
      <c r="F4132" s="270"/>
      <c r="G4132" s="259"/>
      <c r="H4132" s="259"/>
      <c r="I4132" s="259"/>
      <c r="J4132" s="259"/>
    </row>
    <row r="4133" spans="1:10">
      <c r="A4133" s="259"/>
      <c r="B4133" s="259"/>
      <c r="C4133" s="259"/>
      <c r="D4133" s="259"/>
      <c r="E4133" s="259"/>
      <c r="F4133" s="270"/>
      <c r="G4133" s="259"/>
      <c r="H4133" s="259"/>
      <c r="I4133" s="259"/>
      <c r="J4133" s="259"/>
    </row>
    <row r="4134" spans="1:10">
      <c r="A4134" s="259"/>
      <c r="B4134" s="259"/>
      <c r="C4134" s="259"/>
      <c r="D4134" s="259"/>
      <c r="E4134" s="259"/>
      <c r="F4134" s="270"/>
      <c r="G4134" s="259"/>
      <c r="H4134" s="259"/>
      <c r="I4134" s="259"/>
      <c r="J4134" s="259"/>
    </row>
    <row r="4135" spans="1:10">
      <c r="A4135" s="259"/>
      <c r="B4135" s="259"/>
      <c r="C4135" s="259"/>
      <c r="D4135" s="259"/>
      <c r="E4135" s="259"/>
      <c r="F4135" s="270"/>
      <c r="G4135" s="259"/>
      <c r="H4135" s="259"/>
      <c r="I4135" s="259"/>
      <c r="J4135" s="259"/>
    </row>
    <row r="4136" spans="1:10">
      <c r="A4136" s="259"/>
      <c r="B4136" s="259"/>
      <c r="C4136" s="259"/>
      <c r="D4136" s="259"/>
      <c r="E4136" s="259"/>
      <c r="F4136" s="270"/>
      <c r="G4136" s="259"/>
      <c r="H4136" s="259"/>
      <c r="I4136" s="259"/>
      <c r="J4136" s="259"/>
    </row>
    <row r="4137" spans="1:10">
      <c r="A4137" s="259"/>
      <c r="B4137" s="259"/>
      <c r="C4137" s="259"/>
      <c r="D4137" s="259"/>
      <c r="E4137" s="259"/>
      <c r="F4137" s="270"/>
      <c r="G4137" s="259"/>
      <c r="H4137" s="259"/>
      <c r="I4137" s="259"/>
      <c r="J4137" s="259"/>
    </row>
    <row r="4138" spans="1:10">
      <c r="A4138" s="259"/>
      <c r="B4138" s="259"/>
      <c r="C4138" s="259"/>
      <c r="D4138" s="259"/>
      <c r="E4138" s="259"/>
      <c r="F4138" s="270"/>
      <c r="G4138" s="259"/>
      <c r="H4138" s="259"/>
      <c r="I4138" s="259"/>
      <c r="J4138" s="259"/>
    </row>
    <row r="4139" spans="1:10">
      <c r="A4139" s="259"/>
      <c r="B4139" s="259"/>
      <c r="C4139" s="259"/>
      <c r="D4139" s="259"/>
      <c r="E4139" s="259"/>
      <c r="F4139" s="270"/>
      <c r="G4139" s="259"/>
      <c r="H4139" s="259"/>
      <c r="I4139" s="259"/>
      <c r="J4139" s="259"/>
    </row>
    <row r="4140" spans="1:10">
      <c r="A4140" s="259"/>
      <c r="B4140" s="259"/>
      <c r="C4140" s="259"/>
      <c r="D4140" s="259"/>
      <c r="E4140" s="259"/>
      <c r="F4140" s="270"/>
      <c r="G4140" s="259"/>
      <c r="H4140" s="259"/>
      <c r="I4140" s="259"/>
      <c r="J4140" s="259"/>
    </row>
    <row r="4141" spans="1:10">
      <c r="A4141" s="259"/>
      <c r="B4141" s="259"/>
      <c r="C4141" s="259"/>
      <c r="D4141" s="259"/>
      <c r="E4141" s="259"/>
      <c r="F4141" s="270"/>
      <c r="G4141" s="259"/>
      <c r="H4141" s="259"/>
      <c r="I4141" s="259"/>
      <c r="J4141" s="259"/>
    </row>
    <row r="4142" spans="1:10">
      <c r="A4142" s="259"/>
      <c r="B4142" s="259"/>
      <c r="C4142" s="259"/>
      <c r="D4142" s="259"/>
      <c r="E4142" s="259"/>
      <c r="F4142" s="270"/>
      <c r="G4142" s="259"/>
      <c r="H4142" s="259"/>
      <c r="I4142" s="259"/>
      <c r="J4142" s="259"/>
    </row>
    <row r="4143" spans="1:10">
      <c r="A4143" s="259"/>
      <c r="B4143" s="259"/>
      <c r="C4143" s="259"/>
      <c r="D4143" s="259"/>
      <c r="E4143" s="259"/>
      <c r="F4143" s="270"/>
      <c r="G4143" s="259"/>
      <c r="H4143" s="259"/>
      <c r="I4143" s="259"/>
      <c r="J4143" s="259"/>
    </row>
    <row r="4144" spans="1:10">
      <c r="A4144" s="259"/>
      <c r="B4144" s="259"/>
      <c r="C4144" s="259"/>
      <c r="D4144" s="259"/>
      <c r="E4144" s="259"/>
      <c r="F4144" s="270"/>
      <c r="G4144" s="259"/>
      <c r="H4144" s="259"/>
      <c r="I4144" s="259"/>
      <c r="J4144" s="259"/>
    </row>
    <row r="4145" spans="1:10">
      <c r="A4145" s="259"/>
      <c r="B4145" s="259"/>
      <c r="C4145" s="259"/>
      <c r="D4145" s="259"/>
      <c r="E4145" s="259"/>
      <c r="F4145" s="270"/>
      <c r="G4145" s="259"/>
      <c r="H4145" s="259"/>
      <c r="I4145" s="259"/>
      <c r="J4145" s="259"/>
    </row>
    <row r="4146" spans="1:10">
      <c r="A4146" s="259"/>
      <c r="B4146" s="259"/>
      <c r="C4146" s="259"/>
      <c r="D4146" s="259"/>
      <c r="E4146" s="259"/>
      <c r="F4146" s="270"/>
      <c r="G4146" s="259"/>
      <c r="H4146" s="259"/>
      <c r="I4146" s="259"/>
      <c r="J4146" s="259"/>
    </row>
    <row r="4147" spans="1:10">
      <c r="A4147" s="259"/>
      <c r="B4147" s="259"/>
      <c r="C4147" s="259"/>
      <c r="D4147" s="259"/>
      <c r="E4147" s="259"/>
      <c r="F4147" s="270"/>
      <c r="G4147" s="259"/>
      <c r="H4147" s="259"/>
      <c r="I4147" s="259"/>
      <c r="J4147" s="259"/>
    </row>
    <row r="4148" spans="1:10">
      <c r="A4148" s="259"/>
      <c r="B4148" s="259"/>
      <c r="C4148" s="259"/>
      <c r="D4148" s="259"/>
      <c r="E4148" s="259"/>
      <c r="F4148" s="270"/>
      <c r="G4148" s="259"/>
      <c r="H4148" s="259"/>
      <c r="I4148" s="259"/>
      <c r="J4148" s="259"/>
    </row>
    <row r="4149" spans="1:10">
      <c r="A4149" s="259"/>
      <c r="B4149" s="259"/>
      <c r="C4149" s="259"/>
      <c r="D4149" s="259"/>
      <c r="E4149" s="259"/>
      <c r="F4149" s="270"/>
      <c r="G4149" s="259"/>
      <c r="H4149" s="259"/>
      <c r="I4149" s="259"/>
      <c r="J4149" s="259"/>
    </row>
    <row r="4150" spans="1:10">
      <c r="A4150" s="259"/>
      <c r="B4150" s="259"/>
      <c r="C4150" s="259"/>
      <c r="D4150" s="259"/>
      <c r="E4150" s="259"/>
      <c r="F4150" s="270"/>
      <c r="G4150" s="259"/>
      <c r="H4150" s="259"/>
      <c r="I4150" s="259"/>
      <c r="J4150" s="259"/>
    </row>
    <row r="4151" spans="1:10">
      <c r="A4151" s="259"/>
      <c r="B4151" s="259"/>
      <c r="C4151" s="259"/>
      <c r="D4151" s="259"/>
      <c r="E4151" s="259"/>
      <c r="F4151" s="270"/>
      <c r="G4151" s="259"/>
      <c r="H4151" s="259"/>
      <c r="I4151" s="259"/>
      <c r="J4151" s="259"/>
    </row>
    <row r="4152" spans="1:10">
      <c r="A4152" s="259"/>
      <c r="B4152" s="259"/>
      <c r="C4152" s="259"/>
      <c r="D4152" s="259"/>
      <c r="E4152" s="259"/>
      <c r="F4152" s="270"/>
      <c r="G4152" s="259"/>
      <c r="H4152" s="259"/>
      <c r="I4152" s="259"/>
      <c r="J4152" s="259"/>
    </row>
    <row r="4153" spans="1:10">
      <c r="A4153" s="259"/>
      <c r="B4153" s="259"/>
      <c r="C4153" s="259"/>
      <c r="D4153" s="259"/>
      <c r="E4153" s="259"/>
      <c r="F4153" s="270"/>
      <c r="G4153" s="259"/>
      <c r="H4153" s="259"/>
      <c r="I4153" s="259"/>
      <c r="J4153" s="259"/>
    </row>
    <row r="4154" spans="1:10">
      <c r="A4154" s="259"/>
      <c r="B4154" s="259"/>
      <c r="C4154" s="259"/>
      <c r="D4154" s="259"/>
      <c r="E4154" s="259"/>
      <c r="F4154" s="270"/>
      <c r="G4154" s="259"/>
      <c r="H4154" s="259"/>
      <c r="I4154" s="259"/>
      <c r="J4154" s="259"/>
    </row>
    <row r="4155" spans="1:10">
      <c r="A4155" s="259"/>
      <c r="B4155" s="259"/>
      <c r="C4155" s="259"/>
      <c r="D4155" s="259"/>
      <c r="E4155" s="259"/>
      <c r="F4155" s="270"/>
      <c r="G4155" s="259"/>
      <c r="H4155" s="259"/>
      <c r="I4155" s="259"/>
      <c r="J4155" s="259"/>
    </row>
    <row r="4156" spans="1:10">
      <c r="A4156" s="259"/>
      <c r="B4156" s="259"/>
      <c r="C4156" s="259"/>
      <c r="D4156" s="259"/>
      <c r="E4156" s="259"/>
      <c r="F4156" s="270"/>
      <c r="G4156" s="259"/>
      <c r="H4156" s="259"/>
      <c r="I4156" s="259"/>
      <c r="J4156" s="259"/>
    </row>
    <row r="4157" spans="1:10">
      <c r="A4157" s="259"/>
      <c r="B4157" s="259"/>
      <c r="C4157" s="259"/>
      <c r="D4157" s="259"/>
      <c r="E4157" s="259"/>
      <c r="F4157" s="270"/>
      <c r="G4157" s="259"/>
      <c r="H4157" s="259"/>
      <c r="I4157" s="259"/>
      <c r="J4157" s="259"/>
    </row>
    <row r="4158" spans="1:10">
      <c r="A4158" s="259"/>
      <c r="B4158" s="259"/>
      <c r="C4158" s="259"/>
      <c r="D4158" s="259"/>
      <c r="E4158" s="259"/>
      <c r="F4158" s="270"/>
      <c r="G4158" s="259"/>
      <c r="H4158" s="259"/>
      <c r="I4158" s="259"/>
      <c r="J4158" s="259"/>
    </row>
    <row r="4159" spans="1:10">
      <c r="A4159" s="259"/>
      <c r="B4159" s="259"/>
      <c r="C4159" s="259"/>
      <c r="D4159" s="259"/>
      <c r="E4159" s="259"/>
      <c r="F4159" s="270"/>
      <c r="G4159" s="259"/>
      <c r="H4159" s="259"/>
      <c r="I4159" s="259"/>
      <c r="J4159" s="259"/>
    </row>
    <row r="4160" spans="1:10">
      <c r="A4160" s="259"/>
      <c r="B4160" s="259"/>
      <c r="C4160" s="259"/>
      <c r="D4160" s="259"/>
      <c r="E4160" s="259"/>
      <c r="F4160" s="270"/>
      <c r="G4160" s="259"/>
      <c r="H4160" s="259"/>
      <c r="I4160" s="259"/>
      <c r="J4160" s="259"/>
    </row>
    <row r="4161" spans="1:10">
      <c r="A4161" s="259"/>
      <c r="B4161" s="259"/>
      <c r="C4161" s="259"/>
      <c r="D4161" s="259"/>
      <c r="E4161" s="259"/>
      <c r="F4161" s="270"/>
      <c r="G4161" s="259"/>
      <c r="H4161" s="259"/>
      <c r="I4161" s="259"/>
      <c r="J4161" s="259"/>
    </row>
    <row r="4162" spans="1:10">
      <c r="A4162" s="259"/>
      <c r="B4162" s="259"/>
      <c r="C4162" s="259"/>
      <c r="D4162" s="259"/>
      <c r="E4162" s="259"/>
      <c r="F4162" s="270"/>
      <c r="G4162" s="259"/>
      <c r="H4162" s="259"/>
      <c r="I4162" s="259"/>
      <c r="J4162" s="259"/>
    </row>
    <row r="4163" spans="1:10">
      <c r="A4163" s="259"/>
      <c r="B4163" s="259"/>
      <c r="C4163" s="259"/>
      <c r="D4163" s="259"/>
      <c r="E4163" s="259"/>
      <c r="F4163" s="270"/>
      <c r="G4163" s="259"/>
      <c r="H4163" s="259"/>
      <c r="I4163" s="259"/>
      <c r="J4163" s="259"/>
    </row>
    <row r="4164" spans="1:10">
      <c r="A4164" s="259"/>
      <c r="B4164" s="259"/>
      <c r="C4164" s="259"/>
      <c r="D4164" s="259"/>
      <c r="E4164" s="259"/>
      <c r="F4164" s="270"/>
      <c r="G4164" s="259"/>
      <c r="H4164" s="259"/>
      <c r="I4164" s="259"/>
      <c r="J4164" s="259"/>
    </row>
    <row r="4165" spans="1:10">
      <c r="A4165" s="259"/>
      <c r="B4165" s="259"/>
      <c r="C4165" s="259"/>
      <c r="D4165" s="259"/>
      <c r="E4165" s="259"/>
      <c r="F4165" s="270"/>
      <c r="G4165" s="259"/>
      <c r="H4165" s="259"/>
      <c r="I4165" s="259"/>
      <c r="J4165" s="259"/>
    </row>
    <row r="4166" spans="1:10">
      <c r="A4166" s="259"/>
      <c r="B4166" s="259"/>
      <c r="C4166" s="259"/>
      <c r="D4166" s="259"/>
      <c r="E4166" s="259"/>
      <c r="F4166" s="270"/>
      <c r="G4166" s="259"/>
      <c r="H4166" s="259"/>
      <c r="I4166" s="259"/>
      <c r="J4166" s="259"/>
    </row>
    <row r="4167" spans="1:10">
      <c r="A4167" s="259"/>
      <c r="B4167" s="259"/>
      <c r="C4167" s="259"/>
      <c r="D4167" s="259"/>
      <c r="E4167" s="259"/>
      <c r="F4167" s="270"/>
      <c r="G4167" s="259"/>
      <c r="H4167" s="259"/>
      <c r="I4167" s="259"/>
      <c r="J4167" s="259"/>
    </row>
    <row r="4168" spans="1:10">
      <c r="A4168" s="259"/>
      <c r="B4168" s="259"/>
      <c r="C4168" s="259"/>
      <c r="D4168" s="259"/>
      <c r="E4168" s="259"/>
      <c r="F4168" s="270"/>
      <c r="G4168" s="259"/>
      <c r="H4168" s="259"/>
      <c r="I4168" s="259"/>
      <c r="J4168" s="259"/>
    </row>
    <row r="4169" spans="1:10">
      <c r="A4169" s="259"/>
      <c r="B4169" s="259"/>
      <c r="C4169" s="259"/>
      <c r="D4169" s="259"/>
      <c r="E4169" s="259"/>
      <c r="F4169" s="270"/>
      <c r="G4169" s="259"/>
      <c r="H4169" s="259"/>
      <c r="I4169" s="259"/>
      <c r="J4169" s="259"/>
    </row>
    <row r="4170" spans="1:10">
      <c r="A4170" s="259"/>
      <c r="B4170" s="259"/>
      <c r="C4170" s="259"/>
      <c r="D4170" s="259"/>
      <c r="E4170" s="259"/>
      <c r="F4170" s="270"/>
      <c r="G4170" s="259"/>
      <c r="H4170" s="259"/>
      <c r="I4170" s="259"/>
      <c r="J4170" s="259"/>
    </row>
    <row r="4171" spans="1:10">
      <c r="A4171" s="259"/>
      <c r="B4171" s="259"/>
      <c r="C4171" s="259"/>
      <c r="D4171" s="259"/>
      <c r="E4171" s="259"/>
      <c r="F4171" s="270"/>
      <c r="G4171" s="259"/>
      <c r="H4171" s="259"/>
      <c r="I4171" s="259"/>
      <c r="J4171" s="259"/>
    </row>
    <row r="4172" spans="1:10">
      <c r="A4172" s="259"/>
      <c r="B4172" s="259"/>
      <c r="C4172" s="259"/>
      <c r="D4172" s="259"/>
      <c r="E4172" s="259"/>
      <c r="F4172" s="270"/>
      <c r="G4172" s="259"/>
      <c r="H4172" s="259"/>
      <c r="I4172" s="259"/>
      <c r="J4172" s="259"/>
    </row>
    <row r="4173" spans="1:10">
      <c r="A4173" s="259"/>
      <c r="B4173" s="259"/>
      <c r="C4173" s="259"/>
      <c r="D4173" s="259"/>
      <c r="E4173" s="259"/>
      <c r="F4173" s="270"/>
      <c r="G4173" s="259"/>
      <c r="H4173" s="259"/>
      <c r="I4173" s="259"/>
      <c r="J4173" s="259"/>
    </row>
    <row r="4174" spans="1:10">
      <c r="A4174" s="259"/>
      <c r="B4174" s="259"/>
      <c r="C4174" s="259"/>
      <c r="D4174" s="259"/>
      <c r="E4174" s="259"/>
      <c r="F4174" s="270"/>
      <c r="G4174" s="259"/>
      <c r="H4174" s="259"/>
      <c r="I4174" s="259"/>
      <c r="J4174" s="259"/>
    </row>
    <row r="4175" spans="1:10">
      <c r="A4175" s="259"/>
      <c r="B4175" s="259"/>
      <c r="C4175" s="259"/>
      <c r="D4175" s="259"/>
      <c r="E4175" s="259"/>
      <c r="F4175" s="270"/>
      <c r="G4175" s="259"/>
      <c r="H4175" s="259"/>
      <c r="I4175" s="259"/>
      <c r="J4175" s="259"/>
    </row>
    <row r="4176" spans="1:10">
      <c r="A4176" s="259"/>
      <c r="B4176" s="259"/>
      <c r="C4176" s="259"/>
      <c r="D4176" s="259"/>
      <c r="E4176" s="259"/>
      <c r="F4176" s="270"/>
      <c r="G4176" s="259"/>
      <c r="H4176" s="259"/>
      <c r="I4176" s="259"/>
      <c r="J4176" s="259"/>
    </row>
    <row r="4177" spans="1:10">
      <c r="A4177" s="259"/>
      <c r="B4177" s="259"/>
      <c r="C4177" s="259"/>
      <c r="D4177" s="259"/>
      <c r="E4177" s="259"/>
      <c r="F4177" s="270"/>
      <c r="G4177" s="259"/>
      <c r="H4177" s="259"/>
      <c r="I4177" s="259"/>
      <c r="J4177" s="259"/>
    </row>
    <row r="4178" spans="1:10">
      <c r="A4178" s="259"/>
      <c r="B4178" s="259"/>
      <c r="C4178" s="259"/>
      <c r="D4178" s="259"/>
      <c r="E4178" s="259"/>
      <c r="F4178" s="270"/>
      <c r="G4178" s="259"/>
      <c r="H4178" s="259"/>
      <c r="I4178" s="259"/>
      <c r="J4178" s="259"/>
    </row>
    <row r="4179" spans="1:10">
      <c r="A4179" s="259"/>
      <c r="B4179" s="259"/>
      <c r="C4179" s="259"/>
      <c r="D4179" s="259"/>
      <c r="E4179" s="259"/>
      <c r="F4179" s="270"/>
      <c r="G4179" s="259"/>
      <c r="H4179" s="259"/>
      <c r="I4179" s="259"/>
      <c r="J4179" s="259"/>
    </row>
    <row r="4180" spans="1:10">
      <c r="A4180" s="259"/>
      <c r="B4180" s="259"/>
      <c r="C4180" s="259"/>
      <c r="D4180" s="259"/>
      <c r="E4180" s="259"/>
      <c r="F4180" s="270"/>
      <c r="G4180" s="259"/>
      <c r="H4180" s="259"/>
      <c r="I4180" s="259"/>
      <c r="J4180" s="259"/>
    </row>
    <row r="4181" spans="1:10">
      <c r="A4181" s="259"/>
      <c r="B4181" s="259"/>
      <c r="C4181" s="259"/>
      <c r="D4181" s="259"/>
      <c r="E4181" s="259"/>
      <c r="F4181" s="270"/>
      <c r="G4181" s="259"/>
      <c r="H4181" s="259"/>
      <c r="I4181" s="259"/>
      <c r="J4181" s="259"/>
    </row>
    <row r="4182" spans="1:10">
      <c r="A4182" s="259"/>
      <c r="B4182" s="259"/>
      <c r="C4182" s="259"/>
      <c r="D4182" s="259"/>
      <c r="E4182" s="259"/>
      <c r="F4182" s="270"/>
      <c r="G4182" s="259"/>
      <c r="H4182" s="259"/>
      <c r="I4182" s="259"/>
      <c r="J4182" s="259"/>
    </row>
    <row r="4183" spans="1:10">
      <c r="A4183" s="259"/>
      <c r="B4183" s="259"/>
      <c r="C4183" s="259"/>
      <c r="D4183" s="259"/>
      <c r="E4183" s="259"/>
      <c r="F4183" s="270"/>
      <c r="G4183" s="259"/>
      <c r="H4183" s="259"/>
      <c r="I4183" s="259"/>
      <c r="J4183" s="259"/>
    </row>
    <row r="4184" spans="1:10">
      <c r="A4184" s="259"/>
      <c r="B4184" s="259"/>
      <c r="C4184" s="259"/>
      <c r="D4184" s="259"/>
      <c r="E4184" s="259"/>
      <c r="F4184" s="270"/>
      <c r="G4184" s="259"/>
      <c r="H4184" s="259"/>
      <c r="I4184" s="259"/>
      <c r="J4184" s="259"/>
    </row>
    <row r="4185" spans="1:10">
      <c r="A4185" s="259"/>
      <c r="B4185" s="259"/>
      <c r="C4185" s="259"/>
      <c r="D4185" s="259"/>
      <c r="E4185" s="259"/>
      <c r="F4185" s="270"/>
      <c r="G4185" s="259"/>
      <c r="H4185" s="259"/>
      <c r="I4185" s="259"/>
      <c r="J4185" s="259"/>
    </row>
    <row r="4186" spans="1:10">
      <c r="A4186" s="259"/>
      <c r="B4186" s="259"/>
      <c r="C4186" s="259"/>
      <c r="D4186" s="259"/>
      <c r="E4186" s="259"/>
      <c r="F4186" s="270"/>
      <c r="G4186" s="259"/>
      <c r="H4186" s="259"/>
      <c r="I4186" s="259"/>
      <c r="J4186" s="259"/>
    </row>
    <row r="4187" spans="1:10">
      <c r="A4187" s="259"/>
      <c r="B4187" s="259"/>
      <c r="C4187" s="259"/>
      <c r="D4187" s="259"/>
      <c r="E4187" s="259"/>
      <c r="F4187" s="270"/>
      <c r="G4187" s="259"/>
      <c r="H4187" s="259"/>
      <c r="I4187" s="259"/>
      <c r="J4187" s="259"/>
    </row>
    <row r="4188" spans="1:10">
      <c r="A4188" s="259"/>
      <c r="B4188" s="259"/>
      <c r="C4188" s="259"/>
      <c r="D4188" s="259"/>
      <c r="E4188" s="259"/>
      <c r="F4188" s="270"/>
      <c r="G4188" s="259"/>
      <c r="H4188" s="259"/>
      <c r="I4188" s="259"/>
      <c r="J4188" s="259"/>
    </row>
    <row r="4189" spans="1:10">
      <c r="A4189" s="259"/>
      <c r="B4189" s="259"/>
      <c r="C4189" s="259"/>
      <c r="D4189" s="259"/>
      <c r="E4189" s="259"/>
      <c r="F4189" s="270"/>
      <c r="G4189" s="259"/>
      <c r="H4189" s="259"/>
      <c r="I4189" s="259"/>
      <c r="J4189" s="259"/>
    </row>
    <row r="4190" spans="1:10">
      <c r="A4190" s="259"/>
      <c r="B4190" s="259"/>
      <c r="C4190" s="259"/>
      <c r="D4190" s="259"/>
      <c r="E4190" s="259"/>
      <c r="F4190" s="270"/>
      <c r="G4190" s="259"/>
      <c r="H4190" s="259"/>
      <c r="I4190" s="259"/>
      <c r="J4190" s="259"/>
    </row>
    <row r="4191" spans="1:10">
      <c r="A4191" s="259"/>
      <c r="B4191" s="259"/>
      <c r="C4191" s="259"/>
      <c r="D4191" s="259"/>
      <c r="E4191" s="259"/>
      <c r="F4191" s="270"/>
      <c r="G4191" s="259"/>
      <c r="H4191" s="259"/>
      <c r="I4191" s="259"/>
      <c r="J4191" s="259"/>
    </row>
    <row r="4192" spans="1:10">
      <c r="A4192" s="259"/>
      <c r="B4192" s="259"/>
      <c r="C4192" s="259"/>
      <c r="D4192" s="259"/>
      <c r="E4192" s="259"/>
      <c r="F4192" s="270"/>
      <c r="G4192" s="259"/>
      <c r="H4192" s="259"/>
      <c r="I4192" s="259"/>
      <c r="J4192" s="259"/>
    </row>
    <row r="4193" spans="1:10">
      <c r="A4193" s="259"/>
      <c r="B4193" s="259"/>
      <c r="C4193" s="259"/>
      <c r="D4193" s="259"/>
      <c r="E4193" s="259"/>
      <c r="F4193" s="270"/>
      <c r="G4193" s="259"/>
      <c r="H4193" s="259"/>
      <c r="I4193" s="259"/>
      <c r="J4193" s="259"/>
    </row>
    <row r="4194" spans="1:10">
      <c r="A4194" s="259"/>
      <c r="B4194" s="259"/>
      <c r="C4194" s="259"/>
      <c r="D4194" s="259"/>
      <c r="E4194" s="259"/>
      <c r="F4194" s="270"/>
      <c r="G4194" s="259"/>
      <c r="H4194" s="259"/>
      <c r="I4194" s="259"/>
      <c r="J4194" s="259"/>
    </row>
    <row r="4195" spans="1:10">
      <c r="A4195" s="259"/>
      <c r="B4195" s="259"/>
      <c r="C4195" s="259"/>
      <c r="D4195" s="259"/>
      <c r="E4195" s="259"/>
      <c r="F4195" s="270"/>
      <c r="G4195" s="259"/>
      <c r="H4195" s="259"/>
      <c r="I4195" s="259"/>
      <c r="J4195" s="259"/>
    </row>
    <row r="4196" spans="1:10">
      <c r="A4196" s="259"/>
      <c r="B4196" s="259"/>
      <c r="C4196" s="259"/>
      <c r="D4196" s="259"/>
      <c r="E4196" s="259"/>
      <c r="F4196" s="270"/>
      <c r="G4196" s="259"/>
      <c r="H4196" s="259"/>
      <c r="I4196" s="259"/>
      <c r="J4196" s="259"/>
    </row>
    <row r="4197" spans="1:10">
      <c r="A4197" s="259"/>
      <c r="B4197" s="259"/>
      <c r="C4197" s="259"/>
      <c r="D4197" s="259"/>
      <c r="E4197" s="259"/>
      <c r="F4197" s="270"/>
      <c r="G4197" s="259"/>
      <c r="H4197" s="259"/>
      <c r="I4197" s="259"/>
      <c r="J4197" s="259"/>
    </row>
    <row r="4198" spans="1:10">
      <c r="A4198" s="259"/>
      <c r="B4198" s="259"/>
      <c r="C4198" s="259"/>
      <c r="D4198" s="259"/>
      <c r="E4198" s="259"/>
      <c r="F4198" s="270"/>
      <c r="G4198" s="259"/>
      <c r="H4198" s="259"/>
      <c r="I4198" s="259"/>
      <c r="J4198" s="259"/>
    </row>
    <row r="4199" spans="1:10">
      <c r="A4199" s="259"/>
      <c r="B4199" s="259"/>
      <c r="C4199" s="259"/>
      <c r="D4199" s="259"/>
      <c r="E4199" s="259"/>
      <c r="F4199" s="270"/>
      <c r="G4199" s="259"/>
      <c r="H4199" s="259"/>
      <c r="I4199" s="259"/>
      <c r="J4199" s="259"/>
    </row>
    <row r="4200" spans="1:10">
      <c r="A4200" s="259"/>
      <c r="B4200" s="259"/>
      <c r="C4200" s="259"/>
      <c r="D4200" s="259"/>
      <c r="E4200" s="259"/>
      <c r="F4200" s="270"/>
      <c r="G4200" s="259"/>
      <c r="H4200" s="259"/>
      <c r="I4200" s="259"/>
      <c r="J4200" s="259"/>
    </row>
    <row r="4201" spans="1:10">
      <c r="A4201" s="259"/>
      <c r="B4201" s="259"/>
      <c r="C4201" s="259"/>
      <c r="D4201" s="259"/>
      <c r="E4201" s="259"/>
      <c r="F4201" s="270"/>
      <c r="G4201" s="259"/>
      <c r="H4201" s="259"/>
      <c r="I4201" s="259"/>
      <c r="J4201" s="259"/>
    </row>
    <row r="4202" spans="1:10">
      <c r="A4202" s="259"/>
      <c r="B4202" s="259"/>
      <c r="C4202" s="259"/>
      <c r="D4202" s="259"/>
      <c r="E4202" s="259"/>
      <c r="F4202" s="270"/>
      <c r="G4202" s="259"/>
      <c r="H4202" s="259"/>
      <c r="I4202" s="259"/>
      <c r="J4202" s="259"/>
    </row>
    <row r="4203" spans="1:10">
      <c r="A4203" s="259"/>
      <c r="B4203" s="259"/>
      <c r="C4203" s="259"/>
      <c r="D4203" s="259"/>
      <c r="E4203" s="259"/>
      <c r="F4203" s="270"/>
      <c r="G4203" s="259"/>
      <c r="H4203" s="259"/>
      <c r="I4203" s="259"/>
      <c r="J4203" s="259"/>
    </row>
    <row r="4204" spans="1:10">
      <c r="A4204" s="259"/>
      <c r="B4204" s="259"/>
      <c r="C4204" s="259"/>
      <c r="D4204" s="259"/>
      <c r="E4204" s="259"/>
      <c r="F4204" s="270"/>
      <c r="G4204" s="259"/>
      <c r="H4204" s="259"/>
      <c r="I4204" s="259"/>
      <c r="J4204" s="259"/>
    </row>
    <row r="4205" spans="1:10">
      <c r="A4205" s="259"/>
      <c r="B4205" s="259"/>
      <c r="C4205" s="259"/>
      <c r="D4205" s="259"/>
      <c r="E4205" s="259"/>
      <c r="F4205" s="270"/>
      <c r="G4205" s="259"/>
      <c r="H4205" s="259"/>
      <c r="I4205" s="259"/>
      <c r="J4205" s="259"/>
    </row>
    <row r="4206" spans="1:10">
      <c r="A4206" s="259"/>
      <c r="B4206" s="259"/>
      <c r="C4206" s="259"/>
      <c r="D4206" s="259"/>
      <c r="E4206" s="259"/>
      <c r="F4206" s="270"/>
      <c r="G4206" s="259"/>
      <c r="H4206" s="259"/>
      <c r="I4206" s="259"/>
      <c r="J4206" s="259"/>
    </row>
    <row r="4207" spans="1:10">
      <c r="A4207" s="259"/>
      <c r="B4207" s="259"/>
      <c r="C4207" s="259"/>
      <c r="D4207" s="259"/>
      <c r="E4207" s="259"/>
      <c r="F4207" s="270"/>
      <c r="G4207" s="259"/>
      <c r="H4207" s="259"/>
      <c r="I4207" s="259"/>
      <c r="J4207" s="259"/>
    </row>
    <row r="4208" spans="1:10">
      <c r="A4208" s="259"/>
      <c r="B4208" s="259"/>
      <c r="C4208" s="259"/>
      <c r="D4208" s="259"/>
      <c r="E4208" s="259"/>
      <c r="F4208" s="270"/>
      <c r="G4208" s="259"/>
      <c r="H4208" s="259"/>
      <c r="I4208" s="259"/>
      <c r="J4208" s="259"/>
    </row>
    <row r="4209" spans="1:10">
      <c r="A4209" s="259"/>
      <c r="B4209" s="259"/>
      <c r="C4209" s="259"/>
      <c r="D4209" s="259"/>
      <c r="E4209" s="259"/>
      <c r="F4209" s="270"/>
      <c r="G4209" s="259"/>
      <c r="H4209" s="259"/>
      <c r="I4209" s="259"/>
      <c r="J4209" s="259"/>
    </row>
    <row r="4210" spans="1:10">
      <c r="A4210" s="259"/>
      <c r="B4210" s="259"/>
      <c r="C4210" s="259"/>
      <c r="D4210" s="259"/>
      <c r="E4210" s="259"/>
      <c r="F4210" s="270"/>
      <c r="G4210" s="259"/>
      <c r="H4210" s="259"/>
      <c r="I4210" s="259"/>
      <c r="J4210" s="259"/>
    </row>
    <row r="4211" spans="1:10">
      <c r="A4211" s="259"/>
      <c r="B4211" s="259"/>
      <c r="C4211" s="259"/>
      <c r="D4211" s="259"/>
      <c r="E4211" s="259"/>
      <c r="F4211" s="270"/>
      <c r="G4211" s="259"/>
      <c r="H4211" s="259"/>
      <c r="I4211" s="259"/>
      <c r="J4211" s="259"/>
    </row>
    <row r="4212" spans="1:10">
      <c r="A4212" s="259"/>
      <c r="B4212" s="259"/>
      <c r="C4212" s="259"/>
      <c r="D4212" s="259"/>
      <c r="E4212" s="259"/>
      <c r="F4212" s="270"/>
      <c r="G4212" s="259"/>
      <c r="H4212" s="259"/>
      <c r="I4212" s="259"/>
      <c r="J4212" s="259"/>
    </row>
    <row r="4213" spans="1:10">
      <c r="A4213" s="259"/>
      <c r="B4213" s="259"/>
      <c r="C4213" s="259"/>
      <c r="D4213" s="259"/>
      <c r="E4213" s="259"/>
      <c r="F4213" s="270"/>
      <c r="G4213" s="259"/>
      <c r="H4213" s="259"/>
      <c r="I4213" s="259"/>
      <c r="J4213" s="259"/>
    </row>
    <row r="4214" spans="1:10">
      <c r="A4214" s="259"/>
      <c r="B4214" s="259"/>
      <c r="C4214" s="259"/>
      <c r="D4214" s="259"/>
      <c r="E4214" s="259"/>
      <c r="F4214" s="270"/>
      <c r="G4214" s="259"/>
      <c r="H4214" s="259"/>
      <c r="I4214" s="259"/>
      <c r="J4214" s="259"/>
    </row>
    <row r="4215" spans="1:10">
      <c r="A4215" s="259"/>
      <c r="B4215" s="259"/>
      <c r="C4215" s="259"/>
      <c r="D4215" s="259"/>
      <c r="E4215" s="259"/>
      <c r="F4215" s="270"/>
      <c r="G4215" s="259"/>
      <c r="H4215" s="259"/>
      <c r="I4215" s="259"/>
      <c r="J4215" s="259"/>
    </row>
    <row r="4216" spans="1:10">
      <c r="A4216" s="259"/>
      <c r="B4216" s="259"/>
      <c r="C4216" s="259"/>
      <c r="D4216" s="259"/>
      <c r="E4216" s="259"/>
      <c r="F4216" s="270"/>
      <c r="G4216" s="259"/>
      <c r="H4216" s="259"/>
      <c r="I4216" s="259"/>
      <c r="J4216" s="259"/>
    </row>
    <row r="4217" spans="1:10">
      <c r="A4217" s="259"/>
      <c r="B4217" s="259"/>
      <c r="C4217" s="259"/>
      <c r="D4217" s="259"/>
      <c r="E4217" s="259"/>
      <c r="F4217" s="270"/>
      <c r="G4217" s="259"/>
      <c r="H4217" s="259"/>
      <c r="I4217" s="259"/>
      <c r="J4217" s="259"/>
    </row>
    <row r="4218" spans="1:10">
      <c r="A4218" s="259"/>
      <c r="B4218" s="259"/>
      <c r="C4218" s="259"/>
      <c r="D4218" s="259"/>
      <c r="E4218" s="259"/>
      <c r="F4218" s="270"/>
      <c r="G4218" s="259"/>
      <c r="H4218" s="259"/>
      <c r="I4218" s="259"/>
      <c r="J4218" s="259"/>
    </row>
    <row r="4219" spans="1:10">
      <c r="A4219" s="259"/>
      <c r="B4219" s="259"/>
      <c r="C4219" s="259"/>
      <c r="D4219" s="259"/>
      <c r="E4219" s="259"/>
      <c r="F4219" s="270"/>
      <c r="G4219" s="259"/>
      <c r="H4219" s="259"/>
      <c r="I4219" s="259"/>
      <c r="J4219" s="259"/>
    </row>
    <row r="4220" spans="1:10">
      <c r="A4220" s="259"/>
      <c r="B4220" s="259"/>
      <c r="C4220" s="259"/>
      <c r="D4220" s="259"/>
      <c r="E4220" s="259"/>
      <c r="F4220" s="270"/>
      <c r="G4220" s="259"/>
      <c r="H4220" s="259"/>
      <c r="I4220" s="259"/>
      <c r="J4220" s="259"/>
    </row>
    <row r="4221" spans="1:10">
      <c r="A4221" s="259"/>
      <c r="B4221" s="259"/>
      <c r="C4221" s="259"/>
      <c r="D4221" s="259"/>
      <c r="E4221" s="259"/>
      <c r="F4221" s="270"/>
      <c r="G4221" s="259"/>
      <c r="H4221" s="259"/>
      <c r="I4221" s="259"/>
      <c r="J4221" s="259"/>
    </row>
    <row r="4222" spans="1:10">
      <c r="A4222" s="259"/>
      <c r="B4222" s="259"/>
      <c r="C4222" s="259"/>
      <c r="D4222" s="259"/>
      <c r="E4222" s="259"/>
      <c r="F4222" s="270"/>
      <c r="G4222" s="259"/>
      <c r="H4222" s="259"/>
      <c r="I4222" s="259"/>
      <c r="J4222" s="259"/>
    </row>
    <row r="4223" spans="1:10">
      <c r="A4223" s="259"/>
      <c r="B4223" s="259"/>
      <c r="C4223" s="259"/>
      <c r="D4223" s="259"/>
      <c r="E4223" s="259"/>
      <c r="F4223" s="270"/>
      <c r="G4223" s="259"/>
      <c r="H4223" s="259"/>
      <c r="I4223" s="259"/>
      <c r="J4223" s="259"/>
    </row>
    <row r="4224" spans="1:10">
      <c r="A4224" s="259"/>
      <c r="B4224" s="259"/>
      <c r="C4224" s="259"/>
      <c r="D4224" s="259"/>
      <c r="E4224" s="259"/>
      <c r="F4224" s="270"/>
      <c r="G4224" s="259"/>
      <c r="H4224" s="259"/>
      <c r="I4224" s="259"/>
      <c r="J4224" s="259"/>
    </row>
    <row r="4225" spans="1:10">
      <c r="A4225" s="259"/>
      <c r="B4225" s="259"/>
      <c r="C4225" s="259"/>
      <c r="D4225" s="259"/>
      <c r="E4225" s="259"/>
      <c r="F4225" s="270"/>
      <c r="G4225" s="259"/>
      <c r="H4225" s="259"/>
      <c r="I4225" s="259"/>
      <c r="J4225" s="259"/>
    </row>
    <row r="4226" spans="1:10">
      <c r="A4226" s="259"/>
      <c r="B4226" s="259"/>
      <c r="C4226" s="259"/>
      <c r="D4226" s="259"/>
      <c r="E4226" s="259"/>
      <c r="F4226" s="270"/>
      <c r="G4226" s="259"/>
      <c r="H4226" s="259"/>
      <c r="I4226" s="259"/>
      <c r="J4226" s="259"/>
    </row>
    <row r="4227" spans="1:10">
      <c r="A4227" s="259"/>
      <c r="B4227" s="259"/>
      <c r="C4227" s="259"/>
      <c r="D4227" s="259"/>
      <c r="E4227" s="259"/>
      <c r="F4227" s="270"/>
      <c r="G4227" s="259"/>
      <c r="H4227" s="259"/>
      <c r="I4227" s="259"/>
      <c r="J4227" s="259"/>
    </row>
    <row r="4228" spans="1:10">
      <c r="A4228" s="259"/>
      <c r="B4228" s="259"/>
      <c r="C4228" s="259"/>
      <c r="D4228" s="259"/>
      <c r="E4228" s="259"/>
      <c r="F4228" s="270"/>
      <c r="G4228" s="259"/>
      <c r="H4228" s="259"/>
      <c r="I4228" s="259"/>
      <c r="J4228" s="259"/>
    </row>
    <row r="4229" spans="1:10">
      <c r="A4229" s="259"/>
      <c r="B4229" s="259"/>
      <c r="C4229" s="259"/>
      <c r="D4229" s="259"/>
      <c r="E4229" s="259"/>
      <c r="F4229" s="270"/>
      <c r="G4229" s="259"/>
      <c r="H4229" s="259"/>
      <c r="I4229" s="259"/>
      <c r="J4229" s="259"/>
    </row>
    <row r="4230" spans="1:10">
      <c r="A4230" s="259"/>
      <c r="B4230" s="259"/>
      <c r="C4230" s="259"/>
      <c r="D4230" s="259"/>
      <c r="E4230" s="259"/>
      <c r="F4230" s="270"/>
      <c r="G4230" s="259"/>
      <c r="H4230" s="259"/>
      <c r="I4230" s="259"/>
      <c r="J4230" s="259"/>
    </row>
    <row r="4231" spans="1:10">
      <c r="A4231" s="259"/>
      <c r="B4231" s="259"/>
      <c r="C4231" s="259"/>
      <c r="D4231" s="259"/>
      <c r="E4231" s="259"/>
      <c r="F4231" s="270"/>
      <c r="G4231" s="259"/>
      <c r="H4231" s="259"/>
      <c r="I4231" s="259"/>
      <c r="J4231" s="259"/>
    </row>
    <row r="4232" spans="1:10">
      <c r="A4232" s="259"/>
      <c r="B4232" s="259"/>
      <c r="C4232" s="259"/>
      <c r="D4232" s="259"/>
      <c r="E4232" s="259"/>
      <c r="F4232" s="270"/>
      <c r="G4232" s="259"/>
      <c r="H4232" s="259"/>
      <c r="I4232" s="259"/>
      <c r="J4232" s="259"/>
    </row>
    <row r="4233" spans="1:10">
      <c r="A4233" s="259"/>
      <c r="B4233" s="259"/>
      <c r="C4233" s="259"/>
      <c r="D4233" s="259"/>
      <c r="E4233" s="259"/>
      <c r="F4233" s="270"/>
      <c r="G4233" s="259"/>
      <c r="H4233" s="259"/>
      <c r="I4233" s="259"/>
      <c r="J4233" s="259"/>
    </row>
    <row r="4234" spans="1:10">
      <c r="A4234" s="259"/>
      <c r="B4234" s="259"/>
      <c r="C4234" s="259"/>
      <c r="D4234" s="259"/>
      <c r="E4234" s="259"/>
      <c r="F4234" s="270"/>
      <c r="G4234" s="259"/>
      <c r="H4234" s="259"/>
      <c r="I4234" s="259"/>
      <c r="J4234" s="259"/>
    </row>
    <row r="4235" spans="1:10">
      <c r="A4235" s="259"/>
      <c r="B4235" s="259"/>
      <c r="C4235" s="259"/>
      <c r="D4235" s="259"/>
      <c r="E4235" s="259"/>
      <c r="F4235" s="270"/>
      <c r="G4235" s="259"/>
      <c r="H4235" s="259"/>
      <c r="I4235" s="259"/>
      <c r="J4235" s="259"/>
    </row>
    <row r="4236" spans="1:10">
      <c r="A4236" s="259"/>
      <c r="B4236" s="259"/>
      <c r="C4236" s="259"/>
      <c r="D4236" s="259"/>
      <c r="E4236" s="259"/>
      <c r="F4236" s="270"/>
      <c r="G4236" s="259"/>
      <c r="H4236" s="259"/>
      <c r="I4236" s="259"/>
      <c r="J4236" s="259"/>
    </row>
    <row r="4237" spans="1:10">
      <c r="A4237" s="259"/>
      <c r="B4237" s="259"/>
      <c r="C4237" s="259"/>
      <c r="D4237" s="259"/>
      <c r="E4237" s="259"/>
      <c r="F4237" s="270"/>
      <c r="G4237" s="259"/>
      <c r="H4237" s="259"/>
      <c r="I4237" s="259"/>
      <c r="J4237" s="259"/>
    </row>
    <row r="4238" spans="1:10">
      <c r="A4238" s="259"/>
      <c r="B4238" s="259"/>
      <c r="C4238" s="259"/>
      <c r="D4238" s="259"/>
      <c r="E4238" s="259"/>
      <c r="F4238" s="270"/>
      <c r="G4238" s="259"/>
      <c r="H4238" s="259"/>
      <c r="I4238" s="259"/>
      <c r="J4238" s="259"/>
    </row>
    <row r="4239" spans="1:10">
      <c r="A4239" s="259"/>
      <c r="B4239" s="259"/>
      <c r="C4239" s="259"/>
      <c r="D4239" s="259"/>
      <c r="E4239" s="259"/>
      <c r="F4239" s="270"/>
      <c r="G4239" s="259"/>
      <c r="H4239" s="259"/>
      <c r="I4239" s="259"/>
      <c r="J4239" s="259"/>
    </row>
    <row r="4240" spans="1:10">
      <c r="A4240" s="259"/>
      <c r="B4240" s="259"/>
      <c r="C4240" s="259"/>
      <c r="D4240" s="259"/>
      <c r="E4240" s="259"/>
      <c r="F4240" s="270"/>
      <c r="G4240" s="259"/>
      <c r="H4240" s="259"/>
      <c r="I4240" s="259"/>
      <c r="J4240" s="259"/>
    </row>
    <row r="4241" spans="1:10">
      <c r="A4241" s="259"/>
      <c r="B4241" s="259"/>
      <c r="C4241" s="259"/>
      <c r="D4241" s="259"/>
      <c r="E4241" s="259"/>
      <c r="F4241" s="270"/>
      <c r="G4241" s="259"/>
      <c r="H4241" s="259"/>
      <c r="I4241" s="259"/>
      <c r="J4241" s="259"/>
    </row>
    <row r="4242" spans="1:10">
      <c r="A4242" s="259"/>
      <c r="B4242" s="259"/>
      <c r="C4242" s="259"/>
      <c r="D4242" s="259"/>
      <c r="E4242" s="259"/>
      <c r="F4242" s="270"/>
      <c r="G4242" s="259"/>
      <c r="H4242" s="259"/>
      <c r="I4242" s="259"/>
      <c r="J4242" s="259"/>
    </row>
    <row r="4243" spans="1:10">
      <c r="A4243" s="259"/>
      <c r="B4243" s="259"/>
      <c r="C4243" s="259"/>
      <c r="D4243" s="259"/>
      <c r="E4243" s="259"/>
      <c r="F4243" s="270"/>
      <c r="G4243" s="259"/>
      <c r="H4243" s="259"/>
      <c r="I4243" s="259"/>
      <c r="J4243" s="259"/>
    </row>
    <row r="4244" spans="1:10">
      <c r="A4244" s="259"/>
      <c r="B4244" s="259"/>
      <c r="C4244" s="259"/>
      <c r="D4244" s="259"/>
      <c r="E4244" s="259"/>
      <c r="F4244" s="270"/>
      <c r="G4244" s="259"/>
      <c r="H4244" s="259"/>
      <c r="I4244" s="259"/>
      <c r="J4244" s="259"/>
    </row>
    <row r="4245" spans="1:10">
      <c r="A4245" s="259"/>
      <c r="B4245" s="259"/>
      <c r="C4245" s="259"/>
      <c r="D4245" s="259"/>
      <c r="E4245" s="259"/>
      <c r="F4245" s="270"/>
      <c r="G4245" s="259"/>
      <c r="H4245" s="259"/>
      <c r="I4245" s="259"/>
      <c r="J4245" s="259"/>
    </row>
    <row r="4246" spans="1:10">
      <c r="A4246" s="259"/>
      <c r="B4246" s="259"/>
      <c r="C4246" s="259"/>
      <c r="D4246" s="259"/>
      <c r="E4246" s="259"/>
      <c r="F4246" s="270"/>
      <c r="G4246" s="259"/>
      <c r="H4246" s="259"/>
      <c r="I4246" s="259"/>
      <c r="J4246" s="259"/>
    </row>
    <row r="4247" spans="1:10">
      <c r="A4247" s="259"/>
      <c r="B4247" s="259"/>
      <c r="C4247" s="259"/>
      <c r="D4247" s="259"/>
      <c r="E4247" s="259"/>
      <c r="F4247" s="270"/>
      <c r="G4247" s="259"/>
      <c r="H4247" s="259"/>
      <c r="I4247" s="259"/>
      <c r="J4247" s="259"/>
    </row>
    <row r="4248" spans="1:10">
      <c r="A4248" s="259"/>
      <c r="B4248" s="259"/>
      <c r="C4248" s="259"/>
      <c r="D4248" s="259"/>
      <c r="E4248" s="259"/>
      <c r="F4248" s="270"/>
      <c r="G4248" s="259"/>
      <c r="H4248" s="259"/>
      <c r="I4248" s="259"/>
      <c r="J4248" s="259"/>
    </row>
    <row r="4249" spans="1:10">
      <c r="A4249" s="259"/>
      <c r="B4249" s="259"/>
      <c r="C4249" s="259"/>
      <c r="D4249" s="259"/>
      <c r="E4249" s="259"/>
      <c r="F4249" s="270"/>
      <c r="G4249" s="259"/>
      <c r="H4249" s="259"/>
      <c r="I4249" s="259"/>
      <c r="J4249" s="259"/>
    </row>
    <row r="4250" spans="1:10">
      <c r="A4250" s="259"/>
      <c r="B4250" s="259"/>
      <c r="C4250" s="259"/>
      <c r="D4250" s="259"/>
      <c r="E4250" s="259"/>
      <c r="F4250" s="270"/>
      <c r="G4250" s="259"/>
      <c r="H4250" s="259"/>
      <c r="I4250" s="259"/>
      <c r="J4250" s="259"/>
    </row>
    <row r="4251" spans="1:10">
      <c r="A4251" s="259"/>
      <c r="B4251" s="259"/>
      <c r="C4251" s="259"/>
      <c r="D4251" s="259"/>
      <c r="E4251" s="259"/>
      <c r="F4251" s="270"/>
      <c r="G4251" s="259"/>
      <c r="H4251" s="259"/>
      <c r="I4251" s="259"/>
      <c r="J4251" s="259"/>
    </row>
    <row r="4252" spans="1:10">
      <c r="A4252" s="259"/>
      <c r="B4252" s="259"/>
      <c r="C4252" s="259"/>
      <c r="D4252" s="259"/>
      <c r="E4252" s="259"/>
      <c r="F4252" s="270"/>
      <c r="G4252" s="259"/>
      <c r="H4252" s="259"/>
      <c r="I4252" s="259"/>
      <c r="J4252" s="259"/>
    </row>
    <row r="4253" spans="1:10">
      <c r="A4253" s="259"/>
      <c r="B4253" s="259"/>
      <c r="C4253" s="259"/>
      <c r="D4253" s="259"/>
      <c r="E4253" s="259"/>
      <c r="F4253" s="270"/>
      <c r="G4253" s="259"/>
      <c r="H4253" s="259"/>
      <c r="I4253" s="259"/>
      <c r="J4253" s="259"/>
    </row>
    <row r="4254" spans="1:10">
      <c r="A4254" s="259"/>
      <c r="B4254" s="259"/>
      <c r="C4254" s="259"/>
      <c r="D4254" s="259"/>
      <c r="E4254" s="259"/>
      <c r="F4254" s="270"/>
      <c r="G4254" s="259"/>
      <c r="H4254" s="259"/>
      <c r="I4254" s="259"/>
      <c r="J4254" s="259"/>
    </row>
    <row r="4255" spans="1:10">
      <c r="A4255" s="259"/>
      <c r="B4255" s="259"/>
      <c r="C4255" s="259"/>
      <c r="D4255" s="259"/>
      <c r="E4255" s="259"/>
      <c r="F4255" s="270"/>
      <c r="G4255" s="259"/>
      <c r="H4255" s="259"/>
      <c r="I4255" s="259"/>
      <c r="J4255" s="259"/>
    </row>
    <row r="4256" spans="1:10">
      <c r="A4256" s="259"/>
      <c r="B4256" s="259"/>
      <c r="C4256" s="259"/>
      <c r="D4256" s="259"/>
      <c r="E4256" s="259"/>
      <c r="F4256" s="270"/>
      <c r="G4256" s="259"/>
      <c r="H4256" s="259"/>
      <c r="I4256" s="259"/>
      <c r="J4256" s="259"/>
    </row>
    <row r="4257" spans="1:10">
      <c r="A4257" s="259"/>
      <c r="B4257" s="259"/>
      <c r="C4257" s="259"/>
      <c r="D4257" s="259"/>
      <c r="E4257" s="259"/>
      <c r="F4257" s="270"/>
      <c r="G4257" s="259"/>
      <c r="H4257" s="259"/>
      <c r="I4257" s="259"/>
      <c r="J4257" s="259"/>
    </row>
    <row r="4258" spans="1:10">
      <c r="A4258" s="259"/>
      <c r="B4258" s="259"/>
      <c r="C4258" s="259"/>
      <c r="D4258" s="259"/>
      <c r="E4258" s="259"/>
      <c r="F4258" s="270"/>
      <c r="G4258" s="259"/>
      <c r="H4258" s="259"/>
      <c r="I4258" s="259"/>
      <c r="J4258" s="259"/>
    </row>
    <row r="4259" spans="1:10">
      <c r="A4259" s="259"/>
      <c r="B4259" s="259"/>
      <c r="C4259" s="259"/>
      <c r="D4259" s="259"/>
      <c r="E4259" s="259"/>
      <c r="F4259" s="270"/>
      <c r="G4259" s="259"/>
      <c r="H4259" s="259"/>
      <c r="I4259" s="259"/>
      <c r="J4259" s="259"/>
    </row>
    <row r="4260" spans="1:10">
      <c r="A4260" s="259"/>
      <c r="B4260" s="259"/>
      <c r="C4260" s="259"/>
      <c r="D4260" s="259"/>
      <c r="E4260" s="259"/>
      <c r="F4260" s="270"/>
      <c r="G4260" s="259"/>
      <c r="H4260" s="259"/>
      <c r="I4260" s="259"/>
      <c r="J4260" s="259"/>
    </row>
    <row r="4261" spans="1:10">
      <c r="A4261" s="259"/>
      <c r="B4261" s="259"/>
      <c r="C4261" s="259"/>
      <c r="D4261" s="259"/>
      <c r="E4261" s="259"/>
      <c r="F4261" s="270"/>
      <c r="G4261" s="259"/>
      <c r="H4261" s="259"/>
      <c r="I4261" s="259"/>
      <c r="J4261" s="259"/>
    </row>
    <row r="4262" spans="1:10">
      <c r="A4262" s="259"/>
      <c r="B4262" s="259"/>
      <c r="C4262" s="259"/>
      <c r="D4262" s="259"/>
      <c r="E4262" s="259"/>
      <c r="F4262" s="270"/>
      <c r="G4262" s="259"/>
      <c r="H4262" s="259"/>
      <c r="I4262" s="259"/>
      <c r="J4262" s="259"/>
    </row>
    <row r="4263" spans="1:10">
      <c r="A4263" s="259"/>
      <c r="B4263" s="259"/>
      <c r="C4263" s="259"/>
      <c r="D4263" s="259"/>
      <c r="E4263" s="259"/>
      <c r="F4263" s="270"/>
      <c r="G4263" s="259"/>
      <c r="H4263" s="259"/>
      <c r="I4263" s="259"/>
      <c r="J4263" s="259"/>
    </row>
    <row r="4264" spans="1:10">
      <c r="A4264" s="259"/>
      <c r="B4264" s="259"/>
      <c r="C4264" s="259"/>
      <c r="D4264" s="259"/>
      <c r="E4264" s="259"/>
      <c r="F4264" s="270"/>
      <c r="G4264" s="259"/>
      <c r="H4264" s="259"/>
      <c r="I4264" s="259"/>
      <c r="J4264" s="259"/>
    </row>
    <row r="4265" spans="1:10">
      <c r="A4265" s="259"/>
      <c r="B4265" s="259"/>
      <c r="C4265" s="259"/>
      <c r="D4265" s="259"/>
      <c r="E4265" s="259"/>
      <c r="F4265" s="270"/>
      <c r="G4265" s="259"/>
      <c r="H4265" s="259"/>
      <c r="I4265" s="259"/>
      <c r="J4265" s="259"/>
    </row>
    <row r="4266" spans="1:10">
      <c r="A4266" s="259"/>
      <c r="B4266" s="259"/>
      <c r="C4266" s="259"/>
      <c r="D4266" s="259"/>
      <c r="E4266" s="259"/>
      <c r="F4266" s="270"/>
      <c r="G4266" s="259"/>
      <c r="H4266" s="259"/>
      <c r="I4266" s="259"/>
      <c r="J4266" s="259"/>
    </row>
    <row r="4267" spans="1:10">
      <c r="A4267" s="259"/>
      <c r="B4267" s="259"/>
      <c r="C4267" s="259"/>
      <c r="D4267" s="259"/>
      <c r="E4267" s="259"/>
      <c r="F4267" s="270"/>
      <c r="G4267" s="259"/>
      <c r="H4267" s="259"/>
      <c r="I4267" s="259"/>
      <c r="J4267" s="259"/>
    </row>
    <row r="4268" spans="1:10">
      <c r="A4268" s="259"/>
      <c r="B4268" s="259"/>
      <c r="C4268" s="259"/>
      <c r="D4268" s="259"/>
      <c r="E4268" s="259"/>
      <c r="F4268" s="270"/>
      <c r="G4268" s="259"/>
      <c r="H4268" s="259"/>
      <c r="I4268" s="259"/>
      <c r="J4268" s="259"/>
    </row>
    <row r="4269" spans="1:10">
      <c r="A4269" s="259"/>
      <c r="B4269" s="259"/>
      <c r="C4269" s="259"/>
      <c r="D4269" s="259"/>
      <c r="E4269" s="259"/>
      <c r="F4269" s="270"/>
      <c r="G4269" s="259"/>
      <c r="H4269" s="259"/>
      <c r="I4269" s="259"/>
      <c r="J4269" s="259"/>
    </row>
    <row r="4270" spans="1:10">
      <c r="A4270" s="259"/>
      <c r="B4270" s="259"/>
      <c r="C4270" s="259"/>
      <c r="D4270" s="259"/>
      <c r="E4270" s="259"/>
      <c r="F4270" s="270"/>
      <c r="G4270" s="259"/>
      <c r="H4270" s="259"/>
      <c r="I4270" s="259"/>
      <c r="J4270" s="259"/>
    </row>
    <row r="4271" spans="1:10">
      <c r="A4271" s="259"/>
      <c r="B4271" s="259"/>
      <c r="C4271" s="259"/>
      <c r="D4271" s="259"/>
      <c r="E4271" s="259"/>
      <c r="F4271" s="270"/>
      <c r="G4271" s="259"/>
      <c r="H4271" s="259"/>
      <c r="I4271" s="259"/>
      <c r="J4271" s="259"/>
    </row>
    <row r="4272" spans="1:10">
      <c r="A4272" s="259"/>
      <c r="B4272" s="259"/>
      <c r="C4272" s="259"/>
      <c r="D4272" s="259"/>
      <c r="E4272" s="259"/>
      <c r="F4272" s="270"/>
      <c r="G4272" s="259"/>
      <c r="H4272" s="259"/>
      <c r="I4272" s="259"/>
      <c r="J4272" s="259"/>
    </row>
    <row r="4273" spans="1:10">
      <c r="A4273" s="259"/>
      <c r="B4273" s="259"/>
      <c r="C4273" s="259"/>
      <c r="D4273" s="259"/>
      <c r="E4273" s="259"/>
      <c r="F4273" s="270"/>
      <c r="G4273" s="259"/>
      <c r="H4273" s="259"/>
      <c r="I4273" s="259"/>
      <c r="J4273" s="259"/>
    </row>
    <row r="4274" spans="1:10">
      <c r="A4274" s="259"/>
      <c r="B4274" s="259"/>
      <c r="C4274" s="259"/>
      <c r="D4274" s="259"/>
      <c r="E4274" s="259"/>
      <c r="F4274" s="270"/>
      <c r="G4274" s="259"/>
      <c r="H4274" s="259"/>
      <c r="I4274" s="259"/>
      <c r="J4274" s="259"/>
    </row>
    <row r="4275" spans="1:10">
      <c r="A4275" s="259"/>
      <c r="B4275" s="259"/>
      <c r="C4275" s="259"/>
      <c r="D4275" s="259"/>
      <c r="E4275" s="259"/>
      <c r="F4275" s="270"/>
      <c r="G4275" s="259"/>
      <c r="H4275" s="259"/>
      <c r="I4275" s="259"/>
      <c r="J4275" s="259"/>
    </row>
    <row r="4276" spans="1:10">
      <c r="A4276" s="259"/>
      <c r="B4276" s="259"/>
      <c r="C4276" s="259"/>
      <c r="D4276" s="259"/>
      <c r="E4276" s="259"/>
      <c r="F4276" s="270"/>
      <c r="G4276" s="259"/>
      <c r="H4276" s="259"/>
      <c r="I4276" s="259"/>
      <c r="J4276" s="259"/>
    </row>
    <row r="4277" spans="1:10">
      <c r="A4277" s="259"/>
      <c r="B4277" s="259"/>
      <c r="C4277" s="259"/>
      <c r="D4277" s="259"/>
      <c r="E4277" s="259"/>
      <c r="F4277" s="270"/>
      <c r="G4277" s="259"/>
      <c r="H4277" s="259"/>
      <c r="I4277" s="259"/>
      <c r="J4277" s="259"/>
    </row>
    <row r="4278" spans="1:10">
      <c r="A4278" s="259"/>
      <c r="B4278" s="259"/>
      <c r="C4278" s="259"/>
      <c r="D4278" s="259"/>
      <c r="E4278" s="259"/>
      <c r="F4278" s="270"/>
      <c r="G4278" s="259"/>
      <c r="H4278" s="259"/>
      <c r="I4278" s="259"/>
      <c r="J4278" s="259"/>
    </row>
    <row r="4279" spans="1:10">
      <c r="A4279" s="259"/>
      <c r="B4279" s="259"/>
      <c r="C4279" s="259"/>
      <c r="D4279" s="259"/>
      <c r="E4279" s="259"/>
      <c r="F4279" s="270"/>
      <c r="G4279" s="259"/>
      <c r="H4279" s="259"/>
      <c r="I4279" s="259"/>
      <c r="J4279" s="259"/>
    </row>
    <row r="4280" spans="1:10">
      <c r="A4280" s="259"/>
      <c r="B4280" s="259"/>
      <c r="C4280" s="259"/>
      <c r="D4280" s="259"/>
      <c r="E4280" s="259"/>
      <c r="F4280" s="270"/>
      <c r="G4280" s="259"/>
      <c r="H4280" s="259"/>
      <c r="I4280" s="259"/>
      <c r="J4280" s="259"/>
    </row>
    <row r="4281" spans="1:10">
      <c r="A4281" s="259"/>
      <c r="B4281" s="259"/>
      <c r="C4281" s="259"/>
      <c r="D4281" s="259"/>
      <c r="E4281" s="259"/>
      <c r="F4281" s="270"/>
      <c r="G4281" s="259"/>
      <c r="H4281" s="259"/>
      <c r="I4281" s="259"/>
      <c r="J4281" s="259"/>
    </row>
    <row r="4282" spans="1:10">
      <c r="A4282" s="259"/>
      <c r="B4282" s="259"/>
      <c r="C4282" s="259"/>
      <c r="D4282" s="259"/>
      <c r="E4282" s="259"/>
      <c r="F4282" s="270"/>
      <c r="G4282" s="259"/>
      <c r="H4282" s="259"/>
      <c r="I4282" s="259"/>
      <c r="J4282" s="259"/>
    </row>
    <row r="4283" spans="1:10">
      <c r="A4283" s="259"/>
      <c r="B4283" s="259"/>
      <c r="C4283" s="259"/>
      <c r="D4283" s="259"/>
      <c r="E4283" s="259"/>
      <c r="F4283" s="270"/>
      <c r="G4283" s="259"/>
      <c r="H4283" s="259"/>
      <c r="I4283" s="259"/>
      <c r="J4283" s="259"/>
    </row>
    <row r="4284" spans="1:10">
      <c r="A4284" s="259"/>
      <c r="B4284" s="259"/>
      <c r="C4284" s="259"/>
      <c r="D4284" s="259"/>
      <c r="E4284" s="259"/>
      <c r="F4284" s="270"/>
      <c r="G4284" s="259"/>
      <c r="H4284" s="259"/>
      <c r="I4284" s="259"/>
      <c r="J4284" s="259"/>
    </row>
    <row r="4285" spans="1:10">
      <c r="A4285" s="259"/>
      <c r="B4285" s="259"/>
      <c r="C4285" s="259"/>
      <c r="D4285" s="259"/>
      <c r="E4285" s="259"/>
      <c r="F4285" s="270"/>
      <c r="G4285" s="259"/>
      <c r="H4285" s="259"/>
      <c r="I4285" s="259"/>
      <c r="J4285" s="259"/>
    </row>
    <row r="4286" spans="1:10">
      <c r="A4286" s="259"/>
      <c r="B4286" s="259"/>
      <c r="C4286" s="259"/>
      <c r="D4286" s="259"/>
      <c r="E4286" s="259"/>
      <c r="F4286" s="270"/>
      <c r="G4286" s="259"/>
      <c r="H4286" s="259"/>
      <c r="I4286" s="259"/>
      <c r="J4286" s="259"/>
    </row>
    <row r="4287" spans="1:10">
      <c r="A4287" s="259"/>
      <c r="B4287" s="259"/>
      <c r="C4287" s="259"/>
      <c r="D4287" s="259"/>
      <c r="E4287" s="259"/>
      <c r="F4287" s="270"/>
      <c r="G4287" s="259"/>
      <c r="H4287" s="259"/>
      <c r="I4287" s="259"/>
      <c r="J4287" s="259"/>
    </row>
    <row r="4288" spans="1:10">
      <c r="A4288" s="259"/>
      <c r="B4288" s="259"/>
      <c r="C4288" s="259"/>
      <c r="D4288" s="259"/>
      <c r="E4288" s="259"/>
      <c r="F4288" s="270"/>
      <c r="G4288" s="259"/>
      <c r="H4288" s="259"/>
      <c r="I4288" s="259"/>
      <c r="J4288" s="259"/>
    </row>
    <row r="4289" spans="1:10">
      <c r="A4289" s="259"/>
      <c r="B4289" s="259"/>
      <c r="C4289" s="259"/>
      <c r="D4289" s="259"/>
      <c r="E4289" s="259"/>
      <c r="F4289" s="270"/>
      <c r="G4289" s="259"/>
      <c r="H4289" s="259"/>
      <c r="I4289" s="259"/>
      <c r="J4289" s="259"/>
    </row>
    <row r="4290" spans="1:10">
      <c r="A4290" s="259"/>
      <c r="B4290" s="259"/>
      <c r="C4290" s="259"/>
      <c r="D4290" s="259"/>
      <c r="E4290" s="259"/>
      <c r="F4290" s="270"/>
      <c r="G4290" s="259"/>
      <c r="H4290" s="259"/>
      <c r="I4290" s="259"/>
      <c r="J4290" s="259"/>
    </row>
    <row r="4291" spans="1:10">
      <c r="A4291" s="259"/>
      <c r="B4291" s="259"/>
      <c r="C4291" s="259"/>
      <c r="D4291" s="259"/>
      <c r="E4291" s="259"/>
      <c r="F4291" s="270"/>
      <c r="G4291" s="259"/>
      <c r="H4291" s="259"/>
      <c r="I4291" s="259"/>
      <c r="J4291" s="259"/>
    </row>
    <row r="4292" spans="1:10">
      <c r="A4292" s="259"/>
      <c r="B4292" s="259"/>
      <c r="C4292" s="259"/>
      <c r="D4292" s="259"/>
      <c r="E4292" s="259"/>
      <c r="F4292" s="270"/>
      <c r="G4292" s="259"/>
      <c r="H4292" s="259"/>
      <c r="I4292" s="259"/>
      <c r="J4292" s="259"/>
    </row>
    <row r="4293" spans="1:10">
      <c r="A4293" s="259"/>
      <c r="B4293" s="259"/>
      <c r="C4293" s="259"/>
      <c r="D4293" s="259"/>
      <c r="E4293" s="259"/>
      <c r="F4293" s="270"/>
      <c r="G4293" s="259"/>
      <c r="H4293" s="259"/>
      <c r="I4293" s="259"/>
      <c r="J4293" s="259"/>
    </row>
    <row r="4294" spans="1:10">
      <c r="A4294" s="259"/>
      <c r="B4294" s="259"/>
      <c r="C4294" s="259"/>
      <c r="D4294" s="259"/>
      <c r="E4294" s="259"/>
      <c r="F4294" s="270"/>
      <c r="G4294" s="259"/>
      <c r="H4294" s="259"/>
      <c r="I4294" s="259"/>
      <c r="J4294" s="259"/>
    </row>
    <row r="4295" spans="1:10">
      <c r="A4295" s="259"/>
      <c r="B4295" s="259"/>
      <c r="C4295" s="259"/>
      <c r="D4295" s="259"/>
      <c r="E4295" s="259"/>
      <c r="F4295" s="270"/>
      <c r="G4295" s="259"/>
      <c r="H4295" s="259"/>
      <c r="I4295" s="259"/>
      <c r="J4295" s="259"/>
    </row>
    <row r="4296" spans="1:10">
      <c r="A4296" s="259"/>
      <c r="B4296" s="259"/>
      <c r="C4296" s="259"/>
      <c r="D4296" s="259"/>
      <c r="E4296" s="259"/>
      <c r="F4296" s="270"/>
      <c r="G4296" s="259"/>
      <c r="H4296" s="259"/>
      <c r="I4296" s="259"/>
      <c r="J4296" s="259"/>
    </row>
    <row r="4297" spans="1:10">
      <c r="A4297" s="259"/>
      <c r="B4297" s="259"/>
      <c r="C4297" s="259"/>
      <c r="D4297" s="259"/>
      <c r="E4297" s="259"/>
      <c r="F4297" s="270"/>
      <c r="G4297" s="259"/>
      <c r="H4297" s="259"/>
      <c r="I4297" s="259"/>
      <c r="J4297" s="259"/>
    </row>
    <row r="4298" spans="1:10">
      <c r="A4298" s="259"/>
      <c r="B4298" s="259"/>
      <c r="C4298" s="259"/>
      <c r="D4298" s="259"/>
      <c r="E4298" s="259"/>
      <c r="F4298" s="270"/>
      <c r="G4298" s="259"/>
      <c r="H4298" s="259"/>
      <c r="I4298" s="259"/>
      <c r="J4298" s="259"/>
    </row>
    <row r="4299" spans="1:10">
      <c r="A4299" s="259"/>
      <c r="B4299" s="259"/>
      <c r="C4299" s="259"/>
      <c r="D4299" s="259"/>
      <c r="E4299" s="259"/>
      <c r="F4299" s="270"/>
      <c r="G4299" s="259"/>
      <c r="H4299" s="259"/>
      <c r="I4299" s="259"/>
      <c r="J4299" s="259"/>
    </row>
    <row r="4300" spans="1:10">
      <c r="A4300" s="259"/>
      <c r="B4300" s="259"/>
      <c r="C4300" s="259"/>
      <c r="D4300" s="259"/>
      <c r="E4300" s="259"/>
      <c r="F4300" s="270"/>
      <c r="G4300" s="259"/>
      <c r="H4300" s="259"/>
      <c r="I4300" s="259"/>
      <c r="J4300" s="259"/>
    </row>
    <row r="4301" spans="1:10">
      <c r="A4301" s="259"/>
      <c r="B4301" s="259"/>
      <c r="C4301" s="259"/>
      <c r="D4301" s="259"/>
      <c r="E4301" s="259"/>
      <c r="F4301" s="270"/>
      <c r="G4301" s="259"/>
      <c r="H4301" s="259"/>
      <c r="I4301" s="259"/>
      <c r="J4301" s="259"/>
    </row>
    <row r="4302" spans="1:10">
      <c r="A4302" s="259"/>
      <c r="B4302" s="259"/>
      <c r="C4302" s="259"/>
      <c r="D4302" s="259"/>
      <c r="E4302" s="259"/>
      <c r="F4302" s="270"/>
      <c r="G4302" s="259"/>
      <c r="H4302" s="259"/>
      <c r="I4302" s="259"/>
      <c r="J4302" s="259"/>
    </row>
    <row r="4303" spans="1:10">
      <c r="A4303" s="259"/>
      <c r="B4303" s="259"/>
      <c r="C4303" s="259"/>
      <c r="D4303" s="259"/>
      <c r="E4303" s="259"/>
      <c r="F4303" s="270"/>
      <c r="G4303" s="259"/>
      <c r="H4303" s="259"/>
      <c r="I4303" s="259"/>
      <c r="J4303" s="259"/>
    </row>
    <row r="4304" spans="1:10">
      <c r="A4304" s="259"/>
      <c r="B4304" s="259"/>
      <c r="C4304" s="259"/>
      <c r="D4304" s="259"/>
      <c r="E4304" s="259"/>
      <c r="F4304" s="270"/>
      <c r="G4304" s="259"/>
      <c r="H4304" s="259"/>
      <c r="I4304" s="259"/>
      <c r="J4304" s="259"/>
    </row>
    <row r="4305" spans="1:10">
      <c r="A4305" s="259"/>
      <c r="B4305" s="259"/>
      <c r="C4305" s="259"/>
      <c r="D4305" s="259"/>
      <c r="E4305" s="259"/>
      <c r="F4305" s="270"/>
      <c r="G4305" s="259"/>
      <c r="H4305" s="259"/>
      <c r="I4305" s="259"/>
      <c r="J4305" s="259"/>
    </row>
    <row r="4306" spans="1:10">
      <c r="A4306" s="259"/>
      <c r="B4306" s="259"/>
      <c r="C4306" s="259"/>
      <c r="D4306" s="259"/>
      <c r="E4306" s="259"/>
      <c r="F4306" s="270"/>
      <c r="G4306" s="259"/>
      <c r="H4306" s="259"/>
      <c r="I4306" s="259"/>
      <c r="J4306" s="259"/>
    </row>
    <row r="4307" spans="1:10">
      <c r="A4307" s="259"/>
      <c r="B4307" s="259"/>
      <c r="C4307" s="259"/>
      <c r="D4307" s="259"/>
      <c r="E4307" s="259"/>
      <c r="F4307" s="270"/>
      <c r="G4307" s="259"/>
      <c r="H4307" s="259"/>
      <c r="I4307" s="259"/>
      <c r="J4307" s="259"/>
    </row>
    <row r="4308" spans="1:10">
      <c r="A4308" s="259"/>
      <c r="B4308" s="259"/>
      <c r="C4308" s="259"/>
      <c r="D4308" s="259"/>
      <c r="E4308" s="259"/>
      <c r="F4308" s="270"/>
      <c r="G4308" s="259"/>
      <c r="H4308" s="259"/>
      <c r="I4308" s="259"/>
      <c r="J4308" s="259"/>
    </row>
    <row r="4309" spans="1:10">
      <c r="A4309" s="259"/>
      <c r="B4309" s="259"/>
      <c r="C4309" s="259"/>
      <c r="D4309" s="259"/>
      <c r="E4309" s="259"/>
      <c r="F4309" s="270"/>
      <c r="G4309" s="259"/>
      <c r="H4309" s="259"/>
      <c r="I4309" s="259"/>
      <c r="J4309" s="259"/>
    </row>
    <row r="4310" spans="1:10">
      <c r="A4310" s="259"/>
      <c r="B4310" s="259"/>
      <c r="C4310" s="259"/>
      <c r="D4310" s="259"/>
      <c r="E4310" s="259"/>
      <c r="F4310" s="270"/>
      <c r="G4310" s="259"/>
      <c r="H4310" s="259"/>
      <c r="I4310" s="259"/>
      <c r="J4310" s="259"/>
    </row>
    <row r="4311" spans="1:10">
      <c r="A4311" s="259"/>
      <c r="B4311" s="259"/>
      <c r="C4311" s="259"/>
      <c r="D4311" s="259"/>
      <c r="E4311" s="259"/>
      <c r="F4311" s="270"/>
      <c r="G4311" s="259"/>
      <c r="H4311" s="259"/>
      <c r="I4311" s="259"/>
      <c r="J4311" s="259"/>
    </row>
    <row r="4312" spans="1:10">
      <c r="A4312" s="259"/>
      <c r="B4312" s="259"/>
      <c r="C4312" s="259"/>
      <c r="D4312" s="259"/>
      <c r="E4312" s="259"/>
      <c r="F4312" s="270"/>
      <c r="G4312" s="259"/>
      <c r="H4312" s="259"/>
      <c r="I4312" s="259"/>
      <c r="J4312" s="259"/>
    </row>
    <row r="4313" spans="1:10">
      <c r="A4313" s="259"/>
      <c r="B4313" s="259"/>
      <c r="C4313" s="259"/>
      <c r="D4313" s="259"/>
      <c r="E4313" s="259"/>
      <c r="F4313" s="270"/>
      <c r="G4313" s="259"/>
      <c r="H4313" s="259"/>
      <c r="I4313" s="259"/>
      <c r="J4313" s="259"/>
    </row>
    <row r="4314" spans="1:10">
      <c r="A4314" s="259"/>
      <c r="B4314" s="259"/>
      <c r="C4314" s="259"/>
      <c r="D4314" s="259"/>
      <c r="E4314" s="259"/>
      <c r="F4314" s="270"/>
      <c r="G4314" s="259"/>
      <c r="H4314" s="259"/>
      <c r="I4314" s="259"/>
      <c r="J4314" s="259"/>
    </row>
    <row r="4315" spans="1:10">
      <c r="A4315" s="259"/>
      <c r="B4315" s="259"/>
      <c r="C4315" s="259"/>
      <c r="D4315" s="259"/>
      <c r="E4315" s="259"/>
      <c r="F4315" s="270"/>
      <c r="G4315" s="259"/>
      <c r="H4315" s="259"/>
      <c r="I4315" s="259"/>
      <c r="J4315" s="259"/>
    </row>
    <row r="4316" spans="1:10">
      <c r="A4316" s="259"/>
      <c r="B4316" s="259"/>
      <c r="C4316" s="259"/>
      <c r="D4316" s="259"/>
      <c r="E4316" s="259"/>
      <c r="F4316" s="270"/>
      <c r="G4316" s="259"/>
      <c r="H4316" s="259"/>
      <c r="I4316" s="259"/>
      <c r="J4316" s="259"/>
    </row>
    <row r="4317" spans="1:10">
      <c r="A4317" s="259"/>
      <c r="B4317" s="259"/>
      <c r="C4317" s="259"/>
      <c r="D4317" s="259"/>
      <c r="E4317" s="259"/>
      <c r="F4317" s="270"/>
      <c r="G4317" s="259"/>
      <c r="H4317" s="259"/>
      <c r="I4317" s="259"/>
      <c r="J4317" s="259"/>
    </row>
    <row r="4318" spans="1:10">
      <c r="A4318" s="259"/>
      <c r="B4318" s="259"/>
      <c r="C4318" s="259"/>
      <c r="D4318" s="259"/>
      <c r="E4318" s="259"/>
      <c r="F4318" s="270"/>
      <c r="G4318" s="259"/>
      <c r="H4318" s="259"/>
      <c r="I4318" s="259"/>
      <c r="J4318" s="259"/>
    </row>
    <row r="4319" spans="1:10">
      <c r="A4319" s="259"/>
      <c r="B4319" s="259"/>
      <c r="C4319" s="259"/>
      <c r="D4319" s="259"/>
      <c r="E4319" s="259"/>
      <c r="F4319" s="270"/>
      <c r="G4319" s="259"/>
      <c r="H4319" s="259"/>
      <c r="I4319" s="259"/>
      <c r="J4319" s="259"/>
    </row>
    <row r="4320" spans="1:10">
      <c r="A4320" s="259"/>
      <c r="B4320" s="259"/>
      <c r="C4320" s="259"/>
      <c r="D4320" s="259"/>
      <c r="E4320" s="259"/>
      <c r="F4320" s="270"/>
      <c r="G4320" s="259"/>
      <c r="H4320" s="259"/>
      <c r="I4320" s="259"/>
      <c r="J4320" s="259"/>
    </row>
    <row r="4321" spans="1:10">
      <c r="A4321" s="259"/>
      <c r="B4321" s="259"/>
      <c r="C4321" s="259"/>
      <c r="D4321" s="259"/>
      <c r="E4321" s="259"/>
      <c r="F4321" s="270"/>
      <c r="G4321" s="259"/>
      <c r="H4321" s="259"/>
      <c r="I4321" s="259"/>
      <c r="J4321" s="259"/>
    </row>
    <row r="4322" spans="1:10">
      <c r="A4322" s="259"/>
      <c r="B4322" s="259"/>
      <c r="C4322" s="259"/>
      <c r="D4322" s="259"/>
      <c r="E4322" s="259"/>
      <c r="F4322" s="270"/>
      <c r="G4322" s="259"/>
      <c r="H4322" s="259"/>
      <c r="I4322" s="259"/>
      <c r="J4322" s="259"/>
    </row>
    <row r="4323" spans="1:10">
      <c r="A4323" s="259"/>
      <c r="B4323" s="259"/>
      <c r="C4323" s="259"/>
      <c r="D4323" s="259"/>
      <c r="E4323" s="259"/>
      <c r="F4323" s="270"/>
      <c r="G4323" s="259"/>
      <c r="H4323" s="259"/>
      <c r="I4323" s="259"/>
      <c r="J4323" s="259"/>
    </row>
    <row r="4324" spans="1:10">
      <c r="A4324" s="259"/>
      <c r="B4324" s="259"/>
      <c r="C4324" s="259"/>
      <c r="D4324" s="259"/>
      <c r="E4324" s="259"/>
      <c r="F4324" s="270"/>
      <c r="G4324" s="259"/>
      <c r="H4324" s="259"/>
      <c r="I4324" s="259"/>
      <c r="J4324" s="259"/>
    </row>
    <row r="4325" spans="1:10">
      <c r="A4325" s="259"/>
      <c r="B4325" s="259"/>
      <c r="C4325" s="259"/>
      <c r="D4325" s="259"/>
      <c r="E4325" s="259"/>
      <c r="F4325" s="270"/>
      <c r="G4325" s="259"/>
      <c r="H4325" s="259"/>
      <c r="I4325" s="259"/>
      <c r="J4325" s="259"/>
    </row>
    <row r="4326" spans="1:10">
      <c r="A4326" s="259"/>
      <c r="B4326" s="259"/>
      <c r="C4326" s="259"/>
      <c r="D4326" s="259"/>
      <c r="E4326" s="259"/>
      <c r="F4326" s="270"/>
      <c r="G4326" s="259"/>
      <c r="H4326" s="259"/>
      <c r="I4326" s="259"/>
      <c r="J4326" s="259"/>
    </row>
    <row r="4327" spans="1:10">
      <c r="A4327" s="259"/>
      <c r="B4327" s="259"/>
      <c r="C4327" s="259"/>
      <c r="D4327" s="259"/>
      <c r="E4327" s="259"/>
      <c r="F4327" s="270"/>
      <c r="G4327" s="259"/>
      <c r="H4327" s="259"/>
      <c r="I4327" s="259"/>
      <c r="J4327" s="259"/>
    </row>
    <row r="4328" spans="1:10">
      <c r="A4328" s="259"/>
      <c r="B4328" s="259"/>
      <c r="C4328" s="259"/>
      <c r="D4328" s="259"/>
      <c r="E4328" s="259"/>
      <c r="F4328" s="270"/>
      <c r="G4328" s="259"/>
      <c r="H4328" s="259"/>
      <c r="I4328" s="259"/>
      <c r="J4328" s="259"/>
    </row>
    <row r="4329" spans="1:10">
      <c r="A4329" s="259"/>
      <c r="B4329" s="259"/>
      <c r="C4329" s="259"/>
      <c r="D4329" s="259"/>
      <c r="E4329" s="259"/>
      <c r="F4329" s="270"/>
      <c r="G4329" s="259"/>
      <c r="H4329" s="259"/>
      <c r="I4329" s="259"/>
      <c r="J4329" s="259"/>
    </row>
    <row r="4330" spans="1:10">
      <c r="A4330" s="259"/>
      <c r="B4330" s="259"/>
      <c r="C4330" s="259"/>
      <c r="D4330" s="259"/>
      <c r="E4330" s="259"/>
      <c r="F4330" s="270"/>
      <c r="G4330" s="259"/>
      <c r="H4330" s="259"/>
      <c r="I4330" s="259"/>
      <c r="J4330" s="259"/>
    </row>
    <row r="4331" spans="1:10">
      <c r="A4331" s="259"/>
      <c r="B4331" s="259"/>
      <c r="C4331" s="259"/>
      <c r="D4331" s="259"/>
      <c r="E4331" s="259"/>
      <c r="F4331" s="270"/>
      <c r="G4331" s="259"/>
      <c r="H4331" s="259"/>
      <c r="I4331" s="259"/>
      <c r="J4331" s="259"/>
    </row>
    <row r="4332" spans="1:10">
      <c r="A4332" s="259"/>
      <c r="B4332" s="259"/>
      <c r="C4332" s="259"/>
      <c r="D4332" s="259"/>
      <c r="E4332" s="259"/>
      <c r="F4332" s="270"/>
      <c r="G4332" s="259"/>
      <c r="H4332" s="259"/>
      <c r="I4332" s="259"/>
      <c r="J4332" s="259"/>
    </row>
    <row r="4333" spans="1:10">
      <c r="A4333" s="259"/>
      <c r="B4333" s="259"/>
      <c r="C4333" s="259"/>
      <c r="D4333" s="259"/>
      <c r="E4333" s="259"/>
      <c r="F4333" s="270"/>
      <c r="G4333" s="259"/>
      <c r="H4333" s="259"/>
      <c r="I4333" s="259"/>
      <c r="J4333" s="259"/>
    </row>
    <row r="4334" spans="1:10">
      <c r="A4334" s="259"/>
      <c r="B4334" s="259"/>
      <c r="C4334" s="259"/>
      <c r="D4334" s="259"/>
      <c r="E4334" s="259"/>
      <c r="F4334" s="270"/>
      <c r="G4334" s="259"/>
      <c r="H4334" s="259"/>
      <c r="I4334" s="259"/>
      <c r="J4334" s="259"/>
    </row>
    <row r="4335" spans="1:10">
      <c r="A4335" s="259"/>
      <c r="B4335" s="259"/>
      <c r="C4335" s="259"/>
      <c r="D4335" s="259"/>
      <c r="E4335" s="259"/>
      <c r="F4335" s="270"/>
      <c r="G4335" s="259"/>
      <c r="H4335" s="259"/>
      <c r="I4335" s="259"/>
      <c r="J4335" s="259"/>
    </row>
    <row r="4336" spans="1:10">
      <c r="A4336" s="259"/>
      <c r="B4336" s="259"/>
      <c r="C4336" s="259"/>
      <c r="D4336" s="259"/>
      <c r="E4336" s="259"/>
      <c r="F4336" s="270"/>
      <c r="G4336" s="259"/>
      <c r="H4336" s="259"/>
      <c r="I4336" s="259"/>
      <c r="J4336" s="259"/>
    </row>
    <row r="4337" spans="1:10">
      <c r="A4337" s="259"/>
      <c r="B4337" s="259"/>
      <c r="C4337" s="259"/>
      <c r="D4337" s="259"/>
      <c r="E4337" s="259"/>
      <c r="F4337" s="270"/>
      <c r="G4337" s="259"/>
      <c r="H4337" s="259"/>
      <c r="I4337" s="259"/>
      <c r="J4337" s="259"/>
    </row>
    <row r="4338" spans="1:10">
      <c r="A4338" s="259"/>
      <c r="B4338" s="259"/>
      <c r="C4338" s="259"/>
      <c r="D4338" s="259"/>
      <c r="E4338" s="259"/>
      <c r="F4338" s="270"/>
      <c r="G4338" s="259"/>
      <c r="H4338" s="259"/>
      <c r="I4338" s="259"/>
      <c r="J4338" s="259"/>
    </row>
    <row r="4339" spans="1:10">
      <c r="A4339" s="259"/>
      <c r="B4339" s="259"/>
      <c r="C4339" s="259"/>
      <c r="D4339" s="259"/>
      <c r="E4339" s="259"/>
      <c r="F4339" s="270"/>
      <c r="G4339" s="259"/>
      <c r="H4339" s="259"/>
      <c r="I4339" s="259"/>
      <c r="J4339" s="259"/>
    </row>
    <row r="4340" spans="1:10">
      <c r="A4340" s="259"/>
      <c r="B4340" s="259"/>
      <c r="C4340" s="259"/>
      <c r="D4340" s="259"/>
      <c r="E4340" s="259"/>
      <c r="F4340" s="270"/>
      <c r="G4340" s="259"/>
      <c r="H4340" s="259"/>
      <c r="I4340" s="259"/>
      <c r="J4340" s="259"/>
    </row>
    <row r="4341" spans="1:10">
      <c r="A4341" s="259"/>
      <c r="B4341" s="259"/>
      <c r="C4341" s="259"/>
      <c r="D4341" s="259"/>
      <c r="E4341" s="259"/>
      <c r="F4341" s="270"/>
      <c r="G4341" s="259"/>
      <c r="H4341" s="259"/>
      <c r="I4341" s="259"/>
      <c r="J4341" s="259"/>
    </row>
    <row r="4342" spans="1:10">
      <c r="A4342" s="259"/>
      <c r="B4342" s="259"/>
      <c r="C4342" s="259"/>
      <c r="D4342" s="259"/>
      <c r="E4342" s="259"/>
      <c r="F4342" s="270"/>
      <c r="G4342" s="259"/>
      <c r="H4342" s="259"/>
      <c r="I4342" s="259"/>
      <c r="J4342" s="259"/>
    </row>
    <row r="4343" spans="1:10">
      <c r="A4343" s="259"/>
      <c r="B4343" s="259"/>
      <c r="C4343" s="259"/>
      <c r="D4343" s="259"/>
      <c r="E4343" s="259"/>
      <c r="F4343" s="270"/>
      <c r="G4343" s="259"/>
      <c r="H4343" s="259"/>
      <c r="I4343" s="259"/>
      <c r="J4343" s="259"/>
    </row>
    <row r="4344" spans="1:10">
      <c r="A4344" s="259"/>
      <c r="B4344" s="259"/>
      <c r="C4344" s="259"/>
      <c r="D4344" s="259"/>
      <c r="E4344" s="259"/>
      <c r="F4344" s="270"/>
      <c r="G4344" s="259"/>
      <c r="H4344" s="259"/>
      <c r="I4344" s="259"/>
      <c r="J4344" s="259"/>
    </row>
    <row r="4345" spans="1:10">
      <c r="A4345" s="259"/>
      <c r="B4345" s="259"/>
      <c r="C4345" s="259"/>
      <c r="D4345" s="259"/>
      <c r="E4345" s="259"/>
      <c r="F4345" s="270"/>
      <c r="G4345" s="259"/>
      <c r="H4345" s="259"/>
      <c r="I4345" s="259"/>
      <c r="J4345" s="259"/>
    </row>
    <row r="4346" spans="1:10">
      <c r="A4346" s="259"/>
      <c r="B4346" s="259"/>
      <c r="C4346" s="259"/>
      <c r="D4346" s="259"/>
      <c r="E4346" s="259"/>
      <c r="F4346" s="270"/>
      <c r="G4346" s="259"/>
      <c r="H4346" s="259"/>
      <c r="I4346" s="259"/>
      <c r="J4346" s="259"/>
    </row>
    <row r="4347" spans="1:10">
      <c r="A4347" s="259"/>
      <c r="B4347" s="259"/>
      <c r="C4347" s="259"/>
      <c r="D4347" s="259"/>
      <c r="E4347" s="259"/>
      <c r="F4347" s="270"/>
      <c r="G4347" s="259"/>
      <c r="H4347" s="259"/>
      <c r="I4347" s="259"/>
      <c r="J4347" s="259"/>
    </row>
    <row r="4348" spans="1:10">
      <c r="A4348" s="259"/>
      <c r="B4348" s="259"/>
      <c r="C4348" s="259"/>
      <c r="D4348" s="259"/>
      <c r="E4348" s="259"/>
      <c r="F4348" s="270"/>
      <c r="G4348" s="259"/>
      <c r="H4348" s="259"/>
      <c r="I4348" s="259"/>
      <c r="J4348" s="259"/>
    </row>
    <row r="4349" spans="1:10">
      <c r="A4349" s="259"/>
      <c r="B4349" s="259"/>
      <c r="C4349" s="259"/>
      <c r="D4349" s="259"/>
      <c r="E4349" s="259"/>
      <c r="F4349" s="270"/>
      <c r="G4349" s="259"/>
      <c r="H4349" s="259"/>
      <c r="I4349" s="259"/>
      <c r="J4349" s="259"/>
    </row>
    <row r="4350" spans="1:10">
      <c r="A4350" s="259"/>
      <c r="B4350" s="259"/>
      <c r="C4350" s="259"/>
      <c r="D4350" s="259"/>
      <c r="E4350" s="259"/>
      <c r="F4350" s="270"/>
      <c r="G4350" s="259"/>
      <c r="H4350" s="259"/>
      <c r="I4350" s="259"/>
      <c r="J4350" s="259"/>
    </row>
    <row r="4351" spans="1:10">
      <c r="A4351" s="259"/>
      <c r="B4351" s="259"/>
      <c r="C4351" s="259"/>
      <c r="D4351" s="259"/>
      <c r="E4351" s="259"/>
      <c r="F4351" s="270"/>
      <c r="G4351" s="259"/>
      <c r="H4351" s="259"/>
      <c r="I4351" s="259"/>
      <c r="J4351" s="259"/>
    </row>
    <row r="4352" spans="1:10">
      <c r="A4352" s="259"/>
      <c r="B4352" s="259"/>
      <c r="C4352" s="259"/>
      <c r="D4352" s="259"/>
      <c r="E4352" s="259"/>
      <c r="F4352" s="270"/>
      <c r="G4352" s="259"/>
      <c r="H4352" s="259"/>
      <c r="I4352" s="259"/>
      <c r="J4352" s="259"/>
    </row>
    <row r="4353" spans="1:10">
      <c r="A4353" s="259"/>
      <c r="B4353" s="259"/>
      <c r="C4353" s="259"/>
      <c r="D4353" s="259"/>
      <c r="E4353" s="259"/>
      <c r="F4353" s="270"/>
      <c r="G4353" s="259"/>
      <c r="H4353" s="259"/>
      <c r="I4353" s="259"/>
      <c r="J4353" s="259"/>
    </row>
    <row r="4354" spans="1:10">
      <c r="A4354" s="259"/>
      <c r="B4354" s="259"/>
      <c r="C4354" s="259"/>
      <c r="D4354" s="259"/>
      <c r="E4354" s="259"/>
      <c r="F4354" s="270"/>
      <c r="G4354" s="259"/>
      <c r="H4354" s="259"/>
      <c r="I4354" s="259"/>
      <c r="J4354" s="259"/>
    </row>
    <row r="4355" spans="1:10">
      <c r="A4355" s="259"/>
      <c r="B4355" s="259"/>
      <c r="C4355" s="259"/>
      <c r="D4355" s="259"/>
      <c r="E4355" s="259"/>
      <c r="F4355" s="270"/>
      <c r="G4355" s="259"/>
      <c r="H4355" s="259"/>
      <c r="I4355" s="259"/>
      <c r="J4355" s="259"/>
    </row>
    <row r="4356" spans="1:10">
      <c r="A4356" s="259"/>
      <c r="B4356" s="259"/>
      <c r="C4356" s="259"/>
      <c r="D4356" s="259"/>
      <c r="E4356" s="259"/>
      <c r="F4356" s="270"/>
      <c r="G4356" s="259"/>
      <c r="H4356" s="259"/>
      <c r="I4356" s="259"/>
      <c r="J4356" s="259"/>
    </row>
    <row r="4357" spans="1:10">
      <c r="A4357" s="259"/>
      <c r="B4357" s="259"/>
      <c r="C4357" s="259"/>
      <c r="D4357" s="259"/>
      <c r="E4357" s="259"/>
      <c r="F4357" s="270"/>
      <c r="G4357" s="259"/>
      <c r="H4357" s="259"/>
      <c r="I4357" s="259"/>
      <c r="J4357" s="259"/>
    </row>
    <row r="4358" spans="1:10">
      <c r="A4358" s="259"/>
      <c r="B4358" s="259"/>
      <c r="C4358" s="259"/>
      <c r="D4358" s="259"/>
      <c r="E4358" s="259"/>
      <c r="F4358" s="270"/>
      <c r="G4358" s="259"/>
      <c r="H4358" s="259"/>
      <c r="I4358" s="259"/>
      <c r="J4358" s="259"/>
    </row>
    <row r="4359" spans="1:10">
      <c r="A4359" s="259"/>
      <c r="B4359" s="259"/>
      <c r="C4359" s="259"/>
      <c r="D4359" s="259"/>
      <c r="E4359" s="259"/>
      <c r="F4359" s="270"/>
      <c r="G4359" s="259"/>
      <c r="H4359" s="259"/>
      <c r="I4359" s="259"/>
      <c r="J4359" s="259"/>
    </row>
    <row r="4360" spans="1:10">
      <c r="A4360" s="259"/>
      <c r="B4360" s="259"/>
      <c r="C4360" s="259"/>
      <c r="D4360" s="259"/>
      <c r="E4360" s="259"/>
      <c r="F4360" s="270"/>
      <c r="G4360" s="259"/>
      <c r="H4360" s="259"/>
      <c r="I4360" s="259"/>
      <c r="J4360" s="259"/>
    </row>
    <row r="4361" spans="1:10">
      <c r="A4361" s="259"/>
      <c r="B4361" s="259"/>
      <c r="C4361" s="259"/>
      <c r="D4361" s="259"/>
      <c r="E4361" s="259"/>
      <c r="F4361" s="270"/>
      <c r="G4361" s="259"/>
      <c r="H4361" s="259"/>
      <c r="I4361" s="259"/>
      <c r="J4361" s="259"/>
    </row>
    <row r="4362" spans="1:10">
      <c r="A4362" s="259"/>
      <c r="B4362" s="259"/>
      <c r="C4362" s="259"/>
      <c r="D4362" s="259"/>
      <c r="E4362" s="259"/>
      <c r="F4362" s="270"/>
      <c r="G4362" s="259"/>
      <c r="H4362" s="259"/>
      <c r="I4362" s="259"/>
      <c r="J4362" s="259"/>
    </row>
    <row r="4363" spans="1:10">
      <c r="A4363" s="259"/>
      <c r="B4363" s="259"/>
      <c r="C4363" s="259"/>
      <c r="D4363" s="259"/>
      <c r="E4363" s="259"/>
      <c r="F4363" s="270"/>
      <c r="G4363" s="259"/>
      <c r="H4363" s="259"/>
      <c r="I4363" s="259"/>
      <c r="J4363" s="259"/>
    </row>
    <row r="4364" spans="1:10">
      <c r="A4364" s="259"/>
      <c r="B4364" s="259"/>
      <c r="C4364" s="259"/>
      <c r="D4364" s="259"/>
      <c r="E4364" s="259"/>
      <c r="F4364" s="270"/>
      <c r="G4364" s="259"/>
      <c r="H4364" s="259"/>
      <c r="I4364" s="259"/>
      <c r="J4364" s="259"/>
    </row>
    <row r="4365" spans="1:10">
      <c r="A4365" s="259"/>
      <c r="B4365" s="259"/>
      <c r="C4365" s="259"/>
      <c r="D4365" s="259"/>
      <c r="E4365" s="259"/>
      <c r="F4365" s="270"/>
      <c r="G4365" s="259"/>
      <c r="H4365" s="259"/>
      <c r="I4365" s="259"/>
      <c r="J4365" s="259"/>
    </row>
    <row r="4366" spans="1:10">
      <c r="A4366" s="259"/>
      <c r="B4366" s="259"/>
      <c r="C4366" s="259"/>
      <c r="D4366" s="259"/>
      <c r="E4366" s="259"/>
      <c r="F4366" s="270"/>
      <c r="G4366" s="259"/>
      <c r="H4366" s="259"/>
      <c r="I4366" s="259"/>
      <c r="J4366" s="259"/>
    </row>
    <row r="4367" spans="1:10">
      <c r="A4367" s="259"/>
      <c r="B4367" s="259"/>
      <c r="C4367" s="259"/>
      <c r="D4367" s="259"/>
      <c r="E4367" s="259"/>
      <c r="F4367" s="270"/>
      <c r="G4367" s="259"/>
      <c r="H4367" s="259"/>
      <c r="I4367" s="259"/>
      <c r="J4367" s="259"/>
    </row>
    <row r="4368" spans="1:10">
      <c r="A4368" s="259"/>
      <c r="B4368" s="259"/>
      <c r="C4368" s="259"/>
      <c r="D4368" s="259"/>
      <c r="E4368" s="259"/>
      <c r="F4368" s="270"/>
      <c r="G4368" s="259"/>
      <c r="H4368" s="259"/>
      <c r="I4368" s="259"/>
      <c r="J4368" s="259"/>
    </row>
    <row r="4369" spans="1:10">
      <c r="A4369" s="259"/>
      <c r="B4369" s="259"/>
      <c r="C4369" s="259"/>
      <c r="D4369" s="259"/>
      <c r="E4369" s="259"/>
      <c r="F4369" s="270"/>
      <c r="G4369" s="259"/>
      <c r="H4369" s="259"/>
      <c r="I4369" s="259"/>
      <c r="J4369" s="259"/>
    </row>
    <row r="4370" spans="1:10">
      <c r="A4370" s="259"/>
      <c r="B4370" s="259"/>
      <c r="C4370" s="259"/>
      <c r="D4370" s="259"/>
      <c r="E4370" s="259"/>
      <c r="F4370" s="270"/>
      <c r="G4370" s="259"/>
      <c r="H4370" s="259"/>
      <c r="I4370" s="259"/>
      <c r="J4370" s="259"/>
    </row>
    <row r="4371" spans="1:10">
      <c r="A4371" s="259"/>
      <c r="B4371" s="259"/>
      <c r="C4371" s="259"/>
      <c r="D4371" s="259"/>
      <c r="E4371" s="259"/>
      <c r="F4371" s="270"/>
      <c r="G4371" s="259"/>
      <c r="H4371" s="259"/>
      <c r="I4371" s="259"/>
      <c r="J4371" s="259"/>
    </row>
    <row r="4372" spans="1:10">
      <c r="A4372" s="259"/>
      <c r="B4372" s="259"/>
      <c r="C4372" s="259"/>
      <c r="D4372" s="259"/>
      <c r="E4372" s="259"/>
      <c r="F4372" s="270"/>
      <c r="G4372" s="259"/>
      <c r="H4372" s="259"/>
      <c r="I4372" s="259"/>
      <c r="J4372" s="259"/>
    </row>
    <row r="4373" spans="1:10">
      <c r="A4373" s="259"/>
      <c r="B4373" s="259"/>
      <c r="C4373" s="259"/>
      <c r="D4373" s="259"/>
      <c r="E4373" s="259"/>
      <c r="F4373" s="270"/>
      <c r="G4373" s="259"/>
      <c r="H4373" s="259"/>
      <c r="I4373" s="259"/>
      <c r="J4373" s="259"/>
    </row>
    <row r="4374" spans="1:10">
      <c r="A4374" s="259"/>
      <c r="B4374" s="259"/>
      <c r="C4374" s="259"/>
      <c r="D4374" s="259"/>
      <c r="E4374" s="259"/>
      <c r="F4374" s="270"/>
      <c r="G4374" s="259"/>
      <c r="H4374" s="259"/>
      <c r="I4374" s="259"/>
      <c r="J4374" s="259"/>
    </row>
    <row r="4375" spans="1:10">
      <c r="A4375" s="259"/>
      <c r="B4375" s="259"/>
      <c r="C4375" s="259"/>
      <c r="D4375" s="259"/>
      <c r="E4375" s="259"/>
      <c r="F4375" s="270"/>
      <c r="G4375" s="259"/>
      <c r="H4375" s="259"/>
      <c r="I4375" s="259"/>
      <c r="J4375" s="259"/>
    </row>
    <row r="4376" spans="1:10">
      <c r="A4376" s="259"/>
      <c r="B4376" s="259"/>
      <c r="C4376" s="259"/>
      <c r="D4376" s="259"/>
      <c r="E4376" s="259"/>
      <c r="F4376" s="270"/>
      <c r="G4376" s="259"/>
      <c r="H4376" s="259"/>
      <c r="I4376" s="259"/>
      <c r="J4376" s="259"/>
    </row>
    <row r="4377" spans="1:10">
      <c r="A4377" s="259"/>
      <c r="B4377" s="259"/>
      <c r="C4377" s="259"/>
      <c r="D4377" s="259"/>
      <c r="E4377" s="259"/>
      <c r="F4377" s="270"/>
      <c r="G4377" s="259"/>
      <c r="H4377" s="259"/>
      <c r="I4377" s="259"/>
      <c r="J4377" s="259"/>
    </row>
    <row r="4378" spans="1:10">
      <c r="A4378" s="259"/>
      <c r="B4378" s="259"/>
      <c r="C4378" s="259"/>
      <c r="D4378" s="259"/>
      <c r="E4378" s="259"/>
      <c r="F4378" s="270"/>
      <c r="G4378" s="259"/>
      <c r="H4378" s="259"/>
      <c r="I4378" s="259"/>
      <c r="J4378" s="259"/>
    </row>
    <row r="4379" spans="1:10">
      <c r="A4379" s="259"/>
      <c r="B4379" s="259"/>
      <c r="C4379" s="259"/>
      <c r="D4379" s="259"/>
      <c r="E4379" s="259"/>
      <c r="F4379" s="270"/>
      <c r="G4379" s="259"/>
      <c r="H4379" s="259"/>
      <c r="I4379" s="259"/>
      <c r="J4379" s="259"/>
    </row>
    <row r="4380" spans="1:10">
      <c r="A4380" s="259"/>
      <c r="B4380" s="259"/>
      <c r="C4380" s="259"/>
      <c r="D4380" s="259"/>
      <c r="E4380" s="259"/>
      <c r="F4380" s="270"/>
      <c r="G4380" s="259"/>
      <c r="H4380" s="259"/>
      <c r="I4380" s="259"/>
      <c r="J4380" s="259"/>
    </row>
    <row r="4381" spans="1:10">
      <c r="A4381" s="259"/>
      <c r="B4381" s="259"/>
      <c r="C4381" s="259"/>
      <c r="D4381" s="259"/>
      <c r="E4381" s="259"/>
      <c r="F4381" s="270"/>
      <c r="G4381" s="259"/>
      <c r="H4381" s="259"/>
      <c r="I4381" s="259"/>
      <c r="J4381" s="259"/>
    </row>
    <row r="4382" spans="1:10">
      <c r="A4382" s="259"/>
      <c r="B4382" s="259"/>
      <c r="C4382" s="259"/>
      <c r="D4382" s="259"/>
      <c r="E4382" s="259"/>
      <c r="F4382" s="270"/>
      <c r="G4382" s="259"/>
      <c r="H4382" s="259"/>
      <c r="I4382" s="259"/>
      <c r="J4382" s="259"/>
    </row>
    <row r="4383" spans="1:10">
      <c r="A4383" s="259"/>
      <c r="B4383" s="259"/>
      <c r="C4383" s="259"/>
      <c r="D4383" s="259"/>
      <c r="E4383" s="259"/>
      <c r="F4383" s="270"/>
      <c r="G4383" s="259"/>
      <c r="H4383" s="259"/>
      <c r="I4383" s="259"/>
      <c r="J4383" s="259"/>
    </row>
    <row r="4384" spans="1:10">
      <c r="A4384" s="259"/>
      <c r="B4384" s="259"/>
      <c r="C4384" s="259"/>
      <c r="D4384" s="259"/>
      <c r="E4384" s="259"/>
      <c r="F4384" s="270"/>
      <c r="G4384" s="259"/>
      <c r="H4384" s="259"/>
      <c r="I4384" s="259"/>
      <c r="J4384" s="259"/>
    </row>
    <row r="4385" spans="1:10">
      <c r="A4385" s="259"/>
      <c r="B4385" s="259"/>
      <c r="C4385" s="259"/>
      <c r="D4385" s="259"/>
      <c r="E4385" s="259"/>
      <c r="F4385" s="270"/>
      <c r="G4385" s="259"/>
      <c r="H4385" s="259"/>
      <c r="I4385" s="259"/>
      <c r="J4385" s="259"/>
    </row>
    <row r="4386" spans="1:10">
      <c r="A4386" s="259"/>
      <c r="B4386" s="259"/>
      <c r="C4386" s="259"/>
      <c r="D4386" s="259"/>
      <c r="E4386" s="259"/>
      <c r="F4386" s="270"/>
      <c r="G4386" s="259"/>
      <c r="H4386" s="259"/>
      <c r="I4386" s="259"/>
      <c r="J4386" s="259"/>
    </row>
    <row r="4387" spans="1:10">
      <c r="A4387" s="259"/>
      <c r="B4387" s="259"/>
      <c r="C4387" s="259"/>
      <c r="D4387" s="259"/>
      <c r="E4387" s="259"/>
      <c r="F4387" s="270"/>
      <c r="G4387" s="259"/>
      <c r="H4387" s="259"/>
      <c r="I4387" s="259"/>
      <c r="J4387" s="259"/>
    </row>
    <row r="4388" spans="1:10">
      <c r="A4388" s="259"/>
      <c r="B4388" s="259"/>
      <c r="C4388" s="259"/>
      <c r="D4388" s="259"/>
      <c r="E4388" s="259"/>
      <c r="F4388" s="270"/>
      <c r="G4388" s="259"/>
      <c r="H4388" s="259"/>
      <c r="I4388" s="259"/>
      <c r="J4388" s="259"/>
    </row>
    <row r="4389" spans="1:10">
      <c r="A4389" s="259"/>
      <c r="B4389" s="259"/>
      <c r="C4389" s="259"/>
      <c r="D4389" s="259"/>
      <c r="E4389" s="259"/>
      <c r="F4389" s="270"/>
      <c r="G4389" s="259"/>
      <c r="H4389" s="259"/>
      <c r="I4389" s="259"/>
      <c r="J4389" s="259"/>
    </row>
    <row r="4390" spans="1:10">
      <c r="A4390" s="259"/>
      <c r="B4390" s="259"/>
      <c r="C4390" s="259"/>
      <c r="D4390" s="259"/>
      <c r="E4390" s="259"/>
      <c r="F4390" s="270"/>
      <c r="G4390" s="259"/>
      <c r="H4390" s="259"/>
      <c r="I4390" s="259"/>
      <c r="J4390" s="259"/>
    </row>
    <row r="4391" spans="1:10">
      <c r="A4391" s="259"/>
      <c r="B4391" s="259"/>
      <c r="C4391" s="259"/>
      <c r="D4391" s="259"/>
      <c r="E4391" s="259"/>
      <c r="F4391" s="270"/>
      <c r="G4391" s="259"/>
      <c r="H4391" s="259"/>
      <c r="I4391" s="259"/>
      <c r="J4391" s="259"/>
    </row>
    <row r="4392" spans="1:10">
      <c r="A4392" s="259"/>
      <c r="B4392" s="259"/>
      <c r="C4392" s="259"/>
      <c r="D4392" s="259"/>
      <c r="E4392" s="259"/>
      <c r="F4392" s="270"/>
      <c r="G4392" s="259"/>
      <c r="H4392" s="259"/>
      <c r="I4392" s="259"/>
      <c r="J4392" s="259"/>
    </row>
    <row r="4393" spans="1:10">
      <c r="A4393" s="259"/>
      <c r="B4393" s="259"/>
      <c r="C4393" s="259"/>
      <c r="D4393" s="259"/>
      <c r="E4393" s="259"/>
      <c r="F4393" s="270"/>
      <c r="G4393" s="259"/>
      <c r="H4393" s="259"/>
      <c r="I4393" s="259"/>
      <c r="J4393" s="259"/>
    </row>
    <row r="4394" spans="1:10">
      <c r="A4394" s="259"/>
      <c r="B4394" s="259"/>
      <c r="C4394" s="259"/>
      <c r="D4394" s="259"/>
      <c r="E4394" s="259"/>
      <c r="F4394" s="270"/>
      <c r="G4394" s="259"/>
      <c r="H4394" s="259"/>
      <c r="I4394" s="259"/>
      <c r="J4394" s="259"/>
    </row>
    <row r="4395" spans="1:10">
      <c r="A4395" s="259"/>
      <c r="B4395" s="259"/>
      <c r="C4395" s="259"/>
      <c r="D4395" s="259"/>
      <c r="E4395" s="259"/>
      <c r="F4395" s="270"/>
      <c r="G4395" s="259"/>
      <c r="H4395" s="259"/>
      <c r="I4395" s="259"/>
      <c r="J4395" s="259"/>
    </row>
    <row r="4396" spans="1:10">
      <c r="A4396" s="259"/>
      <c r="B4396" s="259"/>
      <c r="C4396" s="259"/>
      <c r="D4396" s="259"/>
      <c r="E4396" s="259"/>
      <c r="F4396" s="270"/>
      <c r="G4396" s="259"/>
      <c r="H4396" s="259"/>
      <c r="I4396" s="259"/>
      <c r="J4396" s="259"/>
    </row>
    <row r="4397" spans="1:10">
      <c r="A4397" s="259"/>
      <c r="B4397" s="259"/>
      <c r="C4397" s="259"/>
      <c r="D4397" s="259"/>
      <c r="E4397" s="259"/>
      <c r="F4397" s="270"/>
      <c r="G4397" s="259"/>
      <c r="H4397" s="259"/>
      <c r="I4397" s="259"/>
      <c r="J4397" s="259"/>
    </row>
    <row r="4398" spans="1:10">
      <c r="A4398" s="259"/>
      <c r="B4398" s="259"/>
      <c r="C4398" s="259"/>
      <c r="D4398" s="259"/>
      <c r="E4398" s="259"/>
      <c r="F4398" s="270"/>
      <c r="G4398" s="259"/>
      <c r="H4398" s="259"/>
      <c r="I4398" s="259"/>
      <c r="J4398" s="259"/>
    </row>
    <row r="4399" spans="1:10">
      <c r="A4399" s="259"/>
      <c r="B4399" s="259"/>
      <c r="C4399" s="259"/>
      <c r="D4399" s="259"/>
      <c r="E4399" s="259"/>
      <c r="F4399" s="270"/>
      <c r="G4399" s="259"/>
      <c r="H4399" s="259"/>
      <c r="I4399" s="259"/>
      <c r="J4399" s="259"/>
    </row>
    <row r="4400" spans="1:10">
      <c r="A4400" s="259"/>
      <c r="B4400" s="259"/>
      <c r="C4400" s="259"/>
      <c r="D4400" s="259"/>
      <c r="E4400" s="259"/>
      <c r="F4400" s="270"/>
      <c r="G4400" s="259"/>
      <c r="H4400" s="259"/>
      <c r="I4400" s="259"/>
      <c r="J4400" s="259"/>
    </row>
    <row r="4401" spans="1:10">
      <c r="A4401" s="259"/>
      <c r="B4401" s="259"/>
      <c r="C4401" s="259"/>
      <c r="D4401" s="259"/>
      <c r="E4401" s="259"/>
      <c r="F4401" s="270"/>
      <c r="G4401" s="259"/>
      <c r="H4401" s="259"/>
      <c r="I4401" s="259"/>
      <c r="J4401" s="259"/>
    </row>
    <row r="4402" spans="1:10">
      <c r="A4402" s="259"/>
      <c r="B4402" s="259"/>
      <c r="C4402" s="259"/>
      <c r="D4402" s="259"/>
      <c r="E4402" s="259"/>
      <c r="F4402" s="270"/>
      <c r="G4402" s="259"/>
      <c r="H4402" s="259"/>
      <c r="I4402" s="259"/>
      <c r="J4402" s="259"/>
    </row>
    <row r="4403" spans="1:10">
      <c r="A4403" s="259"/>
      <c r="B4403" s="259"/>
      <c r="C4403" s="259"/>
      <c r="D4403" s="259"/>
      <c r="E4403" s="259"/>
      <c r="F4403" s="270"/>
      <c r="G4403" s="259"/>
      <c r="H4403" s="259"/>
      <c r="I4403" s="259"/>
      <c r="J4403" s="259"/>
    </row>
    <row r="4404" spans="1:10">
      <c r="A4404" s="259"/>
      <c r="B4404" s="259"/>
      <c r="C4404" s="259"/>
      <c r="D4404" s="259"/>
      <c r="E4404" s="259"/>
      <c r="F4404" s="270"/>
      <c r="G4404" s="259"/>
      <c r="H4404" s="259"/>
      <c r="I4404" s="259"/>
      <c r="J4404" s="259"/>
    </row>
    <row r="4405" spans="1:10">
      <c r="A4405" s="259"/>
      <c r="B4405" s="259"/>
      <c r="C4405" s="259"/>
      <c r="D4405" s="259"/>
      <c r="E4405" s="259"/>
      <c r="F4405" s="270"/>
      <c r="G4405" s="259"/>
      <c r="H4405" s="259"/>
      <c r="I4405" s="259"/>
      <c r="J4405" s="259"/>
    </row>
    <row r="4406" spans="1:10">
      <c r="A4406" s="259"/>
      <c r="B4406" s="259"/>
      <c r="C4406" s="259"/>
      <c r="D4406" s="259"/>
      <c r="E4406" s="259"/>
      <c r="F4406" s="270"/>
      <c r="G4406" s="259"/>
      <c r="H4406" s="259"/>
      <c r="I4406" s="259"/>
      <c r="J4406" s="259"/>
    </row>
    <row r="4407" spans="1:10">
      <c r="A4407" s="259"/>
      <c r="B4407" s="259"/>
      <c r="C4407" s="259"/>
      <c r="D4407" s="259"/>
      <c r="E4407" s="259"/>
      <c r="F4407" s="270"/>
      <c r="G4407" s="259"/>
      <c r="H4407" s="259"/>
      <c r="I4407" s="259"/>
      <c r="J4407" s="259"/>
    </row>
    <row r="4408" spans="1:10">
      <c r="A4408" s="259"/>
      <c r="B4408" s="259"/>
      <c r="C4408" s="259"/>
      <c r="D4408" s="259"/>
      <c r="E4408" s="259"/>
      <c r="F4408" s="270"/>
      <c r="G4408" s="259"/>
      <c r="H4408" s="259"/>
      <c r="I4408" s="259"/>
      <c r="J4408" s="259"/>
    </row>
    <row r="4409" spans="1:10">
      <c r="A4409" s="259"/>
      <c r="B4409" s="259"/>
      <c r="C4409" s="259"/>
      <c r="D4409" s="259"/>
      <c r="E4409" s="259"/>
      <c r="F4409" s="270"/>
      <c r="G4409" s="259"/>
      <c r="H4409" s="259"/>
      <c r="I4409" s="259"/>
      <c r="J4409" s="259"/>
    </row>
    <row r="4410" spans="1:10">
      <c r="A4410" s="259"/>
      <c r="B4410" s="259"/>
      <c r="C4410" s="259"/>
      <c r="D4410" s="259"/>
      <c r="E4410" s="259"/>
      <c r="F4410" s="270"/>
      <c r="G4410" s="259"/>
      <c r="H4410" s="259"/>
      <c r="I4410" s="259"/>
      <c r="J4410" s="259"/>
    </row>
    <row r="4411" spans="1:10">
      <c r="A4411" s="259"/>
      <c r="B4411" s="259"/>
      <c r="C4411" s="259"/>
      <c r="D4411" s="259"/>
      <c r="E4411" s="259"/>
      <c r="F4411" s="270"/>
      <c r="G4411" s="259"/>
      <c r="H4411" s="259"/>
      <c r="I4411" s="259"/>
      <c r="J4411" s="259"/>
    </row>
    <row r="4412" spans="1:10">
      <c r="A4412" s="259"/>
      <c r="B4412" s="259"/>
      <c r="C4412" s="259"/>
      <c r="D4412" s="259"/>
      <c r="E4412" s="259"/>
      <c r="F4412" s="270"/>
      <c r="G4412" s="259"/>
      <c r="H4412" s="259"/>
      <c r="I4412" s="259"/>
      <c r="J4412" s="259"/>
    </row>
    <row r="4413" spans="1:10">
      <c r="A4413" s="259"/>
      <c r="B4413" s="259"/>
      <c r="C4413" s="259"/>
      <c r="D4413" s="259"/>
      <c r="E4413" s="259"/>
      <c r="F4413" s="270"/>
      <c r="G4413" s="259"/>
      <c r="H4413" s="259"/>
      <c r="I4413" s="259"/>
      <c r="J4413" s="259"/>
    </row>
    <row r="4414" spans="1:10">
      <c r="A4414" s="259"/>
      <c r="B4414" s="259"/>
      <c r="C4414" s="259"/>
      <c r="D4414" s="259"/>
      <c r="E4414" s="259"/>
      <c r="F4414" s="270"/>
      <c r="G4414" s="259"/>
      <c r="H4414" s="259"/>
      <c r="I4414" s="259"/>
      <c r="J4414" s="259"/>
    </row>
    <row r="4415" spans="1:10">
      <c r="A4415" s="259"/>
      <c r="B4415" s="259"/>
      <c r="C4415" s="259"/>
      <c r="D4415" s="259"/>
      <c r="E4415" s="259"/>
      <c r="F4415" s="270"/>
      <c r="G4415" s="259"/>
      <c r="H4415" s="259"/>
      <c r="I4415" s="259"/>
      <c r="J4415" s="259"/>
    </row>
    <row r="4416" spans="1:10">
      <c r="A4416" s="259"/>
      <c r="B4416" s="259"/>
      <c r="C4416" s="259"/>
      <c r="D4416" s="259"/>
      <c r="E4416" s="259"/>
      <c r="F4416" s="270"/>
      <c r="G4416" s="259"/>
      <c r="H4416" s="259"/>
      <c r="I4416" s="259"/>
      <c r="J4416" s="259"/>
    </row>
    <row r="4417" spans="1:10">
      <c r="A4417" s="259"/>
      <c r="B4417" s="259"/>
      <c r="C4417" s="259"/>
      <c r="D4417" s="259"/>
      <c r="E4417" s="259"/>
      <c r="F4417" s="270"/>
      <c r="G4417" s="259"/>
      <c r="H4417" s="259"/>
      <c r="I4417" s="259"/>
      <c r="J4417" s="259"/>
    </row>
    <row r="4418" spans="1:10">
      <c r="A4418" s="259"/>
      <c r="B4418" s="259"/>
      <c r="C4418" s="259"/>
      <c r="D4418" s="259"/>
      <c r="E4418" s="259"/>
      <c r="F4418" s="270"/>
      <c r="G4418" s="259"/>
      <c r="H4418" s="259"/>
      <c r="I4418" s="259"/>
      <c r="J4418" s="259"/>
    </row>
    <row r="4419" spans="1:10">
      <c r="A4419" s="259"/>
      <c r="B4419" s="259"/>
      <c r="C4419" s="259"/>
      <c r="D4419" s="259"/>
      <c r="E4419" s="259"/>
      <c r="F4419" s="270"/>
      <c r="G4419" s="259"/>
      <c r="H4419" s="259"/>
      <c r="I4419" s="259"/>
      <c r="J4419" s="259"/>
    </row>
    <row r="4420" spans="1:10">
      <c r="A4420" s="259"/>
      <c r="B4420" s="259"/>
      <c r="C4420" s="259"/>
      <c r="D4420" s="259"/>
      <c r="E4420" s="259"/>
      <c r="F4420" s="270"/>
      <c r="G4420" s="259"/>
      <c r="H4420" s="259"/>
      <c r="I4420" s="259"/>
      <c r="J4420" s="259"/>
    </row>
    <row r="4421" spans="1:10">
      <c r="A4421" s="259"/>
      <c r="B4421" s="259"/>
      <c r="C4421" s="259"/>
      <c r="D4421" s="259"/>
      <c r="E4421" s="259"/>
      <c r="F4421" s="270"/>
      <c r="G4421" s="259"/>
      <c r="H4421" s="259"/>
      <c r="I4421" s="259"/>
      <c r="J4421" s="259"/>
    </row>
    <row r="4422" spans="1:10">
      <c r="A4422" s="259"/>
      <c r="B4422" s="259"/>
      <c r="C4422" s="259"/>
      <c r="D4422" s="259"/>
      <c r="E4422" s="259"/>
      <c r="F4422" s="270"/>
      <c r="G4422" s="259"/>
      <c r="H4422" s="259"/>
      <c r="I4422" s="259"/>
      <c r="J4422" s="259"/>
    </row>
    <row r="4423" spans="1:10">
      <c r="A4423" s="259"/>
      <c r="B4423" s="259"/>
      <c r="C4423" s="259"/>
      <c r="D4423" s="259"/>
      <c r="E4423" s="259"/>
      <c r="F4423" s="270"/>
      <c r="G4423" s="259"/>
      <c r="H4423" s="259"/>
      <c r="I4423" s="259"/>
      <c r="J4423" s="259"/>
    </row>
    <row r="4424" spans="1:10">
      <c r="A4424" s="259"/>
      <c r="B4424" s="259"/>
      <c r="C4424" s="259"/>
      <c r="D4424" s="259"/>
      <c r="E4424" s="259"/>
      <c r="F4424" s="270"/>
      <c r="G4424" s="259"/>
      <c r="H4424" s="259"/>
      <c r="I4424" s="259"/>
      <c r="J4424" s="259"/>
    </row>
    <row r="4425" spans="1:10">
      <c r="A4425" s="259"/>
      <c r="B4425" s="259"/>
      <c r="C4425" s="259"/>
      <c r="D4425" s="259"/>
      <c r="E4425" s="259"/>
      <c r="F4425" s="270"/>
      <c r="G4425" s="259"/>
      <c r="H4425" s="259"/>
      <c r="I4425" s="259"/>
      <c r="J4425" s="259"/>
    </row>
    <row r="4426" spans="1:10">
      <c r="A4426" s="259"/>
      <c r="B4426" s="259"/>
      <c r="C4426" s="259"/>
      <c r="D4426" s="259"/>
      <c r="E4426" s="259"/>
      <c r="F4426" s="270"/>
      <c r="G4426" s="259"/>
      <c r="H4426" s="259"/>
      <c r="I4426" s="259"/>
      <c r="J4426" s="259"/>
    </row>
    <row r="4427" spans="1:10">
      <c r="A4427" s="259"/>
      <c r="B4427" s="259"/>
      <c r="C4427" s="259"/>
      <c r="D4427" s="259"/>
      <c r="E4427" s="259"/>
      <c r="F4427" s="270"/>
      <c r="G4427" s="259"/>
      <c r="H4427" s="259"/>
      <c r="I4427" s="259"/>
      <c r="J4427" s="259"/>
    </row>
    <row r="4428" spans="1:10">
      <c r="A4428" s="259"/>
      <c r="B4428" s="259"/>
      <c r="C4428" s="259"/>
      <c r="D4428" s="259"/>
      <c r="E4428" s="259"/>
      <c r="F4428" s="270"/>
      <c r="G4428" s="259"/>
      <c r="H4428" s="259"/>
      <c r="I4428" s="259"/>
      <c r="J4428" s="259"/>
    </row>
    <row r="4429" spans="1:10">
      <c r="A4429" s="259"/>
      <c r="B4429" s="259"/>
      <c r="C4429" s="259"/>
      <c r="D4429" s="259"/>
      <c r="E4429" s="259"/>
      <c r="F4429" s="270"/>
      <c r="G4429" s="259"/>
      <c r="H4429" s="259"/>
      <c r="I4429" s="259"/>
      <c r="J4429" s="259"/>
    </row>
    <row r="4430" spans="1:10">
      <c r="A4430" s="259"/>
      <c r="B4430" s="259"/>
      <c r="C4430" s="259"/>
      <c r="D4430" s="259"/>
      <c r="E4430" s="259"/>
      <c r="F4430" s="270"/>
      <c r="G4430" s="259"/>
      <c r="H4430" s="259"/>
      <c r="I4430" s="259"/>
      <c r="J4430" s="259"/>
    </row>
    <row r="4431" spans="1:10">
      <c r="A4431" s="259"/>
      <c r="B4431" s="259"/>
      <c r="C4431" s="259"/>
      <c r="D4431" s="259"/>
      <c r="E4431" s="259"/>
      <c r="F4431" s="270"/>
      <c r="G4431" s="259"/>
      <c r="H4431" s="259"/>
      <c r="I4431" s="259"/>
      <c r="J4431" s="259"/>
    </row>
    <row r="4432" spans="1:10">
      <c r="A4432" s="259"/>
      <c r="B4432" s="259"/>
      <c r="C4432" s="259"/>
      <c r="D4432" s="259"/>
      <c r="E4432" s="259"/>
      <c r="F4432" s="270"/>
      <c r="G4432" s="259"/>
      <c r="H4432" s="259"/>
      <c r="I4432" s="259"/>
      <c r="J4432" s="259"/>
    </row>
    <row r="4433" spans="1:10">
      <c r="A4433" s="259"/>
      <c r="B4433" s="259"/>
      <c r="C4433" s="259"/>
      <c r="D4433" s="259"/>
      <c r="E4433" s="259"/>
      <c r="F4433" s="270"/>
      <c r="G4433" s="259"/>
      <c r="H4433" s="259"/>
      <c r="I4433" s="259"/>
      <c r="J4433" s="259"/>
    </row>
    <row r="4434" spans="1:10">
      <c r="A4434" s="259"/>
      <c r="B4434" s="259"/>
      <c r="C4434" s="259"/>
      <c r="D4434" s="259"/>
      <c r="E4434" s="259"/>
      <c r="F4434" s="270"/>
      <c r="G4434" s="259"/>
      <c r="H4434" s="259"/>
      <c r="I4434" s="259"/>
      <c r="J4434" s="259"/>
    </row>
    <row r="4435" spans="1:10">
      <c r="A4435" s="259"/>
      <c r="B4435" s="259"/>
      <c r="C4435" s="259"/>
      <c r="D4435" s="259"/>
      <c r="E4435" s="259"/>
      <c r="F4435" s="270"/>
      <c r="G4435" s="259"/>
      <c r="H4435" s="259"/>
      <c r="I4435" s="259"/>
      <c r="J4435" s="259"/>
    </row>
    <row r="4436" spans="1:10">
      <c r="A4436" s="259"/>
      <c r="B4436" s="259"/>
      <c r="C4436" s="259"/>
      <c r="D4436" s="259"/>
      <c r="E4436" s="259"/>
      <c r="F4436" s="270"/>
      <c r="G4436" s="259"/>
      <c r="H4436" s="259"/>
      <c r="I4436" s="259"/>
      <c r="J4436" s="259"/>
    </row>
    <row r="4437" spans="1:10">
      <c r="A4437" s="259"/>
      <c r="B4437" s="259"/>
      <c r="C4437" s="259"/>
      <c r="D4437" s="259"/>
      <c r="E4437" s="259"/>
      <c r="F4437" s="270"/>
      <c r="G4437" s="259"/>
      <c r="H4437" s="259"/>
      <c r="I4437" s="259"/>
      <c r="J4437" s="259"/>
    </row>
    <row r="4438" spans="1:10">
      <c r="A4438" s="259"/>
      <c r="B4438" s="259"/>
      <c r="C4438" s="259"/>
      <c r="D4438" s="259"/>
      <c r="E4438" s="259"/>
      <c r="F4438" s="270"/>
      <c r="G4438" s="259"/>
      <c r="H4438" s="259"/>
      <c r="I4438" s="259"/>
      <c r="J4438" s="259"/>
    </row>
    <row r="4439" spans="1:10">
      <c r="A4439" s="259"/>
      <c r="B4439" s="259"/>
      <c r="C4439" s="259"/>
      <c r="D4439" s="259"/>
      <c r="E4439" s="259"/>
      <c r="F4439" s="270"/>
      <c r="G4439" s="259"/>
      <c r="H4439" s="259"/>
      <c r="I4439" s="259"/>
      <c r="J4439" s="259"/>
    </row>
    <row r="4440" spans="1:10">
      <c r="A4440" s="259"/>
      <c r="B4440" s="259"/>
      <c r="C4440" s="259"/>
      <c r="D4440" s="259"/>
      <c r="E4440" s="259"/>
      <c r="F4440" s="270"/>
      <c r="G4440" s="259"/>
      <c r="H4440" s="259"/>
      <c r="I4440" s="259"/>
      <c r="J4440" s="259"/>
    </row>
    <row r="4441" spans="1:10">
      <c r="A4441" s="259"/>
      <c r="B4441" s="259"/>
      <c r="C4441" s="259"/>
      <c r="D4441" s="259"/>
      <c r="E4441" s="259"/>
      <c r="F4441" s="270"/>
      <c r="G4441" s="259"/>
      <c r="H4441" s="259"/>
      <c r="I4441" s="259"/>
      <c r="J4441" s="259"/>
    </row>
    <row r="4442" spans="1:10">
      <c r="A4442" s="259"/>
      <c r="B4442" s="259"/>
      <c r="C4442" s="259"/>
      <c r="D4442" s="259"/>
      <c r="E4442" s="259"/>
      <c r="F4442" s="270"/>
      <c r="G4442" s="259"/>
      <c r="H4442" s="259"/>
      <c r="I4442" s="259"/>
      <c r="J4442" s="259"/>
    </row>
    <row r="4443" spans="1:10">
      <c r="A4443" s="259"/>
      <c r="B4443" s="259"/>
      <c r="C4443" s="259"/>
      <c r="D4443" s="259"/>
      <c r="E4443" s="259"/>
      <c r="F4443" s="270"/>
      <c r="G4443" s="259"/>
      <c r="H4443" s="259"/>
      <c r="I4443" s="259"/>
      <c r="J4443" s="259"/>
    </row>
    <row r="4444" spans="1:10">
      <c r="A4444" s="259"/>
      <c r="B4444" s="259"/>
      <c r="C4444" s="259"/>
      <c r="D4444" s="259"/>
      <c r="E4444" s="259"/>
      <c r="F4444" s="270"/>
      <c r="G4444" s="259"/>
      <c r="H4444" s="259"/>
      <c r="I4444" s="259"/>
      <c r="J4444" s="259"/>
    </row>
    <row r="4445" spans="1:10">
      <c r="A4445" s="259"/>
      <c r="B4445" s="259"/>
      <c r="C4445" s="259"/>
      <c r="D4445" s="259"/>
      <c r="E4445" s="259"/>
      <c r="F4445" s="270"/>
      <c r="G4445" s="259"/>
      <c r="H4445" s="259"/>
      <c r="I4445" s="259"/>
      <c r="J4445" s="259"/>
    </row>
    <row r="4446" spans="1:10">
      <c r="A4446" s="259"/>
      <c r="B4446" s="259"/>
      <c r="C4446" s="259"/>
      <c r="D4446" s="259"/>
      <c r="E4446" s="259"/>
      <c r="F4446" s="270"/>
      <c r="G4446" s="259"/>
      <c r="H4446" s="259"/>
      <c r="I4446" s="259"/>
      <c r="J4446" s="259"/>
    </row>
    <row r="4447" spans="1:10">
      <c r="A4447" s="259"/>
      <c r="B4447" s="259"/>
      <c r="C4447" s="259"/>
      <c r="D4447" s="259"/>
      <c r="E4447" s="259"/>
      <c r="F4447" s="270"/>
      <c r="G4447" s="259"/>
      <c r="H4447" s="259"/>
      <c r="I4447" s="259"/>
      <c r="J4447" s="259"/>
    </row>
    <row r="4448" spans="1:10">
      <c r="A4448" s="259"/>
      <c r="B4448" s="259"/>
      <c r="C4448" s="259"/>
      <c r="D4448" s="259"/>
      <c r="E4448" s="259"/>
      <c r="F4448" s="270"/>
      <c r="G4448" s="259"/>
      <c r="H4448" s="259"/>
      <c r="I4448" s="259"/>
      <c r="J4448" s="259"/>
    </row>
    <row r="4449" spans="1:10">
      <c r="A4449" s="259"/>
      <c r="B4449" s="259"/>
      <c r="C4449" s="259"/>
      <c r="D4449" s="259"/>
      <c r="E4449" s="259"/>
      <c r="F4449" s="270"/>
      <c r="G4449" s="259"/>
      <c r="H4449" s="259"/>
      <c r="I4449" s="259"/>
      <c r="J4449" s="259"/>
    </row>
    <row r="4450" spans="1:10">
      <c r="A4450" s="259"/>
      <c r="B4450" s="259"/>
      <c r="C4450" s="259"/>
      <c r="D4450" s="259"/>
      <c r="E4450" s="259"/>
      <c r="F4450" s="270"/>
      <c r="G4450" s="259"/>
      <c r="H4450" s="259"/>
      <c r="I4450" s="259"/>
      <c r="J4450" s="259"/>
    </row>
    <row r="4451" spans="1:10">
      <c r="A4451" s="259"/>
      <c r="B4451" s="259"/>
      <c r="C4451" s="259"/>
      <c r="D4451" s="259"/>
      <c r="E4451" s="259"/>
      <c r="F4451" s="270"/>
      <c r="G4451" s="259"/>
      <c r="H4451" s="259"/>
      <c r="I4451" s="259"/>
      <c r="J4451" s="259"/>
    </row>
    <row r="4452" spans="1:10">
      <c r="A4452" s="259"/>
      <c r="B4452" s="259"/>
      <c r="C4452" s="259"/>
      <c r="D4452" s="259"/>
      <c r="E4452" s="259"/>
      <c r="F4452" s="270"/>
      <c r="G4452" s="259"/>
      <c r="H4452" s="259"/>
      <c r="I4452" s="259"/>
      <c r="J4452" s="259"/>
    </row>
    <row r="4453" spans="1:10">
      <c r="A4453" s="259"/>
      <c r="B4453" s="259"/>
      <c r="C4453" s="259"/>
      <c r="D4453" s="259"/>
      <c r="E4453" s="259"/>
      <c r="F4453" s="270"/>
      <c r="G4453" s="259"/>
      <c r="H4453" s="259"/>
      <c r="I4453" s="259"/>
      <c r="J4453" s="259"/>
    </row>
    <row r="4454" spans="1:10">
      <c r="A4454" s="259"/>
      <c r="B4454" s="259"/>
      <c r="C4454" s="259"/>
      <c r="D4454" s="259"/>
      <c r="E4454" s="259"/>
      <c r="F4454" s="270"/>
      <c r="G4454" s="259"/>
      <c r="H4454" s="259"/>
      <c r="I4454" s="259"/>
      <c r="J4454" s="259"/>
    </row>
    <row r="4455" spans="1:10">
      <c r="A4455" s="259"/>
      <c r="B4455" s="259"/>
      <c r="C4455" s="259"/>
      <c r="D4455" s="259"/>
      <c r="E4455" s="259"/>
      <c r="F4455" s="270"/>
      <c r="G4455" s="259"/>
      <c r="H4455" s="259"/>
      <c r="I4455" s="259"/>
      <c r="J4455" s="259"/>
    </row>
    <row r="4456" spans="1:10">
      <c r="A4456" s="259"/>
      <c r="B4456" s="259"/>
      <c r="C4456" s="259"/>
      <c r="D4456" s="259"/>
      <c r="E4456" s="259"/>
      <c r="F4456" s="270"/>
      <c r="G4456" s="259"/>
      <c r="H4456" s="259"/>
      <c r="I4456" s="259"/>
      <c r="J4456" s="259"/>
    </row>
    <row r="4457" spans="1:10">
      <c r="A4457" s="259"/>
      <c r="B4457" s="259"/>
      <c r="C4457" s="259"/>
      <c r="D4457" s="259"/>
      <c r="E4457" s="259"/>
      <c r="F4457" s="270"/>
      <c r="G4457" s="259"/>
      <c r="H4457" s="259"/>
      <c r="I4457" s="259"/>
      <c r="J4457" s="259"/>
    </row>
    <row r="4458" spans="1:10">
      <c r="A4458" s="259"/>
      <c r="B4458" s="259"/>
      <c r="C4458" s="259"/>
      <c r="D4458" s="259"/>
      <c r="E4458" s="259"/>
      <c r="F4458" s="270"/>
      <c r="G4458" s="259"/>
      <c r="H4458" s="259"/>
      <c r="I4458" s="259"/>
      <c r="J4458" s="259"/>
    </row>
    <row r="4459" spans="1:10">
      <c r="A4459" s="259"/>
      <c r="B4459" s="259"/>
      <c r="C4459" s="259"/>
      <c r="D4459" s="259"/>
      <c r="E4459" s="259"/>
      <c r="F4459" s="270"/>
      <c r="G4459" s="259"/>
      <c r="H4459" s="259"/>
      <c r="I4459" s="259"/>
      <c r="J4459" s="259"/>
    </row>
    <row r="4460" spans="1:10">
      <c r="A4460" s="259"/>
      <c r="B4460" s="259"/>
      <c r="C4460" s="259"/>
      <c r="D4460" s="259"/>
      <c r="E4460" s="259"/>
      <c r="F4460" s="270"/>
      <c r="G4460" s="259"/>
      <c r="H4460" s="259"/>
      <c r="I4460" s="259"/>
      <c r="J4460" s="259"/>
    </row>
    <row r="4461" spans="1:10">
      <c r="A4461" s="259"/>
      <c r="B4461" s="259"/>
      <c r="C4461" s="259"/>
      <c r="D4461" s="259"/>
      <c r="E4461" s="259"/>
      <c r="F4461" s="270"/>
      <c r="G4461" s="259"/>
      <c r="H4461" s="259"/>
      <c r="I4461" s="259"/>
      <c r="J4461" s="259"/>
    </row>
    <row r="4462" spans="1:10">
      <c r="A4462" s="259"/>
      <c r="B4462" s="259"/>
      <c r="C4462" s="259"/>
      <c r="D4462" s="259"/>
      <c r="E4462" s="259"/>
      <c r="F4462" s="270"/>
      <c r="G4462" s="259"/>
      <c r="H4462" s="259"/>
      <c r="I4462" s="259"/>
      <c r="J4462" s="259"/>
    </row>
    <row r="4463" spans="1:10">
      <c r="A4463" s="259"/>
      <c r="B4463" s="259"/>
      <c r="C4463" s="259"/>
      <c r="D4463" s="259"/>
      <c r="E4463" s="259"/>
      <c r="F4463" s="270"/>
      <c r="G4463" s="259"/>
      <c r="H4463" s="259"/>
      <c r="I4463" s="259"/>
      <c r="J4463" s="259"/>
    </row>
    <row r="4464" spans="1:10">
      <c r="A4464" s="259"/>
      <c r="B4464" s="259"/>
      <c r="C4464" s="259"/>
      <c r="D4464" s="259"/>
      <c r="E4464" s="259"/>
      <c r="F4464" s="270"/>
      <c r="G4464" s="259"/>
      <c r="H4464" s="259"/>
      <c r="I4464" s="259"/>
      <c r="J4464" s="259"/>
    </row>
    <row r="4465" spans="1:10">
      <c r="A4465" s="259"/>
      <c r="B4465" s="259"/>
      <c r="C4465" s="259"/>
      <c r="D4465" s="259"/>
      <c r="E4465" s="259"/>
      <c r="F4465" s="270"/>
      <c r="G4465" s="259"/>
      <c r="H4465" s="259"/>
      <c r="I4465" s="259"/>
      <c r="J4465" s="259"/>
    </row>
    <row r="4466" spans="1:10">
      <c r="A4466" s="259"/>
      <c r="B4466" s="259"/>
      <c r="C4466" s="259"/>
      <c r="D4466" s="259"/>
      <c r="E4466" s="259"/>
      <c r="F4466" s="270"/>
      <c r="G4466" s="259"/>
      <c r="H4466" s="259"/>
      <c r="I4466" s="259"/>
      <c r="J4466" s="259"/>
    </row>
    <row r="4467" spans="1:10">
      <c r="A4467" s="259"/>
      <c r="B4467" s="259"/>
      <c r="C4467" s="259"/>
      <c r="D4467" s="259"/>
      <c r="E4467" s="259"/>
      <c r="F4467" s="270"/>
      <c r="G4467" s="259"/>
      <c r="H4467" s="259"/>
      <c r="I4467" s="259"/>
      <c r="J4467" s="259"/>
    </row>
    <row r="4468" spans="1:10">
      <c r="A4468" s="259"/>
      <c r="B4468" s="259"/>
      <c r="C4468" s="259"/>
      <c r="D4468" s="259"/>
      <c r="E4468" s="259"/>
      <c r="F4468" s="270"/>
      <c r="G4468" s="259"/>
      <c r="H4468" s="259"/>
      <c r="I4468" s="259"/>
      <c r="J4468" s="259"/>
    </row>
    <row r="4469" spans="1:10">
      <c r="A4469" s="259"/>
      <c r="B4469" s="259"/>
      <c r="C4469" s="259"/>
      <c r="D4469" s="259"/>
      <c r="E4469" s="259"/>
      <c r="F4469" s="270"/>
      <c r="G4469" s="259"/>
      <c r="H4469" s="259"/>
      <c r="I4469" s="259"/>
      <c r="J4469" s="259"/>
    </row>
    <row r="4470" spans="1:10">
      <c r="A4470" s="259"/>
      <c r="B4470" s="259"/>
      <c r="C4470" s="259"/>
      <c r="D4470" s="259"/>
      <c r="E4470" s="259"/>
      <c r="F4470" s="270"/>
      <c r="G4470" s="259"/>
      <c r="H4470" s="259"/>
      <c r="I4470" s="259"/>
      <c r="J4470" s="259"/>
    </row>
    <row r="4471" spans="1:10">
      <c r="A4471" s="259"/>
      <c r="B4471" s="259"/>
      <c r="C4471" s="259"/>
      <c r="D4471" s="259"/>
      <c r="E4471" s="259"/>
      <c r="F4471" s="270"/>
      <c r="G4471" s="259"/>
      <c r="H4471" s="259"/>
      <c r="I4471" s="259"/>
      <c r="J4471" s="259"/>
    </row>
    <row r="4472" spans="1:10">
      <c r="A4472" s="259"/>
      <c r="B4472" s="259"/>
      <c r="C4472" s="259"/>
      <c r="D4472" s="259"/>
      <c r="E4472" s="259"/>
      <c r="F4472" s="270"/>
      <c r="G4472" s="259"/>
      <c r="H4472" s="259"/>
      <c r="I4472" s="259"/>
      <c r="J4472" s="259"/>
    </row>
    <row r="4473" spans="1:10">
      <c r="A4473" s="259"/>
      <c r="B4473" s="259"/>
      <c r="C4473" s="259"/>
      <c r="D4473" s="259"/>
      <c r="E4473" s="259"/>
      <c r="F4473" s="270"/>
      <c r="G4473" s="259"/>
      <c r="H4473" s="259"/>
      <c r="I4473" s="259"/>
      <c r="J4473" s="259"/>
    </row>
    <row r="4474" spans="1:10">
      <c r="A4474" s="259"/>
      <c r="B4474" s="259"/>
      <c r="C4474" s="259"/>
      <c r="D4474" s="259"/>
      <c r="E4474" s="259"/>
      <c r="F4474" s="270"/>
      <c r="G4474" s="259"/>
      <c r="H4474" s="259"/>
      <c r="I4474" s="259"/>
      <c r="J4474" s="259"/>
    </row>
    <row r="4475" spans="1:10">
      <c r="A4475" s="259"/>
      <c r="B4475" s="259"/>
      <c r="C4475" s="259"/>
      <c r="D4475" s="259"/>
      <c r="E4475" s="259"/>
      <c r="F4475" s="270"/>
      <c r="G4475" s="259"/>
      <c r="H4475" s="259"/>
      <c r="I4475" s="259"/>
      <c r="J4475" s="259"/>
    </row>
    <row r="4476" spans="1:10">
      <c r="A4476" s="259"/>
      <c r="B4476" s="259"/>
      <c r="C4476" s="259"/>
      <c r="D4476" s="259"/>
      <c r="E4476" s="259"/>
      <c r="F4476" s="270"/>
      <c r="G4476" s="259"/>
      <c r="H4476" s="259"/>
      <c r="I4476" s="259"/>
      <c r="J4476" s="259"/>
    </row>
    <row r="4477" spans="1:10">
      <c r="A4477" s="259"/>
      <c r="B4477" s="259"/>
      <c r="C4477" s="259"/>
      <c r="D4477" s="259"/>
      <c r="E4477" s="259"/>
      <c r="F4477" s="270"/>
      <c r="G4477" s="259"/>
      <c r="H4477" s="259"/>
      <c r="I4477" s="259"/>
      <c r="J4477" s="259"/>
    </row>
    <row r="4478" spans="1:10">
      <c r="A4478" s="259"/>
      <c r="B4478" s="259"/>
      <c r="C4478" s="259"/>
      <c r="D4478" s="259"/>
      <c r="E4478" s="259"/>
      <c r="F4478" s="270"/>
      <c r="G4478" s="259"/>
      <c r="H4478" s="259"/>
      <c r="I4478" s="259"/>
      <c r="J4478" s="259"/>
    </row>
    <row r="4479" spans="1:10">
      <c r="A4479" s="259"/>
      <c r="B4479" s="259"/>
      <c r="C4479" s="259"/>
      <c r="D4479" s="259"/>
      <c r="E4479" s="259"/>
      <c r="F4479" s="270"/>
      <c r="G4479" s="259"/>
      <c r="H4479" s="259"/>
      <c r="I4479" s="259"/>
      <c r="J4479" s="259"/>
    </row>
    <row r="4480" spans="1:10">
      <c r="A4480" s="259"/>
      <c r="B4480" s="259"/>
      <c r="C4480" s="259"/>
      <c r="D4480" s="259"/>
      <c r="E4480" s="259"/>
      <c r="F4480" s="270"/>
      <c r="G4480" s="259"/>
      <c r="H4480" s="259"/>
      <c r="I4480" s="259"/>
      <c r="J4480" s="259"/>
    </row>
    <row r="4481" spans="1:10">
      <c r="A4481" s="259"/>
      <c r="B4481" s="259"/>
      <c r="C4481" s="259"/>
      <c r="D4481" s="259"/>
      <c r="E4481" s="259"/>
      <c r="F4481" s="270"/>
      <c r="G4481" s="259"/>
      <c r="H4481" s="259"/>
      <c r="I4481" s="259"/>
      <c r="J4481" s="259"/>
    </row>
    <row r="4482" spans="1:10">
      <c r="A4482" s="259"/>
      <c r="B4482" s="259"/>
      <c r="C4482" s="259"/>
      <c r="D4482" s="259"/>
      <c r="E4482" s="259"/>
      <c r="F4482" s="270"/>
      <c r="G4482" s="259"/>
      <c r="H4482" s="259"/>
      <c r="I4482" s="259"/>
      <c r="J4482" s="259"/>
    </row>
    <row r="4483" spans="1:10">
      <c r="A4483" s="259"/>
      <c r="B4483" s="259"/>
      <c r="C4483" s="259"/>
      <c r="D4483" s="259"/>
      <c r="E4483" s="259"/>
      <c r="F4483" s="270"/>
      <c r="G4483" s="259"/>
      <c r="H4483" s="259"/>
      <c r="I4483" s="259"/>
      <c r="J4483" s="259"/>
    </row>
    <row r="4484" spans="1:10">
      <c r="A4484" s="259"/>
      <c r="B4484" s="259"/>
      <c r="C4484" s="259"/>
      <c r="D4484" s="259"/>
      <c r="E4484" s="259"/>
      <c r="F4484" s="270"/>
      <c r="G4484" s="259"/>
      <c r="H4484" s="259"/>
      <c r="I4484" s="259"/>
      <c r="J4484" s="259"/>
    </row>
    <row r="4485" spans="1:10">
      <c r="A4485" s="259"/>
      <c r="B4485" s="259"/>
      <c r="C4485" s="259"/>
      <c r="D4485" s="259"/>
      <c r="E4485" s="259"/>
      <c r="F4485" s="270"/>
      <c r="G4485" s="259"/>
      <c r="H4485" s="259"/>
      <c r="I4485" s="259"/>
      <c r="J4485" s="259"/>
    </row>
    <row r="4486" spans="1:10">
      <c r="A4486" s="259"/>
      <c r="B4486" s="259"/>
      <c r="C4486" s="259"/>
      <c r="D4486" s="259"/>
      <c r="E4486" s="259"/>
      <c r="F4486" s="270"/>
      <c r="G4486" s="259"/>
      <c r="H4486" s="259"/>
      <c r="I4486" s="259"/>
      <c r="J4486" s="259"/>
    </row>
    <row r="4487" spans="1:10">
      <c r="A4487" s="259"/>
      <c r="B4487" s="259"/>
      <c r="C4487" s="259"/>
      <c r="D4487" s="259"/>
      <c r="E4487" s="259"/>
      <c r="F4487" s="270"/>
      <c r="G4487" s="259"/>
      <c r="H4487" s="259"/>
      <c r="I4487" s="259"/>
      <c r="J4487" s="259"/>
    </row>
    <row r="4488" spans="1:10">
      <c r="A4488" s="259"/>
      <c r="B4488" s="259"/>
      <c r="C4488" s="259"/>
      <c r="D4488" s="259"/>
      <c r="E4488" s="259"/>
      <c r="F4488" s="270"/>
      <c r="G4488" s="259"/>
      <c r="H4488" s="259"/>
      <c r="I4488" s="259"/>
      <c r="J4488" s="259"/>
    </row>
    <row r="4489" spans="1:10">
      <c r="A4489" s="259"/>
      <c r="B4489" s="259"/>
      <c r="C4489" s="259"/>
      <c r="D4489" s="259"/>
      <c r="E4489" s="259"/>
      <c r="F4489" s="270"/>
      <c r="G4489" s="259"/>
      <c r="H4489" s="259"/>
      <c r="I4489" s="259"/>
      <c r="J4489" s="259"/>
    </row>
    <row r="4490" spans="1:10">
      <c r="A4490" s="259"/>
      <c r="B4490" s="259"/>
      <c r="C4490" s="259"/>
      <c r="D4490" s="259"/>
      <c r="E4490" s="259"/>
      <c r="F4490" s="270"/>
      <c r="G4490" s="259"/>
      <c r="H4490" s="259"/>
      <c r="I4490" s="259"/>
      <c r="J4490" s="259"/>
    </row>
    <row r="4491" spans="1:10">
      <c r="A4491" s="259"/>
      <c r="B4491" s="259"/>
      <c r="C4491" s="259"/>
      <c r="D4491" s="259"/>
      <c r="E4491" s="259"/>
      <c r="F4491" s="270"/>
      <c r="G4491" s="259"/>
      <c r="H4491" s="259"/>
      <c r="I4491" s="259"/>
      <c r="J4491" s="259"/>
    </row>
    <row r="4492" spans="1:10">
      <c r="A4492" s="259"/>
      <c r="B4492" s="259"/>
      <c r="C4492" s="259"/>
      <c r="D4492" s="259"/>
      <c r="E4492" s="259"/>
      <c r="F4492" s="270"/>
      <c r="G4492" s="259"/>
      <c r="H4492" s="259"/>
      <c r="I4492" s="259"/>
      <c r="J4492" s="259"/>
    </row>
    <row r="4493" spans="1:10">
      <c r="A4493" s="259"/>
      <c r="B4493" s="259"/>
      <c r="C4493" s="259"/>
      <c r="D4493" s="259"/>
      <c r="E4493" s="259"/>
      <c r="F4493" s="270"/>
      <c r="G4493" s="259"/>
      <c r="H4493" s="259"/>
      <c r="I4493" s="259"/>
      <c r="J4493" s="259"/>
    </row>
    <row r="4494" spans="1:10">
      <c r="A4494" s="259"/>
      <c r="B4494" s="259"/>
      <c r="C4494" s="259"/>
      <c r="D4494" s="259"/>
      <c r="E4494" s="259"/>
      <c r="F4494" s="270"/>
      <c r="G4494" s="259"/>
      <c r="H4494" s="259"/>
      <c r="I4494" s="259"/>
      <c r="J4494" s="259"/>
    </row>
    <row r="4495" spans="1:10">
      <c r="A4495" s="259"/>
      <c r="B4495" s="259"/>
      <c r="C4495" s="259"/>
      <c r="D4495" s="259"/>
      <c r="E4495" s="259"/>
      <c r="F4495" s="270"/>
      <c r="G4495" s="259"/>
      <c r="H4495" s="259"/>
      <c r="I4495" s="259"/>
      <c r="J4495" s="259"/>
    </row>
    <row r="4496" spans="1:10">
      <c r="A4496" s="259"/>
      <c r="B4496" s="259"/>
      <c r="C4496" s="259"/>
      <c r="D4496" s="259"/>
      <c r="E4496" s="259"/>
      <c r="F4496" s="270"/>
      <c r="G4496" s="259"/>
      <c r="H4496" s="259"/>
      <c r="I4496" s="259"/>
      <c r="J4496" s="259"/>
    </row>
    <row r="4497" spans="1:10">
      <c r="A4497" s="259"/>
      <c r="B4497" s="259"/>
      <c r="C4497" s="259"/>
      <c r="D4497" s="259"/>
      <c r="E4497" s="259"/>
      <c r="F4497" s="270"/>
      <c r="G4497" s="259"/>
      <c r="H4497" s="259"/>
      <c r="I4497" s="259"/>
      <c r="J4497" s="259"/>
    </row>
    <row r="4498" spans="1:10">
      <c r="A4498" s="259"/>
      <c r="B4498" s="259"/>
      <c r="C4498" s="259"/>
      <c r="D4498" s="259"/>
      <c r="E4498" s="259"/>
      <c r="F4498" s="270"/>
      <c r="G4498" s="259"/>
      <c r="H4498" s="259"/>
      <c r="I4498" s="259"/>
      <c r="J4498" s="259"/>
    </row>
    <row r="4499" spans="1:10">
      <c r="A4499" s="259"/>
      <c r="B4499" s="259"/>
      <c r="C4499" s="259"/>
      <c r="D4499" s="259"/>
      <c r="E4499" s="259"/>
      <c r="F4499" s="270"/>
      <c r="G4499" s="259"/>
      <c r="H4499" s="259"/>
      <c r="I4499" s="259"/>
      <c r="J4499" s="259"/>
    </row>
    <row r="4500" spans="1:10">
      <c r="A4500" s="259"/>
      <c r="B4500" s="259"/>
      <c r="C4500" s="259"/>
      <c r="D4500" s="259"/>
      <c r="E4500" s="259"/>
      <c r="F4500" s="270"/>
      <c r="G4500" s="259"/>
      <c r="H4500" s="259"/>
      <c r="I4500" s="259"/>
      <c r="J4500" s="259"/>
    </row>
    <row r="4501" spans="1:10">
      <c r="A4501" s="259"/>
      <c r="B4501" s="259"/>
      <c r="C4501" s="259"/>
      <c r="D4501" s="259"/>
      <c r="E4501" s="259"/>
      <c r="F4501" s="270"/>
      <c r="G4501" s="259"/>
      <c r="H4501" s="259"/>
      <c r="I4501" s="259"/>
      <c r="J4501" s="259"/>
    </row>
    <row r="4502" spans="1:10">
      <c r="A4502" s="259"/>
      <c r="B4502" s="259"/>
      <c r="C4502" s="259"/>
      <c r="D4502" s="259"/>
      <c r="E4502" s="259"/>
      <c r="F4502" s="270"/>
      <c r="G4502" s="259"/>
      <c r="H4502" s="259"/>
      <c r="I4502" s="259"/>
      <c r="J4502" s="259"/>
    </row>
    <row r="4503" spans="1:10">
      <c r="A4503" s="259"/>
      <c r="B4503" s="259"/>
      <c r="C4503" s="259"/>
      <c r="D4503" s="259"/>
      <c r="E4503" s="259"/>
      <c r="F4503" s="270"/>
      <c r="G4503" s="259"/>
      <c r="H4503" s="259"/>
      <c r="I4503" s="259"/>
      <c r="J4503" s="259"/>
    </row>
    <row r="4504" spans="1:10">
      <c r="A4504" s="259"/>
      <c r="B4504" s="259"/>
      <c r="C4504" s="259"/>
      <c r="D4504" s="259"/>
      <c r="E4504" s="259"/>
      <c r="F4504" s="270"/>
      <c r="G4504" s="259"/>
      <c r="H4504" s="259"/>
      <c r="I4504" s="259"/>
      <c r="J4504" s="259"/>
    </row>
    <row r="4505" spans="1:10">
      <c r="A4505" s="259"/>
      <c r="B4505" s="259"/>
      <c r="C4505" s="259"/>
      <c r="D4505" s="259"/>
      <c r="E4505" s="259"/>
      <c r="F4505" s="270"/>
      <c r="G4505" s="259"/>
      <c r="H4505" s="259"/>
      <c r="I4505" s="259"/>
      <c r="J4505" s="259"/>
    </row>
    <row r="4506" spans="1:10">
      <c r="A4506" s="259"/>
      <c r="B4506" s="259"/>
      <c r="C4506" s="259"/>
      <c r="D4506" s="259"/>
      <c r="E4506" s="259"/>
      <c r="F4506" s="270"/>
      <c r="G4506" s="259"/>
      <c r="H4506" s="259"/>
      <c r="I4506" s="259"/>
      <c r="J4506" s="259"/>
    </row>
    <row r="4507" spans="1:10">
      <c r="A4507" s="259"/>
      <c r="B4507" s="259"/>
      <c r="C4507" s="259"/>
      <c r="D4507" s="259"/>
      <c r="E4507" s="259"/>
      <c r="F4507" s="270"/>
      <c r="G4507" s="259"/>
      <c r="H4507" s="259"/>
      <c r="I4507" s="259"/>
      <c r="J4507" s="259"/>
    </row>
    <row r="4508" spans="1:10">
      <c r="A4508" s="259"/>
      <c r="B4508" s="259"/>
      <c r="C4508" s="259"/>
      <c r="D4508" s="259"/>
      <c r="E4508" s="259"/>
      <c r="F4508" s="270"/>
      <c r="G4508" s="259"/>
      <c r="H4508" s="259"/>
      <c r="I4508" s="259"/>
      <c r="J4508" s="259"/>
    </row>
    <row r="4509" spans="1:10">
      <c r="A4509" s="259"/>
      <c r="B4509" s="259"/>
      <c r="C4509" s="259"/>
      <c r="D4509" s="259"/>
      <c r="E4509" s="259"/>
      <c r="F4509" s="270"/>
      <c r="G4509" s="259"/>
      <c r="H4509" s="259"/>
      <c r="I4509" s="259"/>
      <c r="J4509" s="259"/>
    </row>
    <row r="4510" spans="1:10">
      <c r="A4510" s="259"/>
      <c r="B4510" s="259"/>
      <c r="C4510" s="259"/>
      <c r="D4510" s="259"/>
      <c r="E4510" s="259"/>
      <c r="F4510" s="270"/>
      <c r="G4510" s="259"/>
      <c r="H4510" s="259"/>
      <c r="I4510" s="259"/>
      <c r="J4510" s="259"/>
    </row>
    <row r="4511" spans="1:10">
      <c r="A4511" s="259"/>
      <c r="B4511" s="259"/>
      <c r="C4511" s="259"/>
      <c r="D4511" s="259"/>
      <c r="E4511" s="259"/>
      <c r="F4511" s="270"/>
      <c r="G4511" s="259"/>
      <c r="H4511" s="259"/>
      <c r="I4511" s="259"/>
      <c r="J4511" s="259"/>
    </row>
    <row r="4512" spans="1:10">
      <c r="A4512" s="259"/>
      <c r="B4512" s="259"/>
      <c r="C4512" s="259"/>
      <c r="D4512" s="259"/>
      <c r="E4512" s="259"/>
      <c r="F4512" s="270"/>
      <c r="G4512" s="259"/>
      <c r="H4512" s="259"/>
      <c r="I4512" s="259"/>
      <c r="J4512" s="259"/>
    </row>
    <row r="4513" spans="1:10">
      <c r="A4513" s="259"/>
      <c r="B4513" s="259"/>
      <c r="C4513" s="259"/>
      <c r="D4513" s="259"/>
      <c r="E4513" s="259"/>
      <c r="F4513" s="270"/>
      <c r="G4513" s="259"/>
      <c r="H4513" s="259"/>
      <c r="I4513" s="259"/>
      <c r="J4513" s="259"/>
    </row>
    <row r="4514" spans="1:10">
      <c r="A4514" s="259"/>
      <c r="B4514" s="259"/>
      <c r="C4514" s="259"/>
      <c r="D4514" s="259"/>
      <c r="E4514" s="259"/>
      <c r="F4514" s="270"/>
      <c r="G4514" s="259"/>
      <c r="H4514" s="259"/>
      <c r="I4514" s="259"/>
      <c r="J4514" s="259"/>
    </row>
    <row r="4515" spans="1:10">
      <c r="A4515" s="259"/>
      <c r="B4515" s="259"/>
      <c r="C4515" s="259"/>
      <c r="D4515" s="259"/>
      <c r="E4515" s="259"/>
      <c r="F4515" s="270"/>
      <c r="G4515" s="259"/>
      <c r="H4515" s="259"/>
      <c r="I4515" s="259"/>
      <c r="J4515" s="259"/>
    </row>
    <row r="4516" spans="1:10">
      <c r="A4516" s="259"/>
      <c r="B4516" s="259"/>
      <c r="C4516" s="259"/>
      <c r="D4516" s="259"/>
      <c r="E4516" s="259"/>
      <c r="F4516" s="270"/>
      <c r="G4516" s="259"/>
      <c r="H4516" s="259"/>
      <c r="I4516" s="259"/>
      <c r="J4516" s="259"/>
    </row>
    <row r="4517" spans="1:10">
      <c r="A4517" s="259"/>
      <c r="B4517" s="259"/>
      <c r="C4517" s="259"/>
      <c r="D4517" s="259"/>
      <c r="E4517" s="259"/>
      <c r="F4517" s="270"/>
      <c r="G4517" s="259"/>
      <c r="H4517" s="259"/>
      <c r="I4517" s="259"/>
      <c r="J4517" s="259"/>
    </row>
    <row r="4518" spans="1:10">
      <c r="A4518" s="259"/>
      <c r="B4518" s="259"/>
      <c r="C4518" s="259"/>
      <c r="D4518" s="259"/>
      <c r="E4518" s="259"/>
      <c r="F4518" s="270"/>
      <c r="G4518" s="259"/>
      <c r="H4518" s="259"/>
      <c r="I4518" s="259"/>
      <c r="J4518" s="259"/>
    </row>
    <row r="4519" spans="1:10">
      <c r="A4519" s="259"/>
      <c r="B4519" s="259"/>
      <c r="C4519" s="259"/>
      <c r="D4519" s="259"/>
      <c r="E4519" s="259"/>
      <c r="F4519" s="270"/>
      <c r="G4519" s="259"/>
      <c r="H4519" s="259"/>
      <c r="I4519" s="259"/>
      <c r="J4519" s="259"/>
    </row>
    <row r="4520" spans="1:10">
      <c r="A4520" s="259"/>
      <c r="B4520" s="259"/>
      <c r="C4520" s="259"/>
      <c r="D4520" s="259"/>
      <c r="E4520" s="259"/>
      <c r="F4520" s="270"/>
      <c r="G4520" s="259"/>
      <c r="H4520" s="259"/>
      <c r="I4520" s="259"/>
      <c r="J4520" s="259"/>
    </row>
    <row r="4521" spans="1:10">
      <c r="A4521" s="259"/>
      <c r="B4521" s="259"/>
      <c r="C4521" s="259"/>
      <c r="D4521" s="259"/>
      <c r="E4521" s="259"/>
      <c r="F4521" s="270"/>
      <c r="G4521" s="259"/>
      <c r="H4521" s="259"/>
      <c r="I4521" s="259"/>
      <c r="J4521" s="259"/>
    </row>
    <row r="4522" spans="1:10">
      <c r="A4522" s="259"/>
      <c r="B4522" s="259"/>
      <c r="C4522" s="259"/>
      <c r="D4522" s="259"/>
      <c r="E4522" s="259"/>
      <c r="F4522" s="270"/>
      <c r="G4522" s="259"/>
      <c r="H4522" s="259"/>
      <c r="I4522" s="259"/>
      <c r="J4522" s="259"/>
    </row>
    <row r="4523" spans="1:10">
      <c r="A4523" s="259"/>
      <c r="B4523" s="259"/>
      <c r="C4523" s="259"/>
      <c r="D4523" s="259"/>
      <c r="E4523" s="259"/>
      <c r="F4523" s="270"/>
      <c r="G4523" s="259"/>
      <c r="H4523" s="259"/>
      <c r="I4523" s="259"/>
      <c r="J4523" s="259"/>
    </row>
    <row r="4524" spans="1:10">
      <c r="A4524" s="259"/>
      <c r="B4524" s="259"/>
      <c r="C4524" s="259"/>
      <c r="D4524" s="259"/>
      <c r="E4524" s="259"/>
      <c r="F4524" s="270"/>
      <c r="G4524" s="259"/>
      <c r="H4524" s="259"/>
      <c r="I4524" s="259"/>
      <c r="J4524" s="259"/>
    </row>
    <row r="4525" spans="1:10">
      <c r="A4525" s="259"/>
      <c r="B4525" s="259"/>
      <c r="C4525" s="259"/>
      <c r="D4525" s="259"/>
      <c r="E4525" s="259"/>
      <c r="F4525" s="270"/>
      <c r="G4525" s="259"/>
      <c r="H4525" s="259"/>
      <c r="I4525" s="259"/>
      <c r="J4525" s="259"/>
    </row>
    <row r="4526" spans="1:10">
      <c r="A4526" s="259"/>
      <c r="B4526" s="259"/>
      <c r="C4526" s="259"/>
      <c r="D4526" s="259"/>
      <c r="E4526" s="259"/>
      <c r="F4526" s="270"/>
      <c r="G4526" s="259"/>
      <c r="H4526" s="259"/>
      <c r="I4526" s="259"/>
      <c r="J4526" s="259"/>
    </row>
    <row r="4527" spans="1:10">
      <c r="A4527" s="259"/>
      <c r="B4527" s="259"/>
      <c r="C4527" s="259"/>
      <c r="D4527" s="259"/>
      <c r="E4527" s="259"/>
      <c r="F4527" s="270"/>
      <c r="G4527" s="259"/>
      <c r="H4527" s="259"/>
      <c r="I4527" s="259"/>
      <c r="J4527" s="259"/>
    </row>
    <row r="4528" spans="1:10">
      <c r="A4528" s="259"/>
      <c r="B4528" s="259"/>
      <c r="C4528" s="259"/>
      <c r="D4528" s="259"/>
      <c r="E4528" s="259"/>
      <c r="F4528" s="270"/>
      <c r="G4528" s="259"/>
      <c r="H4528" s="259"/>
      <c r="I4528" s="259"/>
      <c r="J4528" s="259"/>
    </row>
    <row r="4529" spans="1:10">
      <c r="A4529" s="259"/>
      <c r="B4529" s="259"/>
      <c r="C4529" s="259"/>
      <c r="D4529" s="259"/>
      <c r="E4529" s="259"/>
      <c r="F4529" s="270"/>
      <c r="G4529" s="259"/>
      <c r="H4529" s="259"/>
      <c r="I4529" s="259"/>
      <c r="J4529" s="259"/>
    </row>
    <row r="4530" spans="1:10">
      <c r="A4530" s="259"/>
      <c r="B4530" s="259"/>
      <c r="C4530" s="259"/>
      <c r="D4530" s="259"/>
      <c r="E4530" s="259"/>
      <c r="F4530" s="270"/>
      <c r="G4530" s="259"/>
      <c r="H4530" s="259"/>
      <c r="I4530" s="259"/>
      <c r="J4530" s="259"/>
    </row>
    <row r="4531" spans="1:10">
      <c r="A4531" s="259"/>
      <c r="B4531" s="259"/>
      <c r="C4531" s="259"/>
      <c r="D4531" s="259"/>
      <c r="E4531" s="259"/>
      <c r="F4531" s="270"/>
      <c r="G4531" s="259"/>
      <c r="H4531" s="259"/>
      <c r="I4531" s="259"/>
      <c r="J4531" s="259"/>
    </row>
    <row r="4532" spans="1:10">
      <c r="A4532" s="259"/>
      <c r="B4532" s="259"/>
      <c r="C4532" s="259"/>
      <c r="D4532" s="259"/>
      <c r="E4532" s="259"/>
      <c r="F4532" s="270"/>
      <c r="G4532" s="259"/>
      <c r="H4532" s="259"/>
      <c r="I4532" s="259"/>
      <c r="J4532" s="259"/>
    </row>
    <row r="4533" spans="1:10">
      <c r="A4533" s="259"/>
      <c r="B4533" s="259"/>
      <c r="C4533" s="259"/>
      <c r="D4533" s="259"/>
      <c r="E4533" s="259"/>
      <c r="F4533" s="270"/>
      <c r="G4533" s="259"/>
      <c r="H4533" s="259"/>
      <c r="I4533" s="259"/>
      <c r="J4533" s="259"/>
    </row>
    <row r="4534" spans="1:10">
      <c r="A4534" s="259"/>
      <c r="B4534" s="259"/>
      <c r="C4534" s="259"/>
      <c r="D4534" s="259"/>
      <c r="E4534" s="259"/>
      <c r="F4534" s="270"/>
      <c r="G4534" s="259"/>
      <c r="H4534" s="259"/>
      <c r="I4534" s="259"/>
      <c r="J4534" s="259"/>
    </row>
    <row r="4535" spans="1:10">
      <c r="A4535" s="259"/>
      <c r="B4535" s="259"/>
      <c r="C4535" s="259"/>
      <c r="D4535" s="259"/>
      <c r="E4535" s="259"/>
      <c r="F4535" s="270"/>
      <c r="G4535" s="259"/>
      <c r="H4535" s="259"/>
      <c r="I4535" s="259"/>
      <c r="J4535" s="259"/>
    </row>
    <row r="4536" spans="1:10">
      <c r="A4536" s="259"/>
      <c r="B4536" s="259"/>
      <c r="C4536" s="259"/>
      <c r="D4536" s="259"/>
      <c r="E4536" s="259"/>
      <c r="F4536" s="270"/>
      <c r="G4536" s="259"/>
      <c r="H4536" s="259"/>
      <c r="I4536" s="259"/>
      <c r="J4536" s="259"/>
    </row>
    <row r="4537" spans="1:10">
      <c r="A4537" s="259"/>
      <c r="B4537" s="259"/>
      <c r="C4537" s="259"/>
      <c r="D4537" s="259"/>
      <c r="E4537" s="259"/>
      <c r="F4537" s="270"/>
      <c r="G4537" s="259"/>
      <c r="H4537" s="259"/>
      <c r="I4537" s="259"/>
      <c r="J4537" s="259"/>
    </row>
    <row r="4538" spans="1:10">
      <c r="A4538" s="259"/>
      <c r="B4538" s="259"/>
      <c r="C4538" s="259"/>
      <c r="D4538" s="259"/>
      <c r="E4538" s="259"/>
      <c r="F4538" s="270"/>
      <c r="G4538" s="259"/>
      <c r="H4538" s="259"/>
      <c r="I4538" s="259"/>
      <c r="J4538" s="259"/>
    </row>
    <row r="4539" spans="1:10">
      <c r="A4539" s="259"/>
      <c r="B4539" s="259"/>
      <c r="C4539" s="259"/>
      <c r="D4539" s="259"/>
      <c r="E4539" s="259"/>
      <c r="F4539" s="270"/>
      <c r="G4539" s="259"/>
      <c r="H4539" s="259"/>
      <c r="I4539" s="259"/>
      <c r="J4539" s="259"/>
    </row>
    <row r="4540" spans="1:10">
      <c r="A4540" s="259"/>
      <c r="B4540" s="259"/>
      <c r="C4540" s="259"/>
      <c r="D4540" s="259"/>
      <c r="E4540" s="259"/>
      <c r="F4540" s="270"/>
      <c r="G4540" s="259"/>
      <c r="H4540" s="259"/>
      <c r="I4540" s="259"/>
      <c r="J4540" s="259"/>
    </row>
    <row r="4541" spans="1:10">
      <c r="A4541" s="259"/>
      <c r="B4541" s="259"/>
      <c r="C4541" s="259"/>
      <c r="D4541" s="259"/>
      <c r="E4541" s="259"/>
      <c r="F4541" s="270"/>
      <c r="G4541" s="259"/>
      <c r="H4541" s="259"/>
      <c r="I4541" s="259"/>
      <c r="J4541" s="259"/>
    </row>
    <row r="4542" spans="1:10">
      <c r="A4542" s="259"/>
      <c r="B4542" s="259"/>
      <c r="C4542" s="259"/>
      <c r="D4542" s="259"/>
      <c r="E4542" s="259"/>
      <c r="F4542" s="270"/>
      <c r="G4542" s="259"/>
      <c r="H4542" s="259"/>
      <c r="I4542" s="259"/>
      <c r="J4542" s="259"/>
    </row>
    <row r="4543" spans="1:10">
      <c r="A4543" s="259"/>
      <c r="B4543" s="259"/>
      <c r="C4543" s="259"/>
      <c r="D4543" s="259"/>
      <c r="E4543" s="259"/>
      <c r="F4543" s="270"/>
      <c r="G4543" s="259"/>
      <c r="H4543" s="259"/>
      <c r="I4543" s="259"/>
      <c r="J4543" s="259"/>
    </row>
    <row r="4544" spans="1:10">
      <c r="A4544" s="259"/>
      <c r="B4544" s="259"/>
      <c r="C4544" s="259"/>
      <c r="D4544" s="259"/>
      <c r="E4544" s="259"/>
      <c r="F4544" s="270"/>
      <c r="G4544" s="259"/>
      <c r="H4544" s="259"/>
      <c r="I4544" s="259"/>
      <c r="J4544" s="259"/>
    </row>
    <row r="4545" spans="1:10">
      <c r="A4545" s="259"/>
      <c r="B4545" s="259"/>
      <c r="C4545" s="259"/>
      <c r="D4545" s="259"/>
      <c r="E4545" s="259"/>
      <c r="F4545" s="270"/>
      <c r="G4545" s="259"/>
      <c r="H4545" s="259"/>
      <c r="I4545" s="259"/>
      <c r="J4545" s="259"/>
    </row>
    <row r="4546" spans="1:10">
      <c r="A4546" s="259"/>
      <c r="B4546" s="259"/>
      <c r="C4546" s="259"/>
      <c r="D4546" s="259"/>
      <c r="E4546" s="259"/>
      <c r="F4546" s="270"/>
      <c r="G4546" s="259"/>
      <c r="H4546" s="259"/>
      <c r="I4546" s="259"/>
      <c r="J4546" s="259"/>
    </row>
    <row r="4547" spans="1:10">
      <c r="A4547" s="259"/>
      <c r="B4547" s="259"/>
      <c r="C4547" s="259"/>
      <c r="D4547" s="259"/>
      <c r="E4547" s="259"/>
      <c r="F4547" s="270"/>
      <c r="G4547" s="259"/>
      <c r="H4547" s="259"/>
      <c r="I4547" s="259"/>
      <c r="J4547" s="259"/>
    </row>
    <row r="4548" spans="1:10">
      <c r="A4548" s="259"/>
      <c r="B4548" s="259"/>
      <c r="C4548" s="259"/>
      <c r="D4548" s="259"/>
      <c r="E4548" s="259"/>
      <c r="F4548" s="270"/>
      <c r="G4548" s="259"/>
      <c r="H4548" s="259"/>
      <c r="I4548" s="259"/>
      <c r="J4548" s="259"/>
    </row>
    <row r="4549" spans="1:10">
      <c r="A4549" s="259"/>
      <c r="B4549" s="259"/>
      <c r="C4549" s="259"/>
      <c r="D4549" s="259"/>
      <c r="E4549" s="259"/>
      <c r="F4549" s="270"/>
      <c r="G4549" s="259"/>
      <c r="H4549" s="259"/>
      <c r="I4549" s="259"/>
      <c r="J4549" s="259"/>
    </row>
    <row r="4550" spans="1:10">
      <c r="A4550" s="259"/>
      <c r="B4550" s="259"/>
      <c r="C4550" s="259"/>
      <c r="D4550" s="259"/>
      <c r="E4550" s="259"/>
      <c r="F4550" s="270"/>
      <c r="G4550" s="259"/>
      <c r="H4550" s="259"/>
      <c r="I4550" s="259"/>
      <c r="J4550" s="259"/>
    </row>
    <row r="4551" spans="1:10">
      <c r="A4551" s="259"/>
      <c r="B4551" s="259"/>
      <c r="C4551" s="259"/>
      <c r="D4551" s="259"/>
      <c r="E4551" s="259"/>
      <c r="F4551" s="270"/>
      <c r="G4551" s="259"/>
      <c r="H4551" s="259"/>
      <c r="I4551" s="259"/>
      <c r="J4551" s="259"/>
    </row>
    <row r="4552" spans="1:10">
      <c r="A4552" s="259"/>
      <c r="B4552" s="259"/>
      <c r="C4552" s="259"/>
      <c r="D4552" s="259"/>
      <c r="E4552" s="259"/>
      <c r="F4552" s="270"/>
      <c r="G4552" s="259"/>
      <c r="H4552" s="259"/>
      <c r="I4552" s="259"/>
      <c r="J4552" s="259"/>
    </row>
    <row r="4553" spans="1:10">
      <c r="A4553" s="259"/>
      <c r="B4553" s="259"/>
      <c r="C4553" s="259"/>
      <c r="D4553" s="259"/>
      <c r="E4553" s="259"/>
      <c r="F4553" s="270"/>
      <c r="G4553" s="259"/>
      <c r="H4553" s="259"/>
      <c r="I4553" s="259"/>
      <c r="J4553" s="259"/>
    </row>
    <row r="4554" spans="1:10">
      <c r="A4554" s="259"/>
      <c r="B4554" s="259"/>
      <c r="C4554" s="259"/>
      <c r="D4554" s="259"/>
      <c r="E4554" s="259"/>
      <c r="F4554" s="270"/>
      <c r="G4554" s="259"/>
      <c r="H4554" s="259"/>
      <c r="I4554" s="259"/>
      <c r="J4554" s="259"/>
    </row>
    <row r="4555" spans="1:10">
      <c r="A4555" s="259"/>
      <c r="B4555" s="259"/>
      <c r="C4555" s="259"/>
      <c r="D4555" s="259"/>
      <c r="E4555" s="259"/>
      <c r="F4555" s="270"/>
      <c r="G4555" s="259"/>
      <c r="H4555" s="259"/>
      <c r="I4555" s="259"/>
      <c r="J4555" s="259"/>
    </row>
    <row r="4556" spans="1:10">
      <c r="A4556" s="259"/>
      <c r="B4556" s="259"/>
      <c r="C4556" s="259"/>
      <c r="D4556" s="259"/>
      <c r="E4556" s="259"/>
      <c r="F4556" s="270"/>
      <c r="G4556" s="259"/>
      <c r="H4556" s="259"/>
      <c r="I4556" s="259"/>
      <c r="J4556" s="259"/>
    </row>
    <row r="4557" spans="1:10">
      <c r="A4557" s="259"/>
      <c r="B4557" s="259"/>
      <c r="C4557" s="259"/>
      <c r="D4557" s="259"/>
      <c r="E4557" s="259"/>
      <c r="F4557" s="270"/>
      <c r="G4557" s="259"/>
      <c r="H4557" s="259"/>
      <c r="I4557" s="259"/>
      <c r="J4557" s="259"/>
    </row>
    <row r="4558" spans="1:10">
      <c r="A4558" s="259"/>
      <c r="B4558" s="259"/>
      <c r="C4558" s="259"/>
      <c r="D4558" s="259"/>
      <c r="E4558" s="259"/>
      <c r="F4558" s="270"/>
      <c r="G4558" s="259"/>
      <c r="H4558" s="259"/>
      <c r="I4558" s="259"/>
      <c r="J4558" s="259"/>
    </row>
    <row r="4559" spans="1:10">
      <c r="A4559" s="259"/>
      <c r="B4559" s="259"/>
      <c r="C4559" s="259"/>
      <c r="D4559" s="259"/>
      <c r="E4559" s="259"/>
      <c r="F4559" s="270"/>
      <c r="G4559" s="259"/>
      <c r="H4559" s="259"/>
      <c r="I4559" s="259"/>
      <c r="J4559" s="259"/>
    </row>
    <row r="4560" spans="1:10">
      <c r="A4560" s="259"/>
      <c r="B4560" s="259"/>
      <c r="C4560" s="259"/>
      <c r="D4560" s="259"/>
      <c r="E4560" s="259"/>
      <c r="F4560" s="270"/>
      <c r="G4560" s="259"/>
      <c r="H4560" s="259"/>
      <c r="I4560" s="259"/>
      <c r="J4560" s="259"/>
    </row>
    <row r="4561" spans="1:10">
      <c r="A4561" s="259"/>
      <c r="B4561" s="259"/>
      <c r="C4561" s="259"/>
      <c r="D4561" s="259"/>
      <c r="E4561" s="259"/>
      <c r="F4561" s="270"/>
      <c r="G4561" s="259"/>
      <c r="H4561" s="259"/>
      <c r="I4561" s="259"/>
      <c r="J4561" s="259"/>
    </row>
    <row r="4562" spans="1:10">
      <c r="A4562" s="259"/>
      <c r="B4562" s="259"/>
      <c r="C4562" s="259"/>
      <c r="D4562" s="259"/>
      <c r="E4562" s="259"/>
      <c r="F4562" s="270"/>
      <c r="G4562" s="259"/>
      <c r="H4562" s="259"/>
      <c r="I4562" s="259"/>
      <c r="J4562" s="259"/>
    </row>
    <row r="4563" spans="1:10">
      <c r="A4563" s="259"/>
      <c r="B4563" s="259"/>
      <c r="C4563" s="259"/>
      <c r="D4563" s="259"/>
      <c r="E4563" s="259"/>
      <c r="F4563" s="270"/>
      <c r="G4563" s="259"/>
      <c r="H4563" s="259"/>
      <c r="I4563" s="259"/>
      <c r="J4563" s="259"/>
    </row>
    <row r="4564" spans="1:10">
      <c r="A4564" s="259"/>
      <c r="B4564" s="259"/>
      <c r="C4564" s="259"/>
      <c r="D4564" s="259"/>
      <c r="E4564" s="259"/>
      <c r="F4564" s="270"/>
      <c r="G4564" s="259"/>
      <c r="H4564" s="259"/>
      <c r="I4564" s="259"/>
      <c r="J4564" s="259"/>
    </row>
    <row r="4565" spans="1:10">
      <c r="A4565" s="259"/>
      <c r="B4565" s="259"/>
      <c r="C4565" s="259"/>
      <c r="D4565" s="259"/>
      <c r="E4565" s="259"/>
      <c r="F4565" s="270"/>
      <c r="G4565" s="259"/>
      <c r="H4565" s="259"/>
      <c r="I4565" s="259"/>
      <c r="J4565" s="259"/>
    </row>
    <row r="4566" spans="1:10">
      <c r="A4566" s="259"/>
      <c r="B4566" s="259"/>
      <c r="C4566" s="259"/>
      <c r="D4566" s="259"/>
      <c r="E4566" s="259"/>
      <c r="F4566" s="270"/>
      <c r="G4566" s="259"/>
      <c r="H4566" s="259"/>
      <c r="I4566" s="259"/>
      <c r="J4566" s="259"/>
    </row>
    <row r="4567" spans="1:10">
      <c r="A4567" s="259"/>
      <c r="B4567" s="259"/>
      <c r="C4567" s="259"/>
      <c r="D4567" s="259"/>
      <c r="E4567" s="259"/>
      <c r="F4567" s="270"/>
      <c r="G4567" s="259"/>
      <c r="H4567" s="259"/>
      <c r="I4567" s="259"/>
      <c r="J4567" s="259"/>
    </row>
    <row r="4568" spans="1:10">
      <c r="A4568" s="259"/>
      <c r="B4568" s="259"/>
      <c r="C4568" s="259"/>
      <c r="D4568" s="259"/>
      <c r="E4568" s="259"/>
      <c r="F4568" s="270"/>
      <c r="G4568" s="259"/>
      <c r="H4568" s="259"/>
      <c r="I4568" s="259"/>
      <c r="J4568" s="259"/>
    </row>
    <row r="4569" spans="1:10">
      <c r="A4569" s="259"/>
      <c r="B4569" s="259"/>
      <c r="C4569" s="259"/>
      <c r="D4569" s="259"/>
      <c r="E4569" s="259"/>
      <c r="F4569" s="270"/>
      <c r="G4569" s="259"/>
      <c r="H4569" s="259"/>
      <c r="I4569" s="259"/>
      <c r="J4569" s="259"/>
    </row>
    <row r="4570" spans="1:10">
      <c r="A4570" s="259"/>
      <c r="B4570" s="259"/>
      <c r="C4570" s="259"/>
      <c r="D4570" s="259"/>
      <c r="E4570" s="259"/>
      <c r="F4570" s="270"/>
      <c r="G4570" s="259"/>
      <c r="H4570" s="259"/>
      <c r="I4570" s="259"/>
      <c r="J4570" s="259"/>
    </row>
    <row r="4571" spans="1:10">
      <c r="A4571" s="259"/>
      <c r="B4571" s="259"/>
      <c r="C4571" s="259"/>
      <c r="D4571" s="259"/>
      <c r="E4571" s="259"/>
      <c r="F4571" s="270"/>
      <c r="G4571" s="259"/>
      <c r="H4571" s="259"/>
      <c r="I4571" s="259"/>
      <c r="J4571" s="259"/>
    </row>
    <row r="4572" spans="1:10">
      <c r="A4572" s="259"/>
      <c r="B4572" s="259"/>
      <c r="C4572" s="259"/>
      <c r="D4572" s="259"/>
      <c r="E4572" s="259"/>
      <c r="F4572" s="270"/>
      <c r="G4572" s="259"/>
      <c r="H4572" s="259"/>
      <c r="I4572" s="259"/>
      <c r="J4572" s="259"/>
    </row>
    <row r="4573" spans="1:10">
      <c r="A4573" s="259"/>
      <c r="B4573" s="259"/>
      <c r="C4573" s="259"/>
      <c r="D4573" s="259"/>
      <c r="E4573" s="259"/>
      <c r="F4573" s="270"/>
      <c r="G4573" s="259"/>
      <c r="H4573" s="259"/>
      <c r="I4573" s="259"/>
      <c r="J4573" s="259"/>
    </row>
    <row r="4574" spans="1:10">
      <c r="A4574" s="259"/>
      <c r="B4574" s="259"/>
      <c r="C4574" s="259"/>
      <c r="D4574" s="259"/>
      <c r="E4574" s="259"/>
      <c r="F4574" s="270"/>
      <c r="G4574" s="259"/>
      <c r="H4574" s="259"/>
      <c r="I4574" s="259"/>
      <c r="J4574" s="259"/>
    </row>
    <row r="4575" spans="1:10">
      <c r="A4575" s="259"/>
      <c r="B4575" s="259"/>
      <c r="C4575" s="259"/>
      <c r="D4575" s="259"/>
      <c r="E4575" s="259"/>
      <c r="F4575" s="270"/>
      <c r="G4575" s="259"/>
      <c r="H4575" s="259"/>
      <c r="I4575" s="259"/>
      <c r="J4575" s="259"/>
    </row>
    <row r="4576" spans="1:10">
      <c r="A4576" s="259"/>
      <c r="B4576" s="259"/>
      <c r="C4576" s="259"/>
      <c r="D4576" s="259"/>
      <c r="E4576" s="259"/>
      <c r="F4576" s="270"/>
      <c r="G4576" s="259"/>
      <c r="H4576" s="259"/>
      <c r="I4576" s="259"/>
      <c r="J4576" s="259"/>
    </row>
    <row r="4577" spans="1:10">
      <c r="A4577" s="259"/>
      <c r="B4577" s="259"/>
      <c r="C4577" s="259"/>
      <c r="D4577" s="259"/>
      <c r="E4577" s="259"/>
      <c r="F4577" s="270"/>
      <c r="G4577" s="259"/>
      <c r="H4577" s="259"/>
      <c r="I4577" s="259"/>
      <c r="J4577" s="259"/>
    </row>
    <row r="4578" spans="1:10">
      <c r="A4578" s="259"/>
      <c r="B4578" s="259"/>
      <c r="C4578" s="259"/>
      <c r="D4578" s="259"/>
      <c r="E4578" s="259"/>
      <c r="F4578" s="270"/>
      <c r="G4578" s="259"/>
      <c r="H4578" s="259"/>
      <c r="I4578" s="259"/>
      <c r="J4578" s="259"/>
    </row>
    <row r="4579" spans="1:10">
      <c r="A4579" s="259"/>
      <c r="B4579" s="259"/>
      <c r="C4579" s="259"/>
      <c r="D4579" s="259"/>
      <c r="E4579" s="259"/>
      <c r="F4579" s="270"/>
      <c r="G4579" s="259"/>
      <c r="H4579" s="259"/>
      <c r="I4579" s="259"/>
      <c r="J4579" s="259"/>
    </row>
    <row r="4580" spans="1:10">
      <c r="A4580" s="259"/>
      <c r="B4580" s="259"/>
      <c r="C4580" s="259"/>
      <c r="D4580" s="259"/>
      <c r="E4580" s="259"/>
      <c r="F4580" s="270"/>
      <c r="G4580" s="259"/>
      <c r="H4580" s="259"/>
      <c r="I4580" s="259"/>
      <c r="J4580" s="259"/>
    </row>
    <row r="4581" spans="1:10">
      <c r="A4581" s="259"/>
      <c r="B4581" s="259"/>
      <c r="C4581" s="259"/>
      <c r="D4581" s="259"/>
      <c r="E4581" s="259"/>
      <c r="F4581" s="270"/>
      <c r="G4581" s="259"/>
      <c r="H4581" s="259"/>
      <c r="I4581" s="259"/>
      <c r="J4581" s="259"/>
    </row>
    <row r="4582" spans="1:10">
      <c r="A4582" s="259"/>
      <c r="B4582" s="259"/>
      <c r="C4582" s="259"/>
      <c r="D4582" s="259"/>
      <c r="E4582" s="259"/>
      <c r="F4582" s="270"/>
      <c r="G4582" s="259"/>
      <c r="H4582" s="259"/>
      <c r="I4582" s="259"/>
      <c r="J4582" s="259"/>
    </row>
    <row r="4583" spans="1:10">
      <c r="A4583" s="259"/>
      <c r="B4583" s="259"/>
      <c r="C4583" s="259"/>
      <c r="D4583" s="259"/>
      <c r="E4583" s="259"/>
      <c r="F4583" s="270"/>
      <c r="G4583" s="259"/>
      <c r="H4583" s="259"/>
      <c r="I4583" s="259"/>
      <c r="J4583" s="259"/>
    </row>
    <row r="4584" spans="1:10">
      <c r="A4584" s="259"/>
      <c r="B4584" s="259"/>
      <c r="C4584" s="259"/>
      <c r="D4584" s="259"/>
      <c r="E4584" s="259"/>
      <c r="F4584" s="270"/>
      <c r="G4584" s="259"/>
      <c r="H4584" s="259"/>
      <c r="I4584" s="259"/>
      <c r="J4584" s="259"/>
    </row>
    <row r="4585" spans="1:10">
      <c r="A4585" s="259"/>
      <c r="B4585" s="259"/>
      <c r="C4585" s="259"/>
      <c r="D4585" s="259"/>
      <c r="E4585" s="259"/>
      <c r="F4585" s="270"/>
      <c r="G4585" s="259"/>
      <c r="H4585" s="259"/>
      <c r="I4585" s="259"/>
      <c r="J4585" s="259"/>
    </row>
    <row r="4586" spans="1:10">
      <c r="A4586" s="259"/>
      <c r="B4586" s="259"/>
      <c r="C4586" s="259"/>
      <c r="D4586" s="259"/>
      <c r="E4586" s="259"/>
      <c r="F4586" s="270"/>
      <c r="G4586" s="259"/>
      <c r="H4586" s="259"/>
      <c r="I4586" s="259"/>
      <c r="J4586" s="259"/>
    </row>
    <row r="4587" spans="1:10">
      <c r="A4587" s="259"/>
      <c r="B4587" s="259"/>
      <c r="C4587" s="259"/>
      <c r="D4587" s="259"/>
      <c r="E4587" s="259"/>
      <c r="F4587" s="270"/>
      <c r="G4587" s="259"/>
      <c r="H4587" s="259"/>
      <c r="I4587" s="259"/>
      <c r="J4587" s="259"/>
    </row>
    <row r="4588" spans="1:10">
      <c r="A4588" s="259"/>
      <c r="B4588" s="259"/>
      <c r="C4588" s="259"/>
      <c r="D4588" s="259"/>
      <c r="E4588" s="259"/>
      <c r="F4588" s="270"/>
      <c r="G4588" s="259"/>
      <c r="H4588" s="259"/>
      <c r="I4588" s="259"/>
      <c r="J4588" s="259"/>
    </row>
    <row r="4589" spans="1:10">
      <c r="A4589" s="259"/>
      <c r="B4589" s="259"/>
      <c r="C4589" s="259"/>
      <c r="D4589" s="259"/>
      <c r="E4589" s="259"/>
      <c r="F4589" s="270"/>
      <c r="G4589" s="259"/>
      <c r="H4589" s="259"/>
      <c r="I4589" s="259"/>
      <c r="J4589" s="259"/>
    </row>
    <row r="4590" spans="1:10">
      <c r="A4590" s="259"/>
      <c r="B4590" s="259"/>
      <c r="C4590" s="259"/>
      <c r="D4590" s="259"/>
      <c r="E4590" s="259"/>
      <c r="F4590" s="270"/>
      <c r="G4590" s="259"/>
      <c r="H4590" s="259"/>
      <c r="I4590" s="259"/>
      <c r="J4590" s="259"/>
    </row>
    <row r="4591" spans="1:10">
      <c r="A4591" s="259"/>
      <c r="B4591" s="259"/>
      <c r="C4591" s="259"/>
      <c r="D4591" s="259"/>
      <c r="E4591" s="259"/>
      <c r="F4591" s="270"/>
      <c r="G4591" s="259"/>
      <c r="H4591" s="259"/>
      <c r="I4591" s="259"/>
      <c r="J4591" s="259"/>
    </row>
    <row r="4592" spans="1:10">
      <c r="A4592" s="259"/>
      <c r="B4592" s="259"/>
      <c r="C4592" s="259"/>
      <c r="D4592" s="259"/>
      <c r="E4592" s="259"/>
      <c r="F4592" s="270"/>
      <c r="G4592" s="259"/>
      <c r="H4592" s="259"/>
      <c r="I4592" s="259"/>
      <c r="J4592" s="259"/>
    </row>
    <row r="4593" spans="1:10">
      <c r="A4593" s="259"/>
      <c r="B4593" s="259"/>
      <c r="C4593" s="259"/>
      <c r="D4593" s="259"/>
      <c r="E4593" s="259"/>
      <c r="F4593" s="270"/>
      <c r="G4593" s="259"/>
      <c r="H4593" s="259"/>
      <c r="I4593" s="259"/>
      <c r="J4593" s="259"/>
    </row>
    <row r="4594" spans="1:10">
      <c r="A4594" s="259"/>
      <c r="B4594" s="259"/>
      <c r="C4594" s="259"/>
      <c r="D4594" s="259"/>
      <c r="E4594" s="259"/>
      <c r="F4594" s="270"/>
      <c r="G4594" s="259"/>
      <c r="H4594" s="259"/>
      <c r="I4594" s="259"/>
      <c r="J4594" s="259"/>
    </row>
    <row r="4595" spans="1:10">
      <c r="A4595" s="259"/>
      <c r="B4595" s="259"/>
      <c r="C4595" s="259"/>
      <c r="D4595" s="259"/>
      <c r="E4595" s="259"/>
      <c r="F4595" s="270"/>
      <c r="G4595" s="259"/>
      <c r="H4595" s="259"/>
      <c r="I4595" s="259"/>
      <c r="J4595" s="259"/>
    </row>
    <row r="4596" spans="1:10">
      <c r="A4596" s="259"/>
      <c r="B4596" s="259"/>
      <c r="C4596" s="259"/>
      <c r="D4596" s="259"/>
      <c r="E4596" s="259"/>
      <c r="F4596" s="270"/>
      <c r="G4596" s="259"/>
      <c r="H4596" s="259"/>
      <c r="I4596" s="259"/>
      <c r="J4596" s="259"/>
    </row>
    <row r="4597" spans="1:10">
      <c r="A4597" s="259"/>
      <c r="B4597" s="259"/>
      <c r="C4597" s="259"/>
      <c r="D4597" s="259"/>
      <c r="E4597" s="259"/>
      <c r="F4597" s="270"/>
      <c r="G4597" s="259"/>
      <c r="H4597" s="259"/>
      <c r="I4597" s="259"/>
      <c r="J4597" s="259"/>
    </row>
    <row r="4598" spans="1:10">
      <c r="A4598" s="259"/>
      <c r="B4598" s="259"/>
      <c r="C4598" s="259"/>
      <c r="D4598" s="259"/>
      <c r="E4598" s="259"/>
      <c r="F4598" s="270"/>
      <c r="G4598" s="259"/>
      <c r="H4598" s="259"/>
      <c r="I4598" s="259"/>
      <c r="J4598" s="259"/>
    </row>
    <row r="4599" spans="1:10">
      <c r="A4599" s="259"/>
      <c r="B4599" s="259"/>
      <c r="C4599" s="259"/>
      <c r="D4599" s="259"/>
      <c r="E4599" s="259"/>
      <c r="F4599" s="270"/>
      <c r="G4599" s="259"/>
      <c r="H4599" s="259"/>
      <c r="I4599" s="259"/>
      <c r="J4599" s="259"/>
    </row>
    <row r="4600" spans="1:10">
      <c r="A4600" s="259"/>
      <c r="B4600" s="259"/>
      <c r="C4600" s="259"/>
      <c r="D4600" s="259"/>
      <c r="E4600" s="259"/>
      <c r="F4600" s="270"/>
      <c r="G4600" s="259"/>
      <c r="H4600" s="259"/>
      <c r="I4600" s="259"/>
      <c r="J4600" s="259"/>
    </row>
    <row r="4601" spans="1:10">
      <c r="A4601" s="259"/>
      <c r="B4601" s="259"/>
      <c r="C4601" s="259"/>
      <c r="D4601" s="259"/>
      <c r="E4601" s="259"/>
      <c r="F4601" s="270"/>
      <c r="G4601" s="259"/>
      <c r="H4601" s="259"/>
      <c r="I4601" s="259"/>
      <c r="J4601" s="259"/>
    </row>
    <row r="4602" spans="1:10">
      <c r="A4602" s="259"/>
      <c r="B4602" s="259"/>
      <c r="C4602" s="259"/>
      <c r="D4602" s="259"/>
      <c r="E4602" s="259"/>
      <c r="F4602" s="270"/>
      <c r="G4602" s="259"/>
      <c r="H4602" s="259"/>
      <c r="I4602" s="259"/>
      <c r="J4602" s="259"/>
    </row>
    <row r="4603" spans="1:10">
      <c r="A4603" s="259"/>
      <c r="B4603" s="259"/>
      <c r="C4603" s="259"/>
      <c r="D4603" s="259"/>
      <c r="E4603" s="259"/>
      <c r="F4603" s="270"/>
      <c r="G4603" s="259"/>
      <c r="H4603" s="259"/>
      <c r="I4603" s="259"/>
      <c r="J4603" s="259"/>
    </row>
    <row r="4604" spans="1:10">
      <c r="A4604" s="259"/>
      <c r="B4604" s="259"/>
      <c r="C4604" s="259"/>
      <c r="D4604" s="259"/>
      <c r="E4604" s="259"/>
      <c r="F4604" s="270"/>
      <c r="G4604" s="259"/>
      <c r="H4604" s="259"/>
      <c r="I4604" s="259"/>
      <c r="J4604" s="259"/>
    </row>
    <row r="4605" spans="1:10">
      <c r="A4605" s="259"/>
      <c r="B4605" s="259"/>
      <c r="C4605" s="259"/>
      <c r="D4605" s="259"/>
      <c r="E4605" s="259"/>
      <c r="F4605" s="270"/>
      <c r="G4605" s="259"/>
      <c r="H4605" s="259"/>
      <c r="I4605" s="259"/>
      <c r="J4605" s="259"/>
    </row>
    <row r="4606" spans="1:10">
      <c r="A4606" s="259"/>
      <c r="B4606" s="259"/>
      <c r="C4606" s="259"/>
      <c r="D4606" s="259"/>
      <c r="E4606" s="259"/>
      <c r="F4606" s="270"/>
      <c r="G4606" s="259"/>
      <c r="H4606" s="259"/>
      <c r="I4606" s="259"/>
      <c r="J4606" s="259"/>
    </row>
    <row r="4607" spans="1:10">
      <c r="A4607" s="259"/>
      <c r="B4607" s="259"/>
      <c r="C4607" s="259"/>
      <c r="D4607" s="259"/>
      <c r="E4607" s="259"/>
      <c r="F4607" s="270"/>
      <c r="G4607" s="259"/>
      <c r="H4607" s="259"/>
      <c r="I4607" s="259"/>
      <c r="J4607" s="259"/>
    </row>
    <row r="4608" spans="1:10">
      <c r="A4608" s="259"/>
      <c r="B4608" s="259"/>
      <c r="C4608" s="259"/>
      <c r="D4608" s="259"/>
      <c r="E4608" s="259"/>
      <c r="F4608" s="270"/>
      <c r="G4608" s="259"/>
      <c r="H4608" s="259"/>
      <c r="I4608" s="259"/>
      <c r="J4608" s="259"/>
    </row>
    <row r="4609" spans="1:10">
      <c r="A4609" s="259"/>
      <c r="B4609" s="259"/>
      <c r="C4609" s="259"/>
      <c r="D4609" s="259"/>
      <c r="E4609" s="259"/>
      <c r="F4609" s="270"/>
      <c r="G4609" s="259"/>
      <c r="H4609" s="259"/>
      <c r="I4609" s="259"/>
      <c r="J4609" s="259"/>
    </row>
    <row r="4610" spans="1:10">
      <c r="A4610" s="259"/>
      <c r="B4610" s="259"/>
      <c r="C4610" s="259"/>
      <c r="D4610" s="259"/>
      <c r="E4610" s="259"/>
      <c r="F4610" s="270"/>
      <c r="G4610" s="259"/>
      <c r="H4610" s="259"/>
      <c r="I4610" s="259"/>
      <c r="J4610" s="259"/>
    </row>
    <row r="4611" spans="1:10">
      <c r="A4611" s="259"/>
      <c r="B4611" s="259"/>
      <c r="C4611" s="259"/>
      <c r="D4611" s="259"/>
      <c r="E4611" s="259"/>
      <c r="F4611" s="270"/>
      <c r="G4611" s="259"/>
      <c r="H4611" s="259"/>
      <c r="I4611" s="259"/>
      <c r="J4611" s="259"/>
    </row>
    <row r="4612" spans="1:10">
      <c r="A4612" s="259"/>
      <c r="B4612" s="259"/>
      <c r="C4612" s="259"/>
      <c r="D4612" s="259"/>
      <c r="E4612" s="259"/>
      <c r="F4612" s="270"/>
      <c r="G4612" s="259"/>
      <c r="H4612" s="259"/>
      <c r="I4612" s="259"/>
      <c r="J4612" s="259"/>
    </row>
    <row r="4613" spans="1:10">
      <c r="A4613" s="259"/>
      <c r="B4613" s="259"/>
      <c r="C4613" s="259"/>
      <c r="D4613" s="259"/>
      <c r="E4613" s="259"/>
      <c r="F4613" s="270"/>
      <c r="G4613" s="259"/>
      <c r="H4613" s="259"/>
      <c r="I4613" s="259"/>
      <c r="J4613" s="259"/>
    </row>
    <row r="4614" spans="1:10">
      <c r="A4614" s="259"/>
      <c r="B4614" s="259"/>
      <c r="C4614" s="259"/>
      <c r="D4614" s="259"/>
      <c r="E4614" s="259"/>
      <c r="F4614" s="270"/>
      <c r="G4614" s="259"/>
      <c r="H4614" s="259"/>
      <c r="I4614" s="259"/>
      <c r="J4614" s="259"/>
    </row>
    <row r="4615" spans="1:10">
      <c r="A4615" s="259"/>
      <c r="B4615" s="259"/>
      <c r="C4615" s="259"/>
      <c r="D4615" s="259"/>
      <c r="E4615" s="259"/>
      <c r="F4615" s="270"/>
      <c r="G4615" s="259"/>
      <c r="H4615" s="259"/>
      <c r="I4615" s="259"/>
      <c r="J4615" s="259"/>
    </row>
    <row r="4616" spans="1:10">
      <c r="A4616" s="259"/>
      <c r="B4616" s="259"/>
      <c r="C4616" s="259"/>
      <c r="D4616" s="259"/>
      <c r="E4616" s="259"/>
      <c r="F4616" s="270"/>
      <c r="G4616" s="259"/>
      <c r="H4616" s="259"/>
      <c r="I4616" s="259"/>
      <c r="J4616" s="259"/>
    </row>
    <row r="4617" spans="1:10">
      <c r="A4617" s="259"/>
      <c r="B4617" s="259"/>
      <c r="C4617" s="259"/>
      <c r="D4617" s="259"/>
      <c r="E4617" s="259"/>
      <c r="F4617" s="270"/>
      <c r="G4617" s="259"/>
      <c r="H4617" s="259"/>
      <c r="I4617" s="259"/>
      <c r="J4617" s="259"/>
    </row>
    <row r="4618" spans="1:10">
      <c r="A4618" s="259"/>
      <c r="B4618" s="259"/>
      <c r="C4618" s="259"/>
      <c r="D4618" s="259"/>
      <c r="E4618" s="259"/>
      <c r="F4618" s="270"/>
      <c r="G4618" s="259"/>
      <c r="H4618" s="259"/>
      <c r="I4618" s="259"/>
      <c r="J4618" s="259"/>
    </row>
    <row r="4619" spans="1:10">
      <c r="A4619" s="259"/>
      <c r="B4619" s="259"/>
      <c r="C4619" s="259"/>
      <c r="D4619" s="259"/>
      <c r="E4619" s="259"/>
      <c r="F4619" s="270"/>
      <c r="G4619" s="259"/>
      <c r="H4619" s="259"/>
      <c r="I4619" s="259"/>
      <c r="J4619" s="259"/>
    </row>
    <row r="4620" spans="1:10">
      <c r="A4620" s="259"/>
      <c r="B4620" s="259"/>
      <c r="C4620" s="259"/>
      <c r="D4620" s="259"/>
      <c r="E4620" s="259"/>
      <c r="F4620" s="270"/>
      <c r="G4620" s="259"/>
      <c r="H4620" s="259"/>
      <c r="I4620" s="259"/>
      <c r="J4620" s="259"/>
    </row>
    <row r="4621" spans="1:10">
      <c r="A4621" s="259"/>
      <c r="B4621" s="259"/>
      <c r="C4621" s="259"/>
      <c r="D4621" s="259"/>
      <c r="E4621" s="259"/>
      <c r="F4621" s="270"/>
      <c r="G4621" s="259"/>
      <c r="H4621" s="259"/>
      <c r="I4621" s="259"/>
      <c r="J4621" s="259"/>
    </row>
    <row r="4622" spans="1:10">
      <c r="A4622" s="259"/>
      <c r="B4622" s="259"/>
      <c r="C4622" s="259"/>
      <c r="D4622" s="259"/>
      <c r="E4622" s="259"/>
      <c r="F4622" s="270"/>
      <c r="G4622" s="259"/>
      <c r="H4622" s="259"/>
      <c r="I4622" s="259"/>
      <c r="J4622" s="259"/>
    </row>
    <row r="4623" spans="1:10">
      <c r="A4623" s="259"/>
      <c r="B4623" s="259"/>
      <c r="C4623" s="259"/>
      <c r="D4623" s="259"/>
      <c r="E4623" s="259"/>
      <c r="F4623" s="270"/>
      <c r="G4623" s="259"/>
      <c r="H4623" s="259"/>
      <c r="I4623" s="259"/>
      <c r="J4623" s="259"/>
    </row>
    <row r="4624" spans="1:10">
      <c r="A4624" s="259"/>
      <c r="B4624" s="259"/>
      <c r="C4624" s="259"/>
      <c r="D4624" s="259"/>
      <c r="E4624" s="259"/>
      <c r="F4624" s="270"/>
      <c r="G4624" s="259"/>
      <c r="H4624" s="259"/>
      <c r="I4624" s="259"/>
      <c r="J4624" s="259"/>
    </row>
    <row r="4625" spans="1:10">
      <c r="A4625" s="259"/>
      <c r="B4625" s="259"/>
      <c r="C4625" s="259"/>
      <c r="D4625" s="259"/>
      <c r="E4625" s="259"/>
      <c r="F4625" s="270"/>
      <c r="G4625" s="259"/>
      <c r="H4625" s="259"/>
      <c r="I4625" s="259"/>
      <c r="J4625" s="259"/>
    </row>
    <row r="4626" spans="1:10">
      <c r="A4626" s="259"/>
      <c r="B4626" s="259"/>
      <c r="C4626" s="259"/>
      <c r="D4626" s="259"/>
      <c r="E4626" s="259"/>
      <c r="F4626" s="270"/>
      <c r="G4626" s="259"/>
      <c r="H4626" s="259"/>
      <c r="I4626" s="259"/>
      <c r="J4626" s="259"/>
    </row>
    <row r="4627" spans="1:10">
      <c r="A4627" s="259"/>
      <c r="B4627" s="259"/>
      <c r="C4627" s="259"/>
      <c r="D4627" s="259"/>
      <c r="E4627" s="259"/>
      <c r="F4627" s="270"/>
      <c r="G4627" s="259"/>
      <c r="H4627" s="259"/>
      <c r="I4627" s="259"/>
      <c r="J4627" s="259"/>
    </row>
    <row r="4628" spans="1:10">
      <c r="A4628" s="259"/>
      <c r="B4628" s="259"/>
      <c r="C4628" s="259"/>
      <c r="D4628" s="259"/>
      <c r="E4628" s="259"/>
      <c r="F4628" s="270"/>
      <c r="G4628" s="259"/>
      <c r="H4628" s="259"/>
      <c r="I4628" s="259"/>
      <c r="J4628" s="259"/>
    </row>
    <row r="4629" spans="1:10">
      <c r="A4629" s="259"/>
      <c r="B4629" s="259"/>
      <c r="C4629" s="259"/>
      <c r="D4629" s="259"/>
      <c r="E4629" s="259"/>
      <c r="F4629" s="270"/>
      <c r="G4629" s="259"/>
      <c r="H4629" s="259"/>
      <c r="I4629" s="259"/>
      <c r="J4629" s="259"/>
    </row>
    <row r="4630" spans="1:10">
      <c r="A4630" s="259"/>
      <c r="B4630" s="259"/>
      <c r="C4630" s="259"/>
      <c r="D4630" s="259"/>
      <c r="E4630" s="259"/>
      <c r="F4630" s="270"/>
      <c r="G4630" s="259"/>
      <c r="H4630" s="259"/>
      <c r="I4630" s="259"/>
      <c r="J4630" s="259"/>
    </row>
    <row r="4631" spans="1:10">
      <c r="A4631" s="259"/>
      <c r="B4631" s="259"/>
      <c r="C4631" s="259"/>
      <c r="D4631" s="259"/>
      <c r="E4631" s="259"/>
      <c r="F4631" s="270"/>
      <c r="G4631" s="259"/>
      <c r="H4631" s="259"/>
      <c r="I4631" s="259"/>
      <c r="J4631" s="259"/>
    </row>
    <row r="4632" spans="1:10">
      <c r="A4632" s="259"/>
      <c r="B4632" s="259"/>
      <c r="C4632" s="259"/>
      <c r="D4632" s="259"/>
      <c r="E4632" s="259"/>
      <c r="F4632" s="270"/>
      <c r="G4632" s="259"/>
      <c r="H4632" s="259"/>
      <c r="I4632" s="259"/>
      <c r="J4632" s="259"/>
    </row>
    <row r="4633" spans="1:10">
      <c r="A4633" s="259"/>
      <c r="B4633" s="259"/>
      <c r="C4633" s="259"/>
      <c r="D4633" s="259"/>
      <c r="E4633" s="259"/>
      <c r="F4633" s="270"/>
      <c r="G4633" s="259"/>
      <c r="H4633" s="259"/>
      <c r="I4633" s="259"/>
      <c r="J4633" s="259"/>
    </row>
    <row r="4634" spans="1:10">
      <c r="A4634" s="259"/>
      <c r="B4634" s="259"/>
      <c r="C4634" s="259"/>
      <c r="D4634" s="259"/>
      <c r="E4634" s="259"/>
      <c r="F4634" s="270"/>
      <c r="G4634" s="259"/>
      <c r="H4634" s="259"/>
      <c r="I4634" s="259"/>
      <c r="J4634" s="259"/>
    </row>
    <row r="4635" spans="1:10">
      <c r="A4635" s="259"/>
      <c r="B4635" s="259"/>
      <c r="C4635" s="259"/>
      <c r="D4635" s="259"/>
      <c r="E4635" s="259"/>
      <c r="F4635" s="270"/>
      <c r="G4635" s="259"/>
      <c r="H4635" s="259"/>
      <c r="I4635" s="259"/>
      <c r="J4635" s="259"/>
    </row>
    <row r="4636" spans="1:10">
      <c r="A4636" s="259"/>
      <c r="B4636" s="259"/>
      <c r="C4636" s="259"/>
      <c r="D4636" s="259"/>
      <c r="E4636" s="259"/>
      <c r="F4636" s="270"/>
      <c r="G4636" s="259"/>
      <c r="H4636" s="259"/>
      <c r="I4636" s="259"/>
      <c r="J4636" s="259"/>
    </row>
    <row r="4637" spans="1:10">
      <c r="A4637" s="259"/>
      <c r="B4637" s="259"/>
      <c r="C4637" s="259"/>
      <c r="D4637" s="259"/>
      <c r="E4637" s="259"/>
      <c r="F4637" s="270"/>
      <c r="G4637" s="259"/>
      <c r="H4637" s="259"/>
      <c r="I4637" s="259"/>
      <c r="J4637" s="259"/>
    </row>
    <row r="4638" spans="1:10">
      <c r="A4638" s="259"/>
      <c r="B4638" s="259"/>
      <c r="C4638" s="259"/>
      <c r="D4638" s="259"/>
      <c r="E4638" s="259"/>
      <c r="F4638" s="270"/>
      <c r="G4638" s="259"/>
      <c r="H4638" s="259"/>
      <c r="I4638" s="259"/>
      <c r="J4638" s="259"/>
    </row>
    <row r="4639" spans="1:10">
      <c r="A4639" s="259"/>
      <c r="B4639" s="259"/>
      <c r="C4639" s="259"/>
      <c r="D4639" s="259"/>
      <c r="E4639" s="259"/>
      <c r="F4639" s="270"/>
      <c r="G4639" s="259"/>
      <c r="H4639" s="259"/>
      <c r="I4639" s="259"/>
      <c r="J4639" s="259"/>
    </row>
    <row r="4640" spans="1:10">
      <c r="A4640" s="259"/>
      <c r="B4640" s="259"/>
      <c r="C4640" s="259"/>
      <c r="D4640" s="259"/>
      <c r="E4640" s="259"/>
      <c r="F4640" s="270"/>
      <c r="G4640" s="259"/>
      <c r="H4640" s="259"/>
      <c r="I4640" s="259"/>
      <c r="J4640" s="259"/>
    </row>
    <row r="4641" spans="1:10">
      <c r="A4641" s="259"/>
      <c r="B4641" s="259"/>
      <c r="C4641" s="259"/>
      <c r="D4641" s="259"/>
      <c r="E4641" s="259"/>
      <c r="F4641" s="270"/>
      <c r="G4641" s="259"/>
      <c r="H4641" s="259"/>
      <c r="I4641" s="259"/>
      <c r="J4641" s="259"/>
    </row>
    <row r="4642" spans="1:10">
      <c r="A4642" s="259"/>
      <c r="B4642" s="259"/>
      <c r="C4642" s="259"/>
      <c r="D4642" s="259"/>
      <c r="E4642" s="259"/>
      <c r="F4642" s="270"/>
      <c r="G4642" s="259"/>
      <c r="H4642" s="259"/>
      <c r="I4642" s="259"/>
      <c r="J4642" s="259"/>
    </row>
    <row r="4643" spans="1:10">
      <c r="A4643" s="259"/>
      <c r="B4643" s="259"/>
      <c r="C4643" s="259"/>
      <c r="D4643" s="259"/>
      <c r="E4643" s="259"/>
      <c r="F4643" s="270"/>
      <c r="G4643" s="259"/>
      <c r="H4643" s="259"/>
      <c r="I4643" s="259"/>
      <c r="J4643" s="259"/>
    </row>
    <row r="4644" spans="1:10">
      <c r="A4644" s="259"/>
      <c r="B4644" s="259"/>
      <c r="C4644" s="259"/>
      <c r="D4644" s="259"/>
      <c r="E4644" s="259"/>
      <c r="F4644" s="270"/>
      <c r="G4644" s="259"/>
      <c r="H4644" s="259"/>
      <c r="I4644" s="259"/>
      <c r="J4644" s="259"/>
    </row>
    <row r="4645" spans="1:10">
      <c r="A4645" s="259"/>
      <c r="B4645" s="259"/>
      <c r="C4645" s="259"/>
      <c r="D4645" s="259"/>
      <c r="E4645" s="259"/>
      <c r="F4645" s="270"/>
      <c r="G4645" s="259"/>
      <c r="H4645" s="259"/>
      <c r="I4645" s="259"/>
      <c r="J4645" s="259"/>
    </row>
    <row r="4646" spans="1:10">
      <c r="A4646" s="259"/>
      <c r="B4646" s="259"/>
      <c r="C4646" s="259"/>
      <c r="D4646" s="259"/>
      <c r="E4646" s="259"/>
      <c r="F4646" s="270"/>
      <c r="G4646" s="259"/>
      <c r="H4646" s="259"/>
      <c r="I4646" s="259"/>
      <c r="J4646" s="259"/>
    </row>
    <row r="4647" spans="1:10">
      <c r="A4647" s="259"/>
      <c r="B4647" s="259"/>
      <c r="C4647" s="259"/>
      <c r="D4647" s="259"/>
      <c r="E4647" s="259"/>
      <c r="F4647" s="270"/>
      <c r="G4647" s="259"/>
      <c r="H4647" s="259"/>
      <c r="I4647" s="259"/>
      <c r="J4647" s="259"/>
    </row>
    <row r="4648" spans="1:10">
      <c r="A4648" s="259"/>
      <c r="B4648" s="259"/>
      <c r="C4648" s="259"/>
      <c r="D4648" s="259"/>
      <c r="E4648" s="259"/>
      <c r="F4648" s="270"/>
      <c r="G4648" s="259"/>
      <c r="H4648" s="259"/>
      <c r="I4648" s="259"/>
      <c r="J4648" s="259"/>
    </row>
    <row r="4649" spans="1:10">
      <c r="A4649" s="259"/>
      <c r="B4649" s="259"/>
      <c r="C4649" s="259"/>
      <c r="D4649" s="259"/>
      <c r="E4649" s="259"/>
      <c r="F4649" s="270"/>
      <c r="G4649" s="259"/>
      <c r="H4649" s="259"/>
      <c r="I4649" s="259"/>
      <c r="J4649" s="259"/>
    </row>
    <row r="4650" spans="1:10">
      <c r="A4650" s="259"/>
      <c r="B4650" s="259"/>
      <c r="C4650" s="259"/>
      <c r="D4650" s="259"/>
      <c r="E4650" s="259"/>
      <c r="F4650" s="270"/>
      <c r="G4650" s="259"/>
      <c r="H4650" s="259"/>
      <c r="I4650" s="259"/>
      <c r="J4650" s="259"/>
    </row>
    <row r="4651" spans="1:10">
      <c r="A4651" s="259"/>
      <c r="B4651" s="259"/>
      <c r="C4651" s="259"/>
      <c r="D4651" s="259"/>
      <c r="E4651" s="259"/>
      <c r="F4651" s="270"/>
      <c r="G4651" s="259"/>
      <c r="H4651" s="259"/>
      <c r="I4651" s="259"/>
      <c r="J4651" s="259"/>
    </row>
    <row r="4652" spans="1:10">
      <c r="A4652" s="259"/>
      <c r="B4652" s="259"/>
      <c r="C4652" s="259"/>
      <c r="D4652" s="259"/>
      <c r="E4652" s="259"/>
      <c r="F4652" s="270"/>
      <c r="G4652" s="259"/>
      <c r="H4652" s="259"/>
      <c r="I4652" s="259"/>
      <c r="J4652" s="259"/>
    </row>
    <row r="4653" spans="1:10">
      <c r="A4653" s="259"/>
      <c r="B4653" s="259"/>
      <c r="C4653" s="259"/>
      <c r="D4653" s="259"/>
      <c r="E4653" s="259"/>
      <c r="F4653" s="270"/>
      <c r="G4653" s="259"/>
      <c r="H4653" s="259"/>
      <c r="I4653" s="259"/>
      <c r="J4653" s="259"/>
    </row>
    <row r="4654" spans="1:10">
      <c r="A4654" s="259"/>
      <c r="B4654" s="259"/>
      <c r="C4654" s="259"/>
      <c r="D4654" s="259"/>
      <c r="E4654" s="259"/>
      <c r="F4654" s="270"/>
      <c r="G4654" s="259"/>
      <c r="H4654" s="259"/>
      <c r="I4654" s="259"/>
      <c r="J4654" s="259"/>
    </row>
    <row r="4655" spans="1:10">
      <c r="A4655" s="259"/>
      <c r="B4655" s="259"/>
      <c r="C4655" s="259"/>
      <c r="D4655" s="259"/>
      <c r="E4655" s="259"/>
      <c r="F4655" s="270"/>
      <c r="G4655" s="259"/>
      <c r="H4655" s="259"/>
      <c r="I4655" s="259"/>
      <c r="J4655" s="259"/>
    </row>
    <row r="4656" spans="1:10">
      <c r="A4656" s="259"/>
      <c r="B4656" s="259"/>
      <c r="C4656" s="259"/>
      <c r="D4656" s="259"/>
      <c r="E4656" s="259"/>
      <c r="F4656" s="270"/>
      <c r="G4656" s="259"/>
      <c r="H4656" s="259"/>
      <c r="I4656" s="259"/>
      <c r="J4656" s="259"/>
    </row>
    <row r="4657" spans="1:10">
      <c r="A4657" s="259"/>
      <c r="B4657" s="259"/>
      <c r="C4657" s="259"/>
      <c r="D4657" s="259"/>
      <c r="E4657" s="259"/>
      <c r="F4657" s="270"/>
      <c r="G4657" s="259"/>
      <c r="H4657" s="259"/>
      <c r="I4657" s="259"/>
      <c r="J4657" s="259"/>
    </row>
    <row r="4658" spans="1:10">
      <c r="A4658" s="259"/>
      <c r="B4658" s="259"/>
      <c r="C4658" s="259"/>
      <c r="D4658" s="259"/>
      <c r="E4658" s="259"/>
      <c r="F4658" s="270"/>
      <c r="G4658" s="259"/>
      <c r="H4658" s="259"/>
      <c r="I4658" s="259"/>
      <c r="J4658" s="259"/>
    </row>
    <row r="4659" spans="1:10">
      <c r="A4659" s="259"/>
      <c r="B4659" s="259"/>
      <c r="C4659" s="259"/>
      <c r="D4659" s="259"/>
      <c r="E4659" s="259"/>
      <c r="F4659" s="270"/>
      <c r="G4659" s="259"/>
      <c r="H4659" s="259"/>
      <c r="I4659" s="259"/>
      <c r="J4659" s="259"/>
    </row>
    <row r="4660" spans="1:10">
      <c r="A4660" s="259"/>
      <c r="B4660" s="259"/>
      <c r="C4660" s="259"/>
      <c r="D4660" s="259"/>
      <c r="E4660" s="259"/>
      <c r="F4660" s="270"/>
      <c r="G4660" s="259"/>
      <c r="H4660" s="259"/>
      <c r="I4660" s="259"/>
      <c r="J4660" s="259"/>
    </row>
    <row r="4661" spans="1:10">
      <c r="A4661" s="259"/>
      <c r="B4661" s="259"/>
      <c r="C4661" s="259"/>
      <c r="D4661" s="259"/>
      <c r="E4661" s="259"/>
      <c r="F4661" s="270"/>
      <c r="G4661" s="259"/>
      <c r="H4661" s="259"/>
      <c r="I4661" s="259"/>
      <c r="J4661" s="259"/>
    </row>
    <row r="4662" spans="1:10">
      <c r="A4662" s="259"/>
      <c r="B4662" s="259"/>
      <c r="C4662" s="259"/>
      <c r="D4662" s="259"/>
      <c r="E4662" s="259"/>
      <c r="F4662" s="270"/>
      <c r="G4662" s="259"/>
      <c r="H4662" s="259"/>
      <c r="I4662" s="259"/>
      <c r="J4662" s="259"/>
    </row>
    <row r="4663" spans="1:10">
      <c r="A4663" s="259"/>
      <c r="B4663" s="259"/>
      <c r="C4663" s="259"/>
      <c r="D4663" s="259"/>
      <c r="E4663" s="259"/>
      <c r="F4663" s="270"/>
      <c r="G4663" s="259"/>
      <c r="H4663" s="259"/>
      <c r="I4663" s="259"/>
      <c r="J4663" s="259"/>
    </row>
    <row r="4664" spans="1:10">
      <c r="A4664" s="259"/>
      <c r="B4664" s="259"/>
      <c r="C4664" s="259"/>
      <c r="D4664" s="259"/>
      <c r="E4664" s="259"/>
      <c r="F4664" s="270"/>
      <c r="G4664" s="259"/>
      <c r="H4664" s="259"/>
      <c r="I4664" s="259"/>
      <c r="J4664" s="259"/>
    </row>
    <row r="4665" spans="1:10">
      <c r="A4665" s="259"/>
      <c r="B4665" s="259"/>
      <c r="C4665" s="259"/>
      <c r="D4665" s="259"/>
      <c r="E4665" s="259"/>
      <c r="F4665" s="270"/>
      <c r="G4665" s="259"/>
      <c r="H4665" s="259"/>
      <c r="I4665" s="259"/>
      <c r="J4665" s="259"/>
    </row>
    <row r="4666" spans="1:10">
      <c r="A4666" s="259"/>
      <c r="B4666" s="259"/>
      <c r="C4666" s="259"/>
      <c r="D4666" s="259"/>
      <c r="E4666" s="259"/>
      <c r="F4666" s="270"/>
      <c r="G4666" s="259"/>
      <c r="H4666" s="259"/>
      <c r="I4666" s="259"/>
      <c r="J4666" s="259"/>
    </row>
    <row r="4667" spans="1:10">
      <c r="A4667" s="259"/>
      <c r="B4667" s="259"/>
      <c r="C4667" s="259"/>
      <c r="D4667" s="259"/>
      <c r="E4667" s="259"/>
      <c r="F4667" s="270"/>
      <c r="G4667" s="259"/>
      <c r="H4667" s="259"/>
      <c r="I4667" s="259"/>
      <c r="J4667" s="259"/>
    </row>
    <row r="4668" spans="1:10">
      <c r="A4668" s="259"/>
      <c r="B4668" s="259"/>
      <c r="C4668" s="259"/>
      <c r="D4668" s="259"/>
      <c r="E4668" s="259"/>
      <c r="F4668" s="270"/>
      <c r="G4668" s="259"/>
      <c r="H4668" s="259"/>
      <c r="I4668" s="259"/>
      <c r="J4668" s="259"/>
    </row>
    <row r="4669" spans="1:10">
      <c r="A4669" s="259"/>
      <c r="B4669" s="259"/>
      <c r="C4669" s="259"/>
      <c r="D4669" s="259"/>
      <c r="E4669" s="259"/>
      <c r="F4669" s="270"/>
      <c r="G4669" s="259"/>
      <c r="H4669" s="259"/>
      <c r="I4669" s="259"/>
      <c r="J4669" s="259"/>
    </row>
    <row r="4670" spans="1:10">
      <c r="A4670" s="259"/>
      <c r="B4670" s="259"/>
      <c r="C4670" s="259"/>
      <c r="D4670" s="259"/>
      <c r="E4670" s="259"/>
      <c r="F4670" s="270"/>
      <c r="G4670" s="259"/>
      <c r="H4670" s="259"/>
      <c r="I4670" s="259"/>
      <c r="J4670" s="259"/>
    </row>
    <row r="4671" spans="1:10">
      <c r="A4671" s="259"/>
      <c r="B4671" s="259"/>
      <c r="C4671" s="259"/>
      <c r="D4671" s="259"/>
      <c r="E4671" s="259"/>
      <c r="F4671" s="270"/>
      <c r="G4671" s="259"/>
      <c r="H4671" s="259"/>
      <c r="I4671" s="259"/>
      <c r="J4671" s="259"/>
    </row>
    <row r="4672" spans="1:10">
      <c r="A4672" s="259"/>
      <c r="B4672" s="259"/>
      <c r="C4672" s="259"/>
      <c r="D4672" s="259"/>
      <c r="E4672" s="259"/>
      <c r="F4672" s="270"/>
      <c r="G4672" s="259"/>
      <c r="H4672" s="259"/>
      <c r="I4672" s="259"/>
      <c r="J4672" s="259"/>
    </row>
    <row r="4673" spans="1:10">
      <c r="A4673" s="259"/>
      <c r="B4673" s="259"/>
      <c r="C4673" s="259"/>
      <c r="D4673" s="259"/>
      <c r="E4673" s="259"/>
      <c r="F4673" s="270"/>
      <c r="G4673" s="259"/>
      <c r="H4673" s="259"/>
      <c r="I4673" s="259"/>
      <c r="J4673" s="259"/>
    </row>
    <row r="4674" spans="1:10">
      <c r="A4674" s="259"/>
      <c r="B4674" s="259"/>
      <c r="C4674" s="259"/>
      <c r="D4674" s="259"/>
      <c r="E4674" s="259"/>
      <c r="F4674" s="270"/>
      <c r="G4674" s="259"/>
      <c r="H4674" s="259"/>
      <c r="I4674" s="259"/>
      <c r="J4674" s="259"/>
    </row>
    <row r="4675" spans="1:10">
      <c r="A4675" s="259"/>
      <c r="B4675" s="259"/>
      <c r="C4675" s="259"/>
      <c r="D4675" s="259"/>
      <c r="E4675" s="259"/>
      <c r="F4675" s="270"/>
      <c r="G4675" s="259"/>
      <c r="H4675" s="259"/>
      <c r="I4675" s="259"/>
      <c r="J4675" s="259"/>
    </row>
    <row r="4676" spans="1:10">
      <c r="A4676" s="259"/>
      <c r="B4676" s="259"/>
      <c r="C4676" s="259"/>
      <c r="D4676" s="259"/>
      <c r="E4676" s="259"/>
      <c r="F4676" s="270"/>
      <c r="G4676" s="259"/>
      <c r="H4676" s="259"/>
      <c r="I4676" s="259"/>
      <c r="J4676" s="259"/>
    </row>
    <row r="4677" spans="1:10">
      <c r="A4677" s="259"/>
      <c r="B4677" s="259"/>
      <c r="C4677" s="259"/>
      <c r="D4677" s="259"/>
      <c r="E4677" s="259"/>
      <c r="F4677" s="270"/>
      <c r="G4677" s="259"/>
      <c r="H4677" s="259"/>
      <c r="I4677" s="259"/>
      <c r="J4677" s="259"/>
    </row>
    <row r="4678" spans="1:10">
      <c r="A4678" s="259"/>
      <c r="B4678" s="259"/>
      <c r="C4678" s="259"/>
      <c r="D4678" s="259"/>
      <c r="E4678" s="259"/>
      <c r="F4678" s="270"/>
      <c r="G4678" s="259"/>
      <c r="H4678" s="259"/>
      <c r="I4678" s="259"/>
      <c r="J4678" s="259"/>
    </row>
    <row r="4679" spans="1:10">
      <c r="A4679" s="259"/>
      <c r="B4679" s="259"/>
      <c r="C4679" s="259"/>
      <c r="D4679" s="259"/>
      <c r="E4679" s="259"/>
      <c r="F4679" s="270"/>
      <c r="G4679" s="259"/>
      <c r="H4679" s="259"/>
      <c r="I4679" s="259"/>
      <c r="J4679" s="259"/>
    </row>
    <row r="4680" spans="1:10">
      <c r="A4680" s="259"/>
      <c r="B4680" s="259"/>
      <c r="C4680" s="259"/>
      <c r="D4680" s="259"/>
      <c r="E4680" s="259"/>
      <c r="F4680" s="270"/>
      <c r="G4680" s="259"/>
      <c r="H4680" s="259"/>
      <c r="I4680" s="259"/>
      <c r="J4680" s="259"/>
    </row>
    <row r="4681" spans="1:10">
      <c r="A4681" s="259"/>
      <c r="B4681" s="259"/>
      <c r="C4681" s="259"/>
      <c r="D4681" s="259"/>
      <c r="E4681" s="259"/>
      <c r="F4681" s="270"/>
      <c r="G4681" s="259"/>
      <c r="H4681" s="259"/>
      <c r="I4681" s="259"/>
      <c r="J4681" s="259"/>
    </row>
    <row r="4682" spans="1:10">
      <c r="A4682" s="259"/>
      <c r="B4682" s="259"/>
      <c r="C4682" s="259"/>
      <c r="D4682" s="259"/>
      <c r="E4682" s="259"/>
      <c r="F4682" s="270"/>
      <c r="G4682" s="259"/>
      <c r="H4682" s="259"/>
      <c r="I4682" s="259"/>
      <c r="J4682" s="259"/>
    </row>
    <row r="4683" spans="1:10">
      <c r="A4683" s="259"/>
      <c r="B4683" s="259"/>
      <c r="C4683" s="259"/>
      <c r="D4683" s="259"/>
      <c r="E4683" s="259"/>
      <c r="F4683" s="270"/>
      <c r="G4683" s="259"/>
      <c r="H4683" s="259"/>
      <c r="I4683" s="259"/>
      <c r="J4683" s="259"/>
    </row>
    <row r="4684" spans="1:10">
      <c r="A4684" s="259"/>
      <c r="B4684" s="259"/>
      <c r="C4684" s="259"/>
      <c r="D4684" s="259"/>
      <c r="E4684" s="259"/>
      <c r="F4684" s="270"/>
      <c r="G4684" s="259"/>
      <c r="H4684" s="259"/>
      <c r="I4684" s="259"/>
      <c r="J4684" s="259"/>
    </row>
    <row r="4685" spans="1:10">
      <c r="A4685" s="259"/>
      <c r="B4685" s="259"/>
      <c r="C4685" s="259"/>
      <c r="D4685" s="259"/>
      <c r="E4685" s="259"/>
      <c r="F4685" s="270"/>
      <c r="G4685" s="259"/>
      <c r="H4685" s="259"/>
      <c r="I4685" s="259"/>
      <c r="J4685" s="259"/>
    </row>
    <row r="4686" spans="1:10">
      <c r="A4686" s="259"/>
      <c r="B4686" s="259"/>
      <c r="C4686" s="259"/>
      <c r="D4686" s="259"/>
      <c r="E4686" s="259"/>
      <c r="F4686" s="270"/>
      <c r="G4686" s="259"/>
      <c r="H4686" s="259"/>
      <c r="I4686" s="259"/>
      <c r="J4686" s="259"/>
    </row>
    <row r="4687" spans="1:10">
      <c r="A4687" s="259"/>
      <c r="B4687" s="259"/>
      <c r="C4687" s="259"/>
      <c r="D4687" s="259"/>
      <c r="E4687" s="259"/>
      <c r="F4687" s="270"/>
      <c r="G4687" s="259"/>
      <c r="H4687" s="259"/>
      <c r="I4687" s="259"/>
      <c r="J4687" s="259"/>
    </row>
    <row r="4688" spans="1:10">
      <c r="A4688" s="259"/>
      <c r="B4688" s="259"/>
      <c r="C4688" s="259"/>
      <c r="D4688" s="259"/>
      <c r="E4688" s="259"/>
      <c r="F4688" s="270"/>
      <c r="G4688" s="259"/>
      <c r="H4688" s="259"/>
      <c r="I4688" s="259"/>
      <c r="J4688" s="259"/>
    </row>
    <row r="4689" spans="1:10">
      <c r="A4689" s="259"/>
      <c r="B4689" s="259"/>
      <c r="C4689" s="259"/>
      <c r="D4689" s="259"/>
      <c r="E4689" s="259"/>
      <c r="F4689" s="270"/>
      <c r="G4689" s="259"/>
      <c r="H4689" s="259"/>
      <c r="I4689" s="259"/>
      <c r="J4689" s="259"/>
    </row>
    <row r="4690" spans="1:10">
      <c r="A4690" s="259"/>
      <c r="B4690" s="259"/>
      <c r="C4690" s="259"/>
      <c r="D4690" s="259"/>
      <c r="E4690" s="259"/>
      <c r="F4690" s="270"/>
      <c r="G4690" s="259"/>
      <c r="H4690" s="259"/>
      <c r="I4690" s="259"/>
      <c r="J4690" s="259"/>
    </row>
    <row r="4691" spans="1:10">
      <c r="A4691" s="259"/>
      <c r="B4691" s="259"/>
      <c r="C4691" s="259"/>
      <c r="D4691" s="259"/>
      <c r="E4691" s="259"/>
      <c r="F4691" s="270"/>
      <c r="G4691" s="259"/>
      <c r="H4691" s="259"/>
      <c r="I4691" s="259"/>
      <c r="J4691" s="259"/>
    </row>
    <row r="4692" spans="1:10">
      <c r="A4692" s="259"/>
      <c r="B4692" s="259"/>
      <c r="C4692" s="259"/>
      <c r="D4692" s="259"/>
      <c r="E4692" s="259"/>
      <c r="F4692" s="270"/>
      <c r="G4692" s="259"/>
      <c r="H4692" s="259"/>
      <c r="I4692" s="259"/>
      <c r="J4692" s="259"/>
    </row>
    <row r="4693" spans="1:10">
      <c r="A4693" s="259"/>
      <c r="B4693" s="259"/>
      <c r="C4693" s="259"/>
      <c r="D4693" s="259"/>
      <c r="E4693" s="259"/>
      <c r="F4693" s="270"/>
      <c r="G4693" s="259"/>
      <c r="H4693" s="259"/>
      <c r="I4693" s="259"/>
      <c r="J4693" s="259"/>
    </row>
    <row r="4694" spans="1:10">
      <c r="A4694" s="259"/>
      <c r="B4694" s="259"/>
      <c r="C4694" s="259"/>
      <c r="D4694" s="259"/>
      <c r="E4694" s="259"/>
      <c r="F4694" s="270"/>
      <c r="G4694" s="259"/>
      <c r="H4694" s="259"/>
      <c r="I4694" s="259"/>
      <c r="J4694" s="259"/>
    </row>
    <row r="4695" spans="1:10">
      <c r="A4695" s="259"/>
      <c r="B4695" s="259"/>
      <c r="C4695" s="259"/>
      <c r="D4695" s="259"/>
      <c r="E4695" s="259"/>
      <c r="F4695" s="270"/>
      <c r="G4695" s="259"/>
      <c r="H4695" s="259"/>
      <c r="I4695" s="259"/>
      <c r="J4695" s="259"/>
    </row>
    <row r="4696" spans="1:10">
      <c r="A4696" s="259"/>
      <c r="B4696" s="259"/>
      <c r="C4696" s="259"/>
      <c r="D4696" s="259"/>
      <c r="E4696" s="259"/>
      <c r="F4696" s="270"/>
      <c r="G4696" s="259"/>
      <c r="H4696" s="259"/>
      <c r="I4696" s="259"/>
      <c r="J4696" s="259"/>
    </row>
    <row r="4697" spans="1:10">
      <c r="A4697" s="259"/>
      <c r="B4697" s="259"/>
      <c r="C4697" s="259"/>
      <c r="D4697" s="259"/>
      <c r="E4697" s="259"/>
      <c r="F4697" s="270"/>
      <c r="G4697" s="259"/>
      <c r="H4697" s="259"/>
      <c r="I4697" s="259"/>
      <c r="J4697" s="259"/>
    </row>
    <row r="4698" spans="1:10">
      <c r="A4698" s="259"/>
      <c r="B4698" s="259"/>
      <c r="C4698" s="259"/>
      <c r="D4698" s="259"/>
      <c r="E4698" s="259"/>
      <c r="F4698" s="270"/>
      <c r="G4698" s="259"/>
      <c r="H4698" s="259"/>
      <c r="I4698" s="259"/>
      <c r="J4698" s="259"/>
    </row>
    <row r="4699" spans="1:10">
      <c r="A4699" s="259"/>
      <c r="B4699" s="259"/>
      <c r="C4699" s="259"/>
      <c r="D4699" s="259"/>
      <c r="E4699" s="259"/>
      <c r="F4699" s="270"/>
      <c r="G4699" s="259"/>
      <c r="H4699" s="259"/>
      <c r="I4699" s="259"/>
      <c r="J4699" s="259"/>
    </row>
    <row r="4700" spans="1:10">
      <c r="A4700" s="259"/>
      <c r="B4700" s="259"/>
      <c r="C4700" s="259"/>
      <c r="D4700" s="259"/>
      <c r="E4700" s="259"/>
      <c r="F4700" s="270"/>
      <c r="G4700" s="259"/>
      <c r="H4700" s="259"/>
      <c r="I4700" s="259"/>
      <c r="J4700" s="259"/>
    </row>
    <row r="4701" spans="1:10">
      <c r="A4701" s="259"/>
      <c r="B4701" s="259"/>
      <c r="C4701" s="259"/>
      <c r="D4701" s="259"/>
      <c r="E4701" s="259"/>
      <c r="F4701" s="270"/>
      <c r="G4701" s="259"/>
      <c r="H4701" s="259"/>
      <c r="I4701" s="259"/>
      <c r="J4701" s="259"/>
    </row>
    <row r="4702" spans="1:10">
      <c r="A4702" s="259"/>
      <c r="B4702" s="259"/>
      <c r="C4702" s="259"/>
      <c r="D4702" s="259"/>
      <c r="E4702" s="259"/>
      <c r="F4702" s="270"/>
      <c r="G4702" s="259"/>
      <c r="H4702" s="259"/>
      <c r="I4702" s="259"/>
      <c r="J4702" s="259"/>
    </row>
    <row r="4703" spans="1:10">
      <c r="A4703" s="259"/>
      <c r="B4703" s="259"/>
      <c r="C4703" s="259"/>
      <c r="D4703" s="259"/>
      <c r="E4703" s="259"/>
      <c r="F4703" s="270"/>
      <c r="G4703" s="259"/>
      <c r="H4703" s="259"/>
      <c r="I4703" s="259"/>
      <c r="J4703" s="259"/>
    </row>
    <row r="4704" spans="1:10">
      <c r="A4704" s="259"/>
      <c r="B4704" s="259"/>
      <c r="C4704" s="259"/>
      <c r="D4704" s="259"/>
      <c r="E4704" s="259"/>
      <c r="F4704" s="270"/>
      <c r="G4704" s="259"/>
      <c r="H4704" s="259"/>
      <c r="I4704" s="259"/>
      <c r="J4704" s="259"/>
    </row>
    <row r="4705" spans="1:10">
      <c r="A4705" s="259"/>
      <c r="B4705" s="259"/>
      <c r="C4705" s="259"/>
      <c r="D4705" s="259"/>
      <c r="E4705" s="259"/>
      <c r="F4705" s="270"/>
      <c r="G4705" s="259"/>
      <c r="H4705" s="259"/>
      <c r="I4705" s="259"/>
      <c r="J4705" s="259"/>
    </row>
    <row r="4706" spans="1:10">
      <c r="A4706" s="259"/>
      <c r="B4706" s="259"/>
      <c r="C4706" s="259"/>
      <c r="D4706" s="259"/>
      <c r="E4706" s="259"/>
      <c r="F4706" s="270"/>
      <c r="G4706" s="259"/>
      <c r="H4706" s="259"/>
      <c r="I4706" s="259"/>
      <c r="J4706" s="259"/>
    </row>
    <row r="4707" spans="1:10">
      <c r="A4707" s="259"/>
      <c r="B4707" s="259"/>
      <c r="C4707" s="259"/>
      <c r="D4707" s="259"/>
      <c r="E4707" s="259"/>
      <c r="F4707" s="270"/>
      <c r="G4707" s="259"/>
      <c r="H4707" s="259"/>
      <c r="I4707" s="259"/>
      <c r="J4707" s="259"/>
    </row>
    <row r="4708" spans="1:10">
      <c r="A4708" s="259"/>
      <c r="B4708" s="259"/>
      <c r="C4708" s="259"/>
      <c r="D4708" s="259"/>
      <c r="E4708" s="259"/>
      <c r="F4708" s="270"/>
      <c r="G4708" s="259"/>
      <c r="H4708" s="259"/>
      <c r="I4708" s="259"/>
      <c r="J4708" s="259"/>
    </row>
    <row r="4709" spans="1:10">
      <c r="A4709" s="259"/>
      <c r="B4709" s="259"/>
      <c r="C4709" s="259"/>
      <c r="D4709" s="259"/>
      <c r="E4709" s="259"/>
      <c r="F4709" s="270"/>
      <c r="G4709" s="259"/>
      <c r="H4709" s="259"/>
      <c r="I4709" s="259"/>
      <c r="J4709" s="259"/>
    </row>
    <row r="4710" spans="1:10">
      <c r="A4710" s="259"/>
      <c r="B4710" s="259"/>
      <c r="C4710" s="259"/>
      <c r="D4710" s="259"/>
      <c r="E4710" s="259"/>
      <c r="F4710" s="270"/>
      <c r="G4710" s="259"/>
      <c r="H4710" s="259"/>
      <c r="I4710" s="259"/>
      <c r="J4710" s="259"/>
    </row>
    <row r="4711" spans="1:10">
      <c r="A4711" s="259"/>
      <c r="B4711" s="259"/>
      <c r="C4711" s="259"/>
      <c r="D4711" s="259"/>
      <c r="E4711" s="259"/>
      <c r="F4711" s="270"/>
      <c r="G4711" s="259"/>
      <c r="H4711" s="259"/>
      <c r="I4711" s="259"/>
      <c r="J4711" s="259"/>
    </row>
    <row r="4712" spans="1:10">
      <c r="A4712" s="259"/>
      <c r="B4712" s="259"/>
      <c r="C4712" s="259"/>
      <c r="D4712" s="259"/>
      <c r="E4712" s="259"/>
      <c r="F4712" s="270"/>
      <c r="G4712" s="259"/>
      <c r="H4712" s="259"/>
      <c r="I4712" s="259"/>
      <c r="J4712" s="259"/>
    </row>
    <row r="4713" spans="1:10">
      <c r="A4713" s="259"/>
      <c r="B4713" s="259"/>
      <c r="C4713" s="259"/>
      <c r="D4713" s="259"/>
      <c r="E4713" s="259"/>
      <c r="F4713" s="270"/>
      <c r="G4713" s="259"/>
      <c r="H4713" s="259"/>
      <c r="I4713" s="259"/>
      <c r="J4713" s="259"/>
    </row>
    <row r="4714" spans="1:10">
      <c r="A4714" s="259"/>
      <c r="B4714" s="259"/>
      <c r="C4714" s="259"/>
      <c r="D4714" s="259"/>
      <c r="E4714" s="259"/>
      <c r="F4714" s="270"/>
      <c r="G4714" s="259"/>
      <c r="H4714" s="259"/>
      <c r="I4714" s="259"/>
      <c r="J4714" s="259"/>
    </row>
    <row r="4715" spans="1:10">
      <c r="A4715" s="259"/>
      <c r="B4715" s="259"/>
      <c r="C4715" s="259"/>
      <c r="D4715" s="259"/>
      <c r="E4715" s="259"/>
      <c r="F4715" s="270"/>
      <c r="G4715" s="259"/>
      <c r="H4715" s="259"/>
      <c r="I4715" s="259"/>
      <c r="J4715" s="259"/>
    </row>
    <row r="4716" spans="1:10">
      <c r="A4716" s="259"/>
      <c r="B4716" s="259"/>
      <c r="C4716" s="259"/>
      <c r="D4716" s="259"/>
      <c r="E4716" s="259"/>
      <c r="F4716" s="270"/>
      <c r="G4716" s="259"/>
      <c r="H4716" s="259"/>
      <c r="I4716" s="259"/>
      <c r="J4716" s="259"/>
    </row>
    <row r="4717" spans="1:10">
      <c r="A4717" s="259"/>
      <c r="B4717" s="259"/>
      <c r="C4717" s="259"/>
      <c r="D4717" s="259"/>
      <c r="E4717" s="259"/>
      <c r="F4717" s="270"/>
      <c r="G4717" s="259"/>
      <c r="H4717" s="259"/>
      <c r="I4717" s="259"/>
      <c r="J4717" s="259"/>
    </row>
    <row r="4718" spans="1:10">
      <c r="A4718" s="259"/>
      <c r="B4718" s="259"/>
      <c r="C4718" s="259"/>
      <c r="D4718" s="259"/>
      <c r="E4718" s="259"/>
      <c r="F4718" s="270"/>
      <c r="G4718" s="259"/>
      <c r="H4718" s="259"/>
      <c r="I4718" s="259"/>
      <c r="J4718" s="259"/>
    </row>
    <row r="4719" spans="1:10">
      <c r="A4719" s="259"/>
      <c r="B4719" s="259"/>
      <c r="C4719" s="259"/>
      <c r="D4719" s="259"/>
      <c r="E4719" s="259"/>
      <c r="F4719" s="270"/>
      <c r="G4719" s="259"/>
      <c r="H4719" s="259"/>
      <c r="I4719" s="259"/>
      <c r="J4719" s="259"/>
    </row>
    <row r="4720" spans="1:10">
      <c r="A4720" s="259"/>
      <c r="B4720" s="259"/>
      <c r="C4720" s="259"/>
      <c r="D4720" s="259"/>
      <c r="E4720" s="259"/>
      <c r="F4720" s="270"/>
      <c r="G4720" s="259"/>
      <c r="H4720" s="259"/>
      <c r="I4720" s="259"/>
      <c r="J4720" s="259"/>
    </row>
    <row r="4721" spans="1:10">
      <c r="A4721" s="259"/>
      <c r="B4721" s="259"/>
      <c r="C4721" s="259"/>
      <c r="D4721" s="259"/>
      <c r="E4721" s="259"/>
      <c r="F4721" s="270"/>
      <c r="G4721" s="259"/>
      <c r="H4721" s="259"/>
      <c r="I4721" s="259"/>
      <c r="J4721" s="259"/>
    </row>
    <row r="4722" spans="1:10">
      <c r="A4722" s="259"/>
      <c r="B4722" s="259"/>
      <c r="C4722" s="259"/>
      <c r="D4722" s="259"/>
      <c r="E4722" s="259"/>
      <c r="F4722" s="270"/>
      <c r="G4722" s="259"/>
      <c r="H4722" s="259"/>
      <c r="I4722" s="259"/>
      <c r="J4722" s="259"/>
    </row>
    <row r="4723" spans="1:10">
      <c r="A4723" s="259"/>
      <c r="B4723" s="259"/>
      <c r="C4723" s="259"/>
      <c r="D4723" s="259"/>
      <c r="E4723" s="259"/>
      <c r="F4723" s="270"/>
      <c r="G4723" s="259"/>
      <c r="H4723" s="259"/>
      <c r="I4723" s="259"/>
      <c r="J4723" s="259"/>
    </row>
    <row r="4724" spans="1:10">
      <c r="A4724" s="259"/>
      <c r="B4724" s="259"/>
      <c r="C4724" s="259"/>
      <c r="D4724" s="259"/>
      <c r="E4724" s="259"/>
      <c r="F4724" s="270"/>
      <c r="G4724" s="259"/>
      <c r="H4724" s="259"/>
      <c r="I4724" s="259"/>
      <c r="J4724" s="259"/>
    </row>
    <row r="4725" spans="1:10">
      <c r="A4725" s="259"/>
      <c r="B4725" s="259"/>
      <c r="C4725" s="259"/>
      <c r="D4725" s="259"/>
      <c r="E4725" s="259"/>
      <c r="F4725" s="270"/>
      <c r="G4725" s="259"/>
      <c r="H4725" s="259"/>
      <c r="I4725" s="259"/>
      <c r="J4725" s="259"/>
    </row>
    <row r="4726" spans="1:10">
      <c r="A4726" s="259"/>
      <c r="B4726" s="259"/>
      <c r="C4726" s="259"/>
      <c r="D4726" s="259"/>
      <c r="E4726" s="259"/>
      <c r="F4726" s="270"/>
      <c r="G4726" s="259"/>
      <c r="H4726" s="259"/>
      <c r="I4726" s="259"/>
      <c r="J4726" s="259"/>
    </row>
    <row r="4727" spans="1:10">
      <c r="A4727" s="259"/>
      <c r="B4727" s="259"/>
      <c r="C4727" s="259"/>
      <c r="D4727" s="259"/>
      <c r="E4727" s="259"/>
      <c r="F4727" s="270"/>
      <c r="G4727" s="259"/>
      <c r="H4727" s="259"/>
      <c r="I4727" s="259"/>
      <c r="J4727" s="259"/>
    </row>
    <row r="4728" spans="1:10">
      <c r="A4728" s="259"/>
      <c r="B4728" s="259"/>
      <c r="C4728" s="259"/>
      <c r="D4728" s="259"/>
      <c r="E4728" s="259"/>
      <c r="F4728" s="270"/>
      <c r="G4728" s="259"/>
      <c r="H4728" s="259"/>
      <c r="I4728" s="259"/>
      <c r="J4728" s="259"/>
    </row>
    <row r="4729" spans="1:10">
      <c r="A4729" s="259"/>
      <c r="B4729" s="259"/>
      <c r="C4729" s="259"/>
      <c r="D4729" s="259"/>
      <c r="E4729" s="259"/>
      <c r="F4729" s="270"/>
      <c r="G4729" s="259"/>
      <c r="H4729" s="259"/>
      <c r="I4729" s="259"/>
      <c r="J4729" s="259"/>
    </row>
    <row r="4730" spans="1:10">
      <c r="A4730" s="259"/>
      <c r="B4730" s="259"/>
      <c r="C4730" s="259"/>
      <c r="D4730" s="259"/>
      <c r="E4730" s="259"/>
      <c r="F4730" s="270"/>
      <c r="G4730" s="259"/>
      <c r="H4730" s="259"/>
      <c r="I4730" s="259"/>
      <c r="J4730" s="259"/>
    </row>
    <row r="4731" spans="1:10">
      <c r="A4731" s="259"/>
      <c r="B4731" s="259"/>
      <c r="C4731" s="259"/>
      <c r="D4731" s="259"/>
      <c r="E4731" s="259"/>
      <c r="F4731" s="270"/>
      <c r="G4731" s="259"/>
      <c r="H4731" s="259"/>
      <c r="I4731" s="259"/>
      <c r="J4731" s="259"/>
    </row>
    <row r="4732" spans="1:10">
      <c r="A4732" s="259"/>
      <c r="B4732" s="259"/>
      <c r="C4732" s="259"/>
      <c r="D4732" s="259"/>
      <c r="E4732" s="259"/>
      <c r="F4732" s="270"/>
      <c r="G4732" s="259"/>
      <c r="H4732" s="259"/>
      <c r="I4732" s="259"/>
      <c r="J4732" s="259"/>
    </row>
    <row r="4733" spans="1:10">
      <c r="A4733" s="259"/>
      <c r="B4733" s="259"/>
      <c r="C4733" s="259"/>
      <c r="D4733" s="259"/>
      <c r="E4733" s="259"/>
      <c r="F4733" s="270"/>
      <c r="G4733" s="259"/>
      <c r="H4733" s="259"/>
      <c r="I4733" s="259"/>
      <c r="J4733" s="259"/>
    </row>
    <row r="4734" spans="1:10">
      <c r="A4734" s="259"/>
      <c r="B4734" s="259"/>
      <c r="C4734" s="259"/>
      <c r="D4734" s="259"/>
      <c r="E4734" s="259"/>
      <c r="F4734" s="270"/>
      <c r="G4734" s="259"/>
      <c r="H4734" s="259"/>
      <c r="I4734" s="259"/>
      <c r="J4734" s="259"/>
    </row>
    <row r="4735" spans="1:10">
      <c r="A4735" s="259"/>
      <c r="B4735" s="259"/>
      <c r="C4735" s="259"/>
      <c r="D4735" s="259"/>
      <c r="E4735" s="259"/>
      <c r="F4735" s="270"/>
      <c r="G4735" s="259"/>
      <c r="H4735" s="259"/>
      <c r="I4735" s="259"/>
      <c r="J4735" s="259"/>
    </row>
    <row r="4736" spans="1:10">
      <c r="A4736" s="259"/>
      <c r="B4736" s="259"/>
      <c r="C4736" s="259"/>
      <c r="D4736" s="259"/>
      <c r="E4736" s="259"/>
      <c r="F4736" s="270"/>
      <c r="G4736" s="259"/>
      <c r="H4736" s="259"/>
      <c r="I4736" s="259"/>
      <c r="J4736" s="259"/>
    </row>
    <row r="4737" spans="1:10">
      <c r="A4737" s="259"/>
      <c r="B4737" s="259"/>
      <c r="C4737" s="259"/>
      <c r="D4737" s="259"/>
      <c r="E4737" s="259"/>
      <c r="F4737" s="270"/>
      <c r="G4737" s="259"/>
      <c r="H4737" s="259"/>
      <c r="I4737" s="259"/>
      <c r="J4737" s="259"/>
    </row>
    <row r="4738" spans="1:10">
      <c r="A4738" s="259"/>
      <c r="B4738" s="259"/>
      <c r="C4738" s="259"/>
      <c r="D4738" s="259"/>
      <c r="E4738" s="259"/>
      <c r="F4738" s="270"/>
      <c r="G4738" s="259"/>
      <c r="H4738" s="259"/>
      <c r="I4738" s="259"/>
      <c r="J4738" s="259"/>
    </row>
    <row r="4739" spans="1:10">
      <c r="A4739" s="259"/>
      <c r="B4739" s="259"/>
      <c r="C4739" s="259"/>
      <c r="D4739" s="259"/>
      <c r="E4739" s="259"/>
      <c r="F4739" s="270"/>
      <c r="G4739" s="259"/>
      <c r="H4739" s="259"/>
      <c r="I4739" s="259"/>
      <c r="J4739" s="259"/>
    </row>
    <row r="4740" spans="1:10">
      <c r="A4740" s="259"/>
      <c r="B4740" s="259"/>
      <c r="C4740" s="259"/>
      <c r="D4740" s="259"/>
      <c r="E4740" s="259"/>
      <c r="F4740" s="270"/>
      <c r="G4740" s="259"/>
      <c r="H4740" s="259"/>
      <c r="I4740" s="259"/>
      <c r="J4740" s="259"/>
    </row>
    <row r="4741" spans="1:10">
      <c r="A4741" s="259"/>
      <c r="B4741" s="259"/>
      <c r="C4741" s="259"/>
      <c r="D4741" s="259"/>
      <c r="E4741" s="259"/>
      <c r="F4741" s="270"/>
      <c r="G4741" s="259"/>
      <c r="H4741" s="259"/>
      <c r="I4741" s="259"/>
      <c r="J4741" s="259"/>
    </row>
    <row r="4742" spans="1:10">
      <c r="A4742" s="259"/>
      <c r="B4742" s="259"/>
      <c r="C4742" s="259"/>
      <c r="D4742" s="259"/>
      <c r="E4742" s="259"/>
      <c r="F4742" s="270"/>
      <c r="G4742" s="259"/>
      <c r="H4742" s="259"/>
      <c r="I4742" s="259"/>
      <c r="J4742" s="259"/>
    </row>
    <row r="4743" spans="1:10">
      <c r="A4743" s="259"/>
      <c r="B4743" s="259"/>
      <c r="C4743" s="259"/>
      <c r="D4743" s="259"/>
      <c r="E4743" s="259"/>
      <c r="F4743" s="270"/>
      <c r="G4743" s="259"/>
      <c r="H4743" s="259"/>
      <c r="I4743" s="259"/>
      <c r="J4743" s="259"/>
    </row>
    <row r="4744" spans="1:10">
      <c r="A4744" s="259"/>
      <c r="B4744" s="259"/>
      <c r="C4744" s="259"/>
      <c r="D4744" s="259"/>
      <c r="E4744" s="259"/>
      <c r="F4744" s="270"/>
      <c r="G4744" s="259"/>
      <c r="H4744" s="259"/>
      <c r="I4744" s="259"/>
      <c r="J4744" s="259"/>
    </row>
    <row r="4745" spans="1:10">
      <c r="A4745" s="259"/>
      <c r="B4745" s="259"/>
      <c r="C4745" s="259"/>
      <c r="D4745" s="259"/>
      <c r="E4745" s="259"/>
      <c r="F4745" s="270"/>
      <c r="G4745" s="259"/>
      <c r="H4745" s="259"/>
      <c r="I4745" s="259"/>
      <c r="J4745" s="259"/>
    </row>
    <row r="4746" spans="1:10">
      <c r="A4746" s="259"/>
      <c r="B4746" s="259"/>
      <c r="C4746" s="259"/>
      <c r="D4746" s="259"/>
      <c r="E4746" s="259"/>
      <c r="F4746" s="270"/>
      <c r="G4746" s="259"/>
      <c r="H4746" s="259"/>
      <c r="I4746" s="259"/>
      <c r="J4746" s="259"/>
    </row>
    <row r="4747" spans="1:10">
      <c r="A4747" s="259"/>
      <c r="B4747" s="259"/>
      <c r="C4747" s="259"/>
      <c r="D4747" s="259"/>
      <c r="E4747" s="259"/>
      <c r="F4747" s="270"/>
      <c r="G4747" s="259"/>
      <c r="H4747" s="259"/>
      <c r="I4747" s="259"/>
      <c r="J4747" s="259"/>
    </row>
    <row r="4748" spans="1:10">
      <c r="A4748" s="259"/>
      <c r="B4748" s="259"/>
      <c r="C4748" s="259"/>
      <c r="D4748" s="259"/>
      <c r="E4748" s="259"/>
      <c r="F4748" s="270"/>
      <c r="G4748" s="259"/>
      <c r="H4748" s="259"/>
      <c r="I4748" s="259"/>
      <c r="J4748" s="259"/>
    </row>
    <row r="4749" spans="1:10">
      <c r="A4749" s="259"/>
      <c r="B4749" s="259"/>
      <c r="C4749" s="259"/>
      <c r="D4749" s="259"/>
      <c r="E4749" s="259"/>
      <c r="F4749" s="270"/>
      <c r="G4749" s="259"/>
      <c r="H4749" s="259"/>
      <c r="I4749" s="259"/>
      <c r="J4749" s="259"/>
    </row>
    <row r="4750" spans="1:10">
      <c r="A4750" s="259"/>
      <c r="B4750" s="259"/>
      <c r="C4750" s="259"/>
      <c r="D4750" s="259"/>
      <c r="E4750" s="259"/>
      <c r="F4750" s="270"/>
      <c r="G4750" s="259"/>
      <c r="H4750" s="259"/>
      <c r="I4750" s="259"/>
      <c r="J4750" s="259"/>
    </row>
    <row r="4751" spans="1:10">
      <c r="A4751" s="259"/>
      <c r="B4751" s="259"/>
      <c r="C4751" s="259"/>
      <c r="D4751" s="259"/>
      <c r="E4751" s="259"/>
      <c r="F4751" s="270"/>
      <c r="G4751" s="259"/>
      <c r="H4751" s="259"/>
      <c r="I4751" s="259"/>
      <c r="J4751" s="259"/>
    </row>
    <row r="4752" spans="1:10">
      <c r="A4752" s="259"/>
      <c r="B4752" s="259"/>
      <c r="C4752" s="259"/>
      <c r="D4752" s="259"/>
      <c r="E4752" s="259"/>
      <c r="F4752" s="270"/>
      <c r="G4752" s="259"/>
      <c r="H4752" s="259"/>
      <c r="I4752" s="259"/>
      <c r="J4752" s="259"/>
    </row>
    <row r="4753" spans="1:10">
      <c r="A4753" s="259"/>
      <c r="B4753" s="259"/>
      <c r="C4753" s="259"/>
      <c r="D4753" s="259"/>
      <c r="E4753" s="259"/>
      <c r="F4753" s="270"/>
      <c r="G4753" s="259"/>
      <c r="H4753" s="259"/>
      <c r="I4753" s="259"/>
      <c r="J4753" s="259"/>
    </row>
    <row r="4754" spans="1:10">
      <c r="A4754" s="259"/>
      <c r="B4754" s="259"/>
      <c r="C4754" s="259"/>
      <c r="D4754" s="259"/>
      <c r="E4754" s="259"/>
      <c r="F4754" s="270"/>
      <c r="G4754" s="259"/>
      <c r="H4754" s="259"/>
      <c r="I4754" s="259"/>
      <c r="J4754" s="259"/>
    </row>
    <row r="4755" spans="1:10">
      <c r="A4755" s="259"/>
      <c r="B4755" s="259"/>
      <c r="C4755" s="259"/>
      <c r="D4755" s="259"/>
      <c r="E4755" s="259"/>
      <c r="F4755" s="270"/>
      <c r="G4755" s="259"/>
      <c r="H4755" s="259"/>
      <c r="I4755" s="259"/>
      <c r="J4755" s="259"/>
    </row>
    <row r="4756" spans="1:10">
      <c r="A4756" s="259"/>
      <c r="B4756" s="259"/>
      <c r="C4756" s="259"/>
      <c r="D4756" s="259"/>
      <c r="E4756" s="259"/>
      <c r="F4756" s="270"/>
      <c r="G4756" s="259"/>
      <c r="H4756" s="259"/>
      <c r="I4756" s="259"/>
      <c r="J4756" s="259"/>
    </row>
    <row r="4757" spans="1:10">
      <c r="A4757" s="259"/>
      <c r="B4757" s="259"/>
      <c r="C4757" s="259"/>
      <c r="D4757" s="259"/>
      <c r="E4757" s="259"/>
      <c r="F4757" s="270"/>
      <c r="G4757" s="259"/>
      <c r="H4757" s="259"/>
      <c r="I4757" s="259"/>
      <c r="J4757" s="259"/>
    </row>
    <row r="4758" spans="1:10">
      <c r="A4758" s="259"/>
      <c r="B4758" s="259"/>
      <c r="C4758" s="259"/>
      <c r="D4758" s="259"/>
      <c r="E4758" s="259"/>
      <c r="F4758" s="270"/>
      <c r="G4758" s="259"/>
      <c r="H4758" s="259"/>
      <c r="I4758" s="259"/>
      <c r="J4758" s="259"/>
    </row>
    <row r="4759" spans="1:10">
      <c r="A4759" s="259"/>
      <c r="B4759" s="259"/>
      <c r="C4759" s="259"/>
      <c r="D4759" s="259"/>
      <c r="E4759" s="259"/>
      <c r="F4759" s="270"/>
      <c r="G4759" s="259"/>
      <c r="H4759" s="259"/>
      <c r="I4759" s="259"/>
      <c r="J4759" s="259"/>
    </row>
    <row r="4760" spans="1:10">
      <c r="A4760" s="259"/>
      <c r="B4760" s="259"/>
      <c r="C4760" s="259"/>
      <c r="D4760" s="259"/>
      <c r="E4760" s="259"/>
      <c r="F4760" s="270"/>
      <c r="G4760" s="259"/>
      <c r="H4760" s="259"/>
      <c r="I4760" s="259"/>
      <c r="J4760" s="259"/>
    </row>
    <row r="4761" spans="1:10">
      <c r="A4761" s="259"/>
      <c r="B4761" s="259"/>
      <c r="C4761" s="259"/>
      <c r="D4761" s="259"/>
      <c r="E4761" s="259"/>
      <c r="F4761" s="270"/>
      <c r="G4761" s="259"/>
      <c r="H4761" s="259"/>
      <c r="I4761" s="259"/>
      <c r="J4761" s="259"/>
    </row>
    <row r="4762" spans="1:10">
      <c r="A4762" s="259"/>
      <c r="B4762" s="259"/>
      <c r="C4762" s="259"/>
      <c r="D4762" s="259"/>
      <c r="E4762" s="259"/>
      <c r="F4762" s="270"/>
      <c r="G4762" s="259"/>
      <c r="H4762" s="259"/>
      <c r="I4762" s="259"/>
      <c r="J4762" s="259"/>
    </row>
    <row r="4763" spans="1:10">
      <c r="A4763" s="259"/>
      <c r="B4763" s="259"/>
      <c r="C4763" s="259"/>
      <c r="D4763" s="259"/>
      <c r="E4763" s="259"/>
      <c r="F4763" s="270"/>
      <c r="G4763" s="259"/>
      <c r="H4763" s="259"/>
      <c r="I4763" s="259"/>
      <c r="J4763" s="259"/>
    </row>
    <row r="4764" spans="1:10">
      <c r="A4764" s="259"/>
      <c r="B4764" s="259"/>
      <c r="C4764" s="259"/>
      <c r="D4764" s="259"/>
      <c r="E4764" s="259"/>
      <c r="F4764" s="270"/>
      <c r="G4764" s="259"/>
      <c r="H4764" s="259"/>
      <c r="I4764" s="259"/>
      <c r="J4764" s="259"/>
    </row>
    <row r="4765" spans="1:10">
      <c r="A4765" s="259"/>
      <c r="B4765" s="259"/>
      <c r="C4765" s="259"/>
      <c r="D4765" s="259"/>
      <c r="E4765" s="259"/>
      <c r="F4765" s="270"/>
      <c r="G4765" s="259"/>
      <c r="H4765" s="259"/>
      <c r="I4765" s="259"/>
      <c r="J4765" s="259"/>
    </row>
    <row r="4766" spans="1:10">
      <c r="A4766" s="259"/>
      <c r="B4766" s="259"/>
      <c r="C4766" s="259"/>
      <c r="D4766" s="259"/>
      <c r="E4766" s="259"/>
      <c r="F4766" s="270"/>
      <c r="G4766" s="259"/>
      <c r="H4766" s="259"/>
      <c r="I4766" s="259"/>
      <c r="J4766" s="259"/>
    </row>
    <row r="4767" spans="1:10">
      <c r="A4767" s="259"/>
      <c r="B4767" s="259"/>
      <c r="C4767" s="259"/>
      <c r="D4767" s="259"/>
      <c r="E4767" s="259"/>
      <c r="F4767" s="270"/>
      <c r="G4767" s="259"/>
      <c r="H4767" s="259"/>
      <c r="I4767" s="259"/>
      <c r="J4767" s="259"/>
    </row>
    <row r="4768" spans="1:10">
      <c r="A4768" s="259"/>
      <c r="B4768" s="259"/>
      <c r="C4768" s="259"/>
      <c r="D4768" s="259"/>
      <c r="E4768" s="259"/>
      <c r="F4768" s="270"/>
      <c r="G4768" s="259"/>
      <c r="H4768" s="259"/>
      <c r="I4768" s="259"/>
      <c r="J4768" s="259"/>
    </row>
    <row r="4769" spans="1:10">
      <c r="A4769" s="259"/>
      <c r="B4769" s="259"/>
      <c r="C4769" s="259"/>
      <c r="D4769" s="259"/>
      <c r="E4769" s="259"/>
      <c r="F4769" s="270"/>
      <c r="G4769" s="259"/>
      <c r="H4769" s="259"/>
      <c r="I4769" s="259"/>
      <c r="J4769" s="259"/>
    </row>
    <row r="4770" spans="1:10">
      <c r="A4770" s="259"/>
      <c r="B4770" s="259"/>
      <c r="C4770" s="259"/>
      <c r="D4770" s="259"/>
      <c r="E4770" s="259"/>
      <c r="F4770" s="270"/>
      <c r="G4770" s="259"/>
      <c r="H4770" s="259"/>
      <c r="I4770" s="259"/>
      <c r="J4770" s="259"/>
    </row>
    <row r="4771" spans="1:10">
      <c r="A4771" s="259"/>
      <c r="B4771" s="259"/>
      <c r="C4771" s="259"/>
      <c r="D4771" s="259"/>
      <c r="E4771" s="259"/>
      <c r="F4771" s="270"/>
      <c r="G4771" s="259"/>
      <c r="H4771" s="259"/>
      <c r="I4771" s="259"/>
      <c r="J4771" s="259"/>
    </row>
    <row r="4772" spans="1:10">
      <c r="A4772" s="259"/>
      <c r="B4772" s="259"/>
      <c r="C4772" s="259"/>
      <c r="D4772" s="259"/>
      <c r="E4772" s="259"/>
      <c r="F4772" s="270"/>
      <c r="G4772" s="259"/>
      <c r="H4772" s="259"/>
      <c r="I4772" s="259"/>
      <c r="J4772" s="259"/>
    </row>
    <row r="4773" spans="1:10">
      <c r="A4773" s="259"/>
      <c r="B4773" s="259"/>
      <c r="C4773" s="259"/>
      <c r="D4773" s="259"/>
      <c r="E4773" s="259"/>
      <c r="F4773" s="270"/>
      <c r="G4773" s="259"/>
      <c r="H4773" s="259"/>
      <c r="I4773" s="259"/>
      <c r="J4773" s="259"/>
    </row>
    <row r="4774" spans="1:10">
      <c r="A4774" s="259"/>
      <c r="B4774" s="259"/>
      <c r="C4774" s="259"/>
      <c r="D4774" s="259"/>
      <c r="E4774" s="259"/>
      <c r="F4774" s="270"/>
      <c r="G4774" s="259"/>
      <c r="H4774" s="259"/>
      <c r="I4774" s="259"/>
      <c r="J4774" s="259"/>
    </row>
    <row r="4775" spans="1:10">
      <c r="A4775" s="259"/>
      <c r="B4775" s="259"/>
      <c r="C4775" s="259"/>
      <c r="D4775" s="259"/>
      <c r="E4775" s="259"/>
      <c r="F4775" s="270"/>
      <c r="G4775" s="259"/>
      <c r="H4775" s="259"/>
      <c r="I4775" s="259"/>
      <c r="J4775" s="259"/>
    </row>
    <row r="4776" spans="1:10">
      <c r="A4776" s="259"/>
      <c r="B4776" s="259"/>
      <c r="C4776" s="259"/>
      <c r="D4776" s="259"/>
      <c r="E4776" s="259"/>
      <c r="F4776" s="270"/>
      <c r="G4776" s="259"/>
      <c r="H4776" s="259"/>
      <c r="I4776" s="259"/>
      <c r="J4776" s="259"/>
    </row>
    <row r="4777" spans="1:10">
      <c r="A4777" s="259"/>
      <c r="B4777" s="259"/>
      <c r="C4777" s="259"/>
      <c r="D4777" s="259"/>
      <c r="E4777" s="259"/>
      <c r="F4777" s="270"/>
      <c r="G4777" s="259"/>
      <c r="H4777" s="259"/>
      <c r="I4777" s="259"/>
      <c r="J4777" s="259"/>
    </row>
    <row r="4778" spans="1:10">
      <c r="A4778" s="259"/>
      <c r="B4778" s="259"/>
      <c r="C4778" s="259"/>
      <c r="D4778" s="259"/>
      <c r="E4778" s="259"/>
      <c r="F4778" s="270"/>
      <c r="G4778" s="259"/>
      <c r="H4778" s="259"/>
      <c r="I4778" s="259"/>
      <c r="J4778" s="259"/>
    </row>
    <row r="4779" spans="1:10">
      <c r="A4779" s="259"/>
      <c r="B4779" s="259"/>
      <c r="C4779" s="259"/>
      <c r="D4779" s="259"/>
      <c r="E4779" s="259"/>
      <c r="F4779" s="270"/>
      <c r="G4779" s="259"/>
      <c r="H4779" s="259"/>
      <c r="I4779" s="259"/>
      <c r="J4779" s="259"/>
    </row>
    <row r="4780" spans="1:10">
      <c r="A4780" s="259"/>
      <c r="B4780" s="259"/>
      <c r="C4780" s="259"/>
      <c r="D4780" s="259"/>
      <c r="E4780" s="259"/>
      <c r="F4780" s="270"/>
      <c r="G4780" s="259"/>
      <c r="H4780" s="259"/>
      <c r="I4780" s="259"/>
      <c r="J4780" s="259"/>
    </row>
    <row r="4781" spans="1:10">
      <c r="A4781" s="259"/>
      <c r="B4781" s="259"/>
      <c r="C4781" s="259"/>
      <c r="D4781" s="259"/>
      <c r="E4781" s="259"/>
      <c r="F4781" s="270"/>
      <c r="G4781" s="259"/>
      <c r="H4781" s="259"/>
      <c r="I4781" s="259"/>
      <c r="J4781" s="259"/>
    </row>
    <row r="4782" spans="1:10">
      <c r="A4782" s="259"/>
      <c r="B4782" s="259"/>
      <c r="C4782" s="259"/>
      <c r="D4782" s="259"/>
      <c r="E4782" s="259"/>
      <c r="F4782" s="270"/>
      <c r="G4782" s="259"/>
      <c r="H4782" s="259"/>
      <c r="I4782" s="259"/>
      <c r="J4782" s="259"/>
    </row>
    <row r="4783" spans="1:10">
      <c r="A4783" s="259"/>
      <c r="B4783" s="259"/>
      <c r="C4783" s="259"/>
      <c r="D4783" s="259"/>
      <c r="E4783" s="259"/>
      <c r="F4783" s="270"/>
      <c r="G4783" s="259"/>
      <c r="H4783" s="259"/>
      <c r="I4783" s="259"/>
      <c r="J4783" s="259"/>
    </row>
    <row r="4784" spans="1:10">
      <c r="A4784" s="259"/>
      <c r="B4784" s="259"/>
      <c r="C4784" s="259"/>
      <c r="D4784" s="259"/>
      <c r="E4784" s="259"/>
      <c r="F4784" s="270"/>
      <c r="G4784" s="259"/>
      <c r="H4784" s="259"/>
      <c r="I4784" s="259"/>
      <c r="J4784" s="259"/>
    </row>
    <row r="4785" spans="1:10">
      <c r="A4785" s="259"/>
      <c r="B4785" s="259"/>
      <c r="C4785" s="259"/>
      <c r="D4785" s="259"/>
      <c r="E4785" s="259"/>
      <c r="F4785" s="270"/>
      <c r="G4785" s="259"/>
      <c r="H4785" s="259"/>
      <c r="I4785" s="259"/>
      <c r="J4785" s="259"/>
    </row>
    <row r="4786" spans="1:10">
      <c r="A4786" s="259"/>
      <c r="B4786" s="259"/>
      <c r="C4786" s="259"/>
      <c r="D4786" s="259"/>
      <c r="E4786" s="259"/>
      <c r="F4786" s="270"/>
      <c r="G4786" s="259"/>
      <c r="H4786" s="259"/>
      <c r="I4786" s="259"/>
      <c r="J4786" s="259"/>
    </row>
    <row r="4787" spans="1:10">
      <c r="A4787" s="259"/>
      <c r="B4787" s="259"/>
      <c r="C4787" s="259"/>
      <c r="D4787" s="259"/>
      <c r="E4787" s="259"/>
      <c r="F4787" s="270"/>
      <c r="G4787" s="259"/>
      <c r="H4787" s="259"/>
      <c r="I4787" s="259"/>
      <c r="J4787" s="259"/>
    </row>
    <row r="4788" spans="1:10">
      <c r="A4788" s="259"/>
      <c r="B4788" s="259"/>
      <c r="C4788" s="259"/>
      <c r="D4788" s="259"/>
      <c r="E4788" s="259"/>
      <c r="F4788" s="270"/>
      <c r="G4788" s="259"/>
      <c r="H4788" s="259"/>
      <c r="I4788" s="259"/>
      <c r="J4788" s="259"/>
    </row>
    <row r="4789" spans="1:10">
      <c r="A4789" s="259"/>
      <c r="B4789" s="259"/>
      <c r="C4789" s="259"/>
      <c r="D4789" s="259"/>
      <c r="E4789" s="259"/>
      <c r="F4789" s="270"/>
      <c r="G4789" s="259"/>
      <c r="H4789" s="259"/>
      <c r="I4789" s="259"/>
      <c r="J4789" s="259"/>
    </row>
    <row r="4790" spans="1:10">
      <c r="A4790" s="259"/>
      <c r="B4790" s="259"/>
      <c r="C4790" s="259"/>
      <c r="D4790" s="259"/>
      <c r="E4790" s="259"/>
      <c r="F4790" s="270"/>
      <c r="G4790" s="259"/>
      <c r="H4790" s="259"/>
      <c r="I4790" s="259"/>
      <c r="J4790" s="259"/>
    </row>
    <row r="4791" spans="1:10">
      <c r="A4791" s="259"/>
      <c r="B4791" s="259"/>
      <c r="C4791" s="259"/>
      <c r="D4791" s="259"/>
      <c r="E4791" s="259"/>
      <c r="F4791" s="270"/>
      <c r="G4791" s="259"/>
      <c r="H4791" s="259"/>
      <c r="I4791" s="259"/>
      <c r="J4791" s="259"/>
    </row>
    <row r="4792" spans="1:10">
      <c r="A4792" s="259"/>
      <c r="B4792" s="259"/>
      <c r="C4792" s="259"/>
      <c r="D4792" s="259"/>
      <c r="E4792" s="259"/>
      <c r="F4792" s="270"/>
      <c r="G4792" s="259"/>
      <c r="H4792" s="259"/>
      <c r="I4792" s="259"/>
      <c r="J4792" s="259"/>
    </row>
    <row r="4793" spans="1:10">
      <c r="A4793" s="259"/>
      <c r="B4793" s="259"/>
      <c r="C4793" s="259"/>
      <c r="D4793" s="259"/>
      <c r="E4793" s="259"/>
      <c r="F4793" s="270"/>
      <c r="G4793" s="259"/>
      <c r="H4793" s="259"/>
      <c r="I4793" s="259"/>
      <c r="J4793" s="259"/>
    </row>
    <row r="4794" spans="1:10">
      <c r="A4794" s="259"/>
      <c r="B4794" s="259"/>
      <c r="C4794" s="259"/>
      <c r="D4794" s="259"/>
      <c r="E4794" s="259"/>
      <c r="F4794" s="270"/>
      <c r="G4794" s="259"/>
      <c r="H4794" s="259"/>
      <c r="I4794" s="259"/>
      <c r="J4794" s="259"/>
    </row>
    <row r="4795" spans="1:10">
      <c r="A4795" s="259"/>
      <c r="B4795" s="259"/>
      <c r="C4795" s="259"/>
      <c r="D4795" s="259"/>
      <c r="E4795" s="259"/>
      <c r="F4795" s="270"/>
      <c r="G4795" s="259"/>
      <c r="H4795" s="259"/>
      <c r="I4795" s="259"/>
      <c r="J4795" s="259"/>
    </row>
    <row r="4796" spans="1:10">
      <c r="A4796" s="259"/>
      <c r="B4796" s="259"/>
      <c r="C4796" s="259"/>
      <c r="D4796" s="259"/>
      <c r="E4796" s="259"/>
      <c r="F4796" s="270"/>
      <c r="G4796" s="259"/>
      <c r="H4796" s="259"/>
      <c r="I4796" s="259"/>
      <c r="J4796" s="259"/>
    </row>
    <row r="4797" spans="1:10">
      <c r="A4797" s="259"/>
      <c r="B4797" s="259"/>
      <c r="C4797" s="259"/>
      <c r="D4797" s="259"/>
      <c r="E4797" s="259"/>
      <c r="F4797" s="270"/>
      <c r="G4797" s="259"/>
      <c r="H4797" s="259"/>
      <c r="I4797" s="259"/>
      <c r="J4797" s="259"/>
    </row>
    <row r="4798" spans="1:10">
      <c r="A4798" s="259"/>
      <c r="B4798" s="259"/>
      <c r="C4798" s="259"/>
      <c r="D4798" s="259"/>
      <c r="E4798" s="259"/>
      <c r="F4798" s="270"/>
      <c r="G4798" s="259"/>
      <c r="H4798" s="259"/>
      <c r="I4798" s="259"/>
      <c r="J4798" s="259"/>
    </row>
    <row r="4799" spans="1:10">
      <c r="A4799" s="259"/>
      <c r="B4799" s="259"/>
      <c r="C4799" s="259"/>
      <c r="D4799" s="259"/>
      <c r="E4799" s="259"/>
      <c r="F4799" s="270"/>
      <c r="G4799" s="259"/>
      <c r="H4799" s="259"/>
      <c r="I4799" s="259"/>
      <c r="J4799" s="259"/>
    </row>
    <row r="4800" spans="1:10">
      <c r="A4800" s="259"/>
      <c r="B4800" s="259"/>
      <c r="C4800" s="259"/>
      <c r="D4800" s="259"/>
      <c r="E4800" s="259"/>
      <c r="F4800" s="270"/>
      <c r="G4800" s="259"/>
      <c r="H4800" s="259"/>
      <c r="I4800" s="259"/>
      <c r="J4800" s="259"/>
    </row>
    <row r="4801" spans="1:10">
      <c r="A4801" s="259"/>
      <c r="B4801" s="259"/>
      <c r="C4801" s="259"/>
      <c r="D4801" s="259"/>
      <c r="E4801" s="259"/>
      <c r="F4801" s="270"/>
      <c r="G4801" s="259"/>
      <c r="H4801" s="259"/>
      <c r="I4801" s="259"/>
      <c r="J4801" s="259"/>
    </row>
    <row r="4802" spans="1:10">
      <c r="A4802" s="259"/>
      <c r="B4802" s="259"/>
      <c r="C4802" s="259"/>
      <c r="D4802" s="259"/>
      <c r="E4802" s="259"/>
      <c r="F4802" s="270"/>
      <c r="G4802" s="259"/>
      <c r="H4802" s="259"/>
      <c r="I4802" s="259"/>
      <c r="J4802" s="259"/>
    </row>
    <row r="4803" spans="1:10">
      <c r="A4803" s="259"/>
      <c r="B4803" s="259"/>
      <c r="C4803" s="259"/>
      <c r="D4803" s="259"/>
      <c r="E4803" s="259"/>
      <c r="F4803" s="270"/>
      <c r="G4803" s="259"/>
      <c r="H4803" s="259"/>
      <c r="I4803" s="259"/>
      <c r="J4803" s="259"/>
    </row>
    <row r="4804" spans="1:10">
      <c r="A4804" s="259"/>
      <c r="B4804" s="259"/>
      <c r="C4804" s="259"/>
      <c r="D4804" s="259"/>
      <c r="E4804" s="259"/>
      <c r="F4804" s="270"/>
      <c r="G4804" s="259"/>
      <c r="H4804" s="259"/>
      <c r="I4804" s="259"/>
      <c r="J4804" s="259"/>
    </row>
    <row r="4805" spans="1:10">
      <c r="A4805" s="259"/>
      <c r="B4805" s="259"/>
      <c r="C4805" s="259"/>
      <c r="D4805" s="259"/>
      <c r="E4805" s="259"/>
      <c r="F4805" s="270"/>
      <c r="G4805" s="259"/>
      <c r="H4805" s="259"/>
      <c r="I4805" s="259"/>
      <c r="J4805" s="259"/>
    </row>
    <row r="4806" spans="1:10">
      <c r="A4806" s="259"/>
      <c r="B4806" s="259"/>
      <c r="C4806" s="259"/>
      <c r="D4806" s="259"/>
      <c r="E4806" s="259"/>
      <c r="F4806" s="270"/>
      <c r="G4806" s="259"/>
      <c r="H4806" s="259"/>
      <c r="I4806" s="259"/>
      <c r="J4806" s="259"/>
    </row>
    <row r="4807" spans="1:10">
      <c r="A4807" s="259"/>
      <c r="B4807" s="259"/>
      <c r="C4807" s="259"/>
      <c r="D4807" s="259"/>
      <c r="E4807" s="259"/>
      <c r="F4807" s="270"/>
      <c r="G4807" s="259"/>
      <c r="H4807" s="259"/>
      <c r="I4807" s="259"/>
      <c r="J4807" s="259"/>
    </row>
    <row r="4808" spans="1:10">
      <c r="A4808" s="259"/>
      <c r="B4808" s="259"/>
      <c r="C4808" s="259"/>
      <c r="D4808" s="259"/>
      <c r="E4808" s="259"/>
      <c r="F4808" s="270"/>
      <c r="G4808" s="259"/>
      <c r="H4808" s="259"/>
      <c r="I4808" s="259"/>
      <c r="J4808" s="259"/>
    </row>
    <row r="4809" spans="1:10">
      <c r="A4809" s="259"/>
      <c r="B4809" s="259"/>
      <c r="C4809" s="259"/>
      <c r="D4809" s="259"/>
      <c r="E4809" s="259"/>
      <c r="F4809" s="270"/>
      <c r="G4809" s="259"/>
      <c r="H4809" s="259"/>
      <c r="I4809" s="259"/>
      <c r="J4809" s="259"/>
    </row>
    <row r="4810" spans="1:10">
      <c r="A4810" s="259"/>
      <c r="B4810" s="259"/>
      <c r="C4810" s="259"/>
      <c r="D4810" s="259"/>
      <c r="E4810" s="259"/>
      <c r="F4810" s="270"/>
      <c r="G4810" s="259"/>
      <c r="H4810" s="259"/>
      <c r="I4810" s="259"/>
      <c r="J4810" s="259"/>
    </row>
    <row r="4811" spans="1:10">
      <c r="A4811" s="259"/>
      <c r="B4811" s="259"/>
      <c r="C4811" s="259"/>
      <c r="D4811" s="259"/>
      <c r="E4811" s="259"/>
      <c r="F4811" s="270"/>
      <c r="G4811" s="259"/>
      <c r="H4811" s="259"/>
      <c r="I4811" s="259"/>
      <c r="J4811" s="259"/>
    </row>
    <row r="4812" spans="1:10">
      <c r="A4812" s="259"/>
      <c r="B4812" s="259"/>
      <c r="C4812" s="259"/>
      <c r="D4812" s="259"/>
      <c r="E4812" s="259"/>
      <c r="F4812" s="270"/>
      <c r="G4812" s="259"/>
      <c r="H4812" s="259"/>
      <c r="I4812" s="259"/>
      <c r="J4812" s="259"/>
    </row>
    <row r="4813" spans="1:10">
      <c r="A4813" s="259"/>
      <c r="B4813" s="259"/>
      <c r="C4813" s="259"/>
      <c r="D4813" s="259"/>
      <c r="E4813" s="259"/>
      <c r="F4813" s="270"/>
      <c r="G4813" s="259"/>
      <c r="H4813" s="259"/>
      <c r="I4813" s="259"/>
      <c r="J4813" s="259"/>
    </row>
    <row r="4814" spans="1:10">
      <c r="A4814" s="259"/>
      <c r="B4814" s="259"/>
      <c r="C4814" s="259"/>
      <c r="D4814" s="259"/>
      <c r="E4814" s="259"/>
      <c r="F4814" s="270"/>
      <c r="G4814" s="259"/>
      <c r="H4814" s="259"/>
      <c r="I4814" s="259"/>
      <c r="J4814" s="259"/>
    </row>
    <row r="4815" spans="1:10">
      <c r="A4815" s="259"/>
      <c r="B4815" s="259"/>
      <c r="C4815" s="259"/>
      <c r="D4815" s="259"/>
      <c r="E4815" s="259"/>
      <c r="F4815" s="270"/>
      <c r="G4815" s="259"/>
      <c r="H4815" s="259"/>
      <c r="I4815" s="259"/>
      <c r="J4815" s="259"/>
    </row>
    <row r="4816" spans="1:10">
      <c r="A4816" s="259"/>
      <c r="B4816" s="259"/>
      <c r="C4816" s="259"/>
      <c r="D4816" s="259"/>
      <c r="E4816" s="259"/>
      <c r="F4816" s="270"/>
      <c r="G4816" s="259"/>
      <c r="H4816" s="259"/>
      <c r="I4816" s="259"/>
      <c r="J4816" s="259"/>
    </row>
    <row r="4817" spans="1:10">
      <c r="A4817" s="259"/>
      <c r="B4817" s="259"/>
      <c r="C4817" s="259"/>
      <c r="D4817" s="259"/>
      <c r="E4817" s="259"/>
      <c r="F4817" s="270"/>
      <c r="G4817" s="259"/>
      <c r="H4817" s="259"/>
      <c r="I4817" s="259"/>
      <c r="J4817" s="259"/>
    </row>
    <row r="4818" spans="1:10">
      <c r="A4818" s="259"/>
      <c r="B4818" s="259"/>
      <c r="C4818" s="259"/>
      <c r="D4818" s="259"/>
      <c r="E4818" s="259"/>
      <c r="F4818" s="270"/>
      <c r="G4818" s="259"/>
      <c r="H4818" s="259"/>
      <c r="I4818" s="259"/>
      <c r="J4818" s="259"/>
    </row>
    <row r="4819" spans="1:10">
      <c r="A4819" s="259"/>
      <c r="B4819" s="259"/>
      <c r="C4819" s="259"/>
      <c r="D4819" s="259"/>
      <c r="E4819" s="259"/>
      <c r="F4819" s="270"/>
      <c r="G4819" s="259"/>
      <c r="H4819" s="259"/>
      <c r="I4819" s="259"/>
      <c r="J4819" s="259"/>
    </row>
    <row r="4820" spans="1:10">
      <c r="A4820" s="259"/>
      <c r="B4820" s="259"/>
      <c r="C4820" s="259"/>
      <c r="D4820" s="259"/>
      <c r="E4820" s="259"/>
      <c r="F4820" s="270"/>
      <c r="G4820" s="259"/>
      <c r="H4820" s="259"/>
      <c r="I4820" s="259"/>
      <c r="J4820" s="259"/>
    </row>
    <row r="4821" spans="1:10">
      <c r="A4821" s="259"/>
      <c r="B4821" s="259"/>
      <c r="C4821" s="259"/>
      <c r="D4821" s="259"/>
      <c r="E4821" s="259"/>
      <c r="F4821" s="270"/>
      <c r="G4821" s="259"/>
      <c r="H4821" s="259"/>
      <c r="I4821" s="259"/>
      <c r="J4821" s="259"/>
    </row>
    <row r="4822" spans="1:10">
      <c r="A4822" s="259"/>
      <c r="B4822" s="259"/>
      <c r="C4822" s="259"/>
      <c r="D4822" s="259"/>
      <c r="E4822" s="259"/>
      <c r="F4822" s="270"/>
      <c r="G4822" s="259"/>
      <c r="H4822" s="259"/>
      <c r="I4822" s="259"/>
      <c r="J4822" s="259"/>
    </row>
    <row r="4823" spans="1:10">
      <c r="A4823" s="259"/>
      <c r="B4823" s="259"/>
      <c r="C4823" s="259"/>
      <c r="D4823" s="259"/>
      <c r="E4823" s="259"/>
      <c r="F4823" s="270"/>
      <c r="G4823" s="259"/>
      <c r="H4823" s="259"/>
      <c r="I4823" s="259"/>
      <c r="J4823" s="259"/>
    </row>
    <row r="4824" spans="1:10">
      <c r="A4824" s="259"/>
      <c r="B4824" s="259"/>
      <c r="C4824" s="259"/>
      <c r="D4824" s="259"/>
      <c r="E4824" s="259"/>
      <c r="F4824" s="270"/>
      <c r="G4824" s="259"/>
      <c r="H4824" s="259"/>
      <c r="I4824" s="259"/>
      <c r="J4824" s="259"/>
    </row>
    <row r="4825" spans="1:10">
      <c r="A4825" s="259"/>
      <c r="B4825" s="259"/>
      <c r="C4825" s="259"/>
      <c r="D4825" s="259"/>
      <c r="E4825" s="259"/>
      <c r="F4825" s="270"/>
      <c r="G4825" s="259"/>
      <c r="H4825" s="259"/>
      <c r="I4825" s="259"/>
      <c r="J4825" s="259"/>
    </row>
    <row r="4826" spans="1:10">
      <c r="A4826" s="259"/>
      <c r="B4826" s="259"/>
      <c r="C4826" s="259"/>
      <c r="D4826" s="259"/>
      <c r="E4826" s="259"/>
      <c r="F4826" s="270"/>
      <c r="G4826" s="259"/>
      <c r="H4826" s="259"/>
      <c r="I4826" s="259"/>
      <c r="J4826" s="259"/>
    </row>
    <row r="4827" spans="1:10">
      <c r="A4827" s="259"/>
      <c r="B4827" s="259"/>
      <c r="C4827" s="259"/>
      <c r="D4827" s="259"/>
      <c r="E4827" s="259"/>
      <c r="F4827" s="270"/>
      <c r="G4827" s="259"/>
      <c r="H4827" s="259"/>
      <c r="I4827" s="259"/>
      <c r="J4827" s="259"/>
    </row>
    <row r="4828" spans="1:10">
      <c r="A4828" s="259"/>
      <c r="B4828" s="259"/>
      <c r="C4828" s="259"/>
      <c r="D4828" s="259"/>
      <c r="E4828" s="259"/>
      <c r="F4828" s="270"/>
      <c r="G4828" s="259"/>
      <c r="H4828" s="259"/>
      <c r="I4828" s="259"/>
      <c r="J4828" s="259"/>
    </row>
    <row r="4829" spans="1:10">
      <c r="A4829" s="259"/>
      <c r="B4829" s="259"/>
      <c r="C4829" s="259"/>
      <c r="D4829" s="259"/>
      <c r="E4829" s="259"/>
      <c r="F4829" s="270"/>
      <c r="G4829" s="259"/>
      <c r="H4829" s="259"/>
      <c r="I4829" s="259"/>
      <c r="J4829" s="259"/>
    </row>
    <row r="4830" spans="1:10">
      <c r="A4830" s="259"/>
      <c r="B4830" s="259"/>
      <c r="C4830" s="259"/>
      <c r="D4830" s="259"/>
      <c r="E4830" s="259"/>
      <c r="F4830" s="270"/>
      <c r="G4830" s="259"/>
      <c r="H4830" s="259"/>
      <c r="I4830" s="259"/>
      <c r="J4830" s="259"/>
    </row>
    <row r="4831" spans="1:10">
      <c r="A4831" s="259"/>
      <c r="B4831" s="259"/>
      <c r="C4831" s="259"/>
      <c r="D4831" s="259"/>
      <c r="E4831" s="259"/>
      <c r="F4831" s="270"/>
      <c r="G4831" s="259"/>
      <c r="H4831" s="259"/>
      <c r="I4831" s="259"/>
      <c r="J4831" s="259"/>
    </row>
    <row r="4832" spans="1:10">
      <c r="A4832" s="259"/>
      <c r="B4832" s="259"/>
      <c r="C4832" s="259"/>
      <c r="D4832" s="259"/>
      <c r="E4832" s="259"/>
      <c r="F4832" s="270"/>
      <c r="G4832" s="259"/>
      <c r="H4832" s="259"/>
      <c r="I4832" s="259"/>
      <c r="J4832" s="259"/>
    </row>
    <row r="4833" spans="1:10">
      <c r="A4833" s="259"/>
      <c r="B4833" s="259"/>
      <c r="C4833" s="259"/>
      <c r="D4833" s="259"/>
      <c r="E4833" s="259"/>
      <c r="F4833" s="270"/>
      <c r="G4833" s="259"/>
      <c r="H4833" s="259"/>
      <c r="I4833" s="259"/>
      <c r="J4833" s="259"/>
    </row>
    <row r="4834" spans="1:10">
      <c r="A4834" s="259"/>
      <c r="B4834" s="259"/>
      <c r="C4834" s="259"/>
      <c r="D4834" s="259"/>
      <c r="E4834" s="259"/>
      <c r="F4834" s="270"/>
      <c r="G4834" s="259"/>
      <c r="H4834" s="259"/>
      <c r="I4834" s="259"/>
      <c r="J4834" s="259"/>
    </row>
    <row r="4835" spans="1:10">
      <c r="A4835" s="259"/>
      <c r="B4835" s="259"/>
      <c r="C4835" s="259"/>
      <c r="D4835" s="259"/>
      <c r="E4835" s="259"/>
      <c r="F4835" s="270"/>
      <c r="G4835" s="259"/>
      <c r="H4835" s="259"/>
      <c r="I4835" s="259"/>
      <c r="J4835" s="259"/>
    </row>
    <row r="4836" spans="1:10">
      <c r="A4836" s="259"/>
      <c r="B4836" s="259"/>
      <c r="C4836" s="259"/>
      <c r="D4836" s="259"/>
      <c r="E4836" s="259"/>
      <c r="F4836" s="270"/>
      <c r="G4836" s="259"/>
      <c r="H4836" s="259"/>
      <c r="I4836" s="259"/>
      <c r="J4836" s="259"/>
    </row>
    <row r="4837" spans="1:10">
      <c r="A4837" s="259"/>
      <c r="B4837" s="259"/>
      <c r="C4837" s="259"/>
      <c r="D4837" s="259"/>
      <c r="E4837" s="259"/>
      <c r="F4837" s="270"/>
      <c r="G4837" s="259"/>
      <c r="H4837" s="259"/>
      <c r="I4837" s="259"/>
      <c r="J4837" s="259"/>
    </row>
    <row r="4838" spans="1:10">
      <c r="A4838" s="259"/>
      <c r="B4838" s="259"/>
      <c r="C4838" s="259"/>
      <c r="D4838" s="259"/>
      <c r="E4838" s="259"/>
      <c r="F4838" s="270"/>
      <c r="G4838" s="259"/>
      <c r="H4838" s="259"/>
      <c r="I4838" s="259"/>
      <c r="J4838" s="259"/>
    </row>
    <row r="4839" spans="1:10">
      <c r="A4839" s="259"/>
      <c r="B4839" s="259"/>
      <c r="C4839" s="259"/>
      <c r="D4839" s="259"/>
      <c r="E4839" s="259"/>
      <c r="F4839" s="270"/>
      <c r="G4839" s="259"/>
      <c r="H4839" s="259"/>
      <c r="I4839" s="259"/>
      <c r="J4839" s="259"/>
    </row>
    <row r="4840" spans="1:10">
      <c r="A4840" s="259"/>
      <c r="B4840" s="259"/>
      <c r="C4840" s="259"/>
      <c r="D4840" s="259"/>
      <c r="E4840" s="259"/>
      <c r="F4840" s="270"/>
      <c r="G4840" s="259"/>
      <c r="H4840" s="259"/>
      <c r="I4840" s="259"/>
      <c r="J4840" s="259"/>
    </row>
    <row r="4841" spans="1:10">
      <c r="A4841" s="259"/>
      <c r="B4841" s="259"/>
      <c r="C4841" s="259"/>
      <c r="D4841" s="259"/>
      <c r="E4841" s="259"/>
      <c r="F4841" s="270"/>
      <c r="G4841" s="259"/>
      <c r="H4841" s="259"/>
      <c r="I4841" s="259"/>
      <c r="J4841" s="259"/>
    </row>
    <row r="4842" spans="1:10">
      <c r="A4842" s="259"/>
      <c r="B4842" s="259"/>
      <c r="C4842" s="259"/>
      <c r="D4842" s="259"/>
      <c r="E4842" s="259"/>
      <c r="F4842" s="270"/>
      <c r="G4842" s="259"/>
      <c r="H4842" s="259"/>
      <c r="I4842" s="259"/>
      <c r="J4842" s="259"/>
    </row>
    <row r="4843" spans="1:10">
      <c r="A4843" s="259"/>
      <c r="B4843" s="259"/>
      <c r="C4843" s="259"/>
      <c r="D4843" s="259"/>
      <c r="E4843" s="259"/>
      <c r="F4843" s="270"/>
      <c r="G4843" s="259"/>
      <c r="H4843" s="259"/>
      <c r="I4843" s="259"/>
      <c r="J4843" s="259"/>
    </row>
    <row r="4844" spans="1:10">
      <c r="A4844" s="259"/>
      <c r="B4844" s="259"/>
      <c r="C4844" s="259"/>
      <c r="D4844" s="259"/>
      <c r="E4844" s="259"/>
      <c r="F4844" s="270"/>
      <c r="G4844" s="259"/>
      <c r="H4844" s="259"/>
      <c r="I4844" s="259"/>
      <c r="J4844" s="259"/>
    </row>
    <row r="4845" spans="1:10">
      <c r="A4845" s="259"/>
      <c r="B4845" s="259"/>
      <c r="C4845" s="259"/>
      <c r="D4845" s="259"/>
      <c r="E4845" s="259"/>
      <c r="F4845" s="270"/>
      <c r="G4845" s="259"/>
      <c r="H4845" s="259"/>
      <c r="I4845" s="259"/>
      <c r="J4845" s="259"/>
    </row>
    <row r="4846" spans="1:10">
      <c r="A4846" s="259"/>
      <c r="B4846" s="259"/>
      <c r="C4846" s="259"/>
      <c r="D4846" s="259"/>
      <c r="E4846" s="259"/>
      <c r="F4846" s="270"/>
      <c r="G4846" s="259"/>
      <c r="H4846" s="259"/>
      <c r="I4846" s="259"/>
      <c r="J4846" s="259"/>
    </row>
    <row r="4847" spans="1:10">
      <c r="A4847" s="259"/>
      <c r="B4847" s="259"/>
      <c r="C4847" s="259"/>
      <c r="D4847" s="259"/>
      <c r="E4847" s="259"/>
      <c r="F4847" s="270"/>
      <c r="G4847" s="259"/>
      <c r="H4847" s="259"/>
      <c r="I4847" s="259"/>
      <c r="J4847" s="259"/>
    </row>
    <row r="4848" spans="1:10">
      <c r="A4848" s="259"/>
      <c r="B4848" s="259"/>
      <c r="C4848" s="259"/>
      <c r="D4848" s="259"/>
      <c r="E4848" s="259"/>
      <c r="F4848" s="270"/>
      <c r="G4848" s="259"/>
      <c r="H4848" s="259"/>
      <c r="I4848" s="259"/>
      <c r="J4848" s="259"/>
    </row>
    <row r="4849" spans="1:10">
      <c r="A4849" s="259"/>
      <c r="B4849" s="259"/>
      <c r="C4849" s="259"/>
      <c r="D4849" s="259"/>
      <c r="E4849" s="259"/>
      <c r="F4849" s="270"/>
      <c r="G4849" s="259"/>
      <c r="H4849" s="259"/>
      <c r="I4849" s="259"/>
      <c r="J4849" s="259"/>
    </row>
    <row r="4850" spans="1:10">
      <c r="A4850" s="259"/>
      <c r="B4850" s="259"/>
      <c r="C4850" s="259"/>
      <c r="D4850" s="259"/>
      <c r="E4850" s="259"/>
      <c r="F4850" s="270"/>
      <c r="G4850" s="259"/>
      <c r="H4850" s="259"/>
      <c r="I4850" s="259"/>
      <c r="J4850" s="259"/>
    </row>
    <row r="4851" spans="1:10">
      <c r="A4851" s="259"/>
      <c r="B4851" s="259"/>
      <c r="C4851" s="259"/>
      <c r="D4851" s="259"/>
      <c r="E4851" s="259"/>
      <c r="F4851" s="270"/>
      <c r="G4851" s="259"/>
      <c r="H4851" s="259"/>
      <c r="I4851" s="259"/>
      <c r="J4851" s="259"/>
    </row>
    <row r="4852" spans="1:10">
      <c r="A4852" s="259"/>
      <c r="B4852" s="259"/>
      <c r="C4852" s="259"/>
      <c r="D4852" s="259"/>
      <c r="E4852" s="259"/>
      <c r="F4852" s="270"/>
      <c r="G4852" s="259"/>
      <c r="H4852" s="259"/>
      <c r="I4852" s="259"/>
      <c r="J4852" s="259"/>
    </row>
    <row r="4853" spans="1:10">
      <c r="A4853" s="259"/>
      <c r="B4853" s="259"/>
      <c r="C4853" s="259"/>
      <c r="D4853" s="259"/>
      <c r="E4853" s="259"/>
      <c r="F4853" s="270"/>
      <c r="G4853" s="259"/>
      <c r="H4853" s="259"/>
      <c r="I4853" s="259"/>
      <c r="J4853" s="259"/>
    </row>
    <row r="4854" spans="1:10">
      <c r="A4854" s="259"/>
      <c r="B4854" s="259"/>
      <c r="C4854" s="259"/>
      <c r="D4854" s="259"/>
      <c r="E4854" s="259"/>
      <c r="F4854" s="270"/>
      <c r="G4854" s="259"/>
      <c r="H4854" s="259"/>
      <c r="I4854" s="259"/>
      <c r="J4854" s="259"/>
    </row>
    <row r="4855" spans="1:10">
      <c r="A4855" s="259"/>
      <c r="B4855" s="259"/>
      <c r="C4855" s="259"/>
      <c r="D4855" s="259"/>
      <c r="E4855" s="259"/>
      <c r="F4855" s="270"/>
      <c r="G4855" s="259"/>
      <c r="H4855" s="259"/>
      <c r="I4855" s="259"/>
      <c r="J4855" s="259"/>
    </row>
    <row r="4856" spans="1:10">
      <c r="A4856" s="259"/>
      <c r="B4856" s="259"/>
      <c r="C4856" s="259"/>
      <c r="D4856" s="259"/>
      <c r="E4856" s="259"/>
      <c r="F4856" s="270"/>
      <c r="G4856" s="259"/>
      <c r="H4856" s="259"/>
      <c r="I4856" s="259"/>
      <c r="J4856" s="259"/>
    </row>
    <row r="4857" spans="1:10">
      <c r="A4857" s="259"/>
      <c r="B4857" s="259"/>
      <c r="C4857" s="259"/>
      <c r="D4857" s="259"/>
      <c r="E4857" s="259"/>
      <c r="F4857" s="270"/>
      <c r="G4857" s="259"/>
      <c r="H4857" s="259"/>
      <c r="I4857" s="259"/>
      <c r="J4857" s="259"/>
    </row>
    <row r="4858" spans="1:10">
      <c r="A4858" s="259"/>
      <c r="B4858" s="259"/>
      <c r="C4858" s="259"/>
      <c r="D4858" s="259"/>
      <c r="E4858" s="259"/>
      <c r="F4858" s="270"/>
      <c r="G4858" s="259"/>
      <c r="H4858" s="259"/>
      <c r="I4858" s="259"/>
      <c r="J4858" s="259"/>
    </row>
    <row r="4859" spans="1:10">
      <c r="A4859" s="259"/>
      <c r="B4859" s="259"/>
      <c r="C4859" s="259"/>
      <c r="D4859" s="259"/>
      <c r="E4859" s="259"/>
      <c r="F4859" s="270"/>
      <c r="G4859" s="259"/>
      <c r="H4859" s="259"/>
      <c r="I4859" s="259"/>
      <c r="J4859" s="259"/>
    </row>
    <row r="4860" spans="1:10">
      <c r="A4860" s="259"/>
      <c r="B4860" s="259"/>
      <c r="C4860" s="259"/>
      <c r="D4860" s="259"/>
      <c r="E4860" s="259"/>
      <c r="F4860" s="270"/>
      <c r="G4860" s="259"/>
      <c r="H4860" s="259"/>
      <c r="I4860" s="259"/>
      <c r="J4860" s="259"/>
    </row>
    <row r="4861" spans="1:10">
      <c r="A4861" s="259"/>
      <c r="B4861" s="259"/>
      <c r="C4861" s="259"/>
      <c r="D4861" s="259"/>
      <c r="E4861" s="259"/>
      <c r="F4861" s="270"/>
      <c r="G4861" s="259"/>
      <c r="H4861" s="259"/>
      <c r="I4861" s="259"/>
      <c r="J4861" s="259"/>
    </row>
    <row r="4862" spans="1:10">
      <c r="A4862" s="259"/>
      <c r="B4862" s="259"/>
      <c r="C4862" s="259"/>
      <c r="D4862" s="259"/>
      <c r="E4862" s="259"/>
      <c r="F4862" s="270"/>
      <c r="G4862" s="259"/>
      <c r="H4862" s="259"/>
      <c r="I4862" s="259"/>
      <c r="J4862" s="259"/>
    </row>
    <row r="4863" spans="1:10">
      <c r="A4863" s="259"/>
      <c r="B4863" s="259"/>
      <c r="C4863" s="259"/>
      <c r="D4863" s="259"/>
      <c r="E4863" s="259"/>
      <c r="F4863" s="270"/>
      <c r="G4863" s="259"/>
      <c r="H4863" s="259"/>
      <c r="I4863" s="259"/>
      <c r="J4863" s="259"/>
    </row>
    <row r="4864" spans="1:10">
      <c r="A4864" s="259"/>
      <c r="B4864" s="259"/>
      <c r="C4864" s="259"/>
      <c r="D4864" s="259"/>
      <c r="E4864" s="259"/>
      <c r="F4864" s="270"/>
      <c r="G4864" s="259"/>
      <c r="H4864" s="259"/>
      <c r="I4864" s="259"/>
      <c r="J4864" s="259"/>
    </row>
    <row r="4865" spans="1:10">
      <c r="A4865" s="259"/>
      <c r="B4865" s="259"/>
      <c r="C4865" s="259"/>
      <c r="D4865" s="259"/>
      <c r="E4865" s="259"/>
      <c r="F4865" s="270"/>
      <c r="G4865" s="259"/>
      <c r="H4865" s="259"/>
      <c r="I4865" s="259"/>
      <c r="J4865" s="259"/>
    </row>
    <row r="4866" spans="1:10">
      <c r="A4866" s="259"/>
      <c r="B4866" s="259"/>
      <c r="C4866" s="259"/>
      <c r="D4866" s="259"/>
      <c r="E4866" s="259"/>
      <c r="F4866" s="270"/>
      <c r="G4866" s="259"/>
      <c r="H4866" s="259"/>
      <c r="I4866" s="259"/>
      <c r="J4866" s="259"/>
    </row>
    <row r="4867" spans="1:10">
      <c r="A4867" s="259"/>
      <c r="B4867" s="259"/>
      <c r="C4867" s="259"/>
      <c r="D4867" s="259"/>
      <c r="E4867" s="259"/>
      <c r="F4867" s="270"/>
      <c r="G4867" s="259"/>
      <c r="H4867" s="259"/>
      <c r="I4867" s="259"/>
      <c r="J4867" s="259"/>
    </row>
    <row r="4868" spans="1:10">
      <c r="A4868" s="259"/>
      <c r="B4868" s="259"/>
      <c r="C4868" s="259"/>
      <c r="D4868" s="259"/>
      <c r="E4868" s="259"/>
      <c r="F4868" s="270"/>
      <c r="G4868" s="259"/>
      <c r="H4868" s="259"/>
      <c r="I4868" s="259"/>
      <c r="J4868" s="259"/>
    </row>
    <row r="4869" spans="1:10">
      <c r="A4869" s="259"/>
      <c r="B4869" s="259"/>
      <c r="C4869" s="259"/>
      <c r="D4869" s="259"/>
      <c r="E4869" s="259"/>
      <c r="F4869" s="270"/>
      <c r="G4869" s="259"/>
      <c r="H4869" s="259"/>
      <c r="I4869" s="259"/>
      <c r="J4869" s="259"/>
    </row>
    <row r="4870" spans="1:10">
      <c r="A4870" s="259"/>
      <c r="B4870" s="259"/>
      <c r="C4870" s="259"/>
      <c r="D4870" s="259"/>
      <c r="E4870" s="259"/>
      <c r="F4870" s="270"/>
      <c r="G4870" s="259"/>
      <c r="H4870" s="259"/>
      <c r="I4870" s="259"/>
      <c r="J4870" s="259"/>
    </row>
    <row r="4871" spans="1:10">
      <c r="A4871" s="259"/>
      <c r="B4871" s="259"/>
      <c r="C4871" s="259"/>
      <c r="D4871" s="259"/>
      <c r="E4871" s="259"/>
      <c r="F4871" s="270"/>
      <c r="G4871" s="259"/>
      <c r="H4871" s="259"/>
      <c r="I4871" s="259"/>
      <c r="J4871" s="259"/>
    </row>
    <row r="4872" spans="1:10">
      <c r="A4872" s="259"/>
      <c r="B4872" s="259"/>
      <c r="C4872" s="259"/>
      <c r="D4872" s="259"/>
      <c r="E4872" s="259"/>
      <c r="F4872" s="270"/>
      <c r="G4872" s="259"/>
      <c r="H4872" s="259"/>
      <c r="I4872" s="259"/>
      <c r="J4872" s="259"/>
    </row>
    <row r="4873" spans="1:10">
      <c r="A4873" s="259"/>
      <c r="B4873" s="259"/>
      <c r="C4873" s="259"/>
      <c r="D4873" s="259"/>
      <c r="E4873" s="259"/>
      <c r="F4873" s="270"/>
      <c r="G4873" s="259"/>
      <c r="H4873" s="259"/>
      <c r="I4873" s="259"/>
      <c r="J4873" s="259"/>
    </row>
    <row r="4874" spans="1:10">
      <c r="A4874" s="259"/>
      <c r="B4874" s="259"/>
      <c r="C4874" s="259"/>
      <c r="D4874" s="259"/>
      <c r="E4874" s="259"/>
      <c r="F4874" s="270"/>
      <c r="G4874" s="259"/>
      <c r="H4874" s="259"/>
      <c r="I4874" s="259"/>
      <c r="J4874" s="259"/>
    </row>
    <row r="4875" spans="1:10">
      <c r="A4875" s="259"/>
      <c r="B4875" s="259"/>
      <c r="C4875" s="259"/>
      <c r="D4875" s="259"/>
      <c r="E4875" s="259"/>
      <c r="F4875" s="270"/>
      <c r="G4875" s="259"/>
      <c r="H4875" s="259"/>
      <c r="I4875" s="259"/>
      <c r="J4875" s="259"/>
    </row>
    <row r="4876" spans="1:10">
      <c r="A4876" s="259"/>
      <c r="B4876" s="259"/>
      <c r="C4876" s="259"/>
      <c r="D4876" s="259"/>
      <c r="E4876" s="259"/>
      <c r="F4876" s="270"/>
      <c r="G4876" s="259"/>
      <c r="H4876" s="259"/>
      <c r="I4876" s="259"/>
      <c r="J4876" s="259"/>
    </row>
    <row r="4877" spans="1:10">
      <c r="A4877" s="259"/>
      <c r="B4877" s="259"/>
      <c r="C4877" s="259"/>
      <c r="D4877" s="259"/>
      <c r="E4877" s="259"/>
      <c r="F4877" s="270"/>
      <c r="G4877" s="259"/>
      <c r="H4877" s="259"/>
      <c r="I4877" s="259"/>
      <c r="J4877" s="259"/>
    </row>
    <row r="4878" spans="1:10">
      <c r="A4878" s="259"/>
      <c r="B4878" s="259"/>
      <c r="C4878" s="259"/>
      <c r="D4878" s="259"/>
      <c r="E4878" s="259"/>
      <c r="F4878" s="270"/>
      <c r="G4878" s="259"/>
      <c r="H4878" s="259"/>
      <c r="I4878" s="259"/>
      <c r="J4878" s="259"/>
    </row>
    <row r="4879" spans="1:10">
      <c r="A4879" s="259"/>
      <c r="B4879" s="259"/>
      <c r="C4879" s="259"/>
      <c r="D4879" s="259"/>
      <c r="E4879" s="259"/>
      <c r="F4879" s="270"/>
      <c r="G4879" s="259"/>
      <c r="H4879" s="259"/>
      <c r="I4879" s="259"/>
      <c r="J4879" s="259"/>
    </row>
    <row r="4880" spans="1:10">
      <c r="A4880" s="259"/>
      <c r="B4880" s="259"/>
      <c r="C4880" s="259"/>
      <c r="D4880" s="259"/>
      <c r="E4880" s="259"/>
      <c r="F4880" s="270"/>
      <c r="G4880" s="259"/>
      <c r="H4880" s="259"/>
      <c r="I4880" s="259"/>
      <c r="J4880" s="259"/>
    </row>
    <row r="4881" spans="1:10">
      <c r="A4881" s="259"/>
      <c r="B4881" s="259"/>
      <c r="C4881" s="259"/>
      <c r="D4881" s="259"/>
      <c r="E4881" s="259"/>
      <c r="F4881" s="270"/>
      <c r="G4881" s="259"/>
      <c r="H4881" s="259"/>
      <c r="I4881" s="259"/>
      <c r="J4881" s="259"/>
    </row>
    <row r="4882" spans="1:10">
      <c r="A4882" s="259"/>
      <c r="B4882" s="259"/>
      <c r="C4882" s="259"/>
      <c r="D4882" s="259"/>
      <c r="E4882" s="259"/>
      <c r="F4882" s="270"/>
      <c r="G4882" s="259"/>
      <c r="H4882" s="259"/>
      <c r="I4882" s="259"/>
      <c r="J4882" s="259"/>
    </row>
    <row r="4883" spans="1:10">
      <c r="A4883" s="259"/>
      <c r="B4883" s="259"/>
      <c r="C4883" s="259"/>
      <c r="D4883" s="259"/>
      <c r="E4883" s="259"/>
      <c r="F4883" s="270"/>
      <c r="G4883" s="259"/>
      <c r="H4883" s="259"/>
      <c r="I4883" s="259"/>
      <c r="J4883" s="259"/>
    </row>
    <row r="4884" spans="1:10">
      <c r="A4884" s="259"/>
      <c r="B4884" s="259"/>
      <c r="C4884" s="259"/>
      <c r="D4884" s="259"/>
      <c r="E4884" s="259"/>
      <c r="F4884" s="270"/>
      <c r="G4884" s="259"/>
      <c r="H4884" s="259"/>
      <c r="I4884" s="259"/>
      <c r="J4884" s="259"/>
    </row>
    <row r="4885" spans="1:10">
      <c r="A4885" s="259"/>
      <c r="B4885" s="259"/>
      <c r="C4885" s="259"/>
      <c r="D4885" s="259"/>
      <c r="E4885" s="259"/>
      <c r="F4885" s="270"/>
      <c r="G4885" s="259"/>
      <c r="H4885" s="259"/>
      <c r="I4885" s="259"/>
      <c r="J4885" s="259"/>
    </row>
    <row r="4886" spans="1:10">
      <c r="A4886" s="259"/>
      <c r="B4886" s="259"/>
      <c r="C4886" s="259"/>
      <c r="D4886" s="259"/>
      <c r="E4886" s="259"/>
      <c r="F4886" s="270"/>
      <c r="G4886" s="259"/>
      <c r="H4886" s="259"/>
      <c r="I4886" s="259"/>
      <c r="J4886" s="259"/>
    </row>
    <row r="4887" spans="1:10">
      <c r="A4887" s="259"/>
      <c r="B4887" s="259"/>
      <c r="C4887" s="259"/>
      <c r="D4887" s="259"/>
      <c r="E4887" s="259"/>
      <c r="F4887" s="270"/>
      <c r="G4887" s="259"/>
      <c r="H4887" s="259"/>
      <c r="I4887" s="259"/>
      <c r="J4887" s="259"/>
    </row>
    <row r="4888" spans="1:10">
      <c r="A4888" s="259"/>
      <c r="B4888" s="259"/>
      <c r="C4888" s="259"/>
      <c r="D4888" s="259"/>
      <c r="E4888" s="259"/>
      <c r="F4888" s="270"/>
      <c r="G4888" s="259"/>
      <c r="H4888" s="259"/>
      <c r="I4888" s="259"/>
      <c r="J4888" s="259"/>
    </row>
    <row r="4889" spans="1:10">
      <c r="A4889" s="259"/>
      <c r="B4889" s="259"/>
      <c r="C4889" s="259"/>
      <c r="D4889" s="259"/>
      <c r="E4889" s="259"/>
      <c r="F4889" s="270"/>
      <c r="G4889" s="259"/>
      <c r="H4889" s="259"/>
      <c r="I4889" s="259"/>
      <c r="J4889" s="259"/>
    </row>
    <row r="4890" spans="1:10">
      <c r="A4890" s="259"/>
      <c r="B4890" s="259"/>
      <c r="C4890" s="259"/>
      <c r="D4890" s="259"/>
      <c r="E4890" s="259"/>
      <c r="F4890" s="270"/>
      <c r="G4890" s="259"/>
      <c r="H4890" s="259"/>
      <c r="I4890" s="259"/>
      <c r="J4890" s="259"/>
    </row>
    <row r="4891" spans="1:10">
      <c r="A4891" s="259"/>
      <c r="B4891" s="259"/>
      <c r="C4891" s="259"/>
      <c r="D4891" s="259"/>
      <c r="E4891" s="259"/>
      <c r="F4891" s="270"/>
      <c r="G4891" s="259"/>
      <c r="H4891" s="259"/>
      <c r="I4891" s="259"/>
      <c r="J4891" s="259"/>
    </row>
    <row r="4892" spans="1:10">
      <c r="A4892" s="259"/>
      <c r="B4892" s="259"/>
      <c r="C4892" s="259"/>
      <c r="D4892" s="259"/>
      <c r="E4892" s="259"/>
      <c r="F4892" s="270"/>
      <c r="G4892" s="259"/>
      <c r="H4892" s="259"/>
      <c r="I4892" s="259"/>
      <c r="J4892" s="259"/>
    </row>
    <row r="4893" spans="1:10">
      <c r="A4893" s="259"/>
      <c r="B4893" s="259"/>
      <c r="C4893" s="259"/>
      <c r="D4893" s="259"/>
      <c r="E4893" s="259"/>
      <c r="F4893" s="270"/>
      <c r="G4893" s="259"/>
      <c r="H4893" s="259"/>
      <c r="I4893" s="259"/>
      <c r="J4893" s="259"/>
    </row>
    <row r="4894" spans="1:10">
      <c r="A4894" s="259"/>
      <c r="B4894" s="259"/>
      <c r="C4894" s="259"/>
      <c r="D4894" s="259"/>
      <c r="E4894" s="259"/>
      <c r="F4894" s="270"/>
      <c r="G4894" s="259"/>
      <c r="H4894" s="259"/>
      <c r="I4894" s="259"/>
      <c r="J4894" s="259"/>
    </row>
    <row r="4895" spans="1:10">
      <c r="A4895" s="259"/>
      <c r="B4895" s="259"/>
      <c r="C4895" s="259"/>
      <c r="D4895" s="259"/>
      <c r="E4895" s="259"/>
      <c r="F4895" s="270"/>
      <c r="G4895" s="259"/>
      <c r="H4895" s="259"/>
      <c r="I4895" s="259"/>
      <c r="J4895" s="259"/>
    </row>
    <row r="4896" spans="1:10">
      <c r="A4896" s="259"/>
      <c r="B4896" s="259"/>
      <c r="C4896" s="259"/>
      <c r="D4896" s="259"/>
      <c r="E4896" s="259"/>
      <c r="F4896" s="270"/>
      <c r="G4896" s="259"/>
      <c r="H4896" s="259"/>
      <c r="I4896" s="259"/>
      <c r="J4896" s="259"/>
    </row>
    <row r="4897" spans="1:10">
      <c r="A4897" s="259"/>
      <c r="B4897" s="259"/>
      <c r="C4897" s="259"/>
      <c r="D4897" s="259"/>
      <c r="E4897" s="259"/>
      <c r="F4897" s="270"/>
      <c r="G4897" s="259"/>
      <c r="H4897" s="259"/>
      <c r="I4897" s="259"/>
      <c r="J4897" s="259"/>
    </row>
    <row r="4898" spans="1:10">
      <c r="A4898" s="259"/>
      <c r="B4898" s="259"/>
      <c r="C4898" s="259"/>
      <c r="D4898" s="259"/>
      <c r="E4898" s="259"/>
      <c r="F4898" s="270"/>
      <c r="G4898" s="259"/>
      <c r="H4898" s="259"/>
      <c r="I4898" s="259"/>
      <c r="J4898" s="259"/>
    </row>
    <row r="4899" spans="1:10">
      <c r="A4899" s="259"/>
      <c r="B4899" s="259"/>
      <c r="C4899" s="259"/>
      <c r="D4899" s="259"/>
      <c r="E4899" s="259"/>
      <c r="F4899" s="270"/>
      <c r="G4899" s="259"/>
      <c r="H4899" s="259"/>
      <c r="I4899" s="259"/>
      <c r="J4899" s="259"/>
    </row>
    <row r="4900" spans="1:10">
      <c r="A4900" s="259"/>
      <c r="B4900" s="259"/>
      <c r="C4900" s="259"/>
      <c r="D4900" s="259"/>
      <c r="E4900" s="259"/>
      <c r="F4900" s="270"/>
      <c r="G4900" s="259"/>
      <c r="H4900" s="259"/>
      <c r="I4900" s="259"/>
      <c r="J4900" s="259"/>
    </row>
    <row r="4901" spans="1:10">
      <c r="A4901" s="259"/>
      <c r="B4901" s="259"/>
      <c r="C4901" s="259"/>
      <c r="D4901" s="259"/>
      <c r="E4901" s="259"/>
      <c r="F4901" s="270"/>
      <c r="G4901" s="259"/>
      <c r="H4901" s="259"/>
      <c r="I4901" s="259"/>
      <c r="J4901" s="259"/>
    </row>
    <row r="4902" spans="1:10">
      <c r="A4902" s="259"/>
      <c r="B4902" s="259"/>
      <c r="C4902" s="259"/>
      <c r="D4902" s="259"/>
      <c r="E4902" s="259"/>
      <c r="F4902" s="270"/>
      <c r="G4902" s="259"/>
      <c r="H4902" s="259"/>
      <c r="I4902" s="259"/>
      <c r="J4902" s="259"/>
    </row>
    <row r="4903" spans="1:10">
      <c r="A4903" s="259"/>
      <c r="B4903" s="259"/>
      <c r="C4903" s="259"/>
      <c r="D4903" s="259"/>
      <c r="E4903" s="259"/>
      <c r="F4903" s="270"/>
      <c r="G4903" s="259"/>
      <c r="H4903" s="259"/>
      <c r="I4903" s="259"/>
      <c r="J4903" s="259"/>
    </row>
    <row r="4904" spans="1:10">
      <c r="A4904" s="259"/>
      <c r="B4904" s="259"/>
      <c r="C4904" s="259"/>
      <c r="D4904" s="259"/>
      <c r="E4904" s="259"/>
      <c r="F4904" s="270"/>
      <c r="G4904" s="259"/>
      <c r="H4904" s="259"/>
      <c r="I4904" s="259"/>
      <c r="J4904" s="259"/>
    </row>
    <row r="4905" spans="1:10">
      <c r="A4905" s="259"/>
      <c r="B4905" s="259"/>
      <c r="C4905" s="259"/>
      <c r="D4905" s="259"/>
      <c r="E4905" s="259"/>
      <c r="F4905" s="270"/>
      <c r="G4905" s="259"/>
      <c r="H4905" s="259"/>
      <c r="I4905" s="259"/>
      <c r="J4905" s="259"/>
    </row>
    <row r="4906" spans="1:10">
      <c r="A4906" s="259"/>
      <c r="B4906" s="259"/>
      <c r="C4906" s="259"/>
      <c r="D4906" s="259"/>
      <c r="E4906" s="259"/>
      <c r="F4906" s="270"/>
      <c r="G4906" s="259"/>
      <c r="H4906" s="259"/>
      <c r="I4906" s="259"/>
      <c r="J4906" s="259"/>
    </row>
    <row r="4907" spans="1:10">
      <c r="A4907" s="259"/>
      <c r="B4907" s="259"/>
      <c r="C4907" s="259"/>
      <c r="D4907" s="259"/>
      <c r="E4907" s="259"/>
      <c r="F4907" s="270"/>
      <c r="G4907" s="259"/>
      <c r="H4907" s="259"/>
      <c r="I4907" s="259"/>
      <c r="J4907" s="259"/>
    </row>
    <row r="4908" spans="1:10">
      <c r="A4908" s="259"/>
      <c r="B4908" s="259"/>
      <c r="C4908" s="259"/>
      <c r="D4908" s="259"/>
      <c r="E4908" s="259"/>
      <c r="F4908" s="270"/>
      <c r="G4908" s="259"/>
      <c r="H4908" s="259"/>
      <c r="I4908" s="259"/>
      <c r="J4908" s="259"/>
    </row>
    <row r="4909" spans="1:10">
      <c r="A4909" s="259"/>
      <c r="B4909" s="259"/>
      <c r="C4909" s="259"/>
      <c r="D4909" s="259"/>
      <c r="E4909" s="259"/>
      <c r="F4909" s="270"/>
      <c r="G4909" s="259"/>
      <c r="H4909" s="259"/>
      <c r="I4909" s="259"/>
      <c r="J4909" s="259"/>
    </row>
    <row r="4910" spans="1:10">
      <c r="A4910" s="259"/>
      <c r="B4910" s="259"/>
      <c r="C4910" s="259"/>
      <c r="D4910" s="259"/>
      <c r="E4910" s="259"/>
      <c r="F4910" s="270"/>
      <c r="G4910" s="259"/>
      <c r="H4910" s="259"/>
      <c r="I4910" s="259"/>
      <c r="J4910" s="259"/>
    </row>
    <row r="4911" spans="1:10">
      <c r="A4911" s="259"/>
      <c r="B4911" s="259"/>
      <c r="C4911" s="259"/>
      <c r="D4911" s="259"/>
      <c r="E4911" s="259"/>
      <c r="F4911" s="270"/>
      <c r="G4911" s="259"/>
      <c r="H4911" s="259"/>
      <c r="I4911" s="259"/>
      <c r="J4911" s="259"/>
    </row>
    <row r="4912" spans="1:10">
      <c r="A4912" s="259"/>
      <c r="B4912" s="259"/>
      <c r="C4912" s="259"/>
      <c r="D4912" s="259"/>
      <c r="E4912" s="259"/>
      <c r="F4912" s="270"/>
      <c r="G4912" s="259"/>
      <c r="H4912" s="259"/>
      <c r="I4912" s="259"/>
      <c r="J4912" s="259"/>
    </row>
    <row r="4913" spans="1:10">
      <c r="A4913" s="259"/>
      <c r="B4913" s="259"/>
      <c r="C4913" s="259"/>
      <c r="D4913" s="259"/>
      <c r="E4913" s="259"/>
      <c r="F4913" s="270"/>
      <c r="G4913" s="259"/>
      <c r="H4913" s="259"/>
      <c r="I4913" s="259"/>
      <c r="J4913" s="259"/>
    </row>
    <row r="4914" spans="1:10">
      <c r="A4914" s="259"/>
      <c r="B4914" s="259"/>
      <c r="C4914" s="259"/>
      <c r="D4914" s="259"/>
      <c r="E4914" s="259"/>
      <c r="F4914" s="270"/>
      <c r="G4914" s="259"/>
      <c r="H4914" s="259"/>
      <c r="I4914" s="259"/>
      <c r="J4914" s="259"/>
    </row>
    <row r="4915" spans="1:10">
      <c r="A4915" s="259"/>
      <c r="B4915" s="259"/>
      <c r="C4915" s="259"/>
      <c r="D4915" s="259"/>
      <c r="E4915" s="259"/>
      <c r="F4915" s="270"/>
      <c r="G4915" s="259"/>
      <c r="H4915" s="259"/>
      <c r="I4915" s="259"/>
      <c r="J4915" s="259"/>
    </row>
    <row r="4916" spans="1:10">
      <c r="A4916" s="259"/>
      <c r="B4916" s="259"/>
      <c r="C4916" s="259"/>
      <c r="D4916" s="259"/>
      <c r="E4916" s="259"/>
      <c r="F4916" s="270"/>
      <c r="G4916" s="259"/>
      <c r="H4916" s="259"/>
      <c r="I4916" s="259"/>
      <c r="J4916" s="259"/>
    </row>
    <row r="4917" spans="1:10">
      <c r="A4917" s="259"/>
      <c r="B4917" s="259"/>
      <c r="C4917" s="259"/>
      <c r="D4917" s="259"/>
      <c r="E4917" s="259"/>
      <c r="F4917" s="270"/>
      <c r="G4917" s="259"/>
      <c r="H4917" s="259"/>
      <c r="I4917" s="259"/>
      <c r="J4917" s="259"/>
    </row>
    <row r="4918" spans="1:10">
      <c r="A4918" s="259"/>
      <c r="B4918" s="259"/>
      <c r="C4918" s="259"/>
      <c r="D4918" s="259"/>
      <c r="E4918" s="259"/>
      <c r="F4918" s="270"/>
      <c r="G4918" s="259"/>
      <c r="H4918" s="259"/>
      <c r="I4918" s="259"/>
      <c r="J4918" s="259"/>
    </row>
    <row r="4919" spans="1:10">
      <c r="A4919" s="259"/>
      <c r="B4919" s="259"/>
      <c r="C4919" s="259"/>
      <c r="D4919" s="259"/>
      <c r="E4919" s="259"/>
      <c r="F4919" s="270"/>
      <c r="G4919" s="259"/>
      <c r="H4919" s="259"/>
      <c r="I4919" s="259"/>
      <c r="J4919" s="259"/>
    </row>
    <row r="4920" spans="1:10">
      <c r="A4920" s="259"/>
      <c r="B4920" s="259"/>
      <c r="C4920" s="259"/>
      <c r="D4920" s="259"/>
      <c r="E4920" s="259"/>
      <c r="F4920" s="270"/>
      <c r="G4920" s="259"/>
      <c r="H4920" s="259"/>
      <c r="I4920" s="259"/>
      <c r="J4920" s="259"/>
    </row>
    <row r="4921" spans="1:10">
      <c r="A4921" s="259"/>
      <c r="B4921" s="259"/>
      <c r="C4921" s="259"/>
      <c r="D4921" s="259"/>
      <c r="E4921" s="259"/>
      <c r="F4921" s="270"/>
      <c r="G4921" s="259"/>
      <c r="H4921" s="259"/>
      <c r="I4921" s="259"/>
      <c r="J4921" s="259"/>
    </row>
    <row r="4922" spans="1:10">
      <c r="A4922" s="259"/>
      <c r="B4922" s="259"/>
      <c r="C4922" s="259"/>
      <c r="D4922" s="259"/>
      <c r="E4922" s="259"/>
      <c r="F4922" s="270"/>
      <c r="G4922" s="259"/>
      <c r="H4922" s="259"/>
      <c r="I4922" s="259"/>
      <c r="J4922" s="259"/>
    </row>
    <row r="4923" spans="1:10">
      <c r="A4923" s="259"/>
      <c r="B4923" s="259"/>
      <c r="C4923" s="259"/>
      <c r="D4923" s="259"/>
      <c r="E4923" s="259"/>
      <c r="F4923" s="270"/>
      <c r="G4923" s="259"/>
      <c r="H4923" s="259"/>
      <c r="I4923" s="259"/>
      <c r="J4923" s="259"/>
    </row>
    <row r="4924" spans="1:10">
      <c r="A4924" s="259"/>
      <c r="B4924" s="259"/>
      <c r="C4924" s="259"/>
      <c r="D4924" s="259"/>
      <c r="E4924" s="259"/>
      <c r="F4924" s="270"/>
      <c r="G4924" s="259"/>
      <c r="H4924" s="259"/>
      <c r="I4924" s="259"/>
      <c r="J4924" s="259"/>
    </row>
    <row r="4925" spans="1:10">
      <c r="A4925" s="259"/>
      <c r="B4925" s="259"/>
      <c r="C4925" s="259"/>
      <c r="D4925" s="259"/>
      <c r="E4925" s="259"/>
      <c r="F4925" s="270"/>
      <c r="G4925" s="259"/>
      <c r="H4925" s="259"/>
      <c r="I4925" s="259"/>
      <c r="J4925" s="259"/>
    </row>
    <row r="4926" spans="1:10">
      <c r="A4926" s="259"/>
      <c r="B4926" s="259"/>
      <c r="C4926" s="259"/>
      <c r="D4926" s="259"/>
      <c r="E4926" s="259"/>
      <c r="F4926" s="270"/>
      <c r="G4926" s="259"/>
      <c r="H4926" s="259"/>
      <c r="I4926" s="259"/>
      <c r="J4926" s="259"/>
    </row>
    <row r="4927" spans="1:10">
      <c r="A4927" s="259"/>
      <c r="B4927" s="259"/>
      <c r="C4927" s="259"/>
      <c r="D4927" s="259"/>
      <c r="E4927" s="259"/>
      <c r="F4927" s="270"/>
      <c r="G4927" s="259"/>
      <c r="H4927" s="259"/>
      <c r="I4927" s="259"/>
      <c r="J4927" s="259"/>
    </row>
    <row r="4928" spans="1:10">
      <c r="A4928" s="259"/>
      <c r="B4928" s="259"/>
      <c r="C4928" s="259"/>
      <c r="D4928" s="259"/>
      <c r="E4928" s="259"/>
      <c r="F4928" s="270"/>
      <c r="G4928" s="259"/>
      <c r="H4928" s="259"/>
      <c r="I4928" s="259"/>
      <c r="J4928" s="259"/>
    </row>
    <row r="4929" spans="1:10">
      <c r="A4929" s="259"/>
      <c r="B4929" s="259"/>
      <c r="C4929" s="259"/>
      <c r="D4929" s="259"/>
      <c r="E4929" s="259"/>
      <c r="F4929" s="270"/>
      <c r="G4929" s="259"/>
      <c r="H4929" s="259"/>
      <c r="I4929" s="259"/>
      <c r="J4929" s="259"/>
    </row>
    <row r="4930" spans="1:10">
      <c r="A4930" s="259"/>
      <c r="B4930" s="259"/>
      <c r="C4930" s="259"/>
      <c r="D4930" s="259"/>
      <c r="E4930" s="259"/>
      <c r="F4930" s="270"/>
      <c r="G4930" s="259"/>
      <c r="H4930" s="259"/>
      <c r="I4930" s="259"/>
      <c r="J4930" s="259"/>
    </row>
    <row r="4931" spans="1:10">
      <c r="A4931" s="259"/>
      <c r="B4931" s="259"/>
      <c r="C4931" s="259"/>
      <c r="D4931" s="259"/>
      <c r="E4931" s="259"/>
      <c r="F4931" s="270"/>
      <c r="G4931" s="259"/>
      <c r="H4931" s="259"/>
      <c r="I4931" s="259"/>
      <c r="J4931" s="259"/>
    </row>
    <row r="4932" spans="1:10">
      <c r="A4932" s="259"/>
      <c r="B4932" s="259"/>
      <c r="C4932" s="259"/>
      <c r="D4932" s="259"/>
      <c r="E4932" s="259"/>
      <c r="F4932" s="270"/>
      <c r="G4932" s="259"/>
      <c r="H4932" s="259"/>
      <c r="I4932" s="259"/>
      <c r="J4932" s="259"/>
    </row>
    <row r="4933" spans="1:10">
      <c r="A4933" s="259"/>
      <c r="B4933" s="259"/>
      <c r="C4933" s="259"/>
      <c r="D4933" s="259"/>
      <c r="E4933" s="259"/>
      <c r="F4933" s="270"/>
      <c r="G4933" s="259"/>
      <c r="H4933" s="259"/>
      <c r="I4933" s="259"/>
      <c r="J4933" s="259"/>
    </row>
    <row r="4934" spans="1:10">
      <c r="A4934" s="259"/>
      <c r="B4934" s="259"/>
      <c r="C4934" s="259"/>
      <c r="D4934" s="259"/>
      <c r="E4934" s="259"/>
      <c r="F4934" s="270"/>
      <c r="G4934" s="259"/>
      <c r="H4934" s="259"/>
      <c r="I4934" s="259"/>
      <c r="J4934" s="259"/>
    </row>
    <row r="4935" spans="1:10">
      <c r="A4935" s="259"/>
      <c r="B4935" s="259"/>
      <c r="C4935" s="259"/>
      <c r="D4935" s="259"/>
      <c r="E4935" s="259"/>
      <c r="F4935" s="270"/>
      <c r="G4935" s="259"/>
      <c r="H4935" s="259"/>
      <c r="I4935" s="259"/>
      <c r="J4935" s="259"/>
    </row>
    <row r="4936" spans="1:10">
      <c r="A4936" s="259"/>
      <c r="B4936" s="259"/>
      <c r="C4936" s="259"/>
      <c r="D4936" s="259"/>
      <c r="E4936" s="259"/>
      <c r="F4936" s="270"/>
      <c r="G4936" s="259"/>
      <c r="H4936" s="259"/>
      <c r="I4936" s="259"/>
      <c r="J4936" s="259"/>
    </row>
    <row r="4937" spans="1:10">
      <c r="A4937" s="259"/>
      <c r="B4937" s="259"/>
      <c r="C4937" s="259"/>
      <c r="D4937" s="259"/>
      <c r="E4937" s="259"/>
      <c r="F4937" s="270"/>
      <c r="G4937" s="259"/>
      <c r="H4937" s="259"/>
      <c r="I4937" s="259"/>
      <c r="J4937" s="259"/>
    </row>
    <row r="4938" spans="1:10">
      <c r="A4938" s="259"/>
      <c r="B4938" s="259"/>
      <c r="C4938" s="259"/>
      <c r="D4938" s="259"/>
      <c r="E4938" s="259"/>
      <c r="F4938" s="270"/>
      <c r="G4938" s="259"/>
      <c r="H4938" s="259"/>
      <c r="I4938" s="259"/>
      <c r="J4938" s="259"/>
    </row>
    <row r="4939" spans="1:10">
      <c r="A4939" s="259"/>
      <c r="B4939" s="259"/>
      <c r="C4939" s="259"/>
      <c r="D4939" s="259"/>
      <c r="E4939" s="259"/>
      <c r="F4939" s="270"/>
      <c r="G4939" s="259"/>
      <c r="H4939" s="259"/>
      <c r="I4939" s="259"/>
      <c r="J4939" s="259"/>
    </row>
    <row r="4940" spans="1:10">
      <c r="A4940" s="259"/>
      <c r="B4940" s="259"/>
      <c r="C4940" s="259"/>
      <c r="D4940" s="259"/>
      <c r="E4940" s="259"/>
      <c r="F4940" s="270"/>
      <c r="G4940" s="259"/>
      <c r="H4940" s="259"/>
      <c r="I4940" s="259"/>
      <c r="J4940" s="259"/>
    </row>
    <row r="4941" spans="1:10">
      <c r="A4941" s="259"/>
      <c r="B4941" s="259"/>
      <c r="C4941" s="259"/>
      <c r="D4941" s="259"/>
      <c r="E4941" s="259"/>
      <c r="F4941" s="270"/>
      <c r="G4941" s="259"/>
      <c r="H4941" s="259"/>
      <c r="I4941" s="259"/>
      <c r="J4941" s="259"/>
    </row>
    <row r="4942" spans="1:10">
      <c r="A4942" s="259"/>
      <c r="B4942" s="259"/>
      <c r="C4942" s="259"/>
      <c r="D4942" s="259"/>
      <c r="E4942" s="259"/>
      <c r="F4942" s="270"/>
      <c r="G4942" s="259"/>
      <c r="H4942" s="259"/>
      <c r="I4942" s="259"/>
      <c r="J4942" s="259"/>
    </row>
    <row r="4943" spans="1:10">
      <c r="A4943" s="259"/>
      <c r="B4943" s="259"/>
      <c r="C4943" s="259"/>
      <c r="D4943" s="259"/>
      <c r="E4943" s="259"/>
      <c r="F4943" s="270"/>
      <c r="G4943" s="259"/>
      <c r="H4943" s="259"/>
      <c r="I4943" s="259"/>
      <c r="J4943" s="259"/>
    </row>
    <row r="4944" spans="1:10">
      <c r="A4944" s="259"/>
      <c r="B4944" s="259"/>
      <c r="C4944" s="259"/>
      <c r="D4944" s="259"/>
      <c r="E4944" s="259"/>
      <c r="F4944" s="270"/>
      <c r="G4944" s="259"/>
      <c r="H4944" s="259"/>
      <c r="I4944" s="259"/>
      <c r="J4944" s="259"/>
    </row>
    <row r="4945" spans="1:10">
      <c r="A4945" s="259"/>
      <c r="B4945" s="259"/>
      <c r="C4945" s="259"/>
      <c r="D4945" s="259"/>
      <c r="E4945" s="259"/>
      <c r="F4945" s="270"/>
      <c r="G4945" s="259"/>
      <c r="H4945" s="259"/>
      <c r="I4945" s="259"/>
      <c r="J4945" s="259"/>
    </row>
    <row r="4946" spans="1:10">
      <c r="A4946" s="259"/>
      <c r="B4946" s="259"/>
      <c r="C4946" s="259"/>
      <c r="D4946" s="259"/>
      <c r="E4946" s="259"/>
      <c r="F4946" s="270"/>
      <c r="G4946" s="259"/>
      <c r="H4946" s="259"/>
      <c r="I4946" s="259"/>
      <c r="J4946" s="259"/>
    </row>
    <row r="4947" spans="1:10">
      <c r="A4947" s="259"/>
      <c r="B4947" s="259"/>
      <c r="C4947" s="259"/>
      <c r="D4947" s="259"/>
      <c r="E4947" s="259"/>
      <c r="F4947" s="270"/>
      <c r="G4947" s="259"/>
      <c r="H4947" s="259"/>
      <c r="I4947" s="259"/>
      <c r="J4947" s="259"/>
    </row>
    <row r="4948" spans="1:10">
      <c r="A4948" s="259"/>
      <c r="B4948" s="259"/>
      <c r="C4948" s="259"/>
      <c r="D4948" s="259"/>
      <c r="E4948" s="259"/>
      <c r="F4948" s="270"/>
      <c r="G4948" s="259"/>
      <c r="H4948" s="259"/>
      <c r="I4948" s="259"/>
      <c r="J4948" s="259"/>
    </row>
    <row r="4949" spans="1:10">
      <c r="A4949" s="259"/>
      <c r="B4949" s="259"/>
      <c r="C4949" s="259"/>
      <c r="D4949" s="259"/>
      <c r="E4949" s="259"/>
      <c r="F4949" s="270"/>
      <c r="G4949" s="259"/>
      <c r="H4949" s="259"/>
      <c r="I4949" s="259"/>
      <c r="J4949" s="259"/>
    </row>
    <row r="4950" spans="1:10">
      <c r="A4950" s="259"/>
      <c r="B4950" s="259"/>
      <c r="C4950" s="259"/>
      <c r="D4950" s="259"/>
      <c r="E4950" s="259"/>
      <c r="F4950" s="270"/>
      <c r="G4950" s="259"/>
      <c r="H4950" s="259"/>
      <c r="I4950" s="259"/>
      <c r="J4950" s="259"/>
    </row>
    <row r="4951" spans="1:10">
      <c r="A4951" s="259"/>
      <c r="B4951" s="259"/>
      <c r="C4951" s="259"/>
      <c r="D4951" s="259"/>
      <c r="E4951" s="259"/>
      <c r="F4951" s="270"/>
      <c r="G4951" s="259"/>
      <c r="H4951" s="259"/>
      <c r="I4951" s="259"/>
      <c r="J4951" s="259"/>
    </row>
    <row r="4952" spans="1:10">
      <c r="A4952" s="259"/>
      <c r="B4952" s="259"/>
      <c r="C4952" s="259"/>
      <c r="D4952" s="259"/>
      <c r="E4952" s="259"/>
      <c r="F4952" s="270"/>
      <c r="G4952" s="259"/>
      <c r="H4952" s="259"/>
      <c r="I4952" s="259"/>
      <c r="J4952" s="259"/>
    </row>
    <row r="4953" spans="1:10">
      <c r="A4953" s="259"/>
      <c r="B4953" s="259"/>
      <c r="C4953" s="259"/>
      <c r="D4953" s="259"/>
      <c r="E4953" s="259"/>
      <c r="F4953" s="270"/>
      <c r="G4953" s="259"/>
      <c r="H4953" s="259"/>
      <c r="I4953" s="259"/>
      <c r="J4953" s="259"/>
    </row>
    <row r="4954" spans="1:10">
      <c r="A4954" s="259"/>
      <c r="B4954" s="259"/>
      <c r="C4954" s="259"/>
      <c r="D4954" s="259"/>
      <c r="E4954" s="259"/>
      <c r="F4954" s="270"/>
      <c r="G4954" s="259"/>
      <c r="H4954" s="259"/>
      <c r="I4954" s="259"/>
      <c r="J4954" s="259"/>
    </row>
    <row r="4955" spans="1:10">
      <c r="A4955" s="259"/>
      <c r="B4955" s="259"/>
      <c r="C4955" s="259"/>
      <c r="D4955" s="259"/>
      <c r="E4955" s="259"/>
      <c r="F4955" s="270"/>
      <c r="G4955" s="259"/>
      <c r="H4955" s="259"/>
      <c r="I4955" s="259"/>
      <c r="J4955" s="259"/>
    </row>
    <row r="4956" spans="1:10">
      <c r="A4956" s="259"/>
      <c r="B4956" s="259"/>
      <c r="C4956" s="259"/>
      <c r="D4956" s="259"/>
      <c r="E4956" s="259"/>
      <c r="F4956" s="270"/>
      <c r="G4956" s="259"/>
      <c r="H4956" s="259"/>
      <c r="I4956" s="259"/>
      <c r="J4956" s="259"/>
    </row>
    <row r="4957" spans="1:10">
      <c r="A4957" s="259"/>
      <c r="B4957" s="259"/>
      <c r="C4957" s="259"/>
      <c r="D4957" s="259"/>
      <c r="E4957" s="259"/>
      <c r="F4957" s="270"/>
      <c r="G4957" s="259"/>
      <c r="H4957" s="259"/>
      <c r="I4957" s="259"/>
      <c r="J4957" s="259"/>
    </row>
    <row r="4958" spans="1:10">
      <c r="A4958" s="259"/>
      <c r="B4958" s="259"/>
      <c r="C4958" s="259"/>
      <c r="D4958" s="259"/>
      <c r="E4958" s="259"/>
      <c r="F4958" s="270"/>
      <c r="G4958" s="259"/>
      <c r="H4958" s="259"/>
      <c r="I4958" s="259"/>
      <c r="J4958" s="259"/>
    </row>
    <row r="4959" spans="1:10">
      <c r="A4959" s="259"/>
      <c r="B4959" s="259"/>
      <c r="C4959" s="259"/>
      <c r="D4959" s="259"/>
      <c r="E4959" s="259"/>
      <c r="F4959" s="270"/>
      <c r="G4959" s="259"/>
      <c r="H4959" s="259"/>
      <c r="I4959" s="259"/>
      <c r="J4959" s="259"/>
    </row>
    <row r="4960" spans="1:10">
      <c r="A4960" s="259"/>
      <c r="B4960" s="259"/>
      <c r="C4960" s="259"/>
      <c r="D4960" s="259"/>
      <c r="E4960" s="259"/>
      <c r="F4960" s="270"/>
      <c r="G4960" s="259"/>
      <c r="H4960" s="259"/>
      <c r="I4960" s="259"/>
      <c r="J4960" s="259"/>
    </row>
    <row r="4961" spans="1:10">
      <c r="A4961" s="259"/>
      <c r="B4961" s="259"/>
      <c r="C4961" s="259"/>
      <c r="D4961" s="259"/>
      <c r="E4961" s="259"/>
      <c r="F4961" s="270"/>
      <c r="G4961" s="259"/>
      <c r="H4961" s="259"/>
      <c r="I4961" s="259"/>
      <c r="J4961" s="259"/>
    </row>
    <row r="4962" spans="1:10">
      <c r="A4962" s="259"/>
      <c r="B4962" s="259"/>
      <c r="C4962" s="259"/>
      <c r="D4962" s="259"/>
      <c r="E4962" s="259"/>
      <c r="F4962" s="270"/>
      <c r="G4962" s="259"/>
      <c r="H4962" s="259"/>
      <c r="I4962" s="259"/>
      <c r="J4962" s="259"/>
    </row>
    <row r="4963" spans="1:10">
      <c r="A4963" s="259"/>
      <c r="B4963" s="259"/>
      <c r="C4963" s="259"/>
      <c r="D4963" s="259"/>
      <c r="E4963" s="259"/>
      <c r="F4963" s="270"/>
      <c r="G4963" s="259"/>
      <c r="H4963" s="259"/>
      <c r="I4963" s="259"/>
      <c r="J4963" s="259"/>
    </row>
    <row r="4964" spans="1:10">
      <c r="A4964" s="259"/>
      <c r="B4964" s="259"/>
      <c r="C4964" s="259"/>
      <c r="D4964" s="259"/>
      <c r="E4964" s="259"/>
      <c r="F4964" s="270"/>
      <c r="G4964" s="259"/>
      <c r="H4964" s="259"/>
      <c r="I4964" s="259"/>
      <c r="J4964" s="259"/>
    </row>
    <row r="4965" spans="1:10">
      <c r="A4965" s="259"/>
      <c r="B4965" s="259"/>
      <c r="C4965" s="259"/>
      <c r="D4965" s="259"/>
      <c r="E4965" s="259"/>
      <c r="F4965" s="270"/>
      <c r="G4965" s="259"/>
      <c r="H4965" s="259"/>
      <c r="I4965" s="259"/>
      <c r="J4965" s="259"/>
    </row>
    <row r="4966" spans="1:10">
      <c r="A4966" s="259"/>
      <c r="B4966" s="259"/>
      <c r="C4966" s="259"/>
      <c r="D4966" s="259"/>
      <c r="E4966" s="259"/>
      <c r="F4966" s="270"/>
      <c r="G4966" s="259"/>
      <c r="H4966" s="259"/>
      <c r="I4966" s="259"/>
      <c r="J4966" s="259"/>
    </row>
    <row r="4967" spans="1:10">
      <c r="A4967" s="259"/>
      <c r="B4967" s="259"/>
      <c r="C4967" s="259"/>
      <c r="D4967" s="259"/>
      <c r="E4967" s="259"/>
      <c r="F4967" s="270"/>
      <c r="G4967" s="259"/>
      <c r="H4967" s="259"/>
      <c r="I4967" s="259"/>
      <c r="J4967" s="259"/>
    </row>
    <row r="4968" spans="1:10">
      <c r="A4968" s="259"/>
      <c r="B4968" s="259"/>
      <c r="C4968" s="259"/>
      <c r="D4968" s="259"/>
      <c r="E4968" s="259"/>
      <c r="F4968" s="270"/>
      <c r="G4968" s="259"/>
      <c r="H4968" s="259"/>
      <c r="I4968" s="259"/>
      <c r="J4968" s="259"/>
    </row>
    <row r="4969" spans="1:10">
      <c r="A4969" s="259"/>
      <c r="B4969" s="259"/>
      <c r="C4969" s="259"/>
      <c r="D4969" s="259"/>
      <c r="E4969" s="259"/>
      <c r="F4969" s="270"/>
      <c r="G4969" s="259"/>
      <c r="H4969" s="259"/>
      <c r="I4969" s="259"/>
      <c r="J4969" s="259"/>
    </row>
    <row r="4970" spans="1:10">
      <c r="A4970" s="259"/>
      <c r="B4970" s="259"/>
      <c r="C4970" s="259"/>
      <c r="D4970" s="259"/>
      <c r="E4970" s="259"/>
      <c r="F4970" s="270"/>
      <c r="G4970" s="259"/>
      <c r="H4970" s="259"/>
      <c r="I4970" s="259"/>
      <c r="J4970" s="259"/>
    </row>
    <row r="4971" spans="1:10">
      <c r="A4971" s="259"/>
      <c r="B4971" s="259"/>
      <c r="C4971" s="259"/>
      <c r="D4971" s="259"/>
      <c r="E4971" s="259"/>
      <c r="F4971" s="270"/>
      <c r="G4971" s="259"/>
      <c r="H4971" s="259"/>
      <c r="I4971" s="259"/>
      <c r="J4971" s="259"/>
    </row>
    <row r="4972" spans="1:10">
      <c r="A4972" s="259"/>
      <c r="B4972" s="259"/>
      <c r="C4972" s="259"/>
      <c r="D4972" s="259"/>
      <c r="E4972" s="259"/>
      <c r="F4972" s="270"/>
      <c r="G4972" s="259"/>
      <c r="H4972" s="259"/>
      <c r="I4972" s="259"/>
      <c r="J4972" s="259"/>
    </row>
    <row r="4973" spans="1:10">
      <c r="A4973" s="259"/>
      <c r="B4973" s="259"/>
      <c r="C4973" s="259"/>
      <c r="D4973" s="259"/>
      <c r="E4973" s="259"/>
      <c r="F4973" s="270"/>
      <c r="G4973" s="259"/>
      <c r="H4973" s="259"/>
      <c r="I4973" s="259"/>
      <c r="J4973" s="259"/>
    </row>
    <row r="4974" spans="1:10">
      <c r="A4974" s="259"/>
      <c r="B4974" s="259"/>
      <c r="C4974" s="259"/>
      <c r="D4974" s="259"/>
      <c r="E4974" s="259"/>
      <c r="F4974" s="270"/>
      <c r="G4974" s="259"/>
      <c r="H4974" s="259"/>
      <c r="I4974" s="259"/>
      <c r="J4974" s="259"/>
    </row>
    <row r="4975" spans="1:10">
      <c r="A4975" s="259"/>
      <c r="B4975" s="259"/>
      <c r="C4975" s="259"/>
      <c r="D4975" s="259"/>
      <c r="E4975" s="259"/>
      <c r="F4975" s="270"/>
      <c r="G4975" s="259"/>
      <c r="H4975" s="259"/>
      <c r="I4975" s="259"/>
      <c r="J4975" s="259"/>
    </row>
    <row r="4976" spans="1:10">
      <c r="A4976" s="259"/>
      <c r="B4976" s="259"/>
      <c r="C4976" s="259"/>
      <c r="D4976" s="259"/>
      <c r="E4976" s="259"/>
      <c r="F4976" s="270"/>
      <c r="G4976" s="259"/>
      <c r="H4976" s="259"/>
      <c r="I4976" s="259"/>
      <c r="J4976" s="259"/>
    </row>
    <row r="4977" spans="1:10">
      <c r="A4977" s="259"/>
      <c r="B4977" s="259"/>
      <c r="C4977" s="259"/>
      <c r="D4977" s="259"/>
      <c r="E4977" s="259"/>
      <c r="F4977" s="270"/>
      <c r="G4977" s="259"/>
      <c r="H4977" s="259"/>
      <c r="I4977" s="259"/>
      <c r="J4977" s="259"/>
    </row>
    <row r="4978" spans="1:10">
      <c r="A4978" s="259"/>
      <c r="B4978" s="259"/>
      <c r="C4978" s="259"/>
      <c r="D4978" s="259"/>
      <c r="E4978" s="259"/>
      <c r="F4978" s="270"/>
      <c r="G4978" s="259"/>
      <c r="H4978" s="259"/>
      <c r="I4978" s="259"/>
      <c r="J4978" s="259"/>
    </row>
    <row r="4979" spans="1:10">
      <c r="A4979" s="259"/>
      <c r="B4979" s="259"/>
      <c r="C4979" s="259"/>
      <c r="D4979" s="259"/>
      <c r="E4979" s="259"/>
      <c r="F4979" s="270"/>
      <c r="G4979" s="259"/>
      <c r="H4979" s="259"/>
      <c r="I4979" s="259"/>
      <c r="J4979" s="259"/>
    </row>
    <row r="4980" spans="1:10">
      <c r="A4980" s="259"/>
      <c r="B4980" s="259"/>
      <c r="C4980" s="259"/>
      <c r="D4980" s="259"/>
      <c r="E4980" s="259"/>
      <c r="F4980" s="270"/>
      <c r="G4980" s="259"/>
      <c r="H4980" s="259"/>
      <c r="I4980" s="259"/>
      <c r="J4980" s="259"/>
    </row>
    <row r="4981" spans="1:10">
      <c r="A4981" s="259"/>
      <c r="B4981" s="259"/>
      <c r="C4981" s="259"/>
      <c r="D4981" s="259"/>
      <c r="E4981" s="259"/>
      <c r="F4981" s="270"/>
      <c r="G4981" s="259"/>
      <c r="H4981" s="259"/>
      <c r="I4981" s="259"/>
      <c r="J4981" s="259"/>
    </row>
    <row r="4982" spans="1:10">
      <c r="A4982" s="259"/>
      <c r="B4982" s="259"/>
      <c r="C4982" s="259"/>
      <c r="D4982" s="259"/>
      <c r="E4982" s="259"/>
      <c r="F4982" s="270"/>
      <c r="G4982" s="259"/>
      <c r="H4982" s="259"/>
      <c r="I4982" s="259"/>
      <c r="J4982" s="259"/>
    </row>
    <row r="4983" spans="1:10">
      <c r="A4983" s="259"/>
      <c r="B4983" s="259"/>
      <c r="C4983" s="259"/>
      <c r="D4983" s="259"/>
      <c r="E4983" s="259"/>
      <c r="F4983" s="270"/>
      <c r="G4983" s="259"/>
      <c r="H4983" s="259"/>
      <c r="I4983" s="259"/>
      <c r="J4983" s="259"/>
    </row>
    <row r="4984" spans="1:10">
      <c r="A4984" s="259"/>
      <c r="B4984" s="259"/>
      <c r="C4984" s="259"/>
      <c r="D4984" s="259"/>
      <c r="E4984" s="259"/>
      <c r="F4984" s="270"/>
      <c r="G4984" s="259"/>
      <c r="H4984" s="259"/>
      <c r="I4984" s="259"/>
      <c r="J4984" s="259"/>
    </row>
    <row r="4985" spans="1:10">
      <c r="A4985" s="259"/>
      <c r="B4985" s="259"/>
      <c r="C4985" s="259"/>
      <c r="D4985" s="259"/>
      <c r="E4985" s="259"/>
      <c r="F4985" s="270"/>
      <c r="G4985" s="259"/>
      <c r="H4985" s="259"/>
      <c r="I4985" s="259"/>
      <c r="J4985" s="259"/>
    </row>
    <row r="4986" spans="1:10">
      <c r="A4986" s="259"/>
      <c r="B4986" s="259"/>
      <c r="C4986" s="259"/>
      <c r="D4986" s="259"/>
      <c r="E4986" s="259"/>
      <c r="F4986" s="270"/>
      <c r="G4986" s="259"/>
      <c r="H4986" s="259"/>
      <c r="I4986" s="259"/>
      <c r="J4986" s="259"/>
    </row>
    <row r="4987" spans="1:10">
      <c r="A4987" s="259"/>
      <c r="B4987" s="259"/>
      <c r="C4987" s="259"/>
      <c r="D4987" s="259"/>
      <c r="E4987" s="259"/>
      <c r="F4987" s="270"/>
      <c r="G4987" s="259"/>
      <c r="H4987" s="259"/>
      <c r="I4987" s="259"/>
      <c r="J4987" s="259"/>
    </row>
    <row r="4988" spans="1:10">
      <c r="A4988" s="259"/>
      <c r="B4988" s="259"/>
      <c r="C4988" s="259"/>
      <c r="D4988" s="259"/>
      <c r="E4988" s="259"/>
      <c r="F4988" s="270"/>
      <c r="G4988" s="259"/>
      <c r="H4988" s="259"/>
      <c r="I4988" s="259"/>
      <c r="J4988" s="259"/>
    </row>
    <row r="4989" spans="1:10">
      <c r="A4989" s="259"/>
      <c r="B4989" s="259"/>
      <c r="C4989" s="259"/>
      <c r="D4989" s="259"/>
      <c r="E4989" s="259"/>
      <c r="F4989" s="270"/>
      <c r="G4989" s="259"/>
      <c r="H4989" s="259"/>
      <c r="I4989" s="259"/>
      <c r="J4989" s="259"/>
    </row>
    <row r="4990" spans="1:10">
      <c r="A4990" s="259"/>
      <c r="B4990" s="259"/>
      <c r="C4990" s="259"/>
      <c r="D4990" s="259"/>
      <c r="E4990" s="259"/>
      <c r="F4990" s="270"/>
      <c r="G4990" s="259"/>
      <c r="H4990" s="259"/>
      <c r="I4990" s="259"/>
      <c r="J4990" s="259"/>
    </row>
    <row r="4991" spans="1:10">
      <c r="A4991" s="259"/>
      <c r="B4991" s="259"/>
      <c r="C4991" s="259"/>
      <c r="D4991" s="259"/>
      <c r="E4991" s="259"/>
      <c r="F4991" s="270"/>
      <c r="G4991" s="259"/>
      <c r="H4991" s="259"/>
      <c r="I4991" s="259"/>
      <c r="J4991" s="259"/>
    </row>
    <row r="4992" spans="1:10">
      <c r="A4992" s="259"/>
      <c r="B4992" s="259"/>
      <c r="C4992" s="259"/>
      <c r="D4992" s="259"/>
      <c r="E4992" s="259"/>
      <c r="F4992" s="270"/>
      <c r="G4992" s="259"/>
      <c r="H4992" s="259"/>
      <c r="I4992" s="259"/>
      <c r="J4992" s="259"/>
    </row>
    <row r="4993" spans="1:10">
      <c r="A4993" s="259"/>
      <c r="B4993" s="259"/>
      <c r="C4993" s="259"/>
      <c r="D4993" s="259"/>
      <c r="E4993" s="259"/>
      <c r="F4993" s="270"/>
      <c r="G4993" s="259"/>
      <c r="H4993" s="259"/>
      <c r="I4993" s="259"/>
      <c r="J4993" s="259"/>
    </row>
    <row r="4994" spans="1:10">
      <c r="A4994" s="259"/>
      <c r="B4994" s="259"/>
      <c r="C4994" s="259"/>
      <c r="D4994" s="259"/>
      <c r="E4994" s="259"/>
      <c r="F4994" s="270"/>
      <c r="G4994" s="259"/>
      <c r="H4994" s="259"/>
      <c r="I4994" s="259"/>
      <c r="J4994" s="259"/>
    </row>
    <row r="4995" spans="1:10">
      <c r="A4995" s="259"/>
      <c r="B4995" s="259"/>
      <c r="C4995" s="259"/>
      <c r="D4995" s="259"/>
      <c r="E4995" s="259"/>
      <c r="F4995" s="270"/>
      <c r="G4995" s="259"/>
      <c r="H4995" s="259"/>
      <c r="I4995" s="259"/>
      <c r="J4995" s="259"/>
    </row>
    <row r="4996" spans="1:10">
      <c r="A4996" s="259"/>
      <c r="B4996" s="259"/>
      <c r="C4996" s="259"/>
      <c r="D4996" s="259"/>
      <c r="E4996" s="259"/>
      <c r="F4996" s="270"/>
      <c r="G4996" s="259"/>
      <c r="H4996" s="259"/>
      <c r="I4996" s="259"/>
      <c r="J4996" s="259"/>
    </row>
    <row r="4997" spans="1:10">
      <c r="A4997" s="259"/>
      <c r="B4997" s="259"/>
      <c r="C4997" s="259"/>
      <c r="D4997" s="259"/>
      <c r="E4997" s="259"/>
      <c r="F4997" s="270"/>
      <c r="G4997" s="259"/>
      <c r="H4997" s="259"/>
      <c r="I4997" s="259"/>
      <c r="J4997" s="259"/>
    </row>
    <row r="4998" spans="1:10">
      <c r="A4998" s="259"/>
      <c r="B4998" s="259"/>
      <c r="C4998" s="259"/>
      <c r="D4998" s="259"/>
      <c r="E4998" s="259"/>
      <c r="F4998" s="270"/>
      <c r="G4998" s="259"/>
      <c r="H4998" s="259"/>
      <c r="I4998" s="259"/>
      <c r="J4998" s="259"/>
    </row>
    <row r="4999" spans="1:10">
      <c r="A4999" s="259"/>
      <c r="B4999" s="259"/>
      <c r="C4999" s="259"/>
      <c r="D4999" s="259"/>
      <c r="E4999" s="259"/>
      <c r="F4999" s="270"/>
      <c r="G4999" s="259"/>
      <c r="H4999" s="259"/>
      <c r="I4999" s="259"/>
      <c r="J4999" s="259"/>
    </row>
    <row r="5000" spans="1:10">
      <c r="A5000" s="259"/>
      <c r="B5000" s="259"/>
      <c r="C5000" s="259"/>
      <c r="D5000" s="259"/>
      <c r="E5000" s="259"/>
      <c r="F5000" s="270"/>
      <c r="G5000" s="259"/>
      <c r="H5000" s="259"/>
      <c r="I5000" s="259"/>
      <c r="J5000" s="259"/>
    </row>
    <row r="5001" spans="1:10">
      <c r="A5001" s="259"/>
      <c r="B5001" s="259"/>
      <c r="C5001" s="259"/>
      <c r="D5001" s="259"/>
      <c r="E5001" s="259"/>
      <c r="F5001" s="270"/>
      <c r="G5001" s="259"/>
      <c r="H5001" s="259"/>
      <c r="I5001" s="259"/>
      <c r="J5001" s="259"/>
    </row>
    <row r="5002" spans="1:10">
      <c r="A5002" s="259"/>
      <c r="B5002" s="259"/>
      <c r="C5002" s="259"/>
      <c r="D5002" s="259"/>
      <c r="E5002" s="259"/>
      <c r="F5002" s="270"/>
      <c r="G5002" s="259"/>
      <c r="H5002" s="259"/>
      <c r="I5002" s="259"/>
      <c r="J5002" s="259"/>
    </row>
    <row r="5003" spans="1:10">
      <c r="A5003" s="259"/>
      <c r="B5003" s="259"/>
      <c r="C5003" s="259"/>
      <c r="D5003" s="259"/>
      <c r="E5003" s="259"/>
      <c r="F5003" s="270"/>
      <c r="G5003" s="259"/>
      <c r="H5003" s="259"/>
      <c r="I5003" s="259"/>
      <c r="J5003" s="259"/>
    </row>
    <row r="5004" spans="1:10">
      <c r="A5004" s="259"/>
      <c r="B5004" s="259"/>
      <c r="C5004" s="259"/>
      <c r="D5004" s="259"/>
      <c r="E5004" s="259"/>
      <c r="F5004" s="270"/>
      <c r="G5004" s="259"/>
      <c r="H5004" s="259"/>
      <c r="I5004" s="259"/>
      <c r="J5004" s="259"/>
    </row>
    <row r="5005" spans="1:10">
      <c r="A5005" s="259"/>
      <c r="B5005" s="259"/>
      <c r="C5005" s="259"/>
      <c r="D5005" s="259"/>
      <c r="E5005" s="259"/>
      <c r="F5005" s="270"/>
      <c r="G5005" s="259"/>
      <c r="H5005" s="259"/>
      <c r="I5005" s="259"/>
      <c r="J5005" s="259"/>
    </row>
    <row r="5006" spans="1:10">
      <c r="A5006" s="259"/>
      <c r="B5006" s="259"/>
      <c r="C5006" s="259"/>
      <c r="D5006" s="259"/>
      <c r="E5006" s="259"/>
      <c r="F5006" s="270"/>
      <c r="G5006" s="259"/>
      <c r="H5006" s="259"/>
      <c r="I5006" s="259"/>
      <c r="J5006" s="259"/>
    </row>
    <row r="5007" spans="1:10">
      <c r="A5007" s="259"/>
      <c r="B5007" s="259"/>
      <c r="C5007" s="259"/>
      <c r="D5007" s="259"/>
      <c r="E5007" s="259"/>
      <c r="F5007" s="270"/>
      <c r="G5007" s="259"/>
      <c r="H5007" s="259"/>
      <c r="I5007" s="259"/>
      <c r="J5007" s="259"/>
    </row>
    <row r="5008" spans="1:10">
      <c r="A5008" s="259"/>
      <c r="B5008" s="259"/>
      <c r="C5008" s="259"/>
      <c r="D5008" s="259"/>
      <c r="E5008" s="259"/>
      <c r="F5008" s="270"/>
      <c r="G5008" s="259"/>
      <c r="H5008" s="259"/>
      <c r="I5008" s="259"/>
      <c r="J5008" s="259"/>
    </row>
    <row r="5009" spans="1:10">
      <c r="A5009" s="259"/>
      <c r="B5009" s="259"/>
      <c r="C5009" s="259"/>
      <c r="D5009" s="259"/>
      <c r="E5009" s="259"/>
      <c r="F5009" s="270"/>
      <c r="G5009" s="259"/>
      <c r="H5009" s="259"/>
      <c r="I5009" s="259"/>
      <c r="J5009" s="259"/>
    </row>
    <row r="5010" spans="1:10">
      <c r="A5010" s="259"/>
      <c r="B5010" s="259"/>
      <c r="C5010" s="259"/>
      <c r="D5010" s="259"/>
      <c r="E5010" s="259"/>
      <c r="F5010" s="270"/>
      <c r="G5010" s="259"/>
      <c r="H5010" s="259"/>
      <c r="I5010" s="259"/>
      <c r="J5010" s="259"/>
    </row>
    <row r="5011" spans="1:10">
      <c r="A5011" s="259"/>
      <c r="B5011" s="259"/>
      <c r="C5011" s="259"/>
      <c r="D5011" s="259"/>
      <c r="E5011" s="259"/>
      <c r="F5011" s="270"/>
      <c r="G5011" s="259"/>
      <c r="H5011" s="259"/>
      <c r="I5011" s="259"/>
      <c r="J5011" s="259"/>
    </row>
    <row r="5012" spans="1:10">
      <c r="A5012" s="259"/>
      <c r="B5012" s="259"/>
      <c r="C5012" s="259"/>
      <c r="D5012" s="259"/>
      <c r="E5012" s="259"/>
      <c r="F5012" s="270"/>
      <c r="G5012" s="259"/>
      <c r="H5012" s="259"/>
      <c r="I5012" s="259"/>
      <c r="J5012" s="259"/>
    </row>
    <row r="5013" spans="1:10">
      <c r="A5013" s="259"/>
      <c r="B5013" s="259"/>
      <c r="C5013" s="259"/>
      <c r="D5013" s="259"/>
      <c r="E5013" s="259"/>
      <c r="F5013" s="270"/>
      <c r="G5013" s="259"/>
      <c r="H5013" s="259"/>
      <c r="I5013" s="259"/>
      <c r="J5013" s="259"/>
    </row>
    <row r="5014" spans="1:10">
      <c r="A5014" s="259"/>
      <c r="B5014" s="259"/>
      <c r="C5014" s="259"/>
      <c r="D5014" s="259"/>
      <c r="E5014" s="259"/>
      <c r="F5014" s="270"/>
      <c r="G5014" s="259"/>
      <c r="H5014" s="259"/>
      <c r="I5014" s="259"/>
      <c r="J5014" s="259"/>
    </row>
    <row r="5015" spans="1:10">
      <c r="A5015" s="259"/>
      <c r="B5015" s="259"/>
      <c r="C5015" s="259"/>
      <c r="D5015" s="259"/>
      <c r="E5015" s="259"/>
      <c r="F5015" s="270"/>
      <c r="G5015" s="259"/>
      <c r="H5015" s="259"/>
      <c r="I5015" s="259"/>
      <c r="J5015" s="259"/>
    </row>
    <row r="5016" spans="1:10">
      <c r="A5016" s="259"/>
      <c r="B5016" s="259"/>
      <c r="C5016" s="259"/>
      <c r="D5016" s="259"/>
      <c r="E5016" s="259"/>
      <c r="F5016" s="270"/>
      <c r="G5016" s="259"/>
      <c r="H5016" s="259"/>
      <c r="I5016" s="259"/>
      <c r="J5016" s="259"/>
    </row>
    <row r="5017" spans="1:10">
      <c r="A5017" s="259"/>
      <c r="B5017" s="259"/>
      <c r="C5017" s="259"/>
      <c r="D5017" s="259"/>
      <c r="E5017" s="259"/>
      <c r="F5017" s="270"/>
      <c r="G5017" s="259"/>
      <c r="H5017" s="259"/>
      <c r="I5017" s="259"/>
      <c r="J5017" s="259"/>
    </row>
    <row r="5018" spans="1:10">
      <c r="A5018" s="259"/>
      <c r="B5018" s="259"/>
      <c r="C5018" s="259"/>
      <c r="D5018" s="259"/>
      <c r="E5018" s="259"/>
      <c r="F5018" s="270"/>
      <c r="G5018" s="259"/>
      <c r="H5018" s="259"/>
      <c r="I5018" s="259"/>
      <c r="J5018" s="259"/>
    </row>
    <row r="5019" spans="1:10">
      <c r="A5019" s="259"/>
      <c r="B5019" s="259"/>
      <c r="C5019" s="259"/>
      <c r="D5019" s="259"/>
      <c r="E5019" s="259"/>
      <c r="F5019" s="270"/>
      <c r="G5019" s="259"/>
      <c r="H5019" s="259"/>
      <c r="I5019" s="259"/>
      <c r="J5019" s="259"/>
    </row>
    <row r="5020" spans="1:10">
      <c r="A5020" s="259"/>
      <c r="B5020" s="259"/>
      <c r="C5020" s="259"/>
      <c r="D5020" s="259"/>
      <c r="E5020" s="259"/>
      <c r="F5020" s="270"/>
      <c r="G5020" s="259"/>
      <c r="H5020" s="259"/>
      <c r="I5020" s="259"/>
      <c r="J5020" s="259"/>
    </row>
    <row r="5021" spans="1:10">
      <c r="A5021" s="259"/>
      <c r="B5021" s="259"/>
      <c r="C5021" s="259"/>
      <c r="D5021" s="259"/>
      <c r="E5021" s="259"/>
      <c r="F5021" s="270"/>
      <c r="G5021" s="259"/>
      <c r="H5021" s="259"/>
      <c r="I5021" s="259"/>
      <c r="J5021" s="259"/>
    </row>
    <row r="5022" spans="1:10">
      <c r="A5022" s="259"/>
      <c r="B5022" s="259"/>
      <c r="C5022" s="259"/>
      <c r="D5022" s="259"/>
      <c r="E5022" s="259"/>
      <c r="F5022" s="270"/>
      <c r="G5022" s="259"/>
      <c r="H5022" s="259"/>
      <c r="I5022" s="259"/>
      <c r="J5022" s="259"/>
    </row>
    <row r="5023" spans="1:10">
      <c r="A5023" s="259"/>
      <c r="B5023" s="259"/>
      <c r="C5023" s="259"/>
      <c r="D5023" s="259"/>
      <c r="E5023" s="259"/>
      <c r="F5023" s="270"/>
      <c r="G5023" s="259"/>
      <c r="H5023" s="259"/>
      <c r="I5023" s="259"/>
      <c r="J5023" s="259"/>
    </row>
    <row r="5024" spans="1:10">
      <c r="A5024" s="259"/>
      <c r="B5024" s="259"/>
      <c r="C5024" s="259"/>
      <c r="D5024" s="259"/>
      <c r="E5024" s="259"/>
      <c r="F5024" s="270"/>
      <c r="G5024" s="259"/>
      <c r="H5024" s="259"/>
      <c r="I5024" s="259"/>
      <c r="J5024" s="259"/>
    </row>
    <row r="5025" spans="1:10">
      <c r="A5025" s="259"/>
      <c r="B5025" s="259"/>
      <c r="C5025" s="259"/>
      <c r="D5025" s="259"/>
      <c r="E5025" s="259"/>
      <c r="F5025" s="270"/>
      <c r="G5025" s="259"/>
      <c r="H5025" s="259"/>
      <c r="I5025" s="259"/>
      <c r="J5025" s="259"/>
    </row>
    <row r="5026" spans="1:10">
      <c r="A5026" s="259"/>
      <c r="B5026" s="259"/>
      <c r="C5026" s="259"/>
      <c r="D5026" s="259"/>
      <c r="E5026" s="259"/>
      <c r="F5026" s="270"/>
      <c r="G5026" s="259"/>
      <c r="H5026" s="259"/>
      <c r="I5026" s="259"/>
      <c r="J5026" s="259"/>
    </row>
    <row r="5027" spans="1:10">
      <c r="A5027" s="259"/>
      <c r="B5027" s="259"/>
      <c r="C5027" s="259"/>
      <c r="D5027" s="259"/>
      <c r="E5027" s="259"/>
      <c r="F5027" s="270"/>
      <c r="G5027" s="259"/>
      <c r="H5027" s="259"/>
      <c r="I5027" s="259"/>
      <c r="J5027" s="259"/>
    </row>
    <row r="5028" spans="1:10">
      <c r="A5028" s="259"/>
      <c r="B5028" s="259"/>
      <c r="C5028" s="259"/>
      <c r="D5028" s="259"/>
      <c r="E5028" s="259"/>
      <c r="F5028" s="270"/>
      <c r="G5028" s="259"/>
      <c r="H5028" s="259"/>
      <c r="I5028" s="259"/>
      <c r="J5028" s="259"/>
    </row>
    <row r="5029" spans="1:10">
      <c r="A5029" s="259"/>
      <c r="B5029" s="259"/>
      <c r="C5029" s="259"/>
      <c r="D5029" s="259"/>
      <c r="E5029" s="259"/>
      <c r="F5029" s="270"/>
      <c r="G5029" s="259"/>
      <c r="H5029" s="259"/>
      <c r="I5029" s="259"/>
      <c r="J5029" s="259"/>
    </row>
    <row r="5030" spans="1:10">
      <c r="A5030" s="259"/>
      <c r="B5030" s="259"/>
      <c r="C5030" s="259"/>
      <c r="D5030" s="259"/>
      <c r="E5030" s="259"/>
      <c r="F5030" s="270"/>
      <c r="G5030" s="259"/>
      <c r="H5030" s="259"/>
      <c r="I5030" s="259"/>
      <c r="J5030" s="259"/>
    </row>
    <row r="5031" spans="1:10">
      <c r="A5031" s="259"/>
      <c r="B5031" s="259"/>
      <c r="C5031" s="259"/>
      <c r="D5031" s="259"/>
      <c r="E5031" s="259"/>
      <c r="F5031" s="270"/>
      <c r="G5031" s="259"/>
      <c r="H5031" s="259"/>
      <c r="I5031" s="259"/>
      <c r="J5031" s="259"/>
    </row>
    <row r="5032" spans="1:10">
      <c r="A5032" s="259"/>
      <c r="B5032" s="259"/>
      <c r="C5032" s="259"/>
      <c r="D5032" s="259"/>
      <c r="E5032" s="259"/>
      <c r="F5032" s="270"/>
      <c r="G5032" s="259"/>
      <c r="H5032" s="259"/>
      <c r="I5032" s="259"/>
      <c r="J5032" s="259"/>
    </row>
    <row r="5033" spans="1:10">
      <c r="A5033" s="259"/>
      <c r="B5033" s="259"/>
      <c r="C5033" s="259"/>
      <c r="D5033" s="259"/>
      <c r="E5033" s="259"/>
      <c r="F5033" s="270"/>
      <c r="G5033" s="259"/>
      <c r="H5033" s="259"/>
      <c r="I5033" s="259"/>
      <c r="J5033" s="259"/>
    </row>
    <row r="5034" spans="1:10">
      <c r="A5034" s="259"/>
      <c r="B5034" s="259"/>
      <c r="C5034" s="259"/>
      <c r="D5034" s="259"/>
      <c r="E5034" s="259"/>
      <c r="F5034" s="270"/>
      <c r="G5034" s="259"/>
      <c r="H5034" s="259"/>
      <c r="I5034" s="259"/>
      <c r="J5034" s="259"/>
    </row>
    <row r="5035" spans="1:10">
      <c r="A5035" s="259"/>
      <c r="B5035" s="259"/>
      <c r="C5035" s="259"/>
      <c r="D5035" s="259"/>
      <c r="E5035" s="259"/>
      <c r="F5035" s="270"/>
      <c r="G5035" s="259"/>
      <c r="H5035" s="259"/>
      <c r="I5035" s="259"/>
      <c r="J5035" s="259"/>
    </row>
    <row r="5036" spans="1:10">
      <c r="A5036" s="259"/>
      <c r="B5036" s="259"/>
      <c r="C5036" s="259"/>
      <c r="D5036" s="259"/>
      <c r="E5036" s="259"/>
      <c r="F5036" s="270"/>
      <c r="G5036" s="259"/>
      <c r="H5036" s="259"/>
      <c r="I5036" s="259"/>
      <c r="J5036" s="259"/>
    </row>
    <row r="5037" spans="1:10">
      <c r="A5037" s="259"/>
      <c r="B5037" s="259"/>
      <c r="C5037" s="259"/>
      <c r="D5037" s="259"/>
      <c r="E5037" s="259"/>
      <c r="F5037" s="270"/>
      <c r="G5037" s="259"/>
      <c r="H5037" s="259"/>
      <c r="I5037" s="259"/>
      <c r="J5037" s="259"/>
    </row>
    <row r="5038" spans="1:10">
      <c r="A5038" s="259"/>
      <c r="B5038" s="259"/>
      <c r="C5038" s="259"/>
      <c r="D5038" s="259"/>
      <c r="E5038" s="259"/>
      <c r="F5038" s="270"/>
      <c r="G5038" s="259"/>
      <c r="H5038" s="259"/>
      <c r="I5038" s="259"/>
      <c r="J5038" s="259"/>
    </row>
    <row r="5039" spans="1:10">
      <c r="A5039" s="259"/>
      <c r="B5039" s="259"/>
      <c r="C5039" s="259"/>
      <c r="D5039" s="259"/>
      <c r="E5039" s="259"/>
      <c r="F5039" s="270"/>
      <c r="G5039" s="259"/>
      <c r="H5039" s="259"/>
      <c r="I5039" s="259"/>
      <c r="J5039" s="259"/>
    </row>
    <row r="5040" spans="1:10">
      <c r="A5040" s="259"/>
      <c r="B5040" s="259"/>
      <c r="C5040" s="259"/>
      <c r="D5040" s="259"/>
      <c r="E5040" s="259"/>
      <c r="F5040" s="270"/>
      <c r="G5040" s="259"/>
      <c r="H5040" s="259"/>
      <c r="I5040" s="259"/>
      <c r="J5040" s="259"/>
    </row>
    <row r="5041" spans="1:10">
      <c r="A5041" s="259"/>
      <c r="B5041" s="259"/>
      <c r="C5041" s="259"/>
      <c r="D5041" s="259"/>
      <c r="E5041" s="259"/>
      <c r="F5041" s="270"/>
      <c r="G5041" s="259"/>
      <c r="H5041" s="259"/>
      <c r="I5041" s="259"/>
      <c r="J5041" s="259"/>
    </row>
    <row r="5042" spans="1:10">
      <c r="A5042" s="259"/>
      <c r="B5042" s="259"/>
      <c r="C5042" s="259"/>
      <c r="D5042" s="259"/>
      <c r="E5042" s="259"/>
      <c r="F5042" s="270"/>
      <c r="G5042" s="259"/>
      <c r="H5042" s="259"/>
      <c r="I5042" s="259"/>
      <c r="J5042" s="259"/>
    </row>
    <row r="5043" spans="1:10">
      <c r="A5043" s="259"/>
      <c r="B5043" s="259"/>
      <c r="C5043" s="259"/>
      <c r="D5043" s="259"/>
      <c r="E5043" s="259"/>
      <c r="F5043" s="270"/>
      <c r="G5043" s="259"/>
      <c r="H5043" s="259"/>
      <c r="I5043" s="259"/>
      <c r="J5043" s="259"/>
    </row>
    <row r="5044" spans="1:10">
      <c r="A5044" s="259"/>
      <c r="B5044" s="259"/>
      <c r="C5044" s="259"/>
      <c r="D5044" s="259"/>
      <c r="E5044" s="259"/>
      <c r="F5044" s="270"/>
      <c r="G5044" s="259"/>
      <c r="H5044" s="259"/>
      <c r="I5044" s="259"/>
      <c r="J5044" s="259"/>
    </row>
    <row r="5045" spans="1:10">
      <c r="A5045" s="259"/>
      <c r="B5045" s="259"/>
      <c r="C5045" s="259"/>
      <c r="D5045" s="259"/>
      <c r="E5045" s="259"/>
      <c r="F5045" s="270"/>
      <c r="G5045" s="259"/>
      <c r="H5045" s="259"/>
      <c r="I5045" s="259"/>
      <c r="J5045" s="259"/>
    </row>
    <row r="5046" spans="1:10">
      <c r="A5046" s="259"/>
      <c r="B5046" s="259"/>
      <c r="C5046" s="259"/>
      <c r="D5046" s="259"/>
      <c r="E5046" s="259"/>
      <c r="F5046" s="270"/>
      <c r="G5046" s="259"/>
      <c r="H5046" s="259"/>
      <c r="I5046" s="259"/>
      <c r="J5046" s="259"/>
    </row>
    <row r="5047" spans="1:10">
      <c r="A5047" s="259"/>
      <c r="B5047" s="259"/>
      <c r="C5047" s="259"/>
      <c r="D5047" s="259"/>
      <c r="E5047" s="259"/>
      <c r="F5047" s="270"/>
      <c r="G5047" s="259"/>
      <c r="H5047" s="259"/>
      <c r="I5047" s="259"/>
      <c r="J5047" s="259"/>
    </row>
    <row r="5048" spans="1:10">
      <c r="A5048" s="259"/>
      <c r="B5048" s="259"/>
      <c r="C5048" s="259"/>
      <c r="D5048" s="259"/>
      <c r="E5048" s="259"/>
      <c r="F5048" s="270"/>
      <c r="G5048" s="259"/>
      <c r="H5048" s="259"/>
      <c r="I5048" s="259"/>
      <c r="J5048" s="259"/>
    </row>
    <row r="5049" spans="1:10">
      <c r="A5049" s="259"/>
      <c r="B5049" s="259"/>
      <c r="C5049" s="259"/>
      <c r="D5049" s="259"/>
      <c r="E5049" s="259"/>
      <c r="F5049" s="270"/>
      <c r="G5049" s="259"/>
      <c r="H5049" s="259"/>
      <c r="I5049" s="259"/>
      <c r="J5049" s="259"/>
    </row>
    <row r="5050" spans="1:10">
      <c r="A5050" s="259"/>
      <c r="B5050" s="259"/>
      <c r="C5050" s="259"/>
      <c r="D5050" s="259"/>
      <c r="E5050" s="259"/>
      <c r="F5050" s="270"/>
      <c r="G5050" s="259"/>
      <c r="H5050" s="259"/>
      <c r="I5050" s="259"/>
      <c r="J5050" s="259"/>
    </row>
    <row r="5051" spans="1:10">
      <c r="A5051" s="259"/>
      <c r="B5051" s="259"/>
      <c r="C5051" s="259"/>
      <c r="D5051" s="259"/>
      <c r="E5051" s="259"/>
      <c r="F5051" s="270"/>
      <c r="G5051" s="259"/>
      <c r="H5051" s="259"/>
      <c r="I5051" s="259"/>
      <c r="J5051" s="259"/>
    </row>
    <row r="5052" spans="1:10">
      <c r="A5052" s="259"/>
      <c r="B5052" s="259"/>
      <c r="C5052" s="259"/>
      <c r="D5052" s="259"/>
      <c r="E5052" s="259"/>
      <c r="F5052" s="270"/>
      <c r="G5052" s="259"/>
      <c r="H5052" s="259"/>
      <c r="I5052" s="259"/>
      <c r="J5052" s="259"/>
    </row>
    <row r="5053" spans="1:10">
      <c r="A5053" s="259"/>
      <c r="B5053" s="259"/>
      <c r="C5053" s="259"/>
      <c r="D5053" s="259"/>
      <c r="E5053" s="259"/>
      <c r="F5053" s="270"/>
      <c r="G5053" s="259"/>
      <c r="H5053" s="259"/>
      <c r="I5053" s="259"/>
      <c r="J5053" s="259"/>
    </row>
    <row r="5054" spans="1:10">
      <c r="A5054" s="259"/>
      <c r="B5054" s="259"/>
      <c r="C5054" s="259"/>
      <c r="D5054" s="259"/>
      <c r="E5054" s="259"/>
      <c r="F5054" s="270"/>
      <c r="G5054" s="259"/>
      <c r="H5054" s="259"/>
      <c r="I5054" s="259"/>
      <c r="J5054" s="259"/>
    </row>
    <row r="5055" spans="1:10">
      <c r="A5055" s="259"/>
      <c r="B5055" s="259"/>
      <c r="C5055" s="259"/>
      <c r="D5055" s="259"/>
      <c r="E5055" s="259"/>
      <c r="F5055" s="270"/>
      <c r="G5055" s="259"/>
      <c r="H5055" s="259"/>
      <c r="I5055" s="259"/>
      <c r="J5055" s="259"/>
    </row>
    <row r="5056" spans="1:10">
      <c r="A5056" s="259"/>
      <c r="B5056" s="259"/>
      <c r="C5056" s="259"/>
      <c r="D5056" s="259"/>
      <c r="E5056" s="259"/>
      <c r="F5056" s="270"/>
      <c r="G5056" s="259"/>
      <c r="H5056" s="259"/>
      <c r="I5056" s="259"/>
      <c r="J5056" s="259"/>
    </row>
    <row r="5057" spans="1:10">
      <c r="A5057" s="259"/>
      <c r="B5057" s="259"/>
      <c r="C5057" s="259"/>
      <c r="D5057" s="259"/>
      <c r="E5057" s="259"/>
      <c r="F5057" s="270"/>
      <c r="G5057" s="259"/>
      <c r="H5057" s="259"/>
      <c r="I5057" s="259"/>
      <c r="J5057" s="259"/>
    </row>
    <row r="5058" spans="1:10">
      <c r="A5058" s="259"/>
      <c r="B5058" s="259"/>
      <c r="C5058" s="259"/>
      <c r="D5058" s="259"/>
      <c r="E5058" s="259"/>
      <c r="F5058" s="270"/>
      <c r="G5058" s="259"/>
      <c r="H5058" s="259"/>
      <c r="I5058" s="259"/>
      <c r="J5058" s="259"/>
    </row>
    <row r="5059" spans="1:10">
      <c r="A5059" s="259"/>
      <c r="B5059" s="259"/>
      <c r="C5059" s="259"/>
      <c r="D5059" s="259"/>
      <c r="E5059" s="259"/>
      <c r="F5059" s="270"/>
      <c r="G5059" s="259"/>
      <c r="H5059" s="259"/>
      <c r="I5059" s="259"/>
      <c r="J5059" s="259"/>
    </row>
    <row r="5060" spans="1:10">
      <c r="A5060" s="259"/>
      <c r="B5060" s="259"/>
      <c r="C5060" s="259"/>
      <c r="D5060" s="259"/>
      <c r="E5060" s="259"/>
      <c r="F5060" s="270"/>
      <c r="G5060" s="259"/>
      <c r="H5060" s="259"/>
      <c r="I5060" s="259"/>
      <c r="J5060" s="259"/>
    </row>
    <row r="5061" spans="1:10">
      <c r="A5061" s="259"/>
      <c r="B5061" s="259"/>
      <c r="C5061" s="259"/>
      <c r="D5061" s="259"/>
      <c r="E5061" s="259"/>
      <c r="F5061" s="270"/>
      <c r="G5061" s="259"/>
      <c r="H5061" s="259"/>
      <c r="I5061" s="259"/>
      <c r="J5061" s="259"/>
    </row>
    <row r="5062" spans="1:10">
      <c r="A5062" s="259"/>
      <c r="B5062" s="259"/>
      <c r="C5062" s="259"/>
      <c r="D5062" s="259"/>
      <c r="E5062" s="259"/>
      <c r="F5062" s="270"/>
      <c r="G5062" s="259"/>
      <c r="H5062" s="259"/>
      <c r="I5062" s="259"/>
      <c r="J5062" s="259"/>
    </row>
    <row r="5063" spans="1:10">
      <c r="A5063" s="259"/>
      <c r="B5063" s="259"/>
      <c r="C5063" s="259"/>
      <c r="D5063" s="259"/>
      <c r="E5063" s="259"/>
      <c r="F5063" s="270"/>
      <c r="G5063" s="259"/>
      <c r="H5063" s="259"/>
      <c r="I5063" s="259"/>
      <c r="J5063" s="259"/>
    </row>
    <row r="5064" spans="1:10">
      <c r="A5064" s="259"/>
      <c r="B5064" s="259"/>
      <c r="C5064" s="259"/>
      <c r="D5064" s="259"/>
      <c r="E5064" s="259"/>
      <c r="F5064" s="270"/>
      <c r="G5064" s="259"/>
      <c r="H5064" s="259"/>
      <c r="I5064" s="259"/>
      <c r="J5064" s="259"/>
    </row>
    <row r="5065" spans="1:10">
      <c r="A5065" s="259"/>
      <c r="B5065" s="259"/>
      <c r="C5065" s="259"/>
      <c r="D5065" s="259"/>
      <c r="E5065" s="259"/>
      <c r="F5065" s="270"/>
      <c r="G5065" s="259"/>
      <c r="H5065" s="259"/>
      <c r="I5065" s="259"/>
      <c r="J5065" s="259"/>
    </row>
    <row r="5066" spans="1:10">
      <c r="A5066" s="259"/>
      <c r="B5066" s="259"/>
      <c r="C5066" s="259"/>
      <c r="D5066" s="259"/>
      <c r="E5066" s="259"/>
      <c r="F5066" s="270"/>
      <c r="G5066" s="259"/>
      <c r="H5066" s="259"/>
      <c r="I5066" s="259"/>
      <c r="J5066" s="259"/>
    </row>
    <row r="5067" spans="1:10">
      <c r="A5067" s="259"/>
      <c r="B5067" s="259"/>
      <c r="C5067" s="259"/>
      <c r="D5067" s="259"/>
      <c r="E5067" s="259"/>
      <c r="F5067" s="270"/>
      <c r="G5067" s="259"/>
      <c r="H5067" s="259"/>
      <c r="I5067" s="259"/>
      <c r="J5067" s="259"/>
    </row>
    <row r="5068" spans="1:10">
      <c r="A5068" s="259"/>
      <c r="B5068" s="259"/>
      <c r="C5068" s="259"/>
      <c r="D5068" s="259"/>
      <c r="E5068" s="259"/>
      <c r="F5068" s="270"/>
      <c r="G5068" s="259"/>
      <c r="H5068" s="259"/>
      <c r="I5068" s="259"/>
      <c r="J5068" s="259"/>
    </row>
    <row r="5069" spans="1:10">
      <c r="A5069" s="259"/>
      <c r="B5069" s="259"/>
      <c r="C5069" s="259"/>
      <c r="D5069" s="259"/>
      <c r="E5069" s="259"/>
      <c r="F5069" s="270"/>
      <c r="G5069" s="259"/>
      <c r="H5069" s="259"/>
      <c r="I5069" s="259"/>
      <c r="J5069" s="259"/>
    </row>
    <row r="5070" spans="1:10">
      <c r="A5070" s="259"/>
      <c r="B5070" s="259"/>
      <c r="C5070" s="259"/>
      <c r="D5070" s="259"/>
      <c r="E5070" s="259"/>
      <c r="F5070" s="270"/>
      <c r="G5070" s="259"/>
      <c r="H5070" s="259"/>
      <c r="I5070" s="259"/>
      <c r="J5070" s="259"/>
    </row>
    <row r="5071" spans="1:10">
      <c r="A5071" s="259"/>
      <c r="B5071" s="259"/>
      <c r="C5071" s="259"/>
      <c r="D5071" s="259"/>
      <c r="E5071" s="259"/>
      <c r="F5071" s="270"/>
      <c r="G5071" s="259"/>
      <c r="H5071" s="259"/>
      <c r="I5071" s="259"/>
      <c r="J5071" s="259"/>
    </row>
    <row r="5072" spans="1:10">
      <c r="A5072" s="259"/>
      <c r="B5072" s="259"/>
      <c r="C5072" s="259"/>
      <c r="D5072" s="259"/>
      <c r="E5072" s="259"/>
      <c r="F5072" s="270"/>
      <c r="G5072" s="259"/>
      <c r="H5072" s="259"/>
      <c r="I5072" s="259"/>
      <c r="J5072" s="259"/>
    </row>
    <row r="5073" spans="1:10">
      <c r="A5073" s="259"/>
      <c r="B5073" s="259"/>
      <c r="C5073" s="259"/>
      <c r="D5073" s="259"/>
      <c r="E5073" s="259"/>
      <c r="F5073" s="270"/>
      <c r="G5073" s="259"/>
      <c r="H5073" s="259"/>
      <c r="I5073" s="259"/>
      <c r="J5073" s="259"/>
    </row>
    <row r="5074" spans="1:10">
      <c r="A5074" s="259"/>
      <c r="B5074" s="259"/>
      <c r="C5074" s="259"/>
      <c r="D5074" s="259"/>
      <c r="E5074" s="259"/>
      <c r="F5074" s="270"/>
      <c r="G5074" s="259"/>
      <c r="H5074" s="259"/>
      <c r="I5074" s="259"/>
      <c r="J5074" s="259"/>
    </row>
    <row r="5075" spans="1:10">
      <c r="A5075" s="259"/>
      <c r="B5075" s="259"/>
      <c r="C5075" s="259"/>
      <c r="D5075" s="259"/>
      <c r="E5075" s="259"/>
      <c r="F5075" s="270"/>
      <c r="G5075" s="259"/>
      <c r="H5075" s="259"/>
      <c r="I5075" s="259"/>
      <c r="J5075" s="259"/>
    </row>
    <row r="5076" spans="1:10">
      <c r="A5076" s="259"/>
      <c r="B5076" s="259"/>
      <c r="C5076" s="259"/>
      <c r="D5076" s="259"/>
      <c r="E5076" s="259"/>
      <c r="F5076" s="270"/>
      <c r="G5076" s="259"/>
      <c r="H5076" s="259"/>
      <c r="I5076" s="259"/>
      <c r="J5076" s="259"/>
    </row>
    <row r="5077" spans="1:10">
      <c r="A5077" s="259"/>
      <c r="B5077" s="259"/>
      <c r="C5077" s="259"/>
      <c r="D5077" s="259"/>
      <c r="E5077" s="259"/>
      <c r="F5077" s="270"/>
      <c r="G5077" s="259"/>
      <c r="H5077" s="259"/>
      <c r="I5077" s="259"/>
      <c r="J5077" s="259"/>
    </row>
    <row r="5078" spans="1:10">
      <c r="A5078" s="259"/>
      <c r="B5078" s="259"/>
      <c r="C5078" s="259"/>
      <c r="D5078" s="259"/>
      <c r="E5078" s="259"/>
      <c r="F5078" s="270"/>
      <c r="G5078" s="259"/>
      <c r="H5078" s="259"/>
      <c r="I5078" s="259"/>
      <c r="J5078" s="259"/>
    </row>
    <row r="5079" spans="1:10">
      <c r="A5079" s="259"/>
      <c r="B5079" s="259"/>
      <c r="C5079" s="259"/>
      <c r="D5079" s="259"/>
      <c r="E5079" s="259"/>
      <c r="F5079" s="270"/>
      <c r="G5079" s="259"/>
      <c r="H5079" s="259"/>
      <c r="I5079" s="259"/>
      <c r="J5079" s="259"/>
    </row>
    <row r="5080" spans="1:10">
      <c r="A5080" s="259"/>
      <c r="B5080" s="259"/>
      <c r="C5080" s="259"/>
      <c r="D5080" s="259"/>
      <c r="E5080" s="259"/>
      <c r="F5080" s="270"/>
      <c r="G5080" s="259"/>
      <c r="H5080" s="259"/>
      <c r="I5080" s="259"/>
      <c r="J5080" s="259"/>
    </row>
    <row r="5081" spans="1:10">
      <c r="A5081" s="259"/>
      <c r="B5081" s="259"/>
      <c r="C5081" s="259"/>
      <c r="D5081" s="259"/>
      <c r="E5081" s="259"/>
      <c r="F5081" s="270"/>
      <c r="G5081" s="259"/>
      <c r="H5081" s="259"/>
      <c r="I5081" s="259"/>
      <c r="J5081" s="259"/>
    </row>
    <row r="5082" spans="1:10">
      <c r="A5082" s="259"/>
      <c r="B5082" s="259"/>
      <c r="C5082" s="259"/>
      <c r="D5082" s="259"/>
      <c r="E5082" s="259"/>
      <c r="F5082" s="270"/>
      <c r="G5082" s="259"/>
      <c r="H5082" s="259"/>
      <c r="I5082" s="259"/>
      <c r="J5082" s="259"/>
    </row>
    <row r="5083" spans="1:10">
      <c r="A5083" s="259"/>
      <c r="B5083" s="259"/>
      <c r="C5083" s="259"/>
      <c r="D5083" s="259"/>
      <c r="E5083" s="259"/>
      <c r="F5083" s="270"/>
      <c r="G5083" s="259"/>
      <c r="H5083" s="259"/>
      <c r="I5083" s="259"/>
      <c r="J5083" s="259"/>
    </row>
    <row r="5084" spans="1:10">
      <c r="A5084" s="259"/>
      <c r="B5084" s="259"/>
      <c r="C5084" s="259"/>
      <c r="D5084" s="259"/>
      <c r="E5084" s="259"/>
      <c r="F5084" s="270"/>
      <c r="G5084" s="259"/>
      <c r="H5084" s="259"/>
      <c r="I5084" s="259"/>
      <c r="J5084" s="259"/>
    </row>
    <row r="5085" spans="1:10">
      <c r="A5085" s="259"/>
      <c r="B5085" s="259"/>
      <c r="C5085" s="259"/>
      <c r="D5085" s="259"/>
      <c r="E5085" s="259"/>
      <c r="F5085" s="270"/>
      <c r="G5085" s="259"/>
      <c r="H5085" s="259"/>
      <c r="I5085" s="259"/>
      <c r="J5085" s="259"/>
    </row>
    <row r="5086" spans="1:10">
      <c r="A5086" s="259"/>
      <c r="B5086" s="259"/>
      <c r="C5086" s="259"/>
      <c r="D5086" s="259"/>
      <c r="E5086" s="259"/>
      <c r="F5086" s="270"/>
      <c r="G5086" s="259"/>
      <c r="H5086" s="259"/>
      <c r="I5086" s="259"/>
      <c r="J5086" s="259"/>
    </row>
    <row r="5087" spans="1:10">
      <c r="A5087" s="259"/>
      <c r="B5087" s="259"/>
      <c r="C5087" s="259"/>
      <c r="D5087" s="259"/>
      <c r="E5087" s="259"/>
      <c r="F5087" s="270"/>
      <c r="G5087" s="259"/>
      <c r="H5087" s="259"/>
      <c r="I5087" s="259"/>
      <c r="J5087" s="259"/>
    </row>
    <row r="5088" spans="1:10">
      <c r="A5088" s="259"/>
      <c r="B5088" s="259"/>
      <c r="C5088" s="259"/>
      <c r="D5088" s="259"/>
      <c r="E5088" s="259"/>
      <c r="F5088" s="270"/>
      <c r="G5088" s="259"/>
      <c r="H5088" s="259"/>
      <c r="I5088" s="259"/>
      <c r="J5088" s="259"/>
    </row>
    <row r="5089" spans="1:10">
      <c r="A5089" s="259"/>
      <c r="B5089" s="259"/>
      <c r="C5089" s="259"/>
      <c r="D5089" s="259"/>
      <c r="E5089" s="259"/>
      <c r="F5089" s="270"/>
      <c r="G5089" s="259"/>
      <c r="H5089" s="259"/>
      <c r="I5089" s="259"/>
      <c r="J5089" s="259"/>
    </row>
    <row r="5090" spans="1:10">
      <c r="A5090" s="259"/>
      <c r="B5090" s="259"/>
      <c r="C5090" s="259"/>
      <c r="D5090" s="259"/>
      <c r="E5090" s="259"/>
      <c r="F5090" s="270"/>
      <c r="G5090" s="259"/>
      <c r="H5090" s="259"/>
      <c r="I5090" s="259"/>
      <c r="J5090" s="259"/>
    </row>
    <row r="5091" spans="1:10">
      <c r="A5091" s="259"/>
      <c r="B5091" s="259"/>
      <c r="C5091" s="259"/>
      <c r="D5091" s="259"/>
      <c r="E5091" s="259"/>
      <c r="F5091" s="270"/>
      <c r="G5091" s="259"/>
      <c r="H5091" s="259"/>
      <c r="I5091" s="259"/>
      <c r="J5091" s="259"/>
    </row>
    <row r="5092" spans="1:10">
      <c r="A5092" s="259"/>
      <c r="B5092" s="259"/>
      <c r="C5092" s="259"/>
      <c r="D5092" s="259"/>
      <c r="E5092" s="259"/>
      <c r="F5092" s="270"/>
      <c r="G5092" s="259"/>
      <c r="H5092" s="259"/>
      <c r="I5092" s="259"/>
      <c r="J5092" s="259"/>
    </row>
    <row r="5093" spans="1:10">
      <c r="A5093" s="259"/>
      <c r="B5093" s="259"/>
      <c r="C5093" s="259"/>
      <c r="D5093" s="259"/>
      <c r="E5093" s="259"/>
      <c r="F5093" s="270"/>
      <c r="G5093" s="259"/>
      <c r="H5093" s="259"/>
      <c r="I5093" s="259"/>
      <c r="J5093" s="259"/>
    </row>
    <row r="5094" spans="1:10">
      <c r="A5094" s="259"/>
      <c r="B5094" s="259"/>
      <c r="C5094" s="259"/>
      <c r="D5094" s="259"/>
      <c r="E5094" s="259"/>
      <c r="F5094" s="270"/>
      <c r="G5094" s="259"/>
      <c r="H5094" s="259"/>
      <c r="I5094" s="259"/>
      <c r="J5094" s="259"/>
    </row>
    <row r="5095" spans="1:10">
      <c r="A5095" s="259"/>
      <c r="B5095" s="259"/>
      <c r="C5095" s="259"/>
      <c r="D5095" s="259"/>
      <c r="E5095" s="259"/>
      <c r="F5095" s="270"/>
      <c r="G5095" s="259"/>
      <c r="H5095" s="259"/>
      <c r="I5095" s="259"/>
      <c r="J5095" s="259"/>
    </row>
    <row r="5096" spans="1:10">
      <c r="A5096" s="259"/>
      <c r="B5096" s="259"/>
      <c r="C5096" s="259"/>
      <c r="D5096" s="259"/>
      <c r="E5096" s="259"/>
      <c r="F5096" s="270"/>
      <c r="G5096" s="259"/>
      <c r="H5096" s="259"/>
      <c r="I5096" s="259"/>
      <c r="J5096" s="259"/>
    </row>
    <row r="5097" spans="1:10">
      <c r="A5097" s="259"/>
      <c r="B5097" s="259"/>
      <c r="C5097" s="259"/>
      <c r="D5097" s="259"/>
      <c r="E5097" s="259"/>
      <c r="F5097" s="270"/>
      <c r="G5097" s="259"/>
      <c r="H5097" s="259"/>
      <c r="I5097" s="259"/>
      <c r="J5097" s="259"/>
    </row>
    <row r="5098" spans="1:10">
      <c r="A5098" s="259"/>
      <c r="B5098" s="259"/>
      <c r="C5098" s="259"/>
      <c r="D5098" s="259"/>
      <c r="E5098" s="259"/>
      <c r="F5098" s="270"/>
      <c r="G5098" s="259"/>
      <c r="H5098" s="259"/>
      <c r="I5098" s="259"/>
      <c r="J5098" s="259"/>
    </row>
    <row r="5099" spans="1:10">
      <c r="A5099" s="259"/>
      <c r="B5099" s="259"/>
      <c r="C5099" s="259"/>
      <c r="D5099" s="259"/>
      <c r="E5099" s="259"/>
      <c r="F5099" s="270"/>
      <c r="G5099" s="259"/>
      <c r="H5099" s="259"/>
      <c r="I5099" s="259"/>
      <c r="J5099" s="259"/>
    </row>
    <row r="5100" spans="1:10">
      <c r="A5100" s="259"/>
      <c r="B5100" s="259"/>
      <c r="C5100" s="259"/>
      <c r="D5100" s="259"/>
      <c r="E5100" s="259"/>
      <c r="F5100" s="270"/>
      <c r="G5100" s="259"/>
      <c r="H5100" s="259"/>
      <c r="I5100" s="259"/>
      <c r="J5100" s="259"/>
    </row>
    <row r="5101" spans="1:10">
      <c r="A5101" s="259"/>
      <c r="B5101" s="259"/>
      <c r="C5101" s="259"/>
      <c r="D5101" s="259"/>
      <c r="E5101" s="259"/>
      <c r="F5101" s="270"/>
      <c r="G5101" s="259"/>
      <c r="H5101" s="259"/>
      <c r="I5101" s="259"/>
      <c r="J5101" s="259"/>
    </row>
    <row r="5102" spans="1:10">
      <c r="A5102" s="259"/>
      <c r="B5102" s="259"/>
      <c r="C5102" s="259"/>
      <c r="D5102" s="259"/>
      <c r="E5102" s="259"/>
      <c r="F5102" s="270"/>
      <c r="G5102" s="259"/>
      <c r="H5102" s="259"/>
      <c r="I5102" s="259"/>
      <c r="J5102" s="259"/>
    </row>
    <row r="5103" spans="1:10">
      <c r="A5103" s="259"/>
      <c r="B5103" s="259"/>
      <c r="C5103" s="259"/>
      <c r="D5103" s="259"/>
      <c r="E5103" s="259"/>
      <c r="F5103" s="270"/>
      <c r="G5103" s="259"/>
      <c r="H5103" s="259"/>
      <c r="I5103" s="259"/>
      <c r="J5103" s="259"/>
    </row>
    <row r="5104" spans="1:10">
      <c r="A5104" s="259"/>
      <c r="B5104" s="259"/>
      <c r="C5104" s="259"/>
      <c r="D5104" s="259"/>
      <c r="E5104" s="259"/>
      <c r="F5104" s="270"/>
      <c r="G5104" s="259"/>
      <c r="H5104" s="259"/>
      <c r="I5104" s="259"/>
      <c r="J5104" s="259"/>
    </row>
    <row r="5105" spans="1:10">
      <c r="A5105" s="259"/>
      <c r="B5105" s="259"/>
      <c r="C5105" s="259"/>
      <c r="D5105" s="259"/>
      <c r="E5105" s="259"/>
      <c r="F5105" s="270"/>
      <c r="G5105" s="259"/>
      <c r="H5105" s="259"/>
      <c r="I5105" s="259"/>
      <c r="J5105" s="259"/>
    </row>
    <row r="5106" spans="1:10">
      <c r="A5106" s="259"/>
      <c r="B5106" s="259"/>
      <c r="C5106" s="259"/>
      <c r="D5106" s="259"/>
      <c r="E5106" s="259"/>
      <c r="F5106" s="270"/>
      <c r="G5106" s="259"/>
      <c r="H5106" s="259"/>
      <c r="I5106" s="259"/>
      <c r="J5106" s="259"/>
    </row>
    <row r="5107" spans="1:10">
      <c r="A5107" s="259"/>
      <c r="B5107" s="259"/>
      <c r="C5107" s="259"/>
      <c r="D5107" s="259"/>
      <c r="E5107" s="259"/>
      <c r="F5107" s="270"/>
      <c r="G5107" s="259"/>
      <c r="H5107" s="259"/>
      <c r="I5107" s="259"/>
      <c r="J5107" s="259"/>
    </row>
    <row r="5108" spans="1:10">
      <c r="A5108" s="259"/>
      <c r="B5108" s="259"/>
      <c r="C5108" s="259"/>
      <c r="D5108" s="259"/>
      <c r="E5108" s="259"/>
      <c r="F5108" s="270"/>
      <c r="G5108" s="259"/>
      <c r="H5108" s="259"/>
      <c r="I5108" s="259"/>
      <c r="J5108" s="259"/>
    </row>
    <row r="5109" spans="1:10">
      <c r="A5109" s="259"/>
      <c r="B5109" s="259"/>
      <c r="C5109" s="259"/>
      <c r="D5109" s="259"/>
      <c r="E5109" s="259"/>
      <c r="F5109" s="270"/>
      <c r="G5109" s="259"/>
      <c r="H5109" s="259"/>
      <c r="I5109" s="259"/>
      <c r="J5109" s="259"/>
    </row>
    <row r="5110" spans="1:10">
      <c r="A5110" s="259"/>
      <c r="B5110" s="259"/>
      <c r="C5110" s="259"/>
      <c r="D5110" s="259"/>
      <c r="E5110" s="259"/>
      <c r="F5110" s="270"/>
      <c r="G5110" s="259"/>
      <c r="H5110" s="259"/>
      <c r="I5110" s="259"/>
      <c r="J5110" s="259"/>
    </row>
    <row r="5111" spans="1:10">
      <c r="A5111" s="259"/>
      <c r="B5111" s="259"/>
      <c r="C5111" s="259"/>
      <c r="D5111" s="259"/>
      <c r="E5111" s="259"/>
      <c r="F5111" s="270"/>
      <c r="G5111" s="259"/>
      <c r="H5111" s="259"/>
      <c r="I5111" s="259"/>
      <c r="J5111" s="259"/>
    </row>
    <row r="5112" spans="1:10">
      <c r="A5112" s="259"/>
      <c r="B5112" s="259"/>
      <c r="C5112" s="259"/>
      <c r="D5112" s="259"/>
      <c r="E5112" s="259"/>
      <c r="F5112" s="270"/>
      <c r="G5112" s="259"/>
      <c r="H5112" s="259"/>
      <c r="I5112" s="259"/>
      <c r="J5112" s="259"/>
    </row>
    <row r="5113" spans="1:10">
      <c r="A5113" s="259"/>
      <c r="B5113" s="259"/>
      <c r="C5113" s="259"/>
      <c r="D5113" s="259"/>
      <c r="E5113" s="259"/>
      <c r="F5113" s="270"/>
      <c r="G5113" s="259"/>
      <c r="H5113" s="259"/>
      <c r="I5113" s="259"/>
      <c r="J5113" s="259"/>
    </row>
    <row r="5114" spans="1:10">
      <c r="A5114" s="259"/>
      <c r="B5114" s="259"/>
      <c r="C5114" s="259"/>
      <c r="D5114" s="259"/>
      <c r="E5114" s="259"/>
      <c r="F5114" s="270"/>
      <c r="G5114" s="259"/>
      <c r="H5114" s="259"/>
      <c r="I5114" s="259"/>
      <c r="J5114" s="259"/>
    </row>
    <row r="5115" spans="1:10">
      <c r="A5115" s="259"/>
      <c r="B5115" s="259"/>
      <c r="C5115" s="259"/>
      <c r="D5115" s="259"/>
      <c r="E5115" s="259"/>
      <c r="F5115" s="270"/>
      <c r="G5115" s="259"/>
      <c r="H5115" s="259"/>
      <c r="I5115" s="259"/>
      <c r="J5115" s="259"/>
    </row>
    <row r="5116" spans="1:10">
      <c r="A5116" s="259"/>
      <c r="B5116" s="259"/>
      <c r="C5116" s="259"/>
      <c r="D5116" s="259"/>
      <c r="E5116" s="259"/>
      <c r="F5116" s="270"/>
      <c r="G5116" s="259"/>
      <c r="H5116" s="259"/>
      <c r="I5116" s="259"/>
      <c r="J5116" s="259"/>
    </row>
    <row r="5117" spans="1:10">
      <c r="A5117" s="259"/>
      <c r="B5117" s="259"/>
      <c r="C5117" s="259"/>
      <c r="D5117" s="259"/>
      <c r="E5117" s="259"/>
      <c r="F5117" s="270"/>
      <c r="G5117" s="259"/>
      <c r="H5117" s="259"/>
      <c r="I5117" s="259"/>
      <c r="J5117" s="259"/>
    </row>
    <row r="5118" spans="1:10">
      <c r="A5118" s="259"/>
      <c r="B5118" s="259"/>
      <c r="C5118" s="259"/>
      <c r="D5118" s="259"/>
      <c r="E5118" s="259"/>
      <c r="F5118" s="270"/>
      <c r="G5118" s="259"/>
      <c r="H5118" s="259"/>
      <c r="I5118" s="259"/>
      <c r="J5118" s="259"/>
    </row>
    <row r="5119" spans="1:10">
      <c r="A5119" s="259"/>
      <c r="B5119" s="259"/>
      <c r="C5119" s="259"/>
      <c r="D5119" s="259"/>
      <c r="E5119" s="259"/>
      <c r="F5119" s="270"/>
      <c r="G5119" s="259"/>
      <c r="H5119" s="259"/>
      <c r="I5119" s="259"/>
      <c r="J5119" s="259"/>
    </row>
    <row r="5120" spans="1:10">
      <c r="A5120" s="259"/>
      <c r="B5120" s="259"/>
      <c r="C5120" s="259"/>
      <c r="D5120" s="259"/>
      <c r="E5120" s="259"/>
      <c r="F5120" s="270"/>
      <c r="G5120" s="259"/>
      <c r="H5120" s="259"/>
      <c r="I5120" s="259"/>
      <c r="J5120" s="259"/>
    </row>
    <row r="5121" spans="1:10">
      <c r="A5121" s="259"/>
      <c r="B5121" s="259"/>
      <c r="C5121" s="259"/>
      <c r="D5121" s="259"/>
      <c r="E5121" s="259"/>
      <c r="F5121" s="270"/>
      <c r="G5121" s="259"/>
      <c r="H5121" s="259"/>
      <c r="I5121" s="259"/>
      <c r="J5121" s="259"/>
    </row>
    <row r="5122" spans="1:10">
      <c r="A5122" s="259"/>
      <c r="B5122" s="259"/>
      <c r="C5122" s="259"/>
      <c r="D5122" s="259"/>
      <c r="E5122" s="259"/>
      <c r="F5122" s="270"/>
      <c r="G5122" s="259"/>
      <c r="H5122" s="259"/>
      <c r="I5122" s="259"/>
      <c r="J5122" s="259"/>
    </row>
    <row r="5123" spans="1:10">
      <c r="A5123" s="259"/>
      <c r="B5123" s="259"/>
      <c r="C5123" s="259"/>
      <c r="D5123" s="259"/>
      <c r="E5123" s="259"/>
      <c r="F5123" s="270"/>
      <c r="G5123" s="259"/>
      <c r="H5123" s="259"/>
      <c r="I5123" s="259"/>
      <c r="J5123" s="259"/>
    </row>
    <row r="5124" spans="1:10">
      <c r="A5124" s="259"/>
      <c r="B5124" s="259"/>
      <c r="C5124" s="259"/>
      <c r="D5124" s="259"/>
      <c r="E5124" s="259"/>
      <c r="F5124" s="270"/>
      <c r="G5124" s="259"/>
      <c r="H5124" s="259"/>
      <c r="I5124" s="259"/>
      <c r="J5124" s="259"/>
    </row>
    <row r="5125" spans="1:10">
      <c r="A5125" s="259"/>
      <c r="B5125" s="259"/>
      <c r="C5125" s="259"/>
      <c r="D5125" s="259"/>
      <c r="E5125" s="259"/>
      <c r="F5125" s="270"/>
      <c r="G5125" s="259"/>
      <c r="H5125" s="259"/>
      <c r="I5125" s="259"/>
      <c r="J5125" s="259"/>
    </row>
    <row r="5126" spans="1:10">
      <c r="A5126" s="259"/>
      <c r="B5126" s="259"/>
      <c r="C5126" s="259"/>
      <c r="D5126" s="259"/>
      <c r="E5126" s="259"/>
      <c r="F5126" s="270"/>
      <c r="G5126" s="259"/>
      <c r="H5126" s="259"/>
      <c r="I5126" s="259"/>
      <c r="J5126" s="259"/>
    </row>
    <row r="5127" spans="1:10">
      <c r="A5127" s="259"/>
      <c r="B5127" s="259"/>
      <c r="C5127" s="259"/>
      <c r="D5127" s="259"/>
      <c r="E5127" s="259"/>
      <c r="F5127" s="270"/>
      <c r="G5127" s="259"/>
      <c r="H5127" s="259"/>
      <c r="I5127" s="259"/>
      <c r="J5127" s="259"/>
    </row>
    <row r="5128" spans="1:10">
      <c r="A5128" s="259"/>
      <c r="B5128" s="259"/>
      <c r="C5128" s="259"/>
      <c r="D5128" s="259"/>
      <c r="E5128" s="259"/>
      <c r="F5128" s="270"/>
      <c r="G5128" s="259"/>
      <c r="H5128" s="259"/>
      <c r="I5128" s="259"/>
      <c r="J5128" s="259"/>
    </row>
    <row r="5129" spans="1:10">
      <c r="A5129" s="259"/>
      <c r="B5129" s="259"/>
      <c r="C5129" s="259"/>
      <c r="D5129" s="259"/>
      <c r="E5129" s="259"/>
      <c r="F5129" s="270"/>
      <c r="G5129" s="259"/>
      <c r="H5129" s="259"/>
      <c r="I5129" s="259"/>
      <c r="J5129" s="259"/>
    </row>
    <row r="5130" spans="1:10">
      <c r="A5130" s="259"/>
      <c r="B5130" s="259"/>
      <c r="C5130" s="259"/>
      <c r="D5130" s="259"/>
      <c r="E5130" s="259"/>
      <c r="F5130" s="270"/>
      <c r="G5130" s="259"/>
      <c r="H5130" s="259"/>
      <c r="I5130" s="259"/>
      <c r="J5130" s="259"/>
    </row>
    <row r="5131" spans="1:10">
      <c r="A5131" s="259"/>
      <c r="B5131" s="259"/>
      <c r="C5131" s="259"/>
      <c r="D5131" s="259"/>
      <c r="E5131" s="259"/>
      <c r="F5131" s="270"/>
      <c r="G5131" s="259"/>
      <c r="H5131" s="259"/>
      <c r="I5131" s="259"/>
      <c r="J5131" s="259"/>
    </row>
    <row r="5132" spans="1:10">
      <c r="A5132" s="259"/>
      <c r="B5132" s="259"/>
      <c r="C5132" s="259"/>
      <c r="D5132" s="259"/>
      <c r="E5132" s="259"/>
      <c r="F5132" s="270"/>
      <c r="G5132" s="259"/>
      <c r="H5132" s="259"/>
      <c r="I5132" s="259"/>
      <c r="J5132" s="259"/>
    </row>
    <row r="5133" spans="1:10">
      <c r="A5133" s="259"/>
      <c r="B5133" s="259"/>
      <c r="C5133" s="259"/>
      <c r="D5133" s="259"/>
      <c r="E5133" s="259"/>
      <c r="F5133" s="270"/>
      <c r="G5133" s="259"/>
      <c r="H5133" s="259"/>
      <c r="I5133" s="259"/>
      <c r="J5133" s="259"/>
    </row>
    <row r="5134" spans="1:10">
      <c r="A5134" s="259"/>
      <c r="B5134" s="259"/>
      <c r="C5134" s="259"/>
      <c r="D5134" s="259"/>
      <c r="E5134" s="259"/>
      <c r="F5134" s="270"/>
      <c r="G5134" s="259"/>
      <c r="H5134" s="259"/>
      <c r="I5134" s="259"/>
      <c r="J5134" s="259"/>
    </row>
    <row r="5135" spans="1:10">
      <c r="A5135" s="259"/>
      <c r="B5135" s="259"/>
      <c r="C5135" s="259"/>
      <c r="D5135" s="259"/>
      <c r="E5135" s="259"/>
      <c r="F5135" s="270"/>
      <c r="G5135" s="259"/>
      <c r="H5135" s="259"/>
      <c r="I5135" s="259"/>
      <c r="J5135" s="259"/>
    </row>
    <row r="5136" spans="1:10">
      <c r="A5136" s="259"/>
      <c r="B5136" s="259"/>
      <c r="C5136" s="259"/>
      <c r="D5136" s="259"/>
      <c r="E5136" s="259"/>
      <c r="F5136" s="270"/>
      <c r="G5136" s="259"/>
      <c r="H5136" s="259"/>
      <c r="I5136" s="259"/>
      <c r="J5136" s="259"/>
    </row>
    <row r="5137" spans="1:10">
      <c r="A5137" s="259"/>
      <c r="B5137" s="259"/>
      <c r="C5137" s="259"/>
      <c r="D5137" s="259"/>
      <c r="E5137" s="259"/>
      <c r="F5137" s="270"/>
      <c r="G5137" s="259"/>
      <c r="H5137" s="259"/>
      <c r="I5137" s="259"/>
      <c r="J5137" s="259"/>
    </row>
    <row r="5138" spans="1:10">
      <c r="A5138" s="259"/>
      <c r="B5138" s="259"/>
      <c r="C5138" s="259"/>
      <c r="D5138" s="259"/>
      <c r="E5138" s="259"/>
      <c r="F5138" s="270"/>
      <c r="G5138" s="259"/>
      <c r="H5138" s="259"/>
      <c r="I5138" s="259"/>
      <c r="J5138" s="259"/>
    </row>
    <row r="5139" spans="1:10">
      <c r="A5139" s="259"/>
      <c r="B5139" s="259"/>
      <c r="C5139" s="259"/>
      <c r="D5139" s="259"/>
      <c r="E5139" s="259"/>
      <c r="F5139" s="270"/>
      <c r="G5139" s="259"/>
      <c r="H5139" s="259"/>
      <c r="I5139" s="259"/>
      <c r="J5139" s="259"/>
    </row>
    <row r="5140" spans="1:10">
      <c r="A5140" s="259"/>
      <c r="B5140" s="259"/>
      <c r="C5140" s="259"/>
      <c r="D5140" s="259"/>
      <c r="E5140" s="259"/>
      <c r="F5140" s="270"/>
      <c r="G5140" s="259"/>
      <c r="H5140" s="259"/>
      <c r="I5140" s="259"/>
      <c r="J5140" s="259"/>
    </row>
    <row r="5141" spans="1:10">
      <c r="A5141" s="259"/>
      <c r="B5141" s="259"/>
      <c r="C5141" s="259"/>
      <c r="D5141" s="259"/>
      <c r="E5141" s="259"/>
      <c r="F5141" s="270"/>
      <c r="G5141" s="259"/>
      <c r="H5141" s="259"/>
      <c r="I5141" s="259"/>
      <c r="J5141" s="259"/>
    </row>
    <row r="5142" spans="1:10">
      <c r="A5142" s="259"/>
      <c r="B5142" s="259"/>
      <c r="C5142" s="259"/>
      <c r="D5142" s="259"/>
      <c r="E5142" s="259"/>
      <c r="F5142" s="270"/>
      <c r="G5142" s="259"/>
      <c r="H5142" s="259"/>
      <c r="I5142" s="259"/>
      <c r="J5142" s="259"/>
    </row>
    <row r="5143" spans="1:10">
      <c r="A5143" s="259"/>
      <c r="B5143" s="259"/>
      <c r="C5143" s="259"/>
      <c r="D5143" s="259"/>
      <c r="E5143" s="259"/>
      <c r="F5143" s="270"/>
      <c r="G5143" s="259"/>
      <c r="H5143" s="259"/>
      <c r="I5143" s="259"/>
      <c r="J5143" s="259"/>
    </row>
    <row r="5144" spans="1:10">
      <c r="A5144" s="259"/>
      <c r="B5144" s="259"/>
      <c r="C5144" s="259"/>
      <c r="D5144" s="259"/>
      <c r="E5144" s="259"/>
      <c r="F5144" s="270"/>
      <c r="G5144" s="259"/>
      <c r="H5144" s="259"/>
      <c r="I5144" s="259"/>
      <c r="J5144" s="259"/>
    </row>
    <row r="5145" spans="1:10">
      <c r="A5145" s="259"/>
      <c r="B5145" s="259"/>
      <c r="C5145" s="259"/>
      <c r="D5145" s="259"/>
      <c r="E5145" s="259"/>
      <c r="F5145" s="270"/>
      <c r="G5145" s="259"/>
      <c r="H5145" s="259"/>
      <c r="I5145" s="259"/>
      <c r="J5145" s="259"/>
    </row>
    <row r="5146" spans="1:10">
      <c r="A5146" s="259"/>
      <c r="B5146" s="259"/>
      <c r="C5146" s="259"/>
      <c r="D5146" s="259"/>
      <c r="E5146" s="259"/>
      <c r="F5146" s="270"/>
      <c r="G5146" s="259"/>
      <c r="H5146" s="259"/>
      <c r="I5146" s="259"/>
      <c r="J5146" s="259"/>
    </row>
    <row r="5147" spans="1:10">
      <c r="A5147" s="259"/>
      <c r="B5147" s="259"/>
      <c r="C5147" s="259"/>
      <c r="D5147" s="259"/>
      <c r="E5147" s="259"/>
      <c r="F5147" s="270"/>
      <c r="G5147" s="259"/>
      <c r="H5147" s="259"/>
      <c r="I5147" s="259"/>
      <c r="J5147" s="259"/>
    </row>
    <row r="5148" spans="1:10">
      <c r="A5148" s="259"/>
      <c r="B5148" s="259"/>
      <c r="C5148" s="259"/>
      <c r="D5148" s="259"/>
      <c r="E5148" s="259"/>
      <c r="F5148" s="270"/>
      <c r="G5148" s="259"/>
      <c r="H5148" s="259"/>
      <c r="I5148" s="259"/>
      <c r="J5148" s="259"/>
    </row>
    <row r="5149" spans="1:10">
      <c r="A5149" s="259"/>
      <c r="B5149" s="259"/>
      <c r="C5149" s="259"/>
      <c r="D5149" s="259"/>
      <c r="E5149" s="259"/>
      <c r="F5149" s="270"/>
      <c r="G5149" s="259"/>
      <c r="H5149" s="259"/>
      <c r="I5149" s="259"/>
      <c r="J5149" s="259"/>
    </row>
    <row r="5150" spans="1:10">
      <c r="A5150" s="259"/>
      <c r="B5150" s="259"/>
      <c r="C5150" s="259"/>
      <c r="D5150" s="259"/>
      <c r="E5150" s="259"/>
      <c r="F5150" s="270"/>
      <c r="G5150" s="259"/>
      <c r="H5150" s="259"/>
      <c r="I5150" s="259"/>
      <c r="J5150" s="259"/>
    </row>
    <row r="5151" spans="1:10">
      <c r="A5151" s="259"/>
      <c r="B5151" s="259"/>
      <c r="C5151" s="259"/>
      <c r="D5151" s="259"/>
      <c r="E5151" s="259"/>
      <c r="F5151" s="270"/>
      <c r="G5151" s="259"/>
      <c r="H5151" s="259"/>
      <c r="I5151" s="259"/>
      <c r="J5151" s="259"/>
    </row>
    <row r="5152" spans="1:10">
      <c r="A5152" s="259"/>
      <c r="B5152" s="259"/>
      <c r="C5152" s="259"/>
      <c r="D5152" s="259"/>
      <c r="E5152" s="259"/>
      <c r="F5152" s="270"/>
      <c r="G5152" s="259"/>
      <c r="H5152" s="259"/>
      <c r="I5152" s="259"/>
      <c r="J5152" s="259"/>
    </row>
    <row r="5153" spans="1:10">
      <c r="A5153" s="259"/>
      <c r="B5153" s="259"/>
      <c r="C5153" s="259"/>
      <c r="D5153" s="259"/>
      <c r="E5153" s="259"/>
      <c r="F5153" s="270"/>
      <c r="G5153" s="259"/>
      <c r="H5153" s="259"/>
      <c r="I5153" s="259"/>
      <c r="J5153" s="259"/>
    </row>
    <row r="5154" spans="1:10">
      <c r="A5154" s="259"/>
      <c r="B5154" s="259"/>
      <c r="C5154" s="259"/>
      <c r="D5154" s="259"/>
      <c r="E5154" s="259"/>
      <c r="F5154" s="270"/>
      <c r="G5154" s="259"/>
      <c r="H5154" s="259"/>
      <c r="I5154" s="259"/>
      <c r="J5154" s="259"/>
    </row>
    <row r="5155" spans="1:10">
      <c r="A5155" s="259"/>
      <c r="B5155" s="259"/>
      <c r="C5155" s="259"/>
      <c r="D5155" s="259"/>
      <c r="E5155" s="259"/>
      <c r="F5155" s="270"/>
      <c r="G5155" s="259"/>
      <c r="H5155" s="259"/>
      <c r="I5155" s="259"/>
      <c r="J5155" s="259"/>
    </row>
    <row r="5156" spans="1:10">
      <c r="A5156" s="259"/>
      <c r="B5156" s="259"/>
      <c r="C5156" s="259"/>
      <c r="D5156" s="259"/>
      <c r="E5156" s="259"/>
      <c r="F5156" s="270"/>
      <c r="G5156" s="259"/>
      <c r="H5156" s="259"/>
      <c r="I5156" s="259"/>
      <c r="J5156" s="259"/>
    </row>
    <row r="5157" spans="1:10">
      <c r="A5157" s="259"/>
      <c r="B5157" s="259"/>
      <c r="C5157" s="259"/>
      <c r="D5157" s="259"/>
      <c r="E5157" s="259"/>
      <c r="F5157" s="270"/>
      <c r="G5157" s="259"/>
      <c r="H5157" s="259"/>
      <c r="I5157" s="259"/>
      <c r="J5157" s="259"/>
    </row>
    <row r="5158" spans="1:10">
      <c r="A5158" s="259"/>
      <c r="B5158" s="259"/>
      <c r="C5158" s="259"/>
      <c r="D5158" s="259"/>
      <c r="E5158" s="259"/>
      <c r="F5158" s="270"/>
      <c r="G5158" s="259"/>
      <c r="H5158" s="259"/>
      <c r="I5158" s="259"/>
      <c r="J5158" s="259"/>
    </row>
    <row r="5159" spans="1:10">
      <c r="A5159" s="259"/>
      <c r="B5159" s="259"/>
      <c r="C5159" s="259"/>
      <c r="D5159" s="259"/>
      <c r="E5159" s="259"/>
      <c r="F5159" s="270"/>
      <c r="G5159" s="259"/>
      <c r="H5159" s="259"/>
      <c r="I5159" s="259"/>
      <c r="J5159" s="259"/>
    </row>
    <row r="5160" spans="1:10">
      <c r="A5160" s="259"/>
      <c r="B5160" s="259"/>
      <c r="C5160" s="259"/>
      <c r="D5160" s="259"/>
      <c r="E5160" s="259"/>
      <c r="F5160" s="270"/>
      <c r="G5160" s="259"/>
      <c r="H5160" s="259"/>
      <c r="I5160" s="259"/>
      <c r="J5160" s="259"/>
    </row>
    <row r="5161" spans="1:10">
      <c r="A5161" s="259"/>
      <c r="B5161" s="259"/>
      <c r="C5161" s="259"/>
      <c r="D5161" s="259"/>
      <c r="E5161" s="259"/>
      <c r="F5161" s="270"/>
      <c r="G5161" s="259"/>
      <c r="H5161" s="259"/>
      <c r="I5161" s="259"/>
      <c r="J5161" s="259"/>
    </row>
    <row r="5162" spans="1:10">
      <c r="A5162" s="259"/>
      <c r="B5162" s="259"/>
      <c r="C5162" s="259"/>
      <c r="D5162" s="259"/>
      <c r="E5162" s="259"/>
      <c r="F5162" s="270"/>
      <c r="G5162" s="259"/>
      <c r="H5162" s="259"/>
      <c r="I5162" s="259"/>
      <c r="J5162" s="259"/>
    </row>
    <row r="5163" spans="1:10">
      <c r="A5163" s="259"/>
      <c r="B5163" s="259"/>
      <c r="C5163" s="259"/>
      <c r="D5163" s="259"/>
      <c r="E5163" s="259"/>
      <c r="F5163" s="270"/>
      <c r="G5163" s="259"/>
      <c r="H5163" s="259"/>
      <c r="I5163" s="259"/>
      <c r="J5163" s="259"/>
    </row>
    <row r="5164" spans="1:10">
      <c r="A5164" s="259"/>
      <c r="B5164" s="259"/>
      <c r="C5164" s="259"/>
      <c r="D5164" s="259"/>
      <c r="E5164" s="259"/>
      <c r="F5164" s="270"/>
      <c r="G5164" s="259"/>
      <c r="H5164" s="259"/>
      <c r="I5164" s="259"/>
      <c r="J5164" s="259"/>
    </row>
    <row r="5165" spans="1:10">
      <c r="A5165" s="259"/>
      <c r="B5165" s="259"/>
      <c r="C5165" s="259"/>
      <c r="D5165" s="259"/>
      <c r="E5165" s="259"/>
      <c r="F5165" s="270"/>
      <c r="G5165" s="259"/>
      <c r="H5165" s="259"/>
      <c r="I5165" s="259"/>
      <c r="J5165" s="259"/>
    </row>
    <row r="5166" spans="1:10">
      <c r="A5166" s="259"/>
      <c r="B5166" s="259"/>
      <c r="C5166" s="259"/>
      <c r="D5166" s="259"/>
      <c r="E5166" s="259"/>
      <c r="F5166" s="270"/>
      <c r="G5166" s="259"/>
      <c r="H5166" s="259"/>
      <c r="I5166" s="259"/>
      <c r="J5166" s="259"/>
    </row>
    <row r="5167" spans="1:10">
      <c r="A5167" s="259"/>
      <c r="B5167" s="259"/>
      <c r="C5167" s="259"/>
      <c r="D5167" s="259"/>
      <c r="E5167" s="259"/>
      <c r="F5167" s="270"/>
      <c r="G5167" s="259"/>
      <c r="H5167" s="259"/>
      <c r="I5167" s="259"/>
      <c r="J5167" s="259"/>
    </row>
    <row r="5168" spans="1:10">
      <c r="A5168" s="259"/>
      <c r="B5168" s="259"/>
      <c r="C5168" s="259"/>
      <c r="D5168" s="259"/>
      <c r="E5168" s="259"/>
      <c r="F5168" s="270"/>
      <c r="G5168" s="259"/>
      <c r="H5168" s="259"/>
      <c r="I5168" s="259"/>
      <c r="J5168" s="259"/>
    </row>
    <row r="5169" spans="1:10">
      <c r="A5169" s="259"/>
      <c r="B5169" s="259"/>
      <c r="C5169" s="259"/>
      <c r="D5169" s="259"/>
      <c r="E5169" s="259"/>
      <c r="F5169" s="270"/>
      <c r="G5169" s="259"/>
      <c r="H5169" s="259"/>
      <c r="I5169" s="259"/>
      <c r="J5169" s="259"/>
    </row>
    <row r="5170" spans="1:10">
      <c r="A5170" s="259"/>
      <c r="B5170" s="259"/>
      <c r="C5170" s="259"/>
      <c r="D5170" s="259"/>
      <c r="E5170" s="259"/>
      <c r="F5170" s="270"/>
      <c r="G5170" s="259"/>
      <c r="H5170" s="259"/>
      <c r="I5170" s="259"/>
      <c r="J5170" s="259"/>
    </row>
    <row r="5171" spans="1:10">
      <c r="A5171" s="259"/>
      <c r="B5171" s="259"/>
      <c r="C5171" s="259"/>
      <c r="D5171" s="259"/>
      <c r="E5171" s="259"/>
      <c r="F5171" s="270"/>
      <c r="G5171" s="259"/>
      <c r="H5171" s="259"/>
      <c r="I5171" s="259"/>
      <c r="J5171" s="259"/>
    </row>
    <row r="5172" spans="1:10">
      <c r="A5172" s="259"/>
      <c r="B5172" s="259"/>
      <c r="C5172" s="259"/>
      <c r="D5172" s="259"/>
      <c r="E5172" s="259"/>
      <c r="F5172" s="270"/>
      <c r="G5172" s="259"/>
      <c r="H5172" s="259"/>
      <c r="I5172" s="259"/>
      <c r="J5172" s="259"/>
    </row>
    <row r="5173" spans="1:10">
      <c r="A5173" s="259"/>
      <c r="B5173" s="259"/>
      <c r="C5173" s="259"/>
      <c r="D5173" s="259"/>
      <c r="E5173" s="259"/>
      <c r="F5173" s="270"/>
      <c r="G5173" s="259"/>
      <c r="H5173" s="259"/>
      <c r="I5173" s="259"/>
      <c r="J5173" s="259"/>
    </row>
    <row r="5174" spans="1:10">
      <c r="A5174" s="259"/>
      <c r="B5174" s="259"/>
      <c r="C5174" s="259"/>
      <c r="D5174" s="259"/>
      <c r="E5174" s="259"/>
      <c r="F5174" s="270"/>
      <c r="G5174" s="259"/>
      <c r="H5174" s="259"/>
      <c r="I5174" s="259"/>
      <c r="J5174" s="259"/>
    </row>
    <row r="5175" spans="1:10">
      <c r="A5175" s="259"/>
      <c r="B5175" s="259"/>
      <c r="C5175" s="259"/>
      <c r="D5175" s="259"/>
      <c r="E5175" s="259"/>
      <c r="F5175" s="270"/>
      <c r="G5175" s="259"/>
      <c r="H5175" s="259"/>
      <c r="I5175" s="259"/>
      <c r="J5175" s="259"/>
    </row>
    <row r="5176" spans="1:10">
      <c r="A5176" s="259"/>
      <c r="B5176" s="259"/>
      <c r="C5176" s="259"/>
      <c r="D5176" s="259"/>
      <c r="E5176" s="259"/>
      <c r="F5176" s="270"/>
      <c r="G5176" s="259"/>
      <c r="H5176" s="259"/>
      <c r="I5176" s="259"/>
      <c r="J5176" s="259"/>
    </row>
    <row r="5177" spans="1:10">
      <c r="A5177" s="259"/>
      <c r="B5177" s="259"/>
      <c r="C5177" s="259"/>
      <c r="D5177" s="259"/>
      <c r="E5177" s="259"/>
      <c r="F5177" s="270"/>
      <c r="G5177" s="259"/>
      <c r="H5177" s="259"/>
      <c r="I5177" s="259"/>
      <c r="J5177" s="259"/>
    </row>
    <row r="5178" spans="1:10">
      <c r="A5178" s="259"/>
      <c r="B5178" s="259"/>
      <c r="C5178" s="259"/>
      <c r="D5178" s="259"/>
      <c r="E5178" s="259"/>
      <c r="F5178" s="270"/>
      <c r="G5178" s="259"/>
      <c r="H5178" s="259"/>
      <c r="I5178" s="259"/>
      <c r="J5178" s="259"/>
    </row>
    <row r="5179" spans="1:10">
      <c r="A5179" s="259"/>
      <c r="B5179" s="259"/>
      <c r="C5179" s="259"/>
      <c r="D5179" s="259"/>
      <c r="E5179" s="259"/>
      <c r="F5179" s="270"/>
      <c r="G5179" s="259"/>
      <c r="H5179" s="259"/>
      <c r="I5179" s="259"/>
      <c r="J5179" s="259"/>
    </row>
    <row r="5180" spans="1:10">
      <c r="A5180" s="259"/>
      <c r="B5180" s="259"/>
      <c r="C5180" s="259"/>
      <c r="D5180" s="259"/>
      <c r="E5180" s="259"/>
      <c r="F5180" s="270"/>
      <c r="G5180" s="259"/>
      <c r="H5180" s="259"/>
      <c r="I5180" s="259"/>
      <c r="J5180" s="259"/>
    </row>
    <row r="5181" spans="1:10">
      <c r="A5181" s="259"/>
      <c r="B5181" s="259"/>
      <c r="C5181" s="259"/>
      <c r="D5181" s="259"/>
      <c r="E5181" s="259"/>
      <c r="F5181" s="270"/>
      <c r="G5181" s="259"/>
      <c r="H5181" s="259"/>
      <c r="I5181" s="259"/>
      <c r="J5181" s="259"/>
    </row>
    <row r="5182" spans="1:10">
      <c r="A5182" s="259"/>
      <c r="B5182" s="259"/>
      <c r="C5182" s="259"/>
      <c r="D5182" s="259"/>
      <c r="E5182" s="259"/>
      <c r="F5182" s="270"/>
      <c r="G5182" s="259"/>
      <c r="H5182" s="259"/>
      <c r="I5182" s="259"/>
      <c r="J5182" s="259"/>
    </row>
    <row r="5183" spans="1:10">
      <c r="A5183" s="259"/>
      <c r="B5183" s="259"/>
      <c r="C5183" s="259"/>
      <c r="D5183" s="259"/>
      <c r="E5183" s="259"/>
      <c r="F5183" s="270"/>
      <c r="G5183" s="259"/>
      <c r="H5183" s="259"/>
      <c r="I5183" s="259"/>
      <c r="J5183" s="259"/>
    </row>
    <row r="5184" spans="1:10">
      <c r="A5184" s="259"/>
      <c r="B5184" s="259"/>
      <c r="C5184" s="259"/>
      <c r="D5184" s="259"/>
      <c r="E5184" s="259"/>
      <c r="F5184" s="270"/>
      <c r="G5184" s="259"/>
      <c r="H5184" s="259"/>
      <c r="I5184" s="259"/>
      <c r="J5184" s="259"/>
    </row>
    <row r="5185" spans="1:10">
      <c r="A5185" s="259"/>
      <c r="B5185" s="259"/>
      <c r="C5185" s="259"/>
      <c r="D5185" s="259"/>
      <c r="E5185" s="259"/>
      <c r="F5185" s="270"/>
      <c r="G5185" s="259"/>
      <c r="H5185" s="259"/>
      <c r="I5185" s="259"/>
      <c r="J5185" s="259"/>
    </row>
    <row r="5186" spans="1:10">
      <c r="A5186" s="259"/>
      <c r="B5186" s="259"/>
      <c r="C5186" s="259"/>
      <c r="D5186" s="259"/>
      <c r="E5186" s="259"/>
      <c r="F5186" s="270"/>
      <c r="G5186" s="259"/>
      <c r="H5186" s="259"/>
      <c r="I5186" s="259"/>
      <c r="J5186" s="259"/>
    </row>
    <row r="5187" spans="1:10">
      <c r="A5187" s="259"/>
      <c r="B5187" s="259"/>
      <c r="C5187" s="259"/>
      <c r="D5187" s="259"/>
      <c r="E5187" s="259"/>
      <c r="F5187" s="270"/>
      <c r="G5187" s="259"/>
      <c r="H5187" s="259"/>
      <c r="I5187" s="259"/>
      <c r="J5187" s="259"/>
    </row>
    <row r="5188" spans="1:10">
      <c r="A5188" s="259"/>
      <c r="B5188" s="259"/>
      <c r="C5188" s="259"/>
      <c r="D5188" s="259"/>
      <c r="E5188" s="259"/>
      <c r="F5188" s="270"/>
      <c r="G5188" s="259"/>
      <c r="H5188" s="259"/>
      <c r="I5188" s="259"/>
      <c r="J5188" s="259"/>
    </row>
    <row r="5189" spans="1:10">
      <c r="A5189" s="259"/>
      <c r="B5189" s="259"/>
      <c r="C5189" s="259"/>
      <c r="D5189" s="259"/>
      <c r="E5189" s="259"/>
      <c r="F5189" s="270"/>
      <c r="G5189" s="259"/>
      <c r="H5189" s="259"/>
      <c r="I5189" s="259"/>
      <c r="J5189" s="259"/>
    </row>
    <row r="5190" spans="1:10">
      <c r="A5190" s="259"/>
      <c r="B5190" s="259"/>
      <c r="C5190" s="259"/>
      <c r="D5190" s="259"/>
      <c r="E5190" s="259"/>
      <c r="F5190" s="270"/>
      <c r="G5190" s="259"/>
      <c r="H5190" s="259"/>
      <c r="I5190" s="259"/>
      <c r="J5190" s="259"/>
    </row>
    <row r="5191" spans="1:10">
      <c r="A5191" s="259"/>
      <c r="B5191" s="259"/>
      <c r="C5191" s="259"/>
      <c r="D5191" s="259"/>
      <c r="E5191" s="259"/>
      <c r="F5191" s="270"/>
      <c r="G5191" s="259"/>
      <c r="H5191" s="259"/>
      <c r="I5191" s="259"/>
      <c r="J5191" s="259"/>
    </row>
    <row r="5192" spans="1:10">
      <c r="A5192" s="259"/>
      <c r="B5192" s="259"/>
      <c r="C5192" s="259"/>
      <c r="D5192" s="259"/>
      <c r="E5192" s="259"/>
      <c r="F5192" s="270"/>
      <c r="G5192" s="259"/>
      <c r="H5192" s="259"/>
      <c r="I5192" s="259"/>
      <c r="J5192" s="259"/>
    </row>
    <row r="5193" spans="1:10">
      <c r="A5193" s="259"/>
      <c r="B5193" s="259"/>
      <c r="C5193" s="259"/>
      <c r="D5193" s="259"/>
      <c r="E5193" s="259"/>
      <c r="F5193" s="270"/>
      <c r="G5193" s="259"/>
      <c r="H5193" s="259"/>
      <c r="I5193" s="259"/>
      <c r="J5193" s="259"/>
    </row>
    <row r="5194" spans="1:10">
      <c r="A5194" s="259"/>
      <c r="B5194" s="259"/>
      <c r="C5194" s="259"/>
      <c r="D5194" s="259"/>
      <c r="E5194" s="259"/>
      <c r="F5194" s="270"/>
      <c r="G5194" s="259"/>
      <c r="H5194" s="259"/>
      <c r="I5194" s="259"/>
      <c r="J5194" s="259"/>
    </row>
    <row r="5195" spans="1:10">
      <c r="A5195" s="259"/>
      <c r="B5195" s="259"/>
      <c r="C5195" s="259"/>
      <c r="D5195" s="259"/>
      <c r="E5195" s="259"/>
      <c r="F5195" s="270"/>
      <c r="G5195" s="259"/>
      <c r="H5195" s="259"/>
      <c r="I5195" s="259"/>
      <c r="J5195" s="259"/>
    </row>
    <row r="5196" spans="1:10">
      <c r="A5196" s="259"/>
      <c r="B5196" s="259"/>
      <c r="C5196" s="259"/>
      <c r="D5196" s="259"/>
      <c r="E5196" s="259"/>
      <c r="F5196" s="270"/>
      <c r="G5196" s="259"/>
      <c r="H5196" s="259"/>
      <c r="I5196" s="259"/>
      <c r="J5196" s="259"/>
    </row>
    <row r="5197" spans="1:10">
      <c r="A5197" s="259"/>
      <c r="B5197" s="259"/>
      <c r="C5197" s="259"/>
      <c r="D5197" s="259"/>
      <c r="E5197" s="259"/>
      <c r="F5197" s="270"/>
      <c r="G5197" s="259"/>
      <c r="H5197" s="259"/>
      <c r="I5197" s="259"/>
      <c r="J5197" s="259"/>
    </row>
    <row r="5198" spans="1:10">
      <c r="A5198" s="259"/>
      <c r="B5198" s="259"/>
      <c r="C5198" s="259"/>
      <c r="D5198" s="259"/>
      <c r="E5198" s="259"/>
      <c r="F5198" s="270"/>
      <c r="G5198" s="259"/>
      <c r="H5198" s="259"/>
      <c r="I5198" s="259"/>
      <c r="J5198" s="259"/>
    </row>
    <row r="5199" spans="1:10">
      <c r="A5199" s="259"/>
      <c r="B5199" s="259"/>
      <c r="C5199" s="259"/>
      <c r="D5199" s="259"/>
      <c r="E5199" s="259"/>
      <c r="F5199" s="270"/>
      <c r="G5199" s="259"/>
      <c r="H5199" s="259"/>
      <c r="I5199" s="259"/>
      <c r="J5199" s="259"/>
    </row>
    <row r="5200" spans="1:10">
      <c r="A5200" s="259"/>
      <c r="B5200" s="259"/>
      <c r="C5200" s="259"/>
      <c r="D5200" s="259"/>
      <c r="E5200" s="259"/>
      <c r="F5200" s="270"/>
      <c r="G5200" s="259"/>
      <c r="H5200" s="259"/>
      <c r="I5200" s="259"/>
      <c r="J5200" s="259"/>
    </row>
    <row r="5201" spans="1:10">
      <c r="A5201" s="259"/>
      <c r="B5201" s="259"/>
      <c r="C5201" s="259"/>
      <c r="D5201" s="259"/>
      <c r="E5201" s="259"/>
      <c r="F5201" s="270"/>
      <c r="G5201" s="259"/>
      <c r="H5201" s="259"/>
      <c r="I5201" s="259"/>
      <c r="J5201" s="259"/>
    </row>
    <row r="5202" spans="1:10">
      <c r="A5202" s="259"/>
      <c r="B5202" s="259"/>
      <c r="C5202" s="259"/>
      <c r="D5202" s="259"/>
      <c r="E5202" s="259"/>
      <c r="F5202" s="270"/>
      <c r="G5202" s="259"/>
      <c r="H5202" s="259"/>
      <c r="I5202" s="259"/>
      <c r="J5202" s="259"/>
    </row>
    <row r="5203" spans="1:10">
      <c r="A5203" s="259"/>
      <c r="B5203" s="259"/>
      <c r="C5203" s="259"/>
      <c r="D5203" s="259"/>
      <c r="E5203" s="259"/>
      <c r="F5203" s="270"/>
      <c r="G5203" s="259"/>
      <c r="H5203" s="259"/>
      <c r="I5203" s="259"/>
      <c r="J5203" s="259"/>
    </row>
    <row r="5204" spans="1:10">
      <c r="A5204" s="259"/>
      <c r="B5204" s="259"/>
      <c r="C5204" s="259"/>
      <c r="D5204" s="259"/>
      <c r="E5204" s="259"/>
      <c r="F5204" s="270"/>
      <c r="G5204" s="259"/>
      <c r="H5204" s="259"/>
      <c r="I5204" s="259"/>
      <c r="J5204" s="259"/>
    </row>
    <row r="5205" spans="1:10">
      <c r="A5205" s="259"/>
      <c r="B5205" s="259"/>
      <c r="C5205" s="259"/>
      <c r="D5205" s="259"/>
      <c r="E5205" s="259"/>
      <c r="F5205" s="270"/>
      <c r="G5205" s="259"/>
      <c r="H5205" s="259"/>
      <c r="I5205" s="259"/>
      <c r="J5205" s="259"/>
    </row>
    <row r="5206" spans="1:10">
      <c r="A5206" s="259"/>
      <c r="B5206" s="259"/>
      <c r="C5206" s="259"/>
      <c r="D5206" s="259"/>
      <c r="E5206" s="259"/>
      <c r="F5206" s="270"/>
      <c r="G5206" s="259"/>
      <c r="H5206" s="259"/>
      <c r="I5206" s="259"/>
      <c r="J5206" s="259"/>
    </row>
    <row r="5207" spans="1:10">
      <c r="A5207" s="259"/>
      <c r="B5207" s="259"/>
      <c r="C5207" s="259"/>
      <c r="D5207" s="259"/>
      <c r="E5207" s="259"/>
      <c r="F5207" s="270"/>
      <c r="G5207" s="259"/>
      <c r="H5207" s="259"/>
      <c r="I5207" s="259"/>
      <c r="J5207" s="259"/>
    </row>
    <row r="5208" spans="1:10">
      <c r="A5208" s="259"/>
      <c r="B5208" s="259"/>
      <c r="C5208" s="259"/>
      <c r="D5208" s="259"/>
      <c r="E5208" s="259"/>
      <c r="F5208" s="270"/>
      <c r="G5208" s="259"/>
      <c r="H5208" s="259"/>
      <c r="I5208" s="259"/>
      <c r="J5208" s="259"/>
    </row>
    <row r="5209" spans="1:10">
      <c r="A5209" s="259"/>
      <c r="B5209" s="259"/>
      <c r="C5209" s="259"/>
      <c r="D5209" s="259"/>
      <c r="E5209" s="259"/>
      <c r="F5209" s="270"/>
      <c r="G5209" s="259"/>
      <c r="H5209" s="259"/>
      <c r="I5209" s="259"/>
      <c r="J5209" s="259"/>
    </row>
    <row r="5210" spans="1:10">
      <c r="A5210" s="259"/>
      <c r="B5210" s="259"/>
      <c r="C5210" s="259"/>
      <c r="D5210" s="259"/>
      <c r="E5210" s="259"/>
      <c r="F5210" s="270"/>
      <c r="G5210" s="259"/>
      <c r="H5210" s="259"/>
      <c r="I5210" s="259"/>
      <c r="J5210" s="259"/>
    </row>
    <row r="5211" spans="1:10">
      <c r="A5211" s="259"/>
      <c r="B5211" s="259"/>
      <c r="C5211" s="259"/>
      <c r="D5211" s="259"/>
      <c r="E5211" s="259"/>
      <c r="F5211" s="270"/>
      <c r="G5211" s="259"/>
      <c r="H5211" s="259"/>
      <c r="I5211" s="259"/>
      <c r="J5211" s="259"/>
    </row>
    <row r="5212" spans="1:10">
      <c r="A5212" s="259"/>
      <c r="B5212" s="259"/>
      <c r="C5212" s="259"/>
      <c r="D5212" s="259"/>
      <c r="E5212" s="259"/>
      <c r="F5212" s="270"/>
      <c r="G5212" s="259"/>
      <c r="H5212" s="259"/>
      <c r="I5212" s="259"/>
      <c r="J5212" s="259"/>
    </row>
    <row r="5213" spans="1:10">
      <c r="A5213" s="259"/>
      <c r="B5213" s="259"/>
      <c r="C5213" s="259"/>
      <c r="D5213" s="259"/>
      <c r="E5213" s="259"/>
      <c r="F5213" s="270"/>
      <c r="G5213" s="259"/>
      <c r="H5213" s="259"/>
      <c r="I5213" s="259"/>
      <c r="J5213" s="259"/>
    </row>
    <row r="5214" spans="1:10">
      <c r="A5214" s="259"/>
      <c r="B5214" s="259"/>
      <c r="C5214" s="259"/>
      <c r="D5214" s="259"/>
      <c r="E5214" s="259"/>
      <c r="F5214" s="270"/>
      <c r="G5214" s="259"/>
      <c r="H5214" s="259"/>
      <c r="I5214" s="259"/>
      <c r="J5214" s="259"/>
    </row>
    <row r="5215" spans="1:10">
      <c r="A5215" s="259"/>
      <c r="B5215" s="259"/>
      <c r="C5215" s="259"/>
      <c r="D5215" s="259"/>
      <c r="E5215" s="259"/>
      <c r="F5215" s="270"/>
      <c r="G5215" s="259"/>
      <c r="H5215" s="259"/>
      <c r="I5215" s="259"/>
      <c r="J5215" s="259"/>
    </row>
    <row r="5216" spans="1:10">
      <c r="A5216" s="259"/>
      <c r="B5216" s="259"/>
      <c r="C5216" s="259"/>
      <c r="D5216" s="259"/>
      <c r="E5216" s="259"/>
      <c r="F5216" s="270"/>
      <c r="G5216" s="259"/>
      <c r="H5216" s="259"/>
      <c r="I5216" s="259"/>
      <c r="J5216" s="259"/>
    </row>
    <row r="5217" spans="1:10">
      <c r="A5217" s="259"/>
      <c r="B5217" s="259"/>
      <c r="C5217" s="259"/>
      <c r="D5217" s="259"/>
      <c r="E5217" s="259"/>
      <c r="F5217" s="270"/>
      <c r="G5217" s="259"/>
      <c r="H5217" s="259"/>
      <c r="I5217" s="259"/>
      <c r="J5217" s="259"/>
    </row>
    <row r="5218" spans="1:10">
      <c r="A5218" s="259"/>
      <c r="B5218" s="259"/>
      <c r="C5218" s="259"/>
      <c r="D5218" s="259"/>
      <c r="E5218" s="259"/>
      <c r="F5218" s="270"/>
      <c r="G5218" s="259"/>
      <c r="H5218" s="259"/>
      <c r="I5218" s="259"/>
      <c r="J5218" s="259"/>
    </row>
    <row r="5219" spans="1:10">
      <c r="A5219" s="259"/>
      <c r="B5219" s="259"/>
      <c r="C5219" s="259"/>
      <c r="D5219" s="259"/>
      <c r="E5219" s="259"/>
      <c r="F5219" s="270"/>
      <c r="G5219" s="259"/>
      <c r="H5219" s="259"/>
      <c r="I5219" s="259"/>
      <c r="J5219" s="259"/>
    </row>
    <row r="5220" spans="1:10">
      <c r="A5220" s="259"/>
      <c r="B5220" s="259"/>
      <c r="C5220" s="259"/>
      <c r="D5220" s="259"/>
      <c r="E5220" s="259"/>
      <c r="F5220" s="270"/>
      <c r="G5220" s="259"/>
      <c r="H5220" s="259"/>
      <c r="I5220" s="259"/>
      <c r="J5220" s="259"/>
    </row>
    <row r="5221" spans="1:10">
      <c r="A5221" s="259"/>
      <c r="B5221" s="259"/>
      <c r="C5221" s="259"/>
      <c r="D5221" s="259"/>
      <c r="E5221" s="259"/>
      <c r="F5221" s="270"/>
      <c r="G5221" s="259"/>
      <c r="H5221" s="259"/>
      <c r="I5221" s="259"/>
      <c r="J5221" s="259"/>
    </row>
    <row r="5222" spans="1:10">
      <c r="A5222" s="259"/>
      <c r="B5222" s="259"/>
      <c r="C5222" s="259"/>
      <c r="D5222" s="259"/>
      <c r="E5222" s="259"/>
      <c r="F5222" s="270"/>
      <c r="G5222" s="259"/>
      <c r="H5222" s="259"/>
      <c r="I5222" s="259"/>
      <c r="J5222" s="259"/>
    </row>
    <row r="5223" spans="1:10">
      <c r="A5223" s="259"/>
      <c r="B5223" s="259"/>
      <c r="C5223" s="259"/>
      <c r="D5223" s="259"/>
      <c r="E5223" s="259"/>
      <c r="F5223" s="270"/>
      <c r="G5223" s="259"/>
      <c r="H5223" s="259"/>
      <c r="I5223" s="259"/>
      <c r="J5223" s="259"/>
    </row>
    <row r="5224" spans="1:10">
      <c r="A5224" s="259"/>
      <c r="B5224" s="259"/>
      <c r="C5224" s="259"/>
      <c r="D5224" s="259"/>
      <c r="E5224" s="259"/>
      <c r="F5224" s="270"/>
      <c r="G5224" s="259"/>
      <c r="H5224" s="259"/>
      <c r="I5224" s="259"/>
      <c r="J5224" s="259"/>
    </row>
    <row r="5225" spans="1:10">
      <c r="A5225" s="259"/>
      <c r="B5225" s="259"/>
      <c r="C5225" s="259"/>
      <c r="D5225" s="259"/>
      <c r="E5225" s="259"/>
      <c r="F5225" s="270"/>
      <c r="G5225" s="259"/>
      <c r="H5225" s="259"/>
      <c r="I5225" s="259"/>
      <c r="J5225" s="259"/>
    </row>
    <row r="5226" spans="1:10">
      <c r="A5226" s="259"/>
      <c r="B5226" s="259"/>
      <c r="C5226" s="259"/>
      <c r="D5226" s="259"/>
      <c r="E5226" s="259"/>
      <c r="F5226" s="270"/>
      <c r="G5226" s="259"/>
      <c r="H5226" s="259"/>
      <c r="I5226" s="259"/>
      <c r="J5226" s="259"/>
    </row>
    <row r="5227" spans="1:10">
      <c r="A5227" s="259"/>
      <c r="B5227" s="259"/>
      <c r="C5227" s="259"/>
      <c r="D5227" s="259"/>
      <c r="E5227" s="259"/>
      <c r="F5227" s="270"/>
      <c r="G5227" s="259"/>
      <c r="H5227" s="259"/>
      <c r="I5227" s="259"/>
      <c r="J5227" s="259"/>
    </row>
    <row r="5228" spans="1:10">
      <c r="A5228" s="259"/>
      <c r="B5228" s="259"/>
      <c r="C5228" s="259"/>
      <c r="D5228" s="259"/>
      <c r="E5228" s="259"/>
      <c r="F5228" s="270"/>
      <c r="G5228" s="259"/>
      <c r="H5228" s="259"/>
      <c r="I5228" s="259"/>
      <c r="J5228" s="259"/>
    </row>
    <row r="5229" spans="1:10">
      <c r="A5229" s="259"/>
      <c r="B5229" s="259"/>
      <c r="C5229" s="259"/>
      <c r="D5229" s="259"/>
      <c r="E5229" s="259"/>
      <c r="F5229" s="270"/>
      <c r="G5229" s="259"/>
      <c r="H5229" s="259"/>
      <c r="I5229" s="259"/>
      <c r="J5229" s="259"/>
    </row>
    <row r="5230" spans="1:10">
      <c r="A5230" s="259"/>
      <c r="B5230" s="259"/>
      <c r="C5230" s="259"/>
      <c r="D5230" s="259"/>
      <c r="E5230" s="259"/>
      <c r="F5230" s="270"/>
      <c r="G5230" s="259"/>
      <c r="H5230" s="259"/>
      <c r="I5230" s="259"/>
      <c r="J5230" s="259"/>
    </row>
    <row r="5231" spans="1:10">
      <c r="A5231" s="259"/>
      <c r="B5231" s="259"/>
      <c r="C5231" s="259"/>
      <c r="D5231" s="259"/>
      <c r="E5231" s="259"/>
      <c r="F5231" s="270"/>
      <c r="G5231" s="259"/>
      <c r="H5231" s="259"/>
      <c r="I5231" s="259"/>
      <c r="J5231" s="259"/>
    </row>
    <row r="5232" spans="1:10">
      <c r="A5232" s="259"/>
      <c r="B5232" s="259"/>
      <c r="C5232" s="259"/>
      <c r="D5232" s="259"/>
      <c r="E5232" s="259"/>
      <c r="F5232" s="270"/>
      <c r="G5232" s="259"/>
      <c r="H5232" s="259"/>
      <c r="I5232" s="259"/>
      <c r="J5232" s="259"/>
    </row>
    <row r="5233" spans="1:10">
      <c r="A5233" s="259"/>
      <c r="B5233" s="259"/>
      <c r="C5233" s="259"/>
      <c r="D5233" s="259"/>
      <c r="E5233" s="259"/>
      <c r="F5233" s="270"/>
      <c r="G5233" s="259"/>
      <c r="H5233" s="259"/>
      <c r="I5233" s="259"/>
      <c r="J5233" s="259"/>
    </row>
    <row r="5234" spans="1:10">
      <c r="A5234" s="259"/>
      <c r="B5234" s="259"/>
      <c r="C5234" s="259"/>
      <c r="D5234" s="259"/>
      <c r="E5234" s="259"/>
      <c r="F5234" s="270"/>
      <c r="G5234" s="259"/>
      <c r="H5234" s="259"/>
      <c r="I5234" s="259"/>
      <c r="J5234" s="259"/>
    </row>
    <row r="5235" spans="1:10">
      <c r="A5235" s="259"/>
      <c r="B5235" s="259"/>
      <c r="C5235" s="259"/>
      <c r="D5235" s="259"/>
      <c r="E5235" s="259"/>
      <c r="F5235" s="270"/>
      <c r="G5235" s="259"/>
      <c r="H5235" s="259"/>
      <c r="I5235" s="259"/>
      <c r="J5235" s="259"/>
    </row>
    <row r="5236" spans="1:10">
      <c r="A5236" s="259"/>
      <c r="B5236" s="259"/>
      <c r="C5236" s="259"/>
      <c r="D5236" s="259"/>
      <c r="E5236" s="259"/>
      <c r="F5236" s="270"/>
      <c r="G5236" s="259"/>
      <c r="H5236" s="259"/>
      <c r="I5236" s="259"/>
      <c r="J5236" s="259"/>
    </row>
    <row r="5237" spans="1:10">
      <c r="A5237" s="259"/>
      <c r="B5237" s="259"/>
      <c r="C5237" s="259"/>
      <c r="D5237" s="259"/>
      <c r="E5237" s="259"/>
      <c r="F5237" s="270"/>
      <c r="G5237" s="259"/>
      <c r="H5237" s="259"/>
      <c r="I5237" s="259"/>
      <c r="J5237" s="259"/>
    </row>
    <row r="5238" spans="1:10">
      <c r="A5238" s="259"/>
      <c r="B5238" s="259"/>
      <c r="C5238" s="259"/>
      <c r="D5238" s="259"/>
      <c r="E5238" s="259"/>
      <c r="F5238" s="270"/>
      <c r="G5238" s="259"/>
      <c r="H5238" s="259"/>
      <c r="I5238" s="259"/>
      <c r="J5238" s="259"/>
    </row>
    <row r="5239" spans="1:10">
      <c r="A5239" s="259"/>
      <c r="B5239" s="259"/>
      <c r="C5239" s="259"/>
      <c r="D5239" s="259"/>
      <c r="E5239" s="259"/>
      <c r="F5239" s="270"/>
      <c r="G5239" s="259"/>
      <c r="H5239" s="259"/>
      <c r="I5239" s="259"/>
      <c r="J5239" s="259"/>
    </row>
    <row r="5240" spans="1:10">
      <c r="A5240" s="259"/>
      <c r="B5240" s="259"/>
      <c r="C5240" s="259"/>
      <c r="D5240" s="259"/>
      <c r="E5240" s="259"/>
      <c r="F5240" s="270"/>
      <c r="G5240" s="259"/>
      <c r="H5240" s="259"/>
      <c r="I5240" s="259"/>
      <c r="J5240" s="259"/>
    </row>
    <row r="5241" spans="1:10">
      <c r="A5241" s="259"/>
      <c r="B5241" s="259"/>
      <c r="C5241" s="259"/>
      <c r="D5241" s="259"/>
      <c r="E5241" s="259"/>
      <c r="F5241" s="270"/>
      <c r="G5241" s="259"/>
      <c r="H5241" s="259"/>
      <c r="I5241" s="259"/>
      <c r="J5241" s="259"/>
    </row>
    <row r="5242" spans="1:10">
      <c r="A5242" s="259"/>
      <c r="B5242" s="259"/>
      <c r="C5242" s="259"/>
      <c r="D5242" s="259"/>
      <c r="E5242" s="259"/>
      <c r="F5242" s="270"/>
      <c r="G5242" s="259"/>
      <c r="H5242" s="259"/>
      <c r="I5242" s="259"/>
      <c r="J5242" s="259"/>
    </row>
    <row r="5243" spans="1:10">
      <c r="A5243" s="259"/>
      <c r="B5243" s="259"/>
      <c r="C5243" s="259"/>
      <c r="D5243" s="259"/>
      <c r="E5243" s="259"/>
      <c r="F5243" s="270"/>
      <c r="G5243" s="259"/>
      <c r="H5243" s="259"/>
      <c r="I5243" s="259"/>
      <c r="J5243" s="259"/>
    </row>
    <row r="5244" spans="1:10">
      <c r="A5244" s="259"/>
      <c r="B5244" s="259"/>
      <c r="C5244" s="259"/>
      <c r="D5244" s="259"/>
      <c r="E5244" s="259"/>
      <c r="F5244" s="270"/>
      <c r="G5244" s="259"/>
      <c r="H5244" s="259"/>
      <c r="I5244" s="259"/>
      <c r="J5244" s="259"/>
    </row>
    <row r="5245" spans="1:10">
      <c r="A5245" s="259"/>
      <c r="B5245" s="259"/>
      <c r="C5245" s="259"/>
      <c r="D5245" s="259"/>
      <c r="E5245" s="259"/>
      <c r="F5245" s="270"/>
      <c r="G5245" s="259"/>
      <c r="H5245" s="259"/>
      <c r="I5245" s="259"/>
      <c r="J5245" s="259"/>
    </row>
    <row r="5246" spans="1:10">
      <c r="A5246" s="259"/>
      <c r="B5246" s="259"/>
      <c r="C5246" s="259"/>
      <c r="D5246" s="259"/>
      <c r="E5246" s="259"/>
      <c r="F5246" s="270"/>
      <c r="G5246" s="259"/>
      <c r="H5246" s="259"/>
      <c r="I5246" s="259"/>
      <c r="J5246" s="259"/>
    </row>
    <row r="5247" spans="1:10">
      <c r="A5247" s="259"/>
      <c r="B5247" s="259"/>
      <c r="C5247" s="259"/>
      <c r="D5247" s="259"/>
      <c r="E5247" s="259"/>
      <c r="F5247" s="270"/>
      <c r="G5247" s="259"/>
      <c r="H5247" s="259"/>
      <c r="I5247" s="259"/>
      <c r="J5247" s="259"/>
    </row>
    <row r="5248" spans="1:10">
      <c r="A5248" s="259"/>
      <c r="B5248" s="259"/>
      <c r="C5248" s="259"/>
      <c r="D5248" s="259"/>
      <c r="E5248" s="259"/>
      <c r="F5248" s="270"/>
      <c r="G5248" s="259"/>
      <c r="H5248" s="259"/>
      <c r="I5248" s="259"/>
      <c r="J5248" s="259"/>
    </row>
    <row r="5249" spans="1:10">
      <c r="A5249" s="259"/>
      <c r="B5249" s="259"/>
      <c r="C5249" s="259"/>
      <c r="D5249" s="259"/>
      <c r="E5249" s="259"/>
      <c r="F5249" s="270"/>
      <c r="G5249" s="259"/>
      <c r="H5249" s="259"/>
      <c r="I5249" s="259"/>
      <c r="J5249" s="259"/>
    </row>
    <row r="5250" spans="1:10">
      <c r="A5250" s="259"/>
      <c r="B5250" s="259"/>
      <c r="C5250" s="259"/>
      <c r="D5250" s="259"/>
      <c r="E5250" s="259"/>
      <c r="F5250" s="270"/>
      <c r="G5250" s="259"/>
      <c r="H5250" s="259"/>
      <c r="I5250" s="259"/>
      <c r="J5250" s="259"/>
    </row>
    <row r="5251" spans="1:10">
      <c r="A5251" s="259"/>
      <c r="B5251" s="259"/>
      <c r="C5251" s="259"/>
      <c r="D5251" s="259"/>
      <c r="E5251" s="259"/>
      <c r="F5251" s="270"/>
      <c r="G5251" s="259"/>
      <c r="H5251" s="259"/>
      <c r="I5251" s="259"/>
      <c r="J5251" s="259"/>
    </row>
    <row r="5252" spans="1:10">
      <c r="A5252" s="259"/>
      <c r="B5252" s="259"/>
      <c r="C5252" s="259"/>
      <c r="D5252" s="259"/>
      <c r="E5252" s="259"/>
      <c r="F5252" s="270"/>
      <c r="G5252" s="259"/>
      <c r="H5252" s="259"/>
      <c r="I5252" s="259"/>
      <c r="J5252" s="259"/>
    </row>
    <row r="5253" spans="1:10">
      <c r="A5253" s="259"/>
      <c r="B5253" s="259"/>
      <c r="C5253" s="259"/>
      <c r="D5253" s="259"/>
      <c r="E5253" s="259"/>
      <c r="F5253" s="270"/>
      <c r="G5253" s="259"/>
      <c r="H5253" s="259"/>
      <c r="I5253" s="259"/>
      <c r="J5253" s="259"/>
    </row>
    <row r="5254" spans="1:10">
      <c r="A5254" s="259"/>
      <c r="B5254" s="259"/>
      <c r="C5254" s="259"/>
      <c r="D5254" s="259"/>
      <c r="E5254" s="259"/>
      <c r="F5254" s="270"/>
      <c r="G5254" s="259"/>
      <c r="H5254" s="259"/>
      <c r="I5254" s="259"/>
      <c r="J5254" s="259"/>
    </row>
    <row r="5255" spans="1:10">
      <c r="A5255" s="259"/>
      <c r="B5255" s="259"/>
      <c r="C5255" s="259"/>
      <c r="D5255" s="259"/>
      <c r="E5255" s="259"/>
      <c r="F5255" s="270"/>
      <c r="G5255" s="259"/>
      <c r="H5255" s="259"/>
      <c r="I5255" s="259"/>
      <c r="J5255" s="259"/>
    </row>
    <row r="5256" spans="1:10">
      <c r="A5256" s="259"/>
      <c r="B5256" s="259"/>
      <c r="C5256" s="259"/>
      <c r="D5256" s="259"/>
      <c r="E5256" s="259"/>
      <c r="F5256" s="270"/>
      <c r="G5256" s="259"/>
      <c r="H5256" s="259"/>
      <c r="I5256" s="259"/>
      <c r="J5256" s="259"/>
    </row>
    <row r="5257" spans="1:10">
      <c r="A5257" s="259"/>
      <c r="B5257" s="259"/>
      <c r="C5257" s="259"/>
      <c r="D5257" s="259"/>
      <c r="E5257" s="259"/>
      <c r="F5257" s="270"/>
      <c r="G5257" s="259"/>
      <c r="H5257" s="259"/>
      <c r="I5257" s="259"/>
      <c r="J5257" s="259"/>
    </row>
    <row r="5258" spans="1:10">
      <c r="A5258" s="259"/>
      <c r="B5258" s="259"/>
      <c r="C5258" s="259"/>
      <c r="D5258" s="259"/>
      <c r="E5258" s="259"/>
      <c r="F5258" s="270"/>
      <c r="G5258" s="259"/>
      <c r="H5258" s="259"/>
      <c r="I5258" s="259"/>
      <c r="J5258" s="259"/>
    </row>
    <row r="5259" spans="1:10">
      <c r="A5259" s="259"/>
      <c r="B5259" s="259"/>
      <c r="C5259" s="259"/>
      <c r="D5259" s="259"/>
      <c r="E5259" s="259"/>
      <c r="F5259" s="270"/>
      <c r="G5259" s="259"/>
      <c r="H5259" s="259"/>
      <c r="I5259" s="259"/>
      <c r="J5259" s="259"/>
    </row>
    <row r="5260" spans="1:10">
      <c r="A5260" s="259"/>
      <c r="B5260" s="259"/>
      <c r="C5260" s="259"/>
      <c r="D5260" s="259"/>
      <c r="E5260" s="259"/>
      <c r="F5260" s="270"/>
      <c r="G5260" s="259"/>
      <c r="H5260" s="259"/>
      <c r="I5260" s="259"/>
      <c r="J5260" s="259"/>
    </row>
    <row r="5261" spans="1:10">
      <c r="A5261" s="259"/>
      <c r="B5261" s="259"/>
      <c r="C5261" s="259"/>
      <c r="D5261" s="259"/>
      <c r="E5261" s="259"/>
      <c r="F5261" s="270"/>
      <c r="G5261" s="259"/>
      <c r="H5261" s="259"/>
      <c r="I5261" s="259"/>
      <c r="J5261" s="259"/>
    </row>
    <row r="5262" spans="1:10">
      <c r="A5262" s="259"/>
      <c r="B5262" s="259"/>
      <c r="C5262" s="259"/>
      <c r="D5262" s="259"/>
      <c r="E5262" s="259"/>
      <c r="F5262" s="270"/>
      <c r="G5262" s="259"/>
      <c r="H5262" s="259"/>
      <c r="I5262" s="259"/>
      <c r="J5262" s="259"/>
    </row>
    <row r="5263" spans="1:10">
      <c r="A5263" s="259"/>
      <c r="B5263" s="259"/>
      <c r="C5263" s="259"/>
      <c r="D5263" s="259"/>
      <c r="E5263" s="259"/>
      <c r="F5263" s="270"/>
      <c r="G5263" s="259"/>
      <c r="H5263" s="259"/>
      <c r="I5263" s="259"/>
      <c r="J5263" s="259"/>
    </row>
    <row r="5264" spans="1:10">
      <c r="A5264" s="259"/>
      <c r="B5264" s="259"/>
      <c r="C5264" s="259"/>
      <c r="D5264" s="259"/>
      <c r="E5264" s="259"/>
      <c r="F5264" s="270"/>
      <c r="G5264" s="259"/>
      <c r="H5264" s="259"/>
      <c r="I5264" s="259"/>
      <c r="J5264" s="259"/>
    </row>
    <row r="5265" spans="1:10">
      <c r="A5265" s="259"/>
      <c r="B5265" s="259"/>
      <c r="C5265" s="259"/>
      <c r="D5265" s="259"/>
      <c r="E5265" s="259"/>
      <c r="F5265" s="270"/>
      <c r="G5265" s="259"/>
      <c r="H5265" s="259"/>
      <c r="I5265" s="259"/>
      <c r="J5265" s="259"/>
    </row>
    <row r="5266" spans="1:10">
      <c r="A5266" s="259"/>
      <c r="B5266" s="259"/>
      <c r="C5266" s="259"/>
      <c r="D5266" s="259"/>
      <c r="E5266" s="259"/>
      <c r="F5266" s="270"/>
      <c r="G5266" s="259"/>
      <c r="H5266" s="259"/>
      <c r="I5266" s="259"/>
      <c r="J5266" s="259"/>
    </row>
    <row r="5267" spans="1:10">
      <c r="A5267" s="259"/>
      <c r="B5267" s="259"/>
      <c r="C5267" s="259"/>
      <c r="D5267" s="259"/>
      <c r="E5267" s="259"/>
      <c r="F5267" s="270"/>
      <c r="G5267" s="259"/>
      <c r="H5267" s="259"/>
      <c r="I5267" s="259"/>
      <c r="J5267" s="259"/>
    </row>
    <row r="5268" spans="1:10">
      <c r="A5268" s="259"/>
      <c r="B5268" s="259"/>
      <c r="C5268" s="259"/>
      <c r="D5268" s="259"/>
      <c r="E5268" s="259"/>
      <c r="F5268" s="270"/>
      <c r="G5268" s="259"/>
      <c r="H5268" s="259"/>
      <c r="I5268" s="259"/>
      <c r="J5268" s="259"/>
    </row>
    <row r="5269" spans="1:10">
      <c r="A5269" s="259"/>
      <c r="B5269" s="259"/>
      <c r="C5269" s="259"/>
      <c r="D5269" s="259"/>
      <c r="E5269" s="259"/>
      <c r="F5269" s="270"/>
      <c r="G5269" s="259"/>
      <c r="H5269" s="259"/>
      <c r="I5269" s="259"/>
      <c r="J5269" s="259"/>
    </row>
    <row r="5270" spans="1:10">
      <c r="A5270" s="259"/>
      <c r="B5270" s="259"/>
      <c r="C5270" s="259"/>
      <c r="D5270" s="259"/>
      <c r="E5270" s="259"/>
      <c r="F5270" s="270"/>
      <c r="G5270" s="259"/>
      <c r="H5270" s="259"/>
      <c r="I5270" s="259"/>
      <c r="J5270" s="259"/>
    </row>
    <row r="5271" spans="1:10">
      <c r="A5271" s="259"/>
      <c r="B5271" s="259"/>
      <c r="C5271" s="259"/>
      <c r="D5271" s="259"/>
      <c r="E5271" s="259"/>
      <c r="F5271" s="270"/>
      <c r="G5271" s="259"/>
      <c r="H5271" s="259"/>
      <c r="I5271" s="259"/>
      <c r="J5271" s="259"/>
    </row>
    <row r="5272" spans="1:10">
      <c r="A5272" s="259"/>
      <c r="B5272" s="259"/>
      <c r="C5272" s="259"/>
      <c r="D5272" s="259"/>
      <c r="E5272" s="259"/>
      <c r="F5272" s="270"/>
      <c r="G5272" s="259"/>
      <c r="H5272" s="259"/>
      <c r="I5272" s="259"/>
      <c r="J5272" s="259"/>
    </row>
    <row r="5273" spans="1:10">
      <c r="A5273" s="259"/>
      <c r="B5273" s="259"/>
      <c r="C5273" s="259"/>
      <c r="D5273" s="259"/>
      <c r="E5273" s="259"/>
      <c r="F5273" s="270"/>
      <c r="G5273" s="259"/>
      <c r="H5273" s="259"/>
      <c r="I5273" s="259"/>
      <c r="J5273" s="259"/>
    </row>
    <row r="5274" spans="1:10">
      <c r="A5274" s="259"/>
      <c r="B5274" s="259"/>
      <c r="C5274" s="259"/>
      <c r="D5274" s="259"/>
      <c r="E5274" s="259"/>
      <c r="F5274" s="270"/>
      <c r="G5274" s="259"/>
      <c r="H5274" s="259"/>
      <c r="I5274" s="259"/>
      <c r="J5274" s="259"/>
    </row>
    <row r="5275" spans="1:10">
      <c r="A5275" s="259"/>
      <c r="B5275" s="259"/>
      <c r="C5275" s="259"/>
      <c r="D5275" s="259"/>
      <c r="E5275" s="259"/>
      <c r="F5275" s="270"/>
      <c r="G5275" s="259"/>
      <c r="H5275" s="259"/>
      <c r="I5275" s="259"/>
      <c r="J5275" s="259"/>
    </row>
    <row r="5276" spans="1:10">
      <c r="A5276" s="259"/>
      <c r="B5276" s="259"/>
      <c r="C5276" s="259"/>
      <c r="D5276" s="259"/>
      <c r="E5276" s="259"/>
      <c r="F5276" s="270"/>
      <c r="G5276" s="259"/>
      <c r="H5276" s="259"/>
      <c r="I5276" s="259"/>
      <c r="J5276" s="259"/>
    </row>
    <row r="5277" spans="1:10">
      <c r="A5277" s="259"/>
      <c r="B5277" s="259"/>
      <c r="C5277" s="259"/>
      <c r="D5277" s="259"/>
      <c r="E5277" s="259"/>
      <c r="F5277" s="270"/>
      <c r="G5277" s="259"/>
      <c r="H5277" s="259"/>
      <c r="I5277" s="259"/>
      <c r="J5277" s="259"/>
    </row>
    <row r="5278" spans="1:10">
      <c r="A5278" s="259"/>
      <c r="B5278" s="259"/>
      <c r="C5278" s="259"/>
      <c r="D5278" s="259"/>
      <c r="E5278" s="259"/>
      <c r="F5278" s="270"/>
      <c r="G5278" s="259"/>
      <c r="H5278" s="259"/>
      <c r="I5278" s="259"/>
      <c r="J5278" s="259"/>
    </row>
    <row r="5279" spans="1:10">
      <c r="A5279" s="259"/>
      <c r="B5279" s="259"/>
      <c r="C5279" s="259"/>
      <c r="D5279" s="259"/>
      <c r="E5279" s="259"/>
      <c r="F5279" s="270"/>
      <c r="G5279" s="259"/>
      <c r="H5279" s="259"/>
      <c r="I5279" s="259"/>
      <c r="J5279" s="259"/>
    </row>
    <row r="5280" spans="1:10">
      <c r="A5280" s="259"/>
      <c r="B5280" s="259"/>
      <c r="C5280" s="259"/>
      <c r="D5280" s="259"/>
      <c r="E5280" s="259"/>
      <c r="F5280" s="270"/>
      <c r="G5280" s="259"/>
      <c r="H5280" s="259"/>
      <c r="I5280" s="259"/>
      <c r="J5280" s="259"/>
    </row>
    <row r="5281" spans="1:10">
      <c r="A5281" s="259"/>
      <c r="B5281" s="259"/>
      <c r="C5281" s="259"/>
      <c r="D5281" s="259"/>
      <c r="E5281" s="259"/>
      <c r="F5281" s="270"/>
      <c r="G5281" s="259"/>
      <c r="H5281" s="259"/>
      <c r="I5281" s="259"/>
      <c r="J5281" s="259"/>
    </row>
    <row r="5282" spans="1:10">
      <c r="A5282" s="259"/>
      <c r="B5282" s="259"/>
      <c r="C5282" s="259"/>
      <c r="D5282" s="259"/>
      <c r="E5282" s="259"/>
      <c r="F5282" s="270"/>
      <c r="G5282" s="259"/>
      <c r="H5282" s="259"/>
      <c r="I5282" s="259"/>
      <c r="J5282" s="259"/>
    </row>
    <row r="5283" spans="1:10">
      <c r="A5283" s="259"/>
      <c r="B5283" s="259"/>
      <c r="C5283" s="259"/>
      <c r="D5283" s="259"/>
      <c r="E5283" s="259"/>
      <c r="F5283" s="270"/>
      <c r="G5283" s="259"/>
      <c r="H5283" s="259"/>
      <c r="I5283" s="259"/>
      <c r="J5283" s="259"/>
    </row>
    <row r="5284" spans="1:10">
      <c r="A5284" s="259"/>
      <c r="B5284" s="259"/>
      <c r="C5284" s="259"/>
      <c r="D5284" s="259"/>
      <c r="E5284" s="259"/>
      <c r="F5284" s="270"/>
      <c r="G5284" s="259"/>
      <c r="H5284" s="259"/>
      <c r="I5284" s="259"/>
      <c r="J5284" s="259"/>
    </row>
    <row r="5285" spans="1:10">
      <c r="A5285" s="259"/>
      <c r="B5285" s="259"/>
      <c r="C5285" s="259"/>
      <c r="D5285" s="259"/>
      <c r="E5285" s="259"/>
      <c r="F5285" s="270"/>
      <c r="G5285" s="259"/>
      <c r="H5285" s="259"/>
      <c r="I5285" s="259"/>
      <c r="J5285" s="259"/>
    </row>
    <row r="5286" spans="1:10">
      <c r="A5286" s="259"/>
      <c r="B5286" s="259"/>
      <c r="C5286" s="259"/>
      <c r="D5286" s="259"/>
      <c r="E5286" s="259"/>
      <c r="F5286" s="270"/>
      <c r="G5286" s="259"/>
      <c r="H5286" s="259"/>
      <c r="I5286" s="259"/>
      <c r="J5286" s="259"/>
    </row>
    <row r="5287" spans="1:10">
      <c r="A5287" s="259"/>
      <c r="B5287" s="259"/>
      <c r="C5287" s="259"/>
      <c r="D5287" s="259"/>
      <c r="E5287" s="259"/>
      <c r="F5287" s="270"/>
      <c r="G5287" s="259"/>
      <c r="H5287" s="259"/>
      <c r="I5287" s="259"/>
      <c r="J5287" s="259"/>
    </row>
    <row r="5288" spans="1:10">
      <c r="A5288" s="259"/>
      <c r="B5288" s="259"/>
      <c r="C5288" s="259"/>
      <c r="D5288" s="259"/>
      <c r="E5288" s="259"/>
      <c r="F5288" s="270"/>
      <c r="G5288" s="259"/>
      <c r="H5288" s="259"/>
      <c r="I5288" s="259"/>
      <c r="J5288" s="259"/>
    </row>
    <row r="5289" spans="1:10">
      <c r="A5289" s="259"/>
      <c r="B5289" s="259"/>
      <c r="C5289" s="259"/>
      <c r="D5289" s="259"/>
      <c r="E5289" s="259"/>
      <c r="F5289" s="270"/>
      <c r="G5289" s="259"/>
      <c r="H5289" s="259"/>
      <c r="I5289" s="259"/>
      <c r="J5289" s="259"/>
    </row>
    <row r="5290" spans="1:10">
      <c r="A5290" s="259"/>
      <c r="B5290" s="259"/>
      <c r="C5290" s="259"/>
      <c r="D5290" s="259"/>
      <c r="E5290" s="259"/>
      <c r="F5290" s="270"/>
      <c r="G5290" s="259"/>
      <c r="H5290" s="259"/>
      <c r="I5290" s="259"/>
      <c r="J5290" s="259"/>
    </row>
    <row r="5291" spans="1:10">
      <c r="A5291" s="259"/>
      <c r="B5291" s="259"/>
      <c r="C5291" s="259"/>
      <c r="D5291" s="259"/>
      <c r="E5291" s="259"/>
      <c r="F5291" s="270"/>
      <c r="G5291" s="259"/>
      <c r="H5291" s="259"/>
      <c r="I5291" s="259"/>
      <c r="J5291" s="259"/>
    </row>
    <row r="5292" spans="1:10">
      <c r="A5292" s="259"/>
      <c r="B5292" s="259"/>
      <c r="C5292" s="259"/>
      <c r="D5292" s="259"/>
      <c r="E5292" s="259"/>
      <c r="F5292" s="270"/>
      <c r="G5292" s="259"/>
      <c r="H5292" s="259"/>
      <c r="I5292" s="259"/>
      <c r="J5292" s="259"/>
    </row>
    <row r="5293" spans="1:10">
      <c r="A5293" s="259"/>
      <c r="B5293" s="259"/>
      <c r="C5293" s="259"/>
      <c r="D5293" s="259"/>
      <c r="E5293" s="259"/>
      <c r="F5293" s="270"/>
      <c r="G5293" s="259"/>
      <c r="H5293" s="259"/>
      <c r="I5293" s="259"/>
      <c r="J5293" s="259"/>
    </row>
    <row r="5294" spans="1:10">
      <c r="A5294" s="259"/>
      <c r="B5294" s="259"/>
      <c r="C5294" s="259"/>
      <c r="D5294" s="259"/>
      <c r="E5294" s="259"/>
      <c r="F5294" s="270"/>
      <c r="G5294" s="259"/>
      <c r="H5294" s="259"/>
      <c r="I5294" s="259"/>
      <c r="J5294" s="259"/>
    </row>
    <row r="5295" spans="1:10">
      <c r="A5295" s="259"/>
      <c r="B5295" s="259"/>
      <c r="C5295" s="259"/>
      <c r="D5295" s="259"/>
      <c r="E5295" s="259"/>
      <c r="F5295" s="270"/>
      <c r="G5295" s="259"/>
      <c r="H5295" s="259"/>
      <c r="I5295" s="259"/>
      <c r="J5295" s="259"/>
    </row>
    <row r="5296" spans="1:10">
      <c r="A5296" s="259"/>
      <c r="B5296" s="259"/>
      <c r="C5296" s="259"/>
      <c r="D5296" s="259"/>
      <c r="E5296" s="259"/>
      <c r="F5296" s="270"/>
      <c r="G5296" s="259"/>
      <c r="H5296" s="259"/>
      <c r="I5296" s="259"/>
      <c r="J5296" s="259"/>
    </row>
    <row r="5297" spans="1:10">
      <c r="A5297" s="259"/>
      <c r="B5297" s="259"/>
      <c r="C5297" s="259"/>
      <c r="D5297" s="259"/>
      <c r="E5297" s="259"/>
      <c r="F5297" s="270"/>
      <c r="G5297" s="259"/>
      <c r="H5297" s="259"/>
      <c r="I5297" s="259"/>
      <c r="J5297" s="259"/>
    </row>
    <row r="5298" spans="1:10">
      <c r="A5298" s="259"/>
      <c r="B5298" s="259"/>
      <c r="C5298" s="259"/>
      <c r="D5298" s="259"/>
      <c r="E5298" s="259"/>
      <c r="F5298" s="270"/>
      <c r="G5298" s="259"/>
      <c r="H5298" s="259"/>
      <c r="I5298" s="259"/>
      <c r="J5298" s="259"/>
    </row>
    <row r="5299" spans="1:10">
      <c r="A5299" s="259"/>
      <c r="B5299" s="259"/>
      <c r="C5299" s="259"/>
      <c r="D5299" s="259"/>
      <c r="E5299" s="259"/>
      <c r="F5299" s="270"/>
      <c r="G5299" s="259"/>
      <c r="H5299" s="259"/>
      <c r="I5299" s="259"/>
      <c r="J5299" s="259"/>
    </row>
    <row r="5300" spans="1:10">
      <c r="A5300" s="259"/>
      <c r="B5300" s="259"/>
      <c r="C5300" s="259"/>
      <c r="D5300" s="259"/>
      <c r="E5300" s="259"/>
      <c r="F5300" s="270"/>
      <c r="G5300" s="259"/>
      <c r="H5300" s="259"/>
      <c r="I5300" s="259"/>
      <c r="J5300" s="259"/>
    </row>
    <row r="5301" spans="1:10">
      <c r="A5301" s="259"/>
      <c r="B5301" s="259"/>
      <c r="C5301" s="259"/>
      <c r="D5301" s="259"/>
      <c r="E5301" s="259"/>
      <c r="F5301" s="270"/>
      <c r="G5301" s="259"/>
      <c r="H5301" s="259"/>
      <c r="I5301" s="259"/>
      <c r="J5301" s="259"/>
    </row>
    <row r="5302" spans="1:10">
      <c r="A5302" s="259"/>
      <c r="B5302" s="259"/>
      <c r="C5302" s="259"/>
      <c r="D5302" s="259"/>
      <c r="E5302" s="259"/>
      <c r="F5302" s="270"/>
      <c r="G5302" s="259"/>
      <c r="H5302" s="259"/>
      <c r="I5302" s="259"/>
      <c r="J5302" s="259"/>
    </row>
    <row r="5303" spans="1:10">
      <c r="A5303" s="259"/>
      <c r="B5303" s="259"/>
      <c r="C5303" s="259"/>
      <c r="D5303" s="259"/>
      <c r="E5303" s="259"/>
      <c r="F5303" s="270"/>
      <c r="G5303" s="259"/>
      <c r="H5303" s="259"/>
      <c r="I5303" s="259"/>
      <c r="J5303" s="259"/>
    </row>
    <row r="5304" spans="1:10">
      <c r="A5304" s="259"/>
      <c r="B5304" s="259"/>
      <c r="C5304" s="259"/>
      <c r="D5304" s="259"/>
      <c r="E5304" s="259"/>
      <c r="F5304" s="270"/>
      <c r="G5304" s="259"/>
      <c r="H5304" s="259"/>
      <c r="I5304" s="259"/>
      <c r="J5304" s="259"/>
    </row>
    <row r="5305" spans="1:10">
      <c r="A5305" s="259"/>
      <c r="B5305" s="259"/>
      <c r="C5305" s="259"/>
      <c r="D5305" s="259"/>
      <c r="E5305" s="259"/>
      <c r="F5305" s="270"/>
      <c r="G5305" s="259"/>
      <c r="H5305" s="259"/>
      <c r="I5305" s="259"/>
      <c r="J5305" s="259"/>
    </row>
    <row r="5306" spans="1:10">
      <c r="A5306" s="259"/>
      <c r="B5306" s="259"/>
      <c r="C5306" s="259"/>
      <c r="D5306" s="259"/>
      <c r="E5306" s="259"/>
      <c r="F5306" s="270"/>
      <c r="G5306" s="259"/>
      <c r="H5306" s="259"/>
      <c r="I5306" s="259"/>
      <c r="J5306" s="259"/>
    </row>
    <row r="5307" spans="1:10">
      <c r="A5307" s="259"/>
      <c r="B5307" s="259"/>
      <c r="C5307" s="259"/>
      <c r="D5307" s="259"/>
      <c r="E5307" s="259"/>
      <c r="F5307" s="270"/>
      <c r="G5307" s="259"/>
      <c r="H5307" s="259"/>
      <c r="I5307" s="259"/>
      <c r="J5307" s="259"/>
    </row>
    <row r="5308" spans="1:10">
      <c r="A5308" s="259"/>
      <c r="B5308" s="259"/>
      <c r="C5308" s="259"/>
      <c r="D5308" s="259"/>
      <c r="E5308" s="259"/>
      <c r="F5308" s="270"/>
      <c r="G5308" s="259"/>
      <c r="H5308" s="259"/>
      <c r="I5308" s="259"/>
      <c r="J5308" s="259"/>
    </row>
    <row r="5309" spans="1:10">
      <c r="A5309" s="259"/>
      <c r="B5309" s="259"/>
      <c r="C5309" s="259"/>
      <c r="D5309" s="259"/>
      <c r="E5309" s="259"/>
      <c r="F5309" s="270"/>
      <c r="G5309" s="259"/>
      <c r="H5309" s="259"/>
      <c r="I5309" s="259"/>
      <c r="J5309" s="259"/>
    </row>
    <row r="5310" spans="1:10">
      <c r="A5310" s="259"/>
      <c r="B5310" s="259"/>
      <c r="C5310" s="259"/>
      <c r="D5310" s="259"/>
      <c r="E5310" s="259"/>
      <c r="F5310" s="270"/>
      <c r="G5310" s="259"/>
      <c r="H5310" s="259"/>
      <c r="I5310" s="259"/>
      <c r="J5310" s="259"/>
    </row>
    <row r="5311" spans="1:10">
      <c r="A5311" s="259"/>
      <c r="B5311" s="259"/>
      <c r="C5311" s="259"/>
      <c r="D5311" s="259"/>
      <c r="E5311" s="259"/>
      <c r="F5311" s="270"/>
      <c r="G5311" s="259"/>
      <c r="H5311" s="259"/>
      <c r="I5311" s="259"/>
      <c r="J5311" s="259"/>
    </row>
    <row r="5312" spans="1:10">
      <c r="A5312" s="259"/>
      <c r="B5312" s="259"/>
      <c r="C5312" s="259"/>
      <c r="D5312" s="259"/>
      <c r="E5312" s="259"/>
      <c r="F5312" s="270"/>
      <c r="G5312" s="259"/>
      <c r="H5312" s="259"/>
      <c r="I5312" s="259"/>
      <c r="J5312" s="259"/>
    </row>
    <row r="5313" spans="1:10">
      <c r="A5313" s="259"/>
      <c r="B5313" s="259"/>
      <c r="C5313" s="259"/>
      <c r="D5313" s="259"/>
      <c r="E5313" s="259"/>
      <c r="F5313" s="270"/>
      <c r="G5313" s="259"/>
      <c r="H5313" s="259"/>
      <c r="I5313" s="259"/>
      <c r="J5313" s="259"/>
    </row>
    <row r="5314" spans="1:10">
      <c r="A5314" s="259"/>
      <c r="B5314" s="259"/>
      <c r="C5314" s="259"/>
      <c r="D5314" s="259"/>
      <c r="E5314" s="259"/>
      <c r="F5314" s="270"/>
      <c r="G5314" s="259"/>
      <c r="H5314" s="259"/>
      <c r="I5314" s="259"/>
      <c r="J5314" s="259"/>
    </row>
    <row r="5315" spans="1:10">
      <c r="A5315" s="259"/>
      <c r="B5315" s="259"/>
      <c r="C5315" s="259"/>
      <c r="D5315" s="259"/>
      <c r="E5315" s="259"/>
      <c r="F5315" s="270"/>
      <c r="G5315" s="259"/>
      <c r="H5315" s="259"/>
      <c r="I5315" s="259"/>
      <c r="J5315" s="259"/>
    </row>
    <row r="5316" spans="1:10">
      <c r="A5316" s="259"/>
      <c r="B5316" s="259"/>
      <c r="C5316" s="259"/>
      <c r="D5316" s="259"/>
      <c r="E5316" s="259"/>
      <c r="F5316" s="270"/>
      <c r="G5316" s="259"/>
      <c r="H5316" s="259"/>
      <c r="I5316" s="259"/>
      <c r="J5316" s="259"/>
    </row>
    <row r="5317" spans="1:10">
      <c r="A5317" s="259"/>
      <c r="B5317" s="259"/>
      <c r="C5317" s="259"/>
      <c r="D5317" s="259"/>
      <c r="E5317" s="259"/>
      <c r="F5317" s="270"/>
      <c r="G5317" s="259"/>
      <c r="H5317" s="259"/>
      <c r="I5317" s="259"/>
      <c r="J5317" s="259"/>
    </row>
    <row r="5318" spans="1:10">
      <c r="A5318" s="259"/>
      <c r="B5318" s="259"/>
      <c r="C5318" s="259"/>
      <c r="D5318" s="259"/>
      <c r="E5318" s="259"/>
      <c r="F5318" s="270"/>
      <c r="G5318" s="259"/>
      <c r="H5318" s="259"/>
      <c r="I5318" s="259"/>
      <c r="J5318" s="259"/>
    </row>
    <row r="5319" spans="1:10">
      <c r="A5319" s="259"/>
      <c r="B5319" s="259"/>
      <c r="C5319" s="259"/>
      <c r="D5319" s="259"/>
      <c r="E5319" s="259"/>
      <c r="F5319" s="270"/>
      <c r="G5319" s="259"/>
      <c r="H5319" s="259"/>
      <c r="I5319" s="259"/>
      <c r="J5319" s="259"/>
    </row>
    <row r="5320" spans="1:10">
      <c r="A5320" s="259"/>
      <c r="B5320" s="259"/>
      <c r="C5320" s="259"/>
      <c r="D5320" s="259"/>
      <c r="E5320" s="259"/>
      <c r="F5320" s="270"/>
      <c r="G5320" s="259"/>
      <c r="H5320" s="259"/>
      <c r="I5320" s="259"/>
      <c r="J5320" s="259"/>
    </row>
    <row r="5321" spans="1:10">
      <c r="A5321" s="259"/>
      <c r="B5321" s="259"/>
      <c r="C5321" s="259"/>
      <c r="D5321" s="259"/>
      <c r="E5321" s="259"/>
      <c r="F5321" s="270"/>
      <c r="G5321" s="259"/>
      <c r="H5321" s="259"/>
      <c r="I5321" s="259"/>
      <c r="J5321" s="259"/>
    </row>
    <row r="5322" spans="1:10">
      <c r="A5322" s="259"/>
      <c r="B5322" s="259"/>
      <c r="C5322" s="259"/>
      <c r="D5322" s="259"/>
      <c r="E5322" s="259"/>
      <c r="F5322" s="270"/>
      <c r="G5322" s="259"/>
      <c r="H5322" s="259"/>
      <c r="I5322" s="259"/>
      <c r="J5322" s="259"/>
    </row>
    <row r="5323" spans="1:10">
      <c r="A5323" s="259"/>
      <c r="B5323" s="259"/>
      <c r="C5323" s="259"/>
      <c r="D5323" s="259"/>
      <c r="E5323" s="259"/>
      <c r="F5323" s="270"/>
      <c r="G5323" s="259"/>
      <c r="H5323" s="259"/>
      <c r="I5323" s="259"/>
      <c r="J5323" s="259"/>
    </row>
    <row r="5324" spans="1:10">
      <c r="A5324" s="259"/>
      <c r="B5324" s="259"/>
      <c r="C5324" s="259"/>
      <c r="D5324" s="259"/>
      <c r="E5324" s="259"/>
      <c r="F5324" s="270"/>
      <c r="G5324" s="259"/>
      <c r="H5324" s="259"/>
      <c r="I5324" s="259"/>
      <c r="J5324" s="259"/>
    </row>
    <row r="5325" spans="1:10">
      <c r="A5325" s="259"/>
      <c r="B5325" s="259"/>
      <c r="C5325" s="259"/>
      <c r="D5325" s="259"/>
      <c r="E5325" s="259"/>
      <c r="F5325" s="270"/>
      <c r="G5325" s="259"/>
      <c r="H5325" s="259"/>
      <c r="I5325" s="259"/>
      <c r="J5325" s="259"/>
    </row>
    <row r="5326" spans="1:10">
      <c r="A5326" s="259"/>
      <c r="B5326" s="259"/>
      <c r="C5326" s="259"/>
      <c r="D5326" s="259"/>
      <c r="E5326" s="259"/>
      <c r="F5326" s="270"/>
      <c r="G5326" s="259"/>
      <c r="H5326" s="259"/>
      <c r="I5326" s="259"/>
      <c r="J5326" s="259"/>
    </row>
    <row r="5327" spans="1:10">
      <c r="A5327" s="259"/>
      <c r="B5327" s="259"/>
      <c r="C5327" s="259"/>
      <c r="D5327" s="259"/>
      <c r="E5327" s="259"/>
      <c r="F5327" s="270"/>
      <c r="G5327" s="259"/>
      <c r="H5327" s="259"/>
      <c r="I5327" s="259"/>
      <c r="J5327" s="259"/>
    </row>
    <row r="5328" spans="1:10">
      <c r="A5328" s="259"/>
      <c r="B5328" s="259"/>
      <c r="C5328" s="259"/>
      <c r="D5328" s="259"/>
      <c r="E5328" s="259"/>
      <c r="F5328" s="270"/>
      <c r="G5328" s="259"/>
      <c r="H5328" s="259"/>
      <c r="I5328" s="259"/>
      <c r="J5328" s="259"/>
    </row>
    <row r="5329" spans="1:10">
      <c r="A5329" s="259"/>
      <c r="B5329" s="259"/>
      <c r="C5329" s="259"/>
      <c r="D5329" s="259"/>
      <c r="E5329" s="259"/>
      <c r="F5329" s="270"/>
      <c r="G5329" s="259"/>
      <c r="H5329" s="259"/>
      <c r="I5329" s="259"/>
      <c r="J5329" s="259"/>
    </row>
    <row r="5330" spans="1:10">
      <c r="A5330" s="259"/>
      <c r="B5330" s="259"/>
      <c r="C5330" s="259"/>
      <c r="D5330" s="259"/>
      <c r="E5330" s="259"/>
      <c r="F5330" s="270"/>
      <c r="G5330" s="259"/>
      <c r="H5330" s="259"/>
      <c r="I5330" s="259"/>
      <c r="J5330" s="259"/>
    </row>
    <row r="5331" spans="1:10">
      <c r="A5331" s="259"/>
      <c r="B5331" s="259"/>
      <c r="C5331" s="259"/>
      <c r="D5331" s="259"/>
      <c r="E5331" s="259"/>
      <c r="F5331" s="270"/>
      <c r="G5331" s="259"/>
      <c r="H5331" s="259"/>
      <c r="I5331" s="259"/>
      <c r="J5331" s="259"/>
    </row>
    <row r="5332" spans="1:10">
      <c r="A5332" s="259"/>
      <c r="B5332" s="259"/>
      <c r="C5332" s="259"/>
      <c r="D5332" s="259"/>
      <c r="E5332" s="259"/>
      <c r="F5332" s="270"/>
      <c r="G5332" s="259"/>
      <c r="H5332" s="259"/>
      <c r="I5332" s="259"/>
      <c r="J5332" s="259"/>
    </row>
    <row r="5333" spans="1:10">
      <c r="A5333" s="259"/>
      <c r="B5333" s="259"/>
      <c r="C5333" s="259"/>
      <c r="D5333" s="259"/>
      <c r="E5333" s="259"/>
      <c r="F5333" s="270"/>
      <c r="G5333" s="259"/>
      <c r="H5333" s="259"/>
      <c r="I5333" s="259"/>
      <c r="J5333" s="259"/>
    </row>
    <row r="5334" spans="1:10">
      <c r="A5334" s="259"/>
      <c r="B5334" s="259"/>
      <c r="C5334" s="259"/>
      <c r="D5334" s="259"/>
      <c r="E5334" s="259"/>
      <c r="F5334" s="270"/>
      <c r="G5334" s="259"/>
      <c r="H5334" s="259"/>
      <c r="I5334" s="259"/>
      <c r="J5334" s="259"/>
    </row>
    <row r="5335" spans="1:10">
      <c r="A5335" s="259"/>
      <c r="B5335" s="259"/>
      <c r="C5335" s="259"/>
      <c r="D5335" s="259"/>
      <c r="E5335" s="259"/>
      <c r="F5335" s="270"/>
      <c r="G5335" s="259"/>
      <c r="H5335" s="259"/>
      <c r="I5335" s="259"/>
      <c r="J5335" s="259"/>
    </row>
    <row r="5336" spans="1:10">
      <c r="A5336" s="259"/>
      <c r="B5336" s="259"/>
      <c r="C5336" s="259"/>
      <c r="D5336" s="259"/>
      <c r="E5336" s="259"/>
      <c r="F5336" s="270"/>
      <c r="G5336" s="259"/>
      <c r="H5336" s="259"/>
      <c r="I5336" s="259"/>
      <c r="J5336" s="259"/>
    </row>
    <row r="5337" spans="1:10">
      <c r="A5337" s="259"/>
      <c r="B5337" s="259"/>
      <c r="C5337" s="259"/>
      <c r="D5337" s="259"/>
      <c r="E5337" s="259"/>
      <c r="F5337" s="270"/>
      <c r="G5337" s="259"/>
      <c r="H5337" s="259"/>
      <c r="I5337" s="259"/>
      <c r="J5337" s="259"/>
    </row>
    <row r="5338" spans="1:10">
      <c r="A5338" s="259"/>
      <c r="B5338" s="259"/>
      <c r="C5338" s="259"/>
      <c r="D5338" s="259"/>
      <c r="E5338" s="259"/>
      <c r="F5338" s="270"/>
      <c r="G5338" s="259"/>
      <c r="H5338" s="259"/>
      <c r="I5338" s="259"/>
      <c r="J5338" s="259"/>
    </row>
    <row r="5339" spans="1:10">
      <c r="A5339" s="259"/>
      <c r="B5339" s="259"/>
      <c r="C5339" s="259"/>
      <c r="D5339" s="259"/>
      <c r="E5339" s="259"/>
      <c r="F5339" s="270"/>
      <c r="G5339" s="259"/>
      <c r="H5339" s="259"/>
      <c r="I5339" s="259"/>
      <c r="J5339" s="259"/>
    </row>
    <row r="5340" spans="1:10">
      <c r="A5340" s="259"/>
      <c r="B5340" s="259"/>
      <c r="C5340" s="259"/>
      <c r="D5340" s="259"/>
      <c r="E5340" s="259"/>
      <c r="F5340" s="270"/>
      <c r="G5340" s="259"/>
      <c r="H5340" s="259"/>
      <c r="I5340" s="259"/>
      <c r="J5340" s="259"/>
    </row>
    <row r="5341" spans="1:10">
      <c r="A5341" s="259"/>
      <c r="B5341" s="259"/>
      <c r="C5341" s="259"/>
      <c r="D5341" s="259"/>
      <c r="E5341" s="259"/>
      <c r="F5341" s="270"/>
      <c r="G5341" s="259"/>
      <c r="H5341" s="259"/>
      <c r="I5341" s="259"/>
      <c r="J5341" s="259"/>
    </row>
    <row r="5342" spans="1:10">
      <c r="A5342" s="259"/>
      <c r="B5342" s="259"/>
      <c r="C5342" s="259"/>
      <c r="D5342" s="259"/>
      <c r="E5342" s="259"/>
      <c r="F5342" s="270"/>
      <c r="G5342" s="259"/>
      <c r="H5342" s="259"/>
      <c r="I5342" s="259"/>
      <c r="J5342" s="259"/>
    </row>
    <row r="5343" spans="1:10">
      <c r="A5343" s="259"/>
      <c r="B5343" s="259"/>
      <c r="C5343" s="259"/>
      <c r="D5343" s="259"/>
      <c r="E5343" s="259"/>
      <c r="F5343" s="270"/>
      <c r="G5343" s="259"/>
      <c r="H5343" s="259"/>
      <c r="I5343" s="259"/>
      <c r="J5343" s="259"/>
    </row>
    <row r="5344" spans="1:10">
      <c r="A5344" s="259"/>
      <c r="B5344" s="259"/>
      <c r="C5344" s="259"/>
      <c r="D5344" s="259"/>
      <c r="E5344" s="259"/>
      <c r="F5344" s="270"/>
      <c r="G5344" s="259"/>
      <c r="H5344" s="259"/>
      <c r="I5344" s="259"/>
      <c r="J5344" s="259"/>
    </row>
    <row r="5345" spans="1:10">
      <c r="A5345" s="259"/>
      <c r="B5345" s="259"/>
      <c r="C5345" s="259"/>
      <c r="D5345" s="259"/>
      <c r="E5345" s="259"/>
      <c r="F5345" s="270"/>
      <c r="G5345" s="259"/>
      <c r="H5345" s="259"/>
      <c r="I5345" s="259"/>
      <c r="J5345" s="259"/>
    </row>
    <row r="5346" spans="1:10">
      <c r="A5346" s="259"/>
      <c r="B5346" s="259"/>
      <c r="C5346" s="259"/>
      <c r="D5346" s="259"/>
      <c r="E5346" s="259"/>
      <c r="F5346" s="270"/>
      <c r="G5346" s="259"/>
      <c r="H5346" s="259"/>
      <c r="I5346" s="259"/>
      <c r="J5346" s="259"/>
    </row>
    <row r="5347" spans="1:10">
      <c r="A5347" s="259"/>
      <c r="B5347" s="259"/>
      <c r="C5347" s="259"/>
      <c r="D5347" s="259"/>
      <c r="E5347" s="259"/>
      <c r="F5347" s="270"/>
      <c r="G5347" s="259"/>
      <c r="H5347" s="259"/>
      <c r="I5347" s="259"/>
      <c r="J5347" s="259"/>
    </row>
    <row r="5348" spans="1:10">
      <c r="A5348" s="259"/>
      <c r="B5348" s="259"/>
      <c r="C5348" s="259"/>
      <c r="D5348" s="259"/>
      <c r="E5348" s="259"/>
      <c r="F5348" s="270"/>
      <c r="G5348" s="259"/>
      <c r="H5348" s="259"/>
      <c r="I5348" s="259"/>
      <c r="J5348" s="259"/>
    </row>
    <row r="5349" spans="1:10">
      <c r="A5349" s="259"/>
      <c r="B5349" s="259"/>
      <c r="C5349" s="259"/>
      <c r="D5349" s="259"/>
      <c r="E5349" s="259"/>
      <c r="F5349" s="270"/>
      <c r="G5349" s="259"/>
      <c r="H5349" s="259"/>
      <c r="I5349" s="259"/>
      <c r="J5349" s="259"/>
    </row>
    <row r="5350" spans="1:10">
      <c r="A5350" s="259"/>
      <c r="B5350" s="259"/>
      <c r="C5350" s="259"/>
      <c r="D5350" s="259"/>
      <c r="E5350" s="259"/>
      <c r="F5350" s="270"/>
      <c r="G5350" s="259"/>
      <c r="H5350" s="259"/>
      <c r="I5350" s="259"/>
      <c r="J5350" s="259"/>
    </row>
    <row r="5351" spans="1:10">
      <c r="A5351" s="259"/>
      <c r="B5351" s="259"/>
      <c r="C5351" s="259"/>
      <c r="D5351" s="259"/>
      <c r="E5351" s="259"/>
      <c r="F5351" s="270"/>
      <c r="G5351" s="259"/>
      <c r="H5351" s="259"/>
      <c r="I5351" s="259"/>
      <c r="J5351" s="259"/>
    </row>
    <row r="5352" spans="1:10">
      <c r="A5352" s="259"/>
      <c r="B5352" s="259"/>
      <c r="C5352" s="259"/>
      <c r="D5352" s="259"/>
      <c r="E5352" s="259"/>
      <c r="F5352" s="270"/>
      <c r="G5352" s="259"/>
      <c r="H5352" s="259"/>
      <c r="I5352" s="259"/>
      <c r="J5352" s="259"/>
    </row>
    <row r="5353" spans="1:10">
      <c r="A5353" s="259"/>
      <c r="B5353" s="259"/>
      <c r="C5353" s="259"/>
      <c r="D5353" s="259"/>
      <c r="E5353" s="259"/>
      <c r="F5353" s="270"/>
      <c r="G5353" s="259"/>
      <c r="H5353" s="259"/>
      <c r="I5353" s="259"/>
      <c r="J5353" s="259"/>
    </row>
    <row r="5354" spans="1:10">
      <c r="A5354" s="259"/>
      <c r="B5354" s="259"/>
      <c r="C5354" s="259"/>
      <c r="D5354" s="259"/>
      <c r="E5354" s="259"/>
      <c r="F5354" s="270"/>
      <c r="G5354" s="259"/>
      <c r="H5354" s="259"/>
      <c r="I5354" s="259"/>
      <c r="J5354" s="259"/>
    </row>
    <row r="5355" spans="1:10">
      <c r="A5355" s="259"/>
      <c r="B5355" s="259"/>
      <c r="C5355" s="259"/>
      <c r="D5355" s="259"/>
      <c r="E5355" s="259"/>
      <c r="F5355" s="270"/>
      <c r="G5355" s="259"/>
      <c r="H5355" s="259"/>
      <c r="I5355" s="259"/>
      <c r="J5355" s="259"/>
    </row>
    <row r="5356" spans="1:10">
      <c r="A5356" s="259"/>
      <c r="B5356" s="259"/>
      <c r="C5356" s="259"/>
      <c r="D5356" s="259"/>
      <c r="E5356" s="259"/>
      <c r="F5356" s="270"/>
      <c r="G5356" s="259"/>
      <c r="H5356" s="259"/>
      <c r="I5356" s="259"/>
      <c r="J5356" s="259"/>
    </row>
    <row r="5357" spans="1:10">
      <c r="A5357" s="259"/>
      <c r="B5357" s="259"/>
      <c r="C5357" s="259"/>
      <c r="D5357" s="259"/>
      <c r="E5357" s="259"/>
      <c r="F5357" s="270"/>
      <c r="G5357" s="259"/>
      <c r="H5357" s="259"/>
      <c r="I5357" s="259"/>
      <c r="J5357" s="259"/>
    </row>
    <row r="5358" spans="1:10">
      <c r="A5358" s="259"/>
      <c r="B5358" s="259"/>
      <c r="C5358" s="259"/>
      <c r="D5358" s="259"/>
      <c r="E5358" s="259"/>
      <c r="F5358" s="270"/>
      <c r="G5358" s="259"/>
      <c r="H5358" s="259"/>
      <c r="I5358" s="259"/>
      <c r="J5358" s="259"/>
    </row>
    <row r="5359" spans="1:10">
      <c r="A5359" s="259"/>
      <c r="B5359" s="259"/>
      <c r="C5359" s="259"/>
      <c r="D5359" s="259"/>
      <c r="E5359" s="259"/>
      <c r="F5359" s="270"/>
      <c r="G5359" s="259"/>
      <c r="H5359" s="259"/>
      <c r="I5359" s="259"/>
      <c r="J5359" s="259"/>
    </row>
    <row r="5360" spans="1:10">
      <c r="A5360" s="259"/>
      <c r="B5360" s="259"/>
      <c r="C5360" s="259"/>
      <c r="D5360" s="259"/>
      <c r="E5360" s="259"/>
      <c r="F5360" s="270"/>
      <c r="G5360" s="259"/>
      <c r="H5360" s="259"/>
      <c r="I5360" s="259"/>
      <c r="J5360" s="259"/>
    </row>
    <row r="5361" spans="1:10">
      <c r="A5361" s="259"/>
      <c r="B5361" s="259"/>
      <c r="C5361" s="259"/>
      <c r="D5361" s="259"/>
      <c r="E5361" s="259"/>
      <c r="F5361" s="270"/>
      <c r="G5361" s="259"/>
      <c r="H5361" s="259"/>
      <c r="I5361" s="259"/>
      <c r="J5361" s="259"/>
    </row>
    <row r="5362" spans="1:10">
      <c r="A5362" s="259"/>
      <c r="B5362" s="259"/>
      <c r="C5362" s="259"/>
      <c r="D5362" s="259"/>
      <c r="E5362" s="259"/>
      <c r="F5362" s="270"/>
      <c r="G5362" s="259"/>
      <c r="H5362" s="259"/>
      <c r="I5362" s="259"/>
      <c r="J5362" s="259"/>
    </row>
    <row r="5363" spans="1:10">
      <c r="A5363" s="259"/>
      <c r="B5363" s="259"/>
      <c r="C5363" s="259"/>
      <c r="D5363" s="259"/>
      <c r="E5363" s="259"/>
      <c r="F5363" s="270"/>
      <c r="G5363" s="259"/>
      <c r="H5363" s="259"/>
      <c r="I5363" s="259"/>
      <c r="J5363" s="259"/>
    </row>
    <row r="5364" spans="1:10">
      <c r="A5364" s="259"/>
      <c r="B5364" s="259"/>
      <c r="C5364" s="259"/>
      <c r="D5364" s="259"/>
      <c r="E5364" s="259"/>
      <c r="F5364" s="270"/>
      <c r="G5364" s="259"/>
      <c r="H5364" s="259"/>
      <c r="I5364" s="259"/>
      <c r="J5364" s="259"/>
    </row>
    <row r="5365" spans="1:10">
      <c r="A5365" s="259"/>
      <c r="B5365" s="259"/>
      <c r="C5365" s="259"/>
      <c r="D5365" s="259"/>
      <c r="E5365" s="259"/>
      <c r="F5365" s="270"/>
      <c r="G5365" s="259"/>
      <c r="H5365" s="259"/>
      <c r="I5365" s="259"/>
      <c r="J5365" s="259"/>
    </row>
    <row r="5366" spans="1:10">
      <c r="A5366" s="259"/>
      <c r="B5366" s="259"/>
      <c r="C5366" s="259"/>
      <c r="D5366" s="259"/>
      <c r="E5366" s="259"/>
      <c r="F5366" s="270"/>
      <c r="G5366" s="259"/>
      <c r="H5366" s="259"/>
      <c r="I5366" s="259"/>
      <c r="J5366" s="259"/>
    </row>
    <row r="5367" spans="1:10">
      <c r="A5367" s="259"/>
      <c r="B5367" s="259"/>
      <c r="C5367" s="259"/>
      <c r="D5367" s="259"/>
      <c r="E5367" s="259"/>
      <c r="F5367" s="270"/>
      <c r="G5367" s="259"/>
      <c r="H5367" s="259"/>
      <c r="I5367" s="259"/>
      <c r="J5367" s="259"/>
    </row>
    <row r="5368" spans="1:10">
      <c r="A5368" s="259"/>
      <c r="B5368" s="259"/>
      <c r="C5368" s="259"/>
      <c r="D5368" s="259"/>
      <c r="E5368" s="259"/>
      <c r="F5368" s="270"/>
      <c r="G5368" s="259"/>
      <c r="H5368" s="259"/>
      <c r="I5368" s="259"/>
      <c r="J5368" s="259"/>
    </row>
    <row r="5369" spans="1:10">
      <c r="A5369" s="259"/>
      <c r="B5369" s="259"/>
      <c r="C5369" s="259"/>
      <c r="D5369" s="259"/>
      <c r="E5369" s="259"/>
      <c r="F5369" s="270"/>
      <c r="G5369" s="259"/>
      <c r="H5369" s="259"/>
      <c r="I5369" s="259"/>
      <c r="J5369" s="259"/>
    </row>
    <row r="5370" spans="1:10">
      <c r="A5370" s="259"/>
      <c r="B5370" s="259"/>
      <c r="C5370" s="259"/>
      <c r="D5370" s="259"/>
      <c r="E5370" s="259"/>
      <c r="F5370" s="270"/>
      <c r="G5370" s="259"/>
      <c r="H5370" s="259"/>
      <c r="I5370" s="259"/>
      <c r="J5370" s="259"/>
    </row>
    <row r="5371" spans="1:10">
      <c r="A5371" s="259"/>
      <c r="B5371" s="259"/>
      <c r="C5371" s="259"/>
      <c r="D5371" s="259"/>
      <c r="E5371" s="259"/>
      <c r="F5371" s="270"/>
      <c r="G5371" s="259"/>
      <c r="H5371" s="259"/>
      <c r="I5371" s="259"/>
      <c r="J5371" s="259"/>
    </row>
    <row r="5372" spans="1:10">
      <c r="A5372" s="259"/>
      <c r="B5372" s="259"/>
      <c r="C5372" s="259"/>
      <c r="D5372" s="259"/>
      <c r="E5372" s="259"/>
      <c r="F5372" s="270"/>
      <c r="G5372" s="259"/>
      <c r="H5372" s="259"/>
      <c r="I5372" s="259"/>
      <c r="J5372" s="259"/>
    </row>
    <row r="5373" spans="1:10">
      <c r="A5373" s="259"/>
      <c r="B5373" s="259"/>
      <c r="C5373" s="259"/>
      <c r="D5373" s="259"/>
      <c r="E5373" s="259"/>
      <c r="F5373" s="270"/>
      <c r="G5373" s="259"/>
      <c r="H5373" s="259"/>
      <c r="I5373" s="259"/>
      <c r="J5373" s="259"/>
    </row>
    <row r="5374" spans="1:10">
      <c r="A5374" s="259"/>
      <c r="B5374" s="259"/>
      <c r="C5374" s="259"/>
      <c r="D5374" s="259"/>
      <c r="E5374" s="259"/>
      <c r="F5374" s="270"/>
      <c r="G5374" s="259"/>
      <c r="H5374" s="259"/>
      <c r="I5374" s="259"/>
      <c r="J5374" s="259"/>
    </row>
    <row r="5375" spans="1:10">
      <c r="A5375" s="259"/>
      <c r="B5375" s="259"/>
      <c r="C5375" s="259"/>
      <c r="D5375" s="259"/>
      <c r="E5375" s="259"/>
      <c r="F5375" s="270"/>
      <c r="G5375" s="259"/>
      <c r="H5375" s="259"/>
      <c r="I5375" s="259"/>
      <c r="J5375" s="259"/>
    </row>
    <row r="5376" spans="1:10">
      <c r="A5376" s="259"/>
      <c r="B5376" s="259"/>
      <c r="C5376" s="259"/>
      <c r="D5376" s="259"/>
      <c r="E5376" s="259"/>
      <c r="F5376" s="270"/>
      <c r="G5376" s="259"/>
      <c r="H5376" s="259"/>
      <c r="I5376" s="259"/>
      <c r="J5376" s="259"/>
    </row>
    <row r="5377" spans="1:10">
      <c r="A5377" s="259"/>
      <c r="B5377" s="259"/>
      <c r="C5377" s="259"/>
      <c r="D5377" s="259"/>
      <c r="E5377" s="259"/>
      <c r="F5377" s="270"/>
      <c r="G5377" s="259"/>
      <c r="H5377" s="259"/>
      <c r="I5377" s="259"/>
      <c r="J5377" s="259"/>
    </row>
    <row r="5378" spans="1:10">
      <c r="A5378" s="259"/>
      <c r="B5378" s="259"/>
      <c r="C5378" s="259"/>
      <c r="D5378" s="259"/>
      <c r="E5378" s="259"/>
      <c r="F5378" s="270"/>
      <c r="G5378" s="259"/>
      <c r="H5378" s="259"/>
      <c r="I5378" s="259"/>
      <c r="J5378" s="259"/>
    </row>
    <row r="5379" spans="1:10">
      <c r="A5379" s="259"/>
      <c r="B5379" s="259"/>
      <c r="C5379" s="259"/>
      <c r="D5379" s="259"/>
      <c r="E5379" s="259"/>
      <c r="F5379" s="270"/>
      <c r="G5379" s="259"/>
      <c r="H5379" s="259"/>
      <c r="I5379" s="259"/>
      <c r="J5379" s="259"/>
    </row>
    <row r="5380" spans="1:10">
      <c r="A5380" s="259"/>
      <c r="B5380" s="259"/>
      <c r="C5380" s="259"/>
      <c r="D5380" s="259"/>
      <c r="E5380" s="259"/>
      <c r="F5380" s="270"/>
      <c r="G5380" s="259"/>
      <c r="H5380" s="259"/>
      <c r="I5380" s="259"/>
      <c r="J5380" s="259"/>
    </row>
    <row r="5381" spans="1:10">
      <c r="A5381" s="259"/>
      <c r="B5381" s="259"/>
      <c r="C5381" s="259"/>
      <c r="D5381" s="259"/>
      <c r="E5381" s="259"/>
      <c r="F5381" s="270"/>
      <c r="G5381" s="259"/>
      <c r="H5381" s="259"/>
      <c r="I5381" s="259"/>
      <c r="J5381" s="259"/>
    </row>
    <row r="5382" spans="1:10">
      <c r="A5382" s="259"/>
      <c r="B5382" s="259"/>
      <c r="C5382" s="259"/>
      <c r="D5382" s="259"/>
      <c r="E5382" s="259"/>
      <c r="F5382" s="270"/>
      <c r="G5382" s="259"/>
      <c r="H5382" s="259"/>
      <c r="I5382" s="259"/>
      <c r="J5382" s="259"/>
    </row>
    <row r="5383" spans="1:10">
      <c r="A5383" s="259"/>
      <c r="B5383" s="259"/>
      <c r="C5383" s="259"/>
      <c r="D5383" s="259"/>
      <c r="E5383" s="259"/>
      <c r="F5383" s="270"/>
      <c r="G5383" s="259"/>
      <c r="H5383" s="259"/>
      <c r="I5383" s="259"/>
      <c r="J5383" s="259"/>
    </row>
    <row r="5384" spans="1:10">
      <c r="A5384" s="259"/>
      <c r="B5384" s="259"/>
      <c r="C5384" s="259"/>
      <c r="D5384" s="259"/>
      <c r="E5384" s="259"/>
      <c r="F5384" s="270"/>
      <c r="G5384" s="259"/>
      <c r="H5384" s="259"/>
      <c r="I5384" s="259"/>
      <c r="J5384" s="259"/>
    </row>
    <row r="5385" spans="1:10">
      <c r="A5385" s="259"/>
      <c r="B5385" s="259"/>
      <c r="C5385" s="259"/>
      <c r="D5385" s="259"/>
      <c r="E5385" s="259"/>
      <c r="F5385" s="270"/>
      <c r="G5385" s="259"/>
      <c r="H5385" s="259"/>
      <c r="I5385" s="259"/>
      <c r="J5385" s="259"/>
    </row>
    <row r="5386" spans="1:10">
      <c r="A5386" s="259"/>
      <c r="B5386" s="259"/>
      <c r="C5386" s="259"/>
      <c r="D5386" s="259"/>
      <c r="E5386" s="259"/>
      <c r="F5386" s="270"/>
      <c r="G5386" s="259"/>
      <c r="H5386" s="259"/>
      <c r="I5386" s="259"/>
      <c r="J5386" s="259"/>
    </row>
    <row r="5387" spans="1:10">
      <c r="A5387" s="259"/>
      <c r="B5387" s="259"/>
      <c r="C5387" s="259"/>
      <c r="D5387" s="259"/>
      <c r="E5387" s="259"/>
      <c r="F5387" s="270"/>
      <c r="G5387" s="259"/>
      <c r="H5387" s="259"/>
      <c r="I5387" s="259"/>
      <c r="J5387" s="259"/>
    </row>
    <row r="5388" spans="1:10">
      <c r="A5388" s="259"/>
      <c r="B5388" s="259"/>
      <c r="C5388" s="259"/>
      <c r="D5388" s="259"/>
      <c r="E5388" s="259"/>
      <c r="F5388" s="270"/>
      <c r="G5388" s="259"/>
      <c r="H5388" s="259"/>
      <c r="I5388" s="259"/>
      <c r="J5388" s="259"/>
    </row>
    <row r="5389" spans="1:10">
      <c r="A5389" s="259"/>
      <c r="B5389" s="259"/>
      <c r="C5389" s="259"/>
      <c r="D5389" s="259"/>
      <c r="E5389" s="259"/>
      <c r="F5389" s="270"/>
      <c r="G5389" s="259"/>
      <c r="H5389" s="259"/>
      <c r="I5389" s="259"/>
      <c r="J5389" s="259"/>
    </row>
    <row r="5390" spans="1:10">
      <c r="A5390" s="259"/>
      <c r="B5390" s="259"/>
      <c r="C5390" s="259"/>
      <c r="D5390" s="259"/>
      <c r="E5390" s="259"/>
      <c r="F5390" s="270"/>
      <c r="G5390" s="259"/>
      <c r="H5390" s="259"/>
      <c r="I5390" s="259"/>
      <c r="J5390" s="259"/>
    </row>
    <row r="5391" spans="1:10">
      <c r="A5391" s="259"/>
      <c r="B5391" s="259"/>
      <c r="C5391" s="259"/>
      <c r="D5391" s="259"/>
      <c r="E5391" s="259"/>
      <c r="F5391" s="270"/>
      <c r="G5391" s="259"/>
      <c r="H5391" s="259"/>
      <c r="I5391" s="259"/>
      <c r="J5391" s="259"/>
    </row>
    <row r="5392" spans="1:10">
      <c r="A5392" s="259"/>
      <c r="B5392" s="259"/>
      <c r="C5392" s="259"/>
      <c r="D5392" s="259"/>
      <c r="E5392" s="259"/>
      <c r="F5392" s="270"/>
      <c r="G5392" s="259"/>
      <c r="H5392" s="259"/>
      <c r="I5392" s="259"/>
      <c r="J5392" s="259"/>
    </row>
    <row r="5393" spans="1:10">
      <c r="A5393" s="259"/>
      <c r="B5393" s="259"/>
      <c r="C5393" s="259"/>
      <c r="D5393" s="259"/>
      <c r="E5393" s="259"/>
      <c r="F5393" s="270"/>
      <c r="G5393" s="259"/>
      <c r="H5393" s="259"/>
      <c r="I5393" s="259"/>
      <c r="J5393" s="259"/>
    </row>
    <row r="5394" spans="1:10">
      <c r="A5394" s="259"/>
      <c r="B5394" s="259"/>
      <c r="C5394" s="259"/>
      <c r="D5394" s="259"/>
      <c r="E5394" s="259"/>
      <c r="F5394" s="270"/>
      <c r="G5394" s="259"/>
      <c r="H5394" s="259"/>
      <c r="I5394" s="259"/>
      <c r="J5394" s="259"/>
    </row>
    <row r="5395" spans="1:10">
      <c r="A5395" s="259"/>
      <c r="B5395" s="259"/>
      <c r="C5395" s="259"/>
      <c r="D5395" s="259"/>
      <c r="E5395" s="259"/>
      <c r="F5395" s="270"/>
      <c r="G5395" s="259"/>
      <c r="H5395" s="259"/>
      <c r="I5395" s="259"/>
      <c r="J5395" s="259"/>
    </row>
    <row r="5396" spans="1:10">
      <c r="A5396" s="259"/>
      <c r="B5396" s="259"/>
      <c r="C5396" s="259"/>
      <c r="D5396" s="259"/>
      <c r="E5396" s="259"/>
      <c r="F5396" s="270"/>
      <c r="G5396" s="259"/>
      <c r="H5396" s="259"/>
      <c r="I5396" s="259"/>
      <c r="J5396" s="259"/>
    </row>
    <row r="5397" spans="1:10">
      <c r="A5397" s="259"/>
      <c r="B5397" s="259"/>
      <c r="C5397" s="259"/>
      <c r="D5397" s="259"/>
      <c r="E5397" s="259"/>
      <c r="F5397" s="270"/>
      <c r="G5397" s="259"/>
      <c r="H5397" s="259"/>
      <c r="I5397" s="259"/>
      <c r="J5397" s="259"/>
    </row>
    <row r="5398" spans="1:10">
      <c r="A5398" s="259"/>
      <c r="B5398" s="259"/>
      <c r="C5398" s="259"/>
      <c r="D5398" s="259"/>
      <c r="E5398" s="259"/>
      <c r="F5398" s="270"/>
      <c r="G5398" s="259"/>
      <c r="H5398" s="259"/>
      <c r="I5398" s="259"/>
      <c r="J5398" s="259"/>
    </row>
    <row r="5399" spans="1:10">
      <c r="A5399" s="259"/>
      <c r="B5399" s="259"/>
      <c r="C5399" s="259"/>
      <c r="D5399" s="259"/>
      <c r="E5399" s="259"/>
      <c r="F5399" s="270"/>
      <c r="G5399" s="259"/>
      <c r="H5399" s="259"/>
      <c r="I5399" s="259"/>
      <c r="J5399" s="259"/>
    </row>
    <row r="5400" spans="1:10">
      <c r="A5400" s="259"/>
      <c r="B5400" s="259"/>
      <c r="C5400" s="259"/>
      <c r="D5400" s="259"/>
      <c r="E5400" s="259"/>
      <c r="F5400" s="270"/>
      <c r="G5400" s="259"/>
      <c r="H5400" s="259"/>
      <c r="I5400" s="259"/>
      <c r="J5400" s="259"/>
    </row>
    <row r="5401" spans="1:10">
      <c r="A5401" s="259"/>
      <c r="B5401" s="259"/>
      <c r="C5401" s="259"/>
      <c r="D5401" s="259"/>
      <c r="E5401" s="259"/>
      <c r="F5401" s="270"/>
      <c r="G5401" s="259"/>
      <c r="H5401" s="259"/>
      <c r="I5401" s="259"/>
      <c r="J5401" s="259"/>
    </row>
    <row r="5402" spans="1:10">
      <c r="A5402" s="259"/>
      <c r="B5402" s="259"/>
      <c r="C5402" s="259"/>
      <c r="D5402" s="259"/>
      <c r="E5402" s="259"/>
      <c r="F5402" s="270"/>
      <c r="G5402" s="259"/>
      <c r="H5402" s="259"/>
      <c r="I5402" s="259"/>
      <c r="J5402" s="259"/>
    </row>
    <row r="5403" spans="1:10">
      <c r="A5403" s="259"/>
      <c r="B5403" s="259"/>
      <c r="C5403" s="259"/>
      <c r="D5403" s="259"/>
      <c r="E5403" s="259"/>
      <c r="F5403" s="270"/>
      <c r="G5403" s="259"/>
      <c r="H5403" s="259"/>
      <c r="I5403" s="259"/>
      <c r="J5403" s="259"/>
    </row>
    <row r="5404" spans="1:10">
      <c r="A5404" s="259"/>
      <c r="B5404" s="259"/>
      <c r="C5404" s="259"/>
      <c r="D5404" s="259"/>
      <c r="E5404" s="259"/>
      <c r="F5404" s="270"/>
      <c r="G5404" s="259"/>
      <c r="H5404" s="259"/>
      <c r="I5404" s="259"/>
      <c r="J5404" s="259"/>
    </row>
    <row r="5405" spans="1:10">
      <c r="A5405" s="259"/>
      <c r="B5405" s="259"/>
      <c r="C5405" s="259"/>
      <c r="D5405" s="259"/>
      <c r="E5405" s="259"/>
      <c r="F5405" s="270"/>
      <c r="G5405" s="259"/>
      <c r="H5405" s="259"/>
      <c r="I5405" s="259"/>
      <c r="J5405" s="259"/>
    </row>
    <row r="5406" spans="1:10">
      <c r="A5406" s="259"/>
      <c r="B5406" s="259"/>
      <c r="C5406" s="259"/>
      <c r="D5406" s="259"/>
      <c r="E5406" s="259"/>
      <c r="F5406" s="270"/>
      <c r="G5406" s="259"/>
      <c r="H5406" s="259"/>
      <c r="I5406" s="259"/>
      <c r="J5406" s="259"/>
    </row>
    <row r="5407" spans="1:10">
      <c r="A5407" s="259"/>
      <c r="B5407" s="259"/>
      <c r="C5407" s="259"/>
      <c r="D5407" s="259"/>
      <c r="E5407" s="259"/>
      <c r="F5407" s="270"/>
      <c r="G5407" s="259"/>
      <c r="H5407" s="259"/>
      <c r="I5407" s="259"/>
      <c r="J5407" s="259"/>
    </row>
    <row r="5408" spans="1:10">
      <c r="A5408" s="259"/>
      <c r="B5408" s="259"/>
      <c r="C5408" s="259"/>
      <c r="D5408" s="259"/>
      <c r="E5408" s="259"/>
      <c r="F5408" s="270"/>
      <c r="G5408" s="259"/>
      <c r="H5408" s="259"/>
      <c r="I5408" s="259"/>
      <c r="J5408" s="259"/>
    </row>
    <row r="5409" spans="1:10">
      <c r="A5409" s="259"/>
      <c r="B5409" s="259"/>
      <c r="C5409" s="259"/>
      <c r="D5409" s="259"/>
      <c r="E5409" s="259"/>
      <c r="F5409" s="270"/>
      <c r="G5409" s="259"/>
      <c r="H5409" s="259"/>
      <c r="I5409" s="259"/>
      <c r="J5409" s="259"/>
    </row>
    <row r="5410" spans="1:10">
      <c r="A5410" s="259"/>
      <c r="B5410" s="259"/>
      <c r="C5410" s="259"/>
      <c r="D5410" s="259"/>
      <c r="E5410" s="259"/>
      <c r="F5410" s="270"/>
      <c r="G5410" s="259"/>
      <c r="H5410" s="259"/>
      <c r="I5410" s="259"/>
      <c r="J5410" s="259"/>
    </row>
    <row r="5411" spans="1:10">
      <c r="A5411" s="259"/>
      <c r="B5411" s="259"/>
      <c r="C5411" s="259"/>
      <c r="D5411" s="259"/>
      <c r="E5411" s="259"/>
      <c r="F5411" s="270"/>
      <c r="G5411" s="259"/>
      <c r="H5411" s="259"/>
      <c r="I5411" s="259"/>
      <c r="J5411" s="259"/>
    </row>
    <row r="5412" spans="1:10">
      <c r="A5412" s="259"/>
      <c r="B5412" s="259"/>
      <c r="C5412" s="259"/>
      <c r="D5412" s="259"/>
      <c r="E5412" s="259"/>
      <c r="F5412" s="270"/>
      <c r="G5412" s="259"/>
      <c r="H5412" s="259"/>
      <c r="I5412" s="259"/>
      <c r="J5412" s="259"/>
    </row>
    <row r="5413" spans="1:10">
      <c r="A5413" s="259"/>
      <c r="B5413" s="259"/>
      <c r="C5413" s="259"/>
      <c r="D5413" s="259"/>
      <c r="E5413" s="259"/>
      <c r="F5413" s="270"/>
      <c r="G5413" s="259"/>
      <c r="H5413" s="259"/>
      <c r="I5413" s="259"/>
      <c r="J5413" s="259"/>
    </row>
    <row r="5414" spans="1:10">
      <c r="A5414" s="259"/>
      <c r="B5414" s="259"/>
      <c r="C5414" s="259"/>
      <c r="D5414" s="259"/>
      <c r="E5414" s="259"/>
      <c r="F5414" s="270"/>
      <c r="G5414" s="259"/>
      <c r="H5414" s="259"/>
      <c r="I5414" s="259"/>
      <c r="J5414" s="259"/>
    </row>
    <row r="5415" spans="1:10">
      <c r="A5415" s="259"/>
      <c r="B5415" s="259"/>
      <c r="C5415" s="259"/>
      <c r="D5415" s="259"/>
      <c r="E5415" s="259"/>
      <c r="F5415" s="270"/>
      <c r="G5415" s="259"/>
      <c r="H5415" s="259"/>
      <c r="I5415" s="259"/>
      <c r="J5415" s="259"/>
    </row>
    <row r="5416" spans="1:10">
      <c r="A5416" s="259"/>
      <c r="B5416" s="259"/>
      <c r="C5416" s="259"/>
      <c r="D5416" s="259"/>
      <c r="E5416" s="259"/>
      <c r="F5416" s="270"/>
      <c r="G5416" s="259"/>
      <c r="H5416" s="259"/>
      <c r="I5416" s="259"/>
      <c r="J5416" s="259"/>
    </row>
    <row r="5417" spans="1:10">
      <c r="A5417" s="259"/>
      <c r="B5417" s="259"/>
      <c r="C5417" s="259"/>
      <c r="D5417" s="259"/>
      <c r="E5417" s="259"/>
      <c r="F5417" s="270"/>
      <c r="G5417" s="259"/>
      <c r="H5417" s="259"/>
      <c r="I5417" s="259"/>
      <c r="J5417" s="259"/>
    </row>
    <row r="5418" spans="1:10">
      <c r="A5418" s="259"/>
      <c r="B5418" s="259"/>
      <c r="C5418" s="259"/>
      <c r="D5418" s="259"/>
      <c r="E5418" s="259"/>
      <c r="F5418" s="270"/>
      <c r="G5418" s="259"/>
      <c r="H5418" s="259"/>
      <c r="I5418" s="259"/>
      <c r="J5418" s="259"/>
    </row>
    <row r="5419" spans="1:10">
      <c r="A5419" s="259"/>
      <c r="B5419" s="259"/>
      <c r="C5419" s="259"/>
      <c r="D5419" s="259"/>
      <c r="E5419" s="259"/>
      <c r="F5419" s="270"/>
      <c r="G5419" s="259"/>
      <c r="H5419" s="259"/>
      <c r="I5419" s="259"/>
      <c r="J5419" s="259"/>
    </row>
    <row r="5420" spans="1:10">
      <c r="A5420" s="259"/>
      <c r="B5420" s="259"/>
      <c r="C5420" s="259"/>
      <c r="D5420" s="259"/>
      <c r="E5420" s="259"/>
      <c r="F5420" s="270"/>
      <c r="G5420" s="259"/>
      <c r="H5420" s="259"/>
      <c r="I5420" s="259"/>
      <c r="J5420" s="259"/>
    </row>
    <row r="5421" spans="1:10">
      <c r="A5421" s="259"/>
      <c r="B5421" s="259"/>
      <c r="C5421" s="259"/>
      <c r="D5421" s="259"/>
      <c r="E5421" s="259"/>
      <c r="F5421" s="270"/>
      <c r="G5421" s="259"/>
      <c r="H5421" s="259"/>
      <c r="I5421" s="259"/>
      <c r="J5421" s="259"/>
    </row>
    <row r="5422" spans="1:10">
      <c r="A5422" s="259"/>
      <c r="B5422" s="259"/>
      <c r="C5422" s="259"/>
      <c r="D5422" s="259"/>
      <c r="E5422" s="259"/>
      <c r="F5422" s="270"/>
      <c r="G5422" s="259"/>
      <c r="H5422" s="259"/>
      <c r="I5422" s="259"/>
      <c r="J5422" s="259"/>
    </row>
    <row r="5423" spans="1:10">
      <c r="A5423" s="259"/>
      <c r="B5423" s="259"/>
      <c r="C5423" s="259"/>
      <c r="D5423" s="259"/>
      <c r="E5423" s="259"/>
      <c r="F5423" s="270"/>
      <c r="G5423" s="259"/>
      <c r="H5423" s="259"/>
      <c r="I5423" s="259"/>
      <c r="J5423" s="259"/>
    </row>
    <row r="5424" spans="1:10">
      <c r="A5424" s="259"/>
      <c r="B5424" s="259"/>
      <c r="C5424" s="259"/>
      <c r="D5424" s="259"/>
      <c r="E5424" s="259"/>
      <c r="F5424" s="270"/>
      <c r="G5424" s="259"/>
      <c r="H5424" s="259"/>
      <c r="I5424" s="259"/>
      <c r="J5424" s="259"/>
    </row>
    <row r="5425" spans="1:10">
      <c r="A5425" s="259"/>
      <c r="B5425" s="259"/>
      <c r="C5425" s="259"/>
      <c r="D5425" s="259"/>
      <c r="E5425" s="259"/>
      <c r="F5425" s="270"/>
      <c r="G5425" s="259"/>
      <c r="H5425" s="259"/>
      <c r="I5425" s="259"/>
      <c r="J5425" s="259"/>
    </row>
    <row r="5426" spans="1:10">
      <c r="A5426" s="259"/>
      <c r="B5426" s="259"/>
      <c r="C5426" s="259"/>
      <c r="D5426" s="259"/>
      <c r="E5426" s="259"/>
      <c r="F5426" s="270"/>
      <c r="G5426" s="259"/>
      <c r="H5426" s="259"/>
      <c r="I5426" s="259"/>
      <c r="J5426" s="259"/>
    </row>
    <row r="5427" spans="1:10">
      <c r="A5427" s="259"/>
      <c r="B5427" s="259"/>
      <c r="C5427" s="259"/>
      <c r="D5427" s="259"/>
      <c r="E5427" s="259"/>
      <c r="F5427" s="270"/>
      <c r="G5427" s="259"/>
      <c r="H5427" s="259"/>
      <c r="I5427" s="259"/>
      <c r="J5427" s="259"/>
    </row>
    <row r="5428" spans="1:10">
      <c r="A5428" s="259"/>
      <c r="B5428" s="259"/>
      <c r="C5428" s="259"/>
      <c r="D5428" s="259"/>
      <c r="E5428" s="259"/>
      <c r="F5428" s="270"/>
      <c r="G5428" s="259"/>
      <c r="H5428" s="259"/>
      <c r="I5428" s="259"/>
      <c r="J5428" s="259"/>
    </row>
    <row r="5429" spans="1:10">
      <c r="A5429" s="259"/>
      <c r="B5429" s="259"/>
      <c r="C5429" s="259"/>
      <c r="D5429" s="259"/>
      <c r="E5429" s="259"/>
      <c r="F5429" s="270"/>
      <c r="G5429" s="259"/>
      <c r="H5429" s="259"/>
      <c r="I5429" s="259"/>
      <c r="J5429" s="259"/>
    </row>
    <row r="5430" spans="1:10">
      <c r="A5430" s="259"/>
      <c r="B5430" s="259"/>
      <c r="C5430" s="259"/>
      <c r="D5430" s="259"/>
      <c r="E5430" s="259"/>
      <c r="F5430" s="270"/>
      <c r="G5430" s="259"/>
      <c r="H5430" s="259"/>
      <c r="I5430" s="259"/>
      <c r="J5430" s="259"/>
    </row>
    <row r="5431" spans="1:10">
      <c r="A5431" s="259"/>
      <c r="B5431" s="259"/>
      <c r="C5431" s="259"/>
      <c r="D5431" s="259"/>
      <c r="E5431" s="259"/>
      <c r="F5431" s="270"/>
      <c r="G5431" s="259"/>
      <c r="H5431" s="259"/>
      <c r="I5431" s="259"/>
      <c r="J5431" s="259"/>
    </row>
    <row r="5432" spans="1:10">
      <c r="A5432" s="259"/>
      <c r="B5432" s="259"/>
      <c r="C5432" s="259"/>
      <c r="D5432" s="259"/>
      <c r="E5432" s="259"/>
      <c r="F5432" s="270"/>
      <c r="G5432" s="259"/>
      <c r="H5432" s="259"/>
      <c r="I5432" s="259"/>
      <c r="J5432" s="259"/>
    </row>
    <row r="5433" spans="1:10">
      <c r="A5433" s="259"/>
      <c r="B5433" s="259"/>
      <c r="C5433" s="259"/>
      <c r="D5433" s="259"/>
      <c r="E5433" s="259"/>
      <c r="F5433" s="270"/>
      <c r="G5433" s="259"/>
      <c r="H5433" s="259"/>
      <c r="I5433" s="259"/>
      <c r="J5433" s="259"/>
    </row>
    <row r="5434" spans="1:10">
      <c r="A5434" s="259"/>
      <c r="B5434" s="259"/>
      <c r="C5434" s="259"/>
      <c r="D5434" s="259"/>
      <c r="E5434" s="259"/>
      <c r="F5434" s="270"/>
      <c r="G5434" s="259"/>
      <c r="H5434" s="259"/>
      <c r="I5434" s="259"/>
      <c r="J5434" s="259"/>
    </row>
    <row r="5435" spans="1:10">
      <c r="A5435" s="259"/>
      <c r="B5435" s="259"/>
      <c r="C5435" s="259"/>
      <c r="D5435" s="259"/>
      <c r="E5435" s="259"/>
      <c r="F5435" s="270"/>
      <c r="G5435" s="259"/>
      <c r="H5435" s="259"/>
      <c r="I5435" s="259"/>
      <c r="J5435" s="259"/>
    </row>
    <row r="5436" spans="1:10">
      <c r="A5436" s="259"/>
      <c r="B5436" s="259"/>
      <c r="C5436" s="259"/>
      <c r="D5436" s="259"/>
      <c r="E5436" s="259"/>
      <c r="F5436" s="270"/>
      <c r="G5436" s="259"/>
      <c r="H5436" s="259"/>
      <c r="I5436" s="259"/>
      <c r="J5436" s="259"/>
    </row>
    <row r="5437" spans="1:10">
      <c r="A5437" s="259"/>
      <c r="B5437" s="259"/>
      <c r="C5437" s="259"/>
      <c r="D5437" s="259"/>
      <c r="E5437" s="259"/>
      <c r="F5437" s="270"/>
      <c r="G5437" s="259"/>
      <c r="H5437" s="259"/>
      <c r="I5437" s="259"/>
      <c r="J5437" s="259"/>
    </row>
    <row r="5438" spans="1:10">
      <c r="A5438" s="259"/>
      <c r="B5438" s="259"/>
      <c r="C5438" s="259"/>
      <c r="D5438" s="259"/>
      <c r="E5438" s="259"/>
      <c r="F5438" s="270"/>
      <c r="G5438" s="259"/>
      <c r="H5438" s="259"/>
      <c r="I5438" s="259"/>
      <c r="J5438" s="259"/>
    </row>
    <row r="5439" spans="1:10">
      <c r="A5439" s="259"/>
      <c r="B5439" s="259"/>
      <c r="C5439" s="259"/>
      <c r="D5439" s="259"/>
      <c r="E5439" s="259"/>
      <c r="F5439" s="270"/>
      <c r="G5439" s="259"/>
      <c r="H5439" s="259"/>
      <c r="I5439" s="259"/>
      <c r="J5439" s="259"/>
    </row>
    <row r="5440" spans="1:10">
      <c r="A5440" s="259"/>
      <c r="B5440" s="259"/>
      <c r="C5440" s="259"/>
      <c r="D5440" s="259"/>
      <c r="E5440" s="259"/>
      <c r="F5440" s="270"/>
      <c r="G5440" s="259"/>
      <c r="H5440" s="259"/>
      <c r="I5440" s="259"/>
      <c r="J5440" s="259"/>
    </row>
    <row r="5441" spans="1:10">
      <c r="A5441" s="259"/>
      <c r="B5441" s="259"/>
      <c r="C5441" s="259"/>
      <c r="D5441" s="259"/>
      <c r="E5441" s="259"/>
      <c r="F5441" s="270"/>
      <c r="G5441" s="259"/>
      <c r="H5441" s="259"/>
      <c r="I5441" s="259"/>
      <c r="J5441" s="259"/>
    </row>
    <row r="5442" spans="1:10">
      <c r="A5442" s="259"/>
      <c r="B5442" s="259"/>
      <c r="C5442" s="259"/>
      <c r="D5442" s="259"/>
      <c r="E5442" s="259"/>
      <c r="F5442" s="270"/>
      <c r="G5442" s="259"/>
      <c r="H5442" s="259"/>
      <c r="I5442" s="259"/>
      <c r="J5442" s="259"/>
    </row>
    <row r="5443" spans="1:10">
      <c r="A5443" s="259"/>
      <c r="B5443" s="259"/>
      <c r="C5443" s="259"/>
      <c r="D5443" s="259"/>
      <c r="E5443" s="259"/>
      <c r="F5443" s="270"/>
      <c r="G5443" s="259"/>
      <c r="H5443" s="259"/>
      <c r="I5443" s="259"/>
      <c r="J5443" s="259"/>
    </row>
    <row r="5444" spans="1:10">
      <c r="A5444" s="259"/>
      <c r="B5444" s="259"/>
      <c r="C5444" s="259"/>
      <c r="D5444" s="259"/>
      <c r="E5444" s="259"/>
      <c r="F5444" s="270"/>
      <c r="G5444" s="259"/>
      <c r="H5444" s="259"/>
      <c r="I5444" s="259"/>
      <c r="J5444" s="259"/>
    </row>
    <row r="5445" spans="1:10">
      <c r="A5445" s="259"/>
      <c r="B5445" s="259"/>
      <c r="C5445" s="259"/>
      <c r="D5445" s="259"/>
      <c r="E5445" s="259"/>
      <c r="F5445" s="270"/>
      <c r="G5445" s="259"/>
      <c r="H5445" s="259"/>
      <c r="I5445" s="259"/>
      <c r="J5445" s="259"/>
    </row>
    <row r="5446" spans="1:10">
      <c r="A5446" s="259"/>
      <c r="B5446" s="259"/>
      <c r="C5446" s="259"/>
      <c r="D5446" s="259"/>
      <c r="E5446" s="259"/>
      <c r="F5446" s="270"/>
      <c r="G5446" s="259"/>
      <c r="H5446" s="259"/>
      <c r="I5446" s="259"/>
      <c r="J5446" s="259"/>
    </row>
    <row r="5447" spans="1:10">
      <c r="A5447" s="259"/>
      <c r="B5447" s="259"/>
      <c r="C5447" s="259"/>
      <c r="D5447" s="259"/>
      <c r="E5447" s="259"/>
      <c r="F5447" s="270"/>
      <c r="G5447" s="259"/>
      <c r="H5447" s="259"/>
      <c r="I5447" s="259"/>
      <c r="J5447" s="259"/>
    </row>
    <row r="5448" spans="1:10">
      <c r="A5448" s="259"/>
      <c r="B5448" s="259"/>
      <c r="C5448" s="259"/>
      <c r="D5448" s="259"/>
      <c r="E5448" s="259"/>
      <c r="F5448" s="270"/>
      <c r="G5448" s="259"/>
      <c r="H5448" s="259"/>
      <c r="I5448" s="259"/>
      <c r="J5448" s="259"/>
    </row>
    <row r="5449" spans="1:10">
      <c r="A5449" s="259"/>
      <c r="B5449" s="259"/>
      <c r="C5449" s="259"/>
      <c r="D5449" s="259"/>
      <c r="E5449" s="259"/>
      <c r="F5449" s="270"/>
      <c r="G5449" s="259"/>
      <c r="H5449" s="259"/>
      <c r="I5449" s="259"/>
      <c r="J5449" s="259"/>
    </row>
    <row r="5450" spans="1:10">
      <c r="A5450" s="259"/>
      <c r="B5450" s="259"/>
      <c r="C5450" s="259"/>
      <c r="D5450" s="259"/>
      <c r="E5450" s="259"/>
      <c r="F5450" s="270"/>
      <c r="G5450" s="259"/>
      <c r="H5450" s="259"/>
      <c r="I5450" s="259"/>
      <c r="J5450" s="259"/>
    </row>
    <row r="5451" spans="1:10">
      <c r="A5451" s="259"/>
      <c r="B5451" s="259"/>
      <c r="C5451" s="259"/>
      <c r="D5451" s="259"/>
      <c r="E5451" s="259"/>
      <c r="F5451" s="270"/>
      <c r="G5451" s="259"/>
      <c r="H5451" s="259"/>
      <c r="I5451" s="259"/>
      <c r="J5451" s="259"/>
    </row>
    <row r="5452" spans="1:10">
      <c r="A5452" s="259"/>
      <c r="B5452" s="259"/>
      <c r="C5452" s="259"/>
      <c r="D5452" s="259"/>
      <c r="E5452" s="259"/>
      <c r="F5452" s="270"/>
      <c r="G5452" s="259"/>
      <c r="H5452" s="259"/>
      <c r="I5452" s="259"/>
      <c r="J5452" s="259"/>
    </row>
    <row r="5453" spans="1:10">
      <c r="A5453" s="259"/>
      <c r="B5453" s="259"/>
      <c r="C5453" s="259"/>
      <c r="D5453" s="259"/>
      <c r="E5453" s="259"/>
      <c r="F5453" s="270"/>
      <c r="G5453" s="259"/>
      <c r="H5453" s="259"/>
      <c r="I5453" s="259"/>
      <c r="J5453" s="259"/>
    </row>
    <row r="5454" spans="1:10">
      <c r="A5454" s="259"/>
      <c r="B5454" s="259"/>
      <c r="C5454" s="259"/>
      <c r="D5454" s="259"/>
      <c r="E5454" s="259"/>
      <c r="F5454" s="270"/>
      <c r="G5454" s="259"/>
      <c r="H5454" s="259"/>
      <c r="I5454" s="259"/>
      <c r="J5454" s="259"/>
    </row>
    <row r="5455" spans="1:10">
      <c r="A5455" s="259"/>
      <c r="B5455" s="259"/>
      <c r="C5455" s="259"/>
      <c r="D5455" s="259"/>
      <c r="E5455" s="259"/>
      <c r="F5455" s="270"/>
      <c r="G5455" s="259"/>
      <c r="H5455" s="259"/>
      <c r="I5455" s="259"/>
      <c r="J5455" s="259"/>
    </row>
    <row r="5456" spans="1:10">
      <c r="A5456" s="259"/>
      <c r="B5456" s="259"/>
      <c r="C5456" s="259"/>
      <c r="D5456" s="259"/>
      <c r="E5456" s="259"/>
      <c r="F5456" s="270"/>
      <c r="G5456" s="259"/>
      <c r="H5456" s="259"/>
      <c r="I5456" s="259"/>
      <c r="J5456" s="259"/>
    </row>
    <row r="5457" spans="1:10">
      <c r="A5457" s="259"/>
      <c r="B5457" s="259"/>
      <c r="C5457" s="259"/>
      <c r="D5457" s="259"/>
      <c r="E5457" s="259"/>
      <c r="F5457" s="270"/>
      <c r="G5457" s="259"/>
      <c r="H5457" s="259"/>
      <c r="I5457" s="259"/>
      <c r="J5457" s="259"/>
    </row>
    <row r="5458" spans="1:10">
      <c r="A5458" s="259"/>
      <c r="B5458" s="259"/>
      <c r="C5458" s="259"/>
      <c r="D5458" s="259"/>
      <c r="E5458" s="259"/>
      <c r="F5458" s="270"/>
      <c r="G5458" s="259"/>
      <c r="H5458" s="259"/>
      <c r="I5458" s="259"/>
      <c r="J5458" s="259"/>
    </row>
    <row r="5459" spans="1:10">
      <c r="A5459" s="259"/>
      <c r="B5459" s="259"/>
      <c r="C5459" s="259"/>
      <c r="D5459" s="259"/>
      <c r="E5459" s="259"/>
      <c r="F5459" s="270"/>
      <c r="G5459" s="259"/>
      <c r="H5459" s="259"/>
      <c r="I5459" s="259"/>
      <c r="J5459" s="259"/>
    </row>
    <row r="5460" spans="1:10">
      <c r="A5460" s="259"/>
      <c r="B5460" s="259"/>
      <c r="C5460" s="259"/>
      <c r="D5460" s="259"/>
      <c r="E5460" s="259"/>
      <c r="F5460" s="270"/>
      <c r="G5460" s="259"/>
      <c r="H5460" s="259"/>
      <c r="I5460" s="259"/>
      <c r="J5460" s="259"/>
    </row>
    <row r="5461" spans="1:10">
      <c r="A5461" s="259"/>
      <c r="B5461" s="259"/>
      <c r="C5461" s="259"/>
      <c r="D5461" s="259"/>
      <c r="E5461" s="259"/>
      <c r="F5461" s="270"/>
      <c r="G5461" s="259"/>
      <c r="H5461" s="259"/>
      <c r="I5461" s="259"/>
      <c r="J5461" s="259"/>
    </row>
    <row r="5462" spans="1:10">
      <c r="A5462" s="259"/>
      <c r="B5462" s="259"/>
      <c r="C5462" s="259"/>
      <c r="D5462" s="259"/>
      <c r="E5462" s="259"/>
      <c r="F5462" s="270"/>
      <c r="G5462" s="259"/>
      <c r="H5462" s="259"/>
      <c r="I5462" s="259"/>
      <c r="J5462" s="259"/>
    </row>
    <row r="5463" spans="1:10">
      <c r="A5463" s="259"/>
      <c r="B5463" s="259"/>
      <c r="C5463" s="259"/>
      <c r="D5463" s="259"/>
      <c r="E5463" s="259"/>
      <c r="F5463" s="270"/>
      <c r="G5463" s="259"/>
      <c r="H5463" s="259"/>
      <c r="I5463" s="259"/>
      <c r="J5463" s="259"/>
    </row>
    <row r="5464" spans="1:10">
      <c r="A5464" s="259"/>
      <c r="B5464" s="259"/>
      <c r="C5464" s="259"/>
      <c r="D5464" s="259"/>
      <c r="E5464" s="259"/>
      <c r="F5464" s="270"/>
      <c r="G5464" s="259"/>
      <c r="H5464" s="259"/>
      <c r="I5464" s="259"/>
      <c r="J5464" s="259"/>
    </row>
    <row r="5465" spans="1:10">
      <c r="A5465" s="259"/>
      <c r="B5465" s="259"/>
      <c r="C5465" s="259"/>
      <c r="D5465" s="259"/>
      <c r="E5465" s="259"/>
      <c r="F5465" s="270"/>
      <c r="G5465" s="259"/>
      <c r="H5465" s="259"/>
      <c r="I5465" s="259"/>
      <c r="J5465" s="259"/>
    </row>
    <row r="5466" spans="1:10">
      <c r="A5466" s="259"/>
      <c r="B5466" s="259"/>
      <c r="C5466" s="259"/>
      <c r="D5466" s="259"/>
      <c r="E5466" s="259"/>
      <c r="F5466" s="270"/>
      <c r="G5466" s="259"/>
      <c r="H5466" s="259"/>
      <c r="I5466" s="259"/>
      <c r="J5466" s="259"/>
    </row>
    <row r="5467" spans="1:10">
      <c r="A5467" s="259"/>
      <c r="B5467" s="259"/>
      <c r="C5467" s="259"/>
      <c r="D5467" s="259"/>
      <c r="E5467" s="259"/>
      <c r="F5467" s="270"/>
      <c r="G5467" s="259"/>
      <c r="H5467" s="259"/>
      <c r="I5467" s="259"/>
      <c r="J5467" s="259"/>
    </row>
    <row r="5468" spans="1:10">
      <c r="A5468" s="259"/>
      <c r="B5468" s="259"/>
      <c r="C5468" s="259"/>
      <c r="D5468" s="259"/>
      <c r="E5468" s="259"/>
      <c r="F5468" s="270"/>
      <c r="G5468" s="259"/>
      <c r="H5468" s="259"/>
      <c r="I5468" s="259"/>
      <c r="J5468" s="259"/>
    </row>
    <row r="5469" spans="1:10">
      <c r="A5469" s="259"/>
      <c r="B5469" s="259"/>
      <c r="C5469" s="259"/>
      <c r="D5469" s="259"/>
      <c r="E5469" s="259"/>
      <c r="F5469" s="270"/>
      <c r="G5469" s="259"/>
      <c r="H5469" s="259"/>
      <c r="I5469" s="259"/>
      <c r="J5469" s="259"/>
    </row>
    <row r="5470" spans="1:10">
      <c r="A5470" s="259"/>
      <c r="B5470" s="259"/>
      <c r="C5470" s="259"/>
      <c r="D5470" s="259"/>
      <c r="E5470" s="259"/>
      <c r="F5470" s="270"/>
      <c r="G5470" s="259"/>
      <c r="H5470" s="259"/>
      <c r="I5470" s="259"/>
      <c r="J5470" s="259"/>
    </row>
    <row r="5471" spans="1:10">
      <c r="A5471" s="259"/>
      <c r="B5471" s="259"/>
      <c r="C5471" s="259"/>
      <c r="D5471" s="259"/>
      <c r="E5471" s="259"/>
      <c r="F5471" s="270"/>
      <c r="G5471" s="259"/>
      <c r="H5471" s="259"/>
      <c r="I5471" s="259"/>
      <c r="J5471" s="259"/>
    </row>
    <row r="5472" spans="1:10">
      <c r="A5472" s="259"/>
      <c r="B5472" s="259"/>
      <c r="C5472" s="259"/>
      <c r="D5472" s="259"/>
      <c r="E5472" s="259"/>
      <c r="F5472" s="270"/>
      <c r="G5472" s="259"/>
      <c r="H5472" s="259"/>
      <c r="I5472" s="259"/>
      <c r="J5472" s="259"/>
    </row>
    <row r="5473" spans="1:10">
      <c r="A5473" s="259"/>
      <c r="B5473" s="259"/>
      <c r="C5473" s="259"/>
      <c r="D5473" s="259"/>
      <c r="E5473" s="259"/>
      <c r="F5473" s="270"/>
      <c r="G5473" s="259"/>
      <c r="H5473" s="259"/>
      <c r="I5473" s="259"/>
      <c r="J5473" s="259"/>
    </row>
    <row r="5474" spans="1:10">
      <c r="A5474" s="259"/>
      <c r="B5474" s="259"/>
      <c r="C5474" s="259"/>
      <c r="D5474" s="259"/>
      <c r="E5474" s="259"/>
      <c r="F5474" s="270"/>
      <c r="G5474" s="259"/>
      <c r="H5474" s="259"/>
      <c r="I5474" s="259"/>
      <c r="J5474" s="259"/>
    </row>
    <row r="5475" spans="1:10">
      <c r="A5475" s="259"/>
      <c r="B5475" s="259"/>
      <c r="C5475" s="259"/>
      <c r="D5475" s="259"/>
      <c r="E5475" s="259"/>
      <c r="F5475" s="270"/>
      <c r="G5475" s="259"/>
      <c r="H5475" s="259"/>
      <c r="I5475" s="259"/>
      <c r="J5475" s="259"/>
    </row>
    <row r="5476" spans="1:10">
      <c r="A5476" s="259"/>
      <c r="B5476" s="259"/>
      <c r="C5476" s="259"/>
      <c r="D5476" s="259"/>
      <c r="E5476" s="259"/>
      <c r="F5476" s="270"/>
      <c r="G5476" s="259"/>
      <c r="H5476" s="259"/>
      <c r="I5476" s="259"/>
      <c r="J5476" s="259"/>
    </row>
    <row r="5477" spans="1:10">
      <c r="A5477" s="259"/>
      <c r="B5477" s="259"/>
      <c r="C5477" s="259"/>
      <c r="D5477" s="259"/>
      <c r="E5477" s="259"/>
      <c r="F5477" s="270"/>
      <c r="G5477" s="259"/>
      <c r="H5477" s="259"/>
      <c r="I5477" s="259"/>
      <c r="J5477" s="259"/>
    </row>
    <row r="5478" spans="1:10">
      <c r="A5478" s="259"/>
      <c r="B5478" s="259"/>
      <c r="C5478" s="259"/>
      <c r="D5478" s="259"/>
      <c r="E5478" s="259"/>
      <c r="F5478" s="270"/>
      <c r="G5478" s="259"/>
      <c r="H5478" s="259"/>
      <c r="I5478" s="259"/>
      <c r="J5478" s="259"/>
    </row>
    <row r="5479" spans="1:10">
      <c r="A5479" s="259"/>
      <c r="B5479" s="259"/>
      <c r="C5479" s="259"/>
      <c r="D5479" s="259"/>
      <c r="E5479" s="259"/>
      <c r="F5479" s="270"/>
      <c r="G5479" s="259"/>
      <c r="H5479" s="259"/>
      <c r="I5479" s="259"/>
      <c r="J5479" s="259"/>
    </row>
    <row r="5480" spans="1:10">
      <c r="A5480" s="259"/>
      <c r="B5480" s="259"/>
      <c r="C5480" s="259"/>
      <c r="D5480" s="259"/>
      <c r="E5480" s="259"/>
      <c r="F5480" s="270"/>
      <c r="G5480" s="259"/>
      <c r="H5480" s="259"/>
      <c r="I5480" s="259"/>
      <c r="J5480" s="259"/>
    </row>
    <row r="5481" spans="1:10">
      <c r="A5481" s="259"/>
      <c r="B5481" s="259"/>
      <c r="C5481" s="259"/>
      <c r="D5481" s="259"/>
      <c r="E5481" s="259"/>
      <c r="F5481" s="270"/>
      <c r="G5481" s="259"/>
      <c r="H5481" s="259"/>
      <c r="I5481" s="259"/>
      <c r="J5481" s="259"/>
    </row>
    <row r="5482" spans="1:10">
      <c r="A5482" s="259"/>
      <c r="B5482" s="259"/>
      <c r="C5482" s="259"/>
      <c r="D5482" s="259"/>
      <c r="E5482" s="259"/>
      <c r="F5482" s="270"/>
      <c r="G5482" s="259"/>
      <c r="H5482" s="259"/>
      <c r="I5482" s="259"/>
      <c r="J5482" s="259"/>
    </row>
    <row r="5483" spans="1:10">
      <c r="A5483" s="259"/>
      <c r="B5483" s="259"/>
      <c r="C5483" s="259"/>
      <c r="D5483" s="259"/>
      <c r="E5483" s="259"/>
      <c r="F5483" s="270"/>
      <c r="G5483" s="259"/>
      <c r="H5483" s="259"/>
      <c r="I5483" s="259"/>
      <c r="J5483" s="259"/>
    </row>
    <row r="5484" spans="1:10">
      <c r="A5484" s="259"/>
      <c r="B5484" s="259"/>
      <c r="C5484" s="259"/>
      <c r="D5484" s="259"/>
      <c r="E5484" s="259"/>
      <c r="F5484" s="270"/>
      <c r="G5484" s="259"/>
      <c r="H5484" s="259"/>
      <c r="I5484" s="259"/>
      <c r="J5484" s="259"/>
    </row>
    <row r="5485" spans="1:10">
      <c r="A5485" s="259"/>
      <c r="B5485" s="259"/>
      <c r="C5485" s="259"/>
      <c r="D5485" s="259"/>
      <c r="E5485" s="259"/>
      <c r="F5485" s="270"/>
      <c r="G5485" s="259"/>
      <c r="H5485" s="259"/>
      <c r="I5485" s="259"/>
      <c r="J5485" s="259"/>
    </row>
    <row r="5486" spans="1:10">
      <c r="A5486" s="259"/>
      <c r="B5486" s="259"/>
      <c r="C5486" s="259"/>
      <c r="D5486" s="259"/>
      <c r="E5486" s="259"/>
      <c r="F5486" s="270"/>
      <c r="G5486" s="259"/>
      <c r="H5486" s="259"/>
      <c r="I5486" s="259"/>
      <c r="J5486" s="259"/>
    </row>
    <row r="5487" spans="1:10">
      <c r="A5487" s="259"/>
      <c r="B5487" s="259"/>
      <c r="C5487" s="259"/>
      <c r="D5487" s="259"/>
      <c r="E5487" s="259"/>
      <c r="F5487" s="270"/>
      <c r="G5487" s="259"/>
      <c r="H5487" s="259"/>
      <c r="I5487" s="259"/>
      <c r="J5487" s="259"/>
    </row>
    <row r="5488" spans="1:10">
      <c r="A5488" s="259"/>
      <c r="B5488" s="259"/>
      <c r="C5488" s="259"/>
      <c r="D5488" s="259"/>
      <c r="E5488" s="259"/>
      <c r="F5488" s="270"/>
      <c r="G5488" s="259"/>
      <c r="H5488" s="259"/>
      <c r="I5488" s="259"/>
      <c r="J5488" s="259"/>
    </row>
    <row r="5489" spans="1:10">
      <c r="A5489" s="259"/>
      <c r="B5489" s="259"/>
      <c r="C5489" s="259"/>
      <c r="D5489" s="259"/>
      <c r="E5489" s="259"/>
      <c r="F5489" s="270"/>
      <c r="G5489" s="259"/>
      <c r="H5489" s="259"/>
      <c r="I5489" s="259"/>
      <c r="J5489" s="259"/>
    </row>
    <row r="5490" spans="1:10">
      <c r="A5490" s="259"/>
      <c r="B5490" s="259"/>
      <c r="C5490" s="259"/>
      <c r="D5490" s="259"/>
      <c r="E5490" s="259"/>
      <c r="F5490" s="270"/>
      <c r="G5490" s="259"/>
      <c r="H5490" s="259"/>
      <c r="I5490" s="259"/>
      <c r="J5490" s="259"/>
    </row>
    <row r="5491" spans="1:10">
      <c r="A5491" s="259"/>
      <c r="B5491" s="259"/>
      <c r="C5491" s="259"/>
      <c r="D5491" s="259"/>
      <c r="E5491" s="259"/>
      <c r="F5491" s="270"/>
      <c r="G5491" s="259"/>
      <c r="H5491" s="259"/>
      <c r="I5491" s="259"/>
      <c r="J5491" s="259"/>
    </row>
    <row r="5492" spans="1:10">
      <c r="A5492" s="259"/>
      <c r="B5492" s="259"/>
      <c r="C5492" s="259"/>
      <c r="D5492" s="259"/>
      <c r="E5492" s="259"/>
      <c r="F5492" s="270"/>
      <c r="G5492" s="259"/>
      <c r="H5492" s="259"/>
      <c r="I5492" s="259"/>
      <c r="J5492" s="259"/>
    </row>
    <row r="5493" spans="1:10">
      <c r="A5493" s="259"/>
      <c r="B5493" s="259"/>
      <c r="C5493" s="259"/>
      <c r="D5493" s="259"/>
      <c r="E5493" s="259"/>
      <c r="F5493" s="270"/>
      <c r="G5493" s="259"/>
      <c r="H5493" s="259"/>
      <c r="I5493" s="259"/>
      <c r="J5493" s="259"/>
    </row>
    <row r="5494" spans="1:10">
      <c r="A5494" s="259"/>
      <c r="B5494" s="259"/>
      <c r="C5494" s="259"/>
      <c r="D5494" s="259"/>
      <c r="E5494" s="259"/>
      <c r="F5494" s="270"/>
      <c r="G5494" s="259"/>
      <c r="H5494" s="259"/>
      <c r="I5494" s="259"/>
      <c r="J5494" s="259"/>
    </row>
    <row r="5495" spans="1:10">
      <c r="A5495" s="259"/>
      <c r="B5495" s="259"/>
      <c r="C5495" s="259"/>
      <c r="D5495" s="259"/>
      <c r="E5495" s="259"/>
      <c r="F5495" s="270"/>
      <c r="G5495" s="259"/>
      <c r="H5495" s="259"/>
      <c r="I5495" s="259"/>
      <c r="J5495" s="259"/>
    </row>
    <row r="5496" spans="1:10">
      <c r="A5496" s="259"/>
      <c r="B5496" s="259"/>
      <c r="C5496" s="259"/>
      <c r="D5496" s="259"/>
      <c r="E5496" s="259"/>
      <c r="F5496" s="270"/>
      <c r="G5496" s="259"/>
      <c r="H5496" s="259"/>
      <c r="I5496" s="259"/>
      <c r="J5496" s="259"/>
    </row>
    <row r="5497" spans="1:10">
      <c r="A5497" s="259"/>
      <c r="B5497" s="259"/>
      <c r="C5497" s="259"/>
      <c r="D5497" s="259"/>
      <c r="E5497" s="259"/>
      <c r="F5497" s="270"/>
      <c r="G5497" s="259"/>
      <c r="H5497" s="259"/>
      <c r="I5497" s="259"/>
      <c r="J5497" s="259"/>
    </row>
    <row r="5498" spans="1:10">
      <c r="A5498" s="259"/>
      <c r="B5498" s="259"/>
      <c r="C5498" s="259"/>
      <c r="D5498" s="259"/>
      <c r="E5498" s="259"/>
      <c r="F5498" s="270"/>
      <c r="G5498" s="259"/>
      <c r="H5498" s="259"/>
      <c r="I5498" s="259"/>
      <c r="J5498" s="259"/>
    </row>
    <row r="5499" spans="1:10">
      <c r="A5499" s="259"/>
      <c r="B5499" s="259"/>
      <c r="C5499" s="259"/>
      <c r="D5499" s="259"/>
      <c r="E5499" s="259"/>
      <c r="F5499" s="270"/>
      <c r="G5499" s="259"/>
      <c r="H5499" s="259"/>
      <c r="I5499" s="259"/>
      <c r="J5499" s="259"/>
    </row>
    <row r="5500" spans="1:10">
      <c r="A5500" s="259"/>
      <c r="B5500" s="259"/>
      <c r="C5500" s="259"/>
      <c r="D5500" s="259"/>
      <c r="E5500" s="259"/>
      <c r="F5500" s="270"/>
      <c r="G5500" s="259"/>
      <c r="H5500" s="259"/>
      <c r="I5500" s="259"/>
      <c r="J5500" s="259"/>
    </row>
    <row r="5501" spans="1:10">
      <c r="A5501" s="259"/>
      <c r="B5501" s="259"/>
      <c r="C5501" s="259"/>
      <c r="D5501" s="259"/>
      <c r="E5501" s="259"/>
      <c r="F5501" s="270"/>
      <c r="G5501" s="259"/>
      <c r="H5501" s="259"/>
      <c r="I5501" s="259"/>
      <c r="J5501" s="259"/>
    </row>
    <row r="5502" spans="1:10">
      <c r="A5502" s="259"/>
      <c r="B5502" s="259"/>
      <c r="C5502" s="259"/>
      <c r="D5502" s="259"/>
      <c r="E5502" s="259"/>
      <c r="F5502" s="270"/>
      <c r="G5502" s="259"/>
      <c r="H5502" s="259"/>
      <c r="I5502" s="259"/>
      <c r="J5502" s="259"/>
    </row>
    <row r="5503" spans="1:10">
      <c r="A5503" s="259"/>
      <c r="B5503" s="259"/>
      <c r="C5503" s="259"/>
      <c r="D5503" s="259"/>
      <c r="E5503" s="259"/>
      <c r="F5503" s="270"/>
      <c r="G5503" s="259"/>
      <c r="H5503" s="259"/>
      <c r="I5503" s="259"/>
      <c r="J5503" s="259"/>
    </row>
    <row r="5504" spans="1:10">
      <c r="A5504" s="259"/>
      <c r="B5504" s="259"/>
      <c r="C5504" s="259"/>
      <c r="D5504" s="259"/>
      <c r="E5504" s="259"/>
      <c r="F5504" s="270"/>
      <c r="G5504" s="259"/>
      <c r="H5504" s="259"/>
      <c r="I5504" s="259"/>
      <c r="J5504" s="259"/>
    </row>
    <row r="5505" spans="1:10">
      <c r="A5505" s="259"/>
      <c r="B5505" s="259"/>
      <c r="C5505" s="259"/>
      <c r="D5505" s="259"/>
      <c r="E5505" s="259"/>
      <c r="F5505" s="270"/>
      <c r="G5505" s="259"/>
      <c r="H5505" s="259"/>
      <c r="I5505" s="259"/>
      <c r="J5505" s="259"/>
    </row>
    <row r="5506" spans="1:10">
      <c r="A5506" s="259"/>
      <c r="B5506" s="259"/>
      <c r="C5506" s="259"/>
      <c r="D5506" s="259"/>
      <c r="E5506" s="259"/>
      <c r="F5506" s="270"/>
      <c r="G5506" s="259"/>
      <c r="H5506" s="259"/>
      <c r="I5506" s="259"/>
      <c r="J5506" s="259"/>
    </row>
    <row r="5507" spans="1:10">
      <c r="A5507" s="259"/>
      <c r="B5507" s="259"/>
      <c r="C5507" s="259"/>
      <c r="D5507" s="259"/>
      <c r="E5507" s="259"/>
      <c r="F5507" s="270"/>
      <c r="G5507" s="259"/>
      <c r="H5507" s="259"/>
      <c r="I5507" s="259"/>
      <c r="J5507" s="259"/>
    </row>
    <row r="5508" spans="1:10">
      <c r="A5508" s="259"/>
      <c r="B5508" s="259"/>
      <c r="C5508" s="259"/>
      <c r="D5508" s="259"/>
      <c r="E5508" s="259"/>
      <c r="F5508" s="270"/>
      <c r="G5508" s="259"/>
      <c r="H5508" s="259"/>
      <c r="I5508" s="259"/>
      <c r="J5508" s="259"/>
    </row>
    <row r="5509" spans="1:10">
      <c r="A5509" s="259"/>
      <c r="B5509" s="259"/>
      <c r="C5509" s="259"/>
      <c r="D5509" s="259"/>
      <c r="E5509" s="259"/>
      <c r="F5509" s="270"/>
      <c r="G5509" s="259"/>
      <c r="H5509" s="259"/>
      <c r="I5509" s="259"/>
      <c r="J5509" s="259"/>
    </row>
    <row r="5510" spans="1:10">
      <c r="A5510" s="259"/>
      <c r="B5510" s="259"/>
      <c r="C5510" s="259"/>
      <c r="D5510" s="259"/>
      <c r="E5510" s="259"/>
      <c r="F5510" s="270"/>
      <c r="G5510" s="259"/>
      <c r="H5510" s="259"/>
      <c r="I5510" s="259"/>
      <c r="J5510" s="259"/>
    </row>
    <row r="5511" spans="1:10">
      <c r="A5511" s="259"/>
      <c r="B5511" s="259"/>
      <c r="C5511" s="259"/>
      <c r="D5511" s="259"/>
      <c r="E5511" s="259"/>
      <c r="F5511" s="270"/>
      <c r="G5511" s="259"/>
      <c r="H5511" s="259"/>
      <c r="I5511" s="259"/>
      <c r="J5511" s="259"/>
    </row>
    <row r="5512" spans="1:10">
      <c r="A5512" s="259"/>
      <c r="B5512" s="259"/>
      <c r="C5512" s="259"/>
      <c r="D5512" s="259"/>
      <c r="E5512" s="259"/>
      <c r="F5512" s="270"/>
      <c r="G5512" s="259"/>
      <c r="H5512" s="259"/>
      <c r="I5512" s="259"/>
      <c r="J5512" s="259"/>
    </row>
    <row r="5513" spans="1:10">
      <c r="A5513" s="259"/>
      <c r="B5513" s="259"/>
      <c r="C5513" s="259"/>
      <c r="D5513" s="259"/>
      <c r="E5513" s="259"/>
      <c r="F5513" s="270"/>
      <c r="G5513" s="259"/>
      <c r="H5513" s="259"/>
      <c r="I5513" s="259"/>
      <c r="J5513" s="259"/>
    </row>
    <row r="5514" spans="1:10">
      <c r="A5514" s="259"/>
      <c r="B5514" s="259"/>
      <c r="C5514" s="259"/>
      <c r="D5514" s="259"/>
      <c r="E5514" s="259"/>
      <c r="F5514" s="270"/>
      <c r="G5514" s="259"/>
      <c r="H5514" s="259"/>
      <c r="I5514" s="259"/>
      <c r="J5514" s="259"/>
    </row>
    <row r="5515" spans="1:10">
      <c r="A5515" s="259"/>
      <c r="B5515" s="259"/>
      <c r="C5515" s="259"/>
      <c r="D5515" s="259"/>
      <c r="E5515" s="259"/>
      <c r="F5515" s="270"/>
      <c r="G5515" s="259"/>
      <c r="H5515" s="259"/>
      <c r="I5515" s="259"/>
      <c r="J5515" s="259"/>
    </row>
    <row r="5516" spans="1:10">
      <c r="A5516" s="259"/>
      <c r="B5516" s="259"/>
      <c r="C5516" s="259"/>
      <c r="D5516" s="259"/>
      <c r="E5516" s="259"/>
      <c r="F5516" s="270"/>
      <c r="G5516" s="259"/>
      <c r="H5516" s="259"/>
      <c r="I5516" s="259"/>
      <c r="J5516" s="259"/>
    </row>
    <row r="5517" spans="1:10">
      <c r="A5517" s="259"/>
      <c r="B5517" s="259"/>
      <c r="C5517" s="259"/>
      <c r="D5517" s="259"/>
      <c r="E5517" s="259"/>
      <c r="F5517" s="270"/>
      <c r="G5517" s="259"/>
      <c r="H5517" s="259"/>
      <c r="I5517" s="259"/>
      <c r="J5517" s="259"/>
    </row>
    <row r="5518" spans="1:10">
      <c r="A5518" s="259"/>
      <c r="B5518" s="259"/>
      <c r="C5518" s="259"/>
      <c r="D5518" s="259"/>
      <c r="E5518" s="259"/>
      <c r="F5518" s="270"/>
      <c r="G5518" s="259"/>
      <c r="H5518" s="259"/>
      <c r="I5518" s="259"/>
      <c r="J5518" s="259"/>
    </row>
    <row r="5519" spans="1:10">
      <c r="A5519" s="259"/>
      <c r="B5519" s="259"/>
      <c r="C5519" s="259"/>
      <c r="D5519" s="259"/>
      <c r="E5519" s="259"/>
      <c r="F5519" s="270"/>
      <c r="G5519" s="259"/>
      <c r="H5519" s="259"/>
      <c r="I5519" s="259"/>
      <c r="J5519" s="259"/>
    </row>
    <row r="5520" spans="1:10">
      <c r="A5520" s="259"/>
      <c r="B5520" s="259"/>
      <c r="C5520" s="259"/>
      <c r="D5520" s="259"/>
      <c r="E5520" s="259"/>
      <c r="F5520" s="270"/>
      <c r="G5520" s="259"/>
      <c r="H5520" s="259"/>
      <c r="I5520" s="259"/>
      <c r="J5520" s="259"/>
    </row>
    <row r="5521" spans="1:10">
      <c r="A5521" s="259"/>
      <c r="B5521" s="259"/>
      <c r="C5521" s="259"/>
      <c r="D5521" s="259"/>
      <c r="E5521" s="259"/>
      <c r="F5521" s="270"/>
      <c r="G5521" s="259"/>
      <c r="H5521" s="259"/>
      <c r="I5521" s="259"/>
      <c r="J5521" s="259"/>
    </row>
    <row r="5522" spans="1:10">
      <c r="A5522" s="259"/>
      <c r="B5522" s="259"/>
      <c r="C5522" s="259"/>
      <c r="D5522" s="259"/>
      <c r="E5522" s="259"/>
      <c r="F5522" s="270"/>
      <c r="G5522" s="259"/>
      <c r="H5522" s="259"/>
      <c r="I5522" s="259"/>
      <c r="J5522" s="259"/>
    </row>
    <row r="5523" spans="1:10">
      <c r="A5523" s="259"/>
      <c r="B5523" s="259"/>
      <c r="C5523" s="259"/>
      <c r="D5523" s="259"/>
      <c r="E5523" s="259"/>
      <c r="F5523" s="270"/>
      <c r="G5523" s="259"/>
      <c r="H5523" s="259"/>
      <c r="I5523" s="259"/>
      <c r="J5523" s="259"/>
    </row>
    <row r="5524" spans="1:10">
      <c r="A5524" s="259"/>
      <c r="B5524" s="259"/>
      <c r="C5524" s="259"/>
      <c r="D5524" s="259"/>
      <c r="E5524" s="259"/>
      <c r="F5524" s="270"/>
      <c r="G5524" s="259"/>
      <c r="H5524" s="259"/>
      <c r="I5524" s="259"/>
      <c r="J5524" s="259"/>
    </row>
    <row r="5525" spans="1:10">
      <c r="A5525" s="259"/>
      <c r="B5525" s="259"/>
      <c r="C5525" s="259"/>
      <c r="D5525" s="259"/>
      <c r="E5525" s="259"/>
      <c r="F5525" s="270"/>
      <c r="G5525" s="259"/>
      <c r="H5525" s="259"/>
      <c r="I5525" s="259"/>
      <c r="J5525" s="259"/>
    </row>
    <row r="5526" spans="1:10">
      <c r="A5526" s="259"/>
      <c r="B5526" s="259"/>
      <c r="C5526" s="259"/>
      <c r="D5526" s="259"/>
      <c r="E5526" s="259"/>
      <c r="F5526" s="270"/>
      <c r="G5526" s="259"/>
      <c r="H5526" s="259"/>
      <c r="I5526" s="259"/>
      <c r="J5526" s="259"/>
    </row>
    <row r="5527" spans="1:10">
      <c r="A5527" s="259"/>
      <c r="B5527" s="259"/>
      <c r="C5527" s="259"/>
      <c r="D5527" s="259"/>
      <c r="E5527" s="259"/>
      <c r="F5527" s="270"/>
      <c r="G5527" s="259"/>
      <c r="H5527" s="259"/>
      <c r="I5527" s="259"/>
      <c r="J5527" s="259"/>
    </row>
    <row r="5528" spans="1:10">
      <c r="A5528" s="259"/>
      <c r="B5528" s="259"/>
      <c r="C5528" s="259"/>
      <c r="D5528" s="259"/>
      <c r="E5528" s="259"/>
      <c r="F5528" s="270"/>
      <c r="G5528" s="259"/>
      <c r="H5528" s="259"/>
      <c r="I5528" s="259"/>
      <c r="J5528" s="259"/>
    </row>
    <row r="5529" spans="1:10">
      <c r="A5529" s="259"/>
      <c r="B5529" s="259"/>
      <c r="C5529" s="259"/>
      <c r="D5529" s="259"/>
      <c r="E5529" s="259"/>
      <c r="F5529" s="270"/>
      <c r="G5529" s="259"/>
      <c r="H5529" s="259"/>
      <c r="I5529" s="259"/>
      <c r="J5529" s="259"/>
    </row>
    <row r="5530" spans="1:10">
      <c r="A5530" s="259"/>
      <c r="B5530" s="259"/>
      <c r="C5530" s="259"/>
      <c r="D5530" s="259"/>
      <c r="E5530" s="259"/>
      <c r="F5530" s="270"/>
      <c r="G5530" s="259"/>
      <c r="H5530" s="259"/>
      <c r="I5530" s="259"/>
      <c r="J5530" s="259"/>
    </row>
    <row r="5531" spans="1:10">
      <c r="A5531" s="259"/>
      <c r="B5531" s="259"/>
      <c r="C5531" s="259"/>
      <c r="D5531" s="259"/>
      <c r="E5531" s="259"/>
      <c r="F5531" s="270"/>
      <c r="G5531" s="259"/>
      <c r="H5531" s="259"/>
      <c r="I5531" s="259"/>
      <c r="J5531" s="259"/>
    </row>
    <row r="5532" spans="1:10">
      <c r="A5532" s="259"/>
      <c r="B5532" s="259"/>
      <c r="C5532" s="259"/>
      <c r="D5532" s="259"/>
      <c r="E5532" s="259"/>
      <c r="F5532" s="270"/>
      <c r="G5532" s="259"/>
      <c r="H5532" s="259"/>
      <c r="I5532" s="259"/>
      <c r="J5532" s="259"/>
    </row>
    <row r="5533" spans="1:10">
      <c r="A5533" s="259"/>
      <c r="B5533" s="259"/>
      <c r="C5533" s="259"/>
      <c r="D5533" s="259"/>
      <c r="E5533" s="259"/>
      <c r="F5533" s="270"/>
      <c r="G5533" s="259"/>
      <c r="H5533" s="259"/>
      <c r="I5533" s="259"/>
      <c r="J5533" s="259"/>
    </row>
    <row r="5534" spans="1:10">
      <c r="A5534" s="259"/>
      <c r="B5534" s="259"/>
      <c r="C5534" s="259"/>
      <c r="D5534" s="259"/>
      <c r="E5534" s="259"/>
      <c r="F5534" s="270"/>
      <c r="G5534" s="259"/>
      <c r="H5534" s="259"/>
      <c r="I5534" s="259"/>
      <c r="J5534" s="259"/>
    </row>
    <row r="5535" spans="1:10">
      <c r="A5535" s="259"/>
      <c r="B5535" s="259"/>
      <c r="C5535" s="259"/>
      <c r="D5535" s="259"/>
      <c r="E5535" s="259"/>
      <c r="F5535" s="270"/>
      <c r="G5535" s="259"/>
      <c r="H5535" s="259"/>
      <c r="I5535" s="259"/>
      <c r="J5535" s="259"/>
    </row>
    <row r="5536" spans="1:10">
      <c r="A5536" s="259"/>
      <c r="B5536" s="259"/>
      <c r="C5536" s="259"/>
      <c r="D5536" s="259"/>
      <c r="E5536" s="259"/>
      <c r="F5536" s="270"/>
      <c r="G5536" s="259"/>
      <c r="H5536" s="259"/>
      <c r="I5536" s="259"/>
      <c r="J5536" s="259"/>
    </row>
    <row r="5537" spans="1:10">
      <c r="A5537" s="259"/>
      <c r="B5537" s="259"/>
      <c r="C5537" s="259"/>
      <c r="D5537" s="259"/>
      <c r="E5537" s="259"/>
      <c r="F5537" s="270"/>
      <c r="G5537" s="259"/>
      <c r="H5537" s="259"/>
      <c r="I5537" s="259"/>
      <c r="J5537" s="259"/>
    </row>
    <row r="5538" spans="1:10">
      <c r="A5538" s="259"/>
      <c r="B5538" s="259"/>
      <c r="C5538" s="259"/>
      <c r="D5538" s="259"/>
      <c r="E5538" s="259"/>
      <c r="F5538" s="270"/>
      <c r="G5538" s="259"/>
      <c r="H5538" s="259"/>
      <c r="I5538" s="259"/>
      <c r="J5538" s="259"/>
    </row>
    <row r="5539" spans="1:10">
      <c r="A5539" s="259"/>
      <c r="B5539" s="259"/>
      <c r="C5539" s="259"/>
      <c r="D5539" s="259"/>
      <c r="E5539" s="259"/>
      <c r="F5539" s="270"/>
      <c r="G5539" s="259"/>
      <c r="H5539" s="259"/>
      <c r="I5539" s="259"/>
      <c r="J5539" s="259"/>
    </row>
    <row r="5540" spans="1:10">
      <c r="A5540" s="259"/>
      <c r="B5540" s="259"/>
      <c r="C5540" s="259"/>
      <c r="D5540" s="259"/>
      <c r="E5540" s="259"/>
      <c r="F5540" s="270"/>
      <c r="G5540" s="259"/>
      <c r="H5540" s="259"/>
      <c r="I5540" s="259"/>
      <c r="J5540" s="259"/>
    </row>
    <row r="5541" spans="1:10">
      <c r="A5541" s="259"/>
      <c r="B5541" s="259"/>
      <c r="C5541" s="259"/>
      <c r="D5541" s="259"/>
      <c r="E5541" s="259"/>
      <c r="F5541" s="270"/>
      <c r="G5541" s="259"/>
      <c r="H5541" s="259"/>
      <c r="I5541" s="259"/>
      <c r="J5541" s="259"/>
    </row>
    <row r="5542" spans="1:10">
      <c r="A5542" s="259"/>
      <c r="B5542" s="259"/>
      <c r="C5542" s="259"/>
      <c r="D5542" s="259"/>
      <c r="E5542" s="259"/>
      <c r="F5542" s="270"/>
      <c r="G5542" s="259"/>
      <c r="H5542" s="259"/>
      <c r="I5542" s="259"/>
      <c r="J5542" s="259"/>
    </row>
    <row r="5543" spans="1:10">
      <c r="A5543" s="259"/>
      <c r="B5543" s="259"/>
      <c r="C5543" s="259"/>
      <c r="D5543" s="259"/>
      <c r="E5543" s="259"/>
      <c r="F5543" s="270"/>
      <c r="G5543" s="259"/>
      <c r="H5543" s="259"/>
      <c r="I5543" s="259"/>
      <c r="J5543" s="259"/>
    </row>
    <row r="5544" spans="1:10">
      <c r="A5544" s="259"/>
      <c r="B5544" s="259"/>
      <c r="C5544" s="259"/>
      <c r="D5544" s="259"/>
      <c r="E5544" s="259"/>
      <c r="F5544" s="270"/>
      <c r="G5544" s="259"/>
      <c r="H5544" s="259"/>
      <c r="I5544" s="259"/>
      <c r="J5544" s="259"/>
    </row>
    <row r="5545" spans="1:10">
      <c r="A5545" s="259"/>
      <c r="B5545" s="259"/>
      <c r="C5545" s="259"/>
      <c r="D5545" s="259"/>
      <c r="E5545" s="259"/>
      <c r="F5545" s="270"/>
      <c r="G5545" s="259"/>
      <c r="H5545" s="259"/>
      <c r="I5545" s="259"/>
      <c r="J5545" s="259"/>
    </row>
    <row r="5546" spans="1:10">
      <c r="A5546" s="259"/>
      <c r="B5546" s="259"/>
      <c r="C5546" s="259"/>
      <c r="D5546" s="259"/>
      <c r="E5546" s="259"/>
      <c r="F5546" s="270"/>
      <c r="G5546" s="259"/>
      <c r="H5546" s="259"/>
      <c r="I5546" s="259"/>
      <c r="J5546" s="259"/>
    </row>
    <row r="5547" spans="1:10">
      <c r="A5547" s="259"/>
      <c r="B5547" s="259"/>
      <c r="C5547" s="259"/>
      <c r="D5547" s="259"/>
      <c r="E5547" s="259"/>
      <c r="F5547" s="270"/>
      <c r="G5547" s="259"/>
      <c r="H5547" s="259"/>
      <c r="I5547" s="259"/>
      <c r="J5547" s="259"/>
    </row>
    <row r="5548" spans="1:10">
      <c r="A5548" s="259"/>
      <c r="B5548" s="259"/>
      <c r="C5548" s="259"/>
      <c r="D5548" s="259"/>
      <c r="E5548" s="259"/>
      <c r="F5548" s="270"/>
      <c r="G5548" s="259"/>
      <c r="H5548" s="259"/>
      <c r="I5548" s="259"/>
      <c r="J5548" s="259"/>
    </row>
    <row r="5549" spans="1:10">
      <c r="A5549" s="259"/>
      <c r="B5549" s="259"/>
      <c r="C5549" s="259"/>
      <c r="D5549" s="259"/>
      <c r="E5549" s="259"/>
      <c r="F5549" s="270"/>
      <c r="G5549" s="259"/>
      <c r="H5549" s="259"/>
      <c r="I5549" s="259"/>
      <c r="J5549" s="259"/>
    </row>
    <row r="5550" spans="1:10">
      <c r="A5550" s="259"/>
      <c r="B5550" s="259"/>
      <c r="C5550" s="259"/>
      <c r="D5550" s="259"/>
      <c r="E5550" s="259"/>
      <c r="F5550" s="270"/>
      <c r="G5550" s="259"/>
      <c r="H5550" s="259"/>
      <c r="I5550" s="259"/>
      <c r="J5550" s="259"/>
    </row>
    <row r="5551" spans="1:10">
      <c r="A5551" s="259"/>
      <c r="B5551" s="259"/>
      <c r="C5551" s="259"/>
      <c r="D5551" s="259"/>
      <c r="E5551" s="259"/>
      <c r="F5551" s="270"/>
      <c r="G5551" s="259"/>
      <c r="H5551" s="259"/>
      <c r="I5551" s="259"/>
      <c r="J5551" s="259"/>
    </row>
    <row r="5552" spans="1:10">
      <c r="A5552" s="259"/>
      <c r="B5552" s="259"/>
      <c r="C5552" s="259"/>
      <c r="D5552" s="259"/>
      <c r="E5552" s="259"/>
      <c r="F5552" s="270"/>
      <c r="G5552" s="259"/>
      <c r="H5552" s="259"/>
      <c r="I5552" s="259"/>
      <c r="J5552" s="259"/>
    </row>
    <row r="5553" spans="1:10">
      <c r="A5553" s="259"/>
      <c r="B5553" s="259"/>
      <c r="C5553" s="259"/>
      <c r="D5553" s="259"/>
      <c r="E5553" s="259"/>
      <c r="F5553" s="270"/>
      <c r="G5553" s="259"/>
      <c r="H5553" s="259"/>
      <c r="I5553" s="259"/>
      <c r="J5553" s="259"/>
    </row>
    <row r="5554" spans="1:10">
      <c r="A5554" s="259"/>
      <c r="B5554" s="259"/>
      <c r="C5554" s="259"/>
      <c r="D5554" s="259"/>
      <c r="E5554" s="259"/>
      <c r="F5554" s="270"/>
      <c r="G5554" s="259"/>
      <c r="H5554" s="259"/>
      <c r="I5554" s="259"/>
      <c r="J5554" s="259"/>
    </row>
    <row r="5555" spans="1:10">
      <c r="A5555" s="259"/>
      <c r="B5555" s="259"/>
      <c r="C5555" s="259"/>
      <c r="D5555" s="259"/>
      <c r="E5555" s="259"/>
      <c r="F5555" s="270"/>
      <c r="G5555" s="259"/>
      <c r="H5555" s="259"/>
      <c r="I5555" s="259"/>
      <c r="J5555" s="259"/>
    </row>
    <row r="5556" spans="1:10">
      <c r="A5556" s="259"/>
      <c r="B5556" s="259"/>
      <c r="C5556" s="259"/>
      <c r="D5556" s="259"/>
      <c r="E5556" s="259"/>
      <c r="F5556" s="270"/>
      <c r="G5556" s="259"/>
      <c r="H5556" s="259"/>
      <c r="I5556" s="259"/>
      <c r="J5556" s="259"/>
    </row>
    <row r="5557" spans="1:10">
      <c r="A5557" s="259"/>
      <c r="B5557" s="259"/>
      <c r="C5557" s="259"/>
      <c r="D5557" s="259"/>
      <c r="E5557" s="259"/>
      <c r="F5557" s="270"/>
      <c r="G5557" s="259"/>
      <c r="H5557" s="259"/>
      <c r="I5557" s="259"/>
      <c r="J5557" s="259"/>
    </row>
    <row r="5558" spans="1:10">
      <c r="A5558" s="259"/>
      <c r="B5558" s="259"/>
      <c r="C5558" s="259"/>
      <c r="D5558" s="259"/>
      <c r="E5558" s="259"/>
      <c r="F5558" s="270"/>
      <c r="G5558" s="259"/>
      <c r="H5558" s="259"/>
      <c r="I5558" s="259"/>
      <c r="J5558" s="259"/>
    </row>
    <row r="5559" spans="1:10">
      <c r="A5559" s="259"/>
      <c r="B5559" s="259"/>
      <c r="C5559" s="259"/>
      <c r="D5559" s="259"/>
      <c r="E5559" s="259"/>
      <c r="F5559" s="270"/>
      <c r="G5559" s="259"/>
      <c r="H5559" s="259"/>
      <c r="I5559" s="259"/>
      <c r="J5559" s="259"/>
    </row>
    <row r="5560" spans="1:10">
      <c r="A5560" s="259"/>
      <c r="B5560" s="259"/>
      <c r="C5560" s="259"/>
      <c r="D5560" s="259"/>
      <c r="E5560" s="259"/>
      <c r="F5560" s="270"/>
      <c r="G5560" s="259"/>
      <c r="H5560" s="259"/>
      <c r="I5560" s="259"/>
      <c r="J5560" s="259"/>
    </row>
    <row r="5561" spans="1:10">
      <c r="A5561" s="259"/>
      <c r="B5561" s="259"/>
      <c r="C5561" s="259"/>
      <c r="D5561" s="259"/>
      <c r="E5561" s="259"/>
      <c r="F5561" s="270"/>
      <c r="G5561" s="259"/>
      <c r="H5561" s="259"/>
      <c r="I5561" s="259"/>
      <c r="J5561" s="259"/>
    </row>
    <row r="5562" spans="1:10">
      <c r="A5562" s="259"/>
      <c r="B5562" s="259"/>
      <c r="C5562" s="259"/>
      <c r="D5562" s="259"/>
      <c r="E5562" s="259"/>
      <c r="F5562" s="270"/>
      <c r="G5562" s="259"/>
      <c r="H5562" s="259"/>
      <c r="I5562" s="259"/>
      <c r="J5562" s="259"/>
    </row>
    <row r="5563" spans="1:10">
      <c r="A5563" s="259"/>
      <c r="B5563" s="259"/>
      <c r="C5563" s="259"/>
      <c r="D5563" s="259"/>
      <c r="E5563" s="259"/>
      <c r="F5563" s="270"/>
      <c r="G5563" s="259"/>
      <c r="H5563" s="259"/>
      <c r="I5563" s="259"/>
      <c r="J5563" s="259"/>
    </row>
    <row r="5564" spans="1:10">
      <c r="A5564" s="259"/>
      <c r="B5564" s="259"/>
      <c r="C5564" s="259"/>
      <c r="D5564" s="259"/>
      <c r="E5564" s="259"/>
      <c r="F5564" s="270"/>
      <c r="G5564" s="259"/>
      <c r="H5564" s="259"/>
      <c r="I5564" s="259"/>
      <c r="J5564" s="259"/>
    </row>
    <row r="5565" spans="1:10">
      <c r="A5565" s="259"/>
      <c r="B5565" s="259"/>
      <c r="C5565" s="259"/>
      <c r="D5565" s="259"/>
      <c r="E5565" s="259"/>
      <c r="F5565" s="270"/>
      <c r="G5565" s="259"/>
      <c r="H5565" s="259"/>
      <c r="I5565" s="259"/>
      <c r="J5565" s="259"/>
    </row>
    <row r="5566" spans="1:10">
      <c r="A5566" s="259"/>
      <c r="B5566" s="259"/>
      <c r="C5566" s="259"/>
      <c r="D5566" s="259"/>
      <c r="E5566" s="259"/>
      <c r="F5566" s="270"/>
      <c r="G5566" s="259"/>
      <c r="H5566" s="259"/>
      <c r="I5566" s="259"/>
      <c r="J5566" s="259"/>
    </row>
    <row r="5567" spans="1:10">
      <c r="A5567" s="259"/>
      <c r="B5567" s="259"/>
      <c r="C5567" s="259"/>
      <c r="D5567" s="259"/>
      <c r="E5567" s="259"/>
      <c r="F5567" s="270"/>
      <c r="G5567" s="259"/>
      <c r="H5567" s="259"/>
      <c r="I5567" s="259"/>
      <c r="J5567" s="259"/>
    </row>
    <row r="5568" spans="1:10">
      <c r="A5568" s="259"/>
      <c r="B5568" s="259"/>
      <c r="C5568" s="259"/>
      <c r="D5568" s="259"/>
      <c r="E5568" s="259"/>
      <c r="F5568" s="270"/>
      <c r="G5568" s="259"/>
      <c r="H5568" s="259"/>
      <c r="I5568" s="259"/>
      <c r="J5568" s="259"/>
    </row>
    <row r="5569" spans="1:10">
      <c r="A5569" s="259"/>
      <c r="B5569" s="259"/>
      <c r="C5569" s="259"/>
      <c r="D5569" s="259"/>
      <c r="E5569" s="259"/>
      <c r="F5569" s="270"/>
      <c r="G5569" s="259"/>
      <c r="H5569" s="259"/>
      <c r="I5569" s="259"/>
      <c r="J5569" s="259"/>
    </row>
    <row r="5570" spans="1:10">
      <c r="A5570" s="259"/>
      <c r="B5570" s="259"/>
      <c r="C5570" s="259"/>
      <c r="D5570" s="259"/>
      <c r="E5570" s="259"/>
      <c r="F5570" s="270"/>
      <c r="G5570" s="259"/>
      <c r="H5570" s="259"/>
      <c r="I5570" s="259"/>
      <c r="J5570" s="259"/>
    </row>
    <row r="5571" spans="1:10">
      <c r="A5571" s="259"/>
      <c r="B5571" s="259"/>
      <c r="C5571" s="259"/>
      <c r="D5571" s="259"/>
      <c r="E5571" s="259"/>
      <c r="F5571" s="270"/>
      <c r="G5571" s="259"/>
      <c r="H5571" s="259"/>
      <c r="I5571" s="259"/>
      <c r="J5571" s="259"/>
    </row>
    <row r="5572" spans="1:10">
      <c r="A5572" s="259"/>
      <c r="B5572" s="259"/>
      <c r="C5572" s="259"/>
      <c r="D5572" s="259"/>
      <c r="E5572" s="259"/>
      <c r="F5572" s="270"/>
      <c r="G5572" s="259"/>
      <c r="H5572" s="259"/>
      <c r="I5572" s="259"/>
      <c r="J5572" s="259"/>
    </row>
    <row r="5573" spans="1:10">
      <c r="A5573" s="259"/>
      <c r="B5573" s="259"/>
      <c r="C5573" s="259"/>
      <c r="D5573" s="259"/>
      <c r="E5573" s="259"/>
      <c r="F5573" s="270"/>
      <c r="G5573" s="259"/>
      <c r="H5573" s="259"/>
      <c r="I5573" s="259"/>
      <c r="J5573" s="259"/>
    </row>
    <row r="5574" spans="1:10">
      <c r="A5574" s="259"/>
      <c r="B5574" s="259"/>
      <c r="C5574" s="259"/>
      <c r="D5574" s="259"/>
      <c r="E5574" s="259"/>
      <c r="F5574" s="270"/>
      <c r="G5574" s="259"/>
      <c r="H5574" s="259"/>
      <c r="I5574" s="259"/>
      <c r="J5574" s="259"/>
    </row>
    <row r="5575" spans="1:10">
      <c r="A5575" s="259"/>
      <c r="B5575" s="259"/>
      <c r="C5575" s="259"/>
      <c r="D5575" s="259"/>
      <c r="E5575" s="259"/>
      <c r="F5575" s="270"/>
      <c r="G5575" s="259"/>
      <c r="H5575" s="259"/>
      <c r="I5575" s="259"/>
      <c r="J5575" s="259"/>
    </row>
    <row r="5576" spans="1:10">
      <c r="A5576" s="259"/>
      <c r="B5576" s="259"/>
      <c r="C5576" s="259"/>
      <c r="D5576" s="259"/>
      <c r="E5576" s="259"/>
      <c r="F5576" s="270"/>
      <c r="G5576" s="259"/>
      <c r="H5576" s="259"/>
      <c r="I5576" s="259"/>
      <c r="J5576" s="259"/>
    </row>
    <row r="5577" spans="1:10">
      <c r="A5577" s="259"/>
      <c r="B5577" s="259"/>
      <c r="C5577" s="259"/>
      <c r="D5577" s="259"/>
      <c r="E5577" s="259"/>
      <c r="F5577" s="270"/>
      <c r="G5577" s="259"/>
      <c r="H5577" s="259"/>
      <c r="I5577" s="259"/>
      <c r="J5577" s="259"/>
    </row>
    <row r="5578" spans="1:10">
      <c r="A5578" s="259"/>
      <c r="B5578" s="259"/>
      <c r="C5578" s="259"/>
      <c r="D5578" s="259"/>
      <c r="E5578" s="259"/>
      <c r="F5578" s="270"/>
      <c r="G5578" s="259"/>
      <c r="H5578" s="259"/>
      <c r="I5578" s="259"/>
      <c r="J5578" s="259"/>
    </row>
    <row r="5579" spans="1:10">
      <c r="A5579" s="259"/>
      <c r="B5579" s="259"/>
      <c r="C5579" s="259"/>
      <c r="D5579" s="259"/>
      <c r="E5579" s="259"/>
      <c r="F5579" s="270"/>
      <c r="G5579" s="259"/>
      <c r="H5579" s="259"/>
      <c r="I5579" s="259"/>
      <c r="J5579" s="259"/>
    </row>
    <row r="5580" spans="1:10">
      <c r="A5580" s="259"/>
      <c r="B5580" s="259"/>
      <c r="C5580" s="259"/>
      <c r="D5580" s="259"/>
      <c r="E5580" s="259"/>
      <c r="F5580" s="270"/>
      <c r="G5580" s="259"/>
      <c r="H5580" s="259"/>
      <c r="I5580" s="259"/>
      <c r="J5580" s="259"/>
    </row>
    <row r="5581" spans="1:10">
      <c r="A5581" s="259"/>
      <c r="B5581" s="259"/>
      <c r="C5581" s="259"/>
      <c r="D5581" s="259"/>
      <c r="E5581" s="259"/>
      <c r="F5581" s="270"/>
      <c r="G5581" s="259"/>
      <c r="H5581" s="259"/>
      <c r="I5581" s="259"/>
      <c r="J5581" s="259"/>
    </row>
    <row r="5582" spans="1:10">
      <c r="A5582" s="259"/>
      <c r="B5582" s="259"/>
      <c r="C5582" s="259"/>
      <c r="D5582" s="259"/>
      <c r="E5582" s="259"/>
      <c r="F5582" s="270"/>
      <c r="G5582" s="259"/>
      <c r="H5582" s="259"/>
      <c r="I5582" s="259"/>
      <c r="J5582" s="259"/>
    </row>
    <row r="5583" spans="1:10">
      <c r="A5583" s="259"/>
      <c r="B5583" s="259"/>
      <c r="C5583" s="259"/>
      <c r="D5583" s="259"/>
      <c r="E5583" s="259"/>
      <c r="F5583" s="270"/>
      <c r="G5583" s="259"/>
      <c r="H5583" s="259"/>
      <c r="I5583" s="259"/>
      <c r="J5583" s="259"/>
    </row>
    <row r="5584" spans="1:10">
      <c r="A5584" s="259"/>
      <c r="B5584" s="259"/>
      <c r="C5584" s="259"/>
      <c r="D5584" s="259"/>
      <c r="E5584" s="259"/>
      <c r="F5584" s="270"/>
      <c r="G5584" s="259"/>
      <c r="H5584" s="259"/>
      <c r="I5584" s="259"/>
      <c r="J5584" s="259"/>
    </row>
    <row r="5585" spans="1:10">
      <c r="A5585" s="259"/>
      <c r="B5585" s="259"/>
      <c r="C5585" s="259"/>
      <c r="D5585" s="259"/>
      <c r="E5585" s="259"/>
      <c r="F5585" s="270"/>
      <c r="G5585" s="259"/>
      <c r="H5585" s="259"/>
      <c r="I5585" s="259"/>
      <c r="J5585" s="259"/>
    </row>
    <row r="5586" spans="1:10">
      <c r="A5586" s="259"/>
      <c r="B5586" s="259"/>
      <c r="C5586" s="259"/>
      <c r="D5586" s="259"/>
      <c r="E5586" s="259"/>
      <c r="F5586" s="270"/>
      <c r="G5586" s="259"/>
      <c r="H5586" s="259"/>
      <c r="I5586" s="259"/>
      <c r="J5586" s="259"/>
    </row>
    <row r="5587" spans="1:10">
      <c r="A5587" s="259"/>
      <c r="B5587" s="259"/>
      <c r="C5587" s="259"/>
      <c r="D5587" s="259"/>
      <c r="E5587" s="259"/>
      <c r="F5587" s="270"/>
      <c r="G5587" s="259"/>
      <c r="H5587" s="259"/>
      <c r="I5587" s="259"/>
      <c r="J5587" s="259"/>
    </row>
    <row r="5588" spans="1:10">
      <c r="A5588" s="259"/>
      <c r="B5588" s="259"/>
      <c r="C5588" s="259"/>
      <c r="D5588" s="259"/>
      <c r="E5588" s="259"/>
      <c r="F5588" s="270"/>
      <c r="G5588" s="259"/>
      <c r="H5588" s="259"/>
      <c r="I5588" s="259"/>
      <c r="J5588" s="259"/>
    </row>
    <row r="5589" spans="1:10">
      <c r="A5589" s="259"/>
      <c r="B5589" s="259"/>
      <c r="C5589" s="259"/>
      <c r="D5589" s="259"/>
      <c r="E5589" s="259"/>
      <c r="F5589" s="270"/>
      <c r="G5589" s="259"/>
      <c r="H5589" s="259"/>
      <c r="I5589" s="259"/>
      <c r="J5589" s="259"/>
    </row>
    <row r="5590" spans="1:10">
      <c r="A5590" s="259"/>
      <c r="B5590" s="259"/>
      <c r="C5590" s="259"/>
      <c r="D5590" s="259"/>
      <c r="E5590" s="259"/>
      <c r="F5590" s="270"/>
      <c r="G5590" s="259"/>
      <c r="H5590" s="259"/>
      <c r="I5590" s="259"/>
      <c r="J5590" s="259"/>
    </row>
    <row r="5591" spans="1:10">
      <c r="A5591" s="259"/>
      <c r="B5591" s="259"/>
      <c r="C5591" s="259"/>
      <c r="D5591" s="259"/>
      <c r="E5591" s="259"/>
      <c r="F5591" s="270"/>
      <c r="G5591" s="259"/>
      <c r="H5591" s="259"/>
      <c r="I5591" s="259"/>
      <c r="J5591" s="259"/>
    </row>
    <row r="5592" spans="1:10">
      <c r="A5592" s="259"/>
      <c r="B5592" s="259"/>
      <c r="C5592" s="259"/>
      <c r="D5592" s="259"/>
      <c r="E5592" s="259"/>
      <c r="F5592" s="270"/>
      <c r="G5592" s="259"/>
      <c r="H5592" s="259"/>
      <c r="I5592" s="259"/>
      <c r="J5592" s="259"/>
    </row>
    <row r="5593" spans="1:10">
      <c r="A5593" s="259"/>
      <c r="B5593" s="259"/>
      <c r="C5593" s="259"/>
      <c r="D5593" s="259"/>
      <c r="E5593" s="259"/>
      <c r="F5593" s="270"/>
      <c r="G5593" s="259"/>
      <c r="H5593" s="259"/>
      <c r="I5593" s="259"/>
      <c r="J5593" s="259"/>
    </row>
    <row r="5594" spans="1:10">
      <c r="A5594" s="259"/>
      <c r="B5594" s="259"/>
      <c r="C5594" s="259"/>
      <c r="D5594" s="259"/>
      <c r="E5594" s="259"/>
      <c r="F5594" s="270"/>
      <c r="G5594" s="259"/>
      <c r="H5594" s="259"/>
      <c r="I5594" s="259"/>
      <c r="J5594" s="259"/>
    </row>
    <row r="5595" spans="1:10">
      <c r="A5595" s="259"/>
      <c r="B5595" s="259"/>
      <c r="C5595" s="259"/>
      <c r="D5595" s="259"/>
      <c r="E5595" s="259"/>
      <c r="F5595" s="270"/>
      <c r="G5595" s="259"/>
      <c r="H5595" s="259"/>
      <c r="I5595" s="259"/>
      <c r="J5595" s="259"/>
    </row>
    <row r="5596" spans="1:10">
      <c r="A5596" s="259"/>
      <c r="B5596" s="259"/>
      <c r="C5596" s="259"/>
      <c r="D5596" s="259"/>
      <c r="E5596" s="259"/>
      <c r="F5596" s="270"/>
      <c r="G5596" s="259"/>
      <c r="H5596" s="259"/>
      <c r="I5596" s="259"/>
      <c r="J5596" s="259"/>
    </row>
    <row r="5597" spans="1:10">
      <c r="A5597" s="259"/>
      <c r="B5597" s="259"/>
      <c r="C5597" s="259"/>
      <c r="D5597" s="259"/>
      <c r="E5597" s="259"/>
      <c r="F5597" s="270"/>
      <c r="G5597" s="259"/>
      <c r="H5597" s="259"/>
      <c r="I5597" s="259"/>
      <c r="J5597" s="259"/>
    </row>
    <row r="5598" spans="1:10">
      <c r="A5598" s="259"/>
      <c r="B5598" s="259"/>
      <c r="C5598" s="259"/>
      <c r="D5598" s="259"/>
      <c r="E5598" s="259"/>
      <c r="F5598" s="270"/>
      <c r="G5598" s="259"/>
      <c r="H5598" s="259"/>
      <c r="I5598" s="259"/>
      <c r="J5598" s="259"/>
    </row>
    <row r="5599" spans="1:10">
      <c r="A5599" s="259"/>
      <c r="B5599" s="259"/>
      <c r="C5599" s="259"/>
      <c r="D5599" s="259"/>
      <c r="E5599" s="259"/>
      <c r="F5599" s="270"/>
      <c r="G5599" s="259"/>
      <c r="H5599" s="259"/>
      <c r="I5599" s="259"/>
      <c r="J5599" s="259"/>
    </row>
    <row r="5600" spans="1:10">
      <c r="A5600" s="259"/>
      <c r="B5600" s="259"/>
      <c r="C5600" s="259"/>
      <c r="D5600" s="259"/>
      <c r="E5600" s="259"/>
      <c r="F5600" s="270"/>
      <c r="G5600" s="259"/>
      <c r="H5600" s="259"/>
      <c r="I5600" s="259"/>
      <c r="J5600" s="259"/>
    </row>
    <row r="5601" spans="1:10">
      <c r="A5601" s="259"/>
      <c r="B5601" s="259"/>
      <c r="C5601" s="259"/>
      <c r="D5601" s="259"/>
      <c r="E5601" s="259"/>
      <c r="F5601" s="270"/>
      <c r="G5601" s="259"/>
      <c r="H5601" s="259"/>
      <c r="I5601" s="259"/>
      <c r="J5601" s="259"/>
    </row>
    <row r="5602" spans="1:10">
      <c r="A5602" s="259"/>
      <c r="B5602" s="259"/>
      <c r="C5602" s="259"/>
      <c r="D5602" s="259"/>
      <c r="E5602" s="259"/>
      <c r="F5602" s="270"/>
      <c r="G5602" s="259"/>
      <c r="H5602" s="259"/>
      <c r="I5602" s="259"/>
      <c r="J5602" s="259"/>
    </row>
    <row r="5603" spans="1:10">
      <c r="A5603" s="259"/>
      <c r="B5603" s="259"/>
      <c r="C5603" s="259"/>
      <c r="D5603" s="259"/>
      <c r="E5603" s="259"/>
      <c r="F5603" s="270"/>
      <c r="G5603" s="259"/>
      <c r="H5603" s="259"/>
      <c r="I5603" s="259"/>
      <c r="J5603" s="259"/>
    </row>
    <row r="5604" spans="1:10">
      <c r="A5604" s="259"/>
      <c r="B5604" s="259"/>
      <c r="C5604" s="259"/>
      <c r="D5604" s="259"/>
      <c r="E5604" s="259"/>
      <c r="F5604" s="270"/>
      <c r="G5604" s="259"/>
      <c r="H5604" s="259"/>
      <c r="I5604" s="259"/>
      <c r="J5604" s="259"/>
    </row>
    <row r="5605" spans="1:10">
      <c r="A5605" s="259"/>
      <c r="B5605" s="259"/>
      <c r="C5605" s="259"/>
      <c r="D5605" s="259"/>
      <c r="E5605" s="259"/>
      <c r="F5605" s="270"/>
      <c r="G5605" s="259"/>
      <c r="H5605" s="259"/>
      <c r="I5605" s="259"/>
      <c r="J5605" s="259"/>
    </row>
    <row r="5606" spans="1:10">
      <c r="A5606" s="259"/>
      <c r="B5606" s="259"/>
      <c r="C5606" s="259"/>
      <c r="D5606" s="259"/>
      <c r="E5606" s="259"/>
      <c r="F5606" s="270"/>
      <c r="G5606" s="259"/>
      <c r="H5606" s="259"/>
      <c r="I5606" s="259"/>
      <c r="J5606" s="259"/>
    </row>
    <row r="5607" spans="1:10">
      <c r="A5607" s="259"/>
      <c r="B5607" s="259"/>
      <c r="C5607" s="259"/>
      <c r="D5607" s="259"/>
      <c r="E5607" s="259"/>
      <c r="F5607" s="270"/>
      <c r="G5607" s="259"/>
      <c r="H5607" s="259"/>
      <c r="I5607" s="259"/>
      <c r="J5607" s="259"/>
    </row>
    <row r="5608" spans="1:10">
      <c r="A5608" s="259"/>
      <c r="B5608" s="259"/>
      <c r="C5608" s="259"/>
      <c r="D5608" s="259"/>
      <c r="E5608" s="259"/>
      <c r="F5608" s="270"/>
      <c r="G5608" s="259"/>
      <c r="H5608" s="259"/>
      <c r="I5608" s="259"/>
      <c r="J5608" s="259"/>
    </row>
    <row r="5609" spans="1:10">
      <c r="A5609" s="259"/>
      <c r="B5609" s="259"/>
      <c r="C5609" s="259"/>
      <c r="D5609" s="259"/>
      <c r="E5609" s="259"/>
      <c r="F5609" s="270"/>
      <c r="G5609" s="259"/>
      <c r="H5609" s="259"/>
      <c r="I5609" s="259"/>
      <c r="J5609" s="259"/>
    </row>
    <row r="5610" spans="1:10">
      <c r="A5610" s="259"/>
      <c r="B5610" s="259"/>
      <c r="C5610" s="259"/>
      <c r="D5610" s="259"/>
      <c r="E5610" s="259"/>
      <c r="F5610" s="270"/>
      <c r="G5610" s="259"/>
      <c r="H5610" s="259"/>
      <c r="I5610" s="259"/>
      <c r="J5610" s="259"/>
    </row>
    <row r="5611" spans="1:10">
      <c r="A5611" s="259"/>
      <c r="B5611" s="259"/>
      <c r="C5611" s="259"/>
      <c r="D5611" s="259"/>
      <c r="E5611" s="259"/>
      <c r="F5611" s="270"/>
      <c r="G5611" s="259"/>
      <c r="H5611" s="259"/>
      <c r="I5611" s="259"/>
      <c r="J5611" s="259"/>
    </row>
    <row r="5612" spans="1:10">
      <c r="A5612" s="259"/>
      <c r="B5612" s="259"/>
      <c r="C5612" s="259"/>
      <c r="D5612" s="259"/>
      <c r="E5612" s="259"/>
      <c r="F5612" s="270"/>
      <c r="G5612" s="259"/>
      <c r="H5612" s="259"/>
      <c r="I5612" s="259"/>
      <c r="J5612" s="259"/>
    </row>
    <row r="5613" spans="1:10">
      <c r="A5613" s="259"/>
      <c r="B5613" s="259"/>
      <c r="C5613" s="259"/>
      <c r="D5613" s="259"/>
      <c r="E5613" s="259"/>
      <c r="F5613" s="270"/>
      <c r="G5613" s="259"/>
      <c r="H5613" s="259"/>
      <c r="I5613" s="259"/>
      <c r="J5613" s="259"/>
    </row>
    <row r="5614" spans="1:10">
      <c r="A5614" s="259"/>
      <c r="B5614" s="259"/>
      <c r="C5614" s="259"/>
      <c r="D5614" s="259"/>
      <c r="E5614" s="259"/>
      <c r="F5614" s="270"/>
      <c r="G5614" s="259"/>
      <c r="H5614" s="259"/>
      <c r="I5614" s="259"/>
      <c r="J5614" s="259"/>
    </row>
    <row r="5615" spans="1:10">
      <c r="A5615" s="259"/>
      <c r="B5615" s="259"/>
      <c r="C5615" s="259"/>
      <c r="D5615" s="259"/>
      <c r="E5615" s="259"/>
      <c r="F5615" s="270"/>
      <c r="G5615" s="259"/>
      <c r="H5615" s="259"/>
      <c r="I5615" s="259"/>
      <c r="J5615" s="259"/>
    </row>
    <row r="5616" spans="1:10">
      <c r="A5616" s="259"/>
      <c r="B5616" s="259"/>
      <c r="C5616" s="259"/>
      <c r="D5616" s="259"/>
      <c r="E5616" s="259"/>
      <c r="F5616" s="270"/>
      <c r="G5616" s="259"/>
      <c r="H5616" s="259"/>
      <c r="I5616" s="259"/>
      <c r="J5616" s="259"/>
    </row>
    <row r="5617" spans="1:10">
      <c r="A5617" s="259"/>
      <c r="B5617" s="259"/>
      <c r="C5617" s="259"/>
      <c r="D5617" s="259"/>
      <c r="E5617" s="259"/>
      <c r="F5617" s="270"/>
      <c r="G5617" s="259"/>
      <c r="H5617" s="259"/>
      <c r="I5617" s="259"/>
      <c r="J5617" s="259"/>
    </row>
    <row r="5618" spans="1:10">
      <c r="A5618" s="259"/>
      <c r="B5618" s="259"/>
      <c r="C5618" s="259"/>
      <c r="D5618" s="259"/>
      <c r="E5618" s="259"/>
      <c r="F5618" s="270"/>
      <c r="G5618" s="259"/>
      <c r="H5618" s="259"/>
      <c r="I5618" s="259"/>
      <c r="J5618" s="259"/>
    </row>
    <row r="5619" spans="1:10">
      <c r="A5619" s="259"/>
      <c r="B5619" s="259"/>
      <c r="C5619" s="259"/>
      <c r="D5619" s="259"/>
      <c r="E5619" s="259"/>
      <c r="F5619" s="270"/>
      <c r="G5619" s="259"/>
      <c r="H5619" s="259"/>
      <c r="I5619" s="259"/>
      <c r="J5619" s="259"/>
    </row>
    <row r="5620" spans="1:10">
      <c r="A5620" s="259"/>
      <c r="B5620" s="259"/>
      <c r="C5620" s="259"/>
      <c r="D5620" s="259"/>
      <c r="E5620" s="259"/>
      <c r="F5620" s="270"/>
      <c r="G5620" s="259"/>
      <c r="H5620" s="259"/>
      <c r="I5620" s="259"/>
      <c r="J5620" s="259"/>
    </row>
    <row r="5621" spans="1:10">
      <c r="A5621" s="259"/>
      <c r="B5621" s="259"/>
      <c r="C5621" s="259"/>
      <c r="D5621" s="259"/>
      <c r="E5621" s="259"/>
      <c r="F5621" s="270"/>
      <c r="G5621" s="259"/>
      <c r="H5621" s="259"/>
      <c r="I5621" s="259"/>
      <c r="J5621" s="259"/>
    </row>
    <row r="5622" spans="1:10">
      <c r="A5622" s="259"/>
      <c r="B5622" s="259"/>
      <c r="C5622" s="259"/>
      <c r="D5622" s="259"/>
      <c r="E5622" s="259"/>
      <c r="F5622" s="270"/>
      <c r="G5622" s="259"/>
      <c r="H5622" s="259"/>
      <c r="I5622" s="259"/>
      <c r="J5622" s="259"/>
    </row>
    <row r="5623" spans="1:10">
      <c r="A5623" s="259"/>
      <c r="B5623" s="259"/>
      <c r="C5623" s="259"/>
      <c r="D5623" s="259"/>
      <c r="E5623" s="259"/>
      <c r="F5623" s="270"/>
      <c r="G5623" s="259"/>
      <c r="H5623" s="259"/>
      <c r="I5623" s="259"/>
      <c r="J5623" s="259"/>
    </row>
    <row r="5624" spans="1:10">
      <c r="A5624" s="259"/>
      <c r="B5624" s="259"/>
      <c r="C5624" s="259"/>
      <c r="D5624" s="259"/>
      <c r="E5624" s="259"/>
      <c r="F5624" s="270"/>
      <c r="G5624" s="259"/>
      <c r="H5624" s="259"/>
      <c r="I5624" s="259"/>
      <c r="J5624" s="259"/>
    </row>
    <row r="5625" spans="1:10">
      <c r="A5625" s="259"/>
      <c r="B5625" s="259"/>
      <c r="C5625" s="259"/>
      <c r="D5625" s="259"/>
      <c r="E5625" s="259"/>
      <c r="F5625" s="270"/>
      <c r="G5625" s="259"/>
      <c r="H5625" s="259"/>
      <c r="I5625" s="259"/>
      <c r="J5625" s="259"/>
    </row>
    <row r="5626" spans="1:10">
      <c r="A5626" s="259"/>
      <c r="B5626" s="259"/>
      <c r="C5626" s="259"/>
      <c r="D5626" s="259"/>
      <c r="E5626" s="259"/>
      <c r="F5626" s="270"/>
      <c r="G5626" s="259"/>
      <c r="H5626" s="259"/>
      <c r="I5626" s="259"/>
      <c r="J5626" s="259"/>
    </row>
    <row r="5627" spans="1:10">
      <c r="A5627" s="259"/>
      <c r="B5627" s="259"/>
      <c r="C5627" s="259"/>
      <c r="D5627" s="259"/>
      <c r="E5627" s="259"/>
      <c r="F5627" s="270"/>
      <c r="G5627" s="259"/>
      <c r="H5627" s="259"/>
      <c r="I5627" s="259"/>
      <c r="J5627" s="259"/>
    </row>
    <row r="5628" spans="1:10">
      <c r="A5628" s="259"/>
      <c r="B5628" s="259"/>
      <c r="C5628" s="259"/>
      <c r="D5628" s="259"/>
      <c r="E5628" s="259"/>
      <c r="F5628" s="270"/>
      <c r="G5628" s="259"/>
      <c r="H5628" s="259"/>
      <c r="I5628" s="259"/>
      <c r="J5628" s="259"/>
    </row>
    <row r="5629" spans="1:10">
      <c r="A5629" s="259"/>
      <c r="B5629" s="259"/>
      <c r="C5629" s="259"/>
      <c r="D5629" s="259"/>
      <c r="E5629" s="259"/>
      <c r="F5629" s="270"/>
      <c r="G5629" s="259"/>
      <c r="H5629" s="259"/>
      <c r="I5629" s="259"/>
      <c r="J5629" s="259"/>
    </row>
    <row r="5630" spans="1:10">
      <c r="A5630" s="259"/>
      <c r="B5630" s="259"/>
      <c r="C5630" s="259"/>
      <c r="D5630" s="259"/>
      <c r="E5630" s="259"/>
      <c r="F5630" s="270"/>
      <c r="G5630" s="259"/>
      <c r="H5630" s="259"/>
      <c r="I5630" s="259"/>
      <c r="J5630" s="259"/>
    </row>
    <row r="5631" spans="1:10">
      <c r="A5631" s="259"/>
      <c r="B5631" s="259"/>
      <c r="C5631" s="259"/>
      <c r="D5631" s="259"/>
      <c r="E5631" s="259"/>
      <c r="F5631" s="270"/>
      <c r="G5631" s="259"/>
      <c r="H5631" s="259"/>
      <c r="I5631" s="259"/>
      <c r="J5631" s="259"/>
    </row>
    <row r="5632" spans="1:10">
      <c r="A5632" s="259"/>
      <c r="B5632" s="259"/>
      <c r="C5632" s="259"/>
      <c r="D5632" s="259"/>
      <c r="E5632" s="259"/>
      <c r="F5632" s="270"/>
      <c r="G5632" s="259"/>
      <c r="H5632" s="259"/>
      <c r="I5632" s="259"/>
      <c r="J5632" s="259"/>
    </row>
    <row r="5633" spans="1:10">
      <c r="A5633" s="259"/>
      <c r="B5633" s="259"/>
      <c r="C5633" s="259"/>
      <c r="D5633" s="259"/>
      <c r="E5633" s="259"/>
      <c r="F5633" s="270"/>
      <c r="G5633" s="259"/>
      <c r="H5633" s="259"/>
      <c r="I5633" s="259"/>
      <c r="J5633" s="259"/>
    </row>
    <row r="5634" spans="1:10">
      <c r="A5634" s="259"/>
      <c r="B5634" s="259"/>
      <c r="C5634" s="259"/>
      <c r="D5634" s="259"/>
      <c r="E5634" s="259"/>
      <c r="F5634" s="270"/>
      <c r="G5634" s="259"/>
      <c r="H5634" s="259"/>
      <c r="I5634" s="259"/>
      <c r="J5634" s="259"/>
    </row>
    <row r="5635" spans="1:10">
      <c r="A5635" s="259"/>
      <c r="B5635" s="259"/>
      <c r="C5635" s="259"/>
      <c r="D5635" s="259"/>
      <c r="E5635" s="259"/>
      <c r="F5635" s="270"/>
      <c r="G5635" s="259"/>
      <c r="H5635" s="259"/>
      <c r="I5635" s="259"/>
      <c r="J5635" s="259"/>
    </row>
    <row r="5636" spans="1:10">
      <c r="A5636" s="259"/>
      <c r="B5636" s="259"/>
      <c r="C5636" s="259"/>
      <c r="D5636" s="259"/>
      <c r="E5636" s="259"/>
      <c r="F5636" s="270"/>
      <c r="G5636" s="259"/>
      <c r="H5636" s="259"/>
      <c r="I5636" s="259"/>
      <c r="J5636" s="259"/>
    </row>
    <row r="5637" spans="1:10">
      <c r="A5637" s="259"/>
      <c r="B5637" s="259"/>
      <c r="C5637" s="259"/>
      <c r="D5637" s="259"/>
      <c r="E5637" s="259"/>
      <c r="F5637" s="270"/>
      <c r="G5637" s="259"/>
      <c r="H5637" s="259"/>
      <c r="I5637" s="259"/>
      <c r="J5637" s="259"/>
    </row>
    <row r="5638" spans="1:10">
      <c r="A5638" s="259"/>
      <c r="B5638" s="259"/>
      <c r="C5638" s="259"/>
      <c r="D5638" s="259"/>
      <c r="E5638" s="259"/>
      <c r="F5638" s="270"/>
      <c r="G5638" s="259"/>
      <c r="H5638" s="259"/>
      <c r="I5638" s="259"/>
      <c r="J5638" s="259"/>
    </row>
    <row r="5639" spans="1:10">
      <c r="A5639" s="259"/>
      <c r="B5639" s="259"/>
      <c r="C5639" s="259"/>
      <c r="D5639" s="259"/>
      <c r="E5639" s="259"/>
      <c r="F5639" s="270"/>
      <c r="G5639" s="259"/>
      <c r="H5639" s="259"/>
      <c r="I5639" s="259"/>
      <c r="J5639" s="259"/>
    </row>
    <row r="5640" spans="1:10">
      <c r="A5640" s="259"/>
      <c r="B5640" s="259"/>
      <c r="C5640" s="259"/>
      <c r="D5640" s="259"/>
      <c r="E5640" s="259"/>
      <c r="F5640" s="270"/>
      <c r="G5640" s="259"/>
      <c r="H5640" s="259"/>
      <c r="I5640" s="259"/>
      <c r="J5640" s="259"/>
    </row>
    <row r="5641" spans="1:10">
      <c r="A5641" s="259"/>
      <c r="B5641" s="259"/>
      <c r="C5641" s="259"/>
      <c r="D5641" s="259"/>
      <c r="E5641" s="259"/>
      <c r="F5641" s="270"/>
      <c r="G5641" s="259"/>
      <c r="H5641" s="259"/>
      <c r="I5641" s="259"/>
      <c r="J5641" s="259"/>
    </row>
    <row r="5642" spans="1:10">
      <c r="A5642" s="259"/>
      <c r="B5642" s="259"/>
      <c r="C5642" s="259"/>
      <c r="D5642" s="259"/>
      <c r="E5642" s="259"/>
      <c r="F5642" s="270"/>
      <c r="G5642" s="259"/>
      <c r="H5642" s="259"/>
      <c r="I5642" s="259"/>
      <c r="J5642" s="259"/>
    </row>
    <row r="5643" spans="1:10">
      <c r="A5643" s="259"/>
      <c r="B5643" s="259"/>
      <c r="C5643" s="259"/>
      <c r="D5643" s="259"/>
      <c r="E5643" s="259"/>
      <c r="F5643" s="270"/>
      <c r="G5643" s="259"/>
      <c r="H5643" s="259"/>
      <c r="I5643" s="259"/>
      <c r="J5643" s="259"/>
    </row>
    <row r="5644" spans="1:10">
      <c r="A5644" s="259"/>
      <c r="B5644" s="259"/>
      <c r="C5644" s="259"/>
      <c r="D5644" s="259"/>
      <c r="E5644" s="259"/>
      <c r="F5644" s="270"/>
      <c r="G5644" s="259"/>
      <c r="H5644" s="259"/>
      <c r="I5644" s="259"/>
      <c r="J5644" s="259"/>
    </row>
    <row r="5645" spans="1:10">
      <c r="A5645" s="259"/>
      <c r="B5645" s="259"/>
      <c r="C5645" s="259"/>
      <c r="D5645" s="259"/>
      <c r="E5645" s="259"/>
      <c r="F5645" s="270"/>
      <c r="G5645" s="259"/>
      <c r="H5645" s="259"/>
      <c r="I5645" s="259"/>
      <c r="J5645" s="259"/>
    </row>
    <row r="5646" spans="1:10">
      <c r="A5646" s="259"/>
      <c r="B5646" s="259"/>
      <c r="C5646" s="259"/>
      <c r="D5646" s="259"/>
      <c r="E5646" s="259"/>
      <c r="F5646" s="270"/>
      <c r="G5646" s="259"/>
      <c r="H5646" s="259"/>
      <c r="I5646" s="259"/>
      <c r="J5646" s="259"/>
    </row>
    <row r="5647" spans="1:10">
      <c r="A5647" s="259"/>
      <c r="B5647" s="259"/>
      <c r="C5647" s="259"/>
      <c r="D5647" s="259"/>
      <c r="E5647" s="259"/>
      <c r="F5647" s="270"/>
      <c r="G5647" s="259"/>
      <c r="H5647" s="259"/>
      <c r="I5647" s="259"/>
      <c r="J5647" s="259"/>
    </row>
    <row r="5648" spans="1:10">
      <c r="A5648" s="259"/>
      <c r="B5648" s="259"/>
      <c r="C5648" s="259"/>
      <c r="D5648" s="259"/>
      <c r="E5648" s="259"/>
      <c r="F5648" s="270"/>
      <c r="G5648" s="259"/>
      <c r="H5648" s="259"/>
      <c r="I5648" s="259"/>
      <c r="J5648" s="259"/>
    </row>
    <row r="5649" spans="1:10">
      <c r="A5649" s="259"/>
      <c r="B5649" s="259"/>
      <c r="C5649" s="259"/>
      <c r="D5649" s="259"/>
      <c r="E5649" s="259"/>
      <c r="F5649" s="270"/>
      <c r="G5649" s="259"/>
      <c r="H5649" s="259"/>
      <c r="I5649" s="259"/>
      <c r="J5649" s="259"/>
    </row>
    <row r="5650" spans="1:10">
      <c r="A5650" s="259"/>
      <c r="B5650" s="259"/>
      <c r="C5650" s="259"/>
      <c r="D5650" s="259"/>
      <c r="E5650" s="259"/>
      <c r="F5650" s="270"/>
      <c r="G5650" s="259"/>
      <c r="H5650" s="259"/>
      <c r="I5650" s="259"/>
      <c r="J5650" s="259"/>
    </row>
    <row r="5651" spans="1:10">
      <c r="A5651" s="259"/>
      <c r="B5651" s="259"/>
      <c r="C5651" s="259"/>
      <c r="D5651" s="259"/>
      <c r="E5651" s="259"/>
      <c r="F5651" s="270"/>
      <c r="G5651" s="259"/>
      <c r="H5651" s="259"/>
      <c r="I5651" s="259"/>
      <c r="J5651" s="259"/>
    </row>
    <row r="5652" spans="1:10">
      <c r="A5652" s="259"/>
      <c r="B5652" s="259"/>
      <c r="C5652" s="259"/>
      <c r="D5652" s="259"/>
      <c r="E5652" s="259"/>
      <c r="F5652" s="270"/>
      <c r="G5652" s="259"/>
      <c r="H5652" s="259"/>
      <c r="I5652" s="259"/>
      <c r="J5652" s="259"/>
    </row>
    <row r="5653" spans="1:10">
      <c r="A5653" s="259"/>
      <c r="B5653" s="259"/>
      <c r="C5653" s="259"/>
      <c r="D5653" s="259"/>
      <c r="E5653" s="259"/>
      <c r="F5653" s="270"/>
      <c r="G5653" s="259"/>
      <c r="H5653" s="259"/>
      <c r="I5653" s="259"/>
      <c r="J5653" s="259"/>
    </row>
    <row r="5654" spans="1:10">
      <c r="A5654" s="259"/>
      <c r="B5654" s="259"/>
      <c r="C5654" s="259"/>
      <c r="D5654" s="259"/>
      <c r="E5654" s="259"/>
      <c r="F5654" s="270"/>
      <c r="G5654" s="259"/>
      <c r="H5654" s="259"/>
      <c r="I5654" s="259"/>
      <c r="J5654" s="259"/>
    </row>
    <row r="5655" spans="1:10">
      <c r="A5655" s="259"/>
      <c r="B5655" s="259"/>
      <c r="C5655" s="259"/>
      <c r="D5655" s="259"/>
      <c r="E5655" s="259"/>
      <c r="F5655" s="270"/>
      <c r="G5655" s="259"/>
      <c r="H5655" s="259"/>
      <c r="I5655" s="259"/>
      <c r="J5655" s="259"/>
    </row>
    <row r="5656" spans="1:10">
      <c r="A5656" s="259"/>
      <c r="B5656" s="259"/>
      <c r="C5656" s="259"/>
      <c r="D5656" s="259"/>
      <c r="E5656" s="259"/>
      <c r="F5656" s="270"/>
      <c r="G5656" s="259"/>
      <c r="H5656" s="259"/>
      <c r="I5656" s="259"/>
      <c r="J5656" s="259"/>
    </row>
    <row r="5657" spans="1:10">
      <c r="A5657" s="259"/>
      <c r="B5657" s="259"/>
      <c r="C5657" s="259"/>
      <c r="D5657" s="259"/>
      <c r="E5657" s="259"/>
      <c r="F5657" s="270"/>
      <c r="G5657" s="259"/>
      <c r="H5657" s="259"/>
      <c r="I5657" s="259"/>
      <c r="J5657" s="259"/>
    </row>
    <row r="5658" spans="1:10">
      <c r="A5658" s="259"/>
      <c r="B5658" s="259"/>
      <c r="C5658" s="259"/>
      <c r="D5658" s="259"/>
      <c r="E5658" s="259"/>
      <c r="F5658" s="270"/>
      <c r="G5658" s="259"/>
      <c r="H5658" s="259"/>
      <c r="I5658" s="259"/>
      <c r="J5658" s="259"/>
    </row>
    <row r="5659" spans="1:10">
      <c r="A5659" s="259"/>
      <c r="B5659" s="259"/>
      <c r="C5659" s="259"/>
      <c r="D5659" s="259"/>
      <c r="E5659" s="259"/>
      <c r="F5659" s="270"/>
      <c r="G5659" s="259"/>
      <c r="H5659" s="259"/>
      <c r="I5659" s="259"/>
      <c r="J5659" s="259"/>
    </row>
    <row r="5660" spans="1:10">
      <c r="A5660" s="259"/>
      <c r="B5660" s="259"/>
      <c r="C5660" s="259"/>
      <c r="D5660" s="259"/>
      <c r="E5660" s="259"/>
      <c r="F5660" s="270"/>
      <c r="G5660" s="259"/>
      <c r="H5660" s="259"/>
      <c r="I5660" s="259"/>
      <c r="J5660" s="259"/>
    </row>
    <row r="5661" spans="1:10">
      <c r="A5661" s="259"/>
      <c r="B5661" s="259"/>
      <c r="C5661" s="259"/>
      <c r="D5661" s="259"/>
      <c r="E5661" s="259"/>
      <c r="F5661" s="270"/>
      <c r="G5661" s="259"/>
      <c r="H5661" s="259"/>
      <c r="I5661" s="259"/>
      <c r="J5661" s="259"/>
    </row>
    <row r="5662" spans="1:10">
      <c r="A5662" s="259"/>
      <c r="B5662" s="259"/>
      <c r="C5662" s="259"/>
      <c r="D5662" s="259"/>
      <c r="E5662" s="259"/>
      <c r="F5662" s="270"/>
      <c r="G5662" s="259"/>
      <c r="H5662" s="259"/>
      <c r="I5662" s="259"/>
      <c r="J5662" s="259"/>
    </row>
    <row r="5663" spans="1:10">
      <c r="A5663" s="259"/>
      <c r="B5663" s="259"/>
      <c r="C5663" s="259"/>
      <c r="D5663" s="259"/>
      <c r="E5663" s="259"/>
      <c r="F5663" s="270"/>
      <c r="G5663" s="259"/>
      <c r="H5663" s="259"/>
      <c r="I5663" s="259"/>
      <c r="J5663" s="259"/>
    </row>
    <row r="5664" spans="1:10">
      <c r="A5664" s="259"/>
      <c r="B5664" s="259"/>
      <c r="C5664" s="259"/>
      <c r="D5664" s="259"/>
      <c r="E5664" s="259"/>
      <c r="F5664" s="270"/>
      <c r="G5664" s="259"/>
      <c r="H5664" s="259"/>
      <c r="I5664" s="259"/>
      <c r="J5664" s="259"/>
    </row>
    <row r="5665" spans="1:10">
      <c r="A5665" s="259"/>
      <c r="B5665" s="259"/>
      <c r="C5665" s="259"/>
      <c r="D5665" s="259"/>
      <c r="E5665" s="259"/>
      <c r="F5665" s="270"/>
      <c r="G5665" s="259"/>
      <c r="H5665" s="259"/>
      <c r="I5665" s="259"/>
      <c r="J5665" s="259"/>
    </row>
    <row r="5666" spans="1:10">
      <c r="A5666" s="259"/>
      <c r="B5666" s="259"/>
      <c r="C5666" s="259"/>
      <c r="D5666" s="259"/>
      <c r="E5666" s="259"/>
      <c r="F5666" s="270"/>
      <c r="G5666" s="259"/>
      <c r="H5666" s="259"/>
      <c r="I5666" s="259"/>
      <c r="J5666" s="259"/>
    </row>
    <row r="5667" spans="1:10">
      <c r="A5667" s="259"/>
      <c r="B5667" s="259"/>
      <c r="C5667" s="259"/>
      <c r="D5667" s="259"/>
      <c r="E5667" s="259"/>
      <c r="F5667" s="270"/>
      <c r="G5667" s="259"/>
      <c r="H5667" s="259"/>
      <c r="I5667" s="259"/>
      <c r="J5667" s="259"/>
    </row>
    <row r="5668" spans="1:10">
      <c r="A5668" s="259"/>
      <c r="B5668" s="259"/>
      <c r="C5668" s="259"/>
      <c r="D5668" s="259"/>
      <c r="E5668" s="259"/>
      <c r="F5668" s="270"/>
      <c r="G5668" s="259"/>
      <c r="H5668" s="259"/>
      <c r="I5668" s="259"/>
      <c r="J5668" s="259"/>
    </row>
    <row r="5669" spans="1:10">
      <c r="A5669" s="259"/>
      <c r="B5669" s="259"/>
      <c r="C5669" s="259"/>
      <c r="D5669" s="259"/>
      <c r="E5669" s="259"/>
      <c r="F5669" s="270"/>
      <c r="G5669" s="259"/>
      <c r="H5669" s="259"/>
      <c r="I5669" s="259"/>
      <c r="J5669" s="259"/>
    </row>
    <row r="5670" spans="1:10">
      <c r="A5670" s="259"/>
      <c r="B5670" s="259"/>
      <c r="C5670" s="259"/>
      <c r="D5670" s="259"/>
      <c r="E5670" s="259"/>
      <c r="F5670" s="270"/>
      <c r="G5670" s="259"/>
      <c r="H5670" s="259"/>
      <c r="I5670" s="259"/>
      <c r="J5670" s="259"/>
    </row>
    <row r="5671" spans="1:10">
      <c r="A5671" s="259"/>
      <c r="B5671" s="259"/>
      <c r="C5671" s="259"/>
      <c r="D5671" s="259"/>
      <c r="E5671" s="259"/>
      <c r="F5671" s="270"/>
      <c r="G5671" s="259"/>
      <c r="H5671" s="259"/>
      <c r="I5671" s="259"/>
      <c r="J5671" s="259"/>
    </row>
    <row r="5672" spans="1:10">
      <c r="A5672" s="259"/>
      <c r="B5672" s="259"/>
      <c r="C5672" s="259"/>
      <c r="D5672" s="259"/>
      <c r="E5672" s="259"/>
      <c r="F5672" s="270"/>
      <c r="G5672" s="259"/>
      <c r="H5672" s="259"/>
      <c r="I5672" s="259"/>
      <c r="J5672" s="259"/>
    </row>
    <row r="5673" spans="1:10">
      <c r="A5673" s="259"/>
      <c r="B5673" s="259"/>
      <c r="C5673" s="259"/>
      <c r="D5673" s="259"/>
      <c r="E5673" s="259"/>
      <c r="F5673" s="270"/>
      <c r="G5673" s="259"/>
      <c r="H5673" s="259"/>
      <c r="I5673" s="259"/>
      <c r="J5673" s="259"/>
    </row>
    <row r="5674" spans="1:10">
      <c r="A5674" s="259"/>
      <c r="B5674" s="259"/>
      <c r="C5674" s="259"/>
      <c r="D5674" s="259"/>
      <c r="E5674" s="259"/>
      <c r="F5674" s="270"/>
      <c r="G5674" s="259"/>
      <c r="H5674" s="259"/>
      <c r="I5674" s="259"/>
      <c r="J5674" s="259"/>
    </row>
    <row r="5675" spans="1:10">
      <c r="A5675" s="259"/>
      <c r="B5675" s="259"/>
      <c r="C5675" s="259"/>
      <c r="D5675" s="259"/>
      <c r="E5675" s="259"/>
      <c r="F5675" s="270"/>
      <c r="G5675" s="259"/>
      <c r="H5675" s="259"/>
      <c r="I5675" s="259"/>
      <c r="J5675" s="259"/>
    </row>
    <row r="5676" spans="1:10">
      <c r="A5676" s="259"/>
      <c r="B5676" s="259"/>
      <c r="C5676" s="259"/>
      <c r="D5676" s="259"/>
      <c r="E5676" s="259"/>
      <c r="F5676" s="270"/>
      <c r="G5676" s="259"/>
      <c r="H5676" s="259"/>
      <c r="I5676" s="259"/>
      <c r="J5676" s="259"/>
    </row>
    <row r="5677" spans="1:10">
      <c r="A5677" s="259"/>
      <c r="B5677" s="259"/>
      <c r="C5677" s="259"/>
      <c r="D5677" s="259"/>
      <c r="E5677" s="259"/>
      <c r="F5677" s="270"/>
      <c r="G5677" s="259"/>
      <c r="H5677" s="259"/>
      <c r="I5677" s="259"/>
      <c r="J5677" s="259"/>
    </row>
    <row r="5678" spans="1:10">
      <c r="A5678" s="259"/>
      <c r="B5678" s="259"/>
      <c r="C5678" s="259"/>
      <c r="D5678" s="259"/>
      <c r="E5678" s="259"/>
      <c r="F5678" s="270"/>
      <c r="G5678" s="259"/>
      <c r="H5678" s="259"/>
      <c r="I5678" s="259"/>
      <c r="J5678" s="259"/>
    </row>
    <row r="5679" spans="1:10">
      <c r="A5679" s="259"/>
      <c r="B5679" s="259"/>
      <c r="C5679" s="259"/>
      <c r="D5679" s="259"/>
      <c r="E5679" s="259"/>
      <c r="F5679" s="270"/>
      <c r="G5679" s="259"/>
      <c r="H5679" s="259"/>
      <c r="I5679" s="259"/>
      <c r="J5679" s="259"/>
    </row>
    <row r="5680" spans="1:10">
      <c r="A5680" s="259"/>
      <c r="B5680" s="259"/>
      <c r="C5680" s="259"/>
      <c r="D5680" s="259"/>
      <c r="E5680" s="259"/>
      <c r="F5680" s="270"/>
      <c r="G5680" s="259"/>
      <c r="H5680" s="259"/>
      <c r="I5680" s="259"/>
      <c r="J5680" s="259"/>
    </row>
    <row r="5681" spans="1:10">
      <c r="A5681" s="259"/>
      <c r="B5681" s="259"/>
      <c r="C5681" s="259"/>
      <c r="D5681" s="259"/>
      <c r="E5681" s="259"/>
      <c r="F5681" s="270"/>
      <c r="G5681" s="259"/>
      <c r="H5681" s="259"/>
      <c r="I5681" s="259"/>
      <c r="J5681" s="259"/>
    </row>
    <row r="5682" spans="1:10">
      <c r="A5682" s="259"/>
      <c r="B5682" s="259"/>
      <c r="C5682" s="259"/>
      <c r="D5682" s="259"/>
      <c r="E5682" s="259"/>
      <c r="F5682" s="270"/>
      <c r="G5682" s="259"/>
      <c r="H5682" s="259"/>
      <c r="I5682" s="259"/>
      <c r="J5682" s="259"/>
    </row>
    <row r="5683" spans="1:10">
      <c r="A5683" s="259"/>
      <c r="B5683" s="259"/>
      <c r="C5683" s="259"/>
      <c r="D5683" s="259"/>
      <c r="E5683" s="259"/>
      <c r="F5683" s="270"/>
      <c r="G5683" s="259"/>
      <c r="H5683" s="259"/>
      <c r="I5683" s="259"/>
      <c r="J5683" s="259"/>
    </row>
    <row r="5684" spans="1:10">
      <c r="A5684" s="259"/>
      <c r="B5684" s="259"/>
      <c r="C5684" s="259"/>
      <c r="D5684" s="259"/>
      <c r="E5684" s="259"/>
      <c r="F5684" s="270"/>
      <c r="G5684" s="259"/>
      <c r="H5684" s="259"/>
      <c r="I5684" s="259"/>
      <c r="J5684" s="259"/>
    </row>
    <row r="5685" spans="1:10">
      <c r="A5685" s="259"/>
      <c r="B5685" s="259"/>
      <c r="C5685" s="259"/>
      <c r="D5685" s="259"/>
      <c r="E5685" s="259"/>
      <c r="F5685" s="270"/>
      <c r="G5685" s="259"/>
      <c r="H5685" s="259"/>
      <c r="I5685" s="259"/>
      <c r="J5685" s="259"/>
    </row>
    <row r="5686" spans="1:10">
      <c r="A5686" s="259"/>
      <c r="B5686" s="259"/>
      <c r="C5686" s="259"/>
      <c r="D5686" s="259"/>
      <c r="E5686" s="259"/>
      <c r="F5686" s="270"/>
      <c r="G5686" s="259"/>
      <c r="H5686" s="259"/>
      <c r="I5686" s="259"/>
      <c r="J5686" s="259"/>
    </row>
    <row r="5687" spans="1:10">
      <c r="A5687" s="259"/>
      <c r="B5687" s="259"/>
      <c r="C5687" s="259"/>
      <c r="D5687" s="259"/>
      <c r="E5687" s="259"/>
      <c r="F5687" s="270"/>
      <c r="G5687" s="259"/>
      <c r="H5687" s="259"/>
      <c r="I5687" s="259"/>
      <c r="J5687" s="259"/>
    </row>
    <row r="5688" spans="1:10">
      <c r="A5688" s="259"/>
      <c r="B5688" s="259"/>
      <c r="C5688" s="259"/>
      <c r="D5688" s="259"/>
      <c r="E5688" s="259"/>
      <c r="F5688" s="270"/>
      <c r="G5688" s="259"/>
      <c r="H5688" s="259"/>
      <c r="I5688" s="259"/>
      <c r="J5688" s="259"/>
    </row>
    <row r="5689" spans="1:10">
      <c r="A5689" s="259"/>
      <c r="B5689" s="259"/>
      <c r="C5689" s="259"/>
      <c r="D5689" s="259"/>
      <c r="E5689" s="259"/>
      <c r="F5689" s="270"/>
      <c r="G5689" s="259"/>
      <c r="H5689" s="259"/>
      <c r="I5689" s="259"/>
      <c r="J5689" s="259"/>
    </row>
    <row r="5690" spans="1:10">
      <c r="A5690" s="259"/>
      <c r="B5690" s="259"/>
      <c r="C5690" s="259"/>
      <c r="D5690" s="259"/>
      <c r="E5690" s="259"/>
      <c r="F5690" s="270"/>
      <c r="G5690" s="259"/>
      <c r="H5690" s="259"/>
      <c r="I5690" s="259"/>
      <c r="J5690" s="259"/>
    </row>
    <row r="5691" spans="1:10">
      <c r="A5691" s="259"/>
      <c r="B5691" s="259"/>
      <c r="C5691" s="259"/>
      <c r="D5691" s="259"/>
      <c r="E5691" s="259"/>
      <c r="F5691" s="270"/>
      <c r="G5691" s="259"/>
      <c r="H5691" s="259"/>
      <c r="I5691" s="259"/>
      <c r="J5691" s="259"/>
    </row>
    <row r="5692" spans="1:10">
      <c r="A5692" s="259"/>
      <c r="B5692" s="259"/>
      <c r="C5692" s="259"/>
      <c r="D5692" s="259"/>
      <c r="E5692" s="259"/>
      <c r="F5692" s="270"/>
      <c r="G5692" s="259"/>
      <c r="H5692" s="259"/>
      <c r="I5692" s="259"/>
      <c r="J5692" s="259"/>
    </row>
    <row r="5693" spans="1:10">
      <c r="A5693" s="259"/>
      <c r="B5693" s="259"/>
      <c r="C5693" s="259"/>
      <c r="D5693" s="259"/>
      <c r="E5693" s="259"/>
      <c r="F5693" s="270"/>
      <c r="G5693" s="259"/>
      <c r="H5693" s="259"/>
      <c r="I5693" s="259"/>
      <c r="J5693" s="259"/>
    </row>
    <row r="5694" spans="1:10">
      <c r="A5694" s="259"/>
      <c r="B5694" s="259"/>
      <c r="C5694" s="259"/>
      <c r="D5694" s="259"/>
      <c r="E5694" s="259"/>
      <c r="F5694" s="270"/>
      <c r="G5694" s="259"/>
      <c r="H5694" s="259"/>
      <c r="I5694" s="259"/>
      <c r="J5694" s="259"/>
    </row>
    <row r="5695" spans="1:10">
      <c r="A5695" s="259"/>
      <c r="B5695" s="259"/>
      <c r="C5695" s="259"/>
      <c r="D5695" s="259"/>
      <c r="E5695" s="259"/>
      <c r="F5695" s="270"/>
      <c r="G5695" s="259"/>
      <c r="H5695" s="259"/>
      <c r="I5695" s="259"/>
      <c r="J5695" s="259"/>
    </row>
    <row r="5696" spans="1:10">
      <c r="A5696" s="259"/>
      <c r="B5696" s="259"/>
      <c r="C5696" s="259"/>
      <c r="D5696" s="259"/>
      <c r="E5696" s="259"/>
      <c r="F5696" s="270"/>
      <c r="G5696" s="259"/>
      <c r="H5696" s="259"/>
      <c r="I5696" s="259"/>
      <c r="J5696" s="259"/>
    </row>
    <row r="5697" spans="1:10">
      <c r="A5697" s="259"/>
      <c r="B5697" s="259"/>
      <c r="C5697" s="259"/>
      <c r="D5697" s="259"/>
      <c r="E5697" s="259"/>
      <c r="F5697" s="270"/>
      <c r="G5697" s="259"/>
      <c r="H5697" s="259"/>
      <c r="I5697" s="259"/>
      <c r="J5697" s="259"/>
    </row>
    <row r="5698" spans="1:10">
      <c r="A5698" s="259"/>
      <c r="B5698" s="259"/>
      <c r="C5698" s="259"/>
      <c r="D5698" s="259"/>
      <c r="E5698" s="259"/>
      <c r="F5698" s="270"/>
      <c r="G5698" s="259"/>
      <c r="H5698" s="259"/>
      <c r="I5698" s="259"/>
      <c r="J5698" s="259"/>
    </row>
    <row r="5699" spans="1:10">
      <c r="A5699" s="259"/>
      <c r="B5699" s="259"/>
      <c r="C5699" s="259"/>
      <c r="D5699" s="259"/>
      <c r="E5699" s="259"/>
      <c r="F5699" s="270"/>
      <c r="G5699" s="259"/>
      <c r="H5699" s="259"/>
      <c r="I5699" s="259"/>
      <c r="J5699" s="259"/>
    </row>
    <row r="5700" spans="1:10">
      <c r="A5700" s="259"/>
      <c r="B5700" s="259"/>
      <c r="C5700" s="259"/>
      <c r="D5700" s="259"/>
      <c r="E5700" s="259"/>
      <c r="F5700" s="270"/>
      <c r="G5700" s="259"/>
      <c r="H5700" s="259"/>
      <c r="I5700" s="259"/>
      <c r="J5700" s="259"/>
    </row>
    <row r="5701" spans="1:10">
      <c r="A5701" s="259"/>
      <c r="B5701" s="259"/>
      <c r="C5701" s="259"/>
      <c r="D5701" s="259"/>
      <c r="E5701" s="259"/>
      <c r="F5701" s="270"/>
      <c r="G5701" s="259"/>
      <c r="H5701" s="259"/>
      <c r="I5701" s="259"/>
      <c r="J5701" s="259"/>
    </row>
    <row r="5702" spans="1:10">
      <c r="A5702" s="259"/>
      <c r="B5702" s="259"/>
      <c r="C5702" s="259"/>
      <c r="D5702" s="259"/>
      <c r="E5702" s="259"/>
      <c r="F5702" s="270"/>
      <c r="G5702" s="259"/>
      <c r="H5702" s="259"/>
      <c r="I5702" s="259"/>
      <c r="J5702" s="259"/>
    </row>
    <row r="5703" spans="1:10">
      <c r="A5703" s="259"/>
      <c r="B5703" s="259"/>
      <c r="C5703" s="259"/>
      <c r="D5703" s="259"/>
      <c r="E5703" s="259"/>
      <c r="F5703" s="270"/>
      <c r="G5703" s="259"/>
      <c r="H5703" s="259"/>
      <c r="I5703" s="259"/>
      <c r="J5703" s="259"/>
    </row>
    <row r="5704" spans="1:10">
      <c r="A5704" s="259"/>
      <c r="B5704" s="259"/>
      <c r="C5704" s="259"/>
      <c r="D5704" s="259"/>
      <c r="E5704" s="259"/>
      <c r="F5704" s="270"/>
      <c r="G5704" s="259"/>
      <c r="H5704" s="259"/>
      <c r="I5704" s="259"/>
      <c r="J5704" s="259"/>
    </row>
    <row r="5705" spans="1:10">
      <c r="A5705" s="259"/>
      <c r="B5705" s="259"/>
      <c r="C5705" s="259"/>
      <c r="D5705" s="259"/>
      <c r="E5705" s="259"/>
      <c r="F5705" s="270"/>
      <c r="G5705" s="259"/>
      <c r="H5705" s="259"/>
      <c r="I5705" s="259"/>
      <c r="J5705" s="259"/>
    </row>
    <row r="5706" spans="1:10">
      <c r="A5706" s="259"/>
      <c r="B5706" s="259"/>
      <c r="C5706" s="259"/>
      <c r="D5706" s="259"/>
      <c r="E5706" s="259"/>
      <c r="F5706" s="270"/>
      <c r="G5706" s="259"/>
      <c r="H5706" s="259"/>
      <c r="I5706" s="259"/>
      <c r="J5706" s="259"/>
    </row>
    <row r="5707" spans="1:10">
      <c r="A5707" s="259"/>
      <c r="B5707" s="259"/>
      <c r="C5707" s="259"/>
      <c r="D5707" s="259"/>
      <c r="E5707" s="259"/>
      <c r="F5707" s="270"/>
      <c r="G5707" s="259"/>
      <c r="H5707" s="259"/>
      <c r="I5707" s="259"/>
      <c r="J5707" s="259"/>
    </row>
    <row r="5708" spans="1:10">
      <c r="A5708" s="259"/>
      <c r="B5708" s="259"/>
      <c r="C5708" s="259"/>
      <c r="D5708" s="259"/>
      <c r="E5708" s="259"/>
      <c r="F5708" s="270"/>
      <c r="G5708" s="259"/>
      <c r="H5708" s="259"/>
      <c r="I5708" s="259"/>
      <c r="J5708" s="259"/>
    </row>
    <row r="5709" spans="1:10">
      <c r="A5709" s="259"/>
      <c r="B5709" s="259"/>
      <c r="C5709" s="259"/>
      <c r="D5709" s="259"/>
      <c r="E5709" s="259"/>
      <c r="F5709" s="270"/>
      <c r="G5709" s="259"/>
      <c r="H5709" s="259"/>
      <c r="I5709" s="259"/>
      <c r="J5709" s="259"/>
    </row>
    <row r="5710" spans="1:10">
      <c r="A5710" s="259"/>
      <c r="B5710" s="259"/>
      <c r="C5710" s="259"/>
      <c r="D5710" s="259"/>
      <c r="E5710" s="259"/>
      <c r="F5710" s="270"/>
      <c r="G5710" s="259"/>
      <c r="H5710" s="259"/>
      <c r="I5710" s="259"/>
      <c r="J5710" s="259"/>
    </row>
    <row r="5711" spans="1:10">
      <c r="A5711" s="259"/>
      <c r="B5711" s="259"/>
      <c r="C5711" s="259"/>
      <c r="D5711" s="259"/>
      <c r="E5711" s="259"/>
      <c r="F5711" s="270"/>
      <c r="G5711" s="259"/>
      <c r="H5711" s="259"/>
      <c r="I5711" s="259"/>
      <c r="J5711" s="259"/>
    </row>
    <row r="5712" spans="1:10">
      <c r="A5712" s="259"/>
      <c r="B5712" s="259"/>
      <c r="C5712" s="259"/>
      <c r="D5712" s="259"/>
      <c r="E5712" s="259"/>
      <c r="F5712" s="270"/>
      <c r="G5712" s="259"/>
      <c r="H5712" s="259"/>
      <c r="I5712" s="259"/>
      <c r="J5712" s="259"/>
    </row>
    <row r="5713" spans="1:10">
      <c r="A5713" s="259"/>
      <c r="B5713" s="259"/>
      <c r="C5713" s="259"/>
      <c r="D5713" s="259"/>
      <c r="E5713" s="259"/>
      <c r="F5713" s="270"/>
      <c r="G5713" s="259"/>
      <c r="H5713" s="259"/>
      <c r="I5713" s="259"/>
      <c r="J5713" s="259"/>
    </row>
    <row r="5714" spans="1:10">
      <c r="A5714" s="259"/>
      <c r="B5714" s="259"/>
      <c r="C5714" s="259"/>
      <c r="D5714" s="259"/>
      <c r="E5714" s="259"/>
      <c r="F5714" s="270"/>
      <c r="G5714" s="259"/>
      <c r="H5714" s="259"/>
      <c r="I5714" s="259"/>
      <c r="J5714" s="259"/>
    </row>
    <row r="5715" spans="1:10">
      <c r="A5715" s="259"/>
      <c r="B5715" s="259"/>
      <c r="C5715" s="259"/>
      <c r="D5715" s="259"/>
      <c r="E5715" s="259"/>
      <c r="F5715" s="270"/>
      <c r="G5715" s="259"/>
      <c r="H5715" s="259"/>
      <c r="I5715" s="259"/>
      <c r="J5715" s="259"/>
    </row>
    <row r="5716" spans="1:10">
      <c r="A5716" s="259"/>
      <c r="B5716" s="259"/>
      <c r="C5716" s="259"/>
      <c r="D5716" s="259"/>
      <c r="E5716" s="259"/>
      <c r="F5716" s="270"/>
      <c r="G5716" s="259"/>
      <c r="H5716" s="259"/>
      <c r="I5716" s="259"/>
      <c r="J5716" s="259"/>
    </row>
    <row r="5717" spans="1:10">
      <c r="A5717" s="259"/>
      <c r="B5717" s="259"/>
      <c r="C5717" s="259"/>
      <c r="D5717" s="259"/>
      <c r="E5717" s="259"/>
      <c r="F5717" s="270"/>
      <c r="G5717" s="259"/>
      <c r="H5717" s="259"/>
      <c r="I5717" s="259"/>
      <c r="J5717" s="259"/>
    </row>
    <row r="5718" spans="1:10">
      <c r="A5718" s="259"/>
      <c r="B5718" s="259"/>
      <c r="C5718" s="259"/>
      <c r="D5718" s="259"/>
      <c r="E5718" s="259"/>
      <c r="F5718" s="270"/>
      <c r="G5718" s="259"/>
      <c r="H5718" s="259"/>
      <c r="I5718" s="259"/>
      <c r="J5718" s="259"/>
    </row>
    <row r="5719" spans="1:10">
      <c r="A5719" s="259"/>
      <c r="B5719" s="259"/>
      <c r="C5719" s="259"/>
      <c r="D5719" s="259"/>
      <c r="E5719" s="259"/>
      <c r="F5719" s="270"/>
      <c r="G5719" s="259"/>
      <c r="H5719" s="259"/>
      <c r="I5719" s="259"/>
      <c r="J5719" s="259"/>
    </row>
    <row r="5720" spans="1:10">
      <c r="A5720" s="259"/>
      <c r="B5720" s="259"/>
      <c r="C5720" s="259"/>
      <c r="D5720" s="259"/>
      <c r="E5720" s="259"/>
      <c r="F5720" s="270"/>
      <c r="G5720" s="259"/>
      <c r="H5720" s="259"/>
      <c r="I5720" s="259"/>
      <c r="J5720" s="259"/>
    </row>
    <row r="5721" spans="1:10">
      <c r="A5721" s="259"/>
      <c r="B5721" s="259"/>
      <c r="C5721" s="259"/>
      <c r="D5721" s="259"/>
      <c r="E5721" s="259"/>
      <c r="F5721" s="270"/>
      <c r="G5721" s="259"/>
      <c r="H5721" s="259"/>
      <c r="I5721" s="259"/>
      <c r="J5721" s="259"/>
    </row>
    <row r="5722" spans="1:10">
      <c r="A5722" s="259"/>
      <c r="B5722" s="259"/>
      <c r="C5722" s="259"/>
      <c r="D5722" s="259"/>
      <c r="E5722" s="259"/>
      <c r="F5722" s="270"/>
      <c r="G5722" s="259"/>
      <c r="H5722" s="259"/>
      <c r="I5722" s="259"/>
      <c r="J5722" s="259"/>
    </row>
    <row r="5723" spans="1:10">
      <c r="A5723" s="259"/>
      <c r="B5723" s="259"/>
      <c r="C5723" s="259"/>
      <c r="D5723" s="259"/>
      <c r="E5723" s="259"/>
      <c r="F5723" s="270"/>
      <c r="G5723" s="259"/>
      <c r="H5723" s="259"/>
      <c r="I5723" s="259"/>
      <c r="J5723" s="259"/>
    </row>
    <row r="5724" spans="1:10">
      <c r="A5724" s="259"/>
      <c r="B5724" s="259"/>
      <c r="C5724" s="259"/>
      <c r="D5724" s="259"/>
      <c r="E5724" s="259"/>
      <c r="F5724" s="270"/>
      <c r="G5724" s="259"/>
      <c r="H5724" s="259"/>
      <c r="I5724" s="259"/>
      <c r="J5724" s="259"/>
    </row>
    <row r="5725" spans="1:10">
      <c r="A5725" s="259"/>
      <c r="B5725" s="259"/>
      <c r="C5725" s="259"/>
      <c r="D5725" s="259"/>
      <c r="E5725" s="259"/>
      <c r="F5725" s="270"/>
      <c r="G5725" s="259"/>
      <c r="H5725" s="259"/>
      <c r="I5725" s="259"/>
      <c r="J5725" s="259"/>
    </row>
    <row r="5726" spans="1:10">
      <c r="A5726" s="259"/>
      <c r="B5726" s="259"/>
      <c r="C5726" s="259"/>
      <c r="D5726" s="259"/>
      <c r="E5726" s="259"/>
      <c r="F5726" s="270"/>
      <c r="G5726" s="259"/>
      <c r="H5726" s="259"/>
      <c r="I5726" s="259"/>
      <c r="J5726" s="259"/>
    </row>
    <row r="5727" spans="1:10">
      <c r="A5727" s="259"/>
      <c r="B5727" s="259"/>
      <c r="C5727" s="259"/>
      <c r="D5727" s="259"/>
      <c r="E5727" s="259"/>
      <c r="F5727" s="270"/>
      <c r="G5727" s="259"/>
      <c r="H5727" s="259"/>
      <c r="I5727" s="259"/>
      <c r="J5727" s="259"/>
    </row>
    <row r="5728" spans="1:10">
      <c r="A5728" s="259"/>
      <c r="B5728" s="259"/>
      <c r="C5728" s="259"/>
      <c r="D5728" s="259"/>
      <c r="E5728" s="259"/>
      <c r="F5728" s="270"/>
      <c r="G5728" s="259"/>
      <c r="H5728" s="259"/>
      <c r="I5728" s="259"/>
      <c r="J5728" s="259"/>
    </row>
    <row r="5729" spans="1:10">
      <c r="A5729" s="259"/>
      <c r="B5729" s="259"/>
      <c r="C5729" s="259"/>
      <c r="D5729" s="259"/>
      <c r="E5729" s="259"/>
      <c r="F5729" s="270"/>
      <c r="G5729" s="259"/>
      <c r="H5729" s="259"/>
      <c r="I5729" s="259"/>
      <c r="J5729" s="259"/>
    </row>
    <row r="5730" spans="1:10">
      <c r="A5730" s="259"/>
      <c r="B5730" s="259"/>
      <c r="C5730" s="259"/>
      <c r="D5730" s="259"/>
      <c r="E5730" s="259"/>
      <c r="F5730" s="270"/>
      <c r="G5730" s="259"/>
      <c r="H5730" s="259"/>
      <c r="I5730" s="259"/>
      <c r="J5730" s="259"/>
    </row>
    <row r="5731" spans="1:10">
      <c r="A5731" s="259"/>
      <c r="B5731" s="259"/>
      <c r="C5731" s="259"/>
      <c r="D5731" s="259"/>
      <c r="E5731" s="259"/>
      <c r="F5731" s="270"/>
      <c r="G5731" s="259"/>
      <c r="H5731" s="259"/>
      <c r="I5731" s="259"/>
      <c r="J5731" s="259"/>
    </row>
    <row r="5732" spans="1:10">
      <c r="A5732" s="259"/>
      <c r="B5732" s="259"/>
      <c r="C5732" s="259"/>
      <c r="D5732" s="259"/>
      <c r="E5732" s="259"/>
      <c r="F5732" s="270"/>
      <c r="G5732" s="259"/>
      <c r="H5732" s="259"/>
      <c r="I5732" s="259"/>
      <c r="J5732" s="259"/>
    </row>
    <row r="5733" spans="1:10">
      <c r="A5733" s="259"/>
      <c r="B5733" s="259"/>
      <c r="C5733" s="259"/>
      <c r="D5733" s="259"/>
      <c r="E5733" s="259"/>
      <c r="F5733" s="270"/>
      <c r="G5733" s="259"/>
      <c r="H5733" s="259"/>
      <c r="I5733" s="259"/>
      <c r="J5733" s="259"/>
    </row>
    <row r="5734" spans="1:10">
      <c r="A5734" s="259"/>
      <c r="B5734" s="259"/>
      <c r="C5734" s="259"/>
      <c r="D5734" s="259"/>
      <c r="E5734" s="259"/>
      <c r="F5734" s="270"/>
      <c r="G5734" s="259"/>
      <c r="H5734" s="259"/>
      <c r="I5734" s="259"/>
      <c r="J5734" s="259"/>
    </row>
    <row r="5735" spans="1:10">
      <c r="A5735" s="259"/>
      <c r="B5735" s="259"/>
      <c r="C5735" s="259"/>
      <c r="D5735" s="259"/>
      <c r="E5735" s="259"/>
      <c r="F5735" s="270"/>
      <c r="G5735" s="259"/>
      <c r="H5735" s="259"/>
      <c r="I5735" s="259"/>
      <c r="J5735" s="259"/>
    </row>
    <row r="5736" spans="1:10">
      <c r="A5736" s="259"/>
      <c r="B5736" s="259"/>
      <c r="C5736" s="259"/>
      <c r="D5736" s="259"/>
      <c r="E5736" s="259"/>
      <c r="F5736" s="270"/>
      <c r="G5736" s="259"/>
      <c r="H5736" s="259"/>
      <c r="I5736" s="259"/>
      <c r="J5736" s="259"/>
    </row>
    <row r="5737" spans="1:10">
      <c r="A5737" s="259"/>
      <c r="B5737" s="259"/>
      <c r="C5737" s="259"/>
      <c r="D5737" s="259"/>
      <c r="E5737" s="259"/>
      <c r="F5737" s="270"/>
      <c r="G5737" s="259"/>
      <c r="H5737" s="259"/>
      <c r="I5737" s="259"/>
      <c r="J5737" s="259"/>
    </row>
    <row r="5738" spans="1:10">
      <c r="A5738" s="259"/>
      <c r="B5738" s="259"/>
      <c r="C5738" s="259"/>
      <c r="D5738" s="259"/>
      <c r="E5738" s="259"/>
      <c r="F5738" s="270"/>
      <c r="G5738" s="259"/>
      <c r="H5738" s="259"/>
      <c r="I5738" s="259"/>
      <c r="J5738" s="259"/>
    </row>
    <row r="5739" spans="1:10">
      <c r="A5739" s="259"/>
      <c r="B5739" s="259"/>
      <c r="C5739" s="259"/>
      <c r="D5739" s="259"/>
      <c r="E5739" s="259"/>
      <c r="F5739" s="270"/>
      <c r="G5739" s="259"/>
      <c r="H5739" s="259"/>
      <c r="I5739" s="259"/>
      <c r="J5739" s="259"/>
    </row>
    <row r="5740" spans="1:10">
      <c r="A5740" s="259"/>
      <c r="B5740" s="259"/>
      <c r="C5740" s="259"/>
      <c r="D5740" s="259"/>
      <c r="E5740" s="259"/>
      <c r="F5740" s="270"/>
      <c r="G5740" s="259"/>
      <c r="H5740" s="259"/>
      <c r="I5740" s="259"/>
      <c r="J5740" s="259"/>
    </row>
    <row r="5741" spans="1:10">
      <c r="A5741" s="259"/>
      <c r="B5741" s="259"/>
      <c r="C5741" s="259"/>
      <c r="D5741" s="259"/>
      <c r="E5741" s="259"/>
      <c r="F5741" s="270"/>
      <c r="G5741" s="259"/>
      <c r="H5741" s="259"/>
      <c r="I5741" s="259"/>
      <c r="J5741" s="259"/>
    </row>
    <row r="5742" spans="1:10">
      <c r="A5742" s="259"/>
      <c r="B5742" s="259"/>
      <c r="C5742" s="259"/>
      <c r="D5742" s="259"/>
      <c r="E5742" s="259"/>
      <c r="F5742" s="270"/>
      <c r="G5742" s="259"/>
      <c r="H5742" s="259"/>
      <c r="I5742" s="259"/>
      <c r="J5742" s="259"/>
    </row>
    <row r="5743" spans="1:10">
      <c r="A5743" s="259"/>
      <c r="B5743" s="259"/>
      <c r="C5743" s="259"/>
      <c r="D5743" s="259"/>
      <c r="E5743" s="259"/>
      <c r="F5743" s="270"/>
      <c r="G5743" s="259"/>
      <c r="H5743" s="259"/>
      <c r="I5743" s="259"/>
      <c r="J5743" s="259"/>
    </row>
    <row r="5744" spans="1:10">
      <c r="A5744" s="259"/>
      <c r="B5744" s="259"/>
      <c r="C5744" s="259"/>
      <c r="D5744" s="259"/>
      <c r="E5744" s="259"/>
      <c r="F5744" s="270"/>
      <c r="G5744" s="259"/>
      <c r="H5744" s="259"/>
      <c r="I5744" s="259"/>
      <c r="J5744" s="259"/>
    </row>
    <row r="5745" spans="1:10">
      <c r="A5745" s="259"/>
      <c r="B5745" s="259"/>
      <c r="C5745" s="259"/>
      <c r="D5745" s="259"/>
      <c r="E5745" s="259"/>
      <c r="F5745" s="270"/>
      <c r="G5745" s="259"/>
      <c r="H5745" s="259"/>
      <c r="I5745" s="259"/>
      <c r="J5745" s="259"/>
    </row>
    <row r="5746" spans="1:10">
      <c r="A5746" s="259"/>
      <c r="B5746" s="259"/>
      <c r="C5746" s="259"/>
      <c r="D5746" s="259"/>
      <c r="E5746" s="259"/>
      <c r="F5746" s="270"/>
      <c r="G5746" s="259"/>
      <c r="H5746" s="259"/>
      <c r="I5746" s="259"/>
      <c r="J5746" s="259"/>
    </row>
    <row r="5747" spans="1:10">
      <c r="A5747" s="259"/>
      <c r="B5747" s="259"/>
      <c r="C5747" s="259"/>
      <c r="D5747" s="259"/>
      <c r="E5747" s="259"/>
      <c r="F5747" s="270"/>
      <c r="G5747" s="259"/>
      <c r="H5747" s="259"/>
      <c r="I5747" s="259"/>
      <c r="J5747" s="259"/>
    </row>
    <row r="5748" spans="1:10">
      <c r="A5748" s="259"/>
      <c r="B5748" s="259"/>
      <c r="C5748" s="259"/>
      <c r="D5748" s="259"/>
      <c r="E5748" s="259"/>
      <c r="F5748" s="270"/>
      <c r="G5748" s="259"/>
      <c r="H5748" s="259"/>
      <c r="I5748" s="259"/>
      <c r="J5748" s="259"/>
    </row>
    <row r="5749" spans="1:10">
      <c r="A5749" s="259"/>
      <c r="B5749" s="259"/>
      <c r="C5749" s="259"/>
      <c r="D5749" s="259"/>
      <c r="E5749" s="259"/>
      <c r="F5749" s="270"/>
      <c r="G5749" s="259"/>
      <c r="H5749" s="259"/>
      <c r="I5749" s="259"/>
      <c r="J5749" s="259"/>
    </row>
    <row r="5750" spans="1:10">
      <c r="A5750" s="259"/>
      <c r="B5750" s="259"/>
      <c r="C5750" s="259"/>
      <c r="D5750" s="259"/>
      <c r="E5750" s="259"/>
      <c r="F5750" s="270"/>
      <c r="G5750" s="259"/>
      <c r="H5750" s="259"/>
      <c r="I5750" s="259"/>
      <c r="J5750" s="259"/>
    </row>
    <row r="5751" spans="1:10">
      <c r="A5751" s="259"/>
      <c r="B5751" s="259"/>
      <c r="C5751" s="259"/>
      <c r="D5751" s="259"/>
      <c r="E5751" s="259"/>
      <c r="F5751" s="270"/>
      <c r="G5751" s="259"/>
      <c r="H5751" s="259"/>
      <c r="I5751" s="259"/>
      <c r="J5751" s="259"/>
    </row>
    <row r="5752" spans="1:10">
      <c r="A5752" s="259"/>
      <c r="B5752" s="259"/>
      <c r="C5752" s="259"/>
      <c r="D5752" s="259"/>
      <c r="E5752" s="259"/>
      <c r="F5752" s="270"/>
      <c r="G5752" s="259"/>
      <c r="H5752" s="259"/>
      <c r="I5752" s="259"/>
      <c r="J5752" s="259"/>
    </row>
    <row r="5753" spans="1:10">
      <c r="A5753" s="259"/>
      <c r="B5753" s="259"/>
      <c r="C5753" s="259"/>
      <c r="D5753" s="259"/>
      <c r="E5753" s="259"/>
      <c r="F5753" s="270"/>
      <c r="G5753" s="259"/>
      <c r="H5753" s="259"/>
      <c r="I5753" s="259"/>
      <c r="J5753" s="259"/>
    </row>
    <row r="5754" spans="1:10">
      <c r="A5754" s="259"/>
      <c r="B5754" s="259"/>
      <c r="C5754" s="259"/>
      <c r="D5754" s="259"/>
      <c r="E5754" s="259"/>
      <c r="F5754" s="270"/>
      <c r="G5754" s="259"/>
      <c r="H5754" s="259"/>
      <c r="I5754" s="259"/>
      <c r="J5754" s="259"/>
    </row>
    <row r="5755" spans="1:10">
      <c r="A5755" s="259"/>
      <c r="B5755" s="259"/>
      <c r="C5755" s="259"/>
      <c r="D5755" s="259"/>
      <c r="E5755" s="259"/>
      <c r="F5755" s="270"/>
      <c r="G5755" s="259"/>
      <c r="H5755" s="259"/>
      <c r="I5755" s="259"/>
      <c r="J5755" s="259"/>
    </row>
    <row r="5756" spans="1:10">
      <c r="A5756" s="259"/>
      <c r="B5756" s="259"/>
      <c r="C5756" s="259"/>
      <c r="D5756" s="259"/>
      <c r="E5756" s="259"/>
      <c r="F5756" s="270"/>
      <c r="G5756" s="259"/>
      <c r="H5756" s="259"/>
      <c r="I5756" s="259"/>
      <c r="J5756" s="259"/>
    </row>
    <row r="5757" spans="1:10">
      <c r="A5757" s="259"/>
      <c r="B5757" s="259"/>
      <c r="C5757" s="259"/>
      <c r="D5757" s="259"/>
      <c r="E5757" s="259"/>
      <c r="F5757" s="270"/>
      <c r="G5757" s="259"/>
      <c r="H5757" s="259"/>
      <c r="I5757" s="259"/>
      <c r="J5757" s="259"/>
    </row>
    <row r="5758" spans="1:10">
      <c r="A5758" s="259"/>
      <c r="B5758" s="259"/>
      <c r="C5758" s="259"/>
      <c r="D5758" s="259"/>
      <c r="E5758" s="259"/>
      <c r="F5758" s="270"/>
      <c r="G5758" s="259"/>
      <c r="H5758" s="259"/>
      <c r="I5758" s="259"/>
      <c r="J5758" s="259"/>
    </row>
    <row r="5759" spans="1:10">
      <c r="A5759" s="259"/>
      <c r="B5759" s="259"/>
      <c r="C5759" s="259"/>
      <c r="D5759" s="259"/>
      <c r="E5759" s="259"/>
      <c r="F5759" s="270"/>
      <c r="G5759" s="259"/>
      <c r="H5759" s="259"/>
      <c r="I5759" s="259"/>
      <c r="J5759" s="259"/>
    </row>
    <row r="5760" spans="1:10">
      <c r="A5760" s="259"/>
      <c r="B5760" s="259"/>
      <c r="C5760" s="259"/>
      <c r="D5760" s="259"/>
      <c r="E5760" s="259"/>
      <c r="F5760" s="270"/>
      <c r="G5760" s="259"/>
      <c r="H5760" s="259"/>
      <c r="I5760" s="259"/>
      <c r="J5760" s="259"/>
    </row>
    <row r="5761" spans="1:10">
      <c r="A5761" s="259"/>
      <c r="B5761" s="259"/>
      <c r="C5761" s="259"/>
      <c r="D5761" s="259"/>
      <c r="E5761" s="259"/>
      <c r="F5761" s="270"/>
      <c r="G5761" s="259"/>
      <c r="H5761" s="259"/>
      <c r="I5761" s="259"/>
      <c r="J5761" s="259"/>
    </row>
    <row r="5762" spans="1:10">
      <c r="A5762" s="259"/>
      <c r="B5762" s="259"/>
      <c r="C5762" s="259"/>
      <c r="D5762" s="259"/>
      <c r="E5762" s="259"/>
      <c r="F5762" s="270"/>
      <c r="G5762" s="259"/>
      <c r="H5762" s="259"/>
      <c r="I5762" s="259"/>
      <c r="J5762" s="259"/>
    </row>
    <row r="5763" spans="1:10">
      <c r="A5763" s="259"/>
      <c r="B5763" s="259"/>
      <c r="C5763" s="259"/>
      <c r="D5763" s="259"/>
      <c r="E5763" s="259"/>
      <c r="F5763" s="270"/>
      <c r="G5763" s="259"/>
      <c r="H5763" s="259"/>
      <c r="I5763" s="259"/>
      <c r="J5763" s="259"/>
    </row>
    <row r="5764" spans="1:10">
      <c r="A5764" s="259"/>
      <c r="B5764" s="259"/>
      <c r="C5764" s="259"/>
      <c r="D5764" s="259"/>
      <c r="E5764" s="259"/>
      <c r="F5764" s="270"/>
      <c r="G5764" s="259"/>
      <c r="H5764" s="259"/>
      <c r="I5764" s="259"/>
      <c r="J5764" s="259"/>
    </row>
    <row r="5765" spans="1:10">
      <c r="A5765" s="259"/>
      <c r="B5765" s="259"/>
      <c r="C5765" s="259"/>
      <c r="D5765" s="259"/>
      <c r="E5765" s="259"/>
      <c r="F5765" s="270"/>
      <c r="G5765" s="259"/>
      <c r="H5765" s="259"/>
      <c r="I5765" s="259"/>
      <c r="J5765" s="259"/>
    </row>
    <row r="5766" spans="1:10">
      <c r="A5766" s="259"/>
      <c r="B5766" s="259"/>
      <c r="C5766" s="259"/>
      <c r="D5766" s="259"/>
      <c r="E5766" s="259"/>
      <c r="F5766" s="270"/>
      <c r="G5766" s="259"/>
      <c r="H5766" s="259"/>
      <c r="I5766" s="259"/>
      <c r="J5766" s="259"/>
    </row>
    <row r="5767" spans="1:10">
      <c r="A5767" s="259"/>
      <c r="B5767" s="259"/>
      <c r="C5767" s="259"/>
      <c r="D5767" s="259"/>
      <c r="E5767" s="259"/>
      <c r="F5767" s="270"/>
      <c r="G5767" s="259"/>
      <c r="H5767" s="259"/>
      <c r="I5767" s="259"/>
      <c r="J5767" s="259"/>
    </row>
    <row r="5768" spans="1:10">
      <c r="A5768" s="259"/>
      <c r="B5768" s="259"/>
      <c r="C5768" s="259"/>
      <c r="D5768" s="259"/>
      <c r="E5768" s="259"/>
      <c r="F5768" s="270"/>
      <c r="G5768" s="259"/>
      <c r="H5768" s="259"/>
      <c r="I5768" s="259"/>
      <c r="J5768" s="259"/>
    </row>
    <row r="5769" spans="1:10">
      <c r="A5769" s="259"/>
      <c r="B5769" s="259"/>
      <c r="C5769" s="259"/>
      <c r="D5769" s="259"/>
      <c r="E5769" s="259"/>
      <c r="F5769" s="270"/>
      <c r="G5769" s="259"/>
      <c r="H5769" s="259"/>
      <c r="I5769" s="259"/>
      <c r="J5769" s="259"/>
    </row>
    <row r="5770" spans="1:10">
      <c r="A5770" s="259"/>
      <c r="B5770" s="259"/>
      <c r="C5770" s="259"/>
      <c r="D5770" s="259"/>
      <c r="E5770" s="259"/>
      <c r="F5770" s="270"/>
      <c r="G5770" s="259"/>
      <c r="H5770" s="259"/>
      <c r="I5770" s="259"/>
      <c r="J5770" s="259"/>
    </row>
    <row r="5771" spans="1:10">
      <c r="A5771" s="259"/>
      <c r="B5771" s="259"/>
      <c r="C5771" s="259"/>
      <c r="D5771" s="259"/>
      <c r="E5771" s="259"/>
      <c r="F5771" s="270"/>
      <c r="G5771" s="259"/>
      <c r="H5771" s="259"/>
      <c r="I5771" s="259"/>
      <c r="J5771" s="259"/>
    </row>
    <row r="5772" spans="1:10">
      <c r="A5772" s="259"/>
      <c r="B5772" s="259"/>
      <c r="C5772" s="259"/>
      <c r="D5772" s="259"/>
      <c r="E5772" s="259"/>
      <c r="F5772" s="270"/>
      <c r="G5772" s="259"/>
      <c r="H5772" s="259"/>
      <c r="I5772" s="259"/>
      <c r="J5772" s="259"/>
    </row>
    <row r="5773" spans="1:10">
      <c r="A5773" s="259"/>
      <c r="B5773" s="259"/>
      <c r="C5773" s="259"/>
      <c r="D5773" s="259"/>
      <c r="E5773" s="259"/>
      <c r="F5773" s="270"/>
      <c r="G5773" s="259"/>
      <c r="H5773" s="259"/>
      <c r="I5773" s="259"/>
      <c r="J5773" s="259"/>
    </row>
    <row r="5774" spans="1:10">
      <c r="A5774" s="259"/>
      <c r="B5774" s="259"/>
      <c r="C5774" s="259"/>
      <c r="D5774" s="259"/>
      <c r="E5774" s="259"/>
      <c r="F5774" s="270"/>
      <c r="G5774" s="259"/>
      <c r="H5774" s="259"/>
      <c r="I5774" s="259"/>
      <c r="J5774" s="259"/>
    </row>
    <row r="5775" spans="1:10">
      <c r="A5775" s="259"/>
      <c r="B5775" s="259"/>
      <c r="C5775" s="259"/>
      <c r="D5775" s="259"/>
      <c r="E5775" s="259"/>
      <c r="F5775" s="270"/>
      <c r="G5775" s="259"/>
      <c r="H5775" s="259"/>
      <c r="I5775" s="259"/>
      <c r="J5775" s="259"/>
    </row>
    <row r="5776" spans="1:10">
      <c r="A5776" s="259"/>
      <c r="B5776" s="259"/>
      <c r="C5776" s="259"/>
      <c r="D5776" s="259"/>
      <c r="E5776" s="259"/>
      <c r="F5776" s="270"/>
      <c r="G5776" s="259"/>
      <c r="H5776" s="259"/>
      <c r="I5776" s="259"/>
      <c r="J5776" s="259"/>
    </row>
    <row r="5777" spans="1:10">
      <c r="A5777" s="259"/>
      <c r="B5777" s="259"/>
      <c r="C5777" s="259"/>
      <c r="D5777" s="259"/>
      <c r="E5777" s="259"/>
      <c r="F5777" s="270"/>
      <c r="G5777" s="259"/>
      <c r="H5777" s="259"/>
      <c r="I5777" s="259"/>
      <c r="J5777" s="259"/>
    </row>
    <row r="5778" spans="1:10">
      <c r="A5778" s="259"/>
      <c r="B5778" s="259"/>
      <c r="C5778" s="259"/>
      <c r="D5778" s="259"/>
      <c r="E5778" s="259"/>
      <c r="F5778" s="270"/>
      <c r="G5778" s="259"/>
      <c r="H5778" s="259"/>
      <c r="I5778" s="259"/>
      <c r="J5778" s="259"/>
    </row>
    <row r="5779" spans="1:10">
      <c r="A5779" s="259"/>
      <c r="B5779" s="259"/>
      <c r="C5779" s="259"/>
      <c r="D5779" s="259"/>
      <c r="E5779" s="259"/>
      <c r="F5779" s="270"/>
      <c r="G5779" s="259"/>
      <c r="H5779" s="259"/>
      <c r="I5779" s="259"/>
      <c r="J5779" s="259"/>
    </row>
    <row r="5780" spans="1:10">
      <c r="A5780" s="259"/>
      <c r="B5780" s="259"/>
      <c r="C5780" s="259"/>
      <c r="D5780" s="259"/>
      <c r="E5780" s="259"/>
      <c r="F5780" s="270"/>
      <c r="G5780" s="259"/>
      <c r="H5780" s="259"/>
      <c r="I5780" s="259"/>
      <c r="J5780" s="259"/>
    </row>
    <row r="5781" spans="1:10">
      <c r="A5781" s="259"/>
      <c r="B5781" s="259"/>
      <c r="C5781" s="259"/>
      <c r="D5781" s="259"/>
      <c r="E5781" s="259"/>
      <c r="F5781" s="270"/>
      <c r="G5781" s="259"/>
      <c r="H5781" s="259"/>
      <c r="I5781" s="259"/>
      <c r="J5781" s="259"/>
    </row>
    <row r="5782" spans="1:10">
      <c r="A5782" s="259"/>
      <c r="B5782" s="259"/>
      <c r="C5782" s="259"/>
      <c r="D5782" s="259"/>
      <c r="E5782" s="259"/>
      <c r="F5782" s="270"/>
      <c r="G5782" s="259"/>
      <c r="H5782" s="259"/>
      <c r="I5782" s="259"/>
      <c r="J5782" s="259"/>
    </row>
    <row r="5783" spans="1:10">
      <c r="A5783" s="259"/>
      <c r="B5783" s="259"/>
      <c r="C5783" s="259"/>
      <c r="D5783" s="259"/>
      <c r="E5783" s="259"/>
      <c r="F5783" s="270"/>
      <c r="G5783" s="259"/>
      <c r="H5783" s="259"/>
      <c r="I5783" s="259"/>
      <c r="J5783" s="259"/>
    </row>
    <row r="5784" spans="1:10">
      <c r="A5784" s="259"/>
      <c r="B5784" s="259"/>
      <c r="C5784" s="259"/>
      <c r="D5784" s="259"/>
      <c r="E5784" s="259"/>
      <c r="F5784" s="270"/>
      <c r="G5784" s="259"/>
      <c r="H5784" s="259"/>
      <c r="I5784" s="259"/>
      <c r="J5784" s="259"/>
    </row>
    <row r="5785" spans="1:10">
      <c r="A5785" s="259"/>
      <c r="B5785" s="259"/>
      <c r="C5785" s="259"/>
      <c r="D5785" s="259"/>
      <c r="E5785" s="259"/>
      <c r="F5785" s="270"/>
      <c r="G5785" s="259"/>
      <c r="H5785" s="259"/>
      <c r="I5785" s="259"/>
      <c r="J5785" s="259"/>
    </row>
    <row r="5786" spans="1:10">
      <c r="A5786" s="259"/>
      <c r="B5786" s="259"/>
      <c r="C5786" s="259"/>
      <c r="D5786" s="259"/>
      <c r="E5786" s="259"/>
      <c r="F5786" s="270"/>
      <c r="G5786" s="259"/>
      <c r="H5786" s="259"/>
      <c r="I5786" s="259"/>
      <c r="J5786" s="259"/>
    </row>
    <row r="5787" spans="1:10">
      <c r="A5787" s="259"/>
      <c r="B5787" s="259"/>
      <c r="C5787" s="259"/>
      <c r="D5787" s="259"/>
      <c r="E5787" s="259"/>
      <c r="F5787" s="270"/>
      <c r="G5787" s="259"/>
      <c r="H5787" s="259"/>
      <c r="I5787" s="259"/>
      <c r="J5787" s="259"/>
    </row>
    <row r="5788" spans="1:10">
      <c r="A5788" s="259"/>
      <c r="B5788" s="259"/>
      <c r="C5788" s="259"/>
      <c r="D5788" s="259"/>
      <c r="E5788" s="259"/>
      <c r="F5788" s="270"/>
      <c r="G5788" s="259"/>
      <c r="H5788" s="259"/>
      <c r="I5788" s="259"/>
      <c r="J5788" s="259"/>
    </row>
    <row r="5789" spans="1:10">
      <c r="A5789" s="259"/>
      <c r="B5789" s="259"/>
      <c r="C5789" s="259"/>
      <c r="D5789" s="259"/>
      <c r="E5789" s="259"/>
      <c r="F5789" s="270"/>
      <c r="G5789" s="259"/>
      <c r="H5789" s="259"/>
      <c r="I5789" s="259"/>
      <c r="J5789" s="259"/>
    </row>
    <row r="5790" spans="1:10">
      <c r="A5790" s="259"/>
      <c r="B5790" s="259"/>
      <c r="C5790" s="259"/>
      <c r="D5790" s="259"/>
      <c r="E5790" s="259"/>
      <c r="F5790" s="270"/>
      <c r="G5790" s="259"/>
      <c r="H5790" s="259"/>
      <c r="I5790" s="259"/>
      <c r="J5790" s="259"/>
    </row>
    <row r="5791" spans="1:10">
      <c r="A5791" s="259"/>
      <c r="B5791" s="259"/>
      <c r="C5791" s="259"/>
      <c r="D5791" s="259"/>
      <c r="E5791" s="259"/>
      <c r="F5791" s="270"/>
      <c r="G5791" s="259"/>
      <c r="H5791" s="259"/>
      <c r="I5791" s="259"/>
      <c r="J5791" s="259"/>
    </row>
    <row r="5792" spans="1:10">
      <c r="A5792" s="259"/>
      <c r="B5792" s="259"/>
      <c r="C5792" s="259"/>
      <c r="D5792" s="259"/>
      <c r="E5792" s="259"/>
      <c r="F5792" s="270"/>
      <c r="G5792" s="259"/>
      <c r="H5792" s="259"/>
      <c r="I5792" s="259"/>
      <c r="J5792" s="259"/>
    </row>
    <row r="5793" spans="1:10">
      <c r="A5793" s="259"/>
      <c r="B5793" s="259"/>
      <c r="C5793" s="259"/>
      <c r="D5793" s="259"/>
      <c r="E5793" s="259"/>
      <c r="F5793" s="270"/>
      <c r="G5793" s="259"/>
      <c r="H5793" s="259"/>
      <c r="I5793" s="259"/>
      <c r="J5793" s="259"/>
    </row>
    <row r="5794" spans="1:10">
      <c r="A5794" s="259"/>
      <c r="B5794" s="259"/>
      <c r="C5794" s="259"/>
      <c r="D5794" s="259"/>
      <c r="E5794" s="259"/>
      <c r="F5794" s="270"/>
      <c r="G5794" s="259"/>
      <c r="H5794" s="259"/>
      <c r="I5794" s="259"/>
      <c r="J5794" s="259"/>
    </row>
    <row r="5795" spans="1:10">
      <c r="A5795" s="259"/>
      <c r="B5795" s="259"/>
      <c r="C5795" s="259"/>
      <c r="D5795" s="259"/>
      <c r="E5795" s="259"/>
      <c r="F5795" s="270"/>
      <c r="G5795" s="259"/>
      <c r="H5795" s="259"/>
      <c r="I5795" s="259"/>
      <c r="J5795" s="259"/>
    </row>
    <row r="5796" spans="1:10">
      <c r="A5796" s="259"/>
      <c r="B5796" s="259"/>
      <c r="C5796" s="259"/>
      <c r="D5796" s="259"/>
      <c r="E5796" s="259"/>
      <c r="F5796" s="270"/>
      <c r="G5796" s="259"/>
      <c r="H5796" s="259"/>
      <c r="I5796" s="259"/>
      <c r="J5796" s="259"/>
    </row>
    <row r="5797" spans="1:10">
      <c r="A5797" s="259"/>
      <c r="B5797" s="259"/>
      <c r="C5797" s="259"/>
      <c r="D5797" s="259"/>
      <c r="E5797" s="259"/>
      <c r="F5797" s="270"/>
      <c r="G5797" s="259"/>
      <c r="H5797" s="259"/>
      <c r="I5797" s="259"/>
      <c r="J5797" s="259"/>
    </row>
    <row r="5798" spans="1:10">
      <c r="A5798" s="259"/>
      <c r="B5798" s="259"/>
      <c r="C5798" s="259"/>
      <c r="D5798" s="259"/>
      <c r="E5798" s="259"/>
      <c r="F5798" s="270"/>
      <c r="G5798" s="259"/>
      <c r="H5798" s="259"/>
      <c r="I5798" s="259"/>
      <c r="J5798" s="259"/>
    </row>
    <row r="5799" spans="1:10">
      <c r="A5799" s="259"/>
      <c r="B5799" s="259"/>
      <c r="C5799" s="259"/>
      <c r="D5799" s="259"/>
      <c r="E5799" s="259"/>
      <c r="F5799" s="270"/>
      <c r="G5799" s="259"/>
      <c r="H5799" s="259"/>
      <c r="I5799" s="259"/>
      <c r="J5799" s="259"/>
    </row>
    <row r="5800" spans="1:10">
      <c r="A5800" s="259"/>
      <c r="B5800" s="259"/>
      <c r="C5800" s="259"/>
      <c r="D5800" s="259"/>
      <c r="E5800" s="259"/>
      <c r="F5800" s="270"/>
      <c r="G5800" s="259"/>
      <c r="H5800" s="259"/>
      <c r="I5800" s="259"/>
      <c r="J5800" s="259"/>
    </row>
    <row r="5801" spans="1:10">
      <c r="A5801" s="259"/>
      <c r="B5801" s="259"/>
      <c r="C5801" s="259"/>
      <c r="D5801" s="259"/>
      <c r="E5801" s="259"/>
      <c r="F5801" s="270"/>
      <c r="G5801" s="259"/>
      <c r="H5801" s="259"/>
      <c r="I5801" s="259"/>
      <c r="J5801" s="259"/>
    </row>
    <row r="5802" spans="1:10">
      <c r="A5802" s="259"/>
      <c r="B5802" s="259"/>
      <c r="C5802" s="259"/>
      <c r="D5802" s="259"/>
      <c r="E5802" s="259"/>
      <c r="F5802" s="270"/>
      <c r="G5802" s="259"/>
      <c r="H5802" s="259"/>
      <c r="I5802" s="259"/>
      <c r="J5802" s="259"/>
    </row>
    <row r="5803" spans="1:10">
      <c r="A5803" s="259"/>
      <c r="B5803" s="259"/>
      <c r="C5803" s="259"/>
      <c r="D5803" s="259"/>
      <c r="E5803" s="259"/>
      <c r="F5803" s="270"/>
      <c r="G5803" s="259"/>
      <c r="H5803" s="259"/>
      <c r="I5803" s="259"/>
      <c r="J5803" s="259"/>
    </row>
    <row r="5804" spans="1:10">
      <c r="A5804" s="259"/>
      <c r="B5804" s="259"/>
      <c r="C5804" s="259"/>
      <c r="D5804" s="259"/>
      <c r="E5804" s="259"/>
      <c r="F5804" s="270"/>
      <c r="G5804" s="259"/>
      <c r="H5804" s="259"/>
      <c r="I5804" s="259"/>
      <c r="J5804" s="259"/>
    </row>
    <row r="5805" spans="1:10">
      <c r="A5805" s="259"/>
      <c r="B5805" s="259"/>
      <c r="C5805" s="259"/>
      <c r="D5805" s="259"/>
      <c r="E5805" s="259"/>
      <c r="F5805" s="270"/>
      <c r="G5805" s="259"/>
      <c r="H5805" s="259"/>
      <c r="I5805" s="259"/>
      <c r="J5805" s="259"/>
    </row>
    <row r="5806" spans="1:10">
      <c r="A5806" s="259"/>
      <c r="B5806" s="259"/>
      <c r="C5806" s="259"/>
      <c r="D5806" s="259"/>
      <c r="E5806" s="259"/>
      <c r="F5806" s="270"/>
      <c r="G5806" s="259"/>
      <c r="H5806" s="259"/>
      <c r="I5806" s="259"/>
      <c r="J5806" s="259"/>
    </row>
    <row r="5807" spans="1:10">
      <c r="A5807" s="259"/>
      <c r="B5807" s="259"/>
      <c r="C5807" s="259"/>
      <c r="D5807" s="259"/>
      <c r="E5807" s="259"/>
      <c r="F5807" s="270"/>
      <c r="G5807" s="259"/>
      <c r="H5807" s="259"/>
      <c r="I5807" s="259"/>
      <c r="J5807" s="259"/>
    </row>
    <row r="5808" spans="1:10">
      <c r="A5808" s="259"/>
      <c r="B5808" s="259"/>
      <c r="C5808" s="259"/>
      <c r="D5808" s="259"/>
      <c r="E5808" s="259"/>
      <c r="F5808" s="270"/>
      <c r="G5808" s="259"/>
      <c r="H5808" s="259"/>
      <c r="I5808" s="259"/>
      <c r="J5808" s="259"/>
    </row>
    <row r="5809" spans="1:10">
      <c r="A5809" s="259"/>
      <c r="B5809" s="259"/>
      <c r="C5809" s="259"/>
      <c r="D5809" s="259"/>
      <c r="E5809" s="259"/>
      <c r="F5809" s="270"/>
      <c r="G5809" s="259"/>
      <c r="H5809" s="259"/>
      <c r="I5809" s="259"/>
      <c r="J5809" s="259"/>
    </row>
    <row r="5810" spans="1:10">
      <c r="A5810" s="259"/>
      <c r="B5810" s="259"/>
      <c r="C5810" s="259"/>
      <c r="D5810" s="259"/>
      <c r="E5810" s="259"/>
      <c r="F5810" s="270"/>
      <c r="G5810" s="259"/>
      <c r="H5810" s="259"/>
      <c r="I5810" s="259"/>
      <c r="J5810" s="259"/>
    </row>
    <row r="5811" spans="1:10">
      <c r="A5811" s="259"/>
      <c r="B5811" s="259"/>
      <c r="C5811" s="259"/>
      <c r="D5811" s="259"/>
      <c r="E5811" s="259"/>
      <c r="F5811" s="270"/>
      <c r="G5811" s="259"/>
      <c r="H5811" s="259"/>
      <c r="I5811" s="259"/>
      <c r="J5811" s="259"/>
    </row>
    <row r="5812" spans="1:10">
      <c r="A5812" s="259"/>
      <c r="B5812" s="259"/>
      <c r="C5812" s="259"/>
      <c r="D5812" s="259"/>
      <c r="E5812" s="259"/>
      <c r="F5812" s="270"/>
      <c r="G5812" s="259"/>
      <c r="H5812" s="259"/>
      <c r="I5812" s="259"/>
      <c r="J5812" s="259"/>
    </row>
    <row r="5813" spans="1:10">
      <c r="A5813" s="259"/>
      <c r="B5813" s="259"/>
      <c r="C5813" s="259"/>
      <c r="D5813" s="259"/>
      <c r="E5813" s="259"/>
      <c r="F5813" s="270"/>
      <c r="G5813" s="259"/>
      <c r="H5813" s="259"/>
      <c r="I5813" s="259"/>
      <c r="J5813" s="259"/>
    </row>
    <row r="5814" spans="1:10">
      <c r="A5814" s="259"/>
      <c r="B5814" s="259"/>
      <c r="C5814" s="259"/>
      <c r="D5814" s="259"/>
      <c r="E5814" s="259"/>
      <c r="F5814" s="270"/>
      <c r="G5814" s="259"/>
      <c r="H5814" s="259"/>
      <c r="I5814" s="259"/>
      <c r="J5814" s="259"/>
    </row>
    <row r="5815" spans="1:10">
      <c r="A5815" s="259"/>
      <c r="B5815" s="259"/>
      <c r="C5815" s="259"/>
      <c r="D5815" s="259"/>
      <c r="E5815" s="259"/>
      <c r="F5815" s="270"/>
      <c r="G5815" s="259"/>
      <c r="H5815" s="259"/>
      <c r="I5815" s="259"/>
      <c r="J5815" s="259"/>
    </row>
    <row r="5816" spans="1:10">
      <c r="A5816" s="259"/>
      <c r="B5816" s="259"/>
      <c r="C5816" s="259"/>
      <c r="D5816" s="259"/>
      <c r="E5816" s="259"/>
      <c r="F5816" s="270"/>
      <c r="G5816" s="259"/>
      <c r="H5816" s="259"/>
      <c r="I5816" s="259"/>
      <c r="J5816" s="259"/>
    </row>
    <row r="5817" spans="1:10">
      <c r="A5817" s="259"/>
      <c r="B5817" s="259"/>
      <c r="C5817" s="259"/>
      <c r="D5817" s="259"/>
      <c r="E5817" s="259"/>
      <c r="F5817" s="270"/>
      <c r="G5817" s="259"/>
      <c r="H5817" s="259"/>
      <c r="I5817" s="259"/>
      <c r="J5817" s="259"/>
    </row>
    <row r="5818" spans="1:10">
      <c r="A5818" s="259"/>
      <c r="B5818" s="259"/>
      <c r="C5818" s="259"/>
      <c r="D5818" s="259"/>
      <c r="E5818" s="259"/>
      <c r="F5818" s="270"/>
      <c r="G5818" s="259"/>
      <c r="H5818" s="259"/>
      <c r="I5818" s="259"/>
      <c r="J5818" s="259"/>
    </row>
    <row r="5819" spans="1:10">
      <c r="A5819" s="259"/>
      <c r="B5819" s="259"/>
      <c r="C5819" s="259"/>
      <c r="D5819" s="259"/>
      <c r="E5819" s="259"/>
      <c r="F5819" s="270"/>
      <c r="G5819" s="259"/>
      <c r="H5819" s="259"/>
      <c r="I5819" s="259"/>
      <c r="J5819" s="259"/>
    </row>
    <row r="5820" spans="1:10">
      <c r="A5820" s="259"/>
      <c r="B5820" s="259"/>
      <c r="C5820" s="259"/>
      <c r="D5820" s="259"/>
      <c r="E5820" s="259"/>
      <c r="F5820" s="270"/>
      <c r="G5820" s="259"/>
      <c r="H5820" s="259"/>
      <c r="I5820" s="259"/>
      <c r="J5820" s="259"/>
    </row>
    <row r="5821" spans="1:10">
      <c r="A5821" s="259"/>
      <c r="B5821" s="259"/>
      <c r="C5821" s="259"/>
      <c r="D5821" s="259"/>
      <c r="E5821" s="259"/>
      <c r="F5821" s="270"/>
      <c r="G5821" s="259"/>
      <c r="H5821" s="259"/>
      <c r="I5821" s="259"/>
      <c r="J5821" s="259"/>
    </row>
    <row r="5822" spans="1:10">
      <c r="A5822" s="259"/>
      <c r="B5822" s="259"/>
      <c r="C5822" s="259"/>
      <c r="D5822" s="259"/>
      <c r="E5822" s="259"/>
      <c r="F5822" s="270"/>
      <c r="G5822" s="259"/>
      <c r="H5822" s="259"/>
      <c r="I5822" s="259"/>
      <c r="J5822" s="259"/>
    </row>
    <row r="5823" spans="1:10">
      <c r="A5823" s="259"/>
      <c r="B5823" s="259"/>
      <c r="C5823" s="259"/>
      <c r="D5823" s="259"/>
      <c r="E5823" s="259"/>
      <c r="F5823" s="270"/>
      <c r="G5823" s="259"/>
      <c r="H5823" s="259"/>
      <c r="I5823" s="259"/>
      <c r="J5823" s="259"/>
    </row>
    <row r="5824" spans="1:10">
      <c r="A5824" s="259"/>
      <c r="B5824" s="259"/>
      <c r="C5824" s="259"/>
      <c r="D5824" s="259"/>
      <c r="E5824" s="259"/>
      <c r="F5824" s="270"/>
      <c r="G5824" s="259"/>
      <c r="H5824" s="259"/>
      <c r="I5824" s="259"/>
      <c r="J5824" s="259"/>
    </row>
    <row r="5825" spans="1:10">
      <c r="A5825" s="259"/>
      <c r="B5825" s="259"/>
      <c r="C5825" s="259"/>
      <c r="D5825" s="259"/>
      <c r="E5825" s="259"/>
      <c r="F5825" s="270"/>
      <c r="G5825" s="259"/>
      <c r="H5825" s="259"/>
      <c r="I5825" s="259"/>
      <c r="J5825" s="259"/>
    </row>
    <row r="5826" spans="1:10">
      <c r="A5826" s="259"/>
      <c r="B5826" s="259"/>
      <c r="C5826" s="259"/>
      <c r="D5826" s="259"/>
      <c r="E5826" s="259"/>
      <c r="F5826" s="270"/>
      <c r="G5826" s="259"/>
      <c r="H5826" s="259"/>
      <c r="I5826" s="259"/>
      <c r="J5826" s="259"/>
    </row>
    <row r="5827" spans="1:10">
      <c r="A5827" s="259"/>
      <c r="B5827" s="259"/>
      <c r="C5827" s="259"/>
      <c r="D5827" s="259"/>
      <c r="E5827" s="259"/>
      <c r="F5827" s="270"/>
      <c r="G5827" s="259"/>
      <c r="H5827" s="259"/>
      <c r="I5827" s="259"/>
      <c r="J5827" s="259"/>
    </row>
    <row r="5828" spans="1:10">
      <c r="A5828" s="259"/>
      <c r="B5828" s="259"/>
      <c r="C5828" s="259"/>
      <c r="D5828" s="259"/>
      <c r="E5828" s="259"/>
      <c r="F5828" s="270"/>
      <c r="G5828" s="259"/>
      <c r="H5828" s="259"/>
      <c r="I5828" s="259"/>
      <c r="J5828" s="259"/>
    </row>
    <row r="5829" spans="1:10">
      <c r="A5829" s="259"/>
      <c r="B5829" s="259"/>
      <c r="C5829" s="259"/>
      <c r="D5829" s="259"/>
      <c r="E5829" s="259"/>
      <c r="F5829" s="270"/>
      <c r="G5829" s="259"/>
      <c r="H5829" s="259"/>
      <c r="I5829" s="259"/>
      <c r="J5829" s="259"/>
    </row>
    <row r="5830" spans="1:10">
      <c r="A5830" s="259"/>
      <c r="B5830" s="259"/>
      <c r="C5830" s="259"/>
      <c r="D5830" s="259"/>
      <c r="E5830" s="259"/>
      <c r="F5830" s="270"/>
      <c r="G5830" s="259"/>
      <c r="H5830" s="259"/>
      <c r="I5830" s="259"/>
      <c r="J5830" s="259"/>
    </row>
    <row r="5831" spans="1:10">
      <c r="A5831" s="259"/>
      <c r="B5831" s="259"/>
      <c r="C5831" s="259"/>
      <c r="D5831" s="259"/>
      <c r="E5831" s="259"/>
      <c r="F5831" s="270"/>
      <c r="G5831" s="259"/>
      <c r="H5831" s="259"/>
      <c r="I5831" s="259"/>
      <c r="J5831" s="259"/>
    </row>
    <row r="5832" spans="1:10">
      <c r="A5832" s="259"/>
      <c r="B5832" s="259"/>
      <c r="C5832" s="259"/>
      <c r="D5832" s="259"/>
      <c r="E5832" s="259"/>
      <c r="F5832" s="270"/>
      <c r="G5832" s="259"/>
      <c r="H5832" s="259"/>
      <c r="I5832" s="259"/>
      <c r="J5832" s="259"/>
    </row>
    <row r="5833" spans="1:10">
      <c r="A5833" s="259"/>
      <c r="B5833" s="259"/>
      <c r="C5833" s="259"/>
      <c r="D5833" s="259"/>
      <c r="E5833" s="259"/>
      <c r="F5833" s="270"/>
      <c r="G5833" s="259"/>
      <c r="H5833" s="259"/>
      <c r="I5833" s="259"/>
      <c r="J5833" s="259"/>
    </row>
    <row r="5834" spans="1:10">
      <c r="A5834" s="259"/>
      <c r="B5834" s="259"/>
      <c r="C5834" s="259"/>
      <c r="D5834" s="259"/>
      <c r="E5834" s="259"/>
      <c r="F5834" s="270"/>
      <c r="G5834" s="259"/>
      <c r="H5834" s="259"/>
      <c r="I5834" s="259"/>
      <c r="J5834" s="259"/>
    </row>
    <row r="5835" spans="1:10">
      <c r="A5835" s="259"/>
      <c r="B5835" s="259"/>
      <c r="C5835" s="259"/>
      <c r="D5835" s="259"/>
      <c r="E5835" s="259"/>
      <c r="F5835" s="270"/>
      <c r="G5835" s="259"/>
      <c r="H5835" s="259"/>
      <c r="I5835" s="259"/>
      <c r="J5835" s="259"/>
    </row>
    <row r="5836" spans="1:10">
      <c r="A5836" s="259"/>
      <c r="B5836" s="259"/>
      <c r="C5836" s="259"/>
      <c r="D5836" s="259"/>
      <c r="E5836" s="259"/>
      <c r="F5836" s="270"/>
      <c r="G5836" s="259"/>
      <c r="H5836" s="259"/>
      <c r="I5836" s="259"/>
      <c r="J5836" s="259"/>
    </row>
    <row r="5837" spans="1:10">
      <c r="A5837" s="259"/>
      <c r="B5837" s="259"/>
      <c r="C5837" s="259"/>
      <c r="D5837" s="259"/>
      <c r="E5837" s="259"/>
      <c r="F5837" s="270"/>
      <c r="G5837" s="259"/>
      <c r="H5837" s="259"/>
      <c r="I5837" s="259"/>
      <c r="J5837" s="259"/>
    </row>
    <row r="5838" spans="1:10">
      <c r="A5838" s="259"/>
      <c r="B5838" s="259"/>
      <c r="C5838" s="259"/>
      <c r="D5838" s="259"/>
      <c r="E5838" s="259"/>
      <c r="F5838" s="270"/>
      <c r="G5838" s="259"/>
      <c r="H5838" s="259"/>
      <c r="I5838" s="259"/>
      <c r="J5838" s="259"/>
    </row>
    <row r="5839" spans="1:10">
      <c r="A5839" s="259"/>
      <c r="B5839" s="259"/>
      <c r="C5839" s="259"/>
      <c r="D5839" s="259"/>
      <c r="E5839" s="259"/>
      <c r="F5839" s="270"/>
      <c r="G5839" s="259"/>
      <c r="H5839" s="259"/>
      <c r="I5839" s="259"/>
      <c r="J5839" s="259"/>
    </row>
    <row r="5840" spans="1:10">
      <c r="A5840" s="259"/>
      <c r="B5840" s="259"/>
      <c r="C5840" s="259"/>
      <c r="D5840" s="259"/>
      <c r="E5840" s="259"/>
      <c r="F5840" s="270"/>
      <c r="G5840" s="259"/>
      <c r="H5840" s="259"/>
      <c r="I5840" s="259"/>
      <c r="J5840" s="259"/>
    </row>
    <row r="5841" spans="1:10">
      <c r="A5841" s="259"/>
      <c r="B5841" s="259"/>
      <c r="C5841" s="259"/>
      <c r="D5841" s="259"/>
      <c r="E5841" s="259"/>
      <c r="F5841" s="270"/>
      <c r="G5841" s="259"/>
      <c r="H5841" s="259"/>
      <c r="I5841" s="259"/>
      <c r="J5841" s="259"/>
    </row>
    <row r="5842" spans="1:10">
      <c r="A5842" s="259"/>
      <c r="B5842" s="259"/>
      <c r="C5842" s="259"/>
      <c r="D5842" s="259"/>
      <c r="E5842" s="259"/>
      <c r="F5842" s="270"/>
      <c r="G5842" s="259"/>
      <c r="H5842" s="259"/>
      <c r="I5842" s="259"/>
      <c r="J5842" s="259"/>
    </row>
    <row r="5843" spans="1:10">
      <c r="A5843" s="259"/>
      <c r="B5843" s="259"/>
      <c r="C5843" s="259"/>
      <c r="D5843" s="259"/>
      <c r="E5843" s="259"/>
      <c r="F5843" s="270"/>
      <c r="G5843" s="259"/>
      <c r="H5843" s="259"/>
      <c r="I5843" s="259"/>
      <c r="J5843" s="259"/>
    </row>
    <row r="5844" spans="1:10">
      <c r="A5844" s="259"/>
      <c r="B5844" s="259"/>
      <c r="C5844" s="259"/>
      <c r="D5844" s="259"/>
      <c r="E5844" s="259"/>
      <c r="F5844" s="270"/>
      <c r="G5844" s="259"/>
      <c r="H5844" s="259"/>
      <c r="I5844" s="259"/>
      <c r="J5844" s="259"/>
    </row>
    <row r="5845" spans="1:10">
      <c r="A5845" s="259"/>
      <c r="B5845" s="259"/>
      <c r="C5845" s="259"/>
      <c r="D5845" s="259"/>
      <c r="E5845" s="259"/>
      <c r="F5845" s="270"/>
      <c r="G5845" s="259"/>
      <c r="H5845" s="259"/>
      <c r="I5845" s="259"/>
      <c r="J5845" s="259"/>
    </row>
    <row r="5846" spans="1:10">
      <c r="A5846" s="259"/>
      <c r="B5846" s="259"/>
      <c r="C5846" s="259"/>
      <c r="D5846" s="259"/>
      <c r="E5846" s="259"/>
      <c r="F5846" s="270"/>
      <c r="G5846" s="259"/>
      <c r="H5846" s="259"/>
      <c r="I5846" s="259"/>
      <c r="J5846" s="259"/>
    </row>
    <row r="5847" spans="1:10">
      <c r="A5847" s="259"/>
      <c r="B5847" s="259"/>
      <c r="C5847" s="259"/>
      <c r="D5847" s="259"/>
      <c r="E5847" s="259"/>
      <c r="F5847" s="270"/>
      <c r="G5847" s="259"/>
      <c r="H5847" s="259"/>
      <c r="I5847" s="259"/>
      <c r="J5847" s="259"/>
    </row>
    <row r="5848" spans="1:10">
      <c r="A5848" s="259"/>
      <c r="B5848" s="259"/>
      <c r="C5848" s="259"/>
      <c r="D5848" s="259"/>
      <c r="E5848" s="259"/>
      <c r="F5848" s="270"/>
      <c r="G5848" s="259"/>
      <c r="H5848" s="259"/>
      <c r="I5848" s="259"/>
      <c r="J5848" s="259"/>
    </row>
    <row r="5849" spans="1:10">
      <c r="A5849" s="259"/>
      <c r="B5849" s="259"/>
      <c r="C5849" s="259"/>
      <c r="D5849" s="259"/>
      <c r="E5849" s="259"/>
      <c r="F5849" s="270"/>
      <c r="G5849" s="259"/>
      <c r="H5849" s="259"/>
      <c r="I5849" s="259"/>
      <c r="J5849" s="259"/>
    </row>
    <row r="5850" spans="1:10">
      <c r="A5850" s="259"/>
      <c r="B5850" s="259"/>
      <c r="C5850" s="259"/>
      <c r="D5850" s="259"/>
      <c r="E5850" s="259"/>
      <c r="F5850" s="270"/>
      <c r="G5850" s="259"/>
      <c r="H5850" s="259"/>
      <c r="I5850" s="259"/>
      <c r="J5850" s="259"/>
    </row>
    <row r="5851" spans="1:10">
      <c r="A5851" s="259"/>
      <c r="B5851" s="259"/>
      <c r="C5851" s="259"/>
      <c r="D5851" s="259"/>
      <c r="E5851" s="259"/>
      <c r="F5851" s="270"/>
      <c r="G5851" s="259"/>
      <c r="H5851" s="259"/>
      <c r="I5851" s="259"/>
      <c r="J5851" s="259"/>
    </row>
    <row r="5852" spans="1:10">
      <c r="A5852" s="259"/>
      <c r="B5852" s="259"/>
      <c r="C5852" s="259"/>
      <c r="D5852" s="259"/>
      <c r="E5852" s="259"/>
      <c r="F5852" s="270"/>
      <c r="G5852" s="259"/>
      <c r="H5852" s="259"/>
      <c r="I5852" s="259"/>
      <c r="J5852" s="259"/>
    </row>
    <row r="5853" spans="1:10">
      <c r="A5853" s="259"/>
      <c r="B5853" s="259"/>
      <c r="C5853" s="259"/>
      <c r="D5853" s="259"/>
      <c r="E5853" s="259"/>
      <c r="F5853" s="270"/>
      <c r="G5853" s="259"/>
      <c r="H5853" s="259"/>
      <c r="I5853" s="259"/>
      <c r="J5853" s="259"/>
    </row>
    <row r="5854" spans="1:10">
      <c r="A5854" s="259"/>
      <c r="B5854" s="259"/>
      <c r="C5854" s="259"/>
      <c r="D5854" s="259"/>
      <c r="E5854" s="259"/>
      <c r="F5854" s="270"/>
      <c r="G5854" s="259"/>
      <c r="H5854" s="259"/>
      <c r="I5854" s="259"/>
      <c r="J5854" s="259"/>
    </row>
    <row r="5855" spans="1:10">
      <c r="A5855" s="259"/>
      <c r="B5855" s="259"/>
      <c r="C5855" s="259"/>
      <c r="D5855" s="259"/>
      <c r="E5855" s="259"/>
      <c r="F5855" s="270"/>
      <c r="G5855" s="259"/>
      <c r="H5855" s="259"/>
      <c r="I5855" s="259"/>
      <c r="J5855" s="259"/>
    </row>
    <row r="5856" spans="1:10">
      <c r="A5856" s="259"/>
      <c r="B5856" s="259"/>
      <c r="C5856" s="259"/>
      <c r="D5856" s="259"/>
      <c r="E5856" s="259"/>
      <c r="F5856" s="270"/>
      <c r="G5856" s="259"/>
      <c r="H5856" s="259"/>
      <c r="I5856" s="259"/>
      <c r="J5856" s="259"/>
    </row>
    <row r="5857" spans="1:10">
      <c r="A5857" s="259"/>
      <c r="B5857" s="259"/>
      <c r="C5857" s="259"/>
      <c r="D5857" s="259"/>
      <c r="E5857" s="259"/>
      <c r="F5857" s="270"/>
      <c r="G5857" s="259"/>
      <c r="H5857" s="259"/>
      <c r="I5857" s="259"/>
      <c r="J5857" s="259"/>
    </row>
    <row r="5858" spans="1:10">
      <c r="A5858" s="259"/>
      <c r="B5858" s="259"/>
      <c r="C5858" s="259"/>
      <c r="D5858" s="259"/>
      <c r="E5858" s="259"/>
      <c r="F5858" s="270"/>
      <c r="G5858" s="259"/>
      <c r="H5858" s="259"/>
      <c r="I5858" s="259"/>
      <c r="J5858" s="259"/>
    </row>
    <row r="5859" spans="1:10">
      <c r="A5859" s="259"/>
      <c r="B5859" s="259"/>
      <c r="C5859" s="259"/>
      <c r="D5859" s="259"/>
      <c r="E5859" s="259"/>
      <c r="F5859" s="270"/>
      <c r="G5859" s="259"/>
      <c r="H5859" s="259"/>
      <c r="I5859" s="259"/>
      <c r="J5859" s="259"/>
    </row>
    <row r="5860" spans="1:10">
      <c r="A5860" s="259"/>
      <c r="B5860" s="259"/>
      <c r="C5860" s="259"/>
      <c r="D5860" s="259"/>
      <c r="E5860" s="259"/>
      <c r="F5860" s="270"/>
      <c r="G5860" s="259"/>
      <c r="H5860" s="259"/>
      <c r="I5860" s="259"/>
      <c r="J5860" s="259"/>
    </row>
    <row r="5861" spans="1:10">
      <c r="A5861" s="259"/>
      <c r="B5861" s="259"/>
      <c r="C5861" s="259"/>
      <c r="D5861" s="259"/>
      <c r="E5861" s="259"/>
      <c r="F5861" s="270"/>
      <c r="G5861" s="259"/>
      <c r="H5861" s="259"/>
      <c r="I5861" s="259"/>
      <c r="J5861" s="259"/>
    </row>
    <row r="5862" spans="1:10">
      <c r="A5862" s="259"/>
      <c r="B5862" s="259"/>
      <c r="C5862" s="259"/>
      <c r="D5862" s="259"/>
      <c r="E5862" s="259"/>
      <c r="F5862" s="270"/>
      <c r="G5862" s="259"/>
      <c r="H5862" s="259"/>
      <c r="I5862" s="259"/>
      <c r="J5862" s="259"/>
    </row>
    <row r="5863" spans="1:10">
      <c r="A5863" s="259"/>
      <c r="B5863" s="259"/>
      <c r="C5863" s="259"/>
      <c r="D5863" s="259"/>
      <c r="E5863" s="259"/>
      <c r="F5863" s="270"/>
      <c r="G5863" s="259"/>
      <c r="H5863" s="259"/>
      <c r="I5863" s="259"/>
      <c r="J5863" s="259"/>
    </row>
    <row r="5864" spans="1:10">
      <c r="A5864" s="259"/>
      <c r="B5864" s="259"/>
      <c r="C5864" s="259"/>
      <c r="D5864" s="259"/>
      <c r="E5864" s="259"/>
      <c r="F5864" s="270"/>
      <c r="G5864" s="259"/>
      <c r="H5864" s="259"/>
      <c r="I5864" s="259"/>
      <c r="J5864" s="259"/>
    </row>
    <row r="5865" spans="1:10">
      <c r="A5865" s="259"/>
      <c r="B5865" s="259"/>
      <c r="C5865" s="259"/>
      <c r="D5865" s="259"/>
      <c r="E5865" s="259"/>
      <c r="F5865" s="270"/>
      <c r="G5865" s="259"/>
      <c r="H5865" s="259"/>
      <c r="I5865" s="259"/>
      <c r="J5865" s="259"/>
    </row>
    <row r="5866" spans="1:10">
      <c r="A5866" s="259"/>
      <c r="B5866" s="259"/>
      <c r="C5866" s="259"/>
      <c r="D5866" s="259"/>
      <c r="E5866" s="259"/>
      <c r="F5866" s="270"/>
      <c r="G5866" s="259"/>
      <c r="H5866" s="259"/>
      <c r="I5866" s="259"/>
      <c r="J5866" s="259"/>
    </row>
    <row r="5867" spans="1:10">
      <c r="A5867" s="259"/>
      <c r="B5867" s="259"/>
      <c r="C5867" s="259"/>
      <c r="D5867" s="259"/>
      <c r="E5867" s="259"/>
      <c r="F5867" s="270"/>
      <c r="G5867" s="259"/>
      <c r="H5867" s="259"/>
      <c r="I5867" s="259"/>
      <c r="J5867" s="259"/>
    </row>
    <row r="5868" spans="1:10">
      <c r="A5868" s="259"/>
      <c r="B5868" s="259"/>
      <c r="C5868" s="259"/>
      <c r="D5868" s="259"/>
      <c r="E5868" s="259"/>
      <c r="F5868" s="270"/>
      <c r="G5868" s="259"/>
      <c r="H5868" s="259"/>
      <c r="I5868" s="259"/>
      <c r="J5868" s="259"/>
    </row>
    <row r="5869" spans="1:10">
      <c r="A5869" s="259"/>
      <c r="B5869" s="259"/>
      <c r="C5869" s="259"/>
      <c r="D5869" s="259"/>
      <c r="E5869" s="259"/>
      <c r="F5869" s="270"/>
      <c r="G5869" s="259"/>
      <c r="H5869" s="259"/>
      <c r="I5869" s="259"/>
      <c r="J5869" s="259"/>
    </row>
    <row r="5870" spans="1:10">
      <c r="A5870" s="259"/>
      <c r="B5870" s="259"/>
      <c r="C5870" s="259"/>
      <c r="D5870" s="259"/>
      <c r="E5870" s="259"/>
      <c r="F5870" s="270"/>
      <c r="G5870" s="259"/>
      <c r="H5870" s="259"/>
      <c r="I5870" s="259"/>
      <c r="J5870" s="259"/>
    </row>
    <row r="5871" spans="1:10">
      <c r="A5871" s="259"/>
      <c r="B5871" s="259"/>
      <c r="C5871" s="259"/>
      <c r="D5871" s="259"/>
      <c r="E5871" s="259"/>
      <c r="F5871" s="270"/>
      <c r="G5871" s="259"/>
      <c r="H5871" s="259"/>
      <c r="I5871" s="259"/>
      <c r="J5871" s="259"/>
    </row>
    <row r="5872" spans="1:10">
      <c r="A5872" s="259"/>
      <c r="B5872" s="259"/>
      <c r="C5872" s="259"/>
      <c r="D5872" s="259"/>
      <c r="E5872" s="259"/>
      <c r="F5872" s="270"/>
      <c r="G5872" s="259"/>
      <c r="H5872" s="259"/>
      <c r="I5872" s="259"/>
      <c r="J5872" s="259"/>
    </row>
    <row r="5873" spans="1:10">
      <c r="A5873" s="259"/>
      <c r="B5873" s="259"/>
      <c r="C5873" s="259"/>
      <c r="D5873" s="259"/>
      <c r="E5873" s="259"/>
      <c r="F5873" s="270"/>
      <c r="G5873" s="259"/>
      <c r="H5873" s="259"/>
      <c r="I5873" s="259"/>
      <c r="J5873" s="259"/>
    </row>
    <row r="5874" spans="1:10">
      <c r="A5874" s="259"/>
      <c r="B5874" s="259"/>
      <c r="C5874" s="259"/>
      <c r="D5874" s="259"/>
      <c r="E5874" s="259"/>
      <c r="F5874" s="270"/>
      <c r="G5874" s="259"/>
      <c r="H5874" s="259"/>
      <c r="I5874" s="259"/>
      <c r="J5874" s="259"/>
    </row>
    <row r="5875" spans="1:10">
      <c r="A5875" s="259"/>
      <c r="B5875" s="259"/>
      <c r="C5875" s="259"/>
      <c r="D5875" s="259"/>
      <c r="E5875" s="259"/>
      <c r="F5875" s="270"/>
      <c r="G5875" s="259"/>
      <c r="H5875" s="259"/>
      <c r="I5875" s="259"/>
      <c r="J5875" s="259"/>
    </row>
    <row r="5876" spans="1:10">
      <c r="A5876" s="259"/>
      <c r="B5876" s="259"/>
      <c r="C5876" s="259"/>
      <c r="D5876" s="259"/>
      <c r="E5876" s="259"/>
      <c r="F5876" s="270"/>
      <c r="G5876" s="259"/>
      <c r="H5876" s="259"/>
      <c r="I5876" s="259"/>
      <c r="J5876" s="259"/>
    </row>
    <row r="5877" spans="1:10">
      <c r="A5877" s="259"/>
      <c r="B5877" s="259"/>
      <c r="C5877" s="259"/>
      <c r="D5877" s="259"/>
      <c r="E5877" s="259"/>
      <c r="F5877" s="270"/>
      <c r="G5877" s="259"/>
      <c r="H5877" s="259"/>
      <c r="I5877" s="259"/>
      <c r="J5877" s="259"/>
    </row>
    <row r="5878" spans="1:10">
      <c r="A5878" s="259"/>
      <c r="B5878" s="259"/>
      <c r="C5878" s="259"/>
      <c r="D5878" s="259"/>
      <c r="E5878" s="259"/>
      <c r="F5878" s="270"/>
      <c r="G5878" s="259"/>
      <c r="H5878" s="259"/>
      <c r="I5878" s="259"/>
      <c r="J5878" s="259"/>
    </row>
    <row r="5879" spans="1:10">
      <c r="A5879" s="259"/>
      <c r="B5879" s="259"/>
      <c r="C5879" s="259"/>
      <c r="D5879" s="259"/>
      <c r="E5879" s="259"/>
      <c r="F5879" s="270"/>
      <c r="G5879" s="259"/>
      <c r="H5879" s="259"/>
      <c r="I5879" s="259"/>
      <c r="J5879" s="259"/>
    </row>
    <row r="5880" spans="1:10">
      <c r="A5880" s="259"/>
      <c r="B5880" s="259"/>
      <c r="C5880" s="259"/>
      <c r="D5880" s="259"/>
      <c r="E5880" s="259"/>
      <c r="F5880" s="270"/>
      <c r="G5880" s="259"/>
      <c r="H5880" s="259"/>
      <c r="I5880" s="259"/>
      <c r="J5880" s="259"/>
    </row>
    <row r="5881" spans="1:10">
      <c r="A5881" s="259"/>
      <c r="B5881" s="259"/>
      <c r="C5881" s="259"/>
      <c r="D5881" s="259"/>
      <c r="E5881" s="259"/>
      <c r="F5881" s="270"/>
      <c r="G5881" s="259"/>
      <c r="H5881" s="259"/>
      <c r="I5881" s="259"/>
      <c r="J5881" s="259"/>
    </row>
    <row r="5882" spans="1:10">
      <c r="A5882" s="259"/>
      <c r="B5882" s="259"/>
      <c r="C5882" s="259"/>
      <c r="D5882" s="259"/>
      <c r="E5882" s="259"/>
      <c r="F5882" s="270"/>
      <c r="G5882" s="259"/>
      <c r="H5882" s="259"/>
      <c r="I5882" s="259"/>
      <c r="J5882" s="259"/>
    </row>
    <row r="5883" spans="1:10">
      <c r="A5883" s="259"/>
      <c r="B5883" s="259"/>
      <c r="C5883" s="259"/>
      <c r="D5883" s="259"/>
      <c r="E5883" s="259"/>
      <c r="F5883" s="270"/>
      <c r="G5883" s="259"/>
      <c r="H5883" s="259"/>
      <c r="I5883" s="259"/>
      <c r="J5883" s="259"/>
    </row>
    <row r="5884" spans="1:10">
      <c r="A5884" s="259"/>
      <c r="B5884" s="259"/>
      <c r="C5884" s="259"/>
      <c r="D5884" s="259"/>
      <c r="E5884" s="259"/>
      <c r="F5884" s="270"/>
      <c r="G5884" s="259"/>
      <c r="H5884" s="259"/>
      <c r="I5884" s="259"/>
      <c r="J5884" s="259"/>
    </row>
    <row r="5885" spans="1:10">
      <c r="A5885" s="259"/>
      <c r="B5885" s="259"/>
      <c r="C5885" s="259"/>
      <c r="D5885" s="259"/>
      <c r="E5885" s="259"/>
      <c r="F5885" s="270"/>
      <c r="G5885" s="259"/>
      <c r="H5885" s="259"/>
      <c r="I5885" s="259"/>
      <c r="J5885" s="259"/>
    </row>
    <row r="5886" spans="1:10">
      <c r="A5886" s="259"/>
      <c r="B5886" s="259"/>
      <c r="C5886" s="259"/>
      <c r="D5886" s="259"/>
      <c r="E5886" s="259"/>
      <c r="F5886" s="270"/>
      <c r="G5886" s="259"/>
      <c r="H5886" s="259"/>
      <c r="I5886" s="259"/>
      <c r="J5886" s="259"/>
    </row>
    <row r="5887" spans="1:10">
      <c r="A5887" s="259"/>
      <c r="B5887" s="259"/>
      <c r="C5887" s="259"/>
      <c r="D5887" s="259"/>
      <c r="E5887" s="259"/>
      <c r="F5887" s="270"/>
      <c r="G5887" s="259"/>
      <c r="H5887" s="259"/>
      <c r="I5887" s="259"/>
      <c r="J5887" s="259"/>
    </row>
    <row r="5888" spans="1:10">
      <c r="A5888" s="259"/>
      <c r="B5888" s="259"/>
      <c r="C5888" s="259"/>
      <c r="D5888" s="259"/>
      <c r="E5888" s="259"/>
      <c r="F5888" s="270"/>
      <c r="G5888" s="259"/>
      <c r="H5888" s="259"/>
      <c r="I5888" s="259"/>
      <c r="J5888" s="259"/>
    </row>
    <row r="5889" spans="1:10">
      <c r="A5889" s="259"/>
      <c r="B5889" s="259"/>
      <c r="C5889" s="259"/>
      <c r="D5889" s="259"/>
      <c r="E5889" s="259"/>
      <c r="F5889" s="270"/>
      <c r="G5889" s="259"/>
      <c r="H5889" s="259"/>
      <c r="I5889" s="259"/>
      <c r="J5889" s="259"/>
    </row>
    <row r="5890" spans="1:10">
      <c r="A5890" s="259"/>
      <c r="B5890" s="259"/>
      <c r="C5890" s="259"/>
      <c r="D5890" s="259"/>
      <c r="E5890" s="259"/>
      <c r="F5890" s="270"/>
      <c r="G5890" s="259"/>
      <c r="H5890" s="259"/>
      <c r="I5890" s="259"/>
      <c r="J5890" s="259"/>
    </row>
    <row r="5891" spans="1:10">
      <c r="A5891" s="259"/>
      <c r="B5891" s="259"/>
      <c r="C5891" s="259"/>
      <c r="D5891" s="259"/>
      <c r="E5891" s="259"/>
      <c r="F5891" s="270"/>
      <c r="G5891" s="259"/>
      <c r="H5891" s="259"/>
      <c r="I5891" s="259"/>
      <c r="J5891" s="259"/>
    </row>
    <row r="5892" spans="1:10">
      <c r="A5892" s="259"/>
      <c r="B5892" s="259"/>
      <c r="C5892" s="259"/>
      <c r="D5892" s="259"/>
      <c r="E5892" s="259"/>
      <c r="F5892" s="270"/>
      <c r="G5892" s="259"/>
      <c r="H5892" s="259"/>
      <c r="I5892" s="259"/>
      <c r="J5892" s="259"/>
    </row>
    <row r="5893" spans="1:10">
      <c r="A5893" s="259"/>
      <c r="B5893" s="259"/>
      <c r="C5893" s="259"/>
      <c r="D5893" s="259"/>
      <c r="E5893" s="259"/>
      <c r="F5893" s="270"/>
      <c r="G5893" s="259"/>
      <c r="H5893" s="259"/>
      <c r="I5893" s="259"/>
      <c r="J5893" s="259"/>
    </row>
    <row r="5894" spans="1:10">
      <c r="A5894" s="259"/>
      <c r="B5894" s="259"/>
      <c r="C5894" s="259"/>
      <c r="D5894" s="259"/>
      <c r="E5894" s="259"/>
      <c r="F5894" s="270"/>
      <c r="G5894" s="259"/>
      <c r="H5894" s="259"/>
      <c r="I5894" s="259"/>
      <c r="J5894" s="259"/>
    </row>
    <row r="5895" spans="1:10">
      <c r="A5895" s="259"/>
      <c r="B5895" s="259"/>
      <c r="C5895" s="259"/>
      <c r="D5895" s="259"/>
      <c r="E5895" s="259"/>
      <c r="F5895" s="270"/>
      <c r="G5895" s="259"/>
      <c r="H5895" s="259"/>
      <c r="I5895" s="259"/>
      <c r="J5895" s="259"/>
    </row>
    <row r="5896" spans="1:10">
      <c r="A5896" s="259"/>
      <c r="B5896" s="259"/>
      <c r="C5896" s="259"/>
      <c r="D5896" s="259"/>
      <c r="E5896" s="259"/>
      <c r="F5896" s="270"/>
      <c r="G5896" s="259"/>
      <c r="H5896" s="259"/>
      <c r="I5896" s="259"/>
      <c r="J5896" s="259"/>
    </row>
    <row r="5897" spans="1:10">
      <c r="A5897" s="259"/>
      <c r="B5897" s="259"/>
      <c r="C5897" s="259"/>
      <c r="D5897" s="259"/>
      <c r="E5897" s="259"/>
      <c r="F5897" s="270"/>
      <c r="G5897" s="259"/>
      <c r="H5897" s="259"/>
      <c r="I5897" s="259"/>
      <c r="J5897" s="259"/>
    </row>
    <row r="5898" spans="1:10">
      <c r="A5898" s="259"/>
      <c r="B5898" s="259"/>
      <c r="C5898" s="259"/>
      <c r="D5898" s="259"/>
      <c r="E5898" s="259"/>
      <c r="F5898" s="270"/>
      <c r="G5898" s="259"/>
      <c r="H5898" s="259"/>
      <c r="I5898" s="259"/>
      <c r="J5898" s="259"/>
    </row>
    <row r="5899" spans="1:10">
      <c r="A5899" s="259"/>
      <c r="B5899" s="259"/>
      <c r="C5899" s="259"/>
      <c r="D5899" s="259"/>
      <c r="E5899" s="259"/>
      <c r="F5899" s="270"/>
      <c r="G5899" s="259"/>
      <c r="H5899" s="259"/>
      <c r="I5899" s="259"/>
      <c r="J5899" s="259"/>
    </row>
    <row r="5900" spans="1:10">
      <c r="A5900" s="259"/>
      <c r="B5900" s="259"/>
      <c r="C5900" s="259"/>
      <c r="D5900" s="259"/>
      <c r="E5900" s="259"/>
      <c r="F5900" s="270"/>
      <c r="G5900" s="259"/>
      <c r="H5900" s="259"/>
      <c r="I5900" s="259"/>
      <c r="J5900" s="259"/>
    </row>
    <row r="5901" spans="1:10">
      <c r="A5901" s="259"/>
      <c r="B5901" s="259"/>
      <c r="C5901" s="259"/>
      <c r="D5901" s="259"/>
      <c r="E5901" s="259"/>
      <c r="F5901" s="270"/>
      <c r="G5901" s="259"/>
      <c r="H5901" s="259"/>
      <c r="I5901" s="259"/>
      <c r="J5901" s="259"/>
    </row>
    <row r="5902" spans="1:10">
      <c r="A5902" s="259"/>
      <c r="B5902" s="259"/>
      <c r="C5902" s="259"/>
      <c r="D5902" s="259"/>
      <c r="E5902" s="259"/>
      <c r="F5902" s="270"/>
      <c r="G5902" s="259"/>
      <c r="H5902" s="259"/>
      <c r="I5902" s="259"/>
      <c r="J5902" s="259"/>
    </row>
    <row r="5903" spans="1:10">
      <c r="A5903" s="259"/>
      <c r="B5903" s="259"/>
      <c r="C5903" s="259"/>
      <c r="D5903" s="259"/>
      <c r="E5903" s="259"/>
      <c r="F5903" s="270"/>
      <c r="G5903" s="259"/>
      <c r="H5903" s="259"/>
      <c r="I5903" s="259"/>
      <c r="J5903" s="259"/>
    </row>
    <row r="5904" spans="1:10">
      <c r="A5904" s="259"/>
      <c r="B5904" s="259"/>
      <c r="C5904" s="259"/>
      <c r="D5904" s="259"/>
      <c r="E5904" s="259"/>
      <c r="F5904" s="270"/>
      <c r="G5904" s="259"/>
      <c r="H5904" s="259"/>
      <c r="I5904" s="259"/>
      <c r="J5904" s="259"/>
    </row>
    <row r="5905" spans="1:10">
      <c r="A5905" s="259"/>
      <c r="B5905" s="259"/>
      <c r="C5905" s="259"/>
      <c r="D5905" s="259"/>
      <c r="E5905" s="259"/>
      <c r="F5905" s="270"/>
      <c r="G5905" s="259"/>
      <c r="H5905" s="259"/>
      <c r="I5905" s="259"/>
      <c r="J5905" s="259"/>
    </row>
    <row r="5906" spans="1:10">
      <c r="A5906" s="259"/>
      <c r="B5906" s="259"/>
      <c r="C5906" s="259"/>
      <c r="D5906" s="259"/>
      <c r="E5906" s="259"/>
      <c r="F5906" s="270"/>
      <c r="G5906" s="259"/>
      <c r="H5906" s="259"/>
      <c r="I5906" s="259"/>
      <c r="J5906" s="259"/>
    </row>
    <row r="5907" spans="1:10">
      <c r="A5907" s="259"/>
      <c r="B5907" s="259"/>
      <c r="C5907" s="259"/>
      <c r="D5907" s="259"/>
      <c r="E5907" s="259"/>
      <c r="F5907" s="270"/>
      <c r="G5907" s="259"/>
      <c r="H5907" s="259"/>
      <c r="I5907" s="259"/>
      <c r="J5907" s="259"/>
    </row>
    <row r="5908" spans="1:10">
      <c r="A5908" s="259"/>
      <c r="B5908" s="259"/>
      <c r="C5908" s="259"/>
      <c r="D5908" s="259"/>
      <c r="E5908" s="259"/>
      <c r="F5908" s="270"/>
      <c r="G5908" s="259"/>
      <c r="H5908" s="259"/>
      <c r="I5908" s="259"/>
      <c r="J5908" s="259"/>
    </row>
    <row r="5909" spans="1:10">
      <c r="A5909" s="259"/>
      <c r="B5909" s="259"/>
      <c r="C5909" s="259"/>
      <c r="D5909" s="259"/>
      <c r="E5909" s="259"/>
      <c r="F5909" s="270"/>
      <c r="G5909" s="259"/>
      <c r="H5909" s="259"/>
      <c r="I5909" s="259"/>
      <c r="J5909" s="259"/>
    </row>
    <row r="5910" spans="1:10">
      <c r="A5910" s="259"/>
      <c r="B5910" s="259"/>
      <c r="C5910" s="259"/>
      <c r="D5910" s="259"/>
      <c r="E5910" s="259"/>
      <c r="F5910" s="270"/>
      <c r="G5910" s="259"/>
      <c r="H5910" s="259"/>
      <c r="I5910" s="259"/>
      <c r="J5910" s="259"/>
    </row>
    <row r="5911" spans="1:10">
      <c r="A5911" s="259"/>
      <c r="B5911" s="259"/>
      <c r="C5911" s="259"/>
      <c r="D5911" s="259"/>
      <c r="E5911" s="259"/>
      <c r="F5911" s="270"/>
      <c r="G5911" s="259"/>
      <c r="H5911" s="259"/>
      <c r="I5911" s="259"/>
      <c r="J5911" s="259"/>
    </row>
    <row r="5912" spans="1:10">
      <c r="A5912" s="259"/>
      <c r="B5912" s="259"/>
      <c r="C5912" s="259"/>
      <c r="D5912" s="259"/>
      <c r="E5912" s="259"/>
      <c r="F5912" s="270"/>
      <c r="G5912" s="259"/>
      <c r="H5912" s="259"/>
      <c r="I5912" s="259"/>
      <c r="J5912" s="259"/>
    </row>
    <row r="5913" spans="1:10">
      <c r="A5913" s="259"/>
      <c r="B5913" s="259"/>
      <c r="C5913" s="259"/>
      <c r="D5913" s="259"/>
      <c r="E5913" s="259"/>
      <c r="F5913" s="270"/>
      <c r="G5913" s="259"/>
      <c r="H5913" s="259"/>
      <c r="I5913" s="259"/>
      <c r="J5913" s="259"/>
    </row>
    <row r="5914" spans="1:10">
      <c r="A5914" s="259"/>
      <c r="B5914" s="259"/>
      <c r="C5914" s="259"/>
      <c r="D5914" s="259"/>
      <c r="E5914" s="259"/>
      <c r="F5914" s="270"/>
      <c r="G5914" s="259"/>
      <c r="H5914" s="259"/>
      <c r="I5914" s="259"/>
      <c r="J5914" s="259"/>
    </row>
    <row r="5915" spans="1:10">
      <c r="A5915" s="259"/>
      <c r="B5915" s="259"/>
      <c r="C5915" s="259"/>
      <c r="D5915" s="259"/>
      <c r="E5915" s="259"/>
      <c r="F5915" s="270"/>
      <c r="G5915" s="259"/>
      <c r="H5915" s="259"/>
      <c r="I5915" s="259"/>
      <c r="J5915" s="259"/>
    </row>
    <row r="5916" spans="1:10">
      <c r="A5916" s="259"/>
      <c r="B5916" s="259"/>
      <c r="C5916" s="259"/>
      <c r="D5916" s="259"/>
      <c r="E5916" s="259"/>
      <c r="F5916" s="270"/>
      <c r="G5916" s="259"/>
      <c r="H5916" s="259"/>
      <c r="I5916" s="259"/>
      <c r="J5916" s="259"/>
    </row>
    <row r="5917" spans="1:10">
      <c r="A5917" s="259"/>
      <c r="B5917" s="259"/>
      <c r="C5917" s="259"/>
      <c r="D5917" s="259"/>
      <c r="E5917" s="259"/>
      <c r="F5917" s="270"/>
      <c r="G5917" s="259"/>
      <c r="H5917" s="259"/>
      <c r="I5917" s="259"/>
      <c r="J5917" s="259"/>
    </row>
    <row r="5918" spans="1:10">
      <c r="A5918" s="259"/>
      <c r="B5918" s="259"/>
      <c r="C5918" s="259"/>
      <c r="D5918" s="259"/>
      <c r="E5918" s="259"/>
      <c r="F5918" s="270"/>
      <c r="G5918" s="259"/>
      <c r="H5918" s="259"/>
      <c r="I5918" s="259"/>
      <c r="J5918" s="259"/>
    </row>
    <row r="5919" spans="1:10">
      <c r="A5919" s="259"/>
      <c r="B5919" s="259"/>
      <c r="C5919" s="259"/>
      <c r="D5919" s="259"/>
      <c r="E5919" s="259"/>
      <c r="F5919" s="270"/>
      <c r="G5919" s="259"/>
      <c r="H5919" s="259"/>
      <c r="I5919" s="259"/>
      <c r="J5919" s="259"/>
    </row>
    <row r="5920" spans="1:10">
      <c r="A5920" s="259"/>
      <c r="B5920" s="259"/>
      <c r="C5920" s="259"/>
      <c r="D5920" s="259"/>
      <c r="E5920" s="259"/>
      <c r="F5920" s="270"/>
      <c r="G5920" s="259"/>
      <c r="H5920" s="259"/>
      <c r="I5920" s="259"/>
      <c r="J5920" s="259"/>
    </row>
    <row r="5921" spans="1:10">
      <c r="A5921" s="259"/>
      <c r="B5921" s="259"/>
      <c r="C5921" s="259"/>
      <c r="D5921" s="259"/>
      <c r="E5921" s="259"/>
      <c r="F5921" s="270"/>
      <c r="G5921" s="259"/>
      <c r="H5921" s="259"/>
      <c r="I5921" s="259"/>
      <c r="J5921" s="259"/>
    </row>
    <row r="5922" spans="1:10">
      <c r="A5922" s="259"/>
      <c r="B5922" s="259"/>
      <c r="C5922" s="259"/>
      <c r="D5922" s="259"/>
      <c r="E5922" s="259"/>
      <c r="F5922" s="270"/>
      <c r="G5922" s="259"/>
      <c r="H5922" s="259"/>
      <c r="I5922" s="259"/>
      <c r="J5922" s="259"/>
    </row>
    <row r="5923" spans="1:10">
      <c r="A5923" s="259"/>
      <c r="B5923" s="259"/>
      <c r="C5923" s="259"/>
      <c r="D5923" s="259"/>
      <c r="E5923" s="259"/>
      <c r="F5923" s="270"/>
      <c r="G5923" s="259"/>
      <c r="H5923" s="259"/>
      <c r="I5923" s="259"/>
      <c r="J5923" s="259"/>
    </row>
    <row r="5924" spans="1:10">
      <c r="A5924" s="259"/>
      <c r="B5924" s="259"/>
      <c r="C5924" s="259"/>
      <c r="D5924" s="259"/>
      <c r="E5924" s="259"/>
      <c r="F5924" s="270"/>
      <c r="G5924" s="259"/>
      <c r="H5924" s="259"/>
      <c r="I5924" s="259"/>
      <c r="J5924" s="259"/>
    </row>
    <row r="5925" spans="1:10">
      <c r="A5925" s="259"/>
      <c r="B5925" s="259"/>
      <c r="C5925" s="259"/>
      <c r="D5925" s="259"/>
      <c r="E5925" s="259"/>
      <c r="F5925" s="270"/>
      <c r="G5925" s="259"/>
      <c r="H5925" s="259"/>
      <c r="I5925" s="259"/>
      <c r="J5925" s="259"/>
    </row>
    <row r="5926" spans="1:10">
      <c r="A5926" s="259"/>
      <c r="B5926" s="259"/>
      <c r="C5926" s="259"/>
      <c r="D5926" s="259"/>
      <c r="E5926" s="259"/>
      <c r="F5926" s="270"/>
      <c r="G5926" s="259"/>
      <c r="H5926" s="259"/>
      <c r="I5926" s="259"/>
      <c r="J5926" s="259"/>
    </row>
    <row r="5927" spans="1:10">
      <c r="A5927" s="259"/>
      <c r="B5927" s="259"/>
      <c r="C5927" s="259"/>
      <c r="D5927" s="259"/>
      <c r="E5927" s="259"/>
      <c r="F5927" s="270"/>
      <c r="G5927" s="259"/>
      <c r="H5927" s="259"/>
      <c r="I5927" s="259"/>
      <c r="J5927" s="259"/>
    </row>
    <row r="5928" spans="1:10">
      <c r="A5928" s="259"/>
      <c r="B5928" s="259"/>
      <c r="C5928" s="259"/>
      <c r="D5928" s="259"/>
      <c r="E5928" s="259"/>
      <c r="F5928" s="270"/>
      <c r="G5928" s="259"/>
      <c r="H5928" s="259"/>
      <c r="I5928" s="259"/>
      <c r="J5928" s="259"/>
    </row>
    <row r="5929" spans="1:10">
      <c r="A5929" s="259"/>
      <c r="B5929" s="259"/>
      <c r="C5929" s="259"/>
      <c r="D5929" s="259"/>
      <c r="E5929" s="259"/>
      <c r="F5929" s="270"/>
      <c r="G5929" s="259"/>
      <c r="H5929" s="259"/>
      <c r="I5929" s="259"/>
      <c r="J5929" s="259"/>
    </row>
    <row r="5930" spans="1:10">
      <c r="A5930" s="259"/>
      <c r="B5930" s="259"/>
      <c r="C5930" s="259"/>
      <c r="D5930" s="259"/>
      <c r="E5930" s="259"/>
      <c r="F5930" s="270"/>
      <c r="G5930" s="259"/>
      <c r="H5930" s="259"/>
      <c r="I5930" s="259"/>
      <c r="J5930" s="259"/>
    </row>
    <row r="5931" spans="1:10">
      <c r="A5931" s="259"/>
      <c r="B5931" s="259"/>
      <c r="C5931" s="259"/>
      <c r="D5931" s="259"/>
      <c r="E5931" s="259"/>
      <c r="F5931" s="270"/>
      <c r="G5931" s="259"/>
      <c r="H5931" s="259"/>
      <c r="I5931" s="259"/>
      <c r="J5931" s="259"/>
    </row>
    <row r="5932" spans="1:10">
      <c r="A5932" s="259"/>
      <c r="B5932" s="259"/>
      <c r="C5932" s="259"/>
      <c r="D5932" s="259"/>
      <c r="E5932" s="259"/>
      <c r="F5932" s="270"/>
      <c r="G5932" s="259"/>
      <c r="H5932" s="259"/>
      <c r="I5932" s="259"/>
      <c r="J5932" s="259"/>
    </row>
    <row r="5933" spans="1:10">
      <c r="A5933" s="259"/>
      <c r="B5933" s="259"/>
      <c r="C5933" s="259"/>
      <c r="D5933" s="259"/>
      <c r="E5933" s="259"/>
      <c r="F5933" s="270"/>
      <c r="G5933" s="259"/>
      <c r="H5933" s="259"/>
      <c r="I5933" s="259"/>
      <c r="J5933" s="259"/>
    </row>
    <row r="5934" spans="1:10">
      <c r="A5934" s="259"/>
      <c r="B5934" s="259"/>
      <c r="C5934" s="259"/>
      <c r="D5934" s="259"/>
      <c r="E5934" s="259"/>
      <c r="F5934" s="270"/>
      <c r="G5934" s="259"/>
      <c r="H5934" s="259"/>
      <c r="I5934" s="259"/>
      <c r="J5934" s="259"/>
    </row>
    <row r="5935" spans="1:10">
      <c r="A5935" s="259"/>
      <c r="B5935" s="259"/>
      <c r="C5935" s="259"/>
      <c r="D5935" s="259"/>
      <c r="E5935" s="259"/>
      <c r="F5935" s="270"/>
      <c r="G5935" s="259"/>
      <c r="H5935" s="259"/>
      <c r="I5935" s="259"/>
      <c r="J5935" s="259"/>
    </row>
    <row r="5936" spans="1:10">
      <c r="A5936" s="259"/>
      <c r="B5936" s="259"/>
      <c r="C5936" s="259"/>
      <c r="D5936" s="259"/>
      <c r="E5936" s="259"/>
      <c r="F5936" s="270"/>
      <c r="G5936" s="259"/>
      <c r="H5936" s="259"/>
      <c r="I5936" s="259"/>
      <c r="J5936" s="259"/>
    </row>
    <row r="5937" spans="1:10">
      <c r="A5937" s="259"/>
      <c r="B5937" s="259"/>
      <c r="C5937" s="259"/>
      <c r="D5937" s="259"/>
      <c r="E5937" s="259"/>
      <c r="F5937" s="270"/>
      <c r="G5937" s="259"/>
      <c r="H5937" s="259"/>
      <c r="I5937" s="259"/>
      <c r="J5937" s="259"/>
    </row>
    <row r="5938" spans="1:10">
      <c r="A5938" s="259"/>
      <c r="B5938" s="259"/>
      <c r="C5938" s="259"/>
      <c r="D5938" s="259"/>
      <c r="E5938" s="259"/>
      <c r="F5938" s="270"/>
      <c r="G5938" s="259"/>
      <c r="H5938" s="259"/>
      <c r="I5938" s="259"/>
      <c r="J5938" s="259"/>
    </row>
    <row r="5939" spans="1:10">
      <c r="A5939" s="259"/>
      <c r="B5939" s="259"/>
      <c r="C5939" s="259"/>
      <c r="D5939" s="259"/>
      <c r="E5939" s="259"/>
      <c r="F5939" s="270"/>
      <c r="G5939" s="259"/>
      <c r="H5939" s="259"/>
      <c r="I5939" s="259"/>
      <c r="J5939" s="259"/>
    </row>
    <row r="5940" spans="1:10">
      <c r="A5940" s="259"/>
      <c r="B5940" s="259"/>
      <c r="C5940" s="259"/>
      <c r="D5940" s="259"/>
      <c r="E5940" s="259"/>
      <c r="F5940" s="270"/>
      <c r="G5940" s="259"/>
      <c r="H5940" s="259"/>
      <c r="I5940" s="259"/>
      <c r="J5940" s="259"/>
    </row>
    <row r="5941" spans="1:10">
      <c r="A5941" s="259"/>
      <c r="B5941" s="259"/>
      <c r="C5941" s="259"/>
      <c r="D5941" s="259"/>
      <c r="E5941" s="259"/>
      <c r="F5941" s="270"/>
      <c r="G5941" s="259"/>
      <c r="H5941" s="259"/>
      <c r="I5941" s="259"/>
      <c r="J5941" s="259"/>
    </row>
    <row r="5942" spans="1:10">
      <c r="A5942" s="259"/>
      <c r="B5942" s="259"/>
      <c r="C5942" s="259"/>
      <c r="D5942" s="259"/>
      <c r="E5942" s="259"/>
      <c r="F5942" s="270"/>
      <c r="G5942" s="259"/>
      <c r="H5942" s="259"/>
      <c r="I5942" s="259"/>
      <c r="J5942" s="259"/>
    </row>
    <row r="5943" spans="1:10">
      <c r="A5943" s="259"/>
      <c r="B5943" s="259"/>
      <c r="C5943" s="259"/>
      <c r="D5943" s="259"/>
      <c r="E5943" s="259"/>
      <c r="F5943" s="270"/>
      <c r="G5943" s="259"/>
      <c r="H5943" s="259"/>
      <c r="I5943" s="259"/>
      <c r="J5943" s="259"/>
    </row>
    <row r="5944" spans="1:10">
      <c r="A5944" s="259"/>
      <c r="B5944" s="259"/>
      <c r="C5944" s="259"/>
      <c r="D5944" s="259"/>
      <c r="E5944" s="259"/>
      <c r="F5944" s="270"/>
      <c r="G5944" s="259"/>
      <c r="H5944" s="259"/>
      <c r="I5944" s="259"/>
      <c r="J5944" s="259"/>
    </row>
    <row r="5945" spans="1:10">
      <c r="A5945" s="259"/>
      <c r="B5945" s="259"/>
      <c r="C5945" s="259"/>
      <c r="D5945" s="259"/>
      <c r="E5945" s="259"/>
      <c r="F5945" s="270"/>
      <c r="G5945" s="259"/>
      <c r="H5945" s="259"/>
      <c r="I5945" s="259"/>
      <c r="J5945" s="259"/>
    </row>
    <row r="5946" spans="1:10">
      <c r="A5946" s="259"/>
      <c r="B5946" s="259"/>
      <c r="C5946" s="259"/>
      <c r="D5946" s="259"/>
      <c r="E5946" s="259"/>
      <c r="F5946" s="270"/>
      <c r="G5946" s="259"/>
      <c r="H5946" s="259"/>
      <c r="I5946" s="259"/>
      <c r="J5946" s="259"/>
    </row>
    <row r="5947" spans="1:10">
      <c r="A5947" s="259"/>
      <c r="B5947" s="259"/>
      <c r="C5947" s="259"/>
      <c r="D5947" s="259"/>
      <c r="E5947" s="259"/>
      <c r="F5947" s="270"/>
      <c r="G5947" s="259"/>
      <c r="H5947" s="259"/>
      <c r="I5947" s="259"/>
      <c r="J5947" s="259"/>
    </row>
    <row r="5948" spans="1:10">
      <c r="A5948" s="259"/>
      <c r="B5948" s="259"/>
      <c r="C5948" s="259"/>
      <c r="D5948" s="259"/>
      <c r="E5948" s="259"/>
      <c r="F5948" s="270"/>
      <c r="G5948" s="259"/>
      <c r="H5948" s="259"/>
      <c r="I5948" s="259"/>
      <c r="J5948" s="259"/>
    </row>
    <row r="5949" spans="1:10">
      <c r="A5949" s="259"/>
      <c r="B5949" s="259"/>
      <c r="C5949" s="259"/>
      <c r="D5949" s="259"/>
      <c r="E5949" s="259"/>
      <c r="F5949" s="270"/>
      <c r="G5949" s="259"/>
      <c r="H5949" s="259"/>
      <c r="I5949" s="259"/>
      <c r="J5949" s="259"/>
    </row>
    <row r="5950" spans="1:10">
      <c r="A5950" s="259"/>
      <c r="B5950" s="259"/>
      <c r="C5950" s="259"/>
      <c r="D5950" s="259"/>
      <c r="E5950" s="259"/>
      <c r="F5950" s="270"/>
      <c r="G5950" s="259"/>
      <c r="H5950" s="259"/>
      <c r="I5950" s="259"/>
      <c r="J5950" s="259"/>
    </row>
    <row r="5951" spans="1:10">
      <c r="A5951" s="259"/>
      <c r="B5951" s="259"/>
      <c r="C5951" s="259"/>
      <c r="D5951" s="259"/>
      <c r="E5951" s="259"/>
      <c r="F5951" s="270"/>
      <c r="G5951" s="259"/>
      <c r="H5951" s="259"/>
      <c r="I5951" s="259"/>
      <c r="J5951" s="259"/>
    </row>
    <row r="5952" spans="1:10">
      <c r="A5952" s="259"/>
      <c r="B5952" s="259"/>
      <c r="C5952" s="259"/>
      <c r="D5952" s="259"/>
      <c r="E5952" s="259"/>
      <c r="F5952" s="270"/>
      <c r="G5952" s="259"/>
      <c r="H5952" s="259"/>
      <c r="I5952" s="259"/>
      <c r="J5952" s="259"/>
    </row>
    <row r="5953" spans="1:10">
      <c r="A5953" s="259"/>
      <c r="B5953" s="259"/>
      <c r="C5953" s="259"/>
      <c r="D5953" s="259"/>
      <c r="E5953" s="259"/>
      <c r="F5953" s="270"/>
      <c r="G5953" s="259"/>
      <c r="H5953" s="259"/>
      <c r="I5953" s="259"/>
      <c r="J5953" s="259"/>
    </row>
    <row r="5954" spans="1:10">
      <c r="A5954" s="259"/>
      <c r="B5954" s="259"/>
      <c r="C5954" s="259"/>
      <c r="D5954" s="259"/>
      <c r="E5954" s="259"/>
      <c r="F5954" s="270"/>
      <c r="G5954" s="259"/>
      <c r="H5954" s="259"/>
      <c r="I5954" s="259"/>
      <c r="J5954" s="259"/>
    </row>
    <row r="5955" spans="1:10">
      <c r="A5955" s="259"/>
      <c r="B5955" s="259"/>
      <c r="C5955" s="259"/>
      <c r="D5955" s="259"/>
      <c r="E5955" s="259"/>
      <c r="F5955" s="270"/>
      <c r="G5955" s="259"/>
      <c r="H5955" s="259"/>
      <c r="I5955" s="259"/>
      <c r="J5955" s="259"/>
    </row>
    <row r="5956" spans="1:10">
      <c r="A5956" s="259"/>
      <c r="B5956" s="259"/>
      <c r="C5956" s="259"/>
      <c r="D5956" s="259"/>
      <c r="E5956" s="259"/>
      <c r="F5956" s="270"/>
      <c r="G5956" s="259"/>
      <c r="H5956" s="259"/>
      <c r="I5956" s="259"/>
      <c r="J5956" s="259"/>
    </row>
    <row r="5957" spans="1:10">
      <c r="A5957" s="259"/>
      <c r="B5957" s="259"/>
      <c r="C5957" s="259"/>
      <c r="D5957" s="259"/>
      <c r="E5957" s="259"/>
      <c r="F5957" s="270"/>
      <c r="G5957" s="259"/>
      <c r="H5957" s="259"/>
      <c r="I5957" s="259"/>
      <c r="J5957" s="259"/>
    </row>
    <row r="5958" spans="1:10">
      <c r="A5958" s="259"/>
      <c r="B5958" s="259"/>
      <c r="C5958" s="259"/>
      <c r="D5958" s="259"/>
      <c r="E5958" s="259"/>
      <c r="F5958" s="270"/>
      <c r="G5958" s="259"/>
      <c r="H5958" s="259"/>
      <c r="I5958" s="259"/>
      <c r="J5958" s="259"/>
    </row>
    <row r="5959" spans="1:10">
      <c r="A5959" s="259"/>
      <c r="B5959" s="259"/>
      <c r="C5959" s="259"/>
      <c r="D5959" s="259"/>
      <c r="E5959" s="259"/>
      <c r="F5959" s="270"/>
      <c r="G5959" s="259"/>
      <c r="H5959" s="259"/>
      <c r="I5959" s="259"/>
      <c r="J5959" s="259"/>
    </row>
    <row r="5960" spans="1:10">
      <c r="A5960" s="259"/>
      <c r="B5960" s="259"/>
      <c r="C5960" s="259"/>
      <c r="D5960" s="259"/>
      <c r="E5960" s="259"/>
      <c r="F5960" s="270"/>
      <c r="G5960" s="259"/>
      <c r="H5960" s="259"/>
      <c r="I5960" s="259"/>
      <c r="J5960" s="259"/>
    </row>
    <row r="5961" spans="1:10">
      <c r="A5961" s="259"/>
      <c r="B5961" s="259"/>
      <c r="C5961" s="259"/>
      <c r="D5961" s="259"/>
      <c r="E5961" s="259"/>
      <c r="F5961" s="270"/>
      <c r="G5961" s="259"/>
      <c r="H5961" s="259"/>
      <c r="I5961" s="259"/>
      <c r="J5961" s="259"/>
    </row>
    <row r="5962" spans="1:10">
      <c r="A5962" s="259"/>
      <c r="B5962" s="259"/>
      <c r="C5962" s="259"/>
      <c r="D5962" s="259"/>
      <c r="E5962" s="259"/>
      <c r="F5962" s="270"/>
      <c r="G5962" s="259"/>
      <c r="H5962" s="259"/>
      <c r="I5962" s="259"/>
      <c r="J5962" s="259"/>
    </row>
    <row r="5963" spans="1:10">
      <c r="A5963" s="259"/>
      <c r="B5963" s="259"/>
      <c r="C5963" s="259"/>
      <c r="D5963" s="259"/>
      <c r="E5963" s="259"/>
      <c r="F5963" s="270"/>
      <c r="G5963" s="259"/>
      <c r="H5963" s="259"/>
      <c r="I5963" s="259"/>
      <c r="J5963" s="259"/>
    </row>
    <row r="5964" spans="1:10">
      <c r="A5964" s="259"/>
      <c r="B5964" s="259"/>
      <c r="C5964" s="259"/>
      <c r="D5964" s="259"/>
      <c r="E5964" s="259"/>
      <c r="F5964" s="270"/>
      <c r="G5964" s="259"/>
      <c r="H5964" s="259"/>
      <c r="I5964" s="259"/>
      <c r="J5964" s="259"/>
    </row>
    <row r="5965" spans="1:10">
      <c r="A5965" s="259"/>
      <c r="B5965" s="259"/>
      <c r="C5965" s="259"/>
      <c r="D5965" s="259"/>
      <c r="E5965" s="259"/>
      <c r="F5965" s="270"/>
      <c r="G5965" s="259"/>
      <c r="H5965" s="259"/>
      <c r="I5965" s="259"/>
      <c r="J5965" s="259"/>
    </row>
    <row r="5966" spans="1:10">
      <c r="A5966" s="259"/>
      <c r="B5966" s="259"/>
      <c r="C5966" s="259"/>
      <c r="D5966" s="259"/>
      <c r="E5966" s="259"/>
      <c r="F5966" s="270"/>
      <c r="G5966" s="259"/>
      <c r="H5966" s="259"/>
      <c r="I5966" s="259"/>
      <c r="J5966" s="259"/>
    </row>
    <row r="5967" spans="1:10">
      <c r="A5967" s="259"/>
      <c r="B5967" s="259"/>
      <c r="C5967" s="259"/>
      <c r="D5967" s="259"/>
      <c r="E5967" s="259"/>
      <c r="F5967" s="270"/>
      <c r="G5967" s="259"/>
      <c r="H5967" s="259"/>
      <c r="I5967" s="259"/>
      <c r="J5967" s="259"/>
    </row>
    <row r="5968" spans="1:10">
      <c r="A5968" s="259"/>
      <c r="B5968" s="259"/>
      <c r="C5968" s="259"/>
      <c r="D5968" s="259"/>
      <c r="E5968" s="259"/>
      <c r="F5968" s="270"/>
      <c r="G5968" s="259"/>
      <c r="H5968" s="259"/>
      <c r="I5968" s="259"/>
      <c r="J5968" s="259"/>
    </row>
    <row r="5969" spans="1:10">
      <c r="A5969" s="259"/>
      <c r="B5969" s="259"/>
      <c r="C5969" s="259"/>
      <c r="D5969" s="259"/>
      <c r="E5969" s="259"/>
      <c r="F5969" s="270"/>
      <c r="G5969" s="259"/>
      <c r="H5969" s="259"/>
      <c r="I5969" s="259"/>
      <c r="J5969" s="259"/>
    </row>
    <row r="5970" spans="1:10">
      <c r="A5970" s="259"/>
      <c r="B5970" s="259"/>
      <c r="C5970" s="259"/>
      <c r="D5970" s="259"/>
      <c r="E5970" s="259"/>
      <c r="F5970" s="270"/>
      <c r="G5970" s="259"/>
      <c r="H5970" s="259"/>
      <c r="I5970" s="259"/>
      <c r="J5970" s="259"/>
    </row>
    <row r="5971" spans="1:10">
      <c r="A5971" s="259"/>
      <c r="B5971" s="259"/>
      <c r="C5971" s="259"/>
      <c r="D5971" s="259"/>
      <c r="E5971" s="259"/>
      <c r="F5971" s="270"/>
      <c r="G5971" s="259"/>
      <c r="H5971" s="259"/>
      <c r="I5971" s="259"/>
      <c r="J5971" s="259"/>
    </row>
    <row r="5972" spans="1:10">
      <c r="A5972" s="259"/>
      <c r="B5972" s="259"/>
      <c r="C5972" s="259"/>
      <c r="D5972" s="259"/>
      <c r="E5972" s="259"/>
      <c r="F5972" s="270"/>
      <c r="G5972" s="259"/>
      <c r="H5972" s="259"/>
      <c r="I5972" s="259"/>
      <c r="J5972" s="259"/>
    </row>
    <row r="5973" spans="1:10">
      <c r="A5973" s="259"/>
      <c r="B5973" s="259"/>
      <c r="C5973" s="259"/>
      <c r="D5973" s="259"/>
      <c r="E5973" s="259"/>
      <c r="F5973" s="270"/>
      <c r="G5973" s="259"/>
      <c r="H5973" s="259"/>
      <c r="I5973" s="259"/>
      <c r="J5973" s="259"/>
    </row>
    <row r="5974" spans="1:10">
      <c r="A5974" s="259"/>
      <c r="B5974" s="259"/>
      <c r="C5974" s="259"/>
      <c r="D5974" s="259"/>
      <c r="E5974" s="259"/>
      <c r="F5974" s="270"/>
      <c r="G5974" s="259"/>
      <c r="H5974" s="259"/>
      <c r="I5974" s="259"/>
      <c r="J5974" s="259"/>
    </row>
    <row r="5975" spans="1:10">
      <c r="A5975" s="259"/>
      <c r="B5975" s="259"/>
      <c r="C5975" s="259"/>
      <c r="D5975" s="259"/>
      <c r="E5975" s="259"/>
      <c r="F5975" s="270"/>
      <c r="G5975" s="259"/>
      <c r="H5975" s="259"/>
      <c r="I5975" s="259"/>
      <c r="J5975" s="259"/>
    </row>
    <row r="5976" spans="1:10">
      <c r="A5976" s="259"/>
      <c r="B5976" s="259"/>
      <c r="C5976" s="259"/>
      <c r="D5976" s="259"/>
      <c r="E5976" s="259"/>
      <c r="F5976" s="270"/>
      <c r="G5976" s="259"/>
      <c r="H5976" s="259"/>
      <c r="I5976" s="259"/>
      <c r="J5976" s="259"/>
    </row>
    <row r="5977" spans="1:10">
      <c r="A5977" s="259"/>
      <c r="B5977" s="259"/>
      <c r="C5977" s="259"/>
      <c r="D5977" s="259"/>
      <c r="E5977" s="259"/>
      <c r="F5977" s="270"/>
      <c r="G5977" s="259"/>
      <c r="H5977" s="259"/>
      <c r="I5977" s="259"/>
      <c r="J5977" s="259"/>
    </row>
    <row r="5978" spans="1:10">
      <c r="A5978" s="259"/>
      <c r="B5978" s="259"/>
      <c r="C5978" s="259"/>
      <c r="D5978" s="259"/>
      <c r="E5978" s="259"/>
      <c r="F5978" s="270"/>
      <c r="G5978" s="259"/>
      <c r="H5978" s="259"/>
      <c r="I5978" s="259"/>
      <c r="J5978" s="259"/>
    </row>
    <row r="5979" spans="1:10">
      <c r="A5979" s="259"/>
      <c r="B5979" s="259"/>
      <c r="C5979" s="259"/>
      <c r="D5979" s="259"/>
      <c r="E5979" s="259"/>
      <c r="F5979" s="270"/>
      <c r="G5979" s="259"/>
      <c r="H5979" s="259"/>
      <c r="I5979" s="259"/>
      <c r="J5979" s="259"/>
    </row>
    <row r="5980" spans="1:10">
      <c r="A5980" s="259"/>
      <c r="B5980" s="259"/>
      <c r="C5980" s="259"/>
      <c r="D5980" s="259"/>
      <c r="E5980" s="259"/>
      <c r="F5980" s="270"/>
      <c r="G5980" s="259"/>
      <c r="H5980" s="259"/>
      <c r="I5980" s="259"/>
      <c r="J5980" s="259"/>
    </row>
    <row r="5981" spans="1:10">
      <c r="A5981" s="259"/>
      <c r="B5981" s="259"/>
      <c r="C5981" s="259"/>
      <c r="D5981" s="259"/>
      <c r="E5981" s="259"/>
      <c r="F5981" s="270"/>
      <c r="G5981" s="259"/>
      <c r="H5981" s="259"/>
      <c r="I5981" s="259"/>
      <c r="J5981" s="259"/>
    </row>
    <row r="5982" spans="1:10">
      <c r="A5982" s="259"/>
      <c r="B5982" s="259"/>
      <c r="C5982" s="259"/>
      <c r="D5982" s="259"/>
      <c r="E5982" s="259"/>
      <c r="F5982" s="270"/>
      <c r="G5982" s="259"/>
      <c r="H5982" s="259"/>
      <c r="I5982" s="259"/>
      <c r="J5982" s="259"/>
    </row>
    <row r="5983" spans="1:10">
      <c r="A5983" s="259"/>
      <c r="B5983" s="259"/>
      <c r="C5983" s="259"/>
      <c r="D5983" s="259"/>
      <c r="E5983" s="259"/>
      <c r="F5983" s="270"/>
      <c r="G5983" s="259"/>
      <c r="H5983" s="259"/>
      <c r="I5983" s="259"/>
      <c r="J5983" s="259"/>
    </row>
    <row r="5984" spans="1:10">
      <c r="A5984" s="259"/>
      <c r="B5984" s="259"/>
      <c r="C5984" s="259"/>
      <c r="D5984" s="259"/>
      <c r="E5984" s="259"/>
      <c r="F5984" s="270"/>
      <c r="G5984" s="259"/>
      <c r="H5984" s="259"/>
      <c r="I5984" s="259"/>
      <c r="J5984" s="259"/>
    </row>
    <row r="5985" spans="1:10">
      <c r="A5985" s="259"/>
      <c r="B5985" s="259"/>
      <c r="C5985" s="259"/>
      <c r="D5985" s="259"/>
      <c r="E5985" s="259"/>
      <c r="F5985" s="270"/>
      <c r="G5985" s="259"/>
      <c r="H5985" s="259"/>
      <c r="I5985" s="259"/>
      <c r="J5985" s="259"/>
    </row>
    <row r="5986" spans="1:10">
      <c r="A5986" s="259"/>
      <c r="B5986" s="259"/>
      <c r="C5986" s="259"/>
      <c r="D5986" s="259"/>
      <c r="E5986" s="259"/>
      <c r="F5986" s="270"/>
      <c r="G5986" s="259"/>
      <c r="H5986" s="259"/>
      <c r="I5986" s="259"/>
      <c r="J5986" s="259"/>
    </row>
    <row r="5987" spans="1:10">
      <c r="A5987" s="259"/>
      <c r="B5987" s="259"/>
      <c r="C5987" s="259"/>
      <c r="D5987" s="259"/>
      <c r="E5987" s="259"/>
      <c r="F5987" s="270"/>
      <c r="G5987" s="259"/>
      <c r="H5987" s="259"/>
      <c r="I5987" s="259"/>
      <c r="J5987" s="259"/>
    </row>
    <row r="5988" spans="1:10">
      <c r="A5988" s="259"/>
      <c r="B5988" s="259"/>
      <c r="C5988" s="259"/>
      <c r="D5988" s="259"/>
      <c r="E5988" s="259"/>
      <c r="F5988" s="270"/>
      <c r="G5988" s="259"/>
      <c r="H5988" s="259"/>
      <c r="I5988" s="259"/>
      <c r="J5988" s="259"/>
    </row>
    <row r="5989" spans="1:10">
      <c r="A5989" s="259"/>
      <c r="B5989" s="259"/>
      <c r="C5989" s="259"/>
      <c r="D5989" s="259"/>
      <c r="E5989" s="259"/>
      <c r="F5989" s="270"/>
      <c r="G5989" s="259"/>
      <c r="H5989" s="259"/>
      <c r="I5989" s="259"/>
      <c r="J5989" s="259"/>
    </row>
    <row r="5990" spans="1:10">
      <c r="A5990" s="259"/>
      <c r="B5990" s="259"/>
      <c r="C5990" s="259"/>
      <c r="D5990" s="259"/>
      <c r="E5990" s="259"/>
      <c r="F5990" s="270"/>
      <c r="G5990" s="259"/>
      <c r="H5990" s="259"/>
      <c r="I5990" s="259"/>
      <c r="J5990" s="259"/>
    </row>
    <row r="5991" spans="1:10">
      <c r="A5991" s="259"/>
      <c r="B5991" s="259"/>
      <c r="C5991" s="259"/>
      <c r="D5991" s="259"/>
      <c r="E5991" s="259"/>
      <c r="F5991" s="270"/>
      <c r="G5991" s="259"/>
      <c r="H5991" s="259"/>
      <c r="I5991" s="259"/>
      <c r="J5991" s="259"/>
    </row>
    <row r="5992" spans="1:10">
      <c r="A5992" s="259"/>
      <c r="B5992" s="259"/>
      <c r="C5992" s="259"/>
      <c r="D5992" s="259"/>
      <c r="E5992" s="259"/>
      <c r="F5992" s="270"/>
      <c r="G5992" s="259"/>
      <c r="H5992" s="259"/>
      <c r="I5992" s="259"/>
      <c r="J5992" s="259"/>
    </row>
    <row r="5993" spans="1:10">
      <c r="A5993" s="259"/>
      <c r="B5993" s="259"/>
      <c r="C5993" s="259"/>
      <c r="D5993" s="259"/>
      <c r="E5993" s="259"/>
      <c r="F5993" s="270"/>
      <c r="G5993" s="259"/>
      <c r="H5993" s="259"/>
      <c r="I5993" s="259"/>
      <c r="J5993" s="259"/>
    </row>
    <row r="5994" spans="1:10">
      <c r="A5994" s="259"/>
      <c r="B5994" s="259"/>
      <c r="C5994" s="259"/>
      <c r="D5994" s="259"/>
      <c r="E5994" s="259"/>
      <c r="F5994" s="270"/>
      <c r="G5994" s="259"/>
      <c r="H5994" s="259"/>
      <c r="I5994" s="259"/>
      <c r="J5994" s="259"/>
    </row>
    <row r="5995" spans="1:10">
      <c r="A5995" s="259"/>
      <c r="B5995" s="259"/>
      <c r="C5995" s="259"/>
      <c r="D5995" s="259"/>
      <c r="E5995" s="259"/>
      <c r="F5995" s="270"/>
      <c r="G5995" s="259"/>
      <c r="H5995" s="259"/>
      <c r="I5995" s="259"/>
      <c r="J5995" s="259"/>
    </row>
    <row r="5996" spans="1:10">
      <c r="A5996" s="259"/>
      <c r="B5996" s="259"/>
      <c r="C5996" s="259"/>
      <c r="D5996" s="259"/>
      <c r="E5996" s="259"/>
      <c r="F5996" s="270"/>
      <c r="G5996" s="259"/>
      <c r="H5996" s="259"/>
      <c r="I5996" s="259"/>
      <c r="J5996" s="259"/>
    </row>
    <row r="5997" spans="1:10">
      <c r="A5997" s="259"/>
      <c r="B5997" s="259"/>
      <c r="C5997" s="259"/>
      <c r="D5997" s="259"/>
      <c r="E5997" s="259"/>
      <c r="F5997" s="270"/>
      <c r="G5997" s="259"/>
      <c r="H5997" s="259"/>
      <c r="I5997" s="259"/>
      <c r="J5997" s="259"/>
    </row>
    <row r="5998" spans="1:10">
      <c r="A5998" s="259"/>
      <c r="B5998" s="259"/>
      <c r="C5998" s="259"/>
      <c r="D5998" s="259"/>
      <c r="E5998" s="259"/>
      <c r="F5998" s="270"/>
      <c r="G5998" s="259"/>
      <c r="H5998" s="259"/>
      <c r="I5998" s="259"/>
      <c r="J5998" s="259"/>
    </row>
    <row r="5999" spans="1:10">
      <c r="A5999" s="259"/>
      <c r="B5999" s="259"/>
      <c r="C5999" s="259"/>
      <c r="D5999" s="259"/>
      <c r="E5999" s="259"/>
      <c r="F5999" s="270"/>
      <c r="G5999" s="259"/>
      <c r="H5999" s="259"/>
      <c r="I5999" s="259"/>
      <c r="J5999" s="259"/>
    </row>
    <row r="6000" spans="1:10">
      <c r="A6000" s="259"/>
      <c r="B6000" s="259"/>
      <c r="C6000" s="259"/>
      <c r="D6000" s="259"/>
      <c r="E6000" s="259"/>
      <c r="F6000" s="270"/>
      <c r="G6000" s="259"/>
      <c r="H6000" s="259"/>
      <c r="I6000" s="259"/>
      <c r="J6000" s="259"/>
    </row>
    <row r="6001" spans="1:10">
      <c r="A6001" s="259"/>
      <c r="B6001" s="259"/>
      <c r="C6001" s="259"/>
      <c r="D6001" s="259"/>
      <c r="E6001" s="259"/>
      <c r="F6001" s="270"/>
      <c r="G6001" s="259"/>
      <c r="H6001" s="259"/>
      <c r="I6001" s="259"/>
      <c r="J6001" s="259"/>
    </row>
    <row r="6002" spans="1:10">
      <c r="A6002" s="259"/>
      <c r="B6002" s="259"/>
      <c r="C6002" s="259"/>
      <c r="D6002" s="259"/>
      <c r="E6002" s="259"/>
      <c r="F6002" s="270"/>
      <c r="G6002" s="259"/>
      <c r="H6002" s="259"/>
      <c r="I6002" s="259"/>
      <c r="J6002" s="259"/>
    </row>
    <row r="6003" spans="1:10">
      <c r="A6003" s="259"/>
      <c r="B6003" s="259"/>
      <c r="C6003" s="259"/>
      <c r="D6003" s="259"/>
      <c r="E6003" s="259"/>
      <c r="F6003" s="270"/>
      <c r="G6003" s="259"/>
      <c r="H6003" s="259"/>
      <c r="I6003" s="259"/>
      <c r="J6003" s="259"/>
    </row>
    <row r="6004" spans="1:10">
      <c r="A6004" s="259"/>
      <c r="B6004" s="259"/>
      <c r="C6004" s="259"/>
      <c r="D6004" s="259"/>
      <c r="E6004" s="259"/>
      <c r="F6004" s="270"/>
      <c r="G6004" s="259"/>
      <c r="H6004" s="259"/>
      <c r="I6004" s="259"/>
      <c r="J6004" s="259"/>
    </row>
    <row r="6005" spans="1:10">
      <c r="A6005" s="259"/>
      <c r="B6005" s="259"/>
      <c r="C6005" s="259"/>
      <c r="D6005" s="259"/>
      <c r="E6005" s="259"/>
      <c r="F6005" s="270"/>
      <c r="G6005" s="259"/>
      <c r="H6005" s="259"/>
      <c r="I6005" s="259"/>
      <c r="J6005" s="259"/>
    </row>
    <row r="6006" spans="1:10">
      <c r="A6006" s="259"/>
      <c r="B6006" s="259"/>
      <c r="C6006" s="259"/>
      <c r="D6006" s="259"/>
      <c r="E6006" s="259"/>
      <c r="F6006" s="270"/>
      <c r="G6006" s="259"/>
      <c r="H6006" s="259"/>
      <c r="I6006" s="259"/>
      <c r="J6006" s="259"/>
    </row>
    <row r="6007" spans="1:10">
      <c r="A6007" s="259"/>
      <c r="B6007" s="259"/>
      <c r="C6007" s="259"/>
      <c r="D6007" s="259"/>
      <c r="E6007" s="259"/>
      <c r="F6007" s="270"/>
      <c r="G6007" s="259"/>
      <c r="H6007" s="259"/>
      <c r="I6007" s="259"/>
      <c r="J6007" s="259"/>
    </row>
    <row r="6008" spans="1:10">
      <c r="A6008" s="259"/>
      <c r="B6008" s="259"/>
      <c r="C6008" s="259"/>
      <c r="D6008" s="259"/>
      <c r="E6008" s="259"/>
      <c r="F6008" s="270"/>
      <c r="G6008" s="259"/>
      <c r="H6008" s="259"/>
      <c r="I6008" s="259"/>
      <c r="J6008" s="259"/>
    </row>
    <row r="6009" spans="1:10">
      <c r="A6009" s="259"/>
      <c r="B6009" s="259"/>
      <c r="C6009" s="259"/>
      <c r="D6009" s="259"/>
      <c r="E6009" s="259"/>
      <c r="F6009" s="270"/>
      <c r="G6009" s="259"/>
      <c r="H6009" s="259"/>
      <c r="I6009" s="259"/>
      <c r="J6009" s="259"/>
    </row>
    <row r="6010" spans="1:10">
      <c r="A6010" s="259"/>
      <c r="B6010" s="259"/>
      <c r="C6010" s="259"/>
      <c r="D6010" s="259"/>
      <c r="E6010" s="259"/>
      <c r="F6010" s="270"/>
      <c r="G6010" s="259"/>
      <c r="H6010" s="259"/>
      <c r="I6010" s="259"/>
      <c r="J6010" s="259"/>
    </row>
    <row r="6011" spans="1:10">
      <c r="A6011" s="259"/>
      <c r="B6011" s="259"/>
      <c r="C6011" s="259"/>
      <c r="D6011" s="259"/>
      <c r="E6011" s="259"/>
      <c r="F6011" s="270"/>
      <c r="G6011" s="259"/>
      <c r="H6011" s="259"/>
      <c r="I6011" s="259"/>
      <c r="J6011" s="259"/>
    </row>
    <row r="6012" spans="1:10">
      <c r="A6012" s="259"/>
      <c r="B6012" s="259"/>
      <c r="C6012" s="259"/>
      <c r="D6012" s="259"/>
      <c r="E6012" s="259"/>
      <c r="F6012" s="270"/>
      <c r="G6012" s="259"/>
      <c r="H6012" s="259"/>
      <c r="I6012" s="259"/>
      <c r="J6012" s="259"/>
    </row>
    <row r="6013" spans="1:10">
      <c r="A6013" s="259"/>
      <c r="B6013" s="259"/>
      <c r="C6013" s="259"/>
      <c r="D6013" s="259"/>
      <c r="E6013" s="259"/>
      <c r="F6013" s="270"/>
      <c r="G6013" s="259"/>
      <c r="H6013" s="259"/>
      <c r="I6013" s="259"/>
      <c r="J6013" s="259"/>
    </row>
    <row r="6014" spans="1:10">
      <c r="A6014" s="259"/>
      <c r="B6014" s="259"/>
      <c r="C6014" s="259"/>
      <c r="D6014" s="259"/>
      <c r="E6014" s="259"/>
      <c r="F6014" s="270"/>
      <c r="G6014" s="259"/>
      <c r="H6014" s="259"/>
      <c r="I6014" s="259"/>
      <c r="J6014" s="259"/>
    </row>
    <row r="6015" spans="1:10">
      <c r="A6015" s="259"/>
      <c r="B6015" s="259"/>
      <c r="C6015" s="259"/>
      <c r="D6015" s="259"/>
      <c r="E6015" s="259"/>
      <c r="F6015" s="270"/>
      <c r="G6015" s="259"/>
      <c r="H6015" s="259"/>
      <c r="I6015" s="259"/>
      <c r="J6015" s="259"/>
    </row>
    <row r="6016" spans="1:10">
      <c r="A6016" s="259"/>
      <c r="B6016" s="259"/>
      <c r="C6016" s="259"/>
      <c r="D6016" s="259"/>
      <c r="E6016" s="259"/>
      <c r="F6016" s="270"/>
      <c r="G6016" s="259"/>
      <c r="H6016" s="259"/>
      <c r="I6016" s="259"/>
      <c r="J6016" s="259"/>
    </row>
    <row r="6017" spans="1:10">
      <c r="A6017" s="259"/>
      <c r="B6017" s="259"/>
      <c r="C6017" s="259"/>
      <c r="D6017" s="259"/>
      <c r="E6017" s="259"/>
      <c r="F6017" s="270"/>
      <c r="G6017" s="259"/>
      <c r="H6017" s="259"/>
      <c r="I6017" s="259"/>
      <c r="J6017" s="259"/>
    </row>
    <row r="6018" spans="1:10">
      <c r="A6018" s="259"/>
      <c r="B6018" s="259"/>
      <c r="C6018" s="259"/>
      <c r="D6018" s="259"/>
      <c r="E6018" s="259"/>
      <c r="F6018" s="270"/>
      <c r="G6018" s="259"/>
      <c r="H6018" s="259"/>
      <c r="I6018" s="259"/>
      <c r="J6018" s="259"/>
    </row>
    <row r="6019" spans="1:10">
      <c r="A6019" s="259"/>
      <c r="B6019" s="259"/>
      <c r="C6019" s="259"/>
      <c r="D6019" s="259"/>
      <c r="E6019" s="259"/>
      <c r="F6019" s="270"/>
      <c r="G6019" s="259"/>
      <c r="H6019" s="259"/>
      <c r="I6019" s="259"/>
      <c r="J6019" s="259"/>
    </row>
    <row r="6020" spans="1:10">
      <c r="A6020" s="259"/>
      <c r="B6020" s="259"/>
      <c r="C6020" s="259"/>
      <c r="D6020" s="259"/>
      <c r="E6020" s="259"/>
      <c r="F6020" s="270"/>
      <c r="G6020" s="259"/>
      <c r="H6020" s="259"/>
      <c r="I6020" s="259"/>
      <c r="J6020" s="259"/>
    </row>
    <row r="6021" spans="1:10">
      <c r="A6021" s="259"/>
      <c r="B6021" s="259"/>
      <c r="C6021" s="259"/>
      <c r="D6021" s="259"/>
      <c r="E6021" s="259"/>
      <c r="F6021" s="270"/>
      <c r="G6021" s="259"/>
      <c r="H6021" s="259"/>
      <c r="I6021" s="259"/>
      <c r="J6021" s="259"/>
    </row>
    <row r="6022" spans="1:10">
      <c r="A6022" s="259"/>
      <c r="B6022" s="259"/>
      <c r="C6022" s="259"/>
      <c r="D6022" s="259"/>
      <c r="E6022" s="259"/>
      <c r="F6022" s="270"/>
      <c r="G6022" s="259"/>
      <c r="H6022" s="259"/>
      <c r="I6022" s="259"/>
      <c r="J6022" s="259"/>
    </row>
    <row r="6023" spans="1:10">
      <c r="A6023" s="259"/>
      <c r="B6023" s="259"/>
      <c r="C6023" s="259"/>
      <c r="D6023" s="259"/>
      <c r="E6023" s="259"/>
      <c r="F6023" s="270"/>
      <c r="G6023" s="259"/>
      <c r="H6023" s="259"/>
      <c r="I6023" s="259"/>
      <c r="J6023" s="259"/>
    </row>
    <row r="6024" spans="1:10">
      <c r="A6024" s="259"/>
      <c r="B6024" s="259"/>
      <c r="C6024" s="259"/>
      <c r="D6024" s="259"/>
      <c r="E6024" s="259"/>
      <c r="F6024" s="270"/>
      <c r="G6024" s="259"/>
      <c r="H6024" s="259"/>
      <c r="I6024" s="259"/>
      <c r="J6024" s="259"/>
    </row>
    <row r="6025" spans="1:10">
      <c r="A6025" s="259"/>
      <c r="B6025" s="259"/>
      <c r="C6025" s="259"/>
      <c r="D6025" s="259"/>
      <c r="E6025" s="259"/>
      <c r="F6025" s="270"/>
      <c r="G6025" s="259"/>
      <c r="H6025" s="259"/>
      <c r="I6025" s="259"/>
      <c r="J6025" s="259"/>
    </row>
    <row r="6026" spans="1:10">
      <c r="A6026" s="259"/>
      <c r="B6026" s="259"/>
      <c r="C6026" s="259"/>
      <c r="D6026" s="259"/>
      <c r="E6026" s="259"/>
      <c r="F6026" s="270"/>
      <c r="G6026" s="259"/>
      <c r="H6026" s="259"/>
      <c r="I6026" s="259"/>
      <c r="J6026" s="259"/>
    </row>
    <row r="6027" spans="1:10">
      <c r="A6027" s="259"/>
      <c r="B6027" s="259"/>
      <c r="C6027" s="259"/>
      <c r="D6027" s="259"/>
      <c r="E6027" s="259"/>
      <c r="F6027" s="270"/>
      <c r="G6027" s="259"/>
      <c r="H6027" s="259"/>
      <c r="I6027" s="259"/>
      <c r="J6027" s="259"/>
    </row>
    <row r="6028" spans="1:10">
      <c r="A6028" s="259"/>
      <c r="B6028" s="259"/>
      <c r="C6028" s="259"/>
      <c r="D6028" s="259"/>
      <c r="E6028" s="259"/>
      <c r="F6028" s="270"/>
      <c r="G6028" s="259"/>
      <c r="H6028" s="259"/>
      <c r="I6028" s="259"/>
      <c r="J6028" s="259"/>
    </row>
    <row r="6029" spans="1:10">
      <c r="A6029" s="259"/>
      <c r="B6029" s="259"/>
      <c r="C6029" s="259"/>
      <c r="D6029" s="259"/>
      <c r="E6029" s="259"/>
      <c r="F6029" s="270"/>
      <c r="G6029" s="259"/>
      <c r="H6029" s="259"/>
      <c r="I6029" s="259"/>
      <c r="J6029" s="259"/>
    </row>
    <row r="6030" spans="1:10">
      <c r="A6030" s="259"/>
      <c r="B6030" s="259"/>
      <c r="C6030" s="259"/>
      <c r="D6030" s="259"/>
      <c r="E6030" s="259"/>
      <c r="F6030" s="270"/>
      <c r="G6030" s="259"/>
      <c r="H6030" s="259"/>
      <c r="I6030" s="259"/>
      <c r="J6030" s="259"/>
    </row>
    <row r="6031" spans="1:10">
      <c r="A6031" s="259"/>
      <c r="B6031" s="259"/>
      <c r="C6031" s="259"/>
      <c r="D6031" s="259"/>
      <c r="E6031" s="259"/>
      <c r="F6031" s="270"/>
      <c r="G6031" s="259"/>
      <c r="H6031" s="259"/>
      <c r="I6031" s="259"/>
      <c r="J6031" s="259"/>
    </row>
    <row r="6032" spans="1:10">
      <c r="A6032" s="259"/>
      <c r="B6032" s="259"/>
      <c r="C6032" s="259"/>
      <c r="D6032" s="259"/>
      <c r="E6032" s="259"/>
      <c r="F6032" s="270"/>
      <c r="G6032" s="259"/>
      <c r="H6032" s="259"/>
      <c r="I6032" s="259"/>
      <c r="J6032" s="259"/>
    </row>
    <row r="6033" spans="1:10">
      <c r="A6033" s="259"/>
      <c r="B6033" s="259"/>
      <c r="C6033" s="259"/>
      <c r="D6033" s="259"/>
      <c r="E6033" s="259"/>
      <c r="F6033" s="270"/>
      <c r="G6033" s="259"/>
      <c r="H6033" s="259"/>
      <c r="I6033" s="259"/>
      <c r="J6033" s="259"/>
    </row>
    <row r="6034" spans="1:10">
      <c r="A6034" s="259"/>
      <c r="B6034" s="259"/>
      <c r="C6034" s="259"/>
      <c r="D6034" s="259"/>
      <c r="E6034" s="259"/>
      <c r="F6034" s="270"/>
      <c r="G6034" s="259"/>
      <c r="H6034" s="259"/>
      <c r="I6034" s="259"/>
      <c r="J6034" s="259"/>
    </row>
    <row r="6035" spans="1:10">
      <c r="A6035" s="259"/>
      <c r="B6035" s="259"/>
      <c r="C6035" s="259"/>
      <c r="D6035" s="259"/>
      <c r="E6035" s="259"/>
      <c r="F6035" s="270"/>
      <c r="G6035" s="259"/>
      <c r="H6035" s="259"/>
      <c r="I6035" s="259"/>
      <c r="J6035" s="259"/>
    </row>
    <row r="6036" spans="1:10">
      <c r="A6036" s="259"/>
      <c r="B6036" s="259"/>
      <c r="C6036" s="259"/>
      <c r="D6036" s="259"/>
      <c r="E6036" s="259"/>
      <c r="F6036" s="270"/>
      <c r="G6036" s="259"/>
      <c r="H6036" s="259"/>
      <c r="I6036" s="259"/>
      <c r="J6036" s="259"/>
    </row>
    <row r="6037" spans="1:10">
      <c r="A6037" s="259"/>
      <c r="B6037" s="259"/>
      <c r="C6037" s="259"/>
      <c r="D6037" s="259"/>
      <c r="E6037" s="259"/>
      <c r="F6037" s="270"/>
      <c r="G6037" s="259"/>
      <c r="H6037" s="259"/>
      <c r="I6037" s="259"/>
      <c r="J6037" s="259"/>
    </row>
    <row r="6038" spans="1:10">
      <c r="A6038" s="259"/>
      <c r="B6038" s="259"/>
      <c r="C6038" s="259"/>
      <c r="D6038" s="259"/>
      <c r="E6038" s="259"/>
      <c r="F6038" s="270"/>
      <c r="G6038" s="259"/>
      <c r="H6038" s="259"/>
      <c r="I6038" s="259"/>
      <c r="J6038" s="259"/>
    </row>
    <row r="6039" spans="1:10">
      <c r="A6039" s="259"/>
      <c r="B6039" s="259"/>
      <c r="C6039" s="259"/>
      <c r="D6039" s="259"/>
      <c r="E6039" s="259"/>
      <c r="F6039" s="270"/>
      <c r="G6039" s="259"/>
      <c r="H6039" s="259"/>
      <c r="I6039" s="259"/>
      <c r="J6039" s="259"/>
    </row>
    <row r="6040" spans="1:10">
      <c r="A6040" s="259"/>
      <c r="B6040" s="259"/>
      <c r="C6040" s="259"/>
      <c r="D6040" s="259"/>
      <c r="E6040" s="259"/>
      <c r="F6040" s="270"/>
      <c r="G6040" s="259"/>
      <c r="H6040" s="259"/>
      <c r="I6040" s="259"/>
      <c r="J6040" s="259"/>
    </row>
    <row r="6041" spans="1:10">
      <c r="A6041" s="259"/>
      <c r="B6041" s="259"/>
      <c r="C6041" s="259"/>
      <c r="D6041" s="259"/>
      <c r="E6041" s="259"/>
      <c r="F6041" s="270"/>
      <c r="G6041" s="259"/>
      <c r="H6041" s="259"/>
      <c r="I6041" s="259"/>
      <c r="J6041" s="259"/>
    </row>
    <row r="6042" spans="1:10">
      <c r="A6042" s="259"/>
      <c r="B6042" s="259"/>
      <c r="C6042" s="259"/>
      <c r="D6042" s="259"/>
      <c r="E6042" s="259"/>
      <c r="F6042" s="270"/>
      <c r="G6042" s="259"/>
      <c r="H6042" s="259"/>
      <c r="I6042" s="259"/>
      <c r="J6042" s="259"/>
    </row>
    <row r="6043" spans="1:10">
      <c r="A6043" s="259"/>
      <c r="B6043" s="259"/>
      <c r="C6043" s="259"/>
      <c r="D6043" s="259"/>
      <c r="E6043" s="259"/>
      <c r="F6043" s="270"/>
      <c r="G6043" s="259"/>
      <c r="H6043" s="259"/>
      <c r="I6043" s="259"/>
      <c r="J6043" s="259"/>
    </row>
    <row r="6044" spans="1:10">
      <c r="A6044" s="259"/>
      <c r="B6044" s="259"/>
      <c r="C6044" s="259"/>
      <c r="D6044" s="259"/>
      <c r="E6044" s="259"/>
      <c r="F6044" s="270"/>
      <c r="G6044" s="259"/>
      <c r="H6044" s="259"/>
      <c r="I6044" s="259"/>
      <c r="J6044" s="259"/>
    </row>
    <row r="6045" spans="1:10">
      <c r="A6045" s="259"/>
      <c r="B6045" s="259"/>
      <c r="C6045" s="259"/>
      <c r="D6045" s="259"/>
      <c r="E6045" s="259"/>
      <c r="F6045" s="270"/>
      <c r="G6045" s="259"/>
      <c r="H6045" s="259"/>
      <c r="I6045" s="259"/>
      <c r="J6045" s="259"/>
    </row>
    <row r="6046" spans="1:10">
      <c r="A6046" s="259"/>
      <c r="B6046" s="259"/>
      <c r="C6046" s="259"/>
      <c r="D6046" s="259"/>
      <c r="E6046" s="259"/>
      <c r="F6046" s="270"/>
      <c r="G6046" s="259"/>
      <c r="H6046" s="259"/>
      <c r="I6046" s="259"/>
      <c r="J6046" s="259"/>
    </row>
    <row r="6047" spans="1:10">
      <c r="A6047" s="259"/>
      <c r="B6047" s="259"/>
      <c r="C6047" s="259"/>
      <c r="D6047" s="259"/>
      <c r="E6047" s="259"/>
      <c r="F6047" s="270"/>
      <c r="G6047" s="259"/>
      <c r="H6047" s="259"/>
      <c r="I6047" s="259"/>
      <c r="J6047" s="259"/>
    </row>
    <row r="6048" spans="1:10">
      <c r="A6048" s="259"/>
      <c r="B6048" s="259"/>
      <c r="C6048" s="259"/>
      <c r="D6048" s="259"/>
      <c r="E6048" s="259"/>
      <c r="F6048" s="270"/>
      <c r="G6048" s="259"/>
      <c r="H6048" s="259"/>
      <c r="I6048" s="259"/>
      <c r="J6048" s="259"/>
    </row>
    <row r="6049" spans="1:10">
      <c r="A6049" s="259"/>
      <c r="B6049" s="259"/>
      <c r="C6049" s="259"/>
      <c r="D6049" s="259"/>
      <c r="E6049" s="259"/>
      <c r="F6049" s="270"/>
      <c r="G6049" s="259"/>
      <c r="H6049" s="259"/>
      <c r="I6049" s="259"/>
      <c r="J6049" s="259"/>
    </row>
    <row r="6050" spans="1:10">
      <c r="A6050" s="259"/>
      <c r="B6050" s="259"/>
      <c r="C6050" s="259"/>
      <c r="D6050" s="259"/>
      <c r="E6050" s="259"/>
      <c r="F6050" s="270"/>
      <c r="G6050" s="259"/>
      <c r="H6050" s="259"/>
      <c r="I6050" s="259"/>
      <c r="J6050" s="259"/>
    </row>
    <row r="6051" spans="1:10">
      <c r="A6051" s="259"/>
      <c r="B6051" s="259"/>
      <c r="C6051" s="259"/>
      <c r="D6051" s="259"/>
      <c r="E6051" s="259"/>
      <c r="F6051" s="270"/>
      <c r="G6051" s="259"/>
      <c r="H6051" s="259"/>
      <c r="I6051" s="259"/>
      <c r="J6051" s="259"/>
    </row>
    <row r="6052" spans="1:10">
      <c r="A6052" s="259"/>
      <c r="B6052" s="259"/>
      <c r="C6052" s="259"/>
      <c r="D6052" s="259"/>
      <c r="E6052" s="259"/>
      <c r="F6052" s="270"/>
      <c r="G6052" s="259"/>
      <c r="H6052" s="259"/>
      <c r="I6052" s="259"/>
      <c r="J6052" s="259"/>
    </row>
    <row r="6053" spans="1:10">
      <c r="A6053" s="259"/>
      <c r="B6053" s="259"/>
      <c r="C6053" s="259"/>
      <c r="D6053" s="259"/>
      <c r="E6053" s="259"/>
      <c r="F6053" s="270"/>
      <c r="G6053" s="259"/>
      <c r="H6053" s="259"/>
      <c r="I6053" s="259"/>
      <c r="J6053" s="259"/>
    </row>
    <row r="6054" spans="1:10">
      <c r="A6054" s="259"/>
      <c r="B6054" s="259"/>
      <c r="C6054" s="259"/>
      <c r="D6054" s="259"/>
      <c r="E6054" s="259"/>
      <c r="F6054" s="270"/>
      <c r="G6054" s="259"/>
      <c r="H6054" s="259"/>
      <c r="I6054" s="259"/>
      <c r="J6054" s="259"/>
    </row>
    <row r="6055" spans="1:10">
      <c r="A6055" s="259"/>
      <c r="B6055" s="259"/>
      <c r="C6055" s="259"/>
      <c r="D6055" s="259"/>
      <c r="E6055" s="259"/>
      <c r="F6055" s="270"/>
      <c r="G6055" s="259"/>
      <c r="H6055" s="259"/>
      <c r="I6055" s="259"/>
      <c r="J6055" s="259"/>
    </row>
    <row r="6056" spans="1:10">
      <c r="A6056" s="259"/>
      <c r="B6056" s="259"/>
      <c r="C6056" s="259"/>
      <c r="D6056" s="259"/>
      <c r="E6056" s="259"/>
      <c r="F6056" s="270"/>
      <c r="G6056" s="259"/>
      <c r="H6056" s="259"/>
      <c r="I6056" s="259"/>
      <c r="J6056" s="259"/>
    </row>
    <row r="6057" spans="1:10">
      <c r="A6057" s="259"/>
      <c r="B6057" s="259"/>
      <c r="C6057" s="259"/>
      <c r="D6057" s="259"/>
      <c r="E6057" s="259"/>
      <c r="F6057" s="270"/>
      <c r="G6057" s="259"/>
      <c r="H6057" s="259"/>
      <c r="I6057" s="259"/>
      <c r="J6057" s="259"/>
    </row>
    <row r="6058" spans="1:10">
      <c r="A6058" s="259"/>
      <c r="B6058" s="259"/>
      <c r="C6058" s="259"/>
      <c r="D6058" s="259"/>
      <c r="E6058" s="259"/>
      <c r="F6058" s="270"/>
      <c r="G6058" s="259"/>
      <c r="H6058" s="259"/>
      <c r="I6058" s="259"/>
      <c r="J6058" s="259"/>
    </row>
    <row r="6059" spans="1:10">
      <c r="A6059" s="259"/>
      <c r="B6059" s="259"/>
      <c r="C6059" s="259"/>
      <c r="D6059" s="259"/>
      <c r="E6059" s="259"/>
      <c r="F6059" s="270"/>
      <c r="G6059" s="259"/>
      <c r="H6059" s="259"/>
      <c r="I6059" s="259"/>
      <c r="J6059" s="259"/>
    </row>
    <row r="6060" spans="1:10">
      <c r="A6060" s="259"/>
      <c r="B6060" s="259"/>
      <c r="C6060" s="259"/>
      <c r="D6060" s="259"/>
      <c r="E6060" s="259"/>
      <c r="F6060" s="270"/>
      <c r="G6060" s="259"/>
      <c r="H6060" s="259"/>
      <c r="I6060" s="259"/>
      <c r="J6060" s="259"/>
    </row>
    <row r="6061" spans="1:10">
      <c r="A6061" s="259"/>
      <c r="B6061" s="259"/>
      <c r="C6061" s="259"/>
      <c r="D6061" s="259"/>
      <c r="E6061" s="259"/>
      <c r="F6061" s="270"/>
      <c r="G6061" s="259"/>
      <c r="H6061" s="259"/>
      <c r="I6061" s="259"/>
      <c r="J6061" s="259"/>
    </row>
    <row r="6062" spans="1:10">
      <c r="A6062" s="259"/>
      <c r="B6062" s="259"/>
      <c r="C6062" s="259"/>
      <c r="D6062" s="259"/>
      <c r="E6062" s="259"/>
      <c r="F6062" s="270"/>
      <c r="G6062" s="259"/>
      <c r="H6062" s="259"/>
      <c r="I6062" s="259"/>
      <c r="J6062" s="259"/>
    </row>
    <row r="6063" spans="1:10">
      <c r="A6063" s="259"/>
      <c r="B6063" s="259"/>
      <c r="C6063" s="259"/>
      <c r="D6063" s="259"/>
      <c r="E6063" s="259"/>
      <c r="F6063" s="270"/>
      <c r="G6063" s="259"/>
      <c r="H6063" s="259"/>
      <c r="I6063" s="259"/>
      <c r="J6063" s="259"/>
    </row>
    <row r="6064" spans="1:10">
      <c r="A6064" s="259"/>
      <c r="B6064" s="259"/>
      <c r="C6064" s="259"/>
      <c r="D6064" s="259"/>
      <c r="E6064" s="259"/>
      <c r="F6064" s="270"/>
      <c r="G6064" s="259"/>
      <c r="H6064" s="259"/>
      <c r="I6064" s="259"/>
      <c r="J6064" s="259"/>
    </row>
    <row r="6065" spans="1:10">
      <c r="A6065" s="259"/>
      <c r="B6065" s="259"/>
      <c r="C6065" s="259"/>
      <c r="D6065" s="259"/>
      <c r="E6065" s="259"/>
      <c r="F6065" s="270"/>
      <c r="G6065" s="259"/>
      <c r="H6065" s="259"/>
      <c r="I6065" s="259"/>
      <c r="J6065" s="259"/>
    </row>
    <row r="6066" spans="1:10">
      <c r="A6066" s="259"/>
      <c r="B6066" s="259"/>
      <c r="C6066" s="259"/>
      <c r="D6066" s="259"/>
      <c r="E6066" s="259"/>
      <c r="F6066" s="270"/>
      <c r="G6066" s="259"/>
      <c r="H6066" s="259"/>
      <c r="I6066" s="259"/>
      <c r="J6066" s="259"/>
    </row>
    <row r="6067" spans="1:10">
      <c r="A6067" s="259"/>
      <c r="B6067" s="259"/>
      <c r="C6067" s="259"/>
      <c r="D6067" s="259"/>
      <c r="E6067" s="259"/>
      <c r="F6067" s="270"/>
      <c r="G6067" s="259"/>
      <c r="H6067" s="259"/>
      <c r="I6067" s="259"/>
      <c r="J6067" s="259"/>
    </row>
    <row r="6068" spans="1:10">
      <c r="A6068" s="259"/>
      <c r="B6068" s="259"/>
      <c r="C6068" s="259"/>
      <c r="D6068" s="259"/>
      <c r="E6068" s="259"/>
      <c r="F6068" s="270"/>
      <c r="G6068" s="259"/>
      <c r="H6068" s="259"/>
      <c r="I6068" s="259"/>
      <c r="J6068" s="259"/>
    </row>
    <row r="6069" spans="1:10">
      <c r="A6069" s="259"/>
      <c r="B6069" s="259"/>
      <c r="C6069" s="259"/>
      <c r="D6069" s="259"/>
      <c r="E6069" s="259"/>
      <c r="F6069" s="270"/>
      <c r="G6069" s="259"/>
      <c r="H6069" s="259"/>
      <c r="I6069" s="259"/>
      <c r="J6069" s="259"/>
    </row>
    <row r="6070" spans="1:10">
      <c r="A6070" s="259"/>
      <c r="B6070" s="259"/>
      <c r="C6070" s="259"/>
      <c r="D6070" s="259"/>
      <c r="E6070" s="259"/>
      <c r="F6070" s="270"/>
      <c r="G6070" s="259"/>
      <c r="H6070" s="259"/>
      <c r="I6070" s="259"/>
      <c r="J6070" s="259"/>
    </row>
    <row r="6071" spans="1:10">
      <c r="A6071" s="259"/>
      <c r="B6071" s="259"/>
      <c r="C6071" s="259"/>
      <c r="D6071" s="259"/>
      <c r="E6071" s="259"/>
      <c r="F6071" s="270"/>
      <c r="G6071" s="259"/>
      <c r="H6071" s="259"/>
      <c r="I6071" s="259"/>
      <c r="J6071" s="259"/>
    </row>
    <row r="6072" spans="1:10">
      <c r="A6072" s="259"/>
      <c r="B6072" s="259"/>
      <c r="C6072" s="259"/>
      <c r="D6072" s="259"/>
      <c r="E6072" s="259"/>
      <c r="F6072" s="270"/>
      <c r="G6072" s="259"/>
      <c r="H6072" s="259"/>
      <c r="I6072" s="259"/>
      <c r="J6072" s="259"/>
    </row>
    <row r="6073" spans="1:10">
      <c r="A6073" s="259"/>
      <c r="B6073" s="259"/>
      <c r="C6073" s="259"/>
      <c r="D6073" s="259"/>
      <c r="E6073" s="259"/>
      <c r="F6073" s="270"/>
      <c r="G6073" s="259"/>
      <c r="H6073" s="259"/>
      <c r="I6073" s="259"/>
      <c r="J6073" s="259"/>
    </row>
    <row r="6074" spans="1:10">
      <c r="A6074" s="259"/>
      <c r="B6074" s="259"/>
      <c r="C6074" s="259"/>
      <c r="D6074" s="259"/>
      <c r="E6074" s="259"/>
      <c r="F6074" s="270"/>
      <c r="G6074" s="259"/>
      <c r="H6074" s="259"/>
      <c r="I6074" s="259"/>
      <c r="J6074" s="259"/>
    </row>
    <row r="6075" spans="1:10">
      <c r="A6075" s="259"/>
      <c r="B6075" s="259"/>
      <c r="C6075" s="259"/>
      <c r="D6075" s="259"/>
      <c r="E6075" s="259"/>
      <c r="F6075" s="270"/>
      <c r="G6075" s="259"/>
      <c r="H6075" s="259"/>
      <c r="I6075" s="259"/>
      <c r="J6075" s="259"/>
    </row>
    <row r="6076" spans="1:10">
      <c r="A6076" s="259"/>
      <c r="B6076" s="259"/>
      <c r="C6076" s="259"/>
      <c r="D6076" s="259"/>
      <c r="E6076" s="259"/>
      <c r="F6076" s="270"/>
      <c r="G6076" s="259"/>
      <c r="H6076" s="259"/>
      <c r="I6076" s="259"/>
      <c r="J6076" s="259"/>
    </row>
    <row r="6077" spans="1:10">
      <c r="A6077" s="259"/>
      <c r="B6077" s="259"/>
      <c r="C6077" s="259"/>
      <c r="D6077" s="259"/>
      <c r="E6077" s="259"/>
      <c r="F6077" s="270"/>
      <c r="G6077" s="259"/>
      <c r="H6077" s="259"/>
      <c r="I6077" s="259"/>
      <c r="J6077" s="259"/>
    </row>
    <row r="6078" spans="1:10">
      <c r="A6078" s="259"/>
      <c r="B6078" s="259"/>
      <c r="C6078" s="259"/>
      <c r="D6078" s="259"/>
      <c r="E6078" s="259"/>
      <c r="F6078" s="270"/>
      <c r="G6078" s="259"/>
      <c r="H6078" s="259"/>
      <c r="I6078" s="259"/>
      <c r="J6078" s="259"/>
    </row>
    <row r="6079" spans="1:10">
      <c r="A6079" s="259"/>
      <c r="B6079" s="259"/>
      <c r="C6079" s="259"/>
      <c r="D6079" s="259"/>
      <c r="E6079" s="259"/>
      <c r="F6079" s="270"/>
      <c r="G6079" s="259"/>
      <c r="H6079" s="259"/>
      <c r="I6079" s="259"/>
      <c r="J6079" s="259"/>
    </row>
    <row r="6080" spans="1:10">
      <c r="A6080" s="259"/>
      <c r="B6080" s="259"/>
      <c r="C6080" s="259"/>
      <c r="D6080" s="259"/>
      <c r="E6080" s="259"/>
      <c r="F6080" s="270"/>
      <c r="G6080" s="259"/>
      <c r="H6080" s="259"/>
      <c r="I6080" s="259"/>
      <c r="J6080" s="259"/>
    </row>
    <row r="6081" spans="1:10">
      <c r="A6081" s="259"/>
      <c r="B6081" s="259"/>
      <c r="C6081" s="259"/>
      <c r="D6081" s="259"/>
      <c r="E6081" s="259"/>
      <c r="F6081" s="270"/>
      <c r="G6081" s="259"/>
      <c r="H6081" s="259"/>
      <c r="I6081" s="259"/>
      <c r="J6081" s="259"/>
    </row>
    <row r="6082" spans="1:10">
      <c r="A6082" s="259"/>
      <c r="B6082" s="259"/>
      <c r="C6082" s="259"/>
      <c r="D6082" s="259"/>
      <c r="E6082" s="259"/>
      <c r="F6082" s="270"/>
      <c r="G6082" s="259"/>
      <c r="H6082" s="259"/>
      <c r="I6082" s="259"/>
      <c r="J6082" s="259"/>
    </row>
    <row r="6083" spans="1:10">
      <c r="A6083" s="259"/>
      <c r="B6083" s="259"/>
      <c r="C6083" s="259"/>
      <c r="D6083" s="259"/>
      <c r="E6083" s="259"/>
      <c r="F6083" s="270"/>
      <c r="G6083" s="259"/>
      <c r="H6083" s="259"/>
      <c r="I6083" s="259"/>
      <c r="J6083" s="259"/>
    </row>
    <row r="6084" spans="1:10">
      <c r="A6084" s="259"/>
      <c r="B6084" s="259"/>
      <c r="C6084" s="259"/>
      <c r="D6084" s="259"/>
      <c r="E6084" s="259"/>
      <c r="F6084" s="270"/>
      <c r="G6084" s="259"/>
      <c r="H6084" s="259"/>
      <c r="I6084" s="259"/>
      <c r="J6084" s="259"/>
    </row>
    <row r="6085" spans="1:10">
      <c r="A6085" s="259"/>
      <c r="B6085" s="259"/>
      <c r="C6085" s="259"/>
      <c r="D6085" s="259"/>
      <c r="E6085" s="259"/>
      <c r="F6085" s="270"/>
      <c r="G6085" s="259"/>
      <c r="H6085" s="259"/>
      <c r="I6085" s="259"/>
      <c r="J6085" s="259"/>
    </row>
    <row r="6086" spans="1:10">
      <c r="A6086" s="259"/>
      <c r="B6086" s="259"/>
      <c r="C6086" s="259"/>
      <c r="D6086" s="259"/>
      <c r="E6086" s="259"/>
      <c r="F6086" s="270"/>
      <c r="G6086" s="259"/>
      <c r="H6086" s="259"/>
      <c r="I6086" s="259"/>
      <c r="J6086" s="259"/>
    </row>
    <row r="6087" spans="1:10">
      <c r="A6087" s="259"/>
      <c r="B6087" s="259"/>
      <c r="C6087" s="259"/>
      <c r="D6087" s="259"/>
      <c r="E6087" s="259"/>
      <c r="F6087" s="270"/>
      <c r="G6087" s="259"/>
      <c r="H6087" s="259"/>
      <c r="I6087" s="259"/>
      <c r="J6087" s="259"/>
    </row>
    <row r="6088" spans="1:10">
      <c r="A6088" s="259"/>
      <c r="B6088" s="259"/>
      <c r="C6088" s="259"/>
      <c r="D6088" s="259"/>
      <c r="E6088" s="259"/>
      <c r="F6088" s="270"/>
      <c r="G6088" s="259"/>
      <c r="H6088" s="259"/>
      <c r="I6088" s="259"/>
      <c r="J6088" s="259"/>
    </row>
    <row r="6089" spans="1:10">
      <c r="A6089" s="259"/>
      <c r="B6089" s="259"/>
      <c r="C6089" s="259"/>
      <c r="D6089" s="259"/>
      <c r="E6089" s="259"/>
      <c r="F6089" s="270"/>
      <c r="G6089" s="259"/>
      <c r="H6089" s="259"/>
      <c r="I6089" s="259"/>
      <c r="J6089" s="259"/>
    </row>
    <row r="6090" spans="1:10">
      <c r="A6090" s="259"/>
      <c r="B6090" s="259"/>
      <c r="C6090" s="259"/>
      <c r="D6090" s="259"/>
      <c r="E6090" s="259"/>
      <c r="F6090" s="270"/>
      <c r="G6090" s="259"/>
      <c r="H6090" s="259"/>
      <c r="I6090" s="259"/>
      <c r="J6090" s="259"/>
    </row>
    <row r="6091" spans="1:10">
      <c r="A6091" s="259"/>
      <c r="B6091" s="259"/>
      <c r="C6091" s="259"/>
      <c r="D6091" s="259"/>
      <c r="E6091" s="259"/>
      <c r="F6091" s="270"/>
      <c r="G6091" s="259"/>
      <c r="H6091" s="259"/>
      <c r="I6091" s="259"/>
      <c r="J6091" s="259"/>
    </row>
    <row r="6092" spans="1:10">
      <c r="A6092" s="259"/>
      <c r="B6092" s="259"/>
      <c r="C6092" s="259"/>
      <c r="D6092" s="259"/>
      <c r="E6092" s="259"/>
      <c r="F6092" s="270"/>
      <c r="G6092" s="259"/>
      <c r="H6092" s="259"/>
      <c r="I6092" s="259"/>
      <c r="J6092" s="259"/>
    </row>
    <row r="6093" spans="1:10">
      <c r="A6093" s="259"/>
      <c r="B6093" s="259"/>
      <c r="C6093" s="259"/>
      <c r="D6093" s="259"/>
      <c r="E6093" s="259"/>
      <c r="F6093" s="270"/>
      <c r="G6093" s="259"/>
      <c r="H6093" s="259"/>
      <c r="I6093" s="259"/>
      <c r="J6093" s="259"/>
    </row>
    <row r="6094" spans="1:10">
      <c r="A6094" s="259"/>
      <c r="B6094" s="259"/>
      <c r="C6094" s="259"/>
      <c r="D6094" s="259"/>
      <c r="E6094" s="259"/>
      <c r="F6094" s="270"/>
      <c r="G6094" s="259"/>
      <c r="H6094" s="259"/>
      <c r="I6094" s="259"/>
      <c r="J6094" s="259"/>
    </row>
    <row r="6095" spans="1:10">
      <c r="A6095" s="259"/>
      <c r="B6095" s="259"/>
      <c r="C6095" s="259"/>
      <c r="D6095" s="259"/>
      <c r="E6095" s="259"/>
      <c r="F6095" s="270"/>
      <c r="G6095" s="259"/>
      <c r="H6095" s="259"/>
      <c r="I6095" s="259"/>
      <c r="J6095" s="259"/>
    </row>
    <row r="6096" spans="1:10">
      <c r="A6096" s="259"/>
      <c r="B6096" s="259"/>
      <c r="C6096" s="259"/>
      <c r="D6096" s="259"/>
      <c r="E6096" s="259"/>
      <c r="F6096" s="270"/>
      <c r="G6096" s="259"/>
      <c r="H6096" s="259"/>
      <c r="I6096" s="259"/>
      <c r="J6096" s="259"/>
    </row>
    <row r="6097" spans="1:10">
      <c r="A6097" s="259"/>
      <c r="B6097" s="259"/>
      <c r="C6097" s="259"/>
      <c r="D6097" s="259"/>
      <c r="E6097" s="259"/>
      <c r="F6097" s="270"/>
      <c r="G6097" s="259"/>
      <c r="H6097" s="259"/>
      <c r="I6097" s="259"/>
      <c r="J6097" s="259"/>
    </row>
    <row r="6098" spans="1:10">
      <c r="A6098" s="259"/>
      <c r="B6098" s="259"/>
      <c r="C6098" s="259"/>
      <c r="D6098" s="259"/>
      <c r="E6098" s="259"/>
      <c r="F6098" s="270"/>
      <c r="G6098" s="259"/>
      <c r="H6098" s="259"/>
      <c r="I6098" s="259"/>
      <c r="J6098" s="259"/>
    </row>
    <row r="6099" spans="1:10">
      <c r="A6099" s="259"/>
      <c r="B6099" s="259"/>
      <c r="C6099" s="259"/>
      <c r="D6099" s="259"/>
      <c r="E6099" s="259"/>
      <c r="F6099" s="270"/>
      <c r="G6099" s="259"/>
      <c r="H6099" s="259"/>
      <c r="I6099" s="259"/>
      <c r="J6099" s="259"/>
    </row>
    <row r="6100" spans="1:10">
      <c r="A6100" s="259"/>
      <c r="B6100" s="259"/>
      <c r="C6100" s="259"/>
      <c r="D6100" s="259"/>
      <c r="E6100" s="259"/>
      <c r="F6100" s="270"/>
      <c r="G6100" s="259"/>
      <c r="H6100" s="259"/>
      <c r="I6100" s="259"/>
      <c r="J6100" s="259"/>
    </row>
    <row r="6101" spans="1:10">
      <c r="A6101" s="259"/>
      <c r="B6101" s="259"/>
      <c r="C6101" s="259"/>
      <c r="D6101" s="259"/>
      <c r="E6101" s="259"/>
      <c r="F6101" s="270"/>
      <c r="G6101" s="259"/>
      <c r="H6101" s="259"/>
      <c r="I6101" s="259"/>
      <c r="J6101" s="259"/>
    </row>
    <row r="6102" spans="1:10">
      <c r="A6102" s="259"/>
      <c r="B6102" s="259"/>
      <c r="C6102" s="259"/>
      <c r="D6102" s="259"/>
      <c r="E6102" s="259"/>
      <c r="F6102" s="270"/>
      <c r="G6102" s="259"/>
      <c r="H6102" s="259"/>
      <c r="I6102" s="259"/>
      <c r="J6102" s="259"/>
    </row>
    <row r="6103" spans="1:10">
      <c r="A6103" s="259"/>
      <c r="B6103" s="259"/>
      <c r="C6103" s="259"/>
      <c r="D6103" s="259"/>
      <c r="E6103" s="259"/>
      <c r="F6103" s="270"/>
      <c r="G6103" s="259"/>
      <c r="H6103" s="259"/>
      <c r="I6103" s="259"/>
      <c r="J6103" s="259"/>
    </row>
    <row r="6104" spans="1:10">
      <c r="A6104" s="259"/>
      <c r="B6104" s="259"/>
      <c r="C6104" s="259"/>
      <c r="D6104" s="259"/>
      <c r="E6104" s="259"/>
      <c r="F6104" s="270"/>
      <c r="G6104" s="259"/>
      <c r="H6104" s="259"/>
      <c r="I6104" s="259"/>
      <c r="J6104" s="259"/>
    </row>
    <row r="6105" spans="1:10">
      <c r="A6105" s="259"/>
      <c r="B6105" s="259"/>
      <c r="C6105" s="259"/>
      <c r="D6105" s="259"/>
      <c r="E6105" s="259"/>
      <c r="F6105" s="270"/>
      <c r="G6105" s="259"/>
      <c r="H6105" s="259"/>
      <c r="I6105" s="259"/>
      <c r="J6105" s="259"/>
    </row>
    <row r="6106" spans="1:10">
      <c r="A6106" s="259"/>
      <c r="B6106" s="259"/>
      <c r="C6106" s="259"/>
      <c r="D6106" s="259"/>
      <c r="E6106" s="259"/>
      <c r="F6106" s="270"/>
      <c r="G6106" s="259"/>
      <c r="H6106" s="259"/>
      <c r="I6106" s="259"/>
      <c r="J6106" s="259"/>
    </row>
    <row r="6107" spans="1:10">
      <c r="A6107" s="259"/>
      <c r="B6107" s="259"/>
      <c r="C6107" s="259"/>
      <c r="D6107" s="259"/>
      <c r="E6107" s="259"/>
      <c r="F6107" s="270"/>
      <c r="G6107" s="259"/>
      <c r="H6107" s="259"/>
      <c r="I6107" s="259"/>
      <c r="J6107" s="259"/>
    </row>
    <row r="6108" spans="1:10">
      <c r="A6108" s="259"/>
      <c r="B6108" s="259"/>
      <c r="C6108" s="259"/>
      <c r="D6108" s="259"/>
      <c r="E6108" s="259"/>
      <c r="F6108" s="270"/>
      <c r="G6108" s="259"/>
      <c r="H6108" s="259"/>
      <c r="I6108" s="259"/>
      <c r="J6108" s="259"/>
    </row>
    <row r="6109" spans="1:10">
      <c r="A6109" s="259"/>
      <c r="B6109" s="259"/>
      <c r="C6109" s="259"/>
      <c r="D6109" s="259"/>
      <c r="E6109" s="259"/>
      <c r="F6109" s="270"/>
      <c r="G6109" s="259"/>
      <c r="H6109" s="259"/>
      <c r="I6109" s="259"/>
      <c r="J6109" s="259"/>
    </row>
    <row r="6110" spans="1:10">
      <c r="A6110" s="259"/>
      <c r="B6110" s="259"/>
      <c r="C6110" s="259"/>
      <c r="D6110" s="259"/>
      <c r="E6110" s="259"/>
      <c r="F6110" s="270"/>
      <c r="G6110" s="259"/>
      <c r="H6110" s="259"/>
      <c r="I6110" s="259"/>
      <c r="J6110" s="259"/>
    </row>
    <row r="6111" spans="1:10">
      <c r="A6111" s="259"/>
      <c r="B6111" s="259"/>
      <c r="C6111" s="259"/>
      <c r="D6111" s="259"/>
      <c r="E6111" s="259"/>
      <c r="F6111" s="270"/>
      <c r="G6111" s="259"/>
      <c r="H6111" s="259"/>
      <c r="I6111" s="259"/>
      <c r="J6111" s="259"/>
    </row>
    <row r="6112" spans="1:10">
      <c r="A6112" s="259"/>
      <c r="B6112" s="259"/>
      <c r="C6112" s="259"/>
      <c r="D6112" s="259"/>
      <c r="E6112" s="259"/>
      <c r="F6112" s="270"/>
      <c r="G6112" s="259"/>
      <c r="H6112" s="259"/>
      <c r="I6112" s="259"/>
      <c r="J6112" s="259"/>
    </row>
    <row r="6113" spans="1:10">
      <c r="A6113" s="259"/>
      <c r="B6113" s="259"/>
      <c r="C6113" s="259"/>
      <c r="D6113" s="259"/>
      <c r="E6113" s="259"/>
      <c r="F6113" s="270"/>
      <c r="G6113" s="259"/>
      <c r="H6113" s="259"/>
      <c r="I6113" s="259"/>
      <c r="J6113" s="259"/>
    </row>
    <row r="6114" spans="1:10">
      <c r="A6114" s="259"/>
      <c r="B6114" s="259"/>
      <c r="C6114" s="259"/>
      <c r="D6114" s="259"/>
      <c r="E6114" s="259"/>
      <c r="F6114" s="270"/>
      <c r="G6114" s="259"/>
      <c r="H6114" s="259"/>
      <c r="I6114" s="259"/>
      <c r="J6114" s="259"/>
    </row>
    <row r="6115" spans="1:10">
      <c r="A6115" s="259"/>
      <c r="B6115" s="259"/>
      <c r="C6115" s="259"/>
      <c r="D6115" s="259"/>
      <c r="E6115" s="259"/>
      <c r="F6115" s="270"/>
      <c r="G6115" s="259"/>
      <c r="H6115" s="259"/>
      <c r="I6115" s="259"/>
      <c r="J6115" s="259"/>
    </row>
    <row r="6116" spans="1:10">
      <c r="A6116" s="259"/>
      <c r="B6116" s="259"/>
      <c r="C6116" s="259"/>
      <c r="D6116" s="259"/>
      <c r="E6116" s="259"/>
      <c r="F6116" s="270"/>
      <c r="G6116" s="259"/>
      <c r="H6116" s="259"/>
      <c r="I6116" s="259"/>
      <c r="J6116" s="259"/>
    </row>
    <row r="6117" spans="1:10">
      <c r="A6117" s="259"/>
      <c r="B6117" s="259"/>
      <c r="C6117" s="259"/>
      <c r="D6117" s="259"/>
      <c r="E6117" s="259"/>
      <c r="F6117" s="270"/>
      <c r="G6117" s="259"/>
      <c r="H6117" s="259"/>
      <c r="I6117" s="259"/>
      <c r="J6117" s="259"/>
    </row>
    <row r="6118" spans="1:10">
      <c r="A6118" s="259"/>
      <c r="B6118" s="259"/>
      <c r="C6118" s="259"/>
      <c r="D6118" s="259"/>
      <c r="E6118" s="259"/>
      <c r="F6118" s="270"/>
      <c r="G6118" s="259"/>
      <c r="H6118" s="259"/>
      <c r="I6118" s="259"/>
      <c r="J6118" s="259"/>
    </row>
    <row r="6119" spans="1:10">
      <c r="A6119" s="259"/>
      <c r="B6119" s="259"/>
      <c r="C6119" s="259"/>
      <c r="D6119" s="259"/>
      <c r="E6119" s="259"/>
      <c r="F6119" s="270"/>
      <c r="G6119" s="259"/>
      <c r="H6119" s="259"/>
      <c r="I6119" s="259"/>
      <c r="J6119" s="259"/>
    </row>
    <row r="6120" spans="1:10">
      <c r="A6120" s="259"/>
      <c r="B6120" s="259"/>
      <c r="C6120" s="259"/>
      <c r="D6120" s="259"/>
      <c r="E6120" s="259"/>
      <c r="F6120" s="270"/>
      <c r="G6120" s="259"/>
      <c r="H6120" s="259"/>
      <c r="I6120" s="259"/>
      <c r="J6120" s="259"/>
    </row>
    <row r="6121" spans="1:10">
      <c r="A6121" s="259"/>
      <c r="B6121" s="259"/>
      <c r="C6121" s="259"/>
      <c r="D6121" s="259"/>
      <c r="E6121" s="259"/>
      <c r="F6121" s="270"/>
      <c r="G6121" s="259"/>
      <c r="H6121" s="259"/>
      <c r="I6121" s="259"/>
      <c r="J6121" s="259"/>
    </row>
    <row r="6122" spans="1:10">
      <c r="A6122" s="259"/>
      <c r="B6122" s="259"/>
      <c r="C6122" s="259"/>
      <c r="D6122" s="259"/>
      <c r="E6122" s="259"/>
      <c r="F6122" s="270"/>
      <c r="G6122" s="259"/>
      <c r="H6122" s="259"/>
      <c r="I6122" s="259"/>
      <c r="J6122" s="259"/>
    </row>
    <row r="6123" spans="1:10">
      <c r="A6123" s="259"/>
      <c r="B6123" s="259"/>
      <c r="C6123" s="259"/>
      <c r="D6123" s="259"/>
      <c r="E6123" s="259"/>
      <c r="F6123" s="270"/>
      <c r="G6123" s="259"/>
      <c r="H6123" s="259"/>
      <c r="I6123" s="259"/>
      <c r="J6123" s="259"/>
    </row>
    <row r="6124" spans="1:10">
      <c r="A6124" s="259"/>
      <c r="B6124" s="259"/>
      <c r="C6124" s="259"/>
      <c r="D6124" s="259"/>
      <c r="E6124" s="259"/>
      <c r="F6124" s="270"/>
      <c r="G6124" s="259"/>
      <c r="H6124" s="259"/>
      <c r="I6124" s="259"/>
      <c r="J6124" s="259"/>
    </row>
    <row r="6125" spans="1:10">
      <c r="A6125" s="259"/>
      <c r="B6125" s="259"/>
      <c r="C6125" s="259"/>
      <c r="D6125" s="259"/>
      <c r="E6125" s="259"/>
      <c r="F6125" s="270"/>
      <c r="G6125" s="259"/>
      <c r="H6125" s="259"/>
      <c r="I6125" s="259"/>
      <c r="J6125" s="259"/>
    </row>
    <row r="6126" spans="1:10">
      <c r="A6126" s="259"/>
      <c r="B6126" s="259"/>
      <c r="C6126" s="259"/>
      <c r="D6126" s="259"/>
      <c r="E6126" s="259"/>
      <c r="F6126" s="270"/>
      <c r="G6126" s="259"/>
      <c r="H6126" s="259"/>
      <c r="I6126" s="259"/>
      <c r="J6126" s="259"/>
    </row>
    <row r="6127" spans="1:10">
      <c r="A6127" s="259"/>
      <c r="B6127" s="259"/>
      <c r="C6127" s="259"/>
      <c r="D6127" s="259"/>
      <c r="E6127" s="259"/>
      <c r="F6127" s="270"/>
      <c r="G6127" s="259"/>
      <c r="H6127" s="259"/>
      <c r="I6127" s="259"/>
      <c r="J6127" s="259"/>
    </row>
    <row r="6128" spans="1:10">
      <c r="A6128" s="259"/>
      <c r="B6128" s="259"/>
      <c r="C6128" s="259"/>
      <c r="D6128" s="259"/>
      <c r="E6128" s="259"/>
      <c r="F6128" s="270"/>
      <c r="G6128" s="259"/>
      <c r="H6128" s="259"/>
      <c r="I6128" s="259"/>
      <c r="J6128" s="259"/>
    </row>
    <row r="6129" spans="1:10">
      <c r="A6129" s="259"/>
      <c r="B6129" s="259"/>
      <c r="C6129" s="259"/>
      <c r="D6129" s="259"/>
      <c r="E6129" s="259"/>
      <c r="F6129" s="270"/>
      <c r="G6129" s="259"/>
      <c r="H6129" s="259"/>
      <c r="I6129" s="259"/>
      <c r="J6129" s="259"/>
    </row>
    <row r="6130" spans="1:10">
      <c r="A6130" s="259"/>
      <c r="B6130" s="259"/>
      <c r="C6130" s="259"/>
      <c r="D6130" s="259"/>
      <c r="E6130" s="259"/>
      <c r="F6130" s="270"/>
      <c r="G6130" s="259"/>
      <c r="H6130" s="259"/>
      <c r="I6130" s="259"/>
      <c r="J6130" s="259"/>
    </row>
    <row r="6131" spans="1:10">
      <c r="A6131" s="259"/>
      <c r="B6131" s="259"/>
      <c r="C6131" s="259"/>
      <c r="D6131" s="259"/>
      <c r="E6131" s="259"/>
      <c r="F6131" s="270"/>
      <c r="G6131" s="259"/>
      <c r="H6131" s="259"/>
      <c r="I6131" s="259"/>
      <c r="J6131" s="259"/>
    </row>
    <row r="6132" spans="1:10">
      <c r="A6132" s="259"/>
      <c r="B6132" s="259"/>
      <c r="C6132" s="259"/>
      <c r="D6132" s="259"/>
      <c r="E6132" s="259"/>
      <c r="F6132" s="270"/>
      <c r="G6132" s="259"/>
      <c r="H6132" s="259"/>
      <c r="I6132" s="259"/>
      <c r="J6132" s="259"/>
    </row>
    <row r="6133" spans="1:10">
      <c r="A6133" s="259"/>
      <c r="B6133" s="259"/>
      <c r="C6133" s="259"/>
      <c r="D6133" s="259"/>
      <c r="E6133" s="259"/>
      <c r="F6133" s="270"/>
      <c r="G6133" s="259"/>
      <c r="H6133" s="259"/>
      <c r="I6133" s="259"/>
      <c r="J6133" s="259"/>
    </row>
    <row r="6134" spans="1:10">
      <c r="A6134" s="259"/>
      <c r="B6134" s="259"/>
      <c r="C6134" s="259"/>
      <c r="D6134" s="259"/>
      <c r="E6134" s="259"/>
      <c r="F6134" s="270"/>
      <c r="G6134" s="259"/>
      <c r="H6134" s="259"/>
      <c r="I6134" s="259"/>
      <c r="J6134" s="259"/>
    </row>
    <row r="6135" spans="1:10">
      <c r="A6135" s="259"/>
      <c r="B6135" s="259"/>
      <c r="C6135" s="259"/>
      <c r="D6135" s="259"/>
      <c r="E6135" s="259"/>
      <c r="F6135" s="270"/>
      <c r="G6135" s="259"/>
      <c r="H6135" s="259"/>
      <c r="I6135" s="259"/>
      <c r="J6135" s="259"/>
    </row>
    <row r="6136" spans="1:10">
      <c r="A6136" s="259"/>
      <c r="B6136" s="259"/>
      <c r="C6136" s="259"/>
      <c r="D6136" s="259"/>
      <c r="E6136" s="259"/>
      <c r="F6136" s="270"/>
      <c r="G6136" s="259"/>
      <c r="H6136" s="259"/>
      <c r="I6136" s="259"/>
      <c r="J6136" s="259"/>
    </row>
    <row r="6137" spans="1:10">
      <c r="A6137" s="259"/>
      <c r="B6137" s="259"/>
      <c r="C6137" s="259"/>
      <c r="D6137" s="259"/>
      <c r="E6137" s="259"/>
      <c r="F6137" s="270"/>
      <c r="G6137" s="259"/>
      <c r="H6137" s="259"/>
      <c r="I6137" s="259"/>
      <c r="J6137" s="259"/>
    </row>
    <row r="6138" spans="1:10">
      <c r="A6138" s="259"/>
      <c r="B6138" s="259"/>
      <c r="C6138" s="259"/>
      <c r="D6138" s="259"/>
      <c r="E6138" s="259"/>
      <c r="F6138" s="270"/>
      <c r="G6138" s="259"/>
      <c r="H6138" s="259"/>
      <c r="I6138" s="259"/>
      <c r="J6138" s="259"/>
    </row>
    <row r="6139" spans="1:10">
      <c r="A6139" s="259"/>
      <c r="B6139" s="259"/>
      <c r="C6139" s="259"/>
      <c r="D6139" s="259"/>
      <c r="E6139" s="259"/>
      <c r="F6139" s="270"/>
      <c r="G6139" s="259"/>
      <c r="H6139" s="259"/>
      <c r="I6139" s="259"/>
      <c r="J6139" s="259"/>
    </row>
    <row r="6140" spans="1:10">
      <c r="A6140" s="259"/>
      <c r="B6140" s="259"/>
      <c r="C6140" s="259"/>
      <c r="D6140" s="259"/>
      <c r="E6140" s="259"/>
      <c r="F6140" s="270"/>
      <c r="G6140" s="259"/>
      <c r="H6140" s="259"/>
      <c r="I6140" s="259"/>
      <c r="J6140" s="259"/>
    </row>
    <row r="6141" spans="1:10">
      <c r="A6141" s="259"/>
      <c r="B6141" s="259"/>
      <c r="C6141" s="259"/>
      <c r="D6141" s="259"/>
      <c r="E6141" s="259"/>
      <c r="F6141" s="270"/>
      <c r="G6141" s="259"/>
      <c r="H6141" s="259"/>
      <c r="I6141" s="259"/>
      <c r="J6141" s="259"/>
    </row>
    <row r="6142" spans="1:10">
      <c r="A6142" s="259"/>
      <c r="B6142" s="259"/>
      <c r="C6142" s="259"/>
      <c r="D6142" s="259"/>
      <c r="E6142" s="259"/>
      <c r="F6142" s="270"/>
      <c r="G6142" s="259"/>
      <c r="H6142" s="259"/>
      <c r="I6142" s="259"/>
      <c r="J6142" s="259"/>
    </row>
    <row r="6143" spans="1:10">
      <c r="A6143" s="259"/>
      <c r="B6143" s="259"/>
      <c r="C6143" s="259"/>
      <c r="D6143" s="259"/>
      <c r="E6143" s="259"/>
      <c r="F6143" s="270"/>
      <c r="G6143" s="259"/>
      <c r="H6143" s="259"/>
      <c r="I6143" s="259"/>
      <c r="J6143" s="259"/>
    </row>
    <row r="6144" spans="1:10">
      <c r="A6144" s="259"/>
      <c r="B6144" s="259"/>
      <c r="C6144" s="259"/>
      <c r="D6144" s="259"/>
      <c r="E6144" s="259"/>
      <c r="F6144" s="270"/>
      <c r="G6144" s="259"/>
      <c r="H6144" s="259"/>
      <c r="I6144" s="259"/>
      <c r="J6144" s="259"/>
    </row>
    <row r="6145" spans="1:10">
      <c r="A6145" s="259"/>
      <c r="B6145" s="259"/>
      <c r="C6145" s="259"/>
      <c r="D6145" s="259"/>
      <c r="E6145" s="259"/>
      <c r="F6145" s="270"/>
      <c r="G6145" s="259"/>
      <c r="H6145" s="259"/>
      <c r="I6145" s="259"/>
      <c r="J6145" s="259"/>
    </row>
    <row r="6146" spans="1:10">
      <c r="A6146" s="259"/>
      <c r="B6146" s="259"/>
      <c r="C6146" s="259"/>
      <c r="D6146" s="259"/>
      <c r="E6146" s="259"/>
      <c r="F6146" s="270"/>
      <c r="G6146" s="259"/>
      <c r="H6146" s="259"/>
      <c r="I6146" s="259"/>
      <c r="J6146" s="259"/>
    </row>
    <row r="6147" spans="1:10">
      <c r="A6147" s="259"/>
      <c r="B6147" s="259"/>
      <c r="C6147" s="259"/>
      <c r="D6147" s="259"/>
      <c r="E6147" s="259"/>
      <c r="F6147" s="270"/>
      <c r="G6147" s="259"/>
      <c r="H6147" s="259"/>
      <c r="I6147" s="259"/>
      <c r="J6147" s="259"/>
    </row>
    <row r="6148" spans="1:10">
      <c r="A6148" s="259"/>
      <c r="B6148" s="259"/>
      <c r="C6148" s="259"/>
      <c r="D6148" s="259"/>
      <c r="E6148" s="259"/>
      <c r="F6148" s="270"/>
      <c r="G6148" s="259"/>
      <c r="H6148" s="259"/>
      <c r="I6148" s="259"/>
      <c r="J6148" s="259"/>
    </row>
    <row r="6149" spans="1:10">
      <c r="A6149" s="259"/>
      <c r="B6149" s="259"/>
      <c r="C6149" s="259"/>
      <c r="D6149" s="259"/>
      <c r="E6149" s="259"/>
      <c r="F6149" s="270"/>
      <c r="G6149" s="259"/>
      <c r="H6149" s="259"/>
      <c r="I6149" s="259"/>
      <c r="J6149" s="259"/>
    </row>
    <row r="6150" spans="1:10">
      <c r="A6150" s="259"/>
      <c r="B6150" s="259"/>
      <c r="C6150" s="259"/>
      <c r="D6150" s="259"/>
      <c r="E6150" s="259"/>
      <c r="F6150" s="270"/>
      <c r="G6150" s="259"/>
      <c r="H6150" s="259"/>
      <c r="I6150" s="259"/>
      <c r="J6150" s="259"/>
    </row>
    <row r="6151" spans="1:10">
      <c r="A6151" s="259"/>
      <c r="B6151" s="259"/>
      <c r="C6151" s="259"/>
      <c r="D6151" s="259"/>
      <c r="E6151" s="259"/>
      <c r="F6151" s="270"/>
      <c r="G6151" s="259"/>
      <c r="H6151" s="259"/>
      <c r="I6151" s="259"/>
      <c r="J6151" s="259"/>
    </row>
    <row r="6152" spans="1:10">
      <c r="A6152" s="259"/>
      <c r="B6152" s="259"/>
      <c r="C6152" s="259"/>
      <c r="D6152" s="259"/>
      <c r="E6152" s="259"/>
      <c r="F6152" s="270"/>
      <c r="G6152" s="259"/>
      <c r="H6152" s="259"/>
      <c r="I6152" s="259"/>
      <c r="J6152" s="259"/>
    </row>
    <row r="6153" spans="1:10">
      <c r="A6153" s="259"/>
      <c r="B6153" s="259"/>
      <c r="C6153" s="259"/>
      <c r="D6153" s="259"/>
      <c r="E6153" s="259"/>
      <c r="F6153" s="270"/>
      <c r="G6153" s="259"/>
      <c r="H6153" s="259"/>
      <c r="I6153" s="259"/>
      <c r="J6153" s="259"/>
    </row>
    <row r="6154" spans="1:10">
      <c r="A6154" s="259"/>
      <c r="B6154" s="259"/>
      <c r="C6154" s="259"/>
      <c r="D6154" s="259"/>
      <c r="E6154" s="259"/>
      <c r="F6154" s="270"/>
      <c r="G6154" s="259"/>
      <c r="H6154" s="259"/>
      <c r="I6154" s="259"/>
      <c r="J6154" s="259"/>
    </row>
    <row r="6155" spans="1:10">
      <c r="A6155" s="259"/>
      <c r="B6155" s="259"/>
      <c r="C6155" s="259"/>
      <c r="D6155" s="259"/>
      <c r="E6155" s="259"/>
      <c r="F6155" s="270"/>
      <c r="G6155" s="259"/>
      <c r="H6155" s="259"/>
      <c r="I6155" s="259"/>
      <c r="J6155" s="259"/>
    </row>
    <row r="6156" spans="1:10">
      <c r="A6156" s="259"/>
      <c r="B6156" s="259"/>
      <c r="C6156" s="259"/>
      <c r="D6156" s="259"/>
      <c r="E6156" s="259"/>
      <c r="F6156" s="270"/>
      <c r="G6156" s="259"/>
      <c r="H6156" s="259"/>
      <c r="I6156" s="259"/>
      <c r="J6156" s="259"/>
    </row>
    <row r="6157" spans="1:10">
      <c r="A6157" s="259"/>
      <c r="B6157" s="259"/>
      <c r="C6157" s="259"/>
      <c r="D6157" s="259"/>
      <c r="E6157" s="259"/>
      <c r="F6157" s="270"/>
      <c r="G6157" s="259"/>
      <c r="H6157" s="259"/>
      <c r="I6157" s="259"/>
      <c r="J6157" s="259"/>
    </row>
    <row r="6158" spans="1:10">
      <c r="A6158" s="259"/>
      <c r="B6158" s="259"/>
      <c r="C6158" s="259"/>
      <c r="D6158" s="259"/>
      <c r="E6158" s="259"/>
      <c r="F6158" s="270"/>
      <c r="G6158" s="259"/>
      <c r="H6158" s="259"/>
      <c r="I6158" s="259"/>
      <c r="J6158" s="259"/>
    </row>
    <row r="6159" spans="1:10">
      <c r="A6159" s="259"/>
      <c r="B6159" s="259"/>
      <c r="C6159" s="259"/>
      <c r="D6159" s="259"/>
      <c r="E6159" s="259"/>
      <c r="F6159" s="270"/>
      <c r="G6159" s="259"/>
      <c r="H6159" s="259"/>
      <c r="I6159" s="259"/>
      <c r="J6159" s="259"/>
    </row>
    <row r="6160" spans="1:10">
      <c r="A6160" s="259"/>
      <c r="B6160" s="259"/>
      <c r="C6160" s="259"/>
      <c r="D6160" s="259"/>
      <c r="E6160" s="259"/>
      <c r="F6160" s="270"/>
      <c r="G6160" s="259"/>
      <c r="H6160" s="259"/>
      <c r="I6160" s="259"/>
      <c r="J6160" s="259"/>
    </row>
    <row r="6161" spans="1:10">
      <c r="A6161" s="259"/>
      <c r="B6161" s="259"/>
      <c r="C6161" s="259"/>
      <c r="D6161" s="259"/>
      <c r="E6161" s="259"/>
      <c r="F6161" s="270"/>
      <c r="G6161" s="259"/>
      <c r="H6161" s="259"/>
      <c r="I6161" s="259"/>
      <c r="J6161" s="259"/>
    </row>
    <row r="6162" spans="1:10">
      <c r="A6162" s="259"/>
      <c r="B6162" s="259"/>
      <c r="C6162" s="259"/>
      <c r="D6162" s="259"/>
      <c r="E6162" s="259"/>
      <c r="F6162" s="270"/>
      <c r="G6162" s="259"/>
      <c r="H6162" s="259"/>
      <c r="I6162" s="259"/>
      <c r="J6162" s="259"/>
    </row>
    <row r="6163" spans="1:10">
      <c r="A6163" s="259"/>
      <c r="B6163" s="259"/>
      <c r="C6163" s="259"/>
      <c r="D6163" s="259"/>
      <c r="E6163" s="259"/>
      <c r="F6163" s="270"/>
      <c r="G6163" s="259"/>
      <c r="H6163" s="259"/>
      <c r="I6163" s="259"/>
      <c r="J6163" s="259"/>
    </row>
    <row r="6164" spans="1:10">
      <c r="A6164" s="259"/>
      <c r="B6164" s="259"/>
      <c r="C6164" s="259"/>
      <c r="D6164" s="259"/>
      <c r="E6164" s="259"/>
      <c r="F6164" s="270"/>
      <c r="G6164" s="259"/>
      <c r="H6164" s="259"/>
      <c r="I6164" s="259"/>
      <c r="J6164" s="259"/>
    </row>
    <row r="6165" spans="1:10">
      <c r="A6165" s="259"/>
      <c r="B6165" s="259"/>
      <c r="C6165" s="259"/>
      <c r="D6165" s="259"/>
      <c r="E6165" s="259"/>
      <c r="F6165" s="270"/>
      <c r="G6165" s="259"/>
      <c r="H6165" s="259"/>
      <c r="I6165" s="259"/>
      <c r="J6165" s="259"/>
    </row>
    <row r="6166" spans="1:10">
      <c r="A6166" s="259"/>
      <c r="B6166" s="259"/>
      <c r="C6166" s="259"/>
      <c r="D6166" s="259"/>
      <c r="E6166" s="259"/>
      <c r="F6166" s="270"/>
      <c r="G6166" s="259"/>
      <c r="H6166" s="259"/>
      <c r="I6166" s="259"/>
      <c r="J6166" s="259"/>
    </row>
    <row r="6167" spans="1:10">
      <c r="A6167" s="259"/>
      <c r="B6167" s="259"/>
      <c r="C6167" s="259"/>
      <c r="D6167" s="259"/>
      <c r="E6167" s="259"/>
      <c r="F6167" s="270"/>
      <c r="G6167" s="259"/>
      <c r="H6167" s="259"/>
      <c r="I6167" s="259"/>
      <c r="J6167" s="259"/>
    </row>
    <row r="6168" spans="1:10">
      <c r="A6168" s="259"/>
      <c r="B6168" s="259"/>
      <c r="C6168" s="259"/>
      <c r="D6168" s="259"/>
      <c r="E6168" s="259"/>
      <c r="F6168" s="270"/>
      <c r="G6168" s="259"/>
      <c r="H6168" s="259"/>
      <c r="I6168" s="259"/>
      <c r="J6168" s="259"/>
    </row>
    <row r="6169" spans="1:10">
      <c r="A6169" s="259"/>
      <c r="B6169" s="259"/>
      <c r="C6169" s="259"/>
      <c r="D6169" s="259"/>
      <c r="E6169" s="259"/>
      <c r="F6169" s="270"/>
      <c r="G6169" s="259"/>
      <c r="H6169" s="259"/>
      <c r="I6169" s="259"/>
      <c r="J6169" s="259"/>
    </row>
    <row r="6170" spans="1:10">
      <c r="A6170" s="259"/>
      <c r="B6170" s="259"/>
      <c r="C6170" s="259"/>
      <c r="D6170" s="259"/>
      <c r="E6170" s="259"/>
      <c r="F6170" s="270"/>
      <c r="G6170" s="259"/>
      <c r="H6170" s="259"/>
      <c r="I6170" s="259"/>
      <c r="J6170" s="259"/>
    </row>
    <row r="6171" spans="1:10">
      <c r="A6171" s="259"/>
      <c r="B6171" s="259"/>
      <c r="C6171" s="259"/>
      <c r="D6171" s="259"/>
      <c r="E6171" s="259"/>
      <c r="F6171" s="270"/>
      <c r="G6171" s="259"/>
      <c r="H6171" s="259"/>
      <c r="I6171" s="259"/>
      <c r="J6171" s="259"/>
    </row>
    <row r="6172" spans="1:10">
      <c r="A6172" s="259"/>
      <c r="B6172" s="259"/>
      <c r="C6172" s="259"/>
      <c r="D6172" s="259"/>
      <c r="E6172" s="259"/>
      <c r="F6172" s="270"/>
      <c r="G6172" s="259"/>
      <c r="H6172" s="259"/>
      <c r="I6172" s="259"/>
      <c r="J6172" s="259"/>
    </row>
    <row r="6173" spans="1:10">
      <c r="A6173" s="259"/>
      <c r="B6173" s="259"/>
      <c r="C6173" s="259"/>
      <c r="D6173" s="259"/>
      <c r="E6173" s="259"/>
      <c r="F6173" s="270"/>
      <c r="G6173" s="259"/>
      <c r="H6173" s="259"/>
      <c r="I6173" s="259"/>
      <c r="J6173" s="259"/>
    </row>
    <row r="6174" spans="1:10">
      <c r="A6174" s="259"/>
      <c r="B6174" s="259"/>
      <c r="C6174" s="259"/>
      <c r="D6174" s="259"/>
      <c r="E6174" s="259"/>
      <c r="F6174" s="270"/>
      <c r="G6174" s="259"/>
      <c r="H6174" s="259"/>
      <c r="I6174" s="259"/>
      <c r="J6174" s="259"/>
    </row>
    <row r="6175" spans="1:10">
      <c r="A6175" s="259"/>
      <c r="B6175" s="259"/>
      <c r="C6175" s="259"/>
      <c r="D6175" s="259"/>
      <c r="E6175" s="259"/>
      <c r="F6175" s="270"/>
      <c r="G6175" s="259"/>
      <c r="H6175" s="259"/>
      <c r="I6175" s="259"/>
      <c r="J6175" s="259"/>
    </row>
    <row r="6176" spans="1:10">
      <c r="A6176" s="259"/>
      <c r="B6176" s="259"/>
      <c r="C6176" s="259"/>
      <c r="D6176" s="259"/>
      <c r="E6176" s="259"/>
      <c r="F6176" s="270"/>
      <c r="G6176" s="259"/>
      <c r="H6176" s="259"/>
      <c r="I6176" s="259"/>
      <c r="J6176" s="259"/>
    </row>
    <row r="6177" spans="1:10">
      <c r="A6177" s="259"/>
      <c r="B6177" s="259"/>
      <c r="C6177" s="259"/>
      <c r="D6177" s="259"/>
      <c r="E6177" s="259"/>
      <c r="F6177" s="270"/>
      <c r="G6177" s="259"/>
      <c r="H6177" s="259"/>
      <c r="I6177" s="259"/>
      <c r="J6177" s="259"/>
    </row>
    <row r="6178" spans="1:10">
      <c r="A6178" s="259"/>
      <c r="B6178" s="259"/>
      <c r="C6178" s="259"/>
      <c r="D6178" s="259"/>
      <c r="E6178" s="259"/>
      <c r="F6178" s="270"/>
      <c r="G6178" s="259"/>
      <c r="H6178" s="259"/>
      <c r="I6178" s="259"/>
      <c r="J6178" s="259"/>
    </row>
    <row r="6179" spans="1:10">
      <c r="A6179" s="259"/>
      <c r="B6179" s="259"/>
      <c r="C6179" s="259"/>
      <c r="D6179" s="259"/>
      <c r="E6179" s="259"/>
      <c r="F6179" s="270"/>
      <c r="G6179" s="259"/>
      <c r="H6179" s="259"/>
      <c r="I6179" s="259"/>
      <c r="J6179" s="259"/>
    </row>
    <row r="6180" spans="1:10">
      <c r="A6180" s="259"/>
      <c r="B6180" s="259"/>
      <c r="C6180" s="259"/>
      <c r="D6180" s="259"/>
      <c r="E6180" s="259"/>
      <c r="F6180" s="270"/>
      <c r="G6180" s="259"/>
      <c r="H6180" s="259"/>
      <c r="I6180" s="259"/>
      <c r="J6180" s="259"/>
    </row>
    <row r="6181" spans="1:10">
      <c r="A6181" s="259"/>
      <c r="B6181" s="259"/>
      <c r="C6181" s="259"/>
      <c r="D6181" s="259"/>
      <c r="E6181" s="259"/>
      <c r="F6181" s="270"/>
      <c r="G6181" s="259"/>
      <c r="H6181" s="259"/>
      <c r="I6181" s="259"/>
      <c r="J6181" s="259"/>
    </row>
    <row r="6182" spans="1:10">
      <c r="A6182" s="259"/>
      <c r="B6182" s="259"/>
      <c r="C6182" s="259"/>
      <c r="D6182" s="259"/>
      <c r="E6182" s="259"/>
      <c r="F6182" s="270"/>
      <c r="G6182" s="259"/>
      <c r="H6182" s="259"/>
      <c r="I6182" s="259"/>
      <c r="J6182" s="259"/>
    </row>
    <row r="6183" spans="1:10">
      <c r="A6183" s="259"/>
      <c r="B6183" s="259"/>
      <c r="C6183" s="259"/>
      <c r="D6183" s="259"/>
      <c r="E6183" s="259"/>
      <c r="F6183" s="270"/>
      <c r="G6183" s="259"/>
      <c r="H6183" s="259"/>
      <c r="I6183" s="259"/>
      <c r="J6183" s="259"/>
    </row>
    <row r="6184" spans="1:10">
      <c r="A6184" s="259"/>
      <c r="B6184" s="259"/>
      <c r="C6184" s="259"/>
      <c r="D6184" s="259"/>
      <c r="E6184" s="259"/>
      <c r="F6184" s="270"/>
      <c r="G6184" s="259"/>
      <c r="H6184" s="259"/>
      <c r="I6184" s="259"/>
      <c r="J6184" s="259"/>
    </row>
    <row r="6185" spans="1:10">
      <c r="A6185" s="259"/>
      <c r="B6185" s="259"/>
      <c r="C6185" s="259"/>
      <c r="D6185" s="259"/>
      <c r="E6185" s="259"/>
      <c r="F6185" s="270"/>
      <c r="G6185" s="259"/>
      <c r="H6185" s="259"/>
      <c r="I6185" s="259"/>
      <c r="J6185" s="259"/>
    </row>
    <row r="6186" spans="1:10">
      <c r="A6186" s="259"/>
      <c r="B6186" s="259"/>
      <c r="C6186" s="259"/>
      <c r="D6186" s="259"/>
      <c r="E6186" s="259"/>
      <c r="F6186" s="270"/>
      <c r="G6186" s="259"/>
      <c r="H6186" s="259"/>
      <c r="I6186" s="259"/>
      <c r="J6186" s="259"/>
    </row>
    <row r="6187" spans="1:10">
      <c r="A6187" s="259"/>
      <c r="B6187" s="259"/>
      <c r="C6187" s="259"/>
      <c r="D6187" s="259"/>
      <c r="E6187" s="259"/>
      <c r="F6187" s="270"/>
      <c r="G6187" s="259"/>
      <c r="H6187" s="259"/>
      <c r="I6187" s="259"/>
      <c r="J6187" s="259"/>
    </row>
    <row r="6188" spans="1:10">
      <c r="A6188" s="259"/>
      <c r="B6188" s="259"/>
      <c r="C6188" s="259"/>
      <c r="D6188" s="259"/>
      <c r="E6188" s="259"/>
      <c r="F6188" s="270"/>
      <c r="G6188" s="259"/>
      <c r="H6188" s="259"/>
      <c r="I6188" s="259"/>
      <c r="J6188" s="259"/>
    </row>
    <row r="6189" spans="1:10">
      <c r="A6189" s="259"/>
      <c r="B6189" s="259"/>
      <c r="C6189" s="259"/>
      <c r="D6189" s="259"/>
      <c r="E6189" s="259"/>
      <c r="F6189" s="270"/>
      <c r="G6189" s="259"/>
      <c r="H6189" s="259"/>
      <c r="I6189" s="259"/>
      <c r="J6189" s="259"/>
    </row>
    <row r="6190" spans="1:10">
      <c r="A6190" s="259"/>
      <c r="B6190" s="259"/>
      <c r="C6190" s="259"/>
      <c r="D6190" s="259"/>
      <c r="E6190" s="259"/>
      <c r="F6190" s="270"/>
      <c r="G6190" s="259"/>
      <c r="H6190" s="259"/>
      <c r="I6190" s="259"/>
      <c r="J6190" s="259"/>
    </row>
    <row r="6191" spans="1:10">
      <c r="A6191" s="259"/>
      <c r="B6191" s="259"/>
      <c r="C6191" s="259"/>
      <c r="D6191" s="259"/>
      <c r="E6191" s="259"/>
      <c r="F6191" s="270"/>
      <c r="G6191" s="259"/>
      <c r="H6191" s="259"/>
      <c r="I6191" s="259"/>
      <c r="J6191" s="259"/>
    </row>
    <row r="6192" spans="1:10">
      <c r="A6192" s="259"/>
      <c r="B6192" s="259"/>
      <c r="C6192" s="259"/>
      <c r="D6192" s="259"/>
      <c r="E6192" s="259"/>
      <c r="F6192" s="270"/>
      <c r="G6192" s="259"/>
      <c r="H6192" s="259"/>
      <c r="I6192" s="259"/>
      <c r="J6192" s="259"/>
    </row>
    <row r="6193" spans="1:10">
      <c r="A6193" s="259"/>
      <c r="B6193" s="259"/>
      <c r="C6193" s="259"/>
      <c r="D6193" s="259"/>
      <c r="E6193" s="259"/>
      <c r="F6193" s="270"/>
      <c r="G6193" s="259"/>
      <c r="H6193" s="259"/>
      <c r="I6193" s="259"/>
      <c r="J6193" s="259"/>
    </row>
    <row r="6194" spans="1:10">
      <c r="A6194" s="259"/>
      <c r="B6194" s="259"/>
      <c r="C6194" s="259"/>
      <c r="D6194" s="259"/>
      <c r="E6194" s="259"/>
      <c r="F6194" s="270"/>
      <c r="G6194" s="259"/>
      <c r="H6194" s="259"/>
      <c r="I6194" s="259"/>
      <c r="J6194" s="259"/>
    </row>
    <row r="6195" spans="1:10">
      <c r="A6195" s="259"/>
      <c r="B6195" s="259"/>
      <c r="C6195" s="259"/>
      <c r="D6195" s="259"/>
      <c r="E6195" s="259"/>
      <c r="F6195" s="270"/>
      <c r="G6195" s="259"/>
      <c r="H6195" s="259"/>
      <c r="I6195" s="259"/>
      <c r="J6195" s="259"/>
    </row>
    <row r="6196" spans="1:10">
      <c r="A6196" s="259"/>
      <c r="B6196" s="259"/>
      <c r="C6196" s="259"/>
      <c r="D6196" s="259"/>
      <c r="E6196" s="259"/>
      <c r="F6196" s="270"/>
      <c r="G6196" s="259"/>
      <c r="H6196" s="259"/>
      <c r="I6196" s="259"/>
      <c r="J6196" s="259"/>
    </row>
    <row r="6197" spans="1:10">
      <c r="A6197" s="259"/>
      <c r="B6197" s="259"/>
      <c r="C6197" s="259"/>
      <c r="D6197" s="259"/>
      <c r="E6197" s="259"/>
      <c r="F6197" s="270"/>
      <c r="G6197" s="259"/>
      <c r="H6197" s="259"/>
      <c r="I6197" s="259"/>
      <c r="J6197" s="259"/>
    </row>
    <row r="6198" spans="1:10">
      <c r="A6198" s="259"/>
      <c r="B6198" s="259"/>
      <c r="C6198" s="259"/>
      <c r="D6198" s="259"/>
      <c r="E6198" s="259"/>
      <c r="F6198" s="270"/>
      <c r="G6198" s="259"/>
      <c r="H6198" s="259"/>
      <c r="I6198" s="259"/>
      <c r="J6198" s="259"/>
    </row>
    <row r="6199" spans="1:10">
      <c r="A6199" s="259"/>
      <c r="B6199" s="259"/>
      <c r="C6199" s="259"/>
      <c r="D6199" s="259"/>
      <c r="E6199" s="259"/>
      <c r="F6199" s="270"/>
      <c r="G6199" s="259"/>
      <c r="H6199" s="259"/>
      <c r="I6199" s="259"/>
      <c r="J6199" s="259"/>
    </row>
    <row r="6200" spans="1:10">
      <c r="A6200" s="259"/>
      <c r="B6200" s="259"/>
      <c r="C6200" s="259"/>
      <c r="D6200" s="259"/>
      <c r="E6200" s="259"/>
      <c r="F6200" s="270"/>
      <c r="G6200" s="259"/>
      <c r="H6200" s="259"/>
      <c r="I6200" s="259"/>
      <c r="J6200" s="259"/>
    </row>
    <row r="6201" spans="1:10">
      <c r="A6201" s="259"/>
      <c r="B6201" s="259"/>
      <c r="C6201" s="259"/>
      <c r="D6201" s="259"/>
      <c r="E6201" s="259"/>
      <c r="F6201" s="270"/>
      <c r="G6201" s="259"/>
      <c r="H6201" s="259"/>
      <c r="I6201" s="259"/>
      <c r="J6201" s="259"/>
    </row>
    <row r="6202" spans="1:10">
      <c r="A6202" s="259"/>
      <c r="B6202" s="259"/>
      <c r="C6202" s="259"/>
      <c r="D6202" s="259"/>
      <c r="E6202" s="259"/>
      <c r="F6202" s="270"/>
      <c r="G6202" s="259"/>
      <c r="H6202" s="259"/>
      <c r="I6202" s="259"/>
      <c r="J6202" s="259"/>
    </row>
    <row r="6203" spans="1:10">
      <c r="A6203" s="259"/>
      <c r="B6203" s="259"/>
      <c r="C6203" s="259"/>
      <c r="D6203" s="259"/>
      <c r="E6203" s="259"/>
      <c r="F6203" s="270"/>
      <c r="G6203" s="259"/>
      <c r="H6203" s="259"/>
      <c r="I6203" s="259"/>
      <c r="J6203" s="259"/>
    </row>
    <row r="6204" spans="1:10">
      <c r="A6204" s="259"/>
      <c r="B6204" s="259"/>
      <c r="C6204" s="259"/>
      <c r="D6204" s="259"/>
      <c r="E6204" s="259"/>
      <c r="F6204" s="270"/>
      <c r="G6204" s="259"/>
      <c r="H6204" s="259"/>
      <c r="I6204" s="259"/>
      <c r="J6204" s="259"/>
    </row>
    <row r="6205" spans="1:10">
      <c r="A6205" s="259"/>
      <c r="B6205" s="259"/>
      <c r="C6205" s="259"/>
      <c r="D6205" s="259"/>
      <c r="E6205" s="259"/>
      <c r="F6205" s="270"/>
      <c r="G6205" s="259"/>
      <c r="H6205" s="259"/>
      <c r="I6205" s="259"/>
      <c r="J6205" s="259"/>
    </row>
    <row r="6206" spans="1:10">
      <c r="A6206" s="259"/>
      <c r="B6206" s="259"/>
      <c r="C6206" s="259"/>
      <c r="D6206" s="259"/>
      <c r="E6206" s="259"/>
      <c r="F6206" s="270"/>
      <c r="G6206" s="259"/>
      <c r="H6206" s="259"/>
      <c r="I6206" s="259"/>
      <c r="J6206" s="259"/>
    </row>
    <row r="6207" spans="1:10">
      <c r="A6207" s="259"/>
      <c r="B6207" s="259"/>
      <c r="C6207" s="259"/>
      <c r="D6207" s="259"/>
      <c r="E6207" s="259"/>
      <c r="F6207" s="270"/>
      <c r="G6207" s="259"/>
      <c r="H6207" s="259"/>
      <c r="I6207" s="259"/>
      <c r="J6207" s="259"/>
    </row>
    <row r="6208" spans="1:10">
      <c r="A6208" s="259"/>
      <c r="B6208" s="259"/>
      <c r="C6208" s="259"/>
      <c r="D6208" s="259"/>
      <c r="E6208" s="259"/>
      <c r="F6208" s="270"/>
      <c r="G6208" s="259"/>
      <c r="H6208" s="259"/>
      <c r="I6208" s="259"/>
      <c r="J6208" s="259"/>
    </row>
    <row r="6209" spans="1:10">
      <c r="A6209" s="259"/>
      <c r="B6209" s="259"/>
      <c r="C6209" s="259"/>
      <c r="D6209" s="259"/>
      <c r="E6209" s="259"/>
      <c r="F6209" s="270"/>
      <c r="G6209" s="259"/>
      <c r="H6209" s="259"/>
      <c r="I6209" s="259"/>
      <c r="J6209" s="259"/>
    </row>
    <row r="6210" spans="1:10">
      <c r="A6210" s="259"/>
      <c r="B6210" s="259"/>
      <c r="C6210" s="259"/>
      <c r="D6210" s="259"/>
      <c r="E6210" s="259"/>
      <c r="F6210" s="270"/>
      <c r="G6210" s="259"/>
      <c r="H6210" s="259"/>
      <c r="I6210" s="259"/>
      <c r="J6210" s="259"/>
    </row>
    <row r="6211" spans="1:10">
      <c r="A6211" s="259"/>
      <c r="B6211" s="259"/>
      <c r="C6211" s="259"/>
      <c r="D6211" s="259"/>
      <c r="E6211" s="259"/>
      <c r="F6211" s="270"/>
      <c r="G6211" s="259"/>
      <c r="H6211" s="259"/>
      <c r="I6211" s="259"/>
      <c r="J6211" s="259"/>
    </row>
    <row r="6212" spans="1:10">
      <c r="A6212" s="259"/>
      <c r="B6212" s="259"/>
      <c r="C6212" s="259"/>
      <c r="D6212" s="259"/>
      <c r="E6212" s="259"/>
      <c r="F6212" s="270"/>
      <c r="G6212" s="259"/>
      <c r="H6212" s="259"/>
      <c r="I6212" s="259"/>
      <c r="J6212" s="259"/>
    </row>
    <row r="6213" spans="1:10">
      <c r="A6213" s="259"/>
      <c r="B6213" s="259"/>
      <c r="C6213" s="259"/>
      <c r="D6213" s="259"/>
      <c r="E6213" s="259"/>
      <c r="F6213" s="270"/>
      <c r="G6213" s="259"/>
      <c r="H6213" s="259"/>
      <c r="I6213" s="259"/>
      <c r="J6213" s="259"/>
    </row>
    <row r="6214" spans="1:10">
      <c r="A6214" s="259"/>
      <c r="B6214" s="259"/>
      <c r="C6214" s="259"/>
      <c r="D6214" s="259"/>
      <c r="E6214" s="259"/>
      <c r="F6214" s="270"/>
      <c r="G6214" s="259"/>
      <c r="H6214" s="259"/>
      <c r="I6214" s="259"/>
      <c r="J6214" s="259"/>
    </row>
    <row r="6215" spans="1:10">
      <c r="A6215" s="259"/>
      <c r="B6215" s="259"/>
      <c r="C6215" s="259"/>
      <c r="D6215" s="259"/>
      <c r="E6215" s="259"/>
      <c r="F6215" s="270"/>
      <c r="G6215" s="259"/>
      <c r="H6215" s="259"/>
      <c r="I6215" s="259"/>
      <c r="J6215" s="259"/>
    </row>
    <row r="6216" spans="1:10">
      <c r="A6216" s="259"/>
      <c r="B6216" s="259"/>
      <c r="C6216" s="259"/>
      <c r="D6216" s="259"/>
      <c r="E6216" s="259"/>
      <c r="F6216" s="270"/>
      <c r="G6216" s="259"/>
      <c r="H6216" s="259"/>
      <c r="I6216" s="259"/>
      <c r="J6216" s="259"/>
    </row>
    <row r="6217" spans="1:10">
      <c r="A6217" s="259"/>
      <c r="B6217" s="259"/>
      <c r="C6217" s="259"/>
      <c r="D6217" s="259"/>
      <c r="E6217" s="259"/>
      <c r="F6217" s="270"/>
      <c r="G6217" s="259"/>
      <c r="H6217" s="259"/>
      <c r="I6217" s="259"/>
      <c r="J6217" s="259"/>
    </row>
    <row r="6218" spans="1:10">
      <c r="A6218" s="259"/>
      <c r="B6218" s="259"/>
      <c r="C6218" s="259"/>
      <c r="D6218" s="259"/>
      <c r="E6218" s="259"/>
      <c r="F6218" s="270"/>
      <c r="G6218" s="259"/>
      <c r="H6218" s="259"/>
      <c r="I6218" s="259"/>
      <c r="J6218" s="259"/>
    </row>
    <row r="6219" spans="1:10">
      <c r="A6219" s="259"/>
      <c r="B6219" s="259"/>
      <c r="C6219" s="259"/>
      <c r="D6219" s="259"/>
      <c r="E6219" s="259"/>
      <c r="F6219" s="270"/>
      <c r="G6219" s="259"/>
      <c r="H6219" s="259"/>
      <c r="I6219" s="259"/>
      <c r="J6219" s="259"/>
    </row>
    <row r="6220" spans="1:10">
      <c r="A6220" s="259"/>
      <c r="B6220" s="259"/>
      <c r="C6220" s="259"/>
      <c r="D6220" s="259"/>
      <c r="E6220" s="259"/>
      <c r="F6220" s="270"/>
      <c r="G6220" s="259"/>
      <c r="H6220" s="259"/>
      <c r="I6220" s="259"/>
      <c r="J6220" s="259"/>
    </row>
    <row r="6221" spans="1:10">
      <c r="A6221" s="259"/>
      <c r="B6221" s="259"/>
      <c r="C6221" s="259"/>
      <c r="D6221" s="259"/>
      <c r="E6221" s="259"/>
      <c r="F6221" s="270"/>
      <c r="G6221" s="259"/>
      <c r="H6221" s="259"/>
      <c r="I6221" s="259"/>
      <c r="J6221" s="259"/>
    </row>
    <row r="6222" spans="1:10">
      <c r="A6222" s="259"/>
      <c r="B6222" s="259"/>
      <c r="C6222" s="259"/>
      <c r="D6222" s="259"/>
      <c r="E6222" s="259"/>
      <c r="F6222" s="270"/>
      <c r="G6222" s="259"/>
      <c r="H6222" s="259"/>
      <c r="I6222" s="259"/>
      <c r="J6222" s="259"/>
    </row>
    <row r="6223" spans="1:10">
      <c r="A6223" s="259"/>
      <c r="B6223" s="259"/>
      <c r="C6223" s="259"/>
      <c r="D6223" s="259"/>
      <c r="E6223" s="259"/>
      <c r="F6223" s="270"/>
      <c r="G6223" s="259"/>
      <c r="H6223" s="259"/>
      <c r="I6223" s="259"/>
      <c r="J6223" s="259"/>
    </row>
    <row r="6224" spans="1:10">
      <c r="A6224" s="259"/>
      <c r="B6224" s="259"/>
      <c r="C6224" s="259"/>
      <c r="D6224" s="259"/>
      <c r="E6224" s="259"/>
      <c r="F6224" s="270"/>
      <c r="G6224" s="259"/>
      <c r="H6224" s="259"/>
      <c r="I6224" s="259"/>
      <c r="J6224" s="259"/>
    </row>
    <row r="6225" spans="1:10">
      <c r="A6225" s="259"/>
      <c r="B6225" s="259"/>
      <c r="C6225" s="259"/>
      <c r="D6225" s="259"/>
      <c r="E6225" s="259"/>
      <c r="F6225" s="270"/>
      <c r="G6225" s="259"/>
      <c r="H6225" s="259"/>
      <c r="I6225" s="259"/>
      <c r="J6225" s="259"/>
    </row>
    <row r="6226" spans="1:10">
      <c r="A6226" s="259"/>
      <c r="B6226" s="259"/>
      <c r="C6226" s="259"/>
      <c r="D6226" s="259"/>
      <c r="E6226" s="259"/>
      <c r="F6226" s="270"/>
      <c r="G6226" s="259"/>
      <c r="H6226" s="259"/>
      <c r="I6226" s="259"/>
      <c r="J6226" s="259"/>
    </row>
    <row r="6227" spans="1:10">
      <c r="A6227" s="259"/>
      <c r="B6227" s="259"/>
      <c r="C6227" s="259"/>
      <c r="D6227" s="259"/>
      <c r="E6227" s="259"/>
      <c r="F6227" s="270"/>
      <c r="G6227" s="259"/>
      <c r="H6227" s="259"/>
      <c r="I6227" s="259"/>
      <c r="J6227" s="259"/>
    </row>
    <row r="6228" spans="1:10">
      <c r="A6228" s="259"/>
      <c r="B6228" s="259"/>
      <c r="C6228" s="259"/>
      <c r="D6228" s="259"/>
      <c r="E6228" s="259"/>
      <c r="F6228" s="270"/>
      <c r="G6228" s="259"/>
      <c r="H6228" s="259"/>
      <c r="I6228" s="259"/>
      <c r="J6228" s="259"/>
    </row>
    <row r="6229" spans="1:10">
      <c r="A6229" s="259"/>
      <c r="B6229" s="259"/>
      <c r="C6229" s="259"/>
      <c r="D6229" s="259"/>
      <c r="E6229" s="259"/>
      <c r="F6229" s="270"/>
      <c r="G6229" s="259"/>
      <c r="H6229" s="259"/>
      <c r="I6229" s="259"/>
      <c r="J6229" s="259"/>
    </row>
    <row r="6230" spans="1:10">
      <c r="A6230" s="259"/>
      <c r="B6230" s="259"/>
      <c r="C6230" s="259"/>
      <c r="D6230" s="259"/>
      <c r="E6230" s="259"/>
      <c r="F6230" s="270"/>
      <c r="G6230" s="259"/>
      <c r="H6230" s="259"/>
      <c r="I6230" s="259"/>
      <c r="J6230" s="259"/>
    </row>
    <row r="6231" spans="1:10">
      <c r="A6231" s="259"/>
      <c r="B6231" s="259"/>
      <c r="C6231" s="259"/>
      <c r="D6231" s="259"/>
      <c r="E6231" s="259"/>
      <c r="F6231" s="270"/>
      <c r="G6231" s="259"/>
      <c r="H6231" s="259"/>
      <c r="I6231" s="259"/>
      <c r="J6231" s="259"/>
    </row>
    <row r="6232" spans="1:10">
      <c r="A6232" s="259"/>
      <c r="B6232" s="259"/>
      <c r="C6232" s="259"/>
      <c r="D6232" s="259"/>
      <c r="E6232" s="259"/>
      <c r="F6232" s="270"/>
      <c r="G6232" s="259"/>
      <c r="H6232" s="259"/>
      <c r="I6232" s="259"/>
      <c r="J6232" s="259"/>
    </row>
    <row r="6233" spans="1:10">
      <c r="A6233" s="259"/>
      <c r="B6233" s="259"/>
      <c r="C6233" s="259"/>
      <c r="D6233" s="259"/>
      <c r="E6233" s="259"/>
      <c r="F6233" s="270"/>
      <c r="G6233" s="259"/>
      <c r="H6233" s="259"/>
      <c r="I6233" s="259"/>
      <c r="J6233" s="259"/>
    </row>
    <row r="6234" spans="1:10">
      <c r="A6234" s="259"/>
      <c r="B6234" s="259"/>
      <c r="C6234" s="259"/>
      <c r="D6234" s="259"/>
      <c r="E6234" s="259"/>
      <c r="F6234" s="270"/>
      <c r="G6234" s="259"/>
      <c r="H6234" s="259"/>
      <c r="I6234" s="259"/>
      <c r="J6234" s="259"/>
    </row>
    <row r="6235" spans="1:10">
      <c r="A6235" s="259"/>
      <c r="B6235" s="259"/>
      <c r="C6235" s="259"/>
      <c r="D6235" s="259"/>
      <c r="E6235" s="259"/>
      <c r="F6235" s="270"/>
      <c r="G6235" s="259"/>
      <c r="H6235" s="259"/>
      <c r="I6235" s="259"/>
      <c r="J6235" s="259"/>
    </row>
    <row r="6236" spans="1:10">
      <c r="A6236" s="259"/>
      <c r="B6236" s="259"/>
      <c r="C6236" s="259"/>
      <c r="D6236" s="259"/>
      <c r="E6236" s="259"/>
      <c r="F6236" s="270"/>
      <c r="G6236" s="259"/>
      <c r="H6236" s="259"/>
      <c r="I6236" s="259"/>
      <c r="J6236" s="259"/>
    </row>
    <row r="6237" spans="1:10">
      <c r="A6237" s="259"/>
      <c r="B6237" s="259"/>
      <c r="C6237" s="259"/>
      <c r="D6237" s="259"/>
      <c r="E6237" s="259"/>
      <c r="F6237" s="270"/>
      <c r="G6237" s="259"/>
      <c r="H6237" s="259"/>
      <c r="I6237" s="259"/>
      <c r="J6237" s="259"/>
    </row>
    <row r="6238" spans="1:10">
      <c r="A6238" s="259"/>
      <c r="B6238" s="259"/>
      <c r="C6238" s="259"/>
      <c r="D6238" s="259"/>
      <c r="E6238" s="259"/>
      <c r="F6238" s="270"/>
      <c r="G6238" s="259"/>
      <c r="H6238" s="259"/>
      <c r="I6238" s="259"/>
      <c r="J6238" s="259"/>
    </row>
    <row r="6239" spans="1:10">
      <c r="A6239" s="259"/>
      <c r="B6239" s="259"/>
      <c r="C6239" s="259"/>
      <c r="D6239" s="259"/>
      <c r="E6239" s="259"/>
      <c r="F6239" s="270"/>
      <c r="G6239" s="259"/>
      <c r="H6239" s="259"/>
      <c r="I6239" s="259"/>
      <c r="J6239" s="259"/>
    </row>
    <row r="6240" spans="1:10">
      <c r="A6240" s="259"/>
      <c r="B6240" s="259"/>
      <c r="C6240" s="259"/>
      <c r="D6240" s="259"/>
      <c r="E6240" s="259"/>
      <c r="F6240" s="270"/>
      <c r="G6240" s="259"/>
      <c r="H6240" s="259"/>
      <c r="I6240" s="259"/>
      <c r="J6240" s="259"/>
    </row>
    <row r="6241" spans="1:10">
      <c r="A6241" s="259"/>
      <c r="B6241" s="259"/>
      <c r="C6241" s="259"/>
      <c r="D6241" s="259"/>
      <c r="E6241" s="259"/>
      <c r="F6241" s="270"/>
      <c r="G6241" s="259"/>
      <c r="H6241" s="259"/>
      <c r="I6241" s="259"/>
      <c r="J6241" s="259"/>
    </row>
    <row r="6242" spans="1:10">
      <c r="A6242" s="259"/>
      <c r="B6242" s="259"/>
      <c r="C6242" s="259"/>
      <c r="D6242" s="259"/>
      <c r="E6242" s="259"/>
      <c r="F6242" s="270"/>
      <c r="G6242" s="259"/>
      <c r="H6242" s="259"/>
      <c r="I6242" s="259"/>
      <c r="J6242" s="259"/>
    </row>
    <row r="6243" spans="1:10">
      <c r="A6243" s="259"/>
      <c r="B6243" s="259"/>
      <c r="C6243" s="259"/>
      <c r="D6243" s="259"/>
      <c r="E6243" s="259"/>
      <c r="F6243" s="270"/>
      <c r="G6243" s="259"/>
      <c r="H6243" s="259"/>
      <c r="I6243" s="259"/>
      <c r="J6243" s="259"/>
    </row>
    <row r="6244" spans="1:10">
      <c r="A6244" s="259"/>
      <c r="B6244" s="259"/>
      <c r="C6244" s="259"/>
      <c r="D6244" s="259"/>
      <c r="E6244" s="259"/>
      <c r="F6244" s="270"/>
      <c r="G6244" s="259"/>
      <c r="H6244" s="259"/>
      <c r="I6244" s="259"/>
      <c r="J6244" s="259"/>
    </row>
    <row r="6245" spans="1:10">
      <c r="A6245" s="259"/>
      <c r="B6245" s="259"/>
      <c r="C6245" s="259"/>
      <c r="D6245" s="259"/>
      <c r="E6245" s="259"/>
      <c r="F6245" s="270"/>
      <c r="G6245" s="259"/>
      <c r="H6245" s="259"/>
      <c r="I6245" s="259"/>
      <c r="J6245" s="259"/>
    </row>
    <row r="6246" spans="1:10">
      <c r="A6246" s="259"/>
      <c r="B6246" s="259"/>
      <c r="C6246" s="259"/>
      <c r="D6246" s="259"/>
      <c r="E6246" s="259"/>
      <c r="F6246" s="270"/>
      <c r="G6246" s="259"/>
      <c r="H6246" s="259"/>
      <c r="I6246" s="259"/>
      <c r="J6246" s="259"/>
    </row>
    <row r="6247" spans="1:10">
      <c r="A6247" s="259"/>
      <c r="B6247" s="259"/>
      <c r="C6247" s="259"/>
      <c r="D6247" s="259"/>
      <c r="E6247" s="259"/>
      <c r="F6247" s="270"/>
      <c r="G6247" s="259"/>
      <c r="H6247" s="259"/>
      <c r="I6247" s="259"/>
      <c r="J6247" s="259"/>
    </row>
    <row r="6248" spans="1:10">
      <c r="A6248" s="259"/>
      <c r="B6248" s="259"/>
      <c r="C6248" s="259"/>
      <c r="D6248" s="259"/>
      <c r="E6248" s="259"/>
      <c r="F6248" s="270"/>
      <c r="G6248" s="259"/>
      <c r="H6248" s="259"/>
      <c r="I6248" s="259"/>
      <c r="J6248" s="259"/>
    </row>
    <row r="6249" spans="1:10">
      <c r="A6249" s="259"/>
      <c r="B6249" s="259"/>
      <c r="C6249" s="259"/>
      <c r="D6249" s="259"/>
      <c r="E6249" s="259"/>
      <c r="F6249" s="270"/>
      <c r="G6249" s="259"/>
      <c r="H6249" s="259"/>
      <c r="I6249" s="259"/>
      <c r="J6249" s="259"/>
    </row>
    <row r="6250" spans="1:10">
      <c r="A6250" s="259"/>
      <c r="B6250" s="259"/>
      <c r="C6250" s="259"/>
      <c r="D6250" s="259"/>
      <c r="E6250" s="259"/>
      <c r="F6250" s="270"/>
      <c r="G6250" s="259"/>
      <c r="H6250" s="259"/>
      <c r="I6250" s="259"/>
      <c r="J6250" s="259"/>
    </row>
    <row r="6251" spans="1:10">
      <c r="A6251" s="259"/>
      <c r="B6251" s="259"/>
      <c r="C6251" s="259"/>
      <c r="D6251" s="259"/>
      <c r="E6251" s="259"/>
      <c r="F6251" s="270"/>
      <c r="G6251" s="259"/>
      <c r="H6251" s="259"/>
      <c r="I6251" s="259"/>
      <c r="J6251" s="259"/>
    </row>
    <row r="6252" spans="1:10">
      <c r="A6252" s="259"/>
      <c r="B6252" s="259"/>
      <c r="C6252" s="259"/>
      <c r="D6252" s="259"/>
      <c r="E6252" s="259"/>
      <c r="F6252" s="270"/>
      <c r="G6252" s="259"/>
      <c r="H6252" s="259"/>
      <c r="I6252" s="259"/>
      <c r="J6252" s="259"/>
    </row>
    <row r="6253" spans="1:10">
      <c r="A6253" s="259"/>
      <c r="B6253" s="259"/>
      <c r="C6253" s="259"/>
      <c r="D6253" s="259"/>
      <c r="E6253" s="259"/>
      <c r="F6253" s="270"/>
      <c r="G6253" s="259"/>
      <c r="H6253" s="259"/>
      <c r="I6253" s="259"/>
      <c r="J6253" s="259"/>
    </row>
    <row r="6254" spans="1:10">
      <c r="A6254" s="259"/>
      <c r="B6254" s="259"/>
      <c r="C6254" s="259"/>
      <c r="D6254" s="259"/>
      <c r="E6254" s="259"/>
      <c r="F6254" s="270"/>
      <c r="G6254" s="259"/>
      <c r="H6254" s="259"/>
      <c r="I6254" s="259"/>
      <c r="J6254" s="259"/>
    </row>
    <row r="6255" spans="1:10">
      <c r="A6255" s="259"/>
      <c r="B6255" s="259"/>
      <c r="C6255" s="259"/>
      <c r="D6255" s="259"/>
      <c r="E6255" s="259"/>
      <c r="F6255" s="270"/>
      <c r="G6255" s="259"/>
      <c r="H6255" s="259"/>
      <c r="I6255" s="259"/>
      <c r="J6255" s="259"/>
    </row>
    <row r="6256" spans="1:10">
      <c r="A6256" s="259"/>
      <c r="B6256" s="259"/>
      <c r="C6256" s="259"/>
      <c r="D6256" s="259"/>
      <c r="E6256" s="259"/>
      <c r="F6256" s="270"/>
      <c r="G6256" s="259"/>
      <c r="H6256" s="259"/>
      <c r="I6256" s="259"/>
      <c r="J6256" s="259"/>
    </row>
    <row r="6257" spans="1:10">
      <c r="A6257" s="259"/>
      <c r="B6257" s="259"/>
      <c r="C6257" s="259"/>
      <c r="D6257" s="259"/>
      <c r="E6257" s="259"/>
      <c r="F6257" s="270"/>
      <c r="G6257" s="259"/>
      <c r="H6257" s="259"/>
      <c r="I6257" s="259"/>
      <c r="J6257" s="259"/>
    </row>
    <row r="6258" spans="1:10">
      <c r="A6258" s="259"/>
      <c r="B6258" s="259"/>
      <c r="C6258" s="259"/>
      <c r="D6258" s="259"/>
      <c r="E6258" s="259"/>
      <c r="F6258" s="270"/>
      <c r="G6258" s="259"/>
      <c r="H6258" s="259"/>
      <c r="I6258" s="259"/>
      <c r="J6258" s="259"/>
    </row>
    <row r="6259" spans="1:10">
      <c r="A6259" s="259"/>
      <c r="B6259" s="259"/>
      <c r="C6259" s="259"/>
      <c r="D6259" s="259"/>
      <c r="E6259" s="259"/>
      <c r="F6259" s="270"/>
      <c r="G6259" s="259"/>
      <c r="H6259" s="259"/>
      <c r="I6259" s="259"/>
      <c r="J6259" s="259"/>
    </row>
    <row r="6260" spans="1:10">
      <c r="A6260" s="259"/>
      <c r="B6260" s="259"/>
      <c r="C6260" s="259"/>
      <c r="D6260" s="259"/>
      <c r="E6260" s="259"/>
      <c r="F6260" s="270"/>
      <c r="G6260" s="259"/>
      <c r="H6260" s="259"/>
      <c r="I6260" s="259"/>
      <c r="J6260" s="259"/>
    </row>
    <row r="6261" spans="1:10">
      <c r="A6261" s="259"/>
      <c r="B6261" s="259"/>
      <c r="C6261" s="259"/>
      <c r="D6261" s="259"/>
      <c r="E6261" s="259"/>
      <c r="F6261" s="270"/>
      <c r="G6261" s="259"/>
      <c r="H6261" s="259"/>
      <c r="I6261" s="259"/>
      <c r="J6261" s="259"/>
    </row>
    <row r="6262" spans="1:10">
      <c r="A6262" s="259"/>
      <c r="B6262" s="259"/>
      <c r="C6262" s="259"/>
      <c r="D6262" s="259"/>
      <c r="E6262" s="259"/>
      <c r="F6262" s="270"/>
      <c r="G6262" s="259"/>
      <c r="H6262" s="259"/>
      <c r="I6262" s="259"/>
      <c r="J6262" s="259"/>
    </row>
    <row r="6263" spans="1:10">
      <c r="A6263" s="259"/>
      <c r="B6263" s="259"/>
      <c r="C6263" s="259"/>
      <c r="D6263" s="259"/>
      <c r="E6263" s="259"/>
      <c r="F6263" s="270"/>
      <c r="G6263" s="259"/>
      <c r="H6263" s="259"/>
      <c r="I6263" s="259"/>
      <c r="J6263" s="259"/>
    </row>
    <row r="6264" spans="1:10">
      <c r="A6264" s="259"/>
      <c r="B6264" s="259"/>
      <c r="C6264" s="259"/>
      <c r="D6264" s="259"/>
      <c r="E6264" s="259"/>
      <c r="F6264" s="270"/>
      <c r="G6264" s="259"/>
      <c r="H6264" s="259"/>
      <c r="I6264" s="259"/>
      <c r="J6264" s="259"/>
    </row>
    <row r="6265" spans="1:10">
      <c r="A6265" s="259"/>
      <c r="B6265" s="259"/>
      <c r="C6265" s="259"/>
      <c r="D6265" s="259"/>
      <c r="E6265" s="259"/>
      <c r="F6265" s="270"/>
      <c r="G6265" s="259"/>
      <c r="H6265" s="259"/>
      <c r="I6265" s="259"/>
      <c r="J6265" s="259"/>
    </row>
    <row r="6266" spans="1:10">
      <c r="A6266" s="259"/>
      <c r="B6266" s="259"/>
      <c r="C6266" s="259"/>
      <c r="D6266" s="259"/>
      <c r="E6266" s="259"/>
      <c r="F6266" s="270"/>
      <c r="G6266" s="259"/>
      <c r="H6266" s="259"/>
      <c r="I6266" s="259"/>
      <c r="J6266" s="259"/>
    </row>
    <row r="6267" spans="1:10">
      <c r="A6267" s="259"/>
      <c r="B6267" s="259"/>
      <c r="C6267" s="259"/>
      <c r="D6267" s="259"/>
      <c r="E6267" s="259"/>
      <c r="F6267" s="270"/>
      <c r="G6267" s="259"/>
      <c r="H6267" s="259"/>
      <c r="I6267" s="259"/>
      <c r="J6267" s="259"/>
    </row>
    <row r="6268" spans="1:10">
      <c r="A6268" s="259"/>
      <c r="B6268" s="259"/>
      <c r="C6268" s="259"/>
      <c r="D6268" s="259"/>
      <c r="E6268" s="259"/>
      <c r="F6268" s="270"/>
      <c r="G6268" s="259"/>
      <c r="H6268" s="259"/>
      <c r="I6268" s="259"/>
      <c r="J6268" s="259"/>
    </row>
    <row r="6269" spans="1:10">
      <c r="A6269" s="259"/>
      <c r="B6269" s="259"/>
      <c r="C6269" s="259"/>
      <c r="D6269" s="259"/>
      <c r="E6269" s="259"/>
      <c r="F6269" s="270"/>
      <c r="G6269" s="259"/>
      <c r="H6269" s="259"/>
      <c r="I6269" s="259"/>
      <c r="J6269" s="259"/>
    </row>
    <row r="6270" spans="1:10">
      <c r="A6270" s="259"/>
      <c r="B6270" s="259"/>
      <c r="C6270" s="259"/>
      <c r="D6270" s="259"/>
      <c r="E6270" s="259"/>
      <c r="F6270" s="270"/>
      <c r="G6270" s="259"/>
      <c r="H6270" s="259"/>
      <c r="I6270" s="259"/>
      <c r="J6270" s="259"/>
    </row>
    <row r="6271" spans="1:10">
      <c r="A6271" s="259"/>
      <c r="B6271" s="259"/>
      <c r="C6271" s="259"/>
      <c r="D6271" s="259"/>
      <c r="E6271" s="259"/>
      <c r="F6271" s="270"/>
      <c r="G6271" s="259"/>
      <c r="H6271" s="259"/>
      <c r="I6271" s="259"/>
      <c r="J6271" s="259"/>
    </row>
    <row r="6272" spans="1:10">
      <c r="A6272" s="259"/>
      <c r="B6272" s="259"/>
      <c r="C6272" s="259"/>
      <c r="D6272" s="259"/>
      <c r="E6272" s="259"/>
      <c r="F6272" s="270"/>
      <c r="G6272" s="259"/>
      <c r="H6272" s="259"/>
      <c r="I6272" s="259"/>
      <c r="J6272" s="259"/>
    </row>
    <row r="6273" spans="1:10">
      <c r="A6273" s="259"/>
      <c r="B6273" s="259"/>
      <c r="C6273" s="259"/>
      <c r="D6273" s="259"/>
      <c r="E6273" s="259"/>
      <c r="F6273" s="270"/>
      <c r="G6273" s="259"/>
      <c r="H6273" s="259"/>
      <c r="I6273" s="259"/>
      <c r="J6273" s="259"/>
    </row>
    <row r="6274" spans="1:10">
      <c r="A6274" s="259"/>
      <c r="B6274" s="259"/>
      <c r="C6274" s="259"/>
      <c r="D6274" s="259"/>
      <c r="E6274" s="259"/>
      <c r="F6274" s="270"/>
      <c r="G6274" s="259"/>
      <c r="H6274" s="259"/>
      <c r="I6274" s="259"/>
      <c r="J6274" s="259"/>
    </row>
    <row r="6275" spans="1:10">
      <c r="A6275" s="259"/>
      <c r="B6275" s="259"/>
      <c r="C6275" s="259"/>
      <c r="D6275" s="259"/>
      <c r="E6275" s="259"/>
      <c r="F6275" s="270"/>
      <c r="G6275" s="259"/>
      <c r="H6275" s="259"/>
      <c r="I6275" s="259"/>
      <c r="J6275" s="259"/>
    </row>
    <row r="6276" spans="1:10">
      <c r="A6276" s="259"/>
      <c r="B6276" s="259"/>
      <c r="C6276" s="259"/>
      <c r="D6276" s="259"/>
      <c r="E6276" s="259"/>
      <c r="F6276" s="270"/>
      <c r="G6276" s="259"/>
      <c r="H6276" s="259"/>
      <c r="I6276" s="259"/>
      <c r="J6276" s="259"/>
    </row>
    <row r="6277" spans="1:10">
      <c r="A6277" s="259"/>
      <c r="B6277" s="259"/>
      <c r="C6277" s="259"/>
      <c r="D6277" s="259"/>
      <c r="E6277" s="259"/>
      <c r="F6277" s="270"/>
      <c r="G6277" s="259"/>
      <c r="H6277" s="259"/>
      <c r="I6277" s="259"/>
      <c r="J6277" s="259"/>
    </row>
    <row r="6278" spans="1:10">
      <c r="A6278" s="259"/>
      <c r="B6278" s="259"/>
      <c r="C6278" s="259"/>
      <c r="D6278" s="259"/>
      <c r="E6278" s="259"/>
      <c r="F6278" s="270"/>
      <c r="G6278" s="259"/>
      <c r="H6278" s="259"/>
      <c r="I6278" s="259"/>
      <c r="J6278" s="259"/>
    </row>
    <row r="6279" spans="1:10">
      <c r="A6279" s="259"/>
      <c r="B6279" s="259"/>
      <c r="C6279" s="259"/>
      <c r="D6279" s="259"/>
      <c r="E6279" s="259"/>
      <c r="F6279" s="270"/>
      <c r="G6279" s="259"/>
      <c r="H6279" s="259"/>
      <c r="I6279" s="259"/>
      <c r="J6279" s="259"/>
    </row>
    <row r="6280" spans="1:10">
      <c r="A6280" s="259"/>
      <c r="B6280" s="259"/>
      <c r="C6280" s="259"/>
      <c r="D6280" s="259"/>
      <c r="E6280" s="259"/>
      <c r="F6280" s="270"/>
      <c r="G6280" s="259"/>
      <c r="H6280" s="259"/>
      <c r="I6280" s="259"/>
      <c r="J6280" s="259"/>
    </row>
    <row r="6281" spans="1:10">
      <c r="A6281" s="259"/>
      <c r="B6281" s="259"/>
      <c r="C6281" s="259"/>
      <c r="D6281" s="259"/>
      <c r="E6281" s="259"/>
      <c r="F6281" s="270"/>
      <c r="G6281" s="259"/>
      <c r="H6281" s="259"/>
      <c r="I6281" s="259"/>
      <c r="J6281" s="259"/>
    </row>
    <row r="6282" spans="1:10">
      <c r="A6282" s="259"/>
      <c r="B6282" s="259"/>
      <c r="C6282" s="259"/>
      <c r="D6282" s="259"/>
      <c r="E6282" s="259"/>
      <c r="F6282" s="270"/>
      <c r="G6282" s="259"/>
      <c r="H6282" s="259"/>
      <c r="I6282" s="259"/>
      <c r="J6282" s="259"/>
    </row>
    <row r="6283" spans="1:10">
      <c r="A6283" s="259"/>
      <c r="B6283" s="259"/>
      <c r="C6283" s="259"/>
      <c r="D6283" s="259"/>
      <c r="E6283" s="259"/>
      <c r="F6283" s="270"/>
      <c r="G6283" s="259"/>
      <c r="H6283" s="259"/>
      <c r="I6283" s="259"/>
      <c r="J6283" s="259"/>
    </row>
    <row r="6284" spans="1:10">
      <c r="A6284" s="259"/>
      <c r="B6284" s="259"/>
      <c r="C6284" s="259"/>
      <c r="D6284" s="259"/>
      <c r="E6284" s="259"/>
      <c r="F6284" s="270"/>
      <c r="G6284" s="259"/>
      <c r="H6284" s="259"/>
      <c r="I6284" s="259"/>
      <c r="J6284" s="259"/>
    </row>
    <row r="6285" spans="1:10">
      <c r="A6285" s="259"/>
      <c r="B6285" s="259"/>
      <c r="C6285" s="259"/>
      <c r="D6285" s="259"/>
      <c r="E6285" s="259"/>
      <c r="F6285" s="270"/>
      <c r="G6285" s="259"/>
      <c r="H6285" s="259"/>
      <c r="I6285" s="259"/>
      <c r="J6285" s="259"/>
    </row>
    <row r="6286" spans="1:10">
      <c r="A6286" s="259"/>
      <c r="B6286" s="259"/>
      <c r="C6286" s="259"/>
      <c r="D6286" s="259"/>
      <c r="E6286" s="259"/>
      <c r="F6286" s="270"/>
      <c r="G6286" s="259"/>
      <c r="H6286" s="259"/>
      <c r="I6286" s="259"/>
      <c r="J6286" s="259"/>
    </row>
    <row r="6287" spans="1:10">
      <c r="A6287" s="259"/>
      <c r="B6287" s="259"/>
      <c r="C6287" s="259"/>
      <c r="D6287" s="259"/>
      <c r="E6287" s="259"/>
      <c r="F6287" s="270"/>
      <c r="G6287" s="259"/>
      <c r="H6287" s="259"/>
      <c r="I6287" s="259"/>
      <c r="J6287" s="259"/>
    </row>
    <row r="6288" spans="1:10">
      <c r="A6288" s="259"/>
      <c r="B6288" s="259"/>
      <c r="C6288" s="259"/>
      <c r="D6288" s="259"/>
      <c r="E6288" s="259"/>
      <c r="F6288" s="270"/>
      <c r="G6288" s="259"/>
      <c r="H6288" s="259"/>
      <c r="I6288" s="259"/>
      <c r="J6288" s="259"/>
    </row>
    <row r="6289" spans="1:10">
      <c r="A6289" s="259"/>
      <c r="B6289" s="259"/>
      <c r="C6289" s="259"/>
      <c r="D6289" s="259"/>
      <c r="E6289" s="259"/>
      <c r="F6289" s="270"/>
      <c r="G6289" s="259"/>
      <c r="H6289" s="259"/>
      <c r="I6289" s="259"/>
      <c r="J6289" s="259"/>
    </row>
    <row r="6290" spans="1:10">
      <c r="A6290" s="259"/>
      <c r="B6290" s="259"/>
      <c r="C6290" s="259"/>
      <c r="D6290" s="259"/>
      <c r="E6290" s="259"/>
      <c r="F6290" s="270"/>
      <c r="G6290" s="259"/>
      <c r="H6290" s="259"/>
      <c r="I6290" s="259"/>
      <c r="J6290" s="259"/>
    </row>
    <row r="6291" spans="1:10">
      <c r="A6291" s="259"/>
      <c r="B6291" s="259"/>
      <c r="C6291" s="259"/>
      <c r="D6291" s="259"/>
      <c r="E6291" s="259"/>
      <c r="F6291" s="270"/>
      <c r="G6291" s="259"/>
      <c r="H6291" s="259"/>
      <c r="I6291" s="259"/>
      <c r="J6291" s="259"/>
    </row>
    <row r="6292" spans="1:10">
      <c r="A6292" s="259"/>
      <c r="B6292" s="259"/>
      <c r="C6292" s="259"/>
      <c r="D6292" s="259"/>
      <c r="E6292" s="259"/>
      <c r="F6292" s="270"/>
      <c r="G6292" s="259"/>
      <c r="H6292" s="259"/>
      <c r="I6292" s="259"/>
      <c r="J6292" s="259"/>
    </row>
    <row r="6293" spans="1:10">
      <c r="A6293" s="259"/>
      <c r="B6293" s="259"/>
      <c r="C6293" s="259"/>
      <c r="D6293" s="259"/>
      <c r="E6293" s="259"/>
      <c r="F6293" s="270"/>
      <c r="G6293" s="259"/>
      <c r="H6293" s="259"/>
      <c r="I6293" s="259"/>
      <c r="J6293" s="259"/>
    </row>
    <row r="6294" spans="1:10">
      <c r="A6294" s="259"/>
      <c r="B6294" s="259"/>
      <c r="C6294" s="259"/>
      <c r="D6294" s="259"/>
      <c r="E6294" s="259"/>
      <c r="F6294" s="270"/>
      <c r="G6294" s="259"/>
      <c r="H6294" s="259"/>
      <c r="I6294" s="259"/>
      <c r="J6294" s="259"/>
    </row>
    <row r="6295" spans="1:10">
      <c r="A6295" s="259"/>
      <c r="B6295" s="259"/>
      <c r="C6295" s="259"/>
      <c r="D6295" s="259"/>
      <c r="E6295" s="259"/>
      <c r="F6295" s="270"/>
      <c r="G6295" s="259"/>
      <c r="H6295" s="259"/>
      <c r="I6295" s="259"/>
      <c r="J6295" s="259"/>
    </row>
    <row r="6296" spans="1:10">
      <c r="A6296" s="259"/>
      <c r="B6296" s="259"/>
      <c r="C6296" s="259"/>
      <c r="D6296" s="259"/>
      <c r="E6296" s="259"/>
      <c r="F6296" s="270"/>
      <c r="G6296" s="259"/>
      <c r="H6296" s="259"/>
      <c r="I6296" s="259"/>
      <c r="J6296" s="259"/>
    </row>
    <row r="6297" spans="1:10">
      <c r="A6297" s="259"/>
      <c r="B6297" s="259"/>
      <c r="C6297" s="259"/>
      <c r="D6297" s="259"/>
      <c r="E6297" s="259"/>
      <c r="F6297" s="270"/>
      <c r="G6297" s="259"/>
      <c r="H6297" s="259"/>
      <c r="I6297" s="259"/>
      <c r="J6297" s="259"/>
    </row>
    <row r="6298" spans="1:10">
      <c r="A6298" s="259"/>
      <c r="B6298" s="259"/>
      <c r="C6298" s="259"/>
      <c r="D6298" s="259"/>
      <c r="E6298" s="259"/>
      <c r="F6298" s="270"/>
      <c r="G6298" s="259"/>
      <c r="H6298" s="259"/>
      <c r="I6298" s="259"/>
      <c r="J6298" s="259"/>
    </row>
    <row r="6299" spans="1:10">
      <c r="A6299" s="259"/>
      <c r="B6299" s="259"/>
      <c r="C6299" s="259"/>
      <c r="D6299" s="259"/>
      <c r="E6299" s="259"/>
      <c r="F6299" s="270"/>
      <c r="G6299" s="259"/>
      <c r="H6299" s="259"/>
      <c r="I6299" s="259"/>
      <c r="J6299" s="259"/>
    </row>
    <row r="6300" spans="1:10">
      <c r="A6300" s="259"/>
      <c r="B6300" s="259"/>
      <c r="C6300" s="259"/>
      <c r="D6300" s="259"/>
      <c r="E6300" s="259"/>
      <c r="F6300" s="270"/>
      <c r="G6300" s="259"/>
      <c r="H6300" s="259"/>
      <c r="I6300" s="259"/>
      <c r="J6300" s="259"/>
    </row>
    <row r="6301" spans="1:10">
      <c r="A6301" s="259"/>
      <c r="B6301" s="259"/>
      <c r="C6301" s="259"/>
      <c r="D6301" s="259"/>
      <c r="E6301" s="259"/>
      <c r="F6301" s="270"/>
      <c r="G6301" s="259"/>
      <c r="H6301" s="259"/>
      <c r="I6301" s="259"/>
      <c r="J6301" s="259"/>
    </row>
    <row r="6302" spans="1:10">
      <c r="A6302" s="259"/>
      <c r="B6302" s="259"/>
      <c r="C6302" s="259"/>
      <c r="D6302" s="259"/>
      <c r="E6302" s="259"/>
      <c r="F6302" s="270"/>
      <c r="G6302" s="259"/>
      <c r="H6302" s="259"/>
      <c r="I6302" s="259"/>
      <c r="J6302" s="259"/>
    </row>
    <row r="6303" spans="1:10">
      <c r="A6303" s="259"/>
      <c r="B6303" s="259"/>
      <c r="C6303" s="259"/>
      <c r="D6303" s="259"/>
      <c r="E6303" s="259"/>
      <c r="F6303" s="270"/>
      <c r="G6303" s="259"/>
      <c r="H6303" s="259"/>
      <c r="I6303" s="259"/>
      <c r="J6303" s="259"/>
    </row>
    <row r="6304" spans="1:10">
      <c r="A6304" s="259"/>
      <c r="B6304" s="259"/>
      <c r="C6304" s="259"/>
      <c r="D6304" s="259"/>
      <c r="E6304" s="259"/>
      <c r="F6304" s="270"/>
      <c r="G6304" s="259"/>
      <c r="H6304" s="259"/>
      <c r="I6304" s="259"/>
      <c r="J6304" s="259"/>
    </row>
    <row r="6305" spans="1:10">
      <c r="A6305" s="259"/>
      <c r="B6305" s="259"/>
      <c r="C6305" s="259"/>
      <c r="D6305" s="259"/>
      <c r="E6305" s="259"/>
      <c r="F6305" s="270"/>
      <c r="G6305" s="259"/>
      <c r="H6305" s="259"/>
      <c r="I6305" s="259"/>
      <c r="J6305" s="259"/>
    </row>
    <row r="6306" spans="1:10">
      <c r="A6306" s="259"/>
      <c r="B6306" s="259"/>
      <c r="C6306" s="259"/>
      <c r="D6306" s="259"/>
      <c r="E6306" s="259"/>
      <c r="F6306" s="270"/>
      <c r="G6306" s="259"/>
      <c r="H6306" s="259"/>
      <c r="I6306" s="259"/>
      <c r="J6306" s="259"/>
    </row>
    <row r="6307" spans="1:10">
      <c r="A6307" s="259"/>
      <c r="B6307" s="259"/>
      <c r="C6307" s="259"/>
      <c r="D6307" s="259"/>
      <c r="E6307" s="259"/>
      <c r="F6307" s="270"/>
      <c r="G6307" s="259"/>
      <c r="H6307" s="259"/>
      <c r="I6307" s="259"/>
      <c r="J6307" s="259"/>
    </row>
    <row r="6308" spans="1:10">
      <c r="A6308" s="259"/>
      <c r="B6308" s="259"/>
      <c r="C6308" s="259"/>
      <c r="D6308" s="259"/>
      <c r="E6308" s="259"/>
      <c r="F6308" s="270"/>
      <c r="G6308" s="259"/>
      <c r="H6308" s="259"/>
      <c r="I6308" s="259"/>
      <c r="J6308" s="259"/>
    </row>
    <row r="6309" spans="1:10">
      <c r="A6309" s="259"/>
      <c r="B6309" s="259"/>
      <c r="C6309" s="259"/>
      <c r="D6309" s="259"/>
      <c r="E6309" s="259"/>
      <c r="F6309" s="270"/>
      <c r="G6309" s="259"/>
      <c r="H6309" s="259"/>
      <c r="I6309" s="259"/>
      <c r="J6309" s="259"/>
    </row>
    <row r="6310" spans="1:10">
      <c r="A6310" s="259"/>
      <c r="B6310" s="259"/>
      <c r="C6310" s="259"/>
      <c r="D6310" s="259"/>
      <c r="E6310" s="259"/>
      <c r="F6310" s="270"/>
      <c r="G6310" s="259"/>
      <c r="H6310" s="259"/>
      <c r="I6310" s="259"/>
      <c r="J6310" s="259"/>
    </row>
    <row r="6311" spans="1:10">
      <c r="A6311" s="259"/>
      <c r="B6311" s="259"/>
      <c r="C6311" s="259"/>
      <c r="D6311" s="259"/>
      <c r="E6311" s="259"/>
      <c r="F6311" s="270"/>
      <c r="G6311" s="259"/>
      <c r="H6311" s="259"/>
      <c r="I6311" s="259"/>
      <c r="J6311" s="259"/>
    </row>
    <row r="6312" spans="1:10">
      <c r="A6312" s="259"/>
      <c r="B6312" s="259"/>
      <c r="C6312" s="259"/>
      <c r="D6312" s="259"/>
      <c r="E6312" s="259"/>
      <c r="F6312" s="270"/>
      <c r="G6312" s="259"/>
      <c r="H6312" s="259"/>
      <c r="I6312" s="259"/>
      <c r="J6312" s="259"/>
    </row>
    <row r="6313" spans="1:10">
      <c r="A6313" s="259"/>
      <c r="B6313" s="259"/>
      <c r="C6313" s="259"/>
      <c r="D6313" s="259"/>
      <c r="E6313" s="259"/>
      <c r="F6313" s="270"/>
      <c r="G6313" s="259"/>
      <c r="H6313" s="259"/>
      <c r="I6313" s="259"/>
      <c r="J6313" s="259"/>
    </row>
    <row r="6314" spans="1:10">
      <c r="A6314" s="259"/>
      <c r="B6314" s="259"/>
      <c r="C6314" s="259"/>
      <c r="D6314" s="259"/>
      <c r="E6314" s="259"/>
      <c r="F6314" s="270"/>
      <c r="G6314" s="259"/>
      <c r="H6314" s="259"/>
      <c r="I6314" s="259"/>
      <c r="J6314" s="259"/>
    </row>
    <row r="6315" spans="1:10">
      <c r="A6315" s="259"/>
      <c r="B6315" s="259"/>
      <c r="C6315" s="259"/>
      <c r="D6315" s="259"/>
      <c r="E6315" s="259"/>
      <c r="F6315" s="270"/>
      <c r="G6315" s="259"/>
      <c r="H6315" s="259"/>
      <c r="I6315" s="259"/>
      <c r="J6315" s="259"/>
    </row>
    <row r="6316" spans="1:10">
      <c r="A6316" s="259"/>
      <c r="B6316" s="259"/>
      <c r="C6316" s="259"/>
      <c r="D6316" s="259"/>
      <c r="E6316" s="259"/>
      <c r="F6316" s="270"/>
      <c r="G6316" s="259"/>
      <c r="H6316" s="259"/>
      <c r="I6316" s="259"/>
      <c r="J6316" s="259"/>
    </row>
    <row r="6317" spans="1:10">
      <c r="A6317" s="259"/>
      <c r="B6317" s="259"/>
      <c r="C6317" s="259"/>
      <c r="D6317" s="259"/>
      <c r="E6317" s="259"/>
      <c r="F6317" s="270"/>
      <c r="G6317" s="259"/>
      <c r="H6317" s="259"/>
      <c r="I6317" s="259"/>
      <c r="J6317" s="259"/>
    </row>
    <row r="6318" spans="1:10">
      <c r="A6318" s="259"/>
      <c r="B6318" s="259"/>
      <c r="C6318" s="259"/>
      <c r="D6318" s="259"/>
      <c r="E6318" s="259"/>
      <c r="F6318" s="270"/>
      <c r="G6318" s="259"/>
      <c r="H6318" s="259"/>
      <c r="I6318" s="259"/>
      <c r="J6318" s="259"/>
    </row>
    <row r="6319" spans="1:10">
      <c r="A6319" s="259"/>
      <c r="B6319" s="259"/>
      <c r="C6319" s="259"/>
      <c r="D6319" s="259"/>
      <c r="E6319" s="259"/>
      <c r="F6319" s="270"/>
      <c r="G6319" s="259"/>
      <c r="H6319" s="259"/>
      <c r="I6319" s="259"/>
      <c r="J6319" s="259"/>
    </row>
    <row r="6320" spans="1:10">
      <c r="A6320" s="259"/>
      <c r="B6320" s="259"/>
      <c r="C6320" s="259"/>
      <c r="D6320" s="259"/>
      <c r="E6320" s="259"/>
      <c r="F6320" s="270"/>
      <c r="G6320" s="259"/>
      <c r="H6320" s="259"/>
      <c r="I6320" s="259"/>
      <c r="J6320" s="259"/>
    </row>
    <row r="6321" spans="1:10">
      <c r="A6321" s="259"/>
      <c r="B6321" s="259"/>
      <c r="C6321" s="259"/>
      <c r="D6321" s="259"/>
      <c r="E6321" s="259"/>
      <c r="F6321" s="270"/>
      <c r="G6321" s="259"/>
      <c r="H6321" s="259"/>
      <c r="I6321" s="259"/>
      <c r="J6321" s="259"/>
    </row>
    <row r="6322" spans="1:10">
      <c r="A6322" s="259"/>
      <c r="B6322" s="259"/>
      <c r="C6322" s="259"/>
      <c r="D6322" s="259"/>
      <c r="E6322" s="259"/>
      <c r="F6322" s="270"/>
      <c r="G6322" s="259"/>
      <c r="H6322" s="259"/>
      <c r="I6322" s="259"/>
      <c r="J6322" s="259"/>
    </row>
    <row r="6323" spans="1:10">
      <c r="A6323" s="259"/>
      <c r="B6323" s="259"/>
      <c r="C6323" s="259"/>
      <c r="D6323" s="259"/>
      <c r="E6323" s="259"/>
      <c r="F6323" s="270"/>
      <c r="G6323" s="259"/>
      <c r="H6323" s="259"/>
      <c r="I6323" s="259"/>
      <c r="J6323" s="259"/>
    </row>
    <row r="6324" spans="1:10">
      <c r="A6324" s="259"/>
      <c r="B6324" s="259"/>
      <c r="C6324" s="259"/>
      <c r="D6324" s="259"/>
      <c r="E6324" s="259"/>
      <c r="F6324" s="270"/>
      <c r="G6324" s="259"/>
      <c r="H6324" s="259"/>
      <c r="I6324" s="259"/>
      <c r="J6324" s="259"/>
    </row>
    <row r="6325" spans="1:10">
      <c r="A6325" s="259"/>
      <c r="B6325" s="259"/>
      <c r="C6325" s="259"/>
      <c r="D6325" s="259"/>
      <c r="E6325" s="259"/>
      <c r="F6325" s="270"/>
      <c r="G6325" s="259"/>
      <c r="H6325" s="259"/>
      <c r="I6325" s="259"/>
      <c r="J6325" s="259"/>
    </row>
    <row r="6326" spans="1:10">
      <c r="A6326" s="259"/>
      <c r="B6326" s="259"/>
      <c r="C6326" s="259"/>
      <c r="D6326" s="259"/>
      <c r="E6326" s="259"/>
      <c r="F6326" s="270"/>
      <c r="G6326" s="259"/>
      <c r="H6326" s="259"/>
      <c r="I6326" s="259"/>
      <c r="J6326" s="259"/>
    </row>
    <row r="6327" spans="1:10">
      <c r="A6327" s="259"/>
      <c r="B6327" s="259"/>
      <c r="C6327" s="259"/>
      <c r="D6327" s="259"/>
      <c r="E6327" s="259"/>
      <c r="F6327" s="270"/>
      <c r="G6327" s="259"/>
      <c r="H6327" s="259"/>
      <c r="I6327" s="259"/>
      <c r="J6327" s="259"/>
    </row>
    <row r="6328" spans="1:10">
      <c r="A6328" s="259"/>
      <c r="B6328" s="259"/>
      <c r="C6328" s="259"/>
      <c r="D6328" s="259"/>
      <c r="E6328" s="259"/>
      <c r="F6328" s="270"/>
      <c r="G6328" s="259"/>
      <c r="H6328" s="259"/>
      <c r="I6328" s="259"/>
      <c r="J6328" s="259"/>
    </row>
    <row r="6329" spans="1:10">
      <c r="A6329" s="259"/>
      <c r="B6329" s="259"/>
      <c r="C6329" s="259"/>
      <c r="D6329" s="259"/>
      <c r="E6329" s="259"/>
      <c r="F6329" s="270"/>
      <c r="G6329" s="259"/>
      <c r="H6329" s="259"/>
      <c r="I6329" s="259"/>
      <c r="J6329" s="259"/>
    </row>
    <row r="6330" spans="1:10">
      <c r="A6330" s="259"/>
      <c r="B6330" s="259"/>
      <c r="C6330" s="259"/>
      <c r="D6330" s="259"/>
      <c r="E6330" s="259"/>
      <c r="F6330" s="270"/>
      <c r="G6330" s="259"/>
      <c r="H6330" s="259"/>
      <c r="I6330" s="259"/>
      <c r="J6330" s="259"/>
    </row>
    <row r="6331" spans="1:10">
      <c r="A6331" s="259"/>
      <c r="B6331" s="259"/>
      <c r="C6331" s="259"/>
      <c r="D6331" s="259"/>
      <c r="E6331" s="259"/>
      <c r="F6331" s="270"/>
      <c r="G6331" s="259"/>
      <c r="H6331" s="259"/>
      <c r="I6331" s="259"/>
      <c r="J6331" s="259"/>
    </row>
    <row r="6332" spans="1:10">
      <c r="A6332" s="259"/>
      <c r="B6332" s="259"/>
      <c r="C6332" s="259"/>
      <c r="D6332" s="259"/>
      <c r="E6332" s="259"/>
      <c r="F6332" s="270"/>
      <c r="G6332" s="259"/>
      <c r="H6332" s="259"/>
      <c r="I6332" s="259"/>
      <c r="J6332" s="259"/>
    </row>
    <row r="6333" spans="1:10">
      <c r="A6333" s="259"/>
      <c r="B6333" s="259"/>
      <c r="C6333" s="259"/>
      <c r="D6333" s="259"/>
      <c r="E6333" s="259"/>
      <c r="F6333" s="270"/>
      <c r="G6333" s="259"/>
      <c r="H6333" s="259"/>
      <c r="I6333" s="259"/>
      <c r="J6333" s="259"/>
    </row>
    <row r="6334" spans="1:10">
      <c r="A6334" s="259"/>
      <c r="B6334" s="259"/>
      <c r="C6334" s="259"/>
      <c r="D6334" s="259"/>
      <c r="E6334" s="259"/>
      <c r="F6334" s="270"/>
      <c r="G6334" s="259"/>
      <c r="H6334" s="259"/>
      <c r="I6334" s="259"/>
      <c r="J6334" s="259"/>
    </row>
    <row r="6335" spans="1:10">
      <c r="A6335" s="259"/>
      <c r="B6335" s="259"/>
      <c r="C6335" s="259"/>
      <c r="D6335" s="259"/>
      <c r="E6335" s="259"/>
      <c r="F6335" s="270"/>
      <c r="G6335" s="259"/>
      <c r="H6335" s="259"/>
      <c r="I6335" s="259"/>
      <c r="J6335" s="259"/>
    </row>
    <row r="6336" spans="1:10">
      <c r="A6336" s="259"/>
      <c r="B6336" s="259"/>
      <c r="C6336" s="259"/>
      <c r="D6336" s="259"/>
      <c r="E6336" s="259"/>
      <c r="F6336" s="270"/>
      <c r="G6336" s="259"/>
      <c r="H6336" s="259"/>
      <c r="I6336" s="259"/>
      <c r="J6336" s="259"/>
    </row>
    <row r="6337" spans="1:10">
      <c r="A6337" s="259"/>
      <c r="B6337" s="259"/>
      <c r="C6337" s="259"/>
      <c r="D6337" s="259"/>
      <c r="E6337" s="259"/>
      <c r="F6337" s="270"/>
      <c r="G6337" s="259"/>
      <c r="H6337" s="259"/>
      <c r="I6337" s="259"/>
      <c r="J6337" s="259"/>
    </row>
    <row r="6338" spans="1:10">
      <c r="A6338" s="259"/>
      <c r="B6338" s="259"/>
      <c r="C6338" s="259"/>
      <c r="D6338" s="259"/>
      <c r="E6338" s="259"/>
      <c r="F6338" s="270"/>
      <c r="G6338" s="259"/>
      <c r="H6338" s="259"/>
      <c r="I6338" s="259"/>
      <c r="J6338" s="259"/>
    </row>
    <row r="6339" spans="1:10">
      <c r="A6339" s="259"/>
      <c r="B6339" s="259"/>
      <c r="C6339" s="259"/>
      <c r="D6339" s="259"/>
      <c r="E6339" s="259"/>
      <c r="F6339" s="270"/>
      <c r="G6339" s="259"/>
      <c r="H6339" s="259"/>
      <c r="I6339" s="259"/>
      <c r="J6339" s="259"/>
    </row>
    <row r="6340" spans="1:10">
      <c r="A6340" s="259"/>
      <c r="B6340" s="259"/>
      <c r="C6340" s="259"/>
      <c r="D6340" s="259"/>
      <c r="E6340" s="259"/>
      <c r="F6340" s="270"/>
      <c r="G6340" s="259"/>
      <c r="H6340" s="259"/>
      <c r="I6340" s="259"/>
      <c r="J6340" s="259"/>
    </row>
    <row r="6341" spans="1:10">
      <c r="A6341" s="259"/>
      <c r="B6341" s="259"/>
      <c r="C6341" s="259"/>
      <c r="D6341" s="259"/>
      <c r="E6341" s="259"/>
      <c r="F6341" s="270"/>
      <c r="G6341" s="259"/>
      <c r="H6341" s="259"/>
      <c r="I6341" s="259"/>
      <c r="J6341" s="259"/>
    </row>
    <row r="6342" spans="1:10">
      <c r="A6342" s="259"/>
      <c r="B6342" s="259"/>
      <c r="C6342" s="259"/>
      <c r="D6342" s="259"/>
      <c r="E6342" s="259"/>
      <c r="F6342" s="270"/>
      <c r="G6342" s="259"/>
      <c r="H6342" s="259"/>
      <c r="I6342" s="259"/>
      <c r="J6342" s="259"/>
    </row>
    <row r="6343" spans="1:10">
      <c r="A6343" s="259"/>
      <c r="B6343" s="259"/>
      <c r="C6343" s="259"/>
      <c r="D6343" s="259"/>
      <c r="E6343" s="259"/>
      <c r="F6343" s="270"/>
      <c r="G6343" s="259"/>
      <c r="H6343" s="259"/>
      <c r="I6343" s="259"/>
      <c r="J6343" s="259"/>
    </row>
    <row r="6344" spans="1:10">
      <c r="A6344" s="259"/>
      <c r="B6344" s="259"/>
      <c r="C6344" s="259"/>
      <c r="D6344" s="259"/>
      <c r="E6344" s="259"/>
      <c r="F6344" s="270"/>
      <c r="G6344" s="259"/>
      <c r="H6344" s="259"/>
      <c r="I6344" s="259"/>
      <c r="J6344" s="259"/>
    </row>
    <row r="6345" spans="1:10">
      <c r="A6345" s="259"/>
      <c r="B6345" s="259"/>
      <c r="C6345" s="259"/>
      <c r="D6345" s="259"/>
      <c r="E6345" s="259"/>
      <c r="F6345" s="270"/>
      <c r="G6345" s="259"/>
      <c r="H6345" s="259"/>
      <c r="I6345" s="259"/>
      <c r="J6345" s="259"/>
    </row>
    <row r="6346" spans="1:10">
      <c r="A6346" s="259"/>
      <c r="B6346" s="259"/>
      <c r="C6346" s="259"/>
      <c r="D6346" s="259"/>
      <c r="E6346" s="259"/>
      <c r="F6346" s="270"/>
      <c r="G6346" s="259"/>
      <c r="H6346" s="259"/>
      <c r="I6346" s="259"/>
      <c r="J6346" s="259"/>
    </row>
    <row r="6347" spans="1:10">
      <c r="A6347" s="259"/>
      <c r="B6347" s="259"/>
      <c r="C6347" s="259"/>
      <c r="D6347" s="259"/>
      <c r="E6347" s="259"/>
      <c r="F6347" s="270"/>
      <c r="G6347" s="259"/>
      <c r="H6347" s="259"/>
      <c r="I6347" s="259"/>
      <c r="J6347" s="259"/>
    </row>
    <row r="6348" spans="1:10">
      <c r="A6348" s="259"/>
      <c r="B6348" s="259"/>
      <c r="C6348" s="259"/>
      <c r="D6348" s="259"/>
      <c r="E6348" s="259"/>
      <c r="F6348" s="270"/>
      <c r="G6348" s="259"/>
      <c r="H6348" s="259"/>
      <c r="I6348" s="259"/>
      <c r="J6348" s="259"/>
    </row>
    <row r="6349" spans="1:10">
      <c r="A6349" s="259"/>
      <c r="B6349" s="259"/>
      <c r="C6349" s="259"/>
      <c r="D6349" s="259"/>
      <c r="E6349" s="259"/>
      <c r="F6349" s="270"/>
      <c r="G6349" s="259"/>
      <c r="H6349" s="259"/>
      <c r="I6349" s="259"/>
      <c r="J6349" s="259"/>
    </row>
    <row r="6350" spans="1:10">
      <c r="A6350" s="259"/>
      <c r="B6350" s="259"/>
      <c r="C6350" s="259"/>
      <c r="D6350" s="259"/>
      <c r="E6350" s="259"/>
      <c r="F6350" s="270"/>
      <c r="G6350" s="259"/>
      <c r="H6350" s="259"/>
      <c r="I6350" s="259"/>
      <c r="J6350" s="259"/>
    </row>
    <row r="6351" spans="1:10">
      <c r="A6351" s="259"/>
      <c r="B6351" s="259"/>
      <c r="C6351" s="259"/>
      <c r="D6351" s="259"/>
      <c r="E6351" s="259"/>
      <c r="F6351" s="270"/>
      <c r="G6351" s="259"/>
      <c r="H6351" s="259"/>
      <c r="I6351" s="259"/>
      <c r="J6351" s="259"/>
    </row>
    <row r="6352" spans="1:10">
      <c r="A6352" s="259"/>
      <c r="B6352" s="259"/>
      <c r="C6352" s="259"/>
      <c r="D6352" s="259"/>
      <c r="E6352" s="259"/>
      <c r="F6352" s="270"/>
      <c r="G6352" s="259"/>
      <c r="H6352" s="259"/>
      <c r="I6352" s="259"/>
      <c r="J6352" s="259"/>
    </row>
    <row r="6353" spans="1:10">
      <c r="A6353" s="259"/>
      <c r="B6353" s="259"/>
      <c r="C6353" s="259"/>
      <c r="D6353" s="259"/>
      <c r="E6353" s="259"/>
      <c r="F6353" s="270"/>
      <c r="G6353" s="259"/>
      <c r="H6353" s="259"/>
      <c r="I6353" s="259"/>
      <c r="J6353" s="259"/>
    </row>
    <row r="6354" spans="1:10">
      <c r="A6354" s="259"/>
      <c r="B6354" s="259"/>
      <c r="C6354" s="259"/>
      <c r="D6354" s="259"/>
      <c r="E6354" s="259"/>
      <c r="F6354" s="270"/>
      <c r="G6354" s="259"/>
      <c r="H6354" s="259"/>
      <c r="I6354" s="259"/>
      <c r="J6354" s="259"/>
    </row>
    <row r="6355" spans="1:10">
      <c r="A6355" s="259"/>
      <c r="B6355" s="259"/>
      <c r="C6355" s="259"/>
      <c r="D6355" s="259"/>
      <c r="E6355" s="259"/>
      <c r="F6355" s="270"/>
      <c r="G6355" s="259"/>
      <c r="H6355" s="259"/>
      <c r="I6355" s="259"/>
      <c r="J6355" s="259"/>
    </row>
    <row r="6356" spans="1:10">
      <c r="A6356" s="259"/>
      <c r="B6356" s="259"/>
      <c r="C6356" s="259"/>
      <c r="D6356" s="259"/>
      <c r="E6356" s="259"/>
      <c r="F6356" s="270"/>
      <c r="G6356" s="259"/>
      <c r="H6356" s="259"/>
      <c r="I6356" s="259"/>
      <c r="J6356" s="259"/>
    </row>
    <row r="6357" spans="1:10">
      <c r="A6357" s="259"/>
      <c r="B6357" s="259"/>
      <c r="C6357" s="259"/>
      <c r="D6357" s="259"/>
      <c r="E6357" s="259"/>
      <c r="F6357" s="270"/>
      <c r="G6357" s="259"/>
      <c r="H6357" s="259"/>
      <c r="I6357" s="259"/>
      <c r="J6357" s="259"/>
    </row>
    <row r="6358" spans="1:10">
      <c r="A6358" s="259"/>
      <c r="B6358" s="259"/>
      <c r="C6358" s="259"/>
      <c r="D6358" s="259"/>
      <c r="E6358" s="259"/>
      <c r="F6358" s="270"/>
      <c r="G6358" s="259"/>
      <c r="H6358" s="259"/>
      <c r="I6358" s="259"/>
      <c r="J6358" s="259"/>
    </row>
    <row r="6359" spans="1:10">
      <c r="A6359" s="259"/>
      <c r="B6359" s="259"/>
      <c r="C6359" s="259"/>
      <c r="D6359" s="259"/>
      <c r="E6359" s="259"/>
      <c r="F6359" s="270"/>
      <c r="G6359" s="259"/>
      <c r="H6359" s="259"/>
      <c r="I6359" s="259"/>
      <c r="J6359" s="259"/>
    </row>
    <row r="6360" spans="1:10">
      <c r="A6360" s="259"/>
      <c r="B6360" s="259"/>
      <c r="C6360" s="259"/>
      <c r="D6360" s="259"/>
      <c r="E6360" s="259"/>
      <c r="F6360" s="270"/>
      <c r="G6360" s="259"/>
      <c r="H6360" s="259"/>
      <c r="I6360" s="259"/>
      <c r="J6360" s="259"/>
    </row>
    <row r="6361" spans="1:10">
      <c r="A6361" s="259"/>
      <c r="B6361" s="259"/>
      <c r="C6361" s="259"/>
      <c r="D6361" s="259"/>
      <c r="E6361" s="259"/>
      <c r="F6361" s="270"/>
      <c r="G6361" s="259"/>
      <c r="H6361" s="259"/>
      <c r="I6361" s="259"/>
      <c r="J6361" s="259"/>
    </row>
    <row r="6362" spans="1:10">
      <c r="A6362" s="259"/>
      <c r="B6362" s="259"/>
      <c r="C6362" s="259"/>
      <c r="D6362" s="259"/>
      <c r="E6362" s="259"/>
      <c r="F6362" s="270"/>
      <c r="G6362" s="259"/>
      <c r="H6362" s="259"/>
      <c r="I6362" s="259"/>
      <c r="J6362" s="259"/>
    </row>
    <row r="6363" spans="1:10">
      <c r="A6363" s="259"/>
      <c r="B6363" s="259"/>
      <c r="C6363" s="259"/>
      <c r="D6363" s="259"/>
      <c r="E6363" s="259"/>
      <c r="F6363" s="270"/>
      <c r="G6363" s="259"/>
      <c r="H6363" s="259"/>
      <c r="I6363" s="259"/>
      <c r="J6363" s="259"/>
    </row>
    <row r="6364" spans="1:10">
      <c r="A6364" s="259"/>
      <c r="B6364" s="259"/>
      <c r="C6364" s="259"/>
      <c r="D6364" s="259"/>
      <c r="E6364" s="259"/>
      <c r="F6364" s="270"/>
      <c r="G6364" s="259"/>
      <c r="H6364" s="259"/>
      <c r="I6364" s="259"/>
      <c r="J6364" s="259"/>
    </row>
    <row r="6365" spans="1:10">
      <c r="A6365" s="259"/>
      <c r="B6365" s="259"/>
      <c r="C6365" s="259"/>
      <c r="D6365" s="259"/>
      <c r="E6365" s="259"/>
      <c r="F6365" s="270"/>
      <c r="G6365" s="259"/>
      <c r="H6365" s="259"/>
      <c r="I6365" s="259"/>
      <c r="J6365" s="259"/>
    </row>
    <row r="6366" spans="1:10">
      <c r="A6366" s="259"/>
      <c r="B6366" s="259"/>
      <c r="C6366" s="259"/>
      <c r="D6366" s="259"/>
      <c r="E6366" s="259"/>
      <c r="F6366" s="270"/>
      <c r="G6366" s="259"/>
      <c r="H6366" s="259"/>
      <c r="I6366" s="259"/>
      <c r="J6366" s="259"/>
    </row>
    <row r="6367" spans="1:10">
      <c r="A6367" s="259"/>
      <c r="B6367" s="259"/>
      <c r="C6367" s="259"/>
      <c r="D6367" s="259"/>
      <c r="E6367" s="259"/>
      <c r="F6367" s="270"/>
      <c r="G6367" s="259"/>
      <c r="H6367" s="259"/>
      <c r="I6367" s="259"/>
      <c r="J6367" s="259"/>
    </row>
    <row r="6368" spans="1:10">
      <c r="A6368" s="259"/>
      <c r="B6368" s="259"/>
      <c r="C6368" s="259"/>
      <c r="D6368" s="259"/>
      <c r="E6368" s="259"/>
      <c r="F6368" s="270"/>
      <c r="G6368" s="259"/>
      <c r="H6368" s="259"/>
      <c r="I6368" s="259"/>
      <c r="J6368" s="259"/>
    </row>
    <row r="6369" spans="1:10">
      <c r="A6369" s="259"/>
      <c r="B6369" s="259"/>
      <c r="C6369" s="259"/>
      <c r="D6369" s="259"/>
      <c r="E6369" s="259"/>
      <c r="F6369" s="270"/>
      <c r="G6369" s="259"/>
      <c r="H6369" s="259"/>
      <c r="I6369" s="259"/>
      <c r="J6369" s="259"/>
    </row>
    <row r="6370" spans="1:10">
      <c r="A6370" s="259"/>
      <c r="B6370" s="259"/>
      <c r="C6370" s="259"/>
      <c r="D6370" s="259"/>
      <c r="E6370" s="259"/>
      <c r="F6370" s="270"/>
      <c r="G6370" s="259"/>
      <c r="H6370" s="259"/>
      <c r="I6370" s="259"/>
      <c r="J6370" s="259"/>
    </row>
    <row r="6371" spans="1:10">
      <c r="A6371" s="259"/>
      <c r="B6371" s="259"/>
      <c r="C6371" s="259"/>
      <c r="D6371" s="259"/>
      <c r="E6371" s="259"/>
      <c r="F6371" s="270"/>
      <c r="G6371" s="259"/>
      <c r="H6371" s="259"/>
      <c r="I6371" s="259"/>
      <c r="J6371" s="259"/>
    </row>
    <row r="6372" spans="1:10">
      <c r="A6372" s="259"/>
      <c r="B6372" s="259"/>
      <c r="C6372" s="259"/>
      <c r="D6372" s="259"/>
      <c r="E6372" s="259"/>
      <c r="F6372" s="270"/>
      <c r="G6372" s="259"/>
      <c r="H6372" s="259"/>
      <c r="I6372" s="259"/>
      <c r="J6372" s="259"/>
    </row>
    <row r="6373" spans="1:10">
      <c r="A6373" s="259"/>
      <c r="B6373" s="259"/>
      <c r="C6373" s="259"/>
      <c r="D6373" s="259"/>
      <c r="E6373" s="259"/>
      <c r="F6373" s="270"/>
      <c r="G6373" s="259"/>
      <c r="H6373" s="259"/>
      <c r="I6373" s="259"/>
      <c r="J6373" s="259"/>
    </row>
    <row r="6374" spans="1:10">
      <c r="A6374" s="259"/>
      <c r="B6374" s="259"/>
      <c r="C6374" s="259"/>
      <c r="D6374" s="259"/>
      <c r="E6374" s="259"/>
      <c r="F6374" s="270"/>
      <c r="G6374" s="259"/>
      <c r="H6374" s="259"/>
      <c r="I6374" s="259"/>
      <c r="J6374" s="259"/>
    </row>
  </sheetData>
  <mergeCells count="44">
    <mergeCell ref="AH116:AO116"/>
    <mergeCell ref="AH120:AJ120"/>
    <mergeCell ref="A298:B298"/>
    <mergeCell ref="A304:B304"/>
    <mergeCell ref="B179:D179"/>
    <mergeCell ref="A185:D185"/>
    <mergeCell ref="A190:A197"/>
    <mergeCell ref="A198:D198"/>
    <mergeCell ref="A203:A210"/>
    <mergeCell ref="A211:D211"/>
    <mergeCell ref="B212:D212"/>
    <mergeCell ref="A235:A242"/>
    <mergeCell ref="A243:D243"/>
    <mergeCell ref="B244:D244"/>
    <mergeCell ref="B251:D251"/>
    <mergeCell ref="B256:D256"/>
    <mergeCell ref="T91:X91"/>
    <mergeCell ref="T116:X116"/>
    <mergeCell ref="B293:D293"/>
    <mergeCell ref="A296:B296"/>
    <mergeCell ref="A217:D217"/>
    <mergeCell ref="A222:A229"/>
    <mergeCell ref="A230:D230"/>
    <mergeCell ref="B266:D266"/>
    <mergeCell ref="B272:D272"/>
    <mergeCell ref="L277:M278"/>
    <mergeCell ref="B284:D284"/>
    <mergeCell ref="L286:R287"/>
    <mergeCell ref="Z163:AG163"/>
    <mergeCell ref="A1:J1"/>
    <mergeCell ref="A2:J2"/>
    <mergeCell ref="B3:D3"/>
    <mergeCell ref="B4:D4"/>
    <mergeCell ref="B5:D5"/>
    <mergeCell ref="B6:D6"/>
    <mergeCell ref="B7:D7"/>
    <mergeCell ref="Z116:AF116"/>
    <mergeCell ref="S154:U155"/>
    <mergeCell ref="M157:T157"/>
    <mergeCell ref="Z159:AG159"/>
    <mergeCell ref="Z162:AB162"/>
    <mergeCell ref="A9:J9"/>
    <mergeCell ref="T11:X11"/>
    <mergeCell ref="T65:X65"/>
  </mergeCells>
  <dataValidations count="1">
    <dataValidation type="list" allowBlank="1" showInputMessage="1" showErrorMessage="1" promptTitle="College" prompt="Choose college for graduate student.  If tuition is not allowed by sponsor, choose Not Allowed." sqref="C119:C123 C126:C130 C133:C137 C140:C144 C147:C151">
      <formula1>$AH$125:$AH$148</formula1>
    </dataValidation>
  </dataValidations>
  <pageMargins left="0.25" right="0.25" top="0.75" bottom="0.75" header="0.3" footer="0.3"/>
  <pageSetup scale="58" fitToHeight="0" orientation="portrait" horizontalDpi="1200" verticalDpi="12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AR6374"/>
  <sheetViews>
    <sheetView workbookViewId="0">
      <selection sqref="A1:J1"/>
    </sheetView>
  </sheetViews>
  <sheetFormatPr defaultColWidth="9.1328125" defaultRowHeight="12.75"/>
  <cols>
    <col min="1" max="1" width="30.1328125" style="250" customWidth="1"/>
    <col min="2" max="2" width="24" style="250" customWidth="1"/>
    <col min="3" max="3" width="17.1328125" style="250" customWidth="1"/>
    <col min="4" max="4" width="15.59765625" style="250" customWidth="1"/>
    <col min="5" max="5" width="14.73046875" style="250" customWidth="1"/>
    <col min="6" max="6" width="14.73046875" style="558" customWidth="1"/>
    <col min="7" max="10" width="14.73046875" style="250" customWidth="1"/>
    <col min="11" max="11" width="10.265625" style="250" customWidth="1"/>
    <col min="12" max="12" width="15.73046875" style="250" customWidth="1"/>
    <col min="13" max="13" width="16.59765625" style="250" customWidth="1"/>
    <col min="14" max="25" width="10.73046875" style="250" customWidth="1"/>
    <col min="26" max="26" width="17.86328125" style="250" customWidth="1"/>
    <col min="27" max="27" width="18.1328125" style="250" customWidth="1"/>
    <col min="28" max="33" width="10.73046875" style="250" customWidth="1"/>
    <col min="34" max="34" width="24.3984375" style="250" bestFit="1" customWidth="1"/>
    <col min="35" max="16384" width="9.1328125" style="250"/>
  </cols>
  <sheetData>
    <row r="1" spans="1:28" s="347" customFormat="1" ht="17.649999999999999">
      <c r="A1" s="658" t="s">
        <v>179</v>
      </c>
      <c r="B1" s="658"/>
      <c r="C1" s="658"/>
      <c r="D1" s="658"/>
      <c r="E1" s="658"/>
      <c r="F1" s="658"/>
      <c r="G1" s="658"/>
      <c r="H1" s="658"/>
      <c r="I1" s="658"/>
      <c r="J1" s="658"/>
      <c r="K1" s="344"/>
      <c r="M1" s="602"/>
      <c r="N1" s="346"/>
      <c r="O1" s="346"/>
      <c r="P1" s="531"/>
      <c r="Q1" s="380"/>
      <c r="R1" s="380"/>
      <c r="S1" s="380"/>
      <c r="T1" s="380"/>
      <c r="U1" s="380"/>
      <c r="V1" s="380"/>
      <c r="W1" s="380"/>
      <c r="X1" s="380"/>
    </row>
    <row r="2" spans="1:28" s="347" customFormat="1" ht="15">
      <c r="A2" s="723" t="s">
        <v>92</v>
      </c>
      <c r="B2" s="723"/>
      <c r="C2" s="723"/>
      <c r="D2" s="723"/>
      <c r="E2" s="723"/>
      <c r="F2" s="723"/>
      <c r="G2" s="723"/>
      <c r="H2" s="723"/>
      <c r="I2" s="723"/>
      <c r="J2" s="723"/>
      <c r="K2" s="517"/>
      <c r="L2" s="517"/>
      <c r="M2" s="517"/>
      <c r="N2" s="517"/>
      <c r="O2" s="517"/>
      <c r="P2" s="517"/>
      <c r="Q2" s="517"/>
    </row>
    <row r="3" spans="1:28" s="347" customFormat="1" ht="15">
      <c r="A3" s="344" t="s">
        <v>74</v>
      </c>
      <c r="B3" s="684">
        <f>'Cumulative Budget Request '!B3</f>
        <v>0</v>
      </c>
      <c r="C3" s="684"/>
      <c r="D3" s="684"/>
      <c r="G3" s="344"/>
      <c r="I3" s="378"/>
      <c r="J3" s="379"/>
      <c r="K3" s="344"/>
      <c r="L3" s="346"/>
      <c r="M3" s="346"/>
      <c r="N3" s="346"/>
      <c r="O3" s="346"/>
      <c r="P3" s="346"/>
      <c r="Q3" s="345"/>
    </row>
    <row r="4" spans="1:28" s="347" customFormat="1" ht="15">
      <c r="A4" s="348" t="s">
        <v>66</v>
      </c>
      <c r="B4" s="724">
        <f>'Cumulative Budget Request '!B4</f>
        <v>0</v>
      </c>
      <c r="C4" s="724"/>
      <c r="D4" s="724"/>
    </row>
    <row r="5" spans="1:28" s="347" customFormat="1" ht="15">
      <c r="A5" s="344" t="s">
        <v>80</v>
      </c>
      <c r="B5" s="724">
        <f>'Cumulative Budget Request '!B5</f>
        <v>0</v>
      </c>
      <c r="C5" s="724"/>
      <c r="D5" s="724"/>
      <c r="F5" s="345"/>
      <c r="K5" s="348"/>
    </row>
    <row r="6" spans="1:28" s="347" customFormat="1" ht="15">
      <c r="A6" s="344" t="s">
        <v>167</v>
      </c>
      <c r="B6" s="685"/>
      <c r="C6" s="685"/>
      <c r="D6" s="685"/>
      <c r="K6" s="348"/>
    </row>
    <row r="7" spans="1:28" s="347" customFormat="1" ht="15">
      <c r="A7" s="344" t="s">
        <v>212</v>
      </c>
      <c r="B7" s="725"/>
      <c r="C7" s="725"/>
      <c r="D7" s="725"/>
      <c r="K7" s="348"/>
    </row>
    <row r="8" spans="1:28" s="347" customFormat="1" ht="15.4" thickBot="1">
      <c r="A8" s="344"/>
      <c r="B8" s="379"/>
      <c r="C8" s="379"/>
      <c r="D8" s="379"/>
      <c r="F8" s="345"/>
      <c r="K8" s="348"/>
      <c r="L8" s="532"/>
      <c r="M8" s="380"/>
      <c r="N8" s="380"/>
      <c r="O8" s="380"/>
      <c r="P8" s="380"/>
      <c r="Q8" s="380"/>
      <c r="R8" s="380"/>
    </row>
    <row r="9" spans="1:28" ht="15" customHeight="1" thickBot="1">
      <c r="A9" s="659" t="s">
        <v>168</v>
      </c>
      <c r="B9" s="659"/>
      <c r="C9" s="659"/>
      <c r="D9" s="659"/>
      <c r="E9" s="659"/>
      <c r="F9" s="659"/>
      <c r="G9" s="659"/>
      <c r="H9" s="659"/>
      <c r="I9" s="659"/>
      <c r="J9" s="659"/>
      <c r="K9" s="343"/>
      <c r="M9" s="295" t="s">
        <v>70</v>
      </c>
      <c r="N9" s="296"/>
      <c r="O9" s="297"/>
      <c r="P9" s="492">
        <f>'Cumulative Budget Request '!Z5</f>
        <v>0.185</v>
      </c>
    </row>
    <row r="10" spans="1:28" ht="13.5" thickBot="1">
      <c r="J10" s="290"/>
      <c r="M10" s="298" t="s">
        <v>71</v>
      </c>
      <c r="N10" s="299"/>
      <c r="O10" s="299"/>
      <c r="P10" s="493">
        <f>'Cumulative Budget Request '!Z6</f>
        <v>771</v>
      </c>
    </row>
    <row r="11" spans="1:28" ht="13.15">
      <c r="A11" s="251" t="s">
        <v>15</v>
      </c>
      <c r="C11" s="555"/>
      <c r="D11" s="555"/>
      <c r="E11" s="261"/>
      <c r="F11" s="261"/>
      <c r="G11" s="261"/>
      <c r="H11" s="261"/>
      <c r="I11" s="261"/>
      <c r="J11" s="303"/>
      <c r="L11" s="559" t="s">
        <v>109</v>
      </c>
      <c r="M11" s="550" t="s">
        <v>75</v>
      </c>
      <c r="N11" s="550"/>
      <c r="O11" s="550" t="s">
        <v>209</v>
      </c>
      <c r="P11" s="550" t="s">
        <v>90</v>
      </c>
      <c r="Q11" s="550" t="s">
        <v>17</v>
      </c>
      <c r="R11" s="550"/>
      <c r="T11" s="726" t="s">
        <v>95</v>
      </c>
      <c r="U11" s="726"/>
      <c r="V11" s="726"/>
      <c r="W11" s="726"/>
      <c r="X11" s="726"/>
    </row>
    <row r="12" spans="1:28" ht="13.15">
      <c r="A12" s="251" t="s">
        <v>16</v>
      </c>
      <c r="C12" s="327"/>
      <c r="D12" s="327"/>
      <c r="E12" s="269" t="s">
        <v>2</v>
      </c>
      <c r="F12" s="269" t="s">
        <v>3</v>
      </c>
      <c r="G12" s="269" t="s">
        <v>4</v>
      </c>
      <c r="H12" s="269" t="s">
        <v>8</v>
      </c>
      <c r="I12" s="269" t="s">
        <v>9</v>
      </c>
      <c r="J12" s="304" t="s">
        <v>1</v>
      </c>
      <c r="L12" s="556" t="s">
        <v>108</v>
      </c>
      <c r="M12" s="306" t="s">
        <v>14</v>
      </c>
      <c r="N12" s="306" t="s">
        <v>209</v>
      </c>
      <c r="O12" s="306" t="s">
        <v>81</v>
      </c>
      <c r="P12" s="306" t="s">
        <v>91</v>
      </c>
      <c r="Q12" s="306" t="s">
        <v>93</v>
      </c>
      <c r="R12" s="306" t="s">
        <v>81</v>
      </c>
      <c r="S12" s="278"/>
      <c r="T12" s="279" t="s">
        <v>30</v>
      </c>
      <c r="U12" s="557" t="s">
        <v>31</v>
      </c>
      <c r="V12" s="557" t="s">
        <v>32</v>
      </c>
      <c r="W12" s="552" t="s">
        <v>33</v>
      </c>
      <c r="X12" s="552" t="s">
        <v>34</v>
      </c>
    </row>
    <row r="13" spans="1:28" ht="13.15">
      <c r="A13" s="559" t="s">
        <v>59</v>
      </c>
      <c r="B13" s="559" t="s">
        <v>60</v>
      </c>
      <c r="C13" s="259"/>
      <c r="D13" s="270"/>
      <c r="E13" s="254"/>
      <c r="F13" s="254"/>
      <c r="G13" s="254"/>
      <c r="H13" s="254"/>
      <c r="I13" s="254"/>
      <c r="J13" s="305"/>
      <c r="L13" s="279"/>
      <c r="M13" s="496"/>
      <c r="N13" s="496"/>
      <c r="O13" s="496"/>
      <c r="P13" s="497"/>
      <c r="Q13" s="496"/>
      <c r="R13" s="497"/>
      <c r="S13" s="254"/>
      <c r="T13" s="279"/>
      <c r="U13" s="557"/>
      <c r="V13" s="557"/>
      <c r="W13" s="552"/>
      <c r="X13" s="552"/>
      <c r="Y13" s="553"/>
      <c r="Z13" s="553"/>
      <c r="AA13" s="553"/>
      <c r="AB13" s="553"/>
    </row>
    <row r="14" spans="1:28">
      <c r="A14" s="341"/>
      <c r="B14" s="557" t="s">
        <v>113</v>
      </c>
      <c r="C14" s="259"/>
      <c r="D14" s="337" t="s">
        <v>112</v>
      </c>
      <c r="E14" s="338">
        <f>ROUND($Q14*$R14,6)</f>
        <v>0</v>
      </c>
      <c r="F14" s="338">
        <f>ROUND($Q15*$R15,6)</f>
        <v>0</v>
      </c>
      <c r="G14" s="338">
        <f>ROUND($Q16*$R16,6)</f>
        <v>0</v>
      </c>
      <c r="H14" s="338">
        <f>ROUND($Q17*$R17,6)</f>
        <v>0</v>
      </c>
      <c r="I14" s="338">
        <f>ROUND($Q18*$R18,6)</f>
        <v>0</v>
      </c>
      <c r="J14" s="305"/>
      <c r="L14" s="405">
        <v>0</v>
      </c>
      <c r="M14" s="498">
        <f>ROUND(L14/12,2)</f>
        <v>0</v>
      </c>
      <c r="N14" s="498">
        <f>LOOKUP(O14,'Longevity Lookup'!$A$3:$A$506,'Longevity Lookup'!$B$3:$B$506)</f>
        <v>0</v>
      </c>
      <c r="O14" s="565">
        <v>0</v>
      </c>
      <c r="P14" s="494">
        <v>1.03</v>
      </c>
      <c r="Q14" s="495">
        <v>0</v>
      </c>
      <c r="R14" s="491">
        <v>12</v>
      </c>
      <c r="S14" s="254"/>
      <c r="T14" s="280" t="e">
        <f>(E16+E17)/E15</f>
        <v>#DIV/0!</v>
      </c>
      <c r="U14" s="280" t="e">
        <f>(F16+F17)/F15</f>
        <v>#DIV/0!</v>
      </c>
      <c r="V14" s="280" t="e">
        <f>(G16+G17)/G15</f>
        <v>#DIV/0!</v>
      </c>
      <c r="W14" s="280" t="e">
        <f>(H16+H17)/H15</f>
        <v>#DIV/0!</v>
      </c>
      <c r="X14" s="280" t="e">
        <f>(I16+I17)/I15</f>
        <v>#DIV/0!</v>
      </c>
      <c r="Y14" s="553"/>
      <c r="Z14" s="553"/>
      <c r="AA14" s="553"/>
      <c r="AB14" s="553"/>
    </row>
    <row r="15" spans="1:28">
      <c r="B15" s="558"/>
      <c r="C15" s="338"/>
      <c r="D15" s="318" t="s">
        <v>14</v>
      </c>
      <c r="E15" s="439">
        <f>ROUND((M14+N14)*E14*P14,0)</f>
        <v>0</v>
      </c>
      <c r="F15" s="439">
        <f>ROUND((M14+N14)*F14*P14*P15,0)</f>
        <v>0</v>
      </c>
      <c r="G15" s="439">
        <f>ROUND((M14+N14)*G14*P14*P15*P16,0)</f>
        <v>0</v>
      </c>
      <c r="H15" s="439">
        <f>ROUND((M14+N14)*H14*P14*P15*P16*P17,0)</f>
        <v>0</v>
      </c>
      <c r="I15" s="439">
        <f>ROUND((M14+N14)*I14*P14*P15*P16*P17*P18,0)</f>
        <v>0</v>
      </c>
      <c r="J15" s="441">
        <f>SUM(E15:I15)</f>
        <v>0</v>
      </c>
      <c r="L15" s="499"/>
      <c r="M15" s="496"/>
      <c r="N15" s="496"/>
      <c r="O15" s="496"/>
      <c r="P15" s="494">
        <v>1.03</v>
      </c>
      <c r="Q15" s="495">
        <v>0</v>
      </c>
      <c r="R15" s="491">
        <v>12</v>
      </c>
      <c r="S15" s="274"/>
    </row>
    <row r="16" spans="1:28">
      <c r="A16" s="264"/>
      <c r="B16" s="558"/>
      <c r="C16" s="338"/>
      <c r="D16" s="318" t="s">
        <v>29</v>
      </c>
      <c r="E16" s="438">
        <f>ROUND(E15*$P$9,0)</f>
        <v>0</v>
      </c>
      <c r="F16" s="438">
        <f>ROUND(F15*$P$9,0)</f>
        <v>0</v>
      </c>
      <c r="G16" s="438">
        <f>ROUND(G15*$P$9,0)</f>
        <v>0</v>
      </c>
      <c r="H16" s="438">
        <f>ROUND(H15*$P$9,0)</f>
        <v>0</v>
      </c>
      <c r="I16" s="438">
        <f>ROUND(I15*$P$9,0)</f>
        <v>0</v>
      </c>
      <c r="J16" s="441">
        <f>SUM(E16:I16)</f>
        <v>0</v>
      </c>
      <c r="L16" s="499"/>
      <c r="M16" s="496"/>
      <c r="N16" s="496"/>
      <c r="O16" s="496"/>
      <c r="P16" s="494">
        <v>1.03</v>
      </c>
      <c r="Q16" s="495">
        <v>0</v>
      </c>
      <c r="R16" s="491">
        <v>12</v>
      </c>
      <c r="S16" s="274"/>
      <c r="T16" s="280"/>
      <c r="U16" s="280"/>
      <c r="V16" s="280"/>
      <c r="W16" s="280"/>
      <c r="X16" s="280"/>
    </row>
    <row r="17" spans="1:24" ht="15">
      <c r="A17" s="264"/>
      <c r="B17" s="558"/>
      <c r="C17" s="338"/>
      <c r="D17" s="318" t="s">
        <v>28</v>
      </c>
      <c r="E17" s="456">
        <f>ROUND($P$10*E14,0)</f>
        <v>0</v>
      </c>
      <c r="F17" s="456">
        <f>ROUND($P$10*F14,0)</f>
        <v>0</v>
      </c>
      <c r="G17" s="456">
        <f>ROUND($P$10*G14,0)</f>
        <v>0</v>
      </c>
      <c r="H17" s="456">
        <f>ROUND($P$10*H14,0)</f>
        <v>0</v>
      </c>
      <c r="I17" s="456">
        <f>ROUND($P$10*I14,0)</f>
        <v>0</v>
      </c>
      <c r="J17" s="457">
        <f>SUM(E17:I17)</f>
        <v>0</v>
      </c>
      <c r="L17" s="499"/>
      <c r="M17" s="496"/>
      <c r="N17" s="496"/>
      <c r="O17" s="496"/>
      <c r="P17" s="494">
        <v>1.03</v>
      </c>
      <c r="Q17" s="495">
        <v>0</v>
      </c>
      <c r="R17" s="491">
        <v>12</v>
      </c>
      <c r="S17" s="274"/>
      <c r="T17" s="280"/>
      <c r="U17" s="280"/>
      <c r="V17" s="280"/>
      <c r="W17" s="280"/>
      <c r="X17" s="280"/>
    </row>
    <row r="18" spans="1:24">
      <c r="A18" s="264"/>
      <c r="B18" s="558"/>
      <c r="C18" s="338"/>
      <c r="D18" s="322" t="s">
        <v>157</v>
      </c>
      <c r="E18" s="458">
        <f>SUM(E16:E17)</f>
        <v>0</v>
      </c>
      <c r="F18" s="458">
        <f t="shared" ref="F18:I18" si="0">SUM(F16:F17)</f>
        <v>0</v>
      </c>
      <c r="G18" s="458">
        <f t="shared" si="0"/>
        <v>0</v>
      </c>
      <c r="H18" s="458">
        <f t="shared" si="0"/>
        <v>0</v>
      </c>
      <c r="I18" s="458">
        <f t="shared" si="0"/>
        <v>0</v>
      </c>
      <c r="J18" s="459">
        <f>SUM(J16:J17)</f>
        <v>0</v>
      </c>
      <c r="L18" s="499"/>
      <c r="M18" s="496"/>
      <c r="N18" s="496"/>
      <c r="O18" s="496"/>
      <c r="P18" s="494">
        <v>1.03</v>
      </c>
      <c r="Q18" s="495">
        <v>0</v>
      </c>
      <c r="R18" s="491">
        <v>12</v>
      </c>
      <c r="S18" s="274"/>
      <c r="T18" s="280"/>
      <c r="U18" s="280"/>
      <c r="V18" s="280"/>
      <c r="W18" s="280"/>
      <c r="X18" s="280"/>
    </row>
    <row r="19" spans="1:24">
      <c r="A19" s="264"/>
      <c r="B19" s="558"/>
      <c r="C19" s="338"/>
      <c r="D19" s="318"/>
      <c r="E19" s="268"/>
      <c r="F19" s="268"/>
      <c r="G19" s="268"/>
      <c r="H19" s="268"/>
      <c r="I19" s="268"/>
      <c r="J19" s="291"/>
      <c r="L19" s="499"/>
      <c r="M19" s="496"/>
      <c r="N19" s="496"/>
      <c r="O19" s="496"/>
      <c r="P19" s="289"/>
      <c r="Q19" s="496"/>
      <c r="R19" s="289"/>
      <c r="S19" s="274"/>
      <c r="T19" s="256"/>
      <c r="U19" s="558"/>
    </row>
    <row r="20" spans="1:24">
      <c r="A20" s="341"/>
      <c r="B20" s="557" t="s">
        <v>58</v>
      </c>
      <c r="C20" s="339"/>
      <c r="D20" s="337" t="s">
        <v>112</v>
      </c>
      <c r="E20" s="338">
        <f>ROUND($Q20*$R20,6)</f>
        <v>0</v>
      </c>
      <c r="F20" s="338">
        <f>ROUND($Q21*$R21,6)</f>
        <v>0</v>
      </c>
      <c r="G20" s="338">
        <f>ROUND($Q22*$R22,6)</f>
        <v>0</v>
      </c>
      <c r="H20" s="338">
        <f>ROUND($Q23*$R23,6)</f>
        <v>0</v>
      </c>
      <c r="I20" s="338">
        <f>ROUND($Q24*$R24,6)</f>
        <v>0</v>
      </c>
      <c r="J20" s="305"/>
      <c r="L20" s="405">
        <v>0</v>
      </c>
      <c r="M20" s="498">
        <f>ROUND(L20/12,2)</f>
        <v>0</v>
      </c>
      <c r="N20" s="498">
        <f>LOOKUP(O20,'Longevity Lookup'!$A$3:$A$506,'Longevity Lookup'!$B$3:$B$506)</f>
        <v>0</v>
      </c>
      <c r="O20" s="565">
        <v>0</v>
      </c>
      <c r="P20" s="494">
        <v>1.03</v>
      </c>
      <c r="Q20" s="495">
        <v>0</v>
      </c>
      <c r="R20" s="321">
        <f>$R$14</f>
        <v>12</v>
      </c>
      <c r="S20" s="253"/>
      <c r="T20" s="280" t="e">
        <f>(E22+E23)/E21</f>
        <v>#DIV/0!</v>
      </c>
      <c r="U20" s="280" t="e">
        <f>(F22+F23)/F21</f>
        <v>#DIV/0!</v>
      </c>
      <c r="V20" s="280" t="e">
        <f>(G22+G23)/G21</f>
        <v>#DIV/0!</v>
      </c>
      <c r="W20" s="280" t="e">
        <f>(H22+H23)/H21</f>
        <v>#DIV/0!</v>
      </c>
      <c r="X20" s="280" t="e">
        <f>(I22+I23)/I21</f>
        <v>#DIV/0!</v>
      </c>
    </row>
    <row r="21" spans="1:24">
      <c r="A21" s="264"/>
      <c r="B21" s="558"/>
      <c r="C21" s="338"/>
      <c r="D21" s="318" t="s">
        <v>14</v>
      </c>
      <c r="E21" s="439">
        <f>ROUND((M20+N20)*E20*P20,0)</f>
        <v>0</v>
      </c>
      <c r="F21" s="439">
        <f>ROUND((M20+N20)*F20*P20*P21,0)</f>
        <v>0</v>
      </c>
      <c r="G21" s="439">
        <f>ROUND((M20+N20)*G20*P20*P21*P22,0)</f>
        <v>0</v>
      </c>
      <c r="H21" s="439">
        <f>ROUND((M20+N20)*H20*P20*P21*P22*P23,0)</f>
        <v>0</v>
      </c>
      <c r="I21" s="439">
        <f>ROUND((M20+N20)*I20*P20*P21*P22*P23*P24,0)</f>
        <v>0</v>
      </c>
      <c r="J21" s="441">
        <f>SUM(E21:I21)</f>
        <v>0</v>
      </c>
      <c r="L21" s="499"/>
      <c r="M21" s="496"/>
      <c r="N21" s="496"/>
      <c r="O21" s="496"/>
      <c r="P21" s="494">
        <v>1.03</v>
      </c>
      <c r="Q21" s="495">
        <v>0</v>
      </c>
      <c r="R21" s="321">
        <f>$R$15</f>
        <v>12</v>
      </c>
      <c r="S21" s="274"/>
    </row>
    <row r="22" spans="1:24" ht="15" customHeight="1">
      <c r="A22" s="264"/>
      <c r="B22" s="558"/>
      <c r="C22" s="338"/>
      <c r="D22" s="318" t="s">
        <v>29</v>
      </c>
      <c r="E22" s="438">
        <f>ROUND(E21*$P$9,0)</f>
        <v>0</v>
      </c>
      <c r="F22" s="438">
        <f>ROUND(F21*$P$9,0)</f>
        <v>0</v>
      </c>
      <c r="G22" s="438">
        <f>ROUND(G21*$P$9,0)</f>
        <v>0</v>
      </c>
      <c r="H22" s="438">
        <f>ROUND(H21*$P$9,0)</f>
        <v>0</v>
      </c>
      <c r="I22" s="438">
        <f>ROUND(I21*$P$9,0)</f>
        <v>0</v>
      </c>
      <c r="J22" s="441">
        <f>SUM(E22:I22)</f>
        <v>0</v>
      </c>
      <c r="L22" s="499"/>
      <c r="M22" s="496"/>
      <c r="N22" s="496"/>
      <c r="O22" s="496"/>
      <c r="P22" s="494">
        <v>1.03</v>
      </c>
      <c r="Q22" s="495">
        <v>0</v>
      </c>
      <c r="R22" s="321">
        <f>$R$16</f>
        <v>12</v>
      </c>
      <c r="S22" s="274"/>
      <c r="T22" s="280"/>
      <c r="U22" s="280"/>
      <c r="V22" s="280"/>
      <c r="W22" s="280"/>
      <c r="X22" s="280"/>
    </row>
    <row r="23" spans="1:24" ht="13.5" customHeight="1">
      <c r="A23" s="264"/>
      <c r="B23" s="558"/>
      <c r="C23" s="338"/>
      <c r="D23" s="318" t="s">
        <v>28</v>
      </c>
      <c r="E23" s="456">
        <f>ROUND($P$10*E20,0)</f>
        <v>0</v>
      </c>
      <c r="F23" s="456">
        <f>ROUND($P$10*F20,0)</f>
        <v>0</v>
      </c>
      <c r="G23" s="456">
        <f>ROUND($P$10*G20,0)</f>
        <v>0</v>
      </c>
      <c r="H23" s="456">
        <f>ROUND($P$10*H20,0)</f>
        <v>0</v>
      </c>
      <c r="I23" s="456">
        <f>ROUND($P$10*I20,0)</f>
        <v>0</v>
      </c>
      <c r="J23" s="457">
        <f>SUM(E23:I23)</f>
        <v>0</v>
      </c>
      <c r="L23" s="499"/>
      <c r="M23" s="496"/>
      <c r="N23" s="496"/>
      <c r="O23" s="496"/>
      <c r="P23" s="494">
        <v>1.03</v>
      </c>
      <c r="Q23" s="495">
        <v>0</v>
      </c>
      <c r="R23" s="321">
        <f>$R$17</f>
        <v>12</v>
      </c>
      <c r="S23" s="274"/>
      <c r="T23" s="280"/>
      <c r="U23" s="280"/>
      <c r="V23" s="280"/>
      <c r="W23" s="280"/>
      <c r="X23" s="280"/>
    </row>
    <row r="24" spans="1:24">
      <c r="A24" s="264"/>
      <c r="B24" s="558"/>
      <c r="C24" s="338"/>
      <c r="D24" s="322" t="s">
        <v>157</v>
      </c>
      <c r="E24" s="458">
        <f>SUM(E22:E23)</f>
        <v>0</v>
      </c>
      <c r="F24" s="458">
        <f t="shared" ref="F24:I24" si="1">SUM(F22:F23)</f>
        <v>0</v>
      </c>
      <c r="G24" s="458">
        <f t="shared" si="1"/>
        <v>0</v>
      </c>
      <c r="H24" s="458">
        <f t="shared" si="1"/>
        <v>0</v>
      </c>
      <c r="I24" s="458">
        <f t="shared" si="1"/>
        <v>0</v>
      </c>
      <c r="J24" s="459">
        <f>SUM(J22:J23)</f>
        <v>0</v>
      </c>
      <c r="L24" s="499"/>
      <c r="M24" s="496"/>
      <c r="N24" s="496"/>
      <c r="O24" s="496"/>
      <c r="P24" s="494">
        <v>1.03</v>
      </c>
      <c r="Q24" s="495">
        <v>0</v>
      </c>
      <c r="R24" s="321">
        <f>$R$18</f>
        <v>12</v>
      </c>
      <c r="S24" s="274"/>
      <c r="T24" s="280"/>
      <c r="U24" s="280"/>
      <c r="V24" s="280"/>
      <c r="W24" s="280"/>
      <c r="X24" s="280"/>
    </row>
    <row r="25" spans="1:24">
      <c r="A25" s="264"/>
      <c r="B25" s="558"/>
      <c r="C25" s="338"/>
      <c r="D25" s="318"/>
      <c r="E25" s="268"/>
      <c r="F25" s="268"/>
      <c r="G25" s="268"/>
      <c r="H25" s="268"/>
      <c r="I25" s="268"/>
      <c r="J25" s="291"/>
      <c r="L25" s="499"/>
      <c r="M25" s="496"/>
      <c r="N25" s="496"/>
      <c r="O25" s="496"/>
      <c r="P25" s="289"/>
      <c r="Q25" s="496"/>
      <c r="R25" s="289"/>
      <c r="S25" s="274"/>
      <c r="T25" s="256"/>
      <c r="U25" s="558"/>
    </row>
    <row r="26" spans="1:24">
      <c r="A26" s="341"/>
      <c r="B26" s="557" t="s">
        <v>58</v>
      </c>
      <c r="C26" s="339"/>
      <c r="D26" s="337" t="s">
        <v>112</v>
      </c>
      <c r="E26" s="338">
        <f>ROUND($Q26*$R26,6)</f>
        <v>0</v>
      </c>
      <c r="F26" s="338">
        <f>ROUND($Q27*$R27,6)</f>
        <v>0</v>
      </c>
      <c r="G26" s="338">
        <f>ROUND($Q28*$R28,6)</f>
        <v>0</v>
      </c>
      <c r="H26" s="338">
        <f>ROUND($Q29*$R29,6)</f>
        <v>0</v>
      </c>
      <c r="I26" s="338">
        <f>ROUND($Q30*$R30,6)</f>
        <v>0</v>
      </c>
      <c r="J26" s="305"/>
      <c r="L26" s="405">
        <v>0</v>
      </c>
      <c r="M26" s="498">
        <f>ROUND(L26/12,2)</f>
        <v>0</v>
      </c>
      <c r="N26" s="498">
        <f>LOOKUP(O26,'Longevity Lookup'!$A$3:$A$506,'Longevity Lookup'!$B$3:$B$506)</f>
        <v>0</v>
      </c>
      <c r="O26" s="565">
        <v>0</v>
      </c>
      <c r="P26" s="494">
        <v>1.03</v>
      </c>
      <c r="Q26" s="495">
        <v>0</v>
      </c>
      <c r="R26" s="321">
        <f>$R$14</f>
        <v>12</v>
      </c>
      <c r="S26" s="253"/>
      <c r="T26" s="280" t="e">
        <f>(E28+E29)/E27</f>
        <v>#DIV/0!</v>
      </c>
      <c r="U26" s="280" t="e">
        <f>(F28+F29)/F27</f>
        <v>#DIV/0!</v>
      </c>
      <c r="V26" s="280" t="e">
        <f>(G28+G29)/G27</f>
        <v>#DIV/0!</v>
      </c>
      <c r="W26" s="280" t="e">
        <f>(H28+H29)/H27</f>
        <v>#DIV/0!</v>
      </c>
      <c r="X26" s="280" t="e">
        <f>(I28+I29)/I27</f>
        <v>#DIV/0!</v>
      </c>
    </row>
    <row r="27" spans="1:24">
      <c r="B27" s="558"/>
      <c r="C27" s="338"/>
      <c r="D27" s="318" t="s">
        <v>14</v>
      </c>
      <c r="E27" s="439">
        <f>ROUND((M26+N26)*E26*P26,0)</f>
        <v>0</v>
      </c>
      <c r="F27" s="439">
        <f>ROUND((M26+N26)*F26*P26*P27,0)</f>
        <v>0</v>
      </c>
      <c r="G27" s="439">
        <f>ROUND((M26+N26)*G26*P26*P27*P28,0)</f>
        <v>0</v>
      </c>
      <c r="H27" s="439">
        <f>ROUND((M26+N26)*H26*P26*P27*P28*P29,0)</f>
        <v>0</v>
      </c>
      <c r="I27" s="439">
        <f>ROUND((M26+N26)*I26*P26*P27*P28*P29*P30,0)</f>
        <v>0</v>
      </c>
      <c r="J27" s="441">
        <f>SUM(E27:I27)</f>
        <v>0</v>
      </c>
      <c r="L27" s="499"/>
      <c r="M27" s="496"/>
      <c r="N27" s="496"/>
      <c r="O27" s="496"/>
      <c r="P27" s="494">
        <v>1.03</v>
      </c>
      <c r="Q27" s="495">
        <v>0</v>
      </c>
      <c r="R27" s="321">
        <f>$R$15</f>
        <v>12</v>
      </c>
      <c r="S27" s="274"/>
    </row>
    <row r="28" spans="1:24">
      <c r="A28" s="264"/>
      <c r="B28" s="558"/>
      <c r="C28" s="338"/>
      <c r="D28" s="318" t="s">
        <v>29</v>
      </c>
      <c r="E28" s="438">
        <f>ROUND(E27*$P$9,0)</f>
        <v>0</v>
      </c>
      <c r="F28" s="438">
        <f>ROUND(F27*$P$9,0)</f>
        <v>0</v>
      </c>
      <c r="G28" s="438">
        <f>ROUND(G27*$P$9,0)</f>
        <v>0</v>
      </c>
      <c r="H28" s="438">
        <f>ROUND(H27*$P$9,0)</f>
        <v>0</v>
      </c>
      <c r="I28" s="438">
        <f>ROUND(I27*$P$9,0)</f>
        <v>0</v>
      </c>
      <c r="J28" s="441">
        <f>SUM(E28:I28)</f>
        <v>0</v>
      </c>
      <c r="L28" s="499"/>
      <c r="M28" s="496"/>
      <c r="N28" s="496"/>
      <c r="O28" s="496"/>
      <c r="P28" s="494">
        <v>1.03</v>
      </c>
      <c r="Q28" s="495">
        <v>0</v>
      </c>
      <c r="R28" s="321">
        <f>$R$16</f>
        <v>12</v>
      </c>
      <c r="S28" s="274"/>
      <c r="T28" s="280"/>
      <c r="U28" s="280"/>
      <c r="V28" s="280"/>
      <c r="W28" s="280"/>
      <c r="X28" s="280"/>
    </row>
    <row r="29" spans="1:24" ht="15">
      <c r="A29" s="264"/>
      <c r="B29" s="558"/>
      <c r="C29" s="338"/>
      <c r="D29" s="318" t="s">
        <v>28</v>
      </c>
      <c r="E29" s="456">
        <f>ROUND($P$10*E26,0)</f>
        <v>0</v>
      </c>
      <c r="F29" s="456">
        <f>ROUND($P$10*F26,0)</f>
        <v>0</v>
      </c>
      <c r="G29" s="456">
        <f>ROUND($P$10*G26,0)</f>
        <v>0</v>
      </c>
      <c r="H29" s="456">
        <f>ROUND($P$10*H26,0)</f>
        <v>0</v>
      </c>
      <c r="I29" s="456">
        <f>ROUND($P$10*I26,0)</f>
        <v>0</v>
      </c>
      <c r="J29" s="457">
        <f>SUM(E29:I29)</f>
        <v>0</v>
      </c>
      <c r="L29" s="499"/>
      <c r="M29" s="496"/>
      <c r="N29" s="496"/>
      <c r="O29" s="496"/>
      <c r="P29" s="494">
        <v>1.03</v>
      </c>
      <c r="Q29" s="495">
        <v>0</v>
      </c>
      <c r="R29" s="321">
        <f>$R$17</f>
        <v>12</v>
      </c>
      <c r="S29" s="274"/>
      <c r="T29" s="280"/>
      <c r="U29" s="280"/>
      <c r="V29" s="280"/>
      <c r="W29" s="280"/>
      <c r="X29" s="280"/>
    </row>
    <row r="30" spans="1:24">
      <c r="A30" s="264"/>
      <c r="B30" s="558"/>
      <c r="C30" s="338"/>
      <c r="D30" s="322" t="s">
        <v>157</v>
      </c>
      <c r="E30" s="458">
        <f>SUM(E28:E29)</f>
        <v>0</v>
      </c>
      <c r="F30" s="458">
        <f t="shared" ref="F30:I30" si="2">SUM(F28:F29)</f>
        <v>0</v>
      </c>
      <c r="G30" s="458">
        <f t="shared" si="2"/>
        <v>0</v>
      </c>
      <c r="H30" s="458">
        <f t="shared" si="2"/>
        <v>0</v>
      </c>
      <c r="I30" s="458">
        <f t="shared" si="2"/>
        <v>0</v>
      </c>
      <c r="J30" s="459">
        <f>SUM(J28:J29)</f>
        <v>0</v>
      </c>
      <c r="L30" s="499"/>
      <c r="M30" s="496"/>
      <c r="N30" s="496"/>
      <c r="O30" s="496"/>
      <c r="P30" s="494">
        <v>1.03</v>
      </c>
      <c r="Q30" s="495">
        <v>0</v>
      </c>
      <c r="R30" s="321">
        <f>$R$18</f>
        <v>12</v>
      </c>
      <c r="S30" s="274"/>
      <c r="T30" s="280"/>
      <c r="U30" s="280"/>
      <c r="V30" s="280"/>
      <c r="W30" s="280"/>
      <c r="X30" s="280"/>
    </row>
    <row r="31" spans="1:24">
      <c r="A31" s="264"/>
      <c r="B31" s="558"/>
      <c r="C31" s="338"/>
      <c r="D31" s="318"/>
      <c r="E31" s="268"/>
      <c r="F31" s="268"/>
      <c r="G31" s="268"/>
      <c r="H31" s="268"/>
      <c r="I31" s="268"/>
      <c r="J31" s="291"/>
      <c r="L31" s="499"/>
      <c r="M31" s="496"/>
      <c r="N31" s="496"/>
      <c r="O31" s="496"/>
      <c r="P31" s="289"/>
      <c r="Q31" s="496"/>
      <c r="R31" s="289"/>
      <c r="S31" s="274"/>
      <c r="T31" s="256"/>
      <c r="U31" s="558"/>
    </row>
    <row r="32" spans="1:24">
      <c r="A32" s="110"/>
      <c r="B32" s="557" t="s">
        <v>58</v>
      </c>
      <c r="C32" s="339"/>
      <c r="D32" s="337" t="s">
        <v>112</v>
      </c>
      <c r="E32" s="338">
        <f>ROUND($Q32*$R32,6)</f>
        <v>0</v>
      </c>
      <c r="F32" s="338">
        <f>ROUND($Q33*$R33,6)</f>
        <v>0</v>
      </c>
      <c r="G32" s="338">
        <f>ROUND($Q34*$R34,6)</f>
        <v>0</v>
      </c>
      <c r="H32" s="338">
        <f>ROUND($Q35*$R35,6)</f>
        <v>0</v>
      </c>
      <c r="I32" s="338">
        <f>ROUND($Q36*$R36,6)</f>
        <v>0</v>
      </c>
      <c r="J32" s="305"/>
      <c r="L32" s="405">
        <v>0</v>
      </c>
      <c r="M32" s="498">
        <f>ROUND(L32/12,2)</f>
        <v>0</v>
      </c>
      <c r="N32" s="498">
        <f>LOOKUP(O32,'Longevity Lookup'!$A$3:$A$506,'Longevity Lookup'!$B$3:$B$506)</f>
        <v>0</v>
      </c>
      <c r="O32" s="565">
        <v>0</v>
      </c>
      <c r="P32" s="494">
        <v>1.03</v>
      </c>
      <c r="Q32" s="495">
        <v>0</v>
      </c>
      <c r="R32" s="321">
        <f>$R$14</f>
        <v>12</v>
      </c>
      <c r="S32" s="253"/>
      <c r="T32" s="280" t="e">
        <f>(E34+E35)/E33</f>
        <v>#DIV/0!</v>
      </c>
      <c r="U32" s="280" t="e">
        <f>(F34+F35)/F33</f>
        <v>#DIV/0!</v>
      </c>
      <c r="V32" s="280" t="e">
        <f>(G34+G35)/G33</f>
        <v>#DIV/0!</v>
      </c>
      <c r="W32" s="280" t="e">
        <f>(H34+H35)/H33</f>
        <v>#DIV/0!</v>
      </c>
      <c r="X32" s="280" t="e">
        <f>(I34+I35)/I33</f>
        <v>#DIV/0!</v>
      </c>
    </row>
    <row r="33" spans="1:24">
      <c r="A33" s="264"/>
      <c r="C33" s="338"/>
      <c r="D33" s="318" t="s">
        <v>14</v>
      </c>
      <c r="E33" s="439">
        <f>ROUND((M32+N32)*E32*P32,0)</f>
        <v>0</v>
      </c>
      <c r="F33" s="439">
        <f>ROUND((M32+N32)*F32*P32*P33,0)</f>
        <v>0</v>
      </c>
      <c r="G33" s="439">
        <f>ROUND((M32+N32)*G32*P32*P33*P34,0)</f>
        <v>0</v>
      </c>
      <c r="H33" s="439">
        <f>ROUND((M32+N32)*H32*P32*P33*P34*P35,0)</f>
        <v>0</v>
      </c>
      <c r="I33" s="439">
        <f>ROUND((M32+N32)*I32*P32*P33*P34*P35*P36,0)</f>
        <v>0</v>
      </c>
      <c r="J33" s="441">
        <f>SUM(E33:I33)</f>
        <v>0</v>
      </c>
      <c r="L33" s="499"/>
      <c r="M33" s="496"/>
      <c r="N33" s="496"/>
      <c r="O33" s="496"/>
      <c r="P33" s="494">
        <v>1.03</v>
      </c>
      <c r="Q33" s="495">
        <v>0</v>
      </c>
      <c r="R33" s="321">
        <f>$R$15</f>
        <v>12</v>
      </c>
      <c r="S33" s="274"/>
    </row>
    <row r="34" spans="1:24">
      <c r="A34" s="264"/>
      <c r="B34" s="558"/>
      <c r="C34" s="338"/>
      <c r="D34" s="318" t="s">
        <v>29</v>
      </c>
      <c r="E34" s="438">
        <f>ROUND(E33*$P$9,0)</f>
        <v>0</v>
      </c>
      <c r="F34" s="438">
        <f>ROUND(F33*$P$9,0)</f>
        <v>0</v>
      </c>
      <c r="G34" s="438">
        <f>ROUND(G33*$P$9,0)</f>
        <v>0</v>
      </c>
      <c r="H34" s="438">
        <f>ROUND(H33*$P$9,0)</f>
        <v>0</v>
      </c>
      <c r="I34" s="438">
        <f>ROUND(I33*$P$9,0)</f>
        <v>0</v>
      </c>
      <c r="J34" s="441">
        <f>SUM(E34:I34)</f>
        <v>0</v>
      </c>
      <c r="L34" s="499"/>
      <c r="M34" s="496"/>
      <c r="N34" s="496"/>
      <c r="O34" s="496"/>
      <c r="P34" s="494">
        <v>1.03</v>
      </c>
      <c r="Q34" s="495">
        <v>0</v>
      </c>
      <c r="R34" s="321">
        <f>$R$16</f>
        <v>12</v>
      </c>
      <c r="S34" s="274"/>
      <c r="T34" s="280"/>
      <c r="U34" s="280"/>
      <c r="V34" s="280"/>
      <c r="W34" s="280"/>
      <c r="X34" s="280"/>
    </row>
    <row r="35" spans="1:24" ht="15">
      <c r="A35" s="264"/>
      <c r="B35" s="558"/>
      <c r="C35" s="338"/>
      <c r="D35" s="318" t="s">
        <v>28</v>
      </c>
      <c r="E35" s="456">
        <f>ROUND($P$10*E32,0)</f>
        <v>0</v>
      </c>
      <c r="F35" s="456">
        <f>ROUND($P$10*F32,0)</f>
        <v>0</v>
      </c>
      <c r="G35" s="456">
        <f>ROUND($P$10*G32,0)</f>
        <v>0</v>
      </c>
      <c r="H35" s="456">
        <f>ROUND($P$10*H32,0)</f>
        <v>0</v>
      </c>
      <c r="I35" s="456">
        <f>ROUND($P$10*I32,0)</f>
        <v>0</v>
      </c>
      <c r="J35" s="457">
        <f>SUM(E35:I35)</f>
        <v>0</v>
      </c>
      <c r="L35" s="499"/>
      <c r="M35" s="496"/>
      <c r="N35" s="496"/>
      <c r="O35" s="496"/>
      <c r="P35" s="494">
        <v>1.03</v>
      </c>
      <c r="Q35" s="495">
        <v>0</v>
      </c>
      <c r="R35" s="321">
        <f>$R$17</f>
        <v>12</v>
      </c>
      <c r="S35" s="274"/>
      <c r="T35" s="280"/>
      <c r="U35" s="280"/>
      <c r="V35" s="280"/>
      <c r="W35" s="280"/>
      <c r="X35" s="280"/>
    </row>
    <row r="36" spans="1:24">
      <c r="A36" s="264"/>
      <c r="B36" s="558"/>
      <c r="C36" s="338"/>
      <c r="D36" s="322" t="s">
        <v>157</v>
      </c>
      <c r="E36" s="458">
        <f>SUM(E34:E35)</f>
        <v>0</v>
      </c>
      <c r="F36" s="458">
        <f t="shared" ref="F36:I36" si="3">SUM(F34:F35)</f>
        <v>0</v>
      </c>
      <c r="G36" s="458">
        <f t="shared" si="3"/>
        <v>0</v>
      </c>
      <c r="H36" s="458">
        <f t="shared" si="3"/>
        <v>0</v>
      </c>
      <c r="I36" s="458">
        <f t="shared" si="3"/>
        <v>0</v>
      </c>
      <c r="J36" s="459">
        <f>SUM(J34:J35)</f>
        <v>0</v>
      </c>
      <c r="L36" s="499"/>
      <c r="M36" s="496"/>
      <c r="N36" s="496"/>
      <c r="O36" s="496"/>
      <c r="P36" s="494">
        <v>1.03</v>
      </c>
      <c r="Q36" s="495">
        <v>0</v>
      </c>
      <c r="R36" s="321">
        <f>$R$18</f>
        <v>12</v>
      </c>
      <c r="S36" s="274"/>
      <c r="T36" s="280"/>
      <c r="U36" s="280"/>
      <c r="V36" s="280"/>
      <c r="W36" s="280"/>
      <c r="X36" s="280"/>
    </row>
    <row r="37" spans="1:24">
      <c r="A37" s="264"/>
      <c r="B37" s="558"/>
      <c r="C37" s="338"/>
      <c r="D37" s="318"/>
      <c r="E37" s="268"/>
      <c r="F37" s="268"/>
      <c r="G37" s="268"/>
      <c r="H37" s="268"/>
      <c r="I37" s="268"/>
      <c r="J37" s="291"/>
      <c r="L37" s="499"/>
      <c r="M37" s="496"/>
      <c r="N37" s="496"/>
      <c r="O37" s="496"/>
      <c r="P37" s="289"/>
      <c r="Q37" s="496"/>
      <c r="R37" s="289"/>
      <c r="S37" s="274"/>
      <c r="T37" s="256"/>
      <c r="U37" s="558"/>
    </row>
    <row r="38" spans="1:24">
      <c r="A38" s="110"/>
      <c r="B38" s="557" t="s">
        <v>58</v>
      </c>
      <c r="C38" s="339"/>
      <c r="D38" s="337" t="s">
        <v>112</v>
      </c>
      <c r="E38" s="338">
        <f>ROUND($Q38*$R38,6)</f>
        <v>0</v>
      </c>
      <c r="F38" s="338">
        <f>ROUND($Q39*$R39,6)</f>
        <v>0</v>
      </c>
      <c r="G38" s="338">
        <f>ROUND($Q40*$R40,6)</f>
        <v>0</v>
      </c>
      <c r="H38" s="338">
        <f>ROUND($Q41*$R41,6)</f>
        <v>0</v>
      </c>
      <c r="I38" s="338">
        <f>ROUND($Q42*$R42,6)</f>
        <v>0</v>
      </c>
      <c r="J38" s="305"/>
      <c r="L38" s="405">
        <v>0</v>
      </c>
      <c r="M38" s="498">
        <f>ROUND(L38/12,2)</f>
        <v>0</v>
      </c>
      <c r="N38" s="498">
        <f>LOOKUP(O38,'Longevity Lookup'!$A$3:$A$506,'Longevity Lookup'!$B$3:$B$506)</f>
        <v>0</v>
      </c>
      <c r="O38" s="565">
        <v>0</v>
      </c>
      <c r="P38" s="494">
        <v>1.03</v>
      </c>
      <c r="Q38" s="495">
        <v>0</v>
      </c>
      <c r="R38" s="321">
        <f>$R$14</f>
        <v>12</v>
      </c>
      <c r="S38" s="253"/>
      <c r="T38" s="280" t="e">
        <f>(E40+E41)/E39</f>
        <v>#DIV/0!</v>
      </c>
      <c r="U38" s="280" t="e">
        <f>(F40+F41)/F39</f>
        <v>#DIV/0!</v>
      </c>
      <c r="V38" s="280" t="e">
        <f>(G40+G41)/G39</f>
        <v>#DIV/0!</v>
      </c>
      <c r="W38" s="280" t="e">
        <f>(H40+H41)/H39</f>
        <v>#DIV/0!</v>
      </c>
      <c r="X38" s="280" t="e">
        <f>(I40+I41)/I39</f>
        <v>#DIV/0!</v>
      </c>
    </row>
    <row r="39" spans="1:24">
      <c r="A39" s="264"/>
      <c r="C39" s="338"/>
      <c r="D39" s="318" t="s">
        <v>14</v>
      </c>
      <c r="E39" s="439">
        <f>ROUND((M38+N38)*E38*P38,0)</f>
        <v>0</v>
      </c>
      <c r="F39" s="439">
        <f>ROUND((M38+N38)*F38*P38*P39,0)</f>
        <v>0</v>
      </c>
      <c r="G39" s="439">
        <f>ROUND((M38+N38)*G38*P38*P39*P40,0)</f>
        <v>0</v>
      </c>
      <c r="H39" s="439">
        <f>ROUND((M38+N38)*H38*P38*P39*P40*P41,0)</f>
        <v>0</v>
      </c>
      <c r="I39" s="439">
        <f>ROUND((M38+N38)*I38*P38*P39*P40*P41*P42,0)</f>
        <v>0</v>
      </c>
      <c r="J39" s="441">
        <f>SUM(E39:I39)</f>
        <v>0</v>
      </c>
      <c r="L39" s="499"/>
      <c r="M39" s="496"/>
      <c r="N39" s="496"/>
      <c r="O39" s="496"/>
      <c r="P39" s="494">
        <v>1.03</v>
      </c>
      <c r="Q39" s="495">
        <v>0</v>
      </c>
      <c r="R39" s="321">
        <f>$R$15</f>
        <v>12</v>
      </c>
      <c r="S39" s="274"/>
    </row>
    <row r="40" spans="1:24">
      <c r="A40" s="264"/>
      <c r="B40" s="558"/>
      <c r="C40" s="338"/>
      <c r="D40" s="318" t="s">
        <v>29</v>
      </c>
      <c r="E40" s="438">
        <f>ROUND(E39*$P$9,0)</f>
        <v>0</v>
      </c>
      <c r="F40" s="438">
        <f>ROUND(F39*$P$9,0)</f>
        <v>0</v>
      </c>
      <c r="G40" s="438">
        <f>ROUND(G39*$P$9,0)</f>
        <v>0</v>
      </c>
      <c r="H40" s="438">
        <f>ROUND(H39*$P$9,0)</f>
        <v>0</v>
      </c>
      <c r="I40" s="438">
        <f>ROUND(I39*$P$9,0)</f>
        <v>0</v>
      </c>
      <c r="J40" s="441">
        <f>SUM(E40:I40)</f>
        <v>0</v>
      </c>
      <c r="L40" s="499"/>
      <c r="M40" s="496"/>
      <c r="N40" s="496"/>
      <c r="O40" s="496"/>
      <c r="P40" s="494">
        <v>1.03</v>
      </c>
      <c r="Q40" s="495">
        <v>0</v>
      </c>
      <c r="R40" s="321">
        <f>$R$16</f>
        <v>12</v>
      </c>
      <c r="S40" s="274"/>
      <c r="T40" s="280"/>
      <c r="U40" s="280"/>
      <c r="V40" s="280"/>
      <c r="W40" s="280"/>
      <c r="X40" s="280"/>
    </row>
    <row r="41" spans="1:24" ht="15">
      <c r="A41" s="264"/>
      <c r="B41" s="558"/>
      <c r="C41" s="338"/>
      <c r="D41" s="318" t="s">
        <v>28</v>
      </c>
      <c r="E41" s="456">
        <f>ROUND($P$10*E38,0)</f>
        <v>0</v>
      </c>
      <c r="F41" s="456">
        <f>ROUND($P$10*F38,0)</f>
        <v>0</v>
      </c>
      <c r="G41" s="456">
        <f>ROUND($P$10*G38,0)</f>
        <v>0</v>
      </c>
      <c r="H41" s="456">
        <f>ROUND($P$10*H38,0)</f>
        <v>0</v>
      </c>
      <c r="I41" s="456">
        <f>ROUND($P$10*I38,0)</f>
        <v>0</v>
      </c>
      <c r="J41" s="457">
        <f>SUM(E41:I41)</f>
        <v>0</v>
      </c>
      <c r="L41" s="499"/>
      <c r="M41" s="496"/>
      <c r="N41" s="496"/>
      <c r="O41" s="496"/>
      <c r="P41" s="494">
        <v>1.03</v>
      </c>
      <c r="Q41" s="495">
        <v>0</v>
      </c>
      <c r="R41" s="321">
        <f>$R$17</f>
        <v>12</v>
      </c>
      <c r="S41" s="274"/>
      <c r="T41" s="280"/>
      <c r="U41" s="280"/>
      <c r="V41" s="280"/>
      <c r="W41" s="280"/>
      <c r="X41" s="280"/>
    </row>
    <row r="42" spans="1:24">
      <c r="A42" s="264"/>
      <c r="B42" s="558"/>
      <c r="C42" s="338"/>
      <c r="D42" s="322" t="s">
        <v>157</v>
      </c>
      <c r="E42" s="458">
        <f>SUM(E40:E41)</f>
        <v>0</v>
      </c>
      <c r="F42" s="458">
        <f t="shared" ref="F42:I42" si="4">SUM(F40:F41)</f>
        <v>0</v>
      </c>
      <c r="G42" s="458">
        <f t="shared" si="4"/>
        <v>0</v>
      </c>
      <c r="H42" s="458">
        <f t="shared" si="4"/>
        <v>0</v>
      </c>
      <c r="I42" s="458">
        <f t="shared" si="4"/>
        <v>0</v>
      </c>
      <c r="J42" s="459">
        <f>SUM(J40:J41)</f>
        <v>0</v>
      </c>
      <c r="L42" s="499"/>
      <c r="M42" s="496"/>
      <c r="N42" s="496"/>
      <c r="O42" s="496"/>
      <c r="P42" s="494">
        <v>1.03</v>
      </c>
      <c r="Q42" s="495">
        <v>0</v>
      </c>
      <c r="R42" s="321">
        <f>$R$18</f>
        <v>12</v>
      </c>
      <c r="S42" s="274"/>
      <c r="T42" s="280"/>
      <c r="U42" s="280"/>
      <c r="V42" s="280"/>
      <c r="W42" s="280"/>
      <c r="X42" s="280"/>
    </row>
    <row r="43" spans="1:24">
      <c r="A43" s="264"/>
      <c r="B43" s="558"/>
      <c r="C43" s="338"/>
      <c r="D43" s="318"/>
      <c r="E43" s="268"/>
      <c r="F43" s="268"/>
      <c r="G43" s="268"/>
      <c r="H43" s="268"/>
      <c r="I43" s="268"/>
      <c r="J43" s="291"/>
      <c r="L43" s="499"/>
      <c r="M43" s="496"/>
      <c r="N43" s="496"/>
      <c r="O43" s="496"/>
      <c r="P43" s="289"/>
      <c r="Q43" s="496"/>
      <c r="R43" s="289"/>
      <c r="S43" s="274"/>
      <c r="T43" s="256"/>
      <c r="U43" s="558"/>
    </row>
    <row r="44" spans="1:24">
      <c r="A44" s="110"/>
      <c r="B44" s="557" t="s">
        <v>114</v>
      </c>
      <c r="C44" s="339"/>
      <c r="D44" s="337" t="s">
        <v>112</v>
      </c>
      <c r="E44" s="338">
        <f>ROUND($Q44*$R44,6)</f>
        <v>0</v>
      </c>
      <c r="F44" s="338">
        <f>ROUND($Q45*$R45,6)</f>
        <v>0</v>
      </c>
      <c r="G44" s="338">
        <f>ROUND($Q46*$R46,6)</f>
        <v>0</v>
      </c>
      <c r="H44" s="338">
        <f>ROUND($Q47*$R47,6)</f>
        <v>0</v>
      </c>
      <c r="I44" s="338">
        <f>ROUND($Q48*$R48,6)</f>
        <v>0</v>
      </c>
      <c r="J44" s="305"/>
      <c r="L44" s="405">
        <v>0</v>
      </c>
      <c r="M44" s="498">
        <f>ROUND(L44/12,2)</f>
        <v>0</v>
      </c>
      <c r="N44" s="498">
        <f>LOOKUP(O44,'Longevity Lookup'!$A$3:$A$506,'Longevity Lookup'!$B$3:$B$506)</f>
        <v>0</v>
      </c>
      <c r="O44" s="565">
        <v>0</v>
      </c>
      <c r="P44" s="494">
        <v>1.03</v>
      </c>
      <c r="Q44" s="495">
        <v>0</v>
      </c>
      <c r="R44" s="321">
        <f>$R$14</f>
        <v>12</v>
      </c>
      <c r="S44" s="253"/>
      <c r="T44" s="280" t="e">
        <f>(E46+E47)/E45</f>
        <v>#DIV/0!</v>
      </c>
      <c r="U44" s="280" t="e">
        <f>(F46+F47)/F45</f>
        <v>#DIV/0!</v>
      </c>
      <c r="V44" s="280" t="e">
        <f>(G46+G47)/G45</f>
        <v>#DIV/0!</v>
      </c>
      <c r="W44" s="280" t="e">
        <f>(H46+H47)/H45</f>
        <v>#DIV/0!</v>
      </c>
      <c r="X44" s="280" t="e">
        <f>(I46+I47)/I45</f>
        <v>#DIV/0!</v>
      </c>
    </row>
    <row r="45" spans="1:24">
      <c r="A45" s="264"/>
      <c r="C45" s="338"/>
      <c r="D45" s="318" t="s">
        <v>14</v>
      </c>
      <c r="E45" s="439">
        <f>ROUND((M44+N44)*E44*P44,0)</f>
        <v>0</v>
      </c>
      <c r="F45" s="439">
        <f>ROUND((M44+N44)*F44*P44*P45,0)</f>
        <v>0</v>
      </c>
      <c r="G45" s="439">
        <f>ROUND((M44+N44)*G44*P44*P45*P46,0)</f>
        <v>0</v>
      </c>
      <c r="H45" s="439">
        <f>ROUND((M44+N44)*H44*P44*P45*P46*P47,0)</f>
        <v>0</v>
      </c>
      <c r="I45" s="439">
        <f>ROUND((M44+N44)*I44*P44*P45*P46*P47*P48,0)</f>
        <v>0</v>
      </c>
      <c r="J45" s="441">
        <f>SUM(E45:I45)</f>
        <v>0</v>
      </c>
      <c r="L45" s="499"/>
      <c r="M45" s="496"/>
      <c r="N45" s="496"/>
      <c r="O45" s="496"/>
      <c r="P45" s="494">
        <v>1.03</v>
      </c>
      <c r="Q45" s="495">
        <v>0</v>
      </c>
      <c r="R45" s="321">
        <f>$R$15</f>
        <v>12</v>
      </c>
      <c r="S45" s="274"/>
    </row>
    <row r="46" spans="1:24">
      <c r="A46" s="264"/>
      <c r="B46" s="558"/>
      <c r="C46" s="338"/>
      <c r="D46" s="318" t="s">
        <v>29</v>
      </c>
      <c r="E46" s="438">
        <f>ROUND(E45*$P$9,0)</f>
        <v>0</v>
      </c>
      <c r="F46" s="438">
        <f>ROUND(F45*$P$9,0)</f>
        <v>0</v>
      </c>
      <c r="G46" s="438">
        <f>ROUND(G45*$P$9,0)</f>
        <v>0</v>
      </c>
      <c r="H46" s="438">
        <f>ROUND(H45*$P$9,0)</f>
        <v>0</v>
      </c>
      <c r="I46" s="438">
        <f>ROUND(I45*$P$9,0)</f>
        <v>0</v>
      </c>
      <c r="J46" s="441">
        <f>SUM(E46:I46)</f>
        <v>0</v>
      </c>
      <c r="L46" s="499"/>
      <c r="M46" s="496"/>
      <c r="N46" s="496"/>
      <c r="O46" s="496"/>
      <c r="P46" s="494">
        <v>1.03</v>
      </c>
      <c r="Q46" s="495">
        <v>0</v>
      </c>
      <c r="R46" s="321">
        <f>$R$16</f>
        <v>12</v>
      </c>
      <c r="S46" s="274"/>
      <c r="T46" s="280"/>
      <c r="U46" s="280"/>
      <c r="V46" s="280"/>
      <c r="W46" s="280"/>
      <c r="X46" s="280"/>
    </row>
    <row r="47" spans="1:24" ht="15">
      <c r="A47" s="264"/>
      <c r="B47" s="558"/>
      <c r="C47" s="338"/>
      <c r="D47" s="318" t="s">
        <v>28</v>
      </c>
      <c r="E47" s="456">
        <f>ROUND($P$10*E44,0)</f>
        <v>0</v>
      </c>
      <c r="F47" s="456">
        <f>ROUND($P$10*F44,0)</f>
        <v>0</v>
      </c>
      <c r="G47" s="456">
        <f>ROUND($P$10*G44,0)</f>
        <v>0</v>
      </c>
      <c r="H47" s="456">
        <f>ROUND($P$10*H44,0)</f>
        <v>0</v>
      </c>
      <c r="I47" s="456">
        <f>ROUND($P$10*I44,0)</f>
        <v>0</v>
      </c>
      <c r="J47" s="457">
        <f>SUM(E47:I47)</f>
        <v>0</v>
      </c>
      <c r="L47" s="499"/>
      <c r="M47" s="496"/>
      <c r="N47" s="496"/>
      <c r="O47" s="496"/>
      <c r="P47" s="494">
        <v>1.03</v>
      </c>
      <c r="Q47" s="495">
        <v>0</v>
      </c>
      <c r="R47" s="321">
        <f>$R$17</f>
        <v>12</v>
      </c>
      <c r="S47" s="274"/>
      <c r="T47" s="280"/>
      <c r="U47" s="280"/>
      <c r="V47" s="280"/>
      <c r="W47" s="280"/>
      <c r="X47" s="280"/>
    </row>
    <row r="48" spans="1:24">
      <c r="A48" s="264"/>
      <c r="B48" s="558"/>
      <c r="C48" s="338"/>
      <c r="D48" s="322" t="s">
        <v>157</v>
      </c>
      <c r="E48" s="458">
        <f>SUM(E46:E47)</f>
        <v>0</v>
      </c>
      <c r="F48" s="458">
        <f t="shared" ref="F48:I48" si="5">SUM(F46:F47)</f>
        <v>0</v>
      </c>
      <c r="G48" s="458">
        <f t="shared" si="5"/>
        <v>0</v>
      </c>
      <c r="H48" s="458">
        <f t="shared" si="5"/>
        <v>0</v>
      </c>
      <c r="I48" s="458">
        <f t="shared" si="5"/>
        <v>0</v>
      </c>
      <c r="J48" s="459">
        <f>SUM(J46:J47)</f>
        <v>0</v>
      </c>
      <c r="L48" s="499"/>
      <c r="M48" s="496"/>
      <c r="N48" s="496"/>
      <c r="O48" s="496"/>
      <c r="P48" s="494">
        <v>1.03</v>
      </c>
      <c r="Q48" s="495">
        <v>0</v>
      </c>
      <c r="R48" s="321">
        <f>$R$18</f>
        <v>12</v>
      </c>
      <c r="S48" s="274"/>
      <c r="T48" s="280"/>
      <c r="U48" s="280"/>
      <c r="V48" s="280"/>
      <c r="W48" s="280"/>
      <c r="X48" s="280"/>
    </row>
    <row r="49" spans="1:24">
      <c r="A49" s="264"/>
      <c r="B49" s="558"/>
      <c r="C49" s="338"/>
      <c r="D49" s="318"/>
      <c r="E49" s="268"/>
      <c r="F49" s="268"/>
      <c r="G49" s="268"/>
      <c r="H49" s="268"/>
      <c r="I49" s="268"/>
      <c r="J49" s="291"/>
      <c r="L49" s="499"/>
      <c r="M49" s="496"/>
      <c r="N49" s="496"/>
      <c r="O49" s="496"/>
      <c r="P49" s="289"/>
      <c r="Q49" s="496"/>
      <c r="R49" s="289"/>
      <c r="S49" s="274"/>
      <c r="T49" s="256"/>
      <c r="U49" s="558"/>
    </row>
    <row r="50" spans="1:24">
      <c r="A50" s="110"/>
      <c r="B50" s="557" t="s">
        <v>114</v>
      </c>
      <c r="C50" s="339"/>
      <c r="D50" s="337" t="s">
        <v>112</v>
      </c>
      <c r="E50" s="338">
        <f>ROUND($Q50*$R50,6)</f>
        <v>0</v>
      </c>
      <c r="F50" s="338">
        <f>ROUND($Q51*$R51,6)</f>
        <v>0</v>
      </c>
      <c r="G50" s="338">
        <f>ROUND($Q52*$R52,6)</f>
        <v>0</v>
      </c>
      <c r="H50" s="338">
        <f>ROUND($Q53*$R53,6)</f>
        <v>0</v>
      </c>
      <c r="I50" s="338">
        <f>ROUND($Q54*$R54,6)</f>
        <v>0</v>
      </c>
      <c r="J50" s="305"/>
      <c r="L50" s="405">
        <v>0</v>
      </c>
      <c r="M50" s="498">
        <f>ROUND(L50/12,2)</f>
        <v>0</v>
      </c>
      <c r="N50" s="498">
        <f>LOOKUP(O50,'Longevity Lookup'!$A$3:$A$506,'Longevity Lookup'!$B$3:$B$506)</f>
        <v>0</v>
      </c>
      <c r="O50" s="565">
        <v>0</v>
      </c>
      <c r="P50" s="494">
        <v>1.03</v>
      </c>
      <c r="Q50" s="495">
        <v>0</v>
      </c>
      <c r="R50" s="321">
        <f>$R$14</f>
        <v>12</v>
      </c>
      <c r="S50" s="253"/>
      <c r="T50" s="280" t="e">
        <f>(E52+E53)/E51</f>
        <v>#DIV/0!</v>
      </c>
      <c r="U50" s="280" t="e">
        <f>(F52+F53)/F51</f>
        <v>#DIV/0!</v>
      </c>
      <c r="V50" s="280" t="e">
        <f>(G52+G53)/G51</f>
        <v>#DIV/0!</v>
      </c>
      <c r="W50" s="280" t="e">
        <f>(H52+H53)/H51</f>
        <v>#DIV/0!</v>
      </c>
      <c r="X50" s="280" t="e">
        <f>(I52+I53)/I51</f>
        <v>#DIV/0!</v>
      </c>
    </row>
    <row r="51" spans="1:24">
      <c r="A51" s="264"/>
      <c r="C51" s="338"/>
      <c r="D51" s="318" t="s">
        <v>14</v>
      </c>
      <c r="E51" s="439">
        <f>ROUND((M50+N50)*E50*P50,0)</f>
        <v>0</v>
      </c>
      <c r="F51" s="439">
        <f>ROUND((M50+N50)*F50*P50*P51,0)</f>
        <v>0</v>
      </c>
      <c r="G51" s="439">
        <f>ROUND((M50+N50)*G50*P50*P51*P52,0)</f>
        <v>0</v>
      </c>
      <c r="H51" s="439">
        <f>ROUND((M50+N50)*H50*P50*P51*P52*P53,0)</f>
        <v>0</v>
      </c>
      <c r="I51" s="439">
        <f>ROUND((M50+N50)*I50*P50*P51*P52*P53*P54,0)</f>
        <v>0</v>
      </c>
      <c r="J51" s="441">
        <f>SUM(E51:I51)</f>
        <v>0</v>
      </c>
      <c r="L51" s="499"/>
      <c r="M51" s="496"/>
      <c r="N51" s="496"/>
      <c r="O51" s="496"/>
      <c r="P51" s="494">
        <v>1.03</v>
      </c>
      <c r="Q51" s="495">
        <v>0</v>
      </c>
      <c r="R51" s="321">
        <f>$R$15</f>
        <v>12</v>
      </c>
      <c r="S51" s="274"/>
    </row>
    <row r="52" spans="1:24">
      <c r="A52" s="264"/>
      <c r="B52" s="558"/>
      <c r="C52" s="338"/>
      <c r="D52" s="318" t="s">
        <v>29</v>
      </c>
      <c r="E52" s="438">
        <f>ROUND(E51*$P$9,0)</f>
        <v>0</v>
      </c>
      <c r="F52" s="438">
        <f>ROUND(F51*$P$9,0)</f>
        <v>0</v>
      </c>
      <c r="G52" s="438">
        <f>ROUND(G51*$P$9,0)</f>
        <v>0</v>
      </c>
      <c r="H52" s="438">
        <f>ROUND(H51*$P$9,0)</f>
        <v>0</v>
      </c>
      <c r="I52" s="438">
        <f>ROUND(I51*$P$9,0)</f>
        <v>0</v>
      </c>
      <c r="J52" s="441">
        <f>SUM(E52:I52)</f>
        <v>0</v>
      </c>
      <c r="L52" s="499"/>
      <c r="M52" s="496"/>
      <c r="N52" s="496"/>
      <c r="O52" s="496"/>
      <c r="P52" s="494">
        <v>1.03</v>
      </c>
      <c r="Q52" s="495">
        <v>0</v>
      </c>
      <c r="R52" s="321">
        <f>$R$16</f>
        <v>12</v>
      </c>
      <c r="S52" s="274"/>
      <c r="T52" s="280"/>
      <c r="U52" s="280"/>
      <c r="V52" s="280"/>
      <c r="W52" s="280"/>
      <c r="X52" s="280"/>
    </row>
    <row r="53" spans="1:24" ht="15">
      <c r="A53" s="264"/>
      <c r="B53" s="558"/>
      <c r="C53" s="338"/>
      <c r="D53" s="318" t="s">
        <v>28</v>
      </c>
      <c r="E53" s="456">
        <f>ROUND($P$10*E50,0)</f>
        <v>0</v>
      </c>
      <c r="F53" s="456">
        <f>ROUND($P$10*F50,0)</f>
        <v>0</v>
      </c>
      <c r="G53" s="456">
        <f>ROUND($P$10*G50,0)</f>
        <v>0</v>
      </c>
      <c r="H53" s="456">
        <f>ROUND($P$10*H50,0)</f>
        <v>0</v>
      </c>
      <c r="I53" s="456">
        <f>ROUND($P$10*I50,0)</f>
        <v>0</v>
      </c>
      <c r="J53" s="457">
        <f>SUM(E53:I53)</f>
        <v>0</v>
      </c>
      <c r="L53" s="499"/>
      <c r="M53" s="496"/>
      <c r="N53" s="496"/>
      <c r="O53" s="496"/>
      <c r="P53" s="494">
        <v>1.03</v>
      </c>
      <c r="Q53" s="495">
        <v>0</v>
      </c>
      <c r="R53" s="321">
        <f>$R$17</f>
        <v>12</v>
      </c>
      <c r="S53" s="274"/>
      <c r="T53" s="280"/>
      <c r="U53" s="280"/>
      <c r="V53" s="280"/>
      <c r="W53" s="280"/>
      <c r="X53" s="280"/>
    </row>
    <row r="54" spans="1:24">
      <c r="A54" s="264"/>
      <c r="B54" s="558"/>
      <c r="C54" s="338"/>
      <c r="D54" s="322" t="s">
        <v>157</v>
      </c>
      <c r="E54" s="458">
        <f>SUM(E52:E53)</f>
        <v>0</v>
      </c>
      <c r="F54" s="458">
        <f t="shared" ref="F54:I54" si="6">SUM(F52:F53)</f>
        <v>0</v>
      </c>
      <c r="G54" s="458">
        <f t="shared" si="6"/>
        <v>0</v>
      </c>
      <c r="H54" s="458">
        <f t="shared" si="6"/>
        <v>0</v>
      </c>
      <c r="I54" s="458">
        <f t="shared" si="6"/>
        <v>0</v>
      </c>
      <c r="J54" s="459">
        <f>SUM(J52:J53)</f>
        <v>0</v>
      </c>
      <c r="L54" s="499"/>
      <c r="M54" s="496"/>
      <c r="N54" s="496"/>
      <c r="O54" s="496"/>
      <c r="P54" s="494">
        <v>1.03</v>
      </c>
      <c r="Q54" s="495">
        <v>0</v>
      </c>
      <c r="R54" s="321">
        <f>$R$18</f>
        <v>12</v>
      </c>
      <c r="S54" s="274"/>
      <c r="T54" s="280"/>
      <c r="U54" s="280"/>
      <c r="V54" s="280"/>
      <c r="W54" s="280"/>
      <c r="X54" s="280"/>
    </row>
    <row r="55" spans="1:24">
      <c r="A55" s="264"/>
      <c r="B55" s="558"/>
      <c r="C55" s="338"/>
      <c r="D55" s="318"/>
      <c r="E55" s="268"/>
      <c r="F55" s="268"/>
      <c r="G55" s="268"/>
      <c r="H55" s="268"/>
      <c r="I55" s="268"/>
      <c r="J55" s="291"/>
      <c r="L55" s="499"/>
      <c r="M55" s="496"/>
      <c r="N55" s="496"/>
      <c r="O55" s="496"/>
      <c r="P55" s="289"/>
      <c r="Q55" s="496"/>
      <c r="R55" s="289"/>
      <c r="S55" s="274"/>
      <c r="T55" s="256"/>
      <c r="U55" s="558"/>
    </row>
    <row r="56" spans="1:24">
      <c r="A56" s="110"/>
      <c r="B56" s="557" t="s">
        <v>114</v>
      </c>
      <c r="C56" s="339"/>
      <c r="D56" s="337" t="s">
        <v>112</v>
      </c>
      <c r="E56" s="338">
        <f>ROUND($Q56*$R56,6)</f>
        <v>0</v>
      </c>
      <c r="F56" s="338">
        <f>ROUND($Q57*$R57,6)</f>
        <v>0</v>
      </c>
      <c r="G56" s="338">
        <f>ROUND($Q58*$R58,6)</f>
        <v>0</v>
      </c>
      <c r="H56" s="338">
        <f>ROUND($Q59*$R59,6)</f>
        <v>0</v>
      </c>
      <c r="I56" s="338">
        <f>ROUND($Q60*$R60,6)</f>
        <v>0</v>
      </c>
      <c r="J56" s="305"/>
      <c r="L56" s="405">
        <v>0</v>
      </c>
      <c r="M56" s="498">
        <f>ROUND(L56/12,2)</f>
        <v>0</v>
      </c>
      <c r="N56" s="498">
        <f>LOOKUP(O56,'Longevity Lookup'!$A$3:$A$506,'Longevity Lookup'!$B$3:$B$506)</f>
        <v>0</v>
      </c>
      <c r="O56" s="565">
        <v>0</v>
      </c>
      <c r="P56" s="494">
        <v>1.03</v>
      </c>
      <c r="Q56" s="495">
        <v>0</v>
      </c>
      <c r="R56" s="321">
        <f>$R$14</f>
        <v>12</v>
      </c>
      <c r="S56" s="253"/>
      <c r="T56" s="280" t="e">
        <f>(E58+E59)/E57</f>
        <v>#DIV/0!</v>
      </c>
      <c r="U56" s="280" t="e">
        <f>(F58+F59)/F57</f>
        <v>#DIV/0!</v>
      </c>
      <c r="V56" s="280" t="e">
        <f>(G58+G59)/G57</f>
        <v>#DIV/0!</v>
      </c>
      <c r="W56" s="280" t="e">
        <f>(H58+H59)/H57</f>
        <v>#DIV/0!</v>
      </c>
      <c r="X56" s="280" t="e">
        <f>(I58+I59)/I57</f>
        <v>#DIV/0!</v>
      </c>
    </row>
    <row r="57" spans="1:24">
      <c r="A57" s="264"/>
      <c r="C57" s="338"/>
      <c r="D57" s="318" t="s">
        <v>14</v>
      </c>
      <c r="E57" s="439">
        <f>ROUND((M56+N56)*E56*P56,0)</f>
        <v>0</v>
      </c>
      <c r="F57" s="439">
        <f>ROUND((M56+N56)*F56*P56*P57,0)</f>
        <v>0</v>
      </c>
      <c r="G57" s="439">
        <f>ROUND((M56+N56)*G56*P56*P57*P58,0)</f>
        <v>0</v>
      </c>
      <c r="H57" s="439">
        <f>ROUND((M56+N56)*H56*P56*P57*P58*P59,0)</f>
        <v>0</v>
      </c>
      <c r="I57" s="439">
        <f>ROUND((M56+N56)*I56*P56*P57*P58*P59*P60,0)</f>
        <v>0</v>
      </c>
      <c r="J57" s="441">
        <f>SUM(E57:I57)</f>
        <v>0</v>
      </c>
      <c r="L57" s="499"/>
      <c r="M57" s="496"/>
      <c r="N57" s="496"/>
      <c r="O57" s="496"/>
      <c r="P57" s="494">
        <v>1.03</v>
      </c>
      <c r="Q57" s="495">
        <v>0</v>
      </c>
      <c r="R57" s="321">
        <f>$R$15</f>
        <v>12</v>
      </c>
      <c r="S57" s="274"/>
    </row>
    <row r="58" spans="1:24">
      <c r="A58" s="264"/>
      <c r="C58" s="338"/>
      <c r="D58" s="318" t="s">
        <v>29</v>
      </c>
      <c r="E58" s="438">
        <f>ROUND(E57*$P$9,0)</f>
        <v>0</v>
      </c>
      <c r="F58" s="438">
        <f>ROUND(F57*$P$9,0)</f>
        <v>0</v>
      </c>
      <c r="G58" s="438">
        <f>ROUND(G57*$P$9,0)</f>
        <v>0</v>
      </c>
      <c r="H58" s="438">
        <f>ROUND(H57*$P$9,0)</f>
        <v>0</v>
      </c>
      <c r="I58" s="438">
        <f>ROUND(I57*$P$9,0)</f>
        <v>0</v>
      </c>
      <c r="J58" s="441">
        <f>SUM(E58:I58)</f>
        <v>0</v>
      </c>
      <c r="L58" s="499"/>
      <c r="M58" s="496"/>
      <c r="N58" s="496"/>
      <c r="O58" s="496"/>
      <c r="P58" s="494">
        <v>1.03</v>
      </c>
      <c r="Q58" s="495">
        <v>0</v>
      </c>
      <c r="R58" s="321">
        <f>$R$16</f>
        <v>12</v>
      </c>
      <c r="S58" s="274"/>
      <c r="T58" s="280"/>
      <c r="U58" s="280"/>
      <c r="V58" s="280"/>
      <c r="W58" s="280"/>
      <c r="X58" s="280"/>
    </row>
    <row r="59" spans="1:24" ht="15">
      <c r="A59" s="264"/>
      <c r="C59" s="338"/>
      <c r="D59" s="318" t="s">
        <v>28</v>
      </c>
      <c r="E59" s="456">
        <f>ROUND($P$10*E56,0)</f>
        <v>0</v>
      </c>
      <c r="F59" s="456">
        <f>ROUND($P$10*F56,0)</f>
        <v>0</v>
      </c>
      <c r="G59" s="456">
        <f>ROUND($P$10*G56,0)</f>
        <v>0</v>
      </c>
      <c r="H59" s="456">
        <f>ROUND($P$10*H56,0)</f>
        <v>0</v>
      </c>
      <c r="I59" s="456">
        <f>ROUND($P$10*I56,0)</f>
        <v>0</v>
      </c>
      <c r="J59" s="457">
        <f>SUM(E59:I59)</f>
        <v>0</v>
      </c>
      <c r="L59" s="499"/>
      <c r="M59" s="496"/>
      <c r="N59" s="496"/>
      <c r="O59" s="496"/>
      <c r="P59" s="494">
        <v>1.03</v>
      </c>
      <c r="Q59" s="495">
        <v>0</v>
      </c>
      <c r="R59" s="321">
        <f>$R$17</f>
        <v>12</v>
      </c>
      <c r="S59" s="274"/>
    </row>
    <row r="60" spans="1:24">
      <c r="A60" s="264"/>
      <c r="C60" s="338"/>
      <c r="D60" s="322" t="s">
        <v>157</v>
      </c>
      <c r="E60" s="458">
        <f>SUM(E58:E59)</f>
        <v>0</v>
      </c>
      <c r="F60" s="458">
        <f t="shared" ref="F60:I60" si="7">SUM(F58:F59)</f>
        <v>0</v>
      </c>
      <c r="G60" s="458">
        <f t="shared" si="7"/>
        <v>0</v>
      </c>
      <c r="H60" s="458">
        <f t="shared" si="7"/>
        <v>0</v>
      </c>
      <c r="I60" s="458">
        <f t="shared" si="7"/>
        <v>0</v>
      </c>
      <c r="J60" s="459">
        <f>SUM(J58:J59)</f>
        <v>0</v>
      </c>
      <c r="L60" s="499"/>
      <c r="M60" s="496"/>
      <c r="N60" s="496"/>
      <c r="O60" s="496"/>
      <c r="P60" s="494">
        <v>1.03</v>
      </c>
      <c r="Q60" s="495">
        <v>0</v>
      </c>
      <c r="R60" s="321">
        <f>$R$18</f>
        <v>12</v>
      </c>
      <c r="S60" s="274"/>
      <c r="T60" s="280"/>
      <c r="U60" s="280"/>
      <c r="V60" s="280"/>
      <c r="W60" s="280"/>
      <c r="X60" s="280"/>
    </row>
    <row r="61" spans="1:24">
      <c r="A61" s="264"/>
      <c r="C61" s="338"/>
      <c r="D61" s="318"/>
      <c r="E61" s="268"/>
      <c r="F61" s="268"/>
      <c r="G61" s="268"/>
      <c r="H61" s="268"/>
      <c r="I61" s="268"/>
      <c r="J61" s="291"/>
      <c r="L61" s="253"/>
      <c r="M61" s="253"/>
      <c r="N61" s="253"/>
      <c r="O61" s="253"/>
      <c r="P61" s="253"/>
      <c r="Q61" s="256"/>
      <c r="R61" s="558"/>
      <c r="S61" s="274"/>
      <c r="T61" s="280"/>
      <c r="U61" s="280"/>
      <c r="V61" s="280"/>
      <c r="W61" s="280"/>
      <c r="X61" s="280"/>
    </row>
    <row r="62" spans="1:24" ht="3.75" customHeight="1">
      <c r="A62" s="264"/>
      <c r="C62" s="259"/>
      <c r="D62" s="294"/>
      <c r="E62" s="277"/>
      <c r="F62" s="277"/>
      <c r="G62" s="277"/>
      <c r="H62" s="277"/>
      <c r="I62" s="277"/>
      <c r="J62" s="333"/>
      <c r="R62" s="267"/>
    </row>
    <row r="63" spans="1:24" ht="13.15">
      <c r="A63" s="307" t="s">
        <v>18</v>
      </c>
      <c r="B63" s="308"/>
      <c r="C63" s="308"/>
      <c r="D63" s="309"/>
      <c r="E63" s="449">
        <f>SUMIF($D$13:$D$62,"*Salary",E13:E62)</f>
        <v>0</v>
      </c>
      <c r="F63" s="449">
        <f t="shared" ref="F63:I63" si="8">SUMIF($D$13:$D$62,"*Salary",F13:F62)</f>
        <v>0</v>
      </c>
      <c r="G63" s="449">
        <f t="shared" si="8"/>
        <v>0</v>
      </c>
      <c r="H63" s="449">
        <f t="shared" si="8"/>
        <v>0</v>
      </c>
      <c r="I63" s="449">
        <f t="shared" si="8"/>
        <v>0</v>
      </c>
      <c r="J63" s="441">
        <f>SUM(E63:I63)</f>
        <v>0</v>
      </c>
      <c r="R63" s="558"/>
    </row>
    <row r="64" spans="1:24" ht="15">
      <c r="A64" s="307" t="s">
        <v>19</v>
      </c>
      <c r="B64" s="308"/>
      <c r="C64" s="308"/>
      <c r="D64" s="309"/>
      <c r="E64" s="451">
        <f>SUMIF(D15:D62,"*Total Fringe",E15:E62)</f>
        <v>0</v>
      </c>
      <c r="F64" s="451">
        <f>SUMIF($D$15:$D$62,"*Total Fringe",F15:F62)</f>
        <v>0</v>
      </c>
      <c r="G64" s="451">
        <f t="shared" ref="G64:I64" si="9">SUMIF($D$15:$D$62,"*Total Fringe",G15:G62)</f>
        <v>0</v>
      </c>
      <c r="H64" s="451">
        <f t="shared" si="9"/>
        <v>0</v>
      </c>
      <c r="I64" s="451">
        <f t="shared" si="9"/>
        <v>0</v>
      </c>
      <c r="J64" s="457">
        <f>SUM(E64:I64)</f>
        <v>0</v>
      </c>
      <c r="R64" s="558"/>
    </row>
    <row r="65" spans="1:24" ht="13.15">
      <c r="A65" s="307" t="s">
        <v>20</v>
      </c>
      <c r="B65" s="308"/>
      <c r="C65" s="308"/>
      <c r="D65" s="309"/>
      <c r="E65" s="464">
        <f>SUM(E63:E64)</f>
        <v>0</v>
      </c>
      <c r="F65" s="464">
        <f t="shared" ref="F65:I65" si="10">SUM(F63:F64)</f>
        <v>0</v>
      </c>
      <c r="G65" s="464">
        <f t="shared" si="10"/>
        <v>0</v>
      </c>
      <c r="H65" s="464">
        <f t="shared" si="10"/>
        <v>0</v>
      </c>
      <c r="I65" s="464">
        <f t="shared" si="10"/>
        <v>0</v>
      </c>
      <c r="J65" s="441">
        <f>SUM(E65:I65)</f>
        <v>0</v>
      </c>
      <c r="T65" s="726" t="s">
        <v>95</v>
      </c>
      <c r="U65" s="726"/>
      <c r="V65" s="726"/>
      <c r="W65" s="726"/>
      <c r="X65" s="726"/>
    </row>
    <row r="66" spans="1:24" ht="13.15">
      <c r="A66" s="272"/>
      <c r="B66" s="555"/>
      <c r="C66" s="555"/>
      <c r="D66" s="550"/>
      <c r="E66" s="261"/>
      <c r="F66" s="261"/>
      <c r="G66" s="261"/>
      <c r="H66" s="261"/>
      <c r="I66" s="261"/>
      <c r="J66" s="303"/>
      <c r="T66" s="279" t="s">
        <v>30</v>
      </c>
      <c r="U66" s="557" t="s">
        <v>31</v>
      </c>
      <c r="V66" s="557" t="s">
        <v>32</v>
      </c>
      <c r="W66" s="552" t="s">
        <v>33</v>
      </c>
      <c r="X66" s="552" t="s">
        <v>34</v>
      </c>
    </row>
    <row r="67" spans="1:24" ht="13.15">
      <c r="A67" s="273" t="s">
        <v>21</v>
      </c>
      <c r="B67" s="327"/>
      <c r="C67" s="327"/>
      <c r="D67" s="306"/>
      <c r="J67" s="290"/>
      <c r="L67" s="314" t="s">
        <v>109</v>
      </c>
      <c r="M67" s="550" t="s">
        <v>75</v>
      </c>
      <c r="N67" s="550"/>
      <c r="O67" s="550" t="s">
        <v>209</v>
      </c>
      <c r="P67" s="550" t="s">
        <v>90</v>
      </c>
      <c r="Q67" s="550" t="s">
        <v>17</v>
      </c>
      <c r="R67" s="550"/>
      <c r="S67" s="550" t="s">
        <v>154</v>
      </c>
      <c r="T67" s="279"/>
      <c r="U67" s="557"/>
      <c r="V67" s="557"/>
      <c r="W67" s="552"/>
      <c r="X67" s="552"/>
    </row>
    <row r="68" spans="1:24" ht="13.15">
      <c r="A68" s="559" t="s">
        <v>59</v>
      </c>
      <c r="B68" s="559" t="s">
        <v>60</v>
      </c>
      <c r="C68" s="259"/>
      <c r="D68" s="306"/>
      <c r="E68" s="269" t="str">
        <f>E12</f>
        <v>Year 1</v>
      </c>
      <c r="F68" s="269" t="str">
        <f>F12</f>
        <v>Year 2</v>
      </c>
      <c r="G68" s="269" t="str">
        <f>G12</f>
        <v>Year 3</v>
      </c>
      <c r="H68" s="269" t="str">
        <f>H12</f>
        <v>Year 4</v>
      </c>
      <c r="I68" s="269" t="str">
        <f>I12</f>
        <v>Year 5</v>
      </c>
      <c r="J68" s="304" t="s">
        <v>1</v>
      </c>
      <c r="L68" s="554" t="s">
        <v>108</v>
      </c>
      <c r="M68" s="306" t="s">
        <v>14</v>
      </c>
      <c r="N68" s="306" t="s">
        <v>209</v>
      </c>
      <c r="O68" s="306" t="s">
        <v>81</v>
      </c>
      <c r="P68" s="306" t="s">
        <v>91</v>
      </c>
      <c r="Q68" s="306" t="s">
        <v>93</v>
      </c>
      <c r="R68" s="306" t="s">
        <v>81</v>
      </c>
      <c r="S68" s="306" t="s">
        <v>155</v>
      </c>
      <c r="T68" s="279"/>
      <c r="U68" s="557"/>
      <c r="V68" s="557"/>
      <c r="W68" s="552"/>
      <c r="X68" s="552"/>
    </row>
    <row r="69" spans="1:24" ht="13.15">
      <c r="A69" s="228"/>
      <c r="B69" s="340" t="s">
        <v>115</v>
      </c>
      <c r="C69" s="327"/>
      <c r="D69" s="337" t="s">
        <v>112</v>
      </c>
      <c r="E69" s="338">
        <f>ROUND($Q69*$R69*S69,6)</f>
        <v>0</v>
      </c>
      <c r="F69" s="338">
        <f>ROUND($Q70*$R70*S70,6)</f>
        <v>0</v>
      </c>
      <c r="G69" s="338">
        <f>ROUND($Q71*$R71*S71,6)</f>
        <v>0</v>
      </c>
      <c r="H69" s="338">
        <f>ROUND($Q72*$R72*S72,6)</f>
        <v>0</v>
      </c>
      <c r="I69" s="338">
        <f>ROUND($Q73*$R73*S73,6)</f>
        <v>0</v>
      </c>
      <c r="J69" s="304"/>
      <c r="L69" s="405">
        <v>0</v>
      </c>
      <c r="M69" s="498">
        <f>ROUND(L69/12,2)</f>
        <v>0</v>
      </c>
      <c r="N69" s="498">
        <f>LOOKUP(O69,'Longevity Lookup'!$A$3:$A$506,'Longevity Lookup'!$B$3:$B$506)</f>
        <v>0</v>
      </c>
      <c r="O69" s="565">
        <v>0</v>
      </c>
      <c r="P69" s="494">
        <v>1</v>
      </c>
      <c r="Q69" s="495">
        <v>0</v>
      </c>
      <c r="R69" s="321">
        <f>$R$14</f>
        <v>12</v>
      </c>
      <c r="S69" s="494">
        <v>0</v>
      </c>
      <c r="T69" s="280" t="e">
        <f>(E72+E73)/E71</f>
        <v>#DIV/0!</v>
      </c>
      <c r="U69" s="280" t="e">
        <f>(F72+F73)/F71</f>
        <v>#DIV/0!</v>
      </c>
      <c r="V69" s="280" t="e">
        <f>(G72+G73)/G71</f>
        <v>#DIV/0!</v>
      </c>
      <c r="W69" s="280" t="e">
        <f>(H72+H73)/H71</f>
        <v>#DIV/0!</v>
      </c>
      <c r="X69" s="280" t="e">
        <f>(I72+I73)/I71</f>
        <v>#DIV/0!</v>
      </c>
    </row>
    <row r="70" spans="1:24" ht="13.15">
      <c r="A70" s="273"/>
      <c r="B70" s="340"/>
      <c r="C70" s="327"/>
      <c r="D70" s="337" t="s">
        <v>158</v>
      </c>
      <c r="E70" s="294">
        <f>S69</f>
        <v>0</v>
      </c>
      <c r="F70" s="294">
        <f>S70</f>
        <v>0</v>
      </c>
      <c r="G70" s="294">
        <f>S71</f>
        <v>0</v>
      </c>
      <c r="H70" s="294">
        <f>S72</f>
        <v>0</v>
      </c>
      <c r="I70" s="294">
        <f>S73</f>
        <v>0</v>
      </c>
      <c r="J70" s="304"/>
      <c r="L70" s="500"/>
      <c r="M70" s="498"/>
      <c r="N70" s="498"/>
      <c r="O70" s="498"/>
      <c r="P70" s="494">
        <v>1.03</v>
      </c>
      <c r="Q70" s="495">
        <v>0</v>
      </c>
      <c r="R70" s="321">
        <f>$R$15</f>
        <v>12</v>
      </c>
      <c r="S70" s="237">
        <v>0</v>
      </c>
      <c r="T70" s="280"/>
      <c r="U70" s="280"/>
      <c r="V70" s="280"/>
      <c r="W70" s="280"/>
      <c r="X70" s="280"/>
    </row>
    <row r="71" spans="1:24">
      <c r="A71" s="264"/>
      <c r="C71" s="338"/>
      <c r="D71" s="318" t="s">
        <v>14</v>
      </c>
      <c r="E71" s="439">
        <f>ROUND((M69+N69)*E69*P69,0)</f>
        <v>0</v>
      </c>
      <c r="F71" s="439">
        <f>ROUND((M69+N69)*F69*P69*P70,0)</f>
        <v>0</v>
      </c>
      <c r="G71" s="439">
        <f>ROUND((M69+N69)*G69*P69*P70*P71,0)</f>
        <v>0</v>
      </c>
      <c r="H71" s="439">
        <f>ROUND((M69+N69)*H69*P69*P70*P71*P72,0)</f>
        <v>0</v>
      </c>
      <c r="I71" s="439">
        <f>ROUND((M69+N69)*I69*P69*P70*P71*P72*P73,0)</f>
        <v>0</v>
      </c>
      <c r="J71" s="441">
        <f>SUM(E71:I71)</f>
        <v>0</v>
      </c>
      <c r="L71" s="499"/>
      <c r="M71" s="496"/>
      <c r="N71" s="496"/>
      <c r="O71" s="496"/>
      <c r="P71" s="494">
        <v>1.03</v>
      </c>
      <c r="Q71" s="495">
        <v>0</v>
      </c>
      <c r="R71" s="321">
        <f>$R$16</f>
        <v>12</v>
      </c>
      <c r="S71" s="237">
        <v>0</v>
      </c>
    </row>
    <row r="72" spans="1:24">
      <c r="A72" s="264"/>
      <c r="B72" s="340"/>
      <c r="C72" s="338"/>
      <c r="D72" s="318" t="s">
        <v>29</v>
      </c>
      <c r="E72" s="438">
        <f>ROUND(E71*$P$9,0)</f>
        <v>0</v>
      </c>
      <c r="F72" s="438">
        <f>ROUND(F71*$P$9,0)</f>
        <v>0</v>
      </c>
      <c r="G72" s="438">
        <f>ROUND(G71*$P$9,0)</f>
        <v>0</v>
      </c>
      <c r="H72" s="438">
        <f>ROUND(H71*$P$9,0)</f>
        <v>0</v>
      </c>
      <c r="I72" s="438">
        <f>ROUND(I71*$P$9,0)</f>
        <v>0</v>
      </c>
      <c r="J72" s="441">
        <f>SUM(E72:I72)</f>
        <v>0</v>
      </c>
      <c r="L72" s="499"/>
      <c r="M72" s="496"/>
      <c r="N72" s="496"/>
      <c r="O72" s="496"/>
      <c r="P72" s="494">
        <v>1.03</v>
      </c>
      <c r="Q72" s="495">
        <v>0</v>
      </c>
      <c r="R72" s="321">
        <f>$R$17</f>
        <v>12</v>
      </c>
      <c r="S72" s="237">
        <v>0</v>
      </c>
      <c r="T72" s="280"/>
      <c r="U72" s="280"/>
      <c r="V72" s="280"/>
      <c r="W72" s="280"/>
      <c r="X72" s="280"/>
    </row>
    <row r="73" spans="1:24" ht="15">
      <c r="A73" s="264"/>
      <c r="B73" s="340"/>
      <c r="C73" s="338"/>
      <c r="D73" s="318" t="s">
        <v>28</v>
      </c>
      <c r="E73" s="456">
        <f>ROUND($P$10*E69,0)</f>
        <v>0</v>
      </c>
      <c r="F73" s="456">
        <f>ROUND($P$10*F69,0)</f>
        <v>0</v>
      </c>
      <c r="G73" s="456">
        <f>ROUND($P$10*G69,0)</f>
        <v>0</v>
      </c>
      <c r="H73" s="456">
        <f>ROUND($P$10*H69,0)</f>
        <v>0</v>
      </c>
      <c r="I73" s="456">
        <f>ROUND($P$10*I69,0)</f>
        <v>0</v>
      </c>
      <c r="J73" s="457">
        <f>SUM(E73:I73)</f>
        <v>0</v>
      </c>
      <c r="L73" s="499"/>
      <c r="M73" s="496"/>
      <c r="N73" s="496"/>
      <c r="O73" s="496"/>
      <c r="P73" s="494">
        <v>1.03</v>
      </c>
      <c r="Q73" s="495">
        <v>0</v>
      </c>
      <c r="R73" s="321">
        <f>$R$18</f>
        <v>12</v>
      </c>
      <c r="S73" s="237">
        <v>0</v>
      </c>
      <c r="T73" s="280"/>
      <c r="U73" s="280"/>
      <c r="V73" s="280"/>
      <c r="W73" s="280"/>
      <c r="X73" s="280"/>
    </row>
    <row r="74" spans="1:24">
      <c r="A74" s="264"/>
      <c r="B74" s="340"/>
      <c r="C74" s="338"/>
      <c r="D74" s="322" t="s">
        <v>157</v>
      </c>
      <c r="E74" s="458">
        <f>SUM(E72:E73)</f>
        <v>0</v>
      </c>
      <c r="F74" s="458">
        <f t="shared" ref="F74:I74" si="11">SUM(F72:F73)</f>
        <v>0</v>
      </c>
      <c r="G74" s="458">
        <f t="shared" si="11"/>
        <v>0</v>
      </c>
      <c r="H74" s="458">
        <f t="shared" si="11"/>
        <v>0</v>
      </c>
      <c r="I74" s="458">
        <f t="shared" si="11"/>
        <v>0</v>
      </c>
      <c r="J74" s="459">
        <f>SUM(J72:J73)</f>
        <v>0</v>
      </c>
      <c r="L74" s="499"/>
      <c r="M74" s="496"/>
      <c r="N74" s="496"/>
      <c r="O74" s="496"/>
      <c r="P74" s="318"/>
      <c r="Q74" s="501"/>
      <c r="R74" s="321"/>
      <c r="S74" s="502"/>
      <c r="T74" s="280"/>
      <c r="U74" s="280"/>
      <c r="V74" s="280"/>
      <c r="W74" s="280"/>
      <c r="X74" s="280"/>
    </row>
    <row r="75" spans="1:24">
      <c r="A75" s="264"/>
      <c r="B75" s="340"/>
      <c r="C75" s="338"/>
      <c r="D75" s="318"/>
      <c r="E75" s="268"/>
      <c r="F75" s="268"/>
      <c r="G75" s="268"/>
      <c r="H75" s="268"/>
      <c r="I75" s="268"/>
      <c r="J75" s="291"/>
      <c r="L75" s="499"/>
      <c r="M75" s="496"/>
      <c r="N75" s="496"/>
      <c r="O75" s="496"/>
      <c r="P75" s="337"/>
      <c r="Q75" s="496"/>
      <c r="R75" s="337"/>
      <c r="S75" s="503"/>
      <c r="T75" s="256"/>
      <c r="U75" s="558"/>
    </row>
    <row r="76" spans="1:24" ht="13.15">
      <c r="A76" s="110"/>
      <c r="B76" s="340" t="s">
        <v>115</v>
      </c>
      <c r="C76" s="259"/>
      <c r="D76" s="337" t="s">
        <v>112</v>
      </c>
      <c r="E76" s="338">
        <f>ROUND($Q76*$R76*S76,6)</f>
        <v>0</v>
      </c>
      <c r="F76" s="338">
        <f>ROUND($Q77*$R77*S77,6)</f>
        <v>0</v>
      </c>
      <c r="G76" s="338">
        <f>ROUND($Q78*$R78*S78,6)</f>
        <v>0</v>
      </c>
      <c r="H76" s="338">
        <f>ROUND($Q79*$R79*S79,6)</f>
        <v>0</v>
      </c>
      <c r="I76" s="338">
        <f>ROUND($Q80*$R80*S80,6)</f>
        <v>0</v>
      </c>
      <c r="J76" s="304"/>
      <c r="L76" s="405">
        <v>0</v>
      </c>
      <c r="M76" s="498">
        <f>ROUND(L76/12,2)</f>
        <v>0</v>
      </c>
      <c r="N76" s="498">
        <f>LOOKUP(O76,'Longevity Lookup'!$A$3:$A$506,'Longevity Lookup'!$B$3:$B$506)</f>
        <v>0</v>
      </c>
      <c r="O76" s="565">
        <v>0</v>
      </c>
      <c r="P76" s="494">
        <v>1</v>
      </c>
      <c r="Q76" s="495">
        <v>0</v>
      </c>
      <c r="R76" s="321">
        <f>$R$14</f>
        <v>12</v>
      </c>
      <c r="S76" s="494">
        <v>0</v>
      </c>
      <c r="T76" s="280" t="e">
        <f>(E79+E80)/E78</f>
        <v>#DIV/0!</v>
      </c>
      <c r="U76" s="280" t="e">
        <f>(F79+F80)/F78</f>
        <v>#DIV/0!</v>
      </c>
      <c r="V76" s="280" t="e">
        <f>(G79+G80)/G78</f>
        <v>#DIV/0!</v>
      </c>
      <c r="W76" s="280" t="e">
        <f>(H79+H80)/H78</f>
        <v>#DIV/0!</v>
      </c>
      <c r="X76" s="280" t="e">
        <f>(I79+I80)/I78</f>
        <v>#DIV/0!</v>
      </c>
    </row>
    <row r="77" spans="1:24" ht="13.15">
      <c r="A77" s="252"/>
      <c r="B77" s="340"/>
      <c r="C77" s="259"/>
      <c r="D77" s="337" t="s">
        <v>158</v>
      </c>
      <c r="E77" s="294">
        <f>S76</f>
        <v>0</v>
      </c>
      <c r="F77" s="294">
        <f>S77</f>
        <v>0</v>
      </c>
      <c r="G77" s="294">
        <f>S78</f>
        <v>0</v>
      </c>
      <c r="H77" s="294">
        <f>S79</f>
        <v>0</v>
      </c>
      <c r="I77" s="294">
        <f>S80</f>
        <v>0</v>
      </c>
      <c r="J77" s="426"/>
      <c r="L77" s="500"/>
      <c r="M77" s="498"/>
      <c r="N77" s="498"/>
      <c r="O77" s="498"/>
      <c r="P77" s="494">
        <v>1.03</v>
      </c>
      <c r="Q77" s="495">
        <v>0</v>
      </c>
      <c r="R77" s="321">
        <f>$R$15</f>
        <v>12</v>
      </c>
      <c r="S77" s="237">
        <v>0</v>
      </c>
      <c r="T77" s="280"/>
      <c r="U77" s="280"/>
      <c r="V77" s="280"/>
      <c r="W77" s="280"/>
      <c r="X77" s="280"/>
    </row>
    <row r="78" spans="1:24">
      <c r="A78" s="264"/>
      <c r="C78" s="338"/>
      <c r="D78" s="318" t="s">
        <v>14</v>
      </c>
      <c r="E78" s="439">
        <f>ROUND((M76+N76)*E76*P76,0)</f>
        <v>0</v>
      </c>
      <c r="F78" s="439">
        <f>ROUND((M76+N76)*F76*P76*P77,0)</f>
        <v>0</v>
      </c>
      <c r="G78" s="439">
        <f>ROUND((M76+N76)*G76*P76*P77*P78,0)</f>
        <v>0</v>
      </c>
      <c r="H78" s="439">
        <f>ROUND((M76+N76)*H76*P76*P77*P78*P79,0)</f>
        <v>0</v>
      </c>
      <c r="I78" s="439">
        <f>ROUND((M76+N76)*I76*P76*P77*P78*P79*P80,0)</f>
        <v>0</v>
      </c>
      <c r="J78" s="441">
        <f>SUM(E78:I78)</f>
        <v>0</v>
      </c>
      <c r="L78" s="499"/>
      <c r="M78" s="496"/>
      <c r="N78" s="496"/>
      <c r="O78" s="496"/>
      <c r="P78" s="494">
        <v>1.03</v>
      </c>
      <c r="Q78" s="495">
        <v>0</v>
      </c>
      <c r="R78" s="321">
        <f>$R$16</f>
        <v>12</v>
      </c>
      <c r="S78" s="237">
        <v>0</v>
      </c>
    </row>
    <row r="79" spans="1:24">
      <c r="A79" s="264"/>
      <c r="B79" s="340"/>
      <c r="C79" s="338"/>
      <c r="D79" s="318" t="s">
        <v>29</v>
      </c>
      <c r="E79" s="438">
        <f>ROUND(E78*$P$9,0)</f>
        <v>0</v>
      </c>
      <c r="F79" s="438">
        <f>ROUND(F78*$P$9,0)</f>
        <v>0</v>
      </c>
      <c r="G79" s="438">
        <f>ROUND(G78*$P$9,0)</f>
        <v>0</v>
      </c>
      <c r="H79" s="438">
        <f>ROUND(H78*$P$9,0)</f>
        <v>0</v>
      </c>
      <c r="I79" s="438">
        <f>ROUND(I78*$P$9,0)</f>
        <v>0</v>
      </c>
      <c r="J79" s="441">
        <f>SUM(E79:I79)</f>
        <v>0</v>
      </c>
      <c r="L79" s="499"/>
      <c r="M79" s="496"/>
      <c r="N79" s="496"/>
      <c r="O79" s="496"/>
      <c r="P79" s="494">
        <v>1.03</v>
      </c>
      <c r="Q79" s="495">
        <v>0</v>
      </c>
      <c r="R79" s="321">
        <f>$R$17</f>
        <v>12</v>
      </c>
      <c r="S79" s="237">
        <v>0</v>
      </c>
      <c r="T79" s="280"/>
      <c r="U79" s="280"/>
      <c r="V79" s="280"/>
      <c r="W79" s="280"/>
      <c r="X79" s="280"/>
    </row>
    <row r="80" spans="1:24" ht="15">
      <c r="A80" s="264"/>
      <c r="B80" s="340"/>
      <c r="C80" s="338"/>
      <c r="D80" s="318" t="s">
        <v>28</v>
      </c>
      <c r="E80" s="456">
        <f>ROUND($P$10*E76,0)</f>
        <v>0</v>
      </c>
      <c r="F80" s="456">
        <f>ROUND($P$10*F76,0)</f>
        <v>0</v>
      </c>
      <c r="G80" s="456">
        <f>ROUND($P$10*G76,0)</f>
        <v>0</v>
      </c>
      <c r="H80" s="456">
        <f>ROUND($P$10*H76,0)</f>
        <v>0</v>
      </c>
      <c r="I80" s="456">
        <f>ROUND($P$10*I76,0)</f>
        <v>0</v>
      </c>
      <c r="J80" s="457">
        <f>SUM(E80:I80)</f>
        <v>0</v>
      </c>
      <c r="L80" s="499"/>
      <c r="M80" s="496"/>
      <c r="N80" s="496"/>
      <c r="O80" s="496"/>
      <c r="P80" s="494">
        <v>1.03</v>
      </c>
      <c r="Q80" s="495">
        <v>0</v>
      </c>
      <c r="R80" s="321">
        <f>$R$18</f>
        <v>12</v>
      </c>
      <c r="S80" s="237">
        <v>0</v>
      </c>
      <c r="T80" s="280"/>
      <c r="U80" s="280"/>
      <c r="V80" s="280"/>
      <c r="W80" s="280"/>
      <c r="X80" s="280"/>
    </row>
    <row r="81" spans="1:24">
      <c r="A81" s="264"/>
      <c r="B81" s="340"/>
      <c r="C81" s="338"/>
      <c r="D81" s="322" t="s">
        <v>157</v>
      </c>
      <c r="E81" s="458">
        <f>SUM(E79:E80)</f>
        <v>0</v>
      </c>
      <c r="F81" s="458">
        <f t="shared" ref="F81:I81" si="12">SUM(F79:F80)</f>
        <v>0</v>
      </c>
      <c r="G81" s="458">
        <f t="shared" si="12"/>
        <v>0</v>
      </c>
      <c r="H81" s="458">
        <f t="shared" si="12"/>
        <v>0</v>
      </c>
      <c r="I81" s="458">
        <f t="shared" si="12"/>
        <v>0</v>
      </c>
      <c r="J81" s="459">
        <f>SUM(J79:J80)</f>
        <v>0</v>
      </c>
      <c r="L81" s="499"/>
      <c r="M81" s="496"/>
      <c r="N81" s="496"/>
      <c r="O81" s="496"/>
      <c r="P81" s="318"/>
      <c r="Q81" s="501"/>
      <c r="R81" s="321"/>
      <c r="S81" s="502"/>
      <c r="T81" s="280"/>
      <c r="U81" s="280"/>
      <c r="V81" s="280"/>
      <c r="W81" s="280"/>
      <c r="X81" s="280"/>
    </row>
    <row r="82" spans="1:24">
      <c r="A82" s="264"/>
      <c r="B82" s="340"/>
      <c r="C82" s="338"/>
      <c r="D82" s="318"/>
      <c r="E82" s="268"/>
      <c r="F82" s="268"/>
      <c r="G82" s="268"/>
      <c r="H82" s="268"/>
      <c r="I82" s="268"/>
      <c r="J82" s="291"/>
      <c r="L82" s="499"/>
      <c r="M82" s="496"/>
      <c r="N82" s="496"/>
      <c r="O82" s="496"/>
      <c r="P82" s="337"/>
      <c r="Q82" s="496"/>
      <c r="R82" s="337"/>
      <c r="S82" s="503"/>
      <c r="T82" s="256"/>
      <c r="U82" s="558"/>
    </row>
    <row r="83" spans="1:24" ht="13.15">
      <c r="A83" s="110"/>
      <c r="B83" s="340" t="s">
        <v>45</v>
      </c>
      <c r="C83" s="259"/>
      <c r="D83" s="337" t="s">
        <v>112</v>
      </c>
      <c r="E83" s="338">
        <f>ROUND($Q83*$R83*S83,6)</f>
        <v>0</v>
      </c>
      <c r="F83" s="338">
        <f>ROUND($Q84*$R84*S84,6)</f>
        <v>0</v>
      </c>
      <c r="G83" s="338">
        <f>ROUND($Q85*$R85*S85,6)</f>
        <v>0</v>
      </c>
      <c r="H83" s="338">
        <f>ROUND($Q86*$R86*S86,6)</f>
        <v>0</v>
      </c>
      <c r="I83" s="338">
        <f>ROUND($Q87*$R87*S87,6)</f>
        <v>0</v>
      </c>
      <c r="J83" s="304"/>
      <c r="L83" s="405">
        <v>0</v>
      </c>
      <c r="M83" s="498">
        <f>ROUND(L83/12,2)</f>
        <v>0</v>
      </c>
      <c r="N83" s="498">
        <f>LOOKUP(O83,'Longevity Lookup'!$A$3:$A$506,'Longevity Lookup'!$B$3:$B$506)</f>
        <v>0</v>
      </c>
      <c r="O83" s="565">
        <v>0</v>
      </c>
      <c r="P83" s="494">
        <v>1</v>
      </c>
      <c r="Q83" s="495">
        <v>0</v>
      </c>
      <c r="R83" s="321">
        <f>$R$14</f>
        <v>12</v>
      </c>
      <c r="S83" s="494">
        <v>0</v>
      </c>
      <c r="T83" s="280" t="e">
        <f>(E86+E87)/E85</f>
        <v>#DIV/0!</v>
      </c>
      <c r="U83" s="280" t="e">
        <f>(F86+F87)/F85</f>
        <v>#DIV/0!</v>
      </c>
      <c r="V83" s="280" t="e">
        <f>(G86+G87)/G85</f>
        <v>#DIV/0!</v>
      </c>
      <c r="W83" s="280" t="e">
        <f>(H86+H87)/H85</f>
        <v>#DIV/0!</v>
      </c>
      <c r="X83" s="280" t="e">
        <f>(I86+I87)/I85</f>
        <v>#DIV/0!</v>
      </c>
    </row>
    <row r="84" spans="1:24" ht="13.15">
      <c r="A84" s="252"/>
      <c r="B84" s="340"/>
      <c r="C84" s="259"/>
      <c r="D84" s="337" t="s">
        <v>158</v>
      </c>
      <c r="E84" s="294">
        <f>S83</f>
        <v>0</v>
      </c>
      <c r="F84" s="294">
        <f>S84</f>
        <v>0</v>
      </c>
      <c r="G84" s="294">
        <f>S85</f>
        <v>0</v>
      </c>
      <c r="H84" s="294">
        <f>S86</f>
        <v>0</v>
      </c>
      <c r="I84" s="294">
        <f>S87</f>
        <v>0</v>
      </c>
      <c r="J84" s="304"/>
      <c r="L84" s="500"/>
      <c r="M84" s="498"/>
      <c r="N84" s="498"/>
      <c r="O84" s="498"/>
      <c r="P84" s="494">
        <v>1.03</v>
      </c>
      <c r="Q84" s="495">
        <v>0</v>
      </c>
      <c r="R84" s="321">
        <f>$R$15</f>
        <v>12</v>
      </c>
      <c r="S84" s="237">
        <v>0</v>
      </c>
      <c r="T84" s="280"/>
      <c r="U84" s="280"/>
      <c r="V84" s="280"/>
      <c r="W84" s="280"/>
      <c r="X84" s="280"/>
    </row>
    <row r="85" spans="1:24">
      <c r="A85" s="264"/>
      <c r="C85" s="338"/>
      <c r="D85" s="318" t="s">
        <v>14</v>
      </c>
      <c r="E85" s="439">
        <f>ROUND((M83+N83)*E83*P83,0)</f>
        <v>0</v>
      </c>
      <c r="F85" s="439">
        <f>ROUND((M83+N83)*F83*P83*P84,0)</f>
        <v>0</v>
      </c>
      <c r="G85" s="439">
        <f>ROUND((M83+N83)*G83*P83*P84*P85,0)</f>
        <v>0</v>
      </c>
      <c r="H85" s="439">
        <f>ROUND((M83+N83)*H83*P83*P84*P85*P86,0)</f>
        <v>0</v>
      </c>
      <c r="I85" s="439">
        <f>ROUND((M83+N83)*I83*P83*P84*P85*P86*P87,0)</f>
        <v>0</v>
      </c>
      <c r="J85" s="441">
        <f>SUM(E85:I85)</f>
        <v>0</v>
      </c>
      <c r="L85" s="499"/>
      <c r="M85" s="496"/>
      <c r="N85" s="496"/>
      <c r="O85" s="496"/>
      <c r="P85" s="494">
        <v>1.03</v>
      </c>
      <c r="Q85" s="495">
        <v>0</v>
      </c>
      <c r="R85" s="321">
        <f>$R$16</f>
        <v>12</v>
      </c>
      <c r="S85" s="237">
        <v>0</v>
      </c>
    </row>
    <row r="86" spans="1:24">
      <c r="A86" s="264"/>
      <c r="B86" s="340"/>
      <c r="C86" s="338"/>
      <c r="D86" s="318" t="s">
        <v>29</v>
      </c>
      <c r="E86" s="438">
        <f>ROUND(E85*$P$9,0)</f>
        <v>0</v>
      </c>
      <c r="F86" s="438">
        <f>ROUND(F85*$P$9,0)</f>
        <v>0</v>
      </c>
      <c r="G86" s="438">
        <f>ROUND(G85*$P$9,0)</f>
        <v>0</v>
      </c>
      <c r="H86" s="438">
        <f>ROUND(H85*$P$9,0)</f>
        <v>0</v>
      </c>
      <c r="I86" s="438">
        <f>ROUND(I85*$P$9,0)</f>
        <v>0</v>
      </c>
      <c r="J86" s="441">
        <f>SUM(E86:I86)</f>
        <v>0</v>
      </c>
      <c r="L86" s="499"/>
      <c r="M86" s="496"/>
      <c r="N86" s="496"/>
      <c r="O86" s="496"/>
      <c r="P86" s="494">
        <v>1.03</v>
      </c>
      <c r="Q86" s="495">
        <v>0</v>
      </c>
      <c r="R86" s="321">
        <f>$R$17</f>
        <v>12</v>
      </c>
      <c r="S86" s="237">
        <v>0</v>
      </c>
    </row>
    <row r="87" spans="1:24" ht="15">
      <c r="A87" s="264"/>
      <c r="B87" s="340"/>
      <c r="C87" s="338"/>
      <c r="D87" s="318" t="s">
        <v>28</v>
      </c>
      <c r="E87" s="456">
        <f>ROUND($P$10*E83,0)</f>
        <v>0</v>
      </c>
      <c r="F87" s="456">
        <f>ROUND($P$10*F83,0)</f>
        <v>0</v>
      </c>
      <c r="G87" s="456">
        <f>ROUND($P$10*G83,0)</f>
        <v>0</v>
      </c>
      <c r="H87" s="456">
        <f>ROUND($P$10*H83,0)</f>
        <v>0</v>
      </c>
      <c r="I87" s="456">
        <f>ROUND($P$10*I83,0)</f>
        <v>0</v>
      </c>
      <c r="J87" s="457">
        <f>SUM(E87:I87)</f>
        <v>0</v>
      </c>
      <c r="L87" s="499"/>
      <c r="M87" s="496"/>
      <c r="N87" s="496"/>
      <c r="O87" s="496"/>
      <c r="P87" s="494">
        <v>1.03</v>
      </c>
      <c r="Q87" s="495">
        <v>0</v>
      </c>
      <c r="R87" s="321">
        <f>$R$18</f>
        <v>12</v>
      </c>
      <c r="S87" s="237">
        <v>0</v>
      </c>
      <c r="T87" s="280"/>
      <c r="U87" s="280"/>
      <c r="V87" s="280"/>
      <c r="W87" s="280"/>
      <c r="X87" s="280"/>
    </row>
    <row r="88" spans="1:24">
      <c r="A88" s="264"/>
      <c r="B88" s="340"/>
      <c r="C88" s="338"/>
      <c r="D88" s="322" t="s">
        <v>157</v>
      </c>
      <c r="E88" s="458">
        <f>SUM(E86:E87)</f>
        <v>0</v>
      </c>
      <c r="F88" s="458">
        <f t="shared" ref="F88:I88" si="13">SUM(F86:F87)</f>
        <v>0</v>
      </c>
      <c r="G88" s="458">
        <f t="shared" si="13"/>
        <v>0</v>
      </c>
      <c r="H88" s="458">
        <f t="shared" si="13"/>
        <v>0</v>
      </c>
      <c r="I88" s="458">
        <f t="shared" si="13"/>
        <v>0</v>
      </c>
      <c r="J88" s="459">
        <f>SUM(J86:J87)</f>
        <v>0</v>
      </c>
      <c r="L88" s="271"/>
      <c r="M88" s="290"/>
      <c r="N88" s="290"/>
      <c r="O88" s="290"/>
      <c r="P88" s="319"/>
      <c r="Q88" s="319"/>
      <c r="R88" s="319"/>
      <c r="S88" s="281"/>
      <c r="T88" s="280"/>
      <c r="U88" s="280"/>
      <c r="V88" s="280"/>
      <c r="W88" s="280"/>
      <c r="X88" s="280"/>
    </row>
    <row r="89" spans="1:24">
      <c r="A89" s="264"/>
      <c r="B89" s="340"/>
      <c r="C89" s="338"/>
      <c r="D89" s="318"/>
      <c r="E89" s="268"/>
      <c r="F89" s="268"/>
      <c r="G89" s="268"/>
      <c r="H89" s="268"/>
      <c r="I89" s="268"/>
      <c r="J89" s="281"/>
      <c r="L89" s="271"/>
      <c r="M89" s="329"/>
      <c r="N89" s="329"/>
      <c r="O89" s="329"/>
      <c r="P89" s="319"/>
      <c r="Q89" s="319"/>
      <c r="R89" s="319"/>
      <c r="S89" s="281"/>
      <c r="T89" s="280"/>
      <c r="U89" s="280"/>
      <c r="V89" s="280"/>
      <c r="W89" s="280"/>
      <c r="X89" s="280"/>
    </row>
    <row r="90" spans="1:24" ht="13.15">
      <c r="A90" s="264"/>
      <c r="C90" s="320"/>
      <c r="D90" s="320" t="s">
        <v>88</v>
      </c>
      <c r="E90" s="427">
        <f>SUMIF($D$68:$D$89,"*Salary",E68:E89)</f>
        <v>0</v>
      </c>
      <c r="F90" s="427">
        <f>SUMIF($D$68:$D$89,"*Salary",F68:F89)</f>
        <v>0</v>
      </c>
      <c r="G90" s="427">
        <f>SUMIF($D$68:$D$89,"*Salary",G68:G89)</f>
        <v>0</v>
      </c>
      <c r="H90" s="427">
        <f>SUMIF($D$68:$D$89,"*Salary",H68:H89)</f>
        <v>0</v>
      </c>
      <c r="I90" s="427">
        <f>SUMIF($D$68:$D$89,"*Salary",I68:I89)</f>
        <v>0</v>
      </c>
      <c r="J90" s="428">
        <f>SUM(E90:I90)</f>
        <v>0</v>
      </c>
      <c r="L90" s="559"/>
      <c r="M90" s="550"/>
      <c r="N90" s="550"/>
      <c r="O90" s="550"/>
      <c r="P90" s="550"/>
      <c r="Q90" s="550"/>
      <c r="R90" s="550"/>
      <c r="S90" s="281"/>
      <c r="T90" s="280"/>
      <c r="U90" s="280"/>
      <c r="V90" s="280"/>
      <c r="W90" s="280"/>
      <c r="X90" s="280"/>
    </row>
    <row r="91" spans="1:24" ht="13.15">
      <c r="A91" s="264"/>
      <c r="C91" s="320"/>
      <c r="D91" s="320" t="s">
        <v>89</v>
      </c>
      <c r="E91" s="429">
        <f>SUMIF($D$71:$D$89,"*Total Fringe",E71:E89)</f>
        <v>0</v>
      </c>
      <c r="F91" s="429">
        <f t="shared" ref="F91:I91" si="14">SUMIF($D$71:$D$89,"*Total Fringe",F71:F89)</f>
        <v>0</v>
      </c>
      <c r="G91" s="429">
        <f t="shared" si="14"/>
        <v>0</v>
      </c>
      <c r="H91" s="429">
        <f t="shared" si="14"/>
        <v>0</v>
      </c>
      <c r="I91" s="429">
        <f t="shared" si="14"/>
        <v>0</v>
      </c>
      <c r="J91" s="430">
        <f>SUM(E91:I91)</f>
        <v>0</v>
      </c>
      <c r="L91" s="559"/>
      <c r="M91" s="550"/>
      <c r="N91" s="550"/>
      <c r="O91" s="550"/>
      <c r="P91" s="550"/>
      <c r="Q91" s="550"/>
      <c r="R91" s="550"/>
      <c r="S91" s="550"/>
      <c r="T91" s="726" t="s">
        <v>95</v>
      </c>
      <c r="U91" s="726"/>
      <c r="V91" s="726"/>
      <c r="W91" s="726"/>
      <c r="X91" s="726"/>
    </row>
    <row r="92" spans="1:24" ht="13.15">
      <c r="A92" s="264"/>
      <c r="C92" s="320"/>
      <c r="D92" s="432"/>
      <c r="E92" s="316"/>
      <c r="F92" s="316"/>
      <c r="G92" s="316"/>
      <c r="H92" s="316"/>
      <c r="I92" s="316"/>
      <c r="J92" s="317"/>
      <c r="L92" s="314" t="s">
        <v>109</v>
      </c>
      <c r="M92" s="550" t="s">
        <v>75</v>
      </c>
      <c r="N92" s="550"/>
      <c r="O92" s="550" t="s">
        <v>209</v>
      </c>
      <c r="P92" s="550" t="s">
        <v>90</v>
      </c>
      <c r="Q92" s="550" t="s">
        <v>17</v>
      </c>
      <c r="R92" s="550"/>
      <c r="S92" s="550" t="s">
        <v>154</v>
      </c>
      <c r="T92" s="546"/>
      <c r="U92" s="546"/>
      <c r="V92" s="546"/>
      <c r="W92" s="546"/>
      <c r="X92" s="546"/>
    </row>
    <row r="93" spans="1:24" ht="13.15">
      <c r="A93" s="559" t="s">
        <v>59</v>
      </c>
      <c r="B93" s="559" t="s">
        <v>60</v>
      </c>
      <c r="C93" s="320"/>
      <c r="D93" s="432"/>
      <c r="E93" s="269" t="str">
        <f>E12</f>
        <v>Year 1</v>
      </c>
      <c r="F93" s="269" t="str">
        <f>F12</f>
        <v>Year 2</v>
      </c>
      <c r="G93" s="269" t="str">
        <f>G12</f>
        <v>Year 3</v>
      </c>
      <c r="H93" s="269" t="str">
        <f>H12</f>
        <v>Year 4</v>
      </c>
      <c r="I93" s="269" t="str">
        <f>I12</f>
        <v>Year 5</v>
      </c>
      <c r="J93" s="304" t="s">
        <v>1</v>
      </c>
      <c r="L93" s="554" t="s">
        <v>108</v>
      </c>
      <c r="M93" s="306" t="s">
        <v>14</v>
      </c>
      <c r="N93" s="306" t="s">
        <v>209</v>
      </c>
      <c r="O93" s="306" t="s">
        <v>81</v>
      </c>
      <c r="P93" s="306" t="s">
        <v>91</v>
      </c>
      <c r="Q93" s="306" t="s">
        <v>93</v>
      </c>
      <c r="R93" s="306" t="s">
        <v>81</v>
      </c>
      <c r="S93" s="306" t="s">
        <v>155</v>
      </c>
      <c r="T93" s="279" t="s">
        <v>30</v>
      </c>
      <c r="U93" s="557" t="s">
        <v>31</v>
      </c>
      <c r="V93" s="557" t="s">
        <v>32</v>
      </c>
      <c r="W93" s="552" t="s">
        <v>33</v>
      </c>
      <c r="X93" s="552" t="s">
        <v>34</v>
      </c>
    </row>
    <row r="94" spans="1:24" ht="13.15">
      <c r="A94" s="110"/>
      <c r="B94" s="340" t="s">
        <v>65</v>
      </c>
      <c r="C94" s="259"/>
      <c r="D94" s="337" t="s">
        <v>112</v>
      </c>
      <c r="E94" s="338">
        <f>ROUND($Q94*$R94*S94,6)</f>
        <v>0</v>
      </c>
      <c r="F94" s="338">
        <f>ROUND($Q95*$R95*S95,6)</f>
        <v>0</v>
      </c>
      <c r="G94" s="338">
        <f>ROUND($Q96*$R96*S96,6)</f>
        <v>0</v>
      </c>
      <c r="H94" s="338">
        <f>ROUND($Q97*$R97*S97,6)</f>
        <v>0</v>
      </c>
      <c r="I94" s="338">
        <f>ROUND($Q98*$R98*S98,6)</f>
        <v>0</v>
      </c>
      <c r="J94" s="304"/>
      <c r="K94" s="267"/>
      <c r="L94" s="405">
        <v>0</v>
      </c>
      <c r="M94" s="498">
        <f>ROUND(L94/12,2)</f>
        <v>0</v>
      </c>
      <c r="N94" s="498">
        <f>LOOKUP(O94,'Longevity Lookup'!$A$3:$A$506,'Longevity Lookup'!$B$3:$B$506)</f>
        <v>0</v>
      </c>
      <c r="O94" s="565">
        <v>0</v>
      </c>
      <c r="P94" s="494">
        <v>1</v>
      </c>
      <c r="Q94" s="495">
        <v>0</v>
      </c>
      <c r="R94" s="321">
        <f>$R$14</f>
        <v>12</v>
      </c>
      <c r="S94" s="494">
        <v>0</v>
      </c>
      <c r="T94" s="280" t="e">
        <f>(E97+E98)/E96</f>
        <v>#DIV/0!</v>
      </c>
      <c r="U94" s="280" t="e">
        <f>(F97+F98)/F96</f>
        <v>#DIV/0!</v>
      </c>
      <c r="V94" s="280" t="e">
        <f>(G97+G98)/G96</f>
        <v>#DIV/0!</v>
      </c>
      <c r="W94" s="280" t="e">
        <f>(H97+H98)/H96</f>
        <v>#DIV/0!</v>
      </c>
      <c r="X94" s="280" t="e">
        <f>(I97+I98)/I96</f>
        <v>#DIV/0!</v>
      </c>
    </row>
    <row r="95" spans="1:24" ht="13.15">
      <c r="A95" s="252"/>
      <c r="B95" s="340"/>
      <c r="C95" s="259"/>
      <c r="D95" s="337" t="s">
        <v>158</v>
      </c>
      <c r="E95" s="294">
        <f>S94</f>
        <v>0</v>
      </c>
      <c r="F95" s="294">
        <f>S95</f>
        <v>0</v>
      </c>
      <c r="G95" s="294">
        <f>S96</f>
        <v>0</v>
      </c>
      <c r="H95" s="294">
        <f>S97</f>
        <v>0</v>
      </c>
      <c r="I95" s="294">
        <f>S98</f>
        <v>0</v>
      </c>
      <c r="J95" s="304"/>
      <c r="K95" s="267"/>
      <c r="L95" s="500"/>
      <c r="M95" s="498"/>
      <c r="N95" s="498"/>
      <c r="O95" s="498"/>
      <c r="P95" s="494">
        <v>1.03</v>
      </c>
      <c r="Q95" s="495">
        <v>0</v>
      </c>
      <c r="R95" s="321">
        <f>$R$15</f>
        <v>12</v>
      </c>
      <c r="S95" s="237">
        <v>0</v>
      </c>
      <c r="T95" s="280"/>
      <c r="U95" s="280"/>
      <c r="V95" s="280"/>
      <c r="W95" s="280"/>
      <c r="X95" s="280"/>
    </row>
    <row r="96" spans="1:24">
      <c r="A96" s="264"/>
      <c r="C96" s="338"/>
      <c r="D96" s="318" t="s">
        <v>14</v>
      </c>
      <c r="E96" s="439">
        <f>ROUND((M94+N94)*E94*P94,0)</f>
        <v>0</v>
      </c>
      <c r="F96" s="439">
        <f>ROUND((M94+N94)*F94*P94*P95,0)</f>
        <v>0</v>
      </c>
      <c r="G96" s="439">
        <f>ROUND((M94+N94)*G94*P94*P95*P96,0)</f>
        <v>0</v>
      </c>
      <c r="H96" s="439">
        <f>ROUND((M94+N94)*H94*P94*P95*P96*P97,0)</f>
        <v>0</v>
      </c>
      <c r="I96" s="439">
        <f>ROUND((M94+N94)*I94*P94*P95*P96*P97*P98,0)</f>
        <v>0</v>
      </c>
      <c r="J96" s="441">
        <f>SUM(E96:I96)</f>
        <v>0</v>
      </c>
      <c r="L96" s="499"/>
      <c r="M96" s="496"/>
      <c r="N96" s="496"/>
      <c r="O96" s="496"/>
      <c r="P96" s="494">
        <v>1.03</v>
      </c>
      <c r="Q96" s="495">
        <v>0</v>
      </c>
      <c r="R96" s="321">
        <f>$R$16</f>
        <v>12</v>
      </c>
      <c r="S96" s="237">
        <v>0</v>
      </c>
      <c r="T96" s="280"/>
      <c r="U96" s="280"/>
      <c r="V96" s="280"/>
      <c r="W96" s="280"/>
      <c r="X96" s="280"/>
    </row>
    <row r="97" spans="1:24">
      <c r="A97" s="264"/>
      <c r="B97" s="328"/>
      <c r="C97" s="338"/>
      <c r="D97" s="318" t="s">
        <v>29</v>
      </c>
      <c r="E97" s="438">
        <f>ROUND(E96*$P$9,0)</f>
        <v>0</v>
      </c>
      <c r="F97" s="438">
        <f>ROUND(F96*$P$9,0)</f>
        <v>0</v>
      </c>
      <c r="G97" s="438">
        <f>ROUND(G96*$P$9,0)</f>
        <v>0</v>
      </c>
      <c r="H97" s="438">
        <f>ROUND(H96*$P$9,0)</f>
        <v>0</v>
      </c>
      <c r="I97" s="438">
        <f>ROUND(I96*$P$9,0)</f>
        <v>0</v>
      </c>
      <c r="J97" s="441">
        <f>SUM(E97:I97)</f>
        <v>0</v>
      </c>
      <c r="L97" s="499"/>
      <c r="M97" s="496"/>
      <c r="N97" s="496"/>
      <c r="O97" s="496"/>
      <c r="P97" s="494">
        <v>1.03</v>
      </c>
      <c r="Q97" s="495">
        <v>0</v>
      </c>
      <c r="R97" s="321">
        <f>$R$17</f>
        <v>12</v>
      </c>
      <c r="S97" s="237">
        <v>0</v>
      </c>
      <c r="T97" s="280"/>
      <c r="U97" s="280"/>
      <c r="V97" s="280"/>
      <c r="W97" s="280"/>
      <c r="X97" s="280"/>
    </row>
    <row r="98" spans="1:24" ht="15">
      <c r="A98" s="264"/>
      <c r="B98" s="328"/>
      <c r="C98" s="338"/>
      <c r="D98" s="318" t="s">
        <v>28</v>
      </c>
      <c r="E98" s="456">
        <f>ROUND($P$10*E94,0)</f>
        <v>0</v>
      </c>
      <c r="F98" s="456">
        <f>ROUND($P$10*F94,0)</f>
        <v>0</v>
      </c>
      <c r="G98" s="456">
        <f>ROUND($P$10*G94,0)</f>
        <v>0</v>
      </c>
      <c r="H98" s="456">
        <f>ROUND($P$10*H94,0)</f>
        <v>0</v>
      </c>
      <c r="I98" s="456">
        <f>ROUND($P$10*I94,0)</f>
        <v>0</v>
      </c>
      <c r="J98" s="457">
        <f>SUM(E98:I98)</f>
        <v>0</v>
      </c>
      <c r="L98" s="499"/>
      <c r="M98" s="496"/>
      <c r="N98" s="496"/>
      <c r="O98" s="496"/>
      <c r="P98" s="494">
        <v>1.03</v>
      </c>
      <c r="Q98" s="495">
        <v>0</v>
      </c>
      <c r="R98" s="321">
        <f>$R$18</f>
        <v>12</v>
      </c>
      <c r="S98" s="237">
        <v>0</v>
      </c>
      <c r="T98" s="280"/>
      <c r="U98" s="280"/>
      <c r="V98" s="280"/>
      <c r="W98" s="280"/>
      <c r="X98" s="280"/>
    </row>
    <row r="99" spans="1:24">
      <c r="A99" s="264"/>
      <c r="B99" s="328"/>
      <c r="C99" s="338"/>
      <c r="D99" s="322" t="s">
        <v>157</v>
      </c>
      <c r="E99" s="458">
        <f>SUM(E97:E98)</f>
        <v>0</v>
      </c>
      <c r="F99" s="458">
        <f t="shared" ref="F99:I99" si="15">SUM(F97:F98)</f>
        <v>0</v>
      </c>
      <c r="G99" s="458">
        <f t="shared" si="15"/>
        <v>0</v>
      </c>
      <c r="H99" s="458">
        <f t="shared" si="15"/>
        <v>0</v>
      </c>
      <c r="I99" s="458">
        <f t="shared" si="15"/>
        <v>0</v>
      </c>
      <c r="J99" s="459">
        <f>SUM(J97:J98)</f>
        <v>0</v>
      </c>
      <c r="L99" s="499"/>
      <c r="M99" s="496"/>
      <c r="N99" s="496"/>
      <c r="O99" s="496"/>
      <c r="P99" s="318"/>
      <c r="Q99" s="501"/>
      <c r="R99" s="321"/>
      <c r="S99" s="502"/>
      <c r="T99" s="256"/>
      <c r="U99" s="558"/>
    </row>
    <row r="100" spans="1:24">
      <c r="C100" s="338"/>
      <c r="D100" s="318"/>
      <c r="E100" s="268"/>
      <c r="F100" s="268"/>
      <c r="G100" s="268"/>
      <c r="H100" s="268"/>
      <c r="I100" s="268"/>
      <c r="J100" s="291"/>
      <c r="L100" s="499"/>
      <c r="M100" s="496"/>
      <c r="N100" s="496"/>
      <c r="O100" s="496"/>
      <c r="P100" s="337"/>
      <c r="Q100" s="496"/>
      <c r="R100" s="337"/>
      <c r="S100" s="503"/>
      <c r="T100" s="274"/>
      <c r="U100" s="274"/>
      <c r="V100" s="274"/>
      <c r="W100" s="274"/>
      <c r="X100" s="274"/>
    </row>
    <row r="101" spans="1:24" ht="13.15">
      <c r="A101" s="110"/>
      <c r="B101" s="340" t="s">
        <v>65</v>
      </c>
      <c r="C101" s="259"/>
      <c r="D101" s="337" t="s">
        <v>112</v>
      </c>
      <c r="E101" s="338">
        <f>ROUND($Q101*$R101*S101,6)</f>
        <v>0</v>
      </c>
      <c r="F101" s="338">
        <f>ROUND($Q102*$R102*S102,6)</f>
        <v>0</v>
      </c>
      <c r="G101" s="338">
        <f>ROUND($Q103*$R103*S103,6)</f>
        <v>0</v>
      </c>
      <c r="H101" s="338">
        <f>ROUND($Q104*$R104*S104,6)</f>
        <v>0</v>
      </c>
      <c r="I101" s="338">
        <f>ROUND($Q105*$R105*S105,6)</f>
        <v>0</v>
      </c>
      <c r="J101" s="304"/>
      <c r="L101" s="405">
        <v>0</v>
      </c>
      <c r="M101" s="498">
        <f>ROUND(L101/12,2)</f>
        <v>0</v>
      </c>
      <c r="N101" s="498">
        <f>LOOKUP(O101,'Longevity Lookup'!$A$3:$A$506,'Longevity Lookup'!$B$3:$B$506)</f>
        <v>0</v>
      </c>
      <c r="O101" s="565">
        <v>0</v>
      </c>
      <c r="P101" s="494">
        <v>1</v>
      </c>
      <c r="Q101" s="495">
        <v>0</v>
      </c>
      <c r="R101" s="321">
        <f>$R$14</f>
        <v>12</v>
      </c>
      <c r="S101" s="494">
        <v>0</v>
      </c>
      <c r="T101" s="280" t="e">
        <f>(E104+E105)/E103</f>
        <v>#DIV/0!</v>
      </c>
      <c r="U101" s="280" t="e">
        <f>(F104+F105)/F103</f>
        <v>#DIV/0!</v>
      </c>
      <c r="V101" s="280" t="e">
        <f>(G104+G105)/G103</f>
        <v>#DIV/0!</v>
      </c>
      <c r="W101" s="280" t="e">
        <f>(H104+H105)/H103</f>
        <v>#DIV/0!</v>
      </c>
      <c r="X101" s="280" t="e">
        <f>(I104+I105)/I103</f>
        <v>#DIV/0!</v>
      </c>
    </row>
    <row r="102" spans="1:24" ht="13.15">
      <c r="A102" s="252"/>
      <c r="B102" s="340"/>
      <c r="C102" s="259"/>
      <c r="D102" s="337" t="s">
        <v>158</v>
      </c>
      <c r="E102" s="294">
        <f>S101</f>
        <v>0</v>
      </c>
      <c r="F102" s="294">
        <f>S102</f>
        <v>0</v>
      </c>
      <c r="G102" s="294">
        <f>S103</f>
        <v>0</v>
      </c>
      <c r="H102" s="294">
        <f>S104</f>
        <v>0</v>
      </c>
      <c r="I102" s="294">
        <f>S105</f>
        <v>0</v>
      </c>
      <c r="J102" s="304"/>
      <c r="L102" s="500"/>
      <c r="M102" s="498"/>
      <c r="N102" s="498"/>
      <c r="O102" s="498"/>
      <c r="P102" s="494">
        <v>1.03</v>
      </c>
      <c r="Q102" s="495">
        <v>0</v>
      </c>
      <c r="R102" s="321">
        <f>$R$15</f>
        <v>12</v>
      </c>
      <c r="S102" s="237">
        <v>0</v>
      </c>
      <c r="T102" s="280"/>
      <c r="U102" s="280"/>
      <c r="V102" s="280"/>
      <c r="W102" s="280"/>
      <c r="X102" s="280"/>
    </row>
    <row r="103" spans="1:24">
      <c r="A103" s="264"/>
      <c r="B103" s="328"/>
      <c r="C103" s="338"/>
      <c r="D103" s="318" t="s">
        <v>14</v>
      </c>
      <c r="E103" s="439">
        <f>ROUND((M101+N101)*E101*P101,0)</f>
        <v>0</v>
      </c>
      <c r="F103" s="439">
        <f>ROUND((M101+N101)*F101*P101*P102,0)</f>
        <v>0</v>
      </c>
      <c r="G103" s="439">
        <f>ROUND((M101+N101)*G101*P101*P102*P103,0)</f>
        <v>0</v>
      </c>
      <c r="H103" s="439">
        <f>ROUND((M101+N101)*H101*P101*P102*P103*P104,0)</f>
        <v>0</v>
      </c>
      <c r="I103" s="439">
        <f>ROUND((M101+N101)*I101*P101*P102*P103*P104*P105,0)</f>
        <v>0</v>
      </c>
      <c r="J103" s="441">
        <f>SUM(E103:I103)</f>
        <v>0</v>
      </c>
      <c r="L103" s="499"/>
      <c r="M103" s="496"/>
      <c r="N103" s="496"/>
      <c r="O103" s="496"/>
      <c r="P103" s="494">
        <v>1.03</v>
      </c>
      <c r="Q103" s="495">
        <v>0</v>
      </c>
      <c r="R103" s="321">
        <f>$R$16</f>
        <v>12</v>
      </c>
      <c r="S103" s="237">
        <v>0</v>
      </c>
      <c r="T103" s="280"/>
      <c r="U103" s="280"/>
      <c r="V103" s="280"/>
      <c r="W103" s="280"/>
      <c r="X103" s="280"/>
    </row>
    <row r="104" spans="1:24">
      <c r="A104" s="264"/>
      <c r="B104" s="328"/>
      <c r="C104" s="338"/>
      <c r="D104" s="318" t="s">
        <v>29</v>
      </c>
      <c r="E104" s="438">
        <f>ROUND(E103*$P$9,0)</f>
        <v>0</v>
      </c>
      <c r="F104" s="438">
        <f>ROUND(F103*$P$9,0)</f>
        <v>0</v>
      </c>
      <c r="G104" s="438">
        <f>ROUND(G103*$P$9,0)</f>
        <v>0</v>
      </c>
      <c r="H104" s="438">
        <f>ROUND(H103*$P$9,0)</f>
        <v>0</v>
      </c>
      <c r="I104" s="438">
        <f>ROUND(I103*$P$9,0)</f>
        <v>0</v>
      </c>
      <c r="J104" s="441">
        <f>SUM(E104:I104)</f>
        <v>0</v>
      </c>
      <c r="L104" s="499"/>
      <c r="M104" s="496"/>
      <c r="N104" s="496"/>
      <c r="O104" s="496"/>
      <c r="P104" s="494">
        <v>1.03</v>
      </c>
      <c r="Q104" s="495">
        <v>0</v>
      </c>
      <c r="R104" s="321">
        <f>$R$17</f>
        <v>12</v>
      </c>
      <c r="S104" s="237">
        <v>0</v>
      </c>
      <c r="T104" s="280"/>
      <c r="U104" s="280"/>
      <c r="V104" s="280"/>
      <c r="W104" s="280"/>
      <c r="X104" s="280"/>
    </row>
    <row r="105" spans="1:24" ht="15">
      <c r="A105" s="264"/>
      <c r="B105" s="328"/>
      <c r="C105" s="338"/>
      <c r="D105" s="318" t="s">
        <v>28</v>
      </c>
      <c r="E105" s="456">
        <f>ROUND($P$10*E101,0)</f>
        <v>0</v>
      </c>
      <c r="F105" s="456">
        <f>ROUND($P$10*F101,0)</f>
        <v>0</v>
      </c>
      <c r="G105" s="456">
        <f>ROUND($P$10*G101,0)</f>
        <v>0</v>
      </c>
      <c r="H105" s="456">
        <f>ROUND($P$10*H101,0)</f>
        <v>0</v>
      </c>
      <c r="I105" s="456">
        <f>ROUND($P$10*I101,0)</f>
        <v>0</v>
      </c>
      <c r="J105" s="457">
        <f>SUM(E105:I105)</f>
        <v>0</v>
      </c>
      <c r="L105" s="499"/>
      <c r="M105" s="496"/>
      <c r="N105" s="496"/>
      <c r="O105" s="496"/>
      <c r="P105" s="494">
        <v>1.03</v>
      </c>
      <c r="Q105" s="495">
        <v>0</v>
      </c>
      <c r="R105" s="321">
        <f>$R$18</f>
        <v>12</v>
      </c>
      <c r="S105" s="237">
        <v>0</v>
      </c>
      <c r="T105" s="280"/>
      <c r="U105" s="280"/>
      <c r="V105" s="280"/>
      <c r="W105" s="280"/>
      <c r="X105" s="280"/>
    </row>
    <row r="106" spans="1:24">
      <c r="A106" s="264"/>
      <c r="B106" s="328"/>
      <c r="C106" s="338"/>
      <c r="D106" s="322" t="s">
        <v>157</v>
      </c>
      <c r="E106" s="458">
        <f>SUM(E104:E105)</f>
        <v>0</v>
      </c>
      <c r="F106" s="458">
        <f t="shared" ref="F106:I106" si="16">SUM(F104:F105)</f>
        <v>0</v>
      </c>
      <c r="G106" s="458">
        <f t="shared" si="16"/>
        <v>0</v>
      </c>
      <c r="H106" s="458">
        <f t="shared" si="16"/>
        <v>0</v>
      </c>
      <c r="I106" s="458">
        <f t="shared" si="16"/>
        <v>0</v>
      </c>
      <c r="J106" s="459">
        <f>SUM(J104:J105)</f>
        <v>0</v>
      </c>
      <c r="L106" s="499"/>
      <c r="M106" s="496"/>
      <c r="N106" s="496"/>
      <c r="O106" s="496"/>
      <c r="P106" s="318"/>
      <c r="Q106" s="501"/>
      <c r="R106" s="321"/>
      <c r="S106" s="502"/>
      <c r="T106" s="256"/>
      <c r="U106" s="558"/>
    </row>
    <row r="107" spans="1:24">
      <c r="A107" s="264"/>
      <c r="B107" s="328"/>
      <c r="C107" s="338"/>
      <c r="D107" s="318"/>
      <c r="E107" s="268"/>
      <c r="F107" s="268"/>
      <c r="G107" s="268"/>
      <c r="H107" s="268"/>
      <c r="I107" s="268"/>
      <c r="J107" s="291"/>
      <c r="L107" s="499"/>
      <c r="M107" s="496"/>
      <c r="N107" s="496"/>
      <c r="O107" s="496"/>
      <c r="P107" s="337"/>
      <c r="Q107" s="496"/>
      <c r="R107" s="337"/>
      <c r="S107" s="503"/>
      <c r="T107" s="274"/>
      <c r="U107" s="274"/>
      <c r="V107" s="274"/>
      <c r="W107" s="274"/>
      <c r="X107" s="274"/>
    </row>
    <row r="108" spans="1:24" ht="13.15">
      <c r="A108" s="110"/>
      <c r="B108" s="340" t="s">
        <v>65</v>
      </c>
      <c r="C108" s="259"/>
      <c r="D108" s="337" t="s">
        <v>112</v>
      </c>
      <c r="E108" s="338">
        <f>ROUND($Q108*$R108*S108,6)</f>
        <v>0</v>
      </c>
      <c r="F108" s="338">
        <f>ROUND($Q109*$R109*S109,6)</f>
        <v>0</v>
      </c>
      <c r="G108" s="338">
        <f>ROUND($Q110*$R110*S110,6)</f>
        <v>0</v>
      </c>
      <c r="H108" s="338">
        <f>ROUND($Q111*$R111*S111,6)</f>
        <v>0</v>
      </c>
      <c r="I108" s="338">
        <f>ROUND($Q112*$R112*S112,6)</f>
        <v>0</v>
      </c>
      <c r="J108" s="304"/>
      <c r="L108" s="405">
        <v>0</v>
      </c>
      <c r="M108" s="498">
        <f>ROUND(L108/12,2)</f>
        <v>0</v>
      </c>
      <c r="N108" s="498">
        <f>LOOKUP(O108,'Longevity Lookup'!$A$3:$A$506,'Longevity Lookup'!$B$3:$B$506)</f>
        <v>0</v>
      </c>
      <c r="O108" s="565">
        <v>0</v>
      </c>
      <c r="P108" s="494">
        <v>1</v>
      </c>
      <c r="Q108" s="495">
        <v>0</v>
      </c>
      <c r="R108" s="321">
        <f>$R$14</f>
        <v>12</v>
      </c>
      <c r="S108" s="494">
        <v>0</v>
      </c>
      <c r="T108" s="280" t="e">
        <f>(E111+E112)/E110</f>
        <v>#DIV/0!</v>
      </c>
      <c r="U108" s="280" t="e">
        <f>(F111+F112)/F110</f>
        <v>#DIV/0!</v>
      </c>
      <c r="V108" s="280" t="e">
        <f>(G111+G112)/G110</f>
        <v>#DIV/0!</v>
      </c>
      <c r="W108" s="280" t="e">
        <f>(H111+H112)/H110</f>
        <v>#DIV/0!</v>
      </c>
      <c r="X108" s="280" t="e">
        <f>(I111+I112)/I110</f>
        <v>#DIV/0!</v>
      </c>
    </row>
    <row r="109" spans="1:24" ht="13.15">
      <c r="A109" s="252"/>
      <c r="B109" s="340"/>
      <c r="C109" s="259"/>
      <c r="D109" s="337" t="s">
        <v>158</v>
      </c>
      <c r="E109" s="294">
        <f>S108</f>
        <v>0</v>
      </c>
      <c r="F109" s="294">
        <f>S109</f>
        <v>0</v>
      </c>
      <c r="G109" s="294">
        <f>S110</f>
        <v>0</v>
      </c>
      <c r="H109" s="294">
        <f>S111</f>
        <v>0</v>
      </c>
      <c r="I109" s="294">
        <f>S112</f>
        <v>0</v>
      </c>
      <c r="J109" s="304"/>
      <c r="L109" s="500"/>
      <c r="M109" s="498"/>
      <c r="N109" s="498"/>
      <c r="O109" s="498"/>
      <c r="P109" s="494">
        <v>1.03</v>
      </c>
      <c r="Q109" s="495">
        <v>0</v>
      </c>
      <c r="R109" s="321">
        <f>$R$15</f>
        <v>12</v>
      </c>
      <c r="S109" s="237">
        <v>0</v>
      </c>
      <c r="T109" s="280"/>
      <c r="U109" s="280"/>
      <c r="V109" s="280"/>
      <c r="W109" s="280"/>
      <c r="X109" s="280"/>
    </row>
    <row r="110" spans="1:24">
      <c r="A110" s="264"/>
      <c r="B110" s="328"/>
      <c r="C110" s="338"/>
      <c r="D110" s="318" t="s">
        <v>14</v>
      </c>
      <c r="E110" s="439">
        <f>ROUND((M108+N108)*E108*P108,0)</f>
        <v>0</v>
      </c>
      <c r="F110" s="439">
        <f>ROUND((M108+N108)*F108*P108*P109,0)</f>
        <v>0</v>
      </c>
      <c r="G110" s="439">
        <f>ROUND((M108+N108)*G108*P108*P109*P110,0)</f>
        <v>0</v>
      </c>
      <c r="H110" s="439">
        <f>ROUND((M108+N108)*H108*P108*P109*P110*P111,0)</f>
        <v>0</v>
      </c>
      <c r="I110" s="439">
        <f>ROUND((M108+N108)*I108*P108*P109*P110*P111*P112,0)</f>
        <v>0</v>
      </c>
      <c r="J110" s="441">
        <f>SUM(E110:I110)</f>
        <v>0</v>
      </c>
      <c r="L110" s="499"/>
      <c r="M110" s="496"/>
      <c r="N110" s="496"/>
      <c r="O110" s="496"/>
      <c r="P110" s="494">
        <v>1.03</v>
      </c>
      <c r="Q110" s="495">
        <v>0</v>
      </c>
      <c r="R110" s="321">
        <f>$R$16</f>
        <v>12</v>
      </c>
      <c r="S110" s="237">
        <v>0</v>
      </c>
    </row>
    <row r="111" spans="1:24">
      <c r="A111" s="264"/>
      <c r="B111" s="328"/>
      <c r="C111" s="338"/>
      <c r="D111" s="318" t="s">
        <v>29</v>
      </c>
      <c r="E111" s="438">
        <f>ROUND(E110*$P$9,0)</f>
        <v>0</v>
      </c>
      <c r="F111" s="438">
        <f>ROUND(F110*$P$9,0)</f>
        <v>0</v>
      </c>
      <c r="G111" s="438">
        <f>ROUND(G110*$P$9,0)</f>
        <v>0</v>
      </c>
      <c r="H111" s="438">
        <f>ROUND(H110*$P$9,0)</f>
        <v>0</v>
      </c>
      <c r="I111" s="438">
        <f>ROUND(I110*$P$9,0)</f>
        <v>0</v>
      </c>
      <c r="J111" s="441">
        <f>SUM(E111:I111)</f>
        <v>0</v>
      </c>
      <c r="L111" s="499"/>
      <c r="M111" s="496"/>
      <c r="N111" s="496"/>
      <c r="O111" s="496"/>
      <c r="P111" s="494">
        <v>1.03</v>
      </c>
      <c r="Q111" s="495">
        <v>0</v>
      </c>
      <c r="R111" s="321">
        <f>$R$17</f>
        <v>12</v>
      </c>
      <c r="S111" s="237">
        <v>0</v>
      </c>
    </row>
    <row r="112" spans="1:24" ht="15">
      <c r="A112" s="264"/>
      <c r="B112" s="328"/>
      <c r="C112" s="338"/>
      <c r="D112" s="318" t="s">
        <v>28</v>
      </c>
      <c r="E112" s="456">
        <f>ROUND($P$10*E108,0)</f>
        <v>0</v>
      </c>
      <c r="F112" s="456">
        <f>ROUND($P$10*F108,0)</f>
        <v>0</v>
      </c>
      <c r="G112" s="456">
        <f>ROUND($P$10*G108,0)</f>
        <v>0</v>
      </c>
      <c r="H112" s="456">
        <f>ROUND($P$10*H108,0)</f>
        <v>0</v>
      </c>
      <c r="I112" s="456">
        <f>ROUND($P$10*I108,0)</f>
        <v>0</v>
      </c>
      <c r="J112" s="457">
        <f>SUM(E112:I112)</f>
        <v>0</v>
      </c>
      <c r="L112" s="499"/>
      <c r="M112" s="496"/>
      <c r="N112" s="496"/>
      <c r="O112" s="496"/>
      <c r="P112" s="494">
        <v>1.03</v>
      </c>
      <c r="Q112" s="495">
        <v>0</v>
      </c>
      <c r="R112" s="321">
        <f>$R$18</f>
        <v>12</v>
      </c>
      <c r="S112" s="237">
        <v>0</v>
      </c>
      <c r="T112" s="280"/>
      <c r="U112" s="280"/>
      <c r="V112" s="280"/>
      <c r="W112" s="280"/>
      <c r="X112" s="280"/>
    </row>
    <row r="113" spans="1:41">
      <c r="A113" s="264"/>
      <c r="B113" s="328"/>
      <c r="C113" s="338"/>
      <c r="D113" s="322" t="s">
        <v>157</v>
      </c>
      <c r="E113" s="458">
        <f>SUM(E111:E112)</f>
        <v>0</v>
      </c>
      <c r="F113" s="458">
        <f t="shared" ref="F113:I113" si="17">SUM(F111:F112)</f>
        <v>0</v>
      </c>
      <c r="G113" s="458">
        <f t="shared" si="17"/>
        <v>0</v>
      </c>
      <c r="H113" s="458">
        <f t="shared" si="17"/>
        <v>0</v>
      </c>
      <c r="I113" s="458">
        <f t="shared" si="17"/>
        <v>0</v>
      </c>
      <c r="J113" s="459">
        <f>SUM(J111:J112)</f>
        <v>0</v>
      </c>
      <c r="L113" s="271"/>
      <c r="M113" s="290"/>
      <c r="N113" s="290"/>
      <c r="O113" s="290"/>
      <c r="P113" s="350"/>
      <c r="Q113" s="351"/>
      <c r="R113" s="321"/>
      <c r="S113" s="425"/>
      <c r="T113" s="280"/>
      <c r="U113" s="280"/>
      <c r="V113" s="280"/>
      <c r="W113" s="280"/>
      <c r="X113" s="280"/>
    </row>
    <row r="114" spans="1:41">
      <c r="A114" s="264"/>
      <c r="B114" s="328"/>
      <c r="C114" s="338"/>
      <c r="D114" s="318"/>
      <c r="E114" s="268"/>
      <c r="F114" s="268"/>
      <c r="G114" s="268"/>
      <c r="H114" s="268"/>
      <c r="I114" s="268"/>
      <c r="J114" s="281"/>
      <c r="L114" s="271"/>
      <c r="M114" s="290"/>
      <c r="N114" s="290"/>
      <c r="O114" s="290"/>
      <c r="P114" s="350"/>
      <c r="Q114" s="351"/>
      <c r="R114" s="321"/>
      <c r="S114" s="281"/>
      <c r="T114" s="280"/>
      <c r="U114" s="280"/>
      <c r="V114" s="280"/>
      <c r="W114" s="280"/>
      <c r="X114" s="280"/>
    </row>
    <row r="115" spans="1:41" ht="13.15" thickBot="1">
      <c r="A115" s="264"/>
      <c r="C115" s="320"/>
      <c r="D115" s="320" t="s">
        <v>86</v>
      </c>
      <c r="E115" s="460">
        <f>SUMIF($D$93:$D$114,"Salary",E93:E114)</f>
        <v>0</v>
      </c>
      <c r="F115" s="460">
        <f t="shared" ref="F115:I115" si="18">SUMIF($D$93:$D$114,"Salary",F93:F114)</f>
        <v>0</v>
      </c>
      <c r="G115" s="460">
        <f t="shared" si="18"/>
        <v>0</v>
      </c>
      <c r="H115" s="460">
        <f t="shared" si="18"/>
        <v>0</v>
      </c>
      <c r="I115" s="460">
        <f t="shared" si="18"/>
        <v>0</v>
      </c>
      <c r="J115" s="461">
        <f>SUM(E115:I115)</f>
        <v>0</v>
      </c>
      <c r="L115" s="271"/>
      <c r="M115" s="329"/>
      <c r="N115" s="329"/>
      <c r="O115" s="329"/>
      <c r="P115" s="319"/>
      <c r="Q115" s="319"/>
      <c r="R115" s="319"/>
      <c r="S115" s="281"/>
      <c r="T115" s="280"/>
      <c r="U115" s="280"/>
      <c r="V115" s="280"/>
      <c r="W115" s="280"/>
      <c r="X115" s="280"/>
    </row>
    <row r="116" spans="1:41" ht="13.15">
      <c r="A116" s="264"/>
      <c r="C116" s="320"/>
      <c r="D116" s="320" t="s">
        <v>87</v>
      </c>
      <c r="E116" s="462">
        <f>SUMIF($D$93:$D$114,"*Total Fringe",E93:E114)</f>
        <v>0</v>
      </c>
      <c r="F116" s="462">
        <f t="shared" ref="F116:I116" si="19">SUMIF($D$93:$D$114,"*Total Fringe",F93:F114)</f>
        <v>0</v>
      </c>
      <c r="G116" s="462">
        <f t="shared" si="19"/>
        <v>0</v>
      </c>
      <c r="H116" s="462">
        <f t="shared" si="19"/>
        <v>0</v>
      </c>
      <c r="I116" s="462">
        <f t="shared" si="19"/>
        <v>0</v>
      </c>
      <c r="J116" s="463">
        <f>SUM(E116:I116)</f>
        <v>0</v>
      </c>
      <c r="L116" s="559"/>
      <c r="M116" s="550"/>
      <c r="N116" s="550"/>
      <c r="O116" s="550"/>
      <c r="P116" s="550"/>
      <c r="Q116" s="550"/>
      <c r="R116" s="550"/>
      <c r="S116" s="550"/>
      <c r="T116" s="726" t="s">
        <v>95</v>
      </c>
      <c r="U116" s="726"/>
      <c r="V116" s="726"/>
      <c r="W116" s="726"/>
      <c r="X116" s="727"/>
      <c r="Y116" s="529"/>
      <c r="Z116" s="674" t="s">
        <v>64</v>
      </c>
      <c r="AA116" s="675"/>
      <c r="AB116" s="675"/>
      <c r="AC116" s="675"/>
      <c r="AD116" s="675"/>
      <c r="AE116" s="675"/>
      <c r="AF116" s="686"/>
      <c r="AH116" s="669" t="s">
        <v>128</v>
      </c>
      <c r="AI116" s="670"/>
      <c r="AJ116" s="670"/>
      <c r="AK116" s="670"/>
      <c r="AL116" s="670"/>
      <c r="AM116" s="670"/>
      <c r="AN116" s="670"/>
      <c r="AO116" s="671"/>
    </row>
    <row r="117" spans="1:41" ht="13.15">
      <c r="A117" s="264"/>
      <c r="C117" s="320"/>
      <c r="D117" s="432"/>
      <c r="E117" s="429"/>
      <c r="F117" s="429"/>
      <c r="G117" s="429"/>
      <c r="H117" s="429"/>
      <c r="I117" s="429"/>
      <c r="J117" s="430"/>
      <c r="L117" s="314" t="s">
        <v>109</v>
      </c>
      <c r="M117" s="550" t="s">
        <v>75</v>
      </c>
      <c r="N117" s="550" t="s">
        <v>90</v>
      </c>
      <c r="O117" s="550" t="s">
        <v>17</v>
      </c>
      <c r="P117" s="550"/>
      <c r="Q117" s="550" t="s">
        <v>154</v>
      </c>
      <c r="R117" s="550"/>
      <c r="S117" s="550"/>
      <c r="T117" s="546"/>
      <c r="U117" s="546"/>
      <c r="V117" s="546"/>
      <c r="W117" s="546"/>
      <c r="X117" s="560"/>
      <c r="Y117" s="552"/>
      <c r="Z117" s="431"/>
      <c r="AA117" s="304"/>
      <c r="AB117" s="304"/>
      <c r="AC117" s="304"/>
      <c r="AD117" s="304"/>
      <c r="AE117" s="304"/>
      <c r="AF117" s="415"/>
      <c r="AH117" s="433"/>
      <c r="AI117" s="314"/>
      <c r="AJ117" s="314"/>
      <c r="AK117" s="314"/>
      <c r="AL117" s="314"/>
      <c r="AM117" s="314"/>
      <c r="AN117" s="314"/>
      <c r="AO117" s="434"/>
    </row>
    <row r="118" spans="1:41" ht="13.15">
      <c r="A118" s="559" t="s">
        <v>59</v>
      </c>
      <c r="B118" s="559" t="s">
        <v>60</v>
      </c>
      <c r="C118" s="416" t="s">
        <v>239</v>
      </c>
      <c r="D118" s="432"/>
      <c r="E118" s="269" t="str">
        <f>E12</f>
        <v>Year 1</v>
      </c>
      <c r="F118" s="269" t="str">
        <f>F12</f>
        <v>Year 2</v>
      </c>
      <c r="G118" s="269" t="str">
        <f>G12</f>
        <v>Year 3</v>
      </c>
      <c r="H118" s="269" t="str">
        <f>H12</f>
        <v>Year 4</v>
      </c>
      <c r="I118" s="269" t="str">
        <f>I12</f>
        <v>Year 5</v>
      </c>
      <c r="J118" s="304" t="s">
        <v>1</v>
      </c>
      <c r="L118" s="554" t="s">
        <v>108</v>
      </c>
      <c r="M118" s="306" t="s">
        <v>14</v>
      </c>
      <c r="N118" s="306" t="s">
        <v>91</v>
      </c>
      <c r="O118" s="306" t="s">
        <v>93</v>
      </c>
      <c r="P118" s="306" t="s">
        <v>81</v>
      </c>
      <c r="Q118" s="306" t="s">
        <v>155</v>
      </c>
      <c r="R118" s="306"/>
      <c r="S118" s="306"/>
      <c r="T118" s="279" t="s">
        <v>30</v>
      </c>
      <c r="U118" s="557" t="s">
        <v>31</v>
      </c>
      <c r="V118" s="557" t="s">
        <v>32</v>
      </c>
      <c r="W118" s="552" t="s">
        <v>33</v>
      </c>
      <c r="X118" s="552" t="s">
        <v>34</v>
      </c>
      <c r="Y118" s="293"/>
      <c r="Z118" s="410"/>
      <c r="AA118" s="412" t="str">
        <f>E12</f>
        <v>Year 1</v>
      </c>
      <c r="AB118" s="412" t="str">
        <f>F12</f>
        <v>Year 2</v>
      </c>
      <c r="AC118" s="412" t="str">
        <f>G12</f>
        <v>Year 3</v>
      </c>
      <c r="AD118" s="412" t="str">
        <f>H12</f>
        <v>Year 4</v>
      </c>
      <c r="AE118" s="412" t="str">
        <f>I12</f>
        <v>Year 5</v>
      </c>
      <c r="AF118" s="415" t="s">
        <v>1</v>
      </c>
      <c r="AH118" s="433"/>
      <c r="AI118" s="314"/>
      <c r="AJ118" s="314"/>
      <c r="AK118" s="314"/>
      <c r="AL118" s="314"/>
      <c r="AM118" s="314"/>
      <c r="AN118" s="314"/>
      <c r="AO118" s="434"/>
    </row>
    <row r="119" spans="1:41" ht="13.15">
      <c r="A119" s="341"/>
      <c r="B119" s="340" t="s">
        <v>116</v>
      </c>
      <c r="C119" s="368" t="s">
        <v>152</v>
      </c>
      <c r="D119" s="337" t="s">
        <v>112</v>
      </c>
      <c r="E119" s="338">
        <f>ROUND($O119*$P119*Q119,6)</f>
        <v>0</v>
      </c>
      <c r="F119" s="338">
        <f>ROUND($O120*$P120*Q120,6)</f>
        <v>0</v>
      </c>
      <c r="G119" s="338">
        <f>ROUND($O121*$P121*Q121,6)</f>
        <v>0</v>
      </c>
      <c r="H119" s="338">
        <f>ROUND($O122*$P122*Q122,6)</f>
        <v>0</v>
      </c>
      <c r="I119" s="338">
        <f>ROUND($O123*$P123*Q123,6)</f>
        <v>0</v>
      </c>
      <c r="J119" s="291"/>
      <c r="K119" s="267"/>
      <c r="L119" s="405">
        <v>0</v>
      </c>
      <c r="M119" s="498">
        <f>ROUND(L119/12,2)</f>
        <v>0</v>
      </c>
      <c r="N119" s="494">
        <v>1</v>
      </c>
      <c r="O119" s="495">
        <v>0</v>
      </c>
      <c r="P119" s="321">
        <f>$R$14</f>
        <v>12</v>
      </c>
      <c r="Q119" s="494">
        <v>0</v>
      </c>
      <c r="R119" s="321"/>
      <c r="S119" s="318"/>
      <c r="T119" s="280" t="e">
        <f>(E122+E123)/E121</f>
        <v>#DIV/0!</v>
      </c>
      <c r="U119" s="280" t="e">
        <f>(F122+F123)/F121</f>
        <v>#DIV/0!</v>
      </c>
      <c r="V119" s="280" t="e">
        <f>(G122+G123)/G121</f>
        <v>#DIV/0!</v>
      </c>
      <c r="W119" s="280" t="e">
        <f>(H122+H123)/H121</f>
        <v>#DIV/0!</v>
      </c>
      <c r="X119" s="280" t="e">
        <f>(I122+I123)/I121</f>
        <v>#DIV/0!</v>
      </c>
      <c r="Y119" s="530"/>
      <c r="Z119" s="413" t="str">
        <f>C119</f>
        <v>Not Allowed</v>
      </c>
      <c r="AA119" s="417">
        <f>ROUND(VLOOKUP($C119,$AH$125:$AO$148,4,FALSE)*E119,0)</f>
        <v>0</v>
      </c>
      <c r="AB119" s="417">
        <f>ROUND(VLOOKUP($C119,$AH$125:$AO$148,5,FALSE)*F119,0)</f>
        <v>0</v>
      </c>
      <c r="AC119" s="417">
        <f>ROUND(VLOOKUP($C119,$AH$125:$AO$148,6,FALSE)*G119,0)</f>
        <v>0</v>
      </c>
      <c r="AD119" s="417">
        <f>ROUND(VLOOKUP($C119,$AH$125:$AO$148,7,FALSE)*H119,0)</f>
        <v>0</v>
      </c>
      <c r="AE119" s="417">
        <f>ROUND(VLOOKUP($C119,$AH$125:$AO$148,8,FALSE)*I119,0)</f>
        <v>0</v>
      </c>
      <c r="AF119" s="418">
        <f>SUM(AA119:AE119)</f>
        <v>0</v>
      </c>
      <c r="AH119" s="354"/>
      <c r="AI119" s="255"/>
      <c r="AJ119" s="255"/>
      <c r="AK119" s="611" t="s">
        <v>30</v>
      </c>
      <c r="AL119" s="611" t="s">
        <v>31</v>
      </c>
      <c r="AM119" s="611" t="s">
        <v>32</v>
      </c>
      <c r="AN119" s="611" t="s">
        <v>33</v>
      </c>
      <c r="AO119" s="355" t="s">
        <v>34</v>
      </c>
    </row>
    <row r="120" spans="1:41" ht="13.15">
      <c r="A120" s="264"/>
      <c r="B120" s="340"/>
      <c r="C120" s="368" t="s">
        <v>152</v>
      </c>
      <c r="D120" s="337" t="s">
        <v>158</v>
      </c>
      <c r="E120" s="294">
        <f>Q119</f>
        <v>0</v>
      </c>
      <c r="F120" s="294">
        <f>Q120</f>
        <v>0</v>
      </c>
      <c r="G120" s="294">
        <f>Q121</f>
        <v>0</v>
      </c>
      <c r="H120" s="294">
        <f>Q122</f>
        <v>0</v>
      </c>
      <c r="I120" s="294">
        <f>Q123</f>
        <v>0</v>
      </c>
      <c r="J120" s="291"/>
      <c r="K120" s="267"/>
      <c r="L120" s="500"/>
      <c r="M120" s="498"/>
      <c r="N120" s="494">
        <v>1.03</v>
      </c>
      <c r="O120" s="495">
        <v>0</v>
      </c>
      <c r="P120" s="321">
        <f>$R$15</f>
        <v>12</v>
      </c>
      <c r="Q120" s="237">
        <v>0</v>
      </c>
      <c r="R120" s="321"/>
      <c r="S120" s="502"/>
      <c r="T120" s="280"/>
      <c r="U120" s="280"/>
      <c r="V120" s="280"/>
      <c r="W120" s="280"/>
      <c r="X120" s="280"/>
      <c r="Y120" s="530"/>
      <c r="Z120" s="413"/>
      <c r="AA120" s="417"/>
      <c r="AB120" s="417"/>
      <c r="AC120" s="417"/>
      <c r="AD120" s="417"/>
      <c r="AE120" s="417"/>
      <c r="AF120" s="418"/>
      <c r="AH120" s="680" t="s">
        <v>127</v>
      </c>
      <c r="AI120" s="681"/>
      <c r="AJ120" s="681"/>
      <c r="AK120" s="408">
        <v>1</v>
      </c>
      <c r="AL120" s="408">
        <v>1.05</v>
      </c>
      <c r="AM120" s="408">
        <v>1.05</v>
      </c>
      <c r="AN120" s="408">
        <v>1.05</v>
      </c>
      <c r="AO120" s="409">
        <v>1.05</v>
      </c>
    </row>
    <row r="121" spans="1:41" ht="13.15">
      <c r="A121" s="264"/>
      <c r="C121" s="368" t="s">
        <v>152</v>
      </c>
      <c r="D121" s="318" t="s">
        <v>14</v>
      </c>
      <c r="E121" s="439">
        <f>ROUND(M119*E119*N119,0)</f>
        <v>0</v>
      </c>
      <c r="F121" s="439">
        <f>ROUND(M119*F119*N119*N120,0)</f>
        <v>0</v>
      </c>
      <c r="G121" s="439">
        <f>ROUND(M119*G119*N119*N120*N121,0)</f>
        <v>0</v>
      </c>
      <c r="H121" s="439">
        <f>ROUND(M119*H119*N119*N120*N121*N122,0)</f>
        <v>0</v>
      </c>
      <c r="I121" s="439">
        <f>ROUND(M119*I119*N119*N120*N121*N122*N123,0)</f>
        <v>0</v>
      </c>
      <c r="J121" s="441">
        <f>SUM(E121:I121)</f>
        <v>0</v>
      </c>
      <c r="L121" s="499"/>
      <c r="M121" s="496"/>
      <c r="N121" s="494">
        <v>1.03</v>
      </c>
      <c r="O121" s="495">
        <v>0</v>
      </c>
      <c r="P121" s="321">
        <f>$R$16</f>
        <v>12</v>
      </c>
      <c r="Q121" s="237">
        <v>0</v>
      </c>
      <c r="R121" s="321"/>
      <c r="S121" s="502"/>
      <c r="T121" s="280"/>
      <c r="U121" s="280"/>
      <c r="V121" s="280"/>
      <c r="W121" s="280"/>
      <c r="X121" s="280"/>
      <c r="Y121" s="275"/>
      <c r="Z121" s="315"/>
      <c r="AA121" s="417"/>
      <c r="AB121" s="417"/>
      <c r="AC121" s="417"/>
      <c r="AD121" s="417"/>
      <c r="AE121" s="417"/>
      <c r="AF121" s="418"/>
      <c r="AH121" s="609"/>
      <c r="AI121" s="610"/>
      <c r="AJ121" s="610"/>
      <c r="AK121" s="381"/>
      <c r="AL121" s="381"/>
      <c r="AM121" s="381"/>
      <c r="AN121" s="381"/>
      <c r="AO121" s="407"/>
    </row>
    <row r="122" spans="1:41" ht="13.15">
      <c r="A122" s="264"/>
      <c r="B122" s="328"/>
      <c r="C122" s="368" t="s">
        <v>152</v>
      </c>
      <c r="D122" s="318" t="s">
        <v>29</v>
      </c>
      <c r="E122" s="438">
        <f>ROUND($E$121*$R$154,0)</f>
        <v>0</v>
      </c>
      <c r="F122" s="438">
        <f>ROUND($F$121*$R$154,0)</f>
        <v>0</v>
      </c>
      <c r="G122" s="438">
        <f>ROUND($G$121*$R$154,0)</f>
        <v>0</v>
      </c>
      <c r="H122" s="438">
        <f>ROUND($H$121*$R$154,0)</f>
        <v>0</v>
      </c>
      <c r="I122" s="438">
        <f>ROUND($I$121*$R$154,0)</f>
        <v>0</v>
      </c>
      <c r="J122" s="441">
        <f>SUM(E122:I122)</f>
        <v>0</v>
      </c>
      <c r="L122" s="499"/>
      <c r="M122" s="496"/>
      <c r="N122" s="494">
        <v>1.03</v>
      </c>
      <c r="O122" s="495">
        <v>0</v>
      </c>
      <c r="P122" s="321">
        <f>$R$17</f>
        <v>12</v>
      </c>
      <c r="Q122" s="237">
        <v>0</v>
      </c>
      <c r="R122" s="321"/>
      <c r="S122" s="502"/>
      <c r="T122" s="280"/>
      <c r="U122" s="280"/>
      <c r="V122" s="280"/>
      <c r="W122" s="280"/>
      <c r="X122" s="280"/>
      <c r="Y122" s="275"/>
      <c r="Z122" s="315"/>
      <c r="AA122" s="417"/>
      <c r="AB122" s="417"/>
      <c r="AC122" s="417"/>
      <c r="AD122" s="417"/>
      <c r="AE122" s="417"/>
      <c r="AF122" s="418"/>
      <c r="AH122" s="609"/>
      <c r="AI122" s="610"/>
      <c r="AJ122" s="610"/>
      <c r="AK122" s="381"/>
      <c r="AL122" s="381"/>
      <c r="AM122" s="381"/>
      <c r="AN122" s="381"/>
      <c r="AO122" s="407"/>
    </row>
    <row r="123" spans="1:41" ht="15">
      <c r="A123" s="264"/>
      <c r="B123" s="328"/>
      <c r="C123" s="368" t="s">
        <v>152</v>
      </c>
      <c r="D123" s="318" t="s">
        <v>28</v>
      </c>
      <c r="E123" s="456">
        <f>ROUND($R$155*$E$119,0)</f>
        <v>0</v>
      </c>
      <c r="F123" s="456">
        <f>ROUND($R$155*$F$119,0)</f>
        <v>0</v>
      </c>
      <c r="G123" s="456">
        <f>ROUND($R$155*$G$119,0)</f>
        <v>0</v>
      </c>
      <c r="H123" s="456">
        <f>ROUND($R$155*$H$119,0)</f>
        <v>0</v>
      </c>
      <c r="I123" s="456">
        <f>ROUND($R$155*$I$119,0)</f>
        <v>0</v>
      </c>
      <c r="J123" s="457">
        <f>SUM(E123:I123)</f>
        <v>0</v>
      </c>
      <c r="L123" s="499"/>
      <c r="M123" s="496"/>
      <c r="N123" s="494">
        <v>1.03</v>
      </c>
      <c r="O123" s="495">
        <v>0</v>
      </c>
      <c r="P123" s="321">
        <f>$R$18</f>
        <v>12</v>
      </c>
      <c r="Q123" s="237">
        <v>0</v>
      </c>
      <c r="R123" s="321"/>
      <c r="S123" s="502"/>
      <c r="T123" s="280"/>
      <c r="U123" s="280"/>
      <c r="V123" s="280"/>
      <c r="W123" s="280"/>
      <c r="X123" s="280"/>
      <c r="Y123" s="275"/>
      <c r="Z123" s="315"/>
      <c r="AA123" s="417"/>
      <c r="AB123" s="417"/>
      <c r="AC123" s="417"/>
      <c r="AD123" s="417"/>
      <c r="AE123" s="417"/>
      <c r="AF123" s="418"/>
      <c r="AH123" s="356"/>
      <c r="AI123" s="252"/>
      <c r="AJ123" s="252"/>
      <c r="AK123" s="252"/>
      <c r="AL123" s="252"/>
      <c r="AM123" s="252"/>
      <c r="AN123" s="252"/>
      <c r="AO123" s="357"/>
    </row>
    <row r="124" spans="1:41">
      <c r="A124" s="264"/>
      <c r="B124" s="328"/>
      <c r="C124" s="338"/>
      <c r="D124" s="322" t="s">
        <v>157</v>
      </c>
      <c r="E124" s="458">
        <f>SUM(E122:E123)</f>
        <v>0</v>
      </c>
      <c r="F124" s="458">
        <f t="shared" ref="F124:I124" si="20">SUM(F122:F123)</f>
        <v>0</v>
      </c>
      <c r="G124" s="458">
        <f t="shared" si="20"/>
        <v>0</v>
      </c>
      <c r="H124" s="458">
        <f t="shared" si="20"/>
        <v>0</v>
      </c>
      <c r="I124" s="458">
        <f t="shared" si="20"/>
        <v>0</v>
      </c>
      <c r="J124" s="459">
        <f>SUM(J122:J123)</f>
        <v>0</v>
      </c>
      <c r="L124" s="499"/>
      <c r="M124" s="496"/>
      <c r="N124" s="318"/>
      <c r="O124" s="501"/>
      <c r="P124" s="321"/>
      <c r="Q124" s="502"/>
      <c r="R124" s="321"/>
      <c r="S124" s="502"/>
      <c r="T124" s="256"/>
      <c r="U124" s="558"/>
      <c r="Y124" s="275"/>
      <c r="Z124" s="315"/>
      <c r="AA124" s="417"/>
      <c r="AB124" s="417"/>
      <c r="AC124" s="417"/>
      <c r="AD124" s="417"/>
      <c r="AE124" s="417"/>
      <c r="AF124" s="418"/>
      <c r="AH124" s="365" t="s">
        <v>76</v>
      </c>
      <c r="AI124" s="252"/>
      <c r="AJ124" s="252"/>
      <c r="AK124" s="252"/>
      <c r="AL124" s="252"/>
      <c r="AM124" s="252"/>
      <c r="AN124" s="252"/>
      <c r="AO124" s="357"/>
    </row>
    <row r="125" spans="1:41">
      <c r="A125" s="264"/>
      <c r="B125" s="328"/>
      <c r="C125" s="338"/>
      <c r="D125" s="318"/>
      <c r="E125" s="268"/>
      <c r="F125" s="268"/>
      <c r="G125" s="268"/>
      <c r="H125" s="268"/>
      <c r="I125" s="268"/>
      <c r="J125" s="291"/>
      <c r="L125" s="499"/>
      <c r="M125" s="496"/>
      <c r="N125" s="337"/>
      <c r="O125" s="496"/>
      <c r="P125" s="337"/>
      <c r="Q125" s="503"/>
      <c r="R125" s="337"/>
      <c r="S125" s="503"/>
      <c r="T125" s="274"/>
      <c r="U125" s="274"/>
      <c r="V125" s="274"/>
      <c r="W125" s="274"/>
      <c r="X125" s="274"/>
      <c r="Y125" s="275"/>
      <c r="Z125" s="315"/>
      <c r="AA125" s="417"/>
      <c r="AB125" s="417"/>
      <c r="AC125" s="417"/>
      <c r="AD125" s="417"/>
      <c r="AE125" s="417"/>
      <c r="AF125" s="418"/>
      <c r="AH125" s="365" t="s">
        <v>152</v>
      </c>
      <c r="AI125" s="252">
        <v>0</v>
      </c>
      <c r="AJ125" s="252">
        <v>0</v>
      </c>
      <c r="AK125" s="252">
        <v>0</v>
      </c>
      <c r="AL125" s="255">
        <v>0</v>
      </c>
      <c r="AM125" s="255">
        <v>0</v>
      </c>
      <c r="AN125" s="255">
        <v>0</v>
      </c>
      <c r="AO125" s="357">
        <v>0</v>
      </c>
    </row>
    <row r="126" spans="1:41" ht="13.15">
      <c r="A126" s="110"/>
      <c r="B126" s="340" t="s">
        <v>116</v>
      </c>
      <c r="C126" s="368" t="s">
        <v>152</v>
      </c>
      <c r="D126" s="337" t="s">
        <v>112</v>
      </c>
      <c r="E126" s="338">
        <f>ROUND($O126*$P126*Q126,6)</f>
        <v>0</v>
      </c>
      <c r="F126" s="338">
        <f>ROUND($O127*$P127*Q127,6)</f>
        <v>0</v>
      </c>
      <c r="G126" s="338">
        <f>ROUND($O128*$P128*Q128,6)</f>
        <v>0</v>
      </c>
      <c r="H126" s="338">
        <f>ROUND($O129*$P129*Q129,6)</f>
        <v>0</v>
      </c>
      <c r="I126" s="338">
        <f>ROUND($O130*$P130*Q130,6)</f>
        <v>0</v>
      </c>
      <c r="J126" s="291"/>
      <c r="L126" s="405">
        <v>0</v>
      </c>
      <c r="M126" s="498">
        <f>ROUND(L126/12,2)</f>
        <v>0</v>
      </c>
      <c r="N126" s="494">
        <v>1</v>
      </c>
      <c r="O126" s="495">
        <v>0</v>
      </c>
      <c r="P126" s="321">
        <f>$R$14</f>
        <v>12</v>
      </c>
      <c r="Q126" s="494">
        <v>0</v>
      </c>
      <c r="R126" s="321"/>
      <c r="S126" s="318"/>
      <c r="T126" s="280" t="e">
        <f>(E129+E130)/E128</f>
        <v>#DIV/0!</v>
      </c>
      <c r="U126" s="280" t="e">
        <f>(F129+F130)/F128</f>
        <v>#DIV/0!</v>
      </c>
      <c r="V126" s="280" t="e">
        <f>(G129+G130)/G128</f>
        <v>#DIV/0!</v>
      </c>
      <c r="W126" s="280" t="e">
        <f>(H129+H130)/H128</f>
        <v>#DIV/0!</v>
      </c>
      <c r="X126" s="280" t="e">
        <f>(I129+I130)/I128</f>
        <v>#DIV/0!</v>
      </c>
      <c r="Y126" s="530"/>
      <c r="Z126" s="413" t="str">
        <f>C126</f>
        <v>Not Allowed</v>
      </c>
      <c r="AA126" s="417">
        <f>ROUND(VLOOKUP($C126,$AH$125:$AO$148,4,FALSE)*E126,0)</f>
        <v>0</v>
      </c>
      <c r="AB126" s="417">
        <f>ROUND(VLOOKUP($C126,$AH$125:$AO$148,5,FALSE)*F126,0)</f>
        <v>0</v>
      </c>
      <c r="AC126" s="417">
        <f>ROUND(VLOOKUP($C126,$AH$125:$AO$148,6,FALSE)*G126,0)</f>
        <v>0</v>
      </c>
      <c r="AD126" s="417">
        <f>ROUND(VLOOKUP($C126,$AH$125:$AO$148,7,FALSE)*H126,0)</f>
        <v>0</v>
      </c>
      <c r="AE126" s="417">
        <f>ROUND(VLOOKUP($C126,$AH$125:$AO$148,8,FALSE)*I126,0)</f>
        <v>0</v>
      </c>
      <c r="AF126" s="418">
        <f>SUM(AA126:AE126)</f>
        <v>0</v>
      </c>
      <c r="AH126" s="358" t="s">
        <v>117</v>
      </c>
      <c r="AI126" s="353" t="e">
        <f>#REF!*24</f>
        <v>#REF!</v>
      </c>
      <c r="AJ126" s="352" t="e">
        <f>AI126/6</f>
        <v>#REF!</v>
      </c>
      <c r="AK126" s="362" t="e">
        <f>AJ126*AK$120</f>
        <v>#REF!</v>
      </c>
      <c r="AL126" s="362" t="e">
        <f t="shared" ref="AL126:AO126" si="21">AK126*AL$120</f>
        <v>#REF!</v>
      </c>
      <c r="AM126" s="362" t="e">
        <f t="shared" si="21"/>
        <v>#REF!</v>
      </c>
      <c r="AN126" s="362" t="e">
        <f t="shared" si="21"/>
        <v>#REF!</v>
      </c>
      <c r="AO126" s="528" t="e">
        <f t="shared" si="21"/>
        <v>#REF!</v>
      </c>
    </row>
    <row r="127" spans="1:41" ht="13.15">
      <c r="A127" s="252"/>
      <c r="B127" s="340"/>
      <c r="C127" s="368" t="s">
        <v>152</v>
      </c>
      <c r="D127" s="337" t="s">
        <v>158</v>
      </c>
      <c r="E127" s="294">
        <f>Q126</f>
        <v>0</v>
      </c>
      <c r="F127" s="294">
        <f>Q127</f>
        <v>0</v>
      </c>
      <c r="G127" s="294">
        <f>Q128</f>
        <v>0</v>
      </c>
      <c r="H127" s="294">
        <f>Q129</f>
        <v>0</v>
      </c>
      <c r="I127" s="294">
        <f>Q130</f>
        <v>0</v>
      </c>
      <c r="J127" s="291"/>
      <c r="L127" s="500"/>
      <c r="M127" s="498"/>
      <c r="N127" s="494">
        <v>1.03</v>
      </c>
      <c r="O127" s="495">
        <v>0</v>
      </c>
      <c r="P127" s="321">
        <f>$R$15</f>
        <v>12</v>
      </c>
      <c r="Q127" s="237">
        <v>0</v>
      </c>
      <c r="R127" s="321"/>
      <c r="S127" s="502"/>
      <c r="T127" s="280"/>
      <c r="U127" s="280"/>
      <c r="V127" s="280"/>
      <c r="W127" s="280"/>
      <c r="X127" s="280"/>
      <c r="Y127" s="530"/>
      <c r="Z127" s="413"/>
      <c r="AA127" s="417"/>
      <c r="AB127" s="417"/>
      <c r="AC127" s="417"/>
      <c r="AD127" s="417"/>
      <c r="AE127" s="417"/>
      <c r="AF127" s="418"/>
      <c r="AH127" s="359" t="s">
        <v>118</v>
      </c>
      <c r="AI127" s="353" t="e">
        <f>#REF!*24</f>
        <v>#REF!</v>
      </c>
      <c r="AJ127" s="352" t="e">
        <f t="shared" ref="AJ127:AJ148" si="22">AI127/6</f>
        <v>#REF!</v>
      </c>
      <c r="AK127" s="362" t="e">
        <f t="shared" ref="AK127:AO142" si="23">AJ127*AK$120</f>
        <v>#REF!</v>
      </c>
      <c r="AL127" s="362" t="e">
        <f t="shared" si="23"/>
        <v>#REF!</v>
      </c>
      <c r="AM127" s="362" t="e">
        <f t="shared" si="23"/>
        <v>#REF!</v>
      </c>
      <c r="AN127" s="362" t="e">
        <f t="shared" si="23"/>
        <v>#REF!</v>
      </c>
      <c r="AO127" s="528" t="e">
        <f t="shared" si="23"/>
        <v>#REF!</v>
      </c>
    </row>
    <row r="128" spans="1:41" ht="13.15">
      <c r="A128" s="264"/>
      <c r="B128" s="328"/>
      <c r="C128" s="368" t="s">
        <v>152</v>
      </c>
      <c r="D128" s="318" t="s">
        <v>14</v>
      </c>
      <c r="E128" s="439">
        <f>ROUND(M126*E126*N126,0)</f>
        <v>0</v>
      </c>
      <c r="F128" s="439">
        <f>ROUND(M126*F126*N126*N127,0)</f>
        <v>0</v>
      </c>
      <c r="G128" s="439">
        <f>ROUND(M126*G126*N126*N127*N128,0)</f>
        <v>0</v>
      </c>
      <c r="H128" s="439">
        <f>ROUND(M126*H126*N126*N127*N128*N129,0)</f>
        <v>0</v>
      </c>
      <c r="I128" s="439">
        <f>ROUND(M126*I126*N126*N127*N128*N129*N130,0)</f>
        <v>0</v>
      </c>
      <c r="J128" s="441">
        <f>SUM(E128:I128)</f>
        <v>0</v>
      </c>
      <c r="L128" s="499"/>
      <c r="M128" s="496"/>
      <c r="N128" s="494">
        <v>1.03</v>
      </c>
      <c r="O128" s="495">
        <v>0</v>
      </c>
      <c r="P128" s="321">
        <f>$R$16</f>
        <v>12</v>
      </c>
      <c r="Q128" s="237">
        <v>0</v>
      </c>
      <c r="R128" s="321"/>
      <c r="S128" s="502"/>
      <c r="T128" s="280"/>
      <c r="U128" s="280"/>
      <c r="V128" s="280"/>
      <c r="W128" s="280"/>
      <c r="X128" s="280"/>
      <c r="Y128" s="275"/>
      <c r="Z128" s="315"/>
      <c r="AA128" s="417"/>
      <c r="AB128" s="417"/>
      <c r="AC128" s="417"/>
      <c r="AD128" s="417"/>
      <c r="AE128" s="417"/>
      <c r="AF128" s="418"/>
      <c r="AH128" s="359" t="s">
        <v>119</v>
      </c>
      <c r="AI128" s="353" t="e">
        <f>#REF!*24</f>
        <v>#REF!</v>
      </c>
      <c r="AJ128" s="352" t="e">
        <f t="shared" si="22"/>
        <v>#REF!</v>
      </c>
      <c r="AK128" s="362" t="e">
        <f t="shared" si="23"/>
        <v>#REF!</v>
      </c>
      <c r="AL128" s="362" t="e">
        <f t="shared" si="23"/>
        <v>#REF!</v>
      </c>
      <c r="AM128" s="362" t="e">
        <f t="shared" si="23"/>
        <v>#REF!</v>
      </c>
      <c r="AN128" s="362" t="e">
        <f t="shared" si="23"/>
        <v>#REF!</v>
      </c>
      <c r="AO128" s="528" t="e">
        <f t="shared" si="23"/>
        <v>#REF!</v>
      </c>
    </row>
    <row r="129" spans="1:41" ht="13.15">
      <c r="A129" s="264"/>
      <c r="B129" s="328"/>
      <c r="C129" s="368" t="s">
        <v>152</v>
      </c>
      <c r="D129" s="318" t="s">
        <v>29</v>
      </c>
      <c r="E129" s="438">
        <f>ROUND(E128*$R$154,0)</f>
        <v>0</v>
      </c>
      <c r="F129" s="438">
        <f>ROUND(F128*$R$154,0)</f>
        <v>0</v>
      </c>
      <c r="G129" s="438">
        <f>ROUND(G128*$R$154,0)</f>
        <v>0</v>
      </c>
      <c r="H129" s="438">
        <f>ROUND(H128*$R$154,0)</f>
        <v>0</v>
      </c>
      <c r="I129" s="438">
        <f>ROUND(I128*$R$154,0)</f>
        <v>0</v>
      </c>
      <c r="J129" s="441">
        <f>SUM(E129:I129)</f>
        <v>0</v>
      </c>
      <c r="L129" s="499"/>
      <c r="M129" s="496"/>
      <c r="N129" s="494">
        <v>1.03</v>
      </c>
      <c r="O129" s="495">
        <v>0</v>
      </c>
      <c r="P129" s="321">
        <f>$R$17</f>
        <v>12</v>
      </c>
      <c r="Q129" s="237">
        <v>0</v>
      </c>
      <c r="R129" s="321"/>
      <c r="S129" s="502"/>
      <c r="T129" s="280"/>
      <c r="U129" s="280"/>
      <c r="V129" s="280"/>
      <c r="W129" s="280"/>
      <c r="X129" s="280"/>
      <c r="Y129" s="275"/>
      <c r="Z129" s="315"/>
      <c r="AA129" s="417"/>
      <c r="AB129" s="417"/>
      <c r="AC129" s="417"/>
      <c r="AD129" s="417"/>
      <c r="AE129" s="417"/>
      <c r="AF129" s="418"/>
      <c r="AH129" s="359" t="s">
        <v>120</v>
      </c>
      <c r="AI129" s="353" t="e">
        <f>#REF!*24</f>
        <v>#REF!</v>
      </c>
      <c r="AJ129" s="352" t="e">
        <f t="shared" si="22"/>
        <v>#REF!</v>
      </c>
      <c r="AK129" s="362" t="e">
        <f t="shared" si="23"/>
        <v>#REF!</v>
      </c>
      <c r="AL129" s="362" t="e">
        <f t="shared" si="23"/>
        <v>#REF!</v>
      </c>
      <c r="AM129" s="362" t="e">
        <f t="shared" si="23"/>
        <v>#REF!</v>
      </c>
      <c r="AN129" s="362" t="e">
        <f t="shared" si="23"/>
        <v>#REF!</v>
      </c>
      <c r="AO129" s="528" t="e">
        <f t="shared" si="23"/>
        <v>#REF!</v>
      </c>
    </row>
    <row r="130" spans="1:41" ht="15">
      <c r="A130" s="264"/>
      <c r="B130" s="328"/>
      <c r="C130" s="368" t="s">
        <v>152</v>
      </c>
      <c r="D130" s="318" t="s">
        <v>28</v>
      </c>
      <c r="E130" s="456">
        <f>ROUND($R$155*E126,0)</f>
        <v>0</v>
      </c>
      <c r="F130" s="456">
        <f>ROUND($R$155*F126,0)</f>
        <v>0</v>
      </c>
      <c r="G130" s="456">
        <f>ROUND($R$155*G126,0)</f>
        <v>0</v>
      </c>
      <c r="H130" s="456">
        <f>ROUND($R$155*H126,0)</f>
        <v>0</v>
      </c>
      <c r="I130" s="456">
        <f>ROUND($R$155*I126,0)</f>
        <v>0</v>
      </c>
      <c r="J130" s="457">
        <f>SUM(E130:I130)</f>
        <v>0</v>
      </c>
      <c r="L130" s="499"/>
      <c r="M130" s="496"/>
      <c r="N130" s="494">
        <v>1.03</v>
      </c>
      <c r="O130" s="495">
        <v>0</v>
      </c>
      <c r="P130" s="321">
        <f>$R$18</f>
        <v>12</v>
      </c>
      <c r="Q130" s="237">
        <v>0</v>
      </c>
      <c r="R130" s="321"/>
      <c r="S130" s="502"/>
      <c r="T130" s="280"/>
      <c r="U130" s="280"/>
      <c r="V130" s="280"/>
      <c r="W130" s="280"/>
      <c r="X130" s="280"/>
      <c r="Y130" s="275"/>
      <c r="Z130" s="315"/>
      <c r="AA130" s="417"/>
      <c r="AB130" s="417"/>
      <c r="AC130" s="417"/>
      <c r="AD130" s="417"/>
      <c r="AE130" s="417"/>
      <c r="AF130" s="418"/>
      <c r="AH130" s="359" t="s">
        <v>121</v>
      </c>
      <c r="AI130" s="353" t="e">
        <f>#REF!*24</f>
        <v>#REF!</v>
      </c>
      <c r="AJ130" s="352" t="e">
        <f t="shared" si="22"/>
        <v>#REF!</v>
      </c>
      <c r="AK130" s="362" t="e">
        <f t="shared" si="23"/>
        <v>#REF!</v>
      </c>
      <c r="AL130" s="362" t="e">
        <f t="shared" si="23"/>
        <v>#REF!</v>
      </c>
      <c r="AM130" s="362" t="e">
        <f t="shared" si="23"/>
        <v>#REF!</v>
      </c>
      <c r="AN130" s="362" t="e">
        <f t="shared" si="23"/>
        <v>#REF!</v>
      </c>
      <c r="AO130" s="528" t="e">
        <f t="shared" si="23"/>
        <v>#REF!</v>
      </c>
    </row>
    <row r="131" spans="1:41" ht="13.15">
      <c r="A131" s="264"/>
      <c r="B131" s="328"/>
      <c r="C131" s="338"/>
      <c r="D131" s="322" t="s">
        <v>157</v>
      </c>
      <c r="E131" s="458">
        <f>SUM(E129:E130)</f>
        <v>0</v>
      </c>
      <c r="F131" s="458">
        <f t="shared" ref="F131:I131" si="24">SUM(F129:F130)</f>
        <v>0</v>
      </c>
      <c r="G131" s="458">
        <f t="shared" si="24"/>
        <v>0</v>
      </c>
      <c r="H131" s="458">
        <f t="shared" si="24"/>
        <v>0</v>
      </c>
      <c r="I131" s="458">
        <f t="shared" si="24"/>
        <v>0</v>
      </c>
      <c r="J131" s="459">
        <f>SUM(J129:J130)</f>
        <v>0</v>
      </c>
      <c r="L131" s="499"/>
      <c r="M131" s="496"/>
      <c r="N131" s="318"/>
      <c r="O131" s="501"/>
      <c r="P131" s="321"/>
      <c r="Q131" s="502"/>
      <c r="R131" s="321"/>
      <c r="S131" s="502"/>
      <c r="T131" s="256"/>
      <c r="U131" s="558"/>
      <c r="Y131" s="275"/>
      <c r="Z131" s="315"/>
      <c r="AA131" s="417"/>
      <c r="AB131" s="417"/>
      <c r="AC131" s="417"/>
      <c r="AD131" s="417"/>
      <c r="AE131" s="417"/>
      <c r="AF131" s="418"/>
      <c r="AH131" s="359" t="s">
        <v>122</v>
      </c>
      <c r="AI131" s="353" t="e">
        <f>#REF!*24</f>
        <v>#REF!</v>
      </c>
      <c r="AJ131" s="352" t="e">
        <f t="shared" si="22"/>
        <v>#REF!</v>
      </c>
      <c r="AK131" s="362" t="e">
        <f t="shared" si="23"/>
        <v>#REF!</v>
      </c>
      <c r="AL131" s="362" t="e">
        <f t="shared" si="23"/>
        <v>#REF!</v>
      </c>
      <c r="AM131" s="362" t="e">
        <f t="shared" si="23"/>
        <v>#REF!</v>
      </c>
      <c r="AN131" s="362" t="e">
        <f t="shared" si="23"/>
        <v>#REF!</v>
      </c>
      <c r="AO131" s="528" t="e">
        <f t="shared" si="23"/>
        <v>#REF!</v>
      </c>
    </row>
    <row r="132" spans="1:41" ht="13.15">
      <c r="A132" s="264"/>
      <c r="B132" s="328"/>
      <c r="C132" s="338"/>
      <c r="D132" s="318"/>
      <c r="E132" s="268"/>
      <c r="F132" s="268"/>
      <c r="G132" s="268"/>
      <c r="H132" s="268"/>
      <c r="I132" s="268"/>
      <c r="J132" s="291"/>
      <c r="L132" s="499"/>
      <c r="M132" s="496"/>
      <c r="N132" s="337"/>
      <c r="O132" s="496"/>
      <c r="P132" s="337"/>
      <c r="Q132" s="503"/>
      <c r="R132" s="337"/>
      <c r="S132" s="503"/>
      <c r="T132" s="274"/>
      <c r="U132" s="274"/>
      <c r="V132" s="274"/>
      <c r="W132" s="274"/>
      <c r="X132" s="274"/>
      <c r="Y132" s="275"/>
      <c r="Z132" s="315"/>
      <c r="AA132" s="417"/>
      <c r="AB132" s="417"/>
      <c r="AC132" s="417"/>
      <c r="AD132" s="417"/>
      <c r="AE132" s="417"/>
      <c r="AF132" s="418"/>
      <c r="AH132" s="358" t="s">
        <v>123</v>
      </c>
      <c r="AI132" s="353" t="e">
        <f>#REF!*24</f>
        <v>#REF!</v>
      </c>
      <c r="AJ132" s="352" t="e">
        <f t="shared" si="22"/>
        <v>#REF!</v>
      </c>
      <c r="AK132" s="362" t="e">
        <f t="shared" si="23"/>
        <v>#REF!</v>
      </c>
      <c r="AL132" s="362" t="e">
        <f t="shared" si="23"/>
        <v>#REF!</v>
      </c>
      <c r="AM132" s="362" t="e">
        <f t="shared" si="23"/>
        <v>#REF!</v>
      </c>
      <c r="AN132" s="362" t="e">
        <f t="shared" si="23"/>
        <v>#REF!</v>
      </c>
      <c r="AO132" s="528" t="e">
        <f t="shared" si="23"/>
        <v>#REF!</v>
      </c>
    </row>
    <row r="133" spans="1:41" ht="13.15">
      <c r="A133" s="110"/>
      <c r="B133" s="340" t="s">
        <v>116</v>
      </c>
      <c r="C133" s="368" t="s">
        <v>152</v>
      </c>
      <c r="D133" s="337" t="s">
        <v>112</v>
      </c>
      <c r="E133" s="338">
        <f>ROUND($O133*$P133*Q133,6)</f>
        <v>0</v>
      </c>
      <c r="F133" s="338">
        <f>ROUND($O134*$P134*Q134,6)</f>
        <v>0</v>
      </c>
      <c r="G133" s="338">
        <f>ROUND($O135*$P135*Q135,6)</f>
        <v>0</v>
      </c>
      <c r="H133" s="338">
        <f>ROUND($O136*$P136*Q136,6)</f>
        <v>0</v>
      </c>
      <c r="I133" s="338">
        <f>ROUND($O137*$P137*Q137,6)</f>
        <v>0</v>
      </c>
      <c r="J133" s="291"/>
      <c r="L133" s="405">
        <v>0</v>
      </c>
      <c r="M133" s="498">
        <f>ROUND(L133/12,2)</f>
        <v>0</v>
      </c>
      <c r="N133" s="494">
        <v>1</v>
      </c>
      <c r="O133" s="495">
        <v>0</v>
      </c>
      <c r="P133" s="321">
        <f>$R$14</f>
        <v>12</v>
      </c>
      <c r="Q133" s="494">
        <v>0</v>
      </c>
      <c r="R133" s="321"/>
      <c r="S133" s="318"/>
      <c r="T133" s="280" t="e">
        <f>(E136+E137)/E135</f>
        <v>#DIV/0!</v>
      </c>
      <c r="U133" s="280" t="e">
        <f>(F136+F137)/F135</f>
        <v>#DIV/0!</v>
      </c>
      <c r="V133" s="280" t="e">
        <f>(G136+G137)/G135</f>
        <v>#DIV/0!</v>
      </c>
      <c r="W133" s="280" t="e">
        <f>(H136+H137)/H135</f>
        <v>#DIV/0!</v>
      </c>
      <c r="X133" s="280" t="e">
        <f>(I136+I137)/I135</f>
        <v>#DIV/0!</v>
      </c>
      <c r="Y133" s="530"/>
      <c r="Z133" s="413" t="str">
        <f>C133</f>
        <v>Not Allowed</v>
      </c>
      <c r="AA133" s="417">
        <f>ROUND(VLOOKUP($C133,$AH$125:$AO$148,4,FALSE)*E133,0)</f>
        <v>0</v>
      </c>
      <c r="AB133" s="417">
        <f>ROUND(VLOOKUP($C133,$AH$125:$AO$148,5,FALSE)*F133,0)</f>
        <v>0</v>
      </c>
      <c r="AC133" s="417">
        <f>ROUND(VLOOKUP($C133,$AH$125:$AO$148,6,FALSE)*G133,0)</f>
        <v>0</v>
      </c>
      <c r="AD133" s="417">
        <f>ROUND(VLOOKUP($C133,$AH$125:$AO$148,7,FALSE)*H133,0)</f>
        <v>0</v>
      </c>
      <c r="AE133" s="417">
        <f>ROUND(VLOOKUP($C133,$AH$125:$AO$148,8,FALSE)*I133,0)</f>
        <v>0</v>
      </c>
      <c r="AF133" s="418">
        <f>SUM(AA133:AE133)</f>
        <v>0</v>
      </c>
      <c r="AH133" s="360" t="s">
        <v>124</v>
      </c>
      <c r="AI133" s="353" t="e">
        <f>#REF!*24</f>
        <v>#REF!</v>
      </c>
      <c r="AJ133" s="352" t="e">
        <f t="shared" si="22"/>
        <v>#REF!</v>
      </c>
      <c r="AK133" s="362" t="e">
        <f t="shared" si="23"/>
        <v>#REF!</v>
      </c>
      <c r="AL133" s="362" t="e">
        <f t="shared" si="23"/>
        <v>#REF!</v>
      </c>
      <c r="AM133" s="362" t="e">
        <f t="shared" si="23"/>
        <v>#REF!</v>
      </c>
      <c r="AN133" s="362" t="e">
        <f t="shared" si="23"/>
        <v>#REF!</v>
      </c>
      <c r="AO133" s="528" t="e">
        <f t="shared" si="23"/>
        <v>#REF!</v>
      </c>
    </row>
    <row r="134" spans="1:41" ht="13.15">
      <c r="A134" s="252"/>
      <c r="B134" s="340"/>
      <c r="C134" s="368" t="s">
        <v>152</v>
      </c>
      <c r="D134" s="337" t="s">
        <v>158</v>
      </c>
      <c r="E134" s="294">
        <f>Q133</f>
        <v>0</v>
      </c>
      <c r="F134" s="294">
        <f>Q134</f>
        <v>0</v>
      </c>
      <c r="G134" s="294">
        <f>Q135</f>
        <v>0</v>
      </c>
      <c r="H134" s="294">
        <f>Q136</f>
        <v>0</v>
      </c>
      <c r="I134" s="294">
        <f>Q137</f>
        <v>0</v>
      </c>
      <c r="J134" s="291"/>
      <c r="L134" s="500"/>
      <c r="M134" s="498"/>
      <c r="N134" s="494">
        <v>1.03</v>
      </c>
      <c r="O134" s="495">
        <v>0</v>
      </c>
      <c r="P134" s="321">
        <f>$R$15</f>
        <v>12</v>
      </c>
      <c r="Q134" s="237">
        <v>0</v>
      </c>
      <c r="R134" s="321"/>
      <c r="S134" s="502"/>
      <c r="T134" s="280"/>
      <c r="U134" s="280"/>
      <c r="V134" s="280"/>
      <c r="W134" s="280"/>
      <c r="X134" s="280"/>
      <c r="Y134" s="530"/>
      <c r="Z134" s="413"/>
      <c r="AA134" s="417"/>
      <c r="AB134" s="417"/>
      <c r="AC134" s="417"/>
      <c r="AD134" s="417"/>
      <c r="AE134" s="417"/>
      <c r="AF134" s="418"/>
      <c r="AH134" s="360" t="s">
        <v>125</v>
      </c>
      <c r="AI134" s="353" t="e">
        <f>#REF!*24</f>
        <v>#REF!</v>
      </c>
      <c r="AJ134" s="352" t="e">
        <f t="shared" si="22"/>
        <v>#REF!</v>
      </c>
      <c r="AK134" s="362" t="e">
        <f t="shared" si="23"/>
        <v>#REF!</v>
      </c>
      <c r="AL134" s="362" t="e">
        <f t="shared" si="23"/>
        <v>#REF!</v>
      </c>
      <c r="AM134" s="362" t="e">
        <f t="shared" si="23"/>
        <v>#REF!</v>
      </c>
      <c r="AN134" s="362" t="e">
        <f t="shared" si="23"/>
        <v>#REF!</v>
      </c>
      <c r="AO134" s="528" t="e">
        <f t="shared" si="23"/>
        <v>#REF!</v>
      </c>
    </row>
    <row r="135" spans="1:41" ht="13.15">
      <c r="A135" s="264"/>
      <c r="B135" s="328"/>
      <c r="C135" s="368" t="s">
        <v>152</v>
      </c>
      <c r="D135" s="318" t="s">
        <v>14</v>
      </c>
      <c r="E135" s="439">
        <f>ROUND(M133*E133*N133,0)</f>
        <v>0</v>
      </c>
      <c r="F135" s="439">
        <f>ROUND(M133*F133*N133*N134,0)</f>
        <v>0</v>
      </c>
      <c r="G135" s="439">
        <f>ROUND(M133*G133*N133*N134*N135,0)</f>
        <v>0</v>
      </c>
      <c r="H135" s="439">
        <f>ROUND(M133*H133*N133*N134*N135*N136,0)</f>
        <v>0</v>
      </c>
      <c r="I135" s="439">
        <f>ROUND(M133*I133*N133*N134*N135*N136*N137,0)</f>
        <v>0</v>
      </c>
      <c r="J135" s="441">
        <f>SUM(E135:I135)</f>
        <v>0</v>
      </c>
      <c r="L135" s="499"/>
      <c r="M135" s="496"/>
      <c r="N135" s="494">
        <v>1.03</v>
      </c>
      <c r="O135" s="495">
        <v>0</v>
      </c>
      <c r="P135" s="321">
        <f>$R$16</f>
        <v>12</v>
      </c>
      <c r="Q135" s="237">
        <v>0</v>
      </c>
      <c r="R135" s="321"/>
      <c r="S135" s="502"/>
      <c r="T135" s="280"/>
      <c r="U135" s="280"/>
      <c r="V135" s="280"/>
      <c r="W135" s="280"/>
      <c r="X135" s="280"/>
      <c r="Y135" s="275"/>
      <c r="Z135" s="315"/>
      <c r="AA135" s="417"/>
      <c r="AB135" s="417"/>
      <c r="AC135" s="417"/>
      <c r="AD135" s="417"/>
      <c r="AE135" s="417"/>
      <c r="AF135" s="418"/>
      <c r="AH135" s="360" t="s">
        <v>198</v>
      </c>
      <c r="AI135" s="353" t="e">
        <f>#REF!*24</f>
        <v>#REF!</v>
      </c>
      <c r="AJ135" s="352" t="e">
        <f t="shared" si="22"/>
        <v>#REF!</v>
      </c>
      <c r="AK135" s="362" t="e">
        <f t="shared" si="23"/>
        <v>#REF!</v>
      </c>
      <c r="AL135" s="362" t="e">
        <f t="shared" si="23"/>
        <v>#REF!</v>
      </c>
      <c r="AM135" s="362" t="e">
        <f t="shared" si="23"/>
        <v>#REF!</v>
      </c>
      <c r="AN135" s="362" t="e">
        <f t="shared" si="23"/>
        <v>#REF!</v>
      </c>
      <c r="AO135" s="528" t="e">
        <f t="shared" si="23"/>
        <v>#REF!</v>
      </c>
    </row>
    <row r="136" spans="1:41" ht="13.15">
      <c r="A136" s="264"/>
      <c r="B136" s="328"/>
      <c r="C136" s="368" t="s">
        <v>152</v>
      </c>
      <c r="D136" s="318" t="s">
        <v>29</v>
      </c>
      <c r="E136" s="438">
        <f>ROUND(E135*$R$154,0)</f>
        <v>0</v>
      </c>
      <c r="F136" s="438">
        <f>ROUND(F135*$R$154,0)</f>
        <v>0</v>
      </c>
      <c r="G136" s="438">
        <f>ROUND(G135*$R$154,0)</f>
        <v>0</v>
      </c>
      <c r="H136" s="438">
        <f>ROUND(H135*$R$154,0)</f>
        <v>0</v>
      </c>
      <c r="I136" s="438">
        <f>ROUND(I135*$R$154,0)</f>
        <v>0</v>
      </c>
      <c r="J136" s="441">
        <f>SUM(E136:I136)</f>
        <v>0</v>
      </c>
      <c r="L136" s="499"/>
      <c r="M136" s="496"/>
      <c r="N136" s="494">
        <v>1.03</v>
      </c>
      <c r="O136" s="495">
        <v>0</v>
      </c>
      <c r="P136" s="321">
        <f>$R$17</f>
        <v>12</v>
      </c>
      <c r="Q136" s="237">
        <v>0</v>
      </c>
      <c r="R136" s="321"/>
      <c r="S136" s="502"/>
      <c r="T136" s="280"/>
      <c r="U136" s="280"/>
      <c r="V136" s="280"/>
      <c r="W136" s="280"/>
      <c r="X136" s="280"/>
      <c r="Y136" s="275"/>
      <c r="Z136" s="315"/>
      <c r="AA136" s="417"/>
      <c r="AB136" s="417"/>
      <c r="AC136" s="417"/>
      <c r="AD136" s="417"/>
      <c r="AE136" s="417"/>
      <c r="AF136" s="418"/>
      <c r="AH136" s="360" t="s">
        <v>190</v>
      </c>
      <c r="AI136" s="353" t="e">
        <f>#REF!*24</f>
        <v>#REF!</v>
      </c>
      <c r="AJ136" s="352" t="e">
        <f t="shared" si="22"/>
        <v>#REF!</v>
      </c>
      <c r="AK136" s="362" t="e">
        <f t="shared" si="23"/>
        <v>#REF!</v>
      </c>
      <c r="AL136" s="362" t="e">
        <f t="shared" si="23"/>
        <v>#REF!</v>
      </c>
      <c r="AM136" s="362" t="e">
        <f t="shared" si="23"/>
        <v>#REF!</v>
      </c>
      <c r="AN136" s="362" t="e">
        <f t="shared" si="23"/>
        <v>#REF!</v>
      </c>
      <c r="AO136" s="528" t="e">
        <f t="shared" si="23"/>
        <v>#REF!</v>
      </c>
    </row>
    <row r="137" spans="1:41" ht="15">
      <c r="A137" s="264"/>
      <c r="B137" s="328"/>
      <c r="C137" s="368" t="s">
        <v>152</v>
      </c>
      <c r="D137" s="318" t="s">
        <v>28</v>
      </c>
      <c r="E137" s="456">
        <f>ROUND($R$155*E133,0)</f>
        <v>0</v>
      </c>
      <c r="F137" s="456">
        <f>ROUND($R$155*F133,0)</f>
        <v>0</v>
      </c>
      <c r="G137" s="456">
        <f>ROUND($R$155*G133,0)</f>
        <v>0</v>
      </c>
      <c r="H137" s="456">
        <f>ROUND($R$155*H133,0)</f>
        <v>0</v>
      </c>
      <c r="I137" s="456">
        <f>ROUND($R$155*I133,0)</f>
        <v>0</v>
      </c>
      <c r="J137" s="457">
        <f>SUM(E137:I137)</f>
        <v>0</v>
      </c>
      <c r="L137" s="499"/>
      <c r="M137" s="496"/>
      <c r="N137" s="494">
        <v>1.03</v>
      </c>
      <c r="O137" s="495">
        <v>0</v>
      </c>
      <c r="P137" s="321">
        <f>$R$18</f>
        <v>12</v>
      </c>
      <c r="Q137" s="237">
        <v>0</v>
      </c>
      <c r="R137" s="321"/>
      <c r="S137" s="502"/>
      <c r="T137" s="280"/>
      <c r="U137" s="280"/>
      <c r="V137" s="280"/>
      <c r="W137" s="280"/>
      <c r="X137" s="280"/>
      <c r="Y137" s="275"/>
      <c r="Z137" s="315"/>
      <c r="AA137" s="417"/>
      <c r="AB137" s="417"/>
      <c r="AC137" s="417"/>
      <c r="AD137" s="417"/>
      <c r="AE137" s="417"/>
      <c r="AF137" s="418"/>
      <c r="AH137" s="360" t="s">
        <v>191</v>
      </c>
      <c r="AI137" s="353" t="e">
        <f>#REF!*24</f>
        <v>#REF!</v>
      </c>
      <c r="AJ137" s="352" t="e">
        <f t="shared" si="22"/>
        <v>#REF!</v>
      </c>
      <c r="AK137" s="362" t="e">
        <f t="shared" si="23"/>
        <v>#REF!</v>
      </c>
      <c r="AL137" s="362" t="e">
        <f t="shared" si="23"/>
        <v>#REF!</v>
      </c>
      <c r="AM137" s="362" t="e">
        <f t="shared" si="23"/>
        <v>#REF!</v>
      </c>
      <c r="AN137" s="362" t="e">
        <f t="shared" si="23"/>
        <v>#REF!</v>
      </c>
      <c r="AO137" s="528" t="e">
        <f t="shared" si="23"/>
        <v>#REF!</v>
      </c>
    </row>
    <row r="138" spans="1:41" ht="13.15">
      <c r="A138" s="264"/>
      <c r="B138" s="328"/>
      <c r="C138" s="338"/>
      <c r="D138" s="322" t="s">
        <v>157</v>
      </c>
      <c r="E138" s="458">
        <f>SUM(E136:E137)</f>
        <v>0</v>
      </c>
      <c r="F138" s="458">
        <f t="shared" ref="F138:I138" si="25">SUM(F136:F137)</f>
        <v>0</v>
      </c>
      <c r="G138" s="458">
        <f t="shared" si="25"/>
        <v>0</v>
      </c>
      <c r="H138" s="458">
        <f t="shared" si="25"/>
        <v>0</v>
      </c>
      <c r="I138" s="458">
        <f t="shared" si="25"/>
        <v>0</v>
      </c>
      <c r="J138" s="459">
        <f>SUM(J136:J137)</f>
        <v>0</v>
      </c>
      <c r="L138" s="499"/>
      <c r="M138" s="496"/>
      <c r="N138" s="318"/>
      <c r="O138" s="501"/>
      <c r="P138" s="321"/>
      <c r="Q138" s="502"/>
      <c r="R138" s="321"/>
      <c r="S138" s="502"/>
      <c r="T138" s="256"/>
      <c r="U138" s="558"/>
      <c r="Y138" s="275"/>
      <c r="Z138" s="315"/>
      <c r="AA138" s="417"/>
      <c r="AB138" s="417"/>
      <c r="AC138" s="417"/>
      <c r="AD138" s="417"/>
      <c r="AE138" s="417"/>
      <c r="AF138" s="418"/>
      <c r="AH138" s="360" t="s">
        <v>192</v>
      </c>
      <c r="AI138" s="353" t="e">
        <f>#REF!*24</f>
        <v>#REF!</v>
      </c>
      <c r="AJ138" s="352" t="e">
        <f t="shared" si="22"/>
        <v>#REF!</v>
      </c>
      <c r="AK138" s="362" t="e">
        <f t="shared" si="23"/>
        <v>#REF!</v>
      </c>
      <c r="AL138" s="362" t="e">
        <f t="shared" si="23"/>
        <v>#REF!</v>
      </c>
      <c r="AM138" s="362" t="e">
        <f t="shared" si="23"/>
        <v>#REF!</v>
      </c>
      <c r="AN138" s="362" t="e">
        <f t="shared" si="23"/>
        <v>#REF!</v>
      </c>
      <c r="AO138" s="528" t="e">
        <f t="shared" si="23"/>
        <v>#REF!</v>
      </c>
    </row>
    <row r="139" spans="1:41" ht="13.15">
      <c r="A139" s="264"/>
      <c r="B139" s="328"/>
      <c r="C139" s="338"/>
      <c r="D139" s="318"/>
      <c r="E139" s="446"/>
      <c r="F139" s="446"/>
      <c r="G139" s="446"/>
      <c r="H139" s="446"/>
      <c r="I139" s="446"/>
      <c r="J139" s="444"/>
      <c r="L139" s="499"/>
      <c r="M139" s="496"/>
      <c r="N139" s="337"/>
      <c r="O139" s="496"/>
      <c r="P139" s="337"/>
      <c r="Q139" s="503"/>
      <c r="R139" s="337"/>
      <c r="S139" s="503"/>
      <c r="T139" s="274"/>
      <c r="U139" s="274"/>
      <c r="V139" s="274"/>
      <c r="W139" s="274"/>
      <c r="X139" s="274"/>
      <c r="Y139" s="275"/>
      <c r="Z139" s="315"/>
      <c r="AA139" s="417"/>
      <c r="AB139" s="417"/>
      <c r="AC139" s="417"/>
      <c r="AD139" s="417"/>
      <c r="AE139" s="417"/>
      <c r="AF139" s="418"/>
      <c r="AH139" s="360" t="s">
        <v>193</v>
      </c>
      <c r="AI139" s="353" t="e">
        <f>#REF!*24</f>
        <v>#REF!</v>
      </c>
      <c r="AJ139" s="352" t="e">
        <f t="shared" si="22"/>
        <v>#REF!</v>
      </c>
      <c r="AK139" s="362" t="e">
        <f t="shared" si="23"/>
        <v>#REF!</v>
      </c>
      <c r="AL139" s="362" t="e">
        <f t="shared" si="23"/>
        <v>#REF!</v>
      </c>
      <c r="AM139" s="362" t="e">
        <f t="shared" si="23"/>
        <v>#REF!</v>
      </c>
      <c r="AN139" s="362" t="e">
        <f t="shared" si="23"/>
        <v>#REF!</v>
      </c>
      <c r="AO139" s="528" t="e">
        <f t="shared" si="23"/>
        <v>#REF!</v>
      </c>
    </row>
    <row r="140" spans="1:41" ht="13.15">
      <c r="A140" s="110"/>
      <c r="B140" s="340" t="s">
        <v>116</v>
      </c>
      <c r="C140" s="368" t="s">
        <v>152</v>
      </c>
      <c r="D140" s="337" t="s">
        <v>112</v>
      </c>
      <c r="E140" s="338">
        <f>ROUND($O140*$P140*Q140,6)</f>
        <v>0</v>
      </c>
      <c r="F140" s="338">
        <f>ROUND($O141*$P141*Q141,6)</f>
        <v>0</v>
      </c>
      <c r="G140" s="338">
        <f>ROUND($O142*$P142*Q142,6)</f>
        <v>0</v>
      </c>
      <c r="H140" s="338">
        <f>ROUND($O143*$P143*Q143,6)</f>
        <v>0</v>
      </c>
      <c r="I140" s="338">
        <f>ROUND($O144*$P144*Q144,6)</f>
        <v>0</v>
      </c>
      <c r="J140" s="291"/>
      <c r="L140" s="405">
        <v>0</v>
      </c>
      <c r="M140" s="498">
        <f>ROUND(L140/12,2)</f>
        <v>0</v>
      </c>
      <c r="N140" s="494">
        <v>1</v>
      </c>
      <c r="O140" s="495">
        <v>0</v>
      </c>
      <c r="P140" s="321">
        <f>$R$14</f>
        <v>12</v>
      </c>
      <c r="Q140" s="494">
        <v>0</v>
      </c>
      <c r="R140" s="321"/>
      <c r="S140" s="318"/>
      <c r="T140" s="280" t="e">
        <f>(E143+E144)/E142</f>
        <v>#DIV/0!</v>
      </c>
      <c r="U140" s="280" t="e">
        <f>(F143+F144)/F142</f>
        <v>#DIV/0!</v>
      </c>
      <c r="V140" s="280" t="e">
        <f>(G143+G144)/G142</f>
        <v>#DIV/0!</v>
      </c>
      <c r="W140" s="280" t="e">
        <f>(H143+H144)/H142</f>
        <v>#DIV/0!</v>
      </c>
      <c r="X140" s="280" t="e">
        <f>(I143+I144)/I142</f>
        <v>#DIV/0!</v>
      </c>
      <c r="Y140" s="530"/>
      <c r="Z140" s="413" t="str">
        <f>C140</f>
        <v>Not Allowed</v>
      </c>
      <c r="AA140" s="417">
        <f>ROUND(VLOOKUP($C140,$AH$125:$AO$148,4,FALSE)*E140,0)</f>
        <v>0</v>
      </c>
      <c r="AB140" s="417">
        <f>ROUND(VLOOKUP($C140,$AH$125:$AO$148,5,FALSE)*F140,0)</f>
        <v>0</v>
      </c>
      <c r="AC140" s="417">
        <f>ROUND(VLOOKUP($C140,$AH$125:$AO$148,6,FALSE)*G140,0)</f>
        <v>0</v>
      </c>
      <c r="AD140" s="417">
        <f>ROUND(VLOOKUP($C140,$AH$125:$AO$148,7,FALSE)*H140,0)</f>
        <v>0</v>
      </c>
      <c r="AE140" s="417">
        <f>ROUND(VLOOKUP($C140,$AH$125:$AO$148,8,FALSE)*I140,0)</f>
        <v>0</v>
      </c>
      <c r="AF140" s="418">
        <f>SUM(AA140:AE140)</f>
        <v>0</v>
      </c>
      <c r="AH140" s="360" t="s">
        <v>194</v>
      </c>
      <c r="AI140" s="353" t="e">
        <f>#REF!*24</f>
        <v>#REF!</v>
      </c>
      <c r="AJ140" s="352" t="e">
        <f t="shared" si="22"/>
        <v>#REF!</v>
      </c>
      <c r="AK140" s="362" t="e">
        <f t="shared" si="23"/>
        <v>#REF!</v>
      </c>
      <c r="AL140" s="362" t="e">
        <f t="shared" si="23"/>
        <v>#REF!</v>
      </c>
      <c r="AM140" s="362" t="e">
        <f t="shared" si="23"/>
        <v>#REF!</v>
      </c>
      <c r="AN140" s="362" t="e">
        <f t="shared" si="23"/>
        <v>#REF!</v>
      </c>
      <c r="AO140" s="528" t="e">
        <f t="shared" si="23"/>
        <v>#REF!</v>
      </c>
    </row>
    <row r="141" spans="1:41" ht="13.15">
      <c r="A141" s="252"/>
      <c r="B141" s="340"/>
      <c r="C141" s="368" t="s">
        <v>152</v>
      </c>
      <c r="D141" s="337" t="s">
        <v>158</v>
      </c>
      <c r="E141" s="294">
        <f>Q140</f>
        <v>0</v>
      </c>
      <c r="F141" s="294">
        <f>Q141</f>
        <v>0</v>
      </c>
      <c r="G141" s="294">
        <f>Q142</f>
        <v>0</v>
      </c>
      <c r="H141" s="294">
        <f>Q143</f>
        <v>0</v>
      </c>
      <c r="I141" s="294">
        <f>Q144</f>
        <v>0</v>
      </c>
      <c r="J141" s="291"/>
      <c r="L141" s="500"/>
      <c r="M141" s="498"/>
      <c r="N141" s="494">
        <v>1.03</v>
      </c>
      <c r="O141" s="495">
        <v>0</v>
      </c>
      <c r="P141" s="321">
        <f>$R$15</f>
        <v>12</v>
      </c>
      <c r="Q141" s="237">
        <v>0</v>
      </c>
      <c r="R141" s="321"/>
      <c r="S141" s="502"/>
      <c r="T141" s="280"/>
      <c r="U141" s="280"/>
      <c r="V141" s="280"/>
      <c r="W141" s="280"/>
      <c r="X141" s="280"/>
      <c r="Y141" s="530"/>
      <c r="Z141" s="413"/>
      <c r="AA141" s="417"/>
      <c r="AB141" s="417"/>
      <c r="AC141" s="417"/>
      <c r="AD141" s="417"/>
      <c r="AE141" s="417"/>
      <c r="AF141" s="418"/>
      <c r="AH141" s="360" t="s">
        <v>195</v>
      </c>
      <c r="AI141" s="353" t="e">
        <f>#REF!*24</f>
        <v>#REF!</v>
      </c>
      <c r="AJ141" s="352" t="e">
        <f t="shared" si="22"/>
        <v>#REF!</v>
      </c>
      <c r="AK141" s="362" t="e">
        <f t="shared" si="23"/>
        <v>#REF!</v>
      </c>
      <c r="AL141" s="362" t="e">
        <f t="shared" si="23"/>
        <v>#REF!</v>
      </c>
      <c r="AM141" s="362" t="e">
        <f t="shared" si="23"/>
        <v>#REF!</v>
      </c>
      <c r="AN141" s="362" t="e">
        <f t="shared" si="23"/>
        <v>#REF!</v>
      </c>
      <c r="AO141" s="528" t="e">
        <f t="shared" si="23"/>
        <v>#REF!</v>
      </c>
    </row>
    <row r="142" spans="1:41" ht="13.15">
      <c r="A142" s="264"/>
      <c r="B142" s="328"/>
      <c r="C142" s="368" t="s">
        <v>152</v>
      </c>
      <c r="D142" s="318" t="s">
        <v>14</v>
      </c>
      <c r="E142" s="439">
        <f>ROUND(M140*E140*N140,0)</f>
        <v>0</v>
      </c>
      <c r="F142" s="439">
        <f>ROUND(M140*F140*N140*N141,0)</f>
        <v>0</v>
      </c>
      <c r="G142" s="439">
        <f>ROUND(M140*G140*N140*N141*N142,0)</f>
        <v>0</v>
      </c>
      <c r="H142" s="439">
        <f>ROUND(M140*H140*N140*N141*N142*N143,0)</f>
        <v>0</v>
      </c>
      <c r="I142" s="439">
        <f>ROUND(M140*I140*N140*N141*N142*N143*N144,0)</f>
        <v>0</v>
      </c>
      <c r="J142" s="441">
        <f>SUM(E142:I142)</f>
        <v>0</v>
      </c>
      <c r="L142" s="499"/>
      <c r="M142" s="496"/>
      <c r="N142" s="494">
        <v>1.03</v>
      </c>
      <c r="O142" s="495">
        <v>0</v>
      </c>
      <c r="P142" s="321">
        <f>$R$16</f>
        <v>12</v>
      </c>
      <c r="Q142" s="237">
        <v>0</v>
      </c>
      <c r="R142" s="321"/>
      <c r="S142" s="502"/>
      <c r="T142" s="280"/>
      <c r="U142" s="280"/>
      <c r="V142" s="280"/>
      <c r="W142" s="280"/>
      <c r="X142" s="280"/>
      <c r="Y142" s="275"/>
      <c r="Z142" s="315"/>
      <c r="AA142" s="417"/>
      <c r="AB142" s="417"/>
      <c r="AC142" s="417"/>
      <c r="AD142" s="417"/>
      <c r="AE142" s="417"/>
      <c r="AF142" s="418"/>
      <c r="AH142" s="360" t="s">
        <v>126</v>
      </c>
      <c r="AI142" s="353" t="e">
        <f>#REF!*24</f>
        <v>#REF!</v>
      </c>
      <c r="AJ142" s="352" t="e">
        <f t="shared" si="22"/>
        <v>#REF!</v>
      </c>
      <c r="AK142" s="362" t="e">
        <f t="shared" si="23"/>
        <v>#REF!</v>
      </c>
      <c r="AL142" s="362" t="e">
        <f t="shared" si="23"/>
        <v>#REF!</v>
      </c>
      <c r="AM142" s="362" t="e">
        <f t="shared" si="23"/>
        <v>#REF!</v>
      </c>
      <c r="AN142" s="362" t="e">
        <f t="shared" si="23"/>
        <v>#REF!</v>
      </c>
      <c r="AO142" s="528" t="e">
        <f t="shared" si="23"/>
        <v>#REF!</v>
      </c>
    </row>
    <row r="143" spans="1:41" ht="13.15">
      <c r="A143" s="264"/>
      <c r="B143" s="328"/>
      <c r="C143" s="368" t="s">
        <v>152</v>
      </c>
      <c r="D143" s="318" t="s">
        <v>29</v>
      </c>
      <c r="E143" s="438">
        <f>ROUND(E142*$R$154,0)</f>
        <v>0</v>
      </c>
      <c r="F143" s="438">
        <f>ROUND(F142*$R$154,0)</f>
        <v>0</v>
      </c>
      <c r="G143" s="438">
        <f>ROUND(G142*$R$154,0)</f>
        <v>0</v>
      </c>
      <c r="H143" s="438">
        <f>ROUND(H142*$R$154,0)</f>
        <v>0</v>
      </c>
      <c r="I143" s="438">
        <f>ROUND(I142*$R$154,0)</f>
        <v>0</v>
      </c>
      <c r="J143" s="441">
        <f>SUM(E143:I143)</f>
        <v>0</v>
      </c>
      <c r="L143" s="499"/>
      <c r="M143" s="496"/>
      <c r="N143" s="494">
        <v>1.03</v>
      </c>
      <c r="O143" s="495">
        <v>0</v>
      </c>
      <c r="P143" s="321">
        <f>$R$17</f>
        <v>12</v>
      </c>
      <c r="Q143" s="237">
        <v>0</v>
      </c>
      <c r="R143" s="321"/>
      <c r="S143" s="502"/>
      <c r="T143" s="280"/>
      <c r="U143" s="280"/>
      <c r="V143" s="280"/>
      <c r="W143" s="280"/>
      <c r="X143" s="280"/>
      <c r="Y143" s="275"/>
      <c r="Z143" s="315"/>
      <c r="AA143" s="417"/>
      <c r="AB143" s="417"/>
      <c r="AC143" s="417"/>
      <c r="AD143" s="417"/>
      <c r="AE143" s="417"/>
      <c r="AF143" s="418"/>
      <c r="AH143" s="360" t="s">
        <v>196</v>
      </c>
      <c r="AI143" s="353" t="e">
        <f>#REF!*24</f>
        <v>#REF!</v>
      </c>
      <c r="AJ143" s="352" t="e">
        <f t="shared" si="22"/>
        <v>#REF!</v>
      </c>
      <c r="AK143" s="362" t="e">
        <f t="shared" ref="AK143:AO148" si="26">AJ143*AK$120</f>
        <v>#REF!</v>
      </c>
      <c r="AL143" s="362" t="e">
        <f t="shared" si="26"/>
        <v>#REF!</v>
      </c>
      <c r="AM143" s="362" t="e">
        <f t="shared" si="26"/>
        <v>#REF!</v>
      </c>
      <c r="AN143" s="362" t="e">
        <f t="shared" si="26"/>
        <v>#REF!</v>
      </c>
      <c r="AO143" s="528" t="e">
        <f t="shared" si="26"/>
        <v>#REF!</v>
      </c>
    </row>
    <row r="144" spans="1:41" ht="15">
      <c r="A144" s="264"/>
      <c r="B144" s="328"/>
      <c r="C144" s="368" t="s">
        <v>152</v>
      </c>
      <c r="D144" s="318" t="s">
        <v>28</v>
      </c>
      <c r="E144" s="456">
        <f>ROUND($R$155*E140,0)</f>
        <v>0</v>
      </c>
      <c r="F144" s="456">
        <f>ROUND($R$155*F140,0)</f>
        <v>0</v>
      </c>
      <c r="G144" s="456">
        <f>ROUND($R$155*G140,0)</f>
        <v>0</v>
      </c>
      <c r="H144" s="456">
        <f>ROUND($R$155*H140,0)</f>
        <v>0</v>
      </c>
      <c r="I144" s="456">
        <f>ROUND($R$155*I140,0)</f>
        <v>0</v>
      </c>
      <c r="J144" s="457">
        <f>SUM(E144:I144)</f>
        <v>0</v>
      </c>
      <c r="L144" s="499"/>
      <c r="M144" s="496"/>
      <c r="N144" s="494">
        <v>1.03</v>
      </c>
      <c r="O144" s="495">
        <v>0</v>
      </c>
      <c r="P144" s="321">
        <f>$R$18</f>
        <v>12</v>
      </c>
      <c r="Q144" s="237">
        <v>0</v>
      </c>
      <c r="R144" s="321"/>
      <c r="S144" s="502"/>
      <c r="T144" s="280"/>
      <c r="U144" s="280"/>
      <c r="V144" s="280"/>
      <c r="W144" s="280"/>
      <c r="X144" s="280"/>
      <c r="Y144" s="275"/>
      <c r="Z144" s="315"/>
      <c r="AA144" s="417"/>
      <c r="AB144" s="417"/>
      <c r="AC144" s="417"/>
      <c r="AD144" s="417"/>
      <c r="AE144" s="417"/>
      <c r="AF144" s="418"/>
      <c r="AH144" s="360" t="s">
        <v>197</v>
      </c>
      <c r="AI144" s="353" t="e">
        <f>#REF!*24</f>
        <v>#REF!</v>
      </c>
      <c r="AJ144" s="352" t="e">
        <f t="shared" si="22"/>
        <v>#REF!</v>
      </c>
      <c r="AK144" s="362" t="e">
        <f t="shared" si="26"/>
        <v>#REF!</v>
      </c>
      <c r="AL144" s="362" t="e">
        <f t="shared" si="26"/>
        <v>#REF!</v>
      </c>
      <c r="AM144" s="362" t="e">
        <f t="shared" si="26"/>
        <v>#REF!</v>
      </c>
      <c r="AN144" s="362" t="e">
        <f t="shared" si="26"/>
        <v>#REF!</v>
      </c>
      <c r="AO144" s="528" t="e">
        <f t="shared" si="26"/>
        <v>#REF!</v>
      </c>
    </row>
    <row r="145" spans="1:44" ht="13.5" customHeight="1">
      <c r="A145" s="264"/>
      <c r="B145" s="328"/>
      <c r="C145" s="338"/>
      <c r="D145" s="322" t="s">
        <v>157</v>
      </c>
      <c r="E145" s="458">
        <f>SUM(E143:E144)</f>
        <v>0</v>
      </c>
      <c r="F145" s="458">
        <f t="shared" ref="F145:I145" si="27">SUM(F143:F144)</f>
        <v>0</v>
      </c>
      <c r="G145" s="458">
        <f t="shared" si="27"/>
        <v>0</v>
      </c>
      <c r="H145" s="458">
        <f t="shared" si="27"/>
        <v>0</v>
      </c>
      <c r="I145" s="458">
        <f t="shared" si="27"/>
        <v>0</v>
      </c>
      <c r="J145" s="459">
        <f>SUM(J143:J144)</f>
        <v>0</v>
      </c>
      <c r="L145" s="499"/>
      <c r="M145" s="496"/>
      <c r="N145" s="318"/>
      <c r="O145" s="501"/>
      <c r="P145" s="321"/>
      <c r="Q145" s="502"/>
      <c r="R145" s="321"/>
      <c r="S145" s="502"/>
      <c r="T145" s="256"/>
      <c r="U145" s="558"/>
      <c r="Y145" s="275"/>
      <c r="Z145" s="315"/>
      <c r="AA145" s="417"/>
      <c r="AB145" s="417"/>
      <c r="AC145" s="417"/>
      <c r="AD145" s="417"/>
      <c r="AE145" s="417"/>
      <c r="AF145" s="418"/>
      <c r="AH145" s="360" t="s">
        <v>199</v>
      </c>
      <c r="AI145" s="353" t="e">
        <f>#REF!*24</f>
        <v>#REF!</v>
      </c>
      <c r="AJ145" s="352" t="e">
        <f t="shared" si="22"/>
        <v>#REF!</v>
      </c>
      <c r="AK145" s="362" t="e">
        <f t="shared" si="26"/>
        <v>#REF!</v>
      </c>
      <c r="AL145" s="362" t="e">
        <f t="shared" si="26"/>
        <v>#REF!</v>
      </c>
      <c r="AM145" s="362" t="e">
        <f t="shared" si="26"/>
        <v>#REF!</v>
      </c>
      <c r="AN145" s="362" t="e">
        <f t="shared" si="26"/>
        <v>#REF!</v>
      </c>
      <c r="AO145" s="528" t="e">
        <f t="shared" si="26"/>
        <v>#REF!</v>
      </c>
    </row>
    <row r="146" spans="1:44" ht="13.15">
      <c r="A146" s="264"/>
      <c r="B146" s="328"/>
      <c r="C146" s="338"/>
      <c r="D146" s="318"/>
      <c r="E146" s="268"/>
      <c r="F146" s="268"/>
      <c r="G146" s="268"/>
      <c r="H146" s="268"/>
      <c r="I146" s="268"/>
      <c r="J146" s="291"/>
      <c r="L146" s="499"/>
      <c r="M146" s="496"/>
      <c r="N146" s="337"/>
      <c r="O146" s="496"/>
      <c r="P146" s="337"/>
      <c r="Q146" s="503"/>
      <c r="R146" s="337"/>
      <c r="S146" s="503"/>
      <c r="T146" s="274"/>
      <c r="U146" s="274"/>
      <c r="V146" s="274"/>
      <c r="W146" s="274"/>
      <c r="X146" s="274"/>
      <c r="Y146" s="275"/>
      <c r="Z146" s="315"/>
      <c r="AA146" s="417"/>
      <c r="AB146" s="417"/>
      <c r="AC146" s="417"/>
      <c r="AD146" s="417"/>
      <c r="AE146" s="417"/>
      <c r="AF146" s="418"/>
      <c r="AH146" s="360" t="s">
        <v>169</v>
      </c>
      <c r="AI146" s="353" t="e">
        <f>#REF!*24</f>
        <v>#REF!</v>
      </c>
      <c r="AJ146" s="352" t="e">
        <f t="shared" si="22"/>
        <v>#REF!</v>
      </c>
      <c r="AK146" s="362" t="e">
        <f t="shared" si="26"/>
        <v>#REF!</v>
      </c>
      <c r="AL146" s="362" t="e">
        <f t="shared" si="26"/>
        <v>#REF!</v>
      </c>
      <c r="AM146" s="362" t="e">
        <f t="shared" si="26"/>
        <v>#REF!</v>
      </c>
      <c r="AN146" s="362" t="e">
        <f t="shared" si="26"/>
        <v>#REF!</v>
      </c>
      <c r="AO146" s="528" t="e">
        <f t="shared" si="26"/>
        <v>#REF!</v>
      </c>
    </row>
    <row r="147" spans="1:44" ht="13.15">
      <c r="A147" s="110"/>
      <c r="B147" s="340" t="s">
        <v>116</v>
      </c>
      <c r="C147" s="368" t="s">
        <v>152</v>
      </c>
      <c r="D147" s="337" t="s">
        <v>112</v>
      </c>
      <c r="E147" s="338">
        <f>ROUND($O147*$P147*Q147,6)</f>
        <v>0</v>
      </c>
      <c r="F147" s="338">
        <f>ROUND($O148*$P148*Q148,6)</f>
        <v>0</v>
      </c>
      <c r="G147" s="338">
        <f>ROUND($O149*$P149*Q149,6)</f>
        <v>0</v>
      </c>
      <c r="H147" s="338">
        <f>ROUND($O150*$P150*Q150,6)</f>
        <v>0</v>
      </c>
      <c r="I147" s="338">
        <f>ROUND($O151*$P151*Q151,6)</f>
        <v>0</v>
      </c>
      <c r="J147" s="291"/>
      <c r="L147" s="405">
        <v>0</v>
      </c>
      <c r="M147" s="498">
        <f>ROUND(L147/12,2)</f>
        <v>0</v>
      </c>
      <c r="N147" s="494">
        <v>1</v>
      </c>
      <c r="O147" s="495">
        <v>0</v>
      </c>
      <c r="P147" s="321">
        <f>$R$14</f>
        <v>12</v>
      </c>
      <c r="Q147" s="494">
        <v>0</v>
      </c>
      <c r="R147" s="321"/>
      <c r="S147" s="318"/>
      <c r="T147" s="280" t="e">
        <f>(E150+E151)/E149</f>
        <v>#DIV/0!</v>
      </c>
      <c r="U147" s="280" t="e">
        <f>(F150+F151)/F149</f>
        <v>#DIV/0!</v>
      </c>
      <c r="V147" s="280" t="e">
        <f>(G150+G151)/G149</f>
        <v>#DIV/0!</v>
      </c>
      <c r="W147" s="280" t="e">
        <f>(H150+H151)/H149</f>
        <v>#DIV/0!</v>
      </c>
      <c r="X147" s="280" t="e">
        <f>(I150+I151)/I149</f>
        <v>#DIV/0!</v>
      </c>
      <c r="Y147" s="530"/>
      <c r="Z147" s="413" t="str">
        <f>C147</f>
        <v>Not Allowed</v>
      </c>
      <c r="AA147" s="417">
        <f>ROUND(VLOOKUP($C147,$AH$125:$AO$148,4,FALSE)*E147,0)</f>
        <v>0</v>
      </c>
      <c r="AB147" s="417">
        <f>ROUND(VLOOKUP($C147,$AH$125:$AO$148,5,FALSE)*F147,0)</f>
        <v>0</v>
      </c>
      <c r="AC147" s="417">
        <f>ROUND(VLOOKUP($C147,$AH$125:$AO$148,6,FALSE)*G147,0)</f>
        <v>0</v>
      </c>
      <c r="AD147" s="417">
        <f>ROUND(VLOOKUP($C147,$AH$125:$AO$148,7,FALSE)*H147,0)</f>
        <v>0</v>
      </c>
      <c r="AE147" s="417">
        <f>ROUND(VLOOKUP($C147,$AH$125:$AO$148,8,FALSE)*I147,0)</f>
        <v>0</v>
      </c>
      <c r="AF147" s="418">
        <f>SUM(AA147:AE147)</f>
        <v>0</v>
      </c>
      <c r="AH147" s="360" t="s">
        <v>221</v>
      </c>
      <c r="AI147" s="353" t="e">
        <f>#REF!*24</f>
        <v>#REF!</v>
      </c>
      <c r="AJ147" s="352" t="e">
        <f t="shared" si="22"/>
        <v>#REF!</v>
      </c>
      <c r="AK147" s="362" t="e">
        <f t="shared" si="26"/>
        <v>#REF!</v>
      </c>
      <c r="AL147" s="362" t="e">
        <f t="shared" si="26"/>
        <v>#REF!</v>
      </c>
      <c r="AM147" s="362" t="e">
        <f t="shared" si="26"/>
        <v>#REF!</v>
      </c>
      <c r="AN147" s="362" t="e">
        <f t="shared" si="26"/>
        <v>#REF!</v>
      </c>
      <c r="AO147" s="528" t="e">
        <f t="shared" si="26"/>
        <v>#REF!</v>
      </c>
    </row>
    <row r="148" spans="1:44" ht="13.5" thickBot="1">
      <c r="A148" s="252"/>
      <c r="B148" s="340"/>
      <c r="C148" s="368" t="s">
        <v>152</v>
      </c>
      <c r="D148" s="337" t="s">
        <v>158</v>
      </c>
      <c r="E148" s="294">
        <f>Q147</f>
        <v>0</v>
      </c>
      <c r="F148" s="294">
        <f>Q148</f>
        <v>0</v>
      </c>
      <c r="G148" s="294">
        <f>Q149</f>
        <v>0</v>
      </c>
      <c r="H148" s="294">
        <f>Q150</f>
        <v>0</v>
      </c>
      <c r="I148" s="294">
        <f>Q151</f>
        <v>0</v>
      </c>
      <c r="J148" s="291"/>
      <c r="L148" s="500"/>
      <c r="M148" s="498"/>
      <c r="N148" s="494">
        <v>1.03</v>
      </c>
      <c r="O148" s="495">
        <v>0</v>
      </c>
      <c r="P148" s="321">
        <f>$R$15</f>
        <v>12</v>
      </c>
      <c r="Q148" s="237">
        <v>0</v>
      </c>
      <c r="R148" s="321"/>
      <c r="S148" s="502"/>
      <c r="T148" s="280"/>
      <c r="U148" s="280"/>
      <c r="V148" s="280"/>
      <c r="W148" s="280"/>
      <c r="X148" s="280"/>
      <c r="Y148" s="530"/>
      <c r="Z148" s="413"/>
      <c r="AA148" s="417"/>
      <c r="AB148" s="417"/>
      <c r="AC148" s="417"/>
      <c r="AD148" s="417"/>
      <c r="AE148" s="417"/>
      <c r="AF148" s="418"/>
      <c r="AH148" s="612" t="s">
        <v>222</v>
      </c>
      <c r="AI148" s="361" t="e">
        <f>#REF!*24</f>
        <v>#REF!</v>
      </c>
      <c r="AJ148" s="613" t="e">
        <f t="shared" si="22"/>
        <v>#REF!</v>
      </c>
      <c r="AK148" s="614" t="e">
        <f t="shared" si="26"/>
        <v>#REF!</v>
      </c>
      <c r="AL148" s="614" t="e">
        <f t="shared" si="26"/>
        <v>#REF!</v>
      </c>
      <c r="AM148" s="614" t="e">
        <f t="shared" si="26"/>
        <v>#REF!</v>
      </c>
      <c r="AN148" s="614" t="e">
        <f t="shared" si="26"/>
        <v>#REF!</v>
      </c>
      <c r="AO148" s="615" t="e">
        <f t="shared" si="26"/>
        <v>#REF!</v>
      </c>
    </row>
    <row r="149" spans="1:44">
      <c r="A149" s="264"/>
      <c r="B149" s="328"/>
      <c r="C149" s="368" t="s">
        <v>152</v>
      </c>
      <c r="D149" s="318" t="s">
        <v>14</v>
      </c>
      <c r="E149" s="439">
        <f>ROUND(M147*E147*N147,0)</f>
        <v>0</v>
      </c>
      <c r="F149" s="439">
        <f>ROUND(M147*F147*N147*N148,0)</f>
        <v>0</v>
      </c>
      <c r="G149" s="439">
        <f>ROUND(M147*G147*N147*N148*N149,0)</f>
        <v>0</v>
      </c>
      <c r="H149" s="439">
        <f>ROUND(M147*H147*N147*N148*N149*N150,0)</f>
        <v>0</v>
      </c>
      <c r="I149" s="439">
        <f>ROUND(M147*I147*N147*N148*N149*N150*N151,0)</f>
        <v>0</v>
      </c>
      <c r="J149" s="441">
        <f>SUM(E149:I149)</f>
        <v>0</v>
      </c>
      <c r="L149" s="499"/>
      <c r="M149" s="496"/>
      <c r="N149" s="494">
        <v>1.03</v>
      </c>
      <c r="O149" s="495">
        <v>0</v>
      </c>
      <c r="P149" s="321">
        <f>$R$16</f>
        <v>12</v>
      </c>
      <c r="Q149" s="237">
        <v>0</v>
      </c>
      <c r="R149" s="321"/>
      <c r="S149" s="502"/>
      <c r="Y149" s="275"/>
      <c r="Z149" s="315"/>
      <c r="AA149" s="417"/>
      <c r="AB149" s="417"/>
      <c r="AC149" s="417"/>
      <c r="AD149" s="417"/>
      <c r="AE149" s="417"/>
      <c r="AF149" s="418"/>
    </row>
    <row r="150" spans="1:44">
      <c r="A150" s="264"/>
      <c r="B150" s="328"/>
      <c r="C150" s="368" t="s">
        <v>152</v>
      </c>
      <c r="D150" s="318" t="s">
        <v>29</v>
      </c>
      <c r="E150" s="438">
        <f>ROUND(E149*$R$154,0)</f>
        <v>0</v>
      </c>
      <c r="F150" s="438">
        <f>ROUND(F149*$R$154,0)</f>
        <v>0</v>
      </c>
      <c r="G150" s="438">
        <f>ROUND(G149*$R$154,0)</f>
        <v>0</v>
      </c>
      <c r="H150" s="438">
        <f>ROUND(H149*$R$154,0)</f>
        <v>0</v>
      </c>
      <c r="I150" s="438">
        <f>ROUND(I149*$R$154,0)</f>
        <v>0</v>
      </c>
      <c r="J150" s="441">
        <f>SUM(E150:I150)</f>
        <v>0</v>
      </c>
      <c r="L150" s="499"/>
      <c r="M150" s="496"/>
      <c r="N150" s="494">
        <v>1.03</v>
      </c>
      <c r="O150" s="495">
        <v>0</v>
      </c>
      <c r="P150" s="321">
        <f>$R$17</f>
        <v>12</v>
      </c>
      <c r="Q150" s="237">
        <v>0</v>
      </c>
      <c r="R150" s="321"/>
      <c r="S150" s="502"/>
      <c r="Y150" s="275"/>
      <c r="Z150" s="315"/>
      <c r="AA150" s="417"/>
      <c r="AB150" s="417"/>
      <c r="AC150" s="417"/>
      <c r="AD150" s="417"/>
      <c r="AE150" s="417"/>
      <c r="AF150" s="418"/>
    </row>
    <row r="151" spans="1:44" ht="15">
      <c r="A151" s="264"/>
      <c r="B151" s="328"/>
      <c r="C151" s="368" t="s">
        <v>152</v>
      </c>
      <c r="D151" s="318" t="s">
        <v>28</v>
      </c>
      <c r="E151" s="456">
        <f>ROUND($R$155*E147,0)</f>
        <v>0</v>
      </c>
      <c r="F151" s="456">
        <f>ROUND($R$155*F147,0)</f>
        <v>0</v>
      </c>
      <c r="G151" s="456">
        <f>ROUND($R$155*G147,0)</f>
        <v>0</v>
      </c>
      <c r="H151" s="456">
        <f>ROUND($R$155*H147,0)</f>
        <v>0</v>
      </c>
      <c r="I151" s="456">
        <f>ROUND($R$155*I147,0)</f>
        <v>0</v>
      </c>
      <c r="J151" s="457">
        <f>SUM(E151:I151)</f>
        <v>0</v>
      </c>
      <c r="L151" s="499"/>
      <c r="M151" s="496"/>
      <c r="N151" s="494">
        <v>1.03</v>
      </c>
      <c r="O151" s="495">
        <v>0</v>
      </c>
      <c r="P151" s="321">
        <f>$R$18</f>
        <v>12</v>
      </c>
      <c r="Q151" s="237">
        <v>0</v>
      </c>
      <c r="R151" s="321"/>
      <c r="S151" s="502"/>
      <c r="T151" s="280"/>
      <c r="U151" s="280"/>
      <c r="V151" s="280"/>
      <c r="W151" s="280"/>
      <c r="X151" s="280"/>
      <c r="Y151" s="275"/>
      <c r="Z151" s="315"/>
      <c r="AA151" s="417"/>
      <c r="AB151" s="417"/>
      <c r="AC151" s="417"/>
      <c r="AD151" s="417"/>
      <c r="AE151" s="417"/>
      <c r="AF151" s="418"/>
    </row>
    <row r="152" spans="1:44">
      <c r="A152" s="264"/>
      <c r="B152" s="328"/>
      <c r="C152" s="338"/>
      <c r="D152" s="322" t="s">
        <v>157</v>
      </c>
      <c r="E152" s="458">
        <f>SUM(E150:E151)</f>
        <v>0</v>
      </c>
      <c r="F152" s="458">
        <f t="shared" ref="F152:I152" si="28">SUM(F150:F151)</f>
        <v>0</v>
      </c>
      <c r="G152" s="458">
        <f t="shared" si="28"/>
        <v>0</v>
      </c>
      <c r="H152" s="458">
        <f t="shared" si="28"/>
        <v>0</v>
      </c>
      <c r="I152" s="458">
        <f t="shared" si="28"/>
        <v>0</v>
      </c>
      <c r="J152" s="459">
        <f>SUM(J150:J151)</f>
        <v>0</v>
      </c>
      <c r="L152" s="271"/>
      <c r="M152" s="290"/>
      <c r="N152" s="350"/>
      <c r="O152" s="351"/>
      <c r="P152" s="321"/>
      <c r="Q152" s="425"/>
      <c r="R152" s="321"/>
      <c r="S152" s="425"/>
      <c r="T152" s="280"/>
      <c r="U152" s="280"/>
      <c r="V152" s="280"/>
      <c r="W152" s="280"/>
      <c r="X152" s="280"/>
      <c r="Y152" s="275"/>
      <c r="Z152" s="414"/>
      <c r="AA152" s="419"/>
      <c r="AB152" s="419"/>
      <c r="AC152" s="419"/>
      <c r="AD152" s="419"/>
      <c r="AE152" s="419"/>
      <c r="AF152" s="420"/>
    </row>
    <row r="153" spans="1:44" ht="13.5" thickBot="1">
      <c r="A153" s="264"/>
      <c r="B153" s="328"/>
      <c r="C153" s="338"/>
      <c r="D153" s="318"/>
      <c r="E153" s="277"/>
      <c r="F153" s="277"/>
      <c r="G153" s="277"/>
      <c r="H153" s="277"/>
      <c r="I153" s="277"/>
      <c r="J153" s="333"/>
      <c r="L153" s="271"/>
      <c r="S153" s="274"/>
      <c r="T153" s="280"/>
      <c r="U153" s="280"/>
      <c r="V153" s="280"/>
      <c r="W153" s="280"/>
      <c r="X153" s="280"/>
      <c r="Y153" s="552"/>
      <c r="Z153" s="411" t="s">
        <v>1</v>
      </c>
      <c r="AA153" s="421">
        <f>SUM(AA119:AA152)</f>
        <v>0</v>
      </c>
      <c r="AB153" s="421">
        <f>SUM(AB119:AB152)</f>
        <v>0</v>
      </c>
      <c r="AC153" s="421">
        <f t="shared" ref="AC153:AE153" si="29">SUM(AC119:AC152)</f>
        <v>0</v>
      </c>
      <c r="AD153" s="421">
        <f t="shared" si="29"/>
        <v>0</v>
      </c>
      <c r="AE153" s="421">
        <f t="shared" si="29"/>
        <v>0</v>
      </c>
      <c r="AF153" s="422">
        <f>SUM(AA153:AE153)</f>
        <v>0</v>
      </c>
    </row>
    <row r="154" spans="1:44" ht="13.5" customHeight="1" thickBot="1">
      <c r="A154" s="264"/>
      <c r="C154" s="320"/>
      <c r="D154" s="320" t="s">
        <v>84</v>
      </c>
      <c r="E154" s="460">
        <f>SUMIF($D$119:$D$153,"*Salary",E119:E153)</f>
        <v>0</v>
      </c>
      <c r="F154" s="460">
        <f t="shared" ref="F154:I154" si="30">SUMIF($D$119:$D$153,"*Salary",F119:F153)</f>
        <v>0</v>
      </c>
      <c r="G154" s="460">
        <f t="shared" si="30"/>
        <v>0</v>
      </c>
      <c r="H154" s="460">
        <f t="shared" si="30"/>
        <v>0</v>
      </c>
      <c r="I154" s="460">
        <f t="shared" si="30"/>
        <v>0</v>
      </c>
      <c r="J154" s="461">
        <f>SUM(E154:I154)</f>
        <v>0</v>
      </c>
      <c r="L154" s="271"/>
      <c r="M154" s="295" t="s">
        <v>148</v>
      </c>
      <c r="N154" s="562"/>
      <c r="O154" s="562"/>
      <c r="P154" s="296"/>
      <c r="Q154" s="297"/>
      <c r="R154" s="492">
        <f>'Cumulative Budget Request '!AE152</f>
        <v>0.11</v>
      </c>
      <c r="S154" s="687">
        <f>'Cumulative Budget Request '!P152</f>
        <v>0</v>
      </c>
      <c r="T154" s="688"/>
      <c r="U154" s="689"/>
    </row>
    <row r="155" spans="1:44" ht="13.5" thickBot="1">
      <c r="A155" s="264"/>
      <c r="C155" s="320"/>
      <c r="D155" s="320" t="s">
        <v>85</v>
      </c>
      <c r="E155" s="462">
        <f>SUMIF($D$119:$D$153,"*Total Fringe",E119:E153)</f>
        <v>0</v>
      </c>
      <c r="F155" s="462">
        <f t="shared" ref="F155:I155" si="31">SUMIF($D$119:$D$153,"*Total Fringe",F119:F153)</f>
        <v>0</v>
      </c>
      <c r="G155" s="462">
        <f t="shared" si="31"/>
        <v>0</v>
      </c>
      <c r="H155" s="462">
        <f t="shared" si="31"/>
        <v>0</v>
      </c>
      <c r="I155" s="462">
        <f t="shared" si="31"/>
        <v>0</v>
      </c>
      <c r="J155" s="463">
        <f>SUM(E155:I155)</f>
        <v>0</v>
      </c>
      <c r="L155" s="266"/>
      <c r="M155" s="465" t="s">
        <v>72</v>
      </c>
      <c r="N155" s="563"/>
      <c r="O155" s="563"/>
      <c r="P155" s="466"/>
      <c r="Q155" s="466"/>
      <c r="R155" s="504">
        <f>'Cumulative Budget Request '!AE153</f>
        <v>558</v>
      </c>
      <c r="S155" s="690"/>
      <c r="T155" s="691"/>
      <c r="U155" s="692"/>
    </row>
    <row r="156" spans="1:44" ht="13.5" thickBot="1">
      <c r="A156" s="264"/>
      <c r="C156" s="320"/>
      <c r="D156" s="432"/>
      <c r="E156" s="429"/>
      <c r="F156" s="429"/>
      <c r="G156" s="429"/>
      <c r="H156" s="429"/>
      <c r="I156" s="429"/>
      <c r="J156" s="430"/>
      <c r="L156" s="266"/>
      <c r="M156" s="475"/>
      <c r="N156" s="475"/>
      <c r="O156" s="475"/>
      <c r="P156" s="476"/>
      <c r="Q156" s="476"/>
      <c r="R156" s="477"/>
      <c r="S156" s="280"/>
      <c r="T156" s="280"/>
      <c r="U156" s="280"/>
    </row>
    <row r="157" spans="1:44" ht="13.5" thickBot="1">
      <c r="A157" s="252"/>
      <c r="B157" s="259"/>
      <c r="C157" s="327"/>
      <c r="D157" s="306"/>
      <c r="E157" s="269" t="str">
        <f>E12</f>
        <v>Year 1</v>
      </c>
      <c r="F157" s="269" t="str">
        <f>F12</f>
        <v>Year 2</v>
      </c>
      <c r="G157" s="269" t="str">
        <f>G12</f>
        <v>Year 3</v>
      </c>
      <c r="H157" s="269" t="str">
        <f>H12</f>
        <v>Year 4</v>
      </c>
      <c r="I157" s="269" t="str">
        <f>I12</f>
        <v>Year 5</v>
      </c>
      <c r="J157" s="304" t="s">
        <v>1</v>
      </c>
      <c r="M157" s="693" t="s">
        <v>163</v>
      </c>
      <c r="N157" s="694"/>
      <c r="O157" s="694"/>
      <c r="P157" s="694"/>
      <c r="Q157" s="694"/>
      <c r="R157" s="694"/>
      <c r="S157" s="694"/>
      <c r="T157" s="695"/>
      <c r="U157" s="280"/>
    </row>
    <row r="158" spans="1:44" ht="13.15">
      <c r="A158" s="275" t="s">
        <v>22</v>
      </c>
      <c r="B158" s="259"/>
      <c r="C158" s="327"/>
      <c r="D158" s="337" t="s">
        <v>158</v>
      </c>
      <c r="E158" s="294">
        <f>P159</f>
        <v>0</v>
      </c>
      <c r="F158" s="294">
        <f>Q159</f>
        <v>0</v>
      </c>
      <c r="G158" s="294">
        <f>R159</f>
        <v>0</v>
      </c>
      <c r="H158" s="294">
        <f>S159</f>
        <v>0</v>
      </c>
      <c r="I158" s="294">
        <f>T159</f>
        <v>0</v>
      </c>
      <c r="J158" s="304"/>
      <c r="M158" s="467"/>
      <c r="N158" s="475"/>
      <c r="O158" s="475"/>
      <c r="P158" s="468" t="s">
        <v>30</v>
      </c>
      <c r="Q158" s="469" t="s">
        <v>31</v>
      </c>
      <c r="R158" s="469" t="s">
        <v>32</v>
      </c>
      <c r="S158" s="468" t="s">
        <v>33</v>
      </c>
      <c r="T158" s="470" t="s">
        <v>34</v>
      </c>
      <c r="U158" s="280"/>
    </row>
    <row r="159" spans="1:44" s="255" customFormat="1" ht="13.15">
      <c r="A159" s="264"/>
      <c r="C159" s="406"/>
      <c r="D159" s="404" t="s">
        <v>151</v>
      </c>
      <c r="E159" s="445">
        <f>ROUND(P161*Q161*R161*P159,0)</f>
        <v>0</v>
      </c>
      <c r="F159" s="445">
        <f>ROUND(P161*Q161*R161*Q159,0)</f>
        <v>0</v>
      </c>
      <c r="G159" s="445">
        <f>ROUND(P161*Q161*R161*R159,0)</f>
        <v>0</v>
      </c>
      <c r="H159" s="445">
        <f>ROUND(P161*Q161*R161*S159,0)</f>
        <v>0</v>
      </c>
      <c r="I159" s="445">
        <f>ROUND(P161*Q161*R161*T159,0)</f>
        <v>0</v>
      </c>
      <c r="J159" s="441">
        <f>SUM(E159:I159)</f>
        <v>0</v>
      </c>
      <c r="M159" s="431" t="s">
        <v>160</v>
      </c>
      <c r="N159" s="304"/>
      <c r="O159" s="304"/>
      <c r="P159" s="157">
        <v>0</v>
      </c>
      <c r="Q159" s="157">
        <v>0</v>
      </c>
      <c r="R159" s="157">
        <v>0</v>
      </c>
      <c r="S159" s="157">
        <v>0</v>
      </c>
      <c r="T159" s="219">
        <v>0</v>
      </c>
      <c r="U159" s="280" t="e">
        <f>E160/E159</f>
        <v>#DIV/0!</v>
      </c>
      <c r="V159" s="280" t="e">
        <f>F160/F159</f>
        <v>#DIV/0!</v>
      </c>
      <c r="W159" s="280" t="e">
        <f>G160/G159</f>
        <v>#DIV/0!</v>
      </c>
      <c r="X159" s="280" t="e">
        <f>H160/H159</f>
        <v>#DIV/0!</v>
      </c>
      <c r="Y159" s="280" t="e">
        <f>I160/I159</f>
        <v>#DIV/0!</v>
      </c>
      <c r="Z159" s="696"/>
      <c r="AA159" s="696"/>
      <c r="AB159" s="696"/>
      <c r="AC159" s="696"/>
      <c r="AD159" s="696"/>
      <c r="AE159" s="696"/>
      <c r="AF159" s="696"/>
      <c r="AG159" s="696"/>
      <c r="AH159" s="250"/>
      <c r="AI159" s="250"/>
      <c r="AJ159" s="250"/>
      <c r="AK159" s="250"/>
      <c r="AL159" s="250"/>
      <c r="AM159" s="250"/>
      <c r="AN159" s="250"/>
      <c r="AO159" s="250"/>
      <c r="AP159" s="250"/>
      <c r="AQ159" s="250"/>
      <c r="AR159" s="250"/>
    </row>
    <row r="160" spans="1:44" s="255" customFormat="1" ht="13.15">
      <c r="A160" s="252"/>
      <c r="D160" s="292" t="s">
        <v>29</v>
      </c>
      <c r="E160" s="438">
        <f>ROUND(E159*$R$173,0)</f>
        <v>0</v>
      </c>
      <c r="F160" s="438">
        <f>ROUND(F159*$R$173,0)</f>
        <v>0</v>
      </c>
      <c r="G160" s="438">
        <f>ROUND(G159*$R$173,0)</f>
        <v>0</v>
      </c>
      <c r="H160" s="438">
        <f>ROUND(H159*$R$173,0)</f>
        <v>0</v>
      </c>
      <c r="I160" s="438">
        <f>ROUND(I159*$R$173,0)</f>
        <v>0</v>
      </c>
      <c r="J160" s="441">
        <f>SUM(E160:I160)</f>
        <v>0</v>
      </c>
      <c r="M160" s="431"/>
      <c r="N160" s="304"/>
      <c r="O160" s="304"/>
      <c r="P160" s="304" t="s">
        <v>110</v>
      </c>
      <c r="Q160" s="304" t="s">
        <v>82</v>
      </c>
      <c r="R160" s="304" t="s">
        <v>83</v>
      </c>
      <c r="S160" s="252"/>
      <c r="T160" s="357"/>
      <c r="U160" s="250"/>
      <c r="V160" s="250"/>
      <c r="W160" s="250"/>
      <c r="X160" s="250"/>
      <c r="Y160" s="250"/>
      <c r="Z160" s="545"/>
      <c r="AA160" s="545"/>
      <c r="AB160" s="545"/>
      <c r="AC160" s="545"/>
      <c r="AD160" s="545"/>
      <c r="AE160" s="545"/>
      <c r="AF160" s="545"/>
      <c r="AG160" s="545"/>
      <c r="AH160" s="250"/>
      <c r="AI160" s="250"/>
      <c r="AJ160" s="250"/>
      <c r="AK160" s="250"/>
      <c r="AL160" s="250"/>
      <c r="AM160" s="250"/>
      <c r="AN160" s="250"/>
      <c r="AO160" s="250"/>
      <c r="AP160" s="250"/>
      <c r="AQ160" s="250"/>
      <c r="AR160" s="250"/>
    </row>
    <row r="161" spans="1:44" ht="13.15">
      <c r="A161" s="252"/>
      <c r="B161" s="259"/>
      <c r="C161" s="327"/>
      <c r="D161" s="306"/>
      <c r="E161" s="267"/>
      <c r="F161" s="267"/>
      <c r="G161" s="267"/>
      <c r="H161" s="267"/>
      <c r="I161" s="267"/>
      <c r="J161" s="291"/>
      <c r="M161" s="471"/>
      <c r="N161" s="564"/>
      <c r="O161" s="564"/>
      <c r="P161" s="405">
        <v>0</v>
      </c>
      <c r="Q161" s="157">
        <v>0</v>
      </c>
      <c r="R161" s="157">
        <v>0</v>
      </c>
      <c r="S161" s="255"/>
      <c r="T161" s="472"/>
      <c r="U161" s="255"/>
      <c r="V161" s="255"/>
      <c r="W161" s="255"/>
      <c r="X161" s="255"/>
      <c r="Y161" s="255"/>
      <c r="Z161" s="255"/>
      <c r="AA161" s="255"/>
      <c r="AB161" s="255"/>
      <c r="AC161" s="545"/>
      <c r="AD161" s="545"/>
      <c r="AE161" s="545"/>
      <c r="AF161" s="545"/>
      <c r="AG161" s="545"/>
      <c r="AH161" s="255"/>
      <c r="AI161" s="255"/>
      <c r="AJ161" s="255"/>
      <c r="AK161" s="255"/>
      <c r="AL161" s="255"/>
      <c r="AM161" s="255"/>
      <c r="AN161" s="255"/>
      <c r="AO161" s="255"/>
      <c r="AP161" s="255"/>
      <c r="AQ161" s="255"/>
      <c r="AR161" s="255"/>
    </row>
    <row r="162" spans="1:44" ht="13.15">
      <c r="A162" s="275" t="s">
        <v>135</v>
      </c>
      <c r="B162" s="259"/>
      <c r="C162" s="327"/>
      <c r="D162" s="337" t="s">
        <v>158</v>
      </c>
      <c r="E162" s="294">
        <f>P163</f>
        <v>0</v>
      </c>
      <c r="F162" s="294">
        <f>Q163</f>
        <v>0</v>
      </c>
      <c r="G162" s="294">
        <f>R163</f>
        <v>0</v>
      </c>
      <c r="H162" s="294">
        <f>S163</f>
        <v>0</v>
      </c>
      <c r="I162" s="294">
        <f>T163</f>
        <v>0</v>
      </c>
      <c r="J162" s="291"/>
      <c r="M162" s="354"/>
      <c r="N162" s="255"/>
      <c r="O162" s="255"/>
      <c r="P162" s="545"/>
      <c r="Q162" s="332"/>
      <c r="R162" s="332"/>
      <c r="S162" s="545"/>
      <c r="T162" s="355"/>
      <c r="U162" s="255"/>
      <c r="V162" s="255"/>
      <c r="W162" s="255"/>
      <c r="X162" s="255"/>
      <c r="Y162" s="255"/>
      <c r="Z162" s="672"/>
      <c r="AA162" s="672"/>
      <c r="AB162" s="672"/>
      <c r="AC162" s="381"/>
      <c r="AD162" s="381"/>
      <c r="AE162" s="381"/>
      <c r="AF162" s="381"/>
      <c r="AG162" s="381"/>
      <c r="AH162" s="255"/>
      <c r="AI162" s="255"/>
      <c r="AJ162" s="255"/>
      <c r="AK162" s="255"/>
      <c r="AL162" s="255"/>
      <c r="AM162" s="255"/>
      <c r="AN162" s="255"/>
      <c r="AO162" s="255"/>
      <c r="AP162" s="255"/>
      <c r="AQ162" s="255"/>
      <c r="AR162" s="255"/>
    </row>
    <row r="163" spans="1:44" s="255" customFormat="1" ht="13.15">
      <c r="A163" s="264"/>
      <c r="C163" s="406"/>
      <c r="D163" s="404" t="s">
        <v>151</v>
      </c>
      <c r="E163" s="445">
        <f>ROUND(P165*Q165*R165*P163,0)</f>
        <v>0</v>
      </c>
      <c r="F163" s="445">
        <f>ROUND(P165*Q165*R165*Q163,0)</f>
        <v>0</v>
      </c>
      <c r="G163" s="445">
        <f>ROUND(P165*Q165*R165*R163,0)</f>
        <v>0</v>
      </c>
      <c r="H163" s="445">
        <f>ROUND(P165*Q165*R165*S163,0)</f>
        <v>0</v>
      </c>
      <c r="I163" s="445">
        <f>ROUND(P165*Q165*R165*T163,0)</f>
        <v>0</v>
      </c>
      <c r="J163" s="441">
        <f>SUM(E163:I163)</f>
        <v>0</v>
      </c>
      <c r="M163" s="431" t="s">
        <v>161</v>
      </c>
      <c r="N163" s="304"/>
      <c r="O163" s="304"/>
      <c r="P163" s="157">
        <v>0</v>
      </c>
      <c r="Q163" s="157">
        <v>0</v>
      </c>
      <c r="R163" s="157">
        <v>0</v>
      </c>
      <c r="S163" s="157">
        <v>0</v>
      </c>
      <c r="T163" s="219">
        <v>0</v>
      </c>
      <c r="U163" s="280" t="e">
        <f>E164/E163</f>
        <v>#DIV/0!</v>
      </c>
      <c r="V163" s="280" t="e">
        <f>F164/F163</f>
        <v>#DIV/0!</v>
      </c>
      <c r="W163" s="280" t="e">
        <f>G164/G163</f>
        <v>#DIV/0!</v>
      </c>
      <c r="X163" s="280" t="e">
        <f>H164/H163</f>
        <v>#DIV/0!</v>
      </c>
      <c r="Y163" s="280" t="e">
        <f>I164/I163</f>
        <v>#DIV/0!</v>
      </c>
      <c r="Z163" s="696"/>
      <c r="AA163" s="696"/>
      <c r="AB163" s="696"/>
      <c r="AC163" s="696"/>
      <c r="AD163" s="696"/>
      <c r="AE163" s="696"/>
      <c r="AF163" s="696"/>
      <c r="AG163" s="696"/>
      <c r="AH163" s="250"/>
      <c r="AI163" s="250"/>
      <c r="AJ163" s="250"/>
      <c r="AK163" s="250"/>
      <c r="AL163" s="250"/>
      <c r="AM163" s="250"/>
      <c r="AN163" s="250"/>
      <c r="AO163" s="250"/>
      <c r="AP163" s="250"/>
      <c r="AQ163" s="250"/>
      <c r="AR163" s="250"/>
    </row>
    <row r="164" spans="1:44" s="255" customFormat="1" ht="13.15">
      <c r="A164" s="252"/>
      <c r="D164" s="292" t="s">
        <v>29</v>
      </c>
      <c r="E164" s="438">
        <f>ROUND(E163*$R$173,0)</f>
        <v>0</v>
      </c>
      <c r="F164" s="438">
        <f>ROUND(F163*$R$173,0)</f>
        <v>0</v>
      </c>
      <c r="G164" s="438">
        <f>ROUND(G163*$R$173,0)</f>
        <v>0</v>
      </c>
      <c r="H164" s="438">
        <f>ROUND(H163*$R$173,0)</f>
        <v>0</v>
      </c>
      <c r="I164" s="438">
        <f>ROUND(I163*$R$173,0)</f>
        <v>0</v>
      </c>
      <c r="J164" s="441">
        <f>SUM(E164:I164)</f>
        <v>0</v>
      </c>
      <c r="M164" s="431"/>
      <c r="N164" s="304"/>
      <c r="O164" s="304"/>
      <c r="P164" s="304" t="s">
        <v>110</v>
      </c>
      <c r="Q164" s="304" t="s">
        <v>82</v>
      </c>
      <c r="R164" s="304" t="s">
        <v>83</v>
      </c>
      <c r="S164" s="252"/>
      <c r="T164" s="357"/>
      <c r="U164" s="250"/>
      <c r="V164" s="250"/>
      <c r="W164" s="250"/>
      <c r="X164" s="250"/>
      <c r="Y164" s="250"/>
      <c r="Z164" s="545"/>
      <c r="AA164" s="545"/>
      <c r="AB164" s="545"/>
      <c r="AC164" s="545"/>
      <c r="AD164" s="545"/>
      <c r="AE164" s="545"/>
      <c r="AF164" s="545"/>
      <c r="AG164" s="545"/>
      <c r="AH164" s="250"/>
      <c r="AI164" s="250"/>
      <c r="AJ164" s="250"/>
      <c r="AK164" s="250"/>
      <c r="AL164" s="250"/>
      <c r="AM164" s="250"/>
      <c r="AN164" s="250"/>
      <c r="AO164" s="250"/>
      <c r="AP164" s="250"/>
      <c r="AQ164" s="250"/>
      <c r="AR164" s="250"/>
    </row>
    <row r="165" spans="1:44" ht="13.15">
      <c r="A165" s="252"/>
      <c r="B165" s="259"/>
      <c r="C165" s="327"/>
      <c r="D165" s="306"/>
      <c r="E165" s="267"/>
      <c r="F165" s="267"/>
      <c r="G165" s="267"/>
      <c r="H165" s="267"/>
      <c r="I165" s="267"/>
      <c r="J165" s="291"/>
      <c r="M165" s="471"/>
      <c r="N165" s="564"/>
      <c r="O165" s="564"/>
      <c r="P165" s="405">
        <v>0</v>
      </c>
      <c r="Q165" s="157">
        <v>0</v>
      </c>
      <c r="R165" s="157">
        <v>0</v>
      </c>
      <c r="S165" s="255"/>
      <c r="T165" s="472"/>
      <c r="U165" s="255"/>
      <c r="V165" s="255"/>
      <c r="W165" s="255"/>
      <c r="X165" s="255"/>
      <c r="Y165" s="255"/>
      <c r="Z165" s="255"/>
      <c r="AA165" s="255"/>
      <c r="AB165" s="255"/>
      <c r="AC165" s="545"/>
      <c r="AD165" s="545"/>
      <c r="AE165" s="545"/>
      <c r="AF165" s="545"/>
      <c r="AG165" s="545"/>
      <c r="AH165" s="255"/>
      <c r="AI165" s="255"/>
      <c r="AJ165" s="255"/>
      <c r="AK165" s="255"/>
      <c r="AL165" s="255"/>
      <c r="AM165" s="255"/>
      <c r="AN165" s="255"/>
      <c r="AO165" s="255"/>
      <c r="AP165" s="255"/>
      <c r="AQ165" s="255"/>
      <c r="AR165" s="255"/>
    </row>
    <row r="166" spans="1:44" ht="13.15">
      <c r="A166" s="275" t="s">
        <v>136</v>
      </c>
      <c r="B166" s="259"/>
      <c r="C166" s="327"/>
      <c r="D166" s="337" t="s">
        <v>158</v>
      </c>
      <c r="E166" s="294">
        <f>P167</f>
        <v>0</v>
      </c>
      <c r="F166" s="294">
        <f>Q167</f>
        <v>0</v>
      </c>
      <c r="G166" s="294">
        <f>R167</f>
        <v>0</v>
      </c>
      <c r="H166" s="294">
        <f>S167</f>
        <v>0</v>
      </c>
      <c r="I166" s="294">
        <f>T167</f>
        <v>0</v>
      </c>
      <c r="J166" s="291"/>
      <c r="M166" s="354"/>
      <c r="N166" s="255"/>
      <c r="O166" s="255"/>
      <c r="P166" s="545"/>
      <c r="Q166" s="332"/>
      <c r="R166" s="332"/>
      <c r="S166" s="545"/>
      <c r="T166" s="355"/>
      <c r="U166" s="255"/>
      <c r="V166" s="255"/>
      <c r="W166" s="255"/>
      <c r="X166" s="255"/>
      <c r="Y166" s="255"/>
      <c r="AI166" s="255"/>
      <c r="AJ166" s="255"/>
      <c r="AK166" s="255"/>
      <c r="AL166" s="255"/>
      <c r="AM166" s="255"/>
      <c r="AN166" s="255"/>
      <c r="AO166" s="255"/>
      <c r="AP166" s="255"/>
      <c r="AQ166" s="255"/>
      <c r="AR166" s="255"/>
    </row>
    <row r="167" spans="1:44" s="255" customFormat="1" ht="13.15">
      <c r="C167" s="406"/>
      <c r="D167" s="404" t="s">
        <v>151</v>
      </c>
      <c r="E167" s="445">
        <f>ROUND(P169*Q169*R169*P167,0)</f>
        <v>0</v>
      </c>
      <c r="F167" s="445">
        <f>ROUND(P169*Q169*R169*Q167,0)</f>
        <v>0</v>
      </c>
      <c r="G167" s="445">
        <f>ROUND(P169*Q169*R169*R167,0)</f>
        <v>0</v>
      </c>
      <c r="H167" s="445">
        <f>ROUND(P169*Q169*R169*S167,0)</f>
        <v>0</v>
      </c>
      <c r="I167" s="445">
        <f>ROUND(P169*Q169*R169*T167,0)</f>
        <v>0</v>
      </c>
      <c r="J167" s="441">
        <f>SUM(E167:I167)</f>
        <v>0</v>
      </c>
      <c r="M167" s="431" t="s">
        <v>162</v>
      </c>
      <c r="N167" s="304"/>
      <c r="O167" s="304"/>
      <c r="P167" s="157">
        <v>0</v>
      </c>
      <c r="Q167" s="157">
        <v>0</v>
      </c>
      <c r="R167" s="157">
        <v>0</v>
      </c>
      <c r="S167" s="157">
        <v>0</v>
      </c>
      <c r="T167" s="219">
        <v>0</v>
      </c>
      <c r="U167" s="280" t="e">
        <f>E168/E167</f>
        <v>#DIV/0!</v>
      </c>
      <c r="V167" s="280" t="e">
        <f>F168/F167</f>
        <v>#DIV/0!</v>
      </c>
      <c r="W167" s="280" t="e">
        <f>G168/G167</f>
        <v>#DIV/0!</v>
      </c>
      <c r="X167" s="280" t="e">
        <f>H168/H167</f>
        <v>#DIV/0!</v>
      </c>
      <c r="Y167" s="280" t="e">
        <f>I168/I167</f>
        <v>#DIV/0!</v>
      </c>
      <c r="Z167" s="250"/>
      <c r="AA167" s="250"/>
      <c r="AB167" s="250"/>
      <c r="AC167" s="250"/>
      <c r="AD167" s="250"/>
      <c r="AE167" s="250"/>
      <c r="AF167" s="250"/>
      <c r="AG167" s="250"/>
      <c r="AH167" s="250"/>
      <c r="AI167" s="250"/>
      <c r="AJ167" s="250"/>
      <c r="AK167" s="250"/>
      <c r="AL167" s="250"/>
      <c r="AM167" s="250"/>
      <c r="AN167" s="250"/>
      <c r="AO167" s="250"/>
      <c r="AP167" s="250"/>
      <c r="AQ167" s="250"/>
      <c r="AR167" s="250"/>
    </row>
    <row r="168" spans="1:44" s="255" customFormat="1" ht="13.15">
      <c r="A168" s="264"/>
      <c r="D168" s="292" t="s">
        <v>29</v>
      </c>
      <c r="E168" s="438">
        <f>ROUND(E167*$R$173,0)</f>
        <v>0</v>
      </c>
      <c r="F168" s="438">
        <f t="shared" ref="F168:I168" si="32">ROUND(F167*$R$173,0)</f>
        <v>0</v>
      </c>
      <c r="G168" s="438">
        <f t="shared" si="32"/>
        <v>0</v>
      </c>
      <c r="H168" s="438">
        <f t="shared" si="32"/>
        <v>0</v>
      </c>
      <c r="I168" s="438">
        <f t="shared" si="32"/>
        <v>0</v>
      </c>
      <c r="J168" s="440">
        <f>SUM(E168:I168)</f>
        <v>0</v>
      </c>
      <c r="L168" s="254"/>
      <c r="M168" s="431"/>
      <c r="N168" s="304"/>
      <c r="O168" s="304"/>
      <c r="P168" s="304" t="s">
        <v>110</v>
      </c>
      <c r="Q168" s="304" t="s">
        <v>82</v>
      </c>
      <c r="R168" s="304" t="s">
        <v>83</v>
      </c>
      <c r="S168" s="252"/>
      <c r="T168" s="357"/>
      <c r="U168" s="250"/>
      <c r="V168" s="250"/>
      <c r="W168" s="250"/>
      <c r="X168" s="250"/>
      <c r="Y168" s="250"/>
      <c r="Z168" s="250"/>
      <c r="AA168" s="250"/>
      <c r="AB168" s="250"/>
      <c r="AC168" s="250"/>
      <c r="AD168" s="250"/>
      <c r="AE168" s="250"/>
      <c r="AF168" s="250"/>
      <c r="AG168" s="250"/>
      <c r="AH168" s="250"/>
      <c r="AI168" s="250"/>
      <c r="AJ168" s="250"/>
      <c r="AK168" s="250"/>
      <c r="AL168" s="250"/>
      <c r="AM168" s="250"/>
      <c r="AN168" s="250"/>
      <c r="AO168" s="250"/>
      <c r="AP168" s="250"/>
      <c r="AQ168" s="250"/>
      <c r="AR168" s="250"/>
    </row>
    <row r="169" spans="1:44" s="255" customFormat="1">
      <c r="A169" s="264"/>
      <c r="D169" s="292"/>
      <c r="E169" s="438"/>
      <c r="F169" s="438"/>
      <c r="G169" s="438"/>
      <c r="H169" s="438"/>
      <c r="I169" s="438"/>
      <c r="J169" s="440"/>
      <c r="L169" s="254"/>
      <c r="M169" s="471"/>
      <c r="N169" s="564"/>
      <c r="O169" s="564"/>
      <c r="P169" s="405">
        <v>0</v>
      </c>
      <c r="Q169" s="157">
        <v>0</v>
      </c>
      <c r="R169" s="157">
        <v>0</v>
      </c>
      <c r="S169" s="252"/>
      <c r="T169" s="357"/>
      <c r="U169" s="250"/>
      <c r="V169" s="250"/>
      <c r="W169" s="250"/>
      <c r="X169" s="250"/>
      <c r="Y169" s="250"/>
      <c r="Z169" s="250"/>
      <c r="AA169" s="250"/>
      <c r="AB169" s="250"/>
      <c r="AC169" s="250"/>
      <c r="AD169" s="250"/>
      <c r="AE169" s="250"/>
      <c r="AF169" s="250"/>
      <c r="AG169" s="250"/>
      <c r="AH169" s="250"/>
      <c r="AI169" s="250"/>
      <c r="AJ169" s="250"/>
      <c r="AK169" s="250"/>
      <c r="AL169" s="250"/>
      <c r="AM169" s="250"/>
      <c r="AN169" s="250"/>
      <c r="AO169" s="250"/>
      <c r="AP169" s="250"/>
      <c r="AQ169" s="250"/>
      <c r="AR169" s="250"/>
    </row>
    <row r="170" spans="1:44" s="255" customFormat="1" ht="13.15" thickBot="1">
      <c r="A170" s="264"/>
      <c r="C170" s="320"/>
      <c r="D170" s="320" t="s">
        <v>137</v>
      </c>
      <c r="E170" s="447">
        <f>SUMIF($D$157:$D$168,"*Wage",E157:E168)</f>
        <v>0</v>
      </c>
      <c r="F170" s="447">
        <f t="shared" ref="F170:I170" si="33">SUMIF($D$157:$D$168,"*Wage",F157:F168)</f>
        <v>0</v>
      </c>
      <c r="G170" s="447">
        <f t="shared" si="33"/>
        <v>0</v>
      </c>
      <c r="H170" s="447">
        <f t="shared" si="33"/>
        <v>0</v>
      </c>
      <c r="I170" s="447">
        <f t="shared" si="33"/>
        <v>0</v>
      </c>
      <c r="J170" s="448">
        <f>SUM(E170:I170)</f>
        <v>0</v>
      </c>
      <c r="L170" s="254"/>
      <c r="M170" s="518"/>
      <c r="N170" s="520"/>
      <c r="O170" s="520"/>
      <c r="P170" s="519"/>
      <c r="Q170" s="520"/>
      <c r="R170" s="520"/>
      <c r="S170" s="473"/>
      <c r="T170" s="474"/>
      <c r="Z170" s="250"/>
      <c r="AA170" s="250"/>
      <c r="AB170" s="250"/>
      <c r="AC170" s="250"/>
      <c r="AD170" s="250"/>
      <c r="AE170" s="250"/>
      <c r="AF170" s="250"/>
      <c r="AG170" s="250"/>
      <c r="AH170" s="250"/>
    </row>
    <row r="171" spans="1:44" s="255" customFormat="1">
      <c r="A171" s="264"/>
      <c r="C171" s="320"/>
      <c r="D171" s="320" t="s">
        <v>138</v>
      </c>
      <c r="E171" s="438">
        <f>SUMIF($D$157:$D$168,"*Fringe",E157:E168)</f>
        <v>0</v>
      </c>
      <c r="F171" s="438">
        <f t="shared" ref="F171:I171" si="34">SUMIF($D$157:$D$168,"*Fringe",F157:F168)</f>
        <v>0</v>
      </c>
      <c r="G171" s="438">
        <f t="shared" si="34"/>
        <v>0</v>
      </c>
      <c r="H171" s="438">
        <f t="shared" si="34"/>
        <v>0</v>
      </c>
      <c r="I171" s="438">
        <f t="shared" si="34"/>
        <v>0</v>
      </c>
      <c r="J171" s="441">
        <f>SUM(E171:I171)</f>
        <v>0</v>
      </c>
      <c r="L171" s="254"/>
      <c r="Z171" s="250"/>
      <c r="AA171" s="250"/>
      <c r="AB171" s="250"/>
      <c r="AC171" s="250"/>
      <c r="AD171" s="250"/>
      <c r="AE171" s="250"/>
      <c r="AF171" s="250"/>
      <c r="AG171" s="250"/>
      <c r="AH171" s="250"/>
    </row>
    <row r="172" spans="1:44" ht="3.75" customHeight="1" thickBot="1">
      <c r="A172" s="250" t="s">
        <v>7</v>
      </c>
      <c r="D172" s="270" t="s">
        <v>6</v>
      </c>
      <c r="E172" s="277"/>
      <c r="F172" s="277"/>
      <c r="G172" s="277"/>
      <c r="H172" s="277"/>
      <c r="I172" s="277"/>
      <c r="J172" s="333"/>
      <c r="L172" s="253"/>
      <c r="S172" s="255"/>
      <c r="T172" s="255"/>
      <c r="U172" s="255"/>
      <c r="V172" s="255"/>
      <c r="W172" s="255"/>
      <c r="X172" s="255"/>
      <c r="Y172" s="255"/>
      <c r="AI172" s="255"/>
      <c r="AJ172" s="255"/>
      <c r="AK172" s="255"/>
      <c r="AL172" s="255"/>
      <c r="AM172" s="255"/>
      <c r="AN172" s="255"/>
      <c r="AO172" s="255"/>
      <c r="AP172" s="255"/>
      <c r="AQ172" s="255"/>
      <c r="AR172" s="255"/>
    </row>
    <row r="173" spans="1:44" ht="13.15">
      <c r="A173" s="310" t="s">
        <v>23</v>
      </c>
      <c r="B173" s="308"/>
      <c r="C173" s="308"/>
      <c r="D173" s="311"/>
      <c r="E173" s="449">
        <f>SUMIF($D$68:$D$171,"*Total Other Professional Salary",E68:E171)+SUMIF($D$68:$D$171,"*Total Post Doc Salary",E68:E171)+SUMIF($D$68:$D$171,"*Total Graduate Student Salary",E68:E171)+SUMIF($D$68:$D$171,"*Total Hourly Wages",E68:E171)</f>
        <v>0</v>
      </c>
      <c r="F173" s="449">
        <f>SUMIF($D$68:$D$171,"*Total Other Professional Salary",F68:F171)+SUMIF($D$68:$D$171,"*Total Post Doc Salary",F68:F171)+SUMIF($D$68:$D$171,"*Total Graduate Student Salary",F68:F171)+SUMIF($D$68:$D$171,"*Total Hourly Wages",F68:F171)</f>
        <v>0</v>
      </c>
      <c r="G173" s="449">
        <f>SUMIF($D$68:$D$171,"*Total Other Professional Salary",G68:G171)+SUMIF($D$68:$D$171,"*Total Post Doc Salary",G68:G171)+SUMIF($D$68:$D$171,"*Total Graduate Student Salary",G68:G171)+SUMIF($D$68:$D$171,"*Total Hourly Wages",G68:G171)</f>
        <v>0</v>
      </c>
      <c r="H173" s="449">
        <f>SUMIF($D$68:$D$171,"*Total Other Professional Salary",H68:H171)+SUMIF($D$68:$D$171,"*Total Post Doc Salary",H68:H171)+SUMIF($D$68:$D$171,"*Total Graduate Student Salary",H68:H171)+SUMIF($D$68:$D$171,"*Total Hourly Wages",H68:H171)</f>
        <v>0</v>
      </c>
      <c r="I173" s="449">
        <f>SUMIF($D$68:$D$171,"*Total Other Professional Salary",I68:I171)+SUMIF($D$68:$D$171,"*Total Post Doc Salary",I68:I171)+SUMIF($D$68:$D$171,"*Total Graduate Student Salary",I68:I171)+SUMIF($D$68:$D$171,"*Total Hourly Wages",I68:I171)</f>
        <v>0</v>
      </c>
      <c r="J173" s="450">
        <f>SUM(J170,J154,J115,J90)</f>
        <v>0</v>
      </c>
      <c r="L173" s="253"/>
      <c r="M173" s="295" t="s">
        <v>149</v>
      </c>
      <c r="N173" s="562"/>
      <c r="O173" s="562"/>
      <c r="P173" s="296"/>
      <c r="Q173" s="297"/>
      <c r="R173" s="492">
        <f>'Cumulative Budget Request '!AE167</f>
        <v>0.11</v>
      </c>
      <c r="S173" s="255"/>
      <c r="T173" s="255"/>
      <c r="U173" s="255"/>
      <c r="V173" s="255"/>
      <c r="W173" s="255"/>
      <c r="X173" s="255"/>
      <c r="Y173" s="255"/>
      <c r="AI173" s="255"/>
      <c r="AJ173" s="255"/>
      <c r="AK173" s="255"/>
      <c r="AL173" s="255"/>
      <c r="AM173" s="255"/>
      <c r="AN173" s="255"/>
      <c r="AO173" s="255"/>
      <c r="AP173" s="255"/>
      <c r="AQ173" s="255"/>
      <c r="AR173" s="255"/>
    </row>
    <row r="174" spans="1:44" ht="15.4" thickBot="1">
      <c r="A174" s="310" t="s">
        <v>24</v>
      </c>
      <c r="B174" s="308"/>
      <c r="C174" s="308"/>
      <c r="D174" s="311"/>
      <c r="E174" s="451">
        <f>SUMIF($D$68:$D$171,"*Total Other Professional Fringe",E68:E171)+SUMIF($D$68:$D$171,"*Total Post Doc Fringe",E68:E171)++SUMIF($D$68:$D$171,"*Total Graduate Student Fringe",E68:E171)+SUMIF($D$68:$D$171,"*Total Fringe Benefits",E68:E171)</f>
        <v>0</v>
      </c>
      <c r="F174" s="451">
        <f>SUMIF($D$68:$D$171,"*Total Other Professional Fringe",F68:F171)+SUMIF($D$68:$D$171,"*Total Post Doc Fringe",F68:F171)++SUMIF($D$68:$D$171,"*Total Graduate Student Fringe",F68:F171)+SUMIF($D$68:$D$171,"*Total Fringe Benefits",F68:F171)</f>
        <v>0</v>
      </c>
      <c r="G174" s="451">
        <f>SUMIF($D$68:$D$171,"*Total Other Professional Fringe",G68:G171)+SUMIF($D$68:$D$171,"*Total Post Doc Fringe",G68:G171)++SUMIF($D$68:$D$171,"*Total Graduate Student Fringe",G68:G171)+SUMIF($D$68:$D$171,"*Total Fringe Benefits",G68:G171)</f>
        <v>0</v>
      </c>
      <c r="H174" s="451">
        <f>SUMIF($D$68:$D$171,"*Total Other Professional Fringe",H68:H171)+SUMIF($D$68:$D$171,"*Total Post Doc Fringe",H68:H171)++SUMIF($D$68:$D$171,"*Total Graduate Student Fringe",H68:H171)+SUMIF($D$68:$D$171,"*Total Fringe Benefits",H68:H171)</f>
        <v>0</v>
      </c>
      <c r="I174" s="451">
        <f>SUMIF($D$68:$D$171,"*Total Other Professional Fringe",I68:I171)+SUMIF($D$68:$D$171,"*Total Post Doc Fringe",I68:I171)++SUMIF($D$68:$D$171,"*Total Graduate Student Fringe",I68:I171)+SUMIF($D$68:$D$171,"*Total Fringe Benefits",I68:I171)</f>
        <v>0</v>
      </c>
      <c r="J174" s="452">
        <f>SUM(J171,J155,J116,J91)</f>
        <v>0</v>
      </c>
      <c r="L174" s="253"/>
      <c r="M174" s="300">
        <f>'Cumulative Budget Request '!J168</f>
        <v>0</v>
      </c>
      <c r="N174" s="301"/>
      <c r="O174" s="301"/>
      <c r="P174" s="301"/>
      <c r="Q174" s="301"/>
      <c r="R174" s="302"/>
    </row>
    <row r="175" spans="1:44" ht="13.15">
      <c r="A175" s="307" t="s">
        <v>25</v>
      </c>
      <c r="B175" s="308"/>
      <c r="C175" s="331"/>
      <c r="D175" s="331"/>
      <c r="E175" s="449">
        <f>SUM(E173:E174)</f>
        <v>0</v>
      </c>
      <c r="F175" s="449">
        <f>SUM(F173:F174)</f>
        <v>0</v>
      </c>
      <c r="G175" s="449">
        <f>SUM(G173:G174)</f>
        <v>0</v>
      </c>
      <c r="H175" s="449">
        <f>SUM(H173:H174)</f>
        <v>0</v>
      </c>
      <c r="I175" s="449">
        <f>SUM(I173:I174)</f>
        <v>0</v>
      </c>
      <c r="J175" s="453">
        <f>SUM(E175:I175)</f>
        <v>0</v>
      </c>
      <c r="L175" s="254"/>
      <c r="Q175" s="254"/>
      <c r="R175" s="252"/>
    </row>
    <row r="176" spans="1:44" ht="14.25">
      <c r="A176" s="272"/>
      <c r="B176" s="257"/>
      <c r="D176" s="558"/>
      <c r="E176" s="268"/>
      <c r="F176" s="268"/>
      <c r="G176" s="268"/>
      <c r="H176" s="268"/>
      <c r="I176" s="274"/>
      <c r="J176" s="291"/>
      <c r="L176" s="254"/>
      <c r="M176" s="323"/>
      <c r="N176" s="323"/>
      <c r="O176" s="323"/>
      <c r="P176" s="254"/>
      <c r="Q176" s="252"/>
      <c r="R176" s="252"/>
    </row>
    <row r="177" spans="1:35" ht="13.15">
      <c r="A177" s="260" t="s">
        <v>26</v>
      </c>
      <c r="D177" s="558"/>
      <c r="E177" s="454">
        <f t="shared" ref="E177:I178" si="35">SUM(E63,E173)</f>
        <v>0</v>
      </c>
      <c r="F177" s="454">
        <f t="shared" si="35"/>
        <v>0</v>
      </c>
      <c r="G177" s="454">
        <f t="shared" si="35"/>
        <v>0</v>
      </c>
      <c r="H177" s="454">
        <f t="shared" si="35"/>
        <v>0</v>
      </c>
      <c r="I177" s="454">
        <f t="shared" si="35"/>
        <v>0</v>
      </c>
      <c r="J177" s="455">
        <f>SUM(E177:I177)</f>
        <v>0</v>
      </c>
      <c r="L177" s="254"/>
      <c r="M177" s="253"/>
      <c r="N177" s="253"/>
      <c r="O177" s="253"/>
      <c r="AI177" s="257"/>
    </row>
    <row r="178" spans="1:35" ht="13.15">
      <c r="A178" s="251" t="s">
        <v>27</v>
      </c>
      <c r="D178" s="558"/>
      <c r="E178" s="454">
        <f t="shared" si="35"/>
        <v>0</v>
      </c>
      <c r="F178" s="454">
        <f t="shared" si="35"/>
        <v>0</v>
      </c>
      <c r="G178" s="454">
        <f t="shared" si="35"/>
        <v>0</v>
      </c>
      <c r="H178" s="454">
        <f t="shared" si="35"/>
        <v>0</v>
      </c>
      <c r="I178" s="454">
        <f t="shared" si="35"/>
        <v>0</v>
      </c>
      <c r="J178" s="455">
        <f>SUM(E178:I178)</f>
        <v>0</v>
      </c>
      <c r="L178" s="254"/>
      <c r="M178" s="253"/>
      <c r="N178" s="253"/>
      <c r="O178" s="253"/>
      <c r="AI178" s="257"/>
    </row>
    <row r="179" spans="1:35" ht="13.15">
      <c r="A179" s="377"/>
      <c r="B179" s="660" t="s">
        <v>142</v>
      </c>
      <c r="C179" s="660"/>
      <c r="D179" s="660"/>
      <c r="E179" s="442">
        <f>SUM(E177:E178)</f>
        <v>0</v>
      </c>
      <c r="F179" s="442">
        <f t="shared" ref="F179:I179" si="36">SUM(F177:F178)</f>
        <v>0</v>
      </c>
      <c r="G179" s="442">
        <f t="shared" si="36"/>
        <v>0</v>
      </c>
      <c r="H179" s="442">
        <f t="shared" si="36"/>
        <v>0</v>
      </c>
      <c r="I179" s="442">
        <f t="shared" si="36"/>
        <v>0</v>
      </c>
      <c r="J179" s="443">
        <f>SUM(E179:I179)</f>
        <v>0</v>
      </c>
      <c r="L179" s="254"/>
      <c r="M179" s="253"/>
      <c r="N179" s="253"/>
      <c r="O179" s="253"/>
    </row>
    <row r="180" spans="1:35" ht="13.15">
      <c r="A180" s="272"/>
      <c r="B180" s="257"/>
      <c r="G180" s="254"/>
      <c r="H180" s="254"/>
      <c r="I180" s="254"/>
      <c r="J180" s="305"/>
      <c r="K180" s="262"/>
      <c r="L180" s="254"/>
      <c r="M180" s="253"/>
      <c r="N180" s="253"/>
      <c r="O180" s="253"/>
      <c r="P180" s="254"/>
      <c r="Q180" s="252"/>
      <c r="R180" s="252"/>
    </row>
    <row r="181" spans="1:35" ht="13.15">
      <c r="A181" s="260" t="s">
        <v>0</v>
      </c>
      <c r="G181" s="254"/>
      <c r="H181" s="254"/>
      <c r="I181" s="254"/>
      <c r="J181" s="305"/>
      <c r="L181" s="254"/>
      <c r="M181" s="253"/>
      <c r="N181" s="253"/>
      <c r="O181" s="253"/>
      <c r="P181" s="254"/>
      <c r="Q181" s="252"/>
      <c r="R181" s="252"/>
    </row>
    <row r="182" spans="1:35">
      <c r="A182" s="288" t="s">
        <v>46</v>
      </c>
      <c r="G182" s="254"/>
      <c r="H182" s="254"/>
      <c r="I182" s="254"/>
      <c r="J182" s="305"/>
      <c r="K182" s="262"/>
      <c r="L182" s="254"/>
      <c r="M182" s="252"/>
      <c r="N182" s="252"/>
      <c r="O182" s="252"/>
      <c r="P182" s="252"/>
    </row>
    <row r="183" spans="1:35">
      <c r="B183" s="91" t="s">
        <v>96</v>
      </c>
      <c r="D183" s="558"/>
      <c r="E183" s="438">
        <v>0</v>
      </c>
      <c r="F183" s="438">
        <v>0</v>
      </c>
      <c r="G183" s="438">
        <v>0</v>
      </c>
      <c r="H183" s="438">
        <v>0</v>
      </c>
      <c r="I183" s="196">
        <v>0</v>
      </c>
      <c r="J183" s="441">
        <f>SUM(E183:I183)</f>
        <v>0</v>
      </c>
      <c r="K183" s="253"/>
      <c r="L183" s="254"/>
      <c r="M183" s="252"/>
      <c r="N183" s="252"/>
      <c r="O183" s="252"/>
      <c r="P183" s="489"/>
      <c r="Q183" s="489"/>
      <c r="R183" s="489"/>
      <c r="S183" s="490"/>
    </row>
    <row r="184" spans="1:35">
      <c r="D184" s="558"/>
      <c r="E184" s="438">
        <v>0</v>
      </c>
      <c r="F184" s="438">
        <v>0</v>
      </c>
      <c r="G184" s="438">
        <v>0</v>
      </c>
      <c r="H184" s="438">
        <v>0</v>
      </c>
      <c r="I184" s="196">
        <v>0</v>
      </c>
      <c r="J184" s="441">
        <f>SUM(E184:I184)</f>
        <v>0</v>
      </c>
      <c r="K184" s="253"/>
      <c r="L184" s="254"/>
      <c r="M184" s="252"/>
      <c r="N184" s="252"/>
      <c r="O184" s="252"/>
      <c r="P184" s="252"/>
    </row>
    <row r="185" spans="1:35">
      <c r="A185" s="700" t="s">
        <v>56</v>
      </c>
      <c r="B185" s="700"/>
      <c r="C185" s="700"/>
      <c r="D185" s="700"/>
      <c r="E185" s="478">
        <f>SUM(E183:E184)</f>
        <v>0</v>
      </c>
      <c r="F185" s="478">
        <f t="shared" ref="F185:I185" si="37">SUM(F183:F184)</f>
        <v>0</v>
      </c>
      <c r="G185" s="478">
        <f t="shared" si="37"/>
        <v>0</v>
      </c>
      <c r="H185" s="478">
        <f t="shared" si="37"/>
        <v>0</v>
      </c>
      <c r="I185" s="478">
        <f t="shared" si="37"/>
        <v>0</v>
      </c>
      <c r="J185" s="479">
        <f>SUM(J183:J184)</f>
        <v>0</v>
      </c>
      <c r="K185" s="253"/>
      <c r="L185" s="253"/>
      <c r="M185" s="254"/>
      <c r="N185" s="254"/>
      <c r="O185" s="254"/>
      <c r="P185" s="252"/>
      <c r="Q185" s="252"/>
    </row>
    <row r="186" spans="1:35">
      <c r="E186" s="558"/>
      <c r="F186" s="254"/>
      <c r="G186" s="254"/>
      <c r="H186" s="254"/>
      <c r="I186" s="254"/>
      <c r="J186" s="305"/>
      <c r="K186" s="253"/>
      <c r="L186" s="253"/>
      <c r="M186" s="254"/>
      <c r="N186" s="254"/>
      <c r="O186" s="254"/>
      <c r="P186" s="252"/>
      <c r="Q186" s="252"/>
    </row>
    <row r="187" spans="1:35" ht="13.15">
      <c r="A187" s="251" t="s">
        <v>111</v>
      </c>
      <c r="B187" s="332"/>
      <c r="C187" s="282"/>
      <c r="D187" s="514" t="s">
        <v>166</v>
      </c>
      <c r="E187" s="385">
        <v>0</v>
      </c>
      <c r="F187" s="385">
        <v>0</v>
      </c>
      <c r="G187" s="385">
        <v>0</v>
      </c>
      <c r="H187" s="385">
        <v>0</v>
      </c>
      <c r="I187" s="385">
        <v>0</v>
      </c>
      <c r="J187" s="334"/>
      <c r="K187" s="253"/>
      <c r="L187" s="254"/>
      <c r="M187" s="252"/>
      <c r="N187" s="252"/>
      <c r="O187" s="252"/>
      <c r="P187" s="252"/>
    </row>
    <row r="188" spans="1:35" ht="13.15">
      <c r="D188" s="514" t="s">
        <v>223</v>
      </c>
      <c r="E188" s="385">
        <v>0</v>
      </c>
      <c r="F188" s="385">
        <v>0</v>
      </c>
      <c r="G188" s="385">
        <v>0</v>
      </c>
      <c r="H188" s="385">
        <v>0</v>
      </c>
      <c r="I188" s="385">
        <v>0</v>
      </c>
      <c r="J188" s="334"/>
      <c r="K188" s="253"/>
      <c r="L188" s="254"/>
      <c r="M188" s="252"/>
      <c r="N188" s="252"/>
      <c r="O188" s="252"/>
      <c r="P188" s="252"/>
    </row>
    <row r="189" spans="1:35" ht="13.15">
      <c r="A189" s="251" t="s">
        <v>143</v>
      </c>
      <c r="B189" s="332"/>
      <c r="C189" s="282"/>
      <c r="D189" s="513" t="s">
        <v>224</v>
      </c>
      <c r="E189" s="385">
        <v>0</v>
      </c>
      <c r="F189" s="385">
        <v>0</v>
      </c>
      <c r="G189" s="385">
        <v>0</v>
      </c>
      <c r="H189" s="385">
        <v>0</v>
      </c>
      <c r="I189" s="385">
        <v>0</v>
      </c>
      <c r="J189" s="334"/>
      <c r="K189" s="253"/>
      <c r="L189" s="254"/>
      <c r="M189" s="252"/>
      <c r="N189" s="252"/>
      <c r="O189" s="252"/>
      <c r="P189" s="252"/>
    </row>
    <row r="190" spans="1:35" ht="13.15">
      <c r="A190" s="698"/>
      <c r="D190" s="514" t="s">
        <v>225</v>
      </c>
      <c r="E190" s="385">
        <v>0</v>
      </c>
      <c r="F190" s="385">
        <v>0</v>
      </c>
      <c r="G190" s="385">
        <v>0</v>
      </c>
      <c r="H190" s="385">
        <v>0</v>
      </c>
      <c r="I190" s="385">
        <v>0</v>
      </c>
      <c r="J190" s="319"/>
      <c r="K190" s="253"/>
      <c r="L190" s="254"/>
      <c r="M190" s="252"/>
      <c r="N190" s="252"/>
      <c r="O190" s="252"/>
      <c r="P190" s="252"/>
    </row>
    <row r="191" spans="1:35" ht="13.15">
      <c r="A191" s="698"/>
      <c r="B191" s="546" t="s">
        <v>39</v>
      </c>
      <c r="C191" s="546" t="s">
        <v>40</v>
      </c>
      <c r="D191" s="283"/>
      <c r="E191" s="435"/>
      <c r="F191" s="435"/>
      <c r="G191" s="435"/>
      <c r="H191" s="435"/>
      <c r="I191" s="435"/>
      <c r="J191" s="319"/>
      <c r="K191" s="253"/>
      <c r="L191" s="254"/>
      <c r="M191" s="252"/>
      <c r="N191" s="252"/>
      <c r="O191" s="252"/>
      <c r="P191" s="252"/>
    </row>
    <row r="192" spans="1:35">
      <c r="A192" s="699"/>
      <c r="B192" s="326" t="s">
        <v>41</v>
      </c>
      <c r="C192" s="384">
        <v>0</v>
      </c>
      <c r="D192" s="283"/>
      <c r="E192" s="438">
        <f>ROUND($C192*E188*E189*E187,0)</f>
        <v>0</v>
      </c>
      <c r="F192" s="438">
        <f t="shared" ref="F192:I192" si="38">ROUND($C192*F188*F189*F187,0)</f>
        <v>0</v>
      </c>
      <c r="G192" s="438">
        <f t="shared" si="38"/>
        <v>0</v>
      </c>
      <c r="H192" s="438">
        <f t="shared" si="38"/>
        <v>0</v>
      </c>
      <c r="I192" s="438">
        <f t="shared" si="38"/>
        <v>0</v>
      </c>
      <c r="J192" s="441">
        <f t="shared" ref="J192:J197" si="39">SUM(E192:I192)</f>
        <v>0</v>
      </c>
      <c r="K192" s="253"/>
      <c r="L192" s="254"/>
      <c r="M192" s="252"/>
      <c r="N192" s="252"/>
      <c r="O192" s="252"/>
      <c r="P192" s="252"/>
    </row>
    <row r="193" spans="1:33">
      <c r="A193" s="699"/>
      <c r="B193" s="326" t="s">
        <v>42</v>
      </c>
      <c r="C193" s="384">
        <v>0</v>
      </c>
      <c r="D193" s="283"/>
      <c r="E193" s="438">
        <f>ROUND($C193*E188*E190*E187,0)</f>
        <v>0</v>
      </c>
      <c r="F193" s="438">
        <f t="shared" ref="F193:I193" si="40">ROUND($C193*F188*F190*F187,0)</f>
        <v>0</v>
      </c>
      <c r="G193" s="438">
        <f t="shared" si="40"/>
        <v>0</v>
      </c>
      <c r="H193" s="438">
        <f t="shared" si="40"/>
        <v>0</v>
      </c>
      <c r="I193" s="438">
        <f t="shared" si="40"/>
        <v>0</v>
      </c>
      <c r="J193" s="441">
        <f t="shared" si="39"/>
        <v>0</v>
      </c>
      <c r="K193" s="253"/>
      <c r="L193" s="254"/>
      <c r="M193" s="252"/>
      <c r="N193" s="252"/>
      <c r="O193" s="252"/>
      <c r="P193" s="252"/>
    </row>
    <row r="194" spans="1:33">
      <c r="A194" s="699"/>
      <c r="B194" s="326" t="s">
        <v>164</v>
      </c>
      <c r="C194" s="384">
        <v>0</v>
      </c>
      <c r="D194" s="283"/>
      <c r="E194" s="438">
        <f>ROUND($C194*E188*E187,0)</f>
        <v>0</v>
      </c>
      <c r="F194" s="438">
        <f t="shared" ref="F194:I194" si="41">ROUND($C194*F188*F187,0)</f>
        <v>0</v>
      </c>
      <c r="G194" s="438">
        <f t="shared" si="41"/>
        <v>0</v>
      </c>
      <c r="H194" s="438">
        <f t="shared" si="41"/>
        <v>0</v>
      </c>
      <c r="I194" s="438">
        <f t="shared" si="41"/>
        <v>0</v>
      </c>
      <c r="J194" s="441">
        <f t="shared" si="39"/>
        <v>0</v>
      </c>
      <c r="K194" s="253"/>
      <c r="L194" s="254"/>
      <c r="M194" s="252"/>
      <c r="N194" s="252"/>
      <c r="O194" s="252"/>
      <c r="P194" s="252"/>
    </row>
    <row r="195" spans="1:33">
      <c r="A195" s="699"/>
      <c r="B195" s="326" t="s">
        <v>43</v>
      </c>
      <c r="C195" s="384">
        <v>0</v>
      </c>
      <c r="D195" s="283"/>
      <c r="E195" s="438">
        <f>$C195*E187*E189</f>
        <v>0</v>
      </c>
      <c r="F195" s="438">
        <f t="shared" ref="F195:H195" si="42">$C195*F187*F189</f>
        <v>0</v>
      </c>
      <c r="G195" s="438">
        <f t="shared" si="42"/>
        <v>0</v>
      </c>
      <c r="H195" s="438">
        <f t="shared" si="42"/>
        <v>0</v>
      </c>
      <c r="I195" s="438">
        <f>$C195*I187*I189</f>
        <v>0</v>
      </c>
      <c r="J195" s="441">
        <f t="shared" si="39"/>
        <v>0</v>
      </c>
      <c r="K195" s="253"/>
      <c r="L195" s="254"/>
      <c r="M195" s="252"/>
      <c r="N195" s="252"/>
      <c r="O195" s="252"/>
      <c r="P195" s="252"/>
    </row>
    <row r="196" spans="1:33">
      <c r="A196" s="699"/>
      <c r="B196" s="326" t="s">
        <v>44</v>
      </c>
      <c r="C196" s="384">
        <v>0</v>
      </c>
      <c r="D196" s="283"/>
      <c r="E196" s="438">
        <f>ROUND($C196*E187,0)</f>
        <v>0</v>
      </c>
      <c r="F196" s="438">
        <f t="shared" ref="F196:I196" si="43">ROUND($C196*F187,0)</f>
        <v>0</v>
      </c>
      <c r="G196" s="438">
        <f t="shared" si="43"/>
        <v>0</v>
      </c>
      <c r="H196" s="438">
        <f t="shared" si="43"/>
        <v>0</v>
      </c>
      <c r="I196" s="438">
        <f t="shared" si="43"/>
        <v>0</v>
      </c>
      <c r="J196" s="441">
        <f t="shared" si="39"/>
        <v>0</v>
      </c>
      <c r="K196" s="253"/>
      <c r="L196" s="254"/>
      <c r="M196" s="252"/>
      <c r="N196" s="252"/>
      <c r="O196" s="252"/>
      <c r="P196" s="252"/>
    </row>
    <row r="197" spans="1:33">
      <c r="A197" s="699"/>
      <c r="B197" s="326" t="s">
        <v>45</v>
      </c>
      <c r="C197" s="243"/>
      <c r="D197" s="283"/>
      <c r="E197" s="384">
        <v>0</v>
      </c>
      <c r="F197" s="384">
        <v>0</v>
      </c>
      <c r="G197" s="384">
        <v>0</v>
      </c>
      <c r="H197" s="384">
        <v>0</v>
      </c>
      <c r="I197" s="384">
        <v>0</v>
      </c>
      <c r="J197" s="441">
        <f t="shared" si="39"/>
        <v>0</v>
      </c>
      <c r="K197" s="253"/>
      <c r="L197" s="254"/>
      <c r="M197" s="252"/>
      <c r="N197" s="252"/>
      <c r="O197" s="252"/>
      <c r="P197" s="252"/>
    </row>
    <row r="198" spans="1:33">
      <c r="A198" s="700" t="s">
        <v>56</v>
      </c>
      <c r="B198" s="700"/>
      <c r="C198" s="700"/>
      <c r="D198" s="700"/>
      <c r="E198" s="478">
        <f>SUM(E192:E197)</f>
        <v>0</v>
      </c>
      <c r="F198" s="478">
        <f t="shared" ref="F198:J198" si="44">SUM(F192:F197)</f>
        <v>0</v>
      </c>
      <c r="G198" s="478">
        <f t="shared" si="44"/>
        <v>0</v>
      </c>
      <c r="H198" s="478">
        <f t="shared" si="44"/>
        <v>0</v>
      </c>
      <c r="I198" s="478">
        <f t="shared" si="44"/>
        <v>0</v>
      </c>
      <c r="J198" s="479">
        <f t="shared" si="44"/>
        <v>0</v>
      </c>
      <c r="K198" s="253"/>
      <c r="L198" s="263"/>
      <c r="M198" s="252"/>
      <c r="N198" s="252"/>
      <c r="O198" s="252"/>
      <c r="P198" s="252"/>
      <c r="Q198" s="252"/>
    </row>
    <row r="199" spans="1:33">
      <c r="E199" s="558"/>
      <c r="F199" s="254"/>
      <c r="G199" s="254"/>
      <c r="H199" s="254"/>
      <c r="I199" s="254"/>
      <c r="J199" s="305"/>
      <c r="K199" s="253"/>
      <c r="L199" s="253"/>
      <c r="M199" s="254"/>
      <c r="N199" s="254"/>
      <c r="O199" s="254"/>
      <c r="P199" s="252"/>
      <c r="Q199" s="252"/>
      <c r="AA199" s="394"/>
      <c r="AB199" s="394"/>
      <c r="AC199" s="394"/>
      <c r="AD199" s="394"/>
      <c r="AE199" s="394"/>
      <c r="AF199" s="394"/>
      <c r="AG199" s="394"/>
    </row>
    <row r="200" spans="1:33" ht="13.15">
      <c r="A200" s="251" t="s">
        <v>111</v>
      </c>
      <c r="B200" s="332"/>
      <c r="C200" s="282"/>
      <c r="D200" s="514" t="s">
        <v>166</v>
      </c>
      <c r="E200" s="385">
        <v>0</v>
      </c>
      <c r="F200" s="385">
        <v>0</v>
      </c>
      <c r="G200" s="385">
        <v>0</v>
      </c>
      <c r="H200" s="385">
        <v>0</v>
      </c>
      <c r="I200" s="385">
        <v>0</v>
      </c>
      <c r="J200" s="334"/>
      <c r="K200" s="253"/>
      <c r="L200" s="254"/>
      <c r="M200" s="252"/>
      <c r="N200" s="252"/>
      <c r="O200" s="252"/>
      <c r="P200" s="252"/>
      <c r="AA200" s="282"/>
      <c r="AB200" s="282"/>
      <c r="AC200" s="282"/>
      <c r="AD200" s="282"/>
      <c r="AE200" s="282"/>
      <c r="AF200" s="282"/>
      <c r="AG200" s="282"/>
    </row>
    <row r="201" spans="1:33" ht="13.15">
      <c r="D201" s="514" t="s">
        <v>223</v>
      </c>
      <c r="E201" s="385">
        <v>0</v>
      </c>
      <c r="F201" s="385">
        <v>0</v>
      </c>
      <c r="G201" s="385">
        <v>0</v>
      </c>
      <c r="H201" s="385">
        <v>0</v>
      </c>
      <c r="I201" s="385">
        <v>0</v>
      </c>
      <c r="J201" s="334"/>
      <c r="K201" s="253"/>
      <c r="L201" s="254"/>
      <c r="M201" s="252"/>
      <c r="N201" s="252"/>
      <c r="O201" s="252"/>
      <c r="P201" s="252"/>
      <c r="AA201" s="394"/>
      <c r="AB201" s="394"/>
      <c r="AC201" s="394"/>
      <c r="AD201" s="394"/>
      <c r="AE201" s="394"/>
      <c r="AF201" s="394"/>
      <c r="AG201" s="394"/>
    </row>
    <row r="202" spans="1:33" ht="13.15">
      <c r="A202" s="251" t="s">
        <v>143</v>
      </c>
      <c r="B202" s="332"/>
      <c r="C202" s="282"/>
      <c r="D202" s="513" t="s">
        <v>224</v>
      </c>
      <c r="E202" s="385">
        <v>0</v>
      </c>
      <c r="F202" s="385">
        <v>0</v>
      </c>
      <c r="G202" s="385">
        <v>0</v>
      </c>
      <c r="H202" s="385">
        <v>0</v>
      </c>
      <c r="I202" s="385">
        <v>0</v>
      </c>
      <c r="J202" s="334"/>
      <c r="K202" s="253"/>
      <c r="L202" s="254"/>
      <c r="M202" s="252"/>
      <c r="N202" s="252"/>
      <c r="O202" s="252"/>
      <c r="P202" s="252"/>
    </row>
    <row r="203" spans="1:33" ht="13.15">
      <c r="A203" s="698"/>
      <c r="D203" s="514" t="s">
        <v>225</v>
      </c>
      <c r="E203" s="385">
        <v>0</v>
      </c>
      <c r="F203" s="385">
        <v>0</v>
      </c>
      <c r="G203" s="385">
        <v>0</v>
      </c>
      <c r="H203" s="385">
        <v>0</v>
      </c>
      <c r="I203" s="385">
        <v>0</v>
      </c>
      <c r="J203" s="319"/>
      <c r="K203" s="253"/>
      <c r="L203" s="254"/>
      <c r="M203" s="252"/>
      <c r="N203" s="252"/>
      <c r="O203" s="252"/>
      <c r="P203" s="252"/>
    </row>
    <row r="204" spans="1:33" ht="13.15">
      <c r="A204" s="698"/>
      <c r="B204" s="546" t="s">
        <v>39</v>
      </c>
      <c r="C204" s="546" t="s">
        <v>40</v>
      </c>
      <c r="D204" s="283"/>
      <c r="E204" s="262"/>
      <c r="F204" s="262"/>
      <c r="G204" s="512"/>
      <c r="H204" s="512"/>
      <c r="I204" s="512"/>
      <c r="J204" s="319"/>
      <c r="K204" s="253"/>
      <c r="L204" s="254"/>
      <c r="M204" s="252"/>
      <c r="N204" s="252"/>
      <c r="O204" s="252"/>
      <c r="P204" s="252"/>
    </row>
    <row r="205" spans="1:33">
      <c r="A205" s="699"/>
      <c r="B205" s="326" t="s">
        <v>41</v>
      </c>
      <c r="C205" s="384">
        <v>0</v>
      </c>
      <c r="D205" s="283"/>
      <c r="E205" s="438">
        <f>ROUND($C205*E201*E202*E200,0)</f>
        <v>0</v>
      </c>
      <c r="F205" s="438">
        <f t="shared" ref="F205:I205" si="45">ROUND($C205*F201*F202*F200,0)</f>
        <v>0</v>
      </c>
      <c r="G205" s="438">
        <f t="shared" si="45"/>
        <v>0</v>
      </c>
      <c r="H205" s="438">
        <f t="shared" si="45"/>
        <v>0</v>
      </c>
      <c r="I205" s="438">
        <f t="shared" si="45"/>
        <v>0</v>
      </c>
      <c r="J205" s="441">
        <f t="shared" ref="J205:J210" si="46">SUM(E205:I205)</f>
        <v>0</v>
      </c>
      <c r="K205" s="253"/>
      <c r="L205" s="254"/>
      <c r="M205" s="252"/>
      <c r="N205" s="252"/>
      <c r="O205" s="252"/>
      <c r="P205" s="252"/>
    </row>
    <row r="206" spans="1:33">
      <c r="A206" s="699"/>
      <c r="B206" s="326" t="s">
        <v>42</v>
      </c>
      <c r="C206" s="384">
        <v>0</v>
      </c>
      <c r="D206" s="283"/>
      <c r="E206" s="438">
        <f>ROUND($C206*E201*E203*E200,0)</f>
        <v>0</v>
      </c>
      <c r="F206" s="438">
        <f t="shared" ref="F206:I206" si="47">ROUND($C206*F201*F203*F200,0)</f>
        <v>0</v>
      </c>
      <c r="G206" s="438">
        <f t="shared" si="47"/>
        <v>0</v>
      </c>
      <c r="H206" s="438">
        <f t="shared" si="47"/>
        <v>0</v>
      </c>
      <c r="I206" s="438">
        <f t="shared" si="47"/>
        <v>0</v>
      </c>
      <c r="J206" s="441">
        <f t="shared" si="46"/>
        <v>0</v>
      </c>
      <c r="K206" s="253"/>
      <c r="L206" s="254"/>
      <c r="M206" s="252"/>
      <c r="N206" s="252"/>
      <c r="O206" s="252"/>
      <c r="P206" s="252"/>
      <c r="AA206" s="401"/>
      <c r="AB206" s="401"/>
      <c r="AC206" s="401"/>
      <c r="AD206" s="401"/>
      <c r="AE206" s="401"/>
      <c r="AF206" s="401"/>
      <c r="AG206" s="401"/>
    </row>
    <row r="207" spans="1:33">
      <c r="A207" s="699"/>
      <c r="B207" s="326" t="s">
        <v>164</v>
      </c>
      <c r="C207" s="384">
        <v>0</v>
      </c>
      <c r="D207" s="283"/>
      <c r="E207" s="438">
        <f>ROUND($C207*E201*E200,0)</f>
        <v>0</v>
      </c>
      <c r="F207" s="438">
        <f t="shared" ref="F207:I207" si="48">ROUND($C207*F201*F200,0)</f>
        <v>0</v>
      </c>
      <c r="G207" s="438">
        <f t="shared" si="48"/>
        <v>0</v>
      </c>
      <c r="H207" s="438">
        <f t="shared" si="48"/>
        <v>0</v>
      </c>
      <c r="I207" s="438">
        <f t="shared" si="48"/>
        <v>0</v>
      </c>
      <c r="J207" s="441">
        <f t="shared" si="46"/>
        <v>0</v>
      </c>
      <c r="K207" s="253"/>
      <c r="L207" s="254"/>
      <c r="M207" s="252"/>
      <c r="N207" s="252"/>
      <c r="O207" s="252"/>
      <c r="P207" s="252"/>
    </row>
    <row r="208" spans="1:33">
      <c r="A208" s="699"/>
      <c r="B208" s="326" t="s">
        <v>43</v>
      </c>
      <c r="C208" s="384">
        <v>0</v>
      </c>
      <c r="D208" s="283"/>
      <c r="E208" s="438">
        <f>$C208*E200*E202</f>
        <v>0</v>
      </c>
      <c r="F208" s="438">
        <f t="shared" ref="F208:I208" si="49">$C208*F200*F202</f>
        <v>0</v>
      </c>
      <c r="G208" s="438">
        <f t="shared" si="49"/>
        <v>0</v>
      </c>
      <c r="H208" s="438">
        <f t="shared" si="49"/>
        <v>0</v>
      </c>
      <c r="I208" s="438">
        <f t="shared" si="49"/>
        <v>0</v>
      </c>
      <c r="J208" s="441">
        <f t="shared" si="46"/>
        <v>0</v>
      </c>
      <c r="K208" s="253"/>
      <c r="L208" s="254"/>
      <c r="M208" s="252"/>
      <c r="N208" s="252"/>
      <c r="O208" s="252"/>
      <c r="P208" s="252"/>
      <c r="AA208" s="401"/>
      <c r="AB208" s="401"/>
      <c r="AC208" s="401"/>
      <c r="AD208" s="401"/>
      <c r="AE208" s="401"/>
      <c r="AF208" s="401"/>
      <c r="AG208" s="401"/>
    </row>
    <row r="209" spans="1:33">
      <c r="A209" s="699"/>
      <c r="B209" s="326" t="s">
        <v>44</v>
      </c>
      <c r="C209" s="384">
        <v>0</v>
      </c>
      <c r="D209" s="283"/>
      <c r="E209" s="438">
        <f>ROUND($C209*E200,0)</f>
        <v>0</v>
      </c>
      <c r="F209" s="438">
        <f t="shared" ref="F209:I209" si="50">ROUND($C209*F200,0)</f>
        <v>0</v>
      </c>
      <c r="G209" s="438">
        <f t="shared" si="50"/>
        <v>0</v>
      </c>
      <c r="H209" s="438">
        <f t="shared" si="50"/>
        <v>0</v>
      </c>
      <c r="I209" s="438">
        <f t="shared" si="50"/>
        <v>0</v>
      </c>
      <c r="J209" s="441">
        <f t="shared" si="46"/>
        <v>0</v>
      </c>
      <c r="K209" s="253"/>
      <c r="L209" s="254"/>
      <c r="M209" s="252"/>
      <c r="N209" s="252"/>
      <c r="O209" s="252"/>
      <c r="P209" s="252"/>
    </row>
    <row r="210" spans="1:33">
      <c r="A210" s="699"/>
      <c r="B210" s="326" t="s">
        <v>45</v>
      </c>
      <c r="C210" s="243"/>
      <c r="D210" s="283"/>
      <c r="E210" s="384">
        <v>0</v>
      </c>
      <c r="F210" s="384">
        <v>0</v>
      </c>
      <c r="G210" s="384">
        <v>0</v>
      </c>
      <c r="H210" s="384">
        <v>0</v>
      </c>
      <c r="I210" s="384">
        <v>0</v>
      </c>
      <c r="J210" s="441">
        <f t="shared" si="46"/>
        <v>0</v>
      </c>
      <c r="K210" s="253"/>
      <c r="L210" s="254"/>
      <c r="M210" s="252"/>
      <c r="N210" s="252"/>
      <c r="O210" s="252"/>
      <c r="P210" s="252"/>
      <c r="AA210" s="401"/>
      <c r="AB210" s="401"/>
      <c r="AC210" s="401"/>
      <c r="AD210" s="401"/>
      <c r="AE210" s="401"/>
      <c r="AF210" s="401"/>
      <c r="AG210" s="401"/>
    </row>
    <row r="211" spans="1:33">
      <c r="A211" s="700" t="s">
        <v>56</v>
      </c>
      <c r="B211" s="700"/>
      <c r="C211" s="700"/>
      <c r="D211" s="700"/>
      <c r="E211" s="478">
        <f>SUM(E205:E210)</f>
        <v>0</v>
      </c>
      <c r="F211" s="478">
        <f t="shared" ref="F211:J211" si="51">SUM(F205:F210)</f>
        <v>0</v>
      </c>
      <c r="G211" s="478">
        <f t="shared" si="51"/>
        <v>0</v>
      </c>
      <c r="H211" s="478">
        <f t="shared" si="51"/>
        <v>0</v>
      </c>
      <c r="I211" s="478">
        <f t="shared" si="51"/>
        <v>0</v>
      </c>
      <c r="J211" s="479">
        <f t="shared" si="51"/>
        <v>0</v>
      </c>
      <c r="K211" s="253"/>
      <c r="L211" s="263"/>
      <c r="M211" s="252"/>
      <c r="N211" s="252"/>
      <c r="O211" s="252"/>
      <c r="P211" s="252"/>
      <c r="Q211" s="252"/>
    </row>
    <row r="212" spans="1:33" ht="13.15">
      <c r="A212" s="335"/>
      <c r="B212" s="660" t="s">
        <v>50</v>
      </c>
      <c r="C212" s="660"/>
      <c r="D212" s="660"/>
      <c r="E212" s="482">
        <f ca="1">SUMIF($A$183:$D$211,"*Total Trip", E183:E211)</f>
        <v>0</v>
      </c>
      <c r="F212" s="482">
        <f t="shared" ref="F212:I212" ca="1" si="52">SUMIF($A$183:$D$211,"*Total Trip", F183:F211)</f>
        <v>0</v>
      </c>
      <c r="G212" s="482">
        <f t="shared" ca="1" si="52"/>
        <v>0</v>
      </c>
      <c r="H212" s="482">
        <f t="shared" ca="1" si="52"/>
        <v>0</v>
      </c>
      <c r="I212" s="482">
        <f t="shared" ca="1" si="52"/>
        <v>0</v>
      </c>
      <c r="J212" s="483">
        <f ca="1">SUM(E212:I212)</f>
        <v>0</v>
      </c>
      <c r="K212" s="253"/>
      <c r="L212" s="254"/>
      <c r="M212" s="253"/>
      <c r="N212" s="253"/>
      <c r="O212" s="253"/>
      <c r="P212" s="254"/>
      <c r="Q212" s="252"/>
      <c r="R212" s="252"/>
    </row>
    <row r="213" spans="1:33">
      <c r="A213" s="284"/>
      <c r="B213" s="287"/>
      <c r="C213" s="287"/>
      <c r="D213" s="287"/>
      <c r="E213" s="287"/>
      <c r="F213" s="287"/>
      <c r="G213" s="286"/>
      <c r="H213" s="286"/>
      <c r="I213" s="286"/>
      <c r="J213" s="336"/>
      <c r="K213" s="286"/>
      <c r="L213" s="254"/>
      <c r="M213" s="253"/>
      <c r="N213" s="253"/>
      <c r="O213" s="253"/>
      <c r="P213" s="254"/>
      <c r="Q213" s="252"/>
      <c r="R213" s="252"/>
    </row>
    <row r="214" spans="1:33">
      <c r="A214" s="288" t="s">
        <v>51</v>
      </c>
      <c r="G214" s="254"/>
      <c r="H214" s="254"/>
      <c r="I214" s="254"/>
      <c r="J214" s="305"/>
      <c r="K214" s="262"/>
      <c r="L214" s="254"/>
      <c r="M214" s="252"/>
      <c r="N214" s="252"/>
      <c r="O214" s="252"/>
      <c r="P214" s="252"/>
    </row>
    <row r="215" spans="1:33">
      <c r="B215" s="91" t="s">
        <v>96</v>
      </c>
      <c r="D215" s="558"/>
      <c r="E215" s="220">
        <v>0</v>
      </c>
      <c r="F215" s="220">
        <v>0</v>
      </c>
      <c r="G215" s="220">
        <v>0</v>
      </c>
      <c r="H215" s="220">
        <v>0</v>
      </c>
      <c r="I215" s="221">
        <v>0</v>
      </c>
      <c r="J215" s="329">
        <f>SUM(E215:I215)</f>
        <v>0</v>
      </c>
      <c r="K215" s="253"/>
      <c r="L215" s="254"/>
      <c r="M215" s="252"/>
      <c r="N215" s="252"/>
      <c r="O215" s="252"/>
      <c r="P215" s="252"/>
    </row>
    <row r="216" spans="1:33">
      <c r="D216" s="558"/>
      <c r="E216" s="220">
        <v>0</v>
      </c>
      <c r="F216" s="220">
        <v>0</v>
      </c>
      <c r="G216" s="220">
        <v>0</v>
      </c>
      <c r="H216" s="220">
        <v>0</v>
      </c>
      <c r="I216" s="221">
        <v>0</v>
      </c>
      <c r="J216" s="329">
        <f>SUM(E216:I216)</f>
        <v>0</v>
      </c>
      <c r="K216" s="253"/>
      <c r="L216" s="254"/>
      <c r="M216" s="252"/>
      <c r="N216" s="252"/>
      <c r="O216" s="252"/>
      <c r="P216" s="252"/>
    </row>
    <row r="217" spans="1:33">
      <c r="A217" s="700" t="s">
        <v>56</v>
      </c>
      <c r="B217" s="700"/>
      <c r="C217" s="700"/>
      <c r="D217" s="700"/>
      <c r="E217" s="480">
        <f>SUM(E215:E216)</f>
        <v>0</v>
      </c>
      <c r="F217" s="480">
        <f t="shared" ref="F217:I217" si="53">SUM(F215:F216)</f>
        <v>0</v>
      </c>
      <c r="G217" s="480">
        <f t="shared" si="53"/>
        <v>0</v>
      </c>
      <c r="H217" s="480">
        <f t="shared" si="53"/>
        <v>0</v>
      </c>
      <c r="I217" s="480">
        <f t="shared" si="53"/>
        <v>0</v>
      </c>
      <c r="J217" s="481">
        <f>SUM(J215:J216)</f>
        <v>0</v>
      </c>
      <c r="K217" s="253"/>
      <c r="L217" s="253"/>
      <c r="M217" s="254"/>
      <c r="N217" s="254"/>
      <c r="O217" s="254"/>
      <c r="P217" s="252"/>
      <c r="Q217" s="252"/>
    </row>
    <row r="218" spans="1:33">
      <c r="E218" s="558"/>
      <c r="F218" s="254"/>
      <c r="G218" s="254"/>
      <c r="H218" s="254"/>
      <c r="I218" s="254"/>
      <c r="J218" s="305"/>
      <c r="K218" s="253"/>
      <c r="L218" s="253"/>
      <c r="M218" s="254"/>
      <c r="N218" s="254"/>
      <c r="O218" s="254"/>
      <c r="P218" s="252"/>
      <c r="Q218" s="252"/>
    </row>
    <row r="219" spans="1:33" ht="13.15">
      <c r="A219" s="251" t="s">
        <v>111</v>
      </c>
      <c r="C219" s="512"/>
      <c r="D219" s="514" t="s">
        <v>166</v>
      </c>
      <c r="E219" s="385">
        <v>0</v>
      </c>
      <c r="F219" s="385">
        <v>0</v>
      </c>
      <c r="G219" s="385">
        <v>0</v>
      </c>
      <c r="H219" s="385">
        <v>0</v>
      </c>
      <c r="I219" s="385">
        <v>0</v>
      </c>
      <c r="J219" s="334"/>
      <c r="K219" s="253"/>
      <c r="L219" s="254"/>
      <c r="M219" s="252"/>
      <c r="N219" s="252"/>
      <c r="O219" s="252"/>
      <c r="P219" s="252"/>
    </row>
    <row r="220" spans="1:33" ht="13.15">
      <c r="A220" s="251"/>
      <c r="B220" s="332"/>
      <c r="C220" s="282"/>
      <c r="D220" s="514" t="s">
        <v>223</v>
      </c>
      <c r="E220" s="385">
        <v>0</v>
      </c>
      <c r="F220" s="385">
        <v>0</v>
      </c>
      <c r="G220" s="385">
        <v>0</v>
      </c>
      <c r="H220" s="385">
        <v>0</v>
      </c>
      <c r="I220" s="385">
        <v>0</v>
      </c>
      <c r="J220" s="334"/>
      <c r="K220" s="253"/>
      <c r="L220" s="254"/>
      <c r="M220" s="252"/>
      <c r="N220" s="252"/>
      <c r="O220" s="252"/>
      <c r="P220" s="252"/>
      <c r="AA220" s="259"/>
      <c r="AB220" s="259"/>
    </row>
    <row r="221" spans="1:33" ht="13.15">
      <c r="A221" s="251" t="s">
        <v>143</v>
      </c>
      <c r="B221" s="332"/>
      <c r="C221" s="282"/>
      <c r="D221" s="513" t="s">
        <v>224</v>
      </c>
      <c r="E221" s="385">
        <v>0</v>
      </c>
      <c r="F221" s="385">
        <v>0</v>
      </c>
      <c r="G221" s="385">
        <v>0</v>
      </c>
      <c r="H221" s="385">
        <v>0</v>
      </c>
      <c r="I221" s="385">
        <v>0</v>
      </c>
      <c r="J221" s="334"/>
      <c r="K221" s="253"/>
      <c r="L221" s="254"/>
      <c r="M221" s="252"/>
      <c r="N221" s="252"/>
      <c r="O221" s="252"/>
      <c r="P221" s="252"/>
      <c r="AA221" s="259"/>
      <c r="AB221" s="259"/>
    </row>
    <row r="222" spans="1:33" ht="15">
      <c r="A222" s="698"/>
      <c r="D222" s="514" t="s">
        <v>225</v>
      </c>
      <c r="E222" s="385">
        <v>0</v>
      </c>
      <c r="F222" s="385">
        <v>0</v>
      </c>
      <c r="G222" s="385">
        <v>0</v>
      </c>
      <c r="H222" s="385">
        <v>0</v>
      </c>
      <c r="I222" s="385">
        <v>0</v>
      </c>
      <c r="J222" s="319"/>
      <c r="K222" s="253"/>
      <c r="L222" s="254"/>
      <c r="M222" s="252"/>
      <c r="N222" s="252"/>
      <c r="O222" s="252"/>
      <c r="P222" s="252"/>
      <c r="AA222" s="347"/>
      <c r="AB222" s="347"/>
      <c r="AC222" s="347"/>
      <c r="AD222" s="347"/>
      <c r="AE222" s="347"/>
      <c r="AF222" s="347"/>
      <c r="AG222" s="347"/>
    </row>
    <row r="223" spans="1:33" ht="13.15">
      <c r="A223" s="698"/>
      <c r="B223" s="546" t="s">
        <v>39</v>
      </c>
      <c r="C223" s="546" t="s">
        <v>40</v>
      </c>
      <c r="D223" s="283"/>
      <c r="E223" s="262"/>
      <c r="F223" s="262"/>
      <c r="G223" s="512"/>
      <c r="H223" s="512"/>
      <c r="I223" s="512"/>
      <c r="J223" s="319"/>
      <c r="K223" s="253"/>
      <c r="L223" s="254"/>
      <c r="M223" s="252"/>
      <c r="N223" s="252"/>
      <c r="O223" s="252"/>
      <c r="P223" s="252"/>
    </row>
    <row r="224" spans="1:33">
      <c r="A224" s="699"/>
      <c r="B224" s="326" t="s">
        <v>41</v>
      </c>
      <c r="C224" s="384">
        <v>0</v>
      </c>
      <c r="D224" s="283"/>
      <c r="E224" s="438">
        <f>ROUND($C224*E220*E221*E219,0)</f>
        <v>0</v>
      </c>
      <c r="F224" s="438">
        <f t="shared" ref="F224:I224" si="54">ROUND($C224*F220*F221*F219,0)</f>
        <v>0</v>
      </c>
      <c r="G224" s="438">
        <f t="shared" si="54"/>
        <v>0</v>
      </c>
      <c r="H224" s="438">
        <f t="shared" si="54"/>
        <v>0</v>
      </c>
      <c r="I224" s="438">
        <f t="shared" si="54"/>
        <v>0</v>
      </c>
      <c r="J224" s="441">
        <f t="shared" ref="J224:J229" si="55">SUM(E224:I224)</f>
        <v>0</v>
      </c>
      <c r="K224" s="253"/>
      <c r="L224" s="254"/>
      <c r="M224" s="252"/>
      <c r="N224" s="252"/>
      <c r="O224" s="252"/>
      <c r="P224" s="252"/>
    </row>
    <row r="225" spans="1:26">
      <c r="A225" s="699"/>
      <c r="B225" s="326" t="s">
        <v>42</v>
      </c>
      <c r="C225" s="384">
        <v>0</v>
      </c>
      <c r="D225" s="283"/>
      <c r="E225" s="438">
        <f>ROUND($C225*E220*E222*E219,0)</f>
        <v>0</v>
      </c>
      <c r="F225" s="438">
        <f t="shared" ref="F225:I225" si="56">ROUND($C225*F220*F222*F219,0)</f>
        <v>0</v>
      </c>
      <c r="G225" s="438">
        <f t="shared" si="56"/>
        <v>0</v>
      </c>
      <c r="H225" s="438">
        <f t="shared" si="56"/>
        <v>0</v>
      </c>
      <c r="I225" s="438">
        <f t="shared" si="56"/>
        <v>0</v>
      </c>
      <c r="J225" s="441">
        <f t="shared" si="55"/>
        <v>0</v>
      </c>
      <c r="K225" s="253"/>
      <c r="L225" s="254"/>
      <c r="M225" s="252"/>
      <c r="N225" s="252"/>
      <c r="O225" s="252"/>
      <c r="P225" s="252"/>
    </row>
    <row r="226" spans="1:26">
      <c r="A226" s="699"/>
      <c r="B226" s="326" t="s">
        <v>164</v>
      </c>
      <c r="C226" s="384">
        <v>0</v>
      </c>
      <c r="D226" s="283"/>
      <c r="E226" s="438">
        <f>ROUND($C226*E220*E219,0)</f>
        <v>0</v>
      </c>
      <c r="F226" s="438">
        <f t="shared" ref="F226:I226" si="57">ROUND($C226*F220*F219,0)</f>
        <v>0</v>
      </c>
      <c r="G226" s="438">
        <f t="shared" si="57"/>
        <v>0</v>
      </c>
      <c r="H226" s="438">
        <f t="shared" si="57"/>
        <v>0</v>
      </c>
      <c r="I226" s="438">
        <f t="shared" si="57"/>
        <v>0</v>
      </c>
      <c r="J226" s="441">
        <f t="shared" si="55"/>
        <v>0</v>
      </c>
      <c r="K226" s="253"/>
      <c r="L226" s="254"/>
      <c r="M226" s="252"/>
      <c r="N226" s="252"/>
      <c r="O226" s="252"/>
      <c r="P226" s="252"/>
    </row>
    <row r="227" spans="1:26">
      <c r="A227" s="699"/>
      <c r="B227" s="326" t="s">
        <v>43</v>
      </c>
      <c r="C227" s="384">
        <v>0</v>
      </c>
      <c r="D227" s="283"/>
      <c r="E227" s="438">
        <f>$C227*E219*E221</f>
        <v>0</v>
      </c>
      <c r="F227" s="438">
        <f t="shared" ref="F227:I227" si="58">$C227*F219*F221</f>
        <v>0</v>
      </c>
      <c r="G227" s="438">
        <f t="shared" si="58"/>
        <v>0</v>
      </c>
      <c r="H227" s="438">
        <f t="shared" si="58"/>
        <v>0</v>
      </c>
      <c r="I227" s="438">
        <f t="shared" si="58"/>
        <v>0</v>
      </c>
      <c r="J227" s="441">
        <f t="shared" si="55"/>
        <v>0</v>
      </c>
      <c r="K227" s="253"/>
      <c r="L227" s="254"/>
      <c r="M227" s="252"/>
      <c r="N227" s="252"/>
      <c r="O227" s="252"/>
      <c r="P227" s="252"/>
    </row>
    <row r="228" spans="1:26">
      <c r="A228" s="699"/>
      <c r="B228" s="326" t="s">
        <v>44</v>
      </c>
      <c r="C228" s="384">
        <v>0</v>
      </c>
      <c r="D228" s="283"/>
      <c r="E228" s="438">
        <f>ROUND($C228*E219,0)</f>
        <v>0</v>
      </c>
      <c r="F228" s="438">
        <f t="shared" ref="F228:I228" si="59">ROUND($C228*F219,0)</f>
        <v>0</v>
      </c>
      <c r="G228" s="438">
        <f t="shared" si="59"/>
        <v>0</v>
      </c>
      <c r="H228" s="438">
        <f t="shared" si="59"/>
        <v>0</v>
      </c>
      <c r="I228" s="438">
        <f t="shared" si="59"/>
        <v>0</v>
      </c>
      <c r="J228" s="441">
        <f t="shared" si="55"/>
        <v>0</v>
      </c>
      <c r="K228" s="253"/>
      <c r="L228" s="254"/>
      <c r="M228" s="252"/>
      <c r="N228" s="252"/>
      <c r="O228" s="252"/>
      <c r="P228" s="252"/>
    </row>
    <row r="229" spans="1:26">
      <c r="A229" s="699"/>
      <c r="B229" s="326" t="s">
        <v>45</v>
      </c>
      <c r="C229" s="243"/>
      <c r="D229" s="283"/>
      <c r="E229" s="384">
        <v>0</v>
      </c>
      <c r="F229" s="384">
        <v>0</v>
      </c>
      <c r="G229" s="384">
        <v>0</v>
      </c>
      <c r="H229" s="384">
        <v>0</v>
      </c>
      <c r="I229" s="384">
        <v>0</v>
      </c>
      <c r="J229" s="441">
        <f t="shared" si="55"/>
        <v>0</v>
      </c>
      <c r="K229" s="253"/>
      <c r="L229" s="254"/>
      <c r="M229" s="252"/>
      <c r="N229" s="252"/>
      <c r="O229" s="252"/>
      <c r="P229" s="252"/>
    </row>
    <row r="230" spans="1:26">
      <c r="A230" s="700" t="s">
        <v>56</v>
      </c>
      <c r="B230" s="700"/>
      <c r="C230" s="700"/>
      <c r="D230" s="700"/>
      <c r="E230" s="478">
        <f>SUM(E224:E229)</f>
        <v>0</v>
      </c>
      <c r="F230" s="478">
        <f t="shared" ref="F230:J230" si="60">SUM(F224:F229)</f>
        <v>0</v>
      </c>
      <c r="G230" s="478">
        <f t="shared" si="60"/>
        <v>0</v>
      </c>
      <c r="H230" s="478">
        <f t="shared" si="60"/>
        <v>0</v>
      </c>
      <c r="I230" s="478">
        <f t="shared" si="60"/>
        <v>0</v>
      </c>
      <c r="J230" s="479">
        <f t="shared" si="60"/>
        <v>0</v>
      </c>
      <c r="K230" s="253"/>
      <c r="L230" s="263"/>
      <c r="M230" s="252"/>
      <c r="N230" s="252"/>
      <c r="O230" s="252"/>
      <c r="P230" s="252"/>
      <c r="Q230" s="252"/>
    </row>
    <row r="231" spans="1:26">
      <c r="E231" s="558"/>
      <c r="F231" s="254"/>
      <c r="G231" s="254"/>
      <c r="H231" s="254"/>
      <c r="I231" s="254"/>
      <c r="J231" s="305"/>
      <c r="K231" s="253"/>
      <c r="L231" s="253"/>
      <c r="M231" s="254"/>
      <c r="N231" s="254"/>
      <c r="O231" s="254"/>
      <c r="P231" s="252"/>
      <c r="Q231" s="252"/>
    </row>
    <row r="232" spans="1:26" ht="13.15">
      <c r="A232" s="251" t="s">
        <v>111</v>
      </c>
      <c r="C232" s="512"/>
      <c r="D232" s="514" t="s">
        <v>166</v>
      </c>
      <c r="E232" s="385">
        <v>0</v>
      </c>
      <c r="F232" s="385">
        <v>0</v>
      </c>
      <c r="G232" s="385">
        <v>0</v>
      </c>
      <c r="H232" s="385">
        <v>0</v>
      </c>
      <c r="I232" s="385">
        <v>0</v>
      </c>
      <c r="J232" s="334"/>
      <c r="K232" s="253"/>
      <c r="L232" s="254"/>
      <c r="M232" s="252"/>
      <c r="N232" s="252"/>
      <c r="O232" s="252"/>
      <c r="P232" s="252"/>
    </row>
    <row r="233" spans="1:26" ht="13.15">
      <c r="A233" s="251"/>
      <c r="B233" s="332"/>
      <c r="C233" s="282"/>
      <c r="D233" s="514" t="s">
        <v>223</v>
      </c>
      <c r="E233" s="385">
        <v>0</v>
      </c>
      <c r="F233" s="385">
        <v>0</v>
      </c>
      <c r="G233" s="385">
        <v>0</v>
      </c>
      <c r="H233" s="385">
        <v>0</v>
      </c>
      <c r="I233" s="385">
        <v>0</v>
      </c>
      <c r="J233" s="334"/>
      <c r="K233" s="253"/>
      <c r="L233" s="254"/>
      <c r="M233" s="252"/>
      <c r="N233" s="252"/>
      <c r="O233" s="252"/>
      <c r="P233" s="252"/>
    </row>
    <row r="234" spans="1:26" ht="13.15">
      <c r="A234" s="251" t="s">
        <v>143</v>
      </c>
      <c r="B234" s="332"/>
      <c r="C234" s="282"/>
      <c r="D234" s="513" t="s">
        <v>224</v>
      </c>
      <c r="E234" s="385">
        <v>0</v>
      </c>
      <c r="F234" s="385">
        <v>0</v>
      </c>
      <c r="G234" s="385">
        <v>0</v>
      </c>
      <c r="H234" s="385">
        <v>0</v>
      </c>
      <c r="I234" s="385">
        <v>0</v>
      </c>
      <c r="J234" s="334"/>
      <c r="K234" s="253"/>
      <c r="L234" s="254"/>
      <c r="M234" s="252"/>
      <c r="N234" s="252"/>
      <c r="O234" s="252"/>
      <c r="P234" s="252"/>
    </row>
    <row r="235" spans="1:26" ht="13.15">
      <c r="A235" s="698"/>
      <c r="D235" s="514" t="s">
        <v>225</v>
      </c>
      <c r="E235" s="385">
        <v>0</v>
      </c>
      <c r="F235" s="385">
        <v>0</v>
      </c>
      <c r="G235" s="385">
        <v>0</v>
      </c>
      <c r="H235" s="385">
        <v>0</v>
      </c>
      <c r="I235" s="385">
        <v>0</v>
      </c>
      <c r="J235" s="319"/>
      <c r="K235" s="253"/>
      <c r="L235" s="254"/>
      <c r="M235" s="252"/>
      <c r="N235" s="252"/>
      <c r="O235" s="252"/>
      <c r="P235" s="252"/>
      <c r="Z235" s="394"/>
    </row>
    <row r="236" spans="1:26" ht="13.15">
      <c r="A236" s="698"/>
      <c r="B236" s="546" t="s">
        <v>39</v>
      </c>
      <c r="C236" s="546" t="s">
        <v>40</v>
      </c>
      <c r="D236" s="283"/>
      <c r="E236" s="262"/>
      <c r="F236" s="262"/>
      <c r="G236" s="512"/>
      <c r="H236" s="512"/>
      <c r="I236" s="512"/>
      <c r="J236" s="319"/>
      <c r="K236" s="253"/>
      <c r="L236" s="254"/>
      <c r="M236" s="252"/>
      <c r="N236" s="252"/>
      <c r="O236" s="252"/>
      <c r="P236" s="252"/>
      <c r="Z236" s="282"/>
    </row>
    <row r="237" spans="1:26">
      <c r="A237" s="699"/>
      <c r="B237" s="326" t="s">
        <v>41</v>
      </c>
      <c r="C237" s="384">
        <v>0</v>
      </c>
      <c r="D237" s="283"/>
      <c r="E237" s="438">
        <f>ROUND($C237*E233*E234*E232,0)</f>
        <v>0</v>
      </c>
      <c r="F237" s="438">
        <f t="shared" ref="F237:I237" si="61">ROUND($C237*F233*F234*F232,0)</f>
        <v>0</v>
      </c>
      <c r="G237" s="438">
        <f t="shared" si="61"/>
        <v>0</v>
      </c>
      <c r="H237" s="438">
        <f t="shared" si="61"/>
        <v>0</v>
      </c>
      <c r="I237" s="438">
        <f t="shared" si="61"/>
        <v>0</v>
      </c>
      <c r="J237" s="441">
        <f t="shared" ref="J237:J242" si="62">SUM(E237:I237)</f>
        <v>0</v>
      </c>
      <c r="K237" s="253"/>
      <c r="L237" s="254"/>
      <c r="M237" s="252"/>
      <c r="N237" s="252"/>
      <c r="O237" s="252"/>
      <c r="P237" s="252"/>
      <c r="Z237" s="394"/>
    </row>
    <row r="238" spans="1:26">
      <c r="A238" s="699"/>
      <c r="B238" s="326" t="s">
        <v>42</v>
      </c>
      <c r="C238" s="384">
        <v>0</v>
      </c>
      <c r="D238" s="283"/>
      <c r="E238" s="438">
        <f>ROUND($C238*E233*E235*E232,0)</f>
        <v>0</v>
      </c>
      <c r="F238" s="438">
        <f t="shared" ref="F238:I238" si="63">ROUND($C238*F233*F235*F232,0)</f>
        <v>0</v>
      </c>
      <c r="G238" s="438">
        <f t="shared" si="63"/>
        <v>0</v>
      </c>
      <c r="H238" s="438">
        <f t="shared" si="63"/>
        <v>0</v>
      </c>
      <c r="I238" s="438">
        <f t="shared" si="63"/>
        <v>0</v>
      </c>
      <c r="J238" s="441">
        <f t="shared" si="62"/>
        <v>0</v>
      </c>
      <c r="K238" s="253"/>
      <c r="L238" s="254"/>
      <c r="M238" s="252"/>
      <c r="N238" s="252"/>
      <c r="O238" s="252"/>
      <c r="P238" s="252"/>
    </row>
    <row r="239" spans="1:26">
      <c r="A239" s="699"/>
      <c r="B239" s="326" t="s">
        <v>164</v>
      </c>
      <c r="C239" s="384">
        <v>0</v>
      </c>
      <c r="D239" s="283"/>
      <c r="E239" s="438">
        <f>ROUND($C239*E233*E232,0)</f>
        <v>0</v>
      </c>
      <c r="F239" s="438">
        <f t="shared" ref="F239:I239" si="64">ROUND($C239*F233*F232,0)</f>
        <v>0</v>
      </c>
      <c r="G239" s="438">
        <f t="shared" si="64"/>
        <v>0</v>
      </c>
      <c r="H239" s="438">
        <f t="shared" si="64"/>
        <v>0</v>
      </c>
      <c r="I239" s="438">
        <f t="shared" si="64"/>
        <v>0</v>
      </c>
      <c r="J239" s="441">
        <f t="shared" si="62"/>
        <v>0</v>
      </c>
      <c r="K239" s="253"/>
      <c r="L239" s="254"/>
      <c r="M239" s="252"/>
      <c r="N239" s="252"/>
      <c r="O239" s="252"/>
      <c r="P239" s="252"/>
    </row>
    <row r="240" spans="1:26">
      <c r="A240" s="699"/>
      <c r="B240" s="326" t="s">
        <v>43</v>
      </c>
      <c r="C240" s="384">
        <v>0</v>
      </c>
      <c r="D240" s="283"/>
      <c r="E240" s="438">
        <f>$C240*E232*E234</f>
        <v>0</v>
      </c>
      <c r="F240" s="438">
        <f t="shared" ref="F240:I240" si="65">$C240*F232*F234</f>
        <v>0</v>
      </c>
      <c r="G240" s="438">
        <f t="shared" si="65"/>
        <v>0</v>
      </c>
      <c r="H240" s="438">
        <f t="shared" si="65"/>
        <v>0</v>
      </c>
      <c r="I240" s="438">
        <f t="shared" si="65"/>
        <v>0</v>
      </c>
      <c r="J240" s="441">
        <f t="shared" si="62"/>
        <v>0</v>
      </c>
      <c r="K240" s="253"/>
      <c r="L240" s="254"/>
      <c r="M240" s="252"/>
      <c r="N240" s="252"/>
      <c r="O240" s="252"/>
      <c r="P240" s="252"/>
    </row>
    <row r="241" spans="1:26">
      <c r="A241" s="699"/>
      <c r="B241" s="326" t="s">
        <v>44</v>
      </c>
      <c r="C241" s="384">
        <v>0</v>
      </c>
      <c r="D241" s="283"/>
      <c r="E241" s="438">
        <f>ROUND($C241*E232,0)</f>
        <v>0</v>
      </c>
      <c r="F241" s="438">
        <f t="shared" ref="F241:I241" si="66">ROUND($C241*F232,0)</f>
        <v>0</v>
      </c>
      <c r="G241" s="438">
        <f t="shared" si="66"/>
        <v>0</v>
      </c>
      <c r="H241" s="438">
        <f t="shared" si="66"/>
        <v>0</v>
      </c>
      <c r="I241" s="438">
        <f t="shared" si="66"/>
        <v>0</v>
      </c>
      <c r="J241" s="441">
        <f t="shared" si="62"/>
        <v>0</v>
      </c>
      <c r="K241" s="253"/>
      <c r="L241" s="254"/>
      <c r="M241" s="252"/>
      <c r="N241" s="252"/>
      <c r="O241" s="252"/>
      <c r="P241" s="252"/>
    </row>
    <row r="242" spans="1:26">
      <c r="A242" s="699"/>
      <c r="B242" s="326" t="s">
        <v>45</v>
      </c>
      <c r="C242" s="243"/>
      <c r="D242" s="283"/>
      <c r="E242" s="384">
        <v>0</v>
      </c>
      <c r="F242" s="384">
        <v>0</v>
      </c>
      <c r="G242" s="384">
        <v>0</v>
      </c>
      <c r="H242" s="384">
        <v>0</v>
      </c>
      <c r="I242" s="384">
        <v>0</v>
      </c>
      <c r="J242" s="441">
        <f t="shared" si="62"/>
        <v>0</v>
      </c>
      <c r="K242" s="253"/>
      <c r="L242" s="254"/>
      <c r="M242" s="252"/>
      <c r="N242" s="252"/>
      <c r="O242" s="252"/>
      <c r="P242" s="252"/>
      <c r="Z242" s="401"/>
    </row>
    <row r="243" spans="1:26">
      <c r="A243" s="700" t="s">
        <v>56</v>
      </c>
      <c r="B243" s="700"/>
      <c r="C243" s="700"/>
      <c r="D243" s="700"/>
      <c r="E243" s="478">
        <f>SUM(E237:E242)</f>
        <v>0</v>
      </c>
      <c r="F243" s="478">
        <f t="shared" ref="F243:J243" si="67">SUM(F237:F242)</f>
        <v>0</v>
      </c>
      <c r="G243" s="478">
        <f t="shared" si="67"/>
        <v>0</v>
      </c>
      <c r="H243" s="478">
        <f t="shared" si="67"/>
        <v>0</v>
      </c>
      <c r="I243" s="478">
        <f t="shared" si="67"/>
        <v>0</v>
      </c>
      <c r="J243" s="479">
        <f t="shared" si="67"/>
        <v>0</v>
      </c>
      <c r="K243" s="253"/>
      <c r="L243" s="263"/>
      <c r="M243" s="252"/>
      <c r="N243" s="252"/>
      <c r="O243" s="252"/>
      <c r="P243" s="252"/>
      <c r="Q243" s="252"/>
    </row>
    <row r="244" spans="1:26" ht="13.15">
      <c r="A244" s="335"/>
      <c r="B244" s="660" t="s">
        <v>57</v>
      </c>
      <c r="C244" s="660"/>
      <c r="D244" s="660"/>
      <c r="E244" s="442">
        <f ca="1">SUMIF($A$215:$D$243,"*Total Trip", E215:E243)</f>
        <v>0</v>
      </c>
      <c r="F244" s="442">
        <f t="shared" ref="F244:I244" ca="1" si="68">SUMIF($A$215:$D$243,"*Total Trip", F215:F243)</f>
        <v>0</v>
      </c>
      <c r="G244" s="442">
        <f t="shared" ca="1" si="68"/>
        <v>0</v>
      </c>
      <c r="H244" s="442">
        <f t="shared" ca="1" si="68"/>
        <v>0</v>
      </c>
      <c r="I244" s="442">
        <f t="shared" ca="1" si="68"/>
        <v>0</v>
      </c>
      <c r="J244" s="443">
        <f ca="1">SUM(E244:I244)</f>
        <v>0</v>
      </c>
      <c r="K244" s="253"/>
      <c r="L244" s="254"/>
      <c r="M244" s="253"/>
      <c r="N244" s="253"/>
      <c r="O244" s="253"/>
      <c r="P244" s="254"/>
      <c r="Q244" s="252"/>
      <c r="R244" s="252"/>
      <c r="Z244" s="401"/>
    </row>
    <row r="245" spans="1:26">
      <c r="A245" s="284"/>
      <c r="B245" s="285"/>
      <c r="C245" s="285"/>
      <c r="D245" s="285"/>
      <c r="E245" s="285"/>
      <c r="F245" s="285"/>
      <c r="G245" s="286"/>
      <c r="H245" s="286"/>
      <c r="I245" s="286"/>
      <c r="J245" s="336"/>
      <c r="K245" s="286"/>
      <c r="L245" s="252"/>
      <c r="M245" s="263"/>
      <c r="N245" s="263"/>
      <c r="O245" s="263"/>
      <c r="P245" s="252"/>
      <c r="Q245" s="252"/>
      <c r="R245" s="252"/>
    </row>
    <row r="246" spans="1:26">
      <c r="A246" s="288" t="s">
        <v>47</v>
      </c>
      <c r="J246" s="290"/>
      <c r="L246" s="252"/>
      <c r="M246" s="263"/>
      <c r="N246" s="263"/>
      <c r="O246" s="263"/>
      <c r="P246" s="252"/>
      <c r="Q246" s="252"/>
      <c r="R246" s="252"/>
      <c r="Z246" s="401"/>
    </row>
    <row r="247" spans="1:26">
      <c r="A247" s="8"/>
      <c r="B247" s="257" t="s">
        <v>10</v>
      </c>
      <c r="E247" s="438">
        <v>0</v>
      </c>
      <c r="F247" s="438">
        <v>0</v>
      </c>
      <c r="G247" s="438">
        <v>0</v>
      </c>
      <c r="H247" s="438">
        <v>0</v>
      </c>
      <c r="I247" s="439">
        <v>0</v>
      </c>
      <c r="J247" s="441">
        <f>SUM(E247:I247)</f>
        <v>0</v>
      </c>
      <c r="K247" s="252"/>
      <c r="L247" s="252"/>
      <c r="M247" s="252"/>
      <c r="N247" s="252"/>
      <c r="O247" s="252"/>
      <c r="P247" s="252"/>
    </row>
    <row r="248" spans="1:26">
      <c r="A248" s="8"/>
      <c r="B248" s="257" t="s">
        <v>10</v>
      </c>
      <c r="E248" s="438">
        <v>0</v>
      </c>
      <c r="F248" s="438">
        <v>0</v>
      </c>
      <c r="G248" s="438">
        <v>0</v>
      </c>
      <c r="H248" s="438">
        <v>0</v>
      </c>
      <c r="I248" s="439">
        <v>0</v>
      </c>
      <c r="J248" s="441">
        <f t="shared" ref="J248:J249" si="69">SUM(E248:I248)</f>
        <v>0</v>
      </c>
      <c r="K248" s="252"/>
      <c r="L248" s="252"/>
      <c r="M248" s="252"/>
      <c r="N248" s="252"/>
      <c r="O248" s="252"/>
      <c r="P248" s="252"/>
    </row>
    <row r="249" spans="1:26">
      <c r="A249" s="8"/>
      <c r="B249" s="257" t="s">
        <v>10</v>
      </c>
      <c r="E249" s="438">
        <v>0</v>
      </c>
      <c r="F249" s="438">
        <v>0</v>
      </c>
      <c r="G249" s="438">
        <v>0</v>
      </c>
      <c r="H249" s="438">
        <v>0</v>
      </c>
      <c r="I249" s="439">
        <v>0</v>
      </c>
      <c r="J249" s="441">
        <f t="shared" si="69"/>
        <v>0</v>
      </c>
      <c r="K249" s="252"/>
      <c r="L249" s="252"/>
      <c r="M249" s="252"/>
      <c r="N249" s="252"/>
      <c r="O249" s="252"/>
      <c r="P249" s="252"/>
    </row>
    <row r="250" spans="1:26">
      <c r="A250" s="8"/>
      <c r="B250" s="257" t="s">
        <v>10</v>
      </c>
      <c r="E250" s="438">
        <v>0</v>
      </c>
      <c r="F250" s="438">
        <v>0</v>
      </c>
      <c r="G250" s="438">
        <v>0</v>
      </c>
      <c r="H250" s="438">
        <v>0</v>
      </c>
      <c r="I250" s="439">
        <v>0</v>
      </c>
      <c r="J250" s="441">
        <f>SUM(E250:I250)</f>
        <v>0</v>
      </c>
      <c r="K250" s="252"/>
      <c r="L250" s="252"/>
      <c r="M250" s="252"/>
      <c r="N250" s="252"/>
      <c r="O250" s="252"/>
      <c r="P250" s="252"/>
    </row>
    <row r="251" spans="1:26" ht="13.15">
      <c r="A251" s="111"/>
      <c r="B251" s="660" t="s">
        <v>35</v>
      </c>
      <c r="C251" s="660"/>
      <c r="D251" s="660"/>
      <c r="E251" s="442">
        <f>SUM(E247:E250)</f>
        <v>0</v>
      </c>
      <c r="F251" s="442">
        <f t="shared" ref="F251:J251" si="70">SUM(F247:F250)</f>
        <v>0</v>
      </c>
      <c r="G251" s="442">
        <f t="shared" si="70"/>
        <v>0</v>
      </c>
      <c r="H251" s="442">
        <f t="shared" si="70"/>
        <v>0</v>
      </c>
      <c r="I251" s="442">
        <f t="shared" si="70"/>
        <v>0</v>
      </c>
      <c r="J251" s="443">
        <f t="shared" si="70"/>
        <v>0</v>
      </c>
      <c r="K251" s="252"/>
      <c r="L251" s="252"/>
      <c r="M251" s="252"/>
      <c r="N251" s="252"/>
      <c r="O251" s="252"/>
      <c r="P251" s="252"/>
    </row>
    <row r="252" spans="1:26">
      <c r="A252" s="8"/>
      <c r="G252" s="268"/>
      <c r="H252" s="268"/>
      <c r="I252" s="268"/>
      <c r="J252" s="281"/>
      <c r="K252" s="276"/>
      <c r="L252" s="252"/>
      <c r="M252" s="263"/>
      <c r="N252" s="263"/>
      <c r="O252" s="263"/>
      <c r="P252" s="252"/>
      <c r="Q252" s="252"/>
      <c r="R252" s="252"/>
    </row>
    <row r="253" spans="1:26" ht="13.5" customHeight="1">
      <c r="A253" s="288" t="s">
        <v>173</v>
      </c>
      <c r="B253" s="257"/>
      <c r="J253" s="290"/>
      <c r="K253" s="252"/>
      <c r="L253" s="252"/>
      <c r="M253" s="252"/>
      <c r="N253" s="252"/>
      <c r="O253" s="252"/>
      <c r="P253" s="252"/>
    </row>
    <row r="254" spans="1:26" ht="13.5" customHeight="1">
      <c r="A254" s="288"/>
      <c r="B254" s="257"/>
      <c r="E254" s="438">
        <v>0</v>
      </c>
      <c r="F254" s="438">
        <v>0</v>
      </c>
      <c r="G254" s="438">
        <v>0</v>
      </c>
      <c r="H254" s="438">
        <v>0</v>
      </c>
      <c r="I254" s="196">
        <v>0</v>
      </c>
      <c r="J254" s="441">
        <f>SUM(E254:I254)</f>
        <v>0</v>
      </c>
      <c r="K254" s="252"/>
      <c r="L254" s="252"/>
      <c r="M254" s="252"/>
      <c r="N254" s="252"/>
      <c r="O254" s="252"/>
      <c r="P254" s="252"/>
    </row>
    <row r="255" spans="1:26" ht="13.5" customHeight="1">
      <c r="A255" s="288"/>
      <c r="B255" s="257"/>
      <c r="E255" s="438">
        <v>0</v>
      </c>
      <c r="F255" s="438">
        <v>0</v>
      </c>
      <c r="G255" s="438">
        <v>0</v>
      </c>
      <c r="H255" s="438">
        <v>0</v>
      </c>
      <c r="I255" s="196">
        <v>0</v>
      </c>
      <c r="J255" s="441">
        <f>SUM(E255:I255)</f>
        <v>0</v>
      </c>
      <c r="K255" s="252"/>
      <c r="L255" s="252"/>
      <c r="M255" s="252"/>
      <c r="N255" s="252"/>
      <c r="O255" s="252"/>
      <c r="P255" s="252"/>
    </row>
    <row r="256" spans="1:26" ht="13.15">
      <c r="A256" s="342"/>
      <c r="B256" s="660" t="s">
        <v>79</v>
      </c>
      <c r="C256" s="660"/>
      <c r="D256" s="660"/>
      <c r="E256" s="442">
        <f>SUM(E254:E255)</f>
        <v>0</v>
      </c>
      <c r="F256" s="442">
        <f>SUM(F254:F255)</f>
        <v>0</v>
      </c>
      <c r="G256" s="442">
        <f t="shared" ref="G256:I256" si="71">SUM(G254:G255)</f>
        <v>0</v>
      </c>
      <c r="H256" s="442">
        <f t="shared" si="71"/>
        <v>0</v>
      </c>
      <c r="I256" s="442">
        <f t="shared" si="71"/>
        <v>0</v>
      </c>
      <c r="J256" s="443">
        <f>SUM(J254:J255)</f>
        <v>0</v>
      </c>
      <c r="K256" s="252"/>
      <c r="L256" s="252"/>
      <c r="Z256" s="259"/>
    </row>
    <row r="257" spans="1:34">
      <c r="A257" s="8"/>
      <c r="D257" s="558"/>
      <c r="E257" s="268"/>
      <c r="F257" s="268"/>
      <c r="G257" s="268"/>
      <c r="H257" s="268"/>
      <c r="I257" s="276"/>
      <c r="J257" s="291"/>
      <c r="K257" s="252"/>
      <c r="L257" s="252"/>
      <c r="M257" s="252"/>
      <c r="N257" s="252"/>
      <c r="O257" s="252"/>
      <c r="P257" s="252"/>
      <c r="Z257" s="259"/>
    </row>
    <row r="258" spans="1:34" ht="15">
      <c r="A258" s="288" t="s">
        <v>48</v>
      </c>
      <c r="D258" s="558"/>
      <c r="E258" s="268"/>
      <c r="F258" s="268"/>
      <c r="G258" s="268"/>
      <c r="H258" s="268"/>
      <c r="I258" s="276"/>
      <c r="J258" s="291"/>
      <c r="K258" s="252"/>
      <c r="L258" s="252"/>
      <c r="M258" s="263"/>
      <c r="N258" s="263"/>
      <c r="O258" s="263"/>
      <c r="P258" s="252"/>
      <c r="Q258" s="252"/>
      <c r="R258" s="252"/>
      <c r="Z258" s="347"/>
    </row>
    <row r="259" spans="1:34">
      <c r="B259" s="265" t="s">
        <v>52</v>
      </c>
      <c r="E259" s="438">
        <v>0</v>
      </c>
      <c r="F259" s="438">
        <v>0</v>
      </c>
      <c r="G259" s="438">
        <v>0</v>
      </c>
      <c r="H259" s="438">
        <v>0</v>
      </c>
      <c r="I259" s="196">
        <v>0</v>
      </c>
      <c r="J259" s="441">
        <f t="shared" ref="J259:J265" si="72">SUM(E259:I259)</f>
        <v>0</v>
      </c>
      <c r="K259" s="252"/>
      <c r="L259" s="252"/>
      <c r="M259" s="252"/>
      <c r="N259" s="252"/>
      <c r="O259" s="252"/>
      <c r="P259" s="252"/>
    </row>
    <row r="260" spans="1:34">
      <c r="B260" s="34" t="s">
        <v>53</v>
      </c>
      <c r="C260" s="265"/>
      <c r="D260" s="265"/>
      <c r="E260" s="438">
        <v>0</v>
      </c>
      <c r="F260" s="438">
        <v>0</v>
      </c>
      <c r="G260" s="438">
        <v>0</v>
      </c>
      <c r="H260" s="438">
        <v>0</v>
      </c>
      <c r="I260" s="196">
        <v>0</v>
      </c>
      <c r="J260" s="441">
        <f t="shared" si="72"/>
        <v>0</v>
      </c>
      <c r="K260" s="252"/>
      <c r="L260" s="254"/>
      <c r="M260" s="252"/>
      <c r="N260" s="252"/>
      <c r="O260" s="252"/>
      <c r="P260" s="252"/>
    </row>
    <row r="261" spans="1:34">
      <c r="B261" s="34" t="s">
        <v>54</v>
      </c>
      <c r="C261" s="265"/>
      <c r="D261" s="265"/>
      <c r="E261" s="438">
        <v>0</v>
      </c>
      <c r="F261" s="438">
        <v>0</v>
      </c>
      <c r="G261" s="438">
        <v>0</v>
      </c>
      <c r="H261" s="438">
        <v>0</v>
      </c>
      <c r="I261" s="196">
        <v>0</v>
      </c>
      <c r="J261" s="441">
        <f t="shared" si="72"/>
        <v>0</v>
      </c>
      <c r="K261" s="253"/>
      <c r="L261" s="254"/>
      <c r="M261" s="252"/>
      <c r="N261" s="252"/>
      <c r="O261" s="252"/>
      <c r="P261" s="252"/>
      <c r="AH261" s="394"/>
    </row>
    <row r="262" spans="1:34">
      <c r="B262" s="34" t="s">
        <v>55</v>
      </c>
      <c r="C262" s="265"/>
      <c r="D262" s="265"/>
      <c r="E262" s="438">
        <v>0</v>
      </c>
      <c r="F262" s="438">
        <v>0</v>
      </c>
      <c r="G262" s="438">
        <v>0</v>
      </c>
      <c r="H262" s="438">
        <v>0</v>
      </c>
      <c r="I262" s="196">
        <v>0</v>
      </c>
      <c r="J262" s="441">
        <f t="shared" si="72"/>
        <v>0</v>
      </c>
      <c r="K262" s="253"/>
      <c r="L262" s="254"/>
      <c r="M262" s="252"/>
      <c r="N262" s="252"/>
      <c r="O262" s="252"/>
      <c r="P262" s="252"/>
      <c r="AH262" s="282"/>
    </row>
    <row r="263" spans="1:34">
      <c r="B263" s="34" t="s">
        <v>94</v>
      </c>
      <c r="C263" s="265"/>
      <c r="D263" s="265"/>
      <c r="E263" s="438">
        <v>0</v>
      </c>
      <c r="F263" s="438">
        <v>0</v>
      </c>
      <c r="G263" s="438">
        <v>0</v>
      </c>
      <c r="H263" s="438">
        <v>0</v>
      </c>
      <c r="I263" s="196">
        <v>0</v>
      </c>
      <c r="J263" s="441">
        <f t="shared" si="72"/>
        <v>0</v>
      </c>
      <c r="K263" s="253"/>
      <c r="L263" s="254"/>
      <c r="M263" s="252"/>
      <c r="N263" s="252"/>
      <c r="O263" s="252"/>
      <c r="P263" s="252"/>
      <c r="AH263" s="394"/>
    </row>
    <row r="264" spans="1:34">
      <c r="B264" s="34" t="s">
        <v>236</v>
      </c>
      <c r="C264" s="265"/>
      <c r="D264" s="265"/>
      <c r="E264" s="438">
        <v>0</v>
      </c>
      <c r="F264" s="438">
        <v>0</v>
      </c>
      <c r="G264" s="438">
        <v>0</v>
      </c>
      <c r="H264" s="438">
        <v>0</v>
      </c>
      <c r="I264" s="196">
        <v>0</v>
      </c>
      <c r="J264" s="441">
        <f t="shared" ref="J264" si="73">SUM(E264:I264)</f>
        <v>0</v>
      </c>
      <c r="K264" s="253"/>
      <c r="L264" s="254"/>
      <c r="M264" s="252"/>
      <c r="N264" s="252"/>
      <c r="O264" s="252"/>
      <c r="P264" s="252"/>
      <c r="AH264" s="394"/>
    </row>
    <row r="265" spans="1:34">
      <c r="B265" s="34" t="s">
        <v>235</v>
      </c>
      <c r="C265" s="265"/>
      <c r="D265" s="265"/>
      <c r="E265" s="438">
        <v>0</v>
      </c>
      <c r="F265" s="438">
        <v>0</v>
      </c>
      <c r="G265" s="438">
        <v>0</v>
      </c>
      <c r="H265" s="438">
        <v>0</v>
      </c>
      <c r="I265" s="196">
        <v>0</v>
      </c>
      <c r="J265" s="441">
        <f t="shared" si="72"/>
        <v>0</v>
      </c>
      <c r="K265" s="253"/>
      <c r="L265" s="254"/>
      <c r="M265" s="252"/>
      <c r="N265" s="252"/>
      <c r="O265" s="252"/>
      <c r="P265" s="252"/>
    </row>
    <row r="266" spans="1:34" ht="13.15">
      <c r="A266" s="111"/>
      <c r="B266" s="662" t="s">
        <v>36</v>
      </c>
      <c r="C266" s="662"/>
      <c r="D266" s="662"/>
      <c r="E266" s="442">
        <f t="shared" ref="E266:J266" si="74">SUM(E259:E265)</f>
        <v>0</v>
      </c>
      <c r="F266" s="442">
        <f t="shared" si="74"/>
        <v>0</v>
      </c>
      <c r="G266" s="442">
        <f t="shared" si="74"/>
        <v>0</v>
      </c>
      <c r="H266" s="442">
        <f t="shared" si="74"/>
        <v>0</v>
      </c>
      <c r="I266" s="442">
        <f t="shared" si="74"/>
        <v>0</v>
      </c>
      <c r="J266" s="443">
        <f t="shared" si="74"/>
        <v>0</v>
      </c>
      <c r="K266" s="253"/>
      <c r="L266" s="254"/>
      <c r="M266" s="252"/>
      <c r="N266" s="252"/>
      <c r="O266" s="252"/>
      <c r="P266" s="252"/>
    </row>
    <row r="267" spans="1:34">
      <c r="A267" s="8"/>
      <c r="B267" s="257"/>
      <c r="E267" s="268"/>
      <c r="F267" s="268"/>
      <c r="G267" s="268"/>
      <c r="H267" s="268"/>
      <c r="I267" s="274"/>
      <c r="J267" s="291"/>
      <c r="K267" s="253"/>
      <c r="L267" s="254"/>
      <c r="M267" s="254"/>
      <c r="N267" s="254"/>
      <c r="O267" s="254"/>
    </row>
    <row r="268" spans="1:34">
      <c r="A268" s="288" t="s">
        <v>49</v>
      </c>
      <c r="G268" s="268"/>
      <c r="H268" s="268"/>
      <c r="I268" s="268"/>
      <c r="J268" s="281"/>
      <c r="K268" s="268"/>
      <c r="L268" s="253"/>
      <c r="M268" s="253"/>
      <c r="N268" s="253"/>
      <c r="O268" s="253"/>
      <c r="P268" s="253"/>
      <c r="Q268" s="253"/>
      <c r="AH268" s="394"/>
    </row>
    <row r="269" spans="1:34">
      <c r="B269" s="257" t="s">
        <v>145</v>
      </c>
      <c r="E269" s="438">
        <v>0</v>
      </c>
      <c r="F269" s="438">
        <v>0</v>
      </c>
      <c r="G269" s="438">
        <v>0</v>
      </c>
      <c r="H269" s="438">
        <v>0</v>
      </c>
      <c r="I269" s="438">
        <v>0</v>
      </c>
      <c r="J269" s="441">
        <f>SUM(E269:I269)</f>
        <v>0</v>
      </c>
      <c r="K269" s="253"/>
      <c r="L269" s="253"/>
      <c r="M269" s="253"/>
      <c r="N269" s="253"/>
      <c r="O269" s="253"/>
    </row>
    <row r="270" spans="1:34">
      <c r="B270" s="257" t="s">
        <v>146</v>
      </c>
      <c r="E270" s="438">
        <v>0</v>
      </c>
      <c r="F270" s="438">
        <v>0</v>
      </c>
      <c r="G270" s="438">
        <v>0</v>
      </c>
      <c r="H270" s="438">
        <v>0</v>
      </c>
      <c r="I270" s="438">
        <v>0</v>
      </c>
      <c r="J270" s="441">
        <f t="shared" ref="J270" si="75">SUM(E270:I270)</f>
        <v>0</v>
      </c>
      <c r="K270" s="253"/>
      <c r="L270" s="253"/>
      <c r="M270" s="253"/>
      <c r="N270" s="253"/>
      <c r="O270" s="253"/>
    </row>
    <row r="271" spans="1:34" ht="13.15">
      <c r="B271" s="257" t="s">
        <v>147</v>
      </c>
      <c r="E271" s="438">
        <v>0</v>
      </c>
      <c r="F271" s="438">
        <v>0</v>
      </c>
      <c r="G271" s="438">
        <v>0</v>
      </c>
      <c r="H271" s="438">
        <v>0</v>
      </c>
      <c r="I271" s="438">
        <v>0</v>
      </c>
      <c r="J271" s="441">
        <f>SUM(E271:I271)</f>
        <v>0</v>
      </c>
      <c r="K271" s="253"/>
      <c r="L271" s="324"/>
      <c r="M271" s="324"/>
      <c r="N271" s="324"/>
      <c r="O271" s="324"/>
      <c r="P271" s="324"/>
      <c r="Q271" s="324"/>
    </row>
    <row r="272" spans="1:34" ht="12.75" customHeight="1">
      <c r="A272" s="349"/>
      <c r="B272" s="662" t="s">
        <v>67</v>
      </c>
      <c r="C272" s="662"/>
      <c r="D272" s="662"/>
      <c r="E272" s="442">
        <f t="shared" ref="E272:J272" si="76">SUM(E269:E271)</f>
        <v>0</v>
      </c>
      <c r="F272" s="442">
        <f t="shared" si="76"/>
        <v>0</v>
      </c>
      <c r="G272" s="442">
        <f t="shared" si="76"/>
        <v>0</v>
      </c>
      <c r="H272" s="442">
        <f t="shared" si="76"/>
        <v>0</v>
      </c>
      <c r="I272" s="442">
        <f t="shared" si="76"/>
        <v>0</v>
      </c>
      <c r="J272" s="443">
        <f t="shared" si="76"/>
        <v>0</v>
      </c>
      <c r="K272" s="253"/>
      <c r="L272" s="324"/>
      <c r="M272" s="324"/>
      <c r="N272" s="324"/>
      <c r="O272" s="324"/>
      <c r="P272" s="324"/>
      <c r="Q272" s="324"/>
      <c r="R272" s="324"/>
    </row>
    <row r="273" spans="1:19">
      <c r="A273" s="284"/>
      <c r="B273" s="287"/>
      <c r="C273" s="287"/>
      <c r="D273" s="287"/>
      <c r="E273" s="287"/>
      <c r="F273" s="287"/>
      <c r="G273" s="286"/>
      <c r="H273" s="286"/>
      <c r="I273" s="286"/>
      <c r="J273" s="336"/>
      <c r="K273" s="286"/>
      <c r="L273" s="252"/>
      <c r="M273" s="263"/>
      <c r="N273" s="263"/>
      <c r="O273" s="263"/>
      <c r="P273" s="252"/>
      <c r="Q273" s="252"/>
      <c r="R273" s="252"/>
    </row>
    <row r="274" spans="1:19" ht="13.9">
      <c r="A274" s="288" t="s">
        <v>73</v>
      </c>
      <c r="B274" s="259"/>
      <c r="C274" s="383"/>
      <c r="F274" s="250"/>
      <c r="J274" s="290"/>
      <c r="K274" s="252"/>
      <c r="L274" s="325"/>
      <c r="M274" s="252"/>
      <c r="N274" s="252"/>
      <c r="O274" s="252"/>
      <c r="P274" s="252"/>
    </row>
    <row r="275" spans="1:19" ht="13.5">
      <c r="A275" s="257" t="s">
        <v>62</v>
      </c>
      <c r="B275" s="144"/>
      <c r="C275" s="144"/>
      <c r="E275" s="438">
        <v>0</v>
      </c>
      <c r="F275" s="438">
        <v>0</v>
      </c>
      <c r="G275" s="438">
        <v>0</v>
      </c>
      <c r="H275" s="438">
        <v>0</v>
      </c>
      <c r="I275" s="439">
        <v>0</v>
      </c>
      <c r="J275" s="441">
        <f>SUM(E275:I275)</f>
        <v>0</v>
      </c>
      <c r="K275" s="252"/>
      <c r="L275" s="325"/>
      <c r="M275" s="252"/>
      <c r="N275" s="252"/>
      <c r="O275" s="252"/>
      <c r="P275" s="252"/>
    </row>
    <row r="276" spans="1:19" ht="13.5">
      <c r="A276" s="257" t="s">
        <v>61</v>
      </c>
      <c r="B276" s="144"/>
      <c r="C276" s="144"/>
      <c r="E276" s="438">
        <v>0</v>
      </c>
      <c r="F276" s="438">
        <v>0</v>
      </c>
      <c r="G276" s="438">
        <v>0</v>
      </c>
      <c r="H276" s="438">
        <v>0</v>
      </c>
      <c r="I276" s="439">
        <v>0</v>
      </c>
      <c r="J276" s="441">
        <f>SUM(E276:I276)</f>
        <v>0</v>
      </c>
      <c r="K276" s="252"/>
      <c r="L276" s="325"/>
      <c r="M276" s="252"/>
      <c r="N276" s="252"/>
      <c r="O276" s="252"/>
      <c r="P276" s="252"/>
    </row>
    <row r="277" spans="1:19" ht="15.75" customHeight="1">
      <c r="A277" s="257" t="s">
        <v>63</v>
      </c>
      <c r="B277" s="144"/>
      <c r="C277" s="144"/>
      <c r="E277" s="438">
        <v>0</v>
      </c>
      <c r="F277" s="438">
        <v>0</v>
      </c>
      <c r="G277" s="438">
        <v>0</v>
      </c>
      <c r="H277" s="438">
        <v>0</v>
      </c>
      <c r="I277" s="439">
        <v>0</v>
      </c>
      <c r="J277" s="441">
        <f>SUM(E277:I277)</f>
        <v>0</v>
      </c>
      <c r="K277" s="252"/>
      <c r="L277" s="697" t="s">
        <v>153</v>
      </c>
      <c r="M277" s="697"/>
      <c r="N277" s="588"/>
      <c r="O277" s="588"/>
      <c r="P277" s="252"/>
    </row>
    <row r="278" spans="1:19" ht="13.9">
      <c r="A278" s="257" t="s">
        <v>45</v>
      </c>
      <c r="B278" s="144"/>
      <c r="C278" s="144"/>
      <c r="E278" s="438">
        <v>0</v>
      </c>
      <c r="F278" s="438">
        <v>0</v>
      </c>
      <c r="G278" s="438">
        <v>0</v>
      </c>
      <c r="H278" s="438">
        <v>0</v>
      </c>
      <c r="I278" s="439">
        <v>0</v>
      </c>
      <c r="J278" s="441">
        <f t="shared" ref="J278:J281" si="77">SUM(E278:I278)</f>
        <v>0</v>
      </c>
      <c r="K278" s="252"/>
      <c r="L278" s="697"/>
      <c r="M278" s="697"/>
      <c r="N278" s="588"/>
      <c r="O278" s="588"/>
      <c r="P278" s="252"/>
    </row>
    <row r="279" spans="1:19" ht="13.5" hidden="1">
      <c r="A279" s="257" t="s">
        <v>45</v>
      </c>
      <c r="B279" s="144"/>
      <c r="C279" s="144"/>
      <c r="E279" s="438">
        <v>0</v>
      </c>
      <c r="F279" s="438">
        <v>0</v>
      </c>
      <c r="G279" s="438">
        <v>0</v>
      </c>
      <c r="H279" s="438">
        <v>0</v>
      </c>
      <c r="I279" s="439">
        <v>0</v>
      </c>
      <c r="J279" s="441">
        <f t="shared" si="77"/>
        <v>0</v>
      </c>
      <c r="K279" s="252"/>
      <c r="L279" s="325"/>
      <c r="M279" s="252"/>
      <c r="N279" s="252"/>
      <c r="O279" s="252"/>
      <c r="P279" s="252"/>
    </row>
    <row r="280" spans="1:19" ht="13.5" hidden="1">
      <c r="A280" s="257" t="s">
        <v>45</v>
      </c>
      <c r="B280" s="144"/>
      <c r="C280" s="144"/>
      <c r="E280" s="438">
        <v>0</v>
      </c>
      <c r="F280" s="438">
        <v>0</v>
      </c>
      <c r="G280" s="438">
        <v>0</v>
      </c>
      <c r="H280" s="438">
        <v>0</v>
      </c>
      <c r="I280" s="439">
        <v>0</v>
      </c>
      <c r="J280" s="441">
        <f t="shared" si="77"/>
        <v>0</v>
      </c>
      <c r="K280" s="252"/>
      <c r="L280" s="325"/>
      <c r="M280" s="252"/>
      <c r="N280" s="252"/>
      <c r="O280" s="252"/>
      <c r="P280" s="252"/>
    </row>
    <row r="281" spans="1:19" ht="13.5" hidden="1">
      <c r="A281" s="257" t="s">
        <v>45</v>
      </c>
      <c r="B281" s="144"/>
      <c r="C281" s="144"/>
      <c r="E281" s="438">
        <v>0</v>
      </c>
      <c r="F281" s="438">
        <v>0</v>
      </c>
      <c r="G281" s="438">
        <v>0</v>
      </c>
      <c r="H281" s="438">
        <v>0</v>
      </c>
      <c r="I281" s="439">
        <v>0</v>
      </c>
      <c r="J281" s="441">
        <f t="shared" si="77"/>
        <v>0</v>
      </c>
      <c r="K281" s="252"/>
      <c r="L281" s="325"/>
      <c r="M281" s="252"/>
      <c r="N281" s="252"/>
      <c r="O281" s="252"/>
      <c r="P281" s="252"/>
    </row>
    <row r="282" spans="1:19" ht="13.5" hidden="1">
      <c r="A282" s="257" t="s">
        <v>45</v>
      </c>
      <c r="B282" s="144"/>
      <c r="C282" s="144"/>
      <c r="E282" s="438">
        <v>0</v>
      </c>
      <c r="F282" s="438">
        <v>0</v>
      </c>
      <c r="G282" s="438">
        <v>0</v>
      </c>
      <c r="H282" s="438">
        <v>0</v>
      </c>
      <c r="I282" s="439">
        <v>0</v>
      </c>
      <c r="J282" s="441">
        <f>SUM(E282:I282)</f>
        <v>0</v>
      </c>
      <c r="K282" s="252"/>
      <c r="L282" s="325"/>
      <c r="M282" s="252"/>
      <c r="N282" s="252"/>
      <c r="O282" s="252"/>
      <c r="P282" s="252"/>
    </row>
    <row r="283" spans="1:19">
      <c r="B283" s="435"/>
      <c r="D283" s="436" t="s">
        <v>159</v>
      </c>
      <c r="E283" s="386">
        <v>0</v>
      </c>
      <c r="F283" s="386">
        <v>0</v>
      </c>
      <c r="G283" s="386">
        <v>0</v>
      </c>
      <c r="H283" s="386">
        <v>0</v>
      </c>
      <c r="I283" s="386">
        <v>0</v>
      </c>
      <c r="J283" s="444"/>
      <c r="K283" s="252"/>
      <c r="L283" s="252"/>
      <c r="M283" s="252"/>
      <c r="N283" s="252"/>
      <c r="O283" s="252"/>
      <c r="P283" s="252"/>
    </row>
    <row r="284" spans="1:19" ht="13.15">
      <c r="A284" s="111"/>
      <c r="B284" s="660" t="s">
        <v>68</v>
      </c>
      <c r="C284" s="660"/>
      <c r="D284" s="660"/>
      <c r="E284" s="442">
        <f t="shared" ref="E284:J284" si="78">SUM(E275:E282)</f>
        <v>0</v>
      </c>
      <c r="F284" s="442">
        <f t="shared" si="78"/>
        <v>0</v>
      </c>
      <c r="G284" s="442">
        <f t="shared" si="78"/>
        <v>0</v>
      </c>
      <c r="H284" s="442">
        <f t="shared" si="78"/>
        <v>0</v>
      </c>
      <c r="I284" s="442">
        <f t="shared" si="78"/>
        <v>0</v>
      </c>
      <c r="J284" s="443">
        <f t="shared" si="78"/>
        <v>0</v>
      </c>
      <c r="K284" s="252"/>
      <c r="L284" s="254"/>
      <c r="M284" s="252"/>
      <c r="N284" s="252"/>
      <c r="O284" s="252"/>
      <c r="P284" s="252"/>
    </row>
    <row r="285" spans="1:19">
      <c r="A285" s="8"/>
      <c r="B285" s="257"/>
      <c r="E285" s="268"/>
      <c r="F285" s="268"/>
      <c r="G285" s="268"/>
      <c r="H285" s="268"/>
      <c r="I285" s="274"/>
      <c r="J285" s="291"/>
      <c r="K285" s="253"/>
    </row>
    <row r="286" spans="1:19" ht="12.75" customHeight="1">
      <c r="A286" s="288" t="s">
        <v>237</v>
      </c>
      <c r="G286" s="268"/>
      <c r="H286" s="268"/>
      <c r="I286" s="268"/>
      <c r="J286" s="281"/>
      <c r="K286" s="268"/>
      <c r="L286" s="720" t="s">
        <v>144</v>
      </c>
      <c r="M286" s="720"/>
      <c r="N286" s="720"/>
      <c r="O286" s="720"/>
      <c r="P286" s="720"/>
      <c r="Q286" s="720"/>
      <c r="R286" s="720"/>
    </row>
    <row r="287" spans="1:19" ht="13.15">
      <c r="A287" s="546" t="s">
        <v>59</v>
      </c>
      <c r="B287" s="546" t="s">
        <v>60</v>
      </c>
      <c r="C287" s="546" t="s">
        <v>76</v>
      </c>
      <c r="G287" s="268"/>
      <c r="H287" s="268"/>
      <c r="I287" s="268"/>
      <c r="J287" s="281"/>
      <c r="K287" s="268"/>
      <c r="L287" s="720"/>
      <c r="M287" s="720"/>
      <c r="N287" s="720"/>
      <c r="O287" s="720"/>
      <c r="P287" s="720"/>
      <c r="Q287" s="720"/>
      <c r="R287" s="720"/>
    </row>
    <row r="288" spans="1:19" ht="13.15">
      <c r="A288" s="437">
        <f>A119</f>
        <v>0</v>
      </c>
      <c r="B288" s="280" t="str">
        <f>B119</f>
        <v>Graduate Student</v>
      </c>
      <c r="C288" s="423" t="str">
        <f>C119</f>
        <v>Not Allowed</v>
      </c>
      <c r="E288" s="439">
        <f>AA119</f>
        <v>0</v>
      </c>
      <c r="F288" s="439">
        <f t="shared" ref="F288:I288" si="79">AB119</f>
        <v>0</v>
      </c>
      <c r="G288" s="439">
        <f t="shared" si="79"/>
        <v>0</v>
      </c>
      <c r="H288" s="439">
        <f t="shared" si="79"/>
        <v>0</v>
      </c>
      <c r="I288" s="439">
        <f t="shared" si="79"/>
        <v>0</v>
      </c>
      <c r="J288" s="440">
        <f>SUM(E288:I288)</f>
        <v>0</v>
      </c>
      <c r="K288" s="268"/>
      <c r="L288" s="510" t="s">
        <v>165</v>
      </c>
      <c r="M288" s="511"/>
      <c r="N288" s="511"/>
      <c r="O288" s="511"/>
      <c r="P288" s="511"/>
      <c r="Q288" s="511"/>
      <c r="R288" s="376"/>
      <c r="S288" s="374"/>
    </row>
    <row r="289" spans="1:44">
      <c r="A289" s="437">
        <f>A126</f>
        <v>0</v>
      </c>
      <c r="B289" s="280" t="str">
        <f>B126</f>
        <v>Graduate Student</v>
      </c>
      <c r="C289" s="423" t="str">
        <f>C126</f>
        <v>Not Allowed</v>
      </c>
      <c r="E289" s="439">
        <f>AA126</f>
        <v>0</v>
      </c>
      <c r="F289" s="439">
        <f t="shared" ref="F289:I289" si="80">AB126</f>
        <v>0</v>
      </c>
      <c r="G289" s="439">
        <f t="shared" si="80"/>
        <v>0</v>
      </c>
      <c r="H289" s="439">
        <f t="shared" si="80"/>
        <v>0</v>
      </c>
      <c r="I289" s="439">
        <f t="shared" si="80"/>
        <v>0</v>
      </c>
      <c r="J289" s="440">
        <f>SUM(E289:I289)</f>
        <v>0</v>
      </c>
      <c r="K289" s="268"/>
      <c r="L289" s="253"/>
      <c r="M289" s="253"/>
      <c r="N289" s="253"/>
      <c r="O289" s="253"/>
      <c r="P289" s="253"/>
      <c r="Q289" s="253"/>
    </row>
    <row r="290" spans="1:44">
      <c r="A290" s="437">
        <f>A133</f>
        <v>0</v>
      </c>
      <c r="B290" s="280" t="str">
        <f>B133</f>
        <v>Graduate Student</v>
      </c>
      <c r="C290" s="423" t="str">
        <f>C133</f>
        <v>Not Allowed</v>
      </c>
      <c r="E290" s="439">
        <f>AA133</f>
        <v>0</v>
      </c>
      <c r="F290" s="439">
        <f t="shared" ref="F290:I290" si="81">AB133</f>
        <v>0</v>
      </c>
      <c r="G290" s="439">
        <f t="shared" si="81"/>
        <v>0</v>
      </c>
      <c r="H290" s="439">
        <f t="shared" si="81"/>
        <v>0</v>
      </c>
      <c r="I290" s="439">
        <f t="shared" si="81"/>
        <v>0</v>
      </c>
      <c r="J290" s="440">
        <f>SUM(E290:I290)</f>
        <v>0</v>
      </c>
      <c r="K290" s="268"/>
      <c r="L290" s="253"/>
      <c r="M290" s="253"/>
      <c r="N290" s="253"/>
      <c r="O290" s="253"/>
      <c r="P290" s="253"/>
      <c r="Q290" s="253"/>
    </row>
    <row r="291" spans="1:44">
      <c r="A291" s="437">
        <f>A140</f>
        <v>0</v>
      </c>
      <c r="B291" s="280" t="str">
        <f>B140</f>
        <v>Graduate Student</v>
      </c>
      <c r="C291" s="423" t="str">
        <f>C140</f>
        <v>Not Allowed</v>
      </c>
      <c r="E291" s="439">
        <f>AA140</f>
        <v>0</v>
      </c>
      <c r="F291" s="439">
        <f t="shared" ref="F291:I291" si="82">AB140</f>
        <v>0</v>
      </c>
      <c r="G291" s="439">
        <f t="shared" si="82"/>
        <v>0</v>
      </c>
      <c r="H291" s="439">
        <f t="shared" si="82"/>
        <v>0</v>
      </c>
      <c r="I291" s="439">
        <f t="shared" si="82"/>
        <v>0</v>
      </c>
      <c r="J291" s="440">
        <f>SUM(E291:I291)</f>
        <v>0</v>
      </c>
      <c r="K291" s="268"/>
      <c r="L291" s="253"/>
      <c r="M291" s="253"/>
      <c r="N291" s="253"/>
      <c r="O291" s="253"/>
      <c r="P291" s="253"/>
      <c r="Q291" s="253"/>
    </row>
    <row r="292" spans="1:44" ht="12.75" customHeight="1">
      <c r="A292" s="437">
        <f>A147</f>
        <v>0</v>
      </c>
      <c r="B292" s="424" t="str">
        <f>B147</f>
        <v>Graduate Student</v>
      </c>
      <c r="C292" s="423" t="str">
        <f>C147</f>
        <v>Not Allowed</v>
      </c>
      <c r="E292" s="438">
        <f>AA147</f>
        <v>0</v>
      </c>
      <c r="F292" s="438">
        <f t="shared" ref="F292:I292" si="83">AB147</f>
        <v>0</v>
      </c>
      <c r="G292" s="438">
        <f t="shared" si="83"/>
        <v>0</v>
      </c>
      <c r="H292" s="438">
        <f t="shared" si="83"/>
        <v>0</v>
      </c>
      <c r="I292" s="438">
        <f t="shared" si="83"/>
        <v>0</v>
      </c>
      <c r="J292" s="441">
        <f>SUM(E292:I292)</f>
        <v>0</v>
      </c>
      <c r="K292" s="253"/>
    </row>
    <row r="293" spans="1:44" ht="12.75" customHeight="1">
      <c r="A293" s="349"/>
      <c r="B293" s="662" t="s">
        <v>238</v>
      </c>
      <c r="C293" s="662"/>
      <c r="D293" s="662"/>
      <c r="E293" s="442">
        <f t="shared" ref="E293:J293" si="84">SUM(E288:E292)</f>
        <v>0</v>
      </c>
      <c r="F293" s="442">
        <f t="shared" si="84"/>
        <v>0</v>
      </c>
      <c r="G293" s="442">
        <f t="shared" si="84"/>
        <v>0</v>
      </c>
      <c r="H293" s="442">
        <f t="shared" si="84"/>
        <v>0</v>
      </c>
      <c r="I293" s="442">
        <f t="shared" si="84"/>
        <v>0</v>
      </c>
      <c r="J293" s="443">
        <f t="shared" si="84"/>
        <v>0</v>
      </c>
      <c r="K293" s="253"/>
    </row>
    <row r="294" spans="1:44">
      <c r="A294" s="147"/>
      <c r="B294" s="282"/>
      <c r="C294" s="259"/>
      <c r="D294" s="259"/>
      <c r="E294" s="274"/>
      <c r="F294" s="274"/>
      <c r="G294" s="274"/>
      <c r="H294" s="274"/>
      <c r="I294" s="274"/>
      <c r="J294" s="291"/>
      <c r="K294" s="253"/>
      <c r="L294" s="254"/>
      <c r="M294" s="254"/>
      <c r="N294" s="254"/>
      <c r="O294" s="254"/>
    </row>
    <row r="295" spans="1:44" ht="3.75" customHeight="1">
      <c r="A295" s="259"/>
      <c r="B295" s="259"/>
      <c r="C295" s="259"/>
      <c r="D295" s="259"/>
      <c r="E295" s="293"/>
      <c r="F295" s="293"/>
      <c r="G295" s="293"/>
      <c r="H295" s="293"/>
      <c r="I295" s="293"/>
      <c r="J295" s="333"/>
      <c r="K295" s="254"/>
      <c r="L295" s="253"/>
      <c r="M295" s="253"/>
      <c r="N295" s="253"/>
      <c r="O295" s="253"/>
    </row>
    <row r="296" spans="1:44" s="394" customFormat="1" ht="20.100000000000001" customHeight="1">
      <c r="A296" s="661" t="s">
        <v>11</v>
      </c>
      <c r="B296" s="661"/>
      <c r="C296" s="391"/>
      <c r="D296" s="551"/>
      <c r="E296" s="488">
        <f ca="1">(SUM(E179:E266))-(SUMIF($A179:$D266,"*Total Trip",E179:E266)+SUMIF($B179:$D266,"*Total Domestic Travel",E179:E266)+SUMIF($B179:$D266,"*Total Foreign Travel",E179:E266)+SUMIF($B179:$D266,"*Total Supplies",E179:E266)+SUMIF($B179:$D266,"Total Publications",E179:E266)+SUMIF($B179:$D266,"*Total Other Costs",E179:E266)+SUMIF($D179:$D266,"*# Trips/Yr",E179:E266)+SUMIF($D179:$D266,"*# Persons/Trip",E179:E266)+SUMIF($D179:$D266,"*# Days Per Diem/Trip",E179:E266)+SUMIF($D179:$D266,"*# Days Lodging/Trip",E179:E266)+SUMIF($D179:$D266,"*TOTAL NUMBER PARTICIPANTS PER YEAR",E179:E266))</f>
        <v>0</v>
      </c>
      <c r="F296" s="488">
        <f t="shared" ref="F296:I296" ca="1" si="85">(SUM(F179:F266))-(SUMIF($A179:$D266,"*Total Trip",F179:F266)+SUMIF($B179:$D266,"*Total Domestic Travel",F179:F266)+SUMIF($B179:$D266,"*Total Foreign Travel",F179:F266)+SUMIF($B179:$D266,"*Total Supplies",F179:F266)+SUMIF($B179:$D266,"Total Publications",F179:F266)+SUMIF($B179:$D266,"*Total Other Costs",F179:F266)+SUMIF($D179:$D266,"*# Trips/Yr",F179:F266)+SUMIF($D179:$D266,"*# Persons/Trip",F179:F266)+SUMIF($D179:$D266,"*# Days Per Diem/Trip",F179:F266)+SUMIF($D179:$D266,"*# Days Lodging/Trip",F179:F266)+SUMIF($D179:$D266,"*TOTAL NUMBER PARTICIPANTS PER YEAR",F179:F266))</f>
        <v>0</v>
      </c>
      <c r="G296" s="488">
        <f t="shared" ca="1" si="85"/>
        <v>0</v>
      </c>
      <c r="H296" s="488">
        <f t="shared" ca="1" si="85"/>
        <v>0</v>
      </c>
      <c r="I296" s="488">
        <f t="shared" ca="1" si="85"/>
        <v>0</v>
      </c>
      <c r="J296" s="485">
        <f ca="1">SUM(E296:I296)</f>
        <v>0</v>
      </c>
      <c r="K296" s="392"/>
      <c r="L296" s="393"/>
      <c r="M296" s="393"/>
      <c r="N296" s="393"/>
      <c r="O296" s="393"/>
      <c r="P296" s="393"/>
      <c r="Q296" s="393"/>
      <c r="R296" s="393"/>
      <c r="V296" s="250"/>
      <c r="W296" s="250"/>
      <c r="X296" s="250"/>
      <c r="Y296" s="250"/>
      <c r="Z296" s="250"/>
      <c r="AA296" s="250"/>
      <c r="AB296" s="250"/>
      <c r="AC296" s="250"/>
      <c r="AD296" s="250"/>
      <c r="AE296" s="250"/>
      <c r="AF296" s="250"/>
      <c r="AG296" s="250"/>
      <c r="AH296" s="250"/>
      <c r="AI296" s="250"/>
      <c r="AJ296" s="250"/>
      <c r="AK296" s="250"/>
      <c r="AL296" s="250"/>
      <c r="AM296" s="250"/>
      <c r="AN296" s="250"/>
      <c r="AO296" s="250"/>
      <c r="AP296" s="250"/>
      <c r="AQ296" s="250"/>
      <c r="AR296" s="250"/>
    </row>
    <row r="297" spans="1:44" s="282" customFormat="1" ht="3.75" customHeight="1">
      <c r="J297" s="333"/>
      <c r="K297" s="293"/>
      <c r="L297" s="312"/>
      <c r="M297" s="312"/>
      <c r="N297" s="312"/>
      <c r="O297" s="312"/>
      <c r="P297" s="312"/>
      <c r="Q297" s="312"/>
      <c r="V297" s="250"/>
      <c r="W297" s="250"/>
      <c r="X297" s="250"/>
      <c r="Y297" s="250"/>
      <c r="Z297" s="250"/>
      <c r="AA297" s="250"/>
      <c r="AB297" s="250"/>
      <c r="AC297" s="250"/>
      <c r="AD297" s="250"/>
      <c r="AE297" s="250"/>
      <c r="AF297" s="250"/>
      <c r="AG297" s="250"/>
      <c r="AH297" s="250"/>
      <c r="AI297" s="250"/>
      <c r="AJ297" s="250"/>
      <c r="AK297" s="250"/>
      <c r="AL297" s="250"/>
      <c r="AM297" s="250"/>
      <c r="AN297" s="250"/>
      <c r="AO297" s="250"/>
      <c r="AP297" s="250"/>
      <c r="AQ297" s="250"/>
      <c r="AR297" s="250"/>
    </row>
    <row r="298" spans="1:44" s="394" customFormat="1" ht="20.100000000000001" customHeight="1">
      <c r="A298" s="661" t="s">
        <v>12</v>
      </c>
      <c r="B298" s="661"/>
      <c r="C298" s="395"/>
      <c r="D298" s="396"/>
      <c r="E298" s="484">
        <f ca="1">SUM(E267:E296)-(SUMIF($B267:$D296,"*Total Capital Equipment",E267:E296)+SUMIF($B267:$D296,"Total Tuition &amp; Fees",E267:E296)+SUMIF($B267:$D296,"*Total Participant Support Costs",E267:E296))-E283</f>
        <v>0</v>
      </c>
      <c r="F298" s="484">
        <f t="shared" ref="F298:I298" ca="1" si="86">SUM(F267:F296)-(SUMIF($B267:$D296,"*Total Capital Equipment",F267:F296)+SUMIF($B267:$D296,"Total Tuition &amp; Fees",F267:F296)+SUMIF($B267:$D296,"*Total Participant Support Costs",F267:F296))-F283</f>
        <v>0</v>
      </c>
      <c r="G298" s="484">
        <f t="shared" ca="1" si="86"/>
        <v>0</v>
      </c>
      <c r="H298" s="484">
        <f t="shared" ca="1" si="86"/>
        <v>0</v>
      </c>
      <c r="I298" s="484">
        <f t="shared" ca="1" si="86"/>
        <v>0</v>
      </c>
      <c r="J298" s="485">
        <f ca="1">SUM(E298:I298)</f>
        <v>0</v>
      </c>
      <c r="K298" s="397"/>
      <c r="L298" s="398"/>
      <c r="M298" s="398"/>
      <c r="N298" s="398"/>
      <c r="O298" s="398"/>
      <c r="P298" s="393"/>
      <c r="Q298" s="393"/>
      <c r="R298" s="393"/>
      <c r="Z298" s="250"/>
      <c r="AA298" s="250"/>
      <c r="AB298" s="250"/>
      <c r="AC298" s="250"/>
      <c r="AD298" s="250"/>
      <c r="AE298" s="250"/>
      <c r="AF298" s="250"/>
      <c r="AG298" s="250"/>
      <c r="AH298" s="250"/>
    </row>
    <row r="299" spans="1:44" ht="3.75" customHeight="1">
      <c r="A299" s="259"/>
      <c r="B299" s="259"/>
      <c r="C299" s="259"/>
      <c r="D299" s="259"/>
      <c r="E299" s="259"/>
      <c r="F299" s="270"/>
      <c r="G299" s="387"/>
      <c r="H299" s="387"/>
      <c r="I299" s="387"/>
      <c r="J299" s="375"/>
      <c r="K299" s="276"/>
      <c r="P299" s="253"/>
      <c r="Q299" s="253"/>
      <c r="V299" s="282"/>
      <c r="W299" s="282"/>
      <c r="X299" s="282"/>
      <c r="Y299" s="282"/>
      <c r="AI299" s="282"/>
      <c r="AJ299" s="282"/>
      <c r="AK299" s="282"/>
      <c r="AL299" s="282"/>
      <c r="AM299" s="282"/>
      <c r="AN299" s="282"/>
      <c r="AO299" s="282"/>
      <c r="AP299" s="282"/>
      <c r="AQ299" s="282"/>
      <c r="AR299" s="282"/>
    </row>
    <row r="300" spans="1:44" ht="13.15">
      <c r="A300" s="258" t="s">
        <v>5</v>
      </c>
      <c r="B300" s="259"/>
      <c r="C300" s="604"/>
      <c r="D300" s="604" t="s">
        <v>141</v>
      </c>
      <c r="E300" s="606">
        <f>L302</f>
        <v>0.51500000000000001</v>
      </c>
      <c r="F300" s="606">
        <f>L304</f>
        <v>0.51500000000000001</v>
      </c>
      <c r="G300" s="606">
        <f>L306</f>
        <v>0.51500000000000001</v>
      </c>
      <c r="H300" s="606">
        <f>L307</f>
        <v>0.51500000000000001</v>
      </c>
      <c r="I300" s="606">
        <f>L308</f>
        <v>0.51500000000000001</v>
      </c>
      <c r="J300" s="291"/>
      <c r="K300" s="267"/>
      <c r="V300" s="394"/>
      <c r="W300" s="394"/>
      <c r="X300" s="394"/>
      <c r="Y300" s="394"/>
      <c r="AI300" s="394"/>
      <c r="AJ300" s="394"/>
      <c r="AK300" s="394"/>
      <c r="AL300" s="394"/>
      <c r="AM300" s="394"/>
      <c r="AN300" s="394"/>
      <c r="AO300" s="394"/>
      <c r="AP300" s="394"/>
      <c r="AQ300" s="394"/>
      <c r="AR300" s="394"/>
    </row>
    <row r="301" spans="1:44" ht="13.5" thickBot="1">
      <c r="A301" s="258"/>
      <c r="B301" s="259"/>
      <c r="C301" s="604"/>
      <c r="D301" s="604" t="s">
        <v>69</v>
      </c>
      <c r="E301" s="606" t="str">
        <f>N302</f>
        <v>MTDC</v>
      </c>
      <c r="F301" s="606" t="str">
        <f>N304</f>
        <v>MTDC</v>
      </c>
      <c r="G301" s="606" t="str">
        <f>N306</f>
        <v>MTDC</v>
      </c>
      <c r="H301" s="606" t="str">
        <f>N307</f>
        <v>MTDC</v>
      </c>
      <c r="I301" s="606" t="str">
        <f>N308</f>
        <v>MTDC</v>
      </c>
      <c r="J301" s="291"/>
      <c r="K301" s="267"/>
      <c r="V301" s="394"/>
      <c r="W301" s="394"/>
      <c r="X301" s="394"/>
      <c r="Y301" s="394"/>
      <c r="AI301" s="394"/>
      <c r="AJ301" s="394"/>
      <c r="AK301" s="394"/>
      <c r="AL301" s="394"/>
      <c r="AM301" s="394"/>
      <c r="AN301" s="394"/>
      <c r="AO301" s="394"/>
      <c r="AP301" s="394"/>
      <c r="AQ301" s="394"/>
      <c r="AR301" s="394"/>
    </row>
    <row r="302" spans="1:44" ht="15" customHeight="1" thickBot="1">
      <c r="A302" s="275"/>
      <c r="B302" s="282" t="s">
        <v>176</v>
      </c>
      <c r="C302" s="388"/>
      <c r="D302" s="389"/>
      <c r="E302" s="486">
        <f ca="1">IF(N302="MTDC",ROUND(E296*L302,0),IF(N302="TDC",ROUND(E298*L302,0),"ERROR"))</f>
        <v>0</v>
      </c>
      <c r="F302" s="486">
        <f ca="1">IF(N304="MTDC",ROUND(F296*L304,0),IF(N304="TDC",ROUND(F298*L304,0),"ERROR"))</f>
        <v>0</v>
      </c>
      <c r="G302" s="486">
        <f ca="1">IF(N306="MTDC",ROUND(G296*L306,0),IF(N306="TDC",ROUND(G298*L306,0),"ERROR"))</f>
        <v>0</v>
      </c>
      <c r="H302" s="486">
        <f ca="1">IF(N307="MTDC",ROUND(H296*L307,0),IF(N307="TDC",ROUND(H298*L307,0),"ERROR"))</f>
        <v>0</v>
      </c>
      <c r="I302" s="486">
        <f ca="1">IF(N308="MTDC",ROUND(I296*L308,0),IF(N308="TDC",ROUND(I298*L308,0),"ERROR"))</f>
        <v>0</v>
      </c>
      <c r="J302" s="487">
        <f ca="1">SUM(E302:I302)</f>
        <v>0</v>
      </c>
      <c r="K302" s="253"/>
      <c r="L302" s="402">
        <v>0.51500000000000001</v>
      </c>
      <c r="M302" s="605" t="s">
        <v>37</v>
      </c>
      <c r="N302" s="403" t="s">
        <v>38</v>
      </c>
      <c r="O302" s="605" t="s">
        <v>30</v>
      </c>
      <c r="Q302" s="259"/>
      <c r="R302" s="259"/>
      <c r="S302" s="259"/>
      <c r="T302" s="259"/>
      <c r="U302" s="259"/>
    </row>
    <row r="303" spans="1:44" s="282" customFormat="1" ht="3.75" customHeight="1" thickBot="1">
      <c r="J303" s="333"/>
      <c r="K303" s="293"/>
      <c r="L303" s="312"/>
      <c r="M303" s="312"/>
      <c r="N303" s="312"/>
      <c r="O303" s="253"/>
      <c r="P303" s="312"/>
      <c r="Q303" s="312"/>
      <c r="V303" s="250"/>
      <c r="W303" s="250"/>
      <c r="X303" s="250"/>
      <c r="Y303" s="250"/>
      <c r="Z303" s="250"/>
      <c r="AA303" s="250"/>
      <c r="AB303" s="250"/>
      <c r="AC303" s="250"/>
      <c r="AD303" s="250"/>
      <c r="AE303" s="250"/>
      <c r="AF303" s="250"/>
      <c r="AG303" s="250"/>
      <c r="AH303" s="250"/>
      <c r="AI303" s="250"/>
      <c r="AJ303" s="250"/>
      <c r="AK303" s="250"/>
      <c r="AL303" s="250"/>
      <c r="AM303" s="250"/>
      <c r="AN303" s="250"/>
      <c r="AO303" s="250"/>
      <c r="AP303" s="250"/>
      <c r="AQ303" s="250"/>
      <c r="AR303" s="250"/>
    </row>
    <row r="304" spans="1:44" s="394" customFormat="1" ht="20.100000000000001" customHeight="1" thickBot="1">
      <c r="A304" s="661" t="s">
        <v>177</v>
      </c>
      <c r="B304" s="661"/>
      <c r="C304" s="395"/>
      <c r="D304" s="396"/>
      <c r="E304" s="484">
        <f ca="1">SUM(E302:E303)</f>
        <v>0</v>
      </c>
      <c r="F304" s="484">
        <f ca="1">SUM(F302:F303)</f>
        <v>0</v>
      </c>
      <c r="G304" s="484">
        <f ca="1">SUM(G302:G303)</f>
        <v>0</v>
      </c>
      <c r="H304" s="484">
        <f ca="1">SUM(H302:H303)</f>
        <v>0</v>
      </c>
      <c r="I304" s="484">
        <f ca="1">SUM(I302:I303)</f>
        <v>0</v>
      </c>
      <c r="J304" s="485">
        <f ca="1">SUM(E304:I304)</f>
        <v>0</v>
      </c>
      <c r="K304" s="397"/>
      <c r="L304" s="402">
        <v>0.51500000000000001</v>
      </c>
      <c r="M304" s="605" t="s">
        <v>37</v>
      </c>
      <c r="N304" s="403" t="s">
        <v>38</v>
      </c>
      <c r="O304" s="607" t="s">
        <v>31</v>
      </c>
      <c r="P304" s="393"/>
      <c r="Q304" s="393"/>
      <c r="R304" s="393"/>
      <c r="Z304" s="250"/>
      <c r="AA304" s="250"/>
      <c r="AB304" s="250"/>
      <c r="AC304" s="250"/>
      <c r="AD304" s="250"/>
      <c r="AE304" s="250"/>
      <c r="AF304" s="250"/>
      <c r="AG304" s="250"/>
      <c r="AH304" s="250"/>
    </row>
    <row r="305" spans="1:44" ht="3.75" customHeight="1" thickBot="1">
      <c r="A305" s="259"/>
      <c r="B305" s="259"/>
      <c r="C305" s="259"/>
      <c r="D305" s="259"/>
      <c r="E305" s="259"/>
      <c r="F305" s="259"/>
      <c r="G305" s="259"/>
      <c r="H305" s="259"/>
      <c r="I305" s="259"/>
      <c r="J305" s="333"/>
      <c r="K305" s="277"/>
      <c r="L305" s="313"/>
      <c r="M305" s="253"/>
      <c r="N305" s="253"/>
      <c r="O305" s="605"/>
      <c r="P305" s="253"/>
      <c r="Q305" s="253"/>
    </row>
    <row r="306" spans="1:44" s="401" customFormat="1" ht="20.100000000000001" customHeight="1" thickBot="1">
      <c r="A306" s="391" t="s">
        <v>175</v>
      </c>
      <c r="B306" s="399"/>
      <c r="C306" s="399"/>
      <c r="D306" s="399"/>
      <c r="E306" s="484">
        <f ca="1">SUM(E298,E304)</f>
        <v>0</v>
      </c>
      <c r="F306" s="484">
        <f ca="1">SUM(F298,F304)</f>
        <v>0</v>
      </c>
      <c r="G306" s="484">
        <f ca="1">SUM(G298,G304)</f>
        <v>0</v>
      </c>
      <c r="H306" s="484">
        <f ca="1">SUM(H298,H304)</f>
        <v>0</v>
      </c>
      <c r="I306" s="484">
        <f ca="1">SUM(I298,I304)</f>
        <v>0</v>
      </c>
      <c r="J306" s="485">
        <f ca="1">SUM(E306:I306)</f>
        <v>0</v>
      </c>
      <c r="K306" s="400"/>
      <c r="L306" s="402">
        <v>0.51500000000000001</v>
      </c>
      <c r="M306" s="605" t="s">
        <v>37</v>
      </c>
      <c r="N306" s="403" t="s">
        <v>38</v>
      </c>
      <c r="O306" s="605" t="s">
        <v>32</v>
      </c>
      <c r="V306" s="259"/>
      <c r="W306" s="250"/>
      <c r="X306" s="250"/>
      <c r="Y306" s="250"/>
      <c r="Z306" s="250"/>
      <c r="AA306" s="250"/>
      <c r="AB306" s="250"/>
      <c r="AC306" s="250"/>
      <c r="AD306" s="250"/>
      <c r="AE306" s="250"/>
      <c r="AF306" s="250"/>
      <c r="AG306" s="250"/>
      <c r="AH306" s="250"/>
      <c r="AI306" s="250"/>
      <c r="AJ306" s="250"/>
      <c r="AK306" s="250"/>
      <c r="AL306" s="250"/>
      <c r="AM306" s="250"/>
      <c r="AN306" s="250"/>
      <c r="AO306" s="250"/>
      <c r="AP306" s="250"/>
      <c r="AQ306" s="250"/>
      <c r="AR306" s="250"/>
    </row>
    <row r="307" spans="1:44" ht="13.5" thickBot="1">
      <c r="A307" s="390"/>
      <c r="B307" s="259"/>
      <c r="C307" s="259"/>
      <c r="D307" s="259"/>
      <c r="E307" s="259"/>
      <c r="F307" s="270"/>
      <c r="G307" s="259"/>
      <c r="H307" s="259"/>
      <c r="I307" s="259"/>
      <c r="J307" s="259"/>
      <c r="L307" s="402">
        <v>0.51500000000000001</v>
      </c>
      <c r="M307" s="605" t="s">
        <v>37</v>
      </c>
      <c r="N307" s="403" t="s">
        <v>38</v>
      </c>
      <c r="O307" s="605" t="s">
        <v>33</v>
      </c>
    </row>
    <row r="308" spans="1:44" ht="13.5" thickBot="1">
      <c r="A308" s="390"/>
      <c r="B308" s="259"/>
      <c r="C308" s="259"/>
      <c r="D308" s="259"/>
      <c r="E308" s="259"/>
      <c r="F308" s="270"/>
      <c r="G308" s="259"/>
      <c r="H308" s="259"/>
      <c r="I308" s="259"/>
      <c r="J308" s="259"/>
      <c r="L308" s="402">
        <v>0.51500000000000001</v>
      </c>
      <c r="M308" s="605" t="s">
        <v>37</v>
      </c>
      <c r="N308" s="403" t="s">
        <v>38</v>
      </c>
      <c r="O308" s="605" t="s">
        <v>34</v>
      </c>
    </row>
    <row r="309" spans="1:44">
      <c r="A309" s="259"/>
      <c r="B309" s="259"/>
      <c r="C309" s="259"/>
      <c r="D309" s="259"/>
      <c r="E309" s="387"/>
      <c r="F309" s="330"/>
      <c r="G309" s="387"/>
      <c r="H309" s="387"/>
      <c r="I309" s="387"/>
      <c r="J309" s="387"/>
    </row>
    <row r="310" spans="1:44">
      <c r="A310" s="259"/>
      <c r="B310" s="259"/>
      <c r="C310" s="259"/>
      <c r="D310" s="259"/>
      <c r="E310" s="387"/>
      <c r="F310" s="330"/>
      <c r="G310" s="387"/>
      <c r="H310" s="387"/>
      <c r="I310" s="387"/>
      <c r="J310" s="387"/>
    </row>
    <row r="311" spans="1:44">
      <c r="A311" s="259"/>
      <c r="B311" s="259"/>
      <c r="C311" s="259"/>
      <c r="D311" s="259"/>
      <c r="E311" s="387"/>
      <c r="F311" s="330"/>
      <c r="G311" s="387"/>
      <c r="H311" s="387"/>
      <c r="I311" s="387"/>
      <c r="J311" s="387"/>
    </row>
    <row r="312" spans="1:44">
      <c r="A312" s="259"/>
      <c r="B312" s="259"/>
      <c r="C312" s="259"/>
      <c r="D312" s="259"/>
      <c r="E312" s="387"/>
      <c r="F312" s="330"/>
      <c r="G312" s="387"/>
      <c r="H312" s="387"/>
      <c r="I312" s="387"/>
      <c r="J312" s="387"/>
    </row>
    <row r="313" spans="1:44">
      <c r="A313" s="259"/>
      <c r="B313" s="259"/>
      <c r="C313" s="259"/>
      <c r="D313" s="259"/>
      <c r="E313" s="387"/>
      <c r="F313" s="330"/>
      <c r="G313" s="387"/>
      <c r="H313" s="387"/>
      <c r="I313" s="387"/>
      <c r="J313" s="387"/>
    </row>
    <row r="314" spans="1:44">
      <c r="A314" s="259"/>
      <c r="B314" s="259"/>
      <c r="C314" s="259"/>
      <c r="D314" s="259"/>
      <c r="E314" s="387"/>
      <c r="F314" s="330"/>
      <c r="G314" s="387"/>
      <c r="H314" s="387"/>
      <c r="I314" s="387"/>
      <c r="J314" s="387"/>
    </row>
    <row r="315" spans="1:44">
      <c r="A315" s="259"/>
      <c r="B315" s="259"/>
      <c r="C315" s="259"/>
      <c r="D315" s="259"/>
      <c r="E315" s="387"/>
      <c r="F315" s="330"/>
      <c r="G315" s="387"/>
      <c r="H315" s="387"/>
      <c r="I315" s="387"/>
      <c r="J315" s="387"/>
    </row>
    <row r="316" spans="1:44">
      <c r="A316" s="259"/>
      <c r="B316" s="259"/>
      <c r="C316" s="259"/>
      <c r="D316" s="259"/>
      <c r="E316" s="387"/>
      <c r="F316" s="330"/>
      <c r="G316" s="387"/>
      <c r="H316" s="387"/>
      <c r="I316" s="387"/>
      <c r="J316" s="387"/>
    </row>
    <row r="317" spans="1:44">
      <c r="A317" s="259"/>
      <c r="B317" s="259"/>
      <c r="C317" s="259"/>
      <c r="D317" s="259"/>
      <c r="E317" s="387"/>
      <c r="F317" s="330"/>
      <c r="G317" s="387"/>
      <c r="H317" s="387"/>
      <c r="I317" s="387"/>
      <c r="J317" s="387"/>
    </row>
    <row r="318" spans="1:44">
      <c r="A318" s="259"/>
      <c r="B318" s="259"/>
      <c r="C318" s="259"/>
      <c r="D318" s="259"/>
      <c r="E318" s="387"/>
      <c r="F318" s="330"/>
      <c r="G318" s="387"/>
      <c r="H318" s="387"/>
      <c r="I318" s="387"/>
      <c r="J318" s="387"/>
    </row>
    <row r="319" spans="1:44">
      <c r="A319" s="259"/>
      <c r="B319" s="259"/>
      <c r="C319" s="259"/>
      <c r="D319" s="259"/>
      <c r="E319" s="387"/>
      <c r="F319" s="330"/>
      <c r="G319" s="387"/>
      <c r="H319" s="387"/>
      <c r="I319" s="387"/>
      <c r="J319" s="387"/>
    </row>
    <row r="320" spans="1:44">
      <c r="A320" s="259"/>
      <c r="B320" s="259"/>
      <c r="C320" s="259"/>
      <c r="D320" s="259"/>
      <c r="E320" s="387"/>
      <c r="F320" s="330"/>
      <c r="G320" s="387"/>
      <c r="H320" s="387"/>
      <c r="I320" s="387"/>
      <c r="J320" s="387"/>
    </row>
    <row r="321" spans="1:10">
      <c r="A321" s="259"/>
      <c r="B321" s="259"/>
      <c r="C321" s="259"/>
      <c r="D321" s="259"/>
      <c r="E321" s="387"/>
      <c r="F321" s="330"/>
      <c r="G321" s="387"/>
      <c r="H321" s="387"/>
      <c r="I321" s="387"/>
      <c r="J321" s="387"/>
    </row>
    <row r="322" spans="1:10">
      <c r="A322" s="259"/>
      <c r="B322" s="259"/>
      <c r="C322" s="259"/>
      <c r="D322" s="259"/>
      <c r="E322" s="387"/>
      <c r="F322" s="330"/>
      <c r="G322" s="387"/>
      <c r="H322" s="387"/>
      <c r="I322" s="387"/>
      <c r="J322" s="387"/>
    </row>
    <row r="323" spans="1:10">
      <c r="A323" s="259"/>
      <c r="B323" s="259"/>
      <c r="C323" s="259"/>
      <c r="D323" s="259"/>
      <c r="E323" s="387"/>
      <c r="F323" s="330"/>
      <c r="G323" s="387"/>
      <c r="H323" s="387"/>
      <c r="I323" s="387"/>
      <c r="J323" s="387"/>
    </row>
    <row r="324" spans="1:10">
      <c r="A324" s="259"/>
      <c r="B324" s="259"/>
      <c r="C324" s="259"/>
      <c r="D324" s="259"/>
      <c r="E324" s="387"/>
      <c r="F324" s="330"/>
      <c r="G324" s="387"/>
      <c r="H324" s="387"/>
      <c r="I324" s="387"/>
      <c r="J324" s="387"/>
    </row>
    <row r="325" spans="1:10">
      <c r="A325" s="259"/>
      <c r="B325" s="259"/>
      <c r="C325" s="259"/>
      <c r="D325" s="259"/>
      <c r="E325" s="387"/>
      <c r="F325" s="330"/>
      <c r="G325" s="387"/>
      <c r="H325" s="387"/>
      <c r="I325" s="387"/>
      <c r="J325" s="387"/>
    </row>
    <row r="326" spans="1:10">
      <c r="A326" s="259"/>
      <c r="B326" s="259"/>
      <c r="C326" s="259"/>
      <c r="D326" s="259"/>
      <c r="E326" s="387"/>
      <c r="F326" s="330"/>
      <c r="G326" s="387"/>
      <c r="H326" s="387"/>
      <c r="I326" s="387"/>
      <c r="J326" s="387"/>
    </row>
    <row r="327" spans="1:10">
      <c r="A327" s="259"/>
      <c r="B327" s="259"/>
      <c r="C327" s="259"/>
      <c r="D327" s="259"/>
      <c r="E327" s="387"/>
      <c r="F327" s="330"/>
      <c r="G327" s="387"/>
      <c r="H327" s="387"/>
      <c r="I327" s="387"/>
      <c r="J327" s="387"/>
    </row>
    <row r="328" spans="1:10">
      <c r="A328" s="259"/>
      <c r="B328" s="259"/>
      <c r="C328" s="259"/>
      <c r="D328" s="259"/>
      <c r="E328" s="387"/>
      <c r="F328" s="330"/>
      <c r="G328" s="387"/>
      <c r="H328" s="387"/>
      <c r="I328" s="387"/>
      <c r="J328" s="387"/>
    </row>
    <row r="329" spans="1:10">
      <c r="A329" s="259"/>
      <c r="B329" s="259"/>
      <c r="C329" s="259"/>
      <c r="D329" s="259"/>
      <c r="E329" s="387"/>
      <c r="F329" s="330"/>
      <c r="G329" s="387"/>
      <c r="H329" s="387"/>
      <c r="I329" s="387"/>
      <c r="J329" s="387"/>
    </row>
    <row r="330" spans="1:10">
      <c r="A330" s="259"/>
      <c r="B330" s="259"/>
      <c r="C330" s="259"/>
      <c r="D330" s="259"/>
      <c r="E330" s="387"/>
      <c r="F330" s="330"/>
      <c r="G330" s="387"/>
      <c r="H330" s="387"/>
      <c r="I330" s="387"/>
      <c r="J330" s="387"/>
    </row>
    <row r="331" spans="1:10">
      <c r="A331" s="259"/>
      <c r="B331" s="259"/>
      <c r="C331" s="259"/>
      <c r="D331" s="259"/>
      <c r="E331" s="387"/>
      <c r="F331" s="330"/>
      <c r="G331" s="387"/>
      <c r="H331" s="387"/>
      <c r="I331" s="387"/>
      <c r="J331" s="387"/>
    </row>
    <row r="332" spans="1:10">
      <c r="A332" s="259"/>
      <c r="B332" s="259"/>
      <c r="C332" s="259"/>
      <c r="D332" s="259"/>
      <c r="E332" s="387"/>
      <c r="F332" s="330"/>
      <c r="G332" s="387"/>
      <c r="H332" s="387"/>
      <c r="I332" s="387"/>
      <c r="J332" s="387"/>
    </row>
    <row r="333" spans="1:10">
      <c r="A333" s="259"/>
      <c r="B333" s="259"/>
      <c r="C333" s="259"/>
      <c r="D333" s="259"/>
      <c r="E333" s="387"/>
      <c r="F333" s="330"/>
      <c r="G333" s="387"/>
      <c r="H333" s="387"/>
      <c r="I333" s="387"/>
      <c r="J333" s="387"/>
    </row>
    <row r="334" spans="1:10">
      <c r="A334" s="259"/>
      <c r="B334" s="259"/>
      <c r="C334" s="259"/>
      <c r="D334" s="259"/>
      <c r="E334" s="387"/>
      <c r="F334" s="330"/>
      <c r="G334" s="387"/>
      <c r="H334" s="387"/>
      <c r="I334" s="387"/>
      <c r="J334" s="387"/>
    </row>
    <row r="335" spans="1:10">
      <c r="A335" s="259"/>
      <c r="B335" s="259"/>
      <c r="C335" s="259"/>
      <c r="D335" s="259"/>
      <c r="E335" s="387"/>
      <c r="F335" s="330"/>
      <c r="G335" s="387"/>
      <c r="H335" s="387"/>
      <c r="I335" s="387"/>
      <c r="J335" s="387"/>
    </row>
    <row r="336" spans="1:10">
      <c r="A336" s="259"/>
      <c r="B336" s="259"/>
      <c r="C336" s="259"/>
      <c r="D336" s="259"/>
      <c r="E336" s="387"/>
      <c r="F336" s="330"/>
      <c r="G336" s="387"/>
      <c r="H336" s="387"/>
      <c r="I336" s="387"/>
      <c r="J336" s="387"/>
    </row>
    <row r="337" spans="1:10">
      <c r="A337" s="259"/>
      <c r="B337" s="259"/>
      <c r="C337" s="259"/>
      <c r="D337" s="259"/>
      <c r="E337" s="387"/>
      <c r="F337" s="330"/>
      <c r="G337" s="387"/>
      <c r="H337" s="387"/>
      <c r="I337" s="387"/>
      <c r="J337" s="387"/>
    </row>
    <row r="338" spans="1:10">
      <c r="A338" s="259"/>
      <c r="B338" s="259"/>
      <c r="C338" s="259"/>
      <c r="D338" s="259"/>
      <c r="E338" s="387"/>
      <c r="F338" s="330"/>
      <c r="G338" s="387"/>
      <c r="H338" s="387"/>
      <c r="I338" s="387"/>
      <c r="J338" s="387"/>
    </row>
    <row r="339" spans="1:10">
      <c r="A339" s="259"/>
      <c r="B339" s="259"/>
      <c r="C339" s="259"/>
      <c r="D339" s="259"/>
      <c r="E339" s="387"/>
      <c r="F339" s="330"/>
      <c r="G339" s="387"/>
      <c r="H339" s="387"/>
      <c r="I339" s="387"/>
      <c r="J339" s="387"/>
    </row>
    <row r="340" spans="1:10">
      <c r="A340" s="259"/>
      <c r="B340" s="259"/>
      <c r="C340" s="259"/>
      <c r="D340" s="259"/>
      <c r="E340" s="387"/>
      <c r="F340" s="330"/>
      <c r="G340" s="387"/>
      <c r="H340" s="387"/>
      <c r="I340" s="387"/>
      <c r="J340" s="387"/>
    </row>
    <row r="341" spans="1:10">
      <c r="A341" s="259"/>
      <c r="B341" s="259"/>
      <c r="C341" s="259"/>
      <c r="D341" s="259"/>
      <c r="E341" s="387"/>
      <c r="F341" s="330"/>
      <c r="G341" s="387"/>
      <c r="H341" s="387"/>
      <c r="I341" s="387"/>
      <c r="J341" s="387"/>
    </row>
    <row r="342" spans="1:10">
      <c r="A342" s="259"/>
      <c r="B342" s="259"/>
      <c r="C342" s="259"/>
      <c r="D342" s="259"/>
      <c r="E342" s="387"/>
      <c r="F342" s="330"/>
      <c r="G342" s="387"/>
      <c r="H342" s="387"/>
      <c r="I342" s="387"/>
      <c r="J342" s="387"/>
    </row>
    <row r="343" spans="1:10">
      <c r="A343" s="259"/>
      <c r="B343" s="259"/>
      <c r="C343" s="259"/>
      <c r="D343" s="259"/>
      <c r="E343" s="387"/>
      <c r="F343" s="330"/>
      <c r="G343" s="387"/>
      <c r="H343" s="387"/>
      <c r="I343" s="387"/>
      <c r="J343" s="387"/>
    </row>
    <row r="344" spans="1:10">
      <c r="A344" s="259"/>
      <c r="B344" s="259"/>
      <c r="C344" s="259"/>
      <c r="D344" s="259"/>
      <c r="E344" s="387"/>
      <c r="F344" s="330"/>
      <c r="G344" s="387"/>
      <c r="H344" s="387"/>
      <c r="I344" s="387"/>
      <c r="J344" s="387"/>
    </row>
    <row r="345" spans="1:10">
      <c r="A345" s="259"/>
      <c r="B345" s="259"/>
      <c r="C345" s="259"/>
      <c r="D345" s="259"/>
      <c r="E345" s="387"/>
      <c r="F345" s="330"/>
      <c r="G345" s="387"/>
      <c r="H345" s="387"/>
      <c r="I345" s="387"/>
      <c r="J345" s="387"/>
    </row>
    <row r="346" spans="1:10">
      <c r="A346" s="259"/>
      <c r="B346" s="259"/>
      <c r="C346" s="259"/>
      <c r="D346" s="259"/>
      <c r="E346" s="387"/>
      <c r="F346" s="330"/>
      <c r="G346" s="387"/>
      <c r="H346" s="387"/>
      <c r="I346" s="387"/>
      <c r="J346" s="387"/>
    </row>
    <row r="347" spans="1:10">
      <c r="A347" s="259"/>
      <c r="B347" s="259"/>
      <c r="C347" s="259"/>
      <c r="D347" s="259"/>
      <c r="E347" s="387"/>
      <c r="F347" s="330"/>
      <c r="G347" s="387"/>
      <c r="H347" s="387"/>
      <c r="I347" s="387"/>
      <c r="J347" s="387"/>
    </row>
    <row r="348" spans="1:10">
      <c r="A348" s="259"/>
      <c r="B348" s="259"/>
      <c r="C348" s="259"/>
      <c r="D348" s="259"/>
      <c r="E348" s="387"/>
      <c r="F348" s="330"/>
      <c r="G348" s="387"/>
      <c r="H348" s="387"/>
      <c r="I348" s="387"/>
      <c r="J348" s="387"/>
    </row>
    <row r="349" spans="1:10">
      <c r="A349" s="259"/>
      <c r="B349" s="259"/>
      <c r="C349" s="259"/>
      <c r="D349" s="259"/>
      <c r="E349" s="387"/>
      <c r="F349" s="330"/>
      <c r="G349" s="387"/>
      <c r="H349" s="387"/>
      <c r="I349" s="387"/>
      <c r="J349" s="387"/>
    </row>
    <row r="350" spans="1:10">
      <c r="A350" s="259"/>
      <c r="B350" s="259"/>
      <c r="C350" s="259"/>
      <c r="D350" s="259"/>
      <c r="E350" s="387"/>
      <c r="F350" s="330"/>
      <c r="G350" s="387"/>
      <c r="H350" s="387"/>
      <c r="I350" s="387"/>
      <c r="J350" s="387"/>
    </row>
    <row r="351" spans="1:10">
      <c r="A351" s="259"/>
      <c r="B351" s="259"/>
      <c r="C351" s="259"/>
      <c r="D351" s="259"/>
      <c r="E351" s="387"/>
      <c r="F351" s="330"/>
      <c r="G351" s="387"/>
      <c r="H351" s="387"/>
      <c r="I351" s="387"/>
      <c r="J351" s="387"/>
    </row>
    <row r="352" spans="1:10">
      <c r="A352" s="259"/>
      <c r="B352" s="259"/>
      <c r="C352" s="259"/>
      <c r="D352" s="259"/>
      <c r="E352" s="387"/>
      <c r="F352" s="330"/>
      <c r="G352" s="387"/>
      <c r="H352" s="387"/>
      <c r="I352" s="387"/>
      <c r="J352" s="387"/>
    </row>
    <row r="353" spans="1:10">
      <c r="A353" s="259"/>
      <c r="B353" s="259"/>
      <c r="C353" s="259"/>
      <c r="D353" s="259"/>
      <c r="E353" s="387"/>
      <c r="F353" s="330"/>
      <c r="G353" s="387"/>
      <c r="H353" s="387"/>
      <c r="I353" s="387"/>
      <c r="J353" s="387"/>
    </row>
    <row r="354" spans="1:10">
      <c r="A354" s="259"/>
      <c r="B354" s="259"/>
      <c r="C354" s="259"/>
      <c r="D354" s="259"/>
      <c r="E354" s="387"/>
      <c r="F354" s="330"/>
      <c r="G354" s="387"/>
      <c r="H354" s="387"/>
      <c r="I354" s="387"/>
      <c r="J354" s="387"/>
    </row>
    <row r="355" spans="1:10">
      <c r="A355" s="259"/>
      <c r="B355" s="259"/>
      <c r="C355" s="259"/>
      <c r="D355" s="259"/>
      <c r="E355" s="387"/>
      <c r="F355" s="330"/>
      <c r="G355" s="387"/>
      <c r="H355" s="387"/>
      <c r="I355" s="387"/>
      <c r="J355" s="387"/>
    </row>
    <row r="356" spans="1:10">
      <c r="A356" s="259"/>
      <c r="B356" s="259"/>
      <c r="C356" s="259"/>
      <c r="D356" s="259"/>
      <c r="E356" s="387"/>
      <c r="F356" s="330"/>
      <c r="G356" s="387"/>
      <c r="H356" s="387"/>
      <c r="I356" s="387"/>
      <c r="J356" s="387"/>
    </row>
    <row r="357" spans="1:10">
      <c r="A357" s="259"/>
      <c r="B357" s="259"/>
      <c r="C357" s="259"/>
      <c r="D357" s="259"/>
      <c r="E357" s="387"/>
      <c r="F357" s="330"/>
      <c r="G357" s="387"/>
      <c r="H357" s="387"/>
      <c r="I357" s="387"/>
      <c r="J357" s="387"/>
    </row>
    <row r="358" spans="1:10">
      <c r="A358" s="259"/>
      <c r="B358" s="259"/>
      <c r="C358" s="259"/>
      <c r="D358" s="259"/>
      <c r="E358" s="387"/>
      <c r="F358" s="330"/>
      <c r="G358" s="387"/>
      <c r="H358" s="387"/>
      <c r="I358" s="387"/>
      <c r="J358" s="387"/>
    </row>
    <row r="359" spans="1:10">
      <c r="A359" s="259"/>
      <c r="B359" s="259"/>
      <c r="C359" s="259"/>
      <c r="D359" s="259"/>
      <c r="E359" s="387"/>
      <c r="F359" s="330"/>
      <c r="G359" s="387"/>
      <c r="H359" s="387"/>
      <c r="I359" s="387"/>
      <c r="J359" s="387"/>
    </row>
    <row r="360" spans="1:10">
      <c r="A360" s="259"/>
      <c r="B360" s="259"/>
      <c r="C360" s="259"/>
      <c r="D360" s="259"/>
      <c r="E360" s="387"/>
      <c r="F360" s="330"/>
      <c r="G360" s="387"/>
      <c r="H360" s="387"/>
      <c r="I360" s="387"/>
      <c r="J360" s="387"/>
    </row>
    <row r="361" spans="1:10">
      <c r="A361" s="259"/>
      <c r="B361" s="259"/>
      <c r="C361" s="259"/>
      <c r="D361" s="259"/>
      <c r="E361" s="387"/>
      <c r="F361" s="330"/>
      <c r="G361" s="387"/>
      <c r="H361" s="387"/>
      <c r="I361" s="387"/>
      <c r="J361" s="387"/>
    </row>
    <row r="362" spans="1:10">
      <c r="A362" s="259"/>
      <c r="B362" s="259"/>
      <c r="C362" s="259"/>
      <c r="D362" s="259"/>
      <c r="E362" s="387"/>
      <c r="F362" s="330"/>
      <c r="G362" s="387"/>
      <c r="H362" s="387"/>
      <c r="I362" s="387"/>
      <c r="J362" s="387"/>
    </row>
    <row r="363" spans="1:10">
      <c r="A363" s="259"/>
      <c r="B363" s="259"/>
      <c r="C363" s="259"/>
      <c r="D363" s="259"/>
      <c r="E363" s="387"/>
      <c r="F363" s="330"/>
      <c r="G363" s="387"/>
      <c r="H363" s="387"/>
      <c r="I363" s="387"/>
      <c r="J363" s="387"/>
    </row>
    <row r="364" spans="1:10">
      <c r="A364" s="259"/>
      <c r="B364" s="259"/>
      <c r="C364" s="259"/>
      <c r="D364" s="259"/>
      <c r="E364" s="387"/>
      <c r="F364" s="330"/>
      <c r="G364" s="387"/>
      <c r="H364" s="387"/>
      <c r="I364" s="387"/>
      <c r="J364" s="387"/>
    </row>
    <row r="365" spans="1:10">
      <c r="A365" s="259"/>
      <c r="B365" s="259"/>
      <c r="C365" s="259"/>
      <c r="D365" s="259"/>
      <c r="E365" s="387"/>
      <c r="F365" s="330"/>
      <c r="G365" s="387"/>
      <c r="H365" s="387"/>
      <c r="I365" s="387"/>
      <c r="J365" s="387"/>
    </row>
    <row r="366" spans="1:10">
      <c r="A366" s="259"/>
      <c r="B366" s="259"/>
      <c r="C366" s="259"/>
      <c r="D366" s="259"/>
      <c r="E366" s="387"/>
      <c r="F366" s="330"/>
      <c r="G366" s="387"/>
      <c r="H366" s="387"/>
      <c r="I366" s="387"/>
      <c r="J366" s="387"/>
    </row>
    <row r="367" spans="1:10">
      <c r="A367" s="259"/>
      <c r="B367" s="259"/>
      <c r="C367" s="259"/>
      <c r="D367" s="259"/>
      <c r="E367" s="387"/>
      <c r="F367" s="330"/>
      <c r="G367" s="387"/>
      <c r="H367" s="387"/>
      <c r="I367" s="387"/>
      <c r="J367" s="387"/>
    </row>
    <row r="368" spans="1:10">
      <c r="A368" s="259"/>
      <c r="B368" s="259"/>
      <c r="C368" s="259"/>
      <c r="D368" s="259"/>
      <c r="E368" s="387"/>
      <c r="F368" s="330"/>
      <c r="G368" s="387"/>
      <c r="H368" s="387"/>
      <c r="I368" s="387"/>
      <c r="J368" s="387"/>
    </row>
    <row r="369" spans="1:10">
      <c r="A369" s="259"/>
      <c r="B369" s="259"/>
      <c r="C369" s="259"/>
      <c r="D369" s="259"/>
      <c r="E369" s="387"/>
      <c r="F369" s="330"/>
      <c r="G369" s="387"/>
      <c r="H369" s="387"/>
      <c r="I369" s="387"/>
      <c r="J369" s="387"/>
    </row>
    <row r="370" spans="1:10">
      <c r="A370" s="259"/>
      <c r="B370" s="259"/>
      <c r="C370" s="259"/>
      <c r="D370" s="259"/>
      <c r="E370" s="387"/>
      <c r="F370" s="330"/>
      <c r="G370" s="387"/>
      <c r="H370" s="387"/>
      <c r="I370" s="387"/>
      <c r="J370" s="387"/>
    </row>
    <row r="371" spans="1:10">
      <c r="A371" s="259"/>
      <c r="B371" s="259"/>
      <c r="C371" s="259"/>
      <c r="D371" s="259"/>
      <c r="E371" s="387"/>
      <c r="F371" s="330"/>
      <c r="G371" s="387"/>
      <c r="H371" s="387"/>
      <c r="I371" s="387"/>
      <c r="J371" s="387"/>
    </row>
    <row r="372" spans="1:10">
      <c r="A372" s="259"/>
      <c r="B372" s="259"/>
      <c r="C372" s="259"/>
      <c r="D372" s="259"/>
      <c r="E372" s="387"/>
      <c r="F372" s="330"/>
      <c r="G372" s="387"/>
      <c r="H372" s="387"/>
      <c r="I372" s="387"/>
      <c r="J372" s="387"/>
    </row>
    <row r="373" spans="1:10">
      <c r="A373" s="259"/>
      <c r="B373" s="259"/>
      <c r="C373" s="259"/>
      <c r="D373" s="259"/>
      <c r="E373" s="387"/>
      <c r="F373" s="330"/>
      <c r="G373" s="387"/>
      <c r="H373" s="387"/>
      <c r="I373" s="387"/>
      <c r="J373" s="387"/>
    </row>
    <row r="374" spans="1:10">
      <c r="A374" s="259"/>
      <c r="B374" s="259"/>
      <c r="C374" s="259"/>
      <c r="D374" s="259"/>
      <c r="E374" s="387"/>
      <c r="F374" s="330"/>
      <c r="G374" s="387"/>
      <c r="H374" s="387"/>
      <c r="I374" s="387"/>
      <c r="J374" s="387"/>
    </row>
    <row r="375" spans="1:10">
      <c r="A375" s="259"/>
      <c r="B375" s="259"/>
      <c r="C375" s="259"/>
      <c r="D375" s="259"/>
      <c r="E375" s="387"/>
      <c r="F375" s="330"/>
      <c r="G375" s="387"/>
      <c r="H375" s="387"/>
      <c r="I375" s="387"/>
      <c r="J375" s="387"/>
    </row>
    <row r="376" spans="1:10">
      <c r="A376" s="259"/>
      <c r="B376" s="259"/>
      <c r="C376" s="259"/>
      <c r="D376" s="259"/>
      <c r="E376" s="387"/>
      <c r="F376" s="330"/>
      <c r="G376" s="387"/>
      <c r="H376" s="387"/>
      <c r="I376" s="387"/>
      <c r="J376" s="387"/>
    </row>
    <row r="377" spans="1:10">
      <c r="A377" s="259"/>
      <c r="B377" s="259"/>
      <c r="C377" s="259"/>
      <c r="D377" s="259"/>
      <c r="E377" s="387"/>
      <c r="F377" s="330"/>
      <c r="G377" s="387"/>
      <c r="H377" s="387"/>
      <c r="I377" s="387"/>
      <c r="J377" s="387"/>
    </row>
    <row r="378" spans="1:10">
      <c r="A378" s="259"/>
      <c r="B378" s="259"/>
      <c r="C378" s="259"/>
      <c r="D378" s="259"/>
      <c r="E378" s="387"/>
      <c r="F378" s="330"/>
      <c r="G378" s="387"/>
      <c r="H378" s="387"/>
      <c r="I378" s="387"/>
      <c r="J378" s="387"/>
    </row>
    <row r="379" spans="1:10">
      <c r="A379" s="259"/>
      <c r="B379" s="259"/>
      <c r="C379" s="259"/>
      <c r="D379" s="259"/>
      <c r="E379" s="387"/>
      <c r="F379" s="330"/>
      <c r="G379" s="387"/>
      <c r="H379" s="387"/>
      <c r="I379" s="387"/>
      <c r="J379" s="387"/>
    </row>
    <row r="380" spans="1:10">
      <c r="A380" s="259"/>
      <c r="B380" s="259"/>
      <c r="C380" s="259"/>
      <c r="D380" s="259"/>
      <c r="E380" s="387"/>
      <c r="F380" s="330"/>
      <c r="G380" s="387"/>
      <c r="H380" s="387"/>
      <c r="I380" s="387"/>
      <c r="J380" s="387"/>
    </row>
    <row r="381" spans="1:10">
      <c r="A381" s="259"/>
      <c r="B381" s="259"/>
      <c r="C381" s="259"/>
      <c r="D381" s="259"/>
      <c r="E381" s="387"/>
      <c r="F381" s="330"/>
      <c r="G381" s="387"/>
      <c r="H381" s="387"/>
      <c r="I381" s="387"/>
      <c r="J381" s="387"/>
    </row>
    <row r="382" spans="1:10">
      <c r="A382" s="259"/>
      <c r="B382" s="259"/>
      <c r="C382" s="259"/>
      <c r="D382" s="259"/>
      <c r="E382" s="387"/>
      <c r="F382" s="330"/>
      <c r="G382" s="387"/>
      <c r="H382" s="387"/>
      <c r="I382" s="387"/>
      <c r="J382" s="387"/>
    </row>
    <row r="383" spans="1:10">
      <c r="A383" s="259"/>
      <c r="B383" s="259"/>
      <c r="C383" s="259"/>
      <c r="D383" s="259"/>
      <c r="E383" s="387"/>
      <c r="F383" s="330"/>
      <c r="G383" s="387"/>
      <c r="H383" s="387"/>
      <c r="I383" s="387"/>
      <c r="J383" s="387"/>
    </row>
    <row r="384" spans="1:10">
      <c r="A384" s="259"/>
      <c r="B384" s="259"/>
      <c r="C384" s="259"/>
      <c r="D384" s="259"/>
      <c r="E384" s="387"/>
      <c r="F384" s="330"/>
      <c r="G384" s="387"/>
      <c r="H384" s="387"/>
      <c r="I384" s="387"/>
      <c r="J384" s="387"/>
    </row>
    <row r="385" spans="1:10">
      <c r="A385" s="259"/>
      <c r="B385" s="259"/>
      <c r="C385" s="259"/>
      <c r="D385" s="259"/>
      <c r="E385" s="387"/>
      <c r="F385" s="330"/>
      <c r="G385" s="387"/>
      <c r="H385" s="387"/>
      <c r="I385" s="387"/>
      <c r="J385" s="387"/>
    </row>
    <row r="386" spans="1:10">
      <c r="A386" s="259"/>
      <c r="B386" s="259"/>
      <c r="C386" s="259"/>
      <c r="D386" s="259"/>
      <c r="E386" s="387"/>
      <c r="F386" s="330"/>
      <c r="G386" s="387"/>
      <c r="H386" s="387"/>
      <c r="I386" s="387"/>
      <c r="J386" s="387"/>
    </row>
    <row r="387" spans="1:10">
      <c r="A387" s="259"/>
      <c r="B387" s="259"/>
      <c r="C387" s="259"/>
      <c r="D387" s="259"/>
      <c r="E387" s="387"/>
      <c r="F387" s="330"/>
      <c r="G387" s="387"/>
      <c r="H387" s="387"/>
      <c r="I387" s="387"/>
      <c r="J387" s="387"/>
    </row>
    <row r="388" spans="1:10">
      <c r="A388" s="259"/>
      <c r="B388" s="259"/>
      <c r="C388" s="259"/>
      <c r="D388" s="259"/>
      <c r="E388" s="387"/>
      <c r="F388" s="330"/>
      <c r="G388" s="387"/>
      <c r="H388" s="387"/>
      <c r="I388" s="387"/>
      <c r="J388" s="387"/>
    </row>
    <row r="389" spans="1:10">
      <c r="A389" s="259"/>
      <c r="B389" s="259"/>
      <c r="C389" s="259"/>
      <c r="D389" s="259"/>
      <c r="E389" s="387"/>
      <c r="F389" s="330"/>
      <c r="G389" s="387"/>
      <c r="H389" s="387"/>
      <c r="I389" s="387"/>
      <c r="J389" s="387"/>
    </row>
    <row r="390" spans="1:10">
      <c r="A390" s="259"/>
      <c r="B390" s="259"/>
      <c r="C390" s="259"/>
      <c r="D390" s="259"/>
      <c r="E390" s="387"/>
      <c r="F390" s="330"/>
      <c r="G390" s="387"/>
      <c r="H390" s="387"/>
      <c r="I390" s="387"/>
      <c r="J390" s="387"/>
    </row>
    <row r="391" spans="1:10">
      <c r="A391" s="259"/>
      <c r="B391" s="259"/>
      <c r="C391" s="259"/>
      <c r="D391" s="259"/>
      <c r="E391" s="387"/>
      <c r="F391" s="330"/>
      <c r="G391" s="387"/>
      <c r="H391" s="387"/>
      <c r="I391" s="387"/>
      <c r="J391" s="387"/>
    </row>
    <row r="392" spans="1:10">
      <c r="A392" s="259"/>
      <c r="B392" s="259"/>
      <c r="C392" s="259"/>
      <c r="D392" s="259"/>
      <c r="E392" s="387"/>
      <c r="F392" s="330"/>
      <c r="G392" s="387"/>
      <c r="H392" s="387"/>
      <c r="I392" s="387"/>
      <c r="J392" s="387"/>
    </row>
    <row r="393" spans="1:10">
      <c r="A393" s="259"/>
      <c r="B393" s="259"/>
      <c r="C393" s="259"/>
      <c r="D393" s="259"/>
      <c r="E393" s="387"/>
      <c r="F393" s="330"/>
      <c r="G393" s="387"/>
      <c r="H393" s="387"/>
      <c r="I393" s="387"/>
      <c r="J393" s="387"/>
    </row>
    <row r="394" spans="1:10">
      <c r="A394" s="259"/>
      <c r="B394" s="259"/>
      <c r="C394" s="259"/>
      <c r="D394" s="259"/>
      <c r="E394" s="387"/>
      <c r="F394" s="330"/>
      <c r="G394" s="387"/>
      <c r="H394" s="387"/>
      <c r="I394" s="387"/>
      <c r="J394" s="387"/>
    </row>
    <row r="395" spans="1:10">
      <c r="A395" s="259"/>
      <c r="B395" s="259"/>
      <c r="C395" s="259"/>
      <c r="D395" s="259"/>
      <c r="E395" s="387"/>
      <c r="F395" s="330"/>
      <c r="G395" s="387"/>
      <c r="H395" s="387"/>
      <c r="I395" s="387"/>
      <c r="J395" s="387"/>
    </row>
    <row r="396" spans="1:10">
      <c r="A396" s="259"/>
      <c r="B396" s="259"/>
      <c r="C396" s="259"/>
      <c r="D396" s="259"/>
      <c r="E396" s="387"/>
      <c r="F396" s="330"/>
      <c r="G396" s="387"/>
      <c r="H396" s="387"/>
      <c r="I396" s="387"/>
      <c r="J396" s="387"/>
    </row>
    <row r="397" spans="1:10">
      <c r="A397" s="259"/>
      <c r="B397" s="259"/>
      <c r="C397" s="259"/>
      <c r="D397" s="259"/>
      <c r="E397" s="387"/>
      <c r="F397" s="330"/>
      <c r="G397" s="387"/>
      <c r="H397" s="387"/>
      <c r="I397" s="387"/>
      <c r="J397" s="387"/>
    </row>
    <row r="398" spans="1:10">
      <c r="A398" s="259"/>
      <c r="B398" s="259"/>
      <c r="C398" s="259"/>
      <c r="D398" s="259"/>
      <c r="E398" s="387"/>
      <c r="F398" s="330"/>
      <c r="G398" s="387"/>
      <c r="H398" s="387"/>
      <c r="I398" s="387"/>
      <c r="J398" s="387"/>
    </row>
    <row r="399" spans="1:10">
      <c r="A399" s="259"/>
      <c r="B399" s="259"/>
      <c r="C399" s="259"/>
      <c r="D399" s="259"/>
      <c r="E399" s="387"/>
      <c r="F399" s="330"/>
      <c r="G399" s="387"/>
      <c r="H399" s="387"/>
      <c r="I399" s="387"/>
      <c r="J399" s="387"/>
    </row>
    <row r="400" spans="1:10">
      <c r="A400" s="259"/>
      <c r="B400" s="259"/>
      <c r="C400" s="259"/>
      <c r="D400" s="259"/>
      <c r="E400" s="387"/>
      <c r="F400" s="330"/>
      <c r="G400" s="387"/>
      <c r="H400" s="387"/>
      <c r="I400" s="387"/>
      <c r="J400" s="387"/>
    </row>
    <row r="401" spans="1:10">
      <c r="A401" s="259"/>
      <c r="B401" s="259"/>
      <c r="C401" s="259"/>
      <c r="D401" s="259"/>
      <c r="E401" s="387"/>
      <c r="F401" s="330"/>
      <c r="G401" s="387"/>
      <c r="H401" s="387"/>
      <c r="I401" s="387"/>
      <c r="J401" s="387"/>
    </row>
    <row r="402" spans="1:10">
      <c r="A402" s="259"/>
      <c r="B402" s="259"/>
      <c r="C402" s="259"/>
      <c r="D402" s="259"/>
      <c r="E402" s="387"/>
      <c r="F402" s="330"/>
      <c r="G402" s="387"/>
      <c r="H402" s="387"/>
      <c r="I402" s="387"/>
      <c r="J402" s="387"/>
    </row>
    <row r="403" spans="1:10">
      <c r="A403" s="259"/>
      <c r="B403" s="259"/>
      <c r="C403" s="259"/>
      <c r="D403" s="259"/>
      <c r="E403" s="387"/>
      <c r="F403" s="330"/>
      <c r="G403" s="387"/>
      <c r="H403" s="387"/>
      <c r="I403" s="387"/>
      <c r="J403" s="387"/>
    </row>
    <row r="404" spans="1:10">
      <c r="A404" s="259"/>
      <c r="B404" s="259"/>
      <c r="C404" s="259"/>
      <c r="D404" s="259"/>
      <c r="E404" s="387"/>
      <c r="F404" s="330"/>
      <c r="G404" s="387"/>
      <c r="H404" s="387"/>
      <c r="I404" s="387"/>
      <c r="J404" s="387"/>
    </row>
    <row r="405" spans="1:10">
      <c r="A405" s="259"/>
      <c r="B405" s="259"/>
      <c r="C405" s="259"/>
      <c r="D405" s="259"/>
      <c r="E405" s="387"/>
      <c r="F405" s="330"/>
      <c r="G405" s="387"/>
      <c r="H405" s="387"/>
      <c r="I405" s="387"/>
      <c r="J405" s="387"/>
    </row>
    <row r="406" spans="1:10">
      <c r="A406" s="259"/>
      <c r="B406" s="259"/>
      <c r="C406" s="259"/>
      <c r="D406" s="259"/>
      <c r="E406" s="387"/>
      <c r="F406" s="330"/>
      <c r="G406" s="387"/>
      <c r="H406" s="387"/>
      <c r="I406" s="387"/>
      <c r="J406" s="387"/>
    </row>
    <row r="407" spans="1:10">
      <c r="A407" s="259"/>
      <c r="B407" s="259"/>
      <c r="C407" s="259"/>
      <c r="D407" s="259"/>
      <c r="E407" s="387"/>
      <c r="F407" s="330"/>
      <c r="G407" s="387"/>
      <c r="H407" s="387"/>
      <c r="I407" s="387"/>
      <c r="J407" s="387"/>
    </row>
    <row r="408" spans="1:10">
      <c r="A408" s="259"/>
      <c r="B408" s="259"/>
      <c r="C408" s="259"/>
      <c r="D408" s="259"/>
      <c r="E408" s="387"/>
      <c r="F408" s="330"/>
      <c r="G408" s="387"/>
      <c r="H408" s="387"/>
      <c r="I408" s="387"/>
      <c r="J408" s="387"/>
    </row>
    <row r="409" spans="1:10">
      <c r="A409" s="259"/>
      <c r="B409" s="259"/>
      <c r="C409" s="259"/>
      <c r="D409" s="259"/>
      <c r="E409" s="387"/>
      <c r="F409" s="330"/>
      <c r="G409" s="387"/>
      <c r="H409" s="387"/>
      <c r="I409" s="387"/>
      <c r="J409" s="387"/>
    </row>
    <row r="410" spans="1:10">
      <c r="A410" s="259"/>
      <c r="B410" s="259"/>
      <c r="C410" s="259"/>
      <c r="D410" s="259"/>
      <c r="E410" s="387"/>
      <c r="F410" s="330"/>
      <c r="G410" s="387"/>
      <c r="H410" s="387"/>
      <c r="I410" s="387"/>
      <c r="J410" s="387"/>
    </row>
    <row r="411" spans="1:10">
      <c r="A411" s="259"/>
      <c r="B411" s="259"/>
      <c r="C411" s="259"/>
      <c r="D411" s="259"/>
      <c r="E411" s="387"/>
      <c r="F411" s="330"/>
      <c r="G411" s="387"/>
      <c r="H411" s="387"/>
      <c r="I411" s="387"/>
      <c r="J411" s="387"/>
    </row>
    <row r="412" spans="1:10">
      <c r="A412" s="259"/>
      <c r="B412" s="259"/>
      <c r="C412" s="259"/>
      <c r="D412" s="259"/>
      <c r="E412" s="387"/>
      <c r="F412" s="330"/>
      <c r="G412" s="387"/>
      <c r="H412" s="387"/>
      <c r="I412" s="387"/>
      <c r="J412" s="387"/>
    </row>
    <row r="413" spans="1:10">
      <c r="A413" s="259"/>
      <c r="B413" s="259"/>
      <c r="C413" s="259"/>
      <c r="D413" s="259"/>
      <c r="E413" s="387"/>
      <c r="F413" s="330"/>
      <c r="G413" s="387"/>
      <c r="H413" s="387"/>
      <c r="I413" s="387"/>
      <c r="J413" s="387"/>
    </row>
    <row r="414" spans="1:10">
      <c r="A414" s="259"/>
      <c r="B414" s="259"/>
      <c r="C414" s="259"/>
      <c r="D414" s="259"/>
      <c r="E414" s="387"/>
      <c r="F414" s="330"/>
      <c r="G414" s="387"/>
      <c r="H414" s="387"/>
      <c r="I414" s="387"/>
      <c r="J414" s="387"/>
    </row>
    <row r="415" spans="1:10">
      <c r="A415" s="259"/>
      <c r="B415" s="259"/>
      <c r="C415" s="259"/>
      <c r="D415" s="259"/>
      <c r="E415" s="387"/>
      <c r="F415" s="330"/>
      <c r="G415" s="387"/>
      <c r="H415" s="387"/>
      <c r="I415" s="387"/>
      <c r="J415" s="387"/>
    </row>
    <row r="416" spans="1:10">
      <c r="A416" s="259"/>
      <c r="B416" s="259"/>
      <c r="C416" s="259"/>
      <c r="D416" s="259"/>
      <c r="E416" s="387"/>
      <c r="F416" s="330"/>
      <c r="G416" s="387"/>
      <c r="H416" s="387"/>
      <c r="I416" s="387"/>
      <c r="J416" s="387"/>
    </row>
    <row r="417" spans="1:10">
      <c r="A417" s="259"/>
      <c r="B417" s="259"/>
      <c r="C417" s="259"/>
      <c r="D417" s="259"/>
      <c r="E417" s="387"/>
      <c r="F417" s="330"/>
      <c r="G417" s="387"/>
      <c r="H417" s="387"/>
      <c r="I417" s="387"/>
      <c r="J417" s="387"/>
    </row>
    <row r="418" spans="1:10">
      <c r="A418" s="259"/>
      <c r="B418" s="259"/>
      <c r="C418" s="259"/>
      <c r="D418" s="259"/>
      <c r="E418" s="387"/>
      <c r="F418" s="330"/>
      <c r="G418" s="387"/>
      <c r="H418" s="387"/>
      <c r="I418" s="387"/>
      <c r="J418" s="387"/>
    </row>
    <row r="419" spans="1:10">
      <c r="A419" s="259"/>
      <c r="B419" s="259"/>
      <c r="C419" s="259"/>
      <c r="D419" s="259"/>
      <c r="E419" s="387"/>
      <c r="F419" s="330"/>
      <c r="G419" s="387"/>
      <c r="H419" s="387"/>
      <c r="I419" s="387"/>
      <c r="J419" s="387"/>
    </row>
    <row r="420" spans="1:10">
      <c r="A420" s="259"/>
      <c r="B420" s="259"/>
      <c r="C420" s="259"/>
      <c r="D420" s="259"/>
      <c r="E420" s="387"/>
      <c r="F420" s="330"/>
      <c r="G420" s="387"/>
      <c r="H420" s="387"/>
      <c r="I420" s="387"/>
      <c r="J420" s="387"/>
    </row>
    <row r="421" spans="1:10">
      <c r="A421" s="259"/>
      <c r="B421" s="259"/>
      <c r="C421" s="259"/>
      <c r="D421" s="259"/>
      <c r="E421" s="387"/>
      <c r="F421" s="330"/>
      <c r="G421" s="387"/>
      <c r="H421" s="387"/>
      <c r="I421" s="387"/>
      <c r="J421" s="387"/>
    </row>
    <row r="422" spans="1:10">
      <c r="A422" s="259"/>
      <c r="B422" s="259"/>
      <c r="C422" s="259"/>
      <c r="D422" s="259"/>
      <c r="E422" s="387"/>
      <c r="F422" s="330"/>
      <c r="G422" s="387"/>
      <c r="H422" s="387"/>
      <c r="I422" s="387"/>
      <c r="J422" s="387"/>
    </row>
    <row r="423" spans="1:10">
      <c r="A423" s="259"/>
      <c r="B423" s="259"/>
      <c r="C423" s="259"/>
      <c r="D423" s="259"/>
      <c r="E423" s="387"/>
      <c r="F423" s="330"/>
      <c r="G423" s="387"/>
      <c r="H423" s="387"/>
      <c r="I423" s="387"/>
      <c r="J423" s="387"/>
    </row>
    <row r="424" spans="1:10">
      <c r="A424" s="259"/>
      <c r="B424" s="259"/>
      <c r="C424" s="259"/>
      <c r="D424" s="259"/>
      <c r="E424" s="387"/>
      <c r="F424" s="330"/>
      <c r="G424" s="387"/>
      <c r="H424" s="387"/>
      <c r="I424" s="387"/>
      <c r="J424" s="387"/>
    </row>
    <row r="425" spans="1:10">
      <c r="A425" s="259"/>
      <c r="B425" s="259"/>
      <c r="C425" s="259"/>
      <c r="D425" s="259"/>
      <c r="E425" s="387"/>
      <c r="F425" s="330"/>
      <c r="G425" s="387"/>
      <c r="H425" s="387"/>
      <c r="I425" s="387"/>
      <c r="J425" s="387"/>
    </row>
    <row r="426" spans="1:10">
      <c r="A426" s="259"/>
      <c r="B426" s="259"/>
      <c r="C426" s="259"/>
      <c r="D426" s="259"/>
      <c r="E426" s="387"/>
      <c r="F426" s="330"/>
      <c r="G426" s="387"/>
      <c r="H426" s="387"/>
      <c r="I426" s="387"/>
      <c r="J426" s="387"/>
    </row>
    <row r="427" spans="1:10">
      <c r="A427" s="259"/>
      <c r="B427" s="259"/>
      <c r="C427" s="259"/>
      <c r="D427" s="259"/>
      <c r="E427" s="387"/>
      <c r="F427" s="330"/>
      <c r="G427" s="387"/>
      <c r="H427" s="387"/>
      <c r="I427" s="387"/>
      <c r="J427" s="387"/>
    </row>
    <row r="428" spans="1:10">
      <c r="A428" s="259"/>
      <c r="B428" s="259"/>
      <c r="C428" s="259"/>
      <c r="D428" s="259"/>
      <c r="E428" s="387"/>
      <c r="F428" s="330"/>
      <c r="G428" s="387"/>
      <c r="H428" s="387"/>
      <c r="I428" s="387"/>
      <c r="J428" s="387"/>
    </row>
    <row r="429" spans="1:10">
      <c r="A429" s="259"/>
      <c r="B429" s="259"/>
      <c r="C429" s="259"/>
      <c r="D429" s="259"/>
      <c r="E429" s="387"/>
      <c r="F429" s="330"/>
      <c r="G429" s="387"/>
      <c r="H429" s="387"/>
      <c r="I429" s="387"/>
      <c r="J429" s="387"/>
    </row>
    <row r="430" spans="1:10">
      <c r="A430" s="259"/>
      <c r="B430" s="259"/>
      <c r="C430" s="259"/>
      <c r="D430" s="259"/>
      <c r="E430" s="387"/>
      <c r="F430" s="330"/>
      <c r="G430" s="387"/>
      <c r="H430" s="387"/>
      <c r="I430" s="387"/>
      <c r="J430" s="387"/>
    </row>
    <row r="431" spans="1:10">
      <c r="A431" s="259"/>
      <c r="B431" s="259"/>
      <c r="C431" s="259"/>
      <c r="D431" s="259"/>
      <c r="E431" s="387"/>
      <c r="F431" s="330"/>
      <c r="G431" s="387"/>
      <c r="H431" s="387"/>
      <c r="I431" s="387"/>
      <c r="J431" s="387"/>
    </row>
    <row r="432" spans="1:10">
      <c r="A432" s="259"/>
      <c r="B432" s="259"/>
      <c r="C432" s="259"/>
      <c r="D432" s="259"/>
      <c r="E432" s="387"/>
      <c r="F432" s="330"/>
      <c r="G432" s="387"/>
      <c r="H432" s="387"/>
      <c r="I432" s="387"/>
      <c r="J432" s="387"/>
    </row>
    <row r="433" spans="1:10">
      <c r="A433" s="259"/>
      <c r="B433" s="259"/>
      <c r="C433" s="259"/>
      <c r="D433" s="259"/>
      <c r="E433" s="387"/>
      <c r="F433" s="330"/>
      <c r="G433" s="387"/>
      <c r="H433" s="387"/>
      <c r="I433" s="387"/>
      <c r="J433" s="387"/>
    </row>
    <row r="434" spans="1:10">
      <c r="A434" s="259"/>
      <c r="B434" s="259"/>
      <c r="C434" s="259"/>
      <c r="D434" s="259"/>
      <c r="E434" s="387"/>
      <c r="F434" s="330"/>
      <c r="G434" s="387"/>
      <c r="H434" s="387"/>
      <c r="I434" s="387"/>
      <c r="J434" s="387"/>
    </row>
    <row r="435" spans="1:10">
      <c r="A435" s="259"/>
      <c r="B435" s="259"/>
      <c r="C435" s="259"/>
      <c r="D435" s="259"/>
      <c r="E435" s="387"/>
      <c r="F435" s="330"/>
      <c r="G435" s="387"/>
      <c r="H435" s="387"/>
      <c r="I435" s="387"/>
      <c r="J435" s="387"/>
    </row>
    <row r="436" spans="1:10">
      <c r="A436" s="259"/>
      <c r="B436" s="259"/>
      <c r="C436" s="259"/>
      <c r="D436" s="259"/>
      <c r="E436" s="387"/>
      <c r="F436" s="330"/>
      <c r="G436" s="387"/>
      <c r="H436" s="387"/>
      <c r="I436" s="387"/>
      <c r="J436" s="387"/>
    </row>
    <row r="437" spans="1:10">
      <c r="A437" s="259"/>
      <c r="B437" s="259"/>
      <c r="C437" s="259"/>
      <c r="D437" s="259"/>
      <c r="E437" s="387"/>
      <c r="F437" s="330"/>
      <c r="G437" s="387"/>
      <c r="H437" s="387"/>
      <c r="I437" s="387"/>
      <c r="J437" s="387"/>
    </row>
    <row r="438" spans="1:10">
      <c r="A438" s="259"/>
      <c r="B438" s="259"/>
      <c r="C438" s="259"/>
      <c r="D438" s="259"/>
      <c r="E438" s="387"/>
      <c r="F438" s="330"/>
      <c r="G438" s="387"/>
      <c r="H438" s="387"/>
      <c r="I438" s="387"/>
      <c r="J438" s="387"/>
    </row>
    <row r="439" spans="1:10">
      <c r="A439" s="259"/>
      <c r="B439" s="259"/>
      <c r="C439" s="259"/>
      <c r="D439" s="259"/>
      <c r="E439" s="387"/>
      <c r="F439" s="330"/>
      <c r="G439" s="387"/>
      <c r="H439" s="387"/>
      <c r="I439" s="387"/>
      <c r="J439" s="387"/>
    </row>
    <row r="440" spans="1:10">
      <c r="A440" s="259"/>
      <c r="B440" s="259"/>
      <c r="C440" s="259"/>
      <c r="D440" s="259"/>
      <c r="E440" s="387"/>
      <c r="F440" s="330"/>
      <c r="G440" s="387"/>
      <c r="H440" s="387"/>
      <c r="I440" s="387"/>
      <c r="J440" s="387"/>
    </row>
    <row r="441" spans="1:10">
      <c r="A441" s="259"/>
      <c r="B441" s="259"/>
      <c r="C441" s="259"/>
      <c r="D441" s="259"/>
      <c r="E441" s="387"/>
      <c r="F441" s="330"/>
      <c r="G441" s="387"/>
      <c r="H441" s="387"/>
      <c r="I441" s="387"/>
      <c r="J441" s="387"/>
    </row>
    <row r="442" spans="1:10">
      <c r="A442" s="259"/>
      <c r="B442" s="259"/>
      <c r="C442" s="259"/>
      <c r="D442" s="259"/>
      <c r="E442" s="387"/>
      <c r="F442" s="330"/>
      <c r="G442" s="387"/>
      <c r="H442" s="387"/>
      <c r="I442" s="387"/>
      <c r="J442" s="387"/>
    </row>
    <row r="443" spans="1:10">
      <c r="A443" s="259"/>
      <c r="B443" s="259"/>
      <c r="C443" s="259"/>
      <c r="D443" s="259"/>
      <c r="E443" s="387"/>
      <c r="F443" s="330"/>
      <c r="G443" s="387"/>
      <c r="H443" s="387"/>
      <c r="I443" s="387"/>
      <c r="J443" s="387"/>
    </row>
    <row r="444" spans="1:10">
      <c r="A444" s="259"/>
      <c r="B444" s="259"/>
      <c r="C444" s="259"/>
      <c r="D444" s="259"/>
      <c r="E444" s="387"/>
      <c r="F444" s="330"/>
      <c r="G444" s="387"/>
      <c r="H444" s="387"/>
      <c r="I444" s="387"/>
      <c r="J444" s="387"/>
    </row>
    <row r="445" spans="1:10">
      <c r="A445" s="259"/>
      <c r="B445" s="259"/>
      <c r="C445" s="259"/>
      <c r="D445" s="259"/>
      <c r="E445" s="387"/>
      <c r="F445" s="330"/>
      <c r="G445" s="387"/>
      <c r="H445" s="387"/>
      <c r="I445" s="387"/>
      <c r="J445" s="387"/>
    </row>
    <row r="446" spans="1:10">
      <c r="A446" s="259"/>
      <c r="B446" s="259"/>
      <c r="C446" s="259"/>
      <c r="D446" s="259"/>
      <c r="E446" s="387"/>
      <c r="F446" s="330"/>
      <c r="G446" s="387"/>
      <c r="H446" s="387"/>
      <c r="I446" s="387"/>
      <c r="J446" s="387"/>
    </row>
    <row r="447" spans="1:10">
      <c r="A447" s="259"/>
      <c r="B447" s="259"/>
      <c r="C447" s="259"/>
      <c r="D447" s="259"/>
      <c r="E447" s="387"/>
      <c r="F447" s="330"/>
      <c r="G447" s="387"/>
      <c r="H447" s="387"/>
      <c r="I447" s="387"/>
      <c r="J447" s="387"/>
    </row>
    <row r="448" spans="1:10">
      <c r="A448" s="259"/>
      <c r="B448" s="259"/>
      <c r="C448" s="259"/>
      <c r="D448" s="259"/>
      <c r="E448" s="387"/>
      <c r="F448" s="330"/>
      <c r="G448" s="387"/>
      <c r="H448" s="387"/>
      <c r="I448" s="387"/>
      <c r="J448" s="387"/>
    </row>
    <row r="449" spans="1:10">
      <c r="A449" s="259"/>
      <c r="B449" s="259"/>
      <c r="C449" s="259"/>
      <c r="D449" s="259"/>
      <c r="E449" s="387"/>
      <c r="F449" s="330"/>
      <c r="G449" s="387"/>
      <c r="H449" s="387"/>
      <c r="I449" s="387"/>
      <c r="J449" s="387"/>
    </row>
    <row r="450" spans="1:10">
      <c r="A450" s="259"/>
      <c r="B450" s="259"/>
      <c r="C450" s="259"/>
      <c r="D450" s="259"/>
      <c r="E450" s="387"/>
      <c r="F450" s="330"/>
      <c r="G450" s="387"/>
      <c r="H450" s="387"/>
      <c r="I450" s="387"/>
      <c r="J450" s="387"/>
    </row>
    <row r="451" spans="1:10">
      <c r="A451" s="259"/>
      <c r="B451" s="259"/>
      <c r="C451" s="259"/>
      <c r="D451" s="259"/>
      <c r="E451" s="387"/>
      <c r="F451" s="330"/>
      <c r="G451" s="387"/>
      <c r="H451" s="387"/>
      <c r="I451" s="387"/>
      <c r="J451" s="387"/>
    </row>
    <row r="452" spans="1:10">
      <c r="A452" s="259"/>
      <c r="B452" s="259"/>
      <c r="C452" s="259"/>
      <c r="D452" s="259"/>
      <c r="E452" s="387"/>
      <c r="F452" s="330"/>
      <c r="G452" s="387"/>
      <c r="H452" s="387"/>
      <c r="I452" s="387"/>
      <c r="J452" s="387"/>
    </row>
    <row r="453" spans="1:10">
      <c r="A453" s="259"/>
      <c r="B453" s="259"/>
      <c r="C453" s="259"/>
      <c r="D453" s="259"/>
      <c r="E453" s="387"/>
      <c r="F453" s="330"/>
      <c r="G453" s="387"/>
      <c r="H453" s="387"/>
      <c r="I453" s="387"/>
      <c r="J453" s="387"/>
    </row>
    <row r="454" spans="1:10">
      <c r="A454" s="259"/>
      <c r="B454" s="259"/>
      <c r="C454" s="259"/>
      <c r="D454" s="259"/>
      <c r="E454" s="387"/>
      <c r="F454" s="330"/>
      <c r="G454" s="387"/>
      <c r="H454" s="387"/>
      <c r="I454" s="387"/>
      <c r="J454" s="387"/>
    </row>
    <row r="455" spans="1:10">
      <c r="A455" s="259"/>
      <c r="B455" s="259"/>
      <c r="C455" s="259"/>
      <c r="D455" s="259"/>
      <c r="E455" s="387"/>
      <c r="F455" s="330"/>
      <c r="G455" s="387"/>
      <c r="H455" s="387"/>
      <c r="I455" s="387"/>
      <c r="J455" s="387"/>
    </row>
    <row r="456" spans="1:10">
      <c r="A456" s="259"/>
      <c r="B456" s="259"/>
      <c r="C456" s="259"/>
      <c r="D456" s="259"/>
      <c r="E456" s="387"/>
      <c r="F456" s="330"/>
      <c r="G456" s="387"/>
      <c r="H456" s="387"/>
      <c r="I456" s="387"/>
      <c r="J456" s="387"/>
    </row>
    <row r="457" spans="1:10">
      <c r="A457" s="259"/>
      <c r="B457" s="259"/>
      <c r="C457" s="259"/>
      <c r="D457" s="259"/>
      <c r="E457" s="387"/>
      <c r="F457" s="330"/>
      <c r="G457" s="387"/>
      <c r="H457" s="387"/>
      <c r="I457" s="387"/>
      <c r="J457" s="387"/>
    </row>
    <row r="458" spans="1:10">
      <c r="A458" s="259"/>
      <c r="B458" s="259"/>
      <c r="C458" s="259"/>
      <c r="D458" s="259"/>
      <c r="E458" s="387"/>
      <c r="F458" s="330"/>
      <c r="G458" s="387"/>
      <c r="H458" s="387"/>
      <c r="I458" s="387"/>
      <c r="J458" s="387"/>
    </row>
    <row r="459" spans="1:10">
      <c r="A459" s="259"/>
      <c r="B459" s="259"/>
      <c r="C459" s="259"/>
      <c r="D459" s="259"/>
      <c r="E459" s="387"/>
      <c r="F459" s="330"/>
      <c r="G459" s="387"/>
      <c r="H459" s="387"/>
      <c r="I459" s="387"/>
      <c r="J459" s="387"/>
    </row>
    <row r="460" spans="1:10">
      <c r="A460" s="259"/>
      <c r="B460" s="259"/>
      <c r="C460" s="259"/>
      <c r="D460" s="259"/>
      <c r="E460" s="387"/>
      <c r="F460" s="330"/>
      <c r="G460" s="387"/>
      <c r="H460" s="387"/>
      <c r="I460" s="387"/>
      <c r="J460" s="387"/>
    </row>
    <row r="461" spans="1:10">
      <c r="A461" s="259"/>
      <c r="B461" s="259"/>
      <c r="C461" s="259"/>
      <c r="D461" s="259"/>
      <c r="E461" s="387"/>
      <c r="F461" s="330"/>
      <c r="G461" s="387"/>
      <c r="H461" s="387"/>
      <c r="I461" s="387"/>
      <c r="J461" s="387"/>
    </row>
    <row r="462" spans="1:10">
      <c r="A462" s="259"/>
      <c r="B462" s="259"/>
      <c r="C462" s="259"/>
      <c r="D462" s="259"/>
      <c r="E462" s="387"/>
      <c r="F462" s="330"/>
      <c r="G462" s="387"/>
      <c r="H462" s="387"/>
      <c r="I462" s="387"/>
      <c r="J462" s="387"/>
    </row>
    <row r="463" spans="1:10">
      <c r="A463" s="259"/>
      <c r="B463" s="259"/>
      <c r="C463" s="259"/>
      <c r="D463" s="259"/>
      <c r="E463" s="387"/>
      <c r="F463" s="330"/>
      <c r="G463" s="387"/>
      <c r="H463" s="387"/>
      <c r="I463" s="387"/>
      <c r="J463" s="387"/>
    </row>
    <row r="464" spans="1:10">
      <c r="A464" s="259"/>
      <c r="B464" s="259"/>
      <c r="C464" s="259"/>
      <c r="D464" s="259"/>
      <c r="E464" s="387"/>
      <c r="F464" s="330"/>
      <c r="G464" s="387"/>
      <c r="H464" s="387"/>
      <c r="I464" s="387"/>
      <c r="J464" s="387"/>
    </row>
    <row r="465" spans="1:10">
      <c r="A465" s="259"/>
      <c r="B465" s="259"/>
      <c r="C465" s="259"/>
      <c r="D465" s="259"/>
      <c r="E465" s="387"/>
      <c r="F465" s="330"/>
      <c r="G465" s="387"/>
      <c r="H465" s="387"/>
      <c r="I465" s="387"/>
      <c r="J465" s="387"/>
    </row>
    <row r="466" spans="1:10">
      <c r="A466" s="259"/>
      <c r="B466" s="259"/>
      <c r="C466" s="259"/>
      <c r="D466" s="259"/>
      <c r="E466" s="387"/>
      <c r="F466" s="330"/>
      <c r="G466" s="387"/>
      <c r="H466" s="387"/>
      <c r="I466" s="387"/>
      <c r="J466" s="387"/>
    </row>
    <row r="467" spans="1:10">
      <c r="A467" s="259"/>
      <c r="B467" s="259"/>
      <c r="C467" s="259"/>
      <c r="D467" s="259"/>
      <c r="E467" s="387"/>
      <c r="F467" s="330"/>
      <c r="G467" s="387"/>
      <c r="H467" s="387"/>
      <c r="I467" s="387"/>
      <c r="J467" s="387"/>
    </row>
    <row r="468" spans="1:10">
      <c r="A468" s="259"/>
      <c r="B468" s="259"/>
      <c r="C468" s="259"/>
      <c r="D468" s="259"/>
      <c r="E468" s="387"/>
      <c r="F468" s="330"/>
      <c r="G468" s="387"/>
      <c r="H468" s="387"/>
      <c r="I468" s="387"/>
      <c r="J468" s="387"/>
    </row>
    <row r="469" spans="1:10">
      <c r="A469" s="259"/>
      <c r="B469" s="259"/>
      <c r="C469" s="259"/>
      <c r="D469" s="259"/>
      <c r="E469" s="387"/>
      <c r="F469" s="330"/>
      <c r="G469" s="387"/>
      <c r="H469" s="387"/>
      <c r="I469" s="387"/>
      <c r="J469" s="387"/>
    </row>
    <row r="470" spans="1:10">
      <c r="A470" s="259"/>
      <c r="B470" s="259"/>
      <c r="C470" s="259"/>
      <c r="D470" s="259"/>
      <c r="E470" s="387"/>
      <c r="F470" s="330"/>
      <c r="G470" s="387"/>
      <c r="H470" s="387"/>
      <c r="I470" s="387"/>
      <c r="J470" s="387"/>
    </row>
    <row r="471" spans="1:10">
      <c r="A471" s="259"/>
      <c r="B471" s="259"/>
      <c r="C471" s="259"/>
      <c r="D471" s="259"/>
      <c r="E471" s="387"/>
      <c r="F471" s="330"/>
      <c r="G471" s="387"/>
      <c r="H471" s="387"/>
      <c r="I471" s="387"/>
      <c r="J471" s="387"/>
    </row>
    <row r="472" spans="1:10">
      <c r="A472" s="259"/>
      <c r="B472" s="259"/>
      <c r="C472" s="259"/>
      <c r="D472" s="259"/>
      <c r="E472" s="387"/>
      <c r="F472" s="330"/>
      <c r="G472" s="387"/>
      <c r="H472" s="387"/>
      <c r="I472" s="387"/>
      <c r="J472" s="387"/>
    </row>
    <row r="473" spans="1:10">
      <c r="A473" s="259"/>
      <c r="B473" s="259"/>
      <c r="C473" s="259"/>
      <c r="D473" s="259"/>
      <c r="E473" s="387"/>
      <c r="F473" s="330"/>
      <c r="G473" s="387"/>
      <c r="H473" s="387"/>
      <c r="I473" s="387"/>
      <c r="J473" s="387"/>
    </row>
    <row r="474" spans="1:10">
      <c r="A474" s="259"/>
      <c r="B474" s="259"/>
      <c r="C474" s="259"/>
      <c r="D474" s="259"/>
      <c r="E474" s="387"/>
      <c r="F474" s="330"/>
      <c r="G474" s="387"/>
      <c r="H474" s="387"/>
      <c r="I474" s="387"/>
      <c r="J474" s="387"/>
    </row>
    <row r="475" spans="1:10">
      <c r="A475" s="259"/>
      <c r="B475" s="259"/>
      <c r="C475" s="259"/>
      <c r="D475" s="259"/>
      <c r="E475" s="387"/>
      <c r="F475" s="330"/>
      <c r="G475" s="387"/>
      <c r="H475" s="387"/>
      <c r="I475" s="387"/>
      <c r="J475" s="387"/>
    </row>
    <row r="476" spans="1:10">
      <c r="A476" s="259"/>
      <c r="B476" s="259"/>
      <c r="C476" s="259"/>
      <c r="D476" s="259"/>
      <c r="E476" s="387"/>
      <c r="F476" s="330"/>
      <c r="G476" s="387"/>
      <c r="H476" s="387"/>
      <c r="I476" s="387"/>
      <c r="J476" s="387"/>
    </row>
    <row r="477" spans="1:10">
      <c r="A477" s="259"/>
      <c r="B477" s="259"/>
      <c r="C477" s="259"/>
      <c r="D477" s="259"/>
      <c r="E477" s="387"/>
      <c r="F477" s="330"/>
      <c r="G477" s="387"/>
      <c r="H477" s="387"/>
      <c r="I477" s="387"/>
      <c r="J477" s="387"/>
    </row>
    <row r="478" spans="1:10">
      <c r="A478" s="259"/>
      <c r="B478" s="259"/>
      <c r="C478" s="259"/>
      <c r="D478" s="259"/>
      <c r="E478" s="387"/>
      <c r="F478" s="330"/>
      <c r="G478" s="387"/>
      <c r="H478" s="387"/>
      <c r="I478" s="387"/>
      <c r="J478" s="387"/>
    </row>
    <row r="479" spans="1:10">
      <c r="A479" s="259"/>
      <c r="B479" s="259"/>
      <c r="C479" s="259"/>
      <c r="D479" s="259"/>
      <c r="E479" s="387"/>
      <c r="F479" s="330"/>
      <c r="G479" s="387"/>
      <c r="H479" s="387"/>
      <c r="I479" s="387"/>
      <c r="J479" s="387"/>
    </row>
    <row r="480" spans="1:10">
      <c r="A480" s="259"/>
      <c r="B480" s="259"/>
      <c r="C480" s="259"/>
      <c r="D480" s="259"/>
      <c r="E480" s="387"/>
      <c r="F480" s="330"/>
      <c r="G480" s="387"/>
      <c r="H480" s="387"/>
      <c r="I480" s="387"/>
      <c r="J480" s="387"/>
    </row>
    <row r="481" spans="1:10">
      <c r="A481" s="259"/>
      <c r="B481" s="259"/>
      <c r="C481" s="259"/>
      <c r="D481" s="259"/>
      <c r="E481" s="387"/>
      <c r="F481" s="330"/>
      <c r="G481" s="387"/>
      <c r="H481" s="387"/>
      <c r="I481" s="387"/>
      <c r="J481" s="387"/>
    </row>
    <row r="482" spans="1:10">
      <c r="A482" s="259"/>
      <c r="B482" s="259"/>
      <c r="C482" s="259"/>
      <c r="D482" s="259"/>
      <c r="E482" s="387"/>
      <c r="F482" s="330"/>
      <c r="G482" s="387"/>
      <c r="H482" s="387"/>
      <c r="I482" s="387"/>
      <c r="J482" s="387"/>
    </row>
    <row r="483" spans="1:10">
      <c r="A483" s="259"/>
      <c r="B483" s="259"/>
      <c r="C483" s="259"/>
      <c r="D483" s="259"/>
      <c r="E483" s="387"/>
      <c r="F483" s="330"/>
      <c r="G483" s="387"/>
      <c r="H483" s="387"/>
      <c r="I483" s="387"/>
      <c r="J483" s="387"/>
    </row>
    <row r="484" spans="1:10">
      <c r="A484" s="259"/>
      <c r="B484" s="259"/>
      <c r="C484" s="259"/>
      <c r="D484" s="259"/>
      <c r="E484" s="387"/>
      <c r="F484" s="330"/>
      <c r="G484" s="387"/>
      <c r="H484" s="387"/>
      <c r="I484" s="387"/>
      <c r="J484" s="387"/>
    </row>
    <row r="485" spans="1:10">
      <c r="A485" s="259"/>
      <c r="B485" s="259"/>
      <c r="C485" s="259"/>
      <c r="D485" s="259"/>
      <c r="E485" s="387"/>
      <c r="F485" s="330"/>
      <c r="G485" s="387"/>
      <c r="H485" s="387"/>
      <c r="I485" s="387"/>
      <c r="J485" s="387"/>
    </row>
    <row r="486" spans="1:10">
      <c r="A486" s="259"/>
      <c r="B486" s="259"/>
      <c r="C486" s="259"/>
      <c r="D486" s="259"/>
      <c r="E486" s="387"/>
      <c r="F486" s="330"/>
      <c r="G486" s="387"/>
      <c r="H486" s="387"/>
      <c r="I486" s="387"/>
      <c r="J486" s="387"/>
    </row>
    <row r="487" spans="1:10">
      <c r="A487" s="259"/>
      <c r="B487" s="259"/>
      <c r="C487" s="259"/>
      <c r="D487" s="259"/>
      <c r="E487" s="387"/>
      <c r="F487" s="330"/>
      <c r="G487" s="387"/>
      <c r="H487" s="387"/>
      <c r="I487" s="387"/>
      <c r="J487" s="387"/>
    </row>
    <row r="488" spans="1:10">
      <c r="A488" s="259"/>
      <c r="B488" s="259"/>
      <c r="C488" s="259"/>
      <c r="D488" s="259"/>
      <c r="E488" s="387"/>
      <c r="F488" s="330"/>
      <c r="G488" s="387"/>
      <c r="H488" s="387"/>
      <c r="I488" s="387"/>
      <c r="J488" s="387"/>
    </row>
    <row r="489" spans="1:10">
      <c r="A489" s="259"/>
      <c r="B489" s="259"/>
      <c r="C489" s="259"/>
      <c r="D489" s="259"/>
      <c r="E489" s="387"/>
      <c r="F489" s="330"/>
      <c r="G489" s="387"/>
      <c r="H489" s="387"/>
      <c r="I489" s="387"/>
      <c r="J489" s="387"/>
    </row>
    <row r="490" spans="1:10">
      <c r="A490" s="259"/>
      <c r="B490" s="259"/>
      <c r="C490" s="259"/>
      <c r="D490" s="259"/>
      <c r="E490" s="387"/>
      <c r="F490" s="330"/>
      <c r="G490" s="387"/>
      <c r="H490" s="387"/>
      <c r="I490" s="387"/>
      <c r="J490" s="387"/>
    </row>
    <row r="491" spans="1:10">
      <c r="A491" s="259"/>
      <c r="B491" s="259"/>
      <c r="C491" s="259"/>
      <c r="D491" s="259"/>
      <c r="E491" s="387"/>
      <c r="F491" s="330"/>
      <c r="G491" s="387"/>
      <c r="H491" s="387"/>
      <c r="I491" s="387"/>
      <c r="J491" s="387"/>
    </row>
    <row r="492" spans="1:10">
      <c r="A492" s="259"/>
      <c r="B492" s="259"/>
      <c r="C492" s="259"/>
      <c r="D492" s="259"/>
      <c r="E492" s="387"/>
      <c r="F492" s="330"/>
      <c r="G492" s="387"/>
      <c r="H492" s="387"/>
      <c r="I492" s="387"/>
      <c r="J492" s="387"/>
    </row>
    <row r="493" spans="1:10">
      <c r="A493" s="259"/>
      <c r="B493" s="259"/>
      <c r="C493" s="259"/>
      <c r="D493" s="259"/>
      <c r="E493" s="387"/>
      <c r="F493" s="330"/>
      <c r="G493" s="387"/>
      <c r="H493" s="387"/>
      <c r="I493" s="387"/>
      <c r="J493" s="387"/>
    </row>
    <row r="494" spans="1:10">
      <c r="A494" s="259"/>
      <c r="B494" s="259"/>
      <c r="C494" s="259"/>
      <c r="D494" s="259"/>
      <c r="E494" s="387"/>
      <c r="F494" s="330"/>
      <c r="G494" s="387"/>
      <c r="H494" s="387"/>
      <c r="I494" s="387"/>
      <c r="J494" s="387"/>
    </row>
    <row r="495" spans="1:10">
      <c r="A495" s="259"/>
      <c r="B495" s="259"/>
      <c r="C495" s="259"/>
      <c r="D495" s="259"/>
      <c r="E495" s="387"/>
      <c r="F495" s="330"/>
      <c r="G495" s="387"/>
      <c r="H495" s="387"/>
      <c r="I495" s="387"/>
      <c r="J495" s="387"/>
    </row>
    <row r="496" spans="1:10">
      <c r="A496" s="259"/>
      <c r="B496" s="259"/>
      <c r="C496" s="259"/>
      <c r="D496" s="259"/>
      <c r="E496" s="387"/>
      <c r="F496" s="330"/>
      <c r="G496" s="387"/>
      <c r="H496" s="387"/>
      <c r="I496" s="387"/>
      <c r="J496" s="387"/>
    </row>
    <row r="497" spans="1:10">
      <c r="A497" s="259"/>
      <c r="B497" s="259"/>
      <c r="C497" s="259"/>
      <c r="D497" s="259"/>
      <c r="E497" s="387"/>
      <c r="F497" s="330"/>
      <c r="G497" s="387"/>
      <c r="H497" s="387"/>
      <c r="I497" s="387"/>
      <c r="J497" s="387"/>
    </row>
    <row r="498" spans="1:10">
      <c r="A498" s="259"/>
      <c r="B498" s="259"/>
      <c r="C498" s="259"/>
      <c r="D498" s="259"/>
      <c r="E498" s="387"/>
      <c r="F498" s="330"/>
      <c r="G498" s="387"/>
      <c r="H498" s="387"/>
      <c r="I498" s="387"/>
      <c r="J498" s="387"/>
    </row>
    <row r="499" spans="1:10">
      <c r="A499" s="259"/>
      <c r="B499" s="259"/>
      <c r="C499" s="259"/>
      <c r="D499" s="259"/>
      <c r="E499" s="387"/>
      <c r="F499" s="330"/>
      <c r="G499" s="387"/>
      <c r="H499" s="387"/>
      <c r="I499" s="387"/>
      <c r="J499" s="387"/>
    </row>
    <row r="500" spans="1:10">
      <c r="A500" s="259"/>
      <c r="B500" s="259"/>
      <c r="C500" s="259"/>
      <c r="D500" s="259"/>
      <c r="E500" s="387"/>
      <c r="F500" s="330"/>
      <c r="G500" s="387"/>
      <c r="H500" s="387"/>
      <c r="I500" s="387"/>
      <c r="J500" s="387"/>
    </row>
    <row r="501" spans="1:10">
      <c r="A501" s="259"/>
      <c r="B501" s="259"/>
      <c r="C501" s="259"/>
      <c r="D501" s="259"/>
      <c r="E501" s="387"/>
      <c r="F501" s="330"/>
      <c r="G501" s="387"/>
      <c r="H501" s="387"/>
      <c r="I501" s="387"/>
      <c r="J501" s="387"/>
    </row>
    <row r="502" spans="1:10">
      <c r="A502" s="259"/>
      <c r="B502" s="259"/>
      <c r="C502" s="259"/>
      <c r="D502" s="259"/>
      <c r="E502" s="387"/>
      <c r="F502" s="330"/>
      <c r="G502" s="387"/>
      <c r="H502" s="387"/>
      <c r="I502" s="387"/>
      <c r="J502" s="387"/>
    </row>
    <row r="503" spans="1:10">
      <c r="A503" s="259"/>
      <c r="B503" s="259"/>
      <c r="C503" s="259"/>
      <c r="D503" s="259"/>
      <c r="E503" s="387"/>
      <c r="F503" s="330"/>
      <c r="G503" s="387"/>
      <c r="H503" s="387"/>
      <c r="I503" s="387"/>
      <c r="J503" s="387"/>
    </row>
    <row r="504" spans="1:10">
      <c r="A504" s="259"/>
      <c r="B504" s="259"/>
      <c r="C504" s="259"/>
      <c r="D504" s="259"/>
      <c r="E504" s="387"/>
      <c r="F504" s="330"/>
      <c r="G504" s="387"/>
      <c r="H504" s="387"/>
      <c r="I504" s="387"/>
      <c r="J504" s="387"/>
    </row>
    <row r="505" spans="1:10">
      <c r="A505" s="259"/>
      <c r="B505" s="259"/>
      <c r="C505" s="259"/>
      <c r="D505" s="259"/>
      <c r="E505" s="387"/>
      <c r="F505" s="330"/>
      <c r="G505" s="387"/>
      <c r="H505" s="387"/>
      <c r="I505" s="387"/>
      <c r="J505" s="387"/>
    </row>
    <row r="506" spans="1:10">
      <c r="A506" s="259"/>
      <c r="B506" s="259"/>
      <c r="C506" s="259"/>
      <c r="D506" s="259"/>
      <c r="E506" s="387"/>
      <c r="F506" s="330"/>
      <c r="G506" s="387"/>
      <c r="H506" s="387"/>
      <c r="I506" s="387"/>
      <c r="J506" s="387"/>
    </row>
    <row r="507" spans="1:10">
      <c r="A507" s="259"/>
      <c r="B507" s="259"/>
      <c r="C507" s="259"/>
      <c r="D507" s="259"/>
      <c r="E507" s="387"/>
      <c r="F507" s="330"/>
      <c r="G507" s="387"/>
      <c r="H507" s="387"/>
      <c r="I507" s="387"/>
      <c r="J507" s="387"/>
    </row>
    <row r="508" spans="1:10">
      <c r="A508" s="259"/>
      <c r="B508" s="259"/>
      <c r="C508" s="259"/>
      <c r="D508" s="259"/>
      <c r="E508" s="387"/>
      <c r="F508" s="330"/>
      <c r="G508" s="387"/>
      <c r="H508" s="387"/>
      <c r="I508" s="387"/>
      <c r="J508" s="387"/>
    </row>
    <row r="509" spans="1:10">
      <c r="A509" s="259"/>
      <c r="B509" s="259"/>
      <c r="C509" s="259"/>
      <c r="D509" s="259"/>
      <c r="E509" s="387"/>
      <c r="F509" s="330"/>
      <c r="G509" s="387"/>
      <c r="H509" s="387"/>
      <c r="I509" s="387"/>
      <c r="J509" s="387"/>
    </row>
    <row r="510" spans="1:10">
      <c r="A510" s="259"/>
      <c r="B510" s="259"/>
      <c r="C510" s="259"/>
      <c r="D510" s="259"/>
      <c r="E510" s="387"/>
      <c r="F510" s="330"/>
      <c r="G510" s="387"/>
      <c r="H510" s="387"/>
      <c r="I510" s="387"/>
      <c r="J510" s="387"/>
    </row>
    <row r="511" spans="1:10">
      <c r="A511" s="259"/>
      <c r="B511" s="259"/>
      <c r="C511" s="259"/>
      <c r="D511" s="259"/>
      <c r="E511" s="387"/>
      <c r="F511" s="330"/>
      <c r="G511" s="387"/>
      <c r="H511" s="387"/>
      <c r="I511" s="387"/>
      <c r="J511" s="387"/>
    </row>
    <row r="512" spans="1:10">
      <c r="A512" s="259"/>
      <c r="B512" s="259"/>
      <c r="C512" s="259"/>
      <c r="D512" s="259"/>
      <c r="E512" s="387"/>
      <c r="F512" s="330"/>
      <c r="G512" s="387"/>
      <c r="H512" s="387"/>
      <c r="I512" s="387"/>
      <c r="J512" s="387"/>
    </row>
    <row r="513" spans="1:10">
      <c r="A513" s="259"/>
      <c r="B513" s="259"/>
      <c r="C513" s="259"/>
      <c r="D513" s="259"/>
      <c r="E513" s="387"/>
      <c r="F513" s="330"/>
      <c r="G513" s="387"/>
      <c r="H513" s="387"/>
      <c r="I513" s="387"/>
      <c r="J513" s="387"/>
    </row>
    <row r="514" spans="1:10">
      <c r="A514" s="259"/>
      <c r="B514" s="259"/>
      <c r="C514" s="259"/>
      <c r="D514" s="259"/>
      <c r="E514" s="387"/>
      <c r="F514" s="330"/>
      <c r="G514" s="387"/>
      <c r="H514" s="387"/>
      <c r="I514" s="387"/>
      <c r="J514" s="387"/>
    </row>
    <row r="515" spans="1:10">
      <c r="A515" s="259"/>
      <c r="B515" s="259"/>
      <c r="C515" s="259"/>
      <c r="D515" s="259"/>
      <c r="E515" s="387"/>
      <c r="F515" s="330"/>
      <c r="G515" s="387"/>
      <c r="H515" s="387"/>
      <c r="I515" s="387"/>
      <c r="J515" s="387"/>
    </row>
    <row r="516" spans="1:10">
      <c r="A516" s="259"/>
      <c r="B516" s="259"/>
      <c r="C516" s="259"/>
      <c r="D516" s="259"/>
      <c r="E516" s="387"/>
      <c r="F516" s="330"/>
      <c r="G516" s="387"/>
      <c r="H516" s="387"/>
      <c r="I516" s="387"/>
      <c r="J516" s="387"/>
    </row>
    <row r="517" spans="1:10">
      <c r="A517" s="259"/>
      <c r="B517" s="259"/>
      <c r="C517" s="259"/>
      <c r="D517" s="259"/>
      <c r="E517" s="387"/>
      <c r="F517" s="330"/>
      <c r="G517" s="387"/>
      <c r="H517" s="387"/>
      <c r="I517" s="387"/>
      <c r="J517" s="387"/>
    </row>
    <row r="518" spans="1:10">
      <c r="A518" s="259"/>
      <c r="B518" s="259"/>
      <c r="C518" s="259"/>
      <c r="D518" s="259"/>
      <c r="E518" s="387"/>
      <c r="F518" s="330"/>
      <c r="G518" s="387"/>
      <c r="H518" s="387"/>
      <c r="I518" s="387"/>
      <c r="J518" s="387"/>
    </row>
    <row r="519" spans="1:10">
      <c r="A519" s="259"/>
      <c r="B519" s="259"/>
      <c r="C519" s="259"/>
      <c r="D519" s="259"/>
      <c r="E519" s="387"/>
      <c r="F519" s="330"/>
      <c r="G519" s="387"/>
      <c r="H519" s="387"/>
      <c r="I519" s="387"/>
      <c r="J519" s="387"/>
    </row>
    <row r="520" spans="1:10">
      <c r="A520" s="259"/>
      <c r="B520" s="259"/>
      <c r="C520" s="259"/>
      <c r="D520" s="259"/>
      <c r="E520" s="387"/>
      <c r="F520" s="330"/>
      <c r="G520" s="387"/>
      <c r="H520" s="387"/>
      <c r="I520" s="387"/>
      <c r="J520" s="387"/>
    </row>
    <row r="521" spans="1:10">
      <c r="A521" s="259"/>
      <c r="B521" s="259"/>
      <c r="C521" s="259"/>
      <c r="D521" s="259"/>
      <c r="E521" s="387"/>
      <c r="F521" s="330"/>
      <c r="G521" s="387"/>
      <c r="H521" s="387"/>
      <c r="I521" s="387"/>
      <c r="J521" s="387"/>
    </row>
    <row r="522" spans="1:10">
      <c r="A522" s="259"/>
      <c r="B522" s="259"/>
      <c r="C522" s="259"/>
      <c r="D522" s="259"/>
      <c r="E522" s="387"/>
      <c r="F522" s="330"/>
      <c r="G522" s="387"/>
      <c r="H522" s="387"/>
      <c r="I522" s="387"/>
      <c r="J522" s="387"/>
    </row>
    <row r="523" spans="1:10">
      <c r="A523" s="259"/>
      <c r="B523" s="259"/>
      <c r="C523" s="259"/>
      <c r="D523" s="259"/>
      <c r="E523" s="387"/>
      <c r="F523" s="330"/>
      <c r="G523" s="387"/>
      <c r="H523" s="387"/>
      <c r="I523" s="387"/>
      <c r="J523" s="387"/>
    </row>
    <row r="524" spans="1:10">
      <c r="A524" s="259"/>
      <c r="B524" s="259"/>
      <c r="C524" s="259"/>
      <c r="D524" s="259"/>
      <c r="E524" s="387"/>
      <c r="F524" s="330"/>
      <c r="G524" s="387"/>
      <c r="H524" s="387"/>
      <c r="I524" s="387"/>
      <c r="J524" s="387"/>
    </row>
    <row r="525" spans="1:10">
      <c r="A525" s="259"/>
      <c r="B525" s="259"/>
      <c r="C525" s="259"/>
      <c r="D525" s="259"/>
      <c r="E525" s="387"/>
      <c r="F525" s="330"/>
      <c r="G525" s="387"/>
      <c r="H525" s="387"/>
      <c r="I525" s="387"/>
      <c r="J525" s="387"/>
    </row>
    <row r="526" spans="1:10">
      <c r="A526" s="259"/>
      <c r="B526" s="259"/>
      <c r="C526" s="259"/>
      <c r="D526" s="259"/>
      <c r="E526" s="387"/>
      <c r="F526" s="330"/>
      <c r="G526" s="387"/>
      <c r="H526" s="387"/>
      <c r="I526" s="387"/>
      <c r="J526" s="387"/>
    </row>
    <row r="527" spans="1:10">
      <c r="A527" s="259"/>
      <c r="B527" s="259"/>
      <c r="C527" s="259"/>
      <c r="D527" s="259"/>
      <c r="E527" s="387"/>
      <c r="F527" s="330"/>
      <c r="G527" s="387"/>
      <c r="H527" s="387"/>
      <c r="I527" s="387"/>
      <c r="J527" s="387"/>
    </row>
    <row r="528" spans="1:10">
      <c r="A528" s="259"/>
      <c r="B528" s="259"/>
      <c r="C528" s="259"/>
      <c r="D528" s="259"/>
      <c r="E528" s="387"/>
      <c r="F528" s="330"/>
      <c r="G528" s="387"/>
      <c r="H528" s="387"/>
      <c r="I528" s="387"/>
      <c r="J528" s="387"/>
    </row>
    <row r="529" spans="1:10">
      <c r="A529" s="259"/>
      <c r="B529" s="259"/>
      <c r="C529" s="259"/>
      <c r="D529" s="259"/>
      <c r="E529" s="387"/>
      <c r="F529" s="330"/>
      <c r="G529" s="387"/>
      <c r="H529" s="387"/>
      <c r="I529" s="387"/>
      <c r="J529" s="387"/>
    </row>
    <row r="530" spans="1:10">
      <c r="A530" s="259"/>
      <c r="B530" s="259"/>
      <c r="C530" s="259"/>
      <c r="D530" s="259"/>
      <c r="E530" s="387"/>
      <c r="F530" s="330"/>
      <c r="G530" s="387"/>
      <c r="H530" s="387"/>
      <c r="I530" s="387"/>
      <c r="J530" s="387"/>
    </row>
    <row r="531" spans="1:10">
      <c r="A531" s="259"/>
      <c r="B531" s="259"/>
      <c r="C531" s="259"/>
      <c r="D531" s="259"/>
      <c r="E531" s="387"/>
      <c r="F531" s="330"/>
      <c r="G531" s="387"/>
      <c r="H531" s="387"/>
      <c r="I531" s="387"/>
      <c r="J531" s="387"/>
    </row>
    <row r="532" spans="1:10">
      <c r="A532" s="259"/>
      <c r="B532" s="259"/>
      <c r="C532" s="259"/>
      <c r="D532" s="259"/>
      <c r="E532" s="387"/>
      <c r="F532" s="330"/>
      <c r="G532" s="387"/>
      <c r="H532" s="387"/>
      <c r="I532" s="387"/>
      <c r="J532" s="387"/>
    </row>
    <row r="533" spans="1:10">
      <c r="A533" s="259"/>
      <c r="B533" s="259"/>
      <c r="C533" s="259"/>
      <c r="D533" s="259"/>
      <c r="E533" s="387"/>
      <c r="F533" s="330"/>
      <c r="G533" s="387"/>
      <c r="H533" s="387"/>
      <c r="I533" s="387"/>
      <c r="J533" s="387"/>
    </row>
    <row r="534" spans="1:10">
      <c r="A534" s="259"/>
      <c r="B534" s="259"/>
      <c r="C534" s="259"/>
      <c r="D534" s="259"/>
      <c r="E534" s="387"/>
      <c r="F534" s="330"/>
      <c r="G534" s="387"/>
      <c r="H534" s="387"/>
      <c r="I534" s="387"/>
      <c r="J534" s="387"/>
    </row>
    <row r="535" spans="1:10">
      <c r="A535" s="259"/>
      <c r="B535" s="259"/>
      <c r="C535" s="259"/>
      <c r="D535" s="259"/>
      <c r="E535" s="387"/>
      <c r="F535" s="330"/>
      <c r="G535" s="387"/>
      <c r="H535" s="387"/>
      <c r="I535" s="387"/>
      <c r="J535" s="387"/>
    </row>
    <row r="536" spans="1:10">
      <c r="A536" s="259"/>
      <c r="B536" s="259"/>
      <c r="C536" s="259"/>
      <c r="D536" s="259"/>
      <c r="E536" s="387"/>
      <c r="F536" s="330"/>
      <c r="G536" s="387"/>
      <c r="H536" s="387"/>
      <c r="I536" s="387"/>
      <c r="J536" s="387"/>
    </row>
    <row r="537" spans="1:10">
      <c r="A537" s="259"/>
      <c r="B537" s="259"/>
      <c r="C537" s="259"/>
      <c r="D537" s="259"/>
      <c r="E537" s="387"/>
      <c r="F537" s="330"/>
      <c r="G537" s="387"/>
      <c r="H537" s="387"/>
      <c r="I537" s="387"/>
      <c r="J537" s="387"/>
    </row>
    <row r="538" spans="1:10">
      <c r="A538" s="259"/>
      <c r="B538" s="259"/>
      <c r="C538" s="259"/>
      <c r="D538" s="259"/>
      <c r="E538" s="387"/>
      <c r="F538" s="330"/>
      <c r="G538" s="387"/>
      <c r="H538" s="387"/>
      <c r="I538" s="387"/>
      <c r="J538" s="387"/>
    </row>
    <row r="539" spans="1:10">
      <c r="A539" s="259"/>
      <c r="B539" s="259"/>
      <c r="C539" s="259"/>
      <c r="D539" s="259"/>
      <c r="E539" s="387"/>
      <c r="F539" s="330"/>
      <c r="G539" s="387"/>
      <c r="H539" s="387"/>
      <c r="I539" s="387"/>
      <c r="J539" s="387"/>
    </row>
    <row r="540" spans="1:10">
      <c r="A540" s="259"/>
      <c r="B540" s="259"/>
      <c r="C540" s="259"/>
      <c r="D540" s="259"/>
      <c r="E540" s="387"/>
      <c r="F540" s="330"/>
      <c r="G540" s="387"/>
      <c r="H540" s="387"/>
      <c r="I540" s="387"/>
      <c r="J540" s="387"/>
    </row>
    <row r="541" spans="1:10">
      <c r="A541" s="259"/>
      <c r="B541" s="259"/>
      <c r="C541" s="259"/>
      <c r="D541" s="259"/>
      <c r="E541" s="387"/>
      <c r="F541" s="330"/>
      <c r="G541" s="387"/>
      <c r="H541" s="387"/>
      <c r="I541" s="387"/>
      <c r="J541" s="387"/>
    </row>
    <row r="542" spans="1:10">
      <c r="A542" s="259"/>
      <c r="B542" s="259"/>
      <c r="C542" s="259"/>
      <c r="D542" s="259"/>
      <c r="E542" s="387"/>
      <c r="F542" s="330"/>
      <c r="G542" s="387"/>
      <c r="H542" s="387"/>
      <c r="I542" s="387"/>
      <c r="J542" s="387"/>
    </row>
    <row r="543" spans="1:10">
      <c r="A543" s="259"/>
      <c r="B543" s="259"/>
      <c r="C543" s="259"/>
      <c r="D543" s="259"/>
      <c r="E543" s="387"/>
      <c r="F543" s="330"/>
      <c r="G543" s="387"/>
      <c r="H543" s="387"/>
      <c r="I543" s="387"/>
      <c r="J543" s="387"/>
    </row>
    <row r="544" spans="1:10">
      <c r="A544" s="259"/>
      <c r="B544" s="259"/>
      <c r="C544" s="259"/>
      <c r="D544" s="259"/>
      <c r="E544" s="387"/>
      <c r="F544" s="330"/>
      <c r="G544" s="387"/>
      <c r="H544" s="387"/>
      <c r="I544" s="387"/>
      <c r="J544" s="387"/>
    </row>
    <row r="545" spans="1:10">
      <c r="A545" s="259"/>
      <c r="B545" s="259"/>
      <c r="C545" s="259"/>
      <c r="D545" s="259"/>
      <c r="E545" s="387"/>
      <c r="F545" s="330"/>
      <c r="G545" s="387"/>
      <c r="H545" s="387"/>
      <c r="I545" s="387"/>
      <c r="J545" s="387"/>
    </row>
    <row r="546" spans="1:10">
      <c r="A546" s="259"/>
      <c r="B546" s="259"/>
      <c r="C546" s="259"/>
      <c r="D546" s="259"/>
      <c r="E546" s="387"/>
      <c r="F546" s="330"/>
      <c r="G546" s="387"/>
      <c r="H546" s="387"/>
      <c r="I546" s="387"/>
      <c r="J546" s="387"/>
    </row>
    <row r="547" spans="1:10">
      <c r="A547" s="259"/>
      <c r="B547" s="259"/>
      <c r="C547" s="259"/>
      <c r="D547" s="259"/>
      <c r="E547" s="387"/>
      <c r="F547" s="330"/>
      <c r="G547" s="387"/>
      <c r="H547" s="387"/>
      <c r="I547" s="387"/>
      <c r="J547" s="387"/>
    </row>
    <row r="548" spans="1:10">
      <c r="A548" s="259"/>
      <c r="B548" s="259"/>
      <c r="C548" s="259"/>
      <c r="D548" s="259"/>
      <c r="E548" s="387"/>
      <c r="F548" s="330"/>
      <c r="G548" s="387"/>
      <c r="H548" s="387"/>
      <c r="I548" s="387"/>
      <c r="J548" s="387"/>
    </row>
    <row r="549" spans="1:10">
      <c r="A549" s="259"/>
      <c r="B549" s="259"/>
      <c r="C549" s="259"/>
      <c r="D549" s="259"/>
      <c r="E549" s="387"/>
      <c r="F549" s="330"/>
      <c r="G549" s="387"/>
      <c r="H549" s="387"/>
      <c r="I549" s="387"/>
      <c r="J549" s="387"/>
    </row>
    <row r="550" spans="1:10">
      <c r="A550" s="259"/>
      <c r="B550" s="259"/>
      <c r="C550" s="259"/>
      <c r="D550" s="259"/>
      <c r="E550" s="387"/>
      <c r="F550" s="330"/>
      <c r="G550" s="387"/>
      <c r="H550" s="387"/>
      <c r="I550" s="387"/>
      <c r="J550" s="387"/>
    </row>
    <row r="551" spans="1:10">
      <c r="A551" s="259"/>
      <c r="B551" s="259"/>
      <c r="C551" s="259"/>
      <c r="D551" s="259"/>
      <c r="E551" s="387"/>
      <c r="F551" s="330"/>
      <c r="G551" s="387"/>
      <c r="H551" s="387"/>
      <c r="I551" s="387"/>
      <c r="J551" s="387"/>
    </row>
    <row r="552" spans="1:10">
      <c r="A552" s="259"/>
      <c r="B552" s="259"/>
      <c r="C552" s="259"/>
      <c r="D552" s="259"/>
      <c r="E552" s="387"/>
      <c r="F552" s="330"/>
      <c r="G552" s="387"/>
      <c r="H552" s="387"/>
      <c r="I552" s="387"/>
      <c r="J552" s="387"/>
    </row>
    <row r="553" spans="1:10">
      <c r="A553" s="259"/>
      <c r="B553" s="259"/>
      <c r="C553" s="259"/>
      <c r="D553" s="259"/>
      <c r="E553" s="387"/>
      <c r="F553" s="330"/>
      <c r="G553" s="387"/>
      <c r="H553" s="387"/>
      <c r="I553" s="387"/>
      <c r="J553" s="387"/>
    </row>
    <row r="554" spans="1:10">
      <c r="A554" s="259"/>
      <c r="B554" s="259"/>
      <c r="C554" s="259"/>
      <c r="D554" s="259"/>
      <c r="E554" s="387"/>
      <c r="F554" s="330"/>
      <c r="G554" s="387"/>
      <c r="H554" s="387"/>
      <c r="I554" s="387"/>
      <c r="J554" s="387"/>
    </row>
    <row r="555" spans="1:10">
      <c r="A555" s="259"/>
      <c r="B555" s="259"/>
      <c r="C555" s="259"/>
      <c r="D555" s="259"/>
      <c r="E555" s="387"/>
      <c r="F555" s="330"/>
      <c r="G555" s="387"/>
      <c r="H555" s="387"/>
      <c r="I555" s="387"/>
      <c r="J555" s="387"/>
    </row>
    <row r="556" spans="1:10">
      <c r="A556" s="259"/>
      <c r="B556" s="259"/>
      <c r="C556" s="259"/>
      <c r="D556" s="259"/>
      <c r="E556" s="387"/>
      <c r="F556" s="330"/>
      <c r="G556" s="387"/>
      <c r="H556" s="387"/>
      <c r="I556" s="387"/>
      <c r="J556" s="387"/>
    </row>
    <row r="557" spans="1:10">
      <c r="A557" s="259"/>
      <c r="B557" s="259"/>
      <c r="C557" s="259"/>
      <c r="D557" s="259"/>
      <c r="E557" s="387"/>
      <c r="F557" s="330"/>
      <c r="G557" s="387"/>
      <c r="H557" s="387"/>
      <c r="I557" s="387"/>
      <c r="J557" s="387"/>
    </row>
    <row r="558" spans="1:10">
      <c r="A558" s="259"/>
      <c r="B558" s="259"/>
      <c r="C558" s="259"/>
      <c r="D558" s="259"/>
      <c r="E558" s="387"/>
      <c r="F558" s="330"/>
      <c r="G558" s="387"/>
      <c r="H558" s="387"/>
      <c r="I558" s="387"/>
      <c r="J558" s="387"/>
    </row>
    <row r="559" spans="1:10">
      <c r="A559" s="259"/>
      <c r="B559" s="259"/>
      <c r="C559" s="259"/>
      <c r="D559" s="259"/>
      <c r="E559" s="387"/>
      <c r="F559" s="330"/>
      <c r="G559" s="387"/>
      <c r="H559" s="387"/>
      <c r="I559" s="387"/>
      <c r="J559" s="387"/>
    </row>
    <row r="560" spans="1:10">
      <c r="A560" s="259"/>
      <c r="B560" s="259"/>
      <c r="C560" s="259"/>
      <c r="D560" s="259"/>
      <c r="E560" s="387"/>
      <c r="F560" s="330"/>
      <c r="G560" s="387"/>
      <c r="H560" s="387"/>
      <c r="I560" s="387"/>
      <c r="J560" s="387"/>
    </row>
    <row r="561" spans="1:10">
      <c r="A561" s="259"/>
      <c r="B561" s="259"/>
      <c r="C561" s="259"/>
      <c r="D561" s="259"/>
      <c r="E561" s="387"/>
      <c r="F561" s="330"/>
      <c r="G561" s="387"/>
      <c r="H561" s="387"/>
      <c r="I561" s="387"/>
      <c r="J561" s="387"/>
    </row>
    <row r="562" spans="1:10">
      <c r="A562" s="259"/>
      <c r="B562" s="259"/>
      <c r="C562" s="259"/>
      <c r="D562" s="259"/>
      <c r="E562" s="387"/>
      <c r="F562" s="330"/>
      <c r="G562" s="387"/>
      <c r="H562" s="387"/>
      <c r="I562" s="387"/>
      <c r="J562" s="387"/>
    </row>
    <row r="563" spans="1:10">
      <c r="A563" s="259"/>
      <c r="B563" s="259"/>
      <c r="C563" s="259"/>
      <c r="D563" s="259"/>
      <c r="E563" s="387"/>
      <c r="F563" s="330"/>
      <c r="G563" s="387"/>
      <c r="H563" s="387"/>
      <c r="I563" s="387"/>
      <c r="J563" s="387"/>
    </row>
    <row r="564" spans="1:10">
      <c r="A564" s="259"/>
      <c r="B564" s="259"/>
      <c r="C564" s="259"/>
      <c r="D564" s="259"/>
      <c r="E564" s="387"/>
      <c r="F564" s="330"/>
      <c r="G564" s="387"/>
      <c r="H564" s="387"/>
      <c r="I564" s="387"/>
      <c r="J564" s="387"/>
    </row>
    <row r="565" spans="1:10">
      <c r="A565" s="259"/>
      <c r="B565" s="259"/>
      <c r="C565" s="259"/>
      <c r="D565" s="259"/>
      <c r="E565" s="387"/>
      <c r="F565" s="330"/>
      <c r="G565" s="387"/>
      <c r="H565" s="387"/>
      <c r="I565" s="387"/>
      <c r="J565" s="387"/>
    </row>
    <row r="566" spans="1:10">
      <c r="A566" s="259"/>
      <c r="B566" s="259"/>
      <c r="C566" s="259"/>
      <c r="D566" s="259"/>
      <c r="E566" s="387"/>
      <c r="F566" s="330"/>
      <c r="G566" s="387"/>
      <c r="H566" s="387"/>
      <c r="I566" s="387"/>
      <c r="J566" s="387"/>
    </row>
    <row r="567" spans="1:10">
      <c r="A567" s="259"/>
      <c r="B567" s="259"/>
      <c r="C567" s="259"/>
      <c r="D567" s="259"/>
      <c r="E567" s="387"/>
      <c r="F567" s="330"/>
      <c r="G567" s="387"/>
      <c r="H567" s="387"/>
      <c r="I567" s="387"/>
      <c r="J567" s="387"/>
    </row>
    <row r="568" spans="1:10">
      <c r="A568" s="259"/>
      <c r="B568" s="259"/>
      <c r="C568" s="259"/>
      <c r="D568" s="259"/>
      <c r="E568" s="387"/>
      <c r="F568" s="330"/>
      <c r="G568" s="387"/>
      <c r="H568" s="387"/>
      <c r="I568" s="387"/>
      <c r="J568" s="387"/>
    </row>
    <row r="569" spans="1:10">
      <c r="A569" s="259"/>
      <c r="B569" s="259"/>
      <c r="C569" s="259"/>
      <c r="D569" s="259"/>
      <c r="E569" s="387"/>
      <c r="F569" s="330"/>
      <c r="G569" s="387"/>
      <c r="H569" s="387"/>
      <c r="I569" s="387"/>
      <c r="J569" s="387"/>
    </row>
    <row r="570" spans="1:10">
      <c r="A570" s="259"/>
      <c r="B570" s="259"/>
      <c r="C570" s="259"/>
      <c r="D570" s="259"/>
      <c r="E570" s="387"/>
      <c r="F570" s="330"/>
      <c r="G570" s="387"/>
      <c r="H570" s="387"/>
      <c r="I570" s="387"/>
      <c r="J570" s="387"/>
    </row>
    <row r="571" spans="1:10">
      <c r="A571" s="259"/>
      <c r="B571" s="259"/>
      <c r="C571" s="259"/>
      <c r="D571" s="259"/>
      <c r="E571" s="387"/>
      <c r="F571" s="330"/>
      <c r="G571" s="387"/>
      <c r="H571" s="387"/>
      <c r="I571" s="387"/>
      <c r="J571" s="387"/>
    </row>
    <row r="572" spans="1:10">
      <c r="A572" s="259"/>
      <c r="B572" s="259"/>
      <c r="C572" s="259"/>
      <c r="D572" s="259"/>
      <c r="E572" s="387"/>
      <c r="F572" s="330"/>
      <c r="G572" s="387"/>
      <c r="H572" s="387"/>
      <c r="I572" s="387"/>
      <c r="J572" s="387"/>
    </row>
    <row r="573" spans="1:10">
      <c r="A573" s="259"/>
      <c r="B573" s="259"/>
      <c r="C573" s="259"/>
      <c r="D573" s="259"/>
      <c r="E573" s="387"/>
      <c r="F573" s="330"/>
      <c r="G573" s="387"/>
      <c r="H573" s="387"/>
      <c r="I573" s="387"/>
      <c r="J573" s="387"/>
    </row>
    <row r="574" spans="1:10">
      <c r="A574" s="259"/>
      <c r="B574" s="259"/>
      <c r="C574" s="259"/>
      <c r="D574" s="259"/>
      <c r="E574" s="387"/>
      <c r="F574" s="330"/>
      <c r="G574" s="387"/>
      <c r="H574" s="387"/>
      <c r="I574" s="387"/>
      <c r="J574" s="387"/>
    </row>
    <row r="575" spans="1:10">
      <c r="A575" s="259"/>
      <c r="B575" s="259"/>
      <c r="C575" s="259"/>
      <c r="D575" s="259"/>
      <c r="E575" s="259"/>
      <c r="F575" s="270"/>
      <c r="G575" s="259"/>
      <c r="H575" s="259"/>
      <c r="I575" s="259"/>
      <c r="J575" s="259"/>
    </row>
    <row r="576" spans="1:10">
      <c r="A576" s="259"/>
      <c r="B576" s="259"/>
      <c r="C576" s="259"/>
      <c r="D576" s="259"/>
      <c r="E576" s="259"/>
      <c r="F576" s="270"/>
      <c r="G576" s="259"/>
      <c r="H576" s="259"/>
      <c r="I576" s="259"/>
      <c r="J576" s="259"/>
    </row>
    <row r="577" spans="1:10">
      <c r="A577" s="259"/>
      <c r="B577" s="259"/>
      <c r="C577" s="259"/>
      <c r="D577" s="259"/>
      <c r="E577" s="259"/>
      <c r="F577" s="270"/>
      <c r="G577" s="259"/>
      <c r="H577" s="259"/>
      <c r="I577" s="259"/>
      <c r="J577" s="259"/>
    </row>
    <row r="578" spans="1:10">
      <c r="A578" s="259"/>
      <c r="B578" s="259"/>
      <c r="C578" s="259"/>
      <c r="D578" s="259"/>
      <c r="E578" s="259"/>
      <c r="F578" s="270"/>
      <c r="G578" s="259"/>
      <c r="H578" s="259"/>
      <c r="I578" s="259"/>
      <c r="J578" s="259"/>
    </row>
    <row r="579" spans="1:10">
      <c r="A579" s="259"/>
      <c r="B579" s="259"/>
      <c r="C579" s="259"/>
      <c r="D579" s="259"/>
      <c r="E579" s="259"/>
      <c r="F579" s="270"/>
      <c r="G579" s="259"/>
      <c r="H579" s="259"/>
      <c r="I579" s="259"/>
      <c r="J579" s="259"/>
    </row>
    <row r="580" spans="1:10">
      <c r="A580" s="259"/>
      <c r="B580" s="259"/>
      <c r="C580" s="259"/>
      <c r="D580" s="259"/>
      <c r="E580" s="259"/>
      <c r="F580" s="270"/>
      <c r="G580" s="259"/>
      <c r="H580" s="259"/>
      <c r="I580" s="259"/>
      <c r="J580" s="259"/>
    </row>
    <row r="581" spans="1:10">
      <c r="A581" s="259"/>
      <c r="B581" s="259"/>
      <c r="C581" s="259"/>
      <c r="D581" s="259"/>
      <c r="E581" s="259"/>
      <c r="F581" s="270"/>
      <c r="G581" s="259"/>
      <c r="H581" s="259"/>
      <c r="I581" s="259"/>
      <c r="J581" s="259"/>
    </row>
    <row r="582" spans="1:10">
      <c r="A582" s="259"/>
      <c r="B582" s="259"/>
      <c r="C582" s="259"/>
      <c r="D582" s="259"/>
      <c r="E582" s="259"/>
      <c r="F582" s="270"/>
      <c r="G582" s="259"/>
      <c r="H582" s="259"/>
      <c r="I582" s="259"/>
      <c r="J582" s="259"/>
    </row>
    <row r="583" spans="1:10">
      <c r="A583" s="259"/>
      <c r="B583" s="259"/>
      <c r="C583" s="259"/>
      <c r="D583" s="259"/>
      <c r="E583" s="259"/>
      <c r="F583" s="270"/>
      <c r="G583" s="259"/>
      <c r="H583" s="259"/>
      <c r="I583" s="259"/>
      <c r="J583" s="259"/>
    </row>
    <row r="584" spans="1:10">
      <c r="A584" s="259"/>
      <c r="B584" s="259"/>
      <c r="C584" s="259"/>
      <c r="D584" s="259"/>
      <c r="E584" s="259"/>
      <c r="F584" s="270"/>
      <c r="G584" s="259"/>
      <c r="H584" s="259"/>
      <c r="I584" s="259"/>
      <c r="J584" s="259"/>
    </row>
    <row r="585" spans="1:10">
      <c r="A585" s="259"/>
      <c r="B585" s="259"/>
      <c r="C585" s="259"/>
      <c r="D585" s="259"/>
      <c r="E585" s="259"/>
      <c r="F585" s="270"/>
      <c r="G585" s="259"/>
      <c r="H585" s="259"/>
      <c r="I585" s="259"/>
      <c r="J585" s="259"/>
    </row>
    <row r="586" spans="1:10">
      <c r="A586" s="259"/>
      <c r="B586" s="259"/>
      <c r="C586" s="259"/>
      <c r="D586" s="259"/>
      <c r="E586" s="259"/>
      <c r="F586" s="270"/>
      <c r="G586" s="259"/>
      <c r="H586" s="259"/>
      <c r="I586" s="259"/>
      <c r="J586" s="259"/>
    </row>
    <row r="587" spans="1:10">
      <c r="A587" s="259"/>
      <c r="B587" s="259"/>
      <c r="C587" s="259"/>
      <c r="D587" s="259"/>
      <c r="E587" s="259"/>
      <c r="F587" s="270"/>
      <c r="G587" s="259"/>
      <c r="H587" s="259"/>
      <c r="I587" s="259"/>
      <c r="J587" s="259"/>
    </row>
    <row r="588" spans="1:10">
      <c r="A588" s="259"/>
      <c r="B588" s="259"/>
      <c r="C588" s="259"/>
      <c r="D588" s="259"/>
      <c r="E588" s="259"/>
      <c r="F588" s="270"/>
      <c r="G588" s="259"/>
      <c r="H588" s="259"/>
      <c r="I588" s="259"/>
      <c r="J588" s="259"/>
    </row>
    <row r="589" spans="1:10">
      <c r="A589" s="259"/>
      <c r="B589" s="259"/>
      <c r="C589" s="259"/>
      <c r="D589" s="259"/>
      <c r="E589" s="259"/>
      <c r="F589" s="270"/>
      <c r="G589" s="259"/>
      <c r="H589" s="259"/>
      <c r="I589" s="259"/>
      <c r="J589" s="259"/>
    </row>
    <row r="590" spans="1:10">
      <c r="A590" s="259"/>
      <c r="B590" s="259"/>
      <c r="C590" s="259"/>
      <c r="D590" s="259"/>
      <c r="E590" s="259"/>
      <c r="F590" s="270"/>
      <c r="G590" s="259"/>
      <c r="H590" s="259"/>
      <c r="I590" s="259"/>
      <c r="J590" s="259"/>
    </row>
    <row r="591" spans="1:10">
      <c r="A591" s="259"/>
      <c r="B591" s="259"/>
      <c r="C591" s="259"/>
      <c r="D591" s="259"/>
      <c r="E591" s="259"/>
      <c r="F591" s="270"/>
      <c r="G591" s="259"/>
      <c r="H591" s="259"/>
      <c r="I591" s="259"/>
      <c r="J591" s="259"/>
    </row>
    <row r="592" spans="1:10">
      <c r="A592" s="259"/>
      <c r="B592" s="259"/>
      <c r="C592" s="259"/>
      <c r="D592" s="259"/>
      <c r="E592" s="259"/>
      <c r="F592" s="270"/>
      <c r="G592" s="259"/>
      <c r="H592" s="259"/>
      <c r="I592" s="259"/>
      <c r="J592" s="259"/>
    </row>
    <row r="593" spans="1:10">
      <c r="A593" s="259"/>
      <c r="B593" s="259"/>
      <c r="C593" s="259"/>
      <c r="D593" s="259"/>
      <c r="E593" s="259"/>
      <c r="F593" s="270"/>
      <c r="G593" s="259"/>
      <c r="H593" s="259"/>
      <c r="I593" s="259"/>
      <c r="J593" s="259"/>
    </row>
    <row r="594" spans="1:10">
      <c r="A594" s="259"/>
      <c r="B594" s="259"/>
      <c r="C594" s="259"/>
      <c r="D594" s="259"/>
      <c r="E594" s="259"/>
      <c r="F594" s="270"/>
      <c r="G594" s="259"/>
      <c r="H594" s="259"/>
      <c r="I594" s="259"/>
      <c r="J594" s="259"/>
    </row>
    <row r="595" spans="1:10">
      <c r="A595" s="259"/>
      <c r="B595" s="259"/>
      <c r="C595" s="259"/>
      <c r="D595" s="259"/>
      <c r="E595" s="259"/>
      <c r="F595" s="270"/>
      <c r="G595" s="259"/>
      <c r="H595" s="259"/>
      <c r="I595" s="259"/>
      <c r="J595" s="259"/>
    </row>
    <row r="596" spans="1:10">
      <c r="A596" s="259"/>
      <c r="B596" s="259"/>
      <c r="C596" s="259"/>
      <c r="D596" s="259"/>
      <c r="E596" s="259"/>
      <c r="F596" s="270"/>
      <c r="G596" s="259"/>
      <c r="H596" s="259"/>
      <c r="I596" s="259"/>
      <c r="J596" s="259"/>
    </row>
    <row r="597" spans="1:10">
      <c r="A597" s="259"/>
      <c r="B597" s="259"/>
      <c r="C597" s="259"/>
      <c r="D597" s="259"/>
      <c r="E597" s="259"/>
      <c r="F597" s="270"/>
      <c r="G597" s="259"/>
      <c r="H597" s="259"/>
      <c r="I597" s="259"/>
      <c r="J597" s="259"/>
    </row>
    <row r="598" spans="1:10">
      <c r="A598" s="259"/>
      <c r="B598" s="259"/>
      <c r="C598" s="259"/>
      <c r="D598" s="259"/>
      <c r="E598" s="259"/>
      <c r="F598" s="270"/>
      <c r="G598" s="259"/>
      <c r="H598" s="259"/>
      <c r="I598" s="259"/>
      <c r="J598" s="259"/>
    </row>
    <row r="599" spans="1:10">
      <c r="A599" s="259"/>
      <c r="B599" s="259"/>
      <c r="C599" s="259"/>
      <c r="D599" s="259"/>
      <c r="E599" s="259"/>
      <c r="F599" s="270"/>
      <c r="G599" s="259"/>
      <c r="H599" s="259"/>
      <c r="I599" s="259"/>
      <c r="J599" s="259"/>
    </row>
    <row r="600" spans="1:10">
      <c r="A600" s="259"/>
      <c r="B600" s="259"/>
      <c r="C600" s="259"/>
      <c r="D600" s="259"/>
      <c r="E600" s="259"/>
      <c r="F600" s="270"/>
      <c r="G600" s="259"/>
      <c r="H600" s="259"/>
      <c r="I600" s="259"/>
      <c r="J600" s="259"/>
    </row>
    <row r="601" spans="1:10">
      <c r="A601" s="259"/>
      <c r="B601" s="259"/>
      <c r="C601" s="259"/>
      <c r="D601" s="259"/>
      <c r="E601" s="259"/>
      <c r="F601" s="270"/>
      <c r="G601" s="259"/>
      <c r="H601" s="259"/>
      <c r="I601" s="259"/>
      <c r="J601" s="259"/>
    </row>
    <row r="602" spans="1:10">
      <c r="A602" s="259"/>
      <c r="B602" s="259"/>
      <c r="C602" s="259"/>
      <c r="D602" s="259"/>
      <c r="E602" s="259"/>
      <c r="F602" s="270"/>
      <c r="G602" s="259"/>
      <c r="H602" s="259"/>
      <c r="I602" s="259"/>
      <c r="J602" s="259"/>
    </row>
    <row r="603" spans="1:10">
      <c r="A603" s="259"/>
      <c r="B603" s="259"/>
      <c r="C603" s="259"/>
      <c r="D603" s="259"/>
      <c r="E603" s="259"/>
      <c r="F603" s="270"/>
      <c r="G603" s="259"/>
      <c r="H603" s="259"/>
      <c r="I603" s="259"/>
      <c r="J603" s="259"/>
    </row>
    <row r="604" spans="1:10">
      <c r="A604" s="259"/>
      <c r="B604" s="259"/>
      <c r="C604" s="259"/>
      <c r="D604" s="259"/>
      <c r="E604" s="259"/>
      <c r="F604" s="270"/>
      <c r="G604" s="259"/>
      <c r="H604" s="259"/>
      <c r="I604" s="259"/>
      <c r="J604" s="259"/>
    </row>
    <row r="605" spans="1:10">
      <c r="A605" s="259"/>
      <c r="B605" s="259"/>
      <c r="C605" s="259"/>
      <c r="D605" s="259"/>
      <c r="E605" s="259"/>
      <c r="F605" s="270"/>
      <c r="G605" s="259"/>
      <c r="H605" s="259"/>
      <c r="I605" s="259"/>
      <c r="J605" s="259"/>
    </row>
    <row r="606" spans="1:10">
      <c r="A606" s="259"/>
      <c r="B606" s="259"/>
      <c r="C606" s="259"/>
      <c r="D606" s="259"/>
      <c r="E606" s="259"/>
      <c r="F606" s="270"/>
      <c r="G606" s="259"/>
      <c r="H606" s="259"/>
      <c r="I606" s="259"/>
      <c r="J606" s="259"/>
    </row>
    <row r="607" spans="1:10">
      <c r="A607" s="259"/>
      <c r="B607" s="259"/>
      <c r="C607" s="259"/>
      <c r="D607" s="259"/>
      <c r="E607" s="259"/>
      <c r="F607" s="270"/>
      <c r="G607" s="259"/>
      <c r="H607" s="259"/>
      <c r="I607" s="259"/>
      <c r="J607" s="259"/>
    </row>
    <row r="608" spans="1:10">
      <c r="A608" s="259"/>
      <c r="B608" s="259"/>
      <c r="C608" s="259"/>
      <c r="D608" s="259"/>
      <c r="E608" s="259"/>
      <c r="F608" s="270"/>
      <c r="G608" s="259"/>
      <c r="H608" s="259"/>
      <c r="I608" s="259"/>
      <c r="J608" s="259"/>
    </row>
    <row r="609" spans="1:10">
      <c r="A609" s="259"/>
      <c r="B609" s="259"/>
      <c r="C609" s="259"/>
      <c r="D609" s="259"/>
      <c r="E609" s="259"/>
      <c r="F609" s="270"/>
      <c r="G609" s="259"/>
      <c r="H609" s="259"/>
      <c r="I609" s="259"/>
      <c r="J609" s="259"/>
    </row>
    <row r="610" spans="1:10">
      <c r="A610" s="259"/>
      <c r="B610" s="259"/>
      <c r="C610" s="259"/>
      <c r="D610" s="259"/>
      <c r="E610" s="259"/>
      <c r="F610" s="270"/>
      <c r="G610" s="259"/>
      <c r="H610" s="259"/>
      <c r="I610" s="259"/>
      <c r="J610" s="259"/>
    </row>
    <row r="611" spans="1:10">
      <c r="A611" s="259"/>
      <c r="B611" s="259"/>
      <c r="C611" s="259"/>
      <c r="D611" s="259"/>
      <c r="E611" s="259"/>
      <c r="F611" s="270"/>
      <c r="G611" s="259"/>
      <c r="H611" s="259"/>
      <c r="I611" s="259"/>
      <c r="J611" s="259"/>
    </row>
    <row r="612" spans="1:10">
      <c r="A612" s="259"/>
      <c r="B612" s="259"/>
      <c r="C612" s="259"/>
      <c r="D612" s="259"/>
      <c r="E612" s="259"/>
      <c r="F612" s="270"/>
      <c r="G612" s="259"/>
      <c r="H612" s="259"/>
      <c r="I612" s="259"/>
      <c r="J612" s="259"/>
    </row>
    <row r="613" spans="1:10">
      <c r="A613" s="259"/>
      <c r="B613" s="259"/>
      <c r="C613" s="259"/>
      <c r="D613" s="259"/>
      <c r="E613" s="259"/>
      <c r="F613" s="270"/>
      <c r="G613" s="259"/>
      <c r="H613" s="259"/>
      <c r="I613" s="259"/>
      <c r="J613" s="259"/>
    </row>
    <row r="614" spans="1:10">
      <c r="A614" s="259"/>
      <c r="B614" s="259"/>
      <c r="C614" s="259"/>
      <c r="D614" s="259"/>
      <c r="E614" s="259"/>
      <c r="F614" s="270"/>
      <c r="G614" s="259"/>
      <c r="H614" s="259"/>
      <c r="I614" s="259"/>
      <c r="J614" s="259"/>
    </row>
    <row r="615" spans="1:10">
      <c r="A615" s="259"/>
      <c r="B615" s="259"/>
      <c r="C615" s="259"/>
      <c r="D615" s="259"/>
      <c r="E615" s="259"/>
      <c r="F615" s="270"/>
      <c r="G615" s="259"/>
      <c r="H615" s="259"/>
      <c r="I615" s="259"/>
      <c r="J615" s="259"/>
    </row>
    <row r="616" spans="1:10">
      <c r="A616" s="259"/>
      <c r="B616" s="259"/>
      <c r="C616" s="259"/>
      <c r="D616" s="259"/>
      <c r="E616" s="259"/>
      <c r="F616" s="270"/>
      <c r="G616" s="259"/>
      <c r="H616" s="259"/>
      <c r="I616" s="259"/>
      <c r="J616" s="259"/>
    </row>
    <row r="617" spans="1:10">
      <c r="A617" s="259"/>
      <c r="B617" s="259"/>
      <c r="C617" s="259"/>
      <c r="D617" s="259"/>
      <c r="E617" s="259"/>
      <c r="F617" s="270"/>
      <c r="G617" s="259"/>
      <c r="H617" s="259"/>
      <c r="I617" s="259"/>
      <c r="J617" s="259"/>
    </row>
    <row r="618" spans="1:10">
      <c r="A618" s="259"/>
      <c r="B618" s="259"/>
      <c r="C618" s="259"/>
      <c r="D618" s="259"/>
      <c r="E618" s="259"/>
      <c r="F618" s="270"/>
      <c r="G618" s="259"/>
      <c r="H618" s="259"/>
      <c r="I618" s="259"/>
      <c r="J618" s="259"/>
    </row>
    <row r="619" spans="1:10">
      <c r="A619" s="259"/>
      <c r="B619" s="259"/>
      <c r="C619" s="259"/>
      <c r="D619" s="259"/>
      <c r="E619" s="259"/>
      <c r="F619" s="270"/>
      <c r="G619" s="259"/>
      <c r="H619" s="259"/>
      <c r="I619" s="259"/>
      <c r="J619" s="259"/>
    </row>
    <row r="620" spans="1:10">
      <c r="A620" s="259"/>
      <c r="B620" s="259"/>
      <c r="C620" s="259"/>
      <c r="D620" s="259"/>
      <c r="E620" s="259"/>
      <c r="F620" s="270"/>
      <c r="G620" s="259"/>
      <c r="H620" s="259"/>
      <c r="I620" s="259"/>
      <c r="J620" s="259"/>
    </row>
    <row r="621" spans="1:10">
      <c r="A621" s="259"/>
      <c r="B621" s="259"/>
      <c r="C621" s="259"/>
      <c r="D621" s="259"/>
      <c r="E621" s="259"/>
      <c r="F621" s="270"/>
      <c r="G621" s="259"/>
      <c r="H621" s="259"/>
      <c r="I621" s="259"/>
      <c r="J621" s="259"/>
    </row>
    <row r="622" spans="1:10">
      <c r="A622" s="259"/>
      <c r="B622" s="259"/>
      <c r="C622" s="259"/>
      <c r="D622" s="259"/>
      <c r="E622" s="259"/>
      <c r="F622" s="270"/>
      <c r="G622" s="259"/>
      <c r="H622" s="259"/>
      <c r="I622" s="259"/>
      <c r="J622" s="259"/>
    </row>
    <row r="623" spans="1:10">
      <c r="A623" s="259"/>
      <c r="B623" s="259"/>
      <c r="C623" s="259"/>
      <c r="D623" s="259"/>
      <c r="E623" s="259"/>
      <c r="F623" s="270"/>
      <c r="G623" s="259"/>
      <c r="H623" s="259"/>
      <c r="I623" s="259"/>
      <c r="J623" s="259"/>
    </row>
    <row r="624" spans="1:10">
      <c r="A624" s="259"/>
      <c r="B624" s="259"/>
      <c r="C624" s="259"/>
      <c r="D624" s="259"/>
      <c r="E624" s="259"/>
      <c r="F624" s="270"/>
      <c r="G624" s="259"/>
      <c r="H624" s="259"/>
      <c r="I624" s="259"/>
      <c r="J624" s="259"/>
    </row>
    <row r="625" spans="1:10">
      <c r="A625" s="259"/>
      <c r="B625" s="259"/>
      <c r="C625" s="259"/>
      <c r="D625" s="259"/>
      <c r="E625" s="259"/>
      <c r="F625" s="270"/>
      <c r="G625" s="259"/>
      <c r="H625" s="259"/>
      <c r="I625" s="259"/>
      <c r="J625" s="259"/>
    </row>
    <row r="626" spans="1:10">
      <c r="A626" s="259"/>
      <c r="B626" s="259"/>
      <c r="C626" s="259"/>
      <c r="D626" s="259"/>
      <c r="E626" s="259"/>
      <c r="F626" s="270"/>
      <c r="G626" s="259"/>
      <c r="H626" s="259"/>
      <c r="I626" s="259"/>
      <c r="J626" s="259"/>
    </row>
    <row r="627" spans="1:10">
      <c r="A627" s="259"/>
      <c r="B627" s="259"/>
      <c r="C627" s="259"/>
      <c r="D627" s="259"/>
      <c r="E627" s="259"/>
      <c r="F627" s="270"/>
      <c r="G627" s="259"/>
      <c r="H627" s="259"/>
      <c r="I627" s="259"/>
      <c r="J627" s="259"/>
    </row>
    <row r="628" spans="1:10">
      <c r="A628" s="259"/>
      <c r="B628" s="259"/>
      <c r="C628" s="259"/>
      <c r="D628" s="259"/>
      <c r="E628" s="259"/>
      <c r="F628" s="270"/>
      <c r="G628" s="259"/>
      <c r="H628" s="259"/>
      <c r="I628" s="259"/>
      <c r="J628" s="259"/>
    </row>
    <row r="629" spans="1:10">
      <c r="A629" s="259"/>
      <c r="B629" s="259"/>
      <c r="C629" s="259"/>
      <c r="D629" s="259"/>
      <c r="E629" s="259"/>
      <c r="F629" s="270"/>
      <c r="G629" s="259"/>
      <c r="H629" s="259"/>
      <c r="I629" s="259"/>
      <c r="J629" s="259"/>
    </row>
    <row r="630" spans="1:10">
      <c r="A630" s="259"/>
      <c r="B630" s="259"/>
      <c r="C630" s="259"/>
      <c r="D630" s="259"/>
      <c r="E630" s="259"/>
      <c r="F630" s="270"/>
      <c r="G630" s="259"/>
      <c r="H630" s="259"/>
      <c r="I630" s="259"/>
      <c r="J630" s="259"/>
    </row>
    <row r="631" spans="1:10">
      <c r="A631" s="259"/>
      <c r="B631" s="259"/>
      <c r="C631" s="259"/>
      <c r="D631" s="259"/>
      <c r="E631" s="259"/>
      <c r="F631" s="270"/>
      <c r="G631" s="259"/>
      <c r="H631" s="259"/>
      <c r="I631" s="259"/>
      <c r="J631" s="259"/>
    </row>
    <row r="632" spans="1:10">
      <c r="A632" s="259"/>
      <c r="B632" s="259"/>
      <c r="C632" s="259"/>
      <c r="D632" s="259"/>
      <c r="E632" s="259"/>
      <c r="F632" s="270"/>
      <c r="G632" s="259"/>
      <c r="H632" s="259"/>
      <c r="I632" s="259"/>
      <c r="J632" s="259"/>
    </row>
    <row r="633" spans="1:10">
      <c r="A633" s="259"/>
      <c r="B633" s="259"/>
      <c r="C633" s="259"/>
      <c r="D633" s="259"/>
      <c r="E633" s="259"/>
      <c r="F633" s="270"/>
      <c r="G633" s="259"/>
      <c r="H633" s="259"/>
      <c r="I633" s="259"/>
      <c r="J633" s="259"/>
    </row>
    <row r="634" spans="1:10">
      <c r="A634" s="259"/>
      <c r="B634" s="259"/>
      <c r="C634" s="259"/>
      <c r="D634" s="259"/>
      <c r="E634" s="259"/>
      <c r="F634" s="270"/>
      <c r="G634" s="259"/>
      <c r="H634" s="259"/>
      <c r="I634" s="259"/>
      <c r="J634" s="259"/>
    </row>
    <row r="635" spans="1:10">
      <c r="A635" s="259"/>
      <c r="B635" s="259"/>
      <c r="C635" s="259"/>
      <c r="D635" s="259"/>
      <c r="E635" s="259"/>
      <c r="F635" s="270"/>
      <c r="G635" s="259"/>
      <c r="H635" s="259"/>
      <c r="I635" s="259"/>
      <c r="J635" s="259"/>
    </row>
    <row r="636" spans="1:10">
      <c r="A636" s="259"/>
      <c r="B636" s="259"/>
      <c r="C636" s="259"/>
      <c r="D636" s="259"/>
      <c r="E636" s="259"/>
      <c r="F636" s="270"/>
      <c r="G636" s="259"/>
      <c r="H636" s="259"/>
      <c r="I636" s="259"/>
      <c r="J636" s="259"/>
    </row>
    <row r="637" spans="1:10">
      <c r="A637" s="259"/>
      <c r="B637" s="259"/>
      <c r="C637" s="259"/>
      <c r="D637" s="259"/>
      <c r="E637" s="259"/>
      <c r="F637" s="270"/>
      <c r="G637" s="259"/>
      <c r="H637" s="259"/>
      <c r="I637" s="259"/>
      <c r="J637" s="259"/>
    </row>
    <row r="638" spans="1:10">
      <c r="A638" s="259"/>
      <c r="B638" s="259"/>
      <c r="C638" s="259"/>
      <c r="D638" s="259"/>
      <c r="E638" s="259"/>
      <c r="F638" s="270"/>
      <c r="G638" s="259"/>
      <c r="H638" s="259"/>
      <c r="I638" s="259"/>
      <c r="J638" s="259"/>
    </row>
    <row r="639" spans="1:10">
      <c r="A639" s="259"/>
      <c r="B639" s="259"/>
      <c r="C639" s="259"/>
      <c r="D639" s="259"/>
      <c r="E639" s="259"/>
      <c r="F639" s="270"/>
      <c r="G639" s="259"/>
      <c r="H639" s="259"/>
      <c r="I639" s="259"/>
      <c r="J639" s="259"/>
    </row>
    <row r="640" spans="1:10">
      <c r="A640" s="259"/>
      <c r="B640" s="259"/>
      <c r="C640" s="259"/>
      <c r="D640" s="259"/>
      <c r="E640" s="259"/>
      <c r="F640" s="270"/>
      <c r="G640" s="259"/>
      <c r="H640" s="259"/>
      <c r="I640" s="259"/>
      <c r="J640" s="259"/>
    </row>
    <row r="641" spans="1:10">
      <c r="A641" s="259"/>
      <c r="B641" s="259"/>
      <c r="C641" s="259"/>
      <c r="D641" s="259"/>
      <c r="E641" s="259"/>
      <c r="F641" s="270"/>
      <c r="G641" s="259"/>
      <c r="H641" s="259"/>
      <c r="I641" s="259"/>
      <c r="J641" s="259"/>
    </row>
    <row r="642" spans="1:10">
      <c r="A642" s="259"/>
      <c r="B642" s="259"/>
      <c r="C642" s="259"/>
      <c r="D642" s="259"/>
      <c r="E642" s="259"/>
      <c r="F642" s="270"/>
      <c r="G642" s="259"/>
      <c r="H642" s="259"/>
      <c r="I642" s="259"/>
      <c r="J642" s="259"/>
    </row>
    <row r="643" spans="1:10">
      <c r="A643" s="259"/>
      <c r="B643" s="259"/>
      <c r="C643" s="259"/>
      <c r="D643" s="259"/>
      <c r="E643" s="259"/>
      <c r="F643" s="270"/>
      <c r="G643" s="259"/>
      <c r="H643" s="259"/>
      <c r="I643" s="259"/>
      <c r="J643" s="259"/>
    </row>
    <row r="644" spans="1:10">
      <c r="A644" s="259"/>
      <c r="B644" s="259"/>
      <c r="C644" s="259"/>
      <c r="D644" s="259"/>
      <c r="E644" s="259"/>
      <c r="F644" s="270"/>
      <c r="G644" s="259"/>
      <c r="H644" s="259"/>
      <c r="I644" s="259"/>
      <c r="J644" s="259"/>
    </row>
    <row r="645" spans="1:10">
      <c r="A645" s="259"/>
      <c r="B645" s="259"/>
      <c r="C645" s="259"/>
      <c r="D645" s="259"/>
      <c r="E645" s="259"/>
      <c r="F645" s="270"/>
      <c r="G645" s="259"/>
      <c r="H645" s="259"/>
      <c r="I645" s="259"/>
      <c r="J645" s="259"/>
    </row>
    <row r="646" spans="1:10">
      <c r="A646" s="259"/>
      <c r="B646" s="259"/>
      <c r="C646" s="259"/>
      <c r="D646" s="259"/>
      <c r="E646" s="259"/>
      <c r="F646" s="270"/>
      <c r="G646" s="259"/>
      <c r="H646" s="259"/>
      <c r="I646" s="259"/>
      <c r="J646" s="259"/>
    </row>
    <row r="647" spans="1:10">
      <c r="A647" s="259"/>
      <c r="B647" s="259"/>
      <c r="C647" s="259"/>
      <c r="D647" s="259"/>
      <c r="E647" s="259"/>
      <c r="F647" s="270"/>
      <c r="G647" s="259"/>
      <c r="H647" s="259"/>
      <c r="I647" s="259"/>
      <c r="J647" s="259"/>
    </row>
    <row r="648" spans="1:10">
      <c r="A648" s="259"/>
      <c r="B648" s="259"/>
      <c r="C648" s="259"/>
      <c r="D648" s="259"/>
      <c r="E648" s="259"/>
      <c r="F648" s="270"/>
      <c r="G648" s="259"/>
      <c r="H648" s="259"/>
      <c r="I648" s="259"/>
      <c r="J648" s="259"/>
    </row>
    <row r="649" spans="1:10">
      <c r="A649" s="259"/>
      <c r="B649" s="259"/>
      <c r="C649" s="259"/>
      <c r="D649" s="259"/>
      <c r="E649" s="259"/>
      <c r="F649" s="270"/>
      <c r="G649" s="259"/>
      <c r="H649" s="259"/>
      <c r="I649" s="259"/>
      <c r="J649" s="259"/>
    </row>
    <row r="650" spans="1:10">
      <c r="A650" s="259"/>
      <c r="B650" s="259"/>
      <c r="C650" s="259"/>
      <c r="D650" s="259"/>
      <c r="E650" s="259"/>
      <c r="F650" s="270"/>
      <c r="G650" s="259"/>
      <c r="H650" s="259"/>
      <c r="I650" s="259"/>
      <c r="J650" s="259"/>
    </row>
    <row r="651" spans="1:10">
      <c r="A651" s="259"/>
      <c r="B651" s="259"/>
      <c r="C651" s="259"/>
      <c r="D651" s="259"/>
      <c r="E651" s="259"/>
      <c r="F651" s="270"/>
      <c r="G651" s="259"/>
      <c r="H651" s="259"/>
      <c r="I651" s="259"/>
      <c r="J651" s="259"/>
    </row>
    <row r="652" spans="1:10">
      <c r="A652" s="259"/>
      <c r="B652" s="259"/>
      <c r="C652" s="259"/>
      <c r="D652" s="259"/>
      <c r="E652" s="259"/>
      <c r="F652" s="270"/>
      <c r="G652" s="259"/>
      <c r="H652" s="259"/>
      <c r="I652" s="259"/>
      <c r="J652" s="259"/>
    </row>
    <row r="653" spans="1:10">
      <c r="A653" s="259"/>
      <c r="B653" s="259"/>
      <c r="C653" s="259"/>
      <c r="D653" s="259"/>
      <c r="E653" s="259"/>
      <c r="F653" s="270"/>
      <c r="G653" s="259"/>
      <c r="H653" s="259"/>
      <c r="I653" s="259"/>
      <c r="J653" s="259"/>
    </row>
    <row r="654" spans="1:10">
      <c r="A654" s="259"/>
      <c r="B654" s="259"/>
      <c r="C654" s="259"/>
      <c r="D654" s="259"/>
      <c r="E654" s="259"/>
      <c r="F654" s="270"/>
      <c r="G654" s="259"/>
      <c r="H654" s="259"/>
      <c r="I654" s="259"/>
      <c r="J654" s="259"/>
    </row>
    <row r="655" spans="1:10">
      <c r="A655" s="259"/>
      <c r="B655" s="259"/>
      <c r="C655" s="259"/>
      <c r="D655" s="259"/>
      <c r="E655" s="259"/>
      <c r="F655" s="270"/>
      <c r="G655" s="259"/>
      <c r="H655" s="259"/>
      <c r="I655" s="259"/>
      <c r="J655" s="259"/>
    </row>
    <row r="656" spans="1:10">
      <c r="A656" s="259"/>
      <c r="B656" s="259"/>
      <c r="C656" s="259"/>
      <c r="D656" s="259"/>
      <c r="E656" s="259"/>
      <c r="F656" s="270"/>
      <c r="G656" s="259"/>
      <c r="H656" s="259"/>
      <c r="I656" s="259"/>
      <c r="J656" s="259"/>
    </row>
    <row r="657" spans="1:10">
      <c r="A657" s="259"/>
      <c r="B657" s="259"/>
      <c r="C657" s="259"/>
      <c r="D657" s="259"/>
      <c r="E657" s="259"/>
      <c r="F657" s="270"/>
      <c r="G657" s="259"/>
      <c r="H657" s="259"/>
      <c r="I657" s="259"/>
      <c r="J657" s="259"/>
    </row>
    <row r="658" spans="1:10">
      <c r="A658" s="259"/>
      <c r="B658" s="259"/>
      <c r="C658" s="259"/>
      <c r="D658" s="259"/>
      <c r="E658" s="259"/>
      <c r="F658" s="270"/>
      <c r="G658" s="259"/>
      <c r="H658" s="259"/>
      <c r="I658" s="259"/>
      <c r="J658" s="259"/>
    </row>
    <row r="659" spans="1:10">
      <c r="A659" s="259"/>
      <c r="B659" s="259"/>
      <c r="C659" s="259"/>
      <c r="D659" s="259"/>
      <c r="E659" s="259"/>
      <c r="F659" s="270"/>
      <c r="G659" s="259"/>
      <c r="H659" s="259"/>
      <c r="I659" s="259"/>
      <c r="J659" s="259"/>
    </row>
    <row r="660" spans="1:10">
      <c r="A660" s="259"/>
      <c r="B660" s="259"/>
      <c r="C660" s="259"/>
      <c r="D660" s="259"/>
      <c r="E660" s="259"/>
      <c r="F660" s="270"/>
      <c r="G660" s="259"/>
      <c r="H660" s="259"/>
      <c r="I660" s="259"/>
      <c r="J660" s="259"/>
    </row>
    <row r="661" spans="1:10">
      <c r="A661" s="259"/>
      <c r="B661" s="259"/>
      <c r="C661" s="259"/>
      <c r="D661" s="259"/>
      <c r="E661" s="259"/>
      <c r="F661" s="270"/>
      <c r="G661" s="259"/>
      <c r="H661" s="259"/>
      <c r="I661" s="259"/>
      <c r="J661" s="259"/>
    </row>
    <row r="662" spans="1:10">
      <c r="A662" s="259"/>
      <c r="B662" s="259"/>
      <c r="C662" s="259"/>
      <c r="D662" s="259"/>
      <c r="E662" s="259"/>
      <c r="F662" s="270"/>
      <c r="G662" s="259"/>
      <c r="H662" s="259"/>
      <c r="I662" s="259"/>
      <c r="J662" s="259"/>
    </row>
    <row r="663" spans="1:10">
      <c r="A663" s="259"/>
      <c r="B663" s="259"/>
      <c r="C663" s="259"/>
      <c r="D663" s="259"/>
      <c r="E663" s="259"/>
      <c r="F663" s="270"/>
      <c r="G663" s="259"/>
      <c r="H663" s="259"/>
      <c r="I663" s="259"/>
      <c r="J663" s="259"/>
    </row>
    <row r="664" spans="1:10">
      <c r="A664" s="259"/>
      <c r="B664" s="259"/>
      <c r="C664" s="259"/>
      <c r="D664" s="259"/>
      <c r="E664" s="259"/>
      <c r="F664" s="270"/>
      <c r="G664" s="259"/>
      <c r="H664" s="259"/>
      <c r="I664" s="259"/>
      <c r="J664" s="259"/>
    </row>
    <row r="665" spans="1:10">
      <c r="A665" s="259"/>
      <c r="B665" s="259"/>
      <c r="C665" s="259"/>
      <c r="D665" s="259"/>
      <c r="E665" s="259"/>
      <c r="F665" s="270"/>
      <c r="G665" s="259"/>
      <c r="H665" s="259"/>
      <c r="I665" s="259"/>
      <c r="J665" s="259"/>
    </row>
    <row r="666" spans="1:10">
      <c r="A666" s="259"/>
      <c r="B666" s="259"/>
      <c r="C666" s="259"/>
      <c r="D666" s="259"/>
      <c r="E666" s="259"/>
      <c r="F666" s="270"/>
      <c r="G666" s="259"/>
      <c r="H666" s="259"/>
      <c r="I666" s="259"/>
      <c r="J666" s="259"/>
    </row>
    <row r="667" spans="1:10">
      <c r="A667" s="259"/>
      <c r="B667" s="259"/>
      <c r="C667" s="259"/>
      <c r="D667" s="259"/>
      <c r="E667" s="259"/>
      <c r="F667" s="270"/>
      <c r="G667" s="259"/>
      <c r="H667" s="259"/>
      <c r="I667" s="259"/>
      <c r="J667" s="259"/>
    </row>
    <row r="668" spans="1:10">
      <c r="A668" s="259"/>
      <c r="B668" s="259"/>
      <c r="C668" s="259"/>
      <c r="D668" s="259"/>
      <c r="E668" s="259"/>
      <c r="F668" s="270"/>
      <c r="G668" s="259"/>
      <c r="H668" s="259"/>
      <c r="I668" s="259"/>
      <c r="J668" s="259"/>
    </row>
    <row r="669" spans="1:10">
      <c r="A669" s="259"/>
      <c r="B669" s="259"/>
      <c r="C669" s="259"/>
      <c r="D669" s="259"/>
      <c r="E669" s="259"/>
      <c r="F669" s="270"/>
      <c r="G669" s="259"/>
      <c r="H669" s="259"/>
      <c r="I669" s="259"/>
      <c r="J669" s="259"/>
    </row>
    <row r="670" spans="1:10">
      <c r="A670" s="259"/>
      <c r="B670" s="259"/>
      <c r="C670" s="259"/>
      <c r="D670" s="259"/>
      <c r="E670" s="259"/>
      <c r="F670" s="270"/>
      <c r="G670" s="259"/>
      <c r="H670" s="259"/>
      <c r="I670" s="259"/>
      <c r="J670" s="259"/>
    </row>
    <row r="671" spans="1:10">
      <c r="A671" s="259"/>
      <c r="B671" s="259"/>
      <c r="C671" s="259"/>
      <c r="D671" s="259"/>
      <c r="E671" s="259"/>
      <c r="F671" s="270"/>
      <c r="G671" s="259"/>
      <c r="H671" s="259"/>
      <c r="I671" s="259"/>
      <c r="J671" s="259"/>
    </row>
    <row r="672" spans="1:10">
      <c r="A672" s="259"/>
      <c r="B672" s="259"/>
      <c r="C672" s="259"/>
      <c r="D672" s="259"/>
      <c r="E672" s="259"/>
      <c r="F672" s="270"/>
      <c r="G672" s="259"/>
      <c r="H672" s="259"/>
      <c r="I672" s="259"/>
      <c r="J672" s="259"/>
    </row>
    <row r="673" spans="1:10">
      <c r="A673" s="259"/>
      <c r="B673" s="259"/>
      <c r="C673" s="259"/>
      <c r="D673" s="259"/>
      <c r="E673" s="259"/>
      <c r="F673" s="270"/>
      <c r="G673" s="259"/>
      <c r="H673" s="259"/>
      <c r="I673" s="259"/>
      <c r="J673" s="259"/>
    </row>
    <row r="674" spans="1:10">
      <c r="A674" s="259"/>
      <c r="B674" s="259"/>
      <c r="C674" s="259"/>
      <c r="D674" s="259"/>
      <c r="E674" s="259"/>
      <c r="F674" s="270"/>
      <c r="G674" s="259"/>
      <c r="H674" s="259"/>
      <c r="I674" s="259"/>
      <c r="J674" s="259"/>
    </row>
    <row r="675" spans="1:10">
      <c r="A675" s="259"/>
      <c r="B675" s="259"/>
      <c r="C675" s="259"/>
      <c r="D675" s="259"/>
      <c r="E675" s="259"/>
      <c r="F675" s="270"/>
      <c r="G675" s="259"/>
      <c r="H675" s="259"/>
      <c r="I675" s="259"/>
      <c r="J675" s="259"/>
    </row>
    <row r="676" spans="1:10">
      <c r="A676" s="259"/>
      <c r="B676" s="259"/>
      <c r="C676" s="259"/>
      <c r="D676" s="259"/>
      <c r="E676" s="259"/>
      <c r="F676" s="270"/>
      <c r="G676" s="259"/>
      <c r="H676" s="259"/>
      <c r="I676" s="259"/>
      <c r="J676" s="259"/>
    </row>
    <row r="677" spans="1:10">
      <c r="A677" s="259"/>
      <c r="B677" s="259"/>
      <c r="C677" s="259"/>
      <c r="D677" s="259"/>
      <c r="E677" s="259"/>
      <c r="F677" s="270"/>
      <c r="G677" s="259"/>
      <c r="H677" s="259"/>
      <c r="I677" s="259"/>
      <c r="J677" s="259"/>
    </row>
    <row r="678" spans="1:10">
      <c r="A678" s="259"/>
      <c r="B678" s="259"/>
      <c r="C678" s="259"/>
      <c r="D678" s="259"/>
      <c r="E678" s="259"/>
      <c r="F678" s="270"/>
      <c r="G678" s="259"/>
      <c r="H678" s="259"/>
      <c r="I678" s="259"/>
      <c r="J678" s="259"/>
    </row>
    <row r="679" spans="1:10">
      <c r="A679" s="259"/>
      <c r="B679" s="259"/>
      <c r="C679" s="259"/>
      <c r="D679" s="259"/>
      <c r="E679" s="259"/>
      <c r="F679" s="270"/>
      <c r="G679" s="259"/>
      <c r="H679" s="259"/>
      <c r="I679" s="259"/>
      <c r="J679" s="259"/>
    </row>
    <row r="680" spans="1:10">
      <c r="A680" s="259"/>
      <c r="B680" s="259"/>
      <c r="C680" s="259"/>
      <c r="D680" s="259"/>
      <c r="E680" s="259"/>
      <c r="F680" s="270"/>
      <c r="G680" s="259"/>
      <c r="H680" s="259"/>
      <c r="I680" s="259"/>
      <c r="J680" s="259"/>
    </row>
    <row r="681" spans="1:10">
      <c r="A681" s="259"/>
      <c r="B681" s="259"/>
      <c r="C681" s="259"/>
      <c r="D681" s="259"/>
      <c r="E681" s="259"/>
      <c r="F681" s="270"/>
      <c r="G681" s="259"/>
      <c r="H681" s="259"/>
      <c r="I681" s="259"/>
      <c r="J681" s="259"/>
    </row>
    <row r="682" spans="1:10">
      <c r="A682" s="259"/>
      <c r="B682" s="259"/>
      <c r="C682" s="259"/>
      <c r="D682" s="259"/>
      <c r="E682" s="259"/>
      <c r="F682" s="270"/>
      <c r="G682" s="259"/>
      <c r="H682" s="259"/>
      <c r="I682" s="259"/>
      <c r="J682" s="259"/>
    </row>
    <row r="683" spans="1:10">
      <c r="A683" s="259"/>
      <c r="B683" s="259"/>
      <c r="C683" s="259"/>
      <c r="D683" s="259"/>
      <c r="E683" s="259"/>
      <c r="F683" s="270"/>
      <c r="G683" s="259"/>
      <c r="H683" s="259"/>
      <c r="I683" s="259"/>
      <c r="J683" s="259"/>
    </row>
    <row r="684" spans="1:10">
      <c r="A684" s="259"/>
      <c r="B684" s="259"/>
      <c r="C684" s="259"/>
      <c r="D684" s="259"/>
      <c r="E684" s="259"/>
      <c r="F684" s="270"/>
      <c r="G684" s="259"/>
      <c r="H684" s="259"/>
      <c r="I684" s="259"/>
      <c r="J684" s="259"/>
    </row>
    <row r="685" spans="1:10">
      <c r="A685" s="259"/>
      <c r="B685" s="259"/>
      <c r="C685" s="259"/>
      <c r="D685" s="259"/>
      <c r="E685" s="259"/>
      <c r="F685" s="270"/>
      <c r="G685" s="259"/>
      <c r="H685" s="259"/>
      <c r="I685" s="259"/>
      <c r="J685" s="259"/>
    </row>
    <row r="686" spans="1:10">
      <c r="A686" s="259"/>
      <c r="B686" s="259"/>
      <c r="C686" s="259"/>
      <c r="D686" s="259"/>
      <c r="E686" s="259"/>
      <c r="F686" s="270"/>
      <c r="G686" s="259"/>
      <c r="H686" s="259"/>
      <c r="I686" s="259"/>
      <c r="J686" s="259"/>
    </row>
    <row r="687" spans="1:10">
      <c r="A687" s="259"/>
      <c r="B687" s="259"/>
      <c r="C687" s="259"/>
      <c r="D687" s="259"/>
      <c r="E687" s="259"/>
      <c r="F687" s="270"/>
      <c r="G687" s="259"/>
      <c r="H687" s="259"/>
      <c r="I687" s="259"/>
      <c r="J687" s="259"/>
    </row>
    <row r="688" spans="1:10">
      <c r="A688" s="259"/>
      <c r="B688" s="259"/>
      <c r="C688" s="259"/>
      <c r="D688" s="259"/>
      <c r="E688" s="259"/>
      <c r="F688" s="270"/>
      <c r="G688" s="259"/>
      <c r="H688" s="259"/>
      <c r="I688" s="259"/>
      <c r="J688" s="259"/>
    </row>
    <row r="689" spans="1:10">
      <c r="A689" s="259"/>
      <c r="B689" s="259"/>
      <c r="C689" s="259"/>
      <c r="D689" s="259"/>
      <c r="E689" s="259"/>
      <c r="F689" s="270"/>
      <c r="G689" s="259"/>
      <c r="H689" s="259"/>
      <c r="I689" s="259"/>
      <c r="J689" s="259"/>
    </row>
    <row r="690" spans="1:10">
      <c r="A690" s="259"/>
      <c r="B690" s="259"/>
      <c r="C690" s="259"/>
      <c r="D690" s="259"/>
      <c r="E690" s="259"/>
      <c r="F690" s="270"/>
      <c r="G690" s="259"/>
      <c r="H690" s="259"/>
      <c r="I690" s="259"/>
      <c r="J690" s="259"/>
    </row>
    <row r="691" spans="1:10">
      <c r="A691" s="259"/>
      <c r="B691" s="259"/>
      <c r="C691" s="259"/>
      <c r="D691" s="259"/>
      <c r="E691" s="259"/>
      <c r="F691" s="270"/>
      <c r="G691" s="259"/>
      <c r="H691" s="259"/>
      <c r="I691" s="259"/>
      <c r="J691" s="259"/>
    </row>
    <row r="692" spans="1:10">
      <c r="A692" s="259"/>
      <c r="B692" s="259"/>
      <c r="C692" s="259"/>
      <c r="D692" s="259"/>
      <c r="E692" s="259"/>
      <c r="F692" s="270"/>
      <c r="G692" s="259"/>
      <c r="H692" s="259"/>
      <c r="I692" s="259"/>
      <c r="J692" s="259"/>
    </row>
    <row r="693" spans="1:10">
      <c r="A693" s="259"/>
      <c r="B693" s="259"/>
      <c r="C693" s="259"/>
      <c r="D693" s="259"/>
      <c r="E693" s="259"/>
      <c r="F693" s="270"/>
      <c r="G693" s="259"/>
      <c r="H693" s="259"/>
      <c r="I693" s="259"/>
      <c r="J693" s="259"/>
    </row>
    <row r="694" spans="1:10">
      <c r="A694" s="259"/>
      <c r="B694" s="259"/>
      <c r="C694" s="259"/>
      <c r="D694" s="259"/>
      <c r="E694" s="259"/>
      <c r="F694" s="270"/>
      <c r="G694" s="259"/>
      <c r="H694" s="259"/>
      <c r="I694" s="259"/>
      <c r="J694" s="259"/>
    </row>
    <row r="695" spans="1:10">
      <c r="A695" s="259"/>
      <c r="B695" s="259"/>
      <c r="C695" s="259"/>
      <c r="D695" s="259"/>
      <c r="E695" s="259"/>
      <c r="F695" s="270"/>
      <c r="G695" s="259"/>
      <c r="H695" s="259"/>
      <c r="I695" s="259"/>
      <c r="J695" s="259"/>
    </row>
    <row r="696" spans="1:10">
      <c r="A696" s="259"/>
      <c r="B696" s="259"/>
      <c r="C696" s="259"/>
      <c r="D696" s="259"/>
      <c r="E696" s="259"/>
      <c r="F696" s="270"/>
      <c r="G696" s="259"/>
      <c r="H696" s="259"/>
      <c r="I696" s="259"/>
      <c r="J696" s="259"/>
    </row>
    <row r="697" spans="1:10">
      <c r="A697" s="259"/>
      <c r="B697" s="259"/>
      <c r="C697" s="259"/>
      <c r="D697" s="259"/>
      <c r="E697" s="259"/>
      <c r="F697" s="270"/>
      <c r="G697" s="259"/>
      <c r="H697" s="259"/>
      <c r="I697" s="259"/>
      <c r="J697" s="259"/>
    </row>
    <row r="698" spans="1:10">
      <c r="A698" s="259"/>
      <c r="B698" s="259"/>
      <c r="C698" s="259"/>
      <c r="D698" s="259"/>
      <c r="E698" s="259"/>
      <c r="F698" s="270"/>
      <c r="G698" s="259"/>
      <c r="H698" s="259"/>
      <c r="I698" s="259"/>
      <c r="J698" s="259"/>
    </row>
    <row r="699" spans="1:10">
      <c r="A699" s="259"/>
      <c r="B699" s="259"/>
      <c r="C699" s="259"/>
      <c r="D699" s="259"/>
      <c r="E699" s="259"/>
      <c r="F699" s="270"/>
      <c r="G699" s="259"/>
      <c r="H699" s="259"/>
      <c r="I699" s="259"/>
      <c r="J699" s="259"/>
    </row>
    <row r="700" spans="1:10">
      <c r="A700" s="259"/>
      <c r="B700" s="259"/>
      <c r="C700" s="259"/>
      <c r="D700" s="259"/>
      <c r="E700" s="259"/>
      <c r="F700" s="270"/>
      <c r="G700" s="259"/>
      <c r="H700" s="259"/>
      <c r="I700" s="259"/>
      <c r="J700" s="259"/>
    </row>
    <row r="701" spans="1:10">
      <c r="A701" s="259"/>
      <c r="B701" s="259"/>
      <c r="C701" s="259"/>
      <c r="D701" s="259"/>
      <c r="E701" s="259"/>
      <c r="F701" s="270"/>
      <c r="G701" s="259"/>
      <c r="H701" s="259"/>
      <c r="I701" s="259"/>
      <c r="J701" s="259"/>
    </row>
    <row r="702" spans="1:10">
      <c r="A702" s="259"/>
      <c r="B702" s="259"/>
      <c r="C702" s="259"/>
      <c r="D702" s="259"/>
      <c r="E702" s="259"/>
      <c r="F702" s="270"/>
      <c r="G702" s="259"/>
      <c r="H702" s="259"/>
      <c r="I702" s="259"/>
      <c r="J702" s="259"/>
    </row>
    <row r="703" spans="1:10">
      <c r="A703" s="259"/>
      <c r="B703" s="259"/>
      <c r="C703" s="259"/>
      <c r="D703" s="259"/>
      <c r="E703" s="259"/>
      <c r="F703" s="270"/>
      <c r="G703" s="259"/>
      <c r="H703" s="259"/>
      <c r="I703" s="259"/>
      <c r="J703" s="259"/>
    </row>
    <row r="704" spans="1:10">
      <c r="A704" s="259"/>
      <c r="B704" s="259"/>
      <c r="C704" s="259"/>
      <c r="D704" s="259"/>
      <c r="E704" s="259"/>
      <c r="F704" s="270"/>
      <c r="G704" s="259"/>
      <c r="H704" s="259"/>
      <c r="I704" s="259"/>
      <c r="J704" s="259"/>
    </row>
    <row r="705" spans="1:10">
      <c r="A705" s="259"/>
      <c r="B705" s="259"/>
      <c r="C705" s="259"/>
      <c r="D705" s="259"/>
      <c r="E705" s="259"/>
      <c r="F705" s="270"/>
      <c r="G705" s="259"/>
      <c r="H705" s="259"/>
      <c r="I705" s="259"/>
      <c r="J705" s="259"/>
    </row>
    <row r="706" spans="1:10">
      <c r="A706" s="259"/>
      <c r="B706" s="259"/>
      <c r="C706" s="259"/>
      <c r="D706" s="259"/>
      <c r="E706" s="259"/>
      <c r="F706" s="270"/>
      <c r="G706" s="259"/>
      <c r="H706" s="259"/>
      <c r="I706" s="259"/>
      <c r="J706" s="259"/>
    </row>
    <row r="707" spans="1:10">
      <c r="A707" s="259"/>
      <c r="B707" s="259"/>
      <c r="C707" s="259"/>
      <c r="D707" s="259"/>
      <c r="E707" s="259"/>
      <c r="F707" s="270"/>
      <c r="G707" s="259"/>
      <c r="H707" s="259"/>
      <c r="I707" s="259"/>
      <c r="J707" s="259"/>
    </row>
    <row r="708" spans="1:10">
      <c r="A708" s="259"/>
      <c r="B708" s="259"/>
      <c r="C708" s="259"/>
      <c r="D708" s="259"/>
      <c r="E708" s="259"/>
      <c r="F708" s="270"/>
      <c r="G708" s="259"/>
      <c r="H708" s="259"/>
      <c r="I708" s="259"/>
      <c r="J708" s="259"/>
    </row>
    <row r="709" spans="1:10">
      <c r="A709" s="259"/>
      <c r="B709" s="259"/>
      <c r="C709" s="259"/>
      <c r="D709" s="259"/>
      <c r="E709" s="259"/>
      <c r="F709" s="270"/>
      <c r="G709" s="259"/>
      <c r="H709" s="259"/>
      <c r="I709" s="259"/>
      <c r="J709" s="259"/>
    </row>
    <row r="710" spans="1:10">
      <c r="A710" s="259"/>
      <c r="B710" s="259"/>
      <c r="C710" s="259"/>
      <c r="D710" s="259"/>
      <c r="E710" s="259"/>
      <c r="F710" s="270"/>
      <c r="G710" s="259"/>
      <c r="H710" s="259"/>
      <c r="I710" s="259"/>
      <c r="J710" s="259"/>
    </row>
    <row r="711" spans="1:10">
      <c r="A711" s="259"/>
      <c r="B711" s="259"/>
      <c r="C711" s="259"/>
      <c r="D711" s="259"/>
      <c r="E711" s="259"/>
      <c r="F711" s="270"/>
      <c r="G711" s="259"/>
      <c r="H711" s="259"/>
      <c r="I711" s="259"/>
      <c r="J711" s="259"/>
    </row>
    <row r="712" spans="1:10">
      <c r="A712" s="259"/>
      <c r="B712" s="259"/>
      <c r="C712" s="259"/>
      <c r="D712" s="259"/>
      <c r="E712" s="259"/>
      <c r="F712" s="270"/>
      <c r="G712" s="259"/>
      <c r="H712" s="259"/>
      <c r="I712" s="259"/>
      <c r="J712" s="259"/>
    </row>
    <row r="713" spans="1:10">
      <c r="A713" s="259"/>
      <c r="B713" s="259"/>
      <c r="C713" s="259"/>
      <c r="D713" s="259"/>
      <c r="E713" s="259"/>
      <c r="F713" s="270"/>
      <c r="G713" s="259"/>
      <c r="H713" s="259"/>
      <c r="I713" s="259"/>
      <c r="J713" s="259"/>
    </row>
    <row r="714" spans="1:10">
      <c r="A714" s="259"/>
      <c r="B714" s="259"/>
      <c r="C714" s="259"/>
      <c r="D714" s="259"/>
      <c r="E714" s="259"/>
      <c r="F714" s="270"/>
      <c r="G714" s="259"/>
      <c r="H714" s="259"/>
      <c r="I714" s="259"/>
      <c r="J714" s="259"/>
    </row>
    <row r="715" spans="1:10">
      <c r="A715" s="259"/>
      <c r="B715" s="259"/>
      <c r="C715" s="259"/>
      <c r="D715" s="259"/>
      <c r="E715" s="259"/>
      <c r="F715" s="270"/>
      <c r="G715" s="259"/>
      <c r="H715" s="259"/>
      <c r="I715" s="259"/>
      <c r="J715" s="259"/>
    </row>
    <row r="716" spans="1:10">
      <c r="A716" s="259"/>
      <c r="B716" s="259"/>
      <c r="C716" s="259"/>
      <c r="D716" s="259"/>
      <c r="E716" s="259"/>
      <c r="F716" s="270"/>
      <c r="G716" s="259"/>
      <c r="H716" s="259"/>
      <c r="I716" s="259"/>
      <c r="J716" s="259"/>
    </row>
    <row r="717" spans="1:10">
      <c r="A717" s="259"/>
      <c r="B717" s="259"/>
      <c r="C717" s="259"/>
      <c r="D717" s="259"/>
      <c r="E717" s="259"/>
      <c r="F717" s="270"/>
      <c r="G717" s="259"/>
      <c r="H717" s="259"/>
      <c r="I717" s="259"/>
      <c r="J717" s="259"/>
    </row>
    <row r="718" spans="1:10">
      <c r="A718" s="259"/>
      <c r="B718" s="259"/>
      <c r="C718" s="259"/>
      <c r="D718" s="259"/>
      <c r="E718" s="259"/>
      <c r="F718" s="270"/>
      <c r="G718" s="259"/>
      <c r="H718" s="259"/>
      <c r="I718" s="259"/>
      <c r="J718" s="259"/>
    </row>
    <row r="719" spans="1:10">
      <c r="A719" s="259"/>
      <c r="B719" s="259"/>
      <c r="C719" s="259"/>
      <c r="D719" s="259"/>
      <c r="E719" s="259"/>
      <c r="F719" s="270"/>
      <c r="G719" s="259"/>
      <c r="H719" s="259"/>
      <c r="I719" s="259"/>
      <c r="J719" s="259"/>
    </row>
    <row r="720" spans="1:10">
      <c r="A720" s="259"/>
      <c r="B720" s="259"/>
      <c r="C720" s="259"/>
      <c r="D720" s="259"/>
      <c r="E720" s="259"/>
      <c r="F720" s="270"/>
      <c r="G720" s="259"/>
      <c r="H720" s="259"/>
      <c r="I720" s="259"/>
      <c r="J720" s="259"/>
    </row>
    <row r="721" spans="1:10">
      <c r="A721" s="259"/>
      <c r="B721" s="259"/>
      <c r="C721" s="259"/>
      <c r="D721" s="259"/>
      <c r="E721" s="259"/>
      <c r="F721" s="270"/>
      <c r="G721" s="259"/>
      <c r="H721" s="259"/>
      <c r="I721" s="259"/>
      <c r="J721" s="259"/>
    </row>
    <row r="722" spans="1:10">
      <c r="A722" s="259"/>
      <c r="B722" s="259"/>
      <c r="C722" s="259"/>
      <c r="D722" s="259"/>
      <c r="E722" s="259"/>
      <c r="F722" s="270"/>
      <c r="G722" s="259"/>
      <c r="H722" s="259"/>
      <c r="I722" s="259"/>
      <c r="J722" s="259"/>
    </row>
    <row r="723" spans="1:10">
      <c r="A723" s="259"/>
      <c r="B723" s="259"/>
      <c r="C723" s="259"/>
      <c r="D723" s="259"/>
      <c r="E723" s="259"/>
      <c r="F723" s="270"/>
      <c r="G723" s="259"/>
      <c r="H723" s="259"/>
      <c r="I723" s="259"/>
      <c r="J723" s="259"/>
    </row>
    <row r="724" spans="1:10">
      <c r="A724" s="259"/>
      <c r="B724" s="259"/>
      <c r="C724" s="259"/>
      <c r="D724" s="259"/>
      <c r="E724" s="259"/>
      <c r="F724" s="270"/>
      <c r="G724" s="259"/>
      <c r="H724" s="259"/>
      <c r="I724" s="259"/>
      <c r="J724" s="259"/>
    </row>
    <row r="725" spans="1:10">
      <c r="A725" s="259"/>
      <c r="B725" s="259"/>
      <c r="C725" s="259"/>
      <c r="D725" s="259"/>
      <c r="E725" s="259"/>
      <c r="F725" s="270"/>
      <c r="G725" s="259"/>
      <c r="H725" s="259"/>
      <c r="I725" s="259"/>
      <c r="J725" s="259"/>
    </row>
    <row r="726" spans="1:10">
      <c r="A726" s="259"/>
      <c r="B726" s="259"/>
      <c r="C726" s="259"/>
      <c r="D726" s="259"/>
      <c r="E726" s="259"/>
      <c r="F726" s="270"/>
      <c r="G726" s="259"/>
      <c r="H726" s="259"/>
      <c r="I726" s="259"/>
      <c r="J726" s="259"/>
    </row>
    <row r="727" spans="1:10">
      <c r="A727" s="259"/>
      <c r="B727" s="259"/>
      <c r="C727" s="259"/>
      <c r="D727" s="259"/>
      <c r="E727" s="259"/>
      <c r="F727" s="270"/>
      <c r="G727" s="259"/>
      <c r="H727" s="259"/>
      <c r="I727" s="259"/>
      <c r="J727" s="259"/>
    </row>
    <row r="728" spans="1:10">
      <c r="A728" s="259"/>
      <c r="B728" s="259"/>
      <c r="C728" s="259"/>
      <c r="D728" s="259"/>
      <c r="E728" s="259"/>
      <c r="F728" s="270"/>
      <c r="G728" s="259"/>
      <c r="H728" s="259"/>
      <c r="I728" s="259"/>
      <c r="J728" s="259"/>
    </row>
    <row r="729" spans="1:10">
      <c r="A729" s="259"/>
      <c r="B729" s="259"/>
      <c r="C729" s="259"/>
      <c r="D729" s="259"/>
      <c r="E729" s="259"/>
      <c r="F729" s="270"/>
      <c r="G729" s="259"/>
      <c r="H729" s="259"/>
      <c r="I729" s="259"/>
      <c r="J729" s="259"/>
    </row>
    <row r="730" spans="1:10">
      <c r="A730" s="259"/>
      <c r="B730" s="259"/>
      <c r="C730" s="259"/>
      <c r="D730" s="259"/>
      <c r="E730" s="259"/>
      <c r="F730" s="270"/>
      <c r="G730" s="259"/>
      <c r="H730" s="259"/>
      <c r="I730" s="259"/>
      <c r="J730" s="259"/>
    </row>
    <row r="731" spans="1:10">
      <c r="A731" s="259"/>
      <c r="B731" s="259"/>
      <c r="C731" s="259"/>
      <c r="D731" s="259"/>
      <c r="E731" s="259"/>
      <c r="F731" s="270"/>
      <c r="G731" s="259"/>
      <c r="H731" s="259"/>
      <c r="I731" s="259"/>
      <c r="J731" s="259"/>
    </row>
    <row r="732" spans="1:10">
      <c r="A732" s="259"/>
      <c r="B732" s="259"/>
      <c r="C732" s="259"/>
      <c r="D732" s="259"/>
      <c r="E732" s="259"/>
      <c r="F732" s="270"/>
      <c r="G732" s="259"/>
      <c r="H732" s="259"/>
      <c r="I732" s="259"/>
      <c r="J732" s="259"/>
    </row>
    <row r="733" spans="1:10">
      <c r="A733" s="259"/>
      <c r="B733" s="259"/>
      <c r="C733" s="259"/>
      <c r="D733" s="259"/>
      <c r="E733" s="259"/>
      <c r="F733" s="270"/>
      <c r="G733" s="259"/>
      <c r="H733" s="259"/>
      <c r="I733" s="259"/>
      <c r="J733" s="259"/>
    </row>
    <row r="734" spans="1:10">
      <c r="A734" s="259"/>
      <c r="B734" s="259"/>
      <c r="C734" s="259"/>
      <c r="D734" s="259"/>
      <c r="E734" s="259"/>
      <c r="F734" s="270"/>
      <c r="G734" s="259"/>
      <c r="H734" s="259"/>
      <c r="I734" s="259"/>
      <c r="J734" s="259"/>
    </row>
    <row r="735" spans="1:10">
      <c r="A735" s="259"/>
      <c r="B735" s="259"/>
      <c r="C735" s="259"/>
      <c r="D735" s="259"/>
      <c r="E735" s="259"/>
      <c r="F735" s="270"/>
      <c r="G735" s="259"/>
      <c r="H735" s="259"/>
      <c r="I735" s="259"/>
      <c r="J735" s="259"/>
    </row>
    <row r="736" spans="1:10">
      <c r="A736" s="259"/>
      <c r="B736" s="259"/>
      <c r="C736" s="259"/>
      <c r="D736" s="259"/>
      <c r="E736" s="259"/>
      <c r="F736" s="270"/>
      <c r="G736" s="259"/>
      <c r="H736" s="259"/>
      <c r="I736" s="259"/>
      <c r="J736" s="259"/>
    </row>
    <row r="737" spans="1:10">
      <c r="A737" s="259"/>
      <c r="B737" s="259"/>
      <c r="C737" s="259"/>
      <c r="D737" s="259"/>
      <c r="E737" s="259"/>
      <c r="F737" s="270"/>
      <c r="G737" s="259"/>
      <c r="H737" s="259"/>
      <c r="I737" s="259"/>
      <c r="J737" s="259"/>
    </row>
    <row r="738" spans="1:10">
      <c r="A738" s="259"/>
      <c r="B738" s="259"/>
      <c r="C738" s="259"/>
      <c r="D738" s="259"/>
      <c r="E738" s="259"/>
      <c r="F738" s="270"/>
      <c r="G738" s="259"/>
      <c r="H738" s="259"/>
      <c r="I738" s="259"/>
      <c r="J738" s="259"/>
    </row>
    <row r="739" spans="1:10">
      <c r="A739" s="259"/>
      <c r="B739" s="259"/>
      <c r="C739" s="259"/>
      <c r="D739" s="259"/>
      <c r="E739" s="259"/>
      <c r="F739" s="270"/>
      <c r="G739" s="259"/>
      <c r="H739" s="259"/>
      <c r="I739" s="259"/>
      <c r="J739" s="259"/>
    </row>
    <row r="740" spans="1:10">
      <c r="A740" s="259"/>
      <c r="B740" s="259"/>
      <c r="C740" s="259"/>
      <c r="D740" s="259"/>
      <c r="E740" s="259"/>
      <c r="F740" s="270"/>
      <c r="G740" s="259"/>
      <c r="H740" s="259"/>
      <c r="I740" s="259"/>
      <c r="J740" s="259"/>
    </row>
    <row r="741" spans="1:10">
      <c r="A741" s="259"/>
      <c r="B741" s="259"/>
      <c r="C741" s="259"/>
      <c r="D741" s="259"/>
      <c r="E741" s="259"/>
      <c r="F741" s="270"/>
      <c r="G741" s="259"/>
      <c r="H741" s="259"/>
      <c r="I741" s="259"/>
      <c r="J741" s="259"/>
    </row>
    <row r="742" spans="1:10">
      <c r="A742" s="259"/>
      <c r="B742" s="259"/>
      <c r="C742" s="259"/>
      <c r="D742" s="259"/>
      <c r="E742" s="259"/>
      <c r="F742" s="270"/>
      <c r="G742" s="259"/>
      <c r="H742" s="259"/>
      <c r="I742" s="259"/>
      <c r="J742" s="259"/>
    </row>
    <row r="743" spans="1:10">
      <c r="A743" s="259"/>
      <c r="B743" s="259"/>
      <c r="C743" s="259"/>
      <c r="D743" s="259"/>
      <c r="E743" s="259"/>
      <c r="F743" s="270"/>
      <c r="G743" s="259"/>
      <c r="H743" s="259"/>
      <c r="I743" s="259"/>
      <c r="J743" s="259"/>
    </row>
    <row r="744" spans="1:10">
      <c r="A744" s="259"/>
      <c r="B744" s="259"/>
      <c r="C744" s="259"/>
      <c r="D744" s="259"/>
      <c r="E744" s="259"/>
      <c r="F744" s="270"/>
      <c r="G744" s="259"/>
      <c r="H744" s="259"/>
      <c r="I744" s="259"/>
      <c r="J744" s="259"/>
    </row>
    <row r="745" spans="1:10">
      <c r="A745" s="259"/>
      <c r="B745" s="259"/>
      <c r="C745" s="259"/>
      <c r="D745" s="259"/>
      <c r="E745" s="259"/>
      <c r="F745" s="270"/>
      <c r="G745" s="259"/>
      <c r="H745" s="259"/>
      <c r="I745" s="259"/>
      <c r="J745" s="259"/>
    </row>
    <row r="746" spans="1:10">
      <c r="A746" s="259"/>
      <c r="B746" s="259"/>
      <c r="C746" s="259"/>
      <c r="D746" s="259"/>
      <c r="E746" s="259"/>
      <c r="F746" s="270"/>
      <c r="G746" s="259"/>
      <c r="H746" s="259"/>
      <c r="I746" s="259"/>
      <c r="J746" s="259"/>
    </row>
    <row r="747" spans="1:10">
      <c r="A747" s="259"/>
      <c r="B747" s="259"/>
      <c r="C747" s="259"/>
      <c r="D747" s="259"/>
      <c r="E747" s="259"/>
      <c r="F747" s="270"/>
      <c r="G747" s="259"/>
      <c r="H747" s="259"/>
      <c r="I747" s="259"/>
      <c r="J747" s="259"/>
    </row>
    <row r="748" spans="1:10">
      <c r="A748" s="259"/>
      <c r="B748" s="259"/>
      <c r="C748" s="259"/>
      <c r="D748" s="259"/>
      <c r="E748" s="259"/>
      <c r="F748" s="270"/>
      <c r="G748" s="259"/>
      <c r="H748" s="259"/>
      <c r="I748" s="259"/>
      <c r="J748" s="259"/>
    </row>
    <row r="749" spans="1:10">
      <c r="A749" s="259"/>
      <c r="B749" s="259"/>
      <c r="C749" s="259"/>
      <c r="D749" s="259"/>
      <c r="E749" s="259"/>
      <c r="F749" s="270"/>
      <c r="G749" s="259"/>
      <c r="H749" s="259"/>
      <c r="I749" s="259"/>
      <c r="J749" s="259"/>
    </row>
    <row r="750" spans="1:10">
      <c r="A750" s="259"/>
      <c r="B750" s="259"/>
      <c r="C750" s="259"/>
      <c r="D750" s="259"/>
      <c r="E750" s="259"/>
      <c r="F750" s="270"/>
      <c r="G750" s="259"/>
      <c r="H750" s="259"/>
      <c r="I750" s="259"/>
      <c r="J750" s="259"/>
    </row>
    <row r="751" spans="1:10">
      <c r="A751" s="259"/>
      <c r="B751" s="259"/>
      <c r="C751" s="259"/>
      <c r="D751" s="259"/>
      <c r="E751" s="259"/>
      <c r="F751" s="270"/>
      <c r="G751" s="259"/>
      <c r="H751" s="259"/>
      <c r="I751" s="259"/>
      <c r="J751" s="259"/>
    </row>
    <row r="752" spans="1:10">
      <c r="A752" s="259"/>
      <c r="B752" s="259"/>
      <c r="C752" s="259"/>
      <c r="D752" s="259"/>
      <c r="E752" s="259"/>
      <c r="F752" s="270"/>
      <c r="G752" s="259"/>
      <c r="H752" s="259"/>
      <c r="I752" s="259"/>
      <c r="J752" s="259"/>
    </row>
    <row r="753" spans="1:10">
      <c r="A753" s="259"/>
      <c r="B753" s="259"/>
      <c r="C753" s="259"/>
      <c r="D753" s="259"/>
      <c r="E753" s="259"/>
      <c r="F753" s="270"/>
      <c r="G753" s="259"/>
      <c r="H753" s="259"/>
      <c r="I753" s="259"/>
      <c r="J753" s="259"/>
    </row>
    <row r="754" spans="1:10">
      <c r="A754" s="259"/>
      <c r="B754" s="259"/>
      <c r="C754" s="259"/>
      <c r="D754" s="259"/>
      <c r="E754" s="259"/>
      <c r="F754" s="270"/>
      <c r="G754" s="259"/>
      <c r="H754" s="259"/>
      <c r="I754" s="259"/>
      <c r="J754" s="259"/>
    </row>
    <row r="755" spans="1:10">
      <c r="A755" s="259"/>
      <c r="B755" s="259"/>
      <c r="C755" s="259"/>
      <c r="D755" s="259"/>
      <c r="E755" s="259"/>
      <c r="F755" s="270"/>
      <c r="G755" s="259"/>
      <c r="H755" s="259"/>
      <c r="I755" s="259"/>
      <c r="J755" s="259"/>
    </row>
    <row r="756" spans="1:10">
      <c r="A756" s="259"/>
      <c r="B756" s="259"/>
      <c r="C756" s="259"/>
      <c r="D756" s="259"/>
      <c r="E756" s="259"/>
      <c r="F756" s="270"/>
      <c r="G756" s="259"/>
      <c r="H756" s="259"/>
      <c r="I756" s="259"/>
      <c r="J756" s="259"/>
    </row>
    <row r="757" spans="1:10">
      <c r="A757" s="259"/>
      <c r="B757" s="259"/>
      <c r="C757" s="259"/>
      <c r="D757" s="259"/>
      <c r="E757" s="259"/>
      <c r="F757" s="270"/>
      <c r="G757" s="259"/>
      <c r="H757" s="259"/>
      <c r="I757" s="259"/>
      <c r="J757" s="259"/>
    </row>
    <row r="758" spans="1:10">
      <c r="A758" s="259"/>
      <c r="B758" s="259"/>
      <c r="C758" s="259"/>
      <c r="D758" s="259"/>
      <c r="E758" s="259"/>
      <c r="F758" s="270"/>
      <c r="G758" s="259"/>
      <c r="H758" s="259"/>
      <c r="I758" s="259"/>
      <c r="J758" s="259"/>
    </row>
    <row r="759" spans="1:10">
      <c r="A759" s="259"/>
      <c r="B759" s="259"/>
      <c r="C759" s="259"/>
      <c r="D759" s="259"/>
      <c r="E759" s="259"/>
      <c r="F759" s="270"/>
      <c r="G759" s="259"/>
      <c r="H759" s="259"/>
      <c r="I759" s="259"/>
      <c r="J759" s="259"/>
    </row>
    <row r="760" spans="1:10">
      <c r="A760" s="259"/>
      <c r="B760" s="259"/>
      <c r="C760" s="259"/>
      <c r="D760" s="259"/>
      <c r="E760" s="259"/>
      <c r="F760" s="270"/>
      <c r="G760" s="259"/>
      <c r="H760" s="259"/>
      <c r="I760" s="259"/>
      <c r="J760" s="259"/>
    </row>
    <row r="761" spans="1:10">
      <c r="A761" s="259"/>
      <c r="B761" s="259"/>
      <c r="C761" s="259"/>
      <c r="D761" s="259"/>
      <c r="E761" s="259"/>
      <c r="F761" s="270"/>
      <c r="G761" s="259"/>
      <c r="H761" s="259"/>
      <c r="I761" s="259"/>
      <c r="J761" s="259"/>
    </row>
    <row r="762" spans="1:10">
      <c r="A762" s="259"/>
      <c r="B762" s="259"/>
      <c r="C762" s="259"/>
      <c r="D762" s="259"/>
      <c r="E762" s="259"/>
      <c r="F762" s="270"/>
      <c r="G762" s="259"/>
      <c r="H762" s="259"/>
      <c r="I762" s="259"/>
      <c r="J762" s="259"/>
    </row>
    <row r="763" spans="1:10">
      <c r="A763" s="259"/>
      <c r="B763" s="259"/>
      <c r="C763" s="259"/>
      <c r="D763" s="259"/>
      <c r="E763" s="259"/>
      <c r="F763" s="270"/>
      <c r="G763" s="259"/>
      <c r="H763" s="259"/>
      <c r="I763" s="259"/>
      <c r="J763" s="259"/>
    </row>
    <row r="764" spans="1:10">
      <c r="A764" s="259"/>
      <c r="B764" s="259"/>
      <c r="C764" s="259"/>
      <c r="D764" s="259"/>
      <c r="E764" s="259"/>
      <c r="F764" s="270"/>
      <c r="G764" s="259"/>
      <c r="H764" s="259"/>
      <c r="I764" s="259"/>
      <c r="J764" s="259"/>
    </row>
    <row r="765" spans="1:10">
      <c r="A765" s="259"/>
      <c r="B765" s="259"/>
      <c r="C765" s="259"/>
      <c r="D765" s="259"/>
      <c r="E765" s="259"/>
      <c r="F765" s="270"/>
      <c r="G765" s="259"/>
      <c r="H765" s="259"/>
      <c r="I765" s="259"/>
      <c r="J765" s="259"/>
    </row>
    <row r="766" spans="1:10">
      <c r="A766" s="259"/>
      <c r="B766" s="259"/>
      <c r="C766" s="259"/>
      <c r="D766" s="259"/>
      <c r="E766" s="259"/>
      <c r="F766" s="270"/>
      <c r="G766" s="259"/>
      <c r="H766" s="259"/>
      <c r="I766" s="259"/>
      <c r="J766" s="259"/>
    </row>
    <row r="767" spans="1:10">
      <c r="A767" s="259"/>
      <c r="B767" s="259"/>
      <c r="C767" s="259"/>
      <c r="D767" s="259"/>
      <c r="E767" s="259"/>
      <c r="F767" s="270"/>
      <c r="G767" s="259"/>
      <c r="H767" s="259"/>
      <c r="I767" s="259"/>
      <c r="J767" s="259"/>
    </row>
    <row r="768" spans="1:10">
      <c r="A768" s="259"/>
      <c r="B768" s="259"/>
      <c r="C768" s="259"/>
      <c r="D768" s="259"/>
      <c r="E768" s="259"/>
      <c r="F768" s="270"/>
      <c r="G768" s="259"/>
      <c r="H768" s="259"/>
      <c r="I768" s="259"/>
      <c r="J768" s="259"/>
    </row>
    <row r="769" spans="1:10">
      <c r="A769" s="259"/>
      <c r="B769" s="259"/>
      <c r="C769" s="259"/>
      <c r="D769" s="259"/>
      <c r="E769" s="259"/>
      <c r="F769" s="270"/>
      <c r="G769" s="259"/>
      <c r="H769" s="259"/>
      <c r="I769" s="259"/>
      <c r="J769" s="259"/>
    </row>
    <row r="770" spans="1:10">
      <c r="A770" s="259"/>
      <c r="B770" s="259"/>
      <c r="C770" s="259"/>
      <c r="D770" s="259"/>
      <c r="E770" s="259"/>
      <c r="F770" s="270"/>
      <c r="G770" s="259"/>
      <c r="H770" s="259"/>
      <c r="I770" s="259"/>
      <c r="J770" s="259"/>
    </row>
    <row r="771" spans="1:10">
      <c r="A771" s="259"/>
      <c r="B771" s="259"/>
      <c r="C771" s="259"/>
      <c r="D771" s="259"/>
      <c r="E771" s="259"/>
      <c r="F771" s="270"/>
      <c r="G771" s="259"/>
      <c r="H771" s="259"/>
      <c r="I771" s="259"/>
      <c r="J771" s="259"/>
    </row>
    <row r="772" spans="1:10">
      <c r="A772" s="259"/>
      <c r="B772" s="259"/>
      <c r="C772" s="259"/>
      <c r="D772" s="259"/>
      <c r="E772" s="259"/>
      <c r="F772" s="270"/>
      <c r="G772" s="259"/>
      <c r="H772" s="259"/>
      <c r="I772" s="259"/>
      <c r="J772" s="259"/>
    </row>
    <row r="773" spans="1:10">
      <c r="A773" s="259"/>
      <c r="B773" s="259"/>
      <c r="C773" s="259"/>
      <c r="D773" s="259"/>
      <c r="E773" s="259"/>
      <c r="F773" s="270"/>
      <c r="G773" s="259"/>
      <c r="H773" s="259"/>
      <c r="I773" s="259"/>
      <c r="J773" s="259"/>
    </row>
    <row r="774" spans="1:10">
      <c r="A774" s="259"/>
      <c r="B774" s="259"/>
      <c r="C774" s="259"/>
      <c r="D774" s="259"/>
      <c r="E774" s="259"/>
      <c r="F774" s="270"/>
      <c r="G774" s="259"/>
      <c r="H774" s="259"/>
      <c r="I774" s="259"/>
      <c r="J774" s="259"/>
    </row>
    <row r="775" spans="1:10">
      <c r="A775" s="259"/>
      <c r="B775" s="259"/>
      <c r="C775" s="259"/>
      <c r="D775" s="259"/>
      <c r="E775" s="259"/>
      <c r="F775" s="270"/>
      <c r="G775" s="259"/>
      <c r="H775" s="259"/>
      <c r="I775" s="259"/>
      <c r="J775" s="259"/>
    </row>
    <row r="776" spans="1:10">
      <c r="A776" s="259"/>
      <c r="B776" s="259"/>
      <c r="C776" s="259"/>
      <c r="D776" s="259"/>
      <c r="E776" s="259"/>
      <c r="F776" s="270"/>
      <c r="G776" s="259"/>
      <c r="H776" s="259"/>
      <c r="I776" s="259"/>
      <c r="J776" s="259"/>
    </row>
    <row r="777" spans="1:10">
      <c r="A777" s="259"/>
      <c r="B777" s="259"/>
      <c r="C777" s="259"/>
      <c r="D777" s="259"/>
      <c r="E777" s="259"/>
      <c r="F777" s="270"/>
      <c r="G777" s="259"/>
      <c r="H777" s="259"/>
      <c r="I777" s="259"/>
      <c r="J777" s="259"/>
    </row>
    <row r="778" spans="1:10">
      <c r="A778" s="259"/>
      <c r="B778" s="259"/>
      <c r="C778" s="259"/>
      <c r="D778" s="259"/>
      <c r="E778" s="259"/>
      <c r="F778" s="270"/>
      <c r="G778" s="259"/>
      <c r="H778" s="259"/>
      <c r="I778" s="259"/>
      <c r="J778" s="259"/>
    </row>
    <row r="779" spans="1:10">
      <c r="A779" s="259"/>
      <c r="B779" s="259"/>
      <c r="C779" s="259"/>
      <c r="D779" s="259"/>
      <c r="E779" s="259"/>
      <c r="F779" s="270"/>
      <c r="G779" s="259"/>
      <c r="H779" s="259"/>
      <c r="I779" s="259"/>
      <c r="J779" s="259"/>
    </row>
    <row r="780" spans="1:10">
      <c r="A780" s="259"/>
      <c r="B780" s="259"/>
      <c r="C780" s="259"/>
      <c r="D780" s="259"/>
      <c r="E780" s="259"/>
      <c r="F780" s="270"/>
      <c r="G780" s="259"/>
      <c r="H780" s="259"/>
      <c r="I780" s="259"/>
      <c r="J780" s="259"/>
    </row>
    <row r="781" spans="1:10">
      <c r="A781" s="259"/>
      <c r="B781" s="259"/>
      <c r="C781" s="259"/>
      <c r="D781" s="259"/>
      <c r="E781" s="259"/>
      <c r="F781" s="270"/>
      <c r="G781" s="259"/>
      <c r="H781" s="259"/>
      <c r="I781" s="259"/>
      <c r="J781" s="259"/>
    </row>
    <row r="782" spans="1:10">
      <c r="A782" s="259"/>
      <c r="B782" s="259"/>
      <c r="C782" s="259"/>
      <c r="D782" s="259"/>
      <c r="E782" s="259"/>
      <c r="F782" s="270"/>
      <c r="G782" s="259"/>
      <c r="H782" s="259"/>
      <c r="I782" s="259"/>
      <c r="J782" s="259"/>
    </row>
    <row r="783" spans="1:10">
      <c r="A783" s="259"/>
      <c r="B783" s="259"/>
      <c r="C783" s="259"/>
      <c r="D783" s="259"/>
      <c r="E783" s="259"/>
      <c r="F783" s="270"/>
      <c r="G783" s="259"/>
      <c r="H783" s="259"/>
      <c r="I783" s="259"/>
      <c r="J783" s="259"/>
    </row>
    <row r="784" spans="1:10">
      <c r="A784" s="259"/>
      <c r="B784" s="259"/>
      <c r="C784" s="259"/>
      <c r="D784" s="259"/>
      <c r="E784" s="259"/>
      <c r="F784" s="270"/>
      <c r="G784" s="259"/>
      <c r="H784" s="259"/>
      <c r="I784" s="259"/>
      <c r="J784" s="259"/>
    </row>
    <row r="785" spans="1:10">
      <c r="A785" s="259"/>
      <c r="B785" s="259"/>
      <c r="C785" s="259"/>
      <c r="D785" s="259"/>
      <c r="E785" s="259"/>
      <c r="F785" s="270"/>
      <c r="G785" s="259"/>
      <c r="H785" s="259"/>
      <c r="I785" s="259"/>
      <c r="J785" s="259"/>
    </row>
    <row r="786" spans="1:10">
      <c r="A786" s="259"/>
      <c r="B786" s="259"/>
      <c r="C786" s="259"/>
      <c r="D786" s="259"/>
      <c r="E786" s="259"/>
      <c r="F786" s="270"/>
      <c r="G786" s="259"/>
      <c r="H786" s="259"/>
      <c r="I786" s="259"/>
      <c r="J786" s="259"/>
    </row>
    <row r="787" spans="1:10">
      <c r="A787" s="259"/>
      <c r="B787" s="259"/>
      <c r="C787" s="259"/>
      <c r="D787" s="259"/>
      <c r="E787" s="259"/>
      <c r="F787" s="270"/>
      <c r="G787" s="259"/>
      <c r="H787" s="259"/>
      <c r="I787" s="259"/>
      <c r="J787" s="259"/>
    </row>
    <row r="788" spans="1:10">
      <c r="A788" s="259"/>
      <c r="B788" s="259"/>
      <c r="C788" s="259"/>
      <c r="D788" s="259"/>
      <c r="E788" s="259"/>
      <c r="F788" s="270"/>
      <c r="G788" s="259"/>
      <c r="H788" s="259"/>
      <c r="I788" s="259"/>
      <c r="J788" s="259"/>
    </row>
    <row r="789" spans="1:10">
      <c r="A789" s="259"/>
      <c r="B789" s="259"/>
      <c r="C789" s="259"/>
      <c r="D789" s="259"/>
      <c r="E789" s="259"/>
      <c r="F789" s="270"/>
      <c r="G789" s="259"/>
      <c r="H789" s="259"/>
      <c r="I789" s="259"/>
      <c r="J789" s="259"/>
    </row>
    <row r="790" spans="1:10">
      <c r="A790" s="259"/>
      <c r="B790" s="259"/>
      <c r="C790" s="259"/>
      <c r="D790" s="259"/>
      <c r="E790" s="259"/>
      <c r="F790" s="270"/>
      <c r="G790" s="259"/>
      <c r="H790" s="259"/>
      <c r="I790" s="259"/>
      <c r="J790" s="259"/>
    </row>
    <row r="791" spans="1:10">
      <c r="A791" s="259"/>
      <c r="B791" s="259"/>
      <c r="C791" s="259"/>
      <c r="D791" s="259"/>
      <c r="E791" s="259"/>
      <c r="F791" s="270"/>
      <c r="G791" s="259"/>
      <c r="H791" s="259"/>
      <c r="I791" s="259"/>
      <c r="J791" s="259"/>
    </row>
    <row r="792" spans="1:10">
      <c r="A792" s="259"/>
      <c r="B792" s="259"/>
      <c r="C792" s="259"/>
      <c r="D792" s="259"/>
      <c r="E792" s="259"/>
      <c r="F792" s="270"/>
      <c r="G792" s="259"/>
      <c r="H792" s="259"/>
      <c r="I792" s="259"/>
      <c r="J792" s="259"/>
    </row>
    <row r="793" spans="1:10">
      <c r="A793" s="259"/>
      <c r="B793" s="259"/>
      <c r="C793" s="259"/>
      <c r="D793" s="259"/>
      <c r="E793" s="259"/>
      <c r="F793" s="270"/>
      <c r="G793" s="259"/>
      <c r="H793" s="259"/>
      <c r="I793" s="259"/>
      <c r="J793" s="259"/>
    </row>
    <row r="794" spans="1:10">
      <c r="A794" s="259"/>
      <c r="B794" s="259"/>
      <c r="C794" s="259"/>
      <c r="D794" s="259"/>
      <c r="E794" s="259"/>
      <c r="F794" s="270"/>
      <c r="G794" s="259"/>
      <c r="H794" s="259"/>
      <c r="I794" s="259"/>
      <c r="J794" s="259"/>
    </row>
    <row r="795" spans="1:10">
      <c r="A795" s="259"/>
      <c r="B795" s="259"/>
      <c r="C795" s="259"/>
      <c r="D795" s="259"/>
      <c r="E795" s="259"/>
      <c r="F795" s="270"/>
      <c r="G795" s="259"/>
      <c r="H795" s="259"/>
      <c r="I795" s="259"/>
      <c r="J795" s="259"/>
    </row>
    <row r="796" spans="1:10">
      <c r="A796" s="259"/>
      <c r="B796" s="259"/>
      <c r="C796" s="259"/>
      <c r="D796" s="259"/>
      <c r="E796" s="259"/>
      <c r="F796" s="270"/>
      <c r="G796" s="259"/>
      <c r="H796" s="259"/>
      <c r="I796" s="259"/>
      <c r="J796" s="259"/>
    </row>
    <row r="797" spans="1:10">
      <c r="A797" s="259"/>
      <c r="B797" s="259"/>
      <c r="C797" s="259"/>
      <c r="D797" s="259"/>
      <c r="E797" s="259"/>
      <c r="F797" s="270"/>
      <c r="G797" s="259"/>
      <c r="H797" s="259"/>
      <c r="I797" s="259"/>
      <c r="J797" s="259"/>
    </row>
    <row r="798" spans="1:10">
      <c r="A798" s="259"/>
      <c r="B798" s="259"/>
      <c r="C798" s="259"/>
      <c r="D798" s="259"/>
      <c r="E798" s="259"/>
      <c r="F798" s="270"/>
      <c r="G798" s="259"/>
      <c r="H798" s="259"/>
      <c r="I798" s="259"/>
      <c r="J798" s="259"/>
    </row>
    <row r="799" spans="1:10">
      <c r="A799" s="259"/>
      <c r="B799" s="259"/>
      <c r="C799" s="259"/>
      <c r="D799" s="259"/>
      <c r="E799" s="259"/>
      <c r="F799" s="270"/>
      <c r="G799" s="259"/>
      <c r="H799" s="259"/>
      <c r="I799" s="259"/>
      <c r="J799" s="259"/>
    </row>
    <row r="800" spans="1:10">
      <c r="A800" s="259"/>
      <c r="B800" s="259"/>
      <c r="C800" s="259"/>
      <c r="D800" s="259"/>
      <c r="E800" s="259"/>
      <c r="F800" s="270"/>
      <c r="G800" s="259"/>
      <c r="H800" s="259"/>
      <c r="I800" s="259"/>
      <c r="J800" s="259"/>
    </row>
    <row r="801" spans="1:10">
      <c r="A801" s="259"/>
      <c r="B801" s="259"/>
      <c r="C801" s="259"/>
      <c r="D801" s="259"/>
      <c r="E801" s="259"/>
      <c r="F801" s="270"/>
      <c r="G801" s="259"/>
      <c r="H801" s="259"/>
      <c r="I801" s="259"/>
      <c r="J801" s="259"/>
    </row>
    <row r="802" spans="1:10">
      <c r="A802" s="259"/>
      <c r="B802" s="259"/>
      <c r="C802" s="259"/>
      <c r="D802" s="259"/>
      <c r="E802" s="259"/>
      <c r="F802" s="270"/>
      <c r="G802" s="259"/>
      <c r="H802" s="259"/>
      <c r="I802" s="259"/>
      <c r="J802" s="259"/>
    </row>
    <row r="803" spans="1:10">
      <c r="A803" s="259"/>
      <c r="B803" s="259"/>
      <c r="C803" s="259"/>
      <c r="D803" s="259"/>
      <c r="E803" s="259"/>
      <c r="F803" s="270"/>
      <c r="G803" s="259"/>
      <c r="H803" s="259"/>
      <c r="I803" s="259"/>
      <c r="J803" s="259"/>
    </row>
    <row r="804" spans="1:10">
      <c r="A804" s="259"/>
      <c r="B804" s="259"/>
      <c r="C804" s="259"/>
      <c r="D804" s="259"/>
      <c r="E804" s="259"/>
      <c r="F804" s="270"/>
      <c r="G804" s="259"/>
      <c r="H804" s="259"/>
      <c r="I804" s="259"/>
      <c r="J804" s="259"/>
    </row>
    <row r="805" spans="1:10">
      <c r="A805" s="259"/>
      <c r="B805" s="259"/>
      <c r="C805" s="259"/>
      <c r="D805" s="259"/>
      <c r="E805" s="259"/>
      <c r="F805" s="270"/>
      <c r="G805" s="259"/>
      <c r="H805" s="259"/>
      <c r="I805" s="259"/>
      <c r="J805" s="259"/>
    </row>
    <row r="806" spans="1:10">
      <c r="A806" s="259"/>
      <c r="B806" s="259"/>
      <c r="C806" s="259"/>
      <c r="D806" s="259"/>
      <c r="E806" s="259"/>
      <c r="F806" s="270"/>
      <c r="G806" s="259"/>
      <c r="H806" s="259"/>
      <c r="I806" s="259"/>
      <c r="J806" s="259"/>
    </row>
    <row r="807" spans="1:10">
      <c r="A807" s="259"/>
      <c r="B807" s="259"/>
      <c r="C807" s="259"/>
      <c r="D807" s="259"/>
      <c r="E807" s="259"/>
      <c r="F807" s="270"/>
      <c r="G807" s="259"/>
      <c r="H807" s="259"/>
      <c r="I807" s="259"/>
      <c r="J807" s="259"/>
    </row>
    <row r="808" spans="1:10">
      <c r="A808" s="259"/>
      <c r="B808" s="259"/>
      <c r="C808" s="259"/>
      <c r="D808" s="259"/>
      <c r="E808" s="259"/>
      <c r="F808" s="270"/>
      <c r="G808" s="259"/>
      <c r="H808" s="259"/>
      <c r="I808" s="259"/>
      <c r="J808" s="259"/>
    </row>
    <row r="809" spans="1:10">
      <c r="A809" s="259"/>
      <c r="B809" s="259"/>
      <c r="C809" s="259"/>
      <c r="D809" s="259"/>
      <c r="E809" s="259"/>
      <c r="F809" s="270"/>
      <c r="G809" s="259"/>
      <c r="H809" s="259"/>
      <c r="I809" s="259"/>
      <c r="J809" s="259"/>
    </row>
    <row r="810" spans="1:10">
      <c r="A810" s="259"/>
      <c r="B810" s="259"/>
      <c r="C810" s="259"/>
      <c r="D810" s="259"/>
      <c r="E810" s="259"/>
      <c r="F810" s="270"/>
      <c r="G810" s="259"/>
      <c r="H810" s="259"/>
      <c r="I810" s="259"/>
      <c r="J810" s="259"/>
    </row>
    <row r="811" spans="1:10">
      <c r="A811" s="259"/>
      <c r="B811" s="259"/>
      <c r="C811" s="259"/>
      <c r="D811" s="259"/>
      <c r="E811" s="259"/>
      <c r="F811" s="270"/>
      <c r="G811" s="259"/>
      <c r="H811" s="259"/>
      <c r="I811" s="259"/>
      <c r="J811" s="259"/>
    </row>
    <row r="812" spans="1:10">
      <c r="A812" s="259"/>
      <c r="B812" s="259"/>
      <c r="C812" s="259"/>
      <c r="D812" s="259"/>
      <c r="E812" s="259"/>
      <c r="F812" s="270"/>
      <c r="G812" s="259"/>
      <c r="H812" s="259"/>
      <c r="I812" s="259"/>
      <c r="J812" s="259"/>
    </row>
    <row r="813" spans="1:10">
      <c r="A813" s="259"/>
      <c r="B813" s="259"/>
      <c r="C813" s="259"/>
      <c r="D813" s="259"/>
      <c r="E813" s="259"/>
      <c r="F813" s="270"/>
      <c r="G813" s="259"/>
      <c r="H813" s="259"/>
      <c r="I813" s="259"/>
      <c r="J813" s="259"/>
    </row>
    <row r="814" spans="1:10">
      <c r="A814" s="259"/>
      <c r="B814" s="259"/>
      <c r="C814" s="259"/>
      <c r="D814" s="259"/>
      <c r="E814" s="259"/>
      <c r="F814" s="270"/>
      <c r="G814" s="259"/>
      <c r="H814" s="259"/>
      <c r="I814" s="259"/>
      <c r="J814" s="259"/>
    </row>
    <row r="815" spans="1:10">
      <c r="A815" s="259"/>
      <c r="B815" s="259"/>
      <c r="C815" s="259"/>
      <c r="D815" s="259"/>
      <c r="E815" s="259"/>
      <c r="F815" s="270"/>
      <c r="G815" s="259"/>
      <c r="H815" s="259"/>
      <c r="I815" s="259"/>
      <c r="J815" s="259"/>
    </row>
    <row r="816" spans="1:10">
      <c r="A816" s="259"/>
      <c r="B816" s="259"/>
      <c r="C816" s="259"/>
      <c r="D816" s="259"/>
      <c r="E816" s="259"/>
      <c r="F816" s="270"/>
      <c r="G816" s="259"/>
      <c r="H816" s="259"/>
      <c r="I816" s="259"/>
      <c r="J816" s="259"/>
    </row>
    <row r="817" spans="1:10">
      <c r="A817" s="259"/>
      <c r="B817" s="259"/>
      <c r="C817" s="259"/>
      <c r="D817" s="259"/>
      <c r="E817" s="259"/>
      <c r="F817" s="270"/>
      <c r="G817" s="259"/>
      <c r="H817" s="259"/>
      <c r="I817" s="259"/>
      <c r="J817" s="259"/>
    </row>
    <row r="818" spans="1:10">
      <c r="A818" s="259"/>
      <c r="B818" s="259"/>
      <c r="C818" s="259"/>
      <c r="D818" s="259"/>
      <c r="E818" s="259"/>
      <c r="F818" s="270"/>
      <c r="G818" s="259"/>
      <c r="H818" s="259"/>
      <c r="I818" s="259"/>
      <c r="J818" s="259"/>
    </row>
    <row r="819" spans="1:10">
      <c r="A819" s="259"/>
      <c r="B819" s="259"/>
      <c r="C819" s="259"/>
      <c r="D819" s="259"/>
      <c r="E819" s="259"/>
      <c r="F819" s="270"/>
      <c r="G819" s="259"/>
      <c r="H819" s="259"/>
      <c r="I819" s="259"/>
      <c r="J819" s="259"/>
    </row>
    <row r="820" spans="1:10">
      <c r="A820" s="259"/>
      <c r="B820" s="259"/>
      <c r="C820" s="259"/>
      <c r="D820" s="259"/>
      <c r="E820" s="259"/>
      <c r="F820" s="270"/>
      <c r="G820" s="259"/>
      <c r="H820" s="259"/>
      <c r="I820" s="259"/>
      <c r="J820" s="259"/>
    </row>
    <row r="821" spans="1:10">
      <c r="A821" s="259"/>
      <c r="B821" s="259"/>
      <c r="C821" s="259"/>
      <c r="D821" s="259"/>
      <c r="E821" s="259"/>
      <c r="F821" s="270"/>
      <c r="G821" s="259"/>
      <c r="H821" s="259"/>
      <c r="I821" s="259"/>
      <c r="J821" s="259"/>
    </row>
    <row r="822" spans="1:10">
      <c r="A822" s="259"/>
      <c r="B822" s="259"/>
      <c r="C822" s="259"/>
      <c r="D822" s="259"/>
      <c r="E822" s="259"/>
      <c r="F822" s="270"/>
      <c r="G822" s="259"/>
      <c r="H822" s="259"/>
      <c r="I822" s="259"/>
      <c r="J822" s="259"/>
    </row>
    <row r="823" spans="1:10">
      <c r="A823" s="259"/>
      <c r="B823" s="259"/>
      <c r="C823" s="259"/>
      <c r="D823" s="259"/>
      <c r="E823" s="259"/>
      <c r="F823" s="270"/>
      <c r="G823" s="259"/>
      <c r="H823" s="259"/>
      <c r="I823" s="259"/>
      <c r="J823" s="259"/>
    </row>
    <row r="824" spans="1:10">
      <c r="A824" s="259"/>
      <c r="B824" s="259"/>
      <c r="C824" s="259"/>
      <c r="D824" s="259"/>
      <c r="E824" s="259"/>
      <c r="F824" s="270"/>
      <c r="G824" s="259"/>
      <c r="H824" s="259"/>
      <c r="I824" s="259"/>
      <c r="J824" s="259"/>
    </row>
    <row r="825" spans="1:10">
      <c r="A825" s="259"/>
      <c r="B825" s="259"/>
      <c r="C825" s="259"/>
      <c r="D825" s="259"/>
      <c r="E825" s="259"/>
      <c r="F825" s="270"/>
      <c r="G825" s="259"/>
      <c r="H825" s="259"/>
      <c r="I825" s="259"/>
      <c r="J825" s="259"/>
    </row>
    <row r="826" spans="1:10">
      <c r="A826" s="259"/>
      <c r="B826" s="259"/>
      <c r="C826" s="259"/>
      <c r="D826" s="259"/>
      <c r="E826" s="259"/>
      <c r="F826" s="270"/>
      <c r="G826" s="259"/>
      <c r="H826" s="259"/>
      <c r="I826" s="259"/>
      <c r="J826" s="259"/>
    </row>
    <row r="827" spans="1:10">
      <c r="A827" s="259"/>
      <c r="B827" s="259"/>
      <c r="C827" s="259"/>
      <c r="D827" s="259"/>
      <c r="E827" s="259"/>
      <c r="F827" s="270"/>
      <c r="G827" s="259"/>
      <c r="H827" s="259"/>
      <c r="I827" s="259"/>
      <c r="J827" s="259"/>
    </row>
    <row r="828" spans="1:10">
      <c r="A828" s="259"/>
      <c r="B828" s="259"/>
      <c r="C828" s="259"/>
      <c r="D828" s="259"/>
      <c r="E828" s="259"/>
      <c r="F828" s="270"/>
      <c r="G828" s="259"/>
      <c r="H828" s="259"/>
      <c r="I828" s="259"/>
      <c r="J828" s="259"/>
    </row>
    <row r="829" spans="1:10">
      <c r="A829" s="259"/>
      <c r="B829" s="259"/>
      <c r="C829" s="259"/>
      <c r="D829" s="259"/>
      <c r="E829" s="259"/>
      <c r="F829" s="270"/>
      <c r="G829" s="259"/>
      <c r="H829" s="259"/>
      <c r="I829" s="259"/>
      <c r="J829" s="259"/>
    </row>
    <row r="830" spans="1:10">
      <c r="A830" s="259"/>
      <c r="B830" s="259"/>
      <c r="C830" s="259"/>
      <c r="D830" s="259"/>
      <c r="E830" s="259"/>
      <c r="F830" s="270"/>
      <c r="G830" s="259"/>
      <c r="H830" s="259"/>
      <c r="I830" s="259"/>
      <c r="J830" s="259"/>
    </row>
    <row r="831" spans="1:10">
      <c r="A831" s="259"/>
      <c r="B831" s="259"/>
      <c r="C831" s="259"/>
      <c r="D831" s="259"/>
      <c r="E831" s="259"/>
      <c r="F831" s="270"/>
      <c r="G831" s="259"/>
      <c r="H831" s="259"/>
      <c r="I831" s="259"/>
      <c r="J831" s="259"/>
    </row>
    <row r="832" spans="1:10">
      <c r="A832" s="259"/>
      <c r="B832" s="259"/>
      <c r="C832" s="259"/>
      <c r="D832" s="259"/>
      <c r="E832" s="259"/>
      <c r="F832" s="270"/>
      <c r="G832" s="259"/>
      <c r="H832" s="259"/>
      <c r="I832" s="259"/>
      <c r="J832" s="259"/>
    </row>
    <row r="833" spans="1:10">
      <c r="A833" s="259"/>
      <c r="B833" s="259"/>
      <c r="C833" s="259"/>
      <c r="D833" s="259"/>
      <c r="E833" s="259"/>
      <c r="F833" s="270"/>
      <c r="G833" s="259"/>
      <c r="H833" s="259"/>
      <c r="I833" s="259"/>
      <c r="J833" s="259"/>
    </row>
    <row r="834" spans="1:10">
      <c r="A834" s="259"/>
      <c r="B834" s="259"/>
      <c r="C834" s="259"/>
      <c r="D834" s="259"/>
      <c r="E834" s="259"/>
      <c r="F834" s="270"/>
      <c r="G834" s="259"/>
      <c r="H834" s="259"/>
      <c r="I834" s="259"/>
      <c r="J834" s="259"/>
    </row>
    <row r="835" spans="1:10">
      <c r="A835" s="259"/>
      <c r="B835" s="259"/>
      <c r="C835" s="259"/>
      <c r="D835" s="259"/>
      <c r="E835" s="259"/>
      <c r="F835" s="270"/>
      <c r="G835" s="259"/>
      <c r="H835" s="259"/>
      <c r="I835" s="259"/>
      <c r="J835" s="259"/>
    </row>
    <row r="836" spans="1:10">
      <c r="A836" s="259"/>
      <c r="B836" s="259"/>
      <c r="C836" s="259"/>
      <c r="D836" s="259"/>
      <c r="E836" s="259"/>
      <c r="F836" s="270"/>
      <c r="G836" s="259"/>
      <c r="H836" s="259"/>
      <c r="I836" s="259"/>
      <c r="J836" s="259"/>
    </row>
    <row r="837" spans="1:10">
      <c r="A837" s="259"/>
      <c r="B837" s="259"/>
      <c r="C837" s="259"/>
      <c r="D837" s="259"/>
      <c r="E837" s="259"/>
      <c r="F837" s="270"/>
      <c r="G837" s="259"/>
      <c r="H837" s="259"/>
      <c r="I837" s="259"/>
      <c r="J837" s="259"/>
    </row>
    <row r="838" spans="1:10">
      <c r="A838" s="259"/>
      <c r="B838" s="259"/>
      <c r="C838" s="259"/>
      <c r="D838" s="259"/>
      <c r="E838" s="259"/>
      <c r="F838" s="270"/>
      <c r="G838" s="259"/>
      <c r="H838" s="259"/>
      <c r="I838" s="259"/>
      <c r="J838" s="259"/>
    </row>
    <row r="839" spans="1:10">
      <c r="A839" s="259"/>
      <c r="B839" s="259"/>
      <c r="C839" s="259"/>
      <c r="D839" s="259"/>
      <c r="E839" s="259"/>
      <c r="F839" s="270"/>
      <c r="G839" s="259"/>
      <c r="H839" s="259"/>
      <c r="I839" s="259"/>
      <c r="J839" s="259"/>
    </row>
    <row r="840" spans="1:10">
      <c r="A840" s="259"/>
      <c r="B840" s="259"/>
      <c r="C840" s="259"/>
      <c r="D840" s="259"/>
      <c r="E840" s="259"/>
      <c r="F840" s="270"/>
      <c r="G840" s="259"/>
      <c r="H840" s="259"/>
      <c r="I840" s="259"/>
      <c r="J840" s="259"/>
    </row>
    <row r="841" spans="1:10">
      <c r="A841" s="259"/>
      <c r="B841" s="259"/>
      <c r="C841" s="259"/>
      <c r="D841" s="259"/>
      <c r="E841" s="259"/>
      <c r="F841" s="270"/>
      <c r="G841" s="259"/>
      <c r="H841" s="259"/>
      <c r="I841" s="259"/>
      <c r="J841" s="259"/>
    </row>
    <row r="842" spans="1:10">
      <c r="A842" s="259"/>
      <c r="B842" s="259"/>
      <c r="C842" s="259"/>
      <c r="D842" s="259"/>
      <c r="E842" s="259"/>
      <c r="F842" s="270"/>
      <c r="G842" s="259"/>
      <c r="H842" s="259"/>
      <c r="I842" s="259"/>
      <c r="J842" s="259"/>
    </row>
    <row r="843" spans="1:10">
      <c r="A843" s="259"/>
      <c r="B843" s="259"/>
      <c r="C843" s="259"/>
      <c r="D843" s="259"/>
      <c r="E843" s="259"/>
      <c r="F843" s="270"/>
      <c r="G843" s="259"/>
      <c r="H843" s="259"/>
      <c r="I843" s="259"/>
      <c r="J843" s="259"/>
    </row>
    <row r="844" spans="1:10">
      <c r="A844" s="259"/>
      <c r="B844" s="259"/>
      <c r="C844" s="259"/>
      <c r="D844" s="259"/>
      <c r="E844" s="259"/>
      <c r="F844" s="270"/>
      <c r="G844" s="259"/>
      <c r="H844" s="259"/>
      <c r="I844" s="259"/>
      <c r="J844" s="259"/>
    </row>
    <row r="845" spans="1:10">
      <c r="A845" s="259"/>
      <c r="B845" s="259"/>
      <c r="C845" s="259"/>
      <c r="D845" s="259"/>
      <c r="E845" s="259"/>
      <c r="F845" s="270"/>
      <c r="G845" s="259"/>
      <c r="H845" s="259"/>
      <c r="I845" s="259"/>
      <c r="J845" s="259"/>
    </row>
    <row r="846" spans="1:10">
      <c r="A846" s="259"/>
      <c r="B846" s="259"/>
      <c r="C846" s="259"/>
      <c r="D846" s="259"/>
      <c r="E846" s="259"/>
      <c r="F846" s="270"/>
      <c r="G846" s="259"/>
      <c r="H846" s="259"/>
      <c r="I846" s="259"/>
      <c r="J846" s="259"/>
    </row>
    <row r="847" spans="1:10">
      <c r="A847" s="259"/>
      <c r="B847" s="259"/>
      <c r="C847" s="259"/>
      <c r="D847" s="259"/>
      <c r="E847" s="259"/>
      <c r="F847" s="270"/>
      <c r="G847" s="259"/>
      <c r="H847" s="259"/>
      <c r="I847" s="259"/>
      <c r="J847" s="259"/>
    </row>
    <row r="848" spans="1:10">
      <c r="A848" s="259"/>
      <c r="B848" s="259"/>
      <c r="C848" s="259"/>
      <c r="D848" s="259"/>
      <c r="E848" s="259"/>
      <c r="F848" s="270"/>
      <c r="G848" s="259"/>
      <c r="H848" s="259"/>
      <c r="I848" s="259"/>
      <c r="J848" s="259"/>
    </row>
    <row r="849" spans="1:10">
      <c r="A849" s="259"/>
      <c r="B849" s="259"/>
      <c r="C849" s="259"/>
      <c r="D849" s="259"/>
      <c r="E849" s="259"/>
      <c r="F849" s="270"/>
      <c r="G849" s="259"/>
      <c r="H849" s="259"/>
      <c r="I849" s="259"/>
      <c r="J849" s="259"/>
    </row>
    <row r="850" spans="1:10">
      <c r="A850" s="259"/>
      <c r="B850" s="259"/>
      <c r="C850" s="259"/>
      <c r="D850" s="259"/>
      <c r="E850" s="259"/>
      <c r="F850" s="270"/>
      <c r="G850" s="259"/>
      <c r="H850" s="259"/>
      <c r="I850" s="259"/>
      <c r="J850" s="259"/>
    </row>
    <row r="851" spans="1:10">
      <c r="A851" s="259"/>
      <c r="B851" s="259"/>
      <c r="C851" s="259"/>
      <c r="D851" s="259"/>
      <c r="E851" s="259"/>
      <c r="F851" s="270"/>
      <c r="G851" s="259"/>
      <c r="H851" s="259"/>
      <c r="I851" s="259"/>
      <c r="J851" s="259"/>
    </row>
    <row r="852" spans="1:10">
      <c r="A852" s="259"/>
      <c r="B852" s="259"/>
      <c r="C852" s="259"/>
      <c r="D852" s="259"/>
      <c r="E852" s="259"/>
      <c r="F852" s="270"/>
      <c r="G852" s="259"/>
      <c r="H852" s="259"/>
      <c r="I852" s="259"/>
      <c r="J852" s="259"/>
    </row>
    <row r="853" spans="1:10">
      <c r="A853" s="259"/>
      <c r="B853" s="259"/>
      <c r="C853" s="259"/>
      <c r="D853" s="259"/>
      <c r="E853" s="259"/>
      <c r="F853" s="270"/>
      <c r="G853" s="259"/>
      <c r="H853" s="259"/>
      <c r="I853" s="259"/>
      <c r="J853" s="259"/>
    </row>
    <row r="854" spans="1:10">
      <c r="A854" s="259"/>
      <c r="B854" s="259"/>
      <c r="C854" s="259"/>
      <c r="D854" s="259"/>
      <c r="E854" s="259"/>
      <c r="F854" s="270"/>
      <c r="G854" s="259"/>
      <c r="H854" s="259"/>
      <c r="I854" s="259"/>
      <c r="J854" s="259"/>
    </row>
    <row r="855" spans="1:10">
      <c r="A855" s="259"/>
      <c r="B855" s="259"/>
      <c r="C855" s="259"/>
      <c r="D855" s="259"/>
      <c r="E855" s="259"/>
      <c r="F855" s="270"/>
      <c r="G855" s="259"/>
      <c r="H855" s="259"/>
      <c r="I855" s="259"/>
      <c r="J855" s="259"/>
    </row>
    <row r="856" spans="1:10">
      <c r="A856" s="259"/>
      <c r="B856" s="259"/>
      <c r="C856" s="259"/>
      <c r="D856" s="259"/>
      <c r="E856" s="259"/>
      <c r="F856" s="270"/>
      <c r="G856" s="259"/>
      <c r="H856" s="259"/>
      <c r="I856" s="259"/>
      <c r="J856" s="259"/>
    </row>
    <row r="857" spans="1:10">
      <c r="A857" s="259"/>
      <c r="B857" s="259"/>
      <c r="C857" s="259"/>
      <c r="D857" s="259"/>
      <c r="E857" s="259"/>
      <c r="F857" s="270"/>
      <c r="G857" s="259"/>
      <c r="H857" s="259"/>
      <c r="I857" s="259"/>
      <c r="J857" s="259"/>
    </row>
    <row r="858" spans="1:10">
      <c r="A858" s="259"/>
      <c r="B858" s="259"/>
      <c r="C858" s="259"/>
      <c r="D858" s="259"/>
      <c r="E858" s="259"/>
      <c r="F858" s="270"/>
      <c r="G858" s="259"/>
      <c r="H858" s="259"/>
      <c r="I858" s="259"/>
      <c r="J858" s="259"/>
    </row>
    <row r="859" spans="1:10">
      <c r="A859" s="259"/>
      <c r="B859" s="259"/>
      <c r="C859" s="259"/>
      <c r="D859" s="259"/>
      <c r="E859" s="259"/>
      <c r="F859" s="270"/>
      <c r="G859" s="259"/>
      <c r="H859" s="259"/>
      <c r="I859" s="259"/>
      <c r="J859" s="259"/>
    </row>
    <row r="860" spans="1:10">
      <c r="A860" s="259"/>
      <c r="B860" s="259"/>
      <c r="C860" s="259"/>
      <c r="D860" s="259"/>
      <c r="E860" s="259"/>
      <c r="F860" s="270"/>
      <c r="G860" s="259"/>
      <c r="H860" s="259"/>
      <c r="I860" s="259"/>
      <c r="J860" s="259"/>
    </row>
    <row r="861" spans="1:10">
      <c r="A861" s="259"/>
      <c r="B861" s="259"/>
      <c r="C861" s="259"/>
      <c r="D861" s="259"/>
      <c r="E861" s="259"/>
      <c r="F861" s="270"/>
      <c r="G861" s="259"/>
      <c r="H861" s="259"/>
      <c r="I861" s="259"/>
      <c r="J861" s="259"/>
    </row>
    <row r="862" spans="1:10">
      <c r="A862" s="259"/>
      <c r="B862" s="259"/>
      <c r="C862" s="259"/>
      <c r="D862" s="259"/>
      <c r="E862" s="259"/>
      <c r="F862" s="270"/>
      <c r="G862" s="259"/>
      <c r="H862" s="259"/>
      <c r="I862" s="259"/>
      <c r="J862" s="259"/>
    </row>
    <row r="863" spans="1:10">
      <c r="A863" s="259"/>
      <c r="B863" s="259"/>
      <c r="C863" s="259"/>
      <c r="D863" s="259"/>
      <c r="E863" s="259"/>
      <c r="F863" s="270"/>
      <c r="G863" s="259"/>
      <c r="H863" s="259"/>
      <c r="I863" s="259"/>
      <c r="J863" s="259"/>
    </row>
    <row r="864" spans="1:10">
      <c r="A864" s="259"/>
      <c r="B864" s="259"/>
      <c r="C864" s="259"/>
      <c r="D864" s="259"/>
      <c r="E864" s="259"/>
      <c r="F864" s="270"/>
      <c r="G864" s="259"/>
      <c r="H864" s="259"/>
      <c r="I864" s="259"/>
      <c r="J864" s="259"/>
    </row>
    <row r="865" spans="1:10">
      <c r="A865" s="259"/>
      <c r="B865" s="259"/>
      <c r="C865" s="259"/>
      <c r="D865" s="259"/>
      <c r="E865" s="259"/>
      <c r="F865" s="270"/>
      <c r="G865" s="259"/>
      <c r="H865" s="259"/>
      <c r="I865" s="259"/>
      <c r="J865" s="259"/>
    </row>
    <row r="866" spans="1:10">
      <c r="A866" s="259"/>
      <c r="B866" s="259"/>
      <c r="C866" s="259"/>
      <c r="D866" s="259"/>
      <c r="E866" s="259"/>
      <c r="F866" s="270"/>
      <c r="G866" s="259"/>
      <c r="H866" s="259"/>
      <c r="I866" s="259"/>
      <c r="J866" s="259"/>
    </row>
    <row r="867" spans="1:10">
      <c r="A867" s="259"/>
      <c r="B867" s="259"/>
      <c r="C867" s="259"/>
      <c r="D867" s="259"/>
      <c r="E867" s="259"/>
      <c r="F867" s="270"/>
      <c r="G867" s="259"/>
      <c r="H867" s="259"/>
      <c r="I867" s="259"/>
      <c r="J867" s="259"/>
    </row>
    <row r="868" spans="1:10">
      <c r="A868" s="259"/>
      <c r="B868" s="259"/>
      <c r="C868" s="259"/>
      <c r="D868" s="259"/>
      <c r="E868" s="259"/>
      <c r="F868" s="270"/>
      <c r="G868" s="259"/>
      <c r="H868" s="259"/>
      <c r="I868" s="259"/>
      <c r="J868" s="259"/>
    </row>
    <row r="869" spans="1:10">
      <c r="A869" s="259"/>
      <c r="B869" s="259"/>
      <c r="C869" s="259"/>
      <c r="D869" s="259"/>
      <c r="E869" s="259"/>
      <c r="F869" s="270"/>
      <c r="G869" s="259"/>
      <c r="H869" s="259"/>
      <c r="I869" s="259"/>
      <c r="J869" s="259"/>
    </row>
    <row r="870" spans="1:10">
      <c r="A870" s="259"/>
      <c r="B870" s="259"/>
      <c r="C870" s="259"/>
      <c r="D870" s="259"/>
      <c r="E870" s="259"/>
      <c r="F870" s="270"/>
      <c r="G870" s="259"/>
      <c r="H870" s="259"/>
      <c r="I870" s="259"/>
      <c r="J870" s="259"/>
    </row>
    <row r="871" spans="1:10">
      <c r="A871" s="259"/>
      <c r="B871" s="259"/>
      <c r="C871" s="259"/>
      <c r="D871" s="259"/>
      <c r="E871" s="259"/>
      <c r="F871" s="270"/>
      <c r="G871" s="259"/>
      <c r="H871" s="259"/>
      <c r="I871" s="259"/>
      <c r="J871" s="259"/>
    </row>
    <row r="872" spans="1:10">
      <c r="A872" s="259"/>
      <c r="B872" s="259"/>
      <c r="C872" s="259"/>
      <c r="D872" s="259"/>
      <c r="E872" s="259"/>
      <c r="F872" s="270"/>
      <c r="G872" s="259"/>
      <c r="H872" s="259"/>
      <c r="I872" s="259"/>
      <c r="J872" s="259"/>
    </row>
    <row r="873" spans="1:10">
      <c r="A873" s="259"/>
      <c r="B873" s="259"/>
      <c r="C873" s="259"/>
      <c r="D873" s="259"/>
      <c r="E873" s="259"/>
      <c r="F873" s="270"/>
      <c r="G873" s="259"/>
      <c r="H873" s="259"/>
      <c r="I873" s="259"/>
      <c r="J873" s="259"/>
    </row>
    <row r="874" spans="1:10">
      <c r="A874" s="259"/>
      <c r="B874" s="259"/>
      <c r="C874" s="259"/>
      <c r="D874" s="259"/>
      <c r="E874" s="259"/>
      <c r="F874" s="270"/>
      <c r="G874" s="259"/>
      <c r="H874" s="259"/>
      <c r="I874" s="259"/>
      <c r="J874" s="259"/>
    </row>
    <row r="875" spans="1:10">
      <c r="A875" s="259"/>
      <c r="B875" s="259"/>
      <c r="C875" s="259"/>
      <c r="D875" s="259"/>
      <c r="E875" s="259"/>
      <c r="F875" s="270"/>
      <c r="G875" s="259"/>
      <c r="H875" s="259"/>
      <c r="I875" s="259"/>
      <c r="J875" s="259"/>
    </row>
    <row r="876" spans="1:10">
      <c r="A876" s="259"/>
      <c r="B876" s="259"/>
      <c r="C876" s="259"/>
      <c r="D876" s="259"/>
      <c r="E876" s="259"/>
      <c r="F876" s="270"/>
      <c r="G876" s="259"/>
      <c r="H876" s="259"/>
      <c r="I876" s="259"/>
      <c r="J876" s="259"/>
    </row>
    <row r="877" spans="1:10">
      <c r="A877" s="259"/>
      <c r="B877" s="259"/>
      <c r="C877" s="259"/>
      <c r="D877" s="259"/>
      <c r="E877" s="259"/>
      <c r="F877" s="270"/>
      <c r="G877" s="259"/>
      <c r="H877" s="259"/>
      <c r="I877" s="259"/>
      <c r="J877" s="259"/>
    </row>
    <row r="878" spans="1:10">
      <c r="A878" s="259"/>
      <c r="B878" s="259"/>
      <c r="C878" s="259"/>
      <c r="D878" s="259"/>
      <c r="E878" s="259"/>
      <c r="F878" s="270"/>
      <c r="G878" s="259"/>
      <c r="H878" s="259"/>
      <c r="I878" s="259"/>
      <c r="J878" s="259"/>
    </row>
    <row r="879" spans="1:10">
      <c r="A879" s="259"/>
      <c r="B879" s="259"/>
      <c r="C879" s="259"/>
      <c r="D879" s="259"/>
      <c r="E879" s="259"/>
      <c r="F879" s="270"/>
      <c r="G879" s="259"/>
      <c r="H879" s="259"/>
      <c r="I879" s="259"/>
      <c r="J879" s="259"/>
    </row>
    <row r="880" spans="1:10">
      <c r="A880" s="259"/>
      <c r="B880" s="259"/>
      <c r="C880" s="259"/>
      <c r="D880" s="259"/>
      <c r="E880" s="259"/>
      <c r="F880" s="270"/>
      <c r="G880" s="259"/>
      <c r="H880" s="259"/>
      <c r="I880" s="259"/>
      <c r="J880" s="259"/>
    </row>
    <row r="881" spans="1:10">
      <c r="A881" s="259"/>
      <c r="B881" s="259"/>
      <c r="C881" s="259"/>
      <c r="D881" s="259"/>
      <c r="E881" s="259"/>
      <c r="F881" s="270"/>
      <c r="G881" s="259"/>
      <c r="H881" s="259"/>
      <c r="I881" s="259"/>
      <c r="J881" s="259"/>
    </row>
    <row r="882" spans="1:10">
      <c r="A882" s="259"/>
      <c r="B882" s="259"/>
      <c r="C882" s="259"/>
      <c r="D882" s="259"/>
      <c r="E882" s="259"/>
      <c r="F882" s="270"/>
      <c r="G882" s="259"/>
      <c r="H882" s="259"/>
      <c r="I882" s="259"/>
      <c r="J882" s="259"/>
    </row>
    <row r="883" spans="1:10">
      <c r="A883" s="259"/>
      <c r="B883" s="259"/>
      <c r="C883" s="259"/>
      <c r="D883" s="259"/>
      <c r="E883" s="259"/>
      <c r="F883" s="270"/>
      <c r="G883" s="259"/>
      <c r="H883" s="259"/>
      <c r="I883" s="259"/>
      <c r="J883" s="259"/>
    </row>
    <row r="884" spans="1:10">
      <c r="A884" s="259"/>
      <c r="B884" s="259"/>
      <c r="C884" s="259"/>
      <c r="D884" s="259"/>
      <c r="E884" s="259"/>
      <c r="F884" s="270"/>
      <c r="G884" s="259"/>
      <c r="H884" s="259"/>
      <c r="I884" s="259"/>
      <c r="J884" s="259"/>
    </row>
    <row r="885" spans="1:10">
      <c r="A885" s="259"/>
      <c r="B885" s="259"/>
      <c r="C885" s="259"/>
      <c r="D885" s="259"/>
      <c r="E885" s="259"/>
      <c r="F885" s="270"/>
      <c r="G885" s="259"/>
      <c r="H885" s="259"/>
      <c r="I885" s="259"/>
      <c r="J885" s="259"/>
    </row>
    <row r="886" spans="1:10">
      <c r="A886" s="259"/>
      <c r="B886" s="259"/>
      <c r="C886" s="259"/>
      <c r="D886" s="259"/>
      <c r="E886" s="259"/>
      <c r="F886" s="270"/>
      <c r="G886" s="259"/>
      <c r="H886" s="259"/>
      <c r="I886" s="259"/>
      <c r="J886" s="259"/>
    </row>
    <row r="887" spans="1:10">
      <c r="A887" s="259"/>
      <c r="B887" s="259"/>
      <c r="C887" s="259"/>
      <c r="D887" s="259"/>
      <c r="E887" s="259"/>
      <c r="F887" s="270"/>
      <c r="G887" s="259"/>
      <c r="H887" s="259"/>
      <c r="I887" s="259"/>
      <c r="J887" s="259"/>
    </row>
    <row r="888" spans="1:10">
      <c r="A888" s="259"/>
      <c r="B888" s="259"/>
      <c r="C888" s="259"/>
      <c r="D888" s="259"/>
      <c r="E888" s="259"/>
      <c r="F888" s="270"/>
      <c r="G888" s="259"/>
      <c r="H888" s="259"/>
      <c r="I888" s="259"/>
      <c r="J888" s="259"/>
    </row>
    <row r="889" spans="1:10">
      <c r="A889" s="259"/>
      <c r="B889" s="259"/>
      <c r="C889" s="259"/>
      <c r="D889" s="259"/>
      <c r="E889" s="259"/>
      <c r="F889" s="270"/>
      <c r="G889" s="259"/>
      <c r="H889" s="259"/>
      <c r="I889" s="259"/>
      <c r="J889" s="259"/>
    </row>
    <row r="890" spans="1:10">
      <c r="A890" s="259"/>
      <c r="B890" s="259"/>
      <c r="C890" s="259"/>
      <c r="D890" s="259"/>
      <c r="E890" s="259"/>
      <c r="F890" s="270"/>
      <c r="G890" s="259"/>
      <c r="H890" s="259"/>
      <c r="I890" s="259"/>
      <c r="J890" s="259"/>
    </row>
    <row r="891" spans="1:10">
      <c r="A891" s="259"/>
      <c r="B891" s="259"/>
      <c r="C891" s="259"/>
      <c r="D891" s="259"/>
      <c r="E891" s="259"/>
      <c r="F891" s="270"/>
      <c r="G891" s="259"/>
      <c r="H891" s="259"/>
      <c r="I891" s="259"/>
      <c r="J891" s="259"/>
    </row>
    <row r="892" spans="1:10">
      <c r="A892" s="259"/>
      <c r="B892" s="259"/>
      <c r="C892" s="259"/>
      <c r="D892" s="259"/>
      <c r="E892" s="259"/>
      <c r="F892" s="270"/>
      <c r="G892" s="259"/>
      <c r="H892" s="259"/>
      <c r="I892" s="259"/>
      <c r="J892" s="259"/>
    </row>
    <row r="893" spans="1:10">
      <c r="A893" s="259"/>
      <c r="B893" s="259"/>
      <c r="C893" s="259"/>
      <c r="D893" s="259"/>
      <c r="E893" s="259"/>
      <c r="F893" s="270"/>
      <c r="G893" s="259"/>
      <c r="H893" s="259"/>
      <c r="I893" s="259"/>
      <c r="J893" s="259"/>
    </row>
    <row r="894" spans="1:10">
      <c r="A894" s="259"/>
      <c r="B894" s="259"/>
      <c r="C894" s="259"/>
      <c r="D894" s="259"/>
      <c r="E894" s="259"/>
      <c r="F894" s="270"/>
      <c r="G894" s="259"/>
      <c r="H894" s="259"/>
      <c r="I894" s="259"/>
      <c r="J894" s="259"/>
    </row>
    <row r="895" spans="1:10">
      <c r="A895" s="259"/>
      <c r="B895" s="259"/>
      <c r="C895" s="259"/>
      <c r="D895" s="259"/>
      <c r="E895" s="259"/>
      <c r="F895" s="270"/>
      <c r="G895" s="259"/>
      <c r="H895" s="259"/>
      <c r="I895" s="259"/>
      <c r="J895" s="259"/>
    </row>
    <row r="896" spans="1:10">
      <c r="A896" s="259"/>
      <c r="B896" s="259"/>
      <c r="C896" s="259"/>
      <c r="D896" s="259"/>
      <c r="E896" s="259"/>
      <c r="F896" s="270"/>
      <c r="G896" s="259"/>
      <c r="H896" s="259"/>
      <c r="I896" s="259"/>
      <c r="J896" s="259"/>
    </row>
    <row r="897" spans="1:10">
      <c r="A897" s="259"/>
      <c r="B897" s="259"/>
      <c r="C897" s="259"/>
      <c r="D897" s="259"/>
      <c r="E897" s="259"/>
      <c r="F897" s="270"/>
      <c r="G897" s="259"/>
      <c r="H897" s="259"/>
      <c r="I897" s="259"/>
      <c r="J897" s="259"/>
    </row>
    <row r="898" spans="1:10">
      <c r="A898" s="259"/>
      <c r="B898" s="259"/>
      <c r="C898" s="259"/>
      <c r="D898" s="259"/>
      <c r="E898" s="259"/>
      <c r="F898" s="270"/>
      <c r="G898" s="259"/>
      <c r="H898" s="259"/>
      <c r="I898" s="259"/>
      <c r="J898" s="259"/>
    </row>
    <row r="899" spans="1:10">
      <c r="A899" s="259"/>
      <c r="B899" s="259"/>
      <c r="C899" s="259"/>
      <c r="D899" s="259"/>
      <c r="E899" s="259"/>
      <c r="F899" s="270"/>
      <c r="G899" s="259"/>
      <c r="H899" s="259"/>
      <c r="I899" s="259"/>
      <c r="J899" s="259"/>
    </row>
    <row r="900" spans="1:10">
      <c r="A900" s="259"/>
      <c r="B900" s="259"/>
      <c r="C900" s="259"/>
      <c r="D900" s="259"/>
      <c r="E900" s="259"/>
      <c r="F900" s="270"/>
      <c r="G900" s="259"/>
      <c r="H900" s="259"/>
      <c r="I900" s="259"/>
      <c r="J900" s="259"/>
    </row>
    <row r="901" spans="1:10">
      <c r="A901" s="259"/>
      <c r="B901" s="259"/>
      <c r="C901" s="259"/>
      <c r="D901" s="259"/>
      <c r="E901" s="259"/>
      <c r="F901" s="270"/>
      <c r="G901" s="259"/>
      <c r="H901" s="259"/>
      <c r="I901" s="259"/>
      <c r="J901" s="259"/>
    </row>
    <row r="902" spans="1:10">
      <c r="A902" s="259"/>
      <c r="B902" s="259"/>
      <c r="C902" s="259"/>
      <c r="D902" s="259"/>
      <c r="E902" s="259"/>
      <c r="F902" s="270"/>
      <c r="G902" s="259"/>
      <c r="H902" s="259"/>
      <c r="I902" s="259"/>
      <c r="J902" s="259"/>
    </row>
    <row r="903" spans="1:10">
      <c r="A903" s="259"/>
      <c r="B903" s="259"/>
      <c r="C903" s="259"/>
      <c r="D903" s="259"/>
      <c r="E903" s="259"/>
      <c r="F903" s="270"/>
      <c r="G903" s="259"/>
      <c r="H903" s="259"/>
      <c r="I903" s="259"/>
      <c r="J903" s="259"/>
    </row>
    <row r="904" spans="1:10">
      <c r="A904" s="259"/>
      <c r="B904" s="259"/>
      <c r="C904" s="259"/>
      <c r="D904" s="259"/>
      <c r="E904" s="259"/>
      <c r="F904" s="270"/>
      <c r="G904" s="259"/>
      <c r="H904" s="259"/>
      <c r="I904" s="259"/>
      <c r="J904" s="259"/>
    </row>
    <row r="905" spans="1:10">
      <c r="A905" s="259"/>
      <c r="B905" s="259"/>
      <c r="C905" s="259"/>
      <c r="D905" s="259"/>
      <c r="E905" s="259"/>
      <c r="F905" s="270"/>
      <c r="G905" s="259"/>
      <c r="H905" s="259"/>
      <c r="I905" s="259"/>
      <c r="J905" s="259"/>
    </row>
    <row r="906" spans="1:10">
      <c r="A906" s="259"/>
      <c r="B906" s="259"/>
      <c r="C906" s="259"/>
      <c r="D906" s="259"/>
      <c r="E906" s="259"/>
      <c r="F906" s="270"/>
      <c r="G906" s="259"/>
      <c r="H906" s="259"/>
      <c r="I906" s="259"/>
      <c r="J906" s="259"/>
    </row>
    <row r="907" spans="1:10">
      <c r="A907" s="259"/>
      <c r="B907" s="259"/>
      <c r="C907" s="259"/>
      <c r="D907" s="259"/>
      <c r="E907" s="259"/>
      <c r="F907" s="270"/>
      <c r="G907" s="259"/>
      <c r="H907" s="259"/>
      <c r="I907" s="259"/>
      <c r="J907" s="259"/>
    </row>
    <row r="908" spans="1:10">
      <c r="A908" s="259"/>
      <c r="B908" s="259"/>
      <c r="C908" s="259"/>
      <c r="D908" s="259"/>
      <c r="E908" s="259"/>
      <c r="F908" s="270"/>
      <c r="G908" s="259"/>
      <c r="H908" s="259"/>
      <c r="I908" s="259"/>
      <c r="J908" s="259"/>
    </row>
    <row r="909" spans="1:10">
      <c r="A909" s="259"/>
      <c r="B909" s="259"/>
      <c r="C909" s="259"/>
      <c r="D909" s="259"/>
      <c r="E909" s="259"/>
      <c r="F909" s="270"/>
      <c r="G909" s="259"/>
      <c r="H909" s="259"/>
      <c r="I909" s="259"/>
      <c r="J909" s="259"/>
    </row>
    <row r="910" spans="1:10">
      <c r="A910" s="259"/>
      <c r="B910" s="259"/>
      <c r="C910" s="259"/>
      <c r="D910" s="259"/>
      <c r="E910" s="259"/>
      <c r="F910" s="270"/>
      <c r="G910" s="259"/>
      <c r="H910" s="259"/>
      <c r="I910" s="259"/>
      <c r="J910" s="259"/>
    </row>
    <row r="911" spans="1:10">
      <c r="A911" s="259"/>
      <c r="B911" s="259"/>
      <c r="C911" s="259"/>
      <c r="D911" s="259"/>
      <c r="E911" s="259"/>
      <c r="F911" s="270"/>
      <c r="G911" s="259"/>
      <c r="H911" s="259"/>
      <c r="I911" s="259"/>
      <c r="J911" s="259"/>
    </row>
    <row r="912" spans="1:10">
      <c r="A912" s="259"/>
      <c r="B912" s="259"/>
      <c r="C912" s="259"/>
      <c r="D912" s="259"/>
      <c r="E912" s="259"/>
      <c r="F912" s="270"/>
      <c r="G912" s="259"/>
      <c r="H912" s="259"/>
      <c r="I912" s="259"/>
      <c r="J912" s="259"/>
    </row>
    <row r="913" spans="1:10">
      <c r="A913" s="259"/>
      <c r="B913" s="259"/>
      <c r="C913" s="259"/>
      <c r="D913" s="259"/>
      <c r="E913" s="259"/>
      <c r="F913" s="270"/>
      <c r="G913" s="259"/>
      <c r="H913" s="259"/>
      <c r="I913" s="259"/>
      <c r="J913" s="259"/>
    </row>
    <row r="914" spans="1:10">
      <c r="A914" s="259"/>
      <c r="B914" s="259"/>
      <c r="C914" s="259"/>
      <c r="D914" s="259"/>
      <c r="E914" s="259"/>
      <c r="F914" s="270"/>
      <c r="G914" s="259"/>
      <c r="H914" s="259"/>
      <c r="I914" s="259"/>
      <c r="J914" s="259"/>
    </row>
    <row r="915" spans="1:10">
      <c r="A915" s="259"/>
      <c r="B915" s="259"/>
      <c r="C915" s="259"/>
      <c r="D915" s="259"/>
      <c r="E915" s="259"/>
      <c r="F915" s="270"/>
      <c r="G915" s="259"/>
      <c r="H915" s="259"/>
      <c r="I915" s="259"/>
      <c r="J915" s="259"/>
    </row>
    <row r="916" spans="1:10">
      <c r="A916" s="259"/>
      <c r="B916" s="259"/>
      <c r="C916" s="259"/>
      <c r="D916" s="259"/>
      <c r="E916" s="259"/>
      <c r="F916" s="270"/>
      <c r="G916" s="259"/>
      <c r="H916" s="259"/>
      <c r="I916" s="259"/>
      <c r="J916" s="259"/>
    </row>
    <row r="917" spans="1:10">
      <c r="A917" s="259"/>
      <c r="B917" s="259"/>
      <c r="C917" s="259"/>
      <c r="D917" s="259"/>
      <c r="E917" s="259"/>
      <c r="F917" s="270"/>
      <c r="G917" s="259"/>
      <c r="H917" s="259"/>
      <c r="I917" s="259"/>
      <c r="J917" s="259"/>
    </row>
    <row r="918" spans="1:10">
      <c r="A918" s="259"/>
      <c r="B918" s="259"/>
      <c r="C918" s="259"/>
      <c r="D918" s="259"/>
      <c r="E918" s="259"/>
      <c r="F918" s="270"/>
      <c r="G918" s="259"/>
      <c r="H918" s="259"/>
      <c r="I918" s="259"/>
      <c r="J918" s="259"/>
    </row>
    <row r="919" spans="1:10">
      <c r="A919" s="259"/>
      <c r="B919" s="259"/>
      <c r="C919" s="259"/>
      <c r="D919" s="259"/>
      <c r="E919" s="259"/>
      <c r="F919" s="270"/>
      <c r="G919" s="259"/>
      <c r="H919" s="259"/>
      <c r="I919" s="259"/>
      <c r="J919" s="259"/>
    </row>
    <row r="920" spans="1:10">
      <c r="A920" s="259"/>
      <c r="B920" s="259"/>
      <c r="C920" s="259"/>
      <c r="D920" s="259"/>
      <c r="E920" s="259"/>
      <c r="F920" s="270"/>
      <c r="G920" s="259"/>
      <c r="H920" s="259"/>
      <c r="I920" s="259"/>
      <c r="J920" s="259"/>
    </row>
    <row r="921" spans="1:10">
      <c r="A921" s="259"/>
      <c r="B921" s="259"/>
      <c r="C921" s="259"/>
      <c r="D921" s="259"/>
      <c r="E921" s="259"/>
      <c r="F921" s="270"/>
      <c r="G921" s="259"/>
      <c r="H921" s="259"/>
      <c r="I921" s="259"/>
      <c r="J921" s="259"/>
    </row>
    <row r="922" spans="1:10">
      <c r="A922" s="259"/>
      <c r="B922" s="259"/>
      <c r="C922" s="259"/>
      <c r="D922" s="259"/>
      <c r="E922" s="259"/>
      <c r="F922" s="270"/>
      <c r="G922" s="259"/>
      <c r="H922" s="259"/>
      <c r="I922" s="259"/>
      <c r="J922" s="259"/>
    </row>
    <row r="923" spans="1:10">
      <c r="A923" s="259"/>
      <c r="B923" s="259"/>
      <c r="C923" s="259"/>
      <c r="D923" s="259"/>
      <c r="E923" s="259"/>
      <c r="F923" s="270"/>
      <c r="G923" s="259"/>
      <c r="H923" s="259"/>
      <c r="I923" s="259"/>
      <c r="J923" s="259"/>
    </row>
    <row r="924" spans="1:10">
      <c r="A924" s="259"/>
      <c r="B924" s="259"/>
      <c r="C924" s="259"/>
      <c r="D924" s="259"/>
      <c r="E924" s="259"/>
      <c r="F924" s="270"/>
      <c r="G924" s="259"/>
      <c r="H924" s="259"/>
      <c r="I924" s="259"/>
      <c r="J924" s="259"/>
    </row>
    <row r="925" spans="1:10">
      <c r="A925" s="259"/>
      <c r="B925" s="259"/>
      <c r="C925" s="259"/>
      <c r="D925" s="259"/>
      <c r="E925" s="259"/>
      <c r="F925" s="270"/>
      <c r="G925" s="259"/>
      <c r="H925" s="259"/>
      <c r="I925" s="259"/>
      <c r="J925" s="259"/>
    </row>
    <row r="926" spans="1:10">
      <c r="A926" s="259"/>
      <c r="B926" s="259"/>
      <c r="C926" s="259"/>
      <c r="D926" s="259"/>
      <c r="E926" s="259"/>
      <c r="F926" s="270"/>
      <c r="G926" s="259"/>
      <c r="H926" s="259"/>
      <c r="I926" s="259"/>
      <c r="J926" s="259"/>
    </row>
    <row r="927" spans="1:10">
      <c r="A927" s="259"/>
      <c r="B927" s="259"/>
      <c r="C927" s="259"/>
      <c r="D927" s="259"/>
      <c r="E927" s="259"/>
      <c r="F927" s="270"/>
      <c r="G927" s="259"/>
      <c r="H927" s="259"/>
      <c r="I927" s="259"/>
      <c r="J927" s="259"/>
    </row>
    <row r="928" spans="1:10">
      <c r="A928" s="259"/>
      <c r="B928" s="259"/>
      <c r="C928" s="259"/>
      <c r="D928" s="259"/>
      <c r="E928" s="259"/>
      <c r="F928" s="270"/>
      <c r="G928" s="259"/>
      <c r="H928" s="259"/>
      <c r="I928" s="259"/>
      <c r="J928" s="259"/>
    </row>
    <row r="929" spans="1:10">
      <c r="A929" s="259"/>
      <c r="B929" s="259"/>
      <c r="C929" s="259"/>
      <c r="D929" s="259"/>
      <c r="E929" s="259"/>
      <c r="F929" s="270"/>
      <c r="G929" s="259"/>
      <c r="H929" s="259"/>
      <c r="I929" s="259"/>
      <c r="J929" s="259"/>
    </row>
    <row r="930" spans="1:10">
      <c r="A930" s="259"/>
      <c r="B930" s="259"/>
      <c r="C930" s="259"/>
      <c r="D930" s="259"/>
      <c r="E930" s="259"/>
      <c r="F930" s="270"/>
      <c r="G930" s="259"/>
      <c r="H930" s="259"/>
      <c r="I930" s="259"/>
      <c r="J930" s="259"/>
    </row>
    <row r="931" spans="1:10">
      <c r="A931" s="259"/>
      <c r="B931" s="259"/>
      <c r="C931" s="259"/>
      <c r="D931" s="259"/>
      <c r="E931" s="259"/>
      <c r="F931" s="270"/>
      <c r="G931" s="259"/>
      <c r="H931" s="259"/>
      <c r="I931" s="259"/>
      <c r="J931" s="259"/>
    </row>
    <row r="932" spans="1:10">
      <c r="A932" s="259"/>
      <c r="B932" s="259"/>
      <c r="C932" s="259"/>
      <c r="D932" s="259"/>
      <c r="E932" s="259"/>
      <c r="F932" s="270"/>
      <c r="G932" s="259"/>
      <c r="H932" s="259"/>
      <c r="I932" s="259"/>
      <c r="J932" s="259"/>
    </row>
    <row r="933" spans="1:10">
      <c r="A933" s="259"/>
      <c r="B933" s="259"/>
      <c r="C933" s="259"/>
      <c r="D933" s="259"/>
      <c r="E933" s="259"/>
      <c r="F933" s="270"/>
      <c r="G933" s="259"/>
      <c r="H933" s="259"/>
      <c r="I933" s="259"/>
      <c r="J933" s="259"/>
    </row>
    <row r="934" spans="1:10">
      <c r="A934" s="259"/>
      <c r="B934" s="259"/>
      <c r="C934" s="259"/>
      <c r="D934" s="259"/>
      <c r="E934" s="259"/>
      <c r="F934" s="270"/>
      <c r="G934" s="259"/>
      <c r="H934" s="259"/>
      <c r="I934" s="259"/>
      <c r="J934" s="259"/>
    </row>
    <row r="935" spans="1:10">
      <c r="A935" s="259"/>
      <c r="B935" s="259"/>
      <c r="C935" s="259"/>
      <c r="D935" s="259"/>
      <c r="E935" s="259"/>
      <c r="F935" s="270"/>
      <c r="G935" s="259"/>
      <c r="H935" s="259"/>
      <c r="I935" s="259"/>
      <c r="J935" s="259"/>
    </row>
    <row r="936" spans="1:10">
      <c r="A936" s="259"/>
      <c r="B936" s="259"/>
      <c r="C936" s="259"/>
      <c r="D936" s="259"/>
      <c r="E936" s="259"/>
      <c r="F936" s="270"/>
      <c r="G936" s="259"/>
      <c r="H936" s="259"/>
      <c r="I936" s="259"/>
      <c r="J936" s="259"/>
    </row>
    <row r="937" spans="1:10">
      <c r="A937" s="259"/>
      <c r="B937" s="259"/>
      <c r="C937" s="259"/>
      <c r="D937" s="259"/>
      <c r="E937" s="259"/>
      <c r="F937" s="270"/>
      <c r="G937" s="259"/>
      <c r="H937" s="259"/>
      <c r="I937" s="259"/>
      <c r="J937" s="259"/>
    </row>
    <row r="938" spans="1:10">
      <c r="A938" s="259"/>
      <c r="B938" s="259"/>
      <c r="C938" s="259"/>
      <c r="D938" s="259"/>
      <c r="E938" s="259"/>
      <c r="F938" s="270"/>
      <c r="G938" s="259"/>
      <c r="H938" s="259"/>
      <c r="I938" s="259"/>
      <c r="J938" s="259"/>
    </row>
    <row r="939" spans="1:10">
      <c r="A939" s="259"/>
      <c r="B939" s="259"/>
      <c r="C939" s="259"/>
      <c r="D939" s="259"/>
      <c r="E939" s="259"/>
      <c r="F939" s="270"/>
      <c r="G939" s="259"/>
      <c r="H939" s="259"/>
      <c r="I939" s="259"/>
      <c r="J939" s="259"/>
    </row>
    <row r="940" spans="1:10">
      <c r="A940" s="259"/>
      <c r="B940" s="259"/>
      <c r="C940" s="259"/>
      <c r="D940" s="259"/>
      <c r="E940" s="259"/>
      <c r="F940" s="270"/>
      <c r="G940" s="259"/>
      <c r="H940" s="259"/>
      <c r="I940" s="259"/>
      <c r="J940" s="259"/>
    </row>
    <row r="941" spans="1:10">
      <c r="A941" s="259"/>
      <c r="B941" s="259"/>
      <c r="C941" s="259"/>
      <c r="D941" s="259"/>
      <c r="E941" s="259"/>
      <c r="F941" s="270"/>
      <c r="G941" s="259"/>
      <c r="H941" s="259"/>
      <c r="I941" s="259"/>
      <c r="J941" s="259"/>
    </row>
    <row r="942" spans="1:10">
      <c r="A942" s="259"/>
      <c r="B942" s="259"/>
      <c r="C942" s="259"/>
      <c r="D942" s="259"/>
      <c r="E942" s="259"/>
      <c r="F942" s="270"/>
      <c r="G942" s="259"/>
      <c r="H942" s="259"/>
      <c r="I942" s="259"/>
      <c r="J942" s="259"/>
    </row>
    <row r="943" spans="1:10">
      <c r="A943" s="259"/>
      <c r="B943" s="259"/>
      <c r="C943" s="259"/>
      <c r="D943" s="259"/>
      <c r="E943" s="259"/>
      <c r="F943" s="270"/>
      <c r="G943" s="259"/>
      <c r="H943" s="259"/>
      <c r="I943" s="259"/>
      <c r="J943" s="259"/>
    </row>
    <row r="944" spans="1:10">
      <c r="A944" s="259"/>
      <c r="B944" s="259"/>
      <c r="C944" s="259"/>
      <c r="D944" s="259"/>
      <c r="E944" s="259"/>
      <c r="F944" s="270"/>
      <c r="G944" s="259"/>
      <c r="H944" s="259"/>
      <c r="I944" s="259"/>
      <c r="J944" s="259"/>
    </row>
    <row r="945" spans="1:10">
      <c r="A945" s="259"/>
      <c r="B945" s="259"/>
      <c r="C945" s="259"/>
      <c r="D945" s="259"/>
      <c r="E945" s="259"/>
      <c r="F945" s="270"/>
      <c r="G945" s="259"/>
      <c r="H945" s="259"/>
      <c r="I945" s="259"/>
      <c r="J945" s="259"/>
    </row>
    <row r="946" spans="1:10">
      <c r="A946" s="259"/>
      <c r="B946" s="259"/>
      <c r="C946" s="259"/>
      <c r="D946" s="259"/>
      <c r="E946" s="259"/>
      <c r="F946" s="270"/>
      <c r="G946" s="259"/>
      <c r="H946" s="259"/>
      <c r="I946" s="259"/>
      <c r="J946" s="259"/>
    </row>
    <row r="947" spans="1:10">
      <c r="A947" s="259"/>
      <c r="B947" s="259"/>
      <c r="C947" s="259"/>
      <c r="D947" s="259"/>
      <c r="E947" s="259"/>
      <c r="F947" s="270"/>
      <c r="G947" s="259"/>
      <c r="H947" s="259"/>
      <c r="I947" s="259"/>
      <c r="J947" s="259"/>
    </row>
    <row r="948" spans="1:10">
      <c r="A948" s="259"/>
      <c r="B948" s="259"/>
      <c r="C948" s="259"/>
      <c r="D948" s="259"/>
      <c r="E948" s="259"/>
      <c r="F948" s="270"/>
      <c r="G948" s="259"/>
      <c r="H948" s="259"/>
      <c r="I948" s="259"/>
      <c r="J948" s="259"/>
    </row>
    <row r="949" spans="1:10">
      <c r="A949" s="259"/>
      <c r="B949" s="259"/>
      <c r="C949" s="259"/>
      <c r="D949" s="259"/>
      <c r="E949" s="259"/>
      <c r="F949" s="270"/>
      <c r="G949" s="259"/>
      <c r="H949" s="259"/>
      <c r="I949" s="259"/>
      <c r="J949" s="259"/>
    </row>
    <row r="950" spans="1:10">
      <c r="A950" s="259"/>
      <c r="B950" s="259"/>
      <c r="C950" s="259"/>
      <c r="D950" s="259"/>
      <c r="E950" s="259"/>
      <c r="F950" s="270"/>
      <c r="G950" s="259"/>
      <c r="H950" s="259"/>
      <c r="I950" s="259"/>
      <c r="J950" s="259"/>
    </row>
    <row r="951" spans="1:10">
      <c r="A951" s="259"/>
      <c r="B951" s="259"/>
      <c r="C951" s="259"/>
      <c r="D951" s="259"/>
      <c r="E951" s="259"/>
      <c r="F951" s="270"/>
      <c r="G951" s="259"/>
      <c r="H951" s="259"/>
      <c r="I951" s="259"/>
      <c r="J951" s="259"/>
    </row>
    <row r="952" spans="1:10">
      <c r="A952" s="259"/>
      <c r="B952" s="259"/>
      <c r="C952" s="259"/>
      <c r="D952" s="259"/>
      <c r="E952" s="259"/>
      <c r="F952" s="270"/>
      <c r="G952" s="259"/>
      <c r="H952" s="259"/>
      <c r="I952" s="259"/>
      <c r="J952" s="259"/>
    </row>
    <row r="953" spans="1:10">
      <c r="A953" s="259"/>
      <c r="B953" s="259"/>
      <c r="C953" s="259"/>
      <c r="D953" s="259"/>
      <c r="E953" s="259"/>
      <c r="F953" s="270"/>
      <c r="G953" s="259"/>
      <c r="H953" s="259"/>
      <c r="I953" s="259"/>
      <c r="J953" s="259"/>
    </row>
    <row r="954" spans="1:10">
      <c r="A954" s="259"/>
      <c r="B954" s="259"/>
      <c r="C954" s="259"/>
      <c r="D954" s="259"/>
      <c r="E954" s="259"/>
      <c r="F954" s="270"/>
      <c r="G954" s="259"/>
      <c r="H954" s="259"/>
      <c r="I954" s="259"/>
      <c r="J954" s="259"/>
    </row>
    <row r="955" spans="1:10">
      <c r="A955" s="259"/>
      <c r="B955" s="259"/>
      <c r="C955" s="259"/>
      <c r="D955" s="259"/>
      <c r="E955" s="259"/>
      <c r="F955" s="270"/>
      <c r="G955" s="259"/>
      <c r="H955" s="259"/>
      <c r="I955" s="259"/>
      <c r="J955" s="259"/>
    </row>
    <row r="956" spans="1:10">
      <c r="A956" s="259"/>
      <c r="B956" s="259"/>
      <c r="C956" s="259"/>
      <c r="D956" s="259"/>
      <c r="E956" s="259"/>
      <c r="F956" s="270"/>
      <c r="G956" s="259"/>
      <c r="H956" s="259"/>
      <c r="I956" s="259"/>
      <c r="J956" s="259"/>
    </row>
    <row r="957" spans="1:10">
      <c r="A957" s="259"/>
      <c r="B957" s="259"/>
      <c r="C957" s="259"/>
      <c r="D957" s="259"/>
      <c r="E957" s="259"/>
      <c r="F957" s="270"/>
      <c r="G957" s="259"/>
      <c r="H957" s="259"/>
      <c r="I957" s="259"/>
      <c r="J957" s="259"/>
    </row>
    <row r="958" spans="1:10">
      <c r="A958" s="259"/>
      <c r="B958" s="259"/>
      <c r="C958" s="259"/>
      <c r="D958" s="259"/>
      <c r="E958" s="259"/>
      <c r="F958" s="270"/>
      <c r="G958" s="259"/>
      <c r="H958" s="259"/>
      <c r="I958" s="259"/>
      <c r="J958" s="259"/>
    </row>
    <row r="959" spans="1:10">
      <c r="A959" s="259"/>
      <c r="B959" s="259"/>
      <c r="C959" s="259"/>
      <c r="D959" s="259"/>
      <c r="E959" s="259"/>
      <c r="F959" s="270"/>
      <c r="G959" s="259"/>
      <c r="H959" s="259"/>
      <c r="I959" s="259"/>
      <c r="J959" s="259"/>
    </row>
    <row r="960" spans="1:10">
      <c r="A960" s="259"/>
      <c r="B960" s="259"/>
      <c r="C960" s="259"/>
      <c r="D960" s="259"/>
      <c r="E960" s="259"/>
      <c r="F960" s="270"/>
      <c r="G960" s="259"/>
      <c r="H960" s="259"/>
      <c r="I960" s="259"/>
      <c r="J960" s="259"/>
    </row>
    <row r="961" spans="1:10">
      <c r="A961" s="259"/>
      <c r="B961" s="259"/>
      <c r="C961" s="259"/>
      <c r="D961" s="259"/>
      <c r="E961" s="259"/>
      <c r="F961" s="270"/>
      <c r="G961" s="259"/>
      <c r="H961" s="259"/>
      <c r="I961" s="259"/>
      <c r="J961" s="259"/>
    </row>
    <row r="962" spans="1:10">
      <c r="A962" s="259"/>
      <c r="B962" s="259"/>
      <c r="C962" s="259"/>
      <c r="D962" s="259"/>
      <c r="E962" s="259"/>
      <c r="F962" s="270"/>
      <c r="G962" s="259"/>
      <c r="H962" s="259"/>
      <c r="I962" s="259"/>
      <c r="J962" s="259"/>
    </row>
    <row r="963" spans="1:10">
      <c r="A963" s="259"/>
      <c r="B963" s="259"/>
      <c r="C963" s="259"/>
      <c r="D963" s="259"/>
      <c r="E963" s="259"/>
      <c r="F963" s="270"/>
      <c r="G963" s="259"/>
      <c r="H963" s="259"/>
      <c r="I963" s="259"/>
      <c r="J963" s="259"/>
    </row>
    <row r="964" spans="1:10">
      <c r="A964" s="259"/>
      <c r="B964" s="259"/>
      <c r="C964" s="259"/>
      <c r="D964" s="259"/>
      <c r="E964" s="259"/>
      <c r="F964" s="270"/>
      <c r="G964" s="259"/>
      <c r="H964" s="259"/>
      <c r="I964" s="259"/>
      <c r="J964" s="259"/>
    </row>
    <row r="965" spans="1:10">
      <c r="A965" s="259"/>
      <c r="B965" s="259"/>
      <c r="C965" s="259"/>
      <c r="D965" s="259"/>
      <c r="E965" s="259"/>
      <c r="F965" s="270"/>
      <c r="G965" s="259"/>
      <c r="H965" s="259"/>
      <c r="I965" s="259"/>
      <c r="J965" s="259"/>
    </row>
    <row r="966" spans="1:10">
      <c r="A966" s="259"/>
      <c r="B966" s="259"/>
      <c r="C966" s="259"/>
      <c r="D966" s="259"/>
      <c r="E966" s="259"/>
      <c r="F966" s="270"/>
      <c r="G966" s="259"/>
      <c r="H966" s="259"/>
      <c r="I966" s="259"/>
      <c r="J966" s="259"/>
    </row>
    <row r="967" spans="1:10">
      <c r="A967" s="259"/>
      <c r="B967" s="259"/>
      <c r="C967" s="259"/>
      <c r="D967" s="259"/>
      <c r="E967" s="259"/>
      <c r="F967" s="270"/>
      <c r="G967" s="259"/>
      <c r="H967" s="259"/>
      <c r="I967" s="259"/>
      <c r="J967" s="259"/>
    </row>
    <row r="968" spans="1:10">
      <c r="A968" s="259"/>
      <c r="B968" s="259"/>
      <c r="C968" s="259"/>
      <c r="D968" s="259"/>
      <c r="E968" s="259"/>
      <c r="F968" s="270"/>
      <c r="G968" s="259"/>
      <c r="H968" s="259"/>
      <c r="I968" s="259"/>
      <c r="J968" s="259"/>
    </row>
    <row r="969" spans="1:10">
      <c r="A969" s="259"/>
      <c r="B969" s="259"/>
      <c r="C969" s="259"/>
      <c r="D969" s="259"/>
      <c r="E969" s="259"/>
      <c r="F969" s="270"/>
      <c r="G969" s="259"/>
      <c r="H969" s="259"/>
      <c r="I969" s="259"/>
      <c r="J969" s="259"/>
    </row>
    <row r="970" spans="1:10">
      <c r="A970" s="259"/>
      <c r="B970" s="259"/>
      <c r="C970" s="259"/>
      <c r="D970" s="259"/>
      <c r="E970" s="259"/>
      <c r="F970" s="270"/>
      <c r="G970" s="259"/>
      <c r="H970" s="259"/>
      <c r="I970" s="259"/>
      <c r="J970" s="259"/>
    </row>
    <row r="971" spans="1:10">
      <c r="A971" s="259"/>
      <c r="B971" s="259"/>
      <c r="C971" s="259"/>
      <c r="D971" s="259"/>
      <c r="E971" s="259"/>
      <c r="F971" s="270"/>
      <c r="G971" s="259"/>
      <c r="H971" s="259"/>
      <c r="I971" s="259"/>
      <c r="J971" s="259"/>
    </row>
    <row r="972" spans="1:10">
      <c r="A972" s="259"/>
      <c r="B972" s="259"/>
      <c r="C972" s="259"/>
      <c r="D972" s="259"/>
      <c r="E972" s="259"/>
      <c r="F972" s="270"/>
      <c r="G972" s="259"/>
      <c r="H972" s="259"/>
      <c r="I972" s="259"/>
      <c r="J972" s="259"/>
    </row>
    <row r="973" spans="1:10">
      <c r="A973" s="259"/>
      <c r="B973" s="259"/>
      <c r="C973" s="259"/>
      <c r="D973" s="259"/>
      <c r="E973" s="259"/>
      <c r="F973" s="270"/>
      <c r="G973" s="259"/>
      <c r="H973" s="259"/>
      <c r="I973" s="259"/>
      <c r="J973" s="259"/>
    </row>
    <row r="974" spans="1:10">
      <c r="A974" s="259"/>
      <c r="B974" s="259"/>
      <c r="C974" s="259"/>
      <c r="D974" s="259"/>
      <c r="E974" s="259"/>
      <c r="F974" s="270"/>
      <c r="G974" s="259"/>
      <c r="H974" s="259"/>
      <c r="I974" s="259"/>
      <c r="J974" s="259"/>
    </row>
    <row r="975" spans="1:10">
      <c r="A975" s="259"/>
      <c r="B975" s="259"/>
      <c r="C975" s="259"/>
      <c r="D975" s="259"/>
      <c r="E975" s="259"/>
      <c r="F975" s="270"/>
      <c r="G975" s="259"/>
      <c r="H975" s="259"/>
      <c r="I975" s="259"/>
      <c r="J975" s="259"/>
    </row>
    <row r="976" spans="1:10">
      <c r="A976" s="259"/>
      <c r="B976" s="259"/>
      <c r="C976" s="259"/>
      <c r="D976" s="259"/>
      <c r="E976" s="259"/>
      <c r="F976" s="270"/>
      <c r="G976" s="259"/>
      <c r="H976" s="259"/>
      <c r="I976" s="259"/>
      <c r="J976" s="259"/>
    </row>
    <row r="977" spans="1:10">
      <c r="A977" s="259"/>
      <c r="B977" s="259"/>
      <c r="C977" s="259"/>
      <c r="D977" s="259"/>
      <c r="E977" s="259"/>
      <c r="F977" s="270"/>
      <c r="G977" s="259"/>
      <c r="H977" s="259"/>
      <c r="I977" s="259"/>
      <c r="J977" s="259"/>
    </row>
    <row r="978" spans="1:10">
      <c r="A978" s="259"/>
      <c r="B978" s="259"/>
      <c r="C978" s="259"/>
      <c r="D978" s="259"/>
      <c r="E978" s="259"/>
      <c r="F978" s="270"/>
      <c r="G978" s="259"/>
      <c r="H978" s="259"/>
      <c r="I978" s="259"/>
      <c r="J978" s="259"/>
    </row>
    <row r="979" spans="1:10">
      <c r="A979" s="259"/>
      <c r="B979" s="259"/>
      <c r="C979" s="259"/>
      <c r="D979" s="259"/>
      <c r="E979" s="259"/>
      <c r="F979" s="270"/>
      <c r="G979" s="259"/>
      <c r="H979" s="259"/>
      <c r="I979" s="259"/>
      <c r="J979" s="259"/>
    </row>
    <row r="980" spans="1:10">
      <c r="A980" s="259"/>
      <c r="B980" s="259"/>
      <c r="C980" s="259"/>
      <c r="D980" s="259"/>
      <c r="E980" s="259"/>
      <c r="F980" s="270"/>
      <c r="G980" s="259"/>
      <c r="H980" s="259"/>
      <c r="I980" s="259"/>
      <c r="J980" s="259"/>
    </row>
    <row r="981" spans="1:10">
      <c r="A981" s="259"/>
      <c r="B981" s="259"/>
      <c r="C981" s="259"/>
      <c r="D981" s="259"/>
      <c r="E981" s="259"/>
      <c r="F981" s="270"/>
      <c r="G981" s="259"/>
      <c r="H981" s="259"/>
      <c r="I981" s="259"/>
      <c r="J981" s="259"/>
    </row>
    <row r="982" spans="1:10">
      <c r="A982" s="259"/>
      <c r="B982" s="259"/>
      <c r="C982" s="259"/>
      <c r="D982" s="259"/>
      <c r="E982" s="259"/>
      <c r="F982" s="270"/>
      <c r="G982" s="259"/>
      <c r="H982" s="259"/>
      <c r="I982" s="259"/>
      <c r="J982" s="259"/>
    </row>
    <row r="983" spans="1:10">
      <c r="A983" s="259"/>
      <c r="B983" s="259"/>
      <c r="C983" s="259"/>
      <c r="D983" s="259"/>
      <c r="E983" s="259"/>
      <c r="F983" s="270"/>
      <c r="G983" s="259"/>
      <c r="H983" s="259"/>
      <c r="I983" s="259"/>
      <c r="J983" s="259"/>
    </row>
    <row r="984" spans="1:10">
      <c r="A984" s="259"/>
      <c r="B984" s="259"/>
      <c r="C984" s="259"/>
      <c r="D984" s="259"/>
      <c r="E984" s="259"/>
      <c r="F984" s="270"/>
      <c r="G984" s="259"/>
      <c r="H984" s="259"/>
      <c r="I984" s="259"/>
      <c r="J984" s="259"/>
    </row>
    <row r="985" spans="1:10">
      <c r="A985" s="259"/>
      <c r="B985" s="259"/>
      <c r="C985" s="259"/>
      <c r="D985" s="259"/>
      <c r="E985" s="259"/>
      <c r="F985" s="270"/>
      <c r="G985" s="259"/>
      <c r="H985" s="259"/>
      <c r="I985" s="259"/>
      <c r="J985" s="259"/>
    </row>
    <row r="986" spans="1:10">
      <c r="A986" s="259"/>
      <c r="B986" s="259"/>
      <c r="C986" s="259"/>
      <c r="D986" s="259"/>
      <c r="E986" s="259"/>
      <c r="F986" s="270"/>
      <c r="G986" s="259"/>
      <c r="H986" s="259"/>
      <c r="I986" s="259"/>
      <c r="J986" s="259"/>
    </row>
    <row r="987" spans="1:10">
      <c r="A987" s="259"/>
      <c r="B987" s="259"/>
      <c r="C987" s="259"/>
      <c r="D987" s="259"/>
      <c r="E987" s="259"/>
      <c r="F987" s="270"/>
      <c r="G987" s="259"/>
      <c r="H987" s="259"/>
      <c r="I987" s="259"/>
      <c r="J987" s="259"/>
    </row>
    <row r="988" spans="1:10">
      <c r="A988" s="259"/>
      <c r="B988" s="259"/>
      <c r="C988" s="259"/>
      <c r="D988" s="259"/>
      <c r="E988" s="259"/>
      <c r="F988" s="270"/>
      <c r="G988" s="259"/>
      <c r="H988" s="259"/>
      <c r="I988" s="259"/>
      <c r="J988" s="259"/>
    </row>
    <row r="989" spans="1:10">
      <c r="A989" s="259"/>
      <c r="B989" s="259"/>
      <c r="C989" s="259"/>
      <c r="D989" s="259"/>
      <c r="E989" s="259"/>
      <c r="F989" s="270"/>
      <c r="G989" s="259"/>
      <c r="H989" s="259"/>
      <c r="I989" s="259"/>
      <c r="J989" s="259"/>
    </row>
    <row r="990" spans="1:10">
      <c r="A990" s="259"/>
      <c r="B990" s="259"/>
      <c r="C990" s="259"/>
      <c r="D990" s="259"/>
      <c r="E990" s="259"/>
      <c r="F990" s="270"/>
      <c r="G990" s="259"/>
      <c r="H990" s="259"/>
      <c r="I990" s="259"/>
      <c r="J990" s="259"/>
    </row>
    <row r="991" spans="1:10">
      <c r="A991" s="259"/>
      <c r="B991" s="259"/>
      <c r="C991" s="259"/>
      <c r="D991" s="259"/>
      <c r="E991" s="259"/>
      <c r="F991" s="270"/>
      <c r="G991" s="259"/>
      <c r="H991" s="259"/>
      <c r="I991" s="259"/>
      <c r="J991" s="259"/>
    </row>
    <row r="992" spans="1:10">
      <c r="A992" s="259"/>
      <c r="B992" s="259"/>
      <c r="C992" s="259"/>
      <c r="D992" s="259"/>
      <c r="E992" s="259"/>
      <c r="F992" s="270"/>
      <c r="G992" s="259"/>
      <c r="H992" s="259"/>
      <c r="I992" s="259"/>
      <c r="J992" s="259"/>
    </row>
    <row r="993" spans="1:10">
      <c r="A993" s="259"/>
      <c r="B993" s="259"/>
      <c r="C993" s="259"/>
      <c r="D993" s="259"/>
      <c r="E993" s="259"/>
      <c r="F993" s="270"/>
      <c r="G993" s="259"/>
      <c r="H993" s="259"/>
      <c r="I993" s="259"/>
      <c r="J993" s="259"/>
    </row>
    <row r="994" spans="1:10">
      <c r="A994" s="259"/>
      <c r="B994" s="259"/>
      <c r="C994" s="259"/>
      <c r="D994" s="259"/>
      <c r="E994" s="259"/>
      <c r="F994" s="270"/>
      <c r="G994" s="259"/>
      <c r="H994" s="259"/>
      <c r="I994" s="259"/>
      <c r="J994" s="259"/>
    </row>
    <row r="995" spans="1:10">
      <c r="A995" s="259"/>
      <c r="B995" s="259"/>
      <c r="C995" s="259"/>
      <c r="D995" s="259"/>
      <c r="E995" s="259"/>
      <c r="F995" s="270"/>
      <c r="G995" s="259"/>
      <c r="H995" s="259"/>
      <c r="I995" s="259"/>
      <c r="J995" s="259"/>
    </row>
    <row r="996" spans="1:10">
      <c r="A996" s="259"/>
      <c r="B996" s="259"/>
      <c r="C996" s="259"/>
      <c r="D996" s="259"/>
      <c r="E996" s="259"/>
      <c r="F996" s="270"/>
      <c r="G996" s="259"/>
      <c r="H996" s="259"/>
      <c r="I996" s="259"/>
      <c r="J996" s="259"/>
    </row>
    <row r="997" spans="1:10">
      <c r="A997" s="259"/>
      <c r="B997" s="259"/>
      <c r="C997" s="259"/>
      <c r="D997" s="259"/>
      <c r="E997" s="259"/>
      <c r="F997" s="270"/>
      <c r="G997" s="259"/>
      <c r="H997" s="259"/>
      <c r="I997" s="259"/>
      <c r="J997" s="259"/>
    </row>
    <row r="998" spans="1:10">
      <c r="A998" s="259"/>
      <c r="B998" s="259"/>
      <c r="C998" s="259"/>
      <c r="D998" s="259"/>
      <c r="E998" s="259"/>
      <c r="F998" s="270"/>
      <c r="G998" s="259"/>
      <c r="H998" s="259"/>
      <c r="I998" s="259"/>
      <c r="J998" s="259"/>
    </row>
    <row r="999" spans="1:10">
      <c r="A999" s="259"/>
      <c r="B999" s="259"/>
      <c r="C999" s="259"/>
      <c r="D999" s="259"/>
      <c r="E999" s="259"/>
      <c r="F999" s="270"/>
      <c r="G999" s="259"/>
      <c r="H999" s="259"/>
      <c r="I999" s="259"/>
      <c r="J999" s="259"/>
    </row>
    <row r="1000" spans="1:10">
      <c r="A1000" s="259"/>
      <c r="B1000" s="259"/>
      <c r="C1000" s="259"/>
      <c r="D1000" s="259"/>
      <c r="E1000" s="259"/>
      <c r="F1000" s="270"/>
      <c r="G1000" s="259"/>
      <c r="H1000" s="259"/>
      <c r="I1000" s="259"/>
      <c r="J1000" s="259"/>
    </row>
    <row r="1001" spans="1:10">
      <c r="A1001" s="259"/>
      <c r="B1001" s="259"/>
      <c r="C1001" s="259"/>
      <c r="D1001" s="259"/>
      <c r="E1001" s="259"/>
      <c r="F1001" s="270"/>
      <c r="G1001" s="259"/>
      <c r="H1001" s="259"/>
      <c r="I1001" s="259"/>
      <c r="J1001" s="259"/>
    </row>
    <row r="1002" spans="1:10">
      <c r="A1002" s="259"/>
      <c r="B1002" s="259"/>
      <c r="C1002" s="259"/>
      <c r="D1002" s="259"/>
      <c r="E1002" s="259"/>
      <c r="F1002" s="270"/>
      <c r="G1002" s="259"/>
      <c r="H1002" s="259"/>
      <c r="I1002" s="259"/>
      <c r="J1002" s="259"/>
    </row>
    <row r="1003" spans="1:10">
      <c r="A1003" s="259"/>
      <c r="B1003" s="259"/>
      <c r="C1003" s="259"/>
      <c r="D1003" s="259"/>
      <c r="E1003" s="259"/>
      <c r="F1003" s="270"/>
      <c r="G1003" s="259"/>
      <c r="H1003" s="259"/>
      <c r="I1003" s="259"/>
      <c r="J1003" s="259"/>
    </row>
    <row r="1004" spans="1:10">
      <c r="A1004" s="259"/>
      <c r="B1004" s="259"/>
      <c r="C1004" s="259"/>
      <c r="D1004" s="259"/>
      <c r="E1004" s="259"/>
      <c r="F1004" s="270"/>
      <c r="G1004" s="259"/>
      <c r="H1004" s="259"/>
      <c r="I1004" s="259"/>
      <c r="J1004" s="259"/>
    </row>
    <row r="1005" spans="1:10">
      <c r="A1005" s="259"/>
      <c r="B1005" s="259"/>
      <c r="C1005" s="259"/>
      <c r="D1005" s="259"/>
      <c r="E1005" s="259"/>
      <c r="F1005" s="270"/>
      <c r="G1005" s="259"/>
      <c r="H1005" s="259"/>
      <c r="I1005" s="259"/>
      <c r="J1005" s="259"/>
    </row>
    <row r="1006" spans="1:10">
      <c r="A1006" s="259"/>
      <c r="B1006" s="259"/>
      <c r="C1006" s="259"/>
      <c r="D1006" s="259"/>
      <c r="E1006" s="259"/>
      <c r="F1006" s="270"/>
      <c r="G1006" s="259"/>
      <c r="H1006" s="259"/>
      <c r="I1006" s="259"/>
      <c r="J1006" s="259"/>
    </row>
    <row r="1007" spans="1:10">
      <c r="A1007" s="259"/>
      <c r="B1007" s="259"/>
      <c r="C1007" s="259"/>
      <c r="D1007" s="259"/>
      <c r="E1007" s="259"/>
      <c r="F1007" s="270"/>
      <c r="G1007" s="259"/>
      <c r="H1007" s="259"/>
      <c r="I1007" s="259"/>
      <c r="J1007" s="259"/>
    </row>
    <row r="1008" spans="1:10">
      <c r="A1008" s="259"/>
      <c r="B1008" s="259"/>
      <c r="C1008" s="259"/>
      <c r="D1008" s="259"/>
      <c r="E1008" s="259"/>
      <c r="F1008" s="270"/>
      <c r="G1008" s="259"/>
      <c r="H1008" s="259"/>
      <c r="I1008" s="259"/>
      <c r="J1008" s="259"/>
    </row>
    <row r="1009" spans="1:10">
      <c r="A1009" s="259"/>
      <c r="B1009" s="259"/>
      <c r="C1009" s="259"/>
      <c r="D1009" s="259"/>
      <c r="E1009" s="259"/>
      <c r="F1009" s="270"/>
      <c r="G1009" s="259"/>
      <c r="H1009" s="259"/>
      <c r="I1009" s="259"/>
      <c r="J1009" s="259"/>
    </row>
    <row r="1010" spans="1:10">
      <c r="A1010" s="259"/>
      <c r="B1010" s="259"/>
      <c r="C1010" s="259"/>
      <c r="D1010" s="259"/>
      <c r="E1010" s="259"/>
      <c r="F1010" s="270"/>
      <c r="G1010" s="259"/>
      <c r="H1010" s="259"/>
      <c r="I1010" s="259"/>
      <c r="J1010" s="259"/>
    </row>
    <row r="1011" spans="1:10">
      <c r="A1011" s="259"/>
      <c r="B1011" s="259"/>
      <c r="C1011" s="259"/>
      <c r="D1011" s="259"/>
      <c r="E1011" s="259"/>
      <c r="F1011" s="270"/>
      <c r="G1011" s="259"/>
      <c r="H1011" s="259"/>
      <c r="I1011" s="259"/>
      <c r="J1011" s="259"/>
    </row>
    <row r="1012" spans="1:10">
      <c r="A1012" s="259"/>
      <c r="B1012" s="259"/>
      <c r="C1012" s="259"/>
      <c r="D1012" s="259"/>
      <c r="E1012" s="259"/>
      <c r="F1012" s="270"/>
      <c r="G1012" s="259"/>
      <c r="H1012" s="259"/>
      <c r="I1012" s="259"/>
      <c r="J1012" s="259"/>
    </row>
    <row r="1013" spans="1:10">
      <c r="A1013" s="259"/>
      <c r="B1013" s="259"/>
      <c r="C1013" s="259"/>
      <c r="D1013" s="259"/>
      <c r="E1013" s="259"/>
      <c r="F1013" s="270"/>
      <c r="G1013" s="259"/>
      <c r="H1013" s="259"/>
      <c r="I1013" s="259"/>
      <c r="J1013" s="259"/>
    </row>
    <row r="1014" spans="1:10">
      <c r="A1014" s="259"/>
      <c r="B1014" s="259"/>
      <c r="C1014" s="259"/>
      <c r="D1014" s="259"/>
      <c r="E1014" s="259"/>
      <c r="F1014" s="270"/>
      <c r="G1014" s="259"/>
      <c r="H1014" s="259"/>
      <c r="I1014" s="259"/>
      <c r="J1014" s="259"/>
    </row>
    <row r="1015" spans="1:10">
      <c r="A1015" s="259"/>
      <c r="B1015" s="259"/>
      <c r="C1015" s="259"/>
      <c r="D1015" s="259"/>
      <c r="E1015" s="259"/>
      <c r="F1015" s="270"/>
      <c r="G1015" s="259"/>
      <c r="H1015" s="259"/>
      <c r="I1015" s="259"/>
      <c r="J1015" s="259"/>
    </row>
    <row r="1016" spans="1:10">
      <c r="A1016" s="259"/>
      <c r="B1016" s="259"/>
      <c r="C1016" s="259"/>
      <c r="D1016" s="259"/>
      <c r="E1016" s="259"/>
      <c r="F1016" s="270"/>
      <c r="G1016" s="259"/>
      <c r="H1016" s="259"/>
      <c r="I1016" s="259"/>
      <c r="J1016" s="259"/>
    </row>
    <row r="1017" spans="1:10">
      <c r="A1017" s="259"/>
      <c r="B1017" s="259"/>
      <c r="C1017" s="259"/>
      <c r="D1017" s="259"/>
      <c r="E1017" s="259"/>
      <c r="F1017" s="270"/>
      <c r="G1017" s="259"/>
      <c r="H1017" s="259"/>
      <c r="I1017" s="259"/>
      <c r="J1017" s="259"/>
    </row>
    <row r="1018" spans="1:10">
      <c r="A1018" s="259"/>
      <c r="B1018" s="259"/>
      <c r="C1018" s="259"/>
      <c r="D1018" s="259"/>
      <c r="E1018" s="259"/>
      <c r="F1018" s="270"/>
      <c r="G1018" s="259"/>
      <c r="H1018" s="259"/>
      <c r="I1018" s="259"/>
      <c r="J1018" s="259"/>
    </row>
    <row r="1019" spans="1:10">
      <c r="A1019" s="259"/>
      <c r="B1019" s="259"/>
      <c r="C1019" s="259"/>
      <c r="D1019" s="259"/>
      <c r="E1019" s="259"/>
      <c r="F1019" s="270"/>
      <c r="G1019" s="259"/>
      <c r="H1019" s="259"/>
      <c r="I1019" s="259"/>
      <c r="J1019" s="259"/>
    </row>
    <row r="1020" spans="1:10">
      <c r="A1020" s="259"/>
      <c r="B1020" s="259"/>
      <c r="C1020" s="259"/>
      <c r="D1020" s="259"/>
      <c r="E1020" s="259"/>
      <c r="F1020" s="270"/>
      <c r="G1020" s="259"/>
      <c r="H1020" s="259"/>
      <c r="I1020" s="259"/>
      <c r="J1020" s="259"/>
    </row>
    <row r="1021" spans="1:10">
      <c r="A1021" s="259"/>
      <c r="B1021" s="259"/>
      <c r="C1021" s="259"/>
      <c r="D1021" s="259"/>
      <c r="E1021" s="259"/>
      <c r="F1021" s="270"/>
      <c r="G1021" s="259"/>
      <c r="H1021" s="259"/>
      <c r="I1021" s="259"/>
      <c r="J1021" s="259"/>
    </row>
    <row r="1022" spans="1:10">
      <c r="A1022" s="259"/>
      <c r="B1022" s="259"/>
      <c r="C1022" s="259"/>
      <c r="D1022" s="259"/>
      <c r="E1022" s="259"/>
      <c r="F1022" s="270"/>
      <c r="G1022" s="259"/>
      <c r="H1022" s="259"/>
      <c r="I1022" s="259"/>
      <c r="J1022" s="259"/>
    </row>
    <row r="1023" spans="1:10">
      <c r="A1023" s="259"/>
      <c r="B1023" s="259"/>
      <c r="C1023" s="259"/>
      <c r="D1023" s="259"/>
      <c r="E1023" s="259"/>
      <c r="F1023" s="270"/>
      <c r="G1023" s="259"/>
      <c r="H1023" s="259"/>
      <c r="I1023" s="259"/>
      <c r="J1023" s="259"/>
    </row>
    <row r="1024" spans="1:10">
      <c r="A1024" s="259"/>
      <c r="B1024" s="259"/>
      <c r="C1024" s="259"/>
      <c r="D1024" s="259"/>
      <c r="E1024" s="259"/>
      <c r="F1024" s="270"/>
      <c r="G1024" s="259"/>
      <c r="H1024" s="259"/>
      <c r="I1024" s="259"/>
      <c r="J1024" s="259"/>
    </row>
    <row r="1025" spans="1:10">
      <c r="A1025" s="259"/>
      <c r="B1025" s="259"/>
      <c r="C1025" s="259"/>
      <c r="D1025" s="259"/>
      <c r="E1025" s="259"/>
      <c r="F1025" s="270"/>
      <c r="G1025" s="259"/>
      <c r="H1025" s="259"/>
      <c r="I1025" s="259"/>
      <c r="J1025" s="259"/>
    </row>
    <row r="1026" spans="1:10">
      <c r="A1026" s="259"/>
      <c r="B1026" s="259"/>
      <c r="C1026" s="259"/>
      <c r="D1026" s="259"/>
      <c r="E1026" s="259"/>
      <c r="F1026" s="270"/>
      <c r="G1026" s="259"/>
      <c r="H1026" s="259"/>
      <c r="I1026" s="259"/>
      <c r="J1026" s="259"/>
    </row>
    <row r="1027" spans="1:10">
      <c r="A1027" s="259"/>
      <c r="B1027" s="259"/>
      <c r="C1027" s="259"/>
      <c r="D1027" s="259"/>
      <c r="E1027" s="259"/>
      <c r="F1027" s="270"/>
      <c r="G1027" s="259"/>
      <c r="H1027" s="259"/>
      <c r="I1027" s="259"/>
      <c r="J1027" s="259"/>
    </row>
    <row r="1028" spans="1:10">
      <c r="A1028" s="259"/>
      <c r="B1028" s="259"/>
      <c r="C1028" s="259"/>
      <c r="D1028" s="259"/>
      <c r="E1028" s="259"/>
      <c r="F1028" s="270"/>
      <c r="G1028" s="259"/>
      <c r="H1028" s="259"/>
      <c r="I1028" s="259"/>
      <c r="J1028" s="259"/>
    </row>
    <row r="1029" spans="1:10">
      <c r="A1029" s="259"/>
      <c r="B1029" s="259"/>
      <c r="C1029" s="259"/>
      <c r="D1029" s="259"/>
      <c r="E1029" s="259"/>
      <c r="F1029" s="270"/>
      <c r="G1029" s="259"/>
      <c r="H1029" s="259"/>
      <c r="I1029" s="259"/>
      <c r="J1029" s="259"/>
    </row>
    <row r="1030" spans="1:10">
      <c r="A1030" s="259"/>
      <c r="B1030" s="259"/>
      <c r="C1030" s="259"/>
      <c r="D1030" s="259"/>
      <c r="E1030" s="259"/>
      <c r="F1030" s="270"/>
      <c r="G1030" s="259"/>
      <c r="H1030" s="259"/>
      <c r="I1030" s="259"/>
      <c r="J1030" s="259"/>
    </row>
    <row r="1031" spans="1:10">
      <c r="A1031" s="259"/>
      <c r="B1031" s="259"/>
      <c r="C1031" s="259"/>
      <c r="D1031" s="259"/>
      <c r="E1031" s="259"/>
      <c r="F1031" s="270"/>
      <c r="G1031" s="259"/>
      <c r="H1031" s="259"/>
      <c r="I1031" s="259"/>
      <c r="J1031" s="259"/>
    </row>
    <row r="1032" spans="1:10">
      <c r="A1032" s="259"/>
      <c r="B1032" s="259"/>
      <c r="C1032" s="259"/>
      <c r="D1032" s="259"/>
      <c r="E1032" s="259"/>
      <c r="F1032" s="270"/>
      <c r="G1032" s="259"/>
      <c r="H1032" s="259"/>
      <c r="I1032" s="259"/>
      <c r="J1032" s="259"/>
    </row>
    <row r="1033" spans="1:10">
      <c r="A1033" s="259"/>
      <c r="B1033" s="259"/>
      <c r="C1033" s="259"/>
      <c r="D1033" s="259"/>
      <c r="E1033" s="259"/>
      <c r="F1033" s="270"/>
      <c r="G1033" s="259"/>
      <c r="H1033" s="259"/>
      <c r="I1033" s="259"/>
      <c r="J1033" s="259"/>
    </row>
    <row r="1034" spans="1:10">
      <c r="A1034" s="259"/>
      <c r="B1034" s="259"/>
      <c r="C1034" s="259"/>
      <c r="D1034" s="259"/>
      <c r="E1034" s="259"/>
      <c r="F1034" s="270"/>
      <c r="G1034" s="259"/>
      <c r="H1034" s="259"/>
      <c r="I1034" s="259"/>
      <c r="J1034" s="259"/>
    </row>
    <row r="1035" spans="1:10">
      <c r="A1035" s="259"/>
      <c r="B1035" s="259"/>
      <c r="C1035" s="259"/>
      <c r="D1035" s="259"/>
      <c r="E1035" s="259"/>
      <c r="F1035" s="270"/>
      <c r="G1035" s="259"/>
      <c r="H1035" s="259"/>
      <c r="I1035" s="259"/>
      <c r="J1035" s="259"/>
    </row>
    <row r="1036" spans="1:10">
      <c r="A1036" s="259"/>
      <c r="B1036" s="259"/>
      <c r="C1036" s="259"/>
      <c r="D1036" s="259"/>
      <c r="E1036" s="259"/>
      <c r="F1036" s="270"/>
      <c r="G1036" s="259"/>
      <c r="H1036" s="259"/>
      <c r="I1036" s="259"/>
      <c r="J1036" s="259"/>
    </row>
    <row r="1037" spans="1:10">
      <c r="A1037" s="259"/>
      <c r="B1037" s="259"/>
      <c r="C1037" s="259"/>
      <c r="D1037" s="259"/>
      <c r="E1037" s="259"/>
      <c r="F1037" s="270"/>
      <c r="G1037" s="259"/>
      <c r="H1037" s="259"/>
      <c r="I1037" s="259"/>
      <c r="J1037" s="259"/>
    </row>
    <row r="1038" spans="1:10">
      <c r="A1038" s="259"/>
      <c r="B1038" s="259"/>
      <c r="C1038" s="259"/>
      <c r="D1038" s="259"/>
      <c r="E1038" s="259"/>
      <c r="F1038" s="270"/>
      <c r="G1038" s="259"/>
      <c r="H1038" s="259"/>
      <c r="I1038" s="259"/>
      <c r="J1038" s="259"/>
    </row>
    <row r="1039" spans="1:10">
      <c r="A1039" s="259"/>
      <c r="B1039" s="259"/>
      <c r="C1039" s="259"/>
      <c r="D1039" s="259"/>
      <c r="E1039" s="259"/>
      <c r="F1039" s="270"/>
      <c r="G1039" s="259"/>
      <c r="H1039" s="259"/>
      <c r="I1039" s="259"/>
      <c r="J1039" s="259"/>
    </row>
    <row r="1040" spans="1:10">
      <c r="A1040" s="259"/>
      <c r="B1040" s="259"/>
      <c r="C1040" s="259"/>
      <c r="D1040" s="259"/>
      <c r="E1040" s="259"/>
      <c r="F1040" s="270"/>
      <c r="G1040" s="259"/>
      <c r="H1040" s="259"/>
      <c r="I1040" s="259"/>
      <c r="J1040" s="259"/>
    </row>
    <row r="1041" spans="1:10">
      <c r="A1041" s="259"/>
      <c r="B1041" s="259"/>
      <c r="C1041" s="259"/>
      <c r="D1041" s="259"/>
      <c r="E1041" s="259"/>
      <c r="F1041" s="270"/>
      <c r="G1041" s="259"/>
      <c r="H1041" s="259"/>
      <c r="I1041" s="259"/>
      <c r="J1041" s="259"/>
    </row>
    <row r="1042" spans="1:10">
      <c r="A1042" s="259"/>
      <c r="B1042" s="259"/>
      <c r="C1042" s="259"/>
      <c r="D1042" s="259"/>
      <c r="E1042" s="259"/>
      <c r="F1042" s="270"/>
      <c r="G1042" s="259"/>
      <c r="H1042" s="259"/>
      <c r="I1042" s="259"/>
      <c r="J1042" s="259"/>
    </row>
    <row r="1043" spans="1:10">
      <c r="A1043" s="259"/>
      <c r="B1043" s="259"/>
      <c r="C1043" s="259"/>
      <c r="D1043" s="259"/>
      <c r="E1043" s="259"/>
      <c r="F1043" s="270"/>
      <c r="G1043" s="259"/>
      <c r="H1043" s="259"/>
      <c r="I1043" s="259"/>
      <c r="J1043" s="259"/>
    </row>
    <row r="1044" spans="1:10">
      <c r="A1044" s="259"/>
      <c r="B1044" s="259"/>
      <c r="C1044" s="259"/>
      <c r="D1044" s="259"/>
      <c r="E1044" s="259"/>
      <c r="F1044" s="270"/>
      <c r="G1044" s="259"/>
      <c r="H1044" s="259"/>
      <c r="I1044" s="259"/>
      <c r="J1044" s="259"/>
    </row>
    <row r="1045" spans="1:10">
      <c r="A1045" s="259"/>
      <c r="B1045" s="259"/>
      <c r="C1045" s="259"/>
      <c r="D1045" s="259"/>
      <c r="E1045" s="259"/>
      <c r="F1045" s="270"/>
      <c r="G1045" s="259"/>
      <c r="H1045" s="259"/>
      <c r="I1045" s="259"/>
      <c r="J1045" s="259"/>
    </row>
    <row r="1046" spans="1:10">
      <c r="A1046" s="259"/>
      <c r="B1046" s="259"/>
      <c r="C1046" s="259"/>
      <c r="D1046" s="259"/>
      <c r="E1046" s="259"/>
      <c r="F1046" s="270"/>
      <c r="G1046" s="259"/>
      <c r="H1046" s="259"/>
      <c r="I1046" s="259"/>
      <c r="J1046" s="259"/>
    </row>
    <row r="1047" spans="1:10">
      <c r="A1047" s="259"/>
      <c r="B1047" s="259"/>
      <c r="C1047" s="259"/>
      <c r="D1047" s="259"/>
      <c r="E1047" s="259"/>
      <c r="F1047" s="270"/>
      <c r="G1047" s="259"/>
      <c r="H1047" s="259"/>
      <c r="I1047" s="259"/>
      <c r="J1047" s="259"/>
    </row>
    <row r="1048" spans="1:10">
      <c r="A1048" s="259"/>
      <c r="B1048" s="259"/>
      <c r="C1048" s="259"/>
      <c r="D1048" s="259"/>
      <c r="E1048" s="259"/>
      <c r="F1048" s="270"/>
      <c r="G1048" s="259"/>
      <c r="H1048" s="259"/>
      <c r="I1048" s="259"/>
      <c r="J1048" s="259"/>
    </row>
    <row r="1049" spans="1:10">
      <c r="A1049" s="259"/>
      <c r="B1049" s="259"/>
      <c r="C1049" s="259"/>
      <c r="D1049" s="259"/>
      <c r="E1049" s="259"/>
      <c r="F1049" s="270"/>
      <c r="G1049" s="259"/>
      <c r="H1049" s="259"/>
      <c r="I1049" s="259"/>
      <c r="J1049" s="259"/>
    </row>
    <row r="1050" spans="1:10">
      <c r="A1050" s="259"/>
      <c r="B1050" s="259"/>
      <c r="C1050" s="259"/>
      <c r="D1050" s="259"/>
      <c r="E1050" s="259"/>
      <c r="F1050" s="270"/>
      <c r="G1050" s="259"/>
      <c r="H1050" s="259"/>
      <c r="I1050" s="259"/>
      <c r="J1050" s="259"/>
    </row>
    <row r="1051" spans="1:10">
      <c r="A1051" s="259"/>
      <c r="B1051" s="259"/>
      <c r="C1051" s="259"/>
      <c r="D1051" s="259"/>
      <c r="E1051" s="259"/>
      <c r="F1051" s="270"/>
      <c r="G1051" s="259"/>
      <c r="H1051" s="259"/>
      <c r="I1051" s="259"/>
      <c r="J1051" s="259"/>
    </row>
    <row r="1052" spans="1:10">
      <c r="A1052" s="259"/>
      <c r="B1052" s="259"/>
      <c r="C1052" s="259"/>
      <c r="D1052" s="259"/>
      <c r="E1052" s="259"/>
      <c r="F1052" s="270"/>
      <c r="G1052" s="259"/>
      <c r="H1052" s="259"/>
      <c r="I1052" s="259"/>
      <c r="J1052" s="259"/>
    </row>
    <row r="1053" spans="1:10">
      <c r="A1053" s="259"/>
      <c r="B1053" s="259"/>
      <c r="C1053" s="259"/>
      <c r="D1053" s="259"/>
      <c r="E1053" s="259"/>
      <c r="F1053" s="270"/>
      <c r="G1053" s="259"/>
      <c r="H1053" s="259"/>
      <c r="I1053" s="259"/>
      <c r="J1053" s="259"/>
    </row>
    <row r="1054" spans="1:10">
      <c r="A1054" s="259"/>
      <c r="B1054" s="259"/>
      <c r="C1054" s="259"/>
      <c r="D1054" s="259"/>
      <c r="E1054" s="259"/>
      <c r="F1054" s="270"/>
      <c r="G1054" s="259"/>
      <c r="H1054" s="259"/>
      <c r="I1054" s="259"/>
      <c r="J1054" s="259"/>
    </row>
    <row r="1055" spans="1:10">
      <c r="A1055" s="259"/>
      <c r="B1055" s="259"/>
      <c r="C1055" s="259"/>
      <c r="D1055" s="259"/>
      <c r="E1055" s="259"/>
      <c r="F1055" s="270"/>
      <c r="G1055" s="259"/>
      <c r="H1055" s="259"/>
      <c r="I1055" s="259"/>
      <c r="J1055" s="259"/>
    </row>
    <row r="1056" spans="1:10">
      <c r="A1056" s="259"/>
      <c r="B1056" s="259"/>
      <c r="C1056" s="259"/>
      <c r="D1056" s="259"/>
      <c r="E1056" s="259"/>
      <c r="F1056" s="270"/>
      <c r="G1056" s="259"/>
      <c r="H1056" s="259"/>
      <c r="I1056" s="259"/>
      <c r="J1056" s="259"/>
    </row>
    <row r="1057" spans="1:10">
      <c r="A1057" s="259"/>
      <c r="B1057" s="259"/>
      <c r="C1057" s="259"/>
      <c r="D1057" s="259"/>
      <c r="E1057" s="259"/>
      <c r="F1057" s="270"/>
      <c r="G1057" s="259"/>
      <c r="H1057" s="259"/>
      <c r="I1057" s="259"/>
      <c r="J1057" s="259"/>
    </row>
    <row r="1058" spans="1:10">
      <c r="A1058" s="259"/>
      <c r="B1058" s="259"/>
      <c r="C1058" s="259"/>
      <c r="D1058" s="259"/>
      <c r="E1058" s="259"/>
      <c r="F1058" s="270"/>
      <c r="G1058" s="259"/>
      <c r="H1058" s="259"/>
      <c r="I1058" s="259"/>
      <c r="J1058" s="259"/>
    </row>
    <row r="1059" spans="1:10">
      <c r="A1059" s="259"/>
      <c r="B1059" s="259"/>
      <c r="C1059" s="259"/>
      <c r="D1059" s="259"/>
      <c r="E1059" s="259"/>
      <c r="F1059" s="270"/>
      <c r="G1059" s="259"/>
      <c r="H1059" s="259"/>
      <c r="I1059" s="259"/>
      <c r="J1059" s="259"/>
    </row>
    <row r="1060" spans="1:10">
      <c r="A1060" s="259"/>
      <c r="B1060" s="259"/>
      <c r="C1060" s="259"/>
      <c r="D1060" s="259"/>
      <c r="E1060" s="259"/>
      <c r="F1060" s="270"/>
      <c r="G1060" s="259"/>
      <c r="H1060" s="259"/>
      <c r="I1060" s="259"/>
      <c r="J1060" s="259"/>
    </row>
    <row r="1061" spans="1:10">
      <c r="A1061" s="259"/>
      <c r="B1061" s="259"/>
      <c r="C1061" s="259"/>
      <c r="D1061" s="259"/>
      <c r="E1061" s="259"/>
      <c r="F1061" s="270"/>
      <c r="G1061" s="259"/>
      <c r="H1061" s="259"/>
      <c r="I1061" s="259"/>
      <c r="J1061" s="259"/>
    </row>
    <row r="1062" spans="1:10">
      <c r="A1062" s="259"/>
      <c r="B1062" s="259"/>
      <c r="C1062" s="259"/>
      <c r="D1062" s="259"/>
      <c r="E1062" s="259"/>
      <c r="F1062" s="270"/>
      <c r="G1062" s="259"/>
      <c r="H1062" s="259"/>
      <c r="I1062" s="259"/>
      <c r="J1062" s="259"/>
    </row>
    <row r="1063" spans="1:10">
      <c r="A1063" s="259"/>
      <c r="B1063" s="259"/>
      <c r="C1063" s="259"/>
      <c r="D1063" s="259"/>
      <c r="E1063" s="259"/>
      <c r="F1063" s="270"/>
      <c r="G1063" s="259"/>
      <c r="H1063" s="259"/>
      <c r="I1063" s="259"/>
      <c r="J1063" s="259"/>
    </row>
    <row r="1064" spans="1:10">
      <c r="A1064" s="259"/>
      <c r="B1064" s="259"/>
      <c r="C1064" s="259"/>
      <c r="D1064" s="259"/>
      <c r="E1064" s="259"/>
      <c r="F1064" s="270"/>
      <c r="G1064" s="259"/>
      <c r="H1064" s="259"/>
      <c r="I1064" s="259"/>
      <c r="J1064" s="259"/>
    </row>
    <row r="1065" spans="1:10">
      <c r="A1065" s="259"/>
      <c r="B1065" s="259"/>
      <c r="C1065" s="259"/>
      <c r="D1065" s="259"/>
      <c r="E1065" s="259"/>
      <c r="F1065" s="270"/>
      <c r="G1065" s="259"/>
      <c r="H1065" s="259"/>
      <c r="I1065" s="259"/>
      <c r="J1065" s="259"/>
    </row>
    <row r="1066" spans="1:10">
      <c r="A1066" s="259"/>
      <c r="B1066" s="259"/>
      <c r="C1066" s="259"/>
      <c r="D1066" s="259"/>
      <c r="E1066" s="259"/>
      <c r="F1066" s="270"/>
      <c r="G1066" s="259"/>
      <c r="H1066" s="259"/>
      <c r="I1066" s="259"/>
      <c r="J1066" s="259"/>
    </row>
    <row r="1067" spans="1:10">
      <c r="A1067" s="259"/>
      <c r="B1067" s="259"/>
      <c r="C1067" s="259"/>
      <c r="D1067" s="259"/>
      <c r="E1067" s="259"/>
      <c r="F1067" s="270"/>
      <c r="G1067" s="259"/>
      <c r="H1067" s="259"/>
      <c r="I1067" s="259"/>
      <c r="J1067" s="259"/>
    </row>
    <row r="1068" spans="1:10">
      <c r="A1068" s="259"/>
      <c r="B1068" s="259"/>
      <c r="C1068" s="259"/>
      <c r="D1068" s="259"/>
      <c r="E1068" s="259"/>
      <c r="F1068" s="270"/>
      <c r="G1068" s="259"/>
      <c r="H1068" s="259"/>
      <c r="I1068" s="259"/>
      <c r="J1068" s="259"/>
    </row>
    <row r="1069" spans="1:10">
      <c r="A1069" s="259"/>
      <c r="B1069" s="259"/>
      <c r="C1069" s="259"/>
      <c r="D1069" s="259"/>
      <c r="E1069" s="259"/>
      <c r="F1069" s="270"/>
      <c r="G1069" s="259"/>
      <c r="H1069" s="259"/>
      <c r="I1069" s="259"/>
      <c r="J1069" s="259"/>
    </row>
    <row r="1070" spans="1:10">
      <c r="A1070" s="259"/>
      <c r="B1070" s="259"/>
      <c r="C1070" s="259"/>
      <c r="D1070" s="259"/>
      <c r="E1070" s="259"/>
      <c r="F1070" s="270"/>
      <c r="G1070" s="259"/>
      <c r="H1070" s="259"/>
      <c r="I1070" s="259"/>
      <c r="J1070" s="259"/>
    </row>
    <row r="1071" spans="1:10">
      <c r="A1071" s="259"/>
      <c r="B1071" s="259"/>
      <c r="C1071" s="259"/>
      <c r="D1071" s="259"/>
      <c r="E1071" s="259"/>
      <c r="F1071" s="270"/>
      <c r="G1071" s="259"/>
      <c r="H1071" s="259"/>
      <c r="I1071" s="259"/>
      <c r="J1071" s="259"/>
    </row>
    <row r="1072" spans="1:10">
      <c r="A1072" s="259"/>
      <c r="B1072" s="259"/>
      <c r="C1072" s="259"/>
      <c r="D1072" s="259"/>
      <c r="E1072" s="259"/>
      <c r="F1072" s="270"/>
      <c r="G1072" s="259"/>
      <c r="H1072" s="259"/>
      <c r="I1072" s="259"/>
      <c r="J1072" s="259"/>
    </row>
    <row r="1073" spans="1:10">
      <c r="A1073" s="259"/>
      <c r="B1073" s="259"/>
      <c r="C1073" s="259"/>
      <c r="D1073" s="259"/>
      <c r="E1073" s="259"/>
      <c r="F1073" s="270"/>
      <c r="G1073" s="259"/>
      <c r="H1073" s="259"/>
      <c r="I1073" s="259"/>
      <c r="J1073" s="259"/>
    </row>
    <row r="1074" spans="1:10">
      <c r="A1074" s="259"/>
      <c r="B1074" s="259"/>
      <c r="C1074" s="259"/>
      <c r="D1074" s="259"/>
      <c r="E1074" s="259"/>
      <c r="F1074" s="270"/>
      <c r="G1074" s="259"/>
      <c r="H1074" s="259"/>
      <c r="I1074" s="259"/>
      <c r="J1074" s="259"/>
    </row>
    <row r="1075" spans="1:10">
      <c r="A1075" s="259"/>
      <c r="B1075" s="259"/>
      <c r="C1075" s="259"/>
      <c r="D1075" s="259"/>
      <c r="E1075" s="259"/>
      <c r="F1075" s="270"/>
      <c r="G1075" s="259"/>
      <c r="H1075" s="259"/>
      <c r="I1075" s="259"/>
      <c r="J1075" s="259"/>
    </row>
    <row r="1076" spans="1:10">
      <c r="A1076" s="259"/>
      <c r="B1076" s="259"/>
      <c r="C1076" s="259"/>
      <c r="D1076" s="259"/>
      <c r="E1076" s="259"/>
      <c r="F1076" s="270"/>
      <c r="G1076" s="259"/>
      <c r="H1076" s="259"/>
      <c r="I1076" s="259"/>
      <c r="J1076" s="259"/>
    </row>
    <row r="1077" spans="1:10">
      <c r="A1077" s="259"/>
      <c r="B1077" s="259"/>
      <c r="C1077" s="259"/>
      <c r="D1077" s="259"/>
      <c r="E1077" s="259"/>
      <c r="F1077" s="270"/>
      <c r="G1077" s="259"/>
      <c r="H1077" s="259"/>
      <c r="I1077" s="259"/>
      <c r="J1077" s="259"/>
    </row>
    <row r="1078" spans="1:10">
      <c r="A1078" s="259"/>
      <c r="B1078" s="259"/>
      <c r="C1078" s="259"/>
      <c r="D1078" s="259"/>
      <c r="E1078" s="259"/>
      <c r="F1078" s="270"/>
      <c r="G1078" s="259"/>
      <c r="H1078" s="259"/>
      <c r="I1078" s="259"/>
      <c r="J1078" s="259"/>
    </row>
    <row r="1079" spans="1:10">
      <c r="A1079" s="259"/>
      <c r="B1079" s="259"/>
      <c r="C1079" s="259"/>
      <c r="D1079" s="259"/>
      <c r="E1079" s="259"/>
      <c r="F1079" s="270"/>
      <c r="G1079" s="259"/>
      <c r="H1079" s="259"/>
      <c r="I1079" s="259"/>
      <c r="J1079" s="259"/>
    </row>
    <row r="1080" spans="1:10">
      <c r="A1080" s="259"/>
      <c r="B1080" s="259"/>
      <c r="C1080" s="259"/>
      <c r="D1080" s="259"/>
      <c r="E1080" s="259"/>
      <c r="F1080" s="270"/>
      <c r="G1080" s="259"/>
      <c r="H1080" s="259"/>
      <c r="I1080" s="259"/>
      <c r="J1080" s="259"/>
    </row>
    <row r="1081" spans="1:10">
      <c r="A1081" s="259"/>
      <c r="B1081" s="259"/>
      <c r="C1081" s="259"/>
      <c r="D1081" s="259"/>
      <c r="E1081" s="259"/>
      <c r="F1081" s="270"/>
      <c r="G1081" s="259"/>
      <c r="H1081" s="259"/>
      <c r="I1081" s="259"/>
      <c r="J1081" s="259"/>
    </row>
    <row r="1082" spans="1:10">
      <c r="A1082" s="259"/>
      <c r="B1082" s="259"/>
      <c r="C1082" s="259"/>
      <c r="D1082" s="259"/>
      <c r="E1082" s="259"/>
      <c r="F1082" s="270"/>
      <c r="G1082" s="259"/>
      <c r="H1082" s="259"/>
      <c r="I1082" s="259"/>
      <c r="J1082" s="259"/>
    </row>
    <row r="1083" spans="1:10">
      <c r="A1083" s="259"/>
      <c r="B1083" s="259"/>
      <c r="C1083" s="259"/>
      <c r="D1083" s="259"/>
      <c r="E1083" s="259"/>
      <c r="F1083" s="270"/>
      <c r="G1083" s="259"/>
      <c r="H1083" s="259"/>
      <c r="I1083" s="259"/>
      <c r="J1083" s="259"/>
    </row>
    <row r="1084" spans="1:10">
      <c r="A1084" s="259"/>
      <c r="B1084" s="259"/>
      <c r="C1084" s="259"/>
      <c r="D1084" s="259"/>
      <c r="E1084" s="259"/>
      <c r="F1084" s="270"/>
      <c r="G1084" s="259"/>
      <c r="H1084" s="259"/>
      <c r="I1084" s="259"/>
      <c r="J1084" s="259"/>
    </row>
    <row r="1085" spans="1:10">
      <c r="A1085" s="259"/>
      <c r="B1085" s="259"/>
      <c r="C1085" s="259"/>
      <c r="D1085" s="259"/>
      <c r="E1085" s="259"/>
      <c r="F1085" s="270"/>
      <c r="G1085" s="259"/>
      <c r="H1085" s="259"/>
      <c r="I1085" s="259"/>
      <c r="J1085" s="259"/>
    </row>
    <row r="1086" spans="1:10">
      <c r="A1086" s="259"/>
      <c r="B1086" s="259"/>
      <c r="C1086" s="259"/>
      <c r="D1086" s="259"/>
      <c r="E1086" s="259"/>
      <c r="F1086" s="270"/>
      <c r="G1086" s="259"/>
      <c r="H1086" s="259"/>
      <c r="I1086" s="259"/>
      <c r="J1086" s="259"/>
    </row>
    <row r="1087" spans="1:10">
      <c r="A1087" s="259"/>
      <c r="B1087" s="259"/>
      <c r="C1087" s="259"/>
      <c r="D1087" s="259"/>
      <c r="E1087" s="259"/>
      <c r="F1087" s="270"/>
      <c r="G1087" s="259"/>
      <c r="H1087" s="259"/>
      <c r="I1087" s="259"/>
      <c r="J1087" s="259"/>
    </row>
    <row r="1088" spans="1:10">
      <c r="A1088" s="259"/>
      <c r="B1088" s="259"/>
      <c r="C1088" s="259"/>
      <c r="D1088" s="259"/>
      <c r="E1088" s="259"/>
      <c r="F1088" s="270"/>
      <c r="G1088" s="259"/>
      <c r="H1088" s="259"/>
      <c r="I1088" s="259"/>
      <c r="J1088" s="259"/>
    </row>
    <row r="1089" spans="1:10">
      <c r="A1089" s="259"/>
      <c r="B1089" s="259"/>
      <c r="C1089" s="259"/>
      <c r="D1089" s="259"/>
      <c r="E1089" s="259"/>
      <c r="F1089" s="270"/>
      <c r="G1089" s="259"/>
      <c r="H1089" s="259"/>
      <c r="I1089" s="259"/>
      <c r="J1089" s="259"/>
    </row>
    <row r="1090" spans="1:10">
      <c r="A1090" s="259"/>
      <c r="B1090" s="259"/>
      <c r="C1090" s="259"/>
      <c r="D1090" s="259"/>
      <c r="E1090" s="259"/>
      <c r="F1090" s="270"/>
      <c r="G1090" s="259"/>
      <c r="H1090" s="259"/>
      <c r="I1090" s="259"/>
      <c r="J1090" s="259"/>
    </row>
    <row r="1091" spans="1:10">
      <c r="A1091" s="259"/>
      <c r="B1091" s="259"/>
      <c r="C1091" s="259"/>
      <c r="D1091" s="259"/>
      <c r="E1091" s="259"/>
      <c r="F1091" s="270"/>
      <c r="G1091" s="259"/>
      <c r="H1091" s="259"/>
      <c r="I1091" s="259"/>
      <c r="J1091" s="259"/>
    </row>
    <row r="1092" spans="1:10">
      <c r="A1092" s="259"/>
      <c r="B1092" s="259"/>
      <c r="C1092" s="259"/>
      <c r="D1092" s="259"/>
      <c r="E1092" s="259"/>
      <c r="F1092" s="270"/>
      <c r="G1092" s="259"/>
      <c r="H1092" s="259"/>
      <c r="I1092" s="259"/>
      <c r="J1092" s="259"/>
    </row>
    <row r="1093" spans="1:10">
      <c r="A1093" s="259"/>
      <c r="B1093" s="259"/>
      <c r="C1093" s="259"/>
      <c r="D1093" s="259"/>
      <c r="E1093" s="259"/>
      <c r="F1093" s="270"/>
      <c r="G1093" s="259"/>
      <c r="H1093" s="259"/>
      <c r="I1093" s="259"/>
      <c r="J1093" s="259"/>
    </row>
    <row r="1094" spans="1:10">
      <c r="A1094" s="259"/>
      <c r="B1094" s="259"/>
      <c r="C1094" s="259"/>
      <c r="D1094" s="259"/>
      <c r="E1094" s="259"/>
      <c r="F1094" s="270"/>
      <c r="G1094" s="259"/>
      <c r="H1094" s="259"/>
      <c r="I1094" s="259"/>
      <c r="J1094" s="259"/>
    </row>
    <row r="1095" spans="1:10">
      <c r="A1095" s="259"/>
      <c r="B1095" s="259"/>
      <c r="C1095" s="259"/>
      <c r="D1095" s="259"/>
      <c r="E1095" s="259"/>
      <c r="F1095" s="270"/>
      <c r="G1095" s="259"/>
      <c r="H1095" s="259"/>
      <c r="I1095" s="259"/>
      <c r="J1095" s="259"/>
    </row>
    <row r="1096" spans="1:10">
      <c r="A1096" s="259"/>
      <c r="B1096" s="259"/>
      <c r="C1096" s="259"/>
      <c r="D1096" s="259"/>
      <c r="E1096" s="259"/>
      <c r="F1096" s="270"/>
      <c r="G1096" s="259"/>
      <c r="H1096" s="259"/>
      <c r="I1096" s="259"/>
      <c r="J1096" s="259"/>
    </row>
    <row r="1097" spans="1:10">
      <c r="A1097" s="259"/>
      <c r="B1097" s="259"/>
      <c r="C1097" s="259"/>
      <c r="D1097" s="259"/>
      <c r="E1097" s="259"/>
      <c r="F1097" s="270"/>
      <c r="G1097" s="259"/>
      <c r="H1097" s="259"/>
      <c r="I1097" s="259"/>
      <c r="J1097" s="259"/>
    </row>
    <row r="1098" spans="1:10">
      <c r="A1098" s="259"/>
      <c r="B1098" s="259"/>
      <c r="C1098" s="259"/>
      <c r="D1098" s="259"/>
      <c r="E1098" s="259"/>
      <c r="F1098" s="270"/>
      <c r="G1098" s="259"/>
      <c r="H1098" s="259"/>
      <c r="I1098" s="259"/>
      <c r="J1098" s="259"/>
    </row>
    <row r="1099" spans="1:10">
      <c r="A1099" s="259"/>
      <c r="B1099" s="259"/>
      <c r="C1099" s="259"/>
      <c r="D1099" s="259"/>
      <c r="E1099" s="259"/>
      <c r="F1099" s="270"/>
      <c r="G1099" s="259"/>
      <c r="H1099" s="259"/>
      <c r="I1099" s="259"/>
      <c r="J1099" s="259"/>
    </row>
    <row r="1100" spans="1:10">
      <c r="A1100" s="259"/>
      <c r="B1100" s="259"/>
      <c r="C1100" s="259"/>
      <c r="D1100" s="259"/>
      <c r="E1100" s="259"/>
      <c r="F1100" s="270"/>
      <c r="G1100" s="259"/>
      <c r="H1100" s="259"/>
      <c r="I1100" s="259"/>
      <c r="J1100" s="259"/>
    </row>
    <row r="1101" spans="1:10">
      <c r="A1101" s="259"/>
      <c r="B1101" s="259"/>
      <c r="C1101" s="259"/>
      <c r="D1101" s="259"/>
      <c r="E1101" s="259"/>
      <c r="F1101" s="270"/>
      <c r="G1101" s="259"/>
      <c r="H1101" s="259"/>
      <c r="I1101" s="259"/>
      <c r="J1101" s="259"/>
    </row>
    <row r="1102" spans="1:10">
      <c r="A1102" s="259"/>
      <c r="B1102" s="259"/>
      <c r="C1102" s="259"/>
      <c r="D1102" s="259"/>
      <c r="E1102" s="259"/>
      <c r="F1102" s="270"/>
      <c r="G1102" s="259"/>
      <c r="H1102" s="259"/>
      <c r="I1102" s="259"/>
      <c r="J1102" s="259"/>
    </row>
    <row r="1103" spans="1:10">
      <c r="A1103" s="259"/>
      <c r="B1103" s="259"/>
      <c r="C1103" s="259"/>
      <c r="D1103" s="259"/>
      <c r="E1103" s="259"/>
      <c r="F1103" s="270"/>
      <c r="G1103" s="259"/>
      <c r="H1103" s="259"/>
      <c r="I1103" s="259"/>
      <c r="J1103" s="259"/>
    </row>
    <row r="1104" spans="1:10">
      <c r="A1104" s="259"/>
      <c r="B1104" s="259"/>
      <c r="C1104" s="259"/>
      <c r="D1104" s="259"/>
      <c r="E1104" s="259"/>
      <c r="F1104" s="270"/>
      <c r="G1104" s="259"/>
      <c r="H1104" s="259"/>
      <c r="I1104" s="259"/>
      <c r="J1104" s="259"/>
    </row>
    <row r="1105" spans="1:10">
      <c r="A1105" s="259"/>
      <c r="B1105" s="259"/>
      <c r="C1105" s="259"/>
      <c r="D1105" s="259"/>
      <c r="E1105" s="259"/>
      <c r="F1105" s="270"/>
      <c r="G1105" s="259"/>
      <c r="H1105" s="259"/>
      <c r="I1105" s="259"/>
      <c r="J1105" s="259"/>
    </row>
    <row r="1106" spans="1:10">
      <c r="A1106" s="259"/>
      <c r="B1106" s="259"/>
      <c r="C1106" s="259"/>
      <c r="D1106" s="259"/>
      <c r="E1106" s="259"/>
      <c r="F1106" s="270"/>
      <c r="G1106" s="259"/>
      <c r="H1106" s="259"/>
      <c r="I1106" s="259"/>
      <c r="J1106" s="259"/>
    </row>
    <row r="1107" spans="1:10">
      <c r="A1107" s="259"/>
      <c r="B1107" s="259"/>
      <c r="C1107" s="259"/>
      <c r="D1107" s="259"/>
      <c r="E1107" s="259"/>
      <c r="F1107" s="270"/>
      <c r="G1107" s="259"/>
      <c r="H1107" s="259"/>
      <c r="I1107" s="259"/>
      <c r="J1107" s="259"/>
    </row>
    <row r="1108" spans="1:10">
      <c r="A1108" s="259"/>
      <c r="B1108" s="259"/>
      <c r="C1108" s="259"/>
      <c r="D1108" s="259"/>
      <c r="E1108" s="259"/>
      <c r="F1108" s="270"/>
      <c r="G1108" s="259"/>
      <c r="H1108" s="259"/>
      <c r="I1108" s="259"/>
      <c r="J1108" s="259"/>
    </row>
    <row r="1109" spans="1:10">
      <c r="A1109" s="259"/>
      <c r="B1109" s="259"/>
      <c r="C1109" s="259"/>
      <c r="D1109" s="259"/>
      <c r="E1109" s="259"/>
      <c r="F1109" s="270"/>
      <c r="G1109" s="259"/>
      <c r="H1109" s="259"/>
      <c r="I1109" s="259"/>
      <c r="J1109" s="259"/>
    </row>
    <row r="1110" spans="1:10">
      <c r="A1110" s="259"/>
      <c r="B1110" s="259"/>
      <c r="C1110" s="259"/>
      <c r="D1110" s="259"/>
      <c r="E1110" s="259"/>
      <c r="F1110" s="270"/>
      <c r="G1110" s="259"/>
      <c r="H1110" s="259"/>
      <c r="I1110" s="259"/>
      <c r="J1110" s="259"/>
    </row>
    <row r="1111" spans="1:10">
      <c r="A1111" s="259"/>
      <c r="B1111" s="259"/>
      <c r="C1111" s="259"/>
      <c r="D1111" s="259"/>
      <c r="E1111" s="259"/>
      <c r="F1111" s="270"/>
      <c r="G1111" s="259"/>
      <c r="H1111" s="259"/>
      <c r="I1111" s="259"/>
      <c r="J1111" s="259"/>
    </row>
    <row r="1112" spans="1:10">
      <c r="A1112" s="259"/>
      <c r="B1112" s="259"/>
      <c r="C1112" s="259"/>
      <c r="D1112" s="259"/>
      <c r="E1112" s="259"/>
      <c r="F1112" s="270"/>
      <c r="G1112" s="259"/>
      <c r="H1112" s="259"/>
      <c r="I1112" s="259"/>
      <c r="J1112" s="259"/>
    </row>
    <row r="1113" spans="1:10">
      <c r="A1113" s="259"/>
      <c r="B1113" s="259"/>
      <c r="C1113" s="259"/>
      <c r="D1113" s="259"/>
      <c r="E1113" s="259"/>
      <c r="F1113" s="270"/>
      <c r="G1113" s="259"/>
      <c r="H1113" s="259"/>
      <c r="I1113" s="259"/>
      <c r="J1113" s="259"/>
    </row>
    <row r="1114" spans="1:10">
      <c r="A1114" s="259"/>
      <c r="B1114" s="259"/>
      <c r="C1114" s="259"/>
      <c r="D1114" s="259"/>
      <c r="E1114" s="259"/>
      <c r="F1114" s="270"/>
      <c r="G1114" s="259"/>
      <c r="H1114" s="259"/>
      <c r="I1114" s="259"/>
      <c r="J1114" s="259"/>
    </row>
    <row r="1115" spans="1:10">
      <c r="A1115" s="259"/>
      <c r="B1115" s="259"/>
      <c r="C1115" s="259"/>
      <c r="D1115" s="259"/>
      <c r="E1115" s="259"/>
      <c r="F1115" s="270"/>
      <c r="G1115" s="259"/>
      <c r="H1115" s="259"/>
      <c r="I1115" s="259"/>
      <c r="J1115" s="259"/>
    </row>
    <row r="1116" spans="1:10">
      <c r="A1116" s="259"/>
      <c r="B1116" s="259"/>
      <c r="C1116" s="259"/>
      <c r="D1116" s="259"/>
      <c r="E1116" s="259"/>
      <c r="F1116" s="270"/>
      <c r="G1116" s="259"/>
      <c r="H1116" s="259"/>
      <c r="I1116" s="259"/>
      <c r="J1116" s="259"/>
    </row>
    <row r="1117" spans="1:10">
      <c r="A1117" s="259"/>
      <c r="B1117" s="259"/>
      <c r="C1117" s="259"/>
      <c r="D1117" s="259"/>
      <c r="E1117" s="259"/>
      <c r="F1117" s="270"/>
      <c r="G1117" s="259"/>
      <c r="H1117" s="259"/>
      <c r="I1117" s="259"/>
      <c r="J1117" s="259"/>
    </row>
    <row r="1118" spans="1:10">
      <c r="A1118" s="259"/>
      <c r="B1118" s="259"/>
      <c r="C1118" s="259"/>
      <c r="D1118" s="259"/>
      <c r="E1118" s="259"/>
      <c r="F1118" s="270"/>
      <c r="G1118" s="259"/>
      <c r="H1118" s="259"/>
      <c r="I1118" s="259"/>
      <c r="J1118" s="259"/>
    </row>
    <row r="1119" spans="1:10">
      <c r="A1119" s="259"/>
      <c r="B1119" s="259"/>
      <c r="C1119" s="259"/>
      <c r="D1119" s="259"/>
      <c r="E1119" s="259"/>
      <c r="F1119" s="270"/>
      <c r="G1119" s="259"/>
      <c r="H1119" s="259"/>
      <c r="I1119" s="259"/>
      <c r="J1119" s="259"/>
    </row>
    <row r="1120" spans="1:10">
      <c r="A1120" s="259"/>
      <c r="B1120" s="259"/>
      <c r="C1120" s="259"/>
      <c r="D1120" s="259"/>
      <c r="E1120" s="259"/>
      <c r="F1120" s="270"/>
      <c r="G1120" s="259"/>
      <c r="H1120" s="259"/>
      <c r="I1120" s="259"/>
      <c r="J1120" s="259"/>
    </row>
    <row r="1121" spans="1:10">
      <c r="A1121" s="259"/>
      <c r="B1121" s="259"/>
      <c r="C1121" s="259"/>
      <c r="D1121" s="259"/>
      <c r="E1121" s="259"/>
      <c r="F1121" s="270"/>
      <c r="G1121" s="259"/>
      <c r="H1121" s="259"/>
      <c r="I1121" s="259"/>
      <c r="J1121" s="259"/>
    </row>
    <row r="1122" spans="1:10">
      <c r="A1122" s="259"/>
      <c r="B1122" s="259"/>
      <c r="C1122" s="259"/>
      <c r="D1122" s="259"/>
      <c r="E1122" s="259"/>
      <c r="F1122" s="270"/>
      <c r="G1122" s="259"/>
      <c r="H1122" s="259"/>
      <c r="I1122" s="259"/>
      <c r="J1122" s="259"/>
    </row>
    <row r="1123" spans="1:10">
      <c r="A1123" s="259"/>
      <c r="B1123" s="259"/>
      <c r="C1123" s="259"/>
      <c r="D1123" s="259"/>
      <c r="E1123" s="259"/>
      <c r="F1123" s="270"/>
      <c r="G1123" s="259"/>
      <c r="H1123" s="259"/>
      <c r="I1123" s="259"/>
      <c r="J1123" s="259"/>
    </row>
    <row r="1124" spans="1:10">
      <c r="A1124" s="259"/>
      <c r="B1124" s="259"/>
      <c r="C1124" s="259"/>
      <c r="D1124" s="259"/>
      <c r="E1124" s="259"/>
      <c r="F1124" s="270"/>
      <c r="G1124" s="259"/>
      <c r="H1124" s="259"/>
      <c r="I1124" s="259"/>
      <c r="J1124" s="259"/>
    </row>
    <row r="1125" spans="1:10">
      <c r="A1125" s="259"/>
      <c r="B1125" s="259"/>
      <c r="C1125" s="259"/>
      <c r="D1125" s="259"/>
      <c r="E1125" s="259"/>
      <c r="F1125" s="270"/>
      <c r="G1125" s="259"/>
      <c r="H1125" s="259"/>
      <c r="I1125" s="259"/>
      <c r="J1125" s="259"/>
    </row>
    <row r="1126" spans="1:10">
      <c r="A1126" s="259"/>
      <c r="B1126" s="259"/>
      <c r="C1126" s="259"/>
      <c r="D1126" s="259"/>
      <c r="E1126" s="259"/>
      <c r="F1126" s="270"/>
      <c r="G1126" s="259"/>
      <c r="H1126" s="259"/>
      <c r="I1126" s="259"/>
      <c r="J1126" s="259"/>
    </row>
    <row r="1127" spans="1:10">
      <c r="A1127" s="259"/>
      <c r="B1127" s="259"/>
      <c r="C1127" s="259"/>
      <c r="D1127" s="259"/>
      <c r="E1127" s="259"/>
      <c r="F1127" s="270"/>
      <c r="G1127" s="259"/>
      <c r="H1127" s="259"/>
      <c r="I1127" s="259"/>
      <c r="J1127" s="259"/>
    </row>
    <row r="1128" spans="1:10">
      <c r="A1128" s="259"/>
      <c r="B1128" s="259"/>
      <c r="C1128" s="259"/>
      <c r="D1128" s="259"/>
      <c r="E1128" s="259"/>
      <c r="F1128" s="270"/>
      <c r="G1128" s="259"/>
      <c r="H1128" s="259"/>
      <c r="I1128" s="259"/>
      <c r="J1128" s="259"/>
    </row>
    <row r="1129" spans="1:10">
      <c r="A1129" s="259"/>
      <c r="B1129" s="259"/>
      <c r="C1129" s="259"/>
      <c r="D1129" s="259"/>
      <c r="E1129" s="259"/>
      <c r="F1129" s="270"/>
      <c r="G1129" s="259"/>
      <c r="H1129" s="259"/>
      <c r="I1129" s="259"/>
      <c r="J1129" s="259"/>
    </row>
    <row r="1130" spans="1:10">
      <c r="A1130" s="259"/>
      <c r="B1130" s="259"/>
      <c r="C1130" s="259"/>
      <c r="D1130" s="259"/>
      <c r="E1130" s="259"/>
      <c r="F1130" s="270"/>
      <c r="G1130" s="259"/>
      <c r="H1130" s="259"/>
      <c r="I1130" s="259"/>
      <c r="J1130" s="259"/>
    </row>
    <row r="1131" spans="1:10">
      <c r="A1131" s="259"/>
      <c r="B1131" s="259"/>
      <c r="C1131" s="259"/>
      <c r="D1131" s="259"/>
      <c r="E1131" s="259"/>
      <c r="F1131" s="270"/>
      <c r="G1131" s="259"/>
      <c r="H1131" s="259"/>
      <c r="I1131" s="259"/>
      <c r="J1131" s="259"/>
    </row>
    <row r="1132" spans="1:10">
      <c r="A1132" s="259"/>
      <c r="B1132" s="259"/>
      <c r="C1132" s="259"/>
      <c r="D1132" s="259"/>
      <c r="E1132" s="259"/>
      <c r="F1132" s="270"/>
      <c r="G1132" s="259"/>
      <c r="H1132" s="259"/>
      <c r="I1132" s="259"/>
      <c r="J1132" s="259"/>
    </row>
    <row r="1133" spans="1:10">
      <c r="A1133" s="259"/>
      <c r="B1133" s="259"/>
      <c r="C1133" s="259"/>
      <c r="D1133" s="259"/>
      <c r="E1133" s="259"/>
      <c r="F1133" s="270"/>
      <c r="G1133" s="259"/>
      <c r="H1133" s="259"/>
      <c r="I1133" s="259"/>
      <c r="J1133" s="259"/>
    </row>
    <row r="1134" spans="1:10">
      <c r="A1134" s="259"/>
      <c r="B1134" s="259"/>
      <c r="C1134" s="259"/>
      <c r="D1134" s="259"/>
      <c r="E1134" s="259"/>
      <c r="F1134" s="270"/>
      <c r="G1134" s="259"/>
      <c r="H1134" s="259"/>
      <c r="I1134" s="259"/>
      <c r="J1134" s="259"/>
    </row>
    <row r="1135" spans="1:10">
      <c r="A1135" s="259"/>
      <c r="B1135" s="259"/>
      <c r="C1135" s="259"/>
      <c r="D1135" s="259"/>
      <c r="E1135" s="259"/>
      <c r="F1135" s="270"/>
      <c r="G1135" s="259"/>
      <c r="H1135" s="259"/>
      <c r="I1135" s="259"/>
      <c r="J1135" s="259"/>
    </row>
    <row r="1136" spans="1:10">
      <c r="A1136" s="259"/>
      <c r="B1136" s="259"/>
      <c r="C1136" s="259"/>
      <c r="D1136" s="259"/>
      <c r="E1136" s="259"/>
      <c r="F1136" s="270"/>
      <c r="G1136" s="259"/>
      <c r="H1136" s="259"/>
      <c r="I1136" s="259"/>
      <c r="J1136" s="259"/>
    </row>
    <row r="1137" spans="1:10">
      <c r="A1137" s="259"/>
      <c r="B1137" s="259"/>
      <c r="C1137" s="259"/>
      <c r="D1137" s="259"/>
      <c r="E1137" s="259"/>
      <c r="F1137" s="270"/>
      <c r="G1137" s="259"/>
      <c r="H1137" s="259"/>
      <c r="I1137" s="259"/>
      <c r="J1137" s="259"/>
    </row>
    <row r="1138" spans="1:10">
      <c r="A1138" s="259"/>
      <c r="B1138" s="259"/>
      <c r="C1138" s="259"/>
      <c r="D1138" s="259"/>
      <c r="E1138" s="259"/>
      <c r="F1138" s="270"/>
      <c r="G1138" s="259"/>
      <c r="H1138" s="259"/>
      <c r="I1138" s="259"/>
      <c r="J1138" s="259"/>
    </row>
    <row r="1139" spans="1:10">
      <c r="A1139" s="259"/>
      <c r="B1139" s="259"/>
      <c r="C1139" s="259"/>
      <c r="D1139" s="259"/>
      <c r="E1139" s="259"/>
      <c r="F1139" s="270"/>
      <c r="G1139" s="259"/>
      <c r="H1139" s="259"/>
      <c r="I1139" s="259"/>
      <c r="J1139" s="259"/>
    </row>
    <row r="1140" spans="1:10">
      <c r="A1140" s="259"/>
      <c r="B1140" s="259"/>
      <c r="C1140" s="259"/>
      <c r="D1140" s="259"/>
      <c r="E1140" s="259"/>
      <c r="F1140" s="270"/>
      <c r="G1140" s="259"/>
      <c r="H1140" s="259"/>
      <c r="I1140" s="259"/>
      <c r="J1140" s="259"/>
    </row>
    <row r="1141" spans="1:10">
      <c r="A1141" s="259"/>
      <c r="B1141" s="259"/>
      <c r="C1141" s="259"/>
      <c r="D1141" s="259"/>
      <c r="E1141" s="259"/>
      <c r="F1141" s="270"/>
      <c r="G1141" s="259"/>
      <c r="H1141" s="259"/>
      <c r="I1141" s="259"/>
      <c r="J1141" s="259"/>
    </row>
    <row r="1142" spans="1:10">
      <c r="A1142" s="259"/>
      <c r="B1142" s="259"/>
      <c r="C1142" s="259"/>
      <c r="D1142" s="259"/>
      <c r="E1142" s="259"/>
      <c r="F1142" s="270"/>
      <c r="G1142" s="259"/>
      <c r="H1142" s="259"/>
      <c r="I1142" s="259"/>
      <c r="J1142" s="259"/>
    </row>
    <row r="1143" spans="1:10">
      <c r="A1143" s="259"/>
      <c r="B1143" s="259"/>
      <c r="C1143" s="259"/>
      <c r="D1143" s="259"/>
      <c r="E1143" s="259"/>
      <c r="F1143" s="270"/>
      <c r="G1143" s="259"/>
      <c r="H1143" s="259"/>
      <c r="I1143" s="259"/>
      <c r="J1143" s="259"/>
    </row>
    <row r="1144" spans="1:10">
      <c r="A1144" s="259"/>
      <c r="B1144" s="259"/>
      <c r="C1144" s="259"/>
      <c r="D1144" s="259"/>
      <c r="E1144" s="259"/>
      <c r="F1144" s="270"/>
      <c r="G1144" s="259"/>
      <c r="H1144" s="259"/>
      <c r="I1144" s="259"/>
      <c r="J1144" s="259"/>
    </row>
    <row r="1145" spans="1:10">
      <c r="A1145" s="259"/>
      <c r="B1145" s="259"/>
      <c r="C1145" s="259"/>
      <c r="D1145" s="259"/>
      <c r="E1145" s="259"/>
      <c r="F1145" s="270"/>
      <c r="G1145" s="259"/>
      <c r="H1145" s="259"/>
      <c r="I1145" s="259"/>
      <c r="J1145" s="259"/>
    </row>
    <row r="1146" spans="1:10">
      <c r="A1146" s="259"/>
      <c r="B1146" s="259"/>
      <c r="C1146" s="259"/>
      <c r="D1146" s="259"/>
      <c r="E1146" s="259"/>
      <c r="F1146" s="270"/>
      <c r="G1146" s="259"/>
      <c r="H1146" s="259"/>
      <c r="I1146" s="259"/>
      <c r="J1146" s="259"/>
    </row>
    <row r="1147" spans="1:10">
      <c r="A1147" s="259"/>
      <c r="B1147" s="259"/>
      <c r="C1147" s="259"/>
      <c r="D1147" s="259"/>
      <c r="E1147" s="259"/>
      <c r="F1147" s="270"/>
      <c r="G1147" s="259"/>
      <c r="H1147" s="259"/>
      <c r="I1147" s="259"/>
      <c r="J1147" s="259"/>
    </row>
    <row r="1148" spans="1:10">
      <c r="A1148" s="259"/>
      <c r="B1148" s="259"/>
      <c r="C1148" s="259"/>
      <c r="D1148" s="259"/>
      <c r="E1148" s="259"/>
      <c r="F1148" s="270"/>
      <c r="G1148" s="259"/>
      <c r="H1148" s="259"/>
      <c r="I1148" s="259"/>
      <c r="J1148" s="259"/>
    </row>
    <row r="1149" spans="1:10">
      <c r="A1149" s="259"/>
      <c r="B1149" s="259"/>
      <c r="C1149" s="259"/>
      <c r="D1149" s="259"/>
      <c r="E1149" s="259"/>
      <c r="F1149" s="270"/>
      <c r="G1149" s="259"/>
      <c r="H1149" s="259"/>
      <c r="I1149" s="259"/>
      <c r="J1149" s="259"/>
    </row>
    <row r="1150" spans="1:10">
      <c r="A1150" s="259"/>
      <c r="B1150" s="259"/>
      <c r="C1150" s="259"/>
      <c r="D1150" s="259"/>
      <c r="E1150" s="259"/>
      <c r="F1150" s="270"/>
      <c r="G1150" s="259"/>
      <c r="H1150" s="259"/>
      <c r="I1150" s="259"/>
      <c r="J1150" s="259"/>
    </row>
    <row r="1151" spans="1:10">
      <c r="A1151" s="259"/>
      <c r="B1151" s="259"/>
      <c r="C1151" s="259"/>
      <c r="D1151" s="259"/>
      <c r="E1151" s="259"/>
      <c r="F1151" s="270"/>
      <c r="G1151" s="259"/>
      <c r="H1151" s="259"/>
      <c r="I1151" s="259"/>
      <c r="J1151" s="259"/>
    </row>
    <row r="1152" spans="1:10">
      <c r="A1152" s="259"/>
      <c r="B1152" s="259"/>
      <c r="C1152" s="259"/>
      <c r="D1152" s="259"/>
      <c r="E1152" s="259"/>
      <c r="F1152" s="270"/>
      <c r="G1152" s="259"/>
      <c r="H1152" s="259"/>
      <c r="I1152" s="259"/>
      <c r="J1152" s="259"/>
    </row>
    <row r="1153" spans="1:10">
      <c r="A1153" s="259"/>
      <c r="B1153" s="259"/>
      <c r="C1153" s="259"/>
      <c r="D1153" s="259"/>
      <c r="E1153" s="259"/>
      <c r="F1153" s="270"/>
      <c r="G1153" s="259"/>
      <c r="H1153" s="259"/>
      <c r="I1153" s="259"/>
      <c r="J1153" s="259"/>
    </row>
    <row r="1154" spans="1:10">
      <c r="A1154" s="259"/>
      <c r="B1154" s="259"/>
      <c r="C1154" s="259"/>
      <c r="D1154" s="259"/>
      <c r="E1154" s="259"/>
      <c r="F1154" s="270"/>
      <c r="G1154" s="259"/>
      <c r="H1154" s="259"/>
      <c r="I1154" s="259"/>
      <c r="J1154" s="259"/>
    </row>
    <row r="1155" spans="1:10">
      <c r="A1155" s="259"/>
      <c r="B1155" s="259"/>
      <c r="C1155" s="259"/>
      <c r="D1155" s="259"/>
      <c r="E1155" s="259"/>
      <c r="F1155" s="270"/>
      <c r="G1155" s="259"/>
      <c r="H1155" s="259"/>
      <c r="I1155" s="259"/>
      <c r="J1155" s="259"/>
    </row>
    <row r="1156" spans="1:10">
      <c r="A1156" s="259"/>
      <c r="B1156" s="259"/>
      <c r="C1156" s="259"/>
      <c r="D1156" s="259"/>
      <c r="E1156" s="259"/>
      <c r="F1156" s="270"/>
      <c r="G1156" s="259"/>
      <c r="H1156" s="259"/>
      <c r="I1156" s="259"/>
      <c r="J1156" s="259"/>
    </row>
    <row r="1157" spans="1:10">
      <c r="A1157" s="259"/>
      <c r="B1157" s="259"/>
      <c r="C1157" s="259"/>
      <c r="D1157" s="259"/>
      <c r="E1157" s="259"/>
      <c r="F1157" s="270"/>
      <c r="G1157" s="259"/>
      <c r="H1157" s="259"/>
      <c r="I1157" s="259"/>
      <c r="J1157" s="259"/>
    </row>
    <row r="1158" spans="1:10">
      <c r="A1158" s="259"/>
      <c r="B1158" s="259"/>
      <c r="C1158" s="259"/>
      <c r="D1158" s="259"/>
      <c r="E1158" s="259"/>
      <c r="F1158" s="270"/>
      <c r="G1158" s="259"/>
      <c r="H1158" s="259"/>
      <c r="I1158" s="259"/>
      <c r="J1158" s="259"/>
    </row>
    <row r="1159" spans="1:10">
      <c r="A1159" s="259"/>
      <c r="B1159" s="259"/>
      <c r="C1159" s="259"/>
      <c r="D1159" s="259"/>
      <c r="E1159" s="259"/>
      <c r="F1159" s="270"/>
      <c r="G1159" s="259"/>
      <c r="H1159" s="259"/>
      <c r="I1159" s="259"/>
      <c r="J1159" s="259"/>
    </row>
    <row r="1160" spans="1:10">
      <c r="A1160" s="259"/>
      <c r="B1160" s="259"/>
      <c r="C1160" s="259"/>
      <c r="D1160" s="259"/>
      <c r="E1160" s="259"/>
      <c r="F1160" s="270"/>
      <c r="G1160" s="259"/>
      <c r="H1160" s="259"/>
      <c r="I1160" s="259"/>
      <c r="J1160" s="259"/>
    </row>
    <row r="1161" spans="1:10">
      <c r="A1161" s="259"/>
      <c r="B1161" s="259"/>
      <c r="C1161" s="259"/>
      <c r="D1161" s="259"/>
      <c r="E1161" s="259"/>
      <c r="F1161" s="270"/>
      <c r="G1161" s="259"/>
      <c r="H1161" s="259"/>
      <c r="I1161" s="259"/>
      <c r="J1161" s="259"/>
    </row>
    <row r="1162" spans="1:10">
      <c r="A1162" s="259"/>
      <c r="B1162" s="259"/>
      <c r="C1162" s="259"/>
      <c r="D1162" s="259"/>
      <c r="E1162" s="259"/>
      <c r="F1162" s="270"/>
      <c r="G1162" s="259"/>
      <c r="H1162" s="259"/>
      <c r="I1162" s="259"/>
      <c r="J1162" s="259"/>
    </row>
    <row r="1163" spans="1:10">
      <c r="A1163" s="259"/>
      <c r="B1163" s="259"/>
      <c r="C1163" s="259"/>
      <c r="D1163" s="259"/>
      <c r="E1163" s="259"/>
      <c r="F1163" s="270"/>
      <c r="G1163" s="259"/>
      <c r="H1163" s="259"/>
      <c r="I1163" s="259"/>
      <c r="J1163" s="259"/>
    </row>
    <row r="1164" spans="1:10">
      <c r="A1164" s="259"/>
      <c r="B1164" s="259"/>
      <c r="C1164" s="259"/>
      <c r="D1164" s="259"/>
      <c r="E1164" s="259"/>
      <c r="F1164" s="270"/>
      <c r="G1164" s="259"/>
      <c r="H1164" s="259"/>
      <c r="I1164" s="259"/>
      <c r="J1164" s="259"/>
    </row>
    <row r="1165" spans="1:10">
      <c r="A1165" s="259"/>
      <c r="B1165" s="259"/>
      <c r="C1165" s="259"/>
      <c r="D1165" s="259"/>
      <c r="E1165" s="259"/>
      <c r="F1165" s="270"/>
      <c r="G1165" s="259"/>
      <c r="H1165" s="259"/>
      <c r="I1165" s="259"/>
      <c r="J1165" s="259"/>
    </row>
    <row r="1166" spans="1:10">
      <c r="A1166" s="259"/>
      <c r="B1166" s="259"/>
      <c r="C1166" s="259"/>
      <c r="D1166" s="259"/>
      <c r="E1166" s="259"/>
      <c r="F1166" s="270"/>
      <c r="G1166" s="259"/>
      <c r="H1166" s="259"/>
      <c r="I1166" s="259"/>
      <c r="J1166" s="259"/>
    </row>
    <row r="1167" spans="1:10">
      <c r="A1167" s="259"/>
      <c r="B1167" s="259"/>
      <c r="C1167" s="259"/>
      <c r="D1167" s="259"/>
      <c r="E1167" s="259"/>
      <c r="F1167" s="270"/>
      <c r="G1167" s="259"/>
      <c r="H1167" s="259"/>
      <c r="I1167" s="259"/>
      <c r="J1167" s="259"/>
    </row>
    <row r="1168" spans="1:10">
      <c r="A1168" s="259"/>
      <c r="B1168" s="259"/>
      <c r="C1168" s="259"/>
      <c r="D1168" s="259"/>
      <c r="E1168" s="259"/>
      <c r="F1168" s="270"/>
      <c r="G1168" s="259"/>
      <c r="H1168" s="259"/>
      <c r="I1168" s="259"/>
      <c r="J1168" s="259"/>
    </row>
    <row r="1169" spans="1:10">
      <c r="A1169" s="259"/>
      <c r="B1169" s="259"/>
      <c r="C1169" s="259"/>
      <c r="D1169" s="259"/>
      <c r="E1169" s="259"/>
      <c r="F1169" s="270"/>
      <c r="G1169" s="259"/>
      <c r="H1169" s="259"/>
      <c r="I1169" s="259"/>
      <c r="J1169" s="259"/>
    </row>
    <row r="1170" spans="1:10">
      <c r="A1170" s="259"/>
      <c r="B1170" s="259"/>
      <c r="C1170" s="259"/>
      <c r="D1170" s="259"/>
      <c r="E1170" s="259"/>
      <c r="F1170" s="270"/>
      <c r="G1170" s="259"/>
      <c r="H1170" s="259"/>
      <c r="I1170" s="259"/>
      <c r="J1170" s="259"/>
    </row>
    <row r="1171" spans="1:10">
      <c r="A1171" s="259"/>
      <c r="B1171" s="259"/>
      <c r="C1171" s="259"/>
      <c r="D1171" s="259"/>
      <c r="E1171" s="259"/>
      <c r="F1171" s="270"/>
      <c r="G1171" s="259"/>
      <c r="H1171" s="259"/>
      <c r="I1171" s="259"/>
      <c r="J1171" s="259"/>
    </row>
    <row r="1172" spans="1:10">
      <c r="A1172" s="259"/>
      <c r="B1172" s="259"/>
      <c r="C1172" s="259"/>
      <c r="D1172" s="259"/>
      <c r="E1172" s="259"/>
      <c r="F1172" s="270"/>
      <c r="G1172" s="259"/>
      <c r="H1172" s="259"/>
      <c r="I1172" s="259"/>
      <c r="J1172" s="259"/>
    </row>
    <row r="1173" spans="1:10">
      <c r="A1173" s="259"/>
      <c r="B1173" s="259"/>
      <c r="C1173" s="259"/>
      <c r="D1173" s="259"/>
      <c r="E1173" s="259"/>
      <c r="F1173" s="270"/>
      <c r="G1173" s="259"/>
      <c r="H1173" s="259"/>
      <c r="I1173" s="259"/>
      <c r="J1173" s="259"/>
    </row>
    <row r="1174" spans="1:10">
      <c r="A1174" s="259"/>
      <c r="B1174" s="259"/>
      <c r="C1174" s="259"/>
      <c r="D1174" s="259"/>
      <c r="E1174" s="259"/>
      <c r="F1174" s="270"/>
      <c r="G1174" s="259"/>
      <c r="H1174" s="259"/>
      <c r="I1174" s="259"/>
      <c r="J1174" s="259"/>
    </row>
    <row r="1175" spans="1:10">
      <c r="A1175" s="259"/>
      <c r="B1175" s="259"/>
      <c r="C1175" s="259"/>
      <c r="D1175" s="259"/>
      <c r="E1175" s="259"/>
      <c r="F1175" s="270"/>
      <c r="G1175" s="259"/>
      <c r="H1175" s="259"/>
      <c r="I1175" s="259"/>
      <c r="J1175" s="259"/>
    </row>
    <row r="1176" spans="1:10">
      <c r="A1176" s="259"/>
      <c r="B1176" s="259"/>
      <c r="C1176" s="259"/>
      <c r="D1176" s="259"/>
      <c r="E1176" s="259"/>
      <c r="F1176" s="270"/>
      <c r="G1176" s="259"/>
      <c r="H1176" s="259"/>
      <c r="I1176" s="259"/>
      <c r="J1176" s="259"/>
    </row>
    <row r="1177" spans="1:10">
      <c r="A1177" s="259"/>
      <c r="B1177" s="259"/>
      <c r="C1177" s="259"/>
      <c r="D1177" s="259"/>
      <c r="E1177" s="259"/>
      <c r="F1177" s="270"/>
      <c r="G1177" s="259"/>
      <c r="H1177" s="259"/>
      <c r="I1177" s="259"/>
      <c r="J1177" s="259"/>
    </row>
    <row r="1178" spans="1:10">
      <c r="A1178" s="259"/>
      <c r="B1178" s="259"/>
      <c r="C1178" s="259"/>
      <c r="D1178" s="259"/>
      <c r="E1178" s="259"/>
      <c r="F1178" s="270"/>
      <c r="G1178" s="259"/>
      <c r="H1178" s="259"/>
      <c r="I1178" s="259"/>
      <c r="J1178" s="259"/>
    </row>
    <row r="1179" spans="1:10">
      <c r="A1179" s="259"/>
      <c r="B1179" s="259"/>
      <c r="C1179" s="259"/>
      <c r="D1179" s="259"/>
      <c r="E1179" s="259"/>
      <c r="F1179" s="270"/>
      <c r="G1179" s="259"/>
      <c r="H1179" s="259"/>
      <c r="I1179" s="259"/>
      <c r="J1179" s="259"/>
    </row>
    <row r="1180" spans="1:10">
      <c r="A1180" s="259"/>
      <c r="B1180" s="259"/>
      <c r="C1180" s="259"/>
      <c r="D1180" s="259"/>
      <c r="E1180" s="259"/>
      <c r="F1180" s="270"/>
      <c r="G1180" s="259"/>
      <c r="H1180" s="259"/>
      <c r="I1180" s="259"/>
      <c r="J1180" s="259"/>
    </row>
    <row r="1181" spans="1:10">
      <c r="A1181" s="259"/>
      <c r="B1181" s="259"/>
      <c r="C1181" s="259"/>
      <c r="D1181" s="259"/>
      <c r="E1181" s="259"/>
      <c r="F1181" s="270"/>
      <c r="G1181" s="259"/>
      <c r="H1181" s="259"/>
      <c r="I1181" s="259"/>
      <c r="J1181" s="259"/>
    </row>
    <row r="1182" spans="1:10">
      <c r="A1182" s="259"/>
      <c r="B1182" s="259"/>
      <c r="C1182" s="259"/>
      <c r="D1182" s="259"/>
      <c r="E1182" s="259"/>
      <c r="F1182" s="270"/>
      <c r="G1182" s="259"/>
      <c r="H1182" s="259"/>
      <c r="I1182" s="259"/>
      <c r="J1182" s="259"/>
    </row>
    <row r="1183" spans="1:10">
      <c r="A1183" s="259"/>
      <c r="B1183" s="259"/>
      <c r="C1183" s="259"/>
      <c r="D1183" s="259"/>
      <c r="E1183" s="259"/>
      <c r="F1183" s="270"/>
      <c r="G1183" s="259"/>
      <c r="H1183" s="259"/>
      <c r="I1183" s="259"/>
      <c r="J1183" s="259"/>
    </row>
    <row r="1184" spans="1:10">
      <c r="A1184" s="259"/>
      <c r="B1184" s="259"/>
      <c r="C1184" s="259"/>
      <c r="D1184" s="259"/>
      <c r="E1184" s="259"/>
      <c r="F1184" s="270"/>
      <c r="G1184" s="259"/>
      <c r="H1184" s="259"/>
      <c r="I1184" s="259"/>
      <c r="J1184" s="259"/>
    </row>
    <row r="1185" spans="1:10">
      <c r="A1185" s="259"/>
      <c r="B1185" s="259"/>
      <c r="C1185" s="259"/>
      <c r="D1185" s="259"/>
      <c r="E1185" s="259"/>
      <c r="F1185" s="270"/>
      <c r="G1185" s="259"/>
      <c r="H1185" s="259"/>
      <c r="I1185" s="259"/>
      <c r="J1185" s="259"/>
    </row>
    <row r="1186" spans="1:10">
      <c r="A1186" s="259"/>
      <c r="B1186" s="259"/>
      <c r="C1186" s="259"/>
      <c r="D1186" s="259"/>
      <c r="E1186" s="259"/>
      <c r="F1186" s="270"/>
      <c r="G1186" s="259"/>
      <c r="H1186" s="259"/>
      <c r="I1186" s="259"/>
      <c r="J1186" s="259"/>
    </row>
    <row r="1187" spans="1:10">
      <c r="A1187" s="259"/>
      <c r="B1187" s="259"/>
      <c r="C1187" s="259"/>
      <c r="D1187" s="259"/>
      <c r="E1187" s="259"/>
      <c r="F1187" s="270"/>
      <c r="G1187" s="259"/>
      <c r="H1187" s="259"/>
      <c r="I1187" s="259"/>
      <c r="J1187" s="259"/>
    </row>
    <row r="1188" spans="1:10">
      <c r="A1188" s="259"/>
      <c r="B1188" s="259"/>
      <c r="C1188" s="259"/>
      <c r="D1188" s="259"/>
      <c r="E1188" s="259"/>
      <c r="F1188" s="270"/>
      <c r="G1188" s="259"/>
      <c r="H1188" s="259"/>
      <c r="I1188" s="259"/>
      <c r="J1188" s="259"/>
    </row>
    <row r="1189" spans="1:10">
      <c r="A1189" s="259"/>
      <c r="B1189" s="259"/>
      <c r="C1189" s="259"/>
      <c r="D1189" s="259"/>
      <c r="E1189" s="259"/>
      <c r="F1189" s="270"/>
      <c r="G1189" s="259"/>
      <c r="H1189" s="259"/>
      <c r="I1189" s="259"/>
      <c r="J1189" s="259"/>
    </row>
    <row r="1190" spans="1:10">
      <c r="A1190" s="259"/>
      <c r="B1190" s="259"/>
      <c r="C1190" s="259"/>
      <c r="D1190" s="259"/>
      <c r="E1190" s="259"/>
      <c r="F1190" s="270"/>
      <c r="G1190" s="259"/>
      <c r="H1190" s="259"/>
      <c r="I1190" s="259"/>
      <c r="J1190" s="259"/>
    </row>
    <row r="1191" spans="1:10">
      <c r="A1191" s="259"/>
      <c r="B1191" s="259"/>
      <c r="C1191" s="259"/>
      <c r="D1191" s="259"/>
      <c r="E1191" s="259"/>
      <c r="F1191" s="270"/>
      <c r="G1191" s="259"/>
      <c r="H1191" s="259"/>
      <c r="I1191" s="259"/>
      <c r="J1191" s="259"/>
    </row>
    <row r="1192" spans="1:10">
      <c r="A1192" s="259"/>
      <c r="B1192" s="259"/>
      <c r="C1192" s="259"/>
      <c r="D1192" s="259"/>
      <c r="E1192" s="259"/>
      <c r="F1192" s="270"/>
      <c r="G1192" s="259"/>
      <c r="H1192" s="259"/>
      <c r="I1192" s="259"/>
      <c r="J1192" s="259"/>
    </row>
    <row r="1193" spans="1:10">
      <c r="A1193" s="259"/>
      <c r="B1193" s="259"/>
      <c r="C1193" s="259"/>
      <c r="D1193" s="259"/>
      <c r="E1193" s="259"/>
      <c r="F1193" s="270"/>
      <c r="G1193" s="259"/>
      <c r="H1193" s="259"/>
      <c r="I1193" s="259"/>
      <c r="J1193" s="259"/>
    </row>
    <row r="1194" spans="1:10">
      <c r="A1194" s="259"/>
      <c r="B1194" s="259"/>
      <c r="C1194" s="259"/>
      <c r="D1194" s="259"/>
      <c r="E1194" s="259"/>
      <c r="F1194" s="270"/>
      <c r="G1194" s="259"/>
      <c r="H1194" s="259"/>
      <c r="I1194" s="259"/>
      <c r="J1194" s="259"/>
    </row>
    <row r="1195" spans="1:10">
      <c r="A1195" s="259"/>
      <c r="B1195" s="259"/>
      <c r="C1195" s="259"/>
      <c r="D1195" s="259"/>
      <c r="E1195" s="259"/>
      <c r="F1195" s="270"/>
      <c r="G1195" s="259"/>
      <c r="H1195" s="259"/>
      <c r="I1195" s="259"/>
      <c r="J1195" s="259"/>
    </row>
    <row r="1196" spans="1:10">
      <c r="A1196" s="259"/>
      <c r="B1196" s="259"/>
      <c r="C1196" s="259"/>
      <c r="D1196" s="259"/>
      <c r="E1196" s="259"/>
      <c r="F1196" s="270"/>
      <c r="G1196" s="259"/>
      <c r="H1196" s="259"/>
      <c r="I1196" s="259"/>
      <c r="J1196" s="259"/>
    </row>
    <row r="1197" spans="1:10">
      <c r="A1197" s="259"/>
      <c r="B1197" s="259"/>
      <c r="C1197" s="259"/>
      <c r="D1197" s="259"/>
      <c r="E1197" s="259"/>
      <c r="F1197" s="270"/>
      <c r="G1197" s="259"/>
      <c r="H1197" s="259"/>
      <c r="I1197" s="259"/>
      <c r="J1197" s="259"/>
    </row>
    <row r="1198" spans="1:10">
      <c r="A1198" s="259"/>
      <c r="B1198" s="259"/>
      <c r="C1198" s="259"/>
      <c r="D1198" s="259"/>
      <c r="E1198" s="259"/>
      <c r="F1198" s="270"/>
      <c r="G1198" s="259"/>
      <c r="H1198" s="259"/>
      <c r="I1198" s="259"/>
      <c r="J1198" s="259"/>
    </row>
    <row r="1199" spans="1:10">
      <c r="A1199" s="259"/>
      <c r="B1199" s="259"/>
      <c r="C1199" s="259"/>
      <c r="D1199" s="259"/>
      <c r="E1199" s="259"/>
      <c r="F1199" s="270"/>
      <c r="G1199" s="259"/>
      <c r="H1199" s="259"/>
      <c r="I1199" s="259"/>
      <c r="J1199" s="259"/>
    </row>
    <row r="1200" spans="1:10">
      <c r="A1200" s="259"/>
      <c r="B1200" s="259"/>
      <c r="C1200" s="259"/>
      <c r="D1200" s="259"/>
      <c r="E1200" s="259"/>
      <c r="F1200" s="270"/>
      <c r="G1200" s="259"/>
      <c r="H1200" s="259"/>
      <c r="I1200" s="259"/>
      <c r="J1200" s="259"/>
    </row>
    <row r="1201" spans="1:10">
      <c r="A1201" s="259"/>
      <c r="B1201" s="259"/>
      <c r="C1201" s="259"/>
      <c r="D1201" s="259"/>
      <c r="E1201" s="259"/>
      <c r="F1201" s="270"/>
      <c r="G1201" s="259"/>
      <c r="H1201" s="259"/>
      <c r="I1201" s="259"/>
      <c r="J1201" s="259"/>
    </row>
    <row r="1202" spans="1:10">
      <c r="A1202" s="259"/>
      <c r="B1202" s="259"/>
      <c r="C1202" s="259"/>
      <c r="D1202" s="259"/>
      <c r="E1202" s="259"/>
      <c r="F1202" s="270"/>
      <c r="G1202" s="259"/>
      <c r="H1202" s="259"/>
      <c r="I1202" s="259"/>
      <c r="J1202" s="259"/>
    </row>
    <row r="1203" spans="1:10">
      <c r="A1203" s="259"/>
      <c r="B1203" s="259"/>
      <c r="C1203" s="259"/>
      <c r="D1203" s="259"/>
      <c r="E1203" s="259"/>
      <c r="F1203" s="270"/>
      <c r="G1203" s="259"/>
      <c r="H1203" s="259"/>
      <c r="I1203" s="259"/>
      <c r="J1203" s="259"/>
    </row>
    <row r="1204" spans="1:10">
      <c r="A1204" s="259"/>
      <c r="B1204" s="259"/>
      <c r="C1204" s="259"/>
      <c r="D1204" s="259"/>
      <c r="E1204" s="259"/>
      <c r="F1204" s="270"/>
      <c r="G1204" s="259"/>
      <c r="H1204" s="259"/>
      <c r="I1204" s="259"/>
      <c r="J1204" s="259"/>
    </row>
    <row r="1205" spans="1:10">
      <c r="A1205" s="259"/>
      <c r="B1205" s="259"/>
      <c r="C1205" s="259"/>
      <c r="D1205" s="259"/>
      <c r="E1205" s="259"/>
      <c r="F1205" s="270"/>
      <c r="G1205" s="259"/>
      <c r="H1205" s="259"/>
      <c r="I1205" s="259"/>
      <c r="J1205" s="259"/>
    </row>
    <row r="1206" spans="1:10">
      <c r="A1206" s="259"/>
      <c r="B1206" s="259"/>
      <c r="C1206" s="259"/>
      <c r="D1206" s="259"/>
      <c r="E1206" s="259"/>
      <c r="F1206" s="270"/>
      <c r="G1206" s="259"/>
      <c r="H1206" s="259"/>
      <c r="I1206" s="259"/>
      <c r="J1206" s="259"/>
    </row>
    <row r="1207" spans="1:10">
      <c r="A1207" s="259"/>
      <c r="B1207" s="259"/>
      <c r="C1207" s="259"/>
      <c r="D1207" s="259"/>
      <c r="E1207" s="259"/>
      <c r="F1207" s="270"/>
      <c r="G1207" s="259"/>
      <c r="H1207" s="259"/>
      <c r="I1207" s="259"/>
      <c r="J1207" s="259"/>
    </row>
    <row r="1208" spans="1:10">
      <c r="A1208" s="259"/>
      <c r="B1208" s="259"/>
      <c r="C1208" s="259"/>
      <c r="D1208" s="259"/>
      <c r="E1208" s="259"/>
      <c r="F1208" s="270"/>
      <c r="G1208" s="259"/>
      <c r="H1208" s="259"/>
      <c r="I1208" s="259"/>
      <c r="J1208" s="259"/>
    </row>
    <row r="1209" spans="1:10">
      <c r="A1209" s="259"/>
      <c r="B1209" s="259"/>
      <c r="C1209" s="259"/>
      <c r="D1209" s="259"/>
      <c r="E1209" s="259"/>
      <c r="F1209" s="270"/>
      <c r="G1209" s="259"/>
      <c r="H1209" s="259"/>
      <c r="I1209" s="259"/>
      <c r="J1209" s="259"/>
    </row>
    <row r="1210" spans="1:10">
      <c r="A1210" s="259"/>
      <c r="B1210" s="259"/>
      <c r="C1210" s="259"/>
      <c r="D1210" s="259"/>
      <c r="E1210" s="259"/>
      <c r="F1210" s="270"/>
      <c r="G1210" s="259"/>
      <c r="H1210" s="259"/>
      <c r="I1210" s="259"/>
      <c r="J1210" s="259"/>
    </row>
    <row r="1211" spans="1:10">
      <c r="A1211" s="259"/>
      <c r="B1211" s="259"/>
      <c r="C1211" s="259"/>
      <c r="D1211" s="259"/>
      <c r="E1211" s="259"/>
      <c r="F1211" s="270"/>
      <c r="G1211" s="259"/>
      <c r="H1211" s="259"/>
      <c r="I1211" s="259"/>
      <c r="J1211" s="259"/>
    </row>
    <row r="1212" spans="1:10">
      <c r="A1212" s="259"/>
      <c r="B1212" s="259"/>
      <c r="C1212" s="259"/>
      <c r="D1212" s="259"/>
      <c r="E1212" s="259"/>
      <c r="F1212" s="270"/>
      <c r="G1212" s="259"/>
      <c r="H1212" s="259"/>
      <c r="I1212" s="259"/>
      <c r="J1212" s="259"/>
    </row>
    <row r="1213" spans="1:10">
      <c r="A1213" s="259"/>
      <c r="B1213" s="259"/>
      <c r="C1213" s="259"/>
      <c r="D1213" s="259"/>
      <c r="E1213" s="259"/>
      <c r="F1213" s="270"/>
      <c r="G1213" s="259"/>
      <c r="H1213" s="259"/>
      <c r="I1213" s="259"/>
      <c r="J1213" s="259"/>
    </row>
    <row r="1214" spans="1:10">
      <c r="A1214" s="259"/>
      <c r="B1214" s="259"/>
      <c r="C1214" s="259"/>
      <c r="D1214" s="259"/>
      <c r="E1214" s="259"/>
      <c r="F1214" s="270"/>
      <c r="G1214" s="259"/>
      <c r="H1214" s="259"/>
      <c r="I1214" s="259"/>
      <c r="J1214" s="259"/>
    </row>
    <row r="1215" spans="1:10">
      <c r="A1215" s="259"/>
      <c r="B1215" s="259"/>
      <c r="C1215" s="259"/>
      <c r="D1215" s="259"/>
      <c r="E1215" s="259"/>
      <c r="F1215" s="270"/>
      <c r="G1215" s="259"/>
      <c r="H1215" s="259"/>
      <c r="I1215" s="259"/>
      <c r="J1215" s="259"/>
    </row>
    <row r="1216" spans="1:10">
      <c r="A1216" s="259"/>
      <c r="B1216" s="259"/>
      <c r="C1216" s="259"/>
      <c r="D1216" s="259"/>
      <c r="E1216" s="259"/>
      <c r="F1216" s="270"/>
      <c r="G1216" s="259"/>
      <c r="H1216" s="259"/>
      <c r="I1216" s="259"/>
      <c r="J1216" s="259"/>
    </row>
    <row r="1217" spans="1:10">
      <c r="A1217" s="259"/>
      <c r="B1217" s="259"/>
      <c r="C1217" s="259"/>
      <c r="D1217" s="259"/>
      <c r="E1217" s="259"/>
      <c r="F1217" s="270"/>
      <c r="G1217" s="259"/>
      <c r="H1217" s="259"/>
      <c r="I1217" s="259"/>
      <c r="J1217" s="259"/>
    </row>
    <row r="1218" spans="1:10">
      <c r="A1218" s="259"/>
      <c r="B1218" s="259"/>
      <c r="C1218" s="259"/>
      <c r="D1218" s="259"/>
      <c r="E1218" s="259"/>
      <c r="F1218" s="270"/>
      <c r="G1218" s="259"/>
      <c r="H1218" s="259"/>
      <c r="I1218" s="259"/>
      <c r="J1218" s="259"/>
    </row>
    <row r="1219" spans="1:10">
      <c r="A1219" s="259"/>
      <c r="B1219" s="259"/>
      <c r="C1219" s="259"/>
      <c r="D1219" s="259"/>
      <c r="E1219" s="259"/>
      <c r="F1219" s="270"/>
      <c r="G1219" s="259"/>
      <c r="H1219" s="259"/>
      <c r="I1219" s="259"/>
      <c r="J1219" s="259"/>
    </row>
    <row r="1220" spans="1:10">
      <c r="A1220" s="259"/>
      <c r="B1220" s="259"/>
      <c r="C1220" s="259"/>
      <c r="D1220" s="259"/>
      <c r="E1220" s="259"/>
      <c r="F1220" s="270"/>
      <c r="G1220" s="259"/>
      <c r="H1220" s="259"/>
      <c r="I1220" s="259"/>
      <c r="J1220" s="259"/>
    </row>
    <row r="1221" spans="1:10">
      <c r="A1221" s="259"/>
      <c r="B1221" s="259"/>
      <c r="C1221" s="259"/>
      <c r="D1221" s="259"/>
      <c r="E1221" s="259"/>
      <c r="F1221" s="270"/>
      <c r="G1221" s="259"/>
      <c r="H1221" s="259"/>
      <c r="I1221" s="259"/>
      <c r="J1221" s="259"/>
    </row>
    <row r="1222" spans="1:10">
      <c r="A1222" s="259"/>
      <c r="B1222" s="259"/>
      <c r="C1222" s="259"/>
      <c r="D1222" s="259"/>
      <c r="E1222" s="259"/>
      <c r="F1222" s="270"/>
      <c r="G1222" s="259"/>
      <c r="H1222" s="259"/>
      <c r="I1222" s="259"/>
      <c r="J1222" s="259"/>
    </row>
    <row r="1223" spans="1:10">
      <c r="A1223" s="259"/>
      <c r="B1223" s="259"/>
      <c r="C1223" s="259"/>
      <c r="D1223" s="259"/>
      <c r="E1223" s="259"/>
      <c r="F1223" s="270"/>
      <c r="G1223" s="259"/>
      <c r="H1223" s="259"/>
      <c r="I1223" s="259"/>
      <c r="J1223" s="259"/>
    </row>
    <row r="1224" spans="1:10">
      <c r="A1224" s="259"/>
      <c r="B1224" s="259"/>
      <c r="C1224" s="259"/>
      <c r="D1224" s="259"/>
      <c r="E1224" s="259"/>
      <c r="F1224" s="270"/>
      <c r="G1224" s="259"/>
      <c r="H1224" s="259"/>
      <c r="I1224" s="259"/>
      <c r="J1224" s="259"/>
    </row>
    <row r="1225" spans="1:10">
      <c r="A1225" s="259"/>
      <c r="B1225" s="259"/>
      <c r="C1225" s="259"/>
      <c r="D1225" s="259"/>
      <c r="E1225" s="259"/>
      <c r="F1225" s="270"/>
      <c r="G1225" s="259"/>
      <c r="H1225" s="259"/>
      <c r="I1225" s="259"/>
      <c r="J1225" s="259"/>
    </row>
    <row r="1226" spans="1:10">
      <c r="A1226" s="259"/>
      <c r="B1226" s="259"/>
      <c r="C1226" s="259"/>
      <c r="D1226" s="259"/>
      <c r="E1226" s="259"/>
      <c r="F1226" s="270"/>
      <c r="G1226" s="259"/>
      <c r="H1226" s="259"/>
      <c r="I1226" s="259"/>
      <c r="J1226" s="259"/>
    </row>
    <row r="1227" spans="1:10">
      <c r="A1227" s="259"/>
      <c r="B1227" s="259"/>
      <c r="C1227" s="259"/>
      <c r="D1227" s="259"/>
      <c r="E1227" s="259"/>
      <c r="F1227" s="270"/>
      <c r="G1227" s="259"/>
      <c r="H1227" s="259"/>
      <c r="I1227" s="259"/>
      <c r="J1227" s="259"/>
    </row>
    <row r="1228" spans="1:10">
      <c r="A1228" s="259"/>
      <c r="B1228" s="259"/>
      <c r="C1228" s="259"/>
      <c r="D1228" s="259"/>
      <c r="E1228" s="259"/>
      <c r="F1228" s="270"/>
      <c r="G1228" s="259"/>
      <c r="H1228" s="259"/>
      <c r="I1228" s="259"/>
      <c r="J1228" s="259"/>
    </row>
    <row r="1229" spans="1:10">
      <c r="A1229" s="259"/>
      <c r="B1229" s="259"/>
      <c r="C1229" s="259"/>
      <c r="D1229" s="259"/>
      <c r="E1229" s="259"/>
      <c r="F1229" s="270"/>
      <c r="G1229" s="259"/>
      <c r="H1229" s="259"/>
      <c r="I1229" s="259"/>
      <c r="J1229" s="259"/>
    </row>
    <row r="1230" spans="1:10">
      <c r="A1230" s="259"/>
      <c r="B1230" s="259"/>
      <c r="C1230" s="259"/>
      <c r="D1230" s="259"/>
      <c r="E1230" s="259"/>
      <c r="F1230" s="270"/>
      <c r="G1230" s="259"/>
      <c r="H1230" s="259"/>
      <c r="I1230" s="259"/>
      <c r="J1230" s="259"/>
    </row>
    <row r="1231" spans="1:10">
      <c r="A1231" s="259"/>
      <c r="B1231" s="259"/>
      <c r="C1231" s="259"/>
      <c r="D1231" s="259"/>
      <c r="E1231" s="259"/>
      <c r="F1231" s="270"/>
      <c r="G1231" s="259"/>
      <c r="H1231" s="259"/>
      <c r="I1231" s="259"/>
      <c r="J1231" s="259"/>
    </row>
    <row r="1232" spans="1:10">
      <c r="A1232" s="259"/>
      <c r="B1232" s="259"/>
      <c r="C1232" s="259"/>
      <c r="D1232" s="259"/>
      <c r="E1232" s="259"/>
      <c r="F1232" s="270"/>
      <c r="G1232" s="259"/>
      <c r="H1232" s="259"/>
      <c r="I1232" s="259"/>
      <c r="J1232" s="259"/>
    </row>
    <row r="1233" spans="1:10">
      <c r="A1233" s="259"/>
      <c r="B1233" s="259"/>
      <c r="C1233" s="259"/>
      <c r="D1233" s="259"/>
      <c r="E1233" s="259"/>
      <c r="F1233" s="270"/>
      <c r="G1233" s="259"/>
      <c r="H1233" s="259"/>
      <c r="I1233" s="259"/>
      <c r="J1233" s="259"/>
    </row>
    <row r="1234" spans="1:10">
      <c r="A1234" s="259"/>
      <c r="B1234" s="259"/>
      <c r="C1234" s="259"/>
      <c r="D1234" s="259"/>
      <c r="E1234" s="259"/>
      <c r="F1234" s="270"/>
      <c r="G1234" s="259"/>
      <c r="H1234" s="259"/>
      <c r="I1234" s="259"/>
      <c r="J1234" s="259"/>
    </row>
    <row r="1235" spans="1:10">
      <c r="A1235" s="259"/>
      <c r="B1235" s="259"/>
      <c r="C1235" s="259"/>
      <c r="D1235" s="259"/>
      <c r="E1235" s="259"/>
      <c r="F1235" s="270"/>
      <c r="G1235" s="259"/>
      <c r="H1235" s="259"/>
      <c r="I1235" s="259"/>
      <c r="J1235" s="259"/>
    </row>
    <row r="1236" spans="1:10">
      <c r="A1236" s="259"/>
      <c r="B1236" s="259"/>
      <c r="C1236" s="259"/>
      <c r="D1236" s="259"/>
      <c r="E1236" s="259"/>
      <c r="F1236" s="270"/>
      <c r="G1236" s="259"/>
      <c r="H1236" s="259"/>
      <c r="I1236" s="259"/>
      <c r="J1236" s="259"/>
    </row>
    <row r="1237" spans="1:10">
      <c r="A1237" s="259"/>
      <c r="B1237" s="259"/>
      <c r="C1237" s="259"/>
      <c r="D1237" s="259"/>
      <c r="E1237" s="259"/>
      <c r="F1237" s="270"/>
      <c r="G1237" s="259"/>
      <c r="H1237" s="259"/>
      <c r="I1237" s="259"/>
      <c r="J1237" s="259"/>
    </row>
    <row r="1238" spans="1:10">
      <c r="A1238" s="259"/>
      <c r="B1238" s="259"/>
      <c r="C1238" s="259"/>
      <c r="D1238" s="259"/>
      <c r="E1238" s="259"/>
      <c r="F1238" s="270"/>
      <c r="G1238" s="259"/>
      <c r="H1238" s="259"/>
      <c r="I1238" s="259"/>
      <c r="J1238" s="259"/>
    </row>
    <row r="1239" spans="1:10">
      <c r="A1239" s="259"/>
      <c r="B1239" s="259"/>
      <c r="C1239" s="259"/>
      <c r="D1239" s="259"/>
      <c r="E1239" s="259"/>
      <c r="F1239" s="270"/>
      <c r="G1239" s="259"/>
      <c r="H1239" s="259"/>
      <c r="I1239" s="259"/>
      <c r="J1239" s="259"/>
    </row>
    <row r="1240" spans="1:10">
      <c r="A1240" s="259"/>
      <c r="B1240" s="259"/>
      <c r="C1240" s="259"/>
      <c r="D1240" s="259"/>
      <c r="E1240" s="259"/>
      <c r="F1240" s="270"/>
      <c r="G1240" s="259"/>
      <c r="H1240" s="259"/>
      <c r="I1240" s="259"/>
      <c r="J1240" s="259"/>
    </row>
    <row r="1241" spans="1:10">
      <c r="A1241" s="259"/>
      <c r="B1241" s="259"/>
      <c r="C1241" s="259"/>
      <c r="D1241" s="259"/>
      <c r="E1241" s="259"/>
      <c r="F1241" s="270"/>
      <c r="G1241" s="259"/>
      <c r="H1241" s="259"/>
      <c r="I1241" s="259"/>
      <c r="J1241" s="259"/>
    </row>
    <row r="1242" spans="1:10">
      <c r="A1242" s="259"/>
      <c r="B1242" s="259"/>
      <c r="C1242" s="259"/>
      <c r="D1242" s="259"/>
      <c r="E1242" s="259"/>
      <c r="F1242" s="270"/>
      <c r="G1242" s="259"/>
      <c r="H1242" s="259"/>
      <c r="I1242" s="259"/>
      <c r="J1242" s="259"/>
    </row>
    <row r="1243" spans="1:10">
      <c r="A1243" s="259"/>
      <c r="B1243" s="259"/>
      <c r="C1243" s="259"/>
      <c r="D1243" s="259"/>
      <c r="E1243" s="259"/>
      <c r="F1243" s="270"/>
      <c r="G1243" s="259"/>
      <c r="H1243" s="259"/>
      <c r="I1243" s="259"/>
      <c r="J1243" s="259"/>
    </row>
    <row r="1244" spans="1:10">
      <c r="A1244" s="259"/>
      <c r="B1244" s="259"/>
      <c r="C1244" s="259"/>
      <c r="D1244" s="259"/>
      <c r="E1244" s="259"/>
      <c r="F1244" s="270"/>
      <c r="G1244" s="259"/>
      <c r="H1244" s="259"/>
      <c r="I1244" s="259"/>
      <c r="J1244" s="259"/>
    </row>
    <row r="1245" spans="1:10">
      <c r="A1245" s="259"/>
      <c r="B1245" s="259"/>
      <c r="C1245" s="259"/>
      <c r="D1245" s="259"/>
      <c r="E1245" s="259"/>
      <c r="F1245" s="270"/>
      <c r="G1245" s="259"/>
      <c r="H1245" s="259"/>
      <c r="I1245" s="259"/>
      <c r="J1245" s="259"/>
    </row>
    <row r="1246" spans="1:10">
      <c r="A1246" s="259"/>
      <c r="B1246" s="259"/>
      <c r="C1246" s="259"/>
      <c r="D1246" s="259"/>
      <c r="E1246" s="259"/>
      <c r="F1246" s="270"/>
      <c r="G1246" s="259"/>
      <c r="H1246" s="259"/>
      <c r="I1246" s="259"/>
      <c r="J1246" s="259"/>
    </row>
    <row r="1247" spans="1:10">
      <c r="A1247" s="259"/>
      <c r="B1247" s="259"/>
      <c r="C1247" s="259"/>
      <c r="D1247" s="259"/>
      <c r="E1247" s="259"/>
      <c r="F1247" s="270"/>
      <c r="G1247" s="259"/>
      <c r="H1247" s="259"/>
      <c r="I1247" s="259"/>
      <c r="J1247" s="259"/>
    </row>
    <row r="1248" spans="1:10">
      <c r="A1248" s="259"/>
      <c r="B1248" s="259"/>
      <c r="C1248" s="259"/>
      <c r="D1248" s="259"/>
      <c r="E1248" s="259"/>
      <c r="F1248" s="270"/>
      <c r="G1248" s="259"/>
      <c r="H1248" s="259"/>
      <c r="I1248" s="259"/>
      <c r="J1248" s="259"/>
    </row>
    <row r="1249" spans="1:10">
      <c r="A1249" s="259"/>
      <c r="B1249" s="259"/>
      <c r="C1249" s="259"/>
      <c r="D1249" s="259"/>
      <c r="E1249" s="259"/>
      <c r="F1249" s="270"/>
      <c r="G1249" s="259"/>
      <c r="H1249" s="259"/>
      <c r="I1249" s="259"/>
      <c r="J1249" s="259"/>
    </row>
    <row r="1250" spans="1:10">
      <c r="A1250" s="259"/>
      <c r="B1250" s="259"/>
      <c r="C1250" s="259"/>
      <c r="D1250" s="259"/>
      <c r="E1250" s="259"/>
      <c r="F1250" s="270"/>
      <c r="G1250" s="259"/>
      <c r="H1250" s="259"/>
      <c r="I1250" s="259"/>
      <c r="J1250" s="259"/>
    </row>
    <row r="1251" spans="1:10">
      <c r="A1251" s="259"/>
      <c r="B1251" s="259"/>
      <c r="C1251" s="259"/>
      <c r="D1251" s="259"/>
      <c r="E1251" s="259"/>
      <c r="F1251" s="270"/>
      <c r="G1251" s="259"/>
      <c r="H1251" s="259"/>
      <c r="I1251" s="259"/>
      <c r="J1251" s="259"/>
    </row>
    <row r="1252" spans="1:10">
      <c r="A1252" s="259"/>
      <c r="B1252" s="259"/>
      <c r="C1252" s="259"/>
      <c r="D1252" s="259"/>
      <c r="E1252" s="259"/>
      <c r="F1252" s="270"/>
      <c r="G1252" s="259"/>
      <c r="H1252" s="259"/>
      <c r="I1252" s="259"/>
      <c r="J1252" s="259"/>
    </row>
    <row r="1253" spans="1:10">
      <c r="A1253" s="259"/>
      <c r="B1253" s="259"/>
      <c r="C1253" s="259"/>
      <c r="D1253" s="259"/>
      <c r="E1253" s="259"/>
      <c r="F1253" s="270"/>
      <c r="G1253" s="259"/>
      <c r="H1253" s="259"/>
      <c r="I1253" s="259"/>
      <c r="J1253" s="259"/>
    </row>
    <row r="1254" spans="1:10">
      <c r="A1254" s="259"/>
      <c r="B1254" s="259"/>
      <c r="C1254" s="259"/>
      <c r="D1254" s="259"/>
      <c r="E1254" s="259"/>
      <c r="F1254" s="270"/>
      <c r="G1254" s="259"/>
      <c r="H1254" s="259"/>
      <c r="I1254" s="259"/>
      <c r="J1254" s="259"/>
    </row>
    <row r="1255" spans="1:10">
      <c r="A1255" s="259"/>
      <c r="B1255" s="259"/>
      <c r="C1255" s="259"/>
      <c r="D1255" s="259"/>
      <c r="E1255" s="259"/>
      <c r="F1255" s="270"/>
      <c r="G1255" s="259"/>
      <c r="H1255" s="259"/>
      <c r="I1255" s="259"/>
      <c r="J1255" s="259"/>
    </row>
    <row r="1256" spans="1:10">
      <c r="A1256" s="259"/>
      <c r="B1256" s="259"/>
      <c r="C1256" s="259"/>
      <c r="D1256" s="259"/>
      <c r="E1256" s="259"/>
      <c r="F1256" s="270"/>
      <c r="G1256" s="259"/>
      <c r="H1256" s="259"/>
      <c r="I1256" s="259"/>
      <c r="J1256" s="259"/>
    </row>
    <row r="1257" spans="1:10">
      <c r="A1257" s="259"/>
      <c r="B1257" s="259"/>
      <c r="C1257" s="259"/>
      <c r="D1257" s="259"/>
      <c r="E1257" s="259"/>
      <c r="F1257" s="270"/>
      <c r="G1257" s="259"/>
      <c r="H1257" s="259"/>
      <c r="I1257" s="259"/>
      <c r="J1257" s="259"/>
    </row>
    <row r="1258" spans="1:10">
      <c r="A1258" s="259"/>
      <c r="B1258" s="259"/>
      <c r="C1258" s="259"/>
      <c r="D1258" s="259"/>
      <c r="E1258" s="259"/>
      <c r="F1258" s="270"/>
      <c r="G1258" s="259"/>
      <c r="H1258" s="259"/>
      <c r="I1258" s="259"/>
      <c r="J1258" s="259"/>
    </row>
    <row r="1259" spans="1:10">
      <c r="A1259" s="259"/>
      <c r="B1259" s="259"/>
      <c r="C1259" s="259"/>
      <c r="D1259" s="259"/>
      <c r="E1259" s="259"/>
      <c r="F1259" s="270"/>
      <c r="G1259" s="259"/>
      <c r="H1259" s="259"/>
      <c r="I1259" s="259"/>
      <c r="J1259" s="259"/>
    </row>
    <row r="1260" spans="1:10">
      <c r="A1260" s="259"/>
      <c r="B1260" s="259"/>
      <c r="C1260" s="259"/>
      <c r="D1260" s="259"/>
      <c r="E1260" s="259"/>
      <c r="F1260" s="270"/>
      <c r="G1260" s="259"/>
      <c r="H1260" s="259"/>
      <c r="I1260" s="259"/>
      <c r="J1260" s="259"/>
    </row>
    <row r="1261" spans="1:10">
      <c r="A1261" s="259"/>
      <c r="B1261" s="259"/>
      <c r="C1261" s="259"/>
      <c r="D1261" s="259"/>
      <c r="E1261" s="259"/>
      <c r="F1261" s="270"/>
      <c r="G1261" s="259"/>
      <c r="H1261" s="259"/>
      <c r="I1261" s="259"/>
      <c r="J1261" s="259"/>
    </row>
    <row r="1262" spans="1:10">
      <c r="A1262" s="259"/>
      <c r="B1262" s="259"/>
      <c r="C1262" s="259"/>
      <c r="D1262" s="259"/>
      <c r="E1262" s="259"/>
      <c r="F1262" s="270"/>
      <c r="G1262" s="259"/>
      <c r="H1262" s="259"/>
      <c r="I1262" s="259"/>
      <c r="J1262" s="259"/>
    </row>
    <row r="1263" spans="1:10">
      <c r="A1263" s="259"/>
      <c r="B1263" s="259"/>
      <c r="C1263" s="259"/>
      <c r="D1263" s="259"/>
      <c r="E1263" s="259"/>
      <c r="F1263" s="270"/>
      <c r="G1263" s="259"/>
      <c r="H1263" s="259"/>
      <c r="I1263" s="259"/>
      <c r="J1263" s="259"/>
    </row>
    <row r="1264" spans="1:10">
      <c r="A1264" s="259"/>
      <c r="B1264" s="259"/>
      <c r="C1264" s="259"/>
      <c r="D1264" s="259"/>
      <c r="E1264" s="259"/>
      <c r="F1264" s="270"/>
      <c r="G1264" s="259"/>
      <c r="H1264" s="259"/>
      <c r="I1264" s="259"/>
      <c r="J1264" s="259"/>
    </row>
    <row r="1265" spans="1:10">
      <c r="A1265" s="259"/>
      <c r="B1265" s="259"/>
      <c r="C1265" s="259"/>
      <c r="D1265" s="259"/>
      <c r="E1265" s="259"/>
      <c r="F1265" s="270"/>
      <c r="G1265" s="259"/>
      <c r="H1265" s="259"/>
      <c r="I1265" s="259"/>
      <c r="J1265" s="259"/>
    </row>
    <row r="1266" spans="1:10">
      <c r="A1266" s="259"/>
      <c r="B1266" s="259"/>
      <c r="C1266" s="259"/>
      <c r="D1266" s="259"/>
      <c r="E1266" s="259"/>
      <c r="F1266" s="270"/>
      <c r="G1266" s="259"/>
      <c r="H1266" s="259"/>
      <c r="I1266" s="259"/>
      <c r="J1266" s="259"/>
    </row>
    <row r="1267" spans="1:10">
      <c r="A1267" s="259"/>
      <c r="B1267" s="259"/>
      <c r="C1267" s="259"/>
      <c r="D1267" s="259"/>
      <c r="E1267" s="259"/>
      <c r="F1267" s="270"/>
      <c r="G1267" s="259"/>
      <c r="H1267" s="259"/>
      <c r="I1267" s="259"/>
      <c r="J1267" s="259"/>
    </row>
    <row r="1268" spans="1:10">
      <c r="A1268" s="259"/>
      <c r="B1268" s="259"/>
      <c r="C1268" s="259"/>
      <c r="D1268" s="259"/>
      <c r="E1268" s="259"/>
      <c r="F1268" s="270"/>
      <c r="G1268" s="259"/>
      <c r="H1268" s="259"/>
      <c r="I1268" s="259"/>
      <c r="J1268" s="259"/>
    </row>
    <row r="1269" spans="1:10">
      <c r="A1269" s="259"/>
      <c r="B1269" s="259"/>
      <c r="C1269" s="259"/>
      <c r="D1269" s="259"/>
      <c r="E1269" s="259"/>
      <c r="F1269" s="270"/>
      <c r="G1269" s="259"/>
      <c r="H1269" s="259"/>
      <c r="I1269" s="259"/>
      <c r="J1269" s="259"/>
    </row>
    <row r="1270" spans="1:10">
      <c r="A1270" s="259"/>
      <c r="B1270" s="259"/>
      <c r="C1270" s="259"/>
      <c r="D1270" s="259"/>
      <c r="E1270" s="259"/>
      <c r="F1270" s="270"/>
      <c r="G1270" s="259"/>
      <c r="H1270" s="259"/>
      <c r="I1270" s="259"/>
      <c r="J1270" s="259"/>
    </row>
    <row r="1271" spans="1:10">
      <c r="A1271" s="259"/>
      <c r="B1271" s="259"/>
      <c r="C1271" s="259"/>
      <c r="D1271" s="259"/>
      <c r="E1271" s="259"/>
      <c r="F1271" s="270"/>
      <c r="G1271" s="259"/>
      <c r="H1271" s="259"/>
      <c r="I1271" s="259"/>
      <c r="J1271" s="259"/>
    </row>
    <row r="1272" spans="1:10">
      <c r="A1272" s="259"/>
      <c r="B1272" s="259"/>
      <c r="C1272" s="259"/>
      <c r="D1272" s="259"/>
      <c r="E1272" s="259"/>
      <c r="F1272" s="270"/>
      <c r="G1272" s="259"/>
      <c r="H1272" s="259"/>
      <c r="I1272" s="259"/>
      <c r="J1272" s="259"/>
    </row>
    <row r="1273" spans="1:10">
      <c r="A1273" s="259"/>
      <c r="B1273" s="259"/>
      <c r="C1273" s="259"/>
      <c r="D1273" s="259"/>
      <c r="E1273" s="259"/>
      <c r="F1273" s="270"/>
      <c r="G1273" s="259"/>
      <c r="H1273" s="259"/>
      <c r="I1273" s="259"/>
      <c r="J1273" s="259"/>
    </row>
    <row r="1274" spans="1:10">
      <c r="A1274" s="259"/>
      <c r="B1274" s="259"/>
      <c r="C1274" s="259"/>
      <c r="D1274" s="259"/>
      <c r="E1274" s="259"/>
      <c r="F1274" s="270"/>
      <c r="G1274" s="259"/>
      <c r="H1274" s="259"/>
      <c r="I1274" s="259"/>
      <c r="J1274" s="259"/>
    </row>
    <row r="1275" spans="1:10">
      <c r="A1275" s="259"/>
      <c r="B1275" s="259"/>
      <c r="C1275" s="259"/>
      <c r="D1275" s="259"/>
      <c r="E1275" s="259"/>
      <c r="F1275" s="270"/>
      <c r="G1275" s="259"/>
      <c r="H1275" s="259"/>
      <c r="I1275" s="259"/>
      <c r="J1275" s="259"/>
    </row>
    <row r="1276" spans="1:10">
      <c r="A1276" s="259"/>
      <c r="B1276" s="259"/>
      <c r="C1276" s="259"/>
      <c r="D1276" s="259"/>
      <c r="E1276" s="259"/>
      <c r="F1276" s="270"/>
      <c r="G1276" s="259"/>
      <c r="H1276" s="259"/>
      <c r="I1276" s="259"/>
      <c r="J1276" s="259"/>
    </row>
    <row r="1277" spans="1:10">
      <c r="A1277" s="259"/>
      <c r="B1277" s="259"/>
      <c r="C1277" s="259"/>
      <c r="D1277" s="259"/>
      <c r="E1277" s="259"/>
      <c r="F1277" s="270"/>
      <c r="G1277" s="259"/>
      <c r="H1277" s="259"/>
      <c r="I1277" s="259"/>
      <c r="J1277" s="259"/>
    </row>
    <row r="1278" spans="1:10">
      <c r="A1278" s="259"/>
      <c r="B1278" s="259"/>
      <c r="C1278" s="259"/>
      <c r="D1278" s="259"/>
      <c r="E1278" s="259"/>
      <c r="F1278" s="270"/>
      <c r="G1278" s="259"/>
      <c r="H1278" s="259"/>
      <c r="I1278" s="259"/>
      <c r="J1278" s="259"/>
    </row>
    <row r="1279" spans="1:10">
      <c r="A1279" s="259"/>
      <c r="B1279" s="259"/>
      <c r="C1279" s="259"/>
      <c r="D1279" s="259"/>
      <c r="E1279" s="259"/>
      <c r="F1279" s="270"/>
      <c r="G1279" s="259"/>
      <c r="H1279" s="259"/>
      <c r="I1279" s="259"/>
      <c r="J1279" s="259"/>
    </row>
    <row r="1280" spans="1:10">
      <c r="A1280" s="259"/>
      <c r="B1280" s="259"/>
      <c r="C1280" s="259"/>
      <c r="D1280" s="259"/>
      <c r="E1280" s="259"/>
      <c r="F1280" s="270"/>
      <c r="G1280" s="259"/>
      <c r="H1280" s="259"/>
      <c r="I1280" s="259"/>
      <c r="J1280" s="259"/>
    </row>
    <row r="1281" spans="1:10">
      <c r="A1281" s="259"/>
      <c r="B1281" s="259"/>
      <c r="C1281" s="259"/>
      <c r="D1281" s="259"/>
      <c r="E1281" s="259"/>
      <c r="F1281" s="270"/>
      <c r="G1281" s="259"/>
      <c r="H1281" s="259"/>
      <c r="I1281" s="259"/>
      <c r="J1281" s="259"/>
    </row>
    <row r="1282" spans="1:10">
      <c r="A1282" s="259"/>
      <c r="B1282" s="259"/>
      <c r="C1282" s="259"/>
      <c r="D1282" s="259"/>
      <c r="E1282" s="259"/>
      <c r="F1282" s="270"/>
      <c r="G1282" s="259"/>
      <c r="H1282" s="259"/>
      <c r="I1282" s="259"/>
      <c r="J1282" s="259"/>
    </row>
    <row r="1283" spans="1:10">
      <c r="A1283" s="259"/>
      <c r="B1283" s="259"/>
      <c r="C1283" s="259"/>
      <c r="D1283" s="259"/>
      <c r="E1283" s="259"/>
      <c r="F1283" s="270"/>
      <c r="G1283" s="259"/>
      <c r="H1283" s="259"/>
      <c r="I1283" s="259"/>
      <c r="J1283" s="259"/>
    </row>
    <row r="1284" spans="1:10">
      <c r="A1284" s="259"/>
      <c r="B1284" s="259"/>
      <c r="C1284" s="259"/>
      <c r="D1284" s="259"/>
      <c r="E1284" s="259"/>
      <c r="F1284" s="270"/>
      <c r="G1284" s="259"/>
      <c r="H1284" s="259"/>
      <c r="I1284" s="259"/>
      <c r="J1284" s="259"/>
    </row>
    <row r="1285" spans="1:10">
      <c r="A1285" s="259"/>
      <c r="B1285" s="259"/>
      <c r="C1285" s="259"/>
      <c r="D1285" s="259"/>
      <c r="E1285" s="259"/>
      <c r="F1285" s="270"/>
      <c r="G1285" s="259"/>
      <c r="H1285" s="259"/>
      <c r="I1285" s="259"/>
      <c r="J1285" s="259"/>
    </row>
    <row r="1286" spans="1:10">
      <c r="A1286" s="259"/>
      <c r="B1286" s="259"/>
      <c r="C1286" s="259"/>
      <c r="D1286" s="259"/>
      <c r="E1286" s="259"/>
      <c r="F1286" s="270"/>
      <c r="G1286" s="259"/>
      <c r="H1286" s="259"/>
      <c r="I1286" s="259"/>
      <c r="J1286" s="259"/>
    </row>
    <row r="1287" spans="1:10">
      <c r="A1287" s="259"/>
      <c r="B1287" s="259"/>
      <c r="C1287" s="259"/>
      <c r="D1287" s="259"/>
      <c r="E1287" s="259"/>
      <c r="F1287" s="270"/>
      <c r="G1287" s="259"/>
      <c r="H1287" s="259"/>
      <c r="I1287" s="259"/>
      <c r="J1287" s="259"/>
    </row>
    <row r="1288" spans="1:10">
      <c r="A1288" s="259"/>
      <c r="B1288" s="259"/>
      <c r="C1288" s="259"/>
      <c r="D1288" s="259"/>
      <c r="E1288" s="259"/>
      <c r="F1288" s="270"/>
      <c r="G1288" s="259"/>
      <c r="H1288" s="259"/>
      <c r="I1288" s="259"/>
      <c r="J1288" s="259"/>
    </row>
    <row r="1289" spans="1:10">
      <c r="A1289" s="259"/>
      <c r="B1289" s="259"/>
      <c r="C1289" s="259"/>
      <c r="D1289" s="259"/>
      <c r="E1289" s="259"/>
      <c r="F1289" s="270"/>
      <c r="G1289" s="259"/>
      <c r="H1289" s="259"/>
      <c r="I1289" s="259"/>
      <c r="J1289" s="259"/>
    </row>
    <row r="1290" spans="1:10">
      <c r="A1290" s="259"/>
      <c r="B1290" s="259"/>
      <c r="C1290" s="259"/>
      <c r="D1290" s="259"/>
      <c r="E1290" s="259"/>
      <c r="F1290" s="270"/>
      <c r="G1290" s="259"/>
      <c r="H1290" s="259"/>
      <c r="I1290" s="259"/>
      <c r="J1290" s="259"/>
    </row>
    <row r="1291" spans="1:10">
      <c r="A1291" s="259"/>
      <c r="B1291" s="259"/>
      <c r="C1291" s="259"/>
      <c r="D1291" s="259"/>
      <c r="E1291" s="259"/>
      <c r="F1291" s="270"/>
      <c r="G1291" s="259"/>
      <c r="H1291" s="259"/>
      <c r="I1291" s="259"/>
      <c r="J1291" s="259"/>
    </row>
    <row r="1292" spans="1:10">
      <c r="A1292" s="259"/>
      <c r="B1292" s="259"/>
      <c r="C1292" s="259"/>
      <c r="D1292" s="259"/>
      <c r="E1292" s="259"/>
      <c r="F1292" s="270"/>
      <c r="G1292" s="259"/>
      <c r="H1292" s="259"/>
      <c r="I1292" s="259"/>
      <c r="J1292" s="259"/>
    </row>
    <row r="1293" spans="1:10">
      <c r="A1293" s="259"/>
      <c r="B1293" s="259"/>
      <c r="C1293" s="259"/>
      <c r="D1293" s="259"/>
      <c r="E1293" s="259"/>
      <c r="F1293" s="270"/>
      <c r="G1293" s="259"/>
      <c r="H1293" s="259"/>
      <c r="I1293" s="259"/>
      <c r="J1293" s="259"/>
    </row>
    <row r="1294" spans="1:10">
      <c r="A1294" s="259"/>
      <c r="B1294" s="259"/>
      <c r="C1294" s="259"/>
      <c r="D1294" s="259"/>
      <c r="E1294" s="259"/>
      <c r="F1294" s="270"/>
      <c r="G1294" s="259"/>
      <c r="H1294" s="259"/>
      <c r="I1294" s="259"/>
      <c r="J1294" s="259"/>
    </row>
    <row r="1295" spans="1:10">
      <c r="A1295" s="259"/>
      <c r="B1295" s="259"/>
      <c r="C1295" s="259"/>
      <c r="D1295" s="259"/>
      <c r="E1295" s="259"/>
      <c r="F1295" s="270"/>
      <c r="G1295" s="259"/>
      <c r="H1295" s="259"/>
      <c r="I1295" s="259"/>
      <c r="J1295" s="259"/>
    </row>
    <row r="1296" spans="1:10">
      <c r="A1296" s="259"/>
      <c r="B1296" s="259"/>
      <c r="C1296" s="259"/>
      <c r="D1296" s="259"/>
      <c r="E1296" s="259"/>
      <c r="F1296" s="270"/>
      <c r="G1296" s="259"/>
      <c r="H1296" s="259"/>
      <c r="I1296" s="259"/>
      <c r="J1296" s="259"/>
    </row>
    <row r="1297" spans="1:10">
      <c r="A1297" s="259"/>
      <c r="B1297" s="259"/>
      <c r="C1297" s="259"/>
      <c r="D1297" s="259"/>
      <c r="E1297" s="259"/>
      <c r="F1297" s="270"/>
      <c r="G1297" s="259"/>
      <c r="H1297" s="259"/>
      <c r="I1297" s="259"/>
      <c r="J1297" s="259"/>
    </row>
    <row r="1298" spans="1:10">
      <c r="A1298" s="259"/>
      <c r="B1298" s="259"/>
      <c r="C1298" s="259"/>
      <c r="D1298" s="259"/>
      <c r="E1298" s="259"/>
      <c r="F1298" s="270"/>
      <c r="G1298" s="259"/>
      <c r="H1298" s="259"/>
      <c r="I1298" s="259"/>
      <c r="J1298" s="259"/>
    </row>
    <row r="1299" spans="1:10">
      <c r="A1299" s="259"/>
      <c r="B1299" s="259"/>
      <c r="C1299" s="259"/>
      <c r="D1299" s="259"/>
      <c r="E1299" s="259"/>
      <c r="F1299" s="270"/>
      <c r="G1299" s="259"/>
      <c r="H1299" s="259"/>
      <c r="I1299" s="259"/>
      <c r="J1299" s="259"/>
    </row>
    <row r="1300" spans="1:10">
      <c r="A1300" s="259"/>
      <c r="B1300" s="259"/>
      <c r="C1300" s="259"/>
      <c r="D1300" s="259"/>
      <c r="E1300" s="259"/>
      <c r="F1300" s="270"/>
      <c r="G1300" s="259"/>
      <c r="H1300" s="259"/>
      <c r="I1300" s="259"/>
      <c r="J1300" s="259"/>
    </row>
    <row r="1301" spans="1:10">
      <c r="A1301" s="259"/>
      <c r="B1301" s="259"/>
      <c r="C1301" s="259"/>
      <c r="D1301" s="259"/>
      <c r="E1301" s="259"/>
      <c r="F1301" s="270"/>
      <c r="G1301" s="259"/>
      <c r="H1301" s="259"/>
      <c r="I1301" s="259"/>
      <c r="J1301" s="259"/>
    </row>
    <row r="1302" spans="1:10">
      <c r="A1302" s="259"/>
      <c r="B1302" s="259"/>
      <c r="C1302" s="259"/>
      <c r="D1302" s="259"/>
      <c r="E1302" s="259"/>
      <c r="F1302" s="270"/>
      <c r="G1302" s="259"/>
      <c r="H1302" s="259"/>
      <c r="I1302" s="259"/>
      <c r="J1302" s="259"/>
    </row>
    <row r="1303" spans="1:10">
      <c r="A1303" s="259"/>
      <c r="B1303" s="259"/>
      <c r="C1303" s="259"/>
      <c r="D1303" s="259"/>
      <c r="E1303" s="259"/>
      <c r="F1303" s="270"/>
      <c r="G1303" s="259"/>
      <c r="H1303" s="259"/>
      <c r="I1303" s="259"/>
      <c r="J1303" s="259"/>
    </row>
    <row r="1304" spans="1:10">
      <c r="A1304" s="259"/>
      <c r="B1304" s="259"/>
      <c r="C1304" s="259"/>
      <c r="D1304" s="259"/>
      <c r="E1304" s="259"/>
      <c r="F1304" s="270"/>
      <c r="G1304" s="259"/>
      <c r="H1304" s="259"/>
      <c r="I1304" s="259"/>
      <c r="J1304" s="259"/>
    </row>
    <row r="1305" spans="1:10">
      <c r="A1305" s="259"/>
      <c r="B1305" s="259"/>
      <c r="C1305" s="259"/>
      <c r="D1305" s="259"/>
      <c r="E1305" s="259"/>
      <c r="F1305" s="270"/>
      <c r="G1305" s="259"/>
      <c r="H1305" s="259"/>
      <c r="I1305" s="259"/>
      <c r="J1305" s="259"/>
    </row>
    <row r="1306" spans="1:10">
      <c r="A1306" s="259"/>
      <c r="B1306" s="259"/>
      <c r="C1306" s="259"/>
      <c r="D1306" s="259"/>
      <c r="E1306" s="259"/>
      <c r="F1306" s="270"/>
      <c r="G1306" s="259"/>
      <c r="H1306" s="259"/>
      <c r="I1306" s="259"/>
      <c r="J1306" s="259"/>
    </row>
    <row r="1307" spans="1:10">
      <c r="A1307" s="259"/>
      <c r="B1307" s="259"/>
      <c r="C1307" s="259"/>
      <c r="D1307" s="259"/>
      <c r="E1307" s="259"/>
      <c r="F1307" s="270"/>
      <c r="G1307" s="259"/>
      <c r="H1307" s="259"/>
      <c r="I1307" s="259"/>
      <c r="J1307" s="259"/>
    </row>
    <row r="1308" spans="1:10">
      <c r="A1308" s="259"/>
      <c r="B1308" s="259"/>
      <c r="C1308" s="259"/>
      <c r="D1308" s="259"/>
      <c r="E1308" s="259"/>
      <c r="F1308" s="270"/>
      <c r="G1308" s="259"/>
      <c r="H1308" s="259"/>
      <c r="I1308" s="259"/>
      <c r="J1308" s="259"/>
    </row>
    <row r="1309" spans="1:10">
      <c r="A1309" s="259"/>
      <c r="B1309" s="259"/>
      <c r="C1309" s="259"/>
      <c r="D1309" s="259"/>
      <c r="E1309" s="259"/>
      <c r="F1309" s="270"/>
      <c r="G1309" s="259"/>
      <c r="H1309" s="259"/>
      <c r="I1309" s="259"/>
      <c r="J1309" s="259"/>
    </row>
    <row r="1310" spans="1:10">
      <c r="A1310" s="259"/>
      <c r="B1310" s="259"/>
      <c r="C1310" s="259"/>
      <c r="D1310" s="259"/>
      <c r="E1310" s="259"/>
      <c r="F1310" s="270"/>
      <c r="G1310" s="259"/>
      <c r="H1310" s="259"/>
      <c r="I1310" s="259"/>
      <c r="J1310" s="259"/>
    </row>
    <row r="1311" spans="1:10">
      <c r="A1311" s="259"/>
      <c r="B1311" s="259"/>
      <c r="C1311" s="259"/>
      <c r="D1311" s="259"/>
      <c r="E1311" s="259"/>
      <c r="F1311" s="270"/>
      <c r="G1311" s="259"/>
      <c r="H1311" s="259"/>
      <c r="I1311" s="259"/>
      <c r="J1311" s="259"/>
    </row>
    <row r="1312" spans="1:10">
      <c r="A1312" s="259"/>
      <c r="B1312" s="259"/>
      <c r="C1312" s="259"/>
      <c r="D1312" s="259"/>
      <c r="E1312" s="259"/>
      <c r="F1312" s="270"/>
      <c r="G1312" s="259"/>
      <c r="H1312" s="259"/>
      <c r="I1312" s="259"/>
      <c r="J1312" s="259"/>
    </row>
    <row r="1313" spans="1:10">
      <c r="A1313" s="259"/>
      <c r="B1313" s="259"/>
      <c r="C1313" s="259"/>
      <c r="D1313" s="259"/>
      <c r="E1313" s="259"/>
      <c r="F1313" s="270"/>
      <c r="G1313" s="259"/>
      <c r="H1313" s="259"/>
      <c r="I1313" s="259"/>
      <c r="J1313" s="259"/>
    </row>
    <row r="1314" spans="1:10">
      <c r="A1314" s="259"/>
      <c r="B1314" s="259"/>
      <c r="C1314" s="259"/>
      <c r="D1314" s="259"/>
      <c r="E1314" s="259"/>
      <c r="F1314" s="270"/>
      <c r="G1314" s="259"/>
      <c r="H1314" s="259"/>
      <c r="I1314" s="259"/>
      <c r="J1314" s="259"/>
    </row>
    <row r="1315" spans="1:10">
      <c r="A1315" s="259"/>
      <c r="B1315" s="259"/>
      <c r="C1315" s="259"/>
      <c r="D1315" s="259"/>
      <c r="E1315" s="259"/>
      <c r="F1315" s="270"/>
      <c r="G1315" s="259"/>
      <c r="H1315" s="259"/>
      <c r="I1315" s="259"/>
      <c r="J1315" s="259"/>
    </row>
    <row r="1316" spans="1:10">
      <c r="A1316" s="259"/>
      <c r="B1316" s="259"/>
      <c r="C1316" s="259"/>
      <c r="D1316" s="259"/>
      <c r="E1316" s="259"/>
      <c r="F1316" s="270"/>
      <c r="G1316" s="259"/>
      <c r="H1316" s="259"/>
      <c r="I1316" s="259"/>
      <c r="J1316" s="259"/>
    </row>
    <row r="1317" spans="1:10">
      <c r="A1317" s="259"/>
      <c r="B1317" s="259"/>
      <c r="C1317" s="259"/>
      <c r="D1317" s="259"/>
      <c r="E1317" s="259"/>
      <c r="F1317" s="270"/>
      <c r="G1317" s="259"/>
      <c r="H1317" s="259"/>
      <c r="I1317" s="259"/>
      <c r="J1317" s="259"/>
    </row>
    <row r="1318" spans="1:10">
      <c r="A1318" s="259"/>
      <c r="B1318" s="259"/>
      <c r="C1318" s="259"/>
      <c r="D1318" s="259"/>
      <c r="E1318" s="259"/>
      <c r="F1318" s="270"/>
      <c r="G1318" s="259"/>
      <c r="H1318" s="259"/>
      <c r="I1318" s="259"/>
      <c r="J1318" s="259"/>
    </row>
    <row r="1319" spans="1:10">
      <c r="A1319" s="259"/>
      <c r="B1319" s="259"/>
      <c r="C1319" s="259"/>
      <c r="D1319" s="259"/>
      <c r="E1319" s="259"/>
      <c r="F1319" s="270"/>
      <c r="G1319" s="259"/>
      <c r="H1319" s="259"/>
      <c r="I1319" s="259"/>
      <c r="J1319" s="259"/>
    </row>
    <row r="1320" spans="1:10">
      <c r="A1320" s="259"/>
      <c r="B1320" s="259"/>
      <c r="C1320" s="259"/>
      <c r="D1320" s="259"/>
      <c r="E1320" s="259"/>
      <c r="F1320" s="270"/>
      <c r="G1320" s="259"/>
      <c r="H1320" s="259"/>
      <c r="I1320" s="259"/>
      <c r="J1320" s="259"/>
    </row>
    <row r="1321" spans="1:10">
      <c r="A1321" s="259"/>
      <c r="B1321" s="259"/>
      <c r="C1321" s="259"/>
      <c r="D1321" s="259"/>
      <c r="E1321" s="259"/>
      <c r="F1321" s="270"/>
      <c r="G1321" s="259"/>
      <c r="H1321" s="259"/>
      <c r="I1321" s="259"/>
      <c r="J1321" s="259"/>
    </row>
    <row r="1322" spans="1:10">
      <c r="A1322" s="259"/>
      <c r="B1322" s="259"/>
      <c r="C1322" s="259"/>
      <c r="D1322" s="259"/>
      <c r="E1322" s="259"/>
      <c r="F1322" s="270"/>
      <c r="G1322" s="259"/>
      <c r="H1322" s="259"/>
      <c r="I1322" s="259"/>
      <c r="J1322" s="259"/>
    </row>
    <row r="1323" spans="1:10">
      <c r="A1323" s="259"/>
      <c r="B1323" s="259"/>
      <c r="C1323" s="259"/>
      <c r="D1323" s="259"/>
      <c r="E1323" s="259"/>
      <c r="F1323" s="270"/>
      <c r="G1323" s="259"/>
      <c r="H1323" s="259"/>
      <c r="I1323" s="259"/>
      <c r="J1323" s="259"/>
    </row>
    <row r="1324" spans="1:10">
      <c r="A1324" s="259"/>
      <c r="B1324" s="259"/>
      <c r="C1324" s="259"/>
      <c r="D1324" s="259"/>
      <c r="E1324" s="259"/>
      <c r="F1324" s="270"/>
      <c r="G1324" s="259"/>
      <c r="H1324" s="259"/>
      <c r="I1324" s="259"/>
      <c r="J1324" s="259"/>
    </row>
    <row r="1325" spans="1:10">
      <c r="A1325" s="259"/>
      <c r="B1325" s="259"/>
      <c r="C1325" s="259"/>
      <c r="D1325" s="259"/>
      <c r="E1325" s="259"/>
      <c r="F1325" s="270"/>
      <c r="G1325" s="259"/>
      <c r="H1325" s="259"/>
      <c r="I1325" s="259"/>
      <c r="J1325" s="259"/>
    </row>
    <row r="1326" spans="1:10">
      <c r="A1326" s="259"/>
      <c r="B1326" s="259"/>
      <c r="C1326" s="259"/>
      <c r="D1326" s="259"/>
      <c r="E1326" s="259"/>
      <c r="F1326" s="270"/>
      <c r="G1326" s="259"/>
      <c r="H1326" s="259"/>
      <c r="I1326" s="259"/>
      <c r="J1326" s="259"/>
    </row>
    <row r="1327" spans="1:10">
      <c r="A1327" s="259"/>
      <c r="B1327" s="259"/>
      <c r="C1327" s="259"/>
      <c r="D1327" s="259"/>
      <c r="E1327" s="259"/>
      <c r="F1327" s="270"/>
      <c r="G1327" s="259"/>
      <c r="H1327" s="259"/>
      <c r="I1327" s="259"/>
      <c r="J1327" s="259"/>
    </row>
    <row r="1328" spans="1:10">
      <c r="A1328" s="259"/>
      <c r="B1328" s="259"/>
      <c r="C1328" s="259"/>
      <c r="D1328" s="259"/>
      <c r="E1328" s="259"/>
      <c r="F1328" s="270"/>
      <c r="G1328" s="259"/>
      <c r="H1328" s="259"/>
      <c r="I1328" s="259"/>
      <c r="J1328" s="259"/>
    </row>
    <row r="1329" spans="1:10">
      <c r="A1329" s="259"/>
      <c r="B1329" s="259"/>
      <c r="C1329" s="259"/>
      <c r="D1329" s="259"/>
      <c r="E1329" s="259"/>
      <c r="F1329" s="270"/>
      <c r="G1329" s="259"/>
      <c r="H1329" s="259"/>
      <c r="I1329" s="259"/>
      <c r="J1329" s="259"/>
    </row>
    <row r="1330" spans="1:10">
      <c r="A1330" s="259"/>
      <c r="B1330" s="259"/>
      <c r="C1330" s="259"/>
      <c r="D1330" s="259"/>
      <c r="E1330" s="259"/>
      <c r="F1330" s="270"/>
      <c r="G1330" s="259"/>
      <c r="H1330" s="259"/>
      <c r="I1330" s="259"/>
      <c r="J1330" s="259"/>
    </row>
    <row r="1331" spans="1:10">
      <c r="A1331" s="259"/>
      <c r="B1331" s="259"/>
      <c r="C1331" s="259"/>
      <c r="D1331" s="259"/>
      <c r="E1331" s="259"/>
      <c r="F1331" s="270"/>
      <c r="G1331" s="259"/>
      <c r="H1331" s="259"/>
      <c r="I1331" s="259"/>
      <c r="J1331" s="259"/>
    </row>
    <row r="1332" spans="1:10">
      <c r="A1332" s="259"/>
      <c r="B1332" s="259"/>
      <c r="C1332" s="259"/>
      <c r="D1332" s="259"/>
      <c r="E1332" s="259"/>
      <c r="F1332" s="270"/>
      <c r="G1332" s="259"/>
      <c r="H1332" s="259"/>
      <c r="I1332" s="259"/>
      <c r="J1332" s="259"/>
    </row>
    <row r="1333" spans="1:10">
      <c r="A1333" s="259"/>
      <c r="B1333" s="259"/>
      <c r="C1333" s="259"/>
      <c r="D1333" s="259"/>
      <c r="E1333" s="259"/>
      <c r="F1333" s="270"/>
      <c r="G1333" s="259"/>
      <c r="H1333" s="259"/>
      <c r="I1333" s="259"/>
      <c r="J1333" s="259"/>
    </row>
    <row r="1334" spans="1:10">
      <c r="A1334" s="259"/>
      <c r="B1334" s="259"/>
      <c r="C1334" s="259"/>
      <c r="D1334" s="259"/>
      <c r="E1334" s="259"/>
      <c r="F1334" s="270"/>
      <c r="G1334" s="259"/>
      <c r="H1334" s="259"/>
      <c r="I1334" s="259"/>
      <c r="J1334" s="259"/>
    </row>
    <row r="1335" spans="1:10">
      <c r="A1335" s="259"/>
      <c r="B1335" s="259"/>
      <c r="C1335" s="259"/>
      <c r="D1335" s="259"/>
      <c r="E1335" s="259"/>
      <c r="F1335" s="270"/>
      <c r="G1335" s="259"/>
      <c r="H1335" s="259"/>
      <c r="I1335" s="259"/>
      <c r="J1335" s="259"/>
    </row>
    <row r="1336" spans="1:10">
      <c r="A1336" s="259"/>
      <c r="B1336" s="259"/>
      <c r="C1336" s="259"/>
      <c r="D1336" s="259"/>
      <c r="E1336" s="259"/>
      <c r="F1336" s="270"/>
      <c r="G1336" s="259"/>
      <c r="H1336" s="259"/>
      <c r="I1336" s="259"/>
      <c r="J1336" s="259"/>
    </row>
    <row r="1337" spans="1:10">
      <c r="A1337" s="259"/>
      <c r="B1337" s="259"/>
      <c r="C1337" s="259"/>
      <c r="D1337" s="259"/>
      <c r="E1337" s="259"/>
      <c r="F1337" s="270"/>
      <c r="G1337" s="259"/>
      <c r="H1337" s="259"/>
      <c r="I1337" s="259"/>
      <c r="J1337" s="259"/>
    </row>
    <row r="1338" spans="1:10">
      <c r="A1338" s="259"/>
      <c r="B1338" s="259"/>
      <c r="C1338" s="259"/>
      <c r="D1338" s="259"/>
      <c r="E1338" s="259"/>
      <c r="F1338" s="270"/>
      <c r="G1338" s="259"/>
      <c r="H1338" s="259"/>
      <c r="I1338" s="259"/>
      <c r="J1338" s="259"/>
    </row>
    <row r="1339" spans="1:10">
      <c r="A1339" s="259"/>
      <c r="B1339" s="259"/>
      <c r="C1339" s="259"/>
      <c r="D1339" s="259"/>
      <c r="E1339" s="259"/>
      <c r="F1339" s="270"/>
      <c r="G1339" s="259"/>
      <c r="H1339" s="259"/>
      <c r="I1339" s="259"/>
      <c r="J1339" s="259"/>
    </row>
    <row r="1340" spans="1:10">
      <c r="A1340" s="259"/>
      <c r="B1340" s="259"/>
      <c r="C1340" s="259"/>
      <c r="D1340" s="259"/>
      <c r="E1340" s="259"/>
      <c r="F1340" s="270"/>
      <c r="G1340" s="259"/>
      <c r="H1340" s="259"/>
      <c r="I1340" s="259"/>
      <c r="J1340" s="259"/>
    </row>
    <row r="1341" spans="1:10">
      <c r="A1341" s="259"/>
      <c r="B1341" s="259"/>
      <c r="C1341" s="259"/>
      <c r="D1341" s="259"/>
      <c r="E1341" s="259"/>
      <c r="F1341" s="270"/>
      <c r="G1341" s="259"/>
      <c r="H1341" s="259"/>
      <c r="I1341" s="259"/>
      <c r="J1341" s="259"/>
    </row>
    <row r="1342" spans="1:10">
      <c r="A1342" s="259"/>
      <c r="B1342" s="259"/>
      <c r="C1342" s="259"/>
      <c r="D1342" s="259"/>
      <c r="E1342" s="259"/>
      <c r="F1342" s="270"/>
      <c r="G1342" s="259"/>
      <c r="H1342" s="259"/>
      <c r="I1342" s="259"/>
      <c r="J1342" s="259"/>
    </row>
    <row r="1343" spans="1:10">
      <c r="A1343" s="259"/>
      <c r="B1343" s="259"/>
      <c r="C1343" s="259"/>
      <c r="D1343" s="259"/>
      <c r="E1343" s="259"/>
      <c r="F1343" s="270"/>
      <c r="G1343" s="259"/>
      <c r="H1343" s="259"/>
      <c r="I1343" s="259"/>
      <c r="J1343" s="259"/>
    </row>
    <row r="1344" spans="1:10">
      <c r="A1344" s="259"/>
      <c r="B1344" s="259"/>
      <c r="C1344" s="259"/>
      <c r="D1344" s="259"/>
      <c r="E1344" s="259"/>
      <c r="F1344" s="270"/>
      <c r="G1344" s="259"/>
      <c r="H1344" s="259"/>
      <c r="I1344" s="259"/>
      <c r="J1344" s="259"/>
    </row>
    <row r="1345" spans="1:10">
      <c r="A1345" s="259"/>
      <c r="B1345" s="259"/>
      <c r="C1345" s="259"/>
      <c r="D1345" s="259"/>
      <c r="E1345" s="259"/>
      <c r="F1345" s="270"/>
      <c r="G1345" s="259"/>
      <c r="H1345" s="259"/>
      <c r="I1345" s="259"/>
      <c r="J1345" s="259"/>
    </row>
    <row r="1346" spans="1:10">
      <c r="A1346" s="259"/>
      <c r="B1346" s="259"/>
      <c r="C1346" s="259"/>
      <c r="D1346" s="259"/>
      <c r="E1346" s="259"/>
      <c r="F1346" s="270"/>
      <c r="G1346" s="259"/>
      <c r="H1346" s="259"/>
      <c r="I1346" s="259"/>
      <c r="J1346" s="259"/>
    </row>
    <row r="1347" spans="1:10">
      <c r="A1347" s="259"/>
      <c r="B1347" s="259"/>
      <c r="C1347" s="259"/>
      <c r="D1347" s="259"/>
      <c r="E1347" s="259"/>
      <c r="F1347" s="270"/>
      <c r="G1347" s="259"/>
      <c r="H1347" s="259"/>
      <c r="I1347" s="259"/>
      <c r="J1347" s="259"/>
    </row>
    <row r="1348" spans="1:10">
      <c r="A1348" s="259"/>
      <c r="B1348" s="259"/>
      <c r="C1348" s="259"/>
      <c r="D1348" s="259"/>
      <c r="E1348" s="259"/>
      <c r="F1348" s="270"/>
      <c r="G1348" s="259"/>
      <c r="H1348" s="259"/>
      <c r="I1348" s="259"/>
      <c r="J1348" s="259"/>
    </row>
    <row r="1349" spans="1:10">
      <c r="A1349" s="259"/>
      <c r="B1349" s="259"/>
      <c r="C1349" s="259"/>
      <c r="D1349" s="259"/>
      <c r="E1349" s="259"/>
      <c r="F1349" s="270"/>
      <c r="G1349" s="259"/>
      <c r="H1349" s="259"/>
      <c r="I1349" s="259"/>
      <c r="J1349" s="259"/>
    </row>
    <row r="1350" spans="1:10">
      <c r="A1350" s="259"/>
      <c r="B1350" s="259"/>
      <c r="C1350" s="259"/>
      <c r="D1350" s="259"/>
      <c r="E1350" s="259"/>
      <c r="F1350" s="270"/>
      <c r="G1350" s="259"/>
      <c r="H1350" s="259"/>
      <c r="I1350" s="259"/>
      <c r="J1350" s="259"/>
    </row>
    <row r="1351" spans="1:10">
      <c r="A1351" s="259"/>
      <c r="B1351" s="259"/>
      <c r="C1351" s="259"/>
      <c r="D1351" s="259"/>
      <c r="E1351" s="259"/>
      <c r="F1351" s="270"/>
      <c r="G1351" s="259"/>
      <c r="H1351" s="259"/>
      <c r="I1351" s="259"/>
      <c r="J1351" s="259"/>
    </row>
    <row r="1352" spans="1:10">
      <c r="A1352" s="259"/>
      <c r="B1352" s="259"/>
      <c r="C1352" s="259"/>
      <c r="D1352" s="259"/>
      <c r="E1352" s="259"/>
      <c r="F1352" s="270"/>
      <c r="G1352" s="259"/>
      <c r="H1352" s="259"/>
      <c r="I1352" s="259"/>
      <c r="J1352" s="259"/>
    </row>
    <row r="1353" spans="1:10">
      <c r="A1353" s="259"/>
      <c r="B1353" s="259"/>
      <c r="C1353" s="259"/>
      <c r="D1353" s="259"/>
      <c r="E1353" s="259"/>
      <c r="F1353" s="270"/>
      <c r="G1353" s="259"/>
      <c r="H1353" s="259"/>
      <c r="I1353" s="259"/>
      <c r="J1353" s="259"/>
    </row>
    <row r="1354" spans="1:10">
      <c r="A1354" s="259"/>
      <c r="B1354" s="259"/>
      <c r="C1354" s="259"/>
      <c r="D1354" s="259"/>
      <c r="E1354" s="259"/>
      <c r="F1354" s="270"/>
      <c r="G1354" s="259"/>
      <c r="H1354" s="259"/>
      <c r="I1354" s="259"/>
      <c r="J1354" s="259"/>
    </row>
    <row r="1355" spans="1:10">
      <c r="A1355" s="259"/>
      <c r="B1355" s="259"/>
      <c r="C1355" s="259"/>
      <c r="D1355" s="259"/>
      <c r="E1355" s="259"/>
      <c r="F1355" s="270"/>
      <c r="G1355" s="259"/>
      <c r="H1355" s="259"/>
      <c r="I1355" s="259"/>
      <c r="J1355" s="259"/>
    </row>
    <row r="1356" spans="1:10">
      <c r="A1356" s="259"/>
      <c r="B1356" s="259"/>
      <c r="C1356" s="259"/>
      <c r="D1356" s="259"/>
      <c r="E1356" s="259"/>
      <c r="F1356" s="270"/>
      <c r="G1356" s="259"/>
      <c r="H1356" s="259"/>
      <c r="I1356" s="259"/>
      <c r="J1356" s="259"/>
    </row>
    <row r="1357" spans="1:10">
      <c r="A1357" s="259"/>
      <c r="B1357" s="259"/>
      <c r="C1357" s="259"/>
      <c r="D1357" s="259"/>
      <c r="E1357" s="259"/>
      <c r="F1357" s="270"/>
      <c r="G1357" s="259"/>
      <c r="H1357" s="259"/>
      <c r="I1357" s="259"/>
      <c r="J1357" s="259"/>
    </row>
    <row r="1358" spans="1:10">
      <c r="A1358" s="259"/>
      <c r="B1358" s="259"/>
      <c r="C1358" s="259"/>
      <c r="D1358" s="259"/>
      <c r="E1358" s="259"/>
      <c r="F1358" s="270"/>
      <c r="G1358" s="259"/>
      <c r="H1358" s="259"/>
      <c r="I1358" s="259"/>
      <c r="J1358" s="259"/>
    </row>
    <row r="1359" spans="1:10">
      <c r="A1359" s="259"/>
      <c r="B1359" s="259"/>
      <c r="C1359" s="259"/>
      <c r="D1359" s="259"/>
      <c r="E1359" s="259"/>
      <c r="F1359" s="270"/>
      <c r="G1359" s="259"/>
      <c r="H1359" s="259"/>
      <c r="I1359" s="259"/>
      <c r="J1359" s="259"/>
    </row>
    <row r="1360" spans="1:10">
      <c r="A1360" s="259"/>
      <c r="B1360" s="259"/>
      <c r="C1360" s="259"/>
      <c r="D1360" s="259"/>
      <c r="E1360" s="259"/>
      <c r="F1360" s="270"/>
      <c r="G1360" s="259"/>
      <c r="H1360" s="259"/>
      <c r="I1360" s="259"/>
      <c r="J1360" s="259"/>
    </row>
    <row r="1361" spans="1:10">
      <c r="A1361" s="259"/>
      <c r="B1361" s="259"/>
      <c r="C1361" s="259"/>
      <c r="D1361" s="259"/>
      <c r="E1361" s="259"/>
      <c r="F1361" s="270"/>
      <c r="G1361" s="259"/>
      <c r="H1361" s="259"/>
      <c r="I1361" s="259"/>
      <c r="J1361" s="259"/>
    </row>
    <row r="1362" spans="1:10">
      <c r="A1362" s="259"/>
      <c r="B1362" s="259"/>
      <c r="C1362" s="259"/>
      <c r="D1362" s="259"/>
      <c r="E1362" s="259"/>
      <c r="F1362" s="270"/>
      <c r="G1362" s="259"/>
      <c r="H1362" s="259"/>
      <c r="I1362" s="259"/>
      <c r="J1362" s="259"/>
    </row>
    <row r="1363" spans="1:10">
      <c r="A1363" s="259"/>
      <c r="B1363" s="259"/>
      <c r="C1363" s="259"/>
      <c r="D1363" s="259"/>
      <c r="E1363" s="259"/>
      <c r="F1363" s="270"/>
      <c r="G1363" s="259"/>
      <c r="H1363" s="259"/>
      <c r="I1363" s="259"/>
      <c r="J1363" s="259"/>
    </row>
    <row r="1364" spans="1:10">
      <c r="A1364" s="259"/>
      <c r="B1364" s="259"/>
      <c r="C1364" s="259"/>
      <c r="D1364" s="259"/>
      <c r="E1364" s="259"/>
      <c r="F1364" s="270"/>
      <c r="G1364" s="259"/>
      <c r="H1364" s="259"/>
      <c r="I1364" s="259"/>
      <c r="J1364" s="259"/>
    </row>
    <row r="1365" spans="1:10">
      <c r="A1365" s="259"/>
      <c r="B1365" s="259"/>
      <c r="C1365" s="259"/>
      <c r="D1365" s="259"/>
      <c r="E1365" s="259"/>
      <c r="F1365" s="270"/>
      <c r="G1365" s="259"/>
      <c r="H1365" s="259"/>
      <c r="I1365" s="259"/>
      <c r="J1365" s="259"/>
    </row>
    <row r="1366" spans="1:10">
      <c r="A1366" s="259"/>
      <c r="B1366" s="259"/>
      <c r="C1366" s="259"/>
      <c r="D1366" s="259"/>
      <c r="E1366" s="259"/>
      <c r="F1366" s="270"/>
      <c r="G1366" s="259"/>
      <c r="H1366" s="259"/>
      <c r="I1366" s="259"/>
      <c r="J1366" s="259"/>
    </row>
    <row r="1367" spans="1:10">
      <c r="A1367" s="259"/>
      <c r="B1367" s="259"/>
      <c r="C1367" s="259"/>
      <c r="D1367" s="259"/>
      <c r="E1367" s="259"/>
      <c r="F1367" s="270"/>
      <c r="G1367" s="259"/>
      <c r="H1367" s="259"/>
      <c r="I1367" s="259"/>
      <c r="J1367" s="259"/>
    </row>
    <row r="1368" spans="1:10">
      <c r="A1368" s="259"/>
      <c r="B1368" s="259"/>
      <c r="C1368" s="259"/>
      <c r="D1368" s="259"/>
      <c r="E1368" s="259"/>
      <c r="F1368" s="270"/>
      <c r="G1368" s="259"/>
      <c r="H1368" s="259"/>
      <c r="I1368" s="259"/>
      <c r="J1368" s="259"/>
    </row>
    <row r="1369" spans="1:10">
      <c r="A1369" s="259"/>
      <c r="B1369" s="259"/>
      <c r="C1369" s="259"/>
      <c r="D1369" s="259"/>
      <c r="E1369" s="259"/>
      <c r="F1369" s="270"/>
      <c r="G1369" s="259"/>
      <c r="H1369" s="259"/>
      <c r="I1369" s="259"/>
      <c r="J1369" s="259"/>
    </row>
    <row r="1370" spans="1:10">
      <c r="A1370" s="259"/>
      <c r="B1370" s="259"/>
      <c r="C1370" s="259"/>
      <c r="D1370" s="259"/>
      <c r="E1370" s="259"/>
      <c r="F1370" s="270"/>
      <c r="G1370" s="259"/>
      <c r="H1370" s="259"/>
      <c r="I1370" s="259"/>
      <c r="J1370" s="259"/>
    </row>
    <row r="1371" spans="1:10">
      <c r="A1371" s="259"/>
      <c r="B1371" s="259"/>
      <c r="C1371" s="259"/>
      <c r="D1371" s="259"/>
      <c r="E1371" s="259"/>
      <c r="F1371" s="270"/>
      <c r="G1371" s="259"/>
      <c r="H1371" s="259"/>
      <c r="I1371" s="259"/>
      <c r="J1371" s="259"/>
    </row>
    <row r="1372" spans="1:10">
      <c r="A1372" s="259"/>
      <c r="B1372" s="259"/>
      <c r="C1372" s="259"/>
      <c r="D1372" s="259"/>
      <c r="E1372" s="259"/>
      <c r="F1372" s="270"/>
      <c r="G1372" s="259"/>
      <c r="H1372" s="259"/>
      <c r="I1372" s="259"/>
      <c r="J1372" s="259"/>
    </row>
    <row r="1373" spans="1:10">
      <c r="A1373" s="259"/>
      <c r="B1373" s="259"/>
      <c r="C1373" s="259"/>
      <c r="D1373" s="259"/>
      <c r="E1373" s="259"/>
      <c r="F1373" s="270"/>
      <c r="G1373" s="259"/>
      <c r="H1373" s="259"/>
      <c r="I1373" s="259"/>
      <c r="J1373" s="259"/>
    </row>
    <row r="1374" spans="1:10">
      <c r="A1374" s="259"/>
      <c r="B1374" s="259"/>
      <c r="C1374" s="259"/>
      <c r="D1374" s="259"/>
      <c r="E1374" s="259"/>
      <c r="F1374" s="270"/>
      <c r="G1374" s="259"/>
      <c r="H1374" s="259"/>
      <c r="I1374" s="259"/>
      <c r="J1374" s="259"/>
    </row>
    <row r="1375" spans="1:10">
      <c r="A1375" s="259"/>
      <c r="B1375" s="259"/>
      <c r="C1375" s="259"/>
      <c r="D1375" s="259"/>
      <c r="E1375" s="259"/>
      <c r="F1375" s="270"/>
      <c r="G1375" s="259"/>
      <c r="H1375" s="259"/>
      <c r="I1375" s="259"/>
      <c r="J1375" s="259"/>
    </row>
    <row r="1376" spans="1:10">
      <c r="A1376" s="259"/>
      <c r="B1376" s="259"/>
      <c r="C1376" s="259"/>
      <c r="D1376" s="259"/>
      <c r="E1376" s="259"/>
      <c r="F1376" s="270"/>
      <c r="G1376" s="259"/>
      <c r="H1376" s="259"/>
      <c r="I1376" s="259"/>
      <c r="J1376" s="259"/>
    </row>
    <row r="1377" spans="1:10">
      <c r="A1377" s="259"/>
      <c r="B1377" s="259"/>
      <c r="C1377" s="259"/>
      <c r="D1377" s="259"/>
      <c r="E1377" s="259"/>
      <c r="F1377" s="270"/>
      <c r="G1377" s="259"/>
      <c r="H1377" s="259"/>
      <c r="I1377" s="259"/>
      <c r="J1377" s="259"/>
    </row>
    <row r="1378" spans="1:10">
      <c r="A1378" s="259"/>
      <c r="B1378" s="259"/>
      <c r="C1378" s="259"/>
      <c r="D1378" s="259"/>
      <c r="E1378" s="259"/>
      <c r="F1378" s="270"/>
      <c r="G1378" s="259"/>
      <c r="H1378" s="259"/>
      <c r="I1378" s="259"/>
      <c r="J1378" s="259"/>
    </row>
    <row r="1379" spans="1:10">
      <c r="A1379" s="259"/>
      <c r="B1379" s="259"/>
      <c r="C1379" s="259"/>
      <c r="D1379" s="259"/>
      <c r="E1379" s="259"/>
      <c r="F1379" s="270"/>
      <c r="G1379" s="259"/>
      <c r="H1379" s="259"/>
      <c r="I1379" s="259"/>
      <c r="J1379" s="259"/>
    </row>
    <row r="1380" spans="1:10">
      <c r="A1380" s="259"/>
      <c r="B1380" s="259"/>
      <c r="C1380" s="259"/>
      <c r="D1380" s="259"/>
      <c r="E1380" s="259"/>
      <c r="F1380" s="270"/>
      <c r="G1380" s="259"/>
      <c r="H1380" s="259"/>
      <c r="I1380" s="259"/>
      <c r="J1380" s="259"/>
    </row>
    <row r="1381" spans="1:10">
      <c r="A1381" s="259"/>
      <c r="B1381" s="259"/>
      <c r="C1381" s="259"/>
      <c r="D1381" s="259"/>
      <c r="E1381" s="259"/>
      <c r="F1381" s="270"/>
      <c r="G1381" s="259"/>
      <c r="H1381" s="259"/>
      <c r="I1381" s="259"/>
      <c r="J1381" s="259"/>
    </row>
    <row r="1382" spans="1:10">
      <c r="A1382" s="259"/>
      <c r="B1382" s="259"/>
      <c r="C1382" s="259"/>
      <c r="D1382" s="259"/>
      <c r="E1382" s="259"/>
      <c r="F1382" s="270"/>
      <c r="G1382" s="259"/>
      <c r="H1382" s="259"/>
      <c r="I1382" s="259"/>
      <c r="J1382" s="259"/>
    </row>
    <row r="1383" spans="1:10">
      <c r="A1383" s="259"/>
      <c r="B1383" s="259"/>
      <c r="C1383" s="259"/>
      <c r="D1383" s="259"/>
      <c r="E1383" s="259"/>
      <c r="F1383" s="270"/>
      <c r="G1383" s="259"/>
      <c r="H1383" s="259"/>
      <c r="I1383" s="259"/>
      <c r="J1383" s="259"/>
    </row>
    <row r="1384" spans="1:10">
      <c r="A1384" s="259"/>
      <c r="B1384" s="259"/>
      <c r="C1384" s="259"/>
      <c r="D1384" s="259"/>
      <c r="E1384" s="259"/>
      <c r="F1384" s="270"/>
      <c r="G1384" s="259"/>
      <c r="H1384" s="259"/>
      <c r="I1384" s="259"/>
      <c r="J1384" s="259"/>
    </row>
    <row r="1385" spans="1:10">
      <c r="A1385" s="259"/>
      <c r="B1385" s="259"/>
      <c r="C1385" s="259"/>
      <c r="D1385" s="259"/>
      <c r="E1385" s="259"/>
      <c r="F1385" s="270"/>
      <c r="G1385" s="259"/>
      <c r="H1385" s="259"/>
      <c r="I1385" s="259"/>
      <c r="J1385" s="259"/>
    </row>
    <row r="1386" spans="1:10">
      <c r="A1386" s="259"/>
      <c r="B1386" s="259"/>
      <c r="C1386" s="259"/>
      <c r="D1386" s="259"/>
      <c r="E1386" s="259"/>
      <c r="F1386" s="270"/>
      <c r="G1386" s="259"/>
      <c r="H1386" s="259"/>
      <c r="I1386" s="259"/>
      <c r="J1386" s="259"/>
    </row>
    <row r="1387" spans="1:10">
      <c r="A1387" s="259"/>
      <c r="B1387" s="259"/>
      <c r="C1387" s="259"/>
      <c r="D1387" s="259"/>
      <c r="E1387" s="259"/>
      <c r="F1387" s="270"/>
      <c r="G1387" s="259"/>
      <c r="H1387" s="259"/>
      <c r="I1387" s="259"/>
      <c r="J1387" s="259"/>
    </row>
    <row r="1388" spans="1:10">
      <c r="A1388" s="259"/>
      <c r="B1388" s="259"/>
      <c r="C1388" s="259"/>
      <c r="D1388" s="259"/>
      <c r="E1388" s="259"/>
      <c r="F1388" s="270"/>
      <c r="G1388" s="259"/>
      <c r="H1388" s="259"/>
      <c r="I1388" s="259"/>
      <c r="J1388" s="259"/>
    </row>
    <row r="1389" spans="1:10">
      <c r="A1389" s="259"/>
      <c r="B1389" s="259"/>
      <c r="C1389" s="259"/>
      <c r="D1389" s="259"/>
      <c r="E1389" s="259"/>
      <c r="F1389" s="270"/>
      <c r="G1389" s="259"/>
      <c r="H1389" s="259"/>
      <c r="I1389" s="259"/>
      <c r="J1389" s="259"/>
    </row>
    <row r="1390" spans="1:10">
      <c r="A1390" s="259"/>
      <c r="B1390" s="259"/>
      <c r="C1390" s="259"/>
      <c r="D1390" s="259"/>
      <c r="E1390" s="259"/>
      <c r="F1390" s="270"/>
      <c r="G1390" s="259"/>
      <c r="H1390" s="259"/>
      <c r="I1390" s="259"/>
      <c r="J1390" s="259"/>
    </row>
    <row r="1391" spans="1:10">
      <c r="A1391" s="259"/>
      <c r="B1391" s="259"/>
      <c r="C1391" s="259"/>
      <c r="D1391" s="259"/>
      <c r="E1391" s="259"/>
      <c r="F1391" s="270"/>
      <c r="G1391" s="259"/>
      <c r="H1391" s="259"/>
      <c r="I1391" s="259"/>
      <c r="J1391" s="259"/>
    </row>
    <row r="1392" spans="1:10">
      <c r="A1392" s="259"/>
      <c r="B1392" s="259"/>
      <c r="C1392" s="259"/>
      <c r="D1392" s="259"/>
      <c r="E1392" s="259"/>
      <c r="F1392" s="270"/>
      <c r="G1392" s="259"/>
      <c r="H1392" s="259"/>
      <c r="I1392" s="259"/>
      <c r="J1392" s="259"/>
    </row>
    <row r="1393" spans="1:10">
      <c r="A1393" s="259"/>
      <c r="B1393" s="259"/>
      <c r="C1393" s="259"/>
      <c r="D1393" s="259"/>
      <c r="E1393" s="259"/>
      <c r="F1393" s="270"/>
      <c r="G1393" s="259"/>
      <c r="H1393" s="259"/>
      <c r="I1393" s="259"/>
      <c r="J1393" s="259"/>
    </row>
    <row r="1394" spans="1:10">
      <c r="A1394" s="259"/>
      <c r="B1394" s="259"/>
      <c r="C1394" s="259"/>
      <c r="D1394" s="259"/>
      <c r="E1394" s="259"/>
      <c r="F1394" s="270"/>
      <c r="G1394" s="259"/>
      <c r="H1394" s="259"/>
      <c r="I1394" s="259"/>
      <c r="J1394" s="259"/>
    </row>
    <row r="1395" spans="1:10">
      <c r="A1395" s="259"/>
      <c r="B1395" s="259"/>
      <c r="C1395" s="259"/>
      <c r="D1395" s="259"/>
      <c r="E1395" s="259"/>
      <c r="F1395" s="270"/>
      <c r="G1395" s="259"/>
      <c r="H1395" s="259"/>
      <c r="I1395" s="259"/>
      <c r="J1395" s="259"/>
    </row>
    <row r="1396" spans="1:10">
      <c r="A1396" s="259"/>
      <c r="B1396" s="259"/>
      <c r="C1396" s="259"/>
      <c r="D1396" s="259"/>
      <c r="E1396" s="259"/>
      <c r="F1396" s="270"/>
      <c r="G1396" s="259"/>
      <c r="H1396" s="259"/>
      <c r="I1396" s="259"/>
      <c r="J1396" s="259"/>
    </row>
    <row r="1397" spans="1:10">
      <c r="A1397" s="259"/>
      <c r="B1397" s="259"/>
      <c r="C1397" s="259"/>
      <c r="D1397" s="259"/>
      <c r="E1397" s="259"/>
      <c r="F1397" s="270"/>
      <c r="G1397" s="259"/>
      <c r="H1397" s="259"/>
      <c r="I1397" s="259"/>
      <c r="J1397" s="259"/>
    </row>
    <row r="1398" spans="1:10">
      <c r="A1398" s="259"/>
      <c r="B1398" s="259"/>
      <c r="C1398" s="259"/>
      <c r="D1398" s="259"/>
      <c r="E1398" s="259"/>
      <c r="F1398" s="270"/>
      <c r="G1398" s="259"/>
      <c r="H1398" s="259"/>
      <c r="I1398" s="259"/>
      <c r="J1398" s="259"/>
    </row>
    <row r="1399" spans="1:10">
      <c r="A1399" s="259"/>
      <c r="B1399" s="259"/>
      <c r="C1399" s="259"/>
      <c r="D1399" s="259"/>
      <c r="E1399" s="259"/>
      <c r="F1399" s="270"/>
      <c r="G1399" s="259"/>
      <c r="H1399" s="259"/>
      <c r="I1399" s="259"/>
      <c r="J1399" s="259"/>
    </row>
    <row r="1400" spans="1:10">
      <c r="A1400" s="259"/>
      <c r="B1400" s="259"/>
      <c r="C1400" s="259"/>
      <c r="D1400" s="259"/>
      <c r="E1400" s="259"/>
      <c r="F1400" s="270"/>
      <c r="G1400" s="259"/>
      <c r="H1400" s="259"/>
      <c r="I1400" s="259"/>
      <c r="J1400" s="259"/>
    </row>
    <row r="1401" spans="1:10">
      <c r="A1401" s="259"/>
      <c r="B1401" s="259"/>
      <c r="C1401" s="259"/>
      <c r="D1401" s="259"/>
      <c r="E1401" s="259"/>
      <c r="F1401" s="270"/>
      <c r="G1401" s="259"/>
      <c r="H1401" s="259"/>
      <c r="I1401" s="259"/>
      <c r="J1401" s="259"/>
    </row>
    <row r="1402" spans="1:10">
      <c r="A1402" s="259"/>
      <c r="B1402" s="259"/>
      <c r="C1402" s="259"/>
      <c r="D1402" s="259"/>
      <c r="E1402" s="259"/>
      <c r="F1402" s="270"/>
      <c r="G1402" s="259"/>
      <c r="H1402" s="259"/>
      <c r="I1402" s="259"/>
      <c r="J1402" s="259"/>
    </row>
    <row r="1403" spans="1:10">
      <c r="A1403" s="259"/>
      <c r="B1403" s="259"/>
      <c r="C1403" s="259"/>
      <c r="D1403" s="259"/>
      <c r="E1403" s="259"/>
      <c r="F1403" s="270"/>
      <c r="G1403" s="259"/>
      <c r="H1403" s="259"/>
      <c r="I1403" s="259"/>
      <c r="J1403" s="259"/>
    </row>
    <row r="1404" spans="1:10">
      <c r="A1404" s="259"/>
      <c r="B1404" s="259"/>
      <c r="C1404" s="259"/>
      <c r="D1404" s="259"/>
      <c r="E1404" s="259"/>
      <c r="F1404" s="270"/>
      <c r="G1404" s="259"/>
      <c r="H1404" s="259"/>
      <c r="I1404" s="259"/>
      <c r="J1404" s="259"/>
    </row>
    <row r="1405" spans="1:10">
      <c r="A1405" s="259"/>
      <c r="B1405" s="259"/>
      <c r="C1405" s="259"/>
      <c r="D1405" s="259"/>
      <c r="E1405" s="259"/>
      <c r="F1405" s="270"/>
      <c r="G1405" s="259"/>
      <c r="H1405" s="259"/>
      <c r="I1405" s="259"/>
      <c r="J1405" s="259"/>
    </row>
    <row r="1406" spans="1:10">
      <c r="A1406" s="259"/>
      <c r="B1406" s="259"/>
      <c r="C1406" s="259"/>
      <c r="D1406" s="259"/>
      <c r="E1406" s="259"/>
      <c r="F1406" s="270"/>
      <c r="G1406" s="259"/>
      <c r="H1406" s="259"/>
      <c r="I1406" s="259"/>
      <c r="J1406" s="259"/>
    </row>
    <row r="1407" spans="1:10">
      <c r="A1407" s="259"/>
      <c r="B1407" s="259"/>
      <c r="C1407" s="259"/>
      <c r="D1407" s="259"/>
      <c r="E1407" s="259"/>
      <c r="F1407" s="270"/>
      <c r="G1407" s="259"/>
      <c r="H1407" s="259"/>
      <c r="I1407" s="259"/>
      <c r="J1407" s="259"/>
    </row>
    <row r="1408" spans="1:10">
      <c r="A1408" s="259"/>
      <c r="B1408" s="259"/>
      <c r="C1408" s="259"/>
      <c r="D1408" s="259"/>
      <c r="E1408" s="259"/>
      <c r="F1408" s="270"/>
      <c r="G1408" s="259"/>
      <c r="H1408" s="259"/>
      <c r="I1408" s="259"/>
      <c r="J1408" s="259"/>
    </row>
    <row r="1409" spans="1:10">
      <c r="A1409" s="259"/>
      <c r="B1409" s="259"/>
      <c r="C1409" s="259"/>
      <c r="D1409" s="259"/>
      <c r="E1409" s="259"/>
      <c r="F1409" s="270"/>
      <c r="G1409" s="259"/>
      <c r="H1409" s="259"/>
      <c r="I1409" s="259"/>
      <c r="J1409" s="259"/>
    </row>
    <row r="1410" spans="1:10">
      <c r="A1410" s="259"/>
      <c r="B1410" s="259"/>
      <c r="C1410" s="259"/>
      <c r="D1410" s="259"/>
      <c r="E1410" s="259"/>
      <c r="F1410" s="270"/>
      <c r="G1410" s="259"/>
      <c r="H1410" s="259"/>
      <c r="I1410" s="259"/>
      <c r="J1410" s="259"/>
    </row>
    <row r="1411" spans="1:10">
      <c r="A1411" s="259"/>
      <c r="B1411" s="259"/>
      <c r="C1411" s="259"/>
      <c r="D1411" s="259"/>
      <c r="E1411" s="259"/>
      <c r="F1411" s="270"/>
      <c r="G1411" s="259"/>
      <c r="H1411" s="259"/>
      <c r="I1411" s="259"/>
      <c r="J1411" s="259"/>
    </row>
    <row r="1412" spans="1:10">
      <c r="A1412" s="259"/>
      <c r="B1412" s="259"/>
      <c r="C1412" s="259"/>
      <c r="D1412" s="259"/>
      <c r="E1412" s="259"/>
      <c r="F1412" s="270"/>
      <c r="G1412" s="259"/>
      <c r="H1412" s="259"/>
      <c r="I1412" s="259"/>
      <c r="J1412" s="259"/>
    </row>
    <row r="1413" spans="1:10">
      <c r="A1413" s="259"/>
      <c r="B1413" s="259"/>
      <c r="C1413" s="259"/>
      <c r="D1413" s="259"/>
      <c r="E1413" s="259"/>
      <c r="F1413" s="270"/>
      <c r="G1413" s="259"/>
      <c r="H1413" s="259"/>
      <c r="I1413" s="259"/>
      <c r="J1413" s="259"/>
    </row>
    <row r="1414" spans="1:10">
      <c r="A1414" s="259"/>
      <c r="B1414" s="259"/>
      <c r="C1414" s="259"/>
      <c r="D1414" s="259"/>
      <c r="E1414" s="259"/>
      <c r="F1414" s="270"/>
      <c r="G1414" s="259"/>
      <c r="H1414" s="259"/>
      <c r="I1414" s="259"/>
      <c r="J1414" s="259"/>
    </row>
    <row r="1415" spans="1:10">
      <c r="A1415" s="259"/>
      <c r="B1415" s="259"/>
      <c r="C1415" s="259"/>
      <c r="D1415" s="259"/>
      <c r="E1415" s="259"/>
      <c r="F1415" s="270"/>
      <c r="G1415" s="259"/>
      <c r="H1415" s="259"/>
      <c r="I1415" s="259"/>
      <c r="J1415" s="259"/>
    </row>
    <row r="1416" spans="1:10">
      <c r="A1416" s="259"/>
      <c r="B1416" s="259"/>
      <c r="C1416" s="259"/>
      <c r="D1416" s="259"/>
      <c r="E1416" s="259"/>
      <c r="F1416" s="270"/>
      <c r="G1416" s="259"/>
      <c r="H1416" s="259"/>
      <c r="I1416" s="259"/>
      <c r="J1416" s="259"/>
    </row>
    <row r="1417" spans="1:10">
      <c r="A1417" s="259"/>
      <c r="B1417" s="259"/>
      <c r="C1417" s="259"/>
      <c r="D1417" s="259"/>
      <c r="E1417" s="259"/>
      <c r="F1417" s="270"/>
      <c r="G1417" s="259"/>
      <c r="H1417" s="259"/>
      <c r="I1417" s="259"/>
      <c r="J1417" s="259"/>
    </row>
    <row r="1418" spans="1:10">
      <c r="A1418" s="259"/>
      <c r="B1418" s="259"/>
      <c r="C1418" s="259"/>
      <c r="D1418" s="259"/>
      <c r="E1418" s="259"/>
      <c r="F1418" s="270"/>
      <c r="G1418" s="259"/>
      <c r="H1418" s="259"/>
      <c r="I1418" s="259"/>
      <c r="J1418" s="259"/>
    </row>
    <row r="1419" spans="1:10">
      <c r="A1419" s="259"/>
      <c r="B1419" s="259"/>
      <c r="C1419" s="259"/>
      <c r="D1419" s="259"/>
      <c r="E1419" s="259"/>
      <c r="F1419" s="270"/>
      <c r="G1419" s="259"/>
      <c r="H1419" s="259"/>
      <c r="I1419" s="259"/>
      <c r="J1419" s="259"/>
    </row>
    <row r="1420" spans="1:10">
      <c r="A1420" s="259"/>
      <c r="B1420" s="259"/>
      <c r="C1420" s="259"/>
      <c r="D1420" s="259"/>
      <c r="E1420" s="259"/>
      <c r="F1420" s="270"/>
      <c r="G1420" s="259"/>
      <c r="H1420" s="259"/>
      <c r="I1420" s="259"/>
      <c r="J1420" s="259"/>
    </row>
    <row r="1421" spans="1:10">
      <c r="A1421" s="259"/>
      <c r="B1421" s="259"/>
      <c r="C1421" s="259"/>
      <c r="D1421" s="259"/>
      <c r="E1421" s="259"/>
      <c r="F1421" s="270"/>
      <c r="G1421" s="259"/>
      <c r="H1421" s="259"/>
      <c r="I1421" s="259"/>
      <c r="J1421" s="259"/>
    </row>
    <row r="1422" spans="1:10">
      <c r="A1422" s="259"/>
      <c r="B1422" s="259"/>
      <c r="C1422" s="259"/>
      <c r="D1422" s="259"/>
      <c r="E1422" s="259"/>
      <c r="F1422" s="270"/>
      <c r="G1422" s="259"/>
      <c r="H1422" s="259"/>
      <c r="I1422" s="259"/>
      <c r="J1422" s="259"/>
    </row>
    <row r="1423" spans="1:10">
      <c r="A1423" s="259"/>
      <c r="B1423" s="259"/>
      <c r="C1423" s="259"/>
      <c r="D1423" s="259"/>
      <c r="E1423" s="259"/>
      <c r="F1423" s="270"/>
      <c r="G1423" s="259"/>
      <c r="H1423" s="259"/>
      <c r="I1423" s="259"/>
      <c r="J1423" s="259"/>
    </row>
    <row r="1424" spans="1:10">
      <c r="A1424" s="259"/>
      <c r="B1424" s="259"/>
      <c r="C1424" s="259"/>
      <c r="D1424" s="259"/>
      <c r="E1424" s="259"/>
      <c r="F1424" s="270"/>
      <c r="G1424" s="259"/>
      <c r="H1424" s="259"/>
      <c r="I1424" s="259"/>
      <c r="J1424" s="259"/>
    </row>
    <row r="1425" spans="1:10">
      <c r="A1425" s="259"/>
      <c r="B1425" s="259"/>
      <c r="C1425" s="259"/>
      <c r="D1425" s="259"/>
      <c r="E1425" s="259"/>
      <c r="F1425" s="270"/>
      <c r="G1425" s="259"/>
      <c r="H1425" s="259"/>
      <c r="I1425" s="259"/>
      <c r="J1425" s="259"/>
    </row>
    <row r="1426" spans="1:10">
      <c r="A1426" s="259"/>
      <c r="B1426" s="259"/>
      <c r="C1426" s="259"/>
      <c r="D1426" s="259"/>
      <c r="E1426" s="259"/>
      <c r="F1426" s="270"/>
      <c r="G1426" s="259"/>
      <c r="H1426" s="259"/>
      <c r="I1426" s="259"/>
      <c r="J1426" s="259"/>
    </row>
    <row r="1427" spans="1:10">
      <c r="A1427" s="259"/>
      <c r="B1427" s="259"/>
      <c r="C1427" s="259"/>
      <c r="D1427" s="259"/>
      <c r="E1427" s="259"/>
      <c r="F1427" s="270"/>
      <c r="G1427" s="259"/>
      <c r="H1427" s="259"/>
      <c r="I1427" s="259"/>
      <c r="J1427" s="259"/>
    </row>
    <row r="1428" spans="1:10">
      <c r="A1428" s="259"/>
      <c r="B1428" s="259"/>
      <c r="C1428" s="259"/>
      <c r="D1428" s="259"/>
      <c r="E1428" s="259"/>
      <c r="F1428" s="270"/>
      <c r="G1428" s="259"/>
      <c r="H1428" s="259"/>
      <c r="I1428" s="259"/>
      <c r="J1428" s="259"/>
    </row>
    <row r="1429" spans="1:10">
      <c r="A1429" s="259"/>
      <c r="B1429" s="259"/>
      <c r="C1429" s="259"/>
      <c r="D1429" s="259"/>
      <c r="E1429" s="259"/>
      <c r="F1429" s="270"/>
      <c r="G1429" s="259"/>
      <c r="H1429" s="259"/>
      <c r="I1429" s="259"/>
      <c r="J1429" s="259"/>
    </row>
    <row r="1430" spans="1:10">
      <c r="A1430" s="259"/>
      <c r="B1430" s="259"/>
      <c r="C1430" s="259"/>
      <c r="D1430" s="259"/>
      <c r="E1430" s="259"/>
      <c r="F1430" s="270"/>
      <c r="G1430" s="259"/>
      <c r="H1430" s="259"/>
      <c r="I1430" s="259"/>
      <c r="J1430" s="259"/>
    </row>
    <row r="1431" spans="1:10">
      <c r="A1431" s="259"/>
      <c r="B1431" s="259"/>
      <c r="C1431" s="259"/>
      <c r="D1431" s="259"/>
      <c r="E1431" s="259"/>
      <c r="F1431" s="270"/>
      <c r="G1431" s="259"/>
      <c r="H1431" s="259"/>
      <c r="I1431" s="259"/>
      <c r="J1431" s="259"/>
    </row>
    <row r="1432" spans="1:10">
      <c r="A1432" s="259"/>
      <c r="B1432" s="259"/>
      <c r="C1432" s="259"/>
      <c r="D1432" s="259"/>
      <c r="E1432" s="259"/>
      <c r="F1432" s="270"/>
      <c r="G1432" s="259"/>
      <c r="H1432" s="259"/>
      <c r="I1432" s="259"/>
      <c r="J1432" s="259"/>
    </row>
    <row r="1433" spans="1:10">
      <c r="A1433" s="259"/>
      <c r="B1433" s="259"/>
      <c r="C1433" s="259"/>
      <c r="D1433" s="259"/>
      <c r="E1433" s="259"/>
      <c r="F1433" s="270"/>
      <c r="G1433" s="259"/>
      <c r="H1433" s="259"/>
      <c r="I1433" s="259"/>
      <c r="J1433" s="259"/>
    </row>
    <row r="1434" spans="1:10">
      <c r="A1434" s="259"/>
      <c r="B1434" s="259"/>
      <c r="C1434" s="259"/>
      <c r="D1434" s="259"/>
      <c r="E1434" s="259"/>
      <c r="F1434" s="270"/>
      <c r="G1434" s="259"/>
      <c r="H1434" s="259"/>
      <c r="I1434" s="259"/>
      <c r="J1434" s="259"/>
    </row>
    <row r="1435" spans="1:10">
      <c r="A1435" s="259"/>
      <c r="B1435" s="259"/>
      <c r="C1435" s="259"/>
      <c r="D1435" s="259"/>
      <c r="E1435" s="259"/>
      <c r="F1435" s="270"/>
      <c r="G1435" s="259"/>
      <c r="H1435" s="259"/>
      <c r="I1435" s="259"/>
      <c r="J1435" s="259"/>
    </row>
    <row r="1436" spans="1:10">
      <c r="A1436" s="259"/>
      <c r="B1436" s="259"/>
      <c r="C1436" s="259"/>
      <c r="D1436" s="259"/>
      <c r="E1436" s="259"/>
      <c r="F1436" s="270"/>
      <c r="G1436" s="259"/>
      <c r="H1436" s="259"/>
      <c r="I1436" s="259"/>
      <c r="J1436" s="259"/>
    </row>
    <row r="1437" spans="1:10">
      <c r="A1437" s="259"/>
      <c r="B1437" s="259"/>
      <c r="C1437" s="259"/>
      <c r="D1437" s="259"/>
      <c r="E1437" s="259"/>
      <c r="F1437" s="270"/>
      <c r="G1437" s="259"/>
      <c r="H1437" s="259"/>
      <c r="I1437" s="259"/>
      <c r="J1437" s="259"/>
    </row>
    <row r="1438" spans="1:10">
      <c r="A1438" s="259"/>
      <c r="B1438" s="259"/>
      <c r="C1438" s="259"/>
      <c r="D1438" s="259"/>
      <c r="E1438" s="259"/>
      <c r="F1438" s="270"/>
      <c r="G1438" s="259"/>
      <c r="H1438" s="259"/>
      <c r="I1438" s="259"/>
      <c r="J1438" s="259"/>
    </row>
    <row r="1439" spans="1:10">
      <c r="A1439" s="259"/>
      <c r="B1439" s="259"/>
      <c r="C1439" s="259"/>
      <c r="D1439" s="259"/>
      <c r="E1439" s="259"/>
      <c r="F1439" s="270"/>
      <c r="G1439" s="259"/>
      <c r="H1439" s="259"/>
      <c r="I1439" s="259"/>
      <c r="J1439" s="259"/>
    </row>
    <row r="1440" spans="1:10">
      <c r="A1440" s="259"/>
      <c r="B1440" s="259"/>
      <c r="C1440" s="259"/>
      <c r="D1440" s="259"/>
      <c r="E1440" s="259"/>
      <c r="F1440" s="270"/>
      <c r="G1440" s="259"/>
      <c r="H1440" s="259"/>
      <c r="I1440" s="259"/>
      <c r="J1440" s="259"/>
    </row>
    <row r="1441" spans="1:10">
      <c r="A1441" s="259"/>
      <c r="B1441" s="259"/>
      <c r="C1441" s="259"/>
      <c r="D1441" s="259"/>
      <c r="E1441" s="259"/>
      <c r="F1441" s="270"/>
      <c r="G1441" s="259"/>
      <c r="H1441" s="259"/>
      <c r="I1441" s="259"/>
      <c r="J1441" s="259"/>
    </row>
    <row r="1442" spans="1:10">
      <c r="A1442" s="259"/>
      <c r="B1442" s="259"/>
      <c r="C1442" s="259"/>
      <c r="D1442" s="259"/>
      <c r="E1442" s="259"/>
      <c r="F1442" s="270"/>
      <c r="G1442" s="259"/>
      <c r="H1442" s="259"/>
      <c r="I1442" s="259"/>
      <c r="J1442" s="259"/>
    </row>
    <row r="1443" spans="1:10">
      <c r="A1443" s="259"/>
      <c r="B1443" s="259"/>
      <c r="C1443" s="259"/>
      <c r="D1443" s="259"/>
      <c r="E1443" s="259"/>
      <c r="F1443" s="270"/>
      <c r="G1443" s="259"/>
      <c r="H1443" s="259"/>
      <c r="I1443" s="259"/>
      <c r="J1443" s="259"/>
    </row>
    <row r="1444" spans="1:10">
      <c r="A1444" s="259"/>
      <c r="B1444" s="259"/>
      <c r="C1444" s="259"/>
      <c r="D1444" s="259"/>
      <c r="E1444" s="259"/>
      <c r="F1444" s="270"/>
      <c r="G1444" s="259"/>
      <c r="H1444" s="259"/>
      <c r="I1444" s="259"/>
      <c r="J1444" s="259"/>
    </row>
    <row r="1445" spans="1:10">
      <c r="A1445" s="259"/>
      <c r="B1445" s="259"/>
      <c r="C1445" s="259"/>
      <c r="D1445" s="259"/>
      <c r="E1445" s="259"/>
      <c r="F1445" s="270"/>
      <c r="G1445" s="259"/>
      <c r="H1445" s="259"/>
      <c r="I1445" s="259"/>
      <c r="J1445" s="259"/>
    </row>
    <row r="1446" spans="1:10">
      <c r="A1446" s="259"/>
      <c r="B1446" s="259"/>
      <c r="C1446" s="259"/>
      <c r="D1446" s="259"/>
      <c r="E1446" s="259"/>
      <c r="F1446" s="270"/>
      <c r="G1446" s="259"/>
      <c r="H1446" s="259"/>
      <c r="I1446" s="259"/>
      <c r="J1446" s="259"/>
    </row>
    <row r="1447" spans="1:10">
      <c r="A1447" s="259"/>
      <c r="B1447" s="259"/>
      <c r="C1447" s="259"/>
      <c r="D1447" s="259"/>
      <c r="E1447" s="259"/>
      <c r="F1447" s="270"/>
      <c r="G1447" s="259"/>
      <c r="H1447" s="259"/>
      <c r="I1447" s="259"/>
      <c r="J1447" s="259"/>
    </row>
    <row r="1448" spans="1:10">
      <c r="A1448" s="259"/>
      <c r="B1448" s="259"/>
      <c r="C1448" s="259"/>
      <c r="D1448" s="259"/>
      <c r="E1448" s="259"/>
      <c r="F1448" s="270"/>
      <c r="G1448" s="259"/>
      <c r="H1448" s="259"/>
      <c r="I1448" s="259"/>
      <c r="J1448" s="259"/>
    </row>
    <row r="1449" spans="1:10">
      <c r="A1449" s="259"/>
      <c r="B1449" s="259"/>
      <c r="C1449" s="259"/>
      <c r="D1449" s="259"/>
      <c r="E1449" s="259"/>
      <c r="F1449" s="270"/>
      <c r="G1449" s="259"/>
      <c r="H1449" s="259"/>
      <c r="I1449" s="259"/>
      <c r="J1449" s="259"/>
    </row>
    <row r="1450" spans="1:10">
      <c r="A1450" s="259"/>
      <c r="B1450" s="259"/>
      <c r="C1450" s="259"/>
      <c r="D1450" s="259"/>
      <c r="E1450" s="259"/>
      <c r="F1450" s="270"/>
      <c r="G1450" s="259"/>
      <c r="H1450" s="259"/>
      <c r="I1450" s="259"/>
      <c r="J1450" s="259"/>
    </row>
    <row r="1451" spans="1:10">
      <c r="A1451" s="259"/>
      <c r="B1451" s="259"/>
      <c r="C1451" s="259"/>
      <c r="D1451" s="259"/>
      <c r="E1451" s="259"/>
      <c r="F1451" s="270"/>
      <c r="G1451" s="259"/>
      <c r="H1451" s="259"/>
      <c r="I1451" s="259"/>
      <c r="J1451" s="259"/>
    </row>
    <row r="1452" spans="1:10">
      <c r="A1452" s="259"/>
      <c r="B1452" s="259"/>
      <c r="C1452" s="259"/>
      <c r="D1452" s="259"/>
      <c r="E1452" s="259"/>
      <c r="F1452" s="270"/>
      <c r="G1452" s="259"/>
      <c r="H1452" s="259"/>
      <c r="I1452" s="259"/>
      <c r="J1452" s="259"/>
    </row>
    <row r="1453" spans="1:10">
      <c r="A1453" s="259"/>
      <c r="B1453" s="259"/>
      <c r="C1453" s="259"/>
      <c r="D1453" s="259"/>
      <c r="E1453" s="259"/>
      <c r="F1453" s="270"/>
      <c r="G1453" s="259"/>
      <c r="H1453" s="259"/>
      <c r="I1453" s="259"/>
      <c r="J1453" s="259"/>
    </row>
    <row r="1454" spans="1:10">
      <c r="A1454" s="259"/>
      <c r="B1454" s="259"/>
      <c r="C1454" s="259"/>
      <c r="D1454" s="259"/>
      <c r="E1454" s="259"/>
      <c r="F1454" s="270"/>
      <c r="G1454" s="259"/>
      <c r="H1454" s="259"/>
      <c r="I1454" s="259"/>
      <c r="J1454" s="259"/>
    </row>
    <row r="1455" spans="1:10">
      <c r="A1455" s="259"/>
      <c r="B1455" s="259"/>
      <c r="C1455" s="259"/>
      <c r="D1455" s="259"/>
      <c r="E1455" s="259"/>
      <c r="F1455" s="270"/>
      <c r="G1455" s="259"/>
      <c r="H1455" s="259"/>
      <c r="I1455" s="259"/>
      <c r="J1455" s="259"/>
    </row>
    <row r="1456" spans="1:10">
      <c r="A1456" s="259"/>
      <c r="B1456" s="259"/>
      <c r="C1456" s="259"/>
      <c r="D1456" s="259"/>
      <c r="E1456" s="259"/>
      <c r="F1456" s="270"/>
      <c r="G1456" s="259"/>
      <c r="H1456" s="259"/>
      <c r="I1456" s="259"/>
      <c r="J1456" s="259"/>
    </row>
    <row r="1457" spans="1:10">
      <c r="A1457" s="259"/>
      <c r="B1457" s="259"/>
      <c r="C1457" s="259"/>
      <c r="D1457" s="259"/>
      <c r="E1457" s="259"/>
      <c r="F1457" s="270"/>
      <c r="G1457" s="259"/>
      <c r="H1457" s="259"/>
      <c r="I1457" s="259"/>
      <c r="J1457" s="259"/>
    </row>
    <row r="1458" spans="1:10">
      <c r="A1458" s="259"/>
      <c r="B1458" s="259"/>
      <c r="C1458" s="259"/>
      <c r="D1458" s="259"/>
      <c r="E1458" s="259"/>
      <c r="F1458" s="270"/>
      <c r="G1458" s="259"/>
      <c r="H1458" s="259"/>
      <c r="I1458" s="259"/>
      <c r="J1458" s="259"/>
    </row>
    <row r="1459" spans="1:10">
      <c r="A1459" s="259"/>
      <c r="B1459" s="259"/>
      <c r="C1459" s="259"/>
      <c r="D1459" s="259"/>
      <c r="E1459" s="259"/>
      <c r="F1459" s="270"/>
      <c r="G1459" s="259"/>
      <c r="H1459" s="259"/>
      <c r="I1459" s="259"/>
      <c r="J1459" s="259"/>
    </row>
    <row r="1460" spans="1:10">
      <c r="A1460" s="259"/>
      <c r="B1460" s="259"/>
      <c r="C1460" s="259"/>
      <c r="D1460" s="259"/>
      <c r="E1460" s="259"/>
      <c r="F1460" s="270"/>
      <c r="G1460" s="259"/>
      <c r="H1460" s="259"/>
      <c r="I1460" s="259"/>
      <c r="J1460" s="259"/>
    </row>
    <row r="1461" spans="1:10">
      <c r="A1461" s="259"/>
      <c r="B1461" s="259"/>
      <c r="C1461" s="259"/>
      <c r="D1461" s="259"/>
      <c r="E1461" s="259"/>
      <c r="F1461" s="270"/>
      <c r="G1461" s="259"/>
      <c r="H1461" s="259"/>
      <c r="I1461" s="259"/>
      <c r="J1461" s="259"/>
    </row>
    <row r="1462" spans="1:10">
      <c r="A1462" s="259"/>
      <c r="B1462" s="259"/>
      <c r="C1462" s="259"/>
      <c r="D1462" s="259"/>
      <c r="E1462" s="259"/>
      <c r="F1462" s="270"/>
      <c r="G1462" s="259"/>
      <c r="H1462" s="259"/>
      <c r="I1462" s="259"/>
      <c r="J1462" s="259"/>
    </row>
    <row r="1463" spans="1:10">
      <c r="A1463" s="259"/>
      <c r="B1463" s="259"/>
      <c r="C1463" s="259"/>
      <c r="D1463" s="259"/>
      <c r="E1463" s="259"/>
      <c r="F1463" s="270"/>
      <c r="G1463" s="259"/>
      <c r="H1463" s="259"/>
      <c r="I1463" s="259"/>
      <c r="J1463" s="259"/>
    </row>
    <row r="1464" spans="1:10">
      <c r="A1464" s="259"/>
      <c r="B1464" s="259"/>
      <c r="C1464" s="259"/>
      <c r="D1464" s="259"/>
      <c r="E1464" s="259"/>
      <c r="F1464" s="270"/>
      <c r="G1464" s="259"/>
      <c r="H1464" s="259"/>
      <c r="I1464" s="259"/>
      <c r="J1464" s="259"/>
    </row>
    <row r="1465" spans="1:10">
      <c r="A1465" s="259"/>
      <c r="B1465" s="259"/>
      <c r="C1465" s="259"/>
      <c r="D1465" s="259"/>
      <c r="E1465" s="259"/>
      <c r="F1465" s="270"/>
      <c r="G1465" s="259"/>
      <c r="H1465" s="259"/>
      <c r="I1465" s="259"/>
      <c r="J1465" s="259"/>
    </row>
    <row r="1466" spans="1:10">
      <c r="A1466" s="259"/>
      <c r="B1466" s="259"/>
      <c r="C1466" s="259"/>
      <c r="D1466" s="259"/>
      <c r="E1466" s="259"/>
      <c r="F1466" s="270"/>
      <c r="G1466" s="259"/>
      <c r="H1466" s="259"/>
      <c r="I1466" s="259"/>
      <c r="J1466" s="259"/>
    </row>
    <row r="1467" spans="1:10">
      <c r="A1467" s="259"/>
      <c r="B1467" s="259"/>
      <c r="C1467" s="259"/>
      <c r="D1467" s="259"/>
      <c r="E1467" s="259"/>
      <c r="F1467" s="270"/>
      <c r="G1467" s="259"/>
      <c r="H1467" s="259"/>
      <c r="I1467" s="259"/>
      <c r="J1467" s="259"/>
    </row>
    <row r="1468" spans="1:10">
      <c r="A1468" s="259"/>
      <c r="B1468" s="259"/>
      <c r="C1468" s="259"/>
      <c r="D1468" s="259"/>
      <c r="E1468" s="259"/>
      <c r="F1468" s="270"/>
      <c r="G1468" s="259"/>
      <c r="H1468" s="259"/>
      <c r="I1468" s="259"/>
      <c r="J1468" s="259"/>
    </row>
    <row r="1469" spans="1:10">
      <c r="A1469" s="259"/>
      <c r="B1469" s="259"/>
      <c r="C1469" s="259"/>
      <c r="D1469" s="259"/>
      <c r="E1469" s="259"/>
      <c r="F1469" s="270"/>
      <c r="G1469" s="259"/>
      <c r="H1469" s="259"/>
      <c r="I1469" s="259"/>
      <c r="J1469" s="259"/>
    </row>
    <row r="1470" spans="1:10">
      <c r="A1470" s="259"/>
      <c r="B1470" s="259"/>
      <c r="C1470" s="259"/>
      <c r="D1470" s="259"/>
      <c r="E1470" s="259"/>
      <c r="F1470" s="270"/>
      <c r="G1470" s="259"/>
      <c r="H1470" s="259"/>
      <c r="I1470" s="259"/>
      <c r="J1470" s="259"/>
    </row>
    <row r="1471" spans="1:10">
      <c r="A1471" s="259"/>
      <c r="B1471" s="259"/>
      <c r="C1471" s="259"/>
      <c r="D1471" s="259"/>
      <c r="E1471" s="259"/>
      <c r="F1471" s="270"/>
      <c r="G1471" s="259"/>
      <c r="H1471" s="259"/>
      <c r="I1471" s="259"/>
      <c r="J1471" s="259"/>
    </row>
    <row r="1472" spans="1:10">
      <c r="A1472" s="259"/>
      <c r="B1472" s="259"/>
      <c r="C1472" s="259"/>
      <c r="D1472" s="259"/>
      <c r="E1472" s="259"/>
      <c r="F1472" s="270"/>
      <c r="G1472" s="259"/>
      <c r="H1472" s="259"/>
      <c r="I1472" s="259"/>
      <c r="J1472" s="259"/>
    </row>
    <row r="1473" spans="1:10">
      <c r="A1473" s="259"/>
      <c r="B1473" s="259"/>
      <c r="C1473" s="259"/>
      <c r="D1473" s="259"/>
      <c r="E1473" s="259"/>
      <c r="F1473" s="270"/>
      <c r="G1473" s="259"/>
      <c r="H1473" s="259"/>
      <c r="I1473" s="259"/>
      <c r="J1473" s="259"/>
    </row>
    <row r="1474" spans="1:10">
      <c r="A1474" s="259"/>
      <c r="B1474" s="259"/>
      <c r="C1474" s="259"/>
      <c r="D1474" s="259"/>
      <c r="E1474" s="259"/>
      <c r="F1474" s="270"/>
      <c r="G1474" s="259"/>
      <c r="H1474" s="259"/>
      <c r="I1474" s="259"/>
      <c r="J1474" s="259"/>
    </row>
    <row r="1475" spans="1:10">
      <c r="A1475" s="259"/>
      <c r="B1475" s="259"/>
      <c r="C1475" s="259"/>
      <c r="D1475" s="259"/>
      <c r="E1475" s="259"/>
      <c r="F1475" s="270"/>
      <c r="G1475" s="259"/>
      <c r="H1475" s="259"/>
      <c r="I1475" s="259"/>
      <c r="J1475" s="259"/>
    </row>
    <row r="1476" spans="1:10">
      <c r="A1476" s="259"/>
      <c r="B1476" s="259"/>
      <c r="C1476" s="259"/>
      <c r="D1476" s="259"/>
      <c r="E1476" s="259"/>
      <c r="F1476" s="270"/>
      <c r="G1476" s="259"/>
      <c r="H1476" s="259"/>
      <c r="I1476" s="259"/>
      <c r="J1476" s="259"/>
    </row>
    <row r="1477" spans="1:10">
      <c r="A1477" s="259"/>
      <c r="B1477" s="259"/>
      <c r="C1477" s="259"/>
      <c r="D1477" s="259"/>
      <c r="E1477" s="259"/>
      <c r="F1477" s="270"/>
      <c r="G1477" s="259"/>
      <c r="H1477" s="259"/>
      <c r="I1477" s="259"/>
      <c r="J1477" s="259"/>
    </row>
    <row r="1478" spans="1:10">
      <c r="A1478" s="259"/>
      <c r="B1478" s="259"/>
      <c r="C1478" s="259"/>
      <c r="D1478" s="259"/>
      <c r="E1478" s="259"/>
      <c r="F1478" s="270"/>
      <c r="G1478" s="259"/>
      <c r="H1478" s="259"/>
      <c r="I1478" s="259"/>
      <c r="J1478" s="259"/>
    </row>
    <row r="1479" spans="1:10">
      <c r="A1479" s="259"/>
      <c r="B1479" s="259"/>
      <c r="C1479" s="259"/>
      <c r="D1479" s="259"/>
      <c r="E1479" s="259"/>
      <c r="F1479" s="270"/>
      <c r="G1479" s="259"/>
      <c r="H1479" s="259"/>
      <c r="I1479" s="259"/>
      <c r="J1479" s="259"/>
    </row>
    <row r="1480" spans="1:10">
      <c r="A1480" s="259"/>
      <c r="B1480" s="259"/>
      <c r="C1480" s="259"/>
      <c r="D1480" s="259"/>
      <c r="E1480" s="259"/>
      <c r="F1480" s="270"/>
      <c r="G1480" s="259"/>
      <c r="H1480" s="259"/>
      <c r="I1480" s="259"/>
      <c r="J1480" s="259"/>
    </row>
    <row r="1481" spans="1:10">
      <c r="A1481" s="259"/>
      <c r="B1481" s="259"/>
      <c r="C1481" s="259"/>
      <c r="D1481" s="259"/>
      <c r="E1481" s="259"/>
      <c r="F1481" s="270"/>
      <c r="G1481" s="259"/>
      <c r="H1481" s="259"/>
      <c r="I1481" s="259"/>
      <c r="J1481" s="259"/>
    </row>
    <row r="1482" spans="1:10">
      <c r="A1482" s="259"/>
      <c r="B1482" s="259"/>
      <c r="C1482" s="259"/>
      <c r="D1482" s="259"/>
      <c r="E1482" s="259"/>
      <c r="F1482" s="270"/>
      <c r="G1482" s="259"/>
      <c r="H1482" s="259"/>
      <c r="I1482" s="259"/>
      <c r="J1482" s="259"/>
    </row>
    <row r="1483" spans="1:10">
      <c r="A1483" s="259"/>
      <c r="B1483" s="259"/>
      <c r="C1483" s="259"/>
      <c r="D1483" s="259"/>
      <c r="E1483" s="259"/>
      <c r="F1483" s="270"/>
      <c r="G1483" s="259"/>
      <c r="H1483" s="259"/>
      <c r="I1483" s="259"/>
      <c r="J1483" s="259"/>
    </row>
    <row r="1484" spans="1:10">
      <c r="A1484" s="259"/>
      <c r="B1484" s="259"/>
      <c r="C1484" s="259"/>
      <c r="D1484" s="259"/>
      <c r="E1484" s="259"/>
      <c r="F1484" s="270"/>
      <c r="G1484" s="259"/>
      <c r="H1484" s="259"/>
      <c r="I1484" s="259"/>
      <c r="J1484" s="259"/>
    </row>
    <row r="1485" spans="1:10">
      <c r="A1485" s="259"/>
      <c r="B1485" s="259"/>
      <c r="C1485" s="259"/>
      <c r="D1485" s="259"/>
      <c r="E1485" s="259"/>
      <c r="F1485" s="270"/>
      <c r="G1485" s="259"/>
      <c r="H1485" s="259"/>
      <c r="I1485" s="259"/>
      <c r="J1485" s="259"/>
    </row>
    <row r="1486" spans="1:10">
      <c r="A1486" s="259"/>
      <c r="B1486" s="259"/>
      <c r="C1486" s="259"/>
      <c r="D1486" s="259"/>
      <c r="E1486" s="259"/>
      <c r="F1486" s="270"/>
      <c r="G1486" s="259"/>
      <c r="H1486" s="259"/>
      <c r="I1486" s="259"/>
      <c r="J1486" s="259"/>
    </row>
    <row r="1487" spans="1:10">
      <c r="A1487" s="259"/>
      <c r="B1487" s="259"/>
      <c r="C1487" s="259"/>
      <c r="D1487" s="259"/>
      <c r="E1487" s="259"/>
      <c r="F1487" s="270"/>
      <c r="G1487" s="259"/>
      <c r="H1487" s="259"/>
      <c r="I1487" s="259"/>
      <c r="J1487" s="259"/>
    </row>
    <row r="1488" spans="1:10">
      <c r="A1488" s="259"/>
      <c r="B1488" s="259"/>
      <c r="C1488" s="259"/>
      <c r="D1488" s="259"/>
      <c r="E1488" s="259"/>
      <c r="F1488" s="270"/>
      <c r="G1488" s="259"/>
      <c r="H1488" s="259"/>
      <c r="I1488" s="259"/>
      <c r="J1488" s="259"/>
    </row>
    <row r="1489" spans="1:10">
      <c r="A1489" s="259"/>
      <c r="B1489" s="259"/>
      <c r="C1489" s="259"/>
      <c r="D1489" s="259"/>
      <c r="E1489" s="259"/>
      <c r="F1489" s="270"/>
      <c r="G1489" s="259"/>
      <c r="H1489" s="259"/>
      <c r="I1489" s="259"/>
      <c r="J1489" s="259"/>
    </row>
    <row r="1490" spans="1:10">
      <c r="A1490" s="259"/>
      <c r="B1490" s="259"/>
      <c r="C1490" s="259"/>
      <c r="D1490" s="259"/>
      <c r="E1490" s="259"/>
      <c r="F1490" s="270"/>
      <c r="G1490" s="259"/>
      <c r="H1490" s="259"/>
      <c r="I1490" s="259"/>
      <c r="J1490" s="259"/>
    </row>
    <row r="1491" spans="1:10">
      <c r="A1491" s="259"/>
      <c r="B1491" s="259"/>
      <c r="C1491" s="259"/>
      <c r="D1491" s="259"/>
      <c r="E1491" s="259"/>
      <c r="F1491" s="270"/>
      <c r="G1491" s="259"/>
      <c r="H1491" s="259"/>
      <c r="I1491" s="259"/>
      <c r="J1491" s="259"/>
    </row>
    <row r="1492" spans="1:10">
      <c r="A1492" s="259"/>
      <c r="B1492" s="259"/>
      <c r="C1492" s="259"/>
      <c r="D1492" s="259"/>
      <c r="E1492" s="259"/>
      <c r="F1492" s="270"/>
      <c r="G1492" s="259"/>
      <c r="H1492" s="259"/>
      <c r="I1492" s="259"/>
      <c r="J1492" s="259"/>
    </row>
    <row r="1493" spans="1:10">
      <c r="A1493" s="259"/>
      <c r="B1493" s="259"/>
      <c r="C1493" s="259"/>
      <c r="D1493" s="259"/>
      <c r="E1493" s="259"/>
      <c r="F1493" s="270"/>
      <c r="G1493" s="259"/>
      <c r="H1493" s="259"/>
      <c r="I1493" s="259"/>
      <c r="J1493" s="259"/>
    </row>
    <row r="1494" spans="1:10">
      <c r="A1494" s="259"/>
      <c r="B1494" s="259"/>
      <c r="C1494" s="259"/>
      <c r="D1494" s="259"/>
      <c r="E1494" s="259"/>
      <c r="F1494" s="270"/>
      <c r="G1494" s="259"/>
      <c r="H1494" s="259"/>
      <c r="I1494" s="259"/>
      <c r="J1494" s="259"/>
    </row>
    <row r="1495" spans="1:10">
      <c r="A1495" s="259"/>
      <c r="B1495" s="259"/>
      <c r="C1495" s="259"/>
      <c r="D1495" s="259"/>
      <c r="E1495" s="259"/>
      <c r="F1495" s="270"/>
      <c r="G1495" s="259"/>
      <c r="H1495" s="259"/>
      <c r="I1495" s="259"/>
      <c r="J1495" s="259"/>
    </row>
    <row r="1496" spans="1:10">
      <c r="A1496" s="259"/>
      <c r="B1496" s="259"/>
      <c r="C1496" s="259"/>
      <c r="D1496" s="259"/>
      <c r="E1496" s="259"/>
      <c r="F1496" s="270"/>
      <c r="G1496" s="259"/>
      <c r="H1496" s="259"/>
      <c r="I1496" s="259"/>
      <c r="J1496" s="259"/>
    </row>
    <row r="1497" spans="1:10">
      <c r="A1497" s="259"/>
      <c r="B1497" s="259"/>
      <c r="C1497" s="259"/>
      <c r="D1497" s="259"/>
      <c r="E1497" s="259"/>
      <c r="F1497" s="270"/>
      <c r="G1497" s="259"/>
      <c r="H1497" s="259"/>
      <c r="I1497" s="259"/>
      <c r="J1497" s="259"/>
    </row>
    <row r="1498" spans="1:10">
      <c r="A1498" s="259"/>
      <c r="B1498" s="259"/>
      <c r="C1498" s="259"/>
      <c r="D1498" s="259"/>
      <c r="E1498" s="259"/>
      <c r="F1498" s="270"/>
      <c r="G1498" s="259"/>
      <c r="H1498" s="259"/>
      <c r="I1498" s="259"/>
      <c r="J1498" s="259"/>
    </row>
    <row r="1499" spans="1:10">
      <c r="A1499" s="259"/>
      <c r="B1499" s="259"/>
      <c r="C1499" s="259"/>
      <c r="D1499" s="259"/>
      <c r="E1499" s="259"/>
      <c r="F1499" s="270"/>
      <c r="G1499" s="259"/>
      <c r="H1499" s="259"/>
      <c r="I1499" s="259"/>
      <c r="J1499" s="259"/>
    </row>
    <row r="1500" spans="1:10">
      <c r="A1500" s="259"/>
      <c r="B1500" s="259"/>
      <c r="C1500" s="259"/>
      <c r="D1500" s="259"/>
      <c r="E1500" s="259"/>
      <c r="F1500" s="270"/>
      <c r="G1500" s="259"/>
      <c r="H1500" s="259"/>
      <c r="I1500" s="259"/>
      <c r="J1500" s="259"/>
    </row>
    <row r="1501" spans="1:10">
      <c r="A1501" s="259"/>
      <c r="B1501" s="259"/>
      <c r="C1501" s="259"/>
      <c r="D1501" s="259"/>
      <c r="E1501" s="259"/>
      <c r="F1501" s="270"/>
      <c r="G1501" s="259"/>
      <c r="H1501" s="259"/>
      <c r="I1501" s="259"/>
      <c r="J1501" s="259"/>
    </row>
    <row r="1502" spans="1:10">
      <c r="A1502" s="259"/>
      <c r="B1502" s="259"/>
      <c r="C1502" s="259"/>
      <c r="D1502" s="259"/>
      <c r="E1502" s="259"/>
      <c r="F1502" s="270"/>
      <c r="G1502" s="259"/>
      <c r="H1502" s="259"/>
      <c r="I1502" s="259"/>
      <c r="J1502" s="259"/>
    </row>
    <row r="1503" spans="1:10">
      <c r="A1503" s="259"/>
      <c r="B1503" s="259"/>
      <c r="C1503" s="259"/>
      <c r="D1503" s="259"/>
      <c r="E1503" s="259"/>
      <c r="F1503" s="270"/>
      <c r="G1503" s="259"/>
      <c r="H1503" s="259"/>
      <c r="I1503" s="259"/>
      <c r="J1503" s="259"/>
    </row>
    <row r="1504" spans="1:10">
      <c r="A1504" s="259"/>
      <c r="B1504" s="259"/>
      <c r="C1504" s="259"/>
      <c r="D1504" s="259"/>
      <c r="E1504" s="259"/>
      <c r="F1504" s="270"/>
      <c r="G1504" s="259"/>
      <c r="H1504" s="259"/>
      <c r="I1504" s="259"/>
      <c r="J1504" s="259"/>
    </row>
    <row r="1505" spans="1:10">
      <c r="A1505" s="259"/>
      <c r="B1505" s="259"/>
      <c r="C1505" s="259"/>
      <c r="D1505" s="259"/>
      <c r="E1505" s="259"/>
      <c r="F1505" s="270"/>
      <c r="G1505" s="259"/>
      <c r="H1505" s="259"/>
      <c r="I1505" s="259"/>
      <c r="J1505" s="259"/>
    </row>
    <row r="1506" spans="1:10">
      <c r="A1506" s="259"/>
      <c r="B1506" s="259"/>
      <c r="C1506" s="259"/>
      <c r="D1506" s="259"/>
      <c r="E1506" s="259"/>
      <c r="F1506" s="270"/>
      <c r="G1506" s="259"/>
      <c r="H1506" s="259"/>
      <c r="I1506" s="259"/>
      <c r="J1506" s="259"/>
    </row>
    <row r="1507" spans="1:10">
      <c r="A1507" s="259"/>
      <c r="B1507" s="259"/>
      <c r="C1507" s="259"/>
      <c r="D1507" s="259"/>
      <c r="E1507" s="259"/>
      <c r="F1507" s="270"/>
      <c r="G1507" s="259"/>
      <c r="H1507" s="259"/>
      <c r="I1507" s="259"/>
      <c r="J1507" s="259"/>
    </row>
    <row r="1508" spans="1:10">
      <c r="A1508" s="259"/>
      <c r="B1508" s="259"/>
      <c r="C1508" s="259"/>
      <c r="D1508" s="259"/>
      <c r="E1508" s="259"/>
      <c r="F1508" s="270"/>
      <c r="G1508" s="259"/>
      <c r="H1508" s="259"/>
      <c r="I1508" s="259"/>
      <c r="J1508" s="259"/>
    </row>
    <row r="1509" spans="1:10">
      <c r="A1509" s="259"/>
      <c r="B1509" s="259"/>
      <c r="C1509" s="259"/>
      <c r="D1509" s="259"/>
      <c r="E1509" s="259"/>
      <c r="F1509" s="270"/>
      <c r="G1509" s="259"/>
      <c r="H1509" s="259"/>
      <c r="I1509" s="259"/>
      <c r="J1509" s="259"/>
    </row>
    <row r="1510" spans="1:10">
      <c r="A1510" s="259"/>
      <c r="B1510" s="259"/>
      <c r="C1510" s="259"/>
      <c r="D1510" s="259"/>
      <c r="E1510" s="259"/>
      <c r="F1510" s="270"/>
      <c r="G1510" s="259"/>
      <c r="H1510" s="259"/>
      <c r="I1510" s="259"/>
      <c r="J1510" s="259"/>
    </row>
    <row r="1511" spans="1:10">
      <c r="A1511" s="259"/>
      <c r="B1511" s="259"/>
      <c r="C1511" s="259"/>
      <c r="D1511" s="259"/>
      <c r="E1511" s="259"/>
      <c r="F1511" s="270"/>
      <c r="G1511" s="259"/>
      <c r="H1511" s="259"/>
      <c r="I1511" s="259"/>
      <c r="J1511" s="259"/>
    </row>
    <row r="1512" spans="1:10">
      <c r="A1512" s="259"/>
      <c r="B1512" s="259"/>
      <c r="C1512" s="259"/>
      <c r="D1512" s="259"/>
      <c r="E1512" s="259"/>
      <c r="F1512" s="270"/>
      <c r="G1512" s="259"/>
      <c r="H1512" s="259"/>
      <c r="I1512" s="259"/>
      <c r="J1512" s="259"/>
    </row>
    <row r="1513" spans="1:10">
      <c r="A1513" s="259"/>
      <c r="B1513" s="259"/>
      <c r="C1513" s="259"/>
      <c r="D1513" s="259"/>
      <c r="E1513" s="259"/>
      <c r="F1513" s="270"/>
      <c r="G1513" s="259"/>
      <c r="H1513" s="259"/>
      <c r="I1513" s="259"/>
      <c r="J1513" s="259"/>
    </row>
    <row r="1514" spans="1:10">
      <c r="A1514" s="259"/>
      <c r="B1514" s="259"/>
      <c r="C1514" s="259"/>
      <c r="D1514" s="259"/>
      <c r="E1514" s="259"/>
      <c r="F1514" s="270"/>
      <c r="G1514" s="259"/>
      <c r="H1514" s="259"/>
      <c r="I1514" s="259"/>
      <c r="J1514" s="259"/>
    </row>
    <row r="1515" spans="1:10">
      <c r="A1515" s="259"/>
      <c r="B1515" s="259"/>
      <c r="C1515" s="259"/>
      <c r="D1515" s="259"/>
      <c r="E1515" s="259"/>
      <c r="F1515" s="270"/>
      <c r="G1515" s="259"/>
      <c r="H1515" s="259"/>
      <c r="I1515" s="259"/>
      <c r="J1515" s="259"/>
    </row>
    <row r="1516" spans="1:10">
      <c r="A1516" s="259"/>
      <c r="B1516" s="259"/>
      <c r="C1516" s="259"/>
      <c r="D1516" s="259"/>
      <c r="E1516" s="259"/>
      <c r="F1516" s="270"/>
      <c r="G1516" s="259"/>
      <c r="H1516" s="259"/>
      <c r="I1516" s="259"/>
      <c r="J1516" s="259"/>
    </row>
    <row r="1517" spans="1:10">
      <c r="A1517" s="259"/>
      <c r="B1517" s="259"/>
      <c r="C1517" s="259"/>
      <c r="D1517" s="259"/>
      <c r="E1517" s="259"/>
      <c r="F1517" s="270"/>
      <c r="G1517" s="259"/>
      <c r="H1517" s="259"/>
      <c r="I1517" s="259"/>
      <c r="J1517" s="259"/>
    </row>
    <row r="1518" spans="1:10">
      <c r="A1518" s="259"/>
      <c r="B1518" s="259"/>
      <c r="C1518" s="259"/>
      <c r="D1518" s="259"/>
      <c r="E1518" s="259"/>
      <c r="F1518" s="270"/>
      <c r="G1518" s="259"/>
      <c r="H1518" s="259"/>
      <c r="I1518" s="259"/>
      <c r="J1518" s="259"/>
    </row>
    <row r="1519" spans="1:10">
      <c r="A1519" s="259"/>
      <c r="B1519" s="259"/>
      <c r="C1519" s="259"/>
      <c r="D1519" s="259"/>
      <c r="E1519" s="259"/>
      <c r="F1519" s="270"/>
      <c r="G1519" s="259"/>
      <c r="H1519" s="259"/>
      <c r="I1519" s="259"/>
      <c r="J1519" s="259"/>
    </row>
    <row r="1520" spans="1:10">
      <c r="A1520" s="259"/>
      <c r="B1520" s="259"/>
      <c r="C1520" s="259"/>
      <c r="D1520" s="259"/>
      <c r="E1520" s="259"/>
      <c r="F1520" s="270"/>
      <c r="G1520" s="259"/>
      <c r="H1520" s="259"/>
      <c r="I1520" s="259"/>
      <c r="J1520" s="259"/>
    </row>
    <row r="1521" spans="1:10">
      <c r="A1521" s="259"/>
      <c r="B1521" s="259"/>
      <c r="C1521" s="259"/>
      <c r="D1521" s="259"/>
      <c r="E1521" s="259"/>
      <c r="F1521" s="270"/>
      <c r="G1521" s="259"/>
      <c r="H1521" s="259"/>
      <c r="I1521" s="259"/>
      <c r="J1521" s="259"/>
    </row>
    <row r="1522" spans="1:10">
      <c r="A1522" s="259"/>
      <c r="B1522" s="259"/>
      <c r="C1522" s="259"/>
      <c r="D1522" s="259"/>
      <c r="E1522" s="259"/>
      <c r="F1522" s="270"/>
      <c r="G1522" s="259"/>
      <c r="H1522" s="259"/>
      <c r="I1522" s="259"/>
      <c r="J1522" s="259"/>
    </row>
    <row r="1523" spans="1:10">
      <c r="A1523" s="259"/>
      <c r="B1523" s="259"/>
      <c r="C1523" s="259"/>
      <c r="D1523" s="259"/>
      <c r="E1523" s="259"/>
      <c r="F1523" s="270"/>
      <c r="G1523" s="259"/>
      <c r="H1523" s="259"/>
      <c r="I1523" s="259"/>
      <c r="J1523" s="259"/>
    </row>
    <row r="1524" spans="1:10">
      <c r="A1524" s="259"/>
      <c r="B1524" s="259"/>
      <c r="C1524" s="259"/>
      <c r="D1524" s="259"/>
      <c r="E1524" s="259"/>
      <c r="F1524" s="270"/>
      <c r="G1524" s="259"/>
      <c r="H1524" s="259"/>
      <c r="I1524" s="259"/>
      <c r="J1524" s="259"/>
    </row>
    <row r="1525" spans="1:10">
      <c r="A1525" s="259"/>
      <c r="B1525" s="259"/>
      <c r="C1525" s="259"/>
      <c r="D1525" s="259"/>
      <c r="E1525" s="259"/>
      <c r="F1525" s="270"/>
      <c r="G1525" s="259"/>
      <c r="H1525" s="259"/>
      <c r="I1525" s="259"/>
      <c r="J1525" s="259"/>
    </row>
    <row r="1526" spans="1:10">
      <c r="A1526" s="259"/>
      <c r="B1526" s="259"/>
      <c r="C1526" s="259"/>
      <c r="D1526" s="259"/>
      <c r="E1526" s="259"/>
      <c r="F1526" s="270"/>
      <c r="G1526" s="259"/>
      <c r="H1526" s="259"/>
      <c r="I1526" s="259"/>
      <c r="J1526" s="259"/>
    </row>
    <row r="1527" spans="1:10">
      <c r="A1527" s="259"/>
      <c r="B1527" s="259"/>
      <c r="C1527" s="259"/>
      <c r="D1527" s="259"/>
      <c r="E1527" s="259"/>
      <c r="F1527" s="270"/>
      <c r="G1527" s="259"/>
      <c r="H1527" s="259"/>
      <c r="I1527" s="259"/>
      <c r="J1527" s="259"/>
    </row>
    <row r="1528" spans="1:10">
      <c r="A1528" s="259"/>
      <c r="B1528" s="259"/>
      <c r="C1528" s="259"/>
      <c r="D1528" s="259"/>
      <c r="E1528" s="259"/>
      <c r="F1528" s="270"/>
      <c r="G1528" s="259"/>
      <c r="H1528" s="259"/>
      <c r="I1528" s="259"/>
      <c r="J1528" s="259"/>
    </row>
    <row r="1529" spans="1:10">
      <c r="A1529" s="259"/>
      <c r="B1529" s="259"/>
      <c r="C1529" s="259"/>
      <c r="D1529" s="259"/>
      <c r="E1529" s="259"/>
      <c r="F1529" s="270"/>
      <c r="G1529" s="259"/>
      <c r="H1529" s="259"/>
      <c r="I1529" s="259"/>
      <c r="J1529" s="259"/>
    </row>
    <row r="1530" spans="1:10">
      <c r="A1530" s="259"/>
      <c r="B1530" s="259"/>
      <c r="C1530" s="259"/>
      <c r="D1530" s="259"/>
      <c r="E1530" s="259"/>
      <c r="F1530" s="270"/>
      <c r="G1530" s="259"/>
      <c r="H1530" s="259"/>
      <c r="I1530" s="259"/>
      <c r="J1530" s="259"/>
    </row>
    <row r="1531" spans="1:10">
      <c r="A1531" s="259"/>
      <c r="B1531" s="259"/>
      <c r="C1531" s="259"/>
      <c r="D1531" s="259"/>
      <c r="E1531" s="259"/>
      <c r="F1531" s="270"/>
      <c r="G1531" s="259"/>
      <c r="H1531" s="259"/>
      <c r="I1531" s="259"/>
      <c r="J1531" s="259"/>
    </row>
    <row r="1532" spans="1:10">
      <c r="A1532" s="259"/>
      <c r="B1532" s="259"/>
      <c r="C1532" s="259"/>
      <c r="D1532" s="259"/>
      <c r="E1532" s="259"/>
      <c r="F1532" s="270"/>
      <c r="G1532" s="259"/>
      <c r="H1532" s="259"/>
      <c r="I1532" s="259"/>
      <c r="J1532" s="259"/>
    </row>
    <row r="1533" spans="1:10">
      <c r="A1533" s="259"/>
      <c r="B1533" s="259"/>
      <c r="C1533" s="259"/>
      <c r="D1533" s="259"/>
      <c r="E1533" s="259"/>
      <c r="F1533" s="270"/>
      <c r="G1533" s="259"/>
      <c r="H1533" s="259"/>
      <c r="I1533" s="259"/>
      <c r="J1533" s="259"/>
    </row>
    <row r="1534" spans="1:10">
      <c r="A1534" s="259"/>
      <c r="B1534" s="259"/>
      <c r="C1534" s="259"/>
      <c r="D1534" s="259"/>
      <c r="E1534" s="259"/>
      <c r="F1534" s="270"/>
      <c r="G1534" s="259"/>
      <c r="H1534" s="259"/>
      <c r="I1534" s="259"/>
      <c r="J1534" s="259"/>
    </row>
    <row r="1535" spans="1:10">
      <c r="A1535" s="259"/>
      <c r="B1535" s="259"/>
      <c r="C1535" s="259"/>
      <c r="D1535" s="259"/>
      <c r="E1535" s="259"/>
      <c r="F1535" s="270"/>
      <c r="G1535" s="259"/>
      <c r="H1535" s="259"/>
      <c r="I1535" s="259"/>
      <c r="J1535" s="259"/>
    </row>
    <row r="1536" spans="1:10">
      <c r="A1536" s="259"/>
      <c r="B1536" s="259"/>
      <c r="C1536" s="259"/>
      <c r="D1536" s="259"/>
      <c r="E1536" s="259"/>
      <c r="F1536" s="270"/>
      <c r="G1536" s="259"/>
      <c r="H1536" s="259"/>
      <c r="I1536" s="259"/>
      <c r="J1536" s="259"/>
    </row>
    <row r="1537" spans="1:10">
      <c r="A1537" s="259"/>
      <c r="B1537" s="259"/>
      <c r="C1537" s="259"/>
      <c r="D1537" s="259"/>
      <c r="E1537" s="259"/>
      <c r="F1537" s="270"/>
      <c r="G1537" s="259"/>
      <c r="H1537" s="259"/>
      <c r="I1537" s="259"/>
      <c r="J1537" s="259"/>
    </row>
    <row r="1538" spans="1:10">
      <c r="A1538" s="259"/>
      <c r="B1538" s="259"/>
      <c r="C1538" s="259"/>
      <c r="D1538" s="259"/>
      <c r="E1538" s="259"/>
      <c r="F1538" s="270"/>
      <c r="G1538" s="259"/>
      <c r="H1538" s="259"/>
      <c r="I1538" s="259"/>
      <c r="J1538" s="259"/>
    </row>
    <row r="1539" spans="1:10">
      <c r="A1539" s="259"/>
      <c r="B1539" s="259"/>
      <c r="C1539" s="259"/>
      <c r="D1539" s="259"/>
      <c r="E1539" s="259"/>
      <c r="F1539" s="270"/>
      <c r="G1539" s="259"/>
      <c r="H1539" s="259"/>
      <c r="I1539" s="259"/>
      <c r="J1539" s="259"/>
    </row>
    <row r="1540" spans="1:10">
      <c r="A1540" s="259"/>
      <c r="B1540" s="259"/>
      <c r="C1540" s="259"/>
      <c r="D1540" s="259"/>
      <c r="E1540" s="259"/>
      <c r="F1540" s="270"/>
      <c r="G1540" s="259"/>
      <c r="H1540" s="259"/>
      <c r="I1540" s="259"/>
      <c r="J1540" s="259"/>
    </row>
    <row r="1541" spans="1:10">
      <c r="A1541" s="259"/>
      <c r="B1541" s="259"/>
      <c r="C1541" s="259"/>
      <c r="D1541" s="259"/>
      <c r="E1541" s="259"/>
      <c r="F1541" s="270"/>
      <c r="G1541" s="259"/>
      <c r="H1541" s="259"/>
      <c r="I1541" s="259"/>
      <c r="J1541" s="259"/>
    </row>
    <row r="1542" spans="1:10">
      <c r="A1542" s="259"/>
      <c r="B1542" s="259"/>
      <c r="C1542" s="259"/>
      <c r="D1542" s="259"/>
      <c r="E1542" s="259"/>
      <c r="F1542" s="270"/>
      <c r="G1542" s="259"/>
      <c r="H1542" s="259"/>
      <c r="I1542" s="259"/>
      <c r="J1542" s="259"/>
    </row>
    <row r="1543" spans="1:10">
      <c r="A1543" s="259"/>
      <c r="B1543" s="259"/>
      <c r="C1543" s="259"/>
      <c r="D1543" s="259"/>
      <c r="E1543" s="259"/>
      <c r="F1543" s="270"/>
      <c r="G1543" s="259"/>
      <c r="H1543" s="259"/>
      <c r="I1543" s="259"/>
      <c r="J1543" s="259"/>
    </row>
    <row r="1544" spans="1:10">
      <c r="A1544" s="259"/>
      <c r="B1544" s="259"/>
      <c r="C1544" s="259"/>
      <c r="D1544" s="259"/>
      <c r="E1544" s="259"/>
      <c r="F1544" s="270"/>
      <c r="G1544" s="259"/>
      <c r="H1544" s="259"/>
      <c r="I1544" s="259"/>
      <c r="J1544" s="259"/>
    </row>
    <row r="1545" spans="1:10">
      <c r="A1545" s="259"/>
      <c r="B1545" s="259"/>
      <c r="C1545" s="259"/>
      <c r="D1545" s="259"/>
      <c r="E1545" s="259"/>
      <c r="F1545" s="270"/>
      <c r="G1545" s="259"/>
      <c r="H1545" s="259"/>
      <c r="I1545" s="259"/>
      <c r="J1545" s="259"/>
    </row>
    <row r="1546" spans="1:10">
      <c r="A1546" s="259"/>
      <c r="B1546" s="259"/>
      <c r="C1546" s="259"/>
      <c r="D1546" s="259"/>
      <c r="E1546" s="259"/>
      <c r="F1546" s="270"/>
      <c r="G1546" s="259"/>
      <c r="H1546" s="259"/>
      <c r="I1546" s="259"/>
      <c r="J1546" s="259"/>
    </row>
    <row r="1547" spans="1:10">
      <c r="A1547" s="259"/>
      <c r="B1547" s="259"/>
      <c r="C1547" s="259"/>
      <c r="D1547" s="259"/>
      <c r="E1547" s="259"/>
      <c r="F1547" s="270"/>
      <c r="G1547" s="259"/>
      <c r="H1547" s="259"/>
      <c r="I1547" s="259"/>
      <c r="J1547" s="259"/>
    </row>
    <row r="1548" spans="1:10">
      <c r="A1548" s="259"/>
      <c r="B1548" s="259"/>
      <c r="C1548" s="259"/>
      <c r="D1548" s="259"/>
      <c r="E1548" s="259"/>
      <c r="F1548" s="270"/>
      <c r="G1548" s="259"/>
      <c r="H1548" s="259"/>
      <c r="I1548" s="259"/>
      <c r="J1548" s="259"/>
    </row>
    <row r="1549" spans="1:10">
      <c r="A1549" s="259"/>
      <c r="B1549" s="259"/>
      <c r="C1549" s="259"/>
      <c r="D1549" s="259"/>
      <c r="E1549" s="259"/>
      <c r="F1549" s="270"/>
      <c r="G1549" s="259"/>
      <c r="H1549" s="259"/>
      <c r="I1549" s="259"/>
      <c r="J1549" s="259"/>
    </row>
    <row r="1550" spans="1:10">
      <c r="A1550" s="259"/>
      <c r="B1550" s="259"/>
      <c r="C1550" s="259"/>
      <c r="D1550" s="259"/>
      <c r="E1550" s="259"/>
      <c r="F1550" s="270"/>
      <c r="G1550" s="259"/>
      <c r="H1550" s="259"/>
      <c r="I1550" s="259"/>
      <c r="J1550" s="259"/>
    </row>
    <row r="1551" spans="1:10">
      <c r="A1551" s="259"/>
      <c r="B1551" s="259"/>
      <c r="C1551" s="259"/>
      <c r="D1551" s="259"/>
      <c r="E1551" s="259"/>
      <c r="F1551" s="270"/>
      <c r="G1551" s="259"/>
      <c r="H1551" s="259"/>
      <c r="I1551" s="259"/>
      <c r="J1551" s="259"/>
    </row>
    <row r="1552" spans="1:10">
      <c r="A1552" s="259"/>
      <c r="B1552" s="259"/>
      <c r="C1552" s="259"/>
      <c r="D1552" s="259"/>
      <c r="E1552" s="259"/>
      <c r="F1552" s="270"/>
      <c r="G1552" s="259"/>
      <c r="H1552" s="259"/>
      <c r="I1552" s="259"/>
      <c r="J1552" s="259"/>
    </row>
    <row r="1553" spans="1:10">
      <c r="A1553" s="259"/>
      <c r="B1553" s="259"/>
      <c r="C1553" s="259"/>
      <c r="D1553" s="259"/>
      <c r="E1553" s="259"/>
      <c r="F1553" s="270"/>
      <c r="G1553" s="259"/>
      <c r="H1553" s="259"/>
      <c r="I1553" s="259"/>
      <c r="J1553" s="259"/>
    </row>
    <row r="1554" spans="1:10">
      <c r="A1554" s="259"/>
      <c r="B1554" s="259"/>
      <c r="C1554" s="259"/>
      <c r="D1554" s="259"/>
      <c r="E1554" s="259"/>
      <c r="F1554" s="270"/>
      <c r="G1554" s="259"/>
      <c r="H1554" s="259"/>
      <c r="I1554" s="259"/>
      <c r="J1554" s="259"/>
    </row>
    <row r="1555" spans="1:10">
      <c r="A1555" s="259"/>
      <c r="B1555" s="259"/>
      <c r="C1555" s="259"/>
      <c r="D1555" s="259"/>
      <c r="E1555" s="259"/>
      <c r="F1555" s="270"/>
      <c r="G1555" s="259"/>
      <c r="H1555" s="259"/>
      <c r="I1555" s="259"/>
      <c r="J1555" s="259"/>
    </row>
    <row r="1556" spans="1:10">
      <c r="A1556" s="259"/>
      <c r="B1556" s="259"/>
      <c r="C1556" s="259"/>
      <c r="D1556" s="259"/>
      <c r="E1556" s="259"/>
      <c r="F1556" s="270"/>
      <c r="G1556" s="259"/>
      <c r="H1556" s="259"/>
      <c r="I1556" s="259"/>
      <c r="J1556" s="259"/>
    </row>
    <row r="1557" spans="1:10">
      <c r="A1557" s="259"/>
      <c r="B1557" s="259"/>
      <c r="C1557" s="259"/>
      <c r="D1557" s="259"/>
      <c r="E1557" s="259"/>
      <c r="F1557" s="270"/>
      <c r="G1557" s="259"/>
      <c r="H1557" s="259"/>
      <c r="I1557" s="259"/>
      <c r="J1557" s="259"/>
    </row>
    <row r="1558" spans="1:10">
      <c r="A1558" s="259"/>
      <c r="B1558" s="259"/>
      <c r="C1558" s="259"/>
      <c r="D1558" s="259"/>
      <c r="E1558" s="259"/>
      <c r="F1558" s="270"/>
      <c r="G1558" s="259"/>
      <c r="H1558" s="259"/>
      <c r="I1558" s="259"/>
      <c r="J1558" s="259"/>
    </row>
    <row r="1559" spans="1:10">
      <c r="A1559" s="259"/>
      <c r="B1559" s="259"/>
      <c r="C1559" s="259"/>
      <c r="D1559" s="259"/>
      <c r="E1559" s="259"/>
      <c r="F1559" s="270"/>
      <c r="G1559" s="259"/>
      <c r="H1559" s="259"/>
      <c r="I1559" s="259"/>
      <c r="J1559" s="259"/>
    </row>
    <row r="1560" spans="1:10">
      <c r="A1560" s="259"/>
      <c r="B1560" s="259"/>
      <c r="C1560" s="259"/>
      <c r="D1560" s="259"/>
      <c r="E1560" s="259"/>
      <c r="F1560" s="270"/>
      <c r="G1560" s="259"/>
      <c r="H1560" s="259"/>
      <c r="I1560" s="259"/>
      <c r="J1560" s="259"/>
    </row>
    <row r="1561" spans="1:10">
      <c r="A1561" s="259"/>
      <c r="B1561" s="259"/>
      <c r="C1561" s="259"/>
      <c r="D1561" s="259"/>
      <c r="E1561" s="259"/>
      <c r="F1561" s="270"/>
      <c r="G1561" s="259"/>
      <c r="H1561" s="259"/>
      <c r="I1561" s="259"/>
      <c r="J1561" s="259"/>
    </row>
    <row r="1562" spans="1:10">
      <c r="A1562" s="259"/>
      <c r="B1562" s="259"/>
      <c r="C1562" s="259"/>
      <c r="D1562" s="259"/>
      <c r="E1562" s="259"/>
      <c r="F1562" s="270"/>
      <c r="G1562" s="259"/>
      <c r="H1562" s="259"/>
      <c r="I1562" s="259"/>
      <c r="J1562" s="259"/>
    </row>
    <row r="1563" spans="1:10">
      <c r="A1563" s="259"/>
      <c r="B1563" s="259"/>
      <c r="C1563" s="259"/>
      <c r="D1563" s="259"/>
      <c r="E1563" s="259"/>
      <c r="F1563" s="270"/>
      <c r="G1563" s="259"/>
      <c r="H1563" s="259"/>
      <c r="I1563" s="259"/>
      <c r="J1563" s="259"/>
    </row>
    <row r="1564" spans="1:10">
      <c r="A1564" s="259"/>
      <c r="B1564" s="259"/>
      <c r="C1564" s="259"/>
      <c r="D1564" s="259"/>
      <c r="E1564" s="259"/>
      <c r="F1564" s="270"/>
      <c r="G1564" s="259"/>
      <c r="H1564" s="259"/>
      <c r="I1564" s="259"/>
      <c r="J1564" s="259"/>
    </row>
    <row r="1565" spans="1:10">
      <c r="A1565" s="259"/>
      <c r="B1565" s="259"/>
      <c r="C1565" s="259"/>
      <c r="D1565" s="259"/>
      <c r="E1565" s="259"/>
      <c r="F1565" s="270"/>
      <c r="G1565" s="259"/>
      <c r="H1565" s="259"/>
      <c r="I1565" s="259"/>
      <c r="J1565" s="259"/>
    </row>
    <row r="1566" spans="1:10">
      <c r="A1566" s="259"/>
      <c r="B1566" s="259"/>
      <c r="C1566" s="259"/>
      <c r="D1566" s="259"/>
      <c r="E1566" s="259"/>
      <c r="F1566" s="270"/>
      <c r="G1566" s="259"/>
      <c r="H1566" s="259"/>
      <c r="I1566" s="259"/>
      <c r="J1566" s="259"/>
    </row>
    <row r="1567" spans="1:10">
      <c r="A1567" s="259"/>
      <c r="B1567" s="259"/>
      <c r="C1567" s="259"/>
      <c r="D1567" s="259"/>
      <c r="E1567" s="259"/>
      <c r="F1567" s="270"/>
      <c r="G1567" s="259"/>
      <c r="H1567" s="259"/>
      <c r="I1567" s="259"/>
      <c r="J1567" s="259"/>
    </row>
    <row r="1568" spans="1:10">
      <c r="A1568" s="259"/>
      <c r="B1568" s="259"/>
      <c r="C1568" s="259"/>
      <c r="D1568" s="259"/>
      <c r="E1568" s="259"/>
      <c r="F1568" s="270"/>
      <c r="G1568" s="259"/>
      <c r="H1568" s="259"/>
      <c r="I1568" s="259"/>
      <c r="J1568" s="259"/>
    </row>
    <row r="1569" spans="1:10">
      <c r="A1569" s="259"/>
      <c r="B1569" s="259"/>
      <c r="C1569" s="259"/>
      <c r="D1569" s="259"/>
      <c r="E1569" s="259"/>
      <c r="F1569" s="270"/>
      <c r="G1569" s="259"/>
      <c r="H1569" s="259"/>
      <c r="I1569" s="259"/>
      <c r="J1569" s="259"/>
    </row>
    <row r="1570" spans="1:10">
      <c r="A1570" s="259"/>
      <c r="B1570" s="259"/>
      <c r="C1570" s="259"/>
      <c r="D1570" s="259"/>
      <c r="E1570" s="259"/>
      <c r="F1570" s="270"/>
      <c r="G1570" s="259"/>
      <c r="H1570" s="259"/>
      <c r="I1570" s="259"/>
      <c r="J1570" s="259"/>
    </row>
    <row r="1571" spans="1:10">
      <c r="A1571" s="259"/>
      <c r="B1571" s="259"/>
      <c r="C1571" s="259"/>
      <c r="D1571" s="259"/>
      <c r="E1571" s="259"/>
      <c r="F1571" s="270"/>
      <c r="G1571" s="259"/>
      <c r="H1571" s="259"/>
      <c r="I1571" s="259"/>
      <c r="J1571" s="259"/>
    </row>
    <row r="1572" spans="1:10">
      <c r="A1572" s="259"/>
      <c r="B1572" s="259"/>
      <c r="C1572" s="259"/>
      <c r="D1572" s="259"/>
      <c r="E1572" s="259"/>
      <c r="F1572" s="270"/>
      <c r="G1572" s="259"/>
      <c r="H1572" s="259"/>
      <c r="I1572" s="259"/>
      <c r="J1572" s="259"/>
    </row>
    <row r="1573" spans="1:10">
      <c r="A1573" s="259"/>
      <c r="B1573" s="259"/>
      <c r="C1573" s="259"/>
      <c r="D1573" s="259"/>
      <c r="E1573" s="259"/>
      <c r="F1573" s="270"/>
      <c r="G1573" s="259"/>
      <c r="H1573" s="259"/>
      <c r="I1573" s="259"/>
      <c r="J1573" s="259"/>
    </row>
    <row r="1574" spans="1:10">
      <c r="A1574" s="259"/>
      <c r="B1574" s="259"/>
      <c r="C1574" s="259"/>
      <c r="D1574" s="259"/>
      <c r="E1574" s="259"/>
      <c r="F1574" s="270"/>
      <c r="G1574" s="259"/>
      <c r="H1574" s="259"/>
      <c r="I1574" s="259"/>
      <c r="J1574" s="259"/>
    </row>
    <row r="1575" spans="1:10">
      <c r="A1575" s="259"/>
      <c r="B1575" s="259"/>
      <c r="C1575" s="259"/>
      <c r="D1575" s="259"/>
      <c r="E1575" s="259"/>
      <c r="F1575" s="270"/>
      <c r="G1575" s="259"/>
      <c r="H1575" s="259"/>
      <c r="I1575" s="259"/>
      <c r="J1575" s="259"/>
    </row>
    <row r="1576" spans="1:10">
      <c r="A1576" s="259"/>
      <c r="B1576" s="259"/>
      <c r="C1576" s="259"/>
      <c r="D1576" s="259"/>
      <c r="E1576" s="259"/>
      <c r="F1576" s="270"/>
      <c r="G1576" s="259"/>
      <c r="H1576" s="259"/>
      <c r="I1576" s="259"/>
      <c r="J1576" s="259"/>
    </row>
    <row r="1577" spans="1:10">
      <c r="A1577" s="259"/>
      <c r="B1577" s="259"/>
      <c r="C1577" s="259"/>
      <c r="D1577" s="259"/>
      <c r="E1577" s="259"/>
      <c r="F1577" s="270"/>
      <c r="G1577" s="259"/>
      <c r="H1577" s="259"/>
      <c r="I1577" s="259"/>
      <c r="J1577" s="259"/>
    </row>
    <row r="1578" spans="1:10">
      <c r="A1578" s="259"/>
      <c r="B1578" s="259"/>
      <c r="C1578" s="259"/>
      <c r="D1578" s="259"/>
      <c r="E1578" s="259"/>
      <c r="F1578" s="270"/>
      <c r="G1578" s="259"/>
      <c r="H1578" s="259"/>
      <c r="I1578" s="259"/>
      <c r="J1578" s="259"/>
    </row>
    <row r="1579" spans="1:10">
      <c r="A1579" s="259"/>
      <c r="B1579" s="259"/>
      <c r="C1579" s="259"/>
      <c r="D1579" s="259"/>
      <c r="E1579" s="259"/>
      <c r="F1579" s="270"/>
      <c r="G1579" s="259"/>
      <c r="H1579" s="259"/>
      <c r="I1579" s="259"/>
      <c r="J1579" s="259"/>
    </row>
    <row r="1580" spans="1:10">
      <c r="A1580" s="259"/>
      <c r="B1580" s="259"/>
      <c r="C1580" s="259"/>
      <c r="D1580" s="259"/>
      <c r="E1580" s="259"/>
      <c r="F1580" s="270"/>
      <c r="G1580" s="259"/>
      <c r="H1580" s="259"/>
      <c r="I1580" s="259"/>
      <c r="J1580" s="259"/>
    </row>
    <row r="1581" spans="1:10">
      <c r="A1581" s="259"/>
      <c r="B1581" s="259"/>
      <c r="C1581" s="259"/>
      <c r="D1581" s="259"/>
      <c r="E1581" s="259"/>
      <c r="F1581" s="270"/>
      <c r="G1581" s="259"/>
      <c r="H1581" s="259"/>
      <c r="I1581" s="259"/>
      <c r="J1581" s="259"/>
    </row>
    <row r="1582" spans="1:10">
      <c r="A1582" s="259"/>
      <c r="B1582" s="259"/>
      <c r="C1582" s="259"/>
      <c r="D1582" s="259"/>
      <c r="E1582" s="259"/>
      <c r="F1582" s="270"/>
      <c r="G1582" s="259"/>
      <c r="H1582" s="259"/>
      <c r="I1582" s="259"/>
      <c r="J1582" s="259"/>
    </row>
    <row r="1583" spans="1:10">
      <c r="A1583" s="259"/>
      <c r="B1583" s="259"/>
      <c r="C1583" s="259"/>
      <c r="D1583" s="259"/>
      <c r="E1583" s="259"/>
      <c r="F1583" s="270"/>
      <c r="G1583" s="259"/>
      <c r="H1583" s="259"/>
      <c r="I1583" s="259"/>
      <c r="J1583" s="259"/>
    </row>
    <row r="1584" spans="1:10">
      <c r="A1584" s="259"/>
      <c r="B1584" s="259"/>
      <c r="C1584" s="259"/>
      <c r="D1584" s="259"/>
      <c r="E1584" s="259"/>
      <c r="F1584" s="270"/>
      <c r="G1584" s="259"/>
      <c r="H1584" s="259"/>
      <c r="I1584" s="259"/>
      <c r="J1584" s="259"/>
    </row>
    <row r="1585" spans="1:10">
      <c r="A1585" s="259"/>
      <c r="B1585" s="259"/>
      <c r="C1585" s="259"/>
      <c r="D1585" s="259"/>
      <c r="E1585" s="259"/>
      <c r="F1585" s="270"/>
      <c r="G1585" s="259"/>
      <c r="H1585" s="259"/>
      <c r="I1585" s="259"/>
      <c r="J1585" s="259"/>
    </row>
    <row r="1586" spans="1:10">
      <c r="A1586" s="259"/>
      <c r="B1586" s="259"/>
      <c r="C1586" s="259"/>
      <c r="D1586" s="259"/>
      <c r="E1586" s="259"/>
      <c r="F1586" s="270"/>
      <c r="G1586" s="259"/>
      <c r="H1586" s="259"/>
      <c r="I1586" s="259"/>
      <c r="J1586" s="259"/>
    </row>
    <row r="1587" spans="1:10">
      <c r="A1587" s="259"/>
      <c r="B1587" s="259"/>
      <c r="C1587" s="259"/>
      <c r="D1587" s="259"/>
      <c r="E1587" s="259"/>
      <c r="F1587" s="270"/>
      <c r="G1587" s="259"/>
      <c r="H1587" s="259"/>
      <c r="I1587" s="259"/>
      <c r="J1587" s="259"/>
    </row>
    <row r="1588" spans="1:10">
      <c r="A1588" s="259"/>
      <c r="B1588" s="259"/>
      <c r="C1588" s="259"/>
      <c r="D1588" s="259"/>
      <c r="E1588" s="259"/>
      <c r="F1588" s="270"/>
      <c r="G1588" s="259"/>
      <c r="H1588" s="259"/>
      <c r="I1588" s="259"/>
      <c r="J1588" s="259"/>
    </row>
    <row r="1589" spans="1:10">
      <c r="A1589" s="259"/>
      <c r="B1589" s="259"/>
      <c r="C1589" s="259"/>
      <c r="D1589" s="259"/>
      <c r="E1589" s="259"/>
      <c r="F1589" s="270"/>
      <c r="G1589" s="259"/>
      <c r="H1589" s="259"/>
      <c r="I1589" s="259"/>
      <c r="J1589" s="259"/>
    </row>
    <row r="1590" spans="1:10">
      <c r="A1590" s="259"/>
      <c r="B1590" s="259"/>
      <c r="C1590" s="259"/>
      <c r="D1590" s="259"/>
      <c r="E1590" s="259"/>
      <c r="F1590" s="270"/>
      <c r="G1590" s="259"/>
      <c r="H1590" s="259"/>
      <c r="I1590" s="259"/>
      <c r="J1590" s="259"/>
    </row>
    <row r="1591" spans="1:10">
      <c r="A1591" s="259"/>
      <c r="B1591" s="259"/>
      <c r="C1591" s="259"/>
      <c r="D1591" s="259"/>
      <c r="E1591" s="259"/>
      <c r="F1591" s="270"/>
      <c r="G1591" s="259"/>
      <c r="H1591" s="259"/>
      <c r="I1591" s="259"/>
      <c r="J1591" s="259"/>
    </row>
    <row r="1592" spans="1:10">
      <c r="A1592" s="259"/>
      <c r="B1592" s="259"/>
      <c r="C1592" s="259"/>
      <c r="D1592" s="259"/>
      <c r="E1592" s="259"/>
      <c r="F1592" s="270"/>
      <c r="G1592" s="259"/>
      <c r="H1592" s="259"/>
      <c r="I1592" s="259"/>
      <c r="J1592" s="259"/>
    </row>
    <row r="1593" spans="1:10">
      <c r="A1593" s="259"/>
      <c r="B1593" s="259"/>
      <c r="C1593" s="259"/>
      <c r="D1593" s="259"/>
      <c r="E1593" s="259"/>
      <c r="F1593" s="270"/>
      <c r="G1593" s="259"/>
      <c r="H1593" s="259"/>
      <c r="I1593" s="259"/>
      <c r="J1593" s="259"/>
    </row>
    <row r="1594" spans="1:10">
      <c r="A1594" s="259"/>
      <c r="B1594" s="259"/>
      <c r="C1594" s="259"/>
      <c r="D1594" s="259"/>
      <c r="E1594" s="259"/>
      <c r="F1594" s="270"/>
      <c r="G1594" s="259"/>
      <c r="H1594" s="259"/>
      <c r="I1594" s="259"/>
      <c r="J1594" s="259"/>
    </row>
    <row r="1595" spans="1:10">
      <c r="A1595" s="259"/>
      <c r="B1595" s="259"/>
      <c r="C1595" s="259"/>
      <c r="D1595" s="259"/>
      <c r="E1595" s="259"/>
      <c r="F1595" s="270"/>
      <c r="G1595" s="259"/>
      <c r="H1595" s="259"/>
      <c r="I1595" s="259"/>
      <c r="J1595" s="259"/>
    </row>
    <row r="1596" spans="1:10">
      <c r="A1596" s="259"/>
      <c r="B1596" s="259"/>
      <c r="C1596" s="259"/>
      <c r="D1596" s="259"/>
      <c r="E1596" s="259"/>
      <c r="F1596" s="270"/>
      <c r="G1596" s="259"/>
      <c r="H1596" s="259"/>
      <c r="I1596" s="259"/>
      <c r="J1596" s="259"/>
    </row>
    <row r="1597" spans="1:10">
      <c r="A1597" s="259"/>
      <c r="B1597" s="259"/>
      <c r="C1597" s="259"/>
      <c r="D1597" s="259"/>
      <c r="E1597" s="259"/>
      <c r="F1597" s="270"/>
      <c r="G1597" s="259"/>
      <c r="H1597" s="259"/>
      <c r="I1597" s="259"/>
      <c r="J1597" s="259"/>
    </row>
    <row r="1598" spans="1:10">
      <c r="A1598" s="259"/>
      <c r="B1598" s="259"/>
      <c r="C1598" s="259"/>
      <c r="D1598" s="259"/>
      <c r="E1598" s="259"/>
      <c r="F1598" s="270"/>
      <c r="G1598" s="259"/>
      <c r="H1598" s="259"/>
      <c r="I1598" s="259"/>
      <c r="J1598" s="259"/>
    </row>
    <row r="1599" spans="1:10">
      <c r="A1599" s="259"/>
      <c r="B1599" s="259"/>
      <c r="C1599" s="259"/>
      <c r="D1599" s="259"/>
      <c r="E1599" s="259"/>
      <c r="F1599" s="270"/>
      <c r="G1599" s="259"/>
      <c r="H1599" s="259"/>
      <c r="I1599" s="259"/>
      <c r="J1599" s="259"/>
    </row>
    <row r="1600" spans="1:10">
      <c r="A1600" s="259"/>
      <c r="B1600" s="259"/>
      <c r="C1600" s="259"/>
      <c r="D1600" s="259"/>
      <c r="E1600" s="259"/>
      <c r="F1600" s="270"/>
      <c r="G1600" s="259"/>
      <c r="H1600" s="259"/>
      <c r="I1600" s="259"/>
      <c r="J1600" s="259"/>
    </row>
    <row r="1601" spans="1:10">
      <c r="A1601" s="259"/>
      <c r="B1601" s="259"/>
      <c r="C1601" s="259"/>
      <c r="D1601" s="259"/>
      <c r="E1601" s="259"/>
      <c r="F1601" s="270"/>
      <c r="G1601" s="259"/>
      <c r="H1601" s="259"/>
      <c r="I1601" s="259"/>
      <c r="J1601" s="259"/>
    </row>
    <row r="1602" spans="1:10">
      <c r="A1602" s="259"/>
      <c r="B1602" s="259"/>
      <c r="C1602" s="259"/>
      <c r="D1602" s="259"/>
      <c r="E1602" s="259"/>
      <c r="F1602" s="270"/>
      <c r="G1602" s="259"/>
      <c r="H1602" s="259"/>
      <c r="I1602" s="259"/>
      <c r="J1602" s="259"/>
    </row>
    <row r="1603" spans="1:10">
      <c r="A1603" s="259"/>
      <c r="B1603" s="259"/>
      <c r="C1603" s="259"/>
      <c r="D1603" s="259"/>
      <c r="E1603" s="259"/>
      <c r="F1603" s="270"/>
      <c r="G1603" s="259"/>
      <c r="H1603" s="259"/>
      <c r="I1603" s="259"/>
      <c r="J1603" s="259"/>
    </row>
    <row r="1604" spans="1:10">
      <c r="A1604" s="259"/>
      <c r="B1604" s="259"/>
      <c r="C1604" s="259"/>
      <c r="D1604" s="259"/>
      <c r="E1604" s="259"/>
      <c r="F1604" s="270"/>
      <c r="G1604" s="259"/>
      <c r="H1604" s="259"/>
      <c r="I1604" s="259"/>
      <c r="J1604" s="259"/>
    </row>
    <row r="1605" spans="1:10">
      <c r="A1605" s="259"/>
      <c r="B1605" s="259"/>
      <c r="C1605" s="259"/>
      <c r="D1605" s="259"/>
      <c r="E1605" s="259"/>
      <c r="F1605" s="270"/>
      <c r="G1605" s="259"/>
      <c r="H1605" s="259"/>
      <c r="I1605" s="259"/>
      <c r="J1605" s="259"/>
    </row>
    <row r="1606" spans="1:10">
      <c r="A1606" s="259"/>
      <c r="B1606" s="259"/>
      <c r="C1606" s="259"/>
      <c r="D1606" s="259"/>
      <c r="E1606" s="259"/>
      <c r="F1606" s="270"/>
      <c r="G1606" s="259"/>
      <c r="H1606" s="259"/>
      <c r="I1606" s="259"/>
      <c r="J1606" s="259"/>
    </row>
    <row r="1607" spans="1:10">
      <c r="A1607" s="259"/>
      <c r="B1607" s="259"/>
      <c r="C1607" s="259"/>
      <c r="D1607" s="259"/>
      <c r="E1607" s="259"/>
      <c r="F1607" s="270"/>
      <c r="G1607" s="259"/>
      <c r="H1607" s="259"/>
      <c r="I1607" s="259"/>
      <c r="J1607" s="259"/>
    </row>
    <row r="1608" spans="1:10">
      <c r="A1608" s="259"/>
      <c r="B1608" s="259"/>
      <c r="C1608" s="259"/>
      <c r="D1608" s="259"/>
      <c r="E1608" s="259"/>
      <c r="F1608" s="270"/>
      <c r="G1608" s="259"/>
      <c r="H1608" s="259"/>
      <c r="I1608" s="259"/>
      <c r="J1608" s="259"/>
    </row>
    <row r="1609" spans="1:10">
      <c r="A1609" s="259"/>
      <c r="B1609" s="259"/>
      <c r="C1609" s="259"/>
      <c r="D1609" s="259"/>
      <c r="E1609" s="259"/>
      <c r="F1609" s="270"/>
      <c r="G1609" s="259"/>
      <c r="H1609" s="259"/>
      <c r="I1609" s="259"/>
      <c r="J1609" s="259"/>
    </row>
    <row r="1610" spans="1:10">
      <c r="A1610" s="259"/>
      <c r="B1610" s="259"/>
      <c r="C1610" s="259"/>
      <c r="D1610" s="259"/>
      <c r="E1610" s="259"/>
      <c r="F1610" s="270"/>
      <c r="G1610" s="259"/>
      <c r="H1610" s="259"/>
      <c r="I1610" s="259"/>
      <c r="J1610" s="259"/>
    </row>
    <row r="1611" spans="1:10">
      <c r="A1611" s="259"/>
      <c r="B1611" s="259"/>
      <c r="C1611" s="259"/>
      <c r="D1611" s="259"/>
      <c r="E1611" s="259"/>
      <c r="F1611" s="270"/>
      <c r="G1611" s="259"/>
      <c r="H1611" s="259"/>
      <c r="I1611" s="259"/>
      <c r="J1611" s="259"/>
    </row>
    <row r="1612" spans="1:10">
      <c r="A1612" s="259"/>
      <c r="B1612" s="259"/>
      <c r="C1612" s="259"/>
      <c r="D1612" s="259"/>
      <c r="E1612" s="259"/>
      <c r="F1612" s="270"/>
      <c r="G1612" s="259"/>
      <c r="H1612" s="259"/>
      <c r="I1612" s="259"/>
      <c r="J1612" s="259"/>
    </row>
    <row r="1613" spans="1:10">
      <c r="A1613" s="259"/>
      <c r="B1613" s="259"/>
      <c r="C1613" s="259"/>
      <c r="D1613" s="259"/>
      <c r="E1613" s="259"/>
      <c r="F1613" s="270"/>
      <c r="G1613" s="259"/>
      <c r="H1613" s="259"/>
      <c r="I1613" s="259"/>
      <c r="J1613" s="259"/>
    </row>
    <row r="1614" spans="1:10">
      <c r="A1614" s="259"/>
      <c r="B1614" s="259"/>
      <c r="C1614" s="259"/>
      <c r="D1614" s="259"/>
      <c r="E1614" s="259"/>
      <c r="F1614" s="270"/>
      <c r="G1614" s="259"/>
      <c r="H1614" s="259"/>
      <c r="I1614" s="259"/>
      <c r="J1614" s="259"/>
    </row>
    <row r="1615" spans="1:10">
      <c r="A1615" s="259"/>
      <c r="B1615" s="259"/>
      <c r="C1615" s="259"/>
      <c r="D1615" s="259"/>
      <c r="E1615" s="259"/>
      <c r="F1615" s="270"/>
      <c r="G1615" s="259"/>
      <c r="H1615" s="259"/>
      <c r="I1615" s="259"/>
      <c r="J1615" s="259"/>
    </row>
    <row r="1616" spans="1:10">
      <c r="A1616" s="259"/>
      <c r="B1616" s="259"/>
      <c r="C1616" s="259"/>
      <c r="D1616" s="259"/>
      <c r="E1616" s="259"/>
      <c r="F1616" s="270"/>
      <c r="G1616" s="259"/>
      <c r="H1616" s="259"/>
      <c r="I1616" s="259"/>
      <c r="J1616" s="259"/>
    </row>
    <row r="1617" spans="1:10">
      <c r="A1617" s="259"/>
      <c r="B1617" s="259"/>
      <c r="C1617" s="259"/>
      <c r="D1617" s="259"/>
      <c r="E1617" s="259"/>
      <c r="F1617" s="270"/>
      <c r="G1617" s="259"/>
      <c r="H1617" s="259"/>
      <c r="I1617" s="259"/>
      <c r="J1617" s="259"/>
    </row>
    <row r="1618" spans="1:10">
      <c r="A1618" s="259"/>
      <c r="B1618" s="259"/>
      <c r="C1618" s="259"/>
      <c r="D1618" s="259"/>
      <c r="E1618" s="259"/>
      <c r="F1618" s="270"/>
      <c r="G1618" s="259"/>
      <c r="H1618" s="259"/>
      <c r="I1618" s="259"/>
      <c r="J1618" s="259"/>
    </row>
    <row r="1619" spans="1:10">
      <c r="A1619" s="259"/>
      <c r="B1619" s="259"/>
      <c r="C1619" s="259"/>
      <c r="D1619" s="259"/>
      <c r="E1619" s="259"/>
      <c r="F1619" s="270"/>
      <c r="G1619" s="259"/>
      <c r="H1619" s="259"/>
      <c r="I1619" s="259"/>
      <c r="J1619" s="259"/>
    </row>
    <row r="1620" spans="1:10">
      <c r="A1620" s="259"/>
      <c r="B1620" s="259"/>
      <c r="C1620" s="259"/>
      <c r="D1620" s="259"/>
      <c r="E1620" s="259"/>
      <c r="F1620" s="270"/>
      <c r="G1620" s="259"/>
      <c r="H1620" s="259"/>
      <c r="I1620" s="259"/>
      <c r="J1620" s="259"/>
    </row>
    <row r="1621" spans="1:10">
      <c r="A1621" s="259"/>
      <c r="B1621" s="259"/>
      <c r="C1621" s="259"/>
      <c r="D1621" s="259"/>
      <c r="E1621" s="259"/>
      <c r="F1621" s="270"/>
      <c r="G1621" s="259"/>
      <c r="H1621" s="259"/>
      <c r="I1621" s="259"/>
      <c r="J1621" s="259"/>
    </row>
    <row r="1622" spans="1:10">
      <c r="A1622" s="259"/>
      <c r="B1622" s="259"/>
      <c r="C1622" s="259"/>
      <c r="D1622" s="259"/>
      <c r="E1622" s="259"/>
      <c r="F1622" s="270"/>
      <c r="G1622" s="259"/>
      <c r="H1622" s="259"/>
      <c r="I1622" s="259"/>
      <c r="J1622" s="259"/>
    </row>
    <row r="1623" spans="1:10">
      <c r="A1623" s="259"/>
      <c r="B1623" s="259"/>
      <c r="C1623" s="259"/>
      <c r="D1623" s="259"/>
      <c r="E1623" s="259"/>
      <c r="F1623" s="270"/>
      <c r="G1623" s="259"/>
      <c r="H1623" s="259"/>
      <c r="I1623" s="259"/>
      <c r="J1623" s="259"/>
    </row>
    <row r="1624" spans="1:10">
      <c r="A1624" s="259"/>
      <c r="B1624" s="259"/>
      <c r="C1624" s="259"/>
      <c r="D1624" s="259"/>
      <c r="E1624" s="259"/>
      <c r="F1624" s="270"/>
      <c r="G1624" s="259"/>
      <c r="H1624" s="259"/>
      <c r="I1624" s="259"/>
      <c r="J1624" s="259"/>
    </row>
    <row r="1625" spans="1:10">
      <c r="A1625" s="259"/>
      <c r="B1625" s="259"/>
      <c r="C1625" s="259"/>
      <c r="D1625" s="259"/>
      <c r="E1625" s="259"/>
      <c r="F1625" s="270"/>
      <c r="G1625" s="259"/>
      <c r="H1625" s="259"/>
      <c r="I1625" s="259"/>
      <c r="J1625" s="259"/>
    </row>
    <row r="1626" spans="1:10">
      <c r="A1626" s="259"/>
      <c r="B1626" s="259"/>
      <c r="C1626" s="259"/>
      <c r="D1626" s="259"/>
      <c r="E1626" s="259"/>
      <c r="F1626" s="270"/>
      <c r="G1626" s="259"/>
      <c r="H1626" s="259"/>
      <c r="I1626" s="259"/>
      <c r="J1626" s="259"/>
    </row>
    <row r="1627" spans="1:10">
      <c r="A1627" s="259"/>
      <c r="B1627" s="259"/>
      <c r="C1627" s="259"/>
      <c r="D1627" s="259"/>
      <c r="E1627" s="259"/>
      <c r="F1627" s="270"/>
      <c r="G1627" s="259"/>
      <c r="H1627" s="259"/>
      <c r="I1627" s="259"/>
      <c r="J1627" s="259"/>
    </row>
    <row r="1628" spans="1:10">
      <c r="A1628" s="259"/>
      <c r="B1628" s="259"/>
      <c r="C1628" s="259"/>
      <c r="D1628" s="259"/>
      <c r="E1628" s="259"/>
      <c r="F1628" s="270"/>
      <c r="G1628" s="259"/>
      <c r="H1628" s="259"/>
      <c r="I1628" s="259"/>
      <c r="J1628" s="259"/>
    </row>
    <row r="1629" spans="1:10">
      <c r="A1629" s="259"/>
      <c r="B1629" s="259"/>
      <c r="C1629" s="259"/>
      <c r="D1629" s="259"/>
      <c r="E1629" s="259"/>
      <c r="F1629" s="270"/>
      <c r="G1629" s="259"/>
      <c r="H1629" s="259"/>
      <c r="I1629" s="259"/>
      <c r="J1629" s="259"/>
    </row>
    <row r="1630" spans="1:10">
      <c r="A1630" s="259"/>
      <c r="B1630" s="259"/>
      <c r="C1630" s="259"/>
      <c r="D1630" s="259"/>
      <c r="E1630" s="259"/>
      <c r="F1630" s="270"/>
      <c r="G1630" s="259"/>
      <c r="H1630" s="259"/>
      <c r="I1630" s="259"/>
      <c r="J1630" s="259"/>
    </row>
    <row r="1631" spans="1:10">
      <c r="A1631" s="259"/>
      <c r="B1631" s="259"/>
      <c r="C1631" s="259"/>
      <c r="D1631" s="259"/>
      <c r="E1631" s="259"/>
      <c r="F1631" s="270"/>
      <c r="G1631" s="259"/>
      <c r="H1631" s="259"/>
      <c r="I1631" s="259"/>
      <c r="J1631" s="259"/>
    </row>
    <row r="1632" spans="1:10">
      <c r="A1632" s="259"/>
      <c r="B1632" s="259"/>
      <c r="C1632" s="259"/>
      <c r="D1632" s="259"/>
      <c r="E1632" s="259"/>
      <c r="F1632" s="270"/>
      <c r="G1632" s="259"/>
      <c r="H1632" s="259"/>
      <c r="I1632" s="259"/>
      <c r="J1632" s="259"/>
    </row>
    <row r="1633" spans="1:10">
      <c r="A1633" s="259"/>
      <c r="B1633" s="259"/>
      <c r="C1633" s="259"/>
      <c r="D1633" s="259"/>
      <c r="E1633" s="259"/>
      <c r="F1633" s="270"/>
      <c r="G1633" s="259"/>
      <c r="H1633" s="259"/>
      <c r="I1633" s="259"/>
      <c r="J1633" s="259"/>
    </row>
    <row r="1634" spans="1:10">
      <c r="A1634" s="259"/>
      <c r="B1634" s="259"/>
      <c r="C1634" s="259"/>
      <c r="D1634" s="259"/>
      <c r="E1634" s="259"/>
      <c r="F1634" s="270"/>
      <c r="G1634" s="259"/>
      <c r="H1634" s="259"/>
      <c r="I1634" s="259"/>
      <c r="J1634" s="259"/>
    </row>
    <row r="1635" spans="1:10">
      <c r="A1635" s="259"/>
      <c r="B1635" s="259"/>
      <c r="C1635" s="259"/>
      <c r="D1635" s="259"/>
      <c r="E1635" s="259"/>
      <c r="F1635" s="270"/>
      <c r="G1635" s="259"/>
      <c r="H1635" s="259"/>
      <c r="I1635" s="259"/>
      <c r="J1635" s="259"/>
    </row>
    <row r="1636" spans="1:10">
      <c r="A1636" s="259"/>
      <c r="B1636" s="259"/>
      <c r="C1636" s="259"/>
      <c r="D1636" s="259"/>
      <c r="E1636" s="259"/>
      <c r="F1636" s="270"/>
      <c r="G1636" s="259"/>
      <c r="H1636" s="259"/>
      <c r="I1636" s="259"/>
      <c r="J1636" s="259"/>
    </row>
    <row r="1637" spans="1:10">
      <c r="A1637" s="259"/>
      <c r="B1637" s="259"/>
      <c r="C1637" s="259"/>
      <c r="D1637" s="259"/>
      <c r="E1637" s="259"/>
      <c r="F1637" s="270"/>
      <c r="G1637" s="259"/>
      <c r="H1637" s="259"/>
      <c r="I1637" s="259"/>
      <c r="J1637" s="259"/>
    </row>
    <row r="1638" spans="1:10">
      <c r="A1638" s="259"/>
      <c r="B1638" s="259"/>
      <c r="C1638" s="259"/>
      <c r="D1638" s="259"/>
      <c r="E1638" s="259"/>
      <c r="F1638" s="270"/>
      <c r="G1638" s="259"/>
      <c r="H1638" s="259"/>
      <c r="I1638" s="259"/>
      <c r="J1638" s="259"/>
    </row>
    <row r="1639" spans="1:10">
      <c r="A1639" s="259"/>
      <c r="B1639" s="259"/>
      <c r="C1639" s="259"/>
      <c r="D1639" s="259"/>
      <c r="E1639" s="259"/>
      <c r="F1639" s="270"/>
      <c r="G1639" s="259"/>
      <c r="H1639" s="259"/>
      <c r="I1639" s="259"/>
      <c r="J1639" s="259"/>
    </row>
    <row r="1640" spans="1:10">
      <c r="A1640" s="259"/>
      <c r="B1640" s="259"/>
      <c r="C1640" s="259"/>
      <c r="D1640" s="259"/>
      <c r="E1640" s="259"/>
      <c r="F1640" s="270"/>
      <c r="G1640" s="259"/>
      <c r="H1640" s="259"/>
      <c r="I1640" s="259"/>
      <c r="J1640" s="259"/>
    </row>
    <row r="1641" spans="1:10">
      <c r="A1641" s="259"/>
      <c r="B1641" s="259"/>
      <c r="C1641" s="259"/>
      <c r="D1641" s="259"/>
      <c r="E1641" s="259"/>
      <c r="F1641" s="270"/>
      <c r="G1641" s="259"/>
      <c r="H1641" s="259"/>
      <c r="I1641" s="259"/>
      <c r="J1641" s="259"/>
    </row>
    <row r="1642" spans="1:10">
      <c r="A1642" s="259"/>
      <c r="B1642" s="259"/>
      <c r="C1642" s="259"/>
      <c r="D1642" s="259"/>
      <c r="E1642" s="259"/>
      <c r="F1642" s="270"/>
      <c r="G1642" s="259"/>
      <c r="H1642" s="259"/>
      <c r="I1642" s="259"/>
      <c r="J1642" s="259"/>
    </row>
    <row r="1643" spans="1:10">
      <c r="A1643" s="259"/>
      <c r="B1643" s="259"/>
      <c r="C1643" s="259"/>
      <c r="D1643" s="259"/>
      <c r="E1643" s="259"/>
      <c r="F1643" s="270"/>
      <c r="G1643" s="259"/>
      <c r="H1643" s="259"/>
      <c r="I1643" s="259"/>
      <c r="J1643" s="259"/>
    </row>
    <row r="1644" spans="1:10">
      <c r="A1644" s="259"/>
      <c r="B1644" s="259"/>
      <c r="C1644" s="259"/>
      <c r="D1644" s="259"/>
      <c r="E1644" s="259"/>
      <c r="F1644" s="270"/>
      <c r="G1644" s="259"/>
      <c r="H1644" s="259"/>
      <c r="I1644" s="259"/>
      <c r="J1644" s="259"/>
    </row>
    <row r="1645" spans="1:10">
      <c r="A1645" s="259"/>
      <c r="B1645" s="259"/>
      <c r="C1645" s="259"/>
      <c r="D1645" s="259"/>
      <c r="E1645" s="259"/>
      <c r="F1645" s="270"/>
      <c r="G1645" s="259"/>
      <c r="H1645" s="259"/>
      <c r="I1645" s="259"/>
      <c r="J1645" s="259"/>
    </row>
    <row r="1646" spans="1:10">
      <c r="A1646" s="259"/>
      <c r="B1646" s="259"/>
      <c r="C1646" s="259"/>
      <c r="D1646" s="259"/>
      <c r="E1646" s="259"/>
      <c r="F1646" s="270"/>
      <c r="G1646" s="259"/>
      <c r="H1646" s="259"/>
      <c r="I1646" s="259"/>
      <c r="J1646" s="259"/>
    </row>
    <row r="1647" spans="1:10">
      <c r="A1647" s="259"/>
      <c r="B1647" s="259"/>
      <c r="C1647" s="259"/>
      <c r="D1647" s="259"/>
      <c r="E1647" s="259"/>
      <c r="F1647" s="270"/>
      <c r="G1647" s="259"/>
      <c r="H1647" s="259"/>
      <c r="I1647" s="259"/>
      <c r="J1647" s="259"/>
    </row>
    <row r="1648" spans="1:10">
      <c r="A1648" s="259"/>
      <c r="B1648" s="259"/>
      <c r="C1648" s="259"/>
      <c r="D1648" s="259"/>
      <c r="E1648" s="259"/>
      <c r="F1648" s="270"/>
      <c r="G1648" s="259"/>
      <c r="H1648" s="259"/>
      <c r="I1648" s="259"/>
      <c r="J1648" s="259"/>
    </row>
    <row r="1649" spans="1:10">
      <c r="A1649" s="259"/>
      <c r="B1649" s="259"/>
      <c r="C1649" s="259"/>
      <c r="D1649" s="259"/>
      <c r="E1649" s="259"/>
      <c r="F1649" s="270"/>
      <c r="G1649" s="259"/>
      <c r="H1649" s="259"/>
      <c r="I1649" s="259"/>
      <c r="J1649" s="259"/>
    </row>
    <row r="1650" spans="1:10">
      <c r="A1650" s="259"/>
      <c r="B1650" s="259"/>
      <c r="C1650" s="259"/>
      <c r="D1650" s="259"/>
      <c r="E1650" s="259"/>
      <c r="F1650" s="270"/>
      <c r="G1650" s="259"/>
      <c r="H1650" s="259"/>
      <c r="I1650" s="259"/>
      <c r="J1650" s="259"/>
    </row>
    <row r="1651" spans="1:10">
      <c r="A1651" s="259"/>
      <c r="B1651" s="259"/>
      <c r="C1651" s="259"/>
      <c r="D1651" s="259"/>
      <c r="E1651" s="259"/>
      <c r="F1651" s="270"/>
      <c r="G1651" s="259"/>
      <c r="H1651" s="259"/>
      <c r="I1651" s="259"/>
      <c r="J1651" s="259"/>
    </row>
    <row r="1652" spans="1:10">
      <c r="A1652" s="259"/>
      <c r="B1652" s="259"/>
      <c r="C1652" s="259"/>
      <c r="D1652" s="259"/>
      <c r="E1652" s="259"/>
      <c r="F1652" s="270"/>
      <c r="G1652" s="259"/>
      <c r="H1652" s="259"/>
      <c r="I1652" s="259"/>
      <c r="J1652" s="259"/>
    </row>
    <row r="1653" spans="1:10">
      <c r="A1653" s="259"/>
      <c r="B1653" s="259"/>
      <c r="C1653" s="259"/>
      <c r="D1653" s="259"/>
      <c r="E1653" s="259"/>
      <c r="F1653" s="270"/>
      <c r="G1653" s="259"/>
      <c r="H1653" s="259"/>
      <c r="I1653" s="259"/>
      <c r="J1653" s="259"/>
    </row>
    <row r="1654" spans="1:10">
      <c r="A1654" s="259"/>
      <c r="B1654" s="259"/>
      <c r="C1654" s="259"/>
      <c r="D1654" s="259"/>
      <c r="E1654" s="259"/>
      <c r="F1654" s="270"/>
      <c r="G1654" s="259"/>
      <c r="H1654" s="259"/>
      <c r="I1654" s="259"/>
      <c r="J1654" s="259"/>
    </row>
    <row r="1655" spans="1:10">
      <c r="A1655" s="259"/>
      <c r="B1655" s="259"/>
      <c r="C1655" s="259"/>
      <c r="D1655" s="259"/>
      <c r="E1655" s="259"/>
      <c r="F1655" s="270"/>
      <c r="G1655" s="259"/>
      <c r="H1655" s="259"/>
      <c r="I1655" s="259"/>
      <c r="J1655" s="259"/>
    </row>
    <row r="1656" spans="1:10">
      <c r="A1656" s="259"/>
      <c r="B1656" s="259"/>
      <c r="C1656" s="259"/>
      <c r="D1656" s="259"/>
      <c r="E1656" s="259"/>
      <c r="F1656" s="270"/>
      <c r="G1656" s="259"/>
      <c r="H1656" s="259"/>
      <c r="I1656" s="259"/>
      <c r="J1656" s="259"/>
    </row>
    <row r="1657" spans="1:10">
      <c r="A1657" s="259"/>
      <c r="B1657" s="259"/>
      <c r="C1657" s="259"/>
      <c r="D1657" s="259"/>
      <c r="E1657" s="259"/>
      <c r="F1657" s="270"/>
      <c r="G1657" s="259"/>
      <c r="H1657" s="259"/>
      <c r="I1657" s="259"/>
      <c r="J1657" s="259"/>
    </row>
    <row r="1658" spans="1:10">
      <c r="A1658" s="259"/>
      <c r="B1658" s="259"/>
      <c r="C1658" s="259"/>
      <c r="D1658" s="259"/>
      <c r="E1658" s="259"/>
      <c r="F1658" s="270"/>
      <c r="G1658" s="259"/>
      <c r="H1658" s="259"/>
      <c r="I1658" s="259"/>
      <c r="J1658" s="259"/>
    </row>
    <row r="1659" spans="1:10">
      <c r="A1659" s="259"/>
      <c r="B1659" s="259"/>
      <c r="C1659" s="259"/>
      <c r="D1659" s="259"/>
      <c r="E1659" s="259"/>
      <c r="F1659" s="270"/>
      <c r="G1659" s="259"/>
      <c r="H1659" s="259"/>
      <c r="I1659" s="259"/>
      <c r="J1659" s="259"/>
    </row>
    <row r="1660" spans="1:10">
      <c r="A1660" s="259"/>
      <c r="B1660" s="259"/>
      <c r="C1660" s="259"/>
      <c r="D1660" s="259"/>
      <c r="E1660" s="259"/>
      <c r="F1660" s="270"/>
      <c r="G1660" s="259"/>
      <c r="H1660" s="259"/>
      <c r="I1660" s="259"/>
      <c r="J1660" s="259"/>
    </row>
    <row r="1661" spans="1:10">
      <c r="A1661" s="259"/>
      <c r="B1661" s="259"/>
      <c r="C1661" s="259"/>
      <c r="D1661" s="259"/>
      <c r="E1661" s="259"/>
      <c r="F1661" s="270"/>
      <c r="G1661" s="259"/>
      <c r="H1661" s="259"/>
      <c r="I1661" s="259"/>
      <c r="J1661" s="259"/>
    </row>
    <row r="1662" spans="1:10">
      <c r="A1662" s="259"/>
      <c r="B1662" s="259"/>
      <c r="C1662" s="259"/>
      <c r="D1662" s="259"/>
      <c r="E1662" s="259"/>
      <c r="F1662" s="270"/>
      <c r="G1662" s="259"/>
      <c r="H1662" s="259"/>
      <c r="I1662" s="259"/>
      <c r="J1662" s="259"/>
    </row>
    <row r="1663" spans="1:10">
      <c r="A1663" s="259"/>
      <c r="B1663" s="259"/>
      <c r="C1663" s="259"/>
      <c r="D1663" s="259"/>
      <c r="E1663" s="259"/>
      <c r="F1663" s="270"/>
      <c r="G1663" s="259"/>
      <c r="H1663" s="259"/>
      <c r="I1663" s="259"/>
      <c r="J1663" s="259"/>
    </row>
    <row r="1664" spans="1:10">
      <c r="A1664" s="259"/>
      <c r="B1664" s="259"/>
      <c r="C1664" s="259"/>
      <c r="D1664" s="259"/>
      <c r="E1664" s="259"/>
      <c r="F1664" s="270"/>
      <c r="G1664" s="259"/>
      <c r="H1664" s="259"/>
      <c r="I1664" s="259"/>
      <c r="J1664" s="259"/>
    </row>
    <row r="1665" spans="1:10">
      <c r="A1665" s="259"/>
      <c r="B1665" s="259"/>
      <c r="C1665" s="259"/>
      <c r="D1665" s="259"/>
      <c r="E1665" s="259"/>
      <c r="F1665" s="270"/>
      <c r="G1665" s="259"/>
      <c r="H1665" s="259"/>
      <c r="I1665" s="259"/>
      <c r="J1665" s="259"/>
    </row>
    <row r="1666" spans="1:10">
      <c r="A1666" s="259"/>
      <c r="B1666" s="259"/>
      <c r="C1666" s="259"/>
      <c r="D1666" s="259"/>
      <c r="E1666" s="259"/>
      <c r="F1666" s="270"/>
      <c r="G1666" s="259"/>
      <c r="H1666" s="259"/>
      <c r="I1666" s="259"/>
      <c r="J1666" s="259"/>
    </row>
    <row r="1667" spans="1:10">
      <c r="A1667" s="259"/>
      <c r="B1667" s="259"/>
      <c r="C1667" s="259"/>
      <c r="D1667" s="259"/>
      <c r="E1667" s="259"/>
      <c r="F1667" s="270"/>
      <c r="G1667" s="259"/>
      <c r="H1667" s="259"/>
      <c r="I1667" s="259"/>
      <c r="J1667" s="259"/>
    </row>
    <row r="1668" spans="1:10">
      <c r="A1668" s="259"/>
      <c r="B1668" s="259"/>
      <c r="C1668" s="259"/>
      <c r="D1668" s="259"/>
      <c r="E1668" s="259"/>
      <c r="F1668" s="270"/>
      <c r="G1668" s="259"/>
      <c r="H1668" s="259"/>
      <c r="I1668" s="259"/>
      <c r="J1668" s="259"/>
    </row>
    <row r="1669" spans="1:10">
      <c r="A1669" s="259"/>
      <c r="B1669" s="259"/>
      <c r="C1669" s="259"/>
      <c r="D1669" s="259"/>
      <c r="E1669" s="259"/>
      <c r="F1669" s="270"/>
      <c r="G1669" s="259"/>
      <c r="H1669" s="259"/>
      <c r="I1669" s="259"/>
      <c r="J1669" s="259"/>
    </row>
    <row r="1670" spans="1:10">
      <c r="A1670" s="259"/>
      <c r="B1670" s="259"/>
      <c r="C1670" s="259"/>
      <c r="D1670" s="259"/>
      <c r="E1670" s="259"/>
      <c r="F1670" s="270"/>
      <c r="G1670" s="259"/>
      <c r="H1670" s="259"/>
      <c r="I1670" s="259"/>
      <c r="J1670" s="259"/>
    </row>
    <row r="1671" spans="1:10">
      <c r="A1671" s="259"/>
      <c r="B1671" s="259"/>
      <c r="C1671" s="259"/>
      <c r="D1671" s="259"/>
      <c r="E1671" s="259"/>
      <c r="F1671" s="270"/>
      <c r="G1671" s="259"/>
      <c r="H1671" s="259"/>
      <c r="I1671" s="259"/>
      <c r="J1671" s="259"/>
    </row>
    <row r="1672" spans="1:10">
      <c r="A1672" s="259"/>
      <c r="B1672" s="259"/>
      <c r="C1672" s="259"/>
      <c r="D1672" s="259"/>
      <c r="E1672" s="259"/>
      <c r="F1672" s="270"/>
      <c r="G1672" s="259"/>
      <c r="H1672" s="259"/>
      <c r="I1672" s="259"/>
      <c r="J1672" s="259"/>
    </row>
    <row r="1673" spans="1:10">
      <c r="A1673" s="259"/>
      <c r="B1673" s="259"/>
      <c r="C1673" s="259"/>
      <c r="D1673" s="259"/>
      <c r="E1673" s="259"/>
      <c r="F1673" s="270"/>
      <c r="G1673" s="259"/>
      <c r="H1673" s="259"/>
      <c r="I1673" s="259"/>
      <c r="J1673" s="259"/>
    </row>
    <row r="1674" spans="1:10">
      <c r="A1674" s="259"/>
      <c r="B1674" s="259"/>
      <c r="C1674" s="259"/>
      <c r="D1674" s="259"/>
      <c r="E1674" s="259"/>
      <c r="F1674" s="270"/>
      <c r="G1674" s="259"/>
      <c r="H1674" s="259"/>
      <c r="I1674" s="259"/>
      <c r="J1674" s="259"/>
    </row>
    <row r="1675" spans="1:10">
      <c r="A1675" s="259"/>
      <c r="B1675" s="259"/>
      <c r="C1675" s="259"/>
      <c r="D1675" s="259"/>
      <c r="E1675" s="259"/>
      <c r="F1675" s="270"/>
      <c r="G1675" s="259"/>
      <c r="H1675" s="259"/>
      <c r="I1675" s="259"/>
      <c r="J1675" s="259"/>
    </row>
    <row r="1676" spans="1:10">
      <c r="A1676" s="259"/>
      <c r="B1676" s="259"/>
      <c r="C1676" s="259"/>
      <c r="D1676" s="259"/>
      <c r="E1676" s="259"/>
      <c r="F1676" s="270"/>
      <c r="G1676" s="259"/>
      <c r="H1676" s="259"/>
      <c r="I1676" s="259"/>
      <c r="J1676" s="259"/>
    </row>
    <row r="1677" spans="1:10">
      <c r="A1677" s="259"/>
      <c r="B1677" s="259"/>
      <c r="C1677" s="259"/>
      <c r="D1677" s="259"/>
      <c r="E1677" s="259"/>
      <c r="F1677" s="270"/>
      <c r="G1677" s="259"/>
      <c r="H1677" s="259"/>
      <c r="I1677" s="259"/>
      <c r="J1677" s="259"/>
    </row>
    <row r="1678" spans="1:10">
      <c r="A1678" s="259"/>
      <c r="B1678" s="259"/>
      <c r="C1678" s="259"/>
      <c r="D1678" s="259"/>
      <c r="E1678" s="259"/>
      <c r="F1678" s="270"/>
      <c r="G1678" s="259"/>
      <c r="H1678" s="259"/>
      <c r="I1678" s="259"/>
      <c r="J1678" s="259"/>
    </row>
    <row r="1679" spans="1:10">
      <c r="A1679" s="259"/>
      <c r="B1679" s="259"/>
      <c r="C1679" s="259"/>
      <c r="D1679" s="259"/>
      <c r="E1679" s="259"/>
      <c r="F1679" s="270"/>
      <c r="G1679" s="259"/>
      <c r="H1679" s="259"/>
      <c r="I1679" s="259"/>
      <c r="J1679" s="259"/>
    </row>
    <row r="1680" spans="1:10">
      <c r="A1680" s="259"/>
      <c r="B1680" s="259"/>
      <c r="C1680" s="259"/>
      <c r="D1680" s="259"/>
      <c r="E1680" s="259"/>
      <c r="F1680" s="270"/>
      <c r="G1680" s="259"/>
      <c r="H1680" s="259"/>
      <c r="I1680" s="259"/>
      <c r="J1680" s="259"/>
    </row>
    <row r="1681" spans="1:10">
      <c r="A1681" s="259"/>
      <c r="B1681" s="259"/>
      <c r="C1681" s="259"/>
      <c r="D1681" s="259"/>
      <c r="E1681" s="259"/>
      <c r="F1681" s="270"/>
      <c r="G1681" s="259"/>
      <c r="H1681" s="259"/>
      <c r="I1681" s="259"/>
      <c r="J1681" s="259"/>
    </row>
    <row r="1682" spans="1:10">
      <c r="A1682" s="259"/>
      <c r="B1682" s="259"/>
      <c r="C1682" s="259"/>
      <c r="D1682" s="259"/>
      <c r="E1682" s="259"/>
      <c r="F1682" s="270"/>
      <c r="G1682" s="259"/>
      <c r="H1682" s="259"/>
      <c r="I1682" s="259"/>
      <c r="J1682" s="259"/>
    </row>
    <row r="1683" spans="1:10">
      <c r="A1683" s="259"/>
      <c r="B1683" s="259"/>
      <c r="C1683" s="259"/>
      <c r="D1683" s="259"/>
      <c r="E1683" s="259"/>
      <c r="F1683" s="270"/>
      <c r="G1683" s="259"/>
      <c r="H1683" s="259"/>
      <c r="I1683" s="259"/>
      <c r="J1683" s="259"/>
    </row>
    <row r="1684" spans="1:10">
      <c r="A1684" s="259"/>
      <c r="B1684" s="259"/>
      <c r="C1684" s="259"/>
      <c r="D1684" s="259"/>
      <c r="E1684" s="259"/>
      <c r="F1684" s="270"/>
      <c r="G1684" s="259"/>
      <c r="H1684" s="259"/>
      <c r="I1684" s="259"/>
      <c r="J1684" s="259"/>
    </row>
    <row r="1685" spans="1:10">
      <c r="A1685" s="259"/>
      <c r="B1685" s="259"/>
      <c r="C1685" s="259"/>
      <c r="D1685" s="259"/>
      <c r="E1685" s="259"/>
      <c r="F1685" s="270"/>
      <c r="G1685" s="259"/>
      <c r="H1685" s="259"/>
      <c r="I1685" s="259"/>
      <c r="J1685" s="259"/>
    </row>
    <row r="1686" spans="1:10">
      <c r="A1686" s="259"/>
      <c r="B1686" s="259"/>
      <c r="C1686" s="259"/>
      <c r="D1686" s="259"/>
      <c r="E1686" s="259"/>
      <c r="F1686" s="270"/>
      <c r="G1686" s="259"/>
      <c r="H1686" s="259"/>
      <c r="I1686" s="259"/>
      <c r="J1686" s="259"/>
    </row>
    <row r="1687" spans="1:10">
      <c r="A1687" s="259"/>
      <c r="B1687" s="259"/>
      <c r="C1687" s="259"/>
      <c r="D1687" s="259"/>
      <c r="E1687" s="259"/>
      <c r="F1687" s="270"/>
      <c r="G1687" s="259"/>
      <c r="H1687" s="259"/>
      <c r="I1687" s="259"/>
      <c r="J1687" s="259"/>
    </row>
    <row r="1688" spans="1:10">
      <c r="A1688" s="259"/>
      <c r="B1688" s="259"/>
      <c r="C1688" s="259"/>
      <c r="D1688" s="259"/>
      <c r="E1688" s="259"/>
      <c r="F1688" s="270"/>
      <c r="G1688" s="259"/>
      <c r="H1688" s="259"/>
      <c r="I1688" s="259"/>
      <c r="J1688" s="259"/>
    </row>
    <row r="1689" spans="1:10">
      <c r="A1689" s="259"/>
      <c r="B1689" s="259"/>
      <c r="C1689" s="259"/>
      <c r="D1689" s="259"/>
      <c r="E1689" s="259"/>
      <c r="F1689" s="270"/>
      <c r="G1689" s="259"/>
      <c r="H1689" s="259"/>
      <c r="I1689" s="259"/>
      <c r="J1689" s="259"/>
    </row>
    <row r="1690" spans="1:10">
      <c r="A1690" s="259"/>
      <c r="B1690" s="259"/>
      <c r="C1690" s="259"/>
      <c r="D1690" s="259"/>
      <c r="E1690" s="259"/>
      <c r="F1690" s="270"/>
      <c r="G1690" s="259"/>
      <c r="H1690" s="259"/>
      <c r="I1690" s="259"/>
      <c r="J1690" s="259"/>
    </row>
    <row r="1691" spans="1:10">
      <c r="A1691" s="259"/>
      <c r="B1691" s="259"/>
      <c r="C1691" s="259"/>
      <c r="D1691" s="259"/>
      <c r="E1691" s="259"/>
      <c r="F1691" s="270"/>
      <c r="G1691" s="259"/>
      <c r="H1691" s="259"/>
      <c r="I1691" s="259"/>
      <c r="J1691" s="259"/>
    </row>
    <row r="1692" spans="1:10">
      <c r="A1692" s="259"/>
      <c r="B1692" s="259"/>
      <c r="C1692" s="259"/>
      <c r="D1692" s="259"/>
      <c r="E1692" s="259"/>
      <c r="F1692" s="270"/>
      <c r="G1692" s="259"/>
      <c r="H1692" s="259"/>
      <c r="I1692" s="259"/>
      <c r="J1692" s="259"/>
    </row>
    <row r="1693" spans="1:10">
      <c r="A1693" s="259"/>
      <c r="B1693" s="259"/>
      <c r="C1693" s="259"/>
      <c r="D1693" s="259"/>
      <c r="E1693" s="259"/>
      <c r="F1693" s="270"/>
      <c r="G1693" s="259"/>
      <c r="H1693" s="259"/>
      <c r="I1693" s="259"/>
      <c r="J1693" s="259"/>
    </row>
    <row r="1694" spans="1:10">
      <c r="A1694" s="259"/>
      <c r="B1694" s="259"/>
      <c r="C1694" s="259"/>
      <c r="D1694" s="259"/>
      <c r="E1694" s="259"/>
      <c r="F1694" s="270"/>
      <c r="G1694" s="259"/>
      <c r="H1694" s="259"/>
      <c r="I1694" s="259"/>
      <c r="J1694" s="259"/>
    </row>
    <row r="1695" spans="1:10">
      <c r="A1695" s="259"/>
      <c r="B1695" s="259"/>
      <c r="C1695" s="259"/>
      <c r="D1695" s="259"/>
      <c r="E1695" s="259"/>
      <c r="F1695" s="270"/>
      <c r="G1695" s="259"/>
      <c r="H1695" s="259"/>
      <c r="I1695" s="259"/>
      <c r="J1695" s="259"/>
    </row>
    <row r="1696" spans="1:10">
      <c r="A1696" s="259"/>
      <c r="B1696" s="259"/>
      <c r="C1696" s="259"/>
      <c r="D1696" s="259"/>
      <c r="E1696" s="259"/>
      <c r="F1696" s="270"/>
      <c r="G1696" s="259"/>
      <c r="H1696" s="259"/>
      <c r="I1696" s="259"/>
      <c r="J1696" s="259"/>
    </row>
    <row r="1697" spans="1:10">
      <c r="A1697" s="259"/>
      <c r="B1697" s="259"/>
      <c r="C1697" s="259"/>
      <c r="D1697" s="259"/>
      <c r="E1697" s="259"/>
      <c r="F1697" s="270"/>
      <c r="G1697" s="259"/>
      <c r="H1697" s="259"/>
      <c r="I1697" s="259"/>
      <c r="J1697" s="259"/>
    </row>
    <row r="1698" spans="1:10">
      <c r="A1698" s="259"/>
      <c r="B1698" s="259"/>
      <c r="C1698" s="259"/>
      <c r="D1698" s="259"/>
      <c r="E1698" s="259"/>
      <c r="F1698" s="270"/>
      <c r="G1698" s="259"/>
      <c r="H1698" s="259"/>
      <c r="I1698" s="259"/>
      <c r="J1698" s="259"/>
    </row>
    <row r="1699" spans="1:10">
      <c r="A1699" s="259"/>
      <c r="B1699" s="259"/>
      <c r="C1699" s="259"/>
      <c r="D1699" s="259"/>
      <c r="E1699" s="259"/>
      <c r="F1699" s="270"/>
      <c r="G1699" s="259"/>
      <c r="H1699" s="259"/>
      <c r="I1699" s="259"/>
      <c r="J1699" s="259"/>
    </row>
    <row r="1700" spans="1:10">
      <c r="A1700" s="259"/>
      <c r="B1700" s="259"/>
      <c r="C1700" s="259"/>
      <c r="D1700" s="259"/>
      <c r="E1700" s="259"/>
      <c r="F1700" s="270"/>
      <c r="G1700" s="259"/>
      <c r="H1700" s="259"/>
      <c r="I1700" s="259"/>
      <c r="J1700" s="259"/>
    </row>
    <row r="1701" spans="1:10">
      <c r="A1701" s="259"/>
      <c r="B1701" s="259"/>
      <c r="C1701" s="259"/>
      <c r="D1701" s="259"/>
      <c r="E1701" s="259"/>
      <c r="F1701" s="270"/>
      <c r="G1701" s="259"/>
      <c r="H1701" s="259"/>
      <c r="I1701" s="259"/>
      <c r="J1701" s="259"/>
    </row>
    <row r="1702" spans="1:10">
      <c r="A1702" s="259"/>
      <c r="B1702" s="259"/>
      <c r="C1702" s="259"/>
      <c r="D1702" s="259"/>
      <c r="E1702" s="259"/>
      <c r="F1702" s="270"/>
      <c r="G1702" s="259"/>
      <c r="H1702" s="259"/>
      <c r="I1702" s="259"/>
      <c r="J1702" s="259"/>
    </row>
    <row r="1703" spans="1:10">
      <c r="A1703" s="259"/>
      <c r="B1703" s="259"/>
      <c r="C1703" s="259"/>
      <c r="D1703" s="259"/>
      <c r="E1703" s="259"/>
      <c r="F1703" s="270"/>
      <c r="G1703" s="259"/>
      <c r="H1703" s="259"/>
      <c r="I1703" s="259"/>
      <c r="J1703" s="259"/>
    </row>
    <row r="1704" spans="1:10">
      <c r="A1704" s="259"/>
      <c r="B1704" s="259"/>
      <c r="C1704" s="259"/>
      <c r="D1704" s="259"/>
      <c r="E1704" s="259"/>
      <c r="F1704" s="270"/>
      <c r="G1704" s="259"/>
      <c r="H1704" s="259"/>
      <c r="I1704" s="259"/>
      <c r="J1704" s="259"/>
    </row>
    <row r="1705" spans="1:10">
      <c r="A1705" s="259"/>
      <c r="B1705" s="259"/>
      <c r="C1705" s="259"/>
      <c r="D1705" s="259"/>
      <c r="E1705" s="259"/>
      <c r="F1705" s="270"/>
      <c r="G1705" s="259"/>
      <c r="H1705" s="259"/>
      <c r="I1705" s="259"/>
      <c r="J1705" s="259"/>
    </row>
    <row r="1706" spans="1:10">
      <c r="A1706" s="259"/>
      <c r="B1706" s="259"/>
      <c r="C1706" s="259"/>
      <c r="D1706" s="259"/>
      <c r="E1706" s="259"/>
      <c r="F1706" s="270"/>
      <c r="G1706" s="259"/>
      <c r="H1706" s="259"/>
      <c r="I1706" s="259"/>
      <c r="J1706" s="259"/>
    </row>
    <row r="1707" spans="1:10">
      <c r="A1707" s="259"/>
      <c r="B1707" s="259"/>
      <c r="C1707" s="259"/>
      <c r="D1707" s="259"/>
      <c r="E1707" s="259"/>
      <c r="F1707" s="270"/>
      <c r="G1707" s="259"/>
      <c r="H1707" s="259"/>
      <c r="I1707" s="259"/>
      <c r="J1707" s="259"/>
    </row>
    <row r="1708" spans="1:10">
      <c r="A1708" s="259"/>
      <c r="B1708" s="259"/>
      <c r="C1708" s="259"/>
      <c r="D1708" s="259"/>
      <c r="E1708" s="259"/>
      <c r="F1708" s="270"/>
      <c r="G1708" s="259"/>
      <c r="H1708" s="259"/>
      <c r="I1708" s="259"/>
      <c r="J1708" s="259"/>
    </row>
    <row r="1709" spans="1:10">
      <c r="A1709" s="259"/>
      <c r="B1709" s="259"/>
      <c r="C1709" s="259"/>
      <c r="D1709" s="259"/>
      <c r="E1709" s="259"/>
      <c r="F1709" s="270"/>
      <c r="G1709" s="259"/>
      <c r="H1709" s="259"/>
      <c r="I1709" s="259"/>
      <c r="J1709" s="259"/>
    </row>
    <row r="1710" spans="1:10">
      <c r="A1710" s="259"/>
      <c r="B1710" s="259"/>
      <c r="C1710" s="259"/>
      <c r="D1710" s="259"/>
      <c r="E1710" s="259"/>
      <c r="F1710" s="270"/>
      <c r="G1710" s="259"/>
      <c r="H1710" s="259"/>
      <c r="I1710" s="259"/>
      <c r="J1710" s="259"/>
    </row>
    <row r="1711" spans="1:10">
      <c r="A1711" s="259"/>
      <c r="B1711" s="259"/>
      <c r="C1711" s="259"/>
      <c r="D1711" s="259"/>
      <c r="E1711" s="259"/>
      <c r="F1711" s="270"/>
      <c r="G1711" s="259"/>
      <c r="H1711" s="259"/>
      <c r="I1711" s="259"/>
      <c r="J1711" s="259"/>
    </row>
    <row r="1712" spans="1:10">
      <c r="A1712" s="259"/>
      <c r="B1712" s="259"/>
      <c r="C1712" s="259"/>
      <c r="D1712" s="259"/>
      <c r="E1712" s="259"/>
      <c r="F1712" s="270"/>
      <c r="G1712" s="259"/>
      <c r="H1712" s="259"/>
      <c r="I1712" s="259"/>
      <c r="J1712" s="259"/>
    </row>
    <row r="1713" spans="1:10">
      <c r="A1713" s="259"/>
      <c r="B1713" s="259"/>
      <c r="C1713" s="259"/>
      <c r="D1713" s="259"/>
      <c r="E1713" s="259"/>
      <c r="F1713" s="270"/>
      <c r="G1713" s="259"/>
      <c r="H1713" s="259"/>
      <c r="I1713" s="259"/>
      <c r="J1713" s="259"/>
    </row>
    <row r="1714" spans="1:10">
      <c r="A1714" s="259"/>
      <c r="B1714" s="259"/>
      <c r="C1714" s="259"/>
      <c r="D1714" s="259"/>
      <c r="E1714" s="259"/>
      <c r="F1714" s="270"/>
      <c r="G1714" s="259"/>
      <c r="H1714" s="259"/>
      <c r="I1714" s="259"/>
      <c r="J1714" s="259"/>
    </row>
    <row r="1715" spans="1:10">
      <c r="A1715" s="259"/>
      <c r="B1715" s="259"/>
      <c r="C1715" s="259"/>
      <c r="D1715" s="259"/>
      <c r="E1715" s="259"/>
      <c r="F1715" s="270"/>
      <c r="G1715" s="259"/>
      <c r="H1715" s="259"/>
      <c r="I1715" s="259"/>
      <c r="J1715" s="259"/>
    </row>
    <row r="1716" spans="1:10">
      <c r="A1716" s="259"/>
      <c r="B1716" s="259"/>
      <c r="C1716" s="259"/>
      <c r="D1716" s="259"/>
      <c r="E1716" s="259"/>
      <c r="F1716" s="270"/>
      <c r="G1716" s="259"/>
      <c r="H1716" s="259"/>
      <c r="I1716" s="259"/>
      <c r="J1716" s="259"/>
    </row>
    <row r="1717" spans="1:10">
      <c r="A1717" s="259"/>
      <c r="B1717" s="259"/>
      <c r="C1717" s="259"/>
      <c r="D1717" s="259"/>
      <c r="E1717" s="259"/>
      <c r="F1717" s="270"/>
      <c r="G1717" s="259"/>
      <c r="H1717" s="259"/>
      <c r="I1717" s="259"/>
      <c r="J1717" s="259"/>
    </row>
    <row r="1718" spans="1:10">
      <c r="A1718" s="259"/>
      <c r="B1718" s="259"/>
      <c r="C1718" s="259"/>
      <c r="D1718" s="259"/>
      <c r="E1718" s="259"/>
      <c r="F1718" s="270"/>
      <c r="G1718" s="259"/>
      <c r="H1718" s="259"/>
      <c r="I1718" s="259"/>
      <c r="J1718" s="259"/>
    </row>
    <row r="1719" spans="1:10">
      <c r="A1719" s="259"/>
      <c r="B1719" s="259"/>
      <c r="C1719" s="259"/>
      <c r="D1719" s="259"/>
      <c r="E1719" s="259"/>
      <c r="F1719" s="270"/>
      <c r="G1719" s="259"/>
      <c r="H1719" s="259"/>
      <c r="I1719" s="259"/>
      <c r="J1719" s="259"/>
    </row>
    <row r="1720" spans="1:10">
      <c r="A1720" s="259"/>
      <c r="B1720" s="259"/>
      <c r="C1720" s="259"/>
      <c r="D1720" s="259"/>
      <c r="E1720" s="259"/>
      <c r="F1720" s="270"/>
      <c r="G1720" s="259"/>
      <c r="H1720" s="259"/>
      <c r="I1720" s="259"/>
      <c r="J1720" s="259"/>
    </row>
    <row r="1721" spans="1:10">
      <c r="A1721" s="259"/>
      <c r="B1721" s="259"/>
      <c r="C1721" s="259"/>
      <c r="D1721" s="259"/>
      <c r="E1721" s="259"/>
      <c r="F1721" s="270"/>
      <c r="G1721" s="259"/>
      <c r="H1721" s="259"/>
      <c r="I1721" s="259"/>
      <c r="J1721" s="259"/>
    </row>
    <row r="1722" spans="1:10">
      <c r="A1722" s="259"/>
      <c r="B1722" s="259"/>
      <c r="C1722" s="259"/>
      <c r="D1722" s="259"/>
      <c r="E1722" s="259"/>
      <c r="F1722" s="270"/>
      <c r="G1722" s="259"/>
      <c r="H1722" s="259"/>
      <c r="I1722" s="259"/>
      <c r="J1722" s="259"/>
    </row>
    <row r="1723" spans="1:10">
      <c r="A1723" s="259"/>
      <c r="B1723" s="259"/>
      <c r="C1723" s="259"/>
      <c r="D1723" s="259"/>
      <c r="E1723" s="259"/>
      <c r="F1723" s="270"/>
      <c r="G1723" s="259"/>
      <c r="H1723" s="259"/>
      <c r="I1723" s="259"/>
      <c r="J1723" s="259"/>
    </row>
    <row r="1724" spans="1:10">
      <c r="A1724" s="259"/>
      <c r="B1724" s="259"/>
      <c r="C1724" s="259"/>
      <c r="D1724" s="259"/>
      <c r="E1724" s="259"/>
      <c r="F1724" s="270"/>
      <c r="G1724" s="259"/>
      <c r="H1724" s="259"/>
      <c r="I1724" s="259"/>
      <c r="J1724" s="259"/>
    </row>
    <row r="1725" spans="1:10">
      <c r="A1725" s="259"/>
      <c r="B1725" s="259"/>
      <c r="C1725" s="259"/>
      <c r="D1725" s="259"/>
      <c r="E1725" s="259"/>
      <c r="F1725" s="270"/>
      <c r="G1725" s="259"/>
      <c r="H1725" s="259"/>
      <c r="I1725" s="259"/>
      <c r="J1725" s="259"/>
    </row>
    <row r="1726" spans="1:10">
      <c r="A1726" s="259"/>
      <c r="B1726" s="259"/>
      <c r="C1726" s="259"/>
      <c r="D1726" s="259"/>
      <c r="E1726" s="259"/>
      <c r="F1726" s="270"/>
      <c r="G1726" s="259"/>
      <c r="H1726" s="259"/>
      <c r="I1726" s="259"/>
      <c r="J1726" s="259"/>
    </row>
    <row r="1727" spans="1:10">
      <c r="A1727" s="259"/>
      <c r="B1727" s="259"/>
      <c r="C1727" s="259"/>
      <c r="D1727" s="259"/>
      <c r="E1727" s="259"/>
      <c r="F1727" s="270"/>
      <c r="G1727" s="259"/>
      <c r="H1727" s="259"/>
      <c r="I1727" s="259"/>
      <c r="J1727" s="259"/>
    </row>
    <row r="1728" spans="1:10">
      <c r="A1728" s="259"/>
      <c r="B1728" s="259"/>
      <c r="C1728" s="259"/>
      <c r="D1728" s="259"/>
      <c r="E1728" s="259"/>
      <c r="F1728" s="270"/>
      <c r="G1728" s="259"/>
      <c r="H1728" s="259"/>
      <c r="I1728" s="259"/>
      <c r="J1728" s="259"/>
    </row>
    <row r="1729" spans="1:10">
      <c r="A1729" s="259"/>
      <c r="B1729" s="259"/>
      <c r="C1729" s="259"/>
      <c r="D1729" s="259"/>
      <c r="E1729" s="259"/>
      <c r="F1729" s="270"/>
      <c r="G1729" s="259"/>
      <c r="H1729" s="259"/>
      <c r="I1729" s="259"/>
      <c r="J1729" s="259"/>
    </row>
    <row r="1730" spans="1:10">
      <c r="A1730" s="259"/>
      <c r="B1730" s="259"/>
      <c r="C1730" s="259"/>
      <c r="D1730" s="259"/>
      <c r="E1730" s="259"/>
      <c r="F1730" s="270"/>
      <c r="G1730" s="259"/>
      <c r="H1730" s="259"/>
      <c r="I1730" s="259"/>
      <c r="J1730" s="259"/>
    </row>
    <row r="1731" spans="1:10">
      <c r="A1731" s="259"/>
      <c r="B1731" s="259"/>
      <c r="C1731" s="259"/>
      <c r="D1731" s="259"/>
      <c r="E1731" s="259"/>
      <c r="F1731" s="270"/>
      <c r="G1731" s="259"/>
      <c r="H1731" s="259"/>
      <c r="I1731" s="259"/>
      <c r="J1731" s="259"/>
    </row>
    <row r="1732" spans="1:10">
      <c r="A1732" s="259"/>
      <c r="B1732" s="259"/>
      <c r="C1732" s="259"/>
      <c r="D1732" s="259"/>
      <c r="E1732" s="259"/>
      <c r="F1732" s="270"/>
      <c r="G1732" s="259"/>
      <c r="H1732" s="259"/>
      <c r="I1732" s="259"/>
      <c r="J1732" s="259"/>
    </row>
    <row r="1733" spans="1:10">
      <c r="A1733" s="259"/>
      <c r="B1733" s="259"/>
      <c r="C1733" s="259"/>
      <c r="D1733" s="259"/>
      <c r="E1733" s="259"/>
      <c r="F1733" s="270"/>
      <c r="G1733" s="259"/>
      <c r="H1733" s="259"/>
      <c r="I1733" s="259"/>
      <c r="J1733" s="259"/>
    </row>
    <row r="1734" spans="1:10">
      <c r="A1734" s="259"/>
      <c r="B1734" s="259"/>
      <c r="C1734" s="259"/>
      <c r="D1734" s="259"/>
      <c r="E1734" s="259"/>
      <c r="F1734" s="270"/>
      <c r="G1734" s="259"/>
      <c r="H1734" s="259"/>
      <c r="I1734" s="259"/>
      <c r="J1734" s="259"/>
    </row>
    <row r="1735" spans="1:10">
      <c r="A1735" s="259"/>
      <c r="B1735" s="259"/>
      <c r="C1735" s="259"/>
      <c r="D1735" s="259"/>
      <c r="E1735" s="259"/>
      <c r="F1735" s="270"/>
      <c r="G1735" s="259"/>
      <c r="H1735" s="259"/>
      <c r="I1735" s="259"/>
      <c r="J1735" s="259"/>
    </row>
    <row r="1736" spans="1:10">
      <c r="A1736" s="259"/>
      <c r="B1736" s="259"/>
      <c r="C1736" s="259"/>
      <c r="D1736" s="259"/>
      <c r="E1736" s="259"/>
      <c r="F1736" s="270"/>
      <c r="G1736" s="259"/>
      <c r="H1736" s="259"/>
      <c r="I1736" s="259"/>
      <c r="J1736" s="259"/>
    </row>
    <row r="1737" spans="1:10">
      <c r="A1737" s="259"/>
      <c r="B1737" s="259"/>
      <c r="C1737" s="259"/>
      <c r="D1737" s="259"/>
      <c r="E1737" s="259"/>
      <c r="F1737" s="270"/>
      <c r="G1737" s="259"/>
      <c r="H1737" s="259"/>
      <c r="I1737" s="259"/>
      <c r="J1737" s="259"/>
    </row>
    <row r="1738" spans="1:10">
      <c r="A1738" s="259"/>
      <c r="B1738" s="259"/>
      <c r="C1738" s="259"/>
      <c r="D1738" s="259"/>
      <c r="E1738" s="259"/>
      <c r="F1738" s="270"/>
      <c r="G1738" s="259"/>
      <c r="H1738" s="259"/>
      <c r="I1738" s="259"/>
      <c r="J1738" s="259"/>
    </row>
    <row r="1739" spans="1:10">
      <c r="A1739" s="259"/>
      <c r="B1739" s="259"/>
      <c r="C1739" s="259"/>
      <c r="D1739" s="259"/>
      <c r="E1739" s="259"/>
      <c r="F1739" s="270"/>
      <c r="G1739" s="259"/>
      <c r="H1739" s="259"/>
      <c r="I1739" s="259"/>
      <c r="J1739" s="259"/>
    </row>
    <row r="1740" spans="1:10">
      <c r="A1740" s="259"/>
      <c r="B1740" s="259"/>
      <c r="C1740" s="259"/>
      <c r="D1740" s="259"/>
      <c r="E1740" s="259"/>
      <c r="F1740" s="270"/>
      <c r="G1740" s="259"/>
      <c r="H1740" s="259"/>
      <c r="I1740" s="259"/>
      <c r="J1740" s="259"/>
    </row>
    <row r="1741" spans="1:10">
      <c r="A1741" s="259"/>
      <c r="B1741" s="259"/>
      <c r="C1741" s="259"/>
      <c r="D1741" s="259"/>
      <c r="E1741" s="259"/>
      <c r="F1741" s="270"/>
      <c r="G1741" s="259"/>
      <c r="H1741" s="259"/>
      <c r="I1741" s="259"/>
      <c r="J1741" s="259"/>
    </row>
    <row r="1742" spans="1:10">
      <c r="A1742" s="259"/>
      <c r="B1742" s="259"/>
      <c r="C1742" s="259"/>
      <c r="D1742" s="259"/>
      <c r="E1742" s="259"/>
      <c r="F1742" s="270"/>
      <c r="G1742" s="259"/>
      <c r="H1742" s="259"/>
      <c r="I1742" s="259"/>
      <c r="J1742" s="259"/>
    </row>
    <row r="1743" spans="1:10">
      <c r="A1743" s="259"/>
      <c r="B1743" s="259"/>
      <c r="C1743" s="259"/>
      <c r="D1743" s="259"/>
      <c r="E1743" s="259"/>
      <c r="F1743" s="270"/>
      <c r="G1743" s="259"/>
      <c r="H1743" s="259"/>
      <c r="I1743" s="259"/>
      <c r="J1743" s="259"/>
    </row>
    <row r="1744" spans="1:10">
      <c r="A1744" s="259"/>
      <c r="B1744" s="259"/>
      <c r="C1744" s="259"/>
      <c r="D1744" s="259"/>
      <c r="E1744" s="259"/>
      <c r="F1744" s="270"/>
      <c r="G1744" s="259"/>
      <c r="H1744" s="259"/>
      <c r="I1744" s="259"/>
      <c r="J1744" s="259"/>
    </row>
    <row r="1745" spans="1:10">
      <c r="A1745" s="259"/>
      <c r="B1745" s="259"/>
      <c r="C1745" s="259"/>
      <c r="D1745" s="259"/>
      <c r="E1745" s="259"/>
      <c r="F1745" s="270"/>
      <c r="G1745" s="259"/>
      <c r="H1745" s="259"/>
      <c r="I1745" s="259"/>
      <c r="J1745" s="259"/>
    </row>
    <row r="1746" spans="1:10">
      <c r="A1746" s="259"/>
      <c r="B1746" s="259"/>
      <c r="C1746" s="259"/>
      <c r="D1746" s="259"/>
      <c r="E1746" s="259"/>
      <c r="F1746" s="270"/>
      <c r="G1746" s="259"/>
      <c r="H1746" s="259"/>
      <c r="I1746" s="259"/>
      <c r="J1746" s="259"/>
    </row>
    <row r="1747" spans="1:10">
      <c r="A1747" s="259"/>
      <c r="B1747" s="259"/>
      <c r="C1747" s="259"/>
      <c r="D1747" s="259"/>
      <c r="E1747" s="259"/>
      <c r="F1747" s="270"/>
      <c r="G1747" s="259"/>
      <c r="H1747" s="259"/>
      <c r="I1747" s="259"/>
      <c r="J1747" s="259"/>
    </row>
    <row r="1748" spans="1:10">
      <c r="A1748" s="259"/>
      <c r="B1748" s="259"/>
      <c r="C1748" s="259"/>
      <c r="D1748" s="259"/>
      <c r="E1748" s="259"/>
      <c r="F1748" s="270"/>
      <c r="G1748" s="259"/>
      <c r="H1748" s="259"/>
      <c r="I1748" s="259"/>
      <c r="J1748" s="259"/>
    </row>
    <row r="1749" spans="1:10">
      <c r="A1749" s="259"/>
      <c r="B1749" s="259"/>
      <c r="C1749" s="259"/>
      <c r="D1749" s="259"/>
      <c r="E1749" s="259"/>
      <c r="F1749" s="270"/>
      <c r="G1749" s="259"/>
      <c r="H1749" s="259"/>
      <c r="I1749" s="259"/>
      <c r="J1749" s="259"/>
    </row>
    <row r="1750" spans="1:10">
      <c r="A1750" s="259"/>
      <c r="B1750" s="259"/>
      <c r="C1750" s="259"/>
      <c r="D1750" s="259"/>
      <c r="E1750" s="259"/>
      <c r="F1750" s="270"/>
      <c r="G1750" s="259"/>
      <c r="H1750" s="259"/>
      <c r="I1750" s="259"/>
      <c r="J1750" s="259"/>
    </row>
    <row r="1751" spans="1:10">
      <c r="A1751" s="259"/>
      <c r="B1751" s="259"/>
      <c r="C1751" s="259"/>
      <c r="D1751" s="259"/>
      <c r="E1751" s="259"/>
      <c r="F1751" s="270"/>
      <c r="G1751" s="259"/>
      <c r="H1751" s="259"/>
      <c r="I1751" s="259"/>
      <c r="J1751" s="259"/>
    </row>
    <row r="1752" spans="1:10">
      <c r="A1752" s="259"/>
      <c r="B1752" s="259"/>
      <c r="C1752" s="259"/>
      <c r="D1752" s="259"/>
      <c r="E1752" s="259"/>
      <c r="F1752" s="270"/>
      <c r="G1752" s="259"/>
      <c r="H1752" s="259"/>
      <c r="I1752" s="259"/>
      <c r="J1752" s="259"/>
    </row>
    <row r="1753" spans="1:10">
      <c r="A1753" s="259"/>
      <c r="B1753" s="259"/>
      <c r="C1753" s="259"/>
      <c r="D1753" s="259"/>
      <c r="E1753" s="259"/>
      <c r="F1753" s="270"/>
      <c r="G1753" s="259"/>
      <c r="H1753" s="259"/>
      <c r="I1753" s="259"/>
      <c r="J1753" s="259"/>
    </row>
    <row r="1754" spans="1:10">
      <c r="A1754" s="259"/>
      <c r="B1754" s="259"/>
      <c r="C1754" s="259"/>
      <c r="D1754" s="259"/>
      <c r="E1754" s="259"/>
      <c r="F1754" s="270"/>
      <c r="G1754" s="259"/>
      <c r="H1754" s="259"/>
      <c r="I1754" s="259"/>
      <c r="J1754" s="259"/>
    </row>
    <row r="1755" spans="1:10">
      <c r="A1755" s="259"/>
      <c r="B1755" s="259"/>
      <c r="C1755" s="259"/>
      <c r="D1755" s="259"/>
      <c r="E1755" s="259"/>
      <c r="F1755" s="270"/>
      <c r="G1755" s="259"/>
      <c r="H1755" s="259"/>
      <c r="I1755" s="259"/>
      <c r="J1755" s="259"/>
    </row>
    <row r="1756" spans="1:10">
      <c r="A1756" s="259"/>
      <c r="B1756" s="259"/>
      <c r="C1756" s="259"/>
      <c r="D1756" s="259"/>
      <c r="E1756" s="259"/>
      <c r="F1756" s="270"/>
      <c r="G1756" s="259"/>
      <c r="H1756" s="259"/>
      <c r="I1756" s="259"/>
      <c r="J1756" s="259"/>
    </row>
    <row r="1757" spans="1:10">
      <c r="A1757" s="259"/>
      <c r="B1757" s="259"/>
      <c r="C1757" s="259"/>
      <c r="D1757" s="259"/>
      <c r="E1757" s="259"/>
      <c r="F1757" s="270"/>
      <c r="G1757" s="259"/>
      <c r="H1757" s="259"/>
      <c r="I1757" s="259"/>
      <c r="J1757" s="259"/>
    </row>
    <row r="1758" spans="1:10">
      <c r="A1758" s="259"/>
      <c r="B1758" s="259"/>
      <c r="C1758" s="259"/>
      <c r="D1758" s="259"/>
      <c r="E1758" s="259"/>
      <c r="F1758" s="270"/>
      <c r="G1758" s="259"/>
      <c r="H1758" s="259"/>
      <c r="I1758" s="259"/>
      <c r="J1758" s="259"/>
    </row>
    <row r="1759" spans="1:10">
      <c r="A1759" s="259"/>
      <c r="B1759" s="259"/>
      <c r="C1759" s="259"/>
      <c r="D1759" s="259"/>
      <c r="E1759" s="259"/>
      <c r="F1759" s="270"/>
      <c r="G1759" s="259"/>
      <c r="H1759" s="259"/>
      <c r="I1759" s="259"/>
      <c r="J1759" s="259"/>
    </row>
    <row r="1760" spans="1:10">
      <c r="A1760" s="259"/>
      <c r="B1760" s="259"/>
      <c r="C1760" s="259"/>
      <c r="D1760" s="259"/>
      <c r="E1760" s="259"/>
      <c r="F1760" s="270"/>
      <c r="G1760" s="259"/>
      <c r="H1760" s="259"/>
      <c r="I1760" s="259"/>
      <c r="J1760" s="259"/>
    </row>
    <row r="1761" spans="1:10">
      <c r="A1761" s="259"/>
      <c r="B1761" s="259"/>
      <c r="C1761" s="259"/>
      <c r="D1761" s="259"/>
      <c r="E1761" s="259"/>
      <c r="F1761" s="270"/>
      <c r="G1761" s="259"/>
      <c r="H1761" s="259"/>
      <c r="I1761" s="259"/>
      <c r="J1761" s="259"/>
    </row>
    <row r="1762" spans="1:10">
      <c r="A1762" s="259"/>
      <c r="B1762" s="259"/>
      <c r="C1762" s="259"/>
      <c r="D1762" s="259"/>
      <c r="E1762" s="259"/>
      <c r="F1762" s="270"/>
      <c r="G1762" s="259"/>
      <c r="H1762" s="259"/>
      <c r="I1762" s="259"/>
      <c r="J1762" s="259"/>
    </row>
    <row r="1763" spans="1:10">
      <c r="A1763" s="259"/>
      <c r="B1763" s="259"/>
      <c r="C1763" s="259"/>
      <c r="D1763" s="259"/>
      <c r="E1763" s="259"/>
      <c r="F1763" s="270"/>
      <c r="G1763" s="259"/>
      <c r="H1763" s="259"/>
      <c r="I1763" s="259"/>
      <c r="J1763" s="259"/>
    </row>
    <row r="1764" spans="1:10">
      <c r="A1764" s="259"/>
      <c r="B1764" s="259"/>
      <c r="C1764" s="259"/>
      <c r="D1764" s="259"/>
      <c r="E1764" s="259"/>
      <c r="F1764" s="270"/>
      <c r="G1764" s="259"/>
      <c r="H1764" s="259"/>
      <c r="I1764" s="259"/>
      <c r="J1764" s="259"/>
    </row>
    <row r="1765" spans="1:10">
      <c r="A1765" s="259"/>
      <c r="B1765" s="259"/>
      <c r="C1765" s="259"/>
      <c r="D1765" s="259"/>
      <c r="E1765" s="259"/>
      <c r="F1765" s="270"/>
      <c r="G1765" s="259"/>
      <c r="H1765" s="259"/>
      <c r="I1765" s="259"/>
      <c r="J1765" s="259"/>
    </row>
    <row r="1766" spans="1:10">
      <c r="A1766" s="259"/>
      <c r="B1766" s="259"/>
      <c r="C1766" s="259"/>
      <c r="D1766" s="259"/>
      <c r="E1766" s="259"/>
      <c r="F1766" s="270"/>
      <c r="G1766" s="259"/>
      <c r="H1766" s="259"/>
      <c r="I1766" s="259"/>
      <c r="J1766" s="259"/>
    </row>
    <row r="1767" spans="1:10">
      <c r="A1767" s="259"/>
      <c r="B1767" s="259"/>
      <c r="C1767" s="259"/>
      <c r="D1767" s="259"/>
      <c r="E1767" s="259"/>
      <c r="F1767" s="270"/>
      <c r="G1767" s="259"/>
      <c r="H1767" s="259"/>
      <c r="I1767" s="259"/>
      <c r="J1767" s="259"/>
    </row>
    <row r="1768" spans="1:10">
      <c r="A1768" s="259"/>
      <c r="B1768" s="259"/>
      <c r="C1768" s="259"/>
      <c r="D1768" s="259"/>
      <c r="E1768" s="259"/>
      <c r="F1768" s="270"/>
      <c r="G1768" s="259"/>
      <c r="H1768" s="259"/>
      <c r="I1768" s="259"/>
      <c r="J1768" s="259"/>
    </row>
    <row r="1769" spans="1:10">
      <c r="A1769" s="259"/>
      <c r="B1769" s="259"/>
      <c r="C1769" s="259"/>
      <c r="D1769" s="259"/>
      <c r="E1769" s="259"/>
      <c r="F1769" s="270"/>
      <c r="G1769" s="259"/>
      <c r="H1769" s="259"/>
      <c r="I1769" s="259"/>
      <c r="J1769" s="259"/>
    </row>
    <row r="1770" spans="1:10">
      <c r="A1770" s="259"/>
      <c r="B1770" s="259"/>
      <c r="C1770" s="259"/>
      <c r="D1770" s="259"/>
      <c r="E1770" s="259"/>
      <c r="F1770" s="270"/>
      <c r="G1770" s="259"/>
      <c r="H1770" s="259"/>
      <c r="I1770" s="259"/>
      <c r="J1770" s="259"/>
    </row>
    <row r="1771" spans="1:10">
      <c r="A1771" s="259"/>
      <c r="B1771" s="259"/>
      <c r="C1771" s="259"/>
      <c r="D1771" s="259"/>
      <c r="E1771" s="259"/>
      <c r="F1771" s="270"/>
      <c r="G1771" s="259"/>
      <c r="H1771" s="259"/>
      <c r="I1771" s="259"/>
      <c r="J1771" s="259"/>
    </row>
    <row r="1772" spans="1:10">
      <c r="A1772" s="259"/>
      <c r="B1772" s="259"/>
      <c r="C1772" s="259"/>
      <c r="D1772" s="259"/>
      <c r="E1772" s="259"/>
      <c r="F1772" s="270"/>
      <c r="G1772" s="259"/>
      <c r="H1772" s="259"/>
      <c r="I1772" s="259"/>
      <c r="J1772" s="259"/>
    </row>
    <row r="1773" spans="1:10">
      <c r="A1773" s="259"/>
      <c r="B1773" s="259"/>
      <c r="C1773" s="259"/>
      <c r="D1773" s="259"/>
      <c r="E1773" s="259"/>
      <c r="F1773" s="270"/>
      <c r="G1773" s="259"/>
      <c r="H1773" s="259"/>
      <c r="I1773" s="259"/>
      <c r="J1773" s="259"/>
    </row>
    <row r="1774" spans="1:10">
      <c r="A1774" s="259"/>
      <c r="B1774" s="259"/>
      <c r="C1774" s="259"/>
      <c r="D1774" s="259"/>
      <c r="E1774" s="259"/>
      <c r="F1774" s="270"/>
      <c r="G1774" s="259"/>
      <c r="H1774" s="259"/>
      <c r="I1774" s="259"/>
      <c r="J1774" s="259"/>
    </row>
    <row r="1775" spans="1:10">
      <c r="A1775" s="259"/>
      <c r="B1775" s="259"/>
      <c r="C1775" s="259"/>
      <c r="D1775" s="259"/>
      <c r="E1775" s="259"/>
      <c r="F1775" s="270"/>
      <c r="G1775" s="259"/>
      <c r="H1775" s="259"/>
      <c r="I1775" s="259"/>
      <c r="J1775" s="259"/>
    </row>
    <row r="1776" spans="1:10">
      <c r="A1776" s="259"/>
      <c r="B1776" s="259"/>
      <c r="C1776" s="259"/>
      <c r="D1776" s="259"/>
      <c r="E1776" s="259"/>
      <c r="F1776" s="270"/>
      <c r="G1776" s="259"/>
      <c r="H1776" s="259"/>
      <c r="I1776" s="259"/>
      <c r="J1776" s="259"/>
    </row>
    <row r="1777" spans="1:10">
      <c r="A1777" s="259"/>
      <c r="B1777" s="259"/>
      <c r="C1777" s="259"/>
      <c r="D1777" s="259"/>
      <c r="E1777" s="259"/>
      <c r="F1777" s="270"/>
      <c r="G1777" s="259"/>
      <c r="H1777" s="259"/>
      <c r="I1777" s="259"/>
      <c r="J1777" s="259"/>
    </row>
    <row r="1778" spans="1:10">
      <c r="A1778" s="259"/>
      <c r="B1778" s="259"/>
      <c r="C1778" s="259"/>
      <c r="D1778" s="259"/>
      <c r="E1778" s="259"/>
      <c r="F1778" s="270"/>
      <c r="G1778" s="259"/>
      <c r="H1778" s="259"/>
      <c r="I1778" s="259"/>
      <c r="J1778" s="259"/>
    </row>
    <row r="1779" spans="1:10">
      <c r="A1779" s="259"/>
      <c r="B1779" s="259"/>
      <c r="C1779" s="259"/>
      <c r="D1779" s="259"/>
      <c r="E1779" s="259"/>
      <c r="F1779" s="270"/>
      <c r="G1779" s="259"/>
      <c r="H1779" s="259"/>
      <c r="I1779" s="259"/>
      <c r="J1779" s="259"/>
    </row>
    <row r="1780" spans="1:10">
      <c r="A1780" s="259"/>
      <c r="B1780" s="259"/>
      <c r="C1780" s="259"/>
      <c r="D1780" s="259"/>
      <c r="E1780" s="259"/>
      <c r="F1780" s="270"/>
      <c r="G1780" s="259"/>
      <c r="H1780" s="259"/>
      <c r="I1780" s="259"/>
      <c r="J1780" s="259"/>
    </row>
    <row r="1781" spans="1:10">
      <c r="A1781" s="259"/>
      <c r="B1781" s="259"/>
      <c r="C1781" s="259"/>
      <c r="D1781" s="259"/>
      <c r="E1781" s="259"/>
      <c r="F1781" s="270"/>
      <c r="G1781" s="259"/>
      <c r="H1781" s="259"/>
      <c r="I1781" s="259"/>
      <c r="J1781" s="259"/>
    </row>
    <row r="1782" spans="1:10">
      <c r="A1782" s="259"/>
      <c r="B1782" s="259"/>
      <c r="C1782" s="259"/>
      <c r="D1782" s="259"/>
      <c r="E1782" s="259"/>
      <c r="F1782" s="270"/>
      <c r="G1782" s="259"/>
      <c r="H1782" s="259"/>
      <c r="I1782" s="259"/>
      <c r="J1782" s="259"/>
    </row>
    <row r="1783" spans="1:10">
      <c r="A1783" s="259"/>
      <c r="B1783" s="259"/>
      <c r="C1783" s="259"/>
      <c r="D1783" s="259"/>
      <c r="E1783" s="259"/>
      <c r="F1783" s="270"/>
      <c r="G1783" s="259"/>
      <c r="H1783" s="259"/>
      <c r="I1783" s="259"/>
      <c r="J1783" s="259"/>
    </row>
    <row r="1784" spans="1:10">
      <c r="A1784" s="259"/>
      <c r="B1784" s="259"/>
      <c r="C1784" s="259"/>
      <c r="D1784" s="259"/>
      <c r="E1784" s="259"/>
      <c r="F1784" s="270"/>
      <c r="G1784" s="259"/>
      <c r="H1784" s="259"/>
      <c r="I1784" s="259"/>
      <c r="J1784" s="259"/>
    </row>
    <row r="1785" spans="1:10">
      <c r="A1785" s="259"/>
      <c r="B1785" s="259"/>
      <c r="C1785" s="259"/>
      <c r="D1785" s="259"/>
      <c r="E1785" s="259"/>
      <c r="F1785" s="270"/>
      <c r="G1785" s="259"/>
      <c r="H1785" s="259"/>
      <c r="I1785" s="259"/>
      <c r="J1785" s="259"/>
    </row>
    <row r="1786" spans="1:10">
      <c r="A1786" s="259"/>
      <c r="B1786" s="259"/>
      <c r="C1786" s="259"/>
      <c r="D1786" s="259"/>
      <c r="E1786" s="259"/>
      <c r="F1786" s="270"/>
      <c r="G1786" s="259"/>
      <c r="H1786" s="259"/>
      <c r="I1786" s="259"/>
      <c r="J1786" s="259"/>
    </row>
    <row r="1787" spans="1:10">
      <c r="A1787" s="259"/>
      <c r="B1787" s="259"/>
      <c r="C1787" s="259"/>
      <c r="D1787" s="259"/>
      <c r="E1787" s="259"/>
      <c r="F1787" s="270"/>
      <c r="G1787" s="259"/>
      <c r="H1787" s="259"/>
      <c r="I1787" s="259"/>
      <c r="J1787" s="259"/>
    </row>
    <row r="1788" spans="1:10">
      <c r="A1788" s="259"/>
      <c r="B1788" s="259"/>
      <c r="C1788" s="259"/>
      <c r="D1788" s="259"/>
      <c r="E1788" s="259"/>
      <c r="F1788" s="270"/>
      <c r="G1788" s="259"/>
      <c r="H1788" s="259"/>
      <c r="I1788" s="259"/>
      <c r="J1788" s="259"/>
    </row>
    <row r="1789" spans="1:10">
      <c r="A1789" s="259"/>
      <c r="B1789" s="259"/>
      <c r="C1789" s="259"/>
      <c r="D1789" s="259"/>
      <c r="E1789" s="259"/>
      <c r="F1789" s="270"/>
      <c r="G1789" s="259"/>
      <c r="H1789" s="259"/>
      <c r="I1789" s="259"/>
      <c r="J1789" s="259"/>
    </row>
    <row r="1790" spans="1:10">
      <c r="A1790" s="259"/>
      <c r="B1790" s="259"/>
      <c r="C1790" s="259"/>
      <c r="D1790" s="259"/>
      <c r="E1790" s="259"/>
      <c r="F1790" s="270"/>
      <c r="G1790" s="259"/>
      <c r="H1790" s="259"/>
      <c r="I1790" s="259"/>
      <c r="J1790" s="259"/>
    </row>
    <row r="1791" spans="1:10">
      <c r="A1791" s="259"/>
      <c r="B1791" s="259"/>
      <c r="C1791" s="259"/>
      <c r="D1791" s="259"/>
      <c r="E1791" s="259"/>
      <c r="F1791" s="270"/>
      <c r="G1791" s="259"/>
      <c r="H1791" s="259"/>
      <c r="I1791" s="259"/>
      <c r="J1791" s="259"/>
    </row>
    <row r="1792" spans="1:10">
      <c r="A1792" s="259"/>
      <c r="B1792" s="259"/>
      <c r="C1792" s="259"/>
      <c r="D1792" s="259"/>
      <c r="E1792" s="259"/>
      <c r="F1792" s="270"/>
      <c r="G1792" s="259"/>
      <c r="H1792" s="259"/>
      <c r="I1792" s="259"/>
      <c r="J1792" s="259"/>
    </row>
    <row r="1793" spans="1:10">
      <c r="A1793" s="259"/>
      <c r="B1793" s="259"/>
      <c r="C1793" s="259"/>
      <c r="D1793" s="259"/>
      <c r="E1793" s="259"/>
      <c r="F1793" s="270"/>
      <c r="G1793" s="259"/>
      <c r="H1793" s="259"/>
      <c r="I1793" s="259"/>
      <c r="J1793" s="259"/>
    </row>
    <row r="1794" spans="1:10">
      <c r="A1794" s="259"/>
      <c r="B1794" s="259"/>
      <c r="C1794" s="259"/>
      <c r="D1794" s="259"/>
      <c r="E1794" s="259"/>
      <c r="F1794" s="270"/>
      <c r="G1794" s="259"/>
      <c r="H1794" s="259"/>
      <c r="I1794" s="259"/>
      <c r="J1794" s="259"/>
    </row>
    <row r="1795" spans="1:10">
      <c r="A1795" s="259"/>
      <c r="B1795" s="259"/>
      <c r="C1795" s="259"/>
      <c r="D1795" s="259"/>
      <c r="E1795" s="259"/>
      <c r="F1795" s="270"/>
      <c r="G1795" s="259"/>
      <c r="H1795" s="259"/>
      <c r="I1795" s="259"/>
      <c r="J1795" s="259"/>
    </row>
    <row r="1796" spans="1:10">
      <c r="A1796" s="259"/>
      <c r="B1796" s="259"/>
      <c r="C1796" s="259"/>
      <c r="D1796" s="259"/>
      <c r="E1796" s="259"/>
      <c r="F1796" s="270"/>
      <c r="G1796" s="259"/>
      <c r="H1796" s="259"/>
      <c r="I1796" s="259"/>
      <c r="J1796" s="259"/>
    </row>
    <row r="1797" spans="1:10">
      <c r="A1797" s="259"/>
      <c r="B1797" s="259"/>
      <c r="C1797" s="259"/>
      <c r="D1797" s="259"/>
      <c r="E1797" s="259"/>
      <c r="F1797" s="270"/>
      <c r="G1797" s="259"/>
      <c r="H1797" s="259"/>
      <c r="I1797" s="259"/>
      <c r="J1797" s="259"/>
    </row>
    <row r="1798" spans="1:10">
      <c r="A1798" s="259"/>
      <c r="B1798" s="259"/>
      <c r="C1798" s="259"/>
      <c r="D1798" s="259"/>
      <c r="E1798" s="259"/>
      <c r="F1798" s="270"/>
      <c r="G1798" s="259"/>
      <c r="H1798" s="259"/>
      <c r="I1798" s="259"/>
      <c r="J1798" s="259"/>
    </row>
    <row r="1799" spans="1:10">
      <c r="A1799" s="259"/>
      <c r="B1799" s="259"/>
      <c r="C1799" s="259"/>
      <c r="D1799" s="259"/>
      <c r="E1799" s="259"/>
      <c r="F1799" s="270"/>
      <c r="G1799" s="259"/>
      <c r="H1799" s="259"/>
      <c r="I1799" s="259"/>
      <c r="J1799" s="259"/>
    </row>
    <row r="1800" spans="1:10">
      <c r="A1800" s="259"/>
      <c r="B1800" s="259"/>
      <c r="C1800" s="259"/>
      <c r="D1800" s="259"/>
      <c r="E1800" s="259"/>
      <c r="F1800" s="270"/>
      <c r="G1800" s="259"/>
      <c r="H1800" s="259"/>
      <c r="I1800" s="259"/>
      <c r="J1800" s="259"/>
    </row>
    <row r="1801" spans="1:10">
      <c r="A1801" s="259"/>
      <c r="B1801" s="259"/>
      <c r="C1801" s="259"/>
      <c r="D1801" s="259"/>
      <c r="E1801" s="259"/>
      <c r="F1801" s="270"/>
      <c r="G1801" s="259"/>
      <c r="H1801" s="259"/>
      <c r="I1801" s="259"/>
      <c r="J1801" s="259"/>
    </row>
    <row r="1802" spans="1:10">
      <c r="A1802" s="259"/>
      <c r="B1802" s="259"/>
      <c r="C1802" s="259"/>
      <c r="D1802" s="259"/>
      <c r="E1802" s="259"/>
      <c r="F1802" s="270"/>
      <c r="G1802" s="259"/>
      <c r="H1802" s="259"/>
      <c r="I1802" s="259"/>
      <c r="J1802" s="259"/>
    </row>
    <row r="1803" spans="1:10">
      <c r="A1803" s="259"/>
      <c r="B1803" s="259"/>
      <c r="C1803" s="259"/>
      <c r="D1803" s="259"/>
      <c r="E1803" s="259"/>
      <c r="F1803" s="270"/>
      <c r="G1803" s="259"/>
      <c r="H1803" s="259"/>
      <c r="I1803" s="259"/>
      <c r="J1803" s="259"/>
    </row>
    <row r="1804" spans="1:10">
      <c r="A1804" s="259"/>
      <c r="B1804" s="259"/>
      <c r="C1804" s="259"/>
      <c r="D1804" s="259"/>
      <c r="E1804" s="259"/>
      <c r="F1804" s="270"/>
      <c r="G1804" s="259"/>
      <c r="H1804" s="259"/>
      <c r="I1804" s="259"/>
      <c r="J1804" s="259"/>
    </row>
    <row r="1805" spans="1:10">
      <c r="A1805" s="259"/>
      <c r="B1805" s="259"/>
      <c r="C1805" s="259"/>
      <c r="D1805" s="259"/>
      <c r="E1805" s="259"/>
      <c r="F1805" s="270"/>
      <c r="G1805" s="259"/>
      <c r="H1805" s="259"/>
      <c r="I1805" s="259"/>
      <c r="J1805" s="259"/>
    </row>
    <row r="1806" spans="1:10">
      <c r="A1806" s="259"/>
      <c r="B1806" s="259"/>
      <c r="C1806" s="259"/>
      <c r="D1806" s="259"/>
      <c r="E1806" s="259"/>
      <c r="F1806" s="270"/>
      <c r="G1806" s="259"/>
      <c r="H1806" s="259"/>
      <c r="I1806" s="259"/>
      <c r="J1806" s="259"/>
    </row>
    <row r="1807" spans="1:10">
      <c r="A1807" s="259"/>
      <c r="B1807" s="259"/>
      <c r="C1807" s="259"/>
      <c r="D1807" s="259"/>
      <c r="E1807" s="259"/>
      <c r="F1807" s="270"/>
      <c r="G1807" s="259"/>
      <c r="H1807" s="259"/>
      <c r="I1807" s="259"/>
      <c r="J1807" s="259"/>
    </row>
    <row r="1808" spans="1:10">
      <c r="A1808" s="259"/>
      <c r="B1808" s="259"/>
      <c r="C1808" s="259"/>
      <c r="D1808" s="259"/>
      <c r="E1808" s="259"/>
      <c r="F1808" s="270"/>
      <c r="G1808" s="259"/>
      <c r="H1808" s="259"/>
      <c r="I1808" s="259"/>
      <c r="J1808" s="259"/>
    </row>
    <row r="1809" spans="1:10">
      <c r="A1809" s="259"/>
      <c r="B1809" s="259"/>
      <c r="C1809" s="259"/>
      <c r="D1809" s="259"/>
      <c r="E1809" s="259"/>
      <c r="F1809" s="270"/>
      <c r="G1809" s="259"/>
      <c r="H1809" s="259"/>
      <c r="I1809" s="259"/>
      <c r="J1809" s="259"/>
    </row>
    <row r="1810" spans="1:10">
      <c r="A1810" s="259"/>
      <c r="B1810" s="259"/>
      <c r="C1810" s="259"/>
      <c r="D1810" s="259"/>
      <c r="E1810" s="259"/>
      <c r="F1810" s="270"/>
      <c r="G1810" s="259"/>
      <c r="H1810" s="259"/>
      <c r="I1810" s="259"/>
      <c r="J1810" s="259"/>
    </row>
    <row r="1811" spans="1:10">
      <c r="A1811" s="259"/>
      <c r="B1811" s="259"/>
      <c r="C1811" s="259"/>
      <c r="D1811" s="259"/>
      <c r="E1811" s="259"/>
      <c r="F1811" s="270"/>
      <c r="G1811" s="259"/>
      <c r="H1811" s="259"/>
      <c r="I1811" s="259"/>
      <c r="J1811" s="259"/>
    </row>
    <row r="1812" spans="1:10">
      <c r="A1812" s="259"/>
      <c r="B1812" s="259"/>
      <c r="C1812" s="259"/>
      <c r="D1812" s="259"/>
      <c r="E1812" s="259"/>
      <c r="F1812" s="270"/>
      <c r="G1812" s="259"/>
      <c r="H1812" s="259"/>
      <c r="I1812" s="259"/>
      <c r="J1812" s="259"/>
    </row>
    <row r="1813" spans="1:10">
      <c r="A1813" s="259"/>
      <c r="B1813" s="259"/>
      <c r="C1813" s="259"/>
      <c r="D1813" s="259"/>
      <c r="E1813" s="259"/>
      <c r="F1813" s="270"/>
      <c r="G1813" s="259"/>
      <c r="H1813" s="259"/>
      <c r="I1813" s="259"/>
      <c r="J1813" s="259"/>
    </row>
    <row r="1814" spans="1:10">
      <c r="A1814" s="259"/>
      <c r="B1814" s="259"/>
      <c r="C1814" s="259"/>
      <c r="D1814" s="259"/>
      <c r="E1814" s="259"/>
      <c r="F1814" s="270"/>
      <c r="G1814" s="259"/>
      <c r="H1814" s="259"/>
      <c r="I1814" s="259"/>
      <c r="J1814" s="259"/>
    </row>
    <row r="1815" spans="1:10">
      <c r="A1815" s="259"/>
      <c r="B1815" s="259"/>
      <c r="C1815" s="259"/>
      <c r="D1815" s="259"/>
      <c r="E1815" s="259"/>
      <c r="F1815" s="270"/>
      <c r="G1815" s="259"/>
      <c r="H1815" s="259"/>
      <c r="I1815" s="259"/>
      <c r="J1815" s="259"/>
    </row>
    <row r="1816" spans="1:10">
      <c r="A1816" s="259"/>
      <c r="B1816" s="259"/>
      <c r="C1816" s="259"/>
      <c r="D1816" s="259"/>
      <c r="E1816" s="259"/>
      <c r="F1816" s="270"/>
      <c r="G1816" s="259"/>
      <c r="H1816" s="259"/>
      <c r="I1816" s="259"/>
      <c r="J1816" s="259"/>
    </row>
    <row r="1817" spans="1:10">
      <c r="A1817" s="259"/>
      <c r="B1817" s="259"/>
      <c r="C1817" s="259"/>
      <c r="D1817" s="259"/>
      <c r="E1817" s="259"/>
      <c r="F1817" s="270"/>
      <c r="G1817" s="259"/>
      <c r="H1817" s="259"/>
      <c r="I1817" s="259"/>
      <c r="J1817" s="259"/>
    </row>
    <row r="1818" spans="1:10">
      <c r="A1818" s="259"/>
      <c r="B1818" s="259"/>
      <c r="C1818" s="259"/>
      <c r="D1818" s="259"/>
      <c r="E1818" s="259"/>
      <c r="F1818" s="270"/>
      <c r="G1818" s="259"/>
      <c r="H1818" s="259"/>
      <c r="I1818" s="259"/>
      <c r="J1818" s="259"/>
    </row>
    <row r="1819" spans="1:10">
      <c r="A1819" s="259"/>
      <c r="B1819" s="259"/>
      <c r="C1819" s="259"/>
      <c r="D1819" s="259"/>
      <c r="E1819" s="259"/>
      <c r="F1819" s="270"/>
      <c r="G1819" s="259"/>
      <c r="H1819" s="259"/>
      <c r="I1819" s="259"/>
      <c r="J1819" s="259"/>
    </row>
    <row r="1820" spans="1:10">
      <c r="A1820" s="259"/>
      <c r="B1820" s="259"/>
      <c r="C1820" s="259"/>
      <c r="D1820" s="259"/>
      <c r="E1820" s="259"/>
      <c r="F1820" s="270"/>
      <c r="G1820" s="259"/>
      <c r="H1820" s="259"/>
      <c r="I1820" s="259"/>
      <c r="J1820" s="259"/>
    </row>
    <row r="1821" spans="1:10">
      <c r="A1821" s="259"/>
      <c r="B1821" s="259"/>
      <c r="C1821" s="259"/>
      <c r="D1821" s="259"/>
      <c r="E1821" s="259"/>
      <c r="F1821" s="270"/>
      <c r="G1821" s="259"/>
      <c r="H1821" s="259"/>
      <c r="I1821" s="259"/>
      <c r="J1821" s="259"/>
    </row>
    <row r="1822" spans="1:10">
      <c r="A1822" s="259"/>
      <c r="B1822" s="259"/>
      <c r="C1822" s="259"/>
      <c r="D1822" s="259"/>
      <c r="E1822" s="259"/>
      <c r="F1822" s="270"/>
      <c r="G1822" s="259"/>
      <c r="H1822" s="259"/>
      <c r="I1822" s="259"/>
      <c r="J1822" s="259"/>
    </row>
    <row r="1823" spans="1:10">
      <c r="A1823" s="259"/>
      <c r="B1823" s="259"/>
      <c r="C1823" s="259"/>
      <c r="D1823" s="259"/>
      <c r="E1823" s="259"/>
      <c r="F1823" s="270"/>
      <c r="G1823" s="259"/>
      <c r="H1823" s="259"/>
      <c r="I1823" s="259"/>
      <c r="J1823" s="259"/>
    </row>
    <row r="1824" spans="1:10">
      <c r="A1824" s="259"/>
      <c r="B1824" s="259"/>
      <c r="C1824" s="259"/>
      <c r="D1824" s="259"/>
      <c r="E1824" s="259"/>
      <c r="F1824" s="270"/>
      <c r="G1824" s="259"/>
      <c r="H1824" s="259"/>
      <c r="I1824" s="259"/>
      <c r="J1824" s="259"/>
    </row>
    <row r="1825" spans="1:10">
      <c r="A1825" s="259"/>
      <c r="B1825" s="259"/>
      <c r="C1825" s="259"/>
      <c r="D1825" s="259"/>
      <c r="E1825" s="259"/>
      <c r="F1825" s="270"/>
      <c r="G1825" s="259"/>
      <c r="H1825" s="259"/>
      <c r="I1825" s="259"/>
      <c r="J1825" s="259"/>
    </row>
    <row r="1826" spans="1:10">
      <c r="A1826" s="259"/>
      <c r="B1826" s="259"/>
      <c r="C1826" s="259"/>
      <c r="D1826" s="259"/>
      <c r="E1826" s="259"/>
      <c r="F1826" s="270"/>
      <c r="G1826" s="259"/>
      <c r="H1826" s="259"/>
      <c r="I1826" s="259"/>
      <c r="J1826" s="259"/>
    </row>
    <row r="1827" spans="1:10">
      <c r="A1827" s="259"/>
      <c r="B1827" s="259"/>
      <c r="C1827" s="259"/>
      <c r="D1827" s="259"/>
      <c r="E1827" s="259"/>
      <c r="F1827" s="270"/>
      <c r="G1827" s="259"/>
      <c r="H1827" s="259"/>
      <c r="I1827" s="259"/>
      <c r="J1827" s="259"/>
    </row>
    <row r="1828" spans="1:10">
      <c r="A1828" s="259"/>
      <c r="B1828" s="259"/>
      <c r="C1828" s="259"/>
      <c r="D1828" s="259"/>
      <c r="E1828" s="259"/>
      <c r="F1828" s="270"/>
      <c r="G1828" s="259"/>
      <c r="H1828" s="259"/>
      <c r="I1828" s="259"/>
      <c r="J1828" s="259"/>
    </row>
    <row r="1829" spans="1:10">
      <c r="A1829" s="259"/>
      <c r="B1829" s="259"/>
      <c r="C1829" s="259"/>
      <c r="D1829" s="259"/>
      <c r="E1829" s="259"/>
      <c r="F1829" s="270"/>
      <c r="G1829" s="259"/>
      <c r="H1829" s="259"/>
      <c r="I1829" s="259"/>
      <c r="J1829" s="259"/>
    </row>
    <row r="1830" spans="1:10">
      <c r="A1830" s="259"/>
      <c r="B1830" s="259"/>
      <c r="C1830" s="259"/>
      <c r="D1830" s="259"/>
      <c r="E1830" s="259"/>
      <c r="F1830" s="270"/>
      <c r="G1830" s="259"/>
      <c r="H1830" s="259"/>
      <c r="I1830" s="259"/>
      <c r="J1830" s="259"/>
    </row>
    <row r="1831" spans="1:10">
      <c r="A1831" s="259"/>
      <c r="B1831" s="259"/>
      <c r="C1831" s="259"/>
      <c r="D1831" s="259"/>
      <c r="E1831" s="259"/>
      <c r="F1831" s="270"/>
      <c r="G1831" s="259"/>
      <c r="H1831" s="259"/>
      <c r="I1831" s="259"/>
      <c r="J1831" s="259"/>
    </row>
    <row r="1832" spans="1:10">
      <c r="A1832" s="259"/>
      <c r="B1832" s="259"/>
      <c r="C1832" s="259"/>
      <c r="D1832" s="259"/>
      <c r="E1832" s="259"/>
      <c r="F1832" s="270"/>
      <c r="G1832" s="259"/>
      <c r="H1832" s="259"/>
      <c r="I1832" s="259"/>
      <c r="J1832" s="259"/>
    </row>
    <row r="1833" spans="1:10">
      <c r="A1833" s="259"/>
      <c r="B1833" s="259"/>
      <c r="C1833" s="259"/>
      <c r="D1833" s="259"/>
      <c r="E1833" s="259"/>
      <c r="F1833" s="270"/>
      <c r="G1833" s="259"/>
      <c r="H1833" s="259"/>
      <c r="I1833" s="259"/>
      <c r="J1833" s="259"/>
    </row>
    <row r="1834" spans="1:10">
      <c r="A1834" s="259"/>
      <c r="B1834" s="259"/>
      <c r="C1834" s="259"/>
      <c r="D1834" s="259"/>
      <c r="E1834" s="259"/>
      <c r="F1834" s="270"/>
      <c r="G1834" s="259"/>
      <c r="H1834" s="259"/>
      <c r="I1834" s="259"/>
      <c r="J1834" s="259"/>
    </row>
    <row r="1835" spans="1:10">
      <c r="A1835" s="259"/>
      <c r="B1835" s="259"/>
      <c r="C1835" s="259"/>
      <c r="D1835" s="259"/>
      <c r="E1835" s="259"/>
      <c r="F1835" s="270"/>
      <c r="G1835" s="259"/>
      <c r="H1835" s="259"/>
      <c r="I1835" s="259"/>
      <c r="J1835" s="259"/>
    </row>
    <row r="1836" spans="1:10">
      <c r="A1836" s="259"/>
      <c r="B1836" s="259"/>
      <c r="C1836" s="259"/>
      <c r="D1836" s="259"/>
      <c r="E1836" s="259"/>
      <c r="F1836" s="270"/>
      <c r="G1836" s="259"/>
      <c r="H1836" s="259"/>
      <c r="I1836" s="259"/>
      <c r="J1836" s="259"/>
    </row>
    <row r="1837" spans="1:10">
      <c r="A1837" s="259"/>
      <c r="B1837" s="259"/>
      <c r="C1837" s="259"/>
      <c r="D1837" s="259"/>
      <c r="E1837" s="259"/>
      <c r="F1837" s="270"/>
      <c r="G1837" s="259"/>
      <c r="H1837" s="259"/>
      <c r="I1837" s="259"/>
      <c r="J1837" s="259"/>
    </row>
    <row r="1838" spans="1:10">
      <c r="A1838" s="259"/>
      <c r="B1838" s="259"/>
      <c r="C1838" s="259"/>
      <c r="D1838" s="259"/>
      <c r="E1838" s="259"/>
      <c r="F1838" s="270"/>
      <c r="G1838" s="259"/>
      <c r="H1838" s="259"/>
      <c r="I1838" s="259"/>
      <c r="J1838" s="259"/>
    </row>
    <row r="1839" spans="1:10">
      <c r="A1839" s="259"/>
      <c r="B1839" s="259"/>
      <c r="C1839" s="259"/>
      <c r="D1839" s="259"/>
      <c r="E1839" s="259"/>
      <c r="F1839" s="270"/>
      <c r="G1839" s="259"/>
      <c r="H1839" s="259"/>
      <c r="I1839" s="259"/>
      <c r="J1839" s="259"/>
    </row>
    <row r="1840" spans="1:10">
      <c r="A1840" s="259"/>
      <c r="B1840" s="259"/>
      <c r="C1840" s="259"/>
      <c r="D1840" s="259"/>
      <c r="E1840" s="259"/>
      <c r="F1840" s="270"/>
      <c r="G1840" s="259"/>
      <c r="H1840" s="259"/>
      <c r="I1840" s="259"/>
      <c r="J1840" s="259"/>
    </row>
    <row r="1841" spans="1:10">
      <c r="A1841" s="259"/>
      <c r="B1841" s="259"/>
      <c r="C1841" s="259"/>
      <c r="D1841" s="259"/>
      <c r="E1841" s="259"/>
      <c r="F1841" s="270"/>
      <c r="G1841" s="259"/>
      <c r="H1841" s="259"/>
      <c r="I1841" s="259"/>
      <c r="J1841" s="259"/>
    </row>
    <row r="1842" spans="1:10">
      <c r="A1842" s="259"/>
      <c r="B1842" s="259"/>
      <c r="C1842" s="259"/>
      <c r="D1842" s="259"/>
      <c r="E1842" s="259"/>
      <c r="F1842" s="270"/>
      <c r="G1842" s="259"/>
      <c r="H1842" s="259"/>
      <c r="I1842" s="259"/>
      <c r="J1842" s="259"/>
    </row>
    <row r="1843" spans="1:10">
      <c r="A1843" s="259"/>
      <c r="B1843" s="259"/>
      <c r="C1843" s="259"/>
      <c r="D1843" s="259"/>
      <c r="E1843" s="259"/>
      <c r="F1843" s="270"/>
      <c r="G1843" s="259"/>
      <c r="H1843" s="259"/>
      <c r="I1843" s="259"/>
      <c r="J1843" s="259"/>
    </row>
    <row r="1844" spans="1:10">
      <c r="A1844" s="259"/>
      <c r="B1844" s="259"/>
      <c r="C1844" s="259"/>
      <c r="D1844" s="259"/>
      <c r="E1844" s="259"/>
      <c r="F1844" s="270"/>
      <c r="G1844" s="259"/>
      <c r="H1844" s="259"/>
      <c r="I1844" s="259"/>
      <c r="J1844" s="259"/>
    </row>
    <row r="1845" spans="1:10">
      <c r="A1845" s="259"/>
      <c r="B1845" s="259"/>
      <c r="C1845" s="259"/>
      <c r="D1845" s="259"/>
      <c r="E1845" s="259"/>
      <c r="F1845" s="270"/>
      <c r="G1845" s="259"/>
      <c r="H1845" s="259"/>
      <c r="I1845" s="259"/>
      <c r="J1845" s="259"/>
    </row>
    <row r="1846" spans="1:10">
      <c r="A1846" s="259"/>
      <c r="B1846" s="259"/>
      <c r="C1846" s="259"/>
      <c r="D1846" s="259"/>
      <c r="E1846" s="259"/>
      <c r="F1846" s="270"/>
      <c r="G1846" s="259"/>
      <c r="H1846" s="259"/>
      <c r="I1846" s="259"/>
      <c r="J1846" s="259"/>
    </row>
    <row r="1847" spans="1:10">
      <c r="A1847" s="259"/>
      <c r="B1847" s="259"/>
      <c r="C1847" s="259"/>
      <c r="D1847" s="259"/>
      <c r="E1847" s="259"/>
      <c r="F1847" s="270"/>
      <c r="G1847" s="259"/>
      <c r="H1847" s="259"/>
      <c r="I1847" s="259"/>
      <c r="J1847" s="259"/>
    </row>
    <row r="1848" spans="1:10">
      <c r="A1848" s="259"/>
      <c r="B1848" s="259"/>
      <c r="C1848" s="259"/>
      <c r="D1848" s="259"/>
      <c r="E1848" s="259"/>
      <c r="F1848" s="270"/>
      <c r="G1848" s="259"/>
      <c r="H1848" s="259"/>
      <c r="I1848" s="259"/>
      <c r="J1848" s="259"/>
    </row>
    <row r="1849" spans="1:10">
      <c r="A1849" s="259"/>
      <c r="B1849" s="259"/>
      <c r="C1849" s="259"/>
      <c r="D1849" s="259"/>
      <c r="E1849" s="259"/>
      <c r="F1849" s="270"/>
      <c r="G1849" s="259"/>
      <c r="H1849" s="259"/>
      <c r="I1849" s="259"/>
      <c r="J1849" s="259"/>
    </row>
    <row r="1850" spans="1:10">
      <c r="A1850" s="259"/>
      <c r="B1850" s="259"/>
      <c r="C1850" s="259"/>
      <c r="D1850" s="259"/>
      <c r="E1850" s="259"/>
      <c r="F1850" s="270"/>
      <c r="G1850" s="259"/>
      <c r="H1850" s="259"/>
      <c r="I1850" s="259"/>
      <c r="J1850" s="259"/>
    </row>
    <row r="1851" spans="1:10">
      <c r="A1851" s="259"/>
      <c r="B1851" s="259"/>
      <c r="C1851" s="259"/>
      <c r="D1851" s="259"/>
      <c r="E1851" s="259"/>
      <c r="F1851" s="270"/>
      <c r="G1851" s="259"/>
      <c r="H1851" s="259"/>
      <c r="I1851" s="259"/>
      <c r="J1851" s="259"/>
    </row>
    <row r="1852" spans="1:10">
      <c r="A1852" s="259"/>
      <c r="B1852" s="259"/>
      <c r="C1852" s="259"/>
      <c r="D1852" s="259"/>
      <c r="E1852" s="259"/>
      <c r="F1852" s="270"/>
      <c r="G1852" s="259"/>
      <c r="H1852" s="259"/>
      <c r="I1852" s="259"/>
      <c r="J1852" s="259"/>
    </row>
    <row r="1853" spans="1:10">
      <c r="A1853" s="259"/>
      <c r="B1853" s="259"/>
      <c r="C1853" s="259"/>
      <c r="D1853" s="259"/>
      <c r="E1853" s="259"/>
      <c r="F1853" s="270"/>
      <c r="G1853" s="259"/>
      <c r="H1853" s="259"/>
      <c r="I1853" s="259"/>
      <c r="J1853" s="259"/>
    </row>
    <row r="1854" spans="1:10">
      <c r="A1854" s="259"/>
      <c r="B1854" s="259"/>
      <c r="C1854" s="259"/>
      <c r="D1854" s="259"/>
      <c r="E1854" s="259"/>
      <c r="F1854" s="270"/>
      <c r="G1854" s="259"/>
      <c r="H1854" s="259"/>
      <c r="I1854" s="259"/>
      <c r="J1854" s="259"/>
    </row>
    <row r="1855" spans="1:10">
      <c r="A1855" s="259"/>
      <c r="B1855" s="259"/>
      <c r="C1855" s="259"/>
      <c r="D1855" s="259"/>
      <c r="E1855" s="259"/>
      <c r="F1855" s="270"/>
      <c r="G1855" s="259"/>
      <c r="H1855" s="259"/>
      <c r="I1855" s="259"/>
      <c r="J1855" s="259"/>
    </row>
    <row r="1856" spans="1:10">
      <c r="A1856" s="259"/>
      <c r="B1856" s="259"/>
      <c r="C1856" s="259"/>
      <c r="D1856" s="259"/>
      <c r="E1856" s="259"/>
      <c r="F1856" s="270"/>
      <c r="G1856" s="259"/>
      <c r="H1856" s="259"/>
      <c r="I1856" s="259"/>
      <c r="J1856" s="259"/>
    </row>
    <row r="1857" spans="1:10">
      <c r="A1857" s="259"/>
      <c r="B1857" s="259"/>
      <c r="C1857" s="259"/>
      <c r="D1857" s="259"/>
      <c r="E1857" s="259"/>
      <c r="F1857" s="270"/>
      <c r="G1857" s="259"/>
      <c r="H1857" s="259"/>
      <c r="I1857" s="259"/>
      <c r="J1857" s="259"/>
    </row>
    <row r="1858" spans="1:10">
      <c r="A1858" s="259"/>
      <c r="B1858" s="259"/>
      <c r="C1858" s="259"/>
      <c r="D1858" s="259"/>
      <c r="E1858" s="259"/>
      <c r="F1858" s="270"/>
      <c r="G1858" s="259"/>
      <c r="H1858" s="259"/>
      <c r="I1858" s="259"/>
      <c r="J1858" s="259"/>
    </row>
    <row r="1859" spans="1:10">
      <c r="A1859" s="259"/>
      <c r="B1859" s="259"/>
      <c r="C1859" s="259"/>
      <c r="D1859" s="259"/>
      <c r="E1859" s="259"/>
      <c r="F1859" s="270"/>
      <c r="G1859" s="259"/>
      <c r="H1859" s="259"/>
      <c r="I1859" s="259"/>
      <c r="J1859" s="259"/>
    </row>
    <row r="1860" spans="1:10">
      <c r="A1860" s="259"/>
      <c r="B1860" s="259"/>
      <c r="C1860" s="259"/>
      <c r="D1860" s="259"/>
      <c r="E1860" s="259"/>
      <c r="F1860" s="270"/>
      <c r="G1860" s="259"/>
      <c r="H1860" s="259"/>
      <c r="I1860" s="259"/>
      <c r="J1860" s="259"/>
    </row>
    <row r="1861" spans="1:10">
      <c r="A1861" s="259"/>
      <c r="B1861" s="259"/>
      <c r="C1861" s="259"/>
      <c r="D1861" s="259"/>
      <c r="E1861" s="259"/>
      <c r="F1861" s="270"/>
      <c r="G1861" s="259"/>
      <c r="H1861" s="259"/>
      <c r="I1861" s="259"/>
      <c r="J1861" s="259"/>
    </row>
    <row r="1862" spans="1:10">
      <c r="A1862" s="259"/>
      <c r="B1862" s="259"/>
      <c r="C1862" s="259"/>
      <c r="D1862" s="259"/>
      <c r="E1862" s="259"/>
      <c r="F1862" s="270"/>
      <c r="G1862" s="259"/>
      <c r="H1862" s="259"/>
      <c r="I1862" s="259"/>
      <c r="J1862" s="259"/>
    </row>
    <row r="1863" spans="1:10">
      <c r="A1863" s="259"/>
      <c r="B1863" s="259"/>
      <c r="C1863" s="259"/>
      <c r="D1863" s="259"/>
      <c r="E1863" s="259"/>
      <c r="F1863" s="270"/>
      <c r="G1863" s="259"/>
      <c r="H1863" s="259"/>
      <c r="I1863" s="259"/>
      <c r="J1863" s="259"/>
    </row>
    <row r="1864" spans="1:10">
      <c r="A1864" s="259"/>
      <c r="B1864" s="259"/>
      <c r="C1864" s="259"/>
      <c r="D1864" s="259"/>
      <c r="E1864" s="259"/>
      <c r="F1864" s="270"/>
      <c r="G1864" s="259"/>
      <c r="H1864" s="259"/>
      <c r="I1864" s="259"/>
      <c r="J1864" s="259"/>
    </row>
    <row r="1865" spans="1:10">
      <c r="A1865" s="259"/>
      <c r="B1865" s="259"/>
      <c r="C1865" s="259"/>
      <c r="D1865" s="259"/>
      <c r="E1865" s="259"/>
      <c r="F1865" s="270"/>
      <c r="G1865" s="259"/>
      <c r="H1865" s="259"/>
      <c r="I1865" s="259"/>
      <c r="J1865" s="259"/>
    </row>
    <row r="1866" spans="1:10">
      <c r="A1866" s="259"/>
      <c r="B1866" s="259"/>
      <c r="C1866" s="259"/>
      <c r="D1866" s="259"/>
      <c r="E1866" s="259"/>
      <c r="F1866" s="270"/>
      <c r="G1866" s="259"/>
      <c r="H1866" s="259"/>
      <c r="I1866" s="259"/>
      <c r="J1866" s="259"/>
    </row>
    <row r="1867" spans="1:10">
      <c r="A1867" s="259"/>
      <c r="B1867" s="259"/>
      <c r="C1867" s="259"/>
      <c r="D1867" s="259"/>
      <c r="E1867" s="259"/>
      <c r="F1867" s="270"/>
      <c r="G1867" s="259"/>
      <c r="H1867" s="259"/>
      <c r="I1867" s="259"/>
      <c r="J1867" s="259"/>
    </row>
    <row r="1868" spans="1:10">
      <c r="A1868" s="259"/>
      <c r="B1868" s="259"/>
      <c r="C1868" s="259"/>
      <c r="D1868" s="259"/>
      <c r="E1868" s="259"/>
      <c r="F1868" s="270"/>
      <c r="G1868" s="259"/>
      <c r="H1868" s="259"/>
      <c r="I1868" s="259"/>
      <c r="J1868" s="259"/>
    </row>
    <row r="1869" spans="1:10">
      <c r="A1869" s="259"/>
      <c r="B1869" s="259"/>
      <c r="C1869" s="259"/>
      <c r="D1869" s="259"/>
      <c r="E1869" s="259"/>
      <c r="F1869" s="270"/>
      <c r="G1869" s="259"/>
      <c r="H1869" s="259"/>
      <c r="I1869" s="259"/>
      <c r="J1869" s="259"/>
    </row>
    <row r="1870" spans="1:10">
      <c r="A1870" s="259"/>
      <c r="B1870" s="259"/>
      <c r="C1870" s="259"/>
      <c r="D1870" s="259"/>
      <c r="E1870" s="259"/>
      <c r="F1870" s="270"/>
      <c r="G1870" s="259"/>
      <c r="H1870" s="259"/>
      <c r="I1870" s="259"/>
      <c r="J1870" s="259"/>
    </row>
    <row r="1871" spans="1:10">
      <c r="A1871" s="259"/>
      <c r="B1871" s="259"/>
      <c r="C1871" s="259"/>
      <c r="D1871" s="259"/>
      <c r="E1871" s="259"/>
      <c r="F1871" s="270"/>
      <c r="G1871" s="259"/>
      <c r="H1871" s="259"/>
      <c r="I1871" s="259"/>
      <c r="J1871" s="259"/>
    </row>
    <row r="1872" spans="1:10">
      <c r="A1872" s="259"/>
      <c r="B1872" s="259"/>
      <c r="C1872" s="259"/>
      <c r="D1872" s="259"/>
      <c r="E1872" s="259"/>
      <c r="F1872" s="270"/>
      <c r="G1872" s="259"/>
      <c r="H1872" s="259"/>
      <c r="I1872" s="259"/>
      <c r="J1872" s="259"/>
    </row>
    <row r="1873" spans="1:10">
      <c r="A1873" s="259"/>
      <c r="B1873" s="259"/>
      <c r="C1873" s="259"/>
      <c r="D1873" s="259"/>
      <c r="E1873" s="259"/>
      <c r="F1873" s="270"/>
      <c r="G1873" s="259"/>
      <c r="H1873" s="259"/>
      <c r="I1873" s="259"/>
      <c r="J1873" s="259"/>
    </row>
    <row r="1874" spans="1:10">
      <c r="A1874" s="259"/>
      <c r="B1874" s="259"/>
      <c r="C1874" s="259"/>
      <c r="D1874" s="259"/>
      <c r="E1874" s="259"/>
      <c r="F1874" s="270"/>
      <c r="G1874" s="259"/>
      <c r="H1874" s="259"/>
      <c r="I1874" s="259"/>
      <c r="J1874" s="259"/>
    </row>
    <row r="1875" spans="1:10">
      <c r="A1875" s="259"/>
      <c r="B1875" s="259"/>
      <c r="C1875" s="259"/>
      <c r="D1875" s="259"/>
      <c r="E1875" s="259"/>
      <c r="F1875" s="270"/>
      <c r="G1875" s="259"/>
      <c r="H1875" s="259"/>
      <c r="I1875" s="259"/>
      <c r="J1875" s="259"/>
    </row>
    <row r="1876" spans="1:10">
      <c r="A1876" s="259"/>
      <c r="B1876" s="259"/>
      <c r="C1876" s="259"/>
      <c r="D1876" s="259"/>
      <c r="E1876" s="259"/>
      <c r="F1876" s="270"/>
      <c r="G1876" s="259"/>
      <c r="H1876" s="259"/>
      <c r="I1876" s="259"/>
      <c r="J1876" s="259"/>
    </row>
    <row r="1877" spans="1:10">
      <c r="A1877" s="259"/>
      <c r="B1877" s="259"/>
      <c r="C1877" s="259"/>
      <c r="D1877" s="259"/>
      <c r="E1877" s="259"/>
      <c r="F1877" s="270"/>
      <c r="G1877" s="259"/>
      <c r="H1877" s="259"/>
      <c r="I1877" s="259"/>
      <c r="J1877" s="259"/>
    </row>
    <row r="1878" spans="1:10">
      <c r="A1878" s="259"/>
      <c r="B1878" s="259"/>
      <c r="C1878" s="259"/>
      <c r="D1878" s="259"/>
      <c r="E1878" s="259"/>
      <c r="F1878" s="270"/>
      <c r="G1878" s="259"/>
      <c r="H1878" s="259"/>
      <c r="I1878" s="259"/>
      <c r="J1878" s="259"/>
    </row>
    <row r="1879" spans="1:10">
      <c r="A1879" s="259"/>
      <c r="B1879" s="259"/>
      <c r="C1879" s="259"/>
      <c r="D1879" s="259"/>
      <c r="E1879" s="259"/>
      <c r="F1879" s="270"/>
      <c r="G1879" s="259"/>
      <c r="H1879" s="259"/>
      <c r="I1879" s="259"/>
      <c r="J1879" s="259"/>
    </row>
    <row r="1880" spans="1:10">
      <c r="A1880" s="259"/>
      <c r="B1880" s="259"/>
      <c r="C1880" s="259"/>
      <c r="D1880" s="259"/>
      <c r="E1880" s="259"/>
      <c r="F1880" s="270"/>
      <c r="G1880" s="259"/>
      <c r="H1880" s="259"/>
      <c r="I1880" s="259"/>
      <c r="J1880" s="259"/>
    </row>
    <row r="1881" spans="1:10">
      <c r="A1881" s="259"/>
      <c r="B1881" s="259"/>
      <c r="C1881" s="259"/>
      <c r="D1881" s="259"/>
      <c r="E1881" s="259"/>
      <c r="F1881" s="270"/>
      <c r="G1881" s="259"/>
      <c r="H1881" s="259"/>
      <c r="I1881" s="259"/>
      <c r="J1881" s="259"/>
    </row>
    <row r="1882" spans="1:10">
      <c r="A1882" s="259"/>
      <c r="B1882" s="259"/>
      <c r="C1882" s="259"/>
      <c r="D1882" s="259"/>
      <c r="E1882" s="259"/>
      <c r="F1882" s="270"/>
      <c r="G1882" s="259"/>
      <c r="H1882" s="259"/>
      <c r="I1882" s="259"/>
      <c r="J1882" s="259"/>
    </row>
    <row r="1883" spans="1:10">
      <c r="A1883" s="259"/>
      <c r="B1883" s="259"/>
      <c r="C1883" s="259"/>
      <c r="D1883" s="259"/>
      <c r="E1883" s="259"/>
      <c r="F1883" s="270"/>
      <c r="G1883" s="259"/>
      <c r="H1883" s="259"/>
      <c r="I1883" s="259"/>
      <c r="J1883" s="259"/>
    </row>
    <row r="1884" spans="1:10">
      <c r="A1884" s="259"/>
      <c r="B1884" s="259"/>
      <c r="C1884" s="259"/>
      <c r="D1884" s="259"/>
      <c r="E1884" s="259"/>
      <c r="F1884" s="270"/>
      <c r="G1884" s="259"/>
      <c r="H1884" s="259"/>
      <c r="I1884" s="259"/>
      <c r="J1884" s="259"/>
    </row>
    <row r="1885" spans="1:10">
      <c r="A1885" s="259"/>
      <c r="B1885" s="259"/>
      <c r="C1885" s="259"/>
      <c r="D1885" s="259"/>
      <c r="E1885" s="259"/>
      <c r="F1885" s="270"/>
      <c r="G1885" s="259"/>
      <c r="H1885" s="259"/>
      <c r="I1885" s="259"/>
      <c r="J1885" s="259"/>
    </row>
    <row r="1886" spans="1:10">
      <c r="A1886" s="259"/>
      <c r="B1886" s="259"/>
      <c r="C1886" s="259"/>
      <c r="D1886" s="259"/>
      <c r="E1886" s="259"/>
      <c r="F1886" s="270"/>
      <c r="G1886" s="259"/>
      <c r="H1886" s="259"/>
      <c r="I1886" s="259"/>
      <c r="J1886" s="259"/>
    </row>
    <row r="1887" spans="1:10">
      <c r="A1887" s="259"/>
      <c r="B1887" s="259"/>
      <c r="C1887" s="259"/>
      <c r="D1887" s="259"/>
      <c r="E1887" s="259"/>
      <c r="F1887" s="270"/>
      <c r="G1887" s="259"/>
      <c r="H1887" s="259"/>
      <c r="I1887" s="259"/>
      <c r="J1887" s="259"/>
    </row>
    <row r="1888" spans="1:10">
      <c r="A1888" s="259"/>
      <c r="B1888" s="259"/>
      <c r="C1888" s="259"/>
      <c r="D1888" s="259"/>
      <c r="E1888" s="259"/>
      <c r="F1888" s="270"/>
      <c r="G1888" s="259"/>
      <c r="H1888" s="259"/>
      <c r="I1888" s="259"/>
      <c r="J1888" s="259"/>
    </row>
    <row r="1889" spans="1:10">
      <c r="A1889" s="259"/>
      <c r="B1889" s="259"/>
      <c r="C1889" s="259"/>
      <c r="D1889" s="259"/>
      <c r="E1889" s="259"/>
      <c r="F1889" s="270"/>
      <c r="G1889" s="259"/>
      <c r="H1889" s="259"/>
      <c r="I1889" s="259"/>
      <c r="J1889" s="259"/>
    </row>
    <row r="1890" spans="1:10">
      <c r="A1890" s="259"/>
      <c r="B1890" s="259"/>
      <c r="C1890" s="259"/>
      <c r="D1890" s="259"/>
      <c r="E1890" s="259"/>
      <c r="F1890" s="270"/>
      <c r="G1890" s="259"/>
      <c r="H1890" s="259"/>
      <c r="I1890" s="259"/>
      <c r="J1890" s="259"/>
    </row>
    <row r="1891" spans="1:10">
      <c r="A1891" s="259"/>
      <c r="B1891" s="259"/>
      <c r="C1891" s="259"/>
      <c r="D1891" s="259"/>
      <c r="E1891" s="259"/>
      <c r="F1891" s="270"/>
      <c r="G1891" s="259"/>
      <c r="H1891" s="259"/>
      <c r="I1891" s="259"/>
      <c r="J1891" s="259"/>
    </row>
    <row r="1892" spans="1:10">
      <c r="A1892" s="259"/>
      <c r="B1892" s="259"/>
      <c r="C1892" s="259"/>
      <c r="D1892" s="259"/>
      <c r="E1892" s="259"/>
      <c r="F1892" s="270"/>
      <c r="G1892" s="259"/>
      <c r="H1892" s="259"/>
      <c r="I1892" s="259"/>
      <c r="J1892" s="259"/>
    </row>
    <row r="1893" spans="1:10">
      <c r="A1893" s="259"/>
      <c r="B1893" s="259"/>
      <c r="C1893" s="259"/>
      <c r="D1893" s="259"/>
      <c r="E1893" s="259"/>
      <c r="F1893" s="270"/>
      <c r="G1893" s="259"/>
      <c r="H1893" s="259"/>
      <c r="I1893" s="259"/>
      <c r="J1893" s="259"/>
    </row>
    <row r="1894" spans="1:10">
      <c r="A1894" s="259"/>
      <c r="B1894" s="259"/>
      <c r="C1894" s="259"/>
      <c r="D1894" s="259"/>
      <c r="E1894" s="259"/>
      <c r="F1894" s="270"/>
      <c r="G1894" s="259"/>
      <c r="H1894" s="259"/>
      <c r="I1894" s="259"/>
      <c r="J1894" s="259"/>
    </row>
    <row r="1895" spans="1:10">
      <c r="A1895" s="259"/>
      <c r="B1895" s="259"/>
      <c r="C1895" s="259"/>
      <c r="D1895" s="259"/>
      <c r="E1895" s="259"/>
      <c r="F1895" s="270"/>
      <c r="G1895" s="259"/>
      <c r="H1895" s="259"/>
      <c r="I1895" s="259"/>
      <c r="J1895" s="259"/>
    </row>
    <row r="1896" spans="1:10">
      <c r="A1896" s="259"/>
      <c r="B1896" s="259"/>
      <c r="C1896" s="259"/>
      <c r="D1896" s="259"/>
      <c r="E1896" s="259"/>
      <c r="F1896" s="270"/>
      <c r="G1896" s="259"/>
      <c r="H1896" s="259"/>
      <c r="I1896" s="259"/>
      <c r="J1896" s="259"/>
    </row>
    <row r="1897" spans="1:10">
      <c r="A1897" s="259"/>
      <c r="B1897" s="259"/>
      <c r="C1897" s="259"/>
      <c r="D1897" s="259"/>
      <c r="E1897" s="259"/>
      <c r="F1897" s="270"/>
      <c r="G1897" s="259"/>
      <c r="H1897" s="259"/>
      <c r="I1897" s="259"/>
      <c r="J1897" s="259"/>
    </row>
    <row r="1898" spans="1:10">
      <c r="A1898" s="259"/>
      <c r="B1898" s="259"/>
      <c r="C1898" s="259"/>
      <c r="D1898" s="259"/>
      <c r="E1898" s="259"/>
      <c r="F1898" s="270"/>
      <c r="G1898" s="259"/>
      <c r="H1898" s="259"/>
      <c r="I1898" s="259"/>
      <c r="J1898" s="259"/>
    </row>
    <row r="1899" spans="1:10">
      <c r="A1899" s="259"/>
      <c r="B1899" s="259"/>
      <c r="C1899" s="259"/>
      <c r="D1899" s="259"/>
      <c r="E1899" s="259"/>
      <c r="F1899" s="270"/>
      <c r="G1899" s="259"/>
      <c r="H1899" s="259"/>
      <c r="I1899" s="259"/>
      <c r="J1899" s="259"/>
    </row>
    <row r="1900" spans="1:10">
      <c r="A1900" s="259"/>
      <c r="B1900" s="259"/>
      <c r="C1900" s="259"/>
      <c r="D1900" s="259"/>
      <c r="E1900" s="259"/>
      <c r="F1900" s="270"/>
      <c r="G1900" s="259"/>
      <c r="H1900" s="259"/>
      <c r="I1900" s="259"/>
      <c r="J1900" s="259"/>
    </row>
    <row r="1901" spans="1:10">
      <c r="A1901" s="259"/>
      <c r="B1901" s="259"/>
      <c r="C1901" s="259"/>
      <c r="D1901" s="259"/>
      <c r="E1901" s="259"/>
      <c r="F1901" s="270"/>
      <c r="G1901" s="259"/>
      <c r="H1901" s="259"/>
      <c r="I1901" s="259"/>
      <c r="J1901" s="259"/>
    </row>
    <row r="1902" spans="1:10">
      <c r="A1902" s="259"/>
      <c r="B1902" s="259"/>
      <c r="C1902" s="259"/>
      <c r="D1902" s="259"/>
      <c r="E1902" s="259"/>
      <c r="F1902" s="270"/>
      <c r="G1902" s="259"/>
      <c r="H1902" s="259"/>
      <c r="I1902" s="259"/>
      <c r="J1902" s="259"/>
    </row>
    <row r="1903" spans="1:10">
      <c r="A1903" s="259"/>
      <c r="B1903" s="259"/>
      <c r="C1903" s="259"/>
      <c r="D1903" s="259"/>
      <c r="E1903" s="259"/>
      <c r="F1903" s="270"/>
      <c r="G1903" s="259"/>
      <c r="H1903" s="259"/>
      <c r="I1903" s="259"/>
      <c r="J1903" s="259"/>
    </row>
    <row r="1904" spans="1:10">
      <c r="A1904" s="259"/>
      <c r="B1904" s="259"/>
      <c r="C1904" s="259"/>
      <c r="D1904" s="259"/>
      <c r="E1904" s="259"/>
      <c r="F1904" s="270"/>
      <c r="G1904" s="259"/>
      <c r="H1904" s="259"/>
      <c r="I1904" s="259"/>
      <c r="J1904" s="259"/>
    </row>
    <row r="1905" spans="1:10">
      <c r="A1905" s="259"/>
      <c r="B1905" s="259"/>
      <c r="C1905" s="259"/>
      <c r="D1905" s="259"/>
      <c r="E1905" s="259"/>
      <c r="F1905" s="270"/>
      <c r="G1905" s="259"/>
      <c r="H1905" s="259"/>
      <c r="I1905" s="259"/>
      <c r="J1905" s="259"/>
    </row>
    <row r="1906" spans="1:10">
      <c r="A1906" s="259"/>
      <c r="B1906" s="259"/>
      <c r="C1906" s="259"/>
      <c r="D1906" s="259"/>
      <c r="E1906" s="259"/>
      <c r="F1906" s="270"/>
      <c r="G1906" s="259"/>
      <c r="H1906" s="259"/>
      <c r="I1906" s="259"/>
      <c r="J1906" s="259"/>
    </row>
    <row r="1907" spans="1:10">
      <c r="A1907" s="259"/>
      <c r="B1907" s="259"/>
      <c r="C1907" s="259"/>
      <c r="D1907" s="259"/>
      <c r="E1907" s="259"/>
      <c r="F1907" s="270"/>
      <c r="G1907" s="259"/>
      <c r="H1907" s="259"/>
      <c r="I1907" s="259"/>
      <c r="J1907" s="259"/>
    </row>
    <row r="1908" spans="1:10">
      <c r="A1908" s="259"/>
      <c r="B1908" s="259"/>
      <c r="C1908" s="259"/>
      <c r="D1908" s="259"/>
      <c r="E1908" s="259"/>
      <c r="F1908" s="270"/>
      <c r="G1908" s="259"/>
      <c r="H1908" s="259"/>
      <c r="I1908" s="259"/>
      <c r="J1908" s="259"/>
    </row>
    <row r="1909" spans="1:10">
      <c r="A1909" s="259"/>
      <c r="B1909" s="259"/>
      <c r="C1909" s="259"/>
      <c r="D1909" s="259"/>
      <c r="E1909" s="259"/>
      <c r="F1909" s="270"/>
      <c r="G1909" s="259"/>
      <c r="H1909" s="259"/>
      <c r="I1909" s="259"/>
      <c r="J1909" s="259"/>
    </row>
    <row r="1910" spans="1:10">
      <c r="A1910" s="259"/>
      <c r="B1910" s="259"/>
      <c r="C1910" s="259"/>
      <c r="D1910" s="259"/>
      <c r="E1910" s="259"/>
      <c r="F1910" s="270"/>
      <c r="G1910" s="259"/>
      <c r="H1910" s="259"/>
      <c r="I1910" s="259"/>
      <c r="J1910" s="259"/>
    </row>
    <row r="1911" spans="1:10">
      <c r="A1911" s="259"/>
      <c r="B1911" s="259"/>
      <c r="C1911" s="259"/>
      <c r="D1911" s="259"/>
      <c r="E1911" s="259"/>
      <c r="F1911" s="270"/>
      <c r="G1911" s="259"/>
      <c r="H1911" s="259"/>
      <c r="I1911" s="259"/>
      <c r="J1911" s="259"/>
    </row>
    <row r="1912" spans="1:10">
      <c r="A1912" s="259"/>
      <c r="B1912" s="259"/>
      <c r="C1912" s="259"/>
      <c r="D1912" s="259"/>
      <c r="E1912" s="259"/>
      <c r="F1912" s="270"/>
      <c r="G1912" s="259"/>
      <c r="H1912" s="259"/>
      <c r="I1912" s="259"/>
      <c r="J1912" s="259"/>
    </row>
    <row r="1913" spans="1:10">
      <c r="A1913" s="259"/>
      <c r="B1913" s="259"/>
      <c r="C1913" s="259"/>
      <c r="D1913" s="259"/>
      <c r="E1913" s="259"/>
      <c r="F1913" s="270"/>
      <c r="G1913" s="259"/>
      <c r="H1913" s="259"/>
      <c r="I1913" s="259"/>
      <c r="J1913" s="259"/>
    </row>
    <row r="1914" spans="1:10">
      <c r="A1914" s="259"/>
      <c r="B1914" s="259"/>
      <c r="C1914" s="259"/>
      <c r="D1914" s="259"/>
      <c r="E1914" s="259"/>
      <c r="F1914" s="270"/>
      <c r="G1914" s="259"/>
      <c r="H1914" s="259"/>
      <c r="I1914" s="259"/>
      <c r="J1914" s="259"/>
    </row>
    <row r="1915" spans="1:10">
      <c r="A1915" s="259"/>
      <c r="B1915" s="259"/>
      <c r="C1915" s="259"/>
      <c r="D1915" s="259"/>
      <c r="E1915" s="259"/>
      <c r="F1915" s="270"/>
      <c r="G1915" s="259"/>
      <c r="H1915" s="259"/>
      <c r="I1915" s="259"/>
      <c r="J1915" s="259"/>
    </row>
    <row r="1916" spans="1:10">
      <c r="A1916" s="259"/>
      <c r="B1916" s="259"/>
      <c r="C1916" s="259"/>
      <c r="D1916" s="259"/>
      <c r="E1916" s="259"/>
      <c r="F1916" s="270"/>
      <c r="G1916" s="259"/>
      <c r="H1916" s="259"/>
      <c r="I1916" s="259"/>
      <c r="J1916" s="259"/>
    </row>
    <row r="1917" spans="1:10">
      <c r="A1917" s="259"/>
      <c r="B1917" s="259"/>
      <c r="C1917" s="259"/>
      <c r="D1917" s="259"/>
      <c r="E1917" s="259"/>
      <c r="F1917" s="270"/>
      <c r="G1917" s="259"/>
      <c r="H1917" s="259"/>
      <c r="I1917" s="259"/>
      <c r="J1917" s="259"/>
    </row>
    <row r="1918" spans="1:10">
      <c r="A1918" s="259"/>
      <c r="B1918" s="259"/>
      <c r="C1918" s="259"/>
      <c r="D1918" s="259"/>
      <c r="E1918" s="259"/>
      <c r="F1918" s="270"/>
      <c r="G1918" s="259"/>
      <c r="H1918" s="259"/>
      <c r="I1918" s="259"/>
      <c r="J1918" s="259"/>
    </row>
    <row r="1919" spans="1:10">
      <c r="A1919" s="259"/>
      <c r="B1919" s="259"/>
      <c r="C1919" s="259"/>
      <c r="D1919" s="259"/>
      <c r="E1919" s="259"/>
      <c r="F1919" s="270"/>
      <c r="G1919" s="259"/>
      <c r="H1919" s="259"/>
      <c r="I1919" s="259"/>
      <c r="J1919" s="259"/>
    </row>
    <row r="1920" spans="1:10">
      <c r="A1920" s="259"/>
      <c r="B1920" s="259"/>
      <c r="C1920" s="259"/>
      <c r="D1920" s="259"/>
      <c r="E1920" s="259"/>
      <c r="F1920" s="270"/>
      <c r="G1920" s="259"/>
      <c r="H1920" s="259"/>
      <c r="I1920" s="259"/>
      <c r="J1920" s="259"/>
    </row>
    <row r="1921" spans="1:10">
      <c r="A1921" s="259"/>
      <c r="B1921" s="259"/>
      <c r="C1921" s="259"/>
      <c r="D1921" s="259"/>
      <c r="E1921" s="259"/>
      <c r="F1921" s="270"/>
      <c r="G1921" s="259"/>
      <c r="H1921" s="259"/>
      <c r="I1921" s="259"/>
      <c r="J1921" s="259"/>
    </row>
    <row r="1922" spans="1:10">
      <c r="A1922" s="259"/>
      <c r="B1922" s="259"/>
      <c r="C1922" s="259"/>
      <c r="D1922" s="259"/>
      <c r="E1922" s="259"/>
      <c r="F1922" s="270"/>
      <c r="G1922" s="259"/>
      <c r="H1922" s="259"/>
      <c r="I1922" s="259"/>
      <c r="J1922" s="259"/>
    </row>
    <row r="1923" spans="1:10">
      <c r="A1923" s="259"/>
      <c r="B1923" s="259"/>
      <c r="C1923" s="259"/>
      <c r="D1923" s="259"/>
      <c r="E1923" s="259"/>
      <c r="F1923" s="270"/>
      <c r="G1923" s="259"/>
      <c r="H1923" s="259"/>
      <c r="I1923" s="259"/>
      <c r="J1923" s="259"/>
    </row>
    <row r="1924" spans="1:10">
      <c r="A1924" s="259"/>
      <c r="B1924" s="259"/>
      <c r="C1924" s="259"/>
      <c r="D1924" s="259"/>
      <c r="E1924" s="259"/>
      <c r="F1924" s="270"/>
      <c r="G1924" s="259"/>
      <c r="H1924" s="259"/>
      <c r="I1924" s="259"/>
      <c r="J1924" s="259"/>
    </row>
    <row r="1925" spans="1:10">
      <c r="A1925" s="259"/>
      <c r="B1925" s="259"/>
      <c r="C1925" s="259"/>
      <c r="D1925" s="259"/>
      <c r="E1925" s="259"/>
      <c r="F1925" s="270"/>
      <c r="G1925" s="259"/>
      <c r="H1925" s="259"/>
      <c r="I1925" s="259"/>
      <c r="J1925" s="259"/>
    </row>
    <row r="1926" spans="1:10">
      <c r="A1926" s="259"/>
      <c r="B1926" s="259"/>
      <c r="C1926" s="259"/>
      <c r="D1926" s="259"/>
      <c r="E1926" s="259"/>
      <c r="F1926" s="270"/>
      <c r="G1926" s="259"/>
      <c r="H1926" s="259"/>
      <c r="I1926" s="259"/>
      <c r="J1926" s="259"/>
    </row>
    <row r="1927" spans="1:10">
      <c r="A1927" s="259"/>
      <c r="B1927" s="259"/>
      <c r="C1927" s="259"/>
      <c r="D1927" s="259"/>
      <c r="E1927" s="259"/>
      <c r="F1927" s="270"/>
      <c r="G1927" s="259"/>
      <c r="H1927" s="259"/>
      <c r="I1927" s="259"/>
      <c r="J1927" s="259"/>
    </row>
    <row r="1928" spans="1:10">
      <c r="A1928" s="259"/>
      <c r="B1928" s="259"/>
      <c r="C1928" s="259"/>
      <c r="D1928" s="259"/>
      <c r="E1928" s="259"/>
      <c r="F1928" s="270"/>
      <c r="G1928" s="259"/>
      <c r="H1928" s="259"/>
      <c r="I1928" s="259"/>
      <c r="J1928" s="259"/>
    </row>
    <row r="1929" spans="1:10">
      <c r="A1929" s="259"/>
      <c r="B1929" s="259"/>
      <c r="C1929" s="259"/>
      <c r="D1929" s="259"/>
      <c r="E1929" s="259"/>
      <c r="F1929" s="270"/>
      <c r="G1929" s="259"/>
      <c r="H1929" s="259"/>
      <c r="I1929" s="259"/>
      <c r="J1929" s="259"/>
    </row>
    <row r="1930" spans="1:10">
      <c r="A1930" s="259"/>
      <c r="B1930" s="259"/>
      <c r="C1930" s="259"/>
      <c r="D1930" s="259"/>
      <c r="E1930" s="259"/>
      <c r="F1930" s="270"/>
      <c r="G1930" s="259"/>
      <c r="H1930" s="259"/>
      <c r="I1930" s="259"/>
      <c r="J1930" s="259"/>
    </row>
    <row r="1931" spans="1:10">
      <c r="A1931" s="259"/>
      <c r="B1931" s="259"/>
      <c r="C1931" s="259"/>
      <c r="D1931" s="259"/>
      <c r="E1931" s="259"/>
      <c r="F1931" s="270"/>
      <c r="G1931" s="259"/>
      <c r="H1931" s="259"/>
      <c r="I1931" s="259"/>
      <c r="J1931" s="259"/>
    </row>
    <row r="1932" spans="1:10">
      <c r="A1932" s="259"/>
      <c r="B1932" s="259"/>
      <c r="C1932" s="259"/>
      <c r="D1932" s="259"/>
      <c r="E1932" s="259"/>
      <c r="F1932" s="270"/>
      <c r="G1932" s="259"/>
      <c r="H1932" s="259"/>
      <c r="I1932" s="259"/>
      <c r="J1932" s="259"/>
    </row>
    <row r="1933" spans="1:10">
      <c r="A1933" s="259"/>
      <c r="B1933" s="259"/>
      <c r="C1933" s="259"/>
      <c r="D1933" s="259"/>
      <c r="E1933" s="259"/>
      <c r="F1933" s="270"/>
      <c r="G1933" s="259"/>
      <c r="H1933" s="259"/>
      <c r="I1933" s="259"/>
      <c r="J1933" s="259"/>
    </row>
    <row r="1934" spans="1:10">
      <c r="A1934" s="259"/>
      <c r="B1934" s="259"/>
      <c r="C1934" s="259"/>
      <c r="D1934" s="259"/>
      <c r="E1934" s="259"/>
      <c r="F1934" s="270"/>
      <c r="G1934" s="259"/>
      <c r="H1934" s="259"/>
      <c r="I1934" s="259"/>
      <c r="J1934" s="259"/>
    </row>
    <row r="1935" spans="1:10">
      <c r="A1935" s="259"/>
      <c r="B1935" s="259"/>
      <c r="C1935" s="259"/>
      <c r="D1935" s="259"/>
      <c r="E1935" s="259"/>
      <c r="F1935" s="270"/>
      <c r="G1935" s="259"/>
      <c r="H1935" s="259"/>
      <c r="I1935" s="259"/>
      <c r="J1935" s="259"/>
    </row>
    <row r="1936" spans="1:10">
      <c r="A1936" s="259"/>
      <c r="B1936" s="259"/>
      <c r="C1936" s="259"/>
      <c r="D1936" s="259"/>
      <c r="E1936" s="259"/>
      <c r="F1936" s="270"/>
      <c r="G1936" s="259"/>
      <c r="H1936" s="259"/>
      <c r="I1936" s="259"/>
      <c r="J1936" s="259"/>
    </row>
    <row r="1937" spans="1:10">
      <c r="A1937" s="259"/>
      <c r="B1937" s="259"/>
      <c r="C1937" s="259"/>
      <c r="D1937" s="259"/>
      <c r="E1937" s="259"/>
      <c r="F1937" s="270"/>
      <c r="G1937" s="259"/>
      <c r="H1937" s="259"/>
      <c r="I1937" s="259"/>
      <c r="J1937" s="259"/>
    </row>
    <row r="1938" spans="1:10">
      <c r="A1938" s="259"/>
      <c r="B1938" s="259"/>
      <c r="C1938" s="259"/>
      <c r="D1938" s="259"/>
      <c r="E1938" s="259"/>
      <c r="F1938" s="270"/>
      <c r="G1938" s="259"/>
      <c r="H1938" s="259"/>
      <c r="I1938" s="259"/>
      <c r="J1938" s="259"/>
    </row>
    <row r="1939" spans="1:10">
      <c r="A1939" s="259"/>
      <c r="B1939" s="259"/>
      <c r="C1939" s="259"/>
      <c r="D1939" s="259"/>
      <c r="E1939" s="259"/>
      <c r="F1939" s="270"/>
      <c r="G1939" s="259"/>
      <c r="H1939" s="259"/>
      <c r="I1939" s="259"/>
      <c r="J1939" s="259"/>
    </row>
    <row r="1940" spans="1:10">
      <c r="A1940" s="259"/>
      <c r="B1940" s="259"/>
      <c r="C1940" s="259"/>
      <c r="D1940" s="259"/>
      <c r="E1940" s="259"/>
      <c r="F1940" s="270"/>
      <c r="G1940" s="259"/>
      <c r="H1940" s="259"/>
      <c r="I1940" s="259"/>
      <c r="J1940" s="259"/>
    </row>
    <row r="1941" spans="1:10">
      <c r="A1941" s="259"/>
      <c r="B1941" s="259"/>
      <c r="C1941" s="259"/>
      <c r="D1941" s="259"/>
      <c r="E1941" s="259"/>
      <c r="F1941" s="270"/>
      <c r="G1941" s="259"/>
      <c r="H1941" s="259"/>
      <c r="I1941" s="259"/>
      <c r="J1941" s="259"/>
    </row>
    <row r="1942" spans="1:10">
      <c r="A1942" s="259"/>
      <c r="B1942" s="259"/>
      <c r="C1942" s="259"/>
      <c r="D1942" s="259"/>
      <c r="E1942" s="259"/>
      <c r="F1942" s="270"/>
      <c r="G1942" s="259"/>
      <c r="H1942" s="259"/>
      <c r="I1942" s="259"/>
      <c r="J1942" s="259"/>
    </row>
    <row r="1943" spans="1:10">
      <c r="A1943" s="259"/>
      <c r="B1943" s="259"/>
      <c r="C1943" s="259"/>
      <c r="D1943" s="259"/>
      <c r="E1943" s="259"/>
      <c r="F1943" s="270"/>
      <c r="G1943" s="259"/>
      <c r="H1943" s="259"/>
      <c r="I1943" s="259"/>
      <c r="J1943" s="259"/>
    </row>
    <row r="1944" spans="1:10">
      <c r="A1944" s="259"/>
      <c r="B1944" s="259"/>
      <c r="C1944" s="259"/>
      <c r="D1944" s="259"/>
      <c r="E1944" s="259"/>
      <c r="F1944" s="270"/>
      <c r="G1944" s="259"/>
      <c r="H1944" s="259"/>
      <c r="I1944" s="259"/>
      <c r="J1944" s="259"/>
    </row>
    <row r="1945" spans="1:10">
      <c r="A1945" s="259"/>
      <c r="B1945" s="259"/>
      <c r="C1945" s="259"/>
      <c r="D1945" s="259"/>
      <c r="E1945" s="259"/>
      <c r="F1945" s="270"/>
      <c r="G1945" s="259"/>
      <c r="H1945" s="259"/>
      <c r="I1945" s="259"/>
      <c r="J1945" s="259"/>
    </row>
    <row r="1946" spans="1:10">
      <c r="A1946" s="259"/>
      <c r="B1946" s="259"/>
      <c r="C1946" s="259"/>
      <c r="D1946" s="259"/>
      <c r="E1946" s="259"/>
      <c r="F1946" s="270"/>
      <c r="G1946" s="259"/>
      <c r="H1946" s="259"/>
      <c r="I1946" s="259"/>
      <c r="J1946" s="259"/>
    </row>
    <row r="1947" spans="1:10">
      <c r="A1947" s="259"/>
      <c r="B1947" s="259"/>
      <c r="C1947" s="259"/>
      <c r="D1947" s="259"/>
      <c r="E1947" s="259"/>
      <c r="F1947" s="270"/>
      <c r="G1947" s="259"/>
      <c r="H1947" s="259"/>
      <c r="I1947" s="259"/>
      <c r="J1947" s="259"/>
    </row>
    <row r="1948" spans="1:10">
      <c r="A1948" s="259"/>
      <c r="B1948" s="259"/>
      <c r="C1948" s="259"/>
      <c r="D1948" s="259"/>
      <c r="E1948" s="259"/>
      <c r="F1948" s="270"/>
      <c r="G1948" s="259"/>
      <c r="H1948" s="259"/>
      <c r="I1948" s="259"/>
      <c r="J1948" s="259"/>
    </row>
    <row r="1949" spans="1:10">
      <c r="A1949" s="259"/>
      <c r="B1949" s="259"/>
      <c r="C1949" s="259"/>
      <c r="D1949" s="259"/>
      <c r="E1949" s="259"/>
      <c r="F1949" s="270"/>
      <c r="G1949" s="259"/>
      <c r="H1949" s="259"/>
      <c r="I1949" s="259"/>
      <c r="J1949" s="259"/>
    </row>
    <row r="1950" spans="1:10">
      <c r="A1950" s="259"/>
      <c r="B1950" s="259"/>
      <c r="C1950" s="259"/>
      <c r="D1950" s="259"/>
      <c r="E1950" s="259"/>
      <c r="F1950" s="270"/>
      <c r="G1950" s="259"/>
      <c r="H1950" s="259"/>
      <c r="I1950" s="259"/>
      <c r="J1950" s="259"/>
    </row>
    <row r="1951" spans="1:10">
      <c r="A1951" s="259"/>
      <c r="B1951" s="259"/>
      <c r="C1951" s="259"/>
      <c r="D1951" s="259"/>
      <c r="E1951" s="259"/>
      <c r="F1951" s="270"/>
      <c r="G1951" s="259"/>
      <c r="H1951" s="259"/>
      <c r="I1951" s="259"/>
      <c r="J1951" s="259"/>
    </row>
    <row r="1952" spans="1:10">
      <c r="A1952" s="259"/>
      <c r="B1952" s="259"/>
      <c r="C1952" s="259"/>
      <c r="D1952" s="259"/>
      <c r="E1952" s="259"/>
      <c r="F1952" s="270"/>
      <c r="G1952" s="259"/>
      <c r="H1952" s="259"/>
      <c r="I1952" s="259"/>
      <c r="J1952" s="259"/>
    </row>
    <row r="1953" spans="1:10">
      <c r="A1953" s="259"/>
      <c r="B1953" s="259"/>
      <c r="C1953" s="259"/>
      <c r="D1953" s="259"/>
      <c r="E1953" s="259"/>
      <c r="F1953" s="270"/>
      <c r="G1953" s="259"/>
      <c r="H1953" s="259"/>
      <c r="I1953" s="259"/>
      <c r="J1953" s="259"/>
    </row>
    <row r="1954" spans="1:10">
      <c r="A1954" s="259"/>
      <c r="B1954" s="259"/>
      <c r="C1954" s="259"/>
      <c r="D1954" s="259"/>
      <c r="E1954" s="259"/>
      <c r="F1954" s="270"/>
      <c r="G1954" s="259"/>
      <c r="H1954" s="259"/>
      <c r="I1954" s="259"/>
      <c r="J1954" s="259"/>
    </row>
    <row r="1955" spans="1:10">
      <c r="A1955" s="259"/>
      <c r="B1955" s="259"/>
      <c r="C1955" s="259"/>
      <c r="D1955" s="259"/>
      <c r="E1955" s="259"/>
      <c r="F1955" s="270"/>
      <c r="G1955" s="259"/>
      <c r="H1955" s="259"/>
      <c r="I1955" s="259"/>
      <c r="J1955" s="259"/>
    </row>
    <row r="1956" spans="1:10">
      <c r="A1956" s="259"/>
      <c r="B1956" s="259"/>
      <c r="C1956" s="259"/>
      <c r="D1956" s="259"/>
      <c r="E1956" s="259"/>
      <c r="F1956" s="270"/>
      <c r="G1956" s="259"/>
      <c r="H1956" s="259"/>
      <c r="I1956" s="259"/>
      <c r="J1956" s="259"/>
    </row>
    <row r="1957" spans="1:10">
      <c r="A1957" s="259"/>
      <c r="B1957" s="259"/>
      <c r="C1957" s="259"/>
      <c r="D1957" s="259"/>
      <c r="E1957" s="259"/>
      <c r="F1957" s="270"/>
      <c r="G1957" s="259"/>
      <c r="H1957" s="259"/>
      <c r="I1957" s="259"/>
      <c r="J1957" s="259"/>
    </row>
    <row r="1958" spans="1:10">
      <c r="A1958" s="259"/>
      <c r="B1958" s="259"/>
      <c r="C1958" s="259"/>
      <c r="D1958" s="259"/>
      <c r="E1958" s="259"/>
      <c r="F1958" s="270"/>
      <c r="G1958" s="259"/>
      <c r="H1958" s="259"/>
      <c r="I1958" s="259"/>
      <c r="J1958" s="259"/>
    </row>
    <row r="1959" spans="1:10">
      <c r="A1959" s="259"/>
      <c r="B1959" s="259"/>
      <c r="C1959" s="259"/>
      <c r="D1959" s="259"/>
      <c r="E1959" s="259"/>
      <c r="F1959" s="270"/>
      <c r="G1959" s="259"/>
      <c r="H1959" s="259"/>
      <c r="I1959" s="259"/>
      <c r="J1959" s="259"/>
    </row>
    <row r="1960" spans="1:10">
      <c r="A1960" s="259"/>
      <c r="B1960" s="259"/>
      <c r="C1960" s="259"/>
      <c r="D1960" s="259"/>
      <c r="E1960" s="259"/>
      <c r="F1960" s="270"/>
      <c r="G1960" s="259"/>
      <c r="H1960" s="259"/>
      <c r="I1960" s="259"/>
      <c r="J1960" s="259"/>
    </row>
    <row r="1961" spans="1:10">
      <c r="A1961" s="259"/>
      <c r="B1961" s="259"/>
      <c r="C1961" s="259"/>
      <c r="D1961" s="259"/>
      <c r="E1961" s="259"/>
      <c r="F1961" s="270"/>
      <c r="G1961" s="259"/>
      <c r="H1961" s="259"/>
      <c r="I1961" s="259"/>
      <c r="J1961" s="259"/>
    </row>
    <row r="1962" spans="1:10">
      <c r="A1962" s="259"/>
      <c r="B1962" s="259"/>
      <c r="C1962" s="259"/>
      <c r="D1962" s="259"/>
      <c r="E1962" s="259"/>
      <c r="F1962" s="270"/>
      <c r="G1962" s="259"/>
      <c r="H1962" s="259"/>
      <c r="I1962" s="259"/>
      <c r="J1962" s="259"/>
    </row>
    <row r="1963" spans="1:10">
      <c r="A1963" s="259"/>
      <c r="B1963" s="259"/>
      <c r="C1963" s="259"/>
      <c r="D1963" s="259"/>
      <c r="E1963" s="259"/>
      <c r="F1963" s="270"/>
      <c r="G1963" s="259"/>
      <c r="H1963" s="259"/>
      <c r="I1963" s="259"/>
      <c r="J1963" s="259"/>
    </row>
    <row r="1964" spans="1:10">
      <c r="A1964" s="259"/>
      <c r="B1964" s="259"/>
      <c r="C1964" s="259"/>
      <c r="D1964" s="259"/>
      <c r="E1964" s="259"/>
      <c r="F1964" s="270"/>
      <c r="G1964" s="259"/>
      <c r="H1964" s="259"/>
      <c r="I1964" s="259"/>
      <c r="J1964" s="259"/>
    </row>
    <row r="1965" spans="1:10">
      <c r="A1965" s="259"/>
      <c r="B1965" s="259"/>
      <c r="C1965" s="259"/>
      <c r="D1965" s="259"/>
      <c r="E1965" s="259"/>
      <c r="F1965" s="270"/>
      <c r="G1965" s="259"/>
      <c r="H1965" s="259"/>
      <c r="I1965" s="259"/>
      <c r="J1965" s="259"/>
    </row>
    <row r="1966" spans="1:10">
      <c r="A1966" s="259"/>
      <c r="B1966" s="259"/>
      <c r="C1966" s="259"/>
      <c r="D1966" s="259"/>
      <c r="E1966" s="259"/>
      <c r="F1966" s="270"/>
      <c r="G1966" s="259"/>
      <c r="H1966" s="259"/>
      <c r="I1966" s="259"/>
      <c r="J1966" s="259"/>
    </row>
    <row r="1967" spans="1:10">
      <c r="A1967" s="259"/>
      <c r="B1967" s="259"/>
      <c r="C1967" s="259"/>
      <c r="D1967" s="259"/>
      <c r="E1967" s="259"/>
      <c r="F1967" s="270"/>
      <c r="G1967" s="259"/>
      <c r="H1967" s="259"/>
      <c r="I1967" s="259"/>
      <c r="J1967" s="259"/>
    </row>
    <row r="1968" spans="1:10">
      <c r="A1968" s="259"/>
      <c r="B1968" s="259"/>
      <c r="C1968" s="259"/>
      <c r="D1968" s="259"/>
      <c r="E1968" s="259"/>
      <c r="F1968" s="270"/>
      <c r="G1968" s="259"/>
      <c r="H1968" s="259"/>
      <c r="I1968" s="259"/>
      <c r="J1968" s="259"/>
    </row>
    <row r="1969" spans="1:10">
      <c r="A1969" s="259"/>
      <c r="B1969" s="259"/>
      <c r="C1969" s="259"/>
      <c r="D1969" s="259"/>
      <c r="E1969" s="259"/>
      <c r="F1969" s="270"/>
      <c r="G1969" s="259"/>
      <c r="H1969" s="259"/>
      <c r="I1969" s="259"/>
      <c r="J1969" s="259"/>
    </row>
    <row r="1970" spans="1:10">
      <c r="A1970" s="259"/>
      <c r="B1970" s="259"/>
      <c r="C1970" s="259"/>
      <c r="D1970" s="259"/>
      <c r="E1970" s="259"/>
      <c r="F1970" s="270"/>
      <c r="G1970" s="259"/>
      <c r="H1970" s="259"/>
      <c r="I1970" s="259"/>
      <c r="J1970" s="259"/>
    </row>
    <row r="1971" spans="1:10">
      <c r="A1971" s="259"/>
      <c r="B1971" s="259"/>
      <c r="C1971" s="259"/>
      <c r="D1971" s="259"/>
      <c r="E1971" s="259"/>
      <c r="F1971" s="270"/>
      <c r="G1971" s="259"/>
      <c r="H1971" s="259"/>
      <c r="I1971" s="259"/>
      <c r="J1971" s="259"/>
    </row>
    <row r="1972" spans="1:10">
      <c r="A1972" s="259"/>
      <c r="B1972" s="259"/>
      <c r="C1972" s="259"/>
      <c r="D1972" s="259"/>
      <c r="E1972" s="259"/>
      <c r="F1972" s="270"/>
      <c r="G1972" s="259"/>
      <c r="H1972" s="259"/>
      <c r="I1972" s="259"/>
      <c r="J1972" s="259"/>
    </row>
    <row r="1973" spans="1:10">
      <c r="A1973" s="259"/>
      <c r="B1973" s="259"/>
      <c r="C1973" s="259"/>
      <c r="D1973" s="259"/>
      <c r="E1973" s="259"/>
      <c r="F1973" s="270"/>
      <c r="G1973" s="259"/>
      <c r="H1973" s="259"/>
      <c r="I1973" s="259"/>
      <c r="J1973" s="259"/>
    </row>
    <row r="1974" spans="1:10">
      <c r="A1974" s="259"/>
      <c r="B1974" s="259"/>
      <c r="C1974" s="259"/>
      <c r="D1974" s="259"/>
      <c r="E1974" s="259"/>
      <c r="F1974" s="270"/>
      <c r="G1974" s="259"/>
      <c r="H1974" s="259"/>
      <c r="I1974" s="259"/>
      <c r="J1974" s="259"/>
    </row>
    <row r="1975" spans="1:10">
      <c r="A1975" s="259"/>
      <c r="B1975" s="259"/>
      <c r="C1975" s="259"/>
      <c r="D1975" s="259"/>
      <c r="E1975" s="259"/>
      <c r="F1975" s="270"/>
      <c r="G1975" s="259"/>
      <c r="H1975" s="259"/>
      <c r="I1975" s="259"/>
      <c r="J1975" s="259"/>
    </row>
    <row r="1976" spans="1:10">
      <c r="A1976" s="259"/>
      <c r="B1976" s="259"/>
      <c r="C1976" s="259"/>
      <c r="D1976" s="259"/>
      <c r="E1976" s="259"/>
      <c r="F1976" s="270"/>
      <c r="G1976" s="259"/>
      <c r="H1976" s="259"/>
      <c r="I1976" s="259"/>
      <c r="J1976" s="259"/>
    </row>
    <row r="1977" spans="1:10">
      <c r="A1977" s="259"/>
      <c r="B1977" s="259"/>
      <c r="C1977" s="259"/>
      <c r="D1977" s="259"/>
      <c r="E1977" s="259"/>
      <c r="F1977" s="270"/>
      <c r="G1977" s="259"/>
      <c r="H1977" s="259"/>
      <c r="I1977" s="259"/>
      <c r="J1977" s="259"/>
    </row>
    <row r="1978" spans="1:10">
      <c r="A1978" s="259"/>
      <c r="B1978" s="259"/>
      <c r="C1978" s="259"/>
      <c r="D1978" s="259"/>
      <c r="E1978" s="259"/>
      <c r="F1978" s="270"/>
      <c r="G1978" s="259"/>
      <c r="H1978" s="259"/>
      <c r="I1978" s="259"/>
      <c r="J1978" s="259"/>
    </row>
    <row r="1979" spans="1:10">
      <c r="A1979" s="259"/>
      <c r="B1979" s="259"/>
      <c r="C1979" s="259"/>
      <c r="D1979" s="259"/>
      <c r="E1979" s="259"/>
      <c r="F1979" s="270"/>
      <c r="G1979" s="259"/>
      <c r="H1979" s="259"/>
      <c r="I1979" s="259"/>
      <c r="J1979" s="259"/>
    </row>
    <row r="1980" spans="1:10">
      <c r="A1980" s="259"/>
      <c r="B1980" s="259"/>
      <c r="C1980" s="259"/>
      <c r="D1980" s="259"/>
      <c r="E1980" s="259"/>
      <c r="F1980" s="270"/>
      <c r="G1980" s="259"/>
      <c r="H1980" s="259"/>
      <c r="I1980" s="259"/>
      <c r="J1980" s="259"/>
    </row>
    <row r="1981" spans="1:10">
      <c r="A1981" s="259"/>
      <c r="B1981" s="259"/>
      <c r="C1981" s="259"/>
      <c r="D1981" s="259"/>
      <c r="E1981" s="259"/>
      <c r="F1981" s="270"/>
      <c r="G1981" s="259"/>
      <c r="H1981" s="259"/>
      <c r="I1981" s="259"/>
      <c r="J1981" s="259"/>
    </row>
    <row r="1982" spans="1:10">
      <c r="A1982" s="259"/>
      <c r="B1982" s="259"/>
      <c r="C1982" s="259"/>
      <c r="D1982" s="259"/>
      <c r="E1982" s="259"/>
      <c r="F1982" s="270"/>
      <c r="G1982" s="259"/>
      <c r="H1982" s="259"/>
      <c r="I1982" s="259"/>
      <c r="J1982" s="259"/>
    </row>
    <row r="1983" spans="1:10">
      <c r="A1983" s="259"/>
      <c r="B1983" s="259"/>
      <c r="C1983" s="259"/>
      <c r="D1983" s="259"/>
      <c r="E1983" s="259"/>
      <c r="F1983" s="270"/>
      <c r="G1983" s="259"/>
      <c r="H1983" s="259"/>
      <c r="I1983" s="259"/>
      <c r="J1983" s="259"/>
    </row>
    <row r="1984" spans="1:10">
      <c r="A1984" s="259"/>
      <c r="B1984" s="259"/>
      <c r="C1984" s="259"/>
      <c r="D1984" s="259"/>
      <c r="E1984" s="259"/>
      <c r="F1984" s="270"/>
      <c r="G1984" s="259"/>
      <c r="H1984" s="259"/>
      <c r="I1984" s="259"/>
      <c r="J1984" s="259"/>
    </row>
    <row r="1985" spans="1:10">
      <c r="A1985" s="259"/>
      <c r="B1985" s="259"/>
      <c r="C1985" s="259"/>
      <c r="D1985" s="259"/>
      <c r="E1985" s="259"/>
      <c r="F1985" s="270"/>
      <c r="G1985" s="259"/>
      <c r="H1985" s="259"/>
      <c r="I1985" s="259"/>
      <c r="J1985" s="259"/>
    </row>
    <row r="1986" spans="1:10">
      <c r="A1986" s="259"/>
      <c r="B1986" s="259"/>
      <c r="C1986" s="259"/>
      <c r="D1986" s="259"/>
      <c r="E1986" s="259"/>
      <c r="F1986" s="270"/>
      <c r="G1986" s="259"/>
      <c r="H1986" s="259"/>
      <c r="I1986" s="259"/>
      <c r="J1986" s="259"/>
    </row>
    <row r="1987" spans="1:10">
      <c r="A1987" s="259"/>
      <c r="B1987" s="259"/>
      <c r="C1987" s="259"/>
      <c r="D1987" s="259"/>
      <c r="E1987" s="259"/>
      <c r="F1987" s="270"/>
      <c r="G1987" s="259"/>
      <c r="H1987" s="259"/>
      <c r="I1987" s="259"/>
      <c r="J1987" s="259"/>
    </row>
    <row r="1988" spans="1:10">
      <c r="A1988" s="259"/>
      <c r="B1988" s="259"/>
      <c r="C1988" s="259"/>
      <c r="D1988" s="259"/>
      <c r="E1988" s="259"/>
      <c r="F1988" s="270"/>
      <c r="G1988" s="259"/>
      <c r="H1988" s="259"/>
      <c r="I1988" s="259"/>
      <c r="J1988" s="259"/>
    </row>
    <row r="1989" spans="1:10">
      <c r="A1989" s="259"/>
      <c r="B1989" s="259"/>
      <c r="C1989" s="259"/>
      <c r="D1989" s="259"/>
      <c r="E1989" s="259"/>
      <c r="F1989" s="270"/>
      <c r="G1989" s="259"/>
      <c r="H1989" s="259"/>
      <c r="I1989" s="259"/>
      <c r="J1989" s="259"/>
    </row>
    <row r="1990" spans="1:10">
      <c r="A1990" s="259"/>
      <c r="B1990" s="259"/>
      <c r="C1990" s="259"/>
      <c r="D1990" s="259"/>
      <c r="E1990" s="259"/>
      <c r="F1990" s="270"/>
      <c r="G1990" s="259"/>
      <c r="H1990" s="259"/>
      <c r="I1990" s="259"/>
      <c r="J1990" s="259"/>
    </row>
    <row r="1991" spans="1:10">
      <c r="A1991" s="259"/>
      <c r="B1991" s="259"/>
      <c r="C1991" s="259"/>
      <c r="D1991" s="259"/>
      <c r="E1991" s="259"/>
      <c r="F1991" s="270"/>
      <c r="G1991" s="259"/>
      <c r="H1991" s="259"/>
      <c r="I1991" s="259"/>
      <c r="J1991" s="259"/>
    </row>
    <row r="1992" spans="1:10">
      <c r="A1992" s="259"/>
      <c r="B1992" s="259"/>
      <c r="C1992" s="259"/>
      <c r="D1992" s="259"/>
      <c r="E1992" s="259"/>
      <c r="F1992" s="270"/>
      <c r="G1992" s="259"/>
      <c r="H1992" s="259"/>
      <c r="I1992" s="259"/>
      <c r="J1992" s="259"/>
    </row>
    <row r="1993" spans="1:10">
      <c r="A1993" s="259"/>
      <c r="B1993" s="259"/>
      <c r="C1993" s="259"/>
      <c r="D1993" s="259"/>
      <c r="E1993" s="259"/>
      <c r="F1993" s="270"/>
      <c r="G1993" s="259"/>
      <c r="H1993" s="259"/>
      <c r="I1993" s="259"/>
      <c r="J1993" s="259"/>
    </row>
    <row r="1994" spans="1:10">
      <c r="A1994" s="259"/>
      <c r="B1994" s="259"/>
      <c r="C1994" s="259"/>
      <c r="D1994" s="259"/>
      <c r="E1994" s="259"/>
      <c r="F1994" s="270"/>
      <c r="G1994" s="259"/>
      <c r="H1994" s="259"/>
      <c r="I1994" s="259"/>
      <c r="J1994" s="259"/>
    </row>
    <row r="1995" spans="1:10">
      <c r="A1995" s="259"/>
      <c r="B1995" s="259"/>
      <c r="C1995" s="259"/>
      <c r="D1995" s="259"/>
      <c r="E1995" s="259"/>
      <c r="F1995" s="270"/>
      <c r="G1995" s="259"/>
      <c r="H1995" s="259"/>
      <c r="I1995" s="259"/>
      <c r="J1995" s="259"/>
    </row>
    <row r="1996" spans="1:10">
      <c r="A1996" s="259"/>
      <c r="B1996" s="259"/>
      <c r="C1996" s="259"/>
      <c r="D1996" s="259"/>
      <c r="E1996" s="259"/>
      <c r="F1996" s="270"/>
      <c r="G1996" s="259"/>
      <c r="H1996" s="259"/>
      <c r="I1996" s="259"/>
      <c r="J1996" s="259"/>
    </row>
    <row r="1997" spans="1:10">
      <c r="A1997" s="259"/>
      <c r="B1997" s="259"/>
      <c r="C1997" s="259"/>
      <c r="D1997" s="259"/>
      <c r="E1997" s="259"/>
      <c r="F1997" s="270"/>
      <c r="G1997" s="259"/>
      <c r="H1997" s="259"/>
      <c r="I1997" s="259"/>
      <c r="J1997" s="259"/>
    </row>
    <row r="1998" spans="1:10">
      <c r="A1998" s="259"/>
      <c r="B1998" s="259"/>
      <c r="C1998" s="259"/>
      <c r="D1998" s="259"/>
      <c r="E1998" s="259"/>
      <c r="F1998" s="270"/>
      <c r="G1998" s="259"/>
      <c r="H1998" s="259"/>
      <c r="I1998" s="259"/>
      <c r="J1998" s="259"/>
    </row>
    <row r="1999" spans="1:10">
      <c r="A1999" s="259"/>
      <c r="B1999" s="259"/>
      <c r="C1999" s="259"/>
      <c r="D1999" s="259"/>
      <c r="E1999" s="259"/>
      <c r="F1999" s="270"/>
      <c r="G1999" s="259"/>
      <c r="H1999" s="259"/>
      <c r="I1999" s="259"/>
      <c r="J1999" s="259"/>
    </row>
    <row r="2000" spans="1:10">
      <c r="A2000" s="259"/>
      <c r="B2000" s="259"/>
      <c r="C2000" s="259"/>
      <c r="D2000" s="259"/>
      <c r="E2000" s="259"/>
      <c r="F2000" s="270"/>
      <c r="G2000" s="259"/>
      <c r="H2000" s="259"/>
      <c r="I2000" s="259"/>
      <c r="J2000" s="259"/>
    </row>
    <row r="2001" spans="1:10">
      <c r="A2001" s="259"/>
      <c r="B2001" s="259"/>
      <c r="C2001" s="259"/>
      <c r="D2001" s="259"/>
      <c r="E2001" s="259"/>
      <c r="F2001" s="270"/>
      <c r="G2001" s="259"/>
      <c r="H2001" s="259"/>
      <c r="I2001" s="259"/>
      <c r="J2001" s="259"/>
    </row>
    <row r="2002" spans="1:10">
      <c r="A2002" s="259"/>
      <c r="B2002" s="259"/>
      <c r="C2002" s="259"/>
      <c r="D2002" s="259"/>
      <c r="E2002" s="259"/>
      <c r="F2002" s="270"/>
      <c r="G2002" s="259"/>
      <c r="H2002" s="259"/>
      <c r="I2002" s="259"/>
      <c r="J2002" s="259"/>
    </row>
    <row r="2003" spans="1:10">
      <c r="A2003" s="259"/>
      <c r="B2003" s="259"/>
      <c r="C2003" s="259"/>
      <c r="D2003" s="259"/>
      <c r="E2003" s="259"/>
      <c r="F2003" s="270"/>
      <c r="G2003" s="259"/>
      <c r="H2003" s="259"/>
      <c r="I2003" s="259"/>
      <c r="J2003" s="259"/>
    </row>
    <row r="2004" spans="1:10">
      <c r="A2004" s="259"/>
      <c r="B2004" s="259"/>
      <c r="C2004" s="259"/>
      <c r="D2004" s="259"/>
      <c r="E2004" s="259"/>
      <c r="F2004" s="270"/>
      <c r="G2004" s="259"/>
      <c r="H2004" s="259"/>
      <c r="I2004" s="259"/>
      <c r="J2004" s="259"/>
    </row>
    <row r="2005" spans="1:10">
      <c r="A2005" s="259"/>
      <c r="B2005" s="259"/>
      <c r="C2005" s="259"/>
      <c r="D2005" s="259"/>
      <c r="E2005" s="259"/>
      <c r="F2005" s="270"/>
      <c r="G2005" s="259"/>
      <c r="H2005" s="259"/>
      <c r="I2005" s="259"/>
      <c r="J2005" s="259"/>
    </row>
    <row r="2006" spans="1:10">
      <c r="A2006" s="259"/>
      <c r="B2006" s="259"/>
      <c r="C2006" s="259"/>
      <c r="D2006" s="259"/>
      <c r="E2006" s="259"/>
      <c r="F2006" s="270"/>
      <c r="G2006" s="259"/>
      <c r="H2006" s="259"/>
      <c r="I2006" s="259"/>
      <c r="J2006" s="259"/>
    </row>
    <row r="2007" spans="1:10">
      <c r="A2007" s="259"/>
      <c r="B2007" s="259"/>
      <c r="C2007" s="259"/>
      <c r="D2007" s="259"/>
      <c r="E2007" s="259"/>
      <c r="F2007" s="270"/>
      <c r="G2007" s="259"/>
      <c r="H2007" s="259"/>
      <c r="I2007" s="259"/>
      <c r="J2007" s="259"/>
    </row>
    <row r="2008" spans="1:10">
      <c r="A2008" s="259"/>
      <c r="B2008" s="259"/>
      <c r="C2008" s="259"/>
      <c r="D2008" s="259"/>
      <c r="E2008" s="259"/>
      <c r="F2008" s="270"/>
      <c r="G2008" s="259"/>
      <c r="H2008" s="259"/>
      <c r="I2008" s="259"/>
      <c r="J2008" s="259"/>
    </row>
    <row r="2009" spans="1:10">
      <c r="A2009" s="259"/>
      <c r="B2009" s="259"/>
      <c r="C2009" s="259"/>
      <c r="D2009" s="259"/>
      <c r="E2009" s="259"/>
      <c r="F2009" s="270"/>
      <c r="G2009" s="259"/>
      <c r="H2009" s="259"/>
      <c r="I2009" s="259"/>
      <c r="J2009" s="259"/>
    </row>
    <row r="2010" spans="1:10">
      <c r="A2010" s="259"/>
      <c r="B2010" s="259"/>
      <c r="C2010" s="259"/>
      <c r="D2010" s="259"/>
      <c r="E2010" s="259"/>
      <c r="F2010" s="270"/>
      <c r="G2010" s="259"/>
      <c r="H2010" s="259"/>
      <c r="I2010" s="259"/>
      <c r="J2010" s="259"/>
    </row>
    <row r="2011" spans="1:10">
      <c r="A2011" s="259"/>
      <c r="B2011" s="259"/>
      <c r="C2011" s="259"/>
      <c r="D2011" s="259"/>
      <c r="E2011" s="259"/>
      <c r="F2011" s="270"/>
      <c r="G2011" s="259"/>
      <c r="H2011" s="259"/>
      <c r="I2011" s="259"/>
      <c r="J2011" s="259"/>
    </row>
    <row r="2012" spans="1:10">
      <c r="A2012" s="259"/>
      <c r="B2012" s="259"/>
      <c r="C2012" s="259"/>
      <c r="D2012" s="259"/>
      <c r="E2012" s="259"/>
      <c r="F2012" s="270"/>
      <c r="G2012" s="259"/>
      <c r="H2012" s="259"/>
      <c r="I2012" s="259"/>
      <c r="J2012" s="259"/>
    </row>
    <row r="2013" spans="1:10">
      <c r="A2013" s="259"/>
      <c r="B2013" s="259"/>
      <c r="C2013" s="259"/>
      <c r="D2013" s="259"/>
      <c r="E2013" s="259"/>
      <c r="F2013" s="270"/>
      <c r="G2013" s="259"/>
      <c r="H2013" s="259"/>
      <c r="I2013" s="259"/>
      <c r="J2013" s="259"/>
    </row>
    <row r="2014" spans="1:10">
      <c r="A2014" s="259"/>
      <c r="B2014" s="259"/>
      <c r="C2014" s="259"/>
      <c r="D2014" s="259"/>
      <c r="E2014" s="259"/>
      <c r="F2014" s="270"/>
      <c r="G2014" s="259"/>
      <c r="H2014" s="259"/>
      <c r="I2014" s="259"/>
      <c r="J2014" s="259"/>
    </row>
    <row r="2015" spans="1:10">
      <c r="A2015" s="259"/>
      <c r="B2015" s="259"/>
      <c r="C2015" s="259"/>
      <c r="D2015" s="259"/>
      <c r="E2015" s="259"/>
      <c r="F2015" s="270"/>
      <c r="G2015" s="259"/>
      <c r="H2015" s="259"/>
      <c r="I2015" s="259"/>
      <c r="J2015" s="259"/>
    </row>
    <row r="2016" spans="1:10">
      <c r="A2016" s="259"/>
      <c r="B2016" s="259"/>
      <c r="C2016" s="259"/>
      <c r="D2016" s="259"/>
      <c r="E2016" s="259"/>
      <c r="F2016" s="270"/>
      <c r="G2016" s="259"/>
      <c r="H2016" s="259"/>
      <c r="I2016" s="259"/>
      <c r="J2016" s="259"/>
    </row>
    <row r="2017" spans="1:10">
      <c r="A2017" s="259"/>
      <c r="B2017" s="259"/>
      <c r="C2017" s="259"/>
      <c r="D2017" s="259"/>
      <c r="E2017" s="259"/>
      <c r="F2017" s="270"/>
      <c r="G2017" s="259"/>
      <c r="H2017" s="259"/>
      <c r="I2017" s="259"/>
      <c r="J2017" s="259"/>
    </row>
    <row r="2018" spans="1:10">
      <c r="A2018" s="259"/>
      <c r="B2018" s="259"/>
      <c r="C2018" s="259"/>
      <c r="D2018" s="259"/>
      <c r="E2018" s="259"/>
      <c r="F2018" s="270"/>
      <c r="G2018" s="259"/>
      <c r="H2018" s="259"/>
      <c r="I2018" s="259"/>
      <c r="J2018" s="259"/>
    </row>
    <row r="2019" spans="1:10">
      <c r="A2019" s="259"/>
      <c r="B2019" s="259"/>
      <c r="C2019" s="259"/>
      <c r="D2019" s="259"/>
      <c r="E2019" s="259"/>
      <c r="F2019" s="270"/>
      <c r="G2019" s="259"/>
      <c r="H2019" s="259"/>
      <c r="I2019" s="259"/>
      <c r="J2019" s="259"/>
    </row>
    <row r="2020" spans="1:10">
      <c r="A2020" s="259"/>
      <c r="B2020" s="259"/>
      <c r="C2020" s="259"/>
      <c r="D2020" s="259"/>
      <c r="E2020" s="259"/>
      <c r="F2020" s="270"/>
      <c r="G2020" s="259"/>
      <c r="H2020" s="259"/>
      <c r="I2020" s="259"/>
      <c r="J2020" s="259"/>
    </row>
    <row r="2021" spans="1:10">
      <c r="A2021" s="259"/>
      <c r="B2021" s="259"/>
      <c r="C2021" s="259"/>
      <c r="D2021" s="259"/>
      <c r="E2021" s="259"/>
      <c r="F2021" s="270"/>
      <c r="G2021" s="259"/>
      <c r="H2021" s="259"/>
      <c r="I2021" s="259"/>
      <c r="J2021" s="259"/>
    </row>
    <row r="2022" spans="1:10">
      <c r="A2022" s="259"/>
      <c r="B2022" s="259"/>
      <c r="C2022" s="259"/>
      <c r="D2022" s="259"/>
      <c r="E2022" s="259"/>
      <c r="F2022" s="270"/>
      <c r="G2022" s="259"/>
      <c r="H2022" s="259"/>
      <c r="I2022" s="259"/>
      <c r="J2022" s="259"/>
    </row>
    <row r="2023" spans="1:10">
      <c r="A2023" s="259"/>
      <c r="B2023" s="259"/>
      <c r="C2023" s="259"/>
      <c r="D2023" s="259"/>
      <c r="E2023" s="259"/>
      <c r="F2023" s="270"/>
      <c r="G2023" s="259"/>
      <c r="H2023" s="259"/>
      <c r="I2023" s="259"/>
      <c r="J2023" s="259"/>
    </row>
    <row r="2024" spans="1:10">
      <c r="A2024" s="259"/>
      <c r="B2024" s="259"/>
      <c r="C2024" s="259"/>
      <c r="D2024" s="259"/>
      <c r="E2024" s="259"/>
      <c r="F2024" s="270"/>
      <c r="G2024" s="259"/>
      <c r="H2024" s="259"/>
      <c r="I2024" s="259"/>
      <c r="J2024" s="259"/>
    </row>
    <row r="2025" spans="1:10">
      <c r="A2025" s="259"/>
      <c r="B2025" s="259"/>
      <c r="C2025" s="259"/>
      <c r="D2025" s="259"/>
      <c r="E2025" s="259"/>
      <c r="F2025" s="270"/>
      <c r="G2025" s="259"/>
      <c r="H2025" s="259"/>
      <c r="I2025" s="259"/>
      <c r="J2025" s="259"/>
    </row>
    <row r="2026" spans="1:10">
      <c r="A2026" s="259"/>
      <c r="B2026" s="259"/>
      <c r="C2026" s="259"/>
      <c r="D2026" s="259"/>
      <c r="E2026" s="259"/>
      <c r="F2026" s="270"/>
      <c r="G2026" s="259"/>
      <c r="H2026" s="259"/>
      <c r="I2026" s="259"/>
      <c r="J2026" s="259"/>
    </row>
    <row r="2027" spans="1:10">
      <c r="A2027" s="259"/>
      <c r="B2027" s="259"/>
      <c r="C2027" s="259"/>
      <c r="D2027" s="259"/>
      <c r="E2027" s="259"/>
      <c r="F2027" s="270"/>
      <c r="G2027" s="259"/>
      <c r="H2027" s="259"/>
      <c r="I2027" s="259"/>
      <c r="J2027" s="259"/>
    </row>
    <row r="2028" spans="1:10">
      <c r="A2028" s="259"/>
      <c r="B2028" s="259"/>
      <c r="C2028" s="259"/>
      <c r="D2028" s="259"/>
      <c r="E2028" s="259"/>
      <c r="F2028" s="270"/>
      <c r="G2028" s="259"/>
      <c r="H2028" s="259"/>
      <c r="I2028" s="259"/>
      <c r="J2028" s="259"/>
    </row>
    <row r="2029" spans="1:10">
      <c r="A2029" s="259"/>
      <c r="B2029" s="259"/>
      <c r="C2029" s="259"/>
      <c r="D2029" s="259"/>
      <c r="E2029" s="259"/>
      <c r="F2029" s="270"/>
      <c r="G2029" s="259"/>
      <c r="H2029" s="259"/>
      <c r="I2029" s="259"/>
      <c r="J2029" s="259"/>
    </row>
    <row r="2030" spans="1:10">
      <c r="A2030" s="259"/>
      <c r="B2030" s="259"/>
      <c r="C2030" s="259"/>
      <c r="D2030" s="259"/>
      <c r="E2030" s="259"/>
      <c r="F2030" s="270"/>
      <c r="G2030" s="259"/>
      <c r="H2030" s="259"/>
      <c r="I2030" s="259"/>
      <c r="J2030" s="259"/>
    </row>
    <row r="2031" spans="1:10">
      <c r="A2031" s="259"/>
      <c r="B2031" s="259"/>
      <c r="C2031" s="259"/>
      <c r="D2031" s="259"/>
      <c r="E2031" s="259"/>
      <c r="F2031" s="270"/>
      <c r="G2031" s="259"/>
      <c r="H2031" s="259"/>
      <c r="I2031" s="259"/>
      <c r="J2031" s="259"/>
    </row>
    <row r="2032" spans="1:10">
      <c r="A2032" s="259"/>
      <c r="B2032" s="259"/>
      <c r="C2032" s="259"/>
      <c r="D2032" s="259"/>
      <c r="E2032" s="259"/>
      <c r="F2032" s="270"/>
      <c r="G2032" s="259"/>
      <c r="H2032" s="259"/>
      <c r="I2032" s="259"/>
      <c r="J2032" s="259"/>
    </row>
    <row r="2033" spans="1:10">
      <c r="A2033" s="259"/>
      <c r="B2033" s="259"/>
      <c r="C2033" s="259"/>
      <c r="D2033" s="259"/>
      <c r="E2033" s="259"/>
      <c r="F2033" s="270"/>
      <c r="G2033" s="259"/>
      <c r="H2033" s="259"/>
      <c r="I2033" s="259"/>
      <c r="J2033" s="259"/>
    </row>
    <row r="2034" spans="1:10">
      <c r="A2034" s="259"/>
      <c r="B2034" s="259"/>
      <c r="C2034" s="259"/>
      <c r="D2034" s="259"/>
      <c r="E2034" s="259"/>
      <c r="F2034" s="270"/>
      <c r="G2034" s="259"/>
      <c r="H2034" s="259"/>
      <c r="I2034" s="259"/>
      <c r="J2034" s="259"/>
    </row>
    <row r="2035" spans="1:10">
      <c r="A2035" s="259"/>
      <c r="B2035" s="259"/>
      <c r="C2035" s="259"/>
      <c r="D2035" s="259"/>
      <c r="E2035" s="259"/>
      <c r="F2035" s="270"/>
      <c r="G2035" s="259"/>
      <c r="H2035" s="259"/>
      <c r="I2035" s="259"/>
      <c r="J2035" s="259"/>
    </row>
    <row r="2036" spans="1:10">
      <c r="A2036" s="259"/>
      <c r="B2036" s="259"/>
      <c r="C2036" s="259"/>
      <c r="D2036" s="259"/>
      <c r="E2036" s="259"/>
      <c r="F2036" s="270"/>
      <c r="G2036" s="259"/>
      <c r="H2036" s="259"/>
      <c r="I2036" s="259"/>
      <c r="J2036" s="259"/>
    </row>
    <row r="2037" spans="1:10">
      <c r="A2037" s="259"/>
      <c r="B2037" s="259"/>
      <c r="C2037" s="259"/>
      <c r="D2037" s="259"/>
      <c r="E2037" s="259"/>
      <c r="F2037" s="270"/>
      <c r="G2037" s="259"/>
      <c r="H2037" s="259"/>
      <c r="I2037" s="259"/>
      <c r="J2037" s="259"/>
    </row>
    <row r="2038" spans="1:10">
      <c r="A2038" s="259"/>
      <c r="B2038" s="259"/>
      <c r="C2038" s="259"/>
      <c r="D2038" s="259"/>
      <c r="E2038" s="259"/>
      <c r="F2038" s="270"/>
      <c r="G2038" s="259"/>
      <c r="H2038" s="259"/>
      <c r="I2038" s="259"/>
      <c r="J2038" s="259"/>
    </row>
    <row r="2039" spans="1:10">
      <c r="A2039" s="259"/>
      <c r="B2039" s="259"/>
      <c r="C2039" s="259"/>
      <c r="D2039" s="259"/>
      <c r="E2039" s="259"/>
      <c r="F2039" s="270"/>
      <c r="G2039" s="259"/>
      <c r="H2039" s="259"/>
      <c r="I2039" s="259"/>
      <c r="J2039" s="259"/>
    </row>
    <row r="2040" spans="1:10">
      <c r="A2040" s="259"/>
      <c r="B2040" s="259"/>
      <c r="C2040" s="259"/>
      <c r="D2040" s="259"/>
      <c r="E2040" s="259"/>
      <c r="F2040" s="270"/>
      <c r="G2040" s="259"/>
      <c r="H2040" s="259"/>
      <c r="I2040" s="259"/>
      <c r="J2040" s="259"/>
    </row>
    <row r="2041" spans="1:10">
      <c r="A2041" s="259"/>
      <c r="B2041" s="259"/>
      <c r="C2041" s="259"/>
      <c r="D2041" s="259"/>
      <c r="E2041" s="259"/>
      <c r="F2041" s="270"/>
      <c r="G2041" s="259"/>
      <c r="H2041" s="259"/>
      <c r="I2041" s="259"/>
      <c r="J2041" s="259"/>
    </row>
    <row r="2042" spans="1:10">
      <c r="A2042" s="259"/>
      <c r="B2042" s="259"/>
      <c r="C2042" s="259"/>
      <c r="D2042" s="259"/>
      <c r="E2042" s="259"/>
      <c r="F2042" s="270"/>
      <c r="G2042" s="259"/>
      <c r="H2042" s="259"/>
      <c r="I2042" s="259"/>
      <c r="J2042" s="259"/>
    </row>
    <row r="2043" spans="1:10">
      <c r="A2043" s="259"/>
      <c r="B2043" s="259"/>
      <c r="C2043" s="259"/>
      <c r="D2043" s="259"/>
      <c r="E2043" s="259"/>
      <c r="F2043" s="270"/>
      <c r="G2043" s="259"/>
      <c r="H2043" s="259"/>
      <c r="I2043" s="259"/>
      <c r="J2043" s="259"/>
    </row>
    <row r="2044" spans="1:10">
      <c r="A2044" s="259"/>
      <c r="B2044" s="259"/>
      <c r="C2044" s="259"/>
      <c r="D2044" s="259"/>
      <c r="E2044" s="259"/>
      <c r="F2044" s="270"/>
      <c r="G2044" s="259"/>
      <c r="H2044" s="259"/>
      <c r="I2044" s="259"/>
      <c r="J2044" s="259"/>
    </row>
    <row r="2045" spans="1:10">
      <c r="A2045" s="259"/>
      <c r="B2045" s="259"/>
      <c r="C2045" s="259"/>
      <c r="D2045" s="259"/>
      <c r="E2045" s="259"/>
      <c r="F2045" s="270"/>
      <c r="G2045" s="259"/>
      <c r="H2045" s="259"/>
      <c r="I2045" s="259"/>
      <c r="J2045" s="259"/>
    </row>
    <row r="2046" spans="1:10">
      <c r="A2046" s="259"/>
      <c r="B2046" s="259"/>
      <c r="C2046" s="259"/>
      <c r="D2046" s="259"/>
      <c r="E2046" s="259"/>
      <c r="F2046" s="270"/>
      <c r="G2046" s="259"/>
      <c r="H2046" s="259"/>
      <c r="I2046" s="259"/>
      <c r="J2046" s="259"/>
    </row>
    <row r="2047" spans="1:10">
      <c r="A2047" s="259"/>
      <c r="B2047" s="259"/>
      <c r="C2047" s="259"/>
      <c r="D2047" s="259"/>
      <c r="E2047" s="259"/>
      <c r="F2047" s="270"/>
      <c r="G2047" s="259"/>
      <c r="H2047" s="259"/>
      <c r="I2047" s="259"/>
      <c r="J2047" s="259"/>
    </row>
    <row r="2048" spans="1:10">
      <c r="A2048" s="259"/>
      <c r="B2048" s="259"/>
      <c r="C2048" s="259"/>
      <c r="D2048" s="259"/>
      <c r="E2048" s="259"/>
      <c r="F2048" s="270"/>
      <c r="G2048" s="259"/>
      <c r="H2048" s="259"/>
      <c r="I2048" s="259"/>
      <c r="J2048" s="259"/>
    </row>
    <row r="2049" spans="1:10">
      <c r="A2049" s="259"/>
      <c r="B2049" s="259"/>
      <c r="C2049" s="259"/>
      <c r="D2049" s="259"/>
      <c r="E2049" s="259"/>
      <c r="F2049" s="270"/>
      <c r="G2049" s="259"/>
      <c r="H2049" s="259"/>
      <c r="I2049" s="259"/>
      <c r="J2049" s="259"/>
    </row>
    <row r="2050" spans="1:10">
      <c r="A2050" s="259"/>
      <c r="B2050" s="259"/>
      <c r="C2050" s="259"/>
      <c r="D2050" s="259"/>
      <c r="E2050" s="259"/>
      <c r="F2050" s="270"/>
      <c r="G2050" s="259"/>
      <c r="H2050" s="259"/>
      <c r="I2050" s="259"/>
      <c r="J2050" s="259"/>
    </row>
    <row r="2051" spans="1:10">
      <c r="A2051" s="259"/>
      <c r="B2051" s="259"/>
      <c r="C2051" s="259"/>
      <c r="D2051" s="259"/>
      <c r="E2051" s="259"/>
      <c r="F2051" s="270"/>
      <c r="G2051" s="259"/>
      <c r="H2051" s="259"/>
      <c r="I2051" s="259"/>
      <c r="J2051" s="259"/>
    </row>
    <row r="2052" spans="1:10">
      <c r="A2052" s="259"/>
      <c r="B2052" s="259"/>
      <c r="C2052" s="259"/>
      <c r="D2052" s="259"/>
      <c r="E2052" s="259"/>
      <c r="F2052" s="270"/>
      <c r="G2052" s="259"/>
      <c r="H2052" s="259"/>
      <c r="I2052" s="259"/>
      <c r="J2052" s="259"/>
    </row>
    <row r="2053" spans="1:10">
      <c r="A2053" s="259"/>
      <c r="B2053" s="259"/>
      <c r="C2053" s="259"/>
      <c r="D2053" s="259"/>
      <c r="E2053" s="259"/>
      <c r="F2053" s="270"/>
      <c r="G2053" s="259"/>
      <c r="H2053" s="259"/>
      <c r="I2053" s="259"/>
      <c r="J2053" s="259"/>
    </row>
    <row r="2054" spans="1:10">
      <c r="A2054" s="259"/>
      <c r="B2054" s="259"/>
      <c r="C2054" s="259"/>
      <c r="D2054" s="259"/>
      <c r="E2054" s="259"/>
      <c r="F2054" s="270"/>
      <c r="G2054" s="259"/>
      <c r="H2054" s="259"/>
      <c r="I2054" s="259"/>
      <c r="J2054" s="259"/>
    </row>
    <row r="2055" spans="1:10">
      <c r="A2055" s="259"/>
      <c r="B2055" s="259"/>
      <c r="C2055" s="259"/>
      <c r="D2055" s="259"/>
      <c r="E2055" s="259"/>
      <c r="F2055" s="270"/>
      <c r="G2055" s="259"/>
      <c r="H2055" s="259"/>
      <c r="I2055" s="259"/>
      <c r="J2055" s="259"/>
    </row>
    <row r="2056" spans="1:10">
      <c r="A2056" s="259"/>
      <c r="B2056" s="259"/>
      <c r="C2056" s="259"/>
      <c r="D2056" s="259"/>
      <c r="E2056" s="259"/>
      <c r="F2056" s="270"/>
      <c r="G2056" s="259"/>
      <c r="H2056" s="259"/>
      <c r="I2056" s="259"/>
      <c r="J2056" s="259"/>
    </row>
    <row r="2057" spans="1:10">
      <c r="A2057" s="259"/>
      <c r="B2057" s="259"/>
      <c r="C2057" s="259"/>
      <c r="D2057" s="259"/>
      <c r="E2057" s="259"/>
      <c r="F2057" s="270"/>
      <c r="G2057" s="259"/>
      <c r="H2057" s="259"/>
      <c r="I2057" s="259"/>
      <c r="J2057" s="259"/>
    </row>
    <row r="2058" spans="1:10">
      <c r="A2058" s="259"/>
      <c r="B2058" s="259"/>
      <c r="C2058" s="259"/>
      <c r="D2058" s="259"/>
      <c r="E2058" s="259"/>
      <c r="F2058" s="270"/>
      <c r="G2058" s="259"/>
      <c r="H2058" s="259"/>
      <c r="I2058" s="259"/>
      <c r="J2058" s="259"/>
    </row>
    <row r="2059" spans="1:10">
      <c r="A2059" s="259"/>
      <c r="B2059" s="259"/>
      <c r="C2059" s="259"/>
      <c r="D2059" s="259"/>
      <c r="E2059" s="259"/>
      <c r="F2059" s="270"/>
      <c r="G2059" s="259"/>
      <c r="H2059" s="259"/>
      <c r="I2059" s="259"/>
      <c r="J2059" s="259"/>
    </row>
    <row r="2060" spans="1:10">
      <c r="A2060" s="259"/>
      <c r="B2060" s="259"/>
      <c r="C2060" s="259"/>
      <c r="D2060" s="259"/>
      <c r="E2060" s="259"/>
      <c r="F2060" s="270"/>
      <c r="G2060" s="259"/>
      <c r="H2060" s="259"/>
      <c r="I2060" s="259"/>
      <c r="J2060" s="259"/>
    </row>
    <row r="2061" spans="1:10">
      <c r="A2061" s="259"/>
      <c r="B2061" s="259"/>
      <c r="C2061" s="259"/>
      <c r="D2061" s="259"/>
      <c r="E2061" s="259"/>
      <c r="F2061" s="270"/>
      <c r="G2061" s="259"/>
      <c r="H2061" s="259"/>
      <c r="I2061" s="259"/>
      <c r="J2061" s="259"/>
    </row>
    <row r="2062" spans="1:10">
      <c r="A2062" s="259"/>
      <c r="B2062" s="259"/>
      <c r="C2062" s="259"/>
      <c r="D2062" s="259"/>
      <c r="E2062" s="259"/>
      <c r="F2062" s="270"/>
      <c r="G2062" s="259"/>
      <c r="H2062" s="259"/>
      <c r="I2062" s="259"/>
      <c r="J2062" s="259"/>
    </row>
    <row r="2063" spans="1:10">
      <c r="A2063" s="259"/>
      <c r="B2063" s="259"/>
      <c r="C2063" s="259"/>
      <c r="D2063" s="259"/>
      <c r="E2063" s="259"/>
      <c r="F2063" s="270"/>
      <c r="G2063" s="259"/>
      <c r="H2063" s="259"/>
      <c r="I2063" s="259"/>
      <c r="J2063" s="259"/>
    </row>
    <row r="2064" spans="1:10">
      <c r="A2064" s="259"/>
      <c r="B2064" s="259"/>
      <c r="C2064" s="259"/>
      <c r="D2064" s="259"/>
      <c r="E2064" s="259"/>
      <c r="F2064" s="270"/>
      <c r="G2064" s="259"/>
      <c r="H2064" s="259"/>
      <c r="I2064" s="259"/>
      <c r="J2064" s="259"/>
    </row>
    <row r="2065" spans="1:10">
      <c r="A2065" s="259"/>
      <c r="B2065" s="259"/>
      <c r="C2065" s="259"/>
      <c r="D2065" s="259"/>
      <c r="E2065" s="259"/>
      <c r="F2065" s="270"/>
      <c r="G2065" s="259"/>
      <c r="H2065" s="259"/>
      <c r="I2065" s="259"/>
      <c r="J2065" s="259"/>
    </row>
    <row r="2066" spans="1:10">
      <c r="A2066" s="259"/>
      <c r="B2066" s="259"/>
      <c r="C2066" s="259"/>
      <c r="D2066" s="259"/>
      <c r="E2066" s="259"/>
      <c r="F2066" s="270"/>
      <c r="G2066" s="259"/>
      <c r="H2066" s="259"/>
      <c r="I2066" s="259"/>
      <c r="J2066" s="259"/>
    </row>
    <row r="2067" spans="1:10">
      <c r="A2067" s="259"/>
      <c r="B2067" s="259"/>
      <c r="C2067" s="259"/>
      <c r="D2067" s="259"/>
      <c r="E2067" s="259"/>
      <c r="F2067" s="270"/>
      <c r="G2067" s="259"/>
      <c r="H2067" s="259"/>
      <c r="I2067" s="259"/>
      <c r="J2067" s="259"/>
    </row>
    <row r="2068" spans="1:10">
      <c r="A2068" s="259"/>
      <c r="B2068" s="259"/>
      <c r="C2068" s="259"/>
      <c r="D2068" s="259"/>
      <c r="E2068" s="259"/>
      <c r="F2068" s="270"/>
      <c r="G2068" s="259"/>
      <c r="H2068" s="259"/>
      <c r="I2068" s="259"/>
      <c r="J2068" s="259"/>
    </row>
    <row r="2069" spans="1:10">
      <c r="A2069" s="259"/>
      <c r="B2069" s="259"/>
      <c r="C2069" s="259"/>
      <c r="D2069" s="259"/>
      <c r="E2069" s="259"/>
      <c r="F2069" s="270"/>
      <c r="G2069" s="259"/>
      <c r="H2069" s="259"/>
      <c r="I2069" s="259"/>
      <c r="J2069" s="259"/>
    </row>
    <row r="2070" spans="1:10">
      <c r="A2070" s="259"/>
      <c r="B2070" s="259"/>
      <c r="C2070" s="259"/>
      <c r="D2070" s="259"/>
      <c r="E2070" s="259"/>
      <c r="F2070" s="270"/>
      <c r="G2070" s="259"/>
      <c r="H2070" s="259"/>
      <c r="I2070" s="259"/>
      <c r="J2070" s="259"/>
    </row>
    <row r="2071" spans="1:10">
      <c r="A2071" s="259"/>
      <c r="B2071" s="259"/>
      <c r="C2071" s="259"/>
      <c r="D2071" s="259"/>
      <c r="E2071" s="259"/>
      <c r="F2071" s="270"/>
      <c r="G2071" s="259"/>
      <c r="H2071" s="259"/>
      <c r="I2071" s="259"/>
      <c r="J2071" s="259"/>
    </row>
    <row r="2072" spans="1:10">
      <c r="A2072" s="259"/>
      <c r="B2072" s="259"/>
      <c r="C2072" s="259"/>
      <c r="D2072" s="259"/>
      <c r="E2072" s="259"/>
      <c r="F2072" s="270"/>
      <c r="G2072" s="259"/>
      <c r="H2072" s="259"/>
      <c r="I2072" s="259"/>
      <c r="J2072" s="259"/>
    </row>
    <row r="2073" spans="1:10">
      <c r="A2073" s="259"/>
      <c r="B2073" s="259"/>
      <c r="C2073" s="259"/>
      <c r="D2073" s="259"/>
      <c r="E2073" s="259"/>
      <c r="F2073" s="270"/>
      <c r="G2073" s="259"/>
      <c r="H2073" s="259"/>
      <c r="I2073" s="259"/>
      <c r="J2073" s="259"/>
    </row>
    <row r="2074" spans="1:10">
      <c r="A2074" s="259"/>
      <c r="B2074" s="259"/>
      <c r="C2074" s="259"/>
      <c r="D2074" s="259"/>
      <c r="E2074" s="259"/>
      <c r="F2074" s="270"/>
      <c r="G2074" s="259"/>
      <c r="H2074" s="259"/>
      <c r="I2074" s="259"/>
      <c r="J2074" s="259"/>
    </row>
    <row r="2075" spans="1:10">
      <c r="A2075" s="259"/>
      <c r="B2075" s="259"/>
      <c r="C2075" s="259"/>
      <c r="D2075" s="259"/>
      <c r="E2075" s="259"/>
      <c r="F2075" s="270"/>
      <c r="G2075" s="259"/>
      <c r="H2075" s="259"/>
      <c r="I2075" s="259"/>
      <c r="J2075" s="259"/>
    </row>
    <row r="2076" spans="1:10">
      <c r="A2076" s="259"/>
      <c r="B2076" s="259"/>
      <c r="C2076" s="259"/>
      <c r="D2076" s="259"/>
      <c r="E2076" s="259"/>
      <c r="F2076" s="270"/>
      <c r="G2076" s="259"/>
      <c r="H2076" s="259"/>
      <c r="I2076" s="259"/>
      <c r="J2076" s="259"/>
    </row>
    <row r="2077" spans="1:10">
      <c r="A2077" s="259"/>
      <c r="B2077" s="259"/>
      <c r="C2077" s="259"/>
      <c r="D2077" s="259"/>
      <c r="E2077" s="259"/>
      <c r="F2077" s="270"/>
      <c r="G2077" s="259"/>
      <c r="H2077" s="259"/>
      <c r="I2077" s="259"/>
      <c r="J2077" s="259"/>
    </row>
    <row r="2078" spans="1:10">
      <c r="A2078" s="259"/>
      <c r="B2078" s="259"/>
      <c r="C2078" s="259"/>
      <c r="D2078" s="259"/>
      <c r="E2078" s="259"/>
      <c r="F2078" s="270"/>
      <c r="G2078" s="259"/>
      <c r="H2078" s="259"/>
      <c r="I2078" s="259"/>
      <c r="J2078" s="259"/>
    </row>
    <row r="2079" spans="1:10">
      <c r="A2079" s="259"/>
      <c r="B2079" s="259"/>
      <c r="C2079" s="259"/>
      <c r="D2079" s="259"/>
      <c r="E2079" s="259"/>
      <c r="F2079" s="270"/>
      <c r="G2079" s="259"/>
      <c r="H2079" s="259"/>
      <c r="I2079" s="259"/>
      <c r="J2079" s="259"/>
    </row>
    <row r="2080" spans="1:10">
      <c r="A2080" s="259"/>
      <c r="B2080" s="259"/>
      <c r="C2080" s="259"/>
      <c r="D2080" s="259"/>
      <c r="E2080" s="259"/>
      <c r="F2080" s="270"/>
      <c r="G2080" s="259"/>
      <c r="H2080" s="259"/>
      <c r="I2080" s="259"/>
      <c r="J2080" s="259"/>
    </row>
    <row r="2081" spans="1:10">
      <c r="A2081" s="259"/>
      <c r="B2081" s="259"/>
      <c r="C2081" s="259"/>
      <c r="D2081" s="259"/>
      <c r="E2081" s="259"/>
      <c r="F2081" s="270"/>
      <c r="G2081" s="259"/>
      <c r="H2081" s="259"/>
      <c r="I2081" s="259"/>
      <c r="J2081" s="259"/>
    </row>
    <row r="2082" spans="1:10">
      <c r="A2082" s="259"/>
      <c r="B2082" s="259"/>
      <c r="C2082" s="259"/>
      <c r="D2082" s="259"/>
      <c r="E2082" s="259"/>
      <c r="F2082" s="270"/>
      <c r="G2082" s="259"/>
      <c r="H2082" s="259"/>
      <c r="I2082" s="259"/>
      <c r="J2082" s="259"/>
    </row>
    <row r="2083" spans="1:10">
      <c r="A2083" s="259"/>
      <c r="B2083" s="259"/>
      <c r="C2083" s="259"/>
      <c r="D2083" s="259"/>
      <c r="E2083" s="259"/>
      <c r="F2083" s="270"/>
      <c r="G2083" s="259"/>
      <c r="H2083" s="259"/>
      <c r="I2083" s="259"/>
      <c r="J2083" s="259"/>
    </row>
    <row r="2084" spans="1:10">
      <c r="A2084" s="259"/>
      <c r="B2084" s="259"/>
      <c r="C2084" s="259"/>
      <c r="D2084" s="259"/>
      <c r="E2084" s="259"/>
      <c r="F2084" s="270"/>
      <c r="G2084" s="259"/>
      <c r="H2084" s="259"/>
      <c r="I2084" s="259"/>
      <c r="J2084" s="259"/>
    </row>
    <row r="2085" spans="1:10">
      <c r="A2085" s="259"/>
      <c r="B2085" s="259"/>
      <c r="C2085" s="259"/>
      <c r="D2085" s="259"/>
      <c r="E2085" s="259"/>
      <c r="F2085" s="270"/>
      <c r="G2085" s="259"/>
      <c r="H2085" s="259"/>
      <c r="I2085" s="259"/>
      <c r="J2085" s="259"/>
    </row>
    <row r="2086" spans="1:10">
      <c r="A2086" s="259"/>
      <c r="B2086" s="259"/>
      <c r="C2086" s="259"/>
      <c r="D2086" s="259"/>
      <c r="E2086" s="259"/>
      <c r="F2086" s="270"/>
      <c r="G2086" s="259"/>
      <c r="H2086" s="259"/>
      <c r="I2086" s="259"/>
      <c r="J2086" s="259"/>
    </row>
    <row r="2087" spans="1:10">
      <c r="A2087" s="259"/>
      <c r="B2087" s="259"/>
      <c r="C2087" s="259"/>
      <c r="D2087" s="259"/>
      <c r="E2087" s="259"/>
      <c r="F2087" s="270"/>
      <c r="G2087" s="259"/>
      <c r="H2087" s="259"/>
      <c r="I2087" s="259"/>
      <c r="J2087" s="259"/>
    </row>
    <row r="2088" spans="1:10">
      <c r="A2088" s="259"/>
      <c r="B2088" s="259"/>
      <c r="C2088" s="259"/>
      <c r="D2088" s="259"/>
      <c r="E2088" s="259"/>
      <c r="F2088" s="270"/>
      <c r="G2088" s="259"/>
      <c r="H2088" s="259"/>
      <c r="I2088" s="259"/>
      <c r="J2088" s="259"/>
    </row>
    <row r="2089" spans="1:10">
      <c r="A2089" s="259"/>
      <c r="B2089" s="259"/>
      <c r="C2089" s="259"/>
      <c r="D2089" s="259"/>
      <c r="E2089" s="259"/>
      <c r="F2089" s="270"/>
      <c r="G2089" s="259"/>
      <c r="H2089" s="259"/>
      <c r="I2089" s="259"/>
      <c r="J2089" s="259"/>
    </row>
    <row r="2090" spans="1:10">
      <c r="A2090" s="259"/>
      <c r="B2090" s="259"/>
      <c r="C2090" s="259"/>
      <c r="D2090" s="259"/>
      <c r="E2090" s="259"/>
      <c r="F2090" s="270"/>
      <c r="G2090" s="259"/>
      <c r="H2090" s="259"/>
      <c r="I2090" s="259"/>
      <c r="J2090" s="259"/>
    </row>
    <row r="2091" spans="1:10">
      <c r="A2091" s="259"/>
      <c r="B2091" s="259"/>
      <c r="C2091" s="259"/>
      <c r="D2091" s="259"/>
      <c r="E2091" s="259"/>
      <c r="F2091" s="270"/>
      <c r="G2091" s="259"/>
      <c r="H2091" s="259"/>
      <c r="I2091" s="259"/>
      <c r="J2091" s="259"/>
    </row>
    <row r="2092" spans="1:10">
      <c r="A2092" s="259"/>
      <c r="B2092" s="259"/>
      <c r="C2092" s="259"/>
      <c r="D2092" s="259"/>
      <c r="E2092" s="259"/>
      <c r="F2092" s="270"/>
      <c r="G2092" s="259"/>
      <c r="H2092" s="259"/>
      <c r="I2092" s="259"/>
      <c r="J2092" s="259"/>
    </row>
    <row r="2093" spans="1:10">
      <c r="A2093" s="259"/>
      <c r="B2093" s="259"/>
      <c r="C2093" s="259"/>
      <c r="D2093" s="259"/>
      <c r="E2093" s="259"/>
      <c r="F2093" s="270"/>
      <c r="G2093" s="259"/>
      <c r="H2093" s="259"/>
      <c r="I2093" s="259"/>
      <c r="J2093" s="259"/>
    </row>
    <row r="2094" spans="1:10">
      <c r="A2094" s="259"/>
      <c r="B2094" s="259"/>
      <c r="C2094" s="259"/>
      <c r="D2094" s="259"/>
      <c r="E2094" s="259"/>
      <c r="F2094" s="270"/>
      <c r="G2094" s="259"/>
      <c r="H2094" s="259"/>
      <c r="I2094" s="259"/>
      <c r="J2094" s="259"/>
    </row>
    <row r="2095" spans="1:10">
      <c r="A2095" s="259"/>
      <c r="B2095" s="259"/>
      <c r="C2095" s="259"/>
      <c r="D2095" s="259"/>
      <c r="E2095" s="259"/>
      <c r="F2095" s="270"/>
      <c r="G2095" s="259"/>
      <c r="H2095" s="259"/>
      <c r="I2095" s="259"/>
      <c r="J2095" s="259"/>
    </row>
    <row r="2096" spans="1:10">
      <c r="A2096" s="259"/>
      <c r="B2096" s="259"/>
      <c r="C2096" s="259"/>
      <c r="D2096" s="259"/>
      <c r="E2096" s="259"/>
      <c r="F2096" s="270"/>
      <c r="G2096" s="259"/>
      <c r="H2096" s="259"/>
      <c r="I2096" s="259"/>
      <c r="J2096" s="259"/>
    </row>
    <row r="2097" spans="1:10">
      <c r="A2097" s="259"/>
      <c r="B2097" s="259"/>
      <c r="C2097" s="259"/>
      <c r="D2097" s="259"/>
      <c r="E2097" s="259"/>
      <c r="F2097" s="270"/>
      <c r="G2097" s="259"/>
      <c r="H2097" s="259"/>
      <c r="I2097" s="259"/>
      <c r="J2097" s="259"/>
    </row>
    <row r="2098" spans="1:10">
      <c r="A2098" s="259"/>
      <c r="B2098" s="259"/>
      <c r="C2098" s="259"/>
      <c r="D2098" s="259"/>
      <c r="E2098" s="259"/>
      <c r="F2098" s="270"/>
      <c r="G2098" s="259"/>
      <c r="H2098" s="259"/>
      <c r="I2098" s="259"/>
      <c r="J2098" s="259"/>
    </row>
    <row r="2099" spans="1:10">
      <c r="A2099" s="259"/>
      <c r="B2099" s="259"/>
      <c r="C2099" s="259"/>
      <c r="D2099" s="259"/>
      <c r="E2099" s="259"/>
      <c r="F2099" s="270"/>
      <c r="G2099" s="259"/>
      <c r="H2099" s="259"/>
      <c r="I2099" s="259"/>
      <c r="J2099" s="259"/>
    </row>
    <row r="2100" spans="1:10">
      <c r="A2100" s="259"/>
      <c r="B2100" s="259"/>
      <c r="C2100" s="259"/>
      <c r="D2100" s="259"/>
      <c r="E2100" s="259"/>
      <c r="F2100" s="270"/>
      <c r="G2100" s="259"/>
      <c r="H2100" s="259"/>
      <c r="I2100" s="259"/>
      <c r="J2100" s="259"/>
    </row>
    <row r="2101" spans="1:10">
      <c r="A2101" s="259"/>
      <c r="B2101" s="259"/>
      <c r="C2101" s="259"/>
      <c r="D2101" s="259"/>
      <c r="E2101" s="259"/>
      <c r="F2101" s="270"/>
      <c r="G2101" s="259"/>
      <c r="H2101" s="259"/>
      <c r="I2101" s="259"/>
      <c r="J2101" s="259"/>
    </row>
    <row r="2102" spans="1:10">
      <c r="A2102" s="259"/>
      <c r="B2102" s="259"/>
      <c r="C2102" s="259"/>
      <c r="D2102" s="259"/>
      <c r="E2102" s="259"/>
      <c r="F2102" s="270"/>
      <c r="G2102" s="259"/>
      <c r="H2102" s="259"/>
      <c r="I2102" s="259"/>
      <c r="J2102" s="259"/>
    </row>
    <row r="2103" spans="1:10">
      <c r="A2103" s="259"/>
      <c r="B2103" s="259"/>
      <c r="C2103" s="259"/>
      <c r="D2103" s="259"/>
      <c r="E2103" s="259"/>
      <c r="F2103" s="270"/>
      <c r="G2103" s="259"/>
      <c r="H2103" s="259"/>
      <c r="I2103" s="259"/>
      <c r="J2103" s="259"/>
    </row>
    <row r="2104" spans="1:10">
      <c r="A2104" s="259"/>
      <c r="B2104" s="259"/>
      <c r="C2104" s="259"/>
      <c r="D2104" s="259"/>
      <c r="E2104" s="259"/>
      <c r="F2104" s="270"/>
      <c r="G2104" s="259"/>
      <c r="H2104" s="259"/>
      <c r="I2104" s="259"/>
      <c r="J2104" s="259"/>
    </row>
    <row r="2105" spans="1:10">
      <c r="A2105" s="259"/>
      <c r="B2105" s="259"/>
      <c r="C2105" s="259"/>
      <c r="D2105" s="259"/>
      <c r="E2105" s="259"/>
      <c r="F2105" s="270"/>
      <c r="G2105" s="259"/>
      <c r="H2105" s="259"/>
      <c r="I2105" s="259"/>
      <c r="J2105" s="259"/>
    </row>
    <row r="2106" spans="1:10">
      <c r="A2106" s="259"/>
      <c r="B2106" s="259"/>
      <c r="C2106" s="259"/>
      <c r="D2106" s="259"/>
      <c r="E2106" s="259"/>
      <c r="F2106" s="270"/>
      <c r="G2106" s="259"/>
      <c r="H2106" s="259"/>
      <c r="I2106" s="259"/>
      <c r="J2106" s="259"/>
    </row>
    <row r="2107" spans="1:10">
      <c r="A2107" s="259"/>
      <c r="B2107" s="259"/>
      <c r="C2107" s="259"/>
      <c r="D2107" s="259"/>
      <c r="E2107" s="259"/>
      <c r="F2107" s="270"/>
      <c r="G2107" s="259"/>
      <c r="H2107" s="259"/>
      <c r="I2107" s="259"/>
      <c r="J2107" s="259"/>
    </row>
    <row r="2108" spans="1:10">
      <c r="A2108" s="259"/>
      <c r="B2108" s="259"/>
      <c r="C2108" s="259"/>
      <c r="D2108" s="259"/>
      <c r="E2108" s="259"/>
      <c r="F2108" s="270"/>
      <c r="G2108" s="259"/>
      <c r="H2108" s="259"/>
      <c r="I2108" s="259"/>
      <c r="J2108" s="259"/>
    </row>
    <row r="2109" spans="1:10">
      <c r="A2109" s="259"/>
      <c r="B2109" s="259"/>
      <c r="C2109" s="259"/>
      <c r="D2109" s="259"/>
      <c r="E2109" s="259"/>
      <c r="F2109" s="270"/>
      <c r="G2109" s="259"/>
      <c r="H2109" s="259"/>
      <c r="I2109" s="259"/>
      <c r="J2109" s="259"/>
    </row>
    <row r="2110" spans="1:10">
      <c r="A2110" s="259"/>
      <c r="B2110" s="259"/>
      <c r="C2110" s="259"/>
      <c r="D2110" s="259"/>
      <c r="E2110" s="259"/>
      <c r="F2110" s="270"/>
      <c r="G2110" s="259"/>
      <c r="H2110" s="259"/>
      <c r="I2110" s="259"/>
      <c r="J2110" s="259"/>
    </row>
    <row r="2111" spans="1:10">
      <c r="A2111" s="259"/>
      <c r="B2111" s="259"/>
      <c r="C2111" s="259"/>
      <c r="D2111" s="259"/>
      <c r="E2111" s="259"/>
      <c r="F2111" s="270"/>
      <c r="G2111" s="259"/>
      <c r="H2111" s="259"/>
      <c r="I2111" s="259"/>
      <c r="J2111" s="259"/>
    </row>
    <row r="2112" spans="1:10">
      <c r="A2112" s="259"/>
      <c r="B2112" s="259"/>
      <c r="C2112" s="259"/>
      <c r="D2112" s="259"/>
      <c r="E2112" s="259"/>
      <c r="F2112" s="270"/>
      <c r="G2112" s="259"/>
      <c r="H2112" s="259"/>
      <c r="I2112" s="259"/>
      <c r="J2112" s="259"/>
    </row>
    <row r="2113" spans="1:10">
      <c r="A2113" s="259"/>
      <c r="B2113" s="259"/>
      <c r="C2113" s="259"/>
      <c r="D2113" s="259"/>
      <c r="E2113" s="259"/>
      <c r="F2113" s="270"/>
      <c r="G2113" s="259"/>
      <c r="H2113" s="259"/>
      <c r="I2113" s="259"/>
      <c r="J2113" s="259"/>
    </row>
    <row r="2114" spans="1:10">
      <c r="A2114" s="259"/>
      <c r="B2114" s="259"/>
      <c r="C2114" s="259"/>
      <c r="D2114" s="259"/>
      <c r="E2114" s="259"/>
      <c r="F2114" s="270"/>
      <c r="G2114" s="259"/>
      <c r="H2114" s="259"/>
      <c r="I2114" s="259"/>
      <c r="J2114" s="259"/>
    </row>
    <row r="2115" spans="1:10">
      <c r="A2115" s="259"/>
      <c r="B2115" s="259"/>
      <c r="C2115" s="259"/>
      <c r="D2115" s="259"/>
      <c r="E2115" s="259"/>
      <c r="F2115" s="270"/>
      <c r="G2115" s="259"/>
      <c r="H2115" s="259"/>
      <c r="I2115" s="259"/>
      <c r="J2115" s="259"/>
    </row>
    <row r="2116" spans="1:10">
      <c r="A2116" s="259"/>
      <c r="B2116" s="259"/>
      <c r="C2116" s="259"/>
      <c r="D2116" s="259"/>
      <c r="E2116" s="259"/>
      <c r="F2116" s="270"/>
      <c r="G2116" s="259"/>
      <c r="H2116" s="259"/>
      <c r="I2116" s="259"/>
      <c r="J2116" s="259"/>
    </row>
    <row r="2117" spans="1:10">
      <c r="A2117" s="259"/>
      <c r="B2117" s="259"/>
      <c r="C2117" s="259"/>
      <c r="D2117" s="259"/>
      <c r="E2117" s="259"/>
      <c r="F2117" s="270"/>
      <c r="G2117" s="259"/>
      <c r="H2117" s="259"/>
      <c r="I2117" s="259"/>
      <c r="J2117" s="259"/>
    </row>
    <row r="2118" spans="1:10">
      <c r="A2118" s="259"/>
      <c r="B2118" s="259"/>
      <c r="C2118" s="259"/>
      <c r="D2118" s="259"/>
      <c r="E2118" s="259"/>
      <c r="F2118" s="270"/>
      <c r="G2118" s="259"/>
      <c r="H2118" s="259"/>
      <c r="I2118" s="259"/>
      <c r="J2118" s="259"/>
    </row>
    <row r="2119" spans="1:10">
      <c r="A2119" s="259"/>
      <c r="B2119" s="259"/>
      <c r="C2119" s="259"/>
      <c r="D2119" s="259"/>
      <c r="E2119" s="259"/>
      <c r="F2119" s="270"/>
      <c r="G2119" s="259"/>
      <c r="H2119" s="259"/>
      <c r="I2119" s="259"/>
      <c r="J2119" s="259"/>
    </row>
    <row r="2120" spans="1:10">
      <c r="A2120" s="259"/>
      <c r="B2120" s="259"/>
      <c r="C2120" s="259"/>
      <c r="D2120" s="259"/>
      <c r="E2120" s="259"/>
      <c r="F2120" s="270"/>
      <c r="G2120" s="259"/>
      <c r="H2120" s="259"/>
      <c r="I2120" s="259"/>
      <c r="J2120" s="259"/>
    </row>
    <row r="2121" spans="1:10">
      <c r="A2121" s="259"/>
      <c r="B2121" s="259"/>
      <c r="C2121" s="259"/>
      <c r="D2121" s="259"/>
      <c r="E2121" s="259"/>
      <c r="F2121" s="270"/>
      <c r="G2121" s="259"/>
      <c r="H2121" s="259"/>
      <c r="I2121" s="259"/>
      <c r="J2121" s="259"/>
    </row>
    <row r="2122" spans="1:10">
      <c r="A2122" s="259"/>
      <c r="B2122" s="259"/>
      <c r="C2122" s="259"/>
      <c r="D2122" s="259"/>
      <c r="E2122" s="259"/>
      <c r="F2122" s="270"/>
      <c r="G2122" s="259"/>
      <c r="H2122" s="259"/>
      <c r="I2122" s="259"/>
      <c r="J2122" s="259"/>
    </row>
    <row r="2123" spans="1:10">
      <c r="A2123" s="259"/>
      <c r="B2123" s="259"/>
      <c r="C2123" s="259"/>
      <c r="D2123" s="259"/>
      <c r="E2123" s="259"/>
      <c r="F2123" s="270"/>
      <c r="G2123" s="259"/>
      <c r="H2123" s="259"/>
      <c r="I2123" s="259"/>
      <c r="J2123" s="259"/>
    </row>
    <row r="2124" spans="1:10">
      <c r="A2124" s="259"/>
      <c r="B2124" s="259"/>
      <c r="C2124" s="259"/>
      <c r="D2124" s="259"/>
      <c r="E2124" s="259"/>
      <c r="F2124" s="270"/>
      <c r="G2124" s="259"/>
      <c r="H2124" s="259"/>
      <c r="I2124" s="259"/>
      <c r="J2124" s="259"/>
    </row>
    <row r="2125" spans="1:10">
      <c r="A2125" s="259"/>
      <c r="B2125" s="259"/>
      <c r="C2125" s="259"/>
      <c r="D2125" s="259"/>
      <c r="E2125" s="259"/>
      <c r="F2125" s="270"/>
      <c r="G2125" s="259"/>
      <c r="H2125" s="259"/>
      <c r="I2125" s="259"/>
      <c r="J2125" s="259"/>
    </row>
    <row r="2126" spans="1:10">
      <c r="A2126" s="259"/>
      <c r="B2126" s="259"/>
      <c r="C2126" s="259"/>
      <c r="D2126" s="259"/>
      <c r="E2126" s="259"/>
      <c r="F2126" s="270"/>
      <c r="G2126" s="259"/>
      <c r="H2126" s="259"/>
      <c r="I2126" s="259"/>
      <c r="J2126" s="259"/>
    </row>
    <row r="2127" spans="1:10">
      <c r="A2127" s="259"/>
      <c r="B2127" s="259"/>
      <c r="C2127" s="259"/>
      <c r="D2127" s="259"/>
      <c r="E2127" s="259"/>
      <c r="F2127" s="270"/>
      <c r="G2127" s="259"/>
      <c r="H2127" s="259"/>
      <c r="I2127" s="259"/>
      <c r="J2127" s="259"/>
    </row>
    <row r="2128" spans="1:10">
      <c r="A2128" s="259"/>
      <c r="B2128" s="259"/>
      <c r="C2128" s="259"/>
      <c r="D2128" s="259"/>
      <c r="E2128" s="259"/>
      <c r="F2128" s="270"/>
      <c r="G2128" s="259"/>
      <c r="H2128" s="259"/>
      <c r="I2128" s="259"/>
      <c r="J2128" s="259"/>
    </row>
    <row r="2129" spans="1:10">
      <c r="A2129" s="259"/>
      <c r="B2129" s="259"/>
      <c r="C2129" s="259"/>
      <c r="D2129" s="259"/>
      <c r="E2129" s="259"/>
      <c r="F2129" s="270"/>
      <c r="G2129" s="259"/>
      <c r="H2129" s="259"/>
      <c r="I2129" s="259"/>
      <c r="J2129" s="259"/>
    </row>
    <row r="2130" spans="1:10">
      <c r="A2130" s="259"/>
      <c r="B2130" s="259"/>
      <c r="C2130" s="259"/>
      <c r="D2130" s="259"/>
      <c r="E2130" s="259"/>
      <c r="F2130" s="270"/>
      <c r="G2130" s="259"/>
      <c r="H2130" s="259"/>
      <c r="I2130" s="259"/>
      <c r="J2130" s="259"/>
    </row>
    <row r="2131" spans="1:10">
      <c r="A2131" s="259"/>
      <c r="B2131" s="259"/>
      <c r="C2131" s="259"/>
      <c r="D2131" s="259"/>
      <c r="E2131" s="259"/>
      <c r="F2131" s="270"/>
      <c r="G2131" s="259"/>
      <c r="H2131" s="259"/>
      <c r="I2131" s="259"/>
      <c r="J2131" s="259"/>
    </row>
    <row r="2132" spans="1:10">
      <c r="A2132" s="259"/>
      <c r="B2132" s="259"/>
      <c r="C2132" s="259"/>
      <c r="D2132" s="259"/>
      <c r="E2132" s="259"/>
      <c r="F2132" s="270"/>
      <c r="G2132" s="259"/>
      <c r="H2132" s="259"/>
      <c r="I2132" s="259"/>
      <c r="J2132" s="259"/>
    </row>
    <row r="2133" spans="1:10">
      <c r="A2133" s="259"/>
      <c r="B2133" s="259"/>
      <c r="C2133" s="259"/>
      <c r="D2133" s="259"/>
      <c r="E2133" s="259"/>
      <c r="F2133" s="270"/>
      <c r="G2133" s="259"/>
      <c r="H2133" s="259"/>
      <c r="I2133" s="259"/>
      <c r="J2133" s="259"/>
    </row>
    <row r="2134" spans="1:10">
      <c r="A2134" s="259"/>
      <c r="B2134" s="259"/>
      <c r="C2134" s="259"/>
      <c r="D2134" s="259"/>
      <c r="E2134" s="259"/>
      <c r="F2134" s="270"/>
      <c r="G2134" s="259"/>
      <c r="H2134" s="259"/>
      <c r="I2134" s="259"/>
      <c r="J2134" s="259"/>
    </row>
    <row r="2135" spans="1:10">
      <c r="A2135" s="259"/>
      <c r="B2135" s="259"/>
      <c r="C2135" s="259"/>
      <c r="D2135" s="259"/>
      <c r="E2135" s="259"/>
      <c r="F2135" s="270"/>
      <c r="G2135" s="259"/>
      <c r="H2135" s="259"/>
      <c r="I2135" s="259"/>
      <c r="J2135" s="259"/>
    </row>
    <row r="2136" spans="1:10">
      <c r="A2136" s="259"/>
      <c r="B2136" s="259"/>
      <c r="C2136" s="259"/>
      <c r="D2136" s="259"/>
      <c r="E2136" s="259"/>
      <c r="F2136" s="270"/>
      <c r="G2136" s="259"/>
      <c r="H2136" s="259"/>
      <c r="I2136" s="259"/>
      <c r="J2136" s="259"/>
    </row>
    <row r="2137" spans="1:10">
      <c r="A2137" s="259"/>
      <c r="B2137" s="259"/>
      <c r="C2137" s="259"/>
      <c r="D2137" s="259"/>
      <c r="E2137" s="259"/>
      <c r="F2137" s="270"/>
      <c r="G2137" s="259"/>
      <c r="H2137" s="259"/>
      <c r="I2137" s="259"/>
      <c r="J2137" s="259"/>
    </row>
    <row r="2138" spans="1:10">
      <c r="A2138" s="259"/>
      <c r="B2138" s="259"/>
      <c r="C2138" s="259"/>
      <c r="D2138" s="259"/>
      <c r="E2138" s="259"/>
      <c r="F2138" s="270"/>
      <c r="G2138" s="259"/>
      <c r="H2138" s="259"/>
      <c r="I2138" s="259"/>
      <c r="J2138" s="259"/>
    </row>
    <row r="2139" spans="1:10">
      <c r="A2139" s="259"/>
      <c r="B2139" s="259"/>
      <c r="C2139" s="259"/>
      <c r="D2139" s="259"/>
      <c r="E2139" s="259"/>
      <c r="F2139" s="270"/>
      <c r="G2139" s="259"/>
      <c r="H2139" s="259"/>
      <c r="I2139" s="259"/>
      <c r="J2139" s="259"/>
    </row>
    <row r="2140" spans="1:10">
      <c r="A2140" s="259"/>
      <c r="B2140" s="259"/>
      <c r="C2140" s="259"/>
      <c r="D2140" s="259"/>
      <c r="E2140" s="259"/>
      <c r="F2140" s="270"/>
      <c r="G2140" s="259"/>
      <c r="H2140" s="259"/>
      <c r="I2140" s="259"/>
      <c r="J2140" s="259"/>
    </row>
    <row r="2141" spans="1:10">
      <c r="A2141" s="259"/>
      <c r="B2141" s="259"/>
      <c r="C2141" s="259"/>
      <c r="D2141" s="259"/>
      <c r="E2141" s="259"/>
      <c r="F2141" s="270"/>
      <c r="G2141" s="259"/>
      <c r="H2141" s="259"/>
      <c r="I2141" s="259"/>
      <c r="J2141" s="259"/>
    </row>
    <row r="2142" spans="1:10">
      <c r="A2142" s="259"/>
      <c r="B2142" s="259"/>
      <c r="C2142" s="259"/>
      <c r="D2142" s="259"/>
      <c r="E2142" s="259"/>
      <c r="F2142" s="270"/>
      <c r="G2142" s="259"/>
      <c r="H2142" s="259"/>
      <c r="I2142" s="259"/>
      <c r="J2142" s="259"/>
    </row>
    <row r="2143" spans="1:10">
      <c r="A2143" s="259"/>
      <c r="B2143" s="259"/>
      <c r="C2143" s="259"/>
      <c r="D2143" s="259"/>
      <c r="E2143" s="259"/>
      <c r="F2143" s="270"/>
      <c r="G2143" s="259"/>
      <c r="H2143" s="259"/>
      <c r="I2143" s="259"/>
      <c r="J2143" s="259"/>
    </row>
    <row r="2144" spans="1:10">
      <c r="A2144" s="259"/>
      <c r="B2144" s="259"/>
      <c r="C2144" s="259"/>
      <c r="D2144" s="259"/>
      <c r="E2144" s="259"/>
      <c r="F2144" s="270"/>
      <c r="G2144" s="259"/>
      <c r="H2144" s="259"/>
      <c r="I2144" s="259"/>
      <c r="J2144" s="259"/>
    </row>
    <row r="2145" spans="1:10">
      <c r="A2145" s="259"/>
      <c r="B2145" s="259"/>
      <c r="C2145" s="259"/>
      <c r="D2145" s="259"/>
      <c r="E2145" s="259"/>
      <c r="F2145" s="270"/>
      <c r="G2145" s="259"/>
      <c r="H2145" s="259"/>
      <c r="I2145" s="259"/>
      <c r="J2145" s="259"/>
    </row>
    <row r="2146" spans="1:10">
      <c r="A2146" s="259"/>
      <c r="B2146" s="259"/>
      <c r="C2146" s="259"/>
      <c r="D2146" s="259"/>
      <c r="E2146" s="259"/>
      <c r="F2146" s="270"/>
      <c r="G2146" s="259"/>
      <c r="H2146" s="259"/>
      <c r="I2146" s="259"/>
      <c r="J2146" s="259"/>
    </row>
    <row r="2147" spans="1:10">
      <c r="A2147" s="259"/>
      <c r="B2147" s="259"/>
      <c r="C2147" s="259"/>
      <c r="D2147" s="259"/>
      <c r="E2147" s="259"/>
      <c r="F2147" s="270"/>
      <c r="G2147" s="259"/>
      <c r="H2147" s="259"/>
      <c r="I2147" s="259"/>
      <c r="J2147" s="259"/>
    </row>
    <row r="2148" spans="1:10">
      <c r="A2148" s="259"/>
      <c r="B2148" s="259"/>
      <c r="C2148" s="259"/>
      <c r="D2148" s="259"/>
      <c r="E2148" s="259"/>
      <c r="F2148" s="270"/>
      <c r="G2148" s="259"/>
      <c r="H2148" s="259"/>
      <c r="I2148" s="259"/>
      <c r="J2148" s="259"/>
    </row>
    <row r="2149" spans="1:10">
      <c r="A2149" s="259"/>
      <c r="B2149" s="259"/>
      <c r="C2149" s="259"/>
      <c r="D2149" s="259"/>
      <c r="E2149" s="259"/>
      <c r="F2149" s="270"/>
      <c r="G2149" s="259"/>
      <c r="H2149" s="259"/>
      <c r="I2149" s="259"/>
      <c r="J2149" s="259"/>
    </row>
    <row r="2150" spans="1:10">
      <c r="A2150" s="259"/>
      <c r="B2150" s="259"/>
      <c r="C2150" s="259"/>
      <c r="D2150" s="259"/>
      <c r="E2150" s="259"/>
      <c r="F2150" s="270"/>
      <c r="G2150" s="259"/>
      <c r="H2150" s="259"/>
      <c r="I2150" s="259"/>
      <c r="J2150" s="259"/>
    </row>
    <row r="2151" spans="1:10">
      <c r="A2151" s="259"/>
      <c r="B2151" s="259"/>
      <c r="C2151" s="259"/>
      <c r="D2151" s="259"/>
      <c r="E2151" s="259"/>
      <c r="F2151" s="270"/>
      <c r="G2151" s="259"/>
      <c r="H2151" s="259"/>
      <c r="I2151" s="259"/>
      <c r="J2151" s="259"/>
    </row>
    <row r="2152" spans="1:10">
      <c r="A2152" s="259"/>
      <c r="B2152" s="259"/>
      <c r="C2152" s="259"/>
      <c r="D2152" s="259"/>
      <c r="E2152" s="259"/>
      <c r="F2152" s="270"/>
      <c r="G2152" s="259"/>
      <c r="H2152" s="259"/>
      <c r="I2152" s="259"/>
      <c r="J2152" s="259"/>
    </row>
    <row r="2153" spans="1:10">
      <c r="A2153" s="259"/>
      <c r="B2153" s="259"/>
      <c r="C2153" s="259"/>
      <c r="D2153" s="259"/>
      <c r="E2153" s="259"/>
      <c r="F2153" s="270"/>
      <c r="G2153" s="259"/>
      <c r="H2153" s="259"/>
      <c r="I2153" s="259"/>
      <c r="J2153" s="259"/>
    </row>
    <row r="2154" spans="1:10">
      <c r="A2154" s="259"/>
      <c r="B2154" s="259"/>
      <c r="C2154" s="259"/>
      <c r="D2154" s="259"/>
      <c r="E2154" s="259"/>
      <c r="F2154" s="270"/>
      <c r="G2154" s="259"/>
      <c r="H2154" s="259"/>
      <c r="I2154" s="259"/>
      <c r="J2154" s="259"/>
    </row>
    <row r="2155" spans="1:10">
      <c r="A2155" s="259"/>
      <c r="B2155" s="259"/>
      <c r="C2155" s="259"/>
      <c r="D2155" s="259"/>
      <c r="E2155" s="259"/>
      <c r="F2155" s="270"/>
      <c r="G2155" s="259"/>
      <c r="H2155" s="259"/>
      <c r="I2155" s="259"/>
      <c r="J2155" s="259"/>
    </row>
    <row r="2156" spans="1:10">
      <c r="A2156" s="259"/>
      <c r="B2156" s="259"/>
      <c r="C2156" s="259"/>
      <c r="D2156" s="259"/>
      <c r="E2156" s="259"/>
      <c r="F2156" s="270"/>
      <c r="G2156" s="259"/>
      <c r="H2156" s="259"/>
      <c r="I2156" s="259"/>
      <c r="J2156" s="259"/>
    </row>
    <row r="2157" spans="1:10">
      <c r="A2157" s="259"/>
      <c r="B2157" s="259"/>
      <c r="C2157" s="259"/>
      <c r="D2157" s="259"/>
      <c r="E2157" s="259"/>
      <c r="F2157" s="270"/>
      <c r="G2157" s="259"/>
      <c r="H2157" s="259"/>
      <c r="I2157" s="259"/>
      <c r="J2157" s="259"/>
    </row>
    <row r="2158" spans="1:10">
      <c r="A2158" s="259"/>
      <c r="B2158" s="259"/>
      <c r="C2158" s="259"/>
      <c r="D2158" s="259"/>
      <c r="E2158" s="259"/>
      <c r="F2158" s="270"/>
      <c r="G2158" s="259"/>
      <c r="H2158" s="259"/>
      <c r="I2158" s="259"/>
      <c r="J2158" s="259"/>
    </row>
    <row r="2159" spans="1:10">
      <c r="A2159" s="259"/>
      <c r="B2159" s="259"/>
      <c r="C2159" s="259"/>
      <c r="D2159" s="259"/>
      <c r="E2159" s="259"/>
      <c r="F2159" s="270"/>
      <c r="G2159" s="259"/>
      <c r="H2159" s="259"/>
      <c r="I2159" s="259"/>
      <c r="J2159" s="259"/>
    </row>
    <row r="2160" spans="1:10">
      <c r="A2160" s="259"/>
      <c r="B2160" s="259"/>
      <c r="C2160" s="259"/>
      <c r="D2160" s="259"/>
      <c r="E2160" s="259"/>
      <c r="F2160" s="270"/>
      <c r="G2160" s="259"/>
      <c r="H2160" s="259"/>
      <c r="I2160" s="259"/>
      <c r="J2160" s="259"/>
    </row>
    <row r="2161" spans="1:10">
      <c r="A2161" s="259"/>
      <c r="B2161" s="259"/>
      <c r="C2161" s="259"/>
      <c r="D2161" s="259"/>
      <c r="E2161" s="259"/>
      <c r="F2161" s="270"/>
      <c r="G2161" s="259"/>
      <c r="H2161" s="259"/>
      <c r="I2161" s="259"/>
      <c r="J2161" s="259"/>
    </row>
    <row r="2162" spans="1:10">
      <c r="A2162" s="259"/>
      <c r="B2162" s="259"/>
      <c r="C2162" s="259"/>
      <c r="D2162" s="259"/>
      <c r="E2162" s="259"/>
      <c r="F2162" s="270"/>
      <c r="G2162" s="259"/>
      <c r="H2162" s="259"/>
      <c r="I2162" s="259"/>
      <c r="J2162" s="259"/>
    </row>
    <row r="2163" spans="1:10">
      <c r="A2163" s="259"/>
      <c r="B2163" s="259"/>
      <c r="C2163" s="259"/>
      <c r="D2163" s="259"/>
      <c r="E2163" s="259"/>
      <c r="F2163" s="270"/>
      <c r="G2163" s="259"/>
      <c r="H2163" s="259"/>
      <c r="I2163" s="259"/>
      <c r="J2163" s="259"/>
    </row>
    <row r="2164" spans="1:10">
      <c r="A2164" s="259"/>
      <c r="B2164" s="259"/>
      <c r="C2164" s="259"/>
      <c r="D2164" s="259"/>
      <c r="E2164" s="259"/>
      <c r="F2164" s="270"/>
      <c r="G2164" s="259"/>
      <c r="H2164" s="259"/>
      <c r="I2164" s="259"/>
      <c r="J2164" s="259"/>
    </row>
    <row r="2165" spans="1:10">
      <c r="A2165" s="259"/>
      <c r="B2165" s="259"/>
      <c r="C2165" s="259"/>
      <c r="D2165" s="259"/>
      <c r="E2165" s="259"/>
      <c r="F2165" s="270"/>
      <c r="G2165" s="259"/>
      <c r="H2165" s="259"/>
      <c r="I2165" s="259"/>
      <c r="J2165" s="259"/>
    </row>
    <row r="2166" spans="1:10">
      <c r="A2166" s="259"/>
      <c r="B2166" s="259"/>
      <c r="C2166" s="259"/>
      <c r="D2166" s="259"/>
      <c r="E2166" s="259"/>
      <c r="F2166" s="270"/>
      <c r="G2166" s="259"/>
      <c r="H2166" s="259"/>
      <c r="I2166" s="259"/>
      <c r="J2166" s="259"/>
    </row>
    <row r="2167" spans="1:10">
      <c r="A2167" s="259"/>
      <c r="B2167" s="259"/>
      <c r="C2167" s="259"/>
      <c r="D2167" s="259"/>
      <c r="E2167" s="259"/>
      <c r="F2167" s="270"/>
      <c r="G2167" s="259"/>
      <c r="H2167" s="259"/>
      <c r="I2167" s="259"/>
      <c r="J2167" s="259"/>
    </row>
    <row r="2168" spans="1:10">
      <c r="A2168" s="259"/>
      <c r="B2168" s="259"/>
      <c r="C2168" s="259"/>
      <c r="D2168" s="259"/>
      <c r="E2168" s="259"/>
      <c r="F2168" s="270"/>
      <c r="G2168" s="259"/>
      <c r="H2168" s="259"/>
      <c r="I2168" s="259"/>
      <c r="J2168" s="259"/>
    </row>
    <row r="2169" spans="1:10">
      <c r="A2169" s="259"/>
      <c r="B2169" s="259"/>
      <c r="C2169" s="259"/>
      <c r="D2169" s="259"/>
      <c r="E2169" s="259"/>
      <c r="F2169" s="270"/>
      <c r="G2169" s="259"/>
      <c r="H2169" s="259"/>
      <c r="I2169" s="259"/>
      <c r="J2169" s="259"/>
    </row>
    <row r="2170" spans="1:10">
      <c r="A2170" s="259"/>
      <c r="B2170" s="259"/>
      <c r="C2170" s="259"/>
      <c r="D2170" s="259"/>
      <c r="E2170" s="259"/>
      <c r="F2170" s="270"/>
      <c r="G2170" s="259"/>
      <c r="H2170" s="259"/>
      <c r="I2170" s="259"/>
      <c r="J2170" s="259"/>
    </row>
    <row r="2171" spans="1:10">
      <c r="A2171" s="259"/>
      <c r="B2171" s="259"/>
      <c r="C2171" s="259"/>
      <c r="D2171" s="259"/>
      <c r="E2171" s="259"/>
      <c r="F2171" s="270"/>
      <c r="G2171" s="259"/>
      <c r="H2171" s="259"/>
      <c r="I2171" s="259"/>
      <c r="J2171" s="259"/>
    </row>
    <row r="2172" spans="1:10">
      <c r="A2172" s="259"/>
      <c r="B2172" s="259"/>
      <c r="C2172" s="259"/>
      <c r="D2172" s="259"/>
      <c r="E2172" s="259"/>
      <c r="F2172" s="270"/>
      <c r="G2172" s="259"/>
      <c r="H2172" s="259"/>
      <c r="I2172" s="259"/>
      <c r="J2172" s="259"/>
    </row>
    <row r="2173" spans="1:10">
      <c r="A2173" s="259"/>
      <c r="B2173" s="259"/>
      <c r="C2173" s="259"/>
      <c r="D2173" s="259"/>
      <c r="E2173" s="259"/>
      <c r="F2173" s="270"/>
      <c r="G2173" s="259"/>
      <c r="H2173" s="259"/>
      <c r="I2173" s="259"/>
      <c r="J2173" s="259"/>
    </row>
    <row r="2174" spans="1:10">
      <c r="A2174" s="259"/>
      <c r="B2174" s="259"/>
      <c r="C2174" s="259"/>
      <c r="D2174" s="259"/>
      <c r="E2174" s="259"/>
      <c r="F2174" s="270"/>
      <c r="G2174" s="259"/>
      <c r="H2174" s="259"/>
      <c r="I2174" s="259"/>
      <c r="J2174" s="259"/>
    </row>
    <row r="2175" spans="1:10">
      <c r="A2175" s="259"/>
      <c r="B2175" s="259"/>
      <c r="C2175" s="259"/>
      <c r="D2175" s="259"/>
      <c r="E2175" s="259"/>
      <c r="F2175" s="270"/>
      <c r="G2175" s="259"/>
      <c r="H2175" s="259"/>
      <c r="I2175" s="259"/>
      <c r="J2175" s="259"/>
    </row>
    <row r="2176" spans="1:10">
      <c r="A2176" s="259"/>
      <c r="B2176" s="259"/>
      <c r="C2176" s="259"/>
      <c r="D2176" s="259"/>
      <c r="E2176" s="259"/>
      <c r="F2176" s="270"/>
      <c r="G2176" s="259"/>
      <c r="H2176" s="259"/>
      <c r="I2176" s="259"/>
      <c r="J2176" s="259"/>
    </row>
    <row r="2177" spans="1:10">
      <c r="A2177" s="259"/>
      <c r="B2177" s="259"/>
      <c r="C2177" s="259"/>
      <c r="D2177" s="259"/>
      <c r="E2177" s="259"/>
      <c r="F2177" s="270"/>
      <c r="G2177" s="259"/>
      <c r="H2177" s="259"/>
      <c r="I2177" s="259"/>
      <c r="J2177" s="259"/>
    </row>
    <row r="2178" spans="1:10">
      <c r="A2178" s="259"/>
      <c r="B2178" s="259"/>
      <c r="C2178" s="259"/>
      <c r="D2178" s="259"/>
      <c r="E2178" s="259"/>
      <c r="F2178" s="270"/>
      <c r="G2178" s="259"/>
      <c r="H2178" s="259"/>
      <c r="I2178" s="259"/>
      <c r="J2178" s="259"/>
    </row>
    <row r="2179" spans="1:10">
      <c r="A2179" s="259"/>
      <c r="B2179" s="259"/>
      <c r="C2179" s="259"/>
      <c r="D2179" s="259"/>
      <c r="E2179" s="259"/>
      <c r="F2179" s="270"/>
      <c r="G2179" s="259"/>
      <c r="H2179" s="259"/>
      <c r="I2179" s="259"/>
      <c r="J2179" s="259"/>
    </row>
    <row r="2180" spans="1:10">
      <c r="A2180" s="259"/>
      <c r="B2180" s="259"/>
      <c r="C2180" s="259"/>
      <c r="D2180" s="259"/>
      <c r="E2180" s="259"/>
      <c r="F2180" s="270"/>
      <c r="G2180" s="259"/>
      <c r="H2180" s="259"/>
      <c r="I2180" s="259"/>
      <c r="J2180" s="259"/>
    </row>
    <row r="2181" spans="1:10">
      <c r="A2181" s="259"/>
      <c r="B2181" s="259"/>
      <c r="C2181" s="259"/>
      <c r="D2181" s="259"/>
      <c r="E2181" s="259"/>
      <c r="F2181" s="270"/>
      <c r="G2181" s="259"/>
      <c r="H2181" s="259"/>
      <c r="I2181" s="259"/>
      <c r="J2181" s="259"/>
    </row>
    <row r="2182" spans="1:10">
      <c r="A2182" s="259"/>
      <c r="B2182" s="259"/>
      <c r="C2182" s="259"/>
      <c r="D2182" s="259"/>
      <c r="E2182" s="259"/>
      <c r="F2182" s="270"/>
      <c r="G2182" s="259"/>
      <c r="H2182" s="259"/>
      <c r="I2182" s="259"/>
      <c r="J2182" s="259"/>
    </row>
    <row r="2183" spans="1:10">
      <c r="A2183" s="259"/>
      <c r="B2183" s="259"/>
      <c r="C2183" s="259"/>
      <c r="D2183" s="259"/>
      <c r="E2183" s="259"/>
      <c r="F2183" s="270"/>
      <c r="G2183" s="259"/>
      <c r="H2183" s="259"/>
      <c r="I2183" s="259"/>
      <c r="J2183" s="259"/>
    </row>
    <row r="2184" spans="1:10">
      <c r="A2184" s="259"/>
      <c r="B2184" s="259"/>
      <c r="C2184" s="259"/>
      <c r="D2184" s="259"/>
      <c r="E2184" s="259"/>
      <c r="F2184" s="270"/>
      <c r="G2184" s="259"/>
      <c r="H2184" s="259"/>
      <c r="I2184" s="259"/>
      <c r="J2184" s="259"/>
    </row>
    <row r="2185" spans="1:10">
      <c r="A2185" s="259"/>
      <c r="B2185" s="259"/>
      <c r="C2185" s="259"/>
      <c r="D2185" s="259"/>
      <c r="E2185" s="259"/>
      <c r="F2185" s="270"/>
      <c r="G2185" s="259"/>
      <c r="H2185" s="259"/>
      <c r="I2185" s="259"/>
      <c r="J2185" s="259"/>
    </row>
    <row r="2186" spans="1:10">
      <c r="A2186" s="259"/>
      <c r="B2186" s="259"/>
      <c r="C2186" s="259"/>
      <c r="D2186" s="259"/>
      <c r="E2186" s="259"/>
      <c r="F2186" s="270"/>
      <c r="G2186" s="259"/>
      <c r="H2186" s="259"/>
      <c r="I2186" s="259"/>
      <c r="J2186" s="259"/>
    </row>
    <row r="2187" spans="1:10">
      <c r="A2187" s="259"/>
      <c r="B2187" s="259"/>
      <c r="C2187" s="259"/>
      <c r="D2187" s="259"/>
      <c r="E2187" s="259"/>
      <c r="F2187" s="270"/>
      <c r="G2187" s="259"/>
      <c r="H2187" s="259"/>
      <c r="I2187" s="259"/>
      <c r="J2187" s="259"/>
    </row>
    <row r="2188" spans="1:10">
      <c r="A2188" s="259"/>
      <c r="B2188" s="259"/>
      <c r="C2188" s="259"/>
      <c r="D2188" s="259"/>
      <c r="E2188" s="259"/>
      <c r="F2188" s="270"/>
      <c r="G2188" s="259"/>
      <c r="H2188" s="259"/>
      <c r="I2188" s="259"/>
      <c r="J2188" s="259"/>
    </row>
    <row r="2189" spans="1:10">
      <c r="A2189" s="259"/>
      <c r="B2189" s="259"/>
      <c r="C2189" s="259"/>
      <c r="D2189" s="259"/>
      <c r="E2189" s="259"/>
      <c r="F2189" s="270"/>
      <c r="G2189" s="259"/>
      <c r="H2189" s="259"/>
      <c r="I2189" s="259"/>
      <c r="J2189" s="259"/>
    </row>
    <row r="2190" spans="1:10">
      <c r="A2190" s="259"/>
      <c r="B2190" s="259"/>
      <c r="C2190" s="259"/>
      <c r="D2190" s="259"/>
      <c r="E2190" s="259"/>
      <c r="F2190" s="270"/>
      <c r="G2190" s="259"/>
      <c r="H2190" s="259"/>
      <c r="I2190" s="259"/>
      <c r="J2190" s="259"/>
    </row>
    <row r="2191" spans="1:10">
      <c r="A2191" s="259"/>
      <c r="B2191" s="259"/>
      <c r="C2191" s="259"/>
      <c r="D2191" s="259"/>
      <c r="E2191" s="259"/>
      <c r="F2191" s="270"/>
      <c r="G2191" s="259"/>
      <c r="H2191" s="259"/>
      <c r="I2191" s="259"/>
      <c r="J2191" s="259"/>
    </row>
    <row r="2192" spans="1:10">
      <c r="A2192" s="259"/>
      <c r="B2192" s="259"/>
      <c r="C2192" s="259"/>
      <c r="D2192" s="259"/>
      <c r="E2192" s="259"/>
      <c r="F2192" s="270"/>
      <c r="G2192" s="259"/>
      <c r="H2192" s="259"/>
      <c r="I2192" s="259"/>
      <c r="J2192" s="259"/>
    </row>
    <row r="2193" spans="1:10">
      <c r="A2193" s="259"/>
      <c r="B2193" s="259"/>
      <c r="C2193" s="259"/>
      <c r="D2193" s="259"/>
      <c r="E2193" s="259"/>
      <c r="F2193" s="270"/>
      <c r="G2193" s="259"/>
      <c r="H2193" s="259"/>
      <c r="I2193" s="259"/>
      <c r="J2193" s="259"/>
    </row>
    <row r="2194" spans="1:10">
      <c r="A2194" s="259"/>
      <c r="B2194" s="259"/>
      <c r="C2194" s="259"/>
      <c r="D2194" s="259"/>
      <c r="E2194" s="259"/>
      <c r="F2194" s="270"/>
      <c r="G2194" s="259"/>
      <c r="H2194" s="259"/>
      <c r="I2194" s="259"/>
      <c r="J2194" s="259"/>
    </row>
    <row r="2195" spans="1:10">
      <c r="A2195" s="259"/>
      <c r="B2195" s="259"/>
      <c r="C2195" s="259"/>
      <c r="D2195" s="259"/>
      <c r="E2195" s="259"/>
      <c r="F2195" s="270"/>
      <c r="G2195" s="259"/>
      <c r="H2195" s="259"/>
      <c r="I2195" s="259"/>
      <c r="J2195" s="259"/>
    </row>
    <row r="2196" spans="1:10">
      <c r="A2196" s="259"/>
      <c r="B2196" s="259"/>
      <c r="C2196" s="259"/>
      <c r="D2196" s="259"/>
      <c r="E2196" s="259"/>
      <c r="F2196" s="270"/>
      <c r="G2196" s="259"/>
      <c r="H2196" s="259"/>
      <c r="I2196" s="259"/>
      <c r="J2196" s="259"/>
    </row>
    <row r="2197" spans="1:10">
      <c r="A2197" s="259"/>
      <c r="B2197" s="259"/>
      <c r="C2197" s="259"/>
      <c r="D2197" s="259"/>
      <c r="E2197" s="259"/>
      <c r="F2197" s="270"/>
      <c r="G2197" s="259"/>
      <c r="H2197" s="259"/>
      <c r="I2197" s="259"/>
      <c r="J2197" s="259"/>
    </row>
    <row r="2198" spans="1:10">
      <c r="A2198" s="259"/>
      <c r="B2198" s="259"/>
      <c r="C2198" s="259"/>
      <c r="D2198" s="259"/>
      <c r="E2198" s="259"/>
      <c r="F2198" s="270"/>
      <c r="G2198" s="259"/>
      <c r="H2198" s="259"/>
      <c r="I2198" s="259"/>
      <c r="J2198" s="259"/>
    </row>
    <row r="2199" spans="1:10">
      <c r="A2199" s="259"/>
      <c r="B2199" s="259"/>
      <c r="C2199" s="259"/>
      <c r="D2199" s="259"/>
      <c r="E2199" s="259"/>
      <c r="F2199" s="270"/>
      <c r="G2199" s="259"/>
      <c r="H2199" s="259"/>
      <c r="I2199" s="259"/>
      <c r="J2199" s="259"/>
    </row>
    <row r="2200" spans="1:10">
      <c r="A2200" s="259"/>
      <c r="B2200" s="259"/>
      <c r="C2200" s="259"/>
      <c r="D2200" s="259"/>
      <c r="E2200" s="259"/>
      <c r="F2200" s="270"/>
      <c r="G2200" s="259"/>
      <c r="H2200" s="259"/>
      <c r="I2200" s="259"/>
      <c r="J2200" s="259"/>
    </row>
    <row r="2201" spans="1:10">
      <c r="A2201" s="259"/>
      <c r="B2201" s="259"/>
      <c r="C2201" s="259"/>
      <c r="D2201" s="259"/>
      <c r="E2201" s="259"/>
      <c r="F2201" s="270"/>
      <c r="G2201" s="259"/>
      <c r="H2201" s="259"/>
      <c r="I2201" s="259"/>
      <c r="J2201" s="259"/>
    </row>
    <row r="2202" spans="1:10">
      <c r="A2202" s="259"/>
      <c r="B2202" s="259"/>
      <c r="C2202" s="259"/>
      <c r="D2202" s="259"/>
      <c r="E2202" s="259"/>
      <c r="F2202" s="270"/>
      <c r="G2202" s="259"/>
      <c r="H2202" s="259"/>
      <c r="I2202" s="259"/>
      <c r="J2202" s="259"/>
    </row>
    <row r="2203" spans="1:10">
      <c r="A2203" s="259"/>
      <c r="B2203" s="259"/>
      <c r="C2203" s="259"/>
      <c r="D2203" s="259"/>
      <c r="E2203" s="259"/>
      <c r="F2203" s="270"/>
      <c r="G2203" s="259"/>
      <c r="H2203" s="259"/>
      <c r="I2203" s="259"/>
      <c r="J2203" s="259"/>
    </row>
    <row r="2204" spans="1:10">
      <c r="A2204" s="259"/>
      <c r="B2204" s="259"/>
      <c r="C2204" s="259"/>
      <c r="D2204" s="259"/>
      <c r="E2204" s="259"/>
      <c r="F2204" s="270"/>
      <c r="G2204" s="259"/>
      <c r="H2204" s="259"/>
      <c r="I2204" s="259"/>
      <c r="J2204" s="259"/>
    </row>
    <row r="2205" spans="1:10">
      <c r="A2205" s="259"/>
      <c r="B2205" s="259"/>
      <c r="C2205" s="259"/>
      <c r="D2205" s="259"/>
      <c r="E2205" s="259"/>
      <c r="F2205" s="270"/>
      <c r="G2205" s="259"/>
      <c r="H2205" s="259"/>
      <c r="I2205" s="259"/>
      <c r="J2205" s="259"/>
    </row>
    <row r="2206" spans="1:10">
      <c r="A2206" s="259"/>
      <c r="B2206" s="259"/>
      <c r="C2206" s="259"/>
      <c r="D2206" s="259"/>
      <c r="E2206" s="259"/>
      <c r="F2206" s="270"/>
      <c r="G2206" s="259"/>
      <c r="H2206" s="259"/>
      <c r="I2206" s="259"/>
      <c r="J2206" s="259"/>
    </row>
    <row r="2207" spans="1:10">
      <c r="A2207" s="259"/>
      <c r="B2207" s="259"/>
      <c r="C2207" s="259"/>
      <c r="D2207" s="259"/>
      <c r="E2207" s="259"/>
      <c r="F2207" s="270"/>
      <c r="G2207" s="259"/>
      <c r="H2207" s="259"/>
      <c r="I2207" s="259"/>
      <c r="J2207" s="259"/>
    </row>
    <row r="2208" spans="1:10">
      <c r="A2208" s="259"/>
      <c r="B2208" s="259"/>
      <c r="C2208" s="259"/>
      <c r="D2208" s="259"/>
      <c r="E2208" s="259"/>
      <c r="F2208" s="270"/>
      <c r="G2208" s="259"/>
      <c r="H2208" s="259"/>
      <c r="I2208" s="259"/>
      <c r="J2208" s="259"/>
    </row>
    <row r="2209" spans="1:10">
      <c r="A2209" s="259"/>
      <c r="B2209" s="259"/>
      <c r="C2209" s="259"/>
      <c r="D2209" s="259"/>
      <c r="E2209" s="259"/>
      <c r="F2209" s="270"/>
      <c r="G2209" s="259"/>
      <c r="H2209" s="259"/>
      <c r="I2209" s="259"/>
      <c r="J2209" s="259"/>
    </row>
    <row r="2210" spans="1:10">
      <c r="A2210" s="259"/>
      <c r="B2210" s="259"/>
      <c r="C2210" s="259"/>
      <c r="D2210" s="259"/>
      <c r="E2210" s="259"/>
      <c r="F2210" s="270"/>
      <c r="G2210" s="259"/>
      <c r="H2210" s="259"/>
      <c r="I2210" s="259"/>
      <c r="J2210" s="259"/>
    </row>
    <row r="2211" spans="1:10">
      <c r="A2211" s="259"/>
      <c r="B2211" s="259"/>
      <c r="C2211" s="259"/>
      <c r="D2211" s="259"/>
      <c r="E2211" s="259"/>
      <c r="F2211" s="270"/>
      <c r="G2211" s="259"/>
      <c r="H2211" s="259"/>
      <c r="I2211" s="259"/>
      <c r="J2211" s="259"/>
    </row>
    <row r="2212" spans="1:10">
      <c r="A2212" s="259"/>
      <c r="B2212" s="259"/>
      <c r="C2212" s="259"/>
      <c r="D2212" s="259"/>
      <c r="E2212" s="259"/>
      <c r="F2212" s="270"/>
      <c r="G2212" s="259"/>
      <c r="H2212" s="259"/>
      <c r="I2212" s="259"/>
      <c r="J2212" s="259"/>
    </row>
    <row r="2213" spans="1:10">
      <c r="A2213" s="259"/>
      <c r="B2213" s="259"/>
      <c r="C2213" s="259"/>
      <c r="D2213" s="259"/>
      <c r="E2213" s="259"/>
      <c r="F2213" s="270"/>
      <c r="G2213" s="259"/>
      <c r="H2213" s="259"/>
      <c r="I2213" s="259"/>
      <c r="J2213" s="259"/>
    </row>
    <row r="2214" spans="1:10">
      <c r="A2214" s="259"/>
      <c r="B2214" s="259"/>
      <c r="C2214" s="259"/>
      <c r="D2214" s="259"/>
      <c r="E2214" s="259"/>
      <c r="F2214" s="270"/>
      <c r="G2214" s="259"/>
      <c r="H2214" s="259"/>
      <c r="I2214" s="259"/>
      <c r="J2214" s="259"/>
    </row>
    <row r="2215" spans="1:10">
      <c r="A2215" s="259"/>
      <c r="B2215" s="259"/>
      <c r="C2215" s="259"/>
      <c r="D2215" s="259"/>
      <c r="E2215" s="259"/>
      <c r="F2215" s="270"/>
      <c r="G2215" s="259"/>
      <c r="H2215" s="259"/>
      <c r="I2215" s="259"/>
      <c r="J2215" s="259"/>
    </row>
    <row r="2216" spans="1:10">
      <c r="A2216" s="259"/>
      <c r="B2216" s="259"/>
      <c r="C2216" s="259"/>
      <c r="D2216" s="259"/>
      <c r="E2216" s="259"/>
      <c r="F2216" s="270"/>
      <c r="G2216" s="259"/>
      <c r="H2216" s="259"/>
      <c r="I2216" s="259"/>
      <c r="J2216" s="259"/>
    </row>
    <row r="2217" spans="1:10">
      <c r="A2217" s="259"/>
      <c r="B2217" s="259"/>
      <c r="C2217" s="259"/>
      <c r="D2217" s="259"/>
      <c r="E2217" s="259"/>
      <c r="F2217" s="270"/>
      <c r="G2217" s="259"/>
      <c r="H2217" s="259"/>
      <c r="I2217" s="259"/>
      <c r="J2217" s="259"/>
    </row>
    <row r="2218" spans="1:10">
      <c r="A2218" s="259"/>
      <c r="B2218" s="259"/>
      <c r="C2218" s="259"/>
      <c r="D2218" s="259"/>
      <c r="E2218" s="259"/>
      <c r="F2218" s="270"/>
      <c r="G2218" s="259"/>
      <c r="H2218" s="259"/>
      <c r="I2218" s="259"/>
      <c r="J2218" s="259"/>
    </row>
    <row r="2219" spans="1:10">
      <c r="A2219" s="259"/>
      <c r="B2219" s="259"/>
      <c r="C2219" s="259"/>
      <c r="D2219" s="259"/>
      <c r="E2219" s="259"/>
      <c r="F2219" s="270"/>
      <c r="G2219" s="259"/>
      <c r="H2219" s="259"/>
      <c r="I2219" s="259"/>
      <c r="J2219" s="259"/>
    </row>
    <row r="2220" spans="1:10">
      <c r="A2220" s="259"/>
      <c r="B2220" s="259"/>
      <c r="C2220" s="259"/>
      <c r="D2220" s="259"/>
      <c r="E2220" s="259"/>
      <c r="F2220" s="270"/>
      <c r="G2220" s="259"/>
      <c r="H2220" s="259"/>
      <c r="I2220" s="259"/>
      <c r="J2220" s="259"/>
    </row>
    <row r="2221" spans="1:10">
      <c r="A2221" s="259"/>
      <c r="B2221" s="259"/>
      <c r="C2221" s="259"/>
      <c r="D2221" s="259"/>
      <c r="E2221" s="259"/>
      <c r="F2221" s="270"/>
      <c r="G2221" s="259"/>
      <c r="H2221" s="259"/>
      <c r="I2221" s="259"/>
      <c r="J2221" s="259"/>
    </row>
    <row r="2222" spans="1:10">
      <c r="A2222" s="259"/>
      <c r="B2222" s="259"/>
      <c r="C2222" s="259"/>
      <c r="D2222" s="259"/>
      <c r="E2222" s="259"/>
      <c r="F2222" s="270"/>
      <c r="G2222" s="259"/>
      <c r="H2222" s="259"/>
      <c r="I2222" s="259"/>
      <c r="J2222" s="259"/>
    </row>
    <row r="2223" spans="1:10">
      <c r="A2223" s="259"/>
      <c r="B2223" s="259"/>
      <c r="C2223" s="259"/>
      <c r="D2223" s="259"/>
      <c r="E2223" s="259"/>
      <c r="F2223" s="270"/>
      <c r="G2223" s="259"/>
      <c r="H2223" s="259"/>
      <c r="I2223" s="259"/>
      <c r="J2223" s="259"/>
    </row>
    <row r="2224" spans="1:10">
      <c r="A2224" s="259"/>
      <c r="B2224" s="259"/>
      <c r="C2224" s="259"/>
      <c r="D2224" s="259"/>
      <c r="E2224" s="259"/>
      <c r="F2224" s="270"/>
      <c r="G2224" s="259"/>
      <c r="H2224" s="259"/>
      <c r="I2224" s="259"/>
      <c r="J2224" s="259"/>
    </row>
    <row r="2225" spans="1:10">
      <c r="A2225" s="259"/>
      <c r="B2225" s="259"/>
      <c r="C2225" s="259"/>
      <c r="D2225" s="259"/>
      <c r="E2225" s="259"/>
      <c r="F2225" s="270"/>
      <c r="G2225" s="259"/>
      <c r="H2225" s="259"/>
      <c r="I2225" s="259"/>
      <c r="J2225" s="259"/>
    </row>
    <row r="2226" spans="1:10">
      <c r="A2226" s="259"/>
      <c r="B2226" s="259"/>
      <c r="C2226" s="259"/>
      <c r="D2226" s="259"/>
      <c r="E2226" s="259"/>
      <c r="F2226" s="270"/>
      <c r="G2226" s="259"/>
      <c r="H2226" s="259"/>
      <c r="I2226" s="259"/>
      <c r="J2226" s="259"/>
    </row>
    <row r="2227" spans="1:10">
      <c r="A2227" s="259"/>
      <c r="B2227" s="259"/>
      <c r="C2227" s="259"/>
      <c r="D2227" s="259"/>
      <c r="E2227" s="259"/>
      <c r="F2227" s="270"/>
      <c r="G2227" s="259"/>
      <c r="H2227" s="259"/>
      <c r="I2227" s="259"/>
      <c r="J2227" s="259"/>
    </row>
    <row r="2228" spans="1:10">
      <c r="A2228" s="259"/>
      <c r="B2228" s="259"/>
      <c r="C2228" s="259"/>
      <c r="D2228" s="259"/>
      <c r="E2228" s="259"/>
      <c r="F2228" s="270"/>
      <c r="G2228" s="259"/>
      <c r="H2228" s="259"/>
      <c r="I2228" s="259"/>
      <c r="J2228" s="259"/>
    </row>
    <row r="2229" spans="1:10">
      <c r="A2229" s="259"/>
      <c r="B2229" s="259"/>
      <c r="C2229" s="259"/>
      <c r="D2229" s="259"/>
      <c r="E2229" s="259"/>
      <c r="F2229" s="270"/>
      <c r="G2229" s="259"/>
      <c r="H2229" s="259"/>
      <c r="I2229" s="259"/>
      <c r="J2229" s="259"/>
    </row>
    <row r="2230" spans="1:10">
      <c r="A2230" s="259"/>
      <c r="B2230" s="259"/>
      <c r="C2230" s="259"/>
      <c r="D2230" s="259"/>
      <c r="E2230" s="259"/>
      <c r="F2230" s="270"/>
      <c r="G2230" s="259"/>
      <c r="H2230" s="259"/>
      <c r="I2230" s="259"/>
      <c r="J2230" s="259"/>
    </row>
    <row r="2231" spans="1:10">
      <c r="A2231" s="259"/>
      <c r="B2231" s="259"/>
      <c r="C2231" s="259"/>
      <c r="D2231" s="259"/>
      <c r="E2231" s="259"/>
      <c r="F2231" s="270"/>
      <c r="G2231" s="259"/>
      <c r="H2231" s="259"/>
      <c r="I2231" s="259"/>
      <c r="J2231" s="259"/>
    </row>
    <row r="2232" spans="1:10">
      <c r="A2232" s="259"/>
      <c r="B2232" s="259"/>
      <c r="C2232" s="259"/>
      <c r="D2232" s="259"/>
      <c r="E2232" s="259"/>
      <c r="F2232" s="270"/>
      <c r="G2232" s="259"/>
      <c r="H2232" s="259"/>
      <c r="I2232" s="259"/>
      <c r="J2232" s="259"/>
    </row>
    <row r="2233" spans="1:10">
      <c r="A2233" s="259"/>
      <c r="B2233" s="259"/>
      <c r="C2233" s="259"/>
      <c r="D2233" s="259"/>
      <c r="E2233" s="259"/>
      <c r="F2233" s="270"/>
      <c r="G2233" s="259"/>
      <c r="H2233" s="259"/>
      <c r="I2233" s="259"/>
      <c r="J2233" s="259"/>
    </row>
    <row r="2234" spans="1:10">
      <c r="A2234" s="259"/>
      <c r="B2234" s="259"/>
      <c r="C2234" s="259"/>
      <c r="D2234" s="259"/>
      <c r="E2234" s="259"/>
      <c r="F2234" s="270"/>
      <c r="G2234" s="259"/>
      <c r="H2234" s="259"/>
      <c r="I2234" s="259"/>
      <c r="J2234" s="259"/>
    </row>
    <row r="2235" spans="1:10">
      <c r="A2235" s="259"/>
      <c r="B2235" s="259"/>
      <c r="C2235" s="259"/>
      <c r="D2235" s="259"/>
      <c r="E2235" s="259"/>
      <c r="F2235" s="270"/>
      <c r="G2235" s="259"/>
      <c r="H2235" s="259"/>
      <c r="I2235" s="259"/>
      <c r="J2235" s="259"/>
    </row>
    <row r="2236" spans="1:10">
      <c r="A2236" s="259"/>
      <c r="B2236" s="259"/>
      <c r="C2236" s="259"/>
      <c r="D2236" s="259"/>
      <c r="E2236" s="259"/>
      <c r="F2236" s="270"/>
      <c r="G2236" s="259"/>
      <c r="H2236" s="259"/>
      <c r="I2236" s="259"/>
      <c r="J2236" s="259"/>
    </row>
    <row r="2237" spans="1:10">
      <c r="A2237" s="259"/>
      <c r="B2237" s="259"/>
      <c r="C2237" s="259"/>
      <c r="D2237" s="259"/>
      <c r="E2237" s="259"/>
      <c r="F2237" s="270"/>
      <c r="G2237" s="259"/>
      <c r="H2237" s="259"/>
      <c r="I2237" s="259"/>
      <c r="J2237" s="259"/>
    </row>
    <row r="2238" spans="1:10">
      <c r="A2238" s="259"/>
      <c r="B2238" s="259"/>
      <c r="C2238" s="259"/>
      <c r="D2238" s="259"/>
      <c r="E2238" s="259"/>
      <c r="F2238" s="270"/>
      <c r="G2238" s="259"/>
      <c r="H2238" s="259"/>
      <c r="I2238" s="259"/>
      <c r="J2238" s="259"/>
    </row>
    <row r="2239" spans="1:10">
      <c r="A2239" s="259"/>
      <c r="B2239" s="259"/>
      <c r="C2239" s="259"/>
      <c r="D2239" s="259"/>
      <c r="E2239" s="259"/>
      <c r="F2239" s="270"/>
      <c r="G2239" s="259"/>
      <c r="H2239" s="259"/>
      <c r="I2239" s="259"/>
      <c r="J2239" s="259"/>
    </row>
    <row r="2240" spans="1:10">
      <c r="A2240" s="259"/>
      <c r="B2240" s="259"/>
      <c r="C2240" s="259"/>
      <c r="D2240" s="259"/>
      <c r="E2240" s="259"/>
      <c r="F2240" s="270"/>
      <c r="G2240" s="259"/>
      <c r="H2240" s="259"/>
      <c r="I2240" s="259"/>
      <c r="J2240" s="259"/>
    </row>
    <row r="2241" spans="1:10">
      <c r="A2241" s="259"/>
      <c r="B2241" s="259"/>
      <c r="C2241" s="259"/>
      <c r="D2241" s="259"/>
      <c r="E2241" s="259"/>
      <c r="F2241" s="270"/>
      <c r="G2241" s="259"/>
      <c r="H2241" s="259"/>
      <c r="I2241" s="259"/>
      <c r="J2241" s="259"/>
    </row>
    <row r="2242" spans="1:10">
      <c r="A2242" s="259"/>
      <c r="B2242" s="259"/>
      <c r="C2242" s="259"/>
      <c r="D2242" s="259"/>
      <c r="E2242" s="259"/>
      <c r="F2242" s="270"/>
      <c r="G2242" s="259"/>
      <c r="H2242" s="259"/>
      <c r="I2242" s="259"/>
      <c r="J2242" s="259"/>
    </row>
    <row r="2243" spans="1:10">
      <c r="A2243" s="259"/>
      <c r="B2243" s="259"/>
      <c r="C2243" s="259"/>
      <c r="D2243" s="259"/>
      <c r="E2243" s="259"/>
      <c r="F2243" s="270"/>
      <c r="G2243" s="259"/>
      <c r="H2243" s="259"/>
      <c r="I2243" s="259"/>
      <c r="J2243" s="259"/>
    </row>
    <row r="2244" spans="1:10">
      <c r="A2244" s="259"/>
      <c r="B2244" s="259"/>
      <c r="C2244" s="259"/>
      <c r="D2244" s="259"/>
      <c r="E2244" s="259"/>
      <c r="F2244" s="270"/>
      <c r="G2244" s="259"/>
      <c r="H2244" s="259"/>
      <c r="I2244" s="259"/>
      <c r="J2244" s="259"/>
    </row>
    <row r="2245" spans="1:10">
      <c r="A2245" s="259"/>
      <c r="B2245" s="259"/>
      <c r="C2245" s="259"/>
      <c r="D2245" s="259"/>
      <c r="E2245" s="259"/>
      <c r="F2245" s="270"/>
      <c r="G2245" s="259"/>
      <c r="H2245" s="259"/>
      <c r="I2245" s="259"/>
      <c r="J2245" s="259"/>
    </row>
    <row r="2246" spans="1:10">
      <c r="A2246" s="259"/>
      <c r="B2246" s="259"/>
      <c r="C2246" s="259"/>
      <c r="D2246" s="259"/>
      <c r="E2246" s="259"/>
      <c r="F2246" s="270"/>
      <c r="G2246" s="259"/>
      <c r="H2246" s="259"/>
      <c r="I2246" s="259"/>
      <c r="J2246" s="259"/>
    </row>
    <row r="2247" spans="1:10">
      <c r="A2247" s="259"/>
      <c r="B2247" s="259"/>
      <c r="C2247" s="259"/>
      <c r="D2247" s="259"/>
      <c r="E2247" s="259"/>
      <c r="F2247" s="270"/>
      <c r="G2247" s="259"/>
      <c r="H2247" s="259"/>
      <c r="I2247" s="259"/>
      <c r="J2247" s="259"/>
    </row>
    <row r="2248" spans="1:10">
      <c r="A2248" s="259"/>
      <c r="B2248" s="259"/>
      <c r="C2248" s="259"/>
      <c r="D2248" s="259"/>
      <c r="E2248" s="259"/>
      <c r="F2248" s="270"/>
      <c r="G2248" s="259"/>
      <c r="H2248" s="259"/>
      <c r="I2248" s="259"/>
      <c r="J2248" s="259"/>
    </row>
    <row r="2249" spans="1:10">
      <c r="A2249" s="259"/>
      <c r="B2249" s="259"/>
      <c r="C2249" s="259"/>
      <c r="D2249" s="259"/>
      <c r="E2249" s="259"/>
      <c r="F2249" s="270"/>
      <c r="G2249" s="259"/>
      <c r="H2249" s="259"/>
      <c r="I2249" s="259"/>
      <c r="J2249" s="259"/>
    </row>
    <row r="2250" spans="1:10">
      <c r="A2250" s="259"/>
      <c r="B2250" s="259"/>
      <c r="C2250" s="259"/>
      <c r="D2250" s="259"/>
      <c r="E2250" s="259"/>
      <c r="F2250" s="270"/>
      <c r="G2250" s="259"/>
      <c r="H2250" s="259"/>
      <c r="I2250" s="259"/>
      <c r="J2250" s="259"/>
    </row>
    <row r="2251" spans="1:10">
      <c r="A2251" s="259"/>
      <c r="B2251" s="259"/>
      <c r="C2251" s="259"/>
      <c r="D2251" s="259"/>
      <c r="E2251" s="259"/>
      <c r="F2251" s="270"/>
      <c r="G2251" s="259"/>
      <c r="H2251" s="259"/>
      <c r="I2251" s="259"/>
      <c r="J2251" s="259"/>
    </row>
    <row r="2252" spans="1:10">
      <c r="A2252" s="259"/>
      <c r="B2252" s="259"/>
      <c r="C2252" s="259"/>
      <c r="D2252" s="259"/>
      <c r="E2252" s="259"/>
      <c r="F2252" s="270"/>
      <c r="G2252" s="259"/>
      <c r="H2252" s="259"/>
      <c r="I2252" s="259"/>
      <c r="J2252" s="259"/>
    </row>
    <row r="2253" spans="1:10">
      <c r="A2253" s="259"/>
      <c r="B2253" s="259"/>
      <c r="C2253" s="259"/>
      <c r="D2253" s="259"/>
      <c r="E2253" s="259"/>
      <c r="F2253" s="270"/>
      <c r="G2253" s="259"/>
      <c r="H2253" s="259"/>
      <c r="I2253" s="259"/>
      <c r="J2253" s="259"/>
    </row>
    <row r="2254" spans="1:10">
      <c r="A2254" s="259"/>
      <c r="B2254" s="259"/>
      <c r="C2254" s="259"/>
      <c r="D2254" s="259"/>
      <c r="E2254" s="259"/>
      <c r="F2254" s="270"/>
      <c r="G2254" s="259"/>
      <c r="H2254" s="259"/>
      <c r="I2254" s="259"/>
      <c r="J2254" s="259"/>
    </row>
    <row r="2255" spans="1:10">
      <c r="A2255" s="259"/>
      <c r="B2255" s="259"/>
      <c r="C2255" s="259"/>
      <c r="D2255" s="259"/>
      <c r="E2255" s="259"/>
      <c r="F2255" s="270"/>
      <c r="G2255" s="259"/>
      <c r="H2255" s="259"/>
      <c r="I2255" s="259"/>
      <c r="J2255" s="259"/>
    </row>
    <row r="2256" spans="1:10">
      <c r="A2256" s="259"/>
      <c r="B2256" s="259"/>
      <c r="C2256" s="259"/>
      <c r="D2256" s="259"/>
      <c r="E2256" s="259"/>
      <c r="F2256" s="270"/>
      <c r="G2256" s="259"/>
      <c r="H2256" s="259"/>
      <c r="I2256" s="259"/>
      <c r="J2256" s="259"/>
    </row>
    <row r="2257" spans="1:10">
      <c r="A2257" s="259"/>
      <c r="B2257" s="259"/>
      <c r="C2257" s="259"/>
      <c r="D2257" s="259"/>
      <c r="E2257" s="259"/>
      <c r="F2257" s="270"/>
      <c r="G2257" s="259"/>
      <c r="H2257" s="259"/>
      <c r="I2257" s="259"/>
      <c r="J2257" s="259"/>
    </row>
    <row r="2258" spans="1:10">
      <c r="A2258" s="259"/>
      <c r="B2258" s="259"/>
      <c r="C2258" s="259"/>
      <c r="D2258" s="259"/>
      <c r="E2258" s="259"/>
      <c r="F2258" s="270"/>
      <c r="G2258" s="259"/>
      <c r="H2258" s="259"/>
      <c r="I2258" s="259"/>
      <c r="J2258" s="259"/>
    </row>
    <row r="2259" spans="1:10">
      <c r="A2259" s="259"/>
      <c r="B2259" s="259"/>
      <c r="C2259" s="259"/>
      <c r="D2259" s="259"/>
      <c r="E2259" s="259"/>
      <c r="F2259" s="270"/>
      <c r="G2259" s="259"/>
      <c r="H2259" s="259"/>
      <c r="I2259" s="259"/>
      <c r="J2259" s="259"/>
    </row>
    <row r="2260" spans="1:10">
      <c r="A2260" s="259"/>
      <c r="B2260" s="259"/>
      <c r="C2260" s="259"/>
      <c r="D2260" s="259"/>
      <c r="E2260" s="259"/>
      <c r="F2260" s="270"/>
      <c r="G2260" s="259"/>
      <c r="H2260" s="259"/>
      <c r="I2260" s="259"/>
      <c r="J2260" s="259"/>
    </row>
    <row r="2261" spans="1:10">
      <c r="A2261" s="259"/>
      <c r="B2261" s="259"/>
      <c r="C2261" s="259"/>
      <c r="D2261" s="259"/>
      <c r="E2261" s="259"/>
      <c r="F2261" s="270"/>
      <c r="G2261" s="259"/>
      <c r="H2261" s="259"/>
      <c r="I2261" s="259"/>
      <c r="J2261" s="259"/>
    </row>
    <row r="2262" spans="1:10">
      <c r="A2262" s="259"/>
      <c r="B2262" s="259"/>
      <c r="C2262" s="259"/>
      <c r="D2262" s="259"/>
      <c r="E2262" s="259"/>
      <c r="F2262" s="270"/>
      <c r="G2262" s="259"/>
      <c r="H2262" s="259"/>
      <c r="I2262" s="259"/>
      <c r="J2262" s="259"/>
    </row>
    <row r="2263" spans="1:10">
      <c r="A2263" s="259"/>
      <c r="B2263" s="259"/>
      <c r="C2263" s="259"/>
      <c r="D2263" s="259"/>
      <c r="E2263" s="259"/>
      <c r="F2263" s="270"/>
      <c r="G2263" s="259"/>
      <c r="H2263" s="259"/>
      <c r="I2263" s="259"/>
      <c r="J2263" s="259"/>
    </row>
    <row r="2264" spans="1:10">
      <c r="A2264" s="259"/>
      <c r="B2264" s="259"/>
      <c r="C2264" s="259"/>
      <c r="D2264" s="259"/>
      <c r="E2264" s="259"/>
      <c r="F2264" s="270"/>
      <c r="G2264" s="259"/>
      <c r="H2264" s="259"/>
      <c r="I2264" s="259"/>
      <c r="J2264" s="259"/>
    </row>
    <row r="2265" spans="1:10">
      <c r="A2265" s="259"/>
      <c r="B2265" s="259"/>
      <c r="C2265" s="259"/>
      <c r="D2265" s="259"/>
      <c r="E2265" s="259"/>
      <c r="F2265" s="270"/>
      <c r="G2265" s="259"/>
      <c r="H2265" s="259"/>
      <c r="I2265" s="259"/>
      <c r="J2265" s="259"/>
    </row>
    <row r="2266" spans="1:10">
      <c r="A2266" s="259"/>
      <c r="B2266" s="259"/>
      <c r="C2266" s="259"/>
      <c r="D2266" s="259"/>
      <c r="E2266" s="259"/>
      <c r="F2266" s="270"/>
      <c r="G2266" s="259"/>
      <c r="H2266" s="259"/>
      <c r="I2266" s="259"/>
      <c r="J2266" s="259"/>
    </row>
    <row r="2267" spans="1:10">
      <c r="A2267" s="259"/>
      <c r="B2267" s="259"/>
      <c r="C2267" s="259"/>
      <c r="D2267" s="259"/>
      <c r="E2267" s="259"/>
      <c r="F2267" s="270"/>
      <c r="G2267" s="259"/>
      <c r="H2267" s="259"/>
      <c r="I2267" s="259"/>
      <c r="J2267" s="259"/>
    </row>
    <row r="2268" spans="1:10">
      <c r="A2268" s="259"/>
      <c r="B2268" s="259"/>
      <c r="C2268" s="259"/>
      <c r="D2268" s="259"/>
      <c r="E2268" s="259"/>
      <c r="F2268" s="270"/>
      <c r="G2268" s="259"/>
      <c r="H2268" s="259"/>
      <c r="I2268" s="259"/>
      <c r="J2268" s="259"/>
    </row>
    <row r="2269" spans="1:10">
      <c r="A2269" s="259"/>
      <c r="B2269" s="259"/>
      <c r="C2269" s="259"/>
      <c r="D2269" s="259"/>
      <c r="E2269" s="259"/>
      <c r="F2269" s="270"/>
      <c r="G2269" s="259"/>
      <c r="H2269" s="259"/>
      <c r="I2269" s="259"/>
      <c r="J2269" s="259"/>
    </row>
    <row r="2270" spans="1:10">
      <c r="A2270" s="259"/>
      <c r="B2270" s="259"/>
      <c r="C2270" s="259"/>
      <c r="D2270" s="259"/>
      <c r="E2270" s="259"/>
      <c r="F2270" s="270"/>
      <c r="G2270" s="259"/>
      <c r="H2270" s="259"/>
      <c r="I2270" s="259"/>
      <c r="J2270" s="259"/>
    </row>
    <row r="2271" spans="1:10">
      <c r="A2271" s="259"/>
      <c r="B2271" s="259"/>
      <c r="C2271" s="259"/>
      <c r="D2271" s="259"/>
      <c r="E2271" s="259"/>
      <c r="F2271" s="270"/>
      <c r="G2271" s="259"/>
      <c r="H2271" s="259"/>
      <c r="I2271" s="259"/>
      <c r="J2271" s="259"/>
    </row>
    <row r="2272" spans="1:10">
      <c r="A2272" s="259"/>
      <c r="B2272" s="259"/>
      <c r="C2272" s="259"/>
      <c r="D2272" s="259"/>
      <c r="E2272" s="259"/>
      <c r="F2272" s="270"/>
      <c r="G2272" s="259"/>
      <c r="H2272" s="259"/>
      <c r="I2272" s="259"/>
      <c r="J2272" s="259"/>
    </row>
    <row r="2273" spans="1:10">
      <c r="A2273" s="259"/>
      <c r="B2273" s="259"/>
      <c r="C2273" s="259"/>
      <c r="D2273" s="259"/>
      <c r="E2273" s="259"/>
      <c r="F2273" s="270"/>
      <c r="G2273" s="259"/>
      <c r="H2273" s="259"/>
      <c r="I2273" s="259"/>
      <c r="J2273" s="259"/>
    </row>
    <row r="2274" spans="1:10">
      <c r="A2274" s="259"/>
      <c r="B2274" s="259"/>
      <c r="C2274" s="259"/>
      <c r="D2274" s="259"/>
      <c r="E2274" s="259"/>
      <c r="F2274" s="270"/>
      <c r="G2274" s="259"/>
      <c r="H2274" s="259"/>
      <c r="I2274" s="259"/>
      <c r="J2274" s="259"/>
    </row>
    <row r="2275" spans="1:10">
      <c r="A2275" s="259"/>
      <c r="B2275" s="259"/>
      <c r="C2275" s="259"/>
      <c r="D2275" s="259"/>
      <c r="E2275" s="259"/>
      <c r="F2275" s="270"/>
      <c r="G2275" s="259"/>
      <c r="H2275" s="259"/>
      <c r="I2275" s="259"/>
      <c r="J2275" s="259"/>
    </row>
    <row r="2276" spans="1:10">
      <c r="A2276" s="259"/>
      <c r="B2276" s="259"/>
      <c r="C2276" s="259"/>
      <c r="D2276" s="259"/>
      <c r="E2276" s="259"/>
      <c r="F2276" s="270"/>
      <c r="G2276" s="259"/>
      <c r="H2276" s="259"/>
      <c r="I2276" s="259"/>
      <c r="J2276" s="259"/>
    </row>
    <row r="2277" spans="1:10">
      <c r="A2277" s="259"/>
      <c r="B2277" s="259"/>
      <c r="C2277" s="259"/>
      <c r="D2277" s="259"/>
      <c r="E2277" s="259"/>
      <c r="F2277" s="270"/>
      <c r="G2277" s="259"/>
      <c r="H2277" s="259"/>
      <c r="I2277" s="259"/>
      <c r="J2277" s="259"/>
    </row>
    <row r="2278" spans="1:10">
      <c r="A2278" s="259"/>
      <c r="B2278" s="259"/>
      <c r="C2278" s="259"/>
      <c r="D2278" s="259"/>
      <c r="E2278" s="259"/>
      <c r="F2278" s="270"/>
      <c r="G2278" s="259"/>
      <c r="H2278" s="259"/>
      <c r="I2278" s="259"/>
      <c r="J2278" s="259"/>
    </row>
    <row r="2279" spans="1:10">
      <c r="A2279" s="259"/>
      <c r="B2279" s="259"/>
      <c r="C2279" s="259"/>
      <c r="D2279" s="259"/>
      <c r="E2279" s="259"/>
      <c r="F2279" s="270"/>
      <c r="G2279" s="259"/>
      <c r="H2279" s="259"/>
      <c r="I2279" s="259"/>
      <c r="J2279" s="259"/>
    </row>
    <row r="2280" spans="1:10">
      <c r="A2280" s="259"/>
      <c r="B2280" s="259"/>
      <c r="C2280" s="259"/>
      <c r="D2280" s="259"/>
      <c r="E2280" s="259"/>
      <c r="F2280" s="270"/>
      <c r="G2280" s="259"/>
      <c r="H2280" s="259"/>
      <c r="I2280" s="259"/>
      <c r="J2280" s="259"/>
    </row>
    <row r="2281" spans="1:10">
      <c r="A2281" s="259"/>
      <c r="B2281" s="259"/>
      <c r="C2281" s="259"/>
      <c r="D2281" s="259"/>
      <c r="E2281" s="259"/>
      <c r="F2281" s="270"/>
      <c r="G2281" s="259"/>
      <c r="H2281" s="259"/>
      <c r="I2281" s="259"/>
      <c r="J2281" s="259"/>
    </row>
    <row r="2282" spans="1:10">
      <c r="A2282" s="259"/>
      <c r="B2282" s="259"/>
      <c r="C2282" s="259"/>
      <c r="D2282" s="259"/>
      <c r="E2282" s="259"/>
      <c r="F2282" s="270"/>
      <c r="G2282" s="259"/>
      <c r="H2282" s="259"/>
      <c r="I2282" s="259"/>
      <c r="J2282" s="259"/>
    </row>
    <row r="2283" spans="1:10">
      <c r="A2283" s="259"/>
      <c r="B2283" s="259"/>
      <c r="C2283" s="259"/>
      <c r="D2283" s="259"/>
      <c r="E2283" s="259"/>
      <c r="F2283" s="270"/>
      <c r="G2283" s="259"/>
      <c r="H2283" s="259"/>
      <c r="I2283" s="259"/>
      <c r="J2283" s="259"/>
    </row>
    <row r="2284" spans="1:10">
      <c r="A2284" s="259"/>
      <c r="B2284" s="259"/>
      <c r="C2284" s="259"/>
      <c r="D2284" s="259"/>
      <c r="E2284" s="259"/>
      <c r="F2284" s="270"/>
      <c r="G2284" s="259"/>
      <c r="H2284" s="259"/>
      <c r="I2284" s="259"/>
      <c r="J2284" s="259"/>
    </row>
    <row r="2285" spans="1:10">
      <c r="A2285" s="259"/>
      <c r="B2285" s="259"/>
      <c r="C2285" s="259"/>
      <c r="D2285" s="259"/>
      <c r="E2285" s="259"/>
      <c r="F2285" s="270"/>
      <c r="G2285" s="259"/>
      <c r="H2285" s="259"/>
      <c r="I2285" s="259"/>
      <c r="J2285" s="259"/>
    </row>
    <row r="2286" spans="1:10">
      <c r="A2286" s="259"/>
      <c r="B2286" s="259"/>
      <c r="C2286" s="259"/>
      <c r="D2286" s="259"/>
      <c r="E2286" s="259"/>
      <c r="F2286" s="270"/>
      <c r="G2286" s="259"/>
      <c r="H2286" s="259"/>
      <c r="I2286" s="259"/>
      <c r="J2286" s="259"/>
    </row>
    <row r="2287" spans="1:10">
      <c r="A2287" s="259"/>
      <c r="B2287" s="259"/>
      <c r="C2287" s="259"/>
      <c r="D2287" s="259"/>
      <c r="E2287" s="259"/>
      <c r="F2287" s="270"/>
      <c r="G2287" s="259"/>
      <c r="H2287" s="259"/>
      <c r="I2287" s="259"/>
      <c r="J2287" s="259"/>
    </row>
    <row r="2288" spans="1:10">
      <c r="A2288" s="259"/>
      <c r="B2288" s="259"/>
      <c r="C2288" s="259"/>
      <c r="D2288" s="259"/>
      <c r="E2288" s="259"/>
      <c r="F2288" s="270"/>
      <c r="G2288" s="259"/>
      <c r="H2288" s="259"/>
      <c r="I2288" s="259"/>
      <c r="J2288" s="259"/>
    </row>
    <row r="2289" spans="1:10">
      <c r="A2289" s="259"/>
      <c r="B2289" s="259"/>
      <c r="C2289" s="259"/>
      <c r="D2289" s="259"/>
      <c r="E2289" s="259"/>
      <c r="F2289" s="270"/>
      <c r="G2289" s="259"/>
      <c r="H2289" s="259"/>
      <c r="I2289" s="259"/>
      <c r="J2289" s="259"/>
    </row>
    <row r="2290" spans="1:10">
      <c r="A2290" s="259"/>
      <c r="B2290" s="259"/>
      <c r="C2290" s="259"/>
      <c r="D2290" s="259"/>
      <c r="E2290" s="259"/>
      <c r="F2290" s="270"/>
      <c r="G2290" s="259"/>
      <c r="H2290" s="259"/>
      <c r="I2290" s="259"/>
      <c r="J2290" s="259"/>
    </row>
    <row r="2291" spans="1:10">
      <c r="A2291" s="259"/>
      <c r="B2291" s="259"/>
      <c r="C2291" s="259"/>
      <c r="D2291" s="259"/>
      <c r="E2291" s="259"/>
      <c r="F2291" s="270"/>
      <c r="G2291" s="259"/>
      <c r="H2291" s="259"/>
      <c r="I2291" s="259"/>
      <c r="J2291" s="259"/>
    </row>
    <row r="2292" spans="1:10">
      <c r="A2292" s="259"/>
      <c r="B2292" s="259"/>
      <c r="C2292" s="259"/>
      <c r="D2292" s="259"/>
      <c r="E2292" s="259"/>
      <c r="F2292" s="270"/>
      <c r="G2292" s="259"/>
      <c r="H2292" s="259"/>
      <c r="I2292" s="259"/>
      <c r="J2292" s="259"/>
    </row>
    <row r="2293" spans="1:10">
      <c r="A2293" s="259"/>
      <c r="B2293" s="259"/>
      <c r="C2293" s="259"/>
      <c r="D2293" s="259"/>
      <c r="E2293" s="259"/>
      <c r="F2293" s="270"/>
      <c r="G2293" s="259"/>
      <c r="H2293" s="259"/>
      <c r="I2293" s="259"/>
      <c r="J2293" s="259"/>
    </row>
    <row r="2294" spans="1:10">
      <c r="A2294" s="259"/>
      <c r="B2294" s="259"/>
      <c r="C2294" s="259"/>
      <c r="D2294" s="259"/>
      <c r="E2294" s="259"/>
      <c r="F2294" s="270"/>
      <c r="G2294" s="259"/>
      <c r="H2294" s="259"/>
      <c r="I2294" s="259"/>
      <c r="J2294" s="259"/>
    </row>
    <row r="2295" spans="1:10">
      <c r="A2295" s="259"/>
      <c r="B2295" s="259"/>
      <c r="C2295" s="259"/>
      <c r="D2295" s="259"/>
      <c r="E2295" s="259"/>
      <c r="F2295" s="270"/>
      <c r="G2295" s="259"/>
      <c r="H2295" s="259"/>
      <c r="I2295" s="259"/>
      <c r="J2295" s="259"/>
    </row>
    <row r="2296" spans="1:10">
      <c r="A2296" s="259"/>
      <c r="B2296" s="259"/>
      <c r="C2296" s="259"/>
      <c r="D2296" s="259"/>
      <c r="E2296" s="259"/>
      <c r="F2296" s="270"/>
      <c r="G2296" s="259"/>
      <c r="H2296" s="259"/>
      <c r="I2296" s="259"/>
      <c r="J2296" s="259"/>
    </row>
    <row r="2297" spans="1:10">
      <c r="A2297" s="259"/>
      <c r="B2297" s="259"/>
      <c r="C2297" s="259"/>
      <c r="D2297" s="259"/>
      <c r="E2297" s="259"/>
      <c r="F2297" s="270"/>
      <c r="G2297" s="259"/>
      <c r="H2297" s="259"/>
      <c r="I2297" s="259"/>
      <c r="J2297" s="259"/>
    </row>
    <row r="2298" spans="1:10">
      <c r="A2298" s="259"/>
      <c r="B2298" s="259"/>
      <c r="C2298" s="259"/>
      <c r="D2298" s="259"/>
      <c r="E2298" s="259"/>
      <c r="F2298" s="270"/>
      <c r="G2298" s="259"/>
      <c r="H2298" s="259"/>
      <c r="I2298" s="259"/>
      <c r="J2298" s="259"/>
    </row>
    <row r="2299" spans="1:10">
      <c r="A2299" s="259"/>
      <c r="B2299" s="259"/>
      <c r="C2299" s="259"/>
      <c r="D2299" s="259"/>
      <c r="E2299" s="259"/>
      <c r="F2299" s="270"/>
      <c r="G2299" s="259"/>
      <c r="H2299" s="259"/>
      <c r="I2299" s="259"/>
      <c r="J2299" s="259"/>
    </row>
    <row r="2300" spans="1:10">
      <c r="A2300" s="259"/>
      <c r="B2300" s="259"/>
      <c r="C2300" s="259"/>
      <c r="D2300" s="259"/>
      <c r="E2300" s="259"/>
      <c r="F2300" s="270"/>
      <c r="G2300" s="259"/>
      <c r="H2300" s="259"/>
      <c r="I2300" s="259"/>
      <c r="J2300" s="259"/>
    </row>
    <row r="2301" spans="1:10">
      <c r="A2301" s="259"/>
      <c r="B2301" s="259"/>
      <c r="C2301" s="259"/>
      <c r="D2301" s="259"/>
      <c r="E2301" s="259"/>
      <c r="F2301" s="270"/>
      <c r="G2301" s="259"/>
      <c r="H2301" s="259"/>
      <c r="I2301" s="259"/>
      <c r="J2301" s="259"/>
    </row>
    <row r="2302" spans="1:10">
      <c r="A2302" s="259"/>
      <c r="B2302" s="259"/>
      <c r="C2302" s="259"/>
      <c r="D2302" s="259"/>
      <c r="E2302" s="259"/>
      <c r="F2302" s="270"/>
      <c r="G2302" s="259"/>
      <c r="H2302" s="259"/>
      <c r="I2302" s="259"/>
      <c r="J2302" s="259"/>
    </row>
    <row r="2303" spans="1:10">
      <c r="A2303" s="259"/>
      <c r="B2303" s="259"/>
      <c r="C2303" s="259"/>
      <c r="D2303" s="259"/>
      <c r="E2303" s="259"/>
      <c r="F2303" s="270"/>
      <c r="G2303" s="259"/>
      <c r="H2303" s="259"/>
      <c r="I2303" s="259"/>
      <c r="J2303" s="259"/>
    </row>
    <row r="2304" spans="1:10">
      <c r="A2304" s="259"/>
      <c r="B2304" s="259"/>
      <c r="C2304" s="259"/>
      <c r="D2304" s="259"/>
      <c r="E2304" s="259"/>
      <c r="F2304" s="270"/>
      <c r="G2304" s="259"/>
      <c r="H2304" s="259"/>
      <c r="I2304" s="259"/>
      <c r="J2304" s="259"/>
    </row>
    <row r="2305" spans="1:10">
      <c r="A2305" s="259"/>
      <c r="B2305" s="259"/>
      <c r="C2305" s="259"/>
      <c r="D2305" s="259"/>
      <c r="E2305" s="259"/>
      <c r="F2305" s="270"/>
      <c r="G2305" s="259"/>
      <c r="H2305" s="259"/>
      <c r="I2305" s="259"/>
      <c r="J2305" s="259"/>
    </row>
    <row r="2306" spans="1:10">
      <c r="A2306" s="259"/>
      <c r="B2306" s="259"/>
      <c r="C2306" s="259"/>
      <c r="D2306" s="259"/>
      <c r="E2306" s="259"/>
      <c r="F2306" s="270"/>
      <c r="G2306" s="259"/>
      <c r="H2306" s="259"/>
      <c r="I2306" s="259"/>
      <c r="J2306" s="259"/>
    </row>
    <row r="2307" spans="1:10">
      <c r="A2307" s="259"/>
      <c r="B2307" s="259"/>
      <c r="C2307" s="259"/>
      <c r="D2307" s="259"/>
      <c r="E2307" s="259"/>
      <c r="F2307" s="270"/>
      <c r="G2307" s="259"/>
      <c r="H2307" s="259"/>
      <c r="I2307" s="259"/>
      <c r="J2307" s="259"/>
    </row>
    <row r="2308" spans="1:10">
      <c r="A2308" s="259"/>
      <c r="B2308" s="259"/>
      <c r="C2308" s="259"/>
      <c r="D2308" s="259"/>
      <c r="E2308" s="259"/>
      <c r="F2308" s="270"/>
      <c r="G2308" s="259"/>
      <c r="H2308" s="259"/>
      <c r="I2308" s="259"/>
      <c r="J2308" s="259"/>
    </row>
    <row r="2309" spans="1:10">
      <c r="A2309" s="259"/>
      <c r="B2309" s="259"/>
      <c r="C2309" s="259"/>
      <c r="D2309" s="259"/>
      <c r="E2309" s="259"/>
      <c r="F2309" s="270"/>
      <c r="G2309" s="259"/>
      <c r="H2309" s="259"/>
      <c r="I2309" s="259"/>
      <c r="J2309" s="259"/>
    </row>
    <row r="2310" spans="1:10">
      <c r="A2310" s="259"/>
      <c r="B2310" s="259"/>
      <c r="C2310" s="259"/>
      <c r="D2310" s="259"/>
      <c r="E2310" s="259"/>
      <c r="F2310" s="270"/>
      <c r="G2310" s="259"/>
      <c r="H2310" s="259"/>
      <c r="I2310" s="259"/>
      <c r="J2310" s="259"/>
    </row>
    <row r="2311" spans="1:10">
      <c r="A2311" s="259"/>
      <c r="B2311" s="259"/>
      <c r="C2311" s="259"/>
      <c r="D2311" s="259"/>
      <c r="E2311" s="259"/>
      <c r="F2311" s="270"/>
      <c r="G2311" s="259"/>
      <c r="H2311" s="259"/>
      <c r="I2311" s="259"/>
      <c r="J2311" s="259"/>
    </row>
    <row r="2312" spans="1:10">
      <c r="A2312" s="259"/>
      <c r="B2312" s="259"/>
      <c r="C2312" s="259"/>
      <c r="D2312" s="259"/>
      <c r="E2312" s="259"/>
      <c r="F2312" s="270"/>
      <c r="G2312" s="259"/>
      <c r="H2312" s="259"/>
      <c r="I2312" s="259"/>
      <c r="J2312" s="259"/>
    </row>
    <row r="2313" spans="1:10">
      <c r="A2313" s="259"/>
      <c r="B2313" s="259"/>
      <c r="C2313" s="259"/>
      <c r="D2313" s="259"/>
      <c r="E2313" s="259"/>
      <c r="F2313" s="270"/>
      <c r="G2313" s="259"/>
      <c r="H2313" s="259"/>
      <c r="I2313" s="259"/>
      <c r="J2313" s="259"/>
    </row>
    <row r="2314" spans="1:10">
      <c r="A2314" s="259"/>
      <c r="B2314" s="259"/>
      <c r="C2314" s="259"/>
      <c r="D2314" s="259"/>
      <c r="E2314" s="259"/>
      <c r="F2314" s="270"/>
      <c r="G2314" s="259"/>
      <c r="H2314" s="259"/>
      <c r="I2314" s="259"/>
      <c r="J2314" s="259"/>
    </row>
    <row r="2315" spans="1:10">
      <c r="A2315" s="259"/>
      <c r="B2315" s="259"/>
      <c r="C2315" s="259"/>
      <c r="D2315" s="259"/>
      <c r="E2315" s="259"/>
      <c r="F2315" s="270"/>
      <c r="G2315" s="259"/>
      <c r="H2315" s="259"/>
      <c r="I2315" s="259"/>
      <c r="J2315" s="259"/>
    </row>
    <row r="2316" spans="1:10">
      <c r="A2316" s="259"/>
      <c r="B2316" s="259"/>
      <c r="C2316" s="259"/>
      <c r="D2316" s="259"/>
      <c r="E2316" s="259"/>
      <c r="F2316" s="270"/>
      <c r="G2316" s="259"/>
      <c r="H2316" s="259"/>
      <c r="I2316" s="259"/>
      <c r="J2316" s="259"/>
    </row>
    <row r="2317" spans="1:10">
      <c r="A2317" s="259"/>
      <c r="B2317" s="259"/>
      <c r="C2317" s="259"/>
      <c r="D2317" s="259"/>
      <c r="E2317" s="259"/>
      <c r="F2317" s="270"/>
      <c r="G2317" s="259"/>
      <c r="H2317" s="259"/>
      <c r="I2317" s="259"/>
      <c r="J2317" s="259"/>
    </row>
    <row r="2318" spans="1:10">
      <c r="A2318" s="259"/>
      <c r="B2318" s="259"/>
      <c r="C2318" s="259"/>
      <c r="D2318" s="259"/>
      <c r="E2318" s="259"/>
      <c r="F2318" s="270"/>
      <c r="G2318" s="259"/>
      <c r="H2318" s="259"/>
      <c r="I2318" s="259"/>
      <c r="J2318" s="259"/>
    </row>
    <row r="2319" spans="1:10">
      <c r="A2319" s="259"/>
      <c r="B2319" s="259"/>
      <c r="C2319" s="259"/>
      <c r="D2319" s="259"/>
      <c r="E2319" s="259"/>
      <c r="F2319" s="270"/>
      <c r="G2319" s="259"/>
      <c r="H2319" s="259"/>
      <c r="I2319" s="259"/>
      <c r="J2319" s="259"/>
    </row>
    <row r="2320" spans="1:10">
      <c r="A2320" s="259"/>
      <c r="B2320" s="259"/>
      <c r="C2320" s="259"/>
      <c r="D2320" s="259"/>
      <c r="E2320" s="259"/>
      <c r="F2320" s="270"/>
      <c r="G2320" s="259"/>
      <c r="H2320" s="259"/>
      <c r="I2320" s="259"/>
      <c r="J2320" s="259"/>
    </row>
    <row r="2321" spans="1:10">
      <c r="A2321" s="259"/>
      <c r="B2321" s="259"/>
      <c r="C2321" s="259"/>
      <c r="D2321" s="259"/>
      <c r="E2321" s="259"/>
      <c r="F2321" s="270"/>
      <c r="G2321" s="259"/>
      <c r="H2321" s="259"/>
      <c r="I2321" s="259"/>
      <c r="J2321" s="259"/>
    </row>
    <row r="2322" spans="1:10">
      <c r="A2322" s="259"/>
      <c r="B2322" s="259"/>
      <c r="C2322" s="259"/>
      <c r="D2322" s="259"/>
      <c r="E2322" s="259"/>
      <c r="F2322" s="270"/>
      <c r="G2322" s="259"/>
      <c r="H2322" s="259"/>
      <c r="I2322" s="259"/>
      <c r="J2322" s="259"/>
    </row>
    <row r="2323" spans="1:10">
      <c r="A2323" s="259"/>
      <c r="B2323" s="259"/>
      <c r="C2323" s="259"/>
      <c r="D2323" s="259"/>
      <c r="E2323" s="259"/>
      <c r="F2323" s="270"/>
      <c r="G2323" s="259"/>
      <c r="H2323" s="259"/>
      <c r="I2323" s="259"/>
      <c r="J2323" s="259"/>
    </row>
    <row r="2324" spans="1:10">
      <c r="A2324" s="259"/>
      <c r="B2324" s="259"/>
      <c r="C2324" s="259"/>
      <c r="D2324" s="259"/>
      <c r="E2324" s="259"/>
      <c r="F2324" s="270"/>
      <c r="G2324" s="259"/>
      <c r="H2324" s="259"/>
      <c r="I2324" s="259"/>
      <c r="J2324" s="259"/>
    </row>
    <row r="2325" spans="1:10">
      <c r="A2325" s="259"/>
      <c r="B2325" s="259"/>
      <c r="C2325" s="259"/>
      <c r="D2325" s="259"/>
      <c r="E2325" s="259"/>
      <c r="F2325" s="270"/>
      <c r="G2325" s="259"/>
      <c r="H2325" s="259"/>
      <c r="I2325" s="259"/>
      <c r="J2325" s="259"/>
    </row>
    <row r="2326" spans="1:10">
      <c r="A2326" s="259"/>
      <c r="B2326" s="259"/>
      <c r="C2326" s="259"/>
      <c r="D2326" s="259"/>
      <c r="E2326" s="259"/>
      <c r="F2326" s="270"/>
      <c r="G2326" s="259"/>
      <c r="H2326" s="259"/>
      <c r="I2326" s="259"/>
      <c r="J2326" s="259"/>
    </row>
    <row r="2327" spans="1:10">
      <c r="A2327" s="259"/>
      <c r="B2327" s="259"/>
      <c r="C2327" s="259"/>
      <c r="D2327" s="259"/>
      <c r="E2327" s="259"/>
      <c r="F2327" s="270"/>
      <c r="G2327" s="259"/>
      <c r="H2327" s="259"/>
      <c r="I2327" s="259"/>
      <c r="J2327" s="259"/>
    </row>
    <row r="2328" spans="1:10">
      <c r="A2328" s="259"/>
      <c r="B2328" s="259"/>
      <c r="C2328" s="259"/>
      <c r="D2328" s="259"/>
      <c r="E2328" s="259"/>
      <c r="F2328" s="270"/>
      <c r="G2328" s="259"/>
      <c r="H2328" s="259"/>
      <c r="I2328" s="259"/>
      <c r="J2328" s="259"/>
    </row>
    <row r="2329" spans="1:10">
      <c r="A2329" s="259"/>
      <c r="B2329" s="259"/>
      <c r="C2329" s="259"/>
      <c r="D2329" s="259"/>
      <c r="E2329" s="259"/>
      <c r="F2329" s="270"/>
      <c r="G2329" s="259"/>
      <c r="H2329" s="259"/>
      <c r="I2329" s="259"/>
      <c r="J2329" s="259"/>
    </row>
    <row r="2330" spans="1:10">
      <c r="A2330" s="259"/>
      <c r="B2330" s="259"/>
      <c r="C2330" s="259"/>
      <c r="D2330" s="259"/>
      <c r="E2330" s="259"/>
      <c r="F2330" s="270"/>
      <c r="G2330" s="259"/>
      <c r="H2330" s="259"/>
      <c r="I2330" s="259"/>
      <c r="J2330" s="259"/>
    </row>
    <row r="2331" spans="1:10">
      <c r="A2331" s="259"/>
      <c r="B2331" s="259"/>
      <c r="C2331" s="259"/>
      <c r="D2331" s="259"/>
      <c r="E2331" s="259"/>
      <c r="F2331" s="270"/>
      <c r="G2331" s="259"/>
      <c r="H2331" s="259"/>
      <c r="I2331" s="259"/>
      <c r="J2331" s="259"/>
    </row>
    <row r="2332" spans="1:10">
      <c r="A2332" s="259"/>
      <c r="B2332" s="259"/>
      <c r="C2332" s="259"/>
      <c r="D2332" s="259"/>
      <c r="E2332" s="259"/>
      <c r="F2332" s="270"/>
      <c r="G2332" s="259"/>
      <c r="H2332" s="259"/>
      <c r="I2332" s="259"/>
      <c r="J2332" s="259"/>
    </row>
    <row r="2333" spans="1:10">
      <c r="A2333" s="259"/>
      <c r="B2333" s="259"/>
      <c r="C2333" s="259"/>
      <c r="D2333" s="259"/>
      <c r="E2333" s="259"/>
      <c r="F2333" s="270"/>
      <c r="G2333" s="259"/>
      <c r="H2333" s="259"/>
      <c r="I2333" s="259"/>
      <c r="J2333" s="259"/>
    </row>
    <row r="2334" spans="1:10">
      <c r="A2334" s="259"/>
      <c r="B2334" s="259"/>
      <c r="C2334" s="259"/>
      <c r="D2334" s="259"/>
      <c r="E2334" s="259"/>
      <c r="F2334" s="270"/>
      <c r="G2334" s="259"/>
      <c r="H2334" s="259"/>
      <c r="I2334" s="259"/>
      <c r="J2334" s="259"/>
    </row>
    <row r="2335" spans="1:10">
      <c r="A2335" s="259"/>
      <c r="B2335" s="259"/>
      <c r="C2335" s="259"/>
      <c r="D2335" s="259"/>
      <c r="E2335" s="259"/>
      <c r="F2335" s="270"/>
      <c r="G2335" s="259"/>
      <c r="H2335" s="259"/>
      <c r="I2335" s="259"/>
      <c r="J2335" s="259"/>
    </row>
    <row r="2336" spans="1:10">
      <c r="A2336" s="259"/>
      <c r="B2336" s="259"/>
      <c r="C2336" s="259"/>
      <c r="D2336" s="259"/>
      <c r="E2336" s="259"/>
      <c r="F2336" s="270"/>
      <c r="G2336" s="259"/>
      <c r="H2336" s="259"/>
      <c r="I2336" s="259"/>
      <c r="J2336" s="259"/>
    </row>
    <row r="2337" spans="1:10">
      <c r="A2337" s="259"/>
      <c r="B2337" s="259"/>
      <c r="C2337" s="259"/>
      <c r="D2337" s="259"/>
      <c r="E2337" s="259"/>
      <c r="F2337" s="270"/>
      <c r="G2337" s="259"/>
      <c r="H2337" s="259"/>
      <c r="I2337" s="259"/>
      <c r="J2337" s="259"/>
    </row>
    <row r="2338" spans="1:10">
      <c r="A2338" s="259"/>
      <c r="B2338" s="259"/>
      <c r="C2338" s="259"/>
      <c r="D2338" s="259"/>
      <c r="E2338" s="259"/>
      <c r="F2338" s="270"/>
      <c r="G2338" s="259"/>
      <c r="H2338" s="259"/>
      <c r="I2338" s="259"/>
      <c r="J2338" s="259"/>
    </row>
    <row r="2339" spans="1:10">
      <c r="A2339" s="259"/>
      <c r="B2339" s="259"/>
      <c r="C2339" s="259"/>
      <c r="D2339" s="259"/>
      <c r="E2339" s="259"/>
      <c r="F2339" s="270"/>
      <c r="G2339" s="259"/>
      <c r="H2339" s="259"/>
      <c r="I2339" s="259"/>
      <c r="J2339" s="259"/>
    </row>
    <row r="2340" spans="1:10">
      <c r="A2340" s="259"/>
      <c r="B2340" s="259"/>
      <c r="C2340" s="259"/>
      <c r="D2340" s="259"/>
      <c r="E2340" s="259"/>
      <c r="F2340" s="270"/>
      <c r="G2340" s="259"/>
      <c r="H2340" s="259"/>
      <c r="I2340" s="259"/>
      <c r="J2340" s="259"/>
    </row>
    <row r="2341" spans="1:10">
      <c r="A2341" s="259"/>
      <c r="B2341" s="259"/>
      <c r="C2341" s="259"/>
      <c r="D2341" s="259"/>
      <c r="E2341" s="259"/>
      <c r="F2341" s="270"/>
      <c r="G2341" s="259"/>
      <c r="H2341" s="259"/>
      <c r="I2341" s="259"/>
      <c r="J2341" s="259"/>
    </row>
    <row r="2342" spans="1:10">
      <c r="A2342" s="259"/>
      <c r="B2342" s="259"/>
      <c r="C2342" s="259"/>
      <c r="D2342" s="259"/>
      <c r="E2342" s="259"/>
      <c r="F2342" s="270"/>
      <c r="G2342" s="259"/>
      <c r="H2342" s="259"/>
      <c r="I2342" s="259"/>
      <c r="J2342" s="259"/>
    </row>
    <row r="2343" spans="1:10">
      <c r="A2343" s="259"/>
      <c r="B2343" s="259"/>
      <c r="C2343" s="259"/>
      <c r="D2343" s="259"/>
      <c r="E2343" s="259"/>
      <c r="F2343" s="270"/>
      <c r="G2343" s="259"/>
      <c r="H2343" s="259"/>
      <c r="I2343" s="259"/>
      <c r="J2343" s="259"/>
    </row>
    <row r="2344" spans="1:10">
      <c r="A2344" s="259"/>
      <c r="B2344" s="259"/>
      <c r="C2344" s="259"/>
      <c r="D2344" s="259"/>
      <c r="E2344" s="259"/>
      <c r="F2344" s="270"/>
      <c r="G2344" s="259"/>
      <c r="H2344" s="259"/>
      <c r="I2344" s="259"/>
      <c r="J2344" s="259"/>
    </row>
    <row r="2345" spans="1:10">
      <c r="A2345" s="259"/>
      <c r="B2345" s="259"/>
      <c r="C2345" s="259"/>
      <c r="D2345" s="259"/>
      <c r="E2345" s="259"/>
      <c r="F2345" s="270"/>
      <c r="G2345" s="259"/>
      <c r="H2345" s="259"/>
      <c r="I2345" s="259"/>
      <c r="J2345" s="259"/>
    </row>
    <row r="2346" spans="1:10">
      <c r="A2346" s="259"/>
      <c r="B2346" s="259"/>
      <c r="C2346" s="259"/>
      <c r="D2346" s="259"/>
      <c r="E2346" s="259"/>
      <c r="F2346" s="270"/>
      <c r="G2346" s="259"/>
      <c r="H2346" s="259"/>
      <c r="I2346" s="259"/>
      <c r="J2346" s="259"/>
    </row>
    <row r="2347" spans="1:10">
      <c r="A2347" s="259"/>
      <c r="B2347" s="259"/>
      <c r="C2347" s="259"/>
      <c r="D2347" s="259"/>
      <c r="E2347" s="259"/>
      <c r="F2347" s="270"/>
      <c r="G2347" s="259"/>
      <c r="H2347" s="259"/>
      <c r="I2347" s="259"/>
      <c r="J2347" s="259"/>
    </row>
    <row r="2348" spans="1:10">
      <c r="A2348" s="259"/>
      <c r="B2348" s="259"/>
      <c r="C2348" s="259"/>
      <c r="D2348" s="259"/>
      <c r="E2348" s="259"/>
      <c r="F2348" s="270"/>
      <c r="G2348" s="259"/>
      <c r="H2348" s="259"/>
      <c r="I2348" s="259"/>
      <c r="J2348" s="259"/>
    </row>
    <row r="2349" spans="1:10">
      <c r="A2349" s="259"/>
      <c r="B2349" s="259"/>
      <c r="C2349" s="259"/>
      <c r="D2349" s="259"/>
      <c r="E2349" s="259"/>
      <c r="F2349" s="270"/>
      <c r="G2349" s="259"/>
      <c r="H2349" s="259"/>
      <c r="I2349" s="259"/>
      <c r="J2349" s="259"/>
    </row>
    <row r="2350" spans="1:10">
      <c r="A2350" s="259"/>
      <c r="B2350" s="259"/>
      <c r="C2350" s="259"/>
      <c r="D2350" s="259"/>
      <c r="E2350" s="259"/>
      <c r="F2350" s="270"/>
      <c r="G2350" s="259"/>
      <c r="H2350" s="259"/>
      <c r="I2350" s="259"/>
      <c r="J2350" s="259"/>
    </row>
    <row r="2351" spans="1:10">
      <c r="A2351" s="259"/>
      <c r="B2351" s="259"/>
      <c r="C2351" s="259"/>
      <c r="D2351" s="259"/>
      <c r="E2351" s="259"/>
      <c r="F2351" s="270"/>
      <c r="G2351" s="259"/>
      <c r="H2351" s="259"/>
      <c r="I2351" s="259"/>
      <c r="J2351" s="259"/>
    </row>
    <row r="2352" spans="1:10">
      <c r="A2352" s="259"/>
      <c r="B2352" s="259"/>
      <c r="C2352" s="259"/>
      <c r="D2352" s="259"/>
      <c r="E2352" s="259"/>
      <c r="F2352" s="270"/>
      <c r="G2352" s="259"/>
      <c r="H2352" s="259"/>
      <c r="I2352" s="259"/>
      <c r="J2352" s="259"/>
    </row>
    <row r="2353" spans="1:10">
      <c r="A2353" s="259"/>
      <c r="B2353" s="259"/>
      <c r="C2353" s="259"/>
      <c r="D2353" s="259"/>
      <c r="E2353" s="259"/>
      <c r="F2353" s="270"/>
      <c r="G2353" s="259"/>
      <c r="H2353" s="259"/>
      <c r="I2353" s="259"/>
      <c r="J2353" s="259"/>
    </row>
    <row r="2354" spans="1:10">
      <c r="A2354" s="259"/>
      <c r="B2354" s="259"/>
      <c r="C2354" s="259"/>
      <c r="D2354" s="259"/>
      <c r="E2354" s="259"/>
      <c r="F2354" s="270"/>
      <c r="G2354" s="259"/>
      <c r="H2354" s="259"/>
      <c r="I2354" s="259"/>
      <c r="J2354" s="259"/>
    </row>
    <row r="2355" spans="1:10">
      <c r="A2355" s="259"/>
      <c r="B2355" s="259"/>
      <c r="C2355" s="259"/>
      <c r="D2355" s="259"/>
      <c r="E2355" s="259"/>
      <c r="F2355" s="270"/>
      <c r="G2355" s="259"/>
      <c r="H2355" s="259"/>
      <c r="I2355" s="259"/>
      <c r="J2355" s="259"/>
    </row>
    <row r="2356" spans="1:10">
      <c r="A2356" s="259"/>
      <c r="B2356" s="259"/>
      <c r="C2356" s="259"/>
      <c r="D2356" s="259"/>
      <c r="E2356" s="259"/>
      <c r="F2356" s="270"/>
      <c r="G2356" s="259"/>
      <c r="H2356" s="259"/>
      <c r="I2356" s="259"/>
      <c r="J2356" s="259"/>
    </row>
    <row r="2357" spans="1:10">
      <c r="A2357" s="259"/>
      <c r="B2357" s="259"/>
      <c r="C2357" s="259"/>
      <c r="D2357" s="259"/>
      <c r="E2357" s="259"/>
      <c r="F2357" s="270"/>
      <c r="G2357" s="259"/>
      <c r="H2357" s="259"/>
      <c r="I2357" s="259"/>
      <c r="J2357" s="259"/>
    </row>
    <row r="2358" spans="1:10">
      <c r="A2358" s="259"/>
      <c r="B2358" s="259"/>
      <c r="C2358" s="259"/>
      <c r="D2358" s="259"/>
      <c r="E2358" s="259"/>
      <c r="F2358" s="270"/>
      <c r="G2358" s="259"/>
      <c r="H2358" s="259"/>
      <c r="I2358" s="259"/>
      <c r="J2358" s="259"/>
    </row>
    <row r="2359" spans="1:10">
      <c r="A2359" s="259"/>
      <c r="B2359" s="259"/>
      <c r="C2359" s="259"/>
      <c r="D2359" s="259"/>
      <c r="E2359" s="259"/>
      <c r="F2359" s="270"/>
      <c r="G2359" s="259"/>
      <c r="H2359" s="259"/>
      <c r="I2359" s="259"/>
      <c r="J2359" s="259"/>
    </row>
    <row r="2360" spans="1:10">
      <c r="A2360" s="259"/>
      <c r="B2360" s="259"/>
      <c r="C2360" s="259"/>
      <c r="D2360" s="259"/>
      <c r="E2360" s="259"/>
      <c r="F2360" s="270"/>
      <c r="G2360" s="259"/>
      <c r="H2360" s="259"/>
      <c r="I2360" s="259"/>
      <c r="J2360" s="259"/>
    </row>
    <row r="2361" spans="1:10">
      <c r="A2361" s="259"/>
      <c r="B2361" s="259"/>
      <c r="C2361" s="259"/>
      <c r="D2361" s="259"/>
      <c r="E2361" s="259"/>
      <c r="F2361" s="270"/>
      <c r="G2361" s="259"/>
      <c r="H2361" s="259"/>
      <c r="I2361" s="259"/>
      <c r="J2361" s="259"/>
    </row>
    <row r="2362" spans="1:10">
      <c r="A2362" s="259"/>
      <c r="B2362" s="259"/>
      <c r="C2362" s="259"/>
      <c r="D2362" s="259"/>
      <c r="E2362" s="259"/>
      <c r="F2362" s="270"/>
      <c r="G2362" s="259"/>
      <c r="H2362" s="259"/>
      <c r="I2362" s="259"/>
      <c r="J2362" s="259"/>
    </row>
    <row r="2363" spans="1:10">
      <c r="A2363" s="259"/>
      <c r="B2363" s="259"/>
      <c r="C2363" s="259"/>
      <c r="D2363" s="259"/>
      <c r="E2363" s="259"/>
      <c r="F2363" s="270"/>
      <c r="G2363" s="259"/>
      <c r="H2363" s="259"/>
      <c r="I2363" s="259"/>
      <c r="J2363" s="259"/>
    </row>
    <row r="2364" spans="1:10">
      <c r="A2364" s="259"/>
      <c r="B2364" s="259"/>
      <c r="C2364" s="259"/>
      <c r="D2364" s="259"/>
      <c r="E2364" s="259"/>
      <c r="F2364" s="270"/>
      <c r="G2364" s="259"/>
      <c r="H2364" s="259"/>
      <c r="I2364" s="259"/>
      <c r="J2364" s="259"/>
    </row>
    <row r="2365" spans="1:10">
      <c r="A2365" s="259"/>
      <c r="B2365" s="259"/>
      <c r="C2365" s="259"/>
      <c r="D2365" s="259"/>
      <c r="E2365" s="259"/>
      <c r="F2365" s="270"/>
      <c r="G2365" s="259"/>
      <c r="H2365" s="259"/>
      <c r="I2365" s="259"/>
      <c r="J2365" s="259"/>
    </row>
    <row r="2366" spans="1:10">
      <c r="A2366" s="259"/>
      <c r="B2366" s="259"/>
      <c r="C2366" s="259"/>
      <c r="D2366" s="259"/>
      <c r="E2366" s="259"/>
      <c r="F2366" s="270"/>
      <c r="G2366" s="259"/>
      <c r="H2366" s="259"/>
      <c r="I2366" s="259"/>
      <c r="J2366" s="259"/>
    </row>
    <row r="2367" spans="1:10">
      <c r="A2367" s="259"/>
      <c r="B2367" s="259"/>
      <c r="C2367" s="259"/>
      <c r="D2367" s="259"/>
      <c r="E2367" s="259"/>
      <c r="F2367" s="270"/>
      <c r="G2367" s="259"/>
      <c r="H2367" s="259"/>
      <c r="I2367" s="259"/>
      <c r="J2367" s="259"/>
    </row>
    <row r="2368" spans="1:10">
      <c r="A2368" s="259"/>
      <c r="B2368" s="259"/>
      <c r="C2368" s="259"/>
      <c r="D2368" s="259"/>
      <c r="E2368" s="259"/>
      <c r="F2368" s="270"/>
      <c r="G2368" s="259"/>
      <c r="H2368" s="259"/>
      <c r="I2368" s="259"/>
      <c r="J2368" s="259"/>
    </row>
    <row r="2369" spans="1:10">
      <c r="A2369" s="259"/>
      <c r="B2369" s="259"/>
      <c r="C2369" s="259"/>
      <c r="D2369" s="259"/>
      <c r="E2369" s="259"/>
      <c r="F2369" s="270"/>
      <c r="G2369" s="259"/>
      <c r="H2369" s="259"/>
      <c r="I2369" s="259"/>
      <c r="J2369" s="259"/>
    </row>
    <row r="2370" spans="1:10">
      <c r="A2370" s="259"/>
      <c r="B2370" s="259"/>
      <c r="C2370" s="259"/>
      <c r="D2370" s="259"/>
      <c r="E2370" s="259"/>
      <c r="F2370" s="270"/>
      <c r="G2370" s="259"/>
      <c r="H2370" s="259"/>
      <c r="I2370" s="259"/>
      <c r="J2370" s="259"/>
    </row>
    <row r="2371" spans="1:10">
      <c r="A2371" s="259"/>
      <c r="B2371" s="259"/>
      <c r="C2371" s="259"/>
      <c r="D2371" s="259"/>
      <c r="E2371" s="259"/>
      <c r="F2371" s="270"/>
      <c r="G2371" s="259"/>
      <c r="H2371" s="259"/>
      <c r="I2371" s="259"/>
      <c r="J2371" s="259"/>
    </row>
    <row r="2372" spans="1:10">
      <c r="A2372" s="259"/>
      <c r="B2372" s="259"/>
      <c r="C2372" s="259"/>
      <c r="D2372" s="259"/>
      <c r="E2372" s="259"/>
      <c r="F2372" s="270"/>
      <c r="G2372" s="259"/>
      <c r="H2372" s="259"/>
      <c r="I2372" s="259"/>
      <c r="J2372" s="259"/>
    </row>
    <row r="2373" spans="1:10">
      <c r="A2373" s="259"/>
      <c r="B2373" s="259"/>
      <c r="C2373" s="259"/>
      <c r="D2373" s="259"/>
      <c r="E2373" s="259"/>
      <c r="F2373" s="270"/>
      <c r="G2373" s="259"/>
      <c r="H2373" s="259"/>
      <c r="I2373" s="259"/>
      <c r="J2373" s="259"/>
    </row>
    <row r="2374" spans="1:10">
      <c r="A2374" s="259"/>
      <c r="B2374" s="259"/>
      <c r="C2374" s="259"/>
      <c r="D2374" s="259"/>
      <c r="E2374" s="259"/>
      <c r="F2374" s="270"/>
      <c r="G2374" s="259"/>
      <c r="H2374" s="259"/>
      <c r="I2374" s="259"/>
      <c r="J2374" s="259"/>
    </row>
    <row r="2375" spans="1:10">
      <c r="A2375" s="259"/>
      <c r="B2375" s="259"/>
      <c r="C2375" s="259"/>
      <c r="D2375" s="259"/>
      <c r="E2375" s="259"/>
      <c r="F2375" s="270"/>
      <c r="G2375" s="259"/>
      <c r="H2375" s="259"/>
      <c r="I2375" s="259"/>
      <c r="J2375" s="259"/>
    </row>
    <row r="2376" spans="1:10">
      <c r="A2376" s="259"/>
      <c r="B2376" s="259"/>
      <c r="C2376" s="259"/>
      <c r="D2376" s="259"/>
      <c r="E2376" s="259"/>
      <c r="F2376" s="270"/>
      <c r="G2376" s="259"/>
      <c r="H2376" s="259"/>
      <c r="I2376" s="259"/>
      <c r="J2376" s="259"/>
    </row>
    <row r="2377" spans="1:10">
      <c r="A2377" s="259"/>
      <c r="B2377" s="259"/>
      <c r="C2377" s="259"/>
      <c r="D2377" s="259"/>
      <c r="E2377" s="259"/>
      <c r="F2377" s="270"/>
      <c r="G2377" s="259"/>
      <c r="H2377" s="259"/>
      <c r="I2377" s="259"/>
      <c r="J2377" s="259"/>
    </row>
    <row r="2378" spans="1:10">
      <c r="A2378" s="259"/>
      <c r="B2378" s="259"/>
      <c r="C2378" s="259"/>
      <c r="D2378" s="259"/>
      <c r="E2378" s="259"/>
      <c r="F2378" s="270"/>
      <c r="G2378" s="259"/>
      <c r="H2378" s="259"/>
      <c r="I2378" s="259"/>
      <c r="J2378" s="259"/>
    </row>
    <row r="2379" spans="1:10">
      <c r="A2379" s="259"/>
      <c r="B2379" s="259"/>
      <c r="C2379" s="259"/>
      <c r="D2379" s="259"/>
      <c r="E2379" s="259"/>
      <c r="F2379" s="270"/>
      <c r="G2379" s="259"/>
      <c r="H2379" s="259"/>
      <c r="I2379" s="259"/>
      <c r="J2379" s="259"/>
    </row>
    <row r="2380" spans="1:10">
      <c r="A2380" s="259"/>
      <c r="B2380" s="259"/>
      <c r="C2380" s="259"/>
      <c r="D2380" s="259"/>
      <c r="E2380" s="259"/>
      <c r="F2380" s="270"/>
      <c r="G2380" s="259"/>
      <c r="H2380" s="259"/>
      <c r="I2380" s="259"/>
      <c r="J2380" s="259"/>
    </row>
    <row r="2381" spans="1:10">
      <c r="A2381" s="259"/>
      <c r="B2381" s="259"/>
      <c r="C2381" s="259"/>
      <c r="D2381" s="259"/>
      <c r="E2381" s="259"/>
      <c r="F2381" s="270"/>
      <c r="G2381" s="259"/>
      <c r="H2381" s="259"/>
      <c r="I2381" s="259"/>
      <c r="J2381" s="259"/>
    </row>
    <row r="2382" spans="1:10">
      <c r="A2382" s="259"/>
      <c r="B2382" s="259"/>
      <c r="C2382" s="259"/>
      <c r="D2382" s="259"/>
      <c r="E2382" s="259"/>
      <c r="F2382" s="270"/>
      <c r="G2382" s="259"/>
      <c r="H2382" s="259"/>
      <c r="I2382" s="259"/>
      <c r="J2382" s="259"/>
    </row>
    <row r="2383" spans="1:10">
      <c r="A2383" s="259"/>
      <c r="B2383" s="259"/>
      <c r="C2383" s="259"/>
      <c r="D2383" s="259"/>
      <c r="E2383" s="259"/>
      <c r="F2383" s="270"/>
      <c r="G2383" s="259"/>
      <c r="H2383" s="259"/>
      <c r="I2383" s="259"/>
      <c r="J2383" s="259"/>
    </row>
    <row r="2384" spans="1:10">
      <c r="A2384" s="259"/>
      <c r="B2384" s="259"/>
      <c r="C2384" s="259"/>
      <c r="D2384" s="259"/>
      <c r="E2384" s="259"/>
      <c r="F2384" s="270"/>
      <c r="G2384" s="259"/>
      <c r="H2384" s="259"/>
      <c r="I2384" s="259"/>
      <c r="J2384" s="259"/>
    </row>
    <row r="2385" spans="1:10">
      <c r="A2385" s="259"/>
      <c r="B2385" s="259"/>
      <c r="C2385" s="259"/>
      <c r="D2385" s="259"/>
      <c r="E2385" s="259"/>
      <c r="F2385" s="270"/>
      <c r="G2385" s="259"/>
      <c r="H2385" s="259"/>
      <c r="I2385" s="259"/>
      <c r="J2385" s="259"/>
    </row>
    <row r="2386" spans="1:10">
      <c r="A2386" s="259"/>
      <c r="B2386" s="259"/>
      <c r="C2386" s="259"/>
      <c r="D2386" s="259"/>
      <c r="E2386" s="259"/>
      <c r="F2386" s="270"/>
      <c r="G2386" s="259"/>
      <c r="H2386" s="259"/>
      <c r="I2386" s="259"/>
      <c r="J2386" s="259"/>
    </row>
    <row r="2387" spans="1:10">
      <c r="A2387" s="259"/>
      <c r="B2387" s="259"/>
      <c r="C2387" s="259"/>
      <c r="D2387" s="259"/>
      <c r="E2387" s="259"/>
      <c r="F2387" s="270"/>
      <c r="G2387" s="259"/>
      <c r="H2387" s="259"/>
      <c r="I2387" s="259"/>
      <c r="J2387" s="259"/>
    </row>
    <row r="2388" spans="1:10">
      <c r="A2388" s="259"/>
      <c r="B2388" s="259"/>
      <c r="C2388" s="259"/>
      <c r="D2388" s="259"/>
      <c r="E2388" s="259"/>
      <c r="F2388" s="270"/>
      <c r="G2388" s="259"/>
      <c r="H2388" s="259"/>
      <c r="I2388" s="259"/>
      <c r="J2388" s="259"/>
    </row>
    <row r="2389" spans="1:10">
      <c r="A2389" s="259"/>
      <c r="B2389" s="259"/>
      <c r="C2389" s="259"/>
      <c r="D2389" s="259"/>
      <c r="E2389" s="259"/>
      <c r="F2389" s="270"/>
      <c r="G2389" s="259"/>
      <c r="H2389" s="259"/>
      <c r="I2389" s="259"/>
      <c r="J2389" s="259"/>
    </row>
    <row r="2390" spans="1:10">
      <c r="A2390" s="259"/>
      <c r="B2390" s="259"/>
      <c r="C2390" s="259"/>
      <c r="D2390" s="259"/>
      <c r="E2390" s="259"/>
      <c r="F2390" s="270"/>
      <c r="G2390" s="259"/>
      <c r="H2390" s="259"/>
      <c r="I2390" s="259"/>
      <c r="J2390" s="259"/>
    </row>
    <row r="2391" spans="1:10">
      <c r="A2391" s="259"/>
      <c r="B2391" s="259"/>
      <c r="C2391" s="259"/>
      <c r="D2391" s="259"/>
      <c r="E2391" s="259"/>
      <c r="F2391" s="270"/>
      <c r="G2391" s="259"/>
      <c r="H2391" s="259"/>
      <c r="I2391" s="259"/>
      <c r="J2391" s="259"/>
    </row>
    <row r="2392" spans="1:10">
      <c r="A2392" s="259"/>
      <c r="B2392" s="259"/>
      <c r="C2392" s="259"/>
      <c r="D2392" s="259"/>
      <c r="E2392" s="259"/>
      <c r="F2392" s="270"/>
      <c r="G2392" s="259"/>
      <c r="H2392" s="259"/>
      <c r="I2392" s="259"/>
      <c r="J2392" s="259"/>
    </row>
    <row r="2393" spans="1:10">
      <c r="A2393" s="259"/>
      <c r="B2393" s="259"/>
      <c r="C2393" s="259"/>
      <c r="D2393" s="259"/>
      <c r="E2393" s="259"/>
      <c r="F2393" s="270"/>
      <c r="G2393" s="259"/>
      <c r="H2393" s="259"/>
      <c r="I2393" s="259"/>
      <c r="J2393" s="259"/>
    </row>
    <row r="2394" spans="1:10">
      <c r="A2394" s="259"/>
      <c r="B2394" s="259"/>
      <c r="C2394" s="259"/>
      <c r="D2394" s="259"/>
      <c r="E2394" s="259"/>
      <c r="F2394" s="270"/>
      <c r="G2394" s="259"/>
      <c r="H2394" s="259"/>
      <c r="I2394" s="259"/>
      <c r="J2394" s="259"/>
    </row>
    <row r="2395" spans="1:10">
      <c r="A2395" s="259"/>
      <c r="B2395" s="259"/>
      <c r="C2395" s="259"/>
      <c r="D2395" s="259"/>
      <c r="E2395" s="259"/>
      <c r="F2395" s="270"/>
      <c r="G2395" s="259"/>
      <c r="H2395" s="259"/>
      <c r="I2395" s="259"/>
      <c r="J2395" s="259"/>
    </row>
    <row r="2396" spans="1:10">
      <c r="A2396" s="259"/>
      <c r="B2396" s="259"/>
      <c r="C2396" s="259"/>
      <c r="D2396" s="259"/>
      <c r="E2396" s="259"/>
      <c r="F2396" s="270"/>
      <c r="G2396" s="259"/>
      <c r="H2396" s="259"/>
      <c r="I2396" s="259"/>
      <c r="J2396" s="259"/>
    </row>
    <row r="2397" spans="1:10">
      <c r="A2397" s="259"/>
      <c r="B2397" s="259"/>
      <c r="C2397" s="259"/>
      <c r="D2397" s="259"/>
      <c r="E2397" s="259"/>
      <c r="F2397" s="270"/>
      <c r="G2397" s="259"/>
      <c r="H2397" s="259"/>
      <c r="I2397" s="259"/>
      <c r="J2397" s="259"/>
    </row>
    <row r="2398" spans="1:10">
      <c r="A2398" s="259"/>
      <c r="B2398" s="259"/>
      <c r="C2398" s="259"/>
      <c r="D2398" s="259"/>
      <c r="E2398" s="259"/>
      <c r="F2398" s="270"/>
      <c r="G2398" s="259"/>
      <c r="H2398" s="259"/>
      <c r="I2398" s="259"/>
      <c r="J2398" s="259"/>
    </row>
    <row r="2399" spans="1:10">
      <c r="A2399" s="259"/>
      <c r="B2399" s="259"/>
      <c r="C2399" s="259"/>
      <c r="D2399" s="259"/>
      <c r="E2399" s="259"/>
      <c r="F2399" s="270"/>
      <c r="G2399" s="259"/>
      <c r="H2399" s="259"/>
      <c r="I2399" s="259"/>
      <c r="J2399" s="259"/>
    </row>
    <row r="2400" spans="1:10">
      <c r="A2400" s="259"/>
      <c r="B2400" s="259"/>
      <c r="C2400" s="259"/>
      <c r="D2400" s="259"/>
      <c r="E2400" s="259"/>
      <c r="F2400" s="270"/>
      <c r="G2400" s="259"/>
      <c r="H2400" s="259"/>
      <c r="I2400" s="259"/>
      <c r="J2400" s="259"/>
    </row>
    <row r="2401" spans="1:10">
      <c r="A2401" s="259"/>
      <c r="B2401" s="259"/>
      <c r="C2401" s="259"/>
      <c r="D2401" s="259"/>
      <c r="E2401" s="259"/>
      <c r="F2401" s="270"/>
      <c r="G2401" s="259"/>
      <c r="H2401" s="259"/>
      <c r="I2401" s="259"/>
      <c r="J2401" s="259"/>
    </row>
    <row r="2402" spans="1:10">
      <c r="A2402" s="259"/>
      <c r="B2402" s="259"/>
      <c r="C2402" s="259"/>
      <c r="D2402" s="259"/>
      <c r="E2402" s="259"/>
      <c r="F2402" s="270"/>
      <c r="G2402" s="259"/>
      <c r="H2402" s="259"/>
      <c r="I2402" s="259"/>
      <c r="J2402" s="259"/>
    </row>
    <row r="2403" spans="1:10">
      <c r="A2403" s="259"/>
      <c r="B2403" s="259"/>
      <c r="C2403" s="259"/>
      <c r="D2403" s="259"/>
      <c r="E2403" s="259"/>
      <c r="F2403" s="270"/>
      <c r="G2403" s="259"/>
      <c r="H2403" s="259"/>
      <c r="I2403" s="259"/>
      <c r="J2403" s="259"/>
    </row>
    <row r="2404" spans="1:10">
      <c r="A2404" s="259"/>
      <c r="B2404" s="259"/>
      <c r="C2404" s="259"/>
      <c r="D2404" s="259"/>
      <c r="E2404" s="259"/>
      <c r="F2404" s="270"/>
      <c r="G2404" s="259"/>
      <c r="H2404" s="259"/>
      <c r="I2404" s="259"/>
      <c r="J2404" s="259"/>
    </row>
    <row r="2405" spans="1:10">
      <c r="A2405" s="259"/>
      <c r="B2405" s="259"/>
      <c r="C2405" s="259"/>
      <c r="D2405" s="259"/>
      <c r="E2405" s="259"/>
      <c r="F2405" s="270"/>
      <c r="G2405" s="259"/>
      <c r="H2405" s="259"/>
      <c r="I2405" s="259"/>
      <c r="J2405" s="259"/>
    </row>
    <row r="2406" spans="1:10">
      <c r="A2406" s="259"/>
      <c r="B2406" s="259"/>
      <c r="C2406" s="259"/>
      <c r="D2406" s="259"/>
      <c r="E2406" s="259"/>
      <c r="F2406" s="270"/>
      <c r="G2406" s="259"/>
      <c r="H2406" s="259"/>
      <c r="I2406" s="259"/>
      <c r="J2406" s="259"/>
    </row>
    <row r="2407" spans="1:10">
      <c r="A2407" s="259"/>
      <c r="B2407" s="259"/>
      <c r="C2407" s="259"/>
      <c r="D2407" s="259"/>
      <c r="E2407" s="259"/>
      <c r="F2407" s="270"/>
      <c r="G2407" s="259"/>
      <c r="H2407" s="259"/>
      <c r="I2407" s="259"/>
      <c r="J2407" s="259"/>
    </row>
    <row r="2408" spans="1:10">
      <c r="A2408" s="259"/>
      <c r="B2408" s="259"/>
      <c r="C2408" s="259"/>
      <c r="D2408" s="259"/>
      <c r="E2408" s="259"/>
      <c r="F2408" s="270"/>
      <c r="G2408" s="259"/>
      <c r="H2408" s="259"/>
      <c r="I2408" s="259"/>
      <c r="J2408" s="259"/>
    </row>
    <row r="2409" spans="1:10">
      <c r="A2409" s="259"/>
      <c r="B2409" s="259"/>
      <c r="C2409" s="259"/>
      <c r="D2409" s="259"/>
      <c r="E2409" s="259"/>
      <c r="F2409" s="270"/>
      <c r="G2409" s="259"/>
      <c r="H2409" s="259"/>
      <c r="I2409" s="259"/>
      <c r="J2409" s="259"/>
    </row>
    <row r="2410" spans="1:10">
      <c r="A2410" s="259"/>
      <c r="B2410" s="259"/>
      <c r="C2410" s="259"/>
      <c r="D2410" s="259"/>
      <c r="E2410" s="259"/>
      <c r="F2410" s="270"/>
      <c r="G2410" s="259"/>
      <c r="H2410" s="259"/>
      <c r="I2410" s="259"/>
      <c r="J2410" s="259"/>
    </row>
    <row r="2411" spans="1:10">
      <c r="A2411" s="259"/>
      <c r="B2411" s="259"/>
      <c r="C2411" s="259"/>
      <c r="D2411" s="259"/>
      <c r="E2411" s="259"/>
      <c r="F2411" s="270"/>
      <c r="G2411" s="259"/>
      <c r="H2411" s="259"/>
      <c r="I2411" s="259"/>
      <c r="J2411" s="259"/>
    </row>
    <row r="2412" spans="1:10">
      <c r="A2412" s="259"/>
      <c r="B2412" s="259"/>
      <c r="C2412" s="259"/>
      <c r="D2412" s="259"/>
      <c r="E2412" s="259"/>
      <c r="F2412" s="270"/>
      <c r="G2412" s="259"/>
      <c r="H2412" s="259"/>
      <c r="I2412" s="259"/>
      <c r="J2412" s="259"/>
    </row>
    <row r="2413" spans="1:10">
      <c r="A2413" s="259"/>
      <c r="B2413" s="259"/>
      <c r="C2413" s="259"/>
      <c r="D2413" s="259"/>
      <c r="E2413" s="259"/>
      <c r="F2413" s="270"/>
      <c r="G2413" s="259"/>
      <c r="H2413" s="259"/>
      <c r="I2413" s="259"/>
      <c r="J2413" s="259"/>
    </row>
    <row r="2414" spans="1:10">
      <c r="A2414" s="259"/>
      <c r="B2414" s="259"/>
      <c r="C2414" s="259"/>
      <c r="D2414" s="259"/>
      <c r="E2414" s="259"/>
      <c r="F2414" s="270"/>
      <c r="G2414" s="259"/>
      <c r="H2414" s="259"/>
      <c r="I2414" s="259"/>
      <c r="J2414" s="259"/>
    </row>
    <row r="2415" spans="1:10">
      <c r="A2415" s="259"/>
      <c r="B2415" s="259"/>
      <c r="C2415" s="259"/>
      <c r="D2415" s="259"/>
      <c r="E2415" s="259"/>
      <c r="F2415" s="270"/>
      <c r="G2415" s="259"/>
      <c r="H2415" s="259"/>
      <c r="I2415" s="259"/>
      <c r="J2415" s="259"/>
    </row>
    <row r="2416" spans="1:10">
      <c r="A2416" s="259"/>
      <c r="B2416" s="259"/>
      <c r="C2416" s="259"/>
      <c r="D2416" s="259"/>
      <c r="E2416" s="259"/>
      <c r="F2416" s="270"/>
      <c r="G2416" s="259"/>
      <c r="H2416" s="259"/>
      <c r="I2416" s="259"/>
      <c r="J2416" s="259"/>
    </row>
    <row r="2417" spans="1:10">
      <c r="A2417" s="259"/>
      <c r="B2417" s="259"/>
      <c r="C2417" s="259"/>
      <c r="D2417" s="259"/>
      <c r="E2417" s="259"/>
      <c r="F2417" s="270"/>
      <c r="G2417" s="259"/>
      <c r="H2417" s="259"/>
      <c r="I2417" s="259"/>
      <c r="J2417" s="259"/>
    </row>
    <row r="2418" spans="1:10">
      <c r="A2418" s="259"/>
      <c r="B2418" s="259"/>
      <c r="C2418" s="259"/>
      <c r="D2418" s="259"/>
      <c r="E2418" s="259"/>
      <c r="F2418" s="270"/>
      <c r="G2418" s="259"/>
      <c r="H2418" s="259"/>
      <c r="I2418" s="259"/>
      <c r="J2418" s="259"/>
    </row>
    <row r="2419" spans="1:10">
      <c r="A2419" s="259"/>
      <c r="B2419" s="259"/>
      <c r="C2419" s="259"/>
      <c r="D2419" s="259"/>
      <c r="E2419" s="259"/>
      <c r="F2419" s="270"/>
      <c r="G2419" s="259"/>
      <c r="H2419" s="259"/>
      <c r="I2419" s="259"/>
      <c r="J2419" s="259"/>
    </row>
    <row r="2420" spans="1:10">
      <c r="A2420" s="259"/>
      <c r="B2420" s="259"/>
      <c r="C2420" s="259"/>
      <c r="D2420" s="259"/>
      <c r="E2420" s="259"/>
      <c r="F2420" s="270"/>
      <c r="G2420" s="259"/>
      <c r="H2420" s="259"/>
      <c r="I2420" s="259"/>
      <c r="J2420" s="259"/>
    </row>
    <row r="2421" spans="1:10">
      <c r="A2421" s="259"/>
      <c r="B2421" s="259"/>
      <c r="C2421" s="259"/>
      <c r="D2421" s="259"/>
      <c r="E2421" s="259"/>
      <c r="F2421" s="270"/>
      <c r="G2421" s="259"/>
      <c r="H2421" s="259"/>
      <c r="I2421" s="259"/>
      <c r="J2421" s="259"/>
    </row>
    <row r="2422" spans="1:10">
      <c r="A2422" s="259"/>
      <c r="B2422" s="259"/>
      <c r="C2422" s="259"/>
      <c r="D2422" s="259"/>
      <c r="E2422" s="259"/>
      <c r="F2422" s="270"/>
      <c r="G2422" s="259"/>
      <c r="H2422" s="259"/>
      <c r="I2422" s="259"/>
      <c r="J2422" s="259"/>
    </row>
    <row r="2423" spans="1:10">
      <c r="A2423" s="259"/>
      <c r="B2423" s="259"/>
      <c r="C2423" s="259"/>
      <c r="D2423" s="259"/>
      <c r="E2423" s="259"/>
      <c r="F2423" s="270"/>
      <c r="G2423" s="259"/>
      <c r="H2423" s="259"/>
      <c r="I2423" s="259"/>
      <c r="J2423" s="259"/>
    </row>
    <row r="2424" spans="1:10">
      <c r="A2424" s="259"/>
      <c r="B2424" s="259"/>
      <c r="C2424" s="259"/>
      <c r="D2424" s="259"/>
      <c r="E2424" s="259"/>
      <c r="F2424" s="270"/>
      <c r="G2424" s="259"/>
      <c r="H2424" s="259"/>
      <c r="I2424" s="259"/>
      <c r="J2424" s="259"/>
    </row>
    <row r="2425" spans="1:10">
      <c r="A2425" s="259"/>
      <c r="B2425" s="259"/>
      <c r="C2425" s="259"/>
      <c r="D2425" s="259"/>
      <c r="E2425" s="259"/>
      <c r="F2425" s="270"/>
      <c r="G2425" s="259"/>
      <c r="H2425" s="259"/>
      <c r="I2425" s="259"/>
      <c r="J2425" s="259"/>
    </row>
    <row r="2426" spans="1:10">
      <c r="A2426" s="259"/>
      <c r="B2426" s="259"/>
      <c r="C2426" s="259"/>
      <c r="D2426" s="259"/>
      <c r="E2426" s="259"/>
      <c r="F2426" s="270"/>
      <c r="G2426" s="259"/>
      <c r="H2426" s="259"/>
      <c r="I2426" s="259"/>
      <c r="J2426" s="259"/>
    </row>
    <row r="2427" spans="1:10">
      <c r="A2427" s="259"/>
      <c r="B2427" s="259"/>
      <c r="C2427" s="259"/>
      <c r="D2427" s="259"/>
      <c r="E2427" s="259"/>
      <c r="F2427" s="270"/>
      <c r="G2427" s="259"/>
      <c r="H2427" s="259"/>
      <c r="I2427" s="259"/>
      <c r="J2427" s="259"/>
    </row>
    <row r="2428" spans="1:10">
      <c r="A2428" s="259"/>
      <c r="B2428" s="259"/>
      <c r="C2428" s="259"/>
      <c r="D2428" s="259"/>
      <c r="E2428" s="259"/>
      <c r="F2428" s="270"/>
      <c r="G2428" s="259"/>
      <c r="H2428" s="259"/>
      <c r="I2428" s="259"/>
      <c r="J2428" s="259"/>
    </row>
    <row r="2429" spans="1:10">
      <c r="A2429" s="259"/>
      <c r="B2429" s="259"/>
      <c r="C2429" s="259"/>
      <c r="D2429" s="259"/>
      <c r="E2429" s="259"/>
      <c r="F2429" s="270"/>
      <c r="G2429" s="259"/>
      <c r="H2429" s="259"/>
      <c r="I2429" s="259"/>
      <c r="J2429" s="259"/>
    </row>
    <row r="2430" spans="1:10">
      <c r="A2430" s="259"/>
      <c r="B2430" s="259"/>
      <c r="C2430" s="259"/>
      <c r="D2430" s="259"/>
      <c r="E2430" s="259"/>
      <c r="F2430" s="270"/>
      <c r="G2430" s="259"/>
      <c r="H2430" s="259"/>
      <c r="I2430" s="259"/>
      <c r="J2430" s="259"/>
    </row>
    <row r="2431" spans="1:10">
      <c r="A2431" s="259"/>
      <c r="B2431" s="259"/>
      <c r="C2431" s="259"/>
      <c r="D2431" s="259"/>
      <c r="E2431" s="259"/>
      <c r="F2431" s="270"/>
      <c r="G2431" s="259"/>
      <c r="H2431" s="259"/>
      <c r="I2431" s="259"/>
      <c r="J2431" s="259"/>
    </row>
    <row r="2432" spans="1:10">
      <c r="A2432" s="259"/>
      <c r="B2432" s="259"/>
      <c r="C2432" s="259"/>
      <c r="D2432" s="259"/>
      <c r="E2432" s="259"/>
      <c r="F2432" s="270"/>
      <c r="G2432" s="259"/>
      <c r="H2432" s="259"/>
      <c r="I2432" s="259"/>
      <c r="J2432" s="259"/>
    </row>
    <row r="2433" spans="1:10">
      <c r="A2433" s="259"/>
      <c r="B2433" s="259"/>
      <c r="C2433" s="259"/>
      <c r="D2433" s="259"/>
      <c r="E2433" s="259"/>
      <c r="F2433" s="270"/>
      <c r="G2433" s="259"/>
      <c r="H2433" s="259"/>
      <c r="I2433" s="259"/>
      <c r="J2433" s="259"/>
    </row>
    <row r="2434" spans="1:10">
      <c r="A2434" s="259"/>
      <c r="B2434" s="259"/>
      <c r="C2434" s="259"/>
      <c r="D2434" s="259"/>
      <c r="E2434" s="259"/>
      <c r="F2434" s="270"/>
      <c r="G2434" s="259"/>
      <c r="H2434" s="259"/>
      <c r="I2434" s="259"/>
      <c r="J2434" s="259"/>
    </row>
    <row r="2435" spans="1:10">
      <c r="A2435" s="259"/>
      <c r="B2435" s="259"/>
      <c r="C2435" s="259"/>
      <c r="D2435" s="259"/>
      <c r="E2435" s="259"/>
      <c r="F2435" s="270"/>
      <c r="G2435" s="259"/>
      <c r="H2435" s="259"/>
      <c r="I2435" s="259"/>
      <c r="J2435" s="259"/>
    </row>
    <row r="2436" spans="1:10">
      <c r="A2436" s="259"/>
      <c r="B2436" s="259"/>
      <c r="C2436" s="259"/>
      <c r="D2436" s="259"/>
      <c r="E2436" s="259"/>
      <c r="F2436" s="270"/>
      <c r="G2436" s="259"/>
      <c r="H2436" s="259"/>
      <c r="I2436" s="259"/>
      <c r="J2436" s="259"/>
    </row>
    <row r="2437" spans="1:10">
      <c r="A2437" s="259"/>
      <c r="B2437" s="259"/>
      <c r="C2437" s="259"/>
      <c r="D2437" s="259"/>
      <c r="E2437" s="259"/>
      <c r="F2437" s="270"/>
      <c r="G2437" s="259"/>
      <c r="H2437" s="259"/>
      <c r="I2437" s="259"/>
      <c r="J2437" s="259"/>
    </row>
    <row r="2438" spans="1:10">
      <c r="A2438" s="259"/>
      <c r="B2438" s="259"/>
      <c r="C2438" s="259"/>
      <c r="D2438" s="259"/>
      <c r="E2438" s="259"/>
      <c r="F2438" s="270"/>
      <c r="G2438" s="259"/>
      <c r="H2438" s="259"/>
      <c r="I2438" s="259"/>
      <c r="J2438" s="259"/>
    </row>
    <row r="2439" spans="1:10">
      <c r="A2439" s="259"/>
      <c r="B2439" s="259"/>
      <c r="C2439" s="259"/>
      <c r="D2439" s="259"/>
      <c r="E2439" s="259"/>
      <c r="F2439" s="270"/>
      <c r="G2439" s="259"/>
      <c r="H2439" s="259"/>
      <c r="I2439" s="259"/>
      <c r="J2439" s="259"/>
    </row>
    <row r="2440" spans="1:10">
      <c r="A2440" s="259"/>
      <c r="B2440" s="259"/>
      <c r="C2440" s="259"/>
      <c r="D2440" s="259"/>
      <c r="E2440" s="259"/>
      <c r="F2440" s="270"/>
      <c r="G2440" s="259"/>
      <c r="H2440" s="259"/>
      <c r="I2440" s="259"/>
      <c r="J2440" s="259"/>
    </row>
    <row r="2441" spans="1:10">
      <c r="A2441" s="259"/>
      <c r="B2441" s="259"/>
      <c r="C2441" s="259"/>
      <c r="D2441" s="259"/>
      <c r="E2441" s="259"/>
      <c r="F2441" s="270"/>
      <c r="G2441" s="259"/>
      <c r="H2441" s="259"/>
      <c r="I2441" s="259"/>
      <c r="J2441" s="259"/>
    </row>
    <row r="2442" spans="1:10">
      <c r="A2442" s="259"/>
      <c r="B2442" s="259"/>
      <c r="C2442" s="259"/>
      <c r="D2442" s="259"/>
      <c r="E2442" s="259"/>
      <c r="F2442" s="270"/>
      <c r="G2442" s="259"/>
      <c r="H2442" s="259"/>
      <c r="I2442" s="259"/>
      <c r="J2442" s="259"/>
    </row>
    <row r="2443" spans="1:10">
      <c r="A2443" s="259"/>
      <c r="B2443" s="259"/>
      <c r="C2443" s="259"/>
      <c r="D2443" s="259"/>
      <c r="E2443" s="259"/>
      <c r="F2443" s="270"/>
      <c r="G2443" s="259"/>
      <c r="H2443" s="259"/>
      <c r="I2443" s="259"/>
      <c r="J2443" s="259"/>
    </row>
    <row r="2444" spans="1:10">
      <c r="A2444" s="259"/>
      <c r="B2444" s="259"/>
      <c r="C2444" s="259"/>
      <c r="D2444" s="259"/>
      <c r="E2444" s="259"/>
      <c r="F2444" s="270"/>
      <c r="G2444" s="259"/>
      <c r="H2444" s="259"/>
      <c r="I2444" s="259"/>
      <c r="J2444" s="259"/>
    </row>
    <row r="2445" spans="1:10">
      <c r="A2445" s="259"/>
      <c r="B2445" s="259"/>
      <c r="C2445" s="259"/>
      <c r="D2445" s="259"/>
      <c r="E2445" s="259"/>
      <c r="F2445" s="270"/>
      <c r="G2445" s="259"/>
      <c r="H2445" s="259"/>
      <c r="I2445" s="259"/>
      <c r="J2445" s="259"/>
    </row>
    <row r="2446" spans="1:10">
      <c r="A2446" s="259"/>
      <c r="B2446" s="259"/>
      <c r="C2446" s="259"/>
      <c r="D2446" s="259"/>
      <c r="E2446" s="259"/>
      <c r="F2446" s="270"/>
      <c r="G2446" s="259"/>
      <c r="H2446" s="259"/>
      <c r="I2446" s="259"/>
      <c r="J2446" s="259"/>
    </row>
    <row r="2447" spans="1:10">
      <c r="A2447" s="259"/>
      <c r="B2447" s="259"/>
      <c r="C2447" s="259"/>
      <c r="D2447" s="259"/>
      <c r="E2447" s="259"/>
      <c r="F2447" s="270"/>
      <c r="G2447" s="259"/>
      <c r="H2447" s="259"/>
      <c r="I2447" s="259"/>
      <c r="J2447" s="259"/>
    </row>
    <row r="2448" spans="1:10">
      <c r="A2448" s="259"/>
      <c r="B2448" s="259"/>
      <c r="C2448" s="259"/>
      <c r="D2448" s="259"/>
      <c r="E2448" s="259"/>
      <c r="F2448" s="270"/>
      <c r="G2448" s="259"/>
      <c r="H2448" s="259"/>
      <c r="I2448" s="259"/>
      <c r="J2448" s="259"/>
    </row>
    <row r="2449" spans="1:10">
      <c r="A2449" s="259"/>
      <c r="B2449" s="259"/>
      <c r="C2449" s="259"/>
      <c r="D2449" s="259"/>
      <c r="E2449" s="259"/>
      <c r="F2449" s="270"/>
      <c r="G2449" s="259"/>
      <c r="H2449" s="259"/>
      <c r="I2449" s="259"/>
      <c r="J2449" s="259"/>
    </row>
    <row r="2450" spans="1:10">
      <c r="A2450" s="259"/>
      <c r="B2450" s="259"/>
      <c r="C2450" s="259"/>
      <c r="D2450" s="259"/>
      <c r="E2450" s="259"/>
      <c r="F2450" s="270"/>
      <c r="G2450" s="259"/>
      <c r="H2450" s="259"/>
      <c r="I2450" s="259"/>
      <c r="J2450" s="259"/>
    </row>
    <row r="2451" spans="1:10">
      <c r="A2451" s="259"/>
      <c r="B2451" s="259"/>
      <c r="C2451" s="259"/>
      <c r="D2451" s="259"/>
      <c r="E2451" s="259"/>
      <c r="F2451" s="270"/>
      <c r="G2451" s="259"/>
      <c r="H2451" s="259"/>
      <c r="I2451" s="259"/>
      <c r="J2451" s="259"/>
    </row>
    <row r="2452" spans="1:10">
      <c r="A2452" s="259"/>
      <c r="B2452" s="259"/>
      <c r="C2452" s="259"/>
      <c r="D2452" s="259"/>
      <c r="E2452" s="259"/>
      <c r="F2452" s="270"/>
      <c r="G2452" s="259"/>
      <c r="H2452" s="259"/>
      <c r="I2452" s="259"/>
      <c r="J2452" s="259"/>
    </row>
    <row r="2453" spans="1:10">
      <c r="A2453" s="259"/>
      <c r="B2453" s="259"/>
      <c r="C2453" s="259"/>
      <c r="D2453" s="259"/>
      <c r="E2453" s="259"/>
      <c r="F2453" s="270"/>
      <c r="G2453" s="259"/>
      <c r="H2453" s="259"/>
      <c r="I2453" s="259"/>
      <c r="J2453" s="259"/>
    </row>
    <row r="2454" spans="1:10">
      <c r="A2454" s="259"/>
      <c r="B2454" s="259"/>
      <c r="C2454" s="259"/>
      <c r="D2454" s="259"/>
      <c r="E2454" s="259"/>
      <c r="F2454" s="270"/>
      <c r="G2454" s="259"/>
      <c r="H2454" s="259"/>
      <c r="I2454" s="259"/>
      <c r="J2454" s="259"/>
    </row>
    <row r="2455" spans="1:10">
      <c r="A2455" s="259"/>
      <c r="B2455" s="259"/>
      <c r="C2455" s="259"/>
      <c r="D2455" s="259"/>
      <c r="E2455" s="259"/>
      <c r="F2455" s="270"/>
      <c r="G2455" s="259"/>
      <c r="H2455" s="259"/>
      <c r="I2455" s="259"/>
      <c r="J2455" s="259"/>
    </row>
    <row r="2456" spans="1:10">
      <c r="A2456" s="259"/>
      <c r="B2456" s="259"/>
      <c r="C2456" s="259"/>
      <c r="D2456" s="259"/>
      <c r="E2456" s="259"/>
      <c r="F2456" s="270"/>
      <c r="G2456" s="259"/>
      <c r="H2456" s="259"/>
      <c r="I2456" s="259"/>
      <c r="J2456" s="259"/>
    </row>
    <row r="2457" spans="1:10">
      <c r="A2457" s="259"/>
      <c r="B2457" s="259"/>
      <c r="C2457" s="259"/>
      <c r="D2457" s="259"/>
      <c r="E2457" s="259"/>
      <c r="F2457" s="270"/>
      <c r="G2457" s="259"/>
      <c r="H2457" s="259"/>
      <c r="I2457" s="259"/>
      <c r="J2457" s="259"/>
    </row>
    <row r="2458" spans="1:10">
      <c r="A2458" s="259"/>
      <c r="B2458" s="259"/>
      <c r="C2458" s="259"/>
      <c r="D2458" s="259"/>
      <c r="E2458" s="259"/>
      <c r="F2458" s="270"/>
      <c r="G2458" s="259"/>
      <c r="H2458" s="259"/>
      <c r="I2458" s="259"/>
      <c r="J2458" s="259"/>
    </row>
    <row r="2459" spans="1:10">
      <c r="A2459" s="259"/>
      <c r="B2459" s="259"/>
      <c r="C2459" s="259"/>
      <c r="D2459" s="259"/>
      <c r="E2459" s="259"/>
      <c r="F2459" s="270"/>
      <c r="G2459" s="259"/>
      <c r="H2459" s="259"/>
      <c r="I2459" s="259"/>
      <c r="J2459" s="259"/>
    </row>
    <row r="2460" spans="1:10">
      <c r="A2460" s="259"/>
      <c r="B2460" s="259"/>
      <c r="C2460" s="259"/>
      <c r="D2460" s="259"/>
      <c r="E2460" s="259"/>
      <c r="F2460" s="270"/>
      <c r="G2460" s="259"/>
      <c r="H2460" s="259"/>
      <c r="I2460" s="259"/>
      <c r="J2460" s="259"/>
    </row>
    <row r="2461" spans="1:10">
      <c r="A2461" s="259"/>
      <c r="B2461" s="259"/>
      <c r="C2461" s="259"/>
      <c r="D2461" s="259"/>
      <c r="E2461" s="259"/>
      <c r="F2461" s="270"/>
      <c r="G2461" s="259"/>
      <c r="H2461" s="259"/>
      <c r="I2461" s="259"/>
      <c r="J2461" s="259"/>
    </row>
    <row r="2462" spans="1:10">
      <c r="A2462" s="259"/>
      <c r="B2462" s="259"/>
      <c r="C2462" s="259"/>
      <c r="D2462" s="259"/>
      <c r="E2462" s="259"/>
      <c r="F2462" s="270"/>
      <c r="G2462" s="259"/>
      <c r="H2462" s="259"/>
      <c r="I2462" s="259"/>
      <c r="J2462" s="259"/>
    </row>
    <row r="2463" spans="1:10">
      <c r="A2463" s="259"/>
      <c r="B2463" s="259"/>
      <c r="C2463" s="259"/>
      <c r="D2463" s="259"/>
      <c r="E2463" s="259"/>
      <c r="F2463" s="270"/>
      <c r="G2463" s="259"/>
      <c r="H2463" s="259"/>
      <c r="I2463" s="259"/>
      <c r="J2463" s="259"/>
    </row>
    <row r="2464" spans="1:10">
      <c r="A2464" s="259"/>
      <c r="B2464" s="259"/>
      <c r="C2464" s="259"/>
      <c r="D2464" s="259"/>
      <c r="E2464" s="259"/>
      <c r="F2464" s="270"/>
      <c r="G2464" s="259"/>
      <c r="H2464" s="259"/>
      <c r="I2464" s="259"/>
      <c r="J2464" s="259"/>
    </row>
    <row r="2465" spans="1:10">
      <c r="A2465" s="259"/>
      <c r="B2465" s="259"/>
      <c r="C2465" s="259"/>
      <c r="D2465" s="259"/>
      <c r="E2465" s="259"/>
      <c r="F2465" s="270"/>
      <c r="G2465" s="259"/>
      <c r="H2465" s="259"/>
      <c r="I2465" s="259"/>
      <c r="J2465" s="259"/>
    </row>
    <row r="2466" spans="1:10">
      <c r="A2466" s="259"/>
      <c r="B2466" s="259"/>
      <c r="C2466" s="259"/>
      <c r="D2466" s="259"/>
      <c r="E2466" s="259"/>
      <c r="F2466" s="270"/>
      <c r="G2466" s="259"/>
      <c r="H2466" s="259"/>
      <c r="I2466" s="259"/>
      <c r="J2466" s="259"/>
    </row>
    <row r="2467" spans="1:10">
      <c r="A2467" s="259"/>
      <c r="B2467" s="259"/>
      <c r="C2467" s="259"/>
      <c r="D2467" s="259"/>
      <c r="E2467" s="259"/>
      <c r="F2467" s="270"/>
      <c r="G2467" s="259"/>
      <c r="H2467" s="259"/>
      <c r="I2467" s="259"/>
      <c r="J2467" s="259"/>
    </row>
    <row r="2468" spans="1:10">
      <c r="A2468" s="259"/>
      <c r="B2468" s="259"/>
      <c r="C2468" s="259"/>
      <c r="D2468" s="259"/>
      <c r="E2468" s="259"/>
      <c r="F2468" s="270"/>
      <c r="G2468" s="259"/>
      <c r="H2468" s="259"/>
      <c r="I2468" s="259"/>
      <c r="J2468" s="259"/>
    </row>
    <row r="2469" spans="1:10">
      <c r="A2469" s="259"/>
      <c r="B2469" s="259"/>
      <c r="C2469" s="259"/>
      <c r="D2469" s="259"/>
      <c r="E2469" s="259"/>
      <c r="F2469" s="270"/>
      <c r="G2469" s="259"/>
      <c r="H2469" s="259"/>
      <c r="I2469" s="259"/>
      <c r="J2469" s="259"/>
    </row>
    <row r="2470" spans="1:10">
      <c r="A2470" s="259"/>
      <c r="B2470" s="259"/>
      <c r="C2470" s="259"/>
      <c r="D2470" s="259"/>
      <c r="E2470" s="259"/>
      <c r="F2470" s="270"/>
      <c r="G2470" s="259"/>
      <c r="H2470" s="259"/>
      <c r="I2470" s="259"/>
      <c r="J2470" s="259"/>
    </row>
    <row r="2471" spans="1:10">
      <c r="A2471" s="259"/>
      <c r="B2471" s="259"/>
      <c r="C2471" s="259"/>
      <c r="D2471" s="259"/>
      <c r="E2471" s="259"/>
      <c r="F2471" s="270"/>
      <c r="G2471" s="259"/>
      <c r="H2471" s="259"/>
      <c r="I2471" s="259"/>
      <c r="J2471" s="259"/>
    </row>
    <row r="2472" spans="1:10">
      <c r="A2472" s="259"/>
      <c r="B2472" s="259"/>
      <c r="C2472" s="259"/>
      <c r="D2472" s="259"/>
      <c r="E2472" s="259"/>
      <c r="F2472" s="270"/>
      <c r="G2472" s="259"/>
      <c r="H2472" s="259"/>
      <c r="I2472" s="259"/>
      <c r="J2472" s="259"/>
    </row>
    <row r="2473" spans="1:10">
      <c r="A2473" s="259"/>
      <c r="B2473" s="259"/>
      <c r="C2473" s="259"/>
      <c r="D2473" s="259"/>
      <c r="E2473" s="259"/>
      <c r="F2473" s="270"/>
      <c r="G2473" s="259"/>
      <c r="H2473" s="259"/>
      <c r="I2473" s="259"/>
      <c r="J2473" s="259"/>
    </row>
    <row r="2474" spans="1:10">
      <c r="A2474" s="259"/>
      <c r="B2474" s="259"/>
      <c r="C2474" s="259"/>
      <c r="D2474" s="259"/>
      <c r="E2474" s="259"/>
      <c r="F2474" s="270"/>
      <c r="G2474" s="259"/>
      <c r="H2474" s="259"/>
      <c r="I2474" s="259"/>
      <c r="J2474" s="259"/>
    </row>
    <row r="2475" spans="1:10">
      <c r="A2475" s="259"/>
      <c r="B2475" s="259"/>
      <c r="C2475" s="259"/>
      <c r="D2475" s="259"/>
      <c r="E2475" s="259"/>
      <c r="F2475" s="270"/>
      <c r="G2475" s="259"/>
      <c r="H2475" s="259"/>
      <c r="I2475" s="259"/>
      <c r="J2475" s="259"/>
    </row>
    <row r="2476" spans="1:10">
      <c r="A2476" s="259"/>
      <c r="B2476" s="259"/>
      <c r="C2476" s="259"/>
      <c r="D2476" s="259"/>
      <c r="E2476" s="259"/>
      <c r="F2476" s="270"/>
      <c r="G2476" s="259"/>
      <c r="H2476" s="259"/>
      <c r="I2476" s="259"/>
      <c r="J2476" s="259"/>
    </row>
    <row r="2477" spans="1:10">
      <c r="A2477" s="259"/>
      <c r="B2477" s="259"/>
      <c r="C2477" s="259"/>
      <c r="D2477" s="259"/>
      <c r="E2477" s="259"/>
      <c r="F2477" s="270"/>
      <c r="G2477" s="259"/>
      <c r="H2477" s="259"/>
      <c r="I2477" s="259"/>
      <c r="J2477" s="259"/>
    </row>
    <row r="2478" spans="1:10">
      <c r="A2478" s="259"/>
      <c r="B2478" s="259"/>
      <c r="C2478" s="259"/>
      <c r="D2478" s="259"/>
      <c r="E2478" s="259"/>
      <c r="F2478" s="270"/>
      <c r="G2478" s="259"/>
      <c r="H2478" s="259"/>
      <c r="I2478" s="259"/>
      <c r="J2478" s="259"/>
    </row>
    <row r="2479" spans="1:10">
      <c r="A2479" s="259"/>
      <c r="B2479" s="259"/>
      <c r="C2479" s="259"/>
      <c r="D2479" s="259"/>
      <c r="E2479" s="259"/>
      <c r="F2479" s="270"/>
      <c r="G2479" s="259"/>
      <c r="H2479" s="259"/>
      <c r="I2479" s="259"/>
      <c r="J2479" s="259"/>
    </row>
    <row r="2480" spans="1:10">
      <c r="A2480" s="259"/>
      <c r="B2480" s="259"/>
      <c r="C2480" s="259"/>
      <c r="D2480" s="259"/>
      <c r="E2480" s="259"/>
      <c r="F2480" s="270"/>
      <c r="G2480" s="259"/>
      <c r="H2480" s="259"/>
      <c r="I2480" s="259"/>
      <c r="J2480" s="259"/>
    </row>
    <row r="2481" spans="1:10">
      <c r="A2481" s="259"/>
      <c r="B2481" s="259"/>
      <c r="C2481" s="259"/>
      <c r="D2481" s="259"/>
      <c r="E2481" s="259"/>
      <c r="F2481" s="270"/>
      <c r="G2481" s="259"/>
      <c r="H2481" s="259"/>
      <c r="I2481" s="259"/>
      <c r="J2481" s="259"/>
    </row>
    <row r="2482" spans="1:10">
      <c r="A2482" s="259"/>
      <c r="B2482" s="259"/>
      <c r="C2482" s="259"/>
      <c r="D2482" s="259"/>
      <c r="E2482" s="259"/>
      <c r="F2482" s="270"/>
      <c r="G2482" s="259"/>
      <c r="H2482" s="259"/>
      <c r="I2482" s="259"/>
      <c r="J2482" s="259"/>
    </row>
    <row r="2483" spans="1:10">
      <c r="A2483" s="259"/>
      <c r="B2483" s="259"/>
      <c r="C2483" s="259"/>
      <c r="D2483" s="259"/>
      <c r="E2483" s="259"/>
      <c r="F2483" s="270"/>
      <c r="G2483" s="259"/>
      <c r="H2483" s="259"/>
      <c r="I2483" s="259"/>
      <c r="J2483" s="259"/>
    </row>
    <row r="2484" spans="1:10">
      <c r="A2484" s="259"/>
      <c r="B2484" s="259"/>
      <c r="C2484" s="259"/>
      <c r="D2484" s="259"/>
      <c r="E2484" s="259"/>
      <c r="F2484" s="270"/>
      <c r="G2484" s="259"/>
      <c r="H2484" s="259"/>
      <c r="I2484" s="259"/>
      <c r="J2484" s="259"/>
    </row>
    <row r="2485" spans="1:10">
      <c r="A2485" s="259"/>
      <c r="B2485" s="259"/>
      <c r="C2485" s="259"/>
      <c r="D2485" s="259"/>
      <c r="E2485" s="259"/>
      <c r="F2485" s="270"/>
      <c r="G2485" s="259"/>
      <c r="H2485" s="259"/>
      <c r="I2485" s="259"/>
      <c r="J2485" s="259"/>
    </row>
    <row r="2486" spans="1:10">
      <c r="A2486" s="259"/>
      <c r="B2486" s="259"/>
      <c r="C2486" s="259"/>
      <c r="D2486" s="259"/>
      <c r="E2486" s="259"/>
      <c r="F2486" s="270"/>
      <c r="G2486" s="259"/>
      <c r="H2486" s="259"/>
      <c r="I2486" s="259"/>
      <c r="J2486" s="259"/>
    </row>
    <row r="2487" spans="1:10">
      <c r="A2487" s="259"/>
      <c r="B2487" s="259"/>
      <c r="C2487" s="259"/>
      <c r="D2487" s="259"/>
      <c r="E2487" s="259"/>
      <c r="F2487" s="270"/>
      <c r="G2487" s="259"/>
      <c r="H2487" s="259"/>
      <c r="I2487" s="259"/>
      <c r="J2487" s="259"/>
    </row>
    <row r="2488" spans="1:10">
      <c r="A2488" s="259"/>
      <c r="B2488" s="259"/>
      <c r="C2488" s="259"/>
      <c r="D2488" s="259"/>
      <c r="E2488" s="259"/>
      <c r="F2488" s="270"/>
      <c r="G2488" s="259"/>
      <c r="H2488" s="259"/>
      <c r="I2488" s="259"/>
      <c r="J2488" s="259"/>
    </row>
    <row r="2489" spans="1:10">
      <c r="A2489" s="259"/>
      <c r="B2489" s="259"/>
      <c r="C2489" s="259"/>
      <c r="D2489" s="259"/>
      <c r="E2489" s="259"/>
      <c r="F2489" s="270"/>
      <c r="G2489" s="259"/>
      <c r="H2489" s="259"/>
      <c r="I2489" s="259"/>
      <c r="J2489" s="259"/>
    </row>
    <row r="2490" spans="1:10">
      <c r="A2490" s="259"/>
      <c r="B2490" s="259"/>
      <c r="C2490" s="259"/>
      <c r="D2490" s="259"/>
      <c r="E2490" s="259"/>
      <c r="F2490" s="270"/>
      <c r="G2490" s="259"/>
      <c r="H2490" s="259"/>
      <c r="I2490" s="259"/>
      <c r="J2490" s="259"/>
    </row>
    <row r="2491" spans="1:10">
      <c r="A2491" s="259"/>
      <c r="B2491" s="259"/>
      <c r="C2491" s="259"/>
      <c r="D2491" s="259"/>
      <c r="E2491" s="259"/>
      <c r="F2491" s="270"/>
      <c r="G2491" s="259"/>
      <c r="H2491" s="259"/>
      <c r="I2491" s="259"/>
      <c r="J2491" s="259"/>
    </row>
    <row r="2492" spans="1:10">
      <c r="A2492" s="259"/>
      <c r="B2492" s="259"/>
      <c r="C2492" s="259"/>
      <c r="D2492" s="259"/>
      <c r="E2492" s="259"/>
      <c r="F2492" s="270"/>
      <c r="G2492" s="259"/>
      <c r="H2492" s="259"/>
      <c r="I2492" s="259"/>
      <c r="J2492" s="259"/>
    </row>
    <row r="2493" spans="1:10">
      <c r="A2493" s="259"/>
      <c r="B2493" s="259"/>
      <c r="C2493" s="259"/>
      <c r="D2493" s="259"/>
      <c r="E2493" s="259"/>
      <c r="F2493" s="270"/>
      <c r="G2493" s="259"/>
      <c r="H2493" s="259"/>
      <c r="I2493" s="259"/>
      <c r="J2493" s="259"/>
    </row>
    <row r="2494" spans="1:10">
      <c r="A2494" s="259"/>
      <c r="B2494" s="259"/>
      <c r="C2494" s="259"/>
      <c r="D2494" s="259"/>
      <c r="E2494" s="259"/>
      <c r="F2494" s="270"/>
      <c r="G2494" s="259"/>
      <c r="H2494" s="259"/>
      <c r="I2494" s="259"/>
      <c r="J2494" s="259"/>
    </row>
    <row r="2495" spans="1:10">
      <c r="A2495" s="259"/>
      <c r="B2495" s="259"/>
      <c r="C2495" s="259"/>
      <c r="D2495" s="259"/>
      <c r="E2495" s="259"/>
      <c r="F2495" s="270"/>
      <c r="G2495" s="259"/>
      <c r="H2495" s="259"/>
      <c r="I2495" s="259"/>
      <c r="J2495" s="259"/>
    </row>
    <row r="2496" spans="1:10">
      <c r="A2496" s="259"/>
      <c r="B2496" s="259"/>
      <c r="C2496" s="259"/>
      <c r="D2496" s="259"/>
      <c r="E2496" s="259"/>
      <c r="F2496" s="270"/>
      <c r="G2496" s="259"/>
      <c r="H2496" s="259"/>
      <c r="I2496" s="259"/>
      <c r="J2496" s="259"/>
    </row>
    <row r="2497" spans="1:10">
      <c r="A2497" s="259"/>
      <c r="B2497" s="259"/>
      <c r="C2497" s="259"/>
      <c r="D2497" s="259"/>
      <c r="E2497" s="259"/>
      <c r="F2497" s="270"/>
      <c r="G2497" s="259"/>
      <c r="H2497" s="259"/>
      <c r="I2497" s="259"/>
      <c r="J2497" s="259"/>
    </row>
    <row r="2498" spans="1:10">
      <c r="A2498" s="259"/>
      <c r="B2498" s="259"/>
      <c r="C2498" s="259"/>
      <c r="D2498" s="259"/>
      <c r="E2498" s="259"/>
      <c r="F2498" s="270"/>
      <c r="G2498" s="259"/>
      <c r="H2498" s="259"/>
      <c r="I2498" s="259"/>
      <c r="J2498" s="259"/>
    </row>
    <row r="2499" spans="1:10">
      <c r="A2499" s="259"/>
      <c r="B2499" s="259"/>
      <c r="C2499" s="259"/>
      <c r="D2499" s="259"/>
      <c r="E2499" s="259"/>
      <c r="F2499" s="270"/>
      <c r="G2499" s="259"/>
      <c r="H2499" s="259"/>
      <c r="I2499" s="259"/>
      <c r="J2499" s="259"/>
    </row>
    <row r="2500" spans="1:10">
      <c r="A2500" s="259"/>
      <c r="B2500" s="259"/>
      <c r="C2500" s="259"/>
      <c r="D2500" s="259"/>
      <c r="E2500" s="259"/>
      <c r="F2500" s="270"/>
      <c r="G2500" s="259"/>
      <c r="H2500" s="259"/>
      <c r="I2500" s="259"/>
      <c r="J2500" s="259"/>
    </row>
    <row r="2501" spans="1:10">
      <c r="A2501" s="259"/>
      <c r="B2501" s="259"/>
      <c r="C2501" s="259"/>
      <c r="D2501" s="259"/>
      <c r="E2501" s="259"/>
      <c r="F2501" s="270"/>
      <c r="G2501" s="259"/>
      <c r="H2501" s="259"/>
      <c r="I2501" s="259"/>
      <c r="J2501" s="259"/>
    </row>
    <row r="2502" spans="1:10">
      <c r="A2502" s="259"/>
      <c r="B2502" s="259"/>
      <c r="C2502" s="259"/>
      <c r="D2502" s="259"/>
      <c r="E2502" s="259"/>
      <c r="F2502" s="270"/>
      <c r="G2502" s="259"/>
      <c r="H2502" s="259"/>
      <c r="I2502" s="259"/>
      <c r="J2502" s="259"/>
    </row>
    <row r="2503" spans="1:10">
      <c r="A2503" s="259"/>
      <c r="B2503" s="259"/>
      <c r="C2503" s="259"/>
      <c r="D2503" s="259"/>
      <c r="E2503" s="259"/>
      <c r="F2503" s="270"/>
      <c r="G2503" s="259"/>
      <c r="H2503" s="259"/>
      <c r="I2503" s="259"/>
      <c r="J2503" s="259"/>
    </row>
    <row r="2504" spans="1:10">
      <c r="A2504" s="259"/>
      <c r="B2504" s="259"/>
      <c r="C2504" s="259"/>
      <c r="D2504" s="259"/>
      <c r="E2504" s="259"/>
      <c r="F2504" s="270"/>
      <c r="G2504" s="259"/>
      <c r="H2504" s="259"/>
      <c r="I2504" s="259"/>
      <c r="J2504" s="259"/>
    </row>
    <row r="2505" spans="1:10">
      <c r="A2505" s="259"/>
      <c r="B2505" s="259"/>
      <c r="C2505" s="259"/>
      <c r="D2505" s="259"/>
      <c r="E2505" s="259"/>
      <c r="F2505" s="270"/>
      <c r="G2505" s="259"/>
      <c r="H2505" s="259"/>
      <c r="I2505" s="259"/>
      <c r="J2505" s="259"/>
    </row>
    <row r="2506" spans="1:10">
      <c r="A2506" s="259"/>
      <c r="B2506" s="259"/>
      <c r="C2506" s="259"/>
      <c r="D2506" s="259"/>
      <c r="E2506" s="259"/>
      <c r="F2506" s="270"/>
      <c r="G2506" s="259"/>
      <c r="H2506" s="259"/>
      <c r="I2506" s="259"/>
      <c r="J2506" s="259"/>
    </row>
    <row r="2507" spans="1:10">
      <c r="A2507" s="259"/>
      <c r="B2507" s="259"/>
      <c r="C2507" s="259"/>
      <c r="D2507" s="259"/>
      <c r="E2507" s="259"/>
      <c r="F2507" s="270"/>
      <c r="G2507" s="259"/>
      <c r="H2507" s="259"/>
      <c r="I2507" s="259"/>
      <c r="J2507" s="259"/>
    </row>
    <row r="2508" spans="1:10">
      <c r="A2508" s="259"/>
      <c r="B2508" s="259"/>
      <c r="C2508" s="259"/>
      <c r="D2508" s="259"/>
      <c r="E2508" s="259"/>
      <c r="F2508" s="270"/>
      <c r="G2508" s="259"/>
      <c r="H2508" s="259"/>
      <c r="I2508" s="259"/>
      <c r="J2508" s="259"/>
    </row>
    <row r="2509" spans="1:10">
      <c r="A2509" s="259"/>
      <c r="B2509" s="259"/>
      <c r="C2509" s="259"/>
      <c r="D2509" s="259"/>
      <c r="E2509" s="259"/>
      <c r="F2509" s="270"/>
      <c r="G2509" s="259"/>
      <c r="H2509" s="259"/>
      <c r="I2509" s="259"/>
      <c r="J2509" s="259"/>
    </row>
    <row r="2510" spans="1:10">
      <c r="A2510" s="259"/>
      <c r="B2510" s="259"/>
      <c r="C2510" s="259"/>
      <c r="D2510" s="259"/>
      <c r="E2510" s="259"/>
      <c r="F2510" s="270"/>
      <c r="G2510" s="259"/>
      <c r="H2510" s="259"/>
      <c r="I2510" s="259"/>
      <c r="J2510" s="259"/>
    </row>
    <row r="2511" spans="1:10">
      <c r="A2511" s="259"/>
      <c r="B2511" s="259"/>
      <c r="C2511" s="259"/>
      <c r="D2511" s="259"/>
      <c r="E2511" s="259"/>
      <c r="F2511" s="270"/>
      <c r="G2511" s="259"/>
      <c r="H2511" s="259"/>
      <c r="I2511" s="259"/>
      <c r="J2511" s="259"/>
    </row>
    <row r="2512" spans="1:10">
      <c r="A2512" s="259"/>
      <c r="B2512" s="259"/>
      <c r="C2512" s="259"/>
      <c r="D2512" s="259"/>
      <c r="E2512" s="259"/>
      <c r="F2512" s="270"/>
      <c r="G2512" s="259"/>
      <c r="H2512" s="259"/>
      <c r="I2512" s="259"/>
      <c r="J2512" s="259"/>
    </row>
    <row r="2513" spans="1:10">
      <c r="A2513" s="259"/>
      <c r="B2513" s="259"/>
      <c r="C2513" s="259"/>
      <c r="D2513" s="259"/>
      <c r="E2513" s="259"/>
      <c r="F2513" s="270"/>
      <c r="G2513" s="259"/>
      <c r="H2513" s="259"/>
      <c r="I2513" s="259"/>
      <c r="J2513" s="259"/>
    </row>
    <row r="2514" spans="1:10">
      <c r="A2514" s="259"/>
      <c r="B2514" s="259"/>
      <c r="C2514" s="259"/>
      <c r="D2514" s="259"/>
      <c r="E2514" s="259"/>
      <c r="F2514" s="270"/>
      <c r="G2514" s="259"/>
      <c r="H2514" s="259"/>
      <c r="I2514" s="259"/>
      <c r="J2514" s="259"/>
    </row>
    <row r="2515" spans="1:10">
      <c r="A2515" s="259"/>
      <c r="B2515" s="259"/>
      <c r="C2515" s="259"/>
      <c r="D2515" s="259"/>
      <c r="E2515" s="259"/>
      <c r="F2515" s="270"/>
      <c r="G2515" s="259"/>
      <c r="H2515" s="259"/>
      <c r="I2515" s="259"/>
      <c r="J2515" s="259"/>
    </row>
    <row r="2516" spans="1:10">
      <c r="A2516" s="259"/>
      <c r="B2516" s="259"/>
      <c r="C2516" s="259"/>
      <c r="D2516" s="259"/>
      <c r="E2516" s="259"/>
      <c r="F2516" s="270"/>
      <c r="G2516" s="259"/>
      <c r="H2516" s="259"/>
      <c r="I2516" s="259"/>
      <c r="J2516" s="259"/>
    </row>
    <row r="2517" spans="1:10">
      <c r="A2517" s="259"/>
      <c r="B2517" s="259"/>
      <c r="C2517" s="259"/>
      <c r="D2517" s="259"/>
      <c r="E2517" s="259"/>
      <c r="F2517" s="270"/>
      <c r="G2517" s="259"/>
      <c r="H2517" s="259"/>
      <c r="I2517" s="259"/>
      <c r="J2517" s="259"/>
    </row>
    <row r="2518" spans="1:10">
      <c r="A2518" s="259"/>
      <c r="B2518" s="259"/>
      <c r="C2518" s="259"/>
      <c r="D2518" s="259"/>
      <c r="E2518" s="259"/>
      <c r="F2518" s="270"/>
      <c r="G2518" s="259"/>
      <c r="H2518" s="259"/>
      <c r="I2518" s="259"/>
      <c r="J2518" s="259"/>
    </row>
    <row r="2519" spans="1:10">
      <c r="A2519" s="259"/>
      <c r="B2519" s="259"/>
      <c r="C2519" s="259"/>
      <c r="D2519" s="259"/>
      <c r="E2519" s="259"/>
      <c r="F2519" s="270"/>
      <c r="G2519" s="259"/>
      <c r="H2519" s="259"/>
      <c r="I2519" s="259"/>
      <c r="J2519" s="259"/>
    </row>
    <row r="2520" spans="1:10">
      <c r="A2520" s="259"/>
      <c r="B2520" s="259"/>
      <c r="C2520" s="259"/>
      <c r="D2520" s="259"/>
      <c r="E2520" s="259"/>
      <c r="F2520" s="270"/>
      <c r="G2520" s="259"/>
      <c r="H2520" s="259"/>
      <c r="I2520" s="259"/>
      <c r="J2520" s="259"/>
    </row>
    <row r="2521" spans="1:10">
      <c r="A2521" s="259"/>
      <c r="B2521" s="259"/>
      <c r="C2521" s="259"/>
      <c r="D2521" s="259"/>
      <c r="E2521" s="259"/>
      <c r="F2521" s="270"/>
      <c r="G2521" s="259"/>
      <c r="H2521" s="259"/>
      <c r="I2521" s="259"/>
      <c r="J2521" s="259"/>
    </row>
    <row r="2522" spans="1:10">
      <c r="A2522" s="259"/>
      <c r="B2522" s="259"/>
      <c r="C2522" s="259"/>
      <c r="D2522" s="259"/>
      <c r="E2522" s="259"/>
      <c r="F2522" s="270"/>
      <c r="G2522" s="259"/>
      <c r="H2522" s="259"/>
      <c r="I2522" s="259"/>
      <c r="J2522" s="259"/>
    </row>
    <row r="2523" spans="1:10">
      <c r="A2523" s="259"/>
      <c r="B2523" s="259"/>
      <c r="C2523" s="259"/>
      <c r="D2523" s="259"/>
      <c r="E2523" s="259"/>
      <c r="F2523" s="270"/>
      <c r="G2523" s="259"/>
      <c r="H2523" s="259"/>
      <c r="I2523" s="259"/>
      <c r="J2523" s="259"/>
    </row>
    <row r="2524" spans="1:10">
      <c r="A2524" s="259"/>
      <c r="B2524" s="259"/>
      <c r="C2524" s="259"/>
      <c r="D2524" s="259"/>
      <c r="E2524" s="259"/>
      <c r="F2524" s="270"/>
      <c r="G2524" s="259"/>
      <c r="H2524" s="259"/>
      <c r="I2524" s="259"/>
      <c r="J2524" s="259"/>
    </row>
    <row r="2525" spans="1:10">
      <c r="A2525" s="259"/>
      <c r="B2525" s="259"/>
      <c r="C2525" s="259"/>
      <c r="D2525" s="259"/>
      <c r="E2525" s="259"/>
      <c r="F2525" s="270"/>
      <c r="G2525" s="259"/>
      <c r="H2525" s="259"/>
      <c r="I2525" s="259"/>
      <c r="J2525" s="259"/>
    </row>
    <row r="2526" spans="1:10">
      <c r="A2526" s="259"/>
      <c r="B2526" s="259"/>
      <c r="C2526" s="259"/>
      <c r="D2526" s="259"/>
      <c r="E2526" s="259"/>
      <c r="F2526" s="270"/>
      <c r="G2526" s="259"/>
      <c r="H2526" s="259"/>
      <c r="I2526" s="259"/>
      <c r="J2526" s="259"/>
    </row>
    <row r="2527" spans="1:10">
      <c r="A2527" s="259"/>
      <c r="B2527" s="259"/>
      <c r="C2527" s="259"/>
      <c r="D2527" s="259"/>
      <c r="E2527" s="259"/>
      <c r="F2527" s="270"/>
      <c r="G2527" s="259"/>
      <c r="H2527" s="259"/>
      <c r="I2527" s="259"/>
      <c r="J2527" s="259"/>
    </row>
    <row r="2528" spans="1:10">
      <c r="A2528" s="259"/>
      <c r="B2528" s="259"/>
      <c r="C2528" s="259"/>
      <c r="D2528" s="259"/>
      <c r="E2528" s="259"/>
      <c r="F2528" s="270"/>
      <c r="G2528" s="259"/>
      <c r="H2528" s="259"/>
      <c r="I2528" s="259"/>
      <c r="J2528" s="259"/>
    </row>
    <row r="2529" spans="1:10">
      <c r="A2529" s="259"/>
      <c r="B2529" s="259"/>
      <c r="C2529" s="259"/>
      <c r="D2529" s="259"/>
      <c r="E2529" s="259"/>
      <c r="F2529" s="270"/>
      <c r="G2529" s="259"/>
      <c r="H2529" s="259"/>
      <c r="I2529" s="259"/>
      <c r="J2529" s="259"/>
    </row>
    <row r="2530" spans="1:10">
      <c r="A2530" s="259"/>
      <c r="B2530" s="259"/>
      <c r="C2530" s="259"/>
      <c r="D2530" s="259"/>
      <c r="E2530" s="259"/>
      <c r="F2530" s="270"/>
      <c r="G2530" s="259"/>
      <c r="H2530" s="259"/>
      <c r="I2530" s="259"/>
      <c r="J2530" s="259"/>
    </row>
    <row r="2531" spans="1:10">
      <c r="A2531" s="259"/>
      <c r="B2531" s="259"/>
      <c r="C2531" s="259"/>
      <c r="D2531" s="259"/>
      <c r="E2531" s="259"/>
      <c r="F2531" s="270"/>
      <c r="G2531" s="259"/>
      <c r="H2531" s="259"/>
      <c r="I2531" s="259"/>
      <c r="J2531" s="259"/>
    </row>
    <row r="2532" spans="1:10">
      <c r="A2532" s="259"/>
      <c r="B2532" s="259"/>
      <c r="C2532" s="259"/>
      <c r="D2532" s="259"/>
      <c r="E2532" s="259"/>
      <c r="F2532" s="270"/>
      <c r="G2532" s="259"/>
      <c r="H2532" s="259"/>
      <c r="I2532" s="259"/>
      <c r="J2532" s="259"/>
    </row>
    <row r="2533" spans="1:10">
      <c r="A2533" s="259"/>
      <c r="B2533" s="259"/>
      <c r="C2533" s="259"/>
      <c r="D2533" s="259"/>
      <c r="E2533" s="259"/>
      <c r="F2533" s="270"/>
      <c r="G2533" s="259"/>
      <c r="H2533" s="259"/>
      <c r="I2533" s="259"/>
      <c r="J2533" s="259"/>
    </row>
    <row r="2534" spans="1:10">
      <c r="A2534" s="259"/>
      <c r="B2534" s="259"/>
      <c r="C2534" s="259"/>
      <c r="D2534" s="259"/>
      <c r="E2534" s="259"/>
      <c r="F2534" s="270"/>
      <c r="G2534" s="259"/>
      <c r="H2534" s="259"/>
      <c r="I2534" s="259"/>
      <c r="J2534" s="259"/>
    </row>
    <row r="2535" spans="1:10">
      <c r="A2535" s="259"/>
      <c r="B2535" s="259"/>
      <c r="C2535" s="259"/>
      <c r="D2535" s="259"/>
      <c r="E2535" s="259"/>
      <c r="F2535" s="270"/>
      <c r="G2535" s="259"/>
      <c r="H2535" s="259"/>
      <c r="I2535" s="259"/>
      <c r="J2535" s="259"/>
    </row>
    <row r="2536" spans="1:10">
      <c r="A2536" s="259"/>
      <c r="B2536" s="259"/>
      <c r="C2536" s="259"/>
      <c r="D2536" s="259"/>
      <c r="E2536" s="259"/>
      <c r="F2536" s="270"/>
      <c r="G2536" s="259"/>
      <c r="H2536" s="259"/>
      <c r="I2536" s="259"/>
      <c r="J2536" s="259"/>
    </row>
    <row r="2537" spans="1:10">
      <c r="A2537" s="259"/>
      <c r="B2537" s="259"/>
      <c r="C2537" s="259"/>
      <c r="D2537" s="259"/>
      <c r="E2537" s="259"/>
      <c r="F2537" s="270"/>
      <c r="G2537" s="259"/>
      <c r="H2537" s="259"/>
      <c r="I2537" s="259"/>
      <c r="J2537" s="259"/>
    </row>
    <row r="2538" spans="1:10">
      <c r="A2538" s="259"/>
      <c r="B2538" s="259"/>
      <c r="C2538" s="259"/>
      <c r="D2538" s="259"/>
      <c r="E2538" s="259"/>
      <c r="F2538" s="270"/>
      <c r="G2538" s="259"/>
      <c r="H2538" s="259"/>
      <c r="I2538" s="259"/>
      <c r="J2538" s="259"/>
    </row>
    <row r="2539" spans="1:10">
      <c r="A2539" s="259"/>
      <c r="B2539" s="259"/>
      <c r="C2539" s="259"/>
      <c r="D2539" s="259"/>
      <c r="E2539" s="259"/>
      <c r="F2539" s="270"/>
      <c r="G2539" s="259"/>
      <c r="H2539" s="259"/>
      <c r="I2539" s="259"/>
      <c r="J2539" s="259"/>
    </row>
    <row r="2540" spans="1:10">
      <c r="A2540" s="259"/>
      <c r="B2540" s="259"/>
      <c r="C2540" s="259"/>
      <c r="D2540" s="259"/>
      <c r="E2540" s="259"/>
      <c r="F2540" s="270"/>
      <c r="G2540" s="259"/>
      <c r="H2540" s="259"/>
      <c r="I2540" s="259"/>
      <c r="J2540" s="259"/>
    </row>
    <row r="2541" spans="1:10">
      <c r="A2541" s="259"/>
      <c r="B2541" s="259"/>
      <c r="C2541" s="259"/>
      <c r="D2541" s="259"/>
      <c r="E2541" s="259"/>
      <c r="F2541" s="270"/>
      <c r="G2541" s="259"/>
      <c r="H2541" s="259"/>
      <c r="I2541" s="259"/>
      <c r="J2541" s="259"/>
    </row>
    <row r="2542" spans="1:10">
      <c r="A2542" s="259"/>
      <c r="B2542" s="259"/>
      <c r="C2542" s="259"/>
      <c r="D2542" s="259"/>
      <c r="E2542" s="259"/>
      <c r="F2542" s="270"/>
      <c r="G2542" s="259"/>
      <c r="H2542" s="259"/>
      <c r="I2542" s="259"/>
      <c r="J2542" s="259"/>
    </row>
    <row r="2543" spans="1:10">
      <c r="A2543" s="259"/>
      <c r="B2543" s="259"/>
      <c r="C2543" s="259"/>
      <c r="D2543" s="259"/>
      <c r="E2543" s="259"/>
      <c r="F2543" s="270"/>
      <c r="G2543" s="259"/>
      <c r="H2543" s="259"/>
      <c r="I2543" s="259"/>
      <c r="J2543" s="259"/>
    </row>
    <row r="2544" spans="1:10">
      <c r="A2544" s="259"/>
      <c r="B2544" s="259"/>
      <c r="C2544" s="259"/>
      <c r="D2544" s="259"/>
      <c r="E2544" s="259"/>
      <c r="F2544" s="270"/>
      <c r="G2544" s="259"/>
      <c r="H2544" s="259"/>
      <c r="I2544" s="259"/>
      <c r="J2544" s="259"/>
    </row>
    <row r="2545" spans="1:10">
      <c r="A2545" s="259"/>
      <c r="B2545" s="259"/>
      <c r="C2545" s="259"/>
      <c r="D2545" s="259"/>
      <c r="E2545" s="259"/>
      <c r="F2545" s="270"/>
      <c r="G2545" s="259"/>
      <c r="H2545" s="259"/>
      <c r="I2545" s="259"/>
      <c r="J2545" s="259"/>
    </row>
    <row r="2546" spans="1:10">
      <c r="A2546" s="259"/>
      <c r="B2546" s="259"/>
      <c r="C2546" s="259"/>
      <c r="D2546" s="259"/>
      <c r="E2546" s="259"/>
      <c r="F2546" s="270"/>
      <c r="G2546" s="259"/>
      <c r="H2546" s="259"/>
      <c r="I2546" s="259"/>
      <c r="J2546" s="259"/>
    </row>
    <row r="2547" spans="1:10">
      <c r="A2547" s="259"/>
      <c r="B2547" s="259"/>
      <c r="C2547" s="259"/>
      <c r="D2547" s="259"/>
      <c r="E2547" s="259"/>
      <c r="F2547" s="270"/>
      <c r="G2547" s="259"/>
      <c r="H2547" s="259"/>
      <c r="I2547" s="259"/>
      <c r="J2547" s="259"/>
    </row>
    <row r="2548" spans="1:10">
      <c r="A2548" s="259"/>
      <c r="B2548" s="259"/>
      <c r="C2548" s="259"/>
      <c r="D2548" s="259"/>
      <c r="E2548" s="259"/>
      <c r="F2548" s="270"/>
      <c r="G2548" s="259"/>
      <c r="H2548" s="259"/>
      <c r="I2548" s="259"/>
      <c r="J2548" s="259"/>
    </row>
    <row r="2549" spans="1:10">
      <c r="A2549" s="259"/>
      <c r="B2549" s="259"/>
      <c r="C2549" s="259"/>
      <c r="D2549" s="259"/>
      <c r="E2549" s="259"/>
      <c r="F2549" s="270"/>
      <c r="G2549" s="259"/>
      <c r="H2549" s="259"/>
      <c r="I2549" s="259"/>
      <c r="J2549" s="259"/>
    </row>
    <row r="2550" spans="1:10">
      <c r="A2550" s="259"/>
      <c r="B2550" s="259"/>
      <c r="C2550" s="259"/>
      <c r="D2550" s="259"/>
      <c r="E2550" s="259"/>
      <c r="F2550" s="270"/>
      <c r="G2550" s="259"/>
      <c r="H2550" s="259"/>
      <c r="I2550" s="259"/>
      <c r="J2550" s="259"/>
    </row>
    <row r="2551" spans="1:10">
      <c r="A2551" s="259"/>
      <c r="B2551" s="259"/>
      <c r="C2551" s="259"/>
      <c r="D2551" s="259"/>
      <c r="E2551" s="259"/>
      <c r="F2551" s="270"/>
      <c r="G2551" s="259"/>
      <c r="H2551" s="259"/>
      <c r="I2551" s="259"/>
      <c r="J2551" s="259"/>
    </row>
    <row r="2552" spans="1:10">
      <c r="A2552" s="259"/>
      <c r="B2552" s="259"/>
      <c r="C2552" s="259"/>
      <c r="D2552" s="259"/>
      <c r="E2552" s="259"/>
      <c r="F2552" s="270"/>
      <c r="G2552" s="259"/>
      <c r="H2552" s="259"/>
      <c r="I2552" s="259"/>
      <c r="J2552" s="259"/>
    </row>
    <row r="2553" spans="1:10">
      <c r="A2553" s="259"/>
      <c r="B2553" s="259"/>
      <c r="C2553" s="259"/>
      <c r="D2553" s="259"/>
      <c r="E2553" s="259"/>
      <c r="F2553" s="270"/>
      <c r="G2553" s="259"/>
      <c r="H2553" s="259"/>
      <c r="I2553" s="259"/>
      <c r="J2553" s="259"/>
    </row>
    <row r="2554" spans="1:10">
      <c r="A2554" s="259"/>
      <c r="B2554" s="259"/>
      <c r="C2554" s="259"/>
      <c r="D2554" s="259"/>
      <c r="E2554" s="259"/>
      <c r="F2554" s="270"/>
      <c r="G2554" s="259"/>
      <c r="H2554" s="259"/>
      <c r="I2554" s="259"/>
      <c r="J2554" s="259"/>
    </row>
    <row r="2555" spans="1:10">
      <c r="A2555" s="259"/>
      <c r="B2555" s="259"/>
      <c r="C2555" s="259"/>
      <c r="D2555" s="259"/>
      <c r="E2555" s="259"/>
      <c r="F2555" s="270"/>
      <c r="G2555" s="259"/>
      <c r="H2555" s="259"/>
      <c r="I2555" s="259"/>
      <c r="J2555" s="259"/>
    </row>
    <row r="2556" spans="1:10">
      <c r="A2556" s="259"/>
      <c r="B2556" s="259"/>
      <c r="C2556" s="259"/>
      <c r="D2556" s="259"/>
      <c r="E2556" s="259"/>
      <c r="F2556" s="270"/>
      <c r="G2556" s="259"/>
      <c r="H2556" s="259"/>
      <c r="I2556" s="259"/>
      <c r="J2556" s="259"/>
    </row>
    <row r="2557" spans="1:10">
      <c r="A2557" s="259"/>
      <c r="B2557" s="259"/>
      <c r="C2557" s="259"/>
      <c r="D2557" s="259"/>
      <c r="E2557" s="259"/>
      <c r="F2557" s="270"/>
      <c r="G2557" s="259"/>
      <c r="H2557" s="259"/>
      <c r="I2557" s="259"/>
      <c r="J2557" s="259"/>
    </row>
    <row r="2558" spans="1:10">
      <c r="A2558" s="259"/>
      <c r="B2558" s="259"/>
      <c r="C2558" s="259"/>
      <c r="D2558" s="259"/>
      <c r="E2558" s="259"/>
      <c r="F2558" s="270"/>
      <c r="G2558" s="259"/>
      <c r="H2558" s="259"/>
      <c r="I2558" s="259"/>
      <c r="J2558" s="259"/>
    </row>
    <row r="2559" spans="1:10">
      <c r="A2559" s="259"/>
      <c r="B2559" s="259"/>
      <c r="C2559" s="259"/>
      <c r="D2559" s="259"/>
      <c r="E2559" s="259"/>
      <c r="F2559" s="270"/>
      <c r="G2559" s="259"/>
      <c r="H2559" s="259"/>
      <c r="I2559" s="259"/>
      <c r="J2559" s="259"/>
    </row>
    <row r="2560" spans="1:10">
      <c r="A2560" s="259"/>
      <c r="B2560" s="259"/>
      <c r="C2560" s="259"/>
      <c r="D2560" s="259"/>
      <c r="E2560" s="259"/>
      <c r="F2560" s="270"/>
      <c r="G2560" s="259"/>
      <c r="H2560" s="259"/>
      <c r="I2560" s="259"/>
      <c r="J2560" s="259"/>
    </row>
    <row r="2561" spans="1:10">
      <c r="A2561" s="259"/>
      <c r="B2561" s="259"/>
      <c r="C2561" s="259"/>
      <c r="D2561" s="259"/>
      <c r="E2561" s="259"/>
      <c r="F2561" s="270"/>
      <c r="G2561" s="259"/>
      <c r="H2561" s="259"/>
      <c r="I2561" s="259"/>
      <c r="J2561" s="259"/>
    </row>
    <row r="2562" spans="1:10">
      <c r="A2562" s="259"/>
      <c r="B2562" s="259"/>
      <c r="C2562" s="259"/>
      <c r="D2562" s="259"/>
      <c r="E2562" s="259"/>
      <c r="F2562" s="270"/>
      <c r="G2562" s="259"/>
      <c r="H2562" s="259"/>
      <c r="I2562" s="259"/>
      <c r="J2562" s="259"/>
    </row>
    <row r="2563" spans="1:10">
      <c r="A2563" s="259"/>
      <c r="B2563" s="259"/>
      <c r="C2563" s="259"/>
      <c r="D2563" s="259"/>
      <c r="E2563" s="259"/>
      <c r="F2563" s="270"/>
      <c r="G2563" s="259"/>
      <c r="H2563" s="259"/>
      <c r="I2563" s="259"/>
      <c r="J2563" s="259"/>
    </row>
    <row r="2564" spans="1:10">
      <c r="A2564" s="259"/>
      <c r="B2564" s="259"/>
      <c r="C2564" s="259"/>
      <c r="D2564" s="259"/>
      <c r="E2564" s="259"/>
      <c r="F2564" s="270"/>
      <c r="G2564" s="259"/>
      <c r="H2564" s="259"/>
      <c r="I2564" s="259"/>
      <c r="J2564" s="259"/>
    </row>
    <row r="2565" spans="1:10">
      <c r="A2565" s="259"/>
      <c r="B2565" s="259"/>
      <c r="C2565" s="259"/>
      <c r="D2565" s="259"/>
      <c r="E2565" s="259"/>
      <c r="F2565" s="270"/>
      <c r="G2565" s="259"/>
      <c r="H2565" s="259"/>
      <c r="I2565" s="259"/>
      <c r="J2565" s="259"/>
    </row>
    <row r="2566" spans="1:10">
      <c r="A2566" s="259"/>
      <c r="B2566" s="259"/>
      <c r="C2566" s="259"/>
      <c r="D2566" s="259"/>
      <c r="E2566" s="259"/>
      <c r="F2566" s="270"/>
      <c r="G2566" s="259"/>
      <c r="H2566" s="259"/>
      <c r="I2566" s="259"/>
      <c r="J2566" s="259"/>
    </row>
    <row r="2567" spans="1:10">
      <c r="A2567" s="259"/>
      <c r="B2567" s="259"/>
      <c r="C2567" s="259"/>
      <c r="D2567" s="259"/>
      <c r="E2567" s="259"/>
      <c r="F2567" s="270"/>
      <c r="G2567" s="259"/>
      <c r="H2567" s="259"/>
      <c r="I2567" s="259"/>
      <c r="J2567" s="259"/>
    </row>
    <row r="2568" spans="1:10">
      <c r="A2568" s="259"/>
      <c r="B2568" s="259"/>
      <c r="C2568" s="259"/>
      <c r="D2568" s="259"/>
      <c r="E2568" s="259"/>
      <c r="F2568" s="270"/>
      <c r="G2568" s="259"/>
      <c r="H2568" s="259"/>
      <c r="I2568" s="259"/>
      <c r="J2568" s="259"/>
    </row>
    <row r="2569" spans="1:10">
      <c r="A2569" s="259"/>
      <c r="B2569" s="259"/>
      <c r="C2569" s="259"/>
      <c r="D2569" s="259"/>
      <c r="E2569" s="259"/>
      <c r="F2569" s="270"/>
      <c r="G2569" s="259"/>
      <c r="H2569" s="259"/>
      <c r="I2569" s="259"/>
      <c r="J2569" s="259"/>
    </row>
    <row r="2570" spans="1:10">
      <c r="A2570" s="259"/>
      <c r="B2570" s="259"/>
      <c r="C2570" s="259"/>
      <c r="D2570" s="259"/>
      <c r="E2570" s="259"/>
      <c r="F2570" s="270"/>
      <c r="G2570" s="259"/>
      <c r="H2570" s="259"/>
      <c r="I2570" s="259"/>
      <c r="J2570" s="259"/>
    </row>
    <row r="2571" spans="1:10">
      <c r="A2571" s="259"/>
      <c r="B2571" s="259"/>
      <c r="C2571" s="259"/>
      <c r="D2571" s="259"/>
      <c r="E2571" s="259"/>
      <c r="F2571" s="270"/>
      <c r="G2571" s="259"/>
      <c r="H2571" s="259"/>
      <c r="I2571" s="259"/>
      <c r="J2571" s="259"/>
    </row>
    <row r="2572" spans="1:10">
      <c r="A2572" s="259"/>
      <c r="B2572" s="259"/>
      <c r="C2572" s="259"/>
      <c r="D2572" s="259"/>
      <c r="E2572" s="259"/>
      <c r="F2572" s="270"/>
      <c r="G2572" s="259"/>
      <c r="H2572" s="259"/>
      <c r="I2572" s="259"/>
      <c r="J2572" s="259"/>
    </row>
    <row r="2573" spans="1:10">
      <c r="A2573" s="259"/>
      <c r="B2573" s="259"/>
      <c r="C2573" s="259"/>
      <c r="D2573" s="259"/>
      <c r="E2573" s="259"/>
      <c r="F2573" s="270"/>
      <c r="G2573" s="259"/>
      <c r="H2573" s="259"/>
      <c r="I2573" s="259"/>
      <c r="J2573" s="259"/>
    </row>
    <row r="2574" spans="1:10">
      <c r="A2574" s="259"/>
      <c r="B2574" s="259"/>
      <c r="C2574" s="259"/>
      <c r="D2574" s="259"/>
      <c r="E2574" s="259"/>
      <c r="F2574" s="270"/>
      <c r="G2574" s="259"/>
      <c r="H2574" s="259"/>
      <c r="I2574" s="259"/>
      <c r="J2574" s="259"/>
    </row>
    <row r="2575" spans="1:10">
      <c r="A2575" s="259"/>
      <c r="B2575" s="259"/>
      <c r="C2575" s="259"/>
      <c r="D2575" s="259"/>
      <c r="E2575" s="259"/>
      <c r="F2575" s="270"/>
      <c r="G2575" s="259"/>
      <c r="H2575" s="259"/>
      <c r="I2575" s="259"/>
      <c r="J2575" s="259"/>
    </row>
    <row r="2576" spans="1:10">
      <c r="A2576" s="259"/>
      <c r="B2576" s="259"/>
      <c r="C2576" s="259"/>
      <c r="D2576" s="259"/>
      <c r="E2576" s="259"/>
      <c r="F2576" s="270"/>
      <c r="G2576" s="259"/>
      <c r="H2576" s="259"/>
      <c r="I2576" s="259"/>
      <c r="J2576" s="259"/>
    </row>
    <row r="2577" spans="1:10">
      <c r="A2577" s="259"/>
      <c r="B2577" s="259"/>
      <c r="C2577" s="259"/>
      <c r="D2577" s="259"/>
      <c r="E2577" s="259"/>
      <c r="F2577" s="270"/>
      <c r="G2577" s="259"/>
      <c r="H2577" s="259"/>
      <c r="I2577" s="259"/>
      <c r="J2577" s="259"/>
    </row>
    <row r="2578" spans="1:10">
      <c r="A2578" s="259"/>
      <c r="B2578" s="259"/>
      <c r="C2578" s="259"/>
      <c r="D2578" s="259"/>
      <c r="E2578" s="259"/>
      <c r="F2578" s="270"/>
      <c r="G2578" s="259"/>
      <c r="H2578" s="259"/>
      <c r="I2578" s="259"/>
      <c r="J2578" s="259"/>
    </row>
    <row r="2579" spans="1:10">
      <c r="A2579" s="259"/>
      <c r="B2579" s="259"/>
      <c r="C2579" s="259"/>
      <c r="D2579" s="259"/>
      <c r="E2579" s="259"/>
      <c r="F2579" s="270"/>
      <c r="G2579" s="259"/>
      <c r="H2579" s="259"/>
      <c r="I2579" s="259"/>
      <c r="J2579" s="259"/>
    </row>
    <row r="2580" spans="1:10">
      <c r="A2580" s="259"/>
      <c r="B2580" s="259"/>
      <c r="C2580" s="259"/>
      <c r="D2580" s="259"/>
      <c r="E2580" s="259"/>
      <c r="F2580" s="270"/>
      <c r="G2580" s="259"/>
      <c r="H2580" s="259"/>
      <c r="I2580" s="259"/>
      <c r="J2580" s="259"/>
    </row>
    <row r="2581" spans="1:10">
      <c r="A2581" s="259"/>
      <c r="B2581" s="259"/>
      <c r="C2581" s="259"/>
      <c r="D2581" s="259"/>
      <c r="E2581" s="259"/>
      <c r="F2581" s="270"/>
      <c r="G2581" s="259"/>
      <c r="H2581" s="259"/>
      <c r="I2581" s="259"/>
      <c r="J2581" s="259"/>
    </row>
    <row r="2582" spans="1:10">
      <c r="A2582" s="259"/>
      <c r="B2582" s="259"/>
      <c r="C2582" s="259"/>
      <c r="D2582" s="259"/>
      <c r="E2582" s="259"/>
      <c r="F2582" s="270"/>
      <c r="G2582" s="259"/>
      <c r="H2582" s="259"/>
      <c r="I2582" s="259"/>
      <c r="J2582" s="259"/>
    </row>
    <row r="2583" spans="1:10">
      <c r="A2583" s="259"/>
      <c r="B2583" s="259"/>
      <c r="C2583" s="259"/>
      <c r="D2583" s="259"/>
      <c r="E2583" s="259"/>
      <c r="F2583" s="270"/>
      <c r="G2583" s="259"/>
      <c r="H2583" s="259"/>
      <c r="I2583" s="259"/>
      <c r="J2583" s="259"/>
    </row>
    <row r="2584" spans="1:10">
      <c r="A2584" s="259"/>
      <c r="B2584" s="259"/>
      <c r="C2584" s="259"/>
      <c r="D2584" s="259"/>
      <c r="E2584" s="259"/>
      <c r="F2584" s="270"/>
      <c r="G2584" s="259"/>
      <c r="H2584" s="259"/>
      <c r="I2584" s="259"/>
      <c r="J2584" s="259"/>
    </row>
    <row r="2585" spans="1:10">
      <c r="A2585" s="259"/>
      <c r="B2585" s="259"/>
      <c r="C2585" s="259"/>
      <c r="D2585" s="259"/>
      <c r="E2585" s="259"/>
      <c r="F2585" s="270"/>
      <c r="G2585" s="259"/>
      <c r="H2585" s="259"/>
      <c r="I2585" s="259"/>
      <c r="J2585" s="259"/>
    </row>
    <row r="2586" spans="1:10">
      <c r="A2586" s="259"/>
      <c r="B2586" s="259"/>
      <c r="C2586" s="259"/>
      <c r="D2586" s="259"/>
      <c r="E2586" s="259"/>
      <c r="F2586" s="270"/>
      <c r="G2586" s="259"/>
      <c r="H2586" s="259"/>
      <c r="I2586" s="259"/>
      <c r="J2586" s="259"/>
    </row>
    <row r="2587" spans="1:10">
      <c r="A2587" s="259"/>
      <c r="B2587" s="259"/>
      <c r="C2587" s="259"/>
      <c r="D2587" s="259"/>
      <c r="E2587" s="259"/>
      <c r="F2587" s="270"/>
      <c r="G2587" s="259"/>
      <c r="H2587" s="259"/>
      <c r="I2587" s="259"/>
      <c r="J2587" s="259"/>
    </row>
    <row r="2588" spans="1:10">
      <c r="A2588" s="259"/>
      <c r="B2588" s="259"/>
      <c r="C2588" s="259"/>
      <c r="D2588" s="259"/>
      <c r="E2588" s="259"/>
      <c r="F2588" s="270"/>
      <c r="G2588" s="259"/>
      <c r="H2588" s="259"/>
      <c r="I2588" s="259"/>
      <c r="J2588" s="259"/>
    </row>
    <row r="2589" spans="1:10">
      <c r="A2589" s="259"/>
      <c r="B2589" s="259"/>
      <c r="C2589" s="259"/>
      <c r="D2589" s="259"/>
      <c r="E2589" s="259"/>
      <c r="F2589" s="270"/>
      <c r="G2589" s="259"/>
      <c r="H2589" s="259"/>
      <c r="I2589" s="259"/>
      <c r="J2589" s="259"/>
    </row>
    <row r="2590" spans="1:10">
      <c r="A2590" s="259"/>
      <c r="B2590" s="259"/>
      <c r="C2590" s="259"/>
      <c r="D2590" s="259"/>
      <c r="E2590" s="259"/>
      <c r="F2590" s="270"/>
      <c r="G2590" s="259"/>
      <c r="H2590" s="259"/>
      <c r="I2590" s="259"/>
      <c r="J2590" s="259"/>
    </row>
    <row r="2591" spans="1:10">
      <c r="A2591" s="259"/>
      <c r="B2591" s="259"/>
      <c r="C2591" s="259"/>
      <c r="D2591" s="259"/>
      <c r="E2591" s="259"/>
      <c r="F2591" s="270"/>
      <c r="G2591" s="259"/>
      <c r="H2591" s="259"/>
      <c r="I2591" s="259"/>
      <c r="J2591" s="259"/>
    </row>
    <row r="2592" spans="1:10">
      <c r="A2592" s="259"/>
      <c r="B2592" s="259"/>
      <c r="C2592" s="259"/>
      <c r="D2592" s="259"/>
      <c r="E2592" s="259"/>
      <c r="F2592" s="270"/>
      <c r="G2592" s="259"/>
      <c r="H2592" s="259"/>
      <c r="I2592" s="259"/>
      <c r="J2592" s="259"/>
    </row>
    <row r="2593" spans="1:10">
      <c r="A2593" s="259"/>
      <c r="B2593" s="259"/>
      <c r="C2593" s="259"/>
      <c r="D2593" s="259"/>
      <c r="E2593" s="259"/>
      <c r="F2593" s="270"/>
      <c r="G2593" s="259"/>
      <c r="H2593" s="259"/>
      <c r="I2593" s="259"/>
      <c r="J2593" s="259"/>
    </row>
    <row r="2594" spans="1:10">
      <c r="A2594" s="259"/>
      <c r="B2594" s="259"/>
      <c r="C2594" s="259"/>
      <c r="D2594" s="259"/>
      <c r="E2594" s="259"/>
      <c r="F2594" s="270"/>
      <c r="G2594" s="259"/>
      <c r="H2594" s="259"/>
      <c r="I2594" s="259"/>
      <c r="J2594" s="259"/>
    </row>
    <row r="2595" spans="1:10">
      <c r="A2595" s="259"/>
      <c r="B2595" s="259"/>
      <c r="C2595" s="259"/>
      <c r="D2595" s="259"/>
      <c r="E2595" s="259"/>
      <c r="F2595" s="270"/>
      <c r="G2595" s="259"/>
      <c r="H2595" s="259"/>
      <c r="I2595" s="259"/>
      <c r="J2595" s="259"/>
    </row>
    <row r="2596" spans="1:10">
      <c r="A2596" s="259"/>
      <c r="B2596" s="259"/>
      <c r="C2596" s="259"/>
      <c r="D2596" s="259"/>
      <c r="E2596" s="259"/>
      <c r="F2596" s="270"/>
      <c r="G2596" s="259"/>
      <c r="H2596" s="259"/>
      <c r="I2596" s="259"/>
      <c r="J2596" s="259"/>
    </row>
    <row r="2597" spans="1:10">
      <c r="A2597" s="259"/>
      <c r="B2597" s="259"/>
      <c r="C2597" s="259"/>
      <c r="D2597" s="259"/>
      <c r="E2597" s="259"/>
      <c r="F2597" s="270"/>
      <c r="G2597" s="259"/>
      <c r="H2597" s="259"/>
      <c r="I2597" s="259"/>
      <c r="J2597" s="259"/>
    </row>
    <row r="2598" spans="1:10">
      <c r="A2598" s="259"/>
      <c r="B2598" s="259"/>
      <c r="C2598" s="259"/>
      <c r="D2598" s="259"/>
      <c r="E2598" s="259"/>
      <c r="F2598" s="270"/>
      <c r="G2598" s="259"/>
      <c r="H2598" s="259"/>
      <c r="I2598" s="259"/>
      <c r="J2598" s="259"/>
    </row>
    <row r="2599" spans="1:10">
      <c r="A2599" s="259"/>
      <c r="B2599" s="259"/>
      <c r="C2599" s="259"/>
      <c r="D2599" s="259"/>
      <c r="E2599" s="259"/>
      <c r="F2599" s="270"/>
      <c r="G2599" s="259"/>
      <c r="H2599" s="259"/>
      <c r="I2599" s="259"/>
      <c r="J2599" s="259"/>
    </row>
    <row r="2600" spans="1:10">
      <c r="A2600" s="259"/>
      <c r="B2600" s="259"/>
      <c r="C2600" s="259"/>
      <c r="D2600" s="259"/>
      <c r="E2600" s="259"/>
      <c r="F2600" s="270"/>
      <c r="G2600" s="259"/>
      <c r="H2600" s="259"/>
      <c r="I2600" s="259"/>
      <c r="J2600" s="259"/>
    </row>
    <row r="2601" spans="1:10">
      <c r="A2601" s="259"/>
      <c r="B2601" s="259"/>
      <c r="C2601" s="259"/>
      <c r="D2601" s="259"/>
      <c r="E2601" s="259"/>
      <c r="F2601" s="270"/>
      <c r="G2601" s="259"/>
      <c r="H2601" s="259"/>
      <c r="I2601" s="259"/>
      <c r="J2601" s="259"/>
    </row>
    <row r="2602" spans="1:10">
      <c r="A2602" s="259"/>
      <c r="B2602" s="259"/>
      <c r="C2602" s="259"/>
      <c r="D2602" s="259"/>
      <c r="E2602" s="259"/>
      <c r="F2602" s="270"/>
      <c r="G2602" s="259"/>
      <c r="H2602" s="259"/>
      <c r="I2602" s="259"/>
      <c r="J2602" s="259"/>
    </row>
    <row r="2603" spans="1:10">
      <c r="A2603" s="259"/>
      <c r="B2603" s="259"/>
      <c r="C2603" s="259"/>
      <c r="D2603" s="259"/>
      <c r="E2603" s="259"/>
      <c r="F2603" s="270"/>
      <c r="G2603" s="259"/>
      <c r="H2603" s="259"/>
      <c r="I2603" s="259"/>
      <c r="J2603" s="259"/>
    </row>
    <row r="2604" spans="1:10">
      <c r="A2604" s="259"/>
      <c r="B2604" s="259"/>
      <c r="C2604" s="259"/>
      <c r="D2604" s="259"/>
      <c r="E2604" s="259"/>
      <c r="F2604" s="270"/>
      <c r="G2604" s="259"/>
      <c r="H2604" s="259"/>
      <c r="I2604" s="259"/>
      <c r="J2604" s="259"/>
    </row>
    <row r="2605" spans="1:10">
      <c r="A2605" s="259"/>
      <c r="B2605" s="259"/>
      <c r="C2605" s="259"/>
      <c r="D2605" s="259"/>
      <c r="E2605" s="259"/>
      <c r="F2605" s="270"/>
      <c r="G2605" s="259"/>
      <c r="H2605" s="259"/>
      <c r="I2605" s="259"/>
      <c r="J2605" s="259"/>
    </row>
    <row r="2606" spans="1:10">
      <c r="A2606" s="259"/>
      <c r="B2606" s="259"/>
      <c r="C2606" s="259"/>
      <c r="D2606" s="259"/>
      <c r="E2606" s="259"/>
      <c r="F2606" s="270"/>
      <c r="G2606" s="259"/>
      <c r="H2606" s="259"/>
      <c r="I2606" s="259"/>
      <c r="J2606" s="259"/>
    </row>
    <row r="2607" spans="1:10">
      <c r="A2607" s="259"/>
      <c r="B2607" s="259"/>
      <c r="C2607" s="259"/>
      <c r="D2607" s="259"/>
      <c r="E2607" s="259"/>
      <c r="F2607" s="270"/>
      <c r="G2607" s="259"/>
      <c r="H2607" s="259"/>
      <c r="I2607" s="259"/>
      <c r="J2607" s="259"/>
    </row>
    <row r="2608" spans="1:10">
      <c r="A2608" s="259"/>
      <c r="B2608" s="259"/>
      <c r="C2608" s="259"/>
      <c r="D2608" s="259"/>
      <c r="E2608" s="259"/>
      <c r="F2608" s="270"/>
      <c r="G2608" s="259"/>
      <c r="H2608" s="259"/>
      <c r="I2608" s="259"/>
      <c r="J2608" s="259"/>
    </row>
    <row r="2609" spans="1:10">
      <c r="A2609" s="259"/>
      <c r="B2609" s="259"/>
      <c r="C2609" s="259"/>
      <c r="D2609" s="259"/>
      <c r="E2609" s="259"/>
      <c r="F2609" s="270"/>
      <c r="G2609" s="259"/>
      <c r="H2609" s="259"/>
      <c r="I2609" s="259"/>
      <c r="J2609" s="259"/>
    </row>
    <row r="2610" spans="1:10">
      <c r="A2610" s="259"/>
      <c r="B2610" s="259"/>
      <c r="C2610" s="259"/>
      <c r="D2610" s="259"/>
      <c r="E2610" s="259"/>
      <c r="F2610" s="270"/>
      <c r="G2610" s="259"/>
      <c r="H2610" s="259"/>
      <c r="I2610" s="259"/>
      <c r="J2610" s="259"/>
    </row>
    <row r="2611" spans="1:10">
      <c r="A2611" s="259"/>
      <c r="B2611" s="259"/>
      <c r="C2611" s="259"/>
      <c r="D2611" s="259"/>
      <c r="E2611" s="259"/>
      <c r="F2611" s="270"/>
      <c r="G2611" s="259"/>
      <c r="H2611" s="259"/>
      <c r="I2611" s="259"/>
      <c r="J2611" s="259"/>
    </row>
    <row r="2612" spans="1:10">
      <c r="A2612" s="259"/>
      <c r="B2612" s="259"/>
      <c r="C2612" s="259"/>
      <c r="D2612" s="259"/>
      <c r="E2612" s="259"/>
      <c r="F2612" s="270"/>
      <c r="G2612" s="259"/>
      <c r="H2612" s="259"/>
      <c r="I2612" s="259"/>
      <c r="J2612" s="259"/>
    </row>
    <row r="2613" spans="1:10">
      <c r="A2613" s="259"/>
      <c r="B2613" s="259"/>
      <c r="C2613" s="259"/>
      <c r="D2613" s="259"/>
      <c r="E2613" s="259"/>
      <c r="F2613" s="270"/>
      <c r="G2613" s="259"/>
      <c r="H2613" s="259"/>
      <c r="I2613" s="259"/>
      <c r="J2613" s="259"/>
    </row>
    <row r="2614" spans="1:10">
      <c r="A2614" s="259"/>
      <c r="B2614" s="259"/>
      <c r="C2614" s="259"/>
      <c r="D2614" s="259"/>
      <c r="E2614" s="259"/>
      <c r="F2614" s="270"/>
      <c r="G2614" s="259"/>
      <c r="H2614" s="259"/>
      <c r="I2614" s="259"/>
      <c r="J2614" s="259"/>
    </row>
    <row r="2615" spans="1:10">
      <c r="A2615" s="259"/>
      <c r="B2615" s="259"/>
      <c r="C2615" s="259"/>
      <c r="D2615" s="259"/>
      <c r="E2615" s="259"/>
      <c r="F2615" s="270"/>
      <c r="G2615" s="259"/>
      <c r="H2615" s="259"/>
      <c r="I2615" s="259"/>
      <c r="J2615" s="259"/>
    </row>
    <row r="2616" spans="1:10">
      <c r="A2616" s="259"/>
      <c r="B2616" s="259"/>
      <c r="C2616" s="259"/>
      <c r="D2616" s="259"/>
      <c r="E2616" s="259"/>
      <c r="F2616" s="270"/>
      <c r="G2616" s="259"/>
      <c r="H2616" s="259"/>
      <c r="I2616" s="259"/>
      <c r="J2616" s="259"/>
    </row>
    <row r="2617" spans="1:10">
      <c r="A2617" s="259"/>
      <c r="B2617" s="259"/>
      <c r="C2617" s="259"/>
      <c r="D2617" s="259"/>
      <c r="E2617" s="259"/>
      <c r="F2617" s="270"/>
      <c r="G2617" s="259"/>
      <c r="H2617" s="259"/>
      <c r="I2617" s="259"/>
      <c r="J2617" s="259"/>
    </row>
    <row r="2618" spans="1:10">
      <c r="A2618" s="259"/>
      <c r="B2618" s="259"/>
      <c r="C2618" s="259"/>
      <c r="D2618" s="259"/>
      <c r="E2618" s="259"/>
      <c r="F2618" s="270"/>
      <c r="G2618" s="259"/>
      <c r="H2618" s="259"/>
      <c r="I2618" s="259"/>
      <c r="J2618" s="259"/>
    </row>
    <row r="2619" spans="1:10">
      <c r="A2619" s="259"/>
      <c r="B2619" s="259"/>
      <c r="C2619" s="259"/>
      <c r="D2619" s="259"/>
      <c r="E2619" s="259"/>
      <c r="F2619" s="270"/>
      <c r="G2619" s="259"/>
      <c r="H2619" s="259"/>
      <c r="I2619" s="259"/>
      <c r="J2619" s="259"/>
    </row>
    <row r="2620" spans="1:10">
      <c r="A2620" s="259"/>
      <c r="B2620" s="259"/>
      <c r="C2620" s="259"/>
      <c r="D2620" s="259"/>
      <c r="E2620" s="259"/>
      <c r="F2620" s="270"/>
      <c r="G2620" s="259"/>
      <c r="H2620" s="259"/>
      <c r="I2620" s="259"/>
      <c r="J2620" s="259"/>
    </row>
    <row r="2621" spans="1:10">
      <c r="A2621" s="259"/>
      <c r="B2621" s="259"/>
      <c r="C2621" s="259"/>
      <c r="D2621" s="259"/>
      <c r="E2621" s="259"/>
      <c r="F2621" s="270"/>
      <c r="G2621" s="259"/>
      <c r="H2621" s="259"/>
      <c r="I2621" s="259"/>
      <c r="J2621" s="259"/>
    </row>
    <row r="2622" spans="1:10">
      <c r="A2622" s="259"/>
      <c r="B2622" s="259"/>
      <c r="C2622" s="259"/>
      <c r="D2622" s="259"/>
      <c r="E2622" s="259"/>
      <c r="F2622" s="270"/>
      <c r="G2622" s="259"/>
      <c r="H2622" s="259"/>
      <c r="I2622" s="259"/>
      <c r="J2622" s="259"/>
    </row>
    <row r="2623" spans="1:10">
      <c r="A2623" s="259"/>
      <c r="B2623" s="259"/>
      <c r="C2623" s="259"/>
      <c r="D2623" s="259"/>
      <c r="E2623" s="259"/>
      <c r="F2623" s="270"/>
      <c r="G2623" s="259"/>
      <c r="H2623" s="259"/>
      <c r="I2623" s="259"/>
      <c r="J2623" s="259"/>
    </row>
    <row r="2624" spans="1:10">
      <c r="A2624" s="259"/>
      <c r="B2624" s="259"/>
      <c r="C2624" s="259"/>
      <c r="D2624" s="259"/>
      <c r="E2624" s="259"/>
      <c r="F2624" s="270"/>
      <c r="G2624" s="259"/>
      <c r="H2624" s="259"/>
      <c r="I2624" s="259"/>
      <c r="J2624" s="259"/>
    </row>
    <row r="2625" spans="1:10">
      <c r="A2625" s="259"/>
      <c r="B2625" s="259"/>
      <c r="C2625" s="259"/>
      <c r="D2625" s="259"/>
      <c r="E2625" s="259"/>
      <c r="F2625" s="270"/>
      <c r="G2625" s="259"/>
      <c r="H2625" s="259"/>
      <c r="I2625" s="259"/>
      <c r="J2625" s="259"/>
    </row>
    <row r="2626" spans="1:10">
      <c r="A2626" s="259"/>
      <c r="B2626" s="259"/>
      <c r="C2626" s="259"/>
      <c r="D2626" s="259"/>
      <c r="E2626" s="259"/>
      <c r="F2626" s="270"/>
      <c r="G2626" s="259"/>
      <c r="H2626" s="259"/>
      <c r="I2626" s="259"/>
      <c r="J2626" s="259"/>
    </row>
    <row r="2627" spans="1:10">
      <c r="A2627" s="259"/>
      <c r="B2627" s="259"/>
      <c r="C2627" s="259"/>
      <c r="D2627" s="259"/>
      <c r="E2627" s="259"/>
      <c r="F2627" s="270"/>
      <c r="G2627" s="259"/>
      <c r="H2627" s="259"/>
      <c r="I2627" s="259"/>
      <c r="J2627" s="259"/>
    </row>
    <row r="2628" spans="1:10">
      <c r="A2628" s="259"/>
      <c r="B2628" s="259"/>
      <c r="C2628" s="259"/>
      <c r="D2628" s="259"/>
      <c r="E2628" s="259"/>
      <c r="F2628" s="270"/>
      <c r="G2628" s="259"/>
      <c r="H2628" s="259"/>
      <c r="I2628" s="259"/>
      <c r="J2628" s="259"/>
    </row>
    <row r="2629" spans="1:10">
      <c r="A2629" s="259"/>
      <c r="B2629" s="259"/>
      <c r="C2629" s="259"/>
      <c r="D2629" s="259"/>
      <c r="E2629" s="259"/>
      <c r="F2629" s="270"/>
      <c r="G2629" s="259"/>
      <c r="H2629" s="259"/>
      <c r="I2629" s="259"/>
      <c r="J2629" s="259"/>
    </row>
    <row r="2630" spans="1:10">
      <c r="A2630" s="259"/>
      <c r="B2630" s="259"/>
      <c r="C2630" s="259"/>
      <c r="D2630" s="259"/>
      <c r="E2630" s="259"/>
      <c r="F2630" s="270"/>
      <c r="G2630" s="259"/>
      <c r="H2630" s="259"/>
      <c r="I2630" s="259"/>
      <c r="J2630" s="259"/>
    </row>
    <row r="2631" spans="1:10">
      <c r="A2631" s="259"/>
      <c r="B2631" s="259"/>
      <c r="C2631" s="259"/>
      <c r="D2631" s="259"/>
      <c r="E2631" s="259"/>
      <c r="F2631" s="270"/>
      <c r="G2631" s="259"/>
      <c r="H2631" s="259"/>
      <c r="I2631" s="259"/>
      <c r="J2631" s="259"/>
    </row>
    <row r="2632" spans="1:10">
      <c r="A2632" s="259"/>
      <c r="B2632" s="259"/>
      <c r="C2632" s="259"/>
      <c r="D2632" s="259"/>
      <c r="E2632" s="259"/>
      <c r="F2632" s="270"/>
      <c r="G2632" s="259"/>
      <c r="H2632" s="259"/>
      <c r="I2632" s="259"/>
      <c r="J2632" s="259"/>
    </row>
    <row r="2633" spans="1:10">
      <c r="A2633" s="259"/>
      <c r="B2633" s="259"/>
      <c r="C2633" s="259"/>
      <c r="D2633" s="259"/>
      <c r="E2633" s="259"/>
      <c r="F2633" s="270"/>
      <c r="G2633" s="259"/>
      <c r="H2633" s="259"/>
      <c r="I2633" s="259"/>
      <c r="J2633" s="259"/>
    </row>
    <row r="2634" spans="1:10">
      <c r="A2634" s="259"/>
      <c r="B2634" s="259"/>
      <c r="C2634" s="259"/>
      <c r="D2634" s="259"/>
      <c r="E2634" s="259"/>
      <c r="F2634" s="270"/>
      <c r="G2634" s="259"/>
      <c r="H2634" s="259"/>
      <c r="I2634" s="259"/>
      <c r="J2634" s="259"/>
    </row>
    <row r="2635" spans="1:10">
      <c r="A2635" s="259"/>
      <c r="B2635" s="259"/>
      <c r="C2635" s="259"/>
      <c r="D2635" s="259"/>
      <c r="E2635" s="259"/>
      <c r="F2635" s="270"/>
      <c r="G2635" s="259"/>
      <c r="H2635" s="259"/>
      <c r="I2635" s="259"/>
      <c r="J2635" s="259"/>
    </row>
    <row r="2636" spans="1:10">
      <c r="A2636" s="259"/>
      <c r="B2636" s="259"/>
      <c r="C2636" s="259"/>
      <c r="D2636" s="259"/>
      <c r="E2636" s="259"/>
      <c r="F2636" s="270"/>
      <c r="G2636" s="259"/>
      <c r="H2636" s="259"/>
      <c r="I2636" s="259"/>
      <c r="J2636" s="259"/>
    </row>
    <row r="2637" spans="1:10">
      <c r="A2637" s="259"/>
      <c r="B2637" s="259"/>
      <c r="C2637" s="259"/>
      <c r="D2637" s="259"/>
      <c r="E2637" s="259"/>
      <c r="F2637" s="270"/>
      <c r="G2637" s="259"/>
      <c r="H2637" s="259"/>
      <c r="I2637" s="259"/>
      <c r="J2637" s="259"/>
    </row>
    <row r="2638" spans="1:10">
      <c r="A2638" s="259"/>
      <c r="B2638" s="259"/>
      <c r="C2638" s="259"/>
      <c r="D2638" s="259"/>
      <c r="E2638" s="259"/>
      <c r="F2638" s="270"/>
      <c r="G2638" s="259"/>
      <c r="H2638" s="259"/>
      <c r="I2638" s="259"/>
      <c r="J2638" s="259"/>
    </row>
    <row r="2639" spans="1:10">
      <c r="A2639" s="259"/>
      <c r="B2639" s="259"/>
      <c r="C2639" s="259"/>
      <c r="D2639" s="259"/>
      <c r="E2639" s="259"/>
      <c r="F2639" s="270"/>
      <c r="G2639" s="259"/>
      <c r="H2639" s="259"/>
      <c r="I2639" s="259"/>
      <c r="J2639" s="259"/>
    </row>
    <row r="2640" spans="1:10">
      <c r="A2640" s="259"/>
      <c r="B2640" s="259"/>
      <c r="C2640" s="259"/>
      <c r="D2640" s="259"/>
      <c r="E2640" s="259"/>
      <c r="F2640" s="270"/>
      <c r="G2640" s="259"/>
      <c r="H2640" s="259"/>
      <c r="I2640" s="259"/>
      <c r="J2640" s="259"/>
    </row>
    <row r="2641" spans="1:10">
      <c r="A2641" s="259"/>
      <c r="B2641" s="259"/>
      <c r="C2641" s="259"/>
      <c r="D2641" s="259"/>
      <c r="E2641" s="259"/>
      <c r="F2641" s="270"/>
      <c r="G2641" s="259"/>
      <c r="H2641" s="259"/>
      <c r="I2641" s="259"/>
      <c r="J2641" s="259"/>
    </row>
    <row r="2642" spans="1:10">
      <c r="A2642" s="259"/>
      <c r="B2642" s="259"/>
      <c r="C2642" s="259"/>
      <c r="D2642" s="259"/>
      <c r="E2642" s="259"/>
      <c r="F2642" s="270"/>
      <c r="G2642" s="259"/>
      <c r="H2642" s="259"/>
      <c r="I2642" s="259"/>
      <c r="J2642" s="259"/>
    </row>
    <row r="2643" spans="1:10">
      <c r="A2643" s="259"/>
      <c r="B2643" s="259"/>
      <c r="C2643" s="259"/>
      <c r="D2643" s="259"/>
      <c r="E2643" s="259"/>
      <c r="F2643" s="270"/>
      <c r="G2643" s="259"/>
      <c r="H2643" s="259"/>
      <c r="I2643" s="259"/>
      <c r="J2643" s="259"/>
    </row>
    <row r="2644" spans="1:10">
      <c r="A2644" s="259"/>
      <c r="B2644" s="259"/>
      <c r="C2644" s="259"/>
      <c r="D2644" s="259"/>
      <c r="E2644" s="259"/>
      <c r="F2644" s="270"/>
      <c r="G2644" s="259"/>
      <c r="H2644" s="259"/>
      <c r="I2644" s="259"/>
      <c r="J2644" s="259"/>
    </row>
    <row r="2645" spans="1:10">
      <c r="A2645" s="259"/>
      <c r="B2645" s="259"/>
      <c r="C2645" s="259"/>
      <c r="D2645" s="259"/>
      <c r="E2645" s="259"/>
      <c r="F2645" s="270"/>
      <c r="G2645" s="259"/>
      <c r="H2645" s="259"/>
      <c r="I2645" s="259"/>
      <c r="J2645" s="259"/>
    </row>
    <row r="2646" spans="1:10">
      <c r="A2646" s="259"/>
      <c r="B2646" s="259"/>
      <c r="C2646" s="259"/>
      <c r="D2646" s="259"/>
      <c r="E2646" s="259"/>
      <c r="F2646" s="270"/>
      <c r="G2646" s="259"/>
      <c r="H2646" s="259"/>
      <c r="I2646" s="259"/>
      <c r="J2646" s="259"/>
    </row>
    <row r="2647" spans="1:10">
      <c r="A2647" s="259"/>
      <c r="B2647" s="259"/>
      <c r="C2647" s="259"/>
      <c r="D2647" s="259"/>
      <c r="E2647" s="259"/>
      <c r="F2647" s="270"/>
      <c r="G2647" s="259"/>
      <c r="H2647" s="259"/>
      <c r="I2647" s="259"/>
      <c r="J2647" s="259"/>
    </row>
    <row r="2648" spans="1:10">
      <c r="A2648" s="259"/>
      <c r="B2648" s="259"/>
      <c r="C2648" s="259"/>
      <c r="D2648" s="259"/>
      <c r="E2648" s="259"/>
      <c r="F2648" s="270"/>
      <c r="G2648" s="259"/>
      <c r="H2648" s="259"/>
      <c r="I2648" s="259"/>
      <c r="J2648" s="259"/>
    </row>
    <row r="2649" spans="1:10">
      <c r="A2649" s="259"/>
      <c r="B2649" s="259"/>
      <c r="C2649" s="259"/>
      <c r="D2649" s="259"/>
      <c r="E2649" s="259"/>
      <c r="F2649" s="270"/>
      <c r="G2649" s="259"/>
      <c r="H2649" s="259"/>
      <c r="I2649" s="259"/>
      <c r="J2649" s="259"/>
    </row>
    <row r="2650" spans="1:10">
      <c r="A2650" s="259"/>
      <c r="B2650" s="259"/>
      <c r="C2650" s="259"/>
      <c r="D2650" s="259"/>
      <c r="E2650" s="259"/>
      <c r="F2650" s="270"/>
      <c r="G2650" s="259"/>
      <c r="H2650" s="259"/>
      <c r="I2650" s="259"/>
      <c r="J2650" s="259"/>
    </row>
    <row r="2651" spans="1:10">
      <c r="A2651" s="259"/>
      <c r="B2651" s="259"/>
      <c r="C2651" s="259"/>
      <c r="D2651" s="259"/>
      <c r="E2651" s="259"/>
      <c r="F2651" s="270"/>
      <c r="G2651" s="259"/>
      <c r="H2651" s="259"/>
      <c r="I2651" s="259"/>
      <c r="J2651" s="259"/>
    </row>
    <row r="2652" spans="1:10">
      <c r="A2652" s="259"/>
      <c r="B2652" s="259"/>
      <c r="C2652" s="259"/>
      <c r="D2652" s="259"/>
      <c r="E2652" s="259"/>
      <c r="F2652" s="270"/>
      <c r="G2652" s="259"/>
      <c r="H2652" s="259"/>
      <c r="I2652" s="259"/>
      <c r="J2652" s="259"/>
    </row>
    <row r="2653" spans="1:10">
      <c r="A2653" s="259"/>
      <c r="B2653" s="259"/>
      <c r="C2653" s="259"/>
      <c r="D2653" s="259"/>
      <c r="E2653" s="259"/>
      <c r="F2653" s="270"/>
      <c r="G2653" s="259"/>
      <c r="H2653" s="259"/>
      <c r="I2653" s="259"/>
      <c r="J2653" s="259"/>
    </row>
    <row r="2654" spans="1:10">
      <c r="A2654" s="259"/>
      <c r="B2654" s="259"/>
      <c r="C2654" s="259"/>
      <c r="D2654" s="259"/>
      <c r="E2654" s="259"/>
      <c r="F2654" s="270"/>
      <c r="G2654" s="259"/>
      <c r="H2654" s="259"/>
      <c r="I2654" s="259"/>
      <c r="J2654" s="259"/>
    </row>
    <row r="2655" spans="1:10">
      <c r="A2655" s="259"/>
      <c r="B2655" s="259"/>
      <c r="C2655" s="259"/>
      <c r="D2655" s="259"/>
      <c r="E2655" s="259"/>
      <c r="F2655" s="270"/>
      <c r="G2655" s="259"/>
      <c r="H2655" s="259"/>
      <c r="I2655" s="259"/>
      <c r="J2655" s="259"/>
    </row>
    <row r="2656" spans="1:10">
      <c r="A2656" s="259"/>
      <c r="B2656" s="259"/>
      <c r="C2656" s="259"/>
      <c r="D2656" s="259"/>
      <c r="E2656" s="259"/>
      <c r="F2656" s="270"/>
      <c r="G2656" s="259"/>
      <c r="H2656" s="259"/>
      <c r="I2656" s="259"/>
      <c r="J2656" s="259"/>
    </row>
    <row r="2657" spans="1:10">
      <c r="A2657" s="259"/>
      <c r="B2657" s="259"/>
      <c r="C2657" s="259"/>
      <c r="D2657" s="259"/>
      <c r="E2657" s="259"/>
      <c r="F2657" s="270"/>
      <c r="G2657" s="259"/>
      <c r="H2657" s="259"/>
      <c r="I2657" s="259"/>
      <c r="J2657" s="259"/>
    </row>
    <row r="2658" spans="1:10">
      <c r="A2658" s="259"/>
      <c r="B2658" s="259"/>
      <c r="C2658" s="259"/>
      <c r="D2658" s="259"/>
      <c r="E2658" s="259"/>
      <c r="F2658" s="270"/>
      <c r="G2658" s="259"/>
      <c r="H2658" s="259"/>
      <c r="I2658" s="259"/>
      <c r="J2658" s="259"/>
    </row>
    <row r="2659" spans="1:10">
      <c r="A2659" s="259"/>
      <c r="B2659" s="259"/>
      <c r="C2659" s="259"/>
      <c r="D2659" s="259"/>
      <c r="E2659" s="259"/>
      <c r="F2659" s="270"/>
      <c r="G2659" s="259"/>
      <c r="H2659" s="259"/>
      <c r="I2659" s="259"/>
      <c r="J2659" s="259"/>
    </row>
    <row r="2660" spans="1:10">
      <c r="A2660" s="259"/>
      <c r="B2660" s="259"/>
      <c r="C2660" s="259"/>
      <c r="D2660" s="259"/>
      <c r="E2660" s="259"/>
      <c r="F2660" s="270"/>
      <c r="G2660" s="259"/>
      <c r="H2660" s="259"/>
      <c r="I2660" s="259"/>
      <c r="J2660" s="259"/>
    </row>
    <row r="2661" spans="1:10">
      <c r="A2661" s="259"/>
      <c r="B2661" s="259"/>
      <c r="C2661" s="259"/>
      <c r="D2661" s="259"/>
      <c r="E2661" s="259"/>
      <c r="F2661" s="270"/>
      <c r="G2661" s="259"/>
      <c r="H2661" s="259"/>
      <c r="I2661" s="259"/>
      <c r="J2661" s="259"/>
    </row>
    <row r="2662" spans="1:10">
      <c r="A2662" s="259"/>
      <c r="B2662" s="259"/>
      <c r="C2662" s="259"/>
      <c r="D2662" s="259"/>
      <c r="E2662" s="259"/>
      <c r="F2662" s="270"/>
      <c r="G2662" s="259"/>
      <c r="H2662" s="259"/>
      <c r="I2662" s="259"/>
      <c r="J2662" s="259"/>
    </row>
    <row r="2663" spans="1:10">
      <c r="A2663" s="259"/>
      <c r="B2663" s="259"/>
      <c r="C2663" s="259"/>
      <c r="D2663" s="259"/>
      <c r="E2663" s="259"/>
      <c r="F2663" s="270"/>
      <c r="G2663" s="259"/>
      <c r="H2663" s="259"/>
      <c r="I2663" s="259"/>
      <c r="J2663" s="259"/>
    </row>
    <row r="2664" spans="1:10">
      <c r="A2664" s="259"/>
      <c r="B2664" s="259"/>
      <c r="C2664" s="259"/>
      <c r="D2664" s="259"/>
      <c r="E2664" s="259"/>
      <c r="F2664" s="270"/>
      <c r="G2664" s="259"/>
      <c r="H2664" s="259"/>
      <c r="I2664" s="259"/>
      <c r="J2664" s="259"/>
    </row>
    <row r="2665" spans="1:10">
      <c r="A2665" s="259"/>
      <c r="B2665" s="259"/>
      <c r="C2665" s="259"/>
      <c r="D2665" s="259"/>
      <c r="E2665" s="259"/>
      <c r="F2665" s="270"/>
      <c r="G2665" s="259"/>
      <c r="H2665" s="259"/>
      <c r="I2665" s="259"/>
      <c r="J2665" s="259"/>
    </row>
    <row r="2666" spans="1:10">
      <c r="A2666" s="259"/>
      <c r="B2666" s="259"/>
      <c r="C2666" s="259"/>
      <c r="D2666" s="259"/>
      <c r="E2666" s="259"/>
      <c r="F2666" s="270"/>
      <c r="G2666" s="259"/>
      <c r="H2666" s="259"/>
      <c r="I2666" s="259"/>
      <c r="J2666" s="259"/>
    </row>
    <row r="2667" spans="1:10">
      <c r="A2667" s="259"/>
      <c r="B2667" s="259"/>
      <c r="C2667" s="259"/>
      <c r="D2667" s="259"/>
      <c r="E2667" s="259"/>
      <c r="F2667" s="270"/>
      <c r="G2667" s="259"/>
      <c r="H2667" s="259"/>
      <c r="I2667" s="259"/>
      <c r="J2667" s="259"/>
    </row>
    <row r="2668" spans="1:10">
      <c r="A2668" s="259"/>
      <c r="B2668" s="259"/>
      <c r="C2668" s="259"/>
      <c r="D2668" s="259"/>
      <c r="E2668" s="259"/>
      <c r="F2668" s="270"/>
      <c r="G2668" s="259"/>
      <c r="H2668" s="259"/>
      <c r="I2668" s="259"/>
      <c r="J2668" s="259"/>
    </row>
    <row r="2669" spans="1:10">
      <c r="A2669" s="259"/>
      <c r="B2669" s="259"/>
      <c r="C2669" s="259"/>
      <c r="D2669" s="259"/>
      <c r="E2669" s="259"/>
      <c r="F2669" s="270"/>
      <c r="G2669" s="259"/>
      <c r="H2669" s="259"/>
      <c r="I2669" s="259"/>
      <c r="J2669" s="259"/>
    </row>
    <row r="2670" spans="1:10">
      <c r="A2670" s="259"/>
      <c r="B2670" s="259"/>
      <c r="C2670" s="259"/>
      <c r="D2670" s="259"/>
      <c r="E2670" s="259"/>
      <c r="F2670" s="270"/>
      <c r="G2670" s="259"/>
      <c r="H2670" s="259"/>
      <c r="I2670" s="259"/>
      <c r="J2670" s="259"/>
    </row>
    <row r="2671" spans="1:10">
      <c r="A2671" s="259"/>
      <c r="B2671" s="259"/>
      <c r="C2671" s="259"/>
      <c r="D2671" s="259"/>
      <c r="E2671" s="259"/>
      <c r="F2671" s="270"/>
      <c r="G2671" s="259"/>
      <c r="H2671" s="259"/>
      <c r="I2671" s="259"/>
      <c r="J2671" s="259"/>
    </row>
    <row r="2672" spans="1:10">
      <c r="A2672" s="259"/>
      <c r="B2672" s="259"/>
      <c r="C2672" s="259"/>
      <c r="D2672" s="259"/>
      <c r="E2672" s="259"/>
      <c r="F2672" s="270"/>
      <c r="G2672" s="259"/>
      <c r="H2672" s="259"/>
      <c r="I2672" s="259"/>
      <c r="J2672" s="259"/>
    </row>
    <row r="2673" spans="1:10">
      <c r="A2673" s="259"/>
      <c r="B2673" s="259"/>
      <c r="C2673" s="259"/>
      <c r="D2673" s="259"/>
      <c r="E2673" s="259"/>
      <c r="F2673" s="270"/>
      <c r="G2673" s="259"/>
      <c r="H2673" s="259"/>
      <c r="I2673" s="259"/>
      <c r="J2673" s="259"/>
    </row>
    <row r="2674" spans="1:10">
      <c r="A2674" s="259"/>
      <c r="B2674" s="259"/>
      <c r="C2674" s="259"/>
      <c r="D2674" s="259"/>
      <c r="E2674" s="259"/>
      <c r="F2674" s="270"/>
      <c r="G2674" s="259"/>
      <c r="H2674" s="259"/>
      <c r="I2674" s="259"/>
      <c r="J2674" s="259"/>
    </row>
    <row r="2675" spans="1:10">
      <c r="A2675" s="259"/>
      <c r="B2675" s="259"/>
      <c r="C2675" s="259"/>
      <c r="D2675" s="259"/>
      <c r="E2675" s="259"/>
      <c r="F2675" s="270"/>
      <c r="G2675" s="259"/>
      <c r="H2675" s="259"/>
      <c r="I2675" s="259"/>
      <c r="J2675" s="259"/>
    </row>
    <row r="2676" spans="1:10">
      <c r="A2676" s="259"/>
      <c r="B2676" s="259"/>
      <c r="C2676" s="259"/>
      <c r="D2676" s="259"/>
      <c r="E2676" s="259"/>
      <c r="F2676" s="270"/>
      <c r="G2676" s="259"/>
      <c r="H2676" s="259"/>
      <c r="I2676" s="259"/>
      <c r="J2676" s="259"/>
    </row>
    <row r="2677" spans="1:10">
      <c r="A2677" s="259"/>
      <c r="B2677" s="259"/>
      <c r="C2677" s="259"/>
      <c r="D2677" s="259"/>
      <c r="E2677" s="259"/>
      <c r="F2677" s="270"/>
      <c r="G2677" s="259"/>
      <c r="H2677" s="259"/>
      <c r="I2677" s="259"/>
      <c r="J2677" s="259"/>
    </row>
    <row r="2678" spans="1:10">
      <c r="A2678" s="259"/>
      <c r="B2678" s="259"/>
      <c r="C2678" s="259"/>
      <c r="D2678" s="259"/>
      <c r="E2678" s="259"/>
      <c r="F2678" s="270"/>
      <c r="G2678" s="259"/>
      <c r="H2678" s="259"/>
      <c r="I2678" s="259"/>
      <c r="J2678" s="259"/>
    </row>
    <row r="2679" spans="1:10">
      <c r="A2679" s="259"/>
      <c r="B2679" s="259"/>
      <c r="C2679" s="259"/>
      <c r="D2679" s="259"/>
      <c r="E2679" s="259"/>
      <c r="F2679" s="270"/>
      <c r="G2679" s="259"/>
      <c r="H2679" s="259"/>
      <c r="I2679" s="259"/>
      <c r="J2679" s="259"/>
    </row>
    <row r="2680" spans="1:10">
      <c r="A2680" s="259"/>
      <c r="B2680" s="259"/>
      <c r="C2680" s="259"/>
      <c r="D2680" s="259"/>
      <c r="E2680" s="259"/>
      <c r="F2680" s="270"/>
      <c r="G2680" s="259"/>
      <c r="H2680" s="259"/>
      <c r="I2680" s="259"/>
      <c r="J2680" s="259"/>
    </row>
    <row r="2681" spans="1:10">
      <c r="A2681" s="259"/>
      <c r="B2681" s="259"/>
      <c r="C2681" s="259"/>
      <c r="D2681" s="259"/>
      <c r="E2681" s="259"/>
      <c r="F2681" s="270"/>
      <c r="G2681" s="259"/>
      <c r="H2681" s="259"/>
      <c r="I2681" s="259"/>
      <c r="J2681" s="259"/>
    </row>
    <row r="2682" spans="1:10">
      <c r="A2682" s="259"/>
      <c r="B2682" s="259"/>
      <c r="C2682" s="259"/>
      <c r="D2682" s="259"/>
      <c r="E2682" s="259"/>
      <c r="F2682" s="270"/>
      <c r="G2682" s="259"/>
      <c r="H2682" s="259"/>
      <c r="I2682" s="259"/>
      <c r="J2682" s="259"/>
    </row>
    <row r="2683" spans="1:10">
      <c r="A2683" s="259"/>
      <c r="B2683" s="259"/>
      <c r="C2683" s="259"/>
      <c r="D2683" s="259"/>
      <c r="E2683" s="259"/>
      <c r="F2683" s="270"/>
      <c r="G2683" s="259"/>
      <c r="H2683" s="259"/>
      <c r="I2683" s="259"/>
      <c r="J2683" s="259"/>
    </row>
    <row r="2684" spans="1:10">
      <c r="A2684" s="259"/>
      <c r="B2684" s="259"/>
      <c r="C2684" s="259"/>
      <c r="D2684" s="259"/>
      <c r="E2684" s="259"/>
      <c r="F2684" s="270"/>
      <c r="G2684" s="259"/>
      <c r="H2684" s="259"/>
      <c r="I2684" s="259"/>
      <c r="J2684" s="259"/>
    </row>
    <row r="2685" spans="1:10">
      <c r="A2685" s="259"/>
      <c r="B2685" s="259"/>
      <c r="C2685" s="259"/>
      <c r="D2685" s="259"/>
      <c r="E2685" s="259"/>
      <c r="F2685" s="270"/>
      <c r="G2685" s="259"/>
      <c r="H2685" s="259"/>
      <c r="I2685" s="259"/>
      <c r="J2685" s="259"/>
    </row>
    <row r="2686" spans="1:10">
      <c r="A2686" s="259"/>
      <c r="B2686" s="259"/>
      <c r="C2686" s="259"/>
      <c r="D2686" s="259"/>
      <c r="E2686" s="259"/>
      <c r="F2686" s="270"/>
      <c r="G2686" s="259"/>
      <c r="H2686" s="259"/>
      <c r="I2686" s="259"/>
      <c r="J2686" s="259"/>
    </row>
    <row r="2687" spans="1:10">
      <c r="A2687" s="259"/>
      <c r="B2687" s="259"/>
      <c r="C2687" s="259"/>
      <c r="D2687" s="259"/>
      <c r="E2687" s="259"/>
      <c r="F2687" s="270"/>
      <c r="G2687" s="259"/>
      <c r="H2687" s="259"/>
      <c r="I2687" s="259"/>
      <c r="J2687" s="259"/>
    </row>
    <row r="2688" spans="1:10">
      <c r="A2688" s="259"/>
      <c r="B2688" s="259"/>
      <c r="C2688" s="259"/>
      <c r="D2688" s="259"/>
      <c r="E2688" s="259"/>
      <c r="F2688" s="270"/>
      <c r="G2688" s="259"/>
      <c r="H2688" s="259"/>
      <c r="I2688" s="259"/>
      <c r="J2688" s="259"/>
    </row>
    <row r="2689" spans="1:10">
      <c r="A2689" s="259"/>
      <c r="B2689" s="259"/>
      <c r="C2689" s="259"/>
      <c r="D2689" s="259"/>
      <c r="E2689" s="259"/>
      <c r="F2689" s="270"/>
      <c r="G2689" s="259"/>
      <c r="H2689" s="259"/>
      <c r="I2689" s="259"/>
      <c r="J2689" s="259"/>
    </row>
    <row r="2690" spans="1:10">
      <c r="A2690" s="259"/>
      <c r="B2690" s="259"/>
      <c r="C2690" s="259"/>
      <c r="D2690" s="259"/>
      <c r="E2690" s="259"/>
      <c r="F2690" s="270"/>
      <c r="G2690" s="259"/>
      <c r="H2690" s="259"/>
      <c r="I2690" s="259"/>
      <c r="J2690" s="259"/>
    </row>
    <row r="2691" spans="1:10">
      <c r="A2691" s="259"/>
      <c r="B2691" s="259"/>
      <c r="C2691" s="259"/>
      <c r="D2691" s="259"/>
      <c r="E2691" s="259"/>
      <c r="F2691" s="270"/>
      <c r="G2691" s="259"/>
      <c r="H2691" s="259"/>
      <c r="I2691" s="259"/>
      <c r="J2691" s="259"/>
    </row>
    <row r="2692" spans="1:10">
      <c r="A2692" s="259"/>
      <c r="B2692" s="259"/>
      <c r="C2692" s="259"/>
      <c r="D2692" s="259"/>
      <c r="E2692" s="259"/>
      <c r="F2692" s="270"/>
      <c r="G2692" s="259"/>
      <c r="H2692" s="259"/>
      <c r="I2692" s="259"/>
      <c r="J2692" s="259"/>
    </row>
    <row r="2693" spans="1:10">
      <c r="A2693" s="259"/>
      <c r="B2693" s="259"/>
      <c r="C2693" s="259"/>
      <c r="D2693" s="259"/>
      <c r="E2693" s="259"/>
      <c r="F2693" s="270"/>
      <c r="G2693" s="259"/>
      <c r="H2693" s="259"/>
      <c r="I2693" s="259"/>
      <c r="J2693" s="259"/>
    </row>
    <row r="2694" spans="1:10">
      <c r="A2694" s="259"/>
      <c r="B2694" s="259"/>
      <c r="C2694" s="259"/>
      <c r="D2694" s="259"/>
      <c r="E2694" s="259"/>
      <c r="F2694" s="270"/>
      <c r="G2694" s="259"/>
      <c r="H2694" s="259"/>
      <c r="I2694" s="259"/>
      <c r="J2694" s="259"/>
    </row>
    <row r="2695" spans="1:10">
      <c r="A2695" s="259"/>
      <c r="B2695" s="259"/>
      <c r="C2695" s="259"/>
      <c r="D2695" s="259"/>
      <c r="E2695" s="259"/>
      <c r="F2695" s="270"/>
      <c r="G2695" s="259"/>
      <c r="H2695" s="259"/>
      <c r="I2695" s="259"/>
      <c r="J2695" s="259"/>
    </row>
    <row r="2696" spans="1:10">
      <c r="A2696" s="259"/>
      <c r="B2696" s="259"/>
      <c r="C2696" s="259"/>
      <c r="D2696" s="259"/>
      <c r="E2696" s="259"/>
      <c r="F2696" s="270"/>
      <c r="G2696" s="259"/>
      <c r="H2696" s="259"/>
      <c r="I2696" s="259"/>
      <c r="J2696" s="259"/>
    </row>
    <row r="2697" spans="1:10">
      <c r="A2697" s="259"/>
      <c r="B2697" s="259"/>
      <c r="C2697" s="259"/>
      <c r="D2697" s="259"/>
      <c r="E2697" s="259"/>
      <c r="F2697" s="270"/>
      <c r="G2697" s="259"/>
      <c r="H2697" s="259"/>
      <c r="I2697" s="259"/>
      <c r="J2697" s="259"/>
    </row>
    <row r="2698" spans="1:10">
      <c r="A2698" s="259"/>
      <c r="B2698" s="259"/>
      <c r="C2698" s="259"/>
      <c r="D2698" s="259"/>
      <c r="E2698" s="259"/>
      <c r="F2698" s="270"/>
      <c r="G2698" s="259"/>
      <c r="H2698" s="259"/>
      <c r="I2698" s="259"/>
      <c r="J2698" s="259"/>
    </row>
    <row r="2699" spans="1:10">
      <c r="A2699" s="259"/>
      <c r="B2699" s="259"/>
      <c r="C2699" s="259"/>
      <c r="D2699" s="259"/>
      <c r="E2699" s="259"/>
      <c r="F2699" s="270"/>
      <c r="G2699" s="259"/>
      <c r="H2699" s="259"/>
      <c r="I2699" s="259"/>
      <c r="J2699" s="259"/>
    </row>
    <row r="2700" spans="1:10">
      <c r="A2700" s="259"/>
      <c r="B2700" s="259"/>
      <c r="C2700" s="259"/>
      <c r="D2700" s="259"/>
      <c r="E2700" s="259"/>
      <c r="F2700" s="270"/>
      <c r="G2700" s="259"/>
      <c r="H2700" s="259"/>
      <c r="I2700" s="259"/>
      <c r="J2700" s="259"/>
    </row>
    <row r="2701" spans="1:10">
      <c r="A2701" s="259"/>
      <c r="B2701" s="259"/>
      <c r="C2701" s="259"/>
      <c r="D2701" s="259"/>
      <c r="E2701" s="259"/>
      <c r="F2701" s="270"/>
      <c r="G2701" s="259"/>
      <c r="H2701" s="259"/>
      <c r="I2701" s="259"/>
      <c r="J2701" s="259"/>
    </row>
    <row r="2702" spans="1:10">
      <c r="A2702" s="259"/>
      <c r="B2702" s="259"/>
      <c r="C2702" s="259"/>
      <c r="D2702" s="259"/>
      <c r="E2702" s="259"/>
      <c r="F2702" s="270"/>
      <c r="G2702" s="259"/>
      <c r="H2702" s="259"/>
      <c r="I2702" s="259"/>
      <c r="J2702" s="259"/>
    </row>
    <row r="2703" spans="1:10">
      <c r="A2703" s="259"/>
      <c r="B2703" s="259"/>
      <c r="C2703" s="259"/>
      <c r="D2703" s="259"/>
      <c r="E2703" s="259"/>
      <c r="F2703" s="270"/>
      <c r="G2703" s="259"/>
      <c r="H2703" s="259"/>
      <c r="I2703" s="259"/>
      <c r="J2703" s="259"/>
    </row>
    <row r="2704" spans="1:10">
      <c r="A2704" s="259"/>
      <c r="B2704" s="259"/>
      <c r="C2704" s="259"/>
      <c r="D2704" s="259"/>
      <c r="E2704" s="259"/>
      <c r="F2704" s="270"/>
      <c r="G2704" s="259"/>
      <c r="H2704" s="259"/>
      <c r="I2704" s="259"/>
      <c r="J2704" s="259"/>
    </row>
    <row r="2705" spans="1:10">
      <c r="A2705" s="259"/>
      <c r="B2705" s="259"/>
      <c r="C2705" s="259"/>
      <c r="D2705" s="259"/>
      <c r="E2705" s="259"/>
      <c r="F2705" s="270"/>
      <c r="G2705" s="259"/>
      <c r="H2705" s="259"/>
      <c r="I2705" s="259"/>
      <c r="J2705" s="259"/>
    </row>
    <row r="2706" spans="1:10">
      <c r="A2706" s="259"/>
      <c r="B2706" s="259"/>
      <c r="C2706" s="259"/>
      <c r="D2706" s="259"/>
      <c r="E2706" s="259"/>
      <c r="F2706" s="270"/>
      <c r="G2706" s="259"/>
      <c r="H2706" s="259"/>
      <c r="I2706" s="259"/>
      <c r="J2706" s="259"/>
    </row>
    <row r="2707" spans="1:10">
      <c r="A2707" s="259"/>
      <c r="B2707" s="259"/>
      <c r="C2707" s="259"/>
      <c r="D2707" s="259"/>
      <c r="E2707" s="259"/>
      <c r="F2707" s="270"/>
      <c r="G2707" s="259"/>
      <c r="H2707" s="259"/>
      <c r="I2707" s="259"/>
      <c r="J2707" s="259"/>
    </row>
    <row r="2708" spans="1:10">
      <c r="A2708" s="259"/>
      <c r="B2708" s="259"/>
      <c r="C2708" s="259"/>
      <c r="D2708" s="259"/>
      <c r="E2708" s="259"/>
      <c r="F2708" s="270"/>
      <c r="G2708" s="259"/>
      <c r="H2708" s="259"/>
      <c r="I2708" s="259"/>
      <c r="J2708" s="259"/>
    </row>
    <row r="2709" spans="1:10">
      <c r="A2709" s="259"/>
      <c r="B2709" s="259"/>
      <c r="C2709" s="259"/>
      <c r="D2709" s="259"/>
      <c r="E2709" s="259"/>
      <c r="F2709" s="270"/>
      <c r="G2709" s="259"/>
      <c r="H2709" s="259"/>
      <c r="I2709" s="259"/>
      <c r="J2709" s="259"/>
    </row>
    <row r="2710" spans="1:10">
      <c r="A2710" s="259"/>
      <c r="B2710" s="259"/>
      <c r="C2710" s="259"/>
      <c r="D2710" s="259"/>
      <c r="E2710" s="259"/>
      <c r="F2710" s="270"/>
      <c r="G2710" s="259"/>
      <c r="H2710" s="259"/>
      <c r="I2710" s="259"/>
      <c r="J2710" s="259"/>
    </row>
    <row r="2711" spans="1:10">
      <c r="A2711" s="259"/>
      <c r="B2711" s="259"/>
      <c r="C2711" s="259"/>
      <c r="D2711" s="259"/>
      <c r="E2711" s="259"/>
      <c r="F2711" s="270"/>
      <c r="G2711" s="259"/>
      <c r="H2711" s="259"/>
      <c r="I2711" s="259"/>
      <c r="J2711" s="259"/>
    </row>
    <row r="2712" spans="1:10">
      <c r="A2712" s="259"/>
      <c r="B2712" s="259"/>
      <c r="C2712" s="259"/>
      <c r="D2712" s="259"/>
      <c r="E2712" s="259"/>
      <c r="F2712" s="270"/>
      <c r="G2712" s="259"/>
      <c r="H2712" s="259"/>
      <c r="I2712" s="259"/>
      <c r="J2712" s="259"/>
    </row>
    <row r="2713" spans="1:10">
      <c r="A2713" s="259"/>
      <c r="B2713" s="259"/>
      <c r="C2713" s="259"/>
      <c r="D2713" s="259"/>
      <c r="E2713" s="259"/>
      <c r="F2713" s="270"/>
      <c r="G2713" s="259"/>
      <c r="H2713" s="259"/>
      <c r="I2713" s="259"/>
      <c r="J2713" s="259"/>
    </row>
    <row r="2714" spans="1:10">
      <c r="A2714" s="259"/>
      <c r="B2714" s="259"/>
      <c r="C2714" s="259"/>
      <c r="D2714" s="259"/>
      <c r="E2714" s="259"/>
      <c r="F2714" s="270"/>
      <c r="G2714" s="259"/>
      <c r="H2714" s="259"/>
      <c r="I2714" s="259"/>
      <c r="J2714" s="259"/>
    </row>
    <row r="2715" spans="1:10">
      <c r="A2715" s="259"/>
      <c r="B2715" s="259"/>
      <c r="C2715" s="259"/>
      <c r="D2715" s="259"/>
      <c r="E2715" s="259"/>
      <c r="F2715" s="270"/>
      <c r="G2715" s="259"/>
      <c r="H2715" s="259"/>
      <c r="I2715" s="259"/>
      <c r="J2715" s="259"/>
    </row>
    <row r="2716" spans="1:10">
      <c r="A2716" s="259"/>
      <c r="B2716" s="259"/>
      <c r="C2716" s="259"/>
      <c r="D2716" s="259"/>
      <c r="E2716" s="259"/>
      <c r="F2716" s="270"/>
      <c r="G2716" s="259"/>
      <c r="H2716" s="259"/>
      <c r="I2716" s="259"/>
      <c r="J2716" s="259"/>
    </row>
    <row r="2717" spans="1:10">
      <c r="A2717" s="259"/>
      <c r="B2717" s="259"/>
      <c r="C2717" s="259"/>
      <c r="D2717" s="259"/>
      <c r="E2717" s="259"/>
      <c r="F2717" s="270"/>
      <c r="G2717" s="259"/>
      <c r="H2717" s="259"/>
      <c r="I2717" s="259"/>
      <c r="J2717" s="259"/>
    </row>
    <row r="2718" spans="1:10">
      <c r="A2718" s="259"/>
      <c r="B2718" s="259"/>
      <c r="C2718" s="259"/>
      <c r="D2718" s="259"/>
      <c r="E2718" s="259"/>
      <c r="F2718" s="270"/>
      <c r="G2718" s="259"/>
      <c r="H2718" s="259"/>
      <c r="I2718" s="259"/>
      <c r="J2718" s="259"/>
    </row>
    <row r="2719" spans="1:10">
      <c r="A2719" s="259"/>
      <c r="B2719" s="259"/>
      <c r="C2719" s="259"/>
      <c r="D2719" s="259"/>
      <c r="E2719" s="259"/>
      <c r="F2719" s="270"/>
      <c r="G2719" s="259"/>
      <c r="H2719" s="259"/>
      <c r="I2719" s="259"/>
      <c r="J2719" s="259"/>
    </row>
    <row r="2720" spans="1:10">
      <c r="A2720" s="259"/>
      <c r="B2720" s="259"/>
      <c r="C2720" s="259"/>
      <c r="D2720" s="259"/>
      <c r="E2720" s="259"/>
      <c r="F2720" s="270"/>
      <c r="G2720" s="259"/>
      <c r="H2720" s="259"/>
      <c r="I2720" s="259"/>
      <c r="J2720" s="259"/>
    </row>
    <row r="2721" spans="1:10">
      <c r="A2721" s="259"/>
      <c r="B2721" s="259"/>
      <c r="C2721" s="259"/>
      <c r="D2721" s="259"/>
      <c r="E2721" s="259"/>
      <c r="F2721" s="270"/>
      <c r="G2721" s="259"/>
      <c r="H2721" s="259"/>
      <c r="I2721" s="259"/>
      <c r="J2721" s="259"/>
    </row>
    <row r="2722" spans="1:10">
      <c r="A2722" s="259"/>
      <c r="B2722" s="259"/>
      <c r="C2722" s="259"/>
      <c r="D2722" s="259"/>
      <c r="E2722" s="259"/>
      <c r="F2722" s="270"/>
      <c r="G2722" s="259"/>
      <c r="H2722" s="259"/>
      <c r="I2722" s="259"/>
      <c r="J2722" s="259"/>
    </row>
    <row r="2723" spans="1:10">
      <c r="A2723" s="259"/>
      <c r="B2723" s="259"/>
      <c r="C2723" s="259"/>
      <c r="D2723" s="259"/>
      <c r="E2723" s="259"/>
      <c r="F2723" s="270"/>
      <c r="G2723" s="259"/>
      <c r="H2723" s="259"/>
      <c r="I2723" s="259"/>
      <c r="J2723" s="259"/>
    </row>
    <row r="2724" spans="1:10">
      <c r="A2724" s="259"/>
      <c r="B2724" s="259"/>
      <c r="C2724" s="259"/>
      <c r="D2724" s="259"/>
      <c r="E2724" s="259"/>
      <c r="F2724" s="270"/>
      <c r="G2724" s="259"/>
      <c r="H2724" s="259"/>
      <c r="I2724" s="259"/>
      <c r="J2724" s="259"/>
    </row>
    <row r="2725" spans="1:10">
      <c r="A2725" s="259"/>
      <c r="B2725" s="259"/>
      <c r="C2725" s="259"/>
      <c r="D2725" s="259"/>
      <c r="E2725" s="259"/>
      <c r="F2725" s="270"/>
      <c r="G2725" s="259"/>
      <c r="H2725" s="259"/>
      <c r="I2725" s="259"/>
      <c r="J2725" s="259"/>
    </row>
    <row r="2726" spans="1:10">
      <c r="A2726" s="259"/>
      <c r="B2726" s="259"/>
      <c r="C2726" s="259"/>
      <c r="D2726" s="259"/>
      <c r="E2726" s="259"/>
      <c r="F2726" s="270"/>
      <c r="G2726" s="259"/>
      <c r="H2726" s="259"/>
      <c r="I2726" s="259"/>
      <c r="J2726" s="259"/>
    </row>
    <row r="2727" spans="1:10">
      <c r="A2727" s="259"/>
      <c r="B2727" s="259"/>
      <c r="C2727" s="259"/>
      <c r="D2727" s="259"/>
      <c r="E2727" s="259"/>
      <c r="F2727" s="270"/>
      <c r="G2727" s="259"/>
      <c r="H2727" s="259"/>
      <c r="I2727" s="259"/>
      <c r="J2727" s="259"/>
    </row>
    <row r="2728" spans="1:10">
      <c r="A2728" s="259"/>
      <c r="B2728" s="259"/>
      <c r="C2728" s="259"/>
      <c r="D2728" s="259"/>
      <c r="E2728" s="259"/>
      <c r="F2728" s="270"/>
      <c r="G2728" s="259"/>
      <c r="H2728" s="259"/>
      <c r="I2728" s="259"/>
      <c r="J2728" s="259"/>
    </row>
    <row r="2729" spans="1:10">
      <c r="A2729" s="259"/>
      <c r="B2729" s="259"/>
      <c r="C2729" s="259"/>
      <c r="D2729" s="259"/>
      <c r="E2729" s="259"/>
      <c r="F2729" s="270"/>
      <c r="G2729" s="259"/>
      <c r="H2729" s="259"/>
      <c r="I2729" s="259"/>
      <c r="J2729" s="259"/>
    </row>
    <row r="2730" spans="1:10">
      <c r="A2730" s="259"/>
      <c r="B2730" s="259"/>
      <c r="C2730" s="259"/>
      <c r="D2730" s="259"/>
      <c r="E2730" s="259"/>
      <c r="F2730" s="270"/>
      <c r="G2730" s="259"/>
      <c r="H2730" s="259"/>
      <c r="I2730" s="259"/>
      <c r="J2730" s="259"/>
    </row>
    <row r="2731" spans="1:10">
      <c r="A2731" s="259"/>
      <c r="B2731" s="259"/>
      <c r="C2731" s="259"/>
      <c r="D2731" s="259"/>
      <c r="E2731" s="259"/>
      <c r="F2731" s="270"/>
      <c r="G2731" s="259"/>
      <c r="H2731" s="259"/>
      <c r="I2731" s="259"/>
      <c r="J2731" s="259"/>
    </row>
    <row r="2732" spans="1:10">
      <c r="A2732" s="259"/>
      <c r="B2732" s="259"/>
      <c r="C2732" s="259"/>
      <c r="D2732" s="259"/>
      <c r="E2732" s="259"/>
      <c r="F2732" s="270"/>
      <c r="G2732" s="259"/>
      <c r="H2732" s="259"/>
      <c r="I2732" s="259"/>
      <c r="J2732" s="259"/>
    </row>
    <row r="2733" spans="1:10">
      <c r="A2733" s="259"/>
      <c r="B2733" s="259"/>
      <c r="C2733" s="259"/>
      <c r="D2733" s="259"/>
      <c r="E2733" s="259"/>
      <c r="F2733" s="270"/>
      <c r="G2733" s="259"/>
      <c r="H2733" s="259"/>
      <c r="I2733" s="259"/>
      <c r="J2733" s="259"/>
    </row>
    <row r="2734" spans="1:10">
      <c r="A2734" s="259"/>
      <c r="B2734" s="259"/>
      <c r="C2734" s="259"/>
      <c r="D2734" s="259"/>
      <c r="E2734" s="259"/>
      <c r="F2734" s="270"/>
      <c r="G2734" s="259"/>
      <c r="H2734" s="259"/>
      <c r="I2734" s="259"/>
      <c r="J2734" s="259"/>
    </row>
    <row r="2735" spans="1:10">
      <c r="A2735" s="259"/>
      <c r="B2735" s="259"/>
      <c r="C2735" s="259"/>
      <c r="D2735" s="259"/>
      <c r="E2735" s="259"/>
      <c r="F2735" s="270"/>
      <c r="G2735" s="259"/>
      <c r="H2735" s="259"/>
      <c r="I2735" s="259"/>
      <c r="J2735" s="259"/>
    </row>
    <row r="2736" spans="1:10">
      <c r="A2736" s="259"/>
      <c r="B2736" s="259"/>
      <c r="C2736" s="259"/>
      <c r="D2736" s="259"/>
      <c r="E2736" s="259"/>
      <c r="F2736" s="270"/>
      <c r="G2736" s="259"/>
      <c r="H2736" s="259"/>
      <c r="I2736" s="259"/>
      <c r="J2736" s="259"/>
    </row>
    <row r="2737" spans="1:10">
      <c r="A2737" s="259"/>
      <c r="B2737" s="259"/>
      <c r="C2737" s="259"/>
      <c r="D2737" s="259"/>
      <c r="E2737" s="259"/>
      <c r="F2737" s="270"/>
      <c r="G2737" s="259"/>
      <c r="H2737" s="259"/>
      <c r="I2737" s="259"/>
      <c r="J2737" s="259"/>
    </row>
    <row r="2738" spans="1:10">
      <c r="A2738" s="259"/>
      <c r="B2738" s="259"/>
      <c r="C2738" s="259"/>
      <c r="D2738" s="259"/>
      <c r="E2738" s="259"/>
      <c r="F2738" s="270"/>
      <c r="G2738" s="259"/>
      <c r="H2738" s="259"/>
      <c r="I2738" s="259"/>
      <c r="J2738" s="259"/>
    </row>
    <row r="2739" spans="1:10">
      <c r="A2739" s="259"/>
      <c r="B2739" s="259"/>
      <c r="C2739" s="259"/>
      <c r="D2739" s="259"/>
      <c r="E2739" s="259"/>
      <c r="F2739" s="270"/>
      <c r="G2739" s="259"/>
      <c r="H2739" s="259"/>
      <c r="I2739" s="259"/>
      <c r="J2739" s="259"/>
    </row>
    <row r="2740" spans="1:10">
      <c r="A2740" s="259"/>
      <c r="B2740" s="259"/>
      <c r="C2740" s="259"/>
      <c r="D2740" s="259"/>
      <c r="E2740" s="259"/>
      <c r="F2740" s="270"/>
      <c r="G2740" s="259"/>
      <c r="H2740" s="259"/>
      <c r="I2740" s="259"/>
      <c r="J2740" s="259"/>
    </row>
    <row r="2741" spans="1:10">
      <c r="A2741" s="259"/>
      <c r="B2741" s="259"/>
      <c r="C2741" s="259"/>
      <c r="D2741" s="259"/>
      <c r="E2741" s="259"/>
      <c r="F2741" s="270"/>
      <c r="G2741" s="259"/>
      <c r="H2741" s="259"/>
      <c r="I2741" s="259"/>
      <c r="J2741" s="259"/>
    </row>
    <row r="2742" spans="1:10">
      <c r="A2742" s="259"/>
      <c r="B2742" s="259"/>
      <c r="C2742" s="259"/>
      <c r="D2742" s="259"/>
      <c r="E2742" s="259"/>
      <c r="F2742" s="270"/>
      <c r="G2742" s="259"/>
      <c r="H2742" s="259"/>
      <c r="I2742" s="259"/>
      <c r="J2742" s="259"/>
    </row>
    <row r="2743" spans="1:10">
      <c r="A2743" s="259"/>
      <c r="B2743" s="259"/>
      <c r="C2743" s="259"/>
      <c r="D2743" s="259"/>
      <c r="E2743" s="259"/>
      <c r="F2743" s="270"/>
      <c r="G2743" s="259"/>
      <c r="H2743" s="259"/>
      <c r="I2743" s="259"/>
      <c r="J2743" s="259"/>
    </row>
    <row r="2744" spans="1:10">
      <c r="A2744" s="259"/>
      <c r="B2744" s="259"/>
      <c r="C2744" s="259"/>
      <c r="D2744" s="259"/>
      <c r="E2744" s="259"/>
      <c r="F2744" s="270"/>
      <c r="G2744" s="259"/>
      <c r="H2744" s="259"/>
      <c r="I2744" s="259"/>
      <c r="J2744" s="259"/>
    </row>
    <row r="2745" spans="1:10">
      <c r="A2745" s="259"/>
      <c r="B2745" s="259"/>
      <c r="C2745" s="259"/>
      <c r="D2745" s="259"/>
      <c r="E2745" s="259"/>
      <c r="F2745" s="270"/>
      <c r="G2745" s="259"/>
      <c r="H2745" s="259"/>
      <c r="I2745" s="259"/>
      <c r="J2745" s="259"/>
    </row>
    <row r="2746" spans="1:10">
      <c r="A2746" s="259"/>
      <c r="B2746" s="259"/>
      <c r="C2746" s="259"/>
      <c r="D2746" s="259"/>
      <c r="E2746" s="259"/>
      <c r="F2746" s="270"/>
      <c r="G2746" s="259"/>
      <c r="H2746" s="259"/>
      <c r="I2746" s="259"/>
      <c r="J2746" s="259"/>
    </row>
    <row r="2747" spans="1:10">
      <c r="A2747" s="259"/>
      <c r="B2747" s="259"/>
      <c r="C2747" s="259"/>
      <c r="D2747" s="259"/>
      <c r="E2747" s="259"/>
      <c r="F2747" s="270"/>
      <c r="G2747" s="259"/>
      <c r="H2747" s="259"/>
      <c r="I2747" s="259"/>
      <c r="J2747" s="259"/>
    </row>
    <row r="2748" spans="1:10">
      <c r="A2748" s="259"/>
      <c r="B2748" s="259"/>
      <c r="C2748" s="259"/>
      <c r="D2748" s="259"/>
      <c r="E2748" s="259"/>
      <c r="F2748" s="270"/>
      <c r="G2748" s="259"/>
      <c r="H2748" s="259"/>
      <c r="I2748" s="259"/>
      <c r="J2748" s="259"/>
    </row>
    <row r="2749" spans="1:10">
      <c r="A2749" s="259"/>
      <c r="B2749" s="259"/>
      <c r="C2749" s="259"/>
      <c r="D2749" s="259"/>
      <c r="E2749" s="259"/>
      <c r="F2749" s="270"/>
      <c r="G2749" s="259"/>
      <c r="H2749" s="259"/>
      <c r="I2749" s="259"/>
      <c r="J2749" s="259"/>
    </row>
    <row r="2750" spans="1:10">
      <c r="A2750" s="259"/>
      <c r="B2750" s="259"/>
      <c r="C2750" s="259"/>
      <c r="D2750" s="259"/>
      <c r="E2750" s="259"/>
      <c r="F2750" s="270"/>
      <c r="G2750" s="259"/>
      <c r="H2750" s="259"/>
      <c r="I2750" s="259"/>
      <c r="J2750" s="259"/>
    </row>
    <row r="2751" spans="1:10">
      <c r="A2751" s="259"/>
      <c r="B2751" s="259"/>
      <c r="C2751" s="259"/>
      <c r="D2751" s="259"/>
      <c r="E2751" s="259"/>
      <c r="F2751" s="270"/>
      <c r="G2751" s="259"/>
      <c r="H2751" s="259"/>
      <c r="I2751" s="259"/>
      <c r="J2751" s="259"/>
    </row>
    <row r="2752" spans="1:10">
      <c r="A2752" s="259"/>
      <c r="B2752" s="259"/>
      <c r="C2752" s="259"/>
      <c r="D2752" s="259"/>
      <c r="E2752" s="259"/>
      <c r="F2752" s="270"/>
      <c r="G2752" s="259"/>
      <c r="H2752" s="259"/>
      <c r="I2752" s="259"/>
      <c r="J2752" s="259"/>
    </row>
    <row r="2753" spans="1:10">
      <c r="A2753" s="259"/>
      <c r="B2753" s="259"/>
      <c r="C2753" s="259"/>
      <c r="D2753" s="259"/>
      <c r="E2753" s="259"/>
      <c r="F2753" s="270"/>
      <c r="G2753" s="259"/>
      <c r="H2753" s="259"/>
      <c r="I2753" s="259"/>
      <c r="J2753" s="259"/>
    </row>
    <row r="2754" spans="1:10">
      <c r="A2754" s="259"/>
      <c r="B2754" s="259"/>
      <c r="C2754" s="259"/>
      <c r="D2754" s="259"/>
      <c r="E2754" s="259"/>
      <c r="F2754" s="270"/>
      <c r="G2754" s="259"/>
      <c r="H2754" s="259"/>
      <c r="I2754" s="259"/>
      <c r="J2754" s="259"/>
    </row>
    <row r="2755" spans="1:10">
      <c r="A2755" s="259"/>
      <c r="B2755" s="259"/>
      <c r="C2755" s="259"/>
      <c r="D2755" s="259"/>
      <c r="E2755" s="259"/>
      <c r="F2755" s="270"/>
      <c r="G2755" s="259"/>
      <c r="H2755" s="259"/>
      <c r="I2755" s="259"/>
      <c r="J2755" s="259"/>
    </row>
    <row r="2756" spans="1:10">
      <c r="A2756" s="259"/>
      <c r="B2756" s="259"/>
      <c r="C2756" s="259"/>
      <c r="D2756" s="259"/>
      <c r="E2756" s="259"/>
      <c r="F2756" s="270"/>
      <c r="G2756" s="259"/>
      <c r="H2756" s="259"/>
      <c r="I2756" s="259"/>
      <c r="J2756" s="259"/>
    </row>
    <row r="2757" spans="1:10">
      <c r="A2757" s="259"/>
      <c r="B2757" s="259"/>
      <c r="C2757" s="259"/>
      <c r="D2757" s="259"/>
      <c r="E2757" s="259"/>
      <c r="F2757" s="270"/>
      <c r="G2757" s="259"/>
      <c r="H2757" s="259"/>
      <c r="I2757" s="259"/>
      <c r="J2757" s="259"/>
    </row>
    <row r="2758" spans="1:10">
      <c r="A2758" s="259"/>
      <c r="B2758" s="259"/>
      <c r="C2758" s="259"/>
      <c r="D2758" s="259"/>
      <c r="E2758" s="259"/>
      <c r="F2758" s="270"/>
      <c r="G2758" s="259"/>
      <c r="H2758" s="259"/>
      <c r="I2758" s="259"/>
      <c r="J2758" s="259"/>
    </row>
    <row r="2759" spans="1:10">
      <c r="A2759" s="259"/>
      <c r="B2759" s="259"/>
      <c r="C2759" s="259"/>
      <c r="D2759" s="259"/>
      <c r="E2759" s="259"/>
      <c r="F2759" s="270"/>
      <c r="G2759" s="259"/>
      <c r="H2759" s="259"/>
      <c r="I2759" s="259"/>
      <c r="J2759" s="259"/>
    </row>
    <row r="2760" spans="1:10">
      <c r="A2760" s="259"/>
      <c r="B2760" s="259"/>
      <c r="C2760" s="259"/>
      <c r="D2760" s="259"/>
      <c r="E2760" s="259"/>
      <c r="F2760" s="270"/>
      <c r="G2760" s="259"/>
      <c r="H2760" s="259"/>
      <c r="I2760" s="259"/>
      <c r="J2760" s="259"/>
    </row>
    <row r="2761" spans="1:10">
      <c r="A2761" s="259"/>
      <c r="B2761" s="259"/>
      <c r="C2761" s="259"/>
      <c r="D2761" s="259"/>
      <c r="E2761" s="259"/>
      <c r="F2761" s="270"/>
      <c r="G2761" s="259"/>
      <c r="H2761" s="259"/>
      <c r="I2761" s="259"/>
      <c r="J2761" s="259"/>
    </row>
    <row r="2762" spans="1:10">
      <c r="A2762" s="259"/>
      <c r="B2762" s="259"/>
      <c r="C2762" s="259"/>
      <c r="D2762" s="259"/>
      <c r="E2762" s="259"/>
      <c r="F2762" s="270"/>
      <c r="G2762" s="259"/>
      <c r="H2762" s="259"/>
      <c r="I2762" s="259"/>
      <c r="J2762" s="259"/>
    </row>
    <row r="2763" spans="1:10">
      <c r="A2763" s="259"/>
      <c r="B2763" s="259"/>
      <c r="C2763" s="259"/>
      <c r="D2763" s="259"/>
      <c r="E2763" s="259"/>
      <c r="F2763" s="270"/>
      <c r="G2763" s="259"/>
      <c r="H2763" s="259"/>
      <c r="I2763" s="259"/>
      <c r="J2763" s="259"/>
    </row>
    <row r="2764" spans="1:10">
      <c r="A2764" s="259"/>
      <c r="B2764" s="259"/>
      <c r="C2764" s="259"/>
      <c r="D2764" s="259"/>
      <c r="E2764" s="259"/>
      <c r="F2764" s="270"/>
      <c r="G2764" s="259"/>
      <c r="H2764" s="259"/>
      <c r="I2764" s="259"/>
      <c r="J2764" s="259"/>
    </row>
    <row r="2765" spans="1:10">
      <c r="A2765" s="259"/>
      <c r="B2765" s="259"/>
      <c r="C2765" s="259"/>
      <c r="D2765" s="259"/>
      <c r="E2765" s="259"/>
      <c r="F2765" s="270"/>
      <c r="G2765" s="259"/>
      <c r="H2765" s="259"/>
      <c r="I2765" s="259"/>
      <c r="J2765" s="259"/>
    </row>
    <row r="2766" spans="1:10">
      <c r="A2766" s="259"/>
      <c r="B2766" s="259"/>
      <c r="C2766" s="259"/>
      <c r="D2766" s="259"/>
      <c r="E2766" s="259"/>
      <c r="F2766" s="270"/>
      <c r="G2766" s="259"/>
      <c r="H2766" s="259"/>
      <c r="I2766" s="259"/>
      <c r="J2766" s="259"/>
    </row>
    <row r="2767" spans="1:10">
      <c r="A2767" s="259"/>
      <c r="B2767" s="259"/>
      <c r="C2767" s="259"/>
      <c r="D2767" s="259"/>
      <c r="E2767" s="259"/>
      <c r="F2767" s="270"/>
      <c r="G2767" s="259"/>
      <c r="H2767" s="259"/>
      <c r="I2767" s="259"/>
      <c r="J2767" s="259"/>
    </row>
    <row r="2768" spans="1:10">
      <c r="A2768" s="259"/>
      <c r="B2768" s="259"/>
      <c r="C2768" s="259"/>
      <c r="D2768" s="259"/>
      <c r="E2768" s="259"/>
      <c r="F2768" s="270"/>
      <c r="G2768" s="259"/>
      <c r="H2768" s="259"/>
      <c r="I2768" s="259"/>
      <c r="J2768" s="259"/>
    </row>
    <row r="2769" spans="1:10">
      <c r="A2769" s="259"/>
      <c r="B2769" s="259"/>
      <c r="C2769" s="259"/>
      <c r="D2769" s="259"/>
      <c r="E2769" s="259"/>
      <c r="F2769" s="270"/>
      <c r="G2769" s="259"/>
      <c r="H2769" s="259"/>
      <c r="I2769" s="259"/>
      <c r="J2769" s="259"/>
    </row>
    <row r="2770" spans="1:10">
      <c r="A2770" s="259"/>
      <c r="B2770" s="259"/>
      <c r="C2770" s="259"/>
      <c r="D2770" s="259"/>
      <c r="E2770" s="259"/>
      <c r="F2770" s="270"/>
      <c r="G2770" s="259"/>
      <c r="H2770" s="259"/>
      <c r="I2770" s="259"/>
      <c r="J2770" s="259"/>
    </row>
    <row r="2771" spans="1:10">
      <c r="A2771" s="259"/>
      <c r="B2771" s="259"/>
      <c r="C2771" s="259"/>
      <c r="D2771" s="259"/>
      <c r="E2771" s="259"/>
      <c r="F2771" s="270"/>
      <c r="G2771" s="259"/>
      <c r="H2771" s="259"/>
      <c r="I2771" s="259"/>
      <c r="J2771" s="259"/>
    </row>
    <row r="2772" spans="1:10">
      <c r="A2772" s="259"/>
      <c r="B2772" s="259"/>
      <c r="C2772" s="259"/>
      <c r="D2772" s="259"/>
      <c r="E2772" s="259"/>
      <c r="F2772" s="270"/>
      <c r="G2772" s="259"/>
      <c r="H2772" s="259"/>
      <c r="I2772" s="259"/>
      <c r="J2772" s="259"/>
    </row>
    <row r="2773" spans="1:10">
      <c r="A2773" s="259"/>
      <c r="B2773" s="259"/>
      <c r="C2773" s="259"/>
      <c r="D2773" s="259"/>
      <c r="E2773" s="259"/>
      <c r="F2773" s="270"/>
      <c r="G2773" s="259"/>
      <c r="H2773" s="259"/>
      <c r="I2773" s="259"/>
      <c r="J2773" s="259"/>
    </row>
    <row r="2774" spans="1:10">
      <c r="A2774" s="259"/>
      <c r="B2774" s="259"/>
      <c r="C2774" s="259"/>
      <c r="D2774" s="259"/>
      <c r="E2774" s="259"/>
      <c r="F2774" s="270"/>
      <c r="G2774" s="259"/>
      <c r="H2774" s="259"/>
      <c r="I2774" s="259"/>
      <c r="J2774" s="259"/>
    </row>
    <row r="2775" spans="1:10">
      <c r="A2775" s="259"/>
      <c r="B2775" s="259"/>
      <c r="C2775" s="259"/>
      <c r="D2775" s="259"/>
      <c r="E2775" s="259"/>
      <c r="F2775" s="270"/>
      <c r="G2775" s="259"/>
      <c r="H2775" s="259"/>
      <c r="I2775" s="259"/>
      <c r="J2775" s="259"/>
    </row>
    <row r="2776" spans="1:10">
      <c r="A2776" s="259"/>
      <c r="B2776" s="259"/>
      <c r="C2776" s="259"/>
      <c r="D2776" s="259"/>
      <c r="E2776" s="259"/>
      <c r="F2776" s="270"/>
      <c r="G2776" s="259"/>
      <c r="H2776" s="259"/>
      <c r="I2776" s="259"/>
      <c r="J2776" s="259"/>
    </row>
    <row r="2777" spans="1:10">
      <c r="A2777" s="259"/>
      <c r="B2777" s="259"/>
      <c r="C2777" s="259"/>
      <c r="D2777" s="259"/>
      <c r="E2777" s="259"/>
      <c r="F2777" s="270"/>
      <c r="G2777" s="259"/>
      <c r="H2777" s="259"/>
      <c r="I2777" s="259"/>
      <c r="J2777" s="259"/>
    </row>
    <row r="2778" spans="1:10">
      <c r="A2778" s="259"/>
      <c r="B2778" s="259"/>
      <c r="C2778" s="259"/>
      <c r="D2778" s="259"/>
      <c r="E2778" s="259"/>
      <c r="F2778" s="270"/>
      <c r="G2778" s="259"/>
      <c r="H2778" s="259"/>
      <c r="I2778" s="259"/>
      <c r="J2778" s="259"/>
    </row>
    <row r="2779" spans="1:10">
      <c r="A2779" s="259"/>
      <c r="B2779" s="259"/>
      <c r="C2779" s="259"/>
      <c r="D2779" s="259"/>
      <c r="E2779" s="259"/>
      <c r="F2779" s="270"/>
      <c r="G2779" s="259"/>
      <c r="H2779" s="259"/>
      <c r="I2779" s="259"/>
      <c r="J2779" s="259"/>
    </row>
    <row r="2780" spans="1:10">
      <c r="A2780" s="259"/>
      <c r="B2780" s="259"/>
      <c r="C2780" s="259"/>
      <c r="D2780" s="259"/>
      <c r="E2780" s="259"/>
      <c r="F2780" s="270"/>
      <c r="G2780" s="259"/>
      <c r="H2780" s="259"/>
      <c r="I2780" s="259"/>
      <c r="J2780" s="259"/>
    </row>
    <row r="2781" spans="1:10">
      <c r="A2781" s="259"/>
      <c r="B2781" s="259"/>
      <c r="C2781" s="259"/>
      <c r="D2781" s="259"/>
      <c r="E2781" s="259"/>
      <c r="F2781" s="270"/>
      <c r="G2781" s="259"/>
      <c r="H2781" s="259"/>
      <c r="I2781" s="259"/>
      <c r="J2781" s="259"/>
    </row>
    <row r="2782" spans="1:10">
      <c r="A2782" s="259"/>
      <c r="B2782" s="259"/>
      <c r="C2782" s="259"/>
      <c r="D2782" s="259"/>
      <c r="E2782" s="259"/>
      <c r="F2782" s="270"/>
      <c r="G2782" s="259"/>
      <c r="H2782" s="259"/>
      <c r="I2782" s="259"/>
      <c r="J2782" s="259"/>
    </row>
    <row r="2783" spans="1:10">
      <c r="A2783" s="259"/>
      <c r="B2783" s="259"/>
      <c r="C2783" s="259"/>
      <c r="D2783" s="259"/>
      <c r="E2783" s="259"/>
      <c r="F2783" s="270"/>
      <c r="G2783" s="259"/>
      <c r="H2783" s="259"/>
      <c r="I2783" s="259"/>
      <c r="J2783" s="259"/>
    </row>
    <row r="2784" spans="1:10">
      <c r="A2784" s="259"/>
      <c r="B2784" s="259"/>
      <c r="C2784" s="259"/>
      <c r="D2784" s="259"/>
      <c r="E2784" s="259"/>
      <c r="F2784" s="270"/>
      <c r="G2784" s="259"/>
      <c r="H2784" s="259"/>
      <c r="I2784" s="259"/>
      <c r="J2784" s="259"/>
    </row>
    <row r="2785" spans="1:10">
      <c r="A2785" s="259"/>
      <c r="B2785" s="259"/>
      <c r="C2785" s="259"/>
      <c r="D2785" s="259"/>
      <c r="E2785" s="259"/>
      <c r="F2785" s="270"/>
      <c r="G2785" s="259"/>
      <c r="H2785" s="259"/>
      <c r="I2785" s="259"/>
      <c r="J2785" s="259"/>
    </row>
    <row r="2786" spans="1:10">
      <c r="A2786" s="259"/>
      <c r="B2786" s="259"/>
      <c r="C2786" s="259"/>
      <c r="D2786" s="259"/>
      <c r="E2786" s="259"/>
      <c r="F2786" s="270"/>
      <c r="G2786" s="259"/>
      <c r="H2786" s="259"/>
      <c r="I2786" s="259"/>
      <c r="J2786" s="259"/>
    </row>
    <row r="2787" spans="1:10">
      <c r="A2787" s="259"/>
      <c r="B2787" s="259"/>
      <c r="C2787" s="259"/>
      <c r="D2787" s="259"/>
      <c r="E2787" s="259"/>
      <c r="F2787" s="270"/>
      <c r="G2787" s="259"/>
      <c r="H2787" s="259"/>
      <c r="I2787" s="259"/>
      <c r="J2787" s="259"/>
    </row>
    <row r="2788" spans="1:10">
      <c r="A2788" s="259"/>
      <c r="B2788" s="259"/>
      <c r="C2788" s="259"/>
      <c r="D2788" s="259"/>
      <c r="E2788" s="259"/>
      <c r="F2788" s="270"/>
      <c r="G2788" s="259"/>
      <c r="H2788" s="259"/>
      <c r="I2788" s="259"/>
      <c r="J2788" s="259"/>
    </row>
    <row r="2789" spans="1:10">
      <c r="A2789" s="259"/>
      <c r="B2789" s="259"/>
      <c r="C2789" s="259"/>
      <c r="D2789" s="259"/>
      <c r="E2789" s="259"/>
      <c r="F2789" s="270"/>
      <c r="G2789" s="259"/>
      <c r="H2789" s="259"/>
      <c r="I2789" s="259"/>
      <c r="J2789" s="259"/>
    </row>
    <row r="2790" spans="1:10">
      <c r="A2790" s="259"/>
      <c r="B2790" s="259"/>
      <c r="C2790" s="259"/>
      <c r="D2790" s="259"/>
      <c r="E2790" s="259"/>
      <c r="F2790" s="270"/>
      <c r="G2790" s="259"/>
      <c r="H2790" s="259"/>
      <c r="I2790" s="259"/>
      <c r="J2790" s="259"/>
    </row>
    <row r="2791" spans="1:10">
      <c r="A2791" s="259"/>
      <c r="B2791" s="259"/>
      <c r="C2791" s="259"/>
      <c r="D2791" s="259"/>
      <c r="E2791" s="259"/>
      <c r="F2791" s="270"/>
      <c r="G2791" s="259"/>
      <c r="H2791" s="259"/>
      <c r="I2791" s="259"/>
      <c r="J2791" s="259"/>
    </row>
    <row r="2792" spans="1:10">
      <c r="A2792" s="259"/>
      <c r="B2792" s="259"/>
      <c r="C2792" s="259"/>
      <c r="D2792" s="259"/>
      <c r="E2792" s="259"/>
      <c r="F2792" s="270"/>
      <c r="G2792" s="259"/>
      <c r="H2792" s="259"/>
      <c r="I2792" s="259"/>
      <c r="J2792" s="259"/>
    </row>
    <row r="2793" spans="1:10">
      <c r="A2793" s="259"/>
      <c r="B2793" s="259"/>
      <c r="C2793" s="259"/>
      <c r="D2793" s="259"/>
      <c r="E2793" s="259"/>
      <c r="F2793" s="270"/>
      <c r="G2793" s="259"/>
      <c r="H2793" s="259"/>
      <c r="I2793" s="259"/>
      <c r="J2793" s="259"/>
    </row>
    <row r="2794" spans="1:10">
      <c r="A2794" s="259"/>
      <c r="B2794" s="259"/>
      <c r="C2794" s="259"/>
      <c r="D2794" s="259"/>
      <c r="E2794" s="259"/>
      <c r="F2794" s="270"/>
      <c r="G2794" s="259"/>
      <c r="H2794" s="259"/>
      <c r="I2794" s="259"/>
      <c r="J2794" s="259"/>
    </row>
    <row r="2795" spans="1:10">
      <c r="A2795" s="259"/>
      <c r="B2795" s="259"/>
      <c r="C2795" s="259"/>
      <c r="D2795" s="259"/>
      <c r="E2795" s="259"/>
      <c r="F2795" s="270"/>
      <c r="G2795" s="259"/>
      <c r="H2795" s="259"/>
      <c r="I2795" s="259"/>
      <c r="J2795" s="259"/>
    </row>
    <row r="2796" spans="1:10">
      <c r="A2796" s="259"/>
      <c r="B2796" s="259"/>
      <c r="C2796" s="259"/>
      <c r="D2796" s="259"/>
      <c r="E2796" s="259"/>
      <c r="F2796" s="270"/>
      <c r="G2796" s="259"/>
      <c r="H2796" s="259"/>
      <c r="I2796" s="259"/>
      <c r="J2796" s="259"/>
    </row>
    <row r="2797" spans="1:10">
      <c r="A2797" s="259"/>
      <c r="B2797" s="259"/>
      <c r="C2797" s="259"/>
      <c r="D2797" s="259"/>
      <c r="E2797" s="259"/>
      <c r="F2797" s="270"/>
      <c r="G2797" s="259"/>
      <c r="H2797" s="259"/>
      <c r="I2797" s="259"/>
      <c r="J2797" s="259"/>
    </row>
    <row r="2798" spans="1:10">
      <c r="A2798" s="259"/>
      <c r="B2798" s="259"/>
      <c r="C2798" s="259"/>
      <c r="D2798" s="259"/>
      <c r="E2798" s="259"/>
      <c r="F2798" s="270"/>
      <c r="G2798" s="259"/>
      <c r="H2798" s="259"/>
      <c r="I2798" s="259"/>
      <c r="J2798" s="259"/>
    </row>
    <row r="2799" spans="1:10">
      <c r="A2799" s="259"/>
      <c r="B2799" s="259"/>
      <c r="C2799" s="259"/>
      <c r="D2799" s="259"/>
      <c r="E2799" s="259"/>
      <c r="F2799" s="270"/>
      <c r="G2799" s="259"/>
      <c r="H2799" s="259"/>
      <c r="I2799" s="259"/>
      <c r="J2799" s="259"/>
    </row>
    <row r="2800" spans="1:10">
      <c r="A2800" s="259"/>
      <c r="B2800" s="259"/>
      <c r="C2800" s="259"/>
      <c r="D2800" s="259"/>
      <c r="E2800" s="259"/>
      <c r="F2800" s="270"/>
      <c r="G2800" s="259"/>
      <c r="H2800" s="259"/>
      <c r="I2800" s="259"/>
      <c r="J2800" s="259"/>
    </row>
    <row r="2801" spans="1:10">
      <c r="A2801" s="259"/>
      <c r="B2801" s="259"/>
      <c r="C2801" s="259"/>
      <c r="D2801" s="259"/>
      <c r="E2801" s="259"/>
      <c r="F2801" s="270"/>
      <c r="G2801" s="259"/>
      <c r="H2801" s="259"/>
      <c r="I2801" s="259"/>
      <c r="J2801" s="259"/>
    </row>
    <row r="2802" spans="1:10">
      <c r="A2802" s="259"/>
      <c r="B2802" s="259"/>
      <c r="C2802" s="259"/>
      <c r="D2802" s="259"/>
      <c r="E2802" s="259"/>
      <c r="F2802" s="270"/>
      <c r="G2802" s="259"/>
      <c r="H2802" s="259"/>
      <c r="I2802" s="259"/>
      <c r="J2802" s="259"/>
    </row>
    <row r="2803" spans="1:10">
      <c r="A2803" s="259"/>
      <c r="B2803" s="259"/>
      <c r="C2803" s="259"/>
      <c r="D2803" s="259"/>
      <c r="E2803" s="259"/>
      <c r="F2803" s="270"/>
      <c r="G2803" s="259"/>
      <c r="H2803" s="259"/>
      <c r="I2803" s="259"/>
      <c r="J2803" s="259"/>
    </row>
    <row r="2804" spans="1:10">
      <c r="A2804" s="259"/>
      <c r="B2804" s="259"/>
      <c r="C2804" s="259"/>
      <c r="D2804" s="259"/>
      <c r="E2804" s="259"/>
      <c r="F2804" s="270"/>
      <c r="G2804" s="259"/>
      <c r="H2804" s="259"/>
      <c r="I2804" s="259"/>
      <c r="J2804" s="259"/>
    </row>
    <row r="2805" spans="1:10">
      <c r="A2805" s="259"/>
      <c r="B2805" s="259"/>
      <c r="C2805" s="259"/>
      <c r="D2805" s="259"/>
      <c r="E2805" s="259"/>
      <c r="F2805" s="270"/>
      <c r="G2805" s="259"/>
      <c r="H2805" s="259"/>
      <c r="I2805" s="259"/>
      <c r="J2805" s="259"/>
    </row>
    <row r="2806" spans="1:10">
      <c r="A2806" s="259"/>
      <c r="B2806" s="259"/>
      <c r="C2806" s="259"/>
      <c r="D2806" s="259"/>
      <c r="E2806" s="259"/>
      <c r="F2806" s="270"/>
      <c r="G2806" s="259"/>
      <c r="H2806" s="259"/>
      <c r="I2806" s="259"/>
      <c r="J2806" s="259"/>
    </row>
    <row r="2807" spans="1:10">
      <c r="A2807" s="259"/>
      <c r="B2807" s="259"/>
      <c r="C2807" s="259"/>
      <c r="D2807" s="259"/>
      <c r="E2807" s="259"/>
      <c r="F2807" s="270"/>
      <c r="G2807" s="259"/>
      <c r="H2807" s="259"/>
      <c r="I2807" s="259"/>
      <c r="J2807" s="259"/>
    </row>
    <row r="2808" spans="1:10">
      <c r="A2808" s="259"/>
      <c r="B2808" s="259"/>
      <c r="C2808" s="259"/>
      <c r="D2808" s="259"/>
      <c r="E2808" s="259"/>
      <c r="F2808" s="270"/>
      <c r="G2808" s="259"/>
      <c r="H2808" s="259"/>
      <c r="I2808" s="259"/>
      <c r="J2808" s="259"/>
    </row>
    <row r="2809" spans="1:10">
      <c r="A2809" s="259"/>
      <c r="B2809" s="259"/>
      <c r="C2809" s="259"/>
      <c r="D2809" s="259"/>
      <c r="E2809" s="259"/>
      <c r="F2809" s="270"/>
      <c r="G2809" s="259"/>
      <c r="H2809" s="259"/>
      <c r="I2809" s="259"/>
      <c r="J2809" s="259"/>
    </row>
    <row r="2810" spans="1:10">
      <c r="A2810" s="259"/>
      <c r="B2810" s="259"/>
      <c r="C2810" s="259"/>
      <c r="D2810" s="259"/>
      <c r="E2810" s="259"/>
      <c r="F2810" s="270"/>
      <c r="G2810" s="259"/>
      <c r="H2810" s="259"/>
      <c r="I2810" s="259"/>
      <c r="J2810" s="259"/>
    </row>
    <row r="2811" spans="1:10">
      <c r="A2811" s="259"/>
      <c r="B2811" s="259"/>
      <c r="C2811" s="259"/>
      <c r="D2811" s="259"/>
      <c r="E2811" s="259"/>
      <c r="F2811" s="270"/>
      <c r="G2811" s="259"/>
      <c r="H2811" s="259"/>
      <c r="I2811" s="259"/>
      <c r="J2811" s="259"/>
    </row>
    <row r="2812" spans="1:10">
      <c r="A2812" s="259"/>
      <c r="B2812" s="259"/>
      <c r="C2812" s="259"/>
      <c r="D2812" s="259"/>
      <c r="E2812" s="259"/>
      <c r="F2812" s="270"/>
      <c r="G2812" s="259"/>
      <c r="H2812" s="259"/>
      <c r="I2812" s="259"/>
      <c r="J2812" s="259"/>
    </row>
    <row r="2813" spans="1:10">
      <c r="A2813" s="259"/>
      <c r="B2813" s="259"/>
      <c r="C2813" s="259"/>
      <c r="D2813" s="259"/>
      <c r="E2813" s="259"/>
      <c r="F2813" s="270"/>
      <c r="G2813" s="259"/>
      <c r="H2813" s="259"/>
      <c r="I2813" s="259"/>
      <c r="J2813" s="259"/>
    </row>
    <row r="2814" spans="1:10">
      <c r="A2814" s="259"/>
      <c r="B2814" s="259"/>
      <c r="C2814" s="259"/>
      <c r="D2814" s="259"/>
      <c r="E2814" s="259"/>
      <c r="F2814" s="270"/>
      <c r="G2814" s="259"/>
      <c r="H2814" s="259"/>
      <c r="I2814" s="259"/>
      <c r="J2814" s="259"/>
    </row>
    <row r="2815" spans="1:10">
      <c r="A2815" s="259"/>
      <c r="B2815" s="259"/>
      <c r="C2815" s="259"/>
      <c r="D2815" s="259"/>
      <c r="E2815" s="259"/>
      <c r="F2815" s="270"/>
      <c r="G2815" s="259"/>
      <c r="H2815" s="259"/>
      <c r="I2815" s="259"/>
      <c r="J2815" s="259"/>
    </row>
    <row r="2816" spans="1:10">
      <c r="A2816" s="259"/>
      <c r="B2816" s="259"/>
      <c r="C2816" s="259"/>
      <c r="D2816" s="259"/>
      <c r="E2816" s="259"/>
      <c r="F2816" s="270"/>
      <c r="G2816" s="259"/>
      <c r="H2816" s="259"/>
      <c r="I2816" s="259"/>
      <c r="J2816" s="259"/>
    </row>
    <row r="2817" spans="1:10">
      <c r="A2817" s="259"/>
      <c r="B2817" s="259"/>
      <c r="C2817" s="259"/>
      <c r="D2817" s="259"/>
      <c r="E2817" s="259"/>
      <c r="F2817" s="270"/>
      <c r="G2817" s="259"/>
      <c r="H2817" s="259"/>
      <c r="I2817" s="259"/>
      <c r="J2817" s="259"/>
    </row>
    <row r="2818" spans="1:10">
      <c r="A2818" s="259"/>
      <c r="B2818" s="259"/>
      <c r="C2818" s="259"/>
      <c r="D2818" s="259"/>
      <c r="E2818" s="259"/>
      <c r="F2818" s="270"/>
      <c r="G2818" s="259"/>
      <c r="H2818" s="259"/>
      <c r="I2818" s="259"/>
      <c r="J2818" s="259"/>
    </row>
    <row r="2819" spans="1:10">
      <c r="A2819" s="259"/>
      <c r="B2819" s="259"/>
      <c r="C2819" s="259"/>
      <c r="D2819" s="259"/>
      <c r="E2819" s="259"/>
      <c r="F2819" s="270"/>
      <c r="G2819" s="259"/>
      <c r="H2819" s="259"/>
      <c r="I2819" s="259"/>
      <c r="J2819" s="259"/>
    </row>
    <row r="2820" spans="1:10">
      <c r="A2820" s="259"/>
      <c r="B2820" s="259"/>
      <c r="C2820" s="259"/>
      <c r="D2820" s="259"/>
      <c r="E2820" s="259"/>
      <c r="F2820" s="270"/>
      <c r="G2820" s="259"/>
      <c r="H2820" s="259"/>
      <c r="I2820" s="259"/>
      <c r="J2820" s="259"/>
    </row>
    <row r="2821" spans="1:10">
      <c r="A2821" s="259"/>
      <c r="B2821" s="259"/>
      <c r="C2821" s="259"/>
      <c r="D2821" s="259"/>
      <c r="E2821" s="259"/>
      <c r="F2821" s="270"/>
      <c r="G2821" s="259"/>
      <c r="H2821" s="259"/>
      <c r="I2821" s="259"/>
      <c r="J2821" s="259"/>
    </row>
    <row r="2822" spans="1:10">
      <c r="A2822" s="259"/>
      <c r="B2822" s="259"/>
      <c r="C2822" s="259"/>
      <c r="D2822" s="259"/>
      <c r="E2822" s="259"/>
      <c r="F2822" s="270"/>
      <c r="G2822" s="259"/>
      <c r="H2822" s="259"/>
      <c r="I2822" s="259"/>
      <c r="J2822" s="259"/>
    </row>
    <row r="2823" spans="1:10">
      <c r="A2823" s="259"/>
      <c r="B2823" s="259"/>
      <c r="C2823" s="259"/>
      <c r="D2823" s="259"/>
      <c r="E2823" s="259"/>
      <c r="F2823" s="270"/>
      <c r="G2823" s="259"/>
      <c r="H2823" s="259"/>
      <c r="I2823" s="259"/>
      <c r="J2823" s="259"/>
    </row>
    <row r="2824" spans="1:10">
      <c r="A2824" s="259"/>
      <c r="B2824" s="259"/>
      <c r="C2824" s="259"/>
      <c r="D2824" s="259"/>
      <c r="E2824" s="259"/>
      <c r="F2824" s="270"/>
      <c r="G2824" s="259"/>
      <c r="H2824" s="259"/>
      <c r="I2824" s="259"/>
      <c r="J2824" s="259"/>
    </row>
    <row r="2825" spans="1:10">
      <c r="A2825" s="259"/>
      <c r="B2825" s="259"/>
      <c r="C2825" s="259"/>
      <c r="D2825" s="259"/>
      <c r="E2825" s="259"/>
      <c r="F2825" s="270"/>
      <c r="G2825" s="259"/>
      <c r="H2825" s="259"/>
      <c r="I2825" s="259"/>
      <c r="J2825" s="259"/>
    </row>
    <row r="2826" spans="1:10">
      <c r="A2826" s="259"/>
      <c r="B2826" s="259"/>
      <c r="C2826" s="259"/>
      <c r="D2826" s="259"/>
      <c r="E2826" s="259"/>
      <c r="F2826" s="270"/>
      <c r="G2826" s="259"/>
      <c r="H2826" s="259"/>
      <c r="I2826" s="259"/>
      <c r="J2826" s="259"/>
    </row>
    <row r="2827" spans="1:10">
      <c r="A2827" s="259"/>
      <c r="B2827" s="259"/>
      <c r="C2827" s="259"/>
      <c r="D2827" s="259"/>
      <c r="E2827" s="259"/>
      <c r="F2827" s="270"/>
      <c r="G2827" s="259"/>
      <c r="H2827" s="259"/>
      <c r="I2827" s="259"/>
      <c r="J2827" s="259"/>
    </row>
    <row r="2828" spans="1:10">
      <c r="A2828" s="259"/>
      <c r="B2828" s="259"/>
      <c r="C2828" s="259"/>
      <c r="D2828" s="259"/>
      <c r="E2828" s="259"/>
      <c r="F2828" s="270"/>
      <c r="G2828" s="259"/>
      <c r="H2828" s="259"/>
      <c r="I2828" s="259"/>
      <c r="J2828" s="259"/>
    </row>
    <row r="2829" spans="1:10">
      <c r="A2829" s="259"/>
      <c r="B2829" s="259"/>
      <c r="C2829" s="259"/>
      <c r="D2829" s="259"/>
      <c r="E2829" s="259"/>
      <c r="F2829" s="270"/>
      <c r="G2829" s="259"/>
      <c r="H2829" s="259"/>
      <c r="I2829" s="259"/>
      <c r="J2829" s="259"/>
    </row>
    <row r="2830" spans="1:10">
      <c r="A2830" s="259"/>
      <c r="B2830" s="259"/>
      <c r="C2830" s="259"/>
      <c r="D2830" s="259"/>
      <c r="E2830" s="259"/>
      <c r="F2830" s="270"/>
      <c r="G2830" s="259"/>
      <c r="H2830" s="259"/>
      <c r="I2830" s="259"/>
      <c r="J2830" s="259"/>
    </row>
    <row r="2831" spans="1:10">
      <c r="A2831" s="259"/>
      <c r="B2831" s="259"/>
      <c r="C2831" s="259"/>
      <c r="D2831" s="259"/>
      <c r="E2831" s="259"/>
      <c r="F2831" s="270"/>
      <c r="G2831" s="259"/>
      <c r="H2831" s="259"/>
      <c r="I2831" s="259"/>
      <c r="J2831" s="259"/>
    </row>
    <row r="2832" spans="1:10">
      <c r="A2832" s="259"/>
      <c r="B2832" s="259"/>
      <c r="C2832" s="259"/>
      <c r="D2832" s="259"/>
      <c r="E2832" s="259"/>
      <c r="F2832" s="270"/>
      <c r="G2832" s="259"/>
      <c r="H2832" s="259"/>
      <c r="I2832" s="259"/>
      <c r="J2832" s="259"/>
    </row>
    <row r="2833" spans="1:10">
      <c r="A2833" s="259"/>
      <c r="B2833" s="259"/>
      <c r="C2833" s="259"/>
      <c r="D2833" s="259"/>
      <c r="E2833" s="259"/>
      <c r="F2833" s="270"/>
      <c r="G2833" s="259"/>
      <c r="H2833" s="259"/>
      <c r="I2833" s="259"/>
      <c r="J2833" s="259"/>
    </row>
    <row r="2834" spans="1:10">
      <c r="A2834" s="259"/>
      <c r="B2834" s="259"/>
      <c r="C2834" s="259"/>
      <c r="D2834" s="259"/>
      <c r="E2834" s="259"/>
      <c r="F2834" s="270"/>
      <c r="G2834" s="259"/>
      <c r="H2834" s="259"/>
      <c r="I2834" s="259"/>
      <c r="J2834" s="259"/>
    </row>
    <row r="2835" spans="1:10">
      <c r="A2835" s="259"/>
      <c r="B2835" s="259"/>
      <c r="C2835" s="259"/>
      <c r="D2835" s="259"/>
      <c r="E2835" s="259"/>
      <c r="F2835" s="270"/>
      <c r="G2835" s="259"/>
      <c r="H2835" s="259"/>
      <c r="I2835" s="259"/>
      <c r="J2835" s="259"/>
    </row>
    <row r="2836" spans="1:10">
      <c r="A2836" s="259"/>
      <c r="B2836" s="259"/>
      <c r="C2836" s="259"/>
      <c r="D2836" s="259"/>
      <c r="E2836" s="259"/>
      <c r="F2836" s="270"/>
      <c r="G2836" s="259"/>
      <c r="H2836" s="259"/>
      <c r="I2836" s="259"/>
      <c r="J2836" s="259"/>
    </row>
    <row r="2837" spans="1:10">
      <c r="A2837" s="259"/>
      <c r="B2837" s="259"/>
      <c r="C2837" s="259"/>
      <c r="D2837" s="259"/>
      <c r="E2837" s="259"/>
      <c r="F2837" s="270"/>
      <c r="G2837" s="259"/>
      <c r="H2837" s="259"/>
      <c r="I2837" s="259"/>
      <c r="J2837" s="259"/>
    </row>
    <row r="2838" spans="1:10">
      <c r="A2838" s="259"/>
      <c r="B2838" s="259"/>
      <c r="C2838" s="259"/>
      <c r="D2838" s="259"/>
      <c r="E2838" s="259"/>
      <c r="F2838" s="270"/>
      <c r="G2838" s="259"/>
      <c r="H2838" s="259"/>
      <c r="I2838" s="259"/>
      <c r="J2838" s="259"/>
    </row>
    <row r="2839" spans="1:10">
      <c r="A2839" s="259"/>
      <c r="B2839" s="259"/>
      <c r="C2839" s="259"/>
      <c r="D2839" s="259"/>
      <c r="E2839" s="259"/>
      <c r="F2839" s="270"/>
      <c r="G2839" s="259"/>
      <c r="H2839" s="259"/>
      <c r="I2839" s="259"/>
      <c r="J2839" s="259"/>
    </row>
    <row r="2840" spans="1:10">
      <c r="A2840" s="259"/>
      <c r="B2840" s="259"/>
      <c r="C2840" s="259"/>
      <c r="D2840" s="259"/>
      <c r="E2840" s="259"/>
      <c r="F2840" s="270"/>
      <c r="G2840" s="259"/>
      <c r="H2840" s="259"/>
      <c r="I2840" s="259"/>
      <c r="J2840" s="259"/>
    </row>
    <row r="2841" spans="1:10">
      <c r="A2841" s="259"/>
      <c r="B2841" s="259"/>
      <c r="C2841" s="259"/>
      <c r="D2841" s="259"/>
      <c r="E2841" s="259"/>
      <c r="F2841" s="270"/>
      <c r="G2841" s="259"/>
      <c r="H2841" s="259"/>
      <c r="I2841" s="259"/>
      <c r="J2841" s="259"/>
    </row>
    <row r="2842" spans="1:10">
      <c r="A2842" s="259"/>
      <c r="B2842" s="259"/>
      <c r="C2842" s="259"/>
      <c r="D2842" s="259"/>
      <c r="E2842" s="259"/>
      <c r="F2842" s="270"/>
      <c r="G2842" s="259"/>
      <c r="H2842" s="259"/>
      <c r="I2842" s="259"/>
      <c r="J2842" s="259"/>
    </row>
    <row r="2843" spans="1:10">
      <c r="A2843" s="259"/>
      <c r="B2843" s="259"/>
      <c r="C2843" s="259"/>
      <c r="D2843" s="259"/>
      <c r="E2843" s="259"/>
      <c r="F2843" s="270"/>
      <c r="G2843" s="259"/>
      <c r="H2843" s="259"/>
      <c r="I2843" s="259"/>
      <c r="J2843" s="259"/>
    </row>
    <row r="2844" spans="1:10">
      <c r="A2844" s="259"/>
      <c r="B2844" s="259"/>
      <c r="C2844" s="259"/>
      <c r="D2844" s="259"/>
      <c r="E2844" s="259"/>
      <c r="F2844" s="270"/>
      <c r="G2844" s="259"/>
      <c r="H2844" s="259"/>
      <c r="I2844" s="259"/>
      <c r="J2844" s="259"/>
    </row>
    <row r="2845" spans="1:10">
      <c r="A2845" s="259"/>
      <c r="B2845" s="259"/>
      <c r="C2845" s="259"/>
      <c r="D2845" s="259"/>
      <c r="E2845" s="259"/>
      <c r="F2845" s="270"/>
      <c r="G2845" s="259"/>
      <c r="H2845" s="259"/>
      <c r="I2845" s="259"/>
      <c r="J2845" s="259"/>
    </row>
    <row r="2846" spans="1:10">
      <c r="A2846" s="259"/>
      <c r="B2846" s="259"/>
      <c r="C2846" s="259"/>
      <c r="D2846" s="259"/>
      <c r="E2846" s="259"/>
      <c r="F2846" s="270"/>
      <c r="G2846" s="259"/>
      <c r="H2846" s="259"/>
      <c r="I2846" s="259"/>
      <c r="J2846" s="259"/>
    </row>
    <row r="2847" spans="1:10">
      <c r="A2847" s="259"/>
      <c r="B2847" s="259"/>
      <c r="C2847" s="259"/>
      <c r="D2847" s="259"/>
      <c r="E2847" s="259"/>
      <c r="F2847" s="270"/>
      <c r="G2847" s="259"/>
      <c r="H2847" s="259"/>
      <c r="I2847" s="259"/>
      <c r="J2847" s="259"/>
    </row>
    <row r="2848" spans="1:10">
      <c r="A2848" s="259"/>
      <c r="B2848" s="259"/>
      <c r="C2848" s="259"/>
      <c r="D2848" s="259"/>
      <c r="E2848" s="259"/>
      <c r="F2848" s="270"/>
      <c r="G2848" s="259"/>
      <c r="H2848" s="259"/>
      <c r="I2848" s="259"/>
      <c r="J2848" s="259"/>
    </row>
    <row r="2849" spans="1:10">
      <c r="A2849" s="259"/>
      <c r="B2849" s="259"/>
      <c r="C2849" s="259"/>
      <c r="D2849" s="259"/>
      <c r="E2849" s="259"/>
      <c r="F2849" s="270"/>
      <c r="G2849" s="259"/>
      <c r="H2849" s="259"/>
      <c r="I2849" s="259"/>
      <c r="J2849" s="259"/>
    </row>
    <row r="2850" spans="1:10">
      <c r="A2850" s="259"/>
      <c r="B2850" s="259"/>
      <c r="C2850" s="259"/>
      <c r="D2850" s="259"/>
      <c r="E2850" s="259"/>
      <c r="F2850" s="270"/>
      <c r="G2850" s="259"/>
      <c r="H2850" s="259"/>
      <c r="I2850" s="259"/>
      <c r="J2850" s="259"/>
    </row>
    <row r="2851" spans="1:10">
      <c r="A2851" s="259"/>
      <c r="B2851" s="259"/>
      <c r="C2851" s="259"/>
      <c r="D2851" s="259"/>
      <c r="E2851" s="259"/>
      <c r="F2851" s="270"/>
      <c r="G2851" s="259"/>
      <c r="H2851" s="259"/>
      <c r="I2851" s="259"/>
      <c r="J2851" s="259"/>
    </row>
    <row r="2852" spans="1:10">
      <c r="A2852" s="259"/>
      <c r="B2852" s="259"/>
      <c r="C2852" s="259"/>
      <c r="D2852" s="259"/>
      <c r="E2852" s="259"/>
      <c r="F2852" s="270"/>
      <c r="G2852" s="259"/>
      <c r="H2852" s="259"/>
      <c r="I2852" s="259"/>
      <c r="J2852" s="259"/>
    </row>
    <row r="2853" spans="1:10">
      <c r="A2853" s="259"/>
      <c r="B2853" s="259"/>
      <c r="C2853" s="259"/>
      <c r="D2853" s="259"/>
      <c r="E2853" s="259"/>
      <c r="F2853" s="270"/>
      <c r="G2853" s="259"/>
      <c r="H2853" s="259"/>
      <c r="I2853" s="259"/>
      <c r="J2853" s="259"/>
    </row>
    <row r="2854" spans="1:10">
      <c r="A2854" s="259"/>
      <c r="B2854" s="259"/>
      <c r="C2854" s="259"/>
      <c r="D2854" s="259"/>
      <c r="E2854" s="259"/>
      <c r="F2854" s="270"/>
      <c r="G2854" s="259"/>
      <c r="H2854" s="259"/>
      <c r="I2854" s="259"/>
      <c r="J2854" s="259"/>
    </row>
    <row r="2855" spans="1:10">
      <c r="A2855" s="259"/>
      <c r="B2855" s="259"/>
      <c r="C2855" s="259"/>
      <c r="D2855" s="259"/>
      <c r="E2855" s="259"/>
      <c r="F2855" s="270"/>
      <c r="G2855" s="259"/>
      <c r="H2855" s="259"/>
      <c r="I2855" s="259"/>
      <c r="J2855" s="259"/>
    </row>
    <row r="2856" spans="1:10">
      <c r="A2856" s="259"/>
      <c r="B2856" s="259"/>
      <c r="C2856" s="259"/>
      <c r="D2856" s="259"/>
      <c r="E2856" s="259"/>
      <c r="F2856" s="270"/>
      <c r="G2856" s="259"/>
      <c r="H2856" s="259"/>
      <c r="I2856" s="259"/>
      <c r="J2856" s="259"/>
    </row>
    <row r="2857" spans="1:10">
      <c r="A2857" s="259"/>
      <c r="B2857" s="259"/>
      <c r="C2857" s="259"/>
      <c r="D2857" s="259"/>
      <c r="E2857" s="259"/>
      <c r="F2857" s="270"/>
      <c r="G2857" s="259"/>
      <c r="H2857" s="259"/>
      <c r="I2857" s="259"/>
      <c r="J2857" s="259"/>
    </row>
    <row r="2858" spans="1:10">
      <c r="A2858" s="259"/>
      <c r="B2858" s="259"/>
      <c r="C2858" s="259"/>
      <c r="D2858" s="259"/>
      <c r="E2858" s="259"/>
      <c r="F2858" s="270"/>
      <c r="G2858" s="259"/>
      <c r="H2858" s="259"/>
      <c r="I2858" s="259"/>
      <c r="J2858" s="259"/>
    </row>
    <row r="2859" spans="1:10">
      <c r="A2859" s="259"/>
      <c r="B2859" s="259"/>
      <c r="C2859" s="259"/>
      <c r="D2859" s="259"/>
      <c r="E2859" s="259"/>
      <c r="F2859" s="270"/>
      <c r="G2859" s="259"/>
      <c r="H2859" s="259"/>
      <c r="I2859" s="259"/>
      <c r="J2859" s="259"/>
    </row>
    <row r="2860" spans="1:10">
      <c r="A2860" s="259"/>
      <c r="B2860" s="259"/>
      <c r="C2860" s="259"/>
      <c r="D2860" s="259"/>
      <c r="E2860" s="259"/>
      <c r="F2860" s="270"/>
      <c r="G2860" s="259"/>
      <c r="H2860" s="259"/>
      <c r="I2860" s="259"/>
      <c r="J2860" s="259"/>
    </row>
    <row r="2861" spans="1:10">
      <c r="A2861" s="259"/>
      <c r="B2861" s="259"/>
      <c r="C2861" s="259"/>
      <c r="D2861" s="259"/>
      <c r="E2861" s="259"/>
      <c r="F2861" s="270"/>
      <c r="G2861" s="259"/>
      <c r="H2861" s="259"/>
      <c r="I2861" s="259"/>
      <c r="J2861" s="259"/>
    </row>
    <row r="2862" spans="1:10">
      <c r="A2862" s="259"/>
      <c r="B2862" s="259"/>
      <c r="C2862" s="259"/>
      <c r="D2862" s="259"/>
      <c r="E2862" s="259"/>
      <c r="F2862" s="270"/>
      <c r="G2862" s="259"/>
      <c r="H2862" s="259"/>
      <c r="I2862" s="259"/>
      <c r="J2862" s="259"/>
    </row>
    <row r="2863" spans="1:10">
      <c r="A2863" s="259"/>
      <c r="B2863" s="259"/>
      <c r="C2863" s="259"/>
      <c r="D2863" s="259"/>
      <c r="E2863" s="259"/>
      <c r="F2863" s="270"/>
      <c r="G2863" s="259"/>
      <c r="H2863" s="259"/>
      <c r="I2863" s="259"/>
      <c r="J2863" s="259"/>
    </row>
    <row r="2864" spans="1:10">
      <c r="A2864" s="259"/>
      <c r="B2864" s="259"/>
      <c r="C2864" s="259"/>
      <c r="D2864" s="259"/>
      <c r="E2864" s="259"/>
      <c r="F2864" s="270"/>
      <c r="G2864" s="259"/>
      <c r="H2864" s="259"/>
      <c r="I2864" s="259"/>
      <c r="J2864" s="259"/>
    </row>
    <row r="2865" spans="1:10">
      <c r="A2865" s="259"/>
      <c r="B2865" s="259"/>
      <c r="C2865" s="259"/>
      <c r="D2865" s="259"/>
      <c r="E2865" s="259"/>
      <c r="F2865" s="270"/>
      <c r="G2865" s="259"/>
      <c r="H2865" s="259"/>
      <c r="I2865" s="259"/>
      <c r="J2865" s="259"/>
    </row>
    <row r="2866" spans="1:10">
      <c r="A2866" s="259"/>
      <c r="B2866" s="259"/>
      <c r="C2866" s="259"/>
      <c r="D2866" s="259"/>
      <c r="E2866" s="259"/>
      <c r="F2866" s="270"/>
      <c r="G2866" s="259"/>
      <c r="H2866" s="259"/>
      <c r="I2866" s="259"/>
      <c r="J2866" s="259"/>
    </row>
    <row r="2867" spans="1:10">
      <c r="A2867" s="259"/>
      <c r="B2867" s="259"/>
      <c r="C2867" s="259"/>
      <c r="D2867" s="259"/>
      <c r="E2867" s="259"/>
      <c r="F2867" s="270"/>
      <c r="G2867" s="259"/>
      <c r="H2867" s="259"/>
      <c r="I2867" s="259"/>
      <c r="J2867" s="259"/>
    </row>
    <row r="2868" spans="1:10">
      <c r="A2868" s="259"/>
      <c r="B2868" s="259"/>
      <c r="C2868" s="259"/>
      <c r="D2868" s="259"/>
      <c r="E2868" s="259"/>
      <c r="F2868" s="270"/>
      <c r="G2868" s="259"/>
      <c r="H2868" s="259"/>
      <c r="I2868" s="259"/>
      <c r="J2868" s="259"/>
    </row>
    <row r="2869" spans="1:10">
      <c r="A2869" s="259"/>
      <c r="B2869" s="259"/>
      <c r="C2869" s="259"/>
      <c r="D2869" s="259"/>
      <c r="E2869" s="259"/>
      <c r="F2869" s="270"/>
      <c r="G2869" s="259"/>
      <c r="H2869" s="259"/>
      <c r="I2869" s="259"/>
      <c r="J2869" s="259"/>
    </row>
    <row r="2870" spans="1:10">
      <c r="A2870" s="259"/>
      <c r="B2870" s="259"/>
      <c r="C2870" s="259"/>
      <c r="D2870" s="259"/>
      <c r="E2870" s="259"/>
      <c r="F2870" s="270"/>
      <c r="G2870" s="259"/>
      <c r="H2870" s="259"/>
      <c r="I2870" s="259"/>
      <c r="J2870" s="259"/>
    </row>
    <row r="2871" spans="1:10">
      <c r="A2871" s="259"/>
      <c r="B2871" s="259"/>
      <c r="C2871" s="259"/>
      <c r="D2871" s="259"/>
      <c r="E2871" s="259"/>
      <c r="F2871" s="270"/>
      <c r="G2871" s="259"/>
      <c r="H2871" s="259"/>
      <c r="I2871" s="259"/>
      <c r="J2871" s="259"/>
    </row>
    <row r="2872" spans="1:10">
      <c r="A2872" s="259"/>
      <c r="B2872" s="259"/>
      <c r="C2872" s="259"/>
      <c r="D2872" s="259"/>
      <c r="E2872" s="259"/>
      <c r="F2872" s="270"/>
      <c r="G2872" s="259"/>
      <c r="H2872" s="259"/>
      <c r="I2872" s="259"/>
      <c r="J2872" s="259"/>
    </row>
    <row r="2873" spans="1:10">
      <c r="A2873" s="259"/>
      <c r="B2873" s="259"/>
      <c r="C2873" s="259"/>
      <c r="D2873" s="259"/>
      <c r="E2873" s="259"/>
      <c r="F2873" s="270"/>
      <c r="G2873" s="259"/>
      <c r="H2873" s="259"/>
      <c r="I2873" s="259"/>
      <c r="J2873" s="259"/>
    </row>
    <row r="2874" spans="1:10">
      <c r="A2874" s="259"/>
      <c r="B2874" s="259"/>
      <c r="C2874" s="259"/>
      <c r="D2874" s="259"/>
      <c r="E2874" s="259"/>
      <c r="F2874" s="270"/>
      <c r="G2874" s="259"/>
      <c r="H2874" s="259"/>
      <c r="I2874" s="259"/>
      <c r="J2874" s="259"/>
    </row>
    <row r="2875" spans="1:10">
      <c r="A2875" s="259"/>
      <c r="B2875" s="259"/>
      <c r="C2875" s="259"/>
      <c r="D2875" s="259"/>
      <c r="E2875" s="259"/>
      <c r="F2875" s="270"/>
      <c r="G2875" s="259"/>
      <c r="H2875" s="259"/>
      <c r="I2875" s="259"/>
      <c r="J2875" s="259"/>
    </row>
    <row r="2876" spans="1:10">
      <c r="A2876" s="259"/>
      <c r="B2876" s="259"/>
      <c r="C2876" s="259"/>
      <c r="D2876" s="259"/>
      <c r="E2876" s="259"/>
      <c r="F2876" s="270"/>
      <c r="G2876" s="259"/>
      <c r="H2876" s="259"/>
      <c r="I2876" s="259"/>
      <c r="J2876" s="259"/>
    </row>
    <row r="2877" spans="1:10">
      <c r="A2877" s="259"/>
      <c r="B2877" s="259"/>
      <c r="C2877" s="259"/>
      <c r="D2877" s="259"/>
      <c r="E2877" s="259"/>
      <c r="F2877" s="270"/>
      <c r="G2877" s="259"/>
      <c r="H2877" s="259"/>
      <c r="I2877" s="259"/>
      <c r="J2877" s="259"/>
    </row>
    <row r="2878" spans="1:10">
      <c r="A2878" s="259"/>
      <c r="B2878" s="259"/>
      <c r="C2878" s="259"/>
      <c r="D2878" s="259"/>
      <c r="E2878" s="259"/>
      <c r="F2878" s="270"/>
      <c r="G2878" s="259"/>
      <c r="H2878" s="259"/>
      <c r="I2878" s="259"/>
      <c r="J2878" s="259"/>
    </row>
    <row r="2879" spans="1:10">
      <c r="A2879" s="259"/>
      <c r="B2879" s="259"/>
      <c r="C2879" s="259"/>
      <c r="D2879" s="259"/>
      <c r="E2879" s="259"/>
      <c r="F2879" s="270"/>
      <c r="G2879" s="259"/>
      <c r="H2879" s="259"/>
      <c r="I2879" s="259"/>
      <c r="J2879" s="259"/>
    </row>
    <row r="2880" spans="1:10">
      <c r="A2880" s="259"/>
      <c r="B2880" s="259"/>
      <c r="C2880" s="259"/>
      <c r="D2880" s="259"/>
      <c r="E2880" s="259"/>
      <c r="F2880" s="270"/>
      <c r="G2880" s="259"/>
      <c r="H2880" s="259"/>
      <c r="I2880" s="259"/>
      <c r="J2880" s="259"/>
    </row>
    <row r="2881" spans="1:10">
      <c r="A2881" s="259"/>
      <c r="B2881" s="259"/>
      <c r="C2881" s="259"/>
      <c r="D2881" s="259"/>
      <c r="E2881" s="259"/>
      <c r="F2881" s="270"/>
      <c r="G2881" s="259"/>
      <c r="H2881" s="259"/>
      <c r="I2881" s="259"/>
      <c r="J2881" s="259"/>
    </row>
    <row r="2882" spans="1:10">
      <c r="A2882" s="259"/>
      <c r="B2882" s="259"/>
      <c r="C2882" s="259"/>
      <c r="D2882" s="259"/>
      <c r="E2882" s="259"/>
      <c r="F2882" s="270"/>
      <c r="G2882" s="259"/>
      <c r="H2882" s="259"/>
      <c r="I2882" s="259"/>
      <c r="J2882" s="259"/>
    </row>
    <row r="2883" spans="1:10">
      <c r="A2883" s="259"/>
      <c r="B2883" s="259"/>
      <c r="C2883" s="259"/>
      <c r="D2883" s="259"/>
      <c r="E2883" s="259"/>
      <c r="F2883" s="270"/>
      <c r="G2883" s="259"/>
      <c r="H2883" s="259"/>
      <c r="I2883" s="259"/>
      <c r="J2883" s="259"/>
    </row>
    <row r="2884" spans="1:10">
      <c r="A2884" s="259"/>
      <c r="B2884" s="259"/>
      <c r="C2884" s="259"/>
      <c r="D2884" s="259"/>
      <c r="E2884" s="259"/>
      <c r="F2884" s="270"/>
      <c r="G2884" s="259"/>
      <c r="H2884" s="259"/>
      <c r="I2884" s="259"/>
      <c r="J2884" s="259"/>
    </row>
    <row r="2885" spans="1:10">
      <c r="A2885" s="259"/>
      <c r="B2885" s="259"/>
      <c r="C2885" s="259"/>
      <c r="D2885" s="259"/>
      <c r="E2885" s="259"/>
      <c r="F2885" s="270"/>
      <c r="G2885" s="259"/>
      <c r="H2885" s="259"/>
      <c r="I2885" s="259"/>
      <c r="J2885" s="259"/>
    </row>
    <row r="2886" spans="1:10">
      <c r="A2886" s="259"/>
      <c r="B2886" s="259"/>
      <c r="C2886" s="259"/>
      <c r="D2886" s="259"/>
      <c r="E2886" s="259"/>
      <c r="F2886" s="270"/>
      <c r="G2886" s="259"/>
      <c r="H2886" s="259"/>
      <c r="I2886" s="259"/>
      <c r="J2886" s="259"/>
    </row>
    <row r="2887" spans="1:10">
      <c r="A2887" s="259"/>
      <c r="B2887" s="259"/>
      <c r="C2887" s="259"/>
      <c r="D2887" s="259"/>
      <c r="E2887" s="259"/>
      <c r="F2887" s="270"/>
      <c r="G2887" s="259"/>
      <c r="H2887" s="259"/>
      <c r="I2887" s="259"/>
      <c r="J2887" s="259"/>
    </row>
    <row r="2888" spans="1:10">
      <c r="A2888" s="259"/>
      <c r="B2888" s="259"/>
      <c r="C2888" s="259"/>
      <c r="D2888" s="259"/>
      <c r="E2888" s="259"/>
      <c r="F2888" s="270"/>
      <c r="G2888" s="259"/>
      <c r="H2888" s="259"/>
      <c r="I2888" s="259"/>
      <c r="J2888" s="259"/>
    </row>
    <row r="2889" spans="1:10">
      <c r="A2889" s="259"/>
      <c r="B2889" s="259"/>
      <c r="C2889" s="259"/>
      <c r="D2889" s="259"/>
      <c r="E2889" s="259"/>
      <c r="F2889" s="270"/>
      <c r="G2889" s="259"/>
      <c r="H2889" s="259"/>
      <c r="I2889" s="259"/>
      <c r="J2889" s="259"/>
    </row>
    <row r="2890" spans="1:10">
      <c r="A2890" s="259"/>
      <c r="B2890" s="259"/>
      <c r="C2890" s="259"/>
      <c r="D2890" s="259"/>
      <c r="E2890" s="259"/>
      <c r="F2890" s="270"/>
      <c r="G2890" s="259"/>
      <c r="H2890" s="259"/>
      <c r="I2890" s="259"/>
      <c r="J2890" s="259"/>
    </row>
    <row r="2891" spans="1:10">
      <c r="A2891" s="259"/>
      <c r="B2891" s="259"/>
      <c r="C2891" s="259"/>
      <c r="D2891" s="259"/>
      <c r="E2891" s="259"/>
      <c r="F2891" s="270"/>
      <c r="G2891" s="259"/>
      <c r="H2891" s="259"/>
      <c r="I2891" s="259"/>
      <c r="J2891" s="259"/>
    </row>
    <row r="2892" spans="1:10">
      <c r="A2892" s="259"/>
      <c r="B2892" s="259"/>
      <c r="C2892" s="259"/>
      <c r="D2892" s="259"/>
      <c r="E2892" s="259"/>
      <c r="F2892" s="270"/>
      <c r="G2892" s="259"/>
      <c r="H2892" s="259"/>
      <c r="I2892" s="259"/>
      <c r="J2892" s="259"/>
    </row>
    <row r="2893" spans="1:10">
      <c r="A2893" s="259"/>
      <c r="B2893" s="259"/>
      <c r="C2893" s="259"/>
      <c r="D2893" s="259"/>
      <c r="E2893" s="259"/>
      <c r="F2893" s="270"/>
      <c r="G2893" s="259"/>
      <c r="H2893" s="259"/>
      <c r="I2893" s="259"/>
      <c r="J2893" s="259"/>
    </row>
    <row r="2894" spans="1:10">
      <c r="A2894" s="259"/>
      <c r="B2894" s="259"/>
      <c r="C2894" s="259"/>
      <c r="D2894" s="259"/>
      <c r="E2894" s="259"/>
      <c r="F2894" s="270"/>
      <c r="G2894" s="259"/>
      <c r="H2894" s="259"/>
      <c r="I2894" s="259"/>
      <c r="J2894" s="259"/>
    </row>
    <row r="2895" spans="1:10">
      <c r="A2895" s="259"/>
      <c r="B2895" s="259"/>
      <c r="C2895" s="259"/>
      <c r="D2895" s="259"/>
      <c r="E2895" s="259"/>
      <c r="F2895" s="270"/>
      <c r="G2895" s="259"/>
      <c r="H2895" s="259"/>
      <c r="I2895" s="259"/>
      <c r="J2895" s="259"/>
    </row>
    <row r="2896" spans="1:10">
      <c r="A2896" s="259"/>
      <c r="B2896" s="259"/>
      <c r="C2896" s="259"/>
      <c r="D2896" s="259"/>
      <c r="E2896" s="259"/>
      <c r="F2896" s="270"/>
      <c r="G2896" s="259"/>
      <c r="H2896" s="259"/>
      <c r="I2896" s="259"/>
      <c r="J2896" s="259"/>
    </row>
    <row r="2897" spans="1:10">
      <c r="A2897" s="259"/>
      <c r="B2897" s="259"/>
      <c r="C2897" s="259"/>
      <c r="D2897" s="259"/>
      <c r="E2897" s="259"/>
      <c r="F2897" s="270"/>
      <c r="G2897" s="259"/>
      <c r="H2897" s="259"/>
      <c r="I2897" s="259"/>
      <c r="J2897" s="259"/>
    </row>
    <row r="2898" spans="1:10">
      <c r="A2898" s="259"/>
      <c r="B2898" s="259"/>
      <c r="C2898" s="259"/>
      <c r="D2898" s="259"/>
      <c r="E2898" s="259"/>
      <c r="F2898" s="270"/>
      <c r="G2898" s="259"/>
      <c r="H2898" s="259"/>
      <c r="I2898" s="259"/>
      <c r="J2898" s="259"/>
    </row>
    <row r="2899" spans="1:10">
      <c r="A2899" s="259"/>
      <c r="B2899" s="259"/>
      <c r="C2899" s="259"/>
      <c r="D2899" s="259"/>
      <c r="E2899" s="259"/>
      <c r="F2899" s="270"/>
      <c r="G2899" s="259"/>
      <c r="H2899" s="259"/>
      <c r="I2899" s="259"/>
      <c r="J2899" s="259"/>
    </row>
    <row r="2900" spans="1:10">
      <c r="A2900" s="259"/>
      <c r="B2900" s="259"/>
      <c r="C2900" s="259"/>
      <c r="D2900" s="259"/>
      <c r="E2900" s="259"/>
      <c r="F2900" s="270"/>
      <c r="G2900" s="259"/>
      <c r="H2900" s="259"/>
      <c r="I2900" s="259"/>
      <c r="J2900" s="259"/>
    </row>
    <row r="2901" spans="1:10">
      <c r="A2901" s="259"/>
      <c r="B2901" s="259"/>
      <c r="C2901" s="259"/>
      <c r="D2901" s="259"/>
      <c r="E2901" s="259"/>
      <c r="F2901" s="270"/>
      <c r="G2901" s="259"/>
      <c r="H2901" s="259"/>
      <c r="I2901" s="259"/>
      <c r="J2901" s="259"/>
    </row>
    <row r="2902" spans="1:10">
      <c r="A2902" s="259"/>
      <c r="B2902" s="259"/>
      <c r="C2902" s="259"/>
      <c r="D2902" s="259"/>
      <c r="E2902" s="259"/>
      <c r="F2902" s="270"/>
      <c r="G2902" s="259"/>
      <c r="H2902" s="259"/>
      <c r="I2902" s="259"/>
      <c r="J2902" s="259"/>
    </row>
    <row r="2903" spans="1:10">
      <c r="A2903" s="259"/>
      <c r="B2903" s="259"/>
      <c r="C2903" s="259"/>
      <c r="D2903" s="259"/>
      <c r="E2903" s="259"/>
      <c r="F2903" s="270"/>
      <c r="G2903" s="259"/>
      <c r="H2903" s="259"/>
      <c r="I2903" s="259"/>
      <c r="J2903" s="259"/>
    </row>
    <row r="2904" spans="1:10">
      <c r="A2904" s="259"/>
      <c r="B2904" s="259"/>
      <c r="C2904" s="259"/>
      <c r="D2904" s="259"/>
      <c r="E2904" s="259"/>
      <c r="F2904" s="270"/>
      <c r="G2904" s="259"/>
      <c r="H2904" s="259"/>
      <c r="I2904" s="259"/>
      <c r="J2904" s="259"/>
    </row>
    <row r="2905" spans="1:10">
      <c r="A2905" s="259"/>
      <c r="B2905" s="259"/>
      <c r="C2905" s="259"/>
      <c r="D2905" s="259"/>
      <c r="E2905" s="259"/>
      <c r="F2905" s="270"/>
      <c r="G2905" s="259"/>
      <c r="H2905" s="259"/>
      <c r="I2905" s="259"/>
      <c r="J2905" s="259"/>
    </row>
    <row r="2906" spans="1:10">
      <c r="A2906" s="259"/>
      <c r="B2906" s="259"/>
      <c r="C2906" s="259"/>
      <c r="D2906" s="259"/>
      <c r="E2906" s="259"/>
      <c r="F2906" s="270"/>
      <c r="G2906" s="259"/>
      <c r="H2906" s="259"/>
      <c r="I2906" s="259"/>
      <c r="J2906" s="259"/>
    </row>
    <row r="2907" spans="1:10">
      <c r="A2907" s="259"/>
      <c r="B2907" s="259"/>
      <c r="C2907" s="259"/>
      <c r="D2907" s="259"/>
      <c r="E2907" s="259"/>
      <c r="F2907" s="270"/>
      <c r="G2907" s="259"/>
      <c r="H2907" s="259"/>
      <c r="I2907" s="259"/>
      <c r="J2907" s="259"/>
    </row>
    <row r="2908" spans="1:10">
      <c r="A2908" s="259"/>
      <c r="B2908" s="259"/>
      <c r="C2908" s="259"/>
      <c r="D2908" s="259"/>
      <c r="E2908" s="259"/>
      <c r="F2908" s="270"/>
      <c r="G2908" s="259"/>
      <c r="H2908" s="259"/>
      <c r="I2908" s="259"/>
      <c r="J2908" s="259"/>
    </row>
    <row r="2909" spans="1:10">
      <c r="A2909" s="259"/>
      <c r="B2909" s="259"/>
      <c r="C2909" s="259"/>
      <c r="D2909" s="259"/>
      <c r="E2909" s="259"/>
      <c r="F2909" s="270"/>
      <c r="G2909" s="259"/>
      <c r="H2909" s="259"/>
      <c r="I2909" s="259"/>
      <c r="J2909" s="259"/>
    </row>
    <row r="2910" spans="1:10">
      <c r="A2910" s="259"/>
      <c r="B2910" s="259"/>
      <c r="C2910" s="259"/>
      <c r="D2910" s="259"/>
      <c r="E2910" s="259"/>
      <c r="F2910" s="270"/>
      <c r="G2910" s="259"/>
      <c r="H2910" s="259"/>
      <c r="I2910" s="259"/>
      <c r="J2910" s="259"/>
    </row>
    <row r="2911" spans="1:10">
      <c r="A2911" s="259"/>
      <c r="B2911" s="259"/>
      <c r="C2911" s="259"/>
      <c r="D2911" s="259"/>
      <c r="E2911" s="259"/>
      <c r="F2911" s="270"/>
      <c r="G2911" s="259"/>
      <c r="H2911" s="259"/>
      <c r="I2911" s="259"/>
      <c r="J2911" s="259"/>
    </row>
    <row r="2912" spans="1:10">
      <c r="A2912" s="259"/>
      <c r="B2912" s="259"/>
      <c r="C2912" s="259"/>
      <c r="D2912" s="259"/>
      <c r="E2912" s="259"/>
      <c r="F2912" s="270"/>
      <c r="G2912" s="259"/>
      <c r="H2912" s="259"/>
      <c r="I2912" s="259"/>
      <c r="J2912" s="259"/>
    </row>
    <row r="2913" spans="1:10">
      <c r="A2913" s="259"/>
      <c r="B2913" s="259"/>
      <c r="C2913" s="259"/>
      <c r="D2913" s="259"/>
      <c r="E2913" s="259"/>
      <c r="F2913" s="270"/>
      <c r="G2913" s="259"/>
      <c r="H2913" s="259"/>
      <c r="I2913" s="259"/>
      <c r="J2913" s="259"/>
    </row>
    <row r="2914" spans="1:10">
      <c r="A2914" s="259"/>
      <c r="B2914" s="259"/>
      <c r="C2914" s="259"/>
      <c r="D2914" s="259"/>
      <c r="E2914" s="259"/>
      <c r="F2914" s="270"/>
      <c r="G2914" s="259"/>
      <c r="H2914" s="259"/>
      <c r="I2914" s="259"/>
      <c r="J2914" s="259"/>
    </row>
    <row r="2915" spans="1:10">
      <c r="A2915" s="259"/>
      <c r="B2915" s="259"/>
      <c r="C2915" s="259"/>
      <c r="D2915" s="259"/>
      <c r="E2915" s="259"/>
      <c r="F2915" s="270"/>
      <c r="G2915" s="259"/>
      <c r="H2915" s="259"/>
      <c r="I2915" s="259"/>
      <c r="J2915" s="259"/>
    </row>
    <row r="2916" spans="1:10">
      <c r="A2916" s="259"/>
      <c r="B2916" s="259"/>
      <c r="C2916" s="259"/>
      <c r="D2916" s="259"/>
      <c r="E2916" s="259"/>
      <c r="F2916" s="270"/>
      <c r="G2916" s="259"/>
      <c r="H2916" s="259"/>
      <c r="I2916" s="259"/>
      <c r="J2916" s="259"/>
    </row>
    <row r="2917" spans="1:10">
      <c r="A2917" s="259"/>
      <c r="B2917" s="259"/>
      <c r="C2917" s="259"/>
      <c r="D2917" s="259"/>
      <c r="E2917" s="259"/>
      <c r="F2917" s="270"/>
      <c r="G2917" s="259"/>
      <c r="H2917" s="259"/>
      <c r="I2917" s="259"/>
      <c r="J2917" s="259"/>
    </row>
    <row r="2918" spans="1:10">
      <c r="A2918" s="259"/>
      <c r="B2918" s="259"/>
      <c r="C2918" s="259"/>
      <c r="D2918" s="259"/>
      <c r="E2918" s="259"/>
      <c r="F2918" s="270"/>
      <c r="G2918" s="259"/>
      <c r="H2918" s="259"/>
      <c r="I2918" s="259"/>
      <c r="J2918" s="259"/>
    </row>
    <row r="2919" spans="1:10">
      <c r="A2919" s="259"/>
      <c r="B2919" s="259"/>
      <c r="C2919" s="259"/>
      <c r="D2919" s="259"/>
      <c r="E2919" s="259"/>
      <c r="F2919" s="270"/>
      <c r="G2919" s="259"/>
      <c r="H2919" s="259"/>
      <c r="I2919" s="259"/>
      <c r="J2919" s="259"/>
    </row>
    <row r="2920" spans="1:10">
      <c r="A2920" s="259"/>
      <c r="B2920" s="259"/>
      <c r="C2920" s="259"/>
      <c r="D2920" s="259"/>
      <c r="E2920" s="259"/>
      <c r="F2920" s="270"/>
      <c r="G2920" s="259"/>
      <c r="H2920" s="259"/>
      <c r="I2920" s="259"/>
      <c r="J2920" s="259"/>
    </row>
    <row r="2921" spans="1:10">
      <c r="A2921" s="259"/>
      <c r="B2921" s="259"/>
      <c r="C2921" s="259"/>
      <c r="D2921" s="259"/>
      <c r="E2921" s="259"/>
      <c r="F2921" s="270"/>
      <c r="G2921" s="259"/>
      <c r="H2921" s="259"/>
      <c r="I2921" s="259"/>
      <c r="J2921" s="259"/>
    </row>
    <row r="2922" spans="1:10">
      <c r="A2922" s="259"/>
      <c r="B2922" s="259"/>
      <c r="C2922" s="259"/>
      <c r="D2922" s="259"/>
      <c r="E2922" s="259"/>
      <c r="F2922" s="270"/>
      <c r="G2922" s="259"/>
      <c r="H2922" s="259"/>
      <c r="I2922" s="259"/>
      <c r="J2922" s="259"/>
    </row>
    <row r="2923" spans="1:10">
      <c r="A2923" s="259"/>
      <c r="B2923" s="259"/>
      <c r="C2923" s="259"/>
      <c r="D2923" s="259"/>
      <c r="E2923" s="259"/>
      <c r="F2923" s="270"/>
      <c r="G2923" s="259"/>
      <c r="H2923" s="259"/>
      <c r="I2923" s="259"/>
      <c r="J2923" s="259"/>
    </row>
    <row r="2924" spans="1:10">
      <c r="A2924" s="259"/>
      <c r="B2924" s="259"/>
      <c r="C2924" s="259"/>
      <c r="D2924" s="259"/>
      <c r="E2924" s="259"/>
      <c r="F2924" s="270"/>
      <c r="G2924" s="259"/>
      <c r="H2924" s="259"/>
      <c r="I2924" s="259"/>
      <c r="J2924" s="259"/>
    </row>
    <row r="2925" spans="1:10">
      <c r="A2925" s="259"/>
      <c r="B2925" s="259"/>
      <c r="C2925" s="259"/>
      <c r="D2925" s="259"/>
      <c r="E2925" s="259"/>
      <c r="F2925" s="270"/>
      <c r="G2925" s="259"/>
      <c r="H2925" s="259"/>
      <c r="I2925" s="259"/>
      <c r="J2925" s="259"/>
    </row>
    <row r="2926" spans="1:10">
      <c r="A2926" s="259"/>
      <c r="B2926" s="259"/>
      <c r="C2926" s="259"/>
      <c r="D2926" s="259"/>
      <c r="E2926" s="259"/>
      <c r="F2926" s="270"/>
      <c r="G2926" s="259"/>
      <c r="H2926" s="259"/>
      <c r="I2926" s="259"/>
      <c r="J2926" s="259"/>
    </row>
    <row r="2927" spans="1:10">
      <c r="A2927" s="259"/>
      <c r="B2927" s="259"/>
      <c r="C2927" s="259"/>
      <c r="D2927" s="259"/>
      <c r="E2927" s="259"/>
      <c r="F2927" s="270"/>
      <c r="G2927" s="259"/>
      <c r="H2927" s="259"/>
      <c r="I2927" s="259"/>
      <c r="J2927" s="259"/>
    </row>
    <row r="2928" spans="1:10">
      <c r="A2928" s="259"/>
      <c r="B2928" s="259"/>
      <c r="C2928" s="259"/>
      <c r="D2928" s="259"/>
      <c r="E2928" s="259"/>
      <c r="F2928" s="270"/>
      <c r="G2928" s="259"/>
      <c r="H2928" s="259"/>
      <c r="I2928" s="259"/>
      <c r="J2928" s="259"/>
    </row>
    <row r="2929" spans="1:10">
      <c r="A2929" s="259"/>
      <c r="B2929" s="259"/>
      <c r="C2929" s="259"/>
      <c r="D2929" s="259"/>
      <c r="E2929" s="259"/>
      <c r="F2929" s="270"/>
      <c r="G2929" s="259"/>
      <c r="H2929" s="259"/>
      <c r="I2929" s="259"/>
      <c r="J2929" s="259"/>
    </row>
    <row r="2930" spans="1:10">
      <c r="A2930" s="259"/>
      <c r="B2930" s="259"/>
      <c r="C2930" s="259"/>
      <c r="D2930" s="259"/>
      <c r="E2930" s="259"/>
      <c r="F2930" s="270"/>
      <c r="G2930" s="259"/>
      <c r="H2930" s="259"/>
      <c r="I2930" s="259"/>
      <c r="J2930" s="259"/>
    </row>
    <row r="2931" spans="1:10">
      <c r="A2931" s="259"/>
      <c r="B2931" s="259"/>
      <c r="C2931" s="259"/>
      <c r="D2931" s="259"/>
      <c r="E2931" s="259"/>
      <c r="F2931" s="270"/>
      <c r="G2931" s="259"/>
      <c r="H2931" s="259"/>
      <c r="I2931" s="259"/>
      <c r="J2931" s="259"/>
    </row>
    <row r="2932" spans="1:10">
      <c r="A2932" s="259"/>
      <c r="B2932" s="259"/>
      <c r="C2932" s="259"/>
      <c r="D2932" s="259"/>
      <c r="E2932" s="259"/>
      <c r="F2932" s="270"/>
      <c r="G2932" s="259"/>
      <c r="H2932" s="259"/>
      <c r="I2932" s="259"/>
      <c r="J2932" s="259"/>
    </row>
    <row r="2933" spans="1:10">
      <c r="A2933" s="259"/>
      <c r="B2933" s="259"/>
      <c r="C2933" s="259"/>
      <c r="D2933" s="259"/>
      <c r="E2933" s="259"/>
      <c r="F2933" s="270"/>
      <c r="G2933" s="259"/>
      <c r="H2933" s="259"/>
      <c r="I2933" s="259"/>
      <c r="J2933" s="259"/>
    </row>
    <row r="2934" spans="1:10">
      <c r="A2934" s="259"/>
      <c r="B2934" s="259"/>
      <c r="C2934" s="259"/>
      <c r="D2934" s="259"/>
      <c r="E2934" s="259"/>
      <c r="F2934" s="270"/>
      <c r="G2934" s="259"/>
      <c r="H2934" s="259"/>
      <c r="I2934" s="259"/>
      <c r="J2934" s="259"/>
    </row>
    <row r="2935" spans="1:10">
      <c r="A2935" s="259"/>
      <c r="B2935" s="259"/>
      <c r="C2935" s="259"/>
      <c r="D2935" s="259"/>
      <c r="E2935" s="259"/>
      <c r="F2935" s="270"/>
      <c r="G2935" s="259"/>
      <c r="H2935" s="259"/>
      <c r="I2935" s="259"/>
      <c r="J2935" s="259"/>
    </row>
    <row r="2936" spans="1:10">
      <c r="A2936" s="259"/>
      <c r="B2936" s="259"/>
      <c r="C2936" s="259"/>
      <c r="D2936" s="259"/>
      <c r="E2936" s="259"/>
      <c r="F2936" s="270"/>
      <c r="G2936" s="259"/>
      <c r="H2936" s="259"/>
      <c r="I2936" s="259"/>
      <c r="J2936" s="259"/>
    </row>
    <row r="2937" spans="1:10">
      <c r="A2937" s="259"/>
      <c r="B2937" s="259"/>
      <c r="C2937" s="259"/>
      <c r="D2937" s="259"/>
      <c r="E2937" s="259"/>
      <c r="F2937" s="270"/>
      <c r="G2937" s="259"/>
      <c r="H2937" s="259"/>
      <c r="I2937" s="259"/>
      <c r="J2937" s="259"/>
    </row>
    <row r="2938" spans="1:10">
      <c r="A2938" s="259"/>
      <c r="B2938" s="259"/>
      <c r="C2938" s="259"/>
      <c r="D2938" s="259"/>
      <c r="E2938" s="259"/>
      <c r="F2938" s="270"/>
      <c r="G2938" s="259"/>
      <c r="H2938" s="259"/>
      <c r="I2938" s="259"/>
      <c r="J2938" s="259"/>
    </row>
    <row r="2939" spans="1:10">
      <c r="A2939" s="259"/>
      <c r="B2939" s="259"/>
      <c r="C2939" s="259"/>
      <c r="D2939" s="259"/>
      <c r="E2939" s="259"/>
      <c r="F2939" s="270"/>
      <c r="G2939" s="259"/>
      <c r="H2939" s="259"/>
      <c r="I2939" s="259"/>
      <c r="J2939" s="259"/>
    </row>
    <row r="2940" spans="1:10">
      <c r="A2940" s="259"/>
      <c r="B2940" s="259"/>
      <c r="C2940" s="259"/>
      <c r="D2940" s="259"/>
      <c r="E2940" s="259"/>
      <c r="F2940" s="270"/>
      <c r="G2940" s="259"/>
      <c r="H2940" s="259"/>
      <c r="I2940" s="259"/>
      <c r="J2940" s="259"/>
    </row>
    <row r="2941" spans="1:10">
      <c r="A2941" s="259"/>
      <c r="B2941" s="259"/>
      <c r="C2941" s="259"/>
      <c r="D2941" s="259"/>
      <c r="E2941" s="259"/>
      <c r="F2941" s="270"/>
      <c r="G2941" s="259"/>
      <c r="H2941" s="259"/>
      <c r="I2941" s="259"/>
      <c r="J2941" s="259"/>
    </row>
    <row r="2942" spans="1:10">
      <c r="A2942" s="259"/>
      <c r="B2942" s="259"/>
      <c r="C2942" s="259"/>
      <c r="D2942" s="259"/>
      <c r="E2942" s="259"/>
      <c r="F2942" s="270"/>
      <c r="G2942" s="259"/>
      <c r="H2942" s="259"/>
      <c r="I2942" s="259"/>
      <c r="J2942" s="259"/>
    </row>
    <row r="2943" spans="1:10">
      <c r="A2943" s="259"/>
      <c r="B2943" s="259"/>
      <c r="C2943" s="259"/>
      <c r="D2943" s="259"/>
      <c r="E2943" s="259"/>
      <c r="F2943" s="270"/>
      <c r="G2943" s="259"/>
      <c r="H2943" s="259"/>
      <c r="I2943" s="259"/>
      <c r="J2943" s="259"/>
    </row>
    <row r="2944" spans="1:10">
      <c r="A2944" s="259"/>
      <c r="B2944" s="259"/>
      <c r="C2944" s="259"/>
      <c r="D2944" s="259"/>
      <c r="E2944" s="259"/>
      <c r="F2944" s="270"/>
      <c r="G2944" s="259"/>
      <c r="H2944" s="259"/>
      <c r="I2944" s="259"/>
      <c r="J2944" s="259"/>
    </row>
    <row r="2945" spans="1:10">
      <c r="A2945" s="259"/>
      <c r="B2945" s="259"/>
      <c r="C2945" s="259"/>
      <c r="D2945" s="259"/>
      <c r="E2945" s="259"/>
      <c r="F2945" s="270"/>
      <c r="G2945" s="259"/>
      <c r="H2945" s="259"/>
      <c r="I2945" s="259"/>
      <c r="J2945" s="259"/>
    </row>
    <row r="2946" spans="1:10">
      <c r="A2946" s="259"/>
      <c r="B2946" s="259"/>
      <c r="C2946" s="259"/>
      <c r="D2946" s="259"/>
      <c r="E2946" s="259"/>
      <c r="F2946" s="270"/>
      <c r="G2946" s="259"/>
      <c r="H2946" s="259"/>
      <c r="I2946" s="259"/>
      <c r="J2946" s="259"/>
    </row>
    <row r="2947" spans="1:10">
      <c r="A2947" s="259"/>
      <c r="B2947" s="259"/>
      <c r="C2947" s="259"/>
      <c r="D2947" s="259"/>
      <c r="E2947" s="259"/>
      <c r="F2947" s="270"/>
      <c r="G2947" s="259"/>
      <c r="H2947" s="259"/>
      <c r="I2947" s="259"/>
      <c r="J2947" s="259"/>
    </row>
    <row r="2948" spans="1:10">
      <c r="A2948" s="259"/>
      <c r="B2948" s="259"/>
      <c r="C2948" s="259"/>
      <c r="D2948" s="259"/>
      <c r="E2948" s="259"/>
      <c r="F2948" s="270"/>
      <c r="G2948" s="259"/>
      <c r="H2948" s="259"/>
      <c r="I2948" s="259"/>
      <c r="J2948" s="259"/>
    </row>
    <row r="2949" spans="1:10">
      <c r="A2949" s="259"/>
      <c r="B2949" s="259"/>
      <c r="C2949" s="259"/>
      <c r="D2949" s="259"/>
      <c r="E2949" s="259"/>
      <c r="F2949" s="270"/>
      <c r="G2949" s="259"/>
      <c r="H2949" s="259"/>
      <c r="I2949" s="259"/>
      <c r="J2949" s="259"/>
    </row>
    <row r="2950" spans="1:10">
      <c r="A2950" s="259"/>
      <c r="B2950" s="259"/>
      <c r="C2950" s="259"/>
      <c r="D2950" s="259"/>
      <c r="E2950" s="259"/>
      <c r="F2950" s="270"/>
      <c r="G2950" s="259"/>
      <c r="H2950" s="259"/>
      <c r="I2950" s="259"/>
      <c r="J2950" s="259"/>
    </row>
    <row r="2951" spans="1:10">
      <c r="A2951" s="259"/>
      <c r="B2951" s="259"/>
      <c r="C2951" s="259"/>
      <c r="D2951" s="259"/>
      <c r="E2951" s="259"/>
      <c r="F2951" s="270"/>
      <c r="G2951" s="259"/>
      <c r="H2951" s="259"/>
      <c r="I2951" s="259"/>
      <c r="J2951" s="259"/>
    </row>
    <row r="2952" spans="1:10">
      <c r="A2952" s="259"/>
      <c r="B2952" s="259"/>
      <c r="C2952" s="259"/>
      <c r="D2952" s="259"/>
      <c r="E2952" s="259"/>
      <c r="F2952" s="270"/>
      <c r="G2952" s="259"/>
      <c r="H2952" s="259"/>
      <c r="I2952" s="259"/>
      <c r="J2952" s="259"/>
    </row>
    <row r="2953" spans="1:10">
      <c r="A2953" s="259"/>
      <c r="B2953" s="259"/>
      <c r="C2953" s="259"/>
      <c r="D2953" s="259"/>
      <c r="E2953" s="259"/>
      <c r="F2953" s="270"/>
      <c r="G2953" s="259"/>
      <c r="H2953" s="259"/>
      <c r="I2953" s="259"/>
      <c r="J2953" s="259"/>
    </row>
    <row r="2954" spans="1:10">
      <c r="A2954" s="259"/>
      <c r="B2954" s="259"/>
      <c r="C2954" s="259"/>
      <c r="D2954" s="259"/>
      <c r="E2954" s="259"/>
      <c r="F2954" s="270"/>
      <c r="G2954" s="259"/>
      <c r="H2954" s="259"/>
      <c r="I2954" s="259"/>
      <c r="J2954" s="259"/>
    </row>
    <row r="2955" spans="1:10">
      <c r="A2955" s="259"/>
      <c r="B2955" s="259"/>
      <c r="C2955" s="259"/>
      <c r="D2955" s="259"/>
      <c r="E2955" s="259"/>
      <c r="F2955" s="270"/>
      <c r="G2955" s="259"/>
      <c r="H2955" s="259"/>
      <c r="I2955" s="259"/>
      <c r="J2955" s="259"/>
    </row>
    <row r="2956" spans="1:10">
      <c r="A2956" s="259"/>
      <c r="B2956" s="259"/>
      <c r="C2956" s="259"/>
      <c r="D2956" s="259"/>
      <c r="E2956" s="259"/>
      <c r="F2956" s="270"/>
      <c r="G2956" s="259"/>
      <c r="H2956" s="259"/>
      <c r="I2956" s="259"/>
      <c r="J2956" s="259"/>
    </row>
    <row r="2957" spans="1:10">
      <c r="A2957" s="259"/>
      <c r="B2957" s="259"/>
      <c r="C2957" s="259"/>
      <c r="D2957" s="259"/>
      <c r="E2957" s="259"/>
      <c r="F2957" s="270"/>
      <c r="G2957" s="259"/>
      <c r="H2957" s="259"/>
      <c r="I2957" s="259"/>
      <c r="J2957" s="259"/>
    </row>
    <row r="2958" spans="1:10">
      <c r="A2958" s="259"/>
      <c r="B2958" s="259"/>
      <c r="C2958" s="259"/>
      <c r="D2958" s="259"/>
      <c r="E2958" s="259"/>
      <c r="F2958" s="270"/>
      <c r="G2958" s="259"/>
      <c r="H2958" s="259"/>
      <c r="I2958" s="259"/>
      <c r="J2958" s="259"/>
    </row>
    <row r="2959" spans="1:10">
      <c r="A2959" s="259"/>
      <c r="B2959" s="259"/>
      <c r="C2959" s="259"/>
      <c r="D2959" s="259"/>
      <c r="E2959" s="259"/>
      <c r="F2959" s="270"/>
      <c r="G2959" s="259"/>
      <c r="H2959" s="259"/>
      <c r="I2959" s="259"/>
      <c r="J2959" s="259"/>
    </row>
    <row r="2960" spans="1:10">
      <c r="A2960" s="259"/>
      <c r="B2960" s="259"/>
      <c r="C2960" s="259"/>
      <c r="D2960" s="259"/>
      <c r="E2960" s="259"/>
      <c r="F2960" s="270"/>
      <c r="G2960" s="259"/>
      <c r="H2960" s="259"/>
      <c r="I2960" s="259"/>
      <c r="J2960" s="259"/>
    </row>
    <row r="2961" spans="1:10">
      <c r="A2961" s="259"/>
      <c r="B2961" s="259"/>
      <c r="C2961" s="259"/>
      <c r="D2961" s="259"/>
      <c r="E2961" s="259"/>
      <c r="F2961" s="270"/>
      <c r="G2961" s="259"/>
      <c r="H2961" s="259"/>
      <c r="I2961" s="259"/>
      <c r="J2961" s="259"/>
    </row>
    <row r="2962" spans="1:10">
      <c r="A2962" s="259"/>
      <c r="B2962" s="259"/>
      <c r="C2962" s="259"/>
      <c r="D2962" s="259"/>
      <c r="E2962" s="259"/>
      <c r="F2962" s="270"/>
      <c r="G2962" s="259"/>
      <c r="H2962" s="259"/>
      <c r="I2962" s="259"/>
      <c r="J2962" s="259"/>
    </row>
    <row r="2963" spans="1:10">
      <c r="A2963" s="259"/>
      <c r="B2963" s="259"/>
      <c r="C2963" s="259"/>
      <c r="D2963" s="259"/>
      <c r="E2963" s="259"/>
      <c r="F2963" s="270"/>
      <c r="G2963" s="259"/>
      <c r="H2963" s="259"/>
      <c r="I2963" s="259"/>
      <c r="J2963" s="259"/>
    </row>
    <row r="2964" spans="1:10">
      <c r="A2964" s="259"/>
      <c r="B2964" s="259"/>
      <c r="C2964" s="259"/>
      <c r="D2964" s="259"/>
      <c r="E2964" s="259"/>
      <c r="F2964" s="270"/>
      <c r="G2964" s="259"/>
      <c r="H2964" s="259"/>
      <c r="I2964" s="259"/>
      <c r="J2964" s="259"/>
    </row>
    <row r="2965" spans="1:10">
      <c r="A2965" s="259"/>
      <c r="B2965" s="259"/>
      <c r="C2965" s="259"/>
      <c r="D2965" s="259"/>
      <c r="E2965" s="259"/>
      <c r="F2965" s="270"/>
      <c r="G2965" s="259"/>
      <c r="H2965" s="259"/>
      <c r="I2965" s="259"/>
      <c r="J2965" s="259"/>
    </row>
    <row r="2966" spans="1:10">
      <c r="A2966" s="259"/>
      <c r="B2966" s="259"/>
      <c r="C2966" s="259"/>
      <c r="D2966" s="259"/>
      <c r="E2966" s="259"/>
      <c r="F2966" s="270"/>
      <c r="G2966" s="259"/>
      <c r="H2966" s="259"/>
      <c r="I2966" s="259"/>
      <c r="J2966" s="259"/>
    </row>
    <row r="2967" spans="1:10">
      <c r="A2967" s="259"/>
      <c r="B2967" s="259"/>
      <c r="C2967" s="259"/>
      <c r="D2967" s="259"/>
      <c r="E2967" s="259"/>
      <c r="F2967" s="270"/>
      <c r="G2967" s="259"/>
      <c r="H2967" s="259"/>
      <c r="I2967" s="259"/>
      <c r="J2967" s="259"/>
    </row>
    <row r="2968" spans="1:10">
      <c r="A2968" s="259"/>
      <c r="B2968" s="259"/>
      <c r="C2968" s="259"/>
      <c r="D2968" s="259"/>
      <c r="E2968" s="259"/>
      <c r="F2968" s="270"/>
      <c r="G2968" s="259"/>
      <c r="H2968" s="259"/>
      <c r="I2968" s="259"/>
      <c r="J2968" s="259"/>
    </row>
    <row r="2969" spans="1:10">
      <c r="A2969" s="259"/>
      <c r="B2969" s="259"/>
      <c r="C2969" s="259"/>
      <c r="D2969" s="259"/>
      <c r="E2969" s="259"/>
      <c r="F2969" s="270"/>
      <c r="G2969" s="259"/>
      <c r="H2969" s="259"/>
      <c r="I2969" s="259"/>
      <c r="J2969" s="259"/>
    </row>
    <row r="2970" spans="1:10">
      <c r="A2970" s="259"/>
      <c r="B2970" s="259"/>
      <c r="C2970" s="259"/>
      <c r="D2970" s="259"/>
      <c r="E2970" s="259"/>
      <c r="F2970" s="270"/>
      <c r="G2970" s="259"/>
      <c r="H2970" s="259"/>
      <c r="I2970" s="259"/>
      <c r="J2970" s="259"/>
    </row>
    <row r="2971" spans="1:10">
      <c r="A2971" s="259"/>
      <c r="B2971" s="259"/>
      <c r="C2971" s="259"/>
      <c r="D2971" s="259"/>
      <c r="E2971" s="259"/>
      <c r="F2971" s="270"/>
      <c r="G2971" s="259"/>
      <c r="H2971" s="259"/>
      <c r="I2971" s="259"/>
      <c r="J2971" s="259"/>
    </row>
    <row r="2972" spans="1:10">
      <c r="A2972" s="259"/>
      <c r="B2972" s="259"/>
      <c r="C2972" s="259"/>
      <c r="D2972" s="259"/>
      <c r="E2972" s="259"/>
      <c r="F2972" s="270"/>
      <c r="G2972" s="259"/>
      <c r="H2972" s="259"/>
      <c r="I2972" s="259"/>
      <c r="J2972" s="259"/>
    </row>
    <row r="2973" spans="1:10">
      <c r="A2973" s="259"/>
      <c r="B2973" s="259"/>
      <c r="C2973" s="259"/>
      <c r="D2973" s="259"/>
      <c r="E2973" s="259"/>
      <c r="F2973" s="270"/>
      <c r="G2973" s="259"/>
      <c r="H2973" s="259"/>
      <c r="I2973" s="259"/>
      <c r="J2973" s="259"/>
    </row>
    <row r="2974" spans="1:10">
      <c r="A2974" s="259"/>
      <c r="B2974" s="259"/>
      <c r="C2974" s="259"/>
      <c r="D2974" s="259"/>
      <c r="E2974" s="259"/>
      <c r="F2974" s="270"/>
      <c r="G2974" s="259"/>
      <c r="H2974" s="259"/>
      <c r="I2974" s="259"/>
      <c r="J2974" s="259"/>
    </row>
    <row r="2975" spans="1:10">
      <c r="A2975" s="259"/>
      <c r="B2975" s="259"/>
      <c r="C2975" s="259"/>
      <c r="D2975" s="259"/>
      <c r="E2975" s="259"/>
      <c r="F2975" s="270"/>
      <c r="G2975" s="259"/>
      <c r="H2975" s="259"/>
      <c r="I2975" s="259"/>
      <c r="J2975" s="259"/>
    </row>
    <row r="2976" spans="1:10">
      <c r="A2976" s="259"/>
      <c r="B2976" s="259"/>
      <c r="C2976" s="259"/>
      <c r="D2976" s="259"/>
      <c r="E2976" s="259"/>
      <c r="F2976" s="270"/>
      <c r="G2976" s="259"/>
      <c r="H2976" s="259"/>
      <c r="I2976" s="259"/>
      <c r="J2976" s="259"/>
    </row>
    <row r="2977" spans="1:10">
      <c r="A2977" s="259"/>
      <c r="B2977" s="259"/>
      <c r="C2977" s="259"/>
      <c r="D2977" s="259"/>
      <c r="E2977" s="259"/>
      <c r="F2977" s="270"/>
      <c r="G2977" s="259"/>
      <c r="H2977" s="259"/>
      <c r="I2977" s="259"/>
      <c r="J2977" s="259"/>
    </row>
    <row r="2978" spans="1:10">
      <c r="A2978" s="259"/>
      <c r="B2978" s="259"/>
      <c r="C2978" s="259"/>
      <c r="D2978" s="259"/>
      <c r="E2978" s="259"/>
      <c r="F2978" s="270"/>
      <c r="G2978" s="259"/>
      <c r="H2978" s="259"/>
      <c r="I2978" s="259"/>
      <c r="J2978" s="259"/>
    </row>
    <row r="2979" spans="1:10">
      <c r="A2979" s="259"/>
      <c r="B2979" s="259"/>
      <c r="C2979" s="259"/>
      <c r="D2979" s="259"/>
      <c r="E2979" s="259"/>
      <c r="F2979" s="270"/>
      <c r="G2979" s="259"/>
      <c r="H2979" s="259"/>
      <c r="I2979" s="259"/>
      <c r="J2979" s="259"/>
    </row>
    <row r="2980" spans="1:10">
      <c r="A2980" s="259"/>
      <c r="B2980" s="259"/>
      <c r="C2980" s="259"/>
      <c r="D2980" s="259"/>
      <c r="E2980" s="259"/>
      <c r="F2980" s="270"/>
      <c r="G2980" s="259"/>
      <c r="H2980" s="259"/>
      <c r="I2980" s="259"/>
      <c r="J2980" s="259"/>
    </row>
    <row r="2981" spans="1:10">
      <c r="A2981" s="259"/>
      <c r="B2981" s="259"/>
      <c r="C2981" s="259"/>
      <c r="D2981" s="259"/>
      <c r="E2981" s="259"/>
      <c r="F2981" s="270"/>
      <c r="G2981" s="259"/>
      <c r="H2981" s="259"/>
      <c r="I2981" s="259"/>
      <c r="J2981" s="259"/>
    </row>
    <row r="2982" spans="1:10">
      <c r="A2982" s="259"/>
      <c r="B2982" s="259"/>
      <c r="C2982" s="259"/>
      <c r="D2982" s="259"/>
      <c r="E2982" s="259"/>
      <c r="F2982" s="270"/>
      <c r="G2982" s="259"/>
      <c r="H2982" s="259"/>
      <c r="I2982" s="259"/>
      <c r="J2982" s="259"/>
    </row>
    <row r="2983" spans="1:10">
      <c r="A2983" s="259"/>
      <c r="B2983" s="259"/>
      <c r="C2983" s="259"/>
      <c r="D2983" s="259"/>
      <c r="E2983" s="259"/>
      <c r="F2983" s="270"/>
      <c r="G2983" s="259"/>
      <c r="H2983" s="259"/>
      <c r="I2983" s="259"/>
      <c r="J2983" s="259"/>
    </row>
    <row r="2984" spans="1:10">
      <c r="A2984" s="259"/>
      <c r="B2984" s="259"/>
      <c r="C2984" s="259"/>
      <c r="D2984" s="259"/>
      <c r="E2984" s="259"/>
      <c r="F2984" s="270"/>
      <c r="G2984" s="259"/>
      <c r="H2984" s="259"/>
      <c r="I2984" s="259"/>
      <c r="J2984" s="259"/>
    </row>
    <row r="2985" spans="1:10">
      <c r="A2985" s="259"/>
      <c r="B2985" s="259"/>
      <c r="C2985" s="259"/>
      <c r="D2985" s="259"/>
      <c r="E2985" s="259"/>
      <c r="F2985" s="270"/>
      <c r="G2985" s="259"/>
      <c r="H2985" s="259"/>
      <c r="I2985" s="259"/>
      <c r="J2985" s="259"/>
    </row>
    <row r="2986" spans="1:10">
      <c r="A2986" s="259"/>
      <c r="B2986" s="259"/>
      <c r="C2986" s="259"/>
      <c r="D2986" s="259"/>
      <c r="E2986" s="259"/>
      <c r="F2986" s="270"/>
      <c r="G2986" s="259"/>
      <c r="H2986" s="259"/>
      <c r="I2986" s="259"/>
      <c r="J2986" s="259"/>
    </row>
    <row r="2987" spans="1:10">
      <c r="A2987" s="259"/>
      <c r="B2987" s="259"/>
      <c r="C2987" s="259"/>
      <c r="D2987" s="259"/>
      <c r="E2987" s="259"/>
      <c r="F2987" s="270"/>
      <c r="G2987" s="259"/>
      <c r="H2987" s="259"/>
      <c r="I2987" s="259"/>
      <c r="J2987" s="259"/>
    </row>
    <row r="2988" spans="1:10">
      <c r="A2988" s="259"/>
      <c r="B2988" s="259"/>
      <c r="C2988" s="259"/>
      <c r="D2988" s="259"/>
      <c r="E2988" s="259"/>
      <c r="F2988" s="270"/>
      <c r="G2988" s="259"/>
      <c r="H2988" s="259"/>
      <c r="I2988" s="259"/>
      <c r="J2988" s="259"/>
    </row>
    <row r="2989" spans="1:10">
      <c r="A2989" s="259"/>
      <c r="B2989" s="259"/>
      <c r="C2989" s="259"/>
      <c r="D2989" s="259"/>
      <c r="E2989" s="259"/>
      <c r="F2989" s="270"/>
      <c r="G2989" s="259"/>
      <c r="H2989" s="259"/>
      <c r="I2989" s="259"/>
      <c r="J2989" s="259"/>
    </row>
    <row r="2990" spans="1:10">
      <c r="A2990" s="259"/>
      <c r="B2990" s="259"/>
      <c r="C2990" s="259"/>
      <c r="D2990" s="259"/>
      <c r="E2990" s="259"/>
      <c r="F2990" s="270"/>
      <c r="G2990" s="259"/>
      <c r="H2990" s="259"/>
      <c r="I2990" s="259"/>
      <c r="J2990" s="259"/>
    </row>
    <row r="2991" spans="1:10">
      <c r="A2991" s="259"/>
      <c r="B2991" s="259"/>
      <c r="C2991" s="259"/>
      <c r="D2991" s="259"/>
      <c r="E2991" s="259"/>
      <c r="F2991" s="270"/>
      <c r="G2991" s="259"/>
      <c r="H2991" s="259"/>
      <c r="I2991" s="259"/>
      <c r="J2991" s="259"/>
    </row>
    <row r="2992" spans="1:10">
      <c r="A2992" s="259"/>
      <c r="B2992" s="259"/>
      <c r="C2992" s="259"/>
      <c r="D2992" s="259"/>
      <c r="E2992" s="259"/>
      <c r="F2992" s="270"/>
      <c r="G2992" s="259"/>
      <c r="H2992" s="259"/>
      <c r="I2992" s="259"/>
      <c r="J2992" s="259"/>
    </row>
    <row r="2993" spans="1:10">
      <c r="A2993" s="259"/>
      <c r="B2993" s="259"/>
      <c r="C2993" s="259"/>
      <c r="D2993" s="259"/>
      <c r="E2993" s="259"/>
      <c r="F2993" s="270"/>
      <c r="G2993" s="259"/>
      <c r="H2993" s="259"/>
      <c r="I2993" s="259"/>
      <c r="J2993" s="259"/>
    </row>
    <row r="2994" spans="1:10">
      <c r="A2994" s="259"/>
      <c r="B2994" s="259"/>
      <c r="C2994" s="259"/>
      <c r="D2994" s="259"/>
      <c r="E2994" s="259"/>
      <c r="F2994" s="270"/>
      <c r="G2994" s="259"/>
      <c r="H2994" s="259"/>
      <c r="I2994" s="259"/>
      <c r="J2994" s="259"/>
    </row>
    <row r="2995" spans="1:10">
      <c r="A2995" s="259"/>
      <c r="B2995" s="259"/>
      <c r="C2995" s="259"/>
      <c r="D2995" s="259"/>
      <c r="E2995" s="259"/>
      <c r="F2995" s="270"/>
      <c r="G2995" s="259"/>
      <c r="H2995" s="259"/>
      <c r="I2995" s="259"/>
      <c r="J2995" s="259"/>
    </row>
    <row r="2996" spans="1:10">
      <c r="A2996" s="259"/>
      <c r="B2996" s="259"/>
      <c r="C2996" s="259"/>
      <c r="D2996" s="259"/>
      <c r="E2996" s="259"/>
      <c r="F2996" s="270"/>
      <c r="G2996" s="259"/>
      <c r="H2996" s="259"/>
      <c r="I2996" s="259"/>
      <c r="J2996" s="259"/>
    </row>
    <row r="2997" spans="1:10">
      <c r="A2997" s="259"/>
      <c r="B2997" s="259"/>
      <c r="C2997" s="259"/>
      <c r="D2997" s="259"/>
      <c r="E2997" s="259"/>
      <c r="F2997" s="270"/>
      <c r="G2997" s="259"/>
      <c r="H2997" s="259"/>
      <c r="I2997" s="259"/>
      <c r="J2997" s="259"/>
    </row>
    <row r="2998" spans="1:10">
      <c r="A2998" s="259"/>
      <c r="B2998" s="259"/>
      <c r="C2998" s="259"/>
      <c r="D2998" s="259"/>
      <c r="E2998" s="259"/>
      <c r="F2998" s="270"/>
      <c r="G2998" s="259"/>
      <c r="H2998" s="259"/>
      <c r="I2998" s="259"/>
      <c r="J2998" s="259"/>
    </row>
    <row r="2999" spans="1:10">
      <c r="A2999" s="259"/>
      <c r="B2999" s="259"/>
      <c r="C2999" s="259"/>
      <c r="D2999" s="259"/>
      <c r="E2999" s="259"/>
      <c r="F2999" s="270"/>
      <c r="G2999" s="259"/>
      <c r="H2999" s="259"/>
      <c r="I2999" s="259"/>
      <c r="J2999" s="259"/>
    </row>
    <row r="3000" spans="1:10">
      <c r="A3000" s="259"/>
      <c r="B3000" s="259"/>
      <c r="C3000" s="259"/>
      <c r="D3000" s="259"/>
      <c r="E3000" s="259"/>
      <c r="F3000" s="270"/>
      <c r="G3000" s="259"/>
      <c r="H3000" s="259"/>
      <c r="I3000" s="259"/>
      <c r="J3000" s="259"/>
    </row>
    <row r="3001" spans="1:10">
      <c r="A3001" s="259"/>
      <c r="B3001" s="259"/>
      <c r="C3001" s="259"/>
      <c r="D3001" s="259"/>
      <c r="E3001" s="259"/>
      <c r="F3001" s="270"/>
      <c r="G3001" s="259"/>
      <c r="H3001" s="259"/>
      <c r="I3001" s="259"/>
      <c r="J3001" s="259"/>
    </row>
    <row r="3002" spans="1:10">
      <c r="A3002" s="259"/>
      <c r="B3002" s="259"/>
      <c r="C3002" s="259"/>
      <c r="D3002" s="259"/>
      <c r="E3002" s="259"/>
      <c r="F3002" s="270"/>
      <c r="G3002" s="259"/>
      <c r="H3002" s="259"/>
      <c r="I3002" s="259"/>
      <c r="J3002" s="259"/>
    </row>
    <row r="3003" spans="1:10">
      <c r="A3003" s="259"/>
      <c r="B3003" s="259"/>
      <c r="C3003" s="259"/>
      <c r="D3003" s="259"/>
      <c r="E3003" s="259"/>
      <c r="F3003" s="270"/>
      <c r="G3003" s="259"/>
      <c r="H3003" s="259"/>
      <c r="I3003" s="259"/>
      <c r="J3003" s="259"/>
    </row>
    <row r="3004" spans="1:10">
      <c r="A3004" s="259"/>
      <c r="B3004" s="259"/>
      <c r="C3004" s="259"/>
      <c r="D3004" s="259"/>
      <c r="E3004" s="259"/>
      <c r="F3004" s="270"/>
      <c r="G3004" s="259"/>
      <c r="H3004" s="259"/>
      <c r="I3004" s="259"/>
      <c r="J3004" s="259"/>
    </row>
    <row r="3005" spans="1:10">
      <c r="A3005" s="259"/>
      <c r="B3005" s="259"/>
      <c r="C3005" s="259"/>
      <c r="D3005" s="259"/>
      <c r="E3005" s="259"/>
      <c r="F3005" s="270"/>
      <c r="G3005" s="259"/>
      <c r="H3005" s="259"/>
      <c r="I3005" s="259"/>
      <c r="J3005" s="259"/>
    </row>
    <row r="3006" spans="1:10">
      <c r="A3006" s="259"/>
      <c r="B3006" s="259"/>
      <c r="C3006" s="259"/>
      <c r="D3006" s="259"/>
      <c r="E3006" s="259"/>
      <c r="F3006" s="270"/>
      <c r="G3006" s="259"/>
      <c r="H3006" s="259"/>
      <c r="I3006" s="259"/>
      <c r="J3006" s="259"/>
    </row>
    <row r="3007" spans="1:10">
      <c r="A3007" s="259"/>
      <c r="B3007" s="259"/>
      <c r="C3007" s="259"/>
      <c r="D3007" s="259"/>
      <c r="E3007" s="259"/>
      <c r="F3007" s="270"/>
      <c r="G3007" s="259"/>
      <c r="H3007" s="259"/>
      <c r="I3007" s="259"/>
      <c r="J3007" s="259"/>
    </row>
    <row r="3008" spans="1:10">
      <c r="A3008" s="259"/>
      <c r="B3008" s="259"/>
      <c r="C3008" s="259"/>
      <c r="D3008" s="259"/>
      <c r="E3008" s="259"/>
      <c r="F3008" s="270"/>
      <c r="G3008" s="259"/>
      <c r="H3008" s="259"/>
      <c r="I3008" s="259"/>
      <c r="J3008" s="259"/>
    </row>
    <row r="3009" spans="1:10">
      <c r="A3009" s="259"/>
      <c r="B3009" s="259"/>
      <c r="C3009" s="259"/>
      <c r="D3009" s="259"/>
      <c r="E3009" s="259"/>
      <c r="F3009" s="270"/>
      <c r="G3009" s="259"/>
      <c r="H3009" s="259"/>
      <c r="I3009" s="259"/>
      <c r="J3009" s="259"/>
    </row>
    <row r="3010" spans="1:10">
      <c r="A3010" s="259"/>
      <c r="B3010" s="259"/>
      <c r="C3010" s="259"/>
      <c r="D3010" s="259"/>
      <c r="E3010" s="259"/>
      <c r="F3010" s="270"/>
      <c r="G3010" s="259"/>
      <c r="H3010" s="259"/>
      <c r="I3010" s="259"/>
      <c r="J3010" s="259"/>
    </row>
    <row r="3011" spans="1:10">
      <c r="A3011" s="259"/>
      <c r="B3011" s="259"/>
      <c r="C3011" s="259"/>
      <c r="D3011" s="259"/>
      <c r="E3011" s="259"/>
      <c r="F3011" s="270"/>
      <c r="G3011" s="259"/>
      <c r="H3011" s="259"/>
      <c r="I3011" s="259"/>
      <c r="J3011" s="259"/>
    </row>
    <row r="3012" spans="1:10">
      <c r="A3012" s="259"/>
      <c r="B3012" s="259"/>
      <c r="C3012" s="259"/>
      <c r="D3012" s="259"/>
      <c r="E3012" s="259"/>
      <c r="F3012" s="270"/>
      <c r="G3012" s="259"/>
      <c r="H3012" s="259"/>
      <c r="I3012" s="259"/>
      <c r="J3012" s="259"/>
    </row>
    <row r="3013" spans="1:10">
      <c r="A3013" s="259"/>
      <c r="B3013" s="259"/>
      <c r="C3013" s="259"/>
      <c r="D3013" s="259"/>
      <c r="E3013" s="259"/>
      <c r="F3013" s="270"/>
      <c r="G3013" s="259"/>
      <c r="H3013" s="259"/>
      <c r="I3013" s="259"/>
      <c r="J3013" s="259"/>
    </row>
    <row r="3014" spans="1:10">
      <c r="A3014" s="259"/>
      <c r="B3014" s="259"/>
      <c r="C3014" s="259"/>
      <c r="D3014" s="259"/>
      <c r="E3014" s="259"/>
      <c r="F3014" s="270"/>
      <c r="G3014" s="259"/>
      <c r="H3014" s="259"/>
      <c r="I3014" s="259"/>
      <c r="J3014" s="259"/>
    </row>
    <row r="3015" spans="1:10">
      <c r="A3015" s="259"/>
      <c r="B3015" s="259"/>
      <c r="C3015" s="259"/>
      <c r="D3015" s="259"/>
      <c r="E3015" s="259"/>
      <c r="F3015" s="270"/>
      <c r="G3015" s="259"/>
      <c r="H3015" s="259"/>
      <c r="I3015" s="259"/>
      <c r="J3015" s="259"/>
    </row>
    <row r="3016" spans="1:10">
      <c r="A3016" s="259"/>
      <c r="B3016" s="259"/>
      <c r="C3016" s="259"/>
      <c r="D3016" s="259"/>
      <c r="E3016" s="259"/>
      <c r="F3016" s="270"/>
      <c r="G3016" s="259"/>
      <c r="H3016" s="259"/>
      <c r="I3016" s="259"/>
      <c r="J3016" s="259"/>
    </row>
    <row r="3017" spans="1:10">
      <c r="A3017" s="259"/>
      <c r="B3017" s="259"/>
      <c r="C3017" s="259"/>
      <c r="D3017" s="259"/>
      <c r="E3017" s="259"/>
      <c r="F3017" s="270"/>
      <c r="G3017" s="259"/>
      <c r="H3017" s="259"/>
      <c r="I3017" s="259"/>
      <c r="J3017" s="259"/>
    </row>
    <row r="3018" spans="1:10">
      <c r="A3018" s="259"/>
      <c r="B3018" s="259"/>
      <c r="C3018" s="259"/>
      <c r="D3018" s="259"/>
      <c r="E3018" s="259"/>
      <c r="F3018" s="270"/>
      <c r="G3018" s="259"/>
      <c r="H3018" s="259"/>
      <c r="I3018" s="259"/>
      <c r="J3018" s="259"/>
    </row>
    <row r="3019" spans="1:10">
      <c r="A3019" s="259"/>
      <c r="B3019" s="259"/>
      <c r="C3019" s="259"/>
      <c r="D3019" s="259"/>
      <c r="E3019" s="259"/>
      <c r="F3019" s="270"/>
      <c r="G3019" s="259"/>
      <c r="H3019" s="259"/>
      <c r="I3019" s="259"/>
      <c r="J3019" s="259"/>
    </row>
    <row r="3020" spans="1:10">
      <c r="A3020" s="259"/>
      <c r="B3020" s="259"/>
      <c r="C3020" s="259"/>
      <c r="D3020" s="259"/>
      <c r="E3020" s="259"/>
      <c r="F3020" s="270"/>
      <c r="G3020" s="259"/>
      <c r="H3020" s="259"/>
      <c r="I3020" s="259"/>
      <c r="J3020" s="259"/>
    </row>
    <row r="3021" spans="1:10">
      <c r="A3021" s="259"/>
      <c r="B3021" s="259"/>
      <c r="C3021" s="259"/>
      <c r="D3021" s="259"/>
      <c r="E3021" s="259"/>
      <c r="F3021" s="270"/>
      <c r="G3021" s="259"/>
      <c r="H3021" s="259"/>
      <c r="I3021" s="259"/>
      <c r="J3021" s="259"/>
    </row>
    <row r="3022" spans="1:10">
      <c r="A3022" s="259"/>
      <c r="B3022" s="259"/>
      <c r="C3022" s="259"/>
      <c r="D3022" s="259"/>
      <c r="E3022" s="259"/>
      <c r="F3022" s="270"/>
      <c r="G3022" s="259"/>
      <c r="H3022" s="259"/>
      <c r="I3022" s="259"/>
      <c r="J3022" s="259"/>
    </row>
    <row r="3023" spans="1:10">
      <c r="A3023" s="259"/>
      <c r="B3023" s="259"/>
      <c r="C3023" s="259"/>
      <c r="D3023" s="259"/>
      <c r="E3023" s="259"/>
      <c r="F3023" s="270"/>
      <c r="G3023" s="259"/>
      <c r="H3023" s="259"/>
      <c r="I3023" s="259"/>
      <c r="J3023" s="259"/>
    </row>
    <row r="3024" spans="1:10">
      <c r="A3024" s="259"/>
      <c r="B3024" s="259"/>
      <c r="C3024" s="259"/>
      <c r="D3024" s="259"/>
      <c r="E3024" s="259"/>
      <c r="F3024" s="270"/>
      <c r="G3024" s="259"/>
      <c r="H3024" s="259"/>
      <c r="I3024" s="259"/>
      <c r="J3024" s="259"/>
    </row>
    <row r="3025" spans="1:10">
      <c r="A3025" s="259"/>
      <c r="B3025" s="259"/>
      <c r="C3025" s="259"/>
      <c r="D3025" s="259"/>
      <c r="E3025" s="259"/>
      <c r="F3025" s="270"/>
      <c r="G3025" s="259"/>
      <c r="H3025" s="259"/>
      <c r="I3025" s="259"/>
      <c r="J3025" s="259"/>
    </row>
    <row r="3026" spans="1:10">
      <c r="A3026" s="259"/>
      <c r="B3026" s="259"/>
      <c r="C3026" s="259"/>
      <c r="D3026" s="259"/>
      <c r="E3026" s="259"/>
      <c r="F3026" s="270"/>
      <c r="G3026" s="259"/>
      <c r="H3026" s="259"/>
      <c r="I3026" s="259"/>
      <c r="J3026" s="259"/>
    </row>
    <row r="3027" spans="1:10">
      <c r="A3027" s="259"/>
      <c r="B3027" s="259"/>
      <c r="C3027" s="259"/>
      <c r="D3027" s="259"/>
      <c r="E3027" s="259"/>
      <c r="F3027" s="270"/>
      <c r="G3027" s="259"/>
      <c r="H3027" s="259"/>
      <c r="I3027" s="259"/>
      <c r="J3027" s="259"/>
    </row>
    <row r="3028" spans="1:10">
      <c r="A3028" s="259"/>
      <c r="B3028" s="259"/>
      <c r="C3028" s="259"/>
      <c r="D3028" s="259"/>
      <c r="E3028" s="259"/>
      <c r="F3028" s="270"/>
      <c r="G3028" s="259"/>
      <c r="H3028" s="259"/>
      <c r="I3028" s="259"/>
      <c r="J3028" s="259"/>
    </row>
    <row r="3029" spans="1:10">
      <c r="A3029" s="259"/>
      <c r="B3029" s="259"/>
      <c r="C3029" s="259"/>
      <c r="D3029" s="259"/>
      <c r="E3029" s="259"/>
      <c r="F3029" s="270"/>
      <c r="G3029" s="259"/>
      <c r="H3029" s="259"/>
      <c r="I3029" s="259"/>
      <c r="J3029" s="259"/>
    </row>
    <row r="3030" spans="1:10">
      <c r="A3030" s="259"/>
      <c r="B3030" s="259"/>
      <c r="C3030" s="259"/>
      <c r="D3030" s="259"/>
      <c r="E3030" s="259"/>
      <c r="F3030" s="270"/>
      <c r="G3030" s="259"/>
      <c r="H3030" s="259"/>
      <c r="I3030" s="259"/>
      <c r="J3030" s="259"/>
    </row>
    <row r="3031" spans="1:10">
      <c r="A3031" s="259"/>
      <c r="B3031" s="259"/>
      <c r="C3031" s="259"/>
      <c r="D3031" s="259"/>
      <c r="E3031" s="259"/>
      <c r="F3031" s="270"/>
      <c r="G3031" s="259"/>
      <c r="H3031" s="259"/>
      <c r="I3031" s="259"/>
      <c r="J3031" s="259"/>
    </row>
    <row r="3032" spans="1:10">
      <c r="A3032" s="259"/>
      <c r="B3032" s="259"/>
      <c r="C3032" s="259"/>
      <c r="D3032" s="259"/>
      <c r="E3032" s="259"/>
      <c r="F3032" s="270"/>
      <c r="G3032" s="259"/>
      <c r="H3032" s="259"/>
      <c r="I3032" s="259"/>
      <c r="J3032" s="259"/>
    </row>
    <row r="3033" spans="1:10">
      <c r="A3033" s="259"/>
      <c r="B3033" s="259"/>
      <c r="C3033" s="259"/>
      <c r="D3033" s="259"/>
      <c r="E3033" s="259"/>
      <c r="F3033" s="270"/>
      <c r="G3033" s="259"/>
      <c r="H3033" s="259"/>
      <c r="I3033" s="259"/>
      <c r="J3033" s="259"/>
    </row>
    <row r="3034" spans="1:10">
      <c r="A3034" s="259"/>
      <c r="B3034" s="259"/>
      <c r="C3034" s="259"/>
      <c r="D3034" s="259"/>
      <c r="E3034" s="259"/>
      <c r="F3034" s="270"/>
      <c r="G3034" s="259"/>
      <c r="H3034" s="259"/>
      <c r="I3034" s="259"/>
      <c r="J3034" s="259"/>
    </row>
    <row r="3035" spans="1:10">
      <c r="A3035" s="259"/>
      <c r="B3035" s="259"/>
      <c r="C3035" s="259"/>
      <c r="D3035" s="259"/>
      <c r="E3035" s="259"/>
      <c r="F3035" s="270"/>
      <c r="G3035" s="259"/>
      <c r="H3035" s="259"/>
      <c r="I3035" s="259"/>
      <c r="J3035" s="259"/>
    </row>
    <row r="3036" spans="1:10">
      <c r="A3036" s="259"/>
      <c r="B3036" s="259"/>
      <c r="C3036" s="259"/>
      <c r="D3036" s="259"/>
      <c r="E3036" s="259"/>
      <c r="F3036" s="270"/>
      <c r="G3036" s="259"/>
      <c r="H3036" s="259"/>
      <c r="I3036" s="259"/>
      <c r="J3036" s="259"/>
    </row>
    <row r="3037" spans="1:10">
      <c r="A3037" s="259"/>
      <c r="B3037" s="259"/>
      <c r="C3037" s="259"/>
      <c r="D3037" s="259"/>
      <c r="E3037" s="259"/>
      <c r="F3037" s="270"/>
      <c r="G3037" s="259"/>
      <c r="H3037" s="259"/>
      <c r="I3037" s="259"/>
      <c r="J3037" s="259"/>
    </row>
    <row r="3038" spans="1:10">
      <c r="A3038" s="259"/>
      <c r="B3038" s="259"/>
      <c r="C3038" s="259"/>
      <c r="D3038" s="259"/>
      <c r="E3038" s="259"/>
      <c r="F3038" s="270"/>
      <c r="G3038" s="259"/>
      <c r="H3038" s="259"/>
      <c r="I3038" s="259"/>
      <c r="J3038" s="259"/>
    </row>
    <row r="3039" spans="1:10">
      <c r="A3039" s="259"/>
      <c r="B3039" s="259"/>
      <c r="C3039" s="259"/>
      <c r="D3039" s="259"/>
      <c r="E3039" s="259"/>
      <c r="F3039" s="270"/>
      <c r="G3039" s="259"/>
      <c r="H3039" s="259"/>
      <c r="I3039" s="259"/>
      <c r="J3039" s="259"/>
    </row>
    <row r="3040" spans="1:10">
      <c r="A3040" s="259"/>
      <c r="B3040" s="259"/>
      <c r="C3040" s="259"/>
      <c r="D3040" s="259"/>
      <c r="E3040" s="259"/>
      <c r="F3040" s="270"/>
      <c r="G3040" s="259"/>
      <c r="H3040" s="259"/>
      <c r="I3040" s="259"/>
      <c r="J3040" s="259"/>
    </row>
    <row r="3041" spans="1:10">
      <c r="A3041" s="259"/>
      <c r="B3041" s="259"/>
      <c r="C3041" s="259"/>
      <c r="D3041" s="259"/>
      <c r="E3041" s="259"/>
      <c r="F3041" s="270"/>
      <c r="G3041" s="259"/>
      <c r="H3041" s="259"/>
      <c r="I3041" s="259"/>
      <c r="J3041" s="259"/>
    </row>
    <row r="3042" spans="1:10">
      <c r="A3042" s="259"/>
      <c r="B3042" s="259"/>
      <c r="C3042" s="259"/>
      <c r="D3042" s="259"/>
      <c r="E3042" s="259"/>
      <c r="F3042" s="270"/>
      <c r="G3042" s="259"/>
      <c r="H3042" s="259"/>
      <c r="I3042" s="259"/>
      <c r="J3042" s="259"/>
    </row>
    <row r="3043" spans="1:10">
      <c r="A3043" s="259"/>
      <c r="B3043" s="259"/>
      <c r="C3043" s="259"/>
      <c r="D3043" s="259"/>
      <c r="E3043" s="259"/>
      <c r="F3043" s="270"/>
      <c r="G3043" s="259"/>
      <c r="H3043" s="259"/>
      <c r="I3043" s="259"/>
      <c r="J3043" s="259"/>
    </row>
    <row r="3044" spans="1:10">
      <c r="A3044" s="259"/>
      <c r="B3044" s="259"/>
      <c r="C3044" s="259"/>
      <c r="D3044" s="259"/>
      <c r="E3044" s="259"/>
      <c r="F3044" s="270"/>
      <c r="G3044" s="259"/>
      <c r="H3044" s="259"/>
      <c r="I3044" s="259"/>
      <c r="J3044" s="259"/>
    </row>
    <row r="3045" spans="1:10">
      <c r="A3045" s="259"/>
      <c r="B3045" s="259"/>
      <c r="C3045" s="259"/>
      <c r="D3045" s="259"/>
      <c r="E3045" s="259"/>
      <c r="F3045" s="270"/>
      <c r="G3045" s="259"/>
      <c r="H3045" s="259"/>
      <c r="I3045" s="259"/>
      <c r="J3045" s="259"/>
    </row>
    <row r="3046" spans="1:10">
      <c r="A3046" s="259"/>
      <c r="B3046" s="259"/>
      <c r="C3046" s="259"/>
      <c r="D3046" s="259"/>
      <c r="E3046" s="259"/>
      <c r="F3046" s="270"/>
      <c r="G3046" s="259"/>
      <c r="H3046" s="259"/>
      <c r="I3046" s="259"/>
      <c r="J3046" s="259"/>
    </row>
    <row r="3047" spans="1:10">
      <c r="A3047" s="259"/>
      <c r="B3047" s="259"/>
      <c r="C3047" s="259"/>
      <c r="D3047" s="259"/>
      <c r="E3047" s="259"/>
      <c r="F3047" s="270"/>
      <c r="G3047" s="259"/>
      <c r="H3047" s="259"/>
      <c r="I3047" s="259"/>
      <c r="J3047" s="259"/>
    </row>
    <row r="3048" spans="1:10">
      <c r="A3048" s="259"/>
      <c r="B3048" s="259"/>
      <c r="C3048" s="259"/>
      <c r="D3048" s="259"/>
      <c r="E3048" s="259"/>
      <c r="F3048" s="270"/>
      <c r="G3048" s="259"/>
      <c r="H3048" s="259"/>
      <c r="I3048" s="259"/>
      <c r="J3048" s="259"/>
    </row>
    <row r="3049" spans="1:10">
      <c r="A3049" s="259"/>
      <c r="B3049" s="259"/>
      <c r="C3049" s="259"/>
      <c r="D3049" s="259"/>
      <c r="E3049" s="259"/>
      <c r="F3049" s="270"/>
      <c r="G3049" s="259"/>
      <c r="H3049" s="259"/>
      <c r="I3049" s="259"/>
      <c r="J3049" s="259"/>
    </row>
    <row r="3050" spans="1:10">
      <c r="A3050" s="259"/>
      <c r="B3050" s="259"/>
      <c r="C3050" s="259"/>
      <c r="D3050" s="259"/>
      <c r="E3050" s="259"/>
      <c r="F3050" s="270"/>
      <c r="G3050" s="259"/>
      <c r="H3050" s="259"/>
      <c r="I3050" s="259"/>
      <c r="J3050" s="259"/>
    </row>
    <row r="3051" spans="1:10">
      <c r="A3051" s="259"/>
      <c r="B3051" s="259"/>
      <c r="C3051" s="259"/>
      <c r="D3051" s="259"/>
      <c r="E3051" s="259"/>
      <c r="F3051" s="270"/>
      <c r="G3051" s="259"/>
      <c r="H3051" s="259"/>
      <c r="I3051" s="259"/>
      <c r="J3051" s="259"/>
    </row>
    <row r="3052" spans="1:10">
      <c r="A3052" s="259"/>
      <c r="B3052" s="259"/>
      <c r="C3052" s="259"/>
      <c r="D3052" s="259"/>
      <c r="E3052" s="259"/>
      <c r="F3052" s="270"/>
      <c r="G3052" s="259"/>
      <c r="H3052" s="259"/>
      <c r="I3052" s="259"/>
      <c r="J3052" s="259"/>
    </row>
    <row r="3053" spans="1:10">
      <c r="A3053" s="259"/>
      <c r="B3053" s="259"/>
      <c r="C3053" s="259"/>
      <c r="D3053" s="259"/>
      <c r="E3053" s="259"/>
      <c r="F3053" s="270"/>
      <c r="G3053" s="259"/>
      <c r="H3053" s="259"/>
      <c r="I3053" s="259"/>
      <c r="J3053" s="259"/>
    </row>
    <row r="3054" spans="1:10">
      <c r="A3054" s="259"/>
      <c r="B3054" s="259"/>
      <c r="C3054" s="259"/>
      <c r="D3054" s="259"/>
      <c r="E3054" s="259"/>
      <c r="F3054" s="270"/>
      <c r="G3054" s="259"/>
      <c r="H3054" s="259"/>
      <c r="I3054" s="259"/>
      <c r="J3054" s="259"/>
    </row>
    <row r="3055" spans="1:10">
      <c r="A3055" s="259"/>
      <c r="B3055" s="259"/>
      <c r="C3055" s="259"/>
      <c r="D3055" s="259"/>
      <c r="E3055" s="259"/>
      <c r="F3055" s="270"/>
      <c r="G3055" s="259"/>
      <c r="H3055" s="259"/>
      <c r="I3055" s="259"/>
      <c r="J3055" s="259"/>
    </row>
    <row r="3056" spans="1:10">
      <c r="A3056" s="259"/>
      <c r="B3056" s="259"/>
      <c r="C3056" s="259"/>
      <c r="D3056" s="259"/>
      <c r="E3056" s="259"/>
      <c r="F3056" s="270"/>
      <c r="G3056" s="259"/>
      <c r="H3056" s="259"/>
      <c r="I3056" s="259"/>
      <c r="J3056" s="259"/>
    </row>
    <row r="3057" spans="1:10">
      <c r="A3057" s="259"/>
      <c r="B3057" s="259"/>
      <c r="C3057" s="259"/>
      <c r="D3057" s="259"/>
      <c r="E3057" s="259"/>
      <c r="F3057" s="270"/>
      <c r="G3057" s="259"/>
      <c r="H3057" s="259"/>
      <c r="I3057" s="259"/>
      <c r="J3057" s="259"/>
    </row>
    <row r="3058" spans="1:10">
      <c r="A3058" s="259"/>
      <c r="B3058" s="259"/>
      <c r="C3058" s="259"/>
      <c r="D3058" s="259"/>
      <c r="E3058" s="259"/>
      <c r="F3058" s="270"/>
      <c r="G3058" s="259"/>
      <c r="H3058" s="259"/>
      <c r="I3058" s="259"/>
      <c r="J3058" s="259"/>
    </row>
    <row r="3059" spans="1:10">
      <c r="A3059" s="259"/>
      <c r="B3059" s="259"/>
      <c r="C3059" s="259"/>
      <c r="D3059" s="259"/>
      <c r="E3059" s="259"/>
      <c r="F3059" s="270"/>
      <c r="G3059" s="259"/>
      <c r="H3059" s="259"/>
      <c r="I3059" s="259"/>
      <c r="J3059" s="259"/>
    </row>
    <row r="3060" spans="1:10">
      <c r="A3060" s="259"/>
      <c r="B3060" s="259"/>
      <c r="C3060" s="259"/>
      <c r="D3060" s="259"/>
      <c r="E3060" s="259"/>
      <c r="F3060" s="270"/>
      <c r="G3060" s="259"/>
      <c r="H3060" s="259"/>
      <c r="I3060" s="259"/>
      <c r="J3060" s="259"/>
    </row>
    <row r="3061" spans="1:10">
      <c r="A3061" s="259"/>
      <c r="B3061" s="259"/>
      <c r="C3061" s="259"/>
      <c r="D3061" s="259"/>
      <c r="E3061" s="259"/>
      <c r="F3061" s="270"/>
      <c r="G3061" s="259"/>
      <c r="H3061" s="259"/>
      <c r="I3061" s="259"/>
      <c r="J3061" s="259"/>
    </row>
    <row r="3062" spans="1:10">
      <c r="A3062" s="259"/>
      <c r="B3062" s="259"/>
      <c r="C3062" s="259"/>
      <c r="D3062" s="259"/>
      <c r="E3062" s="259"/>
      <c r="F3062" s="270"/>
      <c r="G3062" s="259"/>
      <c r="H3062" s="259"/>
      <c r="I3062" s="259"/>
      <c r="J3062" s="259"/>
    </row>
    <row r="3063" spans="1:10">
      <c r="A3063" s="259"/>
      <c r="B3063" s="259"/>
      <c r="C3063" s="259"/>
      <c r="D3063" s="259"/>
      <c r="E3063" s="259"/>
      <c r="F3063" s="270"/>
      <c r="G3063" s="259"/>
      <c r="H3063" s="259"/>
      <c r="I3063" s="259"/>
      <c r="J3063" s="259"/>
    </row>
    <row r="3064" spans="1:10">
      <c r="A3064" s="259"/>
      <c r="B3064" s="259"/>
      <c r="C3064" s="259"/>
      <c r="D3064" s="259"/>
      <c r="E3064" s="259"/>
      <c r="F3064" s="270"/>
      <c r="G3064" s="259"/>
      <c r="H3064" s="259"/>
      <c r="I3064" s="259"/>
      <c r="J3064" s="259"/>
    </row>
    <row r="3065" spans="1:10">
      <c r="A3065" s="259"/>
      <c r="B3065" s="259"/>
      <c r="C3065" s="259"/>
      <c r="D3065" s="259"/>
      <c r="E3065" s="259"/>
      <c r="F3065" s="270"/>
      <c r="G3065" s="259"/>
      <c r="H3065" s="259"/>
      <c r="I3065" s="259"/>
      <c r="J3065" s="259"/>
    </row>
    <row r="3066" spans="1:10">
      <c r="A3066" s="259"/>
      <c r="B3066" s="259"/>
      <c r="C3066" s="259"/>
      <c r="D3066" s="259"/>
      <c r="E3066" s="259"/>
      <c r="F3066" s="270"/>
      <c r="G3066" s="259"/>
      <c r="H3066" s="259"/>
      <c r="I3066" s="259"/>
      <c r="J3066" s="259"/>
    </row>
    <row r="3067" spans="1:10">
      <c r="A3067" s="259"/>
      <c r="B3067" s="259"/>
      <c r="C3067" s="259"/>
      <c r="D3067" s="259"/>
      <c r="E3067" s="259"/>
      <c r="F3067" s="270"/>
      <c r="G3067" s="259"/>
      <c r="H3067" s="259"/>
      <c r="I3067" s="259"/>
      <c r="J3067" s="259"/>
    </row>
    <row r="3068" spans="1:10">
      <c r="A3068" s="259"/>
      <c r="B3068" s="259"/>
      <c r="C3068" s="259"/>
      <c r="D3068" s="259"/>
      <c r="E3068" s="259"/>
      <c r="F3068" s="270"/>
      <c r="G3068" s="259"/>
      <c r="H3068" s="259"/>
      <c r="I3068" s="259"/>
      <c r="J3068" s="259"/>
    </row>
    <row r="3069" spans="1:10">
      <c r="A3069" s="259"/>
      <c r="B3069" s="259"/>
      <c r="C3069" s="259"/>
      <c r="D3069" s="259"/>
      <c r="E3069" s="259"/>
      <c r="F3069" s="270"/>
      <c r="G3069" s="259"/>
      <c r="H3069" s="259"/>
      <c r="I3069" s="259"/>
      <c r="J3069" s="259"/>
    </row>
    <row r="3070" spans="1:10">
      <c r="A3070" s="259"/>
      <c r="B3070" s="259"/>
      <c r="C3070" s="259"/>
      <c r="D3070" s="259"/>
      <c r="E3070" s="259"/>
      <c r="F3070" s="270"/>
      <c r="G3070" s="259"/>
      <c r="H3070" s="259"/>
      <c r="I3070" s="259"/>
      <c r="J3070" s="259"/>
    </row>
    <row r="3071" spans="1:10">
      <c r="A3071" s="259"/>
      <c r="B3071" s="259"/>
      <c r="C3071" s="259"/>
      <c r="D3071" s="259"/>
      <c r="E3071" s="259"/>
      <c r="F3071" s="270"/>
      <c r="G3071" s="259"/>
      <c r="H3071" s="259"/>
      <c r="I3071" s="259"/>
      <c r="J3071" s="259"/>
    </row>
    <row r="3072" spans="1:10">
      <c r="A3072" s="259"/>
      <c r="B3072" s="259"/>
      <c r="C3072" s="259"/>
      <c r="D3072" s="259"/>
      <c r="E3072" s="259"/>
      <c r="F3072" s="270"/>
      <c r="G3072" s="259"/>
      <c r="H3072" s="259"/>
      <c r="I3072" s="259"/>
      <c r="J3072" s="259"/>
    </row>
    <row r="3073" spans="1:10">
      <c r="A3073" s="259"/>
      <c r="B3073" s="259"/>
      <c r="C3073" s="259"/>
      <c r="D3073" s="259"/>
      <c r="E3073" s="259"/>
      <c r="F3073" s="270"/>
      <c r="G3073" s="259"/>
      <c r="H3073" s="259"/>
      <c r="I3073" s="259"/>
      <c r="J3073" s="259"/>
    </row>
    <row r="3074" spans="1:10">
      <c r="A3074" s="259"/>
      <c r="B3074" s="259"/>
      <c r="C3074" s="259"/>
      <c r="D3074" s="259"/>
      <c r="E3074" s="259"/>
      <c r="F3074" s="270"/>
      <c r="G3074" s="259"/>
      <c r="H3074" s="259"/>
      <c r="I3074" s="259"/>
      <c r="J3074" s="259"/>
    </row>
    <row r="3075" spans="1:10">
      <c r="A3075" s="259"/>
      <c r="B3075" s="259"/>
      <c r="C3075" s="259"/>
      <c r="D3075" s="259"/>
      <c r="E3075" s="259"/>
      <c r="F3075" s="270"/>
      <c r="G3075" s="259"/>
      <c r="H3075" s="259"/>
      <c r="I3075" s="259"/>
      <c r="J3075" s="259"/>
    </row>
    <row r="3076" spans="1:10">
      <c r="A3076" s="259"/>
      <c r="B3076" s="259"/>
      <c r="C3076" s="259"/>
      <c r="D3076" s="259"/>
      <c r="E3076" s="259"/>
      <c r="F3076" s="270"/>
      <c r="G3076" s="259"/>
      <c r="H3076" s="259"/>
      <c r="I3076" s="259"/>
      <c r="J3076" s="259"/>
    </row>
    <row r="3077" spans="1:10">
      <c r="A3077" s="259"/>
      <c r="B3077" s="259"/>
      <c r="C3077" s="259"/>
      <c r="D3077" s="259"/>
      <c r="E3077" s="259"/>
      <c r="F3077" s="270"/>
      <c r="G3077" s="259"/>
      <c r="H3077" s="259"/>
      <c r="I3077" s="259"/>
      <c r="J3077" s="259"/>
    </row>
    <row r="3078" spans="1:10">
      <c r="A3078" s="259"/>
      <c r="B3078" s="259"/>
      <c r="C3078" s="259"/>
      <c r="D3078" s="259"/>
      <c r="E3078" s="259"/>
      <c r="F3078" s="270"/>
      <c r="G3078" s="259"/>
      <c r="H3078" s="259"/>
      <c r="I3078" s="259"/>
      <c r="J3078" s="259"/>
    </row>
    <row r="3079" spans="1:10">
      <c r="A3079" s="259"/>
      <c r="B3079" s="259"/>
      <c r="C3079" s="259"/>
      <c r="D3079" s="259"/>
      <c r="E3079" s="259"/>
      <c r="F3079" s="270"/>
      <c r="G3079" s="259"/>
      <c r="H3079" s="259"/>
      <c r="I3079" s="259"/>
      <c r="J3079" s="259"/>
    </row>
    <row r="3080" spans="1:10">
      <c r="A3080" s="259"/>
      <c r="B3080" s="259"/>
      <c r="C3080" s="259"/>
      <c r="D3080" s="259"/>
      <c r="E3080" s="259"/>
      <c r="F3080" s="270"/>
      <c r="G3080" s="259"/>
      <c r="H3080" s="259"/>
      <c r="I3080" s="259"/>
      <c r="J3080" s="259"/>
    </row>
    <row r="3081" spans="1:10">
      <c r="A3081" s="259"/>
      <c r="B3081" s="259"/>
      <c r="C3081" s="259"/>
      <c r="D3081" s="259"/>
      <c r="E3081" s="259"/>
      <c r="F3081" s="270"/>
      <c r="G3081" s="259"/>
      <c r="H3081" s="259"/>
      <c r="I3081" s="259"/>
      <c r="J3081" s="259"/>
    </row>
    <row r="3082" spans="1:10">
      <c r="A3082" s="259"/>
      <c r="B3082" s="259"/>
      <c r="C3082" s="259"/>
      <c r="D3082" s="259"/>
      <c r="E3082" s="259"/>
      <c r="F3082" s="270"/>
      <c r="G3082" s="259"/>
      <c r="H3082" s="259"/>
      <c r="I3082" s="259"/>
      <c r="J3082" s="259"/>
    </row>
    <row r="3083" spans="1:10">
      <c r="A3083" s="259"/>
      <c r="B3083" s="259"/>
      <c r="C3083" s="259"/>
      <c r="D3083" s="259"/>
      <c r="E3083" s="259"/>
      <c r="F3083" s="270"/>
      <c r="G3083" s="259"/>
      <c r="H3083" s="259"/>
      <c r="I3083" s="259"/>
      <c r="J3083" s="259"/>
    </row>
    <row r="3084" spans="1:10">
      <c r="A3084" s="259"/>
      <c r="B3084" s="259"/>
      <c r="C3084" s="259"/>
      <c r="D3084" s="259"/>
      <c r="E3084" s="259"/>
      <c r="F3084" s="270"/>
      <c r="G3084" s="259"/>
      <c r="H3084" s="259"/>
      <c r="I3084" s="259"/>
      <c r="J3084" s="259"/>
    </row>
    <row r="3085" spans="1:10">
      <c r="A3085" s="259"/>
      <c r="B3085" s="259"/>
      <c r="C3085" s="259"/>
      <c r="D3085" s="259"/>
      <c r="E3085" s="259"/>
      <c r="F3085" s="270"/>
      <c r="G3085" s="259"/>
      <c r="H3085" s="259"/>
      <c r="I3085" s="259"/>
      <c r="J3085" s="259"/>
    </row>
    <row r="3086" spans="1:10">
      <c r="A3086" s="259"/>
      <c r="B3086" s="259"/>
      <c r="C3086" s="259"/>
      <c r="D3086" s="259"/>
      <c r="E3086" s="259"/>
      <c r="F3086" s="270"/>
      <c r="G3086" s="259"/>
      <c r="H3086" s="259"/>
      <c r="I3086" s="259"/>
      <c r="J3086" s="259"/>
    </row>
    <row r="3087" spans="1:10">
      <c r="A3087" s="259"/>
      <c r="B3087" s="259"/>
      <c r="C3087" s="259"/>
      <c r="D3087" s="259"/>
      <c r="E3087" s="259"/>
      <c r="F3087" s="270"/>
      <c r="G3087" s="259"/>
      <c r="H3087" s="259"/>
      <c r="I3087" s="259"/>
      <c r="J3087" s="259"/>
    </row>
    <row r="3088" spans="1:10">
      <c r="A3088" s="259"/>
      <c r="B3088" s="259"/>
      <c r="C3088" s="259"/>
      <c r="D3088" s="259"/>
      <c r="E3088" s="259"/>
      <c r="F3088" s="270"/>
      <c r="G3088" s="259"/>
      <c r="H3088" s="259"/>
      <c r="I3088" s="259"/>
      <c r="J3088" s="259"/>
    </row>
    <row r="3089" spans="1:10">
      <c r="A3089" s="259"/>
      <c r="B3089" s="259"/>
      <c r="C3089" s="259"/>
      <c r="D3089" s="259"/>
      <c r="E3089" s="259"/>
      <c r="F3089" s="270"/>
      <c r="G3089" s="259"/>
      <c r="H3089" s="259"/>
      <c r="I3089" s="259"/>
      <c r="J3089" s="259"/>
    </row>
    <row r="3090" spans="1:10">
      <c r="A3090" s="259"/>
      <c r="B3090" s="259"/>
      <c r="C3090" s="259"/>
      <c r="D3090" s="259"/>
      <c r="E3090" s="259"/>
      <c r="F3090" s="270"/>
      <c r="G3090" s="259"/>
      <c r="H3090" s="259"/>
      <c r="I3090" s="259"/>
      <c r="J3090" s="259"/>
    </row>
    <row r="3091" spans="1:10">
      <c r="A3091" s="259"/>
      <c r="B3091" s="259"/>
      <c r="C3091" s="259"/>
      <c r="D3091" s="259"/>
      <c r="E3091" s="259"/>
      <c r="F3091" s="270"/>
      <c r="G3091" s="259"/>
      <c r="H3091" s="259"/>
      <c r="I3091" s="259"/>
      <c r="J3091" s="259"/>
    </row>
    <row r="3092" spans="1:10">
      <c r="A3092" s="259"/>
      <c r="B3092" s="259"/>
      <c r="C3092" s="259"/>
      <c r="D3092" s="259"/>
      <c r="E3092" s="259"/>
      <c r="F3092" s="270"/>
      <c r="G3092" s="259"/>
      <c r="H3092" s="259"/>
      <c r="I3092" s="259"/>
      <c r="J3092" s="259"/>
    </row>
    <row r="3093" spans="1:10">
      <c r="A3093" s="259"/>
      <c r="B3093" s="259"/>
      <c r="C3093" s="259"/>
      <c r="D3093" s="259"/>
      <c r="E3093" s="259"/>
      <c r="F3093" s="270"/>
      <c r="G3093" s="259"/>
      <c r="H3093" s="259"/>
      <c r="I3093" s="259"/>
      <c r="J3093" s="259"/>
    </row>
    <row r="3094" spans="1:10">
      <c r="A3094" s="259"/>
      <c r="B3094" s="259"/>
      <c r="C3094" s="259"/>
      <c r="D3094" s="259"/>
      <c r="E3094" s="259"/>
      <c r="F3094" s="270"/>
      <c r="G3094" s="259"/>
      <c r="H3094" s="259"/>
      <c r="I3094" s="259"/>
      <c r="J3094" s="259"/>
    </row>
    <row r="3095" spans="1:10">
      <c r="A3095" s="259"/>
      <c r="B3095" s="259"/>
      <c r="C3095" s="259"/>
      <c r="D3095" s="259"/>
      <c r="E3095" s="259"/>
      <c r="F3095" s="270"/>
      <c r="G3095" s="259"/>
      <c r="H3095" s="259"/>
      <c r="I3095" s="259"/>
      <c r="J3095" s="259"/>
    </row>
    <row r="3096" spans="1:10">
      <c r="A3096" s="259"/>
      <c r="B3096" s="259"/>
      <c r="C3096" s="259"/>
      <c r="D3096" s="259"/>
      <c r="E3096" s="259"/>
      <c r="F3096" s="270"/>
      <c r="G3096" s="259"/>
      <c r="H3096" s="259"/>
      <c r="I3096" s="259"/>
      <c r="J3096" s="259"/>
    </row>
    <row r="3097" spans="1:10">
      <c r="A3097" s="259"/>
      <c r="B3097" s="259"/>
      <c r="C3097" s="259"/>
      <c r="D3097" s="259"/>
      <c r="E3097" s="259"/>
      <c r="F3097" s="270"/>
      <c r="G3097" s="259"/>
      <c r="H3097" s="259"/>
      <c r="I3097" s="259"/>
      <c r="J3097" s="259"/>
    </row>
    <row r="3098" spans="1:10">
      <c r="A3098" s="259"/>
      <c r="B3098" s="259"/>
      <c r="C3098" s="259"/>
      <c r="D3098" s="259"/>
      <c r="E3098" s="259"/>
      <c r="F3098" s="270"/>
      <c r="G3098" s="259"/>
      <c r="H3098" s="259"/>
      <c r="I3098" s="259"/>
      <c r="J3098" s="259"/>
    </row>
    <row r="3099" spans="1:10">
      <c r="A3099" s="259"/>
      <c r="B3099" s="259"/>
      <c r="C3099" s="259"/>
      <c r="D3099" s="259"/>
      <c r="E3099" s="259"/>
      <c r="F3099" s="270"/>
      <c r="G3099" s="259"/>
      <c r="H3099" s="259"/>
      <c r="I3099" s="259"/>
      <c r="J3099" s="259"/>
    </row>
    <row r="3100" spans="1:10">
      <c r="A3100" s="259"/>
      <c r="B3100" s="259"/>
      <c r="C3100" s="259"/>
      <c r="D3100" s="259"/>
      <c r="E3100" s="259"/>
      <c r="F3100" s="270"/>
      <c r="G3100" s="259"/>
      <c r="H3100" s="259"/>
      <c r="I3100" s="259"/>
      <c r="J3100" s="259"/>
    </row>
    <row r="3101" spans="1:10">
      <c r="A3101" s="259"/>
      <c r="B3101" s="259"/>
      <c r="C3101" s="259"/>
      <c r="D3101" s="259"/>
      <c r="E3101" s="259"/>
      <c r="F3101" s="270"/>
      <c r="G3101" s="259"/>
      <c r="H3101" s="259"/>
      <c r="I3101" s="259"/>
      <c r="J3101" s="259"/>
    </row>
    <row r="3102" spans="1:10">
      <c r="A3102" s="259"/>
      <c r="B3102" s="259"/>
      <c r="C3102" s="259"/>
      <c r="D3102" s="259"/>
      <c r="E3102" s="259"/>
      <c r="F3102" s="270"/>
      <c r="G3102" s="259"/>
      <c r="H3102" s="259"/>
      <c r="I3102" s="259"/>
      <c r="J3102" s="259"/>
    </row>
    <row r="3103" spans="1:10">
      <c r="A3103" s="259"/>
      <c r="B3103" s="259"/>
      <c r="C3103" s="259"/>
      <c r="D3103" s="259"/>
      <c r="E3103" s="259"/>
      <c r="F3103" s="270"/>
      <c r="G3103" s="259"/>
      <c r="H3103" s="259"/>
      <c r="I3103" s="259"/>
      <c r="J3103" s="259"/>
    </row>
    <row r="3104" spans="1:10">
      <c r="A3104" s="259"/>
      <c r="B3104" s="259"/>
      <c r="C3104" s="259"/>
      <c r="D3104" s="259"/>
      <c r="E3104" s="259"/>
      <c r="F3104" s="270"/>
      <c r="G3104" s="259"/>
      <c r="H3104" s="259"/>
      <c r="I3104" s="259"/>
      <c r="J3104" s="259"/>
    </row>
    <row r="3105" spans="1:10">
      <c r="A3105" s="259"/>
      <c r="B3105" s="259"/>
      <c r="C3105" s="259"/>
      <c r="D3105" s="259"/>
      <c r="E3105" s="259"/>
      <c r="F3105" s="270"/>
      <c r="G3105" s="259"/>
      <c r="H3105" s="259"/>
      <c r="I3105" s="259"/>
      <c r="J3105" s="259"/>
    </row>
    <row r="3106" spans="1:10">
      <c r="A3106" s="259"/>
      <c r="B3106" s="259"/>
      <c r="C3106" s="259"/>
      <c r="D3106" s="259"/>
      <c r="E3106" s="259"/>
      <c r="F3106" s="270"/>
      <c r="G3106" s="259"/>
      <c r="H3106" s="259"/>
      <c r="I3106" s="259"/>
      <c r="J3106" s="259"/>
    </row>
    <row r="3107" spans="1:10">
      <c r="A3107" s="259"/>
      <c r="B3107" s="259"/>
      <c r="C3107" s="259"/>
      <c r="D3107" s="259"/>
      <c r="E3107" s="259"/>
      <c r="F3107" s="270"/>
      <c r="G3107" s="259"/>
      <c r="H3107" s="259"/>
      <c r="I3107" s="259"/>
      <c r="J3107" s="259"/>
    </row>
    <row r="3108" spans="1:10">
      <c r="A3108" s="259"/>
      <c r="B3108" s="259"/>
      <c r="C3108" s="259"/>
      <c r="D3108" s="259"/>
      <c r="E3108" s="259"/>
      <c r="F3108" s="270"/>
      <c r="G3108" s="259"/>
      <c r="H3108" s="259"/>
      <c r="I3108" s="259"/>
      <c r="J3108" s="259"/>
    </row>
    <row r="3109" spans="1:10">
      <c r="A3109" s="259"/>
      <c r="B3109" s="259"/>
      <c r="C3109" s="259"/>
      <c r="D3109" s="259"/>
      <c r="E3109" s="259"/>
      <c r="F3109" s="270"/>
      <c r="G3109" s="259"/>
      <c r="H3109" s="259"/>
      <c r="I3109" s="259"/>
      <c r="J3109" s="259"/>
    </row>
    <row r="3110" spans="1:10">
      <c r="A3110" s="259"/>
      <c r="B3110" s="259"/>
      <c r="C3110" s="259"/>
      <c r="D3110" s="259"/>
      <c r="E3110" s="259"/>
      <c r="F3110" s="270"/>
      <c r="G3110" s="259"/>
      <c r="H3110" s="259"/>
      <c r="I3110" s="259"/>
      <c r="J3110" s="259"/>
    </row>
    <row r="3111" spans="1:10">
      <c r="A3111" s="259"/>
      <c r="B3111" s="259"/>
      <c r="C3111" s="259"/>
      <c r="D3111" s="259"/>
      <c r="E3111" s="259"/>
      <c r="F3111" s="270"/>
      <c r="G3111" s="259"/>
      <c r="H3111" s="259"/>
      <c r="I3111" s="259"/>
      <c r="J3111" s="259"/>
    </row>
    <row r="3112" spans="1:10">
      <c r="A3112" s="259"/>
      <c r="B3112" s="259"/>
      <c r="C3112" s="259"/>
      <c r="D3112" s="259"/>
      <c r="E3112" s="259"/>
      <c r="F3112" s="270"/>
      <c r="G3112" s="259"/>
      <c r="H3112" s="259"/>
      <c r="I3112" s="259"/>
      <c r="J3112" s="259"/>
    </row>
    <row r="3113" spans="1:10">
      <c r="A3113" s="259"/>
      <c r="B3113" s="259"/>
      <c r="C3113" s="259"/>
      <c r="D3113" s="259"/>
      <c r="E3113" s="259"/>
      <c r="F3113" s="270"/>
      <c r="G3113" s="259"/>
      <c r="H3113" s="259"/>
      <c r="I3113" s="259"/>
      <c r="J3113" s="259"/>
    </row>
    <row r="3114" spans="1:10">
      <c r="A3114" s="259"/>
      <c r="B3114" s="259"/>
      <c r="C3114" s="259"/>
      <c r="D3114" s="259"/>
      <c r="E3114" s="259"/>
      <c r="F3114" s="270"/>
      <c r="G3114" s="259"/>
      <c r="H3114" s="259"/>
      <c r="I3114" s="259"/>
      <c r="J3114" s="259"/>
    </row>
    <row r="3115" spans="1:10">
      <c r="A3115" s="259"/>
      <c r="B3115" s="259"/>
      <c r="C3115" s="259"/>
      <c r="D3115" s="259"/>
      <c r="E3115" s="259"/>
      <c r="F3115" s="270"/>
      <c r="G3115" s="259"/>
      <c r="H3115" s="259"/>
      <c r="I3115" s="259"/>
      <c r="J3115" s="259"/>
    </row>
    <row r="3116" spans="1:10">
      <c r="A3116" s="259"/>
      <c r="B3116" s="259"/>
      <c r="C3116" s="259"/>
      <c r="D3116" s="259"/>
      <c r="E3116" s="259"/>
      <c r="F3116" s="270"/>
      <c r="G3116" s="259"/>
      <c r="H3116" s="259"/>
      <c r="I3116" s="259"/>
      <c r="J3116" s="259"/>
    </row>
    <row r="3117" spans="1:10">
      <c r="A3117" s="259"/>
      <c r="B3117" s="259"/>
      <c r="C3117" s="259"/>
      <c r="D3117" s="259"/>
      <c r="E3117" s="259"/>
      <c r="F3117" s="270"/>
      <c r="G3117" s="259"/>
      <c r="H3117" s="259"/>
      <c r="I3117" s="259"/>
      <c r="J3117" s="259"/>
    </row>
    <row r="3118" spans="1:10">
      <c r="A3118" s="259"/>
      <c r="B3118" s="259"/>
      <c r="C3118" s="259"/>
      <c r="D3118" s="259"/>
      <c r="E3118" s="259"/>
      <c r="F3118" s="270"/>
      <c r="G3118" s="259"/>
      <c r="H3118" s="259"/>
      <c r="I3118" s="259"/>
      <c r="J3118" s="259"/>
    </row>
    <row r="3119" spans="1:10">
      <c r="A3119" s="259"/>
      <c r="B3119" s="259"/>
      <c r="C3119" s="259"/>
      <c r="D3119" s="259"/>
      <c r="E3119" s="259"/>
      <c r="F3119" s="270"/>
      <c r="G3119" s="259"/>
      <c r="H3119" s="259"/>
      <c r="I3119" s="259"/>
      <c r="J3119" s="259"/>
    </row>
    <row r="3120" spans="1:10">
      <c r="A3120" s="259"/>
      <c r="B3120" s="259"/>
      <c r="C3120" s="259"/>
      <c r="D3120" s="259"/>
      <c r="E3120" s="259"/>
      <c r="F3120" s="270"/>
      <c r="G3120" s="259"/>
      <c r="H3120" s="259"/>
      <c r="I3120" s="259"/>
      <c r="J3120" s="259"/>
    </row>
    <row r="3121" spans="1:10">
      <c r="A3121" s="259"/>
      <c r="B3121" s="259"/>
      <c r="C3121" s="259"/>
      <c r="D3121" s="259"/>
      <c r="E3121" s="259"/>
      <c r="F3121" s="270"/>
      <c r="G3121" s="259"/>
      <c r="H3121" s="259"/>
      <c r="I3121" s="259"/>
      <c r="J3121" s="259"/>
    </row>
    <row r="3122" spans="1:10">
      <c r="A3122" s="259"/>
      <c r="B3122" s="259"/>
      <c r="C3122" s="259"/>
      <c r="D3122" s="259"/>
      <c r="E3122" s="259"/>
      <c r="F3122" s="270"/>
      <c r="G3122" s="259"/>
      <c r="H3122" s="259"/>
      <c r="I3122" s="259"/>
      <c r="J3122" s="259"/>
    </row>
    <row r="3123" spans="1:10">
      <c r="A3123" s="259"/>
      <c r="B3123" s="259"/>
      <c r="C3123" s="259"/>
      <c r="D3123" s="259"/>
      <c r="E3123" s="259"/>
      <c r="F3123" s="270"/>
      <c r="G3123" s="259"/>
      <c r="H3123" s="259"/>
      <c r="I3123" s="259"/>
      <c r="J3123" s="259"/>
    </row>
    <row r="3124" spans="1:10">
      <c r="A3124" s="259"/>
      <c r="B3124" s="259"/>
      <c r="C3124" s="259"/>
      <c r="D3124" s="259"/>
      <c r="E3124" s="259"/>
      <c r="F3124" s="270"/>
      <c r="G3124" s="259"/>
      <c r="H3124" s="259"/>
      <c r="I3124" s="259"/>
      <c r="J3124" s="259"/>
    </row>
    <row r="3125" spans="1:10">
      <c r="A3125" s="259"/>
      <c r="B3125" s="259"/>
      <c r="C3125" s="259"/>
      <c r="D3125" s="259"/>
      <c r="E3125" s="259"/>
      <c r="F3125" s="270"/>
      <c r="G3125" s="259"/>
      <c r="H3125" s="259"/>
      <c r="I3125" s="259"/>
      <c r="J3125" s="259"/>
    </row>
    <row r="3126" spans="1:10">
      <c r="A3126" s="259"/>
      <c r="B3126" s="259"/>
      <c r="C3126" s="259"/>
      <c r="D3126" s="259"/>
      <c r="E3126" s="259"/>
      <c r="F3126" s="270"/>
      <c r="G3126" s="259"/>
      <c r="H3126" s="259"/>
      <c r="I3126" s="259"/>
      <c r="J3126" s="259"/>
    </row>
    <row r="3127" spans="1:10">
      <c r="A3127" s="259"/>
      <c r="B3127" s="259"/>
      <c r="C3127" s="259"/>
      <c r="D3127" s="259"/>
      <c r="E3127" s="259"/>
      <c r="F3127" s="270"/>
      <c r="G3127" s="259"/>
      <c r="H3127" s="259"/>
      <c r="I3127" s="259"/>
      <c r="J3127" s="259"/>
    </row>
    <row r="3128" spans="1:10">
      <c r="A3128" s="259"/>
      <c r="B3128" s="259"/>
      <c r="C3128" s="259"/>
      <c r="D3128" s="259"/>
      <c r="E3128" s="259"/>
      <c r="F3128" s="270"/>
      <c r="G3128" s="259"/>
      <c r="H3128" s="259"/>
      <c r="I3128" s="259"/>
      <c r="J3128" s="259"/>
    </row>
    <row r="3129" spans="1:10">
      <c r="A3129" s="259"/>
      <c r="B3129" s="259"/>
      <c r="C3129" s="259"/>
      <c r="D3129" s="259"/>
      <c r="E3129" s="259"/>
      <c r="F3129" s="270"/>
      <c r="G3129" s="259"/>
      <c r="H3129" s="259"/>
      <c r="I3129" s="259"/>
      <c r="J3129" s="259"/>
    </row>
    <row r="3130" spans="1:10">
      <c r="A3130" s="259"/>
      <c r="B3130" s="259"/>
      <c r="C3130" s="259"/>
      <c r="D3130" s="259"/>
      <c r="E3130" s="259"/>
      <c r="F3130" s="270"/>
      <c r="G3130" s="259"/>
      <c r="H3130" s="259"/>
      <c r="I3130" s="259"/>
      <c r="J3130" s="259"/>
    </row>
    <row r="3131" spans="1:10">
      <c r="A3131" s="259"/>
      <c r="B3131" s="259"/>
      <c r="C3131" s="259"/>
      <c r="D3131" s="259"/>
      <c r="E3131" s="259"/>
      <c r="F3131" s="270"/>
      <c r="G3131" s="259"/>
      <c r="H3131" s="259"/>
      <c r="I3131" s="259"/>
      <c r="J3131" s="259"/>
    </row>
    <row r="3132" spans="1:10">
      <c r="A3132" s="259"/>
      <c r="B3132" s="259"/>
      <c r="C3132" s="259"/>
      <c r="D3132" s="259"/>
      <c r="E3132" s="259"/>
      <c r="F3132" s="270"/>
      <c r="G3132" s="259"/>
      <c r="H3132" s="259"/>
      <c r="I3132" s="259"/>
      <c r="J3132" s="259"/>
    </row>
    <row r="3133" spans="1:10">
      <c r="A3133" s="259"/>
      <c r="B3133" s="259"/>
      <c r="C3133" s="259"/>
      <c r="D3133" s="259"/>
      <c r="E3133" s="259"/>
      <c r="F3133" s="270"/>
      <c r="G3133" s="259"/>
      <c r="H3133" s="259"/>
      <c r="I3133" s="259"/>
      <c r="J3133" s="259"/>
    </row>
    <row r="3134" spans="1:10">
      <c r="A3134" s="259"/>
      <c r="B3134" s="259"/>
      <c r="C3134" s="259"/>
      <c r="D3134" s="259"/>
      <c r="E3134" s="259"/>
      <c r="F3134" s="270"/>
      <c r="G3134" s="259"/>
      <c r="H3134" s="259"/>
      <c r="I3134" s="259"/>
      <c r="J3134" s="259"/>
    </row>
    <row r="3135" spans="1:10">
      <c r="A3135" s="259"/>
      <c r="B3135" s="259"/>
      <c r="C3135" s="259"/>
      <c r="D3135" s="259"/>
      <c r="E3135" s="259"/>
      <c r="F3135" s="270"/>
      <c r="G3135" s="259"/>
      <c r="H3135" s="259"/>
      <c r="I3135" s="259"/>
      <c r="J3135" s="259"/>
    </row>
    <row r="3136" spans="1:10">
      <c r="A3136" s="259"/>
      <c r="B3136" s="259"/>
      <c r="C3136" s="259"/>
      <c r="D3136" s="259"/>
      <c r="E3136" s="259"/>
      <c r="F3136" s="270"/>
      <c r="G3136" s="259"/>
      <c r="H3136" s="259"/>
      <c r="I3136" s="259"/>
      <c r="J3136" s="259"/>
    </row>
    <row r="3137" spans="1:10">
      <c r="A3137" s="259"/>
      <c r="B3137" s="259"/>
      <c r="C3137" s="259"/>
      <c r="D3137" s="259"/>
      <c r="E3137" s="259"/>
      <c r="F3137" s="270"/>
      <c r="G3137" s="259"/>
      <c r="H3137" s="259"/>
      <c r="I3137" s="259"/>
      <c r="J3137" s="259"/>
    </row>
    <row r="3138" spans="1:10">
      <c r="A3138" s="259"/>
      <c r="B3138" s="259"/>
      <c r="C3138" s="259"/>
      <c r="D3138" s="259"/>
      <c r="E3138" s="259"/>
      <c r="F3138" s="270"/>
      <c r="G3138" s="259"/>
      <c r="H3138" s="259"/>
      <c r="I3138" s="259"/>
      <c r="J3138" s="259"/>
    </row>
    <row r="3139" spans="1:10">
      <c r="A3139" s="259"/>
      <c r="B3139" s="259"/>
      <c r="C3139" s="259"/>
      <c r="D3139" s="259"/>
      <c r="E3139" s="259"/>
      <c r="F3139" s="270"/>
      <c r="G3139" s="259"/>
      <c r="H3139" s="259"/>
      <c r="I3139" s="259"/>
      <c r="J3139" s="259"/>
    </row>
    <row r="3140" spans="1:10">
      <c r="A3140" s="259"/>
      <c r="B3140" s="259"/>
      <c r="C3140" s="259"/>
      <c r="D3140" s="259"/>
      <c r="E3140" s="259"/>
      <c r="F3140" s="270"/>
      <c r="G3140" s="259"/>
      <c r="H3140" s="259"/>
      <c r="I3140" s="259"/>
      <c r="J3140" s="259"/>
    </row>
    <row r="3141" spans="1:10">
      <c r="A3141" s="259"/>
      <c r="B3141" s="259"/>
      <c r="C3141" s="259"/>
      <c r="D3141" s="259"/>
      <c r="E3141" s="259"/>
      <c r="F3141" s="270"/>
      <c r="G3141" s="259"/>
      <c r="H3141" s="259"/>
      <c r="I3141" s="259"/>
      <c r="J3141" s="259"/>
    </row>
    <row r="3142" spans="1:10">
      <c r="A3142" s="259"/>
      <c r="B3142" s="259"/>
      <c r="C3142" s="259"/>
      <c r="D3142" s="259"/>
      <c r="E3142" s="259"/>
      <c r="F3142" s="270"/>
      <c r="G3142" s="259"/>
      <c r="H3142" s="259"/>
      <c r="I3142" s="259"/>
      <c r="J3142" s="259"/>
    </row>
    <row r="3143" spans="1:10">
      <c r="A3143" s="259"/>
      <c r="B3143" s="259"/>
      <c r="C3143" s="259"/>
      <c r="D3143" s="259"/>
      <c r="E3143" s="259"/>
      <c r="F3143" s="270"/>
      <c r="G3143" s="259"/>
      <c r="H3143" s="259"/>
      <c r="I3143" s="259"/>
      <c r="J3143" s="259"/>
    </row>
    <row r="3144" spans="1:10">
      <c r="A3144" s="259"/>
      <c r="B3144" s="259"/>
      <c r="C3144" s="259"/>
      <c r="D3144" s="259"/>
      <c r="E3144" s="259"/>
      <c r="F3144" s="270"/>
      <c r="G3144" s="259"/>
      <c r="H3144" s="259"/>
      <c r="I3144" s="259"/>
      <c r="J3144" s="259"/>
    </row>
    <row r="3145" spans="1:10">
      <c r="A3145" s="259"/>
      <c r="B3145" s="259"/>
      <c r="C3145" s="259"/>
      <c r="D3145" s="259"/>
      <c r="E3145" s="259"/>
      <c r="F3145" s="270"/>
      <c r="G3145" s="259"/>
      <c r="H3145" s="259"/>
      <c r="I3145" s="259"/>
      <c r="J3145" s="259"/>
    </row>
    <row r="3146" spans="1:10">
      <c r="A3146" s="259"/>
      <c r="B3146" s="259"/>
      <c r="C3146" s="259"/>
      <c r="D3146" s="259"/>
      <c r="E3146" s="259"/>
      <c r="F3146" s="270"/>
      <c r="G3146" s="259"/>
      <c r="H3146" s="259"/>
      <c r="I3146" s="259"/>
      <c r="J3146" s="259"/>
    </row>
    <row r="3147" spans="1:10">
      <c r="A3147" s="259"/>
      <c r="B3147" s="259"/>
      <c r="C3147" s="259"/>
      <c r="D3147" s="259"/>
      <c r="E3147" s="259"/>
      <c r="F3147" s="270"/>
      <c r="G3147" s="259"/>
      <c r="H3147" s="259"/>
      <c r="I3147" s="259"/>
      <c r="J3147" s="259"/>
    </row>
    <row r="3148" spans="1:10">
      <c r="A3148" s="259"/>
      <c r="B3148" s="259"/>
      <c r="C3148" s="259"/>
      <c r="D3148" s="259"/>
      <c r="E3148" s="259"/>
      <c r="F3148" s="270"/>
      <c r="G3148" s="259"/>
      <c r="H3148" s="259"/>
      <c r="I3148" s="259"/>
      <c r="J3148" s="259"/>
    </row>
    <row r="3149" spans="1:10">
      <c r="A3149" s="259"/>
      <c r="B3149" s="259"/>
      <c r="C3149" s="259"/>
      <c r="D3149" s="259"/>
      <c r="E3149" s="259"/>
      <c r="F3149" s="270"/>
      <c r="G3149" s="259"/>
      <c r="H3149" s="259"/>
      <c r="I3149" s="259"/>
      <c r="J3149" s="259"/>
    </row>
    <row r="3150" spans="1:10">
      <c r="A3150" s="259"/>
      <c r="B3150" s="259"/>
      <c r="C3150" s="259"/>
      <c r="D3150" s="259"/>
      <c r="E3150" s="259"/>
      <c r="F3150" s="270"/>
      <c r="G3150" s="259"/>
      <c r="H3150" s="259"/>
      <c r="I3150" s="259"/>
      <c r="J3150" s="259"/>
    </row>
    <row r="3151" spans="1:10">
      <c r="A3151" s="259"/>
      <c r="B3151" s="259"/>
      <c r="C3151" s="259"/>
      <c r="D3151" s="259"/>
      <c r="E3151" s="259"/>
      <c r="F3151" s="270"/>
      <c r="G3151" s="259"/>
      <c r="H3151" s="259"/>
      <c r="I3151" s="259"/>
      <c r="J3151" s="259"/>
    </row>
    <row r="3152" spans="1:10">
      <c r="A3152" s="259"/>
      <c r="B3152" s="259"/>
      <c r="C3152" s="259"/>
      <c r="D3152" s="259"/>
      <c r="E3152" s="259"/>
      <c r="F3152" s="270"/>
      <c r="G3152" s="259"/>
      <c r="H3152" s="259"/>
      <c r="I3152" s="259"/>
      <c r="J3152" s="259"/>
    </row>
    <row r="3153" spans="1:10">
      <c r="A3153" s="259"/>
      <c r="B3153" s="259"/>
      <c r="C3153" s="259"/>
      <c r="D3153" s="259"/>
      <c r="E3153" s="259"/>
      <c r="F3153" s="270"/>
      <c r="G3153" s="259"/>
      <c r="H3153" s="259"/>
      <c r="I3153" s="259"/>
      <c r="J3153" s="259"/>
    </row>
    <row r="3154" spans="1:10">
      <c r="A3154" s="259"/>
      <c r="B3154" s="259"/>
      <c r="C3154" s="259"/>
      <c r="D3154" s="259"/>
      <c r="E3154" s="259"/>
      <c r="F3154" s="270"/>
      <c r="G3154" s="259"/>
      <c r="H3154" s="259"/>
      <c r="I3154" s="259"/>
      <c r="J3154" s="259"/>
    </row>
    <row r="3155" spans="1:10">
      <c r="A3155" s="259"/>
      <c r="B3155" s="259"/>
      <c r="C3155" s="259"/>
      <c r="D3155" s="259"/>
      <c r="E3155" s="259"/>
      <c r="F3155" s="270"/>
      <c r="G3155" s="259"/>
      <c r="H3155" s="259"/>
      <c r="I3155" s="259"/>
      <c r="J3155" s="259"/>
    </row>
    <row r="3156" spans="1:10">
      <c r="A3156" s="259"/>
      <c r="B3156" s="259"/>
      <c r="C3156" s="259"/>
      <c r="D3156" s="259"/>
      <c r="E3156" s="259"/>
      <c r="F3156" s="270"/>
      <c r="G3156" s="259"/>
      <c r="H3156" s="259"/>
      <c r="I3156" s="259"/>
      <c r="J3156" s="259"/>
    </row>
    <row r="3157" spans="1:10">
      <c r="A3157" s="259"/>
      <c r="B3157" s="259"/>
      <c r="C3157" s="259"/>
      <c r="D3157" s="259"/>
      <c r="E3157" s="259"/>
      <c r="F3157" s="270"/>
      <c r="G3157" s="259"/>
      <c r="H3157" s="259"/>
      <c r="I3157" s="259"/>
      <c r="J3157" s="259"/>
    </row>
    <row r="3158" spans="1:10">
      <c r="A3158" s="259"/>
      <c r="B3158" s="259"/>
      <c r="C3158" s="259"/>
      <c r="D3158" s="259"/>
      <c r="E3158" s="259"/>
      <c r="F3158" s="270"/>
      <c r="G3158" s="259"/>
      <c r="H3158" s="259"/>
      <c r="I3158" s="259"/>
      <c r="J3158" s="259"/>
    </row>
    <row r="3159" spans="1:10">
      <c r="A3159" s="259"/>
      <c r="B3159" s="259"/>
      <c r="C3159" s="259"/>
      <c r="D3159" s="259"/>
      <c r="E3159" s="259"/>
      <c r="F3159" s="270"/>
      <c r="G3159" s="259"/>
      <c r="H3159" s="259"/>
      <c r="I3159" s="259"/>
      <c r="J3159" s="259"/>
    </row>
    <row r="3160" spans="1:10">
      <c r="A3160" s="259"/>
      <c r="B3160" s="259"/>
      <c r="C3160" s="259"/>
      <c r="D3160" s="259"/>
      <c r="E3160" s="259"/>
      <c r="F3160" s="270"/>
      <c r="G3160" s="259"/>
      <c r="H3160" s="259"/>
      <c r="I3160" s="259"/>
      <c r="J3160" s="259"/>
    </row>
    <row r="3161" spans="1:10">
      <c r="A3161" s="259"/>
      <c r="B3161" s="259"/>
      <c r="C3161" s="259"/>
      <c r="D3161" s="259"/>
      <c r="E3161" s="259"/>
      <c r="F3161" s="270"/>
      <c r="G3161" s="259"/>
      <c r="H3161" s="259"/>
      <c r="I3161" s="259"/>
      <c r="J3161" s="259"/>
    </row>
    <row r="3162" spans="1:10">
      <c r="A3162" s="259"/>
      <c r="B3162" s="259"/>
      <c r="C3162" s="259"/>
      <c r="D3162" s="259"/>
      <c r="E3162" s="259"/>
      <c r="F3162" s="270"/>
      <c r="G3162" s="259"/>
      <c r="H3162" s="259"/>
      <c r="I3162" s="259"/>
      <c r="J3162" s="259"/>
    </row>
    <row r="3163" spans="1:10">
      <c r="A3163" s="259"/>
      <c r="B3163" s="259"/>
      <c r="C3163" s="259"/>
      <c r="D3163" s="259"/>
      <c r="E3163" s="259"/>
      <c r="F3163" s="270"/>
      <c r="G3163" s="259"/>
      <c r="H3163" s="259"/>
      <c r="I3163" s="259"/>
      <c r="J3163" s="259"/>
    </row>
    <row r="3164" spans="1:10">
      <c r="A3164" s="259"/>
      <c r="B3164" s="259"/>
      <c r="C3164" s="259"/>
      <c r="D3164" s="259"/>
      <c r="E3164" s="259"/>
      <c r="F3164" s="270"/>
      <c r="G3164" s="259"/>
      <c r="H3164" s="259"/>
      <c r="I3164" s="259"/>
      <c r="J3164" s="259"/>
    </row>
    <row r="3165" spans="1:10">
      <c r="A3165" s="259"/>
      <c r="B3165" s="259"/>
      <c r="C3165" s="259"/>
      <c r="D3165" s="259"/>
      <c r="E3165" s="259"/>
      <c r="F3165" s="270"/>
      <c r="G3165" s="259"/>
      <c r="H3165" s="259"/>
      <c r="I3165" s="259"/>
      <c r="J3165" s="259"/>
    </row>
    <row r="3166" spans="1:10">
      <c r="A3166" s="259"/>
      <c r="B3166" s="259"/>
      <c r="C3166" s="259"/>
      <c r="D3166" s="259"/>
      <c r="E3166" s="259"/>
      <c r="F3166" s="270"/>
      <c r="G3166" s="259"/>
      <c r="H3166" s="259"/>
      <c r="I3166" s="259"/>
      <c r="J3166" s="259"/>
    </row>
    <row r="3167" spans="1:10">
      <c r="A3167" s="259"/>
      <c r="B3167" s="259"/>
      <c r="C3167" s="259"/>
      <c r="D3167" s="259"/>
      <c r="E3167" s="259"/>
      <c r="F3167" s="270"/>
      <c r="G3167" s="259"/>
      <c r="H3167" s="259"/>
      <c r="I3167" s="259"/>
      <c r="J3167" s="259"/>
    </row>
    <row r="3168" spans="1:10">
      <c r="A3168" s="259"/>
      <c r="B3168" s="259"/>
      <c r="C3168" s="259"/>
      <c r="D3168" s="259"/>
      <c r="E3168" s="259"/>
      <c r="F3168" s="270"/>
      <c r="G3168" s="259"/>
      <c r="H3168" s="259"/>
      <c r="I3168" s="259"/>
      <c r="J3168" s="259"/>
    </row>
    <row r="3169" spans="1:10">
      <c r="A3169" s="259"/>
      <c r="B3169" s="259"/>
      <c r="C3169" s="259"/>
      <c r="D3169" s="259"/>
      <c r="E3169" s="259"/>
      <c r="F3169" s="270"/>
      <c r="G3169" s="259"/>
      <c r="H3169" s="259"/>
      <c r="I3169" s="259"/>
      <c r="J3169" s="259"/>
    </row>
    <row r="3170" spans="1:10">
      <c r="A3170" s="259"/>
      <c r="B3170" s="259"/>
      <c r="C3170" s="259"/>
      <c r="D3170" s="259"/>
      <c r="E3170" s="259"/>
      <c r="F3170" s="270"/>
      <c r="G3170" s="259"/>
      <c r="H3170" s="259"/>
      <c r="I3170" s="259"/>
      <c r="J3170" s="259"/>
    </row>
    <row r="3171" spans="1:10">
      <c r="A3171" s="259"/>
      <c r="B3171" s="259"/>
      <c r="C3171" s="259"/>
      <c r="D3171" s="259"/>
      <c r="E3171" s="259"/>
      <c r="F3171" s="270"/>
      <c r="G3171" s="259"/>
      <c r="H3171" s="259"/>
      <c r="I3171" s="259"/>
      <c r="J3171" s="259"/>
    </row>
    <row r="3172" spans="1:10">
      <c r="A3172" s="259"/>
      <c r="B3172" s="259"/>
      <c r="C3172" s="259"/>
      <c r="D3172" s="259"/>
      <c r="E3172" s="259"/>
      <c r="F3172" s="270"/>
      <c r="G3172" s="259"/>
      <c r="H3172" s="259"/>
      <c r="I3172" s="259"/>
      <c r="J3172" s="259"/>
    </row>
    <row r="3173" spans="1:10">
      <c r="A3173" s="259"/>
      <c r="B3173" s="259"/>
      <c r="C3173" s="259"/>
      <c r="D3173" s="259"/>
      <c r="E3173" s="259"/>
      <c r="F3173" s="270"/>
      <c r="G3173" s="259"/>
      <c r="H3173" s="259"/>
      <c r="I3173" s="259"/>
      <c r="J3173" s="259"/>
    </row>
    <row r="3174" spans="1:10">
      <c r="A3174" s="259"/>
      <c r="B3174" s="259"/>
      <c r="C3174" s="259"/>
      <c r="D3174" s="259"/>
      <c r="E3174" s="259"/>
      <c r="F3174" s="270"/>
      <c r="G3174" s="259"/>
      <c r="H3174" s="259"/>
      <c r="I3174" s="259"/>
      <c r="J3174" s="259"/>
    </row>
    <row r="3175" spans="1:10">
      <c r="A3175" s="259"/>
      <c r="B3175" s="259"/>
      <c r="C3175" s="259"/>
      <c r="D3175" s="259"/>
      <c r="E3175" s="259"/>
      <c r="F3175" s="270"/>
      <c r="G3175" s="259"/>
      <c r="H3175" s="259"/>
      <c r="I3175" s="259"/>
      <c r="J3175" s="259"/>
    </row>
    <row r="3176" spans="1:10">
      <c r="A3176" s="259"/>
      <c r="B3176" s="259"/>
      <c r="C3176" s="259"/>
      <c r="D3176" s="259"/>
      <c r="E3176" s="259"/>
      <c r="F3176" s="270"/>
      <c r="G3176" s="259"/>
      <c r="H3176" s="259"/>
      <c r="I3176" s="259"/>
      <c r="J3176" s="259"/>
    </row>
    <row r="3177" spans="1:10">
      <c r="A3177" s="259"/>
      <c r="B3177" s="259"/>
      <c r="C3177" s="259"/>
      <c r="D3177" s="259"/>
      <c r="E3177" s="259"/>
      <c r="F3177" s="270"/>
      <c r="G3177" s="259"/>
      <c r="H3177" s="259"/>
      <c r="I3177" s="259"/>
      <c r="J3177" s="259"/>
    </row>
    <row r="3178" spans="1:10">
      <c r="A3178" s="259"/>
      <c r="B3178" s="259"/>
      <c r="C3178" s="259"/>
      <c r="D3178" s="259"/>
      <c r="E3178" s="259"/>
      <c r="F3178" s="270"/>
      <c r="G3178" s="259"/>
      <c r="H3178" s="259"/>
      <c r="I3178" s="259"/>
      <c r="J3178" s="259"/>
    </row>
    <row r="3179" spans="1:10">
      <c r="A3179" s="259"/>
      <c r="B3179" s="259"/>
      <c r="C3179" s="259"/>
      <c r="D3179" s="259"/>
      <c r="E3179" s="259"/>
      <c r="F3179" s="270"/>
      <c r="G3179" s="259"/>
      <c r="H3179" s="259"/>
      <c r="I3179" s="259"/>
      <c r="J3179" s="259"/>
    </row>
    <row r="3180" spans="1:10">
      <c r="A3180" s="259"/>
      <c r="B3180" s="259"/>
      <c r="C3180" s="259"/>
      <c r="D3180" s="259"/>
      <c r="E3180" s="259"/>
      <c r="F3180" s="270"/>
      <c r="G3180" s="259"/>
      <c r="H3180" s="259"/>
      <c r="I3180" s="259"/>
      <c r="J3180" s="259"/>
    </row>
    <row r="3181" spans="1:10">
      <c r="A3181" s="259"/>
      <c r="B3181" s="259"/>
      <c r="C3181" s="259"/>
      <c r="D3181" s="259"/>
      <c r="E3181" s="259"/>
      <c r="F3181" s="270"/>
      <c r="G3181" s="259"/>
      <c r="H3181" s="259"/>
      <c r="I3181" s="259"/>
      <c r="J3181" s="259"/>
    </row>
    <row r="3182" spans="1:10">
      <c r="A3182" s="259"/>
      <c r="B3182" s="259"/>
      <c r="C3182" s="259"/>
      <c r="D3182" s="259"/>
      <c r="E3182" s="259"/>
      <c r="F3182" s="270"/>
      <c r="G3182" s="259"/>
      <c r="H3182" s="259"/>
      <c r="I3182" s="259"/>
      <c r="J3182" s="259"/>
    </row>
    <row r="3183" spans="1:10">
      <c r="A3183" s="259"/>
      <c r="B3183" s="259"/>
      <c r="C3183" s="259"/>
      <c r="D3183" s="259"/>
      <c r="E3183" s="259"/>
      <c r="F3183" s="270"/>
      <c r="G3183" s="259"/>
      <c r="H3183" s="259"/>
      <c r="I3183" s="259"/>
      <c r="J3183" s="259"/>
    </row>
    <row r="3184" spans="1:10">
      <c r="A3184" s="259"/>
      <c r="B3184" s="259"/>
      <c r="C3184" s="259"/>
      <c r="D3184" s="259"/>
      <c r="E3184" s="259"/>
      <c r="F3184" s="270"/>
      <c r="G3184" s="259"/>
      <c r="H3184" s="259"/>
      <c r="I3184" s="259"/>
      <c r="J3184" s="259"/>
    </row>
    <row r="3185" spans="1:10">
      <c r="A3185" s="259"/>
      <c r="B3185" s="259"/>
      <c r="C3185" s="259"/>
      <c r="D3185" s="259"/>
      <c r="E3185" s="259"/>
      <c r="F3185" s="270"/>
      <c r="G3185" s="259"/>
      <c r="H3185" s="259"/>
      <c r="I3185" s="259"/>
      <c r="J3185" s="259"/>
    </row>
    <row r="3186" spans="1:10">
      <c r="A3186" s="259"/>
      <c r="B3186" s="259"/>
      <c r="C3186" s="259"/>
      <c r="D3186" s="259"/>
      <c r="E3186" s="259"/>
      <c r="F3186" s="270"/>
      <c r="G3186" s="259"/>
      <c r="H3186" s="259"/>
      <c r="I3186" s="259"/>
      <c r="J3186" s="259"/>
    </row>
    <row r="3187" spans="1:10">
      <c r="A3187" s="259"/>
      <c r="B3187" s="259"/>
      <c r="C3187" s="259"/>
      <c r="D3187" s="259"/>
      <c r="E3187" s="259"/>
      <c r="F3187" s="270"/>
      <c r="G3187" s="259"/>
      <c r="H3187" s="259"/>
      <c r="I3187" s="259"/>
      <c r="J3187" s="259"/>
    </row>
    <row r="3188" spans="1:10">
      <c r="A3188" s="259"/>
      <c r="B3188" s="259"/>
      <c r="C3188" s="259"/>
      <c r="D3188" s="259"/>
      <c r="E3188" s="259"/>
      <c r="F3188" s="270"/>
      <c r="G3188" s="259"/>
      <c r="H3188" s="259"/>
      <c r="I3188" s="259"/>
      <c r="J3188" s="259"/>
    </row>
    <row r="3189" spans="1:10">
      <c r="A3189" s="259"/>
      <c r="B3189" s="259"/>
      <c r="C3189" s="259"/>
      <c r="D3189" s="259"/>
      <c r="E3189" s="259"/>
      <c r="F3189" s="270"/>
      <c r="G3189" s="259"/>
      <c r="H3189" s="259"/>
      <c r="I3189" s="259"/>
      <c r="J3189" s="259"/>
    </row>
    <row r="3190" spans="1:10">
      <c r="A3190" s="259"/>
      <c r="B3190" s="259"/>
      <c r="C3190" s="259"/>
      <c r="D3190" s="259"/>
      <c r="E3190" s="259"/>
      <c r="F3190" s="270"/>
      <c r="G3190" s="259"/>
      <c r="H3190" s="259"/>
      <c r="I3190" s="259"/>
      <c r="J3190" s="259"/>
    </row>
    <row r="3191" spans="1:10">
      <c r="A3191" s="259"/>
      <c r="B3191" s="259"/>
      <c r="C3191" s="259"/>
      <c r="D3191" s="259"/>
      <c r="E3191" s="259"/>
      <c r="F3191" s="270"/>
      <c r="G3191" s="259"/>
      <c r="H3191" s="259"/>
      <c r="I3191" s="259"/>
      <c r="J3191" s="259"/>
    </row>
    <row r="3192" spans="1:10">
      <c r="A3192" s="259"/>
      <c r="B3192" s="259"/>
      <c r="C3192" s="259"/>
      <c r="D3192" s="259"/>
      <c r="E3192" s="259"/>
      <c r="F3192" s="270"/>
      <c r="G3192" s="259"/>
      <c r="H3192" s="259"/>
      <c r="I3192" s="259"/>
      <c r="J3192" s="259"/>
    </row>
    <row r="3193" spans="1:10">
      <c r="A3193" s="259"/>
      <c r="B3193" s="259"/>
      <c r="C3193" s="259"/>
      <c r="D3193" s="259"/>
      <c r="E3193" s="259"/>
      <c r="F3193" s="270"/>
      <c r="G3193" s="259"/>
      <c r="H3193" s="259"/>
      <c r="I3193" s="259"/>
      <c r="J3193" s="259"/>
    </row>
    <row r="3194" spans="1:10">
      <c r="A3194" s="259"/>
      <c r="B3194" s="259"/>
      <c r="C3194" s="259"/>
      <c r="D3194" s="259"/>
      <c r="E3194" s="259"/>
      <c r="F3194" s="270"/>
      <c r="G3194" s="259"/>
      <c r="H3194" s="259"/>
      <c r="I3194" s="259"/>
      <c r="J3194" s="259"/>
    </row>
    <row r="3195" spans="1:10">
      <c r="A3195" s="259"/>
      <c r="B3195" s="259"/>
      <c r="C3195" s="259"/>
      <c r="D3195" s="259"/>
      <c r="E3195" s="259"/>
      <c r="F3195" s="270"/>
      <c r="G3195" s="259"/>
      <c r="H3195" s="259"/>
      <c r="I3195" s="259"/>
      <c r="J3195" s="259"/>
    </row>
    <row r="3196" spans="1:10">
      <c r="A3196" s="259"/>
      <c r="B3196" s="259"/>
      <c r="C3196" s="259"/>
      <c r="D3196" s="259"/>
      <c r="E3196" s="259"/>
      <c r="F3196" s="270"/>
      <c r="G3196" s="259"/>
      <c r="H3196" s="259"/>
      <c r="I3196" s="259"/>
      <c r="J3196" s="259"/>
    </row>
    <row r="3197" spans="1:10">
      <c r="A3197" s="259"/>
      <c r="B3197" s="259"/>
      <c r="C3197" s="259"/>
      <c r="D3197" s="259"/>
      <c r="E3197" s="259"/>
      <c r="F3197" s="270"/>
      <c r="G3197" s="259"/>
      <c r="H3197" s="259"/>
      <c r="I3197" s="259"/>
      <c r="J3197" s="259"/>
    </row>
    <row r="3198" spans="1:10">
      <c r="A3198" s="259"/>
      <c r="B3198" s="259"/>
      <c r="C3198" s="259"/>
      <c r="D3198" s="259"/>
      <c r="E3198" s="259"/>
      <c r="F3198" s="270"/>
      <c r="G3198" s="259"/>
      <c r="H3198" s="259"/>
      <c r="I3198" s="259"/>
      <c r="J3198" s="259"/>
    </row>
    <row r="3199" spans="1:10">
      <c r="A3199" s="259"/>
      <c r="B3199" s="259"/>
      <c r="C3199" s="259"/>
      <c r="D3199" s="259"/>
      <c r="E3199" s="259"/>
      <c r="F3199" s="270"/>
      <c r="G3199" s="259"/>
      <c r="H3199" s="259"/>
      <c r="I3199" s="259"/>
      <c r="J3199" s="259"/>
    </row>
    <row r="3200" spans="1:10">
      <c r="A3200" s="259"/>
      <c r="B3200" s="259"/>
      <c r="C3200" s="259"/>
      <c r="D3200" s="259"/>
      <c r="E3200" s="259"/>
      <c r="F3200" s="270"/>
      <c r="G3200" s="259"/>
      <c r="H3200" s="259"/>
      <c r="I3200" s="259"/>
      <c r="J3200" s="259"/>
    </row>
    <row r="3201" spans="1:10">
      <c r="A3201" s="259"/>
      <c r="B3201" s="259"/>
      <c r="C3201" s="259"/>
      <c r="D3201" s="259"/>
      <c r="E3201" s="259"/>
      <c r="F3201" s="270"/>
      <c r="G3201" s="259"/>
      <c r="H3201" s="259"/>
      <c r="I3201" s="259"/>
      <c r="J3201" s="259"/>
    </row>
    <row r="3202" spans="1:10">
      <c r="A3202" s="259"/>
      <c r="B3202" s="259"/>
      <c r="C3202" s="259"/>
      <c r="D3202" s="259"/>
      <c r="E3202" s="259"/>
      <c r="F3202" s="270"/>
      <c r="G3202" s="259"/>
      <c r="H3202" s="259"/>
      <c r="I3202" s="259"/>
      <c r="J3202" s="259"/>
    </row>
    <row r="3203" spans="1:10">
      <c r="A3203" s="259"/>
      <c r="B3203" s="259"/>
      <c r="C3203" s="259"/>
      <c r="D3203" s="259"/>
      <c r="E3203" s="259"/>
      <c r="F3203" s="270"/>
      <c r="G3203" s="259"/>
      <c r="H3203" s="259"/>
      <c r="I3203" s="259"/>
      <c r="J3203" s="259"/>
    </row>
    <row r="3204" spans="1:10">
      <c r="A3204" s="259"/>
      <c r="B3204" s="259"/>
      <c r="C3204" s="259"/>
      <c r="D3204" s="259"/>
      <c r="E3204" s="259"/>
      <c r="F3204" s="270"/>
      <c r="G3204" s="259"/>
      <c r="H3204" s="259"/>
      <c r="I3204" s="259"/>
      <c r="J3204" s="259"/>
    </row>
    <row r="3205" spans="1:10">
      <c r="A3205" s="259"/>
      <c r="B3205" s="259"/>
      <c r="C3205" s="259"/>
      <c r="D3205" s="259"/>
      <c r="E3205" s="259"/>
      <c r="F3205" s="270"/>
      <c r="G3205" s="259"/>
      <c r="H3205" s="259"/>
      <c r="I3205" s="259"/>
      <c r="J3205" s="259"/>
    </row>
    <row r="3206" spans="1:10">
      <c r="A3206" s="259"/>
      <c r="B3206" s="259"/>
      <c r="C3206" s="259"/>
      <c r="D3206" s="259"/>
      <c r="E3206" s="259"/>
      <c r="F3206" s="270"/>
      <c r="G3206" s="259"/>
      <c r="H3206" s="259"/>
      <c r="I3206" s="259"/>
      <c r="J3206" s="259"/>
    </row>
    <row r="3207" spans="1:10">
      <c r="A3207" s="259"/>
      <c r="B3207" s="259"/>
      <c r="C3207" s="259"/>
      <c r="D3207" s="259"/>
      <c r="E3207" s="259"/>
      <c r="F3207" s="270"/>
      <c r="G3207" s="259"/>
      <c r="H3207" s="259"/>
      <c r="I3207" s="259"/>
      <c r="J3207" s="259"/>
    </row>
    <row r="3208" spans="1:10">
      <c r="A3208" s="259"/>
      <c r="B3208" s="259"/>
      <c r="C3208" s="259"/>
      <c r="D3208" s="259"/>
      <c r="E3208" s="259"/>
      <c r="F3208" s="270"/>
      <c r="G3208" s="259"/>
      <c r="H3208" s="259"/>
      <c r="I3208" s="259"/>
      <c r="J3208" s="259"/>
    </row>
    <row r="3209" spans="1:10">
      <c r="A3209" s="259"/>
      <c r="B3209" s="259"/>
      <c r="C3209" s="259"/>
      <c r="D3209" s="259"/>
      <c r="E3209" s="259"/>
      <c r="F3209" s="270"/>
      <c r="G3209" s="259"/>
      <c r="H3209" s="259"/>
      <c r="I3209" s="259"/>
      <c r="J3209" s="259"/>
    </row>
    <row r="3210" spans="1:10">
      <c r="A3210" s="259"/>
      <c r="B3210" s="259"/>
      <c r="C3210" s="259"/>
      <c r="D3210" s="259"/>
      <c r="E3210" s="259"/>
      <c r="F3210" s="270"/>
      <c r="G3210" s="259"/>
      <c r="H3210" s="259"/>
      <c r="I3210" s="259"/>
      <c r="J3210" s="259"/>
    </row>
    <row r="3211" spans="1:10">
      <c r="A3211" s="259"/>
      <c r="B3211" s="259"/>
      <c r="C3211" s="259"/>
      <c r="D3211" s="259"/>
      <c r="E3211" s="259"/>
      <c r="F3211" s="270"/>
      <c r="G3211" s="259"/>
      <c r="H3211" s="259"/>
      <c r="I3211" s="259"/>
      <c r="J3211" s="259"/>
    </row>
    <row r="3212" spans="1:10">
      <c r="A3212" s="259"/>
      <c r="B3212" s="259"/>
      <c r="C3212" s="259"/>
      <c r="D3212" s="259"/>
      <c r="E3212" s="259"/>
      <c r="F3212" s="270"/>
      <c r="G3212" s="259"/>
      <c r="H3212" s="259"/>
      <c r="I3212" s="259"/>
      <c r="J3212" s="259"/>
    </row>
    <row r="3213" spans="1:10">
      <c r="A3213" s="259"/>
      <c r="B3213" s="259"/>
      <c r="C3213" s="259"/>
      <c r="D3213" s="259"/>
      <c r="E3213" s="259"/>
      <c r="F3213" s="270"/>
      <c r="G3213" s="259"/>
      <c r="H3213" s="259"/>
      <c r="I3213" s="259"/>
      <c r="J3213" s="259"/>
    </row>
    <row r="3214" spans="1:10">
      <c r="A3214" s="259"/>
      <c r="B3214" s="259"/>
      <c r="C3214" s="259"/>
      <c r="D3214" s="259"/>
      <c r="E3214" s="259"/>
      <c r="F3214" s="270"/>
      <c r="G3214" s="259"/>
      <c r="H3214" s="259"/>
      <c r="I3214" s="259"/>
      <c r="J3214" s="259"/>
    </row>
    <row r="3215" spans="1:10">
      <c r="A3215" s="259"/>
      <c r="B3215" s="259"/>
      <c r="C3215" s="259"/>
      <c r="D3215" s="259"/>
      <c r="E3215" s="259"/>
      <c r="F3215" s="270"/>
      <c r="G3215" s="259"/>
      <c r="H3215" s="259"/>
      <c r="I3215" s="259"/>
      <c r="J3215" s="259"/>
    </row>
    <row r="3216" spans="1:10">
      <c r="A3216" s="259"/>
      <c r="B3216" s="259"/>
      <c r="C3216" s="259"/>
      <c r="D3216" s="259"/>
      <c r="E3216" s="259"/>
      <c r="F3216" s="270"/>
      <c r="G3216" s="259"/>
      <c r="H3216" s="259"/>
      <c r="I3216" s="259"/>
      <c r="J3216" s="259"/>
    </row>
    <row r="3217" spans="1:10">
      <c r="A3217" s="259"/>
      <c r="B3217" s="259"/>
      <c r="C3217" s="259"/>
      <c r="D3217" s="259"/>
      <c r="E3217" s="259"/>
      <c r="F3217" s="270"/>
      <c r="G3217" s="259"/>
      <c r="H3217" s="259"/>
      <c r="I3217" s="259"/>
      <c r="J3217" s="259"/>
    </row>
    <row r="3218" spans="1:10">
      <c r="A3218" s="259"/>
      <c r="B3218" s="259"/>
      <c r="C3218" s="259"/>
      <c r="D3218" s="259"/>
      <c r="E3218" s="259"/>
      <c r="F3218" s="270"/>
      <c r="G3218" s="259"/>
      <c r="H3218" s="259"/>
      <c r="I3218" s="259"/>
      <c r="J3218" s="259"/>
    </row>
    <row r="3219" spans="1:10">
      <c r="A3219" s="259"/>
      <c r="B3219" s="259"/>
      <c r="C3219" s="259"/>
      <c r="D3219" s="259"/>
      <c r="E3219" s="259"/>
      <c r="F3219" s="270"/>
      <c r="G3219" s="259"/>
      <c r="H3219" s="259"/>
      <c r="I3219" s="259"/>
      <c r="J3219" s="259"/>
    </row>
    <row r="3220" spans="1:10">
      <c r="A3220" s="259"/>
      <c r="B3220" s="259"/>
      <c r="C3220" s="259"/>
      <c r="D3220" s="259"/>
      <c r="E3220" s="259"/>
      <c r="F3220" s="270"/>
      <c r="G3220" s="259"/>
      <c r="H3220" s="259"/>
      <c r="I3220" s="259"/>
      <c r="J3220" s="259"/>
    </row>
    <row r="3221" spans="1:10">
      <c r="A3221" s="259"/>
      <c r="B3221" s="259"/>
      <c r="C3221" s="259"/>
      <c r="D3221" s="259"/>
      <c r="E3221" s="259"/>
      <c r="F3221" s="270"/>
      <c r="G3221" s="259"/>
      <c r="H3221" s="259"/>
      <c r="I3221" s="259"/>
      <c r="J3221" s="259"/>
    </row>
    <row r="3222" spans="1:10">
      <c r="A3222" s="259"/>
      <c r="B3222" s="259"/>
      <c r="C3222" s="259"/>
      <c r="D3222" s="259"/>
      <c r="E3222" s="259"/>
      <c r="F3222" s="270"/>
      <c r="G3222" s="259"/>
      <c r="H3222" s="259"/>
      <c r="I3222" s="259"/>
      <c r="J3222" s="259"/>
    </row>
    <row r="3223" spans="1:10">
      <c r="A3223" s="259"/>
      <c r="B3223" s="259"/>
      <c r="C3223" s="259"/>
      <c r="D3223" s="259"/>
      <c r="E3223" s="259"/>
      <c r="F3223" s="270"/>
      <c r="G3223" s="259"/>
      <c r="H3223" s="259"/>
      <c r="I3223" s="259"/>
      <c r="J3223" s="259"/>
    </row>
    <row r="3224" spans="1:10">
      <c r="A3224" s="259"/>
      <c r="B3224" s="259"/>
      <c r="C3224" s="259"/>
      <c r="D3224" s="259"/>
      <c r="E3224" s="259"/>
      <c r="F3224" s="270"/>
      <c r="G3224" s="259"/>
      <c r="H3224" s="259"/>
      <c r="I3224" s="259"/>
      <c r="J3224" s="259"/>
    </row>
    <row r="3225" spans="1:10">
      <c r="A3225" s="259"/>
      <c r="B3225" s="259"/>
      <c r="C3225" s="259"/>
      <c r="D3225" s="259"/>
      <c r="E3225" s="259"/>
      <c r="F3225" s="270"/>
      <c r="G3225" s="259"/>
      <c r="H3225" s="259"/>
      <c r="I3225" s="259"/>
      <c r="J3225" s="259"/>
    </row>
    <row r="3226" spans="1:10">
      <c r="A3226" s="259"/>
      <c r="B3226" s="259"/>
      <c r="C3226" s="259"/>
      <c r="D3226" s="259"/>
      <c r="E3226" s="259"/>
      <c r="F3226" s="270"/>
      <c r="G3226" s="259"/>
      <c r="H3226" s="259"/>
      <c r="I3226" s="259"/>
      <c r="J3226" s="259"/>
    </row>
    <row r="3227" spans="1:10">
      <c r="A3227" s="259"/>
      <c r="B3227" s="259"/>
      <c r="C3227" s="259"/>
      <c r="D3227" s="259"/>
      <c r="E3227" s="259"/>
      <c r="F3227" s="270"/>
      <c r="G3227" s="259"/>
      <c r="H3227" s="259"/>
      <c r="I3227" s="259"/>
      <c r="J3227" s="259"/>
    </row>
    <row r="3228" spans="1:10">
      <c r="A3228" s="259"/>
      <c r="B3228" s="259"/>
      <c r="C3228" s="259"/>
      <c r="D3228" s="259"/>
      <c r="E3228" s="259"/>
      <c r="F3228" s="270"/>
      <c r="G3228" s="259"/>
      <c r="H3228" s="259"/>
      <c r="I3228" s="259"/>
      <c r="J3228" s="259"/>
    </row>
    <row r="3229" spans="1:10">
      <c r="A3229" s="259"/>
      <c r="B3229" s="259"/>
      <c r="C3229" s="259"/>
      <c r="D3229" s="259"/>
      <c r="E3229" s="259"/>
      <c r="F3229" s="270"/>
      <c r="G3229" s="259"/>
      <c r="H3229" s="259"/>
      <c r="I3229" s="259"/>
      <c r="J3229" s="259"/>
    </row>
    <row r="3230" spans="1:10">
      <c r="A3230" s="259"/>
      <c r="B3230" s="259"/>
      <c r="C3230" s="259"/>
      <c r="D3230" s="259"/>
      <c r="E3230" s="259"/>
      <c r="F3230" s="270"/>
      <c r="G3230" s="259"/>
      <c r="H3230" s="259"/>
      <c r="I3230" s="259"/>
      <c r="J3230" s="259"/>
    </row>
    <row r="3231" spans="1:10">
      <c r="A3231" s="259"/>
      <c r="B3231" s="259"/>
      <c r="C3231" s="259"/>
      <c r="D3231" s="259"/>
      <c r="E3231" s="259"/>
      <c r="F3231" s="270"/>
      <c r="G3231" s="259"/>
      <c r="H3231" s="259"/>
      <c r="I3231" s="259"/>
      <c r="J3231" s="259"/>
    </row>
    <row r="3232" spans="1:10">
      <c r="A3232" s="259"/>
      <c r="B3232" s="259"/>
      <c r="C3232" s="259"/>
      <c r="D3232" s="259"/>
      <c r="E3232" s="259"/>
      <c r="F3232" s="270"/>
      <c r="G3232" s="259"/>
      <c r="H3232" s="259"/>
      <c r="I3232" s="259"/>
      <c r="J3232" s="259"/>
    </row>
    <row r="3233" spans="1:10">
      <c r="A3233" s="259"/>
      <c r="B3233" s="259"/>
      <c r="C3233" s="259"/>
      <c r="D3233" s="259"/>
      <c r="E3233" s="259"/>
      <c r="F3233" s="270"/>
      <c r="G3233" s="259"/>
      <c r="H3233" s="259"/>
      <c r="I3233" s="259"/>
      <c r="J3233" s="259"/>
    </row>
    <row r="3234" spans="1:10">
      <c r="A3234" s="259"/>
      <c r="B3234" s="259"/>
      <c r="C3234" s="259"/>
      <c r="D3234" s="259"/>
      <c r="E3234" s="259"/>
      <c r="F3234" s="270"/>
      <c r="G3234" s="259"/>
      <c r="H3234" s="259"/>
      <c r="I3234" s="259"/>
      <c r="J3234" s="259"/>
    </row>
    <row r="3235" spans="1:10">
      <c r="A3235" s="259"/>
      <c r="B3235" s="259"/>
      <c r="C3235" s="259"/>
      <c r="D3235" s="259"/>
      <c r="E3235" s="259"/>
      <c r="F3235" s="270"/>
      <c r="G3235" s="259"/>
      <c r="H3235" s="259"/>
      <c r="I3235" s="259"/>
      <c r="J3235" s="259"/>
    </row>
    <row r="3236" spans="1:10">
      <c r="A3236" s="259"/>
      <c r="B3236" s="259"/>
      <c r="C3236" s="259"/>
      <c r="D3236" s="259"/>
      <c r="E3236" s="259"/>
      <c r="F3236" s="270"/>
      <c r="G3236" s="259"/>
      <c r="H3236" s="259"/>
      <c r="I3236" s="259"/>
      <c r="J3236" s="259"/>
    </row>
    <row r="3237" spans="1:10">
      <c r="A3237" s="259"/>
      <c r="B3237" s="259"/>
      <c r="C3237" s="259"/>
      <c r="D3237" s="259"/>
      <c r="E3237" s="259"/>
      <c r="F3237" s="270"/>
      <c r="G3237" s="259"/>
      <c r="H3237" s="259"/>
      <c r="I3237" s="259"/>
      <c r="J3237" s="259"/>
    </row>
    <row r="3238" spans="1:10">
      <c r="A3238" s="259"/>
      <c r="B3238" s="259"/>
      <c r="C3238" s="259"/>
      <c r="D3238" s="259"/>
      <c r="E3238" s="259"/>
      <c r="F3238" s="270"/>
      <c r="G3238" s="259"/>
      <c r="H3238" s="259"/>
      <c r="I3238" s="259"/>
      <c r="J3238" s="259"/>
    </row>
    <row r="3239" spans="1:10">
      <c r="A3239" s="259"/>
      <c r="B3239" s="259"/>
      <c r="C3239" s="259"/>
      <c r="D3239" s="259"/>
      <c r="E3239" s="259"/>
      <c r="F3239" s="270"/>
      <c r="G3239" s="259"/>
      <c r="H3239" s="259"/>
      <c r="I3239" s="259"/>
      <c r="J3239" s="259"/>
    </row>
    <row r="3240" spans="1:10">
      <c r="A3240" s="259"/>
      <c r="B3240" s="259"/>
      <c r="C3240" s="259"/>
      <c r="D3240" s="259"/>
      <c r="E3240" s="259"/>
      <c r="F3240" s="270"/>
      <c r="G3240" s="259"/>
      <c r="H3240" s="259"/>
      <c r="I3240" s="259"/>
      <c r="J3240" s="259"/>
    </row>
    <row r="3241" spans="1:10">
      <c r="A3241" s="259"/>
      <c r="B3241" s="259"/>
      <c r="C3241" s="259"/>
      <c r="D3241" s="259"/>
      <c r="E3241" s="259"/>
      <c r="F3241" s="270"/>
      <c r="G3241" s="259"/>
      <c r="H3241" s="259"/>
      <c r="I3241" s="259"/>
      <c r="J3241" s="259"/>
    </row>
    <row r="3242" spans="1:10">
      <c r="A3242" s="259"/>
      <c r="B3242" s="259"/>
      <c r="C3242" s="259"/>
      <c r="D3242" s="259"/>
      <c r="E3242" s="259"/>
      <c r="F3242" s="270"/>
      <c r="G3242" s="259"/>
      <c r="H3242" s="259"/>
      <c r="I3242" s="259"/>
      <c r="J3242" s="259"/>
    </row>
    <row r="3243" spans="1:10">
      <c r="A3243" s="259"/>
      <c r="B3243" s="259"/>
      <c r="C3243" s="259"/>
      <c r="D3243" s="259"/>
      <c r="E3243" s="259"/>
      <c r="F3243" s="270"/>
      <c r="G3243" s="259"/>
      <c r="H3243" s="259"/>
      <c r="I3243" s="259"/>
      <c r="J3243" s="259"/>
    </row>
    <row r="3244" spans="1:10">
      <c r="A3244" s="259"/>
      <c r="B3244" s="259"/>
      <c r="C3244" s="259"/>
      <c r="D3244" s="259"/>
      <c r="E3244" s="259"/>
      <c r="F3244" s="270"/>
      <c r="G3244" s="259"/>
      <c r="H3244" s="259"/>
      <c r="I3244" s="259"/>
      <c r="J3244" s="259"/>
    </row>
    <row r="3245" spans="1:10">
      <c r="A3245" s="259"/>
      <c r="B3245" s="259"/>
      <c r="C3245" s="259"/>
      <c r="D3245" s="259"/>
      <c r="E3245" s="259"/>
      <c r="F3245" s="270"/>
      <c r="G3245" s="259"/>
      <c r="H3245" s="259"/>
      <c r="I3245" s="259"/>
      <c r="J3245" s="259"/>
    </row>
    <row r="3246" spans="1:10">
      <c r="A3246" s="259"/>
      <c r="B3246" s="259"/>
      <c r="C3246" s="259"/>
      <c r="D3246" s="259"/>
      <c r="E3246" s="259"/>
      <c r="F3246" s="270"/>
      <c r="G3246" s="259"/>
      <c r="H3246" s="259"/>
      <c r="I3246" s="259"/>
      <c r="J3246" s="259"/>
    </row>
    <row r="3247" spans="1:10">
      <c r="A3247" s="259"/>
      <c r="B3247" s="259"/>
      <c r="C3247" s="259"/>
      <c r="D3247" s="259"/>
      <c r="E3247" s="259"/>
      <c r="F3247" s="270"/>
      <c r="G3247" s="259"/>
      <c r="H3247" s="259"/>
      <c r="I3247" s="259"/>
      <c r="J3247" s="259"/>
    </row>
    <row r="3248" spans="1:10">
      <c r="A3248" s="259"/>
      <c r="B3248" s="259"/>
      <c r="C3248" s="259"/>
      <c r="D3248" s="259"/>
      <c r="E3248" s="259"/>
      <c r="F3248" s="270"/>
      <c r="G3248" s="259"/>
      <c r="H3248" s="259"/>
      <c r="I3248" s="259"/>
      <c r="J3248" s="259"/>
    </row>
    <row r="3249" spans="1:10">
      <c r="A3249" s="259"/>
      <c r="B3249" s="259"/>
      <c r="C3249" s="259"/>
      <c r="D3249" s="259"/>
      <c r="E3249" s="259"/>
      <c r="F3249" s="270"/>
      <c r="G3249" s="259"/>
      <c r="H3249" s="259"/>
      <c r="I3249" s="259"/>
      <c r="J3249" s="259"/>
    </row>
    <row r="3250" spans="1:10">
      <c r="A3250" s="259"/>
      <c r="B3250" s="259"/>
      <c r="C3250" s="259"/>
      <c r="D3250" s="259"/>
      <c r="E3250" s="259"/>
      <c r="F3250" s="270"/>
      <c r="G3250" s="259"/>
      <c r="H3250" s="259"/>
      <c r="I3250" s="259"/>
      <c r="J3250" s="259"/>
    </row>
    <row r="3251" spans="1:10">
      <c r="A3251" s="259"/>
      <c r="B3251" s="259"/>
      <c r="C3251" s="259"/>
      <c r="D3251" s="259"/>
      <c r="E3251" s="259"/>
      <c r="F3251" s="270"/>
      <c r="G3251" s="259"/>
      <c r="H3251" s="259"/>
      <c r="I3251" s="259"/>
      <c r="J3251" s="259"/>
    </row>
    <row r="3252" spans="1:10">
      <c r="A3252" s="259"/>
      <c r="B3252" s="259"/>
      <c r="C3252" s="259"/>
      <c r="D3252" s="259"/>
      <c r="E3252" s="259"/>
      <c r="F3252" s="270"/>
      <c r="G3252" s="259"/>
      <c r="H3252" s="259"/>
      <c r="I3252" s="259"/>
      <c r="J3252" s="259"/>
    </row>
    <row r="3253" spans="1:10">
      <c r="A3253" s="259"/>
      <c r="B3253" s="259"/>
      <c r="C3253" s="259"/>
      <c r="D3253" s="259"/>
      <c r="E3253" s="259"/>
      <c r="F3253" s="270"/>
      <c r="G3253" s="259"/>
      <c r="H3253" s="259"/>
      <c r="I3253" s="259"/>
      <c r="J3253" s="259"/>
    </row>
    <row r="3254" spans="1:10">
      <c r="A3254" s="259"/>
      <c r="B3254" s="259"/>
      <c r="C3254" s="259"/>
      <c r="D3254" s="259"/>
      <c r="E3254" s="259"/>
      <c r="F3254" s="270"/>
      <c r="G3254" s="259"/>
      <c r="H3254" s="259"/>
      <c r="I3254" s="259"/>
      <c r="J3254" s="259"/>
    </row>
    <row r="3255" spans="1:10">
      <c r="A3255" s="259"/>
      <c r="B3255" s="259"/>
      <c r="C3255" s="259"/>
      <c r="D3255" s="259"/>
      <c r="E3255" s="259"/>
      <c r="F3255" s="270"/>
      <c r="G3255" s="259"/>
      <c r="H3255" s="259"/>
      <c r="I3255" s="259"/>
      <c r="J3255" s="259"/>
    </row>
    <row r="3256" spans="1:10">
      <c r="A3256" s="259"/>
      <c r="B3256" s="259"/>
      <c r="C3256" s="259"/>
      <c r="D3256" s="259"/>
      <c r="E3256" s="259"/>
      <c r="F3256" s="270"/>
      <c r="G3256" s="259"/>
      <c r="H3256" s="259"/>
      <c r="I3256" s="259"/>
      <c r="J3256" s="259"/>
    </row>
    <row r="3257" spans="1:10">
      <c r="A3257" s="259"/>
      <c r="B3257" s="259"/>
      <c r="C3257" s="259"/>
      <c r="D3257" s="259"/>
      <c r="E3257" s="259"/>
      <c r="F3257" s="270"/>
      <c r="G3257" s="259"/>
      <c r="H3257" s="259"/>
      <c r="I3257" s="259"/>
      <c r="J3257" s="259"/>
    </row>
    <row r="3258" spans="1:10">
      <c r="A3258" s="259"/>
      <c r="B3258" s="259"/>
      <c r="C3258" s="259"/>
      <c r="D3258" s="259"/>
      <c r="E3258" s="259"/>
      <c r="F3258" s="270"/>
      <c r="G3258" s="259"/>
      <c r="H3258" s="259"/>
      <c r="I3258" s="259"/>
      <c r="J3258" s="259"/>
    </row>
    <row r="3259" spans="1:10">
      <c r="A3259" s="259"/>
      <c r="B3259" s="259"/>
      <c r="C3259" s="259"/>
      <c r="D3259" s="259"/>
      <c r="E3259" s="259"/>
      <c r="F3259" s="270"/>
      <c r="G3259" s="259"/>
      <c r="H3259" s="259"/>
      <c r="I3259" s="259"/>
      <c r="J3259" s="259"/>
    </row>
    <row r="3260" spans="1:10">
      <c r="A3260" s="259"/>
      <c r="B3260" s="259"/>
      <c r="C3260" s="259"/>
      <c r="D3260" s="259"/>
      <c r="E3260" s="259"/>
      <c r="F3260" s="270"/>
      <c r="G3260" s="259"/>
      <c r="H3260" s="259"/>
      <c r="I3260" s="259"/>
      <c r="J3260" s="259"/>
    </row>
    <row r="3261" spans="1:10">
      <c r="A3261" s="259"/>
      <c r="B3261" s="259"/>
      <c r="C3261" s="259"/>
      <c r="D3261" s="259"/>
      <c r="E3261" s="259"/>
      <c r="F3261" s="270"/>
      <c r="G3261" s="259"/>
      <c r="H3261" s="259"/>
      <c r="I3261" s="259"/>
      <c r="J3261" s="259"/>
    </row>
    <row r="3262" spans="1:10">
      <c r="A3262" s="259"/>
      <c r="B3262" s="259"/>
      <c r="C3262" s="259"/>
      <c r="D3262" s="259"/>
      <c r="E3262" s="259"/>
      <c r="F3262" s="270"/>
      <c r="G3262" s="259"/>
      <c r="H3262" s="259"/>
      <c r="I3262" s="259"/>
      <c r="J3262" s="259"/>
    </row>
    <row r="3263" spans="1:10">
      <c r="A3263" s="259"/>
      <c r="B3263" s="259"/>
      <c r="C3263" s="259"/>
      <c r="D3263" s="259"/>
      <c r="E3263" s="259"/>
      <c r="F3263" s="270"/>
      <c r="G3263" s="259"/>
      <c r="H3263" s="259"/>
      <c r="I3263" s="259"/>
      <c r="J3263" s="259"/>
    </row>
    <row r="3264" spans="1:10">
      <c r="A3264" s="259"/>
      <c r="B3264" s="259"/>
      <c r="C3264" s="259"/>
      <c r="D3264" s="259"/>
      <c r="E3264" s="259"/>
      <c r="F3264" s="270"/>
      <c r="G3264" s="259"/>
      <c r="H3264" s="259"/>
      <c r="I3264" s="259"/>
      <c r="J3264" s="259"/>
    </row>
    <row r="3265" spans="1:10">
      <c r="A3265" s="259"/>
      <c r="B3265" s="259"/>
      <c r="C3265" s="259"/>
      <c r="D3265" s="259"/>
      <c r="E3265" s="259"/>
      <c r="F3265" s="270"/>
      <c r="G3265" s="259"/>
      <c r="H3265" s="259"/>
      <c r="I3265" s="259"/>
      <c r="J3265" s="259"/>
    </row>
    <row r="3266" spans="1:10">
      <c r="A3266" s="259"/>
      <c r="B3266" s="259"/>
      <c r="C3266" s="259"/>
      <c r="D3266" s="259"/>
      <c r="E3266" s="259"/>
      <c r="F3266" s="270"/>
      <c r="G3266" s="259"/>
      <c r="H3266" s="259"/>
      <c r="I3266" s="259"/>
      <c r="J3266" s="259"/>
    </row>
    <row r="3267" spans="1:10">
      <c r="A3267" s="259"/>
      <c r="B3267" s="259"/>
      <c r="C3267" s="259"/>
      <c r="D3267" s="259"/>
      <c r="E3267" s="259"/>
      <c r="F3267" s="270"/>
      <c r="G3267" s="259"/>
      <c r="H3267" s="259"/>
      <c r="I3267" s="259"/>
      <c r="J3267" s="259"/>
    </row>
    <row r="3268" spans="1:10">
      <c r="A3268" s="259"/>
      <c r="B3268" s="259"/>
      <c r="C3268" s="259"/>
      <c r="D3268" s="259"/>
      <c r="E3268" s="259"/>
      <c r="F3268" s="270"/>
      <c r="G3268" s="259"/>
      <c r="H3268" s="259"/>
      <c r="I3268" s="259"/>
      <c r="J3268" s="259"/>
    </row>
    <row r="3269" spans="1:10">
      <c r="A3269" s="259"/>
      <c r="B3269" s="259"/>
      <c r="C3269" s="259"/>
      <c r="D3269" s="259"/>
      <c r="E3269" s="259"/>
      <c r="F3269" s="270"/>
      <c r="G3269" s="259"/>
      <c r="H3269" s="259"/>
      <c r="I3269" s="259"/>
      <c r="J3269" s="259"/>
    </row>
    <row r="3270" spans="1:10">
      <c r="A3270" s="259"/>
      <c r="B3270" s="259"/>
      <c r="C3270" s="259"/>
      <c r="D3270" s="259"/>
      <c r="E3270" s="259"/>
      <c r="F3270" s="270"/>
      <c r="G3270" s="259"/>
      <c r="H3270" s="259"/>
      <c r="I3270" s="259"/>
      <c r="J3270" s="259"/>
    </row>
    <row r="3271" spans="1:10">
      <c r="A3271" s="259"/>
      <c r="B3271" s="259"/>
      <c r="C3271" s="259"/>
      <c r="D3271" s="259"/>
      <c r="E3271" s="259"/>
      <c r="F3271" s="270"/>
      <c r="G3271" s="259"/>
      <c r="H3271" s="259"/>
      <c r="I3271" s="259"/>
      <c r="J3271" s="259"/>
    </row>
    <row r="3272" spans="1:10">
      <c r="A3272" s="259"/>
      <c r="B3272" s="259"/>
      <c r="C3272" s="259"/>
      <c r="D3272" s="259"/>
      <c r="E3272" s="259"/>
      <c r="F3272" s="270"/>
      <c r="G3272" s="259"/>
      <c r="H3272" s="259"/>
      <c r="I3272" s="259"/>
      <c r="J3272" s="259"/>
    </row>
    <row r="3273" spans="1:10">
      <c r="A3273" s="259"/>
      <c r="B3273" s="259"/>
      <c r="C3273" s="259"/>
      <c r="D3273" s="259"/>
      <c r="E3273" s="259"/>
      <c r="F3273" s="270"/>
      <c r="G3273" s="259"/>
      <c r="H3273" s="259"/>
      <c r="I3273" s="259"/>
      <c r="J3273" s="259"/>
    </row>
    <row r="3274" spans="1:10">
      <c r="A3274" s="259"/>
      <c r="B3274" s="259"/>
      <c r="C3274" s="259"/>
      <c r="D3274" s="259"/>
      <c r="E3274" s="259"/>
      <c r="F3274" s="270"/>
      <c r="G3274" s="259"/>
      <c r="H3274" s="259"/>
      <c r="I3274" s="259"/>
      <c r="J3274" s="259"/>
    </row>
    <row r="3275" spans="1:10">
      <c r="A3275" s="259"/>
      <c r="B3275" s="259"/>
      <c r="C3275" s="259"/>
      <c r="D3275" s="259"/>
      <c r="E3275" s="259"/>
      <c r="F3275" s="270"/>
      <c r="G3275" s="259"/>
      <c r="H3275" s="259"/>
      <c r="I3275" s="259"/>
      <c r="J3275" s="259"/>
    </row>
    <row r="3276" spans="1:10">
      <c r="A3276" s="259"/>
      <c r="B3276" s="259"/>
      <c r="C3276" s="259"/>
      <c r="D3276" s="259"/>
      <c r="E3276" s="259"/>
      <c r="F3276" s="270"/>
      <c r="G3276" s="259"/>
      <c r="H3276" s="259"/>
      <c r="I3276" s="259"/>
      <c r="J3276" s="259"/>
    </row>
    <row r="3277" spans="1:10">
      <c r="A3277" s="259"/>
      <c r="B3277" s="259"/>
      <c r="C3277" s="259"/>
      <c r="D3277" s="259"/>
      <c r="E3277" s="259"/>
      <c r="F3277" s="270"/>
      <c r="G3277" s="259"/>
      <c r="H3277" s="259"/>
      <c r="I3277" s="259"/>
      <c r="J3277" s="259"/>
    </row>
    <row r="3278" spans="1:10">
      <c r="A3278" s="259"/>
      <c r="B3278" s="259"/>
      <c r="C3278" s="259"/>
      <c r="D3278" s="259"/>
      <c r="E3278" s="259"/>
      <c r="F3278" s="270"/>
      <c r="G3278" s="259"/>
      <c r="H3278" s="259"/>
      <c r="I3278" s="259"/>
      <c r="J3278" s="259"/>
    </row>
    <row r="3279" spans="1:10">
      <c r="A3279" s="259"/>
      <c r="B3279" s="259"/>
      <c r="C3279" s="259"/>
      <c r="D3279" s="259"/>
      <c r="E3279" s="259"/>
      <c r="F3279" s="270"/>
      <c r="G3279" s="259"/>
      <c r="H3279" s="259"/>
      <c r="I3279" s="259"/>
      <c r="J3279" s="259"/>
    </row>
    <row r="3280" spans="1:10">
      <c r="A3280" s="259"/>
      <c r="B3280" s="259"/>
      <c r="C3280" s="259"/>
      <c r="D3280" s="259"/>
      <c r="E3280" s="259"/>
      <c r="F3280" s="270"/>
      <c r="G3280" s="259"/>
      <c r="H3280" s="259"/>
      <c r="I3280" s="259"/>
      <c r="J3280" s="259"/>
    </row>
    <row r="3281" spans="1:10">
      <c r="A3281" s="259"/>
      <c r="B3281" s="259"/>
      <c r="C3281" s="259"/>
      <c r="D3281" s="259"/>
      <c r="E3281" s="259"/>
      <c r="F3281" s="270"/>
      <c r="G3281" s="259"/>
      <c r="H3281" s="259"/>
      <c r="I3281" s="259"/>
      <c r="J3281" s="259"/>
    </row>
    <row r="3282" spans="1:10">
      <c r="A3282" s="259"/>
      <c r="B3282" s="259"/>
      <c r="C3282" s="259"/>
      <c r="D3282" s="259"/>
      <c r="E3282" s="259"/>
      <c r="F3282" s="270"/>
      <c r="G3282" s="259"/>
      <c r="H3282" s="259"/>
      <c r="I3282" s="259"/>
      <c r="J3282" s="259"/>
    </row>
    <row r="3283" spans="1:10">
      <c r="A3283" s="259"/>
      <c r="B3283" s="259"/>
      <c r="C3283" s="259"/>
      <c r="D3283" s="259"/>
      <c r="E3283" s="259"/>
      <c r="F3283" s="270"/>
      <c r="G3283" s="259"/>
      <c r="H3283" s="259"/>
      <c r="I3283" s="259"/>
      <c r="J3283" s="259"/>
    </row>
    <row r="3284" spans="1:10">
      <c r="A3284" s="259"/>
      <c r="B3284" s="259"/>
      <c r="C3284" s="259"/>
      <c r="D3284" s="259"/>
      <c r="E3284" s="259"/>
      <c r="F3284" s="270"/>
      <c r="G3284" s="259"/>
      <c r="H3284" s="259"/>
      <c r="I3284" s="259"/>
      <c r="J3284" s="259"/>
    </row>
    <row r="3285" spans="1:10">
      <c r="A3285" s="259"/>
      <c r="B3285" s="259"/>
      <c r="C3285" s="259"/>
      <c r="D3285" s="259"/>
      <c r="E3285" s="259"/>
      <c r="F3285" s="270"/>
      <c r="G3285" s="259"/>
      <c r="H3285" s="259"/>
      <c r="I3285" s="259"/>
      <c r="J3285" s="259"/>
    </row>
    <row r="3286" spans="1:10">
      <c r="A3286" s="259"/>
      <c r="B3286" s="259"/>
      <c r="C3286" s="259"/>
      <c r="D3286" s="259"/>
      <c r="E3286" s="259"/>
      <c r="F3286" s="270"/>
      <c r="G3286" s="259"/>
      <c r="H3286" s="259"/>
      <c r="I3286" s="259"/>
      <c r="J3286" s="259"/>
    </row>
    <row r="3287" spans="1:10">
      <c r="A3287" s="259"/>
      <c r="B3287" s="259"/>
      <c r="C3287" s="259"/>
      <c r="D3287" s="259"/>
      <c r="E3287" s="259"/>
      <c r="F3287" s="270"/>
      <c r="G3287" s="259"/>
      <c r="H3287" s="259"/>
      <c r="I3287" s="259"/>
      <c r="J3287" s="259"/>
    </row>
    <row r="3288" spans="1:10">
      <c r="A3288" s="259"/>
      <c r="B3288" s="259"/>
      <c r="C3288" s="259"/>
      <c r="D3288" s="259"/>
      <c r="E3288" s="259"/>
      <c r="F3288" s="270"/>
      <c r="G3288" s="259"/>
      <c r="H3288" s="259"/>
      <c r="I3288" s="259"/>
      <c r="J3288" s="259"/>
    </row>
    <row r="3289" spans="1:10">
      <c r="A3289" s="259"/>
      <c r="B3289" s="259"/>
      <c r="C3289" s="259"/>
      <c r="D3289" s="259"/>
      <c r="E3289" s="259"/>
      <c r="F3289" s="270"/>
      <c r="G3289" s="259"/>
      <c r="H3289" s="259"/>
      <c r="I3289" s="259"/>
      <c r="J3289" s="259"/>
    </row>
    <row r="3290" spans="1:10">
      <c r="A3290" s="259"/>
      <c r="B3290" s="259"/>
      <c r="C3290" s="259"/>
      <c r="D3290" s="259"/>
      <c r="E3290" s="259"/>
      <c r="F3290" s="270"/>
      <c r="G3290" s="259"/>
      <c r="H3290" s="259"/>
      <c r="I3290" s="259"/>
      <c r="J3290" s="259"/>
    </row>
    <row r="3291" spans="1:10">
      <c r="A3291" s="259"/>
      <c r="B3291" s="259"/>
      <c r="C3291" s="259"/>
      <c r="D3291" s="259"/>
      <c r="E3291" s="259"/>
      <c r="F3291" s="270"/>
      <c r="G3291" s="259"/>
      <c r="H3291" s="259"/>
      <c r="I3291" s="259"/>
      <c r="J3291" s="259"/>
    </row>
    <row r="3292" spans="1:10">
      <c r="A3292" s="259"/>
      <c r="B3292" s="259"/>
      <c r="C3292" s="259"/>
      <c r="D3292" s="259"/>
      <c r="E3292" s="259"/>
      <c r="F3292" s="270"/>
      <c r="G3292" s="259"/>
      <c r="H3292" s="259"/>
      <c r="I3292" s="259"/>
      <c r="J3292" s="259"/>
    </row>
    <row r="3293" spans="1:10">
      <c r="A3293" s="259"/>
      <c r="B3293" s="259"/>
      <c r="C3293" s="259"/>
      <c r="D3293" s="259"/>
      <c r="E3293" s="259"/>
      <c r="F3293" s="270"/>
      <c r="G3293" s="259"/>
      <c r="H3293" s="259"/>
      <c r="I3293" s="259"/>
      <c r="J3293" s="259"/>
    </row>
    <row r="3294" spans="1:10">
      <c r="A3294" s="259"/>
      <c r="B3294" s="259"/>
      <c r="C3294" s="259"/>
      <c r="D3294" s="259"/>
      <c r="E3294" s="259"/>
      <c r="F3294" s="270"/>
      <c r="G3294" s="259"/>
      <c r="H3294" s="259"/>
      <c r="I3294" s="259"/>
      <c r="J3294" s="259"/>
    </row>
    <row r="3295" spans="1:10">
      <c r="A3295" s="259"/>
      <c r="B3295" s="259"/>
      <c r="C3295" s="259"/>
      <c r="D3295" s="259"/>
      <c r="E3295" s="259"/>
      <c r="F3295" s="270"/>
      <c r="G3295" s="259"/>
      <c r="H3295" s="259"/>
      <c r="I3295" s="259"/>
      <c r="J3295" s="259"/>
    </row>
    <row r="3296" spans="1:10">
      <c r="A3296" s="259"/>
      <c r="B3296" s="259"/>
      <c r="C3296" s="259"/>
      <c r="D3296" s="259"/>
      <c r="E3296" s="259"/>
      <c r="F3296" s="270"/>
      <c r="G3296" s="259"/>
      <c r="H3296" s="259"/>
      <c r="I3296" s="259"/>
      <c r="J3296" s="259"/>
    </row>
    <row r="3297" spans="1:10">
      <c r="A3297" s="259"/>
      <c r="B3297" s="259"/>
      <c r="C3297" s="259"/>
      <c r="D3297" s="259"/>
      <c r="E3297" s="259"/>
      <c r="F3297" s="270"/>
      <c r="G3297" s="259"/>
      <c r="H3297" s="259"/>
      <c r="I3297" s="259"/>
      <c r="J3297" s="259"/>
    </row>
    <row r="3298" spans="1:10">
      <c r="A3298" s="259"/>
      <c r="B3298" s="259"/>
      <c r="C3298" s="259"/>
      <c r="D3298" s="259"/>
      <c r="E3298" s="259"/>
      <c r="F3298" s="270"/>
      <c r="G3298" s="259"/>
      <c r="H3298" s="259"/>
      <c r="I3298" s="259"/>
      <c r="J3298" s="259"/>
    </row>
    <row r="3299" spans="1:10">
      <c r="A3299" s="259"/>
      <c r="B3299" s="259"/>
      <c r="C3299" s="259"/>
      <c r="D3299" s="259"/>
      <c r="E3299" s="259"/>
      <c r="F3299" s="270"/>
      <c r="G3299" s="259"/>
      <c r="H3299" s="259"/>
      <c r="I3299" s="259"/>
      <c r="J3299" s="259"/>
    </row>
    <row r="3300" spans="1:10">
      <c r="A3300" s="259"/>
      <c r="B3300" s="259"/>
      <c r="C3300" s="259"/>
      <c r="D3300" s="259"/>
      <c r="E3300" s="259"/>
      <c r="F3300" s="270"/>
      <c r="G3300" s="259"/>
      <c r="H3300" s="259"/>
      <c r="I3300" s="259"/>
      <c r="J3300" s="259"/>
    </row>
    <row r="3301" spans="1:10">
      <c r="A3301" s="259"/>
      <c r="B3301" s="259"/>
      <c r="C3301" s="259"/>
      <c r="D3301" s="259"/>
      <c r="E3301" s="259"/>
      <c r="F3301" s="270"/>
      <c r="G3301" s="259"/>
      <c r="H3301" s="259"/>
      <c r="I3301" s="259"/>
      <c r="J3301" s="259"/>
    </row>
    <row r="3302" spans="1:10">
      <c r="A3302" s="259"/>
      <c r="B3302" s="259"/>
      <c r="C3302" s="259"/>
      <c r="D3302" s="259"/>
      <c r="E3302" s="259"/>
      <c r="F3302" s="270"/>
      <c r="G3302" s="259"/>
      <c r="H3302" s="259"/>
      <c r="I3302" s="259"/>
      <c r="J3302" s="259"/>
    </row>
    <row r="3303" spans="1:10">
      <c r="A3303" s="259"/>
      <c r="B3303" s="259"/>
      <c r="C3303" s="259"/>
      <c r="D3303" s="259"/>
      <c r="E3303" s="259"/>
      <c r="F3303" s="270"/>
      <c r="G3303" s="259"/>
      <c r="H3303" s="259"/>
      <c r="I3303" s="259"/>
      <c r="J3303" s="259"/>
    </row>
    <row r="3304" spans="1:10">
      <c r="A3304" s="259"/>
      <c r="B3304" s="259"/>
      <c r="C3304" s="259"/>
      <c r="D3304" s="259"/>
      <c r="E3304" s="259"/>
      <c r="F3304" s="270"/>
      <c r="G3304" s="259"/>
      <c r="H3304" s="259"/>
      <c r="I3304" s="259"/>
      <c r="J3304" s="259"/>
    </row>
    <row r="3305" spans="1:10">
      <c r="A3305" s="259"/>
      <c r="B3305" s="259"/>
      <c r="C3305" s="259"/>
      <c r="D3305" s="259"/>
      <c r="E3305" s="259"/>
      <c r="F3305" s="270"/>
      <c r="G3305" s="259"/>
      <c r="H3305" s="259"/>
      <c r="I3305" s="259"/>
      <c r="J3305" s="259"/>
    </row>
    <row r="3306" spans="1:10">
      <c r="A3306" s="259"/>
      <c r="B3306" s="259"/>
      <c r="C3306" s="259"/>
      <c r="D3306" s="259"/>
      <c r="E3306" s="259"/>
      <c r="F3306" s="270"/>
      <c r="G3306" s="259"/>
      <c r="H3306" s="259"/>
      <c r="I3306" s="259"/>
      <c r="J3306" s="259"/>
    </row>
    <row r="3307" spans="1:10">
      <c r="A3307" s="259"/>
      <c r="B3307" s="259"/>
      <c r="C3307" s="259"/>
      <c r="D3307" s="259"/>
      <c r="E3307" s="259"/>
      <c r="F3307" s="270"/>
      <c r="G3307" s="259"/>
      <c r="H3307" s="259"/>
      <c r="I3307" s="259"/>
      <c r="J3307" s="259"/>
    </row>
    <row r="3308" spans="1:10">
      <c r="A3308" s="259"/>
      <c r="B3308" s="259"/>
      <c r="C3308" s="259"/>
      <c r="D3308" s="259"/>
      <c r="E3308" s="259"/>
      <c r="F3308" s="270"/>
      <c r="G3308" s="259"/>
      <c r="H3308" s="259"/>
      <c r="I3308" s="259"/>
      <c r="J3308" s="259"/>
    </row>
    <row r="3309" spans="1:10">
      <c r="A3309" s="259"/>
      <c r="B3309" s="259"/>
      <c r="C3309" s="259"/>
      <c r="D3309" s="259"/>
      <c r="E3309" s="259"/>
      <c r="F3309" s="270"/>
      <c r="G3309" s="259"/>
      <c r="H3309" s="259"/>
      <c r="I3309" s="259"/>
      <c r="J3309" s="259"/>
    </row>
    <row r="3310" spans="1:10">
      <c r="A3310" s="259"/>
      <c r="B3310" s="259"/>
      <c r="C3310" s="259"/>
      <c r="D3310" s="259"/>
      <c r="E3310" s="259"/>
      <c r="F3310" s="270"/>
      <c r="G3310" s="259"/>
      <c r="H3310" s="259"/>
      <c r="I3310" s="259"/>
      <c r="J3310" s="259"/>
    </row>
    <row r="3311" spans="1:10">
      <c r="A3311" s="259"/>
      <c r="B3311" s="259"/>
      <c r="C3311" s="259"/>
      <c r="D3311" s="259"/>
      <c r="E3311" s="259"/>
      <c r="F3311" s="270"/>
      <c r="G3311" s="259"/>
      <c r="H3311" s="259"/>
      <c r="I3311" s="259"/>
      <c r="J3311" s="259"/>
    </row>
    <row r="3312" spans="1:10">
      <c r="A3312" s="259"/>
      <c r="B3312" s="259"/>
      <c r="C3312" s="259"/>
      <c r="D3312" s="259"/>
      <c r="E3312" s="259"/>
      <c r="F3312" s="270"/>
      <c r="G3312" s="259"/>
      <c r="H3312" s="259"/>
      <c r="I3312" s="259"/>
      <c r="J3312" s="259"/>
    </row>
    <row r="3313" spans="1:10">
      <c r="A3313" s="259"/>
      <c r="B3313" s="259"/>
      <c r="C3313" s="259"/>
      <c r="D3313" s="259"/>
      <c r="E3313" s="259"/>
      <c r="F3313" s="270"/>
      <c r="G3313" s="259"/>
      <c r="H3313" s="259"/>
      <c r="I3313" s="259"/>
      <c r="J3313" s="259"/>
    </row>
    <row r="3314" spans="1:10">
      <c r="A3314" s="259"/>
      <c r="B3314" s="259"/>
      <c r="C3314" s="259"/>
      <c r="D3314" s="259"/>
      <c r="E3314" s="259"/>
      <c r="F3314" s="270"/>
      <c r="G3314" s="259"/>
      <c r="H3314" s="259"/>
      <c r="I3314" s="259"/>
      <c r="J3314" s="259"/>
    </row>
    <row r="3315" spans="1:10">
      <c r="A3315" s="259"/>
      <c r="B3315" s="259"/>
      <c r="C3315" s="259"/>
      <c r="D3315" s="259"/>
      <c r="E3315" s="259"/>
      <c r="F3315" s="270"/>
      <c r="G3315" s="259"/>
      <c r="H3315" s="259"/>
      <c r="I3315" s="259"/>
      <c r="J3315" s="259"/>
    </row>
    <row r="3316" spans="1:10">
      <c r="A3316" s="259"/>
      <c r="B3316" s="259"/>
      <c r="C3316" s="259"/>
      <c r="D3316" s="259"/>
      <c r="E3316" s="259"/>
      <c r="F3316" s="270"/>
      <c r="G3316" s="259"/>
      <c r="H3316" s="259"/>
      <c r="I3316" s="259"/>
      <c r="J3316" s="259"/>
    </row>
    <row r="3317" spans="1:10">
      <c r="A3317" s="259"/>
      <c r="B3317" s="259"/>
      <c r="C3317" s="259"/>
      <c r="D3317" s="259"/>
      <c r="E3317" s="259"/>
      <c r="F3317" s="270"/>
      <c r="G3317" s="259"/>
      <c r="H3317" s="259"/>
      <c r="I3317" s="259"/>
      <c r="J3317" s="259"/>
    </row>
    <row r="3318" spans="1:10">
      <c r="A3318" s="259"/>
      <c r="B3318" s="259"/>
      <c r="C3318" s="259"/>
      <c r="D3318" s="259"/>
      <c r="E3318" s="259"/>
      <c r="F3318" s="270"/>
      <c r="G3318" s="259"/>
      <c r="H3318" s="259"/>
      <c r="I3318" s="259"/>
      <c r="J3318" s="259"/>
    </row>
    <row r="3319" spans="1:10">
      <c r="A3319" s="259"/>
      <c r="B3319" s="259"/>
      <c r="C3319" s="259"/>
      <c r="D3319" s="259"/>
      <c r="E3319" s="259"/>
      <c r="F3319" s="270"/>
      <c r="G3319" s="259"/>
      <c r="H3319" s="259"/>
      <c r="I3319" s="259"/>
      <c r="J3319" s="259"/>
    </row>
    <row r="3320" spans="1:10">
      <c r="A3320" s="259"/>
      <c r="B3320" s="259"/>
      <c r="C3320" s="259"/>
      <c r="D3320" s="259"/>
      <c r="E3320" s="259"/>
      <c r="F3320" s="270"/>
      <c r="G3320" s="259"/>
      <c r="H3320" s="259"/>
      <c r="I3320" s="259"/>
      <c r="J3320" s="259"/>
    </row>
    <row r="3321" spans="1:10">
      <c r="A3321" s="259"/>
      <c r="B3321" s="259"/>
      <c r="C3321" s="259"/>
      <c r="D3321" s="259"/>
      <c r="E3321" s="259"/>
      <c r="F3321" s="270"/>
      <c r="G3321" s="259"/>
      <c r="H3321" s="259"/>
      <c r="I3321" s="259"/>
      <c r="J3321" s="259"/>
    </row>
    <row r="3322" spans="1:10">
      <c r="A3322" s="259"/>
      <c r="B3322" s="259"/>
      <c r="C3322" s="259"/>
      <c r="D3322" s="259"/>
      <c r="E3322" s="259"/>
      <c r="F3322" s="270"/>
      <c r="G3322" s="259"/>
      <c r="H3322" s="259"/>
      <c r="I3322" s="259"/>
      <c r="J3322" s="259"/>
    </row>
    <row r="3323" spans="1:10">
      <c r="A3323" s="259"/>
      <c r="B3323" s="259"/>
      <c r="C3323" s="259"/>
      <c r="D3323" s="259"/>
      <c r="E3323" s="259"/>
      <c r="F3323" s="270"/>
      <c r="G3323" s="259"/>
      <c r="H3323" s="259"/>
      <c r="I3323" s="259"/>
      <c r="J3323" s="259"/>
    </row>
    <row r="3324" spans="1:10">
      <c r="A3324" s="259"/>
      <c r="B3324" s="259"/>
      <c r="C3324" s="259"/>
      <c r="D3324" s="259"/>
      <c r="E3324" s="259"/>
      <c r="F3324" s="270"/>
      <c r="G3324" s="259"/>
      <c r="H3324" s="259"/>
      <c r="I3324" s="259"/>
      <c r="J3324" s="259"/>
    </row>
    <row r="3325" spans="1:10">
      <c r="A3325" s="259"/>
      <c r="B3325" s="259"/>
      <c r="C3325" s="259"/>
      <c r="D3325" s="259"/>
      <c r="E3325" s="259"/>
      <c r="F3325" s="270"/>
      <c r="G3325" s="259"/>
      <c r="H3325" s="259"/>
      <c r="I3325" s="259"/>
      <c r="J3325" s="259"/>
    </row>
    <row r="3326" spans="1:10">
      <c r="A3326" s="259"/>
      <c r="B3326" s="259"/>
      <c r="C3326" s="259"/>
      <c r="D3326" s="259"/>
      <c r="E3326" s="259"/>
      <c r="F3326" s="270"/>
      <c r="G3326" s="259"/>
      <c r="H3326" s="259"/>
      <c r="I3326" s="259"/>
      <c r="J3326" s="259"/>
    </row>
    <row r="3327" spans="1:10">
      <c r="A3327" s="259"/>
      <c r="B3327" s="259"/>
      <c r="C3327" s="259"/>
      <c r="D3327" s="259"/>
      <c r="E3327" s="259"/>
      <c r="F3327" s="270"/>
      <c r="G3327" s="259"/>
      <c r="H3327" s="259"/>
      <c r="I3327" s="259"/>
      <c r="J3327" s="259"/>
    </row>
    <row r="3328" spans="1:10">
      <c r="A3328" s="259"/>
      <c r="B3328" s="259"/>
      <c r="C3328" s="259"/>
      <c r="D3328" s="259"/>
      <c r="E3328" s="259"/>
      <c r="F3328" s="270"/>
      <c r="G3328" s="259"/>
      <c r="H3328" s="259"/>
      <c r="I3328" s="259"/>
      <c r="J3328" s="259"/>
    </row>
    <row r="3329" spans="1:10">
      <c r="A3329" s="259"/>
      <c r="B3329" s="259"/>
      <c r="C3329" s="259"/>
      <c r="D3329" s="259"/>
      <c r="E3329" s="259"/>
      <c r="F3329" s="270"/>
      <c r="G3329" s="259"/>
      <c r="H3329" s="259"/>
      <c r="I3329" s="259"/>
      <c r="J3329" s="259"/>
    </row>
    <row r="3330" spans="1:10">
      <c r="A3330" s="259"/>
      <c r="B3330" s="259"/>
      <c r="C3330" s="259"/>
      <c r="D3330" s="259"/>
      <c r="E3330" s="259"/>
      <c r="F3330" s="270"/>
      <c r="G3330" s="259"/>
      <c r="H3330" s="259"/>
      <c r="I3330" s="259"/>
      <c r="J3330" s="259"/>
    </row>
    <row r="3331" spans="1:10">
      <c r="A3331" s="259"/>
      <c r="B3331" s="259"/>
      <c r="C3331" s="259"/>
      <c r="D3331" s="259"/>
      <c r="E3331" s="259"/>
      <c r="F3331" s="270"/>
      <c r="G3331" s="259"/>
      <c r="H3331" s="259"/>
      <c r="I3331" s="259"/>
      <c r="J3331" s="259"/>
    </row>
    <row r="3332" spans="1:10">
      <c r="A3332" s="259"/>
      <c r="B3332" s="259"/>
      <c r="C3332" s="259"/>
      <c r="D3332" s="259"/>
      <c r="E3332" s="259"/>
      <c r="F3332" s="270"/>
      <c r="G3332" s="259"/>
      <c r="H3332" s="259"/>
      <c r="I3332" s="259"/>
      <c r="J3332" s="259"/>
    </row>
    <row r="3333" spans="1:10">
      <c r="A3333" s="259"/>
      <c r="B3333" s="259"/>
      <c r="C3333" s="259"/>
      <c r="D3333" s="259"/>
      <c r="E3333" s="259"/>
      <c r="F3333" s="270"/>
      <c r="G3333" s="259"/>
      <c r="H3333" s="259"/>
      <c r="I3333" s="259"/>
      <c r="J3333" s="259"/>
    </row>
    <row r="3334" spans="1:10">
      <c r="A3334" s="259"/>
      <c r="B3334" s="259"/>
      <c r="C3334" s="259"/>
      <c r="D3334" s="259"/>
      <c r="E3334" s="259"/>
      <c r="F3334" s="270"/>
      <c r="G3334" s="259"/>
      <c r="H3334" s="259"/>
      <c r="I3334" s="259"/>
      <c r="J3334" s="259"/>
    </row>
    <row r="3335" spans="1:10">
      <c r="A3335" s="259"/>
      <c r="B3335" s="259"/>
      <c r="C3335" s="259"/>
      <c r="D3335" s="259"/>
      <c r="E3335" s="259"/>
      <c r="F3335" s="270"/>
      <c r="G3335" s="259"/>
      <c r="H3335" s="259"/>
      <c r="I3335" s="259"/>
      <c r="J3335" s="259"/>
    </row>
    <row r="3336" spans="1:10">
      <c r="A3336" s="259"/>
      <c r="B3336" s="259"/>
      <c r="C3336" s="259"/>
      <c r="D3336" s="259"/>
      <c r="E3336" s="259"/>
      <c r="F3336" s="270"/>
      <c r="G3336" s="259"/>
      <c r="H3336" s="259"/>
      <c r="I3336" s="259"/>
      <c r="J3336" s="259"/>
    </row>
    <row r="3337" spans="1:10">
      <c r="A3337" s="259"/>
      <c r="B3337" s="259"/>
      <c r="C3337" s="259"/>
      <c r="D3337" s="259"/>
      <c r="E3337" s="259"/>
      <c r="F3337" s="270"/>
      <c r="G3337" s="259"/>
      <c r="H3337" s="259"/>
      <c r="I3337" s="259"/>
      <c r="J3337" s="259"/>
    </row>
    <row r="3338" spans="1:10">
      <c r="A3338" s="259"/>
      <c r="B3338" s="259"/>
      <c r="C3338" s="259"/>
      <c r="D3338" s="259"/>
      <c r="E3338" s="259"/>
      <c r="F3338" s="270"/>
      <c r="G3338" s="259"/>
      <c r="H3338" s="259"/>
      <c r="I3338" s="259"/>
      <c r="J3338" s="259"/>
    </row>
    <row r="3339" spans="1:10">
      <c r="A3339" s="259"/>
      <c r="B3339" s="259"/>
      <c r="C3339" s="259"/>
      <c r="D3339" s="259"/>
      <c r="E3339" s="259"/>
      <c r="F3339" s="270"/>
      <c r="G3339" s="259"/>
      <c r="H3339" s="259"/>
      <c r="I3339" s="259"/>
      <c r="J3339" s="259"/>
    </row>
    <row r="3340" spans="1:10">
      <c r="A3340" s="259"/>
      <c r="B3340" s="259"/>
      <c r="C3340" s="259"/>
      <c r="D3340" s="259"/>
      <c r="E3340" s="259"/>
      <c r="F3340" s="270"/>
      <c r="G3340" s="259"/>
      <c r="H3340" s="259"/>
      <c r="I3340" s="259"/>
      <c r="J3340" s="259"/>
    </row>
    <row r="3341" spans="1:10">
      <c r="A3341" s="259"/>
      <c r="B3341" s="259"/>
      <c r="C3341" s="259"/>
      <c r="D3341" s="259"/>
      <c r="E3341" s="259"/>
      <c r="F3341" s="270"/>
      <c r="G3341" s="259"/>
      <c r="H3341" s="259"/>
      <c r="I3341" s="259"/>
      <c r="J3341" s="259"/>
    </row>
    <row r="3342" spans="1:10">
      <c r="A3342" s="259"/>
      <c r="B3342" s="259"/>
      <c r="C3342" s="259"/>
      <c r="D3342" s="259"/>
      <c r="E3342" s="259"/>
      <c r="F3342" s="270"/>
      <c r="G3342" s="259"/>
      <c r="H3342" s="259"/>
      <c r="I3342" s="259"/>
      <c r="J3342" s="259"/>
    </row>
    <row r="3343" spans="1:10">
      <c r="A3343" s="259"/>
      <c r="B3343" s="259"/>
      <c r="C3343" s="259"/>
      <c r="D3343" s="259"/>
      <c r="E3343" s="259"/>
      <c r="F3343" s="270"/>
      <c r="G3343" s="259"/>
      <c r="H3343" s="259"/>
      <c r="I3343" s="259"/>
      <c r="J3343" s="259"/>
    </row>
    <row r="3344" spans="1:10">
      <c r="A3344" s="259"/>
      <c r="B3344" s="259"/>
      <c r="C3344" s="259"/>
      <c r="D3344" s="259"/>
      <c r="E3344" s="259"/>
      <c r="F3344" s="270"/>
      <c r="G3344" s="259"/>
      <c r="H3344" s="259"/>
      <c r="I3344" s="259"/>
      <c r="J3344" s="259"/>
    </row>
    <row r="3345" spans="1:10">
      <c r="A3345" s="259"/>
      <c r="B3345" s="259"/>
      <c r="C3345" s="259"/>
      <c r="D3345" s="259"/>
      <c r="E3345" s="259"/>
      <c r="F3345" s="270"/>
      <c r="G3345" s="259"/>
      <c r="H3345" s="259"/>
      <c r="I3345" s="259"/>
      <c r="J3345" s="259"/>
    </row>
    <row r="3346" spans="1:10">
      <c r="A3346" s="259"/>
      <c r="B3346" s="259"/>
      <c r="C3346" s="259"/>
      <c r="D3346" s="259"/>
      <c r="E3346" s="259"/>
      <c r="F3346" s="270"/>
      <c r="G3346" s="259"/>
      <c r="H3346" s="259"/>
      <c r="I3346" s="259"/>
      <c r="J3346" s="259"/>
    </row>
    <row r="3347" spans="1:10">
      <c r="A3347" s="259"/>
      <c r="B3347" s="259"/>
      <c r="C3347" s="259"/>
      <c r="D3347" s="259"/>
      <c r="E3347" s="259"/>
      <c r="F3347" s="270"/>
      <c r="G3347" s="259"/>
      <c r="H3347" s="259"/>
      <c r="I3347" s="259"/>
      <c r="J3347" s="259"/>
    </row>
    <row r="3348" spans="1:10">
      <c r="A3348" s="259"/>
      <c r="B3348" s="259"/>
      <c r="C3348" s="259"/>
      <c r="D3348" s="259"/>
      <c r="E3348" s="259"/>
      <c r="F3348" s="270"/>
      <c r="G3348" s="259"/>
      <c r="H3348" s="259"/>
      <c r="I3348" s="259"/>
      <c r="J3348" s="259"/>
    </row>
    <row r="3349" spans="1:10">
      <c r="A3349" s="259"/>
      <c r="B3349" s="259"/>
      <c r="C3349" s="259"/>
      <c r="D3349" s="259"/>
      <c r="E3349" s="259"/>
      <c r="F3349" s="270"/>
      <c r="G3349" s="259"/>
      <c r="H3349" s="259"/>
      <c r="I3349" s="259"/>
      <c r="J3349" s="259"/>
    </row>
    <row r="3350" spans="1:10">
      <c r="A3350" s="259"/>
      <c r="B3350" s="259"/>
      <c r="C3350" s="259"/>
      <c r="D3350" s="259"/>
      <c r="E3350" s="259"/>
      <c r="F3350" s="270"/>
      <c r="G3350" s="259"/>
      <c r="H3350" s="259"/>
      <c r="I3350" s="259"/>
      <c r="J3350" s="259"/>
    </row>
    <row r="3351" spans="1:10">
      <c r="A3351" s="259"/>
      <c r="B3351" s="259"/>
      <c r="C3351" s="259"/>
      <c r="D3351" s="259"/>
      <c r="E3351" s="259"/>
      <c r="F3351" s="270"/>
      <c r="G3351" s="259"/>
      <c r="H3351" s="259"/>
      <c r="I3351" s="259"/>
      <c r="J3351" s="259"/>
    </row>
    <row r="3352" spans="1:10">
      <c r="A3352" s="259"/>
      <c r="B3352" s="259"/>
      <c r="C3352" s="259"/>
      <c r="D3352" s="259"/>
      <c r="E3352" s="259"/>
      <c r="F3352" s="270"/>
      <c r="G3352" s="259"/>
      <c r="H3352" s="259"/>
      <c r="I3352" s="259"/>
      <c r="J3352" s="259"/>
    </row>
    <row r="3353" spans="1:10">
      <c r="A3353" s="259"/>
      <c r="B3353" s="259"/>
      <c r="C3353" s="259"/>
      <c r="D3353" s="259"/>
      <c r="E3353" s="259"/>
      <c r="F3353" s="270"/>
      <c r="G3353" s="259"/>
      <c r="H3353" s="259"/>
      <c r="I3353" s="259"/>
      <c r="J3353" s="259"/>
    </row>
    <row r="3354" spans="1:10">
      <c r="A3354" s="259"/>
      <c r="B3354" s="259"/>
      <c r="C3354" s="259"/>
      <c r="D3354" s="259"/>
      <c r="E3354" s="259"/>
      <c r="F3354" s="270"/>
      <c r="G3354" s="259"/>
      <c r="H3354" s="259"/>
      <c r="I3354" s="259"/>
      <c r="J3354" s="259"/>
    </row>
    <row r="3355" spans="1:10">
      <c r="A3355" s="259"/>
      <c r="B3355" s="259"/>
      <c r="C3355" s="259"/>
      <c r="D3355" s="259"/>
      <c r="E3355" s="259"/>
      <c r="F3355" s="270"/>
      <c r="G3355" s="259"/>
      <c r="H3355" s="259"/>
      <c r="I3355" s="259"/>
      <c r="J3355" s="259"/>
    </row>
    <row r="3356" spans="1:10">
      <c r="A3356" s="259"/>
      <c r="B3356" s="259"/>
      <c r="C3356" s="259"/>
      <c r="D3356" s="259"/>
      <c r="E3356" s="259"/>
      <c r="F3356" s="270"/>
      <c r="G3356" s="259"/>
      <c r="H3356" s="259"/>
      <c r="I3356" s="259"/>
      <c r="J3356" s="259"/>
    </row>
    <row r="3357" spans="1:10">
      <c r="A3357" s="259"/>
      <c r="B3357" s="259"/>
      <c r="C3357" s="259"/>
      <c r="D3357" s="259"/>
      <c r="E3357" s="259"/>
      <c r="F3357" s="270"/>
      <c r="G3357" s="259"/>
      <c r="H3357" s="259"/>
      <c r="I3357" s="259"/>
      <c r="J3357" s="259"/>
    </row>
    <row r="3358" spans="1:10">
      <c r="A3358" s="259"/>
      <c r="B3358" s="259"/>
      <c r="C3358" s="259"/>
      <c r="D3358" s="259"/>
      <c r="E3358" s="259"/>
      <c r="F3358" s="270"/>
      <c r="G3358" s="259"/>
      <c r="H3358" s="259"/>
      <c r="I3358" s="259"/>
      <c r="J3358" s="259"/>
    </row>
    <row r="3359" spans="1:10">
      <c r="A3359" s="259"/>
      <c r="B3359" s="259"/>
      <c r="C3359" s="259"/>
      <c r="D3359" s="259"/>
      <c r="E3359" s="259"/>
      <c r="F3359" s="270"/>
      <c r="G3359" s="259"/>
      <c r="H3359" s="259"/>
      <c r="I3359" s="259"/>
      <c r="J3359" s="259"/>
    </row>
    <row r="3360" spans="1:10">
      <c r="A3360" s="259"/>
      <c r="B3360" s="259"/>
      <c r="C3360" s="259"/>
      <c r="D3360" s="259"/>
      <c r="E3360" s="259"/>
      <c r="F3360" s="270"/>
      <c r="G3360" s="259"/>
      <c r="H3360" s="259"/>
      <c r="I3360" s="259"/>
      <c r="J3360" s="259"/>
    </row>
    <row r="3361" spans="1:10">
      <c r="A3361" s="259"/>
      <c r="B3361" s="259"/>
      <c r="C3361" s="259"/>
      <c r="D3361" s="259"/>
      <c r="E3361" s="259"/>
      <c r="F3361" s="270"/>
      <c r="G3361" s="259"/>
      <c r="H3361" s="259"/>
      <c r="I3361" s="259"/>
      <c r="J3361" s="259"/>
    </row>
    <row r="3362" spans="1:10">
      <c r="A3362" s="259"/>
      <c r="B3362" s="259"/>
      <c r="C3362" s="259"/>
      <c r="D3362" s="259"/>
      <c r="E3362" s="259"/>
      <c r="F3362" s="270"/>
      <c r="G3362" s="259"/>
      <c r="H3362" s="259"/>
      <c r="I3362" s="259"/>
      <c r="J3362" s="259"/>
    </row>
    <row r="3363" spans="1:10">
      <c r="A3363" s="259"/>
      <c r="B3363" s="259"/>
      <c r="C3363" s="259"/>
      <c r="D3363" s="259"/>
      <c r="E3363" s="259"/>
      <c r="F3363" s="270"/>
      <c r="G3363" s="259"/>
      <c r="H3363" s="259"/>
      <c r="I3363" s="259"/>
      <c r="J3363" s="259"/>
    </row>
    <row r="3364" spans="1:10">
      <c r="A3364" s="259"/>
      <c r="B3364" s="259"/>
      <c r="C3364" s="259"/>
      <c r="D3364" s="259"/>
      <c r="E3364" s="259"/>
      <c r="F3364" s="270"/>
      <c r="G3364" s="259"/>
      <c r="H3364" s="259"/>
      <c r="I3364" s="259"/>
      <c r="J3364" s="259"/>
    </row>
    <row r="3365" spans="1:10">
      <c r="A3365" s="259"/>
      <c r="B3365" s="259"/>
      <c r="C3365" s="259"/>
      <c r="D3365" s="259"/>
      <c r="E3365" s="259"/>
      <c r="F3365" s="270"/>
      <c r="G3365" s="259"/>
      <c r="H3365" s="259"/>
      <c r="I3365" s="259"/>
      <c r="J3365" s="259"/>
    </row>
    <row r="3366" spans="1:10">
      <c r="A3366" s="259"/>
      <c r="B3366" s="259"/>
      <c r="C3366" s="259"/>
      <c r="D3366" s="259"/>
      <c r="E3366" s="259"/>
      <c r="F3366" s="270"/>
      <c r="G3366" s="259"/>
      <c r="H3366" s="259"/>
      <c r="I3366" s="259"/>
      <c r="J3366" s="259"/>
    </row>
    <row r="3367" spans="1:10">
      <c r="A3367" s="259"/>
      <c r="B3367" s="259"/>
      <c r="C3367" s="259"/>
      <c r="D3367" s="259"/>
      <c r="E3367" s="259"/>
      <c r="F3367" s="270"/>
      <c r="G3367" s="259"/>
      <c r="H3367" s="259"/>
      <c r="I3367" s="259"/>
      <c r="J3367" s="259"/>
    </row>
    <row r="3368" spans="1:10">
      <c r="A3368" s="259"/>
      <c r="B3368" s="259"/>
      <c r="C3368" s="259"/>
      <c r="D3368" s="259"/>
      <c r="E3368" s="259"/>
      <c r="F3368" s="270"/>
      <c r="G3368" s="259"/>
      <c r="H3368" s="259"/>
      <c r="I3368" s="259"/>
      <c r="J3368" s="259"/>
    </row>
    <row r="3369" spans="1:10">
      <c r="A3369" s="259"/>
      <c r="B3369" s="259"/>
      <c r="C3369" s="259"/>
      <c r="D3369" s="259"/>
      <c r="E3369" s="259"/>
      <c r="F3369" s="270"/>
      <c r="G3369" s="259"/>
      <c r="H3369" s="259"/>
      <c r="I3369" s="259"/>
      <c r="J3369" s="259"/>
    </row>
    <row r="3370" spans="1:10">
      <c r="A3370" s="259"/>
      <c r="B3370" s="259"/>
      <c r="C3370" s="259"/>
      <c r="D3370" s="259"/>
      <c r="E3370" s="259"/>
      <c r="F3370" s="270"/>
      <c r="G3370" s="259"/>
      <c r="H3370" s="259"/>
      <c r="I3370" s="259"/>
      <c r="J3370" s="259"/>
    </row>
    <row r="3371" spans="1:10">
      <c r="A3371" s="259"/>
      <c r="B3371" s="259"/>
      <c r="C3371" s="259"/>
      <c r="D3371" s="259"/>
      <c r="E3371" s="259"/>
      <c r="F3371" s="270"/>
      <c r="G3371" s="259"/>
      <c r="H3371" s="259"/>
      <c r="I3371" s="259"/>
      <c r="J3371" s="259"/>
    </row>
    <row r="3372" spans="1:10">
      <c r="A3372" s="259"/>
      <c r="B3372" s="259"/>
      <c r="C3372" s="259"/>
      <c r="D3372" s="259"/>
      <c r="E3372" s="259"/>
      <c r="F3372" s="270"/>
      <c r="G3372" s="259"/>
      <c r="H3372" s="259"/>
      <c r="I3372" s="259"/>
      <c r="J3372" s="259"/>
    </row>
    <row r="3373" spans="1:10">
      <c r="A3373" s="259"/>
      <c r="B3373" s="259"/>
      <c r="C3373" s="259"/>
      <c r="D3373" s="259"/>
      <c r="E3373" s="259"/>
      <c r="F3373" s="270"/>
      <c r="G3373" s="259"/>
      <c r="H3373" s="259"/>
      <c r="I3373" s="259"/>
      <c r="J3373" s="259"/>
    </row>
    <row r="3374" spans="1:10">
      <c r="A3374" s="259"/>
      <c r="B3374" s="259"/>
      <c r="C3374" s="259"/>
      <c r="D3374" s="259"/>
      <c r="E3374" s="259"/>
      <c r="F3374" s="270"/>
      <c r="G3374" s="259"/>
      <c r="H3374" s="259"/>
      <c r="I3374" s="259"/>
      <c r="J3374" s="259"/>
    </row>
    <row r="3375" spans="1:10">
      <c r="A3375" s="259"/>
      <c r="B3375" s="259"/>
      <c r="C3375" s="259"/>
      <c r="D3375" s="259"/>
      <c r="E3375" s="259"/>
      <c r="F3375" s="270"/>
      <c r="G3375" s="259"/>
      <c r="H3375" s="259"/>
      <c r="I3375" s="259"/>
      <c r="J3375" s="259"/>
    </row>
    <row r="3376" spans="1:10">
      <c r="A3376" s="259"/>
      <c r="B3376" s="259"/>
      <c r="C3376" s="259"/>
      <c r="D3376" s="259"/>
      <c r="E3376" s="259"/>
      <c r="F3376" s="270"/>
      <c r="G3376" s="259"/>
      <c r="H3376" s="259"/>
      <c r="I3376" s="259"/>
      <c r="J3376" s="259"/>
    </row>
    <row r="3377" spans="1:10">
      <c r="A3377" s="259"/>
      <c r="B3377" s="259"/>
      <c r="C3377" s="259"/>
      <c r="D3377" s="259"/>
      <c r="E3377" s="259"/>
      <c r="F3377" s="270"/>
      <c r="G3377" s="259"/>
      <c r="H3377" s="259"/>
      <c r="I3377" s="259"/>
      <c r="J3377" s="259"/>
    </row>
    <row r="3378" spans="1:10">
      <c r="A3378" s="259"/>
      <c r="B3378" s="259"/>
      <c r="C3378" s="259"/>
      <c r="D3378" s="259"/>
      <c r="E3378" s="259"/>
      <c r="F3378" s="270"/>
      <c r="G3378" s="259"/>
      <c r="H3378" s="259"/>
      <c r="I3378" s="259"/>
      <c r="J3378" s="259"/>
    </row>
    <row r="3379" spans="1:10">
      <c r="A3379" s="259"/>
      <c r="B3379" s="259"/>
      <c r="C3379" s="259"/>
      <c r="D3379" s="259"/>
      <c r="E3379" s="259"/>
      <c r="F3379" s="270"/>
      <c r="G3379" s="259"/>
      <c r="H3379" s="259"/>
      <c r="I3379" s="259"/>
      <c r="J3379" s="259"/>
    </row>
    <row r="3380" spans="1:10">
      <c r="A3380" s="259"/>
      <c r="B3380" s="259"/>
      <c r="C3380" s="259"/>
      <c r="D3380" s="259"/>
      <c r="E3380" s="259"/>
      <c r="F3380" s="270"/>
      <c r="G3380" s="259"/>
      <c r="H3380" s="259"/>
      <c r="I3380" s="259"/>
      <c r="J3380" s="259"/>
    </row>
    <row r="3381" spans="1:10">
      <c r="A3381" s="259"/>
      <c r="B3381" s="259"/>
      <c r="C3381" s="259"/>
      <c r="D3381" s="259"/>
      <c r="E3381" s="259"/>
      <c r="F3381" s="270"/>
      <c r="G3381" s="259"/>
      <c r="H3381" s="259"/>
      <c r="I3381" s="259"/>
      <c r="J3381" s="259"/>
    </row>
    <row r="3382" spans="1:10">
      <c r="A3382" s="259"/>
      <c r="B3382" s="259"/>
      <c r="C3382" s="259"/>
      <c r="D3382" s="259"/>
      <c r="E3382" s="259"/>
      <c r="F3382" s="270"/>
      <c r="G3382" s="259"/>
      <c r="H3382" s="259"/>
      <c r="I3382" s="259"/>
      <c r="J3382" s="259"/>
    </row>
    <row r="3383" spans="1:10">
      <c r="A3383" s="259"/>
      <c r="B3383" s="259"/>
      <c r="C3383" s="259"/>
      <c r="D3383" s="259"/>
      <c r="E3383" s="259"/>
      <c r="F3383" s="270"/>
      <c r="G3383" s="259"/>
      <c r="H3383" s="259"/>
      <c r="I3383" s="259"/>
      <c r="J3383" s="259"/>
    </row>
    <row r="3384" spans="1:10">
      <c r="A3384" s="259"/>
      <c r="B3384" s="259"/>
      <c r="C3384" s="259"/>
      <c r="D3384" s="259"/>
      <c r="E3384" s="259"/>
      <c r="F3384" s="270"/>
      <c r="G3384" s="259"/>
      <c r="H3384" s="259"/>
      <c r="I3384" s="259"/>
      <c r="J3384" s="259"/>
    </row>
    <row r="3385" spans="1:10">
      <c r="A3385" s="259"/>
      <c r="B3385" s="259"/>
      <c r="C3385" s="259"/>
      <c r="D3385" s="259"/>
      <c r="E3385" s="259"/>
      <c r="F3385" s="270"/>
      <c r="G3385" s="259"/>
      <c r="H3385" s="259"/>
      <c r="I3385" s="259"/>
      <c r="J3385" s="259"/>
    </row>
    <row r="3386" spans="1:10">
      <c r="A3386" s="259"/>
      <c r="B3386" s="259"/>
      <c r="C3386" s="259"/>
      <c r="D3386" s="259"/>
      <c r="E3386" s="259"/>
      <c r="F3386" s="270"/>
      <c r="G3386" s="259"/>
      <c r="H3386" s="259"/>
      <c r="I3386" s="259"/>
      <c r="J3386" s="259"/>
    </row>
    <row r="3387" spans="1:10">
      <c r="A3387" s="259"/>
      <c r="B3387" s="259"/>
      <c r="C3387" s="259"/>
      <c r="D3387" s="259"/>
      <c r="E3387" s="259"/>
      <c r="F3387" s="270"/>
      <c r="G3387" s="259"/>
      <c r="H3387" s="259"/>
      <c r="I3387" s="259"/>
      <c r="J3387" s="259"/>
    </row>
    <row r="3388" spans="1:10">
      <c r="A3388" s="259"/>
      <c r="B3388" s="259"/>
      <c r="C3388" s="259"/>
      <c r="D3388" s="259"/>
      <c r="E3388" s="259"/>
      <c r="F3388" s="270"/>
      <c r="G3388" s="259"/>
      <c r="H3388" s="259"/>
      <c r="I3388" s="259"/>
      <c r="J3388" s="259"/>
    </row>
    <row r="3389" spans="1:10">
      <c r="A3389" s="259"/>
      <c r="B3389" s="259"/>
      <c r="C3389" s="259"/>
      <c r="D3389" s="259"/>
      <c r="E3389" s="259"/>
      <c r="F3389" s="270"/>
      <c r="G3389" s="259"/>
      <c r="H3389" s="259"/>
      <c r="I3389" s="259"/>
      <c r="J3389" s="259"/>
    </row>
    <row r="3390" spans="1:10">
      <c r="A3390" s="259"/>
      <c r="B3390" s="259"/>
      <c r="C3390" s="259"/>
      <c r="D3390" s="259"/>
      <c r="E3390" s="259"/>
      <c r="F3390" s="270"/>
      <c r="G3390" s="259"/>
      <c r="H3390" s="259"/>
      <c r="I3390" s="259"/>
      <c r="J3390" s="259"/>
    </row>
    <row r="3391" spans="1:10">
      <c r="A3391" s="259"/>
      <c r="B3391" s="259"/>
      <c r="C3391" s="259"/>
      <c r="D3391" s="259"/>
      <c r="E3391" s="259"/>
      <c r="F3391" s="270"/>
      <c r="G3391" s="259"/>
      <c r="H3391" s="259"/>
      <c r="I3391" s="259"/>
      <c r="J3391" s="259"/>
    </row>
    <row r="3392" spans="1:10">
      <c r="A3392" s="259"/>
      <c r="B3392" s="259"/>
      <c r="C3392" s="259"/>
      <c r="D3392" s="259"/>
      <c r="E3392" s="259"/>
      <c r="F3392" s="270"/>
      <c r="G3392" s="259"/>
      <c r="H3392" s="259"/>
      <c r="I3392" s="259"/>
      <c r="J3392" s="259"/>
    </row>
    <row r="3393" spans="1:10">
      <c r="A3393" s="259"/>
      <c r="B3393" s="259"/>
      <c r="C3393" s="259"/>
      <c r="D3393" s="259"/>
      <c r="E3393" s="259"/>
      <c r="F3393" s="270"/>
      <c r="G3393" s="259"/>
      <c r="H3393" s="259"/>
      <c r="I3393" s="259"/>
      <c r="J3393" s="259"/>
    </row>
    <row r="3394" spans="1:10">
      <c r="A3394" s="259"/>
      <c r="B3394" s="259"/>
      <c r="C3394" s="259"/>
      <c r="D3394" s="259"/>
      <c r="E3394" s="259"/>
      <c r="F3394" s="270"/>
      <c r="G3394" s="259"/>
      <c r="H3394" s="259"/>
      <c r="I3394" s="259"/>
      <c r="J3394" s="259"/>
    </row>
    <row r="3395" spans="1:10">
      <c r="A3395" s="259"/>
      <c r="B3395" s="259"/>
      <c r="C3395" s="259"/>
      <c r="D3395" s="259"/>
      <c r="E3395" s="259"/>
      <c r="F3395" s="270"/>
      <c r="G3395" s="259"/>
      <c r="H3395" s="259"/>
      <c r="I3395" s="259"/>
      <c r="J3395" s="259"/>
    </row>
    <row r="3396" spans="1:10">
      <c r="A3396" s="259"/>
      <c r="B3396" s="259"/>
      <c r="C3396" s="259"/>
      <c r="D3396" s="259"/>
      <c r="E3396" s="259"/>
      <c r="F3396" s="270"/>
      <c r="G3396" s="259"/>
      <c r="H3396" s="259"/>
      <c r="I3396" s="259"/>
      <c r="J3396" s="259"/>
    </row>
    <row r="3397" spans="1:10">
      <c r="A3397" s="259"/>
      <c r="B3397" s="259"/>
      <c r="C3397" s="259"/>
      <c r="D3397" s="259"/>
      <c r="E3397" s="259"/>
      <c r="F3397" s="270"/>
      <c r="G3397" s="259"/>
      <c r="H3397" s="259"/>
      <c r="I3397" s="259"/>
      <c r="J3397" s="259"/>
    </row>
    <row r="3398" spans="1:10">
      <c r="A3398" s="259"/>
      <c r="B3398" s="259"/>
      <c r="C3398" s="259"/>
      <c r="D3398" s="259"/>
      <c r="E3398" s="259"/>
      <c r="F3398" s="270"/>
      <c r="G3398" s="259"/>
      <c r="H3398" s="259"/>
      <c r="I3398" s="259"/>
      <c r="J3398" s="259"/>
    </row>
    <row r="3399" spans="1:10">
      <c r="A3399" s="259"/>
      <c r="B3399" s="259"/>
      <c r="C3399" s="259"/>
      <c r="D3399" s="259"/>
      <c r="E3399" s="259"/>
      <c r="F3399" s="270"/>
      <c r="G3399" s="259"/>
      <c r="H3399" s="259"/>
      <c r="I3399" s="259"/>
      <c r="J3399" s="259"/>
    </row>
    <row r="3400" spans="1:10">
      <c r="A3400" s="259"/>
      <c r="B3400" s="259"/>
      <c r="C3400" s="259"/>
      <c r="D3400" s="259"/>
      <c r="E3400" s="259"/>
      <c r="F3400" s="270"/>
      <c r="G3400" s="259"/>
      <c r="H3400" s="259"/>
      <c r="I3400" s="259"/>
      <c r="J3400" s="259"/>
    </row>
    <row r="3401" spans="1:10">
      <c r="A3401" s="259"/>
      <c r="B3401" s="259"/>
      <c r="C3401" s="259"/>
      <c r="D3401" s="259"/>
      <c r="E3401" s="259"/>
      <c r="F3401" s="270"/>
      <c r="G3401" s="259"/>
      <c r="H3401" s="259"/>
      <c r="I3401" s="259"/>
      <c r="J3401" s="259"/>
    </row>
    <row r="3402" spans="1:10">
      <c r="A3402" s="259"/>
      <c r="B3402" s="259"/>
      <c r="C3402" s="259"/>
      <c r="D3402" s="259"/>
      <c r="E3402" s="259"/>
      <c r="F3402" s="270"/>
      <c r="G3402" s="259"/>
      <c r="H3402" s="259"/>
      <c r="I3402" s="259"/>
      <c r="J3402" s="259"/>
    </row>
    <row r="3403" spans="1:10">
      <c r="A3403" s="259"/>
      <c r="B3403" s="259"/>
      <c r="C3403" s="259"/>
      <c r="D3403" s="259"/>
      <c r="E3403" s="259"/>
      <c r="F3403" s="270"/>
      <c r="G3403" s="259"/>
      <c r="H3403" s="259"/>
      <c r="I3403" s="259"/>
      <c r="J3403" s="259"/>
    </row>
    <row r="3404" spans="1:10">
      <c r="A3404" s="259"/>
      <c r="B3404" s="259"/>
      <c r="C3404" s="259"/>
      <c r="D3404" s="259"/>
      <c r="E3404" s="259"/>
      <c r="F3404" s="270"/>
      <c r="G3404" s="259"/>
      <c r="H3404" s="259"/>
      <c r="I3404" s="259"/>
      <c r="J3404" s="259"/>
    </row>
    <row r="3405" spans="1:10">
      <c r="A3405" s="259"/>
      <c r="B3405" s="259"/>
      <c r="C3405" s="259"/>
      <c r="D3405" s="259"/>
      <c r="E3405" s="259"/>
      <c r="F3405" s="270"/>
      <c r="G3405" s="259"/>
      <c r="H3405" s="259"/>
      <c r="I3405" s="259"/>
      <c r="J3405" s="259"/>
    </row>
    <row r="3406" spans="1:10">
      <c r="A3406" s="259"/>
      <c r="B3406" s="259"/>
      <c r="C3406" s="259"/>
      <c r="D3406" s="259"/>
      <c r="E3406" s="259"/>
      <c r="F3406" s="270"/>
      <c r="G3406" s="259"/>
      <c r="H3406" s="259"/>
      <c r="I3406" s="259"/>
      <c r="J3406" s="259"/>
    </row>
    <row r="3407" spans="1:10">
      <c r="A3407" s="259"/>
      <c r="B3407" s="259"/>
      <c r="C3407" s="259"/>
      <c r="D3407" s="259"/>
      <c r="E3407" s="259"/>
      <c r="F3407" s="270"/>
      <c r="G3407" s="259"/>
      <c r="H3407" s="259"/>
      <c r="I3407" s="259"/>
      <c r="J3407" s="259"/>
    </row>
    <row r="3408" spans="1:10">
      <c r="A3408" s="259"/>
      <c r="B3408" s="259"/>
      <c r="C3408" s="259"/>
      <c r="D3408" s="259"/>
      <c r="E3408" s="259"/>
      <c r="F3408" s="270"/>
      <c r="G3408" s="259"/>
      <c r="H3408" s="259"/>
      <c r="I3408" s="259"/>
      <c r="J3408" s="259"/>
    </row>
    <row r="3409" spans="1:10">
      <c r="A3409" s="259"/>
      <c r="B3409" s="259"/>
      <c r="C3409" s="259"/>
      <c r="D3409" s="259"/>
      <c r="E3409" s="259"/>
      <c r="F3409" s="270"/>
      <c r="G3409" s="259"/>
      <c r="H3409" s="259"/>
      <c r="I3409" s="259"/>
      <c r="J3409" s="259"/>
    </row>
    <row r="3410" spans="1:10">
      <c r="A3410" s="259"/>
      <c r="B3410" s="259"/>
      <c r="C3410" s="259"/>
      <c r="D3410" s="259"/>
      <c r="E3410" s="259"/>
      <c r="F3410" s="270"/>
      <c r="G3410" s="259"/>
      <c r="H3410" s="259"/>
      <c r="I3410" s="259"/>
      <c r="J3410" s="259"/>
    </row>
    <row r="3411" spans="1:10">
      <c r="A3411" s="259"/>
      <c r="B3411" s="259"/>
      <c r="C3411" s="259"/>
      <c r="D3411" s="259"/>
      <c r="E3411" s="259"/>
      <c r="F3411" s="270"/>
      <c r="G3411" s="259"/>
      <c r="H3411" s="259"/>
      <c r="I3411" s="259"/>
      <c r="J3411" s="259"/>
    </row>
    <row r="3412" spans="1:10">
      <c r="A3412" s="259"/>
      <c r="B3412" s="259"/>
      <c r="C3412" s="259"/>
      <c r="D3412" s="259"/>
      <c r="E3412" s="259"/>
      <c r="F3412" s="270"/>
      <c r="G3412" s="259"/>
      <c r="H3412" s="259"/>
      <c r="I3412" s="259"/>
      <c r="J3412" s="259"/>
    </row>
    <row r="3413" spans="1:10">
      <c r="A3413" s="259"/>
      <c r="B3413" s="259"/>
      <c r="C3413" s="259"/>
      <c r="D3413" s="259"/>
      <c r="E3413" s="259"/>
      <c r="F3413" s="270"/>
      <c r="G3413" s="259"/>
      <c r="H3413" s="259"/>
      <c r="I3413" s="259"/>
      <c r="J3413" s="259"/>
    </row>
    <row r="3414" spans="1:10">
      <c r="A3414" s="259"/>
      <c r="B3414" s="259"/>
      <c r="C3414" s="259"/>
      <c r="D3414" s="259"/>
      <c r="E3414" s="259"/>
      <c r="F3414" s="270"/>
      <c r="G3414" s="259"/>
      <c r="H3414" s="259"/>
      <c r="I3414" s="259"/>
      <c r="J3414" s="259"/>
    </row>
    <row r="3415" spans="1:10">
      <c r="A3415" s="259"/>
      <c r="B3415" s="259"/>
      <c r="C3415" s="259"/>
      <c r="D3415" s="259"/>
      <c r="E3415" s="259"/>
      <c r="F3415" s="270"/>
      <c r="G3415" s="259"/>
      <c r="H3415" s="259"/>
      <c r="I3415" s="259"/>
      <c r="J3415" s="259"/>
    </row>
    <row r="3416" spans="1:10">
      <c r="A3416" s="259"/>
      <c r="B3416" s="259"/>
      <c r="C3416" s="259"/>
      <c r="D3416" s="259"/>
      <c r="E3416" s="259"/>
      <c r="F3416" s="270"/>
      <c r="G3416" s="259"/>
      <c r="H3416" s="259"/>
      <c r="I3416" s="259"/>
      <c r="J3416" s="259"/>
    </row>
    <row r="3417" spans="1:10">
      <c r="A3417" s="259"/>
      <c r="B3417" s="259"/>
      <c r="C3417" s="259"/>
      <c r="D3417" s="259"/>
      <c r="E3417" s="259"/>
      <c r="F3417" s="270"/>
      <c r="G3417" s="259"/>
      <c r="H3417" s="259"/>
      <c r="I3417" s="259"/>
      <c r="J3417" s="259"/>
    </row>
    <row r="3418" spans="1:10">
      <c r="A3418" s="259"/>
      <c r="B3418" s="259"/>
      <c r="C3418" s="259"/>
      <c r="D3418" s="259"/>
      <c r="E3418" s="259"/>
      <c r="F3418" s="270"/>
      <c r="G3418" s="259"/>
      <c r="H3418" s="259"/>
      <c r="I3418" s="259"/>
      <c r="J3418" s="259"/>
    </row>
    <row r="3419" spans="1:10">
      <c r="A3419" s="259"/>
      <c r="B3419" s="259"/>
      <c r="C3419" s="259"/>
      <c r="D3419" s="259"/>
      <c r="E3419" s="259"/>
      <c r="F3419" s="270"/>
      <c r="G3419" s="259"/>
      <c r="H3419" s="259"/>
      <c r="I3419" s="259"/>
      <c r="J3419" s="259"/>
    </row>
    <row r="3420" spans="1:10">
      <c r="A3420" s="259"/>
      <c r="B3420" s="259"/>
      <c r="C3420" s="259"/>
      <c r="D3420" s="259"/>
      <c r="E3420" s="259"/>
      <c r="F3420" s="270"/>
      <c r="G3420" s="259"/>
      <c r="H3420" s="259"/>
      <c r="I3420" s="259"/>
      <c r="J3420" s="259"/>
    </row>
    <row r="3421" spans="1:10">
      <c r="A3421" s="259"/>
      <c r="B3421" s="259"/>
      <c r="C3421" s="259"/>
      <c r="D3421" s="259"/>
      <c r="E3421" s="259"/>
      <c r="F3421" s="270"/>
      <c r="G3421" s="259"/>
      <c r="H3421" s="259"/>
      <c r="I3421" s="259"/>
      <c r="J3421" s="259"/>
    </row>
    <row r="3422" spans="1:10">
      <c r="A3422" s="259"/>
      <c r="B3422" s="259"/>
      <c r="C3422" s="259"/>
      <c r="D3422" s="259"/>
      <c r="E3422" s="259"/>
      <c r="F3422" s="270"/>
      <c r="G3422" s="259"/>
      <c r="H3422" s="259"/>
      <c r="I3422" s="259"/>
      <c r="J3422" s="259"/>
    </row>
    <row r="3423" spans="1:10">
      <c r="A3423" s="259"/>
      <c r="B3423" s="259"/>
      <c r="C3423" s="259"/>
      <c r="D3423" s="259"/>
      <c r="E3423" s="259"/>
      <c r="F3423" s="270"/>
      <c r="G3423" s="259"/>
      <c r="H3423" s="259"/>
      <c r="I3423" s="259"/>
      <c r="J3423" s="259"/>
    </row>
    <row r="3424" spans="1:10">
      <c r="A3424" s="259"/>
      <c r="B3424" s="259"/>
      <c r="C3424" s="259"/>
      <c r="D3424" s="259"/>
      <c r="E3424" s="259"/>
      <c r="F3424" s="270"/>
      <c r="G3424" s="259"/>
      <c r="H3424" s="259"/>
      <c r="I3424" s="259"/>
      <c r="J3424" s="259"/>
    </row>
    <row r="3425" spans="1:10">
      <c r="A3425" s="259"/>
      <c r="B3425" s="259"/>
      <c r="C3425" s="259"/>
      <c r="D3425" s="259"/>
      <c r="E3425" s="259"/>
      <c r="F3425" s="270"/>
      <c r="G3425" s="259"/>
      <c r="H3425" s="259"/>
      <c r="I3425" s="259"/>
      <c r="J3425" s="259"/>
    </row>
    <row r="3426" spans="1:10">
      <c r="A3426" s="259"/>
      <c r="B3426" s="259"/>
      <c r="C3426" s="259"/>
      <c r="D3426" s="259"/>
      <c r="E3426" s="259"/>
      <c r="F3426" s="270"/>
      <c r="G3426" s="259"/>
      <c r="H3426" s="259"/>
      <c r="I3426" s="259"/>
      <c r="J3426" s="259"/>
    </row>
    <row r="3427" spans="1:10">
      <c r="A3427" s="259"/>
      <c r="B3427" s="259"/>
      <c r="C3427" s="259"/>
      <c r="D3427" s="259"/>
      <c r="E3427" s="259"/>
      <c r="F3427" s="270"/>
      <c r="G3427" s="259"/>
      <c r="H3427" s="259"/>
      <c r="I3427" s="259"/>
      <c r="J3427" s="259"/>
    </row>
    <row r="3428" spans="1:10">
      <c r="A3428" s="259"/>
      <c r="B3428" s="259"/>
      <c r="C3428" s="259"/>
      <c r="D3428" s="259"/>
      <c r="E3428" s="259"/>
      <c r="F3428" s="270"/>
      <c r="G3428" s="259"/>
      <c r="H3428" s="259"/>
      <c r="I3428" s="259"/>
      <c r="J3428" s="259"/>
    </row>
    <row r="3429" spans="1:10">
      <c r="A3429" s="259"/>
      <c r="B3429" s="259"/>
      <c r="C3429" s="259"/>
      <c r="D3429" s="259"/>
      <c r="E3429" s="259"/>
      <c r="F3429" s="270"/>
      <c r="G3429" s="259"/>
      <c r="H3429" s="259"/>
      <c r="I3429" s="259"/>
      <c r="J3429" s="259"/>
    </row>
    <row r="3430" spans="1:10">
      <c r="A3430" s="259"/>
      <c r="B3430" s="259"/>
      <c r="C3430" s="259"/>
      <c r="D3430" s="259"/>
      <c r="E3430" s="259"/>
      <c r="F3430" s="270"/>
      <c r="G3430" s="259"/>
      <c r="H3430" s="259"/>
      <c r="I3430" s="259"/>
      <c r="J3430" s="259"/>
    </row>
    <row r="3431" spans="1:10">
      <c r="A3431" s="259"/>
      <c r="B3431" s="259"/>
      <c r="C3431" s="259"/>
      <c r="D3431" s="259"/>
      <c r="E3431" s="259"/>
      <c r="F3431" s="270"/>
      <c r="G3431" s="259"/>
      <c r="H3431" s="259"/>
      <c r="I3431" s="259"/>
      <c r="J3431" s="259"/>
    </row>
    <row r="3432" spans="1:10">
      <c r="A3432" s="259"/>
      <c r="B3432" s="259"/>
      <c r="C3432" s="259"/>
      <c r="D3432" s="259"/>
      <c r="E3432" s="259"/>
      <c r="F3432" s="270"/>
      <c r="G3432" s="259"/>
      <c r="H3432" s="259"/>
      <c r="I3432" s="259"/>
      <c r="J3432" s="259"/>
    </row>
    <row r="3433" spans="1:10">
      <c r="A3433" s="259"/>
      <c r="B3433" s="259"/>
      <c r="C3433" s="259"/>
      <c r="D3433" s="259"/>
      <c r="E3433" s="259"/>
      <c r="F3433" s="270"/>
      <c r="G3433" s="259"/>
      <c r="H3433" s="259"/>
      <c r="I3433" s="259"/>
      <c r="J3433" s="259"/>
    </row>
    <row r="3434" spans="1:10">
      <c r="A3434" s="259"/>
      <c r="B3434" s="259"/>
      <c r="C3434" s="259"/>
      <c r="D3434" s="259"/>
      <c r="E3434" s="259"/>
      <c r="F3434" s="270"/>
      <c r="G3434" s="259"/>
      <c r="H3434" s="259"/>
      <c r="I3434" s="259"/>
      <c r="J3434" s="259"/>
    </row>
    <row r="3435" spans="1:10">
      <c r="A3435" s="259"/>
      <c r="B3435" s="259"/>
      <c r="C3435" s="259"/>
      <c r="D3435" s="259"/>
      <c r="E3435" s="259"/>
      <c r="F3435" s="270"/>
      <c r="G3435" s="259"/>
      <c r="H3435" s="259"/>
      <c r="I3435" s="259"/>
      <c r="J3435" s="259"/>
    </row>
    <row r="3436" spans="1:10">
      <c r="A3436" s="259"/>
      <c r="B3436" s="259"/>
      <c r="C3436" s="259"/>
      <c r="D3436" s="259"/>
      <c r="E3436" s="259"/>
      <c r="F3436" s="270"/>
      <c r="G3436" s="259"/>
      <c r="H3436" s="259"/>
      <c r="I3436" s="259"/>
      <c r="J3436" s="259"/>
    </row>
    <row r="3437" spans="1:10">
      <c r="A3437" s="259"/>
      <c r="B3437" s="259"/>
      <c r="C3437" s="259"/>
      <c r="D3437" s="259"/>
      <c r="E3437" s="259"/>
      <c r="F3437" s="270"/>
      <c r="G3437" s="259"/>
      <c r="H3437" s="259"/>
      <c r="I3437" s="259"/>
      <c r="J3437" s="259"/>
    </row>
    <row r="3438" spans="1:10">
      <c r="A3438" s="259"/>
      <c r="B3438" s="259"/>
      <c r="C3438" s="259"/>
      <c r="D3438" s="259"/>
      <c r="E3438" s="259"/>
      <c r="F3438" s="270"/>
      <c r="G3438" s="259"/>
      <c r="H3438" s="259"/>
      <c r="I3438" s="259"/>
      <c r="J3438" s="259"/>
    </row>
    <row r="3439" spans="1:10">
      <c r="A3439" s="259"/>
      <c r="B3439" s="259"/>
      <c r="C3439" s="259"/>
      <c r="D3439" s="259"/>
      <c r="E3439" s="259"/>
      <c r="F3439" s="270"/>
      <c r="G3439" s="259"/>
      <c r="H3439" s="259"/>
      <c r="I3439" s="259"/>
      <c r="J3439" s="259"/>
    </row>
    <row r="3440" spans="1:10">
      <c r="A3440" s="259"/>
      <c r="B3440" s="259"/>
      <c r="C3440" s="259"/>
      <c r="D3440" s="259"/>
      <c r="E3440" s="259"/>
      <c r="F3440" s="270"/>
      <c r="G3440" s="259"/>
      <c r="H3440" s="259"/>
      <c r="I3440" s="259"/>
      <c r="J3440" s="259"/>
    </row>
    <row r="3441" spans="1:10">
      <c r="A3441" s="259"/>
      <c r="B3441" s="259"/>
      <c r="C3441" s="259"/>
      <c r="D3441" s="259"/>
      <c r="E3441" s="259"/>
      <c r="F3441" s="270"/>
      <c r="G3441" s="259"/>
      <c r="H3441" s="259"/>
      <c r="I3441" s="259"/>
      <c r="J3441" s="259"/>
    </row>
    <row r="3442" spans="1:10">
      <c r="A3442" s="259"/>
      <c r="B3442" s="259"/>
      <c r="C3442" s="259"/>
      <c r="D3442" s="259"/>
      <c r="E3442" s="259"/>
      <c r="F3442" s="270"/>
      <c r="G3442" s="259"/>
      <c r="H3442" s="259"/>
      <c r="I3442" s="259"/>
      <c r="J3442" s="259"/>
    </row>
    <row r="3443" spans="1:10">
      <c r="A3443" s="259"/>
      <c r="B3443" s="259"/>
      <c r="C3443" s="259"/>
      <c r="D3443" s="259"/>
      <c r="E3443" s="259"/>
      <c r="F3443" s="270"/>
      <c r="G3443" s="259"/>
      <c r="H3443" s="259"/>
      <c r="I3443" s="259"/>
      <c r="J3443" s="259"/>
    </row>
    <row r="3444" spans="1:10">
      <c r="A3444" s="259"/>
      <c r="B3444" s="259"/>
      <c r="C3444" s="259"/>
      <c r="D3444" s="259"/>
      <c r="E3444" s="259"/>
      <c r="F3444" s="270"/>
      <c r="G3444" s="259"/>
      <c r="H3444" s="259"/>
      <c r="I3444" s="259"/>
      <c r="J3444" s="259"/>
    </row>
    <row r="3445" spans="1:10">
      <c r="A3445" s="259"/>
      <c r="B3445" s="259"/>
      <c r="C3445" s="259"/>
      <c r="D3445" s="259"/>
      <c r="E3445" s="259"/>
      <c r="F3445" s="270"/>
      <c r="G3445" s="259"/>
      <c r="H3445" s="259"/>
      <c r="I3445" s="259"/>
      <c r="J3445" s="259"/>
    </row>
    <row r="3446" spans="1:10">
      <c r="A3446" s="259"/>
      <c r="B3446" s="259"/>
      <c r="C3446" s="259"/>
      <c r="D3446" s="259"/>
      <c r="E3446" s="259"/>
      <c r="F3446" s="270"/>
      <c r="G3446" s="259"/>
      <c r="H3446" s="259"/>
      <c r="I3446" s="259"/>
      <c r="J3446" s="259"/>
    </row>
    <row r="3447" spans="1:10">
      <c r="A3447" s="259"/>
      <c r="B3447" s="259"/>
      <c r="C3447" s="259"/>
      <c r="D3447" s="259"/>
      <c r="E3447" s="259"/>
      <c r="F3447" s="270"/>
      <c r="G3447" s="259"/>
      <c r="H3447" s="259"/>
      <c r="I3447" s="259"/>
      <c r="J3447" s="259"/>
    </row>
    <row r="3448" spans="1:10">
      <c r="A3448" s="259"/>
      <c r="B3448" s="259"/>
      <c r="C3448" s="259"/>
      <c r="D3448" s="259"/>
      <c r="E3448" s="259"/>
      <c r="F3448" s="270"/>
      <c r="G3448" s="259"/>
      <c r="H3448" s="259"/>
      <c r="I3448" s="259"/>
      <c r="J3448" s="259"/>
    </row>
    <row r="3449" spans="1:10">
      <c r="A3449" s="259"/>
      <c r="B3449" s="259"/>
      <c r="C3449" s="259"/>
      <c r="D3449" s="259"/>
      <c r="E3449" s="259"/>
      <c r="F3449" s="270"/>
      <c r="G3449" s="259"/>
      <c r="H3449" s="259"/>
      <c r="I3449" s="259"/>
      <c r="J3449" s="259"/>
    </row>
    <row r="3450" spans="1:10">
      <c r="A3450" s="259"/>
      <c r="B3450" s="259"/>
      <c r="C3450" s="259"/>
      <c r="D3450" s="259"/>
      <c r="E3450" s="259"/>
      <c r="F3450" s="270"/>
      <c r="G3450" s="259"/>
      <c r="H3450" s="259"/>
      <c r="I3450" s="259"/>
      <c r="J3450" s="259"/>
    </row>
    <row r="3451" spans="1:10">
      <c r="A3451" s="259"/>
      <c r="B3451" s="259"/>
      <c r="C3451" s="259"/>
      <c r="D3451" s="259"/>
      <c r="E3451" s="259"/>
      <c r="F3451" s="270"/>
      <c r="G3451" s="259"/>
      <c r="H3451" s="259"/>
      <c r="I3451" s="259"/>
      <c r="J3451" s="259"/>
    </row>
    <row r="3452" spans="1:10">
      <c r="A3452" s="259"/>
      <c r="B3452" s="259"/>
      <c r="C3452" s="259"/>
      <c r="D3452" s="259"/>
      <c r="E3452" s="259"/>
      <c r="F3452" s="270"/>
      <c r="G3452" s="259"/>
      <c r="H3452" s="259"/>
      <c r="I3452" s="259"/>
      <c r="J3452" s="259"/>
    </row>
    <row r="3453" spans="1:10">
      <c r="A3453" s="259"/>
      <c r="B3453" s="259"/>
      <c r="C3453" s="259"/>
      <c r="D3453" s="259"/>
      <c r="E3453" s="259"/>
      <c r="F3453" s="270"/>
      <c r="G3453" s="259"/>
      <c r="H3453" s="259"/>
      <c r="I3453" s="259"/>
      <c r="J3453" s="259"/>
    </row>
    <row r="3454" spans="1:10">
      <c r="A3454" s="259"/>
      <c r="B3454" s="259"/>
      <c r="C3454" s="259"/>
      <c r="D3454" s="259"/>
      <c r="E3454" s="259"/>
      <c r="F3454" s="270"/>
      <c r="G3454" s="259"/>
      <c r="H3454" s="259"/>
      <c r="I3454" s="259"/>
      <c r="J3454" s="259"/>
    </row>
    <row r="3455" spans="1:10">
      <c r="A3455" s="259"/>
      <c r="B3455" s="259"/>
      <c r="C3455" s="259"/>
      <c r="D3455" s="259"/>
      <c r="E3455" s="259"/>
      <c r="F3455" s="270"/>
      <c r="G3455" s="259"/>
      <c r="H3455" s="259"/>
      <c r="I3455" s="259"/>
      <c r="J3455" s="259"/>
    </row>
    <row r="3456" spans="1:10">
      <c r="A3456" s="259"/>
      <c r="B3456" s="259"/>
      <c r="C3456" s="259"/>
      <c r="D3456" s="259"/>
      <c r="E3456" s="259"/>
      <c r="F3456" s="270"/>
      <c r="G3456" s="259"/>
      <c r="H3456" s="259"/>
      <c r="I3456" s="259"/>
      <c r="J3456" s="259"/>
    </row>
    <row r="3457" spans="1:10">
      <c r="A3457" s="259"/>
      <c r="B3457" s="259"/>
      <c r="C3457" s="259"/>
      <c r="D3457" s="259"/>
      <c r="E3457" s="259"/>
      <c r="F3457" s="270"/>
      <c r="G3457" s="259"/>
      <c r="H3457" s="259"/>
      <c r="I3457" s="259"/>
      <c r="J3457" s="259"/>
    </row>
    <row r="3458" spans="1:10">
      <c r="A3458" s="259"/>
      <c r="B3458" s="259"/>
      <c r="C3458" s="259"/>
      <c r="D3458" s="259"/>
      <c r="E3458" s="259"/>
      <c r="F3458" s="270"/>
      <c r="G3458" s="259"/>
      <c r="H3458" s="259"/>
      <c r="I3458" s="259"/>
      <c r="J3458" s="259"/>
    </row>
    <row r="3459" spans="1:10">
      <c r="A3459" s="259"/>
      <c r="B3459" s="259"/>
      <c r="C3459" s="259"/>
      <c r="D3459" s="259"/>
      <c r="E3459" s="259"/>
      <c r="F3459" s="270"/>
      <c r="G3459" s="259"/>
      <c r="H3459" s="259"/>
      <c r="I3459" s="259"/>
      <c r="J3459" s="259"/>
    </row>
    <row r="3460" spans="1:10">
      <c r="A3460" s="259"/>
      <c r="B3460" s="259"/>
      <c r="C3460" s="259"/>
      <c r="D3460" s="259"/>
      <c r="E3460" s="259"/>
      <c r="F3460" s="270"/>
      <c r="G3460" s="259"/>
      <c r="H3460" s="259"/>
      <c r="I3460" s="259"/>
      <c r="J3460" s="259"/>
    </row>
    <row r="3461" spans="1:10">
      <c r="A3461" s="259"/>
      <c r="B3461" s="259"/>
      <c r="C3461" s="259"/>
      <c r="D3461" s="259"/>
      <c r="E3461" s="259"/>
      <c r="F3461" s="270"/>
      <c r="G3461" s="259"/>
      <c r="H3461" s="259"/>
      <c r="I3461" s="259"/>
      <c r="J3461" s="259"/>
    </row>
    <row r="3462" spans="1:10">
      <c r="A3462" s="259"/>
      <c r="B3462" s="259"/>
      <c r="C3462" s="259"/>
      <c r="D3462" s="259"/>
      <c r="E3462" s="259"/>
      <c r="F3462" s="270"/>
      <c r="G3462" s="259"/>
      <c r="H3462" s="259"/>
      <c r="I3462" s="259"/>
      <c r="J3462" s="259"/>
    </row>
    <row r="3463" spans="1:10">
      <c r="A3463" s="259"/>
      <c r="B3463" s="259"/>
      <c r="C3463" s="259"/>
      <c r="D3463" s="259"/>
      <c r="E3463" s="259"/>
      <c r="F3463" s="270"/>
      <c r="G3463" s="259"/>
      <c r="H3463" s="259"/>
      <c r="I3463" s="259"/>
      <c r="J3463" s="259"/>
    </row>
    <row r="3464" spans="1:10">
      <c r="A3464" s="259"/>
      <c r="B3464" s="259"/>
      <c r="C3464" s="259"/>
      <c r="D3464" s="259"/>
      <c r="E3464" s="259"/>
      <c r="F3464" s="270"/>
      <c r="G3464" s="259"/>
      <c r="H3464" s="259"/>
      <c r="I3464" s="259"/>
      <c r="J3464" s="259"/>
    </row>
    <row r="3465" spans="1:10">
      <c r="A3465" s="259"/>
      <c r="B3465" s="259"/>
      <c r="C3465" s="259"/>
      <c r="D3465" s="259"/>
      <c r="E3465" s="259"/>
      <c r="F3465" s="270"/>
      <c r="G3465" s="259"/>
      <c r="H3465" s="259"/>
      <c r="I3465" s="259"/>
      <c r="J3465" s="259"/>
    </row>
    <row r="3466" spans="1:10">
      <c r="A3466" s="259"/>
      <c r="B3466" s="259"/>
      <c r="C3466" s="259"/>
      <c r="D3466" s="259"/>
      <c r="E3466" s="259"/>
      <c r="F3466" s="270"/>
      <c r="G3466" s="259"/>
      <c r="H3466" s="259"/>
      <c r="I3466" s="259"/>
      <c r="J3466" s="259"/>
    </row>
    <row r="3467" spans="1:10">
      <c r="A3467" s="259"/>
      <c r="B3467" s="259"/>
      <c r="C3467" s="259"/>
      <c r="D3467" s="259"/>
      <c r="E3467" s="259"/>
      <c r="F3467" s="270"/>
      <c r="G3467" s="259"/>
      <c r="H3467" s="259"/>
      <c r="I3467" s="259"/>
      <c r="J3467" s="259"/>
    </row>
    <row r="3468" spans="1:10">
      <c r="A3468" s="259"/>
      <c r="B3468" s="259"/>
      <c r="C3468" s="259"/>
      <c r="D3468" s="259"/>
      <c r="E3468" s="259"/>
      <c r="F3468" s="270"/>
      <c r="G3468" s="259"/>
      <c r="H3468" s="259"/>
      <c r="I3468" s="259"/>
      <c r="J3468" s="259"/>
    </row>
    <row r="3469" spans="1:10">
      <c r="A3469" s="259"/>
      <c r="B3469" s="259"/>
      <c r="C3469" s="259"/>
      <c r="D3469" s="259"/>
      <c r="E3469" s="259"/>
      <c r="F3469" s="270"/>
      <c r="G3469" s="259"/>
      <c r="H3469" s="259"/>
      <c r="I3469" s="259"/>
      <c r="J3469" s="259"/>
    </row>
    <row r="3470" spans="1:10">
      <c r="A3470" s="259"/>
      <c r="B3470" s="259"/>
      <c r="C3470" s="259"/>
      <c r="D3470" s="259"/>
      <c r="E3470" s="259"/>
      <c r="F3470" s="270"/>
      <c r="G3470" s="259"/>
      <c r="H3470" s="259"/>
      <c r="I3470" s="259"/>
      <c r="J3470" s="259"/>
    </row>
    <row r="3471" spans="1:10">
      <c r="A3471" s="259"/>
      <c r="B3471" s="259"/>
      <c r="C3471" s="259"/>
      <c r="D3471" s="259"/>
      <c r="E3471" s="259"/>
      <c r="F3471" s="270"/>
      <c r="G3471" s="259"/>
      <c r="H3471" s="259"/>
      <c r="I3471" s="259"/>
      <c r="J3471" s="259"/>
    </row>
    <row r="3472" spans="1:10">
      <c r="A3472" s="259"/>
      <c r="B3472" s="259"/>
      <c r="C3472" s="259"/>
      <c r="D3472" s="259"/>
      <c r="E3472" s="259"/>
      <c r="F3472" s="270"/>
      <c r="G3472" s="259"/>
      <c r="H3472" s="259"/>
      <c r="I3472" s="259"/>
      <c r="J3472" s="259"/>
    </row>
    <row r="3473" spans="1:10">
      <c r="A3473" s="259"/>
      <c r="B3473" s="259"/>
      <c r="C3473" s="259"/>
      <c r="D3473" s="259"/>
      <c r="E3473" s="259"/>
      <c r="F3473" s="270"/>
      <c r="G3473" s="259"/>
      <c r="H3473" s="259"/>
      <c r="I3473" s="259"/>
      <c r="J3473" s="259"/>
    </row>
    <row r="3474" spans="1:10">
      <c r="A3474" s="259"/>
      <c r="B3474" s="259"/>
      <c r="C3474" s="259"/>
      <c r="D3474" s="259"/>
      <c r="E3474" s="259"/>
      <c r="F3474" s="270"/>
      <c r="G3474" s="259"/>
      <c r="H3474" s="259"/>
      <c r="I3474" s="259"/>
      <c r="J3474" s="259"/>
    </row>
    <row r="3475" spans="1:10">
      <c r="A3475" s="259"/>
      <c r="B3475" s="259"/>
      <c r="C3475" s="259"/>
      <c r="D3475" s="259"/>
      <c r="E3475" s="259"/>
      <c r="F3475" s="270"/>
      <c r="G3475" s="259"/>
      <c r="H3475" s="259"/>
      <c r="I3475" s="259"/>
      <c r="J3475" s="259"/>
    </row>
    <row r="3476" spans="1:10">
      <c r="A3476" s="259"/>
      <c r="B3476" s="259"/>
      <c r="C3476" s="259"/>
      <c r="D3476" s="259"/>
      <c r="E3476" s="259"/>
      <c r="F3476" s="270"/>
      <c r="G3476" s="259"/>
      <c r="H3476" s="259"/>
      <c r="I3476" s="259"/>
      <c r="J3476" s="259"/>
    </row>
    <row r="3477" spans="1:10">
      <c r="A3477" s="259"/>
      <c r="B3477" s="259"/>
      <c r="C3477" s="259"/>
      <c r="D3477" s="259"/>
      <c r="E3477" s="259"/>
      <c r="F3477" s="270"/>
      <c r="G3477" s="259"/>
      <c r="H3477" s="259"/>
      <c r="I3477" s="259"/>
      <c r="J3477" s="259"/>
    </row>
    <row r="3478" spans="1:10">
      <c r="A3478" s="259"/>
      <c r="B3478" s="259"/>
      <c r="C3478" s="259"/>
      <c r="D3478" s="259"/>
      <c r="E3478" s="259"/>
      <c r="F3478" s="270"/>
      <c r="G3478" s="259"/>
      <c r="H3478" s="259"/>
      <c r="I3478" s="259"/>
      <c r="J3478" s="259"/>
    </row>
    <row r="3479" spans="1:10">
      <c r="A3479" s="259"/>
      <c r="B3479" s="259"/>
      <c r="C3479" s="259"/>
      <c r="D3479" s="259"/>
      <c r="E3479" s="259"/>
      <c r="F3479" s="270"/>
      <c r="G3479" s="259"/>
      <c r="H3479" s="259"/>
      <c r="I3479" s="259"/>
      <c r="J3479" s="259"/>
    </row>
    <row r="3480" spans="1:10">
      <c r="A3480" s="259"/>
      <c r="B3480" s="259"/>
      <c r="C3480" s="259"/>
      <c r="D3480" s="259"/>
      <c r="E3480" s="259"/>
      <c r="F3480" s="270"/>
      <c r="G3480" s="259"/>
      <c r="H3480" s="259"/>
      <c r="I3480" s="259"/>
      <c r="J3480" s="259"/>
    </row>
    <row r="3481" spans="1:10">
      <c r="A3481" s="259"/>
      <c r="B3481" s="259"/>
      <c r="C3481" s="259"/>
      <c r="D3481" s="259"/>
      <c r="E3481" s="259"/>
      <c r="F3481" s="270"/>
      <c r="G3481" s="259"/>
      <c r="H3481" s="259"/>
      <c r="I3481" s="259"/>
      <c r="J3481" s="259"/>
    </row>
    <row r="3482" spans="1:10">
      <c r="A3482" s="259"/>
      <c r="B3482" s="259"/>
      <c r="C3482" s="259"/>
      <c r="D3482" s="259"/>
      <c r="E3482" s="259"/>
      <c r="F3482" s="270"/>
      <c r="G3482" s="259"/>
      <c r="H3482" s="259"/>
      <c r="I3482" s="259"/>
      <c r="J3482" s="259"/>
    </row>
    <row r="3483" spans="1:10">
      <c r="A3483" s="259"/>
      <c r="B3483" s="259"/>
      <c r="C3483" s="259"/>
      <c r="D3483" s="259"/>
      <c r="E3483" s="259"/>
      <c r="F3483" s="270"/>
      <c r="G3483" s="259"/>
      <c r="H3483" s="259"/>
      <c r="I3483" s="259"/>
      <c r="J3483" s="259"/>
    </row>
    <row r="3484" spans="1:10">
      <c r="A3484" s="259"/>
      <c r="B3484" s="259"/>
      <c r="C3484" s="259"/>
      <c r="D3484" s="259"/>
      <c r="E3484" s="259"/>
      <c r="F3484" s="270"/>
      <c r="G3484" s="259"/>
      <c r="H3484" s="259"/>
      <c r="I3484" s="259"/>
      <c r="J3484" s="259"/>
    </row>
    <row r="3485" spans="1:10">
      <c r="A3485" s="259"/>
      <c r="B3485" s="259"/>
      <c r="C3485" s="259"/>
      <c r="D3485" s="259"/>
      <c r="E3485" s="259"/>
      <c r="F3485" s="270"/>
      <c r="G3485" s="259"/>
      <c r="H3485" s="259"/>
      <c r="I3485" s="259"/>
      <c r="J3485" s="259"/>
    </row>
    <row r="3486" spans="1:10">
      <c r="A3486" s="259"/>
      <c r="B3486" s="259"/>
      <c r="C3486" s="259"/>
      <c r="D3486" s="259"/>
      <c r="E3486" s="259"/>
      <c r="F3486" s="270"/>
      <c r="G3486" s="259"/>
      <c r="H3486" s="259"/>
      <c r="I3486" s="259"/>
      <c r="J3486" s="259"/>
    </row>
    <row r="3487" spans="1:10">
      <c r="A3487" s="259"/>
      <c r="B3487" s="259"/>
      <c r="C3487" s="259"/>
      <c r="D3487" s="259"/>
      <c r="E3487" s="259"/>
      <c r="F3487" s="270"/>
      <c r="G3487" s="259"/>
      <c r="H3487" s="259"/>
      <c r="I3487" s="259"/>
      <c r="J3487" s="259"/>
    </row>
    <row r="3488" spans="1:10">
      <c r="A3488" s="259"/>
      <c r="B3488" s="259"/>
      <c r="C3488" s="259"/>
      <c r="D3488" s="259"/>
      <c r="E3488" s="259"/>
      <c r="F3488" s="270"/>
      <c r="G3488" s="259"/>
      <c r="H3488" s="259"/>
      <c r="I3488" s="259"/>
      <c r="J3488" s="259"/>
    </row>
    <row r="3489" spans="1:10">
      <c r="A3489" s="259"/>
      <c r="B3489" s="259"/>
      <c r="C3489" s="259"/>
      <c r="D3489" s="259"/>
      <c r="E3489" s="259"/>
      <c r="F3489" s="270"/>
      <c r="G3489" s="259"/>
      <c r="H3489" s="259"/>
      <c r="I3489" s="259"/>
      <c r="J3489" s="259"/>
    </row>
    <row r="3490" spans="1:10">
      <c r="A3490" s="259"/>
      <c r="B3490" s="259"/>
      <c r="C3490" s="259"/>
      <c r="D3490" s="259"/>
      <c r="E3490" s="259"/>
      <c r="F3490" s="270"/>
      <c r="G3490" s="259"/>
      <c r="H3490" s="259"/>
      <c r="I3490" s="259"/>
      <c r="J3490" s="259"/>
    </row>
    <row r="3491" spans="1:10">
      <c r="A3491" s="259"/>
      <c r="B3491" s="259"/>
      <c r="C3491" s="259"/>
      <c r="D3491" s="259"/>
      <c r="E3491" s="259"/>
      <c r="F3491" s="270"/>
      <c r="G3491" s="259"/>
      <c r="H3491" s="259"/>
      <c r="I3491" s="259"/>
      <c r="J3491" s="259"/>
    </row>
    <row r="3492" spans="1:10">
      <c r="A3492" s="259"/>
      <c r="B3492" s="259"/>
      <c r="C3492" s="259"/>
      <c r="D3492" s="259"/>
      <c r="E3492" s="259"/>
      <c r="F3492" s="270"/>
      <c r="G3492" s="259"/>
      <c r="H3492" s="259"/>
      <c r="I3492" s="259"/>
      <c r="J3492" s="259"/>
    </row>
    <row r="3493" spans="1:10">
      <c r="A3493" s="259"/>
      <c r="B3493" s="259"/>
      <c r="C3493" s="259"/>
      <c r="D3493" s="259"/>
      <c r="E3493" s="259"/>
      <c r="F3493" s="270"/>
      <c r="G3493" s="259"/>
      <c r="H3493" s="259"/>
      <c r="I3493" s="259"/>
      <c r="J3493" s="259"/>
    </row>
    <row r="3494" spans="1:10">
      <c r="A3494" s="259"/>
      <c r="B3494" s="259"/>
      <c r="C3494" s="259"/>
      <c r="D3494" s="259"/>
      <c r="E3494" s="259"/>
      <c r="F3494" s="270"/>
      <c r="G3494" s="259"/>
      <c r="H3494" s="259"/>
      <c r="I3494" s="259"/>
      <c r="J3494" s="259"/>
    </row>
    <row r="3495" spans="1:10">
      <c r="A3495" s="259"/>
      <c r="B3495" s="259"/>
      <c r="C3495" s="259"/>
      <c r="D3495" s="259"/>
      <c r="E3495" s="259"/>
      <c r="F3495" s="270"/>
      <c r="G3495" s="259"/>
      <c r="H3495" s="259"/>
      <c r="I3495" s="259"/>
      <c r="J3495" s="259"/>
    </row>
    <row r="3496" spans="1:10">
      <c r="A3496" s="259"/>
      <c r="B3496" s="259"/>
      <c r="C3496" s="259"/>
      <c r="D3496" s="259"/>
      <c r="E3496" s="259"/>
      <c r="F3496" s="270"/>
      <c r="G3496" s="259"/>
      <c r="H3496" s="259"/>
      <c r="I3496" s="259"/>
      <c r="J3496" s="259"/>
    </row>
    <row r="3497" spans="1:10">
      <c r="A3497" s="259"/>
      <c r="B3497" s="259"/>
      <c r="C3497" s="259"/>
      <c r="D3497" s="259"/>
      <c r="E3497" s="259"/>
      <c r="F3497" s="270"/>
      <c r="G3497" s="259"/>
      <c r="H3497" s="259"/>
      <c r="I3497" s="259"/>
      <c r="J3497" s="259"/>
    </row>
    <row r="3498" spans="1:10">
      <c r="A3498" s="259"/>
      <c r="B3498" s="259"/>
      <c r="C3498" s="259"/>
      <c r="D3498" s="259"/>
      <c r="E3498" s="259"/>
      <c r="F3498" s="270"/>
      <c r="G3498" s="259"/>
      <c r="H3498" s="259"/>
      <c r="I3498" s="259"/>
      <c r="J3498" s="259"/>
    </row>
    <row r="3499" spans="1:10">
      <c r="A3499" s="259"/>
      <c r="B3499" s="259"/>
      <c r="C3499" s="259"/>
      <c r="D3499" s="259"/>
      <c r="E3499" s="259"/>
      <c r="F3499" s="270"/>
      <c r="G3499" s="259"/>
      <c r="H3499" s="259"/>
      <c r="I3499" s="259"/>
      <c r="J3499" s="259"/>
    </row>
    <row r="3500" spans="1:10">
      <c r="A3500" s="259"/>
      <c r="B3500" s="259"/>
      <c r="C3500" s="259"/>
      <c r="D3500" s="259"/>
      <c r="E3500" s="259"/>
      <c r="F3500" s="270"/>
      <c r="G3500" s="259"/>
      <c r="H3500" s="259"/>
      <c r="I3500" s="259"/>
      <c r="J3500" s="259"/>
    </row>
    <row r="3501" spans="1:10">
      <c r="A3501" s="259"/>
      <c r="B3501" s="259"/>
      <c r="C3501" s="259"/>
      <c r="D3501" s="259"/>
      <c r="E3501" s="259"/>
      <c r="F3501" s="270"/>
      <c r="G3501" s="259"/>
      <c r="H3501" s="259"/>
      <c r="I3501" s="259"/>
      <c r="J3501" s="259"/>
    </row>
    <row r="3502" spans="1:10">
      <c r="A3502" s="259"/>
      <c r="B3502" s="259"/>
      <c r="C3502" s="259"/>
      <c r="D3502" s="259"/>
      <c r="E3502" s="259"/>
      <c r="F3502" s="270"/>
      <c r="G3502" s="259"/>
      <c r="H3502" s="259"/>
      <c r="I3502" s="259"/>
      <c r="J3502" s="259"/>
    </row>
    <row r="3503" spans="1:10">
      <c r="A3503" s="259"/>
      <c r="B3503" s="259"/>
      <c r="C3503" s="259"/>
      <c r="D3503" s="259"/>
      <c r="E3503" s="259"/>
      <c r="F3503" s="270"/>
      <c r="G3503" s="259"/>
      <c r="H3503" s="259"/>
      <c r="I3503" s="259"/>
      <c r="J3503" s="259"/>
    </row>
    <row r="3504" spans="1:10">
      <c r="A3504" s="259"/>
      <c r="B3504" s="259"/>
      <c r="C3504" s="259"/>
      <c r="D3504" s="259"/>
      <c r="E3504" s="259"/>
      <c r="F3504" s="270"/>
      <c r="G3504" s="259"/>
      <c r="H3504" s="259"/>
      <c r="I3504" s="259"/>
      <c r="J3504" s="259"/>
    </row>
    <row r="3505" spans="1:10">
      <c r="A3505" s="259"/>
      <c r="B3505" s="259"/>
      <c r="C3505" s="259"/>
      <c r="D3505" s="259"/>
      <c r="E3505" s="259"/>
      <c r="F3505" s="270"/>
      <c r="G3505" s="259"/>
      <c r="H3505" s="259"/>
      <c r="I3505" s="259"/>
      <c r="J3505" s="259"/>
    </row>
    <row r="3506" spans="1:10">
      <c r="A3506" s="259"/>
      <c r="B3506" s="259"/>
      <c r="C3506" s="259"/>
      <c r="D3506" s="259"/>
      <c r="E3506" s="259"/>
      <c r="F3506" s="270"/>
      <c r="G3506" s="259"/>
      <c r="H3506" s="259"/>
      <c r="I3506" s="259"/>
      <c r="J3506" s="259"/>
    </row>
    <row r="3507" spans="1:10">
      <c r="A3507" s="259"/>
      <c r="B3507" s="259"/>
      <c r="C3507" s="259"/>
      <c r="D3507" s="259"/>
      <c r="E3507" s="259"/>
      <c r="F3507" s="270"/>
      <c r="G3507" s="259"/>
      <c r="H3507" s="259"/>
      <c r="I3507" s="259"/>
      <c r="J3507" s="259"/>
    </row>
    <row r="3508" spans="1:10">
      <c r="A3508" s="259"/>
      <c r="B3508" s="259"/>
      <c r="C3508" s="259"/>
      <c r="D3508" s="259"/>
      <c r="E3508" s="259"/>
      <c r="F3508" s="270"/>
      <c r="G3508" s="259"/>
      <c r="H3508" s="259"/>
      <c r="I3508" s="259"/>
      <c r="J3508" s="259"/>
    </row>
    <row r="3509" spans="1:10">
      <c r="A3509" s="259"/>
      <c r="B3509" s="259"/>
      <c r="C3509" s="259"/>
      <c r="D3509" s="259"/>
      <c r="E3509" s="259"/>
      <c r="F3509" s="270"/>
      <c r="G3509" s="259"/>
      <c r="H3509" s="259"/>
      <c r="I3509" s="259"/>
      <c r="J3509" s="259"/>
    </row>
    <row r="3510" spans="1:10">
      <c r="A3510" s="259"/>
      <c r="B3510" s="259"/>
      <c r="C3510" s="259"/>
      <c r="D3510" s="259"/>
      <c r="E3510" s="259"/>
      <c r="F3510" s="270"/>
      <c r="G3510" s="259"/>
      <c r="H3510" s="259"/>
      <c r="I3510" s="259"/>
      <c r="J3510" s="259"/>
    </row>
    <row r="3511" spans="1:10">
      <c r="A3511" s="259"/>
      <c r="B3511" s="259"/>
      <c r="C3511" s="259"/>
      <c r="D3511" s="259"/>
      <c r="E3511" s="259"/>
      <c r="F3511" s="270"/>
      <c r="G3511" s="259"/>
      <c r="H3511" s="259"/>
      <c r="I3511" s="259"/>
      <c r="J3511" s="259"/>
    </row>
    <row r="3512" spans="1:10">
      <c r="A3512" s="259"/>
      <c r="B3512" s="259"/>
      <c r="C3512" s="259"/>
      <c r="D3512" s="259"/>
      <c r="E3512" s="259"/>
      <c r="F3512" s="270"/>
      <c r="G3512" s="259"/>
      <c r="H3512" s="259"/>
      <c r="I3512" s="259"/>
      <c r="J3512" s="259"/>
    </row>
    <row r="3513" spans="1:10">
      <c r="A3513" s="259"/>
      <c r="B3513" s="259"/>
      <c r="C3513" s="259"/>
      <c r="D3513" s="259"/>
      <c r="E3513" s="259"/>
      <c r="F3513" s="270"/>
      <c r="G3513" s="259"/>
      <c r="H3513" s="259"/>
      <c r="I3513" s="259"/>
      <c r="J3513" s="259"/>
    </row>
    <row r="3514" spans="1:10">
      <c r="A3514" s="259"/>
      <c r="B3514" s="259"/>
      <c r="C3514" s="259"/>
      <c r="D3514" s="259"/>
      <c r="E3514" s="259"/>
      <c r="F3514" s="270"/>
      <c r="G3514" s="259"/>
      <c r="H3514" s="259"/>
      <c r="I3514" s="259"/>
      <c r="J3514" s="259"/>
    </row>
    <row r="3515" spans="1:10">
      <c r="A3515" s="259"/>
      <c r="B3515" s="259"/>
      <c r="C3515" s="259"/>
      <c r="D3515" s="259"/>
      <c r="E3515" s="259"/>
      <c r="F3515" s="270"/>
      <c r="G3515" s="259"/>
      <c r="H3515" s="259"/>
      <c r="I3515" s="259"/>
      <c r="J3515" s="259"/>
    </row>
    <row r="3516" spans="1:10">
      <c r="A3516" s="259"/>
      <c r="B3516" s="259"/>
      <c r="C3516" s="259"/>
      <c r="D3516" s="259"/>
      <c r="E3516" s="259"/>
      <c r="F3516" s="270"/>
      <c r="G3516" s="259"/>
      <c r="H3516" s="259"/>
      <c r="I3516" s="259"/>
      <c r="J3516" s="259"/>
    </row>
    <row r="3517" spans="1:10">
      <c r="A3517" s="259"/>
      <c r="B3517" s="259"/>
      <c r="C3517" s="259"/>
      <c r="D3517" s="259"/>
      <c r="E3517" s="259"/>
      <c r="F3517" s="270"/>
      <c r="G3517" s="259"/>
      <c r="H3517" s="259"/>
      <c r="I3517" s="259"/>
      <c r="J3517" s="259"/>
    </row>
    <row r="3518" spans="1:10">
      <c r="A3518" s="259"/>
      <c r="B3518" s="259"/>
      <c r="C3518" s="259"/>
      <c r="D3518" s="259"/>
      <c r="E3518" s="259"/>
      <c r="F3518" s="270"/>
      <c r="G3518" s="259"/>
      <c r="H3518" s="259"/>
      <c r="I3518" s="259"/>
      <c r="J3518" s="259"/>
    </row>
    <row r="3519" spans="1:10">
      <c r="A3519" s="259"/>
      <c r="B3519" s="259"/>
      <c r="C3519" s="259"/>
      <c r="D3519" s="259"/>
      <c r="E3519" s="259"/>
      <c r="F3519" s="270"/>
      <c r="G3519" s="259"/>
      <c r="H3519" s="259"/>
      <c r="I3519" s="259"/>
      <c r="J3519" s="259"/>
    </row>
    <row r="3520" spans="1:10">
      <c r="A3520" s="259"/>
      <c r="B3520" s="259"/>
      <c r="C3520" s="259"/>
      <c r="D3520" s="259"/>
      <c r="E3520" s="259"/>
      <c r="F3520" s="270"/>
      <c r="G3520" s="259"/>
      <c r="H3520" s="259"/>
      <c r="I3520" s="259"/>
      <c r="J3520" s="259"/>
    </row>
    <row r="3521" spans="1:10">
      <c r="A3521" s="259"/>
      <c r="B3521" s="259"/>
      <c r="C3521" s="259"/>
      <c r="D3521" s="259"/>
      <c r="E3521" s="259"/>
      <c r="F3521" s="270"/>
      <c r="G3521" s="259"/>
      <c r="H3521" s="259"/>
      <c r="I3521" s="259"/>
      <c r="J3521" s="259"/>
    </row>
    <row r="3522" spans="1:10">
      <c r="A3522" s="259"/>
      <c r="B3522" s="259"/>
      <c r="C3522" s="259"/>
      <c r="D3522" s="259"/>
      <c r="E3522" s="259"/>
      <c r="F3522" s="270"/>
      <c r="G3522" s="259"/>
      <c r="H3522" s="259"/>
      <c r="I3522" s="259"/>
      <c r="J3522" s="259"/>
    </row>
    <row r="3523" spans="1:10">
      <c r="A3523" s="259"/>
      <c r="B3523" s="259"/>
      <c r="C3523" s="259"/>
      <c r="D3523" s="259"/>
      <c r="E3523" s="259"/>
      <c r="F3523" s="270"/>
      <c r="G3523" s="259"/>
      <c r="H3523" s="259"/>
      <c r="I3523" s="259"/>
      <c r="J3523" s="259"/>
    </row>
    <row r="3524" spans="1:10">
      <c r="A3524" s="259"/>
      <c r="B3524" s="259"/>
      <c r="C3524" s="259"/>
      <c r="D3524" s="259"/>
      <c r="E3524" s="259"/>
      <c r="F3524" s="270"/>
      <c r="G3524" s="259"/>
      <c r="H3524" s="259"/>
      <c r="I3524" s="259"/>
      <c r="J3524" s="259"/>
    </row>
    <row r="3525" spans="1:10">
      <c r="A3525" s="259"/>
      <c r="B3525" s="259"/>
      <c r="C3525" s="259"/>
      <c r="D3525" s="259"/>
      <c r="E3525" s="259"/>
      <c r="F3525" s="270"/>
      <c r="G3525" s="259"/>
      <c r="H3525" s="259"/>
      <c r="I3525" s="259"/>
      <c r="J3525" s="259"/>
    </row>
    <row r="3526" spans="1:10">
      <c r="A3526" s="259"/>
      <c r="B3526" s="259"/>
      <c r="C3526" s="259"/>
      <c r="D3526" s="259"/>
      <c r="E3526" s="259"/>
      <c r="F3526" s="270"/>
      <c r="G3526" s="259"/>
      <c r="H3526" s="259"/>
      <c r="I3526" s="259"/>
      <c r="J3526" s="259"/>
    </row>
    <row r="3527" spans="1:10">
      <c r="A3527" s="259"/>
      <c r="B3527" s="259"/>
      <c r="C3527" s="259"/>
      <c r="D3527" s="259"/>
      <c r="E3527" s="259"/>
      <c r="F3527" s="270"/>
      <c r="G3527" s="259"/>
      <c r="H3527" s="259"/>
      <c r="I3527" s="259"/>
      <c r="J3527" s="259"/>
    </row>
    <row r="3528" spans="1:10">
      <c r="A3528" s="259"/>
      <c r="B3528" s="259"/>
      <c r="C3528" s="259"/>
      <c r="D3528" s="259"/>
      <c r="E3528" s="259"/>
      <c r="F3528" s="270"/>
      <c r="G3528" s="259"/>
      <c r="H3528" s="259"/>
      <c r="I3528" s="259"/>
      <c r="J3528" s="259"/>
    </row>
    <row r="3529" spans="1:10">
      <c r="A3529" s="259"/>
      <c r="B3529" s="259"/>
      <c r="C3529" s="259"/>
      <c r="D3529" s="259"/>
      <c r="E3529" s="259"/>
      <c r="F3529" s="270"/>
      <c r="G3529" s="259"/>
      <c r="H3529" s="259"/>
      <c r="I3529" s="259"/>
      <c r="J3529" s="259"/>
    </row>
    <row r="3530" spans="1:10">
      <c r="A3530" s="259"/>
      <c r="B3530" s="259"/>
      <c r="C3530" s="259"/>
      <c r="D3530" s="259"/>
      <c r="E3530" s="259"/>
      <c r="F3530" s="270"/>
      <c r="G3530" s="259"/>
      <c r="H3530" s="259"/>
      <c r="I3530" s="259"/>
      <c r="J3530" s="259"/>
    </row>
    <row r="3531" spans="1:10">
      <c r="A3531" s="259"/>
      <c r="B3531" s="259"/>
      <c r="C3531" s="259"/>
      <c r="D3531" s="259"/>
      <c r="E3531" s="259"/>
      <c r="F3531" s="270"/>
      <c r="G3531" s="259"/>
      <c r="H3531" s="259"/>
      <c r="I3531" s="259"/>
      <c r="J3531" s="259"/>
    </row>
    <row r="3532" spans="1:10">
      <c r="A3532" s="259"/>
      <c r="B3532" s="259"/>
      <c r="C3532" s="259"/>
      <c r="D3532" s="259"/>
      <c r="E3532" s="259"/>
      <c r="F3532" s="270"/>
      <c r="G3532" s="259"/>
      <c r="H3532" s="259"/>
      <c r="I3532" s="259"/>
      <c r="J3532" s="259"/>
    </row>
    <row r="3533" spans="1:10">
      <c r="A3533" s="259"/>
      <c r="B3533" s="259"/>
      <c r="C3533" s="259"/>
      <c r="D3533" s="259"/>
      <c r="E3533" s="259"/>
      <c r="F3533" s="270"/>
      <c r="G3533" s="259"/>
      <c r="H3533" s="259"/>
      <c r="I3533" s="259"/>
      <c r="J3533" s="259"/>
    </row>
    <row r="3534" spans="1:10">
      <c r="A3534" s="259"/>
      <c r="B3534" s="259"/>
      <c r="C3534" s="259"/>
      <c r="D3534" s="259"/>
      <c r="E3534" s="259"/>
      <c r="F3534" s="270"/>
      <c r="G3534" s="259"/>
      <c r="H3534" s="259"/>
      <c r="I3534" s="259"/>
      <c r="J3534" s="259"/>
    </row>
    <row r="3535" spans="1:10">
      <c r="A3535" s="259"/>
      <c r="B3535" s="259"/>
      <c r="C3535" s="259"/>
      <c r="D3535" s="259"/>
      <c r="E3535" s="259"/>
      <c r="F3535" s="270"/>
      <c r="G3535" s="259"/>
      <c r="H3535" s="259"/>
      <c r="I3535" s="259"/>
      <c r="J3535" s="259"/>
    </row>
    <row r="3536" spans="1:10">
      <c r="A3536" s="259"/>
      <c r="B3536" s="259"/>
      <c r="C3536" s="259"/>
      <c r="D3536" s="259"/>
      <c r="E3536" s="259"/>
      <c r="F3536" s="270"/>
      <c r="G3536" s="259"/>
      <c r="H3536" s="259"/>
      <c r="I3536" s="259"/>
      <c r="J3536" s="259"/>
    </row>
    <row r="3537" spans="1:10">
      <c r="A3537" s="259"/>
      <c r="B3537" s="259"/>
      <c r="C3537" s="259"/>
      <c r="D3537" s="259"/>
      <c r="E3537" s="259"/>
      <c r="F3537" s="270"/>
      <c r="G3537" s="259"/>
      <c r="H3537" s="259"/>
      <c r="I3537" s="259"/>
      <c r="J3537" s="259"/>
    </row>
    <row r="3538" spans="1:10">
      <c r="A3538" s="259"/>
      <c r="B3538" s="259"/>
      <c r="C3538" s="259"/>
      <c r="D3538" s="259"/>
      <c r="E3538" s="259"/>
      <c r="F3538" s="270"/>
      <c r="G3538" s="259"/>
      <c r="H3538" s="259"/>
      <c r="I3538" s="259"/>
      <c r="J3538" s="259"/>
    </row>
    <row r="3539" spans="1:10">
      <c r="A3539" s="259"/>
      <c r="B3539" s="259"/>
      <c r="C3539" s="259"/>
      <c r="D3539" s="259"/>
      <c r="E3539" s="259"/>
      <c r="F3539" s="270"/>
      <c r="G3539" s="259"/>
      <c r="H3539" s="259"/>
      <c r="I3539" s="259"/>
      <c r="J3539" s="259"/>
    </row>
    <row r="3540" spans="1:10">
      <c r="A3540" s="259"/>
      <c r="B3540" s="259"/>
      <c r="C3540" s="259"/>
      <c r="D3540" s="259"/>
      <c r="E3540" s="259"/>
      <c r="F3540" s="270"/>
      <c r="G3540" s="259"/>
      <c r="H3540" s="259"/>
      <c r="I3540" s="259"/>
      <c r="J3540" s="259"/>
    </row>
    <row r="3541" spans="1:10">
      <c r="A3541" s="259"/>
      <c r="B3541" s="259"/>
      <c r="C3541" s="259"/>
      <c r="D3541" s="259"/>
      <c r="E3541" s="259"/>
      <c r="F3541" s="270"/>
      <c r="G3541" s="259"/>
      <c r="H3541" s="259"/>
      <c r="I3541" s="259"/>
      <c r="J3541" s="259"/>
    </row>
    <row r="3542" spans="1:10">
      <c r="A3542" s="259"/>
      <c r="B3542" s="259"/>
      <c r="C3542" s="259"/>
      <c r="D3542" s="259"/>
      <c r="E3542" s="259"/>
      <c r="F3542" s="270"/>
      <c r="G3542" s="259"/>
      <c r="H3542" s="259"/>
      <c r="I3542" s="259"/>
      <c r="J3542" s="259"/>
    </row>
    <row r="3543" spans="1:10">
      <c r="A3543" s="259"/>
      <c r="B3543" s="259"/>
      <c r="C3543" s="259"/>
      <c r="D3543" s="259"/>
      <c r="E3543" s="259"/>
      <c r="F3543" s="270"/>
      <c r="G3543" s="259"/>
      <c r="H3543" s="259"/>
      <c r="I3543" s="259"/>
      <c r="J3543" s="259"/>
    </row>
    <row r="3544" spans="1:10">
      <c r="A3544" s="259"/>
      <c r="B3544" s="259"/>
      <c r="C3544" s="259"/>
      <c r="D3544" s="259"/>
      <c r="E3544" s="259"/>
      <c r="F3544" s="270"/>
      <c r="G3544" s="259"/>
      <c r="H3544" s="259"/>
      <c r="I3544" s="259"/>
      <c r="J3544" s="259"/>
    </row>
    <row r="3545" spans="1:10">
      <c r="A3545" s="259"/>
      <c r="B3545" s="259"/>
      <c r="C3545" s="259"/>
      <c r="D3545" s="259"/>
      <c r="E3545" s="259"/>
      <c r="F3545" s="270"/>
      <c r="G3545" s="259"/>
      <c r="H3545" s="259"/>
      <c r="I3545" s="259"/>
      <c r="J3545" s="259"/>
    </row>
    <row r="3546" spans="1:10">
      <c r="A3546" s="259"/>
      <c r="B3546" s="259"/>
      <c r="C3546" s="259"/>
      <c r="D3546" s="259"/>
      <c r="E3546" s="259"/>
      <c r="F3546" s="270"/>
      <c r="G3546" s="259"/>
      <c r="H3546" s="259"/>
      <c r="I3546" s="259"/>
      <c r="J3546" s="259"/>
    </row>
    <row r="3547" spans="1:10">
      <c r="A3547" s="259"/>
      <c r="B3547" s="259"/>
      <c r="C3547" s="259"/>
      <c r="D3547" s="259"/>
      <c r="E3547" s="259"/>
      <c r="F3547" s="270"/>
      <c r="G3547" s="259"/>
      <c r="H3547" s="259"/>
      <c r="I3547" s="259"/>
      <c r="J3547" s="259"/>
    </row>
    <row r="3548" spans="1:10">
      <c r="A3548" s="259"/>
      <c r="B3548" s="259"/>
      <c r="C3548" s="259"/>
      <c r="D3548" s="259"/>
      <c r="E3548" s="259"/>
      <c r="F3548" s="270"/>
      <c r="G3548" s="259"/>
      <c r="H3548" s="259"/>
      <c r="I3548" s="259"/>
      <c r="J3548" s="259"/>
    </row>
    <row r="3549" spans="1:10">
      <c r="A3549" s="259"/>
      <c r="B3549" s="259"/>
      <c r="C3549" s="259"/>
      <c r="D3549" s="259"/>
      <c r="E3549" s="259"/>
      <c r="F3549" s="270"/>
      <c r="G3549" s="259"/>
      <c r="H3549" s="259"/>
      <c r="I3549" s="259"/>
      <c r="J3549" s="259"/>
    </row>
    <row r="3550" spans="1:10">
      <c r="A3550" s="259"/>
      <c r="B3550" s="259"/>
      <c r="C3550" s="259"/>
      <c r="D3550" s="259"/>
      <c r="E3550" s="259"/>
      <c r="F3550" s="270"/>
      <c r="G3550" s="259"/>
      <c r="H3550" s="259"/>
      <c r="I3550" s="259"/>
      <c r="J3550" s="259"/>
    </row>
    <row r="3551" spans="1:10">
      <c r="A3551" s="259"/>
      <c r="B3551" s="259"/>
      <c r="C3551" s="259"/>
      <c r="D3551" s="259"/>
      <c r="E3551" s="259"/>
      <c r="F3551" s="270"/>
      <c r="G3551" s="259"/>
      <c r="H3551" s="259"/>
      <c r="I3551" s="259"/>
      <c r="J3551" s="259"/>
    </row>
    <row r="3552" spans="1:10">
      <c r="A3552" s="259"/>
      <c r="B3552" s="259"/>
      <c r="C3552" s="259"/>
      <c r="D3552" s="259"/>
      <c r="E3552" s="259"/>
      <c r="F3552" s="270"/>
      <c r="G3552" s="259"/>
      <c r="H3552" s="259"/>
      <c r="I3552" s="259"/>
      <c r="J3552" s="259"/>
    </row>
    <row r="3553" spans="1:10">
      <c r="A3553" s="259"/>
      <c r="B3553" s="259"/>
      <c r="C3553" s="259"/>
      <c r="D3553" s="259"/>
      <c r="E3553" s="259"/>
      <c r="F3553" s="270"/>
      <c r="G3553" s="259"/>
      <c r="H3553" s="259"/>
      <c r="I3553" s="259"/>
      <c r="J3553" s="259"/>
    </row>
    <row r="3554" spans="1:10">
      <c r="A3554" s="259"/>
      <c r="B3554" s="259"/>
      <c r="C3554" s="259"/>
      <c r="D3554" s="259"/>
      <c r="E3554" s="259"/>
      <c r="F3554" s="270"/>
      <c r="G3554" s="259"/>
      <c r="H3554" s="259"/>
      <c r="I3554" s="259"/>
      <c r="J3554" s="259"/>
    </row>
    <row r="3555" spans="1:10">
      <c r="A3555" s="259"/>
      <c r="B3555" s="259"/>
      <c r="C3555" s="259"/>
      <c r="D3555" s="259"/>
      <c r="E3555" s="259"/>
      <c r="F3555" s="270"/>
      <c r="G3555" s="259"/>
      <c r="H3555" s="259"/>
      <c r="I3555" s="259"/>
      <c r="J3555" s="259"/>
    </row>
    <row r="3556" spans="1:10">
      <c r="A3556" s="259"/>
      <c r="B3556" s="259"/>
      <c r="C3556" s="259"/>
      <c r="D3556" s="259"/>
      <c r="E3556" s="259"/>
      <c r="F3556" s="270"/>
      <c r="G3556" s="259"/>
      <c r="H3556" s="259"/>
      <c r="I3556" s="259"/>
      <c r="J3556" s="259"/>
    </row>
    <row r="3557" spans="1:10">
      <c r="A3557" s="259"/>
      <c r="B3557" s="259"/>
      <c r="C3557" s="259"/>
      <c r="D3557" s="259"/>
      <c r="E3557" s="259"/>
      <c r="F3557" s="270"/>
      <c r="G3557" s="259"/>
      <c r="H3557" s="259"/>
      <c r="I3557" s="259"/>
      <c r="J3557" s="259"/>
    </row>
    <row r="3558" spans="1:10">
      <c r="A3558" s="259"/>
      <c r="B3558" s="259"/>
      <c r="C3558" s="259"/>
      <c r="D3558" s="259"/>
      <c r="E3558" s="259"/>
      <c r="F3558" s="270"/>
      <c r="G3558" s="259"/>
      <c r="H3558" s="259"/>
      <c r="I3558" s="259"/>
      <c r="J3558" s="259"/>
    </row>
    <row r="3559" spans="1:10">
      <c r="A3559" s="259"/>
      <c r="B3559" s="259"/>
      <c r="C3559" s="259"/>
      <c r="D3559" s="259"/>
      <c r="E3559" s="259"/>
      <c r="F3559" s="270"/>
      <c r="G3559" s="259"/>
      <c r="H3559" s="259"/>
      <c r="I3559" s="259"/>
      <c r="J3559" s="259"/>
    </row>
    <row r="3560" spans="1:10">
      <c r="A3560" s="259"/>
      <c r="B3560" s="259"/>
      <c r="C3560" s="259"/>
      <c r="D3560" s="259"/>
      <c r="E3560" s="259"/>
      <c r="F3560" s="270"/>
      <c r="G3560" s="259"/>
      <c r="H3560" s="259"/>
      <c r="I3560" s="259"/>
      <c r="J3560" s="259"/>
    </row>
    <row r="3561" spans="1:10">
      <c r="A3561" s="259"/>
      <c r="B3561" s="259"/>
      <c r="C3561" s="259"/>
      <c r="D3561" s="259"/>
      <c r="E3561" s="259"/>
      <c r="F3561" s="270"/>
      <c r="G3561" s="259"/>
      <c r="H3561" s="259"/>
      <c r="I3561" s="259"/>
      <c r="J3561" s="259"/>
    </row>
    <row r="3562" spans="1:10">
      <c r="A3562" s="259"/>
      <c r="B3562" s="259"/>
      <c r="C3562" s="259"/>
      <c r="D3562" s="259"/>
      <c r="E3562" s="259"/>
      <c r="F3562" s="270"/>
      <c r="G3562" s="259"/>
      <c r="H3562" s="259"/>
      <c r="I3562" s="259"/>
      <c r="J3562" s="259"/>
    </row>
    <row r="3563" spans="1:10">
      <c r="A3563" s="259"/>
      <c r="B3563" s="259"/>
      <c r="C3563" s="259"/>
      <c r="D3563" s="259"/>
      <c r="E3563" s="259"/>
      <c r="F3563" s="270"/>
      <c r="G3563" s="259"/>
      <c r="H3563" s="259"/>
      <c r="I3563" s="259"/>
      <c r="J3563" s="259"/>
    </row>
    <row r="3564" spans="1:10">
      <c r="A3564" s="259"/>
      <c r="B3564" s="259"/>
      <c r="C3564" s="259"/>
      <c r="D3564" s="259"/>
      <c r="E3564" s="259"/>
      <c r="F3564" s="270"/>
      <c r="G3564" s="259"/>
      <c r="H3564" s="259"/>
      <c r="I3564" s="259"/>
      <c r="J3564" s="259"/>
    </row>
    <row r="3565" spans="1:10">
      <c r="A3565" s="259"/>
      <c r="B3565" s="259"/>
      <c r="C3565" s="259"/>
      <c r="D3565" s="259"/>
      <c r="E3565" s="259"/>
      <c r="F3565" s="270"/>
      <c r="G3565" s="259"/>
      <c r="H3565" s="259"/>
      <c r="I3565" s="259"/>
      <c r="J3565" s="259"/>
    </row>
    <row r="3566" spans="1:10">
      <c r="A3566" s="259"/>
      <c r="B3566" s="259"/>
      <c r="C3566" s="259"/>
      <c r="D3566" s="259"/>
      <c r="E3566" s="259"/>
      <c r="F3566" s="270"/>
      <c r="G3566" s="259"/>
      <c r="H3566" s="259"/>
      <c r="I3566" s="259"/>
      <c r="J3566" s="259"/>
    </row>
    <row r="3567" spans="1:10">
      <c r="A3567" s="259"/>
      <c r="B3567" s="259"/>
      <c r="C3567" s="259"/>
      <c r="D3567" s="259"/>
      <c r="E3567" s="259"/>
      <c r="F3567" s="270"/>
      <c r="G3567" s="259"/>
      <c r="H3567" s="259"/>
      <c r="I3567" s="259"/>
      <c r="J3567" s="259"/>
    </row>
    <row r="3568" spans="1:10">
      <c r="A3568" s="259"/>
      <c r="B3568" s="259"/>
      <c r="C3568" s="259"/>
      <c r="D3568" s="259"/>
      <c r="E3568" s="259"/>
      <c r="F3568" s="270"/>
      <c r="G3568" s="259"/>
      <c r="H3568" s="259"/>
      <c r="I3568" s="259"/>
      <c r="J3568" s="259"/>
    </row>
    <row r="3569" spans="1:10">
      <c r="A3569" s="259"/>
      <c r="B3569" s="259"/>
      <c r="C3569" s="259"/>
      <c r="D3569" s="259"/>
      <c r="E3569" s="259"/>
      <c r="F3569" s="270"/>
      <c r="G3569" s="259"/>
      <c r="H3569" s="259"/>
      <c r="I3569" s="259"/>
      <c r="J3569" s="259"/>
    </row>
    <row r="3570" spans="1:10">
      <c r="A3570" s="259"/>
      <c r="B3570" s="259"/>
      <c r="C3570" s="259"/>
      <c r="D3570" s="259"/>
      <c r="E3570" s="259"/>
      <c r="F3570" s="270"/>
      <c r="G3570" s="259"/>
      <c r="H3570" s="259"/>
      <c r="I3570" s="259"/>
      <c r="J3570" s="259"/>
    </row>
    <row r="3571" spans="1:10">
      <c r="A3571" s="259"/>
      <c r="B3571" s="259"/>
      <c r="C3571" s="259"/>
      <c r="D3571" s="259"/>
      <c r="E3571" s="259"/>
      <c r="F3571" s="270"/>
      <c r="G3571" s="259"/>
      <c r="H3571" s="259"/>
      <c r="I3571" s="259"/>
      <c r="J3571" s="259"/>
    </row>
    <row r="3572" spans="1:10">
      <c r="A3572" s="259"/>
      <c r="B3572" s="259"/>
      <c r="C3572" s="259"/>
      <c r="D3572" s="259"/>
      <c r="E3572" s="259"/>
      <c r="F3572" s="270"/>
      <c r="G3572" s="259"/>
      <c r="H3572" s="259"/>
      <c r="I3572" s="259"/>
      <c r="J3572" s="259"/>
    </row>
    <row r="3573" spans="1:10">
      <c r="A3573" s="259"/>
      <c r="B3573" s="259"/>
      <c r="C3573" s="259"/>
      <c r="D3573" s="259"/>
      <c r="E3573" s="259"/>
      <c r="F3573" s="270"/>
      <c r="G3573" s="259"/>
      <c r="H3573" s="259"/>
      <c r="I3573" s="259"/>
      <c r="J3573" s="259"/>
    </row>
    <row r="3574" spans="1:10">
      <c r="A3574" s="259"/>
      <c r="B3574" s="259"/>
      <c r="C3574" s="259"/>
      <c r="D3574" s="259"/>
      <c r="E3574" s="259"/>
      <c r="F3574" s="270"/>
      <c r="G3574" s="259"/>
      <c r="H3574" s="259"/>
      <c r="I3574" s="259"/>
      <c r="J3574" s="259"/>
    </row>
    <row r="3575" spans="1:10">
      <c r="A3575" s="259"/>
      <c r="B3575" s="259"/>
      <c r="C3575" s="259"/>
      <c r="D3575" s="259"/>
      <c r="E3575" s="259"/>
      <c r="F3575" s="270"/>
      <c r="G3575" s="259"/>
      <c r="H3575" s="259"/>
      <c r="I3575" s="259"/>
      <c r="J3575" s="259"/>
    </row>
    <row r="3576" spans="1:10">
      <c r="A3576" s="259"/>
      <c r="B3576" s="259"/>
      <c r="C3576" s="259"/>
      <c r="D3576" s="259"/>
      <c r="E3576" s="259"/>
      <c r="F3576" s="270"/>
      <c r="G3576" s="259"/>
      <c r="H3576" s="259"/>
      <c r="I3576" s="259"/>
      <c r="J3576" s="259"/>
    </row>
    <row r="3577" spans="1:10">
      <c r="A3577" s="259"/>
      <c r="B3577" s="259"/>
      <c r="C3577" s="259"/>
      <c r="D3577" s="259"/>
      <c r="E3577" s="259"/>
      <c r="F3577" s="270"/>
      <c r="G3577" s="259"/>
      <c r="H3577" s="259"/>
      <c r="I3577" s="259"/>
      <c r="J3577" s="259"/>
    </row>
    <row r="3578" spans="1:10">
      <c r="A3578" s="259"/>
      <c r="B3578" s="259"/>
      <c r="C3578" s="259"/>
      <c r="D3578" s="259"/>
      <c r="E3578" s="259"/>
      <c r="F3578" s="270"/>
      <c r="G3578" s="259"/>
      <c r="H3578" s="259"/>
      <c r="I3578" s="259"/>
      <c r="J3578" s="259"/>
    </row>
    <row r="3579" spans="1:10">
      <c r="A3579" s="259"/>
      <c r="B3579" s="259"/>
      <c r="C3579" s="259"/>
      <c r="D3579" s="259"/>
      <c r="E3579" s="259"/>
      <c r="F3579" s="270"/>
      <c r="G3579" s="259"/>
      <c r="H3579" s="259"/>
      <c r="I3579" s="259"/>
      <c r="J3579" s="259"/>
    </row>
    <row r="3580" spans="1:10">
      <c r="A3580" s="259"/>
      <c r="B3580" s="259"/>
      <c r="C3580" s="259"/>
      <c r="D3580" s="259"/>
      <c r="E3580" s="259"/>
      <c r="F3580" s="270"/>
      <c r="G3580" s="259"/>
      <c r="H3580" s="259"/>
      <c r="I3580" s="259"/>
      <c r="J3580" s="259"/>
    </row>
    <row r="3581" spans="1:10">
      <c r="A3581" s="259"/>
      <c r="B3581" s="259"/>
      <c r="C3581" s="259"/>
      <c r="D3581" s="259"/>
      <c r="E3581" s="259"/>
      <c r="F3581" s="270"/>
      <c r="G3581" s="259"/>
      <c r="H3581" s="259"/>
      <c r="I3581" s="259"/>
      <c r="J3581" s="259"/>
    </row>
    <row r="3582" spans="1:10">
      <c r="A3582" s="259"/>
      <c r="B3582" s="259"/>
      <c r="C3582" s="259"/>
      <c r="D3582" s="259"/>
      <c r="E3582" s="259"/>
      <c r="F3582" s="270"/>
      <c r="G3582" s="259"/>
      <c r="H3582" s="259"/>
      <c r="I3582" s="259"/>
      <c r="J3582" s="259"/>
    </row>
    <row r="3583" spans="1:10">
      <c r="A3583" s="259"/>
      <c r="B3583" s="259"/>
      <c r="C3583" s="259"/>
      <c r="D3583" s="259"/>
      <c r="E3583" s="259"/>
      <c r="F3583" s="270"/>
      <c r="G3583" s="259"/>
      <c r="H3583" s="259"/>
      <c r="I3583" s="259"/>
      <c r="J3583" s="259"/>
    </row>
    <row r="3584" spans="1:10">
      <c r="A3584" s="259"/>
      <c r="B3584" s="259"/>
      <c r="C3584" s="259"/>
      <c r="D3584" s="259"/>
      <c r="E3584" s="259"/>
      <c r="F3584" s="270"/>
      <c r="G3584" s="259"/>
      <c r="H3584" s="259"/>
      <c r="I3584" s="259"/>
      <c r="J3584" s="259"/>
    </row>
    <row r="3585" spans="1:10">
      <c r="A3585" s="259"/>
      <c r="B3585" s="259"/>
      <c r="C3585" s="259"/>
      <c r="D3585" s="259"/>
      <c r="E3585" s="259"/>
      <c r="F3585" s="270"/>
      <c r="G3585" s="259"/>
      <c r="H3585" s="259"/>
      <c r="I3585" s="259"/>
      <c r="J3585" s="259"/>
    </row>
    <row r="3586" spans="1:10">
      <c r="A3586" s="259"/>
      <c r="B3586" s="259"/>
      <c r="C3586" s="259"/>
      <c r="D3586" s="259"/>
      <c r="E3586" s="259"/>
      <c r="F3586" s="270"/>
      <c r="G3586" s="259"/>
      <c r="H3586" s="259"/>
      <c r="I3586" s="259"/>
      <c r="J3586" s="259"/>
    </row>
    <row r="3587" spans="1:10">
      <c r="A3587" s="259"/>
      <c r="B3587" s="259"/>
      <c r="C3587" s="259"/>
      <c r="D3587" s="259"/>
      <c r="E3587" s="259"/>
      <c r="F3587" s="270"/>
      <c r="G3587" s="259"/>
      <c r="H3587" s="259"/>
      <c r="I3587" s="259"/>
      <c r="J3587" s="259"/>
    </row>
    <row r="3588" spans="1:10">
      <c r="A3588" s="259"/>
      <c r="B3588" s="259"/>
      <c r="C3588" s="259"/>
      <c r="D3588" s="259"/>
      <c r="E3588" s="259"/>
      <c r="F3588" s="270"/>
      <c r="G3588" s="259"/>
      <c r="H3588" s="259"/>
      <c r="I3588" s="259"/>
      <c r="J3588" s="259"/>
    </row>
    <row r="3589" spans="1:10">
      <c r="A3589" s="259"/>
      <c r="B3589" s="259"/>
      <c r="C3589" s="259"/>
      <c r="D3589" s="259"/>
      <c r="E3589" s="259"/>
      <c r="F3589" s="270"/>
      <c r="G3589" s="259"/>
      <c r="H3589" s="259"/>
      <c r="I3589" s="259"/>
      <c r="J3589" s="259"/>
    </row>
    <row r="3590" spans="1:10">
      <c r="A3590" s="259"/>
      <c r="B3590" s="259"/>
      <c r="C3590" s="259"/>
      <c r="D3590" s="259"/>
      <c r="E3590" s="259"/>
      <c r="F3590" s="270"/>
      <c r="G3590" s="259"/>
      <c r="H3590" s="259"/>
      <c r="I3590" s="259"/>
      <c r="J3590" s="259"/>
    </row>
    <row r="3591" spans="1:10">
      <c r="A3591" s="259"/>
      <c r="B3591" s="259"/>
      <c r="C3591" s="259"/>
      <c r="D3591" s="259"/>
      <c r="E3591" s="259"/>
      <c r="F3591" s="270"/>
      <c r="G3591" s="259"/>
      <c r="H3591" s="259"/>
      <c r="I3591" s="259"/>
      <c r="J3591" s="259"/>
    </row>
    <row r="3592" spans="1:10">
      <c r="A3592" s="259"/>
      <c r="B3592" s="259"/>
      <c r="C3592" s="259"/>
      <c r="D3592" s="259"/>
      <c r="E3592" s="259"/>
      <c r="F3592" s="270"/>
      <c r="G3592" s="259"/>
      <c r="H3592" s="259"/>
      <c r="I3592" s="259"/>
      <c r="J3592" s="259"/>
    </row>
    <row r="3593" spans="1:10">
      <c r="A3593" s="259"/>
      <c r="B3593" s="259"/>
      <c r="C3593" s="259"/>
      <c r="D3593" s="259"/>
      <c r="E3593" s="259"/>
      <c r="F3593" s="270"/>
      <c r="G3593" s="259"/>
      <c r="H3593" s="259"/>
      <c r="I3593" s="259"/>
      <c r="J3593" s="259"/>
    </row>
    <row r="3594" spans="1:10">
      <c r="A3594" s="259"/>
      <c r="B3594" s="259"/>
      <c r="C3594" s="259"/>
      <c r="D3594" s="259"/>
      <c r="E3594" s="259"/>
      <c r="F3594" s="270"/>
      <c r="G3594" s="259"/>
      <c r="H3594" s="259"/>
      <c r="I3594" s="259"/>
      <c r="J3594" s="259"/>
    </row>
    <row r="3595" spans="1:10">
      <c r="A3595" s="259"/>
      <c r="B3595" s="259"/>
      <c r="C3595" s="259"/>
      <c r="D3595" s="259"/>
      <c r="E3595" s="259"/>
      <c r="F3595" s="270"/>
      <c r="G3595" s="259"/>
      <c r="H3595" s="259"/>
      <c r="I3595" s="259"/>
      <c r="J3595" s="259"/>
    </row>
    <row r="3596" spans="1:10">
      <c r="A3596" s="259"/>
      <c r="B3596" s="259"/>
      <c r="C3596" s="259"/>
      <c r="D3596" s="259"/>
      <c r="E3596" s="259"/>
      <c r="F3596" s="270"/>
      <c r="G3596" s="259"/>
      <c r="H3596" s="259"/>
      <c r="I3596" s="259"/>
      <c r="J3596" s="259"/>
    </row>
    <row r="3597" spans="1:10">
      <c r="A3597" s="259"/>
      <c r="B3597" s="259"/>
      <c r="C3597" s="259"/>
      <c r="D3597" s="259"/>
      <c r="E3597" s="259"/>
      <c r="F3597" s="270"/>
      <c r="G3597" s="259"/>
      <c r="H3597" s="259"/>
      <c r="I3597" s="259"/>
      <c r="J3597" s="259"/>
    </row>
    <row r="3598" spans="1:10">
      <c r="A3598" s="259"/>
      <c r="B3598" s="259"/>
      <c r="C3598" s="259"/>
      <c r="D3598" s="259"/>
      <c r="E3598" s="259"/>
      <c r="F3598" s="270"/>
      <c r="G3598" s="259"/>
      <c r="H3598" s="259"/>
      <c r="I3598" s="259"/>
      <c r="J3598" s="259"/>
    </row>
    <row r="3599" spans="1:10">
      <c r="A3599" s="259"/>
      <c r="B3599" s="259"/>
      <c r="C3599" s="259"/>
      <c r="D3599" s="259"/>
      <c r="E3599" s="259"/>
      <c r="F3599" s="270"/>
      <c r="G3599" s="259"/>
      <c r="H3599" s="259"/>
      <c r="I3599" s="259"/>
      <c r="J3599" s="259"/>
    </row>
    <row r="3600" spans="1:10">
      <c r="A3600" s="259"/>
      <c r="B3600" s="259"/>
      <c r="C3600" s="259"/>
      <c r="D3600" s="259"/>
      <c r="E3600" s="259"/>
      <c r="F3600" s="270"/>
      <c r="G3600" s="259"/>
      <c r="H3600" s="259"/>
      <c r="I3600" s="259"/>
      <c r="J3600" s="259"/>
    </row>
    <row r="3601" spans="1:10">
      <c r="A3601" s="259"/>
      <c r="B3601" s="259"/>
      <c r="C3601" s="259"/>
      <c r="D3601" s="259"/>
      <c r="E3601" s="259"/>
      <c r="F3601" s="270"/>
      <c r="G3601" s="259"/>
      <c r="H3601" s="259"/>
      <c r="I3601" s="259"/>
      <c r="J3601" s="259"/>
    </row>
    <row r="3602" spans="1:10">
      <c r="A3602" s="259"/>
      <c r="B3602" s="259"/>
      <c r="C3602" s="259"/>
      <c r="D3602" s="259"/>
      <c r="E3602" s="259"/>
      <c r="F3602" s="270"/>
      <c r="G3602" s="259"/>
      <c r="H3602" s="259"/>
      <c r="I3602" s="259"/>
      <c r="J3602" s="259"/>
    </row>
    <row r="3603" spans="1:10">
      <c r="A3603" s="259"/>
      <c r="B3603" s="259"/>
      <c r="C3603" s="259"/>
      <c r="D3603" s="259"/>
      <c r="E3603" s="259"/>
      <c r="F3603" s="270"/>
      <c r="G3603" s="259"/>
      <c r="H3603" s="259"/>
      <c r="I3603" s="259"/>
      <c r="J3603" s="259"/>
    </row>
    <row r="3604" spans="1:10">
      <c r="A3604" s="259"/>
      <c r="B3604" s="259"/>
      <c r="C3604" s="259"/>
      <c r="D3604" s="259"/>
      <c r="E3604" s="259"/>
      <c r="F3604" s="270"/>
      <c r="G3604" s="259"/>
      <c r="H3604" s="259"/>
      <c r="I3604" s="259"/>
      <c r="J3604" s="259"/>
    </row>
    <row r="3605" spans="1:10">
      <c r="A3605" s="259"/>
      <c r="B3605" s="259"/>
      <c r="C3605" s="259"/>
      <c r="D3605" s="259"/>
      <c r="E3605" s="259"/>
      <c r="F3605" s="270"/>
      <c r="G3605" s="259"/>
      <c r="H3605" s="259"/>
      <c r="I3605" s="259"/>
      <c r="J3605" s="259"/>
    </row>
    <row r="3606" spans="1:10">
      <c r="A3606" s="259"/>
      <c r="B3606" s="259"/>
      <c r="C3606" s="259"/>
      <c r="D3606" s="259"/>
      <c r="E3606" s="259"/>
      <c r="F3606" s="270"/>
      <c r="G3606" s="259"/>
      <c r="H3606" s="259"/>
      <c r="I3606" s="259"/>
      <c r="J3606" s="259"/>
    </row>
    <row r="3607" spans="1:10">
      <c r="A3607" s="259"/>
      <c r="B3607" s="259"/>
      <c r="C3607" s="259"/>
      <c r="D3607" s="259"/>
      <c r="E3607" s="259"/>
      <c r="F3607" s="270"/>
      <c r="G3607" s="259"/>
      <c r="H3607" s="259"/>
      <c r="I3607" s="259"/>
      <c r="J3607" s="259"/>
    </row>
    <row r="3608" spans="1:10">
      <c r="A3608" s="259"/>
      <c r="B3608" s="259"/>
      <c r="C3608" s="259"/>
      <c r="D3608" s="259"/>
      <c r="E3608" s="259"/>
      <c r="F3608" s="270"/>
      <c r="G3608" s="259"/>
      <c r="H3608" s="259"/>
      <c r="I3608" s="259"/>
      <c r="J3608" s="259"/>
    </row>
    <row r="3609" spans="1:10">
      <c r="A3609" s="259"/>
      <c r="B3609" s="259"/>
      <c r="C3609" s="259"/>
      <c r="D3609" s="259"/>
      <c r="E3609" s="259"/>
      <c r="F3609" s="270"/>
      <c r="G3609" s="259"/>
      <c r="H3609" s="259"/>
      <c r="I3609" s="259"/>
      <c r="J3609" s="259"/>
    </row>
    <row r="3610" spans="1:10">
      <c r="A3610" s="259"/>
      <c r="B3610" s="259"/>
      <c r="C3610" s="259"/>
      <c r="D3610" s="259"/>
      <c r="E3610" s="259"/>
      <c r="F3610" s="270"/>
      <c r="G3610" s="259"/>
      <c r="H3610" s="259"/>
      <c r="I3610" s="259"/>
      <c r="J3610" s="259"/>
    </row>
    <row r="3611" spans="1:10">
      <c r="A3611" s="259"/>
      <c r="B3611" s="259"/>
      <c r="C3611" s="259"/>
      <c r="D3611" s="259"/>
      <c r="E3611" s="259"/>
      <c r="F3611" s="270"/>
      <c r="G3611" s="259"/>
      <c r="H3611" s="259"/>
      <c r="I3611" s="259"/>
      <c r="J3611" s="259"/>
    </row>
    <row r="3612" spans="1:10">
      <c r="A3612" s="259"/>
      <c r="B3612" s="259"/>
      <c r="C3612" s="259"/>
      <c r="D3612" s="259"/>
      <c r="E3612" s="259"/>
      <c r="F3612" s="270"/>
      <c r="G3612" s="259"/>
      <c r="H3612" s="259"/>
      <c r="I3612" s="259"/>
      <c r="J3612" s="259"/>
    </row>
    <row r="3613" spans="1:10">
      <c r="A3613" s="259"/>
      <c r="B3613" s="259"/>
      <c r="C3613" s="259"/>
      <c r="D3613" s="259"/>
      <c r="E3613" s="259"/>
      <c r="F3613" s="270"/>
      <c r="G3613" s="259"/>
      <c r="H3613" s="259"/>
      <c r="I3613" s="259"/>
      <c r="J3613" s="259"/>
    </row>
    <row r="3614" spans="1:10">
      <c r="A3614" s="259"/>
      <c r="B3614" s="259"/>
      <c r="C3614" s="259"/>
      <c r="D3614" s="259"/>
      <c r="E3614" s="259"/>
      <c r="F3614" s="270"/>
      <c r="G3614" s="259"/>
      <c r="H3614" s="259"/>
      <c r="I3614" s="259"/>
      <c r="J3614" s="259"/>
    </row>
    <row r="3615" spans="1:10">
      <c r="A3615" s="259"/>
      <c r="B3615" s="259"/>
      <c r="C3615" s="259"/>
      <c r="D3615" s="259"/>
      <c r="E3615" s="259"/>
      <c r="F3615" s="270"/>
      <c r="G3615" s="259"/>
      <c r="H3615" s="259"/>
      <c r="I3615" s="259"/>
      <c r="J3615" s="259"/>
    </row>
    <row r="3616" spans="1:10">
      <c r="A3616" s="259"/>
      <c r="B3616" s="259"/>
      <c r="C3616" s="259"/>
      <c r="D3616" s="259"/>
      <c r="E3616" s="259"/>
      <c r="F3616" s="270"/>
      <c r="G3616" s="259"/>
      <c r="H3616" s="259"/>
      <c r="I3616" s="259"/>
      <c r="J3616" s="259"/>
    </row>
    <row r="3617" spans="1:10">
      <c r="A3617" s="259"/>
      <c r="B3617" s="259"/>
      <c r="C3617" s="259"/>
      <c r="D3617" s="259"/>
      <c r="E3617" s="259"/>
      <c r="F3617" s="270"/>
      <c r="G3617" s="259"/>
      <c r="H3617" s="259"/>
      <c r="I3617" s="259"/>
      <c r="J3617" s="259"/>
    </row>
    <row r="3618" spans="1:10">
      <c r="A3618" s="259"/>
      <c r="B3618" s="259"/>
      <c r="C3618" s="259"/>
      <c r="D3618" s="259"/>
      <c r="E3618" s="259"/>
      <c r="F3618" s="270"/>
      <c r="G3618" s="259"/>
      <c r="H3618" s="259"/>
      <c r="I3618" s="259"/>
      <c r="J3618" s="259"/>
    </row>
    <row r="3619" spans="1:10">
      <c r="A3619" s="259"/>
      <c r="B3619" s="259"/>
      <c r="C3619" s="259"/>
      <c r="D3619" s="259"/>
      <c r="E3619" s="259"/>
      <c r="F3619" s="270"/>
      <c r="G3619" s="259"/>
      <c r="H3619" s="259"/>
      <c r="I3619" s="259"/>
      <c r="J3619" s="259"/>
    </row>
    <row r="3620" spans="1:10">
      <c r="A3620" s="259"/>
      <c r="B3620" s="259"/>
      <c r="C3620" s="259"/>
      <c r="D3620" s="259"/>
      <c r="E3620" s="259"/>
      <c r="F3620" s="270"/>
      <c r="G3620" s="259"/>
      <c r="H3620" s="259"/>
      <c r="I3620" s="259"/>
      <c r="J3620" s="259"/>
    </row>
    <row r="3621" spans="1:10">
      <c r="A3621" s="259"/>
      <c r="B3621" s="259"/>
      <c r="C3621" s="259"/>
      <c r="D3621" s="259"/>
      <c r="E3621" s="259"/>
      <c r="F3621" s="270"/>
      <c r="G3621" s="259"/>
      <c r="H3621" s="259"/>
      <c r="I3621" s="259"/>
      <c r="J3621" s="259"/>
    </row>
    <row r="3622" spans="1:10">
      <c r="A3622" s="259"/>
      <c r="B3622" s="259"/>
      <c r="C3622" s="259"/>
      <c r="D3622" s="259"/>
      <c r="E3622" s="259"/>
      <c r="F3622" s="270"/>
      <c r="G3622" s="259"/>
      <c r="H3622" s="259"/>
      <c r="I3622" s="259"/>
      <c r="J3622" s="259"/>
    </row>
    <row r="3623" spans="1:10">
      <c r="A3623" s="259"/>
      <c r="B3623" s="259"/>
      <c r="C3623" s="259"/>
      <c r="D3623" s="259"/>
      <c r="E3623" s="259"/>
      <c r="F3623" s="270"/>
      <c r="G3623" s="259"/>
      <c r="H3623" s="259"/>
      <c r="I3623" s="259"/>
      <c r="J3623" s="259"/>
    </row>
    <row r="3624" spans="1:10">
      <c r="A3624" s="259"/>
      <c r="B3624" s="259"/>
      <c r="C3624" s="259"/>
      <c r="D3624" s="259"/>
      <c r="E3624" s="259"/>
      <c r="F3624" s="270"/>
      <c r="G3624" s="259"/>
      <c r="H3624" s="259"/>
      <c r="I3624" s="259"/>
      <c r="J3624" s="259"/>
    </row>
    <row r="3625" spans="1:10">
      <c r="A3625" s="259"/>
      <c r="B3625" s="259"/>
      <c r="C3625" s="259"/>
      <c r="D3625" s="259"/>
      <c r="E3625" s="259"/>
      <c r="F3625" s="270"/>
      <c r="G3625" s="259"/>
      <c r="H3625" s="259"/>
      <c r="I3625" s="259"/>
      <c r="J3625" s="259"/>
    </row>
    <row r="3626" spans="1:10">
      <c r="A3626" s="259"/>
      <c r="B3626" s="259"/>
      <c r="C3626" s="259"/>
      <c r="D3626" s="259"/>
      <c r="E3626" s="259"/>
      <c r="F3626" s="270"/>
      <c r="G3626" s="259"/>
      <c r="H3626" s="259"/>
      <c r="I3626" s="259"/>
      <c r="J3626" s="259"/>
    </row>
    <row r="3627" spans="1:10">
      <c r="A3627" s="259"/>
      <c r="B3627" s="259"/>
      <c r="C3627" s="259"/>
      <c r="D3627" s="259"/>
      <c r="E3627" s="259"/>
      <c r="F3627" s="270"/>
      <c r="G3627" s="259"/>
      <c r="H3627" s="259"/>
      <c r="I3627" s="259"/>
      <c r="J3627" s="259"/>
    </row>
    <row r="3628" spans="1:10">
      <c r="A3628" s="259"/>
      <c r="B3628" s="259"/>
      <c r="C3628" s="259"/>
      <c r="D3628" s="259"/>
      <c r="E3628" s="259"/>
      <c r="F3628" s="270"/>
      <c r="G3628" s="259"/>
      <c r="H3628" s="259"/>
      <c r="I3628" s="259"/>
      <c r="J3628" s="259"/>
    </row>
    <row r="3629" spans="1:10">
      <c r="A3629" s="259"/>
      <c r="B3629" s="259"/>
      <c r="C3629" s="259"/>
      <c r="D3629" s="259"/>
      <c r="E3629" s="259"/>
      <c r="F3629" s="270"/>
      <c r="G3629" s="259"/>
      <c r="H3629" s="259"/>
      <c r="I3629" s="259"/>
      <c r="J3629" s="259"/>
    </row>
    <row r="3630" spans="1:10">
      <c r="A3630" s="259"/>
      <c r="B3630" s="259"/>
      <c r="C3630" s="259"/>
      <c r="D3630" s="259"/>
      <c r="E3630" s="259"/>
      <c r="F3630" s="270"/>
      <c r="G3630" s="259"/>
      <c r="H3630" s="259"/>
      <c r="I3630" s="259"/>
      <c r="J3630" s="259"/>
    </row>
    <row r="3631" spans="1:10">
      <c r="A3631" s="259"/>
      <c r="B3631" s="259"/>
      <c r="C3631" s="259"/>
      <c r="D3631" s="259"/>
      <c r="E3631" s="259"/>
      <c r="F3631" s="270"/>
      <c r="G3631" s="259"/>
      <c r="H3631" s="259"/>
      <c r="I3631" s="259"/>
      <c r="J3631" s="259"/>
    </row>
    <row r="3632" spans="1:10">
      <c r="A3632" s="259"/>
      <c r="B3632" s="259"/>
      <c r="C3632" s="259"/>
      <c r="D3632" s="259"/>
      <c r="E3632" s="259"/>
      <c r="F3632" s="270"/>
      <c r="G3632" s="259"/>
      <c r="H3632" s="259"/>
      <c r="I3632" s="259"/>
      <c r="J3632" s="259"/>
    </row>
    <row r="3633" spans="1:10">
      <c r="A3633" s="259"/>
      <c r="B3633" s="259"/>
      <c r="C3633" s="259"/>
      <c r="D3633" s="259"/>
      <c r="E3633" s="259"/>
      <c r="F3633" s="270"/>
      <c r="G3633" s="259"/>
      <c r="H3633" s="259"/>
      <c r="I3633" s="259"/>
      <c r="J3633" s="259"/>
    </row>
    <row r="3634" spans="1:10">
      <c r="A3634" s="259"/>
      <c r="B3634" s="259"/>
      <c r="C3634" s="259"/>
      <c r="D3634" s="259"/>
      <c r="E3634" s="259"/>
      <c r="F3634" s="270"/>
      <c r="G3634" s="259"/>
      <c r="H3634" s="259"/>
      <c r="I3634" s="259"/>
      <c r="J3634" s="259"/>
    </row>
    <row r="3635" spans="1:10">
      <c r="A3635" s="259"/>
      <c r="B3635" s="259"/>
      <c r="C3635" s="259"/>
      <c r="D3635" s="259"/>
      <c r="E3635" s="259"/>
      <c r="F3635" s="270"/>
      <c r="G3635" s="259"/>
      <c r="H3635" s="259"/>
      <c r="I3635" s="259"/>
      <c r="J3635" s="259"/>
    </row>
    <row r="3636" spans="1:10">
      <c r="A3636" s="259"/>
      <c r="B3636" s="259"/>
      <c r="C3636" s="259"/>
      <c r="D3636" s="259"/>
      <c r="E3636" s="259"/>
      <c r="F3636" s="270"/>
      <c r="G3636" s="259"/>
      <c r="H3636" s="259"/>
      <c r="I3636" s="259"/>
      <c r="J3636" s="259"/>
    </row>
    <row r="3637" spans="1:10">
      <c r="A3637" s="259"/>
      <c r="B3637" s="259"/>
      <c r="C3637" s="259"/>
      <c r="D3637" s="259"/>
      <c r="E3637" s="259"/>
      <c r="F3637" s="270"/>
      <c r="G3637" s="259"/>
      <c r="H3637" s="259"/>
      <c r="I3637" s="259"/>
      <c r="J3637" s="259"/>
    </row>
    <row r="3638" spans="1:10">
      <c r="A3638" s="259"/>
      <c r="B3638" s="259"/>
      <c r="C3638" s="259"/>
      <c r="D3638" s="259"/>
      <c r="E3638" s="259"/>
      <c r="F3638" s="270"/>
      <c r="G3638" s="259"/>
      <c r="H3638" s="259"/>
      <c r="I3638" s="259"/>
      <c r="J3638" s="259"/>
    </row>
    <row r="3639" spans="1:10">
      <c r="A3639" s="259"/>
      <c r="B3639" s="259"/>
      <c r="C3639" s="259"/>
      <c r="D3639" s="259"/>
      <c r="E3639" s="259"/>
      <c r="F3639" s="270"/>
      <c r="G3639" s="259"/>
      <c r="H3639" s="259"/>
      <c r="I3639" s="259"/>
      <c r="J3639" s="259"/>
    </row>
    <row r="3640" spans="1:10">
      <c r="A3640" s="259"/>
      <c r="B3640" s="259"/>
      <c r="C3640" s="259"/>
      <c r="D3640" s="259"/>
      <c r="E3640" s="259"/>
      <c r="F3640" s="270"/>
      <c r="G3640" s="259"/>
      <c r="H3640" s="259"/>
      <c r="I3640" s="259"/>
      <c r="J3640" s="259"/>
    </row>
    <row r="3641" spans="1:10">
      <c r="A3641" s="259"/>
      <c r="B3641" s="259"/>
      <c r="C3641" s="259"/>
      <c r="D3641" s="259"/>
      <c r="E3641" s="259"/>
      <c r="F3641" s="270"/>
      <c r="G3641" s="259"/>
      <c r="H3641" s="259"/>
      <c r="I3641" s="259"/>
      <c r="J3641" s="259"/>
    </row>
    <row r="3642" spans="1:10">
      <c r="A3642" s="259"/>
      <c r="B3642" s="259"/>
      <c r="C3642" s="259"/>
      <c r="D3642" s="259"/>
      <c r="E3642" s="259"/>
      <c r="F3642" s="270"/>
      <c r="G3642" s="259"/>
      <c r="H3642" s="259"/>
      <c r="I3642" s="259"/>
      <c r="J3642" s="259"/>
    </row>
    <row r="3643" spans="1:10">
      <c r="A3643" s="259"/>
      <c r="B3643" s="259"/>
      <c r="C3643" s="259"/>
      <c r="D3643" s="259"/>
      <c r="E3643" s="259"/>
      <c r="F3643" s="270"/>
      <c r="G3643" s="259"/>
      <c r="H3643" s="259"/>
      <c r="I3643" s="259"/>
      <c r="J3643" s="259"/>
    </row>
    <row r="3644" spans="1:10">
      <c r="A3644" s="259"/>
      <c r="B3644" s="259"/>
      <c r="C3644" s="259"/>
      <c r="D3644" s="259"/>
      <c r="E3644" s="259"/>
      <c r="F3644" s="270"/>
      <c r="G3644" s="259"/>
      <c r="H3644" s="259"/>
      <c r="I3644" s="259"/>
      <c r="J3644" s="259"/>
    </row>
    <row r="3645" spans="1:10">
      <c r="A3645" s="259"/>
      <c r="B3645" s="259"/>
      <c r="C3645" s="259"/>
      <c r="D3645" s="259"/>
      <c r="E3645" s="259"/>
      <c r="F3645" s="270"/>
      <c r="G3645" s="259"/>
      <c r="H3645" s="259"/>
      <c r="I3645" s="259"/>
      <c r="J3645" s="259"/>
    </row>
    <row r="3646" spans="1:10">
      <c r="A3646" s="259"/>
      <c r="B3646" s="259"/>
      <c r="C3646" s="259"/>
      <c r="D3646" s="259"/>
      <c r="E3646" s="259"/>
      <c r="F3646" s="270"/>
      <c r="G3646" s="259"/>
      <c r="H3646" s="259"/>
      <c r="I3646" s="259"/>
      <c r="J3646" s="259"/>
    </row>
    <row r="3647" spans="1:10">
      <c r="A3647" s="259"/>
      <c r="B3647" s="259"/>
      <c r="C3647" s="259"/>
      <c r="D3647" s="259"/>
      <c r="E3647" s="259"/>
      <c r="F3647" s="270"/>
      <c r="G3647" s="259"/>
      <c r="H3647" s="259"/>
      <c r="I3647" s="259"/>
      <c r="J3647" s="259"/>
    </row>
    <row r="3648" spans="1:10">
      <c r="A3648" s="259"/>
      <c r="B3648" s="259"/>
      <c r="C3648" s="259"/>
      <c r="D3648" s="259"/>
      <c r="E3648" s="259"/>
      <c r="F3648" s="270"/>
      <c r="G3648" s="259"/>
      <c r="H3648" s="259"/>
      <c r="I3648" s="259"/>
      <c r="J3648" s="259"/>
    </row>
    <row r="3649" spans="1:10">
      <c r="A3649" s="259"/>
      <c r="B3649" s="259"/>
      <c r="C3649" s="259"/>
      <c r="D3649" s="259"/>
      <c r="E3649" s="259"/>
      <c r="F3649" s="270"/>
      <c r="G3649" s="259"/>
      <c r="H3649" s="259"/>
      <c r="I3649" s="259"/>
      <c r="J3649" s="259"/>
    </row>
    <row r="3650" spans="1:10">
      <c r="A3650" s="259"/>
      <c r="B3650" s="259"/>
      <c r="C3650" s="259"/>
      <c r="D3650" s="259"/>
      <c r="E3650" s="259"/>
      <c r="F3650" s="270"/>
      <c r="G3650" s="259"/>
      <c r="H3650" s="259"/>
      <c r="I3650" s="259"/>
      <c r="J3650" s="259"/>
    </row>
    <row r="3651" spans="1:10">
      <c r="A3651" s="259"/>
      <c r="B3651" s="259"/>
      <c r="C3651" s="259"/>
      <c r="D3651" s="259"/>
      <c r="E3651" s="259"/>
      <c r="F3651" s="270"/>
      <c r="G3651" s="259"/>
      <c r="H3651" s="259"/>
      <c r="I3651" s="259"/>
      <c r="J3651" s="259"/>
    </row>
    <row r="3652" spans="1:10">
      <c r="A3652" s="259"/>
      <c r="B3652" s="259"/>
      <c r="C3652" s="259"/>
      <c r="D3652" s="259"/>
      <c r="E3652" s="259"/>
      <c r="F3652" s="270"/>
      <c r="G3652" s="259"/>
      <c r="H3652" s="259"/>
      <c r="I3652" s="259"/>
      <c r="J3652" s="259"/>
    </row>
    <row r="3653" spans="1:10">
      <c r="A3653" s="259"/>
      <c r="B3653" s="259"/>
      <c r="C3653" s="259"/>
      <c r="D3653" s="259"/>
      <c r="E3653" s="259"/>
      <c r="F3653" s="270"/>
      <c r="G3653" s="259"/>
      <c r="H3653" s="259"/>
      <c r="I3653" s="259"/>
      <c r="J3653" s="259"/>
    </row>
    <row r="3654" spans="1:10">
      <c r="A3654" s="259"/>
      <c r="B3654" s="259"/>
      <c r="C3654" s="259"/>
      <c r="D3654" s="259"/>
      <c r="E3654" s="259"/>
      <c r="F3654" s="270"/>
      <c r="G3654" s="259"/>
      <c r="H3654" s="259"/>
      <c r="I3654" s="259"/>
      <c r="J3654" s="259"/>
    </row>
    <row r="3655" spans="1:10">
      <c r="A3655" s="259"/>
      <c r="B3655" s="259"/>
      <c r="C3655" s="259"/>
      <c r="D3655" s="259"/>
      <c r="E3655" s="259"/>
      <c r="F3655" s="270"/>
      <c r="G3655" s="259"/>
      <c r="H3655" s="259"/>
      <c r="I3655" s="259"/>
      <c r="J3655" s="259"/>
    </row>
    <row r="3656" spans="1:10">
      <c r="A3656" s="259"/>
      <c r="B3656" s="259"/>
      <c r="C3656" s="259"/>
      <c r="D3656" s="259"/>
      <c r="E3656" s="259"/>
      <c r="F3656" s="270"/>
      <c r="G3656" s="259"/>
      <c r="H3656" s="259"/>
      <c r="I3656" s="259"/>
      <c r="J3656" s="259"/>
    </row>
    <row r="3657" spans="1:10">
      <c r="A3657" s="259"/>
      <c r="B3657" s="259"/>
      <c r="C3657" s="259"/>
      <c r="D3657" s="259"/>
      <c r="E3657" s="259"/>
      <c r="F3657" s="270"/>
      <c r="G3657" s="259"/>
      <c r="H3657" s="259"/>
      <c r="I3657" s="259"/>
      <c r="J3657" s="259"/>
    </row>
    <row r="3658" spans="1:10">
      <c r="A3658" s="259"/>
      <c r="B3658" s="259"/>
      <c r="C3658" s="259"/>
      <c r="D3658" s="259"/>
      <c r="E3658" s="259"/>
      <c r="F3658" s="270"/>
      <c r="G3658" s="259"/>
      <c r="H3658" s="259"/>
      <c r="I3658" s="259"/>
      <c r="J3658" s="259"/>
    </row>
    <row r="3659" spans="1:10">
      <c r="A3659" s="259"/>
      <c r="B3659" s="259"/>
      <c r="C3659" s="259"/>
      <c r="D3659" s="259"/>
      <c r="E3659" s="259"/>
      <c r="F3659" s="270"/>
      <c r="G3659" s="259"/>
      <c r="H3659" s="259"/>
      <c r="I3659" s="259"/>
      <c r="J3659" s="259"/>
    </row>
    <row r="3660" spans="1:10">
      <c r="A3660" s="259"/>
      <c r="B3660" s="259"/>
      <c r="C3660" s="259"/>
      <c r="D3660" s="259"/>
      <c r="E3660" s="259"/>
      <c r="F3660" s="270"/>
      <c r="G3660" s="259"/>
      <c r="H3660" s="259"/>
      <c r="I3660" s="259"/>
      <c r="J3660" s="259"/>
    </row>
    <row r="3661" spans="1:10">
      <c r="A3661" s="259"/>
      <c r="B3661" s="259"/>
      <c r="C3661" s="259"/>
      <c r="D3661" s="259"/>
      <c r="E3661" s="259"/>
      <c r="F3661" s="270"/>
      <c r="G3661" s="259"/>
      <c r="H3661" s="259"/>
      <c r="I3661" s="259"/>
      <c r="J3661" s="259"/>
    </row>
    <row r="3662" spans="1:10">
      <c r="A3662" s="259"/>
      <c r="B3662" s="259"/>
      <c r="C3662" s="259"/>
      <c r="D3662" s="259"/>
      <c r="E3662" s="259"/>
      <c r="F3662" s="270"/>
      <c r="G3662" s="259"/>
      <c r="H3662" s="259"/>
      <c r="I3662" s="259"/>
      <c r="J3662" s="259"/>
    </row>
    <row r="3663" spans="1:10">
      <c r="A3663" s="259"/>
      <c r="B3663" s="259"/>
      <c r="C3663" s="259"/>
      <c r="D3663" s="259"/>
      <c r="E3663" s="259"/>
      <c r="F3663" s="270"/>
      <c r="G3663" s="259"/>
      <c r="H3663" s="259"/>
      <c r="I3663" s="259"/>
      <c r="J3663" s="259"/>
    </row>
    <row r="3664" spans="1:10">
      <c r="A3664" s="259"/>
      <c r="B3664" s="259"/>
      <c r="C3664" s="259"/>
      <c r="D3664" s="259"/>
      <c r="E3664" s="259"/>
      <c r="F3664" s="270"/>
      <c r="G3664" s="259"/>
      <c r="H3664" s="259"/>
      <c r="I3664" s="259"/>
      <c r="J3664" s="259"/>
    </row>
    <row r="3665" spans="1:10">
      <c r="A3665" s="259"/>
      <c r="B3665" s="259"/>
      <c r="C3665" s="259"/>
      <c r="D3665" s="259"/>
      <c r="E3665" s="259"/>
      <c r="F3665" s="270"/>
      <c r="G3665" s="259"/>
      <c r="H3665" s="259"/>
      <c r="I3665" s="259"/>
      <c r="J3665" s="259"/>
    </row>
    <row r="3666" spans="1:10">
      <c r="A3666" s="259"/>
      <c r="B3666" s="259"/>
      <c r="C3666" s="259"/>
      <c r="D3666" s="259"/>
      <c r="E3666" s="259"/>
      <c r="F3666" s="270"/>
      <c r="G3666" s="259"/>
      <c r="H3666" s="259"/>
      <c r="I3666" s="259"/>
      <c r="J3666" s="259"/>
    </row>
    <row r="3667" spans="1:10">
      <c r="A3667" s="259"/>
      <c r="B3667" s="259"/>
      <c r="C3667" s="259"/>
      <c r="D3667" s="259"/>
      <c r="E3667" s="259"/>
      <c r="F3667" s="270"/>
      <c r="G3667" s="259"/>
      <c r="H3667" s="259"/>
      <c r="I3667" s="259"/>
      <c r="J3667" s="259"/>
    </row>
    <row r="3668" spans="1:10">
      <c r="A3668" s="259"/>
      <c r="B3668" s="259"/>
      <c r="C3668" s="259"/>
      <c r="D3668" s="259"/>
      <c r="E3668" s="259"/>
      <c r="F3668" s="270"/>
      <c r="G3668" s="259"/>
      <c r="H3668" s="259"/>
      <c r="I3668" s="259"/>
      <c r="J3668" s="259"/>
    </row>
    <row r="3669" spans="1:10">
      <c r="A3669" s="259"/>
      <c r="B3669" s="259"/>
      <c r="C3669" s="259"/>
      <c r="D3669" s="259"/>
      <c r="E3669" s="259"/>
      <c r="F3669" s="270"/>
      <c r="G3669" s="259"/>
      <c r="H3669" s="259"/>
      <c r="I3669" s="259"/>
      <c r="J3669" s="259"/>
    </row>
    <row r="3670" spans="1:10">
      <c r="A3670" s="259"/>
      <c r="B3670" s="259"/>
      <c r="C3670" s="259"/>
      <c r="D3670" s="259"/>
      <c r="E3670" s="259"/>
      <c r="F3670" s="270"/>
      <c r="G3670" s="259"/>
      <c r="H3670" s="259"/>
      <c r="I3670" s="259"/>
      <c r="J3670" s="259"/>
    </row>
    <row r="3671" spans="1:10">
      <c r="A3671" s="259"/>
      <c r="B3671" s="259"/>
      <c r="C3671" s="259"/>
      <c r="D3671" s="259"/>
      <c r="E3671" s="259"/>
      <c r="F3671" s="270"/>
      <c r="G3671" s="259"/>
      <c r="H3671" s="259"/>
      <c r="I3671" s="259"/>
      <c r="J3671" s="259"/>
    </row>
    <row r="3672" spans="1:10">
      <c r="A3672" s="259"/>
      <c r="B3672" s="259"/>
      <c r="C3672" s="259"/>
      <c r="D3672" s="259"/>
      <c r="E3672" s="259"/>
      <c r="F3672" s="270"/>
      <c r="G3672" s="259"/>
      <c r="H3672" s="259"/>
      <c r="I3672" s="259"/>
      <c r="J3672" s="259"/>
    </row>
    <row r="3673" spans="1:10">
      <c r="A3673" s="259"/>
      <c r="B3673" s="259"/>
      <c r="C3673" s="259"/>
      <c r="D3673" s="259"/>
      <c r="E3673" s="259"/>
      <c r="F3673" s="270"/>
      <c r="G3673" s="259"/>
      <c r="H3673" s="259"/>
      <c r="I3673" s="259"/>
      <c r="J3673" s="259"/>
    </row>
    <row r="3674" spans="1:10">
      <c r="A3674" s="259"/>
      <c r="B3674" s="259"/>
      <c r="C3674" s="259"/>
      <c r="D3674" s="259"/>
      <c r="E3674" s="259"/>
      <c r="F3674" s="270"/>
      <c r="G3674" s="259"/>
      <c r="H3674" s="259"/>
      <c r="I3674" s="259"/>
      <c r="J3674" s="259"/>
    </row>
    <row r="3675" spans="1:10">
      <c r="A3675" s="259"/>
      <c r="B3675" s="259"/>
      <c r="C3675" s="259"/>
      <c r="D3675" s="259"/>
      <c r="E3675" s="259"/>
      <c r="F3675" s="270"/>
      <c r="G3675" s="259"/>
      <c r="H3675" s="259"/>
      <c r="I3675" s="259"/>
      <c r="J3675" s="259"/>
    </row>
    <row r="3676" spans="1:10">
      <c r="A3676" s="259"/>
      <c r="B3676" s="259"/>
      <c r="C3676" s="259"/>
      <c r="D3676" s="259"/>
      <c r="E3676" s="259"/>
      <c r="F3676" s="270"/>
      <c r="G3676" s="259"/>
      <c r="H3676" s="259"/>
      <c r="I3676" s="259"/>
      <c r="J3676" s="259"/>
    </row>
    <row r="3677" spans="1:10">
      <c r="A3677" s="259"/>
      <c r="B3677" s="259"/>
      <c r="C3677" s="259"/>
      <c r="D3677" s="259"/>
      <c r="E3677" s="259"/>
      <c r="F3677" s="270"/>
      <c r="G3677" s="259"/>
      <c r="H3677" s="259"/>
      <c r="I3677" s="259"/>
      <c r="J3677" s="259"/>
    </row>
    <row r="3678" spans="1:10">
      <c r="A3678" s="259"/>
      <c r="B3678" s="259"/>
      <c r="C3678" s="259"/>
      <c r="D3678" s="259"/>
      <c r="E3678" s="259"/>
      <c r="F3678" s="270"/>
      <c r="G3678" s="259"/>
      <c r="H3678" s="259"/>
      <c r="I3678" s="259"/>
      <c r="J3678" s="259"/>
    </row>
    <row r="3679" spans="1:10">
      <c r="A3679" s="259"/>
      <c r="B3679" s="259"/>
      <c r="C3679" s="259"/>
      <c r="D3679" s="259"/>
      <c r="E3679" s="259"/>
      <c r="F3679" s="270"/>
      <c r="G3679" s="259"/>
      <c r="H3679" s="259"/>
      <c r="I3679" s="259"/>
      <c r="J3679" s="259"/>
    </row>
    <row r="3680" spans="1:10">
      <c r="A3680" s="259"/>
      <c r="B3680" s="259"/>
      <c r="C3680" s="259"/>
      <c r="D3680" s="259"/>
      <c r="E3680" s="259"/>
      <c r="F3680" s="270"/>
      <c r="G3680" s="259"/>
      <c r="H3680" s="259"/>
      <c r="I3680" s="259"/>
      <c r="J3680" s="259"/>
    </row>
    <row r="3681" spans="1:10">
      <c r="A3681" s="259"/>
      <c r="B3681" s="259"/>
      <c r="C3681" s="259"/>
      <c r="D3681" s="259"/>
      <c r="E3681" s="259"/>
      <c r="F3681" s="270"/>
      <c r="G3681" s="259"/>
      <c r="H3681" s="259"/>
      <c r="I3681" s="259"/>
      <c r="J3681" s="259"/>
    </row>
    <row r="3682" spans="1:10">
      <c r="A3682" s="259"/>
      <c r="B3682" s="259"/>
      <c r="C3682" s="259"/>
      <c r="D3682" s="259"/>
      <c r="E3682" s="259"/>
      <c r="F3682" s="270"/>
      <c r="G3682" s="259"/>
      <c r="H3682" s="259"/>
      <c r="I3682" s="259"/>
      <c r="J3682" s="259"/>
    </row>
    <row r="3683" spans="1:10">
      <c r="A3683" s="259"/>
      <c r="B3683" s="259"/>
      <c r="C3683" s="259"/>
      <c r="D3683" s="259"/>
      <c r="E3683" s="259"/>
      <c r="F3683" s="270"/>
      <c r="G3683" s="259"/>
      <c r="H3683" s="259"/>
      <c r="I3683" s="259"/>
      <c r="J3683" s="259"/>
    </row>
    <row r="3684" spans="1:10">
      <c r="A3684" s="259"/>
      <c r="B3684" s="259"/>
      <c r="C3684" s="259"/>
      <c r="D3684" s="259"/>
      <c r="E3684" s="259"/>
      <c r="F3684" s="270"/>
      <c r="G3684" s="259"/>
      <c r="H3684" s="259"/>
      <c r="I3684" s="259"/>
      <c r="J3684" s="259"/>
    </row>
    <row r="3685" spans="1:10">
      <c r="A3685" s="259"/>
      <c r="B3685" s="259"/>
      <c r="C3685" s="259"/>
      <c r="D3685" s="259"/>
      <c r="E3685" s="259"/>
      <c r="F3685" s="270"/>
      <c r="G3685" s="259"/>
      <c r="H3685" s="259"/>
      <c r="I3685" s="259"/>
      <c r="J3685" s="259"/>
    </row>
    <row r="3686" spans="1:10">
      <c r="A3686" s="259"/>
      <c r="B3686" s="259"/>
      <c r="C3686" s="259"/>
      <c r="D3686" s="259"/>
      <c r="E3686" s="259"/>
      <c r="F3686" s="270"/>
      <c r="G3686" s="259"/>
      <c r="H3686" s="259"/>
      <c r="I3686" s="259"/>
      <c r="J3686" s="259"/>
    </row>
    <row r="3687" spans="1:10">
      <c r="A3687" s="259"/>
      <c r="B3687" s="259"/>
      <c r="C3687" s="259"/>
      <c r="D3687" s="259"/>
      <c r="E3687" s="259"/>
      <c r="F3687" s="270"/>
      <c r="G3687" s="259"/>
      <c r="H3687" s="259"/>
      <c r="I3687" s="259"/>
      <c r="J3687" s="259"/>
    </row>
    <row r="3688" spans="1:10">
      <c r="A3688" s="259"/>
      <c r="B3688" s="259"/>
      <c r="C3688" s="259"/>
      <c r="D3688" s="259"/>
      <c r="E3688" s="259"/>
      <c r="F3688" s="270"/>
      <c r="G3688" s="259"/>
      <c r="H3688" s="259"/>
      <c r="I3688" s="259"/>
      <c r="J3688" s="259"/>
    </row>
    <row r="3689" spans="1:10">
      <c r="A3689" s="259"/>
      <c r="B3689" s="259"/>
      <c r="C3689" s="259"/>
      <c r="D3689" s="259"/>
      <c r="E3689" s="259"/>
      <c r="F3689" s="270"/>
      <c r="G3689" s="259"/>
      <c r="H3689" s="259"/>
      <c r="I3689" s="259"/>
      <c r="J3689" s="259"/>
    </row>
    <row r="3690" spans="1:10">
      <c r="A3690" s="259"/>
      <c r="B3690" s="259"/>
      <c r="C3690" s="259"/>
      <c r="D3690" s="259"/>
      <c r="E3690" s="259"/>
      <c r="F3690" s="270"/>
      <c r="G3690" s="259"/>
      <c r="H3690" s="259"/>
      <c r="I3690" s="259"/>
      <c r="J3690" s="259"/>
    </row>
    <row r="3691" spans="1:10">
      <c r="A3691" s="259"/>
      <c r="B3691" s="259"/>
      <c r="C3691" s="259"/>
      <c r="D3691" s="259"/>
      <c r="E3691" s="259"/>
      <c r="F3691" s="270"/>
      <c r="G3691" s="259"/>
      <c r="H3691" s="259"/>
      <c r="I3691" s="259"/>
      <c r="J3691" s="259"/>
    </row>
    <row r="3692" spans="1:10">
      <c r="A3692" s="259"/>
      <c r="B3692" s="259"/>
      <c r="C3692" s="259"/>
      <c r="D3692" s="259"/>
      <c r="E3692" s="259"/>
      <c r="F3692" s="270"/>
      <c r="G3692" s="259"/>
      <c r="H3692" s="259"/>
      <c r="I3692" s="259"/>
      <c r="J3692" s="259"/>
    </row>
    <row r="3693" spans="1:10">
      <c r="A3693" s="259"/>
      <c r="B3693" s="259"/>
      <c r="C3693" s="259"/>
      <c r="D3693" s="259"/>
      <c r="E3693" s="259"/>
      <c r="F3693" s="270"/>
      <c r="G3693" s="259"/>
      <c r="H3693" s="259"/>
      <c r="I3693" s="259"/>
      <c r="J3693" s="259"/>
    </row>
    <row r="3694" spans="1:10">
      <c r="A3694" s="259"/>
      <c r="B3694" s="259"/>
      <c r="C3694" s="259"/>
      <c r="D3694" s="259"/>
      <c r="E3694" s="259"/>
      <c r="F3694" s="270"/>
      <c r="G3694" s="259"/>
      <c r="H3694" s="259"/>
      <c r="I3694" s="259"/>
      <c r="J3694" s="259"/>
    </row>
    <row r="3695" spans="1:10">
      <c r="A3695" s="259"/>
      <c r="B3695" s="259"/>
      <c r="C3695" s="259"/>
      <c r="D3695" s="259"/>
      <c r="E3695" s="259"/>
      <c r="F3695" s="270"/>
      <c r="G3695" s="259"/>
      <c r="H3695" s="259"/>
      <c r="I3695" s="259"/>
      <c r="J3695" s="259"/>
    </row>
    <row r="3696" spans="1:10">
      <c r="A3696" s="259"/>
      <c r="B3696" s="259"/>
      <c r="C3696" s="259"/>
      <c r="D3696" s="259"/>
      <c r="E3696" s="259"/>
      <c r="F3696" s="270"/>
      <c r="G3696" s="259"/>
      <c r="H3696" s="259"/>
      <c r="I3696" s="259"/>
      <c r="J3696" s="259"/>
    </row>
    <row r="3697" spans="1:10">
      <c r="A3697" s="259"/>
      <c r="B3697" s="259"/>
      <c r="C3697" s="259"/>
      <c r="D3697" s="259"/>
      <c r="E3697" s="259"/>
      <c r="F3697" s="270"/>
      <c r="G3697" s="259"/>
      <c r="H3697" s="259"/>
      <c r="I3697" s="259"/>
      <c r="J3697" s="259"/>
    </row>
    <row r="3698" spans="1:10">
      <c r="A3698" s="259"/>
      <c r="B3698" s="259"/>
      <c r="C3698" s="259"/>
      <c r="D3698" s="259"/>
      <c r="E3698" s="259"/>
      <c r="F3698" s="270"/>
      <c r="G3698" s="259"/>
      <c r="H3698" s="259"/>
      <c r="I3698" s="259"/>
      <c r="J3698" s="259"/>
    </row>
    <row r="3699" spans="1:10">
      <c r="A3699" s="259"/>
      <c r="B3699" s="259"/>
      <c r="C3699" s="259"/>
      <c r="D3699" s="259"/>
      <c r="E3699" s="259"/>
      <c r="F3699" s="270"/>
      <c r="G3699" s="259"/>
      <c r="H3699" s="259"/>
      <c r="I3699" s="259"/>
      <c r="J3699" s="259"/>
    </row>
    <row r="3700" spans="1:10">
      <c r="A3700" s="259"/>
      <c r="B3700" s="259"/>
      <c r="C3700" s="259"/>
      <c r="D3700" s="259"/>
      <c r="E3700" s="259"/>
      <c r="F3700" s="270"/>
      <c r="G3700" s="259"/>
      <c r="H3700" s="259"/>
      <c r="I3700" s="259"/>
      <c r="J3700" s="259"/>
    </row>
    <row r="3701" spans="1:10">
      <c r="A3701" s="259"/>
      <c r="B3701" s="259"/>
      <c r="C3701" s="259"/>
      <c r="D3701" s="259"/>
      <c r="E3701" s="259"/>
      <c r="F3701" s="270"/>
      <c r="G3701" s="259"/>
      <c r="H3701" s="259"/>
      <c r="I3701" s="259"/>
      <c r="J3701" s="259"/>
    </row>
    <row r="3702" spans="1:10">
      <c r="A3702" s="259"/>
      <c r="B3702" s="259"/>
      <c r="C3702" s="259"/>
      <c r="D3702" s="259"/>
      <c r="E3702" s="259"/>
      <c r="F3702" s="270"/>
      <c r="G3702" s="259"/>
      <c r="H3702" s="259"/>
      <c r="I3702" s="259"/>
      <c r="J3702" s="259"/>
    </row>
    <row r="3703" spans="1:10">
      <c r="A3703" s="259"/>
      <c r="B3703" s="259"/>
      <c r="C3703" s="259"/>
      <c r="D3703" s="259"/>
      <c r="E3703" s="259"/>
      <c r="F3703" s="270"/>
      <c r="G3703" s="259"/>
      <c r="H3703" s="259"/>
      <c r="I3703" s="259"/>
      <c r="J3703" s="259"/>
    </row>
    <row r="3704" spans="1:10">
      <c r="A3704" s="259"/>
      <c r="B3704" s="259"/>
      <c r="C3704" s="259"/>
      <c r="D3704" s="259"/>
      <c r="E3704" s="259"/>
      <c r="F3704" s="270"/>
      <c r="G3704" s="259"/>
      <c r="H3704" s="259"/>
      <c r="I3704" s="259"/>
      <c r="J3704" s="259"/>
    </row>
    <row r="3705" spans="1:10">
      <c r="A3705" s="259"/>
      <c r="B3705" s="259"/>
      <c r="C3705" s="259"/>
      <c r="D3705" s="259"/>
      <c r="E3705" s="259"/>
      <c r="F3705" s="270"/>
      <c r="G3705" s="259"/>
      <c r="H3705" s="259"/>
      <c r="I3705" s="259"/>
      <c r="J3705" s="259"/>
    </row>
    <row r="3706" spans="1:10">
      <c r="A3706" s="259"/>
      <c r="B3706" s="259"/>
      <c r="C3706" s="259"/>
      <c r="D3706" s="259"/>
      <c r="E3706" s="259"/>
      <c r="F3706" s="270"/>
      <c r="G3706" s="259"/>
      <c r="H3706" s="259"/>
      <c r="I3706" s="259"/>
      <c r="J3706" s="259"/>
    </row>
    <row r="3707" spans="1:10">
      <c r="A3707" s="259"/>
      <c r="B3707" s="259"/>
      <c r="C3707" s="259"/>
      <c r="D3707" s="259"/>
      <c r="E3707" s="259"/>
      <c r="F3707" s="270"/>
      <c r="G3707" s="259"/>
      <c r="H3707" s="259"/>
      <c r="I3707" s="259"/>
      <c r="J3707" s="259"/>
    </row>
    <row r="3708" spans="1:10">
      <c r="A3708" s="259"/>
      <c r="B3708" s="259"/>
      <c r="C3708" s="259"/>
      <c r="D3708" s="259"/>
      <c r="E3708" s="259"/>
      <c r="F3708" s="270"/>
      <c r="G3708" s="259"/>
      <c r="H3708" s="259"/>
      <c r="I3708" s="259"/>
      <c r="J3708" s="259"/>
    </row>
    <row r="3709" spans="1:10">
      <c r="A3709" s="259"/>
      <c r="B3709" s="259"/>
      <c r="C3709" s="259"/>
      <c r="D3709" s="259"/>
      <c r="E3709" s="259"/>
      <c r="F3709" s="270"/>
      <c r="G3709" s="259"/>
      <c r="H3709" s="259"/>
      <c r="I3709" s="259"/>
      <c r="J3709" s="259"/>
    </row>
    <row r="3710" spans="1:10">
      <c r="A3710" s="259"/>
      <c r="B3710" s="259"/>
      <c r="C3710" s="259"/>
      <c r="D3710" s="259"/>
      <c r="E3710" s="259"/>
      <c r="F3710" s="270"/>
      <c r="G3710" s="259"/>
      <c r="H3710" s="259"/>
      <c r="I3710" s="259"/>
      <c r="J3710" s="259"/>
    </row>
    <row r="3711" spans="1:10">
      <c r="A3711" s="259"/>
      <c r="B3711" s="259"/>
      <c r="C3711" s="259"/>
      <c r="D3711" s="259"/>
      <c r="E3711" s="259"/>
      <c r="F3711" s="270"/>
      <c r="G3711" s="259"/>
      <c r="H3711" s="259"/>
      <c r="I3711" s="259"/>
      <c r="J3711" s="259"/>
    </row>
    <row r="3712" spans="1:10">
      <c r="A3712" s="259"/>
      <c r="B3712" s="259"/>
      <c r="C3712" s="259"/>
      <c r="D3712" s="259"/>
      <c r="E3712" s="259"/>
      <c r="F3712" s="270"/>
      <c r="G3712" s="259"/>
      <c r="H3712" s="259"/>
      <c r="I3712" s="259"/>
      <c r="J3712" s="259"/>
    </row>
    <row r="3713" spans="1:10">
      <c r="A3713" s="259"/>
      <c r="B3713" s="259"/>
      <c r="C3713" s="259"/>
      <c r="D3713" s="259"/>
      <c r="E3713" s="259"/>
      <c r="F3713" s="270"/>
      <c r="G3713" s="259"/>
      <c r="H3713" s="259"/>
      <c r="I3713" s="259"/>
      <c r="J3713" s="259"/>
    </row>
    <row r="3714" spans="1:10">
      <c r="A3714" s="259"/>
      <c r="B3714" s="259"/>
      <c r="C3714" s="259"/>
      <c r="D3714" s="259"/>
      <c r="E3714" s="259"/>
      <c r="F3714" s="270"/>
      <c r="G3714" s="259"/>
      <c r="H3714" s="259"/>
      <c r="I3714" s="259"/>
      <c r="J3714" s="259"/>
    </row>
    <row r="3715" spans="1:10">
      <c r="A3715" s="259"/>
      <c r="B3715" s="259"/>
      <c r="C3715" s="259"/>
      <c r="D3715" s="259"/>
      <c r="E3715" s="259"/>
      <c r="F3715" s="270"/>
      <c r="G3715" s="259"/>
      <c r="H3715" s="259"/>
      <c r="I3715" s="259"/>
      <c r="J3715" s="259"/>
    </row>
    <row r="3716" spans="1:10">
      <c r="A3716" s="259"/>
      <c r="B3716" s="259"/>
      <c r="C3716" s="259"/>
      <c r="D3716" s="259"/>
      <c r="E3716" s="259"/>
      <c r="F3716" s="270"/>
      <c r="G3716" s="259"/>
      <c r="H3716" s="259"/>
      <c r="I3716" s="259"/>
      <c r="J3716" s="259"/>
    </row>
    <row r="3717" spans="1:10">
      <c r="A3717" s="259"/>
      <c r="B3717" s="259"/>
      <c r="C3717" s="259"/>
      <c r="D3717" s="259"/>
      <c r="E3717" s="259"/>
      <c r="F3717" s="270"/>
      <c r="G3717" s="259"/>
      <c r="H3717" s="259"/>
      <c r="I3717" s="259"/>
      <c r="J3717" s="259"/>
    </row>
    <row r="3718" spans="1:10">
      <c r="A3718" s="259"/>
      <c r="B3718" s="259"/>
      <c r="C3718" s="259"/>
      <c r="D3718" s="259"/>
      <c r="E3718" s="259"/>
      <c r="F3718" s="270"/>
      <c r="G3718" s="259"/>
      <c r="H3718" s="259"/>
      <c r="I3718" s="259"/>
      <c r="J3718" s="259"/>
    </row>
    <row r="3719" spans="1:10">
      <c r="A3719" s="259"/>
      <c r="B3719" s="259"/>
      <c r="C3719" s="259"/>
      <c r="D3719" s="259"/>
      <c r="E3719" s="259"/>
      <c r="F3719" s="270"/>
      <c r="G3719" s="259"/>
      <c r="H3719" s="259"/>
      <c r="I3719" s="259"/>
      <c r="J3719" s="259"/>
    </row>
    <row r="3720" spans="1:10">
      <c r="A3720" s="259"/>
      <c r="B3720" s="259"/>
      <c r="C3720" s="259"/>
      <c r="D3720" s="259"/>
      <c r="E3720" s="259"/>
      <c r="F3720" s="270"/>
      <c r="G3720" s="259"/>
      <c r="H3720" s="259"/>
      <c r="I3720" s="259"/>
      <c r="J3720" s="259"/>
    </row>
    <row r="3721" spans="1:10">
      <c r="A3721" s="259"/>
      <c r="B3721" s="259"/>
      <c r="C3721" s="259"/>
      <c r="D3721" s="259"/>
      <c r="E3721" s="259"/>
      <c r="F3721" s="270"/>
      <c r="G3721" s="259"/>
      <c r="H3721" s="259"/>
      <c r="I3721" s="259"/>
      <c r="J3721" s="259"/>
    </row>
    <row r="3722" spans="1:10">
      <c r="A3722" s="259"/>
      <c r="B3722" s="259"/>
      <c r="C3722" s="259"/>
      <c r="D3722" s="259"/>
      <c r="E3722" s="259"/>
      <c r="F3722" s="270"/>
      <c r="G3722" s="259"/>
      <c r="H3722" s="259"/>
      <c r="I3722" s="259"/>
      <c r="J3722" s="259"/>
    </row>
    <row r="3723" spans="1:10">
      <c r="A3723" s="259"/>
      <c r="B3723" s="259"/>
      <c r="C3723" s="259"/>
      <c r="D3723" s="259"/>
      <c r="E3723" s="259"/>
      <c r="F3723" s="270"/>
      <c r="G3723" s="259"/>
      <c r="H3723" s="259"/>
      <c r="I3723" s="259"/>
      <c r="J3723" s="259"/>
    </row>
    <row r="3724" spans="1:10">
      <c r="A3724" s="259"/>
      <c r="B3724" s="259"/>
      <c r="C3724" s="259"/>
      <c r="D3724" s="259"/>
      <c r="E3724" s="259"/>
      <c r="F3724" s="270"/>
      <c r="G3724" s="259"/>
      <c r="H3724" s="259"/>
      <c r="I3724" s="259"/>
      <c r="J3724" s="259"/>
    </row>
    <row r="3725" spans="1:10">
      <c r="A3725" s="259"/>
      <c r="B3725" s="259"/>
      <c r="C3725" s="259"/>
      <c r="D3725" s="259"/>
      <c r="E3725" s="259"/>
      <c r="F3725" s="270"/>
      <c r="G3725" s="259"/>
      <c r="H3725" s="259"/>
      <c r="I3725" s="259"/>
      <c r="J3725" s="259"/>
    </row>
    <row r="3726" spans="1:10">
      <c r="A3726" s="259"/>
      <c r="B3726" s="259"/>
      <c r="C3726" s="259"/>
      <c r="D3726" s="259"/>
      <c r="E3726" s="259"/>
      <c r="F3726" s="270"/>
      <c r="G3726" s="259"/>
      <c r="H3726" s="259"/>
      <c r="I3726" s="259"/>
      <c r="J3726" s="259"/>
    </row>
    <row r="3727" spans="1:10">
      <c r="A3727" s="259"/>
      <c r="B3727" s="259"/>
      <c r="C3727" s="259"/>
      <c r="D3727" s="259"/>
      <c r="E3727" s="259"/>
      <c r="F3727" s="270"/>
      <c r="G3727" s="259"/>
      <c r="H3727" s="259"/>
      <c r="I3727" s="259"/>
      <c r="J3727" s="259"/>
    </row>
    <row r="3728" spans="1:10">
      <c r="A3728" s="259"/>
      <c r="B3728" s="259"/>
      <c r="C3728" s="259"/>
      <c r="D3728" s="259"/>
      <c r="E3728" s="259"/>
      <c r="F3728" s="270"/>
      <c r="G3728" s="259"/>
      <c r="H3728" s="259"/>
      <c r="I3728" s="259"/>
      <c r="J3728" s="259"/>
    </row>
    <row r="3729" spans="1:10">
      <c r="A3729" s="259"/>
      <c r="B3729" s="259"/>
      <c r="C3729" s="259"/>
      <c r="D3729" s="259"/>
      <c r="E3729" s="259"/>
      <c r="F3729" s="270"/>
      <c r="G3729" s="259"/>
      <c r="H3729" s="259"/>
      <c r="I3729" s="259"/>
      <c r="J3729" s="259"/>
    </row>
    <row r="3730" spans="1:10">
      <c r="A3730" s="259"/>
      <c r="B3730" s="259"/>
      <c r="C3730" s="259"/>
      <c r="D3730" s="259"/>
      <c r="E3730" s="259"/>
      <c r="F3730" s="270"/>
      <c r="G3730" s="259"/>
      <c r="H3730" s="259"/>
      <c r="I3730" s="259"/>
      <c r="J3730" s="259"/>
    </row>
    <row r="3731" spans="1:10">
      <c r="A3731" s="259"/>
      <c r="B3731" s="259"/>
      <c r="C3731" s="259"/>
      <c r="D3731" s="259"/>
      <c r="E3731" s="259"/>
      <c r="F3731" s="270"/>
      <c r="G3731" s="259"/>
      <c r="H3731" s="259"/>
      <c r="I3731" s="259"/>
      <c r="J3731" s="259"/>
    </row>
    <row r="3732" spans="1:10">
      <c r="A3732" s="259"/>
      <c r="B3732" s="259"/>
      <c r="C3732" s="259"/>
      <c r="D3732" s="259"/>
      <c r="E3732" s="259"/>
      <c r="F3732" s="270"/>
      <c r="G3732" s="259"/>
      <c r="H3732" s="259"/>
      <c r="I3732" s="259"/>
      <c r="J3732" s="259"/>
    </row>
    <row r="3733" spans="1:10">
      <c r="A3733" s="259"/>
      <c r="B3733" s="259"/>
      <c r="C3733" s="259"/>
      <c r="D3733" s="259"/>
      <c r="E3733" s="259"/>
      <c r="F3733" s="270"/>
      <c r="G3733" s="259"/>
      <c r="H3733" s="259"/>
      <c r="I3733" s="259"/>
      <c r="J3733" s="259"/>
    </row>
    <row r="3734" spans="1:10">
      <c r="A3734" s="259"/>
      <c r="B3734" s="259"/>
      <c r="C3734" s="259"/>
      <c r="D3734" s="259"/>
      <c r="E3734" s="259"/>
      <c r="F3734" s="270"/>
      <c r="G3734" s="259"/>
      <c r="H3734" s="259"/>
      <c r="I3734" s="259"/>
      <c r="J3734" s="259"/>
    </row>
    <row r="3735" spans="1:10">
      <c r="A3735" s="259"/>
      <c r="B3735" s="259"/>
      <c r="C3735" s="259"/>
      <c r="D3735" s="259"/>
      <c r="E3735" s="259"/>
      <c r="F3735" s="270"/>
      <c r="G3735" s="259"/>
      <c r="H3735" s="259"/>
      <c r="I3735" s="259"/>
      <c r="J3735" s="259"/>
    </row>
    <row r="3736" spans="1:10">
      <c r="A3736" s="259"/>
      <c r="B3736" s="259"/>
      <c r="C3736" s="259"/>
      <c r="D3736" s="259"/>
      <c r="E3736" s="259"/>
      <c r="F3736" s="270"/>
      <c r="G3736" s="259"/>
      <c r="H3736" s="259"/>
      <c r="I3736" s="259"/>
      <c r="J3736" s="259"/>
    </row>
    <row r="3737" spans="1:10">
      <c r="A3737" s="259"/>
      <c r="B3737" s="259"/>
      <c r="C3737" s="259"/>
      <c r="D3737" s="259"/>
      <c r="E3737" s="259"/>
      <c r="F3737" s="270"/>
      <c r="G3737" s="259"/>
      <c r="H3737" s="259"/>
      <c r="I3737" s="259"/>
      <c r="J3737" s="259"/>
    </row>
    <row r="3738" spans="1:10">
      <c r="A3738" s="259"/>
      <c r="B3738" s="259"/>
      <c r="C3738" s="259"/>
      <c r="D3738" s="259"/>
      <c r="E3738" s="259"/>
      <c r="F3738" s="270"/>
      <c r="G3738" s="259"/>
      <c r="H3738" s="259"/>
      <c r="I3738" s="259"/>
      <c r="J3738" s="259"/>
    </row>
    <row r="3739" spans="1:10">
      <c r="A3739" s="259"/>
      <c r="B3739" s="259"/>
      <c r="C3739" s="259"/>
      <c r="D3739" s="259"/>
      <c r="E3739" s="259"/>
      <c r="F3739" s="270"/>
      <c r="G3739" s="259"/>
      <c r="H3739" s="259"/>
      <c r="I3739" s="259"/>
      <c r="J3739" s="259"/>
    </row>
    <row r="3740" spans="1:10">
      <c r="A3740" s="259"/>
      <c r="B3740" s="259"/>
      <c r="C3740" s="259"/>
      <c r="D3740" s="259"/>
      <c r="E3740" s="259"/>
      <c r="F3740" s="270"/>
      <c r="G3740" s="259"/>
      <c r="H3740" s="259"/>
      <c r="I3740" s="259"/>
      <c r="J3740" s="259"/>
    </row>
    <row r="3741" spans="1:10">
      <c r="A3741" s="259"/>
      <c r="B3741" s="259"/>
      <c r="C3741" s="259"/>
      <c r="D3741" s="259"/>
      <c r="E3741" s="259"/>
      <c r="F3741" s="270"/>
      <c r="G3741" s="259"/>
      <c r="H3741" s="259"/>
      <c r="I3741" s="259"/>
      <c r="J3741" s="259"/>
    </row>
    <row r="3742" spans="1:10">
      <c r="A3742" s="259"/>
      <c r="B3742" s="259"/>
      <c r="C3742" s="259"/>
      <c r="D3742" s="259"/>
      <c r="E3742" s="259"/>
      <c r="F3742" s="270"/>
      <c r="G3742" s="259"/>
      <c r="H3742" s="259"/>
      <c r="I3742" s="259"/>
      <c r="J3742" s="259"/>
    </row>
    <row r="3743" spans="1:10">
      <c r="A3743" s="259"/>
      <c r="B3743" s="259"/>
      <c r="C3743" s="259"/>
      <c r="D3743" s="259"/>
      <c r="E3743" s="259"/>
      <c r="F3743" s="270"/>
      <c r="G3743" s="259"/>
      <c r="H3743" s="259"/>
      <c r="I3743" s="259"/>
      <c r="J3743" s="259"/>
    </row>
    <row r="3744" spans="1:10">
      <c r="A3744" s="259"/>
      <c r="B3744" s="259"/>
      <c r="C3744" s="259"/>
      <c r="D3744" s="259"/>
      <c r="E3744" s="259"/>
      <c r="F3744" s="270"/>
      <c r="G3744" s="259"/>
      <c r="H3744" s="259"/>
      <c r="I3744" s="259"/>
      <c r="J3744" s="259"/>
    </row>
    <row r="3745" spans="1:10">
      <c r="A3745" s="259"/>
      <c r="B3745" s="259"/>
      <c r="C3745" s="259"/>
      <c r="D3745" s="259"/>
      <c r="E3745" s="259"/>
      <c r="F3745" s="270"/>
      <c r="G3745" s="259"/>
      <c r="H3745" s="259"/>
      <c r="I3745" s="259"/>
      <c r="J3745" s="259"/>
    </row>
    <row r="3746" spans="1:10">
      <c r="A3746" s="259"/>
      <c r="B3746" s="259"/>
      <c r="C3746" s="259"/>
      <c r="D3746" s="259"/>
      <c r="E3746" s="259"/>
      <c r="F3746" s="270"/>
      <c r="G3746" s="259"/>
      <c r="H3746" s="259"/>
      <c r="I3746" s="259"/>
      <c r="J3746" s="259"/>
    </row>
    <row r="3747" spans="1:10">
      <c r="A3747" s="259"/>
      <c r="B3747" s="259"/>
      <c r="C3747" s="259"/>
      <c r="D3747" s="259"/>
      <c r="E3747" s="259"/>
      <c r="F3747" s="270"/>
      <c r="G3747" s="259"/>
      <c r="H3747" s="259"/>
      <c r="I3747" s="259"/>
      <c r="J3747" s="259"/>
    </row>
    <row r="3748" spans="1:10">
      <c r="A3748" s="259"/>
      <c r="B3748" s="259"/>
      <c r="C3748" s="259"/>
      <c r="D3748" s="259"/>
      <c r="E3748" s="259"/>
      <c r="F3748" s="270"/>
      <c r="G3748" s="259"/>
      <c r="H3748" s="259"/>
      <c r="I3748" s="259"/>
      <c r="J3748" s="259"/>
    </row>
    <row r="3749" spans="1:10">
      <c r="A3749" s="259"/>
      <c r="B3749" s="259"/>
      <c r="C3749" s="259"/>
      <c r="D3749" s="259"/>
      <c r="E3749" s="259"/>
      <c r="F3749" s="270"/>
      <c r="G3749" s="259"/>
      <c r="H3749" s="259"/>
      <c r="I3749" s="259"/>
      <c r="J3749" s="259"/>
    </row>
    <row r="3750" spans="1:10">
      <c r="A3750" s="259"/>
      <c r="B3750" s="259"/>
      <c r="C3750" s="259"/>
      <c r="D3750" s="259"/>
      <c r="E3750" s="259"/>
      <c r="F3750" s="270"/>
      <c r="G3750" s="259"/>
      <c r="H3750" s="259"/>
      <c r="I3750" s="259"/>
      <c r="J3750" s="259"/>
    </row>
    <row r="3751" spans="1:10">
      <c r="A3751" s="259"/>
      <c r="B3751" s="259"/>
      <c r="C3751" s="259"/>
      <c r="D3751" s="259"/>
      <c r="E3751" s="259"/>
      <c r="F3751" s="270"/>
      <c r="G3751" s="259"/>
      <c r="H3751" s="259"/>
      <c r="I3751" s="259"/>
      <c r="J3751" s="259"/>
    </row>
    <row r="3752" spans="1:10">
      <c r="A3752" s="259"/>
      <c r="B3752" s="259"/>
      <c r="C3752" s="259"/>
      <c r="D3752" s="259"/>
      <c r="E3752" s="259"/>
      <c r="F3752" s="270"/>
      <c r="G3752" s="259"/>
      <c r="H3752" s="259"/>
      <c r="I3752" s="259"/>
      <c r="J3752" s="259"/>
    </row>
    <row r="3753" spans="1:10">
      <c r="A3753" s="259"/>
      <c r="B3753" s="259"/>
      <c r="C3753" s="259"/>
      <c r="D3753" s="259"/>
      <c r="E3753" s="259"/>
      <c r="F3753" s="270"/>
      <c r="G3753" s="259"/>
      <c r="H3753" s="259"/>
      <c r="I3753" s="259"/>
      <c r="J3753" s="259"/>
    </row>
    <row r="3754" spans="1:10">
      <c r="A3754" s="259"/>
      <c r="B3754" s="259"/>
      <c r="C3754" s="259"/>
      <c r="D3754" s="259"/>
      <c r="E3754" s="259"/>
      <c r="F3754" s="270"/>
      <c r="G3754" s="259"/>
      <c r="H3754" s="259"/>
      <c r="I3754" s="259"/>
      <c r="J3754" s="259"/>
    </row>
    <row r="3755" spans="1:10">
      <c r="A3755" s="259"/>
      <c r="B3755" s="259"/>
      <c r="C3755" s="259"/>
      <c r="D3755" s="259"/>
      <c r="E3755" s="259"/>
      <c r="F3755" s="270"/>
      <c r="G3755" s="259"/>
      <c r="H3755" s="259"/>
      <c r="I3755" s="259"/>
      <c r="J3755" s="259"/>
    </row>
    <row r="3756" spans="1:10">
      <c r="A3756" s="259"/>
      <c r="B3756" s="259"/>
      <c r="C3756" s="259"/>
      <c r="D3756" s="259"/>
      <c r="E3756" s="259"/>
      <c r="F3756" s="270"/>
      <c r="G3756" s="259"/>
      <c r="H3756" s="259"/>
      <c r="I3756" s="259"/>
      <c r="J3756" s="259"/>
    </row>
    <row r="3757" spans="1:10">
      <c r="A3757" s="259"/>
      <c r="B3757" s="259"/>
      <c r="C3757" s="259"/>
      <c r="D3757" s="259"/>
      <c r="E3757" s="259"/>
      <c r="F3757" s="270"/>
      <c r="G3757" s="259"/>
      <c r="H3757" s="259"/>
      <c r="I3757" s="259"/>
      <c r="J3757" s="259"/>
    </row>
    <row r="3758" spans="1:10">
      <c r="A3758" s="259"/>
      <c r="B3758" s="259"/>
      <c r="C3758" s="259"/>
      <c r="D3758" s="259"/>
      <c r="E3758" s="259"/>
      <c r="F3758" s="270"/>
      <c r="G3758" s="259"/>
      <c r="H3758" s="259"/>
      <c r="I3758" s="259"/>
      <c r="J3758" s="259"/>
    </row>
    <row r="3759" spans="1:10">
      <c r="A3759" s="259"/>
      <c r="B3759" s="259"/>
      <c r="C3759" s="259"/>
      <c r="D3759" s="259"/>
      <c r="E3759" s="259"/>
      <c r="F3759" s="270"/>
      <c r="G3759" s="259"/>
      <c r="H3759" s="259"/>
      <c r="I3759" s="259"/>
      <c r="J3759" s="259"/>
    </row>
    <row r="3760" spans="1:10">
      <c r="A3760" s="259"/>
      <c r="B3760" s="259"/>
      <c r="C3760" s="259"/>
      <c r="D3760" s="259"/>
      <c r="E3760" s="259"/>
      <c r="F3760" s="270"/>
      <c r="G3760" s="259"/>
      <c r="H3760" s="259"/>
      <c r="I3760" s="259"/>
      <c r="J3760" s="259"/>
    </row>
    <row r="3761" spans="1:10">
      <c r="A3761" s="259"/>
      <c r="B3761" s="259"/>
      <c r="C3761" s="259"/>
      <c r="D3761" s="259"/>
      <c r="E3761" s="259"/>
      <c r="F3761" s="270"/>
      <c r="G3761" s="259"/>
      <c r="H3761" s="259"/>
      <c r="I3761" s="259"/>
      <c r="J3761" s="259"/>
    </row>
    <row r="3762" spans="1:10">
      <c r="A3762" s="259"/>
      <c r="B3762" s="259"/>
      <c r="C3762" s="259"/>
      <c r="D3762" s="259"/>
      <c r="E3762" s="259"/>
      <c r="F3762" s="270"/>
      <c r="G3762" s="259"/>
      <c r="H3762" s="259"/>
      <c r="I3762" s="259"/>
      <c r="J3762" s="259"/>
    </row>
    <row r="3763" spans="1:10">
      <c r="A3763" s="259"/>
      <c r="B3763" s="259"/>
      <c r="C3763" s="259"/>
      <c r="D3763" s="259"/>
      <c r="E3763" s="259"/>
      <c r="F3763" s="270"/>
      <c r="G3763" s="259"/>
      <c r="H3763" s="259"/>
      <c r="I3763" s="259"/>
      <c r="J3763" s="259"/>
    </row>
    <row r="3764" spans="1:10">
      <c r="A3764" s="259"/>
      <c r="B3764" s="259"/>
      <c r="C3764" s="259"/>
      <c r="D3764" s="259"/>
      <c r="E3764" s="259"/>
      <c r="F3764" s="270"/>
      <c r="G3764" s="259"/>
      <c r="H3764" s="259"/>
      <c r="I3764" s="259"/>
      <c r="J3764" s="259"/>
    </row>
    <row r="3765" spans="1:10">
      <c r="A3765" s="259"/>
      <c r="B3765" s="259"/>
      <c r="C3765" s="259"/>
      <c r="D3765" s="259"/>
      <c r="E3765" s="259"/>
      <c r="F3765" s="270"/>
      <c r="G3765" s="259"/>
      <c r="H3765" s="259"/>
      <c r="I3765" s="259"/>
      <c r="J3765" s="259"/>
    </row>
    <row r="3766" spans="1:10">
      <c r="A3766" s="259"/>
      <c r="B3766" s="259"/>
      <c r="C3766" s="259"/>
      <c r="D3766" s="259"/>
      <c r="E3766" s="259"/>
      <c r="F3766" s="270"/>
      <c r="G3766" s="259"/>
      <c r="H3766" s="259"/>
      <c r="I3766" s="259"/>
      <c r="J3766" s="259"/>
    </row>
    <row r="3767" spans="1:10">
      <c r="A3767" s="259"/>
      <c r="B3767" s="259"/>
      <c r="C3767" s="259"/>
      <c r="D3767" s="259"/>
      <c r="E3767" s="259"/>
      <c r="F3767" s="270"/>
      <c r="G3767" s="259"/>
      <c r="H3767" s="259"/>
      <c r="I3767" s="259"/>
      <c r="J3767" s="259"/>
    </row>
    <row r="3768" spans="1:10">
      <c r="A3768" s="259"/>
      <c r="B3768" s="259"/>
      <c r="C3768" s="259"/>
      <c r="D3768" s="259"/>
      <c r="E3768" s="259"/>
      <c r="F3768" s="270"/>
      <c r="G3768" s="259"/>
      <c r="H3768" s="259"/>
      <c r="I3768" s="259"/>
      <c r="J3768" s="259"/>
    </row>
    <row r="3769" spans="1:10">
      <c r="A3769" s="259"/>
      <c r="B3769" s="259"/>
      <c r="C3769" s="259"/>
      <c r="D3769" s="259"/>
      <c r="E3769" s="259"/>
      <c r="F3769" s="270"/>
      <c r="G3769" s="259"/>
      <c r="H3769" s="259"/>
      <c r="I3769" s="259"/>
      <c r="J3769" s="259"/>
    </row>
    <row r="3770" spans="1:10">
      <c r="A3770" s="259"/>
      <c r="B3770" s="259"/>
      <c r="C3770" s="259"/>
      <c r="D3770" s="259"/>
      <c r="E3770" s="259"/>
      <c r="F3770" s="270"/>
      <c r="G3770" s="259"/>
      <c r="H3770" s="259"/>
      <c r="I3770" s="259"/>
      <c r="J3770" s="259"/>
    </row>
    <row r="3771" spans="1:10">
      <c r="A3771" s="259"/>
      <c r="B3771" s="259"/>
      <c r="C3771" s="259"/>
      <c r="D3771" s="259"/>
      <c r="E3771" s="259"/>
      <c r="F3771" s="270"/>
      <c r="G3771" s="259"/>
      <c r="H3771" s="259"/>
      <c r="I3771" s="259"/>
      <c r="J3771" s="259"/>
    </row>
    <row r="3772" spans="1:10">
      <c r="A3772" s="259"/>
      <c r="B3772" s="259"/>
      <c r="C3772" s="259"/>
      <c r="D3772" s="259"/>
      <c r="E3772" s="259"/>
      <c r="F3772" s="270"/>
      <c r="G3772" s="259"/>
      <c r="H3772" s="259"/>
      <c r="I3772" s="259"/>
      <c r="J3772" s="259"/>
    </row>
    <row r="3773" spans="1:10">
      <c r="A3773" s="259"/>
      <c r="B3773" s="259"/>
      <c r="C3773" s="259"/>
      <c r="D3773" s="259"/>
      <c r="E3773" s="259"/>
      <c r="F3773" s="270"/>
      <c r="G3773" s="259"/>
      <c r="H3773" s="259"/>
      <c r="I3773" s="259"/>
      <c r="J3773" s="259"/>
    </row>
    <row r="3774" spans="1:10">
      <c r="A3774" s="259"/>
      <c r="B3774" s="259"/>
      <c r="C3774" s="259"/>
      <c r="D3774" s="259"/>
      <c r="E3774" s="259"/>
      <c r="F3774" s="270"/>
      <c r="G3774" s="259"/>
      <c r="H3774" s="259"/>
      <c r="I3774" s="259"/>
      <c r="J3774" s="259"/>
    </row>
    <row r="3775" spans="1:10">
      <c r="A3775" s="259"/>
      <c r="B3775" s="259"/>
      <c r="C3775" s="259"/>
      <c r="D3775" s="259"/>
      <c r="E3775" s="259"/>
      <c r="F3775" s="270"/>
      <c r="G3775" s="259"/>
      <c r="H3775" s="259"/>
      <c r="I3775" s="259"/>
      <c r="J3775" s="259"/>
    </row>
    <row r="3776" spans="1:10">
      <c r="A3776" s="259"/>
      <c r="B3776" s="259"/>
      <c r="C3776" s="259"/>
      <c r="D3776" s="259"/>
      <c r="E3776" s="259"/>
      <c r="F3776" s="270"/>
      <c r="G3776" s="259"/>
      <c r="H3776" s="259"/>
      <c r="I3776" s="259"/>
      <c r="J3776" s="259"/>
    </row>
    <row r="3777" spans="1:10">
      <c r="A3777" s="259"/>
      <c r="B3777" s="259"/>
      <c r="C3777" s="259"/>
      <c r="D3777" s="259"/>
      <c r="E3777" s="259"/>
      <c r="F3777" s="270"/>
      <c r="G3777" s="259"/>
      <c r="H3777" s="259"/>
      <c r="I3777" s="259"/>
      <c r="J3777" s="259"/>
    </row>
    <row r="3778" spans="1:10">
      <c r="A3778" s="259"/>
      <c r="B3778" s="259"/>
      <c r="C3778" s="259"/>
      <c r="D3778" s="259"/>
      <c r="E3778" s="259"/>
      <c r="F3778" s="270"/>
      <c r="G3778" s="259"/>
      <c r="H3778" s="259"/>
      <c r="I3778" s="259"/>
      <c r="J3778" s="259"/>
    </row>
    <row r="3779" spans="1:10">
      <c r="A3779" s="259"/>
      <c r="B3779" s="259"/>
      <c r="C3779" s="259"/>
      <c r="D3779" s="259"/>
      <c r="E3779" s="259"/>
      <c r="F3779" s="270"/>
      <c r="G3779" s="259"/>
      <c r="H3779" s="259"/>
      <c r="I3779" s="259"/>
      <c r="J3779" s="259"/>
    </row>
    <row r="3780" spans="1:10">
      <c r="A3780" s="259"/>
      <c r="B3780" s="259"/>
      <c r="C3780" s="259"/>
      <c r="D3780" s="259"/>
      <c r="E3780" s="259"/>
      <c r="F3780" s="270"/>
      <c r="G3780" s="259"/>
      <c r="H3780" s="259"/>
      <c r="I3780" s="259"/>
      <c r="J3780" s="259"/>
    </row>
    <row r="3781" spans="1:10">
      <c r="A3781" s="259"/>
      <c r="B3781" s="259"/>
      <c r="C3781" s="259"/>
      <c r="D3781" s="259"/>
      <c r="E3781" s="259"/>
      <c r="F3781" s="270"/>
      <c r="G3781" s="259"/>
      <c r="H3781" s="259"/>
      <c r="I3781" s="259"/>
      <c r="J3781" s="259"/>
    </row>
    <row r="3782" spans="1:10">
      <c r="A3782" s="259"/>
      <c r="B3782" s="259"/>
      <c r="C3782" s="259"/>
      <c r="D3782" s="259"/>
      <c r="E3782" s="259"/>
      <c r="F3782" s="270"/>
      <c r="G3782" s="259"/>
      <c r="H3782" s="259"/>
      <c r="I3782" s="259"/>
      <c r="J3782" s="259"/>
    </row>
    <row r="3783" spans="1:10">
      <c r="A3783" s="259"/>
      <c r="B3783" s="259"/>
      <c r="C3783" s="259"/>
      <c r="D3783" s="259"/>
      <c r="E3783" s="259"/>
      <c r="F3783" s="270"/>
      <c r="G3783" s="259"/>
      <c r="H3783" s="259"/>
      <c r="I3783" s="259"/>
      <c r="J3783" s="259"/>
    </row>
    <row r="3784" spans="1:10">
      <c r="A3784" s="259"/>
      <c r="B3784" s="259"/>
      <c r="C3784" s="259"/>
      <c r="D3784" s="259"/>
      <c r="E3784" s="259"/>
      <c r="F3784" s="270"/>
      <c r="G3784" s="259"/>
      <c r="H3784" s="259"/>
      <c r="I3784" s="259"/>
      <c r="J3784" s="259"/>
    </row>
    <row r="3785" spans="1:10">
      <c r="A3785" s="259"/>
      <c r="B3785" s="259"/>
      <c r="C3785" s="259"/>
      <c r="D3785" s="259"/>
      <c r="E3785" s="259"/>
      <c r="F3785" s="270"/>
      <c r="G3785" s="259"/>
      <c r="H3785" s="259"/>
      <c r="I3785" s="259"/>
      <c r="J3785" s="259"/>
    </row>
    <row r="3786" spans="1:10">
      <c r="A3786" s="259"/>
      <c r="B3786" s="259"/>
      <c r="C3786" s="259"/>
      <c r="D3786" s="259"/>
      <c r="E3786" s="259"/>
      <c r="F3786" s="270"/>
      <c r="G3786" s="259"/>
      <c r="H3786" s="259"/>
      <c r="I3786" s="259"/>
      <c r="J3786" s="259"/>
    </row>
    <row r="3787" spans="1:10">
      <c r="A3787" s="259"/>
      <c r="B3787" s="259"/>
      <c r="C3787" s="259"/>
      <c r="D3787" s="259"/>
      <c r="E3787" s="259"/>
      <c r="F3787" s="270"/>
      <c r="G3787" s="259"/>
      <c r="H3787" s="259"/>
      <c r="I3787" s="259"/>
      <c r="J3787" s="259"/>
    </row>
    <row r="3788" spans="1:10">
      <c r="A3788" s="259"/>
      <c r="B3788" s="259"/>
      <c r="C3788" s="259"/>
      <c r="D3788" s="259"/>
      <c r="E3788" s="259"/>
      <c r="F3788" s="270"/>
      <c r="G3788" s="259"/>
      <c r="H3788" s="259"/>
      <c r="I3788" s="259"/>
      <c r="J3788" s="259"/>
    </row>
    <row r="3789" spans="1:10">
      <c r="A3789" s="259"/>
      <c r="B3789" s="259"/>
      <c r="C3789" s="259"/>
      <c r="D3789" s="259"/>
      <c r="E3789" s="259"/>
      <c r="F3789" s="270"/>
      <c r="G3789" s="259"/>
      <c r="H3789" s="259"/>
      <c r="I3789" s="259"/>
      <c r="J3789" s="259"/>
    </row>
    <row r="3790" spans="1:10">
      <c r="A3790" s="259"/>
      <c r="B3790" s="259"/>
      <c r="C3790" s="259"/>
      <c r="D3790" s="259"/>
      <c r="E3790" s="259"/>
      <c r="F3790" s="270"/>
      <c r="G3790" s="259"/>
      <c r="H3790" s="259"/>
      <c r="I3790" s="259"/>
      <c r="J3790" s="259"/>
    </row>
    <row r="3791" spans="1:10">
      <c r="A3791" s="259"/>
      <c r="B3791" s="259"/>
      <c r="C3791" s="259"/>
      <c r="D3791" s="259"/>
      <c r="E3791" s="259"/>
      <c r="F3791" s="270"/>
      <c r="G3791" s="259"/>
      <c r="H3791" s="259"/>
      <c r="I3791" s="259"/>
      <c r="J3791" s="259"/>
    </row>
    <row r="3792" spans="1:10">
      <c r="A3792" s="259"/>
      <c r="B3792" s="259"/>
      <c r="C3792" s="259"/>
      <c r="D3792" s="259"/>
      <c r="E3792" s="259"/>
      <c r="F3792" s="270"/>
      <c r="G3792" s="259"/>
      <c r="H3792" s="259"/>
      <c r="I3792" s="259"/>
      <c r="J3792" s="259"/>
    </row>
    <row r="3793" spans="1:10">
      <c r="A3793" s="259"/>
      <c r="B3793" s="259"/>
      <c r="C3793" s="259"/>
      <c r="D3793" s="259"/>
      <c r="E3793" s="259"/>
      <c r="F3793" s="270"/>
      <c r="G3793" s="259"/>
      <c r="H3793" s="259"/>
      <c r="I3793" s="259"/>
      <c r="J3793" s="259"/>
    </row>
    <row r="3794" spans="1:10">
      <c r="A3794" s="259"/>
      <c r="B3794" s="259"/>
      <c r="C3794" s="259"/>
      <c r="D3794" s="259"/>
      <c r="E3794" s="259"/>
      <c r="F3794" s="270"/>
      <c r="G3794" s="259"/>
      <c r="H3794" s="259"/>
      <c r="I3794" s="259"/>
      <c r="J3794" s="259"/>
    </row>
    <row r="3795" spans="1:10">
      <c r="A3795" s="259"/>
      <c r="B3795" s="259"/>
      <c r="C3795" s="259"/>
      <c r="D3795" s="259"/>
      <c r="E3795" s="259"/>
      <c r="F3795" s="270"/>
      <c r="G3795" s="259"/>
      <c r="H3795" s="259"/>
      <c r="I3795" s="259"/>
      <c r="J3795" s="259"/>
    </row>
    <row r="3796" spans="1:10">
      <c r="A3796" s="259"/>
      <c r="B3796" s="259"/>
      <c r="C3796" s="259"/>
      <c r="D3796" s="259"/>
      <c r="E3796" s="259"/>
      <c r="F3796" s="270"/>
      <c r="G3796" s="259"/>
      <c r="H3796" s="259"/>
      <c r="I3796" s="259"/>
      <c r="J3796" s="259"/>
    </row>
    <row r="3797" spans="1:10">
      <c r="A3797" s="259"/>
      <c r="B3797" s="259"/>
      <c r="C3797" s="259"/>
      <c r="D3797" s="259"/>
      <c r="E3797" s="259"/>
      <c r="F3797" s="270"/>
      <c r="G3797" s="259"/>
      <c r="H3797" s="259"/>
      <c r="I3797" s="259"/>
      <c r="J3797" s="259"/>
    </row>
    <row r="3798" spans="1:10">
      <c r="A3798" s="259"/>
      <c r="B3798" s="259"/>
      <c r="C3798" s="259"/>
      <c r="D3798" s="259"/>
      <c r="E3798" s="259"/>
      <c r="F3798" s="270"/>
      <c r="G3798" s="259"/>
      <c r="H3798" s="259"/>
      <c r="I3798" s="259"/>
      <c r="J3798" s="259"/>
    </row>
    <row r="3799" spans="1:10">
      <c r="A3799" s="259"/>
      <c r="B3799" s="259"/>
      <c r="C3799" s="259"/>
      <c r="D3799" s="259"/>
      <c r="E3799" s="259"/>
      <c r="F3799" s="270"/>
      <c r="G3799" s="259"/>
      <c r="H3799" s="259"/>
      <c r="I3799" s="259"/>
      <c r="J3799" s="259"/>
    </row>
    <row r="3800" spans="1:10">
      <c r="A3800" s="259"/>
      <c r="B3800" s="259"/>
      <c r="C3800" s="259"/>
      <c r="D3800" s="259"/>
      <c r="E3800" s="259"/>
      <c r="F3800" s="270"/>
      <c r="G3800" s="259"/>
      <c r="H3800" s="259"/>
      <c r="I3800" s="259"/>
      <c r="J3800" s="259"/>
    </row>
    <row r="3801" spans="1:10">
      <c r="A3801" s="259"/>
      <c r="B3801" s="259"/>
      <c r="C3801" s="259"/>
      <c r="D3801" s="259"/>
      <c r="E3801" s="259"/>
      <c r="F3801" s="270"/>
      <c r="G3801" s="259"/>
      <c r="H3801" s="259"/>
      <c r="I3801" s="259"/>
      <c r="J3801" s="259"/>
    </row>
    <row r="3802" spans="1:10">
      <c r="A3802" s="259"/>
      <c r="B3802" s="259"/>
      <c r="C3802" s="259"/>
      <c r="D3802" s="259"/>
      <c r="E3802" s="259"/>
      <c r="F3802" s="270"/>
      <c r="G3802" s="259"/>
      <c r="H3802" s="259"/>
      <c r="I3802" s="259"/>
      <c r="J3802" s="259"/>
    </row>
    <row r="3803" spans="1:10">
      <c r="A3803" s="259"/>
      <c r="B3803" s="259"/>
      <c r="C3803" s="259"/>
      <c r="D3803" s="259"/>
      <c r="E3803" s="259"/>
      <c r="F3803" s="270"/>
      <c r="G3803" s="259"/>
      <c r="H3803" s="259"/>
      <c r="I3803" s="259"/>
      <c r="J3803" s="259"/>
    </row>
    <row r="3804" spans="1:10">
      <c r="A3804" s="259"/>
      <c r="B3804" s="259"/>
      <c r="C3804" s="259"/>
      <c r="D3804" s="259"/>
      <c r="E3804" s="259"/>
      <c r="F3804" s="270"/>
      <c r="G3804" s="259"/>
      <c r="H3804" s="259"/>
      <c r="I3804" s="259"/>
      <c r="J3804" s="259"/>
    </row>
    <row r="3805" spans="1:10">
      <c r="A3805" s="259"/>
      <c r="B3805" s="259"/>
      <c r="C3805" s="259"/>
      <c r="D3805" s="259"/>
      <c r="E3805" s="259"/>
      <c r="F3805" s="270"/>
      <c r="G3805" s="259"/>
      <c r="H3805" s="259"/>
      <c r="I3805" s="259"/>
      <c r="J3805" s="259"/>
    </row>
    <row r="3806" spans="1:10">
      <c r="A3806" s="259"/>
      <c r="B3806" s="259"/>
      <c r="C3806" s="259"/>
      <c r="D3806" s="259"/>
      <c r="E3806" s="259"/>
      <c r="F3806" s="270"/>
      <c r="G3806" s="259"/>
      <c r="H3806" s="259"/>
      <c r="I3806" s="259"/>
      <c r="J3806" s="259"/>
    </row>
    <row r="3807" spans="1:10">
      <c r="A3807" s="259"/>
      <c r="B3807" s="259"/>
      <c r="C3807" s="259"/>
      <c r="D3807" s="259"/>
      <c r="E3807" s="259"/>
      <c r="F3807" s="270"/>
      <c r="G3807" s="259"/>
      <c r="H3807" s="259"/>
      <c r="I3807" s="259"/>
      <c r="J3807" s="259"/>
    </row>
    <row r="3808" spans="1:10">
      <c r="A3808" s="259"/>
      <c r="B3808" s="259"/>
      <c r="C3808" s="259"/>
      <c r="D3808" s="259"/>
      <c r="E3808" s="259"/>
      <c r="F3808" s="270"/>
      <c r="G3808" s="259"/>
      <c r="H3808" s="259"/>
      <c r="I3808" s="259"/>
      <c r="J3808" s="259"/>
    </row>
    <row r="3809" spans="1:10">
      <c r="A3809" s="259"/>
      <c r="B3809" s="259"/>
      <c r="C3809" s="259"/>
      <c r="D3809" s="259"/>
      <c r="E3809" s="259"/>
      <c r="F3809" s="270"/>
      <c r="G3809" s="259"/>
      <c r="H3809" s="259"/>
      <c r="I3809" s="259"/>
      <c r="J3809" s="259"/>
    </row>
    <row r="3810" spans="1:10">
      <c r="A3810" s="259"/>
      <c r="B3810" s="259"/>
      <c r="C3810" s="259"/>
      <c r="D3810" s="259"/>
      <c r="E3810" s="259"/>
      <c r="F3810" s="270"/>
      <c r="G3810" s="259"/>
      <c r="H3810" s="259"/>
      <c r="I3810" s="259"/>
      <c r="J3810" s="259"/>
    </row>
    <row r="3811" spans="1:10">
      <c r="A3811" s="259"/>
      <c r="B3811" s="259"/>
      <c r="C3811" s="259"/>
      <c r="D3811" s="259"/>
      <c r="E3811" s="259"/>
      <c r="F3811" s="270"/>
      <c r="G3811" s="259"/>
      <c r="H3811" s="259"/>
      <c r="I3811" s="259"/>
      <c r="J3811" s="259"/>
    </row>
    <row r="3812" spans="1:10">
      <c r="A3812" s="259"/>
      <c r="B3812" s="259"/>
      <c r="C3812" s="259"/>
      <c r="D3812" s="259"/>
      <c r="E3812" s="259"/>
      <c r="F3812" s="270"/>
      <c r="G3812" s="259"/>
      <c r="H3812" s="259"/>
      <c r="I3812" s="259"/>
      <c r="J3812" s="259"/>
    </row>
    <row r="3813" spans="1:10">
      <c r="A3813" s="259"/>
      <c r="B3813" s="259"/>
      <c r="C3813" s="259"/>
      <c r="D3813" s="259"/>
      <c r="E3813" s="259"/>
      <c r="F3813" s="270"/>
      <c r="G3813" s="259"/>
      <c r="H3813" s="259"/>
      <c r="I3813" s="259"/>
      <c r="J3813" s="259"/>
    </row>
    <row r="3814" spans="1:10">
      <c r="A3814" s="259"/>
      <c r="B3814" s="259"/>
      <c r="C3814" s="259"/>
      <c r="D3814" s="259"/>
      <c r="E3814" s="259"/>
      <c r="F3814" s="270"/>
      <c r="G3814" s="259"/>
      <c r="H3814" s="259"/>
      <c r="I3814" s="259"/>
      <c r="J3814" s="259"/>
    </row>
    <row r="3815" spans="1:10">
      <c r="A3815" s="259"/>
      <c r="B3815" s="259"/>
      <c r="C3815" s="259"/>
      <c r="D3815" s="259"/>
      <c r="E3815" s="259"/>
      <c r="F3815" s="270"/>
      <c r="G3815" s="259"/>
      <c r="H3815" s="259"/>
      <c r="I3815" s="259"/>
      <c r="J3815" s="259"/>
    </row>
    <row r="3816" spans="1:10">
      <c r="A3816" s="259"/>
      <c r="B3816" s="259"/>
      <c r="C3816" s="259"/>
      <c r="D3816" s="259"/>
      <c r="E3816" s="259"/>
      <c r="F3816" s="270"/>
      <c r="G3816" s="259"/>
      <c r="H3816" s="259"/>
      <c r="I3816" s="259"/>
      <c r="J3816" s="259"/>
    </row>
    <row r="3817" spans="1:10">
      <c r="A3817" s="259"/>
      <c r="B3817" s="259"/>
      <c r="C3817" s="259"/>
      <c r="D3817" s="259"/>
      <c r="E3817" s="259"/>
      <c r="F3817" s="270"/>
      <c r="G3817" s="259"/>
      <c r="H3817" s="259"/>
      <c r="I3817" s="259"/>
      <c r="J3817" s="259"/>
    </row>
    <row r="3818" spans="1:10">
      <c r="A3818" s="259"/>
      <c r="B3818" s="259"/>
      <c r="C3818" s="259"/>
      <c r="D3818" s="259"/>
      <c r="E3818" s="259"/>
      <c r="F3818" s="270"/>
      <c r="G3818" s="259"/>
      <c r="H3818" s="259"/>
      <c r="I3818" s="259"/>
      <c r="J3818" s="259"/>
    </row>
    <row r="3819" spans="1:10">
      <c r="A3819" s="259"/>
      <c r="B3819" s="259"/>
      <c r="C3819" s="259"/>
      <c r="D3819" s="259"/>
      <c r="E3819" s="259"/>
      <c r="F3819" s="270"/>
      <c r="G3819" s="259"/>
      <c r="H3819" s="259"/>
      <c r="I3819" s="259"/>
      <c r="J3819" s="259"/>
    </row>
    <row r="3820" spans="1:10">
      <c r="A3820" s="259"/>
      <c r="B3820" s="259"/>
      <c r="C3820" s="259"/>
      <c r="D3820" s="259"/>
      <c r="E3820" s="259"/>
      <c r="F3820" s="270"/>
      <c r="G3820" s="259"/>
      <c r="H3820" s="259"/>
      <c r="I3820" s="259"/>
      <c r="J3820" s="259"/>
    </row>
    <row r="3821" spans="1:10">
      <c r="A3821" s="259"/>
      <c r="B3821" s="259"/>
      <c r="C3821" s="259"/>
      <c r="D3821" s="259"/>
      <c r="E3821" s="259"/>
      <c r="F3821" s="270"/>
      <c r="G3821" s="259"/>
      <c r="H3821" s="259"/>
      <c r="I3821" s="259"/>
      <c r="J3821" s="259"/>
    </row>
    <row r="3822" spans="1:10">
      <c r="A3822" s="259"/>
      <c r="B3822" s="259"/>
      <c r="C3822" s="259"/>
      <c r="D3822" s="259"/>
      <c r="E3822" s="259"/>
      <c r="F3822" s="270"/>
      <c r="G3822" s="259"/>
      <c r="H3822" s="259"/>
      <c r="I3822" s="259"/>
      <c r="J3822" s="259"/>
    </row>
    <row r="3823" spans="1:10">
      <c r="A3823" s="259"/>
      <c r="B3823" s="259"/>
      <c r="C3823" s="259"/>
      <c r="D3823" s="259"/>
      <c r="E3823" s="259"/>
      <c r="F3823" s="270"/>
      <c r="G3823" s="259"/>
      <c r="H3823" s="259"/>
      <c r="I3823" s="259"/>
      <c r="J3823" s="259"/>
    </row>
    <row r="3824" spans="1:10">
      <c r="A3824" s="259"/>
      <c r="B3824" s="259"/>
      <c r="C3824" s="259"/>
      <c r="D3824" s="259"/>
      <c r="E3824" s="259"/>
      <c r="F3824" s="270"/>
      <c r="G3824" s="259"/>
      <c r="H3824" s="259"/>
      <c r="I3824" s="259"/>
      <c r="J3824" s="259"/>
    </row>
    <row r="3825" spans="1:10">
      <c r="A3825" s="259"/>
      <c r="B3825" s="259"/>
      <c r="C3825" s="259"/>
      <c r="D3825" s="259"/>
      <c r="E3825" s="259"/>
      <c r="F3825" s="270"/>
      <c r="G3825" s="259"/>
      <c r="H3825" s="259"/>
      <c r="I3825" s="259"/>
      <c r="J3825" s="259"/>
    </row>
    <row r="3826" spans="1:10">
      <c r="A3826" s="259"/>
      <c r="B3826" s="259"/>
      <c r="C3826" s="259"/>
      <c r="D3826" s="259"/>
      <c r="E3826" s="259"/>
      <c r="F3826" s="270"/>
      <c r="G3826" s="259"/>
      <c r="H3826" s="259"/>
      <c r="I3826" s="259"/>
      <c r="J3826" s="259"/>
    </row>
    <row r="3827" spans="1:10">
      <c r="A3827" s="259"/>
      <c r="B3827" s="259"/>
      <c r="C3827" s="259"/>
      <c r="D3827" s="259"/>
      <c r="E3827" s="259"/>
      <c r="F3827" s="270"/>
      <c r="G3827" s="259"/>
      <c r="H3827" s="259"/>
      <c r="I3827" s="259"/>
      <c r="J3827" s="259"/>
    </row>
    <row r="3828" spans="1:10">
      <c r="A3828" s="259"/>
      <c r="B3828" s="259"/>
      <c r="C3828" s="259"/>
      <c r="D3828" s="259"/>
      <c r="E3828" s="259"/>
      <c r="F3828" s="270"/>
      <c r="G3828" s="259"/>
      <c r="H3828" s="259"/>
      <c r="I3828" s="259"/>
      <c r="J3828" s="259"/>
    </row>
    <row r="3829" spans="1:10">
      <c r="A3829" s="259"/>
      <c r="B3829" s="259"/>
      <c r="C3829" s="259"/>
      <c r="D3829" s="259"/>
      <c r="E3829" s="259"/>
      <c r="F3829" s="270"/>
      <c r="G3829" s="259"/>
      <c r="H3829" s="259"/>
      <c r="I3829" s="259"/>
      <c r="J3829" s="259"/>
    </row>
    <row r="3830" spans="1:10">
      <c r="A3830" s="259"/>
      <c r="B3830" s="259"/>
      <c r="C3830" s="259"/>
      <c r="D3830" s="259"/>
      <c r="E3830" s="259"/>
      <c r="F3830" s="270"/>
      <c r="G3830" s="259"/>
      <c r="H3830" s="259"/>
      <c r="I3830" s="259"/>
      <c r="J3830" s="259"/>
    </row>
    <row r="3831" spans="1:10">
      <c r="A3831" s="259"/>
      <c r="B3831" s="259"/>
      <c r="C3831" s="259"/>
      <c r="D3831" s="259"/>
      <c r="E3831" s="259"/>
      <c r="F3831" s="270"/>
      <c r="G3831" s="259"/>
      <c r="H3831" s="259"/>
      <c r="I3831" s="259"/>
      <c r="J3831" s="259"/>
    </row>
    <row r="3832" spans="1:10">
      <c r="A3832" s="259"/>
      <c r="B3832" s="259"/>
      <c r="C3832" s="259"/>
      <c r="D3832" s="259"/>
      <c r="E3832" s="259"/>
      <c r="F3832" s="270"/>
      <c r="G3832" s="259"/>
      <c r="H3832" s="259"/>
      <c r="I3832" s="259"/>
      <c r="J3832" s="259"/>
    </row>
    <row r="3833" spans="1:10">
      <c r="A3833" s="259"/>
      <c r="B3833" s="259"/>
      <c r="C3833" s="259"/>
      <c r="D3833" s="259"/>
      <c r="E3833" s="259"/>
      <c r="F3833" s="270"/>
      <c r="G3833" s="259"/>
      <c r="H3833" s="259"/>
      <c r="I3833" s="259"/>
      <c r="J3833" s="259"/>
    </row>
    <row r="3834" spans="1:10">
      <c r="A3834" s="259"/>
      <c r="B3834" s="259"/>
      <c r="C3834" s="259"/>
      <c r="D3834" s="259"/>
      <c r="E3834" s="259"/>
      <c r="F3834" s="270"/>
      <c r="G3834" s="259"/>
      <c r="H3834" s="259"/>
      <c r="I3834" s="259"/>
      <c r="J3834" s="259"/>
    </row>
    <row r="3835" spans="1:10">
      <c r="A3835" s="259"/>
      <c r="B3835" s="259"/>
      <c r="C3835" s="259"/>
      <c r="D3835" s="259"/>
      <c r="E3835" s="259"/>
      <c r="F3835" s="270"/>
      <c r="G3835" s="259"/>
      <c r="H3835" s="259"/>
      <c r="I3835" s="259"/>
      <c r="J3835" s="259"/>
    </row>
    <row r="3836" spans="1:10">
      <c r="A3836" s="259"/>
      <c r="B3836" s="259"/>
      <c r="C3836" s="259"/>
      <c r="D3836" s="259"/>
      <c r="E3836" s="259"/>
      <c r="F3836" s="270"/>
      <c r="G3836" s="259"/>
      <c r="H3836" s="259"/>
      <c r="I3836" s="259"/>
      <c r="J3836" s="259"/>
    </row>
    <row r="3837" spans="1:10">
      <c r="A3837" s="259"/>
      <c r="B3837" s="259"/>
      <c r="C3837" s="259"/>
      <c r="D3837" s="259"/>
      <c r="E3837" s="259"/>
      <c r="F3837" s="270"/>
      <c r="G3837" s="259"/>
      <c r="H3837" s="259"/>
      <c r="I3837" s="259"/>
      <c r="J3837" s="259"/>
    </row>
    <row r="3838" spans="1:10">
      <c r="A3838" s="259"/>
      <c r="B3838" s="259"/>
      <c r="C3838" s="259"/>
      <c r="D3838" s="259"/>
      <c r="E3838" s="259"/>
      <c r="F3838" s="270"/>
      <c r="G3838" s="259"/>
      <c r="H3838" s="259"/>
      <c r="I3838" s="259"/>
      <c r="J3838" s="259"/>
    </row>
    <row r="3839" spans="1:10">
      <c r="A3839" s="259"/>
      <c r="B3839" s="259"/>
      <c r="C3839" s="259"/>
      <c r="D3839" s="259"/>
      <c r="E3839" s="259"/>
      <c r="F3839" s="270"/>
      <c r="G3839" s="259"/>
      <c r="H3839" s="259"/>
      <c r="I3839" s="259"/>
      <c r="J3839" s="259"/>
    </row>
    <row r="3840" spans="1:10">
      <c r="A3840" s="259"/>
      <c r="B3840" s="259"/>
      <c r="C3840" s="259"/>
      <c r="D3840" s="259"/>
      <c r="E3840" s="259"/>
      <c r="F3840" s="270"/>
      <c r="G3840" s="259"/>
      <c r="H3840" s="259"/>
      <c r="I3840" s="259"/>
      <c r="J3840" s="259"/>
    </row>
    <row r="3841" spans="1:10">
      <c r="A3841" s="259"/>
      <c r="B3841" s="259"/>
      <c r="C3841" s="259"/>
      <c r="D3841" s="259"/>
      <c r="E3841" s="259"/>
      <c r="F3841" s="270"/>
      <c r="G3841" s="259"/>
      <c r="H3841" s="259"/>
      <c r="I3841" s="259"/>
      <c r="J3841" s="259"/>
    </row>
    <row r="3842" spans="1:10">
      <c r="A3842" s="259"/>
      <c r="B3842" s="259"/>
      <c r="C3842" s="259"/>
      <c r="D3842" s="259"/>
      <c r="E3842" s="259"/>
      <c r="F3842" s="270"/>
      <c r="G3842" s="259"/>
      <c r="H3842" s="259"/>
      <c r="I3842" s="259"/>
      <c r="J3842" s="259"/>
    </row>
    <row r="3843" spans="1:10">
      <c r="A3843" s="259"/>
      <c r="B3843" s="259"/>
      <c r="C3843" s="259"/>
      <c r="D3843" s="259"/>
      <c r="E3843" s="259"/>
      <c r="F3843" s="270"/>
      <c r="G3843" s="259"/>
      <c r="H3843" s="259"/>
      <c r="I3843" s="259"/>
      <c r="J3843" s="259"/>
    </row>
    <row r="3844" spans="1:10">
      <c r="A3844" s="259"/>
      <c r="B3844" s="259"/>
      <c r="C3844" s="259"/>
      <c r="D3844" s="259"/>
      <c r="E3844" s="259"/>
      <c r="F3844" s="270"/>
      <c r="G3844" s="259"/>
      <c r="H3844" s="259"/>
      <c r="I3844" s="259"/>
      <c r="J3844" s="259"/>
    </row>
    <row r="3845" spans="1:10">
      <c r="A3845" s="259"/>
      <c r="B3845" s="259"/>
      <c r="C3845" s="259"/>
      <c r="D3845" s="259"/>
      <c r="E3845" s="259"/>
      <c r="F3845" s="270"/>
      <c r="G3845" s="259"/>
      <c r="H3845" s="259"/>
      <c r="I3845" s="259"/>
      <c r="J3845" s="259"/>
    </row>
    <row r="3846" spans="1:10">
      <c r="A3846" s="259"/>
      <c r="B3846" s="259"/>
      <c r="C3846" s="259"/>
      <c r="D3846" s="259"/>
      <c r="E3846" s="259"/>
      <c r="F3846" s="270"/>
      <c r="G3846" s="259"/>
      <c r="H3846" s="259"/>
      <c r="I3846" s="259"/>
      <c r="J3846" s="259"/>
    </row>
    <row r="3847" spans="1:10">
      <c r="A3847" s="259"/>
      <c r="B3847" s="259"/>
      <c r="C3847" s="259"/>
      <c r="D3847" s="259"/>
      <c r="E3847" s="259"/>
      <c r="F3847" s="270"/>
      <c r="G3847" s="259"/>
      <c r="H3847" s="259"/>
      <c r="I3847" s="259"/>
      <c r="J3847" s="259"/>
    </row>
    <row r="3848" spans="1:10">
      <c r="A3848" s="259"/>
      <c r="B3848" s="259"/>
      <c r="C3848" s="259"/>
      <c r="D3848" s="259"/>
      <c r="E3848" s="259"/>
      <c r="F3848" s="270"/>
      <c r="G3848" s="259"/>
      <c r="H3848" s="259"/>
      <c r="I3848" s="259"/>
      <c r="J3848" s="259"/>
    </row>
    <row r="3849" spans="1:10">
      <c r="A3849" s="259"/>
      <c r="B3849" s="259"/>
      <c r="C3849" s="259"/>
      <c r="D3849" s="259"/>
      <c r="E3849" s="259"/>
      <c r="F3849" s="270"/>
      <c r="G3849" s="259"/>
      <c r="H3849" s="259"/>
      <c r="I3849" s="259"/>
      <c r="J3849" s="259"/>
    </row>
    <row r="3850" spans="1:10">
      <c r="A3850" s="259"/>
      <c r="B3850" s="259"/>
      <c r="C3850" s="259"/>
      <c r="D3850" s="259"/>
      <c r="E3850" s="259"/>
      <c r="F3850" s="270"/>
      <c r="G3850" s="259"/>
      <c r="H3850" s="259"/>
      <c r="I3850" s="259"/>
      <c r="J3850" s="259"/>
    </row>
    <row r="3851" spans="1:10">
      <c r="A3851" s="259"/>
      <c r="B3851" s="259"/>
      <c r="C3851" s="259"/>
      <c r="D3851" s="259"/>
      <c r="E3851" s="259"/>
      <c r="F3851" s="270"/>
      <c r="G3851" s="259"/>
      <c r="H3851" s="259"/>
      <c r="I3851" s="259"/>
      <c r="J3851" s="259"/>
    </row>
    <row r="3852" spans="1:10">
      <c r="A3852" s="259"/>
      <c r="B3852" s="259"/>
      <c r="C3852" s="259"/>
      <c r="D3852" s="259"/>
      <c r="E3852" s="259"/>
      <c r="F3852" s="270"/>
      <c r="G3852" s="259"/>
      <c r="H3852" s="259"/>
      <c r="I3852" s="259"/>
      <c r="J3852" s="259"/>
    </row>
    <row r="3853" spans="1:10">
      <c r="A3853" s="259"/>
      <c r="B3853" s="259"/>
      <c r="C3853" s="259"/>
      <c r="D3853" s="259"/>
      <c r="E3853" s="259"/>
      <c r="F3853" s="270"/>
      <c r="G3853" s="259"/>
      <c r="H3853" s="259"/>
      <c r="I3853" s="259"/>
      <c r="J3853" s="259"/>
    </row>
    <row r="3854" spans="1:10">
      <c r="A3854" s="259"/>
      <c r="B3854" s="259"/>
      <c r="C3854" s="259"/>
      <c r="D3854" s="259"/>
      <c r="E3854" s="259"/>
      <c r="F3854" s="270"/>
      <c r="G3854" s="259"/>
      <c r="H3854" s="259"/>
      <c r="I3854" s="259"/>
      <c r="J3854" s="259"/>
    </row>
    <row r="3855" spans="1:10">
      <c r="A3855" s="259"/>
      <c r="B3855" s="259"/>
      <c r="C3855" s="259"/>
      <c r="D3855" s="259"/>
      <c r="E3855" s="259"/>
      <c r="F3855" s="270"/>
      <c r="G3855" s="259"/>
      <c r="H3855" s="259"/>
      <c r="I3855" s="259"/>
      <c r="J3855" s="259"/>
    </row>
    <row r="3856" spans="1:10">
      <c r="A3856" s="259"/>
      <c r="B3856" s="259"/>
      <c r="C3856" s="259"/>
      <c r="D3856" s="259"/>
      <c r="E3856" s="259"/>
      <c r="F3856" s="270"/>
      <c r="G3856" s="259"/>
      <c r="H3856" s="259"/>
      <c r="I3856" s="259"/>
      <c r="J3856" s="259"/>
    </row>
    <row r="3857" spans="1:10">
      <c r="A3857" s="259"/>
      <c r="B3857" s="259"/>
      <c r="C3857" s="259"/>
      <c r="D3857" s="259"/>
      <c r="E3857" s="259"/>
      <c r="F3857" s="270"/>
      <c r="G3857" s="259"/>
      <c r="H3857" s="259"/>
      <c r="I3857" s="259"/>
      <c r="J3857" s="259"/>
    </row>
    <row r="3858" spans="1:10">
      <c r="A3858" s="259"/>
      <c r="B3858" s="259"/>
      <c r="C3858" s="259"/>
      <c r="D3858" s="259"/>
      <c r="E3858" s="259"/>
      <c r="F3858" s="270"/>
      <c r="G3858" s="259"/>
      <c r="H3858" s="259"/>
      <c r="I3858" s="259"/>
      <c r="J3858" s="259"/>
    </row>
    <row r="3859" spans="1:10">
      <c r="A3859" s="259"/>
      <c r="B3859" s="259"/>
      <c r="C3859" s="259"/>
      <c r="D3859" s="259"/>
      <c r="E3859" s="259"/>
      <c r="F3859" s="270"/>
      <c r="G3859" s="259"/>
      <c r="H3859" s="259"/>
      <c r="I3859" s="259"/>
      <c r="J3859" s="259"/>
    </row>
    <row r="3860" spans="1:10">
      <c r="A3860" s="259"/>
      <c r="B3860" s="259"/>
      <c r="C3860" s="259"/>
      <c r="D3860" s="259"/>
      <c r="E3860" s="259"/>
      <c r="F3860" s="270"/>
      <c r="G3860" s="259"/>
      <c r="H3860" s="259"/>
      <c r="I3860" s="259"/>
      <c r="J3860" s="259"/>
    </row>
    <row r="3861" spans="1:10">
      <c r="A3861" s="259"/>
      <c r="B3861" s="259"/>
      <c r="C3861" s="259"/>
      <c r="D3861" s="259"/>
      <c r="E3861" s="259"/>
      <c r="F3861" s="270"/>
      <c r="G3861" s="259"/>
      <c r="H3861" s="259"/>
      <c r="I3861" s="259"/>
      <c r="J3861" s="259"/>
    </row>
    <row r="3862" spans="1:10">
      <c r="A3862" s="259"/>
      <c r="B3862" s="259"/>
      <c r="C3862" s="259"/>
      <c r="D3862" s="259"/>
      <c r="E3862" s="259"/>
      <c r="F3862" s="270"/>
      <c r="G3862" s="259"/>
      <c r="H3862" s="259"/>
      <c r="I3862" s="259"/>
      <c r="J3862" s="259"/>
    </row>
    <row r="3863" spans="1:10">
      <c r="A3863" s="259"/>
      <c r="B3863" s="259"/>
      <c r="C3863" s="259"/>
      <c r="D3863" s="259"/>
      <c r="E3863" s="259"/>
      <c r="F3863" s="270"/>
      <c r="G3863" s="259"/>
      <c r="H3863" s="259"/>
      <c r="I3863" s="259"/>
      <c r="J3863" s="259"/>
    </row>
    <row r="3864" spans="1:10">
      <c r="A3864" s="259"/>
      <c r="B3864" s="259"/>
      <c r="C3864" s="259"/>
      <c r="D3864" s="259"/>
      <c r="E3864" s="259"/>
      <c r="F3864" s="270"/>
      <c r="G3864" s="259"/>
      <c r="H3864" s="259"/>
      <c r="I3864" s="259"/>
      <c r="J3864" s="259"/>
    </row>
    <row r="3865" spans="1:10">
      <c r="A3865" s="259"/>
      <c r="B3865" s="259"/>
      <c r="C3865" s="259"/>
      <c r="D3865" s="259"/>
      <c r="E3865" s="259"/>
      <c r="F3865" s="270"/>
      <c r="G3865" s="259"/>
      <c r="H3865" s="259"/>
      <c r="I3865" s="259"/>
      <c r="J3865" s="259"/>
    </row>
    <row r="3866" spans="1:10">
      <c r="A3866" s="259"/>
      <c r="B3866" s="259"/>
      <c r="C3866" s="259"/>
      <c r="D3866" s="259"/>
      <c r="E3866" s="259"/>
      <c r="F3866" s="270"/>
      <c r="G3866" s="259"/>
      <c r="H3866" s="259"/>
      <c r="I3866" s="259"/>
      <c r="J3866" s="259"/>
    </row>
    <row r="3867" spans="1:10">
      <c r="A3867" s="259"/>
      <c r="B3867" s="259"/>
      <c r="C3867" s="259"/>
      <c r="D3867" s="259"/>
      <c r="E3867" s="259"/>
      <c r="F3867" s="270"/>
      <c r="G3867" s="259"/>
      <c r="H3867" s="259"/>
      <c r="I3867" s="259"/>
      <c r="J3867" s="259"/>
    </row>
    <row r="3868" spans="1:10">
      <c r="A3868" s="259"/>
      <c r="B3868" s="259"/>
      <c r="C3868" s="259"/>
      <c r="D3868" s="259"/>
      <c r="E3868" s="259"/>
      <c r="F3868" s="270"/>
      <c r="G3868" s="259"/>
      <c r="H3868" s="259"/>
      <c r="I3868" s="259"/>
      <c r="J3868" s="259"/>
    </row>
    <row r="3869" spans="1:10">
      <c r="A3869" s="259"/>
      <c r="B3869" s="259"/>
      <c r="C3869" s="259"/>
      <c r="D3869" s="259"/>
      <c r="E3869" s="259"/>
      <c r="F3869" s="270"/>
      <c r="G3869" s="259"/>
      <c r="H3869" s="259"/>
      <c r="I3869" s="259"/>
      <c r="J3869" s="259"/>
    </row>
    <row r="3870" spans="1:10">
      <c r="A3870" s="259"/>
      <c r="B3870" s="259"/>
      <c r="C3870" s="259"/>
      <c r="D3870" s="259"/>
      <c r="E3870" s="259"/>
      <c r="F3870" s="270"/>
      <c r="G3870" s="259"/>
      <c r="H3870" s="259"/>
      <c r="I3870" s="259"/>
      <c r="J3870" s="259"/>
    </row>
    <row r="3871" spans="1:10">
      <c r="A3871" s="259"/>
      <c r="B3871" s="259"/>
      <c r="C3871" s="259"/>
      <c r="D3871" s="259"/>
      <c r="E3871" s="259"/>
      <c r="F3871" s="270"/>
      <c r="G3871" s="259"/>
      <c r="H3871" s="259"/>
      <c r="I3871" s="259"/>
      <c r="J3871" s="259"/>
    </row>
    <row r="3872" spans="1:10">
      <c r="A3872" s="259"/>
      <c r="B3872" s="259"/>
      <c r="C3872" s="259"/>
      <c r="D3872" s="259"/>
      <c r="E3872" s="259"/>
      <c r="F3872" s="270"/>
      <c r="G3872" s="259"/>
      <c r="H3872" s="259"/>
      <c r="I3872" s="259"/>
      <c r="J3872" s="259"/>
    </row>
    <row r="3873" spans="1:10">
      <c r="A3873" s="259"/>
      <c r="B3873" s="259"/>
      <c r="C3873" s="259"/>
      <c r="D3873" s="259"/>
      <c r="E3873" s="259"/>
      <c r="F3873" s="270"/>
      <c r="G3873" s="259"/>
      <c r="H3873" s="259"/>
      <c r="I3873" s="259"/>
      <c r="J3873" s="259"/>
    </row>
    <row r="3874" spans="1:10">
      <c r="A3874" s="259"/>
      <c r="B3874" s="259"/>
      <c r="C3874" s="259"/>
      <c r="D3874" s="259"/>
      <c r="E3874" s="259"/>
      <c r="F3874" s="270"/>
      <c r="G3874" s="259"/>
      <c r="H3874" s="259"/>
      <c r="I3874" s="259"/>
      <c r="J3874" s="259"/>
    </row>
    <row r="3875" spans="1:10">
      <c r="A3875" s="259"/>
      <c r="B3875" s="259"/>
      <c r="C3875" s="259"/>
      <c r="D3875" s="259"/>
      <c r="E3875" s="259"/>
      <c r="F3875" s="270"/>
      <c r="G3875" s="259"/>
      <c r="H3875" s="259"/>
      <c r="I3875" s="259"/>
      <c r="J3875" s="259"/>
    </row>
    <row r="3876" spans="1:10">
      <c r="A3876" s="259"/>
      <c r="B3876" s="259"/>
      <c r="C3876" s="259"/>
      <c r="D3876" s="259"/>
      <c r="E3876" s="259"/>
      <c r="F3876" s="270"/>
      <c r="G3876" s="259"/>
      <c r="H3876" s="259"/>
      <c r="I3876" s="259"/>
      <c r="J3876" s="259"/>
    </row>
    <row r="3877" spans="1:10">
      <c r="A3877" s="259"/>
      <c r="B3877" s="259"/>
      <c r="C3877" s="259"/>
      <c r="D3877" s="259"/>
      <c r="E3877" s="259"/>
      <c r="F3877" s="270"/>
      <c r="G3877" s="259"/>
      <c r="H3877" s="259"/>
      <c r="I3877" s="259"/>
      <c r="J3877" s="259"/>
    </row>
    <row r="3878" spans="1:10">
      <c r="A3878" s="259"/>
      <c r="B3878" s="259"/>
      <c r="C3878" s="259"/>
      <c r="D3878" s="259"/>
      <c r="E3878" s="259"/>
      <c r="F3878" s="270"/>
      <c r="G3878" s="259"/>
      <c r="H3878" s="259"/>
      <c r="I3878" s="259"/>
      <c r="J3878" s="259"/>
    </row>
    <row r="3879" spans="1:10">
      <c r="A3879" s="259"/>
      <c r="B3879" s="259"/>
      <c r="C3879" s="259"/>
      <c r="D3879" s="259"/>
      <c r="E3879" s="259"/>
      <c r="F3879" s="270"/>
      <c r="G3879" s="259"/>
      <c r="H3879" s="259"/>
      <c r="I3879" s="259"/>
      <c r="J3879" s="259"/>
    </row>
    <row r="3880" spans="1:10">
      <c r="A3880" s="259"/>
      <c r="B3880" s="259"/>
      <c r="C3880" s="259"/>
      <c r="D3880" s="259"/>
      <c r="E3880" s="259"/>
      <c r="F3880" s="270"/>
      <c r="G3880" s="259"/>
      <c r="H3880" s="259"/>
      <c r="I3880" s="259"/>
      <c r="J3880" s="259"/>
    </row>
    <row r="3881" spans="1:10">
      <c r="A3881" s="259"/>
      <c r="B3881" s="259"/>
      <c r="C3881" s="259"/>
      <c r="D3881" s="259"/>
      <c r="E3881" s="259"/>
      <c r="F3881" s="270"/>
      <c r="G3881" s="259"/>
      <c r="H3881" s="259"/>
      <c r="I3881" s="259"/>
      <c r="J3881" s="259"/>
    </row>
    <row r="3882" spans="1:10">
      <c r="A3882" s="259"/>
      <c r="B3882" s="259"/>
      <c r="C3882" s="259"/>
      <c r="D3882" s="259"/>
      <c r="E3882" s="259"/>
      <c r="F3882" s="270"/>
      <c r="G3882" s="259"/>
      <c r="H3882" s="259"/>
      <c r="I3882" s="259"/>
      <c r="J3882" s="259"/>
    </row>
    <row r="3883" spans="1:10">
      <c r="A3883" s="259"/>
      <c r="B3883" s="259"/>
      <c r="C3883" s="259"/>
      <c r="D3883" s="259"/>
      <c r="E3883" s="259"/>
      <c r="F3883" s="270"/>
      <c r="G3883" s="259"/>
      <c r="H3883" s="259"/>
      <c r="I3883" s="259"/>
      <c r="J3883" s="259"/>
    </row>
    <row r="3884" spans="1:10">
      <c r="A3884" s="259"/>
      <c r="B3884" s="259"/>
      <c r="C3884" s="259"/>
      <c r="D3884" s="259"/>
      <c r="E3884" s="259"/>
      <c r="F3884" s="270"/>
      <c r="G3884" s="259"/>
      <c r="H3884" s="259"/>
      <c r="I3884" s="259"/>
      <c r="J3884" s="259"/>
    </row>
    <row r="3885" spans="1:10">
      <c r="A3885" s="259"/>
      <c r="B3885" s="259"/>
      <c r="C3885" s="259"/>
      <c r="D3885" s="259"/>
      <c r="E3885" s="259"/>
      <c r="F3885" s="270"/>
      <c r="G3885" s="259"/>
      <c r="H3885" s="259"/>
      <c r="I3885" s="259"/>
      <c r="J3885" s="259"/>
    </row>
    <row r="3886" spans="1:10">
      <c r="A3886" s="259"/>
      <c r="B3886" s="259"/>
      <c r="C3886" s="259"/>
      <c r="D3886" s="259"/>
      <c r="E3886" s="259"/>
      <c r="F3886" s="270"/>
      <c r="G3886" s="259"/>
      <c r="H3886" s="259"/>
      <c r="I3886" s="259"/>
      <c r="J3886" s="259"/>
    </row>
    <row r="3887" spans="1:10">
      <c r="A3887" s="259"/>
      <c r="B3887" s="259"/>
      <c r="C3887" s="259"/>
      <c r="D3887" s="259"/>
      <c r="E3887" s="259"/>
      <c r="F3887" s="270"/>
      <c r="G3887" s="259"/>
      <c r="H3887" s="259"/>
      <c r="I3887" s="259"/>
      <c r="J3887" s="259"/>
    </row>
    <row r="3888" spans="1:10">
      <c r="A3888" s="259"/>
      <c r="B3888" s="259"/>
      <c r="C3888" s="259"/>
      <c r="D3888" s="259"/>
      <c r="E3888" s="259"/>
      <c r="F3888" s="270"/>
      <c r="G3888" s="259"/>
      <c r="H3888" s="259"/>
      <c r="I3888" s="259"/>
      <c r="J3888" s="259"/>
    </row>
    <row r="3889" spans="1:10">
      <c r="A3889" s="259"/>
      <c r="B3889" s="259"/>
      <c r="C3889" s="259"/>
      <c r="D3889" s="259"/>
      <c r="E3889" s="259"/>
      <c r="F3889" s="270"/>
      <c r="G3889" s="259"/>
      <c r="H3889" s="259"/>
      <c r="I3889" s="259"/>
      <c r="J3889" s="259"/>
    </row>
    <row r="3890" spans="1:10">
      <c r="A3890" s="259"/>
      <c r="B3890" s="259"/>
      <c r="C3890" s="259"/>
      <c r="D3890" s="259"/>
      <c r="E3890" s="259"/>
      <c r="F3890" s="270"/>
      <c r="G3890" s="259"/>
      <c r="H3890" s="259"/>
      <c r="I3890" s="259"/>
      <c r="J3890" s="259"/>
    </row>
    <row r="3891" spans="1:10">
      <c r="A3891" s="259"/>
      <c r="B3891" s="259"/>
      <c r="C3891" s="259"/>
      <c r="D3891" s="259"/>
      <c r="E3891" s="259"/>
      <c r="F3891" s="270"/>
      <c r="G3891" s="259"/>
      <c r="H3891" s="259"/>
      <c r="I3891" s="259"/>
      <c r="J3891" s="259"/>
    </row>
    <row r="3892" spans="1:10">
      <c r="A3892" s="259"/>
      <c r="B3892" s="259"/>
      <c r="C3892" s="259"/>
      <c r="D3892" s="259"/>
      <c r="E3892" s="259"/>
      <c r="F3892" s="270"/>
      <c r="G3892" s="259"/>
      <c r="H3892" s="259"/>
      <c r="I3892" s="259"/>
      <c r="J3892" s="259"/>
    </row>
    <row r="3893" spans="1:10">
      <c r="A3893" s="259"/>
      <c r="B3893" s="259"/>
      <c r="C3893" s="259"/>
      <c r="D3893" s="259"/>
      <c r="E3893" s="259"/>
      <c r="F3893" s="270"/>
      <c r="G3893" s="259"/>
      <c r="H3893" s="259"/>
      <c r="I3893" s="259"/>
      <c r="J3893" s="259"/>
    </row>
    <row r="3894" spans="1:10">
      <c r="A3894" s="259"/>
      <c r="B3894" s="259"/>
      <c r="C3894" s="259"/>
      <c r="D3894" s="259"/>
      <c r="E3894" s="259"/>
      <c r="F3894" s="270"/>
      <c r="G3894" s="259"/>
      <c r="H3894" s="259"/>
      <c r="I3894" s="259"/>
      <c r="J3894" s="259"/>
    </row>
    <row r="3895" spans="1:10">
      <c r="A3895" s="259"/>
      <c r="B3895" s="259"/>
      <c r="C3895" s="259"/>
      <c r="D3895" s="259"/>
      <c r="E3895" s="259"/>
      <c r="F3895" s="270"/>
      <c r="G3895" s="259"/>
      <c r="H3895" s="259"/>
      <c r="I3895" s="259"/>
      <c r="J3895" s="259"/>
    </row>
    <row r="3896" spans="1:10">
      <c r="A3896" s="259"/>
      <c r="B3896" s="259"/>
      <c r="C3896" s="259"/>
      <c r="D3896" s="259"/>
      <c r="E3896" s="259"/>
      <c r="F3896" s="270"/>
      <c r="G3896" s="259"/>
      <c r="H3896" s="259"/>
      <c r="I3896" s="259"/>
      <c r="J3896" s="259"/>
    </row>
    <row r="3897" spans="1:10">
      <c r="A3897" s="259"/>
      <c r="B3897" s="259"/>
      <c r="C3897" s="259"/>
      <c r="D3897" s="259"/>
      <c r="E3897" s="259"/>
      <c r="F3897" s="270"/>
      <c r="G3897" s="259"/>
      <c r="H3897" s="259"/>
      <c r="I3897" s="259"/>
      <c r="J3897" s="259"/>
    </row>
    <row r="3898" spans="1:10">
      <c r="A3898" s="259"/>
      <c r="B3898" s="259"/>
      <c r="C3898" s="259"/>
      <c r="D3898" s="259"/>
      <c r="E3898" s="259"/>
      <c r="F3898" s="270"/>
      <c r="G3898" s="259"/>
      <c r="H3898" s="259"/>
      <c r="I3898" s="259"/>
      <c r="J3898" s="259"/>
    </row>
    <row r="3899" spans="1:10">
      <c r="A3899" s="259"/>
      <c r="B3899" s="259"/>
      <c r="C3899" s="259"/>
      <c r="D3899" s="259"/>
      <c r="E3899" s="259"/>
      <c r="F3899" s="270"/>
      <c r="G3899" s="259"/>
      <c r="H3899" s="259"/>
      <c r="I3899" s="259"/>
      <c r="J3899" s="259"/>
    </row>
    <row r="3900" spans="1:10">
      <c r="A3900" s="259"/>
      <c r="B3900" s="259"/>
      <c r="C3900" s="259"/>
      <c r="D3900" s="259"/>
      <c r="E3900" s="259"/>
      <c r="F3900" s="270"/>
      <c r="G3900" s="259"/>
      <c r="H3900" s="259"/>
      <c r="I3900" s="259"/>
      <c r="J3900" s="259"/>
    </row>
    <row r="3901" spans="1:10">
      <c r="A3901" s="259"/>
      <c r="B3901" s="259"/>
      <c r="C3901" s="259"/>
      <c r="D3901" s="259"/>
      <c r="E3901" s="259"/>
      <c r="F3901" s="270"/>
      <c r="G3901" s="259"/>
      <c r="H3901" s="259"/>
      <c r="I3901" s="259"/>
      <c r="J3901" s="259"/>
    </row>
    <row r="3902" spans="1:10">
      <c r="A3902" s="259"/>
      <c r="B3902" s="259"/>
      <c r="C3902" s="259"/>
      <c r="D3902" s="259"/>
      <c r="E3902" s="259"/>
      <c r="F3902" s="270"/>
      <c r="G3902" s="259"/>
      <c r="H3902" s="259"/>
      <c r="I3902" s="259"/>
      <c r="J3902" s="259"/>
    </row>
    <row r="3903" spans="1:10">
      <c r="A3903" s="259"/>
      <c r="B3903" s="259"/>
      <c r="C3903" s="259"/>
      <c r="D3903" s="259"/>
      <c r="E3903" s="259"/>
      <c r="F3903" s="270"/>
      <c r="G3903" s="259"/>
      <c r="H3903" s="259"/>
      <c r="I3903" s="259"/>
      <c r="J3903" s="259"/>
    </row>
    <row r="3904" spans="1:10">
      <c r="A3904" s="259"/>
      <c r="B3904" s="259"/>
      <c r="C3904" s="259"/>
      <c r="D3904" s="259"/>
      <c r="E3904" s="259"/>
      <c r="F3904" s="270"/>
      <c r="G3904" s="259"/>
      <c r="H3904" s="259"/>
      <c r="I3904" s="259"/>
      <c r="J3904" s="259"/>
    </row>
    <row r="3905" spans="1:10">
      <c r="A3905" s="259"/>
      <c r="B3905" s="259"/>
      <c r="C3905" s="259"/>
      <c r="D3905" s="259"/>
      <c r="E3905" s="259"/>
      <c r="F3905" s="270"/>
      <c r="G3905" s="259"/>
      <c r="H3905" s="259"/>
      <c r="I3905" s="259"/>
      <c r="J3905" s="259"/>
    </row>
    <row r="3906" spans="1:10">
      <c r="A3906" s="259"/>
      <c r="B3906" s="259"/>
      <c r="C3906" s="259"/>
      <c r="D3906" s="259"/>
      <c r="E3906" s="259"/>
      <c r="F3906" s="270"/>
      <c r="G3906" s="259"/>
      <c r="H3906" s="259"/>
      <c r="I3906" s="259"/>
      <c r="J3906" s="259"/>
    </row>
    <row r="3907" spans="1:10">
      <c r="A3907" s="259"/>
      <c r="B3907" s="259"/>
      <c r="C3907" s="259"/>
      <c r="D3907" s="259"/>
      <c r="E3907" s="259"/>
      <c r="F3907" s="270"/>
      <c r="G3907" s="259"/>
      <c r="H3907" s="259"/>
      <c r="I3907" s="259"/>
      <c r="J3907" s="259"/>
    </row>
    <row r="3908" spans="1:10">
      <c r="A3908" s="259"/>
      <c r="B3908" s="259"/>
      <c r="C3908" s="259"/>
      <c r="D3908" s="259"/>
      <c r="E3908" s="259"/>
      <c r="F3908" s="270"/>
      <c r="G3908" s="259"/>
      <c r="H3908" s="259"/>
      <c r="I3908" s="259"/>
      <c r="J3908" s="259"/>
    </row>
    <row r="3909" spans="1:10">
      <c r="A3909" s="259"/>
      <c r="B3909" s="259"/>
      <c r="C3909" s="259"/>
      <c r="D3909" s="259"/>
      <c r="E3909" s="259"/>
      <c r="F3909" s="270"/>
      <c r="G3909" s="259"/>
      <c r="H3909" s="259"/>
      <c r="I3909" s="259"/>
      <c r="J3909" s="259"/>
    </row>
    <row r="3910" spans="1:10">
      <c r="A3910" s="259"/>
      <c r="B3910" s="259"/>
      <c r="C3910" s="259"/>
      <c r="D3910" s="259"/>
      <c r="E3910" s="259"/>
      <c r="F3910" s="270"/>
      <c r="G3910" s="259"/>
      <c r="H3910" s="259"/>
      <c r="I3910" s="259"/>
      <c r="J3910" s="259"/>
    </row>
    <row r="3911" spans="1:10">
      <c r="A3911" s="259"/>
      <c r="B3911" s="259"/>
      <c r="C3911" s="259"/>
      <c r="D3911" s="259"/>
      <c r="E3911" s="259"/>
      <c r="F3911" s="270"/>
      <c r="G3911" s="259"/>
      <c r="H3911" s="259"/>
      <c r="I3911" s="259"/>
      <c r="J3911" s="259"/>
    </row>
    <row r="3912" spans="1:10">
      <c r="A3912" s="259"/>
      <c r="B3912" s="259"/>
      <c r="C3912" s="259"/>
      <c r="D3912" s="259"/>
      <c r="E3912" s="259"/>
      <c r="F3912" s="270"/>
      <c r="G3912" s="259"/>
      <c r="H3912" s="259"/>
      <c r="I3912" s="259"/>
      <c r="J3912" s="259"/>
    </row>
    <row r="3913" spans="1:10">
      <c r="A3913" s="259"/>
      <c r="B3913" s="259"/>
      <c r="C3913" s="259"/>
      <c r="D3913" s="259"/>
      <c r="E3913" s="259"/>
      <c r="F3913" s="270"/>
      <c r="G3913" s="259"/>
      <c r="H3913" s="259"/>
      <c r="I3913" s="259"/>
      <c r="J3913" s="259"/>
    </row>
    <row r="3914" spans="1:10">
      <c r="A3914" s="259"/>
      <c r="B3914" s="259"/>
      <c r="C3914" s="259"/>
      <c r="D3914" s="259"/>
      <c r="E3914" s="259"/>
      <c r="F3914" s="270"/>
      <c r="G3914" s="259"/>
      <c r="H3914" s="259"/>
      <c r="I3914" s="259"/>
      <c r="J3914" s="259"/>
    </row>
    <row r="3915" spans="1:10">
      <c r="A3915" s="259"/>
      <c r="B3915" s="259"/>
      <c r="C3915" s="259"/>
      <c r="D3915" s="259"/>
      <c r="E3915" s="259"/>
      <c r="F3915" s="270"/>
      <c r="G3915" s="259"/>
      <c r="H3915" s="259"/>
      <c r="I3915" s="259"/>
      <c r="J3915" s="259"/>
    </row>
    <row r="3916" spans="1:10">
      <c r="A3916" s="259"/>
      <c r="B3916" s="259"/>
      <c r="C3916" s="259"/>
      <c r="D3916" s="259"/>
      <c r="E3916" s="259"/>
      <c r="F3916" s="270"/>
      <c r="G3916" s="259"/>
      <c r="H3916" s="259"/>
      <c r="I3916" s="259"/>
      <c r="J3916" s="259"/>
    </row>
    <row r="3917" spans="1:10">
      <c r="A3917" s="259"/>
      <c r="B3917" s="259"/>
      <c r="C3917" s="259"/>
      <c r="D3917" s="259"/>
      <c r="E3917" s="259"/>
      <c r="F3917" s="270"/>
      <c r="G3917" s="259"/>
      <c r="H3917" s="259"/>
      <c r="I3917" s="259"/>
      <c r="J3917" s="259"/>
    </row>
    <row r="3918" spans="1:10">
      <c r="A3918" s="259"/>
      <c r="B3918" s="259"/>
      <c r="C3918" s="259"/>
      <c r="D3918" s="259"/>
      <c r="E3918" s="259"/>
      <c r="F3918" s="270"/>
      <c r="G3918" s="259"/>
      <c r="H3918" s="259"/>
      <c r="I3918" s="259"/>
      <c r="J3918" s="259"/>
    </row>
    <row r="3919" spans="1:10">
      <c r="A3919" s="259"/>
      <c r="B3919" s="259"/>
      <c r="C3919" s="259"/>
      <c r="D3919" s="259"/>
      <c r="E3919" s="259"/>
      <c r="F3919" s="270"/>
      <c r="G3919" s="259"/>
      <c r="H3919" s="259"/>
      <c r="I3919" s="259"/>
      <c r="J3919" s="259"/>
    </row>
    <row r="3920" spans="1:10">
      <c r="A3920" s="259"/>
      <c r="B3920" s="259"/>
      <c r="C3920" s="259"/>
      <c r="D3920" s="259"/>
      <c r="E3920" s="259"/>
      <c r="F3920" s="270"/>
      <c r="G3920" s="259"/>
      <c r="H3920" s="259"/>
      <c r="I3920" s="259"/>
      <c r="J3920" s="259"/>
    </row>
    <row r="3921" spans="1:10">
      <c r="A3921" s="259"/>
      <c r="B3921" s="259"/>
      <c r="C3921" s="259"/>
      <c r="D3921" s="259"/>
      <c r="E3921" s="259"/>
      <c r="F3921" s="270"/>
      <c r="G3921" s="259"/>
      <c r="H3921" s="259"/>
      <c r="I3921" s="259"/>
      <c r="J3921" s="259"/>
    </row>
    <row r="3922" spans="1:10">
      <c r="A3922" s="259"/>
      <c r="B3922" s="259"/>
      <c r="C3922" s="259"/>
      <c r="D3922" s="259"/>
      <c r="E3922" s="259"/>
      <c r="F3922" s="270"/>
      <c r="G3922" s="259"/>
      <c r="H3922" s="259"/>
      <c r="I3922" s="259"/>
      <c r="J3922" s="259"/>
    </row>
    <row r="3923" spans="1:10">
      <c r="A3923" s="259"/>
      <c r="B3923" s="259"/>
      <c r="C3923" s="259"/>
      <c r="D3923" s="259"/>
      <c r="E3923" s="259"/>
      <c r="F3923" s="270"/>
      <c r="G3923" s="259"/>
      <c r="H3923" s="259"/>
      <c r="I3923" s="259"/>
      <c r="J3923" s="259"/>
    </row>
    <row r="3924" spans="1:10">
      <c r="A3924" s="259"/>
      <c r="B3924" s="259"/>
      <c r="C3924" s="259"/>
      <c r="D3924" s="259"/>
      <c r="E3924" s="259"/>
      <c r="F3924" s="270"/>
      <c r="G3924" s="259"/>
      <c r="H3924" s="259"/>
      <c r="I3924" s="259"/>
      <c r="J3924" s="259"/>
    </row>
    <row r="3925" spans="1:10">
      <c r="A3925" s="259"/>
      <c r="B3925" s="259"/>
      <c r="C3925" s="259"/>
      <c r="D3925" s="259"/>
      <c r="E3925" s="259"/>
      <c r="F3925" s="270"/>
      <c r="G3925" s="259"/>
      <c r="H3925" s="259"/>
      <c r="I3925" s="259"/>
      <c r="J3925" s="259"/>
    </row>
    <row r="3926" spans="1:10">
      <c r="A3926" s="259"/>
      <c r="B3926" s="259"/>
      <c r="C3926" s="259"/>
      <c r="D3926" s="259"/>
      <c r="E3926" s="259"/>
      <c r="F3926" s="270"/>
      <c r="G3926" s="259"/>
      <c r="H3926" s="259"/>
      <c r="I3926" s="259"/>
      <c r="J3926" s="259"/>
    </row>
    <row r="3927" spans="1:10">
      <c r="A3927" s="259"/>
      <c r="B3927" s="259"/>
      <c r="C3927" s="259"/>
      <c r="D3927" s="259"/>
      <c r="E3927" s="259"/>
      <c r="F3927" s="270"/>
      <c r="G3927" s="259"/>
      <c r="H3927" s="259"/>
      <c r="I3927" s="259"/>
      <c r="J3927" s="259"/>
    </row>
    <row r="3928" spans="1:10">
      <c r="A3928" s="259"/>
      <c r="B3928" s="259"/>
      <c r="C3928" s="259"/>
      <c r="D3928" s="259"/>
      <c r="E3928" s="259"/>
      <c r="F3928" s="270"/>
      <c r="G3928" s="259"/>
      <c r="H3928" s="259"/>
      <c r="I3928" s="259"/>
      <c r="J3928" s="259"/>
    </row>
    <row r="3929" spans="1:10">
      <c r="A3929" s="259"/>
      <c r="B3929" s="259"/>
      <c r="C3929" s="259"/>
      <c r="D3929" s="259"/>
      <c r="E3929" s="259"/>
      <c r="F3929" s="270"/>
      <c r="G3929" s="259"/>
      <c r="H3929" s="259"/>
      <c r="I3929" s="259"/>
      <c r="J3929" s="259"/>
    </row>
    <row r="3930" spans="1:10">
      <c r="A3930" s="259"/>
      <c r="B3930" s="259"/>
      <c r="C3930" s="259"/>
      <c r="D3930" s="259"/>
      <c r="E3930" s="259"/>
      <c r="F3930" s="270"/>
      <c r="G3930" s="259"/>
      <c r="H3930" s="259"/>
      <c r="I3930" s="259"/>
      <c r="J3930" s="259"/>
    </row>
    <row r="3931" spans="1:10">
      <c r="A3931" s="259"/>
      <c r="B3931" s="259"/>
      <c r="C3931" s="259"/>
      <c r="D3931" s="259"/>
      <c r="E3931" s="259"/>
      <c r="F3931" s="270"/>
      <c r="G3931" s="259"/>
      <c r="H3931" s="259"/>
      <c r="I3931" s="259"/>
      <c r="J3931" s="259"/>
    </row>
    <row r="3932" spans="1:10">
      <c r="A3932" s="259"/>
      <c r="B3932" s="259"/>
      <c r="C3932" s="259"/>
      <c r="D3932" s="259"/>
      <c r="E3932" s="259"/>
      <c r="F3932" s="270"/>
      <c r="G3932" s="259"/>
      <c r="H3932" s="259"/>
      <c r="I3932" s="259"/>
      <c r="J3932" s="259"/>
    </row>
    <row r="3933" spans="1:10">
      <c r="A3933" s="259"/>
      <c r="B3933" s="259"/>
      <c r="C3933" s="259"/>
      <c r="D3933" s="259"/>
      <c r="E3933" s="259"/>
      <c r="F3933" s="270"/>
      <c r="G3933" s="259"/>
      <c r="H3933" s="259"/>
      <c r="I3933" s="259"/>
      <c r="J3933" s="259"/>
    </row>
    <row r="3934" spans="1:10">
      <c r="A3934" s="259"/>
      <c r="B3934" s="259"/>
      <c r="C3934" s="259"/>
      <c r="D3934" s="259"/>
      <c r="E3934" s="259"/>
      <c r="F3934" s="270"/>
      <c r="G3934" s="259"/>
      <c r="H3934" s="259"/>
      <c r="I3934" s="259"/>
      <c r="J3934" s="259"/>
    </row>
    <row r="3935" spans="1:10">
      <c r="A3935" s="259"/>
      <c r="B3935" s="259"/>
      <c r="C3935" s="259"/>
      <c r="D3935" s="259"/>
      <c r="E3935" s="259"/>
      <c r="F3935" s="270"/>
      <c r="G3935" s="259"/>
      <c r="H3935" s="259"/>
      <c r="I3935" s="259"/>
      <c r="J3935" s="259"/>
    </row>
    <row r="3936" spans="1:10">
      <c r="A3936" s="259"/>
      <c r="B3936" s="259"/>
      <c r="C3936" s="259"/>
      <c r="D3936" s="259"/>
      <c r="E3936" s="259"/>
      <c r="F3936" s="270"/>
      <c r="G3936" s="259"/>
      <c r="H3936" s="259"/>
      <c r="I3936" s="259"/>
      <c r="J3936" s="259"/>
    </row>
    <row r="3937" spans="1:10">
      <c r="A3937" s="259"/>
      <c r="B3937" s="259"/>
      <c r="C3937" s="259"/>
      <c r="D3937" s="259"/>
      <c r="E3937" s="259"/>
      <c r="F3937" s="270"/>
      <c r="G3937" s="259"/>
      <c r="H3937" s="259"/>
      <c r="I3937" s="259"/>
      <c r="J3937" s="259"/>
    </row>
    <row r="3938" spans="1:10">
      <c r="A3938" s="259"/>
      <c r="B3938" s="259"/>
      <c r="C3938" s="259"/>
      <c r="D3938" s="259"/>
      <c r="E3938" s="259"/>
      <c r="F3938" s="270"/>
      <c r="G3938" s="259"/>
      <c r="H3938" s="259"/>
      <c r="I3938" s="259"/>
      <c r="J3938" s="259"/>
    </row>
    <row r="3939" spans="1:10">
      <c r="A3939" s="259"/>
      <c r="B3939" s="259"/>
      <c r="C3939" s="259"/>
      <c r="D3939" s="259"/>
      <c r="E3939" s="259"/>
      <c r="F3939" s="270"/>
      <c r="G3939" s="259"/>
      <c r="H3939" s="259"/>
      <c r="I3939" s="259"/>
      <c r="J3939" s="259"/>
    </row>
    <row r="3940" spans="1:10">
      <c r="A3940" s="259"/>
      <c r="B3940" s="259"/>
      <c r="C3940" s="259"/>
      <c r="D3940" s="259"/>
      <c r="E3940" s="259"/>
      <c r="F3940" s="270"/>
      <c r="G3940" s="259"/>
      <c r="H3940" s="259"/>
      <c r="I3940" s="259"/>
      <c r="J3940" s="259"/>
    </row>
    <row r="3941" spans="1:10">
      <c r="A3941" s="259"/>
      <c r="B3941" s="259"/>
      <c r="C3941" s="259"/>
      <c r="D3941" s="259"/>
      <c r="E3941" s="259"/>
      <c r="F3941" s="270"/>
      <c r="G3941" s="259"/>
      <c r="H3941" s="259"/>
      <c r="I3941" s="259"/>
      <c r="J3941" s="259"/>
    </row>
    <row r="3942" spans="1:10">
      <c r="A3942" s="259"/>
      <c r="B3942" s="259"/>
      <c r="C3942" s="259"/>
      <c r="D3942" s="259"/>
      <c r="E3942" s="259"/>
      <c r="F3942" s="270"/>
      <c r="G3942" s="259"/>
      <c r="H3942" s="259"/>
      <c r="I3942" s="259"/>
      <c r="J3942" s="259"/>
    </row>
    <row r="3943" spans="1:10">
      <c r="A3943" s="259"/>
      <c r="B3943" s="259"/>
      <c r="C3943" s="259"/>
      <c r="D3943" s="259"/>
      <c r="E3943" s="259"/>
      <c r="F3943" s="270"/>
      <c r="G3943" s="259"/>
      <c r="H3943" s="259"/>
      <c r="I3943" s="259"/>
      <c r="J3943" s="259"/>
    </row>
    <row r="3944" spans="1:10">
      <c r="A3944" s="259"/>
      <c r="B3944" s="259"/>
      <c r="C3944" s="259"/>
      <c r="D3944" s="259"/>
      <c r="E3944" s="259"/>
      <c r="F3944" s="270"/>
      <c r="G3944" s="259"/>
      <c r="H3944" s="259"/>
      <c r="I3944" s="259"/>
      <c r="J3944" s="259"/>
    </row>
    <row r="3945" spans="1:10">
      <c r="A3945" s="259"/>
      <c r="B3945" s="259"/>
      <c r="C3945" s="259"/>
      <c r="D3945" s="259"/>
      <c r="E3945" s="259"/>
      <c r="F3945" s="270"/>
      <c r="G3945" s="259"/>
      <c r="H3945" s="259"/>
      <c r="I3945" s="259"/>
      <c r="J3945" s="259"/>
    </row>
    <row r="3946" spans="1:10">
      <c r="A3946" s="259"/>
      <c r="B3946" s="259"/>
      <c r="C3946" s="259"/>
      <c r="D3946" s="259"/>
      <c r="E3946" s="259"/>
      <c r="F3946" s="270"/>
      <c r="G3946" s="259"/>
      <c r="H3946" s="259"/>
      <c r="I3946" s="259"/>
      <c r="J3946" s="259"/>
    </row>
    <row r="3947" spans="1:10">
      <c r="A3947" s="259"/>
      <c r="B3947" s="259"/>
      <c r="C3947" s="259"/>
      <c r="D3947" s="259"/>
      <c r="E3947" s="259"/>
      <c r="F3947" s="270"/>
      <c r="G3947" s="259"/>
      <c r="H3947" s="259"/>
      <c r="I3947" s="259"/>
      <c r="J3947" s="259"/>
    </row>
    <row r="3948" spans="1:10">
      <c r="A3948" s="259"/>
      <c r="B3948" s="259"/>
      <c r="C3948" s="259"/>
      <c r="D3948" s="259"/>
      <c r="E3948" s="259"/>
      <c r="F3948" s="270"/>
      <c r="G3948" s="259"/>
      <c r="H3948" s="259"/>
      <c r="I3948" s="259"/>
      <c r="J3948" s="259"/>
    </row>
    <row r="3949" spans="1:10">
      <c r="A3949" s="259"/>
      <c r="B3949" s="259"/>
      <c r="C3949" s="259"/>
      <c r="D3949" s="259"/>
      <c r="E3949" s="259"/>
      <c r="F3949" s="270"/>
      <c r="G3949" s="259"/>
      <c r="H3949" s="259"/>
      <c r="I3949" s="259"/>
      <c r="J3949" s="259"/>
    </row>
    <row r="3950" spans="1:10">
      <c r="A3950" s="259"/>
      <c r="B3950" s="259"/>
      <c r="C3950" s="259"/>
      <c r="D3950" s="259"/>
      <c r="E3950" s="259"/>
      <c r="F3950" s="270"/>
      <c r="G3950" s="259"/>
      <c r="H3950" s="259"/>
      <c r="I3950" s="259"/>
      <c r="J3950" s="259"/>
    </row>
    <row r="3951" spans="1:10">
      <c r="A3951" s="259"/>
      <c r="B3951" s="259"/>
      <c r="C3951" s="259"/>
      <c r="D3951" s="259"/>
      <c r="E3951" s="259"/>
      <c r="F3951" s="270"/>
      <c r="G3951" s="259"/>
      <c r="H3951" s="259"/>
      <c r="I3951" s="259"/>
      <c r="J3951" s="259"/>
    </row>
    <row r="3952" spans="1:10">
      <c r="A3952" s="259"/>
      <c r="B3952" s="259"/>
      <c r="C3952" s="259"/>
      <c r="D3952" s="259"/>
      <c r="E3952" s="259"/>
      <c r="F3952" s="270"/>
      <c r="G3952" s="259"/>
      <c r="H3952" s="259"/>
      <c r="I3952" s="259"/>
      <c r="J3952" s="259"/>
    </row>
    <row r="3953" spans="1:10">
      <c r="A3953" s="259"/>
      <c r="B3953" s="259"/>
      <c r="C3953" s="259"/>
      <c r="D3953" s="259"/>
      <c r="E3953" s="259"/>
      <c r="F3953" s="270"/>
      <c r="G3953" s="259"/>
      <c r="H3953" s="259"/>
      <c r="I3953" s="259"/>
      <c r="J3953" s="259"/>
    </row>
    <row r="3954" spans="1:10">
      <c r="A3954" s="259"/>
      <c r="B3954" s="259"/>
      <c r="C3954" s="259"/>
      <c r="D3954" s="259"/>
      <c r="E3954" s="259"/>
      <c r="F3954" s="270"/>
      <c r="G3954" s="259"/>
      <c r="H3954" s="259"/>
      <c r="I3954" s="259"/>
      <c r="J3954" s="259"/>
    </row>
    <row r="3955" spans="1:10">
      <c r="A3955" s="259"/>
      <c r="B3955" s="259"/>
      <c r="C3955" s="259"/>
      <c r="D3955" s="259"/>
      <c r="E3955" s="259"/>
      <c r="F3955" s="270"/>
      <c r="G3955" s="259"/>
      <c r="H3955" s="259"/>
      <c r="I3955" s="259"/>
      <c r="J3955" s="259"/>
    </row>
    <row r="3956" spans="1:10">
      <c r="A3956" s="259"/>
      <c r="B3956" s="259"/>
      <c r="C3956" s="259"/>
      <c r="D3956" s="259"/>
      <c r="E3956" s="259"/>
      <c r="F3956" s="270"/>
      <c r="G3956" s="259"/>
      <c r="H3956" s="259"/>
      <c r="I3956" s="259"/>
      <c r="J3956" s="259"/>
    </row>
    <row r="3957" spans="1:10">
      <c r="A3957" s="259"/>
      <c r="B3957" s="259"/>
      <c r="C3957" s="259"/>
      <c r="D3957" s="259"/>
      <c r="E3957" s="259"/>
      <c r="F3957" s="270"/>
      <c r="G3957" s="259"/>
      <c r="H3957" s="259"/>
      <c r="I3957" s="259"/>
      <c r="J3957" s="259"/>
    </row>
    <row r="3958" spans="1:10">
      <c r="A3958" s="259"/>
      <c r="B3958" s="259"/>
      <c r="C3958" s="259"/>
      <c r="D3958" s="259"/>
      <c r="E3958" s="259"/>
      <c r="F3958" s="270"/>
      <c r="G3958" s="259"/>
      <c r="H3958" s="259"/>
      <c r="I3958" s="259"/>
      <c r="J3958" s="259"/>
    </row>
    <row r="3959" spans="1:10">
      <c r="A3959" s="259"/>
      <c r="B3959" s="259"/>
      <c r="C3959" s="259"/>
      <c r="D3959" s="259"/>
      <c r="E3959" s="259"/>
      <c r="F3959" s="270"/>
      <c r="G3959" s="259"/>
      <c r="H3959" s="259"/>
      <c r="I3959" s="259"/>
      <c r="J3959" s="259"/>
    </row>
    <row r="3960" spans="1:10">
      <c r="A3960" s="259"/>
      <c r="B3960" s="259"/>
      <c r="C3960" s="259"/>
      <c r="D3960" s="259"/>
      <c r="E3960" s="259"/>
      <c r="F3960" s="270"/>
      <c r="G3960" s="259"/>
      <c r="H3960" s="259"/>
      <c r="I3960" s="259"/>
      <c r="J3960" s="259"/>
    </row>
    <row r="3961" spans="1:10">
      <c r="A3961" s="259"/>
      <c r="B3961" s="259"/>
      <c r="C3961" s="259"/>
      <c r="D3961" s="259"/>
      <c r="E3961" s="259"/>
      <c r="F3961" s="270"/>
      <c r="G3961" s="259"/>
      <c r="H3961" s="259"/>
      <c r="I3961" s="259"/>
      <c r="J3961" s="259"/>
    </row>
    <row r="3962" spans="1:10">
      <c r="A3962" s="259"/>
      <c r="B3962" s="259"/>
      <c r="C3962" s="259"/>
      <c r="D3962" s="259"/>
      <c r="E3962" s="259"/>
      <c r="F3962" s="270"/>
      <c r="G3962" s="259"/>
      <c r="H3962" s="259"/>
      <c r="I3962" s="259"/>
      <c r="J3962" s="259"/>
    </row>
    <row r="3963" spans="1:10">
      <c r="A3963" s="259"/>
      <c r="B3963" s="259"/>
      <c r="C3963" s="259"/>
      <c r="D3963" s="259"/>
      <c r="E3963" s="259"/>
      <c r="F3963" s="270"/>
      <c r="G3963" s="259"/>
      <c r="H3963" s="259"/>
      <c r="I3963" s="259"/>
      <c r="J3963" s="259"/>
    </row>
    <row r="3964" spans="1:10">
      <c r="A3964" s="259"/>
      <c r="B3964" s="259"/>
      <c r="C3964" s="259"/>
      <c r="D3964" s="259"/>
      <c r="E3964" s="259"/>
      <c r="F3964" s="270"/>
      <c r="G3964" s="259"/>
      <c r="H3964" s="259"/>
      <c r="I3964" s="259"/>
      <c r="J3964" s="259"/>
    </row>
    <row r="3965" spans="1:10">
      <c r="A3965" s="259"/>
      <c r="B3965" s="259"/>
      <c r="C3965" s="259"/>
      <c r="D3965" s="259"/>
      <c r="E3965" s="259"/>
      <c r="F3965" s="270"/>
      <c r="G3965" s="259"/>
      <c r="H3965" s="259"/>
      <c r="I3965" s="259"/>
      <c r="J3965" s="259"/>
    </row>
    <row r="3966" spans="1:10">
      <c r="A3966" s="259"/>
      <c r="B3966" s="259"/>
      <c r="C3966" s="259"/>
      <c r="D3966" s="259"/>
      <c r="E3966" s="259"/>
      <c r="F3966" s="270"/>
      <c r="G3966" s="259"/>
      <c r="H3966" s="259"/>
      <c r="I3966" s="259"/>
      <c r="J3966" s="259"/>
    </row>
    <row r="3967" spans="1:10">
      <c r="A3967" s="259"/>
      <c r="B3967" s="259"/>
      <c r="C3967" s="259"/>
      <c r="D3967" s="259"/>
      <c r="E3967" s="259"/>
      <c r="F3967" s="270"/>
      <c r="G3967" s="259"/>
      <c r="H3967" s="259"/>
      <c r="I3967" s="259"/>
      <c r="J3967" s="259"/>
    </row>
    <row r="3968" spans="1:10">
      <c r="A3968" s="259"/>
      <c r="B3968" s="259"/>
      <c r="C3968" s="259"/>
      <c r="D3968" s="259"/>
      <c r="E3968" s="259"/>
      <c r="F3968" s="270"/>
      <c r="G3968" s="259"/>
      <c r="H3968" s="259"/>
      <c r="I3968" s="259"/>
      <c r="J3968" s="259"/>
    </row>
    <row r="3969" spans="1:10">
      <c r="A3969" s="259"/>
      <c r="B3969" s="259"/>
      <c r="C3969" s="259"/>
      <c r="D3969" s="259"/>
      <c r="E3969" s="259"/>
      <c r="F3969" s="270"/>
      <c r="G3969" s="259"/>
      <c r="H3969" s="259"/>
      <c r="I3969" s="259"/>
      <c r="J3969" s="259"/>
    </row>
    <row r="3970" spans="1:10">
      <c r="A3970" s="259"/>
      <c r="B3970" s="259"/>
      <c r="C3970" s="259"/>
      <c r="D3970" s="259"/>
      <c r="E3970" s="259"/>
      <c r="F3970" s="270"/>
      <c r="G3970" s="259"/>
      <c r="H3970" s="259"/>
      <c r="I3970" s="259"/>
      <c r="J3970" s="259"/>
    </row>
    <row r="3971" spans="1:10">
      <c r="A3971" s="259"/>
      <c r="B3971" s="259"/>
      <c r="C3971" s="259"/>
      <c r="D3971" s="259"/>
      <c r="E3971" s="259"/>
      <c r="F3971" s="270"/>
      <c r="G3971" s="259"/>
      <c r="H3971" s="259"/>
      <c r="I3971" s="259"/>
      <c r="J3971" s="259"/>
    </row>
    <row r="3972" spans="1:10">
      <c r="A3972" s="259"/>
      <c r="B3972" s="259"/>
      <c r="C3972" s="259"/>
      <c r="D3972" s="259"/>
      <c r="E3972" s="259"/>
      <c r="F3972" s="270"/>
      <c r="G3972" s="259"/>
      <c r="H3972" s="259"/>
      <c r="I3972" s="259"/>
      <c r="J3972" s="259"/>
    </row>
    <row r="3973" spans="1:10">
      <c r="A3973" s="259"/>
      <c r="B3973" s="259"/>
      <c r="C3973" s="259"/>
      <c r="D3973" s="259"/>
      <c r="E3973" s="259"/>
      <c r="F3973" s="270"/>
      <c r="G3973" s="259"/>
      <c r="H3973" s="259"/>
      <c r="I3973" s="259"/>
      <c r="J3973" s="259"/>
    </row>
    <row r="3974" spans="1:10">
      <c r="A3974" s="259"/>
      <c r="B3974" s="259"/>
      <c r="C3974" s="259"/>
      <c r="D3974" s="259"/>
      <c r="E3974" s="259"/>
      <c r="F3974" s="270"/>
      <c r="G3974" s="259"/>
      <c r="H3974" s="259"/>
      <c r="I3974" s="259"/>
      <c r="J3974" s="259"/>
    </row>
    <row r="3975" spans="1:10">
      <c r="A3975" s="259"/>
      <c r="B3975" s="259"/>
      <c r="C3975" s="259"/>
      <c r="D3975" s="259"/>
      <c r="E3975" s="259"/>
      <c r="F3975" s="270"/>
      <c r="G3975" s="259"/>
      <c r="H3975" s="259"/>
      <c r="I3975" s="259"/>
      <c r="J3975" s="259"/>
    </row>
    <row r="3976" spans="1:10">
      <c r="A3976" s="259"/>
      <c r="B3976" s="259"/>
      <c r="C3976" s="259"/>
      <c r="D3976" s="259"/>
      <c r="E3976" s="259"/>
      <c r="F3976" s="270"/>
      <c r="G3976" s="259"/>
      <c r="H3976" s="259"/>
      <c r="I3976" s="259"/>
      <c r="J3976" s="259"/>
    </row>
    <row r="3977" spans="1:10">
      <c r="A3977" s="259"/>
      <c r="B3977" s="259"/>
      <c r="C3977" s="259"/>
      <c r="D3977" s="259"/>
      <c r="E3977" s="259"/>
      <c r="F3977" s="270"/>
      <c r="G3977" s="259"/>
      <c r="H3977" s="259"/>
      <c r="I3977" s="259"/>
      <c r="J3977" s="259"/>
    </row>
    <row r="3978" spans="1:10">
      <c r="A3978" s="259"/>
      <c r="B3978" s="259"/>
      <c r="C3978" s="259"/>
      <c r="D3978" s="259"/>
      <c r="E3978" s="259"/>
      <c r="F3978" s="270"/>
      <c r="G3978" s="259"/>
      <c r="H3978" s="259"/>
      <c r="I3978" s="259"/>
      <c r="J3978" s="259"/>
    </row>
    <row r="3979" spans="1:10">
      <c r="A3979" s="259"/>
      <c r="B3979" s="259"/>
      <c r="C3979" s="259"/>
      <c r="D3979" s="259"/>
      <c r="E3979" s="259"/>
      <c r="F3979" s="270"/>
      <c r="G3979" s="259"/>
      <c r="H3979" s="259"/>
      <c r="I3979" s="259"/>
      <c r="J3979" s="259"/>
    </row>
    <row r="3980" spans="1:10">
      <c r="A3980" s="259"/>
      <c r="B3980" s="259"/>
      <c r="C3980" s="259"/>
      <c r="D3980" s="259"/>
      <c r="E3980" s="259"/>
      <c r="F3980" s="270"/>
      <c r="G3980" s="259"/>
      <c r="H3980" s="259"/>
      <c r="I3980" s="259"/>
      <c r="J3980" s="259"/>
    </row>
    <row r="3981" spans="1:10">
      <c r="A3981" s="259"/>
      <c r="B3981" s="259"/>
      <c r="C3981" s="259"/>
      <c r="D3981" s="259"/>
      <c r="E3981" s="259"/>
      <c r="F3981" s="270"/>
      <c r="G3981" s="259"/>
      <c r="H3981" s="259"/>
      <c r="I3981" s="259"/>
      <c r="J3981" s="259"/>
    </row>
    <row r="3982" spans="1:10">
      <c r="A3982" s="259"/>
      <c r="B3982" s="259"/>
      <c r="C3982" s="259"/>
      <c r="D3982" s="259"/>
      <c r="E3982" s="259"/>
      <c r="F3982" s="270"/>
      <c r="G3982" s="259"/>
      <c r="H3982" s="259"/>
      <c r="I3982" s="259"/>
      <c r="J3982" s="259"/>
    </row>
    <row r="3983" spans="1:10">
      <c r="A3983" s="259"/>
      <c r="B3983" s="259"/>
      <c r="C3983" s="259"/>
      <c r="D3983" s="259"/>
      <c r="E3983" s="259"/>
      <c r="F3983" s="270"/>
      <c r="G3983" s="259"/>
      <c r="H3983" s="259"/>
      <c r="I3983" s="259"/>
      <c r="J3983" s="259"/>
    </row>
    <row r="3984" spans="1:10">
      <c r="A3984" s="259"/>
      <c r="B3984" s="259"/>
      <c r="C3984" s="259"/>
      <c r="D3984" s="259"/>
      <c r="E3984" s="259"/>
      <c r="F3984" s="270"/>
      <c r="G3984" s="259"/>
      <c r="H3984" s="259"/>
      <c r="I3984" s="259"/>
      <c r="J3984" s="259"/>
    </row>
    <row r="3985" spans="1:10">
      <c r="A3985" s="259"/>
      <c r="B3985" s="259"/>
      <c r="C3985" s="259"/>
      <c r="D3985" s="259"/>
      <c r="E3985" s="259"/>
      <c r="F3985" s="270"/>
      <c r="G3985" s="259"/>
      <c r="H3985" s="259"/>
      <c r="I3985" s="259"/>
      <c r="J3985" s="259"/>
    </row>
    <row r="3986" spans="1:10">
      <c r="A3986" s="259"/>
      <c r="B3986" s="259"/>
      <c r="C3986" s="259"/>
      <c r="D3986" s="259"/>
      <c r="E3986" s="259"/>
      <c r="F3986" s="270"/>
      <c r="G3986" s="259"/>
      <c r="H3986" s="259"/>
      <c r="I3986" s="259"/>
      <c r="J3986" s="259"/>
    </row>
    <row r="3987" spans="1:10">
      <c r="A3987" s="259"/>
      <c r="B3987" s="259"/>
      <c r="C3987" s="259"/>
      <c r="D3987" s="259"/>
      <c r="E3987" s="259"/>
      <c r="F3987" s="270"/>
      <c r="G3987" s="259"/>
      <c r="H3987" s="259"/>
      <c r="I3987" s="259"/>
      <c r="J3987" s="259"/>
    </row>
    <row r="3988" spans="1:10">
      <c r="A3988" s="259"/>
      <c r="B3988" s="259"/>
      <c r="C3988" s="259"/>
      <c r="D3988" s="259"/>
      <c r="E3988" s="259"/>
      <c r="F3988" s="270"/>
      <c r="G3988" s="259"/>
      <c r="H3988" s="259"/>
      <c r="I3988" s="259"/>
      <c r="J3988" s="259"/>
    </row>
    <row r="3989" spans="1:10">
      <c r="A3989" s="259"/>
      <c r="B3989" s="259"/>
      <c r="C3989" s="259"/>
      <c r="D3989" s="259"/>
      <c r="E3989" s="259"/>
      <c r="F3989" s="270"/>
      <c r="G3989" s="259"/>
      <c r="H3989" s="259"/>
      <c r="I3989" s="259"/>
      <c r="J3989" s="259"/>
    </row>
    <row r="3990" spans="1:10">
      <c r="A3990" s="259"/>
      <c r="B3990" s="259"/>
      <c r="C3990" s="259"/>
      <c r="D3990" s="259"/>
      <c r="E3990" s="259"/>
      <c r="F3990" s="270"/>
      <c r="G3990" s="259"/>
      <c r="H3990" s="259"/>
      <c r="I3990" s="259"/>
      <c r="J3990" s="259"/>
    </row>
    <row r="3991" spans="1:10">
      <c r="A3991" s="259"/>
      <c r="B3991" s="259"/>
      <c r="C3991" s="259"/>
      <c r="D3991" s="259"/>
      <c r="E3991" s="259"/>
      <c r="F3991" s="270"/>
      <c r="G3991" s="259"/>
      <c r="H3991" s="259"/>
      <c r="I3991" s="259"/>
      <c r="J3991" s="259"/>
    </row>
    <row r="3992" spans="1:10">
      <c r="A3992" s="259"/>
      <c r="B3992" s="259"/>
      <c r="C3992" s="259"/>
      <c r="D3992" s="259"/>
      <c r="E3992" s="259"/>
      <c r="F3992" s="270"/>
      <c r="G3992" s="259"/>
      <c r="H3992" s="259"/>
      <c r="I3992" s="259"/>
      <c r="J3992" s="259"/>
    </row>
    <row r="3993" spans="1:10">
      <c r="A3993" s="259"/>
      <c r="B3993" s="259"/>
      <c r="C3993" s="259"/>
      <c r="D3993" s="259"/>
      <c r="E3993" s="259"/>
      <c r="F3993" s="270"/>
      <c r="G3993" s="259"/>
      <c r="H3993" s="259"/>
      <c r="I3993" s="259"/>
      <c r="J3993" s="259"/>
    </row>
    <row r="3994" spans="1:10">
      <c r="A3994" s="259"/>
      <c r="B3994" s="259"/>
      <c r="C3994" s="259"/>
      <c r="D3994" s="259"/>
      <c r="E3994" s="259"/>
      <c r="F3994" s="270"/>
      <c r="G3994" s="259"/>
      <c r="H3994" s="259"/>
      <c r="I3994" s="259"/>
      <c r="J3994" s="259"/>
    </row>
    <row r="3995" spans="1:10">
      <c r="A3995" s="259"/>
      <c r="B3995" s="259"/>
      <c r="C3995" s="259"/>
      <c r="D3995" s="259"/>
      <c r="E3995" s="259"/>
      <c r="F3995" s="270"/>
      <c r="G3995" s="259"/>
      <c r="H3995" s="259"/>
      <c r="I3995" s="259"/>
      <c r="J3995" s="259"/>
    </row>
    <row r="3996" spans="1:10">
      <c r="A3996" s="259"/>
      <c r="B3996" s="259"/>
      <c r="C3996" s="259"/>
      <c r="D3996" s="259"/>
      <c r="E3996" s="259"/>
      <c r="F3996" s="270"/>
      <c r="G3996" s="259"/>
      <c r="H3996" s="259"/>
      <c r="I3996" s="259"/>
      <c r="J3996" s="259"/>
    </row>
    <row r="3997" spans="1:10">
      <c r="A3997" s="259"/>
      <c r="B3997" s="259"/>
      <c r="C3997" s="259"/>
      <c r="D3997" s="259"/>
      <c r="E3997" s="259"/>
      <c r="F3997" s="270"/>
      <c r="G3997" s="259"/>
      <c r="H3997" s="259"/>
      <c r="I3997" s="259"/>
      <c r="J3997" s="259"/>
    </row>
    <row r="3998" spans="1:10">
      <c r="A3998" s="259"/>
      <c r="B3998" s="259"/>
      <c r="C3998" s="259"/>
      <c r="D3998" s="259"/>
      <c r="E3998" s="259"/>
      <c r="F3998" s="270"/>
      <c r="G3998" s="259"/>
      <c r="H3998" s="259"/>
      <c r="I3998" s="259"/>
      <c r="J3998" s="259"/>
    </row>
    <row r="3999" spans="1:10">
      <c r="A3999" s="259"/>
      <c r="B3999" s="259"/>
      <c r="C3999" s="259"/>
      <c r="D3999" s="259"/>
      <c r="E3999" s="259"/>
      <c r="F3999" s="270"/>
      <c r="G3999" s="259"/>
      <c r="H3999" s="259"/>
      <c r="I3999" s="259"/>
      <c r="J3999" s="259"/>
    </row>
    <row r="4000" spans="1:10">
      <c r="A4000" s="259"/>
      <c r="B4000" s="259"/>
      <c r="C4000" s="259"/>
      <c r="D4000" s="259"/>
      <c r="E4000" s="259"/>
      <c r="F4000" s="270"/>
      <c r="G4000" s="259"/>
      <c r="H4000" s="259"/>
      <c r="I4000" s="259"/>
      <c r="J4000" s="259"/>
    </row>
    <row r="4001" spans="1:10">
      <c r="A4001" s="259"/>
      <c r="B4001" s="259"/>
      <c r="C4001" s="259"/>
      <c r="D4001" s="259"/>
      <c r="E4001" s="259"/>
      <c r="F4001" s="270"/>
      <c r="G4001" s="259"/>
      <c r="H4001" s="259"/>
      <c r="I4001" s="259"/>
      <c r="J4001" s="259"/>
    </row>
    <row r="4002" spans="1:10">
      <c r="A4002" s="259"/>
      <c r="B4002" s="259"/>
      <c r="C4002" s="259"/>
      <c r="D4002" s="259"/>
      <c r="E4002" s="259"/>
      <c r="F4002" s="270"/>
      <c r="G4002" s="259"/>
      <c r="H4002" s="259"/>
      <c r="I4002" s="259"/>
      <c r="J4002" s="259"/>
    </row>
    <row r="4003" spans="1:10">
      <c r="A4003" s="259"/>
      <c r="B4003" s="259"/>
      <c r="C4003" s="259"/>
      <c r="D4003" s="259"/>
      <c r="E4003" s="259"/>
      <c r="F4003" s="270"/>
      <c r="G4003" s="259"/>
      <c r="H4003" s="259"/>
      <c r="I4003" s="259"/>
      <c r="J4003" s="259"/>
    </row>
    <row r="4004" spans="1:10">
      <c r="A4004" s="259"/>
      <c r="B4004" s="259"/>
      <c r="C4004" s="259"/>
      <c r="D4004" s="259"/>
      <c r="E4004" s="259"/>
      <c r="F4004" s="270"/>
      <c r="G4004" s="259"/>
      <c r="H4004" s="259"/>
      <c r="I4004" s="259"/>
      <c r="J4004" s="259"/>
    </row>
    <row r="4005" spans="1:10">
      <c r="A4005" s="259"/>
      <c r="B4005" s="259"/>
      <c r="C4005" s="259"/>
      <c r="D4005" s="259"/>
      <c r="E4005" s="259"/>
      <c r="F4005" s="270"/>
      <c r="G4005" s="259"/>
      <c r="H4005" s="259"/>
      <c r="I4005" s="259"/>
      <c r="J4005" s="259"/>
    </row>
    <row r="4006" spans="1:10">
      <c r="A4006" s="259"/>
      <c r="B4006" s="259"/>
      <c r="C4006" s="259"/>
      <c r="D4006" s="259"/>
      <c r="E4006" s="259"/>
      <c r="F4006" s="270"/>
      <c r="G4006" s="259"/>
      <c r="H4006" s="259"/>
      <c r="I4006" s="259"/>
      <c r="J4006" s="259"/>
    </row>
    <row r="4007" spans="1:10">
      <c r="A4007" s="259"/>
      <c r="B4007" s="259"/>
      <c r="C4007" s="259"/>
      <c r="D4007" s="259"/>
      <c r="E4007" s="259"/>
      <c r="F4007" s="270"/>
      <c r="G4007" s="259"/>
      <c r="H4007" s="259"/>
      <c r="I4007" s="259"/>
      <c r="J4007" s="259"/>
    </row>
    <row r="4008" spans="1:10">
      <c r="A4008" s="259"/>
      <c r="B4008" s="259"/>
      <c r="C4008" s="259"/>
      <c r="D4008" s="259"/>
      <c r="E4008" s="259"/>
      <c r="F4008" s="270"/>
      <c r="G4008" s="259"/>
      <c r="H4008" s="259"/>
      <c r="I4008" s="259"/>
      <c r="J4008" s="259"/>
    </row>
    <row r="4009" spans="1:10">
      <c r="A4009" s="259"/>
      <c r="B4009" s="259"/>
      <c r="C4009" s="259"/>
      <c r="D4009" s="259"/>
      <c r="E4009" s="259"/>
      <c r="F4009" s="270"/>
      <c r="G4009" s="259"/>
      <c r="H4009" s="259"/>
      <c r="I4009" s="259"/>
      <c r="J4009" s="259"/>
    </row>
    <row r="4010" spans="1:10">
      <c r="A4010" s="259"/>
      <c r="B4010" s="259"/>
      <c r="C4010" s="259"/>
      <c r="D4010" s="259"/>
      <c r="E4010" s="259"/>
      <c r="F4010" s="270"/>
      <c r="G4010" s="259"/>
      <c r="H4010" s="259"/>
      <c r="I4010" s="259"/>
      <c r="J4010" s="259"/>
    </row>
    <row r="4011" spans="1:10">
      <c r="A4011" s="259"/>
      <c r="B4011" s="259"/>
      <c r="C4011" s="259"/>
      <c r="D4011" s="259"/>
      <c r="E4011" s="259"/>
      <c r="F4011" s="270"/>
      <c r="G4011" s="259"/>
      <c r="H4011" s="259"/>
      <c r="I4011" s="259"/>
      <c r="J4011" s="259"/>
    </row>
    <row r="4012" spans="1:10">
      <c r="A4012" s="259"/>
      <c r="B4012" s="259"/>
      <c r="C4012" s="259"/>
      <c r="D4012" s="259"/>
      <c r="E4012" s="259"/>
      <c r="F4012" s="270"/>
      <c r="G4012" s="259"/>
      <c r="H4012" s="259"/>
      <c r="I4012" s="259"/>
      <c r="J4012" s="259"/>
    </row>
    <row r="4013" spans="1:10">
      <c r="A4013" s="259"/>
      <c r="B4013" s="259"/>
      <c r="C4013" s="259"/>
      <c r="D4013" s="259"/>
      <c r="E4013" s="259"/>
      <c r="F4013" s="270"/>
      <c r="G4013" s="259"/>
      <c r="H4013" s="259"/>
      <c r="I4013" s="259"/>
      <c r="J4013" s="259"/>
    </row>
    <row r="4014" spans="1:10">
      <c r="A4014" s="259"/>
      <c r="B4014" s="259"/>
      <c r="C4014" s="259"/>
      <c r="D4014" s="259"/>
      <c r="E4014" s="259"/>
      <c r="F4014" s="270"/>
      <c r="G4014" s="259"/>
      <c r="H4014" s="259"/>
      <c r="I4014" s="259"/>
      <c r="J4014" s="259"/>
    </row>
    <row r="4015" spans="1:10">
      <c r="A4015" s="259"/>
      <c r="B4015" s="259"/>
      <c r="C4015" s="259"/>
      <c r="D4015" s="259"/>
      <c r="E4015" s="259"/>
      <c r="F4015" s="270"/>
      <c r="G4015" s="259"/>
      <c r="H4015" s="259"/>
      <c r="I4015" s="259"/>
      <c r="J4015" s="259"/>
    </row>
    <row r="4016" spans="1:10">
      <c r="A4016" s="259"/>
      <c r="B4016" s="259"/>
      <c r="C4016" s="259"/>
      <c r="D4016" s="259"/>
      <c r="E4016" s="259"/>
      <c r="F4016" s="270"/>
      <c r="G4016" s="259"/>
      <c r="H4016" s="259"/>
      <c r="I4016" s="259"/>
      <c r="J4016" s="259"/>
    </row>
    <row r="4017" spans="1:10">
      <c r="A4017" s="259"/>
      <c r="B4017" s="259"/>
      <c r="C4017" s="259"/>
      <c r="D4017" s="259"/>
      <c r="E4017" s="259"/>
      <c r="F4017" s="270"/>
      <c r="G4017" s="259"/>
      <c r="H4017" s="259"/>
      <c r="I4017" s="259"/>
      <c r="J4017" s="259"/>
    </row>
    <row r="4018" spans="1:10">
      <c r="A4018" s="259"/>
      <c r="B4018" s="259"/>
      <c r="C4018" s="259"/>
      <c r="D4018" s="259"/>
      <c r="E4018" s="259"/>
      <c r="F4018" s="270"/>
      <c r="G4018" s="259"/>
      <c r="H4018" s="259"/>
      <c r="I4018" s="259"/>
      <c r="J4018" s="259"/>
    </row>
    <row r="4019" spans="1:10">
      <c r="A4019" s="259"/>
      <c r="B4019" s="259"/>
      <c r="C4019" s="259"/>
      <c r="D4019" s="259"/>
      <c r="E4019" s="259"/>
      <c r="F4019" s="270"/>
      <c r="G4019" s="259"/>
      <c r="H4019" s="259"/>
      <c r="I4019" s="259"/>
      <c r="J4019" s="259"/>
    </row>
    <row r="4020" spans="1:10">
      <c r="A4020" s="259"/>
      <c r="B4020" s="259"/>
      <c r="C4020" s="259"/>
      <c r="D4020" s="259"/>
      <c r="E4020" s="259"/>
      <c r="F4020" s="270"/>
      <c r="G4020" s="259"/>
      <c r="H4020" s="259"/>
      <c r="I4020" s="259"/>
      <c r="J4020" s="259"/>
    </row>
    <row r="4021" spans="1:10">
      <c r="A4021" s="259"/>
      <c r="B4021" s="259"/>
      <c r="C4021" s="259"/>
      <c r="D4021" s="259"/>
      <c r="E4021" s="259"/>
      <c r="F4021" s="270"/>
      <c r="G4021" s="259"/>
      <c r="H4021" s="259"/>
      <c r="I4021" s="259"/>
      <c r="J4021" s="259"/>
    </row>
    <row r="4022" spans="1:10">
      <c r="A4022" s="259"/>
      <c r="B4022" s="259"/>
      <c r="C4022" s="259"/>
      <c r="D4022" s="259"/>
      <c r="E4022" s="259"/>
      <c r="F4022" s="270"/>
      <c r="G4022" s="259"/>
      <c r="H4022" s="259"/>
      <c r="I4022" s="259"/>
      <c r="J4022" s="259"/>
    </row>
    <row r="4023" spans="1:10">
      <c r="A4023" s="259"/>
      <c r="B4023" s="259"/>
      <c r="C4023" s="259"/>
      <c r="D4023" s="259"/>
      <c r="E4023" s="259"/>
      <c r="F4023" s="270"/>
      <c r="G4023" s="259"/>
      <c r="H4023" s="259"/>
      <c r="I4023" s="259"/>
      <c r="J4023" s="259"/>
    </row>
    <row r="4024" spans="1:10">
      <c r="A4024" s="259"/>
      <c r="B4024" s="259"/>
      <c r="C4024" s="259"/>
      <c r="D4024" s="259"/>
      <c r="E4024" s="259"/>
      <c r="F4024" s="270"/>
      <c r="G4024" s="259"/>
      <c r="H4024" s="259"/>
      <c r="I4024" s="259"/>
      <c r="J4024" s="259"/>
    </row>
    <row r="4025" spans="1:10">
      <c r="A4025" s="259"/>
      <c r="B4025" s="259"/>
      <c r="C4025" s="259"/>
      <c r="D4025" s="259"/>
      <c r="E4025" s="259"/>
      <c r="F4025" s="270"/>
      <c r="G4025" s="259"/>
      <c r="H4025" s="259"/>
      <c r="I4025" s="259"/>
      <c r="J4025" s="259"/>
    </row>
    <row r="4026" spans="1:10">
      <c r="A4026" s="259"/>
      <c r="B4026" s="259"/>
      <c r="C4026" s="259"/>
      <c r="D4026" s="259"/>
      <c r="E4026" s="259"/>
      <c r="F4026" s="270"/>
      <c r="G4026" s="259"/>
      <c r="H4026" s="259"/>
      <c r="I4026" s="259"/>
      <c r="J4026" s="259"/>
    </row>
    <row r="4027" spans="1:10">
      <c r="A4027" s="259"/>
      <c r="B4027" s="259"/>
      <c r="C4027" s="259"/>
      <c r="D4027" s="259"/>
      <c r="E4027" s="259"/>
      <c r="F4027" s="270"/>
      <c r="G4027" s="259"/>
      <c r="H4027" s="259"/>
      <c r="I4027" s="259"/>
      <c r="J4027" s="259"/>
    </row>
    <row r="4028" spans="1:10">
      <c r="A4028" s="259"/>
      <c r="B4028" s="259"/>
      <c r="C4028" s="259"/>
      <c r="D4028" s="259"/>
      <c r="E4028" s="259"/>
      <c r="F4028" s="270"/>
      <c r="G4028" s="259"/>
      <c r="H4028" s="259"/>
      <c r="I4028" s="259"/>
      <c r="J4028" s="259"/>
    </row>
    <row r="4029" spans="1:10">
      <c r="A4029" s="259"/>
      <c r="B4029" s="259"/>
      <c r="C4029" s="259"/>
      <c r="D4029" s="259"/>
      <c r="E4029" s="259"/>
      <c r="F4029" s="270"/>
      <c r="G4029" s="259"/>
      <c r="H4029" s="259"/>
      <c r="I4029" s="259"/>
      <c r="J4029" s="259"/>
    </row>
    <row r="4030" spans="1:10">
      <c r="A4030" s="259"/>
      <c r="B4030" s="259"/>
      <c r="C4030" s="259"/>
      <c r="D4030" s="259"/>
      <c r="E4030" s="259"/>
      <c r="F4030" s="270"/>
      <c r="G4030" s="259"/>
      <c r="H4030" s="259"/>
      <c r="I4030" s="259"/>
      <c r="J4030" s="259"/>
    </row>
    <row r="4031" spans="1:10">
      <c r="A4031" s="259"/>
      <c r="B4031" s="259"/>
      <c r="C4031" s="259"/>
      <c r="D4031" s="259"/>
      <c r="E4031" s="259"/>
      <c r="F4031" s="270"/>
      <c r="G4031" s="259"/>
      <c r="H4031" s="259"/>
      <c r="I4031" s="259"/>
      <c r="J4031" s="259"/>
    </row>
    <row r="4032" spans="1:10">
      <c r="A4032" s="259"/>
      <c r="B4032" s="259"/>
      <c r="C4032" s="259"/>
      <c r="D4032" s="259"/>
      <c r="E4032" s="259"/>
      <c r="F4032" s="270"/>
      <c r="G4032" s="259"/>
      <c r="H4032" s="259"/>
      <c r="I4032" s="259"/>
      <c r="J4032" s="259"/>
    </row>
    <row r="4033" spans="1:10">
      <c r="A4033" s="259"/>
      <c r="B4033" s="259"/>
      <c r="C4033" s="259"/>
      <c r="D4033" s="259"/>
      <c r="E4033" s="259"/>
      <c r="F4033" s="270"/>
      <c r="G4033" s="259"/>
      <c r="H4033" s="259"/>
      <c r="I4033" s="259"/>
      <c r="J4033" s="259"/>
    </row>
    <row r="4034" spans="1:10">
      <c r="A4034" s="259"/>
      <c r="B4034" s="259"/>
      <c r="C4034" s="259"/>
      <c r="D4034" s="259"/>
      <c r="E4034" s="259"/>
      <c r="F4034" s="270"/>
      <c r="G4034" s="259"/>
      <c r="H4034" s="259"/>
      <c r="I4034" s="259"/>
      <c r="J4034" s="259"/>
    </row>
    <row r="4035" spans="1:10">
      <c r="A4035" s="259"/>
      <c r="B4035" s="259"/>
      <c r="C4035" s="259"/>
      <c r="D4035" s="259"/>
      <c r="E4035" s="259"/>
      <c r="F4035" s="270"/>
      <c r="G4035" s="259"/>
      <c r="H4035" s="259"/>
      <c r="I4035" s="259"/>
      <c r="J4035" s="259"/>
    </row>
    <row r="4036" spans="1:10">
      <c r="A4036" s="259"/>
      <c r="B4036" s="259"/>
      <c r="C4036" s="259"/>
      <c r="D4036" s="259"/>
      <c r="E4036" s="259"/>
      <c r="F4036" s="270"/>
      <c r="G4036" s="259"/>
      <c r="H4036" s="259"/>
      <c r="I4036" s="259"/>
      <c r="J4036" s="259"/>
    </row>
    <row r="4037" spans="1:10">
      <c r="A4037" s="259"/>
      <c r="B4037" s="259"/>
      <c r="C4037" s="259"/>
      <c r="D4037" s="259"/>
      <c r="E4037" s="259"/>
      <c r="F4037" s="270"/>
      <c r="G4037" s="259"/>
      <c r="H4037" s="259"/>
      <c r="I4037" s="259"/>
      <c r="J4037" s="259"/>
    </row>
    <row r="4038" spans="1:10">
      <c r="A4038" s="259"/>
      <c r="B4038" s="259"/>
      <c r="C4038" s="259"/>
      <c r="D4038" s="259"/>
      <c r="E4038" s="259"/>
      <c r="F4038" s="270"/>
      <c r="G4038" s="259"/>
      <c r="H4038" s="259"/>
      <c r="I4038" s="259"/>
      <c r="J4038" s="259"/>
    </row>
    <row r="4039" spans="1:10">
      <c r="A4039" s="259"/>
      <c r="B4039" s="259"/>
      <c r="C4039" s="259"/>
      <c r="D4039" s="259"/>
      <c r="E4039" s="259"/>
      <c r="F4039" s="270"/>
      <c r="G4039" s="259"/>
      <c r="H4039" s="259"/>
      <c r="I4039" s="259"/>
      <c r="J4039" s="259"/>
    </row>
    <row r="4040" spans="1:10">
      <c r="A4040" s="259"/>
      <c r="B4040" s="259"/>
      <c r="C4040" s="259"/>
      <c r="D4040" s="259"/>
      <c r="E4040" s="259"/>
      <c r="F4040" s="270"/>
      <c r="G4040" s="259"/>
      <c r="H4040" s="259"/>
      <c r="I4040" s="259"/>
      <c r="J4040" s="259"/>
    </row>
    <row r="4041" spans="1:10">
      <c r="A4041" s="259"/>
      <c r="B4041" s="259"/>
      <c r="C4041" s="259"/>
      <c r="D4041" s="259"/>
      <c r="E4041" s="259"/>
      <c r="F4041" s="270"/>
      <c r="G4041" s="259"/>
      <c r="H4041" s="259"/>
      <c r="I4041" s="259"/>
      <c r="J4041" s="259"/>
    </row>
    <row r="4042" spans="1:10">
      <c r="A4042" s="259"/>
      <c r="B4042" s="259"/>
      <c r="C4042" s="259"/>
      <c r="D4042" s="259"/>
      <c r="E4042" s="259"/>
      <c r="F4042" s="270"/>
      <c r="G4042" s="259"/>
      <c r="H4042" s="259"/>
      <c r="I4042" s="259"/>
      <c r="J4042" s="259"/>
    </row>
    <row r="4043" spans="1:10">
      <c r="A4043" s="259"/>
      <c r="B4043" s="259"/>
      <c r="C4043" s="259"/>
      <c r="D4043" s="259"/>
      <c r="E4043" s="259"/>
      <c r="F4043" s="270"/>
      <c r="G4043" s="259"/>
      <c r="H4043" s="259"/>
      <c r="I4043" s="259"/>
      <c r="J4043" s="259"/>
    </row>
    <row r="4044" spans="1:10">
      <c r="A4044" s="259"/>
      <c r="B4044" s="259"/>
      <c r="C4044" s="259"/>
      <c r="D4044" s="259"/>
      <c r="E4044" s="259"/>
      <c r="F4044" s="270"/>
      <c r="G4044" s="259"/>
      <c r="H4044" s="259"/>
      <c r="I4044" s="259"/>
      <c r="J4044" s="259"/>
    </row>
    <row r="4045" spans="1:10">
      <c r="A4045" s="259"/>
      <c r="B4045" s="259"/>
      <c r="C4045" s="259"/>
      <c r="D4045" s="259"/>
      <c r="E4045" s="259"/>
      <c r="F4045" s="270"/>
      <c r="G4045" s="259"/>
      <c r="H4045" s="259"/>
      <c r="I4045" s="259"/>
      <c r="J4045" s="259"/>
    </row>
    <row r="4046" spans="1:10">
      <c r="A4046" s="259"/>
      <c r="B4046" s="259"/>
      <c r="C4046" s="259"/>
      <c r="D4046" s="259"/>
      <c r="E4046" s="259"/>
      <c r="F4046" s="270"/>
      <c r="G4046" s="259"/>
      <c r="H4046" s="259"/>
      <c r="I4046" s="259"/>
      <c r="J4046" s="259"/>
    </row>
    <row r="4047" spans="1:10">
      <c r="A4047" s="259"/>
      <c r="B4047" s="259"/>
      <c r="C4047" s="259"/>
      <c r="D4047" s="259"/>
      <c r="E4047" s="259"/>
      <c r="F4047" s="270"/>
      <c r="G4047" s="259"/>
      <c r="H4047" s="259"/>
      <c r="I4047" s="259"/>
      <c r="J4047" s="259"/>
    </row>
    <row r="4048" spans="1:10">
      <c r="A4048" s="259"/>
      <c r="B4048" s="259"/>
      <c r="C4048" s="259"/>
      <c r="D4048" s="259"/>
      <c r="E4048" s="259"/>
      <c r="F4048" s="270"/>
      <c r="G4048" s="259"/>
      <c r="H4048" s="259"/>
      <c r="I4048" s="259"/>
      <c r="J4048" s="259"/>
    </row>
    <row r="4049" spans="1:10">
      <c r="A4049" s="259"/>
      <c r="B4049" s="259"/>
      <c r="C4049" s="259"/>
      <c r="D4049" s="259"/>
      <c r="E4049" s="259"/>
      <c r="F4049" s="270"/>
      <c r="G4049" s="259"/>
      <c r="H4049" s="259"/>
      <c r="I4049" s="259"/>
      <c r="J4049" s="259"/>
    </row>
    <row r="4050" spans="1:10">
      <c r="A4050" s="259"/>
      <c r="B4050" s="259"/>
      <c r="C4050" s="259"/>
      <c r="D4050" s="259"/>
      <c r="E4050" s="259"/>
      <c r="F4050" s="270"/>
      <c r="G4050" s="259"/>
      <c r="H4050" s="259"/>
      <c r="I4050" s="259"/>
      <c r="J4050" s="259"/>
    </row>
    <row r="4051" spans="1:10">
      <c r="A4051" s="259"/>
      <c r="B4051" s="259"/>
      <c r="C4051" s="259"/>
      <c r="D4051" s="259"/>
      <c r="E4051" s="259"/>
      <c r="F4051" s="270"/>
      <c r="G4051" s="259"/>
      <c r="H4051" s="259"/>
      <c r="I4051" s="259"/>
      <c r="J4051" s="259"/>
    </row>
    <row r="4052" spans="1:10">
      <c r="A4052" s="259"/>
      <c r="B4052" s="259"/>
      <c r="C4052" s="259"/>
      <c r="D4052" s="259"/>
      <c r="E4052" s="259"/>
      <c r="F4052" s="270"/>
      <c r="G4052" s="259"/>
      <c r="H4052" s="259"/>
      <c r="I4052" s="259"/>
      <c r="J4052" s="259"/>
    </row>
    <row r="4053" spans="1:10">
      <c r="A4053" s="259"/>
      <c r="B4053" s="259"/>
      <c r="C4053" s="259"/>
      <c r="D4053" s="259"/>
      <c r="E4053" s="259"/>
      <c r="F4053" s="270"/>
      <c r="G4053" s="259"/>
      <c r="H4053" s="259"/>
      <c r="I4053" s="259"/>
      <c r="J4053" s="259"/>
    </row>
    <row r="4054" spans="1:10">
      <c r="A4054" s="259"/>
      <c r="B4054" s="259"/>
      <c r="C4054" s="259"/>
      <c r="D4054" s="259"/>
      <c r="E4054" s="259"/>
      <c r="F4054" s="270"/>
      <c r="G4054" s="259"/>
      <c r="H4054" s="259"/>
      <c r="I4054" s="259"/>
      <c r="J4054" s="259"/>
    </row>
    <row r="4055" spans="1:10">
      <c r="A4055" s="259"/>
      <c r="B4055" s="259"/>
      <c r="C4055" s="259"/>
      <c r="D4055" s="259"/>
      <c r="E4055" s="259"/>
      <c r="F4055" s="270"/>
      <c r="G4055" s="259"/>
      <c r="H4055" s="259"/>
      <c r="I4055" s="259"/>
      <c r="J4055" s="259"/>
    </row>
    <row r="4056" spans="1:10">
      <c r="A4056" s="259"/>
      <c r="B4056" s="259"/>
      <c r="C4056" s="259"/>
      <c r="D4056" s="259"/>
      <c r="E4056" s="259"/>
      <c r="F4056" s="270"/>
      <c r="G4056" s="259"/>
      <c r="H4056" s="259"/>
      <c r="I4056" s="259"/>
      <c r="J4056" s="259"/>
    </row>
    <row r="4057" spans="1:10">
      <c r="A4057" s="259"/>
      <c r="B4057" s="259"/>
      <c r="C4057" s="259"/>
      <c r="D4057" s="259"/>
      <c r="E4057" s="259"/>
      <c r="F4057" s="270"/>
      <c r="G4057" s="259"/>
      <c r="H4057" s="259"/>
      <c r="I4057" s="259"/>
      <c r="J4057" s="259"/>
    </row>
    <row r="4058" spans="1:10">
      <c r="A4058" s="259"/>
      <c r="B4058" s="259"/>
      <c r="C4058" s="259"/>
      <c r="D4058" s="259"/>
      <c r="E4058" s="259"/>
      <c r="F4058" s="270"/>
      <c r="G4058" s="259"/>
      <c r="H4058" s="259"/>
      <c r="I4058" s="259"/>
      <c r="J4058" s="259"/>
    </row>
    <row r="4059" spans="1:10">
      <c r="A4059" s="259"/>
      <c r="B4059" s="259"/>
      <c r="C4059" s="259"/>
      <c r="D4059" s="259"/>
      <c r="E4059" s="259"/>
      <c r="F4059" s="270"/>
      <c r="G4059" s="259"/>
      <c r="H4059" s="259"/>
      <c r="I4059" s="259"/>
      <c r="J4059" s="259"/>
    </row>
    <row r="4060" spans="1:10">
      <c r="A4060" s="259"/>
      <c r="B4060" s="259"/>
      <c r="C4060" s="259"/>
      <c r="D4060" s="259"/>
      <c r="E4060" s="259"/>
      <c r="F4060" s="270"/>
      <c r="G4060" s="259"/>
      <c r="H4060" s="259"/>
      <c r="I4060" s="259"/>
      <c r="J4060" s="259"/>
    </row>
    <row r="4061" spans="1:10">
      <c r="A4061" s="259"/>
      <c r="B4061" s="259"/>
      <c r="C4061" s="259"/>
      <c r="D4061" s="259"/>
      <c r="E4061" s="259"/>
      <c r="F4061" s="270"/>
      <c r="G4061" s="259"/>
      <c r="H4061" s="259"/>
      <c r="I4061" s="259"/>
      <c r="J4061" s="259"/>
    </row>
    <row r="4062" spans="1:10">
      <c r="A4062" s="259"/>
      <c r="B4062" s="259"/>
      <c r="C4062" s="259"/>
      <c r="D4062" s="259"/>
      <c r="E4062" s="259"/>
      <c r="F4062" s="270"/>
      <c r="G4062" s="259"/>
      <c r="H4062" s="259"/>
      <c r="I4062" s="259"/>
      <c r="J4062" s="259"/>
    </row>
    <row r="4063" spans="1:10">
      <c r="A4063" s="259"/>
      <c r="B4063" s="259"/>
      <c r="C4063" s="259"/>
      <c r="D4063" s="259"/>
      <c r="E4063" s="259"/>
      <c r="F4063" s="270"/>
      <c r="G4063" s="259"/>
      <c r="H4063" s="259"/>
      <c r="I4063" s="259"/>
      <c r="J4063" s="259"/>
    </row>
    <row r="4064" spans="1:10">
      <c r="A4064" s="259"/>
      <c r="B4064" s="259"/>
      <c r="C4064" s="259"/>
      <c r="D4064" s="259"/>
      <c r="E4064" s="259"/>
      <c r="F4064" s="270"/>
      <c r="G4064" s="259"/>
      <c r="H4064" s="259"/>
      <c r="I4064" s="259"/>
      <c r="J4064" s="259"/>
    </row>
    <row r="4065" spans="1:10">
      <c r="A4065" s="259"/>
      <c r="B4065" s="259"/>
      <c r="C4065" s="259"/>
      <c r="D4065" s="259"/>
      <c r="E4065" s="259"/>
      <c r="F4065" s="270"/>
      <c r="G4065" s="259"/>
      <c r="H4065" s="259"/>
      <c r="I4065" s="259"/>
      <c r="J4065" s="259"/>
    </row>
    <row r="4066" spans="1:10">
      <c r="A4066" s="259"/>
      <c r="B4066" s="259"/>
      <c r="C4066" s="259"/>
      <c r="D4066" s="259"/>
      <c r="E4066" s="259"/>
      <c r="F4066" s="270"/>
      <c r="G4066" s="259"/>
      <c r="H4066" s="259"/>
      <c r="I4066" s="259"/>
      <c r="J4066" s="259"/>
    </row>
    <row r="4067" spans="1:10">
      <c r="A4067" s="259"/>
      <c r="B4067" s="259"/>
      <c r="C4067" s="259"/>
      <c r="D4067" s="259"/>
      <c r="E4067" s="259"/>
      <c r="F4067" s="270"/>
      <c r="G4067" s="259"/>
      <c r="H4067" s="259"/>
      <c r="I4067" s="259"/>
      <c r="J4067" s="259"/>
    </row>
    <row r="4068" spans="1:10">
      <c r="A4068" s="259"/>
      <c r="B4068" s="259"/>
      <c r="C4068" s="259"/>
      <c r="D4068" s="259"/>
      <c r="E4068" s="259"/>
      <c r="F4068" s="270"/>
      <c r="G4068" s="259"/>
      <c r="H4068" s="259"/>
      <c r="I4068" s="259"/>
      <c r="J4068" s="259"/>
    </row>
    <row r="4069" spans="1:10">
      <c r="A4069" s="259"/>
      <c r="B4069" s="259"/>
      <c r="C4069" s="259"/>
      <c r="D4069" s="259"/>
      <c r="E4069" s="259"/>
      <c r="F4069" s="270"/>
      <c r="G4069" s="259"/>
      <c r="H4069" s="259"/>
      <c r="I4069" s="259"/>
      <c r="J4069" s="259"/>
    </row>
    <row r="4070" spans="1:10">
      <c r="A4070" s="259"/>
      <c r="B4070" s="259"/>
      <c r="C4070" s="259"/>
      <c r="D4070" s="259"/>
      <c r="E4070" s="259"/>
      <c r="F4070" s="270"/>
      <c r="G4070" s="259"/>
      <c r="H4070" s="259"/>
      <c r="I4070" s="259"/>
      <c r="J4070" s="259"/>
    </row>
    <row r="4071" spans="1:10">
      <c r="A4071" s="259"/>
      <c r="B4071" s="259"/>
      <c r="C4071" s="259"/>
      <c r="D4071" s="259"/>
      <c r="E4071" s="259"/>
      <c r="F4071" s="270"/>
      <c r="G4071" s="259"/>
      <c r="H4071" s="259"/>
      <c r="I4071" s="259"/>
      <c r="J4071" s="259"/>
    </row>
    <row r="4072" spans="1:10">
      <c r="A4072" s="259"/>
      <c r="B4072" s="259"/>
      <c r="C4072" s="259"/>
      <c r="D4072" s="259"/>
      <c r="E4072" s="259"/>
      <c r="F4072" s="270"/>
      <c r="G4072" s="259"/>
      <c r="H4072" s="259"/>
      <c r="I4072" s="259"/>
      <c r="J4072" s="259"/>
    </row>
    <row r="4073" spans="1:10">
      <c r="A4073" s="259"/>
      <c r="B4073" s="259"/>
      <c r="C4073" s="259"/>
      <c r="D4073" s="259"/>
      <c r="E4073" s="259"/>
      <c r="F4073" s="270"/>
      <c r="G4073" s="259"/>
      <c r="H4073" s="259"/>
      <c r="I4073" s="259"/>
      <c r="J4073" s="259"/>
    </row>
    <row r="4074" spans="1:10">
      <c r="A4074" s="259"/>
      <c r="B4074" s="259"/>
      <c r="C4074" s="259"/>
      <c r="D4074" s="259"/>
      <c r="E4074" s="259"/>
      <c r="F4074" s="270"/>
      <c r="G4074" s="259"/>
      <c r="H4074" s="259"/>
      <c r="I4074" s="259"/>
      <c r="J4074" s="259"/>
    </row>
    <row r="4075" spans="1:10">
      <c r="A4075" s="259"/>
      <c r="B4075" s="259"/>
      <c r="C4075" s="259"/>
      <c r="D4075" s="259"/>
      <c r="E4075" s="259"/>
      <c r="F4075" s="270"/>
      <c r="G4075" s="259"/>
      <c r="H4075" s="259"/>
      <c r="I4075" s="259"/>
      <c r="J4075" s="259"/>
    </row>
    <row r="4076" spans="1:10">
      <c r="A4076" s="259"/>
      <c r="B4076" s="259"/>
      <c r="C4076" s="259"/>
      <c r="D4076" s="259"/>
      <c r="E4076" s="259"/>
      <c r="F4076" s="270"/>
      <c r="G4076" s="259"/>
      <c r="H4076" s="259"/>
      <c r="I4076" s="259"/>
      <c r="J4076" s="259"/>
    </row>
    <row r="4077" spans="1:10">
      <c r="A4077" s="259"/>
      <c r="B4077" s="259"/>
      <c r="C4077" s="259"/>
      <c r="D4077" s="259"/>
      <c r="E4077" s="259"/>
      <c r="F4077" s="270"/>
      <c r="G4077" s="259"/>
      <c r="H4077" s="259"/>
      <c r="I4077" s="259"/>
      <c r="J4077" s="259"/>
    </row>
    <row r="4078" spans="1:10">
      <c r="A4078" s="259"/>
      <c r="B4078" s="259"/>
      <c r="C4078" s="259"/>
      <c r="D4078" s="259"/>
      <c r="E4078" s="259"/>
      <c r="F4078" s="270"/>
      <c r="G4078" s="259"/>
      <c r="H4078" s="259"/>
      <c r="I4078" s="259"/>
      <c r="J4078" s="259"/>
    </row>
    <row r="4079" spans="1:10">
      <c r="A4079" s="259"/>
      <c r="B4079" s="259"/>
      <c r="C4079" s="259"/>
      <c r="D4079" s="259"/>
      <c r="E4079" s="259"/>
      <c r="F4079" s="270"/>
      <c r="G4079" s="259"/>
      <c r="H4079" s="259"/>
      <c r="I4079" s="259"/>
      <c r="J4079" s="259"/>
    </row>
    <row r="4080" spans="1:10">
      <c r="A4080" s="259"/>
      <c r="B4080" s="259"/>
      <c r="C4080" s="259"/>
      <c r="D4080" s="259"/>
      <c r="E4080" s="259"/>
      <c r="F4080" s="270"/>
      <c r="G4080" s="259"/>
      <c r="H4080" s="259"/>
      <c r="I4080" s="259"/>
      <c r="J4080" s="259"/>
    </row>
    <row r="4081" spans="1:10">
      <c r="A4081" s="259"/>
      <c r="B4081" s="259"/>
      <c r="C4081" s="259"/>
      <c r="D4081" s="259"/>
      <c r="E4081" s="259"/>
      <c r="F4081" s="270"/>
      <c r="G4081" s="259"/>
      <c r="H4081" s="259"/>
      <c r="I4081" s="259"/>
      <c r="J4081" s="259"/>
    </row>
    <row r="4082" spans="1:10">
      <c r="A4082" s="259"/>
      <c r="B4082" s="259"/>
      <c r="C4082" s="259"/>
      <c r="D4082" s="259"/>
      <c r="E4082" s="259"/>
      <c r="F4082" s="270"/>
      <c r="G4082" s="259"/>
      <c r="H4082" s="259"/>
      <c r="I4082" s="259"/>
      <c r="J4082" s="259"/>
    </row>
    <row r="4083" spans="1:10">
      <c r="A4083" s="259"/>
      <c r="B4083" s="259"/>
      <c r="C4083" s="259"/>
      <c r="D4083" s="259"/>
      <c r="E4083" s="259"/>
      <c r="F4083" s="270"/>
      <c r="G4083" s="259"/>
      <c r="H4083" s="259"/>
      <c r="I4083" s="259"/>
      <c r="J4083" s="259"/>
    </row>
    <row r="4084" spans="1:10">
      <c r="A4084" s="259"/>
      <c r="B4084" s="259"/>
      <c r="C4084" s="259"/>
      <c r="D4084" s="259"/>
      <c r="E4084" s="259"/>
      <c r="F4084" s="270"/>
      <c r="G4084" s="259"/>
      <c r="H4084" s="259"/>
      <c r="I4084" s="259"/>
      <c r="J4084" s="259"/>
    </row>
    <row r="4085" spans="1:10">
      <c r="A4085" s="259"/>
      <c r="B4085" s="259"/>
      <c r="C4085" s="259"/>
      <c r="D4085" s="259"/>
      <c r="E4085" s="259"/>
      <c r="F4085" s="270"/>
      <c r="G4085" s="259"/>
      <c r="H4085" s="259"/>
      <c r="I4085" s="259"/>
      <c r="J4085" s="259"/>
    </row>
    <row r="4086" spans="1:10">
      <c r="A4086" s="259"/>
      <c r="B4086" s="259"/>
      <c r="C4086" s="259"/>
      <c r="D4086" s="259"/>
      <c r="E4086" s="259"/>
      <c r="F4086" s="270"/>
      <c r="G4086" s="259"/>
      <c r="H4086" s="259"/>
      <c r="I4086" s="259"/>
      <c r="J4086" s="259"/>
    </row>
    <row r="4087" spans="1:10">
      <c r="A4087" s="259"/>
      <c r="B4087" s="259"/>
      <c r="C4087" s="259"/>
      <c r="D4087" s="259"/>
      <c r="E4087" s="259"/>
      <c r="F4087" s="270"/>
      <c r="G4087" s="259"/>
      <c r="H4087" s="259"/>
      <c r="I4087" s="259"/>
      <c r="J4087" s="259"/>
    </row>
    <row r="4088" spans="1:10">
      <c r="A4088" s="259"/>
      <c r="B4088" s="259"/>
      <c r="C4088" s="259"/>
      <c r="D4088" s="259"/>
      <c r="E4088" s="259"/>
      <c r="F4088" s="270"/>
      <c r="G4088" s="259"/>
      <c r="H4088" s="259"/>
      <c r="I4088" s="259"/>
      <c r="J4088" s="259"/>
    </row>
    <row r="4089" spans="1:10">
      <c r="A4089" s="259"/>
      <c r="B4089" s="259"/>
      <c r="C4089" s="259"/>
      <c r="D4089" s="259"/>
      <c r="E4089" s="259"/>
      <c r="F4089" s="270"/>
      <c r="G4089" s="259"/>
      <c r="H4089" s="259"/>
      <c r="I4089" s="259"/>
      <c r="J4089" s="259"/>
    </row>
    <row r="4090" spans="1:10">
      <c r="A4090" s="259"/>
      <c r="B4090" s="259"/>
      <c r="C4090" s="259"/>
      <c r="D4090" s="259"/>
      <c r="E4090" s="259"/>
      <c r="F4090" s="270"/>
      <c r="G4090" s="259"/>
      <c r="H4090" s="259"/>
      <c r="I4090" s="259"/>
      <c r="J4090" s="259"/>
    </row>
    <row r="4091" spans="1:10">
      <c r="A4091" s="259"/>
      <c r="B4091" s="259"/>
      <c r="C4091" s="259"/>
      <c r="D4091" s="259"/>
      <c r="E4091" s="259"/>
      <c r="F4091" s="270"/>
      <c r="G4091" s="259"/>
      <c r="H4091" s="259"/>
      <c r="I4091" s="259"/>
      <c r="J4091" s="259"/>
    </row>
    <row r="4092" spans="1:10">
      <c r="A4092" s="259"/>
      <c r="B4092" s="259"/>
      <c r="C4092" s="259"/>
      <c r="D4092" s="259"/>
      <c r="E4092" s="259"/>
      <c r="F4092" s="270"/>
      <c r="G4092" s="259"/>
      <c r="H4092" s="259"/>
      <c r="I4092" s="259"/>
      <c r="J4092" s="259"/>
    </row>
    <row r="4093" spans="1:10">
      <c r="A4093" s="259"/>
      <c r="B4093" s="259"/>
      <c r="C4093" s="259"/>
      <c r="D4093" s="259"/>
      <c r="E4093" s="259"/>
      <c r="F4093" s="270"/>
      <c r="G4093" s="259"/>
      <c r="H4093" s="259"/>
      <c r="I4093" s="259"/>
      <c r="J4093" s="259"/>
    </row>
    <row r="4094" spans="1:10">
      <c r="A4094" s="259"/>
      <c r="B4094" s="259"/>
      <c r="C4094" s="259"/>
      <c r="D4094" s="259"/>
      <c r="E4094" s="259"/>
      <c r="F4094" s="270"/>
      <c r="G4094" s="259"/>
      <c r="H4094" s="259"/>
      <c r="I4094" s="259"/>
      <c r="J4094" s="259"/>
    </row>
    <row r="4095" spans="1:10">
      <c r="A4095" s="259"/>
      <c r="B4095" s="259"/>
      <c r="C4095" s="259"/>
      <c r="D4095" s="259"/>
      <c r="E4095" s="259"/>
      <c r="F4095" s="270"/>
      <c r="G4095" s="259"/>
      <c r="H4095" s="259"/>
      <c r="I4095" s="259"/>
      <c r="J4095" s="259"/>
    </row>
    <row r="4096" spans="1:10">
      <c r="A4096" s="259"/>
      <c r="B4096" s="259"/>
      <c r="C4096" s="259"/>
      <c r="D4096" s="259"/>
      <c r="E4096" s="259"/>
      <c r="F4096" s="270"/>
      <c r="G4096" s="259"/>
      <c r="H4096" s="259"/>
      <c r="I4096" s="259"/>
      <c r="J4096" s="259"/>
    </row>
    <row r="4097" spans="1:10">
      <c r="A4097" s="259"/>
      <c r="B4097" s="259"/>
      <c r="C4097" s="259"/>
      <c r="D4097" s="259"/>
      <c r="E4097" s="259"/>
      <c r="F4097" s="270"/>
      <c r="G4097" s="259"/>
      <c r="H4097" s="259"/>
      <c r="I4097" s="259"/>
      <c r="J4097" s="259"/>
    </row>
    <row r="4098" spans="1:10">
      <c r="A4098" s="259"/>
      <c r="B4098" s="259"/>
      <c r="C4098" s="259"/>
      <c r="D4098" s="259"/>
      <c r="E4098" s="259"/>
      <c r="F4098" s="270"/>
      <c r="G4098" s="259"/>
      <c r="H4098" s="259"/>
      <c r="I4098" s="259"/>
      <c r="J4098" s="259"/>
    </row>
    <row r="4099" spans="1:10">
      <c r="A4099" s="259"/>
      <c r="B4099" s="259"/>
      <c r="C4099" s="259"/>
      <c r="D4099" s="259"/>
      <c r="E4099" s="259"/>
      <c r="F4099" s="270"/>
      <c r="G4099" s="259"/>
      <c r="H4099" s="259"/>
      <c r="I4099" s="259"/>
      <c r="J4099" s="259"/>
    </row>
    <row r="4100" spans="1:10">
      <c r="A4100" s="259"/>
      <c r="B4100" s="259"/>
      <c r="C4100" s="259"/>
      <c r="D4100" s="259"/>
      <c r="E4100" s="259"/>
      <c r="F4100" s="270"/>
      <c r="G4100" s="259"/>
      <c r="H4100" s="259"/>
      <c r="I4100" s="259"/>
      <c r="J4100" s="259"/>
    </row>
    <row r="4101" spans="1:10">
      <c r="A4101" s="259"/>
      <c r="B4101" s="259"/>
      <c r="C4101" s="259"/>
      <c r="D4101" s="259"/>
      <c r="E4101" s="259"/>
      <c r="F4101" s="270"/>
      <c r="G4101" s="259"/>
      <c r="H4101" s="259"/>
      <c r="I4101" s="259"/>
      <c r="J4101" s="259"/>
    </row>
    <row r="4102" spans="1:10">
      <c r="A4102" s="259"/>
      <c r="B4102" s="259"/>
      <c r="C4102" s="259"/>
      <c r="D4102" s="259"/>
      <c r="E4102" s="259"/>
      <c r="F4102" s="270"/>
      <c r="G4102" s="259"/>
      <c r="H4102" s="259"/>
      <c r="I4102" s="259"/>
      <c r="J4102" s="259"/>
    </row>
    <row r="4103" spans="1:10">
      <c r="A4103" s="259"/>
      <c r="B4103" s="259"/>
      <c r="C4103" s="259"/>
      <c r="D4103" s="259"/>
      <c r="E4103" s="259"/>
      <c r="F4103" s="270"/>
      <c r="G4103" s="259"/>
      <c r="H4103" s="259"/>
      <c r="I4103" s="259"/>
      <c r="J4103" s="259"/>
    </row>
    <row r="4104" spans="1:10">
      <c r="A4104" s="259"/>
      <c r="B4104" s="259"/>
      <c r="C4104" s="259"/>
      <c r="D4104" s="259"/>
      <c r="E4104" s="259"/>
      <c r="F4104" s="270"/>
      <c r="G4104" s="259"/>
      <c r="H4104" s="259"/>
      <c r="I4104" s="259"/>
      <c r="J4104" s="259"/>
    </row>
    <row r="4105" spans="1:10">
      <c r="A4105" s="259"/>
      <c r="B4105" s="259"/>
      <c r="C4105" s="259"/>
      <c r="D4105" s="259"/>
      <c r="E4105" s="259"/>
      <c r="F4105" s="270"/>
      <c r="G4105" s="259"/>
      <c r="H4105" s="259"/>
      <c r="I4105" s="259"/>
      <c r="J4105" s="259"/>
    </row>
    <row r="4106" spans="1:10">
      <c r="A4106" s="259"/>
      <c r="B4106" s="259"/>
      <c r="C4106" s="259"/>
      <c r="D4106" s="259"/>
      <c r="E4106" s="259"/>
      <c r="F4106" s="270"/>
      <c r="G4106" s="259"/>
      <c r="H4106" s="259"/>
      <c r="I4106" s="259"/>
      <c r="J4106" s="259"/>
    </row>
    <row r="4107" spans="1:10">
      <c r="A4107" s="259"/>
      <c r="B4107" s="259"/>
      <c r="C4107" s="259"/>
      <c r="D4107" s="259"/>
      <c r="E4107" s="259"/>
      <c r="F4107" s="270"/>
      <c r="G4107" s="259"/>
      <c r="H4107" s="259"/>
      <c r="I4107" s="259"/>
      <c r="J4107" s="259"/>
    </row>
    <row r="4108" spans="1:10">
      <c r="A4108" s="259"/>
      <c r="B4108" s="259"/>
      <c r="C4108" s="259"/>
      <c r="D4108" s="259"/>
      <c r="E4108" s="259"/>
      <c r="F4108" s="270"/>
      <c r="G4108" s="259"/>
      <c r="H4108" s="259"/>
      <c r="I4108" s="259"/>
      <c r="J4108" s="259"/>
    </row>
    <row r="4109" spans="1:10">
      <c r="A4109" s="259"/>
      <c r="B4109" s="259"/>
      <c r="C4109" s="259"/>
      <c r="D4109" s="259"/>
      <c r="E4109" s="259"/>
      <c r="F4109" s="270"/>
      <c r="G4109" s="259"/>
      <c r="H4109" s="259"/>
      <c r="I4109" s="259"/>
      <c r="J4109" s="259"/>
    </row>
    <row r="4110" spans="1:10">
      <c r="A4110" s="259"/>
      <c r="B4110" s="259"/>
      <c r="C4110" s="259"/>
      <c r="D4110" s="259"/>
      <c r="E4110" s="259"/>
      <c r="F4110" s="270"/>
      <c r="G4110" s="259"/>
      <c r="H4110" s="259"/>
      <c r="I4110" s="259"/>
      <c r="J4110" s="259"/>
    </row>
    <row r="4111" spans="1:10">
      <c r="A4111" s="259"/>
      <c r="B4111" s="259"/>
      <c r="C4111" s="259"/>
      <c r="D4111" s="259"/>
      <c r="E4111" s="259"/>
      <c r="F4111" s="270"/>
      <c r="G4111" s="259"/>
      <c r="H4111" s="259"/>
      <c r="I4111" s="259"/>
      <c r="J4111" s="259"/>
    </row>
    <row r="4112" spans="1:10">
      <c r="A4112" s="259"/>
      <c r="B4112" s="259"/>
      <c r="C4112" s="259"/>
      <c r="D4112" s="259"/>
      <c r="E4112" s="259"/>
      <c r="F4112" s="270"/>
      <c r="G4112" s="259"/>
      <c r="H4112" s="259"/>
      <c r="I4112" s="259"/>
      <c r="J4112" s="259"/>
    </row>
    <row r="4113" spans="1:10">
      <c r="A4113" s="259"/>
      <c r="B4113" s="259"/>
      <c r="C4113" s="259"/>
      <c r="D4113" s="259"/>
      <c r="E4113" s="259"/>
      <c r="F4113" s="270"/>
      <c r="G4113" s="259"/>
      <c r="H4113" s="259"/>
      <c r="I4113" s="259"/>
      <c r="J4113" s="259"/>
    </row>
    <row r="4114" spans="1:10">
      <c r="A4114" s="259"/>
      <c r="B4114" s="259"/>
      <c r="C4114" s="259"/>
      <c r="D4114" s="259"/>
      <c r="E4114" s="259"/>
      <c r="F4114" s="270"/>
      <c r="G4114" s="259"/>
      <c r="H4114" s="259"/>
      <c r="I4114" s="259"/>
      <c r="J4114" s="259"/>
    </row>
    <row r="4115" spans="1:10">
      <c r="A4115" s="259"/>
      <c r="B4115" s="259"/>
      <c r="C4115" s="259"/>
      <c r="D4115" s="259"/>
      <c r="E4115" s="259"/>
      <c r="F4115" s="270"/>
      <c r="G4115" s="259"/>
      <c r="H4115" s="259"/>
      <c r="I4115" s="259"/>
      <c r="J4115" s="259"/>
    </row>
    <row r="4116" spans="1:10">
      <c r="A4116" s="259"/>
      <c r="B4116" s="259"/>
      <c r="C4116" s="259"/>
      <c r="D4116" s="259"/>
      <c r="E4116" s="259"/>
      <c r="F4116" s="270"/>
      <c r="G4116" s="259"/>
      <c r="H4116" s="259"/>
      <c r="I4116" s="259"/>
      <c r="J4116" s="259"/>
    </row>
    <row r="4117" spans="1:10">
      <c r="A4117" s="259"/>
      <c r="B4117" s="259"/>
      <c r="C4117" s="259"/>
      <c r="D4117" s="259"/>
      <c r="E4117" s="259"/>
      <c r="F4117" s="270"/>
      <c r="G4117" s="259"/>
      <c r="H4117" s="259"/>
      <c r="I4117" s="259"/>
      <c r="J4117" s="259"/>
    </row>
    <row r="4118" spans="1:10">
      <c r="A4118" s="259"/>
      <c r="B4118" s="259"/>
      <c r="C4118" s="259"/>
      <c r="D4118" s="259"/>
      <c r="E4118" s="259"/>
      <c r="F4118" s="270"/>
      <c r="G4118" s="259"/>
      <c r="H4118" s="259"/>
      <c r="I4118" s="259"/>
      <c r="J4118" s="259"/>
    </row>
    <row r="4119" spans="1:10">
      <c r="A4119" s="259"/>
      <c r="B4119" s="259"/>
      <c r="C4119" s="259"/>
      <c r="D4119" s="259"/>
      <c r="E4119" s="259"/>
      <c r="F4119" s="270"/>
      <c r="G4119" s="259"/>
      <c r="H4119" s="259"/>
      <c r="I4119" s="259"/>
      <c r="J4119" s="259"/>
    </row>
    <row r="4120" spans="1:10">
      <c r="A4120" s="259"/>
      <c r="B4120" s="259"/>
      <c r="C4120" s="259"/>
      <c r="D4120" s="259"/>
      <c r="E4120" s="259"/>
      <c r="F4120" s="270"/>
      <c r="G4120" s="259"/>
      <c r="H4120" s="259"/>
      <c r="I4120" s="259"/>
      <c r="J4120" s="259"/>
    </row>
    <row r="4121" spans="1:10">
      <c r="A4121" s="259"/>
      <c r="B4121" s="259"/>
      <c r="C4121" s="259"/>
      <c r="D4121" s="259"/>
      <c r="E4121" s="259"/>
      <c r="F4121" s="270"/>
      <c r="G4121" s="259"/>
      <c r="H4121" s="259"/>
      <c r="I4121" s="259"/>
      <c r="J4121" s="259"/>
    </row>
    <row r="4122" spans="1:10">
      <c r="A4122" s="259"/>
      <c r="B4122" s="259"/>
      <c r="C4122" s="259"/>
      <c r="D4122" s="259"/>
      <c r="E4122" s="259"/>
      <c r="F4122" s="270"/>
      <c r="G4122" s="259"/>
      <c r="H4122" s="259"/>
      <c r="I4122" s="259"/>
      <c r="J4122" s="259"/>
    </row>
    <row r="4123" spans="1:10">
      <c r="A4123" s="259"/>
      <c r="B4123" s="259"/>
      <c r="C4123" s="259"/>
      <c r="D4123" s="259"/>
      <c r="E4123" s="259"/>
      <c r="F4123" s="270"/>
      <c r="G4123" s="259"/>
      <c r="H4123" s="259"/>
      <c r="I4123" s="259"/>
      <c r="J4123" s="259"/>
    </row>
    <row r="4124" spans="1:10">
      <c r="A4124" s="259"/>
      <c r="B4124" s="259"/>
      <c r="C4124" s="259"/>
      <c r="D4124" s="259"/>
      <c r="E4124" s="259"/>
      <c r="F4124" s="270"/>
      <c r="G4124" s="259"/>
      <c r="H4124" s="259"/>
      <c r="I4124" s="259"/>
      <c r="J4124" s="259"/>
    </row>
    <row r="4125" spans="1:10">
      <c r="A4125" s="259"/>
      <c r="B4125" s="259"/>
      <c r="C4125" s="259"/>
      <c r="D4125" s="259"/>
      <c r="E4125" s="259"/>
      <c r="F4125" s="270"/>
      <c r="G4125" s="259"/>
      <c r="H4125" s="259"/>
      <c r="I4125" s="259"/>
      <c r="J4125" s="259"/>
    </row>
    <row r="4126" spans="1:10">
      <c r="A4126" s="259"/>
      <c r="B4126" s="259"/>
      <c r="C4126" s="259"/>
      <c r="D4126" s="259"/>
      <c r="E4126" s="259"/>
      <c r="F4126" s="270"/>
      <c r="G4126" s="259"/>
      <c r="H4126" s="259"/>
      <c r="I4126" s="259"/>
      <c r="J4126" s="259"/>
    </row>
    <row r="4127" spans="1:10">
      <c r="A4127" s="259"/>
      <c r="B4127" s="259"/>
      <c r="C4127" s="259"/>
      <c r="D4127" s="259"/>
      <c r="E4127" s="259"/>
      <c r="F4127" s="270"/>
      <c r="G4127" s="259"/>
      <c r="H4127" s="259"/>
      <c r="I4127" s="259"/>
      <c r="J4127" s="259"/>
    </row>
    <row r="4128" spans="1:10">
      <c r="A4128" s="259"/>
      <c r="B4128" s="259"/>
      <c r="C4128" s="259"/>
      <c r="D4128" s="259"/>
      <c r="E4128" s="259"/>
      <c r="F4128" s="270"/>
      <c r="G4128" s="259"/>
      <c r="H4128" s="259"/>
      <c r="I4128" s="259"/>
      <c r="J4128" s="259"/>
    </row>
    <row r="4129" spans="1:10">
      <c r="A4129" s="259"/>
      <c r="B4129" s="259"/>
      <c r="C4129" s="259"/>
      <c r="D4129" s="259"/>
      <c r="E4129" s="259"/>
      <c r="F4129" s="270"/>
      <c r="G4129" s="259"/>
      <c r="H4129" s="259"/>
      <c r="I4129" s="259"/>
      <c r="J4129" s="259"/>
    </row>
    <row r="4130" spans="1:10">
      <c r="A4130" s="259"/>
      <c r="B4130" s="259"/>
      <c r="C4130" s="259"/>
      <c r="D4130" s="259"/>
      <c r="E4130" s="259"/>
      <c r="F4130" s="270"/>
      <c r="G4130" s="259"/>
      <c r="H4130" s="259"/>
      <c r="I4130" s="259"/>
      <c r="J4130" s="259"/>
    </row>
    <row r="4131" spans="1:10">
      <c r="A4131" s="259"/>
      <c r="B4131" s="259"/>
      <c r="C4131" s="259"/>
      <c r="D4131" s="259"/>
      <c r="E4131" s="259"/>
      <c r="F4131" s="270"/>
      <c r="G4131" s="259"/>
      <c r="H4131" s="259"/>
      <c r="I4131" s="259"/>
      <c r="J4131" s="259"/>
    </row>
    <row r="4132" spans="1:10">
      <c r="A4132" s="259"/>
      <c r="B4132" s="259"/>
      <c r="C4132" s="259"/>
      <c r="D4132" s="259"/>
      <c r="E4132" s="259"/>
      <c r="F4132" s="270"/>
      <c r="G4132" s="259"/>
      <c r="H4132" s="259"/>
      <c r="I4132" s="259"/>
      <c r="J4132" s="259"/>
    </row>
    <row r="4133" spans="1:10">
      <c r="A4133" s="259"/>
      <c r="B4133" s="259"/>
      <c r="C4133" s="259"/>
      <c r="D4133" s="259"/>
      <c r="E4133" s="259"/>
      <c r="F4133" s="270"/>
      <c r="G4133" s="259"/>
      <c r="H4133" s="259"/>
      <c r="I4133" s="259"/>
      <c r="J4133" s="259"/>
    </row>
    <row r="4134" spans="1:10">
      <c r="A4134" s="259"/>
      <c r="B4134" s="259"/>
      <c r="C4134" s="259"/>
      <c r="D4134" s="259"/>
      <c r="E4134" s="259"/>
      <c r="F4134" s="270"/>
      <c r="G4134" s="259"/>
      <c r="H4134" s="259"/>
      <c r="I4134" s="259"/>
      <c r="J4134" s="259"/>
    </row>
    <row r="4135" spans="1:10">
      <c r="A4135" s="259"/>
      <c r="B4135" s="259"/>
      <c r="C4135" s="259"/>
      <c r="D4135" s="259"/>
      <c r="E4135" s="259"/>
      <c r="F4135" s="270"/>
      <c r="G4135" s="259"/>
      <c r="H4135" s="259"/>
      <c r="I4135" s="259"/>
      <c r="J4135" s="259"/>
    </row>
    <row r="4136" spans="1:10">
      <c r="A4136" s="259"/>
      <c r="B4136" s="259"/>
      <c r="C4136" s="259"/>
      <c r="D4136" s="259"/>
      <c r="E4136" s="259"/>
      <c r="F4136" s="270"/>
      <c r="G4136" s="259"/>
      <c r="H4136" s="259"/>
      <c r="I4136" s="259"/>
      <c r="J4136" s="259"/>
    </row>
    <row r="4137" spans="1:10">
      <c r="A4137" s="259"/>
      <c r="B4137" s="259"/>
      <c r="C4137" s="259"/>
      <c r="D4137" s="259"/>
      <c r="E4137" s="259"/>
      <c r="F4137" s="270"/>
      <c r="G4137" s="259"/>
      <c r="H4137" s="259"/>
      <c r="I4137" s="259"/>
      <c r="J4137" s="259"/>
    </row>
    <row r="4138" spans="1:10">
      <c r="A4138" s="259"/>
      <c r="B4138" s="259"/>
      <c r="C4138" s="259"/>
      <c r="D4138" s="259"/>
      <c r="E4138" s="259"/>
      <c r="F4138" s="270"/>
      <c r="G4138" s="259"/>
      <c r="H4138" s="259"/>
      <c r="I4138" s="259"/>
      <c r="J4138" s="259"/>
    </row>
    <row r="4139" spans="1:10">
      <c r="A4139" s="259"/>
      <c r="B4139" s="259"/>
      <c r="C4139" s="259"/>
      <c r="D4139" s="259"/>
      <c r="E4139" s="259"/>
      <c r="F4139" s="270"/>
      <c r="G4139" s="259"/>
      <c r="H4139" s="259"/>
      <c r="I4139" s="259"/>
      <c r="J4139" s="259"/>
    </row>
    <row r="4140" spans="1:10">
      <c r="A4140" s="259"/>
      <c r="B4140" s="259"/>
      <c r="C4140" s="259"/>
      <c r="D4140" s="259"/>
      <c r="E4140" s="259"/>
      <c r="F4140" s="270"/>
      <c r="G4140" s="259"/>
      <c r="H4140" s="259"/>
      <c r="I4140" s="259"/>
      <c r="J4140" s="259"/>
    </row>
    <row r="4141" spans="1:10">
      <c r="A4141" s="259"/>
      <c r="B4141" s="259"/>
      <c r="C4141" s="259"/>
      <c r="D4141" s="259"/>
      <c r="E4141" s="259"/>
      <c r="F4141" s="270"/>
      <c r="G4141" s="259"/>
      <c r="H4141" s="259"/>
      <c r="I4141" s="259"/>
      <c r="J4141" s="259"/>
    </row>
    <row r="4142" spans="1:10">
      <c r="A4142" s="259"/>
      <c r="B4142" s="259"/>
      <c r="C4142" s="259"/>
      <c r="D4142" s="259"/>
      <c r="E4142" s="259"/>
      <c r="F4142" s="270"/>
      <c r="G4142" s="259"/>
      <c r="H4142" s="259"/>
      <c r="I4142" s="259"/>
      <c r="J4142" s="259"/>
    </row>
    <row r="4143" spans="1:10">
      <c r="A4143" s="259"/>
      <c r="B4143" s="259"/>
      <c r="C4143" s="259"/>
      <c r="D4143" s="259"/>
      <c r="E4143" s="259"/>
      <c r="F4143" s="270"/>
      <c r="G4143" s="259"/>
      <c r="H4143" s="259"/>
      <c r="I4143" s="259"/>
      <c r="J4143" s="259"/>
    </row>
    <row r="4144" spans="1:10">
      <c r="A4144" s="259"/>
      <c r="B4144" s="259"/>
      <c r="C4144" s="259"/>
      <c r="D4144" s="259"/>
      <c r="E4144" s="259"/>
      <c r="F4144" s="270"/>
      <c r="G4144" s="259"/>
      <c r="H4144" s="259"/>
      <c r="I4144" s="259"/>
      <c r="J4144" s="259"/>
    </row>
    <row r="4145" spans="1:10">
      <c r="A4145" s="259"/>
      <c r="B4145" s="259"/>
      <c r="C4145" s="259"/>
      <c r="D4145" s="259"/>
      <c r="E4145" s="259"/>
      <c r="F4145" s="270"/>
      <c r="G4145" s="259"/>
      <c r="H4145" s="259"/>
      <c r="I4145" s="259"/>
      <c r="J4145" s="259"/>
    </row>
    <row r="4146" spans="1:10">
      <c r="A4146" s="259"/>
      <c r="B4146" s="259"/>
      <c r="C4146" s="259"/>
      <c r="D4146" s="259"/>
      <c r="E4146" s="259"/>
      <c r="F4146" s="270"/>
      <c r="G4146" s="259"/>
      <c r="H4146" s="259"/>
      <c r="I4146" s="259"/>
      <c r="J4146" s="259"/>
    </row>
    <row r="4147" spans="1:10">
      <c r="A4147" s="259"/>
      <c r="B4147" s="259"/>
      <c r="C4147" s="259"/>
      <c r="D4147" s="259"/>
      <c r="E4147" s="259"/>
      <c r="F4147" s="270"/>
      <c r="G4147" s="259"/>
      <c r="H4147" s="259"/>
      <c r="I4147" s="259"/>
      <c r="J4147" s="259"/>
    </row>
    <row r="4148" spans="1:10">
      <c r="A4148" s="259"/>
      <c r="B4148" s="259"/>
      <c r="C4148" s="259"/>
      <c r="D4148" s="259"/>
      <c r="E4148" s="259"/>
      <c r="F4148" s="270"/>
      <c r="G4148" s="259"/>
      <c r="H4148" s="259"/>
      <c r="I4148" s="259"/>
      <c r="J4148" s="259"/>
    </row>
    <row r="4149" spans="1:10">
      <c r="A4149" s="259"/>
      <c r="B4149" s="259"/>
      <c r="C4149" s="259"/>
      <c r="D4149" s="259"/>
      <c r="E4149" s="259"/>
      <c r="F4149" s="270"/>
      <c r="G4149" s="259"/>
      <c r="H4149" s="259"/>
      <c r="I4149" s="259"/>
      <c r="J4149" s="259"/>
    </row>
    <row r="4150" spans="1:10">
      <c r="A4150" s="259"/>
      <c r="B4150" s="259"/>
      <c r="C4150" s="259"/>
      <c r="D4150" s="259"/>
      <c r="E4150" s="259"/>
      <c r="F4150" s="270"/>
      <c r="G4150" s="259"/>
      <c r="H4150" s="259"/>
      <c r="I4150" s="259"/>
      <c r="J4150" s="259"/>
    </row>
    <row r="4151" spans="1:10">
      <c r="A4151" s="259"/>
      <c r="B4151" s="259"/>
      <c r="C4151" s="259"/>
      <c r="D4151" s="259"/>
      <c r="E4151" s="259"/>
      <c r="F4151" s="270"/>
      <c r="G4151" s="259"/>
      <c r="H4151" s="259"/>
      <c r="I4151" s="259"/>
      <c r="J4151" s="259"/>
    </row>
    <row r="4152" spans="1:10">
      <c r="A4152" s="259"/>
      <c r="B4152" s="259"/>
      <c r="C4152" s="259"/>
      <c r="D4152" s="259"/>
      <c r="E4152" s="259"/>
      <c r="F4152" s="270"/>
      <c r="G4152" s="259"/>
      <c r="H4152" s="259"/>
      <c r="I4152" s="259"/>
      <c r="J4152" s="259"/>
    </row>
    <row r="4153" spans="1:10">
      <c r="A4153" s="259"/>
      <c r="B4153" s="259"/>
      <c r="C4153" s="259"/>
      <c r="D4153" s="259"/>
      <c r="E4153" s="259"/>
      <c r="F4153" s="270"/>
      <c r="G4153" s="259"/>
      <c r="H4153" s="259"/>
      <c r="I4153" s="259"/>
      <c r="J4153" s="259"/>
    </row>
    <row r="4154" spans="1:10">
      <c r="A4154" s="259"/>
      <c r="B4154" s="259"/>
      <c r="C4154" s="259"/>
      <c r="D4154" s="259"/>
      <c r="E4154" s="259"/>
      <c r="F4154" s="270"/>
      <c r="G4154" s="259"/>
      <c r="H4154" s="259"/>
      <c r="I4154" s="259"/>
      <c r="J4154" s="259"/>
    </row>
    <row r="4155" spans="1:10">
      <c r="A4155" s="259"/>
      <c r="B4155" s="259"/>
      <c r="C4155" s="259"/>
      <c r="D4155" s="259"/>
      <c r="E4155" s="259"/>
      <c r="F4155" s="270"/>
      <c r="G4155" s="259"/>
      <c r="H4155" s="259"/>
      <c r="I4155" s="259"/>
      <c r="J4155" s="259"/>
    </row>
    <row r="4156" spans="1:10">
      <c r="A4156" s="259"/>
      <c r="B4156" s="259"/>
      <c r="C4156" s="259"/>
      <c r="D4156" s="259"/>
      <c r="E4156" s="259"/>
      <c r="F4156" s="270"/>
      <c r="G4156" s="259"/>
      <c r="H4156" s="259"/>
      <c r="I4156" s="259"/>
      <c r="J4156" s="259"/>
    </row>
    <row r="4157" spans="1:10">
      <c r="A4157" s="259"/>
      <c r="B4157" s="259"/>
      <c r="C4157" s="259"/>
      <c r="D4157" s="259"/>
      <c r="E4157" s="259"/>
      <c r="F4157" s="270"/>
      <c r="G4157" s="259"/>
      <c r="H4157" s="259"/>
      <c r="I4157" s="259"/>
      <c r="J4157" s="259"/>
    </row>
    <row r="4158" spans="1:10">
      <c r="A4158" s="259"/>
      <c r="B4158" s="259"/>
      <c r="C4158" s="259"/>
      <c r="D4158" s="259"/>
      <c r="E4158" s="259"/>
      <c r="F4158" s="270"/>
      <c r="G4158" s="259"/>
      <c r="H4158" s="259"/>
      <c r="I4158" s="259"/>
      <c r="J4158" s="259"/>
    </row>
    <row r="4159" spans="1:10">
      <c r="A4159" s="259"/>
      <c r="B4159" s="259"/>
      <c r="C4159" s="259"/>
      <c r="D4159" s="259"/>
      <c r="E4159" s="259"/>
      <c r="F4159" s="270"/>
      <c r="G4159" s="259"/>
      <c r="H4159" s="259"/>
      <c r="I4159" s="259"/>
      <c r="J4159" s="259"/>
    </row>
    <row r="4160" spans="1:10">
      <c r="A4160" s="259"/>
      <c r="B4160" s="259"/>
      <c r="C4160" s="259"/>
      <c r="D4160" s="259"/>
      <c r="E4160" s="259"/>
      <c r="F4160" s="270"/>
      <c r="G4160" s="259"/>
      <c r="H4160" s="259"/>
      <c r="I4160" s="259"/>
      <c r="J4160" s="259"/>
    </row>
    <row r="4161" spans="1:10">
      <c r="A4161" s="259"/>
      <c r="B4161" s="259"/>
      <c r="C4161" s="259"/>
      <c r="D4161" s="259"/>
      <c r="E4161" s="259"/>
      <c r="F4161" s="270"/>
      <c r="G4161" s="259"/>
      <c r="H4161" s="259"/>
      <c r="I4161" s="259"/>
      <c r="J4161" s="259"/>
    </row>
    <row r="4162" spans="1:10">
      <c r="A4162" s="259"/>
      <c r="B4162" s="259"/>
      <c r="C4162" s="259"/>
      <c r="D4162" s="259"/>
      <c r="E4162" s="259"/>
      <c r="F4162" s="270"/>
      <c r="G4162" s="259"/>
      <c r="H4162" s="259"/>
      <c r="I4162" s="259"/>
      <c r="J4162" s="259"/>
    </row>
    <row r="4163" spans="1:10">
      <c r="A4163" s="259"/>
      <c r="B4163" s="259"/>
      <c r="C4163" s="259"/>
      <c r="D4163" s="259"/>
      <c r="E4163" s="259"/>
      <c r="F4163" s="270"/>
      <c r="G4163" s="259"/>
      <c r="H4163" s="259"/>
      <c r="I4163" s="259"/>
      <c r="J4163" s="259"/>
    </row>
    <row r="4164" spans="1:10">
      <c r="A4164" s="259"/>
      <c r="B4164" s="259"/>
      <c r="C4164" s="259"/>
      <c r="D4164" s="259"/>
      <c r="E4164" s="259"/>
      <c r="F4164" s="270"/>
      <c r="G4164" s="259"/>
      <c r="H4164" s="259"/>
      <c r="I4164" s="259"/>
      <c r="J4164" s="259"/>
    </row>
    <row r="4165" spans="1:10">
      <c r="A4165" s="259"/>
      <c r="B4165" s="259"/>
      <c r="C4165" s="259"/>
      <c r="D4165" s="259"/>
      <c r="E4165" s="259"/>
      <c r="F4165" s="270"/>
      <c r="G4165" s="259"/>
      <c r="H4165" s="259"/>
      <c r="I4165" s="259"/>
      <c r="J4165" s="259"/>
    </row>
    <row r="4166" spans="1:10">
      <c r="A4166" s="259"/>
      <c r="B4166" s="259"/>
      <c r="C4166" s="259"/>
      <c r="D4166" s="259"/>
      <c r="E4166" s="259"/>
      <c r="F4166" s="270"/>
      <c r="G4166" s="259"/>
      <c r="H4166" s="259"/>
      <c r="I4166" s="259"/>
      <c r="J4166" s="259"/>
    </row>
    <row r="4167" spans="1:10">
      <c r="A4167" s="259"/>
      <c r="B4167" s="259"/>
      <c r="C4167" s="259"/>
      <c r="D4167" s="259"/>
      <c r="E4167" s="259"/>
      <c r="F4167" s="270"/>
      <c r="G4167" s="259"/>
      <c r="H4167" s="259"/>
      <c r="I4167" s="259"/>
      <c r="J4167" s="259"/>
    </row>
    <row r="4168" spans="1:10">
      <c r="A4168" s="259"/>
      <c r="B4168" s="259"/>
      <c r="C4168" s="259"/>
      <c r="D4168" s="259"/>
      <c r="E4168" s="259"/>
      <c r="F4168" s="270"/>
      <c r="G4168" s="259"/>
      <c r="H4168" s="259"/>
      <c r="I4168" s="259"/>
      <c r="J4168" s="259"/>
    </row>
    <row r="4169" spans="1:10">
      <c r="A4169" s="259"/>
      <c r="B4169" s="259"/>
      <c r="C4169" s="259"/>
      <c r="D4169" s="259"/>
      <c r="E4169" s="259"/>
      <c r="F4169" s="270"/>
      <c r="G4169" s="259"/>
      <c r="H4169" s="259"/>
      <c r="I4169" s="259"/>
      <c r="J4169" s="259"/>
    </row>
    <row r="4170" spans="1:10">
      <c r="A4170" s="259"/>
      <c r="B4170" s="259"/>
      <c r="C4170" s="259"/>
      <c r="D4170" s="259"/>
      <c r="E4170" s="259"/>
      <c r="F4170" s="270"/>
      <c r="G4170" s="259"/>
      <c r="H4170" s="259"/>
      <c r="I4170" s="259"/>
      <c r="J4170" s="259"/>
    </row>
    <row r="4171" spans="1:10">
      <c r="A4171" s="259"/>
      <c r="B4171" s="259"/>
      <c r="C4171" s="259"/>
      <c r="D4171" s="259"/>
      <c r="E4171" s="259"/>
      <c r="F4171" s="270"/>
      <c r="G4171" s="259"/>
      <c r="H4171" s="259"/>
      <c r="I4171" s="259"/>
      <c r="J4171" s="259"/>
    </row>
    <row r="4172" spans="1:10">
      <c r="A4172" s="259"/>
      <c r="B4172" s="259"/>
      <c r="C4172" s="259"/>
      <c r="D4172" s="259"/>
      <c r="E4172" s="259"/>
      <c r="F4172" s="270"/>
      <c r="G4172" s="259"/>
      <c r="H4172" s="259"/>
      <c r="I4172" s="259"/>
      <c r="J4172" s="259"/>
    </row>
    <row r="4173" spans="1:10">
      <c r="A4173" s="259"/>
      <c r="B4173" s="259"/>
      <c r="C4173" s="259"/>
      <c r="D4173" s="259"/>
      <c r="E4173" s="259"/>
      <c r="F4173" s="270"/>
      <c r="G4173" s="259"/>
      <c r="H4173" s="259"/>
      <c r="I4173" s="259"/>
      <c r="J4173" s="259"/>
    </row>
    <row r="4174" spans="1:10">
      <c r="A4174" s="259"/>
      <c r="B4174" s="259"/>
      <c r="C4174" s="259"/>
      <c r="D4174" s="259"/>
      <c r="E4174" s="259"/>
      <c r="F4174" s="270"/>
      <c r="G4174" s="259"/>
      <c r="H4174" s="259"/>
      <c r="I4174" s="259"/>
      <c r="J4174" s="259"/>
    </row>
    <row r="4175" spans="1:10">
      <c r="A4175" s="259"/>
      <c r="B4175" s="259"/>
      <c r="C4175" s="259"/>
      <c r="D4175" s="259"/>
      <c r="E4175" s="259"/>
      <c r="F4175" s="270"/>
      <c r="G4175" s="259"/>
      <c r="H4175" s="259"/>
      <c r="I4175" s="259"/>
      <c r="J4175" s="259"/>
    </row>
    <row r="4176" spans="1:10">
      <c r="A4176" s="259"/>
      <c r="B4176" s="259"/>
      <c r="C4176" s="259"/>
      <c r="D4176" s="259"/>
      <c r="E4176" s="259"/>
      <c r="F4176" s="270"/>
      <c r="G4176" s="259"/>
      <c r="H4176" s="259"/>
      <c r="I4176" s="259"/>
      <c r="J4176" s="259"/>
    </row>
    <row r="4177" spans="1:10">
      <c r="A4177" s="259"/>
      <c r="B4177" s="259"/>
      <c r="C4177" s="259"/>
      <c r="D4177" s="259"/>
      <c r="E4177" s="259"/>
      <c r="F4177" s="270"/>
      <c r="G4177" s="259"/>
      <c r="H4177" s="259"/>
      <c r="I4177" s="259"/>
      <c r="J4177" s="259"/>
    </row>
    <row r="4178" spans="1:10">
      <c r="A4178" s="259"/>
      <c r="B4178" s="259"/>
      <c r="C4178" s="259"/>
      <c r="D4178" s="259"/>
      <c r="E4178" s="259"/>
      <c r="F4178" s="270"/>
      <c r="G4178" s="259"/>
      <c r="H4178" s="259"/>
      <c r="I4178" s="259"/>
      <c r="J4178" s="259"/>
    </row>
    <row r="4179" spans="1:10">
      <c r="A4179" s="259"/>
      <c r="B4179" s="259"/>
      <c r="C4179" s="259"/>
      <c r="D4179" s="259"/>
      <c r="E4179" s="259"/>
      <c r="F4179" s="270"/>
      <c r="G4179" s="259"/>
      <c r="H4179" s="259"/>
      <c r="I4179" s="259"/>
      <c r="J4179" s="259"/>
    </row>
    <row r="4180" spans="1:10">
      <c r="A4180" s="259"/>
      <c r="B4180" s="259"/>
      <c r="C4180" s="259"/>
      <c r="D4180" s="259"/>
      <c r="E4180" s="259"/>
      <c r="F4180" s="270"/>
      <c r="G4180" s="259"/>
      <c r="H4180" s="259"/>
      <c r="I4180" s="259"/>
      <c r="J4180" s="259"/>
    </row>
    <row r="4181" spans="1:10">
      <c r="A4181" s="259"/>
      <c r="B4181" s="259"/>
      <c r="C4181" s="259"/>
      <c r="D4181" s="259"/>
      <c r="E4181" s="259"/>
      <c r="F4181" s="270"/>
      <c r="G4181" s="259"/>
      <c r="H4181" s="259"/>
      <c r="I4181" s="259"/>
      <c r="J4181" s="259"/>
    </row>
    <row r="4182" spans="1:10">
      <c r="A4182" s="259"/>
      <c r="B4182" s="259"/>
      <c r="C4182" s="259"/>
      <c r="D4182" s="259"/>
      <c r="E4182" s="259"/>
      <c r="F4182" s="270"/>
      <c r="G4182" s="259"/>
      <c r="H4182" s="259"/>
      <c r="I4182" s="259"/>
      <c r="J4182" s="259"/>
    </row>
    <row r="4183" spans="1:10">
      <c r="A4183" s="259"/>
      <c r="B4183" s="259"/>
      <c r="C4183" s="259"/>
      <c r="D4183" s="259"/>
      <c r="E4183" s="259"/>
      <c r="F4183" s="270"/>
      <c r="G4183" s="259"/>
      <c r="H4183" s="259"/>
      <c r="I4183" s="259"/>
      <c r="J4183" s="259"/>
    </row>
    <row r="4184" spans="1:10">
      <c r="A4184" s="259"/>
      <c r="B4184" s="259"/>
      <c r="C4184" s="259"/>
      <c r="D4184" s="259"/>
      <c r="E4184" s="259"/>
      <c r="F4184" s="270"/>
      <c r="G4184" s="259"/>
      <c r="H4184" s="259"/>
      <c r="I4184" s="259"/>
      <c r="J4184" s="259"/>
    </row>
    <row r="4185" spans="1:10">
      <c r="A4185" s="259"/>
      <c r="B4185" s="259"/>
      <c r="C4185" s="259"/>
      <c r="D4185" s="259"/>
      <c r="E4185" s="259"/>
      <c r="F4185" s="270"/>
      <c r="G4185" s="259"/>
      <c r="H4185" s="259"/>
      <c r="I4185" s="259"/>
      <c r="J4185" s="259"/>
    </row>
    <row r="4186" spans="1:10">
      <c r="A4186" s="259"/>
      <c r="B4186" s="259"/>
      <c r="C4186" s="259"/>
      <c r="D4186" s="259"/>
      <c r="E4186" s="259"/>
      <c r="F4186" s="270"/>
      <c r="G4186" s="259"/>
      <c r="H4186" s="259"/>
      <c r="I4186" s="259"/>
      <c r="J4186" s="259"/>
    </row>
    <row r="4187" spans="1:10">
      <c r="A4187" s="259"/>
      <c r="B4187" s="259"/>
      <c r="C4187" s="259"/>
      <c r="D4187" s="259"/>
      <c r="E4187" s="259"/>
      <c r="F4187" s="270"/>
      <c r="G4187" s="259"/>
      <c r="H4187" s="259"/>
      <c r="I4187" s="259"/>
      <c r="J4187" s="259"/>
    </row>
    <row r="4188" spans="1:10">
      <c r="A4188" s="259"/>
      <c r="B4188" s="259"/>
      <c r="C4188" s="259"/>
      <c r="D4188" s="259"/>
      <c r="E4188" s="259"/>
      <c r="F4188" s="270"/>
      <c r="G4188" s="259"/>
      <c r="H4188" s="259"/>
      <c r="I4188" s="259"/>
      <c r="J4188" s="259"/>
    </row>
    <row r="4189" spans="1:10">
      <c r="A4189" s="259"/>
      <c r="B4189" s="259"/>
      <c r="C4189" s="259"/>
      <c r="D4189" s="259"/>
      <c r="E4189" s="259"/>
      <c r="F4189" s="270"/>
      <c r="G4189" s="259"/>
      <c r="H4189" s="259"/>
      <c r="I4189" s="259"/>
      <c r="J4189" s="259"/>
    </row>
    <row r="4190" spans="1:10">
      <c r="A4190" s="259"/>
      <c r="B4190" s="259"/>
      <c r="C4190" s="259"/>
      <c r="D4190" s="259"/>
      <c r="E4190" s="259"/>
      <c r="F4190" s="270"/>
      <c r="G4190" s="259"/>
      <c r="H4190" s="259"/>
      <c r="I4190" s="259"/>
      <c r="J4190" s="259"/>
    </row>
    <row r="4191" spans="1:10">
      <c r="A4191" s="259"/>
      <c r="B4191" s="259"/>
      <c r="C4191" s="259"/>
      <c r="D4191" s="259"/>
      <c r="E4191" s="259"/>
      <c r="F4191" s="270"/>
      <c r="G4191" s="259"/>
      <c r="H4191" s="259"/>
      <c r="I4191" s="259"/>
      <c r="J4191" s="259"/>
    </row>
    <row r="4192" spans="1:10">
      <c r="A4192" s="259"/>
      <c r="B4192" s="259"/>
      <c r="C4192" s="259"/>
      <c r="D4192" s="259"/>
      <c r="E4192" s="259"/>
      <c r="F4192" s="270"/>
      <c r="G4192" s="259"/>
      <c r="H4192" s="259"/>
      <c r="I4192" s="259"/>
      <c r="J4192" s="259"/>
    </row>
    <row r="4193" spans="1:10">
      <c r="A4193" s="259"/>
      <c r="B4193" s="259"/>
      <c r="C4193" s="259"/>
      <c r="D4193" s="259"/>
      <c r="E4193" s="259"/>
      <c r="F4193" s="270"/>
      <c r="G4193" s="259"/>
      <c r="H4193" s="259"/>
      <c r="I4193" s="259"/>
      <c r="J4193" s="259"/>
    </row>
    <row r="4194" spans="1:10">
      <c r="A4194" s="259"/>
      <c r="B4194" s="259"/>
      <c r="C4194" s="259"/>
      <c r="D4194" s="259"/>
      <c r="E4194" s="259"/>
      <c r="F4194" s="270"/>
      <c r="G4194" s="259"/>
      <c r="H4194" s="259"/>
      <c r="I4194" s="259"/>
      <c r="J4194" s="259"/>
    </row>
    <row r="4195" spans="1:10">
      <c r="A4195" s="259"/>
      <c r="B4195" s="259"/>
      <c r="C4195" s="259"/>
      <c r="D4195" s="259"/>
      <c r="E4195" s="259"/>
      <c r="F4195" s="270"/>
      <c r="G4195" s="259"/>
      <c r="H4195" s="259"/>
      <c r="I4195" s="259"/>
      <c r="J4195" s="259"/>
    </row>
    <row r="4196" spans="1:10">
      <c r="A4196" s="259"/>
      <c r="B4196" s="259"/>
      <c r="C4196" s="259"/>
      <c r="D4196" s="259"/>
      <c r="E4196" s="259"/>
      <c r="F4196" s="270"/>
      <c r="G4196" s="259"/>
      <c r="H4196" s="259"/>
      <c r="I4196" s="259"/>
      <c r="J4196" s="259"/>
    </row>
    <row r="4197" spans="1:10">
      <c r="A4197" s="259"/>
      <c r="B4197" s="259"/>
      <c r="C4197" s="259"/>
      <c r="D4197" s="259"/>
      <c r="E4197" s="259"/>
      <c r="F4197" s="270"/>
      <c r="G4197" s="259"/>
      <c r="H4197" s="259"/>
      <c r="I4197" s="259"/>
      <c r="J4197" s="259"/>
    </row>
    <row r="4198" spans="1:10">
      <c r="A4198" s="259"/>
      <c r="B4198" s="259"/>
      <c r="C4198" s="259"/>
      <c r="D4198" s="259"/>
      <c r="E4198" s="259"/>
      <c r="F4198" s="270"/>
      <c r="G4198" s="259"/>
      <c r="H4198" s="259"/>
      <c r="I4198" s="259"/>
      <c r="J4198" s="259"/>
    </row>
    <row r="4199" spans="1:10">
      <c r="A4199" s="259"/>
      <c r="B4199" s="259"/>
      <c r="C4199" s="259"/>
      <c r="D4199" s="259"/>
      <c r="E4199" s="259"/>
      <c r="F4199" s="270"/>
      <c r="G4199" s="259"/>
      <c r="H4199" s="259"/>
      <c r="I4199" s="259"/>
      <c r="J4199" s="259"/>
    </row>
    <row r="4200" spans="1:10">
      <c r="A4200" s="259"/>
      <c r="B4200" s="259"/>
      <c r="C4200" s="259"/>
      <c r="D4200" s="259"/>
      <c r="E4200" s="259"/>
      <c r="F4200" s="270"/>
      <c r="G4200" s="259"/>
      <c r="H4200" s="259"/>
      <c r="I4200" s="259"/>
      <c r="J4200" s="259"/>
    </row>
    <row r="4201" spans="1:10">
      <c r="A4201" s="259"/>
      <c r="B4201" s="259"/>
      <c r="C4201" s="259"/>
      <c r="D4201" s="259"/>
      <c r="E4201" s="259"/>
      <c r="F4201" s="270"/>
      <c r="G4201" s="259"/>
      <c r="H4201" s="259"/>
      <c r="I4201" s="259"/>
      <c r="J4201" s="259"/>
    </row>
    <row r="4202" spans="1:10">
      <c r="A4202" s="259"/>
      <c r="B4202" s="259"/>
      <c r="C4202" s="259"/>
      <c r="D4202" s="259"/>
      <c r="E4202" s="259"/>
      <c r="F4202" s="270"/>
      <c r="G4202" s="259"/>
      <c r="H4202" s="259"/>
      <c r="I4202" s="259"/>
      <c r="J4202" s="259"/>
    </row>
    <row r="4203" spans="1:10">
      <c r="A4203" s="259"/>
      <c r="B4203" s="259"/>
      <c r="C4203" s="259"/>
      <c r="D4203" s="259"/>
      <c r="E4203" s="259"/>
      <c r="F4203" s="270"/>
      <c r="G4203" s="259"/>
      <c r="H4203" s="259"/>
      <c r="I4203" s="259"/>
      <c r="J4203" s="259"/>
    </row>
    <row r="4204" spans="1:10">
      <c r="A4204" s="259"/>
      <c r="B4204" s="259"/>
      <c r="C4204" s="259"/>
      <c r="D4204" s="259"/>
      <c r="E4204" s="259"/>
      <c r="F4204" s="270"/>
      <c r="G4204" s="259"/>
      <c r="H4204" s="259"/>
      <c r="I4204" s="259"/>
      <c r="J4204" s="259"/>
    </row>
    <row r="4205" spans="1:10">
      <c r="A4205" s="259"/>
      <c r="B4205" s="259"/>
      <c r="C4205" s="259"/>
      <c r="D4205" s="259"/>
      <c r="E4205" s="259"/>
      <c r="F4205" s="270"/>
      <c r="G4205" s="259"/>
      <c r="H4205" s="259"/>
      <c r="I4205" s="259"/>
      <c r="J4205" s="259"/>
    </row>
    <row r="4206" spans="1:10">
      <c r="A4206" s="259"/>
      <c r="B4206" s="259"/>
      <c r="C4206" s="259"/>
      <c r="D4206" s="259"/>
      <c r="E4206" s="259"/>
      <c r="F4206" s="270"/>
      <c r="G4206" s="259"/>
      <c r="H4206" s="259"/>
      <c r="I4206" s="259"/>
      <c r="J4206" s="259"/>
    </row>
    <row r="4207" spans="1:10">
      <c r="A4207" s="259"/>
      <c r="B4207" s="259"/>
      <c r="C4207" s="259"/>
      <c r="D4207" s="259"/>
      <c r="E4207" s="259"/>
      <c r="F4207" s="270"/>
      <c r="G4207" s="259"/>
      <c r="H4207" s="259"/>
      <c r="I4207" s="259"/>
      <c r="J4207" s="259"/>
    </row>
    <row r="4208" spans="1:10">
      <c r="A4208" s="259"/>
      <c r="B4208" s="259"/>
      <c r="C4208" s="259"/>
      <c r="D4208" s="259"/>
      <c r="E4208" s="259"/>
      <c r="F4208" s="270"/>
      <c r="G4208" s="259"/>
      <c r="H4208" s="259"/>
      <c r="I4208" s="259"/>
      <c r="J4208" s="259"/>
    </row>
    <row r="4209" spans="1:10">
      <c r="A4209" s="259"/>
      <c r="B4209" s="259"/>
      <c r="C4209" s="259"/>
      <c r="D4209" s="259"/>
      <c r="E4209" s="259"/>
      <c r="F4209" s="270"/>
      <c r="G4209" s="259"/>
      <c r="H4209" s="259"/>
      <c r="I4209" s="259"/>
      <c r="J4209" s="259"/>
    </row>
    <row r="4210" spans="1:10">
      <c r="A4210" s="259"/>
      <c r="B4210" s="259"/>
      <c r="C4210" s="259"/>
      <c r="D4210" s="259"/>
      <c r="E4210" s="259"/>
      <c r="F4210" s="270"/>
      <c r="G4210" s="259"/>
      <c r="H4210" s="259"/>
      <c r="I4210" s="259"/>
      <c r="J4210" s="259"/>
    </row>
    <row r="4211" spans="1:10">
      <c r="A4211" s="259"/>
      <c r="B4211" s="259"/>
      <c r="C4211" s="259"/>
      <c r="D4211" s="259"/>
      <c r="E4211" s="259"/>
      <c r="F4211" s="270"/>
      <c r="G4211" s="259"/>
      <c r="H4211" s="259"/>
      <c r="I4211" s="259"/>
      <c r="J4211" s="259"/>
    </row>
    <row r="4212" spans="1:10">
      <c r="A4212" s="259"/>
      <c r="B4212" s="259"/>
      <c r="C4212" s="259"/>
      <c r="D4212" s="259"/>
      <c r="E4212" s="259"/>
      <c r="F4212" s="270"/>
      <c r="G4212" s="259"/>
      <c r="H4212" s="259"/>
      <c r="I4212" s="259"/>
      <c r="J4212" s="259"/>
    </row>
    <row r="4213" spans="1:10">
      <c r="A4213" s="259"/>
      <c r="B4213" s="259"/>
      <c r="C4213" s="259"/>
      <c r="D4213" s="259"/>
      <c r="E4213" s="259"/>
      <c r="F4213" s="270"/>
      <c r="G4213" s="259"/>
      <c r="H4213" s="259"/>
      <c r="I4213" s="259"/>
      <c r="J4213" s="259"/>
    </row>
    <row r="4214" spans="1:10">
      <c r="A4214" s="259"/>
      <c r="B4214" s="259"/>
      <c r="C4214" s="259"/>
      <c r="D4214" s="259"/>
      <c r="E4214" s="259"/>
      <c r="F4214" s="270"/>
      <c r="G4214" s="259"/>
      <c r="H4214" s="259"/>
      <c r="I4214" s="259"/>
      <c r="J4214" s="259"/>
    </row>
    <row r="4215" spans="1:10">
      <c r="A4215" s="259"/>
      <c r="B4215" s="259"/>
      <c r="C4215" s="259"/>
      <c r="D4215" s="259"/>
      <c r="E4215" s="259"/>
      <c r="F4215" s="270"/>
      <c r="G4215" s="259"/>
      <c r="H4215" s="259"/>
      <c r="I4215" s="259"/>
      <c r="J4215" s="259"/>
    </row>
    <row r="4216" spans="1:10">
      <c r="A4216" s="259"/>
      <c r="B4216" s="259"/>
      <c r="C4216" s="259"/>
      <c r="D4216" s="259"/>
      <c r="E4216" s="259"/>
      <c r="F4216" s="270"/>
      <c r="G4216" s="259"/>
      <c r="H4216" s="259"/>
      <c r="I4216" s="259"/>
      <c r="J4216" s="259"/>
    </row>
    <row r="4217" spans="1:10">
      <c r="A4217" s="259"/>
      <c r="B4217" s="259"/>
      <c r="C4217" s="259"/>
      <c r="D4217" s="259"/>
      <c r="E4217" s="259"/>
      <c r="F4217" s="270"/>
      <c r="G4217" s="259"/>
      <c r="H4217" s="259"/>
      <c r="I4217" s="259"/>
      <c r="J4217" s="259"/>
    </row>
    <row r="4218" spans="1:10">
      <c r="A4218" s="259"/>
      <c r="B4218" s="259"/>
      <c r="C4218" s="259"/>
      <c r="D4218" s="259"/>
      <c r="E4218" s="259"/>
      <c r="F4218" s="270"/>
      <c r="G4218" s="259"/>
      <c r="H4218" s="259"/>
      <c r="I4218" s="259"/>
      <c r="J4218" s="259"/>
    </row>
    <row r="4219" spans="1:10">
      <c r="A4219" s="259"/>
      <c r="B4219" s="259"/>
      <c r="C4219" s="259"/>
      <c r="D4219" s="259"/>
      <c r="E4219" s="259"/>
      <c r="F4219" s="270"/>
      <c r="G4219" s="259"/>
      <c r="H4219" s="259"/>
      <c r="I4219" s="259"/>
      <c r="J4219" s="259"/>
    </row>
    <row r="4220" spans="1:10">
      <c r="A4220" s="259"/>
      <c r="B4220" s="259"/>
      <c r="C4220" s="259"/>
      <c r="D4220" s="259"/>
      <c r="E4220" s="259"/>
      <c r="F4220" s="270"/>
      <c r="G4220" s="259"/>
      <c r="H4220" s="259"/>
      <c r="I4220" s="259"/>
      <c r="J4220" s="259"/>
    </row>
    <row r="4221" spans="1:10">
      <c r="A4221" s="259"/>
      <c r="B4221" s="259"/>
      <c r="C4221" s="259"/>
      <c r="D4221" s="259"/>
      <c r="E4221" s="259"/>
      <c r="F4221" s="270"/>
      <c r="G4221" s="259"/>
      <c r="H4221" s="259"/>
      <c r="I4221" s="259"/>
      <c r="J4221" s="259"/>
    </row>
    <row r="4222" spans="1:10">
      <c r="A4222" s="259"/>
      <c r="B4222" s="259"/>
      <c r="C4222" s="259"/>
      <c r="D4222" s="259"/>
      <c r="E4222" s="259"/>
      <c r="F4222" s="270"/>
      <c r="G4222" s="259"/>
      <c r="H4222" s="259"/>
      <c r="I4222" s="259"/>
      <c r="J4222" s="259"/>
    </row>
    <row r="4223" spans="1:10">
      <c r="A4223" s="259"/>
      <c r="B4223" s="259"/>
      <c r="C4223" s="259"/>
      <c r="D4223" s="259"/>
      <c r="E4223" s="259"/>
      <c r="F4223" s="270"/>
      <c r="G4223" s="259"/>
      <c r="H4223" s="259"/>
      <c r="I4223" s="259"/>
      <c r="J4223" s="259"/>
    </row>
    <row r="4224" spans="1:10">
      <c r="A4224" s="259"/>
      <c r="B4224" s="259"/>
      <c r="C4224" s="259"/>
      <c r="D4224" s="259"/>
      <c r="E4224" s="259"/>
      <c r="F4224" s="270"/>
      <c r="G4224" s="259"/>
      <c r="H4224" s="259"/>
      <c r="I4224" s="259"/>
      <c r="J4224" s="259"/>
    </row>
    <row r="4225" spans="1:10">
      <c r="A4225" s="259"/>
      <c r="B4225" s="259"/>
      <c r="C4225" s="259"/>
      <c r="D4225" s="259"/>
      <c r="E4225" s="259"/>
      <c r="F4225" s="270"/>
      <c r="G4225" s="259"/>
      <c r="H4225" s="259"/>
      <c r="I4225" s="259"/>
      <c r="J4225" s="259"/>
    </row>
    <row r="4226" spans="1:10">
      <c r="A4226" s="259"/>
      <c r="B4226" s="259"/>
      <c r="C4226" s="259"/>
      <c r="D4226" s="259"/>
      <c r="E4226" s="259"/>
      <c r="F4226" s="270"/>
      <c r="G4226" s="259"/>
      <c r="H4226" s="259"/>
      <c r="I4226" s="259"/>
      <c r="J4226" s="259"/>
    </row>
    <row r="4227" spans="1:10">
      <c r="A4227" s="259"/>
      <c r="B4227" s="259"/>
      <c r="C4227" s="259"/>
      <c r="D4227" s="259"/>
      <c r="E4227" s="259"/>
      <c r="F4227" s="270"/>
      <c r="G4227" s="259"/>
      <c r="H4227" s="259"/>
      <c r="I4227" s="259"/>
      <c r="J4227" s="259"/>
    </row>
    <row r="4228" spans="1:10">
      <c r="A4228" s="259"/>
      <c r="B4228" s="259"/>
      <c r="C4228" s="259"/>
      <c r="D4228" s="259"/>
      <c r="E4228" s="259"/>
      <c r="F4228" s="270"/>
      <c r="G4228" s="259"/>
      <c r="H4228" s="259"/>
      <c r="I4228" s="259"/>
      <c r="J4228" s="259"/>
    </row>
    <row r="4229" spans="1:10">
      <c r="A4229" s="259"/>
      <c r="B4229" s="259"/>
      <c r="C4229" s="259"/>
      <c r="D4229" s="259"/>
      <c r="E4229" s="259"/>
      <c r="F4229" s="270"/>
      <c r="G4229" s="259"/>
      <c r="H4229" s="259"/>
      <c r="I4229" s="259"/>
      <c r="J4229" s="259"/>
    </row>
    <row r="4230" spans="1:10">
      <c r="A4230" s="259"/>
      <c r="B4230" s="259"/>
      <c r="C4230" s="259"/>
      <c r="D4230" s="259"/>
      <c r="E4230" s="259"/>
      <c r="F4230" s="270"/>
      <c r="G4230" s="259"/>
      <c r="H4230" s="259"/>
      <c r="I4230" s="259"/>
      <c r="J4230" s="259"/>
    </row>
    <row r="4231" spans="1:10">
      <c r="A4231" s="259"/>
      <c r="B4231" s="259"/>
      <c r="C4231" s="259"/>
      <c r="D4231" s="259"/>
      <c r="E4231" s="259"/>
      <c r="F4231" s="270"/>
      <c r="G4231" s="259"/>
      <c r="H4231" s="259"/>
      <c r="I4231" s="259"/>
      <c r="J4231" s="259"/>
    </row>
    <row r="4232" spans="1:10">
      <c r="A4232" s="259"/>
      <c r="B4232" s="259"/>
      <c r="C4232" s="259"/>
      <c r="D4232" s="259"/>
      <c r="E4232" s="259"/>
      <c r="F4232" s="270"/>
      <c r="G4232" s="259"/>
      <c r="H4232" s="259"/>
      <c r="I4232" s="259"/>
      <c r="J4232" s="259"/>
    </row>
    <row r="4233" spans="1:10">
      <c r="A4233" s="259"/>
      <c r="B4233" s="259"/>
      <c r="C4233" s="259"/>
      <c r="D4233" s="259"/>
      <c r="E4233" s="259"/>
      <c r="F4233" s="270"/>
      <c r="G4233" s="259"/>
      <c r="H4233" s="259"/>
      <c r="I4233" s="259"/>
      <c r="J4233" s="259"/>
    </row>
    <row r="4234" spans="1:10">
      <c r="A4234" s="259"/>
      <c r="B4234" s="259"/>
      <c r="C4234" s="259"/>
      <c r="D4234" s="259"/>
      <c r="E4234" s="259"/>
      <c r="F4234" s="270"/>
      <c r="G4234" s="259"/>
      <c r="H4234" s="259"/>
      <c r="I4234" s="259"/>
      <c r="J4234" s="259"/>
    </row>
    <row r="4235" spans="1:10">
      <c r="A4235" s="259"/>
      <c r="B4235" s="259"/>
      <c r="C4235" s="259"/>
      <c r="D4235" s="259"/>
      <c r="E4235" s="259"/>
      <c r="F4235" s="270"/>
      <c r="G4235" s="259"/>
      <c r="H4235" s="259"/>
      <c r="I4235" s="259"/>
      <c r="J4235" s="259"/>
    </row>
    <row r="4236" spans="1:10">
      <c r="A4236" s="259"/>
      <c r="B4236" s="259"/>
      <c r="C4236" s="259"/>
      <c r="D4236" s="259"/>
      <c r="E4236" s="259"/>
      <c r="F4236" s="270"/>
      <c r="G4236" s="259"/>
      <c r="H4236" s="259"/>
      <c r="I4236" s="259"/>
      <c r="J4236" s="259"/>
    </row>
    <row r="4237" spans="1:10">
      <c r="A4237" s="259"/>
      <c r="B4237" s="259"/>
      <c r="C4237" s="259"/>
      <c r="D4237" s="259"/>
      <c r="E4237" s="259"/>
      <c r="F4237" s="270"/>
      <c r="G4237" s="259"/>
      <c r="H4237" s="259"/>
      <c r="I4237" s="259"/>
      <c r="J4237" s="259"/>
    </row>
    <row r="4238" spans="1:10">
      <c r="A4238" s="259"/>
      <c r="B4238" s="259"/>
      <c r="C4238" s="259"/>
      <c r="D4238" s="259"/>
      <c r="E4238" s="259"/>
      <c r="F4238" s="270"/>
      <c r="G4238" s="259"/>
      <c r="H4238" s="259"/>
      <c r="I4238" s="259"/>
      <c r="J4238" s="259"/>
    </row>
    <row r="4239" spans="1:10">
      <c r="A4239" s="259"/>
      <c r="B4239" s="259"/>
      <c r="C4239" s="259"/>
      <c r="D4239" s="259"/>
      <c r="E4239" s="259"/>
      <c r="F4239" s="270"/>
      <c r="G4239" s="259"/>
      <c r="H4239" s="259"/>
      <c r="I4239" s="259"/>
      <c r="J4239" s="259"/>
    </row>
    <row r="4240" spans="1:10">
      <c r="A4240" s="259"/>
      <c r="B4240" s="259"/>
      <c r="C4240" s="259"/>
      <c r="D4240" s="259"/>
      <c r="E4240" s="259"/>
      <c r="F4240" s="270"/>
      <c r="G4240" s="259"/>
      <c r="H4240" s="259"/>
      <c r="I4240" s="259"/>
      <c r="J4240" s="259"/>
    </row>
    <row r="4241" spans="1:10">
      <c r="A4241" s="259"/>
      <c r="B4241" s="259"/>
      <c r="C4241" s="259"/>
      <c r="D4241" s="259"/>
      <c r="E4241" s="259"/>
      <c r="F4241" s="270"/>
      <c r="G4241" s="259"/>
      <c r="H4241" s="259"/>
      <c r="I4241" s="259"/>
      <c r="J4241" s="259"/>
    </row>
    <row r="4242" spans="1:10">
      <c r="A4242" s="259"/>
      <c r="B4242" s="259"/>
      <c r="C4242" s="259"/>
      <c r="D4242" s="259"/>
      <c r="E4242" s="259"/>
      <c r="F4242" s="270"/>
      <c r="G4242" s="259"/>
      <c r="H4242" s="259"/>
      <c r="I4242" s="259"/>
      <c r="J4242" s="259"/>
    </row>
    <row r="4243" spans="1:10">
      <c r="A4243" s="259"/>
      <c r="B4243" s="259"/>
      <c r="C4243" s="259"/>
      <c r="D4243" s="259"/>
      <c r="E4243" s="259"/>
      <c r="F4243" s="270"/>
      <c r="G4243" s="259"/>
      <c r="H4243" s="259"/>
      <c r="I4243" s="259"/>
      <c r="J4243" s="259"/>
    </row>
    <row r="4244" spans="1:10">
      <c r="A4244" s="259"/>
      <c r="B4244" s="259"/>
      <c r="C4244" s="259"/>
      <c r="D4244" s="259"/>
      <c r="E4244" s="259"/>
      <c r="F4244" s="270"/>
      <c r="G4244" s="259"/>
      <c r="H4244" s="259"/>
      <c r="I4244" s="259"/>
      <c r="J4244" s="259"/>
    </row>
    <row r="4245" spans="1:10">
      <c r="A4245" s="259"/>
      <c r="B4245" s="259"/>
      <c r="C4245" s="259"/>
      <c r="D4245" s="259"/>
      <c r="E4245" s="259"/>
      <c r="F4245" s="270"/>
      <c r="G4245" s="259"/>
      <c r="H4245" s="259"/>
      <c r="I4245" s="259"/>
      <c r="J4245" s="259"/>
    </row>
    <row r="4246" spans="1:10">
      <c r="A4246" s="259"/>
      <c r="B4246" s="259"/>
      <c r="C4246" s="259"/>
      <c r="D4246" s="259"/>
      <c r="E4246" s="259"/>
      <c r="F4246" s="270"/>
      <c r="G4246" s="259"/>
      <c r="H4246" s="259"/>
      <c r="I4246" s="259"/>
      <c r="J4246" s="259"/>
    </row>
    <row r="4247" spans="1:10">
      <c r="A4247" s="259"/>
      <c r="B4247" s="259"/>
      <c r="C4247" s="259"/>
      <c r="D4247" s="259"/>
      <c r="E4247" s="259"/>
      <c r="F4247" s="270"/>
      <c r="G4247" s="259"/>
      <c r="H4247" s="259"/>
      <c r="I4247" s="259"/>
      <c r="J4247" s="259"/>
    </row>
    <row r="4248" spans="1:10">
      <c r="A4248" s="259"/>
      <c r="B4248" s="259"/>
      <c r="C4248" s="259"/>
      <c r="D4248" s="259"/>
      <c r="E4248" s="259"/>
      <c r="F4248" s="270"/>
      <c r="G4248" s="259"/>
      <c r="H4248" s="259"/>
      <c r="I4248" s="259"/>
      <c r="J4248" s="259"/>
    </row>
    <row r="4249" spans="1:10">
      <c r="A4249" s="259"/>
      <c r="B4249" s="259"/>
      <c r="C4249" s="259"/>
      <c r="D4249" s="259"/>
      <c r="E4249" s="259"/>
      <c r="F4249" s="270"/>
      <c r="G4249" s="259"/>
      <c r="H4249" s="259"/>
      <c r="I4249" s="259"/>
      <c r="J4249" s="259"/>
    </row>
    <row r="4250" spans="1:10">
      <c r="A4250" s="259"/>
      <c r="B4250" s="259"/>
      <c r="C4250" s="259"/>
      <c r="D4250" s="259"/>
      <c r="E4250" s="259"/>
      <c r="F4250" s="270"/>
      <c r="G4250" s="259"/>
      <c r="H4250" s="259"/>
      <c r="I4250" s="259"/>
      <c r="J4250" s="259"/>
    </row>
    <row r="4251" spans="1:10">
      <c r="A4251" s="259"/>
      <c r="B4251" s="259"/>
      <c r="C4251" s="259"/>
      <c r="D4251" s="259"/>
      <c r="E4251" s="259"/>
      <c r="F4251" s="270"/>
      <c r="G4251" s="259"/>
      <c r="H4251" s="259"/>
      <c r="I4251" s="259"/>
      <c r="J4251" s="259"/>
    </row>
    <row r="4252" spans="1:10">
      <c r="A4252" s="259"/>
      <c r="B4252" s="259"/>
      <c r="C4252" s="259"/>
      <c r="D4252" s="259"/>
      <c r="E4252" s="259"/>
      <c r="F4252" s="270"/>
      <c r="G4252" s="259"/>
      <c r="H4252" s="259"/>
      <c r="I4252" s="259"/>
      <c r="J4252" s="259"/>
    </row>
    <row r="4253" spans="1:10">
      <c r="A4253" s="259"/>
      <c r="B4253" s="259"/>
      <c r="C4253" s="259"/>
      <c r="D4253" s="259"/>
      <c r="E4253" s="259"/>
      <c r="F4253" s="270"/>
      <c r="G4253" s="259"/>
      <c r="H4253" s="259"/>
      <c r="I4253" s="259"/>
      <c r="J4253" s="259"/>
    </row>
    <row r="4254" spans="1:10">
      <c r="A4254" s="259"/>
      <c r="B4254" s="259"/>
      <c r="C4254" s="259"/>
      <c r="D4254" s="259"/>
      <c r="E4254" s="259"/>
      <c r="F4254" s="270"/>
      <c r="G4254" s="259"/>
      <c r="H4254" s="259"/>
      <c r="I4254" s="259"/>
      <c r="J4254" s="259"/>
    </row>
    <row r="4255" spans="1:10">
      <c r="A4255" s="259"/>
      <c r="B4255" s="259"/>
      <c r="C4255" s="259"/>
      <c r="D4255" s="259"/>
      <c r="E4255" s="259"/>
      <c r="F4255" s="270"/>
      <c r="G4255" s="259"/>
      <c r="H4255" s="259"/>
      <c r="I4255" s="259"/>
      <c r="J4255" s="259"/>
    </row>
    <row r="4256" spans="1:10">
      <c r="A4256" s="259"/>
      <c r="B4256" s="259"/>
      <c r="C4256" s="259"/>
      <c r="D4256" s="259"/>
      <c r="E4256" s="259"/>
      <c r="F4256" s="270"/>
      <c r="G4256" s="259"/>
      <c r="H4256" s="259"/>
      <c r="I4256" s="259"/>
      <c r="J4256" s="259"/>
    </row>
    <row r="4257" spans="1:10">
      <c r="A4257" s="259"/>
      <c r="B4257" s="259"/>
      <c r="C4257" s="259"/>
      <c r="D4257" s="259"/>
      <c r="E4257" s="259"/>
      <c r="F4257" s="270"/>
      <c r="G4257" s="259"/>
      <c r="H4257" s="259"/>
      <c r="I4257" s="259"/>
      <c r="J4257" s="259"/>
    </row>
    <row r="4258" spans="1:10">
      <c r="A4258" s="259"/>
      <c r="B4258" s="259"/>
      <c r="C4258" s="259"/>
      <c r="D4258" s="259"/>
      <c r="E4258" s="259"/>
      <c r="F4258" s="270"/>
      <c r="G4258" s="259"/>
      <c r="H4258" s="259"/>
      <c r="I4258" s="259"/>
      <c r="J4258" s="259"/>
    </row>
    <row r="4259" spans="1:10">
      <c r="A4259" s="259"/>
      <c r="B4259" s="259"/>
      <c r="C4259" s="259"/>
      <c r="D4259" s="259"/>
      <c r="E4259" s="259"/>
      <c r="F4259" s="270"/>
      <c r="G4259" s="259"/>
      <c r="H4259" s="259"/>
      <c r="I4259" s="259"/>
      <c r="J4259" s="259"/>
    </row>
    <row r="4260" spans="1:10">
      <c r="A4260" s="259"/>
      <c r="B4260" s="259"/>
      <c r="C4260" s="259"/>
      <c r="D4260" s="259"/>
      <c r="E4260" s="259"/>
      <c r="F4260" s="270"/>
      <c r="G4260" s="259"/>
      <c r="H4260" s="259"/>
      <c r="I4260" s="259"/>
      <c r="J4260" s="259"/>
    </row>
    <row r="4261" spans="1:10">
      <c r="A4261" s="259"/>
      <c r="B4261" s="259"/>
      <c r="C4261" s="259"/>
      <c r="D4261" s="259"/>
      <c r="E4261" s="259"/>
      <c r="F4261" s="270"/>
      <c r="G4261" s="259"/>
      <c r="H4261" s="259"/>
      <c r="I4261" s="259"/>
      <c r="J4261" s="259"/>
    </row>
    <row r="4262" spans="1:10">
      <c r="A4262" s="259"/>
      <c r="B4262" s="259"/>
      <c r="C4262" s="259"/>
      <c r="D4262" s="259"/>
      <c r="E4262" s="259"/>
      <c r="F4262" s="270"/>
      <c r="G4262" s="259"/>
      <c r="H4262" s="259"/>
      <c r="I4262" s="259"/>
      <c r="J4262" s="259"/>
    </row>
    <row r="4263" spans="1:10">
      <c r="A4263" s="259"/>
      <c r="B4263" s="259"/>
      <c r="C4263" s="259"/>
      <c r="D4263" s="259"/>
      <c r="E4263" s="259"/>
      <c r="F4263" s="270"/>
      <c r="G4263" s="259"/>
      <c r="H4263" s="259"/>
      <c r="I4263" s="259"/>
      <c r="J4263" s="259"/>
    </row>
    <row r="4264" spans="1:10">
      <c r="A4264" s="259"/>
      <c r="B4264" s="259"/>
      <c r="C4264" s="259"/>
      <c r="D4264" s="259"/>
      <c r="E4264" s="259"/>
      <c r="F4264" s="270"/>
      <c r="G4264" s="259"/>
      <c r="H4264" s="259"/>
      <c r="I4264" s="259"/>
      <c r="J4264" s="259"/>
    </row>
    <row r="4265" spans="1:10">
      <c r="A4265" s="259"/>
      <c r="B4265" s="259"/>
      <c r="C4265" s="259"/>
      <c r="D4265" s="259"/>
      <c r="E4265" s="259"/>
      <c r="F4265" s="270"/>
      <c r="G4265" s="259"/>
      <c r="H4265" s="259"/>
      <c r="I4265" s="259"/>
      <c r="J4265" s="259"/>
    </row>
    <row r="4266" spans="1:10">
      <c r="A4266" s="259"/>
      <c r="B4266" s="259"/>
      <c r="C4266" s="259"/>
      <c r="D4266" s="259"/>
      <c r="E4266" s="259"/>
      <c r="F4266" s="270"/>
      <c r="G4266" s="259"/>
      <c r="H4266" s="259"/>
      <c r="I4266" s="259"/>
      <c r="J4266" s="259"/>
    </row>
    <row r="4267" spans="1:10">
      <c r="A4267" s="259"/>
      <c r="B4267" s="259"/>
      <c r="C4267" s="259"/>
      <c r="D4267" s="259"/>
      <c r="E4267" s="259"/>
      <c r="F4267" s="270"/>
      <c r="G4267" s="259"/>
      <c r="H4267" s="259"/>
      <c r="I4267" s="259"/>
      <c r="J4267" s="259"/>
    </row>
    <row r="4268" spans="1:10">
      <c r="A4268" s="259"/>
      <c r="B4268" s="259"/>
      <c r="C4268" s="259"/>
      <c r="D4268" s="259"/>
      <c r="E4268" s="259"/>
      <c r="F4268" s="270"/>
      <c r="G4268" s="259"/>
      <c r="H4268" s="259"/>
      <c r="I4268" s="259"/>
      <c r="J4268" s="259"/>
    </row>
    <row r="4269" spans="1:10">
      <c r="A4269" s="259"/>
      <c r="B4269" s="259"/>
      <c r="C4269" s="259"/>
      <c r="D4269" s="259"/>
      <c r="E4269" s="259"/>
      <c r="F4269" s="270"/>
      <c r="G4269" s="259"/>
      <c r="H4269" s="259"/>
      <c r="I4269" s="259"/>
      <c r="J4269" s="259"/>
    </row>
    <row r="4270" spans="1:10">
      <c r="A4270" s="259"/>
      <c r="B4270" s="259"/>
      <c r="C4270" s="259"/>
      <c r="D4270" s="259"/>
      <c r="E4270" s="259"/>
      <c r="F4270" s="270"/>
      <c r="G4270" s="259"/>
      <c r="H4270" s="259"/>
      <c r="I4270" s="259"/>
      <c r="J4270" s="259"/>
    </row>
    <row r="4271" spans="1:10">
      <c r="A4271" s="259"/>
      <c r="B4271" s="259"/>
      <c r="C4271" s="259"/>
      <c r="D4271" s="259"/>
      <c r="E4271" s="259"/>
      <c r="F4271" s="270"/>
      <c r="G4271" s="259"/>
      <c r="H4271" s="259"/>
      <c r="I4271" s="259"/>
      <c r="J4271" s="259"/>
    </row>
    <row r="4272" spans="1:10">
      <c r="A4272" s="259"/>
      <c r="B4272" s="259"/>
      <c r="C4272" s="259"/>
      <c r="D4272" s="259"/>
      <c r="E4272" s="259"/>
      <c r="F4272" s="270"/>
      <c r="G4272" s="259"/>
      <c r="H4272" s="259"/>
      <c r="I4272" s="259"/>
      <c r="J4272" s="259"/>
    </row>
    <row r="4273" spans="1:10">
      <c r="A4273" s="259"/>
      <c r="B4273" s="259"/>
      <c r="C4273" s="259"/>
      <c r="D4273" s="259"/>
      <c r="E4273" s="259"/>
      <c r="F4273" s="270"/>
      <c r="G4273" s="259"/>
      <c r="H4273" s="259"/>
      <c r="I4273" s="259"/>
      <c r="J4273" s="259"/>
    </row>
    <row r="4274" spans="1:10">
      <c r="A4274" s="259"/>
      <c r="B4274" s="259"/>
      <c r="C4274" s="259"/>
      <c r="D4274" s="259"/>
      <c r="E4274" s="259"/>
      <c r="F4274" s="270"/>
      <c r="G4274" s="259"/>
      <c r="H4274" s="259"/>
      <c r="I4274" s="259"/>
      <c r="J4274" s="259"/>
    </row>
    <row r="4275" spans="1:10">
      <c r="A4275" s="259"/>
      <c r="B4275" s="259"/>
      <c r="C4275" s="259"/>
      <c r="D4275" s="259"/>
      <c r="E4275" s="259"/>
      <c r="F4275" s="270"/>
      <c r="G4275" s="259"/>
      <c r="H4275" s="259"/>
      <c r="I4275" s="259"/>
      <c r="J4275" s="259"/>
    </row>
    <row r="4276" spans="1:10">
      <c r="A4276" s="259"/>
      <c r="B4276" s="259"/>
      <c r="C4276" s="259"/>
      <c r="D4276" s="259"/>
      <c r="E4276" s="259"/>
      <c r="F4276" s="270"/>
      <c r="G4276" s="259"/>
      <c r="H4276" s="259"/>
      <c r="I4276" s="259"/>
      <c r="J4276" s="259"/>
    </row>
    <row r="4277" spans="1:10">
      <c r="A4277" s="259"/>
      <c r="B4277" s="259"/>
      <c r="C4277" s="259"/>
      <c r="D4277" s="259"/>
      <c r="E4277" s="259"/>
      <c r="F4277" s="270"/>
      <c r="G4277" s="259"/>
      <c r="H4277" s="259"/>
      <c r="I4277" s="259"/>
      <c r="J4277" s="259"/>
    </row>
    <row r="4278" spans="1:10">
      <c r="A4278" s="259"/>
      <c r="B4278" s="259"/>
      <c r="C4278" s="259"/>
      <c r="D4278" s="259"/>
      <c r="E4278" s="259"/>
      <c r="F4278" s="270"/>
      <c r="G4278" s="259"/>
      <c r="H4278" s="259"/>
      <c r="I4278" s="259"/>
      <c r="J4278" s="259"/>
    </row>
    <row r="4279" spans="1:10">
      <c r="A4279" s="259"/>
      <c r="B4279" s="259"/>
      <c r="C4279" s="259"/>
      <c r="D4279" s="259"/>
      <c r="E4279" s="259"/>
      <c r="F4279" s="270"/>
      <c r="G4279" s="259"/>
      <c r="H4279" s="259"/>
      <c r="I4279" s="259"/>
      <c r="J4279" s="259"/>
    </row>
    <row r="4280" spans="1:10">
      <c r="A4280" s="259"/>
      <c r="B4280" s="259"/>
      <c r="C4280" s="259"/>
      <c r="D4280" s="259"/>
      <c r="E4280" s="259"/>
      <c r="F4280" s="270"/>
      <c r="G4280" s="259"/>
      <c r="H4280" s="259"/>
      <c r="I4280" s="259"/>
      <c r="J4280" s="259"/>
    </row>
    <row r="4281" spans="1:10">
      <c r="A4281" s="259"/>
      <c r="B4281" s="259"/>
      <c r="C4281" s="259"/>
      <c r="D4281" s="259"/>
      <c r="E4281" s="259"/>
      <c r="F4281" s="270"/>
      <c r="G4281" s="259"/>
      <c r="H4281" s="259"/>
      <c r="I4281" s="259"/>
      <c r="J4281" s="259"/>
    </row>
    <row r="4282" spans="1:10">
      <c r="A4282" s="259"/>
      <c r="B4282" s="259"/>
      <c r="C4282" s="259"/>
      <c r="D4282" s="259"/>
      <c r="E4282" s="259"/>
      <c r="F4282" s="270"/>
      <c r="G4282" s="259"/>
      <c r="H4282" s="259"/>
      <c r="I4282" s="259"/>
      <c r="J4282" s="259"/>
    </row>
    <row r="4283" spans="1:10">
      <c r="A4283" s="259"/>
      <c r="B4283" s="259"/>
      <c r="C4283" s="259"/>
      <c r="D4283" s="259"/>
      <c r="E4283" s="259"/>
      <c r="F4283" s="270"/>
      <c r="G4283" s="259"/>
      <c r="H4283" s="259"/>
      <c r="I4283" s="259"/>
      <c r="J4283" s="259"/>
    </row>
    <row r="4284" spans="1:10">
      <c r="A4284" s="259"/>
      <c r="B4284" s="259"/>
      <c r="C4284" s="259"/>
      <c r="D4284" s="259"/>
      <c r="E4284" s="259"/>
      <c r="F4284" s="270"/>
      <c r="G4284" s="259"/>
      <c r="H4284" s="259"/>
      <c r="I4284" s="259"/>
      <c r="J4284" s="259"/>
    </row>
    <row r="4285" spans="1:10">
      <c r="A4285" s="259"/>
      <c r="B4285" s="259"/>
      <c r="C4285" s="259"/>
      <c r="D4285" s="259"/>
      <c r="E4285" s="259"/>
      <c r="F4285" s="270"/>
      <c r="G4285" s="259"/>
      <c r="H4285" s="259"/>
      <c r="I4285" s="259"/>
      <c r="J4285" s="259"/>
    </row>
    <row r="4286" spans="1:10">
      <c r="A4286" s="259"/>
      <c r="B4286" s="259"/>
      <c r="C4286" s="259"/>
      <c r="D4286" s="259"/>
      <c r="E4286" s="259"/>
      <c r="F4286" s="270"/>
      <c r="G4286" s="259"/>
      <c r="H4286" s="259"/>
      <c r="I4286" s="259"/>
      <c r="J4286" s="259"/>
    </row>
    <row r="4287" spans="1:10">
      <c r="A4287" s="259"/>
      <c r="B4287" s="259"/>
      <c r="C4287" s="259"/>
      <c r="D4287" s="259"/>
      <c r="E4287" s="259"/>
      <c r="F4287" s="270"/>
      <c r="G4287" s="259"/>
      <c r="H4287" s="259"/>
      <c r="I4287" s="259"/>
      <c r="J4287" s="259"/>
    </row>
    <row r="4288" spans="1:10">
      <c r="A4288" s="259"/>
      <c r="B4288" s="259"/>
      <c r="C4288" s="259"/>
      <c r="D4288" s="259"/>
      <c r="E4288" s="259"/>
      <c r="F4288" s="270"/>
      <c r="G4288" s="259"/>
      <c r="H4288" s="259"/>
      <c r="I4288" s="259"/>
      <c r="J4288" s="259"/>
    </row>
    <row r="4289" spans="1:10">
      <c r="A4289" s="259"/>
      <c r="B4289" s="259"/>
      <c r="C4289" s="259"/>
      <c r="D4289" s="259"/>
      <c r="E4289" s="259"/>
      <c r="F4289" s="270"/>
      <c r="G4289" s="259"/>
      <c r="H4289" s="259"/>
      <c r="I4289" s="259"/>
      <c r="J4289" s="259"/>
    </row>
    <row r="4290" spans="1:10">
      <c r="A4290" s="259"/>
      <c r="B4290" s="259"/>
      <c r="C4290" s="259"/>
      <c r="D4290" s="259"/>
      <c r="E4290" s="259"/>
      <c r="F4290" s="270"/>
      <c r="G4290" s="259"/>
      <c r="H4290" s="259"/>
      <c r="I4290" s="259"/>
      <c r="J4290" s="259"/>
    </row>
    <row r="4291" spans="1:10">
      <c r="A4291" s="259"/>
      <c r="B4291" s="259"/>
      <c r="C4291" s="259"/>
      <c r="D4291" s="259"/>
      <c r="E4291" s="259"/>
      <c r="F4291" s="270"/>
      <c r="G4291" s="259"/>
      <c r="H4291" s="259"/>
      <c r="I4291" s="259"/>
      <c r="J4291" s="259"/>
    </row>
    <row r="4292" spans="1:10">
      <c r="A4292" s="259"/>
      <c r="B4292" s="259"/>
      <c r="C4292" s="259"/>
      <c r="D4292" s="259"/>
      <c r="E4292" s="259"/>
      <c r="F4292" s="270"/>
      <c r="G4292" s="259"/>
      <c r="H4292" s="259"/>
      <c r="I4292" s="259"/>
      <c r="J4292" s="259"/>
    </row>
    <row r="4293" spans="1:10">
      <c r="A4293" s="259"/>
      <c r="B4293" s="259"/>
      <c r="C4293" s="259"/>
      <c r="D4293" s="259"/>
      <c r="E4293" s="259"/>
      <c r="F4293" s="270"/>
      <c r="G4293" s="259"/>
      <c r="H4293" s="259"/>
      <c r="I4293" s="259"/>
      <c r="J4293" s="259"/>
    </row>
    <row r="4294" spans="1:10">
      <c r="A4294" s="259"/>
      <c r="B4294" s="259"/>
      <c r="C4294" s="259"/>
      <c r="D4294" s="259"/>
      <c r="E4294" s="259"/>
      <c r="F4294" s="270"/>
      <c r="G4294" s="259"/>
      <c r="H4294" s="259"/>
      <c r="I4294" s="259"/>
      <c r="J4294" s="259"/>
    </row>
    <row r="4295" spans="1:10">
      <c r="A4295" s="259"/>
      <c r="B4295" s="259"/>
      <c r="C4295" s="259"/>
      <c r="D4295" s="259"/>
      <c r="E4295" s="259"/>
      <c r="F4295" s="270"/>
      <c r="G4295" s="259"/>
      <c r="H4295" s="259"/>
      <c r="I4295" s="259"/>
      <c r="J4295" s="259"/>
    </row>
    <row r="4296" spans="1:10">
      <c r="A4296" s="259"/>
      <c r="B4296" s="259"/>
      <c r="C4296" s="259"/>
      <c r="D4296" s="259"/>
      <c r="E4296" s="259"/>
      <c r="F4296" s="270"/>
      <c r="G4296" s="259"/>
      <c r="H4296" s="259"/>
      <c r="I4296" s="259"/>
      <c r="J4296" s="259"/>
    </row>
    <row r="4297" spans="1:10">
      <c r="A4297" s="259"/>
      <c r="B4297" s="259"/>
      <c r="C4297" s="259"/>
      <c r="D4297" s="259"/>
      <c r="E4297" s="259"/>
      <c r="F4297" s="270"/>
      <c r="G4297" s="259"/>
      <c r="H4297" s="259"/>
      <c r="I4297" s="259"/>
      <c r="J4297" s="259"/>
    </row>
    <row r="4298" spans="1:10">
      <c r="A4298" s="259"/>
      <c r="B4298" s="259"/>
      <c r="C4298" s="259"/>
      <c r="D4298" s="259"/>
      <c r="E4298" s="259"/>
      <c r="F4298" s="270"/>
      <c r="G4298" s="259"/>
      <c r="H4298" s="259"/>
      <c r="I4298" s="259"/>
      <c r="J4298" s="259"/>
    </row>
    <row r="4299" spans="1:10">
      <c r="A4299" s="259"/>
      <c r="B4299" s="259"/>
      <c r="C4299" s="259"/>
      <c r="D4299" s="259"/>
      <c r="E4299" s="259"/>
      <c r="F4299" s="270"/>
      <c r="G4299" s="259"/>
      <c r="H4299" s="259"/>
      <c r="I4299" s="259"/>
      <c r="J4299" s="259"/>
    </row>
    <row r="4300" spans="1:10">
      <c r="A4300" s="259"/>
      <c r="B4300" s="259"/>
      <c r="C4300" s="259"/>
      <c r="D4300" s="259"/>
      <c r="E4300" s="259"/>
      <c r="F4300" s="270"/>
      <c r="G4300" s="259"/>
      <c r="H4300" s="259"/>
      <c r="I4300" s="259"/>
      <c r="J4300" s="259"/>
    </row>
    <row r="4301" spans="1:10">
      <c r="A4301" s="259"/>
      <c r="B4301" s="259"/>
      <c r="C4301" s="259"/>
      <c r="D4301" s="259"/>
      <c r="E4301" s="259"/>
      <c r="F4301" s="270"/>
      <c r="G4301" s="259"/>
      <c r="H4301" s="259"/>
      <c r="I4301" s="259"/>
      <c r="J4301" s="259"/>
    </row>
    <row r="4302" spans="1:10">
      <c r="A4302" s="259"/>
      <c r="B4302" s="259"/>
      <c r="C4302" s="259"/>
      <c r="D4302" s="259"/>
      <c r="E4302" s="259"/>
      <c r="F4302" s="270"/>
      <c r="G4302" s="259"/>
      <c r="H4302" s="259"/>
      <c r="I4302" s="259"/>
      <c r="J4302" s="259"/>
    </row>
    <row r="4303" spans="1:10">
      <c r="A4303" s="259"/>
      <c r="B4303" s="259"/>
      <c r="C4303" s="259"/>
      <c r="D4303" s="259"/>
      <c r="E4303" s="259"/>
      <c r="F4303" s="270"/>
      <c r="G4303" s="259"/>
      <c r="H4303" s="259"/>
      <c r="I4303" s="259"/>
      <c r="J4303" s="259"/>
    </row>
    <row r="4304" spans="1:10">
      <c r="A4304" s="259"/>
      <c r="B4304" s="259"/>
      <c r="C4304" s="259"/>
      <c r="D4304" s="259"/>
      <c r="E4304" s="259"/>
      <c r="F4304" s="270"/>
      <c r="G4304" s="259"/>
      <c r="H4304" s="259"/>
      <c r="I4304" s="259"/>
      <c r="J4304" s="259"/>
    </row>
    <row r="4305" spans="1:10">
      <c r="A4305" s="259"/>
      <c r="B4305" s="259"/>
      <c r="C4305" s="259"/>
      <c r="D4305" s="259"/>
      <c r="E4305" s="259"/>
      <c r="F4305" s="270"/>
      <c r="G4305" s="259"/>
      <c r="H4305" s="259"/>
      <c r="I4305" s="259"/>
      <c r="J4305" s="259"/>
    </row>
    <row r="4306" spans="1:10">
      <c r="A4306" s="259"/>
      <c r="B4306" s="259"/>
      <c r="C4306" s="259"/>
      <c r="D4306" s="259"/>
      <c r="E4306" s="259"/>
      <c r="F4306" s="270"/>
      <c r="G4306" s="259"/>
      <c r="H4306" s="259"/>
      <c r="I4306" s="259"/>
      <c r="J4306" s="259"/>
    </row>
    <row r="4307" spans="1:10">
      <c r="A4307" s="259"/>
      <c r="B4307" s="259"/>
      <c r="C4307" s="259"/>
      <c r="D4307" s="259"/>
      <c r="E4307" s="259"/>
      <c r="F4307" s="270"/>
      <c r="G4307" s="259"/>
      <c r="H4307" s="259"/>
      <c r="I4307" s="259"/>
      <c r="J4307" s="259"/>
    </row>
    <row r="4308" spans="1:10">
      <c r="A4308" s="259"/>
      <c r="B4308" s="259"/>
      <c r="C4308" s="259"/>
      <c r="D4308" s="259"/>
      <c r="E4308" s="259"/>
      <c r="F4308" s="270"/>
      <c r="G4308" s="259"/>
      <c r="H4308" s="259"/>
      <c r="I4308" s="259"/>
      <c r="J4308" s="259"/>
    </row>
    <row r="4309" spans="1:10">
      <c r="A4309" s="259"/>
      <c r="B4309" s="259"/>
      <c r="C4309" s="259"/>
      <c r="D4309" s="259"/>
      <c r="E4309" s="259"/>
      <c r="F4309" s="270"/>
      <c r="G4309" s="259"/>
      <c r="H4309" s="259"/>
      <c r="I4309" s="259"/>
      <c r="J4309" s="259"/>
    </row>
    <row r="4310" spans="1:10">
      <c r="A4310" s="259"/>
      <c r="B4310" s="259"/>
      <c r="C4310" s="259"/>
      <c r="D4310" s="259"/>
      <c r="E4310" s="259"/>
      <c r="F4310" s="270"/>
      <c r="G4310" s="259"/>
      <c r="H4310" s="259"/>
      <c r="I4310" s="259"/>
      <c r="J4310" s="259"/>
    </row>
    <row r="4311" spans="1:10">
      <c r="A4311" s="259"/>
      <c r="B4311" s="259"/>
      <c r="C4311" s="259"/>
      <c r="D4311" s="259"/>
      <c r="E4311" s="259"/>
      <c r="F4311" s="270"/>
      <c r="G4311" s="259"/>
      <c r="H4311" s="259"/>
      <c r="I4311" s="259"/>
      <c r="J4311" s="259"/>
    </row>
    <row r="4312" spans="1:10">
      <c r="A4312" s="259"/>
      <c r="B4312" s="259"/>
      <c r="C4312" s="259"/>
      <c r="D4312" s="259"/>
      <c r="E4312" s="259"/>
      <c r="F4312" s="270"/>
      <c r="G4312" s="259"/>
      <c r="H4312" s="259"/>
      <c r="I4312" s="259"/>
      <c r="J4312" s="259"/>
    </row>
    <row r="4313" spans="1:10">
      <c r="A4313" s="259"/>
      <c r="B4313" s="259"/>
      <c r="C4313" s="259"/>
      <c r="D4313" s="259"/>
      <c r="E4313" s="259"/>
      <c r="F4313" s="270"/>
      <c r="G4313" s="259"/>
      <c r="H4313" s="259"/>
      <c r="I4313" s="259"/>
      <c r="J4313" s="259"/>
    </row>
    <row r="4314" spans="1:10">
      <c r="A4314" s="259"/>
      <c r="B4314" s="259"/>
      <c r="C4314" s="259"/>
      <c r="D4314" s="259"/>
      <c r="E4314" s="259"/>
      <c r="F4314" s="270"/>
      <c r="G4314" s="259"/>
      <c r="H4314" s="259"/>
      <c r="I4314" s="259"/>
      <c r="J4314" s="259"/>
    </row>
    <row r="4315" spans="1:10">
      <c r="A4315" s="259"/>
      <c r="B4315" s="259"/>
      <c r="C4315" s="259"/>
      <c r="D4315" s="259"/>
      <c r="E4315" s="259"/>
      <c r="F4315" s="270"/>
      <c r="G4315" s="259"/>
      <c r="H4315" s="259"/>
      <c r="I4315" s="259"/>
      <c r="J4315" s="259"/>
    </row>
    <row r="4316" spans="1:10">
      <c r="A4316" s="259"/>
      <c r="B4316" s="259"/>
      <c r="C4316" s="259"/>
      <c r="D4316" s="259"/>
      <c r="E4316" s="259"/>
      <c r="F4316" s="270"/>
      <c r="G4316" s="259"/>
      <c r="H4316" s="259"/>
      <c r="I4316" s="259"/>
      <c r="J4316" s="259"/>
    </row>
    <row r="4317" spans="1:10">
      <c r="A4317" s="259"/>
      <c r="B4317" s="259"/>
      <c r="C4317" s="259"/>
      <c r="D4317" s="259"/>
      <c r="E4317" s="259"/>
      <c r="F4317" s="270"/>
      <c r="G4317" s="259"/>
      <c r="H4317" s="259"/>
      <c r="I4317" s="259"/>
      <c r="J4317" s="259"/>
    </row>
    <row r="4318" spans="1:10">
      <c r="A4318" s="259"/>
      <c r="B4318" s="259"/>
      <c r="C4318" s="259"/>
      <c r="D4318" s="259"/>
      <c r="E4318" s="259"/>
      <c r="F4318" s="270"/>
      <c r="G4318" s="259"/>
      <c r="H4318" s="259"/>
      <c r="I4318" s="259"/>
      <c r="J4318" s="259"/>
    </row>
    <row r="4319" spans="1:10">
      <c r="A4319" s="259"/>
      <c r="B4319" s="259"/>
      <c r="C4319" s="259"/>
      <c r="D4319" s="259"/>
      <c r="E4319" s="259"/>
      <c r="F4319" s="270"/>
      <c r="G4319" s="259"/>
      <c r="H4319" s="259"/>
      <c r="I4319" s="259"/>
      <c r="J4319" s="259"/>
    </row>
    <row r="4320" spans="1:10">
      <c r="A4320" s="259"/>
      <c r="B4320" s="259"/>
      <c r="C4320" s="259"/>
      <c r="D4320" s="259"/>
      <c r="E4320" s="259"/>
      <c r="F4320" s="270"/>
      <c r="G4320" s="259"/>
      <c r="H4320" s="259"/>
      <c r="I4320" s="259"/>
      <c r="J4320" s="259"/>
    </row>
    <row r="4321" spans="1:10">
      <c r="A4321" s="259"/>
      <c r="B4321" s="259"/>
      <c r="C4321" s="259"/>
      <c r="D4321" s="259"/>
      <c r="E4321" s="259"/>
      <c r="F4321" s="270"/>
      <c r="G4321" s="259"/>
      <c r="H4321" s="259"/>
      <c r="I4321" s="259"/>
      <c r="J4321" s="259"/>
    </row>
    <row r="4322" spans="1:10">
      <c r="A4322" s="259"/>
      <c r="B4322" s="259"/>
      <c r="C4322" s="259"/>
      <c r="D4322" s="259"/>
      <c r="E4322" s="259"/>
      <c r="F4322" s="270"/>
      <c r="G4322" s="259"/>
      <c r="H4322" s="259"/>
      <c r="I4322" s="259"/>
      <c r="J4322" s="259"/>
    </row>
    <row r="4323" spans="1:10">
      <c r="A4323" s="259"/>
      <c r="B4323" s="259"/>
      <c r="C4323" s="259"/>
      <c r="D4323" s="259"/>
      <c r="E4323" s="259"/>
      <c r="F4323" s="270"/>
      <c r="G4323" s="259"/>
      <c r="H4323" s="259"/>
      <c r="I4323" s="259"/>
      <c r="J4323" s="259"/>
    </row>
    <row r="4324" spans="1:10">
      <c r="A4324" s="259"/>
      <c r="B4324" s="259"/>
      <c r="C4324" s="259"/>
      <c r="D4324" s="259"/>
      <c r="E4324" s="259"/>
      <c r="F4324" s="270"/>
      <c r="G4324" s="259"/>
      <c r="H4324" s="259"/>
      <c r="I4324" s="259"/>
      <c r="J4324" s="259"/>
    </row>
    <row r="4325" spans="1:10">
      <c r="A4325" s="259"/>
      <c r="B4325" s="259"/>
      <c r="C4325" s="259"/>
      <c r="D4325" s="259"/>
      <c r="E4325" s="259"/>
      <c r="F4325" s="270"/>
      <c r="G4325" s="259"/>
      <c r="H4325" s="259"/>
      <c r="I4325" s="259"/>
      <c r="J4325" s="259"/>
    </row>
    <row r="4326" spans="1:10">
      <c r="A4326" s="259"/>
      <c r="B4326" s="259"/>
      <c r="C4326" s="259"/>
      <c r="D4326" s="259"/>
      <c r="E4326" s="259"/>
      <c r="F4326" s="270"/>
      <c r="G4326" s="259"/>
      <c r="H4326" s="259"/>
      <c r="I4326" s="259"/>
      <c r="J4326" s="259"/>
    </row>
    <row r="4327" spans="1:10">
      <c r="A4327" s="259"/>
      <c r="B4327" s="259"/>
      <c r="C4327" s="259"/>
      <c r="D4327" s="259"/>
      <c r="E4327" s="259"/>
      <c r="F4327" s="270"/>
      <c r="G4327" s="259"/>
      <c r="H4327" s="259"/>
      <c r="I4327" s="259"/>
      <c r="J4327" s="259"/>
    </row>
    <row r="4328" spans="1:10">
      <c r="A4328" s="259"/>
      <c r="B4328" s="259"/>
      <c r="C4328" s="259"/>
      <c r="D4328" s="259"/>
      <c r="E4328" s="259"/>
      <c r="F4328" s="270"/>
      <c r="G4328" s="259"/>
      <c r="H4328" s="259"/>
      <c r="I4328" s="259"/>
      <c r="J4328" s="259"/>
    </row>
    <row r="4329" spans="1:10">
      <c r="A4329" s="259"/>
      <c r="B4329" s="259"/>
      <c r="C4329" s="259"/>
      <c r="D4329" s="259"/>
      <c r="E4329" s="259"/>
      <c r="F4329" s="270"/>
      <c r="G4329" s="259"/>
      <c r="H4329" s="259"/>
      <c r="I4329" s="259"/>
      <c r="J4329" s="259"/>
    </row>
    <row r="4330" spans="1:10">
      <c r="A4330" s="259"/>
      <c r="B4330" s="259"/>
      <c r="C4330" s="259"/>
      <c r="D4330" s="259"/>
      <c r="E4330" s="259"/>
      <c r="F4330" s="270"/>
      <c r="G4330" s="259"/>
      <c r="H4330" s="259"/>
      <c r="I4330" s="259"/>
      <c r="J4330" s="259"/>
    </row>
    <row r="4331" spans="1:10">
      <c r="A4331" s="259"/>
      <c r="B4331" s="259"/>
      <c r="C4331" s="259"/>
      <c r="D4331" s="259"/>
      <c r="E4331" s="259"/>
      <c r="F4331" s="270"/>
      <c r="G4331" s="259"/>
      <c r="H4331" s="259"/>
      <c r="I4331" s="259"/>
      <c r="J4331" s="259"/>
    </row>
    <row r="4332" spans="1:10">
      <c r="A4332" s="259"/>
      <c r="B4332" s="259"/>
      <c r="C4332" s="259"/>
      <c r="D4332" s="259"/>
      <c r="E4332" s="259"/>
      <c r="F4332" s="270"/>
      <c r="G4332" s="259"/>
      <c r="H4332" s="259"/>
      <c r="I4332" s="259"/>
      <c r="J4332" s="259"/>
    </row>
    <row r="4333" spans="1:10">
      <c r="A4333" s="259"/>
      <c r="B4333" s="259"/>
      <c r="C4333" s="259"/>
      <c r="D4333" s="259"/>
      <c r="E4333" s="259"/>
      <c r="F4333" s="270"/>
      <c r="G4333" s="259"/>
      <c r="H4333" s="259"/>
      <c r="I4333" s="259"/>
      <c r="J4333" s="259"/>
    </row>
    <row r="4334" spans="1:10">
      <c r="A4334" s="259"/>
      <c r="B4334" s="259"/>
      <c r="C4334" s="259"/>
      <c r="D4334" s="259"/>
      <c r="E4334" s="259"/>
      <c r="F4334" s="270"/>
      <c r="G4334" s="259"/>
      <c r="H4334" s="259"/>
      <c r="I4334" s="259"/>
      <c r="J4334" s="259"/>
    </row>
    <row r="4335" spans="1:10">
      <c r="A4335" s="259"/>
      <c r="B4335" s="259"/>
      <c r="C4335" s="259"/>
      <c r="D4335" s="259"/>
      <c r="E4335" s="259"/>
      <c r="F4335" s="270"/>
      <c r="G4335" s="259"/>
      <c r="H4335" s="259"/>
      <c r="I4335" s="259"/>
      <c r="J4335" s="259"/>
    </row>
    <row r="4336" spans="1:10">
      <c r="A4336" s="259"/>
      <c r="B4336" s="259"/>
      <c r="C4336" s="259"/>
      <c r="D4336" s="259"/>
      <c r="E4336" s="259"/>
      <c r="F4336" s="270"/>
      <c r="G4336" s="259"/>
      <c r="H4336" s="259"/>
      <c r="I4336" s="259"/>
      <c r="J4336" s="259"/>
    </row>
    <row r="4337" spans="1:10">
      <c r="A4337" s="259"/>
      <c r="B4337" s="259"/>
      <c r="C4337" s="259"/>
      <c r="D4337" s="259"/>
      <c r="E4337" s="259"/>
      <c r="F4337" s="270"/>
      <c r="G4337" s="259"/>
      <c r="H4337" s="259"/>
      <c r="I4337" s="259"/>
      <c r="J4337" s="259"/>
    </row>
    <row r="4338" spans="1:10">
      <c r="A4338" s="259"/>
      <c r="B4338" s="259"/>
      <c r="C4338" s="259"/>
      <c r="D4338" s="259"/>
      <c r="E4338" s="259"/>
      <c r="F4338" s="270"/>
      <c r="G4338" s="259"/>
      <c r="H4338" s="259"/>
      <c r="I4338" s="259"/>
      <c r="J4338" s="259"/>
    </row>
    <row r="4339" spans="1:10">
      <c r="A4339" s="259"/>
      <c r="B4339" s="259"/>
      <c r="C4339" s="259"/>
      <c r="D4339" s="259"/>
      <c r="E4339" s="259"/>
      <c r="F4339" s="270"/>
      <c r="G4339" s="259"/>
      <c r="H4339" s="259"/>
      <c r="I4339" s="259"/>
      <c r="J4339" s="259"/>
    </row>
    <row r="4340" spans="1:10">
      <c r="A4340" s="259"/>
      <c r="B4340" s="259"/>
      <c r="C4340" s="259"/>
      <c r="D4340" s="259"/>
      <c r="E4340" s="259"/>
      <c r="F4340" s="270"/>
      <c r="G4340" s="259"/>
      <c r="H4340" s="259"/>
      <c r="I4340" s="259"/>
      <c r="J4340" s="259"/>
    </row>
    <row r="4341" spans="1:10">
      <c r="A4341" s="259"/>
      <c r="B4341" s="259"/>
      <c r="C4341" s="259"/>
      <c r="D4341" s="259"/>
      <c r="E4341" s="259"/>
      <c r="F4341" s="270"/>
      <c r="G4341" s="259"/>
      <c r="H4341" s="259"/>
      <c r="I4341" s="259"/>
      <c r="J4341" s="259"/>
    </row>
    <row r="4342" spans="1:10">
      <c r="A4342" s="259"/>
      <c r="B4342" s="259"/>
      <c r="C4342" s="259"/>
      <c r="D4342" s="259"/>
      <c r="E4342" s="259"/>
      <c r="F4342" s="270"/>
      <c r="G4342" s="259"/>
      <c r="H4342" s="259"/>
      <c r="I4342" s="259"/>
      <c r="J4342" s="259"/>
    </row>
    <row r="4343" spans="1:10">
      <c r="A4343" s="259"/>
      <c r="B4343" s="259"/>
      <c r="C4343" s="259"/>
      <c r="D4343" s="259"/>
      <c r="E4343" s="259"/>
      <c r="F4343" s="270"/>
      <c r="G4343" s="259"/>
      <c r="H4343" s="259"/>
      <c r="I4343" s="259"/>
      <c r="J4343" s="259"/>
    </row>
    <row r="4344" spans="1:10">
      <c r="A4344" s="259"/>
      <c r="B4344" s="259"/>
      <c r="C4344" s="259"/>
      <c r="D4344" s="259"/>
      <c r="E4344" s="259"/>
      <c r="F4344" s="270"/>
      <c r="G4344" s="259"/>
      <c r="H4344" s="259"/>
      <c r="I4344" s="259"/>
      <c r="J4344" s="259"/>
    </row>
    <row r="4345" spans="1:10">
      <c r="A4345" s="259"/>
      <c r="B4345" s="259"/>
      <c r="C4345" s="259"/>
      <c r="D4345" s="259"/>
      <c r="E4345" s="259"/>
      <c r="F4345" s="270"/>
      <c r="G4345" s="259"/>
      <c r="H4345" s="259"/>
      <c r="I4345" s="259"/>
      <c r="J4345" s="259"/>
    </row>
    <row r="4346" spans="1:10">
      <c r="A4346" s="259"/>
      <c r="B4346" s="259"/>
      <c r="C4346" s="259"/>
      <c r="D4346" s="259"/>
      <c r="E4346" s="259"/>
      <c r="F4346" s="270"/>
      <c r="G4346" s="259"/>
      <c r="H4346" s="259"/>
      <c r="I4346" s="259"/>
      <c r="J4346" s="259"/>
    </row>
    <row r="4347" spans="1:10">
      <c r="A4347" s="259"/>
      <c r="B4347" s="259"/>
      <c r="C4347" s="259"/>
      <c r="D4347" s="259"/>
      <c r="E4347" s="259"/>
      <c r="F4347" s="270"/>
      <c r="G4347" s="259"/>
      <c r="H4347" s="259"/>
      <c r="I4347" s="259"/>
      <c r="J4347" s="259"/>
    </row>
    <row r="4348" spans="1:10">
      <c r="A4348" s="259"/>
      <c r="B4348" s="259"/>
      <c r="C4348" s="259"/>
      <c r="D4348" s="259"/>
      <c r="E4348" s="259"/>
      <c r="F4348" s="270"/>
      <c r="G4348" s="259"/>
      <c r="H4348" s="259"/>
      <c r="I4348" s="259"/>
      <c r="J4348" s="259"/>
    </row>
    <row r="4349" spans="1:10">
      <c r="A4349" s="259"/>
      <c r="B4349" s="259"/>
      <c r="C4349" s="259"/>
      <c r="D4349" s="259"/>
      <c r="E4349" s="259"/>
      <c r="F4349" s="270"/>
      <c r="G4349" s="259"/>
      <c r="H4349" s="259"/>
      <c r="I4349" s="259"/>
      <c r="J4349" s="259"/>
    </row>
    <row r="4350" spans="1:10">
      <c r="A4350" s="259"/>
      <c r="B4350" s="259"/>
      <c r="C4350" s="259"/>
      <c r="D4350" s="259"/>
      <c r="E4350" s="259"/>
      <c r="F4350" s="270"/>
      <c r="G4350" s="259"/>
      <c r="H4350" s="259"/>
      <c r="I4350" s="259"/>
      <c r="J4350" s="259"/>
    </row>
    <row r="4351" spans="1:10">
      <c r="A4351" s="259"/>
      <c r="B4351" s="259"/>
      <c r="C4351" s="259"/>
      <c r="D4351" s="259"/>
      <c r="E4351" s="259"/>
      <c r="F4351" s="270"/>
      <c r="G4351" s="259"/>
      <c r="H4351" s="259"/>
      <c r="I4351" s="259"/>
      <c r="J4351" s="259"/>
    </row>
    <row r="4352" spans="1:10">
      <c r="A4352" s="259"/>
      <c r="B4352" s="259"/>
      <c r="C4352" s="259"/>
      <c r="D4352" s="259"/>
      <c r="E4352" s="259"/>
      <c r="F4352" s="270"/>
      <c r="G4352" s="259"/>
      <c r="H4352" s="259"/>
      <c r="I4352" s="259"/>
      <c r="J4352" s="259"/>
    </row>
    <row r="4353" spans="1:10">
      <c r="A4353" s="259"/>
      <c r="B4353" s="259"/>
      <c r="C4353" s="259"/>
      <c r="D4353" s="259"/>
      <c r="E4353" s="259"/>
      <c r="F4353" s="270"/>
      <c r="G4353" s="259"/>
      <c r="H4353" s="259"/>
      <c r="I4353" s="259"/>
      <c r="J4353" s="259"/>
    </row>
    <row r="4354" spans="1:10">
      <c r="A4354" s="259"/>
      <c r="B4354" s="259"/>
      <c r="C4354" s="259"/>
      <c r="D4354" s="259"/>
      <c r="E4354" s="259"/>
      <c r="F4354" s="270"/>
      <c r="G4354" s="259"/>
      <c r="H4354" s="259"/>
      <c r="I4354" s="259"/>
      <c r="J4354" s="259"/>
    </row>
    <row r="4355" spans="1:10">
      <c r="A4355" s="259"/>
      <c r="B4355" s="259"/>
      <c r="C4355" s="259"/>
      <c r="D4355" s="259"/>
      <c r="E4355" s="259"/>
      <c r="F4355" s="270"/>
      <c r="G4355" s="259"/>
      <c r="H4355" s="259"/>
      <c r="I4355" s="259"/>
      <c r="J4355" s="259"/>
    </row>
    <row r="4356" spans="1:10">
      <c r="A4356" s="259"/>
      <c r="B4356" s="259"/>
      <c r="C4356" s="259"/>
      <c r="D4356" s="259"/>
      <c r="E4356" s="259"/>
      <c r="F4356" s="270"/>
      <c r="G4356" s="259"/>
      <c r="H4356" s="259"/>
      <c r="I4356" s="259"/>
      <c r="J4356" s="259"/>
    </row>
    <row r="4357" spans="1:10">
      <c r="A4357" s="259"/>
      <c r="B4357" s="259"/>
      <c r="C4357" s="259"/>
      <c r="D4357" s="259"/>
      <c r="E4357" s="259"/>
      <c r="F4357" s="270"/>
      <c r="G4357" s="259"/>
      <c r="H4357" s="259"/>
      <c r="I4357" s="259"/>
      <c r="J4357" s="259"/>
    </row>
    <row r="4358" spans="1:10">
      <c r="A4358" s="259"/>
      <c r="B4358" s="259"/>
      <c r="C4358" s="259"/>
      <c r="D4358" s="259"/>
      <c r="E4358" s="259"/>
      <c r="F4358" s="270"/>
      <c r="G4358" s="259"/>
      <c r="H4358" s="259"/>
      <c r="I4358" s="259"/>
      <c r="J4358" s="259"/>
    </row>
    <row r="4359" spans="1:10">
      <c r="A4359" s="259"/>
      <c r="B4359" s="259"/>
      <c r="C4359" s="259"/>
      <c r="D4359" s="259"/>
      <c r="E4359" s="259"/>
      <c r="F4359" s="270"/>
      <c r="G4359" s="259"/>
      <c r="H4359" s="259"/>
      <c r="I4359" s="259"/>
      <c r="J4359" s="259"/>
    </row>
    <row r="4360" spans="1:10">
      <c r="A4360" s="259"/>
      <c r="B4360" s="259"/>
      <c r="C4360" s="259"/>
      <c r="D4360" s="259"/>
      <c r="E4360" s="259"/>
      <c r="F4360" s="270"/>
      <c r="G4360" s="259"/>
      <c r="H4360" s="259"/>
      <c r="I4360" s="259"/>
      <c r="J4360" s="259"/>
    </row>
    <row r="4361" spans="1:10">
      <c r="A4361" s="259"/>
      <c r="B4361" s="259"/>
      <c r="C4361" s="259"/>
      <c r="D4361" s="259"/>
      <c r="E4361" s="259"/>
      <c r="F4361" s="270"/>
      <c r="G4361" s="259"/>
      <c r="H4361" s="259"/>
      <c r="I4361" s="259"/>
      <c r="J4361" s="259"/>
    </row>
    <row r="4362" spans="1:10">
      <c r="A4362" s="259"/>
      <c r="B4362" s="259"/>
      <c r="C4362" s="259"/>
      <c r="D4362" s="259"/>
      <c r="E4362" s="259"/>
      <c r="F4362" s="270"/>
      <c r="G4362" s="259"/>
      <c r="H4362" s="259"/>
      <c r="I4362" s="259"/>
      <c r="J4362" s="259"/>
    </row>
    <row r="4363" spans="1:10">
      <c r="A4363" s="259"/>
      <c r="B4363" s="259"/>
      <c r="C4363" s="259"/>
      <c r="D4363" s="259"/>
      <c r="E4363" s="259"/>
      <c r="F4363" s="270"/>
      <c r="G4363" s="259"/>
      <c r="H4363" s="259"/>
      <c r="I4363" s="259"/>
      <c r="J4363" s="259"/>
    </row>
    <row r="4364" spans="1:10">
      <c r="A4364" s="259"/>
      <c r="B4364" s="259"/>
      <c r="C4364" s="259"/>
      <c r="D4364" s="259"/>
      <c r="E4364" s="259"/>
      <c r="F4364" s="270"/>
      <c r="G4364" s="259"/>
      <c r="H4364" s="259"/>
      <c r="I4364" s="259"/>
      <c r="J4364" s="259"/>
    </row>
    <row r="4365" spans="1:10">
      <c r="A4365" s="259"/>
      <c r="B4365" s="259"/>
      <c r="C4365" s="259"/>
      <c r="D4365" s="259"/>
      <c r="E4365" s="259"/>
      <c r="F4365" s="270"/>
      <c r="G4365" s="259"/>
      <c r="H4365" s="259"/>
      <c r="I4365" s="259"/>
      <c r="J4365" s="259"/>
    </row>
    <row r="4366" spans="1:10">
      <c r="A4366" s="259"/>
      <c r="B4366" s="259"/>
      <c r="C4366" s="259"/>
      <c r="D4366" s="259"/>
      <c r="E4366" s="259"/>
      <c r="F4366" s="270"/>
      <c r="G4366" s="259"/>
      <c r="H4366" s="259"/>
      <c r="I4366" s="259"/>
      <c r="J4366" s="259"/>
    </row>
    <row r="4367" spans="1:10">
      <c r="A4367" s="259"/>
      <c r="B4367" s="259"/>
      <c r="C4367" s="259"/>
      <c r="D4367" s="259"/>
      <c r="E4367" s="259"/>
      <c r="F4367" s="270"/>
      <c r="G4367" s="259"/>
      <c r="H4367" s="259"/>
      <c r="I4367" s="259"/>
      <c r="J4367" s="259"/>
    </row>
    <row r="4368" spans="1:10">
      <c r="A4368" s="259"/>
      <c r="B4368" s="259"/>
      <c r="C4368" s="259"/>
      <c r="D4368" s="259"/>
      <c r="E4368" s="259"/>
      <c r="F4368" s="270"/>
      <c r="G4368" s="259"/>
      <c r="H4368" s="259"/>
      <c r="I4368" s="259"/>
      <c r="J4368" s="259"/>
    </row>
    <row r="4369" spans="1:10">
      <c r="A4369" s="259"/>
      <c r="B4369" s="259"/>
      <c r="C4369" s="259"/>
      <c r="D4369" s="259"/>
      <c r="E4369" s="259"/>
      <c r="F4369" s="270"/>
      <c r="G4369" s="259"/>
      <c r="H4369" s="259"/>
      <c r="I4369" s="259"/>
      <c r="J4369" s="259"/>
    </row>
    <row r="4370" spans="1:10">
      <c r="A4370" s="259"/>
      <c r="B4370" s="259"/>
      <c r="C4370" s="259"/>
      <c r="D4370" s="259"/>
      <c r="E4370" s="259"/>
      <c r="F4370" s="270"/>
      <c r="G4370" s="259"/>
      <c r="H4370" s="259"/>
      <c r="I4370" s="259"/>
      <c r="J4370" s="259"/>
    </row>
    <row r="4371" spans="1:10">
      <c r="A4371" s="259"/>
      <c r="B4371" s="259"/>
      <c r="C4371" s="259"/>
      <c r="D4371" s="259"/>
      <c r="E4371" s="259"/>
      <c r="F4371" s="270"/>
      <c r="G4371" s="259"/>
      <c r="H4371" s="259"/>
      <c r="I4371" s="259"/>
      <c r="J4371" s="259"/>
    </row>
    <row r="4372" spans="1:10">
      <c r="A4372" s="259"/>
      <c r="B4372" s="259"/>
      <c r="C4372" s="259"/>
      <c r="D4372" s="259"/>
      <c r="E4372" s="259"/>
      <c r="F4372" s="270"/>
      <c r="G4372" s="259"/>
      <c r="H4372" s="259"/>
      <c r="I4372" s="259"/>
      <c r="J4372" s="259"/>
    </row>
    <row r="4373" spans="1:10">
      <c r="A4373" s="259"/>
      <c r="B4373" s="259"/>
      <c r="C4373" s="259"/>
      <c r="D4373" s="259"/>
      <c r="E4373" s="259"/>
      <c r="F4373" s="270"/>
      <c r="G4373" s="259"/>
      <c r="H4373" s="259"/>
      <c r="I4373" s="259"/>
      <c r="J4373" s="259"/>
    </row>
    <row r="4374" spans="1:10">
      <c r="A4374" s="259"/>
      <c r="B4374" s="259"/>
      <c r="C4374" s="259"/>
      <c r="D4374" s="259"/>
      <c r="E4374" s="259"/>
      <c r="F4374" s="270"/>
      <c r="G4374" s="259"/>
      <c r="H4374" s="259"/>
      <c r="I4374" s="259"/>
      <c r="J4374" s="259"/>
    </row>
    <row r="4375" spans="1:10">
      <c r="A4375" s="259"/>
      <c r="B4375" s="259"/>
      <c r="C4375" s="259"/>
      <c r="D4375" s="259"/>
      <c r="E4375" s="259"/>
      <c r="F4375" s="270"/>
      <c r="G4375" s="259"/>
      <c r="H4375" s="259"/>
      <c r="I4375" s="259"/>
      <c r="J4375" s="259"/>
    </row>
    <row r="4376" spans="1:10">
      <c r="A4376" s="259"/>
      <c r="B4376" s="259"/>
      <c r="C4376" s="259"/>
      <c r="D4376" s="259"/>
      <c r="E4376" s="259"/>
      <c r="F4376" s="270"/>
      <c r="G4376" s="259"/>
      <c r="H4376" s="259"/>
      <c r="I4376" s="259"/>
      <c r="J4376" s="259"/>
    </row>
    <row r="4377" spans="1:10">
      <c r="A4377" s="259"/>
      <c r="B4377" s="259"/>
      <c r="C4377" s="259"/>
      <c r="D4377" s="259"/>
      <c r="E4377" s="259"/>
      <c r="F4377" s="270"/>
      <c r="G4377" s="259"/>
      <c r="H4377" s="259"/>
      <c r="I4377" s="259"/>
      <c r="J4377" s="259"/>
    </row>
    <row r="4378" spans="1:10">
      <c r="A4378" s="259"/>
      <c r="B4378" s="259"/>
      <c r="C4378" s="259"/>
      <c r="D4378" s="259"/>
      <c r="E4378" s="259"/>
      <c r="F4378" s="270"/>
      <c r="G4378" s="259"/>
      <c r="H4378" s="259"/>
      <c r="I4378" s="259"/>
      <c r="J4378" s="259"/>
    </row>
    <row r="4379" spans="1:10">
      <c r="A4379" s="259"/>
      <c r="B4379" s="259"/>
      <c r="C4379" s="259"/>
      <c r="D4379" s="259"/>
      <c r="E4379" s="259"/>
      <c r="F4379" s="270"/>
      <c r="G4379" s="259"/>
      <c r="H4379" s="259"/>
      <c r="I4379" s="259"/>
      <c r="J4379" s="259"/>
    </row>
    <row r="4380" spans="1:10">
      <c r="A4380" s="259"/>
      <c r="B4380" s="259"/>
      <c r="C4380" s="259"/>
      <c r="D4380" s="259"/>
      <c r="E4380" s="259"/>
      <c r="F4380" s="270"/>
      <c r="G4380" s="259"/>
      <c r="H4380" s="259"/>
      <c r="I4380" s="259"/>
      <c r="J4380" s="259"/>
    </row>
    <row r="4381" spans="1:10">
      <c r="A4381" s="259"/>
      <c r="B4381" s="259"/>
      <c r="C4381" s="259"/>
      <c r="D4381" s="259"/>
      <c r="E4381" s="259"/>
      <c r="F4381" s="270"/>
      <c r="G4381" s="259"/>
      <c r="H4381" s="259"/>
      <c r="I4381" s="259"/>
      <c r="J4381" s="259"/>
    </row>
    <row r="4382" spans="1:10">
      <c r="A4382" s="259"/>
      <c r="B4382" s="259"/>
      <c r="C4382" s="259"/>
      <c r="D4382" s="259"/>
      <c r="E4382" s="259"/>
      <c r="F4382" s="270"/>
      <c r="G4382" s="259"/>
      <c r="H4382" s="259"/>
      <c r="I4382" s="259"/>
      <c r="J4382" s="259"/>
    </row>
    <row r="4383" spans="1:10">
      <c r="A4383" s="259"/>
      <c r="B4383" s="259"/>
      <c r="C4383" s="259"/>
      <c r="D4383" s="259"/>
      <c r="E4383" s="259"/>
      <c r="F4383" s="270"/>
      <c r="G4383" s="259"/>
      <c r="H4383" s="259"/>
      <c r="I4383" s="259"/>
      <c r="J4383" s="259"/>
    </row>
    <row r="4384" spans="1:10">
      <c r="A4384" s="259"/>
      <c r="B4384" s="259"/>
      <c r="C4384" s="259"/>
      <c r="D4384" s="259"/>
      <c r="E4384" s="259"/>
      <c r="F4384" s="270"/>
      <c r="G4384" s="259"/>
      <c r="H4384" s="259"/>
      <c r="I4384" s="259"/>
      <c r="J4384" s="259"/>
    </row>
    <row r="4385" spans="1:10">
      <c r="A4385" s="259"/>
      <c r="B4385" s="259"/>
      <c r="C4385" s="259"/>
      <c r="D4385" s="259"/>
      <c r="E4385" s="259"/>
      <c r="F4385" s="270"/>
      <c r="G4385" s="259"/>
      <c r="H4385" s="259"/>
      <c r="I4385" s="259"/>
      <c r="J4385" s="259"/>
    </row>
    <row r="4386" spans="1:10">
      <c r="A4386" s="259"/>
      <c r="B4386" s="259"/>
      <c r="C4386" s="259"/>
      <c r="D4386" s="259"/>
      <c r="E4386" s="259"/>
      <c r="F4386" s="270"/>
      <c r="G4386" s="259"/>
      <c r="H4386" s="259"/>
      <c r="I4386" s="259"/>
      <c r="J4386" s="259"/>
    </row>
    <row r="4387" spans="1:10">
      <c r="A4387" s="259"/>
      <c r="B4387" s="259"/>
      <c r="C4387" s="259"/>
      <c r="D4387" s="259"/>
      <c r="E4387" s="259"/>
      <c r="F4387" s="270"/>
      <c r="G4387" s="259"/>
      <c r="H4387" s="259"/>
      <c r="I4387" s="259"/>
      <c r="J4387" s="259"/>
    </row>
    <row r="4388" spans="1:10">
      <c r="A4388" s="259"/>
      <c r="B4388" s="259"/>
      <c r="C4388" s="259"/>
      <c r="D4388" s="259"/>
      <c r="E4388" s="259"/>
      <c r="F4388" s="270"/>
      <c r="G4388" s="259"/>
      <c r="H4388" s="259"/>
      <c r="I4388" s="259"/>
      <c r="J4388" s="259"/>
    </row>
    <row r="4389" spans="1:10">
      <c r="A4389" s="259"/>
      <c r="B4389" s="259"/>
      <c r="C4389" s="259"/>
      <c r="D4389" s="259"/>
      <c r="E4389" s="259"/>
      <c r="F4389" s="270"/>
      <c r="G4389" s="259"/>
      <c r="H4389" s="259"/>
      <c r="I4389" s="259"/>
      <c r="J4389" s="259"/>
    </row>
    <row r="4390" spans="1:10">
      <c r="A4390" s="259"/>
      <c r="B4390" s="259"/>
      <c r="C4390" s="259"/>
      <c r="D4390" s="259"/>
      <c r="E4390" s="259"/>
      <c r="F4390" s="270"/>
      <c r="G4390" s="259"/>
      <c r="H4390" s="259"/>
      <c r="I4390" s="259"/>
      <c r="J4390" s="259"/>
    </row>
    <row r="4391" spans="1:10">
      <c r="A4391" s="259"/>
      <c r="B4391" s="259"/>
      <c r="C4391" s="259"/>
      <c r="D4391" s="259"/>
      <c r="E4391" s="259"/>
      <c r="F4391" s="270"/>
      <c r="G4391" s="259"/>
      <c r="H4391" s="259"/>
      <c r="I4391" s="259"/>
      <c r="J4391" s="259"/>
    </row>
    <row r="4392" spans="1:10">
      <c r="A4392" s="259"/>
      <c r="B4392" s="259"/>
      <c r="C4392" s="259"/>
      <c r="D4392" s="259"/>
      <c r="E4392" s="259"/>
      <c r="F4392" s="270"/>
      <c r="G4392" s="259"/>
      <c r="H4392" s="259"/>
      <c r="I4392" s="259"/>
      <c r="J4392" s="259"/>
    </row>
    <row r="4393" spans="1:10">
      <c r="A4393" s="259"/>
      <c r="B4393" s="259"/>
      <c r="C4393" s="259"/>
      <c r="D4393" s="259"/>
      <c r="E4393" s="259"/>
      <c r="F4393" s="270"/>
      <c r="G4393" s="259"/>
      <c r="H4393" s="259"/>
      <c r="I4393" s="259"/>
      <c r="J4393" s="259"/>
    </row>
    <row r="4394" spans="1:10">
      <c r="A4394" s="259"/>
      <c r="B4394" s="259"/>
      <c r="C4394" s="259"/>
      <c r="D4394" s="259"/>
      <c r="E4394" s="259"/>
      <c r="F4394" s="270"/>
      <c r="G4394" s="259"/>
      <c r="H4394" s="259"/>
      <c r="I4394" s="259"/>
      <c r="J4394" s="259"/>
    </row>
    <row r="4395" spans="1:10">
      <c r="A4395" s="259"/>
      <c r="B4395" s="259"/>
      <c r="C4395" s="259"/>
      <c r="D4395" s="259"/>
      <c r="E4395" s="259"/>
      <c r="F4395" s="270"/>
      <c r="G4395" s="259"/>
      <c r="H4395" s="259"/>
      <c r="I4395" s="259"/>
      <c r="J4395" s="259"/>
    </row>
    <row r="4396" spans="1:10">
      <c r="A4396" s="259"/>
      <c r="B4396" s="259"/>
      <c r="C4396" s="259"/>
      <c r="D4396" s="259"/>
      <c r="E4396" s="259"/>
      <c r="F4396" s="270"/>
      <c r="G4396" s="259"/>
      <c r="H4396" s="259"/>
      <c r="I4396" s="259"/>
      <c r="J4396" s="259"/>
    </row>
    <row r="4397" spans="1:10">
      <c r="A4397" s="259"/>
      <c r="B4397" s="259"/>
      <c r="C4397" s="259"/>
      <c r="D4397" s="259"/>
      <c r="E4397" s="259"/>
      <c r="F4397" s="270"/>
      <c r="G4397" s="259"/>
      <c r="H4397" s="259"/>
      <c r="I4397" s="259"/>
      <c r="J4397" s="259"/>
    </row>
    <row r="4398" spans="1:10">
      <c r="A4398" s="259"/>
      <c r="B4398" s="259"/>
      <c r="C4398" s="259"/>
      <c r="D4398" s="259"/>
      <c r="E4398" s="259"/>
      <c r="F4398" s="270"/>
      <c r="G4398" s="259"/>
      <c r="H4398" s="259"/>
      <c r="I4398" s="259"/>
      <c r="J4398" s="259"/>
    </row>
    <row r="4399" spans="1:10">
      <c r="A4399" s="259"/>
      <c r="B4399" s="259"/>
      <c r="C4399" s="259"/>
      <c r="D4399" s="259"/>
      <c r="E4399" s="259"/>
      <c r="F4399" s="270"/>
      <c r="G4399" s="259"/>
      <c r="H4399" s="259"/>
      <c r="I4399" s="259"/>
      <c r="J4399" s="259"/>
    </row>
    <row r="4400" spans="1:10">
      <c r="A4400" s="259"/>
      <c r="B4400" s="259"/>
      <c r="C4400" s="259"/>
      <c r="D4400" s="259"/>
      <c r="E4400" s="259"/>
      <c r="F4400" s="270"/>
      <c r="G4400" s="259"/>
      <c r="H4400" s="259"/>
      <c r="I4400" s="259"/>
      <c r="J4400" s="259"/>
    </row>
    <row r="4401" spans="1:10">
      <c r="A4401" s="259"/>
      <c r="B4401" s="259"/>
      <c r="C4401" s="259"/>
      <c r="D4401" s="259"/>
      <c r="E4401" s="259"/>
      <c r="F4401" s="270"/>
      <c r="G4401" s="259"/>
      <c r="H4401" s="259"/>
      <c r="I4401" s="259"/>
      <c r="J4401" s="259"/>
    </row>
    <row r="4402" spans="1:10">
      <c r="A4402" s="259"/>
      <c r="B4402" s="259"/>
      <c r="C4402" s="259"/>
      <c r="D4402" s="259"/>
      <c r="E4402" s="259"/>
      <c r="F4402" s="270"/>
      <c r="G4402" s="259"/>
      <c r="H4402" s="259"/>
      <c r="I4402" s="259"/>
      <c r="J4402" s="259"/>
    </row>
    <row r="4403" spans="1:10">
      <c r="A4403" s="259"/>
      <c r="B4403" s="259"/>
      <c r="C4403" s="259"/>
      <c r="D4403" s="259"/>
      <c r="E4403" s="259"/>
      <c r="F4403" s="270"/>
      <c r="G4403" s="259"/>
      <c r="H4403" s="259"/>
      <c r="I4403" s="259"/>
      <c r="J4403" s="259"/>
    </row>
    <row r="4404" spans="1:10">
      <c r="A4404" s="259"/>
      <c r="B4404" s="259"/>
      <c r="C4404" s="259"/>
      <c r="D4404" s="259"/>
      <c r="E4404" s="259"/>
      <c r="F4404" s="270"/>
      <c r="G4404" s="259"/>
      <c r="H4404" s="259"/>
      <c r="I4404" s="259"/>
      <c r="J4404" s="259"/>
    </row>
    <row r="4405" spans="1:10">
      <c r="A4405" s="259"/>
      <c r="B4405" s="259"/>
      <c r="C4405" s="259"/>
      <c r="D4405" s="259"/>
      <c r="E4405" s="259"/>
      <c r="F4405" s="270"/>
      <c r="G4405" s="259"/>
      <c r="H4405" s="259"/>
      <c r="I4405" s="259"/>
      <c r="J4405" s="259"/>
    </row>
    <row r="4406" spans="1:10">
      <c r="A4406" s="259"/>
      <c r="B4406" s="259"/>
      <c r="C4406" s="259"/>
      <c r="D4406" s="259"/>
      <c r="E4406" s="259"/>
      <c r="F4406" s="270"/>
      <c r="G4406" s="259"/>
      <c r="H4406" s="259"/>
      <c r="I4406" s="259"/>
      <c r="J4406" s="259"/>
    </row>
    <row r="4407" spans="1:10">
      <c r="A4407" s="259"/>
      <c r="B4407" s="259"/>
      <c r="C4407" s="259"/>
      <c r="D4407" s="259"/>
      <c r="E4407" s="259"/>
      <c r="F4407" s="270"/>
      <c r="G4407" s="259"/>
      <c r="H4407" s="259"/>
      <c r="I4407" s="259"/>
      <c r="J4407" s="259"/>
    </row>
    <row r="4408" spans="1:10">
      <c r="A4408" s="259"/>
      <c r="B4408" s="259"/>
      <c r="C4408" s="259"/>
      <c r="D4408" s="259"/>
      <c r="E4408" s="259"/>
      <c r="F4408" s="270"/>
      <c r="G4408" s="259"/>
      <c r="H4408" s="259"/>
      <c r="I4408" s="259"/>
      <c r="J4408" s="259"/>
    </row>
    <row r="4409" spans="1:10">
      <c r="A4409" s="259"/>
      <c r="B4409" s="259"/>
      <c r="C4409" s="259"/>
      <c r="D4409" s="259"/>
      <c r="E4409" s="259"/>
      <c r="F4409" s="270"/>
      <c r="G4409" s="259"/>
      <c r="H4409" s="259"/>
      <c r="I4409" s="259"/>
      <c r="J4409" s="259"/>
    </row>
    <row r="4410" spans="1:10">
      <c r="A4410" s="259"/>
      <c r="B4410" s="259"/>
      <c r="C4410" s="259"/>
      <c r="D4410" s="259"/>
      <c r="E4410" s="259"/>
      <c r="F4410" s="270"/>
      <c r="G4410" s="259"/>
      <c r="H4410" s="259"/>
      <c r="I4410" s="259"/>
      <c r="J4410" s="259"/>
    </row>
    <row r="4411" spans="1:10">
      <c r="A4411" s="259"/>
      <c r="B4411" s="259"/>
      <c r="C4411" s="259"/>
      <c r="D4411" s="259"/>
      <c r="E4411" s="259"/>
      <c r="F4411" s="270"/>
      <c r="G4411" s="259"/>
      <c r="H4411" s="259"/>
      <c r="I4411" s="259"/>
      <c r="J4411" s="259"/>
    </row>
    <row r="4412" spans="1:10">
      <c r="A4412" s="259"/>
      <c r="B4412" s="259"/>
      <c r="C4412" s="259"/>
      <c r="D4412" s="259"/>
      <c r="E4412" s="259"/>
      <c r="F4412" s="270"/>
      <c r="G4412" s="259"/>
      <c r="H4412" s="259"/>
      <c r="I4412" s="259"/>
      <c r="J4412" s="259"/>
    </row>
    <row r="4413" spans="1:10">
      <c r="A4413" s="259"/>
      <c r="B4413" s="259"/>
      <c r="C4413" s="259"/>
      <c r="D4413" s="259"/>
      <c r="E4413" s="259"/>
      <c r="F4413" s="270"/>
      <c r="G4413" s="259"/>
      <c r="H4413" s="259"/>
      <c r="I4413" s="259"/>
      <c r="J4413" s="259"/>
    </row>
    <row r="4414" spans="1:10">
      <c r="A4414" s="259"/>
      <c r="B4414" s="259"/>
      <c r="C4414" s="259"/>
      <c r="D4414" s="259"/>
      <c r="E4414" s="259"/>
      <c r="F4414" s="270"/>
      <c r="G4414" s="259"/>
      <c r="H4414" s="259"/>
      <c r="I4414" s="259"/>
      <c r="J4414" s="259"/>
    </row>
    <row r="4415" spans="1:10">
      <c r="A4415" s="259"/>
      <c r="B4415" s="259"/>
      <c r="C4415" s="259"/>
      <c r="D4415" s="259"/>
      <c r="E4415" s="259"/>
      <c r="F4415" s="270"/>
      <c r="G4415" s="259"/>
      <c r="H4415" s="259"/>
      <c r="I4415" s="259"/>
      <c r="J4415" s="259"/>
    </row>
    <row r="4416" spans="1:10">
      <c r="A4416" s="259"/>
      <c r="B4416" s="259"/>
      <c r="C4416" s="259"/>
      <c r="D4416" s="259"/>
      <c r="E4416" s="259"/>
      <c r="F4416" s="270"/>
      <c r="G4416" s="259"/>
      <c r="H4416" s="259"/>
      <c r="I4416" s="259"/>
      <c r="J4416" s="259"/>
    </row>
    <row r="4417" spans="1:10">
      <c r="A4417" s="259"/>
      <c r="B4417" s="259"/>
      <c r="C4417" s="259"/>
      <c r="D4417" s="259"/>
      <c r="E4417" s="259"/>
      <c r="F4417" s="270"/>
      <c r="G4417" s="259"/>
      <c r="H4417" s="259"/>
      <c r="I4417" s="259"/>
      <c r="J4417" s="259"/>
    </row>
    <row r="4418" spans="1:10">
      <c r="A4418" s="259"/>
      <c r="B4418" s="259"/>
      <c r="C4418" s="259"/>
      <c r="D4418" s="259"/>
      <c r="E4418" s="259"/>
      <c r="F4418" s="270"/>
      <c r="G4418" s="259"/>
      <c r="H4418" s="259"/>
      <c r="I4418" s="259"/>
      <c r="J4418" s="259"/>
    </row>
    <row r="4419" spans="1:10">
      <c r="A4419" s="259"/>
      <c r="B4419" s="259"/>
      <c r="C4419" s="259"/>
      <c r="D4419" s="259"/>
      <c r="E4419" s="259"/>
      <c r="F4419" s="270"/>
      <c r="G4419" s="259"/>
      <c r="H4419" s="259"/>
      <c r="I4419" s="259"/>
      <c r="J4419" s="259"/>
    </row>
    <row r="4420" spans="1:10">
      <c r="A4420" s="259"/>
      <c r="B4420" s="259"/>
      <c r="C4420" s="259"/>
      <c r="D4420" s="259"/>
      <c r="E4420" s="259"/>
      <c r="F4420" s="270"/>
      <c r="G4420" s="259"/>
      <c r="H4420" s="259"/>
      <c r="I4420" s="259"/>
      <c r="J4420" s="259"/>
    </row>
    <row r="4421" spans="1:10">
      <c r="A4421" s="259"/>
      <c r="B4421" s="259"/>
      <c r="C4421" s="259"/>
      <c r="D4421" s="259"/>
      <c r="E4421" s="259"/>
      <c r="F4421" s="270"/>
      <c r="G4421" s="259"/>
      <c r="H4421" s="259"/>
      <c r="I4421" s="259"/>
      <c r="J4421" s="259"/>
    </row>
    <row r="4422" spans="1:10">
      <c r="A4422" s="259"/>
      <c r="B4422" s="259"/>
      <c r="C4422" s="259"/>
      <c r="D4422" s="259"/>
      <c r="E4422" s="259"/>
      <c r="F4422" s="270"/>
      <c r="G4422" s="259"/>
      <c r="H4422" s="259"/>
      <c r="I4422" s="259"/>
      <c r="J4422" s="259"/>
    </row>
    <row r="4423" spans="1:10">
      <c r="A4423" s="259"/>
      <c r="B4423" s="259"/>
      <c r="C4423" s="259"/>
      <c r="D4423" s="259"/>
      <c r="E4423" s="259"/>
      <c r="F4423" s="270"/>
      <c r="G4423" s="259"/>
      <c r="H4423" s="259"/>
      <c r="I4423" s="259"/>
      <c r="J4423" s="259"/>
    </row>
    <row r="4424" spans="1:10">
      <c r="A4424" s="259"/>
      <c r="B4424" s="259"/>
      <c r="C4424" s="259"/>
      <c r="D4424" s="259"/>
      <c r="E4424" s="259"/>
      <c r="F4424" s="270"/>
      <c r="G4424" s="259"/>
      <c r="H4424" s="259"/>
      <c r="I4424" s="259"/>
      <c r="J4424" s="259"/>
    </row>
    <row r="4425" spans="1:10">
      <c r="A4425" s="259"/>
      <c r="B4425" s="259"/>
      <c r="C4425" s="259"/>
      <c r="D4425" s="259"/>
      <c r="E4425" s="259"/>
      <c r="F4425" s="270"/>
      <c r="G4425" s="259"/>
      <c r="H4425" s="259"/>
      <c r="I4425" s="259"/>
      <c r="J4425" s="259"/>
    </row>
    <row r="4426" spans="1:10">
      <c r="A4426" s="259"/>
      <c r="B4426" s="259"/>
      <c r="C4426" s="259"/>
      <c r="D4426" s="259"/>
      <c r="E4426" s="259"/>
      <c r="F4426" s="270"/>
      <c r="G4426" s="259"/>
      <c r="H4426" s="259"/>
      <c r="I4426" s="259"/>
      <c r="J4426" s="259"/>
    </row>
    <row r="4427" spans="1:10">
      <c r="A4427" s="259"/>
      <c r="B4427" s="259"/>
      <c r="C4427" s="259"/>
      <c r="D4427" s="259"/>
      <c r="E4427" s="259"/>
      <c r="F4427" s="270"/>
      <c r="G4427" s="259"/>
      <c r="H4427" s="259"/>
      <c r="I4427" s="259"/>
      <c r="J4427" s="259"/>
    </row>
    <row r="4428" spans="1:10">
      <c r="A4428" s="259"/>
      <c r="B4428" s="259"/>
      <c r="C4428" s="259"/>
      <c r="D4428" s="259"/>
      <c r="E4428" s="259"/>
      <c r="F4428" s="270"/>
      <c r="G4428" s="259"/>
      <c r="H4428" s="259"/>
      <c r="I4428" s="259"/>
      <c r="J4428" s="259"/>
    </row>
    <row r="4429" spans="1:10">
      <c r="A4429" s="259"/>
      <c r="B4429" s="259"/>
      <c r="C4429" s="259"/>
      <c r="D4429" s="259"/>
      <c r="E4429" s="259"/>
      <c r="F4429" s="270"/>
      <c r="G4429" s="259"/>
      <c r="H4429" s="259"/>
      <c r="I4429" s="259"/>
      <c r="J4429" s="259"/>
    </row>
    <row r="4430" spans="1:10">
      <c r="A4430" s="259"/>
      <c r="B4430" s="259"/>
      <c r="C4430" s="259"/>
      <c r="D4430" s="259"/>
      <c r="E4430" s="259"/>
      <c r="F4430" s="270"/>
      <c r="G4430" s="259"/>
      <c r="H4430" s="259"/>
      <c r="I4430" s="259"/>
      <c r="J4430" s="259"/>
    </row>
    <row r="4431" spans="1:10">
      <c r="A4431" s="259"/>
      <c r="B4431" s="259"/>
      <c r="C4431" s="259"/>
      <c r="D4431" s="259"/>
      <c r="E4431" s="259"/>
      <c r="F4431" s="270"/>
      <c r="G4431" s="259"/>
      <c r="H4431" s="259"/>
      <c r="I4431" s="259"/>
      <c r="J4431" s="259"/>
    </row>
    <row r="4432" spans="1:10">
      <c r="A4432" s="259"/>
      <c r="B4432" s="259"/>
      <c r="C4432" s="259"/>
      <c r="D4432" s="259"/>
      <c r="E4432" s="259"/>
      <c r="F4432" s="270"/>
      <c r="G4432" s="259"/>
      <c r="H4432" s="259"/>
      <c r="I4432" s="259"/>
      <c r="J4432" s="259"/>
    </row>
    <row r="4433" spans="1:10">
      <c r="A4433" s="259"/>
      <c r="B4433" s="259"/>
      <c r="C4433" s="259"/>
      <c r="D4433" s="259"/>
      <c r="E4433" s="259"/>
      <c r="F4433" s="270"/>
      <c r="G4433" s="259"/>
      <c r="H4433" s="259"/>
      <c r="I4433" s="259"/>
      <c r="J4433" s="259"/>
    </row>
    <row r="4434" spans="1:10">
      <c r="A4434" s="259"/>
      <c r="B4434" s="259"/>
      <c r="C4434" s="259"/>
      <c r="D4434" s="259"/>
      <c r="E4434" s="259"/>
      <c r="F4434" s="270"/>
      <c r="G4434" s="259"/>
      <c r="H4434" s="259"/>
      <c r="I4434" s="259"/>
      <c r="J4434" s="259"/>
    </row>
    <row r="4435" spans="1:10">
      <c r="A4435" s="259"/>
      <c r="B4435" s="259"/>
      <c r="C4435" s="259"/>
      <c r="D4435" s="259"/>
      <c r="E4435" s="259"/>
      <c r="F4435" s="270"/>
      <c r="G4435" s="259"/>
      <c r="H4435" s="259"/>
      <c r="I4435" s="259"/>
      <c r="J4435" s="259"/>
    </row>
    <row r="4436" spans="1:10">
      <c r="A4436" s="259"/>
      <c r="B4436" s="259"/>
      <c r="C4436" s="259"/>
      <c r="D4436" s="259"/>
      <c r="E4436" s="259"/>
      <c r="F4436" s="270"/>
      <c r="G4436" s="259"/>
      <c r="H4436" s="259"/>
      <c r="I4436" s="259"/>
      <c r="J4436" s="259"/>
    </row>
    <row r="4437" spans="1:10">
      <c r="A4437" s="259"/>
      <c r="B4437" s="259"/>
      <c r="C4437" s="259"/>
      <c r="D4437" s="259"/>
      <c r="E4437" s="259"/>
      <c r="F4437" s="270"/>
      <c r="G4437" s="259"/>
      <c r="H4437" s="259"/>
      <c r="I4437" s="259"/>
      <c r="J4437" s="259"/>
    </row>
    <row r="4438" spans="1:10">
      <c r="A4438" s="259"/>
      <c r="B4438" s="259"/>
      <c r="C4438" s="259"/>
      <c r="D4438" s="259"/>
      <c r="E4438" s="259"/>
      <c r="F4438" s="270"/>
      <c r="G4438" s="259"/>
      <c r="H4438" s="259"/>
      <c r="I4438" s="259"/>
      <c r="J4438" s="259"/>
    </row>
    <row r="4439" spans="1:10">
      <c r="A4439" s="259"/>
      <c r="B4439" s="259"/>
      <c r="C4439" s="259"/>
      <c r="D4439" s="259"/>
      <c r="E4439" s="259"/>
      <c r="F4439" s="270"/>
      <c r="G4439" s="259"/>
      <c r="H4439" s="259"/>
      <c r="I4439" s="259"/>
      <c r="J4439" s="259"/>
    </row>
    <row r="4440" spans="1:10">
      <c r="A4440" s="259"/>
      <c r="B4440" s="259"/>
      <c r="C4440" s="259"/>
      <c r="D4440" s="259"/>
      <c r="E4440" s="259"/>
      <c r="F4440" s="270"/>
      <c r="G4440" s="259"/>
      <c r="H4440" s="259"/>
      <c r="I4440" s="259"/>
      <c r="J4440" s="259"/>
    </row>
    <row r="4441" spans="1:10">
      <c r="A4441" s="259"/>
      <c r="B4441" s="259"/>
      <c r="C4441" s="259"/>
      <c r="D4441" s="259"/>
      <c r="E4441" s="259"/>
      <c r="F4441" s="270"/>
      <c r="G4441" s="259"/>
      <c r="H4441" s="259"/>
      <c r="I4441" s="259"/>
      <c r="J4441" s="259"/>
    </row>
    <row r="4442" spans="1:10">
      <c r="A4442" s="259"/>
      <c r="B4442" s="259"/>
      <c r="C4442" s="259"/>
      <c r="D4442" s="259"/>
      <c r="E4442" s="259"/>
      <c r="F4442" s="270"/>
      <c r="G4442" s="259"/>
      <c r="H4442" s="259"/>
      <c r="I4442" s="259"/>
      <c r="J4442" s="259"/>
    </row>
    <row r="4443" spans="1:10">
      <c r="A4443" s="259"/>
      <c r="B4443" s="259"/>
      <c r="C4443" s="259"/>
      <c r="D4443" s="259"/>
      <c r="E4443" s="259"/>
      <c r="F4443" s="270"/>
      <c r="G4443" s="259"/>
      <c r="H4443" s="259"/>
      <c r="I4443" s="259"/>
      <c r="J4443" s="259"/>
    </row>
    <row r="4444" spans="1:10">
      <c r="A4444" s="259"/>
      <c r="B4444" s="259"/>
      <c r="C4444" s="259"/>
      <c r="D4444" s="259"/>
      <c r="E4444" s="259"/>
      <c r="F4444" s="270"/>
      <c r="G4444" s="259"/>
      <c r="H4444" s="259"/>
      <c r="I4444" s="259"/>
      <c r="J4444" s="259"/>
    </row>
    <row r="4445" spans="1:10">
      <c r="A4445" s="259"/>
      <c r="B4445" s="259"/>
      <c r="C4445" s="259"/>
      <c r="D4445" s="259"/>
      <c r="E4445" s="259"/>
      <c r="F4445" s="270"/>
      <c r="G4445" s="259"/>
      <c r="H4445" s="259"/>
      <c r="I4445" s="259"/>
      <c r="J4445" s="259"/>
    </row>
    <row r="4446" spans="1:10">
      <c r="A4446" s="259"/>
      <c r="B4446" s="259"/>
      <c r="C4446" s="259"/>
      <c r="D4446" s="259"/>
      <c r="E4446" s="259"/>
      <c r="F4446" s="270"/>
      <c r="G4446" s="259"/>
      <c r="H4446" s="259"/>
      <c r="I4446" s="259"/>
      <c r="J4446" s="259"/>
    </row>
    <row r="4447" spans="1:10">
      <c r="A4447" s="259"/>
      <c r="B4447" s="259"/>
      <c r="C4447" s="259"/>
      <c r="D4447" s="259"/>
      <c r="E4447" s="259"/>
      <c r="F4447" s="270"/>
      <c r="G4447" s="259"/>
      <c r="H4447" s="259"/>
      <c r="I4447" s="259"/>
      <c r="J4447" s="259"/>
    </row>
    <row r="4448" spans="1:10">
      <c r="A4448" s="259"/>
      <c r="B4448" s="259"/>
      <c r="C4448" s="259"/>
      <c r="D4448" s="259"/>
      <c r="E4448" s="259"/>
      <c r="F4448" s="270"/>
      <c r="G4448" s="259"/>
      <c r="H4448" s="259"/>
      <c r="I4448" s="259"/>
      <c r="J4448" s="259"/>
    </row>
    <row r="4449" spans="1:10">
      <c r="A4449" s="259"/>
      <c r="B4449" s="259"/>
      <c r="C4449" s="259"/>
      <c r="D4449" s="259"/>
      <c r="E4449" s="259"/>
      <c r="F4449" s="270"/>
      <c r="G4449" s="259"/>
      <c r="H4449" s="259"/>
      <c r="I4449" s="259"/>
      <c r="J4449" s="259"/>
    </row>
    <row r="4450" spans="1:10">
      <c r="A4450" s="259"/>
      <c r="B4450" s="259"/>
      <c r="C4450" s="259"/>
      <c r="D4450" s="259"/>
      <c r="E4450" s="259"/>
      <c r="F4450" s="270"/>
      <c r="G4450" s="259"/>
      <c r="H4450" s="259"/>
      <c r="I4450" s="259"/>
      <c r="J4450" s="259"/>
    </row>
    <row r="4451" spans="1:10">
      <c r="A4451" s="259"/>
      <c r="B4451" s="259"/>
      <c r="C4451" s="259"/>
      <c r="D4451" s="259"/>
      <c r="E4451" s="259"/>
      <c r="F4451" s="270"/>
      <c r="G4451" s="259"/>
      <c r="H4451" s="259"/>
      <c r="I4451" s="259"/>
      <c r="J4451" s="259"/>
    </row>
    <row r="4452" spans="1:10">
      <c r="A4452" s="259"/>
      <c r="B4452" s="259"/>
      <c r="C4452" s="259"/>
      <c r="D4452" s="259"/>
      <c r="E4452" s="259"/>
      <c r="F4452" s="270"/>
      <c r="G4452" s="259"/>
      <c r="H4452" s="259"/>
      <c r="I4452" s="259"/>
      <c r="J4452" s="259"/>
    </row>
    <row r="4453" spans="1:10">
      <c r="A4453" s="259"/>
      <c r="B4453" s="259"/>
      <c r="C4453" s="259"/>
      <c r="D4453" s="259"/>
      <c r="E4453" s="259"/>
      <c r="F4453" s="270"/>
      <c r="G4453" s="259"/>
      <c r="H4453" s="259"/>
      <c r="I4453" s="259"/>
      <c r="J4453" s="259"/>
    </row>
    <row r="4454" spans="1:10">
      <c r="A4454" s="259"/>
      <c r="B4454" s="259"/>
      <c r="C4454" s="259"/>
      <c r="D4454" s="259"/>
      <c r="E4454" s="259"/>
      <c r="F4454" s="270"/>
      <c r="G4454" s="259"/>
      <c r="H4454" s="259"/>
      <c r="I4454" s="259"/>
      <c r="J4454" s="259"/>
    </row>
    <row r="4455" spans="1:10">
      <c r="A4455" s="259"/>
      <c r="B4455" s="259"/>
      <c r="C4455" s="259"/>
      <c r="D4455" s="259"/>
      <c r="E4455" s="259"/>
      <c r="F4455" s="270"/>
      <c r="G4455" s="259"/>
      <c r="H4455" s="259"/>
      <c r="I4455" s="259"/>
      <c r="J4455" s="259"/>
    </row>
    <row r="4456" spans="1:10">
      <c r="A4456" s="259"/>
      <c r="B4456" s="259"/>
      <c r="C4456" s="259"/>
      <c r="D4456" s="259"/>
      <c r="E4456" s="259"/>
      <c r="F4456" s="270"/>
      <c r="G4456" s="259"/>
      <c r="H4456" s="259"/>
      <c r="I4456" s="259"/>
      <c r="J4456" s="259"/>
    </row>
    <row r="4457" spans="1:10">
      <c r="A4457" s="259"/>
      <c r="B4457" s="259"/>
      <c r="C4457" s="259"/>
      <c r="D4457" s="259"/>
      <c r="E4457" s="259"/>
      <c r="F4457" s="270"/>
      <c r="G4457" s="259"/>
      <c r="H4457" s="259"/>
      <c r="I4457" s="259"/>
      <c r="J4457" s="259"/>
    </row>
    <row r="4458" spans="1:10">
      <c r="A4458" s="259"/>
      <c r="B4458" s="259"/>
      <c r="C4458" s="259"/>
      <c r="D4458" s="259"/>
      <c r="E4458" s="259"/>
      <c r="F4458" s="270"/>
      <c r="G4458" s="259"/>
      <c r="H4458" s="259"/>
      <c r="I4458" s="259"/>
      <c r="J4458" s="259"/>
    </row>
    <row r="4459" spans="1:10">
      <c r="A4459" s="259"/>
      <c r="B4459" s="259"/>
      <c r="C4459" s="259"/>
      <c r="D4459" s="259"/>
      <c r="E4459" s="259"/>
      <c r="F4459" s="270"/>
      <c r="G4459" s="259"/>
      <c r="H4459" s="259"/>
      <c r="I4459" s="259"/>
      <c r="J4459" s="259"/>
    </row>
    <row r="4460" spans="1:10">
      <c r="A4460" s="259"/>
      <c r="B4460" s="259"/>
      <c r="C4460" s="259"/>
      <c r="D4460" s="259"/>
      <c r="E4460" s="259"/>
      <c r="F4460" s="270"/>
      <c r="G4460" s="259"/>
      <c r="H4460" s="259"/>
      <c r="I4460" s="259"/>
      <c r="J4460" s="259"/>
    </row>
    <row r="4461" spans="1:10">
      <c r="A4461" s="259"/>
      <c r="B4461" s="259"/>
      <c r="C4461" s="259"/>
      <c r="D4461" s="259"/>
      <c r="E4461" s="259"/>
      <c r="F4461" s="270"/>
      <c r="G4461" s="259"/>
      <c r="H4461" s="259"/>
      <c r="I4461" s="259"/>
      <c r="J4461" s="259"/>
    </row>
    <row r="4462" spans="1:10">
      <c r="A4462" s="259"/>
      <c r="B4462" s="259"/>
      <c r="C4462" s="259"/>
      <c r="D4462" s="259"/>
      <c r="E4462" s="259"/>
      <c r="F4462" s="270"/>
      <c r="G4462" s="259"/>
      <c r="H4462" s="259"/>
      <c r="I4462" s="259"/>
      <c r="J4462" s="259"/>
    </row>
    <row r="4463" spans="1:10">
      <c r="A4463" s="259"/>
      <c r="B4463" s="259"/>
      <c r="C4463" s="259"/>
      <c r="D4463" s="259"/>
      <c r="E4463" s="259"/>
      <c r="F4463" s="270"/>
      <c r="G4463" s="259"/>
      <c r="H4463" s="259"/>
      <c r="I4463" s="259"/>
      <c r="J4463" s="259"/>
    </row>
    <row r="4464" spans="1:10">
      <c r="A4464" s="259"/>
      <c r="B4464" s="259"/>
      <c r="C4464" s="259"/>
      <c r="D4464" s="259"/>
      <c r="E4464" s="259"/>
      <c r="F4464" s="270"/>
      <c r="G4464" s="259"/>
      <c r="H4464" s="259"/>
      <c r="I4464" s="259"/>
      <c r="J4464" s="259"/>
    </row>
    <row r="4465" spans="1:10">
      <c r="A4465" s="259"/>
      <c r="B4465" s="259"/>
      <c r="C4465" s="259"/>
      <c r="D4465" s="259"/>
      <c r="E4465" s="259"/>
      <c r="F4465" s="270"/>
      <c r="G4465" s="259"/>
      <c r="H4465" s="259"/>
      <c r="I4465" s="259"/>
      <c r="J4465" s="259"/>
    </row>
    <row r="4466" spans="1:10">
      <c r="A4466" s="259"/>
      <c r="B4466" s="259"/>
      <c r="C4466" s="259"/>
      <c r="D4466" s="259"/>
      <c r="E4466" s="259"/>
      <c r="F4466" s="270"/>
      <c r="G4466" s="259"/>
      <c r="H4466" s="259"/>
      <c r="I4466" s="259"/>
      <c r="J4466" s="259"/>
    </row>
    <row r="4467" spans="1:10">
      <c r="A4467" s="259"/>
      <c r="B4467" s="259"/>
      <c r="C4467" s="259"/>
      <c r="D4467" s="259"/>
      <c r="E4467" s="259"/>
      <c r="F4467" s="270"/>
      <c r="G4467" s="259"/>
      <c r="H4467" s="259"/>
      <c r="I4467" s="259"/>
      <c r="J4467" s="259"/>
    </row>
    <row r="4468" spans="1:10">
      <c r="A4468" s="259"/>
      <c r="B4468" s="259"/>
      <c r="C4468" s="259"/>
      <c r="D4468" s="259"/>
      <c r="E4468" s="259"/>
      <c r="F4468" s="270"/>
      <c r="G4468" s="259"/>
      <c r="H4468" s="259"/>
      <c r="I4468" s="259"/>
      <c r="J4468" s="259"/>
    </row>
    <row r="4469" spans="1:10">
      <c r="A4469" s="259"/>
      <c r="B4469" s="259"/>
      <c r="C4469" s="259"/>
      <c r="D4469" s="259"/>
      <c r="E4469" s="259"/>
      <c r="F4469" s="270"/>
      <c r="G4469" s="259"/>
      <c r="H4469" s="259"/>
      <c r="I4469" s="259"/>
      <c r="J4469" s="259"/>
    </row>
    <row r="4470" spans="1:10">
      <c r="A4470" s="259"/>
      <c r="B4470" s="259"/>
      <c r="C4470" s="259"/>
      <c r="D4470" s="259"/>
      <c r="E4470" s="259"/>
      <c r="F4470" s="270"/>
      <c r="G4470" s="259"/>
      <c r="H4470" s="259"/>
      <c r="I4470" s="259"/>
      <c r="J4470" s="259"/>
    </row>
    <row r="4471" spans="1:10">
      <c r="A4471" s="259"/>
      <c r="B4471" s="259"/>
      <c r="C4471" s="259"/>
      <c r="D4471" s="259"/>
      <c r="E4471" s="259"/>
      <c r="F4471" s="270"/>
      <c r="G4471" s="259"/>
      <c r="H4471" s="259"/>
      <c r="I4471" s="259"/>
      <c r="J4471" s="259"/>
    </row>
    <row r="4472" spans="1:10">
      <c r="A4472" s="259"/>
      <c r="B4472" s="259"/>
      <c r="C4472" s="259"/>
      <c r="D4472" s="259"/>
      <c r="E4472" s="259"/>
      <c r="F4472" s="270"/>
      <c r="G4472" s="259"/>
      <c r="H4472" s="259"/>
      <c r="I4472" s="259"/>
      <c r="J4472" s="259"/>
    </row>
    <row r="4473" spans="1:10">
      <c r="A4473" s="259"/>
      <c r="B4473" s="259"/>
      <c r="C4473" s="259"/>
      <c r="D4473" s="259"/>
      <c r="E4473" s="259"/>
      <c r="F4473" s="270"/>
      <c r="G4473" s="259"/>
      <c r="H4473" s="259"/>
      <c r="I4473" s="259"/>
      <c r="J4473" s="259"/>
    </row>
    <row r="4474" spans="1:10">
      <c r="A4474" s="259"/>
      <c r="B4474" s="259"/>
      <c r="C4474" s="259"/>
      <c r="D4474" s="259"/>
      <c r="E4474" s="259"/>
      <c r="F4474" s="270"/>
      <c r="G4474" s="259"/>
      <c r="H4474" s="259"/>
      <c r="I4474" s="259"/>
      <c r="J4474" s="259"/>
    </row>
    <row r="4475" spans="1:10">
      <c r="A4475" s="259"/>
      <c r="B4475" s="259"/>
      <c r="C4475" s="259"/>
      <c r="D4475" s="259"/>
      <c r="E4475" s="259"/>
      <c r="F4475" s="270"/>
      <c r="G4475" s="259"/>
      <c r="H4475" s="259"/>
      <c r="I4475" s="259"/>
      <c r="J4475" s="259"/>
    </row>
    <row r="4476" spans="1:10">
      <c r="A4476" s="259"/>
      <c r="B4476" s="259"/>
      <c r="C4476" s="259"/>
      <c r="D4476" s="259"/>
      <c r="E4476" s="259"/>
      <c r="F4476" s="270"/>
      <c r="G4476" s="259"/>
      <c r="H4476" s="259"/>
      <c r="I4476" s="259"/>
      <c r="J4476" s="259"/>
    </row>
    <row r="4477" spans="1:10">
      <c r="A4477" s="259"/>
      <c r="B4477" s="259"/>
      <c r="C4477" s="259"/>
      <c r="D4477" s="259"/>
      <c r="E4477" s="259"/>
      <c r="F4477" s="270"/>
      <c r="G4477" s="259"/>
      <c r="H4477" s="259"/>
      <c r="I4477" s="259"/>
      <c r="J4477" s="259"/>
    </row>
    <row r="4478" spans="1:10">
      <c r="A4478" s="259"/>
      <c r="B4478" s="259"/>
      <c r="C4478" s="259"/>
      <c r="D4478" s="259"/>
      <c r="E4478" s="259"/>
      <c r="F4478" s="270"/>
      <c r="G4478" s="259"/>
      <c r="H4478" s="259"/>
      <c r="I4478" s="259"/>
      <c r="J4478" s="259"/>
    </row>
    <row r="4479" spans="1:10">
      <c r="A4479" s="259"/>
      <c r="B4479" s="259"/>
      <c r="C4479" s="259"/>
      <c r="D4479" s="259"/>
      <c r="E4479" s="259"/>
      <c r="F4479" s="270"/>
      <c r="G4479" s="259"/>
      <c r="H4479" s="259"/>
      <c r="I4479" s="259"/>
      <c r="J4479" s="259"/>
    </row>
    <row r="4480" spans="1:10">
      <c r="A4480" s="259"/>
      <c r="B4480" s="259"/>
      <c r="C4480" s="259"/>
      <c r="D4480" s="259"/>
      <c r="E4480" s="259"/>
      <c r="F4480" s="270"/>
      <c r="G4480" s="259"/>
      <c r="H4480" s="259"/>
      <c r="I4480" s="259"/>
      <c r="J4480" s="259"/>
    </row>
    <row r="4481" spans="1:10">
      <c r="A4481" s="259"/>
      <c r="B4481" s="259"/>
      <c r="C4481" s="259"/>
      <c r="D4481" s="259"/>
      <c r="E4481" s="259"/>
      <c r="F4481" s="270"/>
      <c r="G4481" s="259"/>
      <c r="H4481" s="259"/>
      <c r="I4481" s="259"/>
      <c r="J4481" s="259"/>
    </row>
    <row r="4482" spans="1:10">
      <c r="A4482" s="259"/>
      <c r="B4482" s="259"/>
      <c r="C4482" s="259"/>
      <c r="D4482" s="259"/>
      <c r="E4482" s="259"/>
      <c r="F4482" s="270"/>
      <c r="G4482" s="259"/>
      <c r="H4482" s="259"/>
      <c r="I4482" s="259"/>
      <c r="J4482" s="259"/>
    </row>
    <row r="4483" spans="1:10">
      <c r="A4483" s="259"/>
      <c r="B4483" s="259"/>
      <c r="C4483" s="259"/>
      <c r="D4483" s="259"/>
      <c r="E4483" s="259"/>
      <c r="F4483" s="270"/>
      <c r="G4483" s="259"/>
      <c r="H4483" s="259"/>
      <c r="I4483" s="259"/>
      <c r="J4483" s="259"/>
    </row>
    <row r="4484" spans="1:10">
      <c r="A4484" s="259"/>
      <c r="B4484" s="259"/>
      <c r="C4484" s="259"/>
      <c r="D4484" s="259"/>
      <c r="E4484" s="259"/>
      <c r="F4484" s="270"/>
      <c r="G4484" s="259"/>
      <c r="H4484" s="259"/>
      <c r="I4484" s="259"/>
      <c r="J4484" s="259"/>
    </row>
    <row r="4485" spans="1:10">
      <c r="A4485" s="259"/>
      <c r="B4485" s="259"/>
      <c r="C4485" s="259"/>
      <c r="D4485" s="259"/>
      <c r="E4485" s="259"/>
      <c r="F4485" s="270"/>
      <c r="G4485" s="259"/>
      <c r="H4485" s="259"/>
      <c r="I4485" s="259"/>
      <c r="J4485" s="259"/>
    </row>
    <row r="4486" spans="1:10">
      <c r="A4486" s="259"/>
      <c r="B4486" s="259"/>
      <c r="C4486" s="259"/>
      <c r="D4486" s="259"/>
      <c r="E4486" s="259"/>
      <c r="F4486" s="270"/>
      <c r="G4486" s="259"/>
      <c r="H4486" s="259"/>
      <c r="I4486" s="259"/>
      <c r="J4486" s="259"/>
    </row>
    <row r="4487" spans="1:10">
      <c r="A4487" s="259"/>
      <c r="B4487" s="259"/>
      <c r="C4487" s="259"/>
      <c r="D4487" s="259"/>
      <c r="E4487" s="259"/>
      <c r="F4487" s="270"/>
      <c r="G4487" s="259"/>
      <c r="H4487" s="259"/>
      <c r="I4487" s="259"/>
      <c r="J4487" s="259"/>
    </row>
    <row r="4488" spans="1:10">
      <c r="A4488" s="259"/>
      <c r="B4488" s="259"/>
      <c r="C4488" s="259"/>
      <c r="D4488" s="259"/>
      <c r="E4488" s="259"/>
      <c r="F4488" s="270"/>
      <c r="G4488" s="259"/>
      <c r="H4488" s="259"/>
      <c r="I4488" s="259"/>
      <c r="J4488" s="259"/>
    </row>
    <row r="4489" spans="1:10">
      <c r="A4489" s="259"/>
      <c r="B4489" s="259"/>
      <c r="C4489" s="259"/>
      <c r="D4489" s="259"/>
      <c r="E4489" s="259"/>
      <c r="F4489" s="270"/>
      <c r="G4489" s="259"/>
      <c r="H4489" s="259"/>
      <c r="I4489" s="259"/>
      <c r="J4489" s="259"/>
    </row>
    <row r="4490" spans="1:10">
      <c r="A4490" s="259"/>
      <c r="B4490" s="259"/>
      <c r="C4490" s="259"/>
      <c r="D4490" s="259"/>
      <c r="E4490" s="259"/>
      <c r="F4490" s="270"/>
      <c r="G4490" s="259"/>
      <c r="H4490" s="259"/>
      <c r="I4490" s="259"/>
      <c r="J4490" s="259"/>
    </row>
    <row r="4491" spans="1:10">
      <c r="A4491" s="259"/>
      <c r="B4491" s="259"/>
      <c r="C4491" s="259"/>
      <c r="D4491" s="259"/>
      <c r="E4491" s="259"/>
      <c r="F4491" s="270"/>
      <c r="G4491" s="259"/>
      <c r="H4491" s="259"/>
      <c r="I4491" s="259"/>
      <c r="J4491" s="259"/>
    </row>
    <row r="4492" spans="1:10">
      <c r="A4492" s="259"/>
      <c r="B4492" s="259"/>
      <c r="C4492" s="259"/>
      <c r="D4492" s="259"/>
      <c r="E4492" s="259"/>
      <c r="F4492" s="270"/>
      <c r="G4492" s="259"/>
      <c r="H4492" s="259"/>
      <c r="I4492" s="259"/>
      <c r="J4492" s="259"/>
    </row>
    <row r="4493" spans="1:10">
      <c r="A4493" s="259"/>
      <c r="B4493" s="259"/>
      <c r="C4493" s="259"/>
      <c r="D4493" s="259"/>
      <c r="E4493" s="259"/>
      <c r="F4493" s="270"/>
      <c r="G4493" s="259"/>
      <c r="H4493" s="259"/>
      <c r="I4493" s="259"/>
      <c r="J4493" s="259"/>
    </row>
    <row r="4494" spans="1:10">
      <c r="A4494" s="259"/>
      <c r="B4494" s="259"/>
      <c r="C4494" s="259"/>
      <c r="D4494" s="259"/>
      <c r="E4494" s="259"/>
      <c r="F4494" s="270"/>
      <c r="G4494" s="259"/>
      <c r="H4494" s="259"/>
      <c r="I4494" s="259"/>
      <c r="J4494" s="259"/>
    </row>
    <row r="4495" spans="1:10">
      <c r="A4495" s="259"/>
      <c r="B4495" s="259"/>
      <c r="C4495" s="259"/>
      <c r="D4495" s="259"/>
      <c r="E4495" s="259"/>
      <c r="F4495" s="270"/>
      <c r="G4495" s="259"/>
      <c r="H4495" s="259"/>
      <c r="I4495" s="259"/>
      <c r="J4495" s="259"/>
    </row>
    <row r="4496" spans="1:10">
      <c r="A4496" s="259"/>
      <c r="B4496" s="259"/>
      <c r="C4496" s="259"/>
      <c r="D4496" s="259"/>
      <c r="E4496" s="259"/>
      <c r="F4496" s="270"/>
      <c r="G4496" s="259"/>
      <c r="H4496" s="259"/>
      <c r="I4496" s="259"/>
      <c r="J4496" s="259"/>
    </row>
    <row r="4497" spans="1:10">
      <c r="A4497" s="259"/>
      <c r="B4497" s="259"/>
      <c r="C4497" s="259"/>
      <c r="D4497" s="259"/>
      <c r="E4497" s="259"/>
      <c r="F4497" s="270"/>
      <c r="G4497" s="259"/>
      <c r="H4497" s="259"/>
      <c r="I4497" s="259"/>
      <c r="J4497" s="259"/>
    </row>
    <row r="4498" spans="1:10">
      <c r="A4498" s="259"/>
      <c r="B4498" s="259"/>
      <c r="C4498" s="259"/>
      <c r="D4498" s="259"/>
      <c r="E4498" s="259"/>
      <c r="F4498" s="270"/>
      <c r="G4498" s="259"/>
      <c r="H4498" s="259"/>
      <c r="I4498" s="259"/>
      <c r="J4498" s="259"/>
    </row>
    <row r="4499" spans="1:10">
      <c r="A4499" s="259"/>
      <c r="B4499" s="259"/>
      <c r="C4499" s="259"/>
      <c r="D4499" s="259"/>
      <c r="E4499" s="259"/>
      <c r="F4499" s="270"/>
      <c r="G4499" s="259"/>
      <c r="H4499" s="259"/>
      <c r="I4499" s="259"/>
      <c r="J4499" s="259"/>
    </row>
    <row r="4500" spans="1:10">
      <c r="A4500" s="259"/>
      <c r="B4500" s="259"/>
      <c r="C4500" s="259"/>
      <c r="D4500" s="259"/>
      <c r="E4500" s="259"/>
      <c r="F4500" s="270"/>
      <c r="G4500" s="259"/>
      <c r="H4500" s="259"/>
      <c r="I4500" s="259"/>
      <c r="J4500" s="259"/>
    </row>
    <row r="4501" spans="1:10">
      <c r="A4501" s="259"/>
      <c r="B4501" s="259"/>
      <c r="C4501" s="259"/>
      <c r="D4501" s="259"/>
      <c r="E4501" s="259"/>
      <c r="F4501" s="270"/>
      <c r="G4501" s="259"/>
      <c r="H4501" s="259"/>
      <c r="I4501" s="259"/>
      <c r="J4501" s="259"/>
    </row>
    <row r="4502" spans="1:10">
      <c r="A4502" s="259"/>
      <c r="B4502" s="259"/>
      <c r="C4502" s="259"/>
      <c r="D4502" s="259"/>
      <c r="E4502" s="259"/>
      <c r="F4502" s="270"/>
      <c r="G4502" s="259"/>
      <c r="H4502" s="259"/>
      <c r="I4502" s="259"/>
      <c r="J4502" s="259"/>
    </row>
    <row r="4503" spans="1:10">
      <c r="A4503" s="259"/>
      <c r="B4503" s="259"/>
      <c r="C4503" s="259"/>
      <c r="D4503" s="259"/>
      <c r="E4503" s="259"/>
      <c r="F4503" s="270"/>
      <c r="G4503" s="259"/>
      <c r="H4503" s="259"/>
      <c r="I4503" s="259"/>
      <c r="J4503" s="259"/>
    </row>
    <row r="4504" spans="1:10">
      <c r="A4504" s="259"/>
      <c r="B4504" s="259"/>
      <c r="C4504" s="259"/>
      <c r="D4504" s="259"/>
      <c r="E4504" s="259"/>
      <c r="F4504" s="270"/>
      <c r="G4504" s="259"/>
      <c r="H4504" s="259"/>
      <c r="I4504" s="259"/>
      <c r="J4504" s="259"/>
    </row>
    <row r="4505" spans="1:10">
      <c r="A4505" s="259"/>
      <c r="B4505" s="259"/>
      <c r="C4505" s="259"/>
      <c r="D4505" s="259"/>
      <c r="E4505" s="259"/>
      <c r="F4505" s="270"/>
      <c r="G4505" s="259"/>
      <c r="H4505" s="259"/>
      <c r="I4505" s="259"/>
      <c r="J4505" s="259"/>
    </row>
    <row r="4506" spans="1:10">
      <c r="A4506" s="259"/>
      <c r="B4506" s="259"/>
      <c r="C4506" s="259"/>
      <c r="D4506" s="259"/>
      <c r="E4506" s="259"/>
      <c r="F4506" s="270"/>
      <c r="G4506" s="259"/>
      <c r="H4506" s="259"/>
      <c r="I4506" s="259"/>
      <c r="J4506" s="259"/>
    </row>
    <row r="4507" spans="1:10">
      <c r="A4507" s="259"/>
      <c r="B4507" s="259"/>
      <c r="C4507" s="259"/>
      <c r="D4507" s="259"/>
      <c r="E4507" s="259"/>
      <c r="F4507" s="270"/>
      <c r="G4507" s="259"/>
      <c r="H4507" s="259"/>
      <c r="I4507" s="259"/>
      <c r="J4507" s="259"/>
    </row>
    <row r="4508" spans="1:10">
      <c r="A4508" s="259"/>
      <c r="B4508" s="259"/>
      <c r="C4508" s="259"/>
      <c r="D4508" s="259"/>
      <c r="E4508" s="259"/>
      <c r="F4508" s="270"/>
      <c r="G4508" s="259"/>
      <c r="H4508" s="259"/>
      <c r="I4508" s="259"/>
      <c r="J4508" s="259"/>
    </row>
    <row r="4509" spans="1:10">
      <c r="A4509" s="259"/>
      <c r="B4509" s="259"/>
      <c r="C4509" s="259"/>
      <c r="D4509" s="259"/>
      <c r="E4509" s="259"/>
      <c r="F4509" s="270"/>
      <c r="G4509" s="259"/>
      <c r="H4509" s="259"/>
      <c r="I4509" s="259"/>
      <c r="J4509" s="259"/>
    </row>
    <row r="4510" spans="1:10">
      <c r="A4510" s="259"/>
      <c r="B4510" s="259"/>
      <c r="C4510" s="259"/>
      <c r="D4510" s="259"/>
      <c r="E4510" s="259"/>
      <c r="F4510" s="270"/>
      <c r="G4510" s="259"/>
      <c r="H4510" s="259"/>
      <c r="I4510" s="259"/>
      <c r="J4510" s="259"/>
    </row>
    <row r="4511" spans="1:10">
      <c r="A4511" s="259"/>
      <c r="B4511" s="259"/>
      <c r="C4511" s="259"/>
      <c r="D4511" s="259"/>
      <c r="E4511" s="259"/>
      <c r="F4511" s="270"/>
      <c r="G4511" s="259"/>
      <c r="H4511" s="259"/>
      <c r="I4511" s="259"/>
      <c r="J4511" s="259"/>
    </row>
    <row r="4512" spans="1:10">
      <c r="A4512" s="259"/>
      <c r="B4512" s="259"/>
      <c r="C4512" s="259"/>
      <c r="D4512" s="259"/>
      <c r="E4512" s="259"/>
      <c r="F4512" s="270"/>
      <c r="G4512" s="259"/>
      <c r="H4512" s="259"/>
      <c r="I4512" s="259"/>
      <c r="J4512" s="259"/>
    </row>
    <row r="4513" spans="1:10">
      <c r="A4513" s="259"/>
      <c r="B4513" s="259"/>
      <c r="C4513" s="259"/>
      <c r="D4513" s="259"/>
      <c r="E4513" s="259"/>
      <c r="F4513" s="270"/>
      <c r="G4513" s="259"/>
      <c r="H4513" s="259"/>
      <c r="I4513" s="259"/>
      <c r="J4513" s="259"/>
    </row>
    <row r="4514" spans="1:10">
      <c r="A4514" s="259"/>
      <c r="B4514" s="259"/>
      <c r="C4514" s="259"/>
      <c r="D4514" s="259"/>
      <c r="E4514" s="259"/>
      <c r="F4514" s="270"/>
      <c r="G4514" s="259"/>
      <c r="H4514" s="259"/>
      <c r="I4514" s="259"/>
      <c r="J4514" s="259"/>
    </row>
    <row r="4515" spans="1:10">
      <c r="A4515" s="259"/>
      <c r="B4515" s="259"/>
      <c r="C4515" s="259"/>
      <c r="D4515" s="259"/>
      <c r="E4515" s="259"/>
      <c r="F4515" s="270"/>
      <c r="G4515" s="259"/>
      <c r="H4515" s="259"/>
      <c r="I4515" s="259"/>
      <c r="J4515" s="259"/>
    </row>
    <row r="4516" spans="1:10">
      <c r="A4516" s="259"/>
      <c r="B4516" s="259"/>
      <c r="C4516" s="259"/>
      <c r="D4516" s="259"/>
      <c r="E4516" s="259"/>
      <c r="F4516" s="270"/>
      <c r="G4516" s="259"/>
      <c r="H4516" s="259"/>
      <c r="I4516" s="259"/>
      <c r="J4516" s="259"/>
    </row>
    <row r="4517" spans="1:10">
      <c r="A4517" s="259"/>
      <c r="B4517" s="259"/>
      <c r="C4517" s="259"/>
      <c r="D4517" s="259"/>
      <c r="E4517" s="259"/>
      <c r="F4517" s="270"/>
      <c r="G4517" s="259"/>
      <c r="H4517" s="259"/>
      <c r="I4517" s="259"/>
      <c r="J4517" s="259"/>
    </row>
    <row r="4518" spans="1:10">
      <c r="A4518" s="259"/>
      <c r="B4518" s="259"/>
      <c r="C4518" s="259"/>
      <c r="D4518" s="259"/>
      <c r="E4518" s="259"/>
      <c r="F4518" s="270"/>
      <c r="G4518" s="259"/>
      <c r="H4518" s="259"/>
      <c r="I4518" s="259"/>
      <c r="J4518" s="259"/>
    </row>
    <row r="4519" spans="1:10">
      <c r="A4519" s="259"/>
      <c r="B4519" s="259"/>
      <c r="C4519" s="259"/>
      <c r="D4519" s="259"/>
      <c r="E4519" s="259"/>
      <c r="F4519" s="270"/>
      <c r="G4519" s="259"/>
      <c r="H4519" s="259"/>
      <c r="I4519" s="259"/>
      <c r="J4519" s="259"/>
    </row>
    <row r="4520" spans="1:10">
      <c r="A4520" s="259"/>
      <c r="B4520" s="259"/>
      <c r="C4520" s="259"/>
      <c r="D4520" s="259"/>
      <c r="E4520" s="259"/>
      <c r="F4520" s="270"/>
      <c r="G4520" s="259"/>
      <c r="H4520" s="259"/>
      <c r="I4520" s="259"/>
      <c r="J4520" s="259"/>
    </row>
    <row r="4521" spans="1:10">
      <c r="A4521" s="259"/>
      <c r="B4521" s="259"/>
      <c r="C4521" s="259"/>
      <c r="D4521" s="259"/>
      <c r="E4521" s="259"/>
      <c r="F4521" s="270"/>
      <c r="G4521" s="259"/>
      <c r="H4521" s="259"/>
      <c r="I4521" s="259"/>
      <c r="J4521" s="259"/>
    </row>
    <row r="4522" spans="1:10">
      <c r="A4522" s="259"/>
      <c r="B4522" s="259"/>
      <c r="C4522" s="259"/>
      <c r="D4522" s="259"/>
      <c r="E4522" s="259"/>
      <c r="F4522" s="270"/>
      <c r="G4522" s="259"/>
      <c r="H4522" s="259"/>
      <c r="I4522" s="259"/>
      <c r="J4522" s="259"/>
    </row>
    <row r="4523" spans="1:10">
      <c r="A4523" s="259"/>
      <c r="B4523" s="259"/>
      <c r="C4523" s="259"/>
      <c r="D4523" s="259"/>
      <c r="E4523" s="259"/>
      <c r="F4523" s="270"/>
      <c r="G4523" s="259"/>
      <c r="H4523" s="259"/>
      <c r="I4523" s="259"/>
      <c r="J4523" s="259"/>
    </row>
    <row r="4524" spans="1:10">
      <c r="A4524" s="259"/>
      <c r="B4524" s="259"/>
      <c r="C4524" s="259"/>
      <c r="D4524" s="259"/>
      <c r="E4524" s="259"/>
      <c r="F4524" s="270"/>
      <c r="G4524" s="259"/>
      <c r="H4524" s="259"/>
      <c r="I4524" s="259"/>
      <c r="J4524" s="259"/>
    </row>
    <row r="4525" spans="1:10">
      <c r="A4525" s="259"/>
      <c r="B4525" s="259"/>
      <c r="C4525" s="259"/>
      <c r="D4525" s="259"/>
      <c r="E4525" s="259"/>
      <c r="F4525" s="270"/>
      <c r="G4525" s="259"/>
      <c r="H4525" s="259"/>
      <c r="I4525" s="259"/>
      <c r="J4525" s="259"/>
    </row>
    <row r="4526" spans="1:10">
      <c r="A4526" s="259"/>
      <c r="B4526" s="259"/>
      <c r="C4526" s="259"/>
      <c r="D4526" s="259"/>
      <c r="E4526" s="259"/>
      <c r="F4526" s="270"/>
      <c r="G4526" s="259"/>
      <c r="H4526" s="259"/>
      <c r="I4526" s="259"/>
      <c r="J4526" s="259"/>
    </row>
    <row r="4527" spans="1:10">
      <c r="A4527" s="259"/>
      <c r="B4527" s="259"/>
      <c r="C4527" s="259"/>
      <c r="D4527" s="259"/>
      <c r="E4527" s="259"/>
      <c r="F4527" s="270"/>
      <c r="G4527" s="259"/>
      <c r="H4527" s="259"/>
      <c r="I4527" s="259"/>
      <c r="J4527" s="259"/>
    </row>
    <row r="4528" spans="1:10">
      <c r="A4528" s="259"/>
      <c r="B4528" s="259"/>
      <c r="C4528" s="259"/>
      <c r="D4528" s="259"/>
      <c r="E4528" s="259"/>
      <c r="F4528" s="270"/>
      <c r="G4528" s="259"/>
      <c r="H4528" s="259"/>
      <c r="I4528" s="259"/>
      <c r="J4528" s="259"/>
    </row>
    <row r="4529" spans="1:10">
      <c r="A4529" s="259"/>
      <c r="B4529" s="259"/>
      <c r="C4529" s="259"/>
      <c r="D4529" s="259"/>
      <c r="E4529" s="259"/>
      <c r="F4529" s="270"/>
      <c r="G4529" s="259"/>
      <c r="H4529" s="259"/>
      <c r="I4529" s="259"/>
      <c r="J4529" s="259"/>
    </row>
    <row r="4530" spans="1:10">
      <c r="A4530" s="259"/>
      <c r="B4530" s="259"/>
      <c r="C4530" s="259"/>
      <c r="D4530" s="259"/>
      <c r="E4530" s="259"/>
      <c r="F4530" s="270"/>
      <c r="G4530" s="259"/>
      <c r="H4530" s="259"/>
      <c r="I4530" s="259"/>
      <c r="J4530" s="259"/>
    </row>
    <row r="4531" spans="1:10">
      <c r="A4531" s="259"/>
      <c r="B4531" s="259"/>
      <c r="C4531" s="259"/>
      <c r="D4531" s="259"/>
      <c r="E4531" s="259"/>
      <c r="F4531" s="270"/>
      <c r="G4531" s="259"/>
      <c r="H4531" s="259"/>
      <c r="I4531" s="259"/>
      <c r="J4531" s="259"/>
    </row>
    <row r="4532" spans="1:10">
      <c r="A4532" s="259"/>
      <c r="B4532" s="259"/>
      <c r="C4532" s="259"/>
      <c r="D4532" s="259"/>
      <c r="E4532" s="259"/>
      <c r="F4532" s="270"/>
      <c r="G4532" s="259"/>
      <c r="H4532" s="259"/>
      <c r="I4532" s="259"/>
      <c r="J4532" s="259"/>
    </row>
    <row r="4533" spans="1:10">
      <c r="A4533" s="259"/>
      <c r="B4533" s="259"/>
      <c r="C4533" s="259"/>
      <c r="D4533" s="259"/>
      <c r="E4533" s="259"/>
      <c r="F4533" s="270"/>
      <c r="G4533" s="259"/>
      <c r="H4533" s="259"/>
      <c r="I4533" s="259"/>
      <c r="J4533" s="259"/>
    </row>
    <row r="4534" spans="1:10">
      <c r="A4534" s="259"/>
      <c r="B4534" s="259"/>
      <c r="C4534" s="259"/>
      <c r="D4534" s="259"/>
      <c r="E4534" s="259"/>
      <c r="F4534" s="270"/>
      <c r="G4534" s="259"/>
      <c r="H4534" s="259"/>
      <c r="I4534" s="259"/>
      <c r="J4534" s="259"/>
    </row>
    <row r="4535" spans="1:10">
      <c r="A4535" s="259"/>
      <c r="B4535" s="259"/>
      <c r="C4535" s="259"/>
      <c r="D4535" s="259"/>
      <c r="E4535" s="259"/>
      <c r="F4535" s="270"/>
      <c r="G4535" s="259"/>
      <c r="H4535" s="259"/>
      <c r="I4535" s="259"/>
      <c r="J4535" s="259"/>
    </row>
    <row r="4536" spans="1:10">
      <c r="A4536" s="259"/>
      <c r="B4536" s="259"/>
      <c r="C4536" s="259"/>
      <c r="D4536" s="259"/>
      <c r="E4536" s="259"/>
      <c r="F4536" s="270"/>
      <c r="G4536" s="259"/>
      <c r="H4536" s="259"/>
      <c r="I4536" s="259"/>
      <c r="J4536" s="259"/>
    </row>
    <row r="4537" spans="1:10">
      <c r="A4537" s="259"/>
      <c r="B4537" s="259"/>
      <c r="C4537" s="259"/>
      <c r="D4537" s="259"/>
      <c r="E4537" s="259"/>
      <c r="F4537" s="270"/>
      <c r="G4537" s="259"/>
      <c r="H4537" s="259"/>
      <c r="I4537" s="259"/>
      <c r="J4537" s="259"/>
    </row>
    <row r="4538" spans="1:10">
      <c r="A4538" s="259"/>
      <c r="B4538" s="259"/>
      <c r="C4538" s="259"/>
      <c r="D4538" s="259"/>
      <c r="E4538" s="259"/>
      <c r="F4538" s="270"/>
      <c r="G4538" s="259"/>
      <c r="H4538" s="259"/>
      <c r="I4538" s="259"/>
      <c r="J4538" s="259"/>
    </row>
    <row r="4539" spans="1:10">
      <c r="A4539" s="259"/>
      <c r="B4539" s="259"/>
      <c r="C4539" s="259"/>
      <c r="D4539" s="259"/>
      <c r="E4539" s="259"/>
      <c r="F4539" s="270"/>
      <c r="G4539" s="259"/>
      <c r="H4539" s="259"/>
      <c r="I4539" s="259"/>
      <c r="J4539" s="259"/>
    </row>
    <row r="4540" spans="1:10">
      <c r="A4540" s="259"/>
      <c r="B4540" s="259"/>
      <c r="C4540" s="259"/>
      <c r="D4540" s="259"/>
      <c r="E4540" s="259"/>
      <c r="F4540" s="270"/>
      <c r="G4540" s="259"/>
      <c r="H4540" s="259"/>
      <c r="I4540" s="259"/>
      <c r="J4540" s="259"/>
    </row>
    <row r="4541" spans="1:10">
      <c r="A4541" s="259"/>
      <c r="B4541" s="259"/>
      <c r="C4541" s="259"/>
      <c r="D4541" s="259"/>
      <c r="E4541" s="259"/>
      <c r="F4541" s="270"/>
      <c r="G4541" s="259"/>
      <c r="H4541" s="259"/>
      <c r="I4541" s="259"/>
      <c r="J4541" s="259"/>
    </row>
    <row r="4542" spans="1:10">
      <c r="A4542" s="259"/>
      <c r="B4542" s="259"/>
      <c r="C4542" s="259"/>
      <c r="D4542" s="259"/>
      <c r="E4542" s="259"/>
      <c r="F4542" s="270"/>
      <c r="G4542" s="259"/>
      <c r="H4542" s="259"/>
      <c r="I4542" s="259"/>
      <c r="J4542" s="259"/>
    </row>
    <row r="4543" spans="1:10">
      <c r="A4543" s="259"/>
      <c r="B4543" s="259"/>
      <c r="C4543" s="259"/>
      <c r="D4543" s="259"/>
      <c r="E4543" s="259"/>
      <c r="F4543" s="270"/>
      <c r="G4543" s="259"/>
      <c r="H4543" s="259"/>
      <c r="I4543" s="259"/>
      <c r="J4543" s="259"/>
    </row>
    <row r="4544" spans="1:10">
      <c r="A4544" s="259"/>
      <c r="B4544" s="259"/>
      <c r="C4544" s="259"/>
      <c r="D4544" s="259"/>
      <c r="E4544" s="259"/>
      <c r="F4544" s="270"/>
      <c r="G4544" s="259"/>
      <c r="H4544" s="259"/>
      <c r="I4544" s="259"/>
      <c r="J4544" s="259"/>
    </row>
    <row r="4545" spans="1:10">
      <c r="A4545" s="259"/>
      <c r="B4545" s="259"/>
      <c r="C4545" s="259"/>
      <c r="D4545" s="259"/>
      <c r="E4545" s="259"/>
      <c r="F4545" s="270"/>
      <c r="G4545" s="259"/>
      <c r="H4545" s="259"/>
      <c r="I4545" s="259"/>
      <c r="J4545" s="259"/>
    </row>
    <row r="4546" spans="1:10">
      <c r="A4546" s="259"/>
      <c r="B4546" s="259"/>
      <c r="C4546" s="259"/>
      <c r="D4546" s="259"/>
      <c r="E4546" s="259"/>
      <c r="F4546" s="270"/>
      <c r="G4546" s="259"/>
      <c r="H4546" s="259"/>
      <c r="I4546" s="259"/>
      <c r="J4546" s="259"/>
    </row>
    <row r="4547" spans="1:10">
      <c r="A4547" s="259"/>
      <c r="B4547" s="259"/>
      <c r="C4547" s="259"/>
      <c r="D4547" s="259"/>
      <c r="E4547" s="259"/>
      <c r="F4547" s="270"/>
      <c r="G4547" s="259"/>
      <c r="H4547" s="259"/>
      <c r="I4547" s="259"/>
      <c r="J4547" s="259"/>
    </row>
    <row r="4548" spans="1:10">
      <c r="A4548" s="259"/>
      <c r="B4548" s="259"/>
      <c r="C4548" s="259"/>
      <c r="D4548" s="259"/>
      <c r="E4548" s="259"/>
      <c r="F4548" s="270"/>
      <c r="G4548" s="259"/>
      <c r="H4548" s="259"/>
      <c r="I4548" s="259"/>
      <c r="J4548" s="259"/>
    </row>
    <row r="4549" spans="1:10">
      <c r="A4549" s="259"/>
      <c r="B4549" s="259"/>
      <c r="C4549" s="259"/>
      <c r="D4549" s="259"/>
      <c r="E4549" s="259"/>
      <c r="F4549" s="270"/>
      <c r="G4549" s="259"/>
      <c r="H4549" s="259"/>
      <c r="I4549" s="259"/>
      <c r="J4549" s="259"/>
    </row>
    <row r="4550" spans="1:10">
      <c r="A4550" s="259"/>
      <c r="B4550" s="259"/>
      <c r="C4550" s="259"/>
      <c r="D4550" s="259"/>
      <c r="E4550" s="259"/>
      <c r="F4550" s="270"/>
      <c r="G4550" s="259"/>
      <c r="H4550" s="259"/>
      <c r="I4550" s="259"/>
      <c r="J4550" s="259"/>
    </row>
    <row r="4551" spans="1:10">
      <c r="A4551" s="259"/>
      <c r="B4551" s="259"/>
      <c r="C4551" s="259"/>
      <c r="D4551" s="259"/>
      <c r="E4551" s="259"/>
      <c r="F4551" s="270"/>
      <c r="G4551" s="259"/>
      <c r="H4551" s="259"/>
      <c r="I4551" s="259"/>
      <c r="J4551" s="259"/>
    </row>
    <row r="4552" spans="1:10">
      <c r="A4552" s="259"/>
      <c r="B4552" s="259"/>
      <c r="C4552" s="259"/>
      <c r="D4552" s="259"/>
      <c r="E4552" s="259"/>
      <c r="F4552" s="270"/>
      <c r="G4552" s="259"/>
      <c r="H4552" s="259"/>
      <c r="I4552" s="259"/>
      <c r="J4552" s="259"/>
    </row>
    <row r="4553" spans="1:10">
      <c r="A4553" s="259"/>
      <c r="B4553" s="259"/>
      <c r="C4553" s="259"/>
      <c r="D4553" s="259"/>
      <c r="E4553" s="259"/>
      <c r="F4553" s="270"/>
      <c r="G4553" s="259"/>
      <c r="H4553" s="259"/>
      <c r="I4553" s="259"/>
      <c r="J4553" s="259"/>
    </row>
    <row r="4554" spans="1:10">
      <c r="A4554" s="259"/>
      <c r="B4554" s="259"/>
      <c r="C4554" s="259"/>
      <c r="D4554" s="259"/>
      <c r="E4554" s="259"/>
      <c r="F4554" s="270"/>
      <c r="G4554" s="259"/>
      <c r="H4554" s="259"/>
      <c r="I4554" s="259"/>
      <c r="J4554" s="259"/>
    </row>
    <row r="4555" spans="1:10">
      <c r="A4555" s="259"/>
      <c r="B4555" s="259"/>
      <c r="C4555" s="259"/>
      <c r="D4555" s="259"/>
      <c r="E4555" s="259"/>
      <c r="F4555" s="270"/>
      <c r="G4555" s="259"/>
      <c r="H4555" s="259"/>
      <c r="I4555" s="259"/>
      <c r="J4555" s="259"/>
    </row>
    <row r="4556" spans="1:10">
      <c r="A4556" s="259"/>
      <c r="B4556" s="259"/>
      <c r="C4556" s="259"/>
      <c r="D4556" s="259"/>
      <c r="E4556" s="259"/>
      <c r="F4556" s="270"/>
      <c r="G4556" s="259"/>
      <c r="H4556" s="259"/>
      <c r="I4556" s="259"/>
      <c r="J4556" s="259"/>
    </row>
    <row r="4557" spans="1:10">
      <c r="A4557" s="259"/>
      <c r="B4557" s="259"/>
      <c r="C4557" s="259"/>
      <c r="D4557" s="259"/>
      <c r="E4557" s="259"/>
      <c r="F4557" s="270"/>
      <c r="G4557" s="259"/>
      <c r="H4557" s="259"/>
      <c r="I4557" s="259"/>
      <c r="J4557" s="259"/>
    </row>
    <row r="4558" spans="1:10">
      <c r="A4558" s="259"/>
      <c r="B4558" s="259"/>
      <c r="C4558" s="259"/>
      <c r="D4558" s="259"/>
      <c r="E4558" s="259"/>
      <c r="F4558" s="270"/>
      <c r="G4558" s="259"/>
      <c r="H4558" s="259"/>
      <c r="I4558" s="259"/>
      <c r="J4558" s="259"/>
    </row>
    <row r="4559" spans="1:10">
      <c r="A4559" s="259"/>
      <c r="B4559" s="259"/>
      <c r="C4559" s="259"/>
      <c r="D4559" s="259"/>
      <c r="E4559" s="259"/>
      <c r="F4559" s="270"/>
      <c r="G4559" s="259"/>
      <c r="H4559" s="259"/>
      <c r="I4559" s="259"/>
      <c r="J4559" s="259"/>
    </row>
    <row r="4560" spans="1:10">
      <c r="A4560" s="259"/>
      <c r="B4560" s="259"/>
      <c r="C4560" s="259"/>
      <c r="D4560" s="259"/>
      <c r="E4560" s="259"/>
      <c r="F4560" s="270"/>
      <c r="G4560" s="259"/>
      <c r="H4560" s="259"/>
      <c r="I4560" s="259"/>
      <c r="J4560" s="259"/>
    </row>
    <row r="4561" spans="1:10">
      <c r="A4561" s="259"/>
      <c r="B4561" s="259"/>
      <c r="C4561" s="259"/>
      <c r="D4561" s="259"/>
      <c r="E4561" s="259"/>
      <c r="F4561" s="270"/>
      <c r="G4561" s="259"/>
      <c r="H4561" s="259"/>
      <c r="I4561" s="259"/>
      <c r="J4561" s="259"/>
    </row>
    <row r="4562" spans="1:10">
      <c r="A4562" s="259"/>
      <c r="B4562" s="259"/>
      <c r="C4562" s="259"/>
      <c r="D4562" s="259"/>
      <c r="E4562" s="259"/>
      <c r="F4562" s="270"/>
      <c r="G4562" s="259"/>
      <c r="H4562" s="259"/>
      <c r="I4562" s="259"/>
      <c r="J4562" s="259"/>
    </row>
    <row r="4563" spans="1:10">
      <c r="A4563" s="259"/>
      <c r="B4563" s="259"/>
      <c r="C4563" s="259"/>
      <c r="D4563" s="259"/>
      <c r="E4563" s="259"/>
      <c r="F4563" s="270"/>
      <c r="G4563" s="259"/>
      <c r="H4563" s="259"/>
      <c r="I4563" s="259"/>
      <c r="J4563" s="259"/>
    </row>
    <row r="4564" spans="1:10">
      <c r="A4564" s="259"/>
      <c r="B4564" s="259"/>
      <c r="C4564" s="259"/>
      <c r="D4564" s="259"/>
      <c r="E4564" s="259"/>
      <c r="F4564" s="270"/>
      <c r="G4564" s="259"/>
      <c r="H4564" s="259"/>
      <c r="I4564" s="259"/>
      <c r="J4564" s="259"/>
    </row>
    <row r="4565" spans="1:10">
      <c r="A4565" s="259"/>
      <c r="B4565" s="259"/>
      <c r="C4565" s="259"/>
      <c r="D4565" s="259"/>
      <c r="E4565" s="259"/>
      <c r="F4565" s="270"/>
      <c r="G4565" s="259"/>
      <c r="H4565" s="259"/>
      <c r="I4565" s="259"/>
      <c r="J4565" s="259"/>
    </row>
    <row r="4566" spans="1:10">
      <c r="A4566" s="259"/>
      <c r="B4566" s="259"/>
      <c r="C4566" s="259"/>
      <c r="D4566" s="259"/>
      <c r="E4566" s="259"/>
      <c r="F4566" s="270"/>
      <c r="G4566" s="259"/>
      <c r="H4566" s="259"/>
      <c r="I4566" s="259"/>
      <c r="J4566" s="259"/>
    </row>
    <row r="4567" spans="1:10">
      <c r="A4567" s="259"/>
      <c r="B4567" s="259"/>
      <c r="C4567" s="259"/>
      <c r="D4567" s="259"/>
      <c r="E4567" s="259"/>
      <c r="F4567" s="270"/>
      <c r="G4567" s="259"/>
      <c r="H4567" s="259"/>
      <c r="I4567" s="259"/>
      <c r="J4567" s="259"/>
    </row>
    <row r="4568" spans="1:10">
      <c r="A4568" s="259"/>
      <c r="B4568" s="259"/>
      <c r="C4568" s="259"/>
      <c r="D4568" s="259"/>
      <c r="E4568" s="259"/>
      <c r="F4568" s="270"/>
      <c r="G4568" s="259"/>
      <c r="H4568" s="259"/>
      <c r="I4568" s="259"/>
      <c r="J4568" s="259"/>
    </row>
    <row r="4569" spans="1:10">
      <c r="A4569" s="259"/>
      <c r="B4569" s="259"/>
      <c r="C4569" s="259"/>
      <c r="D4569" s="259"/>
      <c r="E4569" s="259"/>
      <c r="F4569" s="270"/>
      <c r="G4569" s="259"/>
      <c r="H4569" s="259"/>
      <c r="I4569" s="259"/>
      <c r="J4569" s="259"/>
    </row>
    <row r="4570" spans="1:10">
      <c r="A4570" s="259"/>
      <c r="B4570" s="259"/>
      <c r="C4570" s="259"/>
      <c r="D4570" s="259"/>
      <c r="E4570" s="259"/>
      <c r="F4570" s="270"/>
      <c r="G4570" s="259"/>
      <c r="H4570" s="259"/>
      <c r="I4570" s="259"/>
      <c r="J4570" s="259"/>
    </row>
    <row r="4571" spans="1:10">
      <c r="A4571" s="259"/>
      <c r="B4571" s="259"/>
      <c r="C4571" s="259"/>
      <c r="D4571" s="259"/>
      <c r="E4571" s="259"/>
      <c r="F4571" s="270"/>
      <c r="G4571" s="259"/>
      <c r="H4571" s="259"/>
      <c r="I4571" s="259"/>
      <c r="J4571" s="259"/>
    </row>
    <row r="4572" spans="1:10">
      <c r="A4572" s="259"/>
      <c r="B4572" s="259"/>
      <c r="C4572" s="259"/>
      <c r="D4572" s="259"/>
      <c r="E4572" s="259"/>
      <c r="F4572" s="270"/>
      <c r="G4572" s="259"/>
      <c r="H4572" s="259"/>
      <c r="I4572" s="259"/>
      <c r="J4572" s="259"/>
    </row>
    <row r="4573" spans="1:10">
      <c r="A4573" s="259"/>
      <c r="B4573" s="259"/>
      <c r="C4573" s="259"/>
      <c r="D4573" s="259"/>
      <c r="E4573" s="259"/>
      <c r="F4573" s="270"/>
      <c r="G4573" s="259"/>
      <c r="H4573" s="259"/>
      <c r="I4573" s="259"/>
      <c r="J4573" s="259"/>
    </row>
    <row r="4574" spans="1:10">
      <c r="A4574" s="259"/>
      <c r="B4574" s="259"/>
      <c r="C4574" s="259"/>
      <c r="D4574" s="259"/>
      <c r="E4574" s="259"/>
      <c r="F4574" s="270"/>
      <c r="G4574" s="259"/>
      <c r="H4574" s="259"/>
      <c r="I4574" s="259"/>
      <c r="J4574" s="259"/>
    </row>
    <row r="4575" spans="1:10">
      <c r="A4575" s="259"/>
      <c r="B4575" s="259"/>
      <c r="C4575" s="259"/>
      <c r="D4575" s="259"/>
      <c r="E4575" s="259"/>
      <c r="F4575" s="270"/>
      <c r="G4575" s="259"/>
      <c r="H4575" s="259"/>
      <c r="I4575" s="259"/>
      <c r="J4575" s="259"/>
    </row>
    <row r="4576" spans="1:10">
      <c r="A4576" s="259"/>
      <c r="B4576" s="259"/>
      <c r="C4576" s="259"/>
      <c r="D4576" s="259"/>
      <c r="E4576" s="259"/>
      <c r="F4576" s="270"/>
      <c r="G4576" s="259"/>
      <c r="H4576" s="259"/>
      <c r="I4576" s="259"/>
      <c r="J4576" s="259"/>
    </row>
    <row r="4577" spans="1:10">
      <c r="A4577" s="259"/>
      <c r="B4577" s="259"/>
      <c r="C4577" s="259"/>
      <c r="D4577" s="259"/>
      <c r="E4577" s="259"/>
      <c r="F4577" s="270"/>
      <c r="G4577" s="259"/>
      <c r="H4577" s="259"/>
      <c r="I4577" s="259"/>
      <c r="J4577" s="259"/>
    </row>
    <row r="4578" spans="1:10">
      <c r="A4578" s="259"/>
      <c r="B4578" s="259"/>
      <c r="C4578" s="259"/>
      <c r="D4578" s="259"/>
      <c r="E4578" s="259"/>
      <c r="F4578" s="270"/>
      <c r="G4578" s="259"/>
      <c r="H4578" s="259"/>
      <c r="I4578" s="259"/>
      <c r="J4578" s="259"/>
    </row>
    <row r="4579" spans="1:10">
      <c r="A4579" s="259"/>
      <c r="B4579" s="259"/>
      <c r="C4579" s="259"/>
      <c r="D4579" s="259"/>
      <c r="E4579" s="259"/>
      <c r="F4579" s="270"/>
      <c r="G4579" s="259"/>
      <c r="H4579" s="259"/>
      <c r="I4579" s="259"/>
      <c r="J4579" s="259"/>
    </row>
    <row r="4580" spans="1:10">
      <c r="A4580" s="259"/>
      <c r="B4580" s="259"/>
      <c r="C4580" s="259"/>
      <c r="D4580" s="259"/>
      <c r="E4580" s="259"/>
      <c r="F4580" s="270"/>
      <c r="G4580" s="259"/>
      <c r="H4580" s="259"/>
      <c r="I4580" s="259"/>
      <c r="J4580" s="259"/>
    </row>
    <row r="4581" spans="1:10">
      <c r="A4581" s="259"/>
      <c r="B4581" s="259"/>
      <c r="C4581" s="259"/>
      <c r="D4581" s="259"/>
      <c r="E4581" s="259"/>
      <c r="F4581" s="270"/>
      <c r="G4581" s="259"/>
      <c r="H4581" s="259"/>
      <c r="I4581" s="259"/>
      <c r="J4581" s="259"/>
    </row>
    <row r="4582" spans="1:10">
      <c r="A4582" s="259"/>
      <c r="B4582" s="259"/>
      <c r="C4582" s="259"/>
      <c r="D4582" s="259"/>
      <c r="E4582" s="259"/>
      <c r="F4582" s="270"/>
      <c r="G4582" s="259"/>
      <c r="H4582" s="259"/>
      <c r="I4582" s="259"/>
      <c r="J4582" s="259"/>
    </row>
    <row r="4583" spans="1:10">
      <c r="A4583" s="259"/>
      <c r="B4583" s="259"/>
      <c r="C4583" s="259"/>
      <c r="D4583" s="259"/>
      <c r="E4583" s="259"/>
      <c r="F4583" s="270"/>
      <c r="G4583" s="259"/>
      <c r="H4583" s="259"/>
      <c r="I4583" s="259"/>
      <c r="J4583" s="259"/>
    </row>
    <row r="4584" spans="1:10">
      <c r="A4584" s="259"/>
      <c r="B4584" s="259"/>
      <c r="C4584" s="259"/>
      <c r="D4584" s="259"/>
      <c r="E4584" s="259"/>
      <c r="F4584" s="270"/>
      <c r="G4584" s="259"/>
      <c r="H4584" s="259"/>
      <c r="I4584" s="259"/>
      <c r="J4584" s="259"/>
    </row>
    <row r="4585" spans="1:10">
      <c r="A4585" s="259"/>
      <c r="B4585" s="259"/>
      <c r="C4585" s="259"/>
      <c r="D4585" s="259"/>
      <c r="E4585" s="259"/>
      <c r="F4585" s="270"/>
      <c r="G4585" s="259"/>
      <c r="H4585" s="259"/>
      <c r="I4585" s="259"/>
      <c r="J4585" s="259"/>
    </row>
    <row r="4586" spans="1:10">
      <c r="A4586" s="259"/>
      <c r="B4586" s="259"/>
      <c r="C4586" s="259"/>
      <c r="D4586" s="259"/>
      <c r="E4586" s="259"/>
      <c r="F4586" s="270"/>
      <c r="G4586" s="259"/>
      <c r="H4586" s="259"/>
      <c r="I4586" s="259"/>
      <c r="J4586" s="259"/>
    </row>
    <row r="4587" spans="1:10">
      <c r="A4587" s="259"/>
      <c r="B4587" s="259"/>
      <c r="C4587" s="259"/>
      <c r="D4587" s="259"/>
      <c r="E4587" s="259"/>
      <c r="F4587" s="270"/>
      <c r="G4587" s="259"/>
      <c r="H4587" s="259"/>
      <c r="I4587" s="259"/>
      <c r="J4587" s="259"/>
    </row>
    <row r="4588" spans="1:10">
      <c r="A4588" s="259"/>
      <c r="B4588" s="259"/>
      <c r="C4588" s="259"/>
      <c r="D4588" s="259"/>
      <c r="E4588" s="259"/>
      <c r="F4588" s="270"/>
      <c r="G4588" s="259"/>
      <c r="H4588" s="259"/>
      <c r="I4588" s="259"/>
      <c r="J4588" s="259"/>
    </row>
    <row r="4589" spans="1:10">
      <c r="A4589" s="259"/>
      <c r="B4589" s="259"/>
      <c r="C4589" s="259"/>
      <c r="D4589" s="259"/>
      <c r="E4589" s="259"/>
      <c r="F4589" s="270"/>
      <c r="G4589" s="259"/>
      <c r="H4589" s="259"/>
      <c r="I4589" s="259"/>
      <c r="J4589" s="259"/>
    </row>
    <row r="4590" spans="1:10">
      <c r="A4590" s="259"/>
      <c r="B4590" s="259"/>
      <c r="C4590" s="259"/>
      <c r="D4590" s="259"/>
      <c r="E4590" s="259"/>
      <c r="F4590" s="270"/>
      <c r="G4590" s="259"/>
      <c r="H4590" s="259"/>
      <c r="I4590" s="259"/>
      <c r="J4590" s="259"/>
    </row>
    <row r="4591" spans="1:10">
      <c r="A4591" s="259"/>
      <c r="B4591" s="259"/>
      <c r="C4591" s="259"/>
      <c r="D4591" s="259"/>
      <c r="E4591" s="259"/>
      <c r="F4591" s="270"/>
      <c r="G4591" s="259"/>
      <c r="H4591" s="259"/>
      <c r="I4591" s="259"/>
      <c r="J4591" s="259"/>
    </row>
    <row r="4592" spans="1:10">
      <c r="A4592" s="259"/>
      <c r="B4592" s="259"/>
      <c r="C4592" s="259"/>
      <c r="D4592" s="259"/>
      <c r="E4592" s="259"/>
      <c r="F4592" s="270"/>
      <c r="G4592" s="259"/>
      <c r="H4592" s="259"/>
      <c r="I4592" s="259"/>
      <c r="J4592" s="259"/>
    </row>
    <row r="4593" spans="1:10">
      <c r="A4593" s="259"/>
      <c r="B4593" s="259"/>
      <c r="C4593" s="259"/>
      <c r="D4593" s="259"/>
      <c r="E4593" s="259"/>
      <c r="F4593" s="270"/>
      <c r="G4593" s="259"/>
      <c r="H4593" s="259"/>
      <c r="I4593" s="259"/>
      <c r="J4593" s="259"/>
    </row>
    <row r="4594" spans="1:10">
      <c r="A4594" s="259"/>
      <c r="B4594" s="259"/>
      <c r="C4594" s="259"/>
      <c r="D4594" s="259"/>
      <c r="E4594" s="259"/>
      <c r="F4594" s="270"/>
      <c r="G4594" s="259"/>
      <c r="H4594" s="259"/>
      <c r="I4594" s="259"/>
      <c r="J4594" s="259"/>
    </row>
    <row r="4595" spans="1:10">
      <c r="A4595" s="259"/>
      <c r="B4595" s="259"/>
      <c r="C4595" s="259"/>
      <c r="D4595" s="259"/>
      <c r="E4595" s="259"/>
      <c r="F4595" s="270"/>
      <c r="G4595" s="259"/>
      <c r="H4595" s="259"/>
      <c r="I4595" s="259"/>
      <c r="J4595" s="259"/>
    </row>
    <row r="4596" spans="1:10">
      <c r="A4596" s="259"/>
      <c r="B4596" s="259"/>
      <c r="C4596" s="259"/>
      <c r="D4596" s="259"/>
      <c r="E4596" s="259"/>
      <c r="F4596" s="270"/>
      <c r="G4596" s="259"/>
      <c r="H4596" s="259"/>
      <c r="I4596" s="259"/>
      <c r="J4596" s="259"/>
    </row>
    <row r="4597" spans="1:10">
      <c r="A4597" s="259"/>
      <c r="B4597" s="259"/>
      <c r="C4597" s="259"/>
      <c r="D4597" s="259"/>
      <c r="E4597" s="259"/>
      <c r="F4597" s="270"/>
      <c r="G4597" s="259"/>
      <c r="H4597" s="259"/>
      <c r="I4597" s="259"/>
      <c r="J4597" s="259"/>
    </row>
    <row r="4598" spans="1:10">
      <c r="A4598" s="259"/>
      <c r="B4598" s="259"/>
      <c r="C4598" s="259"/>
      <c r="D4598" s="259"/>
      <c r="E4598" s="259"/>
      <c r="F4598" s="270"/>
      <c r="G4598" s="259"/>
      <c r="H4598" s="259"/>
      <c r="I4598" s="259"/>
      <c r="J4598" s="259"/>
    </row>
    <row r="4599" spans="1:10">
      <c r="A4599" s="259"/>
      <c r="B4599" s="259"/>
      <c r="C4599" s="259"/>
      <c r="D4599" s="259"/>
      <c r="E4599" s="259"/>
      <c r="F4599" s="270"/>
      <c r="G4599" s="259"/>
      <c r="H4599" s="259"/>
      <c r="I4599" s="259"/>
      <c r="J4599" s="259"/>
    </row>
    <row r="4600" spans="1:10">
      <c r="A4600" s="259"/>
      <c r="B4600" s="259"/>
      <c r="C4600" s="259"/>
      <c r="D4600" s="259"/>
      <c r="E4600" s="259"/>
      <c r="F4600" s="270"/>
      <c r="G4600" s="259"/>
      <c r="H4600" s="259"/>
      <c r="I4600" s="259"/>
      <c r="J4600" s="259"/>
    </row>
    <row r="4601" spans="1:10">
      <c r="A4601" s="259"/>
      <c r="B4601" s="259"/>
      <c r="C4601" s="259"/>
      <c r="D4601" s="259"/>
      <c r="E4601" s="259"/>
      <c r="F4601" s="270"/>
      <c r="G4601" s="259"/>
      <c r="H4601" s="259"/>
      <c r="I4601" s="259"/>
      <c r="J4601" s="259"/>
    </row>
    <row r="4602" spans="1:10">
      <c r="A4602" s="259"/>
      <c r="B4602" s="259"/>
      <c r="C4602" s="259"/>
      <c r="D4602" s="259"/>
      <c r="E4602" s="259"/>
      <c r="F4602" s="270"/>
      <c r="G4602" s="259"/>
      <c r="H4602" s="259"/>
      <c r="I4602" s="259"/>
      <c r="J4602" s="259"/>
    </row>
    <row r="4603" spans="1:10">
      <c r="A4603" s="259"/>
      <c r="B4603" s="259"/>
      <c r="C4603" s="259"/>
      <c r="D4603" s="259"/>
      <c r="E4603" s="259"/>
      <c r="F4603" s="270"/>
      <c r="G4603" s="259"/>
      <c r="H4603" s="259"/>
      <c r="I4603" s="259"/>
      <c r="J4603" s="259"/>
    </row>
    <row r="4604" spans="1:10">
      <c r="A4604" s="259"/>
      <c r="B4604" s="259"/>
      <c r="C4604" s="259"/>
      <c r="D4604" s="259"/>
      <c r="E4604" s="259"/>
      <c r="F4604" s="270"/>
      <c r="G4604" s="259"/>
      <c r="H4604" s="259"/>
      <c r="I4604" s="259"/>
      <c r="J4604" s="259"/>
    </row>
    <row r="4605" spans="1:10">
      <c r="A4605" s="259"/>
      <c r="B4605" s="259"/>
      <c r="C4605" s="259"/>
      <c r="D4605" s="259"/>
      <c r="E4605" s="259"/>
      <c r="F4605" s="270"/>
      <c r="G4605" s="259"/>
      <c r="H4605" s="259"/>
      <c r="I4605" s="259"/>
      <c r="J4605" s="259"/>
    </row>
    <row r="4606" spans="1:10">
      <c r="A4606" s="259"/>
      <c r="B4606" s="259"/>
      <c r="C4606" s="259"/>
      <c r="D4606" s="259"/>
      <c r="E4606" s="259"/>
      <c r="F4606" s="270"/>
      <c r="G4606" s="259"/>
      <c r="H4606" s="259"/>
      <c r="I4606" s="259"/>
      <c r="J4606" s="259"/>
    </row>
    <row r="4607" spans="1:10">
      <c r="A4607" s="259"/>
      <c r="B4607" s="259"/>
      <c r="C4607" s="259"/>
      <c r="D4607" s="259"/>
      <c r="E4607" s="259"/>
      <c r="F4607" s="270"/>
      <c r="G4607" s="259"/>
      <c r="H4607" s="259"/>
      <c r="I4607" s="259"/>
      <c r="J4607" s="259"/>
    </row>
    <row r="4608" spans="1:10">
      <c r="A4608" s="259"/>
      <c r="B4608" s="259"/>
      <c r="C4608" s="259"/>
      <c r="D4608" s="259"/>
      <c r="E4608" s="259"/>
      <c r="F4608" s="270"/>
      <c r="G4608" s="259"/>
      <c r="H4608" s="259"/>
      <c r="I4608" s="259"/>
      <c r="J4608" s="259"/>
    </row>
    <row r="4609" spans="1:10">
      <c r="A4609" s="259"/>
      <c r="B4609" s="259"/>
      <c r="C4609" s="259"/>
      <c r="D4609" s="259"/>
      <c r="E4609" s="259"/>
      <c r="F4609" s="270"/>
      <c r="G4609" s="259"/>
      <c r="H4609" s="259"/>
      <c r="I4609" s="259"/>
      <c r="J4609" s="259"/>
    </row>
    <row r="4610" spans="1:10">
      <c r="A4610" s="259"/>
      <c r="B4610" s="259"/>
      <c r="C4610" s="259"/>
      <c r="D4610" s="259"/>
      <c r="E4610" s="259"/>
      <c r="F4610" s="270"/>
      <c r="G4610" s="259"/>
      <c r="H4610" s="259"/>
      <c r="I4610" s="259"/>
      <c r="J4610" s="259"/>
    </row>
    <row r="4611" spans="1:10">
      <c r="A4611" s="259"/>
      <c r="B4611" s="259"/>
      <c r="C4611" s="259"/>
      <c r="D4611" s="259"/>
      <c r="E4611" s="259"/>
      <c r="F4611" s="270"/>
      <c r="G4611" s="259"/>
      <c r="H4611" s="259"/>
      <c r="I4611" s="259"/>
      <c r="J4611" s="259"/>
    </row>
    <row r="4612" spans="1:10">
      <c r="A4612" s="259"/>
      <c r="B4612" s="259"/>
      <c r="C4612" s="259"/>
      <c r="D4612" s="259"/>
      <c r="E4612" s="259"/>
      <c r="F4612" s="270"/>
      <c r="G4612" s="259"/>
      <c r="H4612" s="259"/>
      <c r="I4612" s="259"/>
      <c r="J4612" s="259"/>
    </row>
    <row r="4613" spans="1:10">
      <c r="A4613" s="259"/>
      <c r="B4613" s="259"/>
      <c r="C4613" s="259"/>
      <c r="D4613" s="259"/>
      <c r="E4613" s="259"/>
      <c r="F4613" s="270"/>
      <c r="G4613" s="259"/>
      <c r="H4613" s="259"/>
      <c r="I4613" s="259"/>
      <c r="J4613" s="259"/>
    </row>
    <row r="4614" spans="1:10">
      <c r="A4614" s="259"/>
      <c r="B4614" s="259"/>
      <c r="C4614" s="259"/>
      <c r="D4614" s="259"/>
      <c r="E4614" s="259"/>
      <c r="F4614" s="270"/>
      <c r="G4614" s="259"/>
      <c r="H4614" s="259"/>
      <c r="I4614" s="259"/>
      <c r="J4614" s="259"/>
    </row>
    <row r="4615" spans="1:10">
      <c r="A4615" s="259"/>
      <c r="B4615" s="259"/>
      <c r="C4615" s="259"/>
      <c r="D4615" s="259"/>
      <c r="E4615" s="259"/>
      <c r="F4615" s="270"/>
      <c r="G4615" s="259"/>
      <c r="H4615" s="259"/>
      <c r="I4615" s="259"/>
      <c r="J4615" s="259"/>
    </row>
    <row r="4616" spans="1:10">
      <c r="A4616" s="259"/>
      <c r="B4616" s="259"/>
      <c r="C4616" s="259"/>
      <c r="D4616" s="259"/>
      <c r="E4616" s="259"/>
      <c r="F4616" s="270"/>
      <c r="G4616" s="259"/>
      <c r="H4616" s="259"/>
      <c r="I4616" s="259"/>
      <c r="J4616" s="259"/>
    </row>
    <row r="4617" spans="1:10">
      <c r="A4617" s="259"/>
      <c r="B4617" s="259"/>
      <c r="C4617" s="259"/>
      <c r="D4617" s="259"/>
      <c r="E4617" s="259"/>
      <c r="F4617" s="270"/>
      <c r="G4617" s="259"/>
      <c r="H4617" s="259"/>
      <c r="I4617" s="259"/>
      <c r="J4617" s="259"/>
    </row>
    <row r="4618" spans="1:10">
      <c r="A4618" s="259"/>
      <c r="B4618" s="259"/>
      <c r="C4618" s="259"/>
      <c r="D4618" s="259"/>
      <c r="E4618" s="259"/>
      <c r="F4618" s="270"/>
      <c r="G4618" s="259"/>
      <c r="H4618" s="259"/>
      <c r="I4618" s="259"/>
      <c r="J4618" s="259"/>
    </row>
    <row r="4619" spans="1:10">
      <c r="A4619" s="259"/>
      <c r="B4619" s="259"/>
      <c r="C4619" s="259"/>
      <c r="D4619" s="259"/>
      <c r="E4619" s="259"/>
      <c r="F4619" s="270"/>
      <c r="G4619" s="259"/>
      <c r="H4619" s="259"/>
      <c r="I4619" s="259"/>
      <c r="J4619" s="259"/>
    </row>
    <row r="4620" spans="1:10">
      <c r="A4620" s="259"/>
      <c r="B4620" s="259"/>
      <c r="C4620" s="259"/>
      <c r="D4620" s="259"/>
      <c r="E4620" s="259"/>
      <c r="F4620" s="270"/>
      <c r="G4620" s="259"/>
      <c r="H4620" s="259"/>
      <c r="I4620" s="259"/>
      <c r="J4620" s="259"/>
    </row>
    <row r="4621" spans="1:10">
      <c r="A4621" s="259"/>
      <c r="B4621" s="259"/>
      <c r="C4621" s="259"/>
      <c r="D4621" s="259"/>
      <c r="E4621" s="259"/>
      <c r="F4621" s="270"/>
      <c r="G4621" s="259"/>
      <c r="H4621" s="259"/>
      <c r="I4621" s="259"/>
      <c r="J4621" s="259"/>
    </row>
    <row r="4622" spans="1:10">
      <c r="A4622" s="259"/>
      <c r="B4622" s="259"/>
      <c r="C4622" s="259"/>
      <c r="D4622" s="259"/>
      <c r="E4622" s="259"/>
      <c r="F4622" s="270"/>
      <c r="G4622" s="259"/>
      <c r="H4622" s="259"/>
      <c r="I4622" s="259"/>
      <c r="J4622" s="259"/>
    </row>
    <row r="4623" spans="1:10">
      <c r="A4623" s="259"/>
      <c r="B4623" s="259"/>
      <c r="C4623" s="259"/>
      <c r="D4623" s="259"/>
      <c r="E4623" s="259"/>
      <c r="F4623" s="270"/>
      <c r="G4623" s="259"/>
      <c r="H4623" s="259"/>
      <c r="I4623" s="259"/>
      <c r="J4623" s="259"/>
    </row>
    <row r="4624" spans="1:10">
      <c r="A4624" s="259"/>
      <c r="B4624" s="259"/>
      <c r="C4624" s="259"/>
      <c r="D4624" s="259"/>
      <c r="E4624" s="259"/>
      <c r="F4624" s="270"/>
      <c r="G4624" s="259"/>
      <c r="H4624" s="259"/>
      <c r="I4624" s="259"/>
      <c r="J4624" s="259"/>
    </row>
    <row r="4625" spans="1:10">
      <c r="A4625" s="259"/>
      <c r="B4625" s="259"/>
      <c r="C4625" s="259"/>
      <c r="D4625" s="259"/>
      <c r="E4625" s="259"/>
      <c r="F4625" s="270"/>
      <c r="G4625" s="259"/>
      <c r="H4625" s="259"/>
      <c r="I4625" s="259"/>
      <c r="J4625" s="259"/>
    </row>
    <row r="4626" spans="1:10">
      <c r="A4626" s="259"/>
      <c r="B4626" s="259"/>
      <c r="C4626" s="259"/>
      <c r="D4626" s="259"/>
      <c r="E4626" s="259"/>
      <c r="F4626" s="270"/>
      <c r="G4626" s="259"/>
      <c r="H4626" s="259"/>
      <c r="I4626" s="259"/>
      <c r="J4626" s="259"/>
    </row>
    <row r="4627" spans="1:10">
      <c r="A4627" s="259"/>
      <c r="B4627" s="259"/>
      <c r="C4627" s="259"/>
      <c r="D4627" s="259"/>
      <c r="E4627" s="259"/>
      <c r="F4627" s="270"/>
      <c r="G4627" s="259"/>
      <c r="H4627" s="259"/>
      <c r="I4627" s="259"/>
      <c r="J4627" s="259"/>
    </row>
    <row r="4628" spans="1:10">
      <c r="A4628" s="259"/>
      <c r="B4628" s="259"/>
      <c r="C4628" s="259"/>
      <c r="D4628" s="259"/>
      <c r="E4628" s="259"/>
      <c r="F4628" s="270"/>
      <c r="G4628" s="259"/>
      <c r="H4628" s="259"/>
      <c r="I4628" s="259"/>
      <c r="J4628" s="259"/>
    </row>
    <row r="4629" spans="1:10">
      <c r="A4629" s="259"/>
      <c r="B4629" s="259"/>
      <c r="C4629" s="259"/>
      <c r="D4629" s="259"/>
      <c r="E4629" s="259"/>
      <c r="F4629" s="270"/>
      <c r="G4629" s="259"/>
      <c r="H4629" s="259"/>
      <c r="I4629" s="259"/>
      <c r="J4629" s="259"/>
    </row>
    <row r="4630" spans="1:10">
      <c r="A4630" s="259"/>
      <c r="B4630" s="259"/>
      <c r="C4630" s="259"/>
      <c r="D4630" s="259"/>
      <c r="E4630" s="259"/>
      <c r="F4630" s="270"/>
      <c r="G4630" s="259"/>
      <c r="H4630" s="259"/>
      <c r="I4630" s="259"/>
      <c r="J4630" s="259"/>
    </row>
    <row r="4631" spans="1:10">
      <c r="A4631" s="259"/>
      <c r="B4631" s="259"/>
      <c r="C4631" s="259"/>
      <c r="D4631" s="259"/>
      <c r="E4631" s="259"/>
      <c r="F4631" s="270"/>
      <c r="G4631" s="259"/>
      <c r="H4631" s="259"/>
      <c r="I4631" s="259"/>
      <c r="J4631" s="259"/>
    </row>
    <row r="4632" spans="1:10">
      <c r="A4632" s="259"/>
      <c r="B4632" s="259"/>
      <c r="C4632" s="259"/>
      <c r="D4632" s="259"/>
      <c r="E4632" s="259"/>
      <c r="F4632" s="270"/>
      <c r="G4632" s="259"/>
      <c r="H4632" s="259"/>
      <c r="I4632" s="259"/>
      <c r="J4632" s="259"/>
    </row>
    <row r="4633" spans="1:10">
      <c r="A4633" s="259"/>
      <c r="B4633" s="259"/>
      <c r="C4633" s="259"/>
      <c r="D4633" s="259"/>
      <c r="E4633" s="259"/>
      <c r="F4633" s="270"/>
      <c r="G4633" s="259"/>
      <c r="H4633" s="259"/>
      <c r="I4633" s="259"/>
      <c r="J4633" s="259"/>
    </row>
    <row r="4634" spans="1:10">
      <c r="A4634" s="259"/>
      <c r="B4634" s="259"/>
      <c r="C4634" s="259"/>
      <c r="D4634" s="259"/>
      <c r="E4634" s="259"/>
      <c r="F4634" s="270"/>
      <c r="G4634" s="259"/>
      <c r="H4634" s="259"/>
      <c r="I4634" s="259"/>
      <c r="J4634" s="259"/>
    </row>
    <row r="4635" spans="1:10">
      <c r="A4635" s="259"/>
      <c r="B4635" s="259"/>
      <c r="C4635" s="259"/>
      <c r="D4635" s="259"/>
      <c r="E4635" s="259"/>
      <c r="F4635" s="270"/>
      <c r="G4635" s="259"/>
      <c r="H4635" s="259"/>
      <c r="I4635" s="259"/>
      <c r="J4635" s="259"/>
    </row>
    <row r="4636" spans="1:10">
      <c r="A4636" s="259"/>
      <c r="B4636" s="259"/>
      <c r="C4636" s="259"/>
      <c r="D4636" s="259"/>
      <c r="E4636" s="259"/>
      <c r="F4636" s="270"/>
      <c r="G4636" s="259"/>
      <c r="H4636" s="259"/>
      <c r="I4636" s="259"/>
      <c r="J4636" s="259"/>
    </row>
    <row r="4637" spans="1:10">
      <c r="A4637" s="259"/>
      <c r="B4637" s="259"/>
      <c r="C4637" s="259"/>
      <c r="D4637" s="259"/>
      <c r="E4637" s="259"/>
      <c r="F4637" s="270"/>
      <c r="G4637" s="259"/>
      <c r="H4637" s="259"/>
      <c r="I4637" s="259"/>
      <c r="J4637" s="259"/>
    </row>
    <row r="4638" spans="1:10">
      <c r="A4638" s="259"/>
      <c r="B4638" s="259"/>
      <c r="C4638" s="259"/>
      <c r="D4638" s="259"/>
      <c r="E4638" s="259"/>
      <c r="F4638" s="270"/>
      <c r="G4638" s="259"/>
      <c r="H4638" s="259"/>
      <c r="I4638" s="259"/>
      <c r="J4638" s="259"/>
    </row>
    <row r="4639" spans="1:10">
      <c r="A4639" s="259"/>
      <c r="B4639" s="259"/>
      <c r="C4639" s="259"/>
      <c r="D4639" s="259"/>
      <c r="E4639" s="259"/>
      <c r="F4639" s="270"/>
      <c r="G4639" s="259"/>
      <c r="H4639" s="259"/>
      <c r="I4639" s="259"/>
      <c r="J4639" s="259"/>
    </row>
    <row r="4640" spans="1:10">
      <c r="A4640" s="259"/>
      <c r="B4640" s="259"/>
      <c r="C4640" s="259"/>
      <c r="D4640" s="259"/>
      <c r="E4640" s="259"/>
      <c r="F4640" s="270"/>
      <c r="G4640" s="259"/>
      <c r="H4640" s="259"/>
      <c r="I4640" s="259"/>
      <c r="J4640" s="259"/>
    </row>
    <row r="4641" spans="1:10">
      <c r="A4641" s="259"/>
      <c r="B4641" s="259"/>
      <c r="C4641" s="259"/>
      <c r="D4641" s="259"/>
      <c r="E4641" s="259"/>
      <c r="F4641" s="270"/>
      <c r="G4641" s="259"/>
      <c r="H4641" s="259"/>
      <c r="I4641" s="259"/>
      <c r="J4641" s="259"/>
    </row>
    <row r="4642" spans="1:10">
      <c r="A4642" s="259"/>
      <c r="B4642" s="259"/>
      <c r="C4642" s="259"/>
      <c r="D4642" s="259"/>
      <c r="E4642" s="259"/>
      <c r="F4642" s="270"/>
      <c r="G4642" s="259"/>
      <c r="H4642" s="259"/>
      <c r="I4642" s="259"/>
      <c r="J4642" s="259"/>
    </row>
    <row r="4643" spans="1:10">
      <c r="A4643" s="259"/>
      <c r="B4643" s="259"/>
      <c r="C4643" s="259"/>
      <c r="D4643" s="259"/>
      <c r="E4643" s="259"/>
      <c r="F4643" s="270"/>
      <c r="G4643" s="259"/>
      <c r="H4643" s="259"/>
      <c r="I4643" s="259"/>
      <c r="J4643" s="259"/>
    </row>
    <row r="4644" spans="1:10">
      <c r="A4644" s="259"/>
      <c r="B4644" s="259"/>
      <c r="C4644" s="259"/>
      <c r="D4644" s="259"/>
      <c r="E4644" s="259"/>
      <c r="F4644" s="270"/>
      <c r="G4644" s="259"/>
      <c r="H4644" s="259"/>
      <c r="I4644" s="259"/>
      <c r="J4644" s="259"/>
    </row>
    <row r="4645" spans="1:10">
      <c r="A4645" s="259"/>
      <c r="B4645" s="259"/>
      <c r="C4645" s="259"/>
      <c r="D4645" s="259"/>
      <c r="E4645" s="259"/>
      <c r="F4645" s="270"/>
      <c r="G4645" s="259"/>
      <c r="H4645" s="259"/>
      <c r="I4645" s="259"/>
      <c r="J4645" s="259"/>
    </row>
    <row r="4646" spans="1:10">
      <c r="A4646" s="259"/>
      <c r="B4646" s="259"/>
      <c r="C4646" s="259"/>
      <c r="D4646" s="259"/>
      <c r="E4646" s="259"/>
      <c r="F4646" s="270"/>
      <c r="G4646" s="259"/>
      <c r="H4646" s="259"/>
      <c r="I4646" s="259"/>
      <c r="J4646" s="259"/>
    </row>
    <row r="4647" spans="1:10">
      <c r="A4647" s="259"/>
      <c r="B4647" s="259"/>
      <c r="C4647" s="259"/>
      <c r="D4647" s="259"/>
      <c r="E4647" s="259"/>
      <c r="F4647" s="270"/>
      <c r="G4647" s="259"/>
      <c r="H4647" s="259"/>
      <c r="I4647" s="259"/>
      <c r="J4647" s="259"/>
    </row>
    <row r="4648" spans="1:10">
      <c r="A4648" s="259"/>
      <c r="B4648" s="259"/>
      <c r="C4648" s="259"/>
      <c r="D4648" s="259"/>
      <c r="E4648" s="259"/>
      <c r="F4648" s="270"/>
      <c r="G4648" s="259"/>
      <c r="H4648" s="259"/>
      <c r="I4648" s="259"/>
      <c r="J4648" s="259"/>
    </row>
    <row r="4649" spans="1:10">
      <c r="A4649" s="259"/>
      <c r="B4649" s="259"/>
      <c r="C4649" s="259"/>
      <c r="D4649" s="259"/>
      <c r="E4649" s="259"/>
      <c r="F4649" s="270"/>
      <c r="G4649" s="259"/>
      <c r="H4649" s="259"/>
      <c r="I4649" s="259"/>
      <c r="J4649" s="259"/>
    </row>
    <row r="4650" spans="1:10">
      <c r="A4650" s="259"/>
      <c r="B4650" s="259"/>
      <c r="C4650" s="259"/>
      <c r="D4650" s="259"/>
      <c r="E4650" s="259"/>
      <c r="F4650" s="270"/>
      <c r="G4650" s="259"/>
      <c r="H4650" s="259"/>
      <c r="I4650" s="259"/>
      <c r="J4650" s="259"/>
    </row>
    <row r="4651" spans="1:10">
      <c r="A4651" s="259"/>
      <c r="B4651" s="259"/>
      <c r="C4651" s="259"/>
      <c r="D4651" s="259"/>
      <c r="E4651" s="259"/>
      <c r="F4651" s="270"/>
      <c r="G4651" s="259"/>
      <c r="H4651" s="259"/>
      <c r="I4651" s="259"/>
      <c r="J4651" s="259"/>
    </row>
    <row r="4652" spans="1:10">
      <c r="A4652" s="259"/>
      <c r="B4652" s="259"/>
      <c r="C4652" s="259"/>
      <c r="D4652" s="259"/>
      <c r="E4652" s="259"/>
      <c r="F4652" s="270"/>
      <c r="G4652" s="259"/>
      <c r="H4652" s="259"/>
      <c r="I4652" s="259"/>
      <c r="J4652" s="259"/>
    </row>
    <row r="4653" spans="1:10">
      <c r="A4653" s="259"/>
      <c r="B4653" s="259"/>
      <c r="C4653" s="259"/>
      <c r="D4653" s="259"/>
      <c r="E4653" s="259"/>
      <c r="F4653" s="270"/>
      <c r="G4653" s="259"/>
      <c r="H4653" s="259"/>
      <c r="I4653" s="259"/>
      <c r="J4653" s="259"/>
    </row>
    <row r="4654" spans="1:10">
      <c r="A4654" s="259"/>
      <c r="B4654" s="259"/>
      <c r="C4654" s="259"/>
      <c r="D4654" s="259"/>
      <c r="E4654" s="259"/>
      <c r="F4654" s="270"/>
      <c r="G4654" s="259"/>
      <c r="H4654" s="259"/>
      <c r="I4654" s="259"/>
      <c r="J4654" s="259"/>
    </row>
    <row r="4655" spans="1:10">
      <c r="A4655" s="259"/>
      <c r="B4655" s="259"/>
      <c r="C4655" s="259"/>
      <c r="D4655" s="259"/>
      <c r="E4655" s="259"/>
      <c r="F4655" s="270"/>
      <c r="G4655" s="259"/>
      <c r="H4655" s="259"/>
      <c r="I4655" s="259"/>
      <c r="J4655" s="259"/>
    </row>
    <row r="4656" spans="1:10">
      <c r="A4656" s="259"/>
      <c r="B4656" s="259"/>
      <c r="C4656" s="259"/>
      <c r="D4656" s="259"/>
      <c r="E4656" s="259"/>
      <c r="F4656" s="270"/>
      <c r="G4656" s="259"/>
      <c r="H4656" s="259"/>
      <c r="I4656" s="259"/>
      <c r="J4656" s="259"/>
    </row>
    <row r="4657" spans="1:10">
      <c r="A4657" s="259"/>
      <c r="B4657" s="259"/>
      <c r="C4657" s="259"/>
      <c r="D4657" s="259"/>
      <c r="E4657" s="259"/>
      <c r="F4657" s="270"/>
      <c r="G4657" s="259"/>
      <c r="H4657" s="259"/>
      <c r="I4657" s="259"/>
      <c r="J4657" s="259"/>
    </row>
    <row r="4658" spans="1:10">
      <c r="A4658" s="259"/>
      <c r="B4658" s="259"/>
      <c r="C4658" s="259"/>
      <c r="D4658" s="259"/>
      <c r="E4658" s="259"/>
      <c r="F4658" s="270"/>
      <c r="G4658" s="259"/>
      <c r="H4658" s="259"/>
      <c r="I4658" s="259"/>
      <c r="J4658" s="259"/>
    </row>
    <row r="4659" spans="1:10">
      <c r="A4659" s="259"/>
      <c r="B4659" s="259"/>
      <c r="C4659" s="259"/>
      <c r="D4659" s="259"/>
      <c r="E4659" s="259"/>
      <c r="F4659" s="270"/>
      <c r="G4659" s="259"/>
      <c r="H4659" s="259"/>
      <c r="I4659" s="259"/>
      <c r="J4659" s="259"/>
    </row>
    <row r="4660" spans="1:10">
      <c r="A4660" s="259"/>
      <c r="B4660" s="259"/>
      <c r="C4660" s="259"/>
      <c r="D4660" s="259"/>
      <c r="E4660" s="259"/>
      <c r="F4660" s="270"/>
      <c r="G4660" s="259"/>
      <c r="H4660" s="259"/>
      <c r="I4660" s="259"/>
      <c r="J4660" s="259"/>
    </row>
    <row r="4661" spans="1:10">
      <c r="A4661" s="259"/>
      <c r="B4661" s="259"/>
      <c r="C4661" s="259"/>
      <c r="D4661" s="259"/>
      <c r="E4661" s="259"/>
      <c r="F4661" s="270"/>
      <c r="G4661" s="259"/>
      <c r="H4661" s="259"/>
      <c r="I4661" s="259"/>
      <c r="J4661" s="259"/>
    </row>
    <row r="4662" spans="1:10">
      <c r="A4662" s="259"/>
      <c r="B4662" s="259"/>
      <c r="C4662" s="259"/>
      <c r="D4662" s="259"/>
      <c r="E4662" s="259"/>
      <c r="F4662" s="270"/>
      <c r="G4662" s="259"/>
      <c r="H4662" s="259"/>
      <c r="I4662" s="259"/>
      <c r="J4662" s="259"/>
    </row>
    <row r="4663" spans="1:10">
      <c r="A4663" s="259"/>
      <c r="B4663" s="259"/>
      <c r="C4663" s="259"/>
      <c r="D4663" s="259"/>
      <c r="E4663" s="259"/>
      <c r="F4663" s="270"/>
      <c r="G4663" s="259"/>
      <c r="H4663" s="259"/>
      <c r="I4663" s="259"/>
      <c r="J4663" s="259"/>
    </row>
    <row r="4664" spans="1:10">
      <c r="A4664" s="259"/>
      <c r="B4664" s="259"/>
      <c r="C4664" s="259"/>
      <c r="D4664" s="259"/>
      <c r="E4664" s="259"/>
      <c r="F4664" s="270"/>
      <c r="G4664" s="259"/>
      <c r="H4664" s="259"/>
      <c r="I4664" s="259"/>
      <c r="J4664" s="259"/>
    </row>
    <row r="4665" spans="1:10">
      <c r="A4665" s="259"/>
      <c r="B4665" s="259"/>
      <c r="C4665" s="259"/>
      <c r="D4665" s="259"/>
      <c r="E4665" s="259"/>
      <c r="F4665" s="270"/>
      <c r="G4665" s="259"/>
      <c r="H4665" s="259"/>
      <c r="I4665" s="259"/>
      <c r="J4665" s="259"/>
    </row>
    <row r="4666" spans="1:10">
      <c r="A4666" s="259"/>
      <c r="B4666" s="259"/>
      <c r="C4666" s="259"/>
      <c r="D4666" s="259"/>
      <c r="E4666" s="259"/>
      <c r="F4666" s="270"/>
      <c r="G4666" s="259"/>
      <c r="H4666" s="259"/>
      <c r="I4666" s="259"/>
      <c r="J4666" s="259"/>
    </row>
    <row r="4667" spans="1:10">
      <c r="A4667" s="259"/>
      <c r="B4667" s="259"/>
      <c r="C4667" s="259"/>
      <c r="D4667" s="259"/>
      <c r="E4667" s="259"/>
      <c r="F4667" s="270"/>
      <c r="G4667" s="259"/>
      <c r="H4667" s="259"/>
      <c r="I4667" s="259"/>
      <c r="J4667" s="259"/>
    </row>
    <row r="4668" spans="1:10">
      <c r="A4668" s="259"/>
      <c r="B4668" s="259"/>
      <c r="C4668" s="259"/>
      <c r="D4668" s="259"/>
      <c r="E4668" s="259"/>
      <c r="F4668" s="270"/>
      <c r="G4668" s="259"/>
      <c r="H4668" s="259"/>
      <c r="I4668" s="259"/>
      <c r="J4668" s="259"/>
    </row>
    <row r="4669" spans="1:10">
      <c r="A4669" s="259"/>
      <c r="B4669" s="259"/>
      <c r="C4669" s="259"/>
      <c r="D4669" s="259"/>
      <c r="E4669" s="259"/>
      <c r="F4669" s="270"/>
      <c r="G4669" s="259"/>
      <c r="H4669" s="259"/>
      <c r="I4669" s="259"/>
      <c r="J4669" s="259"/>
    </row>
    <row r="4670" spans="1:10">
      <c r="A4670" s="259"/>
      <c r="B4670" s="259"/>
      <c r="C4670" s="259"/>
      <c r="D4670" s="259"/>
      <c r="E4670" s="259"/>
      <c r="F4670" s="270"/>
      <c r="G4670" s="259"/>
      <c r="H4670" s="259"/>
      <c r="I4670" s="259"/>
      <c r="J4670" s="259"/>
    </row>
    <row r="4671" spans="1:10">
      <c r="A4671" s="259"/>
      <c r="B4671" s="259"/>
      <c r="C4671" s="259"/>
      <c r="D4671" s="259"/>
      <c r="E4671" s="259"/>
      <c r="F4671" s="270"/>
      <c r="G4671" s="259"/>
      <c r="H4671" s="259"/>
      <c r="I4671" s="259"/>
      <c r="J4671" s="259"/>
    </row>
    <row r="4672" spans="1:10">
      <c r="A4672" s="259"/>
      <c r="B4672" s="259"/>
      <c r="C4672" s="259"/>
      <c r="D4672" s="259"/>
      <c r="E4672" s="259"/>
      <c r="F4672" s="270"/>
      <c r="G4672" s="259"/>
      <c r="H4672" s="259"/>
      <c r="I4672" s="259"/>
      <c r="J4672" s="259"/>
    </row>
    <row r="4673" spans="1:10">
      <c r="A4673" s="259"/>
      <c r="B4673" s="259"/>
      <c r="C4673" s="259"/>
      <c r="D4673" s="259"/>
      <c r="E4673" s="259"/>
      <c r="F4673" s="270"/>
      <c r="G4673" s="259"/>
      <c r="H4673" s="259"/>
      <c r="I4673" s="259"/>
      <c r="J4673" s="259"/>
    </row>
    <row r="4674" spans="1:10">
      <c r="A4674" s="259"/>
      <c r="B4674" s="259"/>
      <c r="C4674" s="259"/>
      <c r="D4674" s="259"/>
      <c r="E4674" s="259"/>
      <c r="F4674" s="270"/>
      <c r="G4674" s="259"/>
      <c r="H4674" s="259"/>
      <c r="I4674" s="259"/>
      <c r="J4674" s="259"/>
    </row>
    <row r="4675" spans="1:10">
      <c r="A4675" s="259"/>
      <c r="B4675" s="259"/>
      <c r="C4675" s="259"/>
      <c r="D4675" s="259"/>
      <c r="E4675" s="259"/>
      <c r="F4675" s="270"/>
      <c r="G4675" s="259"/>
      <c r="H4675" s="259"/>
      <c r="I4675" s="259"/>
      <c r="J4675" s="259"/>
    </row>
    <row r="4676" spans="1:10">
      <c r="A4676" s="259"/>
      <c r="B4676" s="259"/>
      <c r="C4676" s="259"/>
      <c r="D4676" s="259"/>
      <c r="E4676" s="259"/>
      <c r="F4676" s="270"/>
      <c r="G4676" s="259"/>
      <c r="H4676" s="259"/>
      <c r="I4676" s="259"/>
      <c r="J4676" s="259"/>
    </row>
    <row r="4677" spans="1:10">
      <c r="A4677" s="259"/>
      <c r="B4677" s="259"/>
      <c r="C4677" s="259"/>
      <c r="D4677" s="259"/>
      <c r="E4677" s="259"/>
      <c r="F4677" s="270"/>
      <c r="G4677" s="259"/>
      <c r="H4677" s="259"/>
      <c r="I4677" s="259"/>
      <c r="J4677" s="259"/>
    </row>
    <row r="4678" spans="1:10">
      <c r="A4678" s="259"/>
      <c r="B4678" s="259"/>
      <c r="C4678" s="259"/>
      <c r="D4678" s="259"/>
      <c r="E4678" s="259"/>
      <c r="F4678" s="270"/>
      <c r="G4678" s="259"/>
      <c r="H4678" s="259"/>
      <c r="I4678" s="259"/>
      <c r="J4678" s="259"/>
    </row>
    <row r="4679" spans="1:10">
      <c r="A4679" s="259"/>
      <c r="B4679" s="259"/>
      <c r="C4679" s="259"/>
      <c r="D4679" s="259"/>
      <c r="E4679" s="259"/>
      <c r="F4679" s="270"/>
      <c r="G4679" s="259"/>
      <c r="H4679" s="259"/>
      <c r="I4679" s="259"/>
      <c r="J4679" s="259"/>
    </row>
    <row r="4680" spans="1:10">
      <c r="A4680" s="259"/>
      <c r="B4680" s="259"/>
      <c r="C4680" s="259"/>
      <c r="D4680" s="259"/>
      <c r="E4680" s="259"/>
      <c r="F4680" s="270"/>
      <c r="G4680" s="259"/>
      <c r="H4680" s="259"/>
      <c r="I4680" s="259"/>
      <c r="J4680" s="259"/>
    </row>
    <row r="4681" spans="1:10">
      <c r="A4681" s="259"/>
      <c r="B4681" s="259"/>
      <c r="C4681" s="259"/>
      <c r="D4681" s="259"/>
      <c r="E4681" s="259"/>
      <c r="F4681" s="270"/>
      <c r="G4681" s="259"/>
      <c r="H4681" s="259"/>
      <c r="I4681" s="259"/>
      <c r="J4681" s="259"/>
    </row>
    <row r="4682" spans="1:10">
      <c r="A4682" s="259"/>
      <c r="B4682" s="259"/>
      <c r="C4682" s="259"/>
      <c r="D4682" s="259"/>
      <c r="E4682" s="259"/>
      <c r="F4682" s="270"/>
      <c r="G4682" s="259"/>
      <c r="H4682" s="259"/>
      <c r="I4682" s="259"/>
      <c r="J4682" s="259"/>
    </row>
    <row r="4683" spans="1:10">
      <c r="A4683" s="259"/>
      <c r="B4683" s="259"/>
      <c r="C4683" s="259"/>
      <c r="D4683" s="259"/>
      <c r="E4683" s="259"/>
      <c r="F4683" s="270"/>
      <c r="G4683" s="259"/>
      <c r="H4683" s="259"/>
      <c r="I4683" s="259"/>
      <c r="J4683" s="259"/>
    </row>
    <row r="4684" spans="1:10">
      <c r="A4684" s="259"/>
      <c r="B4684" s="259"/>
      <c r="C4684" s="259"/>
      <c r="D4684" s="259"/>
      <c r="E4684" s="259"/>
      <c r="F4684" s="270"/>
      <c r="G4684" s="259"/>
      <c r="H4684" s="259"/>
      <c r="I4684" s="259"/>
      <c r="J4684" s="259"/>
    </row>
    <row r="4685" spans="1:10">
      <c r="A4685" s="259"/>
      <c r="B4685" s="259"/>
      <c r="C4685" s="259"/>
      <c r="D4685" s="259"/>
      <c r="E4685" s="259"/>
      <c r="F4685" s="270"/>
      <c r="G4685" s="259"/>
      <c r="H4685" s="259"/>
      <c r="I4685" s="259"/>
      <c r="J4685" s="259"/>
    </row>
    <row r="4686" spans="1:10">
      <c r="A4686" s="259"/>
      <c r="B4686" s="259"/>
      <c r="C4686" s="259"/>
      <c r="D4686" s="259"/>
      <c r="E4686" s="259"/>
      <c r="F4686" s="270"/>
      <c r="G4686" s="259"/>
      <c r="H4686" s="259"/>
      <c r="I4686" s="259"/>
      <c r="J4686" s="259"/>
    </row>
    <row r="4687" spans="1:10">
      <c r="A4687" s="259"/>
      <c r="B4687" s="259"/>
      <c r="C4687" s="259"/>
      <c r="D4687" s="259"/>
      <c r="E4687" s="259"/>
      <c r="F4687" s="270"/>
      <c r="G4687" s="259"/>
      <c r="H4687" s="259"/>
      <c r="I4687" s="259"/>
      <c r="J4687" s="259"/>
    </row>
    <row r="4688" spans="1:10">
      <c r="A4688" s="259"/>
      <c r="B4688" s="259"/>
      <c r="C4688" s="259"/>
      <c r="D4688" s="259"/>
      <c r="E4688" s="259"/>
      <c r="F4688" s="270"/>
      <c r="G4688" s="259"/>
      <c r="H4688" s="259"/>
      <c r="I4688" s="259"/>
      <c r="J4688" s="259"/>
    </row>
    <row r="4689" spans="1:10">
      <c r="A4689" s="259"/>
      <c r="B4689" s="259"/>
      <c r="C4689" s="259"/>
      <c r="D4689" s="259"/>
      <c r="E4689" s="259"/>
      <c r="F4689" s="270"/>
      <c r="G4689" s="259"/>
      <c r="H4689" s="259"/>
      <c r="I4689" s="259"/>
      <c r="J4689" s="259"/>
    </row>
    <row r="4690" spans="1:10">
      <c r="A4690" s="259"/>
      <c r="B4690" s="259"/>
      <c r="C4690" s="259"/>
      <c r="D4690" s="259"/>
      <c r="E4690" s="259"/>
      <c r="F4690" s="270"/>
      <c r="G4690" s="259"/>
      <c r="H4690" s="259"/>
      <c r="I4690" s="259"/>
      <c r="J4690" s="259"/>
    </row>
    <row r="4691" spans="1:10">
      <c r="A4691" s="259"/>
      <c r="B4691" s="259"/>
      <c r="C4691" s="259"/>
      <c r="D4691" s="259"/>
      <c r="E4691" s="259"/>
      <c r="F4691" s="270"/>
      <c r="G4691" s="259"/>
      <c r="H4691" s="259"/>
      <c r="I4691" s="259"/>
      <c r="J4691" s="259"/>
    </row>
    <row r="4692" spans="1:10">
      <c r="A4692" s="259"/>
      <c r="B4692" s="259"/>
      <c r="C4692" s="259"/>
      <c r="D4692" s="259"/>
      <c r="E4692" s="259"/>
      <c r="F4692" s="270"/>
      <c r="G4692" s="259"/>
      <c r="H4692" s="259"/>
      <c r="I4692" s="259"/>
      <c r="J4692" s="259"/>
    </row>
    <row r="4693" spans="1:10">
      <c r="A4693" s="259"/>
      <c r="B4693" s="259"/>
      <c r="C4693" s="259"/>
      <c r="D4693" s="259"/>
      <c r="E4693" s="259"/>
      <c r="F4693" s="270"/>
      <c r="G4693" s="259"/>
      <c r="H4693" s="259"/>
      <c r="I4693" s="259"/>
      <c r="J4693" s="259"/>
    </row>
    <row r="4694" spans="1:10">
      <c r="A4694" s="259"/>
      <c r="B4694" s="259"/>
      <c r="C4694" s="259"/>
      <c r="D4694" s="259"/>
      <c r="E4694" s="259"/>
      <c r="F4694" s="270"/>
      <c r="G4694" s="259"/>
      <c r="H4694" s="259"/>
      <c r="I4694" s="259"/>
      <c r="J4694" s="259"/>
    </row>
    <row r="4695" spans="1:10">
      <c r="A4695" s="259"/>
      <c r="B4695" s="259"/>
      <c r="C4695" s="259"/>
      <c r="D4695" s="259"/>
      <c r="E4695" s="259"/>
      <c r="F4695" s="270"/>
      <c r="G4695" s="259"/>
      <c r="H4695" s="259"/>
      <c r="I4695" s="259"/>
      <c r="J4695" s="259"/>
    </row>
    <row r="4696" spans="1:10">
      <c r="A4696" s="259"/>
      <c r="B4696" s="259"/>
      <c r="C4696" s="259"/>
      <c r="D4696" s="259"/>
      <c r="E4696" s="259"/>
      <c r="F4696" s="270"/>
      <c r="G4696" s="259"/>
      <c r="H4696" s="259"/>
      <c r="I4696" s="259"/>
      <c r="J4696" s="259"/>
    </row>
    <row r="4697" spans="1:10">
      <c r="A4697" s="259"/>
      <c r="B4697" s="259"/>
      <c r="C4697" s="259"/>
      <c r="D4697" s="259"/>
      <c r="E4697" s="259"/>
      <c r="F4697" s="270"/>
      <c r="G4697" s="259"/>
      <c r="H4697" s="259"/>
      <c r="I4697" s="259"/>
      <c r="J4697" s="259"/>
    </row>
    <row r="4698" spans="1:10">
      <c r="A4698" s="259"/>
      <c r="B4698" s="259"/>
      <c r="C4698" s="259"/>
      <c r="D4698" s="259"/>
      <c r="E4698" s="259"/>
      <c r="F4698" s="270"/>
      <c r="G4698" s="259"/>
      <c r="H4698" s="259"/>
      <c r="I4698" s="259"/>
      <c r="J4698" s="259"/>
    </row>
    <row r="4699" spans="1:10">
      <c r="A4699" s="259"/>
      <c r="B4699" s="259"/>
      <c r="C4699" s="259"/>
      <c r="D4699" s="259"/>
      <c r="E4699" s="259"/>
      <c r="F4699" s="270"/>
      <c r="G4699" s="259"/>
      <c r="H4699" s="259"/>
      <c r="I4699" s="259"/>
      <c r="J4699" s="259"/>
    </row>
    <row r="4700" spans="1:10">
      <c r="A4700" s="259"/>
      <c r="B4700" s="259"/>
      <c r="C4700" s="259"/>
      <c r="D4700" s="259"/>
      <c r="E4700" s="259"/>
      <c r="F4700" s="270"/>
      <c r="G4700" s="259"/>
      <c r="H4700" s="259"/>
      <c r="I4700" s="259"/>
      <c r="J4700" s="259"/>
    </row>
    <row r="4701" spans="1:10">
      <c r="A4701" s="259"/>
      <c r="B4701" s="259"/>
      <c r="C4701" s="259"/>
      <c r="D4701" s="259"/>
      <c r="E4701" s="259"/>
      <c r="F4701" s="270"/>
      <c r="G4701" s="259"/>
      <c r="H4701" s="259"/>
      <c r="I4701" s="259"/>
      <c r="J4701" s="259"/>
    </row>
    <row r="4702" spans="1:10">
      <c r="A4702" s="259"/>
      <c r="B4702" s="259"/>
      <c r="C4702" s="259"/>
      <c r="D4702" s="259"/>
      <c r="E4702" s="259"/>
      <c r="F4702" s="270"/>
      <c r="G4702" s="259"/>
      <c r="H4702" s="259"/>
      <c r="I4702" s="259"/>
      <c r="J4702" s="259"/>
    </row>
    <row r="4703" spans="1:10">
      <c r="A4703" s="259"/>
      <c r="B4703" s="259"/>
      <c r="C4703" s="259"/>
      <c r="D4703" s="259"/>
      <c r="E4703" s="259"/>
      <c r="F4703" s="270"/>
      <c r="G4703" s="259"/>
      <c r="H4703" s="259"/>
      <c r="I4703" s="259"/>
      <c r="J4703" s="259"/>
    </row>
    <row r="4704" spans="1:10">
      <c r="A4704" s="259"/>
      <c r="B4704" s="259"/>
      <c r="C4704" s="259"/>
      <c r="D4704" s="259"/>
      <c r="E4704" s="259"/>
      <c r="F4704" s="270"/>
      <c r="G4704" s="259"/>
      <c r="H4704" s="259"/>
      <c r="I4704" s="259"/>
      <c r="J4704" s="259"/>
    </row>
    <row r="4705" spans="1:10">
      <c r="A4705" s="259"/>
      <c r="B4705" s="259"/>
      <c r="C4705" s="259"/>
      <c r="D4705" s="259"/>
      <c r="E4705" s="259"/>
      <c r="F4705" s="270"/>
      <c r="G4705" s="259"/>
      <c r="H4705" s="259"/>
      <c r="I4705" s="259"/>
      <c r="J4705" s="259"/>
    </row>
    <row r="4706" spans="1:10">
      <c r="A4706" s="259"/>
      <c r="B4706" s="259"/>
      <c r="C4706" s="259"/>
      <c r="D4706" s="259"/>
      <c r="E4706" s="259"/>
      <c r="F4706" s="270"/>
      <c r="G4706" s="259"/>
      <c r="H4706" s="259"/>
      <c r="I4706" s="259"/>
      <c r="J4706" s="259"/>
    </row>
    <row r="4707" spans="1:10">
      <c r="A4707" s="259"/>
      <c r="B4707" s="259"/>
      <c r="C4707" s="259"/>
      <c r="D4707" s="259"/>
      <c r="E4707" s="259"/>
      <c r="F4707" s="270"/>
      <c r="G4707" s="259"/>
      <c r="H4707" s="259"/>
      <c r="I4707" s="259"/>
      <c r="J4707" s="259"/>
    </row>
    <row r="4708" spans="1:10">
      <c r="A4708" s="259"/>
      <c r="B4708" s="259"/>
      <c r="C4708" s="259"/>
      <c r="D4708" s="259"/>
      <c r="E4708" s="259"/>
      <c r="F4708" s="270"/>
      <c r="G4708" s="259"/>
      <c r="H4708" s="259"/>
      <c r="I4708" s="259"/>
      <c r="J4708" s="259"/>
    </row>
    <row r="4709" spans="1:10">
      <c r="A4709" s="259"/>
      <c r="B4709" s="259"/>
      <c r="C4709" s="259"/>
      <c r="D4709" s="259"/>
      <c r="E4709" s="259"/>
      <c r="F4709" s="270"/>
      <c r="G4709" s="259"/>
      <c r="H4709" s="259"/>
      <c r="I4709" s="259"/>
      <c r="J4709" s="259"/>
    </row>
    <row r="4710" spans="1:10">
      <c r="A4710" s="259"/>
      <c r="B4710" s="259"/>
      <c r="C4710" s="259"/>
      <c r="D4710" s="259"/>
      <c r="E4710" s="259"/>
      <c r="F4710" s="270"/>
      <c r="G4710" s="259"/>
      <c r="H4710" s="259"/>
      <c r="I4710" s="259"/>
      <c r="J4710" s="259"/>
    </row>
    <row r="4711" spans="1:10">
      <c r="A4711" s="259"/>
      <c r="B4711" s="259"/>
      <c r="C4711" s="259"/>
      <c r="D4711" s="259"/>
      <c r="E4711" s="259"/>
      <c r="F4711" s="270"/>
      <c r="G4711" s="259"/>
      <c r="H4711" s="259"/>
      <c r="I4711" s="259"/>
      <c r="J4711" s="259"/>
    </row>
    <row r="4712" spans="1:10">
      <c r="A4712" s="259"/>
      <c r="B4712" s="259"/>
      <c r="C4712" s="259"/>
      <c r="D4712" s="259"/>
      <c r="E4712" s="259"/>
      <c r="F4712" s="270"/>
      <c r="G4712" s="259"/>
      <c r="H4712" s="259"/>
      <c r="I4712" s="259"/>
      <c r="J4712" s="259"/>
    </row>
    <row r="4713" spans="1:10">
      <c r="A4713" s="259"/>
      <c r="B4713" s="259"/>
      <c r="C4713" s="259"/>
      <c r="D4713" s="259"/>
      <c r="E4713" s="259"/>
      <c r="F4713" s="270"/>
      <c r="G4713" s="259"/>
      <c r="H4713" s="259"/>
      <c r="I4713" s="259"/>
      <c r="J4713" s="259"/>
    </row>
    <row r="4714" spans="1:10">
      <c r="A4714" s="259"/>
      <c r="B4714" s="259"/>
      <c r="C4714" s="259"/>
      <c r="D4714" s="259"/>
      <c r="E4714" s="259"/>
      <c r="F4714" s="270"/>
      <c r="G4714" s="259"/>
      <c r="H4714" s="259"/>
      <c r="I4714" s="259"/>
      <c r="J4714" s="259"/>
    </row>
    <row r="4715" spans="1:10">
      <c r="A4715" s="259"/>
      <c r="B4715" s="259"/>
      <c r="C4715" s="259"/>
      <c r="D4715" s="259"/>
      <c r="E4715" s="259"/>
      <c r="F4715" s="270"/>
      <c r="G4715" s="259"/>
      <c r="H4715" s="259"/>
      <c r="I4715" s="259"/>
      <c r="J4715" s="259"/>
    </row>
    <row r="4716" spans="1:10">
      <c r="A4716" s="259"/>
      <c r="B4716" s="259"/>
      <c r="C4716" s="259"/>
      <c r="D4716" s="259"/>
      <c r="E4716" s="259"/>
      <c r="F4716" s="270"/>
      <c r="G4716" s="259"/>
      <c r="H4716" s="259"/>
      <c r="I4716" s="259"/>
      <c r="J4716" s="259"/>
    </row>
    <row r="4717" spans="1:10">
      <c r="A4717" s="259"/>
      <c r="B4717" s="259"/>
      <c r="C4717" s="259"/>
      <c r="D4717" s="259"/>
      <c r="E4717" s="259"/>
      <c r="F4717" s="270"/>
      <c r="G4717" s="259"/>
      <c r="H4717" s="259"/>
      <c r="I4717" s="259"/>
      <c r="J4717" s="259"/>
    </row>
    <row r="4718" spans="1:10">
      <c r="A4718" s="259"/>
      <c r="B4718" s="259"/>
      <c r="C4718" s="259"/>
      <c r="D4718" s="259"/>
      <c r="E4718" s="259"/>
      <c r="F4718" s="270"/>
      <c r="G4718" s="259"/>
      <c r="H4718" s="259"/>
      <c r="I4718" s="259"/>
      <c r="J4718" s="259"/>
    </row>
    <row r="4719" spans="1:10">
      <c r="A4719" s="259"/>
      <c r="B4719" s="259"/>
      <c r="C4719" s="259"/>
      <c r="D4719" s="259"/>
      <c r="E4719" s="259"/>
      <c r="F4719" s="270"/>
      <c r="G4719" s="259"/>
      <c r="H4719" s="259"/>
      <c r="I4719" s="259"/>
      <c r="J4719" s="259"/>
    </row>
    <row r="4720" spans="1:10">
      <c r="A4720" s="259"/>
      <c r="B4720" s="259"/>
      <c r="C4720" s="259"/>
      <c r="D4720" s="259"/>
      <c r="E4720" s="259"/>
      <c r="F4720" s="270"/>
      <c r="G4720" s="259"/>
      <c r="H4720" s="259"/>
      <c r="I4720" s="259"/>
      <c r="J4720" s="259"/>
    </row>
    <row r="4721" spans="1:10">
      <c r="A4721" s="259"/>
      <c r="B4721" s="259"/>
      <c r="C4721" s="259"/>
      <c r="D4721" s="259"/>
      <c r="E4721" s="259"/>
      <c r="F4721" s="270"/>
      <c r="G4721" s="259"/>
      <c r="H4721" s="259"/>
      <c r="I4721" s="259"/>
      <c r="J4721" s="259"/>
    </row>
    <row r="4722" spans="1:10">
      <c r="A4722" s="259"/>
      <c r="B4722" s="259"/>
      <c r="C4722" s="259"/>
      <c r="D4722" s="259"/>
      <c r="E4722" s="259"/>
      <c r="F4722" s="270"/>
      <c r="G4722" s="259"/>
      <c r="H4722" s="259"/>
      <c r="I4722" s="259"/>
      <c r="J4722" s="259"/>
    </row>
    <row r="4723" spans="1:10">
      <c r="A4723" s="259"/>
      <c r="B4723" s="259"/>
      <c r="C4723" s="259"/>
      <c r="D4723" s="259"/>
      <c r="E4723" s="259"/>
      <c r="F4723" s="270"/>
      <c r="G4723" s="259"/>
      <c r="H4723" s="259"/>
      <c r="I4723" s="259"/>
      <c r="J4723" s="259"/>
    </row>
    <row r="4724" spans="1:10">
      <c r="A4724" s="259"/>
      <c r="B4724" s="259"/>
      <c r="C4724" s="259"/>
      <c r="D4724" s="259"/>
      <c r="E4724" s="259"/>
      <c r="F4724" s="270"/>
      <c r="G4724" s="259"/>
      <c r="H4724" s="259"/>
      <c r="I4724" s="259"/>
      <c r="J4724" s="259"/>
    </row>
    <row r="4725" spans="1:10">
      <c r="A4725" s="259"/>
      <c r="B4725" s="259"/>
      <c r="C4725" s="259"/>
      <c r="D4725" s="259"/>
      <c r="E4725" s="259"/>
      <c r="F4725" s="270"/>
      <c r="G4725" s="259"/>
      <c r="H4725" s="259"/>
      <c r="I4725" s="259"/>
      <c r="J4725" s="259"/>
    </row>
    <row r="4726" spans="1:10">
      <c r="A4726" s="259"/>
      <c r="B4726" s="259"/>
      <c r="C4726" s="259"/>
      <c r="D4726" s="259"/>
      <c r="E4726" s="259"/>
      <c r="F4726" s="270"/>
      <c r="G4726" s="259"/>
      <c r="H4726" s="259"/>
      <c r="I4726" s="259"/>
      <c r="J4726" s="259"/>
    </row>
    <row r="4727" spans="1:10">
      <c r="A4727" s="259"/>
      <c r="B4727" s="259"/>
      <c r="C4727" s="259"/>
      <c r="D4727" s="259"/>
      <c r="E4727" s="259"/>
      <c r="F4727" s="270"/>
      <c r="G4727" s="259"/>
      <c r="H4727" s="259"/>
      <c r="I4727" s="259"/>
      <c r="J4727" s="259"/>
    </row>
    <row r="4728" spans="1:10">
      <c r="A4728" s="259"/>
      <c r="B4728" s="259"/>
      <c r="C4728" s="259"/>
      <c r="D4728" s="259"/>
      <c r="E4728" s="259"/>
      <c r="F4728" s="270"/>
      <c r="G4728" s="259"/>
      <c r="H4728" s="259"/>
      <c r="I4728" s="259"/>
      <c r="J4728" s="259"/>
    </row>
    <row r="4729" spans="1:10">
      <c r="A4729" s="259"/>
      <c r="B4729" s="259"/>
      <c r="C4729" s="259"/>
      <c r="D4729" s="259"/>
      <c r="E4729" s="259"/>
      <c r="F4729" s="270"/>
      <c r="G4729" s="259"/>
      <c r="H4729" s="259"/>
      <c r="I4729" s="259"/>
      <c r="J4729" s="259"/>
    </row>
    <row r="4730" spans="1:10">
      <c r="A4730" s="259"/>
      <c r="B4730" s="259"/>
      <c r="C4730" s="259"/>
      <c r="D4730" s="259"/>
      <c r="E4730" s="259"/>
      <c r="F4730" s="270"/>
      <c r="G4730" s="259"/>
      <c r="H4730" s="259"/>
      <c r="I4730" s="259"/>
      <c r="J4730" s="259"/>
    </row>
    <row r="4731" spans="1:10">
      <c r="A4731" s="259"/>
      <c r="B4731" s="259"/>
      <c r="C4731" s="259"/>
      <c r="D4731" s="259"/>
      <c r="E4731" s="259"/>
      <c r="F4731" s="270"/>
      <c r="G4731" s="259"/>
      <c r="H4731" s="259"/>
      <c r="I4731" s="259"/>
      <c r="J4731" s="259"/>
    </row>
    <row r="4732" spans="1:10">
      <c r="A4732" s="259"/>
      <c r="B4732" s="259"/>
      <c r="C4732" s="259"/>
      <c r="D4732" s="259"/>
      <c r="E4732" s="259"/>
      <c r="F4732" s="270"/>
      <c r="G4732" s="259"/>
      <c r="H4732" s="259"/>
      <c r="I4732" s="259"/>
      <c r="J4732" s="259"/>
    </row>
    <row r="4733" spans="1:10">
      <c r="A4733" s="259"/>
      <c r="B4733" s="259"/>
      <c r="C4733" s="259"/>
      <c r="D4733" s="259"/>
      <c r="E4733" s="259"/>
      <c r="F4733" s="270"/>
      <c r="G4733" s="259"/>
      <c r="H4733" s="259"/>
      <c r="I4733" s="259"/>
      <c r="J4733" s="259"/>
    </row>
    <row r="4734" spans="1:10">
      <c r="A4734" s="259"/>
      <c r="B4734" s="259"/>
      <c r="C4734" s="259"/>
      <c r="D4734" s="259"/>
      <c r="E4734" s="259"/>
      <c r="F4734" s="270"/>
      <c r="G4734" s="259"/>
      <c r="H4734" s="259"/>
      <c r="I4734" s="259"/>
      <c r="J4734" s="259"/>
    </row>
    <row r="4735" spans="1:10">
      <c r="A4735" s="259"/>
      <c r="B4735" s="259"/>
      <c r="C4735" s="259"/>
      <c r="D4735" s="259"/>
      <c r="E4735" s="259"/>
      <c r="F4735" s="270"/>
      <c r="G4735" s="259"/>
      <c r="H4735" s="259"/>
      <c r="I4735" s="259"/>
      <c r="J4735" s="259"/>
    </row>
    <row r="4736" spans="1:10">
      <c r="A4736" s="259"/>
      <c r="B4736" s="259"/>
      <c r="C4736" s="259"/>
      <c r="D4736" s="259"/>
      <c r="E4736" s="259"/>
      <c r="F4736" s="270"/>
      <c r="G4736" s="259"/>
      <c r="H4736" s="259"/>
      <c r="I4736" s="259"/>
      <c r="J4736" s="259"/>
    </row>
    <row r="4737" spans="1:10">
      <c r="A4737" s="259"/>
      <c r="B4737" s="259"/>
      <c r="C4737" s="259"/>
      <c r="D4737" s="259"/>
      <c r="E4737" s="259"/>
      <c r="F4737" s="270"/>
      <c r="G4737" s="259"/>
      <c r="H4737" s="259"/>
      <c r="I4737" s="259"/>
      <c r="J4737" s="259"/>
    </row>
    <row r="4738" spans="1:10">
      <c r="A4738" s="259"/>
      <c r="B4738" s="259"/>
      <c r="C4738" s="259"/>
      <c r="D4738" s="259"/>
      <c r="E4738" s="259"/>
      <c r="F4738" s="270"/>
      <c r="G4738" s="259"/>
      <c r="H4738" s="259"/>
      <c r="I4738" s="259"/>
      <c r="J4738" s="259"/>
    </row>
    <row r="4739" spans="1:10">
      <c r="A4739" s="259"/>
      <c r="B4739" s="259"/>
      <c r="C4739" s="259"/>
      <c r="D4739" s="259"/>
      <c r="E4739" s="259"/>
      <c r="F4739" s="270"/>
      <c r="G4739" s="259"/>
      <c r="H4739" s="259"/>
      <c r="I4739" s="259"/>
      <c r="J4739" s="259"/>
    </row>
    <row r="4740" spans="1:10">
      <c r="A4740" s="259"/>
      <c r="B4740" s="259"/>
      <c r="C4740" s="259"/>
      <c r="D4740" s="259"/>
      <c r="E4740" s="259"/>
      <c r="F4740" s="270"/>
      <c r="G4740" s="259"/>
      <c r="H4740" s="259"/>
      <c r="I4740" s="259"/>
      <c r="J4740" s="259"/>
    </row>
    <row r="4741" spans="1:10">
      <c r="A4741" s="259"/>
      <c r="B4741" s="259"/>
      <c r="C4741" s="259"/>
      <c r="D4741" s="259"/>
      <c r="E4741" s="259"/>
      <c r="F4741" s="270"/>
      <c r="G4741" s="259"/>
      <c r="H4741" s="259"/>
      <c r="I4741" s="259"/>
      <c r="J4741" s="259"/>
    </row>
    <row r="4742" spans="1:10">
      <c r="A4742" s="259"/>
      <c r="B4742" s="259"/>
      <c r="C4742" s="259"/>
      <c r="D4742" s="259"/>
      <c r="E4742" s="259"/>
      <c r="F4742" s="270"/>
      <c r="G4742" s="259"/>
      <c r="H4742" s="259"/>
      <c r="I4742" s="259"/>
      <c r="J4742" s="259"/>
    </row>
    <row r="4743" spans="1:10">
      <c r="A4743" s="259"/>
      <c r="B4743" s="259"/>
      <c r="C4743" s="259"/>
      <c r="D4743" s="259"/>
      <c r="E4743" s="259"/>
      <c r="F4743" s="270"/>
      <c r="G4743" s="259"/>
      <c r="H4743" s="259"/>
      <c r="I4743" s="259"/>
      <c r="J4743" s="259"/>
    </row>
    <row r="4744" spans="1:10">
      <c r="A4744" s="259"/>
      <c r="B4744" s="259"/>
      <c r="C4744" s="259"/>
      <c r="D4744" s="259"/>
      <c r="E4744" s="259"/>
      <c r="F4744" s="270"/>
      <c r="G4744" s="259"/>
      <c r="H4744" s="259"/>
      <c r="I4744" s="259"/>
      <c r="J4744" s="259"/>
    </row>
    <row r="4745" spans="1:10">
      <c r="A4745" s="259"/>
      <c r="B4745" s="259"/>
      <c r="C4745" s="259"/>
      <c r="D4745" s="259"/>
      <c r="E4745" s="259"/>
      <c r="F4745" s="270"/>
      <c r="G4745" s="259"/>
      <c r="H4745" s="259"/>
      <c r="I4745" s="259"/>
      <c r="J4745" s="259"/>
    </row>
    <row r="4746" spans="1:10">
      <c r="A4746" s="259"/>
      <c r="B4746" s="259"/>
      <c r="C4746" s="259"/>
      <c r="D4746" s="259"/>
      <c r="E4746" s="259"/>
      <c r="F4746" s="270"/>
      <c r="G4746" s="259"/>
      <c r="H4746" s="259"/>
      <c r="I4746" s="259"/>
      <c r="J4746" s="259"/>
    </row>
    <row r="4747" spans="1:10">
      <c r="A4747" s="259"/>
      <c r="B4747" s="259"/>
      <c r="C4747" s="259"/>
      <c r="D4747" s="259"/>
      <c r="E4747" s="259"/>
      <c r="F4747" s="270"/>
      <c r="G4747" s="259"/>
      <c r="H4747" s="259"/>
      <c r="I4747" s="259"/>
      <c r="J4747" s="259"/>
    </row>
    <row r="4748" spans="1:10">
      <c r="A4748" s="259"/>
      <c r="B4748" s="259"/>
      <c r="C4748" s="259"/>
      <c r="D4748" s="259"/>
      <c r="E4748" s="259"/>
      <c r="F4748" s="270"/>
      <c r="G4748" s="259"/>
      <c r="H4748" s="259"/>
      <c r="I4748" s="259"/>
      <c r="J4748" s="259"/>
    </row>
    <row r="4749" spans="1:10">
      <c r="A4749" s="259"/>
      <c r="B4749" s="259"/>
      <c r="C4749" s="259"/>
      <c r="D4749" s="259"/>
      <c r="E4749" s="259"/>
      <c r="F4749" s="270"/>
      <c r="G4749" s="259"/>
      <c r="H4749" s="259"/>
      <c r="I4749" s="259"/>
      <c r="J4749" s="259"/>
    </row>
    <row r="4750" spans="1:10">
      <c r="A4750" s="259"/>
      <c r="B4750" s="259"/>
      <c r="C4750" s="259"/>
      <c r="D4750" s="259"/>
      <c r="E4750" s="259"/>
      <c r="F4750" s="270"/>
      <c r="G4750" s="259"/>
      <c r="H4750" s="259"/>
      <c r="I4750" s="259"/>
      <c r="J4750" s="259"/>
    </row>
    <row r="4751" spans="1:10">
      <c r="A4751" s="259"/>
      <c r="B4751" s="259"/>
      <c r="C4751" s="259"/>
      <c r="D4751" s="259"/>
      <c r="E4751" s="259"/>
      <c r="F4751" s="270"/>
      <c r="G4751" s="259"/>
      <c r="H4751" s="259"/>
      <c r="I4751" s="259"/>
      <c r="J4751" s="259"/>
    </row>
    <row r="4752" spans="1:10">
      <c r="A4752" s="259"/>
      <c r="B4752" s="259"/>
      <c r="C4752" s="259"/>
      <c r="D4752" s="259"/>
      <c r="E4752" s="259"/>
      <c r="F4752" s="270"/>
      <c r="G4752" s="259"/>
      <c r="H4752" s="259"/>
      <c r="I4752" s="259"/>
      <c r="J4752" s="259"/>
    </row>
    <row r="4753" spans="1:10">
      <c r="A4753" s="259"/>
      <c r="B4753" s="259"/>
      <c r="C4753" s="259"/>
      <c r="D4753" s="259"/>
      <c r="E4753" s="259"/>
      <c r="F4753" s="270"/>
      <c r="G4753" s="259"/>
      <c r="H4753" s="259"/>
      <c r="I4753" s="259"/>
      <c r="J4753" s="259"/>
    </row>
    <row r="4754" spans="1:10">
      <c r="A4754" s="259"/>
      <c r="B4754" s="259"/>
      <c r="C4754" s="259"/>
      <c r="D4754" s="259"/>
      <c r="E4754" s="259"/>
      <c r="F4754" s="270"/>
      <c r="G4754" s="259"/>
      <c r="H4754" s="259"/>
      <c r="I4754" s="259"/>
      <c r="J4754" s="259"/>
    </row>
    <row r="4755" spans="1:10">
      <c r="A4755" s="259"/>
      <c r="B4755" s="259"/>
      <c r="C4755" s="259"/>
      <c r="D4755" s="259"/>
      <c r="E4755" s="259"/>
      <c r="F4755" s="270"/>
      <c r="G4755" s="259"/>
      <c r="H4755" s="259"/>
      <c r="I4755" s="259"/>
      <c r="J4755" s="259"/>
    </row>
    <row r="4756" spans="1:10">
      <c r="A4756" s="259"/>
      <c r="B4756" s="259"/>
      <c r="C4756" s="259"/>
      <c r="D4756" s="259"/>
      <c r="E4756" s="259"/>
      <c r="F4756" s="270"/>
      <c r="G4756" s="259"/>
      <c r="H4756" s="259"/>
      <c r="I4756" s="259"/>
      <c r="J4756" s="259"/>
    </row>
    <row r="4757" spans="1:10">
      <c r="A4757" s="259"/>
      <c r="B4757" s="259"/>
      <c r="C4757" s="259"/>
      <c r="D4757" s="259"/>
      <c r="E4757" s="259"/>
      <c r="F4757" s="270"/>
      <c r="G4757" s="259"/>
      <c r="H4757" s="259"/>
      <c r="I4757" s="259"/>
      <c r="J4757" s="259"/>
    </row>
    <row r="4758" spans="1:10">
      <c r="A4758" s="259"/>
      <c r="B4758" s="259"/>
      <c r="C4758" s="259"/>
      <c r="D4758" s="259"/>
      <c r="E4758" s="259"/>
      <c r="F4758" s="270"/>
      <c r="G4758" s="259"/>
      <c r="H4758" s="259"/>
      <c r="I4758" s="259"/>
      <c r="J4758" s="259"/>
    </row>
    <row r="4759" spans="1:10">
      <c r="A4759" s="259"/>
      <c r="B4759" s="259"/>
      <c r="C4759" s="259"/>
      <c r="D4759" s="259"/>
      <c r="E4759" s="259"/>
      <c r="F4759" s="270"/>
      <c r="G4759" s="259"/>
      <c r="H4759" s="259"/>
      <c r="I4759" s="259"/>
      <c r="J4759" s="259"/>
    </row>
    <row r="4760" spans="1:10">
      <c r="A4760" s="259"/>
      <c r="B4760" s="259"/>
      <c r="C4760" s="259"/>
      <c r="D4760" s="259"/>
      <c r="E4760" s="259"/>
      <c r="F4760" s="270"/>
      <c r="G4760" s="259"/>
      <c r="H4760" s="259"/>
      <c r="I4760" s="259"/>
      <c r="J4760" s="259"/>
    </row>
    <row r="4761" spans="1:10">
      <c r="A4761" s="259"/>
      <c r="B4761" s="259"/>
      <c r="C4761" s="259"/>
      <c r="D4761" s="259"/>
      <c r="E4761" s="259"/>
      <c r="F4761" s="270"/>
      <c r="G4761" s="259"/>
      <c r="H4761" s="259"/>
      <c r="I4761" s="259"/>
      <c r="J4761" s="259"/>
    </row>
    <row r="4762" spans="1:10">
      <c r="A4762" s="259"/>
      <c r="B4762" s="259"/>
      <c r="C4762" s="259"/>
      <c r="D4762" s="259"/>
      <c r="E4762" s="259"/>
      <c r="F4762" s="270"/>
      <c r="G4762" s="259"/>
      <c r="H4762" s="259"/>
      <c r="I4762" s="259"/>
      <c r="J4762" s="259"/>
    </row>
    <row r="4763" spans="1:10">
      <c r="A4763" s="259"/>
      <c r="B4763" s="259"/>
      <c r="C4763" s="259"/>
      <c r="D4763" s="259"/>
      <c r="E4763" s="259"/>
      <c r="F4763" s="270"/>
      <c r="G4763" s="259"/>
      <c r="H4763" s="259"/>
      <c r="I4763" s="259"/>
      <c r="J4763" s="259"/>
    </row>
    <row r="4764" spans="1:10">
      <c r="A4764" s="259"/>
      <c r="B4764" s="259"/>
      <c r="C4764" s="259"/>
      <c r="D4764" s="259"/>
      <c r="E4764" s="259"/>
      <c r="F4764" s="270"/>
      <c r="G4764" s="259"/>
      <c r="H4764" s="259"/>
      <c r="I4764" s="259"/>
      <c r="J4764" s="259"/>
    </row>
    <row r="4765" spans="1:10">
      <c r="A4765" s="259"/>
      <c r="B4765" s="259"/>
      <c r="C4765" s="259"/>
      <c r="D4765" s="259"/>
      <c r="E4765" s="259"/>
      <c r="F4765" s="270"/>
      <c r="G4765" s="259"/>
      <c r="H4765" s="259"/>
      <c r="I4765" s="259"/>
      <c r="J4765" s="259"/>
    </row>
    <row r="4766" spans="1:10">
      <c r="A4766" s="259"/>
      <c r="B4766" s="259"/>
      <c r="C4766" s="259"/>
      <c r="D4766" s="259"/>
      <c r="E4766" s="259"/>
      <c r="F4766" s="270"/>
      <c r="G4766" s="259"/>
      <c r="H4766" s="259"/>
      <c r="I4766" s="259"/>
      <c r="J4766" s="259"/>
    </row>
    <row r="4767" spans="1:10">
      <c r="A4767" s="259"/>
      <c r="B4767" s="259"/>
      <c r="C4767" s="259"/>
      <c r="D4767" s="259"/>
      <c r="E4767" s="259"/>
      <c r="F4767" s="270"/>
      <c r="G4767" s="259"/>
      <c r="H4767" s="259"/>
      <c r="I4767" s="259"/>
      <c r="J4767" s="259"/>
    </row>
    <row r="4768" spans="1:10">
      <c r="A4768" s="259"/>
      <c r="B4768" s="259"/>
      <c r="C4768" s="259"/>
      <c r="D4768" s="259"/>
      <c r="E4768" s="259"/>
      <c r="F4768" s="270"/>
      <c r="G4768" s="259"/>
      <c r="H4768" s="259"/>
      <c r="I4768" s="259"/>
      <c r="J4768" s="259"/>
    </row>
    <row r="4769" spans="1:10">
      <c r="A4769" s="259"/>
      <c r="B4769" s="259"/>
      <c r="C4769" s="259"/>
      <c r="D4769" s="259"/>
      <c r="E4769" s="259"/>
      <c r="F4769" s="270"/>
      <c r="G4769" s="259"/>
      <c r="H4769" s="259"/>
      <c r="I4769" s="259"/>
      <c r="J4769" s="259"/>
    </row>
    <row r="4770" spans="1:10">
      <c r="A4770" s="259"/>
      <c r="B4770" s="259"/>
      <c r="C4770" s="259"/>
      <c r="D4770" s="259"/>
      <c r="E4770" s="259"/>
      <c r="F4770" s="270"/>
      <c r="G4770" s="259"/>
      <c r="H4770" s="259"/>
      <c r="I4770" s="259"/>
      <c r="J4770" s="259"/>
    </row>
    <row r="4771" spans="1:10">
      <c r="A4771" s="259"/>
      <c r="B4771" s="259"/>
      <c r="C4771" s="259"/>
      <c r="D4771" s="259"/>
      <c r="E4771" s="259"/>
      <c r="F4771" s="270"/>
      <c r="G4771" s="259"/>
      <c r="H4771" s="259"/>
      <c r="I4771" s="259"/>
      <c r="J4771" s="259"/>
    </row>
    <row r="4772" spans="1:10">
      <c r="A4772" s="259"/>
      <c r="B4772" s="259"/>
      <c r="C4772" s="259"/>
      <c r="D4772" s="259"/>
      <c r="E4772" s="259"/>
      <c r="F4772" s="270"/>
      <c r="G4772" s="259"/>
      <c r="H4772" s="259"/>
      <c r="I4772" s="259"/>
      <c r="J4772" s="259"/>
    </row>
    <row r="4773" spans="1:10">
      <c r="A4773" s="259"/>
      <c r="B4773" s="259"/>
      <c r="C4773" s="259"/>
      <c r="D4773" s="259"/>
      <c r="E4773" s="259"/>
      <c r="F4773" s="270"/>
      <c r="G4773" s="259"/>
      <c r="H4773" s="259"/>
      <c r="I4773" s="259"/>
      <c r="J4773" s="259"/>
    </row>
    <row r="4774" spans="1:10">
      <c r="A4774" s="259"/>
      <c r="B4774" s="259"/>
      <c r="C4774" s="259"/>
      <c r="D4774" s="259"/>
      <c r="E4774" s="259"/>
      <c r="F4774" s="270"/>
      <c r="G4774" s="259"/>
      <c r="H4774" s="259"/>
      <c r="I4774" s="259"/>
      <c r="J4774" s="259"/>
    </row>
    <row r="4775" spans="1:10">
      <c r="A4775" s="259"/>
      <c r="B4775" s="259"/>
      <c r="C4775" s="259"/>
      <c r="D4775" s="259"/>
      <c r="E4775" s="259"/>
      <c r="F4775" s="270"/>
      <c r="G4775" s="259"/>
      <c r="H4775" s="259"/>
      <c r="I4775" s="259"/>
      <c r="J4775" s="259"/>
    </row>
    <row r="4776" spans="1:10">
      <c r="A4776" s="259"/>
      <c r="B4776" s="259"/>
      <c r="C4776" s="259"/>
      <c r="D4776" s="259"/>
      <c r="E4776" s="259"/>
      <c r="F4776" s="270"/>
      <c r="G4776" s="259"/>
      <c r="H4776" s="259"/>
      <c r="I4776" s="259"/>
      <c r="J4776" s="259"/>
    </row>
    <row r="4777" spans="1:10">
      <c r="A4777" s="259"/>
      <c r="B4777" s="259"/>
      <c r="C4777" s="259"/>
      <c r="D4777" s="259"/>
      <c r="E4777" s="259"/>
      <c r="F4777" s="270"/>
      <c r="G4777" s="259"/>
      <c r="H4777" s="259"/>
      <c r="I4777" s="259"/>
      <c r="J4777" s="259"/>
    </row>
    <row r="4778" spans="1:10">
      <c r="A4778" s="259"/>
      <c r="B4778" s="259"/>
      <c r="C4778" s="259"/>
      <c r="D4778" s="259"/>
      <c r="E4778" s="259"/>
      <c r="F4778" s="270"/>
      <c r="G4778" s="259"/>
      <c r="H4778" s="259"/>
      <c r="I4778" s="259"/>
      <c r="J4778" s="259"/>
    </row>
    <row r="4779" spans="1:10">
      <c r="A4779" s="259"/>
      <c r="B4779" s="259"/>
      <c r="C4779" s="259"/>
      <c r="D4779" s="259"/>
      <c r="E4779" s="259"/>
      <c r="F4779" s="270"/>
      <c r="G4779" s="259"/>
      <c r="H4779" s="259"/>
      <c r="I4779" s="259"/>
      <c r="J4779" s="259"/>
    </row>
    <row r="4780" spans="1:10">
      <c r="A4780" s="259"/>
      <c r="B4780" s="259"/>
      <c r="C4780" s="259"/>
      <c r="D4780" s="259"/>
      <c r="E4780" s="259"/>
      <c r="F4780" s="270"/>
      <c r="G4780" s="259"/>
      <c r="H4780" s="259"/>
      <c r="I4780" s="259"/>
      <c r="J4780" s="259"/>
    </row>
    <row r="4781" spans="1:10">
      <c r="A4781" s="259"/>
      <c r="B4781" s="259"/>
      <c r="C4781" s="259"/>
      <c r="D4781" s="259"/>
      <c r="E4781" s="259"/>
      <c r="F4781" s="270"/>
      <c r="G4781" s="259"/>
      <c r="H4781" s="259"/>
      <c r="I4781" s="259"/>
      <c r="J4781" s="259"/>
    </row>
    <row r="4782" spans="1:10">
      <c r="A4782" s="259"/>
      <c r="B4782" s="259"/>
      <c r="C4782" s="259"/>
      <c r="D4782" s="259"/>
      <c r="E4782" s="259"/>
      <c r="F4782" s="270"/>
      <c r="G4782" s="259"/>
      <c r="H4782" s="259"/>
      <c r="I4782" s="259"/>
      <c r="J4782" s="259"/>
    </row>
    <row r="4783" spans="1:10">
      <c r="A4783" s="259"/>
      <c r="B4783" s="259"/>
      <c r="C4783" s="259"/>
      <c r="D4783" s="259"/>
      <c r="E4783" s="259"/>
      <c r="F4783" s="270"/>
      <c r="G4783" s="259"/>
      <c r="H4783" s="259"/>
      <c r="I4783" s="259"/>
      <c r="J4783" s="259"/>
    </row>
    <row r="4784" spans="1:10">
      <c r="A4784" s="259"/>
      <c r="B4784" s="259"/>
      <c r="C4784" s="259"/>
      <c r="D4784" s="259"/>
      <c r="E4784" s="259"/>
      <c r="F4784" s="270"/>
      <c r="G4784" s="259"/>
      <c r="H4784" s="259"/>
      <c r="I4784" s="259"/>
      <c r="J4784" s="259"/>
    </row>
    <row r="4785" spans="1:10">
      <c r="A4785" s="259"/>
      <c r="B4785" s="259"/>
      <c r="C4785" s="259"/>
      <c r="D4785" s="259"/>
      <c r="E4785" s="259"/>
      <c r="F4785" s="270"/>
      <c r="G4785" s="259"/>
      <c r="H4785" s="259"/>
      <c r="I4785" s="259"/>
      <c r="J4785" s="259"/>
    </row>
    <row r="4786" spans="1:10">
      <c r="A4786" s="259"/>
      <c r="B4786" s="259"/>
      <c r="C4786" s="259"/>
      <c r="D4786" s="259"/>
      <c r="E4786" s="259"/>
      <c r="F4786" s="270"/>
      <c r="G4786" s="259"/>
      <c r="H4786" s="259"/>
      <c r="I4786" s="259"/>
      <c r="J4786" s="259"/>
    </row>
    <row r="4787" spans="1:10">
      <c r="A4787" s="259"/>
      <c r="B4787" s="259"/>
      <c r="C4787" s="259"/>
      <c r="D4787" s="259"/>
      <c r="E4787" s="259"/>
      <c r="F4787" s="270"/>
      <c r="G4787" s="259"/>
      <c r="H4787" s="259"/>
      <c r="I4787" s="259"/>
      <c r="J4787" s="259"/>
    </row>
    <row r="4788" spans="1:10">
      <c r="A4788" s="259"/>
      <c r="B4788" s="259"/>
      <c r="C4788" s="259"/>
      <c r="D4788" s="259"/>
      <c r="E4788" s="259"/>
      <c r="F4788" s="270"/>
      <c r="G4788" s="259"/>
      <c r="H4788" s="259"/>
      <c r="I4788" s="259"/>
      <c r="J4788" s="259"/>
    </row>
    <row r="4789" spans="1:10">
      <c r="A4789" s="259"/>
      <c r="B4789" s="259"/>
      <c r="C4789" s="259"/>
      <c r="D4789" s="259"/>
      <c r="E4789" s="259"/>
      <c r="F4789" s="270"/>
      <c r="G4789" s="259"/>
      <c r="H4789" s="259"/>
      <c r="I4789" s="259"/>
      <c r="J4789" s="259"/>
    </row>
    <row r="4790" spans="1:10">
      <c r="A4790" s="259"/>
      <c r="B4790" s="259"/>
      <c r="C4790" s="259"/>
      <c r="D4790" s="259"/>
      <c r="E4790" s="259"/>
      <c r="F4790" s="270"/>
      <c r="G4790" s="259"/>
      <c r="H4790" s="259"/>
      <c r="I4790" s="259"/>
      <c r="J4790" s="259"/>
    </row>
    <row r="4791" spans="1:10">
      <c r="A4791" s="259"/>
      <c r="B4791" s="259"/>
      <c r="C4791" s="259"/>
      <c r="D4791" s="259"/>
      <c r="E4791" s="259"/>
      <c r="F4791" s="270"/>
      <c r="G4791" s="259"/>
      <c r="H4791" s="259"/>
      <c r="I4791" s="259"/>
      <c r="J4791" s="259"/>
    </row>
    <row r="4792" spans="1:10">
      <c r="A4792" s="259"/>
      <c r="B4792" s="259"/>
      <c r="C4792" s="259"/>
      <c r="D4792" s="259"/>
      <c r="E4792" s="259"/>
      <c r="F4792" s="270"/>
      <c r="G4792" s="259"/>
      <c r="H4792" s="259"/>
      <c r="I4792" s="259"/>
      <c r="J4792" s="259"/>
    </row>
    <row r="4793" spans="1:10">
      <c r="A4793" s="259"/>
      <c r="B4793" s="259"/>
      <c r="C4793" s="259"/>
      <c r="D4793" s="259"/>
      <c r="E4793" s="259"/>
      <c r="F4793" s="270"/>
      <c r="G4793" s="259"/>
      <c r="H4793" s="259"/>
      <c r="I4793" s="259"/>
      <c r="J4793" s="259"/>
    </row>
    <row r="4794" spans="1:10">
      <c r="A4794" s="259"/>
      <c r="B4794" s="259"/>
      <c r="C4794" s="259"/>
      <c r="D4794" s="259"/>
      <c r="E4794" s="259"/>
      <c r="F4794" s="270"/>
      <c r="G4794" s="259"/>
      <c r="H4794" s="259"/>
      <c r="I4794" s="259"/>
      <c r="J4794" s="259"/>
    </row>
    <row r="4795" spans="1:10">
      <c r="A4795" s="259"/>
      <c r="B4795" s="259"/>
      <c r="C4795" s="259"/>
      <c r="D4795" s="259"/>
      <c r="E4795" s="259"/>
      <c r="F4795" s="270"/>
      <c r="G4795" s="259"/>
      <c r="H4795" s="259"/>
      <c r="I4795" s="259"/>
      <c r="J4795" s="259"/>
    </row>
    <row r="4796" spans="1:10">
      <c r="A4796" s="259"/>
      <c r="B4796" s="259"/>
      <c r="C4796" s="259"/>
      <c r="D4796" s="259"/>
      <c r="E4796" s="259"/>
      <c r="F4796" s="270"/>
      <c r="G4796" s="259"/>
      <c r="H4796" s="259"/>
      <c r="I4796" s="259"/>
      <c r="J4796" s="259"/>
    </row>
    <row r="4797" spans="1:10">
      <c r="A4797" s="259"/>
      <c r="B4797" s="259"/>
      <c r="C4797" s="259"/>
      <c r="D4797" s="259"/>
      <c r="E4797" s="259"/>
      <c r="F4797" s="270"/>
      <c r="G4797" s="259"/>
      <c r="H4797" s="259"/>
      <c r="I4797" s="259"/>
      <c r="J4797" s="259"/>
    </row>
    <row r="4798" spans="1:10">
      <c r="A4798" s="259"/>
      <c r="B4798" s="259"/>
      <c r="C4798" s="259"/>
      <c r="D4798" s="259"/>
      <c r="E4798" s="259"/>
      <c r="F4798" s="270"/>
      <c r="G4798" s="259"/>
      <c r="H4798" s="259"/>
      <c r="I4798" s="259"/>
      <c r="J4798" s="259"/>
    </row>
    <row r="4799" spans="1:10">
      <c r="A4799" s="259"/>
      <c r="B4799" s="259"/>
      <c r="C4799" s="259"/>
      <c r="D4799" s="259"/>
      <c r="E4799" s="259"/>
      <c r="F4799" s="270"/>
      <c r="G4799" s="259"/>
      <c r="H4799" s="259"/>
      <c r="I4799" s="259"/>
      <c r="J4799" s="259"/>
    </row>
    <row r="4800" spans="1:10">
      <c r="A4800" s="259"/>
      <c r="B4800" s="259"/>
      <c r="C4800" s="259"/>
      <c r="D4800" s="259"/>
      <c r="E4800" s="259"/>
      <c r="F4800" s="270"/>
      <c r="G4800" s="259"/>
      <c r="H4800" s="259"/>
      <c r="I4800" s="259"/>
      <c r="J4800" s="259"/>
    </row>
    <row r="4801" spans="1:10">
      <c r="A4801" s="259"/>
      <c r="B4801" s="259"/>
      <c r="C4801" s="259"/>
      <c r="D4801" s="259"/>
      <c r="E4801" s="259"/>
      <c r="F4801" s="270"/>
      <c r="G4801" s="259"/>
      <c r="H4801" s="259"/>
      <c r="I4801" s="259"/>
      <c r="J4801" s="259"/>
    </row>
    <row r="4802" spans="1:10">
      <c r="A4802" s="259"/>
      <c r="B4802" s="259"/>
      <c r="C4802" s="259"/>
      <c r="D4802" s="259"/>
      <c r="E4802" s="259"/>
      <c r="F4802" s="270"/>
      <c r="G4802" s="259"/>
      <c r="H4802" s="259"/>
      <c r="I4802" s="259"/>
      <c r="J4802" s="259"/>
    </row>
    <row r="4803" spans="1:10">
      <c r="A4803" s="259"/>
      <c r="B4803" s="259"/>
      <c r="C4803" s="259"/>
      <c r="D4803" s="259"/>
      <c r="E4803" s="259"/>
      <c r="F4803" s="270"/>
      <c r="G4803" s="259"/>
      <c r="H4803" s="259"/>
      <c r="I4803" s="259"/>
      <c r="J4803" s="259"/>
    </row>
    <row r="4804" spans="1:10">
      <c r="A4804" s="259"/>
      <c r="B4804" s="259"/>
      <c r="C4804" s="259"/>
      <c r="D4804" s="259"/>
      <c r="E4804" s="259"/>
      <c r="F4804" s="270"/>
      <c r="G4804" s="259"/>
      <c r="H4804" s="259"/>
      <c r="I4804" s="259"/>
      <c r="J4804" s="259"/>
    </row>
    <row r="4805" spans="1:10">
      <c r="A4805" s="259"/>
      <c r="B4805" s="259"/>
      <c r="C4805" s="259"/>
      <c r="D4805" s="259"/>
      <c r="E4805" s="259"/>
      <c r="F4805" s="270"/>
      <c r="G4805" s="259"/>
      <c r="H4805" s="259"/>
      <c r="I4805" s="259"/>
      <c r="J4805" s="259"/>
    </row>
    <row r="4806" spans="1:10">
      <c r="A4806" s="259"/>
      <c r="B4806" s="259"/>
      <c r="C4806" s="259"/>
      <c r="D4806" s="259"/>
      <c r="E4806" s="259"/>
      <c r="F4806" s="270"/>
      <c r="G4806" s="259"/>
      <c r="H4806" s="259"/>
      <c r="I4806" s="259"/>
      <c r="J4806" s="259"/>
    </row>
    <row r="4807" spans="1:10">
      <c r="A4807" s="259"/>
      <c r="B4807" s="259"/>
      <c r="C4807" s="259"/>
      <c r="D4807" s="259"/>
      <c r="E4807" s="259"/>
      <c r="F4807" s="270"/>
      <c r="G4807" s="259"/>
      <c r="H4807" s="259"/>
      <c r="I4807" s="259"/>
      <c r="J4807" s="259"/>
    </row>
    <row r="4808" spans="1:10">
      <c r="A4808" s="259"/>
      <c r="B4808" s="259"/>
      <c r="C4808" s="259"/>
      <c r="D4808" s="259"/>
      <c r="E4808" s="259"/>
      <c r="F4808" s="270"/>
      <c r="G4808" s="259"/>
      <c r="H4808" s="259"/>
      <c r="I4808" s="259"/>
      <c r="J4808" s="259"/>
    </row>
    <row r="4809" spans="1:10">
      <c r="A4809" s="259"/>
      <c r="B4809" s="259"/>
      <c r="C4809" s="259"/>
      <c r="D4809" s="259"/>
      <c r="E4809" s="259"/>
      <c r="F4809" s="270"/>
      <c r="G4809" s="259"/>
      <c r="H4809" s="259"/>
      <c r="I4809" s="259"/>
      <c r="J4809" s="259"/>
    </row>
    <row r="4810" spans="1:10">
      <c r="A4810" s="259"/>
      <c r="B4810" s="259"/>
      <c r="C4810" s="259"/>
      <c r="D4810" s="259"/>
      <c r="E4810" s="259"/>
      <c r="F4810" s="270"/>
      <c r="G4810" s="259"/>
      <c r="H4810" s="259"/>
      <c r="I4810" s="259"/>
      <c r="J4810" s="259"/>
    </row>
    <row r="4811" spans="1:10">
      <c r="A4811" s="259"/>
      <c r="B4811" s="259"/>
      <c r="C4811" s="259"/>
      <c r="D4811" s="259"/>
      <c r="E4811" s="259"/>
      <c r="F4811" s="270"/>
      <c r="G4811" s="259"/>
      <c r="H4811" s="259"/>
      <c r="I4811" s="259"/>
      <c r="J4811" s="259"/>
    </row>
    <row r="4812" spans="1:10">
      <c r="A4812" s="259"/>
      <c r="B4812" s="259"/>
      <c r="C4812" s="259"/>
      <c r="D4812" s="259"/>
      <c r="E4812" s="259"/>
      <c r="F4812" s="270"/>
      <c r="G4812" s="259"/>
      <c r="H4812" s="259"/>
      <c r="I4812" s="259"/>
      <c r="J4812" s="259"/>
    </row>
    <row r="4813" spans="1:10">
      <c r="A4813" s="259"/>
      <c r="B4813" s="259"/>
      <c r="C4813" s="259"/>
      <c r="D4813" s="259"/>
      <c r="E4813" s="259"/>
      <c r="F4813" s="270"/>
      <c r="G4813" s="259"/>
      <c r="H4813" s="259"/>
      <c r="I4813" s="259"/>
      <c r="J4813" s="259"/>
    </row>
    <row r="4814" spans="1:10">
      <c r="A4814" s="259"/>
      <c r="B4814" s="259"/>
      <c r="C4814" s="259"/>
      <c r="D4814" s="259"/>
      <c r="E4814" s="259"/>
      <c r="F4814" s="270"/>
      <c r="G4814" s="259"/>
      <c r="H4814" s="259"/>
      <c r="I4814" s="259"/>
      <c r="J4814" s="259"/>
    </row>
    <row r="4815" spans="1:10">
      <c r="A4815" s="259"/>
      <c r="B4815" s="259"/>
      <c r="C4815" s="259"/>
      <c r="D4815" s="259"/>
      <c r="E4815" s="259"/>
      <c r="F4815" s="270"/>
      <c r="G4815" s="259"/>
      <c r="H4815" s="259"/>
      <c r="I4815" s="259"/>
      <c r="J4815" s="259"/>
    </row>
    <row r="4816" spans="1:10">
      <c r="A4816" s="259"/>
      <c r="B4816" s="259"/>
      <c r="C4816" s="259"/>
      <c r="D4816" s="259"/>
      <c r="E4816" s="259"/>
      <c r="F4816" s="270"/>
      <c r="G4816" s="259"/>
      <c r="H4816" s="259"/>
      <c r="I4816" s="259"/>
      <c r="J4816" s="259"/>
    </row>
    <row r="4817" spans="1:10">
      <c r="A4817" s="259"/>
      <c r="B4817" s="259"/>
      <c r="C4817" s="259"/>
      <c r="D4817" s="259"/>
      <c r="E4817" s="259"/>
      <c r="F4817" s="270"/>
      <c r="G4817" s="259"/>
      <c r="H4817" s="259"/>
      <c r="I4817" s="259"/>
      <c r="J4817" s="259"/>
    </row>
    <row r="4818" spans="1:10">
      <c r="A4818" s="259"/>
      <c r="B4818" s="259"/>
      <c r="C4818" s="259"/>
      <c r="D4818" s="259"/>
      <c r="E4818" s="259"/>
      <c r="F4818" s="270"/>
      <c r="G4818" s="259"/>
      <c r="H4818" s="259"/>
      <c r="I4818" s="259"/>
      <c r="J4818" s="259"/>
    </row>
    <row r="4819" spans="1:10">
      <c r="A4819" s="259"/>
      <c r="B4819" s="259"/>
      <c r="C4819" s="259"/>
      <c r="D4819" s="259"/>
      <c r="E4819" s="259"/>
      <c r="F4819" s="270"/>
      <c r="G4819" s="259"/>
      <c r="H4819" s="259"/>
      <c r="I4819" s="259"/>
      <c r="J4819" s="259"/>
    </row>
    <row r="4820" spans="1:10">
      <c r="A4820" s="259"/>
      <c r="B4820" s="259"/>
      <c r="C4820" s="259"/>
      <c r="D4820" s="259"/>
      <c r="E4820" s="259"/>
      <c r="F4820" s="270"/>
      <c r="G4820" s="259"/>
      <c r="H4820" s="259"/>
      <c r="I4820" s="259"/>
      <c r="J4820" s="259"/>
    </row>
    <row r="4821" spans="1:10">
      <c r="A4821" s="259"/>
      <c r="B4821" s="259"/>
      <c r="C4821" s="259"/>
      <c r="D4821" s="259"/>
      <c r="E4821" s="259"/>
      <c r="F4821" s="270"/>
      <c r="G4821" s="259"/>
      <c r="H4821" s="259"/>
      <c r="I4821" s="259"/>
      <c r="J4821" s="259"/>
    </row>
    <row r="4822" spans="1:10">
      <c r="A4822" s="259"/>
      <c r="B4822" s="259"/>
      <c r="C4822" s="259"/>
      <c r="D4822" s="259"/>
      <c r="E4822" s="259"/>
      <c r="F4822" s="270"/>
      <c r="G4822" s="259"/>
      <c r="H4822" s="259"/>
      <c r="I4822" s="259"/>
      <c r="J4822" s="259"/>
    </row>
    <row r="4823" spans="1:10">
      <c r="A4823" s="259"/>
      <c r="B4823" s="259"/>
      <c r="C4823" s="259"/>
      <c r="D4823" s="259"/>
      <c r="E4823" s="259"/>
      <c r="F4823" s="270"/>
      <c r="G4823" s="259"/>
      <c r="H4823" s="259"/>
      <c r="I4823" s="259"/>
      <c r="J4823" s="259"/>
    </row>
    <row r="4824" spans="1:10">
      <c r="A4824" s="259"/>
      <c r="B4824" s="259"/>
      <c r="C4824" s="259"/>
      <c r="D4824" s="259"/>
      <c r="E4824" s="259"/>
      <c r="F4824" s="270"/>
      <c r="G4824" s="259"/>
      <c r="H4824" s="259"/>
      <c r="I4824" s="259"/>
      <c r="J4824" s="259"/>
    </row>
    <row r="4825" spans="1:10">
      <c r="A4825" s="259"/>
      <c r="B4825" s="259"/>
      <c r="C4825" s="259"/>
      <c r="D4825" s="259"/>
      <c r="E4825" s="259"/>
      <c r="F4825" s="270"/>
      <c r="G4825" s="259"/>
      <c r="H4825" s="259"/>
      <c r="I4825" s="259"/>
      <c r="J4825" s="259"/>
    </row>
    <row r="4826" spans="1:10">
      <c r="A4826" s="259"/>
      <c r="B4826" s="259"/>
      <c r="C4826" s="259"/>
      <c r="D4826" s="259"/>
      <c r="E4826" s="259"/>
      <c r="F4826" s="270"/>
      <c r="G4826" s="259"/>
      <c r="H4826" s="259"/>
      <c r="I4826" s="259"/>
      <c r="J4826" s="259"/>
    </row>
    <row r="4827" spans="1:10">
      <c r="A4827" s="259"/>
      <c r="B4827" s="259"/>
      <c r="C4827" s="259"/>
      <c r="D4827" s="259"/>
      <c r="E4827" s="259"/>
      <c r="F4827" s="270"/>
      <c r="G4827" s="259"/>
      <c r="H4827" s="259"/>
      <c r="I4827" s="259"/>
      <c r="J4827" s="259"/>
    </row>
    <row r="4828" spans="1:10">
      <c r="A4828" s="259"/>
      <c r="B4828" s="259"/>
      <c r="C4828" s="259"/>
      <c r="D4828" s="259"/>
      <c r="E4828" s="259"/>
      <c r="F4828" s="270"/>
      <c r="G4828" s="259"/>
      <c r="H4828" s="259"/>
      <c r="I4828" s="259"/>
      <c r="J4828" s="259"/>
    </row>
    <row r="4829" spans="1:10">
      <c r="A4829" s="259"/>
      <c r="B4829" s="259"/>
      <c r="C4829" s="259"/>
      <c r="D4829" s="259"/>
      <c r="E4829" s="259"/>
      <c r="F4829" s="270"/>
      <c r="G4829" s="259"/>
      <c r="H4829" s="259"/>
      <c r="I4829" s="259"/>
      <c r="J4829" s="259"/>
    </row>
    <row r="4830" spans="1:10">
      <c r="A4830" s="259"/>
      <c r="B4830" s="259"/>
      <c r="C4830" s="259"/>
      <c r="D4830" s="259"/>
      <c r="E4830" s="259"/>
      <c r="F4830" s="270"/>
      <c r="G4830" s="259"/>
      <c r="H4830" s="259"/>
      <c r="I4830" s="259"/>
      <c r="J4830" s="259"/>
    </row>
    <row r="4831" spans="1:10">
      <c r="A4831" s="259"/>
      <c r="B4831" s="259"/>
      <c r="C4831" s="259"/>
      <c r="D4831" s="259"/>
      <c r="E4831" s="259"/>
      <c r="F4831" s="270"/>
      <c r="G4831" s="259"/>
      <c r="H4831" s="259"/>
      <c r="I4831" s="259"/>
      <c r="J4831" s="259"/>
    </row>
    <row r="4832" spans="1:10">
      <c r="A4832" s="259"/>
      <c r="B4832" s="259"/>
      <c r="C4832" s="259"/>
      <c r="D4832" s="259"/>
      <c r="E4832" s="259"/>
      <c r="F4832" s="270"/>
      <c r="G4832" s="259"/>
      <c r="H4832" s="259"/>
      <c r="I4832" s="259"/>
      <c r="J4832" s="259"/>
    </row>
    <row r="4833" spans="1:10">
      <c r="A4833" s="259"/>
      <c r="B4833" s="259"/>
      <c r="C4833" s="259"/>
      <c r="D4833" s="259"/>
      <c r="E4833" s="259"/>
      <c r="F4833" s="270"/>
      <c r="G4833" s="259"/>
      <c r="H4833" s="259"/>
      <c r="I4833" s="259"/>
      <c r="J4833" s="259"/>
    </row>
    <row r="4834" spans="1:10">
      <c r="A4834" s="259"/>
      <c r="B4834" s="259"/>
      <c r="C4834" s="259"/>
      <c r="D4834" s="259"/>
      <c r="E4834" s="259"/>
      <c r="F4834" s="270"/>
      <c r="G4834" s="259"/>
      <c r="H4834" s="259"/>
      <c r="I4834" s="259"/>
      <c r="J4834" s="259"/>
    </row>
    <row r="4835" spans="1:10">
      <c r="A4835" s="259"/>
      <c r="B4835" s="259"/>
      <c r="C4835" s="259"/>
      <c r="D4835" s="259"/>
      <c r="E4835" s="259"/>
      <c r="F4835" s="270"/>
      <c r="G4835" s="259"/>
      <c r="H4835" s="259"/>
      <c r="I4835" s="259"/>
      <c r="J4835" s="259"/>
    </row>
    <row r="4836" spans="1:10">
      <c r="A4836" s="259"/>
      <c r="B4836" s="259"/>
      <c r="C4836" s="259"/>
      <c r="D4836" s="259"/>
      <c r="E4836" s="259"/>
      <c r="F4836" s="270"/>
      <c r="G4836" s="259"/>
      <c r="H4836" s="259"/>
      <c r="I4836" s="259"/>
      <c r="J4836" s="259"/>
    </row>
    <row r="4837" spans="1:10">
      <c r="A4837" s="259"/>
      <c r="B4837" s="259"/>
      <c r="C4837" s="259"/>
      <c r="D4837" s="259"/>
      <c r="E4837" s="259"/>
      <c r="F4837" s="270"/>
      <c r="G4837" s="259"/>
      <c r="H4837" s="259"/>
      <c r="I4837" s="259"/>
      <c r="J4837" s="259"/>
    </row>
    <row r="4838" spans="1:10">
      <c r="A4838" s="259"/>
      <c r="B4838" s="259"/>
      <c r="C4838" s="259"/>
      <c r="D4838" s="259"/>
      <c r="E4838" s="259"/>
      <c r="F4838" s="270"/>
      <c r="G4838" s="259"/>
      <c r="H4838" s="259"/>
      <c r="I4838" s="259"/>
      <c r="J4838" s="259"/>
    </row>
    <row r="4839" spans="1:10">
      <c r="A4839" s="259"/>
      <c r="B4839" s="259"/>
      <c r="C4839" s="259"/>
      <c r="D4839" s="259"/>
      <c r="E4839" s="259"/>
      <c r="F4839" s="270"/>
      <c r="G4839" s="259"/>
      <c r="H4839" s="259"/>
      <c r="I4839" s="259"/>
      <c r="J4839" s="259"/>
    </row>
    <row r="4840" spans="1:10">
      <c r="A4840" s="259"/>
      <c r="B4840" s="259"/>
      <c r="C4840" s="259"/>
      <c r="D4840" s="259"/>
      <c r="E4840" s="259"/>
      <c r="F4840" s="270"/>
      <c r="G4840" s="259"/>
      <c r="H4840" s="259"/>
      <c r="I4840" s="259"/>
      <c r="J4840" s="259"/>
    </row>
    <row r="4841" spans="1:10">
      <c r="A4841" s="259"/>
      <c r="B4841" s="259"/>
      <c r="C4841" s="259"/>
      <c r="D4841" s="259"/>
      <c r="E4841" s="259"/>
      <c r="F4841" s="270"/>
      <c r="G4841" s="259"/>
      <c r="H4841" s="259"/>
      <c r="I4841" s="259"/>
      <c r="J4841" s="259"/>
    </row>
    <row r="4842" spans="1:10">
      <c r="A4842" s="259"/>
      <c r="B4842" s="259"/>
      <c r="C4842" s="259"/>
      <c r="D4842" s="259"/>
      <c r="E4842" s="259"/>
      <c r="F4842" s="270"/>
      <c r="G4842" s="259"/>
      <c r="H4842" s="259"/>
      <c r="I4842" s="259"/>
      <c r="J4842" s="259"/>
    </row>
    <row r="4843" spans="1:10">
      <c r="A4843" s="259"/>
      <c r="B4843" s="259"/>
      <c r="C4843" s="259"/>
      <c r="D4843" s="259"/>
      <c r="E4843" s="259"/>
      <c r="F4843" s="270"/>
      <c r="G4843" s="259"/>
      <c r="H4843" s="259"/>
      <c r="I4843" s="259"/>
      <c r="J4843" s="259"/>
    </row>
    <row r="4844" spans="1:10">
      <c r="A4844" s="259"/>
      <c r="B4844" s="259"/>
      <c r="C4844" s="259"/>
      <c r="D4844" s="259"/>
      <c r="E4844" s="259"/>
      <c r="F4844" s="270"/>
      <c r="G4844" s="259"/>
      <c r="H4844" s="259"/>
      <c r="I4844" s="259"/>
      <c r="J4844" s="259"/>
    </row>
    <row r="4845" spans="1:10">
      <c r="A4845" s="259"/>
      <c r="B4845" s="259"/>
      <c r="C4845" s="259"/>
      <c r="D4845" s="259"/>
      <c r="E4845" s="259"/>
      <c r="F4845" s="270"/>
      <c r="G4845" s="259"/>
      <c r="H4845" s="259"/>
      <c r="I4845" s="259"/>
      <c r="J4845" s="259"/>
    </row>
    <row r="4846" spans="1:10">
      <c r="A4846" s="259"/>
      <c r="B4846" s="259"/>
      <c r="C4846" s="259"/>
      <c r="D4846" s="259"/>
      <c r="E4846" s="259"/>
      <c r="F4846" s="270"/>
      <c r="G4846" s="259"/>
      <c r="H4846" s="259"/>
      <c r="I4846" s="259"/>
      <c r="J4846" s="259"/>
    </row>
    <row r="4847" spans="1:10">
      <c r="A4847" s="259"/>
      <c r="B4847" s="259"/>
      <c r="C4847" s="259"/>
      <c r="D4847" s="259"/>
      <c r="E4847" s="259"/>
      <c r="F4847" s="270"/>
      <c r="G4847" s="259"/>
      <c r="H4847" s="259"/>
      <c r="I4847" s="259"/>
      <c r="J4847" s="259"/>
    </row>
    <row r="4848" spans="1:10">
      <c r="A4848" s="259"/>
      <c r="B4848" s="259"/>
      <c r="C4848" s="259"/>
      <c r="D4848" s="259"/>
      <c r="E4848" s="259"/>
      <c r="F4848" s="270"/>
      <c r="G4848" s="259"/>
      <c r="H4848" s="259"/>
      <c r="I4848" s="259"/>
      <c r="J4848" s="259"/>
    </row>
    <row r="4849" spans="1:10">
      <c r="A4849" s="259"/>
      <c r="B4849" s="259"/>
      <c r="C4849" s="259"/>
      <c r="D4849" s="259"/>
      <c r="E4849" s="259"/>
      <c r="F4849" s="270"/>
      <c r="G4849" s="259"/>
      <c r="H4849" s="259"/>
      <c r="I4849" s="259"/>
      <c r="J4849" s="259"/>
    </row>
    <row r="4850" spans="1:10">
      <c r="A4850" s="259"/>
      <c r="B4850" s="259"/>
      <c r="C4850" s="259"/>
      <c r="D4850" s="259"/>
      <c r="E4850" s="259"/>
      <c r="F4850" s="270"/>
      <c r="G4850" s="259"/>
      <c r="H4850" s="259"/>
      <c r="I4850" s="259"/>
      <c r="J4850" s="259"/>
    </row>
    <row r="4851" spans="1:10">
      <c r="A4851" s="259"/>
      <c r="B4851" s="259"/>
      <c r="C4851" s="259"/>
      <c r="D4851" s="259"/>
      <c r="E4851" s="259"/>
      <c r="F4851" s="270"/>
      <c r="G4851" s="259"/>
      <c r="H4851" s="259"/>
      <c r="I4851" s="259"/>
      <c r="J4851" s="259"/>
    </row>
    <row r="4852" spans="1:10">
      <c r="A4852" s="259"/>
      <c r="B4852" s="259"/>
      <c r="C4852" s="259"/>
      <c r="D4852" s="259"/>
      <c r="E4852" s="259"/>
      <c r="F4852" s="270"/>
      <c r="G4852" s="259"/>
      <c r="H4852" s="259"/>
      <c r="I4852" s="259"/>
      <c r="J4852" s="259"/>
    </row>
    <row r="4853" spans="1:10">
      <c r="A4853" s="259"/>
      <c r="B4853" s="259"/>
      <c r="C4853" s="259"/>
      <c r="D4853" s="259"/>
      <c r="E4853" s="259"/>
      <c r="F4853" s="270"/>
      <c r="G4853" s="259"/>
      <c r="H4853" s="259"/>
      <c r="I4853" s="259"/>
      <c r="J4853" s="259"/>
    </row>
    <row r="4854" spans="1:10">
      <c r="A4854" s="259"/>
      <c r="B4854" s="259"/>
      <c r="C4854" s="259"/>
      <c r="D4854" s="259"/>
      <c r="E4854" s="259"/>
      <c r="F4854" s="270"/>
      <c r="G4854" s="259"/>
      <c r="H4854" s="259"/>
      <c r="I4854" s="259"/>
      <c r="J4854" s="259"/>
    </row>
    <row r="4855" spans="1:10">
      <c r="A4855" s="259"/>
      <c r="B4855" s="259"/>
      <c r="C4855" s="259"/>
      <c r="D4855" s="259"/>
      <c r="E4855" s="259"/>
      <c r="F4855" s="270"/>
      <c r="G4855" s="259"/>
      <c r="H4855" s="259"/>
      <c r="I4855" s="259"/>
      <c r="J4855" s="259"/>
    </row>
    <row r="4856" spans="1:10">
      <c r="A4856" s="259"/>
      <c r="B4856" s="259"/>
      <c r="C4856" s="259"/>
      <c r="D4856" s="259"/>
      <c r="E4856" s="259"/>
      <c r="F4856" s="270"/>
      <c r="G4856" s="259"/>
      <c r="H4856" s="259"/>
      <c r="I4856" s="259"/>
      <c r="J4856" s="259"/>
    </row>
    <row r="4857" spans="1:10">
      <c r="A4857" s="259"/>
      <c r="B4857" s="259"/>
      <c r="C4857" s="259"/>
      <c r="D4857" s="259"/>
      <c r="E4857" s="259"/>
      <c r="F4857" s="270"/>
      <c r="G4857" s="259"/>
      <c r="H4857" s="259"/>
      <c r="I4857" s="259"/>
      <c r="J4857" s="259"/>
    </row>
    <row r="4858" spans="1:10">
      <c r="A4858" s="259"/>
      <c r="B4858" s="259"/>
      <c r="C4858" s="259"/>
      <c r="D4858" s="259"/>
      <c r="E4858" s="259"/>
      <c r="F4858" s="270"/>
      <c r="G4858" s="259"/>
      <c r="H4858" s="259"/>
      <c r="I4858" s="259"/>
      <c r="J4858" s="259"/>
    </row>
    <row r="4859" spans="1:10">
      <c r="A4859" s="259"/>
      <c r="B4859" s="259"/>
      <c r="C4859" s="259"/>
      <c r="D4859" s="259"/>
      <c r="E4859" s="259"/>
      <c r="F4859" s="270"/>
      <c r="G4859" s="259"/>
      <c r="H4859" s="259"/>
      <c r="I4859" s="259"/>
      <c r="J4859" s="259"/>
    </row>
    <row r="4860" spans="1:10">
      <c r="A4860" s="259"/>
      <c r="B4860" s="259"/>
      <c r="C4860" s="259"/>
      <c r="D4860" s="259"/>
      <c r="E4860" s="259"/>
      <c r="F4860" s="270"/>
      <c r="G4860" s="259"/>
      <c r="H4860" s="259"/>
      <c r="I4860" s="259"/>
      <c r="J4860" s="259"/>
    </row>
    <row r="4861" spans="1:10">
      <c r="A4861" s="259"/>
      <c r="B4861" s="259"/>
      <c r="C4861" s="259"/>
      <c r="D4861" s="259"/>
      <c r="E4861" s="259"/>
      <c r="F4861" s="270"/>
      <c r="G4861" s="259"/>
      <c r="H4861" s="259"/>
      <c r="I4861" s="259"/>
      <c r="J4861" s="259"/>
    </row>
    <row r="4862" spans="1:10">
      <c r="A4862" s="259"/>
      <c r="B4862" s="259"/>
      <c r="C4862" s="259"/>
      <c r="D4862" s="259"/>
      <c r="E4862" s="259"/>
      <c r="F4862" s="270"/>
      <c r="G4862" s="259"/>
      <c r="H4862" s="259"/>
      <c r="I4862" s="259"/>
      <c r="J4862" s="259"/>
    </row>
    <row r="4863" spans="1:10">
      <c r="A4863" s="259"/>
      <c r="B4863" s="259"/>
      <c r="C4863" s="259"/>
      <c r="D4863" s="259"/>
      <c r="E4863" s="259"/>
      <c r="F4863" s="270"/>
      <c r="G4863" s="259"/>
      <c r="H4863" s="259"/>
      <c r="I4863" s="259"/>
      <c r="J4863" s="259"/>
    </row>
    <row r="4864" spans="1:10">
      <c r="A4864" s="259"/>
      <c r="B4864" s="259"/>
      <c r="C4864" s="259"/>
      <c r="D4864" s="259"/>
      <c r="E4864" s="259"/>
      <c r="F4864" s="270"/>
      <c r="G4864" s="259"/>
      <c r="H4864" s="259"/>
      <c r="I4864" s="259"/>
      <c r="J4864" s="259"/>
    </row>
    <row r="4865" spans="1:10">
      <c r="A4865" s="259"/>
      <c r="B4865" s="259"/>
      <c r="C4865" s="259"/>
      <c r="D4865" s="259"/>
      <c r="E4865" s="259"/>
      <c r="F4865" s="270"/>
      <c r="G4865" s="259"/>
      <c r="H4865" s="259"/>
      <c r="I4865" s="259"/>
      <c r="J4865" s="259"/>
    </row>
    <row r="4866" spans="1:10">
      <c r="A4866" s="259"/>
      <c r="B4866" s="259"/>
      <c r="C4866" s="259"/>
      <c r="D4866" s="259"/>
      <c r="E4866" s="259"/>
      <c r="F4866" s="270"/>
      <c r="G4866" s="259"/>
      <c r="H4866" s="259"/>
      <c r="I4866" s="259"/>
      <c r="J4866" s="259"/>
    </row>
    <row r="4867" spans="1:10">
      <c r="A4867" s="259"/>
      <c r="B4867" s="259"/>
      <c r="C4867" s="259"/>
      <c r="D4867" s="259"/>
      <c r="E4867" s="259"/>
      <c r="F4867" s="270"/>
      <c r="G4867" s="259"/>
      <c r="H4867" s="259"/>
      <c r="I4867" s="259"/>
      <c r="J4867" s="259"/>
    </row>
    <row r="4868" spans="1:10">
      <c r="A4868" s="259"/>
      <c r="B4868" s="259"/>
      <c r="C4868" s="259"/>
      <c r="D4868" s="259"/>
      <c r="E4868" s="259"/>
      <c r="F4868" s="270"/>
      <c r="G4868" s="259"/>
      <c r="H4868" s="259"/>
      <c r="I4868" s="259"/>
      <c r="J4868" s="259"/>
    </row>
    <row r="4869" spans="1:10">
      <c r="A4869" s="259"/>
      <c r="B4869" s="259"/>
      <c r="C4869" s="259"/>
      <c r="D4869" s="259"/>
      <c r="E4869" s="259"/>
      <c r="F4869" s="270"/>
      <c r="G4869" s="259"/>
      <c r="H4869" s="259"/>
      <c r="I4869" s="259"/>
      <c r="J4869" s="259"/>
    </row>
    <row r="4870" spans="1:10">
      <c r="A4870" s="259"/>
      <c r="B4870" s="259"/>
      <c r="C4870" s="259"/>
      <c r="D4870" s="259"/>
      <c r="E4870" s="259"/>
      <c r="F4870" s="270"/>
      <c r="G4870" s="259"/>
      <c r="H4870" s="259"/>
      <c r="I4870" s="259"/>
      <c r="J4870" s="259"/>
    </row>
    <row r="4871" spans="1:10">
      <c r="A4871" s="259"/>
      <c r="B4871" s="259"/>
      <c r="C4871" s="259"/>
      <c r="D4871" s="259"/>
      <c r="E4871" s="259"/>
      <c r="F4871" s="270"/>
      <c r="G4871" s="259"/>
      <c r="H4871" s="259"/>
      <c r="I4871" s="259"/>
      <c r="J4871" s="259"/>
    </row>
    <row r="4872" spans="1:10">
      <c r="A4872" s="259"/>
      <c r="B4872" s="259"/>
      <c r="C4872" s="259"/>
      <c r="D4872" s="259"/>
      <c r="E4872" s="259"/>
      <c r="F4872" s="270"/>
      <c r="G4872" s="259"/>
      <c r="H4872" s="259"/>
      <c r="I4872" s="259"/>
      <c r="J4872" s="259"/>
    </row>
    <row r="4873" spans="1:10">
      <c r="A4873" s="259"/>
      <c r="B4873" s="259"/>
      <c r="C4873" s="259"/>
      <c r="D4873" s="259"/>
      <c r="E4873" s="259"/>
      <c r="F4873" s="270"/>
      <c r="G4873" s="259"/>
      <c r="H4873" s="259"/>
      <c r="I4873" s="259"/>
      <c r="J4873" s="259"/>
    </row>
    <row r="4874" spans="1:10">
      <c r="A4874" s="259"/>
      <c r="B4874" s="259"/>
      <c r="C4874" s="259"/>
      <c r="D4874" s="259"/>
      <c r="E4874" s="259"/>
      <c r="F4874" s="270"/>
      <c r="G4874" s="259"/>
      <c r="H4874" s="259"/>
      <c r="I4874" s="259"/>
      <c r="J4874" s="259"/>
    </row>
    <row r="4875" spans="1:10">
      <c r="A4875" s="259"/>
      <c r="B4875" s="259"/>
      <c r="C4875" s="259"/>
      <c r="D4875" s="259"/>
      <c r="E4875" s="259"/>
      <c r="F4875" s="270"/>
      <c r="G4875" s="259"/>
      <c r="H4875" s="259"/>
      <c r="I4875" s="259"/>
      <c r="J4875" s="259"/>
    </row>
    <row r="4876" spans="1:10">
      <c r="A4876" s="259"/>
      <c r="B4876" s="259"/>
      <c r="C4876" s="259"/>
      <c r="D4876" s="259"/>
      <c r="E4876" s="259"/>
      <c r="F4876" s="270"/>
      <c r="G4876" s="259"/>
      <c r="H4876" s="259"/>
      <c r="I4876" s="259"/>
      <c r="J4876" s="259"/>
    </row>
    <row r="4877" spans="1:10">
      <c r="A4877" s="259"/>
      <c r="B4877" s="259"/>
      <c r="C4877" s="259"/>
      <c r="D4877" s="259"/>
      <c r="E4877" s="259"/>
      <c r="F4877" s="270"/>
      <c r="G4877" s="259"/>
      <c r="H4877" s="259"/>
      <c r="I4877" s="259"/>
      <c r="J4877" s="259"/>
    </row>
    <row r="4878" spans="1:10">
      <c r="A4878" s="259"/>
      <c r="B4878" s="259"/>
      <c r="C4878" s="259"/>
      <c r="D4878" s="259"/>
      <c r="E4878" s="259"/>
      <c r="F4878" s="270"/>
      <c r="G4878" s="259"/>
      <c r="H4878" s="259"/>
      <c r="I4878" s="259"/>
      <c r="J4878" s="259"/>
    </row>
    <row r="4879" spans="1:10">
      <c r="A4879" s="259"/>
      <c r="B4879" s="259"/>
      <c r="C4879" s="259"/>
      <c r="D4879" s="259"/>
      <c r="E4879" s="259"/>
      <c r="F4879" s="270"/>
      <c r="G4879" s="259"/>
      <c r="H4879" s="259"/>
      <c r="I4879" s="259"/>
      <c r="J4879" s="259"/>
    </row>
    <row r="4880" spans="1:10">
      <c r="A4880" s="259"/>
      <c r="B4880" s="259"/>
      <c r="C4880" s="259"/>
      <c r="D4880" s="259"/>
      <c r="E4880" s="259"/>
      <c r="F4880" s="270"/>
      <c r="G4880" s="259"/>
      <c r="H4880" s="259"/>
      <c r="I4880" s="259"/>
      <c r="J4880" s="259"/>
    </row>
    <row r="4881" spans="1:10">
      <c r="A4881" s="259"/>
      <c r="B4881" s="259"/>
      <c r="C4881" s="259"/>
      <c r="D4881" s="259"/>
      <c r="E4881" s="259"/>
      <c r="F4881" s="270"/>
      <c r="G4881" s="259"/>
      <c r="H4881" s="259"/>
      <c r="I4881" s="259"/>
      <c r="J4881" s="259"/>
    </row>
    <row r="4882" spans="1:10">
      <c r="A4882" s="259"/>
      <c r="B4882" s="259"/>
      <c r="C4882" s="259"/>
      <c r="D4882" s="259"/>
      <c r="E4882" s="259"/>
      <c r="F4882" s="270"/>
      <c r="G4882" s="259"/>
      <c r="H4882" s="259"/>
      <c r="I4882" s="259"/>
      <c r="J4882" s="259"/>
    </row>
    <row r="4883" spans="1:10">
      <c r="A4883" s="259"/>
      <c r="B4883" s="259"/>
      <c r="C4883" s="259"/>
      <c r="D4883" s="259"/>
      <c r="E4883" s="259"/>
      <c r="F4883" s="270"/>
      <c r="G4883" s="259"/>
      <c r="H4883" s="259"/>
      <c r="I4883" s="259"/>
      <c r="J4883" s="259"/>
    </row>
    <row r="4884" spans="1:10">
      <c r="A4884" s="259"/>
      <c r="B4884" s="259"/>
      <c r="C4884" s="259"/>
      <c r="D4884" s="259"/>
      <c r="E4884" s="259"/>
      <c r="F4884" s="270"/>
      <c r="G4884" s="259"/>
      <c r="H4884" s="259"/>
      <c r="I4884" s="259"/>
      <c r="J4884" s="259"/>
    </row>
    <row r="4885" spans="1:10">
      <c r="A4885" s="259"/>
      <c r="B4885" s="259"/>
      <c r="C4885" s="259"/>
      <c r="D4885" s="259"/>
      <c r="E4885" s="259"/>
      <c r="F4885" s="270"/>
      <c r="G4885" s="259"/>
      <c r="H4885" s="259"/>
      <c r="I4885" s="259"/>
      <c r="J4885" s="259"/>
    </row>
    <row r="4886" spans="1:10">
      <c r="A4886" s="259"/>
      <c r="B4886" s="259"/>
      <c r="C4886" s="259"/>
      <c r="D4886" s="259"/>
      <c r="E4886" s="259"/>
      <c r="F4886" s="270"/>
      <c r="G4886" s="259"/>
      <c r="H4886" s="259"/>
      <c r="I4886" s="259"/>
      <c r="J4886" s="259"/>
    </row>
    <row r="4887" spans="1:10">
      <c r="A4887" s="259"/>
      <c r="B4887" s="259"/>
      <c r="C4887" s="259"/>
      <c r="D4887" s="259"/>
      <c r="E4887" s="259"/>
      <c r="F4887" s="270"/>
      <c r="G4887" s="259"/>
      <c r="H4887" s="259"/>
      <c r="I4887" s="259"/>
      <c r="J4887" s="259"/>
    </row>
    <row r="4888" spans="1:10">
      <c r="A4888" s="259"/>
      <c r="B4888" s="259"/>
      <c r="C4888" s="259"/>
      <c r="D4888" s="259"/>
      <c r="E4888" s="259"/>
      <c r="F4888" s="270"/>
      <c r="G4888" s="259"/>
      <c r="H4888" s="259"/>
      <c r="I4888" s="259"/>
      <c r="J4888" s="259"/>
    </row>
    <row r="4889" spans="1:10">
      <c r="A4889" s="259"/>
      <c r="B4889" s="259"/>
      <c r="C4889" s="259"/>
      <c r="D4889" s="259"/>
      <c r="E4889" s="259"/>
      <c r="F4889" s="270"/>
      <c r="G4889" s="259"/>
      <c r="H4889" s="259"/>
      <c r="I4889" s="259"/>
      <c r="J4889" s="259"/>
    </row>
    <row r="4890" spans="1:10">
      <c r="A4890" s="259"/>
      <c r="B4890" s="259"/>
      <c r="C4890" s="259"/>
      <c r="D4890" s="259"/>
      <c r="E4890" s="259"/>
      <c r="F4890" s="270"/>
      <c r="G4890" s="259"/>
      <c r="H4890" s="259"/>
      <c r="I4890" s="259"/>
      <c r="J4890" s="259"/>
    </row>
    <row r="4891" spans="1:10">
      <c r="A4891" s="259"/>
      <c r="B4891" s="259"/>
      <c r="C4891" s="259"/>
      <c r="D4891" s="259"/>
      <c r="E4891" s="259"/>
      <c r="F4891" s="270"/>
      <c r="G4891" s="259"/>
      <c r="H4891" s="259"/>
      <c r="I4891" s="259"/>
      <c r="J4891" s="259"/>
    </row>
    <row r="4892" spans="1:10">
      <c r="A4892" s="259"/>
      <c r="B4892" s="259"/>
      <c r="C4892" s="259"/>
      <c r="D4892" s="259"/>
      <c r="E4892" s="259"/>
      <c r="F4892" s="270"/>
      <c r="G4892" s="259"/>
      <c r="H4892" s="259"/>
      <c r="I4892" s="259"/>
      <c r="J4892" s="259"/>
    </row>
    <row r="4893" spans="1:10">
      <c r="A4893" s="259"/>
      <c r="B4893" s="259"/>
      <c r="C4893" s="259"/>
      <c r="D4893" s="259"/>
      <c r="E4893" s="259"/>
      <c r="F4893" s="270"/>
      <c r="G4893" s="259"/>
      <c r="H4893" s="259"/>
      <c r="I4893" s="259"/>
      <c r="J4893" s="259"/>
    </row>
    <row r="4894" spans="1:10">
      <c r="A4894" s="259"/>
      <c r="B4894" s="259"/>
      <c r="C4894" s="259"/>
      <c r="D4894" s="259"/>
      <c r="E4894" s="259"/>
      <c r="F4894" s="270"/>
      <c r="G4894" s="259"/>
      <c r="H4894" s="259"/>
      <c r="I4894" s="259"/>
      <c r="J4894" s="259"/>
    </row>
    <row r="4895" spans="1:10">
      <c r="A4895" s="259"/>
      <c r="B4895" s="259"/>
      <c r="C4895" s="259"/>
      <c r="D4895" s="259"/>
      <c r="E4895" s="259"/>
      <c r="F4895" s="270"/>
      <c r="G4895" s="259"/>
      <c r="H4895" s="259"/>
      <c r="I4895" s="259"/>
      <c r="J4895" s="259"/>
    </row>
    <row r="4896" spans="1:10">
      <c r="A4896" s="259"/>
      <c r="B4896" s="259"/>
      <c r="C4896" s="259"/>
      <c r="D4896" s="259"/>
      <c r="E4896" s="259"/>
      <c r="F4896" s="270"/>
      <c r="G4896" s="259"/>
      <c r="H4896" s="259"/>
      <c r="I4896" s="259"/>
      <c r="J4896" s="259"/>
    </row>
    <row r="4897" spans="1:10">
      <c r="A4897" s="259"/>
      <c r="B4897" s="259"/>
      <c r="C4897" s="259"/>
      <c r="D4897" s="259"/>
      <c r="E4897" s="259"/>
      <c r="F4897" s="270"/>
      <c r="G4897" s="259"/>
      <c r="H4897" s="259"/>
      <c r="I4897" s="259"/>
      <c r="J4897" s="259"/>
    </row>
    <row r="4898" spans="1:10">
      <c r="A4898" s="259"/>
      <c r="B4898" s="259"/>
      <c r="C4898" s="259"/>
      <c r="D4898" s="259"/>
      <c r="E4898" s="259"/>
      <c r="F4898" s="270"/>
      <c r="G4898" s="259"/>
      <c r="H4898" s="259"/>
      <c r="I4898" s="259"/>
      <c r="J4898" s="259"/>
    </row>
    <row r="4899" spans="1:10">
      <c r="A4899" s="259"/>
      <c r="B4899" s="259"/>
      <c r="C4899" s="259"/>
      <c r="D4899" s="259"/>
      <c r="E4899" s="259"/>
      <c r="F4899" s="270"/>
      <c r="G4899" s="259"/>
      <c r="H4899" s="259"/>
      <c r="I4899" s="259"/>
      <c r="J4899" s="259"/>
    </row>
    <row r="4900" spans="1:10">
      <c r="A4900" s="259"/>
      <c r="B4900" s="259"/>
      <c r="C4900" s="259"/>
      <c r="D4900" s="259"/>
      <c r="E4900" s="259"/>
      <c r="F4900" s="270"/>
      <c r="G4900" s="259"/>
      <c r="H4900" s="259"/>
      <c r="I4900" s="259"/>
      <c r="J4900" s="259"/>
    </row>
    <row r="4901" spans="1:10">
      <c r="A4901" s="259"/>
      <c r="B4901" s="259"/>
      <c r="C4901" s="259"/>
      <c r="D4901" s="259"/>
      <c r="E4901" s="259"/>
      <c r="F4901" s="270"/>
      <c r="G4901" s="259"/>
      <c r="H4901" s="259"/>
      <c r="I4901" s="259"/>
      <c r="J4901" s="259"/>
    </row>
    <row r="4902" spans="1:10">
      <c r="A4902" s="259"/>
      <c r="B4902" s="259"/>
      <c r="C4902" s="259"/>
      <c r="D4902" s="259"/>
      <c r="E4902" s="259"/>
      <c r="F4902" s="270"/>
      <c r="G4902" s="259"/>
      <c r="H4902" s="259"/>
      <c r="I4902" s="259"/>
      <c r="J4902" s="259"/>
    </row>
    <row r="4903" spans="1:10">
      <c r="A4903" s="259"/>
      <c r="B4903" s="259"/>
      <c r="C4903" s="259"/>
      <c r="D4903" s="259"/>
      <c r="E4903" s="259"/>
      <c r="F4903" s="270"/>
      <c r="G4903" s="259"/>
      <c r="H4903" s="259"/>
      <c r="I4903" s="259"/>
      <c r="J4903" s="259"/>
    </row>
    <row r="4904" spans="1:10">
      <c r="A4904" s="259"/>
      <c r="B4904" s="259"/>
      <c r="C4904" s="259"/>
      <c r="D4904" s="259"/>
      <c r="E4904" s="259"/>
      <c r="F4904" s="270"/>
      <c r="G4904" s="259"/>
      <c r="H4904" s="259"/>
      <c r="I4904" s="259"/>
      <c r="J4904" s="259"/>
    </row>
    <row r="4905" spans="1:10">
      <c r="A4905" s="259"/>
      <c r="B4905" s="259"/>
      <c r="C4905" s="259"/>
      <c r="D4905" s="259"/>
      <c r="E4905" s="259"/>
      <c r="F4905" s="270"/>
      <c r="G4905" s="259"/>
      <c r="H4905" s="259"/>
      <c r="I4905" s="259"/>
      <c r="J4905" s="259"/>
    </row>
    <row r="4906" spans="1:10">
      <c r="A4906" s="259"/>
      <c r="B4906" s="259"/>
      <c r="C4906" s="259"/>
      <c r="D4906" s="259"/>
      <c r="E4906" s="259"/>
      <c r="F4906" s="270"/>
      <c r="G4906" s="259"/>
      <c r="H4906" s="259"/>
      <c r="I4906" s="259"/>
      <c r="J4906" s="259"/>
    </row>
    <row r="4907" spans="1:10">
      <c r="A4907" s="259"/>
      <c r="B4907" s="259"/>
      <c r="C4907" s="259"/>
      <c r="D4907" s="259"/>
      <c r="E4907" s="259"/>
      <c r="F4907" s="270"/>
      <c r="G4907" s="259"/>
      <c r="H4907" s="259"/>
      <c r="I4907" s="259"/>
      <c r="J4907" s="259"/>
    </row>
    <row r="4908" spans="1:10">
      <c r="A4908" s="259"/>
      <c r="B4908" s="259"/>
      <c r="C4908" s="259"/>
      <c r="D4908" s="259"/>
      <c r="E4908" s="259"/>
      <c r="F4908" s="270"/>
      <c r="G4908" s="259"/>
      <c r="H4908" s="259"/>
      <c r="I4908" s="259"/>
      <c r="J4908" s="259"/>
    </row>
    <row r="4909" spans="1:10">
      <c r="A4909" s="259"/>
      <c r="B4909" s="259"/>
      <c r="C4909" s="259"/>
      <c r="D4909" s="259"/>
      <c r="E4909" s="259"/>
      <c r="F4909" s="270"/>
      <c r="G4909" s="259"/>
      <c r="H4909" s="259"/>
      <c r="I4909" s="259"/>
      <c r="J4909" s="259"/>
    </row>
    <row r="4910" spans="1:10">
      <c r="A4910" s="259"/>
      <c r="B4910" s="259"/>
      <c r="C4910" s="259"/>
      <c r="D4910" s="259"/>
      <c r="E4910" s="259"/>
      <c r="F4910" s="270"/>
      <c r="G4910" s="259"/>
      <c r="H4910" s="259"/>
      <c r="I4910" s="259"/>
      <c r="J4910" s="259"/>
    </row>
    <row r="4911" spans="1:10">
      <c r="A4911" s="259"/>
      <c r="B4911" s="259"/>
      <c r="C4911" s="259"/>
      <c r="D4911" s="259"/>
      <c r="E4911" s="259"/>
      <c r="F4911" s="270"/>
      <c r="G4911" s="259"/>
      <c r="H4911" s="259"/>
      <c r="I4911" s="259"/>
      <c r="J4911" s="259"/>
    </row>
    <row r="4912" spans="1:10">
      <c r="A4912" s="259"/>
      <c r="B4912" s="259"/>
      <c r="C4912" s="259"/>
      <c r="D4912" s="259"/>
      <c r="E4912" s="259"/>
      <c r="F4912" s="270"/>
      <c r="G4912" s="259"/>
      <c r="H4912" s="259"/>
      <c r="I4912" s="259"/>
      <c r="J4912" s="259"/>
    </row>
    <row r="4913" spans="1:10">
      <c r="A4913" s="259"/>
      <c r="B4913" s="259"/>
      <c r="C4913" s="259"/>
      <c r="D4913" s="259"/>
      <c r="E4913" s="259"/>
      <c r="F4913" s="270"/>
      <c r="G4913" s="259"/>
      <c r="H4913" s="259"/>
      <c r="I4913" s="259"/>
      <c r="J4913" s="259"/>
    </row>
    <row r="4914" spans="1:10">
      <c r="A4914" s="259"/>
      <c r="B4914" s="259"/>
      <c r="C4914" s="259"/>
      <c r="D4914" s="259"/>
      <c r="E4914" s="259"/>
      <c r="F4914" s="270"/>
      <c r="G4914" s="259"/>
      <c r="H4914" s="259"/>
      <c r="I4914" s="259"/>
      <c r="J4914" s="259"/>
    </row>
    <row r="4915" spans="1:10">
      <c r="A4915" s="259"/>
      <c r="B4915" s="259"/>
      <c r="C4915" s="259"/>
      <c r="D4915" s="259"/>
      <c r="E4915" s="259"/>
      <c r="F4915" s="270"/>
      <c r="G4915" s="259"/>
      <c r="H4915" s="259"/>
      <c r="I4915" s="259"/>
      <c r="J4915" s="259"/>
    </row>
    <row r="4916" spans="1:10">
      <c r="A4916" s="259"/>
      <c r="B4916" s="259"/>
      <c r="C4916" s="259"/>
      <c r="D4916" s="259"/>
      <c r="E4916" s="259"/>
      <c r="F4916" s="270"/>
      <c r="G4916" s="259"/>
      <c r="H4916" s="259"/>
      <c r="I4916" s="259"/>
      <c r="J4916" s="259"/>
    </row>
    <row r="4917" spans="1:10">
      <c r="A4917" s="259"/>
      <c r="B4917" s="259"/>
      <c r="C4917" s="259"/>
      <c r="D4917" s="259"/>
      <c r="E4917" s="259"/>
      <c r="F4917" s="270"/>
      <c r="G4917" s="259"/>
      <c r="H4917" s="259"/>
      <c r="I4917" s="259"/>
      <c r="J4917" s="259"/>
    </row>
    <row r="4918" spans="1:10">
      <c r="A4918" s="259"/>
      <c r="B4918" s="259"/>
      <c r="C4918" s="259"/>
      <c r="D4918" s="259"/>
      <c r="E4918" s="259"/>
      <c r="F4918" s="270"/>
      <c r="G4918" s="259"/>
      <c r="H4918" s="259"/>
      <c r="I4918" s="259"/>
      <c r="J4918" s="259"/>
    </row>
    <row r="4919" spans="1:10">
      <c r="A4919" s="259"/>
      <c r="B4919" s="259"/>
      <c r="C4919" s="259"/>
      <c r="D4919" s="259"/>
      <c r="E4919" s="259"/>
      <c r="F4919" s="270"/>
      <c r="G4919" s="259"/>
      <c r="H4919" s="259"/>
      <c r="I4919" s="259"/>
      <c r="J4919" s="259"/>
    </row>
    <row r="4920" spans="1:10">
      <c r="A4920" s="259"/>
      <c r="B4920" s="259"/>
      <c r="C4920" s="259"/>
      <c r="D4920" s="259"/>
      <c r="E4920" s="259"/>
      <c r="F4920" s="270"/>
      <c r="G4920" s="259"/>
      <c r="H4920" s="259"/>
      <c r="I4920" s="259"/>
      <c r="J4920" s="259"/>
    </row>
    <row r="4921" spans="1:10">
      <c r="A4921" s="259"/>
      <c r="B4921" s="259"/>
      <c r="C4921" s="259"/>
      <c r="D4921" s="259"/>
      <c r="E4921" s="259"/>
      <c r="F4921" s="270"/>
      <c r="G4921" s="259"/>
      <c r="H4921" s="259"/>
      <c r="I4921" s="259"/>
      <c r="J4921" s="259"/>
    </row>
    <row r="4922" spans="1:10">
      <c r="A4922" s="259"/>
      <c r="B4922" s="259"/>
      <c r="C4922" s="259"/>
      <c r="D4922" s="259"/>
      <c r="E4922" s="259"/>
      <c r="F4922" s="270"/>
      <c r="G4922" s="259"/>
      <c r="H4922" s="259"/>
      <c r="I4922" s="259"/>
      <c r="J4922" s="259"/>
    </row>
    <row r="4923" spans="1:10">
      <c r="A4923" s="259"/>
      <c r="B4923" s="259"/>
      <c r="C4923" s="259"/>
      <c r="D4923" s="259"/>
      <c r="E4923" s="259"/>
      <c r="F4923" s="270"/>
      <c r="G4923" s="259"/>
      <c r="H4923" s="259"/>
      <c r="I4923" s="259"/>
      <c r="J4923" s="259"/>
    </row>
    <row r="4924" spans="1:10">
      <c r="A4924" s="259"/>
      <c r="B4924" s="259"/>
      <c r="C4924" s="259"/>
      <c r="D4924" s="259"/>
      <c r="E4924" s="259"/>
      <c r="F4924" s="270"/>
      <c r="G4924" s="259"/>
      <c r="H4924" s="259"/>
      <c r="I4924" s="259"/>
      <c r="J4924" s="259"/>
    </row>
    <row r="4925" spans="1:10">
      <c r="A4925" s="259"/>
      <c r="B4925" s="259"/>
      <c r="C4925" s="259"/>
      <c r="D4925" s="259"/>
      <c r="E4925" s="259"/>
      <c r="F4925" s="270"/>
      <c r="G4925" s="259"/>
      <c r="H4925" s="259"/>
      <c r="I4925" s="259"/>
      <c r="J4925" s="259"/>
    </row>
    <row r="4926" spans="1:10">
      <c r="A4926" s="259"/>
      <c r="B4926" s="259"/>
      <c r="C4926" s="259"/>
      <c r="D4926" s="259"/>
      <c r="E4926" s="259"/>
      <c r="F4926" s="270"/>
      <c r="G4926" s="259"/>
      <c r="H4926" s="259"/>
      <c r="I4926" s="259"/>
      <c r="J4926" s="259"/>
    </row>
    <row r="4927" spans="1:10">
      <c r="A4927" s="259"/>
      <c r="B4927" s="259"/>
      <c r="C4927" s="259"/>
      <c r="D4927" s="259"/>
      <c r="E4927" s="259"/>
      <c r="F4927" s="270"/>
      <c r="G4927" s="259"/>
      <c r="H4927" s="259"/>
      <c r="I4927" s="259"/>
      <c r="J4927" s="259"/>
    </row>
    <row r="4928" spans="1:10">
      <c r="A4928" s="259"/>
      <c r="B4928" s="259"/>
      <c r="C4928" s="259"/>
      <c r="D4928" s="259"/>
      <c r="E4928" s="259"/>
      <c r="F4928" s="270"/>
      <c r="G4928" s="259"/>
      <c r="H4928" s="259"/>
      <c r="I4928" s="259"/>
      <c r="J4928" s="259"/>
    </row>
    <row r="4929" spans="1:10">
      <c r="A4929" s="259"/>
      <c r="B4929" s="259"/>
      <c r="C4929" s="259"/>
      <c r="D4929" s="259"/>
      <c r="E4929" s="259"/>
      <c r="F4929" s="270"/>
      <c r="G4929" s="259"/>
      <c r="H4929" s="259"/>
      <c r="I4929" s="259"/>
      <c r="J4929" s="259"/>
    </row>
    <row r="4930" spans="1:10">
      <c r="A4930" s="259"/>
      <c r="B4930" s="259"/>
      <c r="C4930" s="259"/>
      <c r="D4930" s="259"/>
      <c r="E4930" s="259"/>
      <c r="F4930" s="270"/>
      <c r="G4930" s="259"/>
      <c r="H4930" s="259"/>
      <c r="I4930" s="259"/>
      <c r="J4930" s="259"/>
    </row>
    <row r="4931" spans="1:10">
      <c r="A4931" s="259"/>
      <c r="B4931" s="259"/>
      <c r="C4931" s="259"/>
      <c r="D4931" s="259"/>
      <c r="E4931" s="259"/>
      <c r="F4931" s="270"/>
      <c r="G4931" s="259"/>
      <c r="H4931" s="259"/>
      <c r="I4931" s="259"/>
      <c r="J4931" s="259"/>
    </row>
    <row r="4932" spans="1:10">
      <c r="A4932" s="259"/>
      <c r="B4932" s="259"/>
      <c r="C4932" s="259"/>
      <c r="D4932" s="259"/>
      <c r="E4932" s="259"/>
      <c r="F4932" s="270"/>
      <c r="G4932" s="259"/>
      <c r="H4932" s="259"/>
      <c r="I4932" s="259"/>
      <c r="J4932" s="259"/>
    </row>
    <row r="4933" spans="1:10">
      <c r="A4933" s="259"/>
      <c r="B4933" s="259"/>
      <c r="C4933" s="259"/>
      <c r="D4933" s="259"/>
      <c r="E4933" s="259"/>
      <c r="F4933" s="270"/>
      <c r="G4933" s="259"/>
      <c r="H4933" s="259"/>
      <c r="I4933" s="259"/>
      <c r="J4933" s="259"/>
    </row>
    <row r="4934" spans="1:10">
      <c r="A4934" s="259"/>
      <c r="B4934" s="259"/>
      <c r="C4934" s="259"/>
      <c r="D4934" s="259"/>
      <c r="E4934" s="259"/>
      <c r="F4934" s="270"/>
      <c r="G4934" s="259"/>
      <c r="H4934" s="259"/>
      <c r="I4934" s="259"/>
      <c r="J4934" s="259"/>
    </row>
    <row r="4935" spans="1:10">
      <c r="A4935" s="259"/>
      <c r="B4935" s="259"/>
      <c r="C4935" s="259"/>
      <c r="D4935" s="259"/>
      <c r="E4935" s="259"/>
      <c r="F4935" s="270"/>
      <c r="G4935" s="259"/>
      <c r="H4935" s="259"/>
      <c r="I4935" s="259"/>
      <c r="J4935" s="259"/>
    </row>
    <row r="4936" spans="1:10">
      <c r="A4936" s="259"/>
      <c r="B4936" s="259"/>
      <c r="C4936" s="259"/>
      <c r="D4936" s="259"/>
      <c r="E4936" s="259"/>
      <c r="F4936" s="270"/>
      <c r="G4936" s="259"/>
      <c r="H4936" s="259"/>
      <c r="I4936" s="259"/>
      <c r="J4936" s="259"/>
    </row>
    <row r="4937" spans="1:10">
      <c r="A4937" s="259"/>
      <c r="B4937" s="259"/>
      <c r="C4937" s="259"/>
      <c r="D4937" s="259"/>
      <c r="E4937" s="259"/>
      <c r="F4937" s="270"/>
      <c r="G4937" s="259"/>
      <c r="H4937" s="259"/>
      <c r="I4937" s="259"/>
      <c r="J4937" s="259"/>
    </row>
    <row r="4938" spans="1:10">
      <c r="A4938" s="259"/>
      <c r="B4938" s="259"/>
      <c r="C4938" s="259"/>
      <c r="D4938" s="259"/>
      <c r="E4938" s="259"/>
      <c r="F4938" s="270"/>
      <c r="G4938" s="259"/>
      <c r="H4938" s="259"/>
      <c r="I4938" s="259"/>
      <c r="J4938" s="259"/>
    </row>
    <row r="4939" spans="1:10">
      <c r="A4939" s="259"/>
      <c r="B4939" s="259"/>
      <c r="C4939" s="259"/>
      <c r="D4939" s="259"/>
      <c r="E4939" s="259"/>
      <c r="F4939" s="270"/>
      <c r="G4939" s="259"/>
      <c r="H4939" s="259"/>
      <c r="I4939" s="259"/>
      <c r="J4939" s="259"/>
    </row>
    <row r="4940" spans="1:10">
      <c r="A4940" s="259"/>
      <c r="B4940" s="259"/>
      <c r="C4940" s="259"/>
      <c r="D4940" s="259"/>
      <c r="E4940" s="259"/>
      <c r="F4940" s="270"/>
      <c r="G4940" s="259"/>
      <c r="H4940" s="259"/>
      <c r="I4940" s="259"/>
      <c r="J4940" s="259"/>
    </row>
    <row r="4941" spans="1:10">
      <c r="A4941" s="259"/>
      <c r="B4941" s="259"/>
      <c r="C4941" s="259"/>
      <c r="D4941" s="259"/>
      <c r="E4941" s="259"/>
      <c r="F4941" s="270"/>
      <c r="G4941" s="259"/>
      <c r="H4941" s="259"/>
      <c r="I4941" s="259"/>
      <c r="J4941" s="259"/>
    </row>
    <row r="4942" spans="1:10">
      <c r="A4942" s="259"/>
      <c r="B4942" s="259"/>
      <c r="C4942" s="259"/>
      <c r="D4942" s="259"/>
      <c r="E4942" s="259"/>
      <c r="F4942" s="270"/>
      <c r="G4942" s="259"/>
      <c r="H4942" s="259"/>
      <c r="I4942" s="259"/>
      <c r="J4942" s="259"/>
    </row>
    <row r="4943" spans="1:10">
      <c r="A4943" s="259"/>
      <c r="B4943" s="259"/>
      <c r="C4943" s="259"/>
      <c r="D4943" s="259"/>
      <c r="E4943" s="259"/>
      <c r="F4943" s="270"/>
      <c r="G4943" s="259"/>
      <c r="H4943" s="259"/>
      <c r="I4943" s="259"/>
      <c r="J4943" s="259"/>
    </row>
    <row r="4944" spans="1:10">
      <c r="A4944" s="259"/>
      <c r="B4944" s="259"/>
      <c r="C4944" s="259"/>
      <c r="D4944" s="259"/>
      <c r="E4944" s="259"/>
      <c r="F4944" s="270"/>
      <c r="G4944" s="259"/>
      <c r="H4944" s="259"/>
      <c r="I4944" s="259"/>
      <c r="J4944" s="259"/>
    </row>
    <row r="4945" spans="1:10">
      <c r="A4945" s="259"/>
      <c r="B4945" s="259"/>
      <c r="C4945" s="259"/>
      <c r="D4945" s="259"/>
      <c r="E4945" s="259"/>
      <c r="F4945" s="270"/>
      <c r="G4945" s="259"/>
      <c r="H4945" s="259"/>
      <c r="I4945" s="259"/>
      <c r="J4945" s="259"/>
    </row>
    <row r="4946" spans="1:10">
      <c r="A4946" s="259"/>
      <c r="B4946" s="259"/>
      <c r="C4946" s="259"/>
      <c r="D4946" s="259"/>
      <c r="E4946" s="259"/>
      <c r="F4946" s="270"/>
      <c r="G4946" s="259"/>
      <c r="H4946" s="259"/>
      <c r="I4946" s="259"/>
      <c r="J4946" s="259"/>
    </row>
    <row r="4947" spans="1:10">
      <c r="A4947" s="259"/>
      <c r="B4947" s="259"/>
      <c r="C4947" s="259"/>
      <c r="D4947" s="259"/>
      <c r="E4947" s="259"/>
      <c r="F4947" s="270"/>
      <c r="G4947" s="259"/>
      <c r="H4947" s="259"/>
      <c r="I4947" s="259"/>
      <c r="J4947" s="259"/>
    </row>
    <row r="4948" spans="1:10">
      <c r="A4948" s="259"/>
      <c r="B4948" s="259"/>
      <c r="C4948" s="259"/>
      <c r="D4948" s="259"/>
      <c r="E4948" s="259"/>
      <c r="F4948" s="270"/>
      <c r="G4948" s="259"/>
      <c r="H4948" s="259"/>
      <c r="I4948" s="259"/>
      <c r="J4948" s="259"/>
    </row>
    <row r="4949" spans="1:10">
      <c r="A4949" s="259"/>
      <c r="B4949" s="259"/>
      <c r="C4949" s="259"/>
      <c r="D4949" s="259"/>
      <c r="E4949" s="259"/>
      <c r="F4949" s="270"/>
      <c r="G4949" s="259"/>
      <c r="H4949" s="259"/>
      <c r="I4949" s="259"/>
      <c r="J4949" s="259"/>
    </row>
    <row r="4950" spans="1:10">
      <c r="A4950" s="259"/>
      <c r="B4950" s="259"/>
      <c r="C4950" s="259"/>
      <c r="D4950" s="259"/>
      <c r="E4950" s="259"/>
      <c r="F4950" s="270"/>
      <c r="G4950" s="259"/>
      <c r="H4950" s="259"/>
      <c r="I4950" s="259"/>
      <c r="J4950" s="259"/>
    </row>
    <row r="4951" spans="1:10">
      <c r="A4951" s="259"/>
      <c r="B4951" s="259"/>
      <c r="C4951" s="259"/>
      <c r="D4951" s="259"/>
      <c r="E4951" s="259"/>
      <c r="F4951" s="270"/>
      <c r="G4951" s="259"/>
      <c r="H4951" s="259"/>
      <c r="I4951" s="259"/>
      <c r="J4951" s="259"/>
    </row>
    <row r="4952" spans="1:10">
      <c r="A4952" s="259"/>
      <c r="B4952" s="259"/>
      <c r="C4952" s="259"/>
      <c r="D4952" s="259"/>
      <c r="E4952" s="259"/>
      <c r="F4952" s="270"/>
      <c r="G4952" s="259"/>
      <c r="H4952" s="259"/>
      <c r="I4952" s="259"/>
      <c r="J4952" s="259"/>
    </row>
    <row r="4953" spans="1:10">
      <c r="A4953" s="259"/>
      <c r="B4953" s="259"/>
      <c r="C4953" s="259"/>
      <c r="D4953" s="259"/>
      <c r="E4953" s="259"/>
      <c r="F4953" s="270"/>
      <c r="G4953" s="259"/>
      <c r="H4953" s="259"/>
      <c r="I4953" s="259"/>
      <c r="J4953" s="259"/>
    </row>
    <row r="4954" spans="1:10">
      <c r="A4954" s="259"/>
      <c r="B4954" s="259"/>
      <c r="C4954" s="259"/>
      <c r="D4954" s="259"/>
      <c r="E4954" s="259"/>
      <c r="F4954" s="270"/>
      <c r="G4954" s="259"/>
      <c r="H4954" s="259"/>
      <c r="I4954" s="259"/>
      <c r="J4954" s="259"/>
    </row>
    <row r="4955" spans="1:10">
      <c r="A4955" s="259"/>
      <c r="B4955" s="259"/>
      <c r="C4955" s="259"/>
      <c r="D4955" s="259"/>
      <c r="E4955" s="259"/>
      <c r="F4955" s="270"/>
      <c r="G4955" s="259"/>
      <c r="H4955" s="259"/>
      <c r="I4955" s="259"/>
      <c r="J4955" s="259"/>
    </row>
    <row r="4956" spans="1:10">
      <c r="A4956" s="259"/>
      <c r="B4956" s="259"/>
      <c r="C4956" s="259"/>
      <c r="D4956" s="259"/>
      <c r="E4956" s="259"/>
      <c r="F4956" s="270"/>
      <c r="G4956" s="259"/>
      <c r="H4956" s="259"/>
      <c r="I4956" s="259"/>
      <c r="J4956" s="259"/>
    </row>
    <row r="4957" spans="1:10">
      <c r="A4957" s="259"/>
      <c r="B4957" s="259"/>
      <c r="C4957" s="259"/>
      <c r="D4957" s="259"/>
      <c r="E4957" s="259"/>
      <c r="F4957" s="270"/>
      <c r="G4957" s="259"/>
      <c r="H4957" s="259"/>
      <c r="I4957" s="259"/>
      <c r="J4957" s="259"/>
    </row>
    <row r="4958" spans="1:10">
      <c r="A4958" s="259"/>
      <c r="B4958" s="259"/>
      <c r="C4958" s="259"/>
      <c r="D4958" s="259"/>
      <c r="E4958" s="259"/>
      <c r="F4958" s="270"/>
      <c r="G4958" s="259"/>
      <c r="H4958" s="259"/>
      <c r="I4958" s="259"/>
      <c r="J4958" s="259"/>
    </row>
    <row r="4959" spans="1:10">
      <c r="A4959" s="259"/>
      <c r="B4959" s="259"/>
      <c r="C4959" s="259"/>
      <c r="D4959" s="259"/>
      <c r="E4959" s="259"/>
      <c r="F4959" s="270"/>
      <c r="G4959" s="259"/>
      <c r="H4959" s="259"/>
      <c r="I4959" s="259"/>
      <c r="J4959" s="259"/>
    </row>
    <row r="4960" spans="1:10">
      <c r="A4960" s="259"/>
      <c r="B4960" s="259"/>
      <c r="C4960" s="259"/>
      <c r="D4960" s="259"/>
      <c r="E4960" s="259"/>
      <c r="F4960" s="270"/>
      <c r="G4960" s="259"/>
      <c r="H4960" s="259"/>
      <c r="I4960" s="259"/>
      <c r="J4960" s="259"/>
    </row>
    <row r="4961" spans="1:10">
      <c r="A4961" s="259"/>
      <c r="B4961" s="259"/>
      <c r="C4961" s="259"/>
      <c r="D4961" s="259"/>
      <c r="E4961" s="259"/>
      <c r="F4961" s="270"/>
      <c r="G4961" s="259"/>
      <c r="H4961" s="259"/>
      <c r="I4961" s="259"/>
      <c r="J4961" s="259"/>
    </row>
    <row r="4962" spans="1:10">
      <c r="A4962" s="259"/>
      <c r="B4962" s="259"/>
      <c r="C4962" s="259"/>
      <c r="D4962" s="259"/>
      <c r="E4962" s="259"/>
      <c r="F4962" s="270"/>
      <c r="G4962" s="259"/>
      <c r="H4962" s="259"/>
      <c r="I4962" s="259"/>
      <c r="J4962" s="259"/>
    </row>
    <row r="4963" spans="1:10">
      <c r="A4963" s="259"/>
      <c r="B4963" s="259"/>
      <c r="C4963" s="259"/>
      <c r="D4963" s="259"/>
      <c r="E4963" s="259"/>
      <c r="F4963" s="270"/>
      <c r="G4963" s="259"/>
      <c r="H4963" s="259"/>
      <c r="I4963" s="259"/>
      <c r="J4963" s="259"/>
    </row>
    <row r="4964" spans="1:10">
      <c r="A4964" s="259"/>
      <c r="B4964" s="259"/>
      <c r="C4964" s="259"/>
      <c r="D4964" s="259"/>
      <c r="E4964" s="259"/>
      <c r="F4964" s="270"/>
      <c r="G4964" s="259"/>
      <c r="H4964" s="259"/>
      <c r="I4964" s="259"/>
      <c r="J4964" s="259"/>
    </row>
    <row r="4965" spans="1:10">
      <c r="A4965" s="259"/>
      <c r="B4965" s="259"/>
      <c r="C4965" s="259"/>
      <c r="D4965" s="259"/>
      <c r="E4965" s="259"/>
      <c r="F4965" s="270"/>
      <c r="G4965" s="259"/>
      <c r="H4965" s="259"/>
      <c r="I4965" s="259"/>
      <c r="J4965" s="259"/>
    </row>
    <row r="4966" spans="1:10">
      <c r="A4966" s="259"/>
      <c r="B4966" s="259"/>
      <c r="C4966" s="259"/>
      <c r="D4966" s="259"/>
      <c r="E4966" s="259"/>
      <c r="F4966" s="270"/>
      <c r="G4966" s="259"/>
      <c r="H4966" s="259"/>
      <c r="I4966" s="259"/>
      <c r="J4966" s="259"/>
    </row>
    <row r="4967" spans="1:10">
      <c r="A4967" s="259"/>
      <c r="B4967" s="259"/>
      <c r="C4967" s="259"/>
      <c r="D4967" s="259"/>
      <c r="E4967" s="259"/>
      <c r="F4967" s="270"/>
      <c r="G4967" s="259"/>
      <c r="H4967" s="259"/>
      <c r="I4967" s="259"/>
      <c r="J4967" s="259"/>
    </row>
    <row r="4968" spans="1:10">
      <c r="A4968" s="259"/>
      <c r="B4968" s="259"/>
      <c r="C4968" s="259"/>
      <c r="D4968" s="259"/>
      <c r="E4968" s="259"/>
      <c r="F4968" s="270"/>
      <c r="G4968" s="259"/>
      <c r="H4968" s="259"/>
      <c r="I4968" s="259"/>
      <c r="J4968" s="259"/>
    </row>
    <row r="4969" spans="1:10">
      <c r="A4969" s="259"/>
      <c r="B4969" s="259"/>
      <c r="C4969" s="259"/>
      <c r="D4969" s="259"/>
      <c r="E4969" s="259"/>
      <c r="F4969" s="270"/>
      <c r="G4969" s="259"/>
      <c r="H4969" s="259"/>
      <c r="I4969" s="259"/>
      <c r="J4969" s="259"/>
    </row>
    <row r="4970" spans="1:10">
      <c r="A4970" s="259"/>
      <c r="B4970" s="259"/>
      <c r="C4970" s="259"/>
      <c r="D4970" s="259"/>
      <c r="E4970" s="259"/>
      <c r="F4970" s="270"/>
      <c r="G4970" s="259"/>
      <c r="H4970" s="259"/>
      <c r="I4970" s="259"/>
      <c r="J4970" s="259"/>
    </row>
    <row r="4971" spans="1:10">
      <c r="A4971" s="259"/>
      <c r="B4971" s="259"/>
      <c r="C4971" s="259"/>
      <c r="D4971" s="259"/>
      <c r="E4971" s="259"/>
      <c r="F4971" s="270"/>
      <c r="G4971" s="259"/>
      <c r="H4971" s="259"/>
      <c r="I4971" s="259"/>
      <c r="J4971" s="259"/>
    </row>
    <row r="4972" spans="1:10">
      <c r="A4972" s="259"/>
      <c r="B4972" s="259"/>
      <c r="C4972" s="259"/>
      <c r="D4972" s="259"/>
      <c r="E4972" s="259"/>
      <c r="F4972" s="270"/>
      <c r="G4972" s="259"/>
      <c r="H4972" s="259"/>
      <c r="I4972" s="259"/>
      <c r="J4972" s="259"/>
    </row>
    <row r="4973" spans="1:10">
      <c r="A4973" s="259"/>
      <c r="B4973" s="259"/>
      <c r="C4973" s="259"/>
      <c r="D4973" s="259"/>
      <c r="E4973" s="259"/>
      <c r="F4973" s="270"/>
      <c r="G4973" s="259"/>
      <c r="H4973" s="259"/>
      <c r="I4973" s="259"/>
      <c r="J4973" s="259"/>
    </row>
    <row r="4974" spans="1:10">
      <c r="A4974" s="259"/>
      <c r="B4974" s="259"/>
      <c r="C4974" s="259"/>
      <c r="D4974" s="259"/>
      <c r="E4974" s="259"/>
      <c r="F4974" s="270"/>
      <c r="G4974" s="259"/>
      <c r="H4974" s="259"/>
      <c r="I4974" s="259"/>
      <c r="J4974" s="259"/>
    </row>
    <row r="4975" spans="1:10">
      <c r="A4975" s="259"/>
      <c r="B4975" s="259"/>
      <c r="C4975" s="259"/>
      <c r="D4975" s="259"/>
      <c r="E4975" s="259"/>
      <c r="F4975" s="270"/>
      <c r="G4975" s="259"/>
      <c r="H4975" s="259"/>
      <c r="I4975" s="259"/>
      <c r="J4975" s="259"/>
    </row>
    <row r="4976" spans="1:10">
      <c r="A4976" s="259"/>
      <c r="B4976" s="259"/>
      <c r="C4976" s="259"/>
      <c r="D4976" s="259"/>
      <c r="E4976" s="259"/>
      <c r="F4976" s="270"/>
      <c r="G4976" s="259"/>
      <c r="H4976" s="259"/>
      <c r="I4976" s="259"/>
      <c r="J4976" s="259"/>
    </row>
    <row r="4977" spans="1:10">
      <c r="A4977" s="259"/>
      <c r="B4977" s="259"/>
      <c r="C4977" s="259"/>
      <c r="D4977" s="259"/>
      <c r="E4977" s="259"/>
      <c r="F4977" s="270"/>
      <c r="G4977" s="259"/>
      <c r="H4977" s="259"/>
      <c r="I4977" s="259"/>
      <c r="J4977" s="259"/>
    </row>
    <row r="4978" spans="1:10">
      <c r="A4978" s="259"/>
      <c r="B4978" s="259"/>
      <c r="C4978" s="259"/>
      <c r="D4978" s="259"/>
      <c r="E4978" s="259"/>
      <c r="F4978" s="270"/>
      <c r="G4978" s="259"/>
      <c r="H4978" s="259"/>
      <c r="I4978" s="259"/>
      <c r="J4978" s="259"/>
    </row>
    <row r="4979" spans="1:10">
      <c r="A4979" s="259"/>
      <c r="B4979" s="259"/>
      <c r="C4979" s="259"/>
      <c r="D4979" s="259"/>
      <c r="E4979" s="259"/>
      <c r="F4979" s="270"/>
      <c r="G4979" s="259"/>
      <c r="H4979" s="259"/>
      <c r="I4979" s="259"/>
      <c r="J4979" s="259"/>
    </row>
    <row r="4980" spans="1:10">
      <c r="A4980" s="259"/>
      <c r="B4980" s="259"/>
      <c r="C4980" s="259"/>
      <c r="D4980" s="259"/>
      <c r="E4980" s="259"/>
      <c r="F4980" s="270"/>
      <c r="G4980" s="259"/>
      <c r="H4980" s="259"/>
      <c r="I4980" s="259"/>
      <c r="J4980" s="259"/>
    </row>
    <row r="4981" spans="1:10">
      <c r="A4981" s="259"/>
      <c r="B4981" s="259"/>
      <c r="C4981" s="259"/>
      <c r="D4981" s="259"/>
      <c r="E4981" s="259"/>
      <c r="F4981" s="270"/>
      <c r="G4981" s="259"/>
      <c r="H4981" s="259"/>
      <c r="I4981" s="259"/>
      <c r="J4981" s="259"/>
    </row>
    <row r="4982" spans="1:10">
      <c r="A4982" s="259"/>
      <c r="B4982" s="259"/>
      <c r="C4982" s="259"/>
      <c r="D4982" s="259"/>
      <c r="E4982" s="259"/>
      <c r="F4982" s="270"/>
      <c r="G4982" s="259"/>
      <c r="H4982" s="259"/>
      <c r="I4982" s="259"/>
      <c r="J4982" s="259"/>
    </row>
    <row r="4983" spans="1:10">
      <c r="A4983" s="259"/>
      <c r="B4983" s="259"/>
      <c r="C4983" s="259"/>
      <c r="D4983" s="259"/>
      <c r="E4983" s="259"/>
      <c r="F4983" s="270"/>
      <c r="G4983" s="259"/>
      <c r="H4983" s="259"/>
      <c r="I4983" s="259"/>
      <c r="J4983" s="259"/>
    </row>
    <row r="4984" spans="1:10">
      <c r="A4984" s="259"/>
      <c r="B4984" s="259"/>
      <c r="C4984" s="259"/>
      <c r="D4984" s="259"/>
      <c r="E4984" s="259"/>
      <c r="F4984" s="270"/>
      <c r="G4984" s="259"/>
      <c r="H4984" s="259"/>
      <c r="I4984" s="259"/>
      <c r="J4984" s="259"/>
    </row>
    <row r="4985" spans="1:10">
      <c r="A4985" s="259"/>
      <c r="B4985" s="259"/>
      <c r="C4985" s="259"/>
      <c r="D4985" s="259"/>
      <c r="E4985" s="259"/>
      <c r="F4985" s="270"/>
      <c r="G4985" s="259"/>
      <c r="H4985" s="259"/>
      <c r="I4985" s="259"/>
      <c r="J4985" s="259"/>
    </row>
    <row r="4986" spans="1:10">
      <c r="A4986" s="259"/>
      <c r="B4986" s="259"/>
      <c r="C4986" s="259"/>
      <c r="D4986" s="259"/>
      <c r="E4986" s="259"/>
      <c r="F4986" s="270"/>
      <c r="G4986" s="259"/>
      <c r="H4986" s="259"/>
      <c r="I4986" s="259"/>
      <c r="J4986" s="259"/>
    </row>
    <row r="4987" spans="1:10">
      <c r="A4987" s="259"/>
      <c r="B4987" s="259"/>
      <c r="C4987" s="259"/>
      <c r="D4987" s="259"/>
      <c r="E4987" s="259"/>
      <c r="F4987" s="270"/>
      <c r="G4987" s="259"/>
      <c r="H4987" s="259"/>
      <c r="I4987" s="259"/>
      <c r="J4987" s="259"/>
    </row>
    <row r="4988" spans="1:10">
      <c r="A4988" s="259"/>
      <c r="B4988" s="259"/>
      <c r="C4988" s="259"/>
      <c r="D4988" s="259"/>
      <c r="E4988" s="259"/>
      <c r="F4988" s="270"/>
      <c r="G4988" s="259"/>
      <c r="H4988" s="259"/>
      <c r="I4988" s="259"/>
      <c r="J4988" s="259"/>
    </row>
    <row r="4989" spans="1:10">
      <c r="A4989" s="259"/>
      <c r="B4989" s="259"/>
      <c r="C4989" s="259"/>
      <c r="D4989" s="259"/>
      <c r="E4989" s="259"/>
      <c r="F4989" s="270"/>
      <c r="G4989" s="259"/>
      <c r="H4989" s="259"/>
      <c r="I4989" s="259"/>
      <c r="J4989" s="259"/>
    </row>
    <row r="4990" spans="1:10">
      <c r="A4990" s="259"/>
      <c r="B4990" s="259"/>
      <c r="C4990" s="259"/>
      <c r="D4990" s="259"/>
      <c r="E4990" s="259"/>
      <c r="F4990" s="270"/>
      <c r="G4990" s="259"/>
      <c r="H4990" s="259"/>
      <c r="I4990" s="259"/>
      <c r="J4990" s="259"/>
    </row>
    <row r="4991" spans="1:10">
      <c r="A4991" s="259"/>
      <c r="B4991" s="259"/>
      <c r="C4991" s="259"/>
      <c r="D4991" s="259"/>
      <c r="E4991" s="259"/>
      <c r="F4991" s="270"/>
      <c r="G4991" s="259"/>
      <c r="H4991" s="259"/>
      <c r="I4991" s="259"/>
      <c r="J4991" s="259"/>
    </row>
    <row r="4992" spans="1:10">
      <c r="A4992" s="259"/>
      <c r="B4992" s="259"/>
      <c r="C4992" s="259"/>
      <c r="D4992" s="259"/>
      <c r="E4992" s="259"/>
      <c r="F4992" s="270"/>
      <c r="G4992" s="259"/>
      <c r="H4992" s="259"/>
      <c r="I4992" s="259"/>
      <c r="J4992" s="259"/>
    </row>
    <row r="4993" spans="1:10">
      <c r="A4993" s="259"/>
      <c r="B4993" s="259"/>
      <c r="C4993" s="259"/>
      <c r="D4993" s="259"/>
      <c r="E4993" s="259"/>
      <c r="F4993" s="270"/>
      <c r="G4993" s="259"/>
      <c r="H4993" s="259"/>
      <c r="I4993" s="259"/>
      <c r="J4993" s="259"/>
    </row>
    <row r="4994" spans="1:10">
      <c r="A4994" s="259"/>
      <c r="B4994" s="259"/>
      <c r="C4994" s="259"/>
      <c r="D4994" s="259"/>
      <c r="E4994" s="259"/>
      <c r="F4994" s="270"/>
      <c r="G4994" s="259"/>
      <c r="H4994" s="259"/>
      <c r="I4994" s="259"/>
      <c r="J4994" s="259"/>
    </row>
    <row r="4995" spans="1:10">
      <c r="A4995" s="259"/>
      <c r="B4995" s="259"/>
      <c r="C4995" s="259"/>
      <c r="D4995" s="259"/>
      <c r="E4995" s="259"/>
      <c r="F4995" s="270"/>
      <c r="G4995" s="259"/>
      <c r="H4995" s="259"/>
      <c r="I4995" s="259"/>
      <c r="J4995" s="259"/>
    </row>
    <row r="4996" spans="1:10">
      <c r="A4996" s="259"/>
      <c r="B4996" s="259"/>
      <c r="C4996" s="259"/>
      <c r="D4996" s="259"/>
      <c r="E4996" s="259"/>
      <c r="F4996" s="270"/>
      <c r="G4996" s="259"/>
      <c r="H4996" s="259"/>
      <c r="I4996" s="259"/>
      <c r="J4996" s="259"/>
    </row>
    <row r="4997" spans="1:10">
      <c r="A4997" s="259"/>
      <c r="B4997" s="259"/>
      <c r="C4997" s="259"/>
      <c r="D4997" s="259"/>
      <c r="E4997" s="259"/>
      <c r="F4997" s="270"/>
      <c r="G4997" s="259"/>
      <c r="H4997" s="259"/>
      <c r="I4997" s="259"/>
      <c r="J4997" s="259"/>
    </row>
    <row r="4998" spans="1:10">
      <c r="A4998" s="259"/>
      <c r="B4998" s="259"/>
      <c r="C4998" s="259"/>
      <c r="D4998" s="259"/>
      <c r="E4998" s="259"/>
      <c r="F4998" s="270"/>
      <c r="G4998" s="259"/>
      <c r="H4998" s="259"/>
      <c r="I4998" s="259"/>
      <c r="J4998" s="259"/>
    </row>
    <row r="4999" spans="1:10">
      <c r="A4999" s="259"/>
      <c r="B4999" s="259"/>
      <c r="C4999" s="259"/>
      <c r="D4999" s="259"/>
      <c r="E4999" s="259"/>
      <c r="F4999" s="270"/>
      <c r="G4999" s="259"/>
      <c r="H4999" s="259"/>
      <c r="I4999" s="259"/>
      <c r="J4999" s="259"/>
    </row>
    <row r="5000" spans="1:10">
      <c r="A5000" s="259"/>
      <c r="B5000" s="259"/>
      <c r="C5000" s="259"/>
      <c r="D5000" s="259"/>
      <c r="E5000" s="259"/>
      <c r="F5000" s="270"/>
      <c r="G5000" s="259"/>
      <c r="H5000" s="259"/>
      <c r="I5000" s="259"/>
      <c r="J5000" s="259"/>
    </row>
    <row r="5001" spans="1:10">
      <c r="A5001" s="259"/>
      <c r="B5001" s="259"/>
      <c r="C5001" s="259"/>
      <c r="D5001" s="259"/>
      <c r="E5001" s="259"/>
      <c r="F5001" s="270"/>
      <c r="G5001" s="259"/>
      <c r="H5001" s="259"/>
      <c r="I5001" s="259"/>
      <c r="J5001" s="259"/>
    </row>
    <row r="5002" spans="1:10">
      <c r="A5002" s="259"/>
      <c r="B5002" s="259"/>
      <c r="C5002" s="259"/>
      <c r="D5002" s="259"/>
      <c r="E5002" s="259"/>
      <c r="F5002" s="270"/>
      <c r="G5002" s="259"/>
      <c r="H5002" s="259"/>
      <c r="I5002" s="259"/>
      <c r="J5002" s="259"/>
    </row>
    <row r="5003" spans="1:10">
      <c r="A5003" s="259"/>
      <c r="B5003" s="259"/>
      <c r="C5003" s="259"/>
      <c r="D5003" s="259"/>
      <c r="E5003" s="259"/>
      <c r="F5003" s="270"/>
      <c r="G5003" s="259"/>
      <c r="H5003" s="259"/>
      <c r="I5003" s="259"/>
      <c r="J5003" s="259"/>
    </row>
    <row r="5004" spans="1:10">
      <c r="A5004" s="259"/>
      <c r="B5004" s="259"/>
      <c r="C5004" s="259"/>
      <c r="D5004" s="259"/>
      <c r="E5004" s="259"/>
      <c r="F5004" s="270"/>
      <c r="G5004" s="259"/>
      <c r="H5004" s="259"/>
      <c r="I5004" s="259"/>
      <c r="J5004" s="259"/>
    </row>
    <row r="5005" spans="1:10">
      <c r="A5005" s="259"/>
      <c r="B5005" s="259"/>
      <c r="C5005" s="259"/>
      <c r="D5005" s="259"/>
      <c r="E5005" s="259"/>
      <c r="F5005" s="270"/>
      <c r="G5005" s="259"/>
      <c r="H5005" s="259"/>
      <c r="I5005" s="259"/>
      <c r="J5005" s="259"/>
    </row>
    <row r="5006" spans="1:10">
      <c r="A5006" s="259"/>
      <c r="B5006" s="259"/>
      <c r="C5006" s="259"/>
      <c r="D5006" s="259"/>
      <c r="E5006" s="259"/>
      <c r="F5006" s="270"/>
      <c r="G5006" s="259"/>
      <c r="H5006" s="259"/>
      <c r="I5006" s="259"/>
      <c r="J5006" s="259"/>
    </row>
    <row r="5007" spans="1:10">
      <c r="A5007" s="259"/>
      <c r="B5007" s="259"/>
      <c r="C5007" s="259"/>
      <c r="D5007" s="259"/>
      <c r="E5007" s="259"/>
      <c r="F5007" s="270"/>
      <c r="G5007" s="259"/>
      <c r="H5007" s="259"/>
      <c r="I5007" s="259"/>
      <c r="J5007" s="259"/>
    </row>
    <row r="5008" spans="1:10">
      <c r="A5008" s="259"/>
      <c r="B5008" s="259"/>
      <c r="C5008" s="259"/>
      <c r="D5008" s="259"/>
      <c r="E5008" s="259"/>
      <c r="F5008" s="270"/>
      <c r="G5008" s="259"/>
      <c r="H5008" s="259"/>
      <c r="I5008" s="259"/>
      <c r="J5008" s="259"/>
    </row>
    <row r="5009" spans="1:10">
      <c r="A5009" s="259"/>
      <c r="B5009" s="259"/>
      <c r="C5009" s="259"/>
      <c r="D5009" s="259"/>
      <c r="E5009" s="259"/>
      <c r="F5009" s="270"/>
      <c r="G5009" s="259"/>
      <c r="H5009" s="259"/>
      <c r="I5009" s="259"/>
      <c r="J5009" s="259"/>
    </row>
    <row r="5010" spans="1:10">
      <c r="A5010" s="259"/>
      <c r="B5010" s="259"/>
      <c r="C5010" s="259"/>
      <c r="D5010" s="259"/>
      <c r="E5010" s="259"/>
      <c r="F5010" s="270"/>
      <c r="G5010" s="259"/>
      <c r="H5010" s="259"/>
      <c r="I5010" s="259"/>
      <c r="J5010" s="259"/>
    </row>
    <row r="5011" spans="1:10">
      <c r="A5011" s="259"/>
      <c r="B5011" s="259"/>
      <c r="C5011" s="259"/>
      <c r="D5011" s="259"/>
      <c r="E5011" s="259"/>
      <c r="F5011" s="270"/>
      <c r="G5011" s="259"/>
      <c r="H5011" s="259"/>
      <c r="I5011" s="259"/>
      <c r="J5011" s="259"/>
    </row>
    <row r="5012" spans="1:10">
      <c r="A5012" s="259"/>
      <c r="B5012" s="259"/>
      <c r="C5012" s="259"/>
      <c r="D5012" s="259"/>
      <c r="E5012" s="259"/>
      <c r="F5012" s="270"/>
      <c r="G5012" s="259"/>
      <c r="H5012" s="259"/>
      <c r="I5012" s="259"/>
      <c r="J5012" s="259"/>
    </row>
    <row r="5013" spans="1:10">
      <c r="A5013" s="259"/>
      <c r="B5013" s="259"/>
      <c r="C5013" s="259"/>
      <c r="D5013" s="259"/>
      <c r="E5013" s="259"/>
      <c r="F5013" s="270"/>
      <c r="G5013" s="259"/>
      <c r="H5013" s="259"/>
      <c r="I5013" s="259"/>
      <c r="J5013" s="259"/>
    </row>
    <row r="5014" spans="1:10">
      <c r="A5014" s="259"/>
      <c r="B5014" s="259"/>
      <c r="C5014" s="259"/>
      <c r="D5014" s="259"/>
      <c r="E5014" s="259"/>
      <c r="F5014" s="270"/>
      <c r="G5014" s="259"/>
      <c r="H5014" s="259"/>
      <c r="I5014" s="259"/>
      <c r="J5014" s="259"/>
    </row>
    <row r="5015" spans="1:10">
      <c r="A5015" s="259"/>
      <c r="B5015" s="259"/>
      <c r="C5015" s="259"/>
      <c r="D5015" s="259"/>
      <c r="E5015" s="259"/>
      <c r="F5015" s="270"/>
      <c r="G5015" s="259"/>
      <c r="H5015" s="259"/>
      <c r="I5015" s="259"/>
      <c r="J5015" s="259"/>
    </row>
    <row r="5016" spans="1:10">
      <c r="A5016" s="259"/>
      <c r="B5016" s="259"/>
      <c r="C5016" s="259"/>
      <c r="D5016" s="259"/>
      <c r="E5016" s="259"/>
      <c r="F5016" s="270"/>
      <c r="G5016" s="259"/>
      <c r="H5016" s="259"/>
      <c r="I5016" s="259"/>
      <c r="J5016" s="259"/>
    </row>
    <row r="5017" spans="1:10">
      <c r="A5017" s="259"/>
      <c r="B5017" s="259"/>
      <c r="C5017" s="259"/>
      <c r="D5017" s="259"/>
      <c r="E5017" s="259"/>
      <c r="F5017" s="270"/>
      <c r="G5017" s="259"/>
      <c r="H5017" s="259"/>
      <c r="I5017" s="259"/>
      <c r="J5017" s="259"/>
    </row>
    <row r="5018" spans="1:10">
      <c r="A5018" s="259"/>
      <c r="B5018" s="259"/>
      <c r="C5018" s="259"/>
      <c r="D5018" s="259"/>
      <c r="E5018" s="259"/>
      <c r="F5018" s="270"/>
      <c r="G5018" s="259"/>
      <c r="H5018" s="259"/>
      <c r="I5018" s="259"/>
      <c r="J5018" s="259"/>
    </row>
    <row r="5019" spans="1:10">
      <c r="A5019" s="259"/>
      <c r="B5019" s="259"/>
      <c r="C5019" s="259"/>
      <c r="D5019" s="259"/>
      <c r="E5019" s="259"/>
      <c r="F5019" s="270"/>
      <c r="G5019" s="259"/>
      <c r="H5019" s="259"/>
      <c r="I5019" s="259"/>
      <c r="J5019" s="259"/>
    </row>
    <row r="5020" spans="1:10">
      <c r="A5020" s="259"/>
      <c r="B5020" s="259"/>
      <c r="C5020" s="259"/>
      <c r="D5020" s="259"/>
      <c r="E5020" s="259"/>
      <c r="F5020" s="270"/>
      <c r="G5020" s="259"/>
      <c r="H5020" s="259"/>
      <c r="I5020" s="259"/>
      <c r="J5020" s="259"/>
    </row>
    <row r="5021" spans="1:10">
      <c r="A5021" s="259"/>
      <c r="B5021" s="259"/>
      <c r="C5021" s="259"/>
      <c r="D5021" s="259"/>
      <c r="E5021" s="259"/>
      <c r="F5021" s="270"/>
      <c r="G5021" s="259"/>
      <c r="H5021" s="259"/>
      <c r="I5021" s="259"/>
      <c r="J5021" s="259"/>
    </row>
    <row r="5022" spans="1:10">
      <c r="A5022" s="259"/>
      <c r="B5022" s="259"/>
      <c r="C5022" s="259"/>
      <c r="D5022" s="259"/>
      <c r="E5022" s="259"/>
      <c r="F5022" s="270"/>
      <c r="G5022" s="259"/>
      <c r="H5022" s="259"/>
      <c r="I5022" s="259"/>
      <c r="J5022" s="259"/>
    </row>
    <row r="5023" spans="1:10">
      <c r="A5023" s="259"/>
      <c r="B5023" s="259"/>
      <c r="C5023" s="259"/>
      <c r="D5023" s="259"/>
      <c r="E5023" s="259"/>
      <c r="F5023" s="270"/>
      <c r="G5023" s="259"/>
      <c r="H5023" s="259"/>
      <c r="I5023" s="259"/>
      <c r="J5023" s="259"/>
    </row>
    <row r="5024" spans="1:10">
      <c r="A5024" s="259"/>
      <c r="B5024" s="259"/>
      <c r="C5024" s="259"/>
      <c r="D5024" s="259"/>
      <c r="E5024" s="259"/>
      <c r="F5024" s="270"/>
      <c r="G5024" s="259"/>
      <c r="H5024" s="259"/>
      <c r="I5024" s="259"/>
      <c r="J5024" s="259"/>
    </row>
    <row r="5025" spans="1:10">
      <c r="A5025" s="259"/>
      <c r="B5025" s="259"/>
      <c r="C5025" s="259"/>
      <c r="D5025" s="259"/>
      <c r="E5025" s="259"/>
      <c r="F5025" s="270"/>
      <c r="G5025" s="259"/>
      <c r="H5025" s="259"/>
      <c r="I5025" s="259"/>
      <c r="J5025" s="259"/>
    </row>
    <row r="5026" spans="1:10">
      <c r="A5026" s="259"/>
      <c r="B5026" s="259"/>
      <c r="C5026" s="259"/>
      <c r="D5026" s="259"/>
      <c r="E5026" s="259"/>
      <c r="F5026" s="270"/>
      <c r="G5026" s="259"/>
      <c r="H5026" s="259"/>
      <c r="I5026" s="259"/>
      <c r="J5026" s="259"/>
    </row>
    <row r="5027" spans="1:10">
      <c r="A5027" s="259"/>
      <c r="B5027" s="259"/>
      <c r="C5027" s="259"/>
      <c r="D5027" s="259"/>
      <c r="E5027" s="259"/>
      <c r="F5027" s="270"/>
      <c r="G5027" s="259"/>
      <c r="H5027" s="259"/>
      <c r="I5027" s="259"/>
      <c r="J5027" s="259"/>
    </row>
    <row r="5028" spans="1:10">
      <c r="A5028" s="259"/>
      <c r="B5028" s="259"/>
      <c r="C5028" s="259"/>
      <c r="D5028" s="259"/>
      <c r="E5028" s="259"/>
      <c r="F5028" s="270"/>
      <c r="G5028" s="259"/>
      <c r="H5028" s="259"/>
      <c r="I5028" s="259"/>
      <c r="J5028" s="259"/>
    </row>
    <row r="5029" spans="1:10">
      <c r="A5029" s="259"/>
      <c r="B5029" s="259"/>
      <c r="C5029" s="259"/>
      <c r="D5029" s="259"/>
      <c r="E5029" s="259"/>
      <c r="F5029" s="270"/>
      <c r="G5029" s="259"/>
      <c r="H5029" s="259"/>
      <c r="I5029" s="259"/>
      <c r="J5029" s="259"/>
    </row>
    <row r="5030" spans="1:10">
      <c r="A5030" s="259"/>
      <c r="B5030" s="259"/>
      <c r="C5030" s="259"/>
      <c r="D5030" s="259"/>
      <c r="E5030" s="259"/>
      <c r="F5030" s="270"/>
      <c r="G5030" s="259"/>
      <c r="H5030" s="259"/>
      <c r="I5030" s="259"/>
      <c r="J5030" s="259"/>
    </row>
    <row r="5031" spans="1:10">
      <c r="A5031" s="259"/>
      <c r="B5031" s="259"/>
      <c r="C5031" s="259"/>
      <c r="D5031" s="259"/>
      <c r="E5031" s="259"/>
      <c r="F5031" s="270"/>
      <c r="G5031" s="259"/>
      <c r="H5031" s="259"/>
      <c r="I5031" s="259"/>
      <c r="J5031" s="259"/>
    </row>
    <row r="5032" spans="1:10">
      <c r="A5032" s="259"/>
      <c r="B5032" s="259"/>
      <c r="C5032" s="259"/>
      <c r="D5032" s="259"/>
      <c r="E5032" s="259"/>
      <c r="F5032" s="270"/>
      <c r="G5032" s="259"/>
      <c r="H5032" s="259"/>
      <c r="I5032" s="259"/>
      <c r="J5032" s="259"/>
    </row>
    <row r="5033" spans="1:10">
      <c r="A5033" s="259"/>
      <c r="B5033" s="259"/>
      <c r="C5033" s="259"/>
      <c r="D5033" s="259"/>
      <c r="E5033" s="259"/>
      <c r="F5033" s="270"/>
      <c r="G5033" s="259"/>
      <c r="H5033" s="259"/>
      <c r="I5033" s="259"/>
      <c r="J5033" s="259"/>
    </row>
    <row r="5034" spans="1:10">
      <c r="A5034" s="259"/>
      <c r="B5034" s="259"/>
      <c r="C5034" s="259"/>
      <c r="D5034" s="259"/>
      <c r="E5034" s="259"/>
      <c r="F5034" s="270"/>
      <c r="G5034" s="259"/>
      <c r="H5034" s="259"/>
      <c r="I5034" s="259"/>
      <c r="J5034" s="259"/>
    </row>
    <row r="5035" spans="1:10">
      <c r="A5035" s="259"/>
      <c r="B5035" s="259"/>
      <c r="C5035" s="259"/>
      <c r="D5035" s="259"/>
      <c r="E5035" s="259"/>
      <c r="F5035" s="270"/>
      <c r="G5035" s="259"/>
      <c r="H5035" s="259"/>
      <c r="I5035" s="259"/>
      <c r="J5035" s="259"/>
    </row>
    <row r="5036" spans="1:10">
      <c r="A5036" s="259"/>
      <c r="B5036" s="259"/>
      <c r="C5036" s="259"/>
      <c r="D5036" s="259"/>
      <c r="E5036" s="259"/>
      <c r="F5036" s="270"/>
      <c r="G5036" s="259"/>
      <c r="H5036" s="259"/>
      <c r="I5036" s="259"/>
      <c r="J5036" s="259"/>
    </row>
    <row r="5037" spans="1:10">
      <c r="A5037" s="259"/>
      <c r="B5037" s="259"/>
      <c r="C5037" s="259"/>
      <c r="D5037" s="259"/>
      <c r="E5037" s="259"/>
      <c r="F5037" s="270"/>
      <c r="G5037" s="259"/>
      <c r="H5037" s="259"/>
      <c r="I5037" s="259"/>
      <c r="J5037" s="259"/>
    </row>
    <row r="5038" spans="1:10">
      <c r="A5038" s="259"/>
      <c r="B5038" s="259"/>
      <c r="C5038" s="259"/>
      <c r="D5038" s="259"/>
      <c r="E5038" s="259"/>
      <c r="F5038" s="270"/>
      <c r="G5038" s="259"/>
      <c r="H5038" s="259"/>
      <c r="I5038" s="259"/>
      <c r="J5038" s="259"/>
    </row>
    <row r="5039" spans="1:10">
      <c r="A5039" s="259"/>
      <c r="B5039" s="259"/>
      <c r="C5039" s="259"/>
      <c r="D5039" s="259"/>
      <c r="E5039" s="259"/>
      <c r="F5039" s="270"/>
      <c r="G5039" s="259"/>
      <c r="H5039" s="259"/>
      <c r="I5039" s="259"/>
      <c r="J5039" s="259"/>
    </row>
    <row r="5040" spans="1:10">
      <c r="A5040" s="259"/>
      <c r="B5040" s="259"/>
      <c r="C5040" s="259"/>
      <c r="D5040" s="259"/>
      <c r="E5040" s="259"/>
      <c r="F5040" s="270"/>
      <c r="G5040" s="259"/>
      <c r="H5040" s="259"/>
      <c r="I5040" s="259"/>
      <c r="J5040" s="259"/>
    </row>
    <row r="5041" spans="1:10">
      <c r="A5041" s="259"/>
      <c r="B5041" s="259"/>
      <c r="C5041" s="259"/>
      <c r="D5041" s="259"/>
      <c r="E5041" s="259"/>
      <c r="F5041" s="270"/>
      <c r="G5041" s="259"/>
      <c r="H5041" s="259"/>
      <c r="I5041" s="259"/>
      <c r="J5041" s="259"/>
    </row>
    <row r="5042" spans="1:10">
      <c r="A5042" s="259"/>
      <c r="B5042" s="259"/>
      <c r="C5042" s="259"/>
      <c r="D5042" s="259"/>
      <c r="E5042" s="259"/>
      <c r="F5042" s="270"/>
      <c r="G5042" s="259"/>
      <c r="H5042" s="259"/>
      <c r="I5042" s="259"/>
      <c r="J5042" s="259"/>
    </row>
    <row r="5043" spans="1:10">
      <c r="A5043" s="259"/>
      <c r="B5043" s="259"/>
      <c r="C5043" s="259"/>
      <c r="D5043" s="259"/>
      <c r="E5043" s="259"/>
      <c r="F5043" s="270"/>
      <c r="G5043" s="259"/>
      <c r="H5043" s="259"/>
      <c r="I5043" s="259"/>
      <c r="J5043" s="259"/>
    </row>
    <row r="5044" spans="1:10">
      <c r="A5044" s="259"/>
      <c r="B5044" s="259"/>
      <c r="C5044" s="259"/>
      <c r="D5044" s="259"/>
      <c r="E5044" s="259"/>
      <c r="F5044" s="270"/>
      <c r="G5044" s="259"/>
      <c r="H5044" s="259"/>
      <c r="I5044" s="259"/>
      <c r="J5044" s="259"/>
    </row>
    <row r="5045" spans="1:10">
      <c r="A5045" s="259"/>
      <c r="B5045" s="259"/>
      <c r="C5045" s="259"/>
      <c r="D5045" s="259"/>
      <c r="E5045" s="259"/>
      <c r="F5045" s="270"/>
      <c r="G5045" s="259"/>
      <c r="H5045" s="259"/>
      <c r="I5045" s="259"/>
      <c r="J5045" s="259"/>
    </row>
    <row r="5046" spans="1:10">
      <c r="A5046" s="259"/>
      <c r="B5046" s="259"/>
      <c r="C5046" s="259"/>
      <c r="D5046" s="259"/>
      <c r="E5046" s="259"/>
      <c r="F5046" s="270"/>
      <c r="G5046" s="259"/>
      <c r="H5046" s="259"/>
      <c r="I5046" s="259"/>
      <c r="J5046" s="259"/>
    </row>
    <row r="5047" spans="1:10">
      <c r="A5047" s="259"/>
      <c r="B5047" s="259"/>
      <c r="C5047" s="259"/>
      <c r="D5047" s="259"/>
      <c r="E5047" s="259"/>
      <c r="F5047" s="270"/>
      <c r="G5047" s="259"/>
      <c r="H5047" s="259"/>
      <c r="I5047" s="259"/>
      <c r="J5047" s="259"/>
    </row>
    <row r="5048" spans="1:10">
      <c r="A5048" s="259"/>
      <c r="B5048" s="259"/>
      <c r="C5048" s="259"/>
      <c r="D5048" s="259"/>
      <c r="E5048" s="259"/>
      <c r="F5048" s="270"/>
      <c r="G5048" s="259"/>
      <c r="H5048" s="259"/>
      <c r="I5048" s="259"/>
      <c r="J5048" s="259"/>
    </row>
    <row r="5049" spans="1:10">
      <c r="A5049" s="259"/>
      <c r="B5049" s="259"/>
      <c r="C5049" s="259"/>
      <c r="D5049" s="259"/>
      <c r="E5049" s="259"/>
      <c r="F5049" s="270"/>
      <c r="G5049" s="259"/>
      <c r="H5049" s="259"/>
      <c r="I5049" s="259"/>
      <c r="J5049" s="259"/>
    </row>
    <row r="5050" spans="1:10">
      <c r="A5050" s="259"/>
      <c r="B5050" s="259"/>
      <c r="C5050" s="259"/>
      <c r="D5050" s="259"/>
      <c r="E5050" s="259"/>
      <c r="F5050" s="270"/>
      <c r="G5050" s="259"/>
      <c r="H5050" s="259"/>
      <c r="I5050" s="259"/>
      <c r="J5050" s="259"/>
    </row>
    <row r="5051" spans="1:10">
      <c r="A5051" s="259"/>
      <c r="B5051" s="259"/>
      <c r="C5051" s="259"/>
      <c r="D5051" s="259"/>
      <c r="E5051" s="259"/>
      <c r="F5051" s="270"/>
      <c r="G5051" s="259"/>
      <c r="H5051" s="259"/>
      <c r="I5051" s="259"/>
      <c r="J5051" s="259"/>
    </row>
    <row r="5052" spans="1:10">
      <c r="A5052" s="259"/>
      <c r="B5052" s="259"/>
      <c r="C5052" s="259"/>
      <c r="D5052" s="259"/>
      <c r="E5052" s="259"/>
      <c r="F5052" s="270"/>
      <c r="G5052" s="259"/>
      <c r="H5052" s="259"/>
      <c r="I5052" s="259"/>
      <c r="J5052" s="259"/>
    </row>
    <row r="5053" spans="1:10">
      <c r="A5053" s="259"/>
      <c r="B5053" s="259"/>
      <c r="C5053" s="259"/>
      <c r="D5053" s="259"/>
      <c r="E5053" s="259"/>
      <c r="F5053" s="270"/>
      <c r="G5053" s="259"/>
      <c r="H5053" s="259"/>
      <c r="I5053" s="259"/>
      <c r="J5053" s="259"/>
    </row>
    <row r="5054" spans="1:10">
      <c r="A5054" s="259"/>
      <c r="B5054" s="259"/>
      <c r="C5054" s="259"/>
      <c r="D5054" s="259"/>
      <c r="E5054" s="259"/>
      <c r="F5054" s="270"/>
      <c r="G5054" s="259"/>
      <c r="H5054" s="259"/>
      <c r="I5054" s="259"/>
      <c r="J5054" s="259"/>
    </row>
    <row r="5055" spans="1:10">
      <c r="A5055" s="259"/>
      <c r="B5055" s="259"/>
      <c r="C5055" s="259"/>
      <c r="D5055" s="259"/>
      <c r="E5055" s="259"/>
      <c r="F5055" s="270"/>
      <c r="G5055" s="259"/>
      <c r="H5055" s="259"/>
      <c r="I5055" s="259"/>
      <c r="J5055" s="259"/>
    </row>
    <row r="5056" spans="1:10">
      <c r="A5056" s="259"/>
      <c r="B5056" s="259"/>
      <c r="C5056" s="259"/>
      <c r="D5056" s="259"/>
      <c r="E5056" s="259"/>
      <c r="F5056" s="270"/>
      <c r="G5056" s="259"/>
      <c r="H5056" s="259"/>
      <c r="I5056" s="259"/>
      <c r="J5056" s="259"/>
    </row>
    <row r="5057" spans="1:10">
      <c r="A5057" s="259"/>
      <c r="B5057" s="259"/>
      <c r="C5057" s="259"/>
      <c r="D5057" s="259"/>
      <c r="E5057" s="259"/>
      <c r="F5057" s="270"/>
      <c r="G5057" s="259"/>
      <c r="H5057" s="259"/>
      <c r="I5057" s="259"/>
      <c r="J5057" s="259"/>
    </row>
    <row r="5058" spans="1:10">
      <c r="A5058" s="259"/>
      <c r="B5058" s="259"/>
      <c r="C5058" s="259"/>
      <c r="D5058" s="259"/>
      <c r="E5058" s="259"/>
      <c r="F5058" s="270"/>
      <c r="G5058" s="259"/>
      <c r="H5058" s="259"/>
      <c r="I5058" s="259"/>
      <c r="J5058" s="259"/>
    </row>
    <row r="5059" spans="1:10">
      <c r="A5059" s="259"/>
      <c r="B5059" s="259"/>
      <c r="C5059" s="259"/>
      <c r="D5059" s="259"/>
      <c r="E5059" s="259"/>
      <c r="F5059" s="270"/>
      <c r="G5059" s="259"/>
      <c r="H5059" s="259"/>
      <c r="I5059" s="259"/>
      <c r="J5059" s="259"/>
    </row>
    <row r="5060" spans="1:10">
      <c r="A5060" s="259"/>
      <c r="B5060" s="259"/>
      <c r="C5060" s="259"/>
      <c r="D5060" s="259"/>
      <c r="E5060" s="259"/>
      <c r="F5060" s="270"/>
      <c r="G5060" s="259"/>
      <c r="H5060" s="259"/>
      <c r="I5060" s="259"/>
      <c r="J5060" s="259"/>
    </row>
    <row r="5061" spans="1:10">
      <c r="A5061" s="259"/>
      <c r="B5061" s="259"/>
      <c r="C5061" s="259"/>
      <c r="D5061" s="259"/>
      <c r="E5061" s="259"/>
      <c r="F5061" s="270"/>
      <c r="G5061" s="259"/>
      <c r="H5061" s="259"/>
      <c r="I5061" s="259"/>
      <c r="J5061" s="259"/>
    </row>
    <row r="5062" spans="1:10">
      <c r="A5062" s="259"/>
      <c r="B5062" s="259"/>
      <c r="C5062" s="259"/>
      <c r="D5062" s="259"/>
      <c r="E5062" s="259"/>
      <c r="F5062" s="270"/>
      <c r="G5062" s="259"/>
      <c r="H5062" s="259"/>
      <c r="I5062" s="259"/>
      <c r="J5062" s="259"/>
    </row>
    <row r="5063" spans="1:10">
      <c r="A5063" s="259"/>
      <c r="B5063" s="259"/>
      <c r="C5063" s="259"/>
      <c r="D5063" s="259"/>
      <c r="E5063" s="259"/>
      <c r="F5063" s="270"/>
      <c r="G5063" s="259"/>
      <c r="H5063" s="259"/>
      <c r="I5063" s="259"/>
      <c r="J5063" s="259"/>
    </row>
    <row r="5064" spans="1:10">
      <c r="A5064" s="259"/>
      <c r="B5064" s="259"/>
      <c r="C5064" s="259"/>
      <c r="D5064" s="259"/>
      <c r="E5064" s="259"/>
      <c r="F5064" s="270"/>
      <c r="G5064" s="259"/>
      <c r="H5064" s="259"/>
      <c r="I5064" s="259"/>
      <c r="J5064" s="259"/>
    </row>
    <row r="5065" spans="1:10">
      <c r="A5065" s="259"/>
      <c r="B5065" s="259"/>
      <c r="C5065" s="259"/>
      <c r="D5065" s="259"/>
      <c r="E5065" s="259"/>
      <c r="F5065" s="270"/>
      <c r="G5065" s="259"/>
      <c r="H5065" s="259"/>
      <c r="I5065" s="259"/>
      <c r="J5065" s="259"/>
    </row>
    <row r="5066" spans="1:10">
      <c r="A5066" s="259"/>
      <c r="B5066" s="259"/>
      <c r="C5066" s="259"/>
      <c r="D5066" s="259"/>
      <c r="E5066" s="259"/>
      <c r="F5066" s="270"/>
      <c r="G5066" s="259"/>
      <c r="H5066" s="259"/>
      <c r="I5066" s="259"/>
      <c r="J5066" s="259"/>
    </row>
    <row r="5067" spans="1:10">
      <c r="A5067" s="259"/>
      <c r="B5067" s="259"/>
      <c r="C5067" s="259"/>
      <c r="D5067" s="259"/>
      <c r="E5067" s="259"/>
      <c r="F5067" s="270"/>
      <c r="G5067" s="259"/>
      <c r="H5067" s="259"/>
      <c r="I5067" s="259"/>
      <c r="J5067" s="259"/>
    </row>
    <row r="5068" spans="1:10">
      <c r="A5068" s="259"/>
      <c r="B5068" s="259"/>
      <c r="C5068" s="259"/>
      <c r="D5068" s="259"/>
      <c r="E5068" s="259"/>
      <c r="F5068" s="270"/>
      <c r="G5068" s="259"/>
      <c r="H5068" s="259"/>
      <c r="I5068" s="259"/>
      <c r="J5068" s="259"/>
    </row>
    <row r="5069" spans="1:10">
      <c r="A5069" s="259"/>
      <c r="B5069" s="259"/>
      <c r="C5069" s="259"/>
      <c r="D5069" s="259"/>
      <c r="E5069" s="259"/>
      <c r="F5069" s="270"/>
      <c r="G5069" s="259"/>
      <c r="H5069" s="259"/>
      <c r="I5069" s="259"/>
      <c r="J5069" s="259"/>
    </row>
    <row r="5070" spans="1:10">
      <c r="A5070" s="259"/>
      <c r="B5070" s="259"/>
      <c r="C5070" s="259"/>
      <c r="D5070" s="259"/>
      <c r="E5070" s="259"/>
      <c r="F5070" s="270"/>
      <c r="G5070" s="259"/>
      <c r="H5070" s="259"/>
      <c r="I5070" s="259"/>
      <c r="J5070" s="259"/>
    </row>
    <row r="5071" spans="1:10">
      <c r="A5071" s="259"/>
      <c r="B5071" s="259"/>
      <c r="C5071" s="259"/>
      <c r="D5071" s="259"/>
      <c r="E5071" s="259"/>
      <c r="F5071" s="270"/>
      <c r="G5071" s="259"/>
      <c r="H5071" s="259"/>
      <c r="I5071" s="259"/>
      <c r="J5071" s="259"/>
    </row>
    <row r="5072" spans="1:10">
      <c r="A5072" s="259"/>
      <c r="B5072" s="259"/>
      <c r="C5072" s="259"/>
      <c r="D5072" s="259"/>
      <c r="E5072" s="259"/>
      <c r="F5072" s="270"/>
      <c r="G5072" s="259"/>
      <c r="H5072" s="259"/>
      <c r="I5072" s="259"/>
      <c r="J5072" s="259"/>
    </row>
    <row r="5073" spans="1:10">
      <c r="A5073" s="259"/>
      <c r="B5073" s="259"/>
      <c r="C5073" s="259"/>
      <c r="D5073" s="259"/>
      <c r="E5073" s="259"/>
      <c r="F5073" s="270"/>
      <c r="G5073" s="259"/>
      <c r="H5073" s="259"/>
      <c r="I5073" s="259"/>
      <c r="J5073" s="259"/>
    </row>
    <row r="5074" spans="1:10">
      <c r="A5074" s="259"/>
      <c r="B5074" s="259"/>
      <c r="C5074" s="259"/>
      <c r="D5074" s="259"/>
      <c r="E5074" s="259"/>
      <c r="F5074" s="270"/>
      <c r="G5074" s="259"/>
      <c r="H5074" s="259"/>
      <c r="I5074" s="259"/>
      <c r="J5074" s="259"/>
    </row>
    <row r="5075" spans="1:10">
      <c r="A5075" s="259"/>
      <c r="B5075" s="259"/>
      <c r="C5075" s="259"/>
      <c r="D5075" s="259"/>
      <c r="E5075" s="259"/>
      <c r="F5075" s="270"/>
      <c r="G5075" s="259"/>
      <c r="H5075" s="259"/>
      <c r="I5075" s="259"/>
      <c r="J5075" s="259"/>
    </row>
    <row r="5076" spans="1:10">
      <c r="A5076" s="259"/>
      <c r="B5076" s="259"/>
      <c r="C5076" s="259"/>
      <c r="D5076" s="259"/>
      <c r="E5076" s="259"/>
      <c r="F5076" s="270"/>
      <c r="G5076" s="259"/>
      <c r="H5076" s="259"/>
      <c r="I5076" s="259"/>
      <c r="J5076" s="259"/>
    </row>
    <row r="5077" spans="1:10">
      <c r="A5077" s="259"/>
      <c r="B5077" s="259"/>
      <c r="C5077" s="259"/>
      <c r="D5077" s="259"/>
      <c r="E5077" s="259"/>
      <c r="F5077" s="270"/>
      <c r="G5077" s="259"/>
      <c r="H5077" s="259"/>
      <c r="I5077" s="259"/>
      <c r="J5077" s="259"/>
    </row>
    <row r="5078" spans="1:10">
      <c r="A5078" s="259"/>
      <c r="B5078" s="259"/>
      <c r="C5078" s="259"/>
      <c r="D5078" s="259"/>
      <c r="E5078" s="259"/>
      <c r="F5078" s="270"/>
      <c r="G5078" s="259"/>
      <c r="H5078" s="259"/>
      <c r="I5078" s="259"/>
      <c r="J5078" s="259"/>
    </row>
    <row r="5079" spans="1:10">
      <c r="A5079" s="259"/>
      <c r="B5079" s="259"/>
      <c r="C5079" s="259"/>
      <c r="D5079" s="259"/>
      <c r="E5079" s="259"/>
      <c r="F5079" s="270"/>
      <c r="G5079" s="259"/>
      <c r="H5079" s="259"/>
      <c r="I5079" s="259"/>
      <c r="J5079" s="259"/>
    </row>
    <row r="5080" spans="1:10">
      <c r="A5080" s="259"/>
      <c r="B5080" s="259"/>
      <c r="C5080" s="259"/>
      <c r="D5080" s="259"/>
      <c r="E5080" s="259"/>
      <c r="F5080" s="270"/>
      <c r="G5080" s="259"/>
      <c r="H5080" s="259"/>
      <c r="I5080" s="259"/>
      <c r="J5080" s="259"/>
    </row>
    <row r="5081" spans="1:10">
      <c r="A5081" s="259"/>
      <c r="B5081" s="259"/>
      <c r="C5081" s="259"/>
      <c r="D5081" s="259"/>
      <c r="E5081" s="259"/>
      <c r="F5081" s="270"/>
      <c r="G5081" s="259"/>
      <c r="H5081" s="259"/>
      <c r="I5081" s="259"/>
      <c r="J5081" s="259"/>
    </row>
    <row r="5082" spans="1:10">
      <c r="A5082" s="259"/>
      <c r="B5082" s="259"/>
      <c r="C5082" s="259"/>
      <c r="D5082" s="259"/>
      <c r="E5082" s="259"/>
      <c r="F5082" s="270"/>
      <c r="G5082" s="259"/>
      <c r="H5082" s="259"/>
      <c r="I5082" s="259"/>
      <c r="J5082" s="259"/>
    </row>
    <row r="5083" spans="1:10">
      <c r="A5083" s="259"/>
      <c r="B5083" s="259"/>
      <c r="C5083" s="259"/>
      <c r="D5083" s="259"/>
      <c r="E5083" s="259"/>
      <c r="F5083" s="270"/>
      <c r="G5083" s="259"/>
      <c r="H5083" s="259"/>
      <c r="I5083" s="259"/>
      <c r="J5083" s="259"/>
    </row>
    <row r="5084" spans="1:10">
      <c r="A5084" s="259"/>
      <c r="B5084" s="259"/>
      <c r="C5084" s="259"/>
      <c r="D5084" s="259"/>
      <c r="E5084" s="259"/>
      <c r="F5084" s="270"/>
      <c r="G5084" s="259"/>
      <c r="H5084" s="259"/>
      <c r="I5084" s="259"/>
      <c r="J5084" s="259"/>
    </row>
    <row r="5085" spans="1:10">
      <c r="A5085" s="259"/>
      <c r="B5085" s="259"/>
      <c r="C5085" s="259"/>
      <c r="D5085" s="259"/>
      <c r="E5085" s="259"/>
      <c r="F5085" s="270"/>
      <c r="G5085" s="259"/>
      <c r="H5085" s="259"/>
      <c r="I5085" s="259"/>
      <c r="J5085" s="259"/>
    </row>
    <row r="5086" spans="1:10">
      <c r="A5086" s="259"/>
      <c r="B5086" s="259"/>
      <c r="C5086" s="259"/>
      <c r="D5086" s="259"/>
      <c r="E5086" s="259"/>
      <c r="F5086" s="270"/>
      <c r="G5086" s="259"/>
      <c r="H5086" s="259"/>
      <c r="I5086" s="259"/>
      <c r="J5086" s="259"/>
    </row>
    <row r="5087" spans="1:10">
      <c r="A5087" s="259"/>
      <c r="B5087" s="259"/>
      <c r="C5087" s="259"/>
      <c r="D5087" s="259"/>
      <c r="E5087" s="259"/>
      <c r="F5087" s="270"/>
      <c r="G5087" s="259"/>
      <c r="H5087" s="259"/>
      <c r="I5087" s="259"/>
      <c r="J5087" s="259"/>
    </row>
    <row r="5088" spans="1:10">
      <c r="A5088" s="259"/>
      <c r="B5088" s="259"/>
      <c r="C5088" s="259"/>
      <c r="D5088" s="259"/>
      <c r="E5088" s="259"/>
      <c r="F5088" s="270"/>
      <c r="G5088" s="259"/>
      <c r="H5088" s="259"/>
      <c r="I5088" s="259"/>
      <c r="J5088" s="259"/>
    </row>
    <row r="5089" spans="1:10">
      <c r="A5089" s="259"/>
      <c r="B5089" s="259"/>
      <c r="C5089" s="259"/>
      <c r="D5089" s="259"/>
      <c r="E5089" s="259"/>
      <c r="F5089" s="270"/>
      <c r="G5089" s="259"/>
      <c r="H5089" s="259"/>
      <c r="I5089" s="259"/>
      <c r="J5089" s="259"/>
    </row>
    <row r="5090" spans="1:10">
      <c r="A5090" s="259"/>
      <c r="B5090" s="259"/>
      <c r="C5090" s="259"/>
      <c r="D5090" s="259"/>
      <c r="E5090" s="259"/>
      <c r="F5090" s="270"/>
      <c r="G5090" s="259"/>
      <c r="H5090" s="259"/>
      <c r="I5090" s="259"/>
      <c r="J5090" s="259"/>
    </row>
    <row r="5091" spans="1:10">
      <c r="A5091" s="259"/>
      <c r="B5091" s="259"/>
      <c r="C5091" s="259"/>
      <c r="D5091" s="259"/>
      <c r="E5091" s="259"/>
      <c r="F5091" s="270"/>
      <c r="G5091" s="259"/>
      <c r="H5091" s="259"/>
      <c r="I5091" s="259"/>
      <c r="J5091" s="259"/>
    </row>
    <row r="5092" spans="1:10">
      <c r="A5092" s="259"/>
      <c r="B5092" s="259"/>
      <c r="C5092" s="259"/>
      <c r="D5092" s="259"/>
      <c r="E5092" s="259"/>
      <c r="F5092" s="270"/>
      <c r="G5092" s="259"/>
      <c r="H5092" s="259"/>
      <c r="I5092" s="259"/>
      <c r="J5092" s="259"/>
    </row>
    <row r="5093" spans="1:10">
      <c r="A5093" s="259"/>
      <c r="B5093" s="259"/>
      <c r="C5093" s="259"/>
      <c r="D5093" s="259"/>
      <c r="E5093" s="259"/>
      <c r="F5093" s="270"/>
      <c r="G5093" s="259"/>
      <c r="H5093" s="259"/>
      <c r="I5093" s="259"/>
      <c r="J5093" s="259"/>
    </row>
    <row r="5094" spans="1:10">
      <c r="A5094" s="259"/>
      <c r="B5094" s="259"/>
      <c r="C5094" s="259"/>
      <c r="D5094" s="259"/>
      <c r="E5094" s="259"/>
      <c r="F5094" s="270"/>
      <c r="G5094" s="259"/>
      <c r="H5094" s="259"/>
      <c r="I5094" s="259"/>
      <c r="J5094" s="259"/>
    </row>
    <row r="5095" spans="1:10">
      <c r="A5095" s="259"/>
      <c r="B5095" s="259"/>
      <c r="C5095" s="259"/>
      <c r="D5095" s="259"/>
      <c r="E5095" s="259"/>
      <c r="F5095" s="270"/>
      <c r="G5095" s="259"/>
      <c r="H5095" s="259"/>
      <c r="I5095" s="259"/>
      <c r="J5095" s="259"/>
    </row>
    <row r="5096" spans="1:10">
      <c r="A5096" s="259"/>
      <c r="B5096" s="259"/>
      <c r="C5096" s="259"/>
      <c r="D5096" s="259"/>
      <c r="E5096" s="259"/>
      <c r="F5096" s="270"/>
      <c r="G5096" s="259"/>
      <c r="H5096" s="259"/>
      <c r="I5096" s="259"/>
      <c r="J5096" s="259"/>
    </row>
    <row r="5097" spans="1:10">
      <c r="A5097" s="259"/>
      <c r="B5097" s="259"/>
      <c r="C5097" s="259"/>
      <c r="D5097" s="259"/>
      <c r="E5097" s="259"/>
      <c r="F5097" s="270"/>
      <c r="G5097" s="259"/>
      <c r="H5097" s="259"/>
      <c r="I5097" s="259"/>
      <c r="J5097" s="259"/>
    </row>
    <row r="5098" spans="1:10">
      <c r="A5098" s="259"/>
      <c r="B5098" s="259"/>
      <c r="C5098" s="259"/>
      <c r="D5098" s="259"/>
      <c r="E5098" s="259"/>
      <c r="F5098" s="270"/>
      <c r="G5098" s="259"/>
      <c r="H5098" s="259"/>
      <c r="I5098" s="259"/>
      <c r="J5098" s="259"/>
    </row>
    <row r="5099" spans="1:10">
      <c r="A5099" s="259"/>
      <c r="B5099" s="259"/>
      <c r="C5099" s="259"/>
      <c r="D5099" s="259"/>
      <c r="E5099" s="259"/>
      <c r="F5099" s="270"/>
      <c r="G5099" s="259"/>
      <c r="H5099" s="259"/>
      <c r="I5099" s="259"/>
      <c r="J5099" s="259"/>
    </row>
    <row r="5100" spans="1:10">
      <c r="A5100" s="259"/>
      <c r="B5100" s="259"/>
      <c r="C5100" s="259"/>
      <c r="D5100" s="259"/>
      <c r="E5100" s="259"/>
      <c r="F5100" s="270"/>
      <c r="G5100" s="259"/>
      <c r="H5100" s="259"/>
      <c r="I5100" s="259"/>
      <c r="J5100" s="259"/>
    </row>
    <row r="5101" spans="1:10">
      <c r="A5101" s="259"/>
      <c r="B5101" s="259"/>
      <c r="C5101" s="259"/>
      <c r="D5101" s="259"/>
      <c r="E5101" s="259"/>
      <c r="F5101" s="270"/>
      <c r="G5101" s="259"/>
      <c r="H5101" s="259"/>
      <c r="I5101" s="259"/>
      <c r="J5101" s="259"/>
    </row>
    <row r="5102" spans="1:10">
      <c r="A5102" s="259"/>
      <c r="B5102" s="259"/>
      <c r="C5102" s="259"/>
      <c r="D5102" s="259"/>
      <c r="E5102" s="259"/>
      <c r="F5102" s="270"/>
      <c r="G5102" s="259"/>
      <c r="H5102" s="259"/>
      <c r="I5102" s="259"/>
      <c r="J5102" s="259"/>
    </row>
    <row r="5103" spans="1:10">
      <c r="A5103" s="259"/>
      <c r="B5103" s="259"/>
      <c r="C5103" s="259"/>
      <c r="D5103" s="259"/>
      <c r="E5103" s="259"/>
      <c r="F5103" s="270"/>
      <c r="G5103" s="259"/>
      <c r="H5103" s="259"/>
      <c r="I5103" s="259"/>
      <c r="J5103" s="259"/>
    </row>
    <row r="5104" spans="1:10">
      <c r="A5104" s="259"/>
      <c r="B5104" s="259"/>
      <c r="C5104" s="259"/>
      <c r="D5104" s="259"/>
      <c r="E5104" s="259"/>
      <c r="F5104" s="270"/>
      <c r="G5104" s="259"/>
      <c r="H5104" s="259"/>
      <c r="I5104" s="259"/>
      <c r="J5104" s="259"/>
    </row>
    <row r="5105" spans="1:10">
      <c r="A5105" s="259"/>
      <c r="B5105" s="259"/>
      <c r="C5105" s="259"/>
      <c r="D5105" s="259"/>
      <c r="E5105" s="259"/>
      <c r="F5105" s="270"/>
      <c r="G5105" s="259"/>
      <c r="H5105" s="259"/>
      <c r="I5105" s="259"/>
      <c r="J5105" s="259"/>
    </row>
    <row r="5106" spans="1:10">
      <c r="A5106" s="259"/>
      <c r="B5106" s="259"/>
      <c r="C5106" s="259"/>
      <c r="D5106" s="259"/>
      <c r="E5106" s="259"/>
      <c r="F5106" s="270"/>
      <c r="G5106" s="259"/>
      <c r="H5106" s="259"/>
      <c r="I5106" s="259"/>
      <c r="J5106" s="259"/>
    </row>
    <row r="5107" spans="1:10">
      <c r="A5107" s="259"/>
      <c r="B5107" s="259"/>
      <c r="C5107" s="259"/>
      <c r="D5107" s="259"/>
      <c r="E5107" s="259"/>
      <c r="F5107" s="270"/>
      <c r="G5107" s="259"/>
      <c r="H5107" s="259"/>
      <c r="I5107" s="259"/>
      <c r="J5107" s="259"/>
    </row>
    <row r="5108" spans="1:10">
      <c r="A5108" s="259"/>
      <c r="B5108" s="259"/>
      <c r="C5108" s="259"/>
      <c r="D5108" s="259"/>
      <c r="E5108" s="259"/>
      <c r="F5108" s="270"/>
      <c r="G5108" s="259"/>
      <c r="H5108" s="259"/>
      <c r="I5108" s="259"/>
      <c r="J5108" s="259"/>
    </row>
    <row r="5109" spans="1:10">
      <c r="A5109" s="259"/>
      <c r="B5109" s="259"/>
      <c r="C5109" s="259"/>
      <c r="D5109" s="259"/>
      <c r="E5109" s="259"/>
      <c r="F5109" s="270"/>
      <c r="G5109" s="259"/>
      <c r="H5109" s="259"/>
      <c r="I5109" s="259"/>
      <c r="J5109" s="259"/>
    </row>
    <row r="5110" spans="1:10">
      <c r="A5110" s="259"/>
      <c r="B5110" s="259"/>
      <c r="C5110" s="259"/>
      <c r="D5110" s="259"/>
      <c r="E5110" s="259"/>
      <c r="F5110" s="270"/>
      <c r="G5110" s="259"/>
      <c r="H5110" s="259"/>
      <c r="I5110" s="259"/>
      <c r="J5110" s="259"/>
    </row>
    <row r="5111" spans="1:10">
      <c r="A5111" s="259"/>
      <c r="B5111" s="259"/>
      <c r="C5111" s="259"/>
      <c r="D5111" s="259"/>
      <c r="E5111" s="259"/>
      <c r="F5111" s="270"/>
      <c r="G5111" s="259"/>
      <c r="H5111" s="259"/>
      <c r="I5111" s="259"/>
      <c r="J5111" s="259"/>
    </row>
    <row r="5112" spans="1:10">
      <c r="A5112" s="259"/>
      <c r="B5112" s="259"/>
      <c r="C5112" s="259"/>
      <c r="D5112" s="259"/>
      <c r="E5112" s="259"/>
      <c r="F5112" s="270"/>
      <c r="G5112" s="259"/>
      <c r="H5112" s="259"/>
      <c r="I5112" s="259"/>
      <c r="J5112" s="259"/>
    </row>
    <row r="5113" spans="1:10">
      <c r="A5113" s="259"/>
      <c r="B5113" s="259"/>
      <c r="C5113" s="259"/>
      <c r="D5113" s="259"/>
      <c r="E5113" s="259"/>
      <c r="F5113" s="270"/>
      <c r="G5113" s="259"/>
      <c r="H5113" s="259"/>
      <c r="I5113" s="259"/>
      <c r="J5113" s="259"/>
    </row>
    <row r="5114" spans="1:10">
      <c r="A5114" s="259"/>
      <c r="B5114" s="259"/>
      <c r="C5114" s="259"/>
      <c r="D5114" s="259"/>
      <c r="E5114" s="259"/>
      <c r="F5114" s="270"/>
      <c r="G5114" s="259"/>
      <c r="H5114" s="259"/>
      <c r="I5114" s="259"/>
      <c r="J5114" s="259"/>
    </row>
    <row r="5115" spans="1:10">
      <c r="A5115" s="259"/>
      <c r="B5115" s="259"/>
      <c r="C5115" s="259"/>
      <c r="D5115" s="259"/>
      <c r="E5115" s="259"/>
      <c r="F5115" s="270"/>
      <c r="G5115" s="259"/>
      <c r="H5115" s="259"/>
      <c r="I5115" s="259"/>
      <c r="J5115" s="259"/>
    </row>
    <row r="5116" spans="1:10">
      <c r="A5116" s="259"/>
      <c r="B5116" s="259"/>
      <c r="C5116" s="259"/>
      <c r="D5116" s="259"/>
      <c r="E5116" s="259"/>
      <c r="F5116" s="270"/>
      <c r="G5116" s="259"/>
      <c r="H5116" s="259"/>
      <c r="I5116" s="259"/>
      <c r="J5116" s="259"/>
    </row>
    <row r="5117" spans="1:10">
      <c r="A5117" s="259"/>
      <c r="B5117" s="259"/>
      <c r="C5117" s="259"/>
      <c r="D5117" s="259"/>
      <c r="E5117" s="259"/>
      <c r="F5117" s="270"/>
      <c r="G5117" s="259"/>
      <c r="H5117" s="259"/>
      <c r="I5117" s="259"/>
      <c r="J5117" s="259"/>
    </row>
    <row r="5118" spans="1:10">
      <c r="A5118" s="259"/>
      <c r="B5118" s="259"/>
      <c r="C5118" s="259"/>
      <c r="D5118" s="259"/>
      <c r="E5118" s="259"/>
      <c r="F5118" s="270"/>
      <c r="G5118" s="259"/>
      <c r="H5118" s="259"/>
      <c r="I5118" s="259"/>
      <c r="J5118" s="259"/>
    </row>
    <row r="5119" spans="1:10">
      <c r="A5119" s="259"/>
      <c r="B5119" s="259"/>
      <c r="C5119" s="259"/>
      <c r="D5119" s="259"/>
      <c r="E5119" s="259"/>
      <c r="F5119" s="270"/>
      <c r="G5119" s="259"/>
      <c r="H5119" s="259"/>
      <c r="I5119" s="259"/>
      <c r="J5119" s="259"/>
    </row>
    <row r="5120" spans="1:10">
      <c r="A5120" s="259"/>
      <c r="B5120" s="259"/>
      <c r="C5120" s="259"/>
      <c r="D5120" s="259"/>
      <c r="E5120" s="259"/>
      <c r="F5120" s="270"/>
      <c r="G5120" s="259"/>
      <c r="H5120" s="259"/>
      <c r="I5120" s="259"/>
      <c r="J5120" s="259"/>
    </row>
    <row r="5121" spans="1:10">
      <c r="A5121" s="259"/>
      <c r="B5121" s="259"/>
      <c r="C5121" s="259"/>
      <c r="D5121" s="259"/>
      <c r="E5121" s="259"/>
      <c r="F5121" s="270"/>
      <c r="G5121" s="259"/>
      <c r="H5121" s="259"/>
      <c r="I5121" s="259"/>
      <c r="J5121" s="259"/>
    </row>
    <row r="5122" spans="1:10">
      <c r="A5122" s="259"/>
      <c r="B5122" s="259"/>
      <c r="C5122" s="259"/>
      <c r="D5122" s="259"/>
      <c r="E5122" s="259"/>
      <c r="F5122" s="270"/>
      <c r="G5122" s="259"/>
      <c r="H5122" s="259"/>
      <c r="I5122" s="259"/>
      <c r="J5122" s="259"/>
    </row>
    <row r="5123" spans="1:10">
      <c r="A5123" s="259"/>
      <c r="B5123" s="259"/>
      <c r="C5123" s="259"/>
      <c r="D5123" s="259"/>
      <c r="E5123" s="259"/>
      <c r="F5123" s="270"/>
      <c r="G5123" s="259"/>
      <c r="H5123" s="259"/>
      <c r="I5123" s="259"/>
      <c r="J5123" s="259"/>
    </row>
    <row r="5124" spans="1:10">
      <c r="A5124" s="259"/>
      <c r="B5124" s="259"/>
      <c r="C5124" s="259"/>
      <c r="D5124" s="259"/>
      <c r="E5124" s="259"/>
      <c r="F5124" s="270"/>
      <c r="G5124" s="259"/>
      <c r="H5124" s="259"/>
      <c r="I5124" s="259"/>
      <c r="J5124" s="259"/>
    </row>
    <row r="5125" spans="1:10">
      <c r="A5125" s="259"/>
      <c r="B5125" s="259"/>
      <c r="C5125" s="259"/>
      <c r="D5125" s="259"/>
      <c r="E5125" s="259"/>
      <c r="F5125" s="270"/>
      <c r="G5125" s="259"/>
      <c r="H5125" s="259"/>
      <c r="I5125" s="259"/>
      <c r="J5125" s="259"/>
    </row>
    <row r="5126" spans="1:10">
      <c r="A5126" s="259"/>
      <c r="B5126" s="259"/>
      <c r="C5126" s="259"/>
      <c r="D5126" s="259"/>
      <c r="E5126" s="259"/>
      <c r="F5126" s="270"/>
      <c r="G5126" s="259"/>
      <c r="H5126" s="259"/>
      <c r="I5126" s="259"/>
      <c r="J5126" s="259"/>
    </row>
    <row r="5127" spans="1:10">
      <c r="A5127" s="259"/>
      <c r="B5127" s="259"/>
      <c r="C5127" s="259"/>
      <c r="D5127" s="259"/>
      <c r="E5127" s="259"/>
      <c r="F5127" s="270"/>
      <c r="G5127" s="259"/>
      <c r="H5127" s="259"/>
      <c r="I5127" s="259"/>
      <c r="J5127" s="259"/>
    </row>
    <row r="5128" spans="1:10">
      <c r="A5128" s="259"/>
      <c r="B5128" s="259"/>
      <c r="C5128" s="259"/>
      <c r="D5128" s="259"/>
      <c r="E5128" s="259"/>
      <c r="F5128" s="270"/>
      <c r="G5128" s="259"/>
      <c r="H5128" s="259"/>
      <c r="I5128" s="259"/>
      <c r="J5128" s="259"/>
    </row>
    <row r="5129" spans="1:10">
      <c r="A5129" s="259"/>
      <c r="B5129" s="259"/>
      <c r="C5129" s="259"/>
      <c r="D5129" s="259"/>
      <c r="E5129" s="259"/>
      <c r="F5129" s="270"/>
      <c r="G5129" s="259"/>
      <c r="H5129" s="259"/>
      <c r="I5129" s="259"/>
      <c r="J5129" s="259"/>
    </row>
    <row r="5130" spans="1:10">
      <c r="A5130" s="259"/>
      <c r="B5130" s="259"/>
      <c r="C5130" s="259"/>
      <c r="D5130" s="259"/>
      <c r="E5130" s="259"/>
      <c r="F5130" s="270"/>
      <c r="G5130" s="259"/>
      <c r="H5130" s="259"/>
      <c r="I5130" s="259"/>
      <c r="J5130" s="259"/>
    </row>
    <row r="5131" spans="1:10">
      <c r="A5131" s="259"/>
      <c r="B5131" s="259"/>
      <c r="C5131" s="259"/>
      <c r="D5131" s="259"/>
      <c r="E5131" s="259"/>
      <c r="F5131" s="270"/>
      <c r="G5131" s="259"/>
      <c r="H5131" s="259"/>
      <c r="I5131" s="259"/>
      <c r="J5131" s="259"/>
    </row>
    <row r="5132" spans="1:10">
      <c r="A5132" s="259"/>
      <c r="B5132" s="259"/>
      <c r="C5132" s="259"/>
      <c r="D5132" s="259"/>
      <c r="E5132" s="259"/>
      <c r="F5132" s="270"/>
      <c r="G5132" s="259"/>
      <c r="H5132" s="259"/>
      <c r="I5132" s="259"/>
      <c r="J5132" s="259"/>
    </row>
    <row r="5133" spans="1:10">
      <c r="A5133" s="259"/>
      <c r="B5133" s="259"/>
      <c r="C5133" s="259"/>
      <c r="D5133" s="259"/>
      <c r="E5133" s="259"/>
      <c r="F5133" s="270"/>
      <c r="G5133" s="259"/>
      <c r="H5133" s="259"/>
      <c r="I5133" s="259"/>
      <c r="J5133" s="259"/>
    </row>
    <row r="5134" spans="1:10">
      <c r="A5134" s="259"/>
      <c r="B5134" s="259"/>
      <c r="C5134" s="259"/>
      <c r="D5134" s="259"/>
      <c r="E5134" s="259"/>
      <c r="F5134" s="270"/>
      <c r="G5134" s="259"/>
      <c r="H5134" s="259"/>
      <c r="I5134" s="259"/>
      <c r="J5134" s="259"/>
    </row>
    <row r="5135" spans="1:10">
      <c r="A5135" s="259"/>
      <c r="B5135" s="259"/>
      <c r="C5135" s="259"/>
      <c r="D5135" s="259"/>
      <c r="E5135" s="259"/>
      <c r="F5135" s="270"/>
      <c r="G5135" s="259"/>
      <c r="H5135" s="259"/>
      <c r="I5135" s="259"/>
      <c r="J5135" s="259"/>
    </row>
    <row r="5136" spans="1:10">
      <c r="A5136" s="259"/>
      <c r="B5136" s="259"/>
      <c r="C5136" s="259"/>
      <c r="D5136" s="259"/>
      <c r="E5136" s="259"/>
      <c r="F5136" s="270"/>
      <c r="G5136" s="259"/>
      <c r="H5136" s="259"/>
      <c r="I5136" s="259"/>
      <c r="J5136" s="259"/>
    </row>
    <row r="5137" spans="1:10">
      <c r="A5137" s="259"/>
      <c r="B5137" s="259"/>
      <c r="C5137" s="259"/>
      <c r="D5137" s="259"/>
      <c r="E5137" s="259"/>
      <c r="F5137" s="270"/>
      <c r="G5137" s="259"/>
      <c r="H5137" s="259"/>
      <c r="I5137" s="259"/>
      <c r="J5137" s="259"/>
    </row>
    <row r="5138" spans="1:10">
      <c r="A5138" s="259"/>
      <c r="B5138" s="259"/>
      <c r="C5138" s="259"/>
      <c r="D5138" s="259"/>
      <c r="E5138" s="259"/>
      <c r="F5138" s="270"/>
      <c r="G5138" s="259"/>
      <c r="H5138" s="259"/>
      <c r="I5138" s="259"/>
      <c r="J5138" s="259"/>
    </row>
    <row r="5139" spans="1:10">
      <c r="A5139" s="259"/>
      <c r="B5139" s="259"/>
      <c r="C5139" s="259"/>
      <c r="D5139" s="259"/>
      <c r="E5139" s="259"/>
      <c r="F5139" s="270"/>
      <c r="G5139" s="259"/>
      <c r="H5139" s="259"/>
      <c r="I5139" s="259"/>
      <c r="J5139" s="259"/>
    </row>
    <row r="5140" spans="1:10">
      <c r="A5140" s="259"/>
      <c r="B5140" s="259"/>
      <c r="C5140" s="259"/>
      <c r="D5140" s="259"/>
      <c r="E5140" s="259"/>
      <c r="F5140" s="270"/>
      <c r="G5140" s="259"/>
      <c r="H5140" s="259"/>
      <c r="I5140" s="259"/>
      <c r="J5140" s="259"/>
    </row>
    <row r="5141" spans="1:10">
      <c r="A5141" s="259"/>
      <c r="B5141" s="259"/>
      <c r="C5141" s="259"/>
      <c r="D5141" s="259"/>
      <c r="E5141" s="259"/>
      <c r="F5141" s="270"/>
      <c r="G5141" s="259"/>
      <c r="H5141" s="259"/>
      <c r="I5141" s="259"/>
      <c r="J5141" s="259"/>
    </row>
    <row r="5142" spans="1:10">
      <c r="A5142" s="259"/>
      <c r="B5142" s="259"/>
      <c r="C5142" s="259"/>
      <c r="D5142" s="259"/>
      <c r="E5142" s="259"/>
      <c r="F5142" s="270"/>
      <c r="G5142" s="259"/>
      <c r="H5142" s="259"/>
      <c r="I5142" s="259"/>
      <c r="J5142" s="259"/>
    </row>
    <row r="5143" spans="1:10">
      <c r="A5143" s="259"/>
      <c r="B5143" s="259"/>
      <c r="C5143" s="259"/>
      <c r="D5143" s="259"/>
      <c r="E5143" s="259"/>
      <c r="F5143" s="270"/>
      <c r="G5143" s="259"/>
      <c r="H5143" s="259"/>
      <c r="I5143" s="259"/>
      <c r="J5143" s="259"/>
    </row>
    <row r="5144" spans="1:10">
      <c r="A5144" s="259"/>
      <c r="B5144" s="259"/>
      <c r="C5144" s="259"/>
      <c r="D5144" s="259"/>
      <c r="E5144" s="259"/>
      <c r="F5144" s="270"/>
      <c r="G5144" s="259"/>
      <c r="H5144" s="259"/>
      <c r="I5144" s="259"/>
      <c r="J5144" s="259"/>
    </row>
    <row r="5145" spans="1:10">
      <c r="A5145" s="259"/>
      <c r="B5145" s="259"/>
      <c r="C5145" s="259"/>
      <c r="D5145" s="259"/>
      <c r="E5145" s="259"/>
      <c r="F5145" s="270"/>
      <c r="G5145" s="259"/>
      <c r="H5145" s="259"/>
      <c r="I5145" s="259"/>
      <c r="J5145" s="259"/>
    </row>
    <row r="5146" spans="1:10">
      <c r="A5146" s="259"/>
      <c r="B5146" s="259"/>
      <c r="C5146" s="259"/>
      <c r="D5146" s="259"/>
      <c r="E5146" s="259"/>
      <c r="F5146" s="270"/>
      <c r="G5146" s="259"/>
      <c r="H5146" s="259"/>
      <c r="I5146" s="259"/>
      <c r="J5146" s="259"/>
    </row>
    <row r="5147" spans="1:10">
      <c r="A5147" s="259"/>
      <c r="B5147" s="259"/>
      <c r="C5147" s="259"/>
      <c r="D5147" s="259"/>
      <c r="E5147" s="259"/>
      <c r="F5147" s="270"/>
      <c r="G5147" s="259"/>
      <c r="H5147" s="259"/>
      <c r="I5147" s="259"/>
      <c r="J5147" s="259"/>
    </row>
    <row r="5148" spans="1:10">
      <c r="A5148" s="259"/>
      <c r="B5148" s="259"/>
      <c r="C5148" s="259"/>
      <c r="D5148" s="259"/>
      <c r="E5148" s="259"/>
      <c r="F5148" s="270"/>
      <c r="G5148" s="259"/>
      <c r="H5148" s="259"/>
      <c r="I5148" s="259"/>
      <c r="J5148" s="259"/>
    </row>
    <row r="5149" spans="1:10">
      <c r="A5149" s="259"/>
      <c r="B5149" s="259"/>
      <c r="C5149" s="259"/>
      <c r="D5149" s="259"/>
      <c r="E5149" s="259"/>
      <c r="F5149" s="270"/>
      <c r="G5149" s="259"/>
      <c r="H5149" s="259"/>
      <c r="I5149" s="259"/>
      <c r="J5149" s="259"/>
    </row>
    <row r="5150" spans="1:10">
      <c r="A5150" s="259"/>
      <c r="B5150" s="259"/>
      <c r="C5150" s="259"/>
      <c r="D5150" s="259"/>
      <c r="E5150" s="259"/>
      <c r="F5150" s="270"/>
      <c r="G5150" s="259"/>
      <c r="H5150" s="259"/>
      <c r="I5150" s="259"/>
      <c r="J5150" s="259"/>
    </row>
    <row r="5151" spans="1:10">
      <c r="A5151" s="259"/>
      <c r="B5151" s="259"/>
      <c r="C5151" s="259"/>
      <c r="D5151" s="259"/>
      <c r="E5151" s="259"/>
      <c r="F5151" s="270"/>
      <c r="G5151" s="259"/>
      <c r="H5151" s="259"/>
      <c r="I5151" s="259"/>
      <c r="J5151" s="259"/>
    </row>
    <row r="5152" spans="1:10">
      <c r="A5152" s="259"/>
      <c r="B5152" s="259"/>
      <c r="C5152" s="259"/>
      <c r="D5152" s="259"/>
      <c r="E5152" s="259"/>
      <c r="F5152" s="270"/>
      <c r="G5152" s="259"/>
      <c r="H5152" s="259"/>
      <c r="I5152" s="259"/>
      <c r="J5152" s="259"/>
    </row>
    <row r="5153" spans="1:10">
      <c r="A5153" s="259"/>
      <c r="B5153" s="259"/>
      <c r="C5153" s="259"/>
      <c r="D5153" s="259"/>
      <c r="E5153" s="259"/>
      <c r="F5153" s="270"/>
      <c r="G5153" s="259"/>
      <c r="H5153" s="259"/>
      <c r="I5153" s="259"/>
      <c r="J5153" s="259"/>
    </row>
    <row r="5154" spans="1:10">
      <c r="A5154" s="259"/>
      <c r="B5154" s="259"/>
      <c r="C5154" s="259"/>
      <c r="D5154" s="259"/>
      <c r="E5154" s="259"/>
      <c r="F5154" s="270"/>
      <c r="G5154" s="259"/>
      <c r="H5154" s="259"/>
      <c r="I5154" s="259"/>
      <c r="J5154" s="259"/>
    </row>
    <row r="5155" spans="1:10">
      <c r="A5155" s="259"/>
      <c r="B5155" s="259"/>
      <c r="C5155" s="259"/>
      <c r="D5155" s="259"/>
      <c r="E5155" s="259"/>
      <c r="F5155" s="270"/>
      <c r="G5155" s="259"/>
      <c r="H5155" s="259"/>
      <c r="I5155" s="259"/>
      <c r="J5155" s="259"/>
    </row>
    <row r="5156" spans="1:10">
      <c r="A5156" s="259"/>
      <c r="B5156" s="259"/>
      <c r="C5156" s="259"/>
      <c r="D5156" s="259"/>
      <c r="E5156" s="259"/>
      <c r="F5156" s="270"/>
      <c r="G5156" s="259"/>
      <c r="H5156" s="259"/>
      <c r="I5156" s="259"/>
      <c r="J5156" s="259"/>
    </row>
    <row r="5157" spans="1:10">
      <c r="A5157" s="259"/>
      <c r="B5157" s="259"/>
      <c r="C5157" s="259"/>
      <c r="D5157" s="259"/>
      <c r="E5157" s="259"/>
      <c r="F5157" s="270"/>
      <c r="G5157" s="259"/>
      <c r="H5157" s="259"/>
      <c r="I5157" s="259"/>
      <c r="J5157" s="259"/>
    </row>
    <row r="5158" spans="1:10">
      <c r="A5158" s="259"/>
      <c r="B5158" s="259"/>
      <c r="C5158" s="259"/>
      <c r="D5158" s="259"/>
      <c r="E5158" s="259"/>
      <c r="F5158" s="270"/>
      <c r="G5158" s="259"/>
      <c r="H5158" s="259"/>
      <c r="I5158" s="259"/>
      <c r="J5158" s="259"/>
    </row>
    <row r="5159" spans="1:10">
      <c r="A5159" s="259"/>
      <c r="B5159" s="259"/>
      <c r="C5159" s="259"/>
      <c r="D5159" s="259"/>
      <c r="E5159" s="259"/>
      <c r="F5159" s="270"/>
      <c r="G5159" s="259"/>
      <c r="H5159" s="259"/>
      <c r="I5159" s="259"/>
      <c r="J5159" s="259"/>
    </row>
    <row r="5160" spans="1:10">
      <c r="A5160" s="259"/>
      <c r="B5160" s="259"/>
      <c r="C5160" s="259"/>
      <c r="D5160" s="259"/>
      <c r="E5160" s="259"/>
      <c r="F5160" s="270"/>
      <c r="G5160" s="259"/>
      <c r="H5160" s="259"/>
      <c r="I5160" s="259"/>
      <c r="J5160" s="259"/>
    </row>
    <row r="5161" spans="1:10">
      <c r="A5161" s="259"/>
      <c r="B5161" s="259"/>
      <c r="C5161" s="259"/>
      <c r="D5161" s="259"/>
      <c r="E5161" s="259"/>
      <c r="F5161" s="270"/>
      <c r="G5161" s="259"/>
      <c r="H5161" s="259"/>
      <c r="I5161" s="259"/>
      <c r="J5161" s="259"/>
    </row>
    <row r="5162" spans="1:10">
      <c r="A5162" s="259"/>
      <c r="B5162" s="259"/>
      <c r="C5162" s="259"/>
      <c r="D5162" s="259"/>
      <c r="E5162" s="259"/>
      <c r="F5162" s="270"/>
      <c r="G5162" s="259"/>
      <c r="H5162" s="259"/>
      <c r="I5162" s="259"/>
      <c r="J5162" s="259"/>
    </row>
    <row r="5163" spans="1:10">
      <c r="A5163" s="259"/>
      <c r="B5163" s="259"/>
      <c r="C5163" s="259"/>
      <c r="D5163" s="259"/>
      <c r="E5163" s="259"/>
      <c r="F5163" s="270"/>
      <c r="G5163" s="259"/>
      <c r="H5163" s="259"/>
      <c r="I5163" s="259"/>
      <c r="J5163" s="259"/>
    </row>
    <row r="5164" spans="1:10">
      <c r="A5164" s="259"/>
      <c r="B5164" s="259"/>
      <c r="C5164" s="259"/>
      <c r="D5164" s="259"/>
      <c r="E5164" s="259"/>
      <c r="F5164" s="270"/>
      <c r="G5164" s="259"/>
      <c r="H5164" s="259"/>
      <c r="I5164" s="259"/>
      <c r="J5164" s="259"/>
    </row>
    <row r="5165" spans="1:10">
      <c r="A5165" s="259"/>
      <c r="B5165" s="259"/>
      <c r="C5165" s="259"/>
      <c r="D5165" s="259"/>
      <c r="E5165" s="259"/>
      <c r="F5165" s="270"/>
      <c r="G5165" s="259"/>
      <c r="H5165" s="259"/>
      <c r="I5165" s="259"/>
      <c r="J5165" s="259"/>
    </row>
    <row r="5166" spans="1:10">
      <c r="A5166" s="259"/>
      <c r="B5166" s="259"/>
      <c r="C5166" s="259"/>
      <c r="D5166" s="259"/>
      <c r="E5166" s="259"/>
      <c r="F5166" s="270"/>
      <c r="G5166" s="259"/>
      <c r="H5166" s="259"/>
      <c r="I5166" s="259"/>
      <c r="J5166" s="259"/>
    </row>
    <row r="5167" spans="1:10">
      <c r="A5167" s="259"/>
      <c r="B5167" s="259"/>
      <c r="C5167" s="259"/>
      <c r="D5167" s="259"/>
      <c r="E5167" s="259"/>
      <c r="F5167" s="270"/>
      <c r="G5167" s="259"/>
      <c r="H5167" s="259"/>
      <c r="I5167" s="259"/>
      <c r="J5167" s="259"/>
    </row>
    <row r="5168" spans="1:10">
      <c r="A5168" s="259"/>
      <c r="B5168" s="259"/>
      <c r="C5168" s="259"/>
      <c r="D5168" s="259"/>
      <c r="E5168" s="259"/>
      <c r="F5168" s="270"/>
      <c r="G5168" s="259"/>
      <c r="H5168" s="259"/>
      <c r="I5168" s="259"/>
      <c r="J5168" s="259"/>
    </row>
    <row r="5169" spans="1:10">
      <c r="A5169" s="259"/>
      <c r="B5169" s="259"/>
      <c r="C5169" s="259"/>
      <c r="D5169" s="259"/>
      <c r="E5169" s="259"/>
      <c r="F5169" s="270"/>
      <c r="G5169" s="259"/>
      <c r="H5169" s="259"/>
      <c r="I5169" s="259"/>
      <c r="J5169" s="259"/>
    </row>
    <row r="5170" spans="1:10">
      <c r="A5170" s="259"/>
      <c r="B5170" s="259"/>
      <c r="C5170" s="259"/>
      <c r="D5170" s="259"/>
      <c r="E5170" s="259"/>
      <c r="F5170" s="270"/>
      <c r="G5170" s="259"/>
      <c r="H5170" s="259"/>
      <c r="I5170" s="259"/>
      <c r="J5170" s="259"/>
    </row>
    <row r="5171" spans="1:10">
      <c r="A5171" s="259"/>
      <c r="B5171" s="259"/>
      <c r="C5171" s="259"/>
      <c r="D5171" s="259"/>
      <c r="E5171" s="259"/>
      <c r="F5171" s="270"/>
      <c r="G5171" s="259"/>
      <c r="H5171" s="259"/>
      <c r="I5171" s="259"/>
      <c r="J5171" s="259"/>
    </row>
    <row r="5172" spans="1:10">
      <c r="A5172" s="259"/>
      <c r="B5172" s="259"/>
      <c r="C5172" s="259"/>
      <c r="D5172" s="259"/>
      <c r="E5172" s="259"/>
      <c r="F5172" s="270"/>
      <c r="G5172" s="259"/>
      <c r="H5172" s="259"/>
      <c r="I5172" s="259"/>
      <c r="J5172" s="259"/>
    </row>
    <row r="5173" spans="1:10">
      <c r="A5173" s="259"/>
      <c r="B5173" s="259"/>
      <c r="C5173" s="259"/>
      <c r="D5173" s="259"/>
      <c r="E5173" s="259"/>
      <c r="F5173" s="270"/>
      <c r="G5173" s="259"/>
      <c r="H5173" s="259"/>
      <c r="I5173" s="259"/>
      <c r="J5173" s="259"/>
    </row>
    <row r="5174" spans="1:10">
      <c r="A5174" s="259"/>
      <c r="B5174" s="259"/>
      <c r="C5174" s="259"/>
      <c r="D5174" s="259"/>
      <c r="E5174" s="259"/>
      <c r="F5174" s="270"/>
      <c r="G5174" s="259"/>
      <c r="H5174" s="259"/>
      <c r="I5174" s="259"/>
      <c r="J5174" s="259"/>
    </row>
    <row r="5175" spans="1:10">
      <c r="A5175" s="259"/>
      <c r="B5175" s="259"/>
      <c r="C5175" s="259"/>
      <c r="D5175" s="259"/>
      <c r="E5175" s="259"/>
      <c r="F5175" s="270"/>
      <c r="G5175" s="259"/>
      <c r="H5175" s="259"/>
      <c r="I5175" s="259"/>
      <c r="J5175" s="259"/>
    </row>
    <row r="5176" spans="1:10">
      <c r="A5176" s="259"/>
      <c r="B5176" s="259"/>
      <c r="C5176" s="259"/>
      <c r="D5176" s="259"/>
      <c r="E5176" s="259"/>
      <c r="F5176" s="270"/>
      <c r="G5176" s="259"/>
      <c r="H5176" s="259"/>
      <c r="I5176" s="259"/>
      <c r="J5176" s="259"/>
    </row>
    <row r="5177" spans="1:10">
      <c r="A5177" s="259"/>
      <c r="B5177" s="259"/>
      <c r="C5177" s="259"/>
      <c r="D5177" s="259"/>
      <c r="E5177" s="259"/>
      <c r="F5177" s="270"/>
      <c r="G5177" s="259"/>
      <c r="H5177" s="259"/>
      <c r="I5177" s="259"/>
      <c r="J5177" s="259"/>
    </row>
    <row r="5178" spans="1:10">
      <c r="A5178" s="259"/>
      <c r="B5178" s="259"/>
      <c r="C5178" s="259"/>
      <c r="D5178" s="259"/>
      <c r="E5178" s="259"/>
      <c r="F5178" s="270"/>
      <c r="G5178" s="259"/>
      <c r="H5178" s="259"/>
      <c r="I5178" s="259"/>
      <c r="J5178" s="259"/>
    </row>
    <row r="5179" spans="1:10">
      <c r="A5179" s="259"/>
      <c r="B5179" s="259"/>
      <c r="C5179" s="259"/>
      <c r="D5179" s="259"/>
      <c r="E5179" s="259"/>
      <c r="F5179" s="270"/>
      <c r="G5179" s="259"/>
      <c r="H5179" s="259"/>
      <c r="I5179" s="259"/>
      <c r="J5179" s="259"/>
    </row>
    <row r="5180" spans="1:10">
      <c r="A5180" s="259"/>
      <c r="B5180" s="259"/>
      <c r="C5180" s="259"/>
      <c r="D5180" s="259"/>
      <c r="E5180" s="259"/>
      <c r="F5180" s="270"/>
      <c r="G5180" s="259"/>
      <c r="H5180" s="259"/>
      <c r="I5180" s="259"/>
      <c r="J5180" s="259"/>
    </row>
    <row r="5181" spans="1:10">
      <c r="A5181" s="259"/>
      <c r="B5181" s="259"/>
      <c r="C5181" s="259"/>
      <c r="D5181" s="259"/>
      <c r="E5181" s="259"/>
      <c r="F5181" s="270"/>
      <c r="G5181" s="259"/>
      <c r="H5181" s="259"/>
      <c r="I5181" s="259"/>
      <c r="J5181" s="259"/>
    </row>
    <row r="5182" spans="1:10">
      <c r="A5182" s="259"/>
      <c r="B5182" s="259"/>
      <c r="C5182" s="259"/>
      <c r="D5182" s="259"/>
      <c r="E5182" s="259"/>
      <c r="F5182" s="270"/>
      <c r="G5182" s="259"/>
      <c r="H5182" s="259"/>
      <c r="I5182" s="259"/>
      <c r="J5182" s="259"/>
    </row>
    <row r="5183" spans="1:10">
      <c r="A5183" s="259"/>
      <c r="B5183" s="259"/>
      <c r="C5183" s="259"/>
      <c r="D5183" s="259"/>
      <c r="E5183" s="259"/>
      <c r="F5183" s="270"/>
      <c r="G5183" s="259"/>
      <c r="H5183" s="259"/>
      <c r="I5183" s="259"/>
      <c r="J5183" s="259"/>
    </row>
    <row r="5184" spans="1:10">
      <c r="A5184" s="259"/>
      <c r="B5184" s="259"/>
      <c r="C5184" s="259"/>
      <c r="D5184" s="259"/>
      <c r="E5184" s="259"/>
      <c r="F5184" s="270"/>
      <c r="G5184" s="259"/>
      <c r="H5184" s="259"/>
      <c r="I5184" s="259"/>
      <c r="J5184" s="259"/>
    </row>
    <row r="5185" spans="1:10">
      <c r="A5185" s="259"/>
      <c r="B5185" s="259"/>
      <c r="C5185" s="259"/>
      <c r="D5185" s="259"/>
      <c r="E5185" s="259"/>
      <c r="F5185" s="270"/>
      <c r="G5185" s="259"/>
      <c r="H5185" s="259"/>
      <c r="I5185" s="259"/>
      <c r="J5185" s="259"/>
    </row>
    <row r="5186" spans="1:10">
      <c r="A5186" s="259"/>
      <c r="B5186" s="259"/>
      <c r="C5186" s="259"/>
      <c r="D5186" s="259"/>
      <c r="E5186" s="259"/>
      <c r="F5186" s="270"/>
      <c r="G5186" s="259"/>
      <c r="H5186" s="259"/>
      <c r="I5186" s="259"/>
      <c r="J5186" s="259"/>
    </row>
    <row r="5187" spans="1:10">
      <c r="A5187" s="259"/>
      <c r="B5187" s="259"/>
      <c r="C5187" s="259"/>
      <c r="D5187" s="259"/>
      <c r="E5187" s="259"/>
      <c r="F5187" s="270"/>
      <c r="G5187" s="259"/>
      <c r="H5187" s="259"/>
      <c r="I5187" s="259"/>
      <c r="J5187" s="259"/>
    </row>
    <row r="5188" spans="1:10">
      <c r="A5188" s="259"/>
      <c r="B5188" s="259"/>
      <c r="C5188" s="259"/>
      <c r="D5188" s="259"/>
      <c r="E5188" s="259"/>
      <c r="F5188" s="270"/>
      <c r="G5188" s="259"/>
      <c r="H5188" s="259"/>
      <c r="I5188" s="259"/>
      <c r="J5188" s="259"/>
    </row>
    <row r="5189" spans="1:10">
      <c r="A5189" s="259"/>
      <c r="B5189" s="259"/>
      <c r="C5189" s="259"/>
      <c r="D5189" s="259"/>
      <c r="E5189" s="259"/>
      <c r="F5189" s="270"/>
      <c r="G5189" s="259"/>
      <c r="H5189" s="259"/>
      <c r="I5189" s="259"/>
      <c r="J5189" s="259"/>
    </row>
    <row r="5190" spans="1:10">
      <c r="A5190" s="259"/>
      <c r="B5190" s="259"/>
      <c r="C5190" s="259"/>
      <c r="D5190" s="259"/>
      <c r="E5190" s="259"/>
      <c r="F5190" s="270"/>
      <c r="G5190" s="259"/>
      <c r="H5190" s="259"/>
      <c r="I5190" s="259"/>
      <c r="J5190" s="259"/>
    </row>
    <row r="5191" spans="1:10">
      <c r="A5191" s="259"/>
      <c r="B5191" s="259"/>
      <c r="C5191" s="259"/>
      <c r="D5191" s="259"/>
      <c r="E5191" s="259"/>
      <c r="F5191" s="270"/>
      <c r="G5191" s="259"/>
      <c r="H5191" s="259"/>
      <c r="I5191" s="259"/>
      <c r="J5191" s="259"/>
    </row>
    <row r="5192" spans="1:10">
      <c r="A5192" s="259"/>
      <c r="B5192" s="259"/>
      <c r="C5192" s="259"/>
      <c r="D5192" s="259"/>
      <c r="E5192" s="259"/>
      <c r="F5192" s="270"/>
      <c r="G5192" s="259"/>
      <c r="H5192" s="259"/>
      <c r="I5192" s="259"/>
      <c r="J5192" s="259"/>
    </row>
    <row r="5193" spans="1:10">
      <c r="A5193" s="259"/>
      <c r="B5193" s="259"/>
      <c r="C5193" s="259"/>
      <c r="D5193" s="259"/>
      <c r="E5193" s="259"/>
      <c r="F5193" s="270"/>
      <c r="G5193" s="259"/>
      <c r="H5193" s="259"/>
      <c r="I5193" s="259"/>
      <c r="J5193" s="259"/>
    </row>
    <row r="5194" spans="1:10">
      <c r="A5194" s="259"/>
      <c r="B5194" s="259"/>
      <c r="C5194" s="259"/>
      <c r="D5194" s="259"/>
      <c r="E5194" s="259"/>
      <c r="F5194" s="270"/>
      <c r="G5194" s="259"/>
      <c r="H5194" s="259"/>
      <c r="I5194" s="259"/>
      <c r="J5194" s="259"/>
    </row>
    <row r="5195" spans="1:10">
      <c r="A5195" s="259"/>
      <c r="B5195" s="259"/>
      <c r="C5195" s="259"/>
      <c r="D5195" s="259"/>
      <c r="E5195" s="259"/>
      <c r="F5195" s="270"/>
      <c r="G5195" s="259"/>
      <c r="H5195" s="259"/>
      <c r="I5195" s="259"/>
      <c r="J5195" s="259"/>
    </row>
    <row r="5196" spans="1:10">
      <c r="A5196" s="259"/>
      <c r="B5196" s="259"/>
      <c r="C5196" s="259"/>
      <c r="D5196" s="259"/>
      <c r="E5196" s="259"/>
      <c r="F5196" s="270"/>
      <c r="G5196" s="259"/>
      <c r="H5196" s="259"/>
      <c r="I5196" s="259"/>
      <c r="J5196" s="259"/>
    </row>
    <row r="5197" spans="1:10">
      <c r="A5197" s="259"/>
      <c r="B5197" s="259"/>
      <c r="C5197" s="259"/>
      <c r="D5197" s="259"/>
      <c r="E5197" s="259"/>
      <c r="F5197" s="270"/>
      <c r="G5197" s="259"/>
      <c r="H5197" s="259"/>
      <c r="I5197" s="259"/>
      <c r="J5197" s="259"/>
    </row>
    <row r="5198" spans="1:10">
      <c r="A5198" s="259"/>
      <c r="B5198" s="259"/>
      <c r="C5198" s="259"/>
      <c r="D5198" s="259"/>
      <c r="E5198" s="259"/>
      <c r="F5198" s="270"/>
      <c r="G5198" s="259"/>
      <c r="H5198" s="259"/>
      <c r="I5198" s="259"/>
      <c r="J5198" s="259"/>
    </row>
    <row r="5199" spans="1:10">
      <c r="A5199" s="259"/>
      <c r="B5199" s="259"/>
      <c r="C5199" s="259"/>
      <c r="D5199" s="259"/>
      <c r="E5199" s="259"/>
      <c r="F5199" s="270"/>
      <c r="G5199" s="259"/>
      <c r="H5199" s="259"/>
      <c r="I5199" s="259"/>
      <c r="J5199" s="259"/>
    </row>
    <row r="5200" spans="1:10">
      <c r="A5200" s="259"/>
      <c r="B5200" s="259"/>
      <c r="C5200" s="259"/>
      <c r="D5200" s="259"/>
      <c r="E5200" s="259"/>
      <c r="F5200" s="270"/>
      <c r="G5200" s="259"/>
      <c r="H5200" s="259"/>
      <c r="I5200" s="259"/>
      <c r="J5200" s="259"/>
    </row>
    <row r="5201" spans="1:10">
      <c r="A5201" s="259"/>
      <c r="B5201" s="259"/>
      <c r="C5201" s="259"/>
      <c r="D5201" s="259"/>
      <c r="E5201" s="259"/>
      <c r="F5201" s="270"/>
      <c r="G5201" s="259"/>
      <c r="H5201" s="259"/>
      <c r="I5201" s="259"/>
      <c r="J5201" s="259"/>
    </row>
    <row r="5202" spans="1:10">
      <c r="A5202" s="259"/>
      <c r="B5202" s="259"/>
      <c r="C5202" s="259"/>
      <c r="D5202" s="259"/>
      <c r="E5202" s="259"/>
      <c r="F5202" s="270"/>
      <c r="G5202" s="259"/>
      <c r="H5202" s="259"/>
      <c r="I5202" s="259"/>
      <c r="J5202" s="259"/>
    </row>
    <row r="5203" spans="1:10">
      <c r="A5203" s="259"/>
      <c r="B5203" s="259"/>
      <c r="C5203" s="259"/>
      <c r="D5203" s="259"/>
      <c r="E5203" s="259"/>
      <c r="F5203" s="270"/>
      <c r="G5203" s="259"/>
      <c r="H5203" s="259"/>
      <c r="I5203" s="259"/>
      <c r="J5203" s="259"/>
    </row>
    <row r="5204" spans="1:10">
      <c r="A5204" s="259"/>
      <c r="B5204" s="259"/>
      <c r="C5204" s="259"/>
      <c r="D5204" s="259"/>
      <c r="E5204" s="259"/>
      <c r="F5204" s="270"/>
      <c r="G5204" s="259"/>
      <c r="H5204" s="259"/>
      <c r="I5204" s="259"/>
      <c r="J5204" s="259"/>
    </row>
    <row r="5205" spans="1:10">
      <c r="A5205" s="259"/>
      <c r="B5205" s="259"/>
      <c r="C5205" s="259"/>
      <c r="D5205" s="259"/>
      <c r="E5205" s="259"/>
      <c r="F5205" s="270"/>
      <c r="G5205" s="259"/>
      <c r="H5205" s="259"/>
      <c r="I5205" s="259"/>
      <c r="J5205" s="259"/>
    </row>
    <row r="5206" spans="1:10">
      <c r="A5206" s="259"/>
      <c r="B5206" s="259"/>
      <c r="C5206" s="259"/>
      <c r="D5206" s="259"/>
      <c r="E5206" s="259"/>
      <c r="F5206" s="270"/>
      <c r="G5206" s="259"/>
      <c r="H5206" s="259"/>
      <c r="I5206" s="259"/>
      <c r="J5206" s="259"/>
    </row>
    <row r="5207" spans="1:10">
      <c r="A5207" s="259"/>
      <c r="B5207" s="259"/>
      <c r="C5207" s="259"/>
      <c r="D5207" s="259"/>
      <c r="E5207" s="259"/>
      <c r="F5207" s="270"/>
      <c r="G5207" s="259"/>
      <c r="H5207" s="259"/>
      <c r="I5207" s="259"/>
      <c r="J5207" s="259"/>
    </row>
    <row r="5208" spans="1:10">
      <c r="A5208" s="259"/>
      <c r="B5208" s="259"/>
      <c r="C5208" s="259"/>
      <c r="D5208" s="259"/>
      <c r="E5208" s="259"/>
      <c r="F5208" s="270"/>
      <c r="G5208" s="259"/>
      <c r="H5208" s="259"/>
      <c r="I5208" s="259"/>
      <c r="J5208" s="259"/>
    </row>
    <row r="5209" spans="1:10">
      <c r="A5209" s="259"/>
      <c r="B5209" s="259"/>
      <c r="C5209" s="259"/>
      <c r="D5209" s="259"/>
      <c r="E5209" s="259"/>
      <c r="F5209" s="270"/>
      <c r="G5209" s="259"/>
      <c r="H5209" s="259"/>
      <c r="I5209" s="259"/>
      <c r="J5209" s="259"/>
    </row>
    <row r="5210" spans="1:10">
      <c r="A5210" s="259"/>
      <c r="B5210" s="259"/>
      <c r="C5210" s="259"/>
      <c r="D5210" s="259"/>
      <c r="E5210" s="259"/>
      <c r="F5210" s="270"/>
      <c r="G5210" s="259"/>
      <c r="H5210" s="259"/>
      <c r="I5210" s="259"/>
      <c r="J5210" s="259"/>
    </row>
    <row r="5211" spans="1:10">
      <c r="A5211" s="259"/>
      <c r="B5211" s="259"/>
      <c r="C5211" s="259"/>
      <c r="D5211" s="259"/>
      <c r="E5211" s="259"/>
      <c r="F5211" s="270"/>
      <c r="G5211" s="259"/>
      <c r="H5211" s="259"/>
      <c r="I5211" s="259"/>
      <c r="J5211" s="259"/>
    </row>
    <row r="5212" spans="1:10">
      <c r="A5212" s="259"/>
      <c r="B5212" s="259"/>
      <c r="C5212" s="259"/>
      <c r="D5212" s="259"/>
      <c r="E5212" s="259"/>
      <c r="F5212" s="270"/>
      <c r="G5212" s="259"/>
      <c r="H5212" s="259"/>
      <c r="I5212" s="259"/>
      <c r="J5212" s="259"/>
    </row>
    <row r="5213" spans="1:10">
      <c r="A5213" s="259"/>
      <c r="B5213" s="259"/>
      <c r="C5213" s="259"/>
      <c r="D5213" s="259"/>
      <c r="E5213" s="259"/>
      <c r="F5213" s="270"/>
      <c r="G5213" s="259"/>
      <c r="H5213" s="259"/>
      <c r="I5213" s="259"/>
      <c r="J5213" s="259"/>
    </row>
    <row r="5214" spans="1:10">
      <c r="A5214" s="259"/>
      <c r="B5214" s="259"/>
      <c r="C5214" s="259"/>
      <c r="D5214" s="259"/>
      <c r="E5214" s="259"/>
      <c r="F5214" s="270"/>
      <c r="G5214" s="259"/>
      <c r="H5214" s="259"/>
      <c r="I5214" s="259"/>
      <c r="J5214" s="259"/>
    </row>
    <row r="5215" spans="1:10">
      <c r="A5215" s="259"/>
      <c r="B5215" s="259"/>
      <c r="C5215" s="259"/>
      <c r="D5215" s="259"/>
      <c r="E5215" s="259"/>
      <c r="F5215" s="270"/>
      <c r="G5215" s="259"/>
      <c r="H5215" s="259"/>
      <c r="I5215" s="259"/>
      <c r="J5215" s="259"/>
    </row>
    <row r="5216" spans="1:10">
      <c r="A5216" s="259"/>
      <c r="B5216" s="259"/>
      <c r="C5216" s="259"/>
      <c r="D5216" s="259"/>
      <c r="E5216" s="259"/>
      <c r="F5216" s="270"/>
      <c r="G5216" s="259"/>
      <c r="H5216" s="259"/>
      <c r="I5216" s="259"/>
      <c r="J5216" s="259"/>
    </row>
    <row r="5217" spans="1:10">
      <c r="A5217" s="259"/>
      <c r="B5217" s="259"/>
      <c r="C5217" s="259"/>
      <c r="D5217" s="259"/>
      <c r="E5217" s="259"/>
      <c r="F5217" s="270"/>
      <c r="G5217" s="259"/>
      <c r="H5217" s="259"/>
      <c r="I5217" s="259"/>
      <c r="J5217" s="259"/>
    </row>
    <row r="5218" spans="1:10">
      <c r="A5218" s="259"/>
      <c r="B5218" s="259"/>
      <c r="C5218" s="259"/>
      <c r="D5218" s="259"/>
      <c r="E5218" s="259"/>
      <c r="F5218" s="270"/>
      <c r="G5218" s="259"/>
      <c r="H5218" s="259"/>
      <c r="I5218" s="259"/>
      <c r="J5218" s="259"/>
    </row>
    <row r="5219" spans="1:10">
      <c r="A5219" s="259"/>
      <c r="B5219" s="259"/>
      <c r="C5219" s="259"/>
      <c r="D5219" s="259"/>
      <c r="E5219" s="259"/>
      <c r="F5219" s="270"/>
      <c r="G5219" s="259"/>
      <c r="H5219" s="259"/>
      <c r="I5219" s="259"/>
      <c r="J5219" s="259"/>
    </row>
    <row r="5220" spans="1:10">
      <c r="A5220" s="259"/>
      <c r="B5220" s="259"/>
      <c r="C5220" s="259"/>
      <c r="D5220" s="259"/>
      <c r="E5220" s="259"/>
      <c r="F5220" s="270"/>
      <c r="G5220" s="259"/>
      <c r="H5220" s="259"/>
      <c r="I5220" s="259"/>
      <c r="J5220" s="259"/>
    </row>
    <row r="5221" spans="1:10">
      <c r="A5221" s="259"/>
      <c r="B5221" s="259"/>
      <c r="C5221" s="259"/>
      <c r="D5221" s="259"/>
      <c r="E5221" s="259"/>
      <c r="F5221" s="270"/>
      <c r="G5221" s="259"/>
      <c r="H5221" s="259"/>
      <c r="I5221" s="259"/>
      <c r="J5221" s="259"/>
    </row>
    <row r="5222" spans="1:10">
      <c r="A5222" s="259"/>
      <c r="B5222" s="259"/>
      <c r="C5222" s="259"/>
      <c r="D5222" s="259"/>
      <c r="E5222" s="259"/>
      <c r="F5222" s="270"/>
      <c r="G5222" s="259"/>
      <c r="H5222" s="259"/>
      <c r="I5222" s="259"/>
      <c r="J5222" s="259"/>
    </row>
    <row r="5223" spans="1:10">
      <c r="A5223" s="259"/>
      <c r="B5223" s="259"/>
      <c r="C5223" s="259"/>
      <c r="D5223" s="259"/>
      <c r="E5223" s="259"/>
      <c r="F5223" s="270"/>
      <c r="G5223" s="259"/>
      <c r="H5223" s="259"/>
      <c r="I5223" s="259"/>
      <c r="J5223" s="259"/>
    </row>
    <row r="5224" spans="1:10">
      <c r="A5224" s="259"/>
      <c r="B5224" s="259"/>
      <c r="C5224" s="259"/>
      <c r="D5224" s="259"/>
      <c r="E5224" s="259"/>
      <c r="F5224" s="270"/>
      <c r="G5224" s="259"/>
      <c r="H5224" s="259"/>
      <c r="I5224" s="259"/>
      <c r="J5224" s="259"/>
    </row>
    <row r="5225" spans="1:10">
      <c r="A5225" s="259"/>
      <c r="B5225" s="259"/>
      <c r="C5225" s="259"/>
      <c r="D5225" s="259"/>
      <c r="E5225" s="259"/>
      <c r="F5225" s="270"/>
      <c r="G5225" s="259"/>
      <c r="H5225" s="259"/>
      <c r="I5225" s="259"/>
      <c r="J5225" s="259"/>
    </row>
    <row r="5226" spans="1:10">
      <c r="A5226" s="259"/>
      <c r="B5226" s="259"/>
      <c r="C5226" s="259"/>
      <c r="D5226" s="259"/>
      <c r="E5226" s="259"/>
      <c r="F5226" s="270"/>
      <c r="G5226" s="259"/>
      <c r="H5226" s="259"/>
      <c r="I5226" s="259"/>
      <c r="J5226" s="259"/>
    </row>
    <row r="5227" spans="1:10">
      <c r="A5227" s="259"/>
      <c r="B5227" s="259"/>
      <c r="C5227" s="259"/>
      <c r="D5227" s="259"/>
      <c r="E5227" s="259"/>
      <c r="F5227" s="270"/>
      <c r="G5227" s="259"/>
      <c r="H5227" s="259"/>
      <c r="I5227" s="259"/>
      <c r="J5227" s="259"/>
    </row>
    <row r="5228" spans="1:10">
      <c r="A5228" s="259"/>
      <c r="B5228" s="259"/>
      <c r="C5228" s="259"/>
      <c r="D5228" s="259"/>
      <c r="E5228" s="259"/>
      <c r="F5228" s="270"/>
      <c r="G5228" s="259"/>
      <c r="H5228" s="259"/>
      <c r="I5228" s="259"/>
      <c r="J5228" s="259"/>
    </row>
    <row r="5229" spans="1:10">
      <c r="A5229" s="259"/>
      <c r="B5229" s="259"/>
      <c r="C5229" s="259"/>
      <c r="D5229" s="259"/>
      <c r="E5229" s="259"/>
      <c r="F5229" s="270"/>
      <c r="G5229" s="259"/>
      <c r="H5229" s="259"/>
      <c r="I5229" s="259"/>
      <c r="J5229" s="259"/>
    </row>
    <row r="5230" spans="1:10">
      <c r="A5230" s="259"/>
      <c r="B5230" s="259"/>
      <c r="C5230" s="259"/>
      <c r="D5230" s="259"/>
      <c r="E5230" s="259"/>
      <c r="F5230" s="270"/>
      <c r="G5230" s="259"/>
      <c r="H5230" s="259"/>
      <c r="I5230" s="259"/>
      <c r="J5230" s="259"/>
    </row>
    <row r="5231" spans="1:10">
      <c r="A5231" s="259"/>
      <c r="B5231" s="259"/>
      <c r="C5231" s="259"/>
      <c r="D5231" s="259"/>
      <c r="E5231" s="259"/>
      <c r="F5231" s="270"/>
      <c r="G5231" s="259"/>
      <c r="H5231" s="259"/>
      <c r="I5231" s="259"/>
      <c r="J5231" s="259"/>
    </row>
    <row r="5232" spans="1:10">
      <c r="A5232" s="259"/>
      <c r="B5232" s="259"/>
      <c r="C5232" s="259"/>
      <c r="D5232" s="259"/>
      <c r="E5232" s="259"/>
      <c r="F5232" s="270"/>
      <c r="G5232" s="259"/>
      <c r="H5232" s="259"/>
      <c r="I5232" s="259"/>
      <c r="J5232" s="259"/>
    </row>
    <row r="5233" spans="1:10">
      <c r="A5233" s="259"/>
      <c r="B5233" s="259"/>
      <c r="C5233" s="259"/>
      <c r="D5233" s="259"/>
      <c r="E5233" s="259"/>
      <c r="F5233" s="270"/>
      <c r="G5233" s="259"/>
      <c r="H5233" s="259"/>
      <c r="I5233" s="259"/>
      <c r="J5233" s="259"/>
    </row>
    <row r="5234" spans="1:10">
      <c r="A5234" s="259"/>
      <c r="B5234" s="259"/>
      <c r="C5234" s="259"/>
      <c r="D5234" s="259"/>
      <c r="E5234" s="259"/>
      <c r="F5234" s="270"/>
      <c r="G5234" s="259"/>
      <c r="H5234" s="259"/>
      <c r="I5234" s="259"/>
      <c r="J5234" s="259"/>
    </row>
    <row r="5235" spans="1:10">
      <c r="A5235" s="259"/>
      <c r="B5235" s="259"/>
      <c r="C5235" s="259"/>
      <c r="D5235" s="259"/>
      <c r="E5235" s="259"/>
      <c r="F5235" s="270"/>
      <c r="G5235" s="259"/>
      <c r="H5235" s="259"/>
      <c r="I5235" s="259"/>
      <c r="J5235" s="259"/>
    </row>
    <row r="5236" spans="1:10">
      <c r="A5236" s="259"/>
      <c r="B5236" s="259"/>
      <c r="C5236" s="259"/>
      <c r="D5236" s="259"/>
      <c r="E5236" s="259"/>
      <c r="F5236" s="270"/>
      <c r="G5236" s="259"/>
      <c r="H5236" s="259"/>
      <c r="I5236" s="259"/>
      <c r="J5236" s="259"/>
    </row>
    <row r="5237" spans="1:10">
      <c r="A5237" s="259"/>
      <c r="B5237" s="259"/>
      <c r="C5237" s="259"/>
      <c r="D5237" s="259"/>
      <c r="E5237" s="259"/>
      <c r="F5237" s="270"/>
      <c r="G5237" s="259"/>
      <c r="H5237" s="259"/>
      <c r="I5237" s="259"/>
      <c r="J5237" s="259"/>
    </row>
    <row r="5238" spans="1:10">
      <c r="A5238" s="259"/>
      <c r="B5238" s="259"/>
      <c r="C5238" s="259"/>
      <c r="D5238" s="259"/>
      <c r="E5238" s="259"/>
      <c r="F5238" s="270"/>
      <c r="G5238" s="259"/>
      <c r="H5238" s="259"/>
      <c r="I5238" s="259"/>
      <c r="J5238" s="259"/>
    </row>
    <row r="5239" spans="1:10">
      <c r="A5239" s="259"/>
      <c r="B5239" s="259"/>
      <c r="C5239" s="259"/>
      <c r="D5239" s="259"/>
      <c r="E5239" s="259"/>
      <c r="F5239" s="270"/>
      <c r="G5239" s="259"/>
      <c r="H5239" s="259"/>
      <c r="I5239" s="259"/>
      <c r="J5239" s="259"/>
    </row>
    <row r="5240" spans="1:10">
      <c r="A5240" s="259"/>
      <c r="B5240" s="259"/>
      <c r="C5240" s="259"/>
      <c r="D5240" s="259"/>
      <c r="E5240" s="259"/>
      <c r="F5240" s="270"/>
      <c r="G5240" s="259"/>
      <c r="H5240" s="259"/>
      <c r="I5240" s="259"/>
      <c r="J5240" s="259"/>
    </row>
    <row r="5241" spans="1:10">
      <c r="A5241" s="259"/>
      <c r="B5241" s="259"/>
      <c r="C5241" s="259"/>
      <c r="D5241" s="259"/>
      <c r="E5241" s="259"/>
      <c r="F5241" s="270"/>
      <c r="G5241" s="259"/>
      <c r="H5241" s="259"/>
      <c r="I5241" s="259"/>
      <c r="J5241" s="259"/>
    </row>
    <row r="5242" spans="1:10">
      <c r="A5242" s="259"/>
      <c r="B5242" s="259"/>
      <c r="C5242" s="259"/>
      <c r="D5242" s="259"/>
      <c r="E5242" s="259"/>
      <c r="F5242" s="270"/>
      <c r="G5242" s="259"/>
      <c r="H5242" s="259"/>
      <c r="I5242" s="259"/>
      <c r="J5242" s="259"/>
    </row>
    <row r="5243" spans="1:10">
      <c r="A5243" s="259"/>
      <c r="B5243" s="259"/>
      <c r="C5243" s="259"/>
      <c r="D5243" s="259"/>
      <c r="E5243" s="259"/>
      <c r="F5243" s="270"/>
      <c r="G5243" s="259"/>
      <c r="H5243" s="259"/>
      <c r="I5243" s="259"/>
      <c r="J5243" s="259"/>
    </row>
    <row r="5244" spans="1:10">
      <c r="A5244" s="259"/>
      <c r="B5244" s="259"/>
      <c r="C5244" s="259"/>
      <c r="D5244" s="259"/>
      <c r="E5244" s="259"/>
      <c r="F5244" s="270"/>
      <c r="G5244" s="259"/>
      <c r="H5244" s="259"/>
      <c r="I5244" s="259"/>
      <c r="J5244" s="259"/>
    </row>
    <row r="5245" spans="1:10">
      <c r="A5245" s="259"/>
      <c r="B5245" s="259"/>
      <c r="C5245" s="259"/>
      <c r="D5245" s="259"/>
      <c r="E5245" s="259"/>
      <c r="F5245" s="270"/>
      <c r="G5245" s="259"/>
      <c r="H5245" s="259"/>
      <c r="I5245" s="259"/>
      <c r="J5245" s="259"/>
    </row>
    <row r="5246" spans="1:10">
      <c r="A5246" s="259"/>
      <c r="B5246" s="259"/>
      <c r="C5246" s="259"/>
      <c r="D5246" s="259"/>
      <c r="E5246" s="259"/>
      <c r="F5246" s="270"/>
      <c r="G5246" s="259"/>
      <c r="H5246" s="259"/>
      <c r="I5246" s="259"/>
      <c r="J5246" s="259"/>
    </row>
    <row r="5247" spans="1:10">
      <c r="A5247" s="259"/>
      <c r="B5247" s="259"/>
      <c r="C5247" s="259"/>
      <c r="D5247" s="259"/>
      <c r="E5247" s="259"/>
      <c r="F5247" s="270"/>
      <c r="G5247" s="259"/>
      <c r="H5247" s="259"/>
      <c r="I5247" s="259"/>
      <c r="J5247" s="259"/>
    </row>
    <row r="5248" spans="1:10">
      <c r="A5248" s="259"/>
      <c r="B5248" s="259"/>
      <c r="C5248" s="259"/>
      <c r="D5248" s="259"/>
      <c r="E5248" s="259"/>
      <c r="F5248" s="270"/>
      <c r="G5248" s="259"/>
      <c r="H5248" s="259"/>
      <c r="I5248" s="259"/>
      <c r="J5248" s="259"/>
    </row>
    <row r="5249" spans="1:10">
      <c r="A5249" s="259"/>
      <c r="B5249" s="259"/>
      <c r="C5249" s="259"/>
      <c r="D5249" s="259"/>
      <c r="E5249" s="259"/>
      <c r="F5249" s="270"/>
      <c r="G5249" s="259"/>
      <c r="H5249" s="259"/>
      <c r="I5249" s="259"/>
      <c r="J5249" s="259"/>
    </row>
    <row r="5250" spans="1:10">
      <c r="A5250" s="259"/>
      <c r="B5250" s="259"/>
      <c r="C5250" s="259"/>
      <c r="D5250" s="259"/>
      <c r="E5250" s="259"/>
      <c r="F5250" s="270"/>
      <c r="G5250" s="259"/>
      <c r="H5250" s="259"/>
      <c r="I5250" s="259"/>
      <c r="J5250" s="259"/>
    </row>
    <row r="5251" spans="1:10">
      <c r="A5251" s="259"/>
      <c r="B5251" s="259"/>
      <c r="C5251" s="259"/>
      <c r="D5251" s="259"/>
      <c r="E5251" s="259"/>
      <c r="F5251" s="270"/>
      <c r="G5251" s="259"/>
      <c r="H5251" s="259"/>
      <c r="I5251" s="259"/>
      <c r="J5251" s="259"/>
    </row>
    <row r="5252" spans="1:10">
      <c r="A5252" s="259"/>
      <c r="B5252" s="259"/>
      <c r="C5252" s="259"/>
      <c r="D5252" s="259"/>
      <c r="E5252" s="259"/>
      <c r="F5252" s="270"/>
      <c r="G5252" s="259"/>
      <c r="H5252" s="259"/>
      <c r="I5252" s="259"/>
      <c r="J5252" s="259"/>
    </row>
    <row r="5253" spans="1:10">
      <c r="A5253" s="259"/>
      <c r="B5253" s="259"/>
      <c r="C5253" s="259"/>
      <c r="D5253" s="259"/>
      <c r="E5253" s="259"/>
      <c r="F5253" s="270"/>
      <c r="G5253" s="259"/>
      <c r="H5253" s="259"/>
      <c r="I5253" s="259"/>
      <c r="J5253" s="259"/>
    </row>
    <row r="5254" spans="1:10">
      <c r="A5254" s="259"/>
      <c r="B5254" s="259"/>
      <c r="C5254" s="259"/>
      <c r="D5254" s="259"/>
      <c r="E5254" s="259"/>
      <c r="F5254" s="270"/>
      <c r="G5254" s="259"/>
      <c r="H5254" s="259"/>
      <c r="I5254" s="259"/>
      <c r="J5254" s="259"/>
    </row>
    <row r="5255" spans="1:10">
      <c r="A5255" s="259"/>
      <c r="B5255" s="259"/>
      <c r="C5255" s="259"/>
      <c r="D5255" s="259"/>
      <c r="E5255" s="259"/>
      <c r="F5255" s="270"/>
      <c r="G5255" s="259"/>
      <c r="H5255" s="259"/>
      <c r="I5255" s="259"/>
      <c r="J5255" s="259"/>
    </row>
    <row r="5256" spans="1:10">
      <c r="A5256" s="259"/>
      <c r="B5256" s="259"/>
      <c r="C5256" s="259"/>
      <c r="D5256" s="259"/>
      <c r="E5256" s="259"/>
      <c r="F5256" s="270"/>
      <c r="G5256" s="259"/>
      <c r="H5256" s="259"/>
      <c r="I5256" s="259"/>
      <c r="J5256" s="259"/>
    </row>
    <row r="5257" spans="1:10">
      <c r="A5257" s="259"/>
      <c r="B5257" s="259"/>
      <c r="C5257" s="259"/>
      <c r="D5257" s="259"/>
      <c r="E5257" s="259"/>
      <c r="F5257" s="270"/>
      <c r="G5257" s="259"/>
      <c r="H5257" s="259"/>
      <c r="I5257" s="259"/>
      <c r="J5257" s="259"/>
    </row>
    <row r="5258" spans="1:10">
      <c r="A5258" s="259"/>
      <c r="B5258" s="259"/>
      <c r="C5258" s="259"/>
      <c r="D5258" s="259"/>
      <c r="E5258" s="259"/>
      <c r="F5258" s="270"/>
      <c r="G5258" s="259"/>
      <c r="H5258" s="259"/>
      <c r="I5258" s="259"/>
      <c r="J5258" s="259"/>
    </row>
    <row r="5259" spans="1:10">
      <c r="A5259" s="259"/>
      <c r="B5259" s="259"/>
      <c r="C5259" s="259"/>
      <c r="D5259" s="259"/>
      <c r="E5259" s="259"/>
      <c r="F5259" s="270"/>
      <c r="G5259" s="259"/>
      <c r="H5259" s="259"/>
      <c r="I5259" s="259"/>
      <c r="J5259" s="259"/>
    </row>
    <row r="5260" spans="1:10">
      <c r="A5260" s="259"/>
      <c r="B5260" s="259"/>
      <c r="C5260" s="259"/>
      <c r="D5260" s="259"/>
      <c r="E5260" s="259"/>
      <c r="F5260" s="270"/>
      <c r="G5260" s="259"/>
      <c r="H5260" s="259"/>
      <c r="I5260" s="259"/>
      <c r="J5260" s="259"/>
    </row>
    <row r="5261" spans="1:10">
      <c r="A5261" s="259"/>
      <c r="B5261" s="259"/>
      <c r="C5261" s="259"/>
      <c r="D5261" s="259"/>
      <c r="E5261" s="259"/>
      <c r="F5261" s="270"/>
      <c r="G5261" s="259"/>
      <c r="H5261" s="259"/>
      <c r="I5261" s="259"/>
      <c r="J5261" s="259"/>
    </row>
    <row r="5262" spans="1:10">
      <c r="A5262" s="259"/>
      <c r="B5262" s="259"/>
      <c r="C5262" s="259"/>
      <c r="D5262" s="259"/>
      <c r="E5262" s="259"/>
      <c r="F5262" s="270"/>
      <c r="G5262" s="259"/>
      <c r="H5262" s="259"/>
      <c r="I5262" s="259"/>
      <c r="J5262" s="259"/>
    </row>
    <row r="5263" spans="1:10">
      <c r="A5263" s="259"/>
      <c r="B5263" s="259"/>
      <c r="C5263" s="259"/>
      <c r="D5263" s="259"/>
      <c r="E5263" s="259"/>
      <c r="F5263" s="270"/>
      <c r="G5263" s="259"/>
      <c r="H5263" s="259"/>
      <c r="I5263" s="259"/>
      <c r="J5263" s="259"/>
    </row>
    <row r="5264" spans="1:10">
      <c r="A5264" s="259"/>
      <c r="B5264" s="259"/>
      <c r="C5264" s="259"/>
      <c r="D5264" s="259"/>
      <c r="E5264" s="259"/>
      <c r="F5264" s="270"/>
      <c r="G5264" s="259"/>
      <c r="H5264" s="259"/>
      <c r="I5264" s="259"/>
      <c r="J5264" s="259"/>
    </row>
    <row r="5265" spans="1:10">
      <c r="A5265" s="259"/>
      <c r="B5265" s="259"/>
      <c r="C5265" s="259"/>
      <c r="D5265" s="259"/>
      <c r="E5265" s="259"/>
      <c r="F5265" s="270"/>
      <c r="G5265" s="259"/>
      <c r="H5265" s="259"/>
      <c r="I5265" s="259"/>
      <c r="J5265" s="259"/>
    </row>
    <row r="5266" spans="1:10">
      <c r="A5266" s="259"/>
      <c r="B5266" s="259"/>
      <c r="C5266" s="259"/>
      <c r="D5266" s="259"/>
      <c r="E5266" s="259"/>
      <c r="F5266" s="270"/>
      <c r="G5266" s="259"/>
      <c r="H5266" s="259"/>
      <c r="I5266" s="259"/>
      <c r="J5266" s="259"/>
    </row>
    <row r="5267" spans="1:10">
      <c r="A5267" s="259"/>
      <c r="B5267" s="259"/>
      <c r="C5267" s="259"/>
      <c r="D5267" s="259"/>
      <c r="E5267" s="259"/>
      <c r="F5267" s="270"/>
      <c r="G5267" s="259"/>
      <c r="H5267" s="259"/>
      <c r="I5267" s="259"/>
      <c r="J5267" s="259"/>
    </row>
    <row r="5268" spans="1:10">
      <c r="A5268" s="259"/>
      <c r="B5268" s="259"/>
      <c r="C5268" s="259"/>
      <c r="D5268" s="259"/>
      <c r="E5268" s="259"/>
      <c r="F5268" s="270"/>
      <c r="G5268" s="259"/>
      <c r="H5268" s="259"/>
      <c r="I5268" s="259"/>
      <c r="J5268" s="259"/>
    </row>
    <row r="5269" spans="1:10">
      <c r="A5269" s="259"/>
      <c r="B5269" s="259"/>
      <c r="C5269" s="259"/>
      <c r="D5269" s="259"/>
      <c r="E5269" s="259"/>
      <c r="F5269" s="270"/>
      <c r="G5269" s="259"/>
      <c r="H5269" s="259"/>
      <c r="I5269" s="259"/>
      <c r="J5269" s="259"/>
    </row>
    <row r="5270" spans="1:10">
      <c r="A5270" s="259"/>
      <c r="B5270" s="259"/>
      <c r="C5270" s="259"/>
      <c r="D5270" s="259"/>
      <c r="E5270" s="259"/>
      <c r="F5270" s="270"/>
      <c r="G5270" s="259"/>
      <c r="H5270" s="259"/>
      <c r="I5270" s="259"/>
      <c r="J5270" s="259"/>
    </row>
    <row r="5271" spans="1:10">
      <c r="A5271" s="259"/>
      <c r="B5271" s="259"/>
      <c r="C5271" s="259"/>
      <c r="D5271" s="259"/>
      <c r="E5271" s="259"/>
      <c r="F5271" s="270"/>
      <c r="G5271" s="259"/>
      <c r="H5271" s="259"/>
      <c r="I5271" s="259"/>
      <c r="J5271" s="259"/>
    </row>
    <row r="5272" spans="1:10">
      <c r="A5272" s="259"/>
      <c r="B5272" s="259"/>
      <c r="C5272" s="259"/>
      <c r="D5272" s="259"/>
      <c r="E5272" s="259"/>
      <c r="F5272" s="270"/>
      <c r="G5272" s="259"/>
      <c r="H5272" s="259"/>
      <c r="I5272" s="259"/>
      <c r="J5272" s="259"/>
    </row>
    <row r="5273" spans="1:10">
      <c r="A5273" s="259"/>
      <c r="B5273" s="259"/>
      <c r="C5273" s="259"/>
      <c r="D5273" s="259"/>
      <c r="E5273" s="259"/>
      <c r="F5273" s="270"/>
      <c r="G5273" s="259"/>
      <c r="H5273" s="259"/>
      <c r="I5273" s="259"/>
      <c r="J5273" s="259"/>
    </row>
    <row r="5274" spans="1:10">
      <c r="A5274" s="259"/>
      <c r="B5274" s="259"/>
      <c r="C5274" s="259"/>
      <c r="D5274" s="259"/>
      <c r="E5274" s="259"/>
      <c r="F5274" s="270"/>
      <c r="G5274" s="259"/>
      <c r="H5274" s="259"/>
      <c r="I5274" s="259"/>
      <c r="J5274" s="259"/>
    </row>
    <row r="5275" spans="1:10">
      <c r="A5275" s="259"/>
      <c r="B5275" s="259"/>
      <c r="C5275" s="259"/>
      <c r="D5275" s="259"/>
      <c r="E5275" s="259"/>
      <c r="F5275" s="270"/>
      <c r="G5275" s="259"/>
      <c r="H5275" s="259"/>
      <c r="I5275" s="259"/>
      <c r="J5275" s="259"/>
    </row>
    <row r="5276" spans="1:10">
      <c r="A5276" s="259"/>
      <c r="B5276" s="259"/>
      <c r="C5276" s="259"/>
      <c r="D5276" s="259"/>
      <c r="E5276" s="259"/>
      <c r="F5276" s="270"/>
      <c r="G5276" s="259"/>
      <c r="H5276" s="259"/>
      <c r="I5276" s="259"/>
      <c r="J5276" s="259"/>
    </row>
    <row r="5277" spans="1:10">
      <c r="A5277" s="259"/>
      <c r="B5277" s="259"/>
      <c r="C5277" s="259"/>
      <c r="D5277" s="259"/>
      <c r="E5277" s="259"/>
      <c r="F5277" s="270"/>
      <c r="G5277" s="259"/>
      <c r="H5277" s="259"/>
      <c r="I5277" s="259"/>
      <c r="J5277" s="259"/>
    </row>
    <row r="5278" spans="1:10">
      <c r="A5278" s="259"/>
      <c r="B5278" s="259"/>
      <c r="C5278" s="259"/>
      <c r="D5278" s="259"/>
      <c r="E5278" s="259"/>
      <c r="F5278" s="270"/>
      <c r="G5278" s="259"/>
      <c r="H5278" s="259"/>
      <c r="I5278" s="259"/>
      <c r="J5278" s="259"/>
    </row>
    <row r="5279" spans="1:10">
      <c r="A5279" s="259"/>
      <c r="B5279" s="259"/>
      <c r="C5279" s="259"/>
      <c r="D5279" s="259"/>
      <c r="E5279" s="259"/>
      <c r="F5279" s="270"/>
      <c r="G5279" s="259"/>
      <c r="H5279" s="259"/>
      <c r="I5279" s="259"/>
      <c r="J5279" s="259"/>
    </row>
    <row r="5280" spans="1:10">
      <c r="A5280" s="259"/>
      <c r="B5280" s="259"/>
      <c r="C5280" s="259"/>
      <c r="D5280" s="259"/>
      <c r="E5280" s="259"/>
      <c r="F5280" s="270"/>
      <c r="G5280" s="259"/>
      <c r="H5280" s="259"/>
      <c r="I5280" s="259"/>
      <c r="J5280" s="259"/>
    </row>
    <row r="5281" spans="1:10">
      <c r="A5281" s="259"/>
      <c r="B5281" s="259"/>
      <c r="C5281" s="259"/>
      <c r="D5281" s="259"/>
      <c r="E5281" s="259"/>
      <c r="F5281" s="270"/>
      <c r="G5281" s="259"/>
      <c r="H5281" s="259"/>
      <c r="I5281" s="259"/>
      <c r="J5281" s="259"/>
    </row>
    <row r="5282" spans="1:10">
      <c r="A5282" s="259"/>
      <c r="B5282" s="259"/>
      <c r="C5282" s="259"/>
      <c r="D5282" s="259"/>
      <c r="E5282" s="259"/>
      <c r="F5282" s="270"/>
      <c r="G5282" s="259"/>
      <c r="H5282" s="259"/>
      <c r="I5282" s="259"/>
      <c r="J5282" s="259"/>
    </row>
    <row r="5283" spans="1:10">
      <c r="A5283" s="259"/>
      <c r="B5283" s="259"/>
      <c r="C5283" s="259"/>
      <c r="D5283" s="259"/>
      <c r="E5283" s="259"/>
      <c r="F5283" s="270"/>
      <c r="G5283" s="259"/>
      <c r="H5283" s="259"/>
      <c r="I5283" s="259"/>
      <c r="J5283" s="259"/>
    </row>
    <row r="5284" spans="1:10">
      <c r="A5284" s="259"/>
      <c r="B5284" s="259"/>
      <c r="C5284" s="259"/>
      <c r="D5284" s="259"/>
      <c r="E5284" s="259"/>
      <c r="F5284" s="270"/>
      <c r="G5284" s="259"/>
      <c r="H5284" s="259"/>
      <c r="I5284" s="259"/>
      <c r="J5284" s="259"/>
    </row>
    <row r="5285" spans="1:10">
      <c r="A5285" s="259"/>
      <c r="B5285" s="259"/>
      <c r="C5285" s="259"/>
      <c r="D5285" s="259"/>
      <c r="E5285" s="259"/>
      <c r="F5285" s="270"/>
      <c r="G5285" s="259"/>
      <c r="H5285" s="259"/>
      <c r="I5285" s="259"/>
      <c r="J5285" s="259"/>
    </row>
    <row r="5286" spans="1:10">
      <c r="A5286" s="259"/>
      <c r="B5286" s="259"/>
      <c r="C5286" s="259"/>
      <c r="D5286" s="259"/>
      <c r="E5286" s="259"/>
      <c r="F5286" s="270"/>
      <c r="G5286" s="259"/>
      <c r="H5286" s="259"/>
      <c r="I5286" s="259"/>
      <c r="J5286" s="259"/>
    </row>
    <row r="5287" spans="1:10">
      <c r="A5287" s="259"/>
      <c r="B5287" s="259"/>
      <c r="C5287" s="259"/>
      <c r="D5287" s="259"/>
      <c r="E5287" s="259"/>
      <c r="F5287" s="270"/>
      <c r="G5287" s="259"/>
      <c r="H5287" s="259"/>
      <c r="I5287" s="259"/>
      <c r="J5287" s="259"/>
    </row>
    <row r="5288" spans="1:10">
      <c r="A5288" s="259"/>
      <c r="B5288" s="259"/>
      <c r="C5288" s="259"/>
      <c r="D5288" s="259"/>
      <c r="E5288" s="259"/>
      <c r="F5288" s="270"/>
      <c r="G5288" s="259"/>
      <c r="H5288" s="259"/>
      <c r="I5288" s="259"/>
      <c r="J5288" s="259"/>
    </row>
    <row r="5289" spans="1:10">
      <c r="A5289" s="259"/>
      <c r="B5289" s="259"/>
      <c r="C5289" s="259"/>
      <c r="D5289" s="259"/>
      <c r="E5289" s="259"/>
      <c r="F5289" s="270"/>
      <c r="G5289" s="259"/>
      <c r="H5289" s="259"/>
      <c r="I5289" s="259"/>
      <c r="J5289" s="259"/>
    </row>
    <row r="5290" spans="1:10">
      <c r="A5290" s="259"/>
      <c r="B5290" s="259"/>
      <c r="C5290" s="259"/>
      <c r="D5290" s="259"/>
      <c r="E5290" s="259"/>
      <c r="F5290" s="270"/>
      <c r="G5290" s="259"/>
      <c r="H5290" s="259"/>
      <c r="I5290" s="259"/>
      <c r="J5290" s="259"/>
    </row>
    <row r="5291" spans="1:10">
      <c r="A5291" s="259"/>
      <c r="B5291" s="259"/>
      <c r="C5291" s="259"/>
      <c r="D5291" s="259"/>
      <c r="E5291" s="259"/>
      <c r="F5291" s="270"/>
      <c r="G5291" s="259"/>
      <c r="H5291" s="259"/>
      <c r="I5291" s="259"/>
      <c r="J5291" s="259"/>
    </row>
    <row r="5292" spans="1:10">
      <c r="A5292" s="259"/>
      <c r="B5292" s="259"/>
      <c r="C5292" s="259"/>
      <c r="D5292" s="259"/>
      <c r="E5292" s="259"/>
      <c r="F5292" s="270"/>
      <c r="G5292" s="259"/>
      <c r="H5292" s="259"/>
      <c r="I5292" s="259"/>
      <c r="J5292" s="259"/>
    </row>
    <row r="5293" spans="1:10">
      <c r="A5293" s="259"/>
      <c r="B5293" s="259"/>
      <c r="C5293" s="259"/>
      <c r="D5293" s="259"/>
      <c r="E5293" s="259"/>
      <c r="F5293" s="270"/>
      <c r="G5293" s="259"/>
      <c r="H5293" s="259"/>
      <c r="I5293" s="259"/>
      <c r="J5293" s="259"/>
    </row>
    <row r="5294" spans="1:10">
      <c r="A5294" s="259"/>
      <c r="B5294" s="259"/>
      <c r="C5294" s="259"/>
      <c r="D5294" s="259"/>
      <c r="E5294" s="259"/>
      <c r="F5294" s="270"/>
      <c r="G5294" s="259"/>
      <c r="H5294" s="259"/>
      <c r="I5294" s="259"/>
      <c r="J5294" s="259"/>
    </row>
    <row r="5295" spans="1:10">
      <c r="A5295" s="259"/>
      <c r="B5295" s="259"/>
      <c r="C5295" s="259"/>
      <c r="D5295" s="259"/>
      <c r="E5295" s="259"/>
      <c r="F5295" s="270"/>
      <c r="G5295" s="259"/>
      <c r="H5295" s="259"/>
      <c r="I5295" s="259"/>
      <c r="J5295" s="259"/>
    </row>
    <row r="5296" spans="1:10">
      <c r="A5296" s="259"/>
      <c r="B5296" s="259"/>
      <c r="C5296" s="259"/>
      <c r="D5296" s="259"/>
      <c r="E5296" s="259"/>
      <c r="F5296" s="270"/>
      <c r="G5296" s="259"/>
      <c r="H5296" s="259"/>
      <c r="I5296" s="259"/>
      <c r="J5296" s="259"/>
    </row>
    <row r="5297" spans="1:10">
      <c r="A5297" s="259"/>
      <c r="B5297" s="259"/>
      <c r="C5297" s="259"/>
      <c r="D5297" s="259"/>
      <c r="E5297" s="259"/>
      <c r="F5297" s="270"/>
      <c r="G5297" s="259"/>
      <c r="H5297" s="259"/>
      <c r="I5297" s="259"/>
      <c r="J5297" s="259"/>
    </row>
    <row r="5298" spans="1:10">
      <c r="A5298" s="259"/>
      <c r="B5298" s="259"/>
      <c r="C5298" s="259"/>
      <c r="D5298" s="259"/>
      <c r="E5298" s="259"/>
      <c r="F5298" s="270"/>
      <c r="G5298" s="259"/>
      <c r="H5298" s="259"/>
      <c r="I5298" s="259"/>
      <c r="J5298" s="259"/>
    </row>
    <row r="5299" spans="1:10">
      <c r="A5299" s="259"/>
      <c r="B5299" s="259"/>
      <c r="C5299" s="259"/>
      <c r="D5299" s="259"/>
      <c r="E5299" s="259"/>
      <c r="F5299" s="270"/>
      <c r="G5299" s="259"/>
      <c r="H5299" s="259"/>
      <c r="I5299" s="259"/>
      <c r="J5299" s="259"/>
    </row>
    <row r="5300" spans="1:10">
      <c r="A5300" s="259"/>
      <c r="B5300" s="259"/>
      <c r="C5300" s="259"/>
      <c r="D5300" s="259"/>
      <c r="E5300" s="259"/>
      <c r="F5300" s="270"/>
      <c r="G5300" s="259"/>
      <c r="H5300" s="259"/>
      <c r="I5300" s="259"/>
      <c r="J5300" s="259"/>
    </row>
    <row r="5301" spans="1:10">
      <c r="A5301" s="259"/>
      <c r="B5301" s="259"/>
      <c r="C5301" s="259"/>
      <c r="D5301" s="259"/>
      <c r="E5301" s="259"/>
      <c r="F5301" s="270"/>
      <c r="G5301" s="259"/>
      <c r="H5301" s="259"/>
      <c r="I5301" s="259"/>
      <c r="J5301" s="259"/>
    </row>
    <row r="5302" spans="1:10">
      <c r="A5302" s="259"/>
      <c r="B5302" s="259"/>
      <c r="C5302" s="259"/>
      <c r="D5302" s="259"/>
      <c r="E5302" s="259"/>
      <c r="F5302" s="270"/>
      <c r="G5302" s="259"/>
      <c r="H5302" s="259"/>
      <c r="I5302" s="259"/>
      <c r="J5302" s="259"/>
    </row>
    <row r="5303" spans="1:10">
      <c r="A5303" s="259"/>
      <c r="B5303" s="259"/>
      <c r="C5303" s="259"/>
      <c r="D5303" s="259"/>
      <c r="E5303" s="259"/>
      <c r="F5303" s="270"/>
      <c r="G5303" s="259"/>
      <c r="H5303" s="259"/>
      <c r="I5303" s="259"/>
      <c r="J5303" s="259"/>
    </row>
    <row r="5304" spans="1:10">
      <c r="A5304" s="259"/>
      <c r="B5304" s="259"/>
      <c r="C5304" s="259"/>
      <c r="D5304" s="259"/>
      <c r="E5304" s="259"/>
      <c r="F5304" s="270"/>
      <c r="G5304" s="259"/>
      <c r="H5304" s="259"/>
      <c r="I5304" s="259"/>
      <c r="J5304" s="259"/>
    </row>
    <row r="5305" spans="1:10">
      <c r="A5305" s="259"/>
      <c r="B5305" s="259"/>
      <c r="C5305" s="259"/>
      <c r="D5305" s="259"/>
      <c r="E5305" s="259"/>
      <c r="F5305" s="270"/>
      <c r="G5305" s="259"/>
      <c r="H5305" s="259"/>
      <c r="I5305" s="259"/>
      <c r="J5305" s="259"/>
    </row>
    <row r="5306" spans="1:10">
      <c r="A5306" s="259"/>
      <c r="B5306" s="259"/>
      <c r="C5306" s="259"/>
      <c r="D5306" s="259"/>
      <c r="E5306" s="259"/>
      <c r="F5306" s="270"/>
      <c r="G5306" s="259"/>
      <c r="H5306" s="259"/>
      <c r="I5306" s="259"/>
      <c r="J5306" s="259"/>
    </row>
    <row r="5307" spans="1:10">
      <c r="A5307" s="259"/>
      <c r="B5307" s="259"/>
      <c r="C5307" s="259"/>
      <c r="D5307" s="259"/>
      <c r="E5307" s="259"/>
      <c r="F5307" s="270"/>
      <c r="G5307" s="259"/>
      <c r="H5307" s="259"/>
      <c r="I5307" s="259"/>
      <c r="J5307" s="259"/>
    </row>
    <row r="5308" spans="1:10">
      <c r="A5308" s="259"/>
      <c r="B5308" s="259"/>
      <c r="C5308" s="259"/>
      <c r="D5308" s="259"/>
      <c r="E5308" s="259"/>
      <c r="F5308" s="270"/>
      <c r="G5308" s="259"/>
      <c r="H5308" s="259"/>
      <c r="I5308" s="259"/>
      <c r="J5308" s="259"/>
    </row>
    <row r="5309" spans="1:10">
      <c r="A5309" s="259"/>
      <c r="B5309" s="259"/>
      <c r="C5309" s="259"/>
      <c r="D5309" s="259"/>
      <c r="E5309" s="259"/>
      <c r="F5309" s="270"/>
      <c r="G5309" s="259"/>
      <c r="H5309" s="259"/>
      <c r="I5309" s="259"/>
      <c r="J5309" s="259"/>
    </row>
    <row r="5310" spans="1:10">
      <c r="A5310" s="259"/>
      <c r="B5310" s="259"/>
      <c r="C5310" s="259"/>
      <c r="D5310" s="259"/>
      <c r="E5310" s="259"/>
      <c r="F5310" s="270"/>
      <c r="G5310" s="259"/>
      <c r="H5310" s="259"/>
      <c r="I5310" s="259"/>
      <c r="J5310" s="259"/>
    </row>
    <row r="5311" spans="1:10">
      <c r="A5311" s="259"/>
      <c r="B5311" s="259"/>
      <c r="C5311" s="259"/>
      <c r="D5311" s="259"/>
      <c r="E5311" s="259"/>
      <c r="F5311" s="270"/>
      <c r="G5311" s="259"/>
      <c r="H5311" s="259"/>
      <c r="I5311" s="259"/>
      <c r="J5311" s="259"/>
    </row>
    <row r="5312" spans="1:10">
      <c r="A5312" s="259"/>
      <c r="B5312" s="259"/>
      <c r="C5312" s="259"/>
      <c r="D5312" s="259"/>
      <c r="E5312" s="259"/>
      <c r="F5312" s="270"/>
      <c r="G5312" s="259"/>
      <c r="H5312" s="259"/>
      <c r="I5312" s="259"/>
      <c r="J5312" s="259"/>
    </row>
    <row r="5313" spans="1:10">
      <c r="A5313" s="259"/>
      <c r="B5313" s="259"/>
      <c r="C5313" s="259"/>
      <c r="D5313" s="259"/>
      <c r="E5313" s="259"/>
      <c r="F5313" s="270"/>
      <c r="G5313" s="259"/>
      <c r="H5313" s="259"/>
      <c r="I5313" s="259"/>
      <c r="J5313" s="259"/>
    </row>
    <row r="5314" spans="1:10">
      <c r="A5314" s="259"/>
      <c r="B5314" s="259"/>
      <c r="C5314" s="259"/>
      <c r="D5314" s="259"/>
      <c r="E5314" s="259"/>
      <c r="F5314" s="270"/>
      <c r="G5314" s="259"/>
      <c r="H5314" s="259"/>
      <c r="I5314" s="259"/>
      <c r="J5314" s="259"/>
    </row>
    <row r="5315" spans="1:10">
      <c r="A5315" s="259"/>
      <c r="B5315" s="259"/>
      <c r="C5315" s="259"/>
      <c r="D5315" s="259"/>
      <c r="E5315" s="259"/>
      <c r="F5315" s="270"/>
      <c r="G5315" s="259"/>
      <c r="H5315" s="259"/>
      <c r="I5315" s="259"/>
      <c r="J5315" s="259"/>
    </row>
    <row r="5316" spans="1:10">
      <c r="A5316" s="259"/>
      <c r="B5316" s="259"/>
      <c r="C5316" s="259"/>
      <c r="D5316" s="259"/>
      <c r="E5316" s="259"/>
      <c r="F5316" s="270"/>
      <c r="G5316" s="259"/>
      <c r="H5316" s="259"/>
      <c r="I5316" s="259"/>
      <c r="J5316" s="259"/>
    </row>
    <row r="5317" spans="1:10">
      <c r="A5317" s="259"/>
      <c r="B5317" s="259"/>
      <c r="C5317" s="259"/>
      <c r="D5317" s="259"/>
      <c r="E5317" s="259"/>
      <c r="F5317" s="270"/>
      <c r="G5317" s="259"/>
      <c r="H5317" s="259"/>
      <c r="I5317" s="259"/>
      <c r="J5317" s="259"/>
    </row>
    <row r="5318" spans="1:10">
      <c r="A5318" s="259"/>
      <c r="B5318" s="259"/>
      <c r="C5318" s="259"/>
      <c r="D5318" s="259"/>
      <c r="E5318" s="259"/>
      <c r="F5318" s="270"/>
      <c r="G5318" s="259"/>
      <c r="H5318" s="259"/>
      <c r="I5318" s="259"/>
      <c r="J5318" s="259"/>
    </row>
    <row r="5319" spans="1:10">
      <c r="A5319" s="259"/>
      <c r="B5319" s="259"/>
      <c r="C5319" s="259"/>
      <c r="D5319" s="259"/>
      <c r="E5319" s="259"/>
      <c r="F5319" s="270"/>
      <c r="G5319" s="259"/>
      <c r="H5319" s="259"/>
      <c r="I5319" s="259"/>
      <c r="J5319" s="259"/>
    </row>
    <row r="5320" spans="1:10">
      <c r="A5320" s="259"/>
      <c r="B5320" s="259"/>
      <c r="C5320" s="259"/>
      <c r="D5320" s="259"/>
      <c r="E5320" s="259"/>
      <c r="F5320" s="270"/>
      <c r="G5320" s="259"/>
      <c r="H5320" s="259"/>
      <c r="I5320" s="259"/>
      <c r="J5320" s="259"/>
    </row>
    <row r="5321" spans="1:10">
      <c r="A5321" s="259"/>
      <c r="B5321" s="259"/>
      <c r="C5321" s="259"/>
      <c r="D5321" s="259"/>
      <c r="E5321" s="259"/>
      <c r="F5321" s="270"/>
      <c r="G5321" s="259"/>
      <c r="H5321" s="259"/>
      <c r="I5321" s="259"/>
      <c r="J5321" s="259"/>
    </row>
    <row r="5322" spans="1:10">
      <c r="A5322" s="259"/>
      <c r="B5322" s="259"/>
      <c r="C5322" s="259"/>
      <c r="D5322" s="259"/>
      <c r="E5322" s="259"/>
      <c r="F5322" s="270"/>
      <c r="G5322" s="259"/>
      <c r="H5322" s="259"/>
      <c r="I5322" s="259"/>
      <c r="J5322" s="259"/>
    </row>
    <row r="5323" spans="1:10">
      <c r="A5323" s="259"/>
      <c r="B5323" s="259"/>
      <c r="C5323" s="259"/>
      <c r="D5323" s="259"/>
      <c r="E5323" s="259"/>
      <c r="F5323" s="270"/>
      <c r="G5323" s="259"/>
      <c r="H5323" s="259"/>
      <c r="I5323" s="259"/>
      <c r="J5323" s="259"/>
    </row>
    <row r="5324" spans="1:10">
      <c r="A5324" s="259"/>
      <c r="B5324" s="259"/>
      <c r="C5324" s="259"/>
      <c r="D5324" s="259"/>
      <c r="E5324" s="259"/>
      <c r="F5324" s="270"/>
      <c r="G5324" s="259"/>
      <c r="H5324" s="259"/>
      <c r="I5324" s="259"/>
      <c r="J5324" s="259"/>
    </row>
    <row r="5325" spans="1:10">
      <c r="A5325" s="259"/>
      <c r="B5325" s="259"/>
      <c r="C5325" s="259"/>
      <c r="D5325" s="259"/>
      <c r="E5325" s="259"/>
      <c r="F5325" s="270"/>
      <c r="G5325" s="259"/>
      <c r="H5325" s="259"/>
      <c r="I5325" s="259"/>
      <c r="J5325" s="259"/>
    </row>
    <row r="5326" spans="1:10">
      <c r="A5326" s="259"/>
      <c r="B5326" s="259"/>
      <c r="C5326" s="259"/>
      <c r="D5326" s="259"/>
      <c r="E5326" s="259"/>
      <c r="F5326" s="270"/>
      <c r="G5326" s="259"/>
      <c r="H5326" s="259"/>
      <c r="I5326" s="259"/>
      <c r="J5326" s="259"/>
    </row>
    <row r="5327" spans="1:10">
      <c r="A5327" s="259"/>
      <c r="B5327" s="259"/>
      <c r="C5327" s="259"/>
      <c r="D5327" s="259"/>
      <c r="E5327" s="259"/>
      <c r="F5327" s="270"/>
      <c r="G5327" s="259"/>
      <c r="H5327" s="259"/>
      <c r="I5327" s="259"/>
      <c r="J5327" s="259"/>
    </row>
    <row r="5328" spans="1:10">
      <c r="A5328" s="259"/>
      <c r="B5328" s="259"/>
      <c r="C5328" s="259"/>
      <c r="D5328" s="259"/>
      <c r="E5328" s="259"/>
      <c r="F5328" s="270"/>
      <c r="G5328" s="259"/>
      <c r="H5328" s="259"/>
      <c r="I5328" s="259"/>
      <c r="J5328" s="259"/>
    </row>
    <row r="5329" spans="1:10">
      <c r="A5329" s="259"/>
      <c r="B5329" s="259"/>
      <c r="C5329" s="259"/>
      <c r="D5329" s="259"/>
      <c r="E5329" s="259"/>
      <c r="F5329" s="270"/>
      <c r="G5329" s="259"/>
      <c r="H5329" s="259"/>
      <c r="I5329" s="259"/>
      <c r="J5329" s="259"/>
    </row>
    <row r="5330" spans="1:10">
      <c r="A5330" s="259"/>
      <c r="B5330" s="259"/>
      <c r="C5330" s="259"/>
      <c r="D5330" s="259"/>
      <c r="E5330" s="259"/>
      <c r="F5330" s="270"/>
      <c r="G5330" s="259"/>
      <c r="H5330" s="259"/>
      <c r="I5330" s="259"/>
      <c r="J5330" s="259"/>
    </row>
    <row r="5331" spans="1:10">
      <c r="A5331" s="259"/>
      <c r="B5331" s="259"/>
      <c r="C5331" s="259"/>
      <c r="D5331" s="259"/>
      <c r="E5331" s="259"/>
      <c r="F5331" s="270"/>
      <c r="G5331" s="259"/>
      <c r="H5331" s="259"/>
      <c r="I5331" s="259"/>
      <c r="J5331" s="259"/>
    </row>
    <row r="5332" spans="1:10">
      <c r="A5332" s="259"/>
      <c r="B5332" s="259"/>
      <c r="C5332" s="259"/>
      <c r="D5332" s="259"/>
      <c r="E5332" s="259"/>
      <c r="F5332" s="270"/>
      <c r="G5332" s="259"/>
      <c r="H5332" s="259"/>
      <c r="I5332" s="259"/>
      <c r="J5332" s="259"/>
    </row>
    <row r="5333" spans="1:10">
      <c r="A5333" s="259"/>
      <c r="B5333" s="259"/>
      <c r="C5333" s="259"/>
      <c r="D5333" s="259"/>
      <c r="E5333" s="259"/>
      <c r="F5333" s="270"/>
      <c r="G5333" s="259"/>
      <c r="H5333" s="259"/>
      <c r="I5333" s="259"/>
      <c r="J5333" s="259"/>
    </row>
    <row r="5334" spans="1:10">
      <c r="A5334" s="259"/>
      <c r="B5334" s="259"/>
      <c r="C5334" s="259"/>
      <c r="D5334" s="259"/>
      <c r="E5334" s="259"/>
      <c r="F5334" s="270"/>
      <c r="G5334" s="259"/>
      <c r="H5334" s="259"/>
      <c r="I5334" s="259"/>
      <c r="J5334" s="259"/>
    </row>
    <row r="5335" spans="1:10">
      <c r="A5335" s="259"/>
      <c r="B5335" s="259"/>
      <c r="C5335" s="259"/>
      <c r="D5335" s="259"/>
      <c r="E5335" s="259"/>
      <c r="F5335" s="270"/>
      <c r="G5335" s="259"/>
      <c r="H5335" s="259"/>
      <c r="I5335" s="259"/>
      <c r="J5335" s="259"/>
    </row>
    <row r="5336" spans="1:10">
      <c r="A5336" s="259"/>
      <c r="B5336" s="259"/>
      <c r="C5336" s="259"/>
      <c r="D5336" s="259"/>
      <c r="E5336" s="259"/>
      <c r="F5336" s="270"/>
      <c r="G5336" s="259"/>
      <c r="H5336" s="259"/>
      <c r="I5336" s="259"/>
      <c r="J5336" s="259"/>
    </row>
    <row r="5337" spans="1:10">
      <c r="A5337" s="259"/>
      <c r="B5337" s="259"/>
      <c r="C5337" s="259"/>
      <c r="D5337" s="259"/>
      <c r="E5337" s="259"/>
      <c r="F5337" s="270"/>
      <c r="G5337" s="259"/>
      <c r="H5337" s="259"/>
      <c r="I5337" s="259"/>
      <c r="J5337" s="259"/>
    </row>
    <row r="5338" spans="1:10">
      <c r="A5338" s="259"/>
      <c r="B5338" s="259"/>
      <c r="C5338" s="259"/>
      <c r="D5338" s="259"/>
      <c r="E5338" s="259"/>
      <c r="F5338" s="270"/>
      <c r="G5338" s="259"/>
      <c r="H5338" s="259"/>
      <c r="I5338" s="259"/>
      <c r="J5338" s="259"/>
    </row>
    <row r="5339" spans="1:10">
      <c r="A5339" s="259"/>
      <c r="B5339" s="259"/>
      <c r="C5339" s="259"/>
      <c r="D5339" s="259"/>
      <c r="E5339" s="259"/>
      <c r="F5339" s="270"/>
      <c r="G5339" s="259"/>
      <c r="H5339" s="259"/>
      <c r="I5339" s="259"/>
      <c r="J5339" s="259"/>
    </row>
    <row r="5340" spans="1:10">
      <c r="A5340" s="259"/>
      <c r="B5340" s="259"/>
      <c r="C5340" s="259"/>
      <c r="D5340" s="259"/>
      <c r="E5340" s="259"/>
      <c r="F5340" s="270"/>
      <c r="G5340" s="259"/>
      <c r="H5340" s="259"/>
      <c r="I5340" s="259"/>
      <c r="J5340" s="259"/>
    </row>
    <row r="5341" spans="1:10">
      <c r="A5341" s="259"/>
      <c r="B5341" s="259"/>
      <c r="C5341" s="259"/>
      <c r="D5341" s="259"/>
      <c r="E5341" s="259"/>
      <c r="F5341" s="270"/>
      <c r="G5341" s="259"/>
      <c r="H5341" s="259"/>
      <c r="I5341" s="259"/>
      <c r="J5341" s="259"/>
    </row>
    <row r="5342" spans="1:10">
      <c r="A5342" s="259"/>
      <c r="B5342" s="259"/>
      <c r="C5342" s="259"/>
      <c r="D5342" s="259"/>
      <c r="E5342" s="259"/>
      <c r="F5342" s="270"/>
      <c r="G5342" s="259"/>
      <c r="H5342" s="259"/>
      <c r="I5342" s="259"/>
      <c r="J5342" s="259"/>
    </row>
    <row r="5343" spans="1:10">
      <c r="A5343" s="259"/>
      <c r="B5343" s="259"/>
      <c r="C5343" s="259"/>
      <c r="D5343" s="259"/>
      <c r="E5343" s="259"/>
      <c r="F5343" s="270"/>
      <c r="G5343" s="259"/>
      <c r="H5343" s="259"/>
      <c r="I5343" s="259"/>
      <c r="J5343" s="259"/>
    </row>
    <row r="5344" spans="1:10">
      <c r="A5344" s="259"/>
      <c r="B5344" s="259"/>
      <c r="C5344" s="259"/>
      <c r="D5344" s="259"/>
      <c r="E5344" s="259"/>
      <c r="F5344" s="270"/>
      <c r="G5344" s="259"/>
      <c r="H5344" s="259"/>
      <c r="I5344" s="259"/>
      <c r="J5344" s="259"/>
    </row>
    <row r="5345" spans="1:10">
      <c r="A5345" s="259"/>
      <c r="B5345" s="259"/>
      <c r="C5345" s="259"/>
      <c r="D5345" s="259"/>
      <c r="E5345" s="259"/>
      <c r="F5345" s="270"/>
      <c r="G5345" s="259"/>
      <c r="H5345" s="259"/>
      <c r="I5345" s="259"/>
      <c r="J5345" s="259"/>
    </row>
    <row r="5346" spans="1:10">
      <c r="A5346" s="259"/>
      <c r="B5346" s="259"/>
      <c r="C5346" s="259"/>
      <c r="D5346" s="259"/>
      <c r="E5346" s="259"/>
      <c r="F5346" s="270"/>
      <c r="G5346" s="259"/>
      <c r="H5346" s="259"/>
      <c r="I5346" s="259"/>
      <c r="J5346" s="259"/>
    </row>
    <row r="5347" spans="1:10">
      <c r="A5347" s="259"/>
      <c r="B5347" s="259"/>
      <c r="C5347" s="259"/>
      <c r="D5347" s="259"/>
      <c r="E5347" s="259"/>
      <c r="F5347" s="270"/>
      <c r="G5347" s="259"/>
      <c r="H5347" s="259"/>
      <c r="I5347" s="259"/>
      <c r="J5347" s="259"/>
    </row>
    <row r="5348" spans="1:10">
      <c r="A5348" s="259"/>
      <c r="B5348" s="259"/>
      <c r="C5348" s="259"/>
      <c r="D5348" s="259"/>
      <c r="E5348" s="259"/>
      <c r="F5348" s="270"/>
      <c r="G5348" s="259"/>
      <c r="H5348" s="259"/>
      <c r="I5348" s="259"/>
      <c r="J5348" s="259"/>
    </row>
    <row r="5349" spans="1:10">
      <c r="A5349" s="259"/>
      <c r="B5349" s="259"/>
      <c r="C5349" s="259"/>
      <c r="D5349" s="259"/>
      <c r="E5349" s="259"/>
      <c r="F5349" s="270"/>
      <c r="G5349" s="259"/>
      <c r="H5349" s="259"/>
      <c r="I5349" s="259"/>
      <c r="J5349" s="259"/>
    </row>
    <row r="5350" spans="1:10">
      <c r="A5350" s="259"/>
      <c r="B5350" s="259"/>
      <c r="C5350" s="259"/>
      <c r="D5350" s="259"/>
      <c r="E5350" s="259"/>
      <c r="F5350" s="270"/>
      <c r="G5350" s="259"/>
      <c r="H5350" s="259"/>
      <c r="I5350" s="259"/>
      <c r="J5350" s="259"/>
    </row>
    <row r="5351" spans="1:10">
      <c r="A5351" s="259"/>
      <c r="B5351" s="259"/>
      <c r="C5351" s="259"/>
      <c r="D5351" s="259"/>
      <c r="E5351" s="259"/>
      <c r="F5351" s="270"/>
      <c r="G5351" s="259"/>
      <c r="H5351" s="259"/>
      <c r="I5351" s="259"/>
      <c r="J5351" s="259"/>
    </row>
    <row r="5352" spans="1:10">
      <c r="A5352" s="259"/>
      <c r="B5352" s="259"/>
      <c r="C5352" s="259"/>
      <c r="D5352" s="259"/>
      <c r="E5352" s="259"/>
      <c r="F5352" s="270"/>
      <c r="G5352" s="259"/>
      <c r="H5352" s="259"/>
      <c r="I5352" s="259"/>
      <c r="J5352" s="259"/>
    </row>
    <row r="5353" spans="1:10">
      <c r="A5353" s="259"/>
      <c r="B5353" s="259"/>
      <c r="C5353" s="259"/>
      <c r="D5353" s="259"/>
      <c r="E5353" s="259"/>
      <c r="F5353" s="270"/>
      <c r="G5353" s="259"/>
      <c r="H5353" s="259"/>
      <c r="I5353" s="259"/>
      <c r="J5353" s="259"/>
    </row>
    <row r="5354" spans="1:10">
      <c r="A5354" s="259"/>
      <c r="B5354" s="259"/>
      <c r="C5354" s="259"/>
      <c r="D5354" s="259"/>
      <c r="E5354" s="259"/>
      <c r="F5354" s="270"/>
      <c r="G5354" s="259"/>
      <c r="H5354" s="259"/>
      <c r="I5354" s="259"/>
      <c r="J5354" s="259"/>
    </row>
    <row r="5355" spans="1:10">
      <c r="A5355" s="259"/>
      <c r="B5355" s="259"/>
      <c r="C5355" s="259"/>
      <c r="D5355" s="259"/>
      <c r="E5355" s="259"/>
      <c r="F5355" s="270"/>
      <c r="G5355" s="259"/>
      <c r="H5355" s="259"/>
      <c r="I5355" s="259"/>
      <c r="J5355" s="259"/>
    </row>
    <row r="5356" spans="1:10">
      <c r="A5356" s="259"/>
      <c r="B5356" s="259"/>
      <c r="C5356" s="259"/>
      <c r="D5356" s="259"/>
      <c r="E5356" s="259"/>
      <c r="F5356" s="270"/>
      <c r="G5356" s="259"/>
      <c r="H5356" s="259"/>
      <c r="I5356" s="259"/>
      <c r="J5356" s="259"/>
    </row>
    <row r="5357" spans="1:10">
      <c r="A5357" s="259"/>
      <c r="B5357" s="259"/>
      <c r="C5357" s="259"/>
      <c r="D5357" s="259"/>
      <c r="E5357" s="259"/>
      <c r="F5357" s="270"/>
      <c r="G5357" s="259"/>
      <c r="H5357" s="259"/>
      <c r="I5357" s="259"/>
      <c r="J5357" s="259"/>
    </row>
    <row r="5358" spans="1:10">
      <c r="A5358" s="259"/>
      <c r="B5358" s="259"/>
      <c r="C5358" s="259"/>
      <c r="D5358" s="259"/>
      <c r="E5358" s="259"/>
      <c r="F5358" s="270"/>
      <c r="G5358" s="259"/>
      <c r="H5358" s="259"/>
      <c r="I5358" s="259"/>
      <c r="J5358" s="259"/>
    </row>
    <row r="5359" spans="1:10">
      <c r="A5359" s="259"/>
      <c r="B5359" s="259"/>
      <c r="C5359" s="259"/>
      <c r="D5359" s="259"/>
      <c r="E5359" s="259"/>
      <c r="F5359" s="270"/>
      <c r="G5359" s="259"/>
      <c r="H5359" s="259"/>
      <c r="I5359" s="259"/>
      <c r="J5359" s="259"/>
    </row>
    <row r="5360" spans="1:10">
      <c r="A5360" s="259"/>
      <c r="B5360" s="259"/>
      <c r="C5360" s="259"/>
      <c r="D5360" s="259"/>
      <c r="E5360" s="259"/>
      <c r="F5360" s="270"/>
      <c r="G5360" s="259"/>
      <c r="H5360" s="259"/>
      <c r="I5360" s="259"/>
      <c r="J5360" s="259"/>
    </row>
    <row r="5361" spans="1:10">
      <c r="A5361" s="259"/>
      <c r="B5361" s="259"/>
      <c r="C5361" s="259"/>
      <c r="D5361" s="259"/>
      <c r="E5361" s="259"/>
      <c r="F5361" s="270"/>
      <c r="G5361" s="259"/>
      <c r="H5361" s="259"/>
      <c r="I5361" s="259"/>
      <c r="J5361" s="259"/>
    </row>
    <row r="5362" spans="1:10">
      <c r="A5362" s="259"/>
      <c r="B5362" s="259"/>
      <c r="C5362" s="259"/>
      <c r="D5362" s="259"/>
      <c r="E5362" s="259"/>
      <c r="F5362" s="270"/>
      <c r="G5362" s="259"/>
      <c r="H5362" s="259"/>
      <c r="I5362" s="259"/>
      <c r="J5362" s="259"/>
    </row>
    <row r="5363" spans="1:10">
      <c r="A5363" s="259"/>
      <c r="B5363" s="259"/>
      <c r="C5363" s="259"/>
      <c r="D5363" s="259"/>
      <c r="E5363" s="259"/>
      <c r="F5363" s="270"/>
      <c r="G5363" s="259"/>
      <c r="H5363" s="259"/>
      <c r="I5363" s="259"/>
      <c r="J5363" s="259"/>
    </row>
    <row r="5364" spans="1:10">
      <c r="A5364" s="259"/>
      <c r="B5364" s="259"/>
      <c r="C5364" s="259"/>
      <c r="D5364" s="259"/>
      <c r="E5364" s="259"/>
      <c r="F5364" s="270"/>
      <c r="G5364" s="259"/>
      <c r="H5364" s="259"/>
      <c r="I5364" s="259"/>
      <c r="J5364" s="259"/>
    </row>
    <row r="5365" spans="1:10">
      <c r="A5365" s="259"/>
      <c r="B5365" s="259"/>
      <c r="C5365" s="259"/>
      <c r="D5365" s="259"/>
      <c r="E5365" s="259"/>
      <c r="F5365" s="270"/>
      <c r="G5365" s="259"/>
      <c r="H5365" s="259"/>
      <c r="I5365" s="259"/>
      <c r="J5365" s="259"/>
    </row>
    <row r="5366" spans="1:10">
      <c r="A5366" s="259"/>
      <c r="B5366" s="259"/>
      <c r="C5366" s="259"/>
      <c r="D5366" s="259"/>
      <c r="E5366" s="259"/>
      <c r="F5366" s="270"/>
      <c r="G5366" s="259"/>
      <c r="H5366" s="259"/>
      <c r="I5366" s="259"/>
      <c r="J5366" s="259"/>
    </row>
    <row r="5367" spans="1:10">
      <c r="A5367" s="259"/>
      <c r="B5367" s="259"/>
      <c r="C5367" s="259"/>
      <c r="D5367" s="259"/>
      <c r="E5367" s="259"/>
      <c r="F5367" s="270"/>
      <c r="G5367" s="259"/>
      <c r="H5367" s="259"/>
      <c r="I5367" s="259"/>
      <c r="J5367" s="259"/>
    </row>
    <row r="5368" spans="1:10">
      <c r="A5368" s="259"/>
      <c r="B5368" s="259"/>
      <c r="C5368" s="259"/>
      <c r="D5368" s="259"/>
      <c r="E5368" s="259"/>
      <c r="F5368" s="270"/>
      <c r="G5368" s="259"/>
      <c r="H5368" s="259"/>
      <c r="I5368" s="259"/>
      <c r="J5368" s="259"/>
    </row>
    <row r="5369" spans="1:10">
      <c r="A5369" s="259"/>
      <c r="B5369" s="259"/>
      <c r="C5369" s="259"/>
      <c r="D5369" s="259"/>
      <c r="E5369" s="259"/>
      <c r="F5369" s="270"/>
      <c r="G5369" s="259"/>
      <c r="H5369" s="259"/>
      <c r="I5369" s="259"/>
      <c r="J5369" s="259"/>
    </row>
    <row r="5370" spans="1:10">
      <c r="A5370" s="259"/>
      <c r="B5370" s="259"/>
      <c r="C5370" s="259"/>
      <c r="D5370" s="259"/>
      <c r="E5370" s="259"/>
      <c r="F5370" s="270"/>
      <c r="G5370" s="259"/>
      <c r="H5370" s="259"/>
      <c r="I5370" s="259"/>
      <c r="J5370" s="259"/>
    </row>
    <row r="5371" spans="1:10">
      <c r="A5371" s="259"/>
      <c r="B5371" s="259"/>
      <c r="C5371" s="259"/>
      <c r="D5371" s="259"/>
      <c r="E5371" s="259"/>
      <c r="F5371" s="270"/>
      <c r="G5371" s="259"/>
      <c r="H5371" s="259"/>
      <c r="I5371" s="259"/>
      <c r="J5371" s="259"/>
    </row>
    <row r="5372" spans="1:10">
      <c r="A5372" s="259"/>
      <c r="B5372" s="259"/>
      <c r="C5372" s="259"/>
      <c r="D5372" s="259"/>
      <c r="E5372" s="259"/>
      <c r="F5372" s="270"/>
      <c r="G5372" s="259"/>
      <c r="H5372" s="259"/>
      <c r="I5372" s="259"/>
      <c r="J5372" s="259"/>
    </row>
    <row r="5373" spans="1:10">
      <c r="A5373" s="259"/>
      <c r="B5373" s="259"/>
      <c r="C5373" s="259"/>
      <c r="D5373" s="259"/>
      <c r="E5373" s="259"/>
      <c r="F5373" s="270"/>
      <c r="G5373" s="259"/>
      <c r="H5373" s="259"/>
      <c r="I5373" s="259"/>
      <c r="J5373" s="259"/>
    </row>
    <row r="5374" spans="1:10">
      <c r="A5374" s="259"/>
      <c r="B5374" s="259"/>
      <c r="C5374" s="259"/>
      <c r="D5374" s="259"/>
      <c r="E5374" s="259"/>
      <c r="F5374" s="270"/>
      <c r="G5374" s="259"/>
      <c r="H5374" s="259"/>
      <c r="I5374" s="259"/>
      <c r="J5374" s="259"/>
    </row>
    <row r="5375" spans="1:10">
      <c r="A5375" s="259"/>
      <c r="B5375" s="259"/>
      <c r="C5375" s="259"/>
      <c r="D5375" s="259"/>
      <c r="E5375" s="259"/>
      <c r="F5375" s="270"/>
      <c r="G5375" s="259"/>
      <c r="H5375" s="259"/>
      <c r="I5375" s="259"/>
      <c r="J5375" s="259"/>
    </row>
    <row r="5376" spans="1:10">
      <c r="A5376" s="259"/>
      <c r="B5376" s="259"/>
      <c r="C5376" s="259"/>
      <c r="D5376" s="259"/>
      <c r="E5376" s="259"/>
      <c r="F5376" s="270"/>
      <c r="G5376" s="259"/>
      <c r="H5376" s="259"/>
      <c r="I5376" s="259"/>
      <c r="J5376" s="259"/>
    </row>
    <row r="5377" spans="1:10">
      <c r="A5377" s="259"/>
      <c r="B5377" s="259"/>
      <c r="C5377" s="259"/>
      <c r="D5377" s="259"/>
      <c r="E5377" s="259"/>
      <c r="F5377" s="270"/>
      <c r="G5377" s="259"/>
      <c r="H5377" s="259"/>
      <c r="I5377" s="259"/>
      <c r="J5377" s="259"/>
    </row>
    <row r="5378" spans="1:10">
      <c r="A5378" s="259"/>
      <c r="B5378" s="259"/>
      <c r="C5378" s="259"/>
      <c r="D5378" s="259"/>
      <c r="E5378" s="259"/>
      <c r="F5378" s="270"/>
      <c r="G5378" s="259"/>
      <c r="H5378" s="259"/>
      <c r="I5378" s="259"/>
      <c r="J5378" s="259"/>
    </row>
    <row r="5379" spans="1:10">
      <c r="A5379" s="259"/>
      <c r="B5379" s="259"/>
      <c r="C5379" s="259"/>
      <c r="D5379" s="259"/>
      <c r="E5379" s="259"/>
      <c r="F5379" s="270"/>
      <c r="G5379" s="259"/>
      <c r="H5379" s="259"/>
      <c r="I5379" s="259"/>
      <c r="J5379" s="259"/>
    </row>
    <row r="5380" spans="1:10">
      <c r="A5380" s="259"/>
      <c r="B5380" s="259"/>
      <c r="C5380" s="259"/>
      <c r="D5380" s="259"/>
      <c r="E5380" s="259"/>
      <c r="F5380" s="270"/>
      <c r="G5380" s="259"/>
      <c r="H5380" s="259"/>
      <c r="I5380" s="259"/>
      <c r="J5380" s="259"/>
    </row>
    <row r="5381" spans="1:10">
      <c r="A5381" s="259"/>
      <c r="B5381" s="259"/>
      <c r="C5381" s="259"/>
      <c r="D5381" s="259"/>
      <c r="E5381" s="259"/>
      <c r="F5381" s="270"/>
      <c r="G5381" s="259"/>
      <c r="H5381" s="259"/>
      <c r="I5381" s="259"/>
      <c r="J5381" s="259"/>
    </row>
    <row r="5382" spans="1:10">
      <c r="A5382" s="259"/>
      <c r="B5382" s="259"/>
      <c r="C5382" s="259"/>
      <c r="D5382" s="259"/>
      <c r="E5382" s="259"/>
      <c r="F5382" s="270"/>
      <c r="G5382" s="259"/>
      <c r="H5382" s="259"/>
      <c r="I5382" s="259"/>
      <c r="J5382" s="259"/>
    </row>
    <row r="5383" spans="1:10">
      <c r="A5383" s="259"/>
      <c r="B5383" s="259"/>
      <c r="C5383" s="259"/>
      <c r="D5383" s="259"/>
      <c r="E5383" s="259"/>
      <c r="F5383" s="270"/>
      <c r="G5383" s="259"/>
      <c r="H5383" s="259"/>
      <c r="I5383" s="259"/>
      <c r="J5383" s="259"/>
    </row>
    <row r="5384" spans="1:10">
      <c r="A5384" s="259"/>
      <c r="B5384" s="259"/>
      <c r="C5384" s="259"/>
      <c r="D5384" s="259"/>
      <c r="E5384" s="259"/>
      <c r="F5384" s="270"/>
      <c r="G5384" s="259"/>
      <c r="H5384" s="259"/>
      <c r="I5384" s="259"/>
      <c r="J5384" s="259"/>
    </row>
    <row r="5385" spans="1:10">
      <c r="A5385" s="259"/>
      <c r="B5385" s="259"/>
      <c r="C5385" s="259"/>
      <c r="D5385" s="259"/>
      <c r="E5385" s="259"/>
      <c r="F5385" s="270"/>
      <c r="G5385" s="259"/>
      <c r="H5385" s="259"/>
      <c r="I5385" s="259"/>
      <c r="J5385" s="259"/>
    </row>
    <row r="5386" spans="1:10">
      <c r="A5386" s="259"/>
      <c r="B5386" s="259"/>
      <c r="C5386" s="259"/>
      <c r="D5386" s="259"/>
      <c r="E5386" s="259"/>
      <c r="F5386" s="270"/>
      <c r="G5386" s="259"/>
      <c r="H5386" s="259"/>
      <c r="I5386" s="259"/>
      <c r="J5386" s="259"/>
    </row>
    <row r="5387" spans="1:10">
      <c r="A5387" s="259"/>
      <c r="B5387" s="259"/>
      <c r="C5387" s="259"/>
      <c r="D5387" s="259"/>
      <c r="E5387" s="259"/>
      <c r="F5387" s="270"/>
      <c r="G5387" s="259"/>
      <c r="H5387" s="259"/>
      <c r="I5387" s="259"/>
      <c r="J5387" s="259"/>
    </row>
    <row r="5388" spans="1:10">
      <c r="A5388" s="259"/>
      <c r="B5388" s="259"/>
      <c r="C5388" s="259"/>
      <c r="D5388" s="259"/>
      <c r="E5388" s="259"/>
      <c r="F5388" s="270"/>
      <c r="G5388" s="259"/>
      <c r="H5388" s="259"/>
      <c r="I5388" s="259"/>
      <c r="J5388" s="259"/>
    </row>
    <row r="5389" spans="1:10">
      <c r="A5389" s="259"/>
      <c r="B5389" s="259"/>
      <c r="C5389" s="259"/>
      <c r="D5389" s="259"/>
      <c r="E5389" s="259"/>
      <c r="F5389" s="270"/>
      <c r="G5389" s="259"/>
      <c r="H5389" s="259"/>
      <c r="I5389" s="259"/>
      <c r="J5389" s="259"/>
    </row>
    <row r="5390" spans="1:10">
      <c r="A5390" s="259"/>
      <c r="B5390" s="259"/>
      <c r="C5390" s="259"/>
      <c r="D5390" s="259"/>
      <c r="E5390" s="259"/>
      <c r="F5390" s="270"/>
      <c r="G5390" s="259"/>
      <c r="H5390" s="259"/>
      <c r="I5390" s="259"/>
      <c r="J5390" s="259"/>
    </row>
    <row r="5391" spans="1:10">
      <c r="A5391" s="259"/>
      <c r="B5391" s="259"/>
      <c r="C5391" s="259"/>
      <c r="D5391" s="259"/>
      <c r="E5391" s="259"/>
      <c r="F5391" s="270"/>
      <c r="G5391" s="259"/>
      <c r="H5391" s="259"/>
      <c r="I5391" s="259"/>
      <c r="J5391" s="259"/>
    </row>
    <row r="5392" spans="1:10">
      <c r="A5392" s="259"/>
      <c r="B5392" s="259"/>
      <c r="C5392" s="259"/>
      <c r="D5392" s="259"/>
      <c r="E5392" s="259"/>
      <c r="F5392" s="270"/>
      <c r="G5392" s="259"/>
      <c r="H5392" s="259"/>
      <c r="I5392" s="259"/>
      <c r="J5392" s="259"/>
    </row>
    <row r="5393" spans="1:10">
      <c r="A5393" s="259"/>
      <c r="B5393" s="259"/>
      <c r="C5393" s="259"/>
      <c r="D5393" s="259"/>
      <c r="E5393" s="259"/>
      <c r="F5393" s="270"/>
      <c r="G5393" s="259"/>
      <c r="H5393" s="259"/>
      <c r="I5393" s="259"/>
      <c r="J5393" s="259"/>
    </row>
    <row r="5394" spans="1:10">
      <c r="A5394" s="259"/>
      <c r="B5394" s="259"/>
      <c r="C5394" s="259"/>
      <c r="D5394" s="259"/>
      <c r="E5394" s="259"/>
      <c r="F5394" s="270"/>
      <c r="G5394" s="259"/>
      <c r="H5394" s="259"/>
      <c r="I5394" s="259"/>
      <c r="J5394" s="259"/>
    </row>
    <row r="5395" spans="1:10">
      <c r="A5395" s="259"/>
      <c r="B5395" s="259"/>
      <c r="C5395" s="259"/>
      <c r="D5395" s="259"/>
      <c r="E5395" s="259"/>
      <c r="F5395" s="270"/>
      <c r="G5395" s="259"/>
      <c r="H5395" s="259"/>
      <c r="I5395" s="259"/>
      <c r="J5395" s="259"/>
    </row>
    <row r="5396" spans="1:10">
      <c r="A5396" s="259"/>
      <c r="B5396" s="259"/>
      <c r="C5396" s="259"/>
      <c r="D5396" s="259"/>
      <c r="E5396" s="259"/>
      <c r="F5396" s="270"/>
      <c r="G5396" s="259"/>
      <c r="H5396" s="259"/>
      <c r="I5396" s="259"/>
      <c r="J5396" s="259"/>
    </row>
    <row r="5397" spans="1:10">
      <c r="A5397" s="259"/>
      <c r="B5397" s="259"/>
      <c r="C5397" s="259"/>
      <c r="D5397" s="259"/>
      <c r="E5397" s="259"/>
      <c r="F5397" s="270"/>
      <c r="G5397" s="259"/>
      <c r="H5397" s="259"/>
      <c r="I5397" s="259"/>
      <c r="J5397" s="259"/>
    </row>
    <row r="5398" spans="1:10">
      <c r="A5398" s="259"/>
      <c r="B5398" s="259"/>
      <c r="C5398" s="259"/>
      <c r="D5398" s="259"/>
      <c r="E5398" s="259"/>
      <c r="F5398" s="270"/>
      <c r="G5398" s="259"/>
      <c r="H5398" s="259"/>
      <c r="I5398" s="259"/>
      <c r="J5398" s="259"/>
    </row>
    <row r="5399" spans="1:10">
      <c r="A5399" s="259"/>
      <c r="B5399" s="259"/>
      <c r="C5399" s="259"/>
      <c r="D5399" s="259"/>
      <c r="E5399" s="259"/>
      <c r="F5399" s="270"/>
      <c r="G5399" s="259"/>
      <c r="H5399" s="259"/>
      <c r="I5399" s="259"/>
      <c r="J5399" s="259"/>
    </row>
    <row r="5400" spans="1:10">
      <c r="A5400" s="259"/>
      <c r="B5400" s="259"/>
      <c r="C5400" s="259"/>
      <c r="D5400" s="259"/>
      <c r="E5400" s="259"/>
      <c r="F5400" s="270"/>
      <c r="G5400" s="259"/>
      <c r="H5400" s="259"/>
      <c r="I5400" s="259"/>
      <c r="J5400" s="259"/>
    </row>
    <row r="5401" spans="1:10">
      <c r="A5401" s="259"/>
      <c r="B5401" s="259"/>
      <c r="C5401" s="259"/>
      <c r="D5401" s="259"/>
      <c r="E5401" s="259"/>
      <c r="F5401" s="270"/>
      <c r="G5401" s="259"/>
      <c r="H5401" s="259"/>
      <c r="I5401" s="259"/>
      <c r="J5401" s="259"/>
    </row>
    <row r="5402" spans="1:10">
      <c r="A5402" s="259"/>
      <c r="B5402" s="259"/>
      <c r="C5402" s="259"/>
      <c r="D5402" s="259"/>
      <c r="E5402" s="259"/>
      <c r="F5402" s="270"/>
      <c r="G5402" s="259"/>
      <c r="H5402" s="259"/>
      <c r="I5402" s="259"/>
      <c r="J5402" s="259"/>
    </row>
    <row r="5403" spans="1:10">
      <c r="A5403" s="259"/>
      <c r="B5403" s="259"/>
      <c r="C5403" s="259"/>
      <c r="D5403" s="259"/>
      <c r="E5403" s="259"/>
      <c r="F5403" s="270"/>
      <c r="G5403" s="259"/>
      <c r="H5403" s="259"/>
      <c r="I5403" s="259"/>
      <c r="J5403" s="259"/>
    </row>
    <row r="5404" spans="1:10">
      <c r="A5404" s="259"/>
      <c r="B5404" s="259"/>
      <c r="C5404" s="259"/>
      <c r="D5404" s="259"/>
      <c r="E5404" s="259"/>
      <c r="F5404" s="270"/>
      <c r="G5404" s="259"/>
      <c r="H5404" s="259"/>
      <c r="I5404" s="259"/>
      <c r="J5404" s="259"/>
    </row>
    <row r="5405" spans="1:10">
      <c r="A5405" s="259"/>
      <c r="B5405" s="259"/>
      <c r="C5405" s="259"/>
      <c r="D5405" s="259"/>
      <c r="E5405" s="259"/>
      <c r="F5405" s="270"/>
      <c r="G5405" s="259"/>
      <c r="H5405" s="259"/>
      <c r="I5405" s="259"/>
      <c r="J5405" s="259"/>
    </row>
    <row r="5406" spans="1:10">
      <c r="A5406" s="259"/>
      <c r="B5406" s="259"/>
      <c r="C5406" s="259"/>
      <c r="D5406" s="259"/>
      <c r="E5406" s="259"/>
      <c r="F5406" s="270"/>
      <c r="G5406" s="259"/>
      <c r="H5406" s="259"/>
      <c r="I5406" s="259"/>
      <c r="J5406" s="259"/>
    </row>
    <row r="5407" spans="1:10">
      <c r="A5407" s="259"/>
      <c r="B5407" s="259"/>
      <c r="C5407" s="259"/>
      <c r="D5407" s="259"/>
      <c r="E5407" s="259"/>
      <c r="F5407" s="270"/>
      <c r="G5407" s="259"/>
      <c r="H5407" s="259"/>
      <c r="I5407" s="259"/>
      <c r="J5407" s="259"/>
    </row>
    <row r="5408" spans="1:10">
      <c r="A5408" s="259"/>
      <c r="B5408" s="259"/>
      <c r="C5408" s="259"/>
      <c r="D5408" s="259"/>
      <c r="E5408" s="259"/>
      <c r="F5408" s="270"/>
      <c r="G5408" s="259"/>
      <c r="H5408" s="259"/>
      <c r="I5408" s="259"/>
      <c r="J5408" s="259"/>
    </row>
    <row r="5409" spans="1:10">
      <c r="A5409" s="259"/>
      <c r="B5409" s="259"/>
      <c r="C5409" s="259"/>
      <c r="D5409" s="259"/>
      <c r="E5409" s="259"/>
      <c r="F5409" s="270"/>
      <c r="G5409" s="259"/>
      <c r="H5409" s="259"/>
      <c r="I5409" s="259"/>
      <c r="J5409" s="259"/>
    </row>
    <row r="5410" spans="1:10">
      <c r="A5410" s="259"/>
      <c r="B5410" s="259"/>
      <c r="C5410" s="259"/>
      <c r="D5410" s="259"/>
      <c r="E5410" s="259"/>
      <c r="F5410" s="270"/>
      <c r="G5410" s="259"/>
      <c r="H5410" s="259"/>
      <c r="I5410" s="259"/>
      <c r="J5410" s="259"/>
    </row>
    <row r="5411" spans="1:10">
      <c r="A5411" s="259"/>
      <c r="B5411" s="259"/>
      <c r="C5411" s="259"/>
      <c r="D5411" s="259"/>
      <c r="E5411" s="259"/>
      <c r="F5411" s="270"/>
      <c r="G5411" s="259"/>
      <c r="H5411" s="259"/>
      <c r="I5411" s="259"/>
      <c r="J5411" s="259"/>
    </row>
    <row r="5412" spans="1:10">
      <c r="A5412" s="259"/>
      <c r="B5412" s="259"/>
      <c r="C5412" s="259"/>
      <c r="D5412" s="259"/>
      <c r="E5412" s="259"/>
      <c r="F5412" s="270"/>
      <c r="G5412" s="259"/>
      <c r="H5412" s="259"/>
      <c r="I5412" s="259"/>
      <c r="J5412" s="259"/>
    </row>
    <row r="5413" spans="1:10">
      <c r="A5413" s="259"/>
      <c r="B5413" s="259"/>
      <c r="C5413" s="259"/>
      <c r="D5413" s="259"/>
      <c r="E5413" s="259"/>
      <c r="F5413" s="270"/>
      <c r="G5413" s="259"/>
      <c r="H5413" s="259"/>
      <c r="I5413" s="259"/>
      <c r="J5413" s="259"/>
    </row>
    <row r="5414" spans="1:10">
      <c r="A5414" s="259"/>
      <c r="B5414" s="259"/>
      <c r="C5414" s="259"/>
      <c r="D5414" s="259"/>
      <c r="E5414" s="259"/>
      <c r="F5414" s="270"/>
      <c r="G5414" s="259"/>
      <c r="H5414" s="259"/>
      <c r="I5414" s="259"/>
      <c r="J5414" s="259"/>
    </row>
    <row r="5415" spans="1:10">
      <c r="A5415" s="259"/>
      <c r="B5415" s="259"/>
      <c r="C5415" s="259"/>
      <c r="D5415" s="259"/>
      <c r="E5415" s="259"/>
      <c r="F5415" s="270"/>
      <c r="G5415" s="259"/>
      <c r="H5415" s="259"/>
      <c r="I5415" s="259"/>
      <c r="J5415" s="259"/>
    </row>
    <row r="5416" spans="1:10">
      <c r="A5416" s="259"/>
      <c r="B5416" s="259"/>
      <c r="C5416" s="259"/>
      <c r="D5416" s="259"/>
      <c r="E5416" s="259"/>
      <c r="F5416" s="270"/>
      <c r="G5416" s="259"/>
      <c r="H5416" s="259"/>
      <c r="I5416" s="259"/>
      <c r="J5416" s="259"/>
    </row>
    <row r="5417" spans="1:10">
      <c r="A5417" s="259"/>
      <c r="B5417" s="259"/>
      <c r="C5417" s="259"/>
      <c r="D5417" s="259"/>
      <c r="E5417" s="259"/>
      <c r="F5417" s="270"/>
      <c r="G5417" s="259"/>
      <c r="H5417" s="259"/>
      <c r="I5417" s="259"/>
      <c r="J5417" s="259"/>
    </row>
    <row r="5418" spans="1:10">
      <c r="A5418" s="259"/>
      <c r="B5418" s="259"/>
      <c r="C5418" s="259"/>
      <c r="D5418" s="259"/>
      <c r="E5418" s="259"/>
      <c r="F5418" s="270"/>
      <c r="G5418" s="259"/>
      <c r="H5418" s="259"/>
      <c r="I5418" s="259"/>
      <c r="J5418" s="259"/>
    </row>
    <row r="5419" spans="1:10">
      <c r="A5419" s="259"/>
      <c r="B5419" s="259"/>
      <c r="C5419" s="259"/>
      <c r="D5419" s="259"/>
      <c r="E5419" s="259"/>
      <c r="F5419" s="270"/>
      <c r="G5419" s="259"/>
      <c r="H5419" s="259"/>
      <c r="I5419" s="259"/>
      <c r="J5419" s="259"/>
    </row>
    <row r="5420" spans="1:10">
      <c r="A5420" s="259"/>
      <c r="B5420" s="259"/>
      <c r="C5420" s="259"/>
      <c r="D5420" s="259"/>
      <c r="E5420" s="259"/>
      <c r="F5420" s="270"/>
      <c r="G5420" s="259"/>
      <c r="H5420" s="259"/>
      <c r="I5420" s="259"/>
      <c r="J5420" s="259"/>
    </row>
    <row r="5421" spans="1:10">
      <c r="A5421" s="259"/>
      <c r="B5421" s="259"/>
      <c r="C5421" s="259"/>
      <c r="D5421" s="259"/>
      <c r="E5421" s="259"/>
      <c r="F5421" s="270"/>
      <c r="G5421" s="259"/>
      <c r="H5421" s="259"/>
      <c r="I5421" s="259"/>
      <c r="J5421" s="259"/>
    </row>
    <row r="5422" spans="1:10">
      <c r="A5422" s="259"/>
      <c r="B5422" s="259"/>
      <c r="C5422" s="259"/>
      <c r="D5422" s="259"/>
      <c r="E5422" s="259"/>
      <c r="F5422" s="270"/>
      <c r="G5422" s="259"/>
      <c r="H5422" s="259"/>
      <c r="I5422" s="259"/>
      <c r="J5422" s="259"/>
    </row>
    <row r="5423" spans="1:10">
      <c r="A5423" s="259"/>
      <c r="B5423" s="259"/>
      <c r="C5423" s="259"/>
      <c r="D5423" s="259"/>
      <c r="E5423" s="259"/>
      <c r="F5423" s="270"/>
      <c r="G5423" s="259"/>
      <c r="H5423" s="259"/>
      <c r="I5423" s="259"/>
      <c r="J5423" s="259"/>
    </row>
    <row r="5424" spans="1:10">
      <c r="A5424" s="259"/>
      <c r="B5424" s="259"/>
      <c r="C5424" s="259"/>
      <c r="D5424" s="259"/>
      <c r="E5424" s="259"/>
      <c r="F5424" s="270"/>
      <c r="G5424" s="259"/>
      <c r="H5424" s="259"/>
      <c r="I5424" s="259"/>
      <c r="J5424" s="259"/>
    </row>
    <row r="5425" spans="1:10">
      <c r="A5425" s="259"/>
      <c r="B5425" s="259"/>
      <c r="C5425" s="259"/>
      <c r="D5425" s="259"/>
      <c r="E5425" s="259"/>
      <c r="F5425" s="270"/>
      <c r="G5425" s="259"/>
      <c r="H5425" s="259"/>
      <c r="I5425" s="259"/>
      <c r="J5425" s="259"/>
    </row>
    <row r="5426" spans="1:10">
      <c r="A5426" s="259"/>
      <c r="B5426" s="259"/>
      <c r="C5426" s="259"/>
      <c r="D5426" s="259"/>
      <c r="E5426" s="259"/>
      <c r="F5426" s="270"/>
      <c r="G5426" s="259"/>
      <c r="H5426" s="259"/>
      <c r="I5426" s="259"/>
      <c r="J5426" s="259"/>
    </row>
    <row r="5427" spans="1:10">
      <c r="A5427" s="259"/>
      <c r="B5427" s="259"/>
      <c r="C5427" s="259"/>
      <c r="D5427" s="259"/>
      <c r="E5427" s="259"/>
      <c r="F5427" s="270"/>
      <c r="G5427" s="259"/>
      <c r="H5427" s="259"/>
      <c r="I5427" s="259"/>
      <c r="J5427" s="259"/>
    </row>
    <row r="5428" spans="1:10">
      <c r="A5428" s="259"/>
      <c r="B5428" s="259"/>
      <c r="C5428" s="259"/>
      <c r="D5428" s="259"/>
      <c r="E5428" s="259"/>
      <c r="F5428" s="270"/>
      <c r="G5428" s="259"/>
      <c r="H5428" s="259"/>
      <c r="I5428" s="259"/>
      <c r="J5428" s="259"/>
    </row>
    <row r="5429" spans="1:10">
      <c r="A5429" s="259"/>
      <c r="B5429" s="259"/>
      <c r="C5429" s="259"/>
      <c r="D5429" s="259"/>
      <c r="E5429" s="259"/>
      <c r="F5429" s="270"/>
      <c r="G5429" s="259"/>
      <c r="H5429" s="259"/>
      <c r="I5429" s="259"/>
      <c r="J5429" s="259"/>
    </row>
    <row r="5430" spans="1:10">
      <c r="A5430" s="259"/>
      <c r="B5430" s="259"/>
      <c r="C5430" s="259"/>
      <c r="D5430" s="259"/>
      <c r="E5430" s="259"/>
      <c r="F5430" s="270"/>
      <c r="G5430" s="259"/>
      <c r="H5430" s="259"/>
      <c r="I5430" s="259"/>
      <c r="J5430" s="259"/>
    </row>
    <row r="5431" spans="1:10">
      <c r="A5431" s="259"/>
      <c r="B5431" s="259"/>
      <c r="C5431" s="259"/>
      <c r="D5431" s="259"/>
      <c r="E5431" s="259"/>
      <c r="F5431" s="270"/>
      <c r="G5431" s="259"/>
      <c r="H5431" s="259"/>
      <c r="I5431" s="259"/>
      <c r="J5431" s="259"/>
    </row>
    <row r="5432" spans="1:10">
      <c r="A5432" s="259"/>
      <c r="B5432" s="259"/>
      <c r="C5432" s="259"/>
      <c r="D5432" s="259"/>
      <c r="E5432" s="259"/>
      <c r="F5432" s="270"/>
      <c r="G5432" s="259"/>
      <c r="H5432" s="259"/>
      <c r="I5432" s="259"/>
      <c r="J5432" s="259"/>
    </row>
    <row r="5433" spans="1:10">
      <c r="A5433" s="259"/>
      <c r="B5433" s="259"/>
      <c r="C5433" s="259"/>
      <c r="D5433" s="259"/>
      <c r="E5433" s="259"/>
      <c r="F5433" s="270"/>
      <c r="G5433" s="259"/>
      <c r="H5433" s="259"/>
      <c r="I5433" s="259"/>
      <c r="J5433" s="259"/>
    </row>
    <row r="5434" spans="1:10">
      <c r="A5434" s="259"/>
      <c r="B5434" s="259"/>
      <c r="C5434" s="259"/>
      <c r="D5434" s="259"/>
      <c r="E5434" s="259"/>
      <c r="F5434" s="270"/>
      <c r="G5434" s="259"/>
      <c r="H5434" s="259"/>
      <c r="I5434" s="259"/>
      <c r="J5434" s="259"/>
    </row>
    <row r="5435" spans="1:10">
      <c r="A5435" s="259"/>
      <c r="B5435" s="259"/>
      <c r="C5435" s="259"/>
      <c r="D5435" s="259"/>
      <c r="E5435" s="259"/>
      <c r="F5435" s="270"/>
      <c r="G5435" s="259"/>
      <c r="H5435" s="259"/>
      <c r="I5435" s="259"/>
      <c r="J5435" s="259"/>
    </row>
    <row r="5436" spans="1:10">
      <c r="A5436" s="259"/>
      <c r="B5436" s="259"/>
      <c r="C5436" s="259"/>
      <c r="D5436" s="259"/>
      <c r="E5436" s="259"/>
      <c r="F5436" s="270"/>
      <c r="G5436" s="259"/>
      <c r="H5436" s="259"/>
      <c r="I5436" s="259"/>
      <c r="J5436" s="259"/>
    </row>
    <row r="5437" spans="1:10">
      <c r="A5437" s="259"/>
      <c r="B5437" s="259"/>
      <c r="C5437" s="259"/>
      <c r="D5437" s="259"/>
      <c r="E5437" s="259"/>
      <c r="F5437" s="270"/>
      <c r="G5437" s="259"/>
      <c r="H5437" s="259"/>
      <c r="I5437" s="259"/>
      <c r="J5437" s="259"/>
    </row>
    <row r="5438" spans="1:10">
      <c r="A5438" s="259"/>
      <c r="B5438" s="259"/>
      <c r="C5438" s="259"/>
      <c r="D5438" s="259"/>
      <c r="E5438" s="259"/>
      <c r="F5438" s="270"/>
      <c r="G5438" s="259"/>
      <c r="H5438" s="259"/>
      <c r="I5438" s="259"/>
      <c r="J5438" s="259"/>
    </row>
    <row r="5439" spans="1:10">
      <c r="A5439" s="259"/>
      <c r="B5439" s="259"/>
      <c r="C5439" s="259"/>
      <c r="D5439" s="259"/>
      <c r="E5439" s="259"/>
      <c r="F5439" s="270"/>
      <c r="G5439" s="259"/>
      <c r="H5439" s="259"/>
      <c r="I5439" s="259"/>
      <c r="J5439" s="259"/>
    </row>
    <row r="5440" spans="1:10">
      <c r="A5440" s="259"/>
      <c r="B5440" s="259"/>
      <c r="C5440" s="259"/>
      <c r="D5440" s="259"/>
      <c r="E5440" s="259"/>
      <c r="F5440" s="270"/>
      <c r="G5440" s="259"/>
      <c r="H5440" s="259"/>
      <c r="I5440" s="259"/>
      <c r="J5440" s="259"/>
    </row>
    <row r="5441" spans="1:10">
      <c r="A5441" s="259"/>
      <c r="B5441" s="259"/>
      <c r="C5441" s="259"/>
      <c r="D5441" s="259"/>
      <c r="E5441" s="259"/>
      <c r="F5441" s="270"/>
      <c r="G5441" s="259"/>
      <c r="H5441" s="259"/>
      <c r="I5441" s="259"/>
      <c r="J5441" s="259"/>
    </row>
    <row r="5442" spans="1:10">
      <c r="A5442" s="259"/>
      <c r="B5442" s="259"/>
      <c r="C5442" s="259"/>
      <c r="D5442" s="259"/>
      <c r="E5442" s="259"/>
      <c r="F5442" s="270"/>
      <c r="G5442" s="259"/>
      <c r="H5442" s="259"/>
      <c r="I5442" s="259"/>
      <c r="J5442" s="259"/>
    </row>
    <row r="5443" spans="1:10">
      <c r="A5443" s="259"/>
      <c r="B5443" s="259"/>
      <c r="C5443" s="259"/>
      <c r="D5443" s="259"/>
      <c r="E5443" s="259"/>
      <c r="F5443" s="270"/>
      <c r="G5443" s="259"/>
      <c r="H5443" s="259"/>
      <c r="I5443" s="259"/>
      <c r="J5443" s="259"/>
    </row>
    <row r="5444" spans="1:10">
      <c r="A5444" s="259"/>
      <c r="B5444" s="259"/>
      <c r="C5444" s="259"/>
      <c r="D5444" s="259"/>
      <c r="E5444" s="259"/>
      <c r="F5444" s="270"/>
      <c r="G5444" s="259"/>
      <c r="H5444" s="259"/>
      <c r="I5444" s="259"/>
      <c r="J5444" s="259"/>
    </row>
    <row r="5445" spans="1:10">
      <c r="A5445" s="259"/>
      <c r="B5445" s="259"/>
      <c r="C5445" s="259"/>
      <c r="D5445" s="259"/>
      <c r="E5445" s="259"/>
      <c r="F5445" s="270"/>
      <c r="G5445" s="259"/>
      <c r="H5445" s="259"/>
      <c r="I5445" s="259"/>
      <c r="J5445" s="259"/>
    </row>
    <row r="5446" spans="1:10">
      <c r="A5446" s="259"/>
      <c r="B5446" s="259"/>
      <c r="C5446" s="259"/>
      <c r="D5446" s="259"/>
      <c r="E5446" s="259"/>
      <c r="F5446" s="270"/>
      <c r="G5446" s="259"/>
      <c r="H5446" s="259"/>
      <c r="I5446" s="259"/>
      <c r="J5446" s="259"/>
    </row>
    <row r="5447" spans="1:10">
      <c r="A5447" s="259"/>
      <c r="B5447" s="259"/>
      <c r="C5447" s="259"/>
      <c r="D5447" s="259"/>
      <c r="E5447" s="259"/>
      <c r="F5447" s="270"/>
      <c r="G5447" s="259"/>
      <c r="H5447" s="259"/>
      <c r="I5447" s="259"/>
      <c r="J5447" s="259"/>
    </row>
    <row r="5448" spans="1:10">
      <c r="A5448" s="259"/>
      <c r="B5448" s="259"/>
      <c r="C5448" s="259"/>
      <c r="D5448" s="259"/>
      <c r="E5448" s="259"/>
      <c r="F5448" s="270"/>
      <c r="G5448" s="259"/>
      <c r="H5448" s="259"/>
      <c r="I5448" s="259"/>
      <c r="J5448" s="259"/>
    </row>
    <row r="5449" spans="1:10">
      <c r="A5449" s="259"/>
      <c r="B5449" s="259"/>
      <c r="C5449" s="259"/>
      <c r="D5449" s="259"/>
      <c r="E5449" s="259"/>
      <c r="F5449" s="270"/>
      <c r="G5449" s="259"/>
      <c r="H5449" s="259"/>
      <c r="I5449" s="259"/>
      <c r="J5449" s="259"/>
    </row>
    <row r="5450" spans="1:10">
      <c r="A5450" s="259"/>
      <c r="B5450" s="259"/>
      <c r="C5450" s="259"/>
      <c r="D5450" s="259"/>
      <c r="E5450" s="259"/>
      <c r="F5450" s="270"/>
      <c r="G5450" s="259"/>
      <c r="H5450" s="259"/>
      <c r="I5450" s="259"/>
      <c r="J5450" s="259"/>
    </row>
    <row r="5451" spans="1:10">
      <c r="A5451" s="259"/>
      <c r="B5451" s="259"/>
      <c r="C5451" s="259"/>
      <c r="D5451" s="259"/>
      <c r="E5451" s="259"/>
      <c r="F5451" s="270"/>
      <c r="G5451" s="259"/>
      <c r="H5451" s="259"/>
      <c r="I5451" s="259"/>
      <c r="J5451" s="259"/>
    </row>
    <row r="5452" spans="1:10">
      <c r="A5452" s="259"/>
      <c r="B5452" s="259"/>
      <c r="C5452" s="259"/>
      <c r="D5452" s="259"/>
      <c r="E5452" s="259"/>
      <c r="F5452" s="270"/>
      <c r="G5452" s="259"/>
      <c r="H5452" s="259"/>
      <c r="I5452" s="259"/>
      <c r="J5452" s="259"/>
    </row>
    <row r="5453" spans="1:10">
      <c r="A5453" s="259"/>
      <c r="B5453" s="259"/>
      <c r="C5453" s="259"/>
      <c r="D5453" s="259"/>
      <c r="E5453" s="259"/>
      <c r="F5453" s="270"/>
      <c r="G5453" s="259"/>
      <c r="H5453" s="259"/>
      <c r="I5453" s="259"/>
      <c r="J5453" s="259"/>
    </row>
    <row r="5454" spans="1:10">
      <c r="A5454" s="259"/>
      <c r="B5454" s="259"/>
      <c r="C5454" s="259"/>
      <c r="D5454" s="259"/>
      <c r="E5454" s="259"/>
      <c r="F5454" s="270"/>
      <c r="G5454" s="259"/>
      <c r="H5454" s="259"/>
      <c r="I5454" s="259"/>
      <c r="J5454" s="259"/>
    </row>
    <row r="5455" spans="1:10">
      <c r="A5455" s="259"/>
      <c r="B5455" s="259"/>
      <c r="C5455" s="259"/>
      <c r="D5455" s="259"/>
      <c r="E5455" s="259"/>
      <c r="F5455" s="270"/>
      <c r="G5455" s="259"/>
      <c r="H5455" s="259"/>
      <c r="I5455" s="259"/>
      <c r="J5455" s="259"/>
    </row>
    <row r="5456" spans="1:10">
      <c r="A5456" s="259"/>
      <c r="B5456" s="259"/>
      <c r="C5456" s="259"/>
      <c r="D5456" s="259"/>
      <c r="E5456" s="259"/>
      <c r="F5456" s="270"/>
      <c r="G5456" s="259"/>
      <c r="H5456" s="259"/>
      <c r="I5456" s="259"/>
      <c r="J5456" s="259"/>
    </row>
    <row r="5457" spans="1:10">
      <c r="A5457" s="259"/>
      <c r="B5457" s="259"/>
      <c r="C5457" s="259"/>
      <c r="D5457" s="259"/>
      <c r="E5457" s="259"/>
      <c r="F5457" s="270"/>
      <c r="G5457" s="259"/>
      <c r="H5457" s="259"/>
      <c r="I5457" s="259"/>
      <c r="J5457" s="259"/>
    </row>
    <row r="5458" spans="1:10">
      <c r="A5458" s="259"/>
      <c r="B5458" s="259"/>
      <c r="C5458" s="259"/>
      <c r="D5458" s="259"/>
      <c r="E5458" s="259"/>
      <c r="F5458" s="270"/>
      <c r="G5458" s="259"/>
      <c r="H5458" s="259"/>
      <c r="I5458" s="259"/>
      <c r="J5458" s="259"/>
    </row>
    <row r="5459" spans="1:10">
      <c r="A5459" s="259"/>
      <c r="B5459" s="259"/>
      <c r="C5459" s="259"/>
      <c r="D5459" s="259"/>
      <c r="E5459" s="259"/>
      <c r="F5459" s="270"/>
      <c r="G5459" s="259"/>
      <c r="H5459" s="259"/>
      <c r="I5459" s="259"/>
      <c r="J5459" s="259"/>
    </row>
    <row r="5460" spans="1:10">
      <c r="A5460" s="259"/>
      <c r="B5460" s="259"/>
      <c r="C5460" s="259"/>
      <c r="D5460" s="259"/>
      <c r="E5460" s="259"/>
      <c r="F5460" s="270"/>
      <c r="G5460" s="259"/>
      <c r="H5460" s="259"/>
      <c r="I5460" s="259"/>
      <c r="J5460" s="259"/>
    </row>
    <row r="5461" spans="1:10">
      <c r="A5461" s="259"/>
      <c r="B5461" s="259"/>
      <c r="C5461" s="259"/>
      <c r="D5461" s="259"/>
      <c r="E5461" s="259"/>
      <c r="F5461" s="270"/>
      <c r="G5461" s="259"/>
      <c r="H5461" s="259"/>
      <c r="I5461" s="259"/>
      <c r="J5461" s="259"/>
    </row>
    <row r="5462" spans="1:10">
      <c r="A5462" s="259"/>
      <c r="B5462" s="259"/>
      <c r="C5462" s="259"/>
      <c r="D5462" s="259"/>
      <c r="E5462" s="259"/>
      <c r="F5462" s="270"/>
      <c r="G5462" s="259"/>
      <c r="H5462" s="259"/>
      <c r="I5462" s="259"/>
      <c r="J5462" s="259"/>
    </row>
    <row r="5463" spans="1:10">
      <c r="A5463" s="259"/>
      <c r="B5463" s="259"/>
      <c r="C5463" s="259"/>
      <c r="D5463" s="259"/>
      <c r="E5463" s="259"/>
      <c r="F5463" s="270"/>
      <c r="G5463" s="259"/>
      <c r="H5463" s="259"/>
      <c r="I5463" s="259"/>
      <c r="J5463" s="259"/>
    </row>
    <row r="5464" spans="1:10">
      <c r="A5464" s="259"/>
      <c r="B5464" s="259"/>
      <c r="C5464" s="259"/>
      <c r="D5464" s="259"/>
      <c r="E5464" s="259"/>
      <c r="F5464" s="270"/>
      <c r="G5464" s="259"/>
      <c r="H5464" s="259"/>
      <c r="I5464" s="259"/>
      <c r="J5464" s="259"/>
    </row>
    <row r="5465" spans="1:10">
      <c r="A5465" s="259"/>
      <c r="B5465" s="259"/>
      <c r="C5465" s="259"/>
      <c r="D5465" s="259"/>
      <c r="E5465" s="259"/>
      <c r="F5465" s="270"/>
      <c r="G5465" s="259"/>
      <c r="H5465" s="259"/>
      <c r="I5465" s="259"/>
      <c r="J5465" s="259"/>
    </row>
    <row r="5466" spans="1:10">
      <c r="A5466" s="259"/>
      <c r="B5466" s="259"/>
      <c r="C5466" s="259"/>
      <c r="D5466" s="259"/>
      <c r="E5466" s="259"/>
      <c r="F5466" s="270"/>
      <c r="G5466" s="259"/>
      <c r="H5466" s="259"/>
      <c r="I5466" s="259"/>
      <c r="J5466" s="259"/>
    </row>
    <row r="5467" spans="1:10">
      <c r="A5467" s="259"/>
      <c r="B5467" s="259"/>
      <c r="C5467" s="259"/>
      <c r="D5467" s="259"/>
      <c r="E5467" s="259"/>
      <c r="F5467" s="270"/>
      <c r="G5467" s="259"/>
      <c r="H5467" s="259"/>
      <c r="I5467" s="259"/>
      <c r="J5467" s="259"/>
    </row>
    <row r="5468" spans="1:10">
      <c r="A5468" s="259"/>
      <c r="B5468" s="259"/>
      <c r="C5468" s="259"/>
      <c r="D5468" s="259"/>
      <c r="E5468" s="259"/>
      <c r="F5468" s="270"/>
      <c r="G5468" s="259"/>
      <c r="H5468" s="259"/>
      <c r="I5468" s="259"/>
      <c r="J5468" s="259"/>
    </row>
    <row r="5469" spans="1:10">
      <c r="A5469" s="259"/>
      <c r="B5469" s="259"/>
      <c r="C5469" s="259"/>
      <c r="D5469" s="259"/>
      <c r="E5469" s="259"/>
      <c r="F5469" s="270"/>
      <c r="G5469" s="259"/>
      <c r="H5469" s="259"/>
      <c r="I5469" s="259"/>
      <c r="J5469" s="259"/>
    </row>
    <row r="5470" spans="1:10">
      <c r="A5470" s="259"/>
      <c r="B5470" s="259"/>
      <c r="C5470" s="259"/>
      <c r="D5470" s="259"/>
      <c r="E5470" s="259"/>
      <c r="F5470" s="270"/>
      <c r="G5470" s="259"/>
      <c r="H5470" s="259"/>
      <c r="I5470" s="259"/>
      <c r="J5470" s="259"/>
    </row>
    <row r="5471" spans="1:10">
      <c r="A5471" s="259"/>
      <c r="B5471" s="259"/>
      <c r="C5471" s="259"/>
      <c r="D5471" s="259"/>
      <c r="E5471" s="259"/>
      <c r="F5471" s="270"/>
      <c r="G5471" s="259"/>
      <c r="H5471" s="259"/>
      <c r="I5471" s="259"/>
      <c r="J5471" s="259"/>
    </row>
    <row r="5472" spans="1:10">
      <c r="A5472" s="259"/>
      <c r="B5472" s="259"/>
      <c r="C5472" s="259"/>
      <c r="D5472" s="259"/>
      <c r="E5472" s="259"/>
      <c r="F5472" s="270"/>
      <c r="G5472" s="259"/>
      <c r="H5472" s="259"/>
      <c r="I5472" s="259"/>
      <c r="J5472" s="259"/>
    </row>
    <row r="5473" spans="1:10">
      <c r="A5473" s="259"/>
      <c r="B5473" s="259"/>
      <c r="C5473" s="259"/>
      <c r="D5473" s="259"/>
      <c r="E5473" s="259"/>
      <c r="F5473" s="270"/>
      <c r="G5473" s="259"/>
      <c r="H5473" s="259"/>
      <c r="I5473" s="259"/>
      <c r="J5473" s="259"/>
    </row>
    <row r="5474" spans="1:10">
      <c r="A5474" s="259"/>
      <c r="B5474" s="259"/>
      <c r="C5474" s="259"/>
      <c r="D5474" s="259"/>
      <c r="E5474" s="259"/>
      <c r="F5474" s="270"/>
      <c r="G5474" s="259"/>
      <c r="H5474" s="259"/>
      <c r="I5474" s="259"/>
      <c r="J5474" s="259"/>
    </row>
    <row r="5475" spans="1:10">
      <c r="A5475" s="259"/>
      <c r="B5475" s="259"/>
      <c r="C5475" s="259"/>
      <c r="D5475" s="259"/>
      <c r="E5475" s="259"/>
      <c r="F5475" s="270"/>
      <c r="G5475" s="259"/>
      <c r="H5475" s="259"/>
      <c r="I5475" s="259"/>
      <c r="J5475" s="259"/>
    </row>
    <row r="5476" spans="1:10">
      <c r="A5476" s="259"/>
      <c r="B5476" s="259"/>
      <c r="C5476" s="259"/>
      <c r="D5476" s="259"/>
      <c r="E5476" s="259"/>
      <c r="F5476" s="270"/>
      <c r="G5476" s="259"/>
      <c r="H5476" s="259"/>
      <c r="I5476" s="259"/>
      <c r="J5476" s="259"/>
    </row>
    <row r="5477" spans="1:10">
      <c r="A5477" s="259"/>
      <c r="B5477" s="259"/>
      <c r="C5477" s="259"/>
      <c r="D5477" s="259"/>
      <c r="E5477" s="259"/>
      <c r="F5477" s="270"/>
      <c r="G5477" s="259"/>
      <c r="H5477" s="259"/>
      <c r="I5477" s="259"/>
      <c r="J5477" s="259"/>
    </row>
    <row r="5478" spans="1:10">
      <c r="A5478" s="259"/>
      <c r="B5478" s="259"/>
      <c r="C5478" s="259"/>
      <c r="D5478" s="259"/>
      <c r="E5478" s="259"/>
      <c r="F5478" s="270"/>
      <c r="G5478" s="259"/>
      <c r="H5478" s="259"/>
      <c r="I5478" s="259"/>
      <c r="J5478" s="259"/>
    </row>
    <row r="5479" spans="1:10">
      <c r="A5479" s="259"/>
      <c r="B5479" s="259"/>
      <c r="C5479" s="259"/>
      <c r="D5479" s="259"/>
      <c r="E5479" s="259"/>
      <c r="F5479" s="270"/>
      <c r="G5479" s="259"/>
      <c r="H5479" s="259"/>
      <c r="I5479" s="259"/>
      <c r="J5479" s="259"/>
    </row>
    <row r="5480" spans="1:10">
      <c r="A5480" s="259"/>
      <c r="B5480" s="259"/>
      <c r="C5480" s="259"/>
      <c r="D5480" s="259"/>
      <c r="E5480" s="259"/>
      <c r="F5480" s="270"/>
      <c r="G5480" s="259"/>
      <c r="H5480" s="259"/>
      <c r="I5480" s="259"/>
      <c r="J5480" s="259"/>
    </row>
    <row r="5481" spans="1:10">
      <c r="A5481" s="259"/>
      <c r="B5481" s="259"/>
      <c r="C5481" s="259"/>
      <c r="D5481" s="259"/>
      <c r="E5481" s="259"/>
      <c r="F5481" s="270"/>
      <c r="G5481" s="259"/>
      <c r="H5481" s="259"/>
      <c r="I5481" s="259"/>
      <c r="J5481" s="259"/>
    </row>
    <row r="5482" spans="1:10">
      <c r="A5482" s="259"/>
      <c r="B5482" s="259"/>
      <c r="C5482" s="259"/>
      <c r="D5482" s="259"/>
      <c r="E5482" s="259"/>
      <c r="F5482" s="270"/>
      <c r="G5482" s="259"/>
      <c r="H5482" s="259"/>
      <c r="I5482" s="259"/>
      <c r="J5482" s="259"/>
    </row>
    <row r="5483" spans="1:10">
      <c r="A5483" s="259"/>
      <c r="B5483" s="259"/>
      <c r="C5483" s="259"/>
      <c r="D5483" s="259"/>
      <c r="E5483" s="259"/>
      <c r="F5483" s="270"/>
      <c r="G5483" s="259"/>
      <c r="H5483" s="259"/>
      <c r="I5483" s="259"/>
      <c r="J5483" s="259"/>
    </row>
    <row r="5484" spans="1:10">
      <c r="A5484" s="259"/>
      <c r="B5484" s="259"/>
      <c r="C5484" s="259"/>
      <c r="D5484" s="259"/>
      <c r="E5484" s="259"/>
      <c r="F5484" s="270"/>
      <c r="G5484" s="259"/>
      <c r="H5484" s="259"/>
      <c r="I5484" s="259"/>
      <c r="J5484" s="259"/>
    </row>
    <row r="5485" spans="1:10">
      <c r="A5485" s="259"/>
      <c r="B5485" s="259"/>
      <c r="C5485" s="259"/>
      <c r="D5485" s="259"/>
      <c r="E5485" s="259"/>
      <c r="F5485" s="270"/>
      <c r="G5485" s="259"/>
      <c r="H5485" s="259"/>
      <c r="I5485" s="259"/>
      <c r="J5485" s="259"/>
    </row>
    <row r="5486" spans="1:10">
      <c r="A5486" s="259"/>
      <c r="B5486" s="259"/>
      <c r="C5486" s="259"/>
      <c r="D5486" s="259"/>
      <c r="E5486" s="259"/>
      <c r="F5486" s="270"/>
      <c r="G5486" s="259"/>
      <c r="H5486" s="259"/>
      <c r="I5486" s="259"/>
      <c r="J5486" s="259"/>
    </row>
    <row r="5487" spans="1:10">
      <c r="A5487" s="259"/>
      <c r="B5487" s="259"/>
      <c r="C5487" s="259"/>
      <c r="D5487" s="259"/>
      <c r="E5487" s="259"/>
      <c r="F5487" s="270"/>
      <c r="G5487" s="259"/>
      <c r="H5487" s="259"/>
      <c r="I5487" s="259"/>
      <c r="J5487" s="259"/>
    </row>
    <row r="5488" spans="1:10">
      <c r="A5488" s="259"/>
      <c r="B5488" s="259"/>
      <c r="C5488" s="259"/>
      <c r="D5488" s="259"/>
      <c r="E5488" s="259"/>
      <c r="F5488" s="270"/>
      <c r="G5488" s="259"/>
      <c r="H5488" s="259"/>
      <c r="I5488" s="259"/>
      <c r="J5488" s="259"/>
    </row>
    <row r="5489" spans="1:10">
      <c r="A5489" s="259"/>
      <c r="B5489" s="259"/>
      <c r="C5489" s="259"/>
      <c r="D5489" s="259"/>
      <c r="E5489" s="259"/>
      <c r="F5489" s="270"/>
      <c r="G5489" s="259"/>
      <c r="H5489" s="259"/>
      <c r="I5489" s="259"/>
      <c r="J5489" s="259"/>
    </row>
    <row r="5490" spans="1:10">
      <c r="A5490" s="259"/>
      <c r="B5490" s="259"/>
      <c r="C5490" s="259"/>
      <c r="D5490" s="259"/>
      <c r="E5490" s="259"/>
      <c r="F5490" s="270"/>
      <c r="G5490" s="259"/>
      <c r="H5490" s="259"/>
      <c r="I5490" s="259"/>
      <c r="J5490" s="259"/>
    </row>
    <row r="5491" spans="1:10">
      <c r="A5491" s="259"/>
      <c r="B5491" s="259"/>
      <c r="C5491" s="259"/>
      <c r="D5491" s="259"/>
      <c r="E5491" s="259"/>
      <c r="F5491" s="270"/>
      <c r="G5491" s="259"/>
      <c r="H5491" s="259"/>
      <c r="I5491" s="259"/>
      <c r="J5491" s="259"/>
    </row>
    <row r="5492" spans="1:10">
      <c r="A5492" s="259"/>
      <c r="B5492" s="259"/>
      <c r="C5492" s="259"/>
      <c r="D5492" s="259"/>
      <c r="E5492" s="259"/>
      <c r="F5492" s="270"/>
      <c r="G5492" s="259"/>
      <c r="H5492" s="259"/>
      <c r="I5492" s="259"/>
      <c r="J5492" s="259"/>
    </row>
    <row r="5493" spans="1:10">
      <c r="A5493" s="259"/>
      <c r="B5493" s="259"/>
      <c r="C5493" s="259"/>
      <c r="D5493" s="259"/>
      <c r="E5493" s="259"/>
      <c r="F5493" s="270"/>
      <c r="G5493" s="259"/>
      <c r="H5493" s="259"/>
      <c r="I5493" s="259"/>
      <c r="J5493" s="259"/>
    </row>
    <row r="5494" spans="1:10">
      <c r="A5494" s="259"/>
      <c r="B5494" s="259"/>
      <c r="C5494" s="259"/>
      <c r="D5494" s="259"/>
      <c r="E5494" s="259"/>
      <c r="F5494" s="270"/>
      <c r="G5494" s="259"/>
      <c r="H5494" s="259"/>
      <c r="I5494" s="259"/>
      <c r="J5494" s="259"/>
    </row>
    <row r="5495" spans="1:10">
      <c r="A5495" s="259"/>
      <c r="B5495" s="259"/>
      <c r="C5495" s="259"/>
      <c r="D5495" s="259"/>
      <c r="E5495" s="259"/>
      <c r="F5495" s="270"/>
      <c r="G5495" s="259"/>
      <c r="H5495" s="259"/>
      <c r="I5495" s="259"/>
      <c r="J5495" s="259"/>
    </row>
    <row r="5496" spans="1:10">
      <c r="A5496" s="259"/>
      <c r="B5496" s="259"/>
      <c r="C5496" s="259"/>
      <c r="D5496" s="259"/>
      <c r="E5496" s="259"/>
      <c r="F5496" s="270"/>
      <c r="G5496" s="259"/>
      <c r="H5496" s="259"/>
      <c r="I5496" s="259"/>
      <c r="J5496" s="259"/>
    </row>
    <row r="5497" spans="1:10">
      <c r="A5497" s="259"/>
      <c r="B5497" s="259"/>
      <c r="C5497" s="259"/>
      <c r="D5497" s="259"/>
      <c r="E5497" s="259"/>
      <c r="F5497" s="270"/>
      <c r="G5497" s="259"/>
      <c r="H5497" s="259"/>
      <c r="I5497" s="259"/>
      <c r="J5497" s="259"/>
    </row>
    <row r="5498" spans="1:10">
      <c r="A5498" s="259"/>
      <c r="B5498" s="259"/>
      <c r="C5498" s="259"/>
      <c r="D5498" s="259"/>
      <c r="E5498" s="259"/>
      <c r="F5498" s="270"/>
      <c r="G5498" s="259"/>
      <c r="H5498" s="259"/>
      <c r="I5498" s="259"/>
      <c r="J5498" s="259"/>
    </row>
    <row r="5499" spans="1:10">
      <c r="A5499" s="259"/>
      <c r="B5499" s="259"/>
      <c r="C5499" s="259"/>
      <c r="D5499" s="259"/>
      <c r="E5499" s="259"/>
      <c r="F5499" s="270"/>
      <c r="G5499" s="259"/>
      <c r="H5499" s="259"/>
      <c r="I5499" s="259"/>
      <c r="J5499" s="259"/>
    </row>
    <row r="5500" spans="1:10">
      <c r="A5500" s="259"/>
      <c r="B5500" s="259"/>
      <c r="C5500" s="259"/>
      <c r="D5500" s="259"/>
      <c r="E5500" s="259"/>
      <c r="F5500" s="270"/>
      <c r="G5500" s="259"/>
      <c r="H5500" s="259"/>
      <c r="I5500" s="259"/>
      <c r="J5500" s="259"/>
    </row>
    <row r="5501" spans="1:10">
      <c r="A5501" s="259"/>
      <c r="B5501" s="259"/>
      <c r="C5501" s="259"/>
      <c r="D5501" s="259"/>
      <c r="E5501" s="259"/>
      <c r="F5501" s="270"/>
      <c r="G5501" s="259"/>
      <c r="H5501" s="259"/>
      <c r="I5501" s="259"/>
      <c r="J5501" s="259"/>
    </row>
    <row r="5502" spans="1:10">
      <c r="A5502" s="259"/>
      <c r="B5502" s="259"/>
      <c r="C5502" s="259"/>
      <c r="D5502" s="259"/>
      <c r="E5502" s="259"/>
      <c r="F5502" s="270"/>
      <c r="G5502" s="259"/>
      <c r="H5502" s="259"/>
      <c r="I5502" s="259"/>
      <c r="J5502" s="259"/>
    </row>
    <row r="5503" spans="1:10">
      <c r="A5503" s="259"/>
      <c r="B5503" s="259"/>
      <c r="C5503" s="259"/>
      <c r="D5503" s="259"/>
      <c r="E5503" s="259"/>
      <c r="F5503" s="270"/>
      <c r="G5503" s="259"/>
      <c r="H5503" s="259"/>
      <c r="I5503" s="259"/>
      <c r="J5503" s="259"/>
    </row>
    <row r="5504" spans="1:10">
      <c r="A5504" s="259"/>
      <c r="B5504" s="259"/>
      <c r="C5504" s="259"/>
      <c r="D5504" s="259"/>
      <c r="E5504" s="259"/>
      <c r="F5504" s="270"/>
      <c r="G5504" s="259"/>
      <c r="H5504" s="259"/>
      <c r="I5504" s="259"/>
      <c r="J5504" s="259"/>
    </row>
    <row r="5505" spans="1:10">
      <c r="A5505" s="259"/>
      <c r="B5505" s="259"/>
      <c r="C5505" s="259"/>
      <c r="D5505" s="259"/>
      <c r="E5505" s="259"/>
      <c r="F5505" s="270"/>
      <c r="G5505" s="259"/>
      <c r="H5505" s="259"/>
      <c r="I5505" s="259"/>
      <c r="J5505" s="259"/>
    </row>
    <row r="5506" spans="1:10">
      <c r="A5506" s="259"/>
      <c r="B5506" s="259"/>
      <c r="C5506" s="259"/>
      <c r="D5506" s="259"/>
      <c r="E5506" s="259"/>
      <c r="F5506" s="270"/>
      <c r="G5506" s="259"/>
      <c r="H5506" s="259"/>
      <c r="I5506" s="259"/>
      <c r="J5506" s="259"/>
    </row>
    <row r="5507" spans="1:10">
      <c r="A5507" s="259"/>
      <c r="B5507" s="259"/>
      <c r="C5507" s="259"/>
      <c r="D5507" s="259"/>
      <c r="E5507" s="259"/>
      <c r="F5507" s="270"/>
      <c r="G5507" s="259"/>
      <c r="H5507" s="259"/>
      <c r="I5507" s="259"/>
      <c r="J5507" s="259"/>
    </row>
    <row r="5508" spans="1:10">
      <c r="A5508" s="259"/>
      <c r="B5508" s="259"/>
      <c r="C5508" s="259"/>
      <c r="D5508" s="259"/>
      <c r="E5508" s="259"/>
      <c r="F5508" s="270"/>
      <c r="G5508" s="259"/>
      <c r="H5508" s="259"/>
      <c r="I5508" s="259"/>
      <c r="J5508" s="259"/>
    </row>
    <row r="5509" spans="1:10">
      <c r="A5509" s="259"/>
      <c r="B5509" s="259"/>
      <c r="C5509" s="259"/>
      <c r="D5509" s="259"/>
      <c r="E5509" s="259"/>
      <c r="F5509" s="270"/>
      <c r="G5509" s="259"/>
      <c r="H5509" s="259"/>
      <c r="I5509" s="259"/>
      <c r="J5509" s="259"/>
    </row>
    <row r="5510" spans="1:10">
      <c r="A5510" s="259"/>
      <c r="B5510" s="259"/>
      <c r="C5510" s="259"/>
      <c r="D5510" s="259"/>
      <c r="E5510" s="259"/>
      <c r="F5510" s="270"/>
      <c r="G5510" s="259"/>
      <c r="H5510" s="259"/>
      <c r="I5510" s="259"/>
      <c r="J5510" s="259"/>
    </row>
    <row r="5511" spans="1:10">
      <c r="A5511" s="259"/>
      <c r="B5511" s="259"/>
      <c r="C5511" s="259"/>
      <c r="D5511" s="259"/>
      <c r="E5511" s="259"/>
      <c r="F5511" s="270"/>
      <c r="G5511" s="259"/>
      <c r="H5511" s="259"/>
      <c r="I5511" s="259"/>
      <c r="J5511" s="259"/>
    </row>
    <row r="5512" spans="1:10">
      <c r="A5512" s="259"/>
      <c r="B5512" s="259"/>
      <c r="C5512" s="259"/>
      <c r="D5512" s="259"/>
      <c r="E5512" s="259"/>
      <c r="F5512" s="270"/>
      <c r="G5512" s="259"/>
      <c r="H5512" s="259"/>
      <c r="I5512" s="259"/>
      <c r="J5512" s="259"/>
    </row>
    <row r="5513" spans="1:10">
      <c r="A5513" s="259"/>
      <c r="B5513" s="259"/>
      <c r="C5513" s="259"/>
      <c r="D5513" s="259"/>
      <c r="E5513" s="259"/>
      <c r="F5513" s="270"/>
      <c r="G5513" s="259"/>
      <c r="H5513" s="259"/>
      <c r="I5513" s="259"/>
      <c r="J5513" s="259"/>
    </row>
    <row r="5514" spans="1:10">
      <c r="A5514" s="259"/>
      <c r="B5514" s="259"/>
      <c r="C5514" s="259"/>
      <c r="D5514" s="259"/>
      <c r="E5514" s="259"/>
      <c r="F5514" s="270"/>
      <c r="G5514" s="259"/>
      <c r="H5514" s="259"/>
      <c r="I5514" s="259"/>
      <c r="J5514" s="259"/>
    </row>
    <row r="5515" spans="1:10">
      <c r="A5515" s="259"/>
      <c r="B5515" s="259"/>
      <c r="C5515" s="259"/>
      <c r="D5515" s="259"/>
      <c r="E5515" s="259"/>
      <c r="F5515" s="270"/>
      <c r="G5515" s="259"/>
      <c r="H5515" s="259"/>
      <c r="I5515" s="259"/>
      <c r="J5515" s="259"/>
    </row>
    <row r="5516" spans="1:10">
      <c r="A5516" s="259"/>
      <c r="B5516" s="259"/>
      <c r="C5516" s="259"/>
      <c r="D5516" s="259"/>
      <c r="E5516" s="259"/>
      <c r="F5516" s="270"/>
      <c r="G5516" s="259"/>
      <c r="H5516" s="259"/>
      <c r="I5516" s="259"/>
      <c r="J5516" s="259"/>
    </row>
    <row r="5517" spans="1:10">
      <c r="A5517" s="259"/>
      <c r="B5517" s="259"/>
      <c r="C5517" s="259"/>
      <c r="D5517" s="259"/>
      <c r="E5517" s="259"/>
      <c r="F5517" s="270"/>
      <c r="G5517" s="259"/>
      <c r="H5517" s="259"/>
      <c r="I5517" s="259"/>
      <c r="J5517" s="259"/>
    </row>
    <row r="5518" spans="1:10">
      <c r="A5518" s="259"/>
      <c r="B5518" s="259"/>
      <c r="C5518" s="259"/>
      <c r="D5518" s="259"/>
      <c r="E5518" s="259"/>
      <c r="F5518" s="270"/>
      <c r="G5518" s="259"/>
      <c r="H5518" s="259"/>
      <c r="I5518" s="259"/>
      <c r="J5518" s="259"/>
    </row>
    <row r="5519" spans="1:10">
      <c r="A5519" s="259"/>
      <c r="B5519" s="259"/>
      <c r="C5519" s="259"/>
      <c r="D5519" s="259"/>
      <c r="E5519" s="259"/>
      <c r="F5519" s="270"/>
      <c r="G5519" s="259"/>
      <c r="H5519" s="259"/>
      <c r="I5519" s="259"/>
      <c r="J5519" s="259"/>
    </row>
    <row r="5520" spans="1:10">
      <c r="A5520" s="259"/>
      <c r="B5520" s="259"/>
      <c r="C5520" s="259"/>
      <c r="D5520" s="259"/>
      <c r="E5520" s="259"/>
      <c r="F5520" s="270"/>
      <c r="G5520" s="259"/>
      <c r="H5520" s="259"/>
      <c r="I5520" s="259"/>
      <c r="J5520" s="259"/>
    </row>
    <row r="5521" spans="1:10">
      <c r="A5521" s="259"/>
      <c r="B5521" s="259"/>
      <c r="C5521" s="259"/>
      <c r="D5521" s="259"/>
      <c r="E5521" s="259"/>
      <c r="F5521" s="270"/>
      <c r="G5521" s="259"/>
      <c r="H5521" s="259"/>
      <c r="I5521" s="259"/>
      <c r="J5521" s="259"/>
    </row>
    <row r="5522" spans="1:10">
      <c r="A5522" s="259"/>
      <c r="B5522" s="259"/>
      <c r="C5522" s="259"/>
      <c r="D5522" s="259"/>
      <c r="E5522" s="259"/>
      <c r="F5522" s="270"/>
      <c r="G5522" s="259"/>
      <c r="H5522" s="259"/>
      <c r="I5522" s="259"/>
      <c r="J5522" s="259"/>
    </row>
    <row r="5523" spans="1:10">
      <c r="A5523" s="259"/>
      <c r="B5523" s="259"/>
      <c r="C5523" s="259"/>
      <c r="D5523" s="259"/>
      <c r="E5523" s="259"/>
      <c r="F5523" s="270"/>
      <c r="G5523" s="259"/>
      <c r="H5523" s="259"/>
      <c r="I5523" s="259"/>
      <c r="J5523" s="259"/>
    </row>
    <row r="5524" spans="1:10">
      <c r="A5524" s="259"/>
      <c r="B5524" s="259"/>
      <c r="C5524" s="259"/>
      <c r="D5524" s="259"/>
      <c r="E5524" s="259"/>
      <c r="F5524" s="270"/>
      <c r="G5524" s="259"/>
      <c r="H5524" s="259"/>
      <c r="I5524" s="259"/>
      <c r="J5524" s="259"/>
    </row>
    <row r="5525" spans="1:10">
      <c r="A5525" s="259"/>
      <c r="B5525" s="259"/>
      <c r="C5525" s="259"/>
      <c r="D5525" s="259"/>
      <c r="E5525" s="259"/>
      <c r="F5525" s="270"/>
      <c r="G5525" s="259"/>
      <c r="H5525" s="259"/>
      <c r="I5525" s="259"/>
      <c r="J5525" s="259"/>
    </row>
    <row r="5526" spans="1:10">
      <c r="A5526" s="259"/>
      <c r="B5526" s="259"/>
      <c r="C5526" s="259"/>
      <c r="D5526" s="259"/>
      <c r="E5526" s="259"/>
      <c r="F5526" s="270"/>
      <c r="G5526" s="259"/>
      <c r="H5526" s="259"/>
      <c r="I5526" s="259"/>
      <c r="J5526" s="259"/>
    </row>
    <row r="5527" spans="1:10">
      <c r="A5527" s="259"/>
      <c r="B5527" s="259"/>
      <c r="C5527" s="259"/>
      <c r="D5527" s="259"/>
      <c r="E5527" s="259"/>
      <c r="F5527" s="270"/>
      <c r="G5527" s="259"/>
      <c r="H5527" s="259"/>
      <c r="I5527" s="259"/>
      <c r="J5527" s="259"/>
    </row>
    <row r="5528" spans="1:10">
      <c r="A5528" s="259"/>
      <c r="B5528" s="259"/>
      <c r="C5528" s="259"/>
      <c r="D5528" s="259"/>
      <c r="E5528" s="259"/>
      <c r="F5528" s="270"/>
      <c r="G5528" s="259"/>
      <c r="H5528" s="259"/>
      <c r="I5528" s="259"/>
      <c r="J5528" s="259"/>
    </row>
    <row r="5529" spans="1:10">
      <c r="A5529" s="259"/>
      <c r="B5529" s="259"/>
      <c r="C5529" s="259"/>
      <c r="D5529" s="259"/>
      <c r="E5529" s="259"/>
      <c r="F5529" s="270"/>
      <c r="G5529" s="259"/>
      <c r="H5529" s="259"/>
      <c r="I5529" s="259"/>
      <c r="J5529" s="259"/>
    </row>
    <row r="5530" spans="1:10">
      <c r="A5530" s="259"/>
      <c r="B5530" s="259"/>
      <c r="C5530" s="259"/>
      <c r="D5530" s="259"/>
      <c r="E5530" s="259"/>
      <c r="F5530" s="270"/>
      <c r="G5530" s="259"/>
      <c r="H5530" s="259"/>
      <c r="I5530" s="259"/>
      <c r="J5530" s="259"/>
    </row>
    <row r="5531" spans="1:10">
      <c r="A5531" s="259"/>
      <c r="B5531" s="259"/>
      <c r="C5531" s="259"/>
      <c r="D5531" s="259"/>
      <c r="E5531" s="259"/>
      <c r="F5531" s="270"/>
      <c r="G5531" s="259"/>
      <c r="H5531" s="259"/>
      <c r="I5531" s="259"/>
      <c r="J5531" s="259"/>
    </row>
    <row r="5532" spans="1:10">
      <c r="A5532" s="259"/>
      <c r="B5532" s="259"/>
      <c r="C5532" s="259"/>
      <c r="D5532" s="259"/>
      <c r="E5532" s="259"/>
      <c r="F5532" s="270"/>
      <c r="G5532" s="259"/>
      <c r="H5532" s="259"/>
      <c r="I5532" s="259"/>
      <c r="J5532" s="259"/>
    </row>
    <row r="5533" spans="1:10">
      <c r="A5533" s="259"/>
      <c r="B5533" s="259"/>
      <c r="C5533" s="259"/>
      <c r="D5533" s="259"/>
      <c r="E5533" s="259"/>
      <c r="F5533" s="270"/>
      <c r="G5533" s="259"/>
      <c r="H5533" s="259"/>
      <c r="I5533" s="259"/>
      <c r="J5533" s="259"/>
    </row>
    <row r="5534" spans="1:10">
      <c r="A5534" s="259"/>
      <c r="B5534" s="259"/>
      <c r="C5534" s="259"/>
      <c r="D5534" s="259"/>
      <c r="E5534" s="259"/>
      <c r="F5534" s="270"/>
      <c r="G5534" s="259"/>
      <c r="H5534" s="259"/>
      <c r="I5534" s="259"/>
      <c r="J5534" s="259"/>
    </row>
    <row r="5535" spans="1:10">
      <c r="A5535" s="259"/>
      <c r="B5535" s="259"/>
      <c r="C5535" s="259"/>
      <c r="D5535" s="259"/>
      <c r="E5535" s="259"/>
      <c r="F5535" s="270"/>
      <c r="G5535" s="259"/>
      <c r="H5535" s="259"/>
      <c r="I5535" s="259"/>
      <c r="J5535" s="259"/>
    </row>
    <row r="5536" spans="1:10">
      <c r="A5536" s="259"/>
      <c r="B5536" s="259"/>
      <c r="C5536" s="259"/>
      <c r="D5536" s="259"/>
      <c r="E5536" s="259"/>
      <c r="F5536" s="270"/>
      <c r="G5536" s="259"/>
      <c r="H5536" s="259"/>
      <c r="I5536" s="259"/>
      <c r="J5536" s="259"/>
    </row>
    <row r="5537" spans="1:10">
      <c r="A5537" s="259"/>
      <c r="B5537" s="259"/>
      <c r="C5537" s="259"/>
      <c r="D5537" s="259"/>
      <c r="E5537" s="259"/>
      <c r="F5537" s="270"/>
      <c r="G5537" s="259"/>
      <c r="H5537" s="259"/>
      <c r="I5537" s="259"/>
      <c r="J5537" s="259"/>
    </row>
    <row r="5538" spans="1:10">
      <c r="A5538" s="259"/>
      <c r="B5538" s="259"/>
      <c r="C5538" s="259"/>
      <c r="D5538" s="259"/>
      <c r="E5538" s="259"/>
      <c r="F5538" s="270"/>
      <c r="G5538" s="259"/>
      <c r="H5538" s="259"/>
      <c r="I5538" s="259"/>
      <c r="J5538" s="259"/>
    </row>
    <row r="5539" spans="1:10">
      <c r="A5539" s="259"/>
      <c r="B5539" s="259"/>
      <c r="C5539" s="259"/>
      <c r="D5539" s="259"/>
      <c r="E5539" s="259"/>
      <c r="F5539" s="270"/>
      <c r="G5539" s="259"/>
      <c r="H5539" s="259"/>
      <c r="I5539" s="259"/>
      <c r="J5539" s="259"/>
    </row>
    <row r="5540" spans="1:10">
      <c r="A5540" s="259"/>
      <c r="B5540" s="259"/>
      <c r="C5540" s="259"/>
      <c r="D5540" s="259"/>
      <c r="E5540" s="259"/>
      <c r="F5540" s="270"/>
      <c r="G5540" s="259"/>
      <c r="H5540" s="259"/>
      <c r="I5540" s="259"/>
      <c r="J5540" s="259"/>
    </row>
    <row r="5541" spans="1:10">
      <c r="A5541" s="259"/>
      <c r="B5541" s="259"/>
      <c r="C5541" s="259"/>
      <c r="D5541" s="259"/>
      <c r="E5541" s="259"/>
      <c r="F5541" s="270"/>
      <c r="G5541" s="259"/>
      <c r="H5541" s="259"/>
      <c r="I5541" s="259"/>
      <c r="J5541" s="259"/>
    </row>
    <row r="5542" spans="1:10">
      <c r="A5542" s="259"/>
      <c r="B5542" s="259"/>
      <c r="C5542" s="259"/>
      <c r="D5542" s="259"/>
      <c r="E5542" s="259"/>
      <c r="F5542" s="270"/>
      <c r="G5542" s="259"/>
      <c r="H5542" s="259"/>
      <c r="I5542" s="259"/>
      <c r="J5542" s="259"/>
    </row>
    <row r="5543" spans="1:10">
      <c r="A5543" s="259"/>
      <c r="B5543" s="259"/>
      <c r="C5543" s="259"/>
      <c r="D5543" s="259"/>
      <c r="E5543" s="259"/>
      <c r="F5543" s="270"/>
      <c r="G5543" s="259"/>
      <c r="H5543" s="259"/>
      <c r="I5543" s="259"/>
      <c r="J5543" s="259"/>
    </row>
    <row r="5544" spans="1:10">
      <c r="A5544" s="259"/>
      <c r="B5544" s="259"/>
      <c r="C5544" s="259"/>
      <c r="D5544" s="259"/>
      <c r="E5544" s="259"/>
      <c r="F5544" s="270"/>
      <c r="G5544" s="259"/>
      <c r="H5544" s="259"/>
      <c r="I5544" s="259"/>
      <c r="J5544" s="259"/>
    </row>
    <row r="5545" spans="1:10">
      <c r="A5545" s="259"/>
      <c r="B5545" s="259"/>
      <c r="C5545" s="259"/>
      <c r="D5545" s="259"/>
      <c r="E5545" s="259"/>
      <c r="F5545" s="270"/>
      <c r="G5545" s="259"/>
      <c r="H5545" s="259"/>
      <c r="I5545" s="259"/>
      <c r="J5545" s="259"/>
    </row>
    <row r="5546" spans="1:10">
      <c r="A5546" s="259"/>
      <c r="B5546" s="259"/>
      <c r="C5546" s="259"/>
      <c r="D5546" s="259"/>
      <c r="E5546" s="259"/>
      <c r="F5546" s="270"/>
      <c r="G5546" s="259"/>
      <c r="H5546" s="259"/>
      <c r="I5546" s="259"/>
      <c r="J5546" s="259"/>
    </row>
    <row r="5547" spans="1:10">
      <c r="A5547" s="259"/>
      <c r="B5547" s="259"/>
      <c r="C5547" s="259"/>
      <c r="D5547" s="259"/>
      <c r="E5547" s="259"/>
      <c r="F5547" s="270"/>
      <c r="G5547" s="259"/>
      <c r="H5547" s="259"/>
      <c r="I5547" s="259"/>
      <c r="J5547" s="259"/>
    </row>
    <row r="5548" spans="1:10">
      <c r="A5548" s="259"/>
      <c r="B5548" s="259"/>
      <c r="C5548" s="259"/>
      <c r="D5548" s="259"/>
      <c r="E5548" s="259"/>
      <c r="F5548" s="270"/>
      <c r="G5548" s="259"/>
      <c r="H5548" s="259"/>
      <c r="I5548" s="259"/>
      <c r="J5548" s="259"/>
    </row>
    <row r="5549" spans="1:10">
      <c r="A5549" s="259"/>
      <c r="B5549" s="259"/>
      <c r="C5549" s="259"/>
      <c r="D5549" s="259"/>
      <c r="E5549" s="259"/>
      <c r="F5549" s="270"/>
      <c r="G5549" s="259"/>
      <c r="H5549" s="259"/>
      <c r="I5549" s="259"/>
      <c r="J5549" s="259"/>
    </row>
    <row r="5550" spans="1:10">
      <c r="A5550" s="259"/>
      <c r="B5550" s="259"/>
      <c r="C5550" s="259"/>
      <c r="D5550" s="259"/>
      <c r="E5550" s="259"/>
      <c r="F5550" s="270"/>
      <c r="G5550" s="259"/>
      <c r="H5550" s="259"/>
      <c r="I5550" s="259"/>
      <c r="J5550" s="259"/>
    </row>
    <row r="5551" spans="1:10">
      <c r="A5551" s="259"/>
      <c r="B5551" s="259"/>
      <c r="C5551" s="259"/>
      <c r="D5551" s="259"/>
      <c r="E5551" s="259"/>
      <c r="F5551" s="270"/>
      <c r="G5551" s="259"/>
      <c r="H5551" s="259"/>
      <c r="I5551" s="259"/>
      <c r="J5551" s="259"/>
    </row>
    <row r="5552" spans="1:10">
      <c r="A5552" s="259"/>
      <c r="B5552" s="259"/>
      <c r="C5552" s="259"/>
      <c r="D5552" s="259"/>
      <c r="E5552" s="259"/>
      <c r="F5552" s="270"/>
      <c r="G5552" s="259"/>
      <c r="H5552" s="259"/>
      <c r="I5552" s="259"/>
      <c r="J5552" s="259"/>
    </row>
    <row r="5553" spans="1:10">
      <c r="A5553" s="259"/>
      <c r="B5553" s="259"/>
      <c r="C5553" s="259"/>
      <c r="D5553" s="259"/>
      <c r="E5553" s="259"/>
      <c r="F5553" s="270"/>
      <c r="G5553" s="259"/>
      <c r="H5553" s="259"/>
      <c r="I5553" s="259"/>
      <c r="J5553" s="259"/>
    </row>
    <row r="5554" spans="1:10">
      <c r="A5554" s="259"/>
      <c r="B5554" s="259"/>
      <c r="C5554" s="259"/>
      <c r="D5554" s="259"/>
      <c r="E5554" s="259"/>
      <c r="F5554" s="270"/>
      <c r="G5554" s="259"/>
      <c r="H5554" s="259"/>
      <c r="I5554" s="259"/>
      <c r="J5554" s="259"/>
    </row>
    <row r="5555" spans="1:10">
      <c r="A5555" s="259"/>
      <c r="B5555" s="259"/>
      <c r="C5555" s="259"/>
      <c r="D5555" s="259"/>
      <c r="E5555" s="259"/>
      <c r="F5555" s="270"/>
      <c r="G5555" s="259"/>
      <c r="H5555" s="259"/>
      <c r="I5555" s="259"/>
      <c r="J5555" s="259"/>
    </row>
    <row r="5556" spans="1:10">
      <c r="A5556" s="259"/>
      <c r="B5556" s="259"/>
      <c r="C5556" s="259"/>
      <c r="D5556" s="259"/>
      <c r="E5556" s="259"/>
      <c r="F5556" s="270"/>
      <c r="G5556" s="259"/>
      <c r="H5556" s="259"/>
      <c r="I5556" s="259"/>
      <c r="J5556" s="259"/>
    </row>
    <row r="5557" spans="1:10">
      <c r="A5557" s="259"/>
      <c r="B5557" s="259"/>
      <c r="C5557" s="259"/>
      <c r="D5557" s="259"/>
      <c r="E5557" s="259"/>
      <c r="F5557" s="270"/>
      <c r="G5557" s="259"/>
      <c r="H5557" s="259"/>
      <c r="I5557" s="259"/>
      <c r="J5557" s="259"/>
    </row>
    <row r="5558" spans="1:10">
      <c r="A5558" s="259"/>
      <c r="B5558" s="259"/>
      <c r="C5558" s="259"/>
      <c r="D5558" s="259"/>
      <c r="E5558" s="259"/>
      <c r="F5558" s="270"/>
      <c r="G5558" s="259"/>
      <c r="H5558" s="259"/>
      <c r="I5558" s="259"/>
      <c r="J5558" s="259"/>
    </row>
    <row r="5559" spans="1:10">
      <c r="A5559" s="259"/>
      <c r="B5559" s="259"/>
      <c r="C5559" s="259"/>
      <c r="D5559" s="259"/>
      <c r="E5559" s="259"/>
      <c r="F5559" s="270"/>
      <c r="G5559" s="259"/>
      <c r="H5559" s="259"/>
      <c r="I5559" s="259"/>
      <c r="J5559" s="259"/>
    </row>
    <row r="5560" spans="1:10">
      <c r="A5560" s="259"/>
      <c r="B5560" s="259"/>
      <c r="C5560" s="259"/>
      <c r="D5560" s="259"/>
      <c r="E5560" s="259"/>
      <c r="F5560" s="270"/>
      <c r="G5560" s="259"/>
      <c r="H5560" s="259"/>
      <c r="I5560" s="259"/>
      <c r="J5560" s="259"/>
    </row>
    <row r="5561" spans="1:10">
      <c r="A5561" s="259"/>
      <c r="B5561" s="259"/>
      <c r="C5561" s="259"/>
      <c r="D5561" s="259"/>
      <c r="E5561" s="259"/>
      <c r="F5561" s="270"/>
      <c r="G5561" s="259"/>
      <c r="H5561" s="259"/>
      <c r="I5561" s="259"/>
      <c r="J5561" s="259"/>
    </row>
    <row r="5562" spans="1:10">
      <c r="A5562" s="259"/>
      <c r="B5562" s="259"/>
      <c r="C5562" s="259"/>
      <c r="D5562" s="259"/>
      <c r="E5562" s="259"/>
      <c r="F5562" s="270"/>
      <c r="G5562" s="259"/>
      <c r="H5562" s="259"/>
      <c r="I5562" s="259"/>
      <c r="J5562" s="259"/>
    </row>
    <row r="5563" spans="1:10">
      <c r="A5563" s="259"/>
      <c r="B5563" s="259"/>
      <c r="C5563" s="259"/>
      <c r="D5563" s="259"/>
      <c r="E5563" s="259"/>
      <c r="F5563" s="270"/>
      <c r="G5563" s="259"/>
      <c r="H5563" s="259"/>
      <c r="I5563" s="259"/>
      <c r="J5563" s="259"/>
    </row>
    <row r="5564" spans="1:10">
      <c r="A5564" s="259"/>
      <c r="B5564" s="259"/>
      <c r="C5564" s="259"/>
      <c r="D5564" s="259"/>
      <c r="E5564" s="259"/>
      <c r="F5564" s="270"/>
      <c r="G5564" s="259"/>
      <c r="H5564" s="259"/>
      <c r="I5564" s="259"/>
      <c r="J5564" s="259"/>
    </row>
    <row r="5565" spans="1:10">
      <c r="A5565" s="259"/>
      <c r="B5565" s="259"/>
      <c r="C5565" s="259"/>
      <c r="D5565" s="259"/>
      <c r="E5565" s="259"/>
      <c r="F5565" s="270"/>
      <c r="G5565" s="259"/>
      <c r="H5565" s="259"/>
      <c r="I5565" s="259"/>
      <c r="J5565" s="259"/>
    </row>
    <row r="5566" spans="1:10">
      <c r="A5566" s="259"/>
      <c r="B5566" s="259"/>
      <c r="C5566" s="259"/>
      <c r="D5566" s="259"/>
      <c r="E5566" s="259"/>
      <c r="F5566" s="270"/>
      <c r="G5566" s="259"/>
      <c r="H5566" s="259"/>
      <c r="I5566" s="259"/>
      <c r="J5566" s="259"/>
    </row>
    <row r="5567" spans="1:10">
      <c r="A5567" s="259"/>
      <c r="B5567" s="259"/>
      <c r="C5567" s="259"/>
      <c r="D5567" s="259"/>
      <c r="E5567" s="259"/>
      <c r="F5567" s="270"/>
      <c r="G5567" s="259"/>
      <c r="H5567" s="259"/>
      <c r="I5567" s="259"/>
      <c r="J5567" s="259"/>
    </row>
    <row r="5568" spans="1:10">
      <c r="A5568" s="259"/>
      <c r="B5568" s="259"/>
      <c r="C5568" s="259"/>
      <c r="D5568" s="259"/>
      <c r="E5568" s="259"/>
      <c r="F5568" s="270"/>
      <c r="G5568" s="259"/>
      <c r="H5568" s="259"/>
      <c r="I5568" s="259"/>
      <c r="J5568" s="259"/>
    </row>
    <row r="5569" spans="1:10">
      <c r="A5569" s="259"/>
      <c r="B5569" s="259"/>
      <c r="C5569" s="259"/>
      <c r="D5569" s="259"/>
      <c r="E5569" s="259"/>
      <c r="F5569" s="270"/>
      <c r="G5569" s="259"/>
      <c r="H5569" s="259"/>
      <c r="I5569" s="259"/>
      <c r="J5569" s="259"/>
    </row>
    <row r="5570" spans="1:10">
      <c r="A5570" s="259"/>
      <c r="B5570" s="259"/>
      <c r="C5570" s="259"/>
      <c r="D5570" s="259"/>
      <c r="E5570" s="259"/>
      <c r="F5570" s="270"/>
      <c r="G5570" s="259"/>
      <c r="H5570" s="259"/>
      <c r="I5570" s="259"/>
      <c r="J5570" s="259"/>
    </row>
    <row r="5571" spans="1:10">
      <c r="A5571" s="259"/>
      <c r="B5571" s="259"/>
      <c r="C5571" s="259"/>
      <c r="D5571" s="259"/>
      <c r="E5571" s="259"/>
      <c r="F5571" s="270"/>
      <c r="G5571" s="259"/>
      <c r="H5571" s="259"/>
      <c r="I5571" s="259"/>
      <c r="J5571" s="259"/>
    </row>
    <row r="5572" spans="1:10">
      <c r="A5572" s="259"/>
      <c r="B5572" s="259"/>
      <c r="C5572" s="259"/>
      <c r="D5572" s="259"/>
      <c r="E5572" s="259"/>
      <c r="F5572" s="270"/>
      <c r="G5572" s="259"/>
      <c r="H5572" s="259"/>
      <c r="I5572" s="259"/>
      <c r="J5572" s="259"/>
    </row>
    <row r="5573" spans="1:10">
      <c r="A5573" s="259"/>
      <c r="B5573" s="259"/>
      <c r="C5573" s="259"/>
      <c r="D5573" s="259"/>
      <c r="E5573" s="259"/>
      <c r="F5573" s="270"/>
      <c r="G5573" s="259"/>
      <c r="H5573" s="259"/>
      <c r="I5573" s="259"/>
      <c r="J5573" s="259"/>
    </row>
    <row r="5574" spans="1:10">
      <c r="A5574" s="259"/>
      <c r="B5574" s="259"/>
      <c r="C5574" s="259"/>
      <c r="D5574" s="259"/>
      <c r="E5574" s="259"/>
      <c r="F5574" s="270"/>
      <c r="G5574" s="259"/>
      <c r="H5574" s="259"/>
      <c r="I5574" s="259"/>
      <c r="J5574" s="259"/>
    </row>
    <row r="5575" spans="1:10">
      <c r="A5575" s="259"/>
      <c r="B5575" s="259"/>
      <c r="C5575" s="259"/>
      <c r="D5575" s="259"/>
      <c r="E5575" s="259"/>
      <c r="F5575" s="270"/>
      <c r="G5575" s="259"/>
      <c r="H5575" s="259"/>
      <c r="I5575" s="259"/>
      <c r="J5575" s="259"/>
    </row>
    <row r="5576" spans="1:10">
      <c r="A5576" s="259"/>
      <c r="B5576" s="259"/>
      <c r="C5576" s="259"/>
      <c r="D5576" s="259"/>
      <c r="E5576" s="259"/>
      <c r="F5576" s="270"/>
      <c r="G5576" s="259"/>
      <c r="H5576" s="259"/>
      <c r="I5576" s="259"/>
      <c r="J5576" s="259"/>
    </row>
    <row r="5577" spans="1:10">
      <c r="A5577" s="259"/>
      <c r="B5577" s="259"/>
      <c r="C5577" s="259"/>
      <c r="D5577" s="259"/>
      <c r="E5577" s="259"/>
      <c r="F5577" s="270"/>
      <c r="G5577" s="259"/>
      <c r="H5577" s="259"/>
      <c r="I5577" s="259"/>
      <c r="J5577" s="259"/>
    </row>
    <row r="5578" spans="1:10">
      <c r="A5578" s="259"/>
      <c r="B5578" s="259"/>
      <c r="C5578" s="259"/>
      <c r="D5578" s="259"/>
      <c r="E5578" s="259"/>
      <c r="F5578" s="270"/>
      <c r="G5578" s="259"/>
      <c r="H5578" s="259"/>
      <c r="I5578" s="259"/>
      <c r="J5578" s="259"/>
    </row>
    <row r="5579" spans="1:10">
      <c r="A5579" s="259"/>
      <c r="B5579" s="259"/>
      <c r="C5579" s="259"/>
      <c r="D5579" s="259"/>
      <c r="E5579" s="259"/>
      <c r="F5579" s="270"/>
      <c r="G5579" s="259"/>
      <c r="H5579" s="259"/>
      <c r="I5579" s="259"/>
      <c r="J5579" s="259"/>
    </row>
    <row r="5580" spans="1:10">
      <c r="A5580" s="259"/>
      <c r="B5580" s="259"/>
      <c r="C5580" s="259"/>
      <c r="D5580" s="259"/>
      <c r="E5580" s="259"/>
      <c r="F5580" s="270"/>
      <c r="G5580" s="259"/>
      <c r="H5580" s="259"/>
      <c r="I5580" s="259"/>
      <c r="J5580" s="259"/>
    </row>
    <row r="5581" spans="1:10">
      <c r="A5581" s="259"/>
      <c r="B5581" s="259"/>
      <c r="C5581" s="259"/>
      <c r="D5581" s="259"/>
      <c r="E5581" s="259"/>
      <c r="F5581" s="270"/>
      <c r="G5581" s="259"/>
      <c r="H5581" s="259"/>
      <c r="I5581" s="259"/>
      <c r="J5581" s="259"/>
    </row>
    <row r="5582" spans="1:10">
      <c r="A5582" s="259"/>
      <c r="B5582" s="259"/>
      <c r="C5582" s="259"/>
      <c r="D5582" s="259"/>
      <c r="E5582" s="259"/>
      <c r="F5582" s="270"/>
      <c r="G5582" s="259"/>
      <c r="H5582" s="259"/>
      <c r="I5582" s="259"/>
      <c r="J5582" s="259"/>
    </row>
    <row r="5583" spans="1:10">
      <c r="A5583" s="259"/>
      <c r="B5583" s="259"/>
      <c r="C5583" s="259"/>
      <c r="D5583" s="259"/>
      <c r="E5583" s="259"/>
      <c r="F5583" s="270"/>
      <c r="G5583" s="259"/>
      <c r="H5583" s="259"/>
      <c r="I5583" s="259"/>
      <c r="J5583" s="259"/>
    </row>
    <row r="5584" spans="1:10">
      <c r="A5584" s="259"/>
      <c r="B5584" s="259"/>
      <c r="C5584" s="259"/>
      <c r="D5584" s="259"/>
      <c r="E5584" s="259"/>
      <c r="F5584" s="270"/>
      <c r="G5584" s="259"/>
      <c r="H5584" s="259"/>
      <c r="I5584" s="259"/>
      <c r="J5584" s="259"/>
    </row>
    <row r="5585" spans="1:10">
      <c r="A5585" s="259"/>
      <c r="B5585" s="259"/>
      <c r="C5585" s="259"/>
      <c r="D5585" s="259"/>
      <c r="E5585" s="259"/>
      <c r="F5585" s="270"/>
      <c r="G5585" s="259"/>
      <c r="H5585" s="259"/>
      <c r="I5585" s="259"/>
      <c r="J5585" s="259"/>
    </row>
    <row r="5586" spans="1:10">
      <c r="A5586" s="259"/>
      <c r="B5586" s="259"/>
      <c r="C5586" s="259"/>
      <c r="D5586" s="259"/>
      <c r="E5586" s="259"/>
      <c r="F5586" s="270"/>
      <c r="G5586" s="259"/>
      <c r="H5586" s="259"/>
      <c r="I5586" s="259"/>
      <c r="J5586" s="259"/>
    </row>
    <row r="5587" spans="1:10">
      <c r="A5587" s="259"/>
      <c r="B5587" s="259"/>
      <c r="C5587" s="259"/>
      <c r="D5587" s="259"/>
      <c r="E5587" s="259"/>
      <c r="F5587" s="270"/>
      <c r="G5587" s="259"/>
      <c r="H5587" s="259"/>
      <c r="I5587" s="259"/>
      <c r="J5587" s="259"/>
    </row>
    <row r="5588" spans="1:10">
      <c r="A5588" s="259"/>
      <c r="B5588" s="259"/>
      <c r="C5588" s="259"/>
      <c r="D5588" s="259"/>
      <c r="E5588" s="259"/>
      <c r="F5588" s="270"/>
      <c r="G5588" s="259"/>
      <c r="H5588" s="259"/>
      <c r="I5588" s="259"/>
      <c r="J5588" s="259"/>
    </row>
    <row r="5589" spans="1:10">
      <c r="A5589" s="259"/>
      <c r="B5589" s="259"/>
      <c r="C5589" s="259"/>
      <c r="D5589" s="259"/>
      <c r="E5589" s="259"/>
      <c r="F5589" s="270"/>
      <c r="G5589" s="259"/>
      <c r="H5589" s="259"/>
      <c r="I5589" s="259"/>
      <c r="J5589" s="259"/>
    </row>
    <row r="5590" spans="1:10">
      <c r="A5590" s="259"/>
      <c r="B5590" s="259"/>
      <c r="C5590" s="259"/>
      <c r="D5590" s="259"/>
      <c r="E5590" s="259"/>
      <c r="F5590" s="270"/>
      <c r="G5590" s="259"/>
      <c r="H5590" s="259"/>
      <c r="I5590" s="259"/>
      <c r="J5590" s="259"/>
    </row>
    <row r="5591" spans="1:10">
      <c r="A5591" s="259"/>
      <c r="B5591" s="259"/>
      <c r="C5591" s="259"/>
      <c r="D5591" s="259"/>
      <c r="E5591" s="259"/>
      <c r="F5591" s="270"/>
      <c r="G5591" s="259"/>
      <c r="H5591" s="259"/>
      <c r="I5591" s="259"/>
      <c r="J5591" s="259"/>
    </row>
    <row r="5592" spans="1:10">
      <c r="A5592" s="259"/>
      <c r="B5592" s="259"/>
      <c r="C5592" s="259"/>
      <c r="D5592" s="259"/>
      <c r="E5592" s="259"/>
      <c r="F5592" s="270"/>
      <c r="G5592" s="259"/>
      <c r="H5592" s="259"/>
      <c r="I5592" s="259"/>
      <c r="J5592" s="259"/>
    </row>
    <row r="5593" spans="1:10">
      <c r="A5593" s="259"/>
      <c r="B5593" s="259"/>
      <c r="C5593" s="259"/>
      <c r="D5593" s="259"/>
      <c r="E5593" s="259"/>
      <c r="F5593" s="270"/>
      <c r="G5593" s="259"/>
      <c r="H5593" s="259"/>
      <c r="I5593" s="259"/>
      <c r="J5593" s="259"/>
    </row>
    <row r="5594" spans="1:10">
      <c r="A5594" s="259"/>
      <c r="B5594" s="259"/>
      <c r="C5594" s="259"/>
      <c r="D5594" s="259"/>
      <c r="E5594" s="259"/>
      <c r="F5594" s="270"/>
      <c r="G5594" s="259"/>
      <c r="H5594" s="259"/>
      <c r="I5594" s="259"/>
      <c r="J5594" s="259"/>
    </row>
    <row r="5595" spans="1:10">
      <c r="A5595" s="259"/>
      <c r="B5595" s="259"/>
      <c r="C5595" s="259"/>
      <c r="D5595" s="259"/>
      <c r="E5595" s="259"/>
      <c r="F5595" s="270"/>
      <c r="G5595" s="259"/>
      <c r="H5595" s="259"/>
      <c r="I5595" s="259"/>
      <c r="J5595" s="259"/>
    </row>
    <row r="5596" spans="1:10">
      <c r="A5596" s="259"/>
      <c r="B5596" s="259"/>
      <c r="C5596" s="259"/>
      <c r="D5596" s="259"/>
      <c r="E5596" s="259"/>
      <c r="F5596" s="270"/>
      <c r="G5596" s="259"/>
      <c r="H5596" s="259"/>
      <c r="I5596" s="259"/>
      <c r="J5596" s="259"/>
    </row>
    <row r="5597" spans="1:10">
      <c r="A5597" s="259"/>
      <c r="B5597" s="259"/>
      <c r="C5597" s="259"/>
      <c r="D5597" s="259"/>
      <c r="E5597" s="259"/>
      <c r="F5597" s="270"/>
      <c r="G5597" s="259"/>
      <c r="H5597" s="259"/>
      <c r="I5597" s="259"/>
      <c r="J5597" s="259"/>
    </row>
    <row r="5598" spans="1:10">
      <c r="A5598" s="259"/>
      <c r="B5598" s="259"/>
      <c r="C5598" s="259"/>
      <c r="D5598" s="259"/>
      <c r="E5598" s="259"/>
      <c r="F5598" s="270"/>
      <c r="G5598" s="259"/>
      <c r="H5598" s="259"/>
      <c r="I5598" s="259"/>
      <c r="J5598" s="259"/>
    </row>
    <row r="5599" spans="1:10">
      <c r="A5599" s="259"/>
      <c r="B5599" s="259"/>
      <c r="C5599" s="259"/>
      <c r="D5599" s="259"/>
      <c r="E5599" s="259"/>
      <c r="F5599" s="270"/>
      <c r="G5599" s="259"/>
      <c r="H5599" s="259"/>
      <c r="I5599" s="259"/>
      <c r="J5599" s="259"/>
    </row>
    <row r="5600" spans="1:10">
      <c r="A5600" s="259"/>
      <c r="B5600" s="259"/>
      <c r="C5600" s="259"/>
      <c r="D5600" s="259"/>
      <c r="E5600" s="259"/>
      <c r="F5600" s="270"/>
      <c r="G5600" s="259"/>
      <c r="H5600" s="259"/>
      <c r="I5600" s="259"/>
      <c r="J5600" s="259"/>
    </row>
    <row r="5601" spans="1:10">
      <c r="A5601" s="259"/>
      <c r="B5601" s="259"/>
      <c r="C5601" s="259"/>
      <c r="D5601" s="259"/>
      <c r="E5601" s="259"/>
      <c r="F5601" s="270"/>
      <c r="G5601" s="259"/>
      <c r="H5601" s="259"/>
      <c r="I5601" s="259"/>
      <c r="J5601" s="259"/>
    </row>
    <row r="5602" spans="1:10">
      <c r="A5602" s="259"/>
      <c r="B5602" s="259"/>
      <c r="C5602" s="259"/>
      <c r="D5602" s="259"/>
      <c r="E5602" s="259"/>
      <c r="F5602" s="270"/>
      <c r="G5602" s="259"/>
      <c r="H5602" s="259"/>
      <c r="I5602" s="259"/>
      <c r="J5602" s="259"/>
    </row>
    <row r="5603" spans="1:10">
      <c r="A5603" s="259"/>
      <c r="B5603" s="259"/>
      <c r="C5603" s="259"/>
      <c r="D5603" s="259"/>
      <c r="E5603" s="259"/>
      <c r="F5603" s="270"/>
      <c r="G5603" s="259"/>
      <c r="H5603" s="259"/>
      <c r="I5603" s="259"/>
      <c r="J5603" s="259"/>
    </row>
    <row r="5604" spans="1:10">
      <c r="A5604" s="259"/>
      <c r="B5604" s="259"/>
      <c r="C5604" s="259"/>
      <c r="D5604" s="259"/>
      <c r="E5604" s="259"/>
      <c r="F5604" s="270"/>
      <c r="G5604" s="259"/>
      <c r="H5604" s="259"/>
      <c r="I5604" s="259"/>
      <c r="J5604" s="259"/>
    </row>
    <row r="5605" spans="1:10">
      <c r="A5605" s="259"/>
      <c r="B5605" s="259"/>
      <c r="C5605" s="259"/>
      <c r="D5605" s="259"/>
      <c r="E5605" s="259"/>
      <c r="F5605" s="270"/>
      <c r="G5605" s="259"/>
      <c r="H5605" s="259"/>
      <c r="I5605" s="259"/>
      <c r="J5605" s="259"/>
    </row>
    <row r="5606" spans="1:10">
      <c r="A5606" s="259"/>
      <c r="B5606" s="259"/>
      <c r="C5606" s="259"/>
      <c r="D5606" s="259"/>
      <c r="E5606" s="259"/>
      <c r="F5606" s="270"/>
      <c r="G5606" s="259"/>
      <c r="H5606" s="259"/>
      <c r="I5606" s="259"/>
      <c r="J5606" s="259"/>
    </row>
    <row r="5607" spans="1:10">
      <c r="A5607" s="259"/>
      <c r="B5607" s="259"/>
      <c r="C5607" s="259"/>
      <c r="D5607" s="259"/>
      <c r="E5607" s="259"/>
      <c r="F5607" s="270"/>
      <c r="G5607" s="259"/>
      <c r="H5607" s="259"/>
      <c r="I5607" s="259"/>
      <c r="J5607" s="259"/>
    </row>
    <row r="5608" spans="1:10">
      <c r="A5608" s="259"/>
      <c r="B5608" s="259"/>
      <c r="C5608" s="259"/>
      <c r="D5608" s="259"/>
      <c r="E5608" s="259"/>
      <c r="F5608" s="270"/>
      <c r="G5608" s="259"/>
      <c r="H5608" s="259"/>
      <c r="I5608" s="259"/>
      <c r="J5608" s="259"/>
    </row>
    <row r="5609" spans="1:10">
      <c r="A5609" s="259"/>
      <c r="B5609" s="259"/>
      <c r="C5609" s="259"/>
      <c r="D5609" s="259"/>
      <c r="E5609" s="259"/>
      <c r="F5609" s="270"/>
      <c r="G5609" s="259"/>
      <c r="H5609" s="259"/>
      <c r="I5609" s="259"/>
      <c r="J5609" s="259"/>
    </row>
    <row r="5610" spans="1:10">
      <c r="A5610" s="259"/>
      <c r="B5610" s="259"/>
      <c r="C5610" s="259"/>
      <c r="D5610" s="259"/>
      <c r="E5610" s="259"/>
      <c r="F5610" s="270"/>
      <c r="G5610" s="259"/>
      <c r="H5610" s="259"/>
      <c r="I5610" s="259"/>
      <c r="J5610" s="259"/>
    </row>
    <row r="5611" spans="1:10">
      <c r="A5611" s="259"/>
      <c r="B5611" s="259"/>
      <c r="C5611" s="259"/>
      <c r="D5611" s="259"/>
      <c r="E5611" s="259"/>
      <c r="F5611" s="270"/>
      <c r="G5611" s="259"/>
      <c r="H5611" s="259"/>
      <c r="I5611" s="259"/>
      <c r="J5611" s="259"/>
    </row>
    <row r="5612" spans="1:10">
      <c r="A5612" s="259"/>
      <c r="B5612" s="259"/>
      <c r="C5612" s="259"/>
      <c r="D5612" s="259"/>
      <c r="E5612" s="259"/>
      <c r="F5612" s="270"/>
      <c r="G5612" s="259"/>
      <c r="H5612" s="259"/>
      <c r="I5612" s="259"/>
      <c r="J5612" s="259"/>
    </row>
    <row r="5613" spans="1:10">
      <c r="A5613" s="259"/>
      <c r="B5613" s="259"/>
      <c r="C5613" s="259"/>
      <c r="D5613" s="259"/>
      <c r="E5613" s="259"/>
      <c r="F5613" s="270"/>
      <c r="G5613" s="259"/>
      <c r="H5613" s="259"/>
      <c r="I5613" s="259"/>
      <c r="J5613" s="259"/>
    </row>
    <row r="5614" spans="1:10">
      <c r="A5614" s="259"/>
      <c r="B5614" s="259"/>
      <c r="C5614" s="259"/>
      <c r="D5614" s="259"/>
      <c r="E5614" s="259"/>
      <c r="F5614" s="270"/>
      <c r="G5614" s="259"/>
      <c r="H5614" s="259"/>
      <c r="I5614" s="259"/>
      <c r="J5614" s="259"/>
    </row>
    <row r="5615" spans="1:10">
      <c r="A5615" s="259"/>
      <c r="B5615" s="259"/>
      <c r="C5615" s="259"/>
      <c r="D5615" s="259"/>
      <c r="E5615" s="259"/>
      <c r="F5615" s="270"/>
      <c r="G5615" s="259"/>
      <c r="H5615" s="259"/>
      <c r="I5615" s="259"/>
      <c r="J5615" s="259"/>
    </row>
    <row r="5616" spans="1:10">
      <c r="A5616" s="259"/>
      <c r="B5616" s="259"/>
      <c r="C5616" s="259"/>
      <c r="D5616" s="259"/>
      <c r="E5616" s="259"/>
      <c r="F5616" s="270"/>
      <c r="G5616" s="259"/>
      <c r="H5616" s="259"/>
      <c r="I5616" s="259"/>
      <c r="J5616" s="259"/>
    </row>
    <row r="5617" spans="1:10">
      <c r="A5617" s="259"/>
      <c r="B5617" s="259"/>
      <c r="C5617" s="259"/>
      <c r="D5617" s="259"/>
      <c r="E5617" s="259"/>
      <c r="F5617" s="270"/>
      <c r="G5617" s="259"/>
      <c r="H5617" s="259"/>
      <c r="I5617" s="259"/>
      <c r="J5617" s="259"/>
    </row>
    <row r="5618" spans="1:10">
      <c r="A5618" s="259"/>
      <c r="B5618" s="259"/>
      <c r="C5618" s="259"/>
      <c r="D5618" s="259"/>
      <c r="E5618" s="259"/>
      <c r="F5618" s="270"/>
      <c r="G5618" s="259"/>
      <c r="H5618" s="259"/>
      <c r="I5618" s="259"/>
      <c r="J5618" s="259"/>
    </row>
    <row r="5619" spans="1:10">
      <c r="A5619" s="259"/>
      <c r="B5619" s="259"/>
      <c r="C5619" s="259"/>
      <c r="D5619" s="259"/>
      <c r="E5619" s="259"/>
      <c r="F5619" s="270"/>
      <c r="G5619" s="259"/>
      <c r="H5619" s="259"/>
      <c r="I5619" s="259"/>
      <c r="J5619" s="259"/>
    </row>
    <row r="5620" spans="1:10">
      <c r="A5620" s="259"/>
      <c r="B5620" s="259"/>
      <c r="C5620" s="259"/>
      <c r="D5620" s="259"/>
      <c r="E5620" s="259"/>
      <c r="F5620" s="270"/>
      <c r="G5620" s="259"/>
      <c r="H5620" s="259"/>
      <c r="I5620" s="259"/>
      <c r="J5620" s="259"/>
    </row>
    <row r="5621" spans="1:10">
      <c r="A5621" s="259"/>
      <c r="B5621" s="259"/>
      <c r="C5621" s="259"/>
      <c r="D5621" s="259"/>
      <c r="E5621" s="259"/>
      <c r="F5621" s="270"/>
      <c r="G5621" s="259"/>
      <c r="H5621" s="259"/>
      <c r="I5621" s="259"/>
      <c r="J5621" s="259"/>
    </row>
    <row r="5622" spans="1:10">
      <c r="A5622" s="259"/>
      <c r="B5622" s="259"/>
      <c r="C5622" s="259"/>
      <c r="D5622" s="259"/>
      <c r="E5622" s="259"/>
      <c r="F5622" s="270"/>
      <c r="G5622" s="259"/>
      <c r="H5622" s="259"/>
      <c r="I5622" s="259"/>
      <c r="J5622" s="259"/>
    </row>
    <row r="5623" spans="1:10">
      <c r="A5623" s="259"/>
      <c r="B5623" s="259"/>
      <c r="C5623" s="259"/>
      <c r="D5623" s="259"/>
      <c r="E5623" s="259"/>
      <c r="F5623" s="270"/>
      <c r="G5623" s="259"/>
      <c r="H5623" s="259"/>
      <c r="I5623" s="259"/>
      <c r="J5623" s="259"/>
    </row>
    <row r="5624" spans="1:10">
      <c r="A5624" s="259"/>
      <c r="B5624" s="259"/>
      <c r="C5624" s="259"/>
      <c r="D5624" s="259"/>
      <c r="E5624" s="259"/>
      <c r="F5624" s="270"/>
      <c r="G5624" s="259"/>
      <c r="H5624" s="259"/>
      <c r="I5624" s="259"/>
      <c r="J5624" s="259"/>
    </row>
    <row r="5625" spans="1:10">
      <c r="A5625" s="259"/>
      <c r="B5625" s="259"/>
      <c r="C5625" s="259"/>
      <c r="D5625" s="259"/>
      <c r="E5625" s="259"/>
      <c r="F5625" s="270"/>
      <c r="G5625" s="259"/>
      <c r="H5625" s="259"/>
      <c r="I5625" s="259"/>
      <c r="J5625" s="259"/>
    </row>
    <row r="5626" spans="1:10">
      <c r="A5626" s="259"/>
      <c r="B5626" s="259"/>
      <c r="C5626" s="259"/>
      <c r="D5626" s="259"/>
      <c r="E5626" s="259"/>
      <c r="F5626" s="270"/>
      <c r="G5626" s="259"/>
      <c r="H5626" s="259"/>
      <c r="I5626" s="259"/>
      <c r="J5626" s="259"/>
    </row>
    <row r="5627" spans="1:10">
      <c r="A5627" s="259"/>
      <c r="B5627" s="259"/>
      <c r="C5627" s="259"/>
      <c r="D5627" s="259"/>
      <c r="E5627" s="259"/>
      <c r="F5627" s="270"/>
      <c r="G5627" s="259"/>
      <c r="H5627" s="259"/>
      <c r="I5627" s="259"/>
      <c r="J5627" s="259"/>
    </row>
    <row r="5628" spans="1:10">
      <c r="A5628" s="259"/>
      <c r="B5628" s="259"/>
      <c r="C5628" s="259"/>
      <c r="D5628" s="259"/>
      <c r="E5628" s="259"/>
      <c r="F5628" s="270"/>
      <c r="G5628" s="259"/>
      <c r="H5628" s="259"/>
      <c r="I5628" s="259"/>
      <c r="J5628" s="259"/>
    </row>
    <row r="5629" spans="1:10">
      <c r="A5629" s="259"/>
      <c r="B5629" s="259"/>
      <c r="C5629" s="259"/>
      <c r="D5629" s="259"/>
      <c r="E5629" s="259"/>
      <c r="F5629" s="270"/>
      <c r="G5629" s="259"/>
      <c r="H5629" s="259"/>
      <c r="I5629" s="259"/>
      <c r="J5629" s="259"/>
    </row>
    <row r="5630" spans="1:10">
      <c r="A5630" s="259"/>
      <c r="B5630" s="259"/>
      <c r="C5630" s="259"/>
      <c r="D5630" s="259"/>
      <c r="E5630" s="259"/>
      <c r="F5630" s="270"/>
      <c r="G5630" s="259"/>
      <c r="H5630" s="259"/>
      <c r="I5630" s="259"/>
      <c r="J5630" s="259"/>
    </row>
    <row r="5631" spans="1:10">
      <c r="A5631" s="259"/>
      <c r="B5631" s="259"/>
      <c r="C5631" s="259"/>
      <c r="D5631" s="259"/>
      <c r="E5631" s="259"/>
      <c r="F5631" s="270"/>
      <c r="G5631" s="259"/>
      <c r="H5631" s="259"/>
      <c r="I5631" s="259"/>
      <c r="J5631" s="259"/>
    </row>
    <row r="5632" spans="1:10">
      <c r="A5632" s="259"/>
      <c r="B5632" s="259"/>
      <c r="C5632" s="259"/>
      <c r="D5632" s="259"/>
      <c r="E5632" s="259"/>
      <c r="F5632" s="270"/>
      <c r="G5632" s="259"/>
      <c r="H5632" s="259"/>
      <c r="I5632" s="259"/>
      <c r="J5632" s="259"/>
    </row>
    <row r="5633" spans="1:10">
      <c r="A5633" s="259"/>
      <c r="B5633" s="259"/>
      <c r="C5633" s="259"/>
      <c r="D5633" s="259"/>
      <c r="E5633" s="259"/>
      <c r="F5633" s="270"/>
      <c r="G5633" s="259"/>
      <c r="H5633" s="259"/>
      <c r="I5633" s="259"/>
      <c r="J5633" s="259"/>
    </row>
    <row r="5634" spans="1:10">
      <c r="A5634" s="259"/>
      <c r="B5634" s="259"/>
      <c r="C5634" s="259"/>
      <c r="D5634" s="259"/>
      <c r="E5634" s="259"/>
      <c r="F5634" s="270"/>
      <c r="G5634" s="259"/>
      <c r="H5634" s="259"/>
      <c r="I5634" s="259"/>
      <c r="J5634" s="259"/>
    </row>
    <row r="5635" spans="1:10">
      <c r="A5635" s="259"/>
      <c r="B5635" s="259"/>
      <c r="C5635" s="259"/>
      <c r="D5635" s="259"/>
      <c r="E5635" s="259"/>
      <c r="F5635" s="270"/>
      <c r="G5635" s="259"/>
      <c r="H5635" s="259"/>
      <c r="I5635" s="259"/>
      <c r="J5635" s="259"/>
    </row>
    <row r="5636" spans="1:10">
      <c r="A5636" s="259"/>
      <c r="B5636" s="259"/>
      <c r="C5636" s="259"/>
      <c r="D5636" s="259"/>
      <c r="E5636" s="259"/>
      <c r="F5636" s="270"/>
      <c r="G5636" s="259"/>
      <c r="H5636" s="259"/>
      <c r="I5636" s="259"/>
      <c r="J5636" s="259"/>
    </row>
    <row r="5637" spans="1:10">
      <c r="A5637" s="259"/>
      <c r="B5637" s="259"/>
      <c r="C5637" s="259"/>
      <c r="D5637" s="259"/>
      <c r="E5637" s="259"/>
      <c r="F5637" s="270"/>
      <c r="G5637" s="259"/>
      <c r="H5637" s="259"/>
      <c r="I5637" s="259"/>
      <c r="J5637" s="259"/>
    </row>
    <row r="5638" spans="1:10">
      <c r="A5638" s="259"/>
      <c r="B5638" s="259"/>
      <c r="C5638" s="259"/>
      <c r="D5638" s="259"/>
      <c r="E5638" s="259"/>
      <c r="F5638" s="270"/>
      <c r="G5638" s="259"/>
      <c r="H5638" s="259"/>
      <c r="I5638" s="259"/>
      <c r="J5638" s="259"/>
    </row>
    <row r="5639" spans="1:10">
      <c r="A5639" s="259"/>
      <c r="B5639" s="259"/>
      <c r="C5639" s="259"/>
      <c r="D5639" s="259"/>
      <c r="E5639" s="259"/>
      <c r="F5639" s="270"/>
      <c r="G5639" s="259"/>
      <c r="H5639" s="259"/>
      <c r="I5639" s="259"/>
      <c r="J5639" s="259"/>
    </row>
    <row r="5640" spans="1:10">
      <c r="A5640" s="259"/>
      <c r="B5640" s="259"/>
      <c r="C5640" s="259"/>
      <c r="D5640" s="259"/>
      <c r="E5640" s="259"/>
      <c r="F5640" s="270"/>
      <c r="G5640" s="259"/>
      <c r="H5640" s="259"/>
      <c r="I5640" s="259"/>
      <c r="J5640" s="259"/>
    </row>
    <row r="5641" spans="1:10">
      <c r="A5641" s="259"/>
      <c r="B5641" s="259"/>
      <c r="C5641" s="259"/>
      <c r="D5641" s="259"/>
      <c r="E5641" s="259"/>
      <c r="F5641" s="270"/>
      <c r="G5641" s="259"/>
      <c r="H5641" s="259"/>
      <c r="I5641" s="259"/>
      <c r="J5641" s="259"/>
    </row>
    <row r="5642" spans="1:10">
      <c r="A5642" s="259"/>
      <c r="B5642" s="259"/>
      <c r="C5642" s="259"/>
      <c r="D5642" s="259"/>
      <c r="E5642" s="259"/>
      <c r="F5642" s="270"/>
      <c r="G5642" s="259"/>
      <c r="H5642" s="259"/>
      <c r="I5642" s="259"/>
      <c r="J5642" s="259"/>
    </row>
    <row r="5643" spans="1:10">
      <c r="A5643" s="259"/>
      <c r="B5643" s="259"/>
      <c r="C5643" s="259"/>
      <c r="D5643" s="259"/>
      <c r="E5643" s="259"/>
      <c r="F5643" s="270"/>
      <c r="G5643" s="259"/>
      <c r="H5643" s="259"/>
      <c r="I5643" s="259"/>
      <c r="J5643" s="259"/>
    </row>
    <row r="5644" spans="1:10">
      <c r="A5644" s="259"/>
      <c r="B5644" s="259"/>
      <c r="C5644" s="259"/>
      <c r="D5644" s="259"/>
      <c r="E5644" s="259"/>
      <c r="F5644" s="270"/>
      <c r="G5644" s="259"/>
      <c r="H5644" s="259"/>
      <c r="I5644" s="259"/>
      <c r="J5644" s="259"/>
    </row>
    <row r="5645" spans="1:10">
      <c r="A5645" s="259"/>
      <c r="B5645" s="259"/>
      <c r="C5645" s="259"/>
      <c r="D5645" s="259"/>
      <c r="E5645" s="259"/>
      <c r="F5645" s="270"/>
      <c r="G5645" s="259"/>
      <c r="H5645" s="259"/>
      <c r="I5645" s="259"/>
      <c r="J5645" s="259"/>
    </row>
    <row r="5646" spans="1:10">
      <c r="A5646" s="259"/>
      <c r="B5646" s="259"/>
      <c r="C5646" s="259"/>
      <c r="D5646" s="259"/>
      <c r="E5646" s="259"/>
      <c r="F5646" s="270"/>
      <c r="G5646" s="259"/>
      <c r="H5646" s="259"/>
      <c r="I5646" s="259"/>
      <c r="J5646" s="259"/>
    </row>
    <row r="5647" spans="1:10">
      <c r="A5647" s="259"/>
      <c r="B5647" s="259"/>
      <c r="C5647" s="259"/>
      <c r="D5647" s="259"/>
      <c r="E5647" s="259"/>
      <c r="F5647" s="270"/>
      <c r="G5647" s="259"/>
      <c r="H5647" s="259"/>
      <c r="I5647" s="259"/>
      <c r="J5647" s="259"/>
    </row>
    <row r="5648" spans="1:10">
      <c r="A5648" s="259"/>
      <c r="B5648" s="259"/>
      <c r="C5648" s="259"/>
      <c r="D5648" s="259"/>
      <c r="E5648" s="259"/>
      <c r="F5648" s="270"/>
      <c r="G5648" s="259"/>
      <c r="H5648" s="259"/>
      <c r="I5648" s="259"/>
      <c r="J5648" s="259"/>
    </row>
    <row r="5649" spans="1:10">
      <c r="A5649" s="259"/>
      <c r="B5649" s="259"/>
      <c r="C5649" s="259"/>
      <c r="D5649" s="259"/>
      <c r="E5649" s="259"/>
      <c r="F5649" s="270"/>
      <c r="G5649" s="259"/>
      <c r="H5649" s="259"/>
      <c r="I5649" s="259"/>
      <c r="J5649" s="259"/>
    </row>
    <row r="5650" spans="1:10">
      <c r="A5650" s="259"/>
      <c r="B5650" s="259"/>
      <c r="C5650" s="259"/>
      <c r="D5650" s="259"/>
      <c r="E5650" s="259"/>
      <c r="F5650" s="270"/>
      <c r="G5650" s="259"/>
      <c r="H5650" s="259"/>
      <c r="I5650" s="259"/>
      <c r="J5650" s="259"/>
    </row>
    <row r="5651" spans="1:10">
      <c r="A5651" s="259"/>
      <c r="B5651" s="259"/>
      <c r="C5651" s="259"/>
      <c r="D5651" s="259"/>
      <c r="E5651" s="259"/>
      <c r="F5651" s="270"/>
      <c r="G5651" s="259"/>
      <c r="H5651" s="259"/>
      <c r="I5651" s="259"/>
      <c r="J5651" s="259"/>
    </row>
    <row r="5652" spans="1:10">
      <c r="A5652" s="259"/>
      <c r="B5652" s="259"/>
      <c r="C5652" s="259"/>
      <c r="D5652" s="259"/>
      <c r="E5652" s="259"/>
      <c r="F5652" s="270"/>
      <c r="G5652" s="259"/>
      <c r="H5652" s="259"/>
      <c r="I5652" s="259"/>
      <c r="J5652" s="259"/>
    </row>
    <row r="5653" spans="1:10">
      <c r="A5653" s="259"/>
      <c r="B5653" s="259"/>
      <c r="C5653" s="259"/>
      <c r="D5653" s="259"/>
      <c r="E5653" s="259"/>
      <c r="F5653" s="270"/>
      <c r="G5653" s="259"/>
      <c r="H5653" s="259"/>
      <c r="I5653" s="259"/>
      <c r="J5653" s="259"/>
    </row>
    <row r="5654" spans="1:10">
      <c r="A5654" s="259"/>
      <c r="B5654" s="259"/>
      <c r="C5654" s="259"/>
      <c r="D5654" s="259"/>
      <c r="E5654" s="259"/>
      <c r="F5654" s="270"/>
      <c r="G5654" s="259"/>
      <c r="H5654" s="259"/>
      <c r="I5654" s="259"/>
      <c r="J5654" s="259"/>
    </row>
    <row r="5655" spans="1:10">
      <c r="A5655" s="259"/>
      <c r="B5655" s="259"/>
      <c r="C5655" s="259"/>
      <c r="D5655" s="259"/>
      <c r="E5655" s="259"/>
      <c r="F5655" s="270"/>
      <c r="G5655" s="259"/>
      <c r="H5655" s="259"/>
      <c r="I5655" s="259"/>
      <c r="J5655" s="259"/>
    </row>
    <row r="5656" spans="1:10">
      <c r="A5656" s="259"/>
      <c r="B5656" s="259"/>
      <c r="C5656" s="259"/>
      <c r="D5656" s="259"/>
      <c r="E5656" s="259"/>
      <c r="F5656" s="270"/>
      <c r="G5656" s="259"/>
      <c r="H5656" s="259"/>
      <c r="I5656" s="259"/>
      <c r="J5656" s="259"/>
    </row>
    <row r="5657" spans="1:10">
      <c r="A5657" s="259"/>
      <c r="B5657" s="259"/>
      <c r="C5657" s="259"/>
      <c r="D5657" s="259"/>
      <c r="E5657" s="259"/>
      <c r="F5657" s="270"/>
      <c r="G5657" s="259"/>
      <c r="H5657" s="259"/>
      <c r="I5657" s="259"/>
      <c r="J5657" s="259"/>
    </row>
    <row r="5658" spans="1:10">
      <c r="A5658" s="259"/>
      <c r="B5658" s="259"/>
      <c r="C5658" s="259"/>
      <c r="D5658" s="259"/>
      <c r="E5658" s="259"/>
      <c r="F5658" s="270"/>
      <c r="G5658" s="259"/>
      <c r="H5658" s="259"/>
      <c r="I5658" s="259"/>
      <c r="J5658" s="259"/>
    </row>
    <row r="5659" spans="1:10">
      <c r="A5659" s="259"/>
      <c r="B5659" s="259"/>
      <c r="C5659" s="259"/>
      <c r="D5659" s="259"/>
      <c r="E5659" s="259"/>
      <c r="F5659" s="270"/>
      <c r="G5659" s="259"/>
      <c r="H5659" s="259"/>
      <c r="I5659" s="259"/>
      <c r="J5659" s="259"/>
    </row>
    <row r="5660" spans="1:10">
      <c r="A5660" s="259"/>
      <c r="B5660" s="259"/>
      <c r="C5660" s="259"/>
      <c r="D5660" s="259"/>
      <c r="E5660" s="259"/>
      <c r="F5660" s="270"/>
      <c r="G5660" s="259"/>
      <c r="H5660" s="259"/>
      <c r="I5660" s="259"/>
      <c r="J5660" s="259"/>
    </row>
    <row r="5661" spans="1:10">
      <c r="A5661" s="259"/>
      <c r="B5661" s="259"/>
      <c r="C5661" s="259"/>
      <c r="D5661" s="259"/>
      <c r="E5661" s="259"/>
      <c r="F5661" s="270"/>
      <c r="G5661" s="259"/>
      <c r="H5661" s="259"/>
      <c r="I5661" s="259"/>
      <c r="J5661" s="259"/>
    </row>
    <row r="5662" spans="1:10">
      <c r="A5662" s="259"/>
      <c r="B5662" s="259"/>
      <c r="C5662" s="259"/>
      <c r="D5662" s="259"/>
      <c r="E5662" s="259"/>
      <c r="F5662" s="270"/>
      <c r="G5662" s="259"/>
      <c r="H5662" s="259"/>
      <c r="I5662" s="259"/>
      <c r="J5662" s="259"/>
    </row>
    <row r="5663" spans="1:10">
      <c r="A5663" s="259"/>
      <c r="B5663" s="259"/>
      <c r="C5663" s="259"/>
      <c r="D5663" s="259"/>
      <c r="E5663" s="259"/>
      <c r="F5663" s="270"/>
      <c r="G5663" s="259"/>
      <c r="H5663" s="259"/>
      <c r="I5663" s="259"/>
      <c r="J5663" s="259"/>
    </row>
    <row r="5664" spans="1:10">
      <c r="A5664" s="259"/>
      <c r="B5664" s="259"/>
      <c r="C5664" s="259"/>
      <c r="D5664" s="259"/>
      <c r="E5664" s="259"/>
      <c r="F5664" s="270"/>
      <c r="G5664" s="259"/>
      <c r="H5664" s="259"/>
      <c r="I5664" s="259"/>
      <c r="J5664" s="259"/>
    </row>
    <row r="5665" spans="1:10">
      <c r="A5665" s="259"/>
      <c r="B5665" s="259"/>
      <c r="C5665" s="259"/>
      <c r="D5665" s="259"/>
      <c r="E5665" s="259"/>
      <c r="F5665" s="270"/>
      <c r="G5665" s="259"/>
      <c r="H5665" s="259"/>
      <c r="I5665" s="259"/>
      <c r="J5665" s="259"/>
    </row>
    <row r="5666" spans="1:10">
      <c r="A5666" s="259"/>
      <c r="B5666" s="259"/>
      <c r="C5666" s="259"/>
      <c r="D5666" s="259"/>
      <c r="E5666" s="259"/>
      <c r="F5666" s="270"/>
      <c r="G5666" s="259"/>
      <c r="H5666" s="259"/>
      <c r="I5666" s="259"/>
      <c r="J5666" s="259"/>
    </row>
    <row r="5667" spans="1:10">
      <c r="A5667" s="259"/>
      <c r="B5667" s="259"/>
      <c r="C5667" s="259"/>
      <c r="D5667" s="259"/>
      <c r="E5667" s="259"/>
      <c r="F5667" s="270"/>
      <c r="G5667" s="259"/>
      <c r="H5667" s="259"/>
      <c r="I5667" s="259"/>
      <c r="J5667" s="259"/>
    </row>
    <row r="5668" spans="1:10">
      <c r="A5668" s="259"/>
      <c r="B5668" s="259"/>
      <c r="C5668" s="259"/>
      <c r="D5668" s="259"/>
      <c r="E5668" s="259"/>
      <c r="F5668" s="270"/>
      <c r="G5668" s="259"/>
      <c r="H5668" s="259"/>
      <c r="I5668" s="259"/>
      <c r="J5668" s="259"/>
    </row>
    <row r="5669" spans="1:10">
      <c r="A5669" s="259"/>
      <c r="B5669" s="259"/>
      <c r="C5669" s="259"/>
      <c r="D5669" s="259"/>
      <c r="E5669" s="259"/>
      <c r="F5669" s="270"/>
      <c r="G5669" s="259"/>
      <c r="H5669" s="259"/>
      <c r="I5669" s="259"/>
      <c r="J5669" s="259"/>
    </row>
    <row r="5670" spans="1:10">
      <c r="A5670" s="259"/>
      <c r="B5670" s="259"/>
      <c r="C5670" s="259"/>
      <c r="D5670" s="259"/>
      <c r="E5670" s="259"/>
      <c r="F5670" s="270"/>
      <c r="G5670" s="259"/>
      <c r="H5670" s="259"/>
      <c r="I5670" s="259"/>
      <c r="J5670" s="259"/>
    </row>
    <row r="5671" spans="1:10">
      <c r="A5671" s="259"/>
      <c r="B5671" s="259"/>
      <c r="C5671" s="259"/>
      <c r="D5671" s="259"/>
      <c r="E5671" s="259"/>
      <c r="F5671" s="270"/>
      <c r="G5671" s="259"/>
      <c r="H5671" s="259"/>
      <c r="I5671" s="259"/>
      <c r="J5671" s="259"/>
    </row>
    <row r="5672" spans="1:10">
      <c r="A5672" s="259"/>
      <c r="B5672" s="259"/>
      <c r="C5672" s="259"/>
      <c r="D5672" s="259"/>
      <c r="E5672" s="259"/>
      <c r="F5672" s="270"/>
      <c r="G5672" s="259"/>
      <c r="H5672" s="259"/>
      <c r="I5672" s="259"/>
      <c r="J5672" s="259"/>
    </row>
    <row r="5673" spans="1:10">
      <c r="A5673" s="259"/>
      <c r="B5673" s="259"/>
      <c r="C5673" s="259"/>
      <c r="D5673" s="259"/>
      <c r="E5673" s="259"/>
      <c r="F5673" s="270"/>
      <c r="G5673" s="259"/>
      <c r="H5673" s="259"/>
      <c r="I5673" s="259"/>
      <c r="J5673" s="259"/>
    </row>
    <row r="5674" spans="1:10">
      <c r="A5674" s="259"/>
      <c r="B5674" s="259"/>
      <c r="C5674" s="259"/>
      <c r="D5674" s="259"/>
      <c r="E5674" s="259"/>
      <c r="F5674" s="270"/>
      <c r="G5674" s="259"/>
      <c r="H5674" s="259"/>
      <c r="I5674" s="259"/>
      <c r="J5674" s="259"/>
    </row>
    <row r="5675" spans="1:10">
      <c r="A5675" s="259"/>
      <c r="B5675" s="259"/>
      <c r="C5675" s="259"/>
      <c r="D5675" s="259"/>
      <c r="E5675" s="259"/>
      <c r="F5675" s="270"/>
      <c r="G5675" s="259"/>
      <c r="H5675" s="259"/>
      <c r="I5675" s="259"/>
      <c r="J5675" s="259"/>
    </row>
    <row r="5676" spans="1:10">
      <c r="A5676" s="259"/>
      <c r="B5676" s="259"/>
      <c r="C5676" s="259"/>
      <c r="D5676" s="259"/>
      <c r="E5676" s="259"/>
      <c r="F5676" s="270"/>
      <c r="G5676" s="259"/>
      <c r="H5676" s="259"/>
      <c r="I5676" s="259"/>
      <c r="J5676" s="259"/>
    </row>
    <row r="5677" spans="1:10">
      <c r="A5677" s="259"/>
      <c r="B5677" s="259"/>
      <c r="C5677" s="259"/>
      <c r="D5677" s="259"/>
      <c r="E5677" s="259"/>
      <c r="F5677" s="270"/>
      <c r="G5677" s="259"/>
      <c r="H5677" s="259"/>
      <c r="I5677" s="259"/>
      <c r="J5677" s="259"/>
    </row>
    <row r="5678" spans="1:10">
      <c r="A5678" s="259"/>
      <c r="B5678" s="259"/>
      <c r="C5678" s="259"/>
      <c r="D5678" s="259"/>
      <c r="E5678" s="259"/>
      <c r="F5678" s="270"/>
      <c r="G5678" s="259"/>
      <c r="H5678" s="259"/>
      <c r="I5678" s="259"/>
      <c r="J5678" s="259"/>
    </row>
    <row r="5679" spans="1:10">
      <c r="A5679" s="259"/>
      <c r="B5679" s="259"/>
      <c r="C5679" s="259"/>
      <c r="D5679" s="259"/>
      <c r="E5679" s="259"/>
      <c r="F5679" s="270"/>
      <c r="G5679" s="259"/>
      <c r="H5679" s="259"/>
      <c r="I5679" s="259"/>
      <c r="J5679" s="259"/>
    </row>
    <row r="5680" spans="1:10">
      <c r="A5680" s="259"/>
      <c r="B5680" s="259"/>
      <c r="C5680" s="259"/>
      <c r="D5680" s="259"/>
      <c r="E5680" s="259"/>
      <c r="F5680" s="270"/>
      <c r="G5680" s="259"/>
      <c r="H5680" s="259"/>
      <c r="I5680" s="259"/>
      <c r="J5680" s="259"/>
    </row>
    <row r="5681" spans="1:10">
      <c r="A5681" s="259"/>
      <c r="B5681" s="259"/>
      <c r="C5681" s="259"/>
      <c r="D5681" s="259"/>
      <c r="E5681" s="259"/>
      <c r="F5681" s="270"/>
      <c r="G5681" s="259"/>
      <c r="H5681" s="259"/>
      <c r="I5681" s="259"/>
      <c r="J5681" s="259"/>
    </row>
    <row r="5682" spans="1:10">
      <c r="A5682" s="259"/>
      <c r="B5682" s="259"/>
      <c r="C5682" s="259"/>
      <c r="D5682" s="259"/>
      <c r="E5682" s="259"/>
      <c r="F5682" s="270"/>
      <c r="G5682" s="259"/>
      <c r="H5682" s="259"/>
      <c r="I5682" s="259"/>
      <c r="J5682" s="259"/>
    </row>
    <row r="5683" spans="1:10">
      <c r="A5683" s="259"/>
      <c r="B5683" s="259"/>
      <c r="C5683" s="259"/>
      <c r="D5683" s="259"/>
      <c r="E5683" s="259"/>
      <c r="F5683" s="270"/>
      <c r="G5683" s="259"/>
      <c r="H5683" s="259"/>
      <c r="I5683" s="259"/>
      <c r="J5683" s="259"/>
    </row>
    <row r="5684" spans="1:10">
      <c r="A5684" s="259"/>
      <c r="B5684" s="259"/>
      <c r="C5684" s="259"/>
      <c r="D5684" s="259"/>
      <c r="E5684" s="259"/>
      <c r="F5684" s="270"/>
      <c r="G5684" s="259"/>
      <c r="H5684" s="259"/>
      <c r="I5684" s="259"/>
      <c r="J5684" s="259"/>
    </row>
    <row r="5685" spans="1:10">
      <c r="A5685" s="259"/>
      <c r="B5685" s="259"/>
      <c r="C5685" s="259"/>
      <c r="D5685" s="259"/>
      <c r="E5685" s="259"/>
      <c r="F5685" s="270"/>
      <c r="G5685" s="259"/>
      <c r="H5685" s="259"/>
      <c r="I5685" s="259"/>
      <c r="J5685" s="259"/>
    </row>
    <row r="5686" spans="1:10">
      <c r="A5686" s="259"/>
      <c r="B5686" s="259"/>
      <c r="C5686" s="259"/>
      <c r="D5686" s="259"/>
      <c r="E5686" s="259"/>
      <c r="F5686" s="270"/>
      <c r="G5686" s="259"/>
      <c r="H5686" s="259"/>
      <c r="I5686" s="259"/>
      <c r="J5686" s="259"/>
    </row>
    <row r="5687" spans="1:10">
      <c r="A5687" s="259"/>
      <c r="B5687" s="259"/>
      <c r="C5687" s="259"/>
      <c r="D5687" s="259"/>
      <c r="E5687" s="259"/>
      <c r="F5687" s="270"/>
      <c r="G5687" s="259"/>
      <c r="H5687" s="259"/>
      <c r="I5687" s="259"/>
      <c r="J5687" s="259"/>
    </row>
    <row r="5688" spans="1:10">
      <c r="A5688" s="259"/>
      <c r="B5688" s="259"/>
      <c r="C5688" s="259"/>
      <c r="D5688" s="259"/>
      <c r="E5688" s="259"/>
      <c r="F5688" s="270"/>
      <c r="G5688" s="259"/>
      <c r="H5688" s="259"/>
      <c r="I5688" s="259"/>
      <c r="J5688" s="259"/>
    </row>
    <row r="5689" spans="1:10">
      <c r="A5689" s="259"/>
      <c r="B5689" s="259"/>
      <c r="C5689" s="259"/>
      <c r="D5689" s="259"/>
      <c r="E5689" s="259"/>
      <c r="F5689" s="270"/>
      <c r="G5689" s="259"/>
      <c r="H5689" s="259"/>
      <c r="I5689" s="259"/>
      <c r="J5689" s="259"/>
    </row>
    <row r="5690" spans="1:10">
      <c r="A5690" s="259"/>
      <c r="B5690" s="259"/>
      <c r="C5690" s="259"/>
      <c r="D5690" s="259"/>
      <c r="E5690" s="259"/>
      <c r="F5690" s="270"/>
      <c r="G5690" s="259"/>
      <c r="H5690" s="259"/>
      <c r="I5690" s="259"/>
      <c r="J5690" s="259"/>
    </row>
    <row r="5691" spans="1:10">
      <c r="A5691" s="259"/>
      <c r="B5691" s="259"/>
      <c r="C5691" s="259"/>
      <c r="D5691" s="259"/>
      <c r="E5691" s="259"/>
      <c r="F5691" s="270"/>
      <c r="G5691" s="259"/>
      <c r="H5691" s="259"/>
      <c r="I5691" s="259"/>
      <c r="J5691" s="259"/>
    </row>
    <row r="5692" spans="1:10">
      <c r="A5692" s="259"/>
      <c r="B5692" s="259"/>
      <c r="C5692" s="259"/>
      <c r="D5692" s="259"/>
      <c r="E5692" s="259"/>
      <c r="F5692" s="270"/>
      <c r="G5692" s="259"/>
      <c r="H5692" s="259"/>
      <c r="I5692" s="259"/>
      <c r="J5692" s="259"/>
    </row>
    <row r="5693" spans="1:10">
      <c r="A5693" s="259"/>
      <c r="B5693" s="259"/>
      <c r="C5693" s="259"/>
      <c r="D5693" s="259"/>
      <c r="E5693" s="259"/>
      <c r="F5693" s="270"/>
      <c r="G5693" s="259"/>
      <c r="H5693" s="259"/>
      <c r="I5693" s="259"/>
      <c r="J5693" s="259"/>
    </row>
    <row r="5694" spans="1:10">
      <c r="A5694" s="259"/>
      <c r="B5694" s="259"/>
      <c r="C5694" s="259"/>
      <c r="D5694" s="259"/>
      <c r="E5694" s="259"/>
      <c r="F5694" s="270"/>
      <c r="G5694" s="259"/>
      <c r="H5694" s="259"/>
      <c r="I5694" s="259"/>
      <c r="J5694" s="259"/>
    </row>
    <row r="5695" spans="1:10">
      <c r="A5695" s="259"/>
      <c r="B5695" s="259"/>
      <c r="C5695" s="259"/>
      <c r="D5695" s="259"/>
      <c r="E5695" s="259"/>
      <c r="F5695" s="270"/>
      <c r="G5695" s="259"/>
      <c r="H5695" s="259"/>
      <c r="I5695" s="259"/>
      <c r="J5695" s="259"/>
    </row>
    <row r="5696" spans="1:10">
      <c r="A5696" s="259"/>
      <c r="B5696" s="259"/>
      <c r="C5696" s="259"/>
      <c r="D5696" s="259"/>
      <c r="E5696" s="259"/>
      <c r="F5696" s="270"/>
      <c r="G5696" s="259"/>
      <c r="H5696" s="259"/>
      <c r="I5696" s="259"/>
      <c r="J5696" s="259"/>
    </row>
    <row r="5697" spans="1:10">
      <c r="A5697" s="259"/>
      <c r="B5697" s="259"/>
      <c r="C5697" s="259"/>
      <c r="D5697" s="259"/>
      <c r="E5697" s="259"/>
      <c r="F5697" s="270"/>
      <c r="G5697" s="259"/>
      <c r="H5697" s="259"/>
      <c r="I5697" s="259"/>
      <c r="J5697" s="259"/>
    </row>
    <row r="5698" spans="1:10">
      <c r="A5698" s="259"/>
      <c r="B5698" s="259"/>
      <c r="C5698" s="259"/>
      <c r="D5698" s="259"/>
      <c r="E5698" s="259"/>
      <c r="F5698" s="270"/>
      <c r="G5698" s="259"/>
      <c r="H5698" s="259"/>
      <c r="I5698" s="259"/>
      <c r="J5698" s="259"/>
    </row>
    <row r="5699" spans="1:10">
      <c r="A5699" s="259"/>
      <c r="B5699" s="259"/>
      <c r="C5699" s="259"/>
      <c r="D5699" s="259"/>
      <c r="E5699" s="259"/>
      <c r="F5699" s="270"/>
      <c r="G5699" s="259"/>
      <c r="H5699" s="259"/>
      <c r="I5699" s="259"/>
      <c r="J5699" s="259"/>
    </row>
    <row r="5700" spans="1:10">
      <c r="A5700" s="259"/>
      <c r="B5700" s="259"/>
      <c r="C5700" s="259"/>
      <c r="D5700" s="259"/>
      <c r="E5700" s="259"/>
      <c r="F5700" s="270"/>
      <c r="G5700" s="259"/>
      <c r="H5700" s="259"/>
      <c r="I5700" s="259"/>
      <c r="J5700" s="259"/>
    </row>
    <row r="5701" spans="1:10">
      <c r="A5701" s="259"/>
      <c r="B5701" s="259"/>
      <c r="C5701" s="259"/>
      <c r="D5701" s="259"/>
      <c r="E5701" s="259"/>
      <c r="F5701" s="270"/>
      <c r="G5701" s="259"/>
      <c r="H5701" s="259"/>
      <c r="I5701" s="259"/>
      <c r="J5701" s="259"/>
    </row>
    <row r="5702" spans="1:10">
      <c r="A5702" s="259"/>
      <c r="B5702" s="259"/>
      <c r="C5702" s="259"/>
      <c r="D5702" s="259"/>
      <c r="E5702" s="259"/>
      <c r="F5702" s="270"/>
      <c r="G5702" s="259"/>
      <c r="H5702" s="259"/>
      <c r="I5702" s="259"/>
      <c r="J5702" s="259"/>
    </row>
    <row r="5703" spans="1:10">
      <c r="A5703" s="259"/>
      <c r="B5703" s="259"/>
      <c r="C5703" s="259"/>
      <c r="D5703" s="259"/>
      <c r="E5703" s="259"/>
      <c r="F5703" s="270"/>
      <c r="G5703" s="259"/>
      <c r="H5703" s="259"/>
      <c r="I5703" s="259"/>
      <c r="J5703" s="259"/>
    </row>
    <row r="5704" spans="1:10">
      <c r="A5704" s="259"/>
      <c r="B5704" s="259"/>
      <c r="C5704" s="259"/>
      <c r="D5704" s="259"/>
      <c r="E5704" s="259"/>
      <c r="F5704" s="270"/>
      <c r="G5704" s="259"/>
      <c r="H5704" s="259"/>
      <c r="I5704" s="259"/>
      <c r="J5704" s="259"/>
    </row>
    <row r="5705" spans="1:10">
      <c r="A5705" s="259"/>
      <c r="B5705" s="259"/>
      <c r="C5705" s="259"/>
      <c r="D5705" s="259"/>
      <c r="E5705" s="259"/>
      <c r="F5705" s="270"/>
      <c r="G5705" s="259"/>
      <c r="H5705" s="259"/>
      <c r="I5705" s="259"/>
      <c r="J5705" s="259"/>
    </row>
    <row r="5706" spans="1:10">
      <c r="A5706" s="259"/>
      <c r="B5706" s="259"/>
      <c r="C5706" s="259"/>
      <c r="D5706" s="259"/>
      <c r="E5706" s="259"/>
      <c r="F5706" s="270"/>
      <c r="G5706" s="259"/>
      <c r="H5706" s="259"/>
      <c r="I5706" s="259"/>
      <c r="J5706" s="259"/>
    </row>
    <row r="5707" spans="1:10">
      <c r="A5707" s="259"/>
      <c r="B5707" s="259"/>
      <c r="C5707" s="259"/>
      <c r="D5707" s="259"/>
      <c r="E5707" s="259"/>
      <c r="F5707" s="270"/>
      <c r="G5707" s="259"/>
      <c r="H5707" s="259"/>
      <c r="I5707" s="259"/>
      <c r="J5707" s="259"/>
    </row>
    <row r="5708" spans="1:10">
      <c r="A5708" s="259"/>
      <c r="B5708" s="259"/>
      <c r="C5708" s="259"/>
      <c r="D5708" s="259"/>
      <c r="E5708" s="259"/>
      <c r="F5708" s="270"/>
      <c r="G5708" s="259"/>
      <c r="H5708" s="259"/>
      <c r="I5708" s="259"/>
      <c r="J5708" s="259"/>
    </row>
    <row r="5709" spans="1:10">
      <c r="A5709" s="259"/>
      <c r="B5709" s="259"/>
      <c r="C5709" s="259"/>
      <c r="D5709" s="259"/>
      <c r="E5709" s="259"/>
      <c r="F5709" s="270"/>
      <c r="G5709" s="259"/>
      <c r="H5709" s="259"/>
      <c r="I5709" s="259"/>
      <c r="J5709" s="259"/>
    </row>
    <row r="5710" spans="1:10">
      <c r="A5710" s="259"/>
      <c r="B5710" s="259"/>
      <c r="C5710" s="259"/>
      <c r="D5710" s="259"/>
      <c r="E5710" s="259"/>
      <c r="F5710" s="270"/>
      <c r="G5710" s="259"/>
      <c r="H5710" s="259"/>
      <c r="I5710" s="259"/>
      <c r="J5710" s="259"/>
    </row>
    <row r="5711" spans="1:10">
      <c r="A5711" s="259"/>
      <c r="B5711" s="259"/>
      <c r="C5711" s="259"/>
      <c r="D5711" s="259"/>
      <c r="E5711" s="259"/>
      <c r="F5711" s="270"/>
      <c r="G5711" s="259"/>
      <c r="H5711" s="259"/>
      <c r="I5711" s="259"/>
      <c r="J5711" s="259"/>
    </row>
    <row r="5712" spans="1:10">
      <c r="A5712" s="259"/>
      <c r="B5712" s="259"/>
      <c r="C5712" s="259"/>
      <c r="D5712" s="259"/>
      <c r="E5712" s="259"/>
      <c r="F5712" s="270"/>
      <c r="G5712" s="259"/>
      <c r="H5712" s="259"/>
      <c r="I5712" s="259"/>
      <c r="J5712" s="259"/>
    </row>
    <row r="5713" spans="1:10">
      <c r="A5713" s="259"/>
      <c r="B5713" s="259"/>
      <c r="C5713" s="259"/>
      <c r="D5713" s="259"/>
      <c r="E5713" s="259"/>
      <c r="F5713" s="270"/>
      <c r="G5713" s="259"/>
      <c r="H5713" s="259"/>
      <c r="I5713" s="259"/>
      <c r="J5713" s="259"/>
    </row>
    <row r="5714" spans="1:10">
      <c r="A5714" s="259"/>
      <c r="B5714" s="259"/>
      <c r="C5714" s="259"/>
      <c r="D5714" s="259"/>
      <c r="E5714" s="259"/>
      <c r="F5714" s="270"/>
      <c r="G5714" s="259"/>
      <c r="H5714" s="259"/>
      <c r="I5714" s="259"/>
      <c r="J5714" s="259"/>
    </row>
    <row r="5715" spans="1:10">
      <c r="A5715" s="259"/>
      <c r="B5715" s="259"/>
      <c r="C5715" s="259"/>
      <c r="D5715" s="259"/>
      <c r="E5715" s="259"/>
      <c r="F5715" s="270"/>
      <c r="G5715" s="259"/>
      <c r="H5715" s="259"/>
      <c r="I5715" s="259"/>
      <c r="J5715" s="259"/>
    </row>
    <row r="5716" spans="1:10">
      <c r="A5716" s="259"/>
      <c r="B5716" s="259"/>
      <c r="C5716" s="259"/>
      <c r="D5716" s="259"/>
      <c r="E5716" s="259"/>
      <c r="F5716" s="270"/>
      <c r="G5716" s="259"/>
      <c r="H5716" s="259"/>
      <c r="I5716" s="259"/>
      <c r="J5716" s="259"/>
    </row>
    <row r="5717" spans="1:10">
      <c r="A5717" s="259"/>
      <c r="B5717" s="259"/>
      <c r="C5717" s="259"/>
      <c r="D5717" s="259"/>
      <c r="E5717" s="259"/>
      <c r="F5717" s="270"/>
      <c r="G5717" s="259"/>
      <c r="H5717" s="259"/>
      <c r="I5717" s="259"/>
      <c r="J5717" s="259"/>
    </row>
    <row r="5718" spans="1:10">
      <c r="A5718" s="259"/>
      <c r="B5718" s="259"/>
      <c r="C5718" s="259"/>
      <c r="D5718" s="259"/>
      <c r="E5718" s="259"/>
      <c r="F5718" s="270"/>
      <c r="G5718" s="259"/>
      <c r="H5718" s="259"/>
      <c r="I5718" s="259"/>
      <c r="J5718" s="259"/>
    </row>
    <row r="5719" spans="1:10">
      <c r="A5719" s="259"/>
      <c r="B5719" s="259"/>
      <c r="C5719" s="259"/>
      <c r="D5719" s="259"/>
      <c r="E5719" s="259"/>
      <c r="F5719" s="270"/>
      <c r="G5719" s="259"/>
      <c r="H5719" s="259"/>
      <c r="I5719" s="259"/>
      <c r="J5719" s="259"/>
    </row>
    <row r="5720" spans="1:10">
      <c r="A5720" s="259"/>
      <c r="B5720" s="259"/>
      <c r="C5720" s="259"/>
      <c r="D5720" s="259"/>
      <c r="E5720" s="259"/>
      <c r="F5720" s="270"/>
      <c r="G5720" s="259"/>
      <c r="H5720" s="259"/>
      <c r="I5720" s="259"/>
      <c r="J5720" s="259"/>
    </row>
    <row r="5721" spans="1:10">
      <c r="A5721" s="259"/>
      <c r="B5721" s="259"/>
      <c r="C5721" s="259"/>
      <c r="D5721" s="259"/>
      <c r="E5721" s="259"/>
      <c r="F5721" s="270"/>
      <c r="G5721" s="259"/>
      <c r="H5721" s="259"/>
      <c r="I5721" s="259"/>
      <c r="J5721" s="259"/>
    </row>
    <row r="5722" spans="1:10">
      <c r="A5722" s="259"/>
      <c r="B5722" s="259"/>
      <c r="C5722" s="259"/>
      <c r="D5722" s="259"/>
      <c r="E5722" s="259"/>
      <c r="F5722" s="270"/>
      <c r="G5722" s="259"/>
      <c r="H5722" s="259"/>
      <c r="I5722" s="259"/>
      <c r="J5722" s="259"/>
    </row>
    <row r="5723" spans="1:10">
      <c r="A5723" s="259"/>
      <c r="B5723" s="259"/>
      <c r="C5723" s="259"/>
      <c r="D5723" s="259"/>
      <c r="E5723" s="259"/>
      <c r="F5723" s="270"/>
      <c r="G5723" s="259"/>
      <c r="H5723" s="259"/>
      <c r="I5723" s="259"/>
      <c r="J5723" s="259"/>
    </row>
    <row r="5724" spans="1:10">
      <c r="A5724" s="259"/>
      <c r="B5724" s="259"/>
      <c r="C5724" s="259"/>
      <c r="D5724" s="259"/>
      <c r="E5724" s="259"/>
      <c r="F5724" s="270"/>
      <c r="G5724" s="259"/>
      <c r="H5724" s="259"/>
      <c r="I5724" s="259"/>
      <c r="J5724" s="259"/>
    </row>
    <row r="5725" spans="1:10">
      <c r="A5725" s="259"/>
      <c r="B5725" s="259"/>
      <c r="C5725" s="259"/>
      <c r="D5725" s="259"/>
      <c r="E5725" s="259"/>
      <c r="F5725" s="270"/>
      <c r="G5725" s="259"/>
      <c r="H5725" s="259"/>
      <c r="I5725" s="259"/>
      <c r="J5725" s="259"/>
    </row>
    <row r="5726" spans="1:10">
      <c r="A5726" s="259"/>
      <c r="B5726" s="259"/>
      <c r="C5726" s="259"/>
      <c r="D5726" s="259"/>
      <c r="E5726" s="259"/>
      <c r="F5726" s="270"/>
      <c r="G5726" s="259"/>
      <c r="H5726" s="259"/>
      <c r="I5726" s="259"/>
      <c r="J5726" s="259"/>
    </row>
    <row r="5727" spans="1:10">
      <c r="A5727" s="259"/>
      <c r="B5727" s="259"/>
      <c r="C5727" s="259"/>
      <c r="D5727" s="259"/>
      <c r="E5727" s="259"/>
      <c r="F5727" s="270"/>
      <c r="G5727" s="259"/>
      <c r="H5727" s="259"/>
      <c r="I5727" s="259"/>
      <c r="J5727" s="259"/>
    </row>
    <row r="5728" spans="1:10">
      <c r="A5728" s="259"/>
      <c r="B5728" s="259"/>
      <c r="C5728" s="259"/>
      <c r="D5728" s="259"/>
      <c r="E5728" s="259"/>
      <c r="F5728" s="270"/>
      <c r="G5728" s="259"/>
      <c r="H5728" s="259"/>
      <c r="I5728" s="259"/>
      <c r="J5728" s="259"/>
    </row>
    <row r="5729" spans="1:10">
      <c r="A5729" s="259"/>
      <c r="B5729" s="259"/>
      <c r="C5729" s="259"/>
      <c r="D5729" s="259"/>
      <c r="E5729" s="259"/>
      <c r="F5729" s="270"/>
      <c r="G5729" s="259"/>
      <c r="H5729" s="259"/>
      <c r="I5729" s="259"/>
      <c r="J5729" s="259"/>
    </row>
    <row r="5730" spans="1:10">
      <c r="A5730" s="259"/>
      <c r="B5730" s="259"/>
      <c r="C5730" s="259"/>
      <c r="D5730" s="259"/>
      <c r="E5730" s="259"/>
      <c r="F5730" s="270"/>
      <c r="G5730" s="259"/>
      <c r="H5730" s="259"/>
      <c r="I5730" s="259"/>
      <c r="J5730" s="259"/>
    </row>
    <row r="5731" spans="1:10">
      <c r="A5731" s="259"/>
      <c r="B5731" s="259"/>
      <c r="C5731" s="259"/>
      <c r="D5731" s="259"/>
      <c r="E5731" s="259"/>
      <c r="F5731" s="270"/>
      <c r="G5731" s="259"/>
      <c r="H5731" s="259"/>
      <c r="I5731" s="259"/>
      <c r="J5731" s="259"/>
    </row>
    <row r="5732" spans="1:10">
      <c r="A5732" s="259"/>
      <c r="B5732" s="259"/>
      <c r="C5732" s="259"/>
      <c r="D5732" s="259"/>
      <c r="E5732" s="259"/>
      <c r="F5732" s="270"/>
      <c r="G5732" s="259"/>
      <c r="H5732" s="259"/>
      <c r="I5732" s="259"/>
      <c r="J5732" s="259"/>
    </row>
    <row r="5733" spans="1:10">
      <c r="A5733" s="259"/>
      <c r="B5733" s="259"/>
      <c r="C5733" s="259"/>
      <c r="D5733" s="259"/>
      <c r="E5733" s="259"/>
      <c r="F5733" s="270"/>
      <c r="G5733" s="259"/>
      <c r="H5733" s="259"/>
      <c r="I5733" s="259"/>
      <c r="J5733" s="259"/>
    </row>
    <row r="5734" spans="1:10">
      <c r="A5734" s="259"/>
      <c r="B5734" s="259"/>
      <c r="C5734" s="259"/>
      <c r="D5734" s="259"/>
      <c r="E5734" s="259"/>
      <c r="F5734" s="270"/>
      <c r="G5734" s="259"/>
      <c r="H5734" s="259"/>
      <c r="I5734" s="259"/>
      <c r="J5734" s="259"/>
    </row>
    <row r="5735" spans="1:10">
      <c r="A5735" s="259"/>
      <c r="B5735" s="259"/>
      <c r="C5735" s="259"/>
      <c r="D5735" s="259"/>
      <c r="E5735" s="259"/>
      <c r="F5735" s="270"/>
      <c r="G5735" s="259"/>
      <c r="H5735" s="259"/>
      <c r="I5735" s="259"/>
      <c r="J5735" s="259"/>
    </row>
    <row r="5736" spans="1:10">
      <c r="A5736" s="259"/>
      <c r="B5736" s="259"/>
      <c r="C5736" s="259"/>
      <c r="D5736" s="259"/>
      <c r="E5736" s="259"/>
      <c r="F5736" s="270"/>
      <c r="G5736" s="259"/>
      <c r="H5736" s="259"/>
      <c r="I5736" s="259"/>
      <c r="J5736" s="259"/>
    </row>
    <row r="5737" spans="1:10">
      <c r="A5737" s="259"/>
      <c r="B5737" s="259"/>
      <c r="C5737" s="259"/>
      <c r="D5737" s="259"/>
      <c r="E5737" s="259"/>
      <c r="F5737" s="270"/>
      <c r="G5737" s="259"/>
      <c r="H5737" s="259"/>
      <c r="I5737" s="259"/>
      <c r="J5737" s="259"/>
    </row>
    <row r="5738" spans="1:10">
      <c r="A5738" s="259"/>
      <c r="B5738" s="259"/>
      <c r="C5738" s="259"/>
      <c r="D5738" s="259"/>
      <c r="E5738" s="259"/>
      <c r="F5738" s="270"/>
      <c r="G5738" s="259"/>
      <c r="H5738" s="259"/>
      <c r="I5738" s="259"/>
      <c r="J5738" s="259"/>
    </row>
    <row r="5739" spans="1:10">
      <c r="A5739" s="259"/>
      <c r="B5739" s="259"/>
      <c r="C5739" s="259"/>
      <c r="D5739" s="259"/>
      <c r="E5739" s="259"/>
      <c r="F5739" s="270"/>
      <c r="G5739" s="259"/>
      <c r="H5739" s="259"/>
      <c r="I5739" s="259"/>
      <c r="J5739" s="259"/>
    </row>
    <row r="5740" spans="1:10">
      <c r="A5740" s="259"/>
      <c r="B5740" s="259"/>
      <c r="C5740" s="259"/>
      <c r="D5740" s="259"/>
      <c r="E5740" s="259"/>
      <c r="F5740" s="270"/>
      <c r="G5740" s="259"/>
      <c r="H5740" s="259"/>
      <c r="I5740" s="259"/>
      <c r="J5740" s="259"/>
    </row>
    <row r="5741" spans="1:10">
      <c r="A5741" s="259"/>
      <c r="B5741" s="259"/>
      <c r="C5741" s="259"/>
      <c r="D5741" s="259"/>
      <c r="E5741" s="259"/>
      <c r="F5741" s="270"/>
      <c r="G5741" s="259"/>
      <c r="H5741" s="259"/>
      <c r="I5741" s="259"/>
      <c r="J5741" s="259"/>
    </row>
    <row r="5742" spans="1:10">
      <c r="A5742" s="259"/>
      <c r="B5742" s="259"/>
      <c r="C5742" s="259"/>
      <c r="D5742" s="259"/>
      <c r="E5742" s="259"/>
      <c r="F5742" s="270"/>
      <c r="G5742" s="259"/>
      <c r="H5742" s="259"/>
      <c r="I5742" s="259"/>
      <c r="J5742" s="259"/>
    </row>
    <row r="5743" spans="1:10">
      <c r="A5743" s="259"/>
      <c r="B5743" s="259"/>
      <c r="C5743" s="259"/>
      <c r="D5743" s="259"/>
      <c r="E5743" s="259"/>
      <c r="F5743" s="270"/>
      <c r="G5743" s="259"/>
      <c r="H5743" s="259"/>
      <c r="I5743" s="259"/>
      <c r="J5743" s="259"/>
    </row>
    <row r="5744" spans="1:10">
      <c r="A5744" s="259"/>
      <c r="B5744" s="259"/>
      <c r="C5744" s="259"/>
      <c r="D5744" s="259"/>
      <c r="E5744" s="259"/>
      <c r="F5744" s="270"/>
      <c r="G5744" s="259"/>
      <c r="H5744" s="259"/>
      <c r="I5744" s="259"/>
      <c r="J5744" s="259"/>
    </row>
    <row r="5745" spans="1:10">
      <c r="A5745" s="259"/>
      <c r="B5745" s="259"/>
      <c r="C5745" s="259"/>
      <c r="D5745" s="259"/>
      <c r="E5745" s="259"/>
      <c r="F5745" s="270"/>
      <c r="G5745" s="259"/>
      <c r="H5745" s="259"/>
      <c r="I5745" s="259"/>
      <c r="J5745" s="259"/>
    </row>
    <row r="5746" spans="1:10">
      <c r="A5746" s="259"/>
      <c r="B5746" s="259"/>
      <c r="C5746" s="259"/>
      <c r="D5746" s="259"/>
      <c r="E5746" s="259"/>
      <c r="F5746" s="270"/>
      <c r="G5746" s="259"/>
      <c r="H5746" s="259"/>
      <c r="I5746" s="259"/>
      <c r="J5746" s="259"/>
    </row>
    <row r="5747" spans="1:10">
      <c r="A5747" s="259"/>
      <c r="B5747" s="259"/>
      <c r="C5747" s="259"/>
      <c r="D5747" s="259"/>
      <c r="E5747" s="259"/>
      <c r="F5747" s="270"/>
      <c r="G5747" s="259"/>
      <c r="H5747" s="259"/>
      <c r="I5747" s="259"/>
      <c r="J5747" s="259"/>
    </row>
    <row r="5748" spans="1:10">
      <c r="A5748" s="259"/>
      <c r="B5748" s="259"/>
      <c r="C5748" s="259"/>
      <c r="D5748" s="259"/>
      <c r="E5748" s="259"/>
      <c r="F5748" s="270"/>
      <c r="G5748" s="259"/>
      <c r="H5748" s="259"/>
      <c r="I5748" s="259"/>
      <c r="J5748" s="259"/>
    </row>
    <row r="5749" spans="1:10">
      <c r="A5749" s="259"/>
      <c r="B5749" s="259"/>
      <c r="C5749" s="259"/>
      <c r="D5749" s="259"/>
      <c r="E5749" s="259"/>
      <c r="F5749" s="270"/>
      <c r="G5749" s="259"/>
      <c r="H5749" s="259"/>
      <c r="I5749" s="259"/>
      <c r="J5749" s="259"/>
    </row>
    <row r="5750" spans="1:10">
      <c r="A5750" s="259"/>
      <c r="B5750" s="259"/>
      <c r="C5750" s="259"/>
      <c r="D5750" s="259"/>
      <c r="E5750" s="259"/>
      <c r="F5750" s="270"/>
      <c r="G5750" s="259"/>
      <c r="H5750" s="259"/>
      <c r="I5750" s="259"/>
      <c r="J5750" s="259"/>
    </row>
    <row r="5751" spans="1:10">
      <c r="A5751" s="259"/>
      <c r="B5751" s="259"/>
      <c r="C5751" s="259"/>
      <c r="D5751" s="259"/>
      <c r="E5751" s="259"/>
      <c r="F5751" s="270"/>
      <c r="G5751" s="259"/>
      <c r="H5751" s="259"/>
      <c r="I5751" s="259"/>
      <c r="J5751" s="259"/>
    </row>
    <row r="5752" spans="1:10">
      <c r="A5752" s="259"/>
      <c r="B5752" s="259"/>
      <c r="C5752" s="259"/>
      <c r="D5752" s="259"/>
      <c r="E5752" s="259"/>
      <c r="F5752" s="270"/>
      <c r="G5752" s="259"/>
      <c r="H5752" s="259"/>
      <c r="I5752" s="259"/>
      <c r="J5752" s="259"/>
    </row>
    <row r="5753" spans="1:10">
      <c r="A5753" s="259"/>
      <c r="B5753" s="259"/>
      <c r="C5753" s="259"/>
      <c r="D5753" s="259"/>
      <c r="E5753" s="259"/>
      <c r="F5753" s="270"/>
      <c r="G5753" s="259"/>
      <c r="H5753" s="259"/>
      <c r="I5753" s="259"/>
      <c r="J5753" s="259"/>
    </row>
    <row r="5754" spans="1:10">
      <c r="A5754" s="259"/>
      <c r="B5754" s="259"/>
      <c r="C5754" s="259"/>
      <c r="D5754" s="259"/>
      <c r="E5754" s="259"/>
      <c r="F5754" s="270"/>
      <c r="G5754" s="259"/>
      <c r="H5754" s="259"/>
      <c r="I5754" s="259"/>
      <c r="J5754" s="259"/>
    </row>
    <row r="5755" spans="1:10">
      <c r="A5755" s="259"/>
      <c r="B5755" s="259"/>
      <c r="C5755" s="259"/>
      <c r="D5755" s="259"/>
      <c r="E5755" s="259"/>
      <c r="F5755" s="270"/>
      <c r="G5755" s="259"/>
      <c r="H5755" s="259"/>
      <c r="I5755" s="259"/>
      <c r="J5755" s="259"/>
    </row>
    <row r="5756" spans="1:10">
      <c r="A5756" s="259"/>
      <c r="B5756" s="259"/>
      <c r="C5756" s="259"/>
      <c r="D5756" s="259"/>
      <c r="E5756" s="259"/>
      <c r="F5756" s="270"/>
      <c r="G5756" s="259"/>
      <c r="H5756" s="259"/>
      <c r="I5756" s="259"/>
      <c r="J5756" s="259"/>
    </row>
    <row r="5757" spans="1:10">
      <c r="A5757" s="259"/>
      <c r="B5757" s="259"/>
      <c r="C5757" s="259"/>
      <c r="D5757" s="259"/>
      <c r="E5757" s="259"/>
      <c r="F5757" s="270"/>
      <c r="G5757" s="259"/>
      <c r="H5757" s="259"/>
      <c r="I5757" s="259"/>
      <c r="J5757" s="259"/>
    </row>
    <row r="5758" spans="1:10">
      <c r="A5758" s="259"/>
      <c r="B5758" s="259"/>
      <c r="C5758" s="259"/>
      <c r="D5758" s="259"/>
      <c r="E5758" s="259"/>
      <c r="F5758" s="270"/>
      <c r="G5758" s="259"/>
      <c r="H5758" s="259"/>
      <c r="I5758" s="259"/>
      <c r="J5758" s="259"/>
    </row>
    <row r="5759" spans="1:10">
      <c r="A5759" s="259"/>
      <c r="B5759" s="259"/>
      <c r="C5759" s="259"/>
      <c r="D5759" s="259"/>
      <c r="E5759" s="259"/>
      <c r="F5759" s="270"/>
      <c r="G5759" s="259"/>
      <c r="H5759" s="259"/>
      <c r="I5759" s="259"/>
      <c r="J5759" s="259"/>
    </row>
    <row r="5760" spans="1:10">
      <c r="A5760" s="259"/>
      <c r="B5760" s="259"/>
      <c r="C5760" s="259"/>
      <c r="D5760" s="259"/>
      <c r="E5760" s="259"/>
      <c r="F5760" s="270"/>
      <c r="G5760" s="259"/>
      <c r="H5760" s="259"/>
      <c r="I5760" s="259"/>
      <c r="J5760" s="259"/>
    </row>
    <row r="5761" spans="1:10">
      <c r="A5761" s="259"/>
      <c r="B5761" s="259"/>
      <c r="C5761" s="259"/>
      <c r="D5761" s="259"/>
      <c r="E5761" s="259"/>
      <c r="F5761" s="270"/>
      <c r="G5761" s="259"/>
      <c r="H5761" s="259"/>
      <c r="I5761" s="259"/>
      <c r="J5761" s="259"/>
    </row>
    <row r="5762" spans="1:10">
      <c r="A5762" s="259"/>
      <c r="B5762" s="259"/>
      <c r="C5762" s="259"/>
      <c r="D5762" s="259"/>
      <c r="E5762" s="259"/>
      <c r="F5762" s="270"/>
      <c r="G5762" s="259"/>
      <c r="H5762" s="259"/>
      <c r="I5762" s="259"/>
      <c r="J5762" s="259"/>
    </row>
    <row r="5763" spans="1:10">
      <c r="A5763" s="259"/>
      <c r="B5763" s="259"/>
      <c r="C5763" s="259"/>
      <c r="D5763" s="259"/>
      <c r="E5763" s="259"/>
      <c r="F5763" s="270"/>
      <c r="G5763" s="259"/>
      <c r="H5763" s="259"/>
      <c r="I5763" s="259"/>
      <c r="J5763" s="259"/>
    </row>
    <row r="5764" spans="1:10">
      <c r="A5764" s="259"/>
      <c r="B5764" s="259"/>
      <c r="C5764" s="259"/>
      <c r="D5764" s="259"/>
      <c r="E5764" s="259"/>
      <c r="F5764" s="270"/>
      <c r="G5764" s="259"/>
      <c r="H5764" s="259"/>
      <c r="I5764" s="259"/>
      <c r="J5764" s="259"/>
    </row>
    <row r="5765" spans="1:10">
      <c r="A5765" s="259"/>
      <c r="B5765" s="259"/>
      <c r="C5765" s="259"/>
      <c r="D5765" s="259"/>
      <c r="E5765" s="259"/>
      <c r="F5765" s="270"/>
      <c r="G5765" s="259"/>
      <c r="H5765" s="259"/>
      <c r="I5765" s="259"/>
      <c r="J5765" s="259"/>
    </row>
    <row r="5766" spans="1:10">
      <c r="A5766" s="259"/>
      <c r="B5766" s="259"/>
      <c r="C5766" s="259"/>
      <c r="D5766" s="259"/>
      <c r="E5766" s="259"/>
      <c r="F5766" s="270"/>
      <c r="G5766" s="259"/>
      <c r="H5766" s="259"/>
      <c r="I5766" s="259"/>
      <c r="J5766" s="259"/>
    </row>
    <row r="5767" spans="1:10">
      <c r="A5767" s="259"/>
      <c r="B5767" s="259"/>
      <c r="C5767" s="259"/>
      <c r="D5767" s="259"/>
      <c r="E5767" s="259"/>
      <c r="F5767" s="270"/>
      <c r="G5767" s="259"/>
      <c r="H5767" s="259"/>
      <c r="I5767" s="259"/>
      <c r="J5767" s="259"/>
    </row>
    <row r="5768" spans="1:10">
      <c r="A5768" s="259"/>
      <c r="B5768" s="259"/>
      <c r="C5768" s="259"/>
      <c r="D5768" s="259"/>
      <c r="E5768" s="259"/>
      <c r="F5768" s="270"/>
      <c r="G5768" s="259"/>
      <c r="H5768" s="259"/>
      <c r="I5768" s="259"/>
      <c r="J5768" s="259"/>
    </row>
    <row r="5769" spans="1:10">
      <c r="A5769" s="259"/>
      <c r="B5769" s="259"/>
      <c r="C5769" s="259"/>
      <c r="D5769" s="259"/>
      <c r="E5769" s="259"/>
      <c r="F5769" s="270"/>
      <c r="G5769" s="259"/>
      <c r="H5769" s="259"/>
      <c r="I5769" s="259"/>
      <c r="J5769" s="259"/>
    </row>
    <row r="5770" spans="1:10">
      <c r="A5770" s="259"/>
      <c r="B5770" s="259"/>
      <c r="C5770" s="259"/>
      <c r="D5770" s="259"/>
      <c r="E5770" s="259"/>
      <c r="F5770" s="270"/>
      <c r="G5770" s="259"/>
      <c r="H5770" s="259"/>
      <c r="I5770" s="259"/>
      <c r="J5770" s="259"/>
    </row>
    <row r="5771" spans="1:10">
      <c r="A5771" s="259"/>
      <c r="B5771" s="259"/>
      <c r="C5771" s="259"/>
      <c r="D5771" s="259"/>
      <c r="E5771" s="259"/>
      <c r="F5771" s="270"/>
      <c r="G5771" s="259"/>
      <c r="H5771" s="259"/>
      <c r="I5771" s="259"/>
      <c r="J5771" s="259"/>
    </row>
    <row r="5772" spans="1:10">
      <c r="A5772" s="259"/>
      <c r="B5772" s="259"/>
      <c r="C5772" s="259"/>
      <c r="D5772" s="259"/>
      <c r="E5772" s="259"/>
      <c r="F5772" s="270"/>
      <c r="G5772" s="259"/>
      <c r="H5772" s="259"/>
      <c r="I5772" s="259"/>
      <c r="J5772" s="259"/>
    </row>
    <row r="5773" spans="1:10">
      <c r="A5773" s="259"/>
      <c r="B5773" s="259"/>
      <c r="C5773" s="259"/>
      <c r="D5773" s="259"/>
      <c r="E5773" s="259"/>
      <c r="F5773" s="270"/>
      <c r="G5773" s="259"/>
      <c r="H5773" s="259"/>
      <c r="I5773" s="259"/>
      <c r="J5773" s="259"/>
    </row>
    <row r="5774" spans="1:10">
      <c r="A5774" s="259"/>
      <c r="B5774" s="259"/>
      <c r="C5774" s="259"/>
      <c r="D5774" s="259"/>
      <c r="E5774" s="259"/>
      <c r="F5774" s="270"/>
      <c r="G5774" s="259"/>
      <c r="H5774" s="259"/>
      <c r="I5774" s="259"/>
      <c r="J5774" s="259"/>
    </row>
    <row r="5775" spans="1:10">
      <c r="A5775" s="259"/>
      <c r="B5775" s="259"/>
      <c r="C5775" s="259"/>
      <c r="D5775" s="259"/>
      <c r="E5775" s="259"/>
      <c r="F5775" s="270"/>
      <c r="G5775" s="259"/>
      <c r="H5775" s="259"/>
      <c r="I5775" s="259"/>
      <c r="J5775" s="259"/>
    </row>
    <row r="5776" spans="1:10">
      <c r="A5776" s="259"/>
      <c r="B5776" s="259"/>
      <c r="C5776" s="259"/>
      <c r="D5776" s="259"/>
      <c r="E5776" s="259"/>
      <c r="F5776" s="270"/>
      <c r="G5776" s="259"/>
      <c r="H5776" s="259"/>
      <c r="I5776" s="259"/>
      <c r="J5776" s="259"/>
    </row>
    <row r="5777" spans="1:10">
      <c r="A5777" s="259"/>
      <c r="B5777" s="259"/>
      <c r="C5777" s="259"/>
      <c r="D5777" s="259"/>
      <c r="E5777" s="259"/>
      <c r="F5777" s="270"/>
      <c r="G5777" s="259"/>
      <c r="H5777" s="259"/>
      <c r="I5777" s="259"/>
      <c r="J5777" s="259"/>
    </row>
    <row r="5778" spans="1:10">
      <c r="A5778" s="259"/>
      <c r="B5778" s="259"/>
      <c r="C5778" s="259"/>
      <c r="D5778" s="259"/>
      <c r="E5778" s="259"/>
      <c r="F5778" s="270"/>
      <c r="G5778" s="259"/>
      <c r="H5778" s="259"/>
      <c r="I5778" s="259"/>
      <c r="J5778" s="259"/>
    </row>
    <row r="5779" spans="1:10">
      <c r="A5779" s="259"/>
      <c r="B5779" s="259"/>
      <c r="C5779" s="259"/>
      <c r="D5779" s="259"/>
      <c r="E5779" s="259"/>
      <c r="F5779" s="270"/>
      <c r="G5779" s="259"/>
      <c r="H5779" s="259"/>
      <c r="I5779" s="259"/>
      <c r="J5779" s="259"/>
    </row>
    <row r="5780" spans="1:10">
      <c r="A5780" s="259"/>
      <c r="B5780" s="259"/>
      <c r="C5780" s="259"/>
      <c r="D5780" s="259"/>
      <c r="E5780" s="259"/>
      <c r="F5780" s="270"/>
      <c r="G5780" s="259"/>
      <c r="H5780" s="259"/>
      <c r="I5780" s="259"/>
      <c r="J5780" s="259"/>
    </row>
    <row r="5781" spans="1:10">
      <c r="A5781" s="259"/>
      <c r="B5781" s="259"/>
      <c r="C5781" s="259"/>
      <c r="D5781" s="259"/>
      <c r="E5781" s="259"/>
      <c r="F5781" s="270"/>
      <c r="G5781" s="259"/>
      <c r="H5781" s="259"/>
      <c r="I5781" s="259"/>
      <c r="J5781" s="259"/>
    </row>
    <row r="5782" spans="1:10">
      <c r="A5782" s="259"/>
      <c r="B5782" s="259"/>
      <c r="C5782" s="259"/>
      <c r="D5782" s="259"/>
      <c r="E5782" s="259"/>
      <c r="F5782" s="270"/>
      <c r="G5782" s="259"/>
      <c r="H5782" s="259"/>
      <c r="I5782" s="259"/>
      <c r="J5782" s="259"/>
    </row>
    <row r="5783" spans="1:10">
      <c r="A5783" s="259"/>
      <c r="B5783" s="259"/>
      <c r="C5783" s="259"/>
      <c r="D5783" s="259"/>
      <c r="E5783" s="259"/>
      <c r="F5783" s="270"/>
      <c r="G5783" s="259"/>
      <c r="H5783" s="259"/>
      <c r="I5783" s="259"/>
      <c r="J5783" s="259"/>
    </row>
    <row r="5784" spans="1:10">
      <c r="A5784" s="259"/>
      <c r="B5784" s="259"/>
      <c r="C5784" s="259"/>
      <c r="D5784" s="259"/>
      <c r="E5784" s="259"/>
      <c r="F5784" s="270"/>
      <c r="G5784" s="259"/>
      <c r="H5784" s="259"/>
      <c r="I5784" s="259"/>
      <c r="J5784" s="259"/>
    </row>
    <row r="5785" spans="1:10">
      <c r="A5785" s="259"/>
      <c r="B5785" s="259"/>
      <c r="C5785" s="259"/>
      <c r="D5785" s="259"/>
      <c r="E5785" s="259"/>
      <c r="F5785" s="270"/>
      <c r="G5785" s="259"/>
      <c r="H5785" s="259"/>
      <c r="I5785" s="259"/>
      <c r="J5785" s="259"/>
    </row>
    <row r="5786" spans="1:10">
      <c r="A5786" s="259"/>
      <c r="B5786" s="259"/>
      <c r="C5786" s="259"/>
      <c r="D5786" s="259"/>
      <c r="E5786" s="259"/>
      <c r="F5786" s="270"/>
      <c r="G5786" s="259"/>
      <c r="H5786" s="259"/>
      <c r="I5786" s="259"/>
      <c r="J5786" s="259"/>
    </row>
    <row r="5787" spans="1:10">
      <c r="A5787" s="259"/>
      <c r="B5787" s="259"/>
      <c r="C5787" s="259"/>
      <c r="D5787" s="259"/>
      <c r="E5787" s="259"/>
      <c r="F5787" s="270"/>
      <c r="G5787" s="259"/>
      <c r="H5787" s="259"/>
      <c r="I5787" s="259"/>
      <c r="J5787" s="259"/>
    </row>
    <row r="5788" spans="1:10">
      <c r="A5788" s="259"/>
      <c r="B5788" s="259"/>
      <c r="C5788" s="259"/>
      <c r="D5788" s="259"/>
      <c r="E5788" s="259"/>
      <c r="F5788" s="270"/>
      <c r="G5788" s="259"/>
      <c r="H5788" s="259"/>
      <c r="I5788" s="259"/>
      <c r="J5788" s="259"/>
    </row>
    <row r="5789" spans="1:10">
      <c r="A5789" s="259"/>
      <c r="B5789" s="259"/>
      <c r="C5789" s="259"/>
      <c r="D5789" s="259"/>
      <c r="E5789" s="259"/>
      <c r="F5789" s="270"/>
      <c r="G5789" s="259"/>
      <c r="H5789" s="259"/>
      <c r="I5789" s="259"/>
      <c r="J5789" s="259"/>
    </row>
    <row r="5790" spans="1:10">
      <c r="A5790" s="259"/>
      <c r="B5790" s="259"/>
      <c r="C5790" s="259"/>
      <c r="D5790" s="259"/>
      <c r="E5790" s="259"/>
      <c r="F5790" s="270"/>
      <c r="G5790" s="259"/>
      <c r="H5790" s="259"/>
      <c r="I5790" s="259"/>
      <c r="J5790" s="259"/>
    </row>
    <row r="5791" spans="1:10">
      <c r="A5791" s="259"/>
      <c r="B5791" s="259"/>
      <c r="C5791" s="259"/>
      <c r="D5791" s="259"/>
      <c r="E5791" s="259"/>
      <c r="F5791" s="270"/>
      <c r="G5791" s="259"/>
      <c r="H5791" s="259"/>
      <c r="I5791" s="259"/>
      <c r="J5791" s="259"/>
    </row>
    <row r="5792" spans="1:10">
      <c r="A5792" s="259"/>
      <c r="B5792" s="259"/>
      <c r="C5792" s="259"/>
      <c r="D5792" s="259"/>
      <c r="E5792" s="259"/>
      <c r="F5792" s="270"/>
      <c r="G5792" s="259"/>
      <c r="H5792" s="259"/>
      <c r="I5792" s="259"/>
      <c r="J5792" s="259"/>
    </row>
    <row r="5793" spans="1:10">
      <c r="A5793" s="259"/>
      <c r="B5793" s="259"/>
      <c r="C5793" s="259"/>
      <c r="D5793" s="259"/>
      <c r="E5793" s="259"/>
      <c r="F5793" s="270"/>
      <c r="G5793" s="259"/>
      <c r="H5793" s="259"/>
      <c r="I5793" s="259"/>
      <c r="J5793" s="259"/>
    </row>
    <row r="5794" spans="1:10">
      <c r="A5794" s="259"/>
      <c r="B5794" s="259"/>
      <c r="C5794" s="259"/>
      <c r="D5794" s="259"/>
      <c r="E5794" s="259"/>
      <c r="F5794" s="270"/>
      <c r="G5794" s="259"/>
      <c r="H5794" s="259"/>
      <c r="I5794" s="259"/>
      <c r="J5794" s="259"/>
    </row>
    <row r="5795" spans="1:10">
      <c r="A5795" s="259"/>
      <c r="B5795" s="259"/>
      <c r="C5795" s="259"/>
      <c r="D5795" s="259"/>
      <c r="E5795" s="259"/>
      <c r="F5795" s="270"/>
      <c r="G5795" s="259"/>
      <c r="H5795" s="259"/>
      <c r="I5795" s="259"/>
      <c r="J5795" s="259"/>
    </row>
    <row r="5796" spans="1:10">
      <c r="A5796" s="259"/>
      <c r="B5796" s="259"/>
      <c r="C5796" s="259"/>
      <c r="D5796" s="259"/>
      <c r="E5796" s="259"/>
      <c r="F5796" s="270"/>
      <c r="G5796" s="259"/>
      <c r="H5796" s="259"/>
      <c r="I5796" s="259"/>
      <c r="J5796" s="259"/>
    </row>
    <row r="5797" spans="1:10">
      <c r="A5797" s="259"/>
      <c r="B5797" s="259"/>
      <c r="C5797" s="259"/>
      <c r="D5797" s="259"/>
      <c r="E5797" s="259"/>
      <c r="F5797" s="270"/>
      <c r="G5797" s="259"/>
      <c r="H5797" s="259"/>
      <c r="I5797" s="259"/>
      <c r="J5797" s="259"/>
    </row>
    <row r="5798" spans="1:10">
      <c r="A5798" s="259"/>
      <c r="B5798" s="259"/>
      <c r="C5798" s="259"/>
      <c r="D5798" s="259"/>
      <c r="E5798" s="259"/>
      <c r="F5798" s="270"/>
      <c r="G5798" s="259"/>
      <c r="H5798" s="259"/>
      <c r="I5798" s="259"/>
      <c r="J5798" s="259"/>
    </row>
    <row r="5799" spans="1:10">
      <c r="A5799" s="259"/>
      <c r="B5799" s="259"/>
      <c r="C5799" s="259"/>
      <c r="D5799" s="259"/>
      <c r="E5799" s="259"/>
      <c r="F5799" s="270"/>
      <c r="G5799" s="259"/>
      <c r="H5799" s="259"/>
      <c r="I5799" s="259"/>
      <c r="J5799" s="259"/>
    </row>
    <row r="5800" spans="1:10">
      <c r="A5800" s="259"/>
      <c r="B5800" s="259"/>
      <c r="C5800" s="259"/>
      <c r="D5800" s="259"/>
      <c r="E5800" s="259"/>
      <c r="F5800" s="270"/>
      <c r="G5800" s="259"/>
      <c r="H5800" s="259"/>
      <c r="I5800" s="259"/>
      <c r="J5800" s="259"/>
    </row>
    <row r="5801" spans="1:10">
      <c r="A5801" s="259"/>
      <c r="B5801" s="259"/>
      <c r="C5801" s="259"/>
      <c r="D5801" s="259"/>
      <c r="E5801" s="259"/>
      <c r="F5801" s="270"/>
      <c r="G5801" s="259"/>
      <c r="H5801" s="259"/>
      <c r="I5801" s="259"/>
      <c r="J5801" s="259"/>
    </row>
    <row r="5802" spans="1:10">
      <c r="A5802" s="259"/>
      <c r="B5802" s="259"/>
      <c r="C5802" s="259"/>
      <c r="D5802" s="259"/>
      <c r="E5802" s="259"/>
      <c r="F5802" s="270"/>
      <c r="G5802" s="259"/>
      <c r="H5802" s="259"/>
      <c r="I5802" s="259"/>
      <c r="J5802" s="259"/>
    </row>
    <row r="5803" spans="1:10">
      <c r="A5803" s="259"/>
      <c r="B5803" s="259"/>
      <c r="C5803" s="259"/>
      <c r="D5803" s="259"/>
      <c r="E5803" s="259"/>
      <c r="F5803" s="270"/>
      <c r="G5803" s="259"/>
      <c r="H5803" s="259"/>
      <c r="I5803" s="259"/>
      <c r="J5803" s="259"/>
    </row>
    <row r="5804" spans="1:10">
      <c r="A5804" s="259"/>
      <c r="B5804" s="259"/>
      <c r="C5804" s="259"/>
      <c r="D5804" s="259"/>
      <c r="E5804" s="259"/>
      <c r="F5804" s="270"/>
      <c r="G5804" s="259"/>
      <c r="H5804" s="259"/>
      <c r="I5804" s="259"/>
      <c r="J5804" s="259"/>
    </row>
    <row r="5805" spans="1:10">
      <c r="A5805" s="259"/>
      <c r="B5805" s="259"/>
      <c r="C5805" s="259"/>
      <c r="D5805" s="259"/>
      <c r="E5805" s="259"/>
      <c r="F5805" s="270"/>
      <c r="G5805" s="259"/>
      <c r="H5805" s="259"/>
      <c r="I5805" s="259"/>
      <c r="J5805" s="259"/>
    </row>
    <row r="5806" spans="1:10">
      <c r="A5806" s="259"/>
      <c r="B5806" s="259"/>
      <c r="C5806" s="259"/>
      <c r="D5806" s="259"/>
      <c r="E5806" s="259"/>
      <c r="F5806" s="270"/>
      <c r="G5806" s="259"/>
      <c r="H5806" s="259"/>
      <c r="I5806" s="259"/>
      <c r="J5806" s="259"/>
    </row>
    <row r="5807" spans="1:10">
      <c r="A5807" s="259"/>
      <c r="B5807" s="259"/>
      <c r="C5807" s="259"/>
      <c r="D5807" s="259"/>
      <c r="E5807" s="259"/>
      <c r="F5807" s="270"/>
      <c r="G5807" s="259"/>
      <c r="H5807" s="259"/>
      <c r="I5807" s="259"/>
      <c r="J5807" s="259"/>
    </row>
    <row r="5808" spans="1:10">
      <c r="A5808" s="259"/>
      <c r="B5808" s="259"/>
      <c r="C5808" s="259"/>
      <c r="D5808" s="259"/>
      <c r="E5808" s="259"/>
      <c r="F5808" s="270"/>
      <c r="G5808" s="259"/>
      <c r="H5808" s="259"/>
      <c r="I5808" s="259"/>
      <c r="J5808" s="259"/>
    </row>
    <row r="5809" spans="1:10">
      <c r="A5809" s="259"/>
      <c r="B5809" s="259"/>
      <c r="C5809" s="259"/>
      <c r="D5809" s="259"/>
      <c r="E5809" s="259"/>
      <c r="F5809" s="270"/>
      <c r="G5809" s="259"/>
      <c r="H5809" s="259"/>
      <c r="I5809" s="259"/>
      <c r="J5809" s="259"/>
    </row>
    <row r="5810" spans="1:10">
      <c r="A5810" s="259"/>
      <c r="B5810" s="259"/>
      <c r="C5810" s="259"/>
      <c r="D5810" s="259"/>
      <c r="E5810" s="259"/>
      <c r="F5810" s="270"/>
      <c r="G5810" s="259"/>
      <c r="H5810" s="259"/>
      <c r="I5810" s="259"/>
      <c r="J5810" s="259"/>
    </row>
    <row r="5811" spans="1:10">
      <c r="A5811" s="259"/>
      <c r="B5811" s="259"/>
      <c r="C5811" s="259"/>
      <c r="D5811" s="259"/>
      <c r="E5811" s="259"/>
      <c r="F5811" s="270"/>
      <c r="G5811" s="259"/>
      <c r="H5811" s="259"/>
      <c r="I5811" s="259"/>
      <c r="J5811" s="259"/>
    </row>
    <row r="5812" spans="1:10">
      <c r="A5812" s="259"/>
      <c r="B5812" s="259"/>
      <c r="C5812" s="259"/>
      <c r="D5812" s="259"/>
      <c r="E5812" s="259"/>
      <c r="F5812" s="270"/>
      <c r="G5812" s="259"/>
      <c r="H5812" s="259"/>
      <c r="I5812" s="259"/>
      <c r="J5812" s="259"/>
    </row>
    <row r="5813" spans="1:10">
      <c r="A5813" s="259"/>
      <c r="B5813" s="259"/>
      <c r="C5813" s="259"/>
      <c r="D5813" s="259"/>
      <c r="E5813" s="259"/>
      <c r="F5813" s="270"/>
      <c r="G5813" s="259"/>
      <c r="H5813" s="259"/>
      <c r="I5813" s="259"/>
      <c r="J5813" s="259"/>
    </row>
    <row r="5814" spans="1:10">
      <c r="A5814" s="259"/>
      <c r="B5814" s="259"/>
      <c r="C5814" s="259"/>
      <c r="D5814" s="259"/>
      <c r="E5814" s="259"/>
      <c r="F5814" s="270"/>
      <c r="G5814" s="259"/>
      <c r="H5814" s="259"/>
      <c r="I5814" s="259"/>
      <c r="J5814" s="259"/>
    </row>
    <row r="5815" spans="1:10">
      <c r="A5815" s="259"/>
      <c r="B5815" s="259"/>
      <c r="C5815" s="259"/>
      <c r="D5815" s="259"/>
      <c r="E5815" s="259"/>
      <c r="F5815" s="270"/>
      <c r="G5815" s="259"/>
      <c r="H5815" s="259"/>
      <c r="I5815" s="259"/>
      <c r="J5815" s="259"/>
    </row>
    <row r="5816" spans="1:10">
      <c r="A5816" s="259"/>
      <c r="B5816" s="259"/>
      <c r="C5816" s="259"/>
      <c r="D5816" s="259"/>
      <c r="E5816" s="259"/>
      <c r="F5816" s="270"/>
      <c r="G5816" s="259"/>
      <c r="H5816" s="259"/>
      <c r="I5816" s="259"/>
      <c r="J5816" s="259"/>
    </row>
    <row r="5817" spans="1:10">
      <c r="A5817" s="259"/>
      <c r="B5817" s="259"/>
      <c r="C5817" s="259"/>
      <c r="D5817" s="259"/>
      <c r="E5817" s="259"/>
      <c r="F5817" s="270"/>
      <c r="G5817" s="259"/>
      <c r="H5817" s="259"/>
      <c r="I5817" s="259"/>
      <c r="J5817" s="259"/>
    </row>
    <row r="5818" spans="1:10">
      <c r="A5818" s="259"/>
      <c r="B5818" s="259"/>
      <c r="C5818" s="259"/>
      <c r="D5818" s="259"/>
      <c r="E5818" s="259"/>
      <c r="F5818" s="270"/>
      <c r="G5818" s="259"/>
      <c r="H5818" s="259"/>
      <c r="I5818" s="259"/>
      <c r="J5818" s="259"/>
    </row>
    <row r="5819" spans="1:10">
      <c r="A5819" s="259"/>
      <c r="B5819" s="259"/>
      <c r="C5819" s="259"/>
      <c r="D5819" s="259"/>
      <c r="E5819" s="259"/>
      <c r="F5819" s="270"/>
      <c r="G5819" s="259"/>
      <c r="H5819" s="259"/>
      <c r="I5819" s="259"/>
      <c r="J5819" s="259"/>
    </row>
    <row r="5820" spans="1:10">
      <c r="A5820" s="259"/>
      <c r="B5820" s="259"/>
      <c r="C5820" s="259"/>
      <c r="D5820" s="259"/>
      <c r="E5820" s="259"/>
      <c r="F5820" s="270"/>
      <c r="G5820" s="259"/>
      <c r="H5820" s="259"/>
      <c r="I5820" s="259"/>
      <c r="J5820" s="259"/>
    </row>
    <row r="5821" spans="1:10">
      <c r="A5821" s="259"/>
      <c r="B5821" s="259"/>
      <c r="C5821" s="259"/>
      <c r="D5821" s="259"/>
      <c r="E5821" s="259"/>
      <c r="F5821" s="270"/>
      <c r="G5821" s="259"/>
      <c r="H5821" s="259"/>
      <c r="I5821" s="259"/>
      <c r="J5821" s="259"/>
    </row>
    <row r="5822" spans="1:10">
      <c r="A5822" s="259"/>
      <c r="B5822" s="259"/>
      <c r="C5822" s="259"/>
      <c r="D5822" s="259"/>
      <c r="E5822" s="259"/>
      <c r="F5822" s="270"/>
      <c r="G5822" s="259"/>
      <c r="H5822" s="259"/>
      <c r="I5822" s="259"/>
      <c r="J5822" s="259"/>
    </row>
    <row r="5823" spans="1:10">
      <c r="A5823" s="259"/>
      <c r="B5823" s="259"/>
      <c r="C5823" s="259"/>
      <c r="D5823" s="259"/>
      <c r="E5823" s="259"/>
      <c r="F5823" s="270"/>
      <c r="G5823" s="259"/>
      <c r="H5823" s="259"/>
      <c r="I5823" s="259"/>
      <c r="J5823" s="259"/>
    </row>
    <row r="5824" spans="1:10">
      <c r="A5824" s="259"/>
      <c r="B5824" s="259"/>
      <c r="C5824" s="259"/>
      <c r="D5824" s="259"/>
      <c r="E5824" s="259"/>
      <c r="F5824" s="270"/>
      <c r="G5824" s="259"/>
      <c r="H5824" s="259"/>
      <c r="I5824" s="259"/>
      <c r="J5824" s="259"/>
    </row>
    <row r="5825" spans="1:10">
      <c r="A5825" s="259"/>
      <c r="B5825" s="259"/>
      <c r="C5825" s="259"/>
      <c r="D5825" s="259"/>
      <c r="E5825" s="259"/>
      <c r="F5825" s="270"/>
      <c r="G5825" s="259"/>
      <c r="H5825" s="259"/>
      <c r="I5825" s="259"/>
      <c r="J5825" s="259"/>
    </row>
    <row r="5826" spans="1:10">
      <c r="A5826" s="259"/>
      <c r="B5826" s="259"/>
      <c r="C5826" s="259"/>
      <c r="D5826" s="259"/>
      <c r="E5826" s="259"/>
      <c r="F5826" s="270"/>
      <c r="G5826" s="259"/>
      <c r="H5826" s="259"/>
      <c r="I5826" s="259"/>
      <c r="J5826" s="259"/>
    </row>
    <row r="5827" spans="1:10">
      <c r="A5827" s="259"/>
      <c r="B5827" s="259"/>
      <c r="C5827" s="259"/>
      <c r="D5827" s="259"/>
      <c r="E5827" s="259"/>
      <c r="F5827" s="270"/>
      <c r="G5827" s="259"/>
      <c r="H5827" s="259"/>
      <c r="I5827" s="259"/>
      <c r="J5827" s="259"/>
    </row>
    <row r="5828" spans="1:10">
      <c r="A5828" s="259"/>
      <c r="B5828" s="259"/>
      <c r="C5828" s="259"/>
      <c r="D5828" s="259"/>
      <c r="E5828" s="259"/>
      <c r="F5828" s="270"/>
      <c r="G5828" s="259"/>
      <c r="H5828" s="259"/>
      <c r="I5828" s="259"/>
      <c r="J5828" s="259"/>
    </row>
    <row r="5829" spans="1:10">
      <c r="A5829" s="259"/>
      <c r="B5829" s="259"/>
      <c r="C5829" s="259"/>
      <c r="D5829" s="259"/>
      <c r="E5829" s="259"/>
      <c r="F5829" s="270"/>
      <c r="G5829" s="259"/>
      <c r="H5829" s="259"/>
      <c r="I5829" s="259"/>
      <c r="J5829" s="259"/>
    </row>
    <row r="5830" spans="1:10">
      <c r="A5830" s="259"/>
      <c r="B5830" s="259"/>
      <c r="C5830" s="259"/>
      <c r="D5830" s="259"/>
      <c r="E5830" s="259"/>
      <c r="F5830" s="270"/>
      <c r="G5830" s="259"/>
      <c r="H5830" s="259"/>
      <c r="I5830" s="259"/>
      <c r="J5830" s="259"/>
    </row>
    <row r="5831" spans="1:10">
      <c r="A5831" s="259"/>
      <c r="B5831" s="259"/>
      <c r="C5831" s="259"/>
      <c r="D5831" s="259"/>
      <c r="E5831" s="259"/>
      <c r="F5831" s="270"/>
      <c r="G5831" s="259"/>
      <c r="H5831" s="259"/>
      <c r="I5831" s="259"/>
      <c r="J5831" s="259"/>
    </row>
    <row r="5832" spans="1:10">
      <c r="A5832" s="259"/>
      <c r="B5832" s="259"/>
      <c r="C5832" s="259"/>
      <c r="D5832" s="259"/>
      <c r="E5832" s="259"/>
      <c r="F5832" s="270"/>
      <c r="G5832" s="259"/>
      <c r="H5832" s="259"/>
      <c r="I5832" s="259"/>
      <c r="J5832" s="259"/>
    </row>
    <row r="5833" spans="1:10">
      <c r="A5833" s="259"/>
      <c r="B5833" s="259"/>
      <c r="C5833" s="259"/>
      <c r="D5833" s="259"/>
      <c r="E5833" s="259"/>
      <c r="F5833" s="270"/>
      <c r="G5833" s="259"/>
      <c r="H5833" s="259"/>
      <c r="I5833" s="259"/>
      <c r="J5833" s="259"/>
    </row>
    <row r="5834" spans="1:10">
      <c r="A5834" s="259"/>
      <c r="B5834" s="259"/>
      <c r="C5834" s="259"/>
      <c r="D5834" s="259"/>
      <c r="E5834" s="259"/>
      <c r="F5834" s="270"/>
      <c r="G5834" s="259"/>
      <c r="H5834" s="259"/>
      <c r="I5834" s="259"/>
      <c r="J5834" s="259"/>
    </row>
    <row r="5835" spans="1:10">
      <c r="A5835" s="259"/>
      <c r="B5835" s="259"/>
      <c r="C5835" s="259"/>
      <c r="D5835" s="259"/>
      <c r="E5835" s="259"/>
      <c r="F5835" s="270"/>
      <c r="G5835" s="259"/>
      <c r="H5835" s="259"/>
      <c r="I5835" s="259"/>
      <c r="J5835" s="259"/>
    </row>
    <row r="5836" spans="1:10">
      <c r="A5836" s="259"/>
      <c r="B5836" s="259"/>
      <c r="C5836" s="259"/>
      <c r="D5836" s="259"/>
      <c r="E5836" s="259"/>
      <c r="F5836" s="270"/>
      <c r="G5836" s="259"/>
      <c r="H5836" s="259"/>
      <c r="I5836" s="259"/>
      <c r="J5836" s="259"/>
    </row>
    <row r="5837" spans="1:10">
      <c r="A5837" s="259"/>
      <c r="B5837" s="259"/>
      <c r="C5837" s="259"/>
      <c r="D5837" s="259"/>
      <c r="E5837" s="259"/>
      <c r="F5837" s="270"/>
      <c r="G5837" s="259"/>
      <c r="H5837" s="259"/>
      <c r="I5837" s="259"/>
      <c r="J5837" s="259"/>
    </row>
    <row r="5838" spans="1:10">
      <c r="A5838" s="259"/>
      <c r="B5838" s="259"/>
      <c r="C5838" s="259"/>
      <c r="D5838" s="259"/>
      <c r="E5838" s="259"/>
      <c r="F5838" s="270"/>
      <c r="G5838" s="259"/>
      <c r="H5838" s="259"/>
      <c r="I5838" s="259"/>
      <c r="J5838" s="259"/>
    </row>
    <row r="5839" spans="1:10">
      <c r="A5839" s="259"/>
      <c r="B5839" s="259"/>
      <c r="C5839" s="259"/>
      <c r="D5839" s="259"/>
      <c r="E5839" s="259"/>
      <c r="F5839" s="270"/>
      <c r="G5839" s="259"/>
      <c r="H5839" s="259"/>
      <c r="I5839" s="259"/>
      <c r="J5839" s="259"/>
    </row>
    <row r="5840" spans="1:10">
      <c r="A5840" s="259"/>
      <c r="B5840" s="259"/>
      <c r="C5840" s="259"/>
      <c r="D5840" s="259"/>
      <c r="E5840" s="259"/>
      <c r="F5840" s="270"/>
      <c r="G5840" s="259"/>
      <c r="H5840" s="259"/>
      <c r="I5840" s="259"/>
      <c r="J5840" s="259"/>
    </row>
    <row r="5841" spans="1:10">
      <c r="A5841" s="259"/>
      <c r="B5841" s="259"/>
      <c r="C5841" s="259"/>
      <c r="D5841" s="259"/>
      <c r="E5841" s="259"/>
      <c r="F5841" s="270"/>
      <c r="G5841" s="259"/>
      <c r="H5841" s="259"/>
      <c r="I5841" s="259"/>
      <c r="J5841" s="259"/>
    </row>
    <row r="5842" spans="1:10">
      <c r="A5842" s="259"/>
      <c r="B5842" s="259"/>
      <c r="C5842" s="259"/>
      <c r="D5842" s="259"/>
      <c r="E5842" s="259"/>
      <c r="F5842" s="270"/>
      <c r="G5842" s="259"/>
      <c r="H5842" s="259"/>
      <c r="I5842" s="259"/>
      <c r="J5842" s="259"/>
    </row>
    <row r="5843" spans="1:10">
      <c r="A5843" s="259"/>
      <c r="B5843" s="259"/>
      <c r="C5843" s="259"/>
      <c r="D5843" s="259"/>
      <c r="E5843" s="259"/>
      <c r="F5843" s="270"/>
      <c r="G5843" s="259"/>
      <c r="H5843" s="259"/>
      <c r="I5843" s="259"/>
      <c r="J5843" s="259"/>
    </row>
    <row r="5844" spans="1:10">
      <c r="A5844" s="259"/>
      <c r="B5844" s="259"/>
      <c r="C5844" s="259"/>
      <c r="D5844" s="259"/>
      <c r="E5844" s="259"/>
      <c r="F5844" s="270"/>
      <c r="G5844" s="259"/>
      <c r="H5844" s="259"/>
      <c r="I5844" s="259"/>
      <c r="J5844" s="259"/>
    </row>
    <row r="5845" spans="1:10">
      <c r="A5845" s="259"/>
      <c r="B5845" s="259"/>
      <c r="C5845" s="259"/>
      <c r="D5845" s="259"/>
      <c r="E5845" s="259"/>
      <c r="F5845" s="270"/>
      <c r="G5845" s="259"/>
      <c r="H5845" s="259"/>
      <c r="I5845" s="259"/>
      <c r="J5845" s="259"/>
    </row>
    <row r="5846" spans="1:10">
      <c r="A5846" s="259"/>
      <c r="B5846" s="259"/>
      <c r="C5846" s="259"/>
      <c r="D5846" s="259"/>
      <c r="E5846" s="259"/>
      <c r="F5846" s="270"/>
      <c r="G5846" s="259"/>
      <c r="H5846" s="259"/>
      <c r="I5846" s="259"/>
      <c r="J5846" s="259"/>
    </row>
    <row r="5847" spans="1:10">
      <c r="A5847" s="259"/>
      <c r="B5847" s="259"/>
      <c r="C5847" s="259"/>
      <c r="D5847" s="259"/>
      <c r="E5847" s="259"/>
      <c r="F5847" s="270"/>
      <c r="G5847" s="259"/>
      <c r="H5847" s="259"/>
      <c r="I5847" s="259"/>
      <c r="J5847" s="259"/>
    </row>
    <row r="5848" spans="1:10">
      <c r="A5848" s="259"/>
      <c r="B5848" s="259"/>
      <c r="C5848" s="259"/>
      <c r="D5848" s="259"/>
      <c r="E5848" s="259"/>
      <c r="F5848" s="270"/>
      <c r="G5848" s="259"/>
      <c r="H5848" s="259"/>
      <c r="I5848" s="259"/>
      <c r="J5848" s="259"/>
    </row>
    <row r="5849" spans="1:10">
      <c r="A5849" s="259"/>
      <c r="B5849" s="259"/>
      <c r="C5849" s="259"/>
      <c r="D5849" s="259"/>
      <c r="E5849" s="259"/>
      <c r="F5849" s="270"/>
      <c r="G5849" s="259"/>
      <c r="H5849" s="259"/>
      <c r="I5849" s="259"/>
      <c r="J5849" s="259"/>
    </row>
    <row r="5850" spans="1:10">
      <c r="A5850" s="259"/>
      <c r="B5850" s="259"/>
      <c r="C5850" s="259"/>
      <c r="D5850" s="259"/>
      <c r="E5850" s="259"/>
      <c r="F5850" s="270"/>
      <c r="G5850" s="259"/>
      <c r="H5850" s="259"/>
      <c r="I5850" s="259"/>
      <c r="J5850" s="259"/>
    </row>
    <row r="5851" spans="1:10">
      <c r="A5851" s="259"/>
      <c r="B5851" s="259"/>
      <c r="C5851" s="259"/>
      <c r="D5851" s="259"/>
      <c r="E5851" s="259"/>
      <c r="F5851" s="270"/>
      <c r="G5851" s="259"/>
      <c r="H5851" s="259"/>
      <c r="I5851" s="259"/>
      <c r="J5851" s="259"/>
    </row>
    <row r="5852" spans="1:10">
      <c r="A5852" s="259"/>
      <c r="B5852" s="259"/>
      <c r="C5852" s="259"/>
      <c r="D5852" s="259"/>
      <c r="E5852" s="259"/>
      <c r="F5852" s="270"/>
      <c r="G5852" s="259"/>
      <c r="H5852" s="259"/>
      <c r="I5852" s="259"/>
      <c r="J5852" s="259"/>
    </row>
    <row r="5853" spans="1:10">
      <c r="A5853" s="259"/>
      <c r="B5853" s="259"/>
      <c r="C5853" s="259"/>
      <c r="D5853" s="259"/>
      <c r="E5853" s="259"/>
      <c r="F5853" s="270"/>
      <c r="G5853" s="259"/>
      <c r="H5853" s="259"/>
      <c r="I5853" s="259"/>
      <c r="J5853" s="259"/>
    </row>
    <row r="5854" spans="1:10">
      <c r="A5854" s="259"/>
      <c r="B5854" s="259"/>
      <c r="C5854" s="259"/>
      <c r="D5854" s="259"/>
      <c r="E5854" s="259"/>
      <c r="F5854" s="270"/>
      <c r="G5854" s="259"/>
      <c r="H5854" s="259"/>
      <c r="I5854" s="259"/>
      <c r="J5854" s="259"/>
    </row>
    <row r="5855" spans="1:10">
      <c r="A5855" s="259"/>
      <c r="B5855" s="259"/>
      <c r="C5855" s="259"/>
      <c r="D5855" s="259"/>
      <c r="E5855" s="259"/>
      <c r="F5855" s="270"/>
      <c r="G5855" s="259"/>
      <c r="H5855" s="259"/>
      <c r="I5855" s="259"/>
      <c r="J5855" s="259"/>
    </row>
    <row r="5856" spans="1:10">
      <c r="A5856" s="259"/>
      <c r="B5856" s="259"/>
      <c r="C5856" s="259"/>
      <c r="D5856" s="259"/>
      <c r="E5856" s="259"/>
      <c r="F5856" s="270"/>
      <c r="G5856" s="259"/>
      <c r="H5856" s="259"/>
      <c r="I5856" s="259"/>
      <c r="J5856" s="259"/>
    </row>
    <row r="5857" spans="1:10">
      <c r="A5857" s="259"/>
      <c r="B5857" s="259"/>
      <c r="C5857" s="259"/>
      <c r="D5857" s="259"/>
      <c r="E5857" s="259"/>
      <c r="F5857" s="270"/>
      <c r="G5857" s="259"/>
      <c r="H5857" s="259"/>
      <c r="I5857" s="259"/>
      <c r="J5857" s="259"/>
    </row>
    <row r="5858" spans="1:10">
      <c r="A5858" s="259"/>
      <c r="B5858" s="259"/>
      <c r="C5858" s="259"/>
      <c r="D5858" s="259"/>
      <c r="E5858" s="259"/>
      <c r="F5858" s="270"/>
      <c r="G5858" s="259"/>
      <c r="H5858" s="259"/>
      <c r="I5858" s="259"/>
      <c r="J5858" s="259"/>
    </row>
    <row r="5859" spans="1:10">
      <c r="A5859" s="259"/>
      <c r="B5859" s="259"/>
      <c r="C5859" s="259"/>
      <c r="D5859" s="259"/>
      <c r="E5859" s="259"/>
      <c r="F5859" s="270"/>
      <c r="G5859" s="259"/>
      <c r="H5859" s="259"/>
      <c r="I5859" s="259"/>
      <c r="J5859" s="259"/>
    </row>
    <row r="5860" spans="1:10">
      <c r="A5860" s="259"/>
      <c r="B5860" s="259"/>
      <c r="C5860" s="259"/>
      <c r="D5860" s="259"/>
      <c r="E5860" s="259"/>
      <c r="F5860" s="270"/>
      <c r="G5860" s="259"/>
      <c r="H5860" s="259"/>
      <c r="I5860" s="259"/>
      <c r="J5860" s="259"/>
    </row>
    <row r="5861" spans="1:10">
      <c r="A5861" s="259"/>
      <c r="B5861" s="259"/>
      <c r="C5861" s="259"/>
      <c r="D5861" s="259"/>
      <c r="E5861" s="259"/>
      <c r="F5861" s="270"/>
      <c r="G5861" s="259"/>
      <c r="H5861" s="259"/>
      <c r="I5861" s="259"/>
      <c r="J5861" s="259"/>
    </row>
    <row r="5862" spans="1:10">
      <c r="A5862" s="259"/>
      <c r="B5862" s="259"/>
      <c r="C5862" s="259"/>
      <c r="D5862" s="259"/>
      <c r="E5862" s="259"/>
      <c r="F5862" s="270"/>
      <c r="G5862" s="259"/>
      <c r="H5862" s="259"/>
      <c r="I5862" s="259"/>
      <c r="J5862" s="259"/>
    </row>
    <row r="5863" spans="1:10">
      <c r="A5863" s="259"/>
      <c r="B5863" s="259"/>
      <c r="C5863" s="259"/>
      <c r="D5863" s="259"/>
      <c r="E5863" s="259"/>
      <c r="F5863" s="270"/>
      <c r="G5863" s="259"/>
      <c r="H5863" s="259"/>
      <c r="I5863" s="259"/>
      <c r="J5863" s="259"/>
    </row>
    <row r="5864" spans="1:10">
      <c r="A5864" s="259"/>
      <c r="B5864" s="259"/>
      <c r="C5864" s="259"/>
      <c r="D5864" s="259"/>
      <c r="E5864" s="259"/>
      <c r="F5864" s="270"/>
      <c r="G5864" s="259"/>
      <c r="H5864" s="259"/>
      <c r="I5864" s="259"/>
      <c r="J5864" s="259"/>
    </row>
    <row r="5865" spans="1:10">
      <c r="A5865" s="259"/>
      <c r="B5865" s="259"/>
      <c r="C5865" s="259"/>
      <c r="D5865" s="259"/>
      <c r="E5865" s="259"/>
      <c r="F5865" s="270"/>
      <c r="G5865" s="259"/>
      <c r="H5865" s="259"/>
      <c r="I5865" s="259"/>
      <c r="J5865" s="259"/>
    </row>
    <row r="5866" spans="1:10">
      <c r="A5866" s="259"/>
      <c r="B5866" s="259"/>
      <c r="C5866" s="259"/>
      <c r="D5866" s="259"/>
      <c r="E5866" s="259"/>
      <c r="F5866" s="270"/>
      <c r="G5866" s="259"/>
      <c r="H5866" s="259"/>
      <c r="I5866" s="259"/>
      <c r="J5866" s="259"/>
    </row>
    <row r="5867" spans="1:10">
      <c r="A5867" s="259"/>
      <c r="B5867" s="259"/>
      <c r="C5867" s="259"/>
      <c r="D5867" s="259"/>
      <c r="E5867" s="259"/>
      <c r="F5867" s="270"/>
      <c r="G5867" s="259"/>
      <c r="H5867" s="259"/>
      <c r="I5867" s="259"/>
      <c r="J5867" s="259"/>
    </row>
    <row r="5868" spans="1:10">
      <c r="A5868" s="259"/>
      <c r="B5868" s="259"/>
      <c r="C5868" s="259"/>
      <c r="D5868" s="259"/>
      <c r="E5868" s="259"/>
      <c r="F5868" s="270"/>
      <c r="G5868" s="259"/>
      <c r="H5868" s="259"/>
      <c r="I5868" s="259"/>
      <c r="J5868" s="259"/>
    </row>
    <row r="5869" spans="1:10">
      <c r="A5869" s="259"/>
      <c r="B5869" s="259"/>
      <c r="C5869" s="259"/>
      <c r="D5869" s="259"/>
      <c r="E5869" s="259"/>
      <c r="F5869" s="270"/>
      <c r="G5869" s="259"/>
      <c r="H5869" s="259"/>
      <c r="I5869" s="259"/>
      <c r="J5869" s="259"/>
    </row>
    <row r="5870" spans="1:10">
      <c r="A5870" s="259"/>
      <c r="B5870" s="259"/>
      <c r="C5870" s="259"/>
      <c r="D5870" s="259"/>
      <c r="E5870" s="259"/>
      <c r="F5870" s="270"/>
      <c r="G5870" s="259"/>
      <c r="H5870" s="259"/>
      <c r="I5870" s="259"/>
      <c r="J5870" s="259"/>
    </row>
    <row r="5871" spans="1:10">
      <c r="A5871" s="259"/>
      <c r="B5871" s="259"/>
      <c r="C5871" s="259"/>
      <c r="D5871" s="259"/>
      <c r="E5871" s="259"/>
      <c r="F5871" s="270"/>
      <c r="G5871" s="259"/>
      <c r="H5871" s="259"/>
      <c r="I5871" s="259"/>
      <c r="J5871" s="259"/>
    </row>
    <row r="5872" spans="1:10">
      <c r="A5872" s="259"/>
      <c r="B5872" s="259"/>
      <c r="C5872" s="259"/>
      <c r="D5872" s="259"/>
      <c r="E5872" s="259"/>
      <c r="F5872" s="270"/>
      <c r="G5872" s="259"/>
      <c r="H5872" s="259"/>
      <c r="I5872" s="259"/>
      <c r="J5872" s="259"/>
    </row>
    <row r="5873" spans="1:10">
      <c r="A5873" s="259"/>
      <c r="B5873" s="259"/>
      <c r="C5873" s="259"/>
      <c r="D5873" s="259"/>
      <c r="E5873" s="259"/>
      <c r="F5873" s="270"/>
      <c r="G5873" s="259"/>
      <c r="H5873" s="259"/>
      <c r="I5873" s="259"/>
      <c r="J5873" s="259"/>
    </row>
    <row r="5874" spans="1:10">
      <c r="A5874" s="259"/>
      <c r="B5874" s="259"/>
      <c r="C5874" s="259"/>
      <c r="D5874" s="259"/>
      <c r="E5874" s="259"/>
      <c r="F5874" s="270"/>
      <c r="G5874" s="259"/>
      <c r="H5874" s="259"/>
      <c r="I5874" s="259"/>
      <c r="J5874" s="259"/>
    </row>
    <row r="5875" spans="1:10">
      <c r="A5875" s="259"/>
      <c r="B5875" s="259"/>
      <c r="C5875" s="259"/>
      <c r="D5875" s="259"/>
      <c r="E5875" s="259"/>
      <c r="F5875" s="270"/>
      <c r="G5875" s="259"/>
      <c r="H5875" s="259"/>
      <c r="I5875" s="259"/>
      <c r="J5875" s="259"/>
    </row>
    <row r="5876" spans="1:10">
      <c r="A5876" s="259"/>
      <c r="B5876" s="259"/>
      <c r="C5876" s="259"/>
      <c r="D5876" s="259"/>
      <c r="E5876" s="259"/>
      <c r="F5876" s="270"/>
      <c r="G5876" s="259"/>
      <c r="H5876" s="259"/>
      <c r="I5876" s="259"/>
      <c r="J5876" s="259"/>
    </row>
    <row r="5877" spans="1:10">
      <c r="A5877" s="259"/>
      <c r="B5877" s="259"/>
      <c r="C5877" s="259"/>
      <c r="D5877" s="259"/>
      <c r="E5877" s="259"/>
      <c r="F5877" s="270"/>
      <c r="G5877" s="259"/>
      <c r="H5877" s="259"/>
      <c r="I5877" s="259"/>
      <c r="J5877" s="259"/>
    </row>
    <row r="5878" spans="1:10">
      <c r="A5878" s="259"/>
      <c r="B5878" s="259"/>
      <c r="C5878" s="259"/>
      <c r="D5878" s="259"/>
      <c r="E5878" s="259"/>
      <c r="F5878" s="270"/>
      <c r="G5878" s="259"/>
      <c r="H5878" s="259"/>
      <c r="I5878" s="259"/>
      <c r="J5878" s="259"/>
    </row>
    <row r="5879" spans="1:10">
      <c r="A5879" s="259"/>
      <c r="B5879" s="259"/>
      <c r="C5879" s="259"/>
      <c r="D5879" s="259"/>
      <c r="E5879" s="259"/>
      <c r="F5879" s="270"/>
      <c r="G5879" s="259"/>
      <c r="H5879" s="259"/>
      <c r="I5879" s="259"/>
      <c r="J5879" s="259"/>
    </row>
    <row r="5880" spans="1:10">
      <c r="A5880" s="259"/>
      <c r="B5880" s="259"/>
      <c r="C5880" s="259"/>
      <c r="D5880" s="259"/>
      <c r="E5880" s="259"/>
      <c r="F5880" s="270"/>
      <c r="G5880" s="259"/>
      <c r="H5880" s="259"/>
      <c r="I5880" s="259"/>
      <c r="J5880" s="259"/>
    </row>
    <row r="5881" spans="1:10">
      <c r="A5881" s="259"/>
      <c r="B5881" s="259"/>
      <c r="C5881" s="259"/>
      <c r="D5881" s="259"/>
      <c r="E5881" s="259"/>
      <c r="F5881" s="270"/>
      <c r="G5881" s="259"/>
      <c r="H5881" s="259"/>
      <c r="I5881" s="259"/>
      <c r="J5881" s="259"/>
    </row>
    <row r="5882" spans="1:10">
      <c r="A5882" s="259"/>
      <c r="B5882" s="259"/>
      <c r="C5882" s="259"/>
      <c r="D5882" s="259"/>
      <c r="E5882" s="259"/>
      <c r="F5882" s="270"/>
      <c r="G5882" s="259"/>
      <c r="H5882" s="259"/>
      <c r="I5882" s="259"/>
      <c r="J5882" s="259"/>
    </row>
    <row r="5883" spans="1:10">
      <c r="A5883" s="259"/>
      <c r="B5883" s="259"/>
      <c r="C5883" s="259"/>
      <c r="D5883" s="259"/>
      <c r="E5883" s="259"/>
      <c r="F5883" s="270"/>
      <c r="G5883" s="259"/>
      <c r="H5883" s="259"/>
      <c r="I5883" s="259"/>
      <c r="J5883" s="259"/>
    </row>
    <row r="5884" spans="1:10">
      <c r="A5884" s="259"/>
      <c r="B5884" s="259"/>
      <c r="C5884" s="259"/>
      <c r="D5884" s="259"/>
      <c r="E5884" s="259"/>
      <c r="F5884" s="270"/>
      <c r="G5884" s="259"/>
      <c r="H5884" s="259"/>
      <c r="I5884" s="259"/>
      <c r="J5884" s="259"/>
    </row>
    <row r="5885" spans="1:10">
      <c r="A5885" s="259"/>
      <c r="B5885" s="259"/>
      <c r="C5885" s="259"/>
      <c r="D5885" s="259"/>
      <c r="E5885" s="259"/>
      <c r="F5885" s="270"/>
      <c r="G5885" s="259"/>
      <c r="H5885" s="259"/>
      <c r="I5885" s="259"/>
      <c r="J5885" s="259"/>
    </row>
    <row r="5886" spans="1:10">
      <c r="A5886" s="259"/>
      <c r="B5886" s="259"/>
      <c r="C5886" s="259"/>
      <c r="D5886" s="259"/>
      <c r="E5886" s="259"/>
      <c r="F5886" s="270"/>
      <c r="G5886" s="259"/>
      <c r="H5886" s="259"/>
      <c r="I5886" s="259"/>
      <c r="J5886" s="259"/>
    </row>
    <row r="5887" spans="1:10">
      <c r="A5887" s="259"/>
      <c r="B5887" s="259"/>
      <c r="C5887" s="259"/>
      <c r="D5887" s="259"/>
      <c r="E5887" s="259"/>
      <c r="F5887" s="270"/>
      <c r="G5887" s="259"/>
      <c r="H5887" s="259"/>
      <c r="I5887" s="259"/>
      <c r="J5887" s="259"/>
    </row>
    <row r="5888" spans="1:10">
      <c r="A5888" s="259"/>
      <c r="B5888" s="259"/>
      <c r="C5888" s="259"/>
      <c r="D5888" s="259"/>
      <c r="E5888" s="259"/>
      <c r="F5888" s="270"/>
      <c r="G5888" s="259"/>
      <c r="H5888" s="259"/>
      <c r="I5888" s="259"/>
      <c r="J5888" s="259"/>
    </row>
    <row r="5889" spans="1:10">
      <c r="A5889" s="259"/>
      <c r="B5889" s="259"/>
      <c r="C5889" s="259"/>
      <c r="D5889" s="259"/>
      <c r="E5889" s="259"/>
      <c r="F5889" s="270"/>
      <c r="G5889" s="259"/>
      <c r="H5889" s="259"/>
      <c r="I5889" s="259"/>
      <c r="J5889" s="259"/>
    </row>
    <row r="5890" spans="1:10">
      <c r="A5890" s="259"/>
      <c r="B5890" s="259"/>
      <c r="C5890" s="259"/>
      <c r="D5890" s="259"/>
      <c r="E5890" s="259"/>
      <c r="F5890" s="270"/>
      <c r="G5890" s="259"/>
      <c r="H5890" s="259"/>
      <c r="I5890" s="259"/>
      <c r="J5890" s="259"/>
    </row>
    <row r="5891" spans="1:10">
      <c r="A5891" s="259"/>
      <c r="B5891" s="259"/>
      <c r="C5891" s="259"/>
      <c r="D5891" s="259"/>
      <c r="E5891" s="259"/>
      <c r="F5891" s="270"/>
      <c r="G5891" s="259"/>
      <c r="H5891" s="259"/>
      <c r="I5891" s="259"/>
      <c r="J5891" s="259"/>
    </row>
    <row r="5892" spans="1:10">
      <c r="A5892" s="259"/>
      <c r="B5892" s="259"/>
      <c r="C5892" s="259"/>
      <c r="D5892" s="259"/>
      <c r="E5892" s="259"/>
      <c r="F5892" s="270"/>
      <c r="G5892" s="259"/>
      <c r="H5892" s="259"/>
      <c r="I5892" s="259"/>
      <c r="J5892" s="259"/>
    </row>
    <row r="5893" spans="1:10">
      <c r="A5893" s="259"/>
      <c r="B5893" s="259"/>
      <c r="C5893" s="259"/>
      <c r="D5893" s="259"/>
      <c r="E5893" s="259"/>
      <c r="F5893" s="270"/>
      <c r="G5893" s="259"/>
      <c r="H5893" s="259"/>
      <c r="I5893" s="259"/>
      <c r="J5893" s="259"/>
    </row>
    <row r="5894" spans="1:10">
      <c r="A5894" s="259"/>
      <c r="B5894" s="259"/>
      <c r="C5894" s="259"/>
      <c r="D5894" s="259"/>
      <c r="E5894" s="259"/>
      <c r="F5894" s="270"/>
      <c r="G5894" s="259"/>
      <c r="H5894" s="259"/>
      <c r="I5894" s="259"/>
      <c r="J5894" s="259"/>
    </row>
    <row r="5895" spans="1:10">
      <c r="A5895" s="259"/>
      <c r="B5895" s="259"/>
      <c r="C5895" s="259"/>
      <c r="D5895" s="259"/>
      <c r="E5895" s="259"/>
      <c r="F5895" s="270"/>
      <c r="G5895" s="259"/>
      <c r="H5895" s="259"/>
      <c r="I5895" s="259"/>
      <c r="J5895" s="259"/>
    </row>
    <row r="5896" spans="1:10">
      <c r="A5896" s="259"/>
      <c r="B5896" s="259"/>
      <c r="C5896" s="259"/>
      <c r="D5896" s="259"/>
      <c r="E5896" s="259"/>
      <c r="F5896" s="270"/>
      <c r="G5896" s="259"/>
      <c r="H5896" s="259"/>
      <c r="I5896" s="259"/>
      <c r="J5896" s="259"/>
    </row>
    <row r="5897" spans="1:10">
      <c r="A5897" s="259"/>
      <c r="B5897" s="259"/>
      <c r="C5897" s="259"/>
      <c r="D5897" s="259"/>
      <c r="E5897" s="259"/>
      <c r="F5897" s="270"/>
      <c r="G5897" s="259"/>
      <c r="H5897" s="259"/>
      <c r="I5897" s="259"/>
      <c r="J5897" s="259"/>
    </row>
    <row r="5898" spans="1:10">
      <c r="A5898" s="259"/>
      <c r="B5898" s="259"/>
      <c r="C5898" s="259"/>
      <c r="D5898" s="259"/>
      <c r="E5898" s="259"/>
      <c r="F5898" s="270"/>
      <c r="G5898" s="259"/>
      <c r="H5898" s="259"/>
      <c r="I5898" s="259"/>
      <c r="J5898" s="259"/>
    </row>
    <row r="5899" spans="1:10">
      <c r="A5899" s="259"/>
      <c r="B5899" s="259"/>
      <c r="C5899" s="259"/>
      <c r="D5899" s="259"/>
      <c r="E5899" s="259"/>
      <c r="F5899" s="270"/>
      <c r="G5899" s="259"/>
      <c r="H5899" s="259"/>
      <c r="I5899" s="259"/>
      <c r="J5899" s="259"/>
    </row>
    <row r="5900" spans="1:10">
      <c r="A5900" s="259"/>
      <c r="B5900" s="259"/>
      <c r="C5900" s="259"/>
      <c r="D5900" s="259"/>
      <c r="E5900" s="259"/>
      <c r="F5900" s="270"/>
      <c r="G5900" s="259"/>
      <c r="H5900" s="259"/>
      <c r="I5900" s="259"/>
      <c r="J5900" s="259"/>
    </row>
    <row r="5901" spans="1:10">
      <c r="A5901" s="259"/>
      <c r="B5901" s="259"/>
      <c r="C5901" s="259"/>
      <c r="D5901" s="259"/>
      <c r="E5901" s="259"/>
      <c r="F5901" s="270"/>
      <c r="G5901" s="259"/>
      <c r="H5901" s="259"/>
      <c r="I5901" s="259"/>
      <c r="J5901" s="259"/>
    </row>
    <row r="5902" spans="1:10">
      <c r="A5902" s="259"/>
      <c r="B5902" s="259"/>
      <c r="C5902" s="259"/>
      <c r="D5902" s="259"/>
      <c r="E5902" s="259"/>
      <c r="F5902" s="270"/>
      <c r="G5902" s="259"/>
      <c r="H5902" s="259"/>
      <c r="I5902" s="259"/>
      <c r="J5902" s="259"/>
    </row>
    <row r="5903" spans="1:10">
      <c r="A5903" s="259"/>
      <c r="B5903" s="259"/>
      <c r="C5903" s="259"/>
      <c r="D5903" s="259"/>
      <c r="E5903" s="259"/>
      <c r="F5903" s="270"/>
      <c r="G5903" s="259"/>
      <c r="H5903" s="259"/>
      <c r="I5903" s="259"/>
      <c r="J5903" s="259"/>
    </row>
    <row r="5904" spans="1:10">
      <c r="A5904" s="259"/>
      <c r="B5904" s="259"/>
      <c r="C5904" s="259"/>
      <c r="D5904" s="259"/>
      <c r="E5904" s="259"/>
      <c r="F5904" s="270"/>
      <c r="G5904" s="259"/>
      <c r="H5904" s="259"/>
      <c r="I5904" s="259"/>
      <c r="J5904" s="259"/>
    </row>
    <row r="5905" spans="1:10">
      <c r="A5905" s="259"/>
      <c r="B5905" s="259"/>
      <c r="C5905" s="259"/>
      <c r="D5905" s="259"/>
      <c r="E5905" s="259"/>
      <c r="F5905" s="270"/>
      <c r="G5905" s="259"/>
      <c r="H5905" s="259"/>
      <c r="I5905" s="259"/>
      <c r="J5905" s="259"/>
    </row>
    <row r="5906" spans="1:10">
      <c r="A5906" s="259"/>
      <c r="B5906" s="259"/>
      <c r="C5906" s="259"/>
      <c r="D5906" s="259"/>
      <c r="E5906" s="259"/>
      <c r="F5906" s="270"/>
      <c r="G5906" s="259"/>
      <c r="H5906" s="259"/>
      <c r="I5906" s="259"/>
      <c r="J5906" s="259"/>
    </row>
    <row r="5907" spans="1:10">
      <c r="A5907" s="259"/>
      <c r="B5907" s="259"/>
      <c r="C5907" s="259"/>
      <c r="D5907" s="259"/>
      <c r="E5907" s="259"/>
      <c r="F5907" s="270"/>
      <c r="G5907" s="259"/>
      <c r="H5907" s="259"/>
      <c r="I5907" s="259"/>
      <c r="J5907" s="259"/>
    </row>
    <row r="5908" spans="1:10">
      <c r="A5908" s="259"/>
      <c r="B5908" s="259"/>
      <c r="C5908" s="259"/>
      <c r="D5908" s="259"/>
      <c r="E5908" s="259"/>
      <c r="F5908" s="270"/>
      <c r="G5908" s="259"/>
      <c r="H5908" s="259"/>
      <c r="I5908" s="259"/>
      <c r="J5908" s="259"/>
    </row>
    <row r="5909" spans="1:10">
      <c r="A5909" s="259"/>
      <c r="B5909" s="259"/>
      <c r="C5909" s="259"/>
      <c r="D5909" s="259"/>
      <c r="E5909" s="259"/>
      <c r="F5909" s="270"/>
      <c r="G5909" s="259"/>
      <c r="H5909" s="259"/>
      <c r="I5909" s="259"/>
      <c r="J5909" s="259"/>
    </row>
    <row r="5910" spans="1:10">
      <c r="A5910" s="259"/>
      <c r="B5910" s="259"/>
      <c r="C5910" s="259"/>
      <c r="D5910" s="259"/>
      <c r="E5910" s="259"/>
      <c r="F5910" s="270"/>
      <c r="G5910" s="259"/>
      <c r="H5910" s="259"/>
      <c r="I5910" s="259"/>
      <c r="J5910" s="259"/>
    </row>
    <row r="5911" spans="1:10">
      <c r="A5911" s="259"/>
      <c r="B5911" s="259"/>
      <c r="C5911" s="259"/>
      <c r="D5911" s="259"/>
      <c r="E5911" s="259"/>
      <c r="F5911" s="270"/>
      <c r="G5911" s="259"/>
      <c r="H5911" s="259"/>
      <c r="I5911" s="259"/>
      <c r="J5911" s="259"/>
    </row>
    <row r="5912" spans="1:10">
      <c r="A5912" s="259"/>
      <c r="B5912" s="259"/>
      <c r="C5912" s="259"/>
      <c r="D5912" s="259"/>
      <c r="E5912" s="259"/>
      <c r="F5912" s="270"/>
      <c r="G5912" s="259"/>
      <c r="H5912" s="259"/>
      <c r="I5912" s="259"/>
      <c r="J5912" s="259"/>
    </row>
    <row r="5913" spans="1:10">
      <c r="A5913" s="259"/>
      <c r="B5913" s="259"/>
      <c r="C5913" s="259"/>
      <c r="D5913" s="259"/>
      <c r="E5913" s="259"/>
      <c r="F5913" s="270"/>
      <c r="G5913" s="259"/>
      <c r="H5913" s="259"/>
      <c r="I5913" s="259"/>
      <c r="J5913" s="259"/>
    </row>
    <row r="5914" spans="1:10">
      <c r="A5914" s="259"/>
      <c r="B5914" s="259"/>
      <c r="C5914" s="259"/>
      <c r="D5914" s="259"/>
      <c r="E5914" s="259"/>
      <c r="F5914" s="270"/>
      <c r="G5914" s="259"/>
      <c r="H5914" s="259"/>
      <c r="I5914" s="259"/>
      <c r="J5914" s="259"/>
    </row>
    <row r="5915" spans="1:10">
      <c r="A5915" s="259"/>
      <c r="B5915" s="259"/>
      <c r="C5915" s="259"/>
      <c r="D5915" s="259"/>
      <c r="E5915" s="259"/>
      <c r="F5915" s="270"/>
      <c r="G5915" s="259"/>
      <c r="H5915" s="259"/>
      <c r="I5915" s="259"/>
      <c r="J5915" s="259"/>
    </row>
    <row r="5916" spans="1:10">
      <c r="A5916" s="259"/>
      <c r="B5916" s="259"/>
      <c r="C5916" s="259"/>
      <c r="D5916" s="259"/>
      <c r="E5916" s="259"/>
      <c r="F5916" s="270"/>
      <c r="G5916" s="259"/>
      <c r="H5916" s="259"/>
      <c r="I5916" s="259"/>
      <c r="J5916" s="259"/>
    </row>
    <row r="5917" spans="1:10">
      <c r="A5917" s="259"/>
      <c r="B5917" s="259"/>
      <c r="C5917" s="259"/>
      <c r="D5917" s="259"/>
      <c r="E5917" s="259"/>
      <c r="F5917" s="270"/>
      <c r="G5917" s="259"/>
      <c r="H5917" s="259"/>
      <c r="I5917" s="259"/>
      <c r="J5917" s="259"/>
    </row>
    <row r="5918" spans="1:10">
      <c r="A5918" s="259"/>
      <c r="B5918" s="259"/>
      <c r="C5918" s="259"/>
      <c r="D5918" s="259"/>
      <c r="E5918" s="259"/>
      <c r="F5918" s="270"/>
      <c r="G5918" s="259"/>
      <c r="H5918" s="259"/>
      <c r="I5918" s="259"/>
      <c r="J5918" s="259"/>
    </row>
    <row r="5919" spans="1:10">
      <c r="A5919" s="259"/>
      <c r="B5919" s="259"/>
      <c r="C5919" s="259"/>
      <c r="D5919" s="259"/>
      <c r="E5919" s="259"/>
      <c r="F5919" s="270"/>
      <c r="G5919" s="259"/>
      <c r="H5919" s="259"/>
      <c r="I5919" s="259"/>
      <c r="J5919" s="259"/>
    </row>
    <row r="5920" spans="1:10">
      <c r="A5920" s="259"/>
      <c r="B5920" s="259"/>
      <c r="C5920" s="259"/>
      <c r="D5920" s="259"/>
      <c r="E5920" s="259"/>
      <c r="F5920" s="270"/>
      <c r="G5920" s="259"/>
      <c r="H5920" s="259"/>
      <c r="I5920" s="259"/>
      <c r="J5920" s="259"/>
    </row>
    <row r="5921" spans="1:10">
      <c r="A5921" s="259"/>
      <c r="B5921" s="259"/>
      <c r="C5921" s="259"/>
      <c r="D5921" s="259"/>
      <c r="E5921" s="259"/>
      <c r="F5921" s="270"/>
      <c r="G5921" s="259"/>
      <c r="H5921" s="259"/>
      <c r="I5921" s="259"/>
      <c r="J5921" s="259"/>
    </row>
    <row r="5922" spans="1:10">
      <c r="A5922" s="259"/>
      <c r="B5922" s="259"/>
      <c r="C5922" s="259"/>
      <c r="D5922" s="259"/>
      <c r="E5922" s="259"/>
      <c r="F5922" s="270"/>
      <c r="G5922" s="259"/>
      <c r="H5922" s="259"/>
      <c r="I5922" s="259"/>
      <c r="J5922" s="259"/>
    </row>
    <row r="5923" spans="1:10">
      <c r="A5923" s="259"/>
      <c r="B5923" s="259"/>
      <c r="C5923" s="259"/>
      <c r="D5923" s="259"/>
      <c r="E5923" s="259"/>
      <c r="F5923" s="270"/>
      <c r="G5923" s="259"/>
      <c r="H5923" s="259"/>
      <c r="I5923" s="259"/>
      <c r="J5923" s="259"/>
    </row>
    <row r="5924" spans="1:10">
      <c r="A5924" s="259"/>
      <c r="B5924" s="259"/>
      <c r="C5924" s="259"/>
      <c r="D5924" s="259"/>
      <c r="E5924" s="259"/>
      <c r="F5924" s="270"/>
      <c r="G5924" s="259"/>
      <c r="H5924" s="259"/>
      <c r="I5924" s="259"/>
      <c r="J5924" s="259"/>
    </row>
    <row r="5925" spans="1:10">
      <c r="A5925" s="259"/>
      <c r="B5925" s="259"/>
      <c r="C5925" s="259"/>
      <c r="D5925" s="259"/>
      <c r="E5925" s="259"/>
      <c r="F5925" s="270"/>
      <c r="G5925" s="259"/>
      <c r="H5925" s="259"/>
      <c r="I5925" s="259"/>
      <c r="J5925" s="259"/>
    </row>
    <row r="5926" spans="1:10">
      <c r="A5926" s="259"/>
      <c r="B5926" s="259"/>
      <c r="C5926" s="259"/>
      <c r="D5926" s="259"/>
      <c r="E5926" s="259"/>
      <c r="F5926" s="270"/>
      <c r="G5926" s="259"/>
      <c r="H5926" s="259"/>
      <c r="I5926" s="259"/>
      <c r="J5926" s="259"/>
    </row>
    <row r="5927" spans="1:10">
      <c r="A5927" s="259"/>
      <c r="B5927" s="259"/>
      <c r="C5927" s="259"/>
      <c r="D5927" s="259"/>
      <c r="E5927" s="259"/>
      <c r="F5927" s="270"/>
      <c r="G5927" s="259"/>
      <c r="H5927" s="259"/>
      <c r="I5927" s="259"/>
      <c r="J5927" s="259"/>
    </row>
    <row r="5928" spans="1:10">
      <c r="A5928" s="259"/>
      <c r="B5928" s="259"/>
      <c r="C5928" s="259"/>
      <c r="D5928" s="259"/>
      <c r="E5928" s="259"/>
      <c r="F5928" s="270"/>
      <c r="G5928" s="259"/>
      <c r="H5928" s="259"/>
      <c r="I5928" s="259"/>
      <c r="J5928" s="259"/>
    </row>
    <row r="5929" spans="1:10">
      <c r="A5929" s="259"/>
      <c r="B5929" s="259"/>
      <c r="C5929" s="259"/>
      <c r="D5929" s="259"/>
      <c r="E5929" s="259"/>
      <c r="F5929" s="270"/>
      <c r="G5929" s="259"/>
      <c r="H5929" s="259"/>
      <c r="I5929" s="259"/>
      <c r="J5929" s="259"/>
    </row>
    <row r="5930" spans="1:10">
      <c r="A5930" s="259"/>
      <c r="B5930" s="259"/>
      <c r="C5930" s="259"/>
      <c r="D5930" s="259"/>
      <c r="E5930" s="259"/>
      <c r="F5930" s="270"/>
      <c r="G5930" s="259"/>
      <c r="H5930" s="259"/>
      <c r="I5930" s="259"/>
      <c r="J5930" s="259"/>
    </row>
    <row r="5931" spans="1:10">
      <c r="A5931" s="259"/>
      <c r="B5931" s="259"/>
      <c r="C5931" s="259"/>
      <c r="D5931" s="259"/>
      <c r="E5931" s="259"/>
      <c r="F5931" s="270"/>
      <c r="G5931" s="259"/>
      <c r="H5931" s="259"/>
      <c r="I5931" s="259"/>
      <c r="J5931" s="259"/>
    </row>
    <row r="5932" spans="1:10">
      <c r="A5932" s="259"/>
      <c r="B5932" s="259"/>
      <c r="C5932" s="259"/>
      <c r="D5932" s="259"/>
      <c r="E5932" s="259"/>
      <c r="F5932" s="270"/>
      <c r="G5932" s="259"/>
      <c r="H5932" s="259"/>
      <c r="I5932" s="259"/>
      <c r="J5932" s="259"/>
    </row>
    <row r="5933" spans="1:10">
      <c r="A5933" s="259"/>
      <c r="B5933" s="259"/>
      <c r="C5933" s="259"/>
      <c r="D5933" s="259"/>
      <c r="E5933" s="259"/>
      <c r="F5933" s="270"/>
      <c r="G5933" s="259"/>
      <c r="H5933" s="259"/>
      <c r="I5933" s="259"/>
      <c r="J5933" s="259"/>
    </row>
    <row r="5934" spans="1:10">
      <c r="A5934" s="259"/>
      <c r="B5934" s="259"/>
      <c r="C5934" s="259"/>
      <c r="D5934" s="259"/>
      <c r="E5934" s="259"/>
      <c r="F5934" s="270"/>
      <c r="G5934" s="259"/>
      <c r="H5934" s="259"/>
      <c r="I5934" s="259"/>
      <c r="J5934" s="259"/>
    </row>
    <row r="5935" spans="1:10">
      <c r="A5935" s="259"/>
      <c r="B5935" s="259"/>
      <c r="C5935" s="259"/>
      <c r="D5935" s="259"/>
      <c r="E5935" s="259"/>
      <c r="F5935" s="270"/>
      <c r="G5935" s="259"/>
      <c r="H5935" s="259"/>
      <c r="I5935" s="259"/>
      <c r="J5935" s="259"/>
    </row>
    <row r="5936" spans="1:10">
      <c r="A5936" s="259"/>
      <c r="B5936" s="259"/>
      <c r="C5936" s="259"/>
      <c r="D5936" s="259"/>
      <c r="E5936" s="259"/>
      <c r="F5936" s="270"/>
      <c r="G5936" s="259"/>
      <c r="H5936" s="259"/>
      <c r="I5936" s="259"/>
      <c r="J5936" s="259"/>
    </row>
    <row r="5937" spans="1:10">
      <c r="A5937" s="259"/>
      <c r="B5937" s="259"/>
      <c r="C5937" s="259"/>
      <c r="D5937" s="259"/>
      <c r="E5937" s="259"/>
      <c r="F5937" s="270"/>
      <c r="G5937" s="259"/>
      <c r="H5937" s="259"/>
      <c r="I5937" s="259"/>
      <c r="J5937" s="259"/>
    </row>
    <row r="5938" spans="1:10">
      <c r="A5938" s="259"/>
      <c r="B5938" s="259"/>
      <c r="C5938" s="259"/>
      <c r="D5938" s="259"/>
      <c r="E5938" s="259"/>
      <c r="F5938" s="270"/>
      <c r="G5938" s="259"/>
      <c r="H5938" s="259"/>
      <c r="I5938" s="259"/>
      <c r="J5938" s="259"/>
    </row>
    <row r="5939" spans="1:10">
      <c r="A5939" s="259"/>
      <c r="B5939" s="259"/>
      <c r="C5939" s="259"/>
      <c r="D5939" s="259"/>
      <c r="E5939" s="259"/>
      <c r="F5939" s="270"/>
      <c r="G5939" s="259"/>
      <c r="H5939" s="259"/>
      <c r="I5939" s="259"/>
      <c r="J5939" s="259"/>
    </row>
    <row r="5940" spans="1:10">
      <c r="A5940" s="259"/>
      <c r="B5940" s="259"/>
      <c r="C5940" s="259"/>
      <c r="D5940" s="259"/>
      <c r="E5940" s="259"/>
      <c r="F5940" s="270"/>
      <c r="G5940" s="259"/>
      <c r="H5940" s="259"/>
      <c r="I5940" s="259"/>
      <c r="J5940" s="259"/>
    </row>
    <row r="5941" spans="1:10">
      <c r="A5941" s="259"/>
      <c r="B5941" s="259"/>
      <c r="C5941" s="259"/>
      <c r="D5941" s="259"/>
      <c r="E5941" s="259"/>
      <c r="F5941" s="270"/>
      <c r="G5941" s="259"/>
      <c r="H5941" s="259"/>
      <c r="I5941" s="259"/>
      <c r="J5941" s="259"/>
    </row>
    <row r="5942" spans="1:10">
      <c r="A5942" s="259"/>
      <c r="B5942" s="259"/>
      <c r="C5942" s="259"/>
      <c r="D5942" s="259"/>
      <c r="E5942" s="259"/>
      <c r="F5942" s="270"/>
      <c r="G5942" s="259"/>
      <c r="H5942" s="259"/>
      <c r="I5942" s="259"/>
      <c r="J5942" s="259"/>
    </row>
    <row r="5943" spans="1:10">
      <c r="A5943" s="259"/>
      <c r="B5943" s="259"/>
      <c r="C5943" s="259"/>
      <c r="D5943" s="259"/>
      <c r="E5943" s="259"/>
      <c r="F5943" s="270"/>
      <c r="G5943" s="259"/>
      <c r="H5943" s="259"/>
      <c r="I5943" s="259"/>
      <c r="J5943" s="259"/>
    </row>
    <row r="5944" spans="1:10">
      <c r="A5944" s="259"/>
      <c r="B5944" s="259"/>
      <c r="C5944" s="259"/>
      <c r="D5944" s="259"/>
      <c r="E5944" s="259"/>
      <c r="F5944" s="270"/>
      <c r="G5944" s="259"/>
      <c r="H5944" s="259"/>
      <c r="I5944" s="259"/>
      <c r="J5944" s="259"/>
    </row>
    <row r="5945" spans="1:10">
      <c r="A5945" s="259"/>
      <c r="B5945" s="259"/>
      <c r="C5945" s="259"/>
      <c r="D5945" s="259"/>
      <c r="E5945" s="259"/>
      <c r="F5945" s="270"/>
      <c r="G5945" s="259"/>
      <c r="H5945" s="259"/>
      <c r="I5945" s="259"/>
      <c r="J5945" s="259"/>
    </row>
    <row r="5946" spans="1:10">
      <c r="A5946" s="259"/>
      <c r="B5946" s="259"/>
      <c r="C5946" s="259"/>
      <c r="D5946" s="259"/>
      <c r="E5946" s="259"/>
      <c r="F5946" s="270"/>
      <c r="G5946" s="259"/>
      <c r="H5946" s="259"/>
      <c r="I5946" s="259"/>
      <c r="J5946" s="259"/>
    </row>
    <row r="5947" spans="1:10">
      <c r="A5947" s="259"/>
      <c r="B5947" s="259"/>
      <c r="C5947" s="259"/>
      <c r="D5947" s="259"/>
      <c r="E5947" s="259"/>
      <c r="F5947" s="270"/>
      <c r="G5947" s="259"/>
      <c r="H5947" s="259"/>
      <c r="I5947" s="259"/>
      <c r="J5947" s="259"/>
    </row>
    <row r="5948" spans="1:10">
      <c r="A5948" s="259"/>
      <c r="B5948" s="259"/>
      <c r="C5948" s="259"/>
      <c r="D5948" s="259"/>
      <c r="E5948" s="259"/>
      <c r="F5948" s="270"/>
      <c r="G5948" s="259"/>
      <c r="H5948" s="259"/>
      <c r="I5948" s="259"/>
      <c r="J5948" s="259"/>
    </row>
    <row r="5949" spans="1:10">
      <c r="A5949" s="259"/>
      <c r="B5949" s="259"/>
      <c r="C5949" s="259"/>
      <c r="D5949" s="259"/>
      <c r="E5949" s="259"/>
      <c r="F5949" s="270"/>
      <c r="G5949" s="259"/>
      <c r="H5949" s="259"/>
      <c r="I5949" s="259"/>
      <c r="J5949" s="259"/>
    </row>
    <row r="5950" spans="1:10">
      <c r="A5950" s="259"/>
      <c r="B5950" s="259"/>
      <c r="C5950" s="259"/>
      <c r="D5950" s="259"/>
      <c r="E5950" s="259"/>
      <c r="F5950" s="270"/>
      <c r="G5950" s="259"/>
      <c r="H5950" s="259"/>
      <c r="I5950" s="259"/>
      <c r="J5950" s="259"/>
    </row>
    <row r="5951" spans="1:10">
      <c r="A5951" s="259"/>
      <c r="B5951" s="259"/>
      <c r="C5951" s="259"/>
      <c r="D5951" s="259"/>
      <c r="E5951" s="259"/>
      <c r="F5951" s="270"/>
      <c r="G5951" s="259"/>
      <c r="H5951" s="259"/>
      <c r="I5951" s="259"/>
      <c r="J5951" s="259"/>
    </row>
    <row r="5952" spans="1:10">
      <c r="A5952" s="259"/>
      <c r="B5952" s="259"/>
      <c r="C5952" s="259"/>
      <c r="D5952" s="259"/>
      <c r="E5952" s="259"/>
      <c r="F5952" s="270"/>
      <c r="G5952" s="259"/>
      <c r="H5952" s="259"/>
      <c r="I5952" s="259"/>
      <c r="J5952" s="259"/>
    </row>
    <row r="5953" spans="1:10">
      <c r="A5953" s="259"/>
      <c r="B5953" s="259"/>
      <c r="C5953" s="259"/>
      <c r="D5953" s="259"/>
      <c r="E5953" s="259"/>
      <c r="F5953" s="270"/>
      <c r="G5953" s="259"/>
      <c r="H5953" s="259"/>
      <c r="I5953" s="259"/>
      <c r="J5953" s="259"/>
    </row>
    <row r="5954" spans="1:10">
      <c r="A5954" s="259"/>
      <c r="B5954" s="259"/>
      <c r="C5954" s="259"/>
      <c r="D5954" s="259"/>
      <c r="E5954" s="259"/>
      <c r="F5954" s="270"/>
      <c r="G5954" s="259"/>
      <c r="H5954" s="259"/>
      <c r="I5954" s="259"/>
      <c r="J5954" s="259"/>
    </row>
    <row r="5955" spans="1:10">
      <c r="A5955" s="259"/>
      <c r="B5955" s="259"/>
      <c r="C5955" s="259"/>
      <c r="D5955" s="259"/>
      <c r="E5955" s="259"/>
      <c r="F5955" s="270"/>
      <c r="G5955" s="259"/>
      <c r="H5955" s="259"/>
      <c r="I5955" s="259"/>
      <c r="J5955" s="259"/>
    </row>
    <row r="5956" spans="1:10">
      <c r="A5956" s="259"/>
      <c r="B5956" s="259"/>
      <c r="C5956" s="259"/>
      <c r="D5956" s="259"/>
      <c r="E5956" s="259"/>
      <c r="F5956" s="270"/>
      <c r="G5956" s="259"/>
      <c r="H5956" s="259"/>
      <c r="I5956" s="259"/>
      <c r="J5956" s="259"/>
    </row>
    <row r="5957" spans="1:10">
      <c r="A5957" s="259"/>
      <c r="B5957" s="259"/>
      <c r="C5957" s="259"/>
      <c r="D5957" s="259"/>
      <c r="E5957" s="259"/>
      <c r="F5957" s="270"/>
      <c r="G5957" s="259"/>
      <c r="H5957" s="259"/>
      <c r="I5957" s="259"/>
      <c r="J5957" s="259"/>
    </row>
    <row r="5958" spans="1:10">
      <c r="A5958" s="259"/>
      <c r="B5958" s="259"/>
      <c r="C5958" s="259"/>
      <c r="D5958" s="259"/>
      <c r="E5958" s="259"/>
      <c r="F5958" s="270"/>
      <c r="G5958" s="259"/>
      <c r="H5958" s="259"/>
      <c r="I5958" s="259"/>
      <c r="J5958" s="259"/>
    </row>
    <row r="5959" spans="1:10">
      <c r="A5959" s="259"/>
      <c r="B5959" s="259"/>
      <c r="C5959" s="259"/>
      <c r="D5959" s="259"/>
      <c r="E5959" s="259"/>
      <c r="F5959" s="270"/>
      <c r="G5959" s="259"/>
      <c r="H5959" s="259"/>
      <c r="I5959" s="259"/>
      <c r="J5959" s="259"/>
    </row>
    <row r="5960" spans="1:10">
      <c r="A5960" s="259"/>
      <c r="B5960" s="259"/>
      <c r="C5960" s="259"/>
      <c r="D5960" s="259"/>
      <c r="E5960" s="259"/>
      <c r="F5960" s="270"/>
      <c r="G5960" s="259"/>
      <c r="H5960" s="259"/>
      <c r="I5960" s="259"/>
      <c r="J5960" s="259"/>
    </row>
    <row r="5961" spans="1:10">
      <c r="A5961" s="259"/>
      <c r="B5961" s="259"/>
      <c r="C5961" s="259"/>
      <c r="D5961" s="259"/>
      <c r="E5961" s="259"/>
      <c r="F5961" s="270"/>
      <c r="G5961" s="259"/>
      <c r="H5961" s="259"/>
      <c r="I5961" s="259"/>
      <c r="J5961" s="259"/>
    </row>
    <row r="5962" spans="1:10">
      <c r="A5962" s="259"/>
      <c r="B5962" s="259"/>
      <c r="C5962" s="259"/>
      <c r="D5962" s="259"/>
      <c r="E5962" s="259"/>
      <c r="F5962" s="270"/>
      <c r="G5962" s="259"/>
      <c r="H5962" s="259"/>
      <c r="I5962" s="259"/>
      <c r="J5962" s="259"/>
    </row>
    <row r="5963" spans="1:10">
      <c r="A5963" s="259"/>
      <c r="B5963" s="259"/>
      <c r="C5963" s="259"/>
      <c r="D5963" s="259"/>
      <c r="E5963" s="259"/>
      <c r="F5963" s="270"/>
      <c r="G5963" s="259"/>
      <c r="H5963" s="259"/>
      <c r="I5963" s="259"/>
      <c r="J5963" s="259"/>
    </row>
    <row r="5964" spans="1:10">
      <c r="A5964" s="259"/>
      <c r="B5964" s="259"/>
      <c r="C5964" s="259"/>
      <c r="D5964" s="259"/>
      <c r="E5964" s="259"/>
      <c r="F5964" s="270"/>
      <c r="G5964" s="259"/>
      <c r="H5964" s="259"/>
      <c r="I5964" s="259"/>
      <c r="J5964" s="259"/>
    </row>
    <row r="5965" spans="1:10">
      <c r="A5965" s="259"/>
      <c r="B5965" s="259"/>
      <c r="C5965" s="259"/>
      <c r="D5965" s="259"/>
      <c r="E5965" s="259"/>
      <c r="F5965" s="270"/>
      <c r="G5965" s="259"/>
      <c r="H5965" s="259"/>
      <c r="I5965" s="259"/>
      <c r="J5965" s="259"/>
    </row>
    <row r="5966" spans="1:10">
      <c r="A5966" s="259"/>
      <c r="B5966" s="259"/>
      <c r="C5966" s="259"/>
      <c r="D5966" s="259"/>
      <c r="E5966" s="259"/>
      <c r="F5966" s="270"/>
      <c r="G5966" s="259"/>
      <c r="H5966" s="259"/>
      <c r="I5966" s="259"/>
      <c r="J5966" s="259"/>
    </row>
    <row r="5967" spans="1:10">
      <c r="A5967" s="259"/>
      <c r="B5967" s="259"/>
      <c r="C5967" s="259"/>
      <c r="D5967" s="259"/>
      <c r="E5967" s="259"/>
      <c r="F5967" s="270"/>
      <c r="G5967" s="259"/>
      <c r="H5967" s="259"/>
      <c r="I5967" s="259"/>
      <c r="J5967" s="259"/>
    </row>
    <row r="5968" spans="1:10">
      <c r="A5968" s="259"/>
      <c r="B5968" s="259"/>
      <c r="C5968" s="259"/>
      <c r="D5968" s="259"/>
      <c r="E5968" s="259"/>
      <c r="F5968" s="270"/>
      <c r="G5968" s="259"/>
      <c r="H5968" s="259"/>
      <c r="I5968" s="259"/>
      <c r="J5968" s="259"/>
    </row>
    <row r="5969" spans="1:10">
      <c r="A5969" s="259"/>
      <c r="B5969" s="259"/>
      <c r="C5969" s="259"/>
      <c r="D5969" s="259"/>
      <c r="E5969" s="259"/>
      <c r="F5969" s="270"/>
      <c r="G5969" s="259"/>
      <c r="H5969" s="259"/>
      <c r="I5969" s="259"/>
      <c r="J5969" s="259"/>
    </row>
    <row r="5970" spans="1:10">
      <c r="A5970" s="259"/>
      <c r="B5970" s="259"/>
      <c r="C5970" s="259"/>
      <c r="D5970" s="259"/>
      <c r="E5970" s="259"/>
      <c r="F5970" s="270"/>
      <c r="G5970" s="259"/>
      <c r="H5970" s="259"/>
      <c r="I5970" s="259"/>
      <c r="J5970" s="259"/>
    </row>
    <row r="5971" spans="1:10">
      <c r="A5971" s="259"/>
      <c r="B5971" s="259"/>
      <c r="C5971" s="259"/>
      <c r="D5971" s="259"/>
      <c r="E5971" s="259"/>
      <c r="F5971" s="270"/>
      <c r="G5971" s="259"/>
      <c r="H5971" s="259"/>
      <c r="I5971" s="259"/>
      <c r="J5971" s="259"/>
    </row>
    <row r="5972" spans="1:10">
      <c r="A5972" s="259"/>
      <c r="B5972" s="259"/>
      <c r="C5972" s="259"/>
      <c r="D5972" s="259"/>
      <c r="E5972" s="259"/>
      <c r="F5972" s="270"/>
      <c r="G5972" s="259"/>
      <c r="H5972" s="259"/>
      <c r="I5972" s="259"/>
      <c r="J5972" s="259"/>
    </row>
    <row r="5973" spans="1:10">
      <c r="A5973" s="259"/>
      <c r="B5973" s="259"/>
      <c r="C5973" s="259"/>
      <c r="D5973" s="259"/>
      <c r="E5973" s="259"/>
      <c r="F5973" s="270"/>
      <c r="G5973" s="259"/>
      <c r="H5973" s="259"/>
      <c r="I5973" s="259"/>
      <c r="J5973" s="259"/>
    </row>
    <row r="5974" spans="1:10">
      <c r="A5974" s="259"/>
      <c r="B5974" s="259"/>
      <c r="C5974" s="259"/>
      <c r="D5974" s="259"/>
      <c r="E5974" s="259"/>
      <c r="F5974" s="270"/>
      <c r="G5974" s="259"/>
      <c r="H5974" s="259"/>
      <c r="I5974" s="259"/>
      <c r="J5974" s="259"/>
    </row>
    <row r="5975" spans="1:10">
      <c r="A5975" s="259"/>
      <c r="B5975" s="259"/>
      <c r="C5975" s="259"/>
      <c r="D5975" s="259"/>
      <c r="E5975" s="259"/>
      <c r="F5975" s="270"/>
      <c r="G5975" s="259"/>
      <c r="H5975" s="259"/>
      <c r="I5975" s="259"/>
      <c r="J5975" s="259"/>
    </row>
    <row r="5976" spans="1:10">
      <c r="A5976" s="259"/>
      <c r="B5976" s="259"/>
      <c r="C5976" s="259"/>
      <c r="D5976" s="259"/>
      <c r="E5976" s="259"/>
      <c r="F5976" s="270"/>
      <c r="G5976" s="259"/>
      <c r="H5976" s="259"/>
      <c r="I5976" s="259"/>
      <c r="J5976" s="259"/>
    </row>
    <row r="5977" spans="1:10">
      <c r="A5977" s="259"/>
      <c r="B5977" s="259"/>
      <c r="C5977" s="259"/>
      <c r="D5977" s="259"/>
      <c r="E5977" s="259"/>
      <c r="F5977" s="270"/>
      <c r="G5977" s="259"/>
      <c r="H5977" s="259"/>
      <c r="I5977" s="259"/>
      <c r="J5977" s="259"/>
    </row>
    <row r="5978" spans="1:10">
      <c r="A5978" s="259"/>
      <c r="B5978" s="259"/>
      <c r="C5978" s="259"/>
      <c r="D5978" s="259"/>
      <c r="E5978" s="259"/>
      <c r="F5978" s="270"/>
      <c r="G5978" s="259"/>
      <c r="H5978" s="259"/>
      <c r="I5978" s="259"/>
      <c r="J5978" s="259"/>
    </row>
    <row r="5979" spans="1:10">
      <c r="A5979" s="259"/>
      <c r="B5979" s="259"/>
      <c r="C5979" s="259"/>
      <c r="D5979" s="259"/>
      <c r="E5979" s="259"/>
      <c r="F5979" s="270"/>
      <c r="G5979" s="259"/>
      <c r="H5979" s="259"/>
      <c r="I5979" s="259"/>
      <c r="J5979" s="259"/>
    </row>
    <row r="5980" spans="1:10">
      <c r="A5980" s="259"/>
      <c r="B5980" s="259"/>
      <c r="C5980" s="259"/>
      <c r="D5980" s="259"/>
      <c r="E5980" s="259"/>
      <c r="F5980" s="270"/>
      <c r="G5980" s="259"/>
      <c r="H5980" s="259"/>
      <c r="I5980" s="259"/>
      <c r="J5980" s="259"/>
    </row>
    <row r="5981" spans="1:10">
      <c r="A5981" s="259"/>
      <c r="B5981" s="259"/>
      <c r="C5981" s="259"/>
      <c r="D5981" s="259"/>
      <c r="E5981" s="259"/>
      <c r="F5981" s="270"/>
      <c r="G5981" s="259"/>
      <c r="H5981" s="259"/>
      <c r="I5981" s="259"/>
      <c r="J5981" s="259"/>
    </row>
    <row r="5982" spans="1:10">
      <c r="A5982" s="259"/>
      <c r="B5982" s="259"/>
      <c r="C5982" s="259"/>
      <c r="D5982" s="259"/>
      <c r="E5982" s="259"/>
      <c r="F5982" s="270"/>
      <c r="G5982" s="259"/>
      <c r="H5982" s="259"/>
      <c r="I5982" s="259"/>
      <c r="J5982" s="259"/>
    </row>
    <row r="5983" spans="1:10">
      <c r="A5983" s="259"/>
      <c r="B5983" s="259"/>
      <c r="C5983" s="259"/>
      <c r="D5983" s="259"/>
      <c r="E5983" s="259"/>
      <c r="F5983" s="270"/>
      <c r="G5983" s="259"/>
      <c r="H5983" s="259"/>
      <c r="I5983" s="259"/>
      <c r="J5983" s="259"/>
    </row>
    <row r="5984" spans="1:10">
      <c r="A5984" s="259"/>
      <c r="B5984" s="259"/>
      <c r="C5984" s="259"/>
      <c r="D5984" s="259"/>
      <c r="E5984" s="259"/>
      <c r="F5984" s="270"/>
      <c r="G5984" s="259"/>
      <c r="H5984" s="259"/>
      <c r="I5984" s="259"/>
      <c r="J5984" s="259"/>
    </row>
    <row r="5985" spans="1:10">
      <c r="A5985" s="259"/>
      <c r="B5985" s="259"/>
      <c r="C5985" s="259"/>
      <c r="D5985" s="259"/>
      <c r="E5985" s="259"/>
      <c r="F5985" s="270"/>
      <c r="G5985" s="259"/>
      <c r="H5985" s="259"/>
      <c r="I5985" s="259"/>
      <c r="J5985" s="259"/>
    </row>
    <row r="5986" spans="1:10">
      <c r="A5986" s="259"/>
      <c r="B5986" s="259"/>
      <c r="C5986" s="259"/>
      <c r="D5986" s="259"/>
      <c r="E5986" s="259"/>
      <c r="F5986" s="270"/>
      <c r="G5986" s="259"/>
      <c r="H5986" s="259"/>
      <c r="I5986" s="259"/>
      <c r="J5986" s="259"/>
    </row>
    <row r="5987" spans="1:10">
      <c r="A5987" s="259"/>
      <c r="B5987" s="259"/>
      <c r="C5987" s="259"/>
      <c r="D5987" s="259"/>
      <c r="E5987" s="259"/>
      <c r="F5987" s="270"/>
      <c r="G5987" s="259"/>
      <c r="H5987" s="259"/>
      <c r="I5987" s="259"/>
      <c r="J5987" s="259"/>
    </row>
    <row r="5988" spans="1:10">
      <c r="A5988" s="259"/>
      <c r="B5988" s="259"/>
      <c r="C5988" s="259"/>
      <c r="D5988" s="259"/>
      <c r="E5988" s="259"/>
      <c r="F5988" s="270"/>
      <c r="G5988" s="259"/>
      <c r="H5988" s="259"/>
      <c r="I5988" s="259"/>
      <c r="J5988" s="259"/>
    </row>
    <row r="5989" spans="1:10">
      <c r="A5989" s="259"/>
      <c r="B5989" s="259"/>
      <c r="C5989" s="259"/>
      <c r="D5989" s="259"/>
      <c r="E5989" s="259"/>
      <c r="F5989" s="270"/>
      <c r="G5989" s="259"/>
      <c r="H5989" s="259"/>
      <c r="I5989" s="259"/>
      <c r="J5989" s="259"/>
    </row>
    <row r="5990" spans="1:10">
      <c r="A5990" s="259"/>
      <c r="B5990" s="259"/>
      <c r="C5990" s="259"/>
      <c r="D5990" s="259"/>
      <c r="E5990" s="259"/>
      <c r="F5990" s="270"/>
      <c r="G5990" s="259"/>
      <c r="H5990" s="259"/>
      <c r="I5990" s="259"/>
      <c r="J5990" s="259"/>
    </row>
    <row r="5991" spans="1:10">
      <c r="A5991" s="259"/>
      <c r="B5991" s="259"/>
      <c r="C5991" s="259"/>
      <c r="D5991" s="259"/>
      <c r="E5991" s="259"/>
      <c r="F5991" s="270"/>
      <c r="G5991" s="259"/>
      <c r="H5991" s="259"/>
      <c r="I5991" s="259"/>
      <c r="J5991" s="259"/>
    </row>
    <row r="5992" spans="1:10">
      <c r="A5992" s="259"/>
      <c r="B5992" s="259"/>
      <c r="C5992" s="259"/>
      <c r="D5992" s="259"/>
      <c r="E5992" s="259"/>
      <c r="F5992" s="270"/>
      <c r="G5992" s="259"/>
      <c r="H5992" s="259"/>
      <c r="I5992" s="259"/>
      <c r="J5992" s="259"/>
    </row>
    <row r="5993" spans="1:10">
      <c r="A5993" s="259"/>
      <c r="B5993" s="259"/>
      <c r="C5993" s="259"/>
      <c r="D5993" s="259"/>
      <c r="E5993" s="259"/>
      <c r="F5993" s="270"/>
      <c r="G5993" s="259"/>
      <c r="H5993" s="259"/>
      <c r="I5993" s="259"/>
      <c r="J5993" s="259"/>
    </row>
    <row r="5994" spans="1:10">
      <c r="A5994" s="259"/>
      <c r="B5994" s="259"/>
      <c r="C5994" s="259"/>
      <c r="D5994" s="259"/>
      <c r="E5994" s="259"/>
      <c r="F5994" s="270"/>
      <c r="G5994" s="259"/>
      <c r="H5994" s="259"/>
      <c r="I5994" s="259"/>
      <c r="J5994" s="259"/>
    </row>
    <row r="5995" spans="1:10">
      <c r="A5995" s="259"/>
      <c r="B5995" s="259"/>
      <c r="C5995" s="259"/>
      <c r="D5995" s="259"/>
      <c r="E5995" s="259"/>
      <c r="F5995" s="270"/>
      <c r="G5995" s="259"/>
      <c r="H5995" s="259"/>
      <c r="I5995" s="259"/>
      <c r="J5995" s="259"/>
    </row>
    <row r="5996" spans="1:10">
      <c r="A5996" s="259"/>
      <c r="B5996" s="259"/>
      <c r="C5996" s="259"/>
      <c r="D5996" s="259"/>
      <c r="E5996" s="259"/>
      <c r="F5996" s="270"/>
      <c r="G5996" s="259"/>
      <c r="H5996" s="259"/>
      <c r="I5996" s="259"/>
      <c r="J5996" s="259"/>
    </row>
    <row r="5997" spans="1:10">
      <c r="A5997" s="259"/>
      <c r="B5997" s="259"/>
      <c r="C5997" s="259"/>
      <c r="D5997" s="259"/>
      <c r="E5997" s="259"/>
      <c r="F5997" s="270"/>
      <c r="G5997" s="259"/>
      <c r="H5997" s="259"/>
      <c r="I5997" s="259"/>
      <c r="J5997" s="259"/>
    </row>
    <row r="5998" spans="1:10">
      <c r="A5998" s="259"/>
      <c r="B5998" s="259"/>
      <c r="C5998" s="259"/>
      <c r="D5998" s="259"/>
      <c r="E5998" s="259"/>
      <c r="F5998" s="270"/>
      <c r="G5998" s="259"/>
      <c r="H5998" s="259"/>
      <c r="I5998" s="259"/>
      <c r="J5998" s="259"/>
    </row>
    <row r="5999" spans="1:10">
      <c r="A5999" s="259"/>
      <c r="B5999" s="259"/>
      <c r="C5999" s="259"/>
      <c r="D5999" s="259"/>
      <c r="E5999" s="259"/>
      <c r="F5999" s="270"/>
      <c r="G5999" s="259"/>
      <c r="H5999" s="259"/>
      <c r="I5999" s="259"/>
      <c r="J5999" s="259"/>
    </row>
    <row r="6000" spans="1:10">
      <c r="A6000" s="259"/>
      <c r="B6000" s="259"/>
      <c r="C6000" s="259"/>
      <c r="D6000" s="259"/>
      <c r="E6000" s="259"/>
      <c r="F6000" s="270"/>
      <c r="G6000" s="259"/>
      <c r="H6000" s="259"/>
      <c r="I6000" s="259"/>
      <c r="J6000" s="259"/>
    </row>
    <row r="6001" spans="1:10">
      <c r="A6001" s="259"/>
      <c r="B6001" s="259"/>
      <c r="C6001" s="259"/>
      <c r="D6001" s="259"/>
      <c r="E6001" s="259"/>
      <c r="F6001" s="270"/>
      <c r="G6001" s="259"/>
      <c r="H6001" s="259"/>
      <c r="I6001" s="259"/>
      <c r="J6001" s="259"/>
    </row>
    <row r="6002" spans="1:10">
      <c r="A6002" s="259"/>
      <c r="B6002" s="259"/>
      <c r="C6002" s="259"/>
      <c r="D6002" s="259"/>
      <c r="E6002" s="259"/>
      <c r="F6002" s="270"/>
      <c r="G6002" s="259"/>
      <c r="H6002" s="259"/>
      <c r="I6002" s="259"/>
      <c r="J6002" s="259"/>
    </row>
    <row r="6003" spans="1:10">
      <c r="A6003" s="259"/>
      <c r="B6003" s="259"/>
      <c r="C6003" s="259"/>
      <c r="D6003" s="259"/>
      <c r="E6003" s="259"/>
      <c r="F6003" s="270"/>
      <c r="G6003" s="259"/>
      <c r="H6003" s="259"/>
      <c r="I6003" s="259"/>
      <c r="J6003" s="259"/>
    </row>
    <row r="6004" spans="1:10">
      <c r="A6004" s="259"/>
      <c r="B6004" s="259"/>
      <c r="C6004" s="259"/>
      <c r="D6004" s="259"/>
      <c r="E6004" s="259"/>
      <c r="F6004" s="270"/>
      <c r="G6004" s="259"/>
      <c r="H6004" s="259"/>
      <c r="I6004" s="259"/>
      <c r="J6004" s="259"/>
    </row>
    <row r="6005" spans="1:10">
      <c r="A6005" s="259"/>
      <c r="B6005" s="259"/>
      <c r="C6005" s="259"/>
      <c r="D6005" s="259"/>
      <c r="E6005" s="259"/>
      <c r="F6005" s="270"/>
      <c r="G6005" s="259"/>
      <c r="H6005" s="259"/>
      <c r="I6005" s="259"/>
      <c r="J6005" s="259"/>
    </row>
    <row r="6006" spans="1:10">
      <c r="A6006" s="259"/>
      <c r="B6006" s="259"/>
      <c r="C6006" s="259"/>
      <c r="D6006" s="259"/>
      <c r="E6006" s="259"/>
      <c r="F6006" s="270"/>
      <c r="G6006" s="259"/>
      <c r="H6006" s="259"/>
      <c r="I6006" s="259"/>
      <c r="J6006" s="259"/>
    </row>
    <row r="6007" spans="1:10">
      <c r="A6007" s="259"/>
      <c r="B6007" s="259"/>
      <c r="C6007" s="259"/>
      <c r="D6007" s="259"/>
      <c r="E6007" s="259"/>
      <c r="F6007" s="270"/>
      <c r="G6007" s="259"/>
      <c r="H6007" s="259"/>
      <c r="I6007" s="259"/>
      <c r="J6007" s="259"/>
    </row>
    <row r="6008" spans="1:10">
      <c r="A6008" s="259"/>
      <c r="B6008" s="259"/>
      <c r="C6008" s="259"/>
      <c r="D6008" s="259"/>
      <c r="E6008" s="259"/>
      <c r="F6008" s="270"/>
      <c r="G6008" s="259"/>
      <c r="H6008" s="259"/>
      <c r="I6008" s="259"/>
      <c r="J6008" s="259"/>
    </row>
    <row r="6009" spans="1:10">
      <c r="A6009" s="259"/>
      <c r="B6009" s="259"/>
      <c r="C6009" s="259"/>
      <c r="D6009" s="259"/>
      <c r="E6009" s="259"/>
      <c r="F6009" s="270"/>
      <c r="G6009" s="259"/>
      <c r="H6009" s="259"/>
      <c r="I6009" s="259"/>
      <c r="J6009" s="259"/>
    </row>
    <row r="6010" spans="1:10">
      <c r="A6010" s="259"/>
      <c r="B6010" s="259"/>
      <c r="C6010" s="259"/>
      <c r="D6010" s="259"/>
      <c r="E6010" s="259"/>
      <c r="F6010" s="270"/>
      <c r="G6010" s="259"/>
      <c r="H6010" s="259"/>
      <c r="I6010" s="259"/>
      <c r="J6010" s="259"/>
    </row>
    <row r="6011" spans="1:10">
      <c r="A6011" s="259"/>
      <c r="B6011" s="259"/>
      <c r="C6011" s="259"/>
      <c r="D6011" s="259"/>
      <c r="E6011" s="259"/>
      <c r="F6011" s="270"/>
      <c r="G6011" s="259"/>
      <c r="H6011" s="259"/>
      <c r="I6011" s="259"/>
      <c r="J6011" s="259"/>
    </row>
    <row r="6012" spans="1:10">
      <c r="A6012" s="259"/>
      <c r="B6012" s="259"/>
      <c r="C6012" s="259"/>
      <c r="D6012" s="259"/>
      <c r="E6012" s="259"/>
      <c r="F6012" s="270"/>
      <c r="G6012" s="259"/>
      <c r="H6012" s="259"/>
      <c r="I6012" s="259"/>
      <c r="J6012" s="259"/>
    </row>
    <row r="6013" spans="1:10">
      <c r="A6013" s="259"/>
      <c r="B6013" s="259"/>
      <c r="C6013" s="259"/>
      <c r="D6013" s="259"/>
      <c r="E6013" s="259"/>
      <c r="F6013" s="270"/>
      <c r="G6013" s="259"/>
      <c r="H6013" s="259"/>
      <c r="I6013" s="259"/>
      <c r="J6013" s="259"/>
    </row>
    <row r="6014" spans="1:10">
      <c r="A6014" s="259"/>
      <c r="B6014" s="259"/>
      <c r="C6014" s="259"/>
      <c r="D6014" s="259"/>
      <c r="E6014" s="259"/>
      <c r="F6014" s="270"/>
      <c r="G6014" s="259"/>
      <c r="H6014" s="259"/>
      <c r="I6014" s="259"/>
      <c r="J6014" s="259"/>
    </row>
    <row r="6015" spans="1:10">
      <c r="A6015" s="259"/>
      <c r="B6015" s="259"/>
      <c r="C6015" s="259"/>
      <c r="D6015" s="259"/>
      <c r="E6015" s="259"/>
      <c r="F6015" s="270"/>
      <c r="G6015" s="259"/>
      <c r="H6015" s="259"/>
      <c r="I6015" s="259"/>
      <c r="J6015" s="259"/>
    </row>
    <row r="6016" spans="1:10">
      <c r="A6016" s="259"/>
      <c r="B6016" s="259"/>
      <c r="C6016" s="259"/>
      <c r="D6016" s="259"/>
      <c r="E6016" s="259"/>
      <c r="F6016" s="270"/>
      <c r="G6016" s="259"/>
      <c r="H6016" s="259"/>
      <c r="I6016" s="259"/>
      <c r="J6016" s="259"/>
    </row>
    <row r="6017" spans="1:10">
      <c r="A6017" s="259"/>
      <c r="B6017" s="259"/>
      <c r="C6017" s="259"/>
      <c r="D6017" s="259"/>
      <c r="E6017" s="259"/>
      <c r="F6017" s="270"/>
      <c r="G6017" s="259"/>
      <c r="H6017" s="259"/>
      <c r="I6017" s="259"/>
      <c r="J6017" s="259"/>
    </row>
    <row r="6018" spans="1:10">
      <c r="A6018" s="259"/>
      <c r="B6018" s="259"/>
      <c r="C6018" s="259"/>
      <c r="D6018" s="259"/>
      <c r="E6018" s="259"/>
      <c r="F6018" s="270"/>
      <c r="G6018" s="259"/>
      <c r="H6018" s="259"/>
      <c r="I6018" s="259"/>
      <c r="J6018" s="259"/>
    </row>
    <row r="6019" spans="1:10">
      <c r="A6019" s="259"/>
      <c r="B6019" s="259"/>
      <c r="C6019" s="259"/>
      <c r="D6019" s="259"/>
      <c r="E6019" s="259"/>
      <c r="F6019" s="270"/>
      <c r="G6019" s="259"/>
      <c r="H6019" s="259"/>
      <c r="I6019" s="259"/>
      <c r="J6019" s="259"/>
    </row>
    <row r="6020" spans="1:10">
      <c r="A6020" s="259"/>
      <c r="B6020" s="259"/>
      <c r="C6020" s="259"/>
      <c r="D6020" s="259"/>
      <c r="E6020" s="259"/>
      <c r="F6020" s="270"/>
      <c r="G6020" s="259"/>
      <c r="H6020" s="259"/>
      <c r="I6020" s="259"/>
      <c r="J6020" s="259"/>
    </row>
    <row r="6021" spans="1:10">
      <c r="A6021" s="259"/>
      <c r="B6021" s="259"/>
      <c r="C6021" s="259"/>
      <c r="D6021" s="259"/>
      <c r="E6021" s="259"/>
      <c r="F6021" s="270"/>
      <c r="G6021" s="259"/>
      <c r="H6021" s="259"/>
      <c r="I6021" s="259"/>
      <c r="J6021" s="259"/>
    </row>
    <row r="6022" spans="1:10">
      <c r="A6022" s="259"/>
      <c r="B6022" s="259"/>
      <c r="C6022" s="259"/>
      <c r="D6022" s="259"/>
      <c r="E6022" s="259"/>
      <c r="F6022" s="270"/>
      <c r="G6022" s="259"/>
      <c r="H6022" s="259"/>
      <c r="I6022" s="259"/>
      <c r="J6022" s="259"/>
    </row>
    <row r="6023" spans="1:10">
      <c r="A6023" s="259"/>
      <c r="B6023" s="259"/>
      <c r="C6023" s="259"/>
      <c r="D6023" s="259"/>
      <c r="E6023" s="259"/>
      <c r="F6023" s="270"/>
      <c r="G6023" s="259"/>
      <c r="H6023" s="259"/>
      <c r="I6023" s="259"/>
      <c r="J6023" s="259"/>
    </row>
    <row r="6024" spans="1:10">
      <c r="A6024" s="259"/>
      <c r="B6024" s="259"/>
      <c r="C6024" s="259"/>
      <c r="D6024" s="259"/>
      <c r="E6024" s="259"/>
      <c r="F6024" s="270"/>
      <c r="G6024" s="259"/>
      <c r="H6024" s="259"/>
      <c r="I6024" s="259"/>
      <c r="J6024" s="259"/>
    </row>
    <row r="6025" spans="1:10">
      <c r="A6025" s="259"/>
      <c r="B6025" s="259"/>
      <c r="C6025" s="259"/>
      <c r="D6025" s="259"/>
      <c r="E6025" s="259"/>
      <c r="F6025" s="270"/>
      <c r="G6025" s="259"/>
      <c r="H6025" s="259"/>
      <c r="I6025" s="259"/>
      <c r="J6025" s="259"/>
    </row>
    <row r="6026" spans="1:10">
      <c r="A6026" s="259"/>
      <c r="B6026" s="259"/>
      <c r="C6026" s="259"/>
      <c r="D6026" s="259"/>
      <c r="E6026" s="259"/>
      <c r="F6026" s="270"/>
      <c r="G6026" s="259"/>
      <c r="H6026" s="259"/>
      <c r="I6026" s="259"/>
      <c r="J6026" s="259"/>
    </row>
    <row r="6027" spans="1:10">
      <c r="A6027" s="259"/>
      <c r="B6027" s="259"/>
      <c r="C6027" s="259"/>
      <c r="D6027" s="259"/>
      <c r="E6027" s="259"/>
      <c r="F6027" s="270"/>
      <c r="G6027" s="259"/>
      <c r="H6027" s="259"/>
      <c r="I6027" s="259"/>
      <c r="J6027" s="259"/>
    </row>
    <row r="6028" spans="1:10">
      <c r="A6028" s="259"/>
      <c r="B6028" s="259"/>
      <c r="C6028" s="259"/>
      <c r="D6028" s="259"/>
      <c r="E6028" s="259"/>
      <c r="F6028" s="270"/>
      <c r="G6028" s="259"/>
      <c r="H6028" s="259"/>
      <c r="I6028" s="259"/>
      <c r="J6028" s="259"/>
    </row>
    <row r="6029" spans="1:10">
      <c r="A6029" s="259"/>
      <c r="B6029" s="259"/>
      <c r="C6029" s="259"/>
      <c r="D6029" s="259"/>
      <c r="E6029" s="259"/>
      <c r="F6029" s="270"/>
      <c r="G6029" s="259"/>
      <c r="H6029" s="259"/>
      <c r="I6029" s="259"/>
      <c r="J6029" s="259"/>
    </row>
    <row r="6030" spans="1:10">
      <c r="A6030" s="259"/>
      <c r="B6030" s="259"/>
      <c r="C6030" s="259"/>
      <c r="D6030" s="259"/>
      <c r="E6030" s="259"/>
      <c r="F6030" s="270"/>
      <c r="G6030" s="259"/>
      <c r="H6030" s="259"/>
      <c r="I6030" s="259"/>
      <c r="J6030" s="259"/>
    </row>
    <row r="6031" spans="1:10">
      <c r="A6031" s="259"/>
      <c r="B6031" s="259"/>
      <c r="C6031" s="259"/>
      <c r="D6031" s="259"/>
      <c r="E6031" s="259"/>
      <c r="F6031" s="270"/>
      <c r="G6031" s="259"/>
      <c r="H6031" s="259"/>
      <c r="I6031" s="259"/>
      <c r="J6031" s="259"/>
    </row>
    <row r="6032" spans="1:10">
      <c r="A6032" s="259"/>
      <c r="B6032" s="259"/>
      <c r="C6032" s="259"/>
      <c r="D6032" s="259"/>
      <c r="E6032" s="259"/>
      <c r="F6032" s="270"/>
      <c r="G6032" s="259"/>
      <c r="H6032" s="259"/>
      <c r="I6032" s="259"/>
      <c r="J6032" s="259"/>
    </row>
    <row r="6033" spans="1:10">
      <c r="A6033" s="259"/>
      <c r="B6033" s="259"/>
      <c r="C6033" s="259"/>
      <c r="D6033" s="259"/>
      <c r="E6033" s="259"/>
      <c r="F6033" s="270"/>
      <c r="G6033" s="259"/>
      <c r="H6033" s="259"/>
      <c r="I6033" s="259"/>
      <c r="J6033" s="259"/>
    </row>
    <row r="6034" spans="1:10">
      <c r="A6034" s="259"/>
      <c r="B6034" s="259"/>
      <c r="C6034" s="259"/>
      <c r="D6034" s="259"/>
      <c r="E6034" s="259"/>
      <c r="F6034" s="270"/>
      <c r="G6034" s="259"/>
      <c r="H6034" s="259"/>
      <c r="I6034" s="259"/>
      <c r="J6034" s="259"/>
    </row>
    <row r="6035" spans="1:10">
      <c r="A6035" s="259"/>
      <c r="B6035" s="259"/>
      <c r="C6035" s="259"/>
      <c r="D6035" s="259"/>
      <c r="E6035" s="259"/>
      <c r="F6035" s="270"/>
      <c r="G6035" s="259"/>
      <c r="H6035" s="259"/>
      <c r="I6035" s="259"/>
      <c r="J6035" s="259"/>
    </row>
    <row r="6036" spans="1:10">
      <c r="A6036" s="259"/>
      <c r="B6036" s="259"/>
      <c r="C6036" s="259"/>
      <c r="D6036" s="259"/>
      <c r="E6036" s="259"/>
      <c r="F6036" s="270"/>
      <c r="G6036" s="259"/>
      <c r="H6036" s="259"/>
      <c r="I6036" s="259"/>
      <c r="J6036" s="259"/>
    </row>
    <row r="6037" spans="1:10">
      <c r="A6037" s="259"/>
      <c r="B6037" s="259"/>
      <c r="C6037" s="259"/>
      <c r="D6037" s="259"/>
      <c r="E6037" s="259"/>
      <c r="F6037" s="270"/>
      <c r="G6037" s="259"/>
      <c r="H6037" s="259"/>
      <c r="I6037" s="259"/>
      <c r="J6037" s="259"/>
    </row>
    <row r="6038" spans="1:10">
      <c r="A6038" s="259"/>
      <c r="B6038" s="259"/>
      <c r="C6038" s="259"/>
      <c r="D6038" s="259"/>
      <c r="E6038" s="259"/>
      <c r="F6038" s="270"/>
      <c r="G6038" s="259"/>
      <c r="H6038" s="259"/>
      <c r="I6038" s="259"/>
      <c r="J6038" s="259"/>
    </row>
    <row r="6039" spans="1:10">
      <c r="A6039" s="259"/>
      <c r="B6039" s="259"/>
      <c r="C6039" s="259"/>
      <c r="D6039" s="259"/>
      <c r="E6039" s="259"/>
      <c r="F6039" s="270"/>
      <c r="G6039" s="259"/>
      <c r="H6039" s="259"/>
      <c r="I6039" s="259"/>
      <c r="J6039" s="259"/>
    </row>
    <row r="6040" spans="1:10">
      <c r="A6040" s="259"/>
      <c r="B6040" s="259"/>
      <c r="C6040" s="259"/>
      <c r="D6040" s="259"/>
      <c r="E6040" s="259"/>
      <c r="F6040" s="270"/>
      <c r="G6040" s="259"/>
      <c r="H6040" s="259"/>
      <c r="I6040" s="259"/>
      <c r="J6040" s="259"/>
    </row>
    <row r="6041" spans="1:10">
      <c r="A6041" s="259"/>
      <c r="B6041" s="259"/>
      <c r="C6041" s="259"/>
      <c r="D6041" s="259"/>
      <c r="E6041" s="259"/>
      <c r="F6041" s="270"/>
      <c r="G6041" s="259"/>
      <c r="H6041" s="259"/>
      <c r="I6041" s="259"/>
      <c r="J6041" s="259"/>
    </row>
    <row r="6042" spans="1:10">
      <c r="A6042" s="259"/>
      <c r="B6042" s="259"/>
      <c r="C6042" s="259"/>
      <c r="D6042" s="259"/>
      <c r="E6042" s="259"/>
      <c r="F6042" s="270"/>
      <c r="G6042" s="259"/>
      <c r="H6042" s="259"/>
      <c r="I6042" s="259"/>
      <c r="J6042" s="259"/>
    </row>
    <row r="6043" spans="1:10">
      <c r="A6043" s="259"/>
      <c r="B6043" s="259"/>
      <c r="C6043" s="259"/>
      <c r="D6043" s="259"/>
      <c r="E6043" s="259"/>
      <c r="F6043" s="270"/>
      <c r="G6043" s="259"/>
      <c r="H6043" s="259"/>
      <c r="I6043" s="259"/>
      <c r="J6043" s="259"/>
    </row>
    <row r="6044" spans="1:10">
      <c r="A6044" s="259"/>
      <c r="B6044" s="259"/>
      <c r="C6044" s="259"/>
      <c r="D6044" s="259"/>
      <c r="E6044" s="259"/>
      <c r="F6044" s="270"/>
      <c r="G6044" s="259"/>
      <c r="H6044" s="259"/>
      <c r="I6044" s="259"/>
      <c r="J6044" s="259"/>
    </row>
    <row r="6045" spans="1:10">
      <c r="A6045" s="259"/>
      <c r="B6045" s="259"/>
      <c r="C6045" s="259"/>
      <c r="D6045" s="259"/>
      <c r="E6045" s="259"/>
      <c r="F6045" s="270"/>
      <c r="G6045" s="259"/>
      <c r="H6045" s="259"/>
      <c r="I6045" s="259"/>
      <c r="J6045" s="259"/>
    </row>
    <row r="6046" spans="1:10">
      <c r="A6046" s="259"/>
      <c r="B6046" s="259"/>
      <c r="C6046" s="259"/>
      <c r="D6046" s="259"/>
      <c r="E6046" s="259"/>
      <c r="F6046" s="270"/>
      <c r="G6046" s="259"/>
      <c r="H6046" s="259"/>
      <c r="I6046" s="259"/>
      <c r="J6046" s="259"/>
    </row>
    <row r="6047" spans="1:10">
      <c r="A6047" s="259"/>
      <c r="B6047" s="259"/>
      <c r="C6047" s="259"/>
      <c r="D6047" s="259"/>
      <c r="E6047" s="259"/>
      <c r="F6047" s="270"/>
      <c r="G6047" s="259"/>
      <c r="H6047" s="259"/>
      <c r="I6047" s="259"/>
      <c r="J6047" s="259"/>
    </row>
    <row r="6048" spans="1:10">
      <c r="A6048" s="259"/>
      <c r="B6048" s="259"/>
      <c r="C6048" s="259"/>
      <c r="D6048" s="259"/>
      <c r="E6048" s="259"/>
      <c r="F6048" s="270"/>
      <c r="G6048" s="259"/>
      <c r="H6048" s="259"/>
      <c r="I6048" s="259"/>
      <c r="J6048" s="259"/>
    </row>
    <row r="6049" spans="1:10">
      <c r="A6049" s="259"/>
      <c r="B6049" s="259"/>
      <c r="C6049" s="259"/>
      <c r="D6049" s="259"/>
      <c r="E6049" s="259"/>
      <c r="F6049" s="270"/>
      <c r="G6049" s="259"/>
      <c r="H6049" s="259"/>
      <c r="I6049" s="259"/>
      <c r="J6049" s="259"/>
    </row>
    <row r="6050" spans="1:10">
      <c r="A6050" s="259"/>
      <c r="B6050" s="259"/>
      <c r="C6050" s="259"/>
      <c r="D6050" s="259"/>
      <c r="E6050" s="259"/>
      <c r="F6050" s="270"/>
      <c r="G6050" s="259"/>
      <c r="H6050" s="259"/>
      <c r="I6050" s="259"/>
      <c r="J6050" s="259"/>
    </row>
    <row r="6051" spans="1:10">
      <c r="A6051" s="259"/>
      <c r="B6051" s="259"/>
      <c r="C6051" s="259"/>
      <c r="D6051" s="259"/>
      <c r="E6051" s="259"/>
      <c r="F6051" s="270"/>
      <c r="G6051" s="259"/>
      <c r="H6051" s="259"/>
      <c r="I6051" s="259"/>
      <c r="J6051" s="259"/>
    </row>
    <row r="6052" spans="1:10">
      <c r="A6052" s="259"/>
      <c r="B6052" s="259"/>
      <c r="C6052" s="259"/>
      <c r="D6052" s="259"/>
      <c r="E6052" s="259"/>
      <c r="F6052" s="270"/>
      <c r="G6052" s="259"/>
      <c r="H6052" s="259"/>
      <c r="I6052" s="259"/>
      <c r="J6052" s="259"/>
    </row>
    <row r="6053" spans="1:10">
      <c r="A6053" s="259"/>
      <c r="B6053" s="259"/>
      <c r="C6053" s="259"/>
      <c r="D6053" s="259"/>
      <c r="E6053" s="259"/>
      <c r="F6053" s="270"/>
      <c r="G6053" s="259"/>
      <c r="H6053" s="259"/>
      <c r="I6053" s="259"/>
      <c r="J6053" s="259"/>
    </row>
    <row r="6054" spans="1:10">
      <c r="A6054" s="259"/>
      <c r="B6054" s="259"/>
      <c r="C6054" s="259"/>
      <c r="D6054" s="259"/>
      <c r="E6054" s="259"/>
      <c r="F6054" s="270"/>
      <c r="G6054" s="259"/>
      <c r="H6054" s="259"/>
      <c r="I6054" s="259"/>
      <c r="J6054" s="259"/>
    </row>
    <row r="6055" spans="1:10">
      <c r="A6055" s="259"/>
      <c r="B6055" s="259"/>
      <c r="C6055" s="259"/>
      <c r="D6055" s="259"/>
      <c r="E6055" s="259"/>
      <c r="F6055" s="270"/>
      <c r="G6055" s="259"/>
      <c r="H6055" s="259"/>
      <c r="I6055" s="259"/>
      <c r="J6055" s="259"/>
    </row>
    <row r="6056" spans="1:10">
      <c r="A6056" s="259"/>
      <c r="B6056" s="259"/>
      <c r="C6056" s="259"/>
      <c r="D6056" s="259"/>
      <c r="E6056" s="259"/>
      <c r="F6056" s="270"/>
      <c r="G6056" s="259"/>
      <c r="H6056" s="259"/>
      <c r="I6056" s="259"/>
      <c r="J6056" s="259"/>
    </row>
    <row r="6057" spans="1:10">
      <c r="A6057" s="259"/>
      <c r="B6057" s="259"/>
      <c r="C6057" s="259"/>
      <c r="D6057" s="259"/>
      <c r="E6057" s="259"/>
      <c r="F6057" s="270"/>
      <c r="G6057" s="259"/>
      <c r="H6057" s="259"/>
      <c r="I6057" s="259"/>
      <c r="J6057" s="259"/>
    </row>
    <row r="6058" spans="1:10">
      <c r="A6058" s="259"/>
      <c r="B6058" s="259"/>
      <c r="C6058" s="259"/>
      <c r="D6058" s="259"/>
      <c r="E6058" s="259"/>
      <c r="F6058" s="270"/>
      <c r="G6058" s="259"/>
      <c r="H6058" s="259"/>
      <c r="I6058" s="259"/>
      <c r="J6058" s="259"/>
    </row>
    <row r="6059" spans="1:10">
      <c r="A6059" s="259"/>
      <c r="B6059" s="259"/>
      <c r="C6059" s="259"/>
      <c r="D6059" s="259"/>
      <c r="E6059" s="259"/>
      <c r="F6059" s="270"/>
      <c r="G6059" s="259"/>
      <c r="H6059" s="259"/>
      <c r="I6059" s="259"/>
      <c r="J6059" s="259"/>
    </row>
    <row r="6060" spans="1:10">
      <c r="A6060" s="259"/>
      <c r="B6060" s="259"/>
      <c r="C6060" s="259"/>
      <c r="D6060" s="259"/>
      <c r="E6060" s="259"/>
      <c r="F6060" s="270"/>
      <c r="G6060" s="259"/>
      <c r="H6060" s="259"/>
      <c r="I6060" s="259"/>
      <c r="J6060" s="259"/>
    </row>
    <row r="6061" spans="1:10">
      <c r="A6061" s="259"/>
      <c r="B6061" s="259"/>
      <c r="C6061" s="259"/>
      <c r="D6061" s="259"/>
      <c r="E6061" s="259"/>
      <c r="F6061" s="270"/>
      <c r="G6061" s="259"/>
      <c r="H6061" s="259"/>
      <c r="I6061" s="259"/>
      <c r="J6061" s="259"/>
    </row>
    <row r="6062" spans="1:10">
      <c r="A6062" s="259"/>
      <c r="B6062" s="259"/>
      <c r="C6062" s="259"/>
      <c r="D6062" s="259"/>
      <c r="E6062" s="259"/>
      <c r="F6062" s="270"/>
      <c r="G6062" s="259"/>
      <c r="H6062" s="259"/>
      <c r="I6062" s="259"/>
      <c r="J6062" s="259"/>
    </row>
    <row r="6063" spans="1:10">
      <c r="A6063" s="259"/>
      <c r="B6063" s="259"/>
      <c r="C6063" s="259"/>
      <c r="D6063" s="259"/>
      <c r="E6063" s="259"/>
      <c r="F6063" s="270"/>
      <c r="G6063" s="259"/>
      <c r="H6063" s="259"/>
      <c r="I6063" s="259"/>
      <c r="J6063" s="259"/>
    </row>
    <row r="6064" spans="1:10">
      <c r="A6064" s="259"/>
      <c r="B6064" s="259"/>
      <c r="C6064" s="259"/>
      <c r="D6064" s="259"/>
      <c r="E6064" s="259"/>
      <c r="F6064" s="270"/>
      <c r="G6064" s="259"/>
      <c r="H6064" s="259"/>
      <c r="I6064" s="259"/>
      <c r="J6064" s="259"/>
    </row>
    <row r="6065" spans="1:10">
      <c r="A6065" s="259"/>
      <c r="B6065" s="259"/>
      <c r="C6065" s="259"/>
      <c r="D6065" s="259"/>
      <c r="E6065" s="259"/>
      <c r="F6065" s="270"/>
      <c r="G6065" s="259"/>
      <c r="H6065" s="259"/>
      <c r="I6065" s="259"/>
      <c r="J6065" s="259"/>
    </row>
    <row r="6066" spans="1:10">
      <c r="A6066" s="259"/>
      <c r="B6066" s="259"/>
      <c r="C6066" s="259"/>
      <c r="D6066" s="259"/>
      <c r="E6066" s="259"/>
      <c r="F6066" s="270"/>
      <c r="G6066" s="259"/>
      <c r="H6066" s="259"/>
      <c r="I6066" s="259"/>
      <c r="J6066" s="259"/>
    </row>
    <row r="6067" spans="1:10">
      <c r="A6067" s="259"/>
      <c r="B6067" s="259"/>
      <c r="C6067" s="259"/>
      <c r="D6067" s="259"/>
      <c r="E6067" s="259"/>
      <c r="F6067" s="270"/>
      <c r="G6067" s="259"/>
      <c r="H6067" s="259"/>
      <c r="I6067" s="259"/>
      <c r="J6067" s="259"/>
    </row>
    <row r="6068" spans="1:10">
      <c r="A6068" s="259"/>
      <c r="B6068" s="259"/>
      <c r="C6068" s="259"/>
      <c r="D6068" s="259"/>
      <c r="E6068" s="259"/>
      <c r="F6068" s="270"/>
      <c r="G6068" s="259"/>
      <c r="H6068" s="259"/>
      <c r="I6068" s="259"/>
      <c r="J6068" s="259"/>
    </row>
    <row r="6069" spans="1:10">
      <c r="A6069" s="259"/>
      <c r="B6069" s="259"/>
      <c r="C6069" s="259"/>
      <c r="D6069" s="259"/>
      <c r="E6069" s="259"/>
      <c r="F6069" s="270"/>
      <c r="G6069" s="259"/>
      <c r="H6069" s="259"/>
      <c r="I6069" s="259"/>
      <c r="J6069" s="259"/>
    </row>
    <row r="6070" spans="1:10">
      <c r="A6070" s="259"/>
      <c r="B6070" s="259"/>
      <c r="C6070" s="259"/>
      <c r="D6070" s="259"/>
      <c r="E6070" s="259"/>
      <c r="F6070" s="270"/>
      <c r="G6070" s="259"/>
      <c r="H6070" s="259"/>
      <c r="I6070" s="259"/>
      <c r="J6070" s="259"/>
    </row>
    <row r="6071" spans="1:10">
      <c r="A6071" s="259"/>
      <c r="B6071" s="259"/>
      <c r="C6071" s="259"/>
      <c r="D6071" s="259"/>
      <c r="E6071" s="259"/>
      <c r="F6071" s="270"/>
      <c r="G6071" s="259"/>
      <c r="H6071" s="259"/>
      <c r="I6071" s="259"/>
      <c r="J6071" s="259"/>
    </row>
    <row r="6072" spans="1:10">
      <c r="A6072" s="259"/>
      <c r="B6072" s="259"/>
      <c r="C6072" s="259"/>
      <c r="D6072" s="259"/>
      <c r="E6072" s="259"/>
      <c r="F6072" s="270"/>
      <c r="G6072" s="259"/>
      <c r="H6072" s="259"/>
      <c r="I6072" s="259"/>
      <c r="J6072" s="259"/>
    </row>
    <row r="6073" spans="1:10">
      <c r="A6073" s="259"/>
      <c r="B6073" s="259"/>
      <c r="C6073" s="259"/>
      <c r="D6073" s="259"/>
      <c r="E6073" s="259"/>
      <c r="F6073" s="270"/>
      <c r="G6073" s="259"/>
      <c r="H6073" s="259"/>
      <c r="I6073" s="259"/>
      <c r="J6073" s="259"/>
    </row>
    <row r="6074" spans="1:10">
      <c r="A6074" s="259"/>
      <c r="B6074" s="259"/>
      <c r="C6074" s="259"/>
      <c r="D6074" s="259"/>
      <c r="E6074" s="259"/>
      <c r="F6074" s="270"/>
      <c r="G6074" s="259"/>
      <c r="H6074" s="259"/>
      <c r="I6074" s="259"/>
      <c r="J6074" s="259"/>
    </row>
    <row r="6075" spans="1:10">
      <c r="A6075" s="259"/>
      <c r="B6075" s="259"/>
      <c r="C6075" s="259"/>
      <c r="D6075" s="259"/>
      <c r="E6075" s="259"/>
      <c r="F6075" s="270"/>
      <c r="G6075" s="259"/>
      <c r="H6075" s="259"/>
      <c r="I6075" s="259"/>
      <c r="J6075" s="259"/>
    </row>
    <row r="6076" spans="1:10">
      <c r="A6076" s="259"/>
      <c r="B6076" s="259"/>
      <c r="C6076" s="259"/>
      <c r="D6076" s="259"/>
      <c r="E6076" s="259"/>
      <c r="F6076" s="270"/>
      <c r="G6076" s="259"/>
      <c r="H6076" s="259"/>
      <c r="I6076" s="259"/>
      <c r="J6076" s="259"/>
    </row>
    <row r="6077" spans="1:10">
      <c r="A6077" s="259"/>
      <c r="B6077" s="259"/>
      <c r="C6077" s="259"/>
      <c r="D6077" s="259"/>
      <c r="E6077" s="259"/>
      <c r="F6077" s="270"/>
      <c r="G6077" s="259"/>
      <c r="H6077" s="259"/>
      <c r="I6077" s="259"/>
      <c r="J6077" s="259"/>
    </row>
    <row r="6078" spans="1:10">
      <c r="A6078" s="259"/>
      <c r="B6078" s="259"/>
      <c r="C6078" s="259"/>
      <c r="D6078" s="259"/>
      <c r="E6078" s="259"/>
      <c r="F6078" s="270"/>
      <c r="G6078" s="259"/>
      <c r="H6078" s="259"/>
      <c r="I6078" s="259"/>
      <c r="J6078" s="259"/>
    </row>
    <row r="6079" spans="1:10">
      <c r="A6079" s="259"/>
      <c r="B6079" s="259"/>
      <c r="C6079" s="259"/>
      <c r="D6079" s="259"/>
      <c r="E6079" s="259"/>
      <c r="F6079" s="270"/>
      <c r="G6079" s="259"/>
      <c r="H6079" s="259"/>
      <c r="I6079" s="259"/>
      <c r="J6079" s="259"/>
    </row>
    <row r="6080" spans="1:10">
      <c r="A6080" s="259"/>
      <c r="B6080" s="259"/>
      <c r="C6080" s="259"/>
      <c r="D6080" s="259"/>
      <c r="E6080" s="259"/>
      <c r="F6080" s="270"/>
      <c r="G6080" s="259"/>
      <c r="H6080" s="259"/>
      <c r="I6080" s="259"/>
      <c r="J6080" s="259"/>
    </row>
    <row r="6081" spans="1:10">
      <c r="A6081" s="259"/>
      <c r="B6081" s="259"/>
      <c r="C6081" s="259"/>
      <c r="D6081" s="259"/>
      <c r="E6081" s="259"/>
      <c r="F6081" s="270"/>
      <c r="G6081" s="259"/>
      <c r="H6081" s="259"/>
      <c r="I6081" s="259"/>
      <c r="J6081" s="259"/>
    </row>
    <row r="6082" spans="1:10">
      <c r="A6082" s="259"/>
      <c r="B6082" s="259"/>
      <c r="C6082" s="259"/>
      <c r="D6082" s="259"/>
      <c r="E6082" s="259"/>
      <c r="F6082" s="270"/>
      <c r="G6082" s="259"/>
      <c r="H6082" s="259"/>
      <c r="I6082" s="259"/>
      <c r="J6082" s="259"/>
    </row>
    <row r="6083" spans="1:10">
      <c r="A6083" s="259"/>
      <c r="B6083" s="259"/>
      <c r="C6083" s="259"/>
      <c r="D6083" s="259"/>
      <c r="E6083" s="259"/>
      <c r="F6083" s="270"/>
      <c r="G6083" s="259"/>
      <c r="H6083" s="259"/>
      <c r="I6083" s="259"/>
      <c r="J6083" s="259"/>
    </row>
    <row r="6084" spans="1:10">
      <c r="A6084" s="259"/>
      <c r="B6084" s="259"/>
      <c r="C6084" s="259"/>
      <c r="D6084" s="259"/>
      <c r="E6084" s="259"/>
      <c r="F6084" s="270"/>
      <c r="G6084" s="259"/>
      <c r="H6084" s="259"/>
      <c r="I6084" s="259"/>
      <c r="J6084" s="259"/>
    </row>
    <row r="6085" spans="1:10">
      <c r="A6085" s="259"/>
      <c r="B6085" s="259"/>
      <c r="C6085" s="259"/>
      <c r="D6085" s="259"/>
      <c r="E6085" s="259"/>
      <c r="F6085" s="270"/>
      <c r="G6085" s="259"/>
      <c r="H6085" s="259"/>
      <c r="I6085" s="259"/>
      <c r="J6085" s="259"/>
    </row>
    <row r="6086" spans="1:10">
      <c r="A6086" s="259"/>
      <c r="B6086" s="259"/>
      <c r="C6086" s="259"/>
      <c r="D6086" s="259"/>
      <c r="E6086" s="259"/>
      <c r="F6086" s="270"/>
      <c r="G6086" s="259"/>
      <c r="H6086" s="259"/>
      <c r="I6086" s="259"/>
      <c r="J6086" s="259"/>
    </row>
    <row r="6087" spans="1:10">
      <c r="A6087" s="259"/>
      <c r="B6087" s="259"/>
      <c r="C6087" s="259"/>
      <c r="D6087" s="259"/>
      <c r="E6087" s="259"/>
      <c r="F6087" s="270"/>
      <c r="G6087" s="259"/>
      <c r="H6087" s="259"/>
      <c r="I6087" s="259"/>
      <c r="J6087" s="259"/>
    </row>
    <row r="6088" spans="1:10">
      <c r="A6088" s="259"/>
      <c r="B6088" s="259"/>
      <c r="C6088" s="259"/>
      <c r="D6088" s="259"/>
      <c r="E6088" s="259"/>
      <c r="F6088" s="270"/>
      <c r="G6088" s="259"/>
      <c r="H6088" s="259"/>
      <c r="I6088" s="259"/>
      <c r="J6088" s="259"/>
    </row>
    <row r="6089" spans="1:10">
      <c r="A6089" s="259"/>
      <c r="B6089" s="259"/>
      <c r="C6089" s="259"/>
      <c r="D6089" s="259"/>
      <c r="E6089" s="259"/>
      <c r="F6089" s="270"/>
      <c r="G6089" s="259"/>
      <c r="H6089" s="259"/>
      <c r="I6089" s="259"/>
      <c r="J6089" s="259"/>
    </row>
    <row r="6090" spans="1:10">
      <c r="A6090" s="259"/>
      <c r="B6090" s="259"/>
      <c r="C6090" s="259"/>
      <c r="D6090" s="259"/>
      <c r="E6090" s="259"/>
      <c r="F6090" s="270"/>
      <c r="G6090" s="259"/>
      <c r="H6090" s="259"/>
      <c r="I6090" s="259"/>
      <c r="J6090" s="259"/>
    </row>
    <row r="6091" spans="1:10">
      <c r="A6091" s="259"/>
      <c r="B6091" s="259"/>
      <c r="C6091" s="259"/>
      <c r="D6091" s="259"/>
      <c r="E6091" s="259"/>
      <c r="F6091" s="270"/>
      <c r="G6091" s="259"/>
      <c r="H6091" s="259"/>
      <c r="I6091" s="259"/>
      <c r="J6091" s="259"/>
    </row>
    <row r="6092" spans="1:10">
      <c r="A6092" s="259"/>
      <c r="B6092" s="259"/>
      <c r="C6092" s="259"/>
      <c r="D6092" s="259"/>
      <c r="E6092" s="259"/>
      <c r="F6092" s="270"/>
      <c r="G6092" s="259"/>
      <c r="H6092" s="259"/>
      <c r="I6092" s="259"/>
      <c r="J6092" s="259"/>
    </row>
    <row r="6093" spans="1:10">
      <c r="A6093" s="259"/>
      <c r="B6093" s="259"/>
      <c r="C6093" s="259"/>
      <c r="D6093" s="259"/>
      <c r="E6093" s="259"/>
      <c r="F6093" s="270"/>
      <c r="G6093" s="259"/>
      <c r="H6093" s="259"/>
      <c r="I6093" s="259"/>
      <c r="J6093" s="259"/>
    </row>
    <row r="6094" spans="1:10">
      <c r="A6094" s="259"/>
      <c r="B6094" s="259"/>
      <c r="C6094" s="259"/>
      <c r="D6094" s="259"/>
      <c r="E6094" s="259"/>
      <c r="F6094" s="270"/>
      <c r="G6094" s="259"/>
      <c r="H6094" s="259"/>
      <c r="I6094" s="259"/>
      <c r="J6094" s="259"/>
    </row>
    <row r="6095" spans="1:10">
      <c r="A6095" s="259"/>
      <c r="B6095" s="259"/>
      <c r="C6095" s="259"/>
      <c r="D6095" s="259"/>
      <c r="E6095" s="259"/>
      <c r="F6095" s="270"/>
      <c r="G6095" s="259"/>
      <c r="H6095" s="259"/>
      <c r="I6095" s="259"/>
      <c r="J6095" s="259"/>
    </row>
    <row r="6096" spans="1:10">
      <c r="A6096" s="259"/>
      <c r="B6096" s="259"/>
      <c r="C6096" s="259"/>
      <c r="D6096" s="259"/>
      <c r="E6096" s="259"/>
      <c r="F6096" s="270"/>
      <c r="G6096" s="259"/>
      <c r="H6096" s="259"/>
      <c r="I6096" s="259"/>
      <c r="J6096" s="259"/>
    </row>
    <row r="6097" spans="1:10">
      <c r="A6097" s="259"/>
      <c r="B6097" s="259"/>
      <c r="C6097" s="259"/>
      <c r="D6097" s="259"/>
      <c r="E6097" s="259"/>
      <c r="F6097" s="270"/>
      <c r="G6097" s="259"/>
      <c r="H6097" s="259"/>
      <c r="I6097" s="259"/>
      <c r="J6097" s="259"/>
    </row>
    <row r="6098" spans="1:10">
      <c r="A6098" s="259"/>
      <c r="B6098" s="259"/>
      <c r="C6098" s="259"/>
      <c r="D6098" s="259"/>
      <c r="E6098" s="259"/>
      <c r="F6098" s="270"/>
      <c r="G6098" s="259"/>
      <c r="H6098" s="259"/>
      <c r="I6098" s="259"/>
      <c r="J6098" s="259"/>
    </row>
    <row r="6099" spans="1:10">
      <c r="A6099" s="259"/>
      <c r="B6099" s="259"/>
      <c r="C6099" s="259"/>
      <c r="D6099" s="259"/>
      <c r="E6099" s="259"/>
      <c r="F6099" s="270"/>
      <c r="G6099" s="259"/>
      <c r="H6099" s="259"/>
      <c r="I6099" s="259"/>
      <c r="J6099" s="259"/>
    </row>
    <row r="6100" spans="1:10">
      <c r="A6100" s="259"/>
      <c r="B6100" s="259"/>
      <c r="C6100" s="259"/>
      <c r="D6100" s="259"/>
      <c r="E6100" s="259"/>
      <c r="F6100" s="270"/>
      <c r="G6100" s="259"/>
      <c r="H6100" s="259"/>
      <c r="I6100" s="259"/>
      <c r="J6100" s="259"/>
    </row>
    <row r="6101" spans="1:10">
      <c r="A6101" s="259"/>
      <c r="B6101" s="259"/>
      <c r="C6101" s="259"/>
      <c r="D6101" s="259"/>
      <c r="E6101" s="259"/>
      <c r="F6101" s="270"/>
      <c r="G6101" s="259"/>
      <c r="H6101" s="259"/>
      <c r="I6101" s="259"/>
      <c r="J6101" s="259"/>
    </row>
    <row r="6102" spans="1:10">
      <c r="A6102" s="259"/>
      <c r="B6102" s="259"/>
      <c r="C6102" s="259"/>
      <c r="D6102" s="259"/>
      <c r="E6102" s="259"/>
      <c r="F6102" s="270"/>
      <c r="G6102" s="259"/>
      <c r="H6102" s="259"/>
      <c r="I6102" s="259"/>
      <c r="J6102" s="259"/>
    </row>
    <row r="6103" spans="1:10">
      <c r="A6103" s="259"/>
      <c r="B6103" s="259"/>
      <c r="C6103" s="259"/>
      <c r="D6103" s="259"/>
      <c r="E6103" s="259"/>
      <c r="F6103" s="270"/>
      <c r="G6103" s="259"/>
      <c r="H6103" s="259"/>
      <c r="I6103" s="259"/>
      <c r="J6103" s="259"/>
    </row>
    <row r="6104" spans="1:10">
      <c r="A6104" s="259"/>
      <c r="B6104" s="259"/>
      <c r="C6104" s="259"/>
      <c r="D6104" s="259"/>
      <c r="E6104" s="259"/>
      <c r="F6104" s="270"/>
      <c r="G6104" s="259"/>
      <c r="H6104" s="259"/>
      <c r="I6104" s="259"/>
      <c r="J6104" s="259"/>
    </row>
    <row r="6105" spans="1:10">
      <c r="A6105" s="259"/>
      <c r="B6105" s="259"/>
      <c r="C6105" s="259"/>
      <c r="D6105" s="259"/>
      <c r="E6105" s="259"/>
      <c r="F6105" s="270"/>
      <c r="G6105" s="259"/>
      <c r="H6105" s="259"/>
      <c r="I6105" s="259"/>
      <c r="J6105" s="259"/>
    </row>
    <row r="6106" spans="1:10">
      <c r="A6106" s="259"/>
      <c r="B6106" s="259"/>
      <c r="C6106" s="259"/>
      <c r="D6106" s="259"/>
      <c r="E6106" s="259"/>
      <c r="F6106" s="270"/>
      <c r="G6106" s="259"/>
      <c r="H6106" s="259"/>
      <c r="I6106" s="259"/>
      <c r="J6106" s="259"/>
    </row>
    <row r="6107" spans="1:10">
      <c r="A6107" s="259"/>
      <c r="B6107" s="259"/>
      <c r="C6107" s="259"/>
      <c r="D6107" s="259"/>
      <c r="E6107" s="259"/>
      <c r="F6107" s="270"/>
      <c r="G6107" s="259"/>
      <c r="H6107" s="259"/>
      <c r="I6107" s="259"/>
      <c r="J6107" s="259"/>
    </row>
    <row r="6108" spans="1:10">
      <c r="A6108" s="259"/>
      <c r="B6108" s="259"/>
      <c r="C6108" s="259"/>
      <c r="D6108" s="259"/>
      <c r="E6108" s="259"/>
      <c r="F6108" s="270"/>
      <c r="G6108" s="259"/>
      <c r="H6108" s="259"/>
      <c r="I6108" s="259"/>
      <c r="J6108" s="259"/>
    </row>
    <row r="6109" spans="1:10">
      <c r="A6109" s="259"/>
      <c r="B6109" s="259"/>
      <c r="C6109" s="259"/>
      <c r="D6109" s="259"/>
      <c r="E6109" s="259"/>
      <c r="F6109" s="270"/>
      <c r="G6109" s="259"/>
      <c r="H6109" s="259"/>
      <c r="I6109" s="259"/>
      <c r="J6109" s="259"/>
    </row>
    <row r="6110" spans="1:10">
      <c r="A6110" s="259"/>
      <c r="B6110" s="259"/>
      <c r="C6110" s="259"/>
      <c r="D6110" s="259"/>
      <c r="E6110" s="259"/>
      <c r="F6110" s="270"/>
      <c r="G6110" s="259"/>
      <c r="H6110" s="259"/>
      <c r="I6110" s="259"/>
      <c r="J6110" s="259"/>
    </row>
    <row r="6111" spans="1:10">
      <c r="A6111" s="259"/>
      <c r="B6111" s="259"/>
      <c r="C6111" s="259"/>
      <c r="D6111" s="259"/>
      <c r="E6111" s="259"/>
      <c r="F6111" s="270"/>
      <c r="G6111" s="259"/>
      <c r="H6111" s="259"/>
      <c r="I6111" s="259"/>
      <c r="J6111" s="259"/>
    </row>
    <row r="6112" spans="1:10">
      <c r="A6112" s="259"/>
      <c r="B6112" s="259"/>
      <c r="C6112" s="259"/>
      <c r="D6112" s="259"/>
      <c r="E6112" s="259"/>
      <c r="F6112" s="270"/>
      <c r="G6112" s="259"/>
      <c r="H6112" s="259"/>
      <c r="I6112" s="259"/>
      <c r="J6112" s="259"/>
    </row>
    <row r="6113" spans="1:10">
      <c r="A6113" s="259"/>
      <c r="B6113" s="259"/>
      <c r="C6113" s="259"/>
      <c r="D6113" s="259"/>
      <c r="E6113" s="259"/>
      <c r="F6113" s="270"/>
      <c r="G6113" s="259"/>
      <c r="H6113" s="259"/>
      <c r="I6113" s="259"/>
      <c r="J6113" s="259"/>
    </row>
    <row r="6114" spans="1:10">
      <c r="A6114" s="259"/>
      <c r="B6114" s="259"/>
      <c r="C6114" s="259"/>
      <c r="D6114" s="259"/>
      <c r="E6114" s="259"/>
      <c r="F6114" s="270"/>
      <c r="G6114" s="259"/>
      <c r="H6114" s="259"/>
      <c r="I6114" s="259"/>
      <c r="J6114" s="259"/>
    </row>
    <row r="6115" spans="1:10">
      <c r="A6115" s="259"/>
      <c r="B6115" s="259"/>
      <c r="C6115" s="259"/>
      <c r="D6115" s="259"/>
      <c r="E6115" s="259"/>
      <c r="F6115" s="270"/>
      <c r="G6115" s="259"/>
      <c r="H6115" s="259"/>
      <c r="I6115" s="259"/>
      <c r="J6115" s="259"/>
    </row>
    <row r="6116" spans="1:10">
      <c r="A6116" s="259"/>
      <c r="B6116" s="259"/>
      <c r="C6116" s="259"/>
      <c r="D6116" s="259"/>
      <c r="E6116" s="259"/>
      <c r="F6116" s="270"/>
      <c r="G6116" s="259"/>
      <c r="H6116" s="259"/>
      <c r="I6116" s="259"/>
      <c r="J6116" s="259"/>
    </row>
    <row r="6117" spans="1:10">
      <c r="A6117" s="259"/>
      <c r="B6117" s="259"/>
      <c r="C6117" s="259"/>
      <c r="D6117" s="259"/>
      <c r="E6117" s="259"/>
      <c r="F6117" s="270"/>
      <c r="G6117" s="259"/>
      <c r="H6117" s="259"/>
      <c r="I6117" s="259"/>
      <c r="J6117" s="259"/>
    </row>
    <row r="6118" spans="1:10">
      <c r="A6118" s="259"/>
      <c r="B6118" s="259"/>
      <c r="C6118" s="259"/>
      <c r="D6118" s="259"/>
      <c r="E6118" s="259"/>
      <c r="F6118" s="270"/>
      <c r="G6118" s="259"/>
      <c r="H6118" s="259"/>
      <c r="I6118" s="259"/>
      <c r="J6118" s="259"/>
    </row>
    <row r="6119" spans="1:10">
      <c r="A6119" s="259"/>
      <c r="B6119" s="259"/>
      <c r="C6119" s="259"/>
      <c r="D6119" s="259"/>
      <c r="E6119" s="259"/>
      <c r="F6119" s="270"/>
      <c r="G6119" s="259"/>
      <c r="H6119" s="259"/>
      <c r="I6119" s="259"/>
      <c r="J6119" s="259"/>
    </row>
    <row r="6120" spans="1:10">
      <c r="A6120" s="259"/>
      <c r="B6120" s="259"/>
      <c r="C6120" s="259"/>
      <c r="D6120" s="259"/>
      <c r="E6120" s="259"/>
      <c r="F6120" s="270"/>
      <c r="G6120" s="259"/>
      <c r="H6120" s="259"/>
      <c r="I6120" s="259"/>
      <c r="J6120" s="259"/>
    </row>
    <row r="6121" spans="1:10">
      <c r="A6121" s="259"/>
      <c r="B6121" s="259"/>
      <c r="C6121" s="259"/>
      <c r="D6121" s="259"/>
      <c r="E6121" s="259"/>
      <c r="F6121" s="270"/>
      <c r="G6121" s="259"/>
      <c r="H6121" s="259"/>
      <c r="I6121" s="259"/>
      <c r="J6121" s="259"/>
    </row>
    <row r="6122" spans="1:10">
      <c r="A6122" s="259"/>
      <c r="B6122" s="259"/>
      <c r="C6122" s="259"/>
      <c r="D6122" s="259"/>
      <c r="E6122" s="259"/>
      <c r="F6122" s="270"/>
      <c r="G6122" s="259"/>
      <c r="H6122" s="259"/>
      <c r="I6122" s="259"/>
      <c r="J6122" s="259"/>
    </row>
    <row r="6123" spans="1:10">
      <c r="A6123" s="259"/>
      <c r="B6123" s="259"/>
      <c r="C6123" s="259"/>
      <c r="D6123" s="259"/>
      <c r="E6123" s="259"/>
      <c r="F6123" s="270"/>
      <c r="G6123" s="259"/>
      <c r="H6123" s="259"/>
      <c r="I6123" s="259"/>
      <c r="J6123" s="259"/>
    </row>
    <row r="6124" spans="1:10">
      <c r="A6124" s="259"/>
      <c r="B6124" s="259"/>
      <c r="C6124" s="259"/>
      <c r="D6124" s="259"/>
      <c r="E6124" s="259"/>
      <c r="F6124" s="270"/>
      <c r="G6124" s="259"/>
      <c r="H6124" s="259"/>
      <c r="I6124" s="259"/>
      <c r="J6124" s="259"/>
    </row>
    <row r="6125" spans="1:10">
      <c r="A6125" s="259"/>
      <c r="B6125" s="259"/>
      <c r="C6125" s="259"/>
      <c r="D6125" s="259"/>
      <c r="E6125" s="259"/>
      <c r="F6125" s="270"/>
      <c r="G6125" s="259"/>
      <c r="H6125" s="259"/>
      <c r="I6125" s="259"/>
      <c r="J6125" s="259"/>
    </row>
    <row r="6126" spans="1:10">
      <c r="A6126" s="259"/>
      <c r="B6126" s="259"/>
      <c r="C6126" s="259"/>
      <c r="D6126" s="259"/>
      <c r="E6126" s="259"/>
      <c r="F6126" s="270"/>
      <c r="G6126" s="259"/>
      <c r="H6126" s="259"/>
      <c r="I6126" s="259"/>
      <c r="J6126" s="259"/>
    </row>
    <row r="6127" spans="1:10">
      <c r="A6127" s="259"/>
      <c r="B6127" s="259"/>
      <c r="C6127" s="259"/>
      <c r="D6127" s="259"/>
      <c r="E6127" s="259"/>
      <c r="F6127" s="270"/>
      <c r="G6127" s="259"/>
      <c r="H6127" s="259"/>
      <c r="I6127" s="259"/>
      <c r="J6127" s="259"/>
    </row>
    <row r="6128" spans="1:10">
      <c r="A6128" s="259"/>
      <c r="B6128" s="259"/>
      <c r="C6128" s="259"/>
      <c r="D6128" s="259"/>
      <c r="E6128" s="259"/>
      <c r="F6128" s="270"/>
      <c r="G6128" s="259"/>
      <c r="H6128" s="259"/>
      <c r="I6128" s="259"/>
      <c r="J6128" s="259"/>
    </row>
    <row r="6129" spans="1:10">
      <c r="A6129" s="259"/>
      <c r="B6129" s="259"/>
      <c r="C6129" s="259"/>
      <c r="D6129" s="259"/>
      <c r="E6129" s="259"/>
      <c r="F6129" s="270"/>
      <c r="G6129" s="259"/>
      <c r="H6129" s="259"/>
      <c r="I6129" s="259"/>
      <c r="J6129" s="259"/>
    </row>
    <row r="6130" spans="1:10">
      <c r="A6130" s="259"/>
      <c r="B6130" s="259"/>
      <c r="C6130" s="259"/>
      <c r="D6130" s="259"/>
      <c r="E6130" s="259"/>
      <c r="F6130" s="270"/>
      <c r="G6130" s="259"/>
      <c r="H6130" s="259"/>
      <c r="I6130" s="259"/>
      <c r="J6130" s="259"/>
    </row>
    <row r="6131" spans="1:10">
      <c r="A6131" s="259"/>
      <c r="B6131" s="259"/>
      <c r="C6131" s="259"/>
      <c r="D6131" s="259"/>
      <c r="E6131" s="259"/>
      <c r="F6131" s="270"/>
      <c r="G6131" s="259"/>
      <c r="H6131" s="259"/>
      <c r="I6131" s="259"/>
      <c r="J6131" s="259"/>
    </row>
    <row r="6132" spans="1:10">
      <c r="A6132" s="259"/>
      <c r="B6132" s="259"/>
      <c r="C6132" s="259"/>
      <c r="D6132" s="259"/>
      <c r="E6132" s="259"/>
      <c r="F6132" s="270"/>
      <c r="G6132" s="259"/>
      <c r="H6132" s="259"/>
      <c r="I6132" s="259"/>
      <c r="J6132" s="259"/>
    </row>
    <row r="6133" spans="1:10">
      <c r="A6133" s="259"/>
      <c r="B6133" s="259"/>
      <c r="C6133" s="259"/>
      <c r="D6133" s="259"/>
      <c r="E6133" s="259"/>
      <c r="F6133" s="270"/>
      <c r="G6133" s="259"/>
      <c r="H6133" s="259"/>
      <c r="I6133" s="259"/>
      <c r="J6133" s="259"/>
    </row>
    <row r="6134" spans="1:10">
      <c r="A6134" s="259"/>
      <c r="B6134" s="259"/>
      <c r="C6134" s="259"/>
      <c r="D6134" s="259"/>
      <c r="E6134" s="259"/>
      <c r="F6134" s="270"/>
      <c r="G6134" s="259"/>
      <c r="H6134" s="259"/>
      <c r="I6134" s="259"/>
      <c r="J6134" s="259"/>
    </row>
    <row r="6135" spans="1:10">
      <c r="A6135" s="259"/>
      <c r="B6135" s="259"/>
      <c r="C6135" s="259"/>
      <c r="D6135" s="259"/>
      <c r="E6135" s="259"/>
      <c r="F6135" s="270"/>
      <c r="G6135" s="259"/>
      <c r="H6135" s="259"/>
      <c r="I6135" s="259"/>
      <c r="J6135" s="259"/>
    </row>
    <row r="6136" spans="1:10">
      <c r="A6136" s="259"/>
      <c r="B6136" s="259"/>
      <c r="C6136" s="259"/>
      <c r="D6136" s="259"/>
      <c r="E6136" s="259"/>
      <c r="F6136" s="270"/>
      <c r="G6136" s="259"/>
      <c r="H6136" s="259"/>
      <c r="I6136" s="259"/>
      <c r="J6136" s="259"/>
    </row>
    <row r="6137" spans="1:10">
      <c r="A6137" s="259"/>
      <c r="B6137" s="259"/>
      <c r="C6137" s="259"/>
      <c r="D6137" s="259"/>
      <c r="E6137" s="259"/>
      <c r="F6137" s="270"/>
      <c r="G6137" s="259"/>
      <c r="H6137" s="259"/>
      <c r="I6137" s="259"/>
      <c r="J6137" s="259"/>
    </row>
    <row r="6138" spans="1:10">
      <c r="A6138" s="259"/>
      <c r="B6138" s="259"/>
      <c r="C6138" s="259"/>
      <c r="D6138" s="259"/>
      <c r="E6138" s="259"/>
      <c r="F6138" s="270"/>
      <c r="G6138" s="259"/>
      <c r="H6138" s="259"/>
      <c r="I6138" s="259"/>
      <c r="J6138" s="259"/>
    </row>
    <row r="6139" spans="1:10">
      <c r="A6139" s="259"/>
      <c r="B6139" s="259"/>
      <c r="C6139" s="259"/>
      <c r="D6139" s="259"/>
      <c r="E6139" s="259"/>
      <c r="F6139" s="270"/>
      <c r="G6139" s="259"/>
      <c r="H6139" s="259"/>
      <c r="I6139" s="259"/>
      <c r="J6139" s="259"/>
    </row>
    <row r="6140" spans="1:10">
      <c r="A6140" s="259"/>
      <c r="B6140" s="259"/>
      <c r="C6140" s="259"/>
      <c r="D6140" s="259"/>
      <c r="E6140" s="259"/>
      <c r="F6140" s="270"/>
      <c r="G6140" s="259"/>
      <c r="H6140" s="259"/>
      <c r="I6140" s="259"/>
      <c r="J6140" s="259"/>
    </row>
    <row r="6141" spans="1:10">
      <c r="A6141" s="259"/>
      <c r="B6141" s="259"/>
      <c r="C6141" s="259"/>
      <c r="D6141" s="259"/>
      <c r="E6141" s="259"/>
      <c r="F6141" s="270"/>
      <c r="G6141" s="259"/>
      <c r="H6141" s="259"/>
      <c r="I6141" s="259"/>
      <c r="J6141" s="259"/>
    </row>
    <row r="6142" spans="1:10">
      <c r="A6142" s="259"/>
      <c r="B6142" s="259"/>
      <c r="C6142" s="259"/>
      <c r="D6142" s="259"/>
      <c r="E6142" s="259"/>
      <c r="F6142" s="270"/>
      <c r="G6142" s="259"/>
      <c r="H6142" s="259"/>
      <c r="I6142" s="259"/>
      <c r="J6142" s="259"/>
    </row>
    <row r="6143" spans="1:10">
      <c r="A6143" s="259"/>
      <c r="B6143" s="259"/>
      <c r="C6143" s="259"/>
      <c r="D6143" s="259"/>
      <c r="E6143" s="259"/>
      <c r="F6143" s="270"/>
      <c r="G6143" s="259"/>
      <c r="H6143" s="259"/>
      <c r="I6143" s="259"/>
      <c r="J6143" s="259"/>
    </row>
    <row r="6144" spans="1:10">
      <c r="A6144" s="259"/>
      <c r="B6144" s="259"/>
      <c r="C6144" s="259"/>
      <c r="D6144" s="259"/>
      <c r="E6144" s="259"/>
      <c r="F6144" s="270"/>
      <c r="G6144" s="259"/>
      <c r="H6144" s="259"/>
      <c r="I6144" s="259"/>
      <c r="J6144" s="259"/>
    </row>
    <row r="6145" spans="1:10">
      <c r="A6145" s="259"/>
      <c r="B6145" s="259"/>
      <c r="C6145" s="259"/>
      <c r="D6145" s="259"/>
      <c r="E6145" s="259"/>
      <c r="F6145" s="270"/>
      <c r="G6145" s="259"/>
      <c r="H6145" s="259"/>
      <c r="I6145" s="259"/>
      <c r="J6145" s="259"/>
    </row>
    <row r="6146" spans="1:10">
      <c r="A6146" s="259"/>
      <c r="B6146" s="259"/>
      <c r="C6146" s="259"/>
      <c r="D6146" s="259"/>
      <c r="E6146" s="259"/>
      <c r="F6146" s="270"/>
      <c r="G6146" s="259"/>
      <c r="H6146" s="259"/>
      <c r="I6146" s="259"/>
      <c r="J6146" s="259"/>
    </row>
    <row r="6147" spans="1:10">
      <c r="A6147" s="259"/>
      <c r="B6147" s="259"/>
      <c r="C6147" s="259"/>
      <c r="D6147" s="259"/>
      <c r="E6147" s="259"/>
      <c r="F6147" s="270"/>
      <c r="G6147" s="259"/>
      <c r="H6147" s="259"/>
      <c r="I6147" s="259"/>
      <c r="J6147" s="259"/>
    </row>
    <row r="6148" spans="1:10">
      <c r="A6148" s="259"/>
      <c r="B6148" s="259"/>
      <c r="C6148" s="259"/>
      <c r="D6148" s="259"/>
      <c r="E6148" s="259"/>
      <c r="F6148" s="270"/>
      <c r="G6148" s="259"/>
      <c r="H6148" s="259"/>
      <c r="I6148" s="259"/>
      <c r="J6148" s="259"/>
    </row>
    <row r="6149" spans="1:10">
      <c r="A6149" s="259"/>
      <c r="B6149" s="259"/>
      <c r="C6149" s="259"/>
      <c r="D6149" s="259"/>
      <c r="E6149" s="259"/>
      <c r="F6149" s="270"/>
      <c r="G6149" s="259"/>
      <c r="H6149" s="259"/>
      <c r="I6149" s="259"/>
      <c r="J6149" s="259"/>
    </row>
    <row r="6150" spans="1:10">
      <c r="A6150" s="259"/>
      <c r="B6150" s="259"/>
      <c r="C6150" s="259"/>
      <c r="D6150" s="259"/>
      <c r="E6150" s="259"/>
      <c r="F6150" s="270"/>
      <c r="G6150" s="259"/>
      <c r="H6150" s="259"/>
      <c r="I6150" s="259"/>
      <c r="J6150" s="259"/>
    </row>
    <row r="6151" spans="1:10">
      <c r="A6151" s="259"/>
      <c r="B6151" s="259"/>
      <c r="C6151" s="259"/>
      <c r="D6151" s="259"/>
      <c r="E6151" s="259"/>
      <c r="F6151" s="270"/>
      <c r="G6151" s="259"/>
      <c r="H6151" s="259"/>
      <c r="I6151" s="259"/>
      <c r="J6151" s="259"/>
    </row>
    <row r="6152" spans="1:10">
      <c r="A6152" s="259"/>
      <c r="B6152" s="259"/>
      <c r="C6152" s="259"/>
      <c r="D6152" s="259"/>
      <c r="E6152" s="259"/>
      <c r="F6152" s="270"/>
      <c r="G6152" s="259"/>
      <c r="H6152" s="259"/>
      <c r="I6152" s="259"/>
      <c r="J6152" s="259"/>
    </row>
    <row r="6153" spans="1:10">
      <c r="A6153" s="259"/>
      <c r="B6153" s="259"/>
      <c r="C6153" s="259"/>
      <c r="D6153" s="259"/>
      <c r="E6153" s="259"/>
      <c r="F6153" s="270"/>
      <c r="G6153" s="259"/>
      <c r="H6153" s="259"/>
      <c r="I6153" s="259"/>
      <c r="J6153" s="259"/>
    </row>
    <row r="6154" spans="1:10">
      <c r="A6154" s="259"/>
      <c r="B6154" s="259"/>
      <c r="C6154" s="259"/>
      <c r="D6154" s="259"/>
      <c r="E6154" s="259"/>
      <c r="F6154" s="270"/>
      <c r="G6154" s="259"/>
      <c r="H6154" s="259"/>
      <c r="I6154" s="259"/>
      <c r="J6154" s="259"/>
    </row>
    <row r="6155" spans="1:10">
      <c r="A6155" s="259"/>
      <c r="B6155" s="259"/>
      <c r="C6155" s="259"/>
      <c r="D6155" s="259"/>
      <c r="E6155" s="259"/>
      <c r="F6155" s="270"/>
      <c r="G6155" s="259"/>
      <c r="H6155" s="259"/>
      <c r="I6155" s="259"/>
      <c r="J6155" s="259"/>
    </row>
    <row r="6156" spans="1:10">
      <c r="A6156" s="259"/>
      <c r="B6156" s="259"/>
      <c r="C6156" s="259"/>
      <c r="D6156" s="259"/>
      <c r="E6156" s="259"/>
      <c r="F6156" s="270"/>
      <c r="G6156" s="259"/>
      <c r="H6156" s="259"/>
      <c r="I6156" s="259"/>
      <c r="J6156" s="259"/>
    </row>
    <row r="6157" spans="1:10">
      <c r="A6157" s="259"/>
      <c r="B6157" s="259"/>
      <c r="C6157" s="259"/>
      <c r="D6157" s="259"/>
      <c r="E6157" s="259"/>
      <c r="F6157" s="270"/>
      <c r="G6157" s="259"/>
      <c r="H6157" s="259"/>
      <c r="I6157" s="259"/>
      <c r="J6157" s="259"/>
    </row>
    <row r="6158" spans="1:10">
      <c r="A6158" s="259"/>
      <c r="B6158" s="259"/>
      <c r="C6158" s="259"/>
      <c r="D6158" s="259"/>
      <c r="E6158" s="259"/>
      <c r="F6158" s="270"/>
      <c r="G6158" s="259"/>
      <c r="H6158" s="259"/>
      <c r="I6158" s="259"/>
      <c r="J6158" s="259"/>
    </row>
    <row r="6159" spans="1:10">
      <c r="A6159" s="259"/>
      <c r="B6159" s="259"/>
      <c r="C6159" s="259"/>
      <c r="D6159" s="259"/>
      <c r="E6159" s="259"/>
      <c r="F6159" s="270"/>
      <c r="G6159" s="259"/>
      <c r="H6159" s="259"/>
      <c r="I6159" s="259"/>
      <c r="J6159" s="259"/>
    </row>
    <row r="6160" spans="1:10">
      <c r="A6160" s="259"/>
      <c r="B6160" s="259"/>
      <c r="C6160" s="259"/>
      <c r="D6160" s="259"/>
      <c r="E6160" s="259"/>
      <c r="F6160" s="270"/>
      <c r="G6160" s="259"/>
      <c r="H6160" s="259"/>
      <c r="I6160" s="259"/>
      <c r="J6160" s="259"/>
    </row>
    <row r="6161" spans="1:10">
      <c r="A6161" s="259"/>
      <c r="B6161" s="259"/>
      <c r="C6161" s="259"/>
      <c r="D6161" s="259"/>
      <c r="E6161" s="259"/>
      <c r="F6161" s="270"/>
      <c r="G6161" s="259"/>
      <c r="H6161" s="259"/>
      <c r="I6161" s="259"/>
      <c r="J6161" s="259"/>
    </row>
    <row r="6162" spans="1:10">
      <c r="A6162" s="259"/>
      <c r="B6162" s="259"/>
      <c r="C6162" s="259"/>
      <c r="D6162" s="259"/>
      <c r="E6162" s="259"/>
      <c r="F6162" s="270"/>
      <c r="G6162" s="259"/>
      <c r="H6162" s="259"/>
      <c r="I6162" s="259"/>
      <c r="J6162" s="259"/>
    </row>
    <row r="6163" spans="1:10">
      <c r="A6163" s="259"/>
      <c r="B6163" s="259"/>
      <c r="C6163" s="259"/>
      <c r="D6163" s="259"/>
      <c r="E6163" s="259"/>
      <c r="F6163" s="270"/>
      <c r="G6163" s="259"/>
      <c r="H6163" s="259"/>
      <c r="I6163" s="259"/>
      <c r="J6163" s="259"/>
    </row>
    <row r="6164" spans="1:10">
      <c r="A6164" s="259"/>
      <c r="B6164" s="259"/>
      <c r="C6164" s="259"/>
      <c r="D6164" s="259"/>
      <c r="E6164" s="259"/>
      <c r="F6164" s="270"/>
      <c r="G6164" s="259"/>
      <c r="H6164" s="259"/>
      <c r="I6164" s="259"/>
      <c r="J6164" s="259"/>
    </row>
    <row r="6165" spans="1:10">
      <c r="A6165" s="259"/>
      <c r="B6165" s="259"/>
      <c r="C6165" s="259"/>
      <c r="D6165" s="259"/>
      <c r="E6165" s="259"/>
      <c r="F6165" s="270"/>
      <c r="G6165" s="259"/>
      <c r="H6165" s="259"/>
      <c r="I6165" s="259"/>
      <c r="J6165" s="259"/>
    </row>
    <row r="6166" spans="1:10">
      <c r="A6166" s="259"/>
      <c r="B6166" s="259"/>
      <c r="C6166" s="259"/>
      <c r="D6166" s="259"/>
      <c r="E6166" s="259"/>
      <c r="F6166" s="270"/>
      <c r="G6166" s="259"/>
      <c r="H6166" s="259"/>
      <c r="I6166" s="259"/>
      <c r="J6166" s="259"/>
    </row>
    <row r="6167" spans="1:10">
      <c r="A6167" s="259"/>
      <c r="B6167" s="259"/>
      <c r="C6167" s="259"/>
      <c r="D6167" s="259"/>
      <c r="E6167" s="259"/>
      <c r="F6167" s="270"/>
      <c r="G6167" s="259"/>
      <c r="H6167" s="259"/>
      <c r="I6167" s="259"/>
      <c r="J6167" s="259"/>
    </row>
    <row r="6168" spans="1:10">
      <c r="A6168" s="259"/>
      <c r="B6168" s="259"/>
      <c r="C6168" s="259"/>
      <c r="D6168" s="259"/>
      <c r="E6168" s="259"/>
      <c r="F6168" s="270"/>
      <c r="G6168" s="259"/>
      <c r="H6168" s="259"/>
      <c r="I6168" s="259"/>
      <c r="J6168" s="259"/>
    </row>
    <row r="6169" spans="1:10">
      <c r="A6169" s="259"/>
      <c r="B6169" s="259"/>
      <c r="C6169" s="259"/>
      <c r="D6169" s="259"/>
      <c r="E6169" s="259"/>
      <c r="F6169" s="270"/>
      <c r="G6169" s="259"/>
      <c r="H6169" s="259"/>
      <c r="I6169" s="259"/>
      <c r="J6169" s="259"/>
    </row>
    <row r="6170" spans="1:10">
      <c r="A6170" s="259"/>
      <c r="B6170" s="259"/>
      <c r="C6170" s="259"/>
      <c r="D6170" s="259"/>
      <c r="E6170" s="259"/>
      <c r="F6170" s="270"/>
      <c r="G6170" s="259"/>
      <c r="H6170" s="259"/>
      <c r="I6170" s="259"/>
      <c r="J6170" s="259"/>
    </row>
    <row r="6171" spans="1:10">
      <c r="A6171" s="259"/>
      <c r="B6171" s="259"/>
      <c r="C6171" s="259"/>
      <c r="D6171" s="259"/>
      <c r="E6171" s="259"/>
      <c r="F6171" s="270"/>
      <c r="G6171" s="259"/>
      <c r="H6171" s="259"/>
      <c r="I6171" s="259"/>
      <c r="J6171" s="259"/>
    </row>
    <row r="6172" spans="1:10">
      <c r="A6172" s="259"/>
      <c r="B6172" s="259"/>
      <c r="C6172" s="259"/>
      <c r="D6172" s="259"/>
      <c r="E6172" s="259"/>
      <c r="F6172" s="270"/>
      <c r="G6172" s="259"/>
      <c r="H6172" s="259"/>
      <c r="I6172" s="259"/>
      <c r="J6172" s="259"/>
    </row>
    <row r="6173" spans="1:10">
      <c r="A6173" s="259"/>
      <c r="B6173" s="259"/>
      <c r="C6173" s="259"/>
      <c r="D6173" s="259"/>
      <c r="E6173" s="259"/>
      <c r="F6173" s="270"/>
      <c r="G6173" s="259"/>
      <c r="H6173" s="259"/>
      <c r="I6173" s="259"/>
      <c r="J6173" s="259"/>
    </row>
    <row r="6174" spans="1:10">
      <c r="A6174" s="259"/>
      <c r="B6174" s="259"/>
      <c r="C6174" s="259"/>
      <c r="D6174" s="259"/>
      <c r="E6174" s="259"/>
      <c r="F6174" s="270"/>
      <c r="G6174" s="259"/>
      <c r="H6174" s="259"/>
      <c r="I6174" s="259"/>
      <c r="J6174" s="259"/>
    </row>
    <row r="6175" spans="1:10">
      <c r="A6175" s="259"/>
      <c r="B6175" s="259"/>
      <c r="C6175" s="259"/>
      <c r="D6175" s="259"/>
      <c r="E6175" s="259"/>
      <c r="F6175" s="270"/>
      <c r="G6175" s="259"/>
      <c r="H6175" s="259"/>
      <c r="I6175" s="259"/>
      <c r="J6175" s="259"/>
    </row>
    <row r="6176" spans="1:10">
      <c r="A6176" s="259"/>
      <c r="B6176" s="259"/>
      <c r="C6176" s="259"/>
      <c r="D6176" s="259"/>
      <c r="E6176" s="259"/>
      <c r="F6176" s="270"/>
      <c r="G6176" s="259"/>
      <c r="H6176" s="259"/>
      <c r="I6176" s="259"/>
      <c r="J6176" s="259"/>
    </row>
    <row r="6177" spans="1:10">
      <c r="A6177" s="259"/>
      <c r="B6177" s="259"/>
      <c r="C6177" s="259"/>
      <c r="D6177" s="259"/>
      <c r="E6177" s="259"/>
      <c r="F6177" s="270"/>
      <c r="G6177" s="259"/>
      <c r="H6177" s="259"/>
      <c r="I6177" s="259"/>
      <c r="J6177" s="259"/>
    </row>
    <row r="6178" spans="1:10">
      <c r="A6178" s="259"/>
      <c r="B6178" s="259"/>
      <c r="C6178" s="259"/>
      <c r="D6178" s="259"/>
      <c r="E6178" s="259"/>
      <c r="F6178" s="270"/>
      <c r="G6178" s="259"/>
      <c r="H6178" s="259"/>
      <c r="I6178" s="259"/>
      <c r="J6178" s="259"/>
    </row>
    <row r="6179" spans="1:10">
      <c r="A6179" s="259"/>
      <c r="B6179" s="259"/>
      <c r="C6179" s="259"/>
      <c r="D6179" s="259"/>
      <c r="E6179" s="259"/>
      <c r="F6179" s="270"/>
      <c r="G6179" s="259"/>
      <c r="H6179" s="259"/>
      <c r="I6179" s="259"/>
      <c r="J6179" s="259"/>
    </row>
    <row r="6180" spans="1:10">
      <c r="A6180" s="259"/>
      <c r="B6180" s="259"/>
      <c r="C6180" s="259"/>
      <c r="D6180" s="259"/>
      <c r="E6180" s="259"/>
      <c r="F6180" s="270"/>
      <c r="G6180" s="259"/>
      <c r="H6180" s="259"/>
      <c r="I6180" s="259"/>
      <c r="J6180" s="259"/>
    </row>
    <row r="6181" spans="1:10">
      <c r="A6181" s="259"/>
      <c r="B6181" s="259"/>
      <c r="C6181" s="259"/>
      <c r="D6181" s="259"/>
      <c r="E6181" s="259"/>
      <c r="F6181" s="270"/>
      <c r="G6181" s="259"/>
      <c r="H6181" s="259"/>
      <c r="I6181" s="259"/>
      <c r="J6181" s="259"/>
    </row>
    <row r="6182" spans="1:10">
      <c r="A6182" s="259"/>
      <c r="B6182" s="259"/>
      <c r="C6182" s="259"/>
      <c r="D6182" s="259"/>
      <c r="E6182" s="259"/>
      <c r="F6182" s="270"/>
      <c r="G6182" s="259"/>
      <c r="H6182" s="259"/>
      <c r="I6182" s="259"/>
      <c r="J6182" s="259"/>
    </row>
    <row r="6183" spans="1:10">
      <c r="A6183" s="259"/>
      <c r="B6183" s="259"/>
      <c r="C6183" s="259"/>
      <c r="D6183" s="259"/>
      <c r="E6183" s="259"/>
      <c r="F6183" s="270"/>
      <c r="G6183" s="259"/>
      <c r="H6183" s="259"/>
      <c r="I6183" s="259"/>
      <c r="J6183" s="259"/>
    </row>
    <row r="6184" spans="1:10">
      <c r="A6184" s="259"/>
      <c r="B6184" s="259"/>
      <c r="C6184" s="259"/>
      <c r="D6184" s="259"/>
      <c r="E6184" s="259"/>
      <c r="F6184" s="270"/>
      <c r="G6184" s="259"/>
      <c r="H6184" s="259"/>
      <c r="I6184" s="259"/>
      <c r="J6184" s="259"/>
    </row>
    <row r="6185" spans="1:10">
      <c r="A6185" s="259"/>
      <c r="B6185" s="259"/>
      <c r="C6185" s="259"/>
      <c r="D6185" s="259"/>
      <c r="E6185" s="259"/>
      <c r="F6185" s="270"/>
      <c r="G6185" s="259"/>
      <c r="H6185" s="259"/>
      <c r="I6185" s="259"/>
      <c r="J6185" s="259"/>
    </row>
    <row r="6186" spans="1:10">
      <c r="A6186" s="259"/>
      <c r="B6186" s="259"/>
      <c r="C6186" s="259"/>
      <c r="D6186" s="259"/>
      <c r="E6186" s="259"/>
      <c r="F6186" s="270"/>
      <c r="G6186" s="259"/>
      <c r="H6186" s="259"/>
      <c r="I6186" s="259"/>
      <c r="J6186" s="259"/>
    </row>
    <row r="6187" spans="1:10">
      <c r="A6187" s="259"/>
      <c r="B6187" s="259"/>
      <c r="C6187" s="259"/>
      <c r="D6187" s="259"/>
      <c r="E6187" s="259"/>
      <c r="F6187" s="270"/>
      <c r="G6187" s="259"/>
      <c r="H6187" s="259"/>
      <c r="I6187" s="259"/>
      <c r="J6187" s="259"/>
    </row>
    <row r="6188" spans="1:10">
      <c r="A6188" s="259"/>
      <c r="B6188" s="259"/>
      <c r="C6188" s="259"/>
      <c r="D6188" s="259"/>
      <c r="E6188" s="259"/>
      <c r="F6188" s="270"/>
      <c r="G6188" s="259"/>
      <c r="H6188" s="259"/>
      <c r="I6188" s="259"/>
      <c r="J6188" s="259"/>
    </row>
    <row r="6189" spans="1:10">
      <c r="A6189" s="259"/>
      <c r="B6189" s="259"/>
      <c r="C6189" s="259"/>
      <c r="D6189" s="259"/>
      <c r="E6189" s="259"/>
      <c r="F6189" s="270"/>
      <c r="G6189" s="259"/>
      <c r="H6189" s="259"/>
      <c r="I6189" s="259"/>
      <c r="J6189" s="259"/>
    </row>
    <row r="6190" spans="1:10">
      <c r="A6190" s="259"/>
      <c r="B6190" s="259"/>
      <c r="C6190" s="259"/>
      <c r="D6190" s="259"/>
      <c r="E6190" s="259"/>
      <c r="F6190" s="270"/>
      <c r="G6190" s="259"/>
      <c r="H6190" s="259"/>
      <c r="I6190" s="259"/>
      <c r="J6190" s="259"/>
    </row>
    <row r="6191" spans="1:10">
      <c r="A6191" s="259"/>
      <c r="B6191" s="259"/>
      <c r="C6191" s="259"/>
      <c r="D6191" s="259"/>
      <c r="E6191" s="259"/>
      <c r="F6191" s="270"/>
      <c r="G6191" s="259"/>
      <c r="H6191" s="259"/>
      <c r="I6191" s="259"/>
      <c r="J6191" s="259"/>
    </row>
    <row r="6192" spans="1:10">
      <c r="A6192" s="259"/>
      <c r="B6192" s="259"/>
      <c r="C6192" s="259"/>
      <c r="D6192" s="259"/>
      <c r="E6192" s="259"/>
      <c r="F6192" s="270"/>
      <c r="G6192" s="259"/>
      <c r="H6192" s="259"/>
      <c r="I6192" s="259"/>
      <c r="J6192" s="259"/>
    </row>
    <row r="6193" spans="1:10">
      <c r="A6193" s="259"/>
      <c r="B6193" s="259"/>
      <c r="C6193" s="259"/>
      <c r="D6193" s="259"/>
      <c r="E6193" s="259"/>
      <c r="F6193" s="270"/>
      <c r="G6193" s="259"/>
      <c r="H6193" s="259"/>
      <c r="I6193" s="259"/>
      <c r="J6193" s="259"/>
    </row>
    <row r="6194" spans="1:10">
      <c r="A6194" s="259"/>
      <c r="B6194" s="259"/>
      <c r="C6194" s="259"/>
      <c r="D6194" s="259"/>
      <c r="E6194" s="259"/>
      <c r="F6194" s="270"/>
      <c r="G6194" s="259"/>
      <c r="H6194" s="259"/>
      <c r="I6194" s="259"/>
      <c r="J6194" s="259"/>
    </row>
    <row r="6195" spans="1:10">
      <c r="A6195" s="259"/>
      <c r="B6195" s="259"/>
      <c r="C6195" s="259"/>
      <c r="D6195" s="259"/>
      <c r="E6195" s="259"/>
      <c r="F6195" s="270"/>
      <c r="G6195" s="259"/>
      <c r="H6195" s="259"/>
      <c r="I6195" s="259"/>
      <c r="J6195" s="259"/>
    </row>
    <row r="6196" spans="1:10">
      <c r="A6196" s="259"/>
      <c r="B6196" s="259"/>
      <c r="C6196" s="259"/>
      <c r="D6196" s="259"/>
      <c r="E6196" s="259"/>
      <c r="F6196" s="270"/>
      <c r="G6196" s="259"/>
      <c r="H6196" s="259"/>
      <c r="I6196" s="259"/>
      <c r="J6196" s="259"/>
    </row>
    <row r="6197" spans="1:10">
      <c r="A6197" s="259"/>
      <c r="B6197" s="259"/>
      <c r="C6197" s="259"/>
      <c r="D6197" s="259"/>
      <c r="E6197" s="259"/>
      <c r="F6197" s="270"/>
      <c r="G6197" s="259"/>
      <c r="H6197" s="259"/>
      <c r="I6197" s="259"/>
      <c r="J6197" s="259"/>
    </row>
    <row r="6198" spans="1:10">
      <c r="A6198" s="259"/>
      <c r="B6198" s="259"/>
      <c r="C6198" s="259"/>
      <c r="D6198" s="259"/>
      <c r="E6198" s="259"/>
      <c r="F6198" s="270"/>
      <c r="G6198" s="259"/>
      <c r="H6198" s="259"/>
      <c r="I6198" s="259"/>
      <c r="J6198" s="259"/>
    </row>
    <row r="6199" spans="1:10">
      <c r="A6199" s="259"/>
      <c r="B6199" s="259"/>
      <c r="C6199" s="259"/>
      <c r="D6199" s="259"/>
      <c r="E6199" s="259"/>
      <c r="F6199" s="270"/>
      <c r="G6199" s="259"/>
      <c r="H6199" s="259"/>
      <c r="I6199" s="259"/>
      <c r="J6199" s="259"/>
    </row>
    <row r="6200" spans="1:10">
      <c r="A6200" s="259"/>
      <c r="B6200" s="259"/>
      <c r="C6200" s="259"/>
      <c r="D6200" s="259"/>
      <c r="E6200" s="259"/>
      <c r="F6200" s="270"/>
      <c r="G6200" s="259"/>
      <c r="H6200" s="259"/>
      <c r="I6200" s="259"/>
      <c r="J6200" s="259"/>
    </row>
    <row r="6201" spans="1:10">
      <c r="A6201" s="259"/>
      <c r="B6201" s="259"/>
      <c r="C6201" s="259"/>
      <c r="D6201" s="259"/>
      <c r="E6201" s="259"/>
      <c r="F6201" s="270"/>
      <c r="G6201" s="259"/>
      <c r="H6201" s="259"/>
      <c r="I6201" s="259"/>
      <c r="J6201" s="259"/>
    </row>
    <row r="6202" spans="1:10">
      <c r="A6202" s="259"/>
      <c r="B6202" s="259"/>
      <c r="C6202" s="259"/>
      <c r="D6202" s="259"/>
      <c r="E6202" s="259"/>
      <c r="F6202" s="270"/>
      <c r="G6202" s="259"/>
      <c r="H6202" s="259"/>
      <c r="I6202" s="259"/>
      <c r="J6202" s="259"/>
    </row>
    <row r="6203" spans="1:10">
      <c r="A6203" s="259"/>
      <c r="B6203" s="259"/>
      <c r="C6203" s="259"/>
      <c r="D6203" s="259"/>
      <c r="E6203" s="259"/>
      <c r="F6203" s="270"/>
      <c r="G6203" s="259"/>
      <c r="H6203" s="259"/>
      <c r="I6203" s="259"/>
      <c r="J6203" s="259"/>
    </row>
    <row r="6204" spans="1:10">
      <c r="A6204" s="259"/>
      <c r="B6204" s="259"/>
      <c r="C6204" s="259"/>
      <c r="D6204" s="259"/>
      <c r="E6204" s="259"/>
      <c r="F6204" s="270"/>
      <c r="G6204" s="259"/>
      <c r="H6204" s="259"/>
      <c r="I6204" s="259"/>
      <c r="J6204" s="259"/>
    </row>
    <row r="6205" spans="1:10">
      <c r="A6205" s="259"/>
      <c r="B6205" s="259"/>
      <c r="C6205" s="259"/>
      <c r="D6205" s="259"/>
      <c r="E6205" s="259"/>
      <c r="F6205" s="270"/>
      <c r="G6205" s="259"/>
      <c r="H6205" s="259"/>
      <c r="I6205" s="259"/>
      <c r="J6205" s="259"/>
    </row>
    <row r="6206" spans="1:10">
      <c r="A6206" s="259"/>
      <c r="B6206" s="259"/>
      <c r="C6206" s="259"/>
      <c r="D6206" s="259"/>
      <c r="E6206" s="259"/>
      <c r="F6206" s="270"/>
      <c r="G6206" s="259"/>
      <c r="H6206" s="259"/>
      <c r="I6206" s="259"/>
      <c r="J6206" s="259"/>
    </row>
    <row r="6207" spans="1:10">
      <c r="A6207" s="259"/>
      <c r="B6207" s="259"/>
      <c r="C6207" s="259"/>
      <c r="D6207" s="259"/>
      <c r="E6207" s="259"/>
      <c r="F6207" s="270"/>
      <c r="G6207" s="259"/>
      <c r="H6207" s="259"/>
      <c r="I6207" s="259"/>
      <c r="J6207" s="259"/>
    </row>
    <row r="6208" spans="1:10">
      <c r="A6208" s="259"/>
      <c r="B6208" s="259"/>
      <c r="C6208" s="259"/>
      <c r="D6208" s="259"/>
      <c r="E6208" s="259"/>
      <c r="F6208" s="270"/>
      <c r="G6208" s="259"/>
      <c r="H6208" s="259"/>
      <c r="I6208" s="259"/>
      <c r="J6208" s="259"/>
    </row>
    <row r="6209" spans="1:10">
      <c r="A6209" s="259"/>
      <c r="B6209" s="259"/>
      <c r="C6209" s="259"/>
      <c r="D6209" s="259"/>
      <c r="E6209" s="259"/>
      <c r="F6209" s="270"/>
      <c r="G6209" s="259"/>
      <c r="H6209" s="259"/>
      <c r="I6209" s="259"/>
      <c r="J6209" s="259"/>
    </row>
    <row r="6210" spans="1:10">
      <c r="A6210" s="259"/>
      <c r="B6210" s="259"/>
      <c r="C6210" s="259"/>
      <c r="D6210" s="259"/>
      <c r="E6210" s="259"/>
      <c r="F6210" s="270"/>
      <c r="G6210" s="259"/>
      <c r="H6210" s="259"/>
      <c r="I6210" s="259"/>
      <c r="J6210" s="259"/>
    </row>
    <row r="6211" spans="1:10">
      <c r="A6211" s="259"/>
      <c r="B6211" s="259"/>
      <c r="C6211" s="259"/>
      <c r="D6211" s="259"/>
      <c r="E6211" s="259"/>
      <c r="F6211" s="270"/>
      <c r="G6211" s="259"/>
      <c r="H6211" s="259"/>
      <c r="I6211" s="259"/>
      <c r="J6211" s="259"/>
    </row>
    <row r="6212" spans="1:10">
      <c r="A6212" s="259"/>
      <c r="B6212" s="259"/>
      <c r="C6212" s="259"/>
      <c r="D6212" s="259"/>
      <c r="E6212" s="259"/>
      <c r="F6212" s="270"/>
      <c r="G6212" s="259"/>
      <c r="H6212" s="259"/>
      <c r="I6212" s="259"/>
      <c r="J6212" s="259"/>
    </row>
    <row r="6213" spans="1:10">
      <c r="A6213" s="259"/>
      <c r="B6213" s="259"/>
      <c r="C6213" s="259"/>
      <c r="D6213" s="259"/>
      <c r="E6213" s="259"/>
      <c r="F6213" s="270"/>
      <c r="G6213" s="259"/>
      <c r="H6213" s="259"/>
      <c r="I6213" s="259"/>
      <c r="J6213" s="259"/>
    </row>
    <row r="6214" spans="1:10">
      <c r="A6214" s="259"/>
      <c r="B6214" s="259"/>
      <c r="C6214" s="259"/>
      <c r="D6214" s="259"/>
      <c r="E6214" s="259"/>
      <c r="F6214" s="270"/>
      <c r="G6214" s="259"/>
      <c r="H6214" s="259"/>
      <c r="I6214" s="259"/>
      <c r="J6214" s="259"/>
    </row>
    <row r="6215" spans="1:10">
      <c r="A6215" s="259"/>
      <c r="B6215" s="259"/>
      <c r="C6215" s="259"/>
      <c r="D6215" s="259"/>
      <c r="E6215" s="259"/>
      <c r="F6215" s="270"/>
      <c r="G6215" s="259"/>
      <c r="H6215" s="259"/>
      <c r="I6215" s="259"/>
      <c r="J6215" s="259"/>
    </row>
    <row r="6216" spans="1:10">
      <c r="A6216" s="259"/>
      <c r="B6216" s="259"/>
      <c r="C6216" s="259"/>
      <c r="D6216" s="259"/>
      <c r="E6216" s="259"/>
      <c r="F6216" s="270"/>
      <c r="G6216" s="259"/>
      <c r="H6216" s="259"/>
      <c r="I6216" s="259"/>
      <c r="J6216" s="259"/>
    </row>
    <row r="6217" spans="1:10">
      <c r="A6217" s="259"/>
      <c r="B6217" s="259"/>
      <c r="C6217" s="259"/>
      <c r="D6217" s="259"/>
      <c r="E6217" s="259"/>
      <c r="F6217" s="270"/>
      <c r="G6217" s="259"/>
      <c r="H6217" s="259"/>
      <c r="I6217" s="259"/>
      <c r="J6217" s="259"/>
    </row>
    <row r="6218" spans="1:10">
      <c r="A6218" s="259"/>
      <c r="B6218" s="259"/>
      <c r="C6218" s="259"/>
      <c r="D6218" s="259"/>
      <c r="E6218" s="259"/>
      <c r="F6218" s="270"/>
      <c r="G6218" s="259"/>
      <c r="H6218" s="259"/>
      <c r="I6218" s="259"/>
      <c r="J6218" s="259"/>
    </row>
    <row r="6219" spans="1:10">
      <c r="A6219" s="259"/>
      <c r="B6219" s="259"/>
      <c r="C6219" s="259"/>
      <c r="D6219" s="259"/>
      <c r="E6219" s="259"/>
      <c r="F6219" s="270"/>
      <c r="G6219" s="259"/>
      <c r="H6219" s="259"/>
      <c r="I6219" s="259"/>
      <c r="J6219" s="259"/>
    </row>
    <row r="6220" spans="1:10">
      <c r="A6220" s="259"/>
      <c r="B6220" s="259"/>
      <c r="C6220" s="259"/>
      <c r="D6220" s="259"/>
      <c r="E6220" s="259"/>
      <c r="F6220" s="270"/>
      <c r="G6220" s="259"/>
      <c r="H6220" s="259"/>
      <c r="I6220" s="259"/>
      <c r="J6220" s="259"/>
    </row>
    <row r="6221" spans="1:10">
      <c r="A6221" s="259"/>
      <c r="B6221" s="259"/>
      <c r="C6221" s="259"/>
      <c r="D6221" s="259"/>
      <c r="E6221" s="259"/>
      <c r="F6221" s="270"/>
      <c r="G6221" s="259"/>
      <c r="H6221" s="259"/>
      <c r="I6221" s="259"/>
      <c r="J6221" s="259"/>
    </row>
    <row r="6222" spans="1:10">
      <c r="A6222" s="259"/>
      <c r="B6222" s="259"/>
      <c r="C6222" s="259"/>
      <c r="D6222" s="259"/>
      <c r="E6222" s="259"/>
      <c r="F6222" s="270"/>
      <c r="G6222" s="259"/>
      <c r="H6222" s="259"/>
      <c r="I6222" s="259"/>
      <c r="J6222" s="259"/>
    </row>
    <row r="6223" spans="1:10">
      <c r="A6223" s="259"/>
      <c r="B6223" s="259"/>
      <c r="C6223" s="259"/>
      <c r="D6223" s="259"/>
      <c r="E6223" s="259"/>
      <c r="F6223" s="270"/>
      <c r="G6223" s="259"/>
      <c r="H6223" s="259"/>
      <c r="I6223" s="259"/>
      <c r="J6223" s="259"/>
    </row>
    <row r="6224" spans="1:10">
      <c r="A6224" s="259"/>
      <c r="B6224" s="259"/>
      <c r="C6224" s="259"/>
      <c r="D6224" s="259"/>
      <c r="E6224" s="259"/>
      <c r="F6224" s="270"/>
      <c r="G6224" s="259"/>
      <c r="H6224" s="259"/>
      <c r="I6224" s="259"/>
      <c r="J6224" s="259"/>
    </row>
    <row r="6225" spans="1:10">
      <c r="A6225" s="259"/>
      <c r="B6225" s="259"/>
      <c r="C6225" s="259"/>
      <c r="D6225" s="259"/>
      <c r="E6225" s="259"/>
      <c r="F6225" s="270"/>
      <c r="G6225" s="259"/>
      <c r="H6225" s="259"/>
      <c r="I6225" s="259"/>
      <c r="J6225" s="259"/>
    </row>
    <row r="6226" spans="1:10">
      <c r="A6226" s="259"/>
      <c r="B6226" s="259"/>
      <c r="C6226" s="259"/>
      <c r="D6226" s="259"/>
      <c r="E6226" s="259"/>
      <c r="F6226" s="270"/>
      <c r="G6226" s="259"/>
      <c r="H6226" s="259"/>
      <c r="I6226" s="259"/>
      <c r="J6226" s="259"/>
    </row>
    <row r="6227" spans="1:10">
      <c r="A6227" s="259"/>
      <c r="B6227" s="259"/>
      <c r="C6227" s="259"/>
      <c r="D6227" s="259"/>
      <c r="E6227" s="259"/>
      <c r="F6227" s="270"/>
      <c r="G6227" s="259"/>
      <c r="H6227" s="259"/>
      <c r="I6227" s="259"/>
      <c r="J6227" s="259"/>
    </row>
    <row r="6228" spans="1:10">
      <c r="A6228" s="259"/>
      <c r="B6228" s="259"/>
      <c r="C6228" s="259"/>
      <c r="D6228" s="259"/>
      <c r="E6228" s="259"/>
      <c r="F6228" s="270"/>
      <c r="G6228" s="259"/>
      <c r="H6228" s="259"/>
      <c r="I6228" s="259"/>
      <c r="J6228" s="259"/>
    </row>
    <row r="6229" spans="1:10">
      <c r="A6229" s="259"/>
      <c r="B6229" s="259"/>
      <c r="C6229" s="259"/>
      <c r="D6229" s="259"/>
      <c r="E6229" s="259"/>
      <c r="F6229" s="270"/>
      <c r="G6229" s="259"/>
      <c r="H6229" s="259"/>
      <c r="I6229" s="259"/>
      <c r="J6229" s="259"/>
    </row>
    <row r="6230" spans="1:10">
      <c r="A6230" s="259"/>
      <c r="B6230" s="259"/>
      <c r="C6230" s="259"/>
      <c r="D6230" s="259"/>
      <c r="E6230" s="259"/>
      <c r="F6230" s="270"/>
      <c r="G6230" s="259"/>
      <c r="H6230" s="259"/>
      <c r="I6230" s="259"/>
      <c r="J6230" s="259"/>
    </row>
    <row r="6231" spans="1:10">
      <c r="A6231" s="259"/>
      <c r="B6231" s="259"/>
      <c r="C6231" s="259"/>
      <c r="D6231" s="259"/>
      <c r="E6231" s="259"/>
      <c r="F6231" s="270"/>
      <c r="G6231" s="259"/>
      <c r="H6231" s="259"/>
      <c r="I6231" s="259"/>
      <c r="J6231" s="259"/>
    </row>
    <row r="6232" spans="1:10">
      <c r="A6232" s="259"/>
      <c r="B6232" s="259"/>
      <c r="C6232" s="259"/>
      <c r="D6232" s="259"/>
      <c r="E6232" s="259"/>
      <c r="F6232" s="270"/>
      <c r="G6232" s="259"/>
      <c r="H6232" s="259"/>
      <c r="I6232" s="259"/>
      <c r="J6232" s="259"/>
    </row>
    <row r="6233" spans="1:10">
      <c r="A6233" s="259"/>
      <c r="B6233" s="259"/>
      <c r="C6233" s="259"/>
      <c r="D6233" s="259"/>
      <c r="E6233" s="259"/>
      <c r="F6233" s="270"/>
      <c r="G6233" s="259"/>
      <c r="H6233" s="259"/>
      <c r="I6233" s="259"/>
      <c r="J6233" s="259"/>
    </row>
    <row r="6234" spans="1:10">
      <c r="A6234" s="259"/>
      <c r="B6234" s="259"/>
      <c r="C6234" s="259"/>
      <c r="D6234" s="259"/>
      <c r="E6234" s="259"/>
      <c r="F6234" s="270"/>
      <c r="G6234" s="259"/>
      <c r="H6234" s="259"/>
      <c r="I6234" s="259"/>
      <c r="J6234" s="259"/>
    </row>
    <row r="6235" spans="1:10">
      <c r="A6235" s="259"/>
      <c r="B6235" s="259"/>
      <c r="C6235" s="259"/>
      <c r="D6235" s="259"/>
      <c r="E6235" s="259"/>
      <c r="F6235" s="270"/>
      <c r="G6235" s="259"/>
      <c r="H6235" s="259"/>
      <c r="I6235" s="259"/>
      <c r="J6235" s="259"/>
    </row>
    <row r="6236" spans="1:10">
      <c r="A6236" s="259"/>
      <c r="B6236" s="259"/>
      <c r="C6236" s="259"/>
      <c r="D6236" s="259"/>
      <c r="E6236" s="259"/>
      <c r="F6236" s="270"/>
      <c r="G6236" s="259"/>
      <c r="H6236" s="259"/>
      <c r="I6236" s="259"/>
      <c r="J6236" s="259"/>
    </row>
    <row r="6237" spans="1:10">
      <c r="A6237" s="259"/>
      <c r="B6237" s="259"/>
      <c r="C6237" s="259"/>
      <c r="D6237" s="259"/>
      <c r="E6237" s="259"/>
      <c r="F6237" s="270"/>
      <c r="G6237" s="259"/>
      <c r="H6237" s="259"/>
      <c r="I6237" s="259"/>
      <c r="J6237" s="259"/>
    </row>
    <row r="6238" spans="1:10">
      <c r="A6238" s="259"/>
      <c r="B6238" s="259"/>
      <c r="C6238" s="259"/>
      <c r="D6238" s="259"/>
      <c r="E6238" s="259"/>
      <c r="F6238" s="270"/>
      <c r="G6238" s="259"/>
      <c r="H6238" s="259"/>
      <c r="I6238" s="259"/>
      <c r="J6238" s="259"/>
    </row>
    <row r="6239" spans="1:10">
      <c r="A6239" s="259"/>
      <c r="B6239" s="259"/>
      <c r="C6239" s="259"/>
      <c r="D6239" s="259"/>
      <c r="E6239" s="259"/>
      <c r="F6239" s="270"/>
      <c r="G6239" s="259"/>
      <c r="H6239" s="259"/>
      <c r="I6239" s="259"/>
      <c r="J6239" s="259"/>
    </row>
    <row r="6240" spans="1:10">
      <c r="A6240" s="259"/>
      <c r="B6240" s="259"/>
      <c r="C6240" s="259"/>
      <c r="D6240" s="259"/>
      <c r="E6240" s="259"/>
      <c r="F6240" s="270"/>
      <c r="G6240" s="259"/>
      <c r="H6240" s="259"/>
      <c r="I6240" s="259"/>
      <c r="J6240" s="259"/>
    </row>
    <row r="6241" spans="1:10">
      <c r="A6241" s="259"/>
      <c r="B6241" s="259"/>
      <c r="C6241" s="259"/>
      <c r="D6241" s="259"/>
      <c r="E6241" s="259"/>
      <c r="F6241" s="270"/>
      <c r="G6241" s="259"/>
      <c r="H6241" s="259"/>
      <c r="I6241" s="259"/>
      <c r="J6241" s="259"/>
    </row>
    <row r="6242" spans="1:10">
      <c r="A6242" s="259"/>
      <c r="B6242" s="259"/>
      <c r="C6242" s="259"/>
      <c r="D6242" s="259"/>
      <c r="E6242" s="259"/>
      <c r="F6242" s="270"/>
      <c r="G6242" s="259"/>
      <c r="H6242" s="259"/>
      <c r="I6242" s="259"/>
      <c r="J6242" s="259"/>
    </row>
    <row r="6243" spans="1:10">
      <c r="A6243" s="259"/>
      <c r="B6243" s="259"/>
      <c r="C6243" s="259"/>
      <c r="D6243" s="259"/>
      <c r="E6243" s="259"/>
      <c r="F6243" s="270"/>
      <c r="G6243" s="259"/>
      <c r="H6243" s="259"/>
      <c r="I6243" s="259"/>
      <c r="J6243" s="259"/>
    </row>
    <row r="6244" spans="1:10">
      <c r="A6244" s="259"/>
      <c r="B6244" s="259"/>
      <c r="C6244" s="259"/>
      <c r="D6244" s="259"/>
      <c r="E6244" s="259"/>
      <c r="F6244" s="270"/>
      <c r="G6244" s="259"/>
      <c r="H6244" s="259"/>
      <c r="I6244" s="259"/>
      <c r="J6244" s="259"/>
    </row>
    <row r="6245" spans="1:10">
      <c r="A6245" s="259"/>
      <c r="B6245" s="259"/>
      <c r="C6245" s="259"/>
      <c r="D6245" s="259"/>
      <c r="E6245" s="259"/>
      <c r="F6245" s="270"/>
      <c r="G6245" s="259"/>
      <c r="H6245" s="259"/>
      <c r="I6245" s="259"/>
      <c r="J6245" s="259"/>
    </row>
    <row r="6246" spans="1:10">
      <c r="A6246" s="259"/>
      <c r="B6246" s="259"/>
      <c r="C6246" s="259"/>
      <c r="D6246" s="259"/>
      <c r="E6246" s="259"/>
      <c r="F6246" s="270"/>
      <c r="G6246" s="259"/>
      <c r="H6246" s="259"/>
      <c r="I6246" s="259"/>
      <c r="J6246" s="259"/>
    </row>
    <row r="6247" spans="1:10">
      <c r="A6247" s="259"/>
      <c r="B6247" s="259"/>
      <c r="C6247" s="259"/>
      <c r="D6247" s="259"/>
      <c r="E6247" s="259"/>
      <c r="F6247" s="270"/>
      <c r="G6247" s="259"/>
      <c r="H6247" s="259"/>
      <c r="I6247" s="259"/>
      <c r="J6247" s="259"/>
    </row>
    <row r="6248" spans="1:10">
      <c r="A6248" s="259"/>
      <c r="B6248" s="259"/>
      <c r="C6248" s="259"/>
      <c r="D6248" s="259"/>
      <c r="E6248" s="259"/>
      <c r="F6248" s="270"/>
      <c r="G6248" s="259"/>
      <c r="H6248" s="259"/>
      <c r="I6248" s="259"/>
      <c r="J6248" s="259"/>
    </row>
    <row r="6249" spans="1:10">
      <c r="A6249" s="259"/>
      <c r="B6249" s="259"/>
      <c r="C6249" s="259"/>
      <c r="D6249" s="259"/>
      <c r="E6249" s="259"/>
      <c r="F6249" s="270"/>
      <c r="G6249" s="259"/>
      <c r="H6249" s="259"/>
      <c r="I6249" s="259"/>
      <c r="J6249" s="259"/>
    </row>
    <row r="6250" spans="1:10">
      <c r="A6250" s="259"/>
      <c r="B6250" s="259"/>
      <c r="C6250" s="259"/>
      <c r="D6250" s="259"/>
      <c r="E6250" s="259"/>
      <c r="F6250" s="270"/>
      <c r="G6250" s="259"/>
      <c r="H6250" s="259"/>
      <c r="I6250" s="259"/>
      <c r="J6250" s="259"/>
    </row>
    <row r="6251" spans="1:10">
      <c r="A6251" s="259"/>
      <c r="B6251" s="259"/>
      <c r="C6251" s="259"/>
      <c r="D6251" s="259"/>
      <c r="E6251" s="259"/>
      <c r="F6251" s="270"/>
      <c r="G6251" s="259"/>
      <c r="H6251" s="259"/>
      <c r="I6251" s="259"/>
      <c r="J6251" s="259"/>
    </row>
    <row r="6252" spans="1:10">
      <c r="A6252" s="259"/>
      <c r="B6252" s="259"/>
      <c r="C6252" s="259"/>
      <c r="D6252" s="259"/>
      <c r="E6252" s="259"/>
      <c r="F6252" s="270"/>
      <c r="G6252" s="259"/>
      <c r="H6252" s="259"/>
      <c r="I6252" s="259"/>
      <c r="J6252" s="259"/>
    </row>
    <row r="6253" spans="1:10">
      <c r="A6253" s="259"/>
      <c r="B6253" s="259"/>
      <c r="C6253" s="259"/>
      <c r="D6253" s="259"/>
      <c r="E6253" s="259"/>
      <c r="F6253" s="270"/>
      <c r="G6253" s="259"/>
      <c r="H6253" s="259"/>
      <c r="I6253" s="259"/>
      <c r="J6253" s="259"/>
    </row>
    <row r="6254" spans="1:10">
      <c r="A6254" s="259"/>
      <c r="B6254" s="259"/>
      <c r="C6254" s="259"/>
      <c r="D6254" s="259"/>
      <c r="E6254" s="259"/>
      <c r="F6254" s="270"/>
      <c r="G6254" s="259"/>
      <c r="H6254" s="259"/>
      <c r="I6254" s="259"/>
      <c r="J6254" s="259"/>
    </row>
    <row r="6255" spans="1:10">
      <c r="A6255" s="259"/>
      <c r="B6255" s="259"/>
      <c r="C6255" s="259"/>
      <c r="D6255" s="259"/>
      <c r="E6255" s="259"/>
      <c r="F6255" s="270"/>
      <c r="G6255" s="259"/>
      <c r="H6255" s="259"/>
      <c r="I6255" s="259"/>
      <c r="J6255" s="259"/>
    </row>
    <row r="6256" spans="1:10">
      <c r="A6256" s="259"/>
      <c r="B6256" s="259"/>
      <c r="C6256" s="259"/>
      <c r="D6256" s="259"/>
      <c r="E6256" s="259"/>
      <c r="F6256" s="270"/>
      <c r="G6256" s="259"/>
      <c r="H6256" s="259"/>
      <c r="I6256" s="259"/>
      <c r="J6256" s="259"/>
    </row>
    <row r="6257" spans="1:10">
      <c r="A6257" s="259"/>
      <c r="B6257" s="259"/>
      <c r="C6257" s="259"/>
      <c r="D6257" s="259"/>
      <c r="E6257" s="259"/>
      <c r="F6257" s="270"/>
      <c r="G6257" s="259"/>
      <c r="H6257" s="259"/>
      <c r="I6257" s="259"/>
      <c r="J6257" s="259"/>
    </row>
    <row r="6258" spans="1:10">
      <c r="A6258" s="259"/>
      <c r="B6258" s="259"/>
      <c r="C6258" s="259"/>
      <c r="D6258" s="259"/>
      <c r="E6258" s="259"/>
      <c r="F6258" s="270"/>
      <c r="G6258" s="259"/>
      <c r="H6258" s="259"/>
      <c r="I6258" s="259"/>
      <c r="J6258" s="259"/>
    </row>
    <row r="6259" spans="1:10">
      <c r="A6259" s="259"/>
      <c r="B6259" s="259"/>
      <c r="C6259" s="259"/>
      <c r="D6259" s="259"/>
      <c r="E6259" s="259"/>
      <c r="F6259" s="270"/>
      <c r="G6259" s="259"/>
      <c r="H6259" s="259"/>
      <c r="I6259" s="259"/>
      <c r="J6259" s="259"/>
    </row>
    <row r="6260" spans="1:10">
      <c r="A6260" s="259"/>
      <c r="B6260" s="259"/>
      <c r="C6260" s="259"/>
      <c r="D6260" s="259"/>
      <c r="E6260" s="259"/>
      <c r="F6260" s="270"/>
      <c r="G6260" s="259"/>
      <c r="H6260" s="259"/>
      <c r="I6260" s="259"/>
      <c r="J6260" s="259"/>
    </row>
    <row r="6261" spans="1:10">
      <c r="A6261" s="259"/>
      <c r="B6261" s="259"/>
      <c r="C6261" s="259"/>
      <c r="D6261" s="259"/>
      <c r="E6261" s="259"/>
      <c r="F6261" s="270"/>
      <c r="G6261" s="259"/>
      <c r="H6261" s="259"/>
      <c r="I6261" s="259"/>
      <c r="J6261" s="259"/>
    </row>
    <row r="6262" spans="1:10">
      <c r="A6262" s="259"/>
      <c r="B6262" s="259"/>
      <c r="C6262" s="259"/>
      <c r="D6262" s="259"/>
      <c r="E6262" s="259"/>
      <c r="F6262" s="270"/>
      <c r="G6262" s="259"/>
      <c r="H6262" s="259"/>
      <c r="I6262" s="259"/>
      <c r="J6262" s="259"/>
    </row>
    <row r="6263" spans="1:10">
      <c r="A6263" s="259"/>
      <c r="B6263" s="259"/>
      <c r="C6263" s="259"/>
      <c r="D6263" s="259"/>
      <c r="E6263" s="259"/>
      <c r="F6263" s="270"/>
      <c r="G6263" s="259"/>
      <c r="H6263" s="259"/>
      <c r="I6263" s="259"/>
      <c r="J6263" s="259"/>
    </row>
    <row r="6264" spans="1:10">
      <c r="A6264" s="259"/>
      <c r="B6264" s="259"/>
      <c r="C6264" s="259"/>
      <c r="D6264" s="259"/>
      <c r="E6264" s="259"/>
      <c r="F6264" s="270"/>
      <c r="G6264" s="259"/>
      <c r="H6264" s="259"/>
      <c r="I6264" s="259"/>
      <c r="J6264" s="259"/>
    </row>
    <row r="6265" spans="1:10">
      <c r="A6265" s="259"/>
      <c r="B6265" s="259"/>
      <c r="C6265" s="259"/>
      <c r="D6265" s="259"/>
      <c r="E6265" s="259"/>
      <c r="F6265" s="270"/>
      <c r="G6265" s="259"/>
      <c r="H6265" s="259"/>
      <c r="I6265" s="259"/>
      <c r="J6265" s="259"/>
    </row>
    <row r="6266" spans="1:10">
      <c r="A6266" s="259"/>
      <c r="B6266" s="259"/>
      <c r="C6266" s="259"/>
      <c r="D6266" s="259"/>
      <c r="E6266" s="259"/>
      <c r="F6266" s="270"/>
      <c r="G6266" s="259"/>
      <c r="H6266" s="259"/>
      <c r="I6266" s="259"/>
      <c r="J6266" s="259"/>
    </row>
    <row r="6267" spans="1:10">
      <c r="A6267" s="259"/>
      <c r="B6267" s="259"/>
      <c r="C6267" s="259"/>
      <c r="D6267" s="259"/>
      <c r="E6267" s="259"/>
      <c r="F6267" s="270"/>
      <c r="G6267" s="259"/>
      <c r="H6267" s="259"/>
      <c r="I6267" s="259"/>
      <c r="J6267" s="259"/>
    </row>
    <row r="6268" spans="1:10">
      <c r="A6268" s="259"/>
      <c r="B6268" s="259"/>
      <c r="C6268" s="259"/>
      <c r="D6268" s="259"/>
      <c r="E6268" s="259"/>
      <c r="F6268" s="270"/>
      <c r="G6268" s="259"/>
      <c r="H6268" s="259"/>
      <c r="I6268" s="259"/>
      <c r="J6268" s="259"/>
    </row>
    <row r="6269" spans="1:10">
      <c r="A6269" s="259"/>
      <c r="B6269" s="259"/>
      <c r="C6269" s="259"/>
      <c r="D6269" s="259"/>
      <c r="E6269" s="259"/>
      <c r="F6269" s="270"/>
      <c r="G6269" s="259"/>
      <c r="H6269" s="259"/>
      <c r="I6269" s="259"/>
      <c r="J6269" s="259"/>
    </row>
    <row r="6270" spans="1:10">
      <c r="A6270" s="259"/>
      <c r="B6270" s="259"/>
      <c r="C6270" s="259"/>
      <c r="D6270" s="259"/>
      <c r="E6270" s="259"/>
      <c r="F6270" s="270"/>
      <c r="G6270" s="259"/>
      <c r="H6270" s="259"/>
      <c r="I6270" s="259"/>
      <c r="J6270" s="259"/>
    </row>
    <row r="6271" spans="1:10">
      <c r="A6271" s="259"/>
      <c r="B6271" s="259"/>
      <c r="C6271" s="259"/>
      <c r="D6271" s="259"/>
      <c r="E6271" s="259"/>
      <c r="F6271" s="270"/>
      <c r="G6271" s="259"/>
      <c r="H6271" s="259"/>
      <c r="I6271" s="259"/>
      <c r="J6271" s="259"/>
    </row>
    <row r="6272" spans="1:10">
      <c r="A6272" s="259"/>
      <c r="B6272" s="259"/>
      <c r="C6272" s="259"/>
      <c r="D6272" s="259"/>
      <c r="E6272" s="259"/>
      <c r="F6272" s="270"/>
      <c r="G6272" s="259"/>
      <c r="H6272" s="259"/>
      <c r="I6272" s="259"/>
      <c r="J6272" s="259"/>
    </row>
    <row r="6273" spans="1:10">
      <c r="A6273" s="259"/>
      <c r="B6273" s="259"/>
      <c r="C6273" s="259"/>
      <c r="D6273" s="259"/>
      <c r="E6273" s="259"/>
      <c r="F6273" s="270"/>
      <c r="G6273" s="259"/>
      <c r="H6273" s="259"/>
      <c r="I6273" s="259"/>
      <c r="J6273" s="259"/>
    </row>
    <row r="6274" spans="1:10">
      <c r="A6274" s="259"/>
      <c r="B6274" s="259"/>
      <c r="C6274" s="259"/>
      <c r="D6274" s="259"/>
      <c r="E6274" s="259"/>
      <c r="F6274" s="270"/>
      <c r="G6274" s="259"/>
      <c r="H6274" s="259"/>
      <c r="I6274" s="259"/>
      <c r="J6274" s="259"/>
    </row>
    <row r="6275" spans="1:10">
      <c r="A6275" s="259"/>
      <c r="B6275" s="259"/>
      <c r="C6275" s="259"/>
      <c r="D6275" s="259"/>
      <c r="E6275" s="259"/>
      <c r="F6275" s="270"/>
      <c r="G6275" s="259"/>
      <c r="H6275" s="259"/>
      <c r="I6275" s="259"/>
      <c r="J6275" s="259"/>
    </row>
    <row r="6276" spans="1:10">
      <c r="A6276" s="259"/>
      <c r="B6276" s="259"/>
      <c r="C6276" s="259"/>
      <c r="D6276" s="259"/>
      <c r="E6276" s="259"/>
      <c r="F6276" s="270"/>
      <c r="G6276" s="259"/>
      <c r="H6276" s="259"/>
      <c r="I6276" s="259"/>
      <c r="J6276" s="259"/>
    </row>
    <row r="6277" spans="1:10">
      <c r="A6277" s="259"/>
      <c r="B6277" s="259"/>
      <c r="C6277" s="259"/>
      <c r="D6277" s="259"/>
      <c r="E6277" s="259"/>
      <c r="F6277" s="270"/>
      <c r="G6277" s="259"/>
      <c r="H6277" s="259"/>
      <c r="I6277" s="259"/>
      <c r="J6277" s="259"/>
    </row>
    <row r="6278" spans="1:10">
      <c r="A6278" s="259"/>
      <c r="B6278" s="259"/>
      <c r="C6278" s="259"/>
      <c r="D6278" s="259"/>
      <c r="E6278" s="259"/>
      <c r="F6278" s="270"/>
      <c r="G6278" s="259"/>
      <c r="H6278" s="259"/>
      <c r="I6278" s="259"/>
      <c r="J6278" s="259"/>
    </row>
    <row r="6279" spans="1:10">
      <c r="A6279" s="259"/>
      <c r="B6279" s="259"/>
      <c r="C6279" s="259"/>
      <c r="D6279" s="259"/>
      <c r="E6279" s="259"/>
      <c r="F6279" s="270"/>
      <c r="G6279" s="259"/>
      <c r="H6279" s="259"/>
      <c r="I6279" s="259"/>
      <c r="J6279" s="259"/>
    </row>
    <row r="6280" spans="1:10">
      <c r="A6280" s="259"/>
      <c r="B6280" s="259"/>
      <c r="C6280" s="259"/>
      <c r="D6280" s="259"/>
      <c r="E6280" s="259"/>
      <c r="F6280" s="270"/>
      <c r="G6280" s="259"/>
      <c r="H6280" s="259"/>
      <c r="I6280" s="259"/>
      <c r="J6280" s="259"/>
    </row>
    <row r="6281" spans="1:10">
      <c r="A6281" s="259"/>
      <c r="B6281" s="259"/>
      <c r="C6281" s="259"/>
      <c r="D6281" s="259"/>
      <c r="E6281" s="259"/>
      <c r="F6281" s="270"/>
      <c r="G6281" s="259"/>
      <c r="H6281" s="259"/>
      <c r="I6281" s="259"/>
      <c r="J6281" s="259"/>
    </row>
    <row r="6282" spans="1:10">
      <c r="A6282" s="259"/>
      <c r="B6282" s="259"/>
      <c r="C6282" s="259"/>
      <c r="D6282" s="259"/>
      <c r="E6282" s="259"/>
      <c r="F6282" s="270"/>
      <c r="G6282" s="259"/>
      <c r="H6282" s="259"/>
      <c r="I6282" s="259"/>
      <c r="J6282" s="259"/>
    </row>
    <row r="6283" spans="1:10">
      <c r="A6283" s="259"/>
      <c r="B6283" s="259"/>
      <c r="C6283" s="259"/>
      <c r="D6283" s="259"/>
      <c r="E6283" s="259"/>
      <c r="F6283" s="270"/>
      <c r="G6283" s="259"/>
      <c r="H6283" s="259"/>
      <c r="I6283" s="259"/>
      <c r="J6283" s="259"/>
    </row>
    <row r="6284" spans="1:10">
      <c r="A6284" s="259"/>
      <c r="B6284" s="259"/>
      <c r="C6284" s="259"/>
      <c r="D6284" s="259"/>
      <c r="E6284" s="259"/>
      <c r="F6284" s="270"/>
      <c r="G6284" s="259"/>
      <c r="H6284" s="259"/>
      <c r="I6284" s="259"/>
      <c r="J6284" s="259"/>
    </row>
    <row r="6285" spans="1:10">
      <c r="A6285" s="259"/>
      <c r="B6285" s="259"/>
      <c r="C6285" s="259"/>
      <c r="D6285" s="259"/>
      <c r="E6285" s="259"/>
      <c r="F6285" s="270"/>
      <c r="G6285" s="259"/>
      <c r="H6285" s="259"/>
      <c r="I6285" s="259"/>
      <c r="J6285" s="259"/>
    </row>
    <row r="6286" spans="1:10">
      <c r="A6286" s="259"/>
      <c r="B6286" s="259"/>
      <c r="C6286" s="259"/>
      <c r="D6286" s="259"/>
      <c r="E6286" s="259"/>
      <c r="F6286" s="270"/>
      <c r="G6286" s="259"/>
      <c r="H6286" s="259"/>
      <c r="I6286" s="259"/>
      <c r="J6286" s="259"/>
    </row>
    <row r="6287" spans="1:10">
      <c r="A6287" s="259"/>
      <c r="B6287" s="259"/>
      <c r="C6287" s="259"/>
      <c r="D6287" s="259"/>
      <c r="E6287" s="259"/>
      <c r="F6287" s="270"/>
      <c r="G6287" s="259"/>
      <c r="H6287" s="259"/>
      <c r="I6287" s="259"/>
      <c r="J6287" s="259"/>
    </row>
    <row r="6288" spans="1:10">
      <c r="A6288" s="259"/>
      <c r="B6288" s="259"/>
      <c r="C6288" s="259"/>
      <c r="D6288" s="259"/>
      <c r="E6288" s="259"/>
      <c r="F6288" s="270"/>
      <c r="G6288" s="259"/>
      <c r="H6288" s="259"/>
      <c r="I6288" s="259"/>
      <c r="J6288" s="259"/>
    </row>
    <row r="6289" spans="1:10">
      <c r="A6289" s="259"/>
      <c r="B6289" s="259"/>
      <c r="C6289" s="259"/>
      <c r="D6289" s="259"/>
      <c r="E6289" s="259"/>
      <c r="F6289" s="270"/>
      <c r="G6289" s="259"/>
      <c r="H6289" s="259"/>
      <c r="I6289" s="259"/>
      <c r="J6289" s="259"/>
    </row>
    <row r="6290" spans="1:10">
      <c r="A6290" s="259"/>
      <c r="B6290" s="259"/>
      <c r="C6290" s="259"/>
      <c r="D6290" s="259"/>
      <c r="E6290" s="259"/>
      <c r="F6290" s="270"/>
      <c r="G6290" s="259"/>
      <c r="H6290" s="259"/>
      <c r="I6290" s="259"/>
      <c r="J6290" s="259"/>
    </row>
    <row r="6291" spans="1:10">
      <c r="A6291" s="259"/>
      <c r="B6291" s="259"/>
      <c r="C6291" s="259"/>
      <c r="D6291" s="259"/>
      <c r="E6291" s="259"/>
      <c r="F6291" s="270"/>
      <c r="G6291" s="259"/>
      <c r="H6291" s="259"/>
      <c r="I6291" s="259"/>
      <c r="J6291" s="259"/>
    </row>
    <row r="6292" spans="1:10">
      <c r="A6292" s="259"/>
      <c r="B6292" s="259"/>
      <c r="C6292" s="259"/>
      <c r="D6292" s="259"/>
      <c r="E6292" s="259"/>
      <c r="F6292" s="270"/>
      <c r="G6292" s="259"/>
      <c r="H6292" s="259"/>
      <c r="I6292" s="259"/>
      <c r="J6292" s="259"/>
    </row>
    <row r="6293" spans="1:10">
      <c r="A6293" s="259"/>
      <c r="B6293" s="259"/>
      <c r="C6293" s="259"/>
      <c r="D6293" s="259"/>
      <c r="E6293" s="259"/>
      <c r="F6293" s="270"/>
      <c r="G6293" s="259"/>
      <c r="H6293" s="259"/>
      <c r="I6293" s="259"/>
      <c r="J6293" s="259"/>
    </row>
    <row r="6294" spans="1:10">
      <c r="A6294" s="259"/>
      <c r="B6294" s="259"/>
      <c r="C6294" s="259"/>
      <c r="D6294" s="259"/>
      <c r="E6294" s="259"/>
      <c r="F6294" s="270"/>
      <c r="G6294" s="259"/>
      <c r="H6294" s="259"/>
      <c r="I6294" s="259"/>
      <c r="J6294" s="259"/>
    </row>
    <row r="6295" spans="1:10">
      <c r="A6295" s="259"/>
      <c r="B6295" s="259"/>
      <c r="C6295" s="259"/>
      <c r="D6295" s="259"/>
      <c r="E6295" s="259"/>
      <c r="F6295" s="270"/>
      <c r="G6295" s="259"/>
      <c r="H6295" s="259"/>
      <c r="I6295" s="259"/>
      <c r="J6295" s="259"/>
    </row>
    <row r="6296" spans="1:10">
      <c r="A6296" s="259"/>
      <c r="B6296" s="259"/>
      <c r="C6296" s="259"/>
      <c r="D6296" s="259"/>
      <c r="E6296" s="259"/>
      <c r="F6296" s="270"/>
      <c r="G6296" s="259"/>
      <c r="H6296" s="259"/>
      <c r="I6296" s="259"/>
      <c r="J6296" s="259"/>
    </row>
    <row r="6297" spans="1:10">
      <c r="A6297" s="259"/>
      <c r="B6297" s="259"/>
      <c r="C6297" s="259"/>
      <c r="D6297" s="259"/>
      <c r="E6297" s="259"/>
      <c r="F6297" s="270"/>
      <c r="G6297" s="259"/>
      <c r="H6297" s="259"/>
      <c r="I6297" s="259"/>
      <c r="J6297" s="259"/>
    </row>
    <row r="6298" spans="1:10">
      <c r="A6298" s="259"/>
      <c r="B6298" s="259"/>
      <c r="C6298" s="259"/>
      <c r="D6298" s="259"/>
      <c r="E6298" s="259"/>
      <c r="F6298" s="270"/>
      <c r="G6298" s="259"/>
      <c r="H6298" s="259"/>
      <c r="I6298" s="259"/>
      <c r="J6298" s="259"/>
    </row>
    <row r="6299" spans="1:10">
      <c r="A6299" s="259"/>
      <c r="B6299" s="259"/>
      <c r="C6299" s="259"/>
      <c r="D6299" s="259"/>
      <c r="E6299" s="259"/>
      <c r="F6299" s="270"/>
      <c r="G6299" s="259"/>
      <c r="H6299" s="259"/>
      <c r="I6299" s="259"/>
      <c r="J6299" s="259"/>
    </row>
    <row r="6300" spans="1:10">
      <c r="A6300" s="259"/>
      <c r="B6300" s="259"/>
      <c r="C6300" s="259"/>
      <c r="D6300" s="259"/>
      <c r="E6300" s="259"/>
      <c r="F6300" s="270"/>
      <c r="G6300" s="259"/>
      <c r="H6300" s="259"/>
      <c r="I6300" s="259"/>
      <c r="J6300" s="259"/>
    </row>
    <row r="6301" spans="1:10">
      <c r="A6301" s="259"/>
      <c r="B6301" s="259"/>
      <c r="C6301" s="259"/>
      <c r="D6301" s="259"/>
      <c r="E6301" s="259"/>
      <c r="F6301" s="270"/>
      <c r="G6301" s="259"/>
      <c r="H6301" s="259"/>
      <c r="I6301" s="259"/>
      <c r="J6301" s="259"/>
    </row>
    <row r="6302" spans="1:10">
      <c r="A6302" s="259"/>
      <c r="B6302" s="259"/>
      <c r="C6302" s="259"/>
      <c r="D6302" s="259"/>
      <c r="E6302" s="259"/>
      <c r="F6302" s="270"/>
      <c r="G6302" s="259"/>
      <c r="H6302" s="259"/>
      <c r="I6302" s="259"/>
      <c r="J6302" s="259"/>
    </row>
    <row r="6303" spans="1:10">
      <c r="A6303" s="259"/>
      <c r="B6303" s="259"/>
      <c r="C6303" s="259"/>
      <c r="D6303" s="259"/>
      <c r="E6303" s="259"/>
      <c r="F6303" s="270"/>
      <c r="G6303" s="259"/>
      <c r="H6303" s="259"/>
      <c r="I6303" s="259"/>
      <c r="J6303" s="259"/>
    </row>
    <row r="6304" spans="1:10">
      <c r="A6304" s="259"/>
      <c r="B6304" s="259"/>
      <c r="C6304" s="259"/>
      <c r="D6304" s="259"/>
      <c r="E6304" s="259"/>
      <c r="F6304" s="270"/>
      <c r="G6304" s="259"/>
      <c r="H6304" s="259"/>
      <c r="I6304" s="259"/>
      <c r="J6304" s="259"/>
    </row>
    <row r="6305" spans="1:10">
      <c r="A6305" s="259"/>
      <c r="B6305" s="259"/>
      <c r="C6305" s="259"/>
      <c r="D6305" s="259"/>
      <c r="E6305" s="259"/>
      <c r="F6305" s="270"/>
      <c r="G6305" s="259"/>
      <c r="H6305" s="259"/>
      <c r="I6305" s="259"/>
      <c r="J6305" s="259"/>
    </row>
    <row r="6306" spans="1:10">
      <c r="A6306" s="259"/>
      <c r="B6306" s="259"/>
      <c r="C6306" s="259"/>
      <c r="D6306" s="259"/>
      <c r="E6306" s="259"/>
      <c r="F6306" s="270"/>
      <c r="G6306" s="259"/>
      <c r="H6306" s="259"/>
      <c r="I6306" s="259"/>
      <c r="J6306" s="259"/>
    </row>
    <row r="6307" spans="1:10">
      <c r="A6307" s="259"/>
      <c r="B6307" s="259"/>
      <c r="C6307" s="259"/>
      <c r="D6307" s="259"/>
      <c r="E6307" s="259"/>
      <c r="F6307" s="270"/>
      <c r="G6307" s="259"/>
      <c r="H6307" s="259"/>
      <c r="I6307" s="259"/>
      <c r="J6307" s="259"/>
    </row>
    <row r="6308" spans="1:10">
      <c r="A6308" s="259"/>
      <c r="B6308" s="259"/>
      <c r="C6308" s="259"/>
      <c r="D6308" s="259"/>
      <c r="E6308" s="259"/>
      <c r="F6308" s="270"/>
      <c r="G6308" s="259"/>
      <c r="H6308" s="259"/>
      <c r="I6308" s="259"/>
      <c r="J6308" s="259"/>
    </row>
    <row r="6309" spans="1:10">
      <c r="A6309" s="259"/>
      <c r="B6309" s="259"/>
      <c r="C6309" s="259"/>
      <c r="D6309" s="259"/>
      <c r="E6309" s="259"/>
      <c r="F6309" s="270"/>
      <c r="G6309" s="259"/>
      <c r="H6309" s="259"/>
      <c r="I6309" s="259"/>
      <c r="J6309" s="259"/>
    </row>
    <row r="6310" spans="1:10">
      <c r="A6310" s="259"/>
      <c r="B6310" s="259"/>
      <c r="C6310" s="259"/>
      <c r="D6310" s="259"/>
      <c r="E6310" s="259"/>
      <c r="F6310" s="270"/>
      <c r="G6310" s="259"/>
      <c r="H6310" s="259"/>
      <c r="I6310" s="259"/>
      <c r="J6310" s="259"/>
    </row>
    <row r="6311" spans="1:10">
      <c r="A6311" s="259"/>
      <c r="B6311" s="259"/>
      <c r="C6311" s="259"/>
      <c r="D6311" s="259"/>
      <c r="E6311" s="259"/>
      <c r="F6311" s="270"/>
      <c r="G6311" s="259"/>
      <c r="H6311" s="259"/>
      <c r="I6311" s="259"/>
      <c r="J6311" s="259"/>
    </row>
    <row r="6312" spans="1:10">
      <c r="A6312" s="259"/>
      <c r="B6312" s="259"/>
      <c r="C6312" s="259"/>
      <c r="D6312" s="259"/>
      <c r="E6312" s="259"/>
      <c r="F6312" s="270"/>
      <c r="G6312" s="259"/>
      <c r="H6312" s="259"/>
      <c r="I6312" s="259"/>
      <c r="J6312" s="259"/>
    </row>
    <row r="6313" spans="1:10">
      <c r="A6313" s="259"/>
      <c r="B6313" s="259"/>
      <c r="C6313" s="259"/>
      <c r="D6313" s="259"/>
      <c r="E6313" s="259"/>
      <c r="F6313" s="270"/>
      <c r="G6313" s="259"/>
      <c r="H6313" s="259"/>
      <c r="I6313" s="259"/>
      <c r="J6313" s="259"/>
    </row>
    <row r="6314" spans="1:10">
      <c r="A6314" s="259"/>
      <c r="B6314" s="259"/>
      <c r="C6314" s="259"/>
      <c r="D6314" s="259"/>
      <c r="E6314" s="259"/>
      <c r="F6314" s="270"/>
      <c r="G6314" s="259"/>
      <c r="H6314" s="259"/>
      <c r="I6314" s="259"/>
      <c r="J6314" s="259"/>
    </row>
    <row r="6315" spans="1:10">
      <c r="A6315" s="259"/>
      <c r="B6315" s="259"/>
      <c r="C6315" s="259"/>
      <c r="D6315" s="259"/>
      <c r="E6315" s="259"/>
      <c r="F6315" s="270"/>
      <c r="G6315" s="259"/>
      <c r="H6315" s="259"/>
      <c r="I6315" s="259"/>
      <c r="J6315" s="259"/>
    </row>
    <row r="6316" spans="1:10">
      <c r="A6316" s="259"/>
      <c r="B6316" s="259"/>
      <c r="C6316" s="259"/>
      <c r="D6316" s="259"/>
      <c r="E6316" s="259"/>
      <c r="F6316" s="270"/>
      <c r="G6316" s="259"/>
      <c r="H6316" s="259"/>
      <c r="I6316" s="259"/>
      <c r="J6316" s="259"/>
    </row>
    <row r="6317" spans="1:10">
      <c r="A6317" s="259"/>
      <c r="B6317" s="259"/>
      <c r="C6317" s="259"/>
      <c r="D6317" s="259"/>
      <c r="E6317" s="259"/>
      <c r="F6317" s="270"/>
      <c r="G6317" s="259"/>
      <c r="H6317" s="259"/>
      <c r="I6317" s="259"/>
      <c r="J6317" s="259"/>
    </row>
    <row r="6318" spans="1:10">
      <c r="A6318" s="259"/>
      <c r="B6318" s="259"/>
      <c r="C6318" s="259"/>
      <c r="D6318" s="259"/>
      <c r="E6318" s="259"/>
      <c r="F6318" s="270"/>
      <c r="G6318" s="259"/>
      <c r="H6318" s="259"/>
      <c r="I6318" s="259"/>
      <c r="J6318" s="259"/>
    </row>
    <row r="6319" spans="1:10">
      <c r="A6319" s="259"/>
      <c r="B6319" s="259"/>
      <c r="C6319" s="259"/>
      <c r="D6319" s="259"/>
      <c r="E6319" s="259"/>
      <c r="F6319" s="270"/>
      <c r="G6319" s="259"/>
      <c r="H6319" s="259"/>
      <c r="I6319" s="259"/>
      <c r="J6319" s="259"/>
    </row>
    <row r="6320" spans="1:10">
      <c r="A6320" s="259"/>
      <c r="B6320" s="259"/>
      <c r="C6320" s="259"/>
      <c r="D6320" s="259"/>
      <c r="E6320" s="259"/>
      <c r="F6320" s="270"/>
      <c r="G6320" s="259"/>
      <c r="H6320" s="259"/>
      <c r="I6320" s="259"/>
      <c r="J6320" s="259"/>
    </row>
    <row r="6321" spans="1:10">
      <c r="A6321" s="259"/>
      <c r="B6321" s="259"/>
      <c r="C6321" s="259"/>
      <c r="D6321" s="259"/>
      <c r="E6321" s="259"/>
      <c r="F6321" s="270"/>
      <c r="G6321" s="259"/>
      <c r="H6321" s="259"/>
      <c r="I6321" s="259"/>
      <c r="J6321" s="259"/>
    </row>
    <row r="6322" spans="1:10">
      <c r="A6322" s="259"/>
      <c r="B6322" s="259"/>
      <c r="C6322" s="259"/>
      <c r="D6322" s="259"/>
      <c r="E6322" s="259"/>
      <c r="F6322" s="270"/>
      <c r="G6322" s="259"/>
      <c r="H6322" s="259"/>
      <c r="I6322" s="259"/>
      <c r="J6322" s="259"/>
    </row>
    <row r="6323" spans="1:10">
      <c r="A6323" s="259"/>
      <c r="B6323" s="259"/>
      <c r="C6323" s="259"/>
      <c r="D6323" s="259"/>
      <c r="E6323" s="259"/>
      <c r="F6323" s="270"/>
      <c r="G6323" s="259"/>
      <c r="H6323" s="259"/>
      <c r="I6323" s="259"/>
      <c r="J6323" s="259"/>
    </row>
    <row r="6324" spans="1:10">
      <c r="A6324" s="259"/>
      <c r="B6324" s="259"/>
      <c r="C6324" s="259"/>
      <c r="D6324" s="259"/>
      <c r="E6324" s="259"/>
      <c r="F6324" s="270"/>
      <c r="G6324" s="259"/>
      <c r="H6324" s="259"/>
      <c r="I6324" s="259"/>
      <c r="J6324" s="259"/>
    </row>
    <row r="6325" spans="1:10">
      <c r="A6325" s="259"/>
      <c r="B6325" s="259"/>
      <c r="C6325" s="259"/>
      <c r="D6325" s="259"/>
      <c r="E6325" s="259"/>
      <c r="F6325" s="270"/>
      <c r="G6325" s="259"/>
      <c r="H6325" s="259"/>
      <c r="I6325" s="259"/>
      <c r="J6325" s="259"/>
    </row>
    <row r="6326" spans="1:10">
      <c r="A6326" s="259"/>
      <c r="B6326" s="259"/>
      <c r="C6326" s="259"/>
      <c r="D6326" s="259"/>
      <c r="E6326" s="259"/>
      <c r="F6326" s="270"/>
      <c r="G6326" s="259"/>
      <c r="H6326" s="259"/>
      <c r="I6326" s="259"/>
      <c r="J6326" s="259"/>
    </row>
    <row r="6327" spans="1:10">
      <c r="A6327" s="259"/>
      <c r="B6327" s="259"/>
      <c r="C6327" s="259"/>
      <c r="D6327" s="259"/>
      <c r="E6327" s="259"/>
      <c r="F6327" s="270"/>
      <c r="G6327" s="259"/>
      <c r="H6327" s="259"/>
      <c r="I6327" s="259"/>
      <c r="J6327" s="259"/>
    </row>
    <row r="6328" spans="1:10">
      <c r="A6328" s="259"/>
      <c r="B6328" s="259"/>
      <c r="C6328" s="259"/>
      <c r="D6328" s="259"/>
      <c r="E6328" s="259"/>
      <c r="F6328" s="270"/>
      <c r="G6328" s="259"/>
      <c r="H6328" s="259"/>
      <c r="I6328" s="259"/>
      <c r="J6328" s="259"/>
    </row>
    <row r="6329" spans="1:10">
      <c r="A6329" s="259"/>
      <c r="B6329" s="259"/>
      <c r="C6329" s="259"/>
      <c r="D6329" s="259"/>
      <c r="E6329" s="259"/>
      <c r="F6329" s="270"/>
      <c r="G6329" s="259"/>
      <c r="H6329" s="259"/>
      <c r="I6329" s="259"/>
      <c r="J6329" s="259"/>
    </row>
    <row r="6330" spans="1:10">
      <c r="A6330" s="259"/>
      <c r="B6330" s="259"/>
      <c r="C6330" s="259"/>
      <c r="D6330" s="259"/>
      <c r="E6330" s="259"/>
      <c r="F6330" s="270"/>
      <c r="G6330" s="259"/>
      <c r="H6330" s="259"/>
      <c r="I6330" s="259"/>
      <c r="J6330" s="259"/>
    </row>
    <row r="6331" spans="1:10">
      <c r="A6331" s="259"/>
      <c r="B6331" s="259"/>
      <c r="C6331" s="259"/>
      <c r="D6331" s="259"/>
      <c r="E6331" s="259"/>
      <c r="F6331" s="270"/>
      <c r="G6331" s="259"/>
      <c r="H6331" s="259"/>
      <c r="I6331" s="259"/>
      <c r="J6331" s="259"/>
    </row>
    <row r="6332" spans="1:10">
      <c r="A6332" s="259"/>
      <c r="B6332" s="259"/>
      <c r="C6332" s="259"/>
      <c r="D6332" s="259"/>
      <c r="E6332" s="259"/>
      <c r="F6332" s="270"/>
      <c r="G6332" s="259"/>
      <c r="H6332" s="259"/>
      <c r="I6332" s="259"/>
      <c r="J6332" s="259"/>
    </row>
    <row r="6333" spans="1:10">
      <c r="A6333" s="259"/>
      <c r="B6333" s="259"/>
      <c r="C6333" s="259"/>
      <c r="D6333" s="259"/>
      <c r="E6333" s="259"/>
      <c r="F6333" s="270"/>
      <c r="G6333" s="259"/>
      <c r="H6333" s="259"/>
      <c r="I6333" s="259"/>
      <c r="J6333" s="259"/>
    </row>
    <row r="6334" spans="1:10">
      <c r="A6334" s="259"/>
      <c r="B6334" s="259"/>
      <c r="C6334" s="259"/>
      <c r="D6334" s="259"/>
      <c r="E6334" s="259"/>
      <c r="F6334" s="270"/>
      <c r="G6334" s="259"/>
      <c r="H6334" s="259"/>
      <c r="I6334" s="259"/>
      <c r="J6334" s="259"/>
    </row>
    <row r="6335" spans="1:10">
      <c r="A6335" s="259"/>
      <c r="B6335" s="259"/>
      <c r="C6335" s="259"/>
      <c r="D6335" s="259"/>
      <c r="E6335" s="259"/>
      <c r="F6335" s="270"/>
      <c r="G6335" s="259"/>
      <c r="H6335" s="259"/>
      <c r="I6335" s="259"/>
      <c r="J6335" s="259"/>
    </row>
    <row r="6336" spans="1:10">
      <c r="A6336" s="259"/>
      <c r="B6336" s="259"/>
      <c r="C6336" s="259"/>
      <c r="D6336" s="259"/>
      <c r="E6336" s="259"/>
      <c r="F6336" s="270"/>
      <c r="G6336" s="259"/>
      <c r="H6336" s="259"/>
      <c r="I6336" s="259"/>
      <c r="J6336" s="259"/>
    </row>
    <row r="6337" spans="1:10">
      <c r="A6337" s="259"/>
      <c r="B6337" s="259"/>
      <c r="C6337" s="259"/>
      <c r="D6337" s="259"/>
      <c r="E6337" s="259"/>
      <c r="F6337" s="270"/>
      <c r="G6337" s="259"/>
      <c r="H6337" s="259"/>
      <c r="I6337" s="259"/>
      <c r="J6337" s="259"/>
    </row>
    <row r="6338" spans="1:10">
      <c r="A6338" s="259"/>
      <c r="B6338" s="259"/>
      <c r="C6338" s="259"/>
      <c r="D6338" s="259"/>
      <c r="E6338" s="259"/>
      <c r="F6338" s="270"/>
      <c r="G6338" s="259"/>
      <c r="H6338" s="259"/>
      <c r="I6338" s="259"/>
      <c r="J6338" s="259"/>
    </row>
    <row r="6339" spans="1:10">
      <c r="A6339" s="259"/>
      <c r="B6339" s="259"/>
      <c r="C6339" s="259"/>
      <c r="D6339" s="259"/>
      <c r="E6339" s="259"/>
      <c r="F6339" s="270"/>
      <c r="G6339" s="259"/>
      <c r="H6339" s="259"/>
      <c r="I6339" s="259"/>
      <c r="J6339" s="259"/>
    </row>
    <row r="6340" spans="1:10">
      <c r="A6340" s="259"/>
      <c r="B6340" s="259"/>
      <c r="C6340" s="259"/>
      <c r="D6340" s="259"/>
      <c r="E6340" s="259"/>
      <c r="F6340" s="270"/>
      <c r="G6340" s="259"/>
      <c r="H6340" s="259"/>
      <c r="I6340" s="259"/>
      <c r="J6340" s="259"/>
    </row>
    <row r="6341" spans="1:10">
      <c r="A6341" s="259"/>
      <c r="B6341" s="259"/>
      <c r="C6341" s="259"/>
      <c r="D6341" s="259"/>
      <c r="E6341" s="259"/>
      <c r="F6341" s="270"/>
      <c r="G6341" s="259"/>
      <c r="H6341" s="259"/>
      <c r="I6341" s="259"/>
      <c r="J6341" s="259"/>
    </row>
    <row r="6342" spans="1:10">
      <c r="A6342" s="259"/>
      <c r="B6342" s="259"/>
      <c r="C6342" s="259"/>
      <c r="D6342" s="259"/>
      <c r="E6342" s="259"/>
      <c r="F6342" s="270"/>
      <c r="G6342" s="259"/>
      <c r="H6342" s="259"/>
      <c r="I6342" s="259"/>
      <c r="J6342" s="259"/>
    </row>
    <row r="6343" spans="1:10">
      <c r="A6343" s="259"/>
      <c r="B6343" s="259"/>
      <c r="C6343" s="259"/>
      <c r="D6343" s="259"/>
      <c r="E6343" s="259"/>
      <c r="F6343" s="270"/>
      <c r="G6343" s="259"/>
      <c r="H6343" s="259"/>
      <c r="I6343" s="259"/>
      <c r="J6343" s="259"/>
    </row>
    <row r="6344" spans="1:10">
      <c r="A6344" s="259"/>
      <c r="B6344" s="259"/>
      <c r="C6344" s="259"/>
      <c r="D6344" s="259"/>
      <c r="E6344" s="259"/>
      <c r="F6344" s="270"/>
      <c r="G6344" s="259"/>
      <c r="H6344" s="259"/>
      <c r="I6344" s="259"/>
      <c r="J6344" s="259"/>
    </row>
    <row r="6345" spans="1:10">
      <c r="A6345" s="259"/>
      <c r="B6345" s="259"/>
      <c r="C6345" s="259"/>
      <c r="D6345" s="259"/>
      <c r="E6345" s="259"/>
      <c r="F6345" s="270"/>
      <c r="G6345" s="259"/>
      <c r="H6345" s="259"/>
      <c r="I6345" s="259"/>
      <c r="J6345" s="259"/>
    </row>
    <row r="6346" spans="1:10">
      <c r="A6346" s="259"/>
      <c r="B6346" s="259"/>
      <c r="C6346" s="259"/>
      <c r="D6346" s="259"/>
      <c r="E6346" s="259"/>
      <c r="F6346" s="270"/>
      <c r="G6346" s="259"/>
      <c r="H6346" s="259"/>
      <c r="I6346" s="259"/>
      <c r="J6346" s="259"/>
    </row>
    <row r="6347" spans="1:10">
      <c r="A6347" s="259"/>
      <c r="B6347" s="259"/>
      <c r="C6347" s="259"/>
      <c r="D6347" s="259"/>
      <c r="E6347" s="259"/>
      <c r="F6347" s="270"/>
      <c r="G6347" s="259"/>
      <c r="H6347" s="259"/>
      <c r="I6347" s="259"/>
      <c r="J6347" s="259"/>
    </row>
    <row r="6348" spans="1:10">
      <c r="A6348" s="259"/>
      <c r="B6348" s="259"/>
      <c r="C6348" s="259"/>
      <c r="D6348" s="259"/>
      <c r="E6348" s="259"/>
      <c r="F6348" s="270"/>
      <c r="G6348" s="259"/>
      <c r="H6348" s="259"/>
      <c r="I6348" s="259"/>
      <c r="J6348" s="259"/>
    </row>
    <row r="6349" spans="1:10">
      <c r="A6349" s="259"/>
      <c r="B6349" s="259"/>
      <c r="C6349" s="259"/>
      <c r="D6349" s="259"/>
      <c r="E6349" s="259"/>
      <c r="F6349" s="270"/>
      <c r="G6349" s="259"/>
      <c r="H6349" s="259"/>
      <c r="I6349" s="259"/>
      <c r="J6349" s="259"/>
    </row>
    <row r="6350" spans="1:10">
      <c r="A6350" s="259"/>
      <c r="B6350" s="259"/>
      <c r="C6350" s="259"/>
      <c r="D6350" s="259"/>
      <c r="E6350" s="259"/>
      <c r="F6350" s="270"/>
      <c r="G6350" s="259"/>
      <c r="H6350" s="259"/>
      <c r="I6350" s="259"/>
      <c r="J6350" s="259"/>
    </row>
    <row r="6351" spans="1:10">
      <c r="A6351" s="259"/>
      <c r="B6351" s="259"/>
      <c r="C6351" s="259"/>
      <c r="D6351" s="259"/>
      <c r="E6351" s="259"/>
      <c r="F6351" s="270"/>
      <c r="G6351" s="259"/>
      <c r="H6351" s="259"/>
      <c r="I6351" s="259"/>
      <c r="J6351" s="259"/>
    </row>
    <row r="6352" spans="1:10">
      <c r="A6352" s="259"/>
      <c r="B6352" s="259"/>
      <c r="C6352" s="259"/>
      <c r="D6352" s="259"/>
      <c r="E6352" s="259"/>
      <c r="F6352" s="270"/>
      <c r="G6352" s="259"/>
      <c r="H6352" s="259"/>
      <c r="I6352" s="259"/>
      <c r="J6352" s="259"/>
    </row>
    <row r="6353" spans="1:10">
      <c r="A6353" s="259"/>
      <c r="B6353" s="259"/>
      <c r="C6353" s="259"/>
      <c r="D6353" s="259"/>
      <c r="E6353" s="259"/>
      <c r="F6353" s="270"/>
      <c r="G6353" s="259"/>
      <c r="H6353" s="259"/>
      <c r="I6353" s="259"/>
      <c r="J6353" s="259"/>
    </row>
    <row r="6354" spans="1:10">
      <c r="A6354" s="259"/>
      <c r="B6354" s="259"/>
      <c r="C6354" s="259"/>
      <c r="D6354" s="259"/>
      <c r="E6354" s="259"/>
      <c r="F6354" s="270"/>
      <c r="G6354" s="259"/>
      <c r="H6354" s="259"/>
      <c r="I6354" s="259"/>
      <c r="J6354" s="259"/>
    </row>
    <row r="6355" spans="1:10">
      <c r="A6355" s="259"/>
      <c r="B6355" s="259"/>
      <c r="C6355" s="259"/>
      <c r="D6355" s="259"/>
      <c r="E6355" s="259"/>
      <c r="F6355" s="270"/>
      <c r="G6355" s="259"/>
      <c r="H6355" s="259"/>
      <c r="I6355" s="259"/>
      <c r="J6355" s="259"/>
    </row>
    <row r="6356" spans="1:10">
      <c r="A6356" s="259"/>
      <c r="B6356" s="259"/>
      <c r="C6356" s="259"/>
      <c r="D6356" s="259"/>
      <c r="E6356" s="259"/>
      <c r="F6356" s="270"/>
      <c r="G6356" s="259"/>
      <c r="H6356" s="259"/>
      <c r="I6356" s="259"/>
      <c r="J6356" s="259"/>
    </row>
    <row r="6357" spans="1:10">
      <c r="A6357" s="259"/>
      <c r="B6357" s="259"/>
      <c r="C6357" s="259"/>
      <c r="D6357" s="259"/>
      <c r="E6357" s="259"/>
      <c r="F6357" s="270"/>
      <c r="G6357" s="259"/>
      <c r="H6357" s="259"/>
      <c r="I6357" s="259"/>
      <c r="J6357" s="259"/>
    </row>
    <row r="6358" spans="1:10">
      <c r="A6358" s="259"/>
      <c r="B6358" s="259"/>
      <c r="C6358" s="259"/>
      <c r="D6358" s="259"/>
      <c r="E6358" s="259"/>
      <c r="F6358" s="270"/>
      <c r="G6358" s="259"/>
      <c r="H6358" s="259"/>
      <c r="I6358" s="259"/>
      <c r="J6358" s="259"/>
    </row>
    <row r="6359" spans="1:10">
      <c r="A6359" s="259"/>
      <c r="B6359" s="259"/>
      <c r="C6359" s="259"/>
      <c r="D6359" s="259"/>
      <c r="E6359" s="259"/>
      <c r="F6359" s="270"/>
      <c r="G6359" s="259"/>
      <c r="H6359" s="259"/>
      <c r="I6359" s="259"/>
      <c r="J6359" s="259"/>
    </row>
    <row r="6360" spans="1:10">
      <c r="A6360" s="259"/>
      <c r="B6360" s="259"/>
      <c r="C6360" s="259"/>
      <c r="D6360" s="259"/>
      <c r="E6360" s="259"/>
      <c r="F6360" s="270"/>
      <c r="G6360" s="259"/>
      <c r="H6360" s="259"/>
      <c r="I6360" s="259"/>
      <c r="J6360" s="259"/>
    </row>
    <row r="6361" spans="1:10">
      <c r="A6361" s="259"/>
      <c r="B6361" s="259"/>
      <c r="C6361" s="259"/>
      <c r="D6361" s="259"/>
      <c r="E6361" s="259"/>
      <c r="F6361" s="270"/>
      <c r="G6361" s="259"/>
      <c r="H6361" s="259"/>
      <c r="I6361" s="259"/>
      <c r="J6361" s="259"/>
    </row>
    <row r="6362" spans="1:10">
      <c r="A6362" s="259"/>
      <c r="B6362" s="259"/>
      <c r="C6362" s="259"/>
      <c r="D6362" s="259"/>
      <c r="E6362" s="259"/>
      <c r="F6362" s="270"/>
      <c r="G6362" s="259"/>
      <c r="H6362" s="259"/>
      <c r="I6362" s="259"/>
      <c r="J6362" s="259"/>
    </row>
    <row r="6363" spans="1:10">
      <c r="A6363" s="259"/>
      <c r="B6363" s="259"/>
      <c r="C6363" s="259"/>
      <c r="D6363" s="259"/>
      <c r="E6363" s="259"/>
      <c r="F6363" s="270"/>
      <c r="G6363" s="259"/>
      <c r="H6363" s="259"/>
      <c r="I6363" s="259"/>
      <c r="J6363" s="259"/>
    </row>
    <row r="6364" spans="1:10">
      <c r="A6364" s="259"/>
      <c r="B6364" s="259"/>
      <c r="C6364" s="259"/>
      <c r="D6364" s="259"/>
      <c r="E6364" s="259"/>
      <c r="F6364" s="270"/>
      <c r="G6364" s="259"/>
      <c r="H6364" s="259"/>
      <c r="I6364" s="259"/>
      <c r="J6364" s="259"/>
    </row>
    <row r="6365" spans="1:10">
      <c r="A6365" s="259"/>
      <c r="B6365" s="259"/>
      <c r="C6365" s="259"/>
      <c r="D6365" s="259"/>
      <c r="E6365" s="259"/>
      <c r="F6365" s="270"/>
      <c r="G6365" s="259"/>
      <c r="H6365" s="259"/>
      <c r="I6365" s="259"/>
      <c r="J6365" s="259"/>
    </row>
    <row r="6366" spans="1:10">
      <c r="A6366" s="259"/>
      <c r="B6366" s="259"/>
      <c r="C6366" s="259"/>
      <c r="D6366" s="259"/>
      <c r="E6366" s="259"/>
      <c r="F6366" s="270"/>
      <c r="G6366" s="259"/>
      <c r="H6366" s="259"/>
      <c r="I6366" s="259"/>
      <c r="J6366" s="259"/>
    </row>
    <row r="6367" spans="1:10">
      <c r="A6367" s="259"/>
      <c r="B6367" s="259"/>
      <c r="C6367" s="259"/>
      <c r="D6367" s="259"/>
      <c r="E6367" s="259"/>
      <c r="F6367" s="270"/>
      <c r="G6367" s="259"/>
      <c r="H6367" s="259"/>
      <c r="I6367" s="259"/>
      <c r="J6367" s="259"/>
    </row>
    <row r="6368" spans="1:10">
      <c r="A6368" s="259"/>
      <c r="B6368" s="259"/>
      <c r="C6368" s="259"/>
      <c r="D6368" s="259"/>
      <c r="E6368" s="259"/>
      <c r="F6368" s="270"/>
      <c r="G6368" s="259"/>
      <c r="H6368" s="259"/>
      <c r="I6368" s="259"/>
      <c r="J6368" s="259"/>
    </row>
    <row r="6369" spans="1:10">
      <c r="A6369" s="259"/>
      <c r="B6369" s="259"/>
      <c r="C6369" s="259"/>
      <c r="D6369" s="259"/>
      <c r="E6369" s="259"/>
      <c r="F6369" s="270"/>
      <c r="G6369" s="259"/>
      <c r="H6369" s="259"/>
      <c r="I6369" s="259"/>
      <c r="J6369" s="259"/>
    </row>
    <row r="6370" spans="1:10">
      <c r="A6370" s="259"/>
      <c r="B6370" s="259"/>
      <c r="C6370" s="259"/>
      <c r="D6370" s="259"/>
      <c r="E6370" s="259"/>
      <c r="F6370" s="270"/>
      <c r="G6370" s="259"/>
      <c r="H6370" s="259"/>
      <c r="I6370" s="259"/>
      <c r="J6370" s="259"/>
    </row>
    <row r="6371" spans="1:10">
      <c r="A6371" s="259"/>
      <c r="B6371" s="259"/>
      <c r="C6371" s="259"/>
      <c r="D6371" s="259"/>
      <c r="E6371" s="259"/>
      <c r="F6371" s="270"/>
      <c r="G6371" s="259"/>
      <c r="H6371" s="259"/>
      <c r="I6371" s="259"/>
      <c r="J6371" s="259"/>
    </row>
    <row r="6372" spans="1:10">
      <c r="A6372" s="259"/>
      <c r="B6372" s="259"/>
      <c r="C6372" s="259"/>
      <c r="D6372" s="259"/>
      <c r="E6372" s="259"/>
      <c r="F6372" s="270"/>
      <c r="G6372" s="259"/>
      <c r="H6372" s="259"/>
      <c r="I6372" s="259"/>
      <c r="J6372" s="259"/>
    </row>
    <row r="6373" spans="1:10">
      <c r="A6373" s="259"/>
      <c r="B6373" s="259"/>
      <c r="C6373" s="259"/>
      <c r="D6373" s="259"/>
      <c r="E6373" s="259"/>
      <c r="F6373" s="270"/>
      <c r="G6373" s="259"/>
      <c r="H6373" s="259"/>
      <c r="I6373" s="259"/>
      <c r="J6373" s="259"/>
    </row>
    <row r="6374" spans="1:10">
      <c r="A6374" s="259"/>
      <c r="B6374" s="259"/>
      <c r="C6374" s="259"/>
      <c r="D6374" s="259"/>
      <c r="E6374" s="259"/>
      <c r="F6374" s="270"/>
      <c r="G6374" s="259"/>
      <c r="H6374" s="259"/>
      <c r="I6374" s="259"/>
      <c r="J6374" s="259"/>
    </row>
  </sheetData>
  <mergeCells count="44">
    <mergeCell ref="AH116:AO116"/>
    <mergeCell ref="AH120:AJ120"/>
    <mergeCell ref="A298:B298"/>
    <mergeCell ref="A304:B304"/>
    <mergeCell ref="B179:D179"/>
    <mergeCell ref="A185:D185"/>
    <mergeCell ref="A190:A197"/>
    <mergeCell ref="A198:D198"/>
    <mergeCell ref="A203:A210"/>
    <mergeCell ref="A211:D211"/>
    <mergeCell ref="B212:D212"/>
    <mergeCell ref="A235:A242"/>
    <mergeCell ref="A243:D243"/>
    <mergeCell ref="B244:D244"/>
    <mergeCell ref="B251:D251"/>
    <mergeCell ref="B256:D256"/>
    <mergeCell ref="T91:X91"/>
    <mergeCell ref="T116:X116"/>
    <mergeCell ref="B293:D293"/>
    <mergeCell ref="A296:B296"/>
    <mergeCell ref="A217:D217"/>
    <mergeCell ref="A222:A229"/>
    <mergeCell ref="A230:D230"/>
    <mergeCell ref="B266:D266"/>
    <mergeCell ref="B272:D272"/>
    <mergeCell ref="L277:M278"/>
    <mergeCell ref="B284:D284"/>
    <mergeCell ref="L286:R287"/>
    <mergeCell ref="Z163:AG163"/>
    <mergeCell ref="A1:J1"/>
    <mergeCell ref="A2:J2"/>
    <mergeCell ref="B3:D3"/>
    <mergeCell ref="B4:D4"/>
    <mergeCell ref="B5:D5"/>
    <mergeCell ref="B6:D6"/>
    <mergeCell ref="B7:D7"/>
    <mergeCell ref="Z116:AF116"/>
    <mergeCell ref="S154:U155"/>
    <mergeCell ref="M157:T157"/>
    <mergeCell ref="Z159:AG159"/>
    <mergeCell ref="Z162:AB162"/>
    <mergeCell ref="A9:J9"/>
    <mergeCell ref="T11:X11"/>
    <mergeCell ref="T65:X65"/>
  </mergeCells>
  <dataValidations count="1">
    <dataValidation type="list" allowBlank="1" showInputMessage="1" showErrorMessage="1" promptTitle="College" prompt="Choose college for graduate student.  If tuition is not allowed by sponsor, choose Not Allowed." sqref="C119:C123 C126:C130 C133:C137 C140:C144 C147:C151">
      <formula1>$AH$125:$AH$148</formula1>
    </dataValidation>
  </dataValidations>
  <pageMargins left="0.25" right="0.25" top="0.75" bottom="0.75" header="0.3" footer="0.3"/>
  <pageSetup scale="58" fitToHeight="0"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AR6374"/>
  <sheetViews>
    <sheetView topLeftCell="A268" workbookViewId="0">
      <selection activeCell="L305" sqref="L305"/>
    </sheetView>
  </sheetViews>
  <sheetFormatPr defaultColWidth="9.1328125" defaultRowHeight="12.75"/>
  <cols>
    <col min="1" max="1" width="30.1328125" style="250" customWidth="1"/>
    <col min="2" max="2" width="24" style="250" customWidth="1"/>
    <col min="3" max="3" width="17.1328125" style="250" customWidth="1"/>
    <col min="4" max="4" width="15.59765625" style="250" customWidth="1"/>
    <col min="5" max="5" width="14.73046875" style="250" customWidth="1"/>
    <col min="6" max="6" width="14.73046875" style="558" customWidth="1"/>
    <col min="7" max="10" width="14.73046875" style="250" customWidth="1"/>
    <col min="11" max="11" width="10.265625" style="250" customWidth="1"/>
    <col min="12" max="12" width="15.73046875" style="250" customWidth="1"/>
    <col min="13" max="13" width="16.59765625" style="250" customWidth="1"/>
    <col min="14" max="25" width="10.73046875" style="250" customWidth="1"/>
    <col min="26" max="26" width="17.86328125" style="250" customWidth="1"/>
    <col min="27" max="27" width="18.1328125" style="250" customWidth="1"/>
    <col min="28" max="33" width="10.73046875" style="250" customWidth="1"/>
    <col min="34" max="34" width="24.3984375" style="250" bestFit="1" customWidth="1"/>
    <col min="35" max="16384" width="9.1328125" style="250"/>
  </cols>
  <sheetData>
    <row r="1" spans="1:28" s="347" customFormat="1" ht="17.649999999999999">
      <c r="A1" s="658" t="s">
        <v>179</v>
      </c>
      <c r="B1" s="658"/>
      <c r="C1" s="658"/>
      <c r="D1" s="658"/>
      <c r="E1" s="658"/>
      <c r="F1" s="658"/>
      <c r="G1" s="658"/>
      <c r="H1" s="658"/>
      <c r="I1" s="658"/>
      <c r="J1" s="658"/>
      <c r="K1" s="344"/>
      <c r="M1" s="602"/>
      <c r="N1" s="346"/>
      <c r="O1" s="346"/>
      <c r="P1" s="531"/>
      <c r="Q1" s="380"/>
      <c r="R1" s="380"/>
      <c r="S1" s="380"/>
      <c r="T1" s="380"/>
      <c r="U1" s="380"/>
      <c r="V1" s="380"/>
      <c r="W1" s="380"/>
      <c r="X1" s="380"/>
    </row>
    <row r="2" spans="1:28" s="347" customFormat="1" ht="15">
      <c r="A2" s="723" t="s">
        <v>92</v>
      </c>
      <c r="B2" s="723"/>
      <c r="C2" s="723"/>
      <c r="D2" s="723"/>
      <c r="E2" s="723"/>
      <c r="F2" s="723"/>
      <c r="G2" s="723"/>
      <c r="H2" s="723"/>
      <c r="I2" s="723"/>
      <c r="J2" s="723"/>
      <c r="K2" s="517"/>
      <c r="L2" s="517"/>
      <c r="M2" s="517"/>
      <c r="N2" s="517"/>
      <c r="O2" s="517"/>
      <c r="P2" s="517"/>
      <c r="Q2" s="517"/>
    </row>
    <row r="3" spans="1:28" s="347" customFormat="1" ht="15">
      <c r="A3" s="344" t="s">
        <v>74</v>
      </c>
      <c r="B3" s="684">
        <f>'Cumulative Budget Request '!B3</f>
        <v>0</v>
      </c>
      <c r="C3" s="684"/>
      <c r="D3" s="684"/>
      <c r="G3" s="344"/>
      <c r="I3" s="378"/>
      <c r="J3" s="379"/>
      <c r="K3" s="344"/>
      <c r="L3" s="346"/>
      <c r="M3" s="346"/>
      <c r="N3" s="346"/>
      <c r="O3" s="346"/>
      <c r="P3" s="346"/>
      <c r="Q3" s="345"/>
    </row>
    <row r="4" spans="1:28" s="347" customFormat="1" ht="15">
      <c r="A4" s="348" t="s">
        <v>66</v>
      </c>
      <c r="B4" s="724">
        <f>'Cumulative Budget Request '!B4</f>
        <v>0</v>
      </c>
      <c r="C4" s="724"/>
      <c r="D4" s="724"/>
    </row>
    <row r="5" spans="1:28" s="347" customFormat="1" ht="15">
      <c r="A5" s="344" t="s">
        <v>80</v>
      </c>
      <c r="B5" s="724">
        <f>'Cumulative Budget Request '!B5</f>
        <v>0</v>
      </c>
      <c r="C5" s="724"/>
      <c r="D5" s="724"/>
      <c r="F5" s="345"/>
      <c r="K5" s="348"/>
    </row>
    <row r="6" spans="1:28" s="347" customFormat="1" ht="15">
      <c r="A6" s="344" t="s">
        <v>167</v>
      </c>
      <c r="B6" s="685"/>
      <c r="C6" s="685"/>
      <c r="D6" s="685"/>
      <c r="K6" s="348"/>
    </row>
    <row r="7" spans="1:28" s="347" customFormat="1" ht="15">
      <c r="A7" s="344" t="s">
        <v>212</v>
      </c>
      <c r="B7" s="725"/>
      <c r="C7" s="725"/>
      <c r="D7" s="725"/>
      <c r="K7" s="348"/>
    </row>
    <row r="8" spans="1:28" s="347" customFormat="1" ht="15.4" thickBot="1">
      <c r="A8" s="344"/>
      <c r="B8" s="379"/>
      <c r="C8" s="379"/>
      <c r="D8" s="379"/>
      <c r="F8" s="345"/>
      <c r="K8" s="348"/>
      <c r="L8" s="532"/>
      <c r="M8" s="380"/>
      <c r="N8" s="380"/>
      <c r="O8" s="380"/>
      <c r="P8" s="380"/>
      <c r="Q8" s="380"/>
      <c r="R8" s="380"/>
    </row>
    <row r="9" spans="1:28" ht="15" customHeight="1" thickBot="1">
      <c r="A9" s="659" t="s">
        <v>168</v>
      </c>
      <c r="B9" s="659"/>
      <c r="C9" s="659"/>
      <c r="D9" s="659"/>
      <c r="E9" s="659"/>
      <c r="F9" s="659"/>
      <c r="G9" s="659"/>
      <c r="H9" s="659"/>
      <c r="I9" s="659"/>
      <c r="J9" s="659"/>
      <c r="K9" s="343"/>
      <c r="M9" s="295" t="s">
        <v>70</v>
      </c>
      <c r="N9" s="296"/>
      <c r="O9" s="297"/>
      <c r="P9" s="492">
        <f>'Cumulative Budget Request '!Z5</f>
        <v>0.185</v>
      </c>
    </row>
    <row r="10" spans="1:28" ht="13.5" thickBot="1">
      <c r="J10" s="290"/>
      <c r="M10" s="298" t="s">
        <v>71</v>
      </c>
      <c r="N10" s="299"/>
      <c r="O10" s="299"/>
      <c r="P10" s="493">
        <f>'Cumulative Budget Request '!Z6</f>
        <v>771</v>
      </c>
    </row>
    <row r="11" spans="1:28" ht="13.15">
      <c r="A11" s="251" t="s">
        <v>15</v>
      </c>
      <c r="C11" s="555"/>
      <c r="D11" s="555"/>
      <c r="E11" s="261"/>
      <c r="F11" s="261"/>
      <c r="G11" s="261"/>
      <c r="H11" s="261"/>
      <c r="I11" s="261"/>
      <c r="J11" s="303"/>
      <c r="L11" s="559" t="s">
        <v>109</v>
      </c>
      <c r="M11" s="550" t="s">
        <v>75</v>
      </c>
      <c r="N11" s="550"/>
      <c r="O11" s="550" t="s">
        <v>209</v>
      </c>
      <c r="P11" s="550" t="s">
        <v>90</v>
      </c>
      <c r="Q11" s="550" t="s">
        <v>17</v>
      </c>
      <c r="R11" s="550"/>
      <c r="T11" s="726" t="s">
        <v>95</v>
      </c>
      <c r="U11" s="726"/>
      <c r="V11" s="726"/>
      <c r="W11" s="726"/>
      <c r="X11" s="726"/>
    </row>
    <row r="12" spans="1:28" ht="13.15">
      <c r="A12" s="251" t="s">
        <v>16</v>
      </c>
      <c r="C12" s="327"/>
      <c r="D12" s="327"/>
      <c r="E12" s="269" t="s">
        <v>2</v>
      </c>
      <c r="F12" s="269" t="s">
        <v>3</v>
      </c>
      <c r="G12" s="269" t="s">
        <v>4</v>
      </c>
      <c r="H12" s="269" t="s">
        <v>8</v>
      </c>
      <c r="I12" s="269" t="s">
        <v>9</v>
      </c>
      <c r="J12" s="304" t="s">
        <v>1</v>
      </c>
      <c r="L12" s="556" t="s">
        <v>108</v>
      </c>
      <c r="M12" s="306" t="s">
        <v>14</v>
      </c>
      <c r="N12" s="306" t="s">
        <v>209</v>
      </c>
      <c r="O12" s="306" t="s">
        <v>81</v>
      </c>
      <c r="P12" s="306" t="s">
        <v>91</v>
      </c>
      <c r="Q12" s="306" t="s">
        <v>93</v>
      </c>
      <c r="R12" s="306" t="s">
        <v>81</v>
      </c>
      <c r="S12" s="278"/>
      <c r="T12" s="279" t="s">
        <v>30</v>
      </c>
      <c r="U12" s="557" t="s">
        <v>31</v>
      </c>
      <c r="V12" s="557" t="s">
        <v>32</v>
      </c>
      <c r="W12" s="552" t="s">
        <v>33</v>
      </c>
      <c r="X12" s="552" t="s">
        <v>34</v>
      </c>
    </row>
    <row r="13" spans="1:28" ht="13.15">
      <c r="A13" s="559" t="s">
        <v>59</v>
      </c>
      <c r="B13" s="559" t="s">
        <v>60</v>
      </c>
      <c r="C13" s="259"/>
      <c r="D13" s="270"/>
      <c r="E13" s="254"/>
      <c r="F13" s="254"/>
      <c r="G13" s="254"/>
      <c r="H13" s="254"/>
      <c r="I13" s="254"/>
      <c r="J13" s="305"/>
      <c r="L13" s="279"/>
      <c r="M13" s="496"/>
      <c r="N13" s="496"/>
      <c r="O13" s="496"/>
      <c r="P13" s="497"/>
      <c r="Q13" s="496"/>
      <c r="R13" s="497"/>
      <c r="S13" s="254"/>
      <c r="T13" s="279"/>
      <c r="U13" s="557"/>
      <c r="V13" s="557"/>
      <c r="W13" s="552"/>
      <c r="X13" s="552"/>
      <c r="Y13" s="553"/>
      <c r="Z13" s="553"/>
      <c r="AA13" s="553"/>
      <c r="AB13" s="553"/>
    </row>
    <row r="14" spans="1:28">
      <c r="A14" s="341"/>
      <c r="B14" s="557" t="s">
        <v>113</v>
      </c>
      <c r="C14" s="259"/>
      <c r="D14" s="337" t="s">
        <v>112</v>
      </c>
      <c r="E14" s="338">
        <f>ROUND($Q14*$R14,6)</f>
        <v>0</v>
      </c>
      <c r="F14" s="338">
        <f>ROUND($Q15*$R15,6)</f>
        <v>0</v>
      </c>
      <c r="G14" s="338">
        <f>ROUND($Q16*$R16,6)</f>
        <v>0</v>
      </c>
      <c r="H14" s="338">
        <f>ROUND($Q17*$R17,6)</f>
        <v>0</v>
      </c>
      <c r="I14" s="338">
        <f>ROUND($Q18*$R18,6)</f>
        <v>0</v>
      </c>
      <c r="J14" s="305"/>
      <c r="L14" s="405">
        <v>0</v>
      </c>
      <c r="M14" s="498">
        <f>ROUND(L14/12,2)</f>
        <v>0</v>
      </c>
      <c r="N14" s="498">
        <f>LOOKUP(O14,'Longevity Lookup'!$A$3:$A$506,'Longevity Lookup'!$B$3:$B$506)</f>
        <v>0</v>
      </c>
      <c r="O14" s="565">
        <v>0</v>
      </c>
      <c r="P14" s="494">
        <v>1.03</v>
      </c>
      <c r="Q14" s="495">
        <v>0</v>
      </c>
      <c r="R14" s="491">
        <v>12</v>
      </c>
      <c r="S14" s="254"/>
      <c r="T14" s="280" t="e">
        <f>(E16+E17)/E15</f>
        <v>#DIV/0!</v>
      </c>
      <c r="U14" s="280" t="e">
        <f>(F16+F17)/F15</f>
        <v>#DIV/0!</v>
      </c>
      <c r="V14" s="280" t="e">
        <f>(G16+G17)/G15</f>
        <v>#DIV/0!</v>
      </c>
      <c r="W14" s="280" t="e">
        <f>(H16+H17)/H15</f>
        <v>#DIV/0!</v>
      </c>
      <c r="X14" s="280" t="e">
        <f>(I16+I17)/I15</f>
        <v>#DIV/0!</v>
      </c>
      <c r="Y14" s="553"/>
      <c r="Z14" s="553"/>
      <c r="AA14" s="553"/>
      <c r="AB14" s="553"/>
    </row>
    <row r="15" spans="1:28">
      <c r="B15" s="558"/>
      <c r="C15" s="338"/>
      <c r="D15" s="318" t="s">
        <v>14</v>
      </c>
      <c r="E15" s="439">
        <f>ROUND((M14+N14)*E14*P14,0)</f>
        <v>0</v>
      </c>
      <c r="F15" s="439">
        <f>ROUND((M14+N14)*F14*P14*P15,0)</f>
        <v>0</v>
      </c>
      <c r="G15" s="439">
        <f>ROUND((M14+N14)*G14*P14*P15*P16,0)</f>
        <v>0</v>
      </c>
      <c r="H15" s="439">
        <f>ROUND((M14+N14)*H14*P14*P15*P16*P17,0)</f>
        <v>0</v>
      </c>
      <c r="I15" s="439">
        <f>ROUND((M14+N14)*I14*P14*P15*P16*P17*P18,0)</f>
        <v>0</v>
      </c>
      <c r="J15" s="441">
        <f>SUM(E15:I15)</f>
        <v>0</v>
      </c>
      <c r="L15" s="499"/>
      <c r="M15" s="496"/>
      <c r="N15" s="496"/>
      <c r="O15" s="496"/>
      <c r="P15" s="494">
        <v>1.03</v>
      </c>
      <c r="Q15" s="495">
        <v>0</v>
      </c>
      <c r="R15" s="491">
        <v>12</v>
      </c>
      <c r="S15" s="274"/>
    </row>
    <row r="16" spans="1:28">
      <c r="A16" s="264"/>
      <c r="B16" s="558"/>
      <c r="C16" s="338"/>
      <c r="D16" s="318" t="s">
        <v>29</v>
      </c>
      <c r="E16" s="438">
        <f>ROUND(E15*$P$9,0)</f>
        <v>0</v>
      </c>
      <c r="F16" s="438">
        <f>ROUND(F15*$P$9,0)</f>
        <v>0</v>
      </c>
      <c r="G16" s="438">
        <f>ROUND(G15*$P$9,0)</f>
        <v>0</v>
      </c>
      <c r="H16" s="438">
        <f>ROUND(H15*$P$9,0)</f>
        <v>0</v>
      </c>
      <c r="I16" s="438">
        <f>ROUND(I15*$P$9,0)</f>
        <v>0</v>
      </c>
      <c r="J16" s="441">
        <f>SUM(E16:I16)</f>
        <v>0</v>
      </c>
      <c r="L16" s="499"/>
      <c r="M16" s="496"/>
      <c r="N16" s="496"/>
      <c r="O16" s="496"/>
      <c r="P16" s="494">
        <v>1.03</v>
      </c>
      <c r="Q16" s="495">
        <v>0</v>
      </c>
      <c r="R16" s="491">
        <v>12</v>
      </c>
      <c r="S16" s="274"/>
      <c r="T16" s="280"/>
      <c r="U16" s="280"/>
      <c r="V16" s="280"/>
      <c r="W16" s="280"/>
      <c r="X16" s="280"/>
    </row>
    <row r="17" spans="1:24" ht="15">
      <c r="A17" s="264"/>
      <c r="B17" s="558"/>
      <c r="C17" s="338"/>
      <c r="D17" s="318" t="s">
        <v>28</v>
      </c>
      <c r="E17" s="456">
        <f>ROUND($P$10*E14,0)</f>
        <v>0</v>
      </c>
      <c r="F17" s="456">
        <f>ROUND($P$10*F14,0)</f>
        <v>0</v>
      </c>
      <c r="G17" s="456">
        <f>ROUND($P$10*G14,0)</f>
        <v>0</v>
      </c>
      <c r="H17" s="456">
        <f>ROUND($P$10*H14,0)</f>
        <v>0</v>
      </c>
      <c r="I17" s="456">
        <f>ROUND($P$10*I14,0)</f>
        <v>0</v>
      </c>
      <c r="J17" s="457">
        <f>SUM(E17:I17)</f>
        <v>0</v>
      </c>
      <c r="L17" s="499"/>
      <c r="M17" s="496"/>
      <c r="N17" s="496"/>
      <c r="O17" s="496"/>
      <c r="P17" s="494">
        <v>1.03</v>
      </c>
      <c r="Q17" s="495">
        <v>0</v>
      </c>
      <c r="R17" s="491">
        <v>12</v>
      </c>
      <c r="S17" s="274"/>
      <c r="T17" s="280"/>
      <c r="U17" s="280"/>
      <c r="V17" s="280"/>
      <c r="W17" s="280"/>
      <c r="X17" s="280"/>
    </row>
    <row r="18" spans="1:24">
      <c r="A18" s="264"/>
      <c r="B18" s="558"/>
      <c r="C18" s="338"/>
      <c r="D18" s="322" t="s">
        <v>157</v>
      </c>
      <c r="E18" s="458">
        <f>SUM(E16:E17)</f>
        <v>0</v>
      </c>
      <c r="F18" s="458">
        <f t="shared" ref="F18:I18" si="0">SUM(F16:F17)</f>
        <v>0</v>
      </c>
      <c r="G18" s="458">
        <f t="shared" si="0"/>
        <v>0</v>
      </c>
      <c r="H18" s="458">
        <f t="shared" si="0"/>
        <v>0</v>
      </c>
      <c r="I18" s="458">
        <f t="shared" si="0"/>
        <v>0</v>
      </c>
      <c r="J18" s="459">
        <f>SUM(J16:J17)</f>
        <v>0</v>
      </c>
      <c r="L18" s="499"/>
      <c r="M18" s="496"/>
      <c r="N18" s="496"/>
      <c r="O18" s="496"/>
      <c r="P18" s="494">
        <v>1.03</v>
      </c>
      <c r="Q18" s="495">
        <v>0</v>
      </c>
      <c r="R18" s="491">
        <v>12</v>
      </c>
      <c r="S18" s="274"/>
      <c r="T18" s="280"/>
      <c r="U18" s="280"/>
      <c r="V18" s="280"/>
      <c r="W18" s="280"/>
      <c r="X18" s="280"/>
    </row>
    <row r="19" spans="1:24">
      <c r="A19" s="264"/>
      <c r="B19" s="558"/>
      <c r="C19" s="338"/>
      <c r="D19" s="318"/>
      <c r="E19" s="268"/>
      <c r="F19" s="268"/>
      <c r="G19" s="268"/>
      <c r="H19" s="268"/>
      <c r="I19" s="268"/>
      <c r="J19" s="291"/>
      <c r="L19" s="499"/>
      <c r="M19" s="496"/>
      <c r="N19" s="496"/>
      <c r="O19" s="496"/>
      <c r="P19" s="289"/>
      <c r="Q19" s="496"/>
      <c r="R19" s="289"/>
      <c r="S19" s="274"/>
      <c r="T19" s="256"/>
      <c r="U19" s="558"/>
    </row>
    <row r="20" spans="1:24">
      <c r="A20" s="341"/>
      <c r="B20" s="557" t="s">
        <v>58</v>
      </c>
      <c r="C20" s="339"/>
      <c r="D20" s="337" t="s">
        <v>112</v>
      </c>
      <c r="E20" s="338">
        <f>ROUND($Q20*$R20,6)</f>
        <v>0</v>
      </c>
      <c r="F20" s="338">
        <f>ROUND($Q21*$R21,6)</f>
        <v>0</v>
      </c>
      <c r="G20" s="338">
        <f>ROUND($Q22*$R22,6)</f>
        <v>0</v>
      </c>
      <c r="H20" s="338">
        <f>ROUND($Q23*$R23,6)</f>
        <v>0</v>
      </c>
      <c r="I20" s="338">
        <f>ROUND($Q24*$R24,6)</f>
        <v>0</v>
      </c>
      <c r="J20" s="305"/>
      <c r="L20" s="405">
        <v>0</v>
      </c>
      <c r="M20" s="498">
        <f>ROUND(L20/12,2)</f>
        <v>0</v>
      </c>
      <c r="N20" s="498">
        <f>LOOKUP(O20,'Longevity Lookup'!$A$3:$A$506,'Longevity Lookup'!$B$3:$B$506)</f>
        <v>0</v>
      </c>
      <c r="O20" s="565">
        <v>0</v>
      </c>
      <c r="P20" s="494">
        <v>1.03</v>
      </c>
      <c r="Q20" s="495">
        <v>0</v>
      </c>
      <c r="R20" s="321">
        <f>$R$14</f>
        <v>12</v>
      </c>
      <c r="S20" s="253"/>
      <c r="T20" s="280" t="e">
        <f>(E22+E23)/E21</f>
        <v>#DIV/0!</v>
      </c>
      <c r="U20" s="280" t="e">
        <f>(F22+F23)/F21</f>
        <v>#DIV/0!</v>
      </c>
      <c r="V20" s="280" t="e">
        <f>(G22+G23)/G21</f>
        <v>#DIV/0!</v>
      </c>
      <c r="W20" s="280" t="e">
        <f>(H22+H23)/H21</f>
        <v>#DIV/0!</v>
      </c>
      <c r="X20" s="280" t="e">
        <f>(I22+I23)/I21</f>
        <v>#DIV/0!</v>
      </c>
    </row>
    <row r="21" spans="1:24">
      <c r="A21" s="264"/>
      <c r="B21" s="558"/>
      <c r="C21" s="338"/>
      <c r="D21" s="318" t="s">
        <v>14</v>
      </c>
      <c r="E21" s="439">
        <f>ROUND((M20+N20)*E20*P20,0)</f>
        <v>0</v>
      </c>
      <c r="F21" s="439">
        <f>ROUND((M20+N20)*F20*P20*P21,0)</f>
        <v>0</v>
      </c>
      <c r="G21" s="439">
        <f>ROUND((M20+N20)*G20*P20*P21*P22,0)</f>
        <v>0</v>
      </c>
      <c r="H21" s="439">
        <f>ROUND((M20+N20)*H20*P20*P21*P22*P23,0)</f>
        <v>0</v>
      </c>
      <c r="I21" s="439">
        <f>ROUND((M20+N20)*I20*P20*P21*P22*P23*P24,0)</f>
        <v>0</v>
      </c>
      <c r="J21" s="441">
        <f>SUM(E21:I21)</f>
        <v>0</v>
      </c>
      <c r="L21" s="499"/>
      <c r="M21" s="496"/>
      <c r="N21" s="496"/>
      <c r="O21" s="496"/>
      <c r="P21" s="494">
        <v>1.03</v>
      </c>
      <c r="Q21" s="495">
        <v>0</v>
      </c>
      <c r="R21" s="321">
        <f>$R$15</f>
        <v>12</v>
      </c>
      <c r="S21" s="274"/>
    </row>
    <row r="22" spans="1:24" ht="15" customHeight="1">
      <c r="A22" s="264"/>
      <c r="B22" s="558"/>
      <c r="C22" s="338"/>
      <c r="D22" s="318" t="s">
        <v>29</v>
      </c>
      <c r="E22" s="438">
        <f>ROUND(E21*$P$9,0)</f>
        <v>0</v>
      </c>
      <c r="F22" s="438">
        <f>ROUND(F21*$P$9,0)</f>
        <v>0</v>
      </c>
      <c r="G22" s="438">
        <f>ROUND(G21*$P$9,0)</f>
        <v>0</v>
      </c>
      <c r="H22" s="438">
        <f>ROUND(H21*$P$9,0)</f>
        <v>0</v>
      </c>
      <c r="I22" s="438">
        <f>ROUND(I21*$P$9,0)</f>
        <v>0</v>
      </c>
      <c r="J22" s="441">
        <f>SUM(E22:I22)</f>
        <v>0</v>
      </c>
      <c r="L22" s="499"/>
      <c r="M22" s="496"/>
      <c r="N22" s="496"/>
      <c r="O22" s="496"/>
      <c r="P22" s="494">
        <v>1.03</v>
      </c>
      <c r="Q22" s="495">
        <v>0</v>
      </c>
      <c r="R22" s="321">
        <f>$R$16</f>
        <v>12</v>
      </c>
      <c r="S22" s="274"/>
      <c r="T22" s="280"/>
      <c r="U22" s="280"/>
      <c r="V22" s="280"/>
      <c r="W22" s="280"/>
      <c r="X22" s="280"/>
    </row>
    <row r="23" spans="1:24" ht="13.5" customHeight="1">
      <c r="A23" s="264"/>
      <c r="B23" s="558"/>
      <c r="C23" s="338"/>
      <c r="D23" s="318" t="s">
        <v>28</v>
      </c>
      <c r="E23" s="456">
        <f>ROUND($P$10*E20,0)</f>
        <v>0</v>
      </c>
      <c r="F23" s="456">
        <f>ROUND($P$10*F20,0)</f>
        <v>0</v>
      </c>
      <c r="G23" s="456">
        <f>ROUND($P$10*G20,0)</f>
        <v>0</v>
      </c>
      <c r="H23" s="456">
        <f>ROUND($P$10*H20,0)</f>
        <v>0</v>
      </c>
      <c r="I23" s="456">
        <f>ROUND($P$10*I20,0)</f>
        <v>0</v>
      </c>
      <c r="J23" s="457">
        <f>SUM(E23:I23)</f>
        <v>0</v>
      </c>
      <c r="L23" s="499"/>
      <c r="M23" s="496"/>
      <c r="N23" s="496"/>
      <c r="O23" s="496"/>
      <c r="P23" s="494">
        <v>1.03</v>
      </c>
      <c r="Q23" s="495">
        <v>0</v>
      </c>
      <c r="R23" s="321">
        <f>$R$17</f>
        <v>12</v>
      </c>
      <c r="S23" s="274"/>
      <c r="T23" s="280"/>
      <c r="U23" s="280"/>
      <c r="V23" s="280"/>
      <c r="W23" s="280"/>
      <c r="X23" s="280"/>
    </row>
    <row r="24" spans="1:24">
      <c r="A24" s="264"/>
      <c r="B24" s="558"/>
      <c r="C24" s="338"/>
      <c r="D24" s="322" t="s">
        <v>157</v>
      </c>
      <c r="E24" s="458">
        <f>SUM(E22:E23)</f>
        <v>0</v>
      </c>
      <c r="F24" s="458">
        <f t="shared" ref="F24:I24" si="1">SUM(F22:F23)</f>
        <v>0</v>
      </c>
      <c r="G24" s="458">
        <f t="shared" si="1"/>
        <v>0</v>
      </c>
      <c r="H24" s="458">
        <f t="shared" si="1"/>
        <v>0</v>
      </c>
      <c r="I24" s="458">
        <f t="shared" si="1"/>
        <v>0</v>
      </c>
      <c r="J24" s="459">
        <f>SUM(J22:J23)</f>
        <v>0</v>
      </c>
      <c r="L24" s="499"/>
      <c r="M24" s="496"/>
      <c r="N24" s="496"/>
      <c r="O24" s="496"/>
      <c r="P24" s="494">
        <v>1.03</v>
      </c>
      <c r="Q24" s="495">
        <v>0</v>
      </c>
      <c r="R24" s="321">
        <f>$R$18</f>
        <v>12</v>
      </c>
      <c r="S24" s="274"/>
      <c r="T24" s="280"/>
      <c r="U24" s="280"/>
      <c r="V24" s="280"/>
      <c r="W24" s="280"/>
      <c r="X24" s="280"/>
    </row>
    <row r="25" spans="1:24">
      <c r="A25" s="264"/>
      <c r="B25" s="558"/>
      <c r="C25" s="338"/>
      <c r="D25" s="318"/>
      <c r="E25" s="268"/>
      <c r="F25" s="268"/>
      <c r="G25" s="268"/>
      <c r="H25" s="268"/>
      <c r="I25" s="268"/>
      <c r="J25" s="291"/>
      <c r="L25" s="499"/>
      <c r="M25" s="496"/>
      <c r="N25" s="496"/>
      <c r="O25" s="496"/>
      <c r="P25" s="289"/>
      <c r="Q25" s="496"/>
      <c r="R25" s="289"/>
      <c r="S25" s="274"/>
      <c r="T25" s="256"/>
      <c r="U25" s="558"/>
    </row>
    <row r="26" spans="1:24">
      <c r="A26" s="341"/>
      <c r="B26" s="557" t="s">
        <v>58</v>
      </c>
      <c r="C26" s="339"/>
      <c r="D26" s="337" t="s">
        <v>112</v>
      </c>
      <c r="E26" s="338">
        <f>ROUND($Q26*$R26,6)</f>
        <v>0</v>
      </c>
      <c r="F26" s="338">
        <f>ROUND($Q27*$R27,6)</f>
        <v>0</v>
      </c>
      <c r="G26" s="338">
        <f>ROUND($Q28*$R28,6)</f>
        <v>0</v>
      </c>
      <c r="H26" s="338">
        <f>ROUND($Q29*$R29,6)</f>
        <v>0</v>
      </c>
      <c r="I26" s="338">
        <f>ROUND($Q30*$R30,6)</f>
        <v>0</v>
      </c>
      <c r="J26" s="305"/>
      <c r="L26" s="405">
        <v>0</v>
      </c>
      <c r="M26" s="498">
        <f>ROUND(L26/12,2)</f>
        <v>0</v>
      </c>
      <c r="N26" s="498">
        <f>LOOKUP(O26,'Longevity Lookup'!$A$3:$A$506,'Longevity Lookup'!$B$3:$B$506)</f>
        <v>0</v>
      </c>
      <c r="O26" s="565">
        <v>0</v>
      </c>
      <c r="P26" s="494">
        <v>1.03</v>
      </c>
      <c r="Q26" s="495">
        <v>0</v>
      </c>
      <c r="R26" s="321">
        <f>$R$14</f>
        <v>12</v>
      </c>
      <c r="S26" s="253"/>
      <c r="T26" s="280" t="e">
        <f>(E28+E29)/E27</f>
        <v>#DIV/0!</v>
      </c>
      <c r="U26" s="280" t="e">
        <f>(F28+F29)/F27</f>
        <v>#DIV/0!</v>
      </c>
      <c r="V26" s="280" t="e">
        <f>(G28+G29)/G27</f>
        <v>#DIV/0!</v>
      </c>
      <c r="W26" s="280" t="e">
        <f>(H28+H29)/H27</f>
        <v>#DIV/0!</v>
      </c>
      <c r="X26" s="280" t="e">
        <f>(I28+I29)/I27</f>
        <v>#DIV/0!</v>
      </c>
    </row>
    <row r="27" spans="1:24">
      <c r="B27" s="558"/>
      <c r="C27" s="338"/>
      <c r="D27" s="318" t="s">
        <v>14</v>
      </c>
      <c r="E27" s="439">
        <f>ROUND((M26+N26)*E26*P26,0)</f>
        <v>0</v>
      </c>
      <c r="F27" s="439">
        <f>ROUND((M26+N26)*F26*P26*P27,0)</f>
        <v>0</v>
      </c>
      <c r="G27" s="439">
        <f>ROUND((M26+N26)*G26*P26*P27*P28,0)</f>
        <v>0</v>
      </c>
      <c r="H27" s="439">
        <f>ROUND((M26+N26)*H26*P26*P27*P28*P29,0)</f>
        <v>0</v>
      </c>
      <c r="I27" s="439">
        <f>ROUND((M26+N26)*I26*P26*P27*P28*P29*P30,0)</f>
        <v>0</v>
      </c>
      <c r="J27" s="441">
        <f>SUM(E27:I27)</f>
        <v>0</v>
      </c>
      <c r="L27" s="499"/>
      <c r="M27" s="496"/>
      <c r="N27" s="496"/>
      <c r="O27" s="496"/>
      <c r="P27" s="494">
        <v>1.03</v>
      </c>
      <c r="Q27" s="495">
        <v>0</v>
      </c>
      <c r="R27" s="321">
        <f>$R$15</f>
        <v>12</v>
      </c>
      <c r="S27" s="274"/>
    </row>
    <row r="28" spans="1:24">
      <c r="A28" s="264"/>
      <c r="B28" s="558"/>
      <c r="C28" s="338"/>
      <c r="D28" s="318" t="s">
        <v>29</v>
      </c>
      <c r="E28" s="438">
        <f>ROUND(E27*$P$9,0)</f>
        <v>0</v>
      </c>
      <c r="F28" s="438">
        <f>ROUND(F27*$P$9,0)</f>
        <v>0</v>
      </c>
      <c r="G28" s="438">
        <f>ROUND(G27*$P$9,0)</f>
        <v>0</v>
      </c>
      <c r="H28" s="438">
        <f>ROUND(H27*$P$9,0)</f>
        <v>0</v>
      </c>
      <c r="I28" s="438">
        <f>ROUND(I27*$P$9,0)</f>
        <v>0</v>
      </c>
      <c r="J28" s="441">
        <f>SUM(E28:I28)</f>
        <v>0</v>
      </c>
      <c r="L28" s="499"/>
      <c r="M28" s="496"/>
      <c r="N28" s="496"/>
      <c r="O28" s="496"/>
      <c r="P28" s="494">
        <v>1.03</v>
      </c>
      <c r="Q28" s="495">
        <v>0</v>
      </c>
      <c r="R28" s="321">
        <f>$R$16</f>
        <v>12</v>
      </c>
      <c r="S28" s="274"/>
      <c r="T28" s="280"/>
      <c r="U28" s="280"/>
      <c r="V28" s="280"/>
      <c r="W28" s="280"/>
      <c r="X28" s="280"/>
    </row>
    <row r="29" spans="1:24" ht="15">
      <c r="A29" s="264"/>
      <c r="B29" s="558"/>
      <c r="C29" s="338"/>
      <c r="D29" s="318" t="s">
        <v>28</v>
      </c>
      <c r="E29" s="456">
        <f>ROUND($P$10*E26,0)</f>
        <v>0</v>
      </c>
      <c r="F29" s="456">
        <f>ROUND($P$10*F26,0)</f>
        <v>0</v>
      </c>
      <c r="G29" s="456">
        <f>ROUND($P$10*G26,0)</f>
        <v>0</v>
      </c>
      <c r="H29" s="456">
        <f>ROUND($P$10*H26,0)</f>
        <v>0</v>
      </c>
      <c r="I29" s="456">
        <f>ROUND($P$10*I26,0)</f>
        <v>0</v>
      </c>
      <c r="J29" s="457">
        <f>SUM(E29:I29)</f>
        <v>0</v>
      </c>
      <c r="L29" s="499"/>
      <c r="M29" s="496"/>
      <c r="N29" s="496"/>
      <c r="O29" s="496"/>
      <c r="P29" s="494">
        <v>1.03</v>
      </c>
      <c r="Q29" s="495">
        <v>0</v>
      </c>
      <c r="R29" s="321">
        <f>$R$17</f>
        <v>12</v>
      </c>
      <c r="S29" s="274"/>
      <c r="T29" s="280"/>
      <c r="U29" s="280"/>
      <c r="V29" s="280"/>
      <c r="W29" s="280"/>
      <c r="X29" s="280"/>
    </row>
    <row r="30" spans="1:24">
      <c r="A30" s="264"/>
      <c r="B30" s="558"/>
      <c r="C30" s="338"/>
      <c r="D30" s="322" t="s">
        <v>157</v>
      </c>
      <c r="E30" s="458">
        <f>SUM(E28:E29)</f>
        <v>0</v>
      </c>
      <c r="F30" s="458">
        <f t="shared" ref="F30:I30" si="2">SUM(F28:F29)</f>
        <v>0</v>
      </c>
      <c r="G30" s="458">
        <f t="shared" si="2"/>
        <v>0</v>
      </c>
      <c r="H30" s="458">
        <f t="shared" si="2"/>
        <v>0</v>
      </c>
      <c r="I30" s="458">
        <f t="shared" si="2"/>
        <v>0</v>
      </c>
      <c r="J30" s="459">
        <f>SUM(J28:J29)</f>
        <v>0</v>
      </c>
      <c r="L30" s="499"/>
      <c r="M30" s="496"/>
      <c r="N30" s="496"/>
      <c r="O30" s="496"/>
      <c r="P30" s="494">
        <v>1.03</v>
      </c>
      <c r="Q30" s="495">
        <v>0</v>
      </c>
      <c r="R30" s="321">
        <f>$R$18</f>
        <v>12</v>
      </c>
      <c r="S30" s="274"/>
      <c r="T30" s="280"/>
      <c r="U30" s="280"/>
      <c r="V30" s="280"/>
      <c r="W30" s="280"/>
      <c r="X30" s="280"/>
    </row>
    <row r="31" spans="1:24">
      <c r="A31" s="264"/>
      <c r="B31" s="558"/>
      <c r="C31" s="338"/>
      <c r="D31" s="318"/>
      <c r="E31" s="268"/>
      <c r="F31" s="268"/>
      <c r="G31" s="268"/>
      <c r="H31" s="268"/>
      <c r="I31" s="268"/>
      <c r="J31" s="291"/>
      <c r="L31" s="499"/>
      <c r="M31" s="496"/>
      <c r="N31" s="496"/>
      <c r="O31" s="496"/>
      <c r="P31" s="289"/>
      <c r="Q31" s="496"/>
      <c r="R31" s="289"/>
      <c r="S31" s="274"/>
      <c r="T31" s="256"/>
      <c r="U31" s="558"/>
    </row>
    <row r="32" spans="1:24">
      <c r="A32" s="110"/>
      <c r="B32" s="557" t="s">
        <v>58</v>
      </c>
      <c r="C32" s="339"/>
      <c r="D32" s="337" t="s">
        <v>112</v>
      </c>
      <c r="E32" s="338">
        <f>ROUND($Q32*$R32,6)</f>
        <v>0</v>
      </c>
      <c r="F32" s="338">
        <f>ROUND($Q33*$R33,6)</f>
        <v>0</v>
      </c>
      <c r="G32" s="338">
        <f>ROUND($Q34*$R34,6)</f>
        <v>0</v>
      </c>
      <c r="H32" s="338">
        <f>ROUND($Q35*$R35,6)</f>
        <v>0</v>
      </c>
      <c r="I32" s="338">
        <f>ROUND($Q36*$R36,6)</f>
        <v>0</v>
      </c>
      <c r="J32" s="305"/>
      <c r="L32" s="405">
        <v>0</v>
      </c>
      <c r="M32" s="498">
        <f>ROUND(L32/12,2)</f>
        <v>0</v>
      </c>
      <c r="N32" s="498">
        <f>LOOKUP(O32,'Longevity Lookup'!$A$3:$A$506,'Longevity Lookup'!$B$3:$B$506)</f>
        <v>0</v>
      </c>
      <c r="O32" s="565">
        <v>0</v>
      </c>
      <c r="P32" s="494">
        <v>1.03</v>
      </c>
      <c r="Q32" s="495">
        <v>0</v>
      </c>
      <c r="R32" s="321">
        <f>$R$14</f>
        <v>12</v>
      </c>
      <c r="S32" s="253"/>
      <c r="T32" s="280" t="e">
        <f>(E34+E35)/E33</f>
        <v>#DIV/0!</v>
      </c>
      <c r="U32" s="280" t="e">
        <f>(F34+F35)/F33</f>
        <v>#DIV/0!</v>
      </c>
      <c r="V32" s="280" t="e">
        <f>(G34+G35)/G33</f>
        <v>#DIV/0!</v>
      </c>
      <c r="W32" s="280" t="e">
        <f>(H34+H35)/H33</f>
        <v>#DIV/0!</v>
      </c>
      <c r="X32" s="280" t="e">
        <f>(I34+I35)/I33</f>
        <v>#DIV/0!</v>
      </c>
    </row>
    <row r="33" spans="1:24">
      <c r="A33" s="264"/>
      <c r="C33" s="338"/>
      <c r="D33" s="318" t="s">
        <v>14</v>
      </c>
      <c r="E33" s="439">
        <f>ROUND((M32+N32)*E32*P32,0)</f>
        <v>0</v>
      </c>
      <c r="F33" s="439">
        <f>ROUND((M32+N32)*F32*P32*P33,0)</f>
        <v>0</v>
      </c>
      <c r="G33" s="439">
        <f>ROUND((M32+N32)*G32*P32*P33*P34,0)</f>
        <v>0</v>
      </c>
      <c r="H33" s="439">
        <f>ROUND((M32+N32)*H32*P32*P33*P34*P35,0)</f>
        <v>0</v>
      </c>
      <c r="I33" s="439">
        <f>ROUND((M32+N32)*I32*P32*P33*P34*P35*P36,0)</f>
        <v>0</v>
      </c>
      <c r="J33" s="441">
        <f>SUM(E33:I33)</f>
        <v>0</v>
      </c>
      <c r="L33" s="499"/>
      <c r="M33" s="496"/>
      <c r="N33" s="496"/>
      <c r="O33" s="496"/>
      <c r="P33" s="494">
        <v>1.03</v>
      </c>
      <c r="Q33" s="495">
        <v>0</v>
      </c>
      <c r="R33" s="321">
        <f>$R$15</f>
        <v>12</v>
      </c>
      <c r="S33" s="274"/>
    </row>
    <row r="34" spans="1:24">
      <c r="A34" s="264"/>
      <c r="B34" s="558"/>
      <c r="C34" s="338"/>
      <c r="D34" s="318" t="s">
        <v>29</v>
      </c>
      <c r="E34" s="438">
        <f>ROUND(E33*$P$9,0)</f>
        <v>0</v>
      </c>
      <c r="F34" s="438">
        <f>ROUND(F33*$P$9,0)</f>
        <v>0</v>
      </c>
      <c r="G34" s="438">
        <f>ROUND(G33*$P$9,0)</f>
        <v>0</v>
      </c>
      <c r="H34" s="438">
        <f>ROUND(H33*$P$9,0)</f>
        <v>0</v>
      </c>
      <c r="I34" s="438">
        <f>ROUND(I33*$P$9,0)</f>
        <v>0</v>
      </c>
      <c r="J34" s="441">
        <f>SUM(E34:I34)</f>
        <v>0</v>
      </c>
      <c r="L34" s="499"/>
      <c r="M34" s="496"/>
      <c r="N34" s="496"/>
      <c r="O34" s="496"/>
      <c r="P34" s="494">
        <v>1.03</v>
      </c>
      <c r="Q34" s="495">
        <v>0</v>
      </c>
      <c r="R34" s="321">
        <f>$R$16</f>
        <v>12</v>
      </c>
      <c r="S34" s="274"/>
      <c r="T34" s="280"/>
      <c r="U34" s="280"/>
      <c r="V34" s="280"/>
      <c r="W34" s="280"/>
      <c r="X34" s="280"/>
    </row>
    <row r="35" spans="1:24" ht="15">
      <c r="A35" s="264"/>
      <c r="B35" s="558"/>
      <c r="C35" s="338"/>
      <c r="D35" s="318" t="s">
        <v>28</v>
      </c>
      <c r="E35" s="456">
        <f>ROUND($P$10*E32,0)</f>
        <v>0</v>
      </c>
      <c r="F35" s="456">
        <f>ROUND($P$10*F32,0)</f>
        <v>0</v>
      </c>
      <c r="G35" s="456">
        <f>ROUND($P$10*G32,0)</f>
        <v>0</v>
      </c>
      <c r="H35" s="456">
        <f>ROUND($P$10*H32,0)</f>
        <v>0</v>
      </c>
      <c r="I35" s="456">
        <f>ROUND($P$10*I32,0)</f>
        <v>0</v>
      </c>
      <c r="J35" s="457">
        <f>SUM(E35:I35)</f>
        <v>0</v>
      </c>
      <c r="L35" s="499"/>
      <c r="M35" s="496"/>
      <c r="N35" s="496"/>
      <c r="O35" s="496"/>
      <c r="P35" s="494">
        <v>1.03</v>
      </c>
      <c r="Q35" s="495">
        <v>0</v>
      </c>
      <c r="R35" s="321">
        <f>$R$17</f>
        <v>12</v>
      </c>
      <c r="S35" s="274"/>
      <c r="T35" s="280"/>
      <c r="U35" s="280"/>
      <c r="V35" s="280"/>
      <c r="W35" s="280"/>
      <c r="X35" s="280"/>
    </row>
    <row r="36" spans="1:24">
      <c r="A36" s="264"/>
      <c r="B36" s="558"/>
      <c r="C36" s="338"/>
      <c r="D36" s="322" t="s">
        <v>157</v>
      </c>
      <c r="E36" s="458">
        <f>SUM(E34:E35)</f>
        <v>0</v>
      </c>
      <c r="F36" s="458">
        <f t="shared" ref="F36:I36" si="3">SUM(F34:F35)</f>
        <v>0</v>
      </c>
      <c r="G36" s="458">
        <f t="shared" si="3"/>
        <v>0</v>
      </c>
      <c r="H36" s="458">
        <f t="shared" si="3"/>
        <v>0</v>
      </c>
      <c r="I36" s="458">
        <f t="shared" si="3"/>
        <v>0</v>
      </c>
      <c r="J36" s="459">
        <f>SUM(J34:J35)</f>
        <v>0</v>
      </c>
      <c r="L36" s="499"/>
      <c r="M36" s="496"/>
      <c r="N36" s="496"/>
      <c r="O36" s="496"/>
      <c r="P36" s="494">
        <v>1.03</v>
      </c>
      <c r="Q36" s="495">
        <v>0</v>
      </c>
      <c r="R36" s="321">
        <f>$R$18</f>
        <v>12</v>
      </c>
      <c r="S36" s="274"/>
      <c r="T36" s="280"/>
      <c r="U36" s="280"/>
      <c r="V36" s="280"/>
      <c r="W36" s="280"/>
      <c r="X36" s="280"/>
    </row>
    <row r="37" spans="1:24">
      <c r="A37" s="264"/>
      <c r="B37" s="558"/>
      <c r="C37" s="338"/>
      <c r="D37" s="318"/>
      <c r="E37" s="268"/>
      <c r="F37" s="268"/>
      <c r="G37" s="268"/>
      <c r="H37" s="268"/>
      <c r="I37" s="268"/>
      <c r="J37" s="291"/>
      <c r="L37" s="499"/>
      <c r="M37" s="496"/>
      <c r="N37" s="496"/>
      <c r="O37" s="496"/>
      <c r="P37" s="289"/>
      <c r="Q37" s="496"/>
      <c r="R37" s="289"/>
      <c r="S37" s="274"/>
      <c r="T37" s="256"/>
      <c r="U37" s="558"/>
    </row>
    <row r="38" spans="1:24">
      <c r="A38" s="110"/>
      <c r="B38" s="557" t="s">
        <v>58</v>
      </c>
      <c r="C38" s="339"/>
      <c r="D38" s="337" t="s">
        <v>112</v>
      </c>
      <c r="E38" s="338">
        <f>ROUND($Q38*$R38,6)</f>
        <v>0</v>
      </c>
      <c r="F38" s="338">
        <f>ROUND($Q39*$R39,6)</f>
        <v>0</v>
      </c>
      <c r="G38" s="338">
        <f>ROUND($Q40*$R40,6)</f>
        <v>0</v>
      </c>
      <c r="H38" s="338">
        <f>ROUND($Q41*$R41,6)</f>
        <v>0</v>
      </c>
      <c r="I38" s="338">
        <f>ROUND($Q42*$R42,6)</f>
        <v>0</v>
      </c>
      <c r="J38" s="305"/>
      <c r="L38" s="405">
        <v>0</v>
      </c>
      <c r="M38" s="498">
        <f>ROUND(L38/12,2)</f>
        <v>0</v>
      </c>
      <c r="N38" s="498">
        <f>LOOKUP(O38,'Longevity Lookup'!$A$3:$A$506,'Longevity Lookup'!$B$3:$B$506)</f>
        <v>0</v>
      </c>
      <c r="O38" s="565">
        <v>0</v>
      </c>
      <c r="P38" s="494">
        <v>1.03</v>
      </c>
      <c r="Q38" s="495">
        <v>0</v>
      </c>
      <c r="R38" s="321">
        <f>$R$14</f>
        <v>12</v>
      </c>
      <c r="S38" s="253"/>
      <c r="T38" s="280" t="e">
        <f>(E40+E41)/E39</f>
        <v>#DIV/0!</v>
      </c>
      <c r="U38" s="280" t="e">
        <f>(F40+F41)/F39</f>
        <v>#DIV/0!</v>
      </c>
      <c r="V38" s="280" t="e">
        <f>(G40+G41)/G39</f>
        <v>#DIV/0!</v>
      </c>
      <c r="W38" s="280" t="e">
        <f>(H40+H41)/H39</f>
        <v>#DIV/0!</v>
      </c>
      <c r="X38" s="280" t="e">
        <f>(I40+I41)/I39</f>
        <v>#DIV/0!</v>
      </c>
    </row>
    <row r="39" spans="1:24">
      <c r="A39" s="264"/>
      <c r="C39" s="338"/>
      <c r="D39" s="318" t="s">
        <v>14</v>
      </c>
      <c r="E39" s="439">
        <f>ROUND((M38+N38)*E38*P38,0)</f>
        <v>0</v>
      </c>
      <c r="F39" s="439">
        <f>ROUND((M38+N38)*F38*P38*P39,0)</f>
        <v>0</v>
      </c>
      <c r="G39" s="439">
        <f>ROUND((M38+N38)*G38*P38*P39*P40,0)</f>
        <v>0</v>
      </c>
      <c r="H39" s="439">
        <f>ROUND((M38+N38)*H38*P38*P39*P40*P41,0)</f>
        <v>0</v>
      </c>
      <c r="I39" s="439">
        <f>ROUND((M38+N38)*I38*P38*P39*P40*P41*P42,0)</f>
        <v>0</v>
      </c>
      <c r="J39" s="441">
        <f>SUM(E39:I39)</f>
        <v>0</v>
      </c>
      <c r="L39" s="499"/>
      <c r="M39" s="496"/>
      <c r="N39" s="496"/>
      <c r="O39" s="496"/>
      <c r="P39" s="494">
        <v>1.03</v>
      </c>
      <c r="Q39" s="495">
        <v>0</v>
      </c>
      <c r="R39" s="321">
        <f>$R$15</f>
        <v>12</v>
      </c>
      <c r="S39" s="274"/>
    </row>
    <row r="40" spans="1:24">
      <c r="A40" s="264"/>
      <c r="B40" s="558"/>
      <c r="C40" s="338"/>
      <c r="D40" s="318" t="s">
        <v>29</v>
      </c>
      <c r="E40" s="438">
        <f>ROUND(E39*$P$9,0)</f>
        <v>0</v>
      </c>
      <c r="F40" s="438">
        <f>ROUND(F39*$P$9,0)</f>
        <v>0</v>
      </c>
      <c r="G40" s="438">
        <f>ROUND(G39*$P$9,0)</f>
        <v>0</v>
      </c>
      <c r="H40" s="438">
        <f>ROUND(H39*$P$9,0)</f>
        <v>0</v>
      </c>
      <c r="I40" s="438">
        <f>ROUND(I39*$P$9,0)</f>
        <v>0</v>
      </c>
      <c r="J40" s="441">
        <f>SUM(E40:I40)</f>
        <v>0</v>
      </c>
      <c r="L40" s="499"/>
      <c r="M40" s="496"/>
      <c r="N40" s="496"/>
      <c r="O40" s="496"/>
      <c r="P40" s="494">
        <v>1.03</v>
      </c>
      <c r="Q40" s="495">
        <v>0</v>
      </c>
      <c r="R40" s="321">
        <f>$R$16</f>
        <v>12</v>
      </c>
      <c r="S40" s="274"/>
      <c r="T40" s="280"/>
      <c r="U40" s="280"/>
      <c r="V40" s="280"/>
      <c r="W40" s="280"/>
      <c r="X40" s="280"/>
    </row>
    <row r="41" spans="1:24" ht="15">
      <c r="A41" s="264"/>
      <c r="B41" s="558"/>
      <c r="C41" s="338"/>
      <c r="D41" s="318" t="s">
        <v>28</v>
      </c>
      <c r="E41" s="456">
        <f>ROUND($P$10*E38,0)</f>
        <v>0</v>
      </c>
      <c r="F41" s="456">
        <f>ROUND($P$10*F38,0)</f>
        <v>0</v>
      </c>
      <c r="G41" s="456">
        <f>ROUND($P$10*G38,0)</f>
        <v>0</v>
      </c>
      <c r="H41" s="456">
        <f>ROUND($P$10*H38,0)</f>
        <v>0</v>
      </c>
      <c r="I41" s="456">
        <f>ROUND($P$10*I38,0)</f>
        <v>0</v>
      </c>
      <c r="J41" s="457">
        <f>SUM(E41:I41)</f>
        <v>0</v>
      </c>
      <c r="L41" s="499"/>
      <c r="M41" s="496"/>
      <c r="N41" s="496"/>
      <c r="O41" s="496"/>
      <c r="P41" s="494">
        <v>1.03</v>
      </c>
      <c r="Q41" s="495">
        <v>0</v>
      </c>
      <c r="R41" s="321">
        <f>$R$17</f>
        <v>12</v>
      </c>
      <c r="S41" s="274"/>
      <c r="T41" s="280"/>
      <c r="U41" s="280"/>
      <c r="V41" s="280"/>
      <c r="W41" s="280"/>
      <c r="X41" s="280"/>
    </row>
    <row r="42" spans="1:24">
      <c r="A42" s="264"/>
      <c r="B42" s="558"/>
      <c r="C42" s="338"/>
      <c r="D42" s="322" t="s">
        <v>157</v>
      </c>
      <c r="E42" s="458">
        <f>SUM(E40:E41)</f>
        <v>0</v>
      </c>
      <c r="F42" s="458">
        <f t="shared" ref="F42:I42" si="4">SUM(F40:F41)</f>
        <v>0</v>
      </c>
      <c r="G42" s="458">
        <f t="shared" si="4"/>
        <v>0</v>
      </c>
      <c r="H42" s="458">
        <f t="shared" si="4"/>
        <v>0</v>
      </c>
      <c r="I42" s="458">
        <f t="shared" si="4"/>
        <v>0</v>
      </c>
      <c r="J42" s="459">
        <f>SUM(J40:J41)</f>
        <v>0</v>
      </c>
      <c r="L42" s="499"/>
      <c r="M42" s="496"/>
      <c r="N42" s="496"/>
      <c r="O42" s="496"/>
      <c r="P42" s="494">
        <v>1.03</v>
      </c>
      <c r="Q42" s="495">
        <v>0</v>
      </c>
      <c r="R42" s="321">
        <f>$R$18</f>
        <v>12</v>
      </c>
      <c r="S42" s="274"/>
      <c r="T42" s="280"/>
      <c r="U42" s="280"/>
      <c r="V42" s="280"/>
      <c r="W42" s="280"/>
      <c r="X42" s="280"/>
    </row>
    <row r="43" spans="1:24">
      <c r="A43" s="264"/>
      <c r="B43" s="558"/>
      <c r="C43" s="338"/>
      <c r="D43" s="318"/>
      <c r="E43" s="268"/>
      <c r="F43" s="268"/>
      <c r="G43" s="268"/>
      <c r="H43" s="268"/>
      <c r="I43" s="268"/>
      <c r="J43" s="291"/>
      <c r="L43" s="499"/>
      <c r="M43" s="496"/>
      <c r="N43" s="496"/>
      <c r="O43" s="496"/>
      <c r="P43" s="289"/>
      <c r="Q43" s="496"/>
      <c r="R43" s="289"/>
      <c r="S43" s="274"/>
      <c r="T43" s="256"/>
      <c r="U43" s="558"/>
    </row>
    <row r="44" spans="1:24">
      <c r="A44" s="110"/>
      <c r="B44" s="557" t="s">
        <v>114</v>
      </c>
      <c r="C44" s="339"/>
      <c r="D44" s="337" t="s">
        <v>112</v>
      </c>
      <c r="E44" s="338">
        <f>ROUND($Q44*$R44,6)</f>
        <v>0</v>
      </c>
      <c r="F44" s="338">
        <f>ROUND($Q45*$R45,6)</f>
        <v>0</v>
      </c>
      <c r="G44" s="338">
        <f>ROUND($Q46*$R46,6)</f>
        <v>0</v>
      </c>
      <c r="H44" s="338">
        <f>ROUND($Q47*$R47,6)</f>
        <v>0</v>
      </c>
      <c r="I44" s="338">
        <f>ROUND($Q48*$R48,6)</f>
        <v>0</v>
      </c>
      <c r="J44" s="305"/>
      <c r="L44" s="405">
        <v>0</v>
      </c>
      <c r="M44" s="498">
        <f>ROUND(L44/12,2)</f>
        <v>0</v>
      </c>
      <c r="N44" s="498">
        <f>LOOKUP(O44,'Longevity Lookup'!$A$3:$A$506,'Longevity Lookup'!$B$3:$B$506)</f>
        <v>0</v>
      </c>
      <c r="O44" s="565">
        <v>0</v>
      </c>
      <c r="P44" s="494">
        <v>1.03</v>
      </c>
      <c r="Q44" s="495">
        <v>0</v>
      </c>
      <c r="R44" s="321">
        <f>$R$14</f>
        <v>12</v>
      </c>
      <c r="S44" s="253"/>
      <c r="T44" s="280" t="e">
        <f>(E46+E47)/E45</f>
        <v>#DIV/0!</v>
      </c>
      <c r="U44" s="280" t="e">
        <f>(F46+F47)/F45</f>
        <v>#DIV/0!</v>
      </c>
      <c r="V44" s="280" t="e">
        <f>(G46+G47)/G45</f>
        <v>#DIV/0!</v>
      </c>
      <c r="W44" s="280" t="e">
        <f>(H46+H47)/H45</f>
        <v>#DIV/0!</v>
      </c>
      <c r="X44" s="280" t="e">
        <f>(I46+I47)/I45</f>
        <v>#DIV/0!</v>
      </c>
    </row>
    <row r="45" spans="1:24">
      <c r="A45" s="264"/>
      <c r="C45" s="338"/>
      <c r="D45" s="318" t="s">
        <v>14</v>
      </c>
      <c r="E45" s="439">
        <f>ROUND((M44+N44)*E44*P44,0)</f>
        <v>0</v>
      </c>
      <c r="F45" s="439">
        <f>ROUND((M44+N44)*F44*P44*P45,0)</f>
        <v>0</v>
      </c>
      <c r="G45" s="439">
        <f>ROUND((M44+N44)*G44*P44*P45*P46,0)</f>
        <v>0</v>
      </c>
      <c r="H45" s="439">
        <f>ROUND((M44+N44)*H44*P44*P45*P46*P47,0)</f>
        <v>0</v>
      </c>
      <c r="I45" s="439">
        <f>ROUND((M44+N44)*I44*P44*P45*P46*P47*P48,0)</f>
        <v>0</v>
      </c>
      <c r="J45" s="441">
        <f>SUM(E45:I45)</f>
        <v>0</v>
      </c>
      <c r="L45" s="499"/>
      <c r="M45" s="496"/>
      <c r="N45" s="496"/>
      <c r="O45" s="496"/>
      <c r="P45" s="494">
        <v>1.03</v>
      </c>
      <c r="Q45" s="495">
        <v>0</v>
      </c>
      <c r="R45" s="321">
        <f>$R$15</f>
        <v>12</v>
      </c>
      <c r="S45" s="274"/>
    </row>
    <row r="46" spans="1:24">
      <c r="A46" s="264"/>
      <c r="B46" s="558"/>
      <c r="C46" s="338"/>
      <c r="D46" s="318" t="s">
        <v>29</v>
      </c>
      <c r="E46" s="438">
        <f>ROUND(E45*$P$9,0)</f>
        <v>0</v>
      </c>
      <c r="F46" s="438">
        <f>ROUND(F45*$P$9,0)</f>
        <v>0</v>
      </c>
      <c r="G46" s="438">
        <f>ROUND(G45*$P$9,0)</f>
        <v>0</v>
      </c>
      <c r="H46" s="438">
        <f>ROUND(H45*$P$9,0)</f>
        <v>0</v>
      </c>
      <c r="I46" s="438">
        <f>ROUND(I45*$P$9,0)</f>
        <v>0</v>
      </c>
      <c r="J46" s="441">
        <f>SUM(E46:I46)</f>
        <v>0</v>
      </c>
      <c r="L46" s="499"/>
      <c r="M46" s="496"/>
      <c r="N46" s="496"/>
      <c r="O46" s="496"/>
      <c r="P46" s="494">
        <v>1.03</v>
      </c>
      <c r="Q46" s="495">
        <v>0</v>
      </c>
      <c r="R46" s="321">
        <f>$R$16</f>
        <v>12</v>
      </c>
      <c r="S46" s="274"/>
      <c r="T46" s="280"/>
      <c r="U46" s="280"/>
      <c r="V46" s="280"/>
      <c r="W46" s="280"/>
      <c r="X46" s="280"/>
    </row>
    <row r="47" spans="1:24" ht="15">
      <c r="A47" s="264"/>
      <c r="B47" s="558"/>
      <c r="C47" s="338"/>
      <c r="D47" s="318" t="s">
        <v>28</v>
      </c>
      <c r="E47" s="456">
        <f>ROUND($P$10*E44,0)</f>
        <v>0</v>
      </c>
      <c r="F47" s="456">
        <f>ROUND($P$10*F44,0)</f>
        <v>0</v>
      </c>
      <c r="G47" s="456">
        <f>ROUND($P$10*G44,0)</f>
        <v>0</v>
      </c>
      <c r="H47" s="456">
        <f>ROUND($P$10*H44,0)</f>
        <v>0</v>
      </c>
      <c r="I47" s="456">
        <f>ROUND($P$10*I44,0)</f>
        <v>0</v>
      </c>
      <c r="J47" s="457">
        <f>SUM(E47:I47)</f>
        <v>0</v>
      </c>
      <c r="L47" s="499"/>
      <c r="M47" s="496"/>
      <c r="N47" s="496"/>
      <c r="O47" s="496"/>
      <c r="P47" s="494">
        <v>1.03</v>
      </c>
      <c r="Q47" s="495">
        <v>0</v>
      </c>
      <c r="R47" s="321">
        <f>$R$17</f>
        <v>12</v>
      </c>
      <c r="S47" s="274"/>
      <c r="T47" s="280"/>
      <c r="U47" s="280"/>
      <c r="V47" s="280"/>
      <c r="W47" s="280"/>
      <c r="X47" s="280"/>
    </row>
    <row r="48" spans="1:24">
      <c r="A48" s="264"/>
      <c r="B48" s="558"/>
      <c r="C48" s="338"/>
      <c r="D48" s="322" t="s">
        <v>157</v>
      </c>
      <c r="E48" s="458">
        <f>SUM(E46:E47)</f>
        <v>0</v>
      </c>
      <c r="F48" s="458">
        <f t="shared" ref="F48:I48" si="5">SUM(F46:F47)</f>
        <v>0</v>
      </c>
      <c r="G48" s="458">
        <f t="shared" si="5"/>
        <v>0</v>
      </c>
      <c r="H48" s="458">
        <f t="shared" si="5"/>
        <v>0</v>
      </c>
      <c r="I48" s="458">
        <f t="shared" si="5"/>
        <v>0</v>
      </c>
      <c r="J48" s="459">
        <f>SUM(J46:J47)</f>
        <v>0</v>
      </c>
      <c r="L48" s="499"/>
      <c r="M48" s="496"/>
      <c r="N48" s="496"/>
      <c r="O48" s="496"/>
      <c r="P48" s="494">
        <v>1.03</v>
      </c>
      <c r="Q48" s="495">
        <v>0</v>
      </c>
      <c r="R48" s="321">
        <f>$R$18</f>
        <v>12</v>
      </c>
      <c r="S48" s="274"/>
      <c r="T48" s="280"/>
      <c r="U48" s="280"/>
      <c r="V48" s="280"/>
      <c r="W48" s="280"/>
      <c r="X48" s="280"/>
    </row>
    <row r="49" spans="1:24">
      <c r="A49" s="264"/>
      <c r="B49" s="558"/>
      <c r="C49" s="338"/>
      <c r="D49" s="318"/>
      <c r="E49" s="268"/>
      <c r="F49" s="268"/>
      <c r="G49" s="268"/>
      <c r="H49" s="268"/>
      <c r="I49" s="268"/>
      <c r="J49" s="291"/>
      <c r="L49" s="499"/>
      <c r="M49" s="496"/>
      <c r="N49" s="496"/>
      <c r="O49" s="496"/>
      <c r="P49" s="289"/>
      <c r="Q49" s="496"/>
      <c r="R49" s="289"/>
      <c r="S49" s="274"/>
      <c r="T49" s="256"/>
      <c r="U49" s="558"/>
    </row>
    <row r="50" spans="1:24">
      <c r="A50" s="110"/>
      <c r="B50" s="557" t="s">
        <v>114</v>
      </c>
      <c r="C50" s="339"/>
      <c r="D50" s="337" t="s">
        <v>112</v>
      </c>
      <c r="E50" s="338">
        <f>ROUND($Q50*$R50,6)</f>
        <v>0</v>
      </c>
      <c r="F50" s="338">
        <f>ROUND($Q51*$R51,6)</f>
        <v>0</v>
      </c>
      <c r="G50" s="338">
        <f>ROUND($Q52*$R52,6)</f>
        <v>0</v>
      </c>
      <c r="H50" s="338">
        <f>ROUND($Q53*$R53,6)</f>
        <v>0</v>
      </c>
      <c r="I50" s="338">
        <f>ROUND($Q54*$R54,6)</f>
        <v>0</v>
      </c>
      <c r="J50" s="305"/>
      <c r="L50" s="405">
        <v>0</v>
      </c>
      <c r="M50" s="498">
        <f>ROUND(L50/12,2)</f>
        <v>0</v>
      </c>
      <c r="N50" s="498">
        <f>LOOKUP(O50,'Longevity Lookup'!$A$3:$A$506,'Longevity Lookup'!$B$3:$B$506)</f>
        <v>0</v>
      </c>
      <c r="O50" s="565">
        <v>0</v>
      </c>
      <c r="P50" s="494">
        <v>1.03</v>
      </c>
      <c r="Q50" s="495">
        <v>0</v>
      </c>
      <c r="R50" s="321">
        <f>$R$14</f>
        <v>12</v>
      </c>
      <c r="S50" s="253"/>
      <c r="T50" s="280" t="e">
        <f>(E52+E53)/E51</f>
        <v>#DIV/0!</v>
      </c>
      <c r="U50" s="280" t="e">
        <f>(F52+F53)/F51</f>
        <v>#DIV/0!</v>
      </c>
      <c r="V50" s="280" t="e">
        <f>(G52+G53)/G51</f>
        <v>#DIV/0!</v>
      </c>
      <c r="W50" s="280" t="e">
        <f>(H52+H53)/H51</f>
        <v>#DIV/0!</v>
      </c>
      <c r="X50" s="280" t="e">
        <f>(I52+I53)/I51</f>
        <v>#DIV/0!</v>
      </c>
    </row>
    <row r="51" spans="1:24">
      <c r="A51" s="264"/>
      <c r="C51" s="338"/>
      <c r="D51" s="318" t="s">
        <v>14</v>
      </c>
      <c r="E51" s="439">
        <f>ROUND((M50+N50)*E50*P50,0)</f>
        <v>0</v>
      </c>
      <c r="F51" s="439">
        <f>ROUND((M50+N50)*F50*P50*P51,0)</f>
        <v>0</v>
      </c>
      <c r="G51" s="439">
        <f>ROUND((M50+N50)*G50*P50*P51*P52,0)</f>
        <v>0</v>
      </c>
      <c r="H51" s="439">
        <f>ROUND((M50+N50)*H50*P50*P51*P52*P53,0)</f>
        <v>0</v>
      </c>
      <c r="I51" s="439">
        <f>ROUND((M50+N50)*I50*P50*P51*P52*P53*P54,0)</f>
        <v>0</v>
      </c>
      <c r="J51" s="441">
        <f>SUM(E51:I51)</f>
        <v>0</v>
      </c>
      <c r="L51" s="499"/>
      <c r="M51" s="496"/>
      <c r="N51" s="496"/>
      <c r="O51" s="496"/>
      <c r="P51" s="494">
        <v>1.03</v>
      </c>
      <c r="Q51" s="495">
        <v>0</v>
      </c>
      <c r="R51" s="321">
        <f>$R$15</f>
        <v>12</v>
      </c>
      <c r="S51" s="274"/>
    </row>
    <row r="52" spans="1:24">
      <c r="A52" s="264"/>
      <c r="B52" s="558"/>
      <c r="C52" s="338"/>
      <c r="D52" s="318" t="s">
        <v>29</v>
      </c>
      <c r="E52" s="438">
        <f>ROUND(E51*$P$9,0)</f>
        <v>0</v>
      </c>
      <c r="F52" s="438">
        <f>ROUND(F51*$P$9,0)</f>
        <v>0</v>
      </c>
      <c r="G52" s="438">
        <f>ROUND(G51*$P$9,0)</f>
        <v>0</v>
      </c>
      <c r="H52" s="438">
        <f>ROUND(H51*$P$9,0)</f>
        <v>0</v>
      </c>
      <c r="I52" s="438">
        <f>ROUND(I51*$P$9,0)</f>
        <v>0</v>
      </c>
      <c r="J52" s="441">
        <f>SUM(E52:I52)</f>
        <v>0</v>
      </c>
      <c r="L52" s="499"/>
      <c r="M52" s="496"/>
      <c r="N52" s="496"/>
      <c r="O52" s="496"/>
      <c r="P52" s="494">
        <v>1.03</v>
      </c>
      <c r="Q52" s="495">
        <v>0</v>
      </c>
      <c r="R52" s="321">
        <f>$R$16</f>
        <v>12</v>
      </c>
      <c r="S52" s="274"/>
      <c r="T52" s="280"/>
      <c r="U52" s="280"/>
      <c r="V52" s="280"/>
      <c r="W52" s="280"/>
      <c r="X52" s="280"/>
    </row>
    <row r="53" spans="1:24" ht="15">
      <c r="A53" s="264"/>
      <c r="B53" s="558"/>
      <c r="C53" s="338"/>
      <c r="D53" s="318" t="s">
        <v>28</v>
      </c>
      <c r="E53" s="456">
        <f>ROUND($P$10*E50,0)</f>
        <v>0</v>
      </c>
      <c r="F53" s="456">
        <f>ROUND($P$10*F50,0)</f>
        <v>0</v>
      </c>
      <c r="G53" s="456">
        <f>ROUND($P$10*G50,0)</f>
        <v>0</v>
      </c>
      <c r="H53" s="456">
        <f>ROUND($P$10*H50,0)</f>
        <v>0</v>
      </c>
      <c r="I53" s="456">
        <f>ROUND($P$10*I50,0)</f>
        <v>0</v>
      </c>
      <c r="J53" s="457">
        <f>SUM(E53:I53)</f>
        <v>0</v>
      </c>
      <c r="L53" s="499"/>
      <c r="M53" s="496"/>
      <c r="N53" s="496"/>
      <c r="O53" s="496"/>
      <c r="P53" s="494">
        <v>1.03</v>
      </c>
      <c r="Q53" s="495">
        <v>0</v>
      </c>
      <c r="R53" s="321">
        <f>$R$17</f>
        <v>12</v>
      </c>
      <c r="S53" s="274"/>
      <c r="T53" s="280"/>
      <c r="U53" s="280"/>
      <c r="V53" s="280"/>
      <c r="W53" s="280"/>
      <c r="X53" s="280"/>
    </row>
    <row r="54" spans="1:24">
      <c r="A54" s="264"/>
      <c r="B54" s="558"/>
      <c r="C54" s="338"/>
      <c r="D54" s="322" t="s">
        <v>157</v>
      </c>
      <c r="E54" s="458">
        <f>SUM(E52:E53)</f>
        <v>0</v>
      </c>
      <c r="F54" s="458">
        <f t="shared" ref="F54:I54" si="6">SUM(F52:F53)</f>
        <v>0</v>
      </c>
      <c r="G54" s="458">
        <f t="shared" si="6"/>
        <v>0</v>
      </c>
      <c r="H54" s="458">
        <f t="shared" si="6"/>
        <v>0</v>
      </c>
      <c r="I54" s="458">
        <f t="shared" si="6"/>
        <v>0</v>
      </c>
      <c r="J54" s="459">
        <f>SUM(J52:J53)</f>
        <v>0</v>
      </c>
      <c r="L54" s="499"/>
      <c r="M54" s="496"/>
      <c r="N54" s="496"/>
      <c r="O54" s="496"/>
      <c r="P54" s="494">
        <v>1.03</v>
      </c>
      <c r="Q54" s="495">
        <v>0</v>
      </c>
      <c r="R54" s="321">
        <f>$R$18</f>
        <v>12</v>
      </c>
      <c r="S54" s="274"/>
      <c r="T54" s="280"/>
      <c r="U54" s="280"/>
      <c r="V54" s="280"/>
      <c r="W54" s="280"/>
      <c r="X54" s="280"/>
    </row>
    <row r="55" spans="1:24">
      <c r="A55" s="264"/>
      <c r="B55" s="558"/>
      <c r="C55" s="338"/>
      <c r="D55" s="318"/>
      <c r="E55" s="268"/>
      <c r="F55" s="268"/>
      <c r="G55" s="268"/>
      <c r="H55" s="268"/>
      <c r="I55" s="268"/>
      <c r="J55" s="291"/>
      <c r="L55" s="499"/>
      <c r="M55" s="496"/>
      <c r="N55" s="496"/>
      <c r="O55" s="496"/>
      <c r="P55" s="289"/>
      <c r="Q55" s="496"/>
      <c r="R55" s="289"/>
      <c r="S55" s="274"/>
      <c r="T55" s="256"/>
      <c r="U55" s="558"/>
    </row>
    <row r="56" spans="1:24">
      <c r="A56" s="110"/>
      <c r="B56" s="557" t="s">
        <v>114</v>
      </c>
      <c r="C56" s="339"/>
      <c r="D56" s="337" t="s">
        <v>112</v>
      </c>
      <c r="E56" s="338">
        <f>ROUND($Q56*$R56,6)</f>
        <v>0</v>
      </c>
      <c r="F56" s="338">
        <f>ROUND($Q57*$R57,6)</f>
        <v>0</v>
      </c>
      <c r="G56" s="338">
        <f>ROUND($Q58*$R58,6)</f>
        <v>0</v>
      </c>
      <c r="H56" s="338">
        <f>ROUND($Q59*$R59,6)</f>
        <v>0</v>
      </c>
      <c r="I56" s="338">
        <f>ROUND($Q60*$R60,6)</f>
        <v>0</v>
      </c>
      <c r="J56" s="305"/>
      <c r="L56" s="405">
        <v>0</v>
      </c>
      <c r="M56" s="498">
        <f>ROUND(L56/12,2)</f>
        <v>0</v>
      </c>
      <c r="N56" s="498">
        <f>LOOKUP(O56,'Longevity Lookup'!$A$3:$A$506,'Longevity Lookup'!$B$3:$B$506)</f>
        <v>0</v>
      </c>
      <c r="O56" s="565">
        <v>0</v>
      </c>
      <c r="P56" s="494">
        <v>1.03</v>
      </c>
      <c r="Q56" s="495">
        <v>0</v>
      </c>
      <c r="R56" s="321">
        <f>$R$14</f>
        <v>12</v>
      </c>
      <c r="S56" s="253"/>
      <c r="T56" s="280" t="e">
        <f>(E58+E59)/E57</f>
        <v>#DIV/0!</v>
      </c>
      <c r="U56" s="280" t="e">
        <f>(F58+F59)/F57</f>
        <v>#DIV/0!</v>
      </c>
      <c r="V56" s="280" t="e">
        <f>(G58+G59)/G57</f>
        <v>#DIV/0!</v>
      </c>
      <c r="W56" s="280" t="e">
        <f>(H58+H59)/H57</f>
        <v>#DIV/0!</v>
      </c>
      <c r="X56" s="280" t="e">
        <f>(I58+I59)/I57</f>
        <v>#DIV/0!</v>
      </c>
    </row>
    <row r="57" spans="1:24">
      <c r="A57" s="264"/>
      <c r="C57" s="338"/>
      <c r="D57" s="318" t="s">
        <v>14</v>
      </c>
      <c r="E57" s="439">
        <f>ROUND((M56+N56)*E56*P56,0)</f>
        <v>0</v>
      </c>
      <c r="F57" s="439">
        <f>ROUND((M56+N56)*F56*P56*P57,0)</f>
        <v>0</v>
      </c>
      <c r="G57" s="439">
        <f>ROUND((M56+N56)*G56*P56*P57*P58,0)</f>
        <v>0</v>
      </c>
      <c r="H57" s="439">
        <f>ROUND((M56+N56)*H56*P56*P57*P58*P59,0)</f>
        <v>0</v>
      </c>
      <c r="I57" s="439">
        <f>ROUND((M56+N56)*I56*P56*P57*P58*P59*P60,0)</f>
        <v>0</v>
      </c>
      <c r="J57" s="441">
        <f>SUM(E57:I57)</f>
        <v>0</v>
      </c>
      <c r="L57" s="499"/>
      <c r="M57" s="496"/>
      <c r="N57" s="496"/>
      <c r="O57" s="496"/>
      <c r="P57" s="494">
        <v>1.03</v>
      </c>
      <c r="Q57" s="495">
        <v>0</v>
      </c>
      <c r="R57" s="321">
        <f>$R$15</f>
        <v>12</v>
      </c>
      <c r="S57" s="274"/>
    </row>
    <row r="58" spans="1:24">
      <c r="A58" s="264"/>
      <c r="C58" s="338"/>
      <c r="D58" s="318" t="s">
        <v>29</v>
      </c>
      <c r="E58" s="438">
        <f>ROUND(E57*$P$9,0)</f>
        <v>0</v>
      </c>
      <c r="F58" s="438">
        <f>ROUND(F57*$P$9,0)</f>
        <v>0</v>
      </c>
      <c r="G58" s="438">
        <f>ROUND(G57*$P$9,0)</f>
        <v>0</v>
      </c>
      <c r="H58" s="438">
        <f>ROUND(H57*$P$9,0)</f>
        <v>0</v>
      </c>
      <c r="I58" s="438">
        <f>ROUND(I57*$P$9,0)</f>
        <v>0</v>
      </c>
      <c r="J58" s="441">
        <f>SUM(E58:I58)</f>
        <v>0</v>
      </c>
      <c r="L58" s="499"/>
      <c r="M58" s="496"/>
      <c r="N58" s="496"/>
      <c r="O58" s="496"/>
      <c r="P58" s="494">
        <v>1.03</v>
      </c>
      <c r="Q58" s="495">
        <v>0</v>
      </c>
      <c r="R58" s="321">
        <f>$R$16</f>
        <v>12</v>
      </c>
      <c r="S58" s="274"/>
      <c r="T58" s="280"/>
      <c r="U58" s="280"/>
      <c r="V58" s="280"/>
      <c r="W58" s="280"/>
      <c r="X58" s="280"/>
    </row>
    <row r="59" spans="1:24" ht="15">
      <c r="A59" s="264"/>
      <c r="C59" s="338"/>
      <c r="D59" s="318" t="s">
        <v>28</v>
      </c>
      <c r="E59" s="456">
        <f>ROUND($P$10*E56,0)</f>
        <v>0</v>
      </c>
      <c r="F59" s="456">
        <f>ROUND($P$10*F56,0)</f>
        <v>0</v>
      </c>
      <c r="G59" s="456">
        <f>ROUND($P$10*G56,0)</f>
        <v>0</v>
      </c>
      <c r="H59" s="456">
        <f>ROUND($P$10*H56,0)</f>
        <v>0</v>
      </c>
      <c r="I59" s="456">
        <f>ROUND($P$10*I56,0)</f>
        <v>0</v>
      </c>
      <c r="J59" s="457">
        <f>SUM(E59:I59)</f>
        <v>0</v>
      </c>
      <c r="L59" s="499"/>
      <c r="M59" s="496"/>
      <c r="N59" s="496"/>
      <c r="O59" s="496"/>
      <c r="P59" s="494">
        <v>1.03</v>
      </c>
      <c r="Q59" s="495">
        <v>0</v>
      </c>
      <c r="R59" s="321">
        <f>$R$17</f>
        <v>12</v>
      </c>
      <c r="S59" s="274"/>
    </row>
    <row r="60" spans="1:24">
      <c r="A60" s="264"/>
      <c r="C60" s="338"/>
      <c r="D60" s="322" t="s">
        <v>157</v>
      </c>
      <c r="E60" s="458">
        <f>SUM(E58:E59)</f>
        <v>0</v>
      </c>
      <c r="F60" s="458">
        <f t="shared" ref="F60:I60" si="7">SUM(F58:F59)</f>
        <v>0</v>
      </c>
      <c r="G60" s="458">
        <f t="shared" si="7"/>
        <v>0</v>
      </c>
      <c r="H60" s="458">
        <f t="shared" si="7"/>
        <v>0</v>
      </c>
      <c r="I60" s="458">
        <f t="shared" si="7"/>
        <v>0</v>
      </c>
      <c r="J60" s="459">
        <f>SUM(J58:J59)</f>
        <v>0</v>
      </c>
      <c r="L60" s="499"/>
      <c r="M60" s="496"/>
      <c r="N60" s="496"/>
      <c r="O60" s="496"/>
      <c r="P60" s="494">
        <v>1.03</v>
      </c>
      <c r="Q60" s="495">
        <v>0</v>
      </c>
      <c r="R60" s="321">
        <f>$R$18</f>
        <v>12</v>
      </c>
      <c r="S60" s="274"/>
      <c r="T60" s="280"/>
      <c r="U60" s="280"/>
      <c r="V60" s="280"/>
      <c r="W60" s="280"/>
      <c r="X60" s="280"/>
    </row>
    <row r="61" spans="1:24">
      <c r="A61" s="264"/>
      <c r="C61" s="338"/>
      <c r="D61" s="318"/>
      <c r="E61" s="268"/>
      <c r="F61" s="268"/>
      <c r="G61" s="268"/>
      <c r="H61" s="268"/>
      <c r="I61" s="268"/>
      <c r="J61" s="291"/>
      <c r="L61" s="253"/>
      <c r="M61" s="253"/>
      <c r="N61" s="253"/>
      <c r="O61" s="253"/>
      <c r="P61" s="253"/>
      <c r="Q61" s="256"/>
      <c r="R61" s="558"/>
      <c r="S61" s="274"/>
      <c r="T61" s="280"/>
      <c r="U61" s="280"/>
      <c r="V61" s="280"/>
      <c r="W61" s="280"/>
      <c r="X61" s="280"/>
    </row>
    <row r="62" spans="1:24" ht="3.75" customHeight="1">
      <c r="A62" s="264"/>
      <c r="C62" s="259"/>
      <c r="D62" s="294"/>
      <c r="E62" s="277"/>
      <c r="F62" s="277"/>
      <c r="G62" s="277"/>
      <c r="H62" s="277"/>
      <c r="I62" s="277"/>
      <c r="J62" s="333"/>
      <c r="R62" s="267"/>
    </row>
    <row r="63" spans="1:24" ht="13.15">
      <c r="A63" s="307" t="s">
        <v>18</v>
      </c>
      <c r="B63" s="308"/>
      <c r="C63" s="308"/>
      <c r="D63" s="309"/>
      <c r="E63" s="449">
        <f>SUMIF($D$13:$D$62,"*Salary",E13:E62)</f>
        <v>0</v>
      </c>
      <c r="F63" s="449">
        <f t="shared" ref="F63:I63" si="8">SUMIF($D$13:$D$62,"*Salary",F13:F62)</f>
        <v>0</v>
      </c>
      <c r="G63" s="449">
        <f t="shared" si="8"/>
        <v>0</v>
      </c>
      <c r="H63" s="449">
        <f t="shared" si="8"/>
        <v>0</v>
      </c>
      <c r="I63" s="449">
        <f t="shared" si="8"/>
        <v>0</v>
      </c>
      <c r="J63" s="441">
        <f>SUM(E63:I63)</f>
        <v>0</v>
      </c>
      <c r="R63" s="558"/>
    </row>
    <row r="64" spans="1:24" ht="15">
      <c r="A64" s="307" t="s">
        <v>19</v>
      </c>
      <c r="B64" s="308"/>
      <c r="C64" s="308"/>
      <c r="D64" s="309"/>
      <c r="E64" s="451">
        <f>SUMIF(D15:D62,"*Total Fringe",E15:E62)</f>
        <v>0</v>
      </c>
      <c r="F64" s="451">
        <f>SUMIF($D$15:$D$62,"*Total Fringe",F15:F62)</f>
        <v>0</v>
      </c>
      <c r="G64" s="451">
        <f t="shared" ref="G64:I64" si="9">SUMIF($D$15:$D$62,"*Total Fringe",G15:G62)</f>
        <v>0</v>
      </c>
      <c r="H64" s="451">
        <f t="shared" si="9"/>
        <v>0</v>
      </c>
      <c r="I64" s="451">
        <f t="shared" si="9"/>
        <v>0</v>
      </c>
      <c r="J64" s="457">
        <f>SUM(E64:I64)</f>
        <v>0</v>
      </c>
      <c r="R64" s="558"/>
    </row>
    <row r="65" spans="1:24" ht="13.15">
      <c r="A65" s="307" t="s">
        <v>20</v>
      </c>
      <c r="B65" s="308"/>
      <c r="C65" s="308"/>
      <c r="D65" s="309"/>
      <c r="E65" s="464">
        <f>SUM(E63:E64)</f>
        <v>0</v>
      </c>
      <c r="F65" s="464">
        <f t="shared" ref="F65:I65" si="10">SUM(F63:F64)</f>
        <v>0</v>
      </c>
      <c r="G65" s="464">
        <f t="shared" si="10"/>
        <v>0</v>
      </c>
      <c r="H65" s="464">
        <f t="shared" si="10"/>
        <v>0</v>
      </c>
      <c r="I65" s="464">
        <f t="shared" si="10"/>
        <v>0</v>
      </c>
      <c r="J65" s="441">
        <f>SUM(E65:I65)</f>
        <v>0</v>
      </c>
      <c r="T65" s="726" t="s">
        <v>95</v>
      </c>
      <c r="U65" s="726"/>
      <c r="V65" s="726"/>
      <c r="W65" s="726"/>
      <c r="X65" s="726"/>
    </row>
    <row r="66" spans="1:24" ht="13.15">
      <c r="A66" s="272"/>
      <c r="B66" s="555"/>
      <c r="C66" s="555"/>
      <c r="D66" s="550"/>
      <c r="E66" s="261"/>
      <c r="F66" s="261"/>
      <c r="G66" s="261"/>
      <c r="H66" s="261"/>
      <c r="I66" s="261"/>
      <c r="J66" s="303"/>
      <c r="T66" s="279" t="s">
        <v>30</v>
      </c>
      <c r="U66" s="557" t="s">
        <v>31</v>
      </c>
      <c r="V66" s="557" t="s">
        <v>32</v>
      </c>
      <c r="W66" s="552" t="s">
        <v>33</v>
      </c>
      <c r="X66" s="552" t="s">
        <v>34</v>
      </c>
    </row>
    <row r="67" spans="1:24" ht="13.15">
      <c r="A67" s="273" t="s">
        <v>21</v>
      </c>
      <c r="B67" s="327"/>
      <c r="C67" s="327"/>
      <c r="D67" s="306"/>
      <c r="J67" s="290"/>
      <c r="L67" s="314" t="s">
        <v>109</v>
      </c>
      <c r="M67" s="550" t="s">
        <v>75</v>
      </c>
      <c r="N67" s="550"/>
      <c r="O67" s="550" t="s">
        <v>209</v>
      </c>
      <c r="P67" s="550" t="s">
        <v>90</v>
      </c>
      <c r="Q67" s="550" t="s">
        <v>17</v>
      </c>
      <c r="R67" s="550"/>
      <c r="S67" s="550" t="s">
        <v>154</v>
      </c>
      <c r="T67" s="279"/>
      <c r="U67" s="557"/>
      <c r="V67" s="557"/>
      <c r="W67" s="552"/>
      <c r="X67" s="552"/>
    </row>
    <row r="68" spans="1:24" ht="13.15">
      <c r="A68" s="559" t="s">
        <v>59</v>
      </c>
      <c r="B68" s="559" t="s">
        <v>60</v>
      </c>
      <c r="C68" s="259"/>
      <c r="D68" s="306"/>
      <c r="E68" s="269" t="str">
        <f>E12</f>
        <v>Year 1</v>
      </c>
      <c r="F68" s="269" t="str">
        <f>F12</f>
        <v>Year 2</v>
      </c>
      <c r="G68" s="269" t="str">
        <f>G12</f>
        <v>Year 3</v>
      </c>
      <c r="H68" s="269" t="str">
        <f>H12</f>
        <v>Year 4</v>
      </c>
      <c r="I68" s="269" t="str">
        <f>I12</f>
        <v>Year 5</v>
      </c>
      <c r="J68" s="304" t="s">
        <v>1</v>
      </c>
      <c r="L68" s="554" t="s">
        <v>108</v>
      </c>
      <c r="M68" s="306" t="s">
        <v>14</v>
      </c>
      <c r="N68" s="306" t="s">
        <v>209</v>
      </c>
      <c r="O68" s="306" t="s">
        <v>81</v>
      </c>
      <c r="P68" s="306" t="s">
        <v>91</v>
      </c>
      <c r="Q68" s="306" t="s">
        <v>93</v>
      </c>
      <c r="R68" s="306" t="s">
        <v>81</v>
      </c>
      <c r="S68" s="306" t="s">
        <v>155</v>
      </c>
      <c r="T68" s="279"/>
      <c r="U68" s="557"/>
      <c r="V68" s="557"/>
      <c r="W68" s="552"/>
      <c r="X68" s="552"/>
    </row>
    <row r="69" spans="1:24" ht="13.15">
      <c r="A69" s="228"/>
      <c r="B69" s="340" t="s">
        <v>115</v>
      </c>
      <c r="C69" s="327"/>
      <c r="D69" s="337" t="s">
        <v>112</v>
      </c>
      <c r="E69" s="338">
        <f>ROUND($Q69*$R69*S69,6)</f>
        <v>0</v>
      </c>
      <c r="F69" s="338">
        <f>ROUND($Q70*$R70*S70,6)</f>
        <v>0</v>
      </c>
      <c r="G69" s="338">
        <f>ROUND($Q71*$R71*S71,6)</f>
        <v>0</v>
      </c>
      <c r="H69" s="338">
        <f>ROUND($Q72*$R72*S72,6)</f>
        <v>0</v>
      </c>
      <c r="I69" s="338">
        <f>ROUND($Q73*$R73*S73,6)</f>
        <v>0</v>
      </c>
      <c r="J69" s="304"/>
      <c r="L69" s="405">
        <v>0</v>
      </c>
      <c r="M69" s="498">
        <f>ROUND(L69/12,2)</f>
        <v>0</v>
      </c>
      <c r="N69" s="498">
        <f>LOOKUP(O69,'Longevity Lookup'!$A$3:$A$506,'Longevity Lookup'!$B$3:$B$506)</f>
        <v>0</v>
      </c>
      <c r="O69" s="565">
        <v>0</v>
      </c>
      <c r="P69" s="494">
        <v>1</v>
      </c>
      <c r="Q69" s="495">
        <v>0</v>
      </c>
      <c r="R69" s="321">
        <f>$R$14</f>
        <v>12</v>
      </c>
      <c r="S69" s="494">
        <v>0</v>
      </c>
      <c r="T69" s="280" t="e">
        <f>(E72+E73)/E71</f>
        <v>#DIV/0!</v>
      </c>
      <c r="U69" s="280" t="e">
        <f>(F72+F73)/F71</f>
        <v>#DIV/0!</v>
      </c>
      <c r="V69" s="280" t="e">
        <f>(G72+G73)/G71</f>
        <v>#DIV/0!</v>
      </c>
      <c r="W69" s="280" t="e">
        <f>(H72+H73)/H71</f>
        <v>#DIV/0!</v>
      </c>
      <c r="X69" s="280" t="e">
        <f>(I72+I73)/I71</f>
        <v>#DIV/0!</v>
      </c>
    </row>
    <row r="70" spans="1:24" ht="13.15">
      <c r="A70" s="273"/>
      <c r="B70" s="340"/>
      <c r="C70" s="327"/>
      <c r="D70" s="337" t="s">
        <v>158</v>
      </c>
      <c r="E70" s="294">
        <f>S69</f>
        <v>0</v>
      </c>
      <c r="F70" s="294">
        <f>S70</f>
        <v>0</v>
      </c>
      <c r="G70" s="294">
        <f>S71</f>
        <v>0</v>
      </c>
      <c r="H70" s="294">
        <f>S72</f>
        <v>0</v>
      </c>
      <c r="I70" s="294">
        <f>S73</f>
        <v>0</v>
      </c>
      <c r="J70" s="304"/>
      <c r="L70" s="500"/>
      <c r="M70" s="498"/>
      <c r="N70" s="498"/>
      <c r="O70" s="498"/>
      <c r="P70" s="494">
        <v>1.03</v>
      </c>
      <c r="Q70" s="495">
        <v>0</v>
      </c>
      <c r="R70" s="321">
        <f>$R$15</f>
        <v>12</v>
      </c>
      <c r="S70" s="237">
        <v>0</v>
      </c>
      <c r="T70" s="280"/>
      <c r="U70" s="280"/>
      <c r="V70" s="280"/>
      <c r="W70" s="280"/>
      <c r="X70" s="280"/>
    </row>
    <row r="71" spans="1:24">
      <c r="A71" s="264"/>
      <c r="C71" s="338"/>
      <c r="D71" s="318" t="s">
        <v>14</v>
      </c>
      <c r="E71" s="439">
        <f>ROUND((M69+N69)*E69*P69,0)</f>
        <v>0</v>
      </c>
      <c r="F71" s="439">
        <f>ROUND((M69+N69)*F69*P69*P70,0)</f>
        <v>0</v>
      </c>
      <c r="G71" s="439">
        <f>ROUND((M69+N69)*G69*P69*P70*P71,0)</f>
        <v>0</v>
      </c>
      <c r="H71" s="439">
        <f>ROUND((M69+N69)*H69*P69*P70*P71*P72,0)</f>
        <v>0</v>
      </c>
      <c r="I71" s="439">
        <f>ROUND((M69+N69)*I69*P69*P70*P71*P72*P73,0)</f>
        <v>0</v>
      </c>
      <c r="J71" s="441">
        <f>SUM(E71:I71)</f>
        <v>0</v>
      </c>
      <c r="L71" s="499"/>
      <c r="M71" s="496"/>
      <c r="N71" s="496"/>
      <c r="O71" s="496"/>
      <c r="P71" s="494">
        <v>1.03</v>
      </c>
      <c r="Q71" s="495">
        <v>0</v>
      </c>
      <c r="R71" s="321">
        <f>$R$16</f>
        <v>12</v>
      </c>
      <c r="S71" s="237">
        <v>0</v>
      </c>
    </row>
    <row r="72" spans="1:24">
      <c r="A72" s="264"/>
      <c r="B72" s="340"/>
      <c r="C72" s="338"/>
      <c r="D72" s="318" t="s">
        <v>29</v>
      </c>
      <c r="E72" s="438">
        <f>ROUND(E71*$P$9,0)</f>
        <v>0</v>
      </c>
      <c r="F72" s="438">
        <f>ROUND(F71*$P$9,0)</f>
        <v>0</v>
      </c>
      <c r="G72" s="438">
        <f>ROUND(G71*$P$9,0)</f>
        <v>0</v>
      </c>
      <c r="H72" s="438">
        <f>ROUND(H71*$P$9,0)</f>
        <v>0</v>
      </c>
      <c r="I72" s="438">
        <f>ROUND(I71*$P$9,0)</f>
        <v>0</v>
      </c>
      <c r="J72" s="441">
        <f>SUM(E72:I72)</f>
        <v>0</v>
      </c>
      <c r="L72" s="499"/>
      <c r="M72" s="496"/>
      <c r="N72" s="496"/>
      <c r="O72" s="496"/>
      <c r="P72" s="494">
        <v>1.03</v>
      </c>
      <c r="Q72" s="495">
        <v>0</v>
      </c>
      <c r="R72" s="321">
        <f>$R$17</f>
        <v>12</v>
      </c>
      <c r="S72" s="237">
        <v>0</v>
      </c>
      <c r="T72" s="280"/>
      <c r="U72" s="280"/>
      <c r="V72" s="280"/>
      <c r="W72" s="280"/>
      <c r="X72" s="280"/>
    </row>
    <row r="73" spans="1:24" ht="15">
      <c r="A73" s="264"/>
      <c r="B73" s="340"/>
      <c r="C73" s="338"/>
      <c r="D73" s="318" t="s">
        <v>28</v>
      </c>
      <c r="E73" s="456">
        <f>ROUND($P$10*E69,0)</f>
        <v>0</v>
      </c>
      <c r="F73" s="456">
        <f>ROUND($P$10*F69,0)</f>
        <v>0</v>
      </c>
      <c r="G73" s="456">
        <f>ROUND($P$10*G69,0)</f>
        <v>0</v>
      </c>
      <c r="H73" s="456">
        <f>ROUND($P$10*H69,0)</f>
        <v>0</v>
      </c>
      <c r="I73" s="456">
        <f>ROUND($P$10*I69,0)</f>
        <v>0</v>
      </c>
      <c r="J73" s="457">
        <f>SUM(E73:I73)</f>
        <v>0</v>
      </c>
      <c r="L73" s="499"/>
      <c r="M73" s="496"/>
      <c r="N73" s="496"/>
      <c r="O73" s="496"/>
      <c r="P73" s="494">
        <v>1.03</v>
      </c>
      <c r="Q73" s="495">
        <v>0</v>
      </c>
      <c r="R73" s="321">
        <f>$R$18</f>
        <v>12</v>
      </c>
      <c r="S73" s="237">
        <v>0</v>
      </c>
      <c r="T73" s="280"/>
      <c r="U73" s="280"/>
      <c r="V73" s="280"/>
      <c r="W73" s="280"/>
      <c r="X73" s="280"/>
    </row>
    <row r="74" spans="1:24">
      <c r="A74" s="264"/>
      <c r="B74" s="340"/>
      <c r="C74" s="338"/>
      <c r="D74" s="322" t="s">
        <v>157</v>
      </c>
      <c r="E74" s="458">
        <f>SUM(E72:E73)</f>
        <v>0</v>
      </c>
      <c r="F74" s="458">
        <f t="shared" ref="F74:I74" si="11">SUM(F72:F73)</f>
        <v>0</v>
      </c>
      <c r="G74" s="458">
        <f t="shared" si="11"/>
        <v>0</v>
      </c>
      <c r="H74" s="458">
        <f t="shared" si="11"/>
        <v>0</v>
      </c>
      <c r="I74" s="458">
        <f t="shared" si="11"/>
        <v>0</v>
      </c>
      <c r="J74" s="459">
        <f>SUM(J72:J73)</f>
        <v>0</v>
      </c>
      <c r="L74" s="499"/>
      <c r="M74" s="496"/>
      <c r="N74" s="496"/>
      <c r="O74" s="496"/>
      <c r="P74" s="318"/>
      <c r="Q74" s="501"/>
      <c r="R74" s="321"/>
      <c r="S74" s="502"/>
      <c r="T74" s="280"/>
      <c r="U74" s="280"/>
      <c r="V74" s="280"/>
      <c r="W74" s="280"/>
      <c r="X74" s="280"/>
    </row>
    <row r="75" spans="1:24">
      <c r="A75" s="264"/>
      <c r="B75" s="340"/>
      <c r="C75" s="338"/>
      <c r="D75" s="318"/>
      <c r="E75" s="268"/>
      <c r="F75" s="268"/>
      <c r="G75" s="268"/>
      <c r="H75" s="268"/>
      <c r="I75" s="268"/>
      <c r="J75" s="291"/>
      <c r="L75" s="499"/>
      <c r="M75" s="496"/>
      <c r="N75" s="496"/>
      <c r="O75" s="496"/>
      <c r="P75" s="337"/>
      <c r="Q75" s="496"/>
      <c r="R75" s="337"/>
      <c r="S75" s="503"/>
      <c r="T75" s="256"/>
      <c r="U75" s="558"/>
    </row>
    <row r="76" spans="1:24" ht="13.15">
      <c r="A76" s="110"/>
      <c r="B76" s="340" t="s">
        <v>115</v>
      </c>
      <c r="C76" s="259"/>
      <c r="D76" s="337" t="s">
        <v>112</v>
      </c>
      <c r="E76" s="338">
        <f>ROUND($Q76*$R76*S76,6)</f>
        <v>0</v>
      </c>
      <c r="F76" s="338">
        <f>ROUND($Q77*$R77*S77,6)</f>
        <v>0</v>
      </c>
      <c r="G76" s="338">
        <f>ROUND($Q78*$R78*S78,6)</f>
        <v>0</v>
      </c>
      <c r="H76" s="338">
        <f>ROUND($Q79*$R79*S79,6)</f>
        <v>0</v>
      </c>
      <c r="I76" s="338">
        <f>ROUND($Q80*$R80*S80,6)</f>
        <v>0</v>
      </c>
      <c r="J76" s="304"/>
      <c r="L76" s="405">
        <v>0</v>
      </c>
      <c r="M76" s="498">
        <f>ROUND(L76/12,2)</f>
        <v>0</v>
      </c>
      <c r="N76" s="498">
        <f>LOOKUP(O76,'Longevity Lookup'!$A$3:$A$506,'Longevity Lookup'!$B$3:$B$506)</f>
        <v>0</v>
      </c>
      <c r="O76" s="565">
        <v>0</v>
      </c>
      <c r="P76" s="494">
        <v>1</v>
      </c>
      <c r="Q76" s="495">
        <v>0</v>
      </c>
      <c r="R76" s="321">
        <f>$R$14</f>
        <v>12</v>
      </c>
      <c r="S76" s="494">
        <v>0</v>
      </c>
      <c r="T76" s="280" t="e">
        <f>(E79+E80)/E78</f>
        <v>#DIV/0!</v>
      </c>
      <c r="U76" s="280" t="e">
        <f>(F79+F80)/F78</f>
        <v>#DIV/0!</v>
      </c>
      <c r="V76" s="280" t="e">
        <f>(G79+G80)/G78</f>
        <v>#DIV/0!</v>
      </c>
      <c r="W76" s="280" t="e">
        <f>(H79+H80)/H78</f>
        <v>#DIV/0!</v>
      </c>
      <c r="X76" s="280" t="e">
        <f>(I79+I80)/I78</f>
        <v>#DIV/0!</v>
      </c>
    </row>
    <row r="77" spans="1:24" ht="13.15">
      <c r="A77" s="252"/>
      <c r="B77" s="340"/>
      <c r="C77" s="259"/>
      <c r="D77" s="337" t="s">
        <v>158</v>
      </c>
      <c r="E77" s="294">
        <f>S76</f>
        <v>0</v>
      </c>
      <c r="F77" s="294">
        <f>S77</f>
        <v>0</v>
      </c>
      <c r="G77" s="294">
        <f>S78</f>
        <v>0</v>
      </c>
      <c r="H77" s="294">
        <f>S79</f>
        <v>0</v>
      </c>
      <c r="I77" s="294">
        <f>S80</f>
        <v>0</v>
      </c>
      <c r="J77" s="426"/>
      <c r="L77" s="500"/>
      <c r="M77" s="498"/>
      <c r="N77" s="498"/>
      <c r="O77" s="498"/>
      <c r="P77" s="494">
        <v>1.03</v>
      </c>
      <c r="Q77" s="495">
        <v>0</v>
      </c>
      <c r="R77" s="321">
        <f>$R$15</f>
        <v>12</v>
      </c>
      <c r="S77" s="237">
        <v>0</v>
      </c>
      <c r="T77" s="280"/>
      <c r="U77" s="280"/>
      <c r="V77" s="280"/>
      <c r="W77" s="280"/>
      <c r="X77" s="280"/>
    </row>
    <row r="78" spans="1:24">
      <c r="A78" s="264"/>
      <c r="C78" s="338"/>
      <c r="D78" s="318" t="s">
        <v>14</v>
      </c>
      <c r="E78" s="439">
        <f>ROUND((M76+N76)*E76*P76,0)</f>
        <v>0</v>
      </c>
      <c r="F78" s="439">
        <f>ROUND((M76+N76)*F76*P76*P77,0)</f>
        <v>0</v>
      </c>
      <c r="G78" s="439">
        <f>ROUND((M76+N76)*G76*P76*P77*P78,0)</f>
        <v>0</v>
      </c>
      <c r="H78" s="439">
        <f>ROUND((M76+N76)*H76*P76*P77*P78*P79,0)</f>
        <v>0</v>
      </c>
      <c r="I78" s="439">
        <f>ROUND((M76+N76)*I76*P76*P77*P78*P79*P80,0)</f>
        <v>0</v>
      </c>
      <c r="J78" s="441">
        <f>SUM(E78:I78)</f>
        <v>0</v>
      </c>
      <c r="L78" s="499"/>
      <c r="M78" s="496"/>
      <c r="N78" s="496"/>
      <c r="O78" s="496"/>
      <c r="P78" s="494">
        <v>1.03</v>
      </c>
      <c r="Q78" s="495">
        <v>0</v>
      </c>
      <c r="R78" s="321">
        <f>$R$16</f>
        <v>12</v>
      </c>
      <c r="S78" s="237">
        <v>0</v>
      </c>
    </row>
    <row r="79" spans="1:24">
      <c r="A79" s="264"/>
      <c r="B79" s="340"/>
      <c r="C79" s="338"/>
      <c r="D79" s="318" t="s">
        <v>29</v>
      </c>
      <c r="E79" s="438">
        <f>ROUND(E78*$P$9,0)</f>
        <v>0</v>
      </c>
      <c r="F79" s="438">
        <f>ROUND(F78*$P$9,0)</f>
        <v>0</v>
      </c>
      <c r="G79" s="438">
        <f>ROUND(G78*$P$9,0)</f>
        <v>0</v>
      </c>
      <c r="H79" s="438">
        <f>ROUND(H78*$P$9,0)</f>
        <v>0</v>
      </c>
      <c r="I79" s="438">
        <f>ROUND(I78*$P$9,0)</f>
        <v>0</v>
      </c>
      <c r="J79" s="441">
        <f>SUM(E79:I79)</f>
        <v>0</v>
      </c>
      <c r="L79" s="499"/>
      <c r="M79" s="496"/>
      <c r="N79" s="496"/>
      <c r="O79" s="496"/>
      <c r="P79" s="494">
        <v>1.03</v>
      </c>
      <c r="Q79" s="495">
        <v>0</v>
      </c>
      <c r="R79" s="321">
        <f>$R$17</f>
        <v>12</v>
      </c>
      <c r="S79" s="237">
        <v>0</v>
      </c>
      <c r="T79" s="280"/>
      <c r="U79" s="280"/>
      <c r="V79" s="280"/>
      <c r="W79" s="280"/>
      <c r="X79" s="280"/>
    </row>
    <row r="80" spans="1:24" ht="15">
      <c r="A80" s="264"/>
      <c r="B80" s="340"/>
      <c r="C80" s="338"/>
      <c r="D80" s="318" t="s">
        <v>28</v>
      </c>
      <c r="E80" s="456">
        <f>ROUND($P$10*E76,0)</f>
        <v>0</v>
      </c>
      <c r="F80" s="456">
        <f>ROUND($P$10*F76,0)</f>
        <v>0</v>
      </c>
      <c r="G80" s="456">
        <f>ROUND($P$10*G76,0)</f>
        <v>0</v>
      </c>
      <c r="H80" s="456">
        <f>ROUND($P$10*H76,0)</f>
        <v>0</v>
      </c>
      <c r="I80" s="456">
        <f>ROUND($P$10*I76,0)</f>
        <v>0</v>
      </c>
      <c r="J80" s="457">
        <f>SUM(E80:I80)</f>
        <v>0</v>
      </c>
      <c r="L80" s="499"/>
      <c r="M80" s="496"/>
      <c r="N80" s="496"/>
      <c r="O80" s="496"/>
      <c r="P80" s="494">
        <v>1.03</v>
      </c>
      <c r="Q80" s="495">
        <v>0</v>
      </c>
      <c r="R80" s="321">
        <f>$R$18</f>
        <v>12</v>
      </c>
      <c r="S80" s="237">
        <v>0</v>
      </c>
      <c r="T80" s="280"/>
      <c r="U80" s="280"/>
      <c r="V80" s="280"/>
      <c r="W80" s="280"/>
      <c r="X80" s="280"/>
    </row>
    <row r="81" spans="1:24">
      <c r="A81" s="264"/>
      <c r="B81" s="340"/>
      <c r="C81" s="338"/>
      <c r="D81" s="322" t="s">
        <v>157</v>
      </c>
      <c r="E81" s="458">
        <f>SUM(E79:E80)</f>
        <v>0</v>
      </c>
      <c r="F81" s="458">
        <f t="shared" ref="F81:I81" si="12">SUM(F79:F80)</f>
        <v>0</v>
      </c>
      <c r="G81" s="458">
        <f t="shared" si="12"/>
        <v>0</v>
      </c>
      <c r="H81" s="458">
        <f t="shared" si="12"/>
        <v>0</v>
      </c>
      <c r="I81" s="458">
        <f t="shared" si="12"/>
        <v>0</v>
      </c>
      <c r="J81" s="459">
        <f>SUM(J79:J80)</f>
        <v>0</v>
      </c>
      <c r="L81" s="499"/>
      <c r="M81" s="496"/>
      <c r="N81" s="496"/>
      <c r="O81" s="496"/>
      <c r="P81" s="318"/>
      <c r="Q81" s="501"/>
      <c r="R81" s="321"/>
      <c r="S81" s="502"/>
      <c r="T81" s="280"/>
      <c r="U81" s="280"/>
      <c r="V81" s="280"/>
      <c r="W81" s="280"/>
      <c r="X81" s="280"/>
    </row>
    <row r="82" spans="1:24">
      <c r="A82" s="264"/>
      <c r="B82" s="340"/>
      <c r="C82" s="338"/>
      <c r="D82" s="318"/>
      <c r="E82" s="268"/>
      <c r="F82" s="268"/>
      <c r="G82" s="268"/>
      <c r="H82" s="268"/>
      <c r="I82" s="268"/>
      <c r="J82" s="291"/>
      <c r="L82" s="499"/>
      <c r="M82" s="496"/>
      <c r="N82" s="496"/>
      <c r="O82" s="496"/>
      <c r="P82" s="337"/>
      <c r="Q82" s="496"/>
      <c r="R82" s="337"/>
      <c r="S82" s="503"/>
      <c r="T82" s="256"/>
      <c r="U82" s="558"/>
    </row>
    <row r="83" spans="1:24" ht="13.15">
      <c r="A83" s="110"/>
      <c r="B83" s="340" t="s">
        <v>45</v>
      </c>
      <c r="C83" s="259"/>
      <c r="D83" s="337" t="s">
        <v>112</v>
      </c>
      <c r="E83" s="338">
        <f>ROUND($Q83*$R83*S83,6)</f>
        <v>0</v>
      </c>
      <c r="F83" s="338">
        <f>ROUND($Q84*$R84*S84,6)</f>
        <v>0</v>
      </c>
      <c r="G83" s="338">
        <f>ROUND($Q85*$R85*S85,6)</f>
        <v>0</v>
      </c>
      <c r="H83" s="338">
        <f>ROUND($Q86*$R86*S86,6)</f>
        <v>0</v>
      </c>
      <c r="I83" s="338">
        <f>ROUND($Q87*$R87*S87,6)</f>
        <v>0</v>
      </c>
      <c r="J83" s="304"/>
      <c r="L83" s="405">
        <v>0</v>
      </c>
      <c r="M83" s="498">
        <f>ROUND(L83/12,2)</f>
        <v>0</v>
      </c>
      <c r="N83" s="498">
        <f>LOOKUP(O83,'Longevity Lookup'!$A$3:$A$506,'Longevity Lookup'!$B$3:$B$506)</f>
        <v>0</v>
      </c>
      <c r="O83" s="565">
        <v>0</v>
      </c>
      <c r="P83" s="494">
        <v>1</v>
      </c>
      <c r="Q83" s="495">
        <v>0</v>
      </c>
      <c r="R83" s="321">
        <f>$R$14</f>
        <v>12</v>
      </c>
      <c r="S83" s="494">
        <v>0</v>
      </c>
      <c r="T83" s="280" t="e">
        <f>(E86+E87)/E85</f>
        <v>#DIV/0!</v>
      </c>
      <c r="U83" s="280" t="e">
        <f>(F86+F87)/F85</f>
        <v>#DIV/0!</v>
      </c>
      <c r="V83" s="280" t="e">
        <f>(G86+G87)/G85</f>
        <v>#DIV/0!</v>
      </c>
      <c r="W83" s="280" t="e">
        <f>(H86+H87)/H85</f>
        <v>#DIV/0!</v>
      </c>
      <c r="X83" s="280" t="e">
        <f>(I86+I87)/I85</f>
        <v>#DIV/0!</v>
      </c>
    </row>
    <row r="84" spans="1:24" ht="13.15">
      <c r="A84" s="252"/>
      <c r="B84" s="340"/>
      <c r="C84" s="259"/>
      <c r="D84" s="337" t="s">
        <v>158</v>
      </c>
      <c r="E84" s="294">
        <f>S83</f>
        <v>0</v>
      </c>
      <c r="F84" s="294">
        <f>S84</f>
        <v>0</v>
      </c>
      <c r="G84" s="294">
        <f>S85</f>
        <v>0</v>
      </c>
      <c r="H84" s="294">
        <f>S86</f>
        <v>0</v>
      </c>
      <c r="I84" s="294">
        <f>S87</f>
        <v>0</v>
      </c>
      <c r="J84" s="304"/>
      <c r="L84" s="500"/>
      <c r="M84" s="498"/>
      <c r="N84" s="498"/>
      <c r="O84" s="498"/>
      <c r="P84" s="494">
        <v>1.03</v>
      </c>
      <c r="Q84" s="495">
        <v>0</v>
      </c>
      <c r="R84" s="321">
        <f>$R$15</f>
        <v>12</v>
      </c>
      <c r="S84" s="237">
        <v>0</v>
      </c>
      <c r="T84" s="280"/>
      <c r="U84" s="280"/>
      <c r="V84" s="280"/>
      <c r="W84" s="280"/>
      <c r="X84" s="280"/>
    </row>
    <row r="85" spans="1:24">
      <c r="A85" s="264"/>
      <c r="C85" s="338"/>
      <c r="D85" s="318" t="s">
        <v>14</v>
      </c>
      <c r="E85" s="439">
        <f>ROUND((M83+N83)*E83*P83,0)</f>
        <v>0</v>
      </c>
      <c r="F85" s="439">
        <f>ROUND((M83+N83)*F83*P83*P84,0)</f>
        <v>0</v>
      </c>
      <c r="G85" s="439">
        <f>ROUND((M83+N83)*G83*P83*P84*P85,0)</f>
        <v>0</v>
      </c>
      <c r="H85" s="439">
        <f>ROUND((M83+N83)*H83*P83*P84*P85*P86,0)</f>
        <v>0</v>
      </c>
      <c r="I85" s="439">
        <f>ROUND((M83+N83)*I83*P83*P84*P85*P86*P87,0)</f>
        <v>0</v>
      </c>
      <c r="J85" s="441">
        <f>SUM(E85:I85)</f>
        <v>0</v>
      </c>
      <c r="L85" s="499"/>
      <c r="M85" s="496"/>
      <c r="N85" s="496"/>
      <c r="O85" s="496"/>
      <c r="P85" s="494">
        <v>1.03</v>
      </c>
      <c r="Q85" s="495">
        <v>0</v>
      </c>
      <c r="R85" s="321">
        <f>$R$16</f>
        <v>12</v>
      </c>
      <c r="S85" s="237">
        <v>0</v>
      </c>
    </row>
    <row r="86" spans="1:24">
      <c r="A86" s="264"/>
      <c r="B86" s="340"/>
      <c r="C86" s="338"/>
      <c r="D86" s="318" t="s">
        <v>29</v>
      </c>
      <c r="E86" s="438">
        <f>ROUND(E85*$P$9,0)</f>
        <v>0</v>
      </c>
      <c r="F86" s="438">
        <f>ROUND(F85*$P$9,0)</f>
        <v>0</v>
      </c>
      <c r="G86" s="438">
        <f>ROUND(G85*$P$9,0)</f>
        <v>0</v>
      </c>
      <c r="H86" s="438">
        <f>ROUND(H85*$P$9,0)</f>
        <v>0</v>
      </c>
      <c r="I86" s="438">
        <f>ROUND(I85*$P$9,0)</f>
        <v>0</v>
      </c>
      <c r="J86" s="441">
        <f>SUM(E86:I86)</f>
        <v>0</v>
      </c>
      <c r="L86" s="499"/>
      <c r="M86" s="496"/>
      <c r="N86" s="496"/>
      <c r="O86" s="496"/>
      <c r="P86" s="494">
        <v>1.03</v>
      </c>
      <c r="Q86" s="495">
        <v>0</v>
      </c>
      <c r="R86" s="321">
        <f>$R$17</f>
        <v>12</v>
      </c>
      <c r="S86" s="237">
        <v>0</v>
      </c>
    </row>
    <row r="87" spans="1:24" ht="15">
      <c r="A87" s="264"/>
      <c r="B87" s="340"/>
      <c r="C87" s="338"/>
      <c r="D87" s="318" t="s">
        <v>28</v>
      </c>
      <c r="E87" s="456">
        <f>ROUND($P$10*E83,0)</f>
        <v>0</v>
      </c>
      <c r="F87" s="456">
        <f>ROUND($P$10*F83,0)</f>
        <v>0</v>
      </c>
      <c r="G87" s="456">
        <f>ROUND($P$10*G83,0)</f>
        <v>0</v>
      </c>
      <c r="H87" s="456">
        <f>ROUND($P$10*H83,0)</f>
        <v>0</v>
      </c>
      <c r="I87" s="456">
        <f>ROUND($P$10*I83,0)</f>
        <v>0</v>
      </c>
      <c r="J87" s="457">
        <f>SUM(E87:I87)</f>
        <v>0</v>
      </c>
      <c r="L87" s="499"/>
      <c r="M87" s="496"/>
      <c r="N87" s="496"/>
      <c r="O87" s="496"/>
      <c r="P87" s="494">
        <v>1.03</v>
      </c>
      <c r="Q87" s="495">
        <v>0</v>
      </c>
      <c r="R87" s="321">
        <f>$R$18</f>
        <v>12</v>
      </c>
      <c r="S87" s="237">
        <v>0</v>
      </c>
      <c r="T87" s="280"/>
      <c r="U87" s="280"/>
      <c r="V87" s="280"/>
      <c r="W87" s="280"/>
      <c r="X87" s="280"/>
    </row>
    <row r="88" spans="1:24">
      <c r="A88" s="264"/>
      <c r="B88" s="340"/>
      <c r="C88" s="338"/>
      <c r="D88" s="322" t="s">
        <v>157</v>
      </c>
      <c r="E88" s="458">
        <f>SUM(E86:E87)</f>
        <v>0</v>
      </c>
      <c r="F88" s="458">
        <f t="shared" ref="F88:I88" si="13">SUM(F86:F87)</f>
        <v>0</v>
      </c>
      <c r="G88" s="458">
        <f t="shared" si="13"/>
        <v>0</v>
      </c>
      <c r="H88" s="458">
        <f t="shared" si="13"/>
        <v>0</v>
      </c>
      <c r="I88" s="458">
        <f t="shared" si="13"/>
        <v>0</v>
      </c>
      <c r="J88" s="459">
        <f>SUM(J86:J87)</f>
        <v>0</v>
      </c>
      <c r="L88" s="271"/>
      <c r="M88" s="290"/>
      <c r="N88" s="290"/>
      <c r="O88" s="290"/>
      <c r="P88" s="319"/>
      <c r="Q88" s="319"/>
      <c r="R88" s="319"/>
      <c r="S88" s="281"/>
      <c r="T88" s="280"/>
      <c r="U88" s="280"/>
      <c r="V88" s="280"/>
      <c r="W88" s="280"/>
      <c r="X88" s="280"/>
    </row>
    <row r="89" spans="1:24">
      <c r="A89" s="264"/>
      <c r="B89" s="340"/>
      <c r="C89" s="338"/>
      <c r="D89" s="318"/>
      <c r="E89" s="268"/>
      <c r="F89" s="268"/>
      <c r="G89" s="268"/>
      <c r="H89" s="268"/>
      <c r="I89" s="268"/>
      <c r="J89" s="281"/>
      <c r="L89" s="271"/>
      <c r="M89" s="329"/>
      <c r="N89" s="329"/>
      <c r="O89" s="329"/>
      <c r="P89" s="319"/>
      <c r="Q89" s="319"/>
      <c r="R89" s="319"/>
      <c r="S89" s="281"/>
      <c r="T89" s="280"/>
      <c r="U89" s="280"/>
      <c r="V89" s="280"/>
      <c r="W89" s="280"/>
      <c r="X89" s="280"/>
    </row>
    <row r="90" spans="1:24" ht="13.15">
      <c r="A90" s="264"/>
      <c r="C90" s="320"/>
      <c r="D90" s="320" t="s">
        <v>88</v>
      </c>
      <c r="E90" s="427">
        <f>SUMIF($D$68:$D$89,"*Salary",E68:E89)</f>
        <v>0</v>
      </c>
      <c r="F90" s="427">
        <f>SUMIF($D$68:$D$89,"*Salary",F68:F89)</f>
        <v>0</v>
      </c>
      <c r="G90" s="427">
        <f>SUMIF($D$68:$D$89,"*Salary",G68:G89)</f>
        <v>0</v>
      </c>
      <c r="H90" s="427">
        <f>SUMIF($D$68:$D$89,"*Salary",H68:H89)</f>
        <v>0</v>
      </c>
      <c r="I90" s="427">
        <f>SUMIF($D$68:$D$89,"*Salary",I68:I89)</f>
        <v>0</v>
      </c>
      <c r="J90" s="428">
        <f>SUM(E90:I90)</f>
        <v>0</v>
      </c>
      <c r="L90" s="559"/>
      <c r="M90" s="550"/>
      <c r="N90" s="550"/>
      <c r="O90" s="550"/>
      <c r="P90" s="550"/>
      <c r="Q90" s="550"/>
      <c r="R90" s="550"/>
      <c r="S90" s="281"/>
      <c r="T90" s="280"/>
      <c r="U90" s="280"/>
      <c r="V90" s="280"/>
      <c r="W90" s="280"/>
      <c r="X90" s="280"/>
    </row>
    <row r="91" spans="1:24" ht="13.15">
      <c r="A91" s="264"/>
      <c r="C91" s="320"/>
      <c r="D91" s="320" t="s">
        <v>89</v>
      </c>
      <c r="E91" s="429">
        <f>SUMIF($D$71:$D$89,"*Total Fringe",E71:E89)</f>
        <v>0</v>
      </c>
      <c r="F91" s="429">
        <f t="shared" ref="F91:I91" si="14">SUMIF($D$71:$D$89,"*Total Fringe",F71:F89)</f>
        <v>0</v>
      </c>
      <c r="G91" s="429">
        <f t="shared" si="14"/>
        <v>0</v>
      </c>
      <c r="H91" s="429">
        <f t="shared" si="14"/>
        <v>0</v>
      </c>
      <c r="I91" s="429">
        <f t="shared" si="14"/>
        <v>0</v>
      </c>
      <c r="J91" s="430">
        <f>SUM(E91:I91)</f>
        <v>0</v>
      </c>
      <c r="L91" s="559"/>
      <c r="M91" s="550"/>
      <c r="N91" s="550"/>
      <c r="O91" s="550"/>
      <c r="P91" s="550"/>
      <c r="Q91" s="550"/>
      <c r="R91" s="550"/>
      <c r="S91" s="550"/>
      <c r="T91" s="726" t="s">
        <v>95</v>
      </c>
      <c r="U91" s="726"/>
      <c r="V91" s="726"/>
      <c r="W91" s="726"/>
      <c r="X91" s="726"/>
    </row>
    <row r="92" spans="1:24" ht="13.15">
      <c r="A92" s="264"/>
      <c r="C92" s="320"/>
      <c r="D92" s="432"/>
      <c r="E92" s="316"/>
      <c r="F92" s="316"/>
      <c r="G92" s="316"/>
      <c r="H92" s="316"/>
      <c r="I92" s="316"/>
      <c r="J92" s="317"/>
      <c r="L92" s="314" t="s">
        <v>109</v>
      </c>
      <c r="M92" s="550" t="s">
        <v>75</v>
      </c>
      <c r="N92" s="550"/>
      <c r="O92" s="550" t="s">
        <v>209</v>
      </c>
      <c r="P92" s="550" t="s">
        <v>90</v>
      </c>
      <c r="Q92" s="550" t="s">
        <v>17</v>
      </c>
      <c r="R92" s="550"/>
      <c r="S92" s="550" t="s">
        <v>154</v>
      </c>
      <c r="T92" s="546"/>
      <c r="U92" s="546"/>
      <c r="V92" s="546"/>
      <c r="W92" s="546"/>
      <c r="X92" s="546"/>
    </row>
    <row r="93" spans="1:24" ht="13.15">
      <c r="A93" s="559" t="s">
        <v>59</v>
      </c>
      <c r="B93" s="559" t="s">
        <v>60</v>
      </c>
      <c r="C93" s="320"/>
      <c r="D93" s="432"/>
      <c r="E93" s="269" t="str">
        <f>E12</f>
        <v>Year 1</v>
      </c>
      <c r="F93" s="269" t="str">
        <f>F12</f>
        <v>Year 2</v>
      </c>
      <c r="G93" s="269" t="str">
        <f>G12</f>
        <v>Year 3</v>
      </c>
      <c r="H93" s="269" t="str">
        <f>H12</f>
        <v>Year 4</v>
      </c>
      <c r="I93" s="269" t="str">
        <f>I12</f>
        <v>Year 5</v>
      </c>
      <c r="J93" s="304" t="s">
        <v>1</v>
      </c>
      <c r="L93" s="554" t="s">
        <v>108</v>
      </c>
      <c r="M93" s="306" t="s">
        <v>14</v>
      </c>
      <c r="N93" s="306" t="s">
        <v>209</v>
      </c>
      <c r="O93" s="306" t="s">
        <v>81</v>
      </c>
      <c r="P93" s="306" t="s">
        <v>91</v>
      </c>
      <c r="Q93" s="306" t="s">
        <v>93</v>
      </c>
      <c r="R93" s="306" t="s">
        <v>81</v>
      </c>
      <c r="S93" s="306" t="s">
        <v>155</v>
      </c>
      <c r="T93" s="279" t="s">
        <v>30</v>
      </c>
      <c r="U93" s="557" t="s">
        <v>31</v>
      </c>
      <c r="V93" s="557" t="s">
        <v>32</v>
      </c>
      <c r="W93" s="552" t="s">
        <v>33</v>
      </c>
      <c r="X93" s="552" t="s">
        <v>34</v>
      </c>
    </row>
    <row r="94" spans="1:24" ht="13.15">
      <c r="A94" s="110"/>
      <c r="B94" s="340" t="s">
        <v>65</v>
      </c>
      <c r="C94" s="259"/>
      <c r="D94" s="337" t="s">
        <v>112</v>
      </c>
      <c r="E94" s="338">
        <f>ROUND($Q94*$R94*S94,6)</f>
        <v>0</v>
      </c>
      <c r="F94" s="338">
        <f>ROUND($Q95*$R95*S95,6)</f>
        <v>0</v>
      </c>
      <c r="G94" s="338">
        <f>ROUND($Q96*$R96*S96,6)</f>
        <v>0</v>
      </c>
      <c r="H94" s="338">
        <f>ROUND($Q97*$R97*S97,6)</f>
        <v>0</v>
      </c>
      <c r="I94" s="338">
        <f>ROUND($Q98*$R98*S98,6)</f>
        <v>0</v>
      </c>
      <c r="J94" s="304"/>
      <c r="K94" s="267"/>
      <c r="L94" s="405">
        <v>0</v>
      </c>
      <c r="M94" s="498">
        <f>ROUND(L94/12,2)</f>
        <v>0</v>
      </c>
      <c r="N94" s="498">
        <f>LOOKUP(O94,'Longevity Lookup'!$A$3:$A$506,'Longevity Lookup'!$B$3:$B$506)</f>
        <v>0</v>
      </c>
      <c r="O94" s="565">
        <v>0</v>
      </c>
      <c r="P94" s="494">
        <v>1</v>
      </c>
      <c r="Q94" s="495">
        <v>0</v>
      </c>
      <c r="R94" s="321">
        <f>$R$14</f>
        <v>12</v>
      </c>
      <c r="S94" s="494">
        <v>0</v>
      </c>
      <c r="T94" s="280" t="e">
        <f>(E97+E98)/E96</f>
        <v>#DIV/0!</v>
      </c>
      <c r="U94" s="280" t="e">
        <f>(F97+F98)/F96</f>
        <v>#DIV/0!</v>
      </c>
      <c r="V94" s="280" t="e">
        <f>(G97+G98)/G96</f>
        <v>#DIV/0!</v>
      </c>
      <c r="W94" s="280" t="e">
        <f>(H97+H98)/H96</f>
        <v>#DIV/0!</v>
      </c>
      <c r="X94" s="280" t="e">
        <f>(I97+I98)/I96</f>
        <v>#DIV/0!</v>
      </c>
    </row>
    <row r="95" spans="1:24" ht="13.15">
      <c r="A95" s="252"/>
      <c r="B95" s="340"/>
      <c r="C95" s="259"/>
      <c r="D95" s="337" t="s">
        <v>158</v>
      </c>
      <c r="E95" s="294">
        <f>S94</f>
        <v>0</v>
      </c>
      <c r="F95" s="294">
        <f>S95</f>
        <v>0</v>
      </c>
      <c r="G95" s="294">
        <f>S96</f>
        <v>0</v>
      </c>
      <c r="H95" s="294">
        <f>S97</f>
        <v>0</v>
      </c>
      <c r="I95" s="294">
        <f>S98</f>
        <v>0</v>
      </c>
      <c r="J95" s="304"/>
      <c r="K95" s="267"/>
      <c r="L95" s="500"/>
      <c r="M95" s="498"/>
      <c r="N95" s="498"/>
      <c r="O95" s="498"/>
      <c r="P95" s="494">
        <v>1.03</v>
      </c>
      <c r="Q95" s="495">
        <v>0</v>
      </c>
      <c r="R95" s="321">
        <f>$R$15</f>
        <v>12</v>
      </c>
      <c r="S95" s="237">
        <v>0</v>
      </c>
      <c r="T95" s="280"/>
      <c r="U95" s="280"/>
      <c r="V95" s="280"/>
      <c r="W95" s="280"/>
      <c r="X95" s="280"/>
    </row>
    <row r="96" spans="1:24">
      <c r="A96" s="264"/>
      <c r="C96" s="338"/>
      <c r="D96" s="318" t="s">
        <v>14</v>
      </c>
      <c r="E96" s="439">
        <f>ROUND((M94+N94)*E94*P94,0)</f>
        <v>0</v>
      </c>
      <c r="F96" s="439">
        <f>ROUND((M94+N94)*F94*P94*P95,0)</f>
        <v>0</v>
      </c>
      <c r="G96" s="439">
        <f>ROUND((M94+N94)*G94*P94*P95*P96,0)</f>
        <v>0</v>
      </c>
      <c r="H96" s="439">
        <f>ROUND((M94+N94)*H94*P94*P95*P96*P97,0)</f>
        <v>0</v>
      </c>
      <c r="I96" s="439">
        <f>ROUND((M94+N94)*I94*P94*P95*P96*P97*P98,0)</f>
        <v>0</v>
      </c>
      <c r="J96" s="441">
        <f>SUM(E96:I96)</f>
        <v>0</v>
      </c>
      <c r="L96" s="499"/>
      <c r="M96" s="496"/>
      <c r="N96" s="496"/>
      <c r="O96" s="496"/>
      <c r="P96" s="494">
        <v>1.03</v>
      </c>
      <c r="Q96" s="495">
        <v>0</v>
      </c>
      <c r="R96" s="321">
        <f>$R$16</f>
        <v>12</v>
      </c>
      <c r="S96" s="237">
        <v>0</v>
      </c>
      <c r="T96" s="280"/>
      <c r="U96" s="280"/>
      <c r="V96" s="280"/>
      <c r="W96" s="280"/>
      <c r="X96" s="280"/>
    </row>
    <row r="97" spans="1:24">
      <c r="A97" s="264"/>
      <c r="B97" s="328"/>
      <c r="C97" s="338"/>
      <c r="D97" s="318" t="s">
        <v>29</v>
      </c>
      <c r="E97" s="438">
        <f>ROUND(E96*$P$9,0)</f>
        <v>0</v>
      </c>
      <c r="F97" s="438">
        <f>ROUND(F96*$P$9,0)</f>
        <v>0</v>
      </c>
      <c r="G97" s="438">
        <f>ROUND(G96*$P$9,0)</f>
        <v>0</v>
      </c>
      <c r="H97" s="438">
        <f>ROUND(H96*$P$9,0)</f>
        <v>0</v>
      </c>
      <c r="I97" s="438">
        <f>ROUND(I96*$P$9,0)</f>
        <v>0</v>
      </c>
      <c r="J97" s="441">
        <f>SUM(E97:I97)</f>
        <v>0</v>
      </c>
      <c r="L97" s="499"/>
      <c r="M97" s="496"/>
      <c r="N97" s="496"/>
      <c r="O97" s="496"/>
      <c r="P97" s="494">
        <v>1.03</v>
      </c>
      <c r="Q97" s="495">
        <v>0</v>
      </c>
      <c r="R97" s="321">
        <f>$R$17</f>
        <v>12</v>
      </c>
      <c r="S97" s="237">
        <v>0</v>
      </c>
      <c r="T97" s="280"/>
      <c r="U97" s="280"/>
      <c r="V97" s="280"/>
      <c r="W97" s="280"/>
      <c r="X97" s="280"/>
    </row>
    <row r="98" spans="1:24" ht="15">
      <c r="A98" s="264"/>
      <c r="B98" s="328"/>
      <c r="C98" s="338"/>
      <c r="D98" s="318" t="s">
        <v>28</v>
      </c>
      <c r="E98" s="456">
        <f>ROUND($P$10*E94,0)</f>
        <v>0</v>
      </c>
      <c r="F98" s="456">
        <f>ROUND($P$10*F94,0)</f>
        <v>0</v>
      </c>
      <c r="G98" s="456">
        <f>ROUND($P$10*G94,0)</f>
        <v>0</v>
      </c>
      <c r="H98" s="456">
        <f>ROUND($P$10*H94,0)</f>
        <v>0</v>
      </c>
      <c r="I98" s="456">
        <f>ROUND($P$10*I94,0)</f>
        <v>0</v>
      </c>
      <c r="J98" s="457">
        <f>SUM(E98:I98)</f>
        <v>0</v>
      </c>
      <c r="L98" s="499"/>
      <c r="M98" s="496"/>
      <c r="N98" s="496"/>
      <c r="O98" s="496"/>
      <c r="P98" s="494">
        <v>1.03</v>
      </c>
      <c r="Q98" s="495">
        <v>0</v>
      </c>
      <c r="R98" s="321">
        <f>$R$18</f>
        <v>12</v>
      </c>
      <c r="S98" s="237">
        <v>0</v>
      </c>
      <c r="T98" s="280"/>
      <c r="U98" s="280"/>
      <c r="V98" s="280"/>
      <c r="W98" s="280"/>
      <c r="X98" s="280"/>
    </row>
    <row r="99" spans="1:24">
      <c r="A99" s="264"/>
      <c r="B99" s="328"/>
      <c r="C99" s="338"/>
      <c r="D99" s="322" t="s">
        <v>157</v>
      </c>
      <c r="E99" s="458">
        <f>SUM(E97:E98)</f>
        <v>0</v>
      </c>
      <c r="F99" s="458">
        <f t="shared" ref="F99:I99" si="15">SUM(F97:F98)</f>
        <v>0</v>
      </c>
      <c r="G99" s="458">
        <f t="shared" si="15"/>
        <v>0</v>
      </c>
      <c r="H99" s="458">
        <f t="shared" si="15"/>
        <v>0</v>
      </c>
      <c r="I99" s="458">
        <f t="shared" si="15"/>
        <v>0</v>
      </c>
      <c r="J99" s="459">
        <f>SUM(J97:J98)</f>
        <v>0</v>
      </c>
      <c r="L99" s="499"/>
      <c r="M99" s="496"/>
      <c r="N99" s="496"/>
      <c r="O99" s="496"/>
      <c r="P99" s="318"/>
      <c r="Q99" s="501"/>
      <c r="R99" s="321"/>
      <c r="S99" s="502"/>
      <c r="T99" s="256"/>
      <c r="U99" s="558"/>
    </row>
    <row r="100" spans="1:24">
      <c r="C100" s="338"/>
      <c r="D100" s="318"/>
      <c r="E100" s="268"/>
      <c r="F100" s="268"/>
      <c r="G100" s="268"/>
      <c r="H100" s="268"/>
      <c r="I100" s="268"/>
      <c r="J100" s="291"/>
      <c r="L100" s="499"/>
      <c r="M100" s="496"/>
      <c r="N100" s="496"/>
      <c r="O100" s="496"/>
      <c r="P100" s="337"/>
      <c r="Q100" s="496"/>
      <c r="R100" s="337"/>
      <c r="S100" s="503"/>
      <c r="T100" s="274"/>
      <c r="U100" s="274"/>
      <c r="V100" s="274"/>
      <c r="W100" s="274"/>
      <c r="X100" s="274"/>
    </row>
    <row r="101" spans="1:24" ht="13.15">
      <c r="A101" s="110"/>
      <c r="B101" s="340" t="s">
        <v>65</v>
      </c>
      <c r="C101" s="259"/>
      <c r="D101" s="337" t="s">
        <v>112</v>
      </c>
      <c r="E101" s="338">
        <f>ROUND($Q101*$R101*S101,6)</f>
        <v>0</v>
      </c>
      <c r="F101" s="338">
        <f>ROUND($Q102*$R102*S102,6)</f>
        <v>0</v>
      </c>
      <c r="G101" s="338">
        <f>ROUND($Q103*$R103*S103,6)</f>
        <v>0</v>
      </c>
      <c r="H101" s="338">
        <f>ROUND($Q104*$R104*S104,6)</f>
        <v>0</v>
      </c>
      <c r="I101" s="338">
        <f>ROUND($Q105*$R105*S105,6)</f>
        <v>0</v>
      </c>
      <c r="J101" s="304"/>
      <c r="L101" s="405">
        <v>0</v>
      </c>
      <c r="M101" s="498">
        <f>ROUND(L101/12,2)</f>
        <v>0</v>
      </c>
      <c r="N101" s="498">
        <f>LOOKUP(O101,'Longevity Lookup'!$A$3:$A$506,'Longevity Lookup'!$B$3:$B$506)</f>
        <v>0</v>
      </c>
      <c r="O101" s="565">
        <v>0</v>
      </c>
      <c r="P101" s="494">
        <v>1</v>
      </c>
      <c r="Q101" s="495">
        <v>0</v>
      </c>
      <c r="R101" s="321">
        <f>$R$14</f>
        <v>12</v>
      </c>
      <c r="S101" s="494">
        <v>0</v>
      </c>
      <c r="T101" s="280" t="e">
        <f>(E104+E105)/E103</f>
        <v>#DIV/0!</v>
      </c>
      <c r="U101" s="280" t="e">
        <f>(F104+F105)/F103</f>
        <v>#DIV/0!</v>
      </c>
      <c r="V101" s="280" t="e">
        <f>(G104+G105)/G103</f>
        <v>#DIV/0!</v>
      </c>
      <c r="W101" s="280" t="e">
        <f>(H104+H105)/H103</f>
        <v>#DIV/0!</v>
      </c>
      <c r="X101" s="280" t="e">
        <f>(I104+I105)/I103</f>
        <v>#DIV/0!</v>
      </c>
    </row>
    <row r="102" spans="1:24" ht="13.15">
      <c r="A102" s="252"/>
      <c r="B102" s="340"/>
      <c r="C102" s="259"/>
      <c r="D102" s="337" t="s">
        <v>158</v>
      </c>
      <c r="E102" s="294">
        <f>S101</f>
        <v>0</v>
      </c>
      <c r="F102" s="294">
        <f>S102</f>
        <v>0</v>
      </c>
      <c r="G102" s="294">
        <f>S103</f>
        <v>0</v>
      </c>
      <c r="H102" s="294">
        <f>S104</f>
        <v>0</v>
      </c>
      <c r="I102" s="294">
        <f>S105</f>
        <v>0</v>
      </c>
      <c r="J102" s="304"/>
      <c r="L102" s="500"/>
      <c r="M102" s="498"/>
      <c r="N102" s="498"/>
      <c r="O102" s="498"/>
      <c r="P102" s="494">
        <v>1.03</v>
      </c>
      <c r="Q102" s="495">
        <v>0</v>
      </c>
      <c r="R102" s="321">
        <f>$R$15</f>
        <v>12</v>
      </c>
      <c r="S102" s="237">
        <v>0</v>
      </c>
      <c r="T102" s="280"/>
      <c r="U102" s="280"/>
      <c r="V102" s="280"/>
      <c r="W102" s="280"/>
      <c r="X102" s="280"/>
    </row>
    <row r="103" spans="1:24">
      <c r="A103" s="264"/>
      <c r="B103" s="328"/>
      <c r="C103" s="338"/>
      <c r="D103" s="318" t="s">
        <v>14</v>
      </c>
      <c r="E103" s="439">
        <f>ROUND((M101+N101)*E101*P101,0)</f>
        <v>0</v>
      </c>
      <c r="F103" s="439">
        <f>ROUND((M101+N101)*F101*P101*P102,0)</f>
        <v>0</v>
      </c>
      <c r="G103" s="439">
        <f>ROUND((M101+N101)*G101*P101*P102*P103,0)</f>
        <v>0</v>
      </c>
      <c r="H103" s="439">
        <f>ROUND((M101+N101)*H101*P101*P102*P103*P104,0)</f>
        <v>0</v>
      </c>
      <c r="I103" s="439">
        <f>ROUND((M101+N101)*I101*P101*P102*P103*P104*P105,0)</f>
        <v>0</v>
      </c>
      <c r="J103" s="441">
        <f>SUM(E103:I103)</f>
        <v>0</v>
      </c>
      <c r="L103" s="499"/>
      <c r="M103" s="496"/>
      <c r="N103" s="496"/>
      <c r="O103" s="496"/>
      <c r="P103" s="494">
        <v>1.03</v>
      </c>
      <c r="Q103" s="495">
        <v>0</v>
      </c>
      <c r="R103" s="321">
        <f>$R$16</f>
        <v>12</v>
      </c>
      <c r="S103" s="237">
        <v>0</v>
      </c>
      <c r="T103" s="280"/>
      <c r="U103" s="280"/>
      <c r="V103" s="280"/>
      <c r="W103" s="280"/>
      <c r="X103" s="280"/>
    </row>
    <row r="104" spans="1:24">
      <c r="A104" s="264"/>
      <c r="B104" s="328"/>
      <c r="C104" s="338"/>
      <c r="D104" s="318" t="s">
        <v>29</v>
      </c>
      <c r="E104" s="438">
        <f>ROUND(E103*$P$9,0)</f>
        <v>0</v>
      </c>
      <c r="F104" s="438">
        <f>ROUND(F103*$P$9,0)</f>
        <v>0</v>
      </c>
      <c r="G104" s="438">
        <f>ROUND(G103*$P$9,0)</f>
        <v>0</v>
      </c>
      <c r="H104" s="438">
        <f>ROUND(H103*$P$9,0)</f>
        <v>0</v>
      </c>
      <c r="I104" s="438">
        <f>ROUND(I103*$P$9,0)</f>
        <v>0</v>
      </c>
      <c r="J104" s="441">
        <f>SUM(E104:I104)</f>
        <v>0</v>
      </c>
      <c r="L104" s="499"/>
      <c r="M104" s="496"/>
      <c r="N104" s="496"/>
      <c r="O104" s="496"/>
      <c r="P104" s="494">
        <v>1.03</v>
      </c>
      <c r="Q104" s="495">
        <v>0</v>
      </c>
      <c r="R104" s="321">
        <f>$R$17</f>
        <v>12</v>
      </c>
      <c r="S104" s="237">
        <v>0</v>
      </c>
      <c r="T104" s="280"/>
      <c r="U104" s="280"/>
      <c r="V104" s="280"/>
      <c r="W104" s="280"/>
      <c r="X104" s="280"/>
    </row>
    <row r="105" spans="1:24" ht="15">
      <c r="A105" s="264"/>
      <c r="B105" s="328"/>
      <c r="C105" s="338"/>
      <c r="D105" s="318" t="s">
        <v>28</v>
      </c>
      <c r="E105" s="456">
        <f>ROUND($P$10*E101,0)</f>
        <v>0</v>
      </c>
      <c r="F105" s="456">
        <f>ROUND($P$10*F101,0)</f>
        <v>0</v>
      </c>
      <c r="G105" s="456">
        <f>ROUND($P$10*G101,0)</f>
        <v>0</v>
      </c>
      <c r="H105" s="456">
        <f>ROUND($P$10*H101,0)</f>
        <v>0</v>
      </c>
      <c r="I105" s="456">
        <f>ROUND($P$10*I101,0)</f>
        <v>0</v>
      </c>
      <c r="J105" s="457">
        <f>SUM(E105:I105)</f>
        <v>0</v>
      </c>
      <c r="L105" s="499"/>
      <c r="M105" s="496"/>
      <c r="N105" s="496"/>
      <c r="O105" s="496"/>
      <c r="P105" s="494">
        <v>1.03</v>
      </c>
      <c r="Q105" s="495">
        <v>0</v>
      </c>
      <c r="R105" s="321">
        <f>$R$18</f>
        <v>12</v>
      </c>
      <c r="S105" s="237">
        <v>0</v>
      </c>
      <c r="T105" s="280"/>
      <c r="U105" s="280"/>
      <c r="V105" s="280"/>
      <c r="W105" s="280"/>
      <c r="X105" s="280"/>
    </row>
    <row r="106" spans="1:24">
      <c r="A106" s="264"/>
      <c r="B106" s="328"/>
      <c r="C106" s="338"/>
      <c r="D106" s="322" t="s">
        <v>157</v>
      </c>
      <c r="E106" s="458">
        <f>SUM(E104:E105)</f>
        <v>0</v>
      </c>
      <c r="F106" s="458">
        <f t="shared" ref="F106:I106" si="16">SUM(F104:F105)</f>
        <v>0</v>
      </c>
      <c r="G106" s="458">
        <f t="shared" si="16"/>
        <v>0</v>
      </c>
      <c r="H106" s="458">
        <f t="shared" si="16"/>
        <v>0</v>
      </c>
      <c r="I106" s="458">
        <f t="shared" si="16"/>
        <v>0</v>
      </c>
      <c r="J106" s="459">
        <f>SUM(J104:J105)</f>
        <v>0</v>
      </c>
      <c r="L106" s="499"/>
      <c r="M106" s="496"/>
      <c r="N106" s="496"/>
      <c r="O106" s="496"/>
      <c r="P106" s="318"/>
      <c r="Q106" s="501"/>
      <c r="R106" s="321"/>
      <c r="S106" s="502"/>
      <c r="T106" s="256"/>
      <c r="U106" s="558"/>
    </row>
    <row r="107" spans="1:24">
      <c r="A107" s="264"/>
      <c r="B107" s="328"/>
      <c r="C107" s="338"/>
      <c r="D107" s="318"/>
      <c r="E107" s="268"/>
      <c r="F107" s="268"/>
      <c r="G107" s="268"/>
      <c r="H107" s="268"/>
      <c r="I107" s="268"/>
      <c r="J107" s="291"/>
      <c r="L107" s="499"/>
      <c r="M107" s="496"/>
      <c r="N107" s="496"/>
      <c r="O107" s="496"/>
      <c r="P107" s="337"/>
      <c r="Q107" s="496"/>
      <c r="R107" s="337"/>
      <c r="S107" s="503"/>
      <c r="T107" s="274"/>
      <c r="U107" s="274"/>
      <c r="V107" s="274"/>
      <c r="W107" s="274"/>
      <c r="X107" s="274"/>
    </row>
    <row r="108" spans="1:24" ht="13.15">
      <c r="A108" s="110"/>
      <c r="B108" s="340" t="s">
        <v>65</v>
      </c>
      <c r="C108" s="259"/>
      <c r="D108" s="337" t="s">
        <v>112</v>
      </c>
      <c r="E108" s="338">
        <f>ROUND($Q108*$R108*S108,6)</f>
        <v>0</v>
      </c>
      <c r="F108" s="338">
        <f>ROUND($Q109*$R109*S109,6)</f>
        <v>0</v>
      </c>
      <c r="G108" s="338">
        <f>ROUND($Q110*$R110*S110,6)</f>
        <v>0</v>
      </c>
      <c r="H108" s="338">
        <f>ROUND($Q111*$R111*S111,6)</f>
        <v>0</v>
      </c>
      <c r="I108" s="338">
        <f>ROUND($Q112*$R112*S112,6)</f>
        <v>0</v>
      </c>
      <c r="J108" s="304"/>
      <c r="L108" s="405">
        <v>0</v>
      </c>
      <c r="M108" s="498">
        <f>ROUND(L108/12,2)</f>
        <v>0</v>
      </c>
      <c r="N108" s="498">
        <f>LOOKUP(O108,'Longevity Lookup'!$A$3:$A$506,'Longevity Lookup'!$B$3:$B$506)</f>
        <v>0</v>
      </c>
      <c r="O108" s="565">
        <v>0</v>
      </c>
      <c r="P108" s="494">
        <v>1</v>
      </c>
      <c r="Q108" s="495">
        <v>0</v>
      </c>
      <c r="R108" s="321">
        <f>$R$14</f>
        <v>12</v>
      </c>
      <c r="S108" s="494">
        <v>0</v>
      </c>
      <c r="T108" s="280" t="e">
        <f>(E111+E112)/E110</f>
        <v>#DIV/0!</v>
      </c>
      <c r="U108" s="280" t="e">
        <f>(F111+F112)/F110</f>
        <v>#DIV/0!</v>
      </c>
      <c r="V108" s="280" t="e">
        <f>(G111+G112)/G110</f>
        <v>#DIV/0!</v>
      </c>
      <c r="W108" s="280" t="e">
        <f>(H111+H112)/H110</f>
        <v>#DIV/0!</v>
      </c>
      <c r="X108" s="280" t="e">
        <f>(I111+I112)/I110</f>
        <v>#DIV/0!</v>
      </c>
    </row>
    <row r="109" spans="1:24" ht="13.15">
      <c r="A109" s="252"/>
      <c r="B109" s="340"/>
      <c r="C109" s="259"/>
      <c r="D109" s="337" t="s">
        <v>158</v>
      </c>
      <c r="E109" s="294">
        <f>S108</f>
        <v>0</v>
      </c>
      <c r="F109" s="294">
        <f>S109</f>
        <v>0</v>
      </c>
      <c r="G109" s="294">
        <f>S110</f>
        <v>0</v>
      </c>
      <c r="H109" s="294">
        <f>S111</f>
        <v>0</v>
      </c>
      <c r="I109" s="294">
        <f>S112</f>
        <v>0</v>
      </c>
      <c r="J109" s="304"/>
      <c r="L109" s="500"/>
      <c r="M109" s="498"/>
      <c r="N109" s="498"/>
      <c r="O109" s="498"/>
      <c r="P109" s="494">
        <v>1.03</v>
      </c>
      <c r="Q109" s="495">
        <v>0</v>
      </c>
      <c r="R109" s="321">
        <f>$R$15</f>
        <v>12</v>
      </c>
      <c r="S109" s="237">
        <v>0</v>
      </c>
      <c r="T109" s="280"/>
      <c r="U109" s="280"/>
      <c r="V109" s="280"/>
      <c r="W109" s="280"/>
      <c r="X109" s="280"/>
    </row>
    <row r="110" spans="1:24">
      <c r="A110" s="264"/>
      <c r="B110" s="328"/>
      <c r="C110" s="338"/>
      <c r="D110" s="318" t="s">
        <v>14</v>
      </c>
      <c r="E110" s="439">
        <f>ROUND((M108+N108)*E108*P108,0)</f>
        <v>0</v>
      </c>
      <c r="F110" s="439">
        <f>ROUND((M108+N108)*F108*P108*P109,0)</f>
        <v>0</v>
      </c>
      <c r="G110" s="439">
        <f>ROUND((M108+N108)*G108*P108*P109*P110,0)</f>
        <v>0</v>
      </c>
      <c r="H110" s="439">
        <f>ROUND((M108+N108)*H108*P108*P109*P110*P111,0)</f>
        <v>0</v>
      </c>
      <c r="I110" s="439">
        <f>ROUND((M108+N108)*I108*P108*P109*P110*P111*P112,0)</f>
        <v>0</v>
      </c>
      <c r="J110" s="441">
        <f>SUM(E110:I110)</f>
        <v>0</v>
      </c>
      <c r="L110" s="499"/>
      <c r="M110" s="496"/>
      <c r="N110" s="496"/>
      <c r="O110" s="496"/>
      <c r="P110" s="494">
        <v>1.03</v>
      </c>
      <c r="Q110" s="495">
        <v>0</v>
      </c>
      <c r="R110" s="321">
        <f>$R$16</f>
        <v>12</v>
      </c>
      <c r="S110" s="237">
        <v>0</v>
      </c>
    </row>
    <row r="111" spans="1:24">
      <c r="A111" s="264"/>
      <c r="B111" s="328"/>
      <c r="C111" s="338"/>
      <c r="D111" s="318" t="s">
        <v>29</v>
      </c>
      <c r="E111" s="438">
        <f>ROUND(E110*$P$9,0)</f>
        <v>0</v>
      </c>
      <c r="F111" s="438">
        <f>ROUND(F110*$P$9,0)</f>
        <v>0</v>
      </c>
      <c r="G111" s="438">
        <f>ROUND(G110*$P$9,0)</f>
        <v>0</v>
      </c>
      <c r="H111" s="438">
        <f>ROUND(H110*$P$9,0)</f>
        <v>0</v>
      </c>
      <c r="I111" s="438">
        <f>ROUND(I110*$P$9,0)</f>
        <v>0</v>
      </c>
      <c r="J111" s="441">
        <f>SUM(E111:I111)</f>
        <v>0</v>
      </c>
      <c r="L111" s="499"/>
      <c r="M111" s="496"/>
      <c r="N111" s="496"/>
      <c r="O111" s="496"/>
      <c r="P111" s="494">
        <v>1.03</v>
      </c>
      <c r="Q111" s="495">
        <v>0</v>
      </c>
      <c r="R111" s="321">
        <f>$R$17</f>
        <v>12</v>
      </c>
      <c r="S111" s="237">
        <v>0</v>
      </c>
    </row>
    <row r="112" spans="1:24" ht="15">
      <c r="A112" s="264"/>
      <c r="B112" s="328"/>
      <c r="C112" s="338"/>
      <c r="D112" s="318" t="s">
        <v>28</v>
      </c>
      <c r="E112" s="456">
        <f>ROUND($P$10*E108,0)</f>
        <v>0</v>
      </c>
      <c r="F112" s="456">
        <f>ROUND($P$10*F108,0)</f>
        <v>0</v>
      </c>
      <c r="G112" s="456">
        <f>ROUND($P$10*G108,0)</f>
        <v>0</v>
      </c>
      <c r="H112" s="456">
        <f>ROUND($P$10*H108,0)</f>
        <v>0</v>
      </c>
      <c r="I112" s="456">
        <f>ROUND($P$10*I108,0)</f>
        <v>0</v>
      </c>
      <c r="J112" s="457">
        <f>SUM(E112:I112)</f>
        <v>0</v>
      </c>
      <c r="L112" s="499"/>
      <c r="M112" s="496"/>
      <c r="N112" s="496"/>
      <c r="O112" s="496"/>
      <c r="P112" s="494">
        <v>1.03</v>
      </c>
      <c r="Q112" s="495">
        <v>0</v>
      </c>
      <c r="R112" s="321">
        <f>$R$18</f>
        <v>12</v>
      </c>
      <c r="S112" s="237">
        <v>0</v>
      </c>
      <c r="T112" s="280"/>
      <c r="U112" s="280"/>
      <c r="V112" s="280"/>
      <c r="W112" s="280"/>
      <c r="X112" s="280"/>
    </row>
    <row r="113" spans="1:41">
      <c r="A113" s="264"/>
      <c r="B113" s="328"/>
      <c r="C113" s="338"/>
      <c r="D113" s="322" t="s">
        <v>157</v>
      </c>
      <c r="E113" s="458">
        <f>SUM(E111:E112)</f>
        <v>0</v>
      </c>
      <c r="F113" s="458">
        <f t="shared" ref="F113:I113" si="17">SUM(F111:F112)</f>
        <v>0</v>
      </c>
      <c r="G113" s="458">
        <f t="shared" si="17"/>
        <v>0</v>
      </c>
      <c r="H113" s="458">
        <f t="shared" si="17"/>
        <v>0</v>
      </c>
      <c r="I113" s="458">
        <f t="shared" si="17"/>
        <v>0</v>
      </c>
      <c r="J113" s="459">
        <f>SUM(J111:J112)</f>
        <v>0</v>
      </c>
      <c r="L113" s="271"/>
      <c r="M113" s="290"/>
      <c r="N113" s="290"/>
      <c r="O113" s="290"/>
      <c r="P113" s="350"/>
      <c r="Q113" s="351"/>
      <c r="R113" s="321"/>
      <c r="S113" s="425"/>
      <c r="T113" s="280"/>
      <c r="U113" s="280"/>
      <c r="V113" s="280"/>
      <c r="W113" s="280"/>
      <c r="X113" s="280"/>
    </row>
    <row r="114" spans="1:41">
      <c r="A114" s="264"/>
      <c r="B114" s="328"/>
      <c r="C114" s="338"/>
      <c r="D114" s="318"/>
      <c r="E114" s="268"/>
      <c r="F114" s="268"/>
      <c r="G114" s="268"/>
      <c r="H114" s="268"/>
      <c r="I114" s="268"/>
      <c r="J114" s="281"/>
      <c r="L114" s="271"/>
      <c r="M114" s="290"/>
      <c r="N114" s="290"/>
      <c r="O114" s="290"/>
      <c r="P114" s="350"/>
      <c r="Q114" s="351"/>
      <c r="R114" s="321"/>
      <c r="S114" s="281"/>
      <c r="T114" s="280"/>
      <c r="U114" s="280"/>
      <c r="V114" s="280"/>
      <c r="W114" s="280"/>
      <c r="X114" s="280"/>
    </row>
    <row r="115" spans="1:41" ht="13.15" thickBot="1">
      <c r="A115" s="264"/>
      <c r="C115" s="320"/>
      <c r="D115" s="320" t="s">
        <v>86</v>
      </c>
      <c r="E115" s="460">
        <f>SUMIF($D$93:$D$114,"Salary",E93:E114)</f>
        <v>0</v>
      </c>
      <c r="F115" s="460">
        <f t="shared" ref="F115:I115" si="18">SUMIF($D$93:$D$114,"Salary",F93:F114)</f>
        <v>0</v>
      </c>
      <c r="G115" s="460">
        <f t="shared" si="18"/>
        <v>0</v>
      </c>
      <c r="H115" s="460">
        <f t="shared" si="18"/>
        <v>0</v>
      </c>
      <c r="I115" s="460">
        <f t="shared" si="18"/>
        <v>0</v>
      </c>
      <c r="J115" s="461">
        <f>SUM(E115:I115)</f>
        <v>0</v>
      </c>
      <c r="L115" s="271"/>
      <c r="M115" s="329"/>
      <c r="N115" s="329"/>
      <c r="O115" s="329"/>
      <c r="P115" s="319"/>
      <c r="Q115" s="319"/>
      <c r="R115" s="319"/>
      <c r="S115" s="281"/>
      <c r="T115" s="280"/>
      <c r="U115" s="280"/>
      <c r="V115" s="280"/>
      <c r="W115" s="280"/>
      <c r="X115" s="280"/>
    </row>
    <row r="116" spans="1:41" ht="13.15">
      <c r="A116" s="264"/>
      <c r="C116" s="320"/>
      <c r="D116" s="320" t="s">
        <v>87</v>
      </c>
      <c r="E116" s="462">
        <f>SUMIF($D$93:$D$114,"*Total Fringe",E93:E114)</f>
        <v>0</v>
      </c>
      <c r="F116" s="462">
        <f t="shared" ref="F116:I116" si="19">SUMIF($D$93:$D$114,"*Total Fringe",F93:F114)</f>
        <v>0</v>
      </c>
      <c r="G116" s="462">
        <f t="shared" si="19"/>
        <v>0</v>
      </c>
      <c r="H116" s="462">
        <f t="shared" si="19"/>
        <v>0</v>
      </c>
      <c r="I116" s="462">
        <f t="shared" si="19"/>
        <v>0</v>
      </c>
      <c r="J116" s="463">
        <f>SUM(E116:I116)</f>
        <v>0</v>
      </c>
      <c r="L116" s="559"/>
      <c r="M116" s="550"/>
      <c r="N116" s="550"/>
      <c r="O116" s="550"/>
      <c r="P116" s="550"/>
      <c r="Q116" s="550"/>
      <c r="R116" s="550"/>
      <c r="S116" s="550"/>
      <c r="T116" s="726" t="s">
        <v>95</v>
      </c>
      <c r="U116" s="726"/>
      <c r="V116" s="726"/>
      <c r="W116" s="726"/>
      <c r="X116" s="727"/>
      <c r="Y116" s="529"/>
      <c r="Z116" s="674" t="s">
        <v>64</v>
      </c>
      <c r="AA116" s="675"/>
      <c r="AB116" s="675"/>
      <c r="AC116" s="675"/>
      <c r="AD116" s="675"/>
      <c r="AE116" s="675"/>
      <c r="AF116" s="686"/>
      <c r="AH116" s="669" t="s">
        <v>128</v>
      </c>
      <c r="AI116" s="670"/>
      <c r="AJ116" s="670"/>
      <c r="AK116" s="670"/>
      <c r="AL116" s="670"/>
      <c r="AM116" s="670"/>
      <c r="AN116" s="670"/>
      <c r="AO116" s="671"/>
    </row>
    <row r="117" spans="1:41" ht="13.15">
      <c r="A117" s="264"/>
      <c r="C117" s="320"/>
      <c r="D117" s="432"/>
      <c r="E117" s="429"/>
      <c r="F117" s="429"/>
      <c r="G117" s="429"/>
      <c r="H117" s="429"/>
      <c r="I117" s="429"/>
      <c r="J117" s="430"/>
      <c r="L117" s="314" t="s">
        <v>109</v>
      </c>
      <c r="M117" s="550" t="s">
        <v>75</v>
      </c>
      <c r="N117" s="550" t="s">
        <v>90</v>
      </c>
      <c r="O117" s="550" t="s">
        <v>17</v>
      </c>
      <c r="P117" s="550"/>
      <c r="Q117" s="550" t="s">
        <v>154</v>
      </c>
      <c r="R117" s="550"/>
      <c r="S117" s="550"/>
      <c r="T117" s="546"/>
      <c r="U117" s="546"/>
      <c r="V117" s="546"/>
      <c r="W117" s="546"/>
      <c r="X117" s="560"/>
      <c r="Y117" s="552"/>
      <c r="Z117" s="431"/>
      <c r="AA117" s="304"/>
      <c r="AB117" s="304"/>
      <c r="AC117" s="304"/>
      <c r="AD117" s="304"/>
      <c r="AE117" s="304"/>
      <c r="AF117" s="415"/>
      <c r="AH117" s="433"/>
      <c r="AI117" s="314"/>
      <c r="AJ117" s="314"/>
      <c r="AK117" s="314"/>
      <c r="AL117" s="314"/>
      <c r="AM117" s="314"/>
      <c r="AN117" s="314"/>
      <c r="AO117" s="434"/>
    </row>
    <row r="118" spans="1:41" ht="13.15">
      <c r="A118" s="559" t="s">
        <v>59</v>
      </c>
      <c r="B118" s="559" t="s">
        <v>60</v>
      </c>
      <c r="C118" s="416" t="s">
        <v>239</v>
      </c>
      <c r="D118" s="432"/>
      <c r="E118" s="269" t="str">
        <f>E12</f>
        <v>Year 1</v>
      </c>
      <c r="F118" s="269" t="str">
        <f>F12</f>
        <v>Year 2</v>
      </c>
      <c r="G118" s="269" t="str">
        <f>G12</f>
        <v>Year 3</v>
      </c>
      <c r="H118" s="269" t="str">
        <f>H12</f>
        <v>Year 4</v>
      </c>
      <c r="I118" s="269" t="str">
        <f>I12</f>
        <v>Year 5</v>
      </c>
      <c r="J118" s="304" t="s">
        <v>1</v>
      </c>
      <c r="L118" s="554" t="s">
        <v>108</v>
      </c>
      <c r="M118" s="306" t="s">
        <v>14</v>
      </c>
      <c r="N118" s="306" t="s">
        <v>91</v>
      </c>
      <c r="O118" s="306" t="s">
        <v>93</v>
      </c>
      <c r="P118" s="306" t="s">
        <v>81</v>
      </c>
      <c r="Q118" s="306" t="s">
        <v>155</v>
      </c>
      <c r="R118" s="306"/>
      <c r="S118" s="306"/>
      <c r="T118" s="279" t="s">
        <v>30</v>
      </c>
      <c r="U118" s="557" t="s">
        <v>31</v>
      </c>
      <c r="V118" s="557" t="s">
        <v>32</v>
      </c>
      <c r="W118" s="552" t="s">
        <v>33</v>
      </c>
      <c r="X118" s="552" t="s">
        <v>34</v>
      </c>
      <c r="Y118" s="293"/>
      <c r="Z118" s="410"/>
      <c r="AA118" s="412" t="str">
        <f>E12</f>
        <v>Year 1</v>
      </c>
      <c r="AB118" s="412" t="str">
        <f>F12</f>
        <v>Year 2</v>
      </c>
      <c r="AC118" s="412" t="str">
        <f>G12</f>
        <v>Year 3</v>
      </c>
      <c r="AD118" s="412" t="str">
        <f>H12</f>
        <v>Year 4</v>
      </c>
      <c r="AE118" s="412" t="str">
        <f>I12</f>
        <v>Year 5</v>
      </c>
      <c r="AF118" s="415" t="s">
        <v>1</v>
      </c>
      <c r="AH118" s="433"/>
      <c r="AI118" s="314"/>
      <c r="AJ118" s="314"/>
      <c r="AK118" s="314"/>
      <c r="AL118" s="314"/>
      <c r="AM118" s="314"/>
      <c r="AN118" s="314"/>
      <c r="AO118" s="434"/>
    </row>
    <row r="119" spans="1:41" ht="13.15">
      <c r="A119" s="341"/>
      <c r="B119" s="340" t="s">
        <v>116</v>
      </c>
      <c r="C119" s="368" t="s">
        <v>152</v>
      </c>
      <c r="D119" s="337" t="s">
        <v>112</v>
      </c>
      <c r="E119" s="338">
        <f>ROUND($O119*$P119*Q119,6)</f>
        <v>0</v>
      </c>
      <c r="F119" s="338">
        <f>ROUND($O120*$P120*Q120,6)</f>
        <v>0</v>
      </c>
      <c r="G119" s="338">
        <f>ROUND($O121*$P121*Q121,6)</f>
        <v>0</v>
      </c>
      <c r="H119" s="338">
        <f>ROUND($O122*$P122*Q122,6)</f>
        <v>0</v>
      </c>
      <c r="I119" s="338">
        <f>ROUND($O123*$P123*Q123,6)</f>
        <v>0</v>
      </c>
      <c r="J119" s="291"/>
      <c r="K119" s="267"/>
      <c r="L119" s="405">
        <v>0</v>
      </c>
      <c r="M119" s="498">
        <f>ROUND(L119/12,2)</f>
        <v>0</v>
      </c>
      <c r="N119" s="494">
        <v>1</v>
      </c>
      <c r="O119" s="495">
        <v>0</v>
      </c>
      <c r="P119" s="321">
        <f>$R$14</f>
        <v>12</v>
      </c>
      <c r="Q119" s="494">
        <v>0</v>
      </c>
      <c r="R119" s="321"/>
      <c r="S119" s="318"/>
      <c r="T119" s="280" t="e">
        <f>(E122+E123)/E121</f>
        <v>#DIV/0!</v>
      </c>
      <c r="U119" s="280" t="e">
        <f>(F122+F123)/F121</f>
        <v>#DIV/0!</v>
      </c>
      <c r="V119" s="280" t="e">
        <f>(G122+G123)/G121</f>
        <v>#DIV/0!</v>
      </c>
      <c r="W119" s="280" t="e">
        <f>(H122+H123)/H121</f>
        <v>#DIV/0!</v>
      </c>
      <c r="X119" s="280" t="e">
        <f>(I122+I123)/I121</f>
        <v>#DIV/0!</v>
      </c>
      <c r="Y119" s="530"/>
      <c r="Z119" s="413" t="str">
        <f>C119</f>
        <v>Not Allowed</v>
      </c>
      <c r="AA119" s="417">
        <f>ROUND(VLOOKUP($C119,$AH$125:$AO$148,4,FALSE)*E119,0)</f>
        <v>0</v>
      </c>
      <c r="AB119" s="417">
        <f>ROUND(VLOOKUP($C119,$AH$125:$AO$148,5,FALSE)*F119,0)</f>
        <v>0</v>
      </c>
      <c r="AC119" s="417">
        <f>ROUND(VLOOKUP($C119,$AH$125:$AO$148,6,FALSE)*G119,0)</f>
        <v>0</v>
      </c>
      <c r="AD119" s="417">
        <f>ROUND(VLOOKUP($C119,$AH$125:$AO$148,7,FALSE)*H119,0)</f>
        <v>0</v>
      </c>
      <c r="AE119" s="417">
        <f>ROUND(VLOOKUP($C119,$AH$125:$AO$148,8,FALSE)*I119,0)</f>
        <v>0</v>
      </c>
      <c r="AF119" s="418">
        <f>SUM(AA119:AE119)</f>
        <v>0</v>
      </c>
      <c r="AH119" s="354"/>
      <c r="AI119" s="255"/>
      <c r="AJ119" s="255"/>
      <c r="AK119" s="611" t="s">
        <v>30</v>
      </c>
      <c r="AL119" s="611" t="s">
        <v>31</v>
      </c>
      <c r="AM119" s="611" t="s">
        <v>32</v>
      </c>
      <c r="AN119" s="611" t="s">
        <v>33</v>
      </c>
      <c r="AO119" s="355" t="s">
        <v>34</v>
      </c>
    </row>
    <row r="120" spans="1:41" ht="13.15">
      <c r="A120" s="264"/>
      <c r="B120" s="340"/>
      <c r="C120" s="368" t="s">
        <v>152</v>
      </c>
      <c r="D120" s="337" t="s">
        <v>158</v>
      </c>
      <c r="E120" s="294">
        <f>Q119</f>
        <v>0</v>
      </c>
      <c r="F120" s="294">
        <f>Q120</f>
        <v>0</v>
      </c>
      <c r="G120" s="294">
        <f>Q121</f>
        <v>0</v>
      </c>
      <c r="H120" s="294">
        <f>Q122</f>
        <v>0</v>
      </c>
      <c r="I120" s="294">
        <f>Q123</f>
        <v>0</v>
      </c>
      <c r="J120" s="291"/>
      <c r="K120" s="267"/>
      <c r="L120" s="500"/>
      <c r="M120" s="498"/>
      <c r="N120" s="494">
        <v>1.03</v>
      </c>
      <c r="O120" s="495">
        <v>0</v>
      </c>
      <c r="P120" s="321">
        <f>$R$15</f>
        <v>12</v>
      </c>
      <c r="Q120" s="237">
        <v>0</v>
      </c>
      <c r="R120" s="321"/>
      <c r="S120" s="502"/>
      <c r="T120" s="280"/>
      <c r="U120" s="280"/>
      <c r="V120" s="280"/>
      <c r="W120" s="280"/>
      <c r="X120" s="280"/>
      <c r="Y120" s="530"/>
      <c r="Z120" s="413"/>
      <c r="AA120" s="417"/>
      <c r="AB120" s="417"/>
      <c r="AC120" s="417"/>
      <c r="AD120" s="417"/>
      <c r="AE120" s="417"/>
      <c r="AF120" s="418"/>
      <c r="AH120" s="680" t="s">
        <v>127</v>
      </c>
      <c r="AI120" s="681"/>
      <c r="AJ120" s="681"/>
      <c r="AK120" s="408">
        <v>1</v>
      </c>
      <c r="AL120" s="408">
        <v>1.05</v>
      </c>
      <c r="AM120" s="408">
        <v>1.05</v>
      </c>
      <c r="AN120" s="408">
        <v>1.05</v>
      </c>
      <c r="AO120" s="409">
        <v>1.05</v>
      </c>
    </row>
    <row r="121" spans="1:41" ht="13.15">
      <c r="A121" s="264"/>
      <c r="C121" s="368" t="s">
        <v>152</v>
      </c>
      <c r="D121" s="318" t="s">
        <v>14</v>
      </c>
      <c r="E121" s="439">
        <f>ROUND(M119*E119*N119,0)</f>
        <v>0</v>
      </c>
      <c r="F121" s="439">
        <f>ROUND(M119*F119*N119*N120,0)</f>
        <v>0</v>
      </c>
      <c r="G121" s="439">
        <f>ROUND(M119*G119*N119*N120*N121,0)</f>
        <v>0</v>
      </c>
      <c r="H121" s="439">
        <f>ROUND(M119*H119*N119*N120*N121*N122,0)</f>
        <v>0</v>
      </c>
      <c r="I121" s="439">
        <f>ROUND(M119*I119*N119*N120*N121*N122*N123,0)</f>
        <v>0</v>
      </c>
      <c r="J121" s="441">
        <f>SUM(E121:I121)</f>
        <v>0</v>
      </c>
      <c r="L121" s="499"/>
      <c r="M121" s="496"/>
      <c r="N121" s="494">
        <v>1.03</v>
      </c>
      <c r="O121" s="495">
        <v>0</v>
      </c>
      <c r="P121" s="321">
        <f>$R$16</f>
        <v>12</v>
      </c>
      <c r="Q121" s="237">
        <v>0</v>
      </c>
      <c r="R121" s="321"/>
      <c r="S121" s="502"/>
      <c r="T121" s="280"/>
      <c r="U121" s="280"/>
      <c r="V121" s="280"/>
      <c r="W121" s="280"/>
      <c r="X121" s="280"/>
      <c r="Y121" s="275"/>
      <c r="Z121" s="315"/>
      <c r="AA121" s="417"/>
      <c r="AB121" s="417"/>
      <c r="AC121" s="417"/>
      <c r="AD121" s="417"/>
      <c r="AE121" s="417"/>
      <c r="AF121" s="418"/>
      <c r="AH121" s="609"/>
      <c r="AI121" s="610"/>
      <c r="AJ121" s="610"/>
      <c r="AK121" s="381"/>
      <c r="AL121" s="381"/>
      <c r="AM121" s="381"/>
      <c r="AN121" s="381"/>
      <c r="AO121" s="407"/>
    </row>
    <row r="122" spans="1:41" ht="13.15">
      <c r="A122" s="264"/>
      <c r="B122" s="328"/>
      <c r="C122" s="368" t="s">
        <v>152</v>
      </c>
      <c r="D122" s="318" t="s">
        <v>29</v>
      </c>
      <c r="E122" s="438">
        <f>ROUND($E$121*$R$154,0)</f>
        <v>0</v>
      </c>
      <c r="F122" s="438">
        <f>ROUND($F$121*$R$154,0)</f>
        <v>0</v>
      </c>
      <c r="G122" s="438">
        <f>ROUND($G$121*$R$154,0)</f>
        <v>0</v>
      </c>
      <c r="H122" s="438">
        <f>ROUND($H$121*$R$154,0)</f>
        <v>0</v>
      </c>
      <c r="I122" s="438">
        <f>ROUND($I$121*$R$154,0)</f>
        <v>0</v>
      </c>
      <c r="J122" s="441">
        <f>SUM(E122:I122)</f>
        <v>0</v>
      </c>
      <c r="L122" s="499"/>
      <c r="M122" s="496"/>
      <c r="N122" s="494">
        <v>1.03</v>
      </c>
      <c r="O122" s="495">
        <v>0</v>
      </c>
      <c r="P122" s="321">
        <f>$R$17</f>
        <v>12</v>
      </c>
      <c r="Q122" s="237">
        <v>0</v>
      </c>
      <c r="R122" s="321"/>
      <c r="S122" s="502"/>
      <c r="T122" s="280"/>
      <c r="U122" s="280"/>
      <c r="V122" s="280"/>
      <c r="W122" s="280"/>
      <c r="X122" s="280"/>
      <c r="Y122" s="275"/>
      <c r="Z122" s="315"/>
      <c r="AA122" s="417"/>
      <c r="AB122" s="417"/>
      <c r="AC122" s="417"/>
      <c r="AD122" s="417"/>
      <c r="AE122" s="417"/>
      <c r="AF122" s="418"/>
      <c r="AH122" s="609"/>
      <c r="AI122" s="610"/>
      <c r="AJ122" s="610"/>
      <c r="AK122" s="381"/>
      <c r="AL122" s="381"/>
      <c r="AM122" s="381"/>
      <c r="AN122" s="381"/>
      <c r="AO122" s="407"/>
    </row>
    <row r="123" spans="1:41" ht="15">
      <c r="A123" s="264"/>
      <c r="B123" s="328"/>
      <c r="C123" s="368" t="s">
        <v>152</v>
      </c>
      <c r="D123" s="318" t="s">
        <v>28</v>
      </c>
      <c r="E123" s="456">
        <f>ROUND($R$155*$E$119,0)</f>
        <v>0</v>
      </c>
      <c r="F123" s="456">
        <f>ROUND($R$155*$F$119,0)</f>
        <v>0</v>
      </c>
      <c r="G123" s="456">
        <f>ROUND($R$155*$G$119,0)</f>
        <v>0</v>
      </c>
      <c r="H123" s="456">
        <f>ROUND($R$155*$H$119,0)</f>
        <v>0</v>
      </c>
      <c r="I123" s="456">
        <f>ROUND($R$155*$I$119,0)</f>
        <v>0</v>
      </c>
      <c r="J123" s="457">
        <f>SUM(E123:I123)</f>
        <v>0</v>
      </c>
      <c r="L123" s="499"/>
      <c r="M123" s="496"/>
      <c r="N123" s="494">
        <v>1.03</v>
      </c>
      <c r="O123" s="495">
        <v>0</v>
      </c>
      <c r="P123" s="321">
        <f>$R$18</f>
        <v>12</v>
      </c>
      <c r="Q123" s="237">
        <v>0</v>
      </c>
      <c r="R123" s="321"/>
      <c r="S123" s="502"/>
      <c r="T123" s="280"/>
      <c r="U123" s="280"/>
      <c r="V123" s="280"/>
      <c r="W123" s="280"/>
      <c r="X123" s="280"/>
      <c r="Y123" s="275"/>
      <c r="Z123" s="315"/>
      <c r="AA123" s="417"/>
      <c r="AB123" s="417"/>
      <c r="AC123" s="417"/>
      <c r="AD123" s="417"/>
      <c r="AE123" s="417"/>
      <c r="AF123" s="418"/>
      <c r="AH123" s="356"/>
      <c r="AI123" s="252"/>
      <c r="AJ123" s="252"/>
      <c r="AK123" s="252"/>
      <c r="AL123" s="252"/>
      <c r="AM123" s="252"/>
      <c r="AN123" s="252"/>
      <c r="AO123" s="357"/>
    </row>
    <row r="124" spans="1:41">
      <c r="A124" s="264"/>
      <c r="B124" s="328"/>
      <c r="C124" s="338"/>
      <c r="D124" s="322" t="s">
        <v>157</v>
      </c>
      <c r="E124" s="458">
        <f>SUM(E122:E123)</f>
        <v>0</v>
      </c>
      <c r="F124" s="458">
        <f t="shared" ref="F124:I124" si="20">SUM(F122:F123)</f>
        <v>0</v>
      </c>
      <c r="G124" s="458">
        <f t="shared" si="20"/>
        <v>0</v>
      </c>
      <c r="H124" s="458">
        <f t="shared" si="20"/>
        <v>0</v>
      </c>
      <c r="I124" s="458">
        <f t="shared" si="20"/>
        <v>0</v>
      </c>
      <c r="J124" s="459">
        <f>SUM(J122:J123)</f>
        <v>0</v>
      </c>
      <c r="L124" s="499"/>
      <c r="M124" s="496"/>
      <c r="N124" s="318"/>
      <c r="O124" s="501"/>
      <c r="P124" s="321"/>
      <c r="Q124" s="502"/>
      <c r="R124" s="321"/>
      <c r="S124" s="502"/>
      <c r="T124" s="256"/>
      <c r="U124" s="558"/>
      <c r="Y124" s="275"/>
      <c r="Z124" s="315"/>
      <c r="AA124" s="417"/>
      <c r="AB124" s="417"/>
      <c r="AC124" s="417"/>
      <c r="AD124" s="417"/>
      <c r="AE124" s="417"/>
      <c r="AF124" s="418"/>
      <c r="AH124" s="365" t="s">
        <v>76</v>
      </c>
      <c r="AI124" s="252"/>
      <c r="AJ124" s="252"/>
      <c r="AK124" s="252"/>
      <c r="AL124" s="252"/>
      <c r="AM124" s="252"/>
      <c r="AN124" s="252"/>
      <c r="AO124" s="357"/>
    </row>
    <row r="125" spans="1:41">
      <c r="A125" s="264"/>
      <c r="B125" s="328"/>
      <c r="C125" s="338"/>
      <c r="D125" s="318"/>
      <c r="E125" s="268"/>
      <c r="F125" s="268"/>
      <c r="G125" s="268"/>
      <c r="H125" s="268"/>
      <c r="I125" s="268"/>
      <c r="J125" s="291"/>
      <c r="L125" s="499"/>
      <c r="M125" s="496"/>
      <c r="N125" s="337"/>
      <c r="O125" s="496"/>
      <c r="P125" s="337"/>
      <c r="Q125" s="503"/>
      <c r="R125" s="337"/>
      <c r="S125" s="503"/>
      <c r="T125" s="274"/>
      <c r="U125" s="274"/>
      <c r="V125" s="274"/>
      <c r="W125" s="274"/>
      <c r="X125" s="274"/>
      <c r="Y125" s="275"/>
      <c r="Z125" s="315"/>
      <c r="AA125" s="417"/>
      <c r="AB125" s="417"/>
      <c r="AC125" s="417"/>
      <c r="AD125" s="417"/>
      <c r="AE125" s="417"/>
      <c r="AF125" s="418"/>
      <c r="AH125" s="365" t="s">
        <v>152</v>
      </c>
      <c r="AI125" s="252">
        <v>0</v>
      </c>
      <c r="AJ125" s="252">
        <v>0</v>
      </c>
      <c r="AK125" s="252">
        <v>0</v>
      </c>
      <c r="AL125" s="255">
        <v>0</v>
      </c>
      <c r="AM125" s="255">
        <v>0</v>
      </c>
      <c r="AN125" s="255">
        <v>0</v>
      </c>
      <c r="AO125" s="357">
        <v>0</v>
      </c>
    </row>
    <row r="126" spans="1:41" ht="13.15">
      <c r="A126" s="110"/>
      <c r="B126" s="340" t="s">
        <v>116</v>
      </c>
      <c r="C126" s="368" t="s">
        <v>152</v>
      </c>
      <c r="D126" s="337" t="s">
        <v>112</v>
      </c>
      <c r="E126" s="338">
        <f>ROUND($O126*$P126*Q126,6)</f>
        <v>0</v>
      </c>
      <c r="F126" s="338">
        <f>ROUND($O127*$P127*Q127,6)</f>
        <v>0</v>
      </c>
      <c r="G126" s="338">
        <f>ROUND($O128*$P128*Q128,6)</f>
        <v>0</v>
      </c>
      <c r="H126" s="338">
        <f>ROUND($O129*$P129*Q129,6)</f>
        <v>0</v>
      </c>
      <c r="I126" s="338">
        <f>ROUND($O130*$P130*Q130,6)</f>
        <v>0</v>
      </c>
      <c r="J126" s="291"/>
      <c r="L126" s="405">
        <v>0</v>
      </c>
      <c r="M126" s="498">
        <f>ROUND(L126/12,2)</f>
        <v>0</v>
      </c>
      <c r="N126" s="494">
        <v>1</v>
      </c>
      <c r="O126" s="495">
        <v>0</v>
      </c>
      <c r="P126" s="321">
        <f>$R$14</f>
        <v>12</v>
      </c>
      <c r="Q126" s="494">
        <v>0</v>
      </c>
      <c r="R126" s="321"/>
      <c r="S126" s="318"/>
      <c r="T126" s="280" t="e">
        <f>(E129+E130)/E128</f>
        <v>#DIV/0!</v>
      </c>
      <c r="U126" s="280" t="e">
        <f>(F129+F130)/F128</f>
        <v>#DIV/0!</v>
      </c>
      <c r="V126" s="280" t="e">
        <f>(G129+G130)/G128</f>
        <v>#DIV/0!</v>
      </c>
      <c r="W126" s="280" t="e">
        <f>(H129+H130)/H128</f>
        <v>#DIV/0!</v>
      </c>
      <c r="X126" s="280" t="e">
        <f>(I129+I130)/I128</f>
        <v>#DIV/0!</v>
      </c>
      <c r="Y126" s="530"/>
      <c r="Z126" s="413" t="str">
        <f>C126</f>
        <v>Not Allowed</v>
      </c>
      <c r="AA126" s="417">
        <f>ROUND(VLOOKUP($C126,$AH$125:$AO$148,4,FALSE)*E126,0)</f>
        <v>0</v>
      </c>
      <c r="AB126" s="417">
        <f>ROUND(VLOOKUP($C126,$AH$125:$AO$148,5,FALSE)*F126,0)</f>
        <v>0</v>
      </c>
      <c r="AC126" s="417">
        <f>ROUND(VLOOKUP($C126,$AH$125:$AO$148,6,FALSE)*G126,0)</f>
        <v>0</v>
      </c>
      <c r="AD126" s="417">
        <f>ROUND(VLOOKUP($C126,$AH$125:$AO$148,7,FALSE)*H126,0)</f>
        <v>0</v>
      </c>
      <c r="AE126" s="417">
        <f>ROUND(VLOOKUP($C126,$AH$125:$AO$148,8,FALSE)*I126,0)</f>
        <v>0</v>
      </c>
      <c r="AF126" s="418">
        <f>SUM(AA126:AE126)</f>
        <v>0</v>
      </c>
      <c r="AH126" s="358" t="s">
        <v>117</v>
      </c>
      <c r="AI126" s="353" t="e">
        <f>#REF!*24</f>
        <v>#REF!</v>
      </c>
      <c r="AJ126" s="352" t="e">
        <f>AI126/6</f>
        <v>#REF!</v>
      </c>
      <c r="AK126" s="362" t="e">
        <f>AJ126*AK$120</f>
        <v>#REF!</v>
      </c>
      <c r="AL126" s="362" t="e">
        <f t="shared" ref="AL126:AO126" si="21">AK126*AL$120</f>
        <v>#REF!</v>
      </c>
      <c r="AM126" s="362" t="e">
        <f t="shared" si="21"/>
        <v>#REF!</v>
      </c>
      <c r="AN126" s="362" t="e">
        <f t="shared" si="21"/>
        <v>#REF!</v>
      </c>
      <c r="AO126" s="528" t="e">
        <f t="shared" si="21"/>
        <v>#REF!</v>
      </c>
    </row>
    <row r="127" spans="1:41" ht="13.15">
      <c r="A127" s="252"/>
      <c r="B127" s="340"/>
      <c r="C127" s="368" t="s">
        <v>152</v>
      </c>
      <c r="D127" s="337" t="s">
        <v>158</v>
      </c>
      <c r="E127" s="294">
        <f>Q126</f>
        <v>0</v>
      </c>
      <c r="F127" s="294">
        <f>Q127</f>
        <v>0</v>
      </c>
      <c r="G127" s="294">
        <f>Q128</f>
        <v>0</v>
      </c>
      <c r="H127" s="294">
        <f>Q129</f>
        <v>0</v>
      </c>
      <c r="I127" s="294">
        <f>Q130</f>
        <v>0</v>
      </c>
      <c r="J127" s="291"/>
      <c r="L127" s="500"/>
      <c r="M127" s="498"/>
      <c r="N127" s="494">
        <v>1.03</v>
      </c>
      <c r="O127" s="495">
        <v>0</v>
      </c>
      <c r="P127" s="321">
        <f>$R$15</f>
        <v>12</v>
      </c>
      <c r="Q127" s="237">
        <v>0</v>
      </c>
      <c r="R127" s="321"/>
      <c r="S127" s="502"/>
      <c r="T127" s="280"/>
      <c r="U127" s="280"/>
      <c r="V127" s="280"/>
      <c r="W127" s="280"/>
      <c r="X127" s="280"/>
      <c r="Y127" s="530"/>
      <c r="Z127" s="413"/>
      <c r="AA127" s="417"/>
      <c r="AB127" s="417"/>
      <c r="AC127" s="417"/>
      <c r="AD127" s="417"/>
      <c r="AE127" s="417"/>
      <c r="AF127" s="418"/>
      <c r="AH127" s="359" t="s">
        <v>118</v>
      </c>
      <c r="AI127" s="353" t="e">
        <f>#REF!*24</f>
        <v>#REF!</v>
      </c>
      <c r="AJ127" s="352" t="e">
        <f t="shared" ref="AJ127:AJ148" si="22">AI127/6</f>
        <v>#REF!</v>
      </c>
      <c r="AK127" s="362" t="e">
        <f t="shared" ref="AK127:AO142" si="23">AJ127*AK$120</f>
        <v>#REF!</v>
      </c>
      <c r="AL127" s="362" t="e">
        <f t="shared" si="23"/>
        <v>#REF!</v>
      </c>
      <c r="AM127" s="362" t="e">
        <f t="shared" si="23"/>
        <v>#REF!</v>
      </c>
      <c r="AN127" s="362" t="e">
        <f t="shared" si="23"/>
        <v>#REF!</v>
      </c>
      <c r="AO127" s="528" t="e">
        <f t="shared" si="23"/>
        <v>#REF!</v>
      </c>
    </row>
    <row r="128" spans="1:41" ht="13.15">
      <c r="A128" s="264"/>
      <c r="B128" s="328"/>
      <c r="C128" s="368" t="s">
        <v>152</v>
      </c>
      <c r="D128" s="318" t="s">
        <v>14</v>
      </c>
      <c r="E128" s="439">
        <f>ROUND(M126*E126*N126,0)</f>
        <v>0</v>
      </c>
      <c r="F128" s="439">
        <f>ROUND(M126*F126*N126*N127,0)</f>
        <v>0</v>
      </c>
      <c r="G128" s="439">
        <f>ROUND(M126*G126*N126*N127*N128,0)</f>
        <v>0</v>
      </c>
      <c r="H128" s="439">
        <f>ROUND(M126*H126*N126*N127*N128*N129,0)</f>
        <v>0</v>
      </c>
      <c r="I128" s="439">
        <f>ROUND(M126*I126*N126*N127*N128*N129*N130,0)</f>
        <v>0</v>
      </c>
      <c r="J128" s="441">
        <f>SUM(E128:I128)</f>
        <v>0</v>
      </c>
      <c r="L128" s="499"/>
      <c r="M128" s="496"/>
      <c r="N128" s="494">
        <v>1.03</v>
      </c>
      <c r="O128" s="495">
        <v>0</v>
      </c>
      <c r="P128" s="321">
        <f>$R$16</f>
        <v>12</v>
      </c>
      <c r="Q128" s="237">
        <v>0</v>
      </c>
      <c r="R128" s="321"/>
      <c r="S128" s="502"/>
      <c r="T128" s="280"/>
      <c r="U128" s="280"/>
      <c r="V128" s="280"/>
      <c r="W128" s="280"/>
      <c r="X128" s="280"/>
      <c r="Y128" s="275"/>
      <c r="Z128" s="315"/>
      <c r="AA128" s="417"/>
      <c r="AB128" s="417"/>
      <c r="AC128" s="417"/>
      <c r="AD128" s="417"/>
      <c r="AE128" s="417"/>
      <c r="AF128" s="418"/>
      <c r="AH128" s="359" t="s">
        <v>119</v>
      </c>
      <c r="AI128" s="353" t="e">
        <f>#REF!*24</f>
        <v>#REF!</v>
      </c>
      <c r="AJ128" s="352" t="e">
        <f t="shared" si="22"/>
        <v>#REF!</v>
      </c>
      <c r="AK128" s="362" t="e">
        <f t="shared" si="23"/>
        <v>#REF!</v>
      </c>
      <c r="AL128" s="362" t="e">
        <f t="shared" si="23"/>
        <v>#REF!</v>
      </c>
      <c r="AM128" s="362" t="e">
        <f t="shared" si="23"/>
        <v>#REF!</v>
      </c>
      <c r="AN128" s="362" t="e">
        <f t="shared" si="23"/>
        <v>#REF!</v>
      </c>
      <c r="AO128" s="528" t="e">
        <f t="shared" si="23"/>
        <v>#REF!</v>
      </c>
    </row>
    <row r="129" spans="1:41" ht="13.15">
      <c r="A129" s="264"/>
      <c r="B129" s="328"/>
      <c r="C129" s="368" t="s">
        <v>152</v>
      </c>
      <c r="D129" s="318" t="s">
        <v>29</v>
      </c>
      <c r="E129" s="438">
        <f>ROUND(E128*$R$154,0)</f>
        <v>0</v>
      </c>
      <c r="F129" s="438">
        <f>ROUND(F128*$R$154,0)</f>
        <v>0</v>
      </c>
      <c r="G129" s="438">
        <f>ROUND(G128*$R$154,0)</f>
        <v>0</v>
      </c>
      <c r="H129" s="438">
        <f>ROUND(H128*$R$154,0)</f>
        <v>0</v>
      </c>
      <c r="I129" s="438">
        <f>ROUND(I128*$R$154,0)</f>
        <v>0</v>
      </c>
      <c r="J129" s="441">
        <f>SUM(E129:I129)</f>
        <v>0</v>
      </c>
      <c r="L129" s="499"/>
      <c r="M129" s="496"/>
      <c r="N129" s="494">
        <v>1.03</v>
      </c>
      <c r="O129" s="495">
        <v>0</v>
      </c>
      <c r="P129" s="321">
        <f>$R$17</f>
        <v>12</v>
      </c>
      <c r="Q129" s="237">
        <v>0</v>
      </c>
      <c r="R129" s="321"/>
      <c r="S129" s="502"/>
      <c r="T129" s="280"/>
      <c r="U129" s="280"/>
      <c r="V129" s="280"/>
      <c r="W129" s="280"/>
      <c r="X129" s="280"/>
      <c r="Y129" s="275"/>
      <c r="Z129" s="315"/>
      <c r="AA129" s="417"/>
      <c r="AB129" s="417"/>
      <c r="AC129" s="417"/>
      <c r="AD129" s="417"/>
      <c r="AE129" s="417"/>
      <c r="AF129" s="418"/>
      <c r="AH129" s="359" t="s">
        <v>120</v>
      </c>
      <c r="AI129" s="353" t="e">
        <f>#REF!*24</f>
        <v>#REF!</v>
      </c>
      <c r="AJ129" s="352" t="e">
        <f t="shared" si="22"/>
        <v>#REF!</v>
      </c>
      <c r="AK129" s="362" t="e">
        <f t="shared" si="23"/>
        <v>#REF!</v>
      </c>
      <c r="AL129" s="362" t="e">
        <f t="shared" si="23"/>
        <v>#REF!</v>
      </c>
      <c r="AM129" s="362" t="e">
        <f t="shared" si="23"/>
        <v>#REF!</v>
      </c>
      <c r="AN129" s="362" t="e">
        <f t="shared" si="23"/>
        <v>#REF!</v>
      </c>
      <c r="AO129" s="528" t="e">
        <f t="shared" si="23"/>
        <v>#REF!</v>
      </c>
    </row>
    <row r="130" spans="1:41" ht="15">
      <c r="A130" s="264"/>
      <c r="B130" s="328"/>
      <c r="C130" s="368" t="s">
        <v>152</v>
      </c>
      <c r="D130" s="318" t="s">
        <v>28</v>
      </c>
      <c r="E130" s="456">
        <f>ROUND($R$155*E126,0)</f>
        <v>0</v>
      </c>
      <c r="F130" s="456">
        <f>ROUND($R$155*F126,0)</f>
        <v>0</v>
      </c>
      <c r="G130" s="456">
        <f>ROUND($R$155*G126,0)</f>
        <v>0</v>
      </c>
      <c r="H130" s="456">
        <f>ROUND($R$155*H126,0)</f>
        <v>0</v>
      </c>
      <c r="I130" s="456">
        <f>ROUND($R$155*I126,0)</f>
        <v>0</v>
      </c>
      <c r="J130" s="457">
        <f>SUM(E130:I130)</f>
        <v>0</v>
      </c>
      <c r="L130" s="499"/>
      <c r="M130" s="496"/>
      <c r="N130" s="494">
        <v>1.03</v>
      </c>
      <c r="O130" s="495">
        <v>0</v>
      </c>
      <c r="P130" s="321">
        <f>$R$18</f>
        <v>12</v>
      </c>
      <c r="Q130" s="237">
        <v>0</v>
      </c>
      <c r="R130" s="321"/>
      <c r="S130" s="502"/>
      <c r="T130" s="280"/>
      <c r="U130" s="280"/>
      <c r="V130" s="280"/>
      <c r="W130" s="280"/>
      <c r="X130" s="280"/>
      <c r="Y130" s="275"/>
      <c r="Z130" s="315"/>
      <c r="AA130" s="417"/>
      <c r="AB130" s="417"/>
      <c r="AC130" s="417"/>
      <c r="AD130" s="417"/>
      <c r="AE130" s="417"/>
      <c r="AF130" s="418"/>
      <c r="AH130" s="359" t="s">
        <v>121</v>
      </c>
      <c r="AI130" s="353" t="e">
        <f>#REF!*24</f>
        <v>#REF!</v>
      </c>
      <c r="AJ130" s="352" t="e">
        <f t="shared" si="22"/>
        <v>#REF!</v>
      </c>
      <c r="AK130" s="362" t="e">
        <f t="shared" si="23"/>
        <v>#REF!</v>
      </c>
      <c r="AL130" s="362" t="e">
        <f t="shared" si="23"/>
        <v>#REF!</v>
      </c>
      <c r="AM130" s="362" t="e">
        <f t="shared" si="23"/>
        <v>#REF!</v>
      </c>
      <c r="AN130" s="362" t="e">
        <f t="shared" si="23"/>
        <v>#REF!</v>
      </c>
      <c r="AO130" s="528" t="e">
        <f t="shared" si="23"/>
        <v>#REF!</v>
      </c>
    </row>
    <row r="131" spans="1:41" ht="13.15">
      <c r="A131" s="264"/>
      <c r="B131" s="328"/>
      <c r="C131" s="338"/>
      <c r="D131" s="322" t="s">
        <v>157</v>
      </c>
      <c r="E131" s="458">
        <f>SUM(E129:E130)</f>
        <v>0</v>
      </c>
      <c r="F131" s="458">
        <f t="shared" ref="F131:I131" si="24">SUM(F129:F130)</f>
        <v>0</v>
      </c>
      <c r="G131" s="458">
        <f t="shared" si="24"/>
        <v>0</v>
      </c>
      <c r="H131" s="458">
        <f t="shared" si="24"/>
        <v>0</v>
      </c>
      <c r="I131" s="458">
        <f t="shared" si="24"/>
        <v>0</v>
      </c>
      <c r="J131" s="459">
        <f>SUM(J129:J130)</f>
        <v>0</v>
      </c>
      <c r="L131" s="499"/>
      <c r="M131" s="496"/>
      <c r="N131" s="318"/>
      <c r="O131" s="501"/>
      <c r="P131" s="321"/>
      <c r="Q131" s="502"/>
      <c r="R131" s="321"/>
      <c r="S131" s="502"/>
      <c r="T131" s="256"/>
      <c r="U131" s="558"/>
      <c r="Y131" s="275"/>
      <c r="Z131" s="315"/>
      <c r="AA131" s="417"/>
      <c r="AB131" s="417"/>
      <c r="AC131" s="417"/>
      <c r="AD131" s="417"/>
      <c r="AE131" s="417"/>
      <c r="AF131" s="418"/>
      <c r="AH131" s="359" t="s">
        <v>122</v>
      </c>
      <c r="AI131" s="353" t="e">
        <f>#REF!*24</f>
        <v>#REF!</v>
      </c>
      <c r="AJ131" s="352" t="e">
        <f t="shared" si="22"/>
        <v>#REF!</v>
      </c>
      <c r="AK131" s="362" t="e">
        <f t="shared" si="23"/>
        <v>#REF!</v>
      </c>
      <c r="AL131" s="362" t="e">
        <f t="shared" si="23"/>
        <v>#REF!</v>
      </c>
      <c r="AM131" s="362" t="e">
        <f t="shared" si="23"/>
        <v>#REF!</v>
      </c>
      <c r="AN131" s="362" t="e">
        <f t="shared" si="23"/>
        <v>#REF!</v>
      </c>
      <c r="AO131" s="528" t="e">
        <f t="shared" si="23"/>
        <v>#REF!</v>
      </c>
    </row>
    <row r="132" spans="1:41" ht="13.15">
      <c r="A132" s="264"/>
      <c r="B132" s="328"/>
      <c r="C132" s="338"/>
      <c r="D132" s="318"/>
      <c r="E132" s="268"/>
      <c r="F132" s="268"/>
      <c r="G132" s="268"/>
      <c r="H132" s="268"/>
      <c r="I132" s="268"/>
      <c r="J132" s="291"/>
      <c r="L132" s="499"/>
      <c r="M132" s="496"/>
      <c r="N132" s="337"/>
      <c r="O132" s="496"/>
      <c r="P132" s="337"/>
      <c r="Q132" s="503"/>
      <c r="R132" s="337"/>
      <c r="S132" s="503"/>
      <c r="T132" s="274"/>
      <c r="U132" s="274"/>
      <c r="V132" s="274"/>
      <c r="W132" s="274"/>
      <c r="X132" s="274"/>
      <c r="Y132" s="275"/>
      <c r="Z132" s="315"/>
      <c r="AA132" s="417"/>
      <c r="AB132" s="417"/>
      <c r="AC132" s="417"/>
      <c r="AD132" s="417"/>
      <c r="AE132" s="417"/>
      <c r="AF132" s="418"/>
      <c r="AH132" s="358" t="s">
        <v>123</v>
      </c>
      <c r="AI132" s="353" t="e">
        <f>#REF!*24</f>
        <v>#REF!</v>
      </c>
      <c r="AJ132" s="352" t="e">
        <f t="shared" si="22"/>
        <v>#REF!</v>
      </c>
      <c r="AK132" s="362" t="e">
        <f t="shared" si="23"/>
        <v>#REF!</v>
      </c>
      <c r="AL132" s="362" t="e">
        <f t="shared" si="23"/>
        <v>#REF!</v>
      </c>
      <c r="AM132" s="362" t="e">
        <f t="shared" si="23"/>
        <v>#REF!</v>
      </c>
      <c r="AN132" s="362" t="e">
        <f t="shared" si="23"/>
        <v>#REF!</v>
      </c>
      <c r="AO132" s="528" t="e">
        <f t="shared" si="23"/>
        <v>#REF!</v>
      </c>
    </row>
    <row r="133" spans="1:41" ht="13.15">
      <c r="A133" s="110"/>
      <c r="B133" s="340" t="s">
        <v>116</v>
      </c>
      <c r="C133" s="368" t="s">
        <v>152</v>
      </c>
      <c r="D133" s="337" t="s">
        <v>112</v>
      </c>
      <c r="E133" s="338">
        <f>ROUND($O133*$P133*Q133,6)</f>
        <v>0</v>
      </c>
      <c r="F133" s="338">
        <f>ROUND($O134*$P134*Q134,6)</f>
        <v>0</v>
      </c>
      <c r="G133" s="338">
        <f>ROUND($O135*$P135*Q135,6)</f>
        <v>0</v>
      </c>
      <c r="H133" s="338">
        <f>ROUND($O136*$P136*Q136,6)</f>
        <v>0</v>
      </c>
      <c r="I133" s="338">
        <f>ROUND($O137*$P137*Q137,6)</f>
        <v>0</v>
      </c>
      <c r="J133" s="291"/>
      <c r="L133" s="405">
        <v>0</v>
      </c>
      <c r="M133" s="498">
        <f>ROUND(L133/12,2)</f>
        <v>0</v>
      </c>
      <c r="N133" s="494">
        <v>1</v>
      </c>
      <c r="O133" s="495">
        <v>0</v>
      </c>
      <c r="P133" s="321">
        <f>$R$14</f>
        <v>12</v>
      </c>
      <c r="Q133" s="494">
        <v>0</v>
      </c>
      <c r="R133" s="321"/>
      <c r="S133" s="318"/>
      <c r="T133" s="280" t="e">
        <f>(E136+E137)/E135</f>
        <v>#DIV/0!</v>
      </c>
      <c r="U133" s="280" t="e">
        <f>(F136+F137)/F135</f>
        <v>#DIV/0!</v>
      </c>
      <c r="V133" s="280" t="e">
        <f>(G136+G137)/G135</f>
        <v>#DIV/0!</v>
      </c>
      <c r="W133" s="280" t="e">
        <f>(H136+H137)/H135</f>
        <v>#DIV/0!</v>
      </c>
      <c r="X133" s="280" t="e">
        <f>(I136+I137)/I135</f>
        <v>#DIV/0!</v>
      </c>
      <c r="Y133" s="530"/>
      <c r="Z133" s="413" t="str">
        <f>C133</f>
        <v>Not Allowed</v>
      </c>
      <c r="AA133" s="417">
        <f>ROUND(VLOOKUP($C133,$AH$125:$AO$148,4,FALSE)*E133,0)</f>
        <v>0</v>
      </c>
      <c r="AB133" s="417">
        <f>ROUND(VLOOKUP($C133,$AH$125:$AO$148,5,FALSE)*F133,0)</f>
        <v>0</v>
      </c>
      <c r="AC133" s="417">
        <f>ROUND(VLOOKUP($C133,$AH$125:$AO$148,6,FALSE)*G133,0)</f>
        <v>0</v>
      </c>
      <c r="AD133" s="417">
        <f>ROUND(VLOOKUP($C133,$AH$125:$AO$148,7,FALSE)*H133,0)</f>
        <v>0</v>
      </c>
      <c r="AE133" s="417">
        <f>ROUND(VLOOKUP($C133,$AH$125:$AO$148,8,FALSE)*I133,0)</f>
        <v>0</v>
      </c>
      <c r="AF133" s="418">
        <f>SUM(AA133:AE133)</f>
        <v>0</v>
      </c>
      <c r="AH133" s="360" t="s">
        <v>124</v>
      </c>
      <c r="AI133" s="353" t="e">
        <f>#REF!*24</f>
        <v>#REF!</v>
      </c>
      <c r="AJ133" s="352" t="e">
        <f t="shared" si="22"/>
        <v>#REF!</v>
      </c>
      <c r="AK133" s="362" t="e">
        <f t="shared" si="23"/>
        <v>#REF!</v>
      </c>
      <c r="AL133" s="362" t="e">
        <f t="shared" si="23"/>
        <v>#REF!</v>
      </c>
      <c r="AM133" s="362" t="e">
        <f t="shared" si="23"/>
        <v>#REF!</v>
      </c>
      <c r="AN133" s="362" t="e">
        <f t="shared" si="23"/>
        <v>#REF!</v>
      </c>
      <c r="AO133" s="528" t="e">
        <f t="shared" si="23"/>
        <v>#REF!</v>
      </c>
    </row>
    <row r="134" spans="1:41" ht="13.15">
      <c r="A134" s="252"/>
      <c r="B134" s="340"/>
      <c r="C134" s="368" t="s">
        <v>152</v>
      </c>
      <c r="D134" s="337" t="s">
        <v>158</v>
      </c>
      <c r="E134" s="294">
        <f>Q133</f>
        <v>0</v>
      </c>
      <c r="F134" s="294">
        <f>Q134</f>
        <v>0</v>
      </c>
      <c r="G134" s="294">
        <f>Q135</f>
        <v>0</v>
      </c>
      <c r="H134" s="294">
        <f>Q136</f>
        <v>0</v>
      </c>
      <c r="I134" s="294">
        <f>Q137</f>
        <v>0</v>
      </c>
      <c r="J134" s="291"/>
      <c r="L134" s="500"/>
      <c r="M134" s="498"/>
      <c r="N134" s="494">
        <v>1.03</v>
      </c>
      <c r="O134" s="495">
        <v>0</v>
      </c>
      <c r="P134" s="321">
        <f>$R$15</f>
        <v>12</v>
      </c>
      <c r="Q134" s="237">
        <v>0</v>
      </c>
      <c r="R134" s="321"/>
      <c r="S134" s="502"/>
      <c r="T134" s="280"/>
      <c r="U134" s="280"/>
      <c r="V134" s="280"/>
      <c r="W134" s="280"/>
      <c r="X134" s="280"/>
      <c r="Y134" s="530"/>
      <c r="Z134" s="413"/>
      <c r="AA134" s="417"/>
      <c r="AB134" s="417"/>
      <c r="AC134" s="417"/>
      <c r="AD134" s="417"/>
      <c r="AE134" s="417"/>
      <c r="AF134" s="418"/>
      <c r="AH134" s="360" t="s">
        <v>125</v>
      </c>
      <c r="AI134" s="353" t="e">
        <f>#REF!*24</f>
        <v>#REF!</v>
      </c>
      <c r="AJ134" s="352" t="e">
        <f t="shared" si="22"/>
        <v>#REF!</v>
      </c>
      <c r="AK134" s="362" t="e">
        <f t="shared" si="23"/>
        <v>#REF!</v>
      </c>
      <c r="AL134" s="362" t="e">
        <f t="shared" si="23"/>
        <v>#REF!</v>
      </c>
      <c r="AM134" s="362" t="e">
        <f t="shared" si="23"/>
        <v>#REF!</v>
      </c>
      <c r="AN134" s="362" t="e">
        <f t="shared" si="23"/>
        <v>#REF!</v>
      </c>
      <c r="AO134" s="528" t="e">
        <f t="shared" si="23"/>
        <v>#REF!</v>
      </c>
    </row>
    <row r="135" spans="1:41" ht="13.15">
      <c r="A135" s="264"/>
      <c r="B135" s="328"/>
      <c r="C135" s="368" t="s">
        <v>152</v>
      </c>
      <c r="D135" s="318" t="s">
        <v>14</v>
      </c>
      <c r="E135" s="439">
        <f>ROUND(M133*E133*N133,0)</f>
        <v>0</v>
      </c>
      <c r="F135" s="439">
        <f>ROUND(M133*F133*N133*N134,0)</f>
        <v>0</v>
      </c>
      <c r="G135" s="439">
        <f>ROUND(M133*G133*N133*N134*N135,0)</f>
        <v>0</v>
      </c>
      <c r="H135" s="439">
        <f>ROUND(M133*H133*N133*N134*N135*N136,0)</f>
        <v>0</v>
      </c>
      <c r="I135" s="439">
        <f>ROUND(M133*I133*N133*N134*N135*N136*N137,0)</f>
        <v>0</v>
      </c>
      <c r="J135" s="441">
        <f>SUM(E135:I135)</f>
        <v>0</v>
      </c>
      <c r="L135" s="499"/>
      <c r="M135" s="496"/>
      <c r="N135" s="494">
        <v>1.03</v>
      </c>
      <c r="O135" s="495">
        <v>0</v>
      </c>
      <c r="P135" s="321">
        <f>$R$16</f>
        <v>12</v>
      </c>
      <c r="Q135" s="237">
        <v>0</v>
      </c>
      <c r="R135" s="321"/>
      <c r="S135" s="502"/>
      <c r="T135" s="280"/>
      <c r="U135" s="280"/>
      <c r="V135" s="280"/>
      <c r="W135" s="280"/>
      <c r="X135" s="280"/>
      <c r="Y135" s="275"/>
      <c r="Z135" s="315"/>
      <c r="AA135" s="417"/>
      <c r="AB135" s="417"/>
      <c r="AC135" s="417"/>
      <c r="AD135" s="417"/>
      <c r="AE135" s="417"/>
      <c r="AF135" s="418"/>
      <c r="AH135" s="360" t="s">
        <v>198</v>
      </c>
      <c r="AI135" s="353" t="e">
        <f>#REF!*24</f>
        <v>#REF!</v>
      </c>
      <c r="AJ135" s="352" t="e">
        <f t="shared" si="22"/>
        <v>#REF!</v>
      </c>
      <c r="AK135" s="362" t="e">
        <f t="shared" si="23"/>
        <v>#REF!</v>
      </c>
      <c r="AL135" s="362" t="e">
        <f t="shared" si="23"/>
        <v>#REF!</v>
      </c>
      <c r="AM135" s="362" t="e">
        <f t="shared" si="23"/>
        <v>#REF!</v>
      </c>
      <c r="AN135" s="362" t="e">
        <f t="shared" si="23"/>
        <v>#REF!</v>
      </c>
      <c r="AO135" s="528" t="e">
        <f t="shared" si="23"/>
        <v>#REF!</v>
      </c>
    </row>
    <row r="136" spans="1:41" ht="13.15">
      <c r="A136" s="264"/>
      <c r="B136" s="328"/>
      <c r="C136" s="368" t="s">
        <v>152</v>
      </c>
      <c r="D136" s="318" t="s">
        <v>29</v>
      </c>
      <c r="E136" s="438">
        <f>ROUND(E135*$R$154,0)</f>
        <v>0</v>
      </c>
      <c r="F136" s="438">
        <f>ROUND(F135*$R$154,0)</f>
        <v>0</v>
      </c>
      <c r="G136" s="438">
        <f>ROUND(G135*$R$154,0)</f>
        <v>0</v>
      </c>
      <c r="H136" s="438">
        <f>ROUND(H135*$R$154,0)</f>
        <v>0</v>
      </c>
      <c r="I136" s="438">
        <f>ROUND(I135*$R$154,0)</f>
        <v>0</v>
      </c>
      <c r="J136" s="441">
        <f>SUM(E136:I136)</f>
        <v>0</v>
      </c>
      <c r="L136" s="499"/>
      <c r="M136" s="496"/>
      <c r="N136" s="494">
        <v>1.03</v>
      </c>
      <c r="O136" s="495">
        <v>0</v>
      </c>
      <c r="P136" s="321">
        <f>$R$17</f>
        <v>12</v>
      </c>
      <c r="Q136" s="237">
        <v>0</v>
      </c>
      <c r="R136" s="321"/>
      <c r="S136" s="502"/>
      <c r="T136" s="280"/>
      <c r="U136" s="280"/>
      <c r="V136" s="280"/>
      <c r="W136" s="280"/>
      <c r="X136" s="280"/>
      <c r="Y136" s="275"/>
      <c r="Z136" s="315"/>
      <c r="AA136" s="417"/>
      <c r="AB136" s="417"/>
      <c r="AC136" s="417"/>
      <c r="AD136" s="417"/>
      <c r="AE136" s="417"/>
      <c r="AF136" s="418"/>
      <c r="AH136" s="360" t="s">
        <v>190</v>
      </c>
      <c r="AI136" s="353" t="e">
        <f>#REF!*24</f>
        <v>#REF!</v>
      </c>
      <c r="AJ136" s="352" t="e">
        <f t="shared" si="22"/>
        <v>#REF!</v>
      </c>
      <c r="AK136" s="362" t="e">
        <f t="shared" si="23"/>
        <v>#REF!</v>
      </c>
      <c r="AL136" s="362" t="e">
        <f t="shared" si="23"/>
        <v>#REF!</v>
      </c>
      <c r="AM136" s="362" t="e">
        <f t="shared" si="23"/>
        <v>#REF!</v>
      </c>
      <c r="AN136" s="362" t="e">
        <f t="shared" si="23"/>
        <v>#REF!</v>
      </c>
      <c r="AO136" s="528" t="e">
        <f t="shared" si="23"/>
        <v>#REF!</v>
      </c>
    </row>
    <row r="137" spans="1:41" ht="15">
      <c r="A137" s="264"/>
      <c r="B137" s="328"/>
      <c r="C137" s="368" t="s">
        <v>152</v>
      </c>
      <c r="D137" s="318" t="s">
        <v>28</v>
      </c>
      <c r="E137" s="456">
        <f>ROUND($R$155*E133,0)</f>
        <v>0</v>
      </c>
      <c r="F137" s="456">
        <f>ROUND($R$155*F133,0)</f>
        <v>0</v>
      </c>
      <c r="G137" s="456">
        <f>ROUND($R$155*G133,0)</f>
        <v>0</v>
      </c>
      <c r="H137" s="456">
        <f>ROUND($R$155*H133,0)</f>
        <v>0</v>
      </c>
      <c r="I137" s="456">
        <f>ROUND($R$155*I133,0)</f>
        <v>0</v>
      </c>
      <c r="J137" s="457">
        <f>SUM(E137:I137)</f>
        <v>0</v>
      </c>
      <c r="L137" s="499"/>
      <c r="M137" s="496"/>
      <c r="N137" s="494">
        <v>1.03</v>
      </c>
      <c r="O137" s="495">
        <v>0</v>
      </c>
      <c r="P137" s="321">
        <f>$R$18</f>
        <v>12</v>
      </c>
      <c r="Q137" s="237">
        <v>0</v>
      </c>
      <c r="R137" s="321"/>
      <c r="S137" s="502"/>
      <c r="T137" s="280"/>
      <c r="U137" s="280"/>
      <c r="V137" s="280"/>
      <c r="W137" s="280"/>
      <c r="X137" s="280"/>
      <c r="Y137" s="275"/>
      <c r="Z137" s="315"/>
      <c r="AA137" s="417"/>
      <c r="AB137" s="417"/>
      <c r="AC137" s="417"/>
      <c r="AD137" s="417"/>
      <c r="AE137" s="417"/>
      <c r="AF137" s="418"/>
      <c r="AH137" s="360" t="s">
        <v>191</v>
      </c>
      <c r="AI137" s="353" t="e">
        <f>#REF!*24</f>
        <v>#REF!</v>
      </c>
      <c r="AJ137" s="352" t="e">
        <f t="shared" si="22"/>
        <v>#REF!</v>
      </c>
      <c r="AK137" s="362" t="e">
        <f t="shared" si="23"/>
        <v>#REF!</v>
      </c>
      <c r="AL137" s="362" t="e">
        <f t="shared" si="23"/>
        <v>#REF!</v>
      </c>
      <c r="AM137" s="362" t="e">
        <f t="shared" si="23"/>
        <v>#REF!</v>
      </c>
      <c r="AN137" s="362" t="e">
        <f t="shared" si="23"/>
        <v>#REF!</v>
      </c>
      <c r="AO137" s="528" t="e">
        <f t="shared" si="23"/>
        <v>#REF!</v>
      </c>
    </row>
    <row r="138" spans="1:41" ht="13.15">
      <c r="A138" s="264"/>
      <c r="B138" s="328"/>
      <c r="C138" s="338"/>
      <c r="D138" s="322" t="s">
        <v>157</v>
      </c>
      <c r="E138" s="458">
        <f>SUM(E136:E137)</f>
        <v>0</v>
      </c>
      <c r="F138" s="458">
        <f t="shared" ref="F138:I138" si="25">SUM(F136:F137)</f>
        <v>0</v>
      </c>
      <c r="G138" s="458">
        <f t="shared" si="25"/>
        <v>0</v>
      </c>
      <c r="H138" s="458">
        <f t="shared" si="25"/>
        <v>0</v>
      </c>
      <c r="I138" s="458">
        <f t="shared" si="25"/>
        <v>0</v>
      </c>
      <c r="J138" s="459">
        <f>SUM(J136:J137)</f>
        <v>0</v>
      </c>
      <c r="L138" s="499"/>
      <c r="M138" s="496"/>
      <c r="N138" s="318"/>
      <c r="O138" s="501"/>
      <c r="P138" s="321"/>
      <c r="Q138" s="502"/>
      <c r="R138" s="321"/>
      <c r="S138" s="502"/>
      <c r="T138" s="256"/>
      <c r="U138" s="558"/>
      <c r="Y138" s="275"/>
      <c r="Z138" s="315"/>
      <c r="AA138" s="417"/>
      <c r="AB138" s="417"/>
      <c r="AC138" s="417"/>
      <c r="AD138" s="417"/>
      <c r="AE138" s="417"/>
      <c r="AF138" s="418"/>
      <c r="AH138" s="360" t="s">
        <v>192</v>
      </c>
      <c r="AI138" s="353" t="e">
        <f>#REF!*24</f>
        <v>#REF!</v>
      </c>
      <c r="AJ138" s="352" t="e">
        <f t="shared" si="22"/>
        <v>#REF!</v>
      </c>
      <c r="AK138" s="362" t="e">
        <f t="shared" si="23"/>
        <v>#REF!</v>
      </c>
      <c r="AL138" s="362" t="e">
        <f t="shared" si="23"/>
        <v>#REF!</v>
      </c>
      <c r="AM138" s="362" t="e">
        <f t="shared" si="23"/>
        <v>#REF!</v>
      </c>
      <c r="AN138" s="362" t="e">
        <f t="shared" si="23"/>
        <v>#REF!</v>
      </c>
      <c r="AO138" s="528" t="e">
        <f t="shared" si="23"/>
        <v>#REF!</v>
      </c>
    </row>
    <row r="139" spans="1:41" ht="13.15">
      <c r="A139" s="264"/>
      <c r="B139" s="328"/>
      <c r="C139" s="338"/>
      <c r="D139" s="318"/>
      <c r="E139" s="446"/>
      <c r="F139" s="446"/>
      <c r="G139" s="446"/>
      <c r="H139" s="446"/>
      <c r="I139" s="446"/>
      <c r="J139" s="444"/>
      <c r="L139" s="499"/>
      <c r="M139" s="496"/>
      <c r="N139" s="337"/>
      <c r="O139" s="496"/>
      <c r="P139" s="337"/>
      <c r="Q139" s="503"/>
      <c r="R139" s="337"/>
      <c r="S139" s="503"/>
      <c r="T139" s="274"/>
      <c r="U139" s="274"/>
      <c r="V139" s="274"/>
      <c r="W139" s="274"/>
      <c r="X139" s="274"/>
      <c r="Y139" s="275"/>
      <c r="Z139" s="315"/>
      <c r="AA139" s="417"/>
      <c r="AB139" s="417"/>
      <c r="AC139" s="417"/>
      <c r="AD139" s="417"/>
      <c r="AE139" s="417"/>
      <c r="AF139" s="418"/>
      <c r="AH139" s="360" t="s">
        <v>193</v>
      </c>
      <c r="AI139" s="353" t="e">
        <f>#REF!*24</f>
        <v>#REF!</v>
      </c>
      <c r="AJ139" s="352" t="e">
        <f t="shared" si="22"/>
        <v>#REF!</v>
      </c>
      <c r="AK139" s="362" t="e">
        <f t="shared" si="23"/>
        <v>#REF!</v>
      </c>
      <c r="AL139" s="362" t="e">
        <f t="shared" si="23"/>
        <v>#REF!</v>
      </c>
      <c r="AM139" s="362" t="e">
        <f t="shared" si="23"/>
        <v>#REF!</v>
      </c>
      <c r="AN139" s="362" t="e">
        <f t="shared" si="23"/>
        <v>#REF!</v>
      </c>
      <c r="AO139" s="528" t="e">
        <f t="shared" si="23"/>
        <v>#REF!</v>
      </c>
    </row>
    <row r="140" spans="1:41" ht="13.15">
      <c r="A140" s="110"/>
      <c r="B140" s="340" t="s">
        <v>116</v>
      </c>
      <c r="C140" s="368" t="s">
        <v>152</v>
      </c>
      <c r="D140" s="337" t="s">
        <v>112</v>
      </c>
      <c r="E140" s="338">
        <f>ROUND($O140*$P140*Q140,6)</f>
        <v>0</v>
      </c>
      <c r="F140" s="338">
        <f>ROUND($O141*$P141*Q141,6)</f>
        <v>0</v>
      </c>
      <c r="G140" s="338">
        <f>ROUND($O142*$P142*Q142,6)</f>
        <v>0</v>
      </c>
      <c r="H140" s="338">
        <f>ROUND($O143*$P143*Q143,6)</f>
        <v>0</v>
      </c>
      <c r="I140" s="338">
        <f>ROUND($O144*$P144*Q144,6)</f>
        <v>0</v>
      </c>
      <c r="J140" s="291"/>
      <c r="L140" s="405">
        <v>0</v>
      </c>
      <c r="M140" s="498">
        <f>ROUND(L140/12,2)</f>
        <v>0</v>
      </c>
      <c r="N140" s="494">
        <v>1</v>
      </c>
      <c r="O140" s="495">
        <v>0</v>
      </c>
      <c r="P140" s="321">
        <f>$R$14</f>
        <v>12</v>
      </c>
      <c r="Q140" s="494">
        <v>0</v>
      </c>
      <c r="R140" s="321"/>
      <c r="S140" s="318"/>
      <c r="T140" s="280" t="e">
        <f>(E143+E144)/E142</f>
        <v>#DIV/0!</v>
      </c>
      <c r="U140" s="280" t="e">
        <f>(F143+F144)/F142</f>
        <v>#DIV/0!</v>
      </c>
      <c r="V140" s="280" t="e">
        <f>(G143+G144)/G142</f>
        <v>#DIV/0!</v>
      </c>
      <c r="W140" s="280" t="e">
        <f>(H143+H144)/H142</f>
        <v>#DIV/0!</v>
      </c>
      <c r="X140" s="280" t="e">
        <f>(I143+I144)/I142</f>
        <v>#DIV/0!</v>
      </c>
      <c r="Y140" s="530"/>
      <c r="Z140" s="413" t="str">
        <f>C140</f>
        <v>Not Allowed</v>
      </c>
      <c r="AA140" s="417">
        <f>ROUND(VLOOKUP($C140,$AH$125:$AO$148,4,FALSE)*E140,0)</f>
        <v>0</v>
      </c>
      <c r="AB140" s="417">
        <f>ROUND(VLOOKUP($C140,$AH$125:$AO$148,5,FALSE)*F140,0)</f>
        <v>0</v>
      </c>
      <c r="AC140" s="417">
        <f>ROUND(VLOOKUP($C140,$AH$125:$AO$148,6,FALSE)*G140,0)</f>
        <v>0</v>
      </c>
      <c r="AD140" s="417">
        <f>ROUND(VLOOKUP($C140,$AH$125:$AO$148,7,FALSE)*H140,0)</f>
        <v>0</v>
      </c>
      <c r="AE140" s="417">
        <f>ROUND(VLOOKUP($C140,$AH$125:$AO$148,8,FALSE)*I140,0)</f>
        <v>0</v>
      </c>
      <c r="AF140" s="418">
        <f>SUM(AA140:AE140)</f>
        <v>0</v>
      </c>
      <c r="AH140" s="360" t="s">
        <v>194</v>
      </c>
      <c r="AI140" s="353" t="e">
        <f>#REF!*24</f>
        <v>#REF!</v>
      </c>
      <c r="AJ140" s="352" t="e">
        <f t="shared" si="22"/>
        <v>#REF!</v>
      </c>
      <c r="AK140" s="362" t="e">
        <f t="shared" si="23"/>
        <v>#REF!</v>
      </c>
      <c r="AL140" s="362" t="e">
        <f t="shared" si="23"/>
        <v>#REF!</v>
      </c>
      <c r="AM140" s="362" t="e">
        <f t="shared" si="23"/>
        <v>#REF!</v>
      </c>
      <c r="AN140" s="362" t="e">
        <f t="shared" si="23"/>
        <v>#REF!</v>
      </c>
      <c r="AO140" s="528" t="e">
        <f t="shared" si="23"/>
        <v>#REF!</v>
      </c>
    </row>
    <row r="141" spans="1:41" ht="13.15">
      <c r="A141" s="252"/>
      <c r="B141" s="340"/>
      <c r="C141" s="368" t="s">
        <v>152</v>
      </c>
      <c r="D141" s="337" t="s">
        <v>158</v>
      </c>
      <c r="E141" s="294">
        <f>Q140</f>
        <v>0</v>
      </c>
      <c r="F141" s="294">
        <f>Q141</f>
        <v>0</v>
      </c>
      <c r="G141" s="294">
        <f>Q142</f>
        <v>0</v>
      </c>
      <c r="H141" s="294">
        <f>Q143</f>
        <v>0</v>
      </c>
      <c r="I141" s="294">
        <f>Q144</f>
        <v>0</v>
      </c>
      <c r="J141" s="291"/>
      <c r="L141" s="500"/>
      <c r="M141" s="498"/>
      <c r="N141" s="494">
        <v>1.03</v>
      </c>
      <c r="O141" s="495">
        <v>0</v>
      </c>
      <c r="P141" s="321">
        <f>$R$15</f>
        <v>12</v>
      </c>
      <c r="Q141" s="237">
        <v>0</v>
      </c>
      <c r="R141" s="321"/>
      <c r="S141" s="502"/>
      <c r="T141" s="280"/>
      <c r="U141" s="280"/>
      <c r="V141" s="280"/>
      <c r="W141" s="280"/>
      <c r="X141" s="280"/>
      <c r="Y141" s="530"/>
      <c r="Z141" s="413"/>
      <c r="AA141" s="417"/>
      <c r="AB141" s="417"/>
      <c r="AC141" s="417"/>
      <c r="AD141" s="417"/>
      <c r="AE141" s="417"/>
      <c r="AF141" s="418"/>
      <c r="AH141" s="360" t="s">
        <v>195</v>
      </c>
      <c r="AI141" s="353" t="e">
        <f>#REF!*24</f>
        <v>#REF!</v>
      </c>
      <c r="AJ141" s="352" t="e">
        <f t="shared" si="22"/>
        <v>#REF!</v>
      </c>
      <c r="AK141" s="362" t="e">
        <f t="shared" si="23"/>
        <v>#REF!</v>
      </c>
      <c r="AL141" s="362" t="e">
        <f t="shared" si="23"/>
        <v>#REF!</v>
      </c>
      <c r="AM141" s="362" t="e">
        <f t="shared" si="23"/>
        <v>#REF!</v>
      </c>
      <c r="AN141" s="362" t="e">
        <f t="shared" si="23"/>
        <v>#REF!</v>
      </c>
      <c r="AO141" s="528" t="e">
        <f t="shared" si="23"/>
        <v>#REF!</v>
      </c>
    </row>
    <row r="142" spans="1:41" ht="13.15">
      <c r="A142" s="264"/>
      <c r="B142" s="328"/>
      <c r="C142" s="368" t="s">
        <v>152</v>
      </c>
      <c r="D142" s="318" t="s">
        <v>14</v>
      </c>
      <c r="E142" s="439">
        <f>ROUND(M140*E140*N140,0)</f>
        <v>0</v>
      </c>
      <c r="F142" s="439">
        <f>ROUND(M140*F140*N140*N141,0)</f>
        <v>0</v>
      </c>
      <c r="G142" s="439">
        <f>ROUND(M140*G140*N140*N141*N142,0)</f>
        <v>0</v>
      </c>
      <c r="H142" s="439">
        <f>ROUND(M140*H140*N140*N141*N142*N143,0)</f>
        <v>0</v>
      </c>
      <c r="I142" s="439">
        <f>ROUND(M140*I140*N140*N141*N142*N143*N144,0)</f>
        <v>0</v>
      </c>
      <c r="J142" s="441">
        <f>SUM(E142:I142)</f>
        <v>0</v>
      </c>
      <c r="L142" s="499"/>
      <c r="M142" s="496"/>
      <c r="N142" s="494">
        <v>1.03</v>
      </c>
      <c r="O142" s="495">
        <v>0</v>
      </c>
      <c r="P142" s="321">
        <f>$R$16</f>
        <v>12</v>
      </c>
      <c r="Q142" s="237">
        <v>0</v>
      </c>
      <c r="R142" s="321"/>
      <c r="S142" s="502"/>
      <c r="T142" s="280"/>
      <c r="U142" s="280"/>
      <c r="V142" s="280"/>
      <c r="W142" s="280"/>
      <c r="X142" s="280"/>
      <c r="Y142" s="275"/>
      <c r="Z142" s="315"/>
      <c r="AA142" s="417"/>
      <c r="AB142" s="417"/>
      <c r="AC142" s="417"/>
      <c r="AD142" s="417"/>
      <c r="AE142" s="417"/>
      <c r="AF142" s="418"/>
      <c r="AH142" s="360" t="s">
        <v>126</v>
      </c>
      <c r="AI142" s="353" t="e">
        <f>#REF!*24</f>
        <v>#REF!</v>
      </c>
      <c r="AJ142" s="352" t="e">
        <f t="shared" si="22"/>
        <v>#REF!</v>
      </c>
      <c r="AK142" s="362" t="e">
        <f t="shared" si="23"/>
        <v>#REF!</v>
      </c>
      <c r="AL142" s="362" t="e">
        <f t="shared" si="23"/>
        <v>#REF!</v>
      </c>
      <c r="AM142" s="362" t="e">
        <f t="shared" si="23"/>
        <v>#REF!</v>
      </c>
      <c r="AN142" s="362" t="e">
        <f t="shared" si="23"/>
        <v>#REF!</v>
      </c>
      <c r="AO142" s="528" t="e">
        <f t="shared" si="23"/>
        <v>#REF!</v>
      </c>
    </row>
    <row r="143" spans="1:41" ht="13.15">
      <c r="A143" s="264"/>
      <c r="B143" s="328"/>
      <c r="C143" s="368" t="s">
        <v>152</v>
      </c>
      <c r="D143" s="318" t="s">
        <v>29</v>
      </c>
      <c r="E143" s="438">
        <f>ROUND(E142*$R$154,0)</f>
        <v>0</v>
      </c>
      <c r="F143" s="438">
        <f>ROUND(F142*$R$154,0)</f>
        <v>0</v>
      </c>
      <c r="G143" s="438">
        <f>ROUND(G142*$R$154,0)</f>
        <v>0</v>
      </c>
      <c r="H143" s="438">
        <f>ROUND(H142*$R$154,0)</f>
        <v>0</v>
      </c>
      <c r="I143" s="438">
        <f>ROUND(I142*$R$154,0)</f>
        <v>0</v>
      </c>
      <c r="J143" s="441">
        <f>SUM(E143:I143)</f>
        <v>0</v>
      </c>
      <c r="L143" s="499"/>
      <c r="M143" s="496"/>
      <c r="N143" s="494">
        <v>1.03</v>
      </c>
      <c r="O143" s="495">
        <v>0</v>
      </c>
      <c r="P143" s="321">
        <f>$R$17</f>
        <v>12</v>
      </c>
      <c r="Q143" s="237">
        <v>0</v>
      </c>
      <c r="R143" s="321"/>
      <c r="S143" s="502"/>
      <c r="T143" s="280"/>
      <c r="U143" s="280"/>
      <c r="V143" s="280"/>
      <c r="W143" s="280"/>
      <c r="X143" s="280"/>
      <c r="Y143" s="275"/>
      <c r="Z143" s="315"/>
      <c r="AA143" s="417"/>
      <c r="AB143" s="417"/>
      <c r="AC143" s="417"/>
      <c r="AD143" s="417"/>
      <c r="AE143" s="417"/>
      <c r="AF143" s="418"/>
      <c r="AH143" s="360" t="s">
        <v>196</v>
      </c>
      <c r="AI143" s="353" t="e">
        <f>#REF!*24</f>
        <v>#REF!</v>
      </c>
      <c r="AJ143" s="352" t="e">
        <f t="shared" si="22"/>
        <v>#REF!</v>
      </c>
      <c r="AK143" s="362" t="e">
        <f t="shared" ref="AK143:AO148" si="26">AJ143*AK$120</f>
        <v>#REF!</v>
      </c>
      <c r="AL143" s="362" t="e">
        <f t="shared" si="26"/>
        <v>#REF!</v>
      </c>
      <c r="AM143" s="362" t="e">
        <f t="shared" si="26"/>
        <v>#REF!</v>
      </c>
      <c r="AN143" s="362" t="e">
        <f t="shared" si="26"/>
        <v>#REF!</v>
      </c>
      <c r="AO143" s="528" t="e">
        <f t="shared" si="26"/>
        <v>#REF!</v>
      </c>
    </row>
    <row r="144" spans="1:41" ht="15">
      <c r="A144" s="264"/>
      <c r="B144" s="328"/>
      <c r="C144" s="368" t="s">
        <v>152</v>
      </c>
      <c r="D144" s="318" t="s">
        <v>28</v>
      </c>
      <c r="E144" s="456">
        <f>ROUND($R$155*E140,0)</f>
        <v>0</v>
      </c>
      <c r="F144" s="456">
        <f>ROUND($R$155*F140,0)</f>
        <v>0</v>
      </c>
      <c r="G144" s="456">
        <f>ROUND($R$155*G140,0)</f>
        <v>0</v>
      </c>
      <c r="H144" s="456">
        <f>ROUND($R$155*H140,0)</f>
        <v>0</v>
      </c>
      <c r="I144" s="456">
        <f>ROUND($R$155*I140,0)</f>
        <v>0</v>
      </c>
      <c r="J144" s="457">
        <f>SUM(E144:I144)</f>
        <v>0</v>
      </c>
      <c r="L144" s="499"/>
      <c r="M144" s="496"/>
      <c r="N144" s="494">
        <v>1.03</v>
      </c>
      <c r="O144" s="495">
        <v>0</v>
      </c>
      <c r="P144" s="321">
        <f>$R$18</f>
        <v>12</v>
      </c>
      <c r="Q144" s="237">
        <v>0</v>
      </c>
      <c r="R144" s="321"/>
      <c r="S144" s="502"/>
      <c r="T144" s="280"/>
      <c r="U144" s="280"/>
      <c r="V144" s="280"/>
      <c r="W144" s="280"/>
      <c r="X144" s="280"/>
      <c r="Y144" s="275"/>
      <c r="Z144" s="315"/>
      <c r="AA144" s="417"/>
      <c r="AB144" s="417"/>
      <c r="AC144" s="417"/>
      <c r="AD144" s="417"/>
      <c r="AE144" s="417"/>
      <c r="AF144" s="418"/>
      <c r="AH144" s="360" t="s">
        <v>197</v>
      </c>
      <c r="AI144" s="353" t="e">
        <f>#REF!*24</f>
        <v>#REF!</v>
      </c>
      <c r="AJ144" s="352" t="e">
        <f t="shared" si="22"/>
        <v>#REF!</v>
      </c>
      <c r="AK144" s="362" t="e">
        <f t="shared" si="26"/>
        <v>#REF!</v>
      </c>
      <c r="AL144" s="362" t="e">
        <f t="shared" si="26"/>
        <v>#REF!</v>
      </c>
      <c r="AM144" s="362" t="e">
        <f t="shared" si="26"/>
        <v>#REF!</v>
      </c>
      <c r="AN144" s="362" t="e">
        <f t="shared" si="26"/>
        <v>#REF!</v>
      </c>
      <c r="AO144" s="528" t="e">
        <f t="shared" si="26"/>
        <v>#REF!</v>
      </c>
    </row>
    <row r="145" spans="1:44" ht="13.5" customHeight="1">
      <c r="A145" s="264"/>
      <c r="B145" s="328"/>
      <c r="C145" s="338"/>
      <c r="D145" s="322" t="s">
        <v>157</v>
      </c>
      <c r="E145" s="458">
        <f>SUM(E143:E144)</f>
        <v>0</v>
      </c>
      <c r="F145" s="458">
        <f t="shared" ref="F145:I145" si="27">SUM(F143:F144)</f>
        <v>0</v>
      </c>
      <c r="G145" s="458">
        <f t="shared" si="27"/>
        <v>0</v>
      </c>
      <c r="H145" s="458">
        <f t="shared" si="27"/>
        <v>0</v>
      </c>
      <c r="I145" s="458">
        <f t="shared" si="27"/>
        <v>0</v>
      </c>
      <c r="J145" s="459">
        <f>SUM(J143:J144)</f>
        <v>0</v>
      </c>
      <c r="L145" s="499"/>
      <c r="M145" s="496"/>
      <c r="N145" s="318"/>
      <c r="O145" s="501"/>
      <c r="P145" s="321"/>
      <c r="Q145" s="502"/>
      <c r="R145" s="321"/>
      <c r="S145" s="502"/>
      <c r="T145" s="256"/>
      <c r="U145" s="558"/>
      <c r="Y145" s="275"/>
      <c r="Z145" s="315"/>
      <c r="AA145" s="417"/>
      <c r="AB145" s="417"/>
      <c r="AC145" s="417"/>
      <c r="AD145" s="417"/>
      <c r="AE145" s="417"/>
      <c r="AF145" s="418"/>
      <c r="AH145" s="360" t="s">
        <v>199</v>
      </c>
      <c r="AI145" s="353" t="e">
        <f>#REF!*24</f>
        <v>#REF!</v>
      </c>
      <c r="AJ145" s="352" t="e">
        <f t="shared" si="22"/>
        <v>#REF!</v>
      </c>
      <c r="AK145" s="362" t="e">
        <f t="shared" si="26"/>
        <v>#REF!</v>
      </c>
      <c r="AL145" s="362" t="e">
        <f t="shared" si="26"/>
        <v>#REF!</v>
      </c>
      <c r="AM145" s="362" t="e">
        <f t="shared" si="26"/>
        <v>#REF!</v>
      </c>
      <c r="AN145" s="362" t="e">
        <f t="shared" si="26"/>
        <v>#REF!</v>
      </c>
      <c r="AO145" s="528" t="e">
        <f t="shared" si="26"/>
        <v>#REF!</v>
      </c>
    </row>
    <row r="146" spans="1:44" ht="13.15">
      <c r="A146" s="264"/>
      <c r="B146" s="328"/>
      <c r="C146" s="338"/>
      <c r="D146" s="318"/>
      <c r="E146" s="268"/>
      <c r="F146" s="268"/>
      <c r="G146" s="268"/>
      <c r="H146" s="268"/>
      <c r="I146" s="268"/>
      <c r="J146" s="291"/>
      <c r="L146" s="499"/>
      <c r="M146" s="496"/>
      <c r="N146" s="337"/>
      <c r="O146" s="496"/>
      <c r="P146" s="337"/>
      <c r="Q146" s="503"/>
      <c r="R146" s="337"/>
      <c r="S146" s="503"/>
      <c r="T146" s="274"/>
      <c r="U146" s="274"/>
      <c r="V146" s="274"/>
      <c r="W146" s="274"/>
      <c r="X146" s="274"/>
      <c r="Y146" s="275"/>
      <c r="Z146" s="315"/>
      <c r="AA146" s="417"/>
      <c r="AB146" s="417"/>
      <c r="AC146" s="417"/>
      <c r="AD146" s="417"/>
      <c r="AE146" s="417"/>
      <c r="AF146" s="418"/>
      <c r="AH146" s="360" t="s">
        <v>169</v>
      </c>
      <c r="AI146" s="353" t="e">
        <f>#REF!*24</f>
        <v>#REF!</v>
      </c>
      <c r="AJ146" s="352" t="e">
        <f t="shared" si="22"/>
        <v>#REF!</v>
      </c>
      <c r="AK146" s="362" t="e">
        <f t="shared" si="26"/>
        <v>#REF!</v>
      </c>
      <c r="AL146" s="362" t="e">
        <f t="shared" si="26"/>
        <v>#REF!</v>
      </c>
      <c r="AM146" s="362" t="e">
        <f t="shared" si="26"/>
        <v>#REF!</v>
      </c>
      <c r="AN146" s="362" t="e">
        <f t="shared" si="26"/>
        <v>#REF!</v>
      </c>
      <c r="AO146" s="528" t="e">
        <f t="shared" si="26"/>
        <v>#REF!</v>
      </c>
    </row>
    <row r="147" spans="1:44" ht="13.15">
      <c r="A147" s="110"/>
      <c r="B147" s="340" t="s">
        <v>116</v>
      </c>
      <c r="C147" s="368" t="s">
        <v>152</v>
      </c>
      <c r="D147" s="337" t="s">
        <v>112</v>
      </c>
      <c r="E147" s="338">
        <f>ROUND($O147*$P147*Q147,6)</f>
        <v>0</v>
      </c>
      <c r="F147" s="338">
        <f>ROUND($O148*$P148*Q148,6)</f>
        <v>0</v>
      </c>
      <c r="G147" s="338">
        <f>ROUND($O149*$P149*Q149,6)</f>
        <v>0</v>
      </c>
      <c r="H147" s="338">
        <f>ROUND($O150*$P150*Q150,6)</f>
        <v>0</v>
      </c>
      <c r="I147" s="338">
        <f>ROUND($O151*$P151*Q151,6)</f>
        <v>0</v>
      </c>
      <c r="J147" s="291"/>
      <c r="L147" s="405">
        <v>0</v>
      </c>
      <c r="M147" s="498">
        <f>ROUND(L147/12,2)</f>
        <v>0</v>
      </c>
      <c r="N147" s="494">
        <v>1</v>
      </c>
      <c r="O147" s="495">
        <v>0</v>
      </c>
      <c r="P147" s="321">
        <f>$R$14</f>
        <v>12</v>
      </c>
      <c r="Q147" s="494">
        <v>0</v>
      </c>
      <c r="R147" s="321"/>
      <c r="S147" s="318"/>
      <c r="T147" s="280" t="e">
        <f>(E150+E151)/E149</f>
        <v>#DIV/0!</v>
      </c>
      <c r="U147" s="280" t="e">
        <f>(F150+F151)/F149</f>
        <v>#DIV/0!</v>
      </c>
      <c r="V147" s="280" t="e">
        <f>(G150+G151)/G149</f>
        <v>#DIV/0!</v>
      </c>
      <c r="W147" s="280" t="e">
        <f>(H150+H151)/H149</f>
        <v>#DIV/0!</v>
      </c>
      <c r="X147" s="280" t="e">
        <f>(I150+I151)/I149</f>
        <v>#DIV/0!</v>
      </c>
      <c r="Y147" s="530"/>
      <c r="Z147" s="413" t="str">
        <f>C147</f>
        <v>Not Allowed</v>
      </c>
      <c r="AA147" s="417">
        <f>ROUND(VLOOKUP($C147,$AH$125:$AO$148,4,FALSE)*E147,0)</f>
        <v>0</v>
      </c>
      <c r="AB147" s="417">
        <f>ROUND(VLOOKUP($C147,$AH$125:$AO$148,5,FALSE)*F147,0)</f>
        <v>0</v>
      </c>
      <c r="AC147" s="417">
        <f>ROUND(VLOOKUP($C147,$AH$125:$AO$148,6,FALSE)*G147,0)</f>
        <v>0</v>
      </c>
      <c r="AD147" s="417">
        <f>ROUND(VLOOKUP($C147,$AH$125:$AO$148,7,FALSE)*H147,0)</f>
        <v>0</v>
      </c>
      <c r="AE147" s="417">
        <f>ROUND(VLOOKUP($C147,$AH$125:$AO$148,8,FALSE)*I147,0)</f>
        <v>0</v>
      </c>
      <c r="AF147" s="418">
        <f>SUM(AA147:AE147)</f>
        <v>0</v>
      </c>
      <c r="AH147" s="360" t="s">
        <v>221</v>
      </c>
      <c r="AI147" s="353" t="e">
        <f>#REF!*24</f>
        <v>#REF!</v>
      </c>
      <c r="AJ147" s="352" t="e">
        <f t="shared" si="22"/>
        <v>#REF!</v>
      </c>
      <c r="AK147" s="362" t="e">
        <f t="shared" si="26"/>
        <v>#REF!</v>
      </c>
      <c r="AL147" s="362" t="e">
        <f t="shared" si="26"/>
        <v>#REF!</v>
      </c>
      <c r="AM147" s="362" t="e">
        <f t="shared" si="26"/>
        <v>#REF!</v>
      </c>
      <c r="AN147" s="362" t="e">
        <f t="shared" si="26"/>
        <v>#REF!</v>
      </c>
      <c r="AO147" s="528" t="e">
        <f t="shared" si="26"/>
        <v>#REF!</v>
      </c>
    </row>
    <row r="148" spans="1:44" ht="13.5" thickBot="1">
      <c r="A148" s="252"/>
      <c r="B148" s="340"/>
      <c r="C148" s="368" t="s">
        <v>152</v>
      </c>
      <c r="D148" s="337" t="s">
        <v>158</v>
      </c>
      <c r="E148" s="294">
        <f>Q147</f>
        <v>0</v>
      </c>
      <c r="F148" s="294">
        <f>Q148</f>
        <v>0</v>
      </c>
      <c r="G148" s="294">
        <f>Q149</f>
        <v>0</v>
      </c>
      <c r="H148" s="294">
        <f>Q150</f>
        <v>0</v>
      </c>
      <c r="I148" s="294">
        <f>Q151</f>
        <v>0</v>
      </c>
      <c r="J148" s="291"/>
      <c r="L148" s="500"/>
      <c r="M148" s="498"/>
      <c r="N148" s="494">
        <v>1.03</v>
      </c>
      <c r="O148" s="495">
        <v>0</v>
      </c>
      <c r="P148" s="321">
        <f>$R$15</f>
        <v>12</v>
      </c>
      <c r="Q148" s="237">
        <v>0</v>
      </c>
      <c r="R148" s="321"/>
      <c r="S148" s="502"/>
      <c r="T148" s="280"/>
      <c r="U148" s="280"/>
      <c r="V148" s="280"/>
      <c r="W148" s="280"/>
      <c r="X148" s="280"/>
      <c r="Y148" s="530"/>
      <c r="Z148" s="413"/>
      <c r="AA148" s="417"/>
      <c r="AB148" s="417"/>
      <c r="AC148" s="417"/>
      <c r="AD148" s="417"/>
      <c r="AE148" s="417"/>
      <c r="AF148" s="418"/>
      <c r="AH148" s="612" t="s">
        <v>222</v>
      </c>
      <c r="AI148" s="361" t="e">
        <f>#REF!*24</f>
        <v>#REF!</v>
      </c>
      <c r="AJ148" s="613" t="e">
        <f t="shared" si="22"/>
        <v>#REF!</v>
      </c>
      <c r="AK148" s="614" t="e">
        <f t="shared" si="26"/>
        <v>#REF!</v>
      </c>
      <c r="AL148" s="614" t="e">
        <f t="shared" si="26"/>
        <v>#REF!</v>
      </c>
      <c r="AM148" s="614" t="e">
        <f t="shared" si="26"/>
        <v>#REF!</v>
      </c>
      <c r="AN148" s="614" t="e">
        <f t="shared" si="26"/>
        <v>#REF!</v>
      </c>
      <c r="AO148" s="615" t="e">
        <f t="shared" si="26"/>
        <v>#REF!</v>
      </c>
    </row>
    <row r="149" spans="1:44">
      <c r="A149" s="264"/>
      <c r="B149" s="328"/>
      <c r="C149" s="368" t="s">
        <v>152</v>
      </c>
      <c r="D149" s="318" t="s">
        <v>14</v>
      </c>
      <c r="E149" s="439">
        <f>ROUND(M147*E147*N147,0)</f>
        <v>0</v>
      </c>
      <c r="F149" s="439">
        <f>ROUND(M147*F147*N147*N148,0)</f>
        <v>0</v>
      </c>
      <c r="G149" s="439">
        <f>ROUND(M147*G147*N147*N148*N149,0)</f>
        <v>0</v>
      </c>
      <c r="H149" s="439">
        <f>ROUND(M147*H147*N147*N148*N149*N150,0)</f>
        <v>0</v>
      </c>
      <c r="I149" s="439">
        <f>ROUND(M147*I147*N147*N148*N149*N150*N151,0)</f>
        <v>0</v>
      </c>
      <c r="J149" s="441">
        <f>SUM(E149:I149)</f>
        <v>0</v>
      </c>
      <c r="L149" s="499"/>
      <c r="M149" s="496"/>
      <c r="N149" s="494">
        <v>1.03</v>
      </c>
      <c r="O149" s="495">
        <v>0</v>
      </c>
      <c r="P149" s="321">
        <f>$R$16</f>
        <v>12</v>
      </c>
      <c r="Q149" s="237">
        <v>0</v>
      </c>
      <c r="R149" s="321"/>
      <c r="S149" s="502"/>
      <c r="Y149" s="275"/>
      <c r="Z149" s="315"/>
      <c r="AA149" s="417"/>
      <c r="AB149" s="417"/>
      <c r="AC149" s="417"/>
      <c r="AD149" s="417"/>
      <c r="AE149" s="417"/>
      <c r="AF149" s="418"/>
    </row>
    <row r="150" spans="1:44">
      <c r="A150" s="264"/>
      <c r="B150" s="328"/>
      <c r="C150" s="368" t="s">
        <v>152</v>
      </c>
      <c r="D150" s="318" t="s">
        <v>29</v>
      </c>
      <c r="E150" s="438">
        <f>ROUND(E149*$R$154,0)</f>
        <v>0</v>
      </c>
      <c r="F150" s="438">
        <f>ROUND(F149*$R$154,0)</f>
        <v>0</v>
      </c>
      <c r="G150" s="438">
        <f>ROUND(G149*$R$154,0)</f>
        <v>0</v>
      </c>
      <c r="H150" s="438">
        <f>ROUND(H149*$R$154,0)</f>
        <v>0</v>
      </c>
      <c r="I150" s="438">
        <f>ROUND(I149*$R$154,0)</f>
        <v>0</v>
      </c>
      <c r="J150" s="441">
        <f>SUM(E150:I150)</f>
        <v>0</v>
      </c>
      <c r="L150" s="499"/>
      <c r="M150" s="496"/>
      <c r="N150" s="494">
        <v>1.03</v>
      </c>
      <c r="O150" s="495">
        <v>0</v>
      </c>
      <c r="P150" s="321">
        <f>$R$17</f>
        <v>12</v>
      </c>
      <c r="Q150" s="237">
        <v>0</v>
      </c>
      <c r="R150" s="321"/>
      <c r="S150" s="502"/>
      <c r="Y150" s="275"/>
      <c r="Z150" s="315"/>
      <c r="AA150" s="417"/>
      <c r="AB150" s="417"/>
      <c r="AC150" s="417"/>
      <c r="AD150" s="417"/>
      <c r="AE150" s="417"/>
      <c r="AF150" s="418"/>
    </row>
    <row r="151" spans="1:44" ht="15">
      <c r="A151" s="264"/>
      <c r="B151" s="328"/>
      <c r="C151" s="368" t="s">
        <v>152</v>
      </c>
      <c r="D151" s="318" t="s">
        <v>28</v>
      </c>
      <c r="E151" s="456">
        <f>ROUND($R$155*E147,0)</f>
        <v>0</v>
      </c>
      <c r="F151" s="456">
        <f>ROUND($R$155*F147,0)</f>
        <v>0</v>
      </c>
      <c r="G151" s="456">
        <f>ROUND($R$155*G147,0)</f>
        <v>0</v>
      </c>
      <c r="H151" s="456">
        <f>ROUND($R$155*H147,0)</f>
        <v>0</v>
      </c>
      <c r="I151" s="456">
        <f>ROUND($R$155*I147,0)</f>
        <v>0</v>
      </c>
      <c r="J151" s="457">
        <f>SUM(E151:I151)</f>
        <v>0</v>
      </c>
      <c r="L151" s="499"/>
      <c r="M151" s="496"/>
      <c r="N151" s="494">
        <v>1.03</v>
      </c>
      <c r="O151" s="495">
        <v>0</v>
      </c>
      <c r="P151" s="321">
        <f>$R$18</f>
        <v>12</v>
      </c>
      <c r="Q151" s="237">
        <v>0</v>
      </c>
      <c r="R151" s="321"/>
      <c r="S151" s="502"/>
      <c r="T151" s="280"/>
      <c r="U151" s="280"/>
      <c r="V151" s="280"/>
      <c r="W151" s="280"/>
      <c r="X151" s="280"/>
      <c r="Y151" s="275"/>
      <c r="Z151" s="315"/>
      <c r="AA151" s="417"/>
      <c r="AB151" s="417"/>
      <c r="AC151" s="417"/>
      <c r="AD151" s="417"/>
      <c r="AE151" s="417"/>
      <c r="AF151" s="418"/>
    </row>
    <row r="152" spans="1:44">
      <c r="A152" s="264"/>
      <c r="B152" s="328"/>
      <c r="C152" s="338"/>
      <c r="D152" s="322" t="s">
        <v>157</v>
      </c>
      <c r="E152" s="458">
        <f>SUM(E150:E151)</f>
        <v>0</v>
      </c>
      <c r="F152" s="458">
        <f t="shared" ref="F152:I152" si="28">SUM(F150:F151)</f>
        <v>0</v>
      </c>
      <c r="G152" s="458">
        <f t="shared" si="28"/>
        <v>0</v>
      </c>
      <c r="H152" s="458">
        <f t="shared" si="28"/>
        <v>0</v>
      </c>
      <c r="I152" s="458">
        <f t="shared" si="28"/>
        <v>0</v>
      </c>
      <c r="J152" s="459">
        <f>SUM(J150:J151)</f>
        <v>0</v>
      </c>
      <c r="L152" s="271"/>
      <c r="M152" s="290"/>
      <c r="N152" s="350"/>
      <c r="O152" s="351"/>
      <c r="P152" s="321"/>
      <c r="Q152" s="425"/>
      <c r="R152" s="321"/>
      <c r="S152" s="425"/>
      <c r="T152" s="280"/>
      <c r="U152" s="280"/>
      <c r="V152" s="280"/>
      <c r="W152" s="280"/>
      <c r="X152" s="280"/>
      <c r="Y152" s="275"/>
      <c r="Z152" s="414"/>
      <c r="AA152" s="419"/>
      <c r="AB152" s="419"/>
      <c r="AC152" s="419"/>
      <c r="AD152" s="419"/>
      <c r="AE152" s="419"/>
      <c r="AF152" s="420"/>
    </row>
    <row r="153" spans="1:44" ht="13.5" thickBot="1">
      <c r="A153" s="264"/>
      <c r="B153" s="328"/>
      <c r="C153" s="338"/>
      <c r="D153" s="318"/>
      <c r="E153" s="277"/>
      <c r="F153" s="277"/>
      <c r="G153" s="277"/>
      <c r="H153" s="277"/>
      <c r="I153" s="277"/>
      <c r="J153" s="333"/>
      <c r="L153" s="271"/>
      <c r="S153" s="274"/>
      <c r="T153" s="280"/>
      <c r="U153" s="280"/>
      <c r="V153" s="280"/>
      <c r="W153" s="280"/>
      <c r="X153" s="280"/>
      <c r="Y153" s="552"/>
      <c r="Z153" s="411" t="s">
        <v>1</v>
      </c>
      <c r="AA153" s="421">
        <f>SUM(AA119:AA152)</f>
        <v>0</v>
      </c>
      <c r="AB153" s="421">
        <f>SUM(AB119:AB152)</f>
        <v>0</v>
      </c>
      <c r="AC153" s="421">
        <f t="shared" ref="AC153:AE153" si="29">SUM(AC119:AC152)</f>
        <v>0</v>
      </c>
      <c r="AD153" s="421">
        <f t="shared" si="29"/>
        <v>0</v>
      </c>
      <c r="AE153" s="421">
        <f t="shared" si="29"/>
        <v>0</v>
      </c>
      <c r="AF153" s="422">
        <f>SUM(AA153:AE153)</f>
        <v>0</v>
      </c>
    </row>
    <row r="154" spans="1:44" ht="13.5" customHeight="1" thickBot="1">
      <c r="A154" s="264"/>
      <c r="C154" s="320"/>
      <c r="D154" s="320" t="s">
        <v>84</v>
      </c>
      <c r="E154" s="460">
        <f>SUMIF($D$119:$D$153,"*Salary",E119:E153)</f>
        <v>0</v>
      </c>
      <c r="F154" s="460">
        <f t="shared" ref="F154:I154" si="30">SUMIF($D$119:$D$153,"*Salary",F119:F153)</f>
        <v>0</v>
      </c>
      <c r="G154" s="460">
        <f t="shared" si="30"/>
        <v>0</v>
      </c>
      <c r="H154" s="460">
        <f t="shared" si="30"/>
        <v>0</v>
      </c>
      <c r="I154" s="460">
        <f t="shared" si="30"/>
        <v>0</v>
      </c>
      <c r="J154" s="461">
        <f>SUM(E154:I154)</f>
        <v>0</v>
      </c>
      <c r="L154" s="271"/>
      <c r="M154" s="295" t="s">
        <v>148</v>
      </c>
      <c r="N154" s="562"/>
      <c r="O154" s="562"/>
      <c r="P154" s="296"/>
      <c r="Q154" s="297"/>
      <c r="R154" s="492">
        <f>'Cumulative Budget Request '!AE152</f>
        <v>0.11</v>
      </c>
      <c r="S154" s="687">
        <f>'Cumulative Budget Request '!P152</f>
        <v>0</v>
      </c>
      <c r="T154" s="688"/>
      <c r="U154" s="689"/>
    </row>
    <row r="155" spans="1:44" ht="13.5" thickBot="1">
      <c r="A155" s="264"/>
      <c r="C155" s="320"/>
      <c r="D155" s="320" t="s">
        <v>85</v>
      </c>
      <c r="E155" s="462">
        <f>SUMIF($D$119:$D$153,"*Total Fringe",E119:E153)</f>
        <v>0</v>
      </c>
      <c r="F155" s="462">
        <f t="shared" ref="F155:I155" si="31">SUMIF($D$119:$D$153,"*Total Fringe",F119:F153)</f>
        <v>0</v>
      </c>
      <c r="G155" s="462">
        <f t="shared" si="31"/>
        <v>0</v>
      </c>
      <c r="H155" s="462">
        <f t="shared" si="31"/>
        <v>0</v>
      </c>
      <c r="I155" s="462">
        <f t="shared" si="31"/>
        <v>0</v>
      </c>
      <c r="J155" s="463">
        <f>SUM(E155:I155)</f>
        <v>0</v>
      </c>
      <c r="L155" s="266"/>
      <c r="M155" s="465" t="s">
        <v>72</v>
      </c>
      <c r="N155" s="563"/>
      <c r="O155" s="563"/>
      <c r="P155" s="466"/>
      <c r="Q155" s="466"/>
      <c r="R155" s="504">
        <f>'Cumulative Budget Request '!AE153</f>
        <v>558</v>
      </c>
      <c r="S155" s="690"/>
      <c r="T155" s="691"/>
      <c r="U155" s="692"/>
    </row>
    <row r="156" spans="1:44" ht="13.5" thickBot="1">
      <c r="A156" s="264"/>
      <c r="C156" s="320"/>
      <c r="D156" s="432"/>
      <c r="E156" s="429"/>
      <c r="F156" s="429"/>
      <c r="G156" s="429"/>
      <c r="H156" s="429"/>
      <c r="I156" s="429"/>
      <c r="J156" s="430"/>
      <c r="L156" s="266"/>
      <c r="M156" s="475"/>
      <c r="N156" s="475"/>
      <c r="O156" s="475"/>
      <c r="P156" s="476"/>
      <c r="Q156" s="476"/>
      <c r="R156" s="477"/>
      <c r="S156" s="280"/>
      <c r="T156" s="280"/>
      <c r="U156" s="280"/>
    </row>
    <row r="157" spans="1:44" ht="13.5" thickBot="1">
      <c r="A157" s="252"/>
      <c r="B157" s="259"/>
      <c r="C157" s="327"/>
      <c r="D157" s="306"/>
      <c r="E157" s="269" t="str">
        <f>E12</f>
        <v>Year 1</v>
      </c>
      <c r="F157" s="269" t="str">
        <f>F12</f>
        <v>Year 2</v>
      </c>
      <c r="G157" s="269" t="str">
        <f>G12</f>
        <v>Year 3</v>
      </c>
      <c r="H157" s="269" t="str">
        <f>H12</f>
        <v>Year 4</v>
      </c>
      <c r="I157" s="269" t="str">
        <f>I12</f>
        <v>Year 5</v>
      </c>
      <c r="J157" s="304" t="s">
        <v>1</v>
      </c>
      <c r="M157" s="693" t="s">
        <v>163</v>
      </c>
      <c r="N157" s="694"/>
      <c r="O157" s="694"/>
      <c r="P157" s="694"/>
      <c r="Q157" s="694"/>
      <c r="R157" s="694"/>
      <c r="S157" s="694"/>
      <c r="T157" s="695"/>
      <c r="U157" s="280"/>
    </row>
    <row r="158" spans="1:44" ht="13.15">
      <c r="A158" s="275" t="s">
        <v>22</v>
      </c>
      <c r="B158" s="259"/>
      <c r="C158" s="327"/>
      <c r="D158" s="337" t="s">
        <v>158</v>
      </c>
      <c r="E158" s="294">
        <f>P159</f>
        <v>0</v>
      </c>
      <c r="F158" s="294">
        <f>Q159</f>
        <v>0</v>
      </c>
      <c r="G158" s="294">
        <f>R159</f>
        <v>0</v>
      </c>
      <c r="H158" s="294">
        <f>S159</f>
        <v>0</v>
      </c>
      <c r="I158" s="294">
        <f>T159</f>
        <v>0</v>
      </c>
      <c r="J158" s="304"/>
      <c r="M158" s="467"/>
      <c r="N158" s="475"/>
      <c r="O158" s="475"/>
      <c r="P158" s="468" t="s">
        <v>30</v>
      </c>
      <c r="Q158" s="469" t="s">
        <v>31</v>
      </c>
      <c r="R158" s="469" t="s">
        <v>32</v>
      </c>
      <c r="S158" s="468" t="s">
        <v>33</v>
      </c>
      <c r="T158" s="470" t="s">
        <v>34</v>
      </c>
      <c r="U158" s="280"/>
    </row>
    <row r="159" spans="1:44" s="255" customFormat="1" ht="13.15">
      <c r="A159" s="264"/>
      <c r="C159" s="406"/>
      <c r="D159" s="404" t="s">
        <v>151</v>
      </c>
      <c r="E159" s="445">
        <f>ROUND(P161*Q161*R161*P159,0)</f>
        <v>0</v>
      </c>
      <c r="F159" s="445">
        <f>ROUND(P161*Q161*R161*Q159,0)</f>
        <v>0</v>
      </c>
      <c r="G159" s="445">
        <f>ROUND(P161*Q161*R161*R159,0)</f>
        <v>0</v>
      </c>
      <c r="H159" s="445">
        <f>ROUND(P161*Q161*R161*S159,0)</f>
        <v>0</v>
      </c>
      <c r="I159" s="445">
        <f>ROUND(P161*Q161*R161*T159,0)</f>
        <v>0</v>
      </c>
      <c r="J159" s="441">
        <f>SUM(E159:I159)</f>
        <v>0</v>
      </c>
      <c r="M159" s="431" t="s">
        <v>160</v>
      </c>
      <c r="N159" s="304"/>
      <c r="O159" s="304"/>
      <c r="P159" s="157">
        <v>0</v>
      </c>
      <c r="Q159" s="157">
        <v>0</v>
      </c>
      <c r="R159" s="157">
        <v>0</v>
      </c>
      <c r="S159" s="157">
        <v>0</v>
      </c>
      <c r="T159" s="219">
        <v>0</v>
      </c>
      <c r="U159" s="280" t="e">
        <f>E160/E159</f>
        <v>#DIV/0!</v>
      </c>
      <c r="V159" s="280" t="e">
        <f>F160/F159</f>
        <v>#DIV/0!</v>
      </c>
      <c r="W159" s="280" t="e">
        <f>G160/G159</f>
        <v>#DIV/0!</v>
      </c>
      <c r="X159" s="280" t="e">
        <f>H160/H159</f>
        <v>#DIV/0!</v>
      </c>
      <c r="Y159" s="280" t="e">
        <f>I160/I159</f>
        <v>#DIV/0!</v>
      </c>
      <c r="Z159" s="696"/>
      <c r="AA159" s="696"/>
      <c r="AB159" s="696"/>
      <c r="AC159" s="696"/>
      <c r="AD159" s="696"/>
      <c r="AE159" s="696"/>
      <c r="AF159" s="696"/>
      <c r="AG159" s="696"/>
      <c r="AH159" s="250"/>
      <c r="AI159" s="250"/>
      <c r="AJ159" s="250"/>
      <c r="AK159" s="250"/>
      <c r="AL159" s="250"/>
      <c r="AM159" s="250"/>
      <c r="AN159" s="250"/>
      <c r="AO159" s="250"/>
      <c r="AP159" s="250"/>
      <c r="AQ159" s="250"/>
      <c r="AR159" s="250"/>
    </row>
    <row r="160" spans="1:44" s="255" customFormat="1" ht="13.15">
      <c r="A160" s="252"/>
      <c r="D160" s="292" t="s">
        <v>29</v>
      </c>
      <c r="E160" s="438">
        <f>ROUND(E159*$R$173,0)</f>
        <v>0</v>
      </c>
      <c r="F160" s="438">
        <f>ROUND(F159*$R$173,0)</f>
        <v>0</v>
      </c>
      <c r="G160" s="438">
        <f>ROUND(G159*$R$173,0)</f>
        <v>0</v>
      </c>
      <c r="H160" s="438">
        <f>ROUND(H159*$R$173,0)</f>
        <v>0</v>
      </c>
      <c r="I160" s="438">
        <f>ROUND(I159*$R$173,0)</f>
        <v>0</v>
      </c>
      <c r="J160" s="441">
        <f>SUM(E160:I160)</f>
        <v>0</v>
      </c>
      <c r="M160" s="431"/>
      <c r="N160" s="304"/>
      <c r="O160" s="304"/>
      <c r="P160" s="304" t="s">
        <v>110</v>
      </c>
      <c r="Q160" s="304" t="s">
        <v>82</v>
      </c>
      <c r="R160" s="304" t="s">
        <v>83</v>
      </c>
      <c r="S160" s="252"/>
      <c r="T160" s="357"/>
      <c r="U160" s="250"/>
      <c r="V160" s="250"/>
      <c r="W160" s="250"/>
      <c r="X160" s="250"/>
      <c r="Y160" s="250"/>
      <c r="Z160" s="545"/>
      <c r="AA160" s="545"/>
      <c r="AB160" s="545"/>
      <c r="AC160" s="545"/>
      <c r="AD160" s="545"/>
      <c r="AE160" s="545"/>
      <c r="AF160" s="545"/>
      <c r="AG160" s="545"/>
      <c r="AH160" s="250"/>
      <c r="AI160" s="250"/>
      <c r="AJ160" s="250"/>
      <c r="AK160" s="250"/>
      <c r="AL160" s="250"/>
      <c r="AM160" s="250"/>
      <c r="AN160" s="250"/>
      <c r="AO160" s="250"/>
      <c r="AP160" s="250"/>
      <c r="AQ160" s="250"/>
      <c r="AR160" s="250"/>
    </row>
    <row r="161" spans="1:44" ht="13.15">
      <c r="A161" s="252"/>
      <c r="B161" s="259"/>
      <c r="C161" s="327"/>
      <c r="D161" s="306"/>
      <c r="E161" s="267"/>
      <c r="F161" s="267"/>
      <c r="G161" s="267"/>
      <c r="H161" s="267"/>
      <c r="I161" s="267"/>
      <c r="J161" s="291"/>
      <c r="M161" s="471"/>
      <c r="N161" s="564"/>
      <c r="O161" s="564"/>
      <c r="P161" s="405">
        <v>0</v>
      </c>
      <c r="Q161" s="157">
        <v>0</v>
      </c>
      <c r="R161" s="157">
        <v>0</v>
      </c>
      <c r="S161" s="255"/>
      <c r="T161" s="472"/>
      <c r="U161" s="255"/>
      <c r="V161" s="255"/>
      <c r="W161" s="255"/>
      <c r="X161" s="255"/>
      <c r="Y161" s="255"/>
      <c r="Z161" s="255"/>
      <c r="AA161" s="255"/>
      <c r="AB161" s="255"/>
      <c r="AC161" s="545"/>
      <c r="AD161" s="545"/>
      <c r="AE161" s="545"/>
      <c r="AF161" s="545"/>
      <c r="AG161" s="545"/>
      <c r="AH161" s="255"/>
      <c r="AI161" s="255"/>
      <c r="AJ161" s="255"/>
      <c r="AK161" s="255"/>
      <c r="AL161" s="255"/>
      <c r="AM161" s="255"/>
      <c r="AN161" s="255"/>
      <c r="AO161" s="255"/>
      <c r="AP161" s="255"/>
      <c r="AQ161" s="255"/>
      <c r="AR161" s="255"/>
    </row>
    <row r="162" spans="1:44" ht="13.15">
      <c r="A162" s="275" t="s">
        <v>135</v>
      </c>
      <c r="B162" s="259"/>
      <c r="C162" s="327"/>
      <c r="D162" s="337" t="s">
        <v>158</v>
      </c>
      <c r="E162" s="294">
        <f>P163</f>
        <v>0</v>
      </c>
      <c r="F162" s="294">
        <f>Q163</f>
        <v>0</v>
      </c>
      <c r="G162" s="294">
        <f>R163</f>
        <v>0</v>
      </c>
      <c r="H162" s="294">
        <f>S163</f>
        <v>0</v>
      </c>
      <c r="I162" s="294">
        <f>T163</f>
        <v>0</v>
      </c>
      <c r="J162" s="291"/>
      <c r="M162" s="354"/>
      <c r="N162" s="255"/>
      <c r="O162" s="255"/>
      <c r="P162" s="545"/>
      <c r="Q162" s="332"/>
      <c r="R162" s="332"/>
      <c r="S162" s="545"/>
      <c r="T162" s="355"/>
      <c r="U162" s="255"/>
      <c r="V162" s="255"/>
      <c r="W162" s="255"/>
      <c r="X162" s="255"/>
      <c r="Y162" s="255"/>
      <c r="Z162" s="672"/>
      <c r="AA162" s="672"/>
      <c r="AB162" s="672"/>
      <c r="AC162" s="381"/>
      <c r="AD162" s="381"/>
      <c r="AE162" s="381"/>
      <c r="AF162" s="381"/>
      <c r="AG162" s="381"/>
      <c r="AH162" s="255"/>
      <c r="AI162" s="255"/>
      <c r="AJ162" s="255"/>
      <c r="AK162" s="255"/>
      <c r="AL162" s="255"/>
      <c r="AM162" s="255"/>
      <c r="AN162" s="255"/>
      <c r="AO162" s="255"/>
      <c r="AP162" s="255"/>
      <c r="AQ162" s="255"/>
      <c r="AR162" s="255"/>
    </row>
    <row r="163" spans="1:44" s="255" customFormat="1" ht="13.15">
      <c r="A163" s="264"/>
      <c r="C163" s="406"/>
      <c r="D163" s="404" t="s">
        <v>151</v>
      </c>
      <c r="E163" s="445">
        <f>ROUND(P165*Q165*R165*P163,0)</f>
        <v>0</v>
      </c>
      <c r="F163" s="445">
        <f>ROUND(P165*Q165*R165*Q163,0)</f>
        <v>0</v>
      </c>
      <c r="G163" s="445">
        <f>ROUND(P165*Q165*R165*R163,0)</f>
        <v>0</v>
      </c>
      <c r="H163" s="445">
        <f>ROUND(P165*Q165*R165*S163,0)</f>
        <v>0</v>
      </c>
      <c r="I163" s="445">
        <f>ROUND(P165*Q165*R165*T163,0)</f>
        <v>0</v>
      </c>
      <c r="J163" s="441">
        <f>SUM(E163:I163)</f>
        <v>0</v>
      </c>
      <c r="M163" s="431" t="s">
        <v>161</v>
      </c>
      <c r="N163" s="304"/>
      <c r="O163" s="304"/>
      <c r="P163" s="157">
        <v>0</v>
      </c>
      <c r="Q163" s="157">
        <v>0</v>
      </c>
      <c r="R163" s="157">
        <v>0</v>
      </c>
      <c r="S163" s="157">
        <v>0</v>
      </c>
      <c r="T163" s="219">
        <v>0</v>
      </c>
      <c r="U163" s="280" t="e">
        <f>E164/E163</f>
        <v>#DIV/0!</v>
      </c>
      <c r="V163" s="280" t="e">
        <f>F164/F163</f>
        <v>#DIV/0!</v>
      </c>
      <c r="W163" s="280" t="e">
        <f>G164/G163</f>
        <v>#DIV/0!</v>
      </c>
      <c r="X163" s="280" t="e">
        <f>H164/H163</f>
        <v>#DIV/0!</v>
      </c>
      <c r="Y163" s="280" t="e">
        <f>I164/I163</f>
        <v>#DIV/0!</v>
      </c>
      <c r="Z163" s="696"/>
      <c r="AA163" s="696"/>
      <c r="AB163" s="696"/>
      <c r="AC163" s="696"/>
      <c r="AD163" s="696"/>
      <c r="AE163" s="696"/>
      <c r="AF163" s="696"/>
      <c r="AG163" s="696"/>
      <c r="AH163" s="250"/>
      <c r="AI163" s="250"/>
      <c r="AJ163" s="250"/>
      <c r="AK163" s="250"/>
      <c r="AL163" s="250"/>
      <c r="AM163" s="250"/>
      <c r="AN163" s="250"/>
      <c r="AO163" s="250"/>
      <c r="AP163" s="250"/>
      <c r="AQ163" s="250"/>
      <c r="AR163" s="250"/>
    </row>
    <row r="164" spans="1:44" s="255" customFormat="1" ht="13.15">
      <c r="A164" s="252"/>
      <c r="D164" s="292" t="s">
        <v>29</v>
      </c>
      <c r="E164" s="438">
        <f>ROUND(E163*$R$173,0)</f>
        <v>0</v>
      </c>
      <c r="F164" s="438">
        <f>ROUND(F163*$R$173,0)</f>
        <v>0</v>
      </c>
      <c r="G164" s="438">
        <f>ROUND(G163*$R$173,0)</f>
        <v>0</v>
      </c>
      <c r="H164" s="438">
        <f>ROUND(H163*$R$173,0)</f>
        <v>0</v>
      </c>
      <c r="I164" s="438">
        <f>ROUND(I163*$R$173,0)</f>
        <v>0</v>
      </c>
      <c r="J164" s="441">
        <f>SUM(E164:I164)</f>
        <v>0</v>
      </c>
      <c r="M164" s="431"/>
      <c r="N164" s="304"/>
      <c r="O164" s="304"/>
      <c r="P164" s="304" t="s">
        <v>110</v>
      </c>
      <c r="Q164" s="304" t="s">
        <v>82</v>
      </c>
      <c r="R164" s="304" t="s">
        <v>83</v>
      </c>
      <c r="S164" s="252"/>
      <c r="T164" s="357"/>
      <c r="U164" s="250"/>
      <c r="V164" s="250"/>
      <c r="W164" s="250"/>
      <c r="X164" s="250"/>
      <c r="Y164" s="250"/>
      <c r="Z164" s="545"/>
      <c r="AA164" s="545"/>
      <c r="AB164" s="545"/>
      <c r="AC164" s="545"/>
      <c r="AD164" s="545"/>
      <c r="AE164" s="545"/>
      <c r="AF164" s="545"/>
      <c r="AG164" s="545"/>
      <c r="AH164" s="250"/>
      <c r="AI164" s="250"/>
      <c r="AJ164" s="250"/>
      <c r="AK164" s="250"/>
      <c r="AL164" s="250"/>
      <c r="AM164" s="250"/>
      <c r="AN164" s="250"/>
      <c r="AO164" s="250"/>
      <c r="AP164" s="250"/>
      <c r="AQ164" s="250"/>
      <c r="AR164" s="250"/>
    </row>
    <row r="165" spans="1:44" ht="13.15">
      <c r="A165" s="252"/>
      <c r="B165" s="259"/>
      <c r="C165" s="327"/>
      <c r="D165" s="306"/>
      <c r="E165" s="267"/>
      <c r="F165" s="267"/>
      <c r="G165" s="267"/>
      <c r="H165" s="267"/>
      <c r="I165" s="267"/>
      <c r="J165" s="291"/>
      <c r="M165" s="471"/>
      <c r="N165" s="564"/>
      <c r="O165" s="564"/>
      <c r="P165" s="405">
        <v>0</v>
      </c>
      <c r="Q165" s="157">
        <v>0</v>
      </c>
      <c r="R165" s="157">
        <v>0</v>
      </c>
      <c r="S165" s="255"/>
      <c r="T165" s="472"/>
      <c r="U165" s="255"/>
      <c r="V165" s="255"/>
      <c r="W165" s="255"/>
      <c r="X165" s="255"/>
      <c r="Y165" s="255"/>
      <c r="Z165" s="255"/>
      <c r="AA165" s="255"/>
      <c r="AB165" s="255"/>
      <c r="AC165" s="545"/>
      <c r="AD165" s="545"/>
      <c r="AE165" s="545"/>
      <c r="AF165" s="545"/>
      <c r="AG165" s="545"/>
      <c r="AH165" s="255"/>
      <c r="AI165" s="255"/>
      <c r="AJ165" s="255"/>
      <c r="AK165" s="255"/>
      <c r="AL165" s="255"/>
      <c r="AM165" s="255"/>
      <c r="AN165" s="255"/>
      <c r="AO165" s="255"/>
      <c r="AP165" s="255"/>
      <c r="AQ165" s="255"/>
      <c r="AR165" s="255"/>
    </row>
    <row r="166" spans="1:44" ht="13.15">
      <c r="A166" s="275" t="s">
        <v>136</v>
      </c>
      <c r="B166" s="259"/>
      <c r="C166" s="327"/>
      <c r="D166" s="337" t="s">
        <v>158</v>
      </c>
      <c r="E166" s="294">
        <f>P167</f>
        <v>0</v>
      </c>
      <c r="F166" s="294">
        <f>Q167</f>
        <v>0</v>
      </c>
      <c r="G166" s="294">
        <f>R167</f>
        <v>0</v>
      </c>
      <c r="H166" s="294">
        <f>S167</f>
        <v>0</v>
      </c>
      <c r="I166" s="294">
        <f>T167</f>
        <v>0</v>
      </c>
      <c r="J166" s="291"/>
      <c r="M166" s="354"/>
      <c r="N166" s="255"/>
      <c r="O166" s="255"/>
      <c r="P166" s="545"/>
      <c r="Q166" s="332"/>
      <c r="R166" s="332"/>
      <c r="S166" s="545"/>
      <c r="T166" s="355"/>
      <c r="U166" s="255"/>
      <c r="V166" s="255"/>
      <c r="W166" s="255"/>
      <c r="X166" s="255"/>
      <c r="Y166" s="255"/>
      <c r="AI166" s="255"/>
      <c r="AJ166" s="255"/>
      <c r="AK166" s="255"/>
      <c r="AL166" s="255"/>
      <c r="AM166" s="255"/>
      <c r="AN166" s="255"/>
      <c r="AO166" s="255"/>
      <c r="AP166" s="255"/>
      <c r="AQ166" s="255"/>
      <c r="AR166" s="255"/>
    </row>
    <row r="167" spans="1:44" s="255" customFormat="1" ht="13.15">
      <c r="C167" s="406"/>
      <c r="D167" s="404" t="s">
        <v>151</v>
      </c>
      <c r="E167" s="445">
        <f>ROUND(P169*Q169*R169*P167,0)</f>
        <v>0</v>
      </c>
      <c r="F167" s="445">
        <f>ROUND(P169*Q169*R169*Q167,0)</f>
        <v>0</v>
      </c>
      <c r="G167" s="445">
        <f>ROUND(P169*Q169*R169*R167,0)</f>
        <v>0</v>
      </c>
      <c r="H167" s="445">
        <f>ROUND(P169*Q169*R169*S167,0)</f>
        <v>0</v>
      </c>
      <c r="I167" s="445">
        <f>ROUND(P169*Q169*R169*T167,0)</f>
        <v>0</v>
      </c>
      <c r="J167" s="441">
        <f>SUM(E167:I167)</f>
        <v>0</v>
      </c>
      <c r="M167" s="431" t="s">
        <v>162</v>
      </c>
      <c r="N167" s="304"/>
      <c r="O167" s="304"/>
      <c r="P167" s="157">
        <v>0</v>
      </c>
      <c r="Q167" s="157">
        <v>0</v>
      </c>
      <c r="R167" s="157">
        <v>0</v>
      </c>
      <c r="S167" s="157">
        <v>0</v>
      </c>
      <c r="T167" s="219">
        <v>0</v>
      </c>
      <c r="U167" s="280" t="e">
        <f>E168/E167</f>
        <v>#DIV/0!</v>
      </c>
      <c r="V167" s="280" t="e">
        <f>F168/F167</f>
        <v>#DIV/0!</v>
      </c>
      <c r="W167" s="280" t="e">
        <f>G168/G167</f>
        <v>#DIV/0!</v>
      </c>
      <c r="X167" s="280" t="e">
        <f>H168/H167</f>
        <v>#DIV/0!</v>
      </c>
      <c r="Y167" s="280" t="e">
        <f>I168/I167</f>
        <v>#DIV/0!</v>
      </c>
      <c r="Z167" s="250"/>
      <c r="AA167" s="250"/>
      <c r="AB167" s="250"/>
      <c r="AC167" s="250"/>
      <c r="AD167" s="250"/>
      <c r="AE167" s="250"/>
      <c r="AF167" s="250"/>
      <c r="AG167" s="250"/>
      <c r="AH167" s="250"/>
      <c r="AI167" s="250"/>
      <c r="AJ167" s="250"/>
      <c r="AK167" s="250"/>
      <c r="AL167" s="250"/>
      <c r="AM167" s="250"/>
      <c r="AN167" s="250"/>
      <c r="AO167" s="250"/>
      <c r="AP167" s="250"/>
      <c r="AQ167" s="250"/>
      <c r="AR167" s="250"/>
    </row>
    <row r="168" spans="1:44" s="255" customFormat="1" ht="13.15">
      <c r="A168" s="264"/>
      <c r="D168" s="292" t="s">
        <v>29</v>
      </c>
      <c r="E168" s="438">
        <f>ROUND(E167*$R$173,0)</f>
        <v>0</v>
      </c>
      <c r="F168" s="438">
        <f t="shared" ref="F168:I168" si="32">ROUND(F167*$R$173,0)</f>
        <v>0</v>
      </c>
      <c r="G168" s="438">
        <f t="shared" si="32"/>
        <v>0</v>
      </c>
      <c r="H168" s="438">
        <f t="shared" si="32"/>
        <v>0</v>
      </c>
      <c r="I168" s="438">
        <f t="shared" si="32"/>
        <v>0</v>
      </c>
      <c r="J168" s="440">
        <f>SUM(E168:I168)</f>
        <v>0</v>
      </c>
      <c r="L168" s="254"/>
      <c r="M168" s="431"/>
      <c r="N168" s="304"/>
      <c r="O168" s="304"/>
      <c r="P168" s="304" t="s">
        <v>110</v>
      </c>
      <c r="Q168" s="304" t="s">
        <v>82</v>
      </c>
      <c r="R168" s="304" t="s">
        <v>83</v>
      </c>
      <c r="S168" s="252"/>
      <c r="T168" s="357"/>
      <c r="U168" s="250"/>
      <c r="V168" s="250"/>
      <c r="W168" s="250"/>
      <c r="X168" s="250"/>
      <c r="Y168" s="250"/>
      <c r="Z168" s="250"/>
      <c r="AA168" s="250"/>
      <c r="AB168" s="250"/>
      <c r="AC168" s="250"/>
      <c r="AD168" s="250"/>
      <c r="AE168" s="250"/>
      <c r="AF168" s="250"/>
      <c r="AG168" s="250"/>
      <c r="AH168" s="250"/>
      <c r="AI168" s="250"/>
      <c r="AJ168" s="250"/>
      <c r="AK168" s="250"/>
      <c r="AL168" s="250"/>
      <c r="AM168" s="250"/>
      <c r="AN168" s="250"/>
      <c r="AO168" s="250"/>
      <c r="AP168" s="250"/>
      <c r="AQ168" s="250"/>
      <c r="AR168" s="250"/>
    </row>
    <row r="169" spans="1:44" s="255" customFormat="1">
      <c r="A169" s="264"/>
      <c r="D169" s="292"/>
      <c r="E169" s="438"/>
      <c r="F169" s="438"/>
      <c r="G169" s="438"/>
      <c r="H169" s="438"/>
      <c r="I169" s="438"/>
      <c r="J169" s="440"/>
      <c r="L169" s="254"/>
      <c r="M169" s="471"/>
      <c r="N169" s="564"/>
      <c r="O169" s="564"/>
      <c r="P169" s="405">
        <v>0</v>
      </c>
      <c r="Q169" s="157">
        <v>0</v>
      </c>
      <c r="R169" s="157">
        <v>0</v>
      </c>
      <c r="S169" s="252"/>
      <c r="T169" s="357"/>
      <c r="U169" s="250"/>
      <c r="V169" s="250"/>
      <c r="W169" s="250"/>
      <c r="X169" s="250"/>
      <c r="Y169" s="250"/>
      <c r="Z169" s="250"/>
      <c r="AA169" s="250"/>
      <c r="AB169" s="250"/>
      <c r="AC169" s="250"/>
      <c r="AD169" s="250"/>
      <c r="AE169" s="250"/>
      <c r="AF169" s="250"/>
      <c r="AG169" s="250"/>
      <c r="AH169" s="250"/>
      <c r="AI169" s="250"/>
      <c r="AJ169" s="250"/>
      <c r="AK169" s="250"/>
      <c r="AL169" s="250"/>
      <c r="AM169" s="250"/>
      <c r="AN169" s="250"/>
      <c r="AO169" s="250"/>
      <c r="AP169" s="250"/>
      <c r="AQ169" s="250"/>
      <c r="AR169" s="250"/>
    </row>
    <row r="170" spans="1:44" s="255" customFormat="1" ht="13.15" thickBot="1">
      <c r="A170" s="264"/>
      <c r="C170" s="320"/>
      <c r="D170" s="320" t="s">
        <v>137</v>
      </c>
      <c r="E170" s="447">
        <f>SUMIF($D$157:$D$168,"*Wage",E157:E168)</f>
        <v>0</v>
      </c>
      <c r="F170" s="447">
        <f t="shared" ref="F170:I170" si="33">SUMIF($D$157:$D$168,"*Wage",F157:F168)</f>
        <v>0</v>
      </c>
      <c r="G170" s="447">
        <f t="shared" si="33"/>
        <v>0</v>
      </c>
      <c r="H170" s="447">
        <f t="shared" si="33"/>
        <v>0</v>
      </c>
      <c r="I170" s="447">
        <f t="shared" si="33"/>
        <v>0</v>
      </c>
      <c r="J170" s="448">
        <f>SUM(E170:I170)</f>
        <v>0</v>
      </c>
      <c r="L170" s="254"/>
      <c r="M170" s="518"/>
      <c r="N170" s="520"/>
      <c r="O170" s="520"/>
      <c r="P170" s="519"/>
      <c r="Q170" s="520"/>
      <c r="R170" s="520"/>
      <c r="S170" s="473"/>
      <c r="T170" s="474"/>
      <c r="Z170" s="250"/>
      <c r="AA170" s="250"/>
      <c r="AB170" s="250"/>
      <c r="AC170" s="250"/>
      <c r="AD170" s="250"/>
      <c r="AE170" s="250"/>
      <c r="AF170" s="250"/>
      <c r="AG170" s="250"/>
      <c r="AH170" s="250"/>
    </row>
    <row r="171" spans="1:44" s="255" customFormat="1">
      <c r="A171" s="264"/>
      <c r="C171" s="320"/>
      <c r="D171" s="320" t="s">
        <v>138</v>
      </c>
      <c r="E171" s="438">
        <f>SUMIF($D$157:$D$168,"*Fringe",E157:E168)</f>
        <v>0</v>
      </c>
      <c r="F171" s="438">
        <f t="shared" ref="F171:I171" si="34">SUMIF($D$157:$D$168,"*Fringe",F157:F168)</f>
        <v>0</v>
      </c>
      <c r="G171" s="438">
        <f t="shared" si="34"/>
        <v>0</v>
      </c>
      <c r="H171" s="438">
        <f t="shared" si="34"/>
        <v>0</v>
      </c>
      <c r="I171" s="438">
        <f t="shared" si="34"/>
        <v>0</v>
      </c>
      <c r="J171" s="441">
        <f>SUM(E171:I171)</f>
        <v>0</v>
      </c>
      <c r="L171" s="254"/>
      <c r="Z171" s="250"/>
      <c r="AA171" s="250"/>
      <c r="AB171" s="250"/>
      <c r="AC171" s="250"/>
      <c r="AD171" s="250"/>
      <c r="AE171" s="250"/>
      <c r="AF171" s="250"/>
      <c r="AG171" s="250"/>
      <c r="AH171" s="250"/>
    </row>
    <row r="172" spans="1:44" ht="3.75" customHeight="1" thickBot="1">
      <c r="A172" s="250" t="s">
        <v>7</v>
      </c>
      <c r="D172" s="270" t="s">
        <v>6</v>
      </c>
      <c r="E172" s="277"/>
      <c r="F172" s="277"/>
      <c r="G172" s="277"/>
      <c r="H172" s="277"/>
      <c r="I172" s="277"/>
      <c r="J172" s="333"/>
      <c r="L172" s="253"/>
      <c r="S172" s="255"/>
      <c r="T172" s="255"/>
      <c r="U172" s="255"/>
      <c r="V172" s="255"/>
      <c r="W172" s="255"/>
      <c r="X172" s="255"/>
      <c r="Y172" s="255"/>
      <c r="AI172" s="255"/>
      <c r="AJ172" s="255"/>
      <c r="AK172" s="255"/>
      <c r="AL172" s="255"/>
      <c r="AM172" s="255"/>
      <c r="AN172" s="255"/>
      <c r="AO172" s="255"/>
      <c r="AP172" s="255"/>
      <c r="AQ172" s="255"/>
      <c r="AR172" s="255"/>
    </row>
    <row r="173" spans="1:44" ht="13.15">
      <c r="A173" s="310" t="s">
        <v>23</v>
      </c>
      <c r="B173" s="308"/>
      <c r="C173" s="308"/>
      <c r="D173" s="311"/>
      <c r="E173" s="449">
        <f>SUMIF($D$68:$D$171,"*Total Other Professional Salary",E68:E171)+SUMIF($D$68:$D$171,"*Total Post Doc Salary",E68:E171)+SUMIF($D$68:$D$171,"*Total Graduate Student Salary",E68:E171)+SUMIF($D$68:$D$171,"*Total Hourly Wages",E68:E171)</f>
        <v>0</v>
      </c>
      <c r="F173" s="449">
        <f>SUMIF($D$68:$D$171,"*Total Other Professional Salary",F68:F171)+SUMIF($D$68:$D$171,"*Total Post Doc Salary",F68:F171)+SUMIF($D$68:$D$171,"*Total Graduate Student Salary",F68:F171)+SUMIF($D$68:$D$171,"*Total Hourly Wages",F68:F171)</f>
        <v>0</v>
      </c>
      <c r="G173" s="449">
        <f>SUMIF($D$68:$D$171,"*Total Other Professional Salary",G68:G171)+SUMIF($D$68:$D$171,"*Total Post Doc Salary",G68:G171)+SUMIF($D$68:$D$171,"*Total Graduate Student Salary",G68:G171)+SUMIF($D$68:$D$171,"*Total Hourly Wages",G68:G171)</f>
        <v>0</v>
      </c>
      <c r="H173" s="449">
        <f>SUMIF($D$68:$D$171,"*Total Other Professional Salary",H68:H171)+SUMIF($D$68:$D$171,"*Total Post Doc Salary",H68:H171)+SUMIF($D$68:$D$171,"*Total Graduate Student Salary",H68:H171)+SUMIF($D$68:$D$171,"*Total Hourly Wages",H68:H171)</f>
        <v>0</v>
      </c>
      <c r="I173" s="449">
        <f>SUMIF($D$68:$D$171,"*Total Other Professional Salary",I68:I171)+SUMIF($D$68:$D$171,"*Total Post Doc Salary",I68:I171)+SUMIF($D$68:$D$171,"*Total Graduate Student Salary",I68:I171)+SUMIF($D$68:$D$171,"*Total Hourly Wages",I68:I171)</f>
        <v>0</v>
      </c>
      <c r="J173" s="450">
        <f>SUM(J170,J154,J115,J90)</f>
        <v>0</v>
      </c>
      <c r="L173" s="253"/>
      <c r="M173" s="295" t="s">
        <v>149</v>
      </c>
      <c r="N173" s="562"/>
      <c r="O173" s="562"/>
      <c r="P173" s="296"/>
      <c r="Q173" s="297"/>
      <c r="R173" s="492">
        <f>'Cumulative Budget Request '!AE167</f>
        <v>0.11</v>
      </c>
      <c r="S173" s="255"/>
      <c r="T173" s="255"/>
      <c r="U173" s="255"/>
      <c r="V173" s="255"/>
      <c r="W173" s="255"/>
      <c r="X173" s="255"/>
      <c r="Y173" s="255"/>
      <c r="AI173" s="255"/>
      <c r="AJ173" s="255"/>
      <c r="AK173" s="255"/>
      <c r="AL173" s="255"/>
      <c r="AM173" s="255"/>
      <c r="AN173" s="255"/>
      <c r="AO173" s="255"/>
      <c r="AP173" s="255"/>
      <c r="AQ173" s="255"/>
      <c r="AR173" s="255"/>
    </row>
    <row r="174" spans="1:44" ht="15.4" thickBot="1">
      <c r="A174" s="310" t="s">
        <v>24</v>
      </c>
      <c r="B174" s="308"/>
      <c r="C174" s="308"/>
      <c r="D174" s="311"/>
      <c r="E174" s="451">
        <f>SUMIF($D$68:$D$171,"*Total Other Professional Fringe",E68:E171)+SUMIF($D$68:$D$171,"*Total Post Doc Fringe",E68:E171)++SUMIF($D$68:$D$171,"*Total Graduate Student Fringe",E68:E171)+SUMIF($D$68:$D$171,"*Total Fringe Benefits",E68:E171)</f>
        <v>0</v>
      </c>
      <c r="F174" s="451">
        <f>SUMIF($D$68:$D$171,"*Total Other Professional Fringe",F68:F171)+SUMIF($D$68:$D$171,"*Total Post Doc Fringe",F68:F171)++SUMIF($D$68:$D$171,"*Total Graduate Student Fringe",F68:F171)+SUMIF($D$68:$D$171,"*Total Fringe Benefits",F68:F171)</f>
        <v>0</v>
      </c>
      <c r="G174" s="451">
        <f>SUMIF($D$68:$D$171,"*Total Other Professional Fringe",G68:G171)+SUMIF($D$68:$D$171,"*Total Post Doc Fringe",G68:G171)++SUMIF($D$68:$D$171,"*Total Graduate Student Fringe",G68:G171)+SUMIF($D$68:$D$171,"*Total Fringe Benefits",G68:G171)</f>
        <v>0</v>
      </c>
      <c r="H174" s="451">
        <f>SUMIF($D$68:$D$171,"*Total Other Professional Fringe",H68:H171)+SUMIF($D$68:$D$171,"*Total Post Doc Fringe",H68:H171)++SUMIF($D$68:$D$171,"*Total Graduate Student Fringe",H68:H171)+SUMIF($D$68:$D$171,"*Total Fringe Benefits",H68:H171)</f>
        <v>0</v>
      </c>
      <c r="I174" s="451">
        <f>SUMIF($D$68:$D$171,"*Total Other Professional Fringe",I68:I171)+SUMIF($D$68:$D$171,"*Total Post Doc Fringe",I68:I171)++SUMIF($D$68:$D$171,"*Total Graduate Student Fringe",I68:I171)+SUMIF($D$68:$D$171,"*Total Fringe Benefits",I68:I171)</f>
        <v>0</v>
      </c>
      <c r="J174" s="452">
        <f>SUM(J171,J155,J116,J91)</f>
        <v>0</v>
      </c>
      <c r="L174" s="253"/>
      <c r="M174" s="300">
        <f>'Cumulative Budget Request '!J168</f>
        <v>0</v>
      </c>
      <c r="N174" s="301"/>
      <c r="O174" s="301"/>
      <c r="P174" s="301"/>
      <c r="Q174" s="301"/>
      <c r="R174" s="302"/>
    </row>
    <row r="175" spans="1:44" ht="13.15">
      <c r="A175" s="307" t="s">
        <v>25</v>
      </c>
      <c r="B175" s="308"/>
      <c r="C175" s="331"/>
      <c r="D175" s="331"/>
      <c r="E175" s="449">
        <f>SUM(E173:E174)</f>
        <v>0</v>
      </c>
      <c r="F175" s="449">
        <f>SUM(F173:F174)</f>
        <v>0</v>
      </c>
      <c r="G175" s="449">
        <f>SUM(G173:G174)</f>
        <v>0</v>
      </c>
      <c r="H175" s="449">
        <f>SUM(H173:H174)</f>
        <v>0</v>
      </c>
      <c r="I175" s="449">
        <f>SUM(I173:I174)</f>
        <v>0</v>
      </c>
      <c r="J175" s="453">
        <f>SUM(E175:I175)</f>
        <v>0</v>
      </c>
      <c r="L175" s="254"/>
      <c r="Q175" s="254"/>
      <c r="R175" s="252"/>
    </row>
    <row r="176" spans="1:44" ht="14.25">
      <c r="A176" s="272"/>
      <c r="B176" s="257"/>
      <c r="D176" s="558"/>
      <c r="E176" s="268"/>
      <c r="F176" s="268"/>
      <c r="G176" s="268"/>
      <c r="H176" s="268"/>
      <c r="I176" s="274"/>
      <c r="J176" s="291"/>
      <c r="L176" s="254"/>
      <c r="M176" s="323"/>
      <c r="N176" s="323"/>
      <c r="O176" s="323"/>
      <c r="P176" s="254"/>
      <c r="Q176" s="252"/>
      <c r="R176" s="252"/>
    </row>
    <row r="177" spans="1:35" ht="13.15">
      <c r="A177" s="260" t="s">
        <v>26</v>
      </c>
      <c r="D177" s="558"/>
      <c r="E177" s="454">
        <f t="shared" ref="E177:I178" si="35">SUM(E63,E173)</f>
        <v>0</v>
      </c>
      <c r="F177" s="454">
        <f t="shared" si="35"/>
        <v>0</v>
      </c>
      <c r="G177" s="454">
        <f t="shared" si="35"/>
        <v>0</v>
      </c>
      <c r="H177" s="454">
        <f t="shared" si="35"/>
        <v>0</v>
      </c>
      <c r="I177" s="454">
        <f t="shared" si="35"/>
        <v>0</v>
      </c>
      <c r="J177" s="455">
        <f>SUM(E177:I177)</f>
        <v>0</v>
      </c>
      <c r="L177" s="254"/>
      <c r="M177" s="253"/>
      <c r="N177" s="253"/>
      <c r="O177" s="253"/>
      <c r="AI177" s="257"/>
    </row>
    <row r="178" spans="1:35" ht="13.15">
      <c r="A178" s="251" t="s">
        <v>27</v>
      </c>
      <c r="D178" s="558"/>
      <c r="E178" s="454">
        <f t="shared" si="35"/>
        <v>0</v>
      </c>
      <c r="F178" s="454">
        <f t="shared" si="35"/>
        <v>0</v>
      </c>
      <c r="G178" s="454">
        <f t="shared" si="35"/>
        <v>0</v>
      </c>
      <c r="H178" s="454">
        <f t="shared" si="35"/>
        <v>0</v>
      </c>
      <c r="I178" s="454">
        <f t="shared" si="35"/>
        <v>0</v>
      </c>
      <c r="J178" s="455">
        <f>SUM(E178:I178)</f>
        <v>0</v>
      </c>
      <c r="L178" s="254"/>
      <c r="M178" s="253"/>
      <c r="N178" s="253"/>
      <c r="O178" s="253"/>
      <c r="AI178" s="257"/>
    </row>
    <row r="179" spans="1:35" ht="13.15">
      <c r="A179" s="377"/>
      <c r="B179" s="660" t="s">
        <v>142</v>
      </c>
      <c r="C179" s="660"/>
      <c r="D179" s="660"/>
      <c r="E179" s="442">
        <f>SUM(E177:E178)</f>
        <v>0</v>
      </c>
      <c r="F179" s="442">
        <f t="shared" ref="F179:I179" si="36">SUM(F177:F178)</f>
        <v>0</v>
      </c>
      <c r="G179" s="442">
        <f t="shared" si="36"/>
        <v>0</v>
      </c>
      <c r="H179" s="442">
        <f t="shared" si="36"/>
        <v>0</v>
      </c>
      <c r="I179" s="442">
        <f t="shared" si="36"/>
        <v>0</v>
      </c>
      <c r="J179" s="443">
        <f>SUM(E179:I179)</f>
        <v>0</v>
      </c>
      <c r="L179" s="254"/>
      <c r="M179" s="253"/>
      <c r="N179" s="253"/>
      <c r="O179" s="253"/>
    </row>
    <row r="180" spans="1:35" ht="13.15">
      <c r="A180" s="272"/>
      <c r="B180" s="257"/>
      <c r="G180" s="254"/>
      <c r="H180" s="254"/>
      <c r="I180" s="254"/>
      <c r="J180" s="305"/>
      <c r="K180" s="262"/>
      <c r="L180" s="254"/>
      <c r="M180" s="253"/>
      <c r="N180" s="253"/>
      <c r="O180" s="253"/>
      <c r="P180" s="254"/>
      <c r="Q180" s="252"/>
      <c r="R180" s="252"/>
    </row>
    <row r="181" spans="1:35" ht="13.15">
      <c r="A181" s="260" t="s">
        <v>0</v>
      </c>
      <c r="G181" s="254"/>
      <c r="H181" s="254"/>
      <c r="I181" s="254"/>
      <c r="J181" s="305"/>
      <c r="L181" s="254"/>
      <c r="M181" s="253"/>
      <c r="N181" s="253"/>
      <c r="O181" s="253"/>
      <c r="P181" s="254"/>
      <c r="Q181" s="252"/>
      <c r="R181" s="252"/>
    </row>
    <row r="182" spans="1:35">
      <c r="A182" s="288" t="s">
        <v>46</v>
      </c>
      <c r="G182" s="254"/>
      <c r="H182" s="254"/>
      <c r="I182" s="254"/>
      <c r="J182" s="305"/>
      <c r="K182" s="262"/>
      <c r="L182" s="254"/>
      <c r="M182" s="252"/>
      <c r="N182" s="252"/>
      <c r="O182" s="252"/>
      <c r="P182" s="252"/>
    </row>
    <row r="183" spans="1:35">
      <c r="B183" s="91" t="s">
        <v>96</v>
      </c>
      <c r="D183" s="558"/>
      <c r="E183" s="438">
        <v>0</v>
      </c>
      <c r="F183" s="438">
        <v>0</v>
      </c>
      <c r="G183" s="438">
        <v>0</v>
      </c>
      <c r="H183" s="438">
        <v>0</v>
      </c>
      <c r="I183" s="196">
        <v>0</v>
      </c>
      <c r="J183" s="441">
        <f>SUM(E183:I183)</f>
        <v>0</v>
      </c>
      <c r="K183" s="253"/>
      <c r="L183" s="254"/>
      <c r="M183" s="252"/>
      <c r="N183" s="252"/>
      <c r="O183" s="252"/>
      <c r="P183" s="489"/>
      <c r="Q183" s="489"/>
      <c r="R183" s="489"/>
      <c r="S183" s="490"/>
    </row>
    <row r="184" spans="1:35">
      <c r="D184" s="558"/>
      <c r="E184" s="438">
        <v>0</v>
      </c>
      <c r="F184" s="438">
        <v>0</v>
      </c>
      <c r="G184" s="438">
        <v>0</v>
      </c>
      <c r="H184" s="438">
        <v>0</v>
      </c>
      <c r="I184" s="196">
        <v>0</v>
      </c>
      <c r="J184" s="441">
        <f>SUM(E184:I184)</f>
        <v>0</v>
      </c>
      <c r="K184" s="253"/>
      <c r="L184" s="254"/>
      <c r="M184" s="252"/>
      <c r="N184" s="252"/>
      <c r="O184" s="252"/>
      <c r="P184" s="252"/>
    </row>
    <row r="185" spans="1:35">
      <c r="A185" s="700" t="s">
        <v>56</v>
      </c>
      <c r="B185" s="700"/>
      <c r="C185" s="700"/>
      <c r="D185" s="700"/>
      <c r="E185" s="478">
        <f>SUM(E183:E184)</f>
        <v>0</v>
      </c>
      <c r="F185" s="478">
        <f t="shared" ref="F185:I185" si="37">SUM(F183:F184)</f>
        <v>0</v>
      </c>
      <c r="G185" s="478">
        <f t="shared" si="37"/>
        <v>0</v>
      </c>
      <c r="H185" s="478">
        <f t="shared" si="37"/>
        <v>0</v>
      </c>
      <c r="I185" s="478">
        <f t="shared" si="37"/>
        <v>0</v>
      </c>
      <c r="J185" s="479">
        <f>SUM(J183:J184)</f>
        <v>0</v>
      </c>
      <c r="K185" s="253"/>
      <c r="L185" s="253"/>
      <c r="M185" s="254"/>
      <c r="N185" s="254"/>
      <c r="O185" s="254"/>
      <c r="P185" s="252"/>
      <c r="Q185" s="252"/>
    </row>
    <row r="186" spans="1:35">
      <c r="E186" s="558"/>
      <c r="F186" s="254"/>
      <c r="G186" s="254"/>
      <c r="H186" s="254"/>
      <c r="I186" s="254"/>
      <c r="J186" s="305"/>
      <c r="K186" s="253"/>
      <c r="L186" s="253"/>
      <c r="M186" s="254"/>
      <c r="N186" s="254"/>
      <c r="O186" s="254"/>
      <c r="P186" s="252"/>
      <c r="Q186" s="252"/>
    </row>
    <row r="187" spans="1:35" ht="13.15">
      <c r="A187" s="251" t="s">
        <v>111</v>
      </c>
      <c r="B187" s="332"/>
      <c r="C187" s="282"/>
      <c r="D187" s="514" t="s">
        <v>166</v>
      </c>
      <c r="E187" s="385">
        <v>0</v>
      </c>
      <c r="F187" s="385">
        <v>0</v>
      </c>
      <c r="G187" s="385">
        <v>0</v>
      </c>
      <c r="H187" s="385">
        <v>0</v>
      </c>
      <c r="I187" s="385">
        <v>0</v>
      </c>
      <c r="J187" s="334"/>
      <c r="K187" s="253"/>
      <c r="L187" s="254"/>
      <c r="M187" s="252"/>
      <c r="N187" s="252"/>
      <c r="O187" s="252"/>
      <c r="P187" s="252"/>
    </row>
    <row r="188" spans="1:35" ht="13.15">
      <c r="D188" s="514" t="s">
        <v>223</v>
      </c>
      <c r="E188" s="385">
        <v>0</v>
      </c>
      <c r="F188" s="385">
        <v>0</v>
      </c>
      <c r="G188" s="385">
        <v>0</v>
      </c>
      <c r="H188" s="385">
        <v>0</v>
      </c>
      <c r="I188" s="385">
        <v>0</v>
      </c>
      <c r="J188" s="334"/>
      <c r="K188" s="253"/>
      <c r="L188" s="254"/>
      <c r="M188" s="252"/>
      <c r="N188" s="252"/>
      <c r="O188" s="252"/>
      <c r="P188" s="252"/>
    </row>
    <row r="189" spans="1:35" ht="13.15">
      <c r="A189" s="251" t="s">
        <v>143</v>
      </c>
      <c r="B189" s="332"/>
      <c r="C189" s="282"/>
      <c r="D189" s="513" t="s">
        <v>224</v>
      </c>
      <c r="E189" s="385">
        <v>0</v>
      </c>
      <c r="F189" s="385">
        <v>0</v>
      </c>
      <c r="G189" s="385">
        <v>0</v>
      </c>
      <c r="H189" s="385">
        <v>0</v>
      </c>
      <c r="I189" s="385">
        <v>0</v>
      </c>
      <c r="J189" s="334"/>
      <c r="K189" s="253"/>
      <c r="L189" s="254"/>
      <c r="M189" s="252"/>
      <c r="N189" s="252"/>
      <c r="O189" s="252"/>
      <c r="P189" s="252"/>
    </row>
    <row r="190" spans="1:35" ht="13.15">
      <c r="A190" s="698"/>
      <c r="D190" s="514" t="s">
        <v>225</v>
      </c>
      <c r="E190" s="385">
        <v>0</v>
      </c>
      <c r="F190" s="385">
        <v>0</v>
      </c>
      <c r="G190" s="385">
        <v>0</v>
      </c>
      <c r="H190" s="385">
        <v>0</v>
      </c>
      <c r="I190" s="385">
        <v>0</v>
      </c>
      <c r="J190" s="319"/>
      <c r="K190" s="253"/>
      <c r="L190" s="254"/>
      <c r="M190" s="252"/>
      <c r="N190" s="252"/>
      <c r="O190" s="252"/>
      <c r="P190" s="252"/>
    </row>
    <row r="191" spans="1:35" ht="13.15">
      <c r="A191" s="698"/>
      <c r="B191" s="546" t="s">
        <v>39</v>
      </c>
      <c r="C191" s="546" t="s">
        <v>40</v>
      </c>
      <c r="D191" s="283"/>
      <c r="E191" s="435"/>
      <c r="F191" s="435"/>
      <c r="G191" s="435"/>
      <c r="H191" s="435"/>
      <c r="I191" s="435"/>
      <c r="J191" s="319"/>
      <c r="K191" s="253"/>
      <c r="L191" s="254"/>
      <c r="M191" s="252"/>
      <c r="N191" s="252"/>
      <c r="O191" s="252"/>
      <c r="P191" s="252"/>
    </row>
    <row r="192" spans="1:35">
      <c r="A192" s="699"/>
      <c r="B192" s="326" t="s">
        <v>41</v>
      </c>
      <c r="C192" s="384">
        <v>0</v>
      </c>
      <c r="D192" s="283"/>
      <c r="E192" s="438">
        <f>ROUND($C192*E188*E189*E187,0)</f>
        <v>0</v>
      </c>
      <c r="F192" s="438">
        <f t="shared" ref="F192:I192" si="38">ROUND($C192*F188*F189*F187,0)</f>
        <v>0</v>
      </c>
      <c r="G192" s="438">
        <f t="shared" si="38"/>
        <v>0</v>
      </c>
      <c r="H192" s="438">
        <f t="shared" si="38"/>
        <v>0</v>
      </c>
      <c r="I192" s="438">
        <f t="shared" si="38"/>
        <v>0</v>
      </c>
      <c r="J192" s="441">
        <f t="shared" ref="J192:J197" si="39">SUM(E192:I192)</f>
        <v>0</v>
      </c>
      <c r="K192" s="253"/>
      <c r="L192" s="254"/>
      <c r="M192" s="252"/>
      <c r="N192" s="252"/>
      <c r="O192" s="252"/>
      <c r="P192" s="252"/>
    </row>
    <row r="193" spans="1:33">
      <c r="A193" s="699"/>
      <c r="B193" s="326" t="s">
        <v>42</v>
      </c>
      <c r="C193" s="384">
        <v>0</v>
      </c>
      <c r="D193" s="283"/>
      <c r="E193" s="438">
        <f>ROUND($C193*E188*E190*E187,0)</f>
        <v>0</v>
      </c>
      <c r="F193" s="438">
        <f t="shared" ref="F193:I193" si="40">ROUND($C193*F188*F190*F187,0)</f>
        <v>0</v>
      </c>
      <c r="G193" s="438">
        <f t="shared" si="40"/>
        <v>0</v>
      </c>
      <c r="H193" s="438">
        <f t="shared" si="40"/>
        <v>0</v>
      </c>
      <c r="I193" s="438">
        <f t="shared" si="40"/>
        <v>0</v>
      </c>
      <c r="J193" s="441">
        <f t="shared" si="39"/>
        <v>0</v>
      </c>
      <c r="K193" s="253"/>
      <c r="L193" s="254"/>
      <c r="M193" s="252"/>
      <c r="N193" s="252"/>
      <c r="O193" s="252"/>
      <c r="P193" s="252"/>
    </row>
    <row r="194" spans="1:33">
      <c r="A194" s="699"/>
      <c r="B194" s="326" t="s">
        <v>164</v>
      </c>
      <c r="C194" s="384">
        <v>0</v>
      </c>
      <c r="D194" s="283"/>
      <c r="E194" s="438">
        <f>ROUND($C194*E188*E187,0)</f>
        <v>0</v>
      </c>
      <c r="F194" s="438">
        <f t="shared" ref="F194:I194" si="41">ROUND($C194*F188*F187,0)</f>
        <v>0</v>
      </c>
      <c r="G194" s="438">
        <f t="shared" si="41"/>
        <v>0</v>
      </c>
      <c r="H194" s="438">
        <f t="shared" si="41"/>
        <v>0</v>
      </c>
      <c r="I194" s="438">
        <f t="shared" si="41"/>
        <v>0</v>
      </c>
      <c r="J194" s="441">
        <f t="shared" si="39"/>
        <v>0</v>
      </c>
      <c r="K194" s="253"/>
      <c r="L194" s="254"/>
      <c r="M194" s="252"/>
      <c r="N194" s="252"/>
      <c r="O194" s="252"/>
      <c r="P194" s="252"/>
    </row>
    <row r="195" spans="1:33">
      <c r="A195" s="699"/>
      <c r="B195" s="326" t="s">
        <v>43</v>
      </c>
      <c r="C195" s="384">
        <v>0</v>
      </c>
      <c r="D195" s="283"/>
      <c r="E195" s="438">
        <f>$C195*E187*E189</f>
        <v>0</v>
      </c>
      <c r="F195" s="438">
        <f t="shared" ref="F195:H195" si="42">$C195*F187*F189</f>
        <v>0</v>
      </c>
      <c r="G195" s="438">
        <f t="shared" si="42"/>
        <v>0</v>
      </c>
      <c r="H195" s="438">
        <f t="shared" si="42"/>
        <v>0</v>
      </c>
      <c r="I195" s="438">
        <f>$C195*I187*I189</f>
        <v>0</v>
      </c>
      <c r="J195" s="441">
        <f t="shared" si="39"/>
        <v>0</v>
      </c>
      <c r="K195" s="253"/>
      <c r="L195" s="254"/>
      <c r="M195" s="252"/>
      <c r="N195" s="252"/>
      <c r="O195" s="252"/>
      <c r="P195" s="252"/>
    </row>
    <row r="196" spans="1:33">
      <c r="A196" s="699"/>
      <c r="B196" s="326" t="s">
        <v>44</v>
      </c>
      <c r="C196" s="384">
        <v>0</v>
      </c>
      <c r="D196" s="283"/>
      <c r="E196" s="438">
        <f>ROUND($C196*E187,0)</f>
        <v>0</v>
      </c>
      <c r="F196" s="438">
        <f t="shared" ref="F196:I196" si="43">ROUND($C196*F187,0)</f>
        <v>0</v>
      </c>
      <c r="G196" s="438">
        <f t="shared" si="43"/>
        <v>0</v>
      </c>
      <c r="H196" s="438">
        <f t="shared" si="43"/>
        <v>0</v>
      </c>
      <c r="I196" s="438">
        <f t="shared" si="43"/>
        <v>0</v>
      </c>
      <c r="J196" s="441">
        <f t="shared" si="39"/>
        <v>0</v>
      </c>
      <c r="K196" s="253"/>
      <c r="L196" s="254"/>
      <c r="M196" s="252"/>
      <c r="N196" s="252"/>
      <c r="O196" s="252"/>
      <c r="P196" s="252"/>
    </row>
    <row r="197" spans="1:33">
      <c r="A197" s="699"/>
      <c r="B197" s="326" t="s">
        <v>45</v>
      </c>
      <c r="C197" s="243"/>
      <c r="D197" s="283"/>
      <c r="E197" s="384">
        <v>0</v>
      </c>
      <c r="F197" s="384">
        <v>0</v>
      </c>
      <c r="G197" s="384">
        <v>0</v>
      </c>
      <c r="H197" s="384">
        <v>0</v>
      </c>
      <c r="I197" s="384">
        <v>0</v>
      </c>
      <c r="J197" s="441">
        <f t="shared" si="39"/>
        <v>0</v>
      </c>
      <c r="K197" s="253"/>
      <c r="L197" s="254"/>
      <c r="M197" s="252"/>
      <c r="N197" s="252"/>
      <c r="O197" s="252"/>
      <c r="P197" s="252"/>
    </row>
    <row r="198" spans="1:33">
      <c r="A198" s="700" t="s">
        <v>56</v>
      </c>
      <c r="B198" s="700"/>
      <c r="C198" s="700"/>
      <c r="D198" s="700"/>
      <c r="E198" s="478">
        <f>SUM(E192:E197)</f>
        <v>0</v>
      </c>
      <c r="F198" s="478">
        <f t="shared" ref="F198:J198" si="44">SUM(F192:F197)</f>
        <v>0</v>
      </c>
      <c r="G198" s="478">
        <f t="shared" si="44"/>
        <v>0</v>
      </c>
      <c r="H198" s="478">
        <f t="shared" si="44"/>
        <v>0</v>
      </c>
      <c r="I198" s="478">
        <f t="shared" si="44"/>
        <v>0</v>
      </c>
      <c r="J198" s="479">
        <f t="shared" si="44"/>
        <v>0</v>
      </c>
      <c r="K198" s="253"/>
      <c r="L198" s="263"/>
      <c r="M198" s="252"/>
      <c r="N198" s="252"/>
      <c r="O198" s="252"/>
      <c r="P198" s="252"/>
      <c r="Q198" s="252"/>
    </row>
    <row r="199" spans="1:33">
      <c r="E199" s="558"/>
      <c r="F199" s="254"/>
      <c r="G199" s="254"/>
      <c r="H199" s="254"/>
      <c r="I199" s="254"/>
      <c r="J199" s="305"/>
      <c r="K199" s="253"/>
      <c r="L199" s="253"/>
      <c r="M199" s="254"/>
      <c r="N199" s="254"/>
      <c r="O199" s="254"/>
      <c r="P199" s="252"/>
      <c r="Q199" s="252"/>
    </row>
    <row r="200" spans="1:33" ht="13.15">
      <c r="A200" s="251" t="s">
        <v>111</v>
      </c>
      <c r="B200" s="332"/>
      <c r="C200" s="282"/>
      <c r="D200" s="514" t="s">
        <v>166</v>
      </c>
      <c r="E200" s="385">
        <v>0</v>
      </c>
      <c r="F200" s="385">
        <v>0</v>
      </c>
      <c r="G200" s="385">
        <v>0</v>
      </c>
      <c r="H200" s="385">
        <v>0</v>
      </c>
      <c r="I200" s="385">
        <v>0</v>
      </c>
      <c r="J200" s="334"/>
      <c r="K200" s="253"/>
      <c r="L200" s="254"/>
      <c r="M200" s="252"/>
      <c r="N200" s="252"/>
      <c r="O200" s="252"/>
      <c r="P200" s="252"/>
      <c r="AA200" s="394"/>
      <c r="AB200" s="394"/>
      <c r="AC200" s="394"/>
      <c r="AD200" s="394"/>
      <c r="AE200" s="394"/>
      <c r="AF200" s="394"/>
      <c r="AG200" s="394"/>
    </row>
    <row r="201" spans="1:33" ht="13.15">
      <c r="D201" s="514" t="s">
        <v>223</v>
      </c>
      <c r="E201" s="385">
        <v>0</v>
      </c>
      <c r="F201" s="385">
        <v>0</v>
      </c>
      <c r="G201" s="385">
        <v>0</v>
      </c>
      <c r="H201" s="385">
        <v>0</v>
      </c>
      <c r="I201" s="385">
        <v>0</v>
      </c>
      <c r="J201" s="334"/>
      <c r="K201" s="253"/>
      <c r="L201" s="254"/>
      <c r="M201" s="252"/>
      <c r="N201" s="252"/>
      <c r="O201" s="252"/>
      <c r="P201" s="252"/>
      <c r="AA201" s="282"/>
      <c r="AB201" s="282"/>
      <c r="AC201" s="282"/>
      <c r="AD201" s="282"/>
      <c r="AE201" s="282"/>
      <c r="AF201" s="282"/>
      <c r="AG201" s="282"/>
    </row>
    <row r="202" spans="1:33" ht="13.15">
      <c r="A202" s="251" t="s">
        <v>143</v>
      </c>
      <c r="B202" s="332"/>
      <c r="C202" s="282"/>
      <c r="D202" s="513" t="s">
        <v>224</v>
      </c>
      <c r="E202" s="385">
        <v>0</v>
      </c>
      <c r="F202" s="385">
        <v>0</v>
      </c>
      <c r="G202" s="385">
        <v>0</v>
      </c>
      <c r="H202" s="385">
        <v>0</v>
      </c>
      <c r="I202" s="385">
        <v>0</v>
      </c>
      <c r="J202" s="334"/>
      <c r="K202" s="253"/>
      <c r="L202" s="254"/>
      <c r="M202" s="252"/>
      <c r="N202" s="252"/>
      <c r="O202" s="252"/>
      <c r="P202" s="252"/>
      <c r="AA202" s="394"/>
      <c r="AB202" s="394"/>
      <c r="AC202" s="394"/>
      <c r="AD202" s="394"/>
      <c r="AE202" s="394"/>
      <c r="AF202" s="394"/>
      <c r="AG202" s="394"/>
    </row>
    <row r="203" spans="1:33" ht="13.15">
      <c r="A203" s="698"/>
      <c r="D203" s="514" t="s">
        <v>225</v>
      </c>
      <c r="E203" s="385">
        <v>0</v>
      </c>
      <c r="F203" s="385">
        <v>0</v>
      </c>
      <c r="G203" s="385">
        <v>0</v>
      </c>
      <c r="H203" s="385">
        <v>0</v>
      </c>
      <c r="I203" s="385">
        <v>0</v>
      </c>
      <c r="J203" s="319"/>
      <c r="K203" s="253"/>
      <c r="L203" s="254"/>
      <c r="M203" s="252"/>
      <c r="N203" s="252"/>
      <c r="O203" s="252"/>
      <c r="P203" s="252"/>
    </row>
    <row r="204" spans="1:33" ht="13.15">
      <c r="A204" s="698"/>
      <c r="B204" s="546" t="s">
        <v>39</v>
      </c>
      <c r="C204" s="546" t="s">
        <v>40</v>
      </c>
      <c r="D204" s="283"/>
      <c r="E204" s="262"/>
      <c r="F204" s="262"/>
      <c r="G204" s="512"/>
      <c r="H204" s="512"/>
      <c r="I204" s="512"/>
      <c r="J204" s="319"/>
      <c r="K204" s="253"/>
      <c r="L204" s="254"/>
      <c r="M204" s="252"/>
      <c r="N204" s="252"/>
      <c r="O204" s="252"/>
      <c r="P204" s="252"/>
    </row>
    <row r="205" spans="1:33">
      <c r="A205" s="699"/>
      <c r="B205" s="326" t="s">
        <v>41</v>
      </c>
      <c r="C205" s="384">
        <v>0</v>
      </c>
      <c r="D205" s="283"/>
      <c r="E205" s="438">
        <f>ROUND($C205*E201*E202*E200,0)</f>
        <v>0</v>
      </c>
      <c r="F205" s="438">
        <f t="shared" ref="F205:I205" si="45">ROUND($C205*F201*F202*F200,0)</f>
        <v>0</v>
      </c>
      <c r="G205" s="438">
        <f t="shared" si="45"/>
        <v>0</v>
      </c>
      <c r="H205" s="438">
        <f t="shared" si="45"/>
        <v>0</v>
      </c>
      <c r="I205" s="438">
        <f t="shared" si="45"/>
        <v>0</v>
      </c>
      <c r="J205" s="441">
        <f t="shared" ref="J205:J210" si="46">SUM(E205:I205)</f>
        <v>0</v>
      </c>
      <c r="K205" s="253"/>
      <c r="L205" s="254"/>
      <c r="M205" s="252"/>
      <c r="N205" s="252"/>
      <c r="O205" s="252"/>
      <c r="P205" s="252"/>
    </row>
    <row r="206" spans="1:33">
      <c r="A206" s="699"/>
      <c r="B206" s="326" t="s">
        <v>42</v>
      </c>
      <c r="C206" s="384">
        <v>0</v>
      </c>
      <c r="D206" s="283"/>
      <c r="E206" s="438">
        <f>ROUND($C206*E201*E203*E200,0)</f>
        <v>0</v>
      </c>
      <c r="F206" s="438">
        <f t="shared" ref="F206:I206" si="47">ROUND($C206*F201*F203*F200,0)</f>
        <v>0</v>
      </c>
      <c r="G206" s="438">
        <f t="shared" si="47"/>
        <v>0</v>
      </c>
      <c r="H206" s="438">
        <f t="shared" si="47"/>
        <v>0</v>
      </c>
      <c r="I206" s="438">
        <f t="shared" si="47"/>
        <v>0</v>
      </c>
      <c r="J206" s="441">
        <f t="shared" si="46"/>
        <v>0</v>
      </c>
      <c r="K206" s="253"/>
      <c r="L206" s="254"/>
      <c r="M206" s="252"/>
      <c r="N206" s="252"/>
      <c r="O206" s="252"/>
      <c r="P206" s="252"/>
    </row>
    <row r="207" spans="1:33">
      <c r="A207" s="699"/>
      <c r="B207" s="326" t="s">
        <v>164</v>
      </c>
      <c r="C207" s="384">
        <v>0</v>
      </c>
      <c r="D207" s="283"/>
      <c r="E207" s="438">
        <f>ROUND($C207*E201*E200,0)</f>
        <v>0</v>
      </c>
      <c r="F207" s="438">
        <f t="shared" ref="F207:I207" si="48">ROUND($C207*F201*F200,0)</f>
        <v>0</v>
      </c>
      <c r="G207" s="438">
        <f t="shared" si="48"/>
        <v>0</v>
      </c>
      <c r="H207" s="438">
        <f t="shared" si="48"/>
        <v>0</v>
      </c>
      <c r="I207" s="438">
        <f t="shared" si="48"/>
        <v>0</v>
      </c>
      <c r="J207" s="441">
        <f t="shared" si="46"/>
        <v>0</v>
      </c>
      <c r="K207" s="253"/>
      <c r="L207" s="254"/>
      <c r="M207" s="252"/>
      <c r="N207" s="252"/>
      <c r="O207" s="252"/>
      <c r="P207" s="252"/>
      <c r="AA207" s="401"/>
      <c r="AB207" s="401"/>
      <c r="AC207" s="401"/>
      <c r="AD207" s="401"/>
      <c r="AE207" s="401"/>
      <c r="AF207" s="401"/>
      <c r="AG207" s="401"/>
    </row>
    <row r="208" spans="1:33">
      <c r="A208" s="699"/>
      <c r="B208" s="326" t="s">
        <v>43</v>
      </c>
      <c r="C208" s="384">
        <v>0</v>
      </c>
      <c r="D208" s="283"/>
      <c r="E208" s="438">
        <f>$C208*E200*E202</f>
        <v>0</v>
      </c>
      <c r="F208" s="438">
        <f t="shared" ref="F208:I208" si="49">$C208*F200*F202</f>
        <v>0</v>
      </c>
      <c r="G208" s="438">
        <f t="shared" si="49"/>
        <v>0</v>
      </c>
      <c r="H208" s="438">
        <f t="shared" si="49"/>
        <v>0</v>
      </c>
      <c r="I208" s="438">
        <f t="shared" si="49"/>
        <v>0</v>
      </c>
      <c r="J208" s="441">
        <f t="shared" si="46"/>
        <v>0</v>
      </c>
      <c r="K208" s="253"/>
      <c r="L208" s="254"/>
      <c r="M208" s="252"/>
      <c r="N208" s="252"/>
      <c r="O208" s="252"/>
      <c r="P208" s="252"/>
    </row>
    <row r="209" spans="1:33">
      <c r="A209" s="699"/>
      <c r="B209" s="326" t="s">
        <v>44</v>
      </c>
      <c r="C209" s="384">
        <v>0</v>
      </c>
      <c r="D209" s="283"/>
      <c r="E209" s="438">
        <f>ROUND($C209*E200,0)</f>
        <v>0</v>
      </c>
      <c r="F209" s="438">
        <f t="shared" ref="F209:I209" si="50">ROUND($C209*F200,0)</f>
        <v>0</v>
      </c>
      <c r="G209" s="438">
        <f t="shared" si="50"/>
        <v>0</v>
      </c>
      <c r="H209" s="438">
        <f t="shared" si="50"/>
        <v>0</v>
      </c>
      <c r="I209" s="438">
        <f t="shared" si="50"/>
        <v>0</v>
      </c>
      <c r="J209" s="441">
        <f t="shared" si="46"/>
        <v>0</v>
      </c>
      <c r="K209" s="253"/>
      <c r="L209" s="254"/>
      <c r="M209" s="252"/>
      <c r="N209" s="252"/>
      <c r="O209" s="252"/>
      <c r="P209" s="252"/>
      <c r="AA209" s="401"/>
      <c r="AB209" s="401"/>
      <c r="AC209" s="401"/>
      <c r="AD209" s="401"/>
      <c r="AE209" s="401"/>
      <c r="AF209" s="401"/>
      <c r="AG209" s="401"/>
    </row>
    <row r="210" spans="1:33">
      <c r="A210" s="699"/>
      <c r="B210" s="326" t="s">
        <v>45</v>
      </c>
      <c r="C210" s="243"/>
      <c r="D210" s="283"/>
      <c r="E210" s="384">
        <v>0</v>
      </c>
      <c r="F210" s="384">
        <v>0</v>
      </c>
      <c r="G210" s="384">
        <v>0</v>
      </c>
      <c r="H210" s="384">
        <v>0</v>
      </c>
      <c r="I210" s="384">
        <v>0</v>
      </c>
      <c r="J210" s="441">
        <f t="shared" si="46"/>
        <v>0</v>
      </c>
      <c r="K210" s="253"/>
      <c r="L210" s="254"/>
      <c r="M210" s="252"/>
      <c r="N210" s="252"/>
      <c r="O210" s="252"/>
      <c r="P210" s="252"/>
    </row>
    <row r="211" spans="1:33">
      <c r="A211" s="700" t="s">
        <v>56</v>
      </c>
      <c r="B211" s="700"/>
      <c r="C211" s="700"/>
      <c r="D211" s="700"/>
      <c r="E211" s="478">
        <f>SUM(E205:E210)</f>
        <v>0</v>
      </c>
      <c r="F211" s="478">
        <f t="shared" ref="F211:J211" si="51">SUM(F205:F210)</f>
        <v>0</v>
      </c>
      <c r="G211" s="478">
        <f t="shared" si="51"/>
        <v>0</v>
      </c>
      <c r="H211" s="478">
        <f t="shared" si="51"/>
        <v>0</v>
      </c>
      <c r="I211" s="478">
        <f t="shared" si="51"/>
        <v>0</v>
      </c>
      <c r="J211" s="479">
        <f t="shared" si="51"/>
        <v>0</v>
      </c>
      <c r="K211" s="253"/>
      <c r="L211" s="263"/>
      <c r="M211" s="252"/>
      <c r="N211" s="252"/>
      <c r="O211" s="252"/>
      <c r="P211" s="252"/>
      <c r="Q211" s="252"/>
      <c r="AA211" s="401"/>
      <c r="AB211" s="401"/>
      <c r="AC211" s="401"/>
      <c r="AD211" s="401"/>
      <c r="AE211" s="401"/>
      <c r="AF211" s="401"/>
      <c r="AG211" s="401"/>
    </row>
    <row r="212" spans="1:33" ht="13.15">
      <c r="A212" s="335"/>
      <c r="B212" s="660" t="s">
        <v>50</v>
      </c>
      <c r="C212" s="660"/>
      <c r="D212" s="660"/>
      <c r="E212" s="482">
        <f ca="1">SUMIF($A$183:$D$211,"*Total Trip", E183:E211)</f>
        <v>0</v>
      </c>
      <c r="F212" s="482">
        <f t="shared" ref="F212:I212" ca="1" si="52">SUMIF($A$183:$D$211,"*Total Trip", F183:F211)</f>
        <v>0</v>
      </c>
      <c r="G212" s="482">
        <f t="shared" ca="1" si="52"/>
        <v>0</v>
      </c>
      <c r="H212" s="482">
        <f t="shared" ca="1" si="52"/>
        <v>0</v>
      </c>
      <c r="I212" s="482">
        <f t="shared" ca="1" si="52"/>
        <v>0</v>
      </c>
      <c r="J212" s="483">
        <f ca="1">SUM(E212:I212)</f>
        <v>0</v>
      </c>
      <c r="K212" s="253"/>
      <c r="L212" s="254"/>
      <c r="M212" s="253"/>
      <c r="N212" s="253"/>
      <c r="O212" s="253"/>
      <c r="P212" s="254"/>
      <c r="Q212" s="252"/>
      <c r="R212" s="252"/>
    </row>
    <row r="213" spans="1:33">
      <c r="A213" s="284"/>
      <c r="B213" s="287"/>
      <c r="C213" s="287"/>
      <c r="D213" s="287"/>
      <c r="E213" s="287"/>
      <c r="F213" s="287"/>
      <c r="G213" s="286"/>
      <c r="H213" s="286"/>
      <c r="I213" s="286"/>
      <c r="J213" s="336"/>
      <c r="K213" s="286"/>
      <c r="L213" s="254"/>
      <c r="M213" s="253"/>
      <c r="N213" s="253"/>
      <c r="O213" s="253"/>
      <c r="P213" s="254"/>
      <c r="Q213" s="252"/>
      <c r="R213" s="252"/>
    </row>
    <row r="214" spans="1:33">
      <c r="A214" s="288" t="s">
        <v>51</v>
      </c>
      <c r="G214" s="254"/>
      <c r="H214" s="254"/>
      <c r="I214" s="254"/>
      <c r="J214" s="305"/>
      <c r="K214" s="262"/>
      <c r="L214" s="254"/>
      <c r="M214" s="252"/>
      <c r="N214" s="252"/>
      <c r="O214" s="252"/>
      <c r="P214" s="252"/>
    </row>
    <row r="215" spans="1:33">
      <c r="B215" s="91" t="s">
        <v>96</v>
      </c>
      <c r="D215" s="558"/>
      <c r="E215" s="220">
        <v>0</v>
      </c>
      <c r="F215" s="220">
        <v>0</v>
      </c>
      <c r="G215" s="220">
        <v>0</v>
      </c>
      <c r="H215" s="220">
        <v>0</v>
      </c>
      <c r="I215" s="221">
        <v>0</v>
      </c>
      <c r="J215" s="329">
        <f>SUM(E215:I215)</f>
        <v>0</v>
      </c>
      <c r="K215" s="253"/>
      <c r="L215" s="254"/>
      <c r="M215" s="252"/>
      <c r="N215" s="252"/>
      <c r="O215" s="252"/>
      <c r="P215" s="252"/>
    </row>
    <row r="216" spans="1:33">
      <c r="D216" s="558"/>
      <c r="E216" s="220">
        <v>0</v>
      </c>
      <c r="F216" s="220">
        <v>0</v>
      </c>
      <c r="G216" s="220">
        <v>0</v>
      </c>
      <c r="H216" s="220">
        <v>0</v>
      </c>
      <c r="I216" s="221">
        <v>0</v>
      </c>
      <c r="J216" s="329">
        <f>SUM(E216:I216)</f>
        <v>0</v>
      </c>
      <c r="K216" s="253"/>
      <c r="L216" s="254"/>
      <c r="M216" s="252"/>
      <c r="N216" s="252"/>
      <c r="O216" s="252"/>
      <c r="P216" s="252"/>
    </row>
    <row r="217" spans="1:33">
      <c r="A217" s="700" t="s">
        <v>56</v>
      </c>
      <c r="B217" s="700"/>
      <c r="C217" s="700"/>
      <c r="D217" s="700"/>
      <c r="E217" s="480">
        <f>SUM(E215:E216)</f>
        <v>0</v>
      </c>
      <c r="F217" s="480">
        <f t="shared" ref="F217:I217" si="53">SUM(F215:F216)</f>
        <v>0</v>
      </c>
      <c r="G217" s="480">
        <f t="shared" si="53"/>
        <v>0</v>
      </c>
      <c r="H217" s="480">
        <f t="shared" si="53"/>
        <v>0</v>
      </c>
      <c r="I217" s="480">
        <f t="shared" si="53"/>
        <v>0</v>
      </c>
      <c r="J217" s="481">
        <f>SUM(J215:J216)</f>
        <v>0</v>
      </c>
      <c r="K217" s="253"/>
      <c r="L217" s="253"/>
      <c r="M217" s="254"/>
      <c r="N217" s="254"/>
      <c r="O217" s="254"/>
      <c r="P217" s="252"/>
      <c r="Q217" s="252"/>
    </row>
    <row r="218" spans="1:33">
      <c r="E218" s="558"/>
      <c r="F218" s="254"/>
      <c r="G218" s="254"/>
      <c r="H218" s="254"/>
      <c r="I218" s="254"/>
      <c r="J218" s="305"/>
      <c r="K218" s="253"/>
      <c r="L218" s="253"/>
      <c r="M218" s="254"/>
      <c r="N218" s="254"/>
      <c r="O218" s="254"/>
      <c r="P218" s="252"/>
      <c r="Q218" s="252"/>
    </row>
    <row r="219" spans="1:33" ht="13.15">
      <c r="A219" s="251" t="s">
        <v>111</v>
      </c>
      <c r="C219" s="512"/>
      <c r="D219" s="514" t="s">
        <v>166</v>
      </c>
      <c r="E219" s="385">
        <v>0</v>
      </c>
      <c r="F219" s="385">
        <v>0</v>
      </c>
      <c r="G219" s="385">
        <v>0</v>
      </c>
      <c r="H219" s="385">
        <v>0</v>
      </c>
      <c r="I219" s="385">
        <v>0</v>
      </c>
      <c r="J219" s="334"/>
      <c r="K219" s="253"/>
      <c r="L219" s="254"/>
      <c r="M219" s="252"/>
      <c r="N219" s="252"/>
      <c r="O219" s="252"/>
      <c r="P219" s="252"/>
    </row>
    <row r="220" spans="1:33" ht="13.15">
      <c r="A220" s="251"/>
      <c r="B220" s="332"/>
      <c r="C220" s="282"/>
      <c r="D220" s="514" t="s">
        <v>223</v>
      </c>
      <c r="E220" s="385">
        <v>0</v>
      </c>
      <c r="F220" s="385">
        <v>0</v>
      </c>
      <c r="G220" s="385">
        <v>0</v>
      </c>
      <c r="H220" s="385">
        <v>0</v>
      </c>
      <c r="I220" s="385">
        <v>0</v>
      </c>
      <c r="J220" s="334"/>
      <c r="K220" s="253"/>
      <c r="L220" s="254"/>
      <c r="M220" s="252"/>
      <c r="N220" s="252"/>
      <c r="O220" s="252"/>
      <c r="P220" s="252"/>
    </row>
    <row r="221" spans="1:33" ht="13.15">
      <c r="A221" s="251" t="s">
        <v>143</v>
      </c>
      <c r="B221" s="332"/>
      <c r="C221" s="282"/>
      <c r="D221" s="513" t="s">
        <v>224</v>
      </c>
      <c r="E221" s="385">
        <v>0</v>
      </c>
      <c r="F221" s="385">
        <v>0</v>
      </c>
      <c r="G221" s="385">
        <v>0</v>
      </c>
      <c r="H221" s="385">
        <v>0</v>
      </c>
      <c r="I221" s="385">
        <v>0</v>
      </c>
      <c r="J221" s="334"/>
      <c r="K221" s="253"/>
      <c r="L221" s="254"/>
      <c r="M221" s="252"/>
      <c r="N221" s="252"/>
      <c r="O221" s="252"/>
      <c r="P221" s="252"/>
      <c r="AA221" s="259"/>
      <c r="AB221" s="259"/>
    </row>
    <row r="222" spans="1:33" ht="13.15">
      <c r="A222" s="698"/>
      <c r="D222" s="514" t="s">
        <v>225</v>
      </c>
      <c r="E222" s="385">
        <v>0</v>
      </c>
      <c r="F222" s="385">
        <v>0</v>
      </c>
      <c r="G222" s="385">
        <v>0</v>
      </c>
      <c r="H222" s="385">
        <v>0</v>
      </c>
      <c r="I222" s="385">
        <v>0</v>
      </c>
      <c r="J222" s="319"/>
      <c r="K222" s="253"/>
      <c r="L222" s="254"/>
      <c r="M222" s="252"/>
      <c r="N222" s="252"/>
      <c r="O222" s="252"/>
      <c r="P222" s="252"/>
      <c r="AA222" s="259"/>
      <c r="AB222" s="259"/>
    </row>
    <row r="223" spans="1:33" ht="15">
      <c r="A223" s="698"/>
      <c r="B223" s="546" t="s">
        <v>39</v>
      </c>
      <c r="C223" s="546" t="s">
        <v>40</v>
      </c>
      <c r="D223" s="283"/>
      <c r="E223" s="262"/>
      <c r="F223" s="262"/>
      <c r="G223" s="512"/>
      <c r="H223" s="512"/>
      <c r="I223" s="512"/>
      <c r="J223" s="319"/>
      <c r="K223" s="253"/>
      <c r="L223" s="254"/>
      <c r="M223" s="252"/>
      <c r="N223" s="252"/>
      <c r="O223" s="252"/>
      <c r="P223" s="252"/>
      <c r="AA223" s="347"/>
      <c r="AB223" s="347"/>
      <c r="AC223" s="347"/>
      <c r="AD223" s="347"/>
      <c r="AE223" s="347"/>
      <c r="AF223" s="347"/>
      <c r="AG223" s="347"/>
    </row>
    <row r="224" spans="1:33">
      <c r="A224" s="699"/>
      <c r="B224" s="326" t="s">
        <v>41</v>
      </c>
      <c r="C224" s="384">
        <v>0</v>
      </c>
      <c r="D224" s="283"/>
      <c r="E224" s="438">
        <f>ROUND($C224*E220*E221*E219,0)</f>
        <v>0</v>
      </c>
      <c r="F224" s="438">
        <f t="shared" ref="F224:I224" si="54">ROUND($C224*F220*F221*F219,0)</f>
        <v>0</v>
      </c>
      <c r="G224" s="438">
        <f t="shared" si="54"/>
        <v>0</v>
      </c>
      <c r="H224" s="438">
        <f t="shared" si="54"/>
        <v>0</v>
      </c>
      <c r="I224" s="438">
        <f t="shared" si="54"/>
        <v>0</v>
      </c>
      <c r="J224" s="441">
        <f t="shared" ref="J224:J229" si="55">SUM(E224:I224)</f>
        <v>0</v>
      </c>
      <c r="K224" s="253"/>
      <c r="L224" s="254"/>
      <c r="M224" s="252"/>
      <c r="N224" s="252"/>
      <c r="O224" s="252"/>
      <c r="P224" s="252"/>
    </row>
    <row r="225" spans="1:26">
      <c r="A225" s="699"/>
      <c r="B225" s="326" t="s">
        <v>42</v>
      </c>
      <c r="C225" s="384">
        <v>0</v>
      </c>
      <c r="D225" s="283"/>
      <c r="E225" s="438">
        <f>ROUND($C225*E220*E222*E219,0)</f>
        <v>0</v>
      </c>
      <c r="F225" s="438">
        <f t="shared" ref="F225:I225" si="56">ROUND($C225*F220*F222*F219,0)</f>
        <v>0</v>
      </c>
      <c r="G225" s="438">
        <f t="shared" si="56"/>
        <v>0</v>
      </c>
      <c r="H225" s="438">
        <f t="shared" si="56"/>
        <v>0</v>
      </c>
      <c r="I225" s="438">
        <f t="shared" si="56"/>
        <v>0</v>
      </c>
      <c r="J225" s="441">
        <f t="shared" si="55"/>
        <v>0</v>
      </c>
      <c r="K225" s="253"/>
      <c r="L225" s="254"/>
      <c r="M225" s="252"/>
      <c r="N225" s="252"/>
      <c r="O225" s="252"/>
      <c r="P225" s="252"/>
    </row>
    <row r="226" spans="1:26">
      <c r="A226" s="699"/>
      <c r="B226" s="326" t="s">
        <v>164</v>
      </c>
      <c r="C226" s="384">
        <v>0</v>
      </c>
      <c r="D226" s="283"/>
      <c r="E226" s="438">
        <f>ROUND($C226*E220*E219,0)</f>
        <v>0</v>
      </c>
      <c r="F226" s="438">
        <f t="shared" ref="F226:I226" si="57">ROUND($C226*F220*F219,0)</f>
        <v>0</v>
      </c>
      <c r="G226" s="438">
        <f t="shared" si="57"/>
        <v>0</v>
      </c>
      <c r="H226" s="438">
        <f t="shared" si="57"/>
        <v>0</v>
      </c>
      <c r="I226" s="438">
        <f t="shared" si="57"/>
        <v>0</v>
      </c>
      <c r="J226" s="441">
        <f t="shared" si="55"/>
        <v>0</v>
      </c>
      <c r="K226" s="253"/>
      <c r="L226" s="254"/>
      <c r="M226" s="252"/>
      <c r="N226" s="252"/>
      <c r="O226" s="252"/>
      <c r="P226" s="252"/>
    </row>
    <row r="227" spans="1:26">
      <c r="A227" s="699"/>
      <c r="B227" s="326" t="s">
        <v>43</v>
      </c>
      <c r="C227" s="384">
        <v>0</v>
      </c>
      <c r="D227" s="283"/>
      <c r="E227" s="438">
        <f>$C227*E219*E221</f>
        <v>0</v>
      </c>
      <c r="F227" s="438">
        <f t="shared" ref="F227:I227" si="58">$C227*F219*F221</f>
        <v>0</v>
      </c>
      <c r="G227" s="438">
        <f t="shared" si="58"/>
        <v>0</v>
      </c>
      <c r="H227" s="438">
        <f t="shared" si="58"/>
        <v>0</v>
      </c>
      <c r="I227" s="438">
        <f t="shared" si="58"/>
        <v>0</v>
      </c>
      <c r="J227" s="441">
        <f t="shared" si="55"/>
        <v>0</v>
      </c>
      <c r="K227" s="253"/>
      <c r="L227" s="254"/>
      <c r="M227" s="252"/>
      <c r="N227" s="252"/>
      <c r="O227" s="252"/>
      <c r="P227" s="252"/>
    </row>
    <row r="228" spans="1:26">
      <c r="A228" s="699"/>
      <c r="B228" s="326" t="s">
        <v>44</v>
      </c>
      <c r="C228" s="384">
        <v>0</v>
      </c>
      <c r="D228" s="283"/>
      <c r="E228" s="438">
        <f>ROUND($C228*E219,0)</f>
        <v>0</v>
      </c>
      <c r="F228" s="438">
        <f t="shared" ref="F228:I228" si="59">ROUND($C228*F219,0)</f>
        <v>0</v>
      </c>
      <c r="G228" s="438">
        <f t="shared" si="59"/>
        <v>0</v>
      </c>
      <c r="H228" s="438">
        <f t="shared" si="59"/>
        <v>0</v>
      </c>
      <c r="I228" s="438">
        <f t="shared" si="59"/>
        <v>0</v>
      </c>
      <c r="J228" s="441">
        <f t="shared" si="55"/>
        <v>0</v>
      </c>
      <c r="K228" s="253"/>
      <c r="L228" s="254"/>
      <c r="M228" s="252"/>
      <c r="N228" s="252"/>
      <c r="O228" s="252"/>
      <c r="P228" s="252"/>
    </row>
    <row r="229" spans="1:26">
      <c r="A229" s="699"/>
      <c r="B229" s="326" t="s">
        <v>45</v>
      </c>
      <c r="C229" s="243"/>
      <c r="D229" s="283"/>
      <c r="E229" s="384">
        <v>0</v>
      </c>
      <c r="F229" s="384">
        <v>0</v>
      </c>
      <c r="G229" s="384">
        <v>0</v>
      </c>
      <c r="H229" s="384">
        <v>0</v>
      </c>
      <c r="I229" s="384">
        <v>0</v>
      </c>
      <c r="J229" s="441">
        <f t="shared" si="55"/>
        <v>0</v>
      </c>
      <c r="K229" s="253"/>
      <c r="L229" s="254"/>
      <c r="M229" s="252"/>
      <c r="N229" s="252"/>
      <c r="O229" s="252"/>
      <c r="P229" s="252"/>
    </row>
    <row r="230" spans="1:26">
      <c r="A230" s="700" t="s">
        <v>56</v>
      </c>
      <c r="B230" s="700"/>
      <c r="C230" s="700"/>
      <c r="D230" s="700"/>
      <c r="E230" s="478">
        <f>SUM(E224:E229)</f>
        <v>0</v>
      </c>
      <c r="F230" s="478">
        <f t="shared" ref="F230:J230" si="60">SUM(F224:F229)</f>
        <v>0</v>
      </c>
      <c r="G230" s="478">
        <f t="shared" si="60"/>
        <v>0</v>
      </c>
      <c r="H230" s="478">
        <f t="shared" si="60"/>
        <v>0</v>
      </c>
      <c r="I230" s="478">
        <f t="shared" si="60"/>
        <v>0</v>
      </c>
      <c r="J230" s="479">
        <f t="shared" si="60"/>
        <v>0</v>
      </c>
      <c r="K230" s="253"/>
      <c r="L230" s="263"/>
      <c r="M230" s="252"/>
      <c r="N230" s="252"/>
      <c r="O230" s="252"/>
      <c r="P230" s="252"/>
      <c r="Q230" s="252"/>
    </row>
    <row r="231" spans="1:26">
      <c r="E231" s="558"/>
      <c r="F231" s="254"/>
      <c r="G231" s="254"/>
      <c r="H231" s="254"/>
      <c r="I231" s="254"/>
      <c r="J231" s="305"/>
      <c r="K231" s="253"/>
      <c r="L231" s="253"/>
      <c r="M231" s="254"/>
      <c r="N231" s="254"/>
      <c r="O231" s="254"/>
      <c r="P231" s="252"/>
      <c r="Q231" s="252"/>
    </row>
    <row r="232" spans="1:26" ht="13.15">
      <c r="A232" s="251" t="s">
        <v>111</v>
      </c>
      <c r="C232" s="512"/>
      <c r="D232" s="514" t="s">
        <v>166</v>
      </c>
      <c r="E232" s="385">
        <v>0</v>
      </c>
      <c r="F232" s="385">
        <v>0</v>
      </c>
      <c r="G232" s="385">
        <v>0</v>
      </c>
      <c r="H232" s="385">
        <v>0</v>
      </c>
      <c r="I232" s="385">
        <v>0</v>
      </c>
      <c r="J232" s="334"/>
      <c r="K232" s="253"/>
      <c r="L232" s="254"/>
      <c r="M232" s="252"/>
      <c r="N232" s="252"/>
      <c r="O232" s="252"/>
      <c r="P232" s="252"/>
    </row>
    <row r="233" spans="1:26" ht="13.15">
      <c r="A233" s="251"/>
      <c r="B233" s="332"/>
      <c r="C233" s="282"/>
      <c r="D233" s="514" t="s">
        <v>223</v>
      </c>
      <c r="E233" s="385">
        <v>0</v>
      </c>
      <c r="F233" s="385">
        <v>0</v>
      </c>
      <c r="G233" s="385">
        <v>0</v>
      </c>
      <c r="H233" s="385">
        <v>0</v>
      </c>
      <c r="I233" s="385">
        <v>0</v>
      </c>
      <c r="J233" s="334"/>
      <c r="K233" s="253"/>
      <c r="L233" s="254"/>
      <c r="M233" s="252"/>
      <c r="N233" s="252"/>
      <c r="O233" s="252"/>
      <c r="P233" s="252"/>
    </row>
    <row r="234" spans="1:26" ht="13.15">
      <c r="A234" s="251" t="s">
        <v>143</v>
      </c>
      <c r="B234" s="332"/>
      <c r="C234" s="282"/>
      <c r="D234" s="513" t="s">
        <v>224</v>
      </c>
      <c r="E234" s="385">
        <v>0</v>
      </c>
      <c r="F234" s="385">
        <v>0</v>
      </c>
      <c r="G234" s="385">
        <v>0</v>
      </c>
      <c r="H234" s="385">
        <v>0</v>
      </c>
      <c r="I234" s="385">
        <v>0</v>
      </c>
      <c r="J234" s="334"/>
      <c r="K234" s="253"/>
      <c r="L234" s="254"/>
      <c r="M234" s="252"/>
      <c r="N234" s="252"/>
      <c r="O234" s="252"/>
      <c r="P234" s="252"/>
    </row>
    <row r="235" spans="1:26" ht="13.15">
      <c r="A235" s="698"/>
      <c r="D235" s="514" t="s">
        <v>225</v>
      </c>
      <c r="E235" s="385">
        <v>0</v>
      </c>
      <c r="F235" s="385">
        <v>0</v>
      </c>
      <c r="G235" s="385">
        <v>0</v>
      </c>
      <c r="H235" s="385">
        <v>0</v>
      </c>
      <c r="I235" s="385">
        <v>0</v>
      </c>
      <c r="J235" s="319"/>
      <c r="K235" s="253"/>
      <c r="L235" s="254"/>
      <c r="M235" s="252"/>
      <c r="N235" s="252"/>
      <c r="O235" s="252"/>
      <c r="P235" s="252"/>
      <c r="Z235" s="394"/>
    </row>
    <row r="236" spans="1:26" ht="13.15">
      <c r="A236" s="698"/>
      <c r="B236" s="546" t="s">
        <v>39</v>
      </c>
      <c r="C236" s="546" t="s">
        <v>40</v>
      </c>
      <c r="D236" s="283"/>
      <c r="E236" s="262"/>
      <c r="F236" s="262"/>
      <c r="G236" s="512"/>
      <c r="H236" s="512"/>
      <c r="I236" s="512"/>
      <c r="J236" s="319"/>
      <c r="K236" s="253"/>
      <c r="L236" s="254"/>
      <c r="M236" s="252"/>
      <c r="N236" s="252"/>
      <c r="O236" s="252"/>
      <c r="P236" s="252"/>
      <c r="Z236" s="282"/>
    </row>
    <row r="237" spans="1:26">
      <c r="A237" s="699"/>
      <c r="B237" s="326" t="s">
        <v>41</v>
      </c>
      <c r="C237" s="384">
        <v>0</v>
      </c>
      <c r="D237" s="283"/>
      <c r="E237" s="438">
        <f>ROUND($C237*E233*E234*E232,0)</f>
        <v>0</v>
      </c>
      <c r="F237" s="438">
        <f t="shared" ref="F237:I237" si="61">ROUND($C237*F233*F234*F232,0)</f>
        <v>0</v>
      </c>
      <c r="G237" s="438">
        <f t="shared" si="61"/>
        <v>0</v>
      </c>
      <c r="H237" s="438">
        <f t="shared" si="61"/>
        <v>0</v>
      </c>
      <c r="I237" s="438">
        <f t="shared" si="61"/>
        <v>0</v>
      </c>
      <c r="J237" s="441">
        <f t="shared" ref="J237:J242" si="62">SUM(E237:I237)</f>
        <v>0</v>
      </c>
      <c r="K237" s="253"/>
      <c r="L237" s="254"/>
      <c r="M237" s="252"/>
      <c r="N237" s="252"/>
      <c r="O237" s="252"/>
      <c r="P237" s="252"/>
      <c r="Z237" s="394"/>
    </row>
    <row r="238" spans="1:26">
      <c r="A238" s="699"/>
      <c r="B238" s="326" t="s">
        <v>42</v>
      </c>
      <c r="C238" s="384">
        <v>0</v>
      </c>
      <c r="D238" s="283"/>
      <c r="E238" s="438">
        <f>ROUND($C238*E233*E235*E232,0)</f>
        <v>0</v>
      </c>
      <c r="F238" s="438">
        <f t="shared" ref="F238:I238" si="63">ROUND($C238*F233*F235*F232,0)</f>
        <v>0</v>
      </c>
      <c r="G238" s="438">
        <f t="shared" si="63"/>
        <v>0</v>
      </c>
      <c r="H238" s="438">
        <f t="shared" si="63"/>
        <v>0</v>
      </c>
      <c r="I238" s="438">
        <f t="shared" si="63"/>
        <v>0</v>
      </c>
      <c r="J238" s="441">
        <f t="shared" si="62"/>
        <v>0</v>
      </c>
      <c r="K238" s="253"/>
      <c r="L238" s="254"/>
      <c r="M238" s="252"/>
      <c r="N238" s="252"/>
      <c r="O238" s="252"/>
      <c r="P238" s="252"/>
    </row>
    <row r="239" spans="1:26">
      <c r="A239" s="699"/>
      <c r="B239" s="326" t="s">
        <v>164</v>
      </c>
      <c r="C239" s="384">
        <v>0</v>
      </c>
      <c r="D239" s="283"/>
      <c r="E239" s="438">
        <f>ROUND($C239*E233*E232,0)</f>
        <v>0</v>
      </c>
      <c r="F239" s="438">
        <f t="shared" ref="F239:I239" si="64">ROUND($C239*F233*F232,0)</f>
        <v>0</v>
      </c>
      <c r="G239" s="438">
        <f t="shared" si="64"/>
        <v>0</v>
      </c>
      <c r="H239" s="438">
        <f t="shared" si="64"/>
        <v>0</v>
      </c>
      <c r="I239" s="438">
        <f t="shared" si="64"/>
        <v>0</v>
      </c>
      <c r="J239" s="441">
        <f t="shared" si="62"/>
        <v>0</v>
      </c>
      <c r="K239" s="253"/>
      <c r="L239" s="254"/>
      <c r="M239" s="252"/>
      <c r="N239" s="252"/>
      <c r="O239" s="252"/>
      <c r="P239" s="252"/>
    </row>
    <row r="240" spans="1:26">
      <c r="A240" s="699"/>
      <c r="B240" s="326" t="s">
        <v>43</v>
      </c>
      <c r="C240" s="384">
        <v>0</v>
      </c>
      <c r="D240" s="283"/>
      <c r="E240" s="438">
        <f>$C240*E232*E234</f>
        <v>0</v>
      </c>
      <c r="F240" s="438">
        <f t="shared" ref="F240:I240" si="65">$C240*F232*F234</f>
        <v>0</v>
      </c>
      <c r="G240" s="438">
        <f t="shared" si="65"/>
        <v>0</v>
      </c>
      <c r="H240" s="438">
        <f t="shared" si="65"/>
        <v>0</v>
      </c>
      <c r="I240" s="438">
        <f t="shared" si="65"/>
        <v>0</v>
      </c>
      <c r="J240" s="441">
        <f t="shared" si="62"/>
        <v>0</v>
      </c>
      <c r="K240" s="253"/>
      <c r="L240" s="254"/>
      <c r="M240" s="252"/>
      <c r="N240" s="252"/>
      <c r="O240" s="252"/>
      <c r="P240" s="252"/>
    </row>
    <row r="241" spans="1:26">
      <c r="A241" s="699"/>
      <c r="B241" s="326" t="s">
        <v>44</v>
      </c>
      <c r="C241" s="384">
        <v>0</v>
      </c>
      <c r="D241" s="283"/>
      <c r="E241" s="438">
        <f>ROUND($C241*E232,0)</f>
        <v>0</v>
      </c>
      <c r="F241" s="438">
        <f t="shared" ref="F241:I241" si="66">ROUND($C241*F232,0)</f>
        <v>0</v>
      </c>
      <c r="G241" s="438">
        <f t="shared" si="66"/>
        <v>0</v>
      </c>
      <c r="H241" s="438">
        <f t="shared" si="66"/>
        <v>0</v>
      </c>
      <c r="I241" s="438">
        <f t="shared" si="66"/>
        <v>0</v>
      </c>
      <c r="J241" s="441">
        <f t="shared" si="62"/>
        <v>0</v>
      </c>
      <c r="K241" s="253"/>
      <c r="L241" s="254"/>
      <c r="M241" s="252"/>
      <c r="N241" s="252"/>
      <c r="O241" s="252"/>
      <c r="P241" s="252"/>
    </row>
    <row r="242" spans="1:26">
      <c r="A242" s="699"/>
      <c r="B242" s="326" t="s">
        <v>45</v>
      </c>
      <c r="C242" s="243"/>
      <c r="D242" s="283"/>
      <c r="E242" s="384">
        <v>0</v>
      </c>
      <c r="F242" s="384">
        <v>0</v>
      </c>
      <c r="G242" s="384">
        <v>0</v>
      </c>
      <c r="H242" s="384">
        <v>0</v>
      </c>
      <c r="I242" s="384">
        <v>0</v>
      </c>
      <c r="J242" s="441">
        <f t="shared" si="62"/>
        <v>0</v>
      </c>
      <c r="K242" s="253"/>
      <c r="L242" s="254"/>
      <c r="M242" s="252"/>
      <c r="N242" s="252"/>
      <c r="O242" s="252"/>
      <c r="P242" s="252"/>
      <c r="Z242" s="401"/>
    </row>
    <row r="243" spans="1:26">
      <c r="A243" s="700" t="s">
        <v>56</v>
      </c>
      <c r="B243" s="700"/>
      <c r="C243" s="700"/>
      <c r="D243" s="700"/>
      <c r="E243" s="478">
        <f>SUM(E237:E242)</f>
        <v>0</v>
      </c>
      <c r="F243" s="478">
        <f t="shared" ref="F243:J243" si="67">SUM(F237:F242)</f>
        <v>0</v>
      </c>
      <c r="G243" s="478">
        <f t="shared" si="67"/>
        <v>0</v>
      </c>
      <c r="H243" s="478">
        <f t="shared" si="67"/>
        <v>0</v>
      </c>
      <c r="I243" s="478">
        <f t="shared" si="67"/>
        <v>0</v>
      </c>
      <c r="J243" s="479">
        <f t="shared" si="67"/>
        <v>0</v>
      </c>
      <c r="K243" s="253"/>
      <c r="L243" s="263"/>
      <c r="M243" s="252"/>
      <c r="N243" s="252"/>
      <c r="O243" s="252"/>
      <c r="P243" s="252"/>
      <c r="Q243" s="252"/>
    </row>
    <row r="244" spans="1:26" ht="13.15">
      <c r="A244" s="335"/>
      <c r="B244" s="660" t="s">
        <v>57</v>
      </c>
      <c r="C244" s="660"/>
      <c r="D244" s="660"/>
      <c r="E244" s="442">
        <f ca="1">SUMIF($A$215:$D$243,"*Total Trip", E215:E243)</f>
        <v>0</v>
      </c>
      <c r="F244" s="442">
        <f t="shared" ref="F244:I244" ca="1" si="68">SUMIF($A$215:$D$243,"*Total Trip", F215:F243)</f>
        <v>0</v>
      </c>
      <c r="G244" s="442">
        <f t="shared" ca="1" si="68"/>
        <v>0</v>
      </c>
      <c r="H244" s="442">
        <f t="shared" ca="1" si="68"/>
        <v>0</v>
      </c>
      <c r="I244" s="442">
        <f t="shared" ca="1" si="68"/>
        <v>0</v>
      </c>
      <c r="J244" s="443">
        <f ca="1">SUM(E244:I244)</f>
        <v>0</v>
      </c>
      <c r="K244" s="253"/>
      <c r="L244" s="254"/>
      <c r="M244" s="253"/>
      <c r="N244" s="253"/>
      <c r="O244" s="253"/>
      <c r="P244" s="254"/>
      <c r="Q244" s="252"/>
      <c r="R244" s="252"/>
      <c r="Z244" s="401"/>
    </row>
    <row r="245" spans="1:26">
      <c r="A245" s="284"/>
      <c r="B245" s="285"/>
      <c r="C245" s="285"/>
      <c r="D245" s="285"/>
      <c r="E245" s="285"/>
      <c r="F245" s="285"/>
      <c r="G245" s="286"/>
      <c r="H245" s="286"/>
      <c r="I245" s="286"/>
      <c r="J245" s="336"/>
      <c r="K245" s="286"/>
      <c r="L245" s="252"/>
      <c r="M245" s="263"/>
      <c r="N245" s="263"/>
      <c r="O245" s="263"/>
      <c r="P245" s="252"/>
      <c r="Q245" s="252"/>
      <c r="R245" s="252"/>
    </row>
    <row r="246" spans="1:26">
      <c r="A246" s="288" t="s">
        <v>47</v>
      </c>
      <c r="J246" s="290"/>
      <c r="L246" s="252"/>
      <c r="M246" s="263"/>
      <c r="N246" s="263"/>
      <c r="O246" s="263"/>
      <c r="P246" s="252"/>
      <c r="Q246" s="252"/>
      <c r="R246" s="252"/>
      <c r="Z246" s="401"/>
    </row>
    <row r="247" spans="1:26">
      <c r="A247" s="8"/>
      <c r="B247" s="257" t="s">
        <v>10</v>
      </c>
      <c r="E247" s="438">
        <v>0</v>
      </c>
      <c r="F247" s="438">
        <v>0</v>
      </c>
      <c r="G247" s="438">
        <v>0</v>
      </c>
      <c r="H247" s="438">
        <v>0</v>
      </c>
      <c r="I247" s="439">
        <v>0</v>
      </c>
      <c r="J247" s="441">
        <f>SUM(E247:I247)</f>
        <v>0</v>
      </c>
      <c r="K247" s="252"/>
      <c r="L247" s="252"/>
      <c r="M247" s="252"/>
      <c r="N247" s="252"/>
      <c r="O247" s="252"/>
      <c r="P247" s="252"/>
    </row>
    <row r="248" spans="1:26">
      <c r="A248" s="8"/>
      <c r="B248" s="257" t="s">
        <v>10</v>
      </c>
      <c r="E248" s="438">
        <v>0</v>
      </c>
      <c r="F248" s="438">
        <v>0</v>
      </c>
      <c r="G248" s="438">
        <v>0</v>
      </c>
      <c r="H248" s="438">
        <v>0</v>
      </c>
      <c r="I248" s="439">
        <v>0</v>
      </c>
      <c r="J248" s="441">
        <f t="shared" ref="J248:J249" si="69">SUM(E248:I248)</f>
        <v>0</v>
      </c>
      <c r="K248" s="252"/>
      <c r="L248" s="252"/>
      <c r="M248" s="252"/>
      <c r="N248" s="252"/>
      <c r="O248" s="252"/>
      <c r="P248" s="252"/>
    </row>
    <row r="249" spans="1:26">
      <c r="A249" s="8"/>
      <c r="B249" s="257" t="s">
        <v>10</v>
      </c>
      <c r="E249" s="438">
        <v>0</v>
      </c>
      <c r="F249" s="438">
        <v>0</v>
      </c>
      <c r="G249" s="438">
        <v>0</v>
      </c>
      <c r="H249" s="438">
        <v>0</v>
      </c>
      <c r="I249" s="439">
        <v>0</v>
      </c>
      <c r="J249" s="441">
        <f t="shared" si="69"/>
        <v>0</v>
      </c>
      <c r="K249" s="252"/>
      <c r="L249" s="252"/>
      <c r="M249" s="252"/>
      <c r="N249" s="252"/>
      <c r="O249" s="252"/>
      <c r="P249" s="252"/>
    </row>
    <row r="250" spans="1:26">
      <c r="A250" s="8"/>
      <c r="B250" s="257" t="s">
        <v>10</v>
      </c>
      <c r="E250" s="438">
        <v>0</v>
      </c>
      <c r="F250" s="438">
        <v>0</v>
      </c>
      <c r="G250" s="438">
        <v>0</v>
      </c>
      <c r="H250" s="438">
        <v>0</v>
      </c>
      <c r="I250" s="439">
        <v>0</v>
      </c>
      <c r="J250" s="441">
        <f>SUM(E250:I250)</f>
        <v>0</v>
      </c>
      <c r="K250" s="252"/>
      <c r="L250" s="252"/>
      <c r="M250" s="252"/>
      <c r="N250" s="252"/>
      <c r="O250" s="252"/>
      <c r="P250" s="252"/>
    </row>
    <row r="251" spans="1:26" ht="13.15">
      <c r="A251" s="111"/>
      <c r="B251" s="660" t="s">
        <v>35</v>
      </c>
      <c r="C251" s="660"/>
      <c r="D251" s="660"/>
      <c r="E251" s="442">
        <f>SUM(E247:E250)</f>
        <v>0</v>
      </c>
      <c r="F251" s="442">
        <f t="shared" ref="F251:J251" si="70">SUM(F247:F250)</f>
        <v>0</v>
      </c>
      <c r="G251" s="442">
        <f t="shared" si="70"/>
        <v>0</v>
      </c>
      <c r="H251" s="442">
        <f t="shared" si="70"/>
        <v>0</v>
      </c>
      <c r="I251" s="442">
        <f t="shared" si="70"/>
        <v>0</v>
      </c>
      <c r="J251" s="443">
        <f t="shared" si="70"/>
        <v>0</v>
      </c>
      <c r="K251" s="252"/>
      <c r="L251" s="252"/>
      <c r="M251" s="252"/>
      <c r="N251" s="252"/>
      <c r="O251" s="252"/>
      <c r="P251" s="252"/>
    </row>
    <row r="252" spans="1:26">
      <c r="A252" s="8"/>
      <c r="G252" s="268"/>
      <c r="H252" s="268"/>
      <c r="I252" s="268"/>
      <c r="J252" s="281"/>
      <c r="K252" s="276"/>
      <c r="L252" s="252"/>
      <c r="M252" s="263"/>
      <c r="N252" s="263"/>
      <c r="O252" s="263"/>
      <c r="P252" s="252"/>
      <c r="Q252" s="252"/>
      <c r="R252" s="252"/>
    </row>
    <row r="253" spans="1:26" ht="13.5" customHeight="1">
      <c r="A253" s="288" t="s">
        <v>173</v>
      </c>
      <c r="B253" s="257"/>
      <c r="J253" s="290"/>
      <c r="K253" s="252"/>
      <c r="L253" s="252"/>
      <c r="M253" s="252"/>
      <c r="N253" s="252"/>
      <c r="O253" s="252"/>
      <c r="P253" s="252"/>
    </row>
    <row r="254" spans="1:26" ht="13.5" customHeight="1">
      <c r="A254" s="288"/>
      <c r="B254" s="257"/>
      <c r="E254" s="438">
        <v>0</v>
      </c>
      <c r="F254" s="438">
        <v>0</v>
      </c>
      <c r="G254" s="438">
        <v>0</v>
      </c>
      <c r="H254" s="438">
        <v>0</v>
      </c>
      <c r="I254" s="196">
        <v>0</v>
      </c>
      <c r="J254" s="441">
        <f>SUM(E254:I254)</f>
        <v>0</v>
      </c>
      <c r="K254" s="252"/>
      <c r="L254" s="252"/>
      <c r="M254" s="252"/>
      <c r="N254" s="252"/>
      <c r="O254" s="252"/>
      <c r="P254" s="252"/>
    </row>
    <row r="255" spans="1:26" ht="13.5" customHeight="1">
      <c r="A255" s="288"/>
      <c r="B255" s="257"/>
      <c r="E255" s="438">
        <v>0</v>
      </c>
      <c r="F255" s="438">
        <v>0</v>
      </c>
      <c r="G255" s="438">
        <v>0</v>
      </c>
      <c r="H255" s="438">
        <v>0</v>
      </c>
      <c r="I255" s="196">
        <v>0</v>
      </c>
      <c r="J255" s="441">
        <f>SUM(E255:I255)</f>
        <v>0</v>
      </c>
      <c r="K255" s="252"/>
      <c r="L255" s="252"/>
      <c r="M255" s="252"/>
      <c r="N255" s="252"/>
      <c r="O255" s="252"/>
      <c r="P255" s="252"/>
    </row>
    <row r="256" spans="1:26" ht="13.15">
      <c r="A256" s="342"/>
      <c r="B256" s="660" t="s">
        <v>79</v>
      </c>
      <c r="C256" s="660"/>
      <c r="D256" s="660"/>
      <c r="E256" s="442">
        <f>SUM(E254:E255)</f>
        <v>0</v>
      </c>
      <c r="F256" s="442">
        <f>SUM(F254:F255)</f>
        <v>0</v>
      </c>
      <c r="G256" s="442">
        <f t="shared" ref="G256:I256" si="71">SUM(G254:G255)</f>
        <v>0</v>
      </c>
      <c r="H256" s="442">
        <f t="shared" si="71"/>
        <v>0</v>
      </c>
      <c r="I256" s="442">
        <f t="shared" si="71"/>
        <v>0</v>
      </c>
      <c r="J256" s="443">
        <f>SUM(J254:J255)</f>
        <v>0</v>
      </c>
      <c r="K256" s="252"/>
      <c r="L256" s="252"/>
      <c r="Z256" s="259"/>
    </row>
    <row r="257" spans="1:34">
      <c r="A257" s="8"/>
      <c r="D257" s="558"/>
      <c r="E257" s="268"/>
      <c r="F257" s="268"/>
      <c r="G257" s="268"/>
      <c r="H257" s="268"/>
      <c r="I257" s="276"/>
      <c r="J257" s="291"/>
      <c r="K257" s="252"/>
      <c r="L257" s="252"/>
      <c r="M257" s="252"/>
      <c r="N257" s="252"/>
      <c r="O257" s="252"/>
      <c r="P257" s="252"/>
      <c r="Z257" s="259"/>
    </row>
    <row r="258" spans="1:34" ht="15">
      <c r="A258" s="288" t="s">
        <v>48</v>
      </c>
      <c r="D258" s="558"/>
      <c r="E258" s="268"/>
      <c r="F258" s="268"/>
      <c r="G258" s="268"/>
      <c r="H258" s="268"/>
      <c r="I258" s="276"/>
      <c r="J258" s="291"/>
      <c r="K258" s="252"/>
      <c r="L258" s="252"/>
      <c r="M258" s="263"/>
      <c r="N258" s="263"/>
      <c r="O258" s="263"/>
      <c r="P258" s="252"/>
      <c r="Q258" s="252"/>
      <c r="R258" s="252"/>
      <c r="Z258" s="347"/>
    </row>
    <row r="259" spans="1:34">
      <c r="B259" s="265" t="s">
        <v>52</v>
      </c>
      <c r="E259" s="438">
        <v>0</v>
      </c>
      <c r="F259" s="438">
        <v>0</v>
      </c>
      <c r="G259" s="438">
        <v>0</v>
      </c>
      <c r="H259" s="438">
        <v>0</v>
      </c>
      <c r="I259" s="196">
        <v>0</v>
      </c>
      <c r="J259" s="441">
        <f t="shared" ref="J259:J265" si="72">SUM(E259:I259)</f>
        <v>0</v>
      </c>
      <c r="K259" s="252"/>
      <c r="L259" s="252"/>
      <c r="M259" s="252"/>
      <c r="N259" s="252"/>
      <c r="O259" s="252"/>
      <c r="P259" s="252"/>
    </row>
    <row r="260" spans="1:34">
      <c r="B260" s="34" t="s">
        <v>53</v>
      </c>
      <c r="C260" s="265"/>
      <c r="D260" s="265"/>
      <c r="E260" s="438">
        <v>0</v>
      </c>
      <c r="F260" s="438">
        <v>0</v>
      </c>
      <c r="G260" s="438">
        <v>0</v>
      </c>
      <c r="H260" s="438">
        <v>0</v>
      </c>
      <c r="I260" s="196">
        <v>0</v>
      </c>
      <c r="J260" s="441">
        <f t="shared" si="72"/>
        <v>0</v>
      </c>
      <c r="K260" s="252"/>
      <c r="L260" s="254"/>
      <c r="M260" s="252"/>
      <c r="N260" s="252"/>
      <c r="O260" s="252"/>
      <c r="P260" s="252"/>
    </row>
    <row r="261" spans="1:34">
      <c r="B261" s="34" t="s">
        <v>54</v>
      </c>
      <c r="C261" s="265"/>
      <c r="D261" s="265"/>
      <c r="E261" s="438">
        <v>0</v>
      </c>
      <c r="F261" s="438">
        <v>0</v>
      </c>
      <c r="G261" s="438">
        <v>0</v>
      </c>
      <c r="H261" s="438">
        <v>0</v>
      </c>
      <c r="I261" s="196">
        <v>0</v>
      </c>
      <c r="J261" s="441">
        <f t="shared" si="72"/>
        <v>0</v>
      </c>
      <c r="K261" s="253"/>
      <c r="L261" s="254"/>
      <c r="M261" s="252"/>
      <c r="N261" s="252"/>
      <c r="O261" s="252"/>
      <c r="P261" s="252"/>
    </row>
    <row r="262" spans="1:34">
      <c r="B262" s="34" t="s">
        <v>55</v>
      </c>
      <c r="C262" s="265"/>
      <c r="D262" s="265"/>
      <c r="E262" s="438">
        <v>0</v>
      </c>
      <c r="F262" s="438">
        <v>0</v>
      </c>
      <c r="G262" s="438">
        <v>0</v>
      </c>
      <c r="H262" s="438">
        <v>0</v>
      </c>
      <c r="I262" s="196">
        <v>0</v>
      </c>
      <c r="J262" s="441">
        <f t="shared" si="72"/>
        <v>0</v>
      </c>
      <c r="K262" s="253"/>
      <c r="L262" s="254"/>
      <c r="M262" s="252"/>
      <c r="N262" s="252"/>
      <c r="O262" s="252"/>
      <c r="P262" s="252"/>
      <c r="AH262" s="394"/>
    </row>
    <row r="263" spans="1:34">
      <c r="B263" s="34" t="s">
        <v>94</v>
      </c>
      <c r="C263" s="265"/>
      <c r="D263" s="265"/>
      <c r="E263" s="438">
        <v>0</v>
      </c>
      <c r="F263" s="438">
        <v>0</v>
      </c>
      <c r="G263" s="438">
        <v>0</v>
      </c>
      <c r="H263" s="438">
        <v>0</v>
      </c>
      <c r="I263" s="196">
        <v>0</v>
      </c>
      <c r="J263" s="441">
        <f t="shared" si="72"/>
        <v>0</v>
      </c>
      <c r="K263" s="253"/>
      <c r="L263" s="254"/>
      <c r="M263" s="252"/>
      <c r="N263" s="252"/>
      <c r="O263" s="252"/>
      <c r="P263" s="252"/>
      <c r="AH263" s="282"/>
    </row>
    <row r="264" spans="1:34">
      <c r="B264" s="34" t="s">
        <v>236</v>
      </c>
      <c r="C264" s="265"/>
      <c r="D264" s="265"/>
      <c r="E264" s="438">
        <v>0</v>
      </c>
      <c r="F264" s="438">
        <v>0</v>
      </c>
      <c r="G264" s="438">
        <v>0</v>
      </c>
      <c r="H264" s="438">
        <v>0</v>
      </c>
      <c r="I264" s="196">
        <v>0</v>
      </c>
      <c r="J264" s="441">
        <f t="shared" ref="J264" si="73">SUM(E264:I264)</f>
        <v>0</v>
      </c>
      <c r="K264" s="253"/>
      <c r="L264" s="254"/>
      <c r="M264" s="252"/>
      <c r="N264" s="252"/>
      <c r="O264" s="252"/>
      <c r="P264" s="252"/>
      <c r="AH264" s="282"/>
    </row>
    <row r="265" spans="1:34">
      <c r="B265" s="34" t="s">
        <v>235</v>
      </c>
      <c r="C265" s="265"/>
      <c r="D265" s="265"/>
      <c r="E265" s="438">
        <v>0</v>
      </c>
      <c r="F265" s="438">
        <v>0</v>
      </c>
      <c r="G265" s="438">
        <v>0</v>
      </c>
      <c r="H265" s="438">
        <v>0</v>
      </c>
      <c r="I265" s="196">
        <v>0</v>
      </c>
      <c r="J265" s="441">
        <f t="shared" si="72"/>
        <v>0</v>
      </c>
      <c r="K265" s="253"/>
      <c r="L265" s="254"/>
      <c r="M265" s="252"/>
      <c r="N265" s="252"/>
      <c r="O265" s="252"/>
      <c r="P265" s="252"/>
      <c r="AH265" s="394"/>
    </row>
    <row r="266" spans="1:34" ht="13.15">
      <c r="A266" s="111"/>
      <c r="B266" s="662" t="s">
        <v>36</v>
      </c>
      <c r="C266" s="662"/>
      <c r="D266" s="662"/>
      <c r="E266" s="442">
        <f t="shared" ref="E266:J266" si="74">SUM(E259:E265)</f>
        <v>0</v>
      </c>
      <c r="F266" s="442">
        <f t="shared" si="74"/>
        <v>0</v>
      </c>
      <c r="G266" s="442">
        <f t="shared" si="74"/>
        <v>0</v>
      </c>
      <c r="H266" s="442">
        <f t="shared" si="74"/>
        <v>0</v>
      </c>
      <c r="I266" s="442">
        <f t="shared" si="74"/>
        <v>0</v>
      </c>
      <c r="J266" s="443">
        <f t="shared" si="74"/>
        <v>0</v>
      </c>
      <c r="K266" s="253"/>
      <c r="L266" s="254"/>
      <c r="M266" s="252"/>
      <c r="N266" s="252"/>
      <c r="O266" s="252"/>
      <c r="P266" s="252"/>
    </row>
    <row r="267" spans="1:34">
      <c r="A267" s="8"/>
      <c r="B267" s="257"/>
      <c r="E267" s="268"/>
      <c r="F267" s="268"/>
      <c r="G267" s="268"/>
      <c r="H267" s="268"/>
      <c r="I267" s="274"/>
      <c r="J267" s="291"/>
      <c r="K267" s="253"/>
      <c r="L267" s="254"/>
      <c r="M267" s="254"/>
      <c r="N267" s="254"/>
      <c r="O267" s="254"/>
    </row>
    <row r="268" spans="1:34">
      <c r="A268" s="288" t="s">
        <v>49</v>
      </c>
      <c r="G268" s="268"/>
      <c r="H268" s="268"/>
      <c r="I268" s="268"/>
      <c r="J268" s="281"/>
      <c r="K268" s="268"/>
      <c r="L268" s="253"/>
      <c r="M268" s="253"/>
      <c r="N268" s="253"/>
      <c r="O268" s="253"/>
      <c r="P268" s="253"/>
      <c r="Q268" s="253"/>
    </row>
    <row r="269" spans="1:34">
      <c r="B269" s="257" t="s">
        <v>145</v>
      </c>
      <c r="E269" s="438">
        <v>0</v>
      </c>
      <c r="F269" s="438">
        <v>0</v>
      </c>
      <c r="G269" s="438">
        <v>0</v>
      </c>
      <c r="H269" s="438">
        <v>0</v>
      </c>
      <c r="I269" s="438">
        <v>0</v>
      </c>
      <c r="J269" s="441">
        <f>SUM(E269:I269)</f>
        <v>0</v>
      </c>
      <c r="K269" s="253"/>
      <c r="L269" s="253"/>
      <c r="M269" s="253"/>
      <c r="N269" s="253"/>
      <c r="O269" s="253"/>
      <c r="AH269" s="394"/>
    </row>
    <row r="270" spans="1:34">
      <c r="B270" s="257" t="s">
        <v>146</v>
      </c>
      <c r="E270" s="438">
        <v>0</v>
      </c>
      <c r="F270" s="438">
        <v>0</v>
      </c>
      <c r="G270" s="438">
        <v>0</v>
      </c>
      <c r="H270" s="438">
        <v>0</v>
      </c>
      <c r="I270" s="438">
        <v>0</v>
      </c>
      <c r="J270" s="441">
        <f t="shared" ref="J270" si="75">SUM(E270:I270)</f>
        <v>0</v>
      </c>
      <c r="K270" s="253"/>
      <c r="L270" s="253"/>
      <c r="M270" s="253"/>
      <c r="N270" s="253"/>
      <c r="O270" s="253"/>
    </row>
    <row r="271" spans="1:34" ht="13.15">
      <c r="B271" s="257" t="s">
        <v>147</v>
      </c>
      <c r="E271" s="438">
        <v>0</v>
      </c>
      <c r="F271" s="438">
        <v>0</v>
      </c>
      <c r="G271" s="438">
        <v>0</v>
      </c>
      <c r="H271" s="438">
        <v>0</v>
      </c>
      <c r="I271" s="438">
        <v>0</v>
      </c>
      <c r="J271" s="441">
        <f>SUM(E271:I271)</f>
        <v>0</v>
      </c>
      <c r="K271" s="253"/>
      <c r="L271" s="324"/>
      <c r="M271" s="324"/>
      <c r="N271" s="324"/>
      <c r="O271" s="324"/>
      <c r="P271" s="324"/>
      <c r="Q271" s="324"/>
    </row>
    <row r="272" spans="1:34" ht="12.75" customHeight="1">
      <c r="A272" s="349"/>
      <c r="B272" s="662" t="s">
        <v>67</v>
      </c>
      <c r="C272" s="662"/>
      <c r="D272" s="662"/>
      <c r="E272" s="442">
        <f t="shared" ref="E272:J272" si="76">SUM(E269:E271)</f>
        <v>0</v>
      </c>
      <c r="F272" s="442">
        <f t="shared" si="76"/>
        <v>0</v>
      </c>
      <c r="G272" s="442">
        <f t="shared" si="76"/>
        <v>0</v>
      </c>
      <c r="H272" s="442">
        <f t="shared" si="76"/>
        <v>0</v>
      </c>
      <c r="I272" s="442">
        <f t="shared" si="76"/>
        <v>0</v>
      </c>
      <c r="J272" s="443">
        <f t="shared" si="76"/>
        <v>0</v>
      </c>
      <c r="K272" s="253"/>
      <c r="L272" s="324"/>
      <c r="M272" s="324"/>
      <c r="N272" s="324"/>
      <c r="O272" s="324"/>
      <c r="P272" s="324"/>
      <c r="Q272" s="324"/>
      <c r="R272" s="324"/>
    </row>
    <row r="273" spans="1:19">
      <c r="A273" s="284"/>
      <c r="B273" s="287"/>
      <c r="C273" s="287"/>
      <c r="D273" s="287"/>
      <c r="E273" s="287"/>
      <c r="F273" s="287"/>
      <c r="G273" s="286"/>
      <c r="H273" s="286"/>
      <c r="I273" s="286"/>
      <c r="J273" s="336"/>
      <c r="K273" s="286"/>
      <c r="L273" s="252"/>
      <c r="M273" s="263"/>
      <c r="N273" s="263"/>
      <c r="O273" s="263"/>
      <c r="P273" s="252"/>
      <c r="Q273" s="252"/>
      <c r="R273" s="252"/>
    </row>
    <row r="274" spans="1:19" ht="13.9">
      <c r="A274" s="288" t="s">
        <v>73</v>
      </c>
      <c r="B274" s="259"/>
      <c r="C274" s="383"/>
      <c r="F274" s="250"/>
      <c r="J274" s="290"/>
      <c r="K274" s="252"/>
      <c r="L274" s="325"/>
      <c r="M274" s="252"/>
      <c r="N274" s="252"/>
      <c r="O274" s="252"/>
      <c r="P274" s="252"/>
    </row>
    <row r="275" spans="1:19" ht="13.5">
      <c r="A275" s="257" t="s">
        <v>62</v>
      </c>
      <c r="B275" s="144"/>
      <c r="C275" s="144"/>
      <c r="E275" s="438">
        <v>0</v>
      </c>
      <c r="F275" s="438">
        <v>0</v>
      </c>
      <c r="G275" s="438">
        <v>0</v>
      </c>
      <c r="H275" s="438">
        <v>0</v>
      </c>
      <c r="I275" s="439">
        <v>0</v>
      </c>
      <c r="J275" s="441">
        <f>SUM(E275:I275)</f>
        <v>0</v>
      </c>
      <c r="K275" s="252"/>
      <c r="L275" s="325"/>
      <c r="M275" s="252"/>
      <c r="N275" s="252"/>
      <c r="O275" s="252"/>
      <c r="P275" s="252"/>
    </row>
    <row r="276" spans="1:19" ht="13.5">
      <c r="A276" s="257" t="s">
        <v>61</v>
      </c>
      <c r="B276" s="144"/>
      <c r="C276" s="144"/>
      <c r="E276" s="438">
        <v>0</v>
      </c>
      <c r="F276" s="438">
        <v>0</v>
      </c>
      <c r="G276" s="438">
        <v>0</v>
      </c>
      <c r="H276" s="438">
        <v>0</v>
      </c>
      <c r="I276" s="439">
        <v>0</v>
      </c>
      <c r="J276" s="441">
        <f>SUM(E276:I276)</f>
        <v>0</v>
      </c>
      <c r="K276" s="252"/>
      <c r="L276" s="325"/>
      <c r="M276" s="252"/>
      <c r="N276" s="252"/>
      <c r="O276" s="252"/>
      <c r="P276" s="252"/>
    </row>
    <row r="277" spans="1:19" ht="15.75" customHeight="1">
      <c r="A277" s="257" t="s">
        <v>63</v>
      </c>
      <c r="B277" s="144"/>
      <c r="C277" s="144"/>
      <c r="E277" s="438">
        <v>0</v>
      </c>
      <c r="F277" s="438">
        <v>0</v>
      </c>
      <c r="G277" s="438">
        <v>0</v>
      </c>
      <c r="H277" s="438">
        <v>0</v>
      </c>
      <c r="I277" s="439">
        <v>0</v>
      </c>
      <c r="J277" s="441">
        <f>SUM(E277:I277)</f>
        <v>0</v>
      </c>
      <c r="K277" s="252"/>
      <c r="L277" s="697" t="s">
        <v>153</v>
      </c>
      <c r="M277" s="697"/>
      <c r="N277" s="588"/>
      <c r="O277" s="588"/>
      <c r="P277" s="252"/>
    </row>
    <row r="278" spans="1:19" ht="13.9">
      <c r="A278" s="257" t="s">
        <v>45</v>
      </c>
      <c r="B278" s="144"/>
      <c r="C278" s="144"/>
      <c r="E278" s="438">
        <v>0</v>
      </c>
      <c r="F278" s="438">
        <v>0</v>
      </c>
      <c r="G278" s="438">
        <v>0</v>
      </c>
      <c r="H278" s="438">
        <v>0</v>
      </c>
      <c r="I278" s="439">
        <v>0</v>
      </c>
      <c r="J278" s="441">
        <f t="shared" ref="J278:J281" si="77">SUM(E278:I278)</f>
        <v>0</v>
      </c>
      <c r="K278" s="252"/>
      <c r="L278" s="697"/>
      <c r="M278" s="697"/>
      <c r="N278" s="588"/>
      <c r="O278" s="588"/>
      <c r="P278" s="252"/>
    </row>
    <row r="279" spans="1:19" ht="13.5" hidden="1">
      <c r="A279" s="257" t="s">
        <v>45</v>
      </c>
      <c r="B279" s="144"/>
      <c r="C279" s="144"/>
      <c r="E279" s="438">
        <v>0</v>
      </c>
      <c r="F279" s="438">
        <v>0</v>
      </c>
      <c r="G279" s="438">
        <v>0</v>
      </c>
      <c r="H279" s="438">
        <v>0</v>
      </c>
      <c r="I279" s="439">
        <v>0</v>
      </c>
      <c r="J279" s="441">
        <f t="shared" si="77"/>
        <v>0</v>
      </c>
      <c r="K279" s="252"/>
      <c r="L279" s="325"/>
      <c r="M279" s="252"/>
      <c r="N279" s="252"/>
      <c r="O279" s="252"/>
      <c r="P279" s="252"/>
    </row>
    <row r="280" spans="1:19" ht="13.5" hidden="1">
      <c r="A280" s="257" t="s">
        <v>45</v>
      </c>
      <c r="B280" s="144"/>
      <c r="C280" s="144"/>
      <c r="E280" s="438">
        <v>0</v>
      </c>
      <c r="F280" s="438">
        <v>0</v>
      </c>
      <c r="G280" s="438">
        <v>0</v>
      </c>
      <c r="H280" s="438">
        <v>0</v>
      </c>
      <c r="I280" s="439">
        <v>0</v>
      </c>
      <c r="J280" s="441">
        <f t="shared" si="77"/>
        <v>0</v>
      </c>
      <c r="K280" s="252"/>
      <c r="L280" s="325"/>
      <c r="M280" s="252"/>
      <c r="N280" s="252"/>
      <c r="O280" s="252"/>
      <c r="P280" s="252"/>
    </row>
    <row r="281" spans="1:19" ht="13.5" hidden="1">
      <c r="A281" s="257" t="s">
        <v>45</v>
      </c>
      <c r="B281" s="144"/>
      <c r="C281" s="144"/>
      <c r="E281" s="438">
        <v>0</v>
      </c>
      <c r="F281" s="438">
        <v>0</v>
      </c>
      <c r="G281" s="438">
        <v>0</v>
      </c>
      <c r="H281" s="438">
        <v>0</v>
      </c>
      <c r="I281" s="439">
        <v>0</v>
      </c>
      <c r="J281" s="441">
        <f t="shared" si="77"/>
        <v>0</v>
      </c>
      <c r="K281" s="252"/>
      <c r="L281" s="325"/>
      <c r="M281" s="252"/>
      <c r="N281" s="252"/>
      <c r="O281" s="252"/>
      <c r="P281" s="252"/>
    </row>
    <row r="282" spans="1:19" ht="13.5" hidden="1">
      <c r="A282" s="257" t="s">
        <v>45</v>
      </c>
      <c r="B282" s="144"/>
      <c r="C282" s="144"/>
      <c r="E282" s="438">
        <v>0</v>
      </c>
      <c r="F282" s="438">
        <v>0</v>
      </c>
      <c r="G282" s="438">
        <v>0</v>
      </c>
      <c r="H282" s="438">
        <v>0</v>
      </c>
      <c r="I282" s="439">
        <v>0</v>
      </c>
      <c r="J282" s="441">
        <f>SUM(E282:I282)</f>
        <v>0</v>
      </c>
      <c r="K282" s="252"/>
      <c r="L282" s="325"/>
      <c r="M282" s="252"/>
      <c r="N282" s="252"/>
      <c r="O282" s="252"/>
      <c r="P282" s="252"/>
    </row>
    <row r="283" spans="1:19">
      <c r="B283" s="435"/>
      <c r="D283" s="436" t="s">
        <v>159</v>
      </c>
      <c r="E283" s="386">
        <v>0</v>
      </c>
      <c r="F283" s="386">
        <v>0</v>
      </c>
      <c r="G283" s="386">
        <v>0</v>
      </c>
      <c r="H283" s="386">
        <v>0</v>
      </c>
      <c r="I283" s="386">
        <v>0</v>
      </c>
      <c r="J283" s="444"/>
      <c r="K283" s="252"/>
      <c r="L283" s="252"/>
      <c r="M283" s="252"/>
      <c r="N283" s="252"/>
      <c r="O283" s="252"/>
      <c r="P283" s="252"/>
    </row>
    <row r="284" spans="1:19" ht="13.15">
      <c r="A284" s="111"/>
      <c r="B284" s="660" t="s">
        <v>68</v>
      </c>
      <c r="C284" s="660"/>
      <c r="D284" s="660"/>
      <c r="E284" s="442">
        <f t="shared" ref="E284:J284" si="78">SUM(E275:E282)</f>
        <v>0</v>
      </c>
      <c r="F284" s="442">
        <f t="shared" si="78"/>
        <v>0</v>
      </c>
      <c r="G284" s="442">
        <f t="shared" si="78"/>
        <v>0</v>
      </c>
      <c r="H284" s="442">
        <f t="shared" si="78"/>
        <v>0</v>
      </c>
      <c r="I284" s="442">
        <f t="shared" si="78"/>
        <v>0</v>
      </c>
      <c r="J284" s="443">
        <f t="shared" si="78"/>
        <v>0</v>
      </c>
      <c r="K284" s="252"/>
      <c r="L284" s="254"/>
      <c r="M284" s="252"/>
      <c r="N284" s="252"/>
      <c r="O284" s="252"/>
      <c r="P284" s="252"/>
    </row>
    <row r="285" spans="1:19">
      <c r="A285" s="8"/>
      <c r="B285" s="257"/>
      <c r="E285" s="268"/>
      <c r="F285" s="268"/>
      <c r="G285" s="268"/>
      <c r="H285" s="268"/>
      <c r="I285" s="274"/>
      <c r="J285" s="291"/>
      <c r="K285" s="253"/>
    </row>
    <row r="286" spans="1:19" ht="12.75" customHeight="1">
      <c r="A286" s="288" t="s">
        <v>237</v>
      </c>
      <c r="G286" s="268"/>
      <c r="H286" s="268"/>
      <c r="I286" s="268"/>
      <c r="J286" s="281"/>
      <c r="K286" s="268"/>
      <c r="L286" s="720" t="s">
        <v>144</v>
      </c>
      <c r="M286" s="720"/>
      <c r="N286" s="720"/>
      <c r="O286" s="720"/>
      <c r="P286" s="720"/>
      <c r="Q286" s="720"/>
      <c r="R286" s="720"/>
    </row>
    <row r="287" spans="1:19" ht="13.15">
      <c r="A287" s="546" t="s">
        <v>59</v>
      </c>
      <c r="B287" s="546" t="s">
        <v>60</v>
      </c>
      <c r="C287" s="546" t="s">
        <v>76</v>
      </c>
      <c r="G287" s="268"/>
      <c r="H287" s="268"/>
      <c r="I287" s="268"/>
      <c r="J287" s="281"/>
      <c r="K287" s="268"/>
      <c r="L287" s="720"/>
      <c r="M287" s="720"/>
      <c r="N287" s="720"/>
      <c r="O287" s="720"/>
      <c r="P287" s="720"/>
      <c r="Q287" s="720"/>
      <c r="R287" s="720"/>
    </row>
    <row r="288" spans="1:19" ht="13.15">
      <c r="A288" s="437">
        <f>A119</f>
        <v>0</v>
      </c>
      <c r="B288" s="280" t="str">
        <f>B119</f>
        <v>Graduate Student</v>
      </c>
      <c r="C288" s="423" t="str">
        <f>C119</f>
        <v>Not Allowed</v>
      </c>
      <c r="E288" s="439">
        <f>AA119</f>
        <v>0</v>
      </c>
      <c r="F288" s="439">
        <f t="shared" ref="F288:I288" si="79">AB119</f>
        <v>0</v>
      </c>
      <c r="G288" s="439">
        <f t="shared" si="79"/>
        <v>0</v>
      </c>
      <c r="H288" s="439">
        <f t="shared" si="79"/>
        <v>0</v>
      </c>
      <c r="I288" s="439">
        <f t="shared" si="79"/>
        <v>0</v>
      </c>
      <c r="J288" s="440">
        <f>SUM(E288:I288)</f>
        <v>0</v>
      </c>
      <c r="K288" s="268"/>
      <c r="L288" s="510" t="s">
        <v>165</v>
      </c>
      <c r="M288" s="511"/>
      <c r="N288" s="511"/>
      <c r="O288" s="511"/>
      <c r="P288" s="511"/>
      <c r="Q288" s="511"/>
      <c r="R288" s="376"/>
      <c r="S288" s="374"/>
    </row>
    <row r="289" spans="1:44">
      <c r="A289" s="437">
        <f>A126</f>
        <v>0</v>
      </c>
      <c r="B289" s="280" t="str">
        <f>B126</f>
        <v>Graduate Student</v>
      </c>
      <c r="C289" s="423" t="str">
        <f>C126</f>
        <v>Not Allowed</v>
      </c>
      <c r="E289" s="439">
        <f>AA126</f>
        <v>0</v>
      </c>
      <c r="F289" s="439">
        <f t="shared" ref="F289:I289" si="80">AB126</f>
        <v>0</v>
      </c>
      <c r="G289" s="439">
        <f t="shared" si="80"/>
        <v>0</v>
      </c>
      <c r="H289" s="439">
        <f t="shared" si="80"/>
        <v>0</v>
      </c>
      <c r="I289" s="439">
        <f t="shared" si="80"/>
        <v>0</v>
      </c>
      <c r="J289" s="440">
        <f>SUM(E289:I289)</f>
        <v>0</v>
      </c>
      <c r="K289" s="268"/>
      <c r="L289" s="253"/>
      <c r="M289" s="253"/>
      <c r="N289" s="253"/>
      <c r="O289" s="253"/>
      <c r="P289" s="253"/>
      <c r="Q289" s="253"/>
    </row>
    <row r="290" spans="1:44">
      <c r="A290" s="437">
        <f>A133</f>
        <v>0</v>
      </c>
      <c r="B290" s="280" t="str">
        <f>B133</f>
        <v>Graduate Student</v>
      </c>
      <c r="C290" s="423" t="str">
        <f>C133</f>
        <v>Not Allowed</v>
      </c>
      <c r="E290" s="439">
        <f>AA133</f>
        <v>0</v>
      </c>
      <c r="F290" s="439">
        <f t="shared" ref="F290:I290" si="81">AB133</f>
        <v>0</v>
      </c>
      <c r="G290" s="439">
        <f t="shared" si="81"/>
        <v>0</v>
      </c>
      <c r="H290" s="439">
        <f t="shared" si="81"/>
        <v>0</v>
      </c>
      <c r="I290" s="439">
        <f t="shared" si="81"/>
        <v>0</v>
      </c>
      <c r="J290" s="440">
        <f>SUM(E290:I290)</f>
        <v>0</v>
      </c>
      <c r="K290" s="268"/>
      <c r="L290" s="253"/>
      <c r="M290" s="253"/>
      <c r="N290" s="253"/>
      <c r="O290" s="253"/>
      <c r="P290" s="253"/>
      <c r="Q290" s="253"/>
    </row>
    <row r="291" spans="1:44">
      <c r="A291" s="437">
        <f>A140</f>
        <v>0</v>
      </c>
      <c r="B291" s="280" t="str">
        <f>B140</f>
        <v>Graduate Student</v>
      </c>
      <c r="C291" s="423" t="str">
        <f>C140</f>
        <v>Not Allowed</v>
      </c>
      <c r="E291" s="439">
        <f>AA140</f>
        <v>0</v>
      </c>
      <c r="F291" s="439">
        <f t="shared" ref="F291:I291" si="82">AB140</f>
        <v>0</v>
      </c>
      <c r="G291" s="439">
        <f t="shared" si="82"/>
        <v>0</v>
      </c>
      <c r="H291" s="439">
        <f t="shared" si="82"/>
        <v>0</v>
      </c>
      <c r="I291" s="439">
        <f t="shared" si="82"/>
        <v>0</v>
      </c>
      <c r="J291" s="440">
        <f>SUM(E291:I291)</f>
        <v>0</v>
      </c>
      <c r="K291" s="268"/>
      <c r="L291" s="253"/>
      <c r="M291" s="253"/>
      <c r="N291" s="253"/>
      <c r="O291" s="253"/>
      <c r="P291" s="253"/>
      <c r="Q291" s="253"/>
    </row>
    <row r="292" spans="1:44" ht="12.75" customHeight="1">
      <c r="A292" s="437">
        <f>A147</f>
        <v>0</v>
      </c>
      <c r="B292" s="424" t="str">
        <f>B147</f>
        <v>Graduate Student</v>
      </c>
      <c r="C292" s="423" t="str">
        <f>C147</f>
        <v>Not Allowed</v>
      </c>
      <c r="E292" s="438">
        <f>AA147</f>
        <v>0</v>
      </c>
      <c r="F292" s="438">
        <f t="shared" ref="F292:I292" si="83">AB147</f>
        <v>0</v>
      </c>
      <c r="G292" s="438">
        <f t="shared" si="83"/>
        <v>0</v>
      </c>
      <c r="H292" s="438">
        <f t="shared" si="83"/>
        <v>0</v>
      </c>
      <c r="I292" s="438">
        <f t="shared" si="83"/>
        <v>0</v>
      </c>
      <c r="J292" s="441">
        <f>SUM(E292:I292)</f>
        <v>0</v>
      </c>
      <c r="K292" s="253"/>
    </row>
    <row r="293" spans="1:44" ht="12.75" customHeight="1">
      <c r="A293" s="349"/>
      <c r="B293" s="662" t="s">
        <v>238</v>
      </c>
      <c r="C293" s="662"/>
      <c r="D293" s="662"/>
      <c r="E293" s="442">
        <f t="shared" ref="E293:J293" si="84">SUM(E288:E292)</f>
        <v>0</v>
      </c>
      <c r="F293" s="442">
        <f t="shared" si="84"/>
        <v>0</v>
      </c>
      <c r="G293" s="442">
        <f t="shared" si="84"/>
        <v>0</v>
      </c>
      <c r="H293" s="442">
        <f t="shared" si="84"/>
        <v>0</v>
      </c>
      <c r="I293" s="442">
        <f t="shared" si="84"/>
        <v>0</v>
      </c>
      <c r="J293" s="443">
        <f t="shared" si="84"/>
        <v>0</v>
      </c>
      <c r="K293" s="253"/>
    </row>
    <row r="294" spans="1:44">
      <c r="A294" s="147"/>
      <c r="B294" s="282"/>
      <c r="C294" s="259"/>
      <c r="D294" s="259"/>
      <c r="E294" s="274"/>
      <c r="F294" s="274"/>
      <c r="G294" s="274"/>
      <c r="H294" s="274"/>
      <c r="I294" s="274"/>
      <c r="J294" s="291"/>
      <c r="K294" s="253"/>
      <c r="L294" s="254"/>
      <c r="M294" s="254"/>
      <c r="N294" s="254"/>
      <c r="O294" s="254"/>
    </row>
    <row r="295" spans="1:44" ht="3.75" customHeight="1">
      <c r="A295" s="259"/>
      <c r="B295" s="259"/>
      <c r="C295" s="259"/>
      <c r="D295" s="259"/>
      <c r="E295" s="293"/>
      <c r="F295" s="293"/>
      <c r="G295" s="293"/>
      <c r="H295" s="293"/>
      <c r="I295" s="293"/>
      <c r="J295" s="333"/>
      <c r="K295" s="254"/>
      <c r="L295" s="253"/>
      <c r="M295" s="253"/>
      <c r="N295" s="253"/>
      <c r="O295" s="253"/>
    </row>
    <row r="296" spans="1:44" s="394" customFormat="1" ht="20.100000000000001" customHeight="1">
      <c r="A296" s="661" t="s">
        <v>11</v>
      </c>
      <c r="B296" s="661"/>
      <c r="C296" s="391"/>
      <c r="D296" s="551"/>
      <c r="E296" s="488">
        <f ca="1">(SUM(E179:E266))-(SUMIF($A179:$D266,"*Total Trip",E179:E266)+SUMIF($B179:$D266,"*Total Domestic Travel",E179:E266)+SUMIF($B179:$D266,"*Total Foreign Travel",E179:E266)+SUMIF($B179:$D266,"*Total Supplies",E179:E266)+SUMIF($B179:$D266,"Total Publications",E179:E266)+SUMIF($B179:$D266,"*Total Other Costs",E179:E266)+SUMIF($D179:$D266,"*# Trips/Yr",E179:E266)+SUMIF($D179:$D266,"*# Persons/Trip",E179:E266)+SUMIF($D179:$D266,"*# Days Per Diem/Trip",E179:E266)+SUMIF($D179:$D266,"*# Days Lodging/Trip",E179:E266)+SUMIF($D179:$D266,"*TOTAL NUMBER PARTICIPANTS PER YEAR",E179:E266))</f>
        <v>0</v>
      </c>
      <c r="F296" s="488">
        <f t="shared" ref="F296:I296" ca="1" si="85">(SUM(F179:F266))-(SUMIF($A179:$D266,"*Total Trip",F179:F266)+SUMIF($B179:$D266,"*Total Domestic Travel",F179:F266)+SUMIF($B179:$D266,"*Total Foreign Travel",F179:F266)+SUMIF($B179:$D266,"*Total Supplies",F179:F266)+SUMIF($B179:$D266,"Total Publications",F179:F266)+SUMIF($B179:$D266,"*Total Other Costs",F179:F266)+SUMIF($D179:$D266,"*# Trips/Yr",F179:F266)+SUMIF($D179:$D266,"*# Persons/Trip",F179:F266)+SUMIF($D179:$D266,"*# Days Per Diem/Trip",F179:F266)+SUMIF($D179:$D266,"*# Days Lodging/Trip",F179:F266)+SUMIF($D179:$D266,"*TOTAL NUMBER PARTICIPANTS PER YEAR",F179:F266))</f>
        <v>0</v>
      </c>
      <c r="G296" s="488">
        <f t="shared" ca="1" si="85"/>
        <v>0</v>
      </c>
      <c r="H296" s="488">
        <f t="shared" ca="1" si="85"/>
        <v>0</v>
      </c>
      <c r="I296" s="488">
        <f t="shared" ca="1" si="85"/>
        <v>0</v>
      </c>
      <c r="J296" s="485">
        <f ca="1">SUM(E296:I296)</f>
        <v>0</v>
      </c>
      <c r="K296" s="392"/>
      <c r="L296" s="393"/>
      <c r="M296" s="393"/>
      <c r="N296" s="393"/>
      <c r="O296" s="393"/>
      <c r="P296" s="393"/>
      <c r="Q296" s="393"/>
      <c r="R296" s="393"/>
      <c r="V296" s="250"/>
      <c r="W296" s="250"/>
      <c r="X296" s="250"/>
      <c r="Y296" s="250"/>
      <c r="Z296" s="250"/>
      <c r="AA296" s="250"/>
      <c r="AB296" s="250"/>
      <c r="AC296" s="250"/>
      <c r="AD296" s="250"/>
      <c r="AE296" s="250"/>
      <c r="AF296" s="250"/>
      <c r="AG296" s="250"/>
      <c r="AH296" s="250"/>
      <c r="AI296" s="250"/>
      <c r="AJ296" s="250"/>
      <c r="AK296" s="250"/>
      <c r="AL296" s="250"/>
      <c r="AM296" s="250"/>
      <c r="AN296" s="250"/>
      <c r="AO296" s="250"/>
      <c r="AP296" s="250"/>
      <c r="AQ296" s="250"/>
      <c r="AR296" s="250"/>
    </row>
    <row r="297" spans="1:44" s="282" customFormat="1" ht="3.75" customHeight="1">
      <c r="J297" s="333"/>
      <c r="K297" s="293"/>
      <c r="L297" s="312"/>
      <c r="M297" s="312"/>
      <c r="N297" s="312"/>
      <c r="O297" s="312"/>
      <c r="P297" s="312"/>
      <c r="Q297" s="312"/>
      <c r="V297" s="250"/>
      <c r="W297" s="250"/>
      <c r="X297" s="250"/>
      <c r="Y297" s="250"/>
      <c r="Z297" s="250"/>
      <c r="AA297" s="250"/>
      <c r="AB297" s="250"/>
      <c r="AC297" s="250"/>
      <c r="AD297" s="250"/>
      <c r="AE297" s="250"/>
      <c r="AF297" s="250"/>
      <c r="AG297" s="250"/>
      <c r="AH297" s="250"/>
      <c r="AI297" s="250"/>
      <c r="AJ297" s="250"/>
      <c r="AK297" s="250"/>
      <c r="AL297" s="250"/>
      <c r="AM297" s="250"/>
      <c r="AN297" s="250"/>
      <c r="AO297" s="250"/>
      <c r="AP297" s="250"/>
      <c r="AQ297" s="250"/>
      <c r="AR297" s="250"/>
    </row>
    <row r="298" spans="1:44" s="394" customFormat="1" ht="20.100000000000001" customHeight="1">
      <c r="A298" s="661" t="s">
        <v>12</v>
      </c>
      <c r="B298" s="661"/>
      <c r="C298" s="395"/>
      <c r="D298" s="396"/>
      <c r="E298" s="484">
        <f ca="1">SUM(E267:E296)-(SUMIF($B267:$D296,"*Total Capital Equipment",E267:E296)+SUMIF($B267:$D296,"Total Tuition &amp; Fees",E267:E296)+SUMIF($B267:$D296,"*Total Participant Support Costs",E267:E296))-E283</f>
        <v>0</v>
      </c>
      <c r="F298" s="484">
        <f t="shared" ref="F298:I298" ca="1" si="86">SUM(F267:F296)-(SUMIF($B267:$D296,"*Total Capital Equipment",F267:F296)+SUMIF($B267:$D296,"Total Tuition &amp; Fees",F267:F296)+SUMIF($B267:$D296,"*Total Participant Support Costs",F267:F296))-F283</f>
        <v>0</v>
      </c>
      <c r="G298" s="484">
        <f t="shared" ca="1" si="86"/>
        <v>0</v>
      </c>
      <c r="H298" s="484">
        <f t="shared" ca="1" si="86"/>
        <v>0</v>
      </c>
      <c r="I298" s="484">
        <f t="shared" ca="1" si="86"/>
        <v>0</v>
      </c>
      <c r="J298" s="485">
        <f ca="1">SUM(E298:I298)</f>
        <v>0</v>
      </c>
      <c r="K298" s="397"/>
      <c r="L298" s="398"/>
      <c r="M298" s="398"/>
      <c r="N298" s="398"/>
      <c r="O298" s="398"/>
      <c r="P298" s="393"/>
      <c r="Q298" s="393"/>
      <c r="R298" s="393"/>
      <c r="Z298" s="250"/>
      <c r="AA298" s="250"/>
      <c r="AB298" s="250"/>
      <c r="AC298" s="250"/>
      <c r="AD298" s="250"/>
      <c r="AE298" s="250"/>
      <c r="AF298" s="250"/>
      <c r="AG298" s="250"/>
      <c r="AH298" s="250"/>
    </row>
    <row r="299" spans="1:44" ht="3.75" customHeight="1">
      <c r="A299" s="259"/>
      <c r="B299" s="259"/>
      <c r="C299" s="259"/>
      <c r="D299" s="259"/>
      <c r="E299" s="259"/>
      <c r="F299" s="270"/>
      <c r="G299" s="387"/>
      <c r="H299" s="387"/>
      <c r="I299" s="387"/>
      <c r="J299" s="375"/>
      <c r="K299" s="276"/>
      <c r="P299" s="253"/>
      <c r="Q299" s="253"/>
      <c r="V299" s="282"/>
      <c r="W299" s="282"/>
      <c r="X299" s="282"/>
      <c r="Y299" s="282"/>
      <c r="AI299" s="282"/>
      <c r="AJ299" s="282"/>
      <c r="AK299" s="282"/>
      <c r="AL299" s="282"/>
      <c r="AM299" s="282"/>
      <c r="AN299" s="282"/>
      <c r="AO299" s="282"/>
      <c r="AP299" s="282"/>
      <c r="AQ299" s="282"/>
      <c r="AR299" s="282"/>
    </row>
    <row r="300" spans="1:44" ht="13.15">
      <c r="A300" s="258" t="s">
        <v>5</v>
      </c>
      <c r="B300" s="259"/>
      <c r="C300" s="604"/>
      <c r="D300" s="604" t="s">
        <v>141</v>
      </c>
      <c r="E300" s="606">
        <f>L302</f>
        <v>0.51500000000000001</v>
      </c>
      <c r="F300" s="606">
        <f>L304</f>
        <v>0.51500000000000001</v>
      </c>
      <c r="G300" s="606">
        <f>L306</f>
        <v>0.51500000000000001</v>
      </c>
      <c r="H300" s="606">
        <f>L307</f>
        <v>0.51500000000000001</v>
      </c>
      <c r="I300" s="606">
        <f>L308</f>
        <v>0.51500000000000001</v>
      </c>
      <c r="J300" s="291"/>
      <c r="K300" s="267"/>
      <c r="V300" s="394"/>
      <c r="W300" s="394"/>
      <c r="X300" s="394"/>
      <c r="Y300" s="394"/>
      <c r="AI300" s="394"/>
      <c r="AJ300" s="394"/>
      <c r="AK300" s="394"/>
      <c r="AL300" s="394"/>
      <c r="AM300" s="394"/>
      <c r="AN300" s="394"/>
      <c r="AO300" s="394"/>
      <c r="AP300" s="394"/>
      <c r="AQ300" s="394"/>
      <c r="AR300" s="394"/>
    </row>
    <row r="301" spans="1:44" ht="13.5" thickBot="1">
      <c r="A301" s="258"/>
      <c r="B301" s="259"/>
      <c r="C301" s="604"/>
      <c r="D301" s="604" t="s">
        <v>69</v>
      </c>
      <c r="E301" s="606" t="str">
        <f>N302</f>
        <v>MTDC</v>
      </c>
      <c r="F301" s="606" t="str">
        <f>N304</f>
        <v>MTDC</v>
      </c>
      <c r="G301" s="606" t="str">
        <f>N306</f>
        <v>MTDC</v>
      </c>
      <c r="H301" s="606" t="str">
        <f>N307</f>
        <v>MTDC</v>
      </c>
      <c r="I301" s="606" t="str">
        <f>N308</f>
        <v>MTDC</v>
      </c>
      <c r="J301" s="291"/>
      <c r="K301" s="267"/>
      <c r="V301" s="394"/>
      <c r="W301" s="394"/>
      <c r="X301" s="394"/>
      <c r="Y301" s="394"/>
      <c r="AI301" s="394"/>
      <c r="AJ301" s="394"/>
      <c r="AK301" s="394"/>
      <c r="AL301" s="394"/>
      <c r="AM301" s="394"/>
      <c r="AN301" s="394"/>
      <c r="AO301" s="394"/>
      <c r="AP301" s="394"/>
      <c r="AQ301" s="394"/>
      <c r="AR301" s="394"/>
    </row>
    <row r="302" spans="1:44" ht="15" customHeight="1" thickBot="1">
      <c r="A302" s="275"/>
      <c r="B302" s="282" t="s">
        <v>176</v>
      </c>
      <c r="C302" s="388"/>
      <c r="D302" s="389"/>
      <c r="E302" s="486">
        <f ca="1">IF(N302="MTDC",ROUND(E296*L302,0),IF(N302="TDC",ROUND(E298*L302,0),"ERROR"))</f>
        <v>0</v>
      </c>
      <c r="F302" s="486">
        <f ca="1">IF(N304="MTDC",ROUND(F296*L304,0),IF(N304="TDC",ROUND(F298*L304,0),"ERROR"))</f>
        <v>0</v>
      </c>
      <c r="G302" s="486">
        <f ca="1">IF(N306="MTDC",ROUND(G296*L306,0),IF(N306="TDC",ROUND(G298*L306,0),"ERROR"))</f>
        <v>0</v>
      </c>
      <c r="H302" s="486">
        <f ca="1">IF(N307="MTDC",ROUND(H296*L307,0),IF(N307="TDC",ROUND(H298*L307,0),"ERROR"))</f>
        <v>0</v>
      </c>
      <c r="I302" s="486">
        <f ca="1">IF(N308="MTDC",ROUND(I296*L308,0),IF(N308="TDC",ROUND(I298*L308,0),"ERROR"))</f>
        <v>0</v>
      </c>
      <c r="J302" s="487">
        <f ca="1">SUM(E302:I302)</f>
        <v>0</v>
      </c>
      <c r="K302" s="253"/>
      <c r="L302" s="402">
        <v>0.51500000000000001</v>
      </c>
      <c r="M302" s="605" t="s">
        <v>37</v>
      </c>
      <c r="N302" s="403" t="s">
        <v>38</v>
      </c>
      <c r="O302" s="605" t="s">
        <v>30</v>
      </c>
      <c r="Q302" s="259"/>
      <c r="R302" s="259"/>
      <c r="S302" s="259"/>
      <c r="T302" s="259"/>
      <c r="U302" s="259"/>
    </row>
    <row r="303" spans="1:44" s="282" customFormat="1" ht="3.75" customHeight="1" thickBot="1">
      <c r="J303" s="333"/>
      <c r="K303" s="293"/>
      <c r="L303" s="312"/>
      <c r="M303" s="312"/>
      <c r="N303" s="312"/>
      <c r="O303" s="253"/>
      <c r="P303" s="312"/>
      <c r="Q303" s="312"/>
      <c r="V303" s="250"/>
      <c r="W303" s="250"/>
      <c r="X303" s="250"/>
      <c r="Y303" s="250"/>
      <c r="Z303" s="250"/>
      <c r="AA303" s="250"/>
      <c r="AB303" s="250"/>
      <c r="AC303" s="250"/>
      <c r="AD303" s="250"/>
      <c r="AE303" s="250"/>
      <c r="AF303" s="250"/>
      <c r="AG303" s="250"/>
      <c r="AH303" s="250"/>
      <c r="AI303" s="250"/>
      <c r="AJ303" s="250"/>
      <c r="AK303" s="250"/>
      <c r="AL303" s="250"/>
      <c r="AM303" s="250"/>
      <c r="AN303" s="250"/>
      <c r="AO303" s="250"/>
      <c r="AP303" s="250"/>
      <c r="AQ303" s="250"/>
      <c r="AR303" s="250"/>
    </row>
    <row r="304" spans="1:44" s="394" customFormat="1" ht="20.100000000000001" customHeight="1" thickBot="1">
      <c r="A304" s="661" t="s">
        <v>177</v>
      </c>
      <c r="B304" s="661"/>
      <c r="C304" s="395"/>
      <c r="D304" s="396"/>
      <c r="E304" s="484">
        <f ca="1">SUM(E302:E303)</f>
        <v>0</v>
      </c>
      <c r="F304" s="484">
        <f ca="1">SUM(F302:F303)</f>
        <v>0</v>
      </c>
      <c r="G304" s="484">
        <f ca="1">SUM(G302:G303)</f>
        <v>0</v>
      </c>
      <c r="H304" s="484">
        <f ca="1">SUM(H302:H303)</f>
        <v>0</v>
      </c>
      <c r="I304" s="484">
        <f ca="1">SUM(I302:I303)</f>
        <v>0</v>
      </c>
      <c r="J304" s="485">
        <f ca="1">SUM(E304:I304)</f>
        <v>0</v>
      </c>
      <c r="K304" s="397"/>
      <c r="L304" s="402">
        <v>0.51500000000000001</v>
      </c>
      <c r="M304" s="605" t="s">
        <v>37</v>
      </c>
      <c r="N304" s="403" t="s">
        <v>38</v>
      </c>
      <c r="O304" s="607" t="s">
        <v>31</v>
      </c>
      <c r="P304" s="393"/>
      <c r="Q304" s="393"/>
      <c r="R304" s="393"/>
      <c r="Z304" s="250"/>
      <c r="AA304" s="250"/>
      <c r="AB304" s="250"/>
      <c r="AC304" s="250"/>
      <c r="AD304" s="250"/>
      <c r="AE304" s="250"/>
      <c r="AF304" s="250"/>
      <c r="AG304" s="250"/>
      <c r="AH304" s="250"/>
    </row>
    <row r="305" spans="1:44" ht="3.75" customHeight="1" thickBot="1">
      <c r="A305" s="259"/>
      <c r="B305" s="259"/>
      <c r="C305" s="259"/>
      <c r="D305" s="259"/>
      <c r="E305" s="259"/>
      <c r="F305" s="259"/>
      <c r="G305" s="259"/>
      <c r="H305" s="259"/>
      <c r="I305" s="259"/>
      <c r="J305" s="333"/>
      <c r="K305" s="277"/>
      <c r="L305" s="313"/>
      <c r="M305" s="253"/>
      <c r="N305" s="253"/>
      <c r="O305" s="605"/>
      <c r="P305" s="253"/>
      <c r="Q305" s="253"/>
    </row>
    <row r="306" spans="1:44" s="401" customFormat="1" ht="20.100000000000001" customHeight="1" thickBot="1">
      <c r="A306" s="391" t="s">
        <v>175</v>
      </c>
      <c r="B306" s="399"/>
      <c r="C306" s="399"/>
      <c r="D306" s="399"/>
      <c r="E306" s="484">
        <f ca="1">SUM(E298,E304)</f>
        <v>0</v>
      </c>
      <c r="F306" s="484">
        <f ca="1">SUM(F298,F304)</f>
        <v>0</v>
      </c>
      <c r="G306" s="484">
        <f ca="1">SUM(G298,G304)</f>
        <v>0</v>
      </c>
      <c r="H306" s="484">
        <f ca="1">SUM(H298,H304)</f>
        <v>0</v>
      </c>
      <c r="I306" s="484">
        <f ca="1">SUM(I298,I304)</f>
        <v>0</v>
      </c>
      <c r="J306" s="485">
        <f ca="1">SUM(E306:I306)</f>
        <v>0</v>
      </c>
      <c r="K306" s="400"/>
      <c r="L306" s="402">
        <v>0.51500000000000001</v>
      </c>
      <c r="M306" s="605" t="s">
        <v>37</v>
      </c>
      <c r="N306" s="403" t="s">
        <v>38</v>
      </c>
      <c r="O306" s="605" t="s">
        <v>32</v>
      </c>
      <c r="V306" s="259"/>
      <c r="W306" s="250"/>
      <c r="X306" s="250"/>
      <c r="Y306" s="250"/>
      <c r="Z306" s="250"/>
      <c r="AA306" s="250"/>
      <c r="AB306" s="250"/>
      <c r="AC306" s="250"/>
      <c r="AD306" s="250"/>
      <c r="AE306" s="250"/>
      <c r="AF306" s="250"/>
      <c r="AG306" s="250"/>
      <c r="AH306" s="250"/>
      <c r="AI306" s="250"/>
      <c r="AJ306" s="250"/>
      <c r="AK306" s="250"/>
      <c r="AL306" s="250"/>
      <c r="AM306" s="250"/>
      <c r="AN306" s="250"/>
      <c r="AO306" s="250"/>
      <c r="AP306" s="250"/>
      <c r="AQ306" s="250"/>
      <c r="AR306" s="250"/>
    </row>
    <row r="307" spans="1:44" ht="13.5" thickBot="1">
      <c r="A307" s="390"/>
      <c r="B307" s="259"/>
      <c r="C307" s="259"/>
      <c r="D307" s="259"/>
      <c r="E307" s="259"/>
      <c r="F307" s="270"/>
      <c r="G307" s="259"/>
      <c r="H307" s="259"/>
      <c r="I307" s="259"/>
      <c r="J307" s="259"/>
      <c r="L307" s="402">
        <v>0.51500000000000001</v>
      </c>
      <c r="M307" s="605" t="s">
        <v>37</v>
      </c>
      <c r="N307" s="403" t="s">
        <v>38</v>
      </c>
      <c r="O307" s="605" t="s">
        <v>33</v>
      </c>
    </row>
    <row r="308" spans="1:44" ht="13.5" thickBot="1">
      <c r="A308" s="390"/>
      <c r="B308" s="259"/>
      <c r="C308" s="259"/>
      <c r="D308" s="259"/>
      <c r="E308" s="259"/>
      <c r="F308" s="270"/>
      <c r="G308" s="259"/>
      <c r="H308" s="259"/>
      <c r="I308" s="259"/>
      <c r="J308" s="259"/>
      <c r="L308" s="402">
        <v>0.51500000000000001</v>
      </c>
      <c r="M308" s="605" t="s">
        <v>37</v>
      </c>
      <c r="N308" s="403" t="s">
        <v>38</v>
      </c>
      <c r="O308" s="605" t="s">
        <v>34</v>
      </c>
    </row>
    <row r="309" spans="1:44">
      <c r="A309" s="259"/>
      <c r="B309" s="259"/>
      <c r="C309" s="259"/>
      <c r="D309" s="259"/>
      <c r="E309" s="387"/>
      <c r="F309" s="330"/>
      <c r="G309" s="387"/>
      <c r="H309" s="387"/>
      <c r="I309" s="387"/>
      <c r="J309" s="387"/>
    </row>
    <row r="310" spans="1:44">
      <c r="A310" s="259"/>
      <c r="B310" s="259"/>
      <c r="C310" s="259"/>
      <c r="D310" s="259"/>
      <c r="E310" s="387"/>
      <c r="F310" s="330"/>
      <c r="G310" s="387"/>
      <c r="H310" s="387"/>
      <c r="I310" s="387"/>
      <c r="J310" s="387"/>
    </row>
    <row r="311" spans="1:44">
      <c r="A311" s="259"/>
      <c r="B311" s="259"/>
      <c r="C311" s="259"/>
      <c r="D311" s="259"/>
      <c r="E311" s="387"/>
      <c r="F311" s="330"/>
      <c r="G311" s="387"/>
      <c r="H311" s="387"/>
      <c r="I311" s="387"/>
      <c r="J311" s="387"/>
    </row>
    <row r="312" spans="1:44">
      <c r="A312" s="259"/>
      <c r="B312" s="259"/>
      <c r="C312" s="259"/>
      <c r="D312" s="259"/>
      <c r="E312" s="387"/>
      <c r="F312" s="330"/>
      <c r="G312" s="387"/>
      <c r="H312" s="387"/>
      <c r="I312" s="387"/>
      <c r="J312" s="387"/>
    </row>
    <row r="313" spans="1:44">
      <c r="A313" s="259"/>
      <c r="B313" s="259"/>
      <c r="C313" s="259"/>
      <c r="D313" s="259"/>
      <c r="E313" s="387"/>
      <c r="F313" s="330"/>
      <c r="G313" s="387"/>
      <c r="H313" s="387"/>
      <c r="I313" s="387"/>
      <c r="J313" s="387"/>
    </row>
    <row r="314" spans="1:44">
      <c r="A314" s="259"/>
      <c r="B314" s="259"/>
      <c r="C314" s="259"/>
      <c r="D314" s="259"/>
      <c r="E314" s="387"/>
      <c r="F314" s="330"/>
      <c r="G314" s="387"/>
      <c r="H314" s="387"/>
      <c r="I314" s="387"/>
      <c r="J314" s="387"/>
    </row>
    <row r="315" spans="1:44">
      <c r="A315" s="259"/>
      <c r="B315" s="259"/>
      <c r="C315" s="259"/>
      <c r="D315" s="259"/>
      <c r="E315" s="387"/>
      <c r="F315" s="330"/>
      <c r="G315" s="387"/>
      <c r="H315" s="387"/>
      <c r="I315" s="387"/>
      <c r="J315" s="387"/>
    </row>
    <row r="316" spans="1:44">
      <c r="A316" s="259"/>
      <c r="B316" s="259"/>
      <c r="C316" s="259"/>
      <c r="D316" s="259"/>
      <c r="E316" s="387"/>
      <c r="F316" s="330"/>
      <c r="G316" s="387"/>
      <c r="H316" s="387"/>
      <c r="I316" s="387"/>
      <c r="J316" s="387"/>
    </row>
    <row r="317" spans="1:44">
      <c r="A317" s="259"/>
      <c r="B317" s="259"/>
      <c r="C317" s="259"/>
      <c r="D317" s="259"/>
      <c r="E317" s="387"/>
      <c r="F317" s="330"/>
      <c r="G317" s="387"/>
      <c r="H317" s="387"/>
      <c r="I317" s="387"/>
      <c r="J317" s="387"/>
    </row>
    <row r="318" spans="1:44">
      <c r="A318" s="259"/>
      <c r="B318" s="259"/>
      <c r="C318" s="259"/>
      <c r="D318" s="259"/>
      <c r="E318" s="387"/>
      <c r="F318" s="330"/>
      <c r="G318" s="387"/>
      <c r="H318" s="387"/>
      <c r="I318" s="387"/>
      <c r="J318" s="387"/>
    </row>
    <row r="319" spans="1:44">
      <c r="A319" s="259"/>
      <c r="B319" s="259"/>
      <c r="C319" s="259"/>
      <c r="D319" s="259"/>
      <c r="E319" s="387"/>
      <c r="F319" s="330"/>
      <c r="G319" s="387"/>
      <c r="H319" s="387"/>
      <c r="I319" s="387"/>
      <c r="J319" s="387"/>
    </row>
    <row r="320" spans="1:44">
      <c r="A320" s="259"/>
      <c r="B320" s="259"/>
      <c r="C320" s="259"/>
      <c r="D320" s="259"/>
      <c r="E320" s="387"/>
      <c r="F320" s="330"/>
      <c r="G320" s="387"/>
      <c r="H320" s="387"/>
      <c r="I320" s="387"/>
      <c r="J320" s="387"/>
    </row>
    <row r="321" spans="1:10">
      <c r="A321" s="259"/>
      <c r="B321" s="259"/>
      <c r="C321" s="259"/>
      <c r="D321" s="259"/>
      <c r="E321" s="387"/>
      <c r="F321" s="330"/>
      <c r="G321" s="387"/>
      <c r="H321" s="387"/>
      <c r="I321" s="387"/>
      <c r="J321" s="387"/>
    </row>
    <row r="322" spans="1:10">
      <c r="A322" s="259"/>
      <c r="B322" s="259"/>
      <c r="C322" s="259"/>
      <c r="D322" s="259"/>
      <c r="E322" s="387"/>
      <c r="F322" s="330"/>
      <c r="G322" s="387"/>
      <c r="H322" s="387"/>
      <c r="I322" s="387"/>
      <c r="J322" s="387"/>
    </row>
    <row r="323" spans="1:10">
      <c r="A323" s="259"/>
      <c r="B323" s="259"/>
      <c r="C323" s="259"/>
      <c r="D323" s="259"/>
      <c r="E323" s="387"/>
      <c r="F323" s="330"/>
      <c r="G323" s="387"/>
      <c r="H323" s="387"/>
      <c r="I323" s="387"/>
      <c r="J323" s="387"/>
    </row>
    <row r="324" spans="1:10">
      <c r="A324" s="259"/>
      <c r="B324" s="259"/>
      <c r="C324" s="259"/>
      <c r="D324" s="259"/>
      <c r="E324" s="387"/>
      <c r="F324" s="330"/>
      <c r="G324" s="387"/>
      <c r="H324" s="387"/>
      <c r="I324" s="387"/>
      <c r="J324" s="387"/>
    </row>
    <row r="325" spans="1:10">
      <c r="A325" s="259"/>
      <c r="B325" s="259"/>
      <c r="C325" s="259"/>
      <c r="D325" s="259"/>
      <c r="E325" s="387"/>
      <c r="F325" s="330"/>
      <c r="G325" s="387"/>
      <c r="H325" s="387"/>
      <c r="I325" s="387"/>
      <c r="J325" s="387"/>
    </row>
    <row r="326" spans="1:10">
      <c r="A326" s="259"/>
      <c r="B326" s="259"/>
      <c r="C326" s="259"/>
      <c r="D326" s="259"/>
      <c r="E326" s="387"/>
      <c r="F326" s="330"/>
      <c r="G326" s="387"/>
      <c r="H326" s="387"/>
      <c r="I326" s="387"/>
      <c r="J326" s="387"/>
    </row>
    <row r="327" spans="1:10">
      <c r="A327" s="259"/>
      <c r="B327" s="259"/>
      <c r="C327" s="259"/>
      <c r="D327" s="259"/>
      <c r="E327" s="387"/>
      <c r="F327" s="330"/>
      <c r="G327" s="387"/>
      <c r="H327" s="387"/>
      <c r="I327" s="387"/>
      <c r="J327" s="387"/>
    </row>
    <row r="328" spans="1:10">
      <c r="A328" s="259"/>
      <c r="B328" s="259"/>
      <c r="C328" s="259"/>
      <c r="D328" s="259"/>
      <c r="E328" s="387"/>
      <c r="F328" s="330"/>
      <c r="G328" s="387"/>
      <c r="H328" s="387"/>
      <c r="I328" s="387"/>
      <c r="J328" s="387"/>
    </row>
    <row r="329" spans="1:10">
      <c r="A329" s="259"/>
      <c r="B329" s="259"/>
      <c r="C329" s="259"/>
      <c r="D329" s="259"/>
      <c r="E329" s="387"/>
      <c r="F329" s="330"/>
      <c r="G329" s="387"/>
      <c r="H329" s="387"/>
      <c r="I329" s="387"/>
      <c r="J329" s="387"/>
    </row>
    <row r="330" spans="1:10">
      <c r="A330" s="259"/>
      <c r="B330" s="259"/>
      <c r="C330" s="259"/>
      <c r="D330" s="259"/>
      <c r="E330" s="387"/>
      <c r="F330" s="330"/>
      <c r="G330" s="387"/>
      <c r="H330" s="387"/>
      <c r="I330" s="387"/>
      <c r="J330" s="387"/>
    </row>
    <row r="331" spans="1:10">
      <c r="A331" s="259"/>
      <c r="B331" s="259"/>
      <c r="C331" s="259"/>
      <c r="D331" s="259"/>
      <c r="E331" s="387"/>
      <c r="F331" s="330"/>
      <c r="G331" s="387"/>
      <c r="H331" s="387"/>
      <c r="I331" s="387"/>
      <c r="J331" s="387"/>
    </row>
    <row r="332" spans="1:10">
      <c r="A332" s="259"/>
      <c r="B332" s="259"/>
      <c r="C332" s="259"/>
      <c r="D332" s="259"/>
      <c r="E332" s="387"/>
      <c r="F332" s="330"/>
      <c r="G332" s="387"/>
      <c r="H332" s="387"/>
      <c r="I332" s="387"/>
      <c r="J332" s="387"/>
    </row>
    <row r="333" spans="1:10">
      <c r="A333" s="259"/>
      <c r="B333" s="259"/>
      <c r="C333" s="259"/>
      <c r="D333" s="259"/>
      <c r="E333" s="387"/>
      <c r="F333" s="330"/>
      <c r="G333" s="387"/>
      <c r="H333" s="387"/>
      <c r="I333" s="387"/>
      <c r="J333" s="387"/>
    </row>
    <row r="334" spans="1:10">
      <c r="A334" s="259"/>
      <c r="B334" s="259"/>
      <c r="C334" s="259"/>
      <c r="D334" s="259"/>
      <c r="E334" s="387"/>
      <c r="F334" s="330"/>
      <c r="G334" s="387"/>
      <c r="H334" s="387"/>
      <c r="I334" s="387"/>
      <c r="J334" s="387"/>
    </row>
    <row r="335" spans="1:10">
      <c r="A335" s="259"/>
      <c r="B335" s="259"/>
      <c r="C335" s="259"/>
      <c r="D335" s="259"/>
      <c r="E335" s="387"/>
      <c r="F335" s="330"/>
      <c r="G335" s="387"/>
      <c r="H335" s="387"/>
      <c r="I335" s="387"/>
      <c r="J335" s="387"/>
    </row>
    <row r="336" spans="1:10">
      <c r="A336" s="259"/>
      <c r="B336" s="259"/>
      <c r="C336" s="259"/>
      <c r="D336" s="259"/>
      <c r="E336" s="387"/>
      <c r="F336" s="330"/>
      <c r="G336" s="387"/>
      <c r="H336" s="387"/>
      <c r="I336" s="387"/>
      <c r="J336" s="387"/>
    </row>
    <row r="337" spans="1:10">
      <c r="A337" s="259"/>
      <c r="B337" s="259"/>
      <c r="C337" s="259"/>
      <c r="D337" s="259"/>
      <c r="E337" s="387"/>
      <c r="F337" s="330"/>
      <c r="G337" s="387"/>
      <c r="H337" s="387"/>
      <c r="I337" s="387"/>
      <c r="J337" s="387"/>
    </row>
    <row r="338" spans="1:10">
      <c r="A338" s="259"/>
      <c r="B338" s="259"/>
      <c r="C338" s="259"/>
      <c r="D338" s="259"/>
      <c r="E338" s="387"/>
      <c r="F338" s="330"/>
      <c r="G338" s="387"/>
      <c r="H338" s="387"/>
      <c r="I338" s="387"/>
      <c r="J338" s="387"/>
    </row>
    <row r="339" spans="1:10">
      <c r="A339" s="259"/>
      <c r="B339" s="259"/>
      <c r="C339" s="259"/>
      <c r="D339" s="259"/>
      <c r="E339" s="387"/>
      <c r="F339" s="330"/>
      <c r="G339" s="387"/>
      <c r="H339" s="387"/>
      <c r="I339" s="387"/>
      <c r="J339" s="387"/>
    </row>
    <row r="340" spans="1:10">
      <c r="A340" s="259"/>
      <c r="B340" s="259"/>
      <c r="C340" s="259"/>
      <c r="D340" s="259"/>
      <c r="E340" s="387"/>
      <c r="F340" s="330"/>
      <c r="G340" s="387"/>
      <c r="H340" s="387"/>
      <c r="I340" s="387"/>
      <c r="J340" s="387"/>
    </row>
    <row r="341" spans="1:10">
      <c r="A341" s="259"/>
      <c r="B341" s="259"/>
      <c r="C341" s="259"/>
      <c r="D341" s="259"/>
      <c r="E341" s="387"/>
      <c r="F341" s="330"/>
      <c r="G341" s="387"/>
      <c r="H341" s="387"/>
      <c r="I341" s="387"/>
      <c r="J341" s="387"/>
    </row>
    <row r="342" spans="1:10">
      <c r="A342" s="259"/>
      <c r="B342" s="259"/>
      <c r="C342" s="259"/>
      <c r="D342" s="259"/>
      <c r="E342" s="387"/>
      <c r="F342" s="330"/>
      <c r="G342" s="387"/>
      <c r="H342" s="387"/>
      <c r="I342" s="387"/>
      <c r="J342" s="387"/>
    </row>
    <row r="343" spans="1:10">
      <c r="A343" s="259"/>
      <c r="B343" s="259"/>
      <c r="C343" s="259"/>
      <c r="D343" s="259"/>
      <c r="E343" s="387"/>
      <c r="F343" s="330"/>
      <c r="G343" s="387"/>
      <c r="H343" s="387"/>
      <c r="I343" s="387"/>
      <c r="J343" s="387"/>
    </row>
    <row r="344" spans="1:10">
      <c r="A344" s="259"/>
      <c r="B344" s="259"/>
      <c r="C344" s="259"/>
      <c r="D344" s="259"/>
      <c r="E344" s="387"/>
      <c r="F344" s="330"/>
      <c r="G344" s="387"/>
      <c r="H344" s="387"/>
      <c r="I344" s="387"/>
      <c r="J344" s="387"/>
    </row>
    <row r="345" spans="1:10">
      <c r="A345" s="259"/>
      <c r="B345" s="259"/>
      <c r="C345" s="259"/>
      <c r="D345" s="259"/>
      <c r="E345" s="387"/>
      <c r="F345" s="330"/>
      <c r="G345" s="387"/>
      <c r="H345" s="387"/>
      <c r="I345" s="387"/>
      <c r="J345" s="387"/>
    </row>
    <row r="346" spans="1:10">
      <c r="A346" s="259"/>
      <c r="B346" s="259"/>
      <c r="C346" s="259"/>
      <c r="D346" s="259"/>
      <c r="E346" s="387"/>
      <c r="F346" s="330"/>
      <c r="G346" s="387"/>
      <c r="H346" s="387"/>
      <c r="I346" s="387"/>
      <c r="J346" s="387"/>
    </row>
    <row r="347" spans="1:10">
      <c r="A347" s="259"/>
      <c r="B347" s="259"/>
      <c r="C347" s="259"/>
      <c r="D347" s="259"/>
      <c r="E347" s="387"/>
      <c r="F347" s="330"/>
      <c r="G347" s="387"/>
      <c r="H347" s="387"/>
      <c r="I347" s="387"/>
      <c r="J347" s="387"/>
    </row>
    <row r="348" spans="1:10">
      <c r="A348" s="259"/>
      <c r="B348" s="259"/>
      <c r="C348" s="259"/>
      <c r="D348" s="259"/>
      <c r="E348" s="387"/>
      <c r="F348" s="330"/>
      <c r="G348" s="387"/>
      <c r="H348" s="387"/>
      <c r="I348" s="387"/>
      <c r="J348" s="387"/>
    </row>
    <row r="349" spans="1:10">
      <c r="A349" s="259"/>
      <c r="B349" s="259"/>
      <c r="C349" s="259"/>
      <c r="D349" s="259"/>
      <c r="E349" s="387"/>
      <c r="F349" s="330"/>
      <c r="G349" s="387"/>
      <c r="H349" s="387"/>
      <c r="I349" s="387"/>
      <c r="J349" s="387"/>
    </row>
    <row r="350" spans="1:10">
      <c r="A350" s="259"/>
      <c r="B350" s="259"/>
      <c r="C350" s="259"/>
      <c r="D350" s="259"/>
      <c r="E350" s="387"/>
      <c r="F350" s="330"/>
      <c r="G350" s="387"/>
      <c r="H350" s="387"/>
      <c r="I350" s="387"/>
      <c r="J350" s="387"/>
    </row>
    <row r="351" spans="1:10">
      <c r="A351" s="259"/>
      <c r="B351" s="259"/>
      <c r="C351" s="259"/>
      <c r="D351" s="259"/>
      <c r="E351" s="387"/>
      <c r="F351" s="330"/>
      <c r="G351" s="387"/>
      <c r="H351" s="387"/>
      <c r="I351" s="387"/>
      <c r="J351" s="387"/>
    </row>
    <row r="352" spans="1:10">
      <c r="A352" s="259"/>
      <c r="B352" s="259"/>
      <c r="C352" s="259"/>
      <c r="D352" s="259"/>
      <c r="E352" s="387"/>
      <c r="F352" s="330"/>
      <c r="G352" s="387"/>
      <c r="H352" s="387"/>
      <c r="I352" s="387"/>
      <c r="J352" s="387"/>
    </row>
    <row r="353" spans="1:10">
      <c r="A353" s="259"/>
      <c r="B353" s="259"/>
      <c r="C353" s="259"/>
      <c r="D353" s="259"/>
      <c r="E353" s="387"/>
      <c r="F353" s="330"/>
      <c r="G353" s="387"/>
      <c r="H353" s="387"/>
      <c r="I353" s="387"/>
      <c r="J353" s="387"/>
    </row>
    <row r="354" spans="1:10">
      <c r="A354" s="259"/>
      <c r="B354" s="259"/>
      <c r="C354" s="259"/>
      <c r="D354" s="259"/>
      <c r="E354" s="387"/>
      <c r="F354" s="330"/>
      <c r="G354" s="387"/>
      <c r="H354" s="387"/>
      <c r="I354" s="387"/>
      <c r="J354" s="387"/>
    </row>
    <row r="355" spans="1:10">
      <c r="A355" s="259"/>
      <c r="B355" s="259"/>
      <c r="C355" s="259"/>
      <c r="D355" s="259"/>
      <c r="E355" s="387"/>
      <c r="F355" s="330"/>
      <c r="G355" s="387"/>
      <c r="H355" s="387"/>
      <c r="I355" s="387"/>
      <c r="J355" s="387"/>
    </row>
    <row r="356" spans="1:10">
      <c r="A356" s="259"/>
      <c r="B356" s="259"/>
      <c r="C356" s="259"/>
      <c r="D356" s="259"/>
      <c r="E356" s="387"/>
      <c r="F356" s="330"/>
      <c r="G356" s="387"/>
      <c r="H356" s="387"/>
      <c r="I356" s="387"/>
      <c r="J356" s="387"/>
    </row>
    <row r="357" spans="1:10">
      <c r="A357" s="259"/>
      <c r="B357" s="259"/>
      <c r="C357" s="259"/>
      <c r="D357" s="259"/>
      <c r="E357" s="387"/>
      <c r="F357" s="330"/>
      <c r="G357" s="387"/>
      <c r="H357" s="387"/>
      <c r="I357" s="387"/>
      <c r="J357" s="387"/>
    </row>
    <row r="358" spans="1:10">
      <c r="A358" s="259"/>
      <c r="B358" s="259"/>
      <c r="C358" s="259"/>
      <c r="D358" s="259"/>
      <c r="E358" s="387"/>
      <c r="F358" s="330"/>
      <c r="G358" s="387"/>
      <c r="H358" s="387"/>
      <c r="I358" s="387"/>
      <c r="J358" s="387"/>
    </row>
    <row r="359" spans="1:10">
      <c r="A359" s="259"/>
      <c r="B359" s="259"/>
      <c r="C359" s="259"/>
      <c r="D359" s="259"/>
      <c r="E359" s="387"/>
      <c r="F359" s="330"/>
      <c r="G359" s="387"/>
      <c r="H359" s="387"/>
      <c r="I359" s="387"/>
      <c r="J359" s="387"/>
    </row>
    <row r="360" spans="1:10">
      <c r="A360" s="259"/>
      <c r="B360" s="259"/>
      <c r="C360" s="259"/>
      <c r="D360" s="259"/>
      <c r="E360" s="387"/>
      <c r="F360" s="330"/>
      <c r="G360" s="387"/>
      <c r="H360" s="387"/>
      <c r="I360" s="387"/>
      <c r="J360" s="387"/>
    </row>
    <row r="361" spans="1:10">
      <c r="A361" s="259"/>
      <c r="B361" s="259"/>
      <c r="C361" s="259"/>
      <c r="D361" s="259"/>
      <c r="E361" s="387"/>
      <c r="F361" s="330"/>
      <c r="G361" s="387"/>
      <c r="H361" s="387"/>
      <c r="I361" s="387"/>
      <c r="J361" s="387"/>
    </row>
    <row r="362" spans="1:10">
      <c r="A362" s="259"/>
      <c r="B362" s="259"/>
      <c r="C362" s="259"/>
      <c r="D362" s="259"/>
      <c r="E362" s="387"/>
      <c r="F362" s="330"/>
      <c r="G362" s="387"/>
      <c r="H362" s="387"/>
      <c r="I362" s="387"/>
      <c r="J362" s="387"/>
    </row>
    <row r="363" spans="1:10">
      <c r="A363" s="259"/>
      <c r="B363" s="259"/>
      <c r="C363" s="259"/>
      <c r="D363" s="259"/>
      <c r="E363" s="387"/>
      <c r="F363" s="330"/>
      <c r="G363" s="387"/>
      <c r="H363" s="387"/>
      <c r="I363" s="387"/>
      <c r="J363" s="387"/>
    </row>
    <row r="364" spans="1:10">
      <c r="A364" s="259"/>
      <c r="B364" s="259"/>
      <c r="C364" s="259"/>
      <c r="D364" s="259"/>
      <c r="E364" s="387"/>
      <c r="F364" s="330"/>
      <c r="G364" s="387"/>
      <c r="H364" s="387"/>
      <c r="I364" s="387"/>
      <c r="J364" s="387"/>
    </row>
    <row r="365" spans="1:10">
      <c r="A365" s="259"/>
      <c r="B365" s="259"/>
      <c r="C365" s="259"/>
      <c r="D365" s="259"/>
      <c r="E365" s="387"/>
      <c r="F365" s="330"/>
      <c r="G365" s="387"/>
      <c r="H365" s="387"/>
      <c r="I365" s="387"/>
      <c r="J365" s="387"/>
    </row>
    <row r="366" spans="1:10">
      <c r="A366" s="259"/>
      <c r="B366" s="259"/>
      <c r="C366" s="259"/>
      <c r="D366" s="259"/>
      <c r="E366" s="387"/>
      <c r="F366" s="330"/>
      <c r="G366" s="387"/>
      <c r="H366" s="387"/>
      <c r="I366" s="387"/>
      <c r="J366" s="387"/>
    </row>
    <row r="367" spans="1:10">
      <c r="A367" s="259"/>
      <c r="B367" s="259"/>
      <c r="C367" s="259"/>
      <c r="D367" s="259"/>
      <c r="E367" s="387"/>
      <c r="F367" s="330"/>
      <c r="G367" s="387"/>
      <c r="H367" s="387"/>
      <c r="I367" s="387"/>
      <c r="J367" s="387"/>
    </row>
    <row r="368" spans="1:10">
      <c r="A368" s="259"/>
      <c r="B368" s="259"/>
      <c r="C368" s="259"/>
      <c r="D368" s="259"/>
      <c r="E368" s="387"/>
      <c r="F368" s="330"/>
      <c r="G368" s="387"/>
      <c r="H368" s="387"/>
      <c r="I368" s="387"/>
      <c r="J368" s="387"/>
    </row>
    <row r="369" spans="1:10">
      <c r="A369" s="259"/>
      <c r="B369" s="259"/>
      <c r="C369" s="259"/>
      <c r="D369" s="259"/>
      <c r="E369" s="387"/>
      <c r="F369" s="330"/>
      <c r="G369" s="387"/>
      <c r="H369" s="387"/>
      <c r="I369" s="387"/>
      <c r="J369" s="387"/>
    </row>
    <row r="370" spans="1:10">
      <c r="A370" s="259"/>
      <c r="B370" s="259"/>
      <c r="C370" s="259"/>
      <c r="D370" s="259"/>
      <c r="E370" s="387"/>
      <c r="F370" s="330"/>
      <c r="G370" s="387"/>
      <c r="H370" s="387"/>
      <c r="I370" s="387"/>
      <c r="J370" s="387"/>
    </row>
    <row r="371" spans="1:10">
      <c r="A371" s="259"/>
      <c r="B371" s="259"/>
      <c r="C371" s="259"/>
      <c r="D371" s="259"/>
      <c r="E371" s="387"/>
      <c r="F371" s="330"/>
      <c r="G371" s="387"/>
      <c r="H371" s="387"/>
      <c r="I371" s="387"/>
      <c r="J371" s="387"/>
    </row>
    <row r="372" spans="1:10">
      <c r="A372" s="259"/>
      <c r="B372" s="259"/>
      <c r="C372" s="259"/>
      <c r="D372" s="259"/>
      <c r="E372" s="387"/>
      <c r="F372" s="330"/>
      <c r="G372" s="387"/>
      <c r="H372" s="387"/>
      <c r="I372" s="387"/>
      <c r="J372" s="387"/>
    </row>
    <row r="373" spans="1:10">
      <c r="A373" s="259"/>
      <c r="B373" s="259"/>
      <c r="C373" s="259"/>
      <c r="D373" s="259"/>
      <c r="E373" s="387"/>
      <c r="F373" s="330"/>
      <c r="G373" s="387"/>
      <c r="H373" s="387"/>
      <c r="I373" s="387"/>
      <c r="J373" s="387"/>
    </row>
    <row r="374" spans="1:10">
      <c r="A374" s="259"/>
      <c r="B374" s="259"/>
      <c r="C374" s="259"/>
      <c r="D374" s="259"/>
      <c r="E374" s="387"/>
      <c r="F374" s="330"/>
      <c r="G374" s="387"/>
      <c r="H374" s="387"/>
      <c r="I374" s="387"/>
      <c r="J374" s="387"/>
    </row>
    <row r="375" spans="1:10">
      <c r="A375" s="259"/>
      <c r="B375" s="259"/>
      <c r="C375" s="259"/>
      <c r="D375" s="259"/>
      <c r="E375" s="387"/>
      <c r="F375" s="330"/>
      <c r="G375" s="387"/>
      <c r="H375" s="387"/>
      <c r="I375" s="387"/>
      <c r="J375" s="387"/>
    </row>
    <row r="376" spans="1:10">
      <c r="A376" s="259"/>
      <c r="B376" s="259"/>
      <c r="C376" s="259"/>
      <c r="D376" s="259"/>
      <c r="E376" s="387"/>
      <c r="F376" s="330"/>
      <c r="G376" s="387"/>
      <c r="H376" s="387"/>
      <c r="I376" s="387"/>
      <c r="J376" s="387"/>
    </row>
    <row r="377" spans="1:10">
      <c r="A377" s="259"/>
      <c r="B377" s="259"/>
      <c r="C377" s="259"/>
      <c r="D377" s="259"/>
      <c r="E377" s="387"/>
      <c r="F377" s="330"/>
      <c r="G377" s="387"/>
      <c r="H377" s="387"/>
      <c r="I377" s="387"/>
      <c r="J377" s="387"/>
    </row>
    <row r="378" spans="1:10">
      <c r="A378" s="259"/>
      <c r="B378" s="259"/>
      <c r="C378" s="259"/>
      <c r="D378" s="259"/>
      <c r="E378" s="387"/>
      <c r="F378" s="330"/>
      <c r="G378" s="387"/>
      <c r="H378" s="387"/>
      <c r="I378" s="387"/>
      <c r="J378" s="387"/>
    </row>
    <row r="379" spans="1:10">
      <c r="A379" s="259"/>
      <c r="B379" s="259"/>
      <c r="C379" s="259"/>
      <c r="D379" s="259"/>
      <c r="E379" s="387"/>
      <c r="F379" s="330"/>
      <c r="G379" s="387"/>
      <c r="H379" s="387"/>
      <c r="I379" s="387"/>
      <c r="J379" s="387"/>
    </row>
    <row r="380" spans="1:10">
      <c r="A380" s="259"/>
      <c r="B380" s="259"/>
      <c r="C380" s="259"/>
      <c r="D380" s="259"/>
      <c r="E380" s="387"/>
      <c r="F380" s="330"/>
      <c r="G380" s="387"/>
      <c r="H380" s="387"/>
      <c r="I380" s="387"/>
      <c r="J380" s="387"/>
    </row>
    <row r="381" spans="1:10">
      <c r="A381" s="259"/>
      <c r="B381" s="259"/>
      <c r="C381" s="259"/>
      <c r="D381" s="259"/>
      <c r="E381" s="387"/>
      <c r="F381" s="330"/>
      <c r="G381" s="387"/>
      <c r="H381" s="387"/>
      <c r="I381" s="387"/>
      <c r="J381" s="387"/>
    </row>
    <row r="382" spans="1:10">
      <c r="A382" s="259"/>
      <c r="B382" s="259"/>
      <c r="C382" s="259"/>
      <c r="D382" s="259"/>
      <c r="E382" s="387"/>
      <c r="F382" s="330"/>
      <c r="G382" s="387"/>
      <c r="H382" s="387"/>
      <c r="I382" s="387"/>
      <c r="J382" s="387"/>
    </row>
    <row r="383" spans="1:10">
      <c r="A383" s="259"/>
      <c r="B383" s="259"/>
      <c r="C383" s="259"/>
      <c r="D383" s="259"/>
      <c r="E383" s="387"/>
      <c r="F383" s="330"/>
      <c r="G383" s="387"/>
      <c r="H383" s="387"/>
      <c r="I383" s="387"/>
      <c r="J383" s="387"/>
    </row>
    <row r="384" spans="1:10">
      <c r="A384" s="259"/>
      <c r="B384" s="259"/>
      <c r="C384" s="259"/>
      <c r="D384" s="259"/>
      <c r="E384" s="387"/>
      <c r="F384" s="330"/>
      <c r="G384" s="387"/>
      <c r="H384" s="387"/>
      <c r="I384" s="387"/>
      <c r="J384" s="387"/>
    </row>
    <row r="385" spans="1:10">
      <c r="A385" s="259"/>
      <c r="B385" s="259"/>
      <c r="C385" s="259"/>
      <c r="D385" s="259"/>
      <c r="E385" s="387"/>
      <c r="F385" s="330"/>
      <c r="G385" s="387"/>
      <c r="H385" s="387"/>
      <c r="I385" s="387"/>
      <c r="J385" s="387"/>
    </row>
    <row r="386" spans="1:10">
      <c r="A386" s="259"/>
      <c r="B386" s="259"/>
      <c r="C386" s="259"/>
      <c r="D386" s="259"/>
      <c r="E386" s="387"/>
      <c r="F386" s="330"/>
      <c r="G386" s="387"/>
      <c r="H386" s="387"/>
      <c r="I386" s="387"/>
      <c r="J386" s="387"/>
    </row>
    <row r="387" spans="1:10">
      <c r="A387" s="259"/>
      <c r="B387" s="259"/>
      <c r="C387" s="259"/>
      <c r="D387" s="259"/>
      <c r="E387" s="387"/>
      <c r="F387" s="330"/>
      <c r="G387" s="387"/>
      <c r="H387" s="387"/>
      <c r="I387" s="387"/>
      <c r="J387" s="387"/>
    </row>
    <row r="388" spans="1:10">
      <c r="A388" s="259"/>
      <c r="B388" s="259"/>
      <c r="C388" s="259"/>
      <c r="D388" s="259"/>
      <c r="E388" s="387"/>
      <c r="F388" s="330"/>
      <c r="G388" s="387"/>
      <c r="H388" s="387"/>
      <c r="I388" s="387"/>
      <c r="J388" s="387"/>
    </row>
    <row r="389" spans="1:10">
      <c r="A389" s="259"/>
      <c r="B389" s="259"/>
      <c r="C389" s="259"/>
      <c r="D389" s="259"/>
      <c r="E389" s="387"/>
      <c r="F389" s="330"/>
      <c r="G389" s="387"/>
      <c r="H389" s="387"/>
      <c r="I389" s="387"/>
      <c r="J389" s="387"/>
    </row>
    <row r="390" spans="1:10">
      <c r="A390" s="259"/>
      <c r="B390" s="259"/>
      <c r="C390" s="259"/>
      <c r="D390" s="259"/>
      <c r="E390" s="387"/>
      <c r="F390" s="330"/>
      <c r="G390" s="387"/>
      <c r="H390" s="387"/>
      <c r="I390" s="387"/>
      <c r="J390" s="387"/>
    </row>
    <row r="391" spans="1:10">
      <c r="A391" s="259"/>
      <c r="B391" s="259"/>
      <c r="C391" s="259"/>
      <c r="D391" s="259"/>
      <c r="E391" s="387"/>
      <c r="F391" s="330"/>
      <c r="G391" s="387"/>
      <c r="H391" s="387"/>
      <c r="I391" s="387"/>
      <c r="J391" s="387"/>
    </row>
    <row r="392" spans="1:10">
      <c r="A392" s="259"/>
      <c r="B392" s="259"/>
      <c r="C392" s="259"/>
      <c r="D392" s="259"/>
      <c r="E392" s="387"/>
      <c r="F392" s="330"/>
      <c r="G392" s="387"/>
      <c r="H392" s="387"/>
      <c r="I392" s="387"/>
      <c r="J392" s="387"/>
    </row>
    <row r="393" spans="1:10">
      <c r="A393" s="259"/>
      <c r="B393" s="259"/>
      <c r="C393" s="259"/>
      <c r="D393" s="259"/>
      <c r="E393" s="387"/>
      <c r="F393" s="330"/>
      <c r="G393" s="387"/>
      <c r="H393" s="387"/>
      <c r="I393" s="387"/>
      <c r="J393" s="387"/>
    </row>
    <row r="394" spans="1:10">
      <c r="A394" s="259"/>
      <c r="B394" s="259"/>
      <c r="C394" s="259"/>
      <c r="D394" s="259"/>
      <c r="E394" s="387"/>
      <c r="F394" s="330"/>
      <c r="G394" s="387"/>
      <c r="H394" s="387"/>
      <c r="I394" s="387"/>
      <c r="J394" s="387"/>
    </row>
    <row r="395" spans="1:10">
      <c r="A395" s="259"/>
      <c r="B395" s="259"/>
      <c r="C395" s="259"/>
      <c r="D395" s="259"/>
      <c r="E395" s="387"/>
      <c r="F395" s="330"/>
      <c r="G395" s="387"/>
      <c r="H395" s="387"/>
      <c r="I395" s="387"/>
      <c r="J395" s="387"/>
    </row>
    <row r="396" spans="1:10">
      <c r="A396" s="259"/>
      <c r="B396" s="259"/>
      <c r="C396" s="259"/>
      <c r="D396" s="259"/>
      <c r="E396" s="387"/>
      <c r="F396" s="330"/>
      <c r="G396" s="387"/>
      <c r="H396" s="387"/>
      <c r="I396" s="387"/>
      <c r="J396" s="387"/>
    </row>
    <row r="397" spans="1:10">
      <c r="A397" s="259"/>
      <c r="B397" s="259"/>
      <c r="C397" s="259"/>
      <c r="D397" s="259"/>
      <c r="E397" s="387"/>
      <c r="F397" s="330"/>
      <c r="G397" s="387"/>
      <c r="H397" s="387"/>
      <c r="I397" s="387"/>
      <c r="J397" s="387"/>
    </row>
    <row r="398" spans="1:10">
      <c r="A398" s="259"/>
      <c r="B398" s="259"/>
      <c r="C398" s="259"/>
      <c r="D398" s="259"/>
      <c r="E398" s="387"/>
      <c r="F398" s="330"/>
      <c r="G398" s="387"/>
      <c r="H398" s="387"/>
      <c r="I398" s="387"/>
      <c r="J398" s="387"/>
    </row>
    <row r="399" spans="1:10">
      <c r="A399" s="259"/>
      <c r="B399" s="259"/>
      <c r="C399" s="259"/>
      <c r="D399" s="259"/>
      <c r="E399" s="387"/>
      <c r="F399" s="330"/>
      <c r="G399" s="387"/>
      <c r="H399" s="387"/>
      <c r="I399" s="387"/>
      <c r="J399" s="387"/>
    </row>
    <row r="400" spans="1:10">
      <c r="A400" s="259"/>
      <c r="B400" s="259"/>
      <c r="C400" s="259"/>
      <c r="D400" s="259"/>
      <c r="E400" s="387"/>
      <c r="F400" s="330"/>
      <c r="G400" s="387"/>
      <c r="H400" s="387"/>
      <c r="I400" s="387"/>
      <c r="J400" s="387"/>
    </row>
    <row r="401" spans="1:10">
      <c r="A401" s="259"/>
      <c r="B401" s="259"/>
      <c r="C401" s="259"/>
      <c r="D401" s="259"/>
      <c r="E401" s="387"/>
      <c r="F401" s="330"/>
      <c r="G401" s="387"/>
      <c r="H401" s="387"/>
      <c r="I401" s="387"/>
      <c r="J401" s="387"/>
    </row>
    <row r="402" spans="1:10">
      <c r="A402" s="259"/>
      <c r="B402" s="259"/>
      <c r="C402" s="259"/>
      <c r="D402" s="259"/>
      <c r="E402" s="387"/>
      <c r="F402" s="330"/>
      <c r="G402" s="387"/>
      <c r="H402" s="387"/>
      <c r="I402" s="387"/>
      <c r="J402" s="387"/>
    </row>
    <row r="403" spans="1:10">
      <c r="A403" s="259"/>
      <c r="B403" s="259"/>
      <c r="C403" s="259"/>
      <c r="D403" s="259"/>
      <c r="E403" s="387"/>
      <c r="F403" s="330"/>
      <c r="G403" s="387"/>
      <c r="H403" s="387"/>
      <c r="I403" s="387"/>
      <c r="J403" s="387"/>
    </row>
    <row r="404" spans="1:10">
      <c r="A404" s="259"/>
      <c r="B404" s="259"/>
      <c r="C404" s="259"/>
      <c r="D404" s="259"/>
      <c r="E404" s="387"/>
      <c r="F404" s="330"/>
      <c r="G404" s="387"/>
      <c r="H404" s="387"/>
      <c r="I404" s="387"/>
      <c r="J404" s="387"/>
    </row>
    <row r="405" spans="1:10">
      <c r="A405" s="259"/>
      <c r="B405" s="259"/>
      <c r="C405" s="259"/>
      <c r="D405" s="259"/>
      <c r="E405" s="387"/>
      <c r="F405" s="330"/>
      <c r="G405" s="387"/>
      <c r="H405" s="387"/>
      <c r="I405" s="387"/>
      <c r="J405" s="387"/>
    </row>
    <row r="406" spans="1:10">
      <c r="A406" s="259"/>
      <c r="B406" s="259"/>
      <c r="C406" s="259"/>
      <c r="D406" s="259"/>
      <c r="E406" s="387"/>
      <c r="F406" s="330"/>
      <c r="G406" s="387"/>
      <c r="H406" s="387"/>
      <c r="I406" s="387"/>
      <c r="J406" s="387"/>
    </row>
    <row r="407" spans="1:10">
      <c r="A407" s="259"/>
      <c r="B407" s="259"/>
      <c r="C407" s="259"/>
      <c r="D407" s="259"/>
      <c r="E407" s="387"/>
      <c r="F407" s="330"/>
      <c r="G407" s="387"/>
      <c r="H407" s="387"/>
      <c r="I407" s="387"/>
      <c r="J407" s="387"/>
    </row>
    <row r="408" spans="1:10">
      <c r="A408" s="259"/>
      <c r="B408" s="259"/>
      <c r="C408" s="259"/>
      <c r="D408" s="259"/>
      <c r="E408" s="387"/>
      <c r="F408" s="330"/>
      <c r="G408" s="387"/>
      <c r="H408" s="387"/>
      <c r="I408" s="387"/>
      <c r="J408" s="387"/>
    </row>
    <row r="409" spans="1:10">
      <c r="A409" s="259"/>
      <c r="B409" s="259"/>
      <c r="C409" s="259"/>
      <c r="D409" s="259"/>
      <c r="E409" s="387"/>
      <c r="F409" s="330"/>
      <c r="G409" s="387"/>
      <c r="H409" s="387"/>
      <c r="I409" s="387"/>
      <c r="J409" s="387"/>
    </row>
    <row r="410" spans="1:10">
      <c r="A410" s="259"/>
      <c r="B410" s="259"/>
      <c r="C410" s="259"/>
      <c r="D410" s="259"/>
      <c r="E410" s="387"/>
      <c r="F410" s="330"/>
      <c r="G410" s="387"/>
      <c r="H410" s="387"/>
      <c r="I410" s="387"/>
      <c r="J410" s="387"/>
    </row>
    <row r="411" spans="1:10">
      <c r="A411" s="259"/>
      <c r="B411" s="259"/>
      <c r="C411" s="259"/>
      <c r="D411" s="259"/>
      <c r="E411" s="387"/>
      <c r="F411" s="330"/>
      <c r="G411" s="387"/>
      <c r="H411" s="387"/>
      <c r="I411" s="387"/>
      <c r="J411" s="387"/>
    </row>
    <row r="412" spans="1:10">
      <c r="A412" s="259"/>
      <c r="B412" s="259"/>
      <c r="C412" s="259"/>
      <c r="D412" s="259"/>
      <c r="E412" s="387"/>
      <c r="F412" s="330"/>
      <c r="G412" s="387"/>
      <c r="H412" s="387"/>
      <c r="I412" s="387"/>
      <c r="J412" s="387"/>
    </row>
    <row r="413" spans="1:10">
      <c r="A413" s="259"/>
      <c r="B413" s="259"/>
      <c r="C413" s="259"/>
      <c r="D413" s="259"/>
      <c r="E413" s="387"/>
      <c r="F413" s="330"/>
      <c r="G413" s="387"/>
      <c r="H413" s="387"/>
      <c r="I413" s="387"/>
      <c r="J413" s="387"/>
    </row>
    <row r="414" spans="1:10">
      <c r="A414" s="259"/>
      <c r="B414" s="259"/>
      <c r="C414" s="259"/>
      <c r="D414" s="259"/>
      <c r="E414" s="387"/>
      <c r="F414" s="330"/>
      <c r="G414" s="387"/>
      <c r="H414" s="387"/>
      <c r="I414" s="387"/>
      <c r="J414" s="387"/>
    </row>
    <row r="415" spans="1:10">
      <c r="A415" s="259"/>
      <c r="B415" s="259"/>
      <c r="C415" s="259"/>
      <c r="D415" s="259"/>
      <c r="E415" s="387"/>
      <c r="F415" s="330"/>
      <c r="G415" s="387"/>
      <c r="H415" s="387"/>
      <c r="I415" s="387"/>
      <c r="J415" s="387"/>
    </row>
    <row r="416" spans="1:10">
      <c r="A416" s="259"/>
      <c r="B416" s="259"/>
      <c r="C416" s="259"/>
      <c r="D416" s="259"/>
      <c r="E416" s="387"/>
      <c r="F416" s="330"/>
      <c r="G416" s="387"/>
      <c r="H416" s="387"/>
      <c r="I416" s="387"/>
      <c r="J416" s="387"/>
    </row>
    <row r="417" spans="1:10">
      <c r="A417" s="259"/>
      <c r="B417" s="259"/>
      <c r="C417" s="259"/>
      <c r="D417" s="259"/>
      <c r="E417" s="387"/>
      <c r="F417" s="330"/>
      <c r="G417" s="387"/>
      <c r="H417" s="387"/>
      <c r="I417" s="387"/>
      <c r="J417" s="387"/>
    </row>
    <row r="418" spans="1:10">
      <c r="A418" s="259"/>
      <c r="B418" s="259"/>
      <c r="C418" s="259"/>
      <c r="D418" s="259"/>
      <c r="E418" s="387"/>
      <c r="F418" s="330"/>
      <c r="G418" s="387"/>
      <c r="H418" s="387"/>
      <c r="I418" s="387"/>
      <c r="J418" s="387"/>
    </row>
    <row r="419" spans="1:10">
      <c r="A419" s="259"/>
      <c r="B419" s="259"/>
      <c r="C419" s="259"/>
      <c r="D419" s="259"/>
      <c r="E419" s="387"/>
      <c r="F419" s="330"/>
      <c r="G419" s="387"/>
      <c r="H419" s="387"/>
      <c r="I419" s="387"/>
      <c r="J419" s="387"/>
    </row>
    <row r="420" spans="1:10">
      <c r="A420" s="259"/>
      <c r="B420" s="259"/>
      <c r="C420" s="259"/>
      <c r="D420" s="259"/>
      <c r="E420" s="387"/>
      <c r="F420" s="330"/>
      <c r="G420" s="387"/>
      <c r="H420" s="387"/>
      <c r="I420" s="387"/>
      <c r="J420" s="387"/>
    </row>
    <row r="421" spans="1:10">
      <c r="A421" s="259"/>
      <c r="B421" s="259"/>
      <c r="C421" s="259"/>
      <c r="D421" s="259"/>
      <c r="E421" s="387"/>
      <c r="F421" s="330"/>
      <c r="G421" s="387"/>
      <c r="H421" s="387"/>
      <c r="I421" s="387"/>
      <c r="J421" s="387"/>
    </row>
    <row r="422" spans="1:10">
      <c r="A422" s="259"/>
      <c r="B422" s="259"/>
      <c r="C422" s="259"/>
      <c r="D422" s="259"/>
      <c r="E422" s="387"/>
      <c r="F422" s="330"/>
      <c r="G422" s="387"/>
      <c r="H422" s="387"/>
      <c r="I422" s="387"/>
      <c r="J422" s="387"/>
    </row>
    <row r="423" spans="1:10">
      <c r="A423" s="259"/>
      <c r="B423" s="259"/>
      <c r="C423" s="259"/>
      <c r="D423" s="259"/>
      <c r="E423" s="387"/>
      <c r="F423" s="330"/>
      <c r="G423" s="387"/>
      <c r="H423" s="387"/>
      <c r="I423" s="387"/>
      <c r="J423" s="387"/>
    </row>
    <row r="424" spans="1:10">
      <c r="A424" s="259"/>
      <c r="B424" s="259"/>
      <c r="C424" s="259"/>
      <c r="D424" s="259"/>
      <c r="E424" s="387"/>
      <c r="F424" s="330"/>
      <c r="G424" s="387"/>
      <c r="H424" s="387"/>
      <c r="I424" s="387"/>
      <c r="J424" s="387"/>
    </row>
    <row r="425" spans="1:10">
      <c r="A425" s="259"/>
      <c r="B425" s="259"/>
      <c r="C425" s="259"/>
      <c r="D425" s="259"/>
      <c r="E425" s="387"/>
      <c r="F425" s="330"/>
      <c r="G425" s="387"/>
      <c r="H425" s="387"/>
      <c r="I425" s="387"/>
      <c r="J425" s="387"/>
    </row>
    <row r="426" spans="1:10">
      <c r="A426" s="259"/>
      <c r="B426" s="259"/>
      <c r="C426" s="259"/>
      <c r="D426" s="259"/>
      <c r="E426" s="387"/>
      <c r="F426" s="330"/>
      <c r="G426" s="387"/>
      <c r="H426" s="387"/>
      <c r="I426" s="387"/>
      <c r="J426" s="387"/>
    </row>
    <row r="427" spans="1:10">
      <c r="A427" s="259"/>
      <c r="B427" s="259"/>
      <c r="C427" s="259"/>
      <c r="D427" s="259"/>
      <c r="E427" s="387"/>
      <c r="F427" s="330"/>
      <c r="G427" s="387"/>
      <c r="H427" s="387"/>
      <c r="I427" s="387"/>
      <c r="J427" s="387"/>
    </row>
    <row r="428" spans="1:10">
      <c r="A428" s="259"/>
      <c r="B428" s="259"/>
      <c r="C428" s="259"/>
      <c r="D428" s="259"/>
      <c r="E428" s="387"/>
      <c r="F428" s="330"/>
      <c r="G428" s="387"/>
      <c r="H428" s="387"/>
      <c r="I428" s="387"/>
      <c r="J428" s="387"/>
    </row>
    <row r="429" spans="1:10">
      <c r="A429" s="259"/>
      <c r="B429" s="259"/>
      <c r="C429" s="259"/>
      <c r="D429" s="259"/>
      <c r="E429" s="387"/>
      <c r="F429" s="330"/>
      <c r="G429" s="387"/>
      <c r="H429" s="387"/>
      <c r="I429" s="387"/>
      <c r="J429" s="387"/>
    </row>
    <row r="430" spans="1:10">
      <c r="A430" s="259"/>
      <c r="B430" s="259"/>
      <c r="C430" s="259"/>
      <c r="D430" s="259"/>
      <c r="E430" s="387"/>
      <c r="F430" s="330"/>
      <c r="G430" s="387"/>
      <c r="H430" s="387"/>
      <c r="I430" s="387"/>
      <c r="J430" s="387"/>
    </row>
    <row r="431" spans="1:10">
      <c r="A431" s="259"/>
      <c r="B431" s="259"/>
      <c r="C431" s="259"/>
      <c r="D431" s="259"/>
      <c r="E431" s="387"/>
      <c r="F431" s="330"/>
      <c r="G431" s="387"/>
      <c r="H431" s="387"/>
      <c r="I431" s="387"/>
      <c r="J431" s="387"/>
    </row>
    <row r="432" spans="1:10">
      <c r="A432" s="259"/>
      <c r="B432" s="259"/>
      <c r="C432" s="259"/>
      <c r="D432" s="259"/>
      <c r="E432" s="387"/>
      <c r="F432" s="330"/>
      <c r="G432" s="387"/>
      <c r="H432" s="387"/>
      <c r="I432" s="387"/>
      <c r="J432" s="387"/>
    </row>
    <row r="433" spans="1:10">
      <c r="A433" s="259"/>
      <c r="B433" s="259"/>
      <c r="C433" s="259"/>
      <c r="D433" s="259"/>
      <c r="E433" s="387"/>
      <c r="F433" s="330"/>
      <c r="G433" s="387"/>
      <c r="H433" s="387"/>
      <c r="I433" s="387"/>
      <c r="J433" s="387"/>
    </row>
    <row r="434" spans="1:10">
      <c r="A434" s="259"/>
      <c r="B434" s="259"/>
      <c r="C434" s="259"/>
      <c r="D434" s="259"/>
      <c r="E434" s="387"/>
      <c r="F434" s="330"/>
      <c r="G434" s="387"/>
      <c r="H434" s="387"/>
      <c r="I434" s="387"/>
      <c r="J434" s="387"/>
    </row>
    <row r="435" spans="1:10">
      <c r="A435" s="259"/>
      <c r="B435" s="259"/>
      <c r="C435" s="259"/>
      <c r="D435" s="259"/>
      <c r="E435" s="387"/>
      <c r="F435" s="330"/>
      <c r="G435" s="387"/>
      <c r="H435" s="387"/>
      <c r="I435" s="387"/>
      <c r="J435" s="387"/>
    </row>
    <row r="436" spans="1:10">
      <c r="A436" s="259"/>
      <c r="B436" s="259"/>
      <c r="C436" s="259"/>
      <c r="D436" s="259"/>
      <c r="E436" s="387"/>
      <c r="F436" s="330"/>
      <c r="G436" s="387"/>
      <c r="H436" s="387"/>
      <c r="I436" s="387"/>
      <c r="J436" s="387"/>
    </row>
    <row r="437" spans="1:10">
      <c r="A437" s="259"/>
      <c r="B437" s="259"/>
      <c r="C437" s="259"/>
      <c r="D437" s="259"/>
      <c r="E437" s="387"/>
      <c r="F437" s="330"/>
      <c r="G437" s="387"/>
      <c r="H437" s="387"/>
      <c r="I437" s="387"/>
      <c r="J437" s="387"/>
    </row>
    <row r="438" spans="1:10">
      <c r="A438" s="259"/>
      <c r="B438" s="259"/>
      <c r="C438" s="259"/>
      <c r="D438" s="259"/>
      <c r="E438" s="387"/>
      <c r="F438" s="330"/>
      <c r="G438" s="387"/>
      <c r="H438" s="387"/>
      <c r="I438" s="387"/>
      <c r="J438" s="387"/>
    </row>
    <row r="439" spans="1:10">
      <c r="A439" s="259"/>
      <c r="B439" s="259"/>
      <c r="C439" s="259"/>
      <c r="D439" s="259"/>
      <c r="E439" s="387"/>
      <c r="F439" s="330"/>
      <c r="G439" s="387"/>
      <c r="H439" s="387"/>
      <c r="I439" s="387"/>
      <c r="J439" s="387"/>
    </row>
    <row r="440" spans="1:10">
      <c r="A440" s="259"/>
      <c r="B440" s="259"/>
      <c r="C440" s="259"/>
      <c r="D440" s="259"/>
      <c r="E440" s="387"/>
      <c r="F440" s="330"/>
      <c r="G440" s="387"/>
      <c r="H440" s="387"/>
      <c r="I440" s="387"/>
      <c r="J440" s="387"/>
    </row>
    <row r="441" spans="1:10">
      <c r="A441" s="259"/>
      <c r="B441" s="259"/>
      <c r="C441" s="259"/>
      <c r="D441" s="259"/>
      <c r="E441" s="387"/>
      <c r="F441" s="330"/>
      <c r="G441" s="387"/>
      <c r="H441" s="387"/>
      <c r="I441" s="387"/>
      <c r="J441" s="387"/>
    </row>
    <row r="442" spans="1:10">
      <c r="A442" s="259"/>
      <c r="B442" s="259"/>
      <c r="C442" s="259"/>
      <c r="D442" s="259"/>
      <c r="E442" s="387"/>
      <c r="F442" s="330"/>
      <c r="G442" s="387"/>
      <c r="H442" s="387"/>
      <c r="I442" s="387"/>
      <c r="J442" s="387"/>
    </row>
    <row r="443" spans="1:10">
      <c r="A443" s="259"/>
      <c r="B443" s="259"/>
      <c r="C443" s="259"/>
      <c r="D443" s="259"/>
      <c r="E443" s="387"/>
      <c r="F443" s="330"/>
      <c r="G443" s="387"/>
      <c r="H443" s="387"/>
      <c r="I443" s="387"/>
      <c r="J443" s="387"/>
    </row>
    <row r="444" spans="1:10">
      <c r="A444" s="259"/>
      <c r="B444" s="259"/>
      <c r="C444" s="259"/>
      <c r="D444" s="259"/>
      <c r="E444" s="387"/>
      <c r="F444" s="330"/>
      <c r="G444" s="387"/>
      <c r="H444" s="387"/>
      <c r="I444" s="387"/>
      <c r="J444" s="387"/>
    </row>
    <row r="445" spans="1:10">
      <c r="A445" s="259"/>
      <c r="B445" s="259"/>
      <c r="C445" s="259"/>
      <c r="D445" s="259"/>
      <c r="E445" s="387"/>
      <c r="F445" s="330"/>
      <c r="G445" s="387"/>
      <c r="H445" s="387"/>
      <c r="I445" s="387"/>
      <c r="J445" s="387"/>
    </row>
    <row r="446" spans="1:10">
      <c r="A446" s="259"/>
      <c r="B446" s="259"/>
      <c r="C446" s="259"/>
      <c r="D446" s="259"/>
      <c r="E446" s="387"/>
      <c r="F446" s="330"/>
      <c r="G446" s="387"/>
      <c r="H446" s="387"/>
      <c r="I446" s="387"/>
      <c r="J446" s="387"/>
    </row>
    <row r="447" spans="1:10">
      <c r="A447" s="259"/>
      <c r="B447" s="259"/>
      <c r="C447" s="259"/>
      <c r="D447" s="259"/>
      <c r="E447" s="387"/>
      <c r="F447" s="330"/>
      <c r="G447" s="387"/>
      <c r="H447" s="387"/>
      <c r="I447" s="387"/>
      <c r="J447" s="387"/>
    </row>
    <row r="448" spans="1:10">
      <c r="A448" s="259"/>
      <c r="B448" s="259"/>
      <c r="C448" s="259"/>
      <c r="D448" s="259"/>
      <c r="E448" s="387"/>
      <c r="F448" s="330"/>
      <c r="G448" s="387"/>
      <c r="H448" s="387"/>
      <c r="I448" s="387"/>
      <c r="J448" s="387"/>
    </row>
    <row r="449" spans="1:10">
      <c r="A449" s="259"/>
      <c r="B449" s="259"/>
      <c r="C449" s="259"/>
      <c r="D449" s="259"/>
      <c r="E449" s="387"/>
      <c r="F449" s="330"/>
      <c r="G449" s="387"/>
      <c r="H449" s="387"/>
      <c r="I449" s="387"/>
      <c r="J449" s="387"/>
    </row>
    <row r="450" spans="1:10">
      <c r="A450" s="259"/>
      <c r="B450" s="259"/>
      <c r="C450" s="259"/>
      <c r="D450" s="259"/>
      <c r="E450" s="387"/>
      <c r="F450" s="330"/>
      <c r="G450" s="387"/>
      <c r="H450" s="387"/>
      <c r="I450" s="387"/>
      <c r="J450" s="387"/>
    </row>
    <row r="451" spans="1:10">
      <c r="A451" s="259"/>
      <c r="B451" s="259"/>
      <c r="C451" s="259"/>
      <c r="D451" s="259"/>
      <c r="E451" s="387"/>
      <c r="F451" s="330"/>
      <c r="G451" s="387"/>
      <c r="H451" s="387"/>
      <c r="I451" s="387"/>
      <c r="J451" s="387"/>
    </row>
    <row r="452" spans="1:10">
      <c r="A452" s="259"/>
      <c r="B452" s="259"/>
      <c r="C452" s="259"/>
      <c r="D452" s="259"/>
      <c r="E452" s="387"/>
      <c r="F452" s="330"/>
      <c r="G452" s="387"/>
      <c r="H452" s="387"/>
      <c r="I452" s="387"/>
      <c r="J452" s="387"/>
    </row>
    <row r="453" spans="1:10">
      <c r="A453" s="259"/>
      <c r="B453" s="259"/>
      <c r="C453" s="259"/>
      <c r="D453" s="259"/>
      <c r="E453" s="387"/>
      <c r="F453" s="330"/>
      <c r="G453" s="387"/>
      <c r="H453" s="387"/>
      <c r="I453" s="387"/>
      <c r="J453" s="387"/>
    </row>
    <row r="454" spans="1:10">
      <c r="A454" s="259"/>
      <c r="B454" s="259"/>
      <c r="C454" s="259"/>
      <c r="D454" s="259"/>
      <c r="E454" s="387"/>
      <c r="F454" s="330"/>
      <c r="G454" s="387"/>
      <c r="H454" s="387"/>
      <c r="I454" s="387"/>
      <c r="J454" s="387"/>
    </row>
    <row r="455" spans="1:10">
      <c r="A455" s="259"/>
      <c r="B455" s="259"/>
      <c r="C455" s="259"/>
      <c r="D455" s="259"/>
      <c r="E455" s="387"/>
      <c r="F455" s="330"/>
      <c r="G455" s="387"/>
      <c r="H455" s="387"/>
      <c r="I455" s="387"/>
      <c r="J455" s="387"/>
    </row>
    <row r="456" spans="1:10">
      <c r="A456" s="259"/>
      <c r="B456" s="259"/>
      <c r="C456" s="259"/>
      <c r="D456" s="259"/>
      <c r="E456" s="387"/>
      <c r="F456" s="330"/>
      <c r="G456" s="387"/>
      <c r="H456" s="387"/>
      <c r="I456" s="387"/>
      <c r="J456" s="387"/>
    </row>
    <row r="457" spans="1:10">
      <c r="A457" s="259"/>
      <c r="B457" s="259"/>
      <c r="C457" s="259"/>
      <c r="D457" s="259"/>
      <c r="E457" s="387"/>
      <c r="F457" s="330"/>
      <c r="G457" s="387"/>
      <c r="H457" s="387"/>
      <c r="I457" s="387"/>
      <c r="J457" s="387"/>
    </row>
    <row r="458" spans="1:10">
      <c r="A458" s="259"/>
      <c r="B458" s="259"/>
      <c r="C458" s="259"/>
      <c r="D458" s="259"/>
      <c r="E458" s="387"/>
      <c r="F458" s="330"/>
      <c r="G458" s="387"/>
      <c r="H458" s="387"/>
      <c r="I458" s="387"/>
      <c r="J458" s="387"/>
    </row>
    <row r="459" spans="1:10">
      <c r="A459" s="259"/>
      <c r="B459" s="259"/>
      <c r="C459" s="259"/>
      <c r="D459" s="259"/>
      <c r="E459" s="387"/>
      <c r="F459" s="330"/>
      <c r="G459" s="387"/>
      <c r="H459" s="387"/>
      <c r="I459" s="387"/>
      <c r="J459" s="387"/>
    </row>
    <row r="460" spans="1:10">
      <c r="A460" s="259"/>
      <c r="B460" s="259"/>
      <c r="C460" s="259"/>
      <c r="D460" s="259"/>
      <c r="E460" s="387"/>
      <c r="F460" s="330"/>
      <c r="G460" s="387"/>
      <c r="H460" s="387"/>
      <c r="I460" s="387"/>
      <c r="J460" s="387"/>
    </row>
    <row r="461" spans="1:10">
      <c r="A461" s="259"/>
      <c r="B461" s="259"/>
      <c r="C461" s="259"/>
      <c r="D461" s="259"/>
      <c r="E461" s="387"/>
      <c r="F461" s="330"/>
      <c r="G461" s="387"/>
      <c r="H461" s="387"/>
      <c r="I461" s="387"/>
      <c r="J461" s="387"/>
    </row>
    <row r="462" spans="1:10">
      <c r="A462" s="259"/>
      <c r="B462" s="259"/>
      <c r="C462" s="259"/>
      <c r="D462" s="259"/>
      <c r="E462" s="387"/>
      <c r="F462" s="330"/>
      <c r="G462" s="387"/>
      <c r="H462" s="387"/>
      <c r="I462" s="387"/>
      <c r="J462" s="387"/>
    </row>
    <row r="463" spans="1:10">
      <c r="A463" s="259"/>
      <c r="B463" s="259"/>
      <c r="C463" s="259"/>
      <c r="D463" s="259"/>
      <c r="E463" s="387"/>
      <c r="F463" s="330"/>
      <c r="G463" s="387"/>
      <c r="H463" s="387"/>
      <c r="I463" s="387"/>
      <c r="J463" s="387"/>
    </row>
    <row r="464" spans="1:10">
      <c r="A464" s="259"/>
      <c r="B464" s="259"/>
      <c r="C464" s="259"/>
      <c r="D464" s="259"/>
      <c r="E464" s="387"/>
      <c r="F464" s="330"/>
      <c r="G464" s="387"/>
      <c r="H464" s="387"/>
      <c r="I464" s="387"/>
      <c r="J464" s="387"/>
    </row>
    <row r="465" spans="1:10">
      <c r="A465" s="259"/>
      <c r="B465" s="259"/>
      <c r="C465" s="259"/>
      <c r="D465" s="259"/>
      <c r="E465" s="387"/>
      <c r="F465" s="330"/>
      <c r="G465" s="387"/>
      <c r="H465" s="387"/>
      <c r="I465" s="387"/>
      <c r="J465" s="387"/>
    </row>
    <row r="466" spans="1:10">
      <c r="A466" s="259"/>
      <c r="B466" s="259"/>
      <c r="C466" s="259"/>
      <c r="D466" s="259"/>
      <c r="E466" s="387"/>
      <c r="F466" s="330"/>
      <c r="G466" s="387"/>
      <c r="H466" s="387"/>
      <c r="I466" s="387"/>
      <c r="J466" s="387"/>
    </row>
    <row r="467" spans="1:10">
      <c r="A467" s="259"/>
      <c r="B467" s="259"/>
      <c r="C467" s="259"/>
      <c r="D467" s="259"/>
      <c r="E467" s="387"/>
      <c r="F467" s="330"/>
      <c r="G467" s="387"/>
      <c r="H467" s="387"/>
      <c r="I467" s="387"/>
      <c r="J467" s="387"/>
    </row>
    <row r="468" spans="1:10">
      <c r="A468" s="259"/>
      <c r="B468" s="259"/>
      <c r="C468" s="259"/>
      <c r="D468" s="259"/>
      <c r="E468" s="387"/>
      <c r="F468" s="330"/>
      <c r="G468" s="387"/>
      <c r="H468" s="387"/>
      <c r="I468" s="387"/>
      <c r="J468" s="387"/>
    </row>
    <row r="469" spans="1:10">
      <c r="A469" s="259"/>
      <c r="B469" s="259"/>
      <c r="C469" s="259"/>
      <c r="D469" s="259"/>
      <c r="E469" s="387"/>
      <c r="F469" s="330"/>
      <c r="G469" s="387"/>
      <c r="H469" s="387"/>
      <c r="I469" s="387"/>
      <c r="J469" s="387"/>
    </row>
    <row r="470" spans="1:10">
      <c r="A470" s="259"/>
      <c r="B470" s="259"/>
      <c r="C470" s="259"/>
      <c r="D470" s="259"/>
      <c r="E470" s="387"/>
      <c r="F470" s="330"/>
      <c r="G470" s="387"/>
      <c r="H470" s="387"/>
      <c r="I470" s="387"/>
      <c r="J470" s="387"/>
    </row>
    <row r="471" spans="1:10">
      <c r="A471" s="259"/>
      <c r="B471" s="259"/>
      <c r="C471" s="259"/>
      <c r="D471" s="259"/>
      <c r="E471" s="387"/>
      <c r="F471" s="330"/>
      <c r="G471" s="387"/>
      <c r="H471" s="387"/>
      <c r="I471" s="387"/>
      <c r="J471" s="387"/>
    </row>
    <row r="472" spans="1:10">
      <c r="A472" s="259"/>
      <c r="B472" s="259"/>
      <c r="C472" s="259"/>
      <c r="D472" s="259"/>
      <c r="E472" s="387"/>
      <c r="F472" s="330"/>
      <c r="G472" s="387"/>
      <c r="H472" s="387"/>
      <c r="I472" s="387"/>
      <c r="J472" s="387"/>
    </row>
    <row r="473" spans="1:10">
      <c r="A473" s="259"/>
      <c r="B473" s="259"/>
      <c r="C473" s="259"/>
      <c r="D473" s="259"/>
      <c r="E473" s="387"/>
      <c r="F473" s="330"/>
      <c r="G473" s="387"/>
      <c r="H473" s="387"/>
      <c r="I473" s="387"/>
      <c r="J473" s="387"/>
    </row>
    <row r="474" spans="1:10">
      <c r="A474" s="259"/>
      <c r="B474" s="259"/>
      <c r="C474" s="259"/>
      <c r="D474" s="259"/>
      <c r="E474" s="387"/>
      <c r="F474" s="330"/>
      <c r="G474" s="387"/>
      <c r="H474" s="387"/>
      <c r="I474" s="387"/>
      <c r="J474" s="387"/>
    </row>
    <row r="475" spans="1:10">
      <c r="A475" s="259"/>
      <c r="B475" s="259"/>
      <c r="C475" s="259"/>
      <c r="D475" s="259"/>
      <c r="E475" s="387"/>
      <c r="F475" s="330"/>
      <c r="G475" s="387"/>
      <c r="H475" s="387"/>
      <c r="I475" s="387"/>
      <c r="J475" s="387"/>
    </row>
    <row r="476" spans="1:10">
      <c r="A476" s="259"/>
      <c r="B476" s="259"/>
      <c r="C476" s="259"/>
      <c r="D476" s="259"/>
      <c r="E476" s="387"/>
      <c r="F476" s="330"/>
      <c r="G476" s="387"/>
      <c r="H476" s="387"/>
      <c r="I476" s="387"/>
      <c r="J476" s="387"/>
    </row>
    <row r="477" spans="1:10">
      <c r="A477" s="259"/>
      <c r="B477" s="259"/>
      <c r="C477" s="259"/>
      <c r="D477" s="259"/>
      <c r="E477" s="387"/>
      <c r="F477" s="330"/>
      <c r="G477" s="387"/>
      <c r="H477" s="387"/>
      <c r="I477" s="387"/>
      <c r="J477" s="387"/>
    </row>
    <row r="478" spans="1:10">
      <c r="A478" s="259"/>
      <c r="B478" s="259"/>
      <c r="C478" s="259"/>
      <c r="D478" s="259"/>
      <c r="E478" s="387"/>
      <c r="F478" s="330"/>
      <c r="G478" s="387"/>
      <c r="H478" s="387"/>
      <c r="I478" s="387"/>
      <c r="J478" s="387"/>
    </row>
    <row r="479" spans="1:10">
      <c r="A479" s="259"/>
      <c r="B479" s="259"/>
      <c r="C479" s="259"/>
      <c r="D479" s="259"/>
      <c r="E479" s="387"/>
      <c r="F479" s="330"/>
      <c r="G479" s="387"/>
      <c r="H479" s="387"/>
      <c r="I479" s="387"/>
      <c r="J479" s="387"/>
    </row>
    <row r="480" spans="1:10">
      <c r="A480" s="259"/>
      <c r="B480" s="259"/>
      <c r="C480" s="259"/>
      <c r="D480" s="259"/>
      <c r="E480" s="387"/>
      <c r="F480" s="330"/>
      <c r="G480" s="387"/>
      <c r="H480" s="387"/>
      <c r="I480" s="387"/>
      <c r="J480" s="387"/>
    </row>
    <row r="481" spans="1:10">
      <c r="A481" s="259"/>
      <c r="B481" s="259"/>
      <c r="C481" s="259"/>
      <c r="D481" s="259"/>
      <c r="E481" s="387"/>
      <c r="F481" s="330"/>
      <c r="G481" s="387"/>
      <c r="H481" s="387"/>
      <c r="I481" s="387"/>
      <c r="J481" s="387"/>
    </row>
    <row r="482" spans="1:10">
      <c r="A482" s="259"/>
      <c r="B482" s="259"/>
      <c r="C482" s="259"/>
      <c r="D482" s="259"/>
      <c r="E482" s="387"/>
      <c r="F482" s="330"/>
      <c r="G482" s="387"/>
      <c r="H482" s="387"/>
      <c r="I482" s="387"/>
      <c r="J482" s="387"/>
    </row>
    <row r="483" spans="1:10">
      <c r="A483" s="259"/>
      <c r="B483" s="259"/>
      <c r="C483" s="259"/>
      <c r="D483" s="259"/>
      <c r="E483" s="387"/>
      <c r="F483" s="330"/>
      <c r="G483" s="387"/>
      <c r="H483" s="387"/>
      <c r="I483" s="387"/>
      <c r="J483" s="387"/>
    </row>
    <row r="484" spans="1:10">
      <c r="A484" s="259"/>
      <c r="B484" s="259"/>
      <c r="C484" s="259"/>
      <c r="D484" s="259"/>
      <c r="E484" s="387"/>
      <c r="F484" s="330"/>
      <c r="G484" s="387"/>
      <c r="H484" s="387"/>
      <c r="I484" s="387"/>
      <c r="J484" s="387"/>
    </row>
    <row r="485" spans="1:10">
      <c r="A485" s="259"/>
      <c r="B485" s="259"/>
      <c r="C485" s="259"/>
      <c r="D485" s="259"/>
      <c r="E485" s="387"/>
      <c r="F485" s="330"/>
      <c r="G485" s="387"/>
      <c r="H485" s="387"/>
      <c r="I485" s="387"/>
      <c r="J485" s="387"/>
    </row>
    <row r="486" spans="1:10">
      <c r="A486" s="259"/>
      <c r="B486" s="259"/>
      <c r="C486" s="259"/>
      <c r="D486" s="259"/>
      <c r="E486" s="387"/>
      <c r="F486" s="330"/>
      <c r="G486" s="387"/>
      <c r="H486" s="387"/>
      <c r="I486" s="387"/>
      <c r="J486" s="387"/>
    </row>
    <row r="487" spans="1:10">
      <c r="A487" s="259"/>
      <c r="B487" s="259"/>
      <c r="C487" s="259"/>
      <c r="D487" s="259"/>
      <c r="E487" s="387"/>
      <c r="F487" s="330"/>
      <c r="G487" s="387"/>
      <c r="H487" s="387"/>
      <c r="I487" s="387"/>
      <c r="J487" s="387"/>
    </row>
    <row r="488" spans="1:10">
      <c r="A488" s="259"/>
      <c r="B488" s="259"/>
      <c r="C488" s="259"/>
      <c r="D488" s="259"/>
      <c r="E488" s="387"/>
      <c r="F488" s="330"/>
      <c r="G488" s="387"/>
      <c r="H488" s="387"/>
      <c r="I488" s="387"/>
      <c r="J488" s="387"/>
    </row>
    <row r="489" spans="1:10">
      <c r="A489" s="259"/>
      <c r="B489" s="259"/>
      <c r="C489" s="259"/>
      <c r="D489" s="259"/>
      <c r="E489" s="387"/>
      <c r="F489" s="330"/>
      <c r="G489" s="387"/>
      <c r="H489" s="387"/>
      <c r="I489" s="387"/>
      <c r="J489" s="387"/>
    </row>
    <row r="490" spans="1:10">
      <c r="A490" s="259"/>
      <c r="B490" s="259"/>
      <c r="C490" s="259"/>
      <c r="D490" s="259"/>
      <c r="E490" s="387"/>
      <c r="F490" s="330"/>
      <c r="G490" s="387"/>
      <c r="H490" s="387"/>
      <c r="I490" s="387"/>
      <c r="J490" s="387"/>
    </row>
    <row r="491" spans="1:10">
      <c r="A491" s="259"/>
      <c r="B491" s="259"/>
      <c r="C491" s="259"/>
      <c r="D491" s="259"/>
      <c r="E491" s="387"/>
      <c r="F491" s="330"/>
      <c r="G491" s="387"/>
      <c r="H491" s="387"/>
      <c r="I491" s="387"/>
      <c r="J491" s="387"/>
    </row>
    <row r="492" spans="1:10">
      <c r="A492" s="259"/>
      <c r="B492" s="259"/>
      <c r="C492" s="259"/>
      <c r="D492" s="259"/>
      <c r="E492" s="387"/>
      <c r="F492" s="330"/>
      <c r="G492" s="387"/>
      <c r="H492" s="387"/>
      <c r="I492" s="387"/>
      <c r="J492" s="387"/>
    </row>
    <row r="493" spans="1:10">
      <c r="A493" s="259"/>
      <c r="B493" s="259"/>
      <c r="C493" s="259"/>
      <c r="D493" s="259"/>
      <c r="E493" s="387"/>
      <c r="F493" s="330"/>
      <c r="G493" s="387"/>
      <c r="H493" s="387"/>
      <c r="I493" s="387"/>
      <c r="J493" s="387"/>
    </row>
    <row r="494" spans="1:10">
      <c r="A494" s="259"/>
      <c r="B494" s="259"/>
      <c r="C494" s="259"/>
      <c r="D494" s="259"/>
      <c r="E494" s="387"/>
      <c r="F494" s="330"/>
      <c r="G494" s="387"/>
      <c r="H494" s="387"/>
      <c r="I494" s="387"/>
      <c r="J494" s="387"/>
    </row>
    <row r="495" spans="1:10">
      <c r="A495" s="259"/>
      <c r="B495" s="259"/>
      <c r="C495" s="259"/>
      <c r="D495" s="259"/>
      <c r="E495" s="387"/>
      <c r="F495" s="330"/>
      <c r="G495" s="387"/>
      <c r="H495" s="387"/>
      <c r="I495" s="387"/>
      <c r="J495" s="387"/>
    </row>
    <row r="496" spans="1:10">
      <c r="A496" s="259"/>
      <c r="B496" s="259"/>
      <c r="C496" s="259"/>
      <c r="D496" s="259"/>
      <c r="E496" s="387"/>
      <c r="F496" s="330"/>
      <c r="G496" s="387"/>
      <c r="H496" s="387"/>
      <c r="I496" s="387"/>
      <c r="J496" s="387"/>
    </row>
    <row r="497" spans="1:10">
      <c r="A497" s="259"/>
      <c r="B497" s="259"/>
      <c r="C497" s="259"/>
      <c r="D497" s="259"/>
      <c r="E497" s="387"/>
      <c r="F497" s="330"/>
      <c r="G497" s="387"/>
      <c r="H497" s="387"/>
      <c r="I497" s="387"/>
      <c r="J497" s="387"/>
    </row>
    <row r="498" spans="1:10">
      <c r="A498" s="259"/>
      <c r="B498" s="259"/>
      <c r="C498" s="259"/>
      <c r="D498" s="259"/>
      <c r="E498" s="387"/>
      <c r="F498" s="330"/>
      <c r="G498" s="387"/>
      <c r="H498" s="387"/>
      <c r="I498" s="387"/>
      <c r="J498" s="387"/>
    </row>
    <row r="499" spans="1:10">
      <c r="A499" s="259"/>
      <c r="B499" s="259"/>
      <c r="C499" s="259"/>
      <c r="D499" s="259"/>
      <c r="E499" s="387"/>
      <c r="F499" s="330"/>
      <c r="G499" s="387"/>
      <c r="H499" s="387"/>
      <c r="I499" s="387"/>
      <c r="J499" s="387"/>
    </row>
    <row r="500" spans="1:10">
      <c r="A500" s="259"/>
      <c r="B500" s="259"/>
      <c r="C500" s="259"/>
      <c r="D500" s="259"/>
      <c r="E500" s="387"/>
      <c r="F500" s="330"/>
      <c r="G500" s="387"/>
      <c r="H500" s="387"/>
      <c r="I500" s="387"/>
      <c r="J500" s="387"/>
    </row>
    <row r="501" spans="1:10">
      <c r="A501" s="259"/>
      <c r="B501" s="259"/>
      <c r="C501" s="259"/>
      <c r="D501" s="259"/>
      <c r="E501" s="387"/>
      <c r="F501" s="330"/>
      <c r="G501" s="387"/>
      <c r="H501" s="387"/>
      <c r="I501" s="387"/>
      <c r="J501" s="387"/>
    </row>
    <row r="502" spans="1:10">
      <c r="A502" s="259"/>
      <c r="B502" s="259"/>
      <c r="C502" s="259"/>
      <c r="D502" s="259"/>
      <c r="E502" s="387"/>
      <c r="F502" s="330"/>
      <c r="G502" s="387"/>
      <c r="H502" s="387"/>
      <c r="I502" s="387"/>
      <c r="J502" s="387"/>
    </row>
    <row r="503" spans="1:10">
      <c r="A503" s="259"/>
      <c r="B503" s="259"/>
      <c r="C503" s="259"/>
      <c r="D503" s="259"/>
      <c r="E503" s="387"/>
      <c r="F503" s="330"/>
      <c r="G503" s="387"/>
      <c r="H503" s="387"/>
      <c r="I503" s="387"/>
      <c r="J503" s="387"/>
    </row>
    <row r="504" spans="1:10">
      <c r="A504" s="259"/>
      <c r="B504" s="259"/>
      <c r="C504" s="259"/>
      <c r="D504" s="259"/>
      <c r="E504" s="387"/>
      <c r="F504" s="330"/>
      <c r="G504" s="387"/>
      <c r="H504" s="387"/>
      <c r="I504" s="387"/>
      <c r="J504" s="387"/>
    </row>
    <row r="505" spans="1:10">
      <c r="A505" s="259"/>
      <c r="B505" s="259"/>
      <c r="C505" s="259"/>
      <c r="D505" s="259"/>
      <c r="E505" s="387"/>
      <c r="F505" s="330"/>
      <c r="G505" s="387"/>
      <c r="H505" s="387"/>
      <c r="I505" s="387"/>
      <c r="J505" s="387"/>
    </row>
    <row r="506" spans="1:10">
      <c r="A506" s="259"/>
      <c r="B506" s="259"/>
      <c r="C506" s="259"/>
      <c r="D506" s="259"/>
      <c r="E506" s="387"/>
      <c r="F506" s="330"/>
      <c r="G506" s="387"/>
      <c r="H506" s="387"/>
      <c r="I506" s="387"/>
      <c r="J506" s="387"/>
    </row>
    <row r="507" spans="1:10">
      <c r="A507" s="259"/>
      <c r="B507" s="259"/>
      <c r="C507" s="259"/>
      <c r="D507" s="259"/>
      <c r="E507" s="387"/>
      <c r="F507" s="330"/>
      <c r="G507" s="387"/>
      <c r="H507" s="387"/>
      <c r="I507" s="387"/>
      <c r="J507" s="387"/>
    </row>
    <row r="508" spans="1:10">
      <c r="A508" s="259"/>
      <c r="B508" s="259"/>
      <c r="C508" s="259"/>
      <c r="D508" s="259"/>
      <c r="E508" s="387"/>
      <c r="F508" s="330"/>
      <c r="G508" s="387"/>
      <c r="H508" s="387"/>
      <c r="I508" s="387"/>
      <c r="J508" s="387"/>
    </row>
    <row r="509" spans="1:10">
      <c r="A509" s="259"/>
      <c r="B509" s="259"/>
      <c r="C509" s="259"/>
      <c r="D509" s="259"/>
      <c r="E509" s="387"/>
      <c r="F509" s="330"/>
      <c r="G509" s="387"/>
      <c r="H509" s="387"/>
      <c r="I509" s="387"/>
      <c r="J509" s="387"/>
    </row>
    <row r="510" spans="1:10">
      <c r="A510" s="259"/>
      <c r="B510" s="259"/>
      <c r="C510" s="259"/>
      <c r="D510" s="259"/>
      <c r="E510" s="387"/>
      <c r="F510" s="330"/>
      <c r="G510" s="387"/>
      <c r="H510" s="387"/>
      <c r="I510" s="387"/>
      <c r="J510" s="387"/>
    </row>
    <row r="511" spans="1:10">
      <c r="A511" s="259"/>
      <c r="B511" s="259"/>
      <c r="C511" s="259"/>
      <c r="D511" s="259"/>
      <c r="E511" s="387"/>
      <c r="F511" s="330"/>
      <c r="G511" s="387"/>
      <c r="H511" s="387"/>
      <c r="I511" s="387"/>
      <c r="J511" s="387"/>
    </row>
    <row r="512" spans="1:10">
      <c r="A512" s="259"/>
      <c r="B512" s="259"/>
      <c r="C512" s="259"/>
      <c r="D512" s="259"/>
      <c r="E512" s="387"/>
      <c r="F512" s="330"/>
      <c r="G512" s="387"/>
      <c r="H512" s="387"/>
      <c r="I512" s="387"/>
      <c r="J512" s="387"/>
    </row>
    <row r="513" spans="1:10">
      <c r="A513" s="259"/>
      <c r="B513" s="259"/>
      <c r="C513" s="259"/>
      <c r="D513" s="259"/>
      <c r="E513" s="387"/>
      <c r="F513" s="330"/>
      <c r="G513" s="387"/>
      <c r="H513" s="387"/>
      <c r="I513" s="387"/>
      <c r="J513" s="387"/>
    </row>
    <row r="514" spans="1:10">
      <c r="A514" s="259"/>
      <c r="B514" s="259"/>
      <c r="C514" s="259"/>
      <c r="D514" s="259"/>
      <c r="E514" s="387"/>
      <c r="F514" s="330"/>
      <c r="G514" s="387"/>
      <c r="H514" s="387"/>
      <c r="I514" s="387"/>
      <c r="J514" s="387"/>
    </row>
    <row r="515" spans="1:10">
      <c r="A515" s="259"/>
      <c r="B515" s="259"/>
      <c r="C515" s="259"/>
      <c r="D515" s="259"/>
      <c r="E515" s="387"/>
      <c r="F515" s="330"/>
      <c r="G515" s="387"/>
      <c r="H515" s="387"/>
      <c r="I515" s="387"/>
      <c r="J515" s="387"/>
    </row>
    <row r="516" spans="1:10">
      <c r="A516" s="259"/>
      <c r="B516" s="259"/>
      <c r="C516" s="259"/>
      <c r="D516" s="259"/>
      <c r="E516" s="387"/>
      <c r="F516" s="330"/>
      <c r="G516" s="387"/>
      <c r="H516" s="387"/>
      <c r="I516" s="387"/>
      <c r="J516" s="387"/>
    </row>
    <row r="517" spans="1:10">
      <c r="A517" s="259"/>
      <c r="B517" s="259"/>
      <c r="C517" s="259"/>
      <c r="D517" s="259"/>
      <c r="E517" s="387"/>
      <c r="F517" s="330"/>
      <c r="G517" s="387"/>
      <c r="H517" s="387"/>
      <c r="I517" s="387"/>
      <c r="J517" s="387"/>
    </row>
    <row r="518" spans="1:10">
      <c r="A518" s="259"/>
      <c r="B518" s="259"/>
      <c r="C518" s="259"/>
      <c r="D518" s="259"/>
      <c r="E518" s="387"/>
      <c r="F518" s="330"/>
      <c r="G518" s="387"/>
      <c r="H518" s="387"/>
      <c r="I518" s="387"/>
      <c r="J518" s="387"/>
    </row>
    <row r="519" spans="1:10">
      <c r="A519" s="259"/>
      <c r="B519" s="259"/>
      <c r="C519" s="259"/>
      <c r="D519" s="259"/>
      <c r="E519" s="387"/>
      <c r="F519" s="330"/>
      <c r="G519" s="387"/>
      <c r="H519" s="387"/>
      <c r="I519" s="387"/>
      <c r="J519" s="387"/>
    </row>
    <row r="520" spans="1:10">
      <c r="A520" s="259"/>
      <c r="B520" s="259"/>
      <c r="C520" s="259"/>
      <c r="D520" s="259"/>
      <c r="E520" s="387"/>
      <c r="F520" s="330"/>
      <c r="G520" s="387"/>
      <c r="H520" s="387"/>
      <c r="I520" s="387"/>
      <c r="J520" s="387"/>
    </row>
    <row r="521" spans="1:10">
      <c r="A521" s="259"/>
      <c r="B521" s="259"/>
      <c r="C521" s="259"/>
      <c r="D521" s="259"/>
      <c r="E521" s="387"/>
      <c r="F521" s="330"/>
      <c r="G521" s="387"/>
      <c r="H521" s="387"/>
      <c r="I521" s="387"/>
      <c r="J521" s="387"/>
    </row>
    <row r="522" spans="1:10">
      <c r="A522" s="259"/>
      <c r="B522" s="259"/>
      <c r="C522" s="259"/>
      <c r="D522" s="259"/>
      <c r="E522" s="387"/>
      <c r="F522" s="330"/>
      <c r="G522" s="387"/>
      <c r="H522" s="387"/>
      <c r="I522" s="387"/>
      <c r="J522" s="387"/>
    </row>
    <row r="523" spans="1:10">
      <c r="A523" s="259"/>
      <c r="B523" s="259"/>
      <c r="C523" s="259"/>
      <c r="D523" s="259"/>
      <c r="E523" s="387"/>
      <c r="F523" s="330"/>
      <c r="G523" s="387"/>
      <c r="H523" s="387"/>
      <c r="I523" s="387"/>
      <c r="J523" s="387"/>
    </row>
    <row r="524" spans="1:10">
      <c r="A524" s="259"/>
      <c r="B524" s="259"/>
      <c r="C524" s="259"/>
      <c r="D524" s="259"/>
      <c r="E524" s="387"/>
      <c r="F524" s="330"/>
      <c r="G524" s="387"/>
      <c r="H524" s="387"/>
      <c r="I524" s="387"/>
      <c r="J524" s="387"/>
    </row>
    <row r="525" spans="1:10">
      <c r="A525" s="259"/>
      <c r="B525" s="259"/>
      <c r="C525" s="259"/>
      <c r="D525" s="259"/>
      <c r="E525" s="387"/>
      <c r="F525" s="330"/>
      <c r="G525" s="387"/>
      <c r="H525" s="387"/>
      <c r="I525" s="387"/>
      <c r="J525" s="387"/>
    </row>
    <row r="526" spans="1:10">
      <c r="A526" s="259"/>
      <c r="B526" s="259"/>
      <c r="C526" s="259"/>
      <c r="D526" s="259"/>
      <c r="E526" s="387"/>
      <c r="F526" s="330"/>
      <c r="G526" s="387"/>
      <c r="H526" s="387"/>
      <c r="I526" s="387"/>
      <c r="J526" s="387"/>
    </row>
    <row r="527" spans="1:10">
      <c r="A527" s="259"/>
      <c r="B527" s="259"/>
      <c r="C527" s="259"/>
      <c r="D527" s="259"/>
      <c r="E527" s="387"/>
      <c r="F527" s="330"/>
      <c r="G527" s="387"/>
      <c r="H527" s="387"/>
      <c r="I527" s="387"/>
      <c r="J527" s="387"/>
    </row>
    <row r="528" spans="1:10">
      <c r="A528" s="259"/>
      <c r="B528" s="259"/>
      <c r="C528" s="259"/>
      <c r="D528" s="259"/>
      <c r="E528" s="387"/>
      <c r="F528" s="330"/>
      <c r="G528" s="387"/>
      <c r="H528" s="387"/>
      <c r="I528" s="387"/>
      <c r="J528" s="387"/>
    </row>
    <row r="529" spans="1:10">
      <c r="A529" s="259"/>
      <c r="B529" s="259"/>
      <c r="C529" s="259"/>
      <c r="D529" s="259"/>
      <c r="E529" s="387"/>
      <c r="F529" s="330"/>
      <c r="G529" s="387"/>
      <c r="H529" s="387"/>
      <c r="I529" s="387"/>
      <c r="J529" s="387"/>
    </row>
    <row r="530" spans="1:10">
      <c r="A530" s="259"/>
      <c r="B530" s="259"/>
      <c r="C530" s="259"/>
      <c r="D530" s="259"/>
      <c r="E530" s="387"/>
      <c r="F530" s="330"/>
      <c r="G530" s="387"/>
      <c r="H530" s="387"/>
      <c r="I530" s="387"/>
      <c r="J530" s="387"/>
    </row>
    <row r="531" spans="1:10">
      <c r="A531" s="259"/>
      <c r="B531" s="259"/>
      <c r="C531" s="259"/>
      <c r="D531" s="259"/>
      <c r="E531" s="387"/>
      <c r="F531" s="330"/>
      <c r="G531" s="387"/>
      <c r="H531" s="387"/>
      <c r="I531" s="387"/>
      <c r="J531" s="387"/>
    </row>
    <row r="532" spans="1:10">
      <c r="A532" s="259"/>
      <c r="B532" s="259"/>
      <c r="C532" s="259"/>
      <c r="D532" s="259"/>
      <c r="E532" s="387"/>
      <c r="F532" s="330"/>
      <c r="G532" s="387"/>
      <c r="H532" s="387"/>
      <c r="I532" s="387"/>
      <c r="J532" s="387"/>
    </row>
    <row r="533" spans="1:10">
      <c r="A533" s="259"/>
      <c r="B533" s="259"/>
      <c r="C533" s="259"/>
      <c r="D533" s="259"/>
      <c r="E533" s="387"/>
      <c r="F533" s="330"/>
      <c r="G533" s="387"/>
      <c r="H533" s="387"/>
      <c r="I533" s="387"/>
      <c r="J533" s="387"/>
    </row>
    <row r="534" spans="1:10">
      <c r="A534" s="259"/>
      <c r="B534" s="259"/>
      <c r="C534" s="259"/>
      <c r="D534" s="259"/>
      <c r="E534" s="387"/>
      <c r="F534" s="330"/>
      <c r="G534" s="387"/>
      <c r="H534" s="387"/>
      <c r="I534" s="387"/>
      <c r="J534" s="387"/>
    </row>
    <row r="535" spans="1:10">
      <c r="A535" s="259"/>
      <c r="B535" s="259"/>
      <c r="C535" s="259"/>
      <c r="D535" s="259"/>
      <c r="E535" s="387"/>
      <c r="F535" s="330"/>
      <c r="G535" s="387"/>
      <c r="H535" s="387"/>
      <c r="I535" s="387"/>
      <c r="J535" s="387"/>
    </row>
    <row r="536" spans="1:10">
      <c r="A536" s="259"/>
      <c r="B536" s="259"/>
      <c r="C536" s="259"/>
      <c r="D536" s="259"/>
      <c r="E536" s="387"/>
      <c r="F536" s="330"/>
      <c r="G536" s="387"/>
      <c r="H536" s="387"/>
      <c r="I536" s="387"/>
      <c r="J536" s="387"/>
    </row>
    <row r="537" spans="1:10">
      <c r="A537" s="259"/>
      <c r="B537" s="259"/>
      <c r="C537" s="259"/>
      <c r="D537" s="259"/>
      <c r="E537" s="387"/>
      <c r="F537" s="330"/>
      <c r="G537" s="387"/>
      <c r="H537" s="387"/>
      <c r="I537" s="387"/>
      <c r="J537" s="387"/>
    </row>
    <row r="538" spans="1:10">
      <c r="A538" s="259"/>
      <c r="B538" s="259"/>
      <c r="C538" s="259"/>
      <c r="D538" s="259"/>
      <c r="E538" s="387"/>
      <c r="F538" s="330"/>
      <c r="G538" s="387"/>
      <c r="H538" s="387"/>
      <c r="I538" s="387"/>
      <c r="J538" s="387"/>
    </row>
    <row r="539" spans="1:10">
      <c r="A539" s="259"/>
      <c r="B539" s="259"/>
      <c r="C539" s="259"/>
      <c r="D539" s="259"/>
      <c r="E539" s="387"/>
      <c r="F539" s="330"/>
      <c r="G539" s="387"/>
      <c r="H539" s="387"/>
      <c r="I539" s="387"/>
      <c r="J539" s="387"/>
    </row>
    <row r="540" spans="1:10">
      <c r="A540" s="259"/>
      <c r="B540" s="259"/>
      <c r="C540" s="259"/>
      <c r="D540" s="259"/>
      <c r="E540" s="387"/>
      <c r="F540" s="330"/>
      <c r="G540" s="387"/>
      <c r="H540" s="387"/>
      <c r="I540" s="387"/>
      <c r="J540" s="387"/>
    </row>
    <row r="541" spans="1:10">
      <c r="A541" s="259"/>
      <c r="B541" s="259"/>
      <c r="C541" s="259"/>
      <c r="D541" s="259"/>
      <c r="E541" s="387"/>
      <c r="F541" s="330"/>
      <c r="G541" s="387"/>
      <c r="H541" s="387"/>
      <c r="I541" s="387"/>
      <c r="J541" s="387"/>
    </row>
    <row r="542" spans="1:10">
      <c r="A542" s="259"/>
      <c r="B542" s="259"/>
      <c r="C542" s="259"/>
      <c r="D542" s="259"/>
      <c r="E542" s="387"/>
      <c r="F542" s="330"/>
      <c r="G542" s="387"/>
      <c r="H542" s="387"/>
      <c r="I542" s="387"/>
      <c r="J542" s="387"/>
    </row>
    <row r="543" spans="1:10">
      <c r="A543" s="259"/>
      <c r="B543" s="259"/>
      <c r="C543" s="259"/>
      <c r="D543" s="259"/>
      <c r="E543" s="387"/>
      <c r="F543" s="330"/>
      <c r="G543" s="387"/>
      <c r="H543" s="387"/>
      <c r="I543" s="387"/>
      <c r="J543" s="387"/>
    </row>
    <row r="544" spans="1:10">
      <c r="A544" s="259"/>
      <c r="B544" s="259"/>
      <c r="C544" s="259"/>
      <c r="D544" s="259"/>
      <c r="E544" s="387"/>
      <c r="F544" s="330"/>
      <c r="G544" s="387"/>
      <c r="H544" s="387"/>
      <c r="I544" s="387"/>
      <c r="J544" s="387"/>
    </row>
    <row r="545" spans="1:10">
      <c r="A545" s="259"/>
      <c r="B545" s="259"/>
      <c r="C545" s="259"/>
      <c r="D545" s="259"/>
      <c r="E545" s="387"/>
      <c r="F545" s="330"/>
      <c r="G545" s="387"/>
      <c r="H545" s="387"/>
      <c r="I545" s="387"/>
      <c r="J545" s="387"/>
    </row>
    <row r="546" spans="1:10">
      <c r="A546" s="259"/>
      <c r="B546" s="259"/>
      <c r="C546" s="259"/>
      <c r="D546" s="259"/>
      <c r="E546" s="387"/>
      <c r="F546" s="330"/>
      <c r="G546" s="387"/>
      <c r="H546" s="387"/>
      <c r="I546" s="387"/>
      <c r="J546" s="387"/>
    </row>
    <row r="547" spans="1:10">
      <c r="A547" s="259"/>
      <c r="B547" s="259"/>
      <c r="C547" s="259"/>
      <c r="D547" s="259"/>
      <c r="E547" s="387"/>
      <c r="F547" s="330"/>
      <c r="G547" s="387"/>
      <c r="H547" s="387"/>
      <c r="I547" s="387"/>
      <c r="J547" s="387"/>
    </row>
    <row r="548" spans="1:10">
      <c r="A548" s="259"/>
      <c r="B548" s="259"/>
      <c r="C548" s="259"/>
      <c r="D548" s="259"/>
      <c r="E548" s="387"/>
      <c r="F548" s="330"/>
      <c r="G548" s="387"/>
      <c r="H548" s="387"/>
      <c r="I548" s="387"/>
      <c r="J548" s="387"/>
    </row>
    <row r="549" spans="1:10">
      <c r="A549" s="259"/>
      <c r="B549" s="259"/>
      <c r="C549" s="259"/>
      <c r="D549" s="259"/>
      <c r="E549" s="387"/>
      <c r="F549" s="330"/>
      <c r="G549" s="387"/>
      <c r="H549" s="387"/>
      <c r="I549" s="387"/>
      <c r="J549" s="387"/>
    </row>
    <row r="550" spans="1:10">
      <c r="A550" s="259"/>
      <c r="B550" s="259"/>
      <c r="C550" s="259"/>
      <c r="D550" s="259"/>
      <c r="E550" s="387"/>
      <c r="F550" s="330"/>
      <c r="G550" s="387"/>
      <c r="H550" s="387"/>
      <c r="I550" s="387"/>
      <c r="J550" s="387"/>
    </row>
    <row r="551" spans="1:10">
      <c r="A551" s="259"/>
      <c r="B551" s="259"/>
      <c r="C551" s="259"/>
      <c r="D551" s="259"/>
      <c r="E551" s="387"/>
      <c r="F551" s="330"/>
      <c r="G551" s="387"/>
      <c r="H551" s="387"/>
      <c r="I551" s="387"/>
      <c r="J551" s="387"/>
    </row>
    <row r="552" spans="1:10">
      <c r="A552" s="259"/>
      <c r="B552" s="259"/>
      <c r="C552" s="259"/>
      <c r="D552" s="259"/>
      <c r="E552" s="387"/>
      <c r="F552" s="330"/>
      <c r="G552" s="387"/>
      <c r="H552" s="387"/>
      <c r="I552" s="387"/>
      <c r="J552" s="387"/>
    </row>
    <row r="553" spans="1:10">
      <c r="A553" s="259"/>
      <c r="B553" s="259"/>
      <c r="C553" s="259"/>
      <c r="D553" s="259"/>
      <c r="E553" s="387"/>
      <c r="F553" s="330"/>
      <c r="G553" s="387"/>
      <c r="H553" s="387"/>
      <c r="I553" s="387"/>
      <c r="J553" s="387"/>
    </row>
    <row r="554" spans="1:10">
      <c r="A554" s="259"/>
      <c r="B554" s="259"/>
      <c r="C554" s="259"/>
      <c r="D554" s="259"/>
      <c r="E554" s="387"/>
      <c r="F554" s="330"/>
      <c r="G554" s="387"/>
      <c r="H554" s="387"/>
      <c r="I554" s="387"/>
      <c r="J554" s="387"/>
    </row>
    <row r="555" spans="1:10">
      <c r="A555" s="259"/>
      <c r="B555" s="259"/>
      <c r="C555" s="259"/>
      <c r="D555" s="259"/>
      <c r="E555" s="387"/>
      <c r="F555" s="330"/>
      <c r="G555" s="387"/>
      <c r="H555" s="387"/>
      <c r="I555" s="387"/>
      <c r="J555" s="387"/>
    </row>
    <row r="556" spans="1:10">
      <c r="A556" s="259"/>
      <c r="B556" s="259"/>
      <c r="C556" s="259"/>
      <c r="D556" s="259"/>
      <c r="E556" s="387"/>
      <c r="F556" s="330"/>
      <c r="G556" s="387"/>
      <c r="H556" s="387"/>
      <c r="I556" s="387"/>
      <c r="J556" s="387"/>
    </row>
    <row r="557" spans="1:10">
      <c r="A557" s="259"/>
      <c r="B557" s="259"/>
      <c r="C557" s="259"/>
      <c r="D557" s="259"/>
      <c r="E557" s="387"/>
      <c r="F557" s="330"/>
      <c r="G557" s="387"/>
      <c r="H557" s="387"/>
      <c r="I557" s="387"/>
      <c r="J557" s="387"/>
    </row>
    <row r="558" spans="1:10">
      <c r="A558" s="259"/>
      <c r="B558" s="259"/>
      <c r="C558" s="259"/>
      <c r="D558" s="259"/>
      <c r="E558" s="387"/>
      <c r="F558" s="330"/>
      <c r="G558" s="387"/>
      <c r="H558" s="387"/>
      <c r="I558" s="387"/>
      <c r="J558" s="387"/>
    </row>
    <row r="559" spans="1:10">
      <c r="A559" s="259"/>
      <c r="B559" s="259"/>
      <c r="C559" s="259"/>
      <c r="D559" s="259"/>
      <c r="E559" s="387"/>
      <c r="F559" s="330"/>
      <c r="G559" s="387"/>
      <c r="H559" s="387"/>
      <c r="I559" s="387"/>
      <c r="J559" s="387"/>
    </row>
    <row r="560" spans="1:10">
      <c r="A560" s="259"/>
      <c r="B560" s="259"/>
      <c r="C560" s="259"/>
      <c r="D560" s="259"/>
      <c r="E560" s="387"/>
      <c r="F560" s="330"/>
      <c r="G560" s="387"/>
      <c r="H560" s="387"/>
      <c r="I560" s="387"/>
      <c r="J560" s="387"/>
    </row>
    <row r="561" spans="1:10">
      <c r="A561" s="259"/>
      <c r="B561" s="259"/>
      <c r="C561" s="259"/>
      <c r="D561" s="259"/>
      <c r="E561" s="387"/>
      <c r="F561" s="330"/>
      <c r="G561" s="387"/>
      <c r="H561" s="387"/>
      <c r="I561" s="387"/>
      <c r="J561" s="387"/>
    </row>
    <row r="562" spans="1:10">
      <c r="A562" s="259"/>
      <c r="B562" s="259"/>
      <c r="C562" s="259"/>
      <c r="D562" s="259"/>
      <c r="E562" s="387"/>
      <c r="F562" s="330"/>
      <c r="G562" s="387"/>
      <c r="H562" s="387"/>
      <c r="I562" s="387"/>
      <c r="J562" s="387"/>
    </row>
    <row r="563" spans="1:10">
      <c r="A563" s="259"/>
      <c r="B563" s="259"/>
      <c r="C563" s="259"/>
      <c r="D563" s="259"/>
      <c r="E563" s="387"/>
      <c r="F563" s="330"/>
      <c r="G563" s="387"/>
      <c r="H563" s="387"/>
      <c r="I563" s="387"/>
      <c r="J563" s="387"/>
    </row>
    <row r="564" spans="1:10">
      <c r="A564" s="259"/>
      <c r="B564" s="259"/>
      <c r="C564" s="259"/>
      <c r="D564" s="259"/>
      <c r="E564" s="387"/>
      <c r="F564" s="330"/>
      <c r="G564" s="387"/>
      <c r="H564" s="387"/>
      <c r="I564" s="387"/>
      <c r="J564" s="387"/>
    </row>
    <row r="565" spans="1:10">
      <c r="A565" s="259"/>
      <c r="B565" s="259"/>
      <c r="C565" s="259"/>
      <c r="D565" s="259"/>
      <c r="E565" s="387"/>
      <c r="F565" s="330"/>
      <c r="G565" s="387"/>
      <c r="H565" s="387"/>
      <c r="I565" s="387"/>
      <c r="J565" s="387"/>
    </row>
    <row r="566" spans="1:10">
      <c r="A566" s="259"/>
      <c r="B566" s="259"/>
      <c r="C566" s="259"/>
      <c r="D566" s="259"/>
      <c r="E566" s="387"/>
      <c r="F566" s="330"/>
      <c r="G566" s="387"/>
      <c r="H566" s="387"/>
      <c r="I566" s="387"/>
      <c r="J566" s="387"/>
    </row>
    <row r="567" spans="1:10">
      <c r="A567" s="259"/>
      <c r="B567" s="259"/>
      <c r="C567" s="259"/>
      <c r="D567" s="259"/>
      <c r="E567" s="387"/>
      <c r="F567" s="330"/>
      <c r="G567" s="387"/>
      <c r="H567" s="387"/>
      <c r="I567" s="387"/>
      <c r="J567" s="387"/>
    </row>
    <row r="568" spans="1:10">
      <c r="A568" s="259"/>
      <c r="B568" s="259"/>
      <c r="C568" s="259"/>
      <c r="D568" s="259"/>
      <c r="E568" s="387"/>
      <c r="F568" s="330"/>
      <c r="G568" s="387"/>
      <c r="H568" s="387"/>
      <c r="I568" s="387"/>
      <c r="J568" s="387"/>
    </row>
    <row r="569" spans="1:10">
      <c r="A569" s="259"/>
      <c r="B569" s="259"/>
      <c r="C569" s="259"/>
      <c r="D569" s="259"/>
      <c r="E569" s="387"/>
      <c r="F569" s="330"/>
      <c r="G569" s="387"/>
      <c r="H569" s="387"/>
      <c r="I569" s="387"/>
      <c r="J569" s="387"/>
    </row>
    <row r="570" spans="1:10">
      <c r="A570" s="259"/>
      <c r="B570" s="259"/>
      <c r="C570" s="259"/>
      <c r="D570" s="259"/>
      <c r="E570" s="387"/>
      <c r="F570" s="330"/>
      <c r="G570" s="387"/>
      <c r="H570" s="387"/>
      <c r="I570" s="387"/>
      <c r="J570" s="387"/>
    </row>
    <row r="571" spans="1:10">
      <c r="A571" s="259"/>
      <c r="B571" s="259"/>
      <c r="C571" s="259"/>
      <c r="D571" s="259"/>
      <c r="E571" s="387"/>
      <c r="F571" s="330"/>
      <c r="G571" s="387"/>
      <c r="H571" s="387"/>
      <c r="I571" s="387"/>
      <c r="J571" s="387"/>
    </row>
    <row r="572" spans="1:10">
      <c r="A572" s="259"/>
      <c r="B572" s="259"/>
      <c r="C572" s="259"/>
      <c r="D572" s="259"/>
      <c r="E572" s="387"/>
      <c r="F572" s="330"/>
      <c r="G572" s="387"/>
      <c r="H572" s="387"/>
      <c r="I572" s="387"/>
      <c r="J572" s="387"/>
    </row>
    <row r="573" spans="1:10">
      <c r="A573" s="259"/>
      <c r="B573" s="259"/>
      <c r="C573" s="259"/>
      <c r="D573" s="259"/>
      <c r="E573" s="387"/>
      <c r="F573" s="330"/>
      <c r="G573" s="387"/>
      <c r="H573" s="387"/>
      <c r="I573" s="387"/>
      <c r="J573" s="387"/>
    </row>
    <row r="574" spans="1:10">
      <c r="A574" s="259"/>
      <c r="B574" s="259"/>
      <c r="C574" s="259"/>
      <c r="D574" s="259"/>
      <c r="E574" s="387"/>
      <c r="F574" s="330"/>
      <c r="G574" s="387"/>
      <c r="H574" s="387"/>
      <c r="I574" s="387"/>
      <c r="J574" s="387"/>
    </row>
    <row r="575" spans="1:10">
      <c r="A575" s="259"/>
      <c r="B575" s="259"/>
      <c r="C575" s="259"/>
      <c r="D575" s="259"/>
      <c r="E575" s="259"/>
      <c r="F575" s="270"/>
      <c r="G575" s="259"/>
      <c r="H575" s="259"/>
      <c r="I575" s="259"/>
      <c r="J575" s="259"/>
    </row>
    <row r="576" spans="1:10">
      <c r="A576" s="259"/>
      <c r="B576" s="259"/>
      <c r="C576" s="259"/>
      <c r="D576" s="259"/>
      <c r="E576" s="259"/>
      <c r="F576" s="270"/>
      <c r="G576" s="259"/>
      <c r="H576" s="259"/>
      <c r="I576" s="259"/>
      <c r="J576" s="259"/>
    </row>
    <row r="577" spans="1:10">
      <c r="A577" s="259"/>
      <c r="B577" s="259"/>
      <c r="C577" s="259"/>
      <c r="D577" s="259"/>
      <c r="E577" s="259"/>
      <c r="F577" s="270"/>
      <c r="G577" s="259"/>
      <c r="H577" s="259"/>
      <c r="I577" s="259"/>
      <c r="J577" s="259"/>
    </row>
    <row r="578" spans="1:10">
      <c r="A578" s="259"/>
      <c r="B578" s="259"/>
      <c r="C578" s="259"/>
      <c r="D578" s="259"/>
      <c r="E578" s="259"/>
      <c r="F578" s="270"/>
      <c r="G578" s="259"/>
      <c r="H578" s="259"/>
      <c r="I578" s="259"/>
      <c r="J578" s="259"/>
    </row>
    <row r="579" spans="1:10">
      <c r="A579" s="259"/>
      <c r="B579" s="259"/>
      <c r="C579" s="259"/>
      <c r="D579" s="259"/>
      <c r="E579" s="259"/>
      <c r="F579" s="270"/>
      <c r="G579" s="259"/>
      <c r="H579" s="259"/>
      <c r="I579" s="259"/>
      <c r="J579" s="259"/>
    </row>
    <row r="580" spans="1:10">
      <c r="A580" s="259"/>
      <c r="B580" s="259"/>
      <c r="C580" s="259"/>
      <c r="D580" s="259"/>
      <c r="E580" s="259"/>
      <c r="F580" s="270"/>
      <c r="G580" s="259"/>
      <c r="H580" s="259"/>
      <c r="I580" s="259"/>
      <c r="J580" s="259"/>
    </row>
    <row r="581" spans="1:10">
      <c r="A581" s="259"/>
      <c r="B581" s="259"/>
      <c r="C581" s="259"/>
      <c r="D581" s="259"/>
      <c r="E581" s="259"/>
      <c r="F581" s="270"/>
      <c r="G581" s="259"/>
      <c r="H581" s="259"/>
      <c r="I581" s="259"/>
      <c r="J581" s="259"/>
    </row>
    <row r="582" spans="1:10">
      <c r="A582" s="259"/>
      <c r="B582" s="259"/>
      <c r="C582" s="259"/>
      <c r="D582" s="259"/>
      <c r="E582" s="259"/>
      <c r="F582" s="270"/>
      <c r="G582" s="259"/>
      <c r="H582" s="259"/>
      <c r="I582" s="259"/>
      <c r="J582" s="259"/>
    </row>
    <row r="583" spans="1:10">
      <c r="A583" s="259"/>
      <c r="B583" s="259"/>
      <c r="C583" s="259"/>
      <c r="D583" s="259"/>
      <c r="E583" s="259"/>
      <c r="F583" s="270"/>
      <c r="G583" s="259"/>
      <c r="H583" s="259"/>
      <c r="I583" s="259"/>
      <c r="J583" s="259"/>
    </row>
    <row r="584" spans="1:10">
      <c r="A584" s="259"/>
      <c r="B584" s="259"/>
      <c r="C584" s="259"/>
      <c r="D584" s="259"/>
      <c r="E584" s="259"/>
      <c r="F584" s="270"/>
      <c r="G584" s="259"/>
      <c r="H584" s="259"/>
      <c r="I584" s="259"/>
      <c r="J584" s="259"/>
    </row>
    <row r="585" spans="1:10">
      <c r="A585" s="259"/>
      <c r="B585" s="259"/>
      <c r="C585" s="259"/>
      <c r="D585" s="259"/>
      <c r="E585" s="259"/>
      <c r="F585" s="270"/>
      <c r="G585" s="259"/>
      <c r="H585" s="259"/>
      <c r="I585" s="259"/>
      <c r="J585" s="259"/>
    </row>
    <row r="586" spans="1:10">
      <c r="A586" s="259"/>
      <c r="B586" s="259"/>
      <c r="C586" s="259"/>
      <c r="D586" s="259"/>
      <c r="E586" s="259"/>
      <c r="F586" s="270"/>
      <c r="G586" s="259"/>
      <c r="H586" s="259"/>
      <c r="I586" s="259"/>
      <c r="J586" s="259"/>
    </row>
    <row r="587" spans="1:10">
      <c r="A587" s="259"/>
      <c r="B587" s="259"/>
      <c r="C587" s="259"/>
      <c r="D587" s="259"/>
      <c r="E587" s="259"/>
      <c r="F587" s="270"/>
      <c r="G587" s="259"/>
      <c r="H587" s="259"/>
      <c r="I587" s="259"/>
      <c r="J587" s="259"/>
    </row>
    <row r="588" spans="1:10">
      <c r="A588" s="259"/>
      <c r="B588" s="259"/>
      <c r="C588" s="259"/>
      <c r="D588" s="259"/>
      <c r="E588" s="259"/>
      <c r="F588" s="270"/>
      <c r="G588" s="259"/>
      <c r="H588" s="259"/>
      <c r="I588" s="259"/>
      <c r="J588" s="259"/>
    </row>
    <row r="589" spans="1:10">
      <c r="A589" s="259"/>
      <c r="B589" s="259"/>
      <c r="C589" s="259"/>
      <c r="D589" s="259"/>
      <c r="E589" s="259"/>
      <c r="F589" s="270"/>
      <c r="G589" s="259"/>
      <c r="H589" s="259"/>
      <c r="I589" s="259"/>
      <c r="J589" s="259"/>
    </row>
    <row r="590" spans="1:10">
      <c r="A590" s="259"/>
      <c r="B590" s="259"/>
      <c r="C590" s="259"/>
      <c r="D590" s="259"/>
      <c r="E590" s="259"/>
      <c r="F590" s="270"/>
      <c r="G590" s="259"/>
      <c r="H590" s="259"/>
      <c r="I590" s="259"/>
      <c r="J590" s="259"/>
    </row>
    <row r="591" spans="1:10">
      <c r="A591" s="259"/>
      <c r="B591" s="259"/>
      <c r="C591" s="259"/>
      <c r="D591" s="259"/>
      <c r="E591" s="259"/>
      <c r="F591" s="270"/>
      <c r="G591" s="259"/>
      <c r="H591" s="259"/>
      <c r="I591" s="259"/>
      <c r="J591" s="259"/>
    </row>
    <row r="592" spans="1:10">
      <c r="A592" s="259"/>
      <c r="B592" s="259"/>
      <c r="C592" s="259"/>
      <c r="D592" s="259"/>
      <c r="E592" s="259"/>
      <c r="F592" s="270"/>
      <c r="G592" s="259"/>
      <c r="H592" s="259"/>
      <c r="I592" s="259"/>
      <c r="J592" s="259"/>
    </row>
    <row r="593" spans="1:10">
      <c r="A593" s="259"/>
      <c r="B593" s="259"/>
      <c r="C593" s="259"/>
      <c r="D593" s="259"/>
      <c r="E593" s="259"/>
      <c r="F593" s="270"/>
      <c r="G593" s="259"/>
      <c r="H593" s="259"/>
      <c r="I593" s="259"/>
      <c r="J593" s="259"/>
    </row>
    <row r="594" spans="1:10">
      <c r="A594" s="259"/>
      <c r="B594" s="259"/>
      <c r="C594" s="259"/>
      <c r="D594" s="259"/>
      <c r="E594" s="259"/>
      <c r="F594" s="270"/>
      <c r="G594" s="259"/>
      <c r="H594" s="259"/>
      <c r="I594" s="259"/>
      <c r="J594" s="259"/>
    </row>
    <row r="595" spans="1:10">
      <c r="A595" s="259"/>
      <c r="B595" s="259"/>
      <c r="C595" s="259"/>
      <c r="D595" s="259"/>
      <c r="E595" s="259"/>
      <c r="F595" s="270"/>
      <c r="G595" s="259"/>
      <c r="H595" s="259"/>
      <c r="I595" s="259"/>
      <c r="J595" s="259"/>
    </row>
    <row r="596" spans="1:10">
      <c r="A596" s="259"/>
      <c r="B596" s="259"/>
      <c r="C596" s="259"/>
      <c r="D596" s="259"/>
      <c r="E596" s="259"/>
      <c r="F596" s="270"/>
      <c r="G596" s="259"/>
      <c r="H596" s="259"/>
      <c r="I596" s="259"/>
      <c r="J596" s="259"/>
    </row>
    <row r="597" spans="1:10">
      <c r="A597" s="259"/>
      <c r="B597" s="259"/>
      <c r="C597" s="259"/>
      <c r="D597" s="259"/>
      <c r="E597" s="259"/>
      <c r="F597" s="270"/>
      <c r="G597" s="259"/>
      <c r="H597" s="259"/>
      <c r="I597" s="259"/>
      <c r="J597" s="259"/>
    </row>
    <row r="598" spans="1:10">
      <c r="A598" s="259"/>
      <c r="B598" s="259"/>
      <c r="C598" s="259"/>
      <c r="D598" s="259"/>
      <c r="E598" s="259"/>
      <c r="F598" s="270"/>
      <c r="G598" s="259"/>
      <c r="H598" s="259"/>
      <c r="I598" s="259"/>
      <c r="J598" s="259"/>
    </row>
    <row r="599" spans="1:10">
      <c r="A599" s="259"/>
      <c r="B599" s="259"/>
      <c r="C599" s="259"/>
      <c r="D599" s="259"/>
      <c r="E599" s="259"/>
      <c r="F599" s="270"/>
      <c r="G599" s="259"/>
      <c r="H599" s="259"/>
      <c r="I599" s="259"/>
      <c r="J599" s="259"/>
    </row>
    <row r="600" spans="1:10">
      <c r="A600" s="259"/>
      <c r="B600" s="259"/>
      <c r="C600" s="259"/>
      <c r="D600" s="259"/>
      <c r="E600" s="259"/>
      <c r="F600" s="270"/>
      <c r="G600" s="259"/>
      <c r="H600" s="259"/>
      <c r="I600" s="259"/>
      <c r="J600" s="259"/>
    </row>
    <row r="601" spans="1:10">
      <c r="A601" s="259"/>
      <c r="B601" s="259"/>
      <c r="C601" s="259"/>
      <c r="D601" s="259"/>
      <c r="E601" s="259"/>
      <c r="F601" s="270"/>
      <c r="G601" s="259"/>
      <c r="H601" s="259"/>
      <c r="I601" s="259"/>
      <c r="J601" s="259"/>
    </row>
    <row r="602" spans="1:10">
      <c r="A602" s="259"/>
      <c r="B602" s="259"/>
      <c r="C602" s="259"/>
      <c r="D602" s="259"/>
      <c r="E602" s="259"/>
      <c r="F602" s="270"/>
      <c r="G602" s="259"/>
      <c r="H602" s="259"/>
      <c r="I602" s="259"/>
      <c r="J602" s="259"/>
    </row>
    <row r="603" spans="1:10">
      <c r="A603" s="259"/>
      <c r="B603" s="259"/>
      <c r="C603" s="259"/>
      <c r="D603" s="259"/>
      <c r="E603" s="259"/>
      <c r="F603" s="270"/>
      <c r="G603" s="259"/>
      <c r="H603" s="259"/>
      <c r="I603" s="259"/>
      <c r="J603" s="259"/>
    </row>
    <row r="604" spans="1:10">
      <c r="A604" s="259"/>
      <c r="B604" s="259"/>
      <c r="C604" s="259"/>
      <c r="D604" s="259"/>
      <c r="E604" s="259"/>
      <c r="F604" s="270"/>
      <c r="G604" s="259"/>
      <c r="H604" s="259"/>
      <c r="I604" s="259"/>
      <c r="J604" s="259"/>
    </row>
    <row r="605" spans="1:10">
      <c r="A605" s="259"/>
      <c r="B605" s="259"/>
      <c r="C605" s="259"/>
      <c r="D605" s="259"/>
      <c r="E605" s="259"/>
      <c r="F605" s="270"/>
      <c r="G605" s="259"/>
      <c r="H605" s="259"/>
      <c r="I605" s="259"/>
      <c r="J605" s="259"/>
    </row>
    <row r="606" spans="1:10">
      <c r="A606" s="259"/>
      <c r="B606" s="259"/>
      <c r="C606" s="259"/>
      <c r="D606" s="259"/>
      <c r="E606" s="259"/>
      <c r="F606" s="270"/>
      <c r="G606" s="259"/>
      <c r="H606" s="259"/>
      <c r="I606" s="259"/>
      <c r="J606" s="259"/>
    </row>
    <row r="607" spans="1:10">
      <c r="A607" s="259"/>
      <c r="B607" s="259"/>
      <c r="C607" s="259"/>
      <c r="D607" s="259"/>
      <c r="E607" s="259"/>
      <c r="F607" s="270"/>
      <c r="G607" s="259"/>
      <c r="H607" s="259"/>
      <c r="I607" s="259"/>
      <c r="J607" s="259"/>
    </row>
    <row r="608" spans="1:10">
      <c r="A608" s="259"/>
      <c r="B608" s="259"/>
      <c r="C608" s="259"/>
      <c r="D608" s="259"/>
      <c r="E608" s="259"/>
      <c r="F608" s="270"/>
      <c r="G608" s="259"/>
      <c r="H608" s="259"/>
      <c r="I608" s="259"/>
      <c r="J608" s="259"/>
    </row>
    <row r="609" spans="1:10">
      <c r="A609" s="259"/>
      <c r="B609" s="259"/>
      <c r="C609" s="259"/>
      <c r="D609" s="259"/>
      <c r="E609" s="259"/>
      <c r="F609" s="270"/>
      <c r="G609" s="259"/>
      <c r="H609" s="259"/>
      <c r="I609" s="259"/>
      <c r="J609" s="259"/>
    </row>
    <row r="610" spans="1:10">
      <c r="A610" s="259"/>
      <c r="B610" s="259"/>
      <c r="C610" s="259"/>
      <c r="D610" s="259"/>
      <c r="E610" s="259"/>
      <c r="F610" s="270"/>
      <c r="G610" s="259"/>
      <c r="H610" s="259"/>
      <c r="I610" s="259"/>
      <c r="J610" s="259"/>
    </row>
    <row r="611" spans="1:10">
      <c r="A611" s="259"/>
      <c r="B611" s="259"/>
      <c r="C611" s="259"/>
      <c r="D611" s="259"/>
      <c r="E611" s="259"/>
      <c r="F611" s="270"/>
      <c r="G611" s="259"/>
      <c r="H611" s="259"/>
      <c r="I611" s="259"/>
      <c r="J611" s="259"/>
    </row>
    <row r="612" spans="1:10">
      <c r="A612" s="259"/>
      <c r="B612" s="259"/>
      <c r="C612" s="259"/>
      <c r="D612" s="259"/>
      <c r="E612" s="259"/>
      <c r="F612" s="270"/>
      <c r="G612" s="259"/>
      <c r="H612" s="259"/>
      <c r="I612" s="259"/>
      <c r="J612" s="259"/>
    </row>
    <row r="613" spans="1:10">
      <c r="A613" s="259"/>
      <c r="B613" s="259"/>
      <c r="C613" s="259"/>
      <c r="D613" s="259"/>
      <c r="E613" s="259"/>
      <c r="F613" s="270"/>
      <c r="G613" s="259"/>
      <c r="H613" s="259"/>
      <c r="I613" s="259"/>
      <c r="J613" s="259"/>
    </row>
    <row r="614" spans="1:10">
      <c r="A614" s="259"/>
      <c r="B614" s="259"/>
      <c r="C614" s="259"/>
      <c r="D614" s="259"/>
      <c r="E614" s="259"/>
      <c r="F614" s="270"/>
      <c r="G614" s="259"/>
      <c r="H614" s="259"/>
      <c r="I614" s="259"/>
      <c r="J614" s="259"/>
    </row>
    <row r="615" spans="1:10">
      <c r="A615" s="259"/>
      <c r="B615" s="259"/>
      <c r="C615" s="259"/>
      <c r="D615" s="259"/>
      <c r="E615" s="259"/>
      <c r="F615" s="270"/>
      <c r="G615" s="259"/>
      <c r="H615" s="259"/>
      <c r="I615" s="259"/>
      <c r="J615" s="259"/>
    </row>
    <row r="616" spans="1:10">
      <c r="A616" s="259"/>
      <c r="B616" s="259"/>
      <c r="C616" s="259"/>
      <c r="D616" s="259"/>
      <c r="E616" s="259"/>
      <c r="F616" s="270"/>
      <c r="G616" s="259"/>
      <c r="H616" s="259"/>
      <c r="I616" s="259"/>
      <c r="J616" s="259"/>
    </row>
    <row r="617" spans="1:10">
      <c r="A617" s="259"/>
      <c r="B617" s="259"/>
      <c r="C617" s="259"/>
      <c r="D617" s="259"/>
      <c r="E617" s="259"/>
      <c r="F617" s="270"/>
      <c r="G617" s="259"/>
      <c r="H617" s="259"/>
      <c r="I617" s="259"/>
      <c r="J617" s="259"/>
    </row>
    <row r="618" spans="1:10">
      <c r="A618" s="259"/>
      <c r="B618" s="259"/>
      <c r="C618" s="259"/>
      <c r="D618" s="259"/>
      <c r="E618" s="259"/>
      <c r="F618" s="270"/>
      <c r="G618" s="259"/>
      <c r="H618" s="259"/>
      <c r="I618" s="259"/>
      <c r="J618" s="259"/>
    </row>
    <row r="619" spans="1:10">
      <c r="A619" s="259"/>
      <c r="B619" s="259"/>
      <c r="C619" s="259"/>
      <c r="D619" s="259"/>
      <c r="E619" s="259"/>
      <c r="F619" s="270"/>
      <c r="G619" s="259"/>
      <c r="H619" s="259"/>
      <c r="I619" s="259"/>
      <c r="J619" s="259"/>
    </row>
    <row r="620" spans="1:10">
      <c r="A620" s="259"/>
      <c r="B620" s="259"/>
      <c r="C620" s="259"/>
      <c r="D620" s="259"/>
      <c r="E620" s="259"/>
      <c r="F620" s="270"/>
      <c r="G620" s="259"/>
      <c r="H620" s="259"/>
      <c r="I620" s="259"/>
      <c r="J620" s="259"/>
    </row>
    <row r="621" spans="1:10">
      <c r="A621" s="259"/>
      <c r="B621" s="259"/>
      <c r="C621" s="259"/>
      <c r="D621" s="259"/>
      <c r="E621" s="259"/>
      <c r="F621" s="270"/>
      <c r="G621" s="259"/>
      <c r="H621" s="259"/>
      <c r="I621" s="259"/>
      <c r="J621" s="259"/>
    </row>
    <row r="622" spans="1:10">
      <c r="A622" s="259"/>
      <c r="B622" s="259"/>
      <c r="C622" s="259"/>
      <c r="D622" s="259"/>
      <c r="E622" s="259"/>
      <c r="F622" s="270"/>
      <c r="G622" s="259"/>
      <c r="H622" s="259"/>
      <c r="I622" s="259"/>
      <c r="J622" s="259"/>
    </row>
    <row r="623" spans="1:10">
      <c r="A623" s="259"/>
      <c r="B623" s="259"/>
      <c r="C623" s="259"/>
      <c r="D623" s="259"/>
      <c r="E623" s="259"/>
      <c r="F623" s="270"/>
      <c r="G623" s="259"/>
      <c r="H623" s="259"/>
      <c r="I623" s="259"/>
      <c r="J623" s="259"/>
    </row>
    <row r="624" spans="1:10">
      <c r="A624" s="259"/>
      <c r="B624" s="259"/>
      <c r="C624" s="259"/>
      <c r="D624" s="259"/>
      <c r="E624" s="259"/>
      <c r="F624" s="270"/>
      <c r="G624" s="259"/>
      <c r="H624" s="259"/>
      <c r="I624" s="259"/>
      <c r="J624" s="259"/>
    </row>
    <row r="625" spans="1:10">
      <c r="A625" s="259"/>
      <c r="B625" s="259"/>
      <c r="C625" s="259"/>
      <c r="D625" s="259"/>
      <c r="E625" s="259"/>
      <c r="F625" s="270"/>
      <c r="G625" s="259"/>
      <c r="H625" s="259"/>
      <c r="I625" s="259"/>
      <c r="J625" s="259"/>
    </row>
    <row r="626" spans="1:10">
      <c r="A626" s="259"/>
      <c r="B626" s="259"/>
      <c r="C626" s="259"/>
      <c r="D626" s="259"/>
      <c r="E626" s="259"/>
      <c r="F626" s="270"/>
      <c r="G626" s="259"/>
      <c r="H626" s="259"/>
      <c r="I626" s="259"/>
      <c r="J626" s="259"/>
    </row>
    <row r="627" spans="1:10">
      <c r="A627" s="259"/>
      <c r="B627" s="259"/>
      <c r="C627" s="259"/>
      <c r="D627" s="259"/>
      <c r="E627" s="259"/>
      <c r="F627" s="270"/>
      <c r="G627" s="259"/>
      <c r="H627" s="259"/>
      <c r="I627" s="259"/>
      <c r="J627" s="259"/>
    </row>
    <row r="628" spans="1:10">
      <c r="A628" s="259"/>
      <c r="B628" s="259"/>
      <c r="C628" s="259"/>
      <c r="D628" s="259"/>
      <c r="E628" s="259"/>
      <c r="F628" s="270"/>
      <c r="G628" s="259"/>
      <c r="H628" s="259"/>
      <c r="I628" s="259"/>
      <c r="J628" s="259"/>
    </row>
    <row r="629" spans="1:10">
      <c r="A629" s="259"/>
      <c r="B629" s="259"/>
      <c r="C629" s="259"/>
      <c r="D629" s="259"/>
      <c r="E629" s="259"/>
      <c r="F629" s="270"/>
      <c r="G629" s="259"/>
      <c r="H629" s="259"/>
      <c r="I629" s="259"/>
      <c r="J629" s="259"/>
    </row>
    <row r="630" spans="1:10">
      <c r="A630" s="259"/>
      <c r="B630" s="259"/>
      <c r="C630" s="259"/>
      <c r="D630" s="259"/>
      <c r="E630" s="259"/>
      <c r="F630" s="270"/>
      <c r="G630" s="259"/>
      <c r="H630" s="259"/>
      <c r="I630" s="259"/>
      <c r="J630" s="259"/>
    </row>
    <row r="631" spans="1:10">
      <c r="A631" s="259"/>
      <c r="B631" s="259"/>
      <c r="C631" s="259"/>
      <c r="D631" s="259"/>
      <c r="E631" s="259"/>
      <c r="F631" s="270"/>
      <c r="G631" s="259"/>
      <c r="H631" s="259"/>
      <c r="I631" s="259"/>
      <c r="J631" s="259"/>
    </row>
    <row r="632" spans="1:10">
      <c r="A632" s="259"/>
      <c r="B632" s="259"/>
      <c r="C632" s="259"/>
      <c r="D632" s="259"/>
      <c r="E632" s="259"/>
      <c r="F632" s="270"/>
      <c r="G632" s="259"/>
      <c r="H632" s="259"/>
      <c r="I632" s="259"/>
      <c r="J632" s="259"/>
    </row>
    <row r="633" spans="1:10">
      <c r="A633" s="259"/>
      <c r="B633" s="259"/>
      <c r="C633" s="259"/>
      <c r="D633" s="259"/>
      <c r="E633" s="259"/>
      <c r="F633" s="270"/>
      <c r="G633" s="259"/>
      <c r="H633" s="259"/>
      <c r="I633" s="259"/>
      <c r="J633" s="259"/>
    </row>
    <row r="634" spans="1:10">
      <c r="A634" s="259"/>
      <c r="B634" s="259"/>
      <c r="C634" s="259"/>
      <c r="D634" s="259"/>
      <c r="E634" s="259"/>
      <c r="F634" s="270"/>
      <c r="G634" s="259"/>
      <c r="H634" s="259"/>
      <c r="I634" s="259"/>
      <c r="J634" s="259"/>
    </row>
    <row r="635" spans="1:10">
      <c r="A635" s="259"/>
      <c r="B635" s="259"/>
      <c r="C635" s="259"/>
      <c r="D635" s="259"/>
      <c r="E635" s="259"/>
      <c r="F635" s="270"/>
      <c r="G635" s="259"/>
      <c r="H635" s="259"/>
      <c r="I635" s="259"/>
      <c r="J635" s="259"/>
    </row>
    <row r="636" spans="1:10">
      <c r="A636" s="259"/>
      <c r="B636" s="259"/>
      <c r="C636" s="259"/>
      <c r="D636" s="259"/>
      <c r="E636" s="259"/>
      <c r="F636" s="270"/>
      <c r="G636" s="259"/>
      <c r="H636" s="259"/>
      <c r="I636" s="259"/>
      <c r="J636" s="259"/>
    </row>
    <row r="637" spans="1:10">
      <c r="A637" s="259"/>
      <c r="B637" s="259"/>
      <c r="C637" s="259"/>
      <c r="D637" s="259"/>
      <c r="E637" s="259"/>
      <c r="F637" s="270"/>
      <c r="G637" s="259"/>
      <c r="H637" s="259"/>
      <c r="I637" s="259"/>
      <c r="J637" s="259"/>
    </row>
    <row r="638" spans="1:10">
      <c r="A638" s="259"/>
      <c r="B638" s="259"/>
      <c r="C638" s="259"/>
      <c r="D638" s="259"/>
      <c r="E638" s="259"/>
      <c r="F638" s="270"/>
      <c r="G638" s="259"/>
      <c r="H638" s="259"/>
      <c r="I638" s="259"/>
      <c r="J638" s="259"/>
    </row>
    <row r="639" spans="1:10">
      <c r="A639" s="259"/>
      <c r="B639" s="259"/>
      <c r="C639" s="259"/>
      <c r="D639" s="259"/>
      <c r="E639" s="259"/>
      <c r="F639" s="270"/>
      <c r="G639" s="259"/>
      <c r="H639" s="259"/>
      <c r="I639" s="259"/>
      <c r="J639" s="259"/>
    </row>
    <row r="640" spans="1:10">
      <c r="A640" s="259"/>
      <c r="B640" s="259"/>
      <c r="C640" s="259"/>
      <c r="D640" s="259"/>
      <c r="E640" s="259"/>
      <c r="F640" s="270"/>
      <c r="G640" s="259"/>
      <c r="H640" s="259"/>
      <c r="I640" s="259"/>
      <c r="J640" s="259"/>
    </row>
    <row r="641" spans="1:10">
      <c r="A641" s="259"/>
      <c r="B641" s="259"/>
      <c r="C641" s="259"/>
      <c r="D641" s="259"/>
      <c r="E641" s="259"/>
      <c r="F641" s="270"/>
      <c r="G641" s="259"/>
      <c r="H641" s="259"/>
      <c r="I641" s="259"/>
      <c r="J641" s="259"/>
    </row>
    <row r="642" spans="1:10">
      <c r="A642" s="259"/>
      <c r="B642" s="259"/>
      <c r="C642" s="259"/>
      <c r="D642" s="259"/>
      <c r="E642" s="259"/>
      <c r="F642" s="270"/>
      <c r="G642" s="259"/>
      <c r="H642" s="259"/>
      <c r="I642" s="259"/>
      <c r="J642" s="259"/>
    </row>
    <row r="643" spans="1:10">
      <c r="A643" s="259"/>
      <c r="B643" s="259"/>
      <c r="C643" s="259"/>
      <c r="D643" s="259"/>
      <c r="E643" s="259"/>
      <c r="F643" s="270"/>
      <c r="G643" s="259"/>
      <c r="H643" s="259"/>
      <c r="I643" s="259"/>
      <c r="J643" s="259"/>
    </row>
    <row r="644" spans="1:10">
      <c r="A644" s="259"/>
      <c r="B644" s="259"/>
      <c r="C644" s="259"/>
      <c r="D644" s="259"/>
      <c r="E644" s="259"/>
      <c r="F644" s="270"/>
      <c r="G644" s="259"/>
      <c r="H644" s="259"/>
      <c r="I644" s="259"/>
      <c r="J644" s="259"/>
    </row>
    <row r="645" spans="1:10">
      <c r="A645" s="259"/>
      <c r="B645" s="259"/>
      <c r="C645" s="259"/>
      <c r="D645" s="259"/>
      <c r="E645" s="259"/>
      <c r="F645" s="270"/>
      <c r="G645" s="259"/>
      <c r="H645" s="259"/>
      <c r="I645" s="259"/>
      <c r="J645" s="259"/>
    </row>
    <row r="646" spans="1:10">
      <c r="A646" s="259"/>
      <c r="B646" s="259"/>
      <c r="C646" s="259"/>
      <c r="D646" s="259"/>
      <c r="E646" s="259"/>
      <c r="F646" s="270"/>
      <c r="G646" s="259"/>
      <c r="H646" s="259"/>
      <c r="I646" s="259"/>
      <c r="J646" s="259"/>
    </row>
    <row r="647" spans="1:10">
      <c r="A647" s="259"/>
      <c r="B647" s="259"/>
      <c r="C647" s="259"/>
      <c r="D647" s="259"/>
      <c r="E647" s="259"/>
      <c r="F647" s="270"/>
      <c r="G647" s="259"/>
      <c r="H647" s="259"/>
      <c r="I647" s="259"/>
      <c r="J647" s="259"/>
    </row>
    <row r="648" spans="1:10">
      <c r="A648" s="259"/>
      <c r="B648" s="259"/>
      <c r="C648" s="259"/>
      <c r="D648" s="259"/>
      <c r="E648" s="259"/>
      <c r="F648" s="270"/>
      <c r="G648" s="259"/>
      <c r="H648" s="259"/>
      <c r="I648" s="259"/>
      <c r="J648" s="259"/>
    </row>
    <row r="649" spans="1:10">
      <c r="A649" s="259"/>
      <c r="B649" s="259"/>
      <c r="C649" s="259"/>
      <c r="D649" s="259"/>
      <c r="E649" s="259"/>
      <c r="F649" s="270"/>
      <c r="G649" s="259"/>
      <c r="H649" s="259"/>
      <c r="I649" s="259"/>
      <c r="J649" s="259"/>
    </row>
    <row r="650" spans="1:10">
      <c r="A650" s="259"/>
      <c r="B650" s="259"/>
      <c r="C650" s="259"/>
      <c r="D650" s="259"/>
      <c r="E650" s="259"/>
      <c r="F650" s="270"/>
      <c r="G650" s="259"/>
      <c r="H650" s="259"/>
      <c r="I650" s="259"/>
      <c r="J650" s="259"/>
    </row>
    <row r="651" spans="1:10">
      <c r="A651" s="259"/>
      <c r="B651" s="259"/>
      <c r="C651" s="259"/>
      <c r="D651" s="259"/>
      <c r="E651" s="259"/>
      <c r="F651" s="270"/>
      <c r="G651" s="259"/>
      <c r="H651" s="259"/>
      <c r="I651" s="259"/>
      <c r="J651" s="259"/>
    </row>
    <row r="652" spans="1:10">
      <c r="A652" s="259"/>
      <c r="B652" s="259"/>
      <c r="C652" s="259"/>
      <c r="D652" s="259"/>
      <c r="E652" s="259"/>
      <c r="F652" s="270"/>
      <c r="G652" s="259"/>
      <c r="H652" s="259"/>
      <c r="I652" s="259"/>
      <c r="J652" s="259"/>
    </row>
    <row r="653" spans="1:10">
      <c r="A653" s="259"/>
      <c r="B653" s="259"/>
      <c r="C653" s="259"/>
      <c r="D653" s="259"/>
      <c r="E653" s="259"/>
      <c r="F653" s="270"/>
      <c r="G653" s="259"/>
      <c r="H653" s="259"/>
      <c r="I653" s="259"/>
      <c r="J653" s="259"/>
    </row>
    <row r="654" spans="1:10">
      <c r="A654" s="259"/>
      <c r="B654" s="259"/>
      <c r="C654" s="259"/>
      <c r="D654" s="259"/>
      <c r="E654" s="259"/>
      <c r="F654" s="270"/>
      <c r="G654" s="259"/>
      <c r="H654" s="259"/>
      <c r="I654" s="259"/>
      <c r="J654" s="259"/>
    </row>
    <row r="655" spans="1:10">
      <c r="A655" s="259"/>
      <c r="B655" s="259"/>
      <c r="C655" s="259"/>
      <c r="D655" s="259"/>
      <c r="E655" s="259"/>
      <c r="F655" s="270"/>
      <c r="G655" s="259"/>
      <c r="H655" s="259"/>
      <c r="I655" s="259"/>
      <c r="J655" s="259"/>
    </row>
    <row r="656" spans="1:10">
      <c r="A656" s="259"/>
      <c r="B656" s="259"/>
      <c r="C656" s="259"/>
      <c r="D656" s="259"/>
      <c r="E656" s="259"/>
      <c r="F656" s="270"/>
      <c r="G656" s="259"/>
      <c r="H656" s="259"/>
      <c r="I656" s="259"/>
      <c r="J656" s="259"/>
    </row>
    <row r="657" spans="1:10">
      <c r="A657" s="259"/>
      <c r="B657" s="259"/>
      <c r="C657" s="259"/>
      <c r="D657" s="259"/>
      <c r="E657" s="259"/>
      <c r="F657" s="270"/>
      <c r="G657" s="259"/>
      <c r="H657" s="259"/>
      <c r="I657" s="259"/>
      <c r="J657" s="259"/>
    </row>
    <row r="658" spans="1:10">
      <c r="A658" s="259"/>
      <c r="B658" s="259"/>
      <c r="C658" s="259"/>
      <c r="D658" s="259"/>
      <c r="E658" s="259"/>
      <c r="F658" s="270"/>
      <c r="G658" s="259"/>
      <c r="H658" s="259"/>
      <c r="I658" s="259"/>
      <c r="J658" s="259"/>
    </row>
    <row r="659" spans="1:10">
      <c r="A659" s="259"/>
      <c r="B659" s="259"/>
      <c r="C659" s="259"/>
      <c r="D659" s="259"/>
      <c r="E659" s="259"/>
      <c r="F659" s="270"/>
      <c r="G659" s="259"/>
      <c r="H659" s="259"/>
      <c r="I659" s="259"/>
      <c r="J659" s="259"/>
    </row>
    <row r="660" spans="1:10">
      <c r="A660" s="259"/>
      <c r="B660" s="259"/>
      <c r="C660" s="259"/>
      <c r="D660" s="259"/>
      <c r="E660" s="259"/>
      <c r="F660" s="270"/>
      <c r="G660" s="259"/>
      <c r="H660" s="259"/>
      <c r="I660" s="259"/>
      <c r="J660" s="259"/>
    </row>
    <row r="661" spans="1:10">
      <c r="A661" s="259"/>
      <c r="B661" s="259"/>
      <c r="C661" s="259"/>
      <c r="D661" s="259"/>
      <c r="E661" s="259"/>
      <c r="F661" s="270"/>
      <c r="G661" s="259"/>
      <c r="H661" s="259"/>
      <c r="I661" s="259"/>
      <c r="J661" s="259"/>
    </row>
    <row r="662" spans="1:10">
      <c r="A662" s="259"/>
      <c r="B662" s="259"/>
      <c r="C662" s="259"/>
      <c r="D662" s="259"/>
      <c r="E662" s="259"/>
      <c r="F662" s="270"/>
      <c r="G662" s="259"/>
      <c r="H662" s="259"/>
      <c r="I662" s="259"/>
      <c r="J662" s="259"/>
    </row>
    <row r="663" spans="1:10">
      <c r="A663" s="259"/>
      <c r="B663" s="259"/>
      <c r="C663" s="259"/>
      <c r="D663" s="259"/>
      <c r="E663" s="259"/>
      <c r="F663" s="270"/>
      <c r="G663" s="259"/>
      <c r="H663" s="259"/>
      <c r="I663" s="259"/>
      <c r="J663" s="259"/>
    </row>
    <row r="664" spans="1:10">
      <c r="A664" s="259"/>
      <c r="B664" s="259"/>
      <c r="C664" s="259"/>
      <c r="D664" s="259"/>
      <c r="E664" s="259"/>
      <c r="F664" s="270"/>
      <c r="G664" s="259"/>
      <c r="H664" s="259"/>
      <c r="I664" s="259"/>
      <c r="J664" s="259"/>
    </row>
    <row r="665" spans="1:10">
      <c r="A665" s="259"/>
      <c r="B665" s="259"/>
      <c r="C665" s="259"/>
      <c r="D665" s="259"/>
      <c r="E665" s="259"/>
      <c r="F665" s="270"/>
      <c r="G665" s="259"/>
      <c r="H665" s="259"/>
      <c r="I665" s="259"/>
      <c r="J665" s="259"/>
    </row>
    <row r="666" spans="1:10">
      <c r="A666" s="259"/>
      <c r="B666" s="259"/>
      <c r="C666" s="259"/>
      <c r="D666" s="259"/>
      <c r="E666" s="259"/>
      <c r="F666" s="270"/>
      <c r="G666" s="259"/>
      <c r="H666" s="259"/>
      <c r="I666" s="259"/>
      <c r="J666" s="259"/>
    </row>
    <row r="667" spans="1:10">
      <c r="A667" s="259"/>
      <c r="B667" s="259"/>
      <c r="C667" s="259"/>
      <c r="D667" s="259"/>
      <c r="E667" s="259"/>
      <c r="F667" s="270"/>
      <c r="G667" s="259"/>
      <c r="H667" s="259"/>
      <c r="I667" s="259"/>
      <c r="J667" s="259"/>
    </row>
    <row r="668" spans="1:10">
      <c r="A668" s="259"/>
      <c r="B668" s="259"/>
      <c r="C668" s="259"/>
      <c r="D668" s="259"/>
      <c r="E668" s="259"/>
      <c r="F668" s="270"/>
      <c r="G668" s="259"/>
      <c r="H668" s="259"/>
      <c r="I668" s="259"/>
      <c r="J668" s="259"/>
    </row>
    <row r="669" spans="1:10">
      <c r="A669" s="259"/>
      <c r="B669" s="259"/>
      <c r="C669" s="259"/>
      <c r="D669" s="259"/>
      <c r="E669" s="259"/>
      <c r="F669" s="270"/>
      <c r="G669" s="259"/>
      <c r="H669" s="259"/>
      <c r="I669" s="259"/>
      <c r="J669" s="259"/>
    </row>
    <row r="670" spans="1:10">
      <c r="A670" s="259"/>
      <c r="B670" s="259"/>
      <c r="C670" s="259"/>
      <c r="D670" s="259"/>
      <c r="E670" s="259"/>
      <c r="F670" s="270"/>
      <c r="G670" s="259"/>
      <c r="H670" s="259"/>
      <c r="I670" s="259"/>
      <c r="J670" s="259"/>
    </row>
    <row r="671" spans="1:10">
      <c r="A671" s="259"/>
      <c r="B671" s="259"/>
      <c r="C671" s="259"/>
      <c r="D671" s="259"/>
      <c r="E671" s="259"/>
      <c r="F671" s="270"/>
      <c r="G671" s="259"/>
      <c r="H671" s="259"/>
      <c r="I671" s="259"/>
      <c r="J671" s="259"/>
    </row>
    <row r="672" spans="1:10">
      <c r="A672" s="259"/>
      <c r="B672" s="259"/>
      <c r="C672" s="259"/>
      <c r="D672" s="259"/>
      <c r="E672" s="259"/>
      <c r="F672" s="270"/>
      <c r="G672" s="259"/>
      <c r="H672" s="259"/>
      <c r="I672" s="259"/>
      <c r="J672" s="259"/>
    </row>
    <row r="673" spans="1:10">
      <c r="A673" s="259"/>
      <c r="B673" s="259"/>
      <c r="C673" s="259"/>
      <c r="D673" s="259"/>
      <c r="E673" s="259"/>
      <c r="F673" s="270"/>
      <c r="G673" s="259"/>
      <c r="H673" s="259"/>
      <c r="I673" s="259"/>
      <c r="J673" s="259"/>
    </row>
    <row r="674" spans="1:10">
      <c r="A674" s="259"/>
      <c r="B674" s="259"/>
      <c r="C674" s="259"/>
      <c r="D674" s="259"/>
      <c r="E674" s="259"/>
      <c r="F674" s="270"/>
      <c r="G674" s="259"/>
      <c r="H674" s="259"/>
      <c r="I674" s="259"/>
      <c r="J674" s="259"/>
    </row>
    <row r="675" spans="1:10">
      <c r="A675" s="259"/>
      <c r="B675" s="259"/>
      <c r="C675" s="259"/>
      <c r="D675" s="259"/>
      <c r="E675" s="259"/>
      <c r="F675" s="270"/>
      <c r="G675" s="259"/>
      <c r="H675" s="259"/>
      <c r="I675" s="259"/>
      <c r="J675" s="259"/>
    </row>
    <row r="676" spans="1:10">
      <c r="A676" s="259"/>
      <c r="B676" s="259"/>
      <c r="C676" s="259"/>
      <c r="D676" s="259"/>
      <c r="E676" s="259"/>
      <c r="F676" s="270"/>
      <c r="G676" s="259"/>
      <c r="H676" s="259"/>
      <c r="I676" s="259"/>
      <c r="J676" s="259"/>
    </row>
    <row r="677" spans="1:10">
      <c r="A677" s="259"/>
      <c r="B677" s="259"/>
      <c r="C677" s="259"/>
      <c r="D677" s="259"/>
      <c r="E677" s="259"/>
      <c r="F677" s="270"/>
      <c r="G677" s="259"/>
      <c r="H677" s="259"/>
      <c r="I677" s="259"/>
      <c r="J677" s="259"/>
    </row>
    <row r="678" spans="1:10">
      <c r="A678" s="259"/>
      <c r="B678" s="259"/>
      <c r="C678" s="259"/>
      <c r="D678" s="259"/>
      <c r="E678" s="259"/>
      <c r="F678" s="270"/>
      <c r="G678" s="259"/>
      <c r="H678" s="259"/>
      <c r="I678" s="259"/>
      <c r="J678" s="259"/>
    </row>
    <row r="679" spans="1:10">
      <c r="A679" s="259"/>
      <c r="B679" s="259"/>
      <c r="C679" s="259"/>
      <c r="D679" s="259"/>
      <c r="E679" s="259"/>
      <c r="F679" s="270"/>
      <c r="G679" s="259"/>
      <c r="H679" s="259"/>
      <c r="I679" s="259"/>
      <c r="J679" s="259"/>
    </row>
    <row r="680" spans="1:10">
      <c r="A680" s="259"/>
      <c r="B680" s="259"/>
      <c r="C680" s="259"/>
      <c r="D680" s="259"/>
      <c r="E680" s="259"/>
      <c r="F680" s="270"/>
      <c r="G680" s="259"/>
      <c r="H680" s="259"/>
      <c r="I680" s="259"/>
      <c r="J680" s="259"/>
    </row>
    <row r="681" spans="1:10">
      <c r="A681" s="259"/>
      <c r="B681" s="259"/>
      <c r="C681" s="259"/>
      <c r="D681" s="259"/>
      <c r="E681" s="259"/>
      <c r="F681" s="270"/>
      <c r="G681" s="259"/>
      <c r="H681" s="259"/>
      <c r="I681" s="259"/>
      <c r="J681" s="259"/>
    </row>
    <row r="682" spans="1:10">
      <c r="A682" s="259"/>
      <c r="B682" s="259"/>
      <c r="C682" s="259"/>
      <c r="D682" s="259"/>
      <c r="E682" s="259"/>
      <c r="F682" s="270"/>
      <c r="G682" s="259"/>
      <c r="H682" s="259"/>
      <c r="I682" s="259"/>
      <c r="J682" s="259"/>
    </row>
    <row r="683" spans="1:10">
      <c r="A683" s="259"/>
      <c r="B683" s="259"/>
      <c r="C683" s="259"/>
      <c r="D683" s="259"/>
      <c r="E683" s="259"/>
      <c r="F683" s="270"/>
      <c r="G683" s="259"/>
      <c r="H683" s="259"/>
      <c r="I683" s="259"/>
      <c r="J683" s="259"/>
    </row>
    <row r="684" spans="1:10">
      <c r="A684" s="259"/>
      <c r="B684" s="259"/>
      <c r="C684" s="259"/>
      <c r="D684" s="259"/>
      <c r="E684" s="259"/>
      <c r="F684" s="270"/>
      <c r="G684" s="259"/>
      <c r="H684" s="259"/>
      <c r="I684" s="259"/>
      <c r="J684" s="259"/>
    </row>
    <row r="685" spans="1:10">
      <c r="A685" s="259"/>
      <c r="B685" s="259"/>
      <c r="C685" s="259"/>
      <c r="D685" s="259"/>
      <c r="E685" s="259"/>
      <c r="F685" s="270"/>
      <c r="G685" s="259"/>
      <c r="H685" s="259"/>
      <c r="I685" s="259"/>
      <c r="J685" s="259"/>
    </row>
    <row r="686" spans="1:10">
      <c r="A686" s="259"/>
      <c r="B686" s="259"/>
      <c r="C686" s="259"/>
      <c r="D686" s="259"/>
      <c r="E686" s="259"/>
      <c r="F686" s="270"/>
      <c r="G686" s="259"/>
      <c r="H686" s="259"/>
      <c r="I686" s="259"/>
      <c r="J686" s="259"/>
    </row>
    <row r="687" spans="1:10">
      <c r="A687" s="259"/>
      <c r="B687" s="259"/>
      <c r="C687" s="259"/>
      <c r="D687" s="259"/>
      <c r="E687" s="259"/>
      <c r="F687" s="270"/>
      <c r="G687" s="259"/>
      <c r="H687" s="259"/>
      <c r="I687" s="259"/>
      <c r="J687" s="259"/>
    </row>
    <row r="688" spans="1:10">
      <c r="A688" s="259"/>
      <c r="B688" s="259"/>
      <c r="C688" s="259"/>
      <c r="D688" s="259"/>
      <c r="E688" s="259"/>
      <c r="F688" s="270"/>
      <c r="G688" s="259"/>
      <c r="H688" s="259"/>
      <c r="I688" s="259"/>
      <c r="J688" s="259"/>
    </row>
    <row r="689" spans="1:10">
      <c r="A689" s="259"/>
      <c r="B689" s="259"/>
      <c r="C689" s="259"/>
      <c r="D689" s="259"/>
      <c r="E689" s="259"/>
      <c r="F689" s="270"/>
      <c r="G689" s="259"/>
      <c r="H689" s="259"/>
      <c r="I689" s="259"/>
      <c r="J689" s="259"/>
    </row>
    <row r="690" spans="1:10">
      <c r="A690" s="259"/>
      <c r="B690" s="259"/>
      <c r="C690" s="259"/>
      <c r="D690" s="259"/>
      <c r="E690" s="259"/>
      <c r="F690" s="270"/>
      <c r="G690" s="259"/>
      <c r="H690" s="259"/>
      <c r="I690" s="259"/>
      <c r="J690" s="259"/>
    </row>
    <row r="691" spans="1:10">
      <c r="A691" s="259"/>
      <c r="B691" s="259"/>
      <c r="C691" s="259"/>
      <c r="D691" s="259"/>
      <c r="E691" s="259"/>
      <c r="F691" s="270"/>
      <c r="G691" s="259"/>
      <c r="H691" s="259"/>
      <c r="I691" s="259"/>
      <c r="J691" s="259"/>
    </row>
    <row r="692" spans="1:10">
      <c r="A692" s="259"/>
      <c r="B692" s="259"/>
      <c r="C692" s="259"/>
      <c r="D692" s="259"/>
      <c r="E692" s="259"/>
      <c r="F692" s="270"/>
      <c r="G692" s="259"/>
      <c r="H692" s="259"/>
      <c r="I692" s="259"/>
      <c r="J692" s="259"/>
    </row>
    <row r="693" spans="1:10">
      <c r="A693" s="259"/>
      <c r="B693" s="259"/>
      <c r="C693" s="259"/>
      <c r="D693" s="259"/>
      <c r="E693" s="259"/>
      <c r="F693" s="270"/>
      <c r="G693" s="259"/>
      <c r="H693" s="259"/>
      <c r="I693" s="259"/>
      <c r="J693" s="259"/>
    </row>
    <row r="694" spans="1:10">
      <c r="A694" s="259"/>
      <c r="B694" s="259"/>
      <c r="C694" s="259"/>
      <c r="D694" s="259"/>
      <c r="E694" s="259"/>
      <c r="F694" s="270"/>
      <c r="G694" s="259"/>
      <c r="H694" s="259"/>
      <c r="I694" s="259"/>
      <c r="J694" s="259"/>
    </row>
    <row r="695" spans="1:10">
      <c r="A695" s="259"/>
      <c r="B695" s="259"/>
      <c r="C695" s="259"/>
      <c r="D695" s="259"/>
      <c r="E695" s="259"/>
      <c r="F695" s="270"/>
      <c r="G695" s="259"/>
      <c r="H695" s="259"/>
      <c r="I695" s="259"/>
      <c r="J695" s="259"/>
    </row>
    <row r="696" spans="1:10">
      <c r="A696" s="259"/>
      <c r="B696" s="259"/>
      <c r="C696" s="259"/>
      <c r="D696" s="259"/>
      <c r="E696" s="259"/>
      <c r="F696" s="270"/>
      <c r="G696" s="259"/>
      <c r="H696" s="259"/>
      <c r="I696" s="259"/>
      <c r="J696" s="259"/>
    </row>
    <row r="697" spans="1:10">
      <c r="A697" s="259"/>
      <c r="B697" s="259"/>
      <c r="C697" s="259"/>
      <c r="D697" s="259"/>
      <c r="E697" s="259"/>
      <c r="F697" s="270"/>
      <c r="G697" s="259"/>
      <c r="H697" s="259"/>
      <c r="I697" s="259"/>
      <c r="J697" s="259"/>
    </row>
    <row r="698" spans="1:10">
      <c r="A698" s="259"/>
      <c r="B698" s="259"/>
      <c r="C698" s="259"/>
      <c r="D698" s="259"/>
      <c r="E698" s="259"/>
      <c r="F698" s="270"/>
      <c r="G698" s="259"/>
      <c r="H698" s="259"/>
      <c r="I698" s="259"/>
      <c r="J698" s="259"/>
    </row>
    <row r="699" spans="1:10">
      <c r="A699" s="259"/>
      <c r="B699" s="259"/>
      <c r="C699" s="259"/>
      <c r="D699" s="259"/>
      <c r="E699" s="259"/>
      <c r="F699" s="270"/>
      <c r="G699" s="259"/>
      <c r="H699" s="259"/>
      <c r="I699" s="259"/>
      <c r="J699" s="259"/>
    </row>
    <row r="700" spans="1:10">
      <c r="A700" s="259"/>
      <c r="B700" s="259"/>
      <c r="C700" s="259"/>
      <c r="D700" s="259"/>
      <c r="E700" s="259"/>
      <c r="F700" s="270"/>
      <c r="G700" s="259"/>
      <c r="H700" s="259"/>
      <c r="I700" s="259"/>
      <c r="J700" s="259"/>
    </row>
    <row r="701" spans="1:10">
      <c r="A701" s="259"/>
      <c r="B701" s="259"/>
      <c r="C701" s="259"/>
      <c r="D701" s="259"/>
      <c r="E701" s="259"/>
      <c r="F701" s="270"/>
      <c r="G701" s="259"/>
      <c r="H701" s="259"/>
      <c r="I701" s="259"/>
      <c r="J701" s="259"/>
    </row>
    <row r="702" spans="1:10">
      <c r="A702" s="259"/>
      <c r="B702" s="259"/>
      <c r="C702" s="259"/>
      <c r="D702" s="259"/>
      <c r="E702" s="259"/>
      <c r="F702" s="270"/>
      <c r="G702" s="259"/>
      <c r="H702" s="259"/>
      <c r="I702" s="259"/>
      <c r="J702" s="259"/>
    </row>
    <row r="703" spans="1:10">
      <c r="A703" s="259"/>
      <c r="B703" s="259"/>
      <c r="C703" s="259"/>
      <c r="D703" s="259"/>
      <c r="E703" s="259"/>
      <c r="F703" s="270"/>
      <c r="G703" s="259"/>
      <c r="H703" s="259"/>
      <c r="I703" s="259"/>
      <c r="J703" s="259"/>
    </row>
    <row r="704" spans="1:10">
      <c r="A704" s="259"/>
      <c r="B704" s="259"/>
      <c r="C704" s="259"/>
      <c r="D704" s="259"/>
      <c r="E704" s="259"/>
      <c r="F704" s="270"/>
      <c r="G704" s="259"/>
      <c r="H704" s="259"/>
      <c r="I704" s="259"/>
      <c r="J704" s="259"/>
    </row>
    <row r="705" spans="1:10">
      <c r="A705" s="259"/>
      <c r="B705" s="259"/>
      <c r="C705" s="259"/>
      <c r="D705" s="259"/>
      <c r="E705" s="259"/>
      <c r="F705" s="270"/>
      <c r="G705" s="259"/>
      <c r="H705" s="259"/>
      <c r="I705" s="259"/>
      <c r="J705" s="259"/>
    </row>
    <row r="706" spans="1:10">
      <c r="A706" s="259"/>
      <c r="B706" s="259"/>
      <c r="C706" s="259"/>
      <c r="D706" s="259"/>
      <c r="E706" s="259"/>
      <c r="F706" s="270"/>
      <c r="G706" s="259"/>
      <c r="H706" s="259"/>
      <c r="I706" s="259"/>
      <c r="J706" s="259"/>
    </row>
    <row r="707" spans="1:10">
      <c r="A707" s="259"/>
      <c r="B707" s="259"/>
      <c r="C707" s="259"/>
      <c r="D707" s="259"/>
      <c r="E707" s="259"/>
      <c r="F707" s="270"/>
      <c r="G707" s="259"/>
      <c r="H707" s="259"/>
      <c r="I707" s="259"/>
      <c r="J707" s="259"/>
    </row>
    <row r="708" spans="1:10">
      <c r="A708" s="259"/>
      <c r="B708" s="259"/>
      <c r="C708" s="259"/>
      <c r="D708" s="259"/>
      <c r="E708" s="259"/>
      <c r="F708" s="270"/>
      <c r="G708" s="259"/>
      <c r="H708" s="259"/>
      <c r="I708" s="259"/>
      <c r="J708" s="259"/>
    </row>
    <row r="709" spans="1:10">
      <c r="A709" s="259"/>
      <c r="B709" s="259"/>
      <c r="C709" s="259"/>
      <c r="D709" s="259"/>
      <c r="E709" s="259"/>
      <c r="F709" s="270"/>
      <c r="G709" s="259"/>
      <c r="H709" s="259"/>
      <c r="I709" s="259"/>
      <c r="J709" s="259"/>
    </row>
    <row r="710" spans="1:10">
      <c r="A710" s="259"/>
      <c r="B710" s="259"/>
      <c r="C710" s="259"/>
      <c r="D710" s="259"/>
      <c r="E710" s="259"/>
      <c r="F710" s="270"/>
      <c r="G710" s="259"/>
      <c r="H710" s="259"/>
      <c r="I710" s="259"/>
      <c r="J710" s="259"/>
    </row>
    <row r="711" spans="1:10">
      <c r="A711" s="259"/>
      <c r="B711" s="259"/>
      <c r="C711" s="259"/>
      <c r="D711" s="259"/>
      <c r="E711" s="259"/>
      <c r="F711" s="270"/>
      <c r="G711" s="259"/>
      <c r="H711" s="259"/>
      <c r="I711" s="259"/>
      <c r="J711" s="259"/>
    </row>
    <row r="712" spans="1:10">
      <c r="A712" s="259"/>
      <c r="B712" s="259"/>
      <c r="C712" s="259"/>
      <c r="D712" s="259"/>
      <c r="E712" s="259"/>
      <c r="F712" s="270"/>
      <c r="G712" s="259"/>
      <c r="H712" s="259"/>
      <c r="I712" s="259"/>
      <c r="J712" s="259"/>
    </row>
    <row r="713" spans="1:10">
      <c r="A713" s="259"/>
      <c r="B713" s="259"/>
      <c r="C713" s="259"/>
      <c r="D713" s="259"/>
      <c r="E713" s="259"/>
      <c r="F713" s="270"/>
      <c r="G713" s="259"/>
      <c r="H713" s="259"/>
      <c r="I713" s="259"/>
      <c r="J713" s="259"/>
    </row>
    <row r="714" spans="1:10">
      <c r="A714" s="259"/>
      <c r="B714" s="259"/>
      <c r="C714" s="259"/>
      <c r="D714" s="259"/>
      <c r="E714" s="259"/>
      <c r="F714" s="270"/>
      <c r="G714" s="259"/>
      <c r="H714" s="259"/>
      <c r="I714" s="259"/>
      <c r="J714" s="259"/>
    </row>
    <row r="715" spans="1:10">
      <c r="A715" s="259"/>
      <c r="B715" s="259"/>
      <c r="C715" s="259"/>
      <c r="D715" s="259"/>
      <c r="E715" s="259"/>
      <c r="F715" s="270"/>
      <c r="G715" s="259"/>
      <c r="H715" s="259"/>
      <c r="I715" s="259"/>
      <c r="J715" s="259"/>
    </row>
    <row r="716" spans="1:10">
      <c r="A716" s="259"/>
      <c r="B716" s="259"/>
      <c r="C716" s="259"/>
      <c r="D716" s="259"/>
      <c r="E716" s="259"/>
      <c r="F716" s="270"/>
      <c r="G716" s="259"/>
      <c r="H716" s="259"/>
      <c r="I716" s="259"/>
      <c r="J716" s="259"/>
    </row>
    <row r="717" spans="1:10">
      <c r="A717" s="259"/>
      <c r="B717" s="259"/>
      <c r="C717" s="259"/>
      <c r="D717" s="259"/>
      <c r="E717" s="259"/>
      <c r="F717" s="270"/>
      <c r="G717" s="259"/>
      <c r="H717" s="259"/>
      <c r="I717" s="259"/>
      <c r="J717" s="259"/>
    </row>
    <row r="718" spans="1:10">
      <c r="A718" s="259"/>
      <c r="B718" s="259"/>
      <c r="C718" s="259"/>
      <c r="D718" s="259"/>
      <c r="E718" s="259"/>
      <c r="F718" s="270"/>
      <c r="G718" s="259"/>
      <c r="H718" s="259"/>
      <c r="I718" s="259"/>
      <c r="J718" s="259"/>
    </row>
    <row r="719" spans="1:10">
      <c r="A719" s="259"/>
      <c r="B719" s="259"/>
      <c r="C719" s="259"/>
      <c r="D719" s="259"/>
      <c r="E719" s="259"/>
      <c r="F719" s="270"/>
      <c r="G719" s="259"/>
      <c r="H719" s="259"/>
      <c r="I719" s="259"/>
      <c r="J719" s="259"/>
    </row>
    <row r="720" spans="1:10">
      <c r="A720" s="259"/>
      <c r="B720" s="259"/>
      <c r="C720" s="259"/>
      <c r="D720" s="259"/>
      <c r="E720" s="259"/>
      <c r="F720" s="270"/>
      <c r="G720" s="259"/>
      <c r="H720" s="259"/>
      <c r="I720" s="259"/>
      <c r="J720" s="259"/>
    </row>
    <row r="721" spans="1:10">
      <c r="A721" s="259"/>
      <c r="B721" s="259"/>
      <c r="C721" s="259"/>
      <c r="D721" s="259"/>
      <c r="E721" s="259"/>
      <c r="F721" s="270"/>
      <c r="G721" s="259"/>
      <c r="H721" s="259"/>
      <c r="I721" s="259"/>
      <c r="J721" s="259"/>
    </row>
    <row r="722" spans="1:10">
      <c r="A722" s="259"/>
      <c r="B722" s="259"/>
      <c r="C722" s="259"/>
      <c r="D722" s="259"/>
      <c r="E722" s="259"/>
      <c r="F722" s="270"/>
      <c r="G722" s="259"/>
      <c r="H722" s="259"/>
      <c r="I722" s="259"/>
      <c r="J722" s="259"/>
    </row>
    <row r="723" spans="1:10">
      <c r="A723" s="259"/>
      <c r="B723" s="259"/>
      <c r="C723" s="259"/>
      <c r="D723" s="259"/>
      <c r="E723" s="259"/>
      <c r="F723" s="270"/>
      <c r="G723" s="259"/>
      <c r="H723" s="259"/>
      <c r="I723" s="259"/>
      <c r="J723" s="259"/>
    </row>
    <row r="724" spans="1:10">
      <c r="A724" s="259"/>
      <c r="B724" s="259"/>
      <c r="C724" s="259"/>
      <c r="D724" s="259"/>
      <c r="E724" s="259"/>
      <c r="F724" s="270"/>
      <c r="G724" s="259"/>
      <c r="H724" s="259"/>
      <c r="I724" s="259"/>
      <c r="J724" s="259"/>
    </row>
    <row r="725" spans="1:10">
      <c r="A725" s="259"/>
      <c r="B725" s="259"/>
      <c r="C725" s="259"/>
      <c r="D725" s="259"/>
      <c r="E725" s="259"/>
      <c r="F725" s="270"/>
      <c r="G725" s="259"/>
      <c r="H725" s="259"/>
      <c r="I725" s="259"/>
      <c r="J725" s="259"/>
    </row>
    <row r="726" spans="1:10">
      <c r="A726" s="259"/>
      <c r="B726" s="259"/>
      <c r="C726" s="259"/>
      <c r="D726" s="259"/>
      <c r="E726" s="259"/>
      <c r="F726" s="270"/>
      <c r="G726" s="259"/>
      <c r="H726" s="259"/>
      <c r="I726" s="259"/>
      <c r="J726" s="259"/>
    </row>
    <row r="727" spans="1:10">
      <c r="A727" s="259"/>
      <c r="B727" s="259"/>
      <c r="C727" s="259"/>
      <c r="D727" s="259"/>
      <c r="E727" s="259"/>
      <c r="F727" s="270"/>
      <c r="G727" s="259"/>
      <c r="H727" s="259"/>
      <c r="I727" s="259"/>
      <c r="J727" s="259"/>
    </row>
    <row r="728" spans="1:10">
      <c r="A728" s="259"/>
      <c r="B728" s="259"/>
      <c r="C728" s="259"/>
      <c r="D728" s="259"/>
      <c r="E728" s="259"/>
      <c r="F728" s="270"/>
      <c r="G728" s="259"/>
      <c r="H728" s="259"/>
      <c r="I728" s="259"/>
      <c r="J728" s="259"/>
    </row>
    <row r="729" spans="1:10">
      <c r="A729" s="259"/>
      <c r="B729" s="259"/>
      <c r="C729" s="259"/>
      <c r="D729" s="259"/>
      <c r="E729" s="259"/>
      <c r="F729" s="270"/>
      <c r="G729" s="259"/>
      <c r="H729" s="259"/>
      <c r="I729" s="259"/>
      <c r="J729" s="259"/>
    </row>
    <row r="730" spans="1:10">
      <c r="A730" s="259"/>
      <c r="B730" s="259"/>
      <c r="C730" s="259"/>
      <c r="D730" s="259"/>
      <c r="E730" s="259"/>
      <c r="F730" s="270"/>
      <c r="G730" s="259"/>
      <c r="H730" s="259"/>
      <c r="I730" s="259"/>
      <c r="J730" s="259"/>
    </row>
    <row r="731" spans="1:10">
      <c r="A731" s="259"/>
      <c r="B731" s="259"/>
      <c r="C731" s="259"/>
      <c r="D731" s="259"/>
      <c r="E731" s="259"/>
      <c r="F731" s="270"/>
      <c r="G731" s="259"/>
      <c r="H731" s="259"/>
      <c r="I731" s="259"/>
      <c r="J731" s="259"/>
    </row>
    <row r="732" spans="1:10">
      <c r="A732" s="259"/>
      <c r="B732" s="259"/>
      <c r="C732" s="259"/>
      <c r="D732" s="259"/>
      <c r="E732" s="259"/>
      <c r="F732" s="270"/>
      <c r="G732" s="259"/>
      <c r="H732" s="259"/>
      <c r="I732" s="259"/>
      <c r="J732" s="259"/>
    </row>
    <row r="733" spans="1:10">
      <c r="A733" s="259"/>
      <c r="B733" s="259"/>
      <c r="C733" s="259"/>
      <c r="D733" s="259"/>
      <c r="E733" s="259"/>
      <c r="F733" s="270"/>
      <c r="G733" s="259"/>
      <c r="H733" s="259"/>
      <c r="I733" s="259"/>
      <c r="J733" s="259"/>
    </row>
    <row r="734" spans="1:10">
      <c r="A734" s="259"/>
      <c r="B734" s="259"/>
      <c r="C734" s="259"/>
      <c r="D734" s="259"/>
      <c r="E734" s="259"/>
      <c r="F734" s="270"/>
      <c r="G734" s="259"/>
      <c r="H734" s="259"/>
      <c r="I734" s="259"/>
      <c r="J734" s="259"/>
    </row>
    <row r="735" spans="1:10">
      <c r="A735" s="259"/>
      <c r="B735" s="259"/>
      <c r="C735" s="259"/>
      <c r="D735" s="259"/>
      <c r="E735" s="259"/>
      <c r="F735" s="270"/>
      <c r="G735" s="259"/>
      <c r="H735" s="259"/>
      <c r="I735" s="259"/>
      <c r="J735" s="259"/>
    </row>
    <row r="736" spans="1:10">
      <c r="A736" s="259"/>
      <c r="B736" s="259"/>
      <c r="C736" s="259"/>
      <c r="D736" s="259"/>
      <c r="E736" s="259"/>
      <c r="F736" s="270"/>
      <c r="G736" s="259"/>
      <c r="H736" s="259"/>
      <c r="I736" s="259"/>
      <c r="J736" s="259"/>
    </row>
    <row r="737" spans="1:10">
      <c r="A737" s="259"/>
      <c r="B737" s="259"/>
      <c r="C737" s="259"/>
      <c r="D737" s="259"/>
      <c r="E737" s="259"/>
      <c r="F737" s="270"/>
      <c r="G737" s="259"/>
      <c r="H737" s="259"/>
      <c r="I737" s="259"/>
      <c r="J737" s="259"/>
    </row>
    <row r="738" spans="1:10">
      <c r="A738" s="259"/>
      <c r="B738" s="259"/>
      <c r="C738" s="259"/>
      <c r="D738" s="259"/>
      <c r="E738" s="259"/>
      <c r="F738" s="270"/>
      <c r="G738" s="259"/>
      <c r="H738" s="259"/>
      <c r="I738" s="259"/>
      <c r="J738" s="259"/>
    </row>
    <row r="739" spans="1:10">
      <c r="A739" s="259"/>
      <c r="B739" s="259"/>
      <c r="C739" s="259"/>
      <c r="D739" s="259"/>
      <c r="E739" s="259"/>
      <c r="F739" s="270"/>
      <c r="G739" s="259"/>
      <c r="H739" s="259"/>
      <c r="I739" s="259"/>
      <c r="J739" s="259"/>
    </row>
    <row r="740" spans="1:10">
      <c r="A740" s="259"/>
      <c r="B740" s="259"/>
      <c r="C740" s="259"/>
      <c r="D740" s="259"/>
      <c r="E740" s="259"/>
      <c r="F740" s="270"/>
      <c r="G740" s="259"/>
      <c r="H740" s="259"/>
      <c r="I740" s="259"/>
      <c r="J740" s="259"/>
    </row>
    <row r="741" spans="1:10">
      <c r="A741" s="259"/>
      <c r="B741" s="259"/>
      <c r="C741" s="259"/>
      <c r="D741" s="259"/>
      <c r="E741" s="259"/>
      <c r="F741" s="270"/>
      <c r="G741" s="259"/>
      <c r="H741" s="259"/>
      <c r="I741" s="259"/>
      <c r="J741" s="259"/>
    </row>
    <row r="742" spans="1:10">
      <c r="A742" s="259"/>
      <c r="B742" s="259"/>
      <c r="C742" s="259"/>
      <c r="D742" s="259"/>
      <c r="E742" s="259"/>
      <c r="F742" s="270"/>
      <c r="G742" s="259"/>
      <c r="H742" s="259"/>
      <c r="I742" s="259"/>
      <c r="J742" s="259"/>
    </row>
    <row r="743" spans="1:10">
      <c r="A743" s="259"/>
      <c r="B743" s="259"/>
      <c r="C743" s="259"/>
      <c r="D743" s="259"/>
      <c r="E743" s="259"/>
      <c r="F743" s="270"/>
      <c r="G743" s="259"/>
      <c r="H743" s="259"/>
      <c r="I743" s="259"/>
      <c r="J743" s="259"/>
    </row>
    <row r="744" spans="1:10">
      <c r="A744" s="259"/>
      <c r="B744" s="259"/>
      <c r="C744" s="259"/>
      <c r="D744" s="259"/>
      <c r="E744" s="259"/>
      <c r="F744" s="270"/>
      <c r="G744" s="259"/>
      <c r="H744" s="259"/>
      <c r="I744" s="259"/>
      <c r="J744" s="259"/>
    </row>
    <row r="745" spans="1:10">
      <c r="A745" s="259"/>
      <c r="B745" s="259"/>
      <c r="C745" s="259"/>
      <c r="D745" s="259"/>
      <c r="E745" s="259"/>
      <c r="F745" s="270"/>
      <c r="G745" s="259"/>
      <c r="H745" s="259"/>
      <c r="I745" s="259"/>
      <c r="J745" s="259"/>
    </row>
    <row r="746" spans="1:10">
      <c r="A746" s="259"/>
      <c r="B746" s="259"/>
      <c r="C746" s="259"/>
      <c r="D746" s="259"/>
      <c r="E746" s="259"/>
      <c r="F746" s="270"/>
      <c r="G746" s="259"/>
      <c r="H746" s="259"/>
      <c r="I746" s="259"/>
      <c r="J746" s="259"/>
    </row>
    <row r="747" spans="1:10">
      <c r="A747" s="259"/>
      <c r="B747" s="259"/>
      <c r="C747" s="259"/>
      <c r="D747" s="259"/>
      <c r="E747" s="259"/>
      <c r="F747" s="270"/>
      <c r="G747" s="259"/>
      <c r="H747" s="259"/>
      <c r="I747" s="259"/>
      <c r="J747" s="259"/>
    </row>
    <row r="748" spans="1:10">
      <c r="A748" s="259"/>
      <c r="B748" s="259"/>
      <c r="C748" s="259"/>
      <c r="D748" s="259"/>
      <c r="E748" s="259"/>
      <c r="F748" s="270"/>
      <c r="G748" s="259"/>
      <c r="H748" s="259"/>
      <c r="I748" s="259"/>
      <c r="J748" s="259"/>
    </row>
    <row r="749" spans="1:10">
      <c r="A749" s="259"/>
      <c r="B749" s="259"/>
      <c r="C749" s="259"/>
      <c r="D749" s="259"/>
      <c r="E749" s="259"/>
      <c r="F749" s="270"/>
      <c r="G749" s="259"/>
      <c r="H749" s="259"/>
      <c r="I749" s="259"/>
      <c r="J749" s="259"/>
    </row>
    <row r="750" spans="1:10">
      <c r="A750" s="259"/>
      <c r="B750" s="259"/>
      <c r="C750" s="259"/>
      <c r="D750" s="259"/>
      <c r="E750" s="259"/>
      <c r="F750" s="270"/>
      <c r="G750" s="259"/>
      <c r="H750" s="259"/>
      <c r="I750" s="259"/>
      <c r="J750" s="259"/>
    </row>
    <row r="751" spans="1:10">
      <c r="A751" s="259"/>
      <c r="B751" s="259"/>
      <c r="C751" s="259"/>
      <c r="D751" s="259"/>
      <c r="E751" s="259"/>
      <c r="F751" s="270"/>
      <c r="G751" s="259"/>
      <c r="H751" s="259"/>
      <c r="I751" s="259"/>
      <c r="J751" s="259"/>
    </row>
    <row r="752" spans="1:10">
      <c r="A752" s="259"/>
      <c r="B752" s="259"/>
      <c r="C752" s="259"/>
      <c r="D752" s="259"/>
      <c r="E752" s="259"/>
      <c r="F752" s="270"/>
      <c r="G752" s="259"/>
      <c r="H752" s="259"/>
      <c r="I752" s="259"/>
      <c r="J752" s="259"/>
    </row>
    <row r="753" spans="1:10">
      <c r="A753" s="259"/>
      <c r="B753" s="259"/>
      <c r="C753" s="259"/>
      <c r="D753" s="259"/>
      <c r="E753" s="259"/>
      <c r="F753" s="270"/>
      <c r="G753" s="259"/>
      <c r="H753" s="259"/>
      <c r="I753" s="259"/>
      <c r="J753" s="259"/>
    </row>
    <row r="754" spans="1:10">
      <c r="A754" s="259"/>
      <c r="B754" s="259"/>
      <c r="C754" s="259"/>
      <c r="D754" s="259"/>
      <c r="E754" s="259"/>
      <c r="F754" s="270"/>
      <c r="G754" s="259"/>
      <c r="H754" s="259"/>
      <c r="I754" s="259"/>
      <c r="J754" s="259"/>
    </row>
    <row r="755" spans="1:10">
      <c r="A755" s="259"/>
      <c r="B755" s="259"/>
      <c r="C755" s="259"/>
      <c r="D755" s="259"/>
      <c r="E755" s="259"/>
      <c r="F755" s="270"/>
      <c r="G755" s="259"/>
      <c r="H755" s="259"/>
      <c r="I755" s="259"/>
      <c r="J755" s="259"/>
    </row>
    <row r="756" spans="1:10">
      <c r="A756" s="259"/>
      <c r="B756" s="259"/>
      <c r="C756" s="259"/>
      <c r="D756" s="259"/>
      <c r="E756" s="259"/>
      <c r="F756" s="270"/>
      <c r="G756" s="259"/>
      <c r="H756" s="259"/>
      <c r="I756" s="259"/>
      <c r="J756" s="259"/>
    </row>
    <row r="757" spans="1:10">
      <c r="A757" s="259"/>
      <c r="B757" s="259"/>
      <c r="C757" s="259"/>
      <c r="D757" s="259"/>
      <c r="E757" s="259"/>
      <c r="F757" s="270"/>
      <c r="G757" s="259"/>
      <c r="H757" s="259"/>
      <c r="I757" s="259"/>
      <c r="J757" s="259"/>
    </row>
    <row r="758" spans="1:10">
      <c r="A758" s="259"/>
      <c r="B758" s="259"/>
      <c r="C758" s="259"/>
      <c r="D758" s="259"/>
      <c r="E758" s="259"/>
      <c r="F758" s="270"/>
      <c r="G758" s="259"/>
      <c r="H758" s="259"/>
      <c r="I758" s="259"/>
      <c r="J758" s="259"/>
    </row>
    <row r="759" spans="1:10">
      <c r="A759" s="259"/>
      <c r="B759" s="259"/>
      <c r="C759" s="259"/>
      <c r="D759" s="259"/>
      <c r="E759" s="259"/>
      <c r="F759" s="270"/>
      <c r="G759" s="259"/>
      <c r="H759" s="259"/>
      <c r="I759" s="259"/>
      <c r="J759" s="259"/>
    </row>
    <row r="760" spans="1:10">
      <c r="A760" s="259"/>
      <c r="B760" s="259"/>
      <c r="C760" s="259"/>
      <c r="D760" s="259"/>
      <c r="E760" s="259"/>
      <c r="F760" s="270"/>
      <c r="G760" s="259"/>
      <c r="H760" s="259"/>
      <c r="I760" s="259"/>
      <c r="J760" s="259"/>
    </row>
    <row r="761" spans="1:10">
      <c r="A761" s="259"/>
      <c r="B761" s="259"/>
      <c r="C761" s="259"/>
      <c r="D761" s="259"/>
      <c r="E761" s="259"/>
      <c r="F761" s="270"/>
      <c r="G761" s="259"/>
      <c r="H761" s="259"/>
      <c r="I761" s="259"/>
      <c r="J761" s="259"/>
    </row>
    <row r="762" spans="1:10">
      <c r="A762" s="259"/>
      <c r="B762" s="259"/>
      <c r="C762" s="259"/>
      <c r="D762" s="259"/>
      <c r="E762" s="259"/>
      <c r="F762" s="270"/>
      <c r="G762" s="259"/>
      <c r="H762" s="259"/>
      <c r="I762" s="259"/>
      <c r="J762" s="259"/>
    </row>
    <row r="763" spans="1:10">
      <c r="A763" s="259"/>
      <c r="B763" s="259"/>
      <c r="C763" s="259"/>
      <c r="D763" s="259"/>
      <c r="E763" s="259"/>
      <c r="F763" s="270"/>
      <c r="G763" s="259"/>
      <c r="H763" s="259"/>
      <c r="I763" s="259"/>
      <c r="J763" s="259"/>
    </row>
    <row r="764" spans="1:10">
      <c r="A764" s="259"/>
      <c r="B764" s="259"/>
      <c r="C764" s="259"/>
      <c r="D764" s="259"/>
      <c r="E764" s="259"/>
      <c r="F764" s="270"/>
      <c r="G764" s="259"/>
      <c r="H764" s="259"/>
      <c r="I764" s="259"/>
      <c r="J764" s="259"/>
    </row>
    <row r="765" spans="1:10">
      <c r="A765" s="259"/>
      <c r="B765" s="259"/>
      <c r="C765" s="259"/>
      <c r="D765" s="259"/>
      <c r="E765" s="259"/>
      <c r="F765" s="270"/>
      <c r="G765" s="259"/>
      <c r="H765" s="259"/>
      <c r="I765" s="259"/>
      <c r="J765" s="259"/>
    </row>
    <row r="766" spans="1:10">
      <c r="A766" s="259"/>
      <c r="B766" s="259"/>
      <c r="C766" s="259"/>
      <c r="D766" s="259"/>
      <c r="E766" s="259"/>
      <c r="F766" s="270"/>
      <c r="G766" s="259"/>
      <c r="H766" s="259"/>
      <c r="I766" s="259"/>
      <c r="J766" s="259"/>
    </row>
    <row r="767" spans="1:10">
      <c r="A767" s="259"/>
      <c r="B767" s="259"/>
      <c r="C767" s="259"/>
      <c r="D767" s="259"/>
      <c r="E767" s="259"/>
      <c r="F767" s="270"/>
      <c r="G767" s="259"/>
      <c r="H767" s="259"/>
      <c r="I767" s="259"/>
      <c r="J767" s="259"/>
    </row>
    <row r="768" spans="1:10">
      <c r="A768" s="259"/>
      <c r="B768" s="259"/>
      <c r="C768" s="259"/>
      <c r="D768" s="259"/>
      <c r="E768" s="259"/>
      <c r="F768" s="270"/>
      <c r="G768" s="259"/>
      <c r="H768" s="259"/>
      <c r="I768" s="259"/>
      <c r="J768" s="259"/>
    </row>
    <row r="769" spans="1:10">
      <c r="A769" s="259"/>
      <c r="B769" s="259"/>
      <c r="C769" s="259"/>
      <c r="D769" s="259"/>
      <c r="E769" s="259"/>
      <c r="F769" s="270"/>
      <c r="G769" s="259"/>
      <c r="H769" s="259"/>
      <c r="I769" s="259"/>
      <c r="J769" s="259"/>
    </row>
    <row r="770" spans="1:10">
      <c r="A770" s="259"/>
      <c r="B770" s="259"/>
      <c r="C770" s="259"/>
      <c r="D770" s="259"/>
      <c r="E770" s="259"/>
      <c r="F770" s="270"/>
      <c r="G770" s="259"/>
      <c r="H770" s="259"/>
      <c r="I770" s="259"/>
      <c r="J770" s="259"/>
    </row>
    <row r="771" spans="1:10">
      <c r="A771" s="259"/>
      <c r="B771" s="259"/>
      <c r="C771" s="259"/>
      <c r="D771" s="259"/>
      <c r="E771" s="259"/>
      <c r="F771" s="270"/>
      <c r="G771" s="259"/>
      <c r="H771" s="259"/>
      <c r="I771" s="259"/>
      <c r="J771" s="259"/>
    </row>
    <row r="772" spans="1:10">
      <c r="A772" s="259"/>
      <c r="B772" s="259"/>
      <c r="C772" s="259"/>
      <c r="D772" s="259"/>
      <c r="E772" s="259"/>
      <c r="F772" s="270"/>
      <c r="G772" s="259"/>
      <c r="H772" s="259"/>
      <c r="I772" s="259"/>
      <c r="J772" s="259"/>
    </row>
    <row r="773" spans="1:10">
      <c r="A773" s="259"/>
      <c r="B773" s="259"/>
      <c r="C773" s="259"/>
      <c r="D773" s="259"/>
      <c r="E773" s="259"/>
      <c r="F773" s="270"/>
      <c r="G773" s="259"/>
      <c r="H773" s="259"/>
      <c r="I773" s="259"/>
      <c r="J773" s="259"/>
    </row>
    <row r="774" spans="1:10">
      <c r="A774" s="259"/>
      <c r="B774" s="259"/>
      <c r="C774" s="259"/>
      <c r="D774" s="259"/>
      <c r="E774" s="259"/>
      <c r="F774" s="270"/>
      <c r="G774" s="259"/>
      <c r="H774" s="259"/>
      <c r="I774" s="259"/>
      <c r="J774" s="259"/>
    </row>
    <row r="775" spans="1:10">
      <c r="A775" s="259"/>
      <c r="B775" s="259"/>
      <c r="C775" s="259"/>
      <c r="D775" s="259"/>
      <c r="E775" s="259"/>
      <c r="F775" s="270"/>
      <c r="G775" s="259"/>
      <c r="H775" s="259"/>
      <c r="I775" s="259"/>
      <c r="J775" s="259"/>
    </row>
    <row r="776" spans="1:10">
      <c r="A776" s="259"/>
      <c r="B776" s="259"/>
      <c r="C776" s="259"/>
      <c r="D776" s="259"/>
      <c r="E776" s="259"/>
      <c r="F776" s="270"/>
      <c r="G776" s="259"/>
      <c r="H776" s="259"/>
      <c r="I776" s="259"/>
      <c r="J776" s="259"/>
    </row>
    <row r="777" spans="1:10">
      <c r="A777" s="259"/>
      <c r="B777" s="259"/>
      <c r="C777" s="259"/>
      <c r="D777" s="259"/>
      <c r="E777" s="259"/>
      <c r="F777" s="270"/>
      <c r="G777" s="259"/>
      <c r="H777" s="259"/>
      <c r="I777" s="259"/>
      <c r="J777" s="259"/>
    </row>
    <row r="778" spans="1:10">
      <c r="A778" s="259"/>
      <c r="B778" s="259"/>
      <c r="C778" s="259"/>
      <c r="D778" s="259"/>
      <c r="E778" s="259"/>
      <c r="F778" s="270"/>
      <c r="G778" s="259"/>
      <c r="H778" s="259"/>
      <c r="I778" s="259"/>
      <c r="J778" s="259"/>
    </row>
    <row r="779" spans="1:10">
      <c r="A779" s="259"/>
      <c r="B779" s="259"/>
      <c r="C779" s="259"/>
      <c r="D779" s="259"/>
      <c r="E779" s="259"/>
      <c r="F779" s="270"/>
      <c r="G779" s="259"/>
      <c r="H779" s="259"/>
      <c r="I779" s="259"/>
      <c r="J779" s="259"/>
    </row>
    <row r="780" spans="1:10">
      <c r="A780" s="259"/>
      <c r="B780" s="259"/>
      <c r="C780" s="259"/>
      <c r="D780" s="259"/>
      <c r="E780" s="259"/>
      <c r="F780" s="270"/>
      <c r="G780" s="259"/>
      <c r="H780" s="259"/>
      <c r="I780" s="259"/>
      <c r="J780" s="259"/>
    </row>
    <row r="781" spans="1:10">
      <c r="A781" s="259"/>
      <c r="B781" s="259"/>
      <c r="C781" s="259"/>
      <c r="D781" s="259"/>
      <c r="E781" s="259"/>
      <c r="F781" s="270"/>
      <c r="G781" s="259"/>
      <c r="H781" s="259"/>
      <c r="I781" s="259"/>
      <c r="J781" s="259"/>
    </row>
    <row r="782" spans="1:10">
      <c r="A782" s="259"/>
      <c r="B782" s="259"/>
      <c r="C782" s="259"/>
      <c r="D782" s="259"/>
      <c r="E782" s="259"/>
      <c r="F782" s="270"/>
      <c r="G782" s="259"/>
      <c r="H782" s="259"/>
      <c r="I782" s="259"/>
      <c r="J782" s="259"/>
    </row>
    <row r="783" spans="1:10">
      <c r="A783" s="259"/>
      <c r="B783" s="259"/>
      <c r="C783" s="259"/>
      <c r="D783" s="259"/>
      <c r="E783" s="259"/>
      <c r="F783" s="270"/>
      <c r="G783" s="259"/>
      <c r="H783" s="259"/>
      <c r="I783" s="259"/>
      <c r="J783" s="259"/>
    </row>
    <row r="784" spans="1:10">
      <c r="A784" s="259"/>
      <c r="B784" s="259"/>
      <c r="C784" s="259"/>
      <c r="D784" s="259"/>
      <c r="E784" s="259"/>
      <c r="F784" s="270"/>
      <c r="G784" s="259"/>
      <c r="H784" s="259"/>
      <c r="I784" s="259"/>
      <c r="J784" s="259"/>
    </row>
    <row r="785" spans="1:10">
      <c r="A785" s="259"/>
      <c r="B785" s="259"/>
      <c r="C785" s="259"/>
      <c r="D785" s="259"/>
      <c r="E785" s="259"/>
      <c r="F785" s="270"/>
      <c r="G785" s="259"/>
      <c r="H785" s="259"/>
      <c r="I785" s="259"/>
      <c r="J785" s="259"/>
    </row>
    <row r="786" spans="1:10">
      <c r="A786" s="259"/>
      <c r="B786" s="259"/>
      <c r="C786" s="259"/>
      <c r="D786" s="259"/>
      <c r="E786" s="259"/>
      <c r="F786" s="270"/>
      <c r="G786" s="259"/>
      <c r="H786" s="259"/>
      <c r="I786" s="259"/>
      <c r="J786" s="259"/>
    </row>
    <row r="787" spans="1:10">
      <c r="A787" s="259"/>
      <c r="B787" s="259"/>
      <c r="C787" s="259"/>
      <c r="D787" s="259"/>
      <c r="E787" s="259"/>
      <c r="F787" s="270"/>
      <c r="G787" s="259"/>
      <c r="H787" s="259"/>
      <c r="I787" s="259"/>
      <c r="J787" s="259"/>
    </row>
    <row r="788" spans="1:10">
      <c r="A788" s="259"/>
      <c r="B788" s="259"/>
      <c r="C788" s="259"/>
      <c r="D788" s="259"/>
      <c r="E788" s="259"/>
      <c r="F788" s="270"/>
      <c r="G788" s="259"/>
      <c r="H788" s="259"/>
      <c r="I788" s="259"/>
      <c r="J788" s="259"/>
    </row>
    <row r="789" spans="1:10">
      <c r="A789" s="259"/>
      <c r="B789" s="259"/>
      <c r="C789" s="259"/>
      <c r="D789" s="259"/>
      <c r="E789" s="259"/>
      <c r="F789" s="270"/>
      <c r="G789" s="259"/>
      <c r="H789" s="259"/>
      <c r="I789" s="259"/>
      <c r="J789" s="259"/>
    </row>
    <row r="790" spans="1:10">
      <c r="A790" s="259"/>
      <c r="B790" s="259"/>
      <c r="C790" s="259"/>
      <c r="D790" s="259"/>
      <c r="E790" s="259"/>
      <c r="F790" s="270"/>
      <c r="G790" s="259"/>
      <c r="H790" s="259"/>
      <c r="I790" s="259"/>
      <c r="J790" s="259"/>
    </row>
    <row r="791" spans="1:10">
      <c r="A791" s="259"/>
      <c r="B791" s="259"/>
      <c r="C791" s="259"/>
      <c r="D791" s="259"/>
      <c r="E791" s="259"/>
      <c r="F791" s="270"/>
      <c r="G791" s="259"/>
      <c r="H791" s="259"/>
      <c r="I791" s="259"/>
      <c r="J791" s="259"/>
    </row>
    <row r="792" spans="1:10">
      <c r="A792" s="259"/>
      <c r="B792" s="259"/>
      <c r="C792" s="259"/>
      <c r="D792" s="259"/>
      <c r="E792" s="259"/>
      <c r="F792" s="270"/>
      <c r="G792" s="259"/>
      <c r="H792" s="259"/>
      <c r="I792" s="259"/>
      <c r="J792" s="259"/>
    </row>
    <row r="793" spans="1:10">
      <c r="A793" s="259"/>
      <c r="B793" s="259"/>
      <c r="C793" s="259"/>
      <c r="D793" s="259"/>
      <c r="E793" s="259"/>
      <c r="F793" s="270"/>
      <c r="G793" s="259"/>
      <c r="H793" s="259"/>
      <c r="I793" s="259"/>
      <c r="J793" s="259"/>
    </row>
    <row r="794" spans="1:10">
      <c r="A794" s="259"/>
      <c r="B794" s="259"/>
      <c r="C794" s="259"/>
      <c r="D794" s="259"/>
      <c r="E794" s="259"/>
      <c r="F794" s="270"/>
      <c r="G794" s="259"/>
      <c r="H794" s="259"/>
      <c r="I794" s="259"/>
      <c r="J794" s="259"/>
    </row>
    <row r="795" spans="1:10">
      <c r="A795" s="259"/>
      <c r="B795" s="259"/>
      <c r="C795" s="259"/>
      <c r="D795" s="259"/>
      <c r="E795" s="259"/>
      <c r="F795" s="270"/>
      <c r="G795" s="259"/>
      <c r="H795" s="259"/>
      <c r="I795" s="259"/>
      <c r="J795" s="259"/>
    </row>
    <row r="796" spans="1:10">
      <c r="A796" s="259"/>
      <c r="B796" s="259"/>
      <c r="C796" s="259"/>
      <c r="D796" s="259"/>
      <c r="E796" s="259"/>
      <c r="F796" s="270"/>
      <c r="G796" s="259"/>
      <c r="H796" s="259"/>
      <c r="I796" s="259"/>
      <c r="J796" s="259"/>
    </row>
    <row r="797" spans="1:10">
      <c r="A797" s="259"/>
      <c r="B797" s="259"/>
      <c r="C797" s="259"/>
      <c r="D797" s="259"/>
      <c r="E797" s="259"/>
      <c r="F797" s="270"/>
      <c r="G797" s="259"/>
      <c r="H797" s="259"/>
      <c r="I797" s="259"/>
      <c r="J797" s="259"/>
    </row>
    <row r="798" spans="1:10">
      <c r="A798" s="259"/>
      <c r="B798" s="259"/>
      <c r="C798" s="259"/>
      <c r="D798" s="259"/>
      <c r="E798" s="259"/>
      <c r="F798" s="270"/>
      <c r="G798" s="259"/>
      <c r="H798" s="259"/>
      <c r="I798" s="259"/>
      <c r="J798" s="259"/>
    </row>
    <row r="799" spans="1:10">
      <c r="A799" s="259"/>
      <c r="B799" s="259"/>
      <c r="C799" s="259"/>
      <c r="D799" s="259"/>
      <c r="E799" s="259"/>
      <c r="F799" s="270"/>
      <c r="G799" s="259"/>
      <c r="H799" s="259"/>
      <c r="I799" s="259"/>
      <c r="J799" s="259"/>
    </row>
    <row r="800" spans="1:10">
      <c r="A800" s="259"/>
      <c r="B800" s="259"/>
      <c r="C800" s="259"/>
      <c r="D800" s="259"/>
      <c r="E800" s="259"/>
      <c r="F800" s="270"/>
      <c r="G800" s="259"/>
      <c r="H800" s="259"/>
      <c r="I800" s="259"/>
      <c r="J800" s="259"/>
    </row>
    <row r="801" spans="1:10">
      <c r="A801" s="259"/>
      <c r="B801" s="259"/>
      <c r="C801" s="259"/>
      <c r="D801" s="259"/>
      <c r="E801" s="259"/>
      <c r="F801" s="270"/>
      <c r="G801" s="259"/>
      <c r="H801" s="259"/>
      <c r="I801" s="259"/>
      <c r="J801" s="259"/>
    </row>
    <row r="802" spans="1:10">
      <c r="A802" s="259"/>
      <c r="B802" s="259"/>
      <c r="C802" s="259"/>
      <c r="D802" s="259"/>
      <c r="E802" s="259"/>
      <c r="F802" s="270"/>
      <c r="G802" s="259"/>
      <c r="H802" s="259"/>
      <c r="I802" s="259"/>
      <c r="J802" s="259"/>
    </row>
    <row r="803" spans="1:10">
      <c r="A803" s="259"/>
      <c r="B803" s="259"/>
      <c r="C803" s="259"/>
      <c r="D803" s="259"/>
      <c r="E803" s="259"/>
      <c r="F803" s="270"/>
      <c r="G803" s="259"/>
      <c r="H803" s="259"/>
      <c r="I803" s="259"/>
      <c r="J803" s="259"/>
    </row>
    <row r="804" spans="1:10">
      <c r="A804" s="259"/>
      <c r="B804" s="259"/>
      <c r="C804" s="259"/>
      <c r="D804" s="259"/>
      <c r="E804" s="259"/>
      <c r="F804" s="270"/>
      <c r="G804" s="259"/>
      <c r="H804" s="259"/>
      <c r="I804" s="259"/>
      <c r="J804" s="259"/>
    </row>
    <row r="805" spans="1:10">
      <c r="A805" s="259"/>
      <c r="B805" s="259"/>
      <c r="C805" s="259"/>
      <c r="D805" s="259"/>
      <c r="E805" s="259"/>
      <c r="F805" s="270"/>
      <c r="G805" s="259"/>
      <c r="H805" s="259"/>
      <c r="I805" s="259"/>
      <c r="J805" s="259"/>
    </row>
    <row r="806" spans="1:10">
      <c r="A806" s="259"/>
      <c r="B806" s="259"/>
      <c r="C806" s="259"/>
      <c r="D806" s="259"/>
      <c r="E806" s="259"/>
      <c r="F806" s="270"/>
      <c r="G806" s="259"/>
      <c r="H806" s="259"/>
      <c r="I806" s="259"/>
      <c r="J806" s="259"/>
    </row>
    <row r="807" spans="1:10">
      <c r="A807" s="259"/>
      <c r="B807" s="259"/>
      <c r="C807" s="259"/>
      <c r="D807" s="259"/>
      <c r="E807" s="259"/>
      <c r="F807" s="270"/>
      <c r="G807" s="259"/>
      <c r="H807" s="259"/>
      <c r="I807" s="259"/>
      <c r="J807" s="259"/>
    </row>
    <row r="808" spans="1:10">
      <c r="A808" s="259"/>
      <c r="B808" s="259"/>
      <c r="C808" s="259"/>
      <c r="D808" s="259"/>
      <c r="E808" s="259"/>
      <c r="F808" s="270"/>
      <c r="G808" s="259"/>
      <c r="H808" s="259"/>
      <c r="I808" s="259"/>
      <c r="J808" s="259"/>
    </row>
    <row r="809" spans="1:10">
      <c r="A809" s="259"/>
      <c r="B809" s="259"/>
      <c r="C809" s="259"/>
      <c r="D809" s="259"/>
      <c r="E809" s="259"/>
      <c r="F809" s="270"/>
      <c r="G809" s="259"/>
      <c r="H809" s="259"/>
      <c r="I809" s="259"/>
      <c r="J809" s="259"/>
    </row>
    <row r="810" spans="1:10">
      <c r="A810" s="259"/>
      <c r="B810" s="259"/>
      <c r="C810" s="259"/>
      <c r="D810" s="259"/>
      <c r="E810" s="259"/>
      <c r="F810" s="270"/>
      <c r="G810" s="259"/>
      <c r="H810" s="259"/>
      <c r="I810" s="259"/>
      <c r="J810" s="259"/>
    </row>
    <row r="811" spans="1:10">
      <c r="A811" s="259"/>
      <c r="B811" s="259"/>
      <c r="C811" s="259"/>
      <c r="D811" s="259"/>
      <c r="E811" s="259"/>
      <c r="F811" s="270"/>
      <c r="G811" s="259"/>
      <c r="H811" s="259"/>
      <c r="I811" s="259"/>
      <c r="J811" s="259"/>
    </row>
    <row r="812" spans="1:10">
      <c r="A812" s="259"/>
      <c r="B812" s="259"/>
      <c r="C812" s="259"/>
      <c r="D812" s="259"/>
      <c r="E812" s="259"/>
      <c r="F812" s="270"/>
      <c r="G812" s="259"/>
      <c r="H812" s="259"/>
      <c r="I812" s="259"/>
      <c r="J812" s="259"/>
    </row>
    <row r="813" spans="1:10">
      <c r="A813" s="259"/>
      <c r="B813" s="259"/>
      <c r="C813" s="259"/>
      <c r="D813" s="259"/>
      <c r="E813" s="259"/>
      <c r="F813" s="270"/>
      <c r="G813" s="259"/>
      <c r="H813" s="259"/>
      <c r="I813" s="259"/>
      <c r="J813" s="259"/>
    </row>
    <row r="814" spans="1:10">
      <c r="A814" s="259"/>
      <c r="B814" s="259"/>
      <c r="C814" s="259"/>
      <c r="D814" s="259"/>
      <c r="E814" s="259"/>
      <c r="F814" s="270"/>
      <c r="G814" s="259"/>
      <c r="H814" s="259"/>
      <c r="I814" s="259"/>
      <c r="J814" s="259"/>
    </row>
    <row r="815" spans="1:10">
      <c r="A815" s="259"/>
      <c r="B815" s="259"/>
      <c r="C815" s="259"/>
      <c r="D815" s="259"/>
      <c r="E815" s="259"/>
      <c r="F815" s="270"/>
      <c r="G815" s="259"/>
      <c r="H815" s="259"/>
      <c r="I815" s="259"/>
      <c r="J815" s="259"/>
    </row>
    <row r="816" spans="1:10">
      <c r="A816" s="259"/>
      <c r="B816" s="259"/>
      <c r="C816" s="259"/>
      <c r="D816" s="259"/>
      <c r="E816" s="259"/>
      <c r="F816" s="270"/>
      <c r="G816" s="259"/>
      <c r="H816" s="259"/>
      <c r="I816" s="259"/>
      <c r="J816" s="259"/>
    </row>
    <row r="817" spans="1:10">
      <c r="A817" s="259"/>
      <c r="B817" s="259"/>
      <c r="C817" s="259"/>
      <c r="D817" s="259"/>
      <c r="E817" s="259"/>
      <c r="F817" s="270"/>
      <c r="G817" s="259"/>
      <c r="H817" s="259"/>
      <c r="I817" s="259"/>
      <c r="J817" s="259"/>
    </row>
    <row r="818" spans="1:10">
      <c r="A818" s="259"/>
      <c r="B818" s="259"/>
      <c r="C818" s="259"/>
      <c r="D818" s="259"/>
      <c r="E818" s="259"/>
      <c r="F818" s="270"/>
      <c r="G818" s="259"/>
      <c r="H818" s="259"/>
      <c r="I818" s="259"/>
      <c r="J818" s="259"/>
    </row>
    <row r="819" spans="1:10">
      <c r="A819" s="259"/>
      <c r="B819" s="259"/>
      <c r="C819" s="259"/>
      <c r="D819" s="259"/>
      <c r="E819" s="259"/>
      <c r="F819" s="270"/>
      <c r="G819" s="259"/>
      <c r="H819" s="259"/>
      <c r="I819" s="259"/>
      <c r="J819" s="259"/>
    </row>
    <row r="820" spans="1:10">
      <c r="A820" s="259"/>
      <c r="B820" s="259"/>
      <c r="C820" s="259"/>
      <c r="D820" s="259"/>
      <c r="E820" s="259"/>
      <c r="F820" s="270"/>
      <c r="G820" s="259"/>
      <c r="H820" s="259"/>
      <c r="I820" s="259"/>
      <c r="J820" s="259"/>
    </row>
    <row r="821" spans="1:10">
      <c r="A821" s="259"/>
      <c r="B821" s="259"/>
      <c r="C821" s="259"/>
      <c r="D821" s="259"/>
      <c r="E821" s="259"/>
      <c r="F821" s="270"/>
      <c r="G821" s="259"/>
      <c r="H821" s="259"/>
      <c r="I821" s="259"/>
      <c r="J821" s="259"/>
    </row>
    <row r="822" spans="1:10">
      <c r="A822" s="259"/>
      <c r="B822" s="259"/>
      <c r="C822" s="259"/>
      <c r="D822" s="259"/>
      <c r="E822" s="259"/>
      <c r="F822" s="270"/>
      <c r="G822" s="259"/>
      <c r="H822" s="259"/>
      <c r="I822" s="259"/>
      <c r="J822" s="259"/>
    </row>
    <row r="823" spans="1:10">
      <c r="A823" s="259"/>
      <c r="B823" s="259"/>
      <c r="C823" s="259"/>
      <c r="D823" s="259"/>
      <c r="E823" s="259"/>
      <c r="F823" s="270"/>
      <c r="G823" s="259"/>
      <c r="H823" s="259"/>
      <c r="I823" s="259"/>
      <c r="J823" s="259"/>
    </row>
    <row r="824" spans="1:10">
      <c r="A824" s="259"/>
      <c r="B824" s="259"/>
      <c r="C824" s="259"/>
      <c r="D824" s="259"/>
      <c r="E824" s="259"/>
      <c r="F824" s="270"/>
      <c r="G824" s="259"/>
      <c r="H824" s="259"/>
      <c r="I824" s="259"/>
      <c r="J824" s="259"/>
    </row>
    <row r="825" spans="1:10">
      <c r="A825" s="259"/>
      <c r="B825" s="259"/>
      <c r="C825" s="259"/>
      <c r="D825" s="259"/>
      <c r="E825" s="259"/>
      <c r="F825" s="270"/>
      <c r="G825" s="259"/>
      <c r="H825" s="259"/>
      <c r="I825" s="259"/>
      <c r="J825" s="259"/>
    </row>
    <row r="826" spans="1:10">
      <c r="A826" s="259"/>
      <c r="B826" s="259"/>
      <c r="C826" s="259"/>
      <c r="D826" s="259"/>
      <c r="E826" s="259"/>
      <c r="F826" s="270"/>
      <c r="G826" s="259"/>
      <c r="H826" s="259"/>
      <c r="I826" s="259"/>
      <c r="J826" s="259"/>
    </row>
    <row r="827" spans="1:10">
      <c r="A827" s="259"/>
      <c r="B827" s="259"/>
      <c r="C827" s="259"/>
      <c r="D827" s="259"/>
      <c r="E827" s="259"/>
      <c r="F827" s="270"/>
      <c r="G827" s="259"/>
      <c r="H827" s="259"/>
      <c r="I827" s="259"/>
      <c r="J827" s="259"/>
    </row>
    <row r="828" spans="1:10">
      <c r="A828" s="259"/>
      <c r="B828" s="259"/>
      <c r="C828" s="259"/>
      <c r="D828" s="259"/>
      <c r="E828" s="259"/>
      <c r="F828" s="270"/>
      <c r="G828" s="259"/>
      <c r="H828" s="259"/>
      <c r="I828" s="259"/>
      <c r="J828" s="259"/>
    </row>
    <row r="829" spans="1:10">
      <c r="A829" s="259"/>
      <c r="B829" s="259"/>
      <c r="C829" s="259"/>
      <c r="D829" s="259"/>
      <c r="E829" s="259"/>
      <c r="F829" s="270"/>
      <c r="G829" s="259"/>
      <c r="H829" s="259"/>
      <c r="I829" s="259"/>
      <c r="J829" s="259"/>
    </row>
    <row r="830" spans="1:10">
      <c r="A830" s="259"/>
      <c r="B830" s="259"/>
      <c r="C830" s="259"/>
      <c r="D830" s="259"/>
      <c r="E830" s="259"/>
      <c r="F830" s="270"/>
      <c r="G830" s="259"/>
      <c r="H830" s="259"/>
      <c r="I830" s="259"/>
      <c r="J830" s="259"/>
    </row>
    <row r="831" spans="1:10">
      <c r="A831" s="259"/>
      <c r="B831" s="259"/>
      <c r="C831" s="259"/>
      <c r="D831" s="259"/>
      <c r="E831" s="259"/>
      <c r="F831" s="270"/>
      <c r="G831" s="259"/>
      <c r="H831" s="259"/>
      <c r="I831" s="259"/>
      <c r="J831" s="259"/>
    </row>
    <row r="832" spans="1:10">
      <c r="A832" s="259"/>
      <c r="B832" s="259"/>
      <c r="C832" s="259"/>
      <c r="D832" s="259"/>
      <c r="E832" s="259"/>
      <c r="F832" s="270"/>
      <c r="G832" s="259"/>
      <c r="H832" s="259"/>
      <c r="I832" s="259"/>
      <c r="J832" s="259"/>
    </row>
    <row r="833" spans="1:10">
      <c r="A833" s="259"/>
      <c r="B833" s="259"/>
      <c r="C833" s="259"/>
      <c r="D833" s="259"/>
      <c r="E833" s="259"/>
      <c r="F833" s="270"/>
      <c r="G833" s="259"/>
      <c r="H833" s="259"/>
      <c r="I833" s="259"/>
      <c r="J833" s="259"/>
    </row>
    <row r="834" spans="1:10">
      <c r="A834" s="259"/>
      <c r="B834" s="259"/>
      <c r="C834" s="259"/>
      <c r="D834" s="259"/>
      <c r="E834" s="259"/>
      <c r="F834" s="270"/>
      <c r="G834" s="259"/>
      <c r="H834" s="259"/>
      <c r="I834" s="259"/>
      <c r="J834" s="259"/>
    </row>
    <row r="835" spans="1:10">
      <c r="A835" s="259"/>
      <c r="B835" s="259"/>
      <c r="C835" s="259"/>
      <c r="D835" s="259"/>
      <c r="E835" s="259"/>
      <c r="F835" s="270"/>
      <c r="G835" s="259"/>
      <c r="H835" s="259"/>
      <c r="I835" s="259"/>
      <c r="J835" s="259"/>
    </row>
    <row r="836" spans="1:10">
      <c r="A836" s="259"/>
      <c r="B836" s="259"/>
      <c r="C836" s="259"/>
      <c r="D836" s="259"/>
      <c r="E836" s="259"/>
      <c r="F836" s="270"/>
      <c r="G836" s="259"/>
      <c r="H836" s="259"/>
      <c r="I836" s="259"/>
      <c r="J836" s="259"/>
    </row>
    <row r="837" spans="1:10">
      <c r="A837" s="259"/>
      <c r="B837" s="259"/>
      <c r="C837" s="259"/>
      <c r="D837" s="259"/>
      <c r="E837" s="259"/>
      <c r="F837" s="270"/>
      <c r="G837" s="259"/>
      <c r="H837" s="259"/>
      <c r="I837" s="259"/>
      <c r="J837" s="259"/>
    </row>
    <row r="838" spans="1:10">
      <c r="A838" s="259"/>
      <c r="B838" s="259"/>
      <c r="C838" s="259"/>
      <c r="D838" s="259"/>
      <c r="E838" s="259"/>
      <c r="F838" s="270"/>
      <c r="G838" s="259"/>
      <c r="H838" s="259"/>
      <c r="I838" s="259"/>
      <c r="J838" s="259"/>
    </row>
    <row r="839" spans="1:10">
      <c r="A839" s="259"/>
      <c r="B839" s="259"/>
      <c r="C839" s="259"/>
      <c r="D839" s="259"/>
      <c r="E839" s="259"/>
      <c r="F839" s="270"/>
      <c r="G839" s="259"/>
      <c r="H839" s="259"/>
      <c r="I839" s="259"/>
      <c r="J839" s="259"/>
    </row>
    <row r="840" spans="1:10">
      <c r="A840" s="259"/>
      <c r="B840" s="259"/>
      <c r="C840" s="259"/>
      <c r="D840" s="259"/>
      <c r="E840" s="259"/>
      <c r="F840" s="270"/>
      <c r="G840" s="259"/>
      <c r="H840" s="259"/>
      <c r="I840" s="259"/>
      <c r="J840" s="259"/>
    </row>
    <row r="841" spans="1:10">
      <c r="A841" s="259"/>
      <c r="B841" s="259"/>
      <c r="C841" s="259"/>
      <c r="D841" s="259"/>
      <c r="E841" s="259"/>
      <c r="F841" s="270"/>
      <c r="G841" s="259"/>
      <c r="H841" s="259"/>
      <c r="I841" s="259"/>
      <c r="J841" s="259"/>
    </row>
    <row r="842" spans="1:10">
      <c r="A842" s="259"/>
      <c r="B842" s="259"/>
      <c r="C842" s="259"/>
      <c r="D842" s="259"/>
      <c r="E842" s="259"/>
      <c r="F842" s="270"/>
      <c r="G842" s="259"/>
      <c r="H842" s="259"/>
      <c r="I842" s="259"/>
      <c r="J842" s="259"/>
    </row>
    <row r="843" spans="1:10">
      <c r="A843" s="259"/>
      <c r="B843" s="259"/>
      <c r="C843" s="259"/>
      <c r="D843" s="259"/>
      <c r="E843" s="259"/>
      <c r="F843" s="270"/>
      <c r="G843" s="259"/>
      <c r="H843" s="259"/>
      <c r="I843" s="259"/>
      <c r="J843" s="259"/>
    </row>
    <row r="844" spans="1:10">
      <c r="A844" s="259"/>
      <c r="B844" s="259"/>
      <c r="C844" s="259"/>
      <c r="D844" s="259"/>
      <c r="E844" s="259"/>
      <c r="F844" s="270"/>
      <c r="G844" s="259"/>
      <c r="H844" s="259"/>
      <c r="I844" s="259"/>
      <c r="J844" s="259"/>
    </row>
    <row r="845" spans="1:10">
      <c r="A845" s="259"/>
      <c r="B845" s="259"/>
      <c r="C845" s="259"/>
      <c r="D845" s="259"/>
      <c r="E845" s="259"/>
      <c r="F845" s="270"/>
      <c r="G845" s="259"/>
      <c r="H845" s="259"/>
      <c r="I845" s="259"/>
      <c r="J845" s="259"/>
    </row>
    <row r="846" spans="1:10">
      <c r="A846" s="259"/>
      <c r="B846" s="259"/>
      <c r="C846" s="259"/>
      <c r="D846" s="259"/>
      <c r="E846" s="259"/>
      <c r="F846" s="270"/>
      <c r="G846" s="259"/>
      <c r="H846" s="259"/>
      <c r="I846" s="259"/>
      <c r="J846" s="259"/>
    </row>
    <row r="847" spans="1:10">
      <c r="A847" s="259"/>
      <c r="B847" s="259"/>
      <c r="C847" s="259"/>
      <c r="D847" s="259"/>
      <c r="E847" s="259"/>
      <c r="F847" s="270"/>
      <c r="G847" s="259"/>
      <c r="H847" s="259"/>
      <c r="I847" s="259"/>
      <c r="J847" s="259"/>
    </row>
    <row r="848" spans="1:10">
      <c r="A848" s="259"/>
      <c r="B848" s="259"/>
      <c r="C848" s="259"/>
      <c r="D848" s="259"/>
      <c r="E848" s="259"/>
      <c r="F848" s="270"/>
      <c r="G848" s="259"/>
      <c r="H848" s="259"/>
      <c r="I848" s="259"/>
      <c r="J848" s="259"/>
    </row>
    <row r="849" spans="1:10">
      <c r="A849" s="259"/>
      <c r="B849" s="259"/>
      <c r="C849" s="259"/>
      <c r="D849" s="259"/>
      <c r="E849" s="259"/>
      <c r="F849" s="270"/>
      <c r="G849" s="259"/>
      <c r="H849" s="259"/>
      <c r="I849" s="259"/>
      <c r="J849" s="259"/>
    </row>
    <row r="850" spans="1:10">
      <c r="A850" s="259"/>
      <c r="B850" s="259"/>
      <c r="C850" s="259"/>
      <c r="D850" s="259"/>
      <c r="E850" s="259"/>
      <c r="F850" s="270"/>
      <c r="G850" s="259"/>
      <c r="H850" s="259"/>
      <c r="I850" s="259"/>
      <c r="J850" s="259"/>
    </row>
    <row r="851" spans="1:10">
      <c r="A851" s="259"/>
      <c r="B851" s="259"/>
      <c r="C851" s="259"/>
      <c r="D851" s="259"/>
      <c r="E851" s="259"/>
      <c r="F851" s="270"/>
      <c r="G851" s="259"/>
      <c r="H851" s="259"/>
      <c r="I851" s="259"/>
      <c r="J851" s="259"/>
    </row>
    <row r="852" spans="1:10">
      <c r="A852" s="259"/>
      <c r="B852" s="259"/>
      <c r="C852" s="259"/>
      <c r="D852" s="259"/>
      <c r="E852" s="259"/>
      <c r="F852" s="270"/>
      <c r="G852" s="259"/>
      <c r="H852" s="259"/>
      <c r="I852" s="259"/>
      <c r="J852" s="259"/>
    </row>
    <row r="853" spans="1:10">
      <c r="A853" s="259"/>
      <c r="B853" s="259"/>
      <c r="C853" s="259"/>
      <c r="D853" s="259"/>
      <c r="E853" s="259"/>
      <c r="F853" s="270"/>
      <c r="G853" s="259"/>
      <c r="H853" s="259"/>
      <c r="I853" s="259"/>
      <c r="J853" s="259"/>
    </row>
    <row r="854" spans="1:10">
      <c r="A854" s="259"/>
      <c r="B854" s="259"/>
      <c r="C854" s="259"/>
      <c r="D854" s="259"/>
      <c r="E854" s="259"/>
      <c r="F854" s="270"/>
      <c r="G854" s="259"/>
      <c r="H854" s="259"/>
      <c r="I854" s="259"/>
      <c r="J854" s="259"/>
    </row>
    <row r="855" spans="1:10">
      <c r="A855" s="259"/>
      <c r="B855" s="259"/>
      <c r="C855" s="259"/>
      <c r="D855" s="259"/>
      <c r="E855" s="259"/>
      <c r="F855" s="270"/>
      <c r="G855" s="259"/>
      <c r="H855" s="259"/>
      <c r="I855" s="259"/>
      <c r="J855" s="259"/>
    </row>
    <row r="856" spans="1:10">
      <c r="A856" s="259"/>
      <c r="B856" s="259"/>
      <c r="C856" s="259"/>
      <c r="D856" s="259"/>
      <c r="E856" s="259"/>
      <c r="F856" s="270"/>
      <c r="G856" s="259"/>
      <c r="H856" s="259"/>
      <c r="I856" s="259"/>
      <c r="J856" s="259"/>
    </row>
    <row r="857" spans="1:10">
      <c r="A857" s="259"/>
      <c r="B857" s="259"/>
      <c r="C857" s="259"/>
      <c r="D857" s="259"/>
      <c r="E857" s="259"/>
      <c r="F857" s="270"/>
      <c r="G857" s="259"/>
      <c r="H857" s="259"/>
      <c r="I857" s="259"/>
      <c r="J857" s="259"/>
    </row>
    <row r="858" spans="1:10">
      <c r="A858" s="259"/>
      <c r="B858" s="259"/>
      <c r="C858" s="259"/>
      <c r="D858" s="259"/>
      <c r="E858" s="259"/>
      <c r="F858" s="270"/>
      <c r="G858" s="259"/>
      <c r="H858" s="259"/>
      <c r="I858" s="259"/>
      <c r="J858" s="259"/>
    </row>
    <row r="859" spans="1:10">
      <c r="A859" s="259"/>
      <c r="B859" s="259"/>
      <c r="C859" s="259"/>
      <c r="D859" s="259"/>
      <c r="E859" s="259"/>
      <c r="F859" s="270"/>
      <c r="G859" s="259"/>
      <c r="H859" s="259"/>
      <c r="I859" s="259"/>
      <c r="J859" s="259"/>
    </row>
    <row r="860" spans="1:10">
      <c r="A860" s="259"/>
      <c r="B860" s="259"/>
      <c r="C860" s="259"/>
      <c r="D860" s="259"/>
      <c r="E860" s="259"/>
      <c r="F860" s="270"/>
      <c r="G860" s="259"/>
      <c r="H860" s="259"/>
      <c r="I860" s="259"/>
      <c r="J860" s="259"/>
    </row>
    <row r="861" spans="1:10">
      <c r="A861" s="259"/>
      <c r="B861" s="259"/>
      <c r="C861" s="259"/>
      <c r="D861" s="259"/>
      <c r="E861" s="259"/>
      <c r="F861" s="270"/>
      <c r="G861" s="259"/>
      <c r="H861" s="259"/>
      <c r="I861" s="259"/>
      <c r="J861" s="259"/>
    </row>
    <row r="862" spans="1:10">
      <c r="A862" s="259"/>
      <c r="B862" s="259"/>
      <c r="C862" s="259"/>
      <c r="D862" s="259"/>
      <c r="E862" s="259"/>
      <c r="F862" s="270"/>
      <c r="G862" s="259"/>
      <c r="H862" s="259"/>
      <c r="I862" s="259"/>
      <c r="J862" s="259"/>
    </row>
    <row r="863" spans="1:10">
      <c r="A863" s="259"/>
      <c r="B863" s="259"/>
      <c r="C863" s="259"/>
      <c r="D863" s="259"/>
      <c r="E863" s="259"/>
      <c r="F863" s="270"/>
      <c r="G863" s="259"/>
      <c r="H863" s="259"/>
      <c r="I863" s="259"/>
      <c r="J863" s="259"/>
    </row>
    <row r="864" spans="1:10">
      <c r="A864" s="259"/>
      <c r="B864" s="259"/>
      <c r="C864" s="259"/>
      <c r="D864" s="259"/>
      <c r="E864" s="259"/>
      <c r="F864" s="270"/>
      <c r="G864" s="259"/>
      <c r="H864" s="259"/>
      <c r="I864" s="259"/>
      <c r="J864" s="259"/>
    </row>
    <row r="865" spans="1:10">
      <c r="A865" s="259"/>
      <c r="B865" s="259"/>
      <c r="C865" s="259"/>
      <c r="D865" s="259"/>
      <c r="E865" s="259"/>
      <c r="F865" s="270"/>
      <c r="G865" s="259"/>
      <c r="H865" s="259"/>
      <c r="I865" s="259"/>
      <c r="J865" s="259"/>
    </row>
    <row r="866" spans="1:10">
      <c r="A866" s="259"/>
      <c r="B866" s="259"/>
      <c r="C866" s="259"/>
      <c r="D866" s="259"/>
      <c r="E866" s="259"/>
      <c r="F866" s="270"/>
      <c r="G866" s="259"/>
      <c r="H866" s="259"/>
      <c r="I866" s="259"/>
      <c r="J866" s="259"/>
    </row>
    <row r="867" spans="1:10">
      <c r="A867" s="259"/>
      <c r="B867" s="259"/>
      <c r="C867" s="259"/>
      <c r="D867" s="259"/>
      <c r="E867" s="259"/>
      <c r="F867" s="270"/>
      <c r="G867" s="259"/>
      <c r="H867" s="259"/>
      <c r="I867" s="259"/>
      <c r="J867" s="259"/>
    </row>
    <row r="868" spans="1:10">
      <c r="A868" s="259"/>
      <c r="B868" s="259"/>
      <c r="C868" s="259"/>
      <c r="D868" s="259"/>
      <c r="E868" s="259"/>
      <c r="F868" s="270"/>
      <c r="G868" s="259"/>
      <c r="H868" s="259"/>
      <c r="I868" s="259"/>
      <c r="J868" s="259"/>
    </row>
    <row r="869" spans="1:10">
      <c r="A869" s="259"/>
      <c r="B869" s="259"/>
      <c r="C869" s="259"/>
      <c r="D869" s="259"/>
      <c r="E869" s="259"/>
      <c r="F869" s="270"/>
      <c r="G869" s="259"/>
      <c r="H869" s="259"/>
      <c r="I869" s="259"/>
      <c r="J869" s="259"/>
    </row>
    <row r="870" spans="1:10">
      <c r="A870" s="259"/>
      <c r="B870" s="259"/>
      <c r="C870" s="259"/>
      <c r="D870" s="259"/>
      <c r="E870" s="259"/>
      <c r="F870" s="270"/>
      <c r="G870" s="259"/>
      <c r="H870" s="259"/>
      <c r="I870" s="259"/>
      <c r="J870" s="259"/>
    </row>
    <row r="871" spans="1:10">
      <c r="A871" s="259"/>
      <c r="B871" s="259"/>
      <c r="C871" s="259"/>
      <c r="D871" s="259"/>
      <c r="E871" s="259"/>
      <c r="F871" s="270"/>
      <c r="G871" s="259"/>
      <c r="H871" s="259"/>
      <c r="I871" s="259"/>
      <c r="J871" s="259"/>
    </row>
    <row r="872" spans="1:10">
      <c r="A872" s="259"/>
      <c r="B872" s="259"/>
      <c r="C872" s="259"/>
      <c r="D872" s="259"/>
      <c r="E872" s="259"/>
      <c r="F872" s="270"/>
      <c r="G872" s="259"/>
      <c r="H872" s="259"/>
      <c r="I872" s="259"/>
      <c r="J872" s="259"/>
    </row>
    <row r="873" spans="1:10">
      <c r="A873" s="259"/>
      <c r="B873" s="259"/>
      <c r="C873" s="259"/>
      <c r="D873" s="259"/>
      <c r="E873" s="259"/>
      <c r="F873" s="270"/>
      <c r="G873" s="259"/>
      <c r="H873" s="259"/>
      <c r="I873" s="259"/>
      <c r="J873" s="259"/>
    </row>
    <row r="874" spans="1:10">
      <c r="A874" s="259"/>
      <c r="B874" s="259"/>
      <c r="C874" s="259"/>
      <c r="D874" s="259"/>
      <c r="E874" s="259"/>
      <c r="F874" s="270"/>
      <c r="G874" s="259"/>
      <c r="H874" s="259"/>
      <c r="I874" s="259"/>
      <c r="J874" s="259"/>
    </row>
    <row r="875" spans="1:10">
      <c r="A875" s="259"/>
      <c r="B875" s="259"/>
      <c r="C875" s="259"/>
      <c r="D875" s="259"/>
      <c r="E875" s="259"/>
      <c r="F875" s="270"/>
      <c r="G875" s="259"/>
      <c r="H875" s="259"/>
      <c r="I875" s="259"/>
      <c r="J875" s="259"/>
    </row>
    <row r="876" spans="1:10">
      <c r="A876" s="259"/>
      <c r="B876" s="259"/>
      <c r="C876" s="259"/>
      <c r="D876" s="259"/>
      <c r="E876" s="259"/>
      <c r="F876" s="270"/>
      <c r="G876" s="259"/>
      <c r="H876" s="259"/>
      <c r="I876" s="259"/>
      <c r="J876" s="259"/>
    </row>
    <row r="877" spans="1:10">
      <c r="A877" s="259"/>
      <c r="B877" s="259"/>
      <c r="C877" s="259"/>
      <c r="D877" s="259"/>
      <c r="E877" s="259"/>
      <c r="F877" s="270"/>
      <c r="G877" s="259"/>
      <c r="H877" s="259"/>
      <c r="I877" s="259"/>
      <c r="J877" s="259"/>
    </row>
    <row r="878" spans="1:10">
      <c r="A878" s="259"/>
      <c r="B878" s="259"/>
      <c r="C878" s="259"/>
      <c r="D878" s="259"/>
      <c r="E878" s="259"/>
      <c r="F878" s="270"/>
      <c r="G878" s="259"/>
      <c r="H878" s="259"/>
      <c r="I878" s="259"/>
      <c r="J878" s="259"/>
    </row>
    <row r="879" spans="1:10">
      <c r="A879" s="259"/>
      <c r="B879" s="259"/>
      <c r="C879" s="259"/>
      <c r="D879" s="259"/>
      <c r="E879" s="259"/>
      <c r="F879" s="270"/>
      <c r="G879" s="259"/>
      <c r="H879" s="259"/>
      <c r="I879" s="259"/>
      <c r="J879" s="259"/>
    </row>
    <row r="880" spans="1:10">
      <c r="A880" s="259"/>
      <c r="B880" s="259"/>
      <c r="C880" s="259"/>
      <c r="D880" s="259"/>
      <c r="E880" s="259"/>
      <c r="F880" s="270"/>
      <c r="G880" s="259"/>
      <c r="H880" s="259"/>
      <c r="I880" s="259"/>
      <c r="J880" s="259"/>
    </row>
    <row r="881" spans="1:10">
      <c r="A881" s="259"/>
      <c r="B881" s="259"/>
      <c r="C881" s="259"/>
      <c r="D881" s="259"/>
      <c r="E881" s="259"/>
      <c r="F881" s="270"/>
      <c r="G881" s="259"/>
      <c r="H881" s="259"/>
      <c r="I881" s="259"/>
      <c r="J881" s="259"/>
    </row>
    <row r="882" spans="1:10">
      <c r="A882" s="259"/>
      <c r="B882" s="259"/>
      <c r="C882" s="259"/>
      <c r="D882" s="259"/>
      <c r="E882" s="259"/>
      <c r="F882" s="270"/>
      <c r="G882" s="259"/>
      <c r="H882" s="259"/>
      <c r="I882" s="259"/>
      <c r="J882" s="259"/>
    </row>
    <row r="883" spans="1:10">
      <c r="A883" s="259"/>
      <c r="B883" s="259"/>
      <c r="C883" s="259"/>
      <c r="D883" s="259"/>
      <c r="E883" s="259"/>
      <c r="F883" s="270"/>
      <c r="G883" s="259"/>
      <c r="H883" s="259"/>
      <c r="I883" s="259"/>
      <c r="J883" s="259"/>
    </row>
    <row r="884" spans="1:10">
      <c r="A884" s="259"/>
      <c r="B884" s="259"/>
      <c r="C884" s="259"/>
      <c r="D884" s="259"/>
      <c r="E884" s="259"/>
      <c r="F884" s="270"/>
      <c r="G884" s="259"/>
      <c r="H884" s="259"/>
      <c r="I884" s="259"/>
      <c r="J884" s="259"/>
    </row>
    <row r="885" spans="1:10">
      <c r="A885" s="259"/>
      <c r="B885" s="259"/>
      <c r="C885" s="259"/>
      <c r="D885" s="259"/>
      <c r="E885" s="259"/>
      <c r="F885" s="270"/>
      <c r="G885" s="259"/>
      <c r="H885" s="259"/>
      <c r="I885" s="259"/>
      <c r="J885" s="259"/>
    </row>
    <row r="886" spans="1:10">
      <c r="A886" s="259"/>
      <c r="B886" s="259"/>
      <c r="C886" s="259"/>
      <c r="D886" s="259"/>
      <c r="E886" s="259"/>
      <c r="F886" s="270"/>
      <c r="G886" s="259"/>
      <c r="H886" s="259"/>
      <c r="I886" s="259"/>
      <c r="J886" s="259"/>
    </row>
    <row r="887" spans="1:10">
      <c r="A887" s="259"/>
      <c r="B887" s="259"/>
      <c r="C887" s="259"/>
      <c r="D887" s="259"/>
      <c r="E887" s="259"/>
      <c r="F887" s="270"/>
      <c r="G887" s="259"/>
      <c r="H887" s="259"/>
      <c r="I887" s="259"/>
      <c r="J887" s="259"/>
    </row>
    <row r="888" spans="1:10">
      <c r="A888" s="259"/>
      <c r="B888" s="259"/>
      <c r="C888" s="259"/>
      <c r="D888" s="259"/>
      <c r="E888" s="259"/>
      <c r="F888" s="270"/>
      <c r="G888" s="259"/>
      <c r="H888" s="259"/>
      <c r="I888" s="259"/>
      <c r="J888" s="259"/>
    </row>
    <row r="889" spans="1:10">
      <c r="A889" s="259"/>
      <c r="B889" s="259"/>
      <c r="C889" s="259"/>
      <c r="D889" s="259"/>
      <c r="E889" s="259"/>
      <c r="F889" s="270"/>
      <c r="G889" s="259"/>
      <c r="H889" s="259"/>
      <c r="I889" s="259"/>
      <c r="J889" s="259"/>
    </row>
    <row r="890" spans="1:10">
      <c r="A890" s="259"/>
      <c r="B890" s="259"/>
      <c r="C890" s="259"/>
      <c r="D890" s="259"/>
      <c r="E890" s="259"/>
      <c r="F890" s="270"/>
      <c r="G890" s="259"/>
      <c r="H890" s="259"/>
      <c r="I890" s="259"/>
      <c r="J890" s="259"/>
    </row>
    <row r="891" spans="1:10">
      <c r="A891" s="259"/>
      <c r="B891" s="259"/>
      <c r="C891" s="259"/>
      <c r="D891" s="259"/>
      <c r="E891" s="259"/>
      <c r="F891" s="270"/>
      <c r="G891" s="259"/>
      <c r="H891" s="259"/>
      <c r="I891" s="259"/>
      <c r="J891" s="259"/>
    </row>
    <row r="892" spans="1:10">
      <c r="A892" s="259"/>
      <c r="B892" s="259"/>
      <c r="C892" s="259"/>
      <c r="D892" s="259"/>
      <c r="E892" s="259"/>
      <c r="F892" s="270"/>
      <c r="G892" s="259"/>
      <c r="H892" s="259"/>
      <c r="I892" s="259"/>
      <c r="J892" s="259"/>
    </row>
    <row r="893" spans="1:10">
      <c r="A893" s="259"/>
      <c r="B893" s="259"/>
      <c r="C893" s="259"/>
      <c r="D893" s="259"/>
      <c r="E893" s="259"/>
      <c r="F893" s="270"/>
      <c r="G893" s="259"/>
      <c r="H893" s="259"/>
      <c r="I893" s="259"/>
      <c r="J893" s="259"/>
    </row>
    <row r="894" spans="1:10">
      <c r="A894" s="259"/>
      <c r="B894" s="259"/>
      <c r="C894" s="259"/>
      <c r="D894" s="259"/>
      <c r="E894" s="259"/>
      <c r="F894" s="270"/>
      <c r="G894" s="259"/>
      <c r="H894" s="259"/>
      <c r="I894" s="259"/>
      <c r="J894" s="259"/>
    </row>
    <row r="895" spans="1:10">
      <c r="A895" s="259"/>
      <c r="B895" s="259"/>
      <c r="C895" s="259"/>
      <c r="D895" s="259"/>
      <c r="E895" s="259"/>
      <c r="F895" s="270"/>
      <c r="G895" s="259"/>
      <c r="H895" s="259"/>
      <c r="I895" s="259"/>
      <c r="J895" s="259"/>
    </row>
    <row r="896" spans="1:10">
      <c r="A896" s="259"/>
      <c r="B896" s="259"/>
      <c r="C896" s="259"/>
      <c r="D896" s="259"/>
      <c r="E896" s="259"/>
      <c r="F896" s="270"/>
      <c r="G896" s="259"/>
      <c r="H896" s="259"/>
      <c r="I896" s="259"/>
      <c r="J896" s="259"/>
    </row>
    <row r="897" spans="1:10">
      <c r="A897" s="259"/>
      <c r="B897" s="259"/>
      <c r="C897" s="259"/>
      <c r="D897" s="259"/>
      <c r="E897" s="259"/>
      <c r="F897" s="270"/>
      <c r="G897" s="259"/>
      <c r="H897" s="259"/>
      <c r="I897" s="259"/>
      <c r="J897" s="259"/>
    </row>
    <row r="898" spans="1:10">
      <c r="A898" s="259"/>
      <c r="B898" s="259"/>
      <c r="C898" s="259"/>
      <c r="D898" s="259"/>
      <c r="E898" s="259"/>
      <c r="F898" s="270"/>
      <c r="G898" s="259"/>
      <c r="H898" s="259"/>
      <c r="I898" s="259"/>
      <c r="J898" s="259"/>
    </row>
    <row r="899" spans="1:10">
      <c r="A899" s="259"/>
      <c r="B899" s="259"/>
      <c r="C899" s="259"/>
      <c r="D899" s="259"/>
      <c r="E899" s="259"/>
      <c r="F899" s="270"/>
      <c r="G899" s="259"/>
      <c r="H899" s="259"/>
      <c r="I899" s="259"/>
      <c r="J899" s="259"/>
    </row>
    <row r="900" spans="1:10">
      <c r="A900" s="259"/>
      <c r="B900" s="259"/>
      <c r="C900" s="259"/>
      <c r="D900" s="259"/>
      <c r="E900" s="259"/>
      <c r="F900" s="270"/>
      <c r="G900" s="259"/>
      <c r="H900" s="259"/>
      <c r="I900" s="259"/>
      <c r="J900" s="259"/>
    </row>
    <row r="901" spans="1:10">
      <c r="A901" s="259"/>
      <c r="B901" s="259"/>
      <c r="C901" s="259"/>
      <c r="D901" s="259"/>
      <c r="E901" s="259"/>
      <c r="F901" s="270"/>
      <c r="G901" s="259"/>
      <c r="H901" s="259"/>
      <c r="I901" s="259"/>
      <c r="J901" s="259"/>
    </row>
    <row r="902" spans="1:10">
      <c r="A902" s="259"/>
      <c r="B902" s="259"/>
      <c r="C902" s="259"/>
      <c r="D902" s="259"/>
      <c r="E902" s="259"/>
      <c r="F902" s="270"/>
      <c r="G902" s="259"/>
      <c r="H902" s="259"/>
      <c r="I902" s="259"/>
      <c r="J902" s="259"/>
    </row>
    <row r="903" spans="1:10">
      <c r="A903" s="259"/>
      <c r="B903" s="259"/>
      <c r="C903" s="259"/>
      <c r="D903" s="259"/>
      <c r="E903" s="259"/>
      <c r="F903" s="270"/>
      <c r="G903" s="259"/>
      <c r="H903" s="259"/>
      <c r="I903" s="259"/>
      <c r="J903" s="259"/>
    </row>
    <row r="904" spans="1:10">
      <c r="A904" s="259"/>
      <c r="B904" s="259"/>
      <c r="C904" s="259"/>
      <c r="D904" s="259"/>
      <c r="E904" s="259"/>
      <c r="F904" s="270"/>
      <c r="G904" s="259"/>
      <c r="H904" s="259"/>
      <c r="I904" s="259"/>
      <c r="J904" s="259"/>
    </row>
    <row r="905" spans="1:10">
      <c r="A905" s="259"/>
      <c r="B905" s="259"/>
      <c r="C905" s="259"/>
      <c r="D905" s="259"/>
      <c r="E905" s="259"/>
      <c r="F905" s="270"/>
      <c r="G905" s="259"/>
      <c r="H905" s="259"/>
      <c r="I905" s="259"/>
      <c r="J905" s="259"/>
    </row>
    <row r="906" spans="1:10">
      <c r="A906" s="259"/>
      <c r="B906" s="259"/>
      <c r="C906" s="259"/>
      <c r="D906" s="259"/>
      <c r="E906" s="259"/>
      <c r="F906" s="270"/>
      <c r="G906" s="259"/>
      <c r="H906" s="259"/>
      <c r="I906" s="259"/>
      <c r="J906" s="259"/>
    </row>
    <row r="907" spans="1:10">
      <c r="A907" s="259"/>
      <c r="B907" s="259"/>
      <c r="C907" s="259"/>
      <c r="D907" s="259"/>
      <c r="E907" s="259"/>
      <c r="F907" s="270"/>
      <c r="G907" s="259"/>
      <c r="H907" s="259"/>
      <c r="I907" s="259"/>
      <c r="J907" s="259"/>
    </row>
    <row r="908" spans="1:10">
      <c r="A908" s="259"/>
      <c r="B908" s="259"/>
      <c r="C908" s="259"/>
      <c r="D908" s="259"/>
      <c r="E908" s="259"/>
      <c r="F908" s="270"/>
      <c r="G908" s="259"/>
      <c r="H908" s="259"/>
      <c r="I908" s="259"/>
      <c r="J908" s="259"/>
    </row>
    <row r="909" spans="1:10">
      <c r="A909" s="259"/>
      <c r="B909" s="259"/>
      <c r="C909" s="259"/>
      <c r="D909" s="259"/>
      <c r="E909" s="259"/>
      <c r="F909" s="270"/>
      <c r="G909" s="259"/>
      <c r="H909" s="259"/>
      <c r="I909" s="259"/>
      <c r="J909" s="259"/>
    </row>
    <row r="910" spans="1:10">
      <c r="A910" s="259"/>
      <c r="B910" s="259"/>
      <c r="C910" s="259"/>
      <c r="D910" s="259"/>
      <c r="E910" s="259"/>
      <c r="F910" s="270"/>
      <c r="G910" s="259"/>
      <c r="H910" s="259"/>
      <c r="I910" s="259"/>
      <c r="J910" s="259"/>
    </row>
    <row r="911" spans="1:10">
      <c r="A911" s="259"/>
      <c r="B911" s="259"/>
      <c r="C911" s="259"/>
      <c r="D911" s="259"/>
      <c r="E911" s="259"/>
      <c r="F911" s="270"/>
      <c r="G911" s="259"/>
      <c r="H911" s="259"/>
      <c r="I911" s="259"/>
      <c r="J911" s="259"/>
    </row>
    <row r="912" spans="1:10">
      <c r="A912" s="259"/>
      <c r="B912" s="259"/>
      <c r="C912" s="259"/>
      <c r="D912" s="259"/>
      <c r="E912" s="259"/>
      <c r="F912" s="270"/>
      <c r="G912" s="259"/>
      <c r="H912" s="259"/>
      <c r="I912" s="259"/>
      <c r="J912" s="259"/>
    </row>
    <row r="913" spans="1:10">
      <c r="A913" s="259"/>
      <c r="B913" s="259"/>
      <c r="C913" s="259"/>
      <c r="D913" s="259"/>
      <c r="E913" s="259"/>
      <c r="F913" s="270"/>
      <c r="G913" s="259"/>
      <c r="H913" s="259"/>
      <c r="I913" s="259"/>
      <c r="J913" s="259"/>
    </row>
    <row r="914" spans="1:10">
      <c r="A914" s="259"/>
      <c r="B914" s="259"/>
      <c r="C914" s="259"/>
      <c r="D914" s="259"/>
      <c r="E914" s="259"/>
      <c r="F914" s="270"/>
      <c r="G914" s="259"/>
      <c r="H914" s="259"/>
      <c r="I914" s="259"/>
      <c r="J914" s="259"/>
    </row>
    <row r="915" spans="1:10">
      <c r="A915" s="259"/>
      <c r="B915" s="259"/>
      <c r="C915" s="259"/>
      <c r="D915" s="259"/>
      <c r="E915" s="259"/>
      <c r="F915" s="270"/>
      <c r="G915" s="259"/>
      <c r="H915" s="259"/>
      <c r="I915" s="259"/>
      <c r="J915" s="259"/>
    </row>
    <row r="916" spans="1:10">
      <c r="A916" s="259"/>
      <c r="B916" s="259"/>
      <c r="C916" s="259"/>
      <c r="D916" s="259"/>
      <c r="E916" s="259"/>
      <c r="F916" s="270"/>
      <c r="G916" s="259"/>
      <c r="H916" s="259"/>
      <c r="I916" s="259"/>
      <c r="J916" s="259"/>
    </row>
    <row r="917" spans="1:10">
      <c r="A917" s="259"/>
      <c r="B917" s="259"/>
      <c r="C917" s="259"/>
      <c r="D917" s="259"/>
      <c r="E917" s="259"/>
      <c r="F917" s="270"/>
      <c r="G917" s="259"/>
      <c r="H917" s="259"/>
      <c r="I917" s="259"/>
      <c r="J917" s="259"/>
    </row>
    <row r="918" spans="1:10">
      <c r="A918" s="259"/>
      <c r="B918" s="259"/>
      <c r="C918" s="259"/>
      <c r="D918" s="259"/>
      <c r="E918" s="259"/>
      <c r="F918" s="270"/>
      <c r="G918" s="259"/>
      <c r="H918" s="259"/>
      <c r="I918" s="259"/>
      <c r="J918" s="259"/>
    </row>
    <row r="919" spans="1:10">
      <c r="A919" s="259"/>
      <c r="B919" s="259"/>
      <c r="C919" s="259"/>
      <c r="D919" s="259"/>
      <c r="E919" s="259"/>
      <c r="F919" s="270"/>
      <c r="G919" s="259"/>
      <c r="H919" s="259"/>
      <c r="I919" s="259"/>
      <c r="J919" s="259"/>
    </row>
    <row r="920" spans="1:10">
      <c r="A920" s="259"/>
      <c r="B920" s="259"/>
      <c r="C920" s="259"/>
      <c r="D920" s="259"/>
      <c r="E920" s="259"/>
      <c r="F920" s="270"/>
      <c r="G920" s="259"/>
      <c r="H920" s="259"/>
      <c r="I920" s="259"/>
      <c r="J920" s="259"/>
    </row>
    <row r="921" spans="1:10">
      <c r="A921" s="259"/>
      <c r="B921" s="259"/>
      <c r="C921" s="259"/>
      <c r="D921" s="259"/>
      <c r="E921" s="259"/>
      <c r="F921" s="270"/>
      <c r="G921" s="259"/>
      <c r="H921" s="259"/>
      <c r="I921" s="259"/>
      <c r="J921" s="259"/>
    </row>
    <row r="922" spans="1:10">
      <c r="A922" s="259"/>
      <c r="B922" s="259"/>
      <c r="C922" s="259"/>
      <c r="D922" s="259"/>
      <c r="E922" s="259"/>
      <c r="F922" s="270"/>
      <c r="G922" s="259"/>
      <c r="H922" s="259"/>
      <c r="I922" s="259"/>
      <c r="J922" s="259"/>
    </row>
    <row r="923" spans="1:10">
      <c r="A923" s="259"/>
      <c r="B923" s="259"/>
      <c r="C923" s="259"/>
      <c r="D923" s="259"/>
      <c r="E923" s="259"/>
      <c r="F923" s="270"/>
      <c r="G923" s="259"/>
      <c r="H923" s="259"/>
      <c r="I923" s="259"/>
      <c r="J923" s="259"/>
    </row>
    <row r="924" spans="1:10">
      <c r="A924" s="259"/>
      <c r="B924" s="259"/>
      <c r="C924" s="259"/>
      <c r="D924" s="259"/>
      <c r="E924" s="259"/>
      <c r="F924" s="270"/>
      <c r="G924" s="259"/>
      <c r="H924" s="259"/>
      <c r="I924" s="259"/>
      <c r="J924" s="259"/>
    </row>
    <row r="925" spans="1:10">
      <c r="A925" s="259"/>
      <c r="B925" s="259"/>
      <c r="C925" s="259"/>
      <c r="D925" s="259"/>
      <c r="E925" s="259"/>
      <c r="F925" s="270"/>
      <c r="G925" s="259"/>
      <c r="H925" s="259"/>
      <c r="I925" s="259"/>
      <c r="J925" s="259"/>
    </row>
    <row r="926" spans="1:10">
      <c r="A926" s="259"/>
      <c r="B926" s="259"/>
      <c r="C926" s="259"/>
      <c r="D926" s="259"/>
      <c r="E926" s="259"/>
      <c r="F926" s="270"/>
      <c r="G926" s="259"/>
      <c r="H926" s="259"/>
      <c r="I926" s="259"/>
      <c r="J926" s="259"/>
    </row>
    <row r="927" spans="1:10">
      <c r="A927" s="259"/>
      <c r="B927" s="259"/>
      <c r="C927" s="259"/>
      <c r="D927" s="259"/>
      <c r="E927" s="259"/>
      <c r="F927" s="270"/>
      <c r="G927" s="259"/>
      <c r="H927" s="259"/>
      <c r="I927" s="259"/>
      <c r="J927" s="259"/>
    </row>
    <row r="928" spans="1:10">
      <c r="A928" s="259"/>
      <c r="B928" s="259"/>
      <c r="C928" s="259"/>
      <c r="D928" s="259"/>
      <c r="E928" s="259"/>
      <c r="F928" s="270"/>
      <c r="G928" s="259"/>
      <c r="H928" s="259"/>
      <c r="I928" s="259"/>
      <c r="J928" s="259"/>
    </row>
    <row r="929" spans="1:10">
      <c r="A929" s="259"/>
      <c r="B929" s="259"/>
      <c r="C929" s="259"/>
      <c r="D929" s="259"/>
      <c r="E929" s="259"/>
      <c r="F929" s="270"/>
      <c r="G929" s="259"/>
      <c r="H929" s="259"/>
      <c r="I929" s="259"/>
      <c r="J929" s="259"/>
    </row>
    <row r="930" spans="1:10">
      <c r="A930" s="259"/>
      <c r="B930" s="259"/>
      <c r="C930" s="259"/>
      <c r="D930" s="259"/>
      <c r="E930" s="259"/>
      <c r="F930" s="270"/>
      <c r="G930" s="259"/>
      <c r="H930" s="259"/>
      <c r="I930" s="259"/>
      <c r="J930" s="259"/>
    </row>
    <row r="931" spans="1:10">
      <c r="A931" s="259"/>
      <c r="B931" s="259"/>
      <c r="C931" s="259"/>
      <c r="D931" s="259"/>
      <c r="E931" s="259"/>
      <c r="F931" s="270"/>
      <c r="G931" s="259"/>
      <c r="H931" s="259"/>
      <c r="I931" s="259"/>
      <c r="J931" s="259"/>
    </row>
    <row r="932" spans="1:10">
      <c r="A932" s="259"/>
      <c r="B932" s="259"/>
      <c r="C932" s="259"/>
      <c r="D932" s="259"/>
      <c r="E932" s="259"/>
      <c r="F932" s="270"/>
      <c r="G932" s="259"/>
      <c r="H932" s="259"/>
      <c r="I932" s="259"/>
      <c r="J932" s="259"/>
    </row>
    <row r="933" spans="1:10">
      <c r="A933" s="259"/>
      <c r="B933" s="259"/>
      <c r="C933" s="259"/>
      <c r="D933" s="259"/>
      <c r="E933" s="259"/>
      <c r="F933" s="270"/>
      <c r="G933" s="259"/>
      <c r="H933" s="259"/>
      <c r="I933" s="259"/>
      <c r="J933" s="259"/>
    </row>
    <row r="934" spans="1:10">
      <c r="A934" s="259"/>
      <c r="B934" s="259"/>
      <c r="C934" s="259"/>
      <c r="D934" s="259"/>
      <c r="E934" s="259"/>
      <c r="F934" s="270"/>
      <c r="G934" s="259"/>
      <c r="H934" s="259"/>
      <c r="I934" s="259"/>
      <c r="J934" s="259"/>
    </row>
    <row r="935" spans="1:10">
      <c r="A935" s="259"/>
      <c r="B935" s="259"/>
      <c r="C935" s="259"/>
      <c r="D935" s="259"/>
      <c r="E935" s="259"/>
      <c r="F935" s="270"/>
      <c r="G935" s="259"/>
      <c r="H935" s="259"/>
      <c r="I935" s="259"/>
      <c r="J935" s="259"/>
    </row>
    <row r="936" spans="1:10">
      <c r="A936" s="259"/>
      <c r="B936" s="259"/>
      <c r="C936" s="259"/>
      <c r="D936" s="259"/>
      <c r="E936" s="259"/>
      <c r="F936" s="270"/>
      <c r="G936" s="259"/>
      <c r="H936" s="259"/>
      <c r="I936" s="259"/>
      <c r="J936" s="259"/>
    </row>
    <row r="937" spans="1:10">
      <c r="A937" s="259"/>
      <c r="B937" s="259"/>
      <c r="C937" s="259"/>
      <c r="D937" s="259"/>
      <c r="E937" s="259"/>
      <c r="F937" s="270"/>
      <c r="G937" s="259"/>
      <c r="H937" s="259"/>
      <c r="I937" s="259"/>
      <c r="J937" s="259"/>
    </row>
    <row r="938" spans="1:10">
      <c r="A938" s="259"/>
      <c r="B938" s="259"/>
      <c r="C938" s="259"/>
      <c r="D938" s="259"/>
      <c r="E938" s="259"/>
      <c r="F938" s="270"/>
      <c r="G938" s="259"/>
      <c r="H938" s="259"/>
      <c r="I938" s="259"/>
      <c r="J938" s="259"/>
    </row>
    <row r="939" spans="1:10">
      <c r="A939" s="259"/>
      <c r="B939" s="259"/>
      <c r="C939" s="259"/>
      <c r="D939" s="259"/>
      <c r="E939" s="259"/>
      <c r="F939" s="270"/>
      <c r="G939" s="259"/>
      <c r="H939" s="259"/>
      <c r="I939" s="259"/>
      <c r="J939" s="259"/>
    </row>
    <row r="940" spans="1:10">
      <c r="A940" s="259"/>
      <c r="B940" s="259"/>
      <c r="C940" s="259"/>
      <c r="D940" s="259"/>
      <c r="E940" s="259"/>
      <c r="F940" s="270"/>
      <c r="G940" s="259"/>
      <c r="H940" s="259"/>
      <c r="I940" s="259"/>
      <c r="J940" s="259"/>
    </row>
    <row r="941" spans="1:10">
      <c r="A941" s="259"/>
      <c r="B941" s="259"/>
      <c r="C941" s="259"/>
      <c r="D941" s="259"/>
      <c r="E941" s="259"/>
      <c r="F941" s="270"/>
      <c r="G941" s="259"/>
      <c r="H941" s="259"/>
      <c r="I941" s="259"/>
      <c r="J941" s="259"/>
    </row>
    <row r="942" spans="1:10">
      <c r="A942" s="259"/>
      <c r="B942" s="259"/>
      <c r="C942" s="259"/>
      <c r="D942" s="259"/>
      <c r="E942" s="259"/>
      <c r="F942" s="270"/>
      <c r="G942" s="259"/>
      <c r="H942" s="259"/>
      <c r="I942" s="259"/>
      <c r="J942" s="259"/>
    </row>
    <row r="943" spans="1:10">
      <c r="A943" s="259"/>
      <c r="B943" s="259"/>
      <c r="C943" s="259"/>
      <c r="D943" s="259"/>
      <c r="E943" s="259"/>
      <c r="F943" s="270"/>
      <c r="G943" s="259"/>
      <c r="H943" s="259"/>
      <c r="I943" s="259"/>
      <c r="J943" s="259"/>
    </row>
    <row r="944" spans="1:10">
      <c r="A944" s="259"/>
      <c r="B944" s="259"/>
      <c r="C944" s="259"/>
      <c r="D944" s="259"/>
      <c r="E944" s="259"/>
      <c r="F944" s="270"/>
      <c r="G944" s="259"/>
      <c r="H944" s="259"/>
      <c r="I944" s="259"/>
      <c r="J944" s="259"/>
    </row>
    <row r="945" spans="1:10">
      <c r="A945" s="259"/>
      <c r="B945" s="259"/>
      <c r="C945" s="259"/>
      <c r="D945" s="259"/>
      <c r="E945" s="259"/>
      <c r="F945" s="270"/>
      <c r="G945" s="259"/>
      <c r="H945" s="259"/>
      <c r="I945" s="259"/>
      <c r="J945" s="259"/>
    </row>
    <row r="946" spans="1:10">
      <c r="A946" s="259"/>
      <c r="B946" s="259"/>
      <c r="C946" s="259"/>
      <c r="D946" s="259"/>
      <c r="E946" s="259"/>
      <c r="F946" s="270"/>
      <c r="G946" s="259"/>
      <c r="H946" s="259"/>
      <c r="I946" s="259"/>
      <c r="J946" s="259"/>
    </row>
    <row r="947" spans="1:10">
      <c r="A947" s="259"/>
      <c r="B947" s="259"/>
      <c r="C947" s="259"/>
      <c r="D947" s="259"/>
      <c r="E947" s="259"/>
      <c r="F947" s="270"/>
      <c r="G947" s="259"/>
      <c r="H947" s="259"/>
      <c r="I947" s="259"/>
      <c r="J947" s="259"/>
    </row>
    <row r="948" spans="1:10">
      <c r="A948" s="259"/>
      <c r="B948" s="259"/>
      <c r="C948" s="259"/>
      <c r="D948" s="259"/>
      <c r="E948" s="259"/>
      <c r="F948" s="270"/>
      <c r="G948" s="259"/>
      <c r="H948" s="259"/>
      <c r="I948" s="259"/>
      <c r="J948" s="259"/>
    </row>
    <row r="949" spans="1:10">
      <c r="A949" s="259"/>
      <c r="B949" s="259"/>
      <c r="C949" s="259"/>
      <c r="D949" s="259"/>
      <c r="E949" s="259"/>
      <c r="F949" s="270"/>
      <c r="G949" s="259"/>
      <c r="H949" s="259"/>
      <c r="I949" s="259"/>
      <c r="J949" s="259"/>
    </row>
    <row r="950" spans="1:10">
      <c r="A950" s="259"/>
      <c r="B950" s="259"/>
      <c r="C950" s="259"/>
      <c r="D950" s="259"/>
      <c r="E950" s="259"/>
      <c r="F950" s="270"/>
      <c r="G950" s="259"/>
      <c r="H950" s="259"/>
      <c r="I950" s="259"/>
      <c r="J950" s="259"/>
    </row>
    <row r="951" spans="1:10">
      <c r="A951" s="259"/>
      <c r="B951" s="259"/>
      <c r="C951" s="259"/>
      <c r="D951" s="259"/>
      <c r="E951" s="259"/>
      <c r="F951" s="270"/>
      <c r="G951" s="259"/>
      <c r="H951" s="259"/>
      <c r="I951" s="259"/>
      <c r="J951" s="259"/>
    </row>
    <row r="952" spans="1:10">
      <c r="A952" s="259"/>
      <c r="B952" s="259"/>
      <c r="C952" s="259"/>
      <c r="D952" s="259"/>
      <c r="E952" s="259"/>
      <c r="F952" s="270"/>
      <c r="G952" s="259"/>
      <c r="H952" s="259"/>
      <c r="I952" s="259"/>
      <c r="J952" s="259"/>
    </row>
    <row r="953" spans="1:10">
      <c r="A953" s="259"/>
      <c r="B953" s="259"/>
      <c r="C953" s="259"/>
      <c r="D953" s="259"/>
      <c r="E953" s="259"/>
      <c r="F953" s="270"/>
      <c r="G953" s="259"/>
      <c r="H953" s="259"/>
      <c r="I953" s="259"/>
      <c r="J953" s="259"/>
    </row>
    <row r="954" spans="1:10">
      <c r="A954" s="259"/>
      <c r="B954" s="259"/>
      <c r="C954" s="259"/>
      <c r="D954" s="259"/>
      <c r="E954" s="259"/>
      <c r="F954" s="270"/>
      <c r="G954" s="259"/>
      <c r="H954" s="259"/>
      <c r="I954" s="259"/>
      <c r="J954" s="259"/>
    </row>
    <row r="955" spans="1:10">
      <c r="A955" s="259"/>
      <c r="B955" s="259"/>
      <c r="C955" s="259"/>
      <c r="D955" s="259"/>
      <c r="E955" s="259"/>
      <c r="F955" s="270"/>
      <c r="G955" s="259"/>
      <c r="H955" s="259"/>
      <c r="I955" s="259"/>
      <c r="J955" s="259"/>
    </row>
    <row r="956" spans="1:10">
      <c r="A956" s="259"/>
      <c r="B956" s="259"/>
      <c r="C956" s="259"/>
      <c r="D956" s="259"/>
      <c r="E956" s="259"/>
      <c r="F956" s="270"/>
      <c r="G956" s="259"/>
      <c r="H956" s="259"/>
      <c r="I956" s="259"/>
      <c r="J956" s="259"/>
    </row>
    <row r="957" spans="1:10">
      <c r="A957" s="259"/>
      <c r="B957" s="259"/>
      <c r="C957" s="259"/>
      <c r="D957" s="259"/>
      <c r="E957" s="259"/>
      <c r="F957" s="270"/>
      <c r="G957" s="259"/>
      <c r="H957" s="259"/>
      <c r="I957" s="259"/>
      <c r="J957" s="259"/>
    </row>
    <row r="958" spans="1:10">
      <c r="A958" s="259"/>
      <c r="B958" s="259"/>
      <c r="C958" s="259"/>
      <c r="D958" s="259"/>
      <c r="E958" s="259"/>
      <c r="F958" s="270"/>
      <c r="G958" s="259"/>
      <c r="H958" s="259"/>
      <c r="I958" s="259"/>
      <c r="J958" s="259"/>
    </row>
    <row r="959" spans="1:10">
      <c r="A959" s="259"/>
      <c r="B959" s="259"/>
      <c r="C959" s="259"/>
      <c r="D959" s="259"/>
      <c r="E959" s="259"/>
      <c r="F959" s="270"/>
      <c r="G959" s="259"/>
      <c r="H959" s="259"/>
      <c r="I959" s="259"/>
      <c r="J959" s="259"/>
    </row>
    <row r="960" spans="1:10">
      <c r="A960" s="259"/>
      <c r="B960" s="259"/>
      <c r="C960" s="259"/>
      <c r="D960" s="259"/>
      <c r="E960" s="259"/>
      <c r="F960" s="270"/>
      <c r="G960" s="259"/>
      <c r="H960" s="259"/>
      <c r="I960" s="259"/>
      <c r="J960" s="259"/>
    </row>
    <row r="961" spans="1:10">
      <c r="A961" s="259"/>
      <c r="B961" s="259"/>
      <c r="C961" s="259"/>
      <c r="D961" s="259"/>
      <c r="E961" s="259"/>
      <c r="F961" s="270"/>
      <c r="G961" s="259"/>
      <c r="H961" s="259"/>
      <c r="I961" s="259"/>
      <c r="J961" s="259"/>
    </row>
    <row r="962" spans="1:10">
      <c r="A962" s="259"/>
      <c r="B962" s="259"/>
      <c r="C962" s="259"/>
      <c r="D962" s="259"/>
      <c r="E962" s="259"/>
      <c r="F962" s="270"/>
      <c r="G962" s="259"/>
      <c r="H962" s="259"/>
      <c r="I962" s="259"/>
      <c r="J962" s="259"/>
    </row>
    <row r="963" spans="1:10">
      <c r="A963" s="259"/>
      <c r="B963" s="259"/>
      <c r="C963" s="259"/>
      <c r="D963" s="259"/>
      <c r="E963" s="259"/>
      <c r="F963" s="270"/>
      <c r="G963" s="259"/>
      <c r="H963" s="259"/>
      <c r="I963" s="259"/>
      <c r="J963" s="259"/>
    </row>
    <row r="964" spans="1:10">
      <c r="A964" s="259"/>
      <c r="B964" s="259"/>
      <c r="C964" s="259"/>
      <c r="D964" s="259"/>
      <c r="E964" s="259"/>
      <c r="F964" s="270"/>
      <c r="G964" s="259"/>
      <c r="H964" s="259"/>
      <c r="I964" s="259"/>
      <c r="J964" s="259"/>
    </row>
    <row r="965" spans="1:10">
      <c r="A965" s="259"/>
      <c r="B965" s="259"/>
      <c r="C965" s="259"/>
      <c r="D965" s="259"/>
      <c r="E965" s="259"/>
      <c r="F965" s="270"/>
      <c r="G965" s="259"/>
      <c r="H965" s="259"/>
      <c r="I965" s="259"/>
      <c r="J965" s="259"/>
    </row>
    <row r="966" spans="1:10">
      <c r="A966" s="259"/>
      <c r="B966" s="259"/>
      <c r="C966" s="259"/>
      <c r="D966" s="259"/>
      <c r="E966" s="259"/>
      <c r="F966" s="270"/>
      <c r="G966" s="259"/>
      <c r="H966" s="259"/>
      <c r="I966" s="259"/>
      <c r="J966" s="259"/>
    </row>
    <row r="967" spans="1:10">
      <c r="A967" s="259"/>
      <c r="B967" s="259"/>
      <c r="C967" s="259"/>
      <c r="D967" s="259"/>
      <c r="E967" s="259"/>
      <c r="F967" s="270"/>
      <c r="G967" s="259"/>
      <c r="H967" s="259"/>
      <c r="I967" s="259"/>
      <c r="J967" s="259"/>
    </row>
    <row r="968" spans="1:10">
      <c r="A968" s="259"/>
      <c r="B968" s="259"/>
      <c r="C968" s="259"/>
      <c r="D968" s="259"/>
      <c r="E968" s="259"/>
      <c r="F968" s="270"/>
      <c r="G968" s="259"/>
      <c r="H968" s="259"/>
      <c r="I968" s="259"/>
      <c r="J968" s="259"/>
    </row>
    <row r="969" spans="1:10">
      <c r="A969" s="259"/>
      <c r="B969" s="259"/>
      <c r="C969" s="259"/>
      <c r="D969" s="259"/>
      <c r="E969" s="259"/>
      <c r="F969" s="270"/>
      <c r="G969" s="259"/>
      <c r="H969" s="259"/>
      <c r="I969" s="259"/>
      <c r="J969" s="259"/>
    </row>
    <row r="970" spans="1:10">
      <c r="A970" s="259"/>
      <c r="B970" s="259"/>
      <c r="C970" s="259"/>
      <c r="D970" s="259"/>
      <c r="E970" s="259"/>
      <c r="F970" s="270"/>
      <c r="G970" s="259"/>
      <c r="H970" s="259"/>
      <c r="I970" s="259"/>
      <c r="J970" s="259"/>
    </row>
    <row r="971" spans="1:10">
      <c r="A971" s="259"/>
      <c r="B971" s="259"/>
      <c r="C971" s="259"/>
      <c r="D971" s="259"/>
      <c r="E971" s="259"/>
      <c r="F971" s="270"/>
      <c r="G971" s="259"/>
      <c r="H971" s="259"/>
      <c r="I971" s="259"/>
      <c r="J971" s="259"/>
    </row>
    <row r="972" spans="1:10">
      <c r="A972" s="259"/>
      <c r="B972" s="259"/>
      <c r="C972" s="259"/>
      <c r="D972" s="259"/>
      <c r="E972" s="259"/>
      <c r="F972" s="270"/>
      <c r="G972" s="259"/>
      <c r="H972" s="259"/>
      <c r="I972" s="259"/>
      <c r="J972" s="259"/>
    </row>
    <row r="973" spans="1:10">
      <c r="A973" s="259"/>
      <c r="B973" s="259"/>
      <c r="C973" s="259"/>
      <c r="D973" s="259"/>
      <c r="E973" s="259"/>
      <c r="F973" s="270"/>
      <c r="G973" s="259"/>
      <c r="H973" s="259"/>
      <c r="I973" s="259"/>
      <c r="J973" s="259"/>
    </row>
    <row r="974" spans="1:10">
      <c r="A974" s="259"/>
      <c r="B974" s="259"/>
      <c r="C974" s="259"/>
      <c r="D974" s="259"/>
      <c r="E974" s="259"/>
      <c r="F974" s="270"/>
      <c r="G974" s="259"/>
      <c r="H974" s="259"/>
      <c r="I974" s="259"/>
      <c r="J974" s="259"/>
    </row>
    <row r="975" spans="1:10">
      <c r="A975" s="259"/>
      <c r="B975" s="259"/>
      <c r="C975" s="259"/>
      <c r="D975" s="259"/>
      <c r="E975" s="259"/>
      <c r="F975" s="270"/>
      <c r="G975" s="259"/>
      <c r="H975" s="259"/>
      <c r="I975" s="259"/>
      <c r="J975" s="259"/>
    </row>
    <row r="976" spans="1:10">
      <c r="A976" s="259"/>
      <c r="B976" s="259"/>
      <c r="C976" s="259"/>
      <c r="D976" s="259"/>
      <c r="E976" s="259"/>
      <c r="F976" s="270"/>
      <c r="G976" s="259"/>
      <c r="H976" s="259"/>
      <c r="I976" s="259"/>
      <c r="J976" s="259"/>
    </row>
    <row r="977" spans="1:10">
      <c r="A977" s="259"/>
      <c r="B977" s="259"/>
      <c r="C977" s="259"/>
      <c r="D977" s="259"/>
      <c r="E977" s="259"/>
      <c r="F977" s="270"/>
      <c r="G977" s="259"/>
      <c r="H977" s="259"/>
      <c r="I977" s="259"/>
      <c r="J977" s="259"/>
    </row>
    <row r="978" spans="1:10">
      <c r="A978" s="259"/>
      <c r="B978" s="259"/>
      <c r="C978" s="259"/>
      <c r="D978" s="259"/>
      <c r="E978" s="259"/>
      <c r="F978" s="270"/>
      <c r="G978" s="259"/>
      <c r="H978" s="259"/>
      <c r="I978" s="259"/>
      <c r="J978" s="259"/>
    </row>
    <row r="979" spans="1:10">
      <c r="A979" s="259"/>
      <c r="B979" s="259"/>
      <c r="C979" s="259"/>
      <c r="D979" s="259"/>
      <c r="E979" s="259"/>
      <c r="F979" s="270"/>
      <c r="G979" s="259"/>
      <c r="H979" s="259"/>
      <c r="I979" s="259"/>
      <c r="J979" s="259"/>
    </row>
    <row r="980" spans="1:10">
      <c r="A980" s="259"/>
      <c r="B980" s="259"/>
      <c r="C980" s="259"/>
      <c r="D980" s="259"/>
      <c r="E980" s="259"/>
      <c r="F980" s="270"/>
      <c r="G980" s="259"/>
      <c r="H980" s="259"/>
      <c r="I980" s="259"/>
      <c r="J980" s="259"/>
    </row>
    <row r="981" spans="1:10">
      <c r="A981" s="259"/>
      <c r="B981" s="259"/>
      <c r="C981" s="259"/>
      <c r="D981" s="259"/>
      <c r="E981" s="259"/>
      <c r="F981" s="270"/>
      <c r="G981" s="259"/>
      <c r="H981" s="259"/>
      <c r="I981" s="259"/>
      <c r="J981" s="259"/>
    </row>
    <row r="982" spans="1:10">
      <c r="A982" s="259"/>
      <c r="B982" s="259"/>
      <c r="C982" s="259"/>
      <c r="D982" s="259"/>
      <c r="E982" s="259"/>
      <c r="F982" s="270"/>
      <c r="G982" s="259"/>
      <c r="H982" s="259"/>
      <c r="I982" s="259"/>
      <c r="J982" s="259"/>
    </row>
    <row r="983" spans="1:10">
      <c r="A983" s="259"/>
      <c r="B983" s="259"/>
      <c r="C983" s="259"/>
      <c r="D983" s="259"/>
      <c r="E983" s="259"/>
      <c r="F983" s="270"/>
      <c r="G983" s="259"/>
      <c r="H983" s="259"/>
      <c r="I983" s="259"/>
      <c r="J983" s="259"/>
    </row>
    <row r="984" spans="1:10">
      <c r="A984" s="259"/>
      <c r="B984" s="259"/>
      <c r="C984" s="259"/>
      <c r="D984" s="259"/>
      <c r="E984" s="259"/>
      <c r="F984" s="270"/>
      <c r="G984" s="259"/>
      <c r="H984" s="259"/>
      <c r="I984" s="259"/>
      <c r="J984" s="259"/>
    </row>
    <row r="985" spans="1:10">
      <c r="A985" s="259"/>
      <c r="B985" s="259"/>
      <c r="C985" s="259"/>
      <c r="D985" s="259"/>
      <c r="E985" s="259"/>
      <c r="F985" s="270"/>
      <c r="G985" s="259"/>
      <c r="H985" s="259"/>
      <c r="I985" s="259"/>
      <c r="J985" s="259"/>
    </row>
    <row r="986" spans="1:10">
      <c r="A986" s="259"/>
      <c r="B986" s="259"/>
      <c r="C986" s="259"/>
      <c r="D986" s="259"/>
      <c r="E986" s="259"/>
      <c r="F986" s="270"/>
      <c r="G986" s="259"/>
      <c r="H986" s="259"/>
      <c r="I986" s="259"/>
      <c r="J986" s="259"/>
    </row>
    <row r="987" spans="1:10">
      <c r="A987" s="259"/>
      <c r="B987" s="259"/>
      <c r="C987" s="259"/>
      <c r="D987" s="259"/>
      <c r="E987" s="259"/>
      <c r="F987" s="270"/>
      <c r="G987" s="259"/>
      <c r="H987" s="259"/>
      <c r="I987" s="259"/>
      <c r="J987" s="259"/>
    </row>
    <row r="988" spans="1:10">
      <c r="A988" s="259"/>
      <c r="B988" s="259"/>
      <c r="C988" s="259"/>
      <c r="D988" s="259"/>
      <c r="E988" s="259"/>
      <c r="F988" s="270"/>
      <c r="G988" s="259"/>
      <c r="H988" s="259"/>
      <c r="I988" s="259"/>
      <c r="J988" s="259"/>
    </row>
    <row r="989" spans="1:10">
      <c r="A989" s="259"/>
      <c r="B989" s="259"/>
      <c r="C989" s="259"/>
      <c r="D989" s="259"/>
      <c r="E989" s="259"/>
      <c r="F989" s="270"/>
      <c r="G989" s="259"/>
      <c r="H989" s="259"/>
      <c r="I989" s="259"/>
      <c r="J989" s="259"/>
    </row>
    <row r="990" spans="1:10">
      <c r="A990" s="259"/>
      <c r="B990" s="259"/>
      <c r="C990" s="259"/>
      <c r="D990" s="259"/>
      <c r="E990" s="259"/>
      <c r="F990" s="270"/>
      <c r="G990" s="259"/>
      <c r="H990" s="259"/>
      <c r="I990" s="259"/>
      <c r="J990" s="259"/>
    </row>
    <row r="991" spans="1:10">
      <c r="A991" s="259"/>
      <c r="B991" s="259"/>
      <c r="C991" s="259"/>
      <c r="D991" s="259"/>
      <c r="E991" s="259"/>
      <c r="F991" s="270"/>
      <c r="G991" s="259"/>
      <c r="H991" s="259"/>
      <c r="I991" s="259"/>
      <c r="J991" s="259"/>
    </row>
    <row r="992" spans="1:10">
      <c r="A992" s="259"/>
      <c r="B992" s="259"/>
      <c r="C992" s="259"/>
      <c r="D992" s="259"/>
      <c r="E992" s="259"/>
      <c r="F992" s="270"/>
      <c r="G992" s="259"/>
      <c r="H992" s="259"/>
      <c r="I992" s="259"/>
      <c r="J992" s="259"/>
    </row>
    <row r="993" spans="1:10">
      <c r="A993" s="259"/>
      <c r="B993" s="259"/>
      <c r="C993" s="259"/>
      <c r="D993" s="259"/>
      <c r="E993" s="259"/>
      <c r="F993" s="270"/>
      <c r="G993" s="259"/>
      <c r="H993" s="259"/>
      <c r="I993" s="259"/>
      <c r="J993" s="259"/>
    </row>
    <row r="994" spans="1:10">
      <c r="A994" s="259"/>
      <c r="B994" s="259"/>
      <c r="C994" s="259"/>
      <c r="D994" s="259"/>
      <c r="E994" s="259"/>
      <c r="F994" s="270"/>
      <c r="G994" s="259"/>
      <c r="H994" s="259"/>
      <c r="I994" s="259"/>
      <c r="J994" s="259"/>
    </row>
    <row r="995" spans="1:10">
      <c r="A995" s="259"/>
      <c r="B995" s="259"/>
      <c r="C995" s="259"/>
      <c r="D995" s="259"/>
      <c r="E995" s="259"/>
      <c r="F995" s="270"/>
      <c r="G995" s="259"/>
      <c r="H995" s="259"/>
      <c r="I995" s="259"/>
      <c r="J995" s="259"/>
    </row>
    <row r="996" spans="1:10">
      <c r="A996" s="259"/>
      <c r="B996" s="259"/>
      <c r="C996" s="259"/>
      <c r="D996" s="259"/>
      <c r="E996" s="259"/>
      <c r="F996" s="270"/>
      <c r="G996" s="259"/>
      <c r="H996" s="259"/>
      <c r="I996" s="259"/>
      <c r="J996" s="259"/>
    </row>
    <row r="997" spans="1:10">
      <c r="A997" s="259"/>
      <c r="B997" s="259"/>
      <c r="C997" s="259"/>
      <c r="D997" s="259"/>
      <c r="E997" s="259"/>
      <c r="F997" s="270"/>
      <c r="G997" s="259"/>
      <c r="H997" s="259"/>
      <c r="I997" s="259"/>
      <c r="J997" s="259"/>
    </row>
    <row r="998" spans="1:10">
      <c r="A998" s="259"/>
      <c r="B998" s="259"/>
      <c r="C998" s="259"/>
      <c r="D998" s="259"/>
      <c r="E998" s="259"/>
      <c r="F998" s="270"/>
      <c r="G998" s="259"/>
      <c r="H998" s="259"/>
      <c r="I998" s="259"/>
      <c r="J998" s="259"/>
    </row>
    <row r="999" spans="1:10">
      <c r="A999" s="259"/>
      <c r="B999" s="259"/>
      <c r="C999" s="259"/>
      <c r="D999" s="259"/>
      <c r="E999" s="259"/>
      <c r="F999" s="270"/>
      <c r="G999" s="259"/>
      <c r="H999" s="259"/>
      <c r="I999" s="259"/>
      <c r="J999" s="259"/>
    </row>
    <row r="1000" spans="1:10">
      <c r="A1000" s="259"/>
      <c r="B1000" s="259"/>
      <c r="C1000" s="259"/>
      <c r="D1000" s="259"/>
      <c r="E1000" s="259"/>
      <c r="F1000" s="270"/>
      <c r="G1000" s="259"/>
      <c r="H1000" s="259"/>
      <c r="I1000" s="259"/>
      <c r="J1000" s="259"/>
    </row>
    <row r="1001" spans="1:10">
      <c r="A1001" s="259"/>
      <c r="B1001" s="259"/>
      <c r="C1001" s="259"/>
      <c r="D1001" s="259"/>
      <c r="E1001" s="259"/>
      <c r="F1001" s="270"/>
      <c r="G1001" s="259"/>
      <c r="H1001" s="259"/>
      <c r="I1001" s="259"/>
      <c r="J1001" s="259"/>
    </row>
    <row r="1002" spans="1:10">
      <c r="A1002" s="259"/>
      <c r="B1002" s="259"/>
      <c r="C1002" s="259"/>
      <c r="D1002" s="259"/>
      <c r="E1002" s="259"/>
      <c r="F1002" s="270"/>
      <c r="G1002" s="259"/>
      <c r="H1002" s="259"/>
      <c r="I1002" s="259"/>
      <c r="J1002" s="259"/>
    </row>
    <row r="1003" spans="1:10">
      <c r="A1003" s="259"/>
      <c r="B1003" s="259"/>
      <c r="C1003" s="259"/>
      <c r="D1003" s="259"/>
      <c r="E1003" s="259"/>
      <c r="F1003" s="270"/>
      <c r="G1003" s="259"/>
      <c r="H1003" s="259"/>
      <c r="I1003" s="259"/>
      <c r="J1003" s="259"/>
    </row>
    <row r="1004" spans="1:10">
      <c r="A1004" s="259"/>
      <c r="B1004" s="259"/>
      <c r="C1004" s="259"/>
      <c r="D1004" s="259"/>
      <c r="E1004" s="259"/>
      <c r="F1004" s="270"/>
      <c r="G1004" s="259"/>
      <c r="H1004" s="259"/>
      <c r="I1004" s="259"/>
      <c r="J1004" s="259"/>
    </row>
    <row r="1005" spans="1:10">
      <c r="A1005" s="259"/>
      <c r="B1005" s="259"/>
      <c r="C1005" s="259"/>
      <c r="D1005" s="259"/>
      <c r="E1005" s="259"/>
      <c r="F1005" s="270"/>
      <c r="G1005" s="259"/>
      <c r="H1005" s="259"/>
      <c r="I1005" s="259"/>
      <c r="J1005" s="259"/>
    </row>
    <row r="1006" spans="1:10">
      <c r="A1006" s="259"/>
      <c r="B1006" s="259"/>
      <c r="C1006" s="259"/>
      <c r="D1006" s="259"/>
      <c r="E1006" s="259"/>
      <c r="F1006" s="270"/>
      <c r="G1006" s="259"/>
      <c r="H1006" s="259"/>
      <c r="I1006" s="259"/>
      <c r="J1006" s="259"/>
    </row>
    <row r="1007" spans="1:10">
      <c r="A1007" s="259"/>
      <c r="B1007" s="259"/>
      <c r="C1007" s="259"/>
      <c r="D1007" s="259"/>
      <c r="E1007" s="259"/>
      <c r="F1007" s="270"/>
      <c r="G1007" s="259"/>
      <c r="H1007" s="259"/>
      <c r="I1007" s="259"/>
      <c r="J1007" s="259"/>
    </row>
    <row r="1008" spans="1:10">
      <c r="A1008" s="259"/>
      <c r="B1008" s="259"/>
      <c r="C1008" s="259"/>
      <c r="D1008" s="259"/>
      <c r="E1008" s="259"/>
      <c r="F1008" s="270"/>
      <c r="G1008" s="259"/>
      <c r="H1008" s="259"/>
      <c r="I1008" s="259"/>
      <c r="J1008" s="259"/>
    </row>
    <row r="1009" spans="1:10">
      <c r="A1009" s="259"/>
      <c r="B1009" s="259"/>
      <c r="C1009" s="259"/>
      <c r="D1009" s="259"/>
      <c r="E1009" s="259"/>
      <c r="F1009" s="270"/>
      <c r="G1009" s="259"/>
      <c r="H1009" s="259"/>
      <c r="I1009" s="259"/>
      <c r="J1009" s="259"/>
    </row>
    <row r="1010" spans="1:10">
      <c r="A1010" s="259"/>
      <c r="B1010" s="259"/>
      <c r="C1010" s="259"/>
      <c r="D1010" s="259"/>
      <c r="E1010" s="259"/>
      <c r="F1010" s="270"/>
      <c r="G1010" s="259"/>
      <c r="H1010" s="259"/>
      <c r="I1010" s="259"/>
      <c r="J1010" s="259"/>
    </row>
    <row r="1011" spans="1:10">
      <c r="A1011" s="259"/>
      <c r="B1011" s="259"/>
      <c r="C1011" s="259"/>
      <c r="D1011" s="259"/>
      <c r="E1011" s="259"/>
      <c r="F1011" s="270"/>
      <c r="G1011" s="259"/>
      <c r="H1011" s="259"/>
      <c r="I1011" s="259"/>
      <c r="J1011" s="259"/>
    </row>
    <row r="1012" spans="1:10">
      <c r="A1012" s="259"/>
      <c r="B1012" s="259"/>
      <c r="C1012" s="259"/>
      <c r="D1012" s="259"/>
      <c r="E1012" s="259"/>
      <c r="F1012" s="270"/>
      <c r="G1012" s="259"/>
      <c r="H1012" s="259"/>
      <c r="I1012" s="259"/>
      <c r="J1012" s="259"/>
    </row>
    <row r="1013" spans="1:10">
      <c r="A1013" s="259"/>
      <c r="B1013" s="259"/>
      <c r="C1013" s="259"/>
      <c r="D1013" s="259"/>
      <c r="E1013" s="259"/>
      <c r="F1013" s="270"/>
      <c r="G1013" s="259"/>
      <c r="H1013" s="259"/>
      <c r="I1013" s="259"/>
      <c r="J1013" s="259"/>
    </row>
    <row r="1014" spans="1:10">
      <c r="A1014" s="259"/>
      <c r="B1014" s="259"/>
      <c r="C1014" s="259"/>
      <c r="D1014" s="259"/>
      <c r="E1014" s="259"/>
      <c r="F1014" s="270"/>
      <c r="G1014" s="259"/>
      <c r="H1014" s="259"/>
      <c r="I1014" s="259"/>
      <c r="J1014" s="259"/>
    </row>
    <row r="1015" spans="1:10">
      <c r="A1015" s="259"/>
      <c r="B1015" s="259"/>
      <c r="C1015" s="259"/>
      <c r="D1015" s="259"/>
      <c r="E1015" s="259"/>
      <c r="F1015" s="270"/>
      <c r="G1015" s="259"/>
      <c r="H1015" s="259"/>
      <c r="I1015" s="259"/>
      <c r="J1015" s="259"/>
    </row>
    <row r="1016" spans="1:10">
      <c r="A1016" s="259"/>
      <c r="B1016" s="259"/>
      <c r="C1016" s="259"/>
      <c r="D1016" s="259"/>
      <c r="E1016" s="259"/>
      <c r="F1016" s="270"/>
      <c r="G1016" s="259"/>
      <c r="H1016" s="259"/>
      <c r="I1016" s="259"/>
      <c r="J1016" s="259"/>
    </row>
    <row r="1017" spans="1:10">
      <c r="A1017" s="259"/>
      <c r="B1017" s="259"/>
      <c r="C1017" s="259"/>
      <c r="D1017" s="259"/>
      <c r="E1017" s="259"/>
      <c r="F1017" s="270"/>
      <c r="G1017" s="259"/>
      <c r="H1017" s="259"/>
      <c r="I1017" s="259"/>
      <c r="J1017" s="259"/>
    </row>
    <row r="1018" spans="1:10">
      <c r="A1018" s="259"/>
      <c r="B1018" s="259"/>
      <c r="C1018" s="259"/>
      <c r="D1018" s="259"/>
      <c r="E1018" s="259"/>
      <c r="F1018" s="270"/>
      <c r="G1018" s="259"/>
      <c r="H1018" s="259"/>
      <c r="I1018" s="259"/>
      <c r="J1018" s="259"/>
    </row>
    <row r="1019" spans="1:10">
      <c r="A1019" s="259"/>
      <c r="B1019" s="259"/>
      <c r="C1019" s="259"/>
      <c r="D1019" s="259"/>
      <c r="E1019" s="259"/>
      <c r="F1019" s="270"/>
      <c r="G1019" s="259"/>
      <c r="H1019" s="259"/>
      <c r="I1019" s="259"/>
      <c r="J1019" s="259"/>
    </row>
    <row r="1020" spans="1:10">
      <c r="A1020" s="259"/>
      <c r="B1020" s="259"/>
      <c r="C1020" s="259"/>
      <c r="D1020" s="259"/>
      <c r="E1020" s="259"/>
      <c r="F1020" s="270"/>
      <c r="G1020" s="259"/>
      <c r="H1020" s="259"/>
      <c r="I1020" s="259"/>
      <c r="J1020" s="259"/>
    </row>
    <row r="1021" spans="1:10">
      <c r="A1021" s="259"/>
      <c r="B1021" s="259"/>
      <c r="C1021" s="259"/>
      <c r="D1021" s="259"/>
      <c r="E1021" s="259"/>
      <c r="F1021" s="270"/>
      <c r="G1021" s="259"/>
      <c r="H1021" s="259"/>
      <c r="I1021" s="259"/>
      <c r="J1021" s="259"/>
    </row>
    <row r="1022" spans="1:10">
      <c r="A1022" s="259"/>
      <c r="B1022" s="259"/>
      <c r="C1022" s="259"/>
      <c r="D1022" s="259"/>
      <c r="E1022" s="259"/>
      <c r="F1022" s="270"/>
      <c r="G1022" s="259"/>
      <c r="H1022" s="259"/>
      <c r="I1022" s="259"/>
      <c r="J1022" s="259"/>
    </row>
    <row r="1023" spans="1:10">
      <c r="A1023" s="259"/>
      <c r="B1023" s="259"/>
      <c r="C1023" s="259"/>
      <c r="D1023" s="259"/>
      <c r="E1023" s="259"/>
      <c r="F1023" s="270"/>
      <c r="G1023" s="259"/>
      <c r="H1023" s="259"/>
      <c r="I1023" s="259"/>
      <c r="J1023" s="259"/>
    </row>
    <row r="1024" spans="1:10">
      <c r="A1024" s="259"/>
      <c r="B1024" s="259"/>
      <c r="C1024" s="259"/>
      <c r="D1024" s="259"/>
      <c r="E1024" s="259"/>
      <c r="F1024" s="270"/>
      <c r="G1024" s="259"/>
      <c r="H1024" s="259"/>
      <c r="I1024" s="259"/>
      <c r="J1024" s="259"/>
    </row>
    <row r="1025" spans="1:10">
      <c r="A1025" s="259"/>
      <c r="B1025" s="259"/>
      <c r="C1025" s="259"/>
      <c r="D1025" s="259"/>
      <c r="E1025" s="259"/>
      <c r="F1025" s="270"/>
      <c r="G1025" s="259"/>
      <c r="H1025" s="259"/>
      <c r="I1025" s="259"/>
      <c r="J1025" s="259"/>
    </row>
    <row r="1026" spans="1:10">
      <c r="A1026" s="259"/>
      <c r="B1026" s="259"/>
      <c r="C1026" s="259"/>
      <c r="D1026" s="259"/>
      <c r="E1026" s="259"/>
      <c r="F1026" s="270"/>
      <c r="G1026" s="259"/>
      <c r="H1026" s="259"/>
      <c r="I1026" s="259"/>
      <c r="J1026" s="259"/>
    </row>
    <row r="1027" spans="1:10">
      <c r="A1027" s="259"/>
      <c r="B1027" s="259"/>
      <c r="C1027" s="259"/>
      <c r="D1027" s="259"/>
      <c r="E1027" s="259"/>
      <c r="F1027" s="270"/>
      <c r="G1027" s="259"/>
      <c r="H1027" s="259"/>
      <c r="I1027" s="259"/>
      <c r="J1027" s="259"/>
    </row>
    <row r="1028" spans="1:10">
      <c r="A1028" s="259"/>
      <c r="B1028" s="259"/>
      <c r="C1028" s="259"/>
      <c r="D1028" s="259"/>
      <c r="E1028" s="259"/>
      <c r="F1028" s="270"/>
      <c r="G1028" s="259"/>
      <c r="H1028" s="259"/>
      <c r="I1028" s="259"/>
      <c r="J1028" s="259"/>
    </row>
    <row r="1029" spans="1:10">
      <c r="A1029" s="259"/>
      <c r="B1029" s="259"/>
      <c r="C1029" s="259"/>
      <c r="D1029" s="259"/>
      <c r="E1029" s="259"/>
      <c r="F1029" s="270"/>
      <c r="G1029" s="259"/>
      <c r="H1029" s="259"/>
      <c r="I1029" s="259"/>
      <c r="J1029" s="259"/>
    </row>
    <row r="1030" spans="1:10">
      <c r="A1030" s="259"/>
      <c r="B1030" s="259"/>
      <c r="C1030" s="259"/>
      <c r="D1030" s="259"/>
      <c r="E1030" s="259"/>
      <c r="F1030" s="270"/>
      <c r="G1030" s="259"/>
      <c r="H1030" s="259"/>
      <c r="I1030" s="259"/>
      <c r="J1030" s="259"/>
    </row>
    <row r="1031" spans="1:10">
      <c r="A1031" s="259"/>
      <c r="B1031" s="259"/>
      <c r="C1031" s="259"/>
      <c r="D1031" s="259"/>
      <c r="E1031" s="259"/>
      <c r="F1031" s="270"/>
      <c r="G1031" s="259"/>
      <c r="H1031" s="259"/>
      <c r="I1031" s="259"/>
      <c r="J1031" s="259"/>
    </row>
    <row r="1032" spans="1:10">
      <c r="A1032" s="259"/>
      <c r="B1032" s="259"/>
      <c r="C1032" s="259"/>
      <c r="D1032" s="259"/>
      <c r="E1032" s="259"/>
      <c r="F1032" s="270"/>
      <c r="G1032" s="259"/>
      <c r="H1032" s="259"/>
      <c r="I1032" s="259"/>
      <c r="J1032" s="259"/>
    </row>
    <row r="1033" spans="1:10">
      <c r="A1033" s="259"/>
      <c r="B1033" s="259"/>
      <c r="C1033" s="259"/>
      <c r="D1033" s="259"/>
      <c r="E1033" s="259"/>
      <c r="F1033" s="270"/>
      <c r="G1033" s="259"/>
      <c r="H1033" s="259"/>
      <c r="I1033" s="259"/>
      <c r="J1033" s="259"/>
    </row>
    <row r="1034" spans="1:10">
      <c r="A1034" s="259"/>
      <c r="B1034" s="259"/>
      <c r="C1034" s="259"/>
      <c r="D1034" s="259"/>
      <c r="E1034" s="259"/>
      <c r="F1034" s="270"/>
      <c r="G1034" s="259"/>
      <c r="H1034" s="259"/>
      <c r="I1034" s="259"/>
      <c r="J1034" s="259"/>
    </row>
    <row r="1035" spans="1:10">
      <c r="A1035" s="259"/>
      <c r="B1035" s="259"/>
      <c r="C1035" s="259"/>
      <c r="D1035" s="259"/>
      <c r="E1035" s="259"/>
      <c r="F1035" s="270"/>
      <c r="G1035" s="259"/>
      <c r="H1035" s="259"/>
      <c r="I1035" s="259"/>
      <c r="J1035" s="259"/>
    </row>
    <row r="1036" spans="1:10">
      <c r="A1036" s="259"/>
      <c r="B1036" s="259"/>
      <c r="C1036" s="259"/>
      <c r="D1036" s="259"/>
      <c r="E1036" s="259"/>
      <c r="F1036" s="270"/>
      <c r="G1036" s="259"/>
      <c r="H1036" s="259"/>
      <c r="I1036" s="259"/>
      <c r="J1036" s="259"/>
    </row>
    <row r="1037" spans="1:10">
      <c r="A1037" s="259"/>
      <c r="B1037" s="259"/>
      <c r="C1037" s="259"/>
      <c r="D1037" s="259"/>
      <c r="E1037" s="259"/>
      <c r="F1037" s="270"/>
      <c r="G1037" s="259"/>
      <c r="H1037" s="259"/>
      <c r="I1037" s="259"/>
      <c r="J1037" s="259"/>
    </row>
    <row r="1038" spans="1:10">
      <c r="A1038" s="259"/>
      <c r="B1038" s="259"/>
      <c r="C1038" s="259"/>
      <c r="D1038" s="259"/>
      <c r="E1038" s="259"/>
      <c r="F1038" s="270"/>
      <c r="G1038" s="259"/>
      <c r="H1038" s="259"/>
      <c r="I1038" s="259"/>
      <c r="J1038" s="259"/>
    </row>
    <row r="1039" spans="1:10">
      <c r="A1039" s="259"/>
      <c r="B1039" s="259"/>
      <c r="C1039" s="259"/>
      <c r="D1039" s="259"/>
      <c r="E1039" s="259"/>
      <c r="F1039" s="270"/>
      <c r="G1039" s="259"/>
      <c r="H1039" s="259"/>
      <c r="I1039" s="259"/>
      <c r="J1039" s="259"/>
    </row>
    <row r="1040" spans="1:10">
      <c r="A1040" s="259"/>
      <c r="B1040" s="259"/>
      <c r="C1040" s="259"/>
      <c r="D1040" s="259"/>
      <c r="E1040" s="259"/>
      <c r="F1040" s="270"/>
      <c r="G1040" s="259"/>
      <c r="H1040" s="259"/>
      <c r="I1040" s="259"/>
      <c r="J1040" s="259"/>
    </row>
    <row r="1041" spans="1:10">
      <c r="A1041" s="259"/>
      <c r="B1041" s="259"/>
      <c r="C1041" s="259"/>
      <c r="D1041" s="259"/>
      <c r="E1041" s="259"/>
      <c r="F1041" s="270"/>
      <c r="G1041" s="259"/>
      <c r="H1041" s="259"/>
      <c r="I1041" s="259"/>
      <c r="J1041" s="259"/>
    </row>
    <row r="1042" spans="1:10">
      <c r="A1042" s="259"/>
      <c r="B1042" s="259"/>
      <c r="C1042" s="259"/>
      <c r="D1042" s="259"/>
      <c r="E1042" s="259"/>
      <c r="F1042" s="270"/>
      <c r="G1042" s="259"/>
      <c r="H1042" s="259"/>
      <c r="I1042" s="259"/>
      <c r="J1042" s="259"/>
    </row>
    <row r="1043" spans="1:10">
      <c r="A1043" s="259"/>
      <c r="B1043" s="259"/>
      <c r="C1043" s="259"/>
      <c r="D1043" s="259"/>
      <c r="E1043" s="259"/>
      <c r="F1043" s="270"/>
      <c r="G1043" s="259"/>
      <c r="H1043" s="259"/>
      <c r="I1043" s="259"/>
      <c r="J1043" s="259"/>
    </row>
    <row r="1044" spans="1:10">
      <c r="A1044" s="259"/>
      <c r="B1044" s="259"/>
      <c r="C1044" s="259"/>
      <c r="D1044" s="259"/>
      <c r="E1044" s="259"/>
      <c r="F1044" s="270"/>
      <c r="G1044" s="259"/>
      <c r="H1044" s="259"/>
      <c r="I1044" s="259"/>
      <c r="J1044" s="259"/>
    </row>
    <row r="1045" spans="1:10">
      <c r="A1045" s="259"/>
      <c r="B1045" s="259"/>
      <c r="C1045" s="259"/>
      <c r="D1045" s="259"/>
      <c r="E1045" s="259"/>
      <c r="F1045" s="270"/>
      <c r="G1045" s="259"/>
      <c r="H1045" s="259"/>
      <c r="I1045" s="259"/>
      <c r="J1045" s="259"/>
    </row>
    <row r="1046" spans="1:10">
      <c r="A1046" s="259"/>
      <c r="B1046" s="259"/>
      <c r="C1046" s="259"/>
      <c r="D1046" s="259"/>
      <c r="E1046" s="259"/>
      <c r="F1046" s="270"/>
      <c r="G1046" s="259"/>
      <c r="H1046" s="259"/>
      <c r="I1046" s="259"/>
      <c r="J1046" s="259"/>
    </row>
    <row r="1047" spans="1:10">
      <c r="A1047" s="259"/>
      <c r="B1047" s="259"/>
      <c r="C1047" s="259"/>
      <c r="D1047" s="259"/>
      <c r="E1047" s="259"/>
      <c r="F1047" s="270"/>
      <c r="G1047" s="259"/>
      <c r="H1047" s="259"/>
      <c r="I1047" s="259"/>
      <c r="J1047" s="259"/>
    </row>
    <row r="1048" spans="1:10">
      <c r="A1048" s="259"/>
      <c r="B1048" s="259"/>
      <c r="C1048" s="259"/>
      <c r="D1048" s="259"/>
      <c r="E1048" s="259"/>
      <c r="F1048" s="270"/>
      <c r="G1048" s="259"/>
      <c r="H1048" s="259"/>
      <c r="I1048" s="259"/>
      <c r="J1048" s="259"/>
    </row>
    <row r="1049" spans="1:10">
      <c r="A1049" s="259"/>
      <c r="B1049" s="259"/>
      <c r="C1049" s="259"/>
      <c r="D1049" s="259"/>
      <c r="E1049" s="259"/>
      <c r="F1049" s="270"/>
      <c r="G1049" s="259"/>
      <c r="H1049" s="259"/>
      <c r="I1049" s="259"/>
      <c r="J1049" s="259"/>
    </row>
    <row r="1050" spans="1:10">
      <c r="A1050" s="259"/>
      <c r="B1050" s="259"/>
      <c r="C1050" s="259"/>
      <c r="D1050" s="259"/>
      <c r="E1050" s="259"/>
      <c r="F1050" s="270"/>
      <c r="G1050" s="259"/>
      <c r="H1050" s="259"/>
      <c r="I1050" s="259"/>
      <c r="J1050" s="259"/>
    </row>
    <row r="1051" spans="1:10">
      <c r="A1051" s="259"/>
      <c r="B1051" s="259"/>
      <c r="C1051" s="259"/>
      <c r="D1051" s="259"/>
      <c r="E1051" s="259"/>
      <c r="F1051" s="270"/>
      <c r="G1051" s="259"/>
      <c r="H1051" s="259"/>
      <c r="I1051" s="259"/>
      <c r="J1051" s="259"/>
    </row>
    <row r="1052" spans="1:10">
      <c r="A1052" s="259"/>
      <c r="B1052" s="259"/>
      <c r="C1052" s="259"/>
      <c r="D1052" s="259"/>
      <c r="E1052" s="259"/>
      <c r="F1052" s="270"/>
      <c r="G1052" s="259"/>
      <c r="H1052" s="259"/>
      <c r="I1052" s="259"/>
      <c r="J1052" s="259"/>
    </row>
    <row r="1053" spans="1:10">
      <c r="A1053" s="259"/>
      <c r="B1053" s="259"/>
      <c r="C1053" s="259"/>
      <c r="D1053" s="259"/>
      <c r="E1053" s="259"/>
      <c r="F1053" s="270"/>
      <c r="G1053" s="259"/>
      <c r="H1053" s="259"/>
      <c r="I1053" s="259"/>
      <c r="J1053" s="259"/>
    </row>
    <row r="1054" spans="1:10">
      <c r="A1054" s="259"/>
      <c r="B1054" s="259"/>
      <c r="C1054" s="259"/>
      <c r="D1054" s="259"/>
      <c r="E1054" s="259"/>
      <c r="F1054" s="270"/>
      <c r="G1054" s="259"/>
      <c r="H1054" s="259"/>
      <c r="I1054" s="259"/>
      <c r="J1054" s="259"/>
    </row>
    <row r="1055" spans="1:10">
      <c r="A1055" s="259"/>
      <c r="B1055" s="259"/>
      <c r="C1055" s="259"/>
      <c r="D1055" s="259"/>
      <c r="E1055" s="259"/>
      <c r="F1055" s="270"/>
      <c r="G1055" s="259"/>
      <c r="H1055" s="259"/>
      <c r="I1055" s="259"/>
      <c r="J1055" s="259"/>
    </row>
    <row r="1056" spans="1:10">
      <c r="A1056" s="259"/>
      <c r="B1056" s="259"/>
      <c r="C1056" s="259"/>
      <c r="D1056" s="259"/>
      <c r="E1056" s="259"/>
      <c r="F1056" s="270"/>
      <c r="G1056" s="259"/>
      <c r="H1056" s="259"/>
      <c r="I1056" s="259"/>
      <c r="J1056" s="259"/>
    </row>
    <row r="1057" spans="1:10">
      <c r="A1057" s="259"/>
      <c r="B1057" s="259"/>
      <c r="C1057" s="259"/>
      <c r="D1057" s="259"/>
      <c r="E1057" s="259"/>
      <c r="F1057" s="270"/>
      <c r="G1057" s="259"/>
      <c r="H1057" s="259"/>
      <c r="I1057" s="259"/>
      <c r="J1057" s="259"/>
    </row>
    <row r="1058" spans="1:10">
      <c r="A1058" s="259"/>
      <c r="B1058" s="259"/>
      <c r="C1058" s="259"/>
      <c r="D1058" s="259"/>
      <c r="E1058" s="259"/>
      <c r="F1058" s="270"/>
      <c r="G1058" s="259"/>
      <c r="H1058" s="259"/>
      <c r="I1058" s="259"/>
      <c r="J1058" s="259"/>
    </row>
    <row r="1059" spans="1:10">
      <c r="A1059" s="259"/>
      <c r="B1059" s="259"/>
      <c r="C1059" s="259"/>
      <c r="D1059" s="259"/>
      <c r="E1059" s="259"/>
      <c r="F1059" s="270"/>
      <c r="G1059" s="259"/>
      <c r="H1059" s="259"/>
      <c r="I1059" s="259"/>
      <c r="J1059" s="259"/>
    </row>
    <row r="1060" spans="1:10">
      <c r="A1060" s="259"/>
      <c r="B1060" s="259"/>
      <c r="C1060" s="259"/>
      <c r="D1060" s="259"/>
      <c r="E1060" s="259"/>
      <c r="F1060" s="270"/>
      <c r="G1060" s="259"/>
      <c r="H1060" s="259"/>
      <c r="I1060" s="259"/>
      <c r="J1060" s="259"/>
    </row>
    <row r="1061" spans="1:10">
      <c r="A1061" s="259"/>
      <c r="B1061" s="259"/>
      <c r="C1061" s="259"/>
      <c r="D1061" s="259"/>
      <c r="E1061" s="259"/>
      <c r="F1061" s="270"/>
      <c r="G1061" s="259"/>
      <c r="H1061" s="259"/>
      <c r="I1061" s="259"/>
      <c r="J1061" s="259"/>
    </row>
    <row r="1062" spans="1:10">
      <c r="A1062" s="259"/>
      <c r="B1062" s="259"/>
      <c r="C1062" s="259"/>
      <c r="D1062" s="259"/>
      <c r="E1062" s="259"/>
      <c r="F1062" s="270"/>
      <c r="G1062" s="259"/>
      <c r="H1062" s="259"/>
      <c r="I1062" s="259"/>
      <c r="J1062" s="259"/>
    </row>
    <row r="1063" spans="1:10">
      <c r="A1063" s="259"/>
      <c r="B1063" s="259"/>
      <c r="C1063" s="259"/>
      <c r="D1063" s="259"/>
      <c r="E1063" s="259"/>
      <c r="F1063" s="270"/>
      <c r="G1063" s="259"/>
      <c r="H1063" s="259"/>
      <c r="I1063" s="259"/>
      <c r="J1063" s="259"/>
    </row>
    <row r="1064" spans="1:10">
      <c r="A1064" s="259"/>
      <c r="B1064" s="259"/>
      <c r="C1064" s="259"/>
      <c r="D1064" s="259"/>
      <c r="E1064" s="259"/>
      <c r="F1064" s="270"/>
      <c r="G1064" s="259"/>
      <c r="H1064" s="259"/>
      <c r="I1064" s="259"/>
      <c r="J1064" s="259"/>
    </row>
    <row r="1065" spans="1:10">
      <c r="A1065" s="259"/>
      <c r="B1065" s="259"/>
      <c r="C1065" s="259"/>
      <c r="D1065" s="259"/>
      <c r="E1065" s="259"/>
      <c r="F1065" s="270"/>
      <c r="G1065" s="259"/>
      <c r="H1065" s="259"/>
      <c r="I1065" s="259"/>
      <c r="J1065" s="259"/>
    </row>
    <row r="1066" spans="1:10">
      <c r="A1066" s="259"/>
      <c r="B1066" s="259"/>
      <c r="C1066" s="259"/>
      <c r="D1066" s="259"/>
      <c r="E1066" s="259"/>
      <c r="F1066" s="270"/>
      <c r="G1066" s="259"/>
      <c r="H1066" s="259"/>
      <c r="I1066" s="259"/>
      <c r="J1066" s="259"/>
    </row>
    <row r="1067" spans="1:10">
      <c r="A1067" s="259"/>
      <c r="B1067" s="259"/>
      <c r="C1067" s="259"/>
      <c r="D1067" s="259"/>
      <c r="E1067" s="259"/>
      <c r="F1067" s="270"/>
      <c r="G1067" s="259"/>
      <c r="H1067" s="259"/>
      <c r="I1067" s="259"/>
      <c r="J1067" s="259"/>
    </row>
    <row r="1068" spans="1:10">
      <c r="A1068" s="259"/>
      <c r="B1068" s="259"/>
      <c r="C1068" s="259"/>
      <c r="D1068" s="259"/>
      <c r="E1068" s="259"/>
      <c r="F1068" s="270"/>
      <c r="G1068" s="259"/>
      <c r="H1068" s="259"/>
      <c r="I1068" s="259"/>
      <c r="J1068" s="259"/>
    </row>
    <row r="1069" spans="1:10">
      <c r="A1069" s="259"/>
      <c r="B1069" s="259"/>
      <c r="C1069" s="259"/>
      <c r="D1069" s="259"/>
      <c r="E1069" s="259"/>
      <c r="F1069" s="270"/>
      <c r="G1069" s="259"/>
      <c r="H1069" s="259"/>
      <c r="I1069" s="259"/>
      <c r="J1069" s="259"/>
    </row>
    <row r="1070" spans="1:10">
      <c r="A1070" s="259"/>
      <c r="B1070" s="259"/>
      <c r="C1070" s="259"/>
      <c r="D1070" s="259"/>
      <c r="E1070" s="259"/>
      <c r="F1070" s="270"/>
      <c r="G1070" s="259"/>
      <c r="H1070" s="259"/>
      <c r="I1070" s="259"/>
      <c r="J1070" s="259"/>
    </row>
    <row r="1071" spans="1:10">
      <c r="A1071" s="259"/>
      <c r="B1071" s="259"/>
      <c r="C1071" s="259"/>
      <c r="D1071" s="259"/>
      <c r="E1071" s="259"/>
      <c r="F1071" s="270"/>
      <c r="G1071" s="259"/>
      <c r="H1071" s="259"/>
      <c r="I1071" s="259"/>
      <c r="J1071" s="259"/>
    </row>
    <row r="1072" spans="1:10">
      <c r="A1072" s="259"/>
      <c r="B1072" s="259"/>
      <c r="C1072" s="259"/>
      <c r="D1072" s="259"/>
      <c r="E1072" s="259"/>
      <c r="F1072" s="270"/>
      <c r="G1072" s="259"/>
      <c r="H1072" s="259"/>
      <c r="I1072" s="259"/>
      <c r="J1072" s="259"/>
    </row>
    <row r="1073" spans="1:10">
      <c r="A1073" s="259"/>
      <c r="B1073" s="259"/>
      <c r="C1073" s="259"/>
      <c r="D1073" s="259"/>
      <c r="E1073" s="259"/>
      <c r="F1073" s="270"/>
      <c r="G1073" s="259"/>
      <c r="H1073" s="259"/>
      <c r="I1073" s="259"/>
      <c r="J1073" s="259"/>
    </row>
    <row r="1074" spans="1:10">
      <c r="A1074" s="259"/>
      <c r="B1074" s="259"/>
      <c r="C1074" s="259"/>
      <c r="D1074" s="259"/>
      <c r="E1074" s="259"/>
      <c r="F1074" s="270"/>
      <c r="G1074" s="259"/>
      <c r="H1074" s="259"/>
      <c r="I1074" s="259"/>
      <c r="J1074" s="259"/>
    </row>
    <row r="1075" spans="1:10">
      <c r="A1075" s="259"/>
      <c r="B1075" s="259"/>
      <c r="C1075" s="259"/>
      <c r="D1075" s="259"/>
      <c r="E1075" s="259"/>
      <c r="F1075" s="270"/>
      <c r="G1075" s="259"/>
      <c r="H1075" s="259"/>
      <c r="I1075" s="259"/>
      <c r="J1075" s="259"/>
    </row>
    <row r="1076" spans="1:10">
      <c r="A1076" s="259"/>
      <c r="B1076" s="259"/>
      <c r="C1076" s="259"/>
      <c r="D1076" s="259"/>
      <c r="E1076" s="259"/>
      <c r="F1076" s="270"/>
      <c r="G1076" s="259"/>
      <c r="H1076" s="259"/>
      <c r="I1076" s="259"/>
      <c r="J1076" s="259"/>
    </row>
    <row r="1077" spans="1:10">
      <c r="A1077" s="259"/>
      <c r="B1077" s="259"/>
      <c r="C1077" s="259"/>
      <c r="D1077" s="259"/>
      <c r="E1077" s="259"/>
      <c r="F1077" s="270"/>
      <c r="G1077" s="259"/>
      <c r="H1077" s="259"/>
      <c r="I1077" s="259"/>
      <c r="J1077" s="259"/>
    </row>
    <row r="1078" spans="1:10">
      <c r="A1078" s="259"/>
      <c r="B1078" s="259"/>
      <c r="C1078" s="259"/>
      <c r="D1078" s="259"/>
      <c r="E1078" s="259"/>
      <c r="F1078" s="270"/>
      <c r="G1078" s="259"/>
      <c r="H1078" s="259"/>
      <c r="I1078" s="259"/>
      <c r="J1078" s="259"/>
    </row>
    <row r="1079" spans="1:10">
      <c r="A1079" s="259"/>
      <c r="B1079" s="259"/>
      <c r="C1079" s="259"/>
      <c r="D1079" s="259"/>
      <c r="E1079" s="259"/>
      <c r="F1079" s="270"/>
      <c r="G1079" s="259"/>
      <c r="H1079" s="259"/>
      <c r="I1079" s="259"/>
      <c r="J1079" s="259"/>
    </row>
    <row r="1080" spans="1:10">
      <c r="A1080" s="259"/>
      <c r="B1080" s="259"/>
      <c r="C1080" s="259"/>
      <c r="D1080" s="259"/>
      <c r="E1080" s="259"/>
      <c r="F1080" s="270"/>
      <c r="G1080" s="259"/>
      <c r="H1080" s="259"/>
      <c r="I1080" s="259"/>
      <c r="J1080" s="259"/>
    </row>
    <row r="1081" spans="1:10">
      <c r="A1081" s="259"/>
      <c r="B1081" s="259"/>
      <c r="C1081" s="259"/>
      <c r="D1081" s="259"/>
      <c r="E1081" s="259"/>
      <c r="F1081" s="270"/>
      <c r="G1081" s="259"/>
      <c r="H1081" s="259"/>
      <c r="I1081" s="259"/>
      <c r="J1081" s="259"/>
    </row>
    <row r="1082" spans="1:10">
      <c r="A1082" s="259"/>
      <c r="B1082" s="259"/>
      <c r="C1082" s="259"/>
      <c r="D1082" s="259"/>
      <c r="E1082" s="259"/>
      <c r="F1082" s="270"/>
      <c r="G1082" s="259"/>
      <c r="H1082" s="259"/>
      <c r="I1082" s="259"/>
      <c r="J1082" s="259"/>
    </row>
    <row r="1083" spans="1:10">
      <c r="A1083" s="259"/>
      <c r="B1083" s="259"/>
      <c r="C1083" s="259"/>
      <c r="D1083" s="259"/>
      <c r="E1083" s="259"/>
      <c r="F1083" s="270"/>
      <c r="G1083" s="259"/>
      <c r="H1083" s="259"/>
      <c r="I1083" s="259"/>
      <c r="J1083" s="259"/>
    </row>
    <row r="1084" spans="1:10">
      <c r="A1084" s="259"/>
      <c r="B1084" s="259"/>
      <c r="C1084" s="259"/>
      <c r="D1084" s="259"/>
      <c r="E1084" s="259"/>
      <c r="F1084" s="270"/>
      <c r="G1084" s="259"/>
      <c r="H1084" s="259"/>
      <c r="I1084" s="259"/>
      <c r="J1084" s="259"/>
    </row>
    <row r="1085" spans="1:10">
      <c r="A1085" s="259"/>
      <c r="B1085" s="259"/>
      <c r="C1085" s="259"/>
      <c r="D1085" s="259"/>
      <c r="E1085" s="259"/>
      <c r="F1085" s="270"/>
      <c r="G1085" s="259"/>
      <c r="H1085" s="259"/>
      <c r="I1085" s="259"/>
      <c r="J1085" s="259"/>
    </row>
    <row r="1086" spans="1:10">
      <c r="A1086" s="259"/>
      <c r="B1086" s="259"/>
      <c r="C1086" s="259"/>
      <c r="D1086" s="259"/>
      <c r="E1086" s="259"/>
      <c r="F1086" s="270"/>
      <c r="G1086" s="259"/>
      <c r="H1086" s="259"/>
      <c r="I1086" s="259"/>
      <c r="J1086" s="259"/>
    </row>
    <row r="1087" spans="1:10">
      <c r="A1087" s="259"/>
      <c r="B1087" s="259"/>
      <c r="C1087" s="259"/>
      <c r="D1087" s="259"/>
      <c r="E1087" s="259"/>
      <c r="F1087" s="270"/>
      <c r="G1087" s="259"/>
      <c r="H1087" s="259"/>
      <c r="I1087" s="259"/>
      <c r="J1087" s="259"/>
    </row>
    <row r="1088" spans="1:10">
      <c r="A1088" s="259"/>
      <c r="B1088" s="259"/>
      <c r="C1088" s="259"/>
      <c r="D1088" s="259"/>
      <c r="E1088" s="259"/>
      <c r="F1088" s="270"/>
      <c r="G1088" s="259"/>
      <c r="H1088" s="259"/>
      <c r="I1088" s="259"/>
      <c r="J1088" s="259"/>
    </row>
    <row r="1089" spans="1:10">
      <c r="A1089" s="259"/>
      <c r="B1089" s="259"/>
      <c r="C1089" s="259"/>
      <c r="D1089" s="259"/>
      <c r="E1089" s="259"/>
      <c r="F1089" s="270"/>
      <c r="G1089" s="259"/>
      <c r="H1089" s="259"/>
      <c r="I1089" s="259"/>
      <c r="J1089" s="259"/>
    </row>
    <row r="1090" spans="1:10">
      <c r="A1090" s="259"/>
      <c r="B1090" s="259"/>
      <c r="C1090" s="259"/>
      <c r="D1090" s="259"/>
      <c r="E1090" s="259"/>
      <c r="F1090" s="270"/>
      <c r="G1090" s="259"/>
      <c r="H1090" s="259"/>
      <c r="I1090" s="259"/>
      <c r="J1090" s="259"/>
    </row>
    <row r="1091" spans="1:10">
      <c r="A1091" s="259"/>
      <c r="B1091" s="259"/>
      <c r="C1091" s="259"/>
      <c r="D1091" s="259"/>
      <c r="E1091" s="259"/>
      <c r="F1091" s="270"/>
      <c r="G1091" s="259"/>
      <c r="H1091" s="259"/>
      <c r="I1091" s="259"/>
      <c r="J1091" s="259"/>
    </row>
    <row r="1092" spans="1:10">
      <c r="A1092" s="259"/>
      <c r="B1092" s="259"/>
      <c r="C1092" s="259"/>
      <c r="D1092" s="259"/>
      <c r="E1092" s="259"/>
      <c r="F1092" s="270"/>
      <c r="G1092" s="259"/>
      <c r="H1092" s="259"/>
      <c r="I1092" s="259"/>
      <c r="J1092" s="259"/>
    </row>
    <row r="1093" spans="1:10">
      <c r="A1093" s="259"/>
      <c r="B1093" s="259"/>
      <c r="C1093" s="259"/>
      <c r="D1093" s="259"/>
      <c r="E1093" s="259"/>
      <c r="F1093" s="270"/>
      <c r="G1093" s="259"/>
      <c r="H1093" s="259"/>
      <c r="I1093" s="259"/>
      <c r="J1093" s="259"/>
    </row>
    <row r="1094" spans="1:10">
      <c r="A1094" s="259"/>
      <c r="B1094" s="259"/>
      <c r="C1094" s="259"/>
      <c r="D1094" s="259"/>
      <c r="E1094" s="259"/>
      <c r="F1094" s="270"/>
      <c r="G1094" s="259"/>
      <c r="H1094" s="259"/>
      <c r="I1094" s="259"/>
      <c r="J1094" s="259"/>
    </row>
    <row r="1095" spans="1:10">
      <c r="A1095" s="259"/>
      <c r="B1095" s="259"/>
      <c r="C1095" s="259"/>
      <c r="D1095" s="259"/>
      <c r="E1095" s="259"/>
      <c r="F1095" s="270"/>
      <c r="G1095" s="259"/>
      <c r="H1095" s="259"/>
      <c r="I1095" s="259"/>
      <c r="J1095" s="259"/>
    </row>
    <row r="1096" spans="1:10">
      <c r="A1096" s="259"/>
      <c r="B1096" s="259"/>
      <c r="C1096" s="259"/>
      <c r="D1096" s="259"/>
      <c r="E1096" s="259"/>
      <c r="F1096" s="270"/>
      <c r="G1096" s="259"/>
      <c r="H1096" s="259"/>
      <c r="I1096" s="259"/>
      <c r="J1096" s="259"/>
    </row>
    <row r="1097" spans="1:10">
      <c r="A1097" s="259"/>
      <c r="B1097" s="259"/>
      <c r="C1097" s="259"/>
      <c r="D1097" s="259"/>
      <c r="E1097" s="259"/>
      <c r="F1097" s="270"/>
      <c r="G1097" s="259"/>
      <c r="H1097" s="259"/>
      <c r="I1097" s="259"/>
      <c r="J1097" s="259"/>
    </row>
    <row r="1098" spans="1:10">
      <c r="A1098" s="259"/>
      <c r="B1098" s="259"/>
      <c r="C1098" s="259"/>
      <c r="D1098" s="259"/>
      <c r="E1098" s="259"/>
      <c r="F1098" s="270"/>
      <c r="G1098" s="259"/>
      <c r="H1098" s="259"/>
      <c r="I1098" s="259"/>
      <c r="J1098" s="259"/>
    </row>
    <row r="1099" spans="1:10">
      <c r="A1099" s="259"/>
      <c r="B1099" s="259"/>
      <c r="C1099" s="259"/>
      <c r="D1099" s="259"/>
      <c r="E1099" s="259"/>
      <c r="F1099" s="270"/>
      <c r="G1099" s="259"/>
      <c r="H1099" s="259"/>
      <c r="I1099" s="259"/>
      <c r="J1099" s="259"/>
    </row>
    <row r="1100" spans="1:10">
      <c r="A1100" s="259"/>
      <c r="B1100" s="259"/>
      <c r="C1100" s="259"/>
      <c r="D1100" s="259"/>
      <c r="E1100" s="259"/>
      <c r="F1100" s="270"/>
      <c r="G1100" s="259"/>
      <c r="H1100" s="259"/>
      <c r="I1100" s="259"/>
      <c r="J1100" s="259"/>
    </row>
    <row r="1101" spans="1:10">
      <c r="A1101" s="259"/>
      <c r="B1101" s="259"/>
      <c r="C1101" s="259"/>
      <c r="D1101" s="259"/>
      <c r="E1101" s="259"/>
      <c r="F1101" s="270"/>
      <c r="G1101" s="259"/>
      <c r="H1101" s="259"/>
      <c r="I1101" s="259"/>
      <c r="J1101" s="259"/>
    </row>
    <row r="1102" spans="1:10">
      <c r="A1102" s="259"/>
      <c r="B1102" s="259"/>
      <c r="C1102" s="259"/>
      <c r="D1102" s="259"/>
      <c r="E1102" s="259"/>
      <c r="F1102" s="270"/>
      <c r="G1102" s="259"/>
      <c r="H1102" s="259"/>
      <c r="I1102" s="259"/>
      <c r="J1102" s="259"/>
    </row>
    <row r="1103" spans="1:10">
      <c r="A1103" s="259"/>
      <c r="B1103" s="259"/>
      <c r="C1103" s="259"/>
      <c r="D1103" s="259"/>
      <c r="E1103" s="259"/>
      <c r="F1103" s="270"/>
      <c r="G1103" s="259"/>
      <c r="H1103" s="259"/>
      <c r="I1103" s="259"/>
      <c r="J1103" s="259"/>
    </row>
    <row r="1104" spans="1:10">
      <c r="A1104" s="259"/>
      <c r="B1104" s="259"/>
      <c r="C1104" s="259"/>
      <c r="D1104" s="259"/>
      <c r="E1104" s="259"/>
      <c r="F1104" s="270"/>
      <c r="G1104" s="259"/>
      <c r="H1104" s="259"/>
      <c r="I1104" s="259"/>
      <c r="J1104" s="259"/>
    </row>
    <row r="1105" spans="1:10">
      <c r="A1105" s="259"/>
      <c r="B1105" s="259"/>
      <c r="C1105" s="259"/>
      <c r="D1105" s="259"/>
      <c r="E1105" s="259"/>
      <c r="F1105" s="270"/>
      <c r="G1105" s="259"/>
      <c r="H1105" s="259"/>
      <c r="I1105" s="259"/>
      <c r="J1105" s="259"/>
    </row>
    <row r="1106" spans="1:10">
      <c r="A1106" s="259"/>
      <c r="B1106" s="259"/>
      <c r="C1106" s="259"/>
      <c r="D1106" s="259"/>
      <c r="E1106" s="259"/>
      <c r="F1106" s="270"/>
      <c r="G1106" s="259"/>
      <c r="H1106" s="259"/>
      <c r="I1106" s="259"/>
      <c r="J1106" s="259"/>
    </row>
    <row r="1107" spans="1:10">
      <c r="A1107" s="259"/>
      <c r="B1107" s="259"/>
      <c r="C1107" s="259"/>
      <c r="D1107" s="259"/>
      <c r="E1107" s="259"/>
      <c r="F1107" s="270"/>
      <c r="G1107" s="259"/>
      <c r="H1107" s="259"/>
      <c r="I1107" s="259"/>
      <c r="J1107" s="259"/>
    </row>
    <row r="1108" spans="1:10">
      <c r="A1108" s="259"/>
      <c r="B1108" s="259"/>
      <c r="C1108" s="259"/>
      <c r="D1108" s="259"/>
      <c r="E1108" s="259"/>
      <c r="F1108" s="270"/>
      <c r="G1108" s="259"/>
      <c r="H1108" s="259"/>
      <c r="I1108" s="259"/>
      <c r="J1108" s="259"/>
    </row>
    <row r="1109" spans="1:10">
      <c r="A1109" s="259"/>
      <c r="B1109" s="259"/>
      <c r="C1109" s="259"/>
      <c r="D1109" s="259"/>
      <c r="E1109" s="259"/>
      <c r="F1109" s="270"/>
      <c r="G1109" s="259"/>
      <c r="H1109" s="259"/>
      <c r="I1109" s="259"/>
      <c r="J1109" s="259"/>
    </row>
    <row r="1110" spans="1:10">
      <c r="A1110" s="259"/>
      <c r="B1110" s="259"/>
      <c r="C1110" s="259"/>
      <c r="D1110" s="259"/>
      <c r="E1110" s="259"/>
      <c r="F1110" s="270"/>
      <c r="G1110" s="259"/>
      <c r="H1110" s="259"/>
      <c r="I1110" s="259"/>
      <c r="J1110" s="259"/>
    </row>
    <row r="1111" spans="1:10">
      <c r="A1111" s="259"/>
      <c r="B1111" s="259"/>
      <c r="C1111" s="259"/>
      <c r="D1111" s="259"/>
      <c r="E1111" s="259"/>
      <c r="F1111" s="270"/>
      <c r="G1111" s="259"/>
      <c r="H1111" s="259"/>
      <c r="I1111" s="259"/>
      <c r="J1111" s="259"/>
    </row>
    <row r="1112" spans="1:10">
      <c r="A1112" s="259"/>
      <c r="B1112" s="259"/>
      <c r="C1112" s="259"/>
      <c r="D1112" s="259"/>
      <c r="E1112" s="259"/>
      <c r="F1112" s="270"/>
      <c r="G1112" s="259"/>
      <c r="H1112" s="259"/>
      <c r="I1112" s="259"/>
      <c r="J1112" s="259"/>
    </row>
    <row r="1113" spans="1:10">
      <c r="A1113" s="259"/>
      <c r="B1113" s="259"/>
      <c r="C1113" s="259"/>
      <c r="D1113" s="259"/>
      <c r="E1113" s="259"/>
      <c r="F1113" s="270"/>
      <c r="G1113" s="259"/>
      <c r="H1113" s="259"/>
      <c r="I1113" s="259"/>
      <c r="J1113" s="259"/>
    </row>
    <row r="1114" spans="1:10">
      <c r="A1114" s="259"/>
      <c r="B1114" s="259"/>
      <c r="C1114" s="259"/>
      <c r="D1114" s="259"/>
      <c r="E1114" s="259"/>
      <c r="F1114" s="270"/>
      <c r="G1114" s="259"/>
      <c r="H1114" s="259"/>
      <c r="I1114" s="259"/>
      <c r="J1114" s="259"/>
    </row>
    <row r="1115" spans="1:10">
      <c r="A1115" s="259"/>
      <c r="B1115" s="259"/>
      <c r="C1115" s="259"/>
      <c r="D1115" s="259"/>
      <c r="E1115" s="259"/>
      <c r="F1115" s="270"/>
      <c r="G1115" s="259"/>
      <c r="H1115" s="259"/>
      <c r="I1115" s="259"/>
      <c r="J1115" s="259"/>
    </row>
    <row r="1116" spans="1:10">
      <c r="A1116" s="259"/>
      <c r="B1116" s="259"/>
      <c r="C1116" s="259"/>
      <c r="D1116" s="259"/>
      <c r="E1116" s="259"/>
      <c r="F1116" s="270"/>
      <c r="G1116" s="259"/>
      <c r="H1116" s="259"/>
      <c r="I1116" s="259"/>
      <c r="J1116" s="259"/>
    </row>
    <row r="1117" spans="1:10">
      <c r="A1117" s="259"/>
      <c r="B1117" s="259"/>
      <c r="C1117" s="259"/>
      <c r="D1117" s="259"/>
      <c r="E1117" s="259"/>
      <c r="F1117" s="270"/>
      <c r="G1117" s="259"/>
      <c r="H1117" s="259"/>
      <c r="I1117" s="259"/>
      <c r="J1117" s="259"/>
    </row>
    <row r="1118" spans="1:10">
      <c r="A1118" s="259"/>
      <c r="B1118" s="259"/>
      <c r="C1118" s="259"/>
      <c r="D1118" s="259"/>
      <c r="E1118" s="259"/>
      <c r="F1118" s="270"/>
      <c r="G1118" s="259"/>
      <c r="H1118" s="259"/>
      <c r="I1118" s="259"/>
      <c r="J1118" s="259"/>
    </row>
    <row r="1119" spans="1:10">
      <c r="A1119" s="259"/>
      <c r="B1119" s="259"/>
      <c r="C1119" s="259"/>
      <c r="D1119" s="259"/>
      <c r="E1119" s="259"/>
      <c r="F1119" s="270"/>
      <c r="G1119" s="259"/>
      <c r="H1119" s="259"/>
      <c r="I1119" s="259"/>
      <c r="J1119" s="259"/>
    </row>
    <row r="1120" spans="1:10">
      <c r="A1120" s="259"/>
      <c r="B1120" s="259"/>
      <c r="C1120" s="259"/>
      <c r="D1120" s="259"/>
      <c r="E1120" s="259"/>
      <c r="F1120" s="270"/>
      <c r="G1120" s="259"/>
      <c r="H1120" s="259"/>
      <c r="I1120" s="259"/>
      <c r="J1120" s="259"/>
    </row>
    <row r="1121" spans="1:10">
      <c r="A1121" s="259"/>
      <c r="B1121" s="259"/>
      <c r="C1121" s="259"/>
      <c r="D1121" s="259"/>
      <c r="E1121" s="259"/>
      <c r="F1121" s="270"/>
      <c r="G1121" s="259"/>
      <c r="H1121" s="259"/>
      <c r="I1121" s="259"/>
      <c r="J1121" s="259"/>
    </row>
    <row r="1122" spans="1:10">
      <c r="A1122" s="259"/>
      <c r="B1122" s="259"/>
      <c r="C1122" s="259"/>
      <c r="D1122" s="259"/>
      <c r="E1122" s="259"/>
      <c r="F1122" s="270"/>
      <c r="G1122" s="259"/>
      <c r="H1122" s="259"/>
      <c r="I1122" s="259"/>
      <c r="J1122" s="259"/>
    </row>
    <row r="1123" spans="1:10">
      <c r="A1123" s="259"/>
      <c r="B1123" s="259"/>
      <c r="C1123" s="259"/>
      <c r="D1123" s="259"/>
      <c r="E1123" s="259"/>
      <c r="F1123" s="270"/>
      <c r="G1123" s="259"/>
      <c r="H1123" s="259"/>
      <c r="I1123" s="259"/>
      <c r="J1123" s="259"/>
    </row>
    <row r="1124" spans="1:10">
      <c r="A1124" s="259"/>
      <c r="B1124" s="259"/>
      <c r="C1124" s="259"/>
      <c r="D1124" s="259"/>
      <c r="E1124" s="259"/>
      <c r="F1124" s="270"/>
      <c r="G1124" s="259"/>
      <c r="H1124" s="259"/>
      <c r="I1124" s="259"/>
      <c r="J1124" s="259"/>
    </row>
    <row r="1125" spans="1:10">
      <c r="A1125" s="259"/>
      <c r="B1125" s="259"/>
      <c r="C1125" s="259"/>
      <c r="D1125" s="259"/>
      <c r="E1125" s="259"/>
      <c r="F1125" s="270"/>
      <c r="G1125" s="259"/>
      <c r="H1125" s="259"/>
      <c r="I1125" s="259"/>
      <c r="J1125" s="259"/>
    </row>
    <row r="1126" spans="1:10">
      <c r="A1126" s="259"/>
      <c r="B1126" s="259"/>
      <c r="C1126" s="259"/>
      <c r="D1126" s="259"/>
      <c r="E1126" s="259"/>
      <c r="F1126" s="270"/>
      <c r="G1126" s="259"/>
      <c r="H1126" s="259"/>
      <c r="I1126" s="259"/>
      <c r="J1126" s="259"/>
    </row>
    <row r="1127" spans="1:10">
      <c r="A1127" s="259"/>
      <c r="B1127" s="259"/>
      <c r="C1127" s="259"/>
      <c r="D1127" s="259"/>
      <c r="E1127" s="259"/>
      <c r="F1127" s="270"/>
      <c r="G1127" s="259"/>
      <c r="H1127" s="259"/>
      <c r="I1127" s="259"/>
      <c r="J1127" s="259"/>
    </row>
    <row r="1128" spans="1:10">
      <c r="A1128" s="259"/>
      <c r="B1128" s="259"/>
      <c r="C1128" s="259"/>
      <c r="D1128" s="259"/>
      <c r="E1128" s="259"/>
      <c r="F1128" s="270"/>
      <c r="G1128" s="259"/>
      <c r="H1128" s="259"/>
      <c r="I1128" s="259"/>
      <c r="J1128" s="259"/>
    </row>
    <row r="1129" spans="1:10">
      <c r="A1129" s="259"/>
      <c r="B1129" s="259"/>
      <c r="C1129" s="259"/>
      <c r="D1129" s="259"/>
      <c r="E1129" s="259"/>
      <c r="F1129" s="270"/>
      <c r="G1129" s="259"/>
      <c r="H1129" s="259"/>
      <c r="I1129" s="259"/>
      <c r="J1129" s="259"/>
    </row>
    <row r="1130" spans="1:10">
      <c r="A1130" s="259"/>
      <c r="B1130" s="259"/>
      <c r="C1130" s="259"/>
      <c r="D1130" s="259"/>
      <c r="E1130" s="259"/>
      <c r="F1130" s="270"/>
      <c r="G1130" s="259"/>
      <c r="H1130" s="259"/>
      <c r="I1130" s="259"/>
      <c r="J1130" s="259"/>
    </row>
    <row r="1131" spans="1:10">
      <c r="A1131" s="259"/>
      <c r="B1131" s="259"/>
      <c r="C1131" s="259"/>
      <c r="D1131" s="259"/>
      <c r="E1131" s="259"/>
      <c r="F1131" s="270"/>
      <c r="G1131" s="259"/>
      <c r="H1131" s="259"/>
      <c r="I1131" s="259"/>
      <c r="J1131" s="259"/>
    </row>
    <row r="1132" spans="1:10">
      <c r="A1132" s="259"/>
      <c r="B1132" s="259"/>
      <c r="C1132" s="259"/>
      <c r="D1132" s="259"/>
      <c r="E1132" s="259"/>
      <c r="F1132" s="270"/>
      <c r="G1132" s="259"/>
      <c r="H1132" s="259"/>
      <c r="I1132" s="259"/>
      <c r="J1132" s="259"/>
    </row>
    <row r="1133" spans="1:10">
      <c r="A1133" s="259"/>
      <c r="B1133" s="259"/>
      <c r="C1133" s="259"/>
      <c r="D1133" s="259"/>
      <c r="E1133" s="259"/>
      <c r="F1133" s="270"/>
      <c r="G1133" s="259"/>
      <c r="H1133" s="259"/>
      <c r="I1133" s="259"/>
      <c r="J1133" s="259"/>
    </row>
    <row r="1134" spans="1:10">
      <c r="A1134" s="259"/>
      <c r="B1134" s="259"/>
      <c r="C1134" s="259"/>
      <c r="D1134" s="259"/>
      <c r="E1134" s="259"/>
      <c r="F1134" s="270"/>
      <c r="G1134" s="259"/>
      <c r="H1134" s="259"/>
      <c r="I1134" s="259"/>
      <c r="J1134" s="259"/>
    </row>
    <row r="1135" spans="1:10">
      <c r="A1135" s="259"/>
      <c r="B1135" s="259"/>
      <c r="C1135" s="259"/>
      <c r="D1135" s="259"/>
      <c r="E1135" s="259"/>
      <c r="F1135" s="270"/>
      <c r="G1135" s="259"/>
      <c r="H1135" s="259"/>
      <c r="I1135" s="259"/>
      <c r="J1135" s="259"/>
    </row>
    <row r="1136" spans="1:10">
      <c r="A1136" s="259"/>
      <c r="B1136" s="259"/>
      <c r="C1136" s="259"/>
      <c r="D1136" s="259"/>
      <c r="E1136" s="259"/>
      <c r="F1136" s="270"/>
      <c r="G1136" s="259"/>
      <c r="H1136" s="259"/>
      <c r="I1136" s="259"/>
      <c r="J1136" s="259"/>
    </row>
    <row r="1137" spans="1:10">
      <c r="A1137" s="259"/>
      <c r="B1137" s="259"/>
      <c r="C1137" s="259"/>
      <c r="D1137" s="259"/>
      <c r="E1137" s="259"/>
      <c r="F1137" s="270"/>
      <c r="G1137" s="259"/>
      <c r="H1137" s="259"/>
      <c r="I1137" s="259"/>
      <c r="J1137" s="259"/>
    </row>
    <row r="1138" spans="1:10">
      <c r="A1138" s="259"/>
      <c r="B1138" s="259"/>
      <c r="C1138" s="259"/>
      <c r="D1138" s="259"/>
      <c r="E1138" s="259"/>
      <c r="F1138" s="270"/>
      <c r="G1138" s="259"/>
      <c r="H1138" s="259"/>
      <c r="I1138" s="259"/>
      <c r="J1138" s="259"/>
    </row>
    <row r="1139" spans="1:10">
      <c r="A1139" s="259"/>
      <c r="B1139" s="259"/>
      <c r="C1139" s="259"/>
      <c r="D1139" s="259"/>
      <c r="E1139" s="259"/>
      <c r="F1139" s="270"/>
      <c r="G1139" s="259"/>
      <c r="H1139" s="259"/>
      <c r="I1139" s="259"/>
      <c r="J1139" s="259"/>
    </row>
    <row r="1140" spans="1:10">
      <c r="A1140" s="259"/>
      <c r="B1140" s="259"/>
      <c r="C1140" s="259"/>
      <c r="D1140" s="259"/>
      <c r="E1140" s="259"/>
      <c r="F1140" s="270"/>
      <c r="G1140" s="259"/>
      <c r="H1140" s="259"/>
      <c r="I1140" s="259"/>
      <c r="J1140" s="259"/>
    </row>
    <row r="1141" spans="1:10">
      <c r="A1141" s="259"/>
      <c r="B1141" s="259"/>
      <c r="C1141" s="259"/>
      <c r="D1141" s="259"/>
      <c r="E1141" s="259"/>
      <c r="F1141" s="270"/>
      <c r="G1141" s="259"/>
      <c r="H1141" s="259"/>
      <c r="I1141" s="259"/>
      <c r="J1141" s="259"/>
    </row>
    <row r="1142" spans="1:10">
      <c r="A1142" s="259"/>
      <c r="B1142" s="259"/>
      <c r="C1142" s="259"/>
      <c r="D1142" s="259"/>
      <c r="E1142" s="259"/>
      <c r="F1142" s="270"/>
      <c r="G1142" s="259"/>
      <c r="H1142" s="259"/>
      <c r="I1142" s="259"/>
      <c r="J1142" s="259"/>
    </row>
    <row r="1143" spans="1:10">
      <c r="A1143" s="259"/>
      <c r="B1143" s="259"/>
      <c r="C1143" s="259"/>
      <c r="D1143" s="259"/>
      <c r="E1143" s="259"/>
      <c r="F1143" s="270"/>
      <c r="G1143" s="259"/>
      <c r="H1143" s="259"/>
      <c r="I1143" s="259"/>
      <c r="J1143" s="259"/>
    </row>
    <row r="1144" spans="1:10">
      <c r="A1144" s="259"/>
      <c r="B1144" s="259"/>
      <c r="C1144" s="259"/>
      <c r="D1144" s="259"/>
      <c r="E1144" s="259"/>
      <c r="F1144" s="270"/>
      <c r="G1144" s="259"/>
      <c r="H1144" s="259"/>
      <c r="I1144" s="259"/>
      <c r="J1144" s="259"/>
    </row>
    <row r="1145" spans="1:10">
      <c r="A1145" s="259"/>
      <c r="B1145" s="259"/>
      <c r="C1145" s="259"/>
      <c r="D1145" s="259"/>
      <c r="E1145" s="259"/>
      <c r="F1145" s="270"/>
      <c r="G1145" s="259"/>
      <c r="H1145" s="259"/>
      <c r="I1145" s="259"/>
      <c r="J1145" s="259"/>
    </row>
    <row r="1146" spans="1:10">
      <c r="A1146" s="259"/>
      <c r="B1146" s="259"/>
      <c r="C1146" s="259"/>
      <c r="D1146" s="259"/>
      <c r="E1146" s="259"/>
      <c r="F1146" s="270"/>
      <c r="G1146" s="259"/>
      <c r="H1146" s="259"/>
      <c r="I1146" s="259"/>
      <c r="J1146" s="259"/>
    </row>
    <row r="1147" spans="1:10">
      <c r="A1147" s="259"/>
      <c r="B1147" s="259"/>
      <c r="C1147" s="259"/>
      <c r="D1147" s="259"/>
      <c r="E1147" s="259"/>
      <c r="F1147" s="270"/>
      <c r="G1147" s="259"/>
      <c r="H1147" s="259"/>
      <c r="I1147" s="259"/>
      <c r="J1147" s="259"/>
    </row>
    <row r="1148" spans="1:10">
      <c r="A1148" s="259"/>
      <c r="B1148" s="259"/>
      <c r="C1148" s="259"/>
      <c r="D1148" s="259"/>
      <c r="E1148" s="259"/>
      <c r="F1148" s="270"/>
      <c r="G1148" s="259"/>
      <c r="H1148" s="259"/>
      <c r="I1148" s="259"/>
      <c r="J1148" s="259"/>
    </row>
    <row r="1149" spans="1:10">
      <c r="A1149" s="259"/>
      <c r="B1149" s="259"/>
      <c r="C1149" s="259"/>
      <c r="D1149" s="259"/>
      <c r="E1149" s="259"/>
      <c r="F1149" s="270"/>
      <c r="G1149" s="259"/>
      <c r="H1149" s="259"/>
      <c r="I1149" s="259"/>
      <c r="J1149" s="259"/>
    </row>
    <row r="1150" spans="1:10">
      <c r="A1150" s="259"/>
      <c r="B1150" s="259"/>
      <c r="C1150" s="259"/>
      <c r="D1150" s="259"/>
      <c r="E1150" s="259"/>
      <c r="F1150" s="270"/>
      <c r="G1150" s="259"/>
      <c r="H1150" s="259"/>
      <c r="I1150" s="259"/>
      <c r="J1150" s="259"/>
    </row>
    <row r="1151" spans="1:10">
      <c r="A1151" s="259"/>
      <c r="B1151" s="259"/>
      <c r="C1151" s="259"/>
      <c r="D1151" s="259"/>
      <c r="E1151" s="259"/>
      <c r="F1151" s="270"/>
      <c r="G1151" s="259"/>
      <c r="H1151" s="259"/>
      <c r="I1151" s="259"/>
      <c r="J1151" s="259"/>
    </row>
    <row r="1152" spans="1:10">
      <c r="A1152" s="259"/>
      <c r="B1152" s="259"/>
      <c r="C1152" s="259"/>
      <c r="D1152" s="259"/>
      <c r="E1152" s="259"/>
      <c r="F1152" s="270"/>
      <c r="G1152" s="259"/>
      <c r="H1152" s="259"/>
      <c r="I1152" s="259"/>
      <c r="J1152" s="259"/>
    </row>
    <row r="1153" spans="1:10">
      <c r="A1153" s="259"/>
      <c r="B1153" s="259"/>
      <c r="C1153" s="259"/>
      <c r="D1153" s="259"/>
      <c r="E1153" s="259"/>
      <c r="F1153" s="270"/>
      <c r="G1153" s="259"/>
      <c r="H1153" s="259"/>
      <c r="I1153" s="259"/>
      <c r="J1153" s="259"/>
    </row>
    <row r="1154" spans="1:10">
      <c r="A1154" s="259"/>
      <c r="B1154" s="259"/>
      <c r="C1154" s="259"/>
      <c r="D1154" s="259"/>
      <c r="E1154" s="259"/>
      <c r="F1154" s="270"/>
      <c r="G1154" s="259"/>
      <c r="H1154" s="259"/>
      <c r="I1154" s="259"/>
      <c r="J1154" s="259"/>
    </row>
    <row r="1155" spans="1:10">
      <c r="A1155" s="259"/>
      <c r="B1155" s="259"/>
      <c r="C1155" s="259"/>
      <c r="D1155" s="259"/>
      <c r="E1155" s="259"/>
      <c r="F1155" s="270"/>
      <c r="G1155" s="259"/>
      <c r="H1155" s="259"/>
      <c r="I1155" s="259"/>
      <c r="J1155" s="259"/>
    </row>
    <row r="1156" spans="1:10">
      <c r="A1156" s="259"/>
      <c r="B1156" s="259"/>
      <c r="C1156" s="259"/>
      <c r="D1156" s="259"/>
      <c r="E1156" s="259"/>
      <c r="F1156" s="270"/>
      <c r="G1156" s="259"/>
      <c r="H1156" s="259"/>
      <c r="I1156" s="259"/>
      <c r="J1156" s="259"/>
    </row>
    <row r="1157" spans="1:10">
      <c r="A1157" s="259"/>
      <c r="B1157" s="259"/>
      <c r="C1157" s="259"/>
      <c r="D1157" s="259"/>
      <c r="E1157" s="259"/>
      <c r="F1157" s="270"/>
      <c r="G1157" s="259"/>
      <c r="H1157" s="259"/>
      <c r="I1157" s="259"/>
      <c r="J1157" s="259"/>
    </row>
    <row r="1158" spans="1:10">
      <c r="A1158" s="259"/>
      <c r="B1158" s="259"/>
      <c r="C1158" s="259"/>
      <c r="D1158" s="259"/>
      <c r="E1158" s="259"/>
      <c r="F1158" s="270"/>
      <c r="G1158" s="259"/>
      <c r="H1158" s="259"/>
      <c r="I1158" s="259"/>
      <c r="J1158" s="259"/>
    </row>
    <row r="1159" spans="1:10">
      <c r="A1159" s="259"/>
      <c r="B1159" s="259"/>
      <c r="C1159" s="259"/>
      <c r="D1159" s="259"/>
      <c r="E1159" s="259"/>
      <c r="F1159" s="270"/>
      <c r="G1159" s="259"/>
      <c r="H1159" s="259"/>
      <c r="I1159" s="259"/>
      <c r="J1159" s="259"/>
    </row>
    <row r="1160" spans="1:10">
      <c r="A1160" s="259"/>
      <c r="B1160" s="259"/>
      <c r="C1160" s="259"/>
      <c r="D1160" s="259"/>
      <c r="E1160" s="259"/>
      <c r="F1160" s="270"/>
      <c r="G1160" s="259"/>
      <c r="H1160" s="259"/>
      <c r="I1160" s="259"/>
      <c r="J1160" s="259"/>
    </row>
    <row r="1161" spans="1:10">
      <c r="A1161" s="259"/>
      <c r="B1161" s="259"/>
      <c r="C1161" s="259"/>
      <c r="D1161" s="259"/>
      <c r="E1161" s="259"/>
      <c r="F1161" s="270"/>
      <c r="G1161" s="259"/>
      <c r="H1161" s="259"/>
      <c r="I1161" s="259"/>
      <c r="J1161" s="259"/>
    </row>
    <row r="1162" spans="1:10">
      <c r="A1162" s="259"/>
      <c r="B1162" s="259"/>
      <c r="C1162" s="259"/>
      <c r="D1162" s="259"/>
      <c r="E1162" s="259"/>
      <c r="F1162" s="270"/>
      <c r="G1162" s="259"/>
      <c r="H1162" s="259"/>
      <c r="I1162" s="259"/>
      <c r="J1162" s="259"/>
    </row>
    <row r="1163" spans="1:10">
      <c r="A1163" s="259"/>
      <c r="B1163" s="259"/>
      <c r="C1163" s="259"/>
      <c r="D1163" s="259"/>
      <c r="E1163" s="259"/>
      <c r="F1163" s="270"/>
      <c r="G1163" s="259"/>
      <c r="H1163" s="259"/>
      <c r="I1163" s="259"/>
      <c r="J1163" s="259"/>
    </row>
    <row r="1164" spans="1:10">
      <c r="A1164" s="259"/>
      <c r="B1164" s="259"/>
      <c r="C1164" s="259"/>
      <c r="D1164" s="259"/>
      <c r="E1164" s="259"/>
      <c r="F1164" s="270"/>
      <c r="G1164" s="259"/>
      <c r="H1164" s="259"/>
      <c r="I1164" s="259"/>
      <c r="J1164" s="259"/>
    </row>
    <row r="1165" spans="1:10">
      <c r="A1165" s="259"/>
      <c r="B1165" s="259"/>
      <c r="C1165" s="259"/>
      <c r="D1165" s="259"/>
      <c r="E1165" s="259"/>
      <c r="F1165" s="270"/>
      <c r="G1165" s="259"/>
      <c r="H1165" s="259"/>
      <c r="I1165" s="259"/>
      <c r="J1165" s="259"/>
    </row>
    <row r="1166" spans="1:10">
      <c r="A1166" s="259"/>
      <c r="B1166" s="259"/>
      <c r="C1166" s="259"/>
      <c r="D1166" s="259"/>
      <c r="E1166" s="259"/>
      <c r="F1166" s="270"/>
      <c r="G1166" s="259"/>
      <c r="H1166" s="259"/>
      <c r="I1166" s="259"/>
      <c r="J1166" s="259"/>
    </row>
    <row r="1167" spans="1:10">
      <c r="A1167" s="259"/>
      <c r="B1167" s="259"/>
      <c r="C1167" s="259"/>
      <c r="D1167" s="259"/>
      <c r="E1167" s="259"/>
      <c r="F1167" s="270"/>
      <c r="G1167" s="259"/>
      <c r="H1167" s="259"/>
      <c r="I1167" s="259"/>
      <c r="J1167" s="259"/>
    </row>
    <row r="1168" spans="1:10">
      <c r="A1168" s="259"/>
      <c r="B1168" s="259"/>
      <c r="C1168" s="259"/>
      <c r="D1168" s="259"/>
      <c r="E1168" s="259"/>
      <c r="F1168" s="270"/>
      <c r="G1168" s="259"/>
      <c r="H1168" s="259"/>
      <c r="I1168" s="259"/>
      <c r="J1168" s="259"/>
    </row>
    <row r="1169" spans="1:10">
      <c r="A1169" s="259"/>
      <c r="B1169" s="259"/>
      <c r="C1169" s="259"/>
      <c r="D1169" s="259"/>
      <c r="E1169" s="259"/>
      <c r="F1169" s="270"/>
      <c r="G1169" s="259"/>
      <c r="H1169" s="259"/>
      <c r="I1169" s="259"/>
      <c r="J1169" s="259"/>
    </row>
    <row r="1170" spans="1:10">
      <c r="A1170" s="259"/>
      <c r="B1170" s="259"/>
      <c r="C1170" s="259"/>
      <c r="D1170" s="259"/>
      <c r="E1170" s="259"/>
      <c r="F1170" s="270"/>
      <c r="G1170" s="259"/>
      <c r="H1170" s="259"/>
      <c r="I1170" s="259"/>
      <c r="J1170" s="259"/>
    </row>
    <row r="1171" spans="1:10">
      <c r="A1171" s="259"/>
      <c r="B1171" s="259"/>
      <c r="C1171" s="259"/>
      <c r="D1171" s="259"/>
      <c r="E1171" s="259"/>
      <c r="F1171" s="270"/>
      <c r="G1171" s="259"/>
      <c r="H1171" s="259"/>
      <c r="I1171" s="259"/>
      <c r="J1171" s="259"/>
    </row>
    <row r="1172" spans="1:10">
      <c r="A1172" s="259"/>
      <c r="B1172" s="259"/>
      <c r="C1172" s="259"/>
      <c r="D1172" s="259"/>
      <c r="E1172" s="259"/>
      <c r="F1172" s="270"/>
      <c r="G1172" s="259"/>
      <c r="H1172" s="259"/>
      <c r="I1172" s="259"/>
      <c r="J1172" s="259"/>
    </row>
    <row r="1173" spans="1:10">
      <c r="A1173" s="259"/>
      <c r="B1173" s="259"/>
      <c r="C1173" s="259"/>
      <c r="D1173" s="259"/>
      <c r="E1173" s="259"/>
      <c r="F1173" s="270"/>
      <c r="G1173" s="259"/>
      <c r="H1173" s="259"/>
      <c r="I1173" s="259"/>
      <c r="J1173" s="259"/>
    </row>
    <row r="1174" spans="1:10">
      <c r="A1174" s="259"/>
      <c r="B1174" s="259"/>
      <c r="C1174" s="259"/>
      <c r="D1174" s="259"/>
      <c r="E1174" s="259"/>
      <c r="F1174" s="270"/>
      <c r="G1174" s="259"/>
      <c r="H1174" s="259"/>
      <c r="I1174" s="259"/>
      <c r="J1174" s="259"/>
    </row>
    <row r="1175" spans="1:10">
      <c r="A1175" s="259"/>
      <c r="B1175" s="259"/>
      <c r="C1175" s="259"/>
      <c r="D1175" s="259"/>
      <c r="E1175" s="259"/>
      <c r="F1175" s="270"/>
      <c r="G1175" s="259"/>
      <c r="H1175" s="259"/>
      <c r="I1175" s="259"/>
      <c r="J1175" s="259"/>
    </row>
    <row r="1176" spans="1:10">
      <c r="A1176" s="259"/>
      <c r="B1176" s="259"/>
      <c r="C1176" s="259"/>
      <c r="D1176" s="259"/>
      <c r="E1176" s="259"/>
      <c r="F1176" s="270"/>
      <c r="G1176" s="259"/>
      <c r="H1176" s="259"/>
      <c r="I1176" s="259"/>
      <c r="J1176" s="259"/>
    </row>
    <row r="1177" spans="1:10">
      <c r="A1177" s="259"/>
      <c r="B1177" s="259"/>
      <c r="C1177" s="259"/>
      <c r="D1177" s="259"/>
      <c r="E1177" s="259"/>
      <c r="F1177" s="270"/>
      <c r="G1177" s="259"/>
      <c r="H1177" s="259"/>
      <c r="I1177" s="259"/>
      <c r="J1177" s="259"/>
    </row>
    <row r="1178" spans="1:10">
      <c r="A1178" s="259"/>
      <c r="B1178" s="259"/>
      <c r="C1178" s="259"/>
      <c r="D1178" s="259"/>
      <c r="E1178" s="259"/>
      <c r="F1178" s="270"/>
      <c r="G1178" s="259"/>
      <c r="H1178" s="259"/>
      <c r="I1178" s="259"/>
      <c r="J1178" s="259"/>
    </row>
    <row r="1179" spans="1:10">
      <c r="A1179" s="259"/>
      <c r="B1179" s="259"/>
      <c r="C1179" s="259"/>
      <c r="D1179" s="259"/>
      <c r="E1179" s="259"/>
      <c r="F1179" s="270"/>
      <c r="G1179" s="259"/>
      <c r="H1179" s="259"/>
      <c r="I1179" s="259"/>
      <c r="J1179" s="259"/>
    </row>
    <row r="1180" spans="1:10">
      <c r="A1180" s="259"/>
      <c r="B1180" s="259"/>
      <c r="C1180" s="259"/>
      <c r="D1180" s="259"/>
      <c r="E1180" s="259"/>
      <c r="F1180" s="270"/>
      <c r="G1180" s="259"/>
      <c r="H1180" s="259"/>
      <c r="I1180" s="259"/>
      <c r="J1180" s="259"/>
    </row>
    <row r="1181" spans="1:10">
      <c r="A1181" s="259"/>
      <c r="B1181" s="259"/>
      <c r="C1181" s="259"/>
      <c r="D1181" s="259"/>
      <c r="E1181" s="259"/>
      <c r="F1181" s="270"/>
      <c r="G1181" s="259"/>
      <c r="H1181" s="259"/>
      <c r="I1181" s="259"/>
      <c r="J1181" s="259"/>
    </row>
    <row r="1182" spans="1:10">
      <c r="A1182" s="259"/>
      <c r="B1182" s="259"/>
      <c r="C1182" s="259"/>
      <c r="D1182" s="259"/>
      <c r="E1182" s="259"/>
      <c r="F1182" s="270"/>
      <c r="G1182" s="259"/>
      <c r="H1182" s="259"/>
      <c r="I1182" s="259"/>
      <c r="J1182" s="259"/>
    </row>
    <row r="1183" spans="1:10">
      <c r="A1183" s="259"/>
      <c r="B1183" s="259"/>
      <c r="C1183" s="259"/>
      <c r="D1183" s="259"/>
      <c r="E1183" s="259"/>
      <c r="F1183" s="270"/>
      <c r="G1183" s="259"/>
      <c r="H1183" s="259"/>
      <c r="I1183" s="259"/>
      <c r="J1183" s="259"/>
    </row>
    <row r="1184" spans="1:10">
      <c r="A1184" s="259"/>
      <c r="B1184" s="259"/>
      <c r="C1184" s="259"/>
      <c r="D1184" s="259"/>
      <c r="E1184" s="259"/>
      <c r="F1184" s="270"/>
      <c r="G1184" s="259"/>
      <c r="H1184" s="259"/>
      <c r="I1184" s="259"/>
      <c r="J1184" s="259"/>
    </row>
    <row r="1185" spans="1:10">
      <c r="A1185" s="259"/>
      <c r="B1185" s="259"/>
      <c r="C1185" s="259"/>
      <c r="D1185" s="259"/>
      <c r="E1185" s="259"/>
      <c r="F1185" s="270"/>
      <c r="G1185" s="259"/>
      <c r="H1185" s="259"/>
      <c r="I1185" s="259"/>
      <c r="J1185" s="259"/>
    </row>
    <row r="1186" spans="1:10">
      <c r="A1186" s="259"/>
      <c r="B1186" s="259"/>
      <c r="C1186" s="259"/>
      <c r="D1186" s="259"/>
      <c r="E1186" s="259"/>
      <c r="F1186" s="270"/>
      <c r="G1186" s="259"/>
      <c r="H1186" s="259"/>
      <c r="I1186" s="259"/>
      <c r="J1186" s="259"/>
    </row>
    <row r="1187" spans="1:10">
      <c r="A1187" s="259"/>
      <c r="B1187" s="259"/>
      <c r="C1187" s="259"/>
      <c r="D1187" s="259"/>
      <c r="E1187" s="259"/>
      <c r="F1187" s="270"/>
      <c r="G1187" s="259"/>
      <c r="H1187" s="259"/>
      <c r="I1187" s="259"/>
      <c r="J1187" s="259"/>
    </row>
    <row r="1188" spans="1:10">
      <c r="A1188" s="259"/>
      <c r="B1188" s="259"/>
      <c r="C1188" s="259"/>
      <c r="D1188" s="259"/>
      <c r="E1188" s="259"/>
      <c r="F1188" s="270"/>
      <c r="G1188" s="259"/>
      <c r="H1188" s="259"/>
      <c r="I1188" s="259"/>
      <c r="J1188" s="259"/>
    </row>
    <row r="1189" spans="1:10">
      <c r="A1189" s="259"/>
      <c r="B1189" s="259"/>
      <c r="C1189" s="259"/>
      <c r="D1189" s="259"/>
      <c r="E1189" s="259"/>
      <c r="F1189" s="270"/>
      <c r="G1189" s="259"/>
      <c r="H1189" s="259"/>
      <c r="I1189" s="259"/>
      <c r="J1189" s="259"/>
    </row>
    <row r="1190" spans="1:10">
      <c r="A1190" s="259"/>
      <c r="B1190" s="259"/>
      <c r="C1190" s="259"/>
      <c r="D1190" s="259"/>
      <c r="E1190" s="259"/>
      <c r="F1190" s="270"/>
      <c r="G1190" s="259"/>
      <c r="H1190" s="259"/>
      <c r="I1190" s="259"/>
      <c r="J1190" s="259"/>
    </row>
    <row r="1191" spans="1:10">
      <c r="A1191" s="259"/>
      <c r="B1191" s="259"/>
      <c r="C1191" s="259"/>
      <c r="D1191" s="259"/>
      <c r="E1191" s="259"/>
      <c r="F1191" s="270"/>
      <c r="G1191" s="259"/>
      <c r="H1191" s="259"/>
      <c r="I1191" s="259"/>
      <c r="J1191" s="259"/>
    </row>
    <row r="1192" spans="1:10">
      <c r="A1192" s="259"/>
      <c r="B1192" s="259"/>
      <c r="C1192" s="259"/>
      <c r="D1192" s="259"/>
      <c r="E1192" s="259"/>
      <c r="F1192" s="270"/>
      <c r="G1192" s="259"/>
      <c r="H1192" s="259"/>
      <c r="I1192" s="259"/>
      <c r="J1192" s="259"/>
    </row>
    <row r="1193" spans="1:10">
      <c r="A1193" s="259"/>
      <c r="B1193" s="259"/>
      <c r="C1193" s="259"/>
      <c r="D1193" s="259"/>
      <c r="E1193" s="259"/>
      <c r="F1193" s="270"/>
      <c r="G1193" s="259"/>
      <c r="H1193" s="259"/>
      <c r="I1193" s="259"/>
      <c r="J1193" s="259"/>
    </row>
    <row r="1194" spans="1:10">
      <c r="A1194" s="259"/>
      <c r="B1194" s="259"/>
      <c r="C1194" s="259"/>
      <c r="D1194" s="259"/>
      <c r="E1194" s="259"/>
      <c r="F1194" s="270"/>
      <c r="G1194" s="259"/>
      <c r="H1194" s="259"/>
      <c r="I1194" s="259"/>
      <c r="J1194" s="259"/>
    </row>
    <row r="1195" spans="1:10">
      <c r="A1195" s="259"/>
      <c r="B1195" s="259"/>
      <c r="C1195" s="259"/>
      <c r="D1195" s="259"/>
      <c r="E1195" s="259"/>
      <c r="F1195" s="270"/>
      <c r="G1195" s="259"/>
      <c r="H1195" s="259"/>
      <c r="I1195" s="259"/>
      <c r="J1195" s="259"/>
    </row>
    <row r="1196" spans="1:10">
      <c r="A1196" s="259"/>
      <c r="B1196" s="259"/>
      <c r="C1196" s="259"/>
      <c r="D1196" s="259"/>
      <c r="E1196" s="259"/>
      <c r="F1196" s="270"/>
      <c r="G1196" s="259"/>
      <c r="H1196" s="259"/>
      <c r="I1196" s="259"/>
      <c r="J1196" s="259"/>
    </row>
    <row r="1197" spans="1:10">
      <c r="A1197" s="259"/>
      <c r="B1197" s="259"/>
      <c r="C1197" s="259"/>
      <c r="D1197" s="259"/>
      <c r="E1197" s="259"/>
      <c r="F1197" s="270"/>
      <c r="G1197" s="259"/>
      <c r="H1197" s="259"/>
      <c r="I1197" s="259"/>
      <c r="J1197" s="259"/>
    </row>
    <row r="1198" spans="1:10">
      <c r="A1198" s="259"/>
      <c r="B1198" s="259"/>
      <c r="C1198" s="259"/>
      <c r="D1198" s="259"/>
      <c r="E1198" s="259"/>
      <c r="F1198" s="270"/>
      <c r="G1198" s="259"/>
      <c r="H1198" s="259"/>
      <c r="I1198" s="259"/>
      <c r="J1198" s="259"/>
    </row>
    <row r="1199" spans="1:10">
      <c r="A1199" s="259"/>
      <c r="B1199" s="259"/>
      <c r="C1199" s="259"/>
      <c r="D1199" s="259"/>
      <c r="E1199" s="259"/>
      <c r="F1199" s="270"/>
      <c r="G1199" s="259"/>
      <c r="H1199" s="259"/>
      <c r="I1199" s="259"/>
      <c r="J1199" s="259"/>
    </row>
    <row r="1200" spans="1:10">
      <c r="A1200" s="259"/>
      <c r="B1200" s="259"/>
      <c r="C1200" s="259"/>
      <c r="D1200" s="259"/>
      <c r="E1200" s="259"/>
      <c r="F1200" s="270"/>
      <c r="G1200" s="259"/>
      <c r="H1200" s="259"/>
      <c r="I1200" s="259"/>
      <c r="J1200" s="259"/>
    </row>
    <row r="1201" spans="1:10">
      <c r="A1201" s="259"/>
      <c r="B1201" s="259"/>
      <c r="C1201" s="259"/>
      <c r="D1201" s="259"/>
      <c r="E1201" s="259"/>
      <c r="F1201" s="270"/>
      <c r="G1201" s="259"/>
      <c r="H1201" s="259"/>
      <c r="I1201" s="259"/>
      <c r="J1201" s="259"/>
    </row>
    <row r="1202" spans="1:10">
      <c r="A1202" s="259"/>
      <c r="B1202" s="259"/>
      <c r="C1202" s="259"/>
      <c r="D1202" s="259"/>
      <c r="E1202" s="259"/>
      <c r="F1202" s="270"/>
      <c r="G1202" s="259"/>
      <c r="H1202" s="259"/>
      <c r="I1202" s="259"/>
      <c r="J1202" s="259"/>
    </row>
    <row r="1203" spans="1:10">
      <c r="A1203" s="259"/>
      <c r="B1203" s="259"/>
      <c r="C1203" s="259"/>
      <c r="D1203" s="259"/>
      <c r="E1203" s="259"/>
      <c r="F1203" s="270"/>
      <c r="G1203" s="259"/>
      <c r="H1203" s="259"/>
      <c r="I1203" s="259"/>
      <c r="J1203" s="259"/>
    </row>
    <row r="1204" spans="1:10">
      <c r="A1204" s="259"/>
      <c r="B1204" s="259"/>
      <c r="C1204" s="259"/>
      <c r="D1204" s="259"/>
      <c r="E1204" s="259"/>
      <c r="F1204" s="270"/>
      <c r="G1204" s="259"/>
      <c r="H1204" s="259"/>
      <c r="I1204" s="259"/>
      <c r="J1204" s="259"/>
    </row>
    <row r="1205" spans="1:10">
      <c r="A1205" s="259"/>
      <c r="B1205" s="259"/>
      <c r="C1205" s="259"/>
      <c r="D1205" s="259"/>
      <c r="E1205" s="259"/>
      <c r="F1205" s="270"/>
      <c r="G1205" s="259"/>
      <c r="H1205" s="259"/>
      <c r="I1205" s="259"/>
      <c r="J1205" s="259"/>
    </row>
    <row r="1206" spans="1:10">
      <c r="A1206" s="259"/>
      <c r="B1206" s="259"/>
      <c r="C1206" s="259"/>
      <c r="D1206" s="259"/>
      <c r="E1206" s="259"/>
      <c r="F1206" s="270"/>
      <c r="G1206" s="259"/>
      <c r="H1206" s="259"/>
      <c r="I1206" s="259"/>
      <c r="J1206" s="259"/>
    </row>
    <row r="1207" spans="1:10">
      <c r="A1207" s="259"/>
      <c r="B1207" s="259"/>
      <c r="C1207" s="259"/>
      <c r="D1207" s="259"/>
      <c r="E1207" s="259"/>
      <c r="F1207" s="270"/>
      <c r="G1207" s="259"/>
      <c r="H1207" s="259"/>
      <c r="I1207" s="259"/>
      <c r="J1207" s="259"/>
    </row>
    <row r="1208" spans="1:10">
      <c r="A1208" s="259"/>
      <c r="B1208" s="259"/>
      <c r="C1208" s="259"/>
      <c r="D1208" s="259"/>
      <c r="E1208" s="259"/>
      <c r="F1208" s="270"/>
      <c r="G1208" s="259"/>
      <c r="H1208" s="259"/>
      <c r="I1208" s="259"/>
      <c r="J1208" s="259"/>
    </row>
    <row r="1209" spans="1:10">
      <c r="A1209" s="259"/>
      <c r="B1209" s="259"/>
      <c r="C1209" s="259"/>
      <c r="D1209" s="259"/>
      <c r="E1209" s="259"/>
      <c r="F1209" s="270"/>
      <c r="G1209" s="259"/>
      <c r="H1209" s="259"/>
      <c r="I1209" s="259"/>
      <c r="J1209" s="259"/>
    </row>
    <row r="1210" spans="1:10">
      <c r="A1210" s="259"/>
      <c r="B1210" s="259"/>
      <c r="C1210" s="259"/>
      <c r="D1210" s="259"/>
      <c r="E1210" s="259"/>
      <c r="F1210" s="270"/>
      <c r="G1210" s="259"/>
      <c r="H1210" s="259"/>
      <c r="I1210" s="259"/>
      <c r="J1210" s="259"/>
    </row>
    <row r="1211" spans="1:10">
      <c r="A1211" s="259"/>
      <c r="B1211" s="259"/>
      <c r="C1211" s="259"/>
      <c r="D1211" s="259"/>
      <c r="E1211" s="259"/>
      <c r="F1211" s="270"/>
      <c r="G1211" s="259"/>
      <c r="H1211" s="259"/>
      <c r="I1211" s="259"/>
      <c r="J1211" s="259"/>
    </row>
    <row r="1212" spans="1:10">
      <c r="A1212" s="259"/>
      <c r="B1212" s="259"/>
      <c r="C1212" s="259"/>
      <c r="D1212" s="259"/>
      <c r="E1212" s="259"/>
      <c r="F1212" s="270"/>
      <c r="G1212" s="259"/>
      <c r="H1212" s="259"/>
      <c r="I1212" s="259"/>
      <c r="J1212" s="259"/>
    </row>
    <row r="1213" spans="1:10">
      <c r="A1213" s="259"/>
      <c r="B1213" s="259"/>
      <c r="C1213" s="259"/>
      <c r="D1213" s="259"/>
      <c r="E1213" s="259"/>
      <c r="F1213" s="270"/>
      <c r="G1213" s="259"/>
      <c r="H1213" s="259"/>
      <c r="I1213" s="259"/>
      <c r="J1213" s="259"/>
    </row>
    <row r="1214" spans="1:10">
      <c r="A1214" s="259"/>
      <c r="B1214" s="259"/>
      <c r="C1214" s="259"/>
      <c r="D1214" s="259"/>
      <c r="E1214" s="259"/>
      <c r="F1214" s="270"/>
      <c r="G1214" s="259"/>
      <c r="H1214" s="259"/>
      <c r="I1214" s="259"/>
      <c r="J1214" s="259"/>
    </row>
    <row r="1215" spans="1:10">
      <c r="A1215" s="259"/>
      <c r="B1215" s="259"/>
      <c r="C1215" s="259"/>
      <c r="D1215" s="259"/>
      <c r="E1215" s="259"/>
      <c r="F1215" s="270"/>
      <c r="G1215" s="259"/>
      <c r="H1215" s="259"/>
      <c r="I1215" s="259"/>
      <c r="J1215" s="259"/>
    </row>
    <row r="1216" spans="1:10">
      <c r="A1216" s="259"/>
      <c r="B1216" s="259"/>
      <c r="C1216" s="259"/>
      <c r="D1216" s="259"/>
      <c r="E1216" s="259"/>
      <c r="F1216" s="270"/>
      <c r="G1216" s="259"/>
      <c r="H1216" s="259"/>
      <c r="I1216" s="259"/>
      <c r="J1216" s="259"/>
    </row>
    <row r="1217" spans="1:10">
      <c r="A1217" s="259"/>
      <c r="B1217" s="259"/>
      <c r="C1217" s="259"/>
      <c r="D1217" s="259"/>
      <c r="E1217" s="259"/>
      <c r="F1217" s="270"/>
      <c r="G1217" s="259"/>
      <c r="H1217" s="259"/>
      <c r="I1217" s="259"/>
      <c r="J1217" s="259"/>
    </row>
    <row r="1218" spans="1:10">
      <c r="A1218" s="259"/>
      <c r="B1218" s="259"/>
      <c r="C1218" s="259"/>
      <c r="D1218" s="259"/>
      <c r="E1218" s="259"/>
      <c r="F1218" s="270"/>
      <c r="G1218" s="259"/>
      <c r="H1218" s="259"/>
      <c r="I1218" s="259"/>
      <c r="J1218" s="259"/>
    </row>
    <row r="1219" spans="1:10">
      <c r="A1219" s="259"/>
      <c r="B1219" s="259"/>
      <c r="C1219" s="259"/>
      <c r="D1219" s="259"/>
      <c r="E1219" s="259"/>
      <c r="F1219" s="270"/>
      <c r="G1219" s="259"/>
      <c r="H1219" s="259"/>
      <c r="I1219" s="259"/>
      <c r="J1219" s="259"/>
    </row>
    <row r="1220" spans="1:10">
      <c r="A1220" s="259"/>
      <c r="B1220" s="259"/>
      <c r="C1220" s="259"/>
      <c r="D1220" s="259"/>
      <c r="E1220" s="259"/>
      <c r="F1220" s="270"/>
      <c r="G1220" s="259"/>
      <c r="H1220" s="259"/>
      <c r="I1220" s="259"/>
      <c r="J1220" s="259"/>
    </row>
    <row r="1221" spans="1:10">
      <c r="A1221" s="259"/>
      <c r="B1221" s="259"/>
      <c r="C1221" s="259"/>
      <c r="D1221" s="259"/>
      <c r="E1221" s="259"/>
      <c r="F1221" s="270"/>
      <c r="G1221" s="259"/>
      <c r="H1221" s="259"/>
      <c r="I1221" s="259"/>
      <c r="J1221" s="259"/>
    </row>
    <row r="1222" spans="1:10">
      <c r="A1222" s="259"/>
      <c r="B1222" s="259"/>
      <c r="C1222" s="259"/>
      <c r="D1222" s="259"/>
      <c r="E1222" s="259"/>
      <c r="F1222" s="270"/>
      <c r="G1222" s="259"/>
      <c r="H1222" s="259"/>
      <c r="I1222" s="259"/>
      <c r="J1222" s="259"/>
    </row>
    <row r="1223" spans="1:10">
      <c r="A1223" s="259"/>
      <c r="B1223" s="259"/>
      <c r="C1223" s="259"/>
      <c r="D1223" s="259"/>
      <c r="E1223" s="259"/>
      <c r="F1223" s="270"/>
      <c r="G1223" s="259"/>
      <c r="H1223" s="259"/>
      <c r="I1223" s="259"/>
      <c r="J1223" s="259"/>
    </row>
    <row r="1224" spans="1:10">
      <c r="A1224" s="259"/>
      <c r="B1224" s="259"/>
      <c r="C1224" s="259"/>
      <c r="D1224" s="259"/>
      <c r="E1224" s="259"/>
      <c r="F1224" s="270"/>
      <c r="G1224" s="259"/>
      <c r="H1224" s="259"/>
      <c r="I1224" s="259"/>
      <c r="J1224" s="259"/>
    </row>
    <row r="1225" spans="1:10">
      <c r="A1225" s="259"/>
      <c r="B1225" s="259"/>
      <c r="C1225" s="259"/>
      <c r="D1225" s="259"/>
      <c r="E1225" s="259"/>
      <c r="F1225" s="270"/>
      <c r="G1225" s="259"/>
      <c r="H1225" s="259"/>
      <c r="I1225" s="259"/>
      <c r="J1225" s="259"/>
    </row>
    <row r="1226" spans="1:10">
      <c r="A1226" s="259"/>
      <c r="B1226" s="259"/>
      <c r="C1226" s="259"/>
      <c r="D1226" s="259"/>
      <c r="E1226" s="259"/>
      <c r="F1226" s="270"/>
      <c r="G1226" s="259"/>
      <c r="H1226" s="259"/>
      <c r="I1226" s="259"/>
      <c r="J1226" s="259"/>
    </row>
    <row r="1227" spans="1:10">
      <c r="A1227" s="259"/>
      <c r="B1227" s="259"/>
      <c r="C1227" s="259"/>
      <c r="D1227" s="259"/>
      <c r="E1227" s="259"/>
      <c r="F1227" s="270"/>
      <c r="G1227" s="259"/>
      <c r="H1227" s="259"/>
      <c r="I1227" s="259"/>
      <c r="J1227" s="259"/>
    </row>
    <row r="1228" spans="1:10">
      <c r="A1228" s="259"/>
      <c r="B1228" s="259"/>
      <c r="C1228" s="259"/>
      <c r="D1228" s="259"/>
      <c r="E1228" s="259"/>
      <c r="F1228" s="270"/>
      <c r="G1228" s="259"/>
      <c r="H1228" s="259"/>
      <c r="I1228" s="259"/>
      <c r="J1228" s="259"/>
    </row>
    <row r="1229" spans="1:10">
      <c r="A1229" s="259"/>
      <c r="B1229" s="259"/>
      <c r="C1229" s="259"/>
      <c r="D1229" s="259"/>
      <c r="E1229" s="259"/>
      <c r="F1229" s="270"/>
      <c r="G1229" s="259"/>
      <c r="H1229" s="259"/>
      <c r="I1229" s="259"/>
      <c r="J1229" s="259"/>
    </row>
    <row r="1230" spans="1:10">
      <c r="A1230" s="259"/>
      <c r="B1230" s="259"/>
      <c r="C1230" s="259"/>
      <c r="D1230" s="259"/>
      <c r="E1230" s="259"/>
      <c r="F1230" s="270"/>
      <c r="G1230" s="259"/>
      <c r="H1230" s="259"/>
      <c r="I1230" s="259"/>
      <c r="J1230" s="259"/>
    </row>
    <row r="1231" spans="1:10">
      <c r="A1231" s="259"/>
      <c r="B1231" s="259"/>
      <c r="C1231" s="259"/>
      <c r="D1231" s="259"/>
      <c r="E1231" s="259"/>
      <c r="F1231" s="270"/>
      <c r="G1231" s="259"/>
      <c r="H1231" s="259"/>
      <c r="I1231" s="259"/>
      <c r="J1231" s="259"/>
    </row>
    <row r="1232" spans="1:10">
      <c r="A1232" s="259"/>
      <c r="B1232" s="259"/>
      <c r="C1232" s="259"/>
      <c r="D1232" s="259"/>
      <c r="E1232" s="259"/>
      <c r="F1232" s="270"/>
      <c r="G1232" s="259"/>
      <c r="H1232" s="259"/>
      <c r="I1232" s="259"/>
      <c r="J1232" s="259"/>
    </row>
    <row r="1233" spans="1:10">
      <c r="A1233" s="259"/>
      <c r="B1233" s="259"/>
      <c r="C1233" s="259"/>
      <c r="D1233" s="259"/>
      <c r="E1233" s="259"/>
      <c r="F1233" s="270"/>
      <c r="G1233" s="259"/>
      <c r="H1233" s="259"/>
      <c r="I1233" s="259"/>
      <c r="J1233" s="259"/>
    </row>
    <row r="1234" spans="1:10">
      <c r="A1234" s="259"/>
      <c r="B1234" s="259"/>
      <c r="C1234" s="259"/>
      <c r="D1234" s="259"/>
      <c r="E1234" s="259"/>
      <c r="F1234" s="270"/>
      <c r="G1234" s="259"/>
      <c r="H1234" s="259"/>
      <c r="I1234" s="259"/>
      <c r="J1234" s="259"/>
    </row>
    <row r="1235" spans="1:10">
      <c r="A1235" s="259"/>
      <c r="B1235" s="259"/>
      <c r="C1235" s="259"/>
      <c r="D1235" s="259"/>
      <c r="E1235" s="259"/>
      <c r="F1235" s="270"/>
      <c r="G1235" s="259"/>
      <c r="H1235" s="259"/>
      <c r="I1235" s="259"/>
      <c r="J1235" s="259"/>
    </row>
    <row r="1236" spans="1:10">
      <c r="A1236" s="259"/>
      <c r="B1236" s="259"/>
      <c r="C1236" s="259"/>
      <c r="D1236" s="259"/>
      <c r="E1236" s="259"/>
      <c r="F1236" s="270"/>
      <c r="G1236" s="259"/>
      <c r="H1236" s="259"/>
      <c r="I1236" s="259"/>
      <c r="J1236" s="259"/>
    </row>
    <row r="1237" spans="1:10">
      <c r="A1237" s="259"/>
      <c r="B1237" s="259"/>
      <c r="C1237" s="259"/>
      <c r="D1237" s="259"/>
      <c r="E1237" s="259"/>
      <c r="F1237" s="270"/>
      <c r="G1237" s="259"/>
      <c r="H1237" s="259"/>
      <c r="I1237" s="259"/>
      <c r="J1237" s="259"/>
    </row>
    <row r="1238" spans="1:10">
      <c r="A1238" s="259"/>
      <c r="B1238" s="259"/>
      <c r="C1238" s="259"/>
      <c r="D1238" s="259"/>
      <c r="E1238" s="259"/>
      <c r="F1238" s="270"/>
      <c r="G1238" s="259"/>
      <c r="H1238" s="259"/>
      <c r="I1238" s="259"/>
      <c r="J1238" s="259"/>
    </row>
    <row r="1239" spans="1:10">
      <c r="A1239" s="259"/>
      <c r="B1239" s="259"/>
      <c r="C1239" s="259"/>
      <c r="D1239" s="259"/>
      <c r="E1239" s="259"/>
      <c r="F1239" s="270"/>
      <c r="G1239" s="259"/>
      <c r="H1239" s="259"/>
      <c r="I1239" s="259"/>
      <c r="J1239" s="259"/>
    </row>
    <row r="1240" spans="1:10">
      <c r="A1240" s="259"/>
      <c r="B1240" s="259"/>
      <c r="C1240" s="259"/>
      <c r="D1240" s="259"/>
      <c r="E1240" s="259"/>
      <c r="F1240" s="270"/>
      <c r="G1240" s="259"/>
      <c r="H1240" s="259"/>
      <c r="I1240" s="259"/>
      <c r="J1240" s="259"/>
    </row>
    <row r="1241" spans="1:10">
      <c r="A1241" s="259"/>
      <c r="B1241" s="259"/>
      <c r="C1241" s="259"/>
      <c r="D1241" s="259"/>
      <c r="E1241" s="259"/>
      <c r="F1241" s="270"/>
      <c r="G1241" s="259"/>
      <c r="H1241" s="259"/>
      <c r="I1241" s="259"/>
      <c r="J1241" s="259"/>
    </row>
    <row r="1242" spans="1:10">
      <c r="A1242" s="259"/>
      <c r="B1242" s="259"/>
      <c r="C1242" s="259"/>
      <c r="D1242" s="259"/>
      <c r="E1242" s="259"/>
      <c r="F1242" s="270"/>
      <c r="G1242" s="259"/>
      <c r="H1242" s="259"/>
      <c r="I1242" s="259"/>
      <c r="J1242" s="259"/>
    </row>
    <row r="1243" spans="1:10">
      <c r="A1243" s="259"/>
      <c r="B1243" s="259"/>
      <c r="C1243" s="259"/>
      <c r="D1243" s="259"/>
      <c r="E1243" s="259"/>
      <c r="F1243" s="270"/>
      <c r="G1243" s="259"/>
      <c r="H1243" s="259"/>
      <c r="I1243" s="259"/>
      <c r="J1243" s="259"/>
    </row>
    <row r="1244" spans="1:10">
      <c r="A1244" s="259"/>
      <c r="B1244" s="259"/>
      <c r="C1244" s="259"/>
      <c r="D1244" s="259"/>
      <c r="E1244" s="259"/>
      <c r="F1244" s="270"/>
      <c r="G1244" s="259"/>
      <c r="H1244" s="259"/>
      <c r="I1244" s="259"/>
      <c r="J1244" s="259"/>
    </row>
    <row r="1245" spans="1:10">
      <c r="A1245" s="259"/>
      <c r="B1245" s="259"/>
      <c r="C1245" s="259"/>
      <c r="D1245" s="259"/>
      <c r="E1245" s="259"/>
      <c r="F1245" s="270"/>
      <c r="G1245" s="259"/>
      <c r="H1245" s="259"/>
      <c r="I1245" s="259"/>
      <c r="J1245" s="259"/>
    </row>
    <row r="1246" spans="1:10">
      <c r="A1246" s="259"/>
      <c r="B1246" s="259"/>
      <c r="C1246" s="259"/>
      <c r="D1246" s="259"/>
      <c r="E1246" s="259"/>
      <c r="F1246" s="270"/>
      <c r="G1246" s="259"/>
      <c r="H1246" s="259"/>
      <c r="I1246" s="259"/>
      <c r="J1246" s="259"/>
    </row>
    <row r="1247" spans="1:10">
      <c r="A1247" s="259"/>
      <c r="B1247" s="259"/>
      <c r="C1247" s="259"/>
      <c r="D1247" s="259"/>
      <c r="E1247" s="259"/>
      <c r="F1247" s="270"/>
      <c r="G1247" s="259"/>
      <c r="H1247" s="259"/>
      <c r="I1247" s="259"/>
      <c r="J1247" s="259"/>
    </row>
    <row r="1248" spans="1:10">
      <c r="A1248" s="259"/>
      <c r="B1248" s="259"/>
      <c r="C1248" s="259"/>
      <c r="D1248" s="259"/>
      <c r="E1248" s="259"/>
      <c r="F1248" s="270"/>
      <c r="G1248" s="259"/>
      <c r="H1248" s="259"/>
      <c r="I1248" s="259"/>
      <c r="J1248" s="259"/>
    </row>
    <row r="1249" spans="1:10">
      <c r="A1249" s="259"/>
      <c r="B1249" s="259"/>
      <c r="C1249" s="259"/>
      <c r="D1249" s="259"/>
      <c r="E1249" s="259"/>
      <c r="F1249" s="270"/>
      <c r="G1249" s="259"/>
      <c r="H1249" s="259"/>
      <c r="I1249" s="259"/>
      <c r="J1249" s="259"/>
    </row>
    <row r="1250" spans="1:10">
      <c r="A1250" s="259"/>
      <c r="B1250" s="259"/>
      <c r="C1250" s="259"/>
      <c r="D1250" s="259"/>
      <c r="E1250" s="259"/>
      <c r="F1250" s="270"/>
      <c r="G1250" s="259"/>
      <c r="H1250" s="259"/>
      <c r="I1250" s="259"/>
      <c r="J1250" s="259"/>
    </row>
    <row r="1251" spans="1:10">
      <c r="A1251" s="259"/>
      <c r="B1251" s="259"/>
      <c r="C1251" s="259"/>
      <c r="D1251" s="259"/>
      <c r="E1251" s="259"/>
      <c r="F1251" s="270"/>
      <c r="G1251" s="259"/>
      <c r="H1251" s="259"/>
      <c r="I1251" s="259"/>
      <c r="J1251" s="259"/>
    </row>
    <row r="1252" spans="1:10">
      <c r="A1252" s="259"/>
      <c r="B1252" s="259"/>
      <c r="C1252" s="259"/>
      <c r="D1252" s="259"/>
      <c r="E1252" s="259"/>
      <c r="F1252" s="270"/>
      <c r="G1252" s="259"/>
      <c r="H1252" s="259"/>
      <c r="I1252" s="259"/>
      <c r="J1252" s="259"/>
    </row>
    <row r="1253" spans="1:10">
      <c r="A1253" s="259"/>
      <c r="B1253" s="259"/>
      <c r="C1253" s="259"/>
      <c r="D1253" s="259"/>
      <c r="E1253" s="259"/>
      <c r="F1253" s="270"/>
      <c r="G1253" s="259"/>
      <c r="H1253" s="259"/>
      <c r="I1253" s="259"/>
      <c r="J1253" s="259"/>
    </row>
    <row r="1254" spans="1:10">
      <c r="A1254" s="259"/>
      <c r="B1254" s="259"/>
      <c r="C1254" s="259"/>
      <c r="D1254" s="259"/>
      <c r="E1254" s="259"/>
      <c r="F1254" s="270"/>
      <c r="G1254" s="259"/>
      <c r="H1254" s="259"/>
      <c r="I1254" s="259"/>
      <c r="J1254" s="259"/>
    </row>
    <row r="1255" spans="1:10">
      <c r="A1255" s="259"/>
      <c r="B1255" s="259"/>
      <c r="C1255" s="259"/>
      <c r="D1255" s="259"/>
      <c r="E1255" s="259"/>
      <c r="F1255" s="270"/>
      <c r="G1255" s="259"/>
      <c r="H1255" s="259"/>
      <c r="I1255" s="259"/>
      <c r="J1255" s="259"/>
    </row>
    <row r="1256" spans="1:10">
      <c r="A1256" s="259"/>
      <c r="B1256" s="259"/>
      <c r="C1256" s="259"/>
      <c r="D1256" s="259"/>
      <c r="E1256" s="259"/>
      <c r="F1256" s="270"/>
      <c r="G1256" s="259"/>
      <c r="H1256" s="259"/>
      <c r="I1256" s="259"/>
      <c r="J1256" s="259"/>
    </row>
    <row r="1257" spans="1:10">
      <c r="A1257" s="259"/>
      <c r="B1257" s="259"/>
      <c r="C1257" s="259"/>
      <c r="D1257" s="259"/>
      <c r="E1257" s="259"/>
      <c r="F1257" s="270"/>
      <c r="G1257" s="259"/>
      <c r="H1257" s="259"/>
      <c r="I1257" s="259"/>
      <c r="J1257" s="259"/>
    </row>
    <row r="1258" spans="1:10">
      <c r="A1258" s="259"/>
      <c r="B1258" s="259"/>
      <c r="C1258" s="259"/>
      <c r="D1258" s="259"/>
      <c r="E1258" s="259"/>
      <c r="F1258" s="270"/>
      <c r="G1258" s="259"/>
      <c r="H1258" s="259"/>
      <c r="I1258" s="259"/>
      <c r="J1258" s="259"/>
    </row>
    <row r="1259" spans="1:10">
      <c r="A1259" s="259"/>
      <c r="B1259" s="259"/>
      <c r="C1259" s="259"/>
      <c r="D1259" s="259"/>
      <c r="E1259" s="259"/>
      <c r="F1259" s="270"/>
      <c r="G1259" s="259"/>
      <c r="H1259" s="259"/>
      <c r="I1259" s="259"/>
      <c r="J1259" s="259"/>
    </row>
    <row r="1260" spans="1:10">
      <c r="A1260" s="259"/>
      <c r="B1260" s="259"/>
      <c r="C1260" s="259"/>
      <c r="D1260" s="259"/>
      <c r="E1260" s="259"/>
      <c r="F1260" s="270"/>
      <c r="G1260" s="259"/>
      <c r="H1260" s="259"/>
      <c r="I1260" s="259"/>
      <c r="J1260" s="259"/>
    </row>
    <row r="1261" spans="1:10">
      <c r="A1261" s="259"/>
      <c r="B1261" s="259"/>
      <c r="C1261" s="259"/>
      <c r="D1261" s="259"/>
      <c r="E1261" s="259"/>
      <c r="F1261" s="270"/>
      <c r="G1261" s="259"/>
      <c r="H1261" s="259"/>
      <c r="I1261" s="259"/>
      <c r="J1261" s="259"/>
    </row>
    <row r="1262" spans="1:10">
      <c r="A1262" s="259"/>
      <c r="B1262" s="259"/>
      <c r="C1262" s="259"/>
      <c r="D1262" s="259"/>
      <c r="E1262" s="259"/>
      <c r="F1262" s="270"/>
      <c r="G1262" s="259"/>
      <c r="H1262" s="259"/>
      <c r="I1262" s="259"/>
      <c r="J1262" s="259"/>
    </row>
    <row r="1263" spans="1:10">
      <c r="A1263" s="259"/>
      <c r="B1263" s="259"/>
      <c r="C1263" s="259"/>
      <c r="D1263" s="259"/>
      <c r="E1263" s="259"/>
      <c r="F1263" s="270"/>
      <c r="G1263" s="259"/>
      <c r="H1263" s="259"/>
      <c r="I1263" s="259"/>
      <c r="J1263" s="259"/>
    </row>
    <row r="1264" spans="1:10">
      <c r="A1264" s="259"/>
      <c r="B1264" s="259"/>
      <c r="C1264" s="259"/>
      <c r="D1264" s="259"/>
      <c r="E1264" s="259"/>
      <c r="F1264" s="270"/>
      <c r="G1264" s="259"/>
      <c r="H1264" s="259"/>
      <c r="I1264" s="259"/>
      <c r="J1264" s="259"/>
    </row>
    <row r="1265" spans="1:10">
      <c r="A1265" s="259"/>
      <c r="B1265" s="259"/>
      <c r="C1265" s="259"/>
      <c r="D1265" s="259"/>
      <c r="E1265" s="259"/>
      <c r="F1265" s="270"/>
      <c r="G1265" s="259"/>
      <c r="H1265" s="259"/>
      <c r="I1265" s="259"/>
      <c r="J1265" s="259"/>
    </row>
    <row r="1266" spans="1:10">
      <c r="A1266" s="259"/>
      <c r="B1266" s="259"/>
      <c r="C1266" s="259"/>
      <c r="D1266" s="259"/>
      <c r="E1266" s="259"/>
      <c r="F1266" s="270"/>
      <c r="G1266" s="259"/>
      <c r="H1266" s="259"/>
      <c r="I1266" s="259"/>
      <c r="J1266" s="259"/>
    </row>
    <row r="1267" spans="1:10">
      <c r="A1267" s="259"/>
      <c r="B1267" s="259"/>
      <c r="C1267" s="259"/>
      <c r="D1267" s="259"/>
      <c r="E1267" s="259"/>
      <c r="F1267" s="270"/>
      <c r="G1267" s="259"/>
      <c r="H1267" s="259"/>
      <c r="I1267" s="259"/>
      <c r="J1267" s="259"/>
    </row>
    <row r="1268" spans="1:10">
      <c r="A1268" s="259"/>
      <c r="B1268" s="259"/>
      <c r="C1268" s="259"/>
      <c r="D1268" s="259"/>
      <c r="E1268" s="259"/>
      <c r="F1268" s="270"/>
      <c r="G1268" s="259"/>
      <c r="H1268" s="259"/>
      <c r="I1268" s="259"/>
      <c r="J1268" s="259"/>
    </row>
    <row r="1269" spans="1:10">
      <c r="A1269" s="259"/>
      <c r="B1269" s="259"/>
      <c r="C1269" s="259"/>
      <c r="D1269" s="259"/>
      <c r="E1269" s="259"/>
      <c r="F1269" s="270"/>
      <c r="G1269" s="259"/>
      <c r="H1269" s="259"/>
      <c r="I1269" s="259"/>
      <c r="J1269" s="259"/>
    </row>
    <row r="1270" spans="1:10">
      <c r="A1270" s="259"/>
      <c r="B1270" s="259"/>
      <c r="C1270" s="259"/>
      <c r="D1270" s="259"/>
      <c r="E1270" s="259"/>
      <c r="F1270" s="270"/>
      <c r="G1270" s="259"/>
      <c r="H1270" s="259"/>
      <c r="I1270" s="259"/>
      <c r="J1270" s="259"/>
    </row>
    <row r="1271" spans="1:10">
      <c r="A1271" s="259"/>
      <c r="B1271" s="259"/>
      <c r="C1271" s="259"/>
      <c r="D1271" s="259"/>
      <c r="E1271" s="259"/>
      <c r="F1271" s="270"/>
      <c r="G1271" s="259"/>
      <c r="H1271" s="259"/>
      <c r="I1271" s="259"/>
      <c r="J1271" s="259"/>
    </row>
    <row r="1272" spans="1:10">
      <c r="A1272" s="259"/>
      <c r="B1272" s="259"/>
      <c r="C1272" s="259"/>
      <c r="D1272" s="259"/>
      <c r="E1272" s="259"/>
      <c r="F1272" s="270"/>
      <c r="G1272" s="259"/>
      <c r="H1272" s="259"/>
      <c r="I1272" s="259"/>
      <c r="J1272" s="259"/>
    </row>
    <row r="1273" spans="1:10">
      <c r="A1273" s="259"/>
      <c r="B1273" s="259"/>
      <c r="C1273" s="259"/>
      <c r="D1273" s="259"/>
      <c r="E1273" s="259"/>
      <c r="F1273" s="270"/>
      <c r="G1273" s="259"/>
      <c r="H1273" s="259"/>
      <c r="I1273" s="259"/>
      <c r="J1273" s="259"/>
    </row>
    <row r="1274" spans="1:10">
      <c r="A1274" s="259"/>
      <c r="B1274" s="259"/>
      <c r="C1274" s="259"/>
      <c r="D1274" s="259"/>
      <c r="E1274" s="259"/>
      <c r="F1274" s="270"/>
      <c r="G1274" s="259"/>
      <c r="H1274" s="259"/>
      <c r="I1274" s="259"/>
      <c r="J1274" s="259"/>
    </row>
    <row r="1275" spans="1:10">
      <c r="A1275" s="259"/>
      <c r="B1275" s="259"/>
      <c r="C1275" s="259"/>
      <c r="D1275" s="259"/>
      <c r="E1275" s="259"/>
      <c r="F1275" s="270"/>
      <c r="G1275" s="259"/>
      <c r="H1275" s="259"/>
      <c r="I1275" s="259"/>
      <c r="J1275" s="259"/>
    </row>
    <row r="1276" spans="1:10">
      <c r="A1276" s="259"/>
      <c r="B1276" s="259"/>
      <c r="C1276" s="259"/>
      <c r="D1276" s="259"/>
      <c r="E1276" s="259"/>
      <c r="F1276" s="270"/>
      <c r="G1276" s="259"/>
      <c r="H1276" s="259"/>
      <c r="I1276" s="259"/>
      <c r="J1276" s="259"/>
    </row>
    <row r="1277" spans="1:10">
      <c r="A1277" s="259"/>
      <c r="B1277" s="259"/>
      <c r="C1277" s="259"/>
      <c r="D1277" s="259"/>
      <c r="E1277" s="259"/>
      <c r="F1277" s="270"/>
      <c r="G1277" s="259"/>
      <c r="H1277" s="259"/>
      <c r="I1277" s="259"/>
      <c r="J1277" s="259"/>
    </row>
    <row r="1278" spans="1:10">
      <c r="A1278" s="259"/>
      <c r="B1278" s="259"/>
      <c r="C1278" s="259"/>
      <c r="D1278" s="259"/>
      <c r="E1278" s="259"/>
      <c r="F1278" s="270"/>
      <c r="G1278" s="259"/>
      <c r="H1278" s="259"/>
      <c r="I1278" s="259"/>
      <c r="J1278" s="259"/>
    </row>
    <row r="1279" spans="1:10">
      <c r="A1279" s="259"/>
      <c r="B1279" s="259"/>
      <c r="C1279" s="259"/>
      <c r="D1279" s="259"/>
      <c r="E1279" s="259"/>
      <c r="F1279" s="270"/>
      <c r="G1279" s="259"/>
      <c r="H1279" s="259"/>
      <c r="I1279" s="259"/>
      <c r="J1279" s="259"/>
    </row>
    <row r="1280" spans="1:10">
      <c r="A1280" s="259"/>
      <c r="B1280" s="259"/>
      <c r="C1280" s="259"/>
      <c r="D1280" s="259"/>
      <c r="E1280" s="259"/>
      <c r="F1280" s="270"/>
      <c r="G1280" s="259"/>
      <c r="H1280" s="259"/>
      <c r="I1280" s="259"/>
      <c r="J1280" s="259"/>
    </row>
    <row r="1281" spans="1:10">
      <c r="A1281" s="259"/>
      <c r="B1281" s="259"/>
      <c r="C1281" s="259"/>
      <c r="D1281" s="259"/>
      <c r="E1281" s="259"/>
      <c r="F1281" s="270"/>
      <c r="G1281" s="259"/>
      <c r="H1281" s="259"/>
      <c r="I1281" s="259"/>
      <c r="J1281" s="259"/>
    </row>
    <row r="1282" spans="1:10">
      <c r="A1282" s="259"/>
      <c r="B1282" s="259"/>
      <c r="C1282" s="259"/>
      <c r="D1282" s="259"/>
      <c r="E1282" s="259"/>
      <c r="F1282" s="270"/>
      <c r="G1282" s="259"/>
      <c r="H1282" s="259"/>
      <c r="I1282" s="259"/>
      <c r="J1282" s="259"/>
    </row>
    <row r="1283" spans="1:10">
      <c r="A1283" s="259"/>
      <c r="B1283" s="259"/>
      <c r="C1283" s="259"/>
      <c r="D1283" s="259"/>
      <c r="E1283" s="259"/>
      <c r="F1283" s="270"/>
      <c r="G1283" s="259"/>
      <c r="H1283" s="259"/>
      <c r="I1283" s="259"/>
      <c r="J1283" s="259"/>
    </row>
    <row r="1284" spans="1:10">
      <c r="A1284" s="259"/>
      <c r="B1284" s="259"/>
      <c r="C1284" s="259"/>
      <c r="D1284" s="259"/>
      <c r="E1284" s="259"/>
      <c r="F1284" s="270"/>
      <c r="G1284" s="259"/>
      <c r="H1284" s="259"/>
      <c r="I1284" s="259"/>
      <c r="J1284" s="259"/>
    </row>
    <row r="1285" spans="1:10">
      <c r="A1285" s="259"/>
      <c r="B1285" s="259"/>
      <c r="C1285" s="259"/>
      <c r="D1285" s="259"/>
      <c r="E1285" s="259"/>
      <c r="F1285" s="270"/>
      <c r="G1285" s="259"/>
      <c r="H1285" s="259"/>
      <c r="I1285" s="259"/>
      <c r="J1285" s="259"/>
    </row>
    <row r="1286" spans="1:10">
      <c r="A1286" s="259"/>
      <c r="B1286" s="259"/>
      <c r="C1286" s="259"/>
      <c r="D1286" s="259"/>
      <c r="E1286" s="259"/>
      <c r="F1286" s="270"/>
      <c r="G1286" s="259"/>
      <c r="H1286" s="259"/>
      <c r="I1286" s="259"/>
      <c r="J1286" s="259"/>
    </row>
    <row r="1287" spans="1:10">
      <c r="A1287" s="259"/>
      <c r="B1287" s="259"/>
      <c r="C1287" s="259"/>
      <c r="D1287" s="259"/>
      <c r="E1287" s="259"/>
      <c r="F1287" s="270"/>
      <c r="G1287" s="259"/>
      <c r="H1287" s="259"/>
      <c r="I1287" s="259"/>
      <c r="J1287" s="259"/>
    </row>
    <row r="1288" spans="1:10">
      <c r="A1288" s="259"/>
      <c r="B1288" s="259"/>
      <c r="C1288" s="259"/>
      <c r="D1288" s="259"/>
      <c r="E1288" s="259"/>
      <c r="F1288" s="270"/>
      <c r="G1288" s="259"/>
      <c r="H1288" s="259"/>
      <c r="I1288" s="259"/>
      <c r="J1288" s="259"/>
    </row>
    <row r="1289" spans="1:10">
      <c r="A1289" s="259"/>
      <c r="B1289" s="259"/>
      <c r="C1289" s="259"/>
      <c r="D1289" s="259"/>
      <c r="E1289" s="259"/>
      <c r="F1289" s="270"/>
      <c r="G1289" s="259"/>
      <c r="H1289" s="259"/>
      <c r="I1289" s="259"/>
      <c r="J1289" s="259"/>
    </row>
    <row r="1290" spans="1:10">
      <c r="A1290" s="259"/>
      <c r="B1290" s="259"/>
      <c r="C1290" s="259"/>
      <c r="D1290" s="259"/>
      <c r="E1290" s="259"/>
      <c r="F1290" s="270"/>
      <c r="G1290" s="259"/>
      <c r="H1290" s="259"/>
      <c r="I1290" s="259"/>
      <c r="J1290" s="259"/>
    </row>
    <row r="1291" spans="1:10">
      <c r="A1291" s="259"/>
      <c r="B1291" s="259"/>
      <c r="C1291" s="259"/>
      <c r="D1291" s="259"/>
      <c r="E1291" s="259"/>
      <c r="F1291" s="270"/>
      <c r="G1291" s="259"/>
      <c r="H1291" s="259"/>
      <c r="I1291" s="259"/>
      <c r="J1291" s="259"/>
    </row>
    <row r="1292" spans="1:10">
      <c r="A1292" s="259"/>
      <c r="B1292" s="259"/>
      <c r="C1292" s="259"/>
      <c r="D1292" s="259"/>
      <c r="E1292" s="259"/>
      <c r="F1292" s="270"/>
      <c r="G1292" s="259"/>
      <c r="H1292" s="259"/>
      <c r="I1292" s="259"/>
      <c r="J1292" s="259"/>
    </row>
    <row r="1293" spans="1:10">
      <c r="A1293" s="259"/>
      <c r="B1293" s="259"/>
      <c r="C1293" s="259"/>
      <c r="D1293" s="259"/>
      <c r="E1293" s="259"/>
      <c r="F1293" s="270"/>
      <c r="G1293" s="259"/>
      <c r="H1293" s="259"/>
      <c r="I1293" s="259"/>
      <c r="J1293" s="259"/>
    </row>
    <row r="1294" spans="1:10">
      <c r="A1294" s="259"/>
      <c r="B1294" s="259"/>
      <c r="C1294" s="259"/>
      <c r="D1294" s="259"/>
      <c r="E1294" s="259"/>
      <c r="F1294" s="270"/>
      <c r="G1294" s="259"/>
      <c r="H1294" s="259"/>
      <c r="I1294" s="259"/>
      <c r="J1294" s="259"/>
    </row>
    <row r="1295" spans="1:10">
      <c r="A1295" s="259"/>
      <c r="B1295" s="259"/>
      <c r="C1295" s="259"/>
      <c r="D1295" s="259"/>
      <c r="E1295" s="259"/>
      <c r="F1295" s="270"/>
      <c r="G1295" s="259"/>
      <c r="H1295" s="259"/>
      <c r="I1295" s="259"/>
      <c r="J1295" s="259"/>
    </row>
    <row r="1296" spans="1:10">
      <c r="A1296" s="259"/>
      <c r="B1296" s="259"/>
      <c r="C1296" s="259"/>
      <c r="D1296" s="259"/>
      <c r="E1296" s="259"/>
      <c r="F1296" s="270"/>
      <c r="G1296" s="259"/>
      <c r="H1296" s="259"/>
      <c r="I1296" s="259"/>
      <c r="J1296" s="259"/>
    </row>
    <row r="1297" spans="1:10">
      <c r="A1297" s="259"/>
      <c r="B1297" s="259"/>
      <c r="C1297" s="259"/>
      <c r="D1297" s="259"/>
      <c r="E1297" s="259"/>
      <c r="F1297" s="270"/>
      <c r="G1297" s="259"/>
      <c r="H1297" s="259"/>
      <c r="I1297" s="259"/>
      <c r="J1297" s="259"/>
    </row>
    <row r="1298" spans="1:10">
      <c r="A1298" s="259"/>
      <c r="B1298" s="259"/>
      <c r="C1298" s="259"/>
      <c r="D1298" s="259"/>
      <c r="E1298" s="259"/>
      <c r="F1298" s="270"/>
      <c r="G1298" s="259"/>
      <c r="H1298" s="259"/>
      <c r="I1298" s="259"/>
      <c r="J1298" s="259"/>
    </row>
    <row r="1299" spans="1:10">
      <c r="A1299" s="259"/>
      <c r="B1299" s="259"/>
      <c r="C1299" s="259"/>
      <c r="D1299" s="259"/>
      <c r="E1299" s="259"/>
      <c r="F1299" s="270"/>
      <c r="G1299" s="259"/>
      <c r="H1299" s="259"/>
      <c r="I1299" s="259"/>
      <c r="J1299" s="259"/>
    </row>
    <row r="1300" spans="1:10">
      <c r="A1300" s="259"/>
      <c r="B1300" s="259"/>
      <c r="C1300" s="259"/>
      <c r="D1300" s="259"/>
      <c r="E1300" s="259"/>
      <c r="F1300" s="270"/>
      <c r="G1300" s="259"/>
      <c r="H1300" s="259"/>
      <c r="I1300" s="259"/>
      <c r="J1300" s="259"/>
    </row>
    <row r="1301" spans="1:10">
      <c r="A1301" s="259"/>
      <c r="B1301" s="259"/>
      <c r="C1301" s="259"/>
      <c r="D1301" s="259"/>
      <c r="E1301" s="259"/>
      <c r="F1301" s="270"/>
      <c r="G1301" s="259"/>
      <c r="H1301" s="259"/>
      <c r="I1301" s="259"/>
      <c r="J1301" s="259"/>
    </row>
    <row r="1302" spans="1:10">
      <c r="A1302" s="259"/>
      <c r="B1302" s="259"/>
      <c r="C1302" s="259"/>
      <c r="D1302" s="259"/>
      <c r="E1302" s="259"/>
      <c r="F1302" s="270"/>
      <c r="G1302" s="259"/>
      <c r="H1302" s="259"/>
      <c r="I1302" s="259"/>
      <c r="J1302" s="259"/>
    </row>
    <row r="1303" spans="1:10">
      <c r="A1303" s="259"/>
      <c r="B1303" s="259"/>
      <c r="C1303" s="259"/>
      <c r="D1303" s="259"/>
      <c r="E1303" s="259"/>
      <c r="F1303" s="270"/>
      <c r="G1303" s="259"/>
      <c r="H1303" s="259"/>
      <c r="I1303" s="259"/>
      <c r="J1303" s="259"/>
    </row>
    <row r="1304" spans="1:10">
      <c r="A1304" s="259"/>
      <c r="B1304" s="259"/>
      <c r="C1304" s="259"/>
      <c r="D1304" s="259"/>
      <c r="E1304" s="259"/>
      <c r="F1304" s="270"/>
      <c r="G1304" s="259"/>
      <c r="H1304" s="259"/>
      <c r="I1304" s="259"/>
      <c r="J1304" s="259"/>
    </row>
    <row r="1305" spans="1:10">
      <c r="A1305" s="259"/>
      <c r="B1305" s="259"/>
      <c r="C1305" s="259"/>
      <c r="D1305" s="259"/>
      <c r="E1305" s="259"/>
      <c r="F1305" s="270"/>
      <c r="G1305" s="259"/>
      <c r="H1305" s="259"/>
      <c r="I1305" s="259"/>
      <c r="J1305" s="259"/>
    </row>
    <row r="1306" spans="1:10">
      <c r="A1306" s="259"/>
      <c r="B1306" s="259"/>
      <c r="C1306" s="259"/>
      <c r="D1306" s="259"/>
      <c r="E1306" s="259"/>
      <c r="F1306" s="270"/>
      <c r="G1306" s="259"/>
      <c r="H1306" s="259"/>
      <c r="I1306" s="259"/>
      <c r="J1306" s="259"/>
    </row>
    <row r="1307" spans="1:10">
      <c r="A1307" s="259"/>
      <c r="B1307" s="259"/>
      <c r="C1307" s="259"/>
      <c r="D1307" s="259"/>
      <c r="E1307" s="259"/>
      <c r="F1307" s="270"/>
      <c r="G1307" s="259"/>
      <c r="H1307" s="259"/>
      <c r="I1307" s="259"/>
      <c r="J1307" s="259"/>
    </row>
    <row r="1308" spans="1:10">
      <c r="A1308" s="259"/>
      <c r="B1308" s="259"/>
      <c r="C1308" s="259"/>
      <c r="D1308" s="259"/>
      <c r="E1308" s="259"/>
      <c r="F1308" s="270"/>
      <c r="G1308" s="259"/>
      <c r="H1308" s="259"/>
      <c r="I1308" s="259"/>
      <c r="J1308" s="259"/>
    </row>
    <row r="1309" spans="1:10">
      <c r="A1309" s="259"/>
      <c r="B1309" s="259"/>
      <c r="C1309" s="259"/>
      <c r="D1309" s="259"/>
      <c r="E1309" s="259"/>
      <c r="F1309" s="270"/>
      <c r="G1309" s="259"/>
      <c r="H1309" s="259"/>
      <c r="I1309" s="259"/>
      <c r="J1309" s="259"/>
    </row>
    <row r="1310" spans="1:10">
      <c r="A1310" s="259"/>
      <c r="B1310" s="259"/>
      <c r="C1310" s="259"/>
      <c r="D1310" s="259"/>
      <c r="E1310" s="259"/>
      <c r="F1310" s="270"/>
      <c r="G1310" s="259"/>
      <c r="H1310" s="259"/>
      <c r="I1310" s="259"/>
      <c r="J1310" s="259"/>
    </row>
    <row r="1311" spans="1:10">
      <c r="A1311" s="259"/>
      <c r="B1311" s="259"/>
      <c r="C1311" s="259"/>
      <c r="D1311" s="259"/>
      <c r="E1311" s="259"/>
      <c r="F1311" s="270"/>
      <c r="G1311" s="259"/>
      <c r="H1311" s="259"/>
      <c r="I1311" s="259"/>
      <c r="J1311" s="259"/>
    </row>
    <row r="1312" spans="1:10">
      <c r="A1312" s="259"/>
      <c r="B1312" s="259"/>
      <c r="C1312" s="259"/>
      <c r="D1312" s="259"/>
      <c r="E1312" s="259"/>
      <c r="F1312" s="270"/>
      <c r="G1312" s="259"/>
      <c r="H1312" s="259"/>
      <c r="I1312" s="259"/>
      <c r="J1312" s="259"/>
    </row>
    <row r="1313" spans="1:10">
      <c r="A1313" s="259"/>
      <c r="B1313" s="259"/>
      <c r="C1313" s="259"/>
      <c r="D1313" s="259"/>
      <c r="E1313" s="259"/>
      <c r="F1313" s="270"/>
      <c r="G1313" s="259"/>
      <c r="H1313" s="259"/>
      <c r="I1313" s="259"/>
      <c r="J1313" s="259"/>
    </row>
    <row r="1314" spans="1:10">
      <c r="A1314" s="259"/>
      <c r="B1314" s="259"/>
      <c r="C1314" s="259"/>
      <c r="D1314" s="259"/>
      <c r="E1314" s="259"/>
      <c r="F1314" s="270"/>
      <c r="G1314" s="259"/>
      <c r="H1314" s="259"/>
      <c r="I1314" s="259"/>
      <c r="J1314" s="259"/>
    </row>
    <row r="1315" spans="1:10">
      <c r="A1315" s="259"/>
      <c r="B1315" s="259"/>
      <c r="C1315" s="259"/>
      <c r="D1315" s="259"/>
      <c r="E1315" s="259"/>
      <c r="F1315" s="270"/>
      <c r="G1315" s="259"/>
      <c r="H1315" s="259"/>
      <c r="I1315" s="259"/>
      <c r="J1315" s="259"/>
    </row>
    <row r="1316" spans="1:10">
      <c r="A1316" s="259"/>
      <c r="B1316" s="259"/>
      <c r="C1316" s="259"/>
      <c r="D1316" s="259"/>
      <c r="E1316" s="259"/>
      <c r="F1316" s="270"/>
      <c r="G1316" s="259"/>
      <c r="H1316" s="259"/>
      <c r="I1316" s="259"/>
      <c r="J1316" s="259"/>
    </row>
    <row r="1317" spans="1:10">
      <c r="A1317" s="259"/>
      <c r="B1317" s="259"/>
      <c r="C1317" s="259"/>
      <c r="D1317" s="259"/>
      <c r="E1317" s="259"/>
      <c r="F1317" s="270"/>
      <c r="G1317" s="259"/>
      <c r="H1317" s="259"/>
      <c r="I1317" s="259"/>
      <c r="J1317" s="259"/>
    </row>
    <row r="1318" spans="1:10">
      <c r="A1318" s="259"/>
      <c r="B1318" s="259"/>
      <c r="C1318" s="259"/>
      <c r="D1318" s="259"/>
      <c r="E1318" s="259"/>
      <c r="F1318" s="270"/>
      <c r="G1318" s="259"/>
      <c r="H1318" s="259"/>
      <c r="I1318" s="259"/>
      <c r="J1318" s="259"/>
    </row>
    <row r="1319" spans="1:10">
      <c r="A1319" s="259"/>
      <c r="B1319" s="259"/>
      <c r="C1319" s="259"/>
      <c r="D1319" s="259"/>
      <c r="E1319" s="259"/>
      <c r="F1319" s="270"/>
      <c r="G1319" s="259"/>
      <c r="H1319" s="259"/>
      <c r="I1319" s="259"/>
      <c r="J1319" s="259"/>
    </row>
    <row r="1320" spans="1:10">
      <c r="A1320" s="259"/>
      <c r="B1320" s="259"/>
      <c r="C1320" s="259"/>
      <c r="D1320" s="259"/>
      <c r="E1320" s="259"/>
      <c r="F1320" s="270"/>
      <c r="G1320" s="259"/>
      <c r="H1320" s="259"/>
      <c r="I1320" s="259"/>
      <c r="J1320" s="259"/>
    </row>
    <row r="1321" spans="1:10">
      <c r="A1321" s="259"/>
      <c r="B1321" s="259"/>
      <c r="C1321" s="259"/>
      <c r="D1321" s="259"/>
      <c r="E1321" s="259"/>
      <c r="F1321" s="270"/>
      <c r="G1321" s="259"/>
      <c r="H1321" s="259"/>
      <c r="I1321" s="259"/>
      <c r="J1321" s="259"/>
    </row>
    <row r="1322" spans="1:10">
      <c r="A1322" s="259"/>
      <c r="B1322" s="259"/>
      <c r="C1322" s="259"/>
      <c r="D1322" s="259"/>
      <c r="E1322" s="259"/>
      <c r="F1322" s="270"/>
      <c r="G1322" s="259"/>
      <c r="H1322" s="259"/>
      <c r="I1322" s="259"/>
      <c r="J1322" s="259"/>
    </row>
    <row r="1323" spans="1:10">
      <c r="A1323" s="259"/>
      <c r="B1323" s="259"/>
      <c r="C1323" s="259"/>
      <c r="D1323" s="259"/>
      <c r="E1323" s="259"/>
      <c r="F1323" s="270"/>
      <c r="G1323" s="259"/>
      <c r="H1323" s="259"/>
      <c r="I1323" s="259"/>
      <c r="J1323" s="259"/>
    </row>
    <row r="1324" spans="1:10">
      <c r="A1324" s="259"/>
      <c r="B1324" s="259"/>
      <c r="C1324" s="259"/>
      <c r="D1324" s="259"/>
      <c r="E1324" s="259"/>
      <c r="F1324" s="270"/>
      <c r="G1324" s="259"/>
      <c r="H1324" s="259"/>
      <c r="I1324" s="259"/>
      <c r="J1324" s="259"/>
    </row>
    <row r="1325" spans="1:10">
      <c r="A1325" s="259"/>
      <c r="B1325" s="259"/>
      <c r="C1325" s="259"/>
      <c r="D1325" s="259"/>
      <c r="E1325" s="259"/>
      <c r="F1325" s="270"/>
      <c r="G1325" s="259"/>
      <c r="H1325" s="259"/>
      <c r="I1325" s="259"/>
      <c r="J1325" s="259"/>
    </row>
    <row r="1326" spans="1:10">
      <c r="A1326" s="259"/>
      <c r="B1326" s="259"/>
      <c r="C1326" s="259"/>
      <c r="D1326" s="259"/>
      <c r="E1326" s="259"/>
      <c r="F1326" s="270"/>
      <c r="G1326" s="259"/>
      <c r="H1326" s="259"/>
      <c r="I1326" s="259"/>
      <c r="J1326" s="259"/>
    </row>
    <row r="1327" spans="1:10">
      <c r="A1327" s="259"/>
      <c r="B1327" s="259"/>
      <c r="C1327" s="259"/>
      <c r="D1327" s="259"/>
      <c r="E1327" s="259"/>
      <c r="F1327" s="270"/>
      <c r="G1327" s="259"/>
      <c r="H1327" s="259"/>
      <c r="I1327" s="259"/>
      <c r="J1327" s="259"/>
    </row>
    <row r="1328" spans="1:10">
      <c r="A1328" s="259"/>
      <c r="B1328" s="259"/>
      <c r="C1328" s="259"/>
      <c r="D1328" s="259"/>
      <c r="E1328" s="259"/>
      <c r="F1328" s="270"/>
      <c r="G1328" s="259"/>
      <c r="H1328" s="259"/>
      <c r="I1328" s="259"/>
      <c r="J1328" s="259"/>
    </row>
    <row r="1329" spans="1:10">
      <c r="A1329" s="259"/>
      <c r="B1329" s="259"/>
      <c r="C1329" s="259"/>
      <c r="D1329" s="259"/>
      <c r="E1329" s="259"/>
      <c r="F1329" s="270"/>
      <c r="G1329" s="259"/>
      <c r="H1329" s="259"/>
      <c r="I1329" s="259"/>
      <c r="J1329" s="259"/>
    </row>
    <row r="1330" spans="1:10">
      <c r="A1330" s="259"/>
      <c r="B1330" s="259"/>
      <c r="C1330" s="259"/>
      <c r="D1330" s="259"/>
      <c r="E1330" s="259"/>
      <c r="F1330" s="270"/>
      <c r="G1330" s="259"/>
      <c r="H1330" s="259"/>
      <c r="I1330" s="259"/>
      <c r="J1330" s="259"/>
    </row>
    <row r="1331" spans="1:10">
      <c r="A1331" s="259"/>
      <c r="B1331" s="259"/>
      <c r="C1331" s="259"/>
      <c r="D1331" s="259"/>
      <c r="E1331" s="259"/>
      <c r="F1331" s="270"/>
      <c r="G1331" s="259"/>
      <c r="H1331" s="259"/>
      <c r="I1331" s="259"/>
      <c r="J1331" s="259"/>
    </row>
    <row r="1332" spans="1:10">
      <c r="A1332" s="259"/>
      <c r="B1332" s="259"/>
      <c r="C1332" s="259"/>
      <c r="D1332" s="259"/>
      <c r="E1332" s="259"/>
      <c r="F1332" s="270"/>
      <c r="G1332" s="259"/>
      <c r="H1332" s="259"/>
      <c r="I1332" s="259"/>
      <c r="J1332" s="259"/>
    </row>
    <row r="1333" spans="1:10">
      <c r="A1333" s="259"/>
      <c r="B1333" s="259"/>
      <c r="C1333" s="259"/>
      <c r="D1333" s="259"/>
      <c r="E1333" s="259"/>
      <c r="F1333" s="270"/>
      <c r="G1333" s="259"/>
      <c r="H1333" s="259"/>
      <c r="I1333" s="259"/>
      <c r="J1333" s="259"/>
    </row>
    <row r="1334" spans="1:10">
      <c r="A1334" s="259"/>
      <c r="B1334" s="259"/>
      <c r="C1334" s="259"/>
      <c r="D1334" s="259"/>
      <c r="E1334" s="259"/>
      <c r="F1334" s="270"/>
      <c r="G1334" s="259"/>
      <c r="H1334" s="259"/>
      <c r="I1334" s="259"/>
      <c r="J1334" s="259"/>
    </row>
    <row r="1335" spans="1:10">
      <c r="A1335" s="259"/>
      <c r="B1335" s="259"/>
      <c r="C1335" s="259"/>
      <c r="D1335" s="259"/>
      <c r="E1335" s="259"/>
      <c r="F1335" s="270"/>
      <c r="G1335" s="259"/>
      <c r="H1335" s="259"/>
      <c r="I1335" s="259"/>
      <c r="J1335" s="259"/>
    </row>
    <row r="1336" spans="1:10">
      <c r="A1336" s="259"/>
      <c r="B1336" s="259"/>
      <c r="C1336" s="259"/>
      <c r="D1336" s="259"/>
      <c r="E1336" s="259"/>
      <c r="F1336" s="270"/>
      <c r="G1336" s="259"/>
      <c r="H1336" s="259"/>
      <c r="I1336" s="259"/>
      <c r="J1336" s="259"/>
    </row>
    <row r="1337" spans="1:10">
      <c r="A1337" s="259"/>
      <c r="B1337" s="259"/>
      <c r="C1337" s="259"/>
      <c r="D1337" s="259"/>
      <c r="E1337" s="259"/>
      <c r="F1337" s="270"/>
      <c r="G1337" s="259"/>
      <c r="H1337" s="259"/>
      <c r="I1337" s="259"/>
      <c r="J1337" s="259"/>
    </row>
    <row r="1338" spans="1:10">
      <c r="A1338" s="259"/>
      <c r="B1338" s="259"/>
      <c r="C1338" s="259"/>
      <c r="D1338" s="259"/>
      <c r="E1338" s="259"/>
      <c r="F1338" s="270"/>
      <c r="G1338" s="259"/>
      <c r="H1338" s="259"/>
      <c r="I1338" s="259"/>
      <c r="J1338" s="259"/>
    </row>
    <row r="1339" spans="1:10">
      <c r="A1339" s="259"/>
      <c r="B1339" s="259"/>
      <c r="C1339" s="259"/>
      <c r="D1339" s="259"/>
      <c r="E1339" s="259"/>
      <c r="F1339" s="270"/>
      <c r="G1339" s="259"/>
      <c r="H1339" s="259"/>
      <c r="I1339" s="259"/>
      <c r="J1339" s="259"/>
    </row>
    <row r="1340" spans="1:10">
      <c r="A1340" s="259"/>
      <c r="B1340" s="259"/>
      <c r="C1340" s="259"/>
      <c r="D1340" s="259"/>
      <c r="E1340" s="259"/>
      <c r="F1340" s="270"/>
      <c r="G1340" s="259"/>
      <c r="H1340" s="259"/>
      <c r="I1340" s="259"/>
      <c r="J1340" s="259"/>
    </row>
    <row r="1341" spans="1:10">
      <c r="A1341" s="259"/>
      <c r="B1341" s="259"/>
      <c r="C1341" s="259"/>
      <c r="D1341" s="259"/>
      <c r="E1341" s="259"/>
      <c r="F1341" s="270"/>
      <c r="G1341" s="259"/>
      <c r="H1341" s="259"/>
      <c r="I1341" s="259"/>
      <c r="J1341" s="259"/>
    </row>
    <row r="1342" spans="1:10">
      <c r="A1342" s="259"/>
      <c r="B1342" s="259"/>
      <c r="C1342" s="259"/>
      <c r="D1342" s="259"/>
      <c r="E1342" s="259"/>
      <c r="F1342" s="270"/>
      <c r="G1342" s="259"/>
      <c r="H1342" s="259"/>
      <c r="I1342" s="259"/>
      <c r="J1342" s="259"/>
    </row>
    <row r="1343" spans="1:10">
      <c r="A1343" s="259"/>
      <c r="B1343" s="259"/>
      <c r="C1343" s="259"/>
      <c r="D1343" s="259"/>
      <c r="E1343" s="259"/>
      <c r="F1343" s="270"/>
      <c r="G1343" s="259"/>
      <c r="H1343" s="259"/>
      <c r="I1343" s="259"/>
      <c r="J1343" s="259"/>
    </row>
    <row r="1344" spans="1:10">
      <c r="A1344" s="259"/>
      <c r="B1344" s="259"/>
      <c r="C1344" s="259"/>
      <c r="D1344" s="259"/>
      <c r="E1344" s="259"/>
      <c r="F1344" s="270"/>
      <c r="G1344" s="259"/>
      <c r="H1344" s="259"/>
      <c r="I1344" s="259"/>
      <c r="J1344" s="259"/>
    </row>
    <row r="1345" spans="1:10">
      <c r="A1345" s="259"/>
      <c r="B1345" s="259"/>
      <c r="C1345" s="259"/>
      <c r="D1345" s="259"/>
      <c r="E1345" s="259"/>
      <c r="F1345" s="270"/>
      <c r="G1345" s="259"/>
      <c r="H1345" s="259"/>
      <c r="I1345" s="259"/>
      <c r="J1345" s="259"/>
    </row>
    <row r="1346" spans="1:10">
      <c r="A1346" s="259"/>
      <c r="B1346" s="259"/>
      <c r="C1346" s="259"/>
      <c r="D1346" s="259"/>
      <c r="E1346" s="259"/>
      <c r="F1346" s="270"/>
      <c r="G1346" s="259"/>
      <c r="H1346" s="259"/>
      <c r="I1346" s="259"/>
      <c r="J1346" s="259"/>
    </row>
    <row r="1347" spans="1:10">
      <c r="A1347" s="259"/>
      <c r="B1347" s="259"/>
      <c r="C1347" s="259"/>
      <c r="D1347" s="259"/>
      <c r="E1347" s="259"/>
      <c r="F1347" s="270"/>
      <c r="G1347" s="259"/>
      <c r="H1347" s="259"/>
      <c r="I1347" s="259"/>
      <c r="J1347" s="259"/>
    </row>
    <row r="1348" spans="1:10">
      <c r="A1348" s="259"/>
      <c r="B1348" s="259"/>
      <c r="C1348" s="259"/>
      <c r="D1348" s="259"/>
      <c r="E1348" s="259"/>
      <c r="F1348" s="270"/>
      <c r="G1348" s="259"/>
      <c r="H1348" s="259"/>
      <c r="I1348" s="259"/>
      <c r="J1348" s="259"/>
    </row>
    <row r="1349" spans="1:10">
      <c r="A1349" s="259"/>
      <c r="B1349" s="259"/>
      <c r="C1349" s="259"/>
      <c r="D1349" s="259"/>
      <c r="E1349" s="259"/>
      <c r="F1349" s="270"/>
      <c r="G1349" s="259"/>
      <c r="H1349" s="259"/>
      <c r="I1349" s="259"/>
      <c r="J1349" s="259"/>
    </row>
    <row r="1350" spans="1:10">
      <c r="A1350" s="259"/>
      <c r="B1350" s="259"/>
      <c r="C1350" s="259"/>
      <c r="D1350" s="259"/>
      <c r="E1350" s="259"/>
      <c r="F1350" s="270"/>
      <c r="G1350" s="259"/>
      <c r="H1350" s="259"/>
      <c r="I1350" s="259"/>
      <c r="J1350" s="259"/>
    </row>
    <row r="1351" spans="1:10">
      <c r="A1351" s="259"/>
      <c r="B1351" s="259"/>
      <c r="C1351" s="259"/>
      <c r="D1351" s="259"/>
      <c r="E1351" s="259"/>
      <c r="F1351" s="270"/>
      <c r="G1351" s="259"/>
      <c r="H1351" s="259"/>
      <c r="I1351" s="259"/>
      <c r="J1351" s="259"/>
    </row>
    <row r="1352" spans="1:10">
      <c r="A1352" s="259"/>
      <c r="B1352" s="259"/>
      <c r="C1352" s="259"/>
      <c r="D1352" s="259"/>
      <c r="E1352" s="259"/>
      <c r="F1352" s="270"/>
      <c r="G1352" s="259"/>
      <c r="H1352" s="259"/>
      <c r="I1352" s="259"/>
      <c r="J1352" s="259"/>
    </row>
    <row r="1353" spans="1:10">
      <c r="A1353" s="259"/>
      <c r="B1353" s="259"/>
      <c r="C1353" s="259"/>
      <c r="D1353" s="259"/>
      <c r="E1353" s="259"/>
      <c r="F1353" s="270"/>
      <c r="G1353" s="259"/>
      <c r="H1353" s="259"/>
      <c r="I1353" s="259"/>
      <c r="J1353" s="259"/>
    </row>
    <row r="1354" spans="1:10">
      <c r="A1354" s="259"/>
      <c r="B1354" s="259"/>
      <c r="C1354" s="259"/>
      <c r="D1354" s="259"/>
      <c r="E1354" s="259"/>
      <c r="F1354" s="270"/>
      <c r="G1354" s="259"/>
      <c r="H1354" s="259"/>
      <c r="I1354" s="259"/>
      <c r="J1354" s="259"/>
    </row>
    <row r="1355" spans="1:10">
      <c r="A1355" s="259"/>
      <c r="B1355" s="259"/>
      <c r="C1355" s="259"/>
      <c r="D1355" s="259"/>
      <c r="E1355" s="259"/>
      <c r="F1355" s="270"/>
      <c r="G1355" s="259"/>
      <c r="H1355" s="259"/>
      <c r="I1355" s="259"/>
      <c r="J1355" s="259"/>
    </row>
    <row r="1356" spans="1:10">
      <c r="A1356" s="259"/>
      <c r="B1356" s="259"/>
      <c r="C1356" s="259"/>
      <c r="D1356" s="259"/>
      <c r="E1356" s="259"/>
      <c r="F1356" s="270"/>
      <c r="G1356" s="259"/>
      <c r="H1356" s="259"/>
      <c r="I1356" s="259"/>
      <c r="J1356" s="259"/>
    </row>
    <row r="1357" spans="1:10">
      <c r="A1357" s="259"/>
      <c r="B1357" s="259"/>
      <c r="C1357" s="259"/>
      <c r="D1357" s="259"/>
      <c r="E1357" s="259"/>
      <c r="F1357" s="270"/>
      <c r="G1357" s="259"/>
      <c r="H1357" s="259"/>
      <c r="I1357" s="259"/>
      <c r="J1357" s="259"/>
    </row>
    <row r="1358" spans="1:10">
      <c r="A1358" s="259"/>
      <c r="B1358" s="259"/>
      <c r="C1358" s="259"/>
      <c r="D1358" s="259"/>
      <c r="E1358" s="259"/>
      <c r="F1358" s="270"/>
      <c r="G1358" s="259"/>
      <c r="H1358" s="259"/>
      <c r="I1358" s="259"/>
      <c r="J1358" s="259"/>
    </row>
    <row r="1359" spans="1:10">
      <c r="A1359" s="259"/>
      <c r="B1359" s="259"/>
      <c r="C1359" s="259"/>
      <c r="D1359" s="259"/>
      <c r="E1359" s="259"/>
      <c r="F1359" s="270"/>
      <c r="G1359" s="259"/>
      <c r="H1359" s="259"/>
      <c r="I1359" s="259"/>
      <c r="J1359" s="259"/>
    </row>
    <row r="1360" spans="1:10">
      <c r="A1360" s="259"/>
      <c r="B1360" s="259"/>
      <c r="C1360" s="259"/>
      <c r="D1360" s="259"/>
      <c r="E1360" s="259"/>
      <c r="F1360" s="270"/>
      <c r="G1360" s="259"/>
      <c r="H1360" s="259"/>
      <c r="I1360" s="259"/>
      <c r="J1360" s="259"/>
    </row>
    <row r="1361" spans="1:10">
      <c r="A1361" s="259"/>
      <c r="B1361" s="259"/>
      <c r="C1361" s="259"/>
      <c r="D1361" s="259"/>
      <c r="E1361" s="259"/>
      <c r="F1361" s="270"/>
      <c r="G1361" s="259"/>
      <c r="H1361" s="259"/>
      <c r="I1361" s="259"/>
      <c r="J1361" s="259"/>
    </row>
    <row r="1362" spans="1:10">
      <c r="A1362" s="259"/>
      <c r="B1362" s="259"/>
      <c r="C1362" s="259"/>
      <c r="D1362" s="259"/>
      <c r="E1362" s="259"/>
      <c r="F1362" s="270"/>
      <c r="G1362" s="259"/>
      <c r="H1362" s="259"/>
      <c r="I1362" s="259"/>
      <c r="J1362" s="259"/>
    </row>
    <row r="1363" spans="1:10">
      <c r="A1363" s="259"/>
      <c r="B1363" s="259"/>
      <c r="C1363" s="259"/>
      <c r="D1363" s="259"/>
      <c r="E1363" s="259"/>
      <c r="F1363" s="270"/>
      <c r="G1363" s="259"/>
      <c r="H1363" s="259"/>
      <c r="I1363" s="259"/>
      <c r="J1363" s="259"/>
    </row>
    <row r="1364" spans="1:10">
      <c r="A1364" s="259"/>
      <c r="B1364" s="259"/>
      <c r="C1364" s="259"/>
      <c r="D1364" s="259"/>
      <c r="E1364" s="259"/>
      <c r="F1364" s="270"/>
      <c r="G1364" s="259"/>
      <c r="H1364" s="259"/>
      <c r="I1364" s="259"/>
      <c r="J1364" s="259"/>
    </row>
    <row r="1365" spans="1:10">
      <c r="A1365" s="259"/>
      <c r="B1365" s="259"/>
      <c r="C1365" s="259"/>
      <c r="D1365" s="259"/>
      <c r="E1365" s="259"/>
      <c r="F1365" s="270"/>
      <c r="G1365" s="259"/>
      <c r="H1365" s="259"/>
      <c r="I1365" s="259"/>
      <c r="J1365" s="259"/>
    </row>
    <row r="1366" spans="1:10">
      <c r="A1366" s="259"/>
      <c r="B1366" s="259"/>
      <c r="C1366" s="259"/>
      <c r="D1366" s="259"/>
      <c r="E1366" s="259"/>
      <c r="F1366" s="270"/>
      <c r="G1366" s="259"/>
      <c r="H1366" s="259"/>
      <c r="I1366" s="259"/>
      <c r="J1366" s="259"/>
    </row>
    <row r="1367" spans="1:10">
      <c r="A1367" s="259"/>
      <c r="B1367" s="259"/>
      <c r="C1367" s="259"/>
      <c r="D1367" s="259"/>
      <c r="E1367" s="259"/>
      <c r="F1367" s="270"/>
      <c r="G1367" s="259"/>
      <c r="H1367" s="259"/>
      <c r="I1367" s="259"/>
      <c r="J1367" s="259"/>
    </row>
    <row r="1368" spans="1:10">
      <c r="A1368" s="259"/>
      <c r="B1368" s="259"/>
      <c r="C1368" s="259"/>
      <c r="D1368" s="259"/>
      <c r="E1368" s="259"/>
      <c r="F1368" s="270"/>
      <c r="G1368" s="259"/>
      <c r="H1368" s="259"/>
      <c r="I1368" s="259"/>
      <c r="J1368" s="259"/>
    </row>
    <row r="1369" spans="1:10">
      <c r="A1369" s="259"/>
      <c r="B1369" s="259"/>
      <c r="C1369" s="259"/>
      <c r="D1369" s="259"/>
      <c r="E1369" s="259"/>
      <c r="F1369" s="270"/>
      <c r="G1369" s="259"/>
      <c r="H1369" s="259"/>
      <c r="I1369" s="259"/>
      <c r="J1369" s="259"/>
    </row>
    <row r="1370" spans="1:10">
      <c r="A1370" s="259"/>
      <c r="B1370" s="259"/>
      <c r="C1370" s="259"/>
      <c r="D1370" s="259"/>
      <c r="E1370" s="259"/>
      <c r="F1370" s="270"/>
      <c r="G1370" s="259"/>
      <c r="H1370" s="259"/>
      <c r="I1370" s="259"/>
      <c r="J1370" s="259"/>
    </row>
    <row r="1371" spans="1:10">
      <c r="A1371" s="259"/>
      <c r="B1371" s="259"/>
      <c r="C1371" s="259"/>
      <c r="D1371" s="259"/>
      <c r="E1371" s="259"/>
      <c r="F1371" s="270"/>
      <c r="G1371" s="259"/>
      <c r="H1371" s="259"/>
      <c r="I1371" s="259"/>
      <c r="J1371" s="259"/>
    </row>
    <row r="1372" spans="1:10">
      <c r="A1372" s="259"/>
      <c r="B1372" s="259"/>
      <c r="C1372" s="259"/>
      <c r="D1372" s="259"/>
      <c r="E1372" s="259"/>
      <c r="F1372" s="270"/>
      <c r="G1372" s="259"/>
      <c r="H1372" s="259"/>
      <c r="I1372" s="259"/>
      <c r="J1372" s="259"/>
    </row>
    <row r="1373" spans="1:10">
      <c r="A1373" s="259"/>
      <c r="B1373" s="259"/>
      <c r="C1373" s="259"/>
      <c r="D1373" s="259"/>
      <c r="E1373" s="259"/>
      <c r="F1373" s="270"/>
      <c r="G1373" s="259"/>
      <c r="H1373" s="259"/>
      <c r="I1373" s="259"/>
      <c r="J1373" s="259"/>
    </row>
    <row r="1374" spans="1:10">
      <c r="A1374" s="259"/>
      <c r="B1374" s="259"/>
      <c r="C1374" s="259"/>
      <c r="D1374" s="259"/>
      <c r="E1374" s="259"/>
      <c r="F1374" s="270"/>
      <c r="G1374" s="259"/>
      <c r="H1374" s="259"/>
      <c r="I1374" s="259"/>
      <c r="J1374" s="259"/>
    </row>
    <row r="1375" spans="1:10">
      <c r="A1375" s="259"/>
      <c r="B1375" s="259"/>
      <c r="C1375" s="259"/>
      <c r="D1375" s="259"/>
      <c r="E1375" s="259"/>
      <c r="F1375" s="270"/>
      <c r="G1375" s="259"/>
      <c r="H1375" s="259"/>
      <c r="I1375" s="259"/>
      <c r="J1375" s="259"/>
    </row>
    <row r="1376" spans="1:10">
      <c r="A1376" s="259"/>
      <c r="B1376" s="259"/>
      <c r="C1376" s="259"/>
      <c r="D1376" s="259"/>
      <c r="E1376" s="259"/>
      <c r="F1376" s="270"/>
      <c r="G1376" s="259"/>
      <c r="H1376" s="259"/>
      <c r="I1376" s="259"/>
      <c r="J1376" s="259"/>
    </row>
    <row r="1377" spans="1:10">
      <c r="A1377" s="259"/>
      <c r="B1377" s="259"/>
      <c r="C1377" s="259"/>
      <c r="D1377" s="259"/>
      <c r="E1377" s="259"/>
      <c r="F1377" s="270"/>
      <c r="G1377" s="259"/>
      <c r="H1377" s="259"/>
      <c r="I1377" s="259"/>
      <c r="J1377" s="259"/>
    </row>
    <row r="1378" spans="1:10">
      <c r="A1378" s="259"/>
      <c r="B1378" s="259"/>
      <c r="C1378" s="259"/>
      <c r="D1378" s="259"/>
      <c r="E1378" s="259"/>
      <c r="F1378" s="270"/>
      <c r="G1378" s="259"/>
      <c r="H1378" s="259"/>
      <c r="I1378" s="259"/>
      <c r="J1378" s="259"/>
    </row>
    <row r="1379" spans="1:10">
      <c r="A1379" s="259"/>
      <c r="B1379" s="259"/>
      <c r="C1379" s="259"/>
      <c r="D1379" s="259"/>
      <c r="E1379" s="259"/>
      <c r="F1379" s="270"/>
      <c r="G1379" s="259"/>
      <c r="H1379" s="259"/>
      <c r="I1379" s="259"/>
      <c r="J1379" s="259"/>
    </row>
    <row r="1380" spans="1:10">
      <c r="A1380" s="259"/>
      <c r="B1380" s="259"/>
      <c r="C1380" s="259"/>
      <c r="D1380" s="259"/>
      <c r="E1380" s="259"/>
      <c r="F1380" s="270"/>
      <c r="G1380" s="259"/>
      <c r="H1380" s="259"/>
      <c r="I1380" s="259"/>
      <c r="J1380" s="259"/>
    </row>
    <row r="1381" spans="1:10">
      <c r="A1381" s="259"/>
      <c r="B1381" s="259"/>
      <c r="C1381" s="259"/>
      <c r="D1381" s="259"/>
      <c r="E1381" s="259"/>
      <c r="F1381" s="270"/>
      <c r="G1381" s="259"/>
      <c r="H1381" s="259"/>
      <c r="I1381" s="259"/>
      <c r="J1381" s="259"/>
    </row>
    <row r="1382" spans="1:10">
      <c r="A1382" s="259"/>
      <c r="B1382" s="259"/>
      <c r="C1382" s="259"/>
      <c r="D1382" s="259"/>
      <c r="E1382" s="259"/>
      <c r="F1382" s="270"/>
      <c r="G1382" s="259"/>
      <c r="H1382" s="259"/>
      <c r="I1382" s="259"/>
      <c r="J1382" s="259"/>
    </row>
    <row r="1383" spans="1:10">
      <c r="A1383" s="259"/>
      <c r="B1383" s="259"/>
      <c r="C1383" s="259"/>
      <c r="D1383" s="259"/>
      <c r="E1383" s="259"/>
      <c r="F1383" s="270"/>
      <c r="G1383" s="259"/>
      <c r="H1383" s="259"/>
      <c r="I1383" s="259"/>
      <c r="J1383" s="259"/>
    </row>
    <row r="1384" spans="1:10">
      <c r="A1384" s="259"/>
      <c r="B1384" s="259"/>
      <c r="C1384" s="259"/>
      <c r="D1384" s="259"/>
      <c r="E1384" s="259"/>
      <c r="F1384" s="270"/>
      <c r="G1384" s="259"/>
      <c r="H1384" s="259"/>
      <c r="I1384" s="259"/>
      <c r="J1384" s="259"/>
    </row>
    <row r="1385" spans="1:10">
      <c r="A1385" s="259"/>
      <c r="B1385" s="259"/>
      <c r="C1385" s="259"/>
      <c r="D1385" s="259"/>
      <c r="E1385" s="259"/>
      <c r="F1385" s="270"/>
      <c r="G1385" s="259"/>
      <c r="H1385" s="259"/>
      <c r="I1385" s="259"/>
      <c r="J1385" s="259"/>
    </row>
    <row r="1386" spans="1:10">
      <c r="A1386" s="259"/>
      <c r="B1386" s="259"/>
      <c r="C1386" s="259"/>
      <c r="D1386" s="259"/>
      <c r="E1386" s="259"/>
      <c r="F1386" s="270"/>
      <c r="G1386" s="259"/>
      <c r="H1386" s="259"/>
      <c r="I1386" s="259"/>
      <c r="J1386" s="259"/>
    </row>
    <row r="1387" spans="1:10">
      <c r="A1387" s="259"/>
      <c r="B1387" s="259"/>
      <c r="C1387" s="259"/>
      <c r="D1387" s="259"/>
      <c r="E1387" s="259"/>
      <c r="F1387" s="270"/>
      <c r="G1387" s="259"/>
      <c r="H1387" s="259"/>
      <c r="I1387" s="259"/>
      <c r="J1387" s="259"/>
    </row>
    <row r="1388" spans="1:10">
      <c r="A1388" s="259"/>
      <c r="B1388" s="259"/>
      <c r="C1388" s="259"/>
      <c r="D1388" s="259"/>
      <c r="E1388" s="259"/>
      <c r="F1388" s="270"/>
      <c r="G1388" s="259"/>
      <c r="H1388" s="259"/>
      <c r="I1388" s="259"/>
      <c r="J1388" s="259"/>
    </row>
    <row r="1389" spans="1:10">
      <c r="A1389" s="259"/>
      <c r="B1389" s="259"/>
      <c r="C1389" s="259"/>
      <c r="D1389" s="259"/>
      <c r="E1389" s="259"/>
      <c r="F1389" s="270"/>
      <c r="G1389" s="259"/>
      <c r="H1389" s="259"/>
      <c r="I1389" s="259"/>
      <c r="J1389" s="259"/>
    </row>
    <row r="1390" spans="1:10">
      <c r="A1390" s="259"/>
      <c r="B1390" s="259"/>
      <c r="C1390" s="259"/>
      <c r="D1390" s="259"/>
      <c r="E1390" s="259"/>
      <c r="F1390" s="270"/>
      <c r="G1390" s="259"/>
      <c r="H1390" s="259"/>
      <c r="I1390" s="259"/>
      <c r="J1390" s="259"/>
    </row>
    <row r="1391" spans="1:10">
      <c r="A1391" s="259"/>
      <c r="B1391" s="259"/>
      <c r="C1391" s="259"/>
      <c r="D1391" s="259"/>
      <c r="E1391" s="259"/>
      <c r="F1391" s="270"/>
      <c r="G1391" s="259"/>
      <c r="H1391" s="259"/>
      <c r="I1391" s="259"/>
      <c r="J1391" s="259"/>
    </row>
    <row r="1392" spans="1:10">
      <c r="A1392" s="259"/>
      <c r="B1392" s="259"/>
      <c r="C1392" s="259"/>
      <c r="D1392" s="259"/>
      <c r="E1392" s="259"/>
      <c r="F1392" s="270"/>
      <c r="G1392" s="259"/>
      <c r="H1392" s="259"/>
      <c r="I1392" s="259"/>
      <c r="J1392" s="259"/>
    </row>
    <row r="1393" spans="1:10">
      <c r="A1393" s="259"/>
      <c r="B1393" s="259"/>
      <c r="C1393" s="259"/>
      <c r="D1393" s="259"/>
      <c r="E1393" s="259"/>
      <c r="F1393" s="270"/>
      <c r="G1393" s="259"/>
      <c r="H1393" s="259"/>
      <c r="I1393" s="259"/>
      <c r="J1393" s="259"/>
    </row>
    <row r="1394" spans="1:10">
      <c r="A1394" s="259"/>
      <c r="B1394" s="259"/>
      <c r="C1394" s="259"/>
      <c r="D1394" s="259"/>
      <c r="E1394" s="259"/>
      <c r="F1394" s="270"/>
      <c r="G1394" s="259"/>
      <c r="H1394" s="259"/>
      <c r="I1394" s="259"/>
      <c r="J1394" s="259"/>
    </row>
    <row r="1395" spans="1:10">
      <c r="A1395" s="259"/>
      <c r="B1395" s="259"/>
      <c r="C1395" s="259"/>
      <c r="D1395" s="259"/>
      <c r="E1395" s="259"/>
      <c r="F1395" s="270"/>
      <c r="G1395" s="259"/>
      <c r="H1395" s="259"/>
      <c r="I1395" s="259"/>
      <c r="J1395" s="259"/>
    </row>
    <row r="1396" spans="1:10">
      <c r="A1396" s="259"/>
      <c r="B1396" s="259"/>
      <c r="C1396" s="259"/>
      <c r="D1396" s="259"/>
      <c r="E1396" s="259"/>
      <c r="F1396" s="270"/>
      <c r="G1396" s="259"/>
      <c r="H1396" s="259"/>
      <c r="I1396" s="259"/>
      <c r="J1396" s="259"/>
    </row>
    <row r="1397" spans="1:10">
      <c r="A1397" s="259"/>
      <c r="B1397" s="259"/>
      <c r="C1397" s="259"/>
      <c r="D1397" s="259"/>
      <c r="E1397" s="259"/>
      <c r="F1397" s="270"/>
      <c r="G1397" s="259"/>
      <c r="H1397" s="259"/>
      <c r="I1397" s="259"/>
      <c r="J1397" s="259"/>
    </row>
    <row r="1398" spans="1:10">
      <c r="A1398" s="259"/>
      <c r="B1398" s="259"/>
      <c r="C1398" s="259"/>
      <c r="D1398" s="259"/>
      <c r="E1398" s="259"/>
      <c r="F1398" s="270"/>
      <c r="G1398" s="259"/>
      <c r="H1398" s="259"/>
      <c r="I1398" s="259"/>
      <c r="J1398" s="259"/>
    </row>
    <row r="1399" spans="1:10">
      <c r="A1399" s="259"/>
      <c r="B1399" s="259"/>
      <c r="C1399" s="259"/>
      <c r="D1399" s="259"/>
      <c r="E1399" s="259"/>
      <c r="F1399" s="270"/>
      <c r="G1399" s="259"/>
      <c r="H1399" s="259"/>
      <c r="I1399" s="259"/>
      <c r="J1399" s="259"/>
    </row>
    <row r="1400" spans="1:10">
      <c r="A1400" s="259"/>
      <c r="B1400" s="259"/>
      <c r="C1400" s="259"/>
      <c r="D1400" s="259"/>
      <c r="E1400" s="259"/>
      <c r="F1400" s="270"/>
      <c r="G1400" s="259"/>
      <c r="H1400" s="259"/>
      <c r="I1400" s="259"/>
      <c r="J1400" s="259"/>
    </row>
    <row r="1401" spans="1:10">
      <c r="A1401" s="259"/>
      <c r="B1401" s="259"/>
      <c r="C1401" s="259"/>
      <c r="D1401" s="259"/>
      <c r="E1401" s="259"/>
      <c r="F1401" s="270"/>
      <c r="G1401" s="259"/>
      <c r="H1401" s="259"/>
      <c r="I1401" s="259"/>
      <c r="J1401" s="259"/>
    </row>
    <row r="1402" spans="1:10">
      <c r="A1402" s="259"/>
      <c r="B1402" s="259"/>
      <c r="C1402" s="259"/>
      <c r="D1402" s="259"/>
      <c r="E1402" s="259"/>
      <c r="F1402" s="270"/>
      <c r="G1402" s="259"/>
      <c r="H1402" s="259"/>
      <c r="I1402" s="259"/>
      <c r="J1402" s="259"/>
    </row>
    <row r="1403" spans="1:10">
      <c r="A1403" s="259"/>
      <c r="B1403" s="259"/>
      <c r="C1403" s="259"/>
      <c r="D1403" s="259"/>
      <c r="E1403" s="259"/>
      <c r="F1403" s="270"/>
      <c r="G1403" s="259"/>
      <c r="H1403" s="259"/>
      <c r="I1403" s="259"/>
      <c r="J1403" s="259"/>
    </row>
    <row r="1404" spans="1:10">
      <c r="A1404" s="259"/>
      <c r="B1404" s="259"/>
      <c r="C1404" s="259"/>
      <c r="D1404" s="259"/>
      <c r="E1404" s="259"/>
      <c r="F1404" s="270"/>
      <c r="G1404" s="259"/>
      <c r="H1404" s="259"/>
      <c r="I1404" s="259"/>
      <c r="J1404" s="259"/>
    </row>
    <row r="1405" spans="1:10">
      <c r="A1405" s="259"/>
      <c r="B1405" s="259"/>
      <c r="C1405" s="259"/>
      <c r="D1405" s="259"/>
      <c r="E1405" s="259"/>
      <c r="F1405" s="270"/>
      <c r="G1405" s="259"/>
      <c r="H1405" s="259"/>
      <c r="I1405" s="259"/>
      <c r="J1405" s="259"/>
    </row>
    <row r="1406" spans="1:10">
      <c r="A1406" s="259"/>
      <c r="B1406" s="259"/>
      <c r="C1406" s="259"/>
      <c r="D1406" s="259"/>
      <c r="E1406" s="259"/>
      <c r="F1406" s="270"/>
      <c r="G1406" s="259"/>
      <c r="H1406" s="259"/>
      <c r="I1406" s="259"/>
      <c r="J1406" s="259"/>
    </row>
    <row r="1407" spans="1:10">
      <c r="A1407" s="259"/>
      <c r="B1407" s="259"/>
      <c r="C1407" s="259"/>
      <c r="D1407" s="259"/>
      <c r="E1407" s="259"/>
      <c r="F1407" s="270"/>
      <c r="G1407" s="259"/>
      <c r="H1407" s="259"/>
      <c r="I1407" s="259"/>
      <c r="J1407" s="259"/>
    </row>
    <row r="1408" spans="1:10">
      <c r="A1408" s="259"/>
      <c r="B1408" s="259"/>
      <c r="C1408" s="259"/>
      <c r="D1408" s="259"/>
      <c r="E1408" s="259"/>
      <c r="F1408" s="270"/>
      <c r="G1408" s="259"/>
      <c r="H1408" s="259"/>
      <c r="I1408" s="259"/>
      <c r="J1408" s="259"/>
    </row>
    <row r="1409" spans="1:10">
      <c r="A1409" s="259"/>
      <c r="B1409" s="259"/>
      <c r="C1409" s="259"/>
      <c r="D1409" s="259"/>
      <c r="E1409" s="259"/>
      <c r="F1409" s="270"/>
      <c r="G1409" s="259"/>
      <c r="H1409" s="259"/>
      <c r="I1409" s="259"/>
      <c r="J1409" s="259"/>
    </row>
    <row r="1410" spans="1:10">
      <c r="A1410" s="259"/>
      <c r="B1410" s="259"/>
      <c r="C1410" s="259"/>
      <c r="D1410" s="259"/>
      <c r="E1410" s="259"/>
      <c r="F1410" s="270"/>
      <c r="G1410" s="259"/>
      <c r="H1410" s="259"/>
      <c r="I1410" s="259"/>
      <c r="J1410" s="259"/>
    </row>
    <row r="1411" spans="1:10">
      <c r="A1411" s="259"/>
      <c r="B1411" s="259"/>
      <c r="C1411" s="259"/>
      <c r="D1411" s="259"/>
      <c r="E1411" s="259"/>
      <c r="F1411" s="270"/>
      <c r="G1411" s="259"/>
      <c r="H1411" s="259"/>
      <c r="I1411" s="259"/>
      <c r="J1411" s="259"/>
    </row>
    <row r="1412" spans="1:10">
      <c r="A1412" s="259"/>
      <c r="B1412" s="259"/>
      <c r="C1412" s="259"/>
      <c r="D1412" s="259"/>
      <c r="E1412" s="259"/>
      <c r="F1412" s="270"/>
      <c r="G1412" s="259"/>
      <c r="H1412" s="259"/>
      <c r="I1412" s="259"/>
      <c r="J1412" s="259"/>
    </row>
    <row r="1413" spans="1:10">
      <c r="A1413" s="259"/>
      <c r="B1413" s="259"/>
      <c r="C1413" s="259"/>
      <c r="D1413" s="259"/>
      <c r="E1413" s="259"/>
      <c r="F1413" s="270"/>
      <c r="G1413" s="259"/>
      <c r="H1413" s="259"/>
      <c r="I1413" s="259"/>
      <c r="J1413" s="259"/>
    </row>
    <row r="1414" spans="1:10">
      <c r="A1414" s="259"/>
      <c r="B1414" s="259"/>
      <c r="C1414" s="259"/>
      <c r="D1414" s="259"/>
      <c r="E1414" s="259"/>
      <c r="F1414" s="270"/>
      <c r="G1414" s="259"/>
      <c r="H1414" s="259"/>
      <c r="I1414" s="259"/>
      <c r="J1414" s="259"/>
    </row>
    <row r="1415" spans="1:10">
      <c r="A1415" s="259"/>
      <c r="B1415" s="259"/>
      <c r="C1415" s="259"/>
      <c r="D1415" s="259"/>
      <c r="E1415" s="259"/>
      <c r="F1415" s="270"/>
      <c r="G1415" s="259"/>
      <c r="H1415" s="259"/>
      <c r="I1415" s="259"/>
      <c r="J1415" s="259"/>
    </row>
    <row r="1416" spans="1:10">
      <c r="A1416" s="259"/>
      <c r="B1416" s="259"/>
      <c r="C1416" s="259"/>
      <c r="D1416" s="259"/>
      <c r="E1416" s="259"/>
      <c r="F1416" s="270"/>
      <c r="G1416" s="259"/>
      <c r="H1416" s="259"/>
      <c r="I1416" s="259"/>
      <c r="J1416" s="259"/>
    </row>
    <row r="1417" spans="1:10">
      <c r="A1417" s="259"/>
      <c r="B1417" s="259"/>
      <c r="C1417" s="259"/>
      <c r="D1417" s="259"/>
      <c r="E1417" s="259"/>
      <c r="F1417" s="270"/>
      <c r="G1417" s="259"/>
      <c r="H1417" s="259"/>
      <c r="I1417" s="259"/>
      <c r="J1417" s="259"/>
    </row>
    <row r="1418" spans="1:10">
      <c r="A1418" s="259"/>
      <c r="B1418" s="259"/>
      <c r="C1418" s="259"/>
      <c r="D1418" s="259"/>
      <c r="E1418" s="259"/>
      <c r="F1418" s="270"/>
      <c r="G1418" s="259"/>
      <c r="H1418" s="259"/>
      <c r="I1418" s="259"/>
      <c r="J1418" s="259"/>
    </row>
    <row r="1419" spans="1:10">
      <c r="A1419" s="259"/>
      <c r="B1419" s="259"/>
      <c r="C1419" s="259"/>
      <c r="D1419" s="259"/>
      <c r="E1419" s="259"/>
      <c r="F1419" s="270"/>
      <c r="G1419" s="259"/>
      <c r="H1419" s="259"/>
      <c r="I1419" s="259"/>
      <c r="J1419" s="259"/>
    </row>
    <row r="1420" spans="1:10">
      <c r="A1420" s="259"/>
      <c r="B1420" s="259"/>
      <c r="C1420" s="259"/>
      <c r="D1420" s="259"/>
      <c r="E1420" s="259"/>
      <c r="F1420" s="270"/>
      <c r="G1420" s="259"/>
      <c r="H1420" s="259"/>
      <c r="I1420" s="259"/>
      <c r="J1420" s="259"/>
    </row>
    <row r="1421" spans="1:10">
      <c r="A1421" s="259"/>
      <c r="B1421" s="259"/>
      <c r="C1421" s="259"/>
      <c r="D1421" s="259"/>
      <c r="E1421" s="259"/>
      <c r="F1421" s="270"/>
      <c r="G1421" s="259"/>
      <c r="H1421" s="259"/>
      <c r="I1421" s="259"/>
      <c r="J1421" s="259"/>
    </row>
    <row r="1422" spans="1:10">
      <c r="A1422" s="259"/>
      <c r="B1422" s="259"/>
      <c r="C1422" s="259"/>
      <c r="D1422" s="259"/>
      <c r="E1422" s="259"/>
      <c r="F1422" s="270"/>
      <c r="G1422" s="259"/>
      <c r="H1422" s="259"/>
      <c r="I1422" s="259"/>
      <c r="J1422" s="259"/>
    </row>
    <row r="1423" spans="1:10">
      <c r="A1423" s="259"/>
      <c r="B1423" s="259"/>
      <c r="C1423" s="259"/>
      <c r="D1423" s="259"/>
      <c r="E1423" s="259"/>
      <c r="F1423" s="270"/>
      <c r="G1423" s="259"/>
      <c r="H1423" s="259"/>
      <c r="I1423" s="259"/>
      <c r="J1423" s="259"/>
    </row>
    <row r="1424" spans="1:10">
      <c r="A1424" s="259"/>
      <c r="B1424" s="259"/>
      <c r="C1424" s="259"/>
      <c r="D1424" s="259"/>
      <c r="E1424" s="259"/>
      <c r="F1424" s="270"/>
      <c r="G1424" s="259"/>
      <c r="H1424" s="259"/>
      <c r="I1424" s="259"/>
      <c r="J1424" s="259"/>
    </row>
    <row r="1425" spans="1:10">
      <c r="A1425" s="259"/>
      <c r="B1425" s="259"/>
      <c r="C1425" s="259"/>
      <c r="D1425" s="259"/>
      <c r="E1425" s="259"/>
      <c r="F1425" s="270"/>
      <c r="G1425" s="259"/>
      <c r="H1425" s="259"/>
      <c r="I1425" s="259"/>
      <c r="J1425" s="259"/>
    </row>
    <row r="1426" spans="1:10">
      <c r="A1426" s="259"/>
      <c r="B1426" s="259"/>
      <c r="C1426" s="259"/>
      <c r="D1426" s="259"/>
      <c r="E1426" s="259"/>
      <c r="F1426" s="270"/>
      <c r="G1426" s="259"/>
      <c r="H1426" s="259"/>
      <c r="I1426" s="259"/>
      <c r="J1426" s="259"/>
    </row>
    <row r="1427" spans="1:10">
      <c r="A1427" s="259"/>
      <c r="B1427" s="259"/>
      <c r="C1427" s="259"/>
      <c r="D1427" s="259"/>
      <c r="E1427" s="259"/>
      <c r="F1427" s="270"/>
      <c r="G1427" s="259"/>
      <c r="H1427" s="259"/>
      <c r="I1427" s="259"/>
      <c r="J1427" s="259"/>
    </row>
    <row r="1428" spans="1:10">
      <c r="A1428" s="259"/>
      <c r="B1428" s="259"/>
      <c r="C1428" s="259"/>
      <c r="D1428" s="259"/>
      <c r="E1428" s="259"/>
      <c r="F1428" s="270"/>
      <c r="G1428" s="259"/>
      <c r="H1428" s="259"/>
      <c r="I1428" s="259"/>
      <c r="J1428" s="259"/>
    </row>
    <row r="1429" spans="1:10">
      <c r="A1429" s="259"/>
      <c r="B1429" s="259"/>
      <c r="C1429" s="259"/>
      <c r="D1429" s="259"/>
      <c r="E1429" s="259"/>
      <c r="F1429" s="270"/>
      <c r="G1429" s="259"/>
      <c r="H1429" s="259"/>
      <c r="I1429" s="259"/>
      <c r="J1429" s="259"/>
    </row>
    <row r="1430" spans="1:10">
      <c r="A1430" s="259"/>
      <c r="B1430" s="259"/>
      <c r="C1430" s="259"/>
      <c r="D1430" s="259"/>
      <c r="E1430" s="259"/>
      <c r="F1430" s="270"/>
      <c r="G1430" s="259"/>
      <c r="H1430" s="259"/>
      <c r="I1430" s="259"/>
      <c r="J1430" s="259"/>
    </row>
    <row r="1431" spans="1:10">
      <c r="A1431" s="259"/>
      <c r="B1431" s="259"/>
      <c r="C1431" s="259"/>
      <c r="D1431" s="259"/>
      <c r="E1431" s="259"/>
      <c r="F1431" s="270"/>
      <c r="G1431" s="259"/>
      <c r="H1431" s="259"/>
      <c r="I1431" s="259"/>
      <c r="J1431" s="259"/>
    </row>
    <row r="1432" spans="1:10">
      <c r="A1432" s="259"/>
      <c r="B1432" s="259"/>
      <c r="C1432" s="259"/>
      <c r="D1432" s="259"/>
      <c r="E1432" s="259"/>
      <c r="F1432" s="270"/>
      <c r="G1432" s="259"/>
      <c r="H1432" s="259"/>
      <c r="I1432" s="259"/>
      <c r="J1432" s="259"/>
    </row>
    <row r="1433" spans="1:10">
      <c r="A1433" s="259"/>
      <c r="B1433" s="259"/>
      <c r="C1433" s="259"/>
      <c r="D1433" s="259"/>
      <c r="E1433" s="259"/>
      <c r="F1433" s="270"/>
      <c r="G1433" s="259"/>
      <c r="H1433" s="259"/>
      <c r="I1433" s="259"/>
      <c r="J1433" s="259"/>
    </row>
    <row r="1434" spans="1:10">
      <c r="A1434" s="259"/>
      <c r="B1434" s="259"/>
      <c r="C1434" s="259"/>
      <c r="D1434" s="259"/>
      <c r="E1434" s="259"/>
      <c r="F1434" s="270"/>
      <c r="G1434" s="259"/>
      <c r="H1434" s="259"/>
      <c r="I1434" s="259"/>
      <c r="J1434" s="259"/>
    </row>
    <row r="1435" spans="1:10">
      <c r="A1435" s="259"/>
      <c r="B1435" s="259"/>
      <c r="C1435" s="259"/>
      <c r="D1435" s="259"/>
      <c r="E1435" s="259"/>
      <c r="F1435" s="270"/>
      <c r="G1435" s="259"/>
      <c r="H1435" s="259"/>
      <c r="I1435" s="259"/>
      <c r="J1435" s="259"/>
    </row>
    <row r="1436" spans="1:10">
      <c r="A1436" s="259"/>
      <c r="B1436" s="259"/>
      <c r="C1436" s="259"/>
      <c r="D1436" s="259"/>
      <c r="E1436" s="259"/>
      <c r="F1436" s="270"/>
      <c r="G1436" s="259"/>
      <c r="H1436" s="259"/>
      <c r="I1436" s="259"/>
      <c r="J1436" s="259"/>
    </row>
    <row r="1437" spans="1:10">
      <c r="A1437" s="259"/>
      <c r="B1437" s="259"/>
      <c r="C1437" s="259"/>
      <c r="D1437" s="259"/>
      <c r="E1437" s="259"/>
      <c r="F1437" s="270"/>
      <c r="G1437" s="259"/>
      <c r="H1437" s="259"/>
      <c r="I1437" s="259"/>
      <c r="J1437" s="259"/>
    </row>
    <row r="1438" spans="1:10">
      <c r="A1438" s="259"/>
      <c r="B1438" s="259"/>
      <c r="C1438" s="259"/>
      <c r="D1438" s="259"/>
      <c r="E1438" s="259"/>
      <c r="F1438" s="270"/>
      <c r="G1438" s="259"/>
      <c r="H1438" s="259"/>
      <c r="I1438" s="259"/>
      <c r="J1438" s="259"/>
    </row>
    <row r="1439" spans="1:10">
      <c r="A1439" s="259"/>
      <c r="B1439" s="259"/>
      <c r="C1439" s="259"/>
      <c r="D1439" s="259"/>
      <c r="E1439" s="259"/>
      <c r="F1439" s="270"/>
      <c r="G1439" s="259"/>
      <c r="H1439" s="259"/>
      <c r="I1439" s="259"/>
      <c r="J1439" s="259"/>
    </row>
    <row r="1440" spans="1:10">
      <c r="A1440" s="259"/>
      <c r="B1440" s="259"/>
      <c r="C1440" s="259"/>
      <c r="D1440" s="259"/>
      <c r="E1440" s="259"/>
      <c r="F1440" s="270"/>
      <c r="G1440" s="259"/>
      <c r="H1440" s="259"/>
      <c r="I1440" s="259"/>
      <c r="J1440" s="259"/>
    </row>
    <row r="1441" spans="1:10">
      <c r="A1441" s="259"/>
      <c r="B1441" s="259"/>
      <c r="C1441" s="259"/>
      <c r="D1441" s="259"/>
      <c r="E1441" s="259"/>
      <c r="F1441" s="270"/>
      <c r="G1441" s="259"/>
      <c r="H1441" s="259"/>
      <c r="I1441" s="259"/>
      <c r="J1441" s="259"/>
    </row>
    <row r="1442" spans="1:10">
      <c r="A1442" s="259"/>
      <c r="B1442" s="259"/>
      <c r="C1442" s="259"/>
      <c r="D1442" s="259"/>
      <c r="E1442" s="259"/>
      <c r="F1442" s="270"/>
      <c r="G1442" s="259"/>
      <c r="H1442" s="259"/>
      <c r="I1442" s="259"/>
      <c r="J1442" s="259"/>
    </row>
    <row r="1443" spans="1:10">
      <c r="A1443" s="259"/>
      <c r="B1443" s="259"/>
      <c r="C1443" s="259"/>
      <c r="D1443" s="259"/>
      <c r="E1443" s="259"/>
      <c r="F1443" s="270"/>
      <c r="G1443" s="259"/>
      <c r="H1443" s="259"/>
      <c r="I1443" s="259"/>
      <c r="J1443" s="259"/>
    </row>
    <row r="1444" spans="1:10">
      <c r="A1444" s="259"/>
      <c r="B1444" s="259"/>
      <c r="C1444" s="259"/>
      <c r="D1444" s="259"/>
      <c r="E1444" s="259"/>
      <c r="F1444" s="270"/>
      <c r="G1444" s="259"/>
      <c r="H1444" s="259"/>
      <c r="I1444" s="259"/>
      <c r="J1444" s="259"/>
    </row>
    <row r="1445" spans="1:10">
      <c r="A1445" s="259"/>
      <c r="B1445" s="259"/>
      <c r="C1445" s="259"/>
      <c r="D1445" s="259"/>
      <c r="E1445" s="259"/>
      <c r="F1445" s="270"/>
      <c r="G1445" s="259"/>
      <c r="H1445" s="259"/>
      <c r="I1445" s="259"/>
      <c r="J1445" s="259"/>
    </row>
    <row r="1446" spans="1:10">
      <c r="A1446" s="259"/>
      <c r="B1446" s="259"/>
      <c r="C1446" s="259"/>
      <c r="D1446" s="259"/>
      <c r="E1446" s="259"/>
      <c r="F1446" s="270"/>
      <c r="G1446" s="259"/>
      <c r="H1446" s="259"/>
      <c r="I1446" s="259"/>
      <c r="J1446" s="259"/>
    </row>
    <row r="1447" spans="1:10">
      <c r="A1447" s="259"/>
      <c r="B1447" s="259"/>
      <c r="C1447" s="259"/>
      <c r="D1447" s="259"/>
      <c r="E1447" s="259"/>
      <c r="F1447" s="270"/>
      <c r="G1447" s="259"/>
      <c r="H1447" s="259"/>
      <c r="I1447" s="259"/>
      <c r="J1447" s="259"/>
    </row>
    <row r="1448" spans="1:10">
      <c r="A1448" s="259"/>
      <c r="B1448" s="259"/>
      <c r="C1448" s="259"/>
      <c r="D1448" s="259"/>
      <c r="E1448" s="259"/>
      <c r="F1448" s="270"/>
      <c r="G1448" s="259"/>
      <c r="H1448" s="259"/>
      <c r="I1448" s="259"/>
      <c r="J1448" s="259"/>
    </row>
    <row r="1449" spans="1:10">
      <c r="A1449" s="259"/>
      <c r="B1449" s="259"/>
      <c r="C1449" s="259"/>
      <c r="D1449" s="259"/>
      <c r="E1449" s="259"/>
      <c r="F1449" s="270"/>
      <c r="G1449" s="259"/>
      <c r="H1449" s="259"/>
      <c r="I1449" s="259"/>
      <c r="J1449" s="259"/>
    </row>
    <row r="1450" spans="1:10">
      <c r="A1450" s="259"/>
      <c r="B1450" s="259"/>
      <c r="C1450" s="259"/>
      <c r="D1450" s="259"/>
      <c r="E1450" s="259"/>
      <c r="F1450" s="270"/>
      <c r="G1450" s="259"/>
      <c r="H1450" s="259"/>
      <c r="I1450" s="259"/>
      <c r="J1450" s="259"/>
    </row>
    <row r="1451" spans="1:10">
      <c r="A1451" s="259"/>
      <c r="B1451" s="259"/>
      <c r="C1451" s="259"/>
      <c r="D1451" s="259"/>
      <c r="E1451" s="259"/>
      <c r="F1451" s="270"/>
      <c r="G1451" s="259"/>
      <c r="H1451" s="259"/>
      <c r="I1451" s="259"/>
      <c r="J1451" s="259"/>
    </row>
    <row r="1452" spans="1:10">
      <c r="A1452" s="259"/>
      <c r="B1452" s="259"/>
      <c r="C1452" s="259"/>
      <c r="D1452" s="259"/>
      <c r="E1452" s="259"/>
      <c r="F1452" s="270"/>
      <c r="G1452" s="259"/>
      <c r="H1452" s="259"/>
      <c r="I1452" s="259"/>
      <c r="J1452" s="259"/>
    </row>
    <row r="1453" spans="1:10">
      <c r="A1453" s="259"/>
      <c r="B1453" s="259"/>
      <c r="C1453" s="259"/>
      <c r="D1453" s="259"/>
      <c r="E1453" s="259"/>
      <c r="F1453" s="270"/>
      <c r="G1453" s="259"/>
      <c r="H1453" s="259"/>
      <c r="I1453" s="259"/>
      <c r="J1453" s="259"/>
    </row>
    <row r="1454" spans="1:10">
      <c r="A1454" s="259"/>
      <c r="B1454" s="259"/>
      <c r="C1454" s="259"/>
      <c r="D1454" s="259"/>
      <c r="E1454" s="259"/>
      <c r="F1454" s="270"/>
      <c r="G1454" s="259"/>
      <c r="H1454" s="259"/>
      <c r="I1454" s="259"/>
      <c r="J1454" s="259"/>
    </row>
    <row r="1455" spans="1:10">
      <c r="A1455" s="259"/>
      <c r="B1455" s="259"/>
      <c r="C1455" s="259"/>
      <c r="D1455" s="259"/>
      <c r="E1455" s="259"/>
      <c r="F1455" s="270"/>
      <c r="G1455" s="259"/>
      <c r="H1455" s="259"/>
      <c r="I1455" s="259"/>
      <c r="J1455" s="259"/>
    </row>
    <row r="1456" spans="1:10">
      <c r="A1456" s="259"/>
      <c r="B1456" s="259"/>
      <c r="C1456" s="259"/>
      <c r="D1456" s="259"/>
      <c r="E1456" s="259"/>
      <c r="F1456" s="270"/>
      <c r="G1456" s="259"/>
      <c r="H1456" s="259"/>
      <c r="I1456" s="259"/>
      <c r="J1456" s="259"/>
    </row>
    <row r="1457" spans="1:10">
      <c r="A1457" s="259"/>
      <c r="B1457" s="259"/>
      <c r="C1457" s="259"/>
      <c r="D1457" s="259"/>
      <c r="E1457" s="259"/>
      <c r="F1457" s="270"/>
      <c r="G1457" s="259"/>
      <c r="H1457" s="259"/>
      <c r="I1457" s="259"/>
      <c r="J1457" s="259"/>
    </row>
    <row r="1458" spans="1:10">
      <c r="A1458" s="259"/>
      <c r="B1458" s="259"/>
      <c r="C1458" s="259"/>
      <c r="D1458" s="259"/>
      <c r="E1458" s="259"/>
      <c r="F1458" s="270"/>
      <c r="G1458" s="259"/>
      <c r="H1458" s="259"/>
      <c r="I1458" s="259"/>
      <c r="J1458" s="259"/>
    </row>
    <row r="1459" spans="1:10">
      <c r="A1459" s="259"/>
      <c r="B1459" s="259"/>
      <c r="C1459" s="259"/>
      <c r="D1459" s="259"/>
      <c r="E1459" s="259"/>
      <c r="F1459" s="270"/>
      <c r="G1459" s="259"/>
      <c r="H1459" s="259"/>
      <c r="I1459" s="259"/>
      <c r="J1459" s="259"/>
    </row>
    <row r="1460" spans="1:10">
      <c r="A1460" s="259"/>
      <c r="B1460" s="259"/>
      <c r="C1460" s="259"/>
      <c r="D1460" s="259"/>
      <c r="E1460" s="259"/>
      <c r="F1460" s="270"/>
      <c r="G1460" s="259"/>
      <c r="H1460" s="259"/>
      <c r="I1460" s="259"/>
      <c r="J1460" s="259"/>
    </row>
    <row r="1461" spans="1:10">
      <c r="A1461" s="259"/>
      <c r="B1461" s="259"/>
      <c r="C1461" s="259"/>
      <c r="D1461" s="259"/>
      <c r="E1461" s="259"/>
      <c r="F1461" s="270"/>
      <c r="G1461" s="259"/>
      <c r="H1461" s="259"/>
      <c r="I1461" s="259"/>
      <c r="J1461" s="259"/>
    </row>
    <row r="1462" spans="1:10">
      <c r="A1462" s="259"/>
      <c r="B1462" s="259"/>
      <c r="C1462" s="259"/>
      <c r="D1462" s="259"/>
      <c r="E1462" s="259"/>
      <c r="F1462" s="270"/>
      <c r="G1462" s="259"/>
      <c r="H1462" s="259"/>
      <c r="I1462" s="259"/>
      <c r="J1462" s="259"/>
    </row>
    <row r="1463" spans="1:10">
      <c r="A1463" s="259"/>
      <c r="B1463" s="259"/>
      <c r="C1463" s="259"/>
      <c r="D1463" s="259"/>
      <c r="E1463" s="259"/>
      <c r="F1463" s="270"/>
      <c r="G1463" s="259"/>
      <c r="H1463" s="259"/>
      <c r="I1463" s="259"/>
      <c r="J1463" s="259"/>
    </row>
    <row r="1464" spans="1:10">
      <c r="A1464" s="259"/>
      <c r="B1464" s="259"/>
      <c r="C1464" s="259"/>
      <c r="D1464" s="259"/>
      <c r="E1464" s="259"/>
      <c r="F1464" s="270"/>
      <c r="G1464" s="259"/>
      <c r="H1464" s="259"/>
      <c r="I1464" s="259"/>
      <c r="J1464" s="259"/>
    </row>
    <row r="1465" spans="1:10">
      <c r="A1465" s="259"/>
      <c r="B1465" s="259"/>
      <c r="C1465" s="259"/>
      <c r="D1465" s="259"/>
      <c r="E1465" s="259"/>
      <c r="F1465" s="270"/>
      <c r="G1465" s="259"/>
      <c r="H1465" s="259"/>
      <c r="I1465" s="259"/>
      <c r="J1465" s="259"/>
    </row>
    <row r="1466" spans="1:10">
      <c r="A1466" s="259"/>
      <c r="B1466" s="259"/>
      <c r="C1466" s="259"/>
      <c r="D1466" s="259"/>
      <c r="E1466" s="259"/>
      <c r="F1466" s="270"/>
      <c r="G1466" s="259"/>
      <c r="H1466" s="259"/>
      <c r="I1466" s="259"/>
      <c r="J1466" s="259"/>
    </row>
    <row r="1467" spans="1:10">
      <c r="A1467" s="259"/>
      <c r="B1467" s="259"/>
      <c r="C1467" s="259"/>
      <c r="D1467" s="259"/>
      <c r="E1467" s="259"/>
      <c r="F1467" s="270"/>
      <c r="G1467" s="259"/>
      <c r="H1467" s="259"/>
      <c r="I1467" s="259"/>
      <c r="J1467" s="259"/>
    </row>
    <row r="1468" spans="1:10">
      <c r="A1468" s="259"/>
      <c r="B1468" s="259"/>
      <c r="C1468" s="259"/>
      <c r="D1468" s="259"/>
      <c r="E1468" s="259"/>
      <c r="F1468" s="270"/>
      <c r="G1468" s="259"/>
      <c r="H1468" s="259"/>
      <c r="I1468" s="259"/>
      <c r="J1468" s="259"/>
    </row>
    <row r="1469" spans="1:10">
      <c r="A1469" s="259"/>
      <c r="B1469" s="259"/>
      <c r="C1469" s="259"/>
      <c r="D1469" s="259"/>
      <c r="E1469" s="259"/>
      <c r="F1469" s="270"/>
      <c r="G1469" s="259"/>
      <c r="H1469" s="259"/>
      <c r="I1469" s="259"/>
      <c r="J1469" s="259"/>
    </row>
    <row r="1470" spans="1:10">
      <c r="A1470" s="259"/>
      <c r="B1470" s="259"/>
      <c r="C1470" s="259"/>
      <c r="D1470" s="259"/>
      <c r="E1470" s="259"/>
      <c r="F1470" s="270"/>
      <c r="G1470" s="259"/>
      <c r="H1470" s="259"/>
      <c r="I1470" s="259"/>
      <c r="J1470" s="259"/>
    </row>
    <row r="1471" spans="1:10">
      <c r="A1471" s="259"/>
      <c r="B1471" s="259"/>
      <c r="C1471" s="259"/>
      <c r="D1471" s="259"/>
      <c r="E1471" s="259"/>
      <c r="F1471" s="270"/>
      <c r="G1471" s="259"/>
      <c r="H1471" s="259"/>
      <c r="I1471" s="259"/>
      <c r="J1471" s="259"/>
    </row>
    <row r="1472" spans="1:10">
      <c r="A1472" s="259"/>
      <c r="B1472" s="259"/>
      <c r="C1472" s="259"/>
      <c r="D1472" s="259"/>
      <c r="E1472" s="259"/>
      <c r="F1472" s="270"/>
      <c r="G1472" s="259"/>
      <c r="H1472" s="259"/>
      <c r="I1472" s="259"/>
      <c r="J1472" s="259"/>
    </row>
    <row r="1473" spans="1:10">
      <c r="A1473" s="259"/>
      <c r="B1473" s="259"/>
      <c r="C1473" s="259"/>
      <c r="D1473" s="259"/>
      <c r="E1473" s="259"/>
      <c r="F1473" s="270"/>
      <c r="G1473" s="259"/>
      <c r="H1473" s="259"/>
      <c r="I1473" s="259"/>
      <c r="J1473" s="259"/>
    </row>
    <row r="1474" spans="1:10">
      <c r="A1474" s="259"/>
      <c r="B1474" s="259"/>
      <c r="C1474" s="259"/>
      <c r="D1474" s="259"/>
      <c r="E1474" s="259"/>
      <c r="F1474" s="270"/>
      <c r="G1474" s="259"/>
      <c r="H1474" s="259"/>
      <c r="I1474" s="259"/>
      <c r="J1474" s="259"/>
    </row>
    <row r="1475" spans="1:10">
      <c r="A1475" s="259"/>
      <c r="B1475" s="259"/>
      <c r="C1475" s="259"/>
      <c r="D1475" s="259"/>
      <c r="E1475" s="259"/>
      <c r="F1475" s="270"/>
      <c r="G1475" s="259"/>
      <c r="H1475" s="259"/>
      <c r="I1475" s="259"/>
      <c r="J1475" s="259"/>
    </row>
    <row r="1476" spans="1:10">
      <c r="A1476" s="259"/>
      <c r="B1476" s="259"/>
      <c r="C1476" s="259"/>
      <c r="D1476" s="259"/>
      <c r="E1476" s="259"/>
      <c r="F1476" s="270"/>
      <c r="G1476" s="259"/>
      <c r="H1476" s="259"/>
      <c r="I1476" s="259"/>
      <c r="J1476" s="259"/>
    </row>
    <row r="1477" spans="1:10">
      <c r="A1477" s="259"/>
      <c r="B1477" s="259"/>
      <c r="C1477" s="259"/>
      <c r="D1477" s="259"/>
      <c r="E1477" s="259"/>
      <c r="F1477" s="270"/>
      <c r="G1477" s="259"/>
      <c r="H1477" s="259"/>
      <c r="I1477" s="259"/>
      <c r="J1477" s="259"/>
    </row>
    <row r="1478" spans="1:10">
      <c r="A1478" s="259"/>
      <c r="B1478" s="259"/>
      <c r="C1478" s="259"/>
      <c r="D1478" s="259"/>
      <c r="E1478" s="259"/>
      <c r="F1478" s="270"/>
      <c r="G1478" s="259"/>
      <c r="H1478" s="259"/>
      <c r="I1478" s="259"/>
      <c r="J1478" s="259"/>
    </row>
    <row r="1479" spans="1:10">
      <c r="A1479" s="259"/>
      <c r="B1479" s="259"/>
      <c r="C1479" s="259"/>
      <c r="D1479" s="259"/>
      <c r="E1479" s="259"/>
      <c r="F1479" s="270"/>
      <c r="G1479" s="259"/>
      <c r="H1479" s="259"/>
      <c r="I1479" s="259"/>
      <c r="J1479" s="259"/>
    </row>
    <row r="1480" spans="1:10">
      <c r="A1480" s="259"/>
      <c r="B1480" s="259"/>
      <c r="C1480" s="259"/>
      <c r="D1480" s="259"/>
      <c r="E1480" s="259"/>
      <c r="F1480" s="270"/>
      <c r="G1480" s="259"/>
      <c r="H1480" s="259"/>
      <c r="I1480" s="259"/>
      <c r="J1480" s="259"/>
    </row>
    <row r="1481" spans="1:10">
      <c r="A1481" s="259"/>
      <c r="B1481" s="259"/>
      <c r="C1481" s="259"/>
      <c r="D1481" s="259"/>
      <c r="E1481" s="259"/>
      <c r="F1481" s="270"/>
      <c r="G1481" s="259"/>
      <c r="H1481" s="259"/>
      <c r="I1481" s="259"/>
      <c r="J1481" s="259"/>
    </row>
    <row r="1482" spans="1:10">
      <c r="A1482" s="259"/>
      <c r="B1482" s="259"/>
      <c r="C1482" s="259"/>
      <c r="D1482" s="259"/>
      <c r="E1482" s="259"/>
      <c r="F1482" s="270"/>
      <c r="G1482" s="259"/>
      <c r="H1482" s="259"/>
      <c r="I1482" s="259"/>
      <c r="J1482" s="259"/>
    </row>
    <row r="1483" spans="1:10">
      <c r="A1483" s="259"/>
      <c r="B1483" s="259"/>
      <c r="C1483" s="259"/>
      <c r="D1483" s="259"/>
      <c r="E1483" s="259"/>
      <c r="F1483" s="270"/>
      <c r="G1483" s="259"/>
      <c r="H1483" s="259"/>
      <c r="I1483" s="259"/>
      <c r="J1483" s="259"/>
    </row>
    <row r="1484" spans="1:10">
      <c r="A1484" s="259"/>
      <c r="B1484" s="259"/>
      <c r="C1484" s="259"/>
      <c r="D1484" s="259"/>
      <c r="E1484" s="259"/>
      <c r="F1484" s="270"/>
      <c r="G1484" s="259"/>
      <c r="H1484" s="259"/>
      <c r="I1484" s="259"/>
      <c r="J1484" s="259"/>
    </row>
    <row r="1485" spans="1:10">
      <c r="A1485" s="259"/>
      <c r="B1485" s="259"/>
      <c r="C1485" s="259"/>
      <c r="D1485" s="259"/>
      <c r="E1485" s="259"/>
      <c r="F1485" s="270"/>
      <c r="G1485" s="259"/>
      <c r="H1485" s="259"/>
      <c r="I1485" s="259"/>
      <c r="J1485" s="259"/>
    </row>
    <row r="1486" spans="1:10">
      <c r="A1486" s="259"/>
      <c r="B1486" s="259"/>
      <c r="C1486" s="259"/>
      <c r="D1486" s="259"/>
      <c r="E1486" s="259"/>
      <c r="F1486" s="270"/>
      <c r="G1486" s="259"/>
      <c r="H1486" s="259"/>
      <c r="I1486" s="259"/>
      <c r="J1486" s="259"/>
    </row>
    <row r="1487" spans="1:10">
      <c r="A1487" s="259"/>
      <c r="B1487" s="259"/>
      <c r="C1487" s="259"/>
      <c r="D1487" s="259"/>
      <c r="E1487" s="259"/>
      <c r="F1487" s="270"/>
      <c r="G1487" s="259"/>
      <c r="H1487" s="259"/>
      <c r="I1487" s="259"/>
      <c r="J1487" s="259"/>
    </row>
    <row r="1488" spans="1:10">
      <c r="A1488" s="259"/>
      <c r="B1488" s="259"/>
      <c r="C1488" s="259"/>
      <c r="D1488" s="259"/>
      <c r="E1488" s="259"/>
      <c r="F1488" s="270"/>
      <c r="G1488" s="259"/>
      <c r="H1488" s="259"/>
      <c r="I1488" s="259"/>
      <c r="J1488" s="259"/>
    </row>
    <row r="1489" spans="1:10">
      <c r="A1489" s="259"/>
      <c r="B1489" s="259"/>
      <c r="C1489" s="259"/>
      <c r="D1489" s="259"/>
      <c r="E1489" s="259"/>
      <c r="F1489" s="270"/>
      <c r="G1489" s="259"/>
      <c r="H1489" s="259"/>
      <c r="I1489" s="259"/>
      <c r="J1489" s="259"/>
    </row>
    <row r="1490" spans="1:10">
      <c r="A1490" s="259"/>
      <c r="B1490" s="259"/>
      <c r="C1490" s="259"/>
      <c r="D1490" s="259"/>
      <c r="E1490" s="259"/>
      <c r="F1490" s="270"/>
      <c r="G1490" s="259"/>
      <c r="H1490" s="259"/>
      <c r="I1490" s="259"/>
      <c r="J1490" s="259"/>
    </row>
    <row r="1491" spans="1:10">
      <c r="A1491" s="259"/>
      <c r="B1491" s="259"/>
      <c r="C1491" s="259"/>
      <c r="D1491" s="259"/>
      <c r="E1491" s="259"/>
      <c r="F1491" s="270"/>
      <c r="G1491" s="259"/>
      <c r="H1491" s="259"/>
      <c r="I1491" s="259"/>
      <c r="J1491" s="259"/>
    </row>
    <row r="1492" spans="1:10">
      <c r="A1492" s="259"/>
      <c r="B1492" s="259"/>
      <c r="C1492" s="259"/>
      <c r="D1492" s="259"/>
      <c r="E1492" s="259"/>
      <c r="F1492" s="270"/>
      <c r="G1492" s="259"/>
      <c r="H1492" s="259"/>
      <c r="I1492" s="259"/>
      <c r="J1492" s="259"/>
    </row>
    <row r="1493" spans="1:10">
      <c r="A1493" s="259"/>
      <c r="B1493" s="259"/>
      <c r="C1493" s="259"/>
      <c r="D1493" s="259"/>
      <c r="E1493" s="259"/>
      <c r="F1493" s="270"/>
      <c r="G1493" s="259"/>
      <c r="H1493" s="259"/>
      <c r="I1493" s="259"/>
      <c r="J1493" s="259"/>
    </row>
    <row r="1494" spans="1:10">
      <c r="A1494" s="259"/>
      <c r="B1494" s="259"/>
      <c r="C1494" s="259"/>
      <c r="D1494" s="259"/>
      <c r="E1494" s="259"/>
      <c r="F1494" s="270"/>
      <c r="G1494" s="259"/>
      <c r="H1494" s="259"/>
      <c r="I1494" s="259"/>
      <c r="J1494" s="259"/>
    </row>
    <row r="1495" spans="1:10">
      <c r="A1495" s="259"/>
      <c r="B1495" s="259"/>
      <c r="C1495" s="259"/>
      <c r="D1495" s="259"/>
      <c r="E1495" s="259"/>
      <c r="F1495" s="270"/>
      <c r="G1495" s="259"/>
      <c r="H1495" s="259"/>
      <c r="I1495" s="259"/>
      <c r="J1495" s="259"/>
    </row>
    <row r="1496" spans="1:10">
      <c r="A1496" s="259"/>
      <c r="B1496" s="259"/>
      <c r="C1496" s="259"/>
      <c r="D1496" s="259"/>
      <c r="E1496" s="259"/>
      <c r="F1496" s="270"/>
      <c r="G1496" s="259"/>
      <c r="H1496" s="259"/>
      <c r="I1496" s="259"/>
      <c r="J1496" s="259"/>
    </row>
    <row r="1497" spans="1:10">
      <c r="A1497" s="259"/>
      <c r="B1497" s="259"/>
      <c r="C1497" s="259"/>
      <c r="D1497" s="259"/>
      <c r="E1497" s="259"/>
      <c r="F1497" s="270"/>
      <c r="G1497" s="259"/>
      <c r="H1497" s="259"/>
      <c r="I1497" s="259"/>
      <c r="J1497" s="259"/>
    </row>
    <row r="1498" spans="1:10">
      <c r="A1498" s="259"/>
      <c r="B1498" s="259"/>
      <c r="C1498" s="259"/>
      <c r="D1498" s="259"/>
      <c r="E1498" s="259"/>
      <c r="F1498" s="270"/>
      <c r="G1498" s="259"/>
      <c r="H1498" s="259"/>
      <c r="I1498" s="259"/>
      <c r="J1498" s="259"/>
    </row>
    <row r="1499" spans="1:10">
      <c r="A1499" s="259"/>
      <c r="B1499" s="259"/>
      <c r="C1499" s="259"/>
      <c r="D1499" s="259"/>
      <c r="E1499" s="259"/>
      <c r="F1499" s="270"/>
      <c r="G1499" s="259"/>
      <c r="H1499" s="259"/>
      <c r="I1499" s="259"/>
      <c r="J1499" s="259"/>
    </row>
    <row r="1500" spans="1:10">
      <c r="A1500" s="259"/>
      <c r="B1500" s="259"/>
      <c r="C1500" s="259"/>
      <c r="D1500" s="259"/>
      <c r="E1500" s="259"/>
      <c r="F1500" s="270"/>
      <c r="G1500" s="259"/>
      <c r="H1500" s="259"/>
      <c r="I1500" s="259"/>
      <c r="J1500" s="259"/>
    </row>
    <row r="1501" spans="1:10">
      <c r="A1501" s="259"/>
      <c r="B1501" s="259"/>
      <c r="C1501" s="259"/>
      <c r="D1501" s="259"/>
      <c r="E1501" s="259"/>
      <c r="F1501" s="270"/>
      <c r="G1501" s="259"/>
      <c r="H1501" s="259"/>
      <c r="I1501" s="259"/>
      <c r="J1501" s="259"/>
    </row>
    <row r="1502" spans="1:10">
      <c r="A1502" s="259"/>
      <c r="B1502" s="259"/>
      <c r="C1502" s="259"/>
      <c r="D1502" s="259"/>
      <c r="E1502" s="259"/>
      <c r="F1502" s="270"/>
      <c r="G1502" s="259"/>
      <c r="H1502" s="259"/>
      <c r="I1502" s="259"/>
      <c r="J1502" s="259"/>
    </row>
    <row r="1503" spans="1:10">
      <c r="A1503" s="259"/>
      <c r="B1503" s="259"/>
      <c r="C1503" s="259"/>
      <c r="D1503" s="259"/>
      <c r="E1503" s="259"/>
      <c r="F1503" s="270"/>
      <c r="G1503" s="259"/>
      <c r="H1503" s="259"/>
      <c r="I1503" s="259"/>
      <c r="J1503" s="259"/>
    </row>
    <row r="1504" spans="1:10">
      <c r="A1504" s="259"/>
      <c r="B1504" s="259"/>
      <c r="C1504" s="259"/>
      <c r="D1504" s="259"/>
      <c r="E1504" s="259"/>
      <c r="F1504" s="270"/>
      <c r="G1504" s="259"/>
      <c r="H1504" s="259"/>
      <c r="I1504" s="259"/>
      <c r="J1504" s="259"/>
    </row>
    <row r="1505" spans="1:10">
      <c r="A1505" s="259"/>
      <c r="B1505" s="259"/>
      <c r="C1505" s="259"/>
      <c r="D1505" s="259"/>
      <c r="E1505" s="259"/>
      <c r="F1505" s="270"/>
      <c r="G1505" s="259"/>
      <c r="H1505" s="259"/>
      <c r="I1505" s="259"/>
      <c r="J1505" s="259"/>
    </row>
    <row r="1506" spans="1:10">
      <c r="A1506" s="259"/>
      <c r="B1506" s="259"/>
      <c r="C1506" s="259"/>
      <c r="D1506" s="259"/>
      <c r="E1506" s="259"/>
      <c r="F1506" s="270"/>
      <c r="G1506" s="259"/>
      <c r="H1506" s="259"/>
      <c r="I1506" s="259"/>
      <c r="J1506" s="259"/>
    </row>
    <row r="1507" spans="1:10">
      <c r="A1507" s="259"/>
      <c r="B1507" s="259"/>
      <c r="C1507" s="259"/>
      <c r="D1507" s="259"/>
      <c r="E1507" s="259"/>
      <c r="F1507" s="270"/>
      <c r="G1507" s="259"/>
      <c r="H1507" s="259"/>
      <c r="I1507" s="259"/>
      <c r="J1507" s="259"/>
    </row>
    <row r="1508" spans="1:10">
      <c r="A1508" s="259"/>
      <c r="B1508" s="259"/>
      <c r="C1508" s="259"/>
      <c r="D1508" s="259"/>
      <c r="E1508" s="259"/>
      <c r="F1508" s="270"/>
      <c r="G1508" s="259"/>
      <c r="H1508" s="259"/>
      <c r="I1508" s="259"/>
      <c r="J1508" s="259"/>
    </row>
    <row r="1509" spans="1:10">
      <c r="A1509" s="259"/>
      <c r="B1509" s="259"/>
      <c r="C1509" s="259"/>
      <c r="D1509" s="259"/>
      <c r="E1509" s="259"/>
      <c r="F1509" s="270"/>
      <c r="G1509" s="259"/>
      <c r="H1509" s="259"/>
      <c r="I1509" s="259"/>
      <c r="J1509" s="259"/>
    </row>
    <row r="1510" spans="1:10">
      <c r="A1510" s="259"/>
      <c r="B1510" s="259"/>
      <c r="C1510" s="259"/>
      <c r="D1510" s="259"/>
      <c r="E1510" s="259"/>
      <c r="F1510" s="270"/>
      <c r="G1510" s="259"/>
      <c r="H1510" s="259"/>
      <c r="I1510" s="259"/>
      <c r="J1510" s="259"/>
    </row>
    <row r="1511" spans="1:10">
      <c r="A1511" s="259"/>
      <c r="B1511" s="259"/>
      <c r="C1511" s="259"/>
      <c r="D1511" s="259"/>
      <c r="E1511" s="259"/>
      <c r="F1511" s="270"/>
      <c r="G1511" s="259"/>
      <c r="H1511" s="259"/>
      <c r="I1511" s="259"/>
      <c r="J1511" s="259"/>
    </row>
    <row r="1512" spans="1:10">
      <c r="A1512" s="259"/>
      <c r="B1512" s="259"/>
      <c r="C1512" s="259"/>
      <c r="D1512" s="259"/>
      <c r="E1512" s="259"/>
      <c r="F1512" s="270"/>
      <c r="G1512" s="259"/>
      <c r="H1512" s="259"/>
      <c r="I1512" s="259"/>
      <c r="J1512" s="259"/>
    </row>
    <row r="1513" spans="1:10">
      <c r="A1513" s="259"/>
      <c r="B1513" s="259"/>
      <c r="C1513" s="259"/>
      <c r="D1513" s="259"/>
      <c r="E1513" s="259"/>
      <c r="F1513" s="270"/>
      <c r="G1513" s="259"/>
      <c r="H1513" s="259"/>
      <c r="I1513" s="259"/>
      <c r="J1513" s="259"/>
    </row>
    <row r="1514" spans="1:10">
      <c r="A1514" s="259"/>
      <c r="B1514" s="259"/>
      <c r="C1514" s="259"/>
      <c r="D1514" s="259"/>
      <c r="E1514" s="259"/>
      <c r="F1514" s="270"/>
      <c r="G1514" s="259"/>
      <c r="H1514" s="259"/>
      <c r="I1514" s="259"/>
      <c r="J1514" s="259"/>
    </row>
    <row r="1515" spans="1:10">
      <c r="A1515" s="259"/>
      <c r="B1515" s="259"/>
      <c r="C1515" s="259"/>
      <c r="D1515" s="259"/>
      <c r="E1515" s="259"/>
      <c r="F1515" s="270"/>
      <c r="G1515" s="259"/>
      <c r="H1515" s="259"/>
      <c r="I1515" s="259"/>
      <c r="J1515" s="259"/>
    </row>
    <row r="1516" spans="1:10">
      <c r="A1516" s="259"/>
      <c r="B1516" s="259"/>
      <c r="C1516" s="259"/>
      <c r="D1516" s="259"/>
      <c r="E1516" s="259"/>
      <c r="F1516" s="270"/>
      <c r="G1516" s="259"/>
      <c r="H1516" s="259"/>
      <c r="I1516" s="259"/>
      <c r="J1516" s="259"/>
    </row>
    <row r="1517" spans="1:10">
      <c r="A1517" s="259"/>
      <c r="B1517" s="259"/>
      <c r="C1517" s="259"/>
      <c r="D1517" s="259"/>
      <c r="E1517" s="259"/>
      <c r="F1517" s="270"/>
      <c r="G1517" s="259"/>
      <c r="H1517" s="259"/>
      <c r="I1517" s="259"/>
      <c r="J1517" s="259"/>
    </row>
    <row r="1518" spans="1:10">
      <c r="A1518" s="259"/>
      <c r="B1518" s="259"/>
      <c r="C1518" s="259"/>
      <c r="D1518" s="259"/>
      <c r="E1518" s="259"/>
      <c r="F1518" s="270"/>
      <c r="G1518" s="259"/>
      <c r="H1518" s="259"/>
      <c r="I1518" s="259"/>
      <c r="J1518" s="259"/>
    </row>
    <row r="1519" spans="1:10">
      <c r="A1519" s="259"/>
      <c r="B1519" s="259"/>
      <c r="C1519" s="259"/>
      <c r="D1519" s="259"/>
      <c r="E1519" s="259"/>
      <c r="F1519" s="270"/>
      <c r="G1519" s="259"/>
      <c r="H1519" s="259"/>
      <c r="I1519" s="259"/>
      <c r="J1519" s="259"/>
    </row>
    <row r="1520" spans="1:10">
      <c r="A1520" s="259"/>
      <c r="B1520" s="259"/>
      <c r="C1520" s="259"/>
      <c r="D1520" s="259"/>
      <c r="E1520" s="259"/>
      <c r="F1520" s="270"/>
      <c r="G1520" s="259"/>
      <c r="H1520" s="259"/>
      <c r="I1520" s="259"/>
      <c r="J1520" s="259"/>
    </row>
    <row r="1521" spans="1:10">
      <c r="A1521" s="259"/>
      <c r="B1521" s="259"/>
      <c r="C1521" s="259"/>
      <c r="D1521" s="259"/>
      <c r="E1521" s="259"/>
      <c r="F1521" s="270"/>
      <c r="G1521" s="259"/>
      <c r="H1521" s="259"/>
      <c r="I1521" s="259"/>
      <c r="J1521" s="259"/>
    </row>
    <row r="1522" spans="1:10">
      <c r="A1522" s="259"/>
      <c r="B1522" s="259"/>
      <c r="C1522" s="259"/>
      <c r="D1522" s="259"/>
      <c r="E1522" s="259"/>
      <c r="F1522" s="270"/>
      <c r="G1522" s="259"/>
      <c r="H1522" s="259"/>
      <c r="I1522" s="259"/>
      <c r="J1522" s="259"/>
    </row>
    <row r="1523" spans="1:10">
      <c r="A1523" s="259"/>
      <c r="B1523" s="259"/>
      <c r="C1523" s="259"/>
      <c r="D1523" s="259"/>
      <c r="E1523" s="259"/>
      <c r="F1523" s="270"/>
      <c r="G1523" s="259"/>
      <c r="H1523" s="259"/>
      <c r="I1523" s="259"/>
      <c r="J1523" s="259"/>
    </row>
    <row r="1524" spans="1:10">
      <c r="A1524" s="259"/>
      <c r="B1524" s="259"/>
      <c r="C1524" s="259"/>
      <c r="D1524" s="259"/>
      <c r="E1524" s="259"/>
      <c r="F1524" s="270"/>
      <c r="G1524" s="259"/>
      <c r="H1524" s="259"/>
      <c r="I1524" s="259"/>
      <c r="J1524" s="259"/>
    </row>
    <row r="1525" spans="1:10">
      <c r="A1525" s="259"/>
      <c r="B1525" s="259"/>
      <c r="C1525" s="259"/>
      <c r="D1525" s="259"/>
      <c r="E1525" s="259"/>
      <c r="F1525" s="270"/>
      <c r="G1525" s="259"/>
      <c r="H1525" s="259"/>
      <c r="I1525" s="259"/>
      <c r="J1525" s="259"/>
    </row>
    <row r="1526" spans="1:10">
      <c r="A1526" s="259"/>
      <c r="B1526" s="259"/>
      <c r="C1526" s="259"/>
      <c r="D1526" s="259"/>
      <c r="E1526" s="259"/>
      <c r="F1526" s="270"/>
      <c r="G1526" s="259"/>
      <c r="H1526" s="259"/>
      <c r="I1526" s="259"/>
      <c r="J1526" s="259"/>
    </row>
    <row r="1527" spans="1:10">
      <c r="A1527" s="259"/>
      <c r="B1527" s="259"/>
      <c r="C1527" s="259"/>
      <c r="D1527" s="259"/>
      <c r="E1527" s="259"/>
      <c r="F1527" s="270"/>
      <c r="G1527" s="259"/>
      <c r="H1527" s="259"/>
      <c r="I1527" s="259"/>
      <c r="J1527" s="259"/>
    </row>
    <row r="1528" spans="1:10">
      <c r="A1528" s="259"/>
      <c r="B1528" s="259"/>
      <c r="C1528" s="259"/>
      <c r="D1528" s="259"/>
      <c r="E1528" s="259"/>
      <c r="F1528" s="270"/>
      <c r="G1528" s="259"/>
      <c r="H1528" s="259"/>
      <c r="I1528" s="259"/>
      <c r="J1528" s="259"/>
    </row>
    <row r="1529" spans="1:10">
      <c r="A1529" s="259"/>
      <c r="B1529" s="259"/>
      <c r="C1529" s="259"/>
      <c r="D1529" s="259"/>
      <c r="E1529" s="259"/>
      <c r="F1529" s="270"/>
      <c r="G1529" s="259"/>
      <c r="H1529" s="259"/>
      <c r="I1529" s="259"/>
      <c r="J1529" s="259"/>
    </row>
    <row r="1530" spans="1:10">
      <c r="A1530" s="259"/>
      <c r="B1530" s="259"/>
      <c r="C1530" s="259"/>
      <c r="D1530" s="259"/>
      <c r="E1530" s="259"/>
      <c r="F1530" s="270"/>
      <c r="G1530" s="259"/>
      <c r="H1530" s="259"/>
      <c r="I1530" s="259"/>
      <c r="J1530" s="259"/>
    </row>
    <row r="1531" spans="1:10">
      <c r="A1531" s="259"/>
      <c r="B1531" s="259"/>
      <c r="C1531" s="259"/>
      <c r="D1531" s="259"/>
      <c r="E1531" s="259"/>
      <c r="F1531" s="270"/>
      <c r="G1531" s="259"/>
      <c r="H1531" s="259"/>
      <c r="I1531" s="259"/>
      <c r="J1531" s="259"/>
    </row>
    <row r="1532" spans="1:10">
      <c r="A1532" s="259"/>
      <c r="B1532" s="259"/>
      <c r="C1532" s="259"/>
      <c r="D1532" s="259"/>
      <c r="E1532" s="259"/>
      <c r="F1532" s="270"/>
      <c r="G1532" s="259"/>
      <c r="H1532" s="259"/>
      <c r="I1532" s="259"/>
      <c r="J1532" s="259"/>
    </row>
    <row r="1533" spans="1:10">
      <c r="A1533" s="259"/>
      <c r="B1533" s="259"/>
      <c r="C1533" s="259"/>
      <c r="D1533" s="259"/>
      <c r="E1533" s="259"/>
      <c r="F1533" s="270"/>
      <c r="G1533" s="259"/>
      <c r="H1533" s="259"/>
      <c r="I1533" s="259"/>
      <c r="J1533" s="259"/>
    </row>
    <row r="1534" spans="1:10">
      <c r="A1534" s="259"/>
      <c r="B1534" s="259"/>
      <c r="C1534" s="259"/>
      <c r="D1534" s="259"/>
      <c r="E1534" s="259"/>
      <c r="F1534" s="270"/>
      <c r="G1534" s="259"/>
      <c r="H1534" s="259"/>
      <c r="I1534" s="259"/>
      <c r="J1534" s="259"/>
    </row>
    <row r="1535" spans="1:10">
      <c r="A1535" s="259"/>
      <c r="B1535" s="259"/>
      <c r="C1535" s="259"/>
      <c r="D1535" s="259"/>
      <c r="E1535" s="259"/>
      <c r="F1535" s="270"/>
      <c r="G1535" s="259"/>
      <c r="H1535" s="259"/>
      <c r="I1535" s="259"/>
      <c r="J1535" s="259"/>
    </row>
    <row r="1536" spans="1:10">
      <c r="A1536" s="259"/>
      <c r="B1536" s="259"/>
      <c r="C1536" s="259"/>
      <c r="D1536" s="259"/>
      <c r="E1536" s="259"/>
      <c r="F1536" s="270"/>
      <c r="G1536" s="259"/>
      <c r="H1536" s="259"/>
      <c r="I1536" s="259"/>
      <c r="J1536" s="259"/>
    </row>
    <row r="1537" spans="1:10">
      <c r="A1537" s="259"/>
      <c r="B1537" s="259"/>
      <c r="C1537" s="259"/>
      <c r="D1537" s="259"/>
      <c r="E1537" s="259"/>
      <c r="F1537" s="270"/>
      <c r="G1537" s="259"/>
      <c r="H1537" s="259"/>
      <c r="I1537" s="259"/>
      <c r="J1537" s="259"/>
    </row>
    <row r="1538" spans="1:10">
      <c r="A1538" s="259"/>
      <c r="B1538" s="259"/>
      <c r="C1538" s="259"/>
      <c r="D1538" s="259"/>
      <c r="E1538" s="259"/>
      <c r="F1538" s="270"/>
      <c r="G1538" s="259"/>
      <c r="H1538" s="259"/>
      <c r="I1538" s="259"/>
      <c r="J1538" s="259"/>
    </row>
    <row r="1539" spans="1:10">
      <c r="A1539" s="259"/>
      <c r="B1539" s="259"/>
      <c r="C1539" s="259"/>
      <c r="D1539" s="259"/>
      <c r="E1539" s="259"/>
      <c r="F1539" s="270"/>
      <c r="G1539" s="259"/>
      <c r="H1539" s="259"/>
      <c r="I1539" s="259"/>
      <c r="J1539" s="259"/>
    </row>
    <row r="1540" spans="1:10">
      <c r="A1540" s="259"/>
      <c r="B1540" s="259"/>
      <c r="C1540" s="259"/>
      <c r="D1540" s="259"/>
      <c r="E1540" s="259"/>
      <c r="F1540" s="270"/>
      <c r="G1540" s="259"/>
      <c r="H1540" s="259"/>
      <c r="I1540" s="259"/>
      <c r="J1540" s="259"/>
    </row>
    <row r="1541" spans="1:10">
      <c r="A1541" s="259"/>
      <c r="B1541" s="259"/>
      <c r="C1541" s="259"/>
      <c r="D1541" s="259"/>
      <c r="E1541" s="259"/>
      <c r="F1541" s="270"/>
      <c r="G1541" s="259"/>
      <c r="H1541" s="259"/>
      <c r="I1541" s="259"/>
      <c r="J1541" s="259"/>
    </row>
    <row r="1542" spans="1:10">
      <c r="A1542" s="259"/>
      <c r="B1542" s="259"/>
      <c r="C1542" s="259"/>
      <c r="D1542" s="259"/>
      <c r="E1542" s="259"/>
      <c r="F1542" s="270"/>
      <c r="G1542" s="259"/>
      <c r="H1542" s="259"/>
      <c r="I1542" s="259"/>
      <c r="J1542" s="259"/>
    </row>
    <row r="1543" spans="1:10">
      <c r="A1543" s="259"/>
      <c r="B1543" s="259"/>
      <c r="C1543" s="259"/>
      <c r="D1543" s="259"/>
      <c r="E1543" s="259"/>
      <c r="F1543" s="270"/>
      <c r="G1543" s="259"/>
      <c r="H1543" s="259"/>
      <c r="I1543" s="259"/>
      <c r="J1543" s="259"/>
    </row>
    <row r="1544" spans="1:10">
      <c r="A1544" s="259"/>
      <c r="B1544" s="259"/>
      <c r="C1544" s="259"/>
      <c r="D1544" s="259"/>
      <c r="E1544" s="259"/>
      <c r="F1544" s="270"/>
      <c r="G1544" s="259"/>
      <c r="H1544" s="259"/>
      <c r="I1544" s="259"/>
      <c r="J1544" s="259"/>
    </row>
    <row r="1545" spans="1:10">
      <c r="A1545" s="259"/>
      <c r="B1545" s="259"/>
      <c r="C1545" s="259"/>
      <c r="D1545" s="259"/>
      <c r="E1545" s="259"/>
      <c r="F1545" s="270"/>
      <c r="G1545" s="259"/>
      <c r="H1545" s="259"/>
      <c r="I1545" s="259"/>
      <c r="J1545" s="259"/>
    </row>
    <row r="1546" spans="1:10">
      <c r="A1546" s="259"/>
      <c r="B1546" s="259"/>
      <c r="C1546" s="259"/>
      <c r="D1546" s="259"/>
      <c r="E1546" s="259"/>
      <c r="F1546" s="270"/>
      <c r="G1546" s="259"/>
      <c r="H1546" s="259"/>
      <c r="I1546" s="259"/>
      <c r="J1546" s="259"/>
    </row>
    <row r="1547" spans="1:10">
      <c r="A1547" s="259"/>
      <c r="B1547" s="259"/>
      <c r="C1547" s="259"/>
      <c r="D1547" s="259"/>
      <c r="E1547" s="259"/>
      <c r="F1547" s="270"/>
      <c r="G1547" s="259"/>
      <c r="H1547" s="259"/>
      <c r="I1547" s="259"/>
      <c r="J1547" s="259"/>
    </row>
    <row r="1548" spans="1:10">
      <c r="A1548" s="259"/>
      <c r="B1548" s="259"/>
      <c r="C1548" s="259"/>
      <c r="D1548" s="259"/>
      <c r="E1548" s="259"/>
      <c r="F1548" s="270"/>
      <c r="G1548" s="259"/>
      <c r="H1548" s="259"/>
      <c r="I1548" s="259"/>
      <c r="J1548" s="259"/>
    </row>
    <row r="1549" spans="1:10">
      <c r="A1549" s="259"/>
      <c r="B1549" s="259"/>
      <c r="C1549" s="259"/>
      <c r="D1549" s="259"/>
      <c r="E1549" s="259"/>
      <c r="F1549" s="270"/>
      <c r="G1549" s="259"/>
      <c r="H1549" s="259"/>
      <c r="I1549" s="259"/>
      <c r="J1549" s="259"/>
    </row>
    <row r="1550" spans="1:10">
      <c r="A1550" s="259"/>
      <c r="B1550" s="259"/>
      <c r="C1550" s="259"/>
      <c r="D1550" s="259"/>
      <c r="E1550" s="259"/>
      <c r="F1550" s="270"/>
      <c r="G1550" s="259"/>
      <c r="H1550" s="259"/>
      <c r="I1550" s="259"/>
      <c r="J1550" s="259"/>
    </row>
    <row r="1551" spans="1:10">
      <c r="A1551" s="259"/>
      <c r="B1551" s="259"/>
      <c r="C1551" s="259"/>
      <c r="D1551" s="259"/>
      <c r="E1551" s="259"/>
      <c r="F1551" s="270"/>
      <c r="G1551" s="259"/>
      <c r="H1551" s="259"/>
      <c r="I1551" s="259"/>
      <c r="J1551" s="259"/>
    </row>
    <row r="1552" spans="1:10">
      <c r="A1552" s="259"/>
      <c r="B1552" s="259"/>
      <c r="C1552" s="259"/>
      <c r="D1552" s="259"/>
      <c r="E1552" s="259"/>
      <c r="F1552" s="270"/>
      <c r="G1552" s="259"/>
      <c r="H1552" s="259"/>
      <c r="I1552" s="259"/>
      <c r="J1552" s="259"/>
    </row>
    <row r="1553" spans="1:10">
      <c r="A1553" s="259"/>
      <c r="B1553" s="259"/>
      <c r="C1553" s="259"/>
      <c r="D1553" s="259"/>
      <c r="E1553" s="259"/>
      <c r="F1553" s="270"/>
      <c r="G1553" s="259"/>
      <c r="H1553" s="259"/>
      <c r="I1553" s="259"/>
      <c r="J1553" s="259"/>
    </row>
    <row r="1554" spans="1:10">
      <c r="A1554" s="259"/>
      <c r="B1554" s="259"/>
      <c r="C1554" s="259"/>
      <c r="D1554" s="259"/>
      <c r="E1554" s="259"/>
      <c r="F1554" s="270"/>
      <c r="G1554" s="259"/>
      <c r="H1554" s="259"/>
      <c r="I1554" s="259"/>
      <c r="J1554" s="259"/>
    </row>
    <row r="1555" spans="1:10">
      <c r="A1555" s="259"/>
      <c r="B1555" s="259"/>
      <c r="C1555" s="259"/>
      <c r="D1555" s="259"/>
      <c r="E1555" s="259"/>
      <c r="F1555" s="270"/>
      <c r="G1555" s="259"/>
      <c r="H1555" s="259"/>
      <c r="I1555" s="259"/>
      <c r="J1555" s="259"/>
    </row>
    <row r="1556" spans="1:10">
      <c r="A1556" s="259"/>
      <c r="B1556" s="259"/>
      <c r="C1556" s="259"/>
      <c r="D1556" s="259"/>
      <c r="E1556" s="259"/>
      <c r="F1556" s="270"/>
      <c r="G1556" s="259"/>
      <c r="H1556" s="259"/>
      <c r="I1556" s="259"/>
      <c r="J1556" s="259"/>
    </row>
    <row r="1557" spans="1:10">
      <c r="A1557" s="259"/>
      <c r="B1557" s="259"/>
      <c r="C1557" s="259"/>
      <c r="D1557" s="259"/>
      <c r="E1557" s="259"/>
      <c r="F1557" s="270"/>
      <c r="G1557" s="259"/>
      <c r="H1557" s="259"/>
      <c r="I1557" s="259"/>
      <c r="J1557" s="259"/>
    </row>
    <row r="1558" spans="1:10">
      <c r="A1558" s="259"/>
      <c r="B1558" s="259"/>
      <c r="C1558" s="259"/>
      <c r="D1558" s="259"/>
      <c r="E1558" s="259"/>
      <c r="F1558" s="270"/>
      <c r="G1558" s="259"/>
      <c r="H1558" s="259"/>
      <c r="I1558" s="259"/>
      <c r="J1558" s="259"/>
    </row>
    <row r="1559" spans="1:10">
      <c r="A1559" s="259"/>
      <c r="B1559" s="259"/>
      <c r="C1559" s="259"/>
      <c r="D1559" s="259"/>
      <c r="E1559" s="259"/>
      <c r="F1559" s="270"/>
      <c r="G1559" s="259"/>
      <c r="H1559" s="259"/>
      <c r="I1559" s="259"/>
      <c r="J1559" s="259"/>
    </row>
    <row r="1560" spans="1:10">
      <c r="A1560" s="259"/>
      <c r="B1560" s="259"/>
      <c r="C1560" s="259"/>
      <c r="D1560" s="259"/>
      <c r="E1560" s="259"/>
      <c r="F1560" s="270"/>
      <c r="G1560" s="259"/>
      <c r="H1560" s="259"/>
      <c r="I1560" s="259"/>
      <c r="J1560" s="259"/>
    </row>
    <row r="1561" spans="1:10">
      <c r="A1561" s="259"/>
      <c r="B1561" s="259"/>
      <c r="C1561" s="259"/>
      <c r="D1561" s="259"/>
      <c r="E1561" s="259"/>
      <c r="F1561" s="270"/>
      <c r="G1561" s="259"/>
      <c r="H1561" s="259"/>
      <c r="I1561" s="259"/>
      <c r="J1561" s="259"/>
    </row>
    <row r="1562" spans="1:10">
      <c r="A1562" s="259"/>
      <c r="B1562" s="259"/>
      <c r="C1562" s="259"/>
      <c r="D1562" s="259"/>
      <c r="E1562" s="259"/>
      <c r="F1562" s="270"/>
      <c r="G1562" s="259"/>
      <c r="H1562" s="259"/>
      <c r="I1562" s="259"/>
      <c r="J1562" s="259"/>
    </row>
    <row r="1563" spans="1:10">
      <c r="A1563" s="259"/>
      <c r="B1563" s="259"/>
      <c r="C1563" s="259"/>
      <c r="D1563" s="259"/>
      <c r="E1563" s="259"/>
      <c r="F1563" s="270"/>
      <c r="G1563" s="259"/>
      <c r="H1563" s="259"/>
      <c r="I1563" s="259"/>
      <c r="J1563" s="259"/>
    </row>
    <row r="1564" spans="1:10">
      <c r="A1564" s="259"/>
      <c r="B1564" s="259"/>
      <c r="C1564" s="259"/>
      <c r="D1564" s="259"/>
      <c r="E1564" s="259"/>
      <c r="F1564" s="270"/>
      <c r="G1564" s="259"/>
      <c r="H1564" s="259"/>
      <c r="I1564" s="259"/>
      <c r="J1564" s="259"/>
    </row>
    <row r="1565" spans="1:10">
      <c r="A1565" s="259"/>
      <c r="B1565" s="259"/>
      <c r="C1565" s="259"/>
      <c r="D1565" s="259"/>
      <c r="E1565" s="259"/>
      <c r="F1565" s="270"/>
      <c r="G1565" s="259"/>
      <c r="H1565" s="259"/>
      <c r="I1565" s="259"/>
      <c r="J1565" s="259"/>
    </row>
    <row r="1566" spans="1:10">
      <c r="A1566" s="259"/>
      <c r="B1566" s="259"/>
      <c r="C1566" s="259"/>
      <c r="D1566" s="259"/>
      <c r="E1566" s="259"/>
      <c r="F1566" s="270"/>
      <c r="G1566" s="259"/>
      <c r="H1566" s="259"/>
      <c r="I1566" s="259"/>
      <c r="J1566" s="259"/>
    </row>
    <row r="1567" spans="1:10">
      <c r="A1567" s="259"/>
      <c r="B1567" s="259"/>
      <c r="C1567" s="259"/>
      <c r="D1567" s="259"/>
      <c r="E1567" s="259"/>
      <c r="F1567" s="270"/>
      <c r="G1567" s="259"/>
      <c r="H1567" s="259"/>
      <c r="I1567" s="259"/>
      <c r="J1567" s="259"/>
    </row>
    <row r="1568" spans="1:10">
      <c r="A1568" s="259"/>
      <c r="B1568" s="259"/>
      <c r="C1568" s="259"/>
      <c r="D1568" s="259"/>
      <c r="E1568" s="259"/>
      <c r="F1568" s="270"/>
      <c r="G1568" s="259"/>
      <c r="H1568" s="259"/>
      <c r="I1568" s="259"/>
      <c r="J1568" s="259"/>
    </row>
    <row r="1569" spans="1:10">
      <c r="A1569" s="259"/>
      <c r="B1569" s="259"/>
      <c r="C1569" s="259"/>
      <c r="D1569" s="259"/>
      <c r="E1569" s="259"/>
      <c r="F1569" s="270"/>
      <c r="G1569" s="259"/>
      <c r="H1569" s="259"/>
      <c r="I1569" s="259"/>
      <c r="J1569" s="259"/>
    </row>
    <row r="1570" spans="1:10">
      <c r="A1570" s="259"/>
      <c r="B1570" s="259"/>
      <c r="C1570" s="259"/>
      <c r="D1570" s="259"/>
      <c r="E1570" s="259"/>
      <c r="F1570" s="270"/>
      <c r="G1570" s="259"/>
      <c r="H1570" s="259"/>
      <c r="I1570" s="259"/>
      <c r="J1570" s="259"/>
    </row>
    <row r="1571" spans="1:10">
      <c r="A1571" s="259"/>
      <c r="B1571" s="259"/>
      <c r="C1571" s="259"/>
      <c r="D1571" s="259"/>
      <c r="E1571" s="259"/>
      <c r="F1571" s="270"/>
      <c r="G1571" s="259"/>
      <c r="H1571" s="259"/>
      <c r="I1571" s="259"/>
      <c r="J1571" s="259"/>
    </row>
    <row r="1572" spans="1:10">
      <c r="A1572" s="259"/>
      <c r="B1572" s="259"/>
      <c r="C1572" s="259"/>
      <c r="D1572" s="259"/>
      <c r="E1572" s="259"/>
      <c r="F1572" s="270"/>
      <c r="G1572" s="259"/>
      <c r="H1572" s="259"/>
      <c r="I1572" s="259"/>
      <c r="J1572" s="259"/>
    </row>
    <row r="1573" spans="1:10">
      <c r="A1573" s="259"/>
      <c r="B1573" s="259"/>
      <c r="C1573" s="259"/>
      <c r="D1573" s="259"/>
      <c r="E1573" s="259"/>
      <c r="F1573" s="270"/>
      <c r="G1573" s="259"/>
      <c r="H1573" s="259"/>
      <c r="I1573" s="259"/>
      <c r="J1573" s="259"/>
    </row>
    <row r="1574" spans="1:10">
      <c r="A1574" s="259"/>
      <c r="B1574" s="259"/>
      <c r="C1574" s="259"/>
      <c r="D1574" s="259"/>
      <c r="E1574" s="259"/>
      <c r="F1574" s="270"/>
      <c r="G1574" s="259"/>
      <c r="H1574" s="259"/>
      <c r="I1574" s="259"/>
      <c r="J1574" s="259"/>
    </row>
    <row r="1575" spans="1:10">
      <c r="A1575" s="259"/>
      <c r="B1575" s="259"/>
      <c r="C1575" s="259"/>
      <c r="D1575" s="259"/>
      <c r="E1575" s="259"/>
      <c r="F1575" s="270"/>
      <c r="G1575" s="259"/>
      <c r="H1575" s="259"/>
      <c r="I1575" s="259"/>
      <c r="J1575" s="259"/>
    </row>
    <row r="1576" spans="1:10">
      <c r="A1576" s="259"/>
      <c r="B1576" s="259"/>
      <c r="C1576" s="259"/>
      <c r="D1576" s="259"/>
      <c r="E1576" s="259"/>
      <c r="F1576" s="270"/>
      <c r="G1576" s="259"/>
      <c r="H1576" s="259"/>
      <c r="I1576" s="259"/>
      <c r="J1576" s="259"/>
    </row>
    <row r="1577" spans="1:10">
      <c r="A1577" s="259"/>
      <c r="B1577" s="259"/>
      <c r="C1577" s="259"/>
      <c r="D1577" s="259"/>
      <c r="E1577" s="259"/>
      <c r="F1577" s="270"/>
      <c r="G1577" s="259"/>
      <c r="H1577" s="259"/>
      <c r="I1577" s="259"/>
      <c r="J1577" s="259"/>
    </row>
    <row r="1578" spans="1:10">
      <c r="A1578" s="259"/>
      <c r="B1578" s="259"/>
      <c r="C1578" s="259"/>
      <c r="D1578" s="259"/>
      <c r="E1578" s="259"/>
      <c r="F1578" s="270"/>
      <c r="G1578" s="259"/>
      <c r="H1578" s="259"/>
      <c r="I1578" s="259"/>
      <c r="J1578" s="259"/>
    </row>
    <row r="1579" spans="1:10">
      <c r="A1579" s="259"/>
      <c r="B1579" s="259"/>
      <c r="C1579" s="259"/>
      <c r="D1579" s="259"/>
      <c r="E1579" s="259"/>
      <c r="F1579" s="270"/>
      <c r="G1579" s="259"/>
      <c r="H1579" s="259"/>
      <c r="I1579" s="259"/>
      <c r="J1579" s="259"/>
    </row>
    <row r="1580" spans="1:10">
      <c r="A1580" s="259"/>
      <c r="B1580" s="259"/>
      <c r="C1580" s="259"/>
      <c r="D1580" s="259"/>
      <c r="E1580" s="259"/>
      <c r="F1580" s="270"/>
      <c r="G1580" s="259"/>
      <c r="H1580" s="259"/>
      <c r="I1580" s="259"/>
      <c r="J1580" s="259"/>
    </row>
    <row r="1581" spans="1:10">
      <c r="A1581" s="259"/>
      <c r="B1581" s="259"/>
      <c r="C1581" s="259"/>
      <c r="D1581" s="259"/>
      <c r="E1581" s="259"/>
      <c r="F1581" s="270"/>
      <c r="G1581" s="259"/>
      <c r="H1581" s="259"/>
      <c r="I1581" s="259"/>
      <c r="J1581" s="259"/>
    </row>
    <row r="1582" spans="1:10">
      <c r="A1582" s="259"/>
      <c r="B1582" s="259"/>
      <c r="C1582" s="259"/>
      <c r="D1582" s="259"/>
      <c r="E1582" s="259"/>
      <c r="F1582" s="270"/>
      <c r="G1582" s="259"/>
      <c r="H1582" s="259"/>
      <c r="I1582" s="259"/>
      <c r="J1582" s="259"/>
    </row>
    <row r="1583" spans="1:10">
      <c r="A1583" s="259"/>
      <c r="B1583" s="259"/>
      <c r="C1583" s="259"/>
      <c r="D1583" s="259"/>
      <c r="E1583" s="259"/>
      <c r="F1583" s="270"/>
      <c r="G1583" s="259"/>
      <c r="H1583" s="259"/>
      <c r="I1583" s="259"/>
      <c r="J1583" s="259"/>
    </row>
    <row r="1584" spans="1:10">
      <c r="A1584" s="259"/>
      <c r="B1584" s="259"/>
      <c r="C1584" s="259"/>
      <c r="D1584" s="259"/>
      <c r="E1584" s="259"/>
      <c r="F1584" s="270"/>
      <c r="G1584" s="259"/>
      <c r="H1584" s="259"/>
      <c r="I1584" s="259"/>
      <c r="J1584" s="259"/>
    </row>
    <row r="1585" spans="1:10">
      <c r="A1585" s="259"/>
      <c r="B1585" s="259"/>
      <c r="C1585" s="259"/>
      <c r="D1585" s="259"/>
      <c r="E1585" s="259"/>
      <c r="F1585" s="270"/>
      <c r="G1585" s="259"/>
      <c r="H1585" s="259"/>
      <c r="I1585" s="259"/>
      <c r="J1585" s="259"/>
    </row>
    <row r="1586" spans="1:10">
      <c r="A1586" s="259"/>
      <c r="B1586" s="259"/>
      <c r="C1586" s="259"/>
      <c r="D1586" s="259"/>
      <c r="E1586" s="259"/>
      <c r="F1586" s="270"/>
      <c r="G1586" s="259"/>
      <c r="H1586" s="259"/>
      <c r="I1586" s="259"/>
      <c r="J1586" s="259"/>
    </row>
    <row r="1587" spans="1:10">
      <c r="A1587" s="259"/>
      <c r="B1587" s="259"/>
      <c r="C1587" s="259"/>
      <c r="D1587" s="259"/>
      <c r="E1587" s="259"/>
      <c r="F1587" s="270"/>
      <c r="G1587" s="259"/>
      <c r="H1587" s="259"/>
      <c r="I1587" s="259"/>
      <c r="J1587" s="259"/>
    </row>
    <row r="1588" spans="1:10">
      <c r="A1588" s="259"/>
      <c r="B1588" s="259"/>
      <c r="C1588" s="259"/>
      <c r="D1588" s="259"/>
      <c r="E1588" s="259"/>
      <c r="F1588" s="270"/>
      <c r="G1588" s="259"/>
      <c r="H1588" s="259"/>
      <c r="I1588" s="259"/>
      <c r="J1588" s="259"/>
    </row>
    <row r="1589" spans="1:10">
      <c r="A1589" s="259"/>
      <c r="B1589" s="259"/>
      <c r="C1589" s="259"/>
      <c r="D1589" s="259"/>
      <c r="E1589" s="259"/>
      <c r="F1589" s="270"/>
      <c r="G1589" s="259"/>
      <c r="H1589" s="259"/>
      <c r="I1589" s="259"/>
      <c r="J1589" s="259"/>
    </row>
    <row r="1590" spans="1:10">
      <c r="A1590" s="259"/>
      <c r="B1590" s="259"/>
      <c r="C1590" s="259"/>
      <c r="D1590" s="259"/>
      <c r="E1590" s="259"/>
      <c r="F1590" s="270"/>
      <c r="G1590" s="259"/>
      <c r="H1590" s="259"/>
      <c r="I1590" s="259"/>
      <c r="J1590" s="259"/>
    </row>
    <row r="1591" spans="1:10">
      <c r="A1591" s="259"/>
      <c r="B1591" s="259"/>
      <c r="C1591" s="259"/>
      <c r="D1591" s="259"/>
      <c r="E1591" s="259"/>
      <c r="F1591" s="270"/>
      <c r="G1591" s="259"/>
      <c r="H1591" s="259"/>
      <c r="I1591" s="259"/>
      <c r="J1591" s="259"/>
    </row>
    <row r="1592" spans="1:10">
      <c r="A1592" s="259"/>
      <c r="B1592" s="259"/>
      <c r="C1592" s="259"/>
      <c r="D1592" s="259"/>
      <c r="E1592" s="259"/>
      <c r="F1592" s="270"/>
      <c r="G1592" s="259"/>
      <c r="H1592" s="259"/>
      <c r="I1592" s="259"/>
      <c r="J1592" s="259"/>
    </row>
    <row r="1593" spans="1:10">
      <c r="A1593" s="259"/>
      <c r="B1593" s="259"/>
      <c r="C1593" s="259"/>
      <c r="D1593" s="259"/>
      <c r="E1593" s="259"/>
      <c r="F1593" s="270"/>
      <c r="G1593" s="259"/>
      <c r="H1593" s="259"/>
      <c r="I1593" s="259"/>
      <c r="J1593" s="259"/>
    </row>
    <row r="1594" spans="1:10">
      <c r="A1594" s="259"/>
      <c r="B1594" s="259"/>
      <c r="C1594" s="259"/>
      <c r="D1594" s="259"/>
      <c r="E1594" s="259"/>
      <c r="F1594" s="270"/>
      <c r="G1594" s="259"/>
      <c r="H1594" s="259"/>
      <c r="I1594" s="259"/>
      <c r="J1594" s="259"/>
    </row>
    <row r="1595" spans="1:10">
      <c r="A1595" s="259"/>
      <c r="B1595" s="259"/>
      <c r="C1595" s="259"/>
      <c r="D1595" s="259"/>
      <c r="E1595" s="259"/>
      <c r="F1595" s="270"/>
      <c r="G1595" s="259"/>
      <c r="H1595" s="259"/>
      <c r="I1595" s="259"/>
      <c r="J1595" s="259"/>
    </row>
    <row r="1596" spans="1:10">
      <c r="A1596" s="259"/>
      <c r="B1596" s="259"/>
      <c r="C1596" s="259"/>
      <c r="D1596" s="259"/>
      <c r="E1596" s="259"/>
      <c r="F1596" s="270"/>
      <c r="G1596" s="259"/>
      <c r="H1596" s="259"/>
      <c r="I1596" s="259"/>
      <c r="J1596" s="259"/>
    </row>
    <row r="1597" spans="1:10">
      <c r="A1597" s="259"/>
      <c r="B1597" s="259"/>
      <c r="C1597" s="259"/>
      <c r="D1597" s="259"/>
      <c r="E1597" s="259"/>
      <c r="F1597" s="270"/>
      <c r="G1597" s="259"/>
      <c r="H1597" s="259"/>
      <c r="I1597" s="259"/>
      <c r="J1597" s="259"/>
    </row>
    <row r="1598" spans="1:10">
      <c r="A1598" s="259"/>
      <c r="B1598" s="259"/>
      <c r="C1598" s="259"/>
      <c r="D1598" s="259"/>
      <c r="E1598" s="259"/>
      <c r="F1598" s="270"/>
      <c r="G1598" s="259"/>
      <c r="H1598" s="259"/>
      <c r="I1598" s="259"/>
      <c r="J1598" s="259"/>
    </row>
    <row r="1599" spans="1:10">
      <c r="A1599" s="259"/>
      <c r="B1599" s="259"/>
      <c r="C1599" s="259"/>
      <c r="D1599" s="259"/>
      <c r="E1599" s="259"/>
      <c r="F1599" s="270"/>
      <c r="G1599" s="259"/>
      <c r="H1599" s="259"/>
      <c r="I1599" s="259"/>
      <c r="J1599" s="259"/>
    </row>
    <row r="1600" spans="1:10">
      <c r="A1600" s="259"/>
      <c r="B1600" s="259"/>
      <c r="C1600" s="259"/>
      <c r="D1600" s="259"/>
      <c r="E1600" s="259"/>
      <c r="F1600" s="270"/>
      <c r="G1600" s="259"/>
      <c r="H1600" s="259"/>
      <c r="I1600" s="259"/>
      <c r="J1600" s="259"/>
    </row>
    <row r="1601" spans="1:10">
      <c r="A1601" s="259"/>
      <c r="B1601" s="259"/>
      <c r="C1601" s="259"/>
      <c r="D1601" s="259"/>
      <c r="E1601" s="259"/>
      <c r="F1601" s="270"/>
      <c r="G1601" s="259"/>
      <c r="H1601" s="259"/>
      <c r="I1601" s="259"/>
      <c r="J1601" s="259"/>
    </row>
    <row r="1602" spans="1:10">
      <c r="A1602" s="259"/>
      <c r="B1602" s="259"/>
      <c r="C1602" s="259"/>
      <c r="D1602" s="259"/>
      <c r="E1602" s="259"/>
      <c r="F1602" s="270"/>
      <c r="G1602" s="259"/>
      <c r="H1602" s="259"/>
      <c r="I1602" s="259"/>
      <c r="J1602" s="259"/>
    </row>
    <row r="1603" spans="1:10">
      <c r="A1603" s="259"/>
      <c r="B1603" s="259"/>
      <c r="C1603" s="259"/>
      <c r="D1603" s="259"/>
      <c r="E1603" s="259"/>
      <c r="F1603" s="270"/>
      <c r="G1603" s="259"/>
      <c r="H1603" s="259"/>
      <c r="I1603" s="259"/>
      <c r="J1603" s="259"/>
    </row>
    <row r="1604" spans="1:10">
      <c r="A1604" s="259"/>
      <c r="B1604" s="259"/>
      <c r="C1604" s="259"/>
      <c r="D1604" s="259"/>
      <c r="E1604" s="259"/>
      <c r="F1604" s="270"/>
      <c r="G1604" s="259"/>
      <c r="H1604" s="259"/>
      <c r="I1604" s="259"/>
      <c r="J1604" s="259"/>
    </row>
    <row r="1605" spans="1:10">
      <c r="A1605" s="259"/>
      <c r="B1605" s="259"/>
      <c r="C1605" s="259"/>
      <c r="D1605" s="259"/>
      <c r="E1605" s="259"/>
      <c r="F1605" s="270"/>
      <c r="G1605" s="259"/>
      <c r="H1605" s="259"/>
      <c r="I1605" s="259"/>
      <c r="J1605" s="259"/>
    </row>
    <row r="1606" spans="1:10">
      <c r="A1606" s="259"/>
      <c r="B1606" s="259"/>
      <c r="C1606" s="259"/>
      <c r="D1606" s="259"/>
      <c r="E1606" s="259"/>
      <c r="F1606" s="270"/>
      <c r="G1606" s="259"/>
      <c r="H1606" s="259"/>
      <c r="I1606" s="259"/>
      <c r="J1606" s="259"/>
    </row>
    <row r="1607" spans="1:10">
      <c r="A1607" s="259"/>
      <c r="B1607" s="259"/>
      <c r="C1607" s="259"/>
      <c r="D1607" s="259"/>
      <c r="E1607" s="259"/>
      <c r="F1607" s="270"/>
      <c r="G1607" s="259"/>
      <c r="H1607" s="259"/>
      <c r="I1607" s="259"/>
      <c r="J1607" s="259"/>
    </row>
    <row r="1608" spans="1:10">
      <c r="A1608" s="259"/>
      <c r="B1608" s="259"/>
      <c r="C1608" s="259"/>
      <c r="D1608" s="259"/>
      <c r="E1608" s="259"/>
      <c r="F1608" s="270"/>
      <c r="G1608" s="259"/>
      <c r="H1608" s="259"/>
      <c r="I1608" s="259"/>
      <c r="J1608" s="259"/>
    </row>
    <row r="1609" spans="1:10">
      <c r="A1609" s="259"/>
      <c r="B1609" s="259"/>
      <c r="C1609" s="259"/>
      <c r="D1609" s="259"/>
      <c r="E1609" s="259"/>
      <c r="F1609" s="270"/>
      <c r="G1609" s="259"/>
      <c r="H1609" s="259"/>
      <c r="I1609" s="259"/>
      <c r="J1609" s="259"/>
    </row>
    <row r="1610" spans="1:10">
      <c r="A1610" s="259"/>
      <c r="B1610" s="259"/>
      <c r="C1610" s="259"/>
      <c r="D1610" s="259"/>
      <c r="E1610" s="259"/>
      <c r="F1610" s="270"/>
      <c r="G1610" s="259"/>
      <c r="H1610" s="259"/>
      <c r="I1610" s="259"/>
      <c r="J1610" s="259"/>
    </row>
    <row r="1611" spans="1:10">
      <c r="A1611" s="259"/>
      <c r="B1611" s="259"/>
      <c r="C1611" s="259"/>
      <c r="D1611" s="259"/>
      <c r="E1611" s="259"/>
      <c r="F1611" s="270"/>
      <c r="G1611" s="259"/>
      <c r="H1611" s="259"/>
      <c r="I1611" s="259"/>
      <c r="J1611" s="259"/>
    </row>
    <row r="1612" spans="1:10">
      <c r="A1612" s="259"/>
      <c r="B1612" s="259"/>
      <c r="C1612" s="259"/>
      <c r="D1612" s="259"/>
      <c r="E1612" s="259"/>
      <c r="F1612" s="270"/>
      <c r="G1612" s="259"/>
      <c r="H1612" s="259"/>
      <c r="I1612" s="259"/>
      <c r="J1612" s="259"/>
    </row>
    <row r="1613" spans="1:10">
      <c r="A1613" s="259"/>
      <c r="B1613" s="259"/>
      <c r="C1613" s="259"/>
      <c r="D1613" s="259"/>
      <c r="E1613" s="259"/>
      <c r="F1613" s="270"/>
      <c r="G1613" s="259"/>
      <c r="H1613" s="259"/>
      <c r="I1613" s="259"/>
      <c r="J1613" s="259"/>
    </row>
    <row r="1614" spans="1:10">
      <c r="A1614" s="259"/>
      <c r="B1614" s="259"/>
      <c r="C1614" s="259"/>
      <c r="D1614" s="259"/>
      <c r="E1614" s="259"/>
      <c r="F1614" s="270"/>
      <c r="G1614" s="259"/>
      <c r="H1614" s="259"/>
      <c r="I1614" s="259"/>
      <c r="J1614" s="259"/>
    </row>
    <row r="1615" spans="1:10">
      <c r="A1615" s="259"/>
      <c r="B1615" s="259"/>
      <c r="C1615" s="259"/>
      <c r="D1615" s="259"/>
      <c r="E1615" s="259"/>
      <c r="F1615" s="270"/>
      <c r="G1615" s="259"/>
      <c r="H1615" s="259"/>
      <c r="I1615" s="259"/>
      <c r="J1615" s="259"/>
    </row>
    <row r="1616" spans="1:10">
      <c r="A1616" s="259"/>
      <c r="B1616" s="259"/>
      <c r="C1616" s="259"/>
      <c r="D1616" s="259"/>
      <c r="E1616" s="259"/>
      <c r="F1616" s="270"/>
      <c r="G1616" s="259"/>
      <c r="H1616" s="259"/>
      <c r="I1616" s="259"/>
      <c r="J1616" s="259"/>
    </row>
    <row r="1617" spans="1:10">
      <c r="A1617" s="259"/>
      <c r="B1617" s="259"/>
      <c r="C1617" s="259"/>
      <c r="D1617" s="259"/>
      <c r="E1617" s="259"/>
      <c r="F1617" s="270"/>
      <c r="G1617" s="259"/>
      <c r="H1617" s="259"/>
      <c r="I1617" s="259"/>
      <c r="J1617" s="259"/>
    </row>
    <row r="1618" spans="1:10">
      <c r="A1618" s="259"/>
      <c r="B1618" s="259"/>
      <c r="C1618" s="259"/>
      <c r="D1618" s="259"/>
      <c r="E1618" s="259"/>
      <c r="F1618" s="270"/>
      <c r="G1618" s="259"/>
      <c r="H1618" s="259"/>
      <c r="I1618" s="259"/>
      <c r="J1618" s="259"/>
    </row>
    <row r="1619" spans="1:10">
      <c r="A1619" s="259"/>
      <c r="B1619" s="259"/>
      <c r="C1619" s="259"/>
      <c r="D1619" s="259"/>
      <c r="E1619" s="259"/>
      <c r="F1619" s="270"/>
      <c r="G1619" s="259"/>
      <c r="H1619" s="259"/>
      <c r="I1619" s="259"/>
      <c r="J1619" s="259"/>
    </row>
    <row r="1620" spans="1:10">
      <c r="A1620" s="259"/>
      <c r="B1620" s="259"/>
      <c r="C1620" s="259"/>
      <c r="D1620" s="259"/>
      <c r="E1620" s="259"/>
      <c r="F1620" s="270"/>
      <c r="G1620" s="259"/>
      <c r="H1620" s="259"/>
      <c r="I1620" s="259"/>
      <c r="J1620" s="259"/>
    </row>
    <row r="1621" spans="1:10">
      <c r="A1621" s="259"/>
      <c r="B1621" s="259"/>
      <c r="C1621" s="259"/>
      <c r="D1621" s="259"/>
      <c r="E1621" s="259"/>
      <c r="F1621" s="270"/>
      <c r="G1621" s="259"/>
      <c r="H1621" s="259"/>
      <c r="I1621" s="259"/>
      <c r="J1621" s="259"/>
    </row>
    <row r="1622" spans="1:10">
      <c r="A1622" s="259"/>
      <c r="B1622" s="259"/>
      <c r="C1622" s="259"/>
      <c r="D1622" s="259"/>
      <c r="E1622" s="259"/>
      <c r="F1622" s="270"/>
      <c r="G1622" s="259"/>
      <c r="H1622" s="259"/>
      <c r="I1622" s="259"/>
      <c r="J1622" s="259"/>
    </row>
    <row r="1623" spans="1:10">
      <c r="A1623" s="259"/>
      <c r="B1623" s="259"/>
      <c r="C1623" s="259"/>
      <c r="D1623" s="259"/>
      <c r="E1623" s="259"/>
      <c r="F1623" s="270"/>
      <c r="G1623" s="259"/>
      <c r="H1623" s="259"/>
      <c r="I1623" s="259"/>
      <c r="J1623" s="259"/>
    </row>
    <row r="1624" spans="1:10">
      <c r="A1624" s="259"/>
      <c r="B1624" s="259"/>
      <c r="C1624" s="259"/>
      <c r="D1624" s="259"/>
      <c r="E1624" s="259"/>
      <c r="F1624" s="270"/>
      <c r="G1624" s="259"/>
      <c r="H1624" s="259"/>
      <c r="I1624" s="259"/>
      <c r="J1624" s="259"/>
    </row>
    <row r="1625" spans="1:10">
      <c r="A1625" s="259"/>
      <c r="B1625" s="259"/>
      <c r="C1625" s="259"/>
      <c r="D1625" s="259"/>
      <c r="E1625" s="259"/>
      <c r="F1625" s="270"/>
      <c r="G1625" s="259"/>
      <c r="H1625" s="259"/>
      <c r="I1625" s="259"/>
      <c r="J1625" s="259"/>
    </row>
    <row r="1626" spans="1:10">
      <c r="A1626" s="259"/>
      <c r="B1626" s="259"/>
      <c r="C1626" s="259"/>
      <c r="D1626" s="259"/>
      <c r="E1626" s="259"/>
      <c r="F1626" s="270"/>
      <c r="G1626" s="259"/>
      <c r="H1626" s="259"/>
      <c r="I1626" s="259"/>
      <c r="J1626" s="259"/>
    </row>
    <row r="1627" spans="1:10">
      <c r="A1627" s="259"/>
      <c r="B1627" s="259"/>
      <c r="C1627" s="259"/>
      <c r="D1627" s="259"/>
      <c r="E1627" s="259"/>
      <c r="F1627" s="270"/>
      <c r="G1627" s="259"/>
      <c r="H1627" s="259"/>
      <c r="I1627" s="259"/>
      <c r="J1627" s="259"/>
    </row>
    <row r="1628" spans="1:10">
      <c r="A1628" s="259"/>
      <c r="B1628" s="259"/>
      <c r="C1628" s="259"/>
      <c r="D1628" s="259"/>
      <c r="E1628" s="259"/>
      <c r="F1628" s="270"/>
      <c r="G1628" s="259"/>
      <c r="H1628" s="259"/>
      <c r="I1628" s="259"/>
      <c r="J1628" s="259"/>
    </row>
    <row r="1629" spans="1:10">
      <c r="A1629" s="259"/>
      <c r="B1629" s="259"/>
      <c r="C1629" s="259"/>
      <c r="D1629" s="259"/>
      <c r="E1629" s="259"/>
      <c r="F1629" s="270"/>
      <c r="G1629" s="259"/>
      <c r="H1629" s="259"/>
      <c r="I1629" s="259"/>
      <c r="J1629" s="259"/>
    </row>
    <row r="1630" spans="1:10">
      <c r="A1630" s="259"/>
      <c r="B1630" s="259"/>
      <c r="C1630" s="259"/>
      <c r="D1630" s="259"/>
      <c r="E1630" s="259"/>
      <c r="F1630" s="270"/>
      <c r="G1630" s="259"/>
      <c r="H1630" s="259"/>
      <c r="I1630" s="259"/>
      <c r="J1630" s="259"/>
    </row>
    <row r="1631" spans="1:10">
      <c r="A1631" s="259"/>
      <c r="B1631" s="259"/>
      <c r="C1631" s="259"/>
      <c r="D1631" s="259"/>
      <c r="E1631" s="259"/>
      <c r="F1631" s="270"/>
      <c r="G1631" s="259"/>
      <c r="H1631" s="259"/>
      <c r="I1631" s="259"/>
      <c r="J1631" s="259"/>
    </row>
    <row r="1632" spans="1:10">
      <c r="A1632" s="259"/>
      <c r="B1632" s="259"/>
      <c r="C1632" s="259"/>
      <c r="D1632" s="259"/>
      <c r="E1632" s="259"/>
      <c r="F1632" s="270"/>
      <c r="G1632" s="259"/>
      <c r="H1632" s="259"/>
      <c r="I1632" s="259"/>
      <c r="J1632" s="259"/>
    </row>
    <row r="1633" spans="1:10">
      <c r="A1633" s="259"/>
      <c r="B1633" s="259"/>
      <c r="C1633" s="259"/>
      <c r="D1633" s="259"/>
      <c r="E1633" s="259"/>
      <c r="F1633" s="270"/>
      <c r="G1633" s="259"/>
      <c r="H1633" s="259"/>
      <c r="I1633" s="259"/>
      <c r="J1633" s="259"/>
    </row>
    <row r="1634" spans="1:10">
      <c r="A1634" s="259"/>
      <c r="B1634" s="259"/>
      <c r="C1634" s="259"/>
      <c r="D1634" s="259"/>
      <c r="E1634" s="259"/>
      <c r="F1634" s="270"/>
      <c r="G1634" s="259"/>
      <c r="H1634" s="259"/>
      <c r="I1634" s="259"/>
      <c r="J1634" s="259"/>
    </row>
    <row r="1635" spans="1:10">
      <c r="A1635" s="259"/>
      <c r="B1635" s="259"/>
      <c r="C1635" s="259"/>
      <c r="D1635" s="259"/>
      <c r="E1635" s="259"/>
      <c r="F1635" s="270"/>
      <c r="G1635" s="259"/>
      <c r="H1635" s="259"/>
      <c r="I1635" s="259"/>
      <c r="J1635" s="259"/>
    </row>
    <row r="1636" spans="1:10">
      <c r="A1636" s="259"/>
      <c r="B1636" s="259"/>
      <c r="C1636" s="259"/>
      <c r="D1636" s="259"/>
      <c r="E1636" s="259"/>
      <c r="F1636" s="270"/>
      <c r="G1636" s="259"/>
      <c r="H1636" s="259"/>
      <c r="I1636" s="259"/>
      <c r="J1636" s="259"/>
    </row>
    <row r="1637" spans="1:10">
      <c r="A1637" s="259"/>
      <c r="B1637" s="259"/>
      <c r="C1637" s="259"/>
      <c r="D1637" s="259"/>
      <c r="E1637" s="259"/>
      <c r="F1637" s="270"/>
      <c r="G1637" s="259"/>
      <c r="H1637" s="259"/>
      <c r="I1637" s="259"/>
      <c r="J1637" s="259"/>
    </row>
    <row r="1638" spans="1:10">
      <c r="A1638" s="259"/>
      <c r="B1638" s="259"/>
      <c r="C1638" s="259"/>
      <c r="D1638" s="259"/>
      <c r="E1638" s="259"/>
      <c r="F1638" s="270"/>
      <c r="G1638" s="259"/>
      <c r="H1638" s="259"/>
      <c r="I1638" s="259"/>
      <c r="J1638" s="259"/>
    </row>
    <row r="1639" spans="1:10">
      <c r="A1639" s="259"/>
      <c r="B1639" s="259"/>
      <c r="C1639" s="259"/>
      <c r="D1639" s="259"/>
      <c r="E1639" s="259"/>
      <c r="F1639" s="270"/>
      <c r="G1639" s="259"/>
      <c r="H1639" s="259"/>
      <c r="I1639" s="259"/>
      <c r="J1639" s="259"/>
    </row>
    <row r="1640" spans="1:10">
      <c r="A1640" s="259"/>
      <c r="B1640" s="259"/>
      <c r="C1640" s="259"/>
      <c r="D1640" s="259"/>
      <c r="E1640" s="259"/>
      <c r="F1640" s="270"/>
      <c r="G1640" s="259"/>
      <c r="H1640" s="259"/>
      <c r="I1640" s="259"/>
      <c r="J1640" s="259"/>
    </row>
    <row r="1641" spans="1:10">
      <c r="A1641" s="259"/>
      <c r="B1641" s="259"/>
      <c r="C1641" s="259"/>
      <c r="D1641" s="259"/>
      <c r="E1641" s="259"/>
      <c r="F1641" s="270"/>
      <c r="G1641" s="259"/>
      <c r="H1641" s="259"/>
      <c r="I1641" s="259"/>
      <c r="J1641" s="259"/>
    </row>
    <row r="1642" spans="1:10">
      <c r="A1642" s="259"/>
      <c r="B1642" s="259"/>
      <c r="C1642" s="259"/>
      <c r="D1642" s="259"/>
      <c r="E1642" s="259"/>
      <c r="F1642" s="270"/>
      <c r="G1642" s="259"/>
      <c r="H1642" s="259"/>
      <c r="I1642" s="259"/>
      <c r="J1642" s="259"/>
    </row>
    <row r="1643" spans="1:10">
      <c r="A1643" s="259"/>
      <c r="B1643" s="259"/>
      <c r="C1643" s="259"/>
      <c r="D1643" s="259"/>
      <c r="E1643" s="259"/>
      <c r="F1643" s="270"/>
      <c r="G1643" s="259"/>
      <c r="H1643" s="259"/>
      <c r="I1643" s="259"/>
      <c r="J1643" s="259"/>
    </row>
    <row r="1644" spans="1:10">
      <c r="A1644" s="259"/>
      <c r="B1644" s="259"/>
      <c r="C1644" s="259"/>
      <c r="D1644" s="259"/>
      <c r="E1644" s="259"/>
      <c r="F1644" s="270"/>
      <c r="G1644" s="259"/>
      <c r="H1644" s="259"/>
      <c r="I1644" s="259"/>
      <c r="J1644" s="259"/>
    </row>
    <row r="1645" spans="1:10">
      <c r="A1645" s="259"/>
      <c r="B1645" s="259"/>
      <c r="C1645" s="259"/>
      <c r="D1645" s="259"/>
      <c r="E1645" s="259"/>
      <c r="F1645" s="270"/>
      <c r="G1645" s="259"/>
      <c r="H1645" s="259"/>
      <c r="I1645" s="259"/>
      <c r="J1645" s="259"/>
    </row>
    <row r="1646" spans="1:10">
      <c r="A1646" s="259"/>
      <c r="B1646" s="259"/>
      <c r="C1646" s="259"/>
      <c r="D1646" s="259"/>
      <c r="E1646" s="259"/>
      <c r="F1646" s="270"/>
      <c r="G1646" s="259"/>
      <c r="H1646" s="259"/>
      <c r="I1646" s="259"/>
      <c r="J1646" s="259"/>
    </row>
    <row r="1647" spans="1:10">
      <c r="A1647" s="259"/>
      <c r="B1647" s="259"/>
      <c r="C1647" s="259"/>
      <c r="D1647" s="259"/>
      <c r="E1647" s="259"/>
      <c r="F1647" s="270"/>
      <c r="G1647" s="259"/>
      <c r="H1647" s="259"/>
      <c r="I1647" s="259"/>
      <c r="J1647" s="259"/>
    </row>
    <row r="1648" spans="1:10">
      <c r="A1648" s="259"/>
      <c r="B1648" s="259"/>
      <c r="C1648" s="259"/>
      <c r="D1648" s="259"/>
      <c r="E1648" s="259"/>
      <c r="F1648" s="270"/>
      <c r="G1648" s="259"/>
      <c r="H1648" s="259"/>
      <c r="I1648" s="259"/>
      <c r="J1648" s="259"/>
    </row>
    <row r="1649" spans="1:10">
      <c r="A1649" s="259"/>
      <c r="B1649" s="259"/>
      <c r="C1649" s="259"/>
      <c r="D1649" s="259"/>
      <c r="E1649" s="259"/>
      <c r="F1649" s="270"/>
      <c r="G1649" s="259"/>
      <c r="H1649" s="259"/>
      <c r="I1649" s="259"/>
      <c r="J1649" s="259"/>
    </row>
    <row r="1650" spans="1:10">
      <c r="A1650" s="259"/>
      <c r="B1650" s="259"/>
      <c r="C1650" s="259"/>
      <c r="D1650" s="259"/>
      <c r="E1650" s="259"/>
      <c r="F1650" s="270"/>
      <c r="G1650" s="259"/>
      <c r="H1650" s="259"/>
      <c r="I1650" s="259"/>
      <c r="J1650" s="259"/>
    </row>
    <row r="1651" spans="1:10">
      <c r="A1651" s="259"/>
      <c r="B1651" s="259"/>
      <c r="C1651" s="259"/>
      <c r="D1651" s="259"/>
      <c r="E1651" s="259"/>
      <c r="F1651" s="270"/>
      <c r="G1651" s="259"/>
      <c r="H1651" s="259"/>
      <c r="I1651" s="259"/>
      <c r="J1651" s="259"/>
    </row>
    <row r="1652" spans="1:10">
      <c r="A1652" s="259"/>
      <c r="B1652" s="259"/>
      <c r="C1652" s="259"/>
      <c r="D1652" s="259"/>
      <c r="E1652" s="259"/>
      <c r="F1652" s="270"/>
      <c r="G1652" s="259"/>
      <c r="H1652" s="259"/>
      <c r="I1652" s="259"/>
      <c r="J1652" s="259"/>
    </row>
    <row r="1653" spans="1:10">
      <c r="A1653" s="259"/>
      <c r="B1653" s="259"/>
      <c r="C1653" s="259"/>
      <c r="D1653" s="259"/>
      <c r="E1653" s="259"/>
      <c r="F1653" s="270"/>
      <c r="G1653" s="259"/>
      <c r="H1653" s="259"/>
      <c r="I1653" s="259"/>
      <c r="J1653" s="259"/>
    </row>
    <row r="1654" spans="1:10">
      <c r="A1654" s="259"/>
      <c r="B1654" s="259"/>
      <c r="C1654" s="259"/>
      <c r="D1654" s="259"/>
      <c r="E1654" s="259"/>
      <c r="F1654" s="270"/>
      <c r="G1654" s="259"/>
      <c r="H1654" s="259"/>
      <c r="I1654" s="259"/>
      <c r="J1654" s="259"/>
    </row>
    <row r="1655" spans="1:10">
      <c r="A1655" s="259"/>
      <c r="B1655" s="259"/>
      <c r="C1655" s="259"/>
      <c r="D1655" s="259"/>
      <c r="E1655" s="259"/>
      <c r="F1655" s="270"/>
      <c r="G1655" s="259"/>
      <c r="H1655" s="259"/>
      <c r="I1655" s="259"/>
      <c r="J1655" s="259"/>
    </row>
    <row r="1656" spans="1:10">
      <c r="A1656" s="259"/>
      <c r="B1656" s="259"/>
      <c r="C1656" s="259"/>
      <c r="D1656" s="259"/>
      <c r="E1656" s="259"/>
      <c r="F1656" s="270"/>
      <c r="G1656" s="259"/>
      <c r="H1656" s="259"/>
      <c r="I1656" s="259"/>
      <c r="J1656" s="259"/>
    </row>
    <row r="1657" spans="1:10">
      <c r="A1657" s="259"/>
      <c r="B1657" s="259"/>
      <c r="C1657" s="259"/>
      <c r="D1657" s="259"/>
      <c r="E1657" s="259"/>
      <c r="F1657" s="270"/>
      <c r="G1657" s="259"/>
      <c r="H1657" s="259"/>
      <c r="I1657" s="259"/>
      <c r="J1657" s="259"/>
    </row>
    <row r="1658" spans="1:10">
      <c r="A1658" s="259"/>
      <c r="B1658" s="259"/>
      <c r="C1658" s="259"/>
      <c r="D1658" s="259"/>
      <c r="E1658" s="259"/>
      <c r="F1658" s="270"/>
      <c r="G1658" s="259"/>
      <c r="H1658" s="259"/>
      <c r="I1658" s="259"/>
      <c r="J1658" s="259"/>
    </row>
    <row r="1659" spans="1:10">
      <c r="A1659" s="259"/>
      <c r="B1659" s="259"/>
      <c r="C1659" s="259"/>
      <c r="D1659" s="259"/>
      <c r="E1659" s="259"/>
      <c r="F1659" s="270"/>
      <c r="G1659" s="259"/>
      <c r="H1659" s="259"/>
      <c r="I1659" s="259"/>
      <c r="J1659" s="259"/>
    </row>
    <row r="1660" spans="1:10">
      <c r="A1660" s="259"/>
      <c r="B1660" s="259"/>
      <c r="C1660" s="259"/>
      <c r="D1660" s="259"/>
      <c r="E1660" s="259"/>
      <c r="F1660" s="270"/>
      <c r="G1660" s="259"/>
      <c r="H1660" s="259"/>
      <c r="I1660" s="259"/>
      <c r="J1660" s="259"/>
    </row>
    <row r="1661" spans="1:10">
      <c r="A1661" s="259"/>
      <c r="B1661" s="259"/>
      <c r="C1661" s="259"/>
      <c r="D1661" s="259"/>
      <c r="E1661" s="259"/>
      <c r="F1661" s="270"/>
      <c r="G1661" s="259"/>
      <c r="H1661" s="259"/>
      <c r="I1661" s="259"/>
      <c r="J1661" s="259"/>
    </row>
    <row r="1662" spans="1:10">
      <c r="A1662" s="259"/>
      <c r="B1662" s="259"/>
      <c r="C1662" s="259"/>
      <c r="D1662" s="259"/>
      <c r="E1662" s="259"/>
      <c r="F1662" s="270"/>
      <c r="G1662" s="259"/>
      <c r="H1662" s="259"/>
      <c r="I1662" s="259"/>
      <c r="J1662" s="259"/>
    </row>
    <row r="1663" spans="1:10">
      <c r="A1663" s="259"/>
      <c r="B1663" s="259"/>
      <c r="C1663" s="259"/>
      <c r="D1663" s="259"/>
      <c r="E1663" s="259"/>
      <c r="F1663" s="270"/>
      <c r="G1663" s="259"/>
      <c r="H1663" s="259"/>
      <c r="I1663" s="259"/>
      <c r="J1663" s="259"/>
    </row>
    <row r="1664" spans="1:10">
      <c r="A1664" s="259"/>
      <c r="B1664" s="259"/>
      <c r="C1664" s="259"/>
      <c r="D1664" s="259"/>
      <c r="E1664" s="259"/>
      <c r="F1664" s="270"/>
      <c r="G1664" s="259"/>
      <c r="H1664" s="259"/>
      <c r="I1664" s="259"/>
      <c r="J1664" s="259"/>
    </row>
    <row r="1665" spans="1:10">
      <c r="A1665" s="259"/>
      <c r="B1665" s="259"/>
      <c r="C1665" s="259"/>
      <c r="D1665" s="259"/>
      <c r="E1665" s="259"/>
      <c r="F1665" s="270"/>
      <c r="G1665" s="259"/>
      <c r="H1665" s="259"/>
      <c r="I1665" s="259"/>
      <c r="J1665" s="259"/>
    </row>
    <row r="1666" spans="1:10">
      <c r="A1666" s="259"/>
      <c r="B1666" s="259"/>
      <c r="C1666" s="259"/>
      <c r="D1666" s="259"/>
      <c r="E1666" s="259"/>
      <c r="F1666" s="270"/>
      <c r="G1666" s="259"/>
      <c r="H1666" s="259"/>
      <c r="I1666" s="259"/>
      <c r="J1666" s="259"/>
    </row>
    <row r="1667" spans="1:10">
      <c r="A1667" s="259"/>
      <c r="B1667" s="259"/>
      <c r="C1667" s="259"/>
      <c r="D1667" s="259"/>
      <c r="E1667" s="259"/>
      <c r="F1667" s="270"/>
      <c r="G1667" s="259"/>
      <c r="H1667" s="259"/>
      <c r="I1667" s="259"/>
      <c r="J1667" s="259"/>
    </row>
    <row r="1668" spans="1:10">
      <c r="A1668" s="259"/>
      <c r="B1668" s="259"/>
      <c r="C1668" s="259"/>
      <c r="D1668" s="259"/>
      <c r="E1668" s="259"/>
      <c r="F1668" s="270"/>
      <c r="G1668" s="259"/>
      <c r="H1668" s="259"/>
      <c r="I1668" s="259"/>
      <c r="J1668" s="259"/>
    </row>
    <row r="1669" spans="1:10">
      <c r="A1669" s="259"/>
      <c r="B1669" s="259"/>
      <c r="C1669" s="259"/>
      <c r="D1669" s="259"/>
      <c r="E1669" s="259"/>
      <c r="F1669" s="270"/>
      <c r="G1669" s="259"/>
      <c r="H1669" s="259"/>
      <c r="I1669" s="259"/>
      <c r="J1669" s="259"/>
    </row>
    <row r="1670" spans="1:10">
      <c r="A1670" s="259"/>
      <c r="B1670" s="259"/>
      <c r="C1670" s="259"/>
      <c r="D1670" s="259"/>
      <c r="E1670" s="259"/>
      <c r="F1670" s="270"/>
      <c r="G1670" s="259"/>
      <c r="H1670" s="259"/>
      <c r="I1670" s="259"/>
      <c r="J1670" s="259"/>
    </row>
    <row r="1671" spans="1:10">
      <c r="A1671" s="259"/>
      <c r="B1671" s="259"/>
      <c r="C1671" s="259"/>
      <c r="D1671" s="259"/>
      <c r="E1671" s="259"/>
      <c r="F1671" s="270"/>
      <c r="G1671" s="259"/>
      <c r="H1671" s="259"/>
      <c r="I1671" s="259"/>
      <c r="J1671" s="259"/>
    </row>
    <row r="1672" spans="1:10">
      <c r="A1672" s="259"/>
      <c r="B1672" s="259"/>
      <c r="C1672" s="259"/>
      <c r="D1672" s="259"/>
      <c r="E1672" s="259"/>
      <c r="F1672" s="270"/>
      <c r="G1672" s="259"/>
      <c r="H1672" s="259"/>
      <c r="I1672" s="259"/>
      <c r="J1672" s="259"/>
    </row>
    <row r="1673" spans="1:10">
      <c r="A1673" s="259"/>
      <c r="B1673" s="259"/>
      <c r="C1673" s="259"/>
      <c r="D1673" s="259"/>
      <c r="E1673" s="259"/>
      <c r="F1673" s="270"/>
      <c r="G1673" s="259"/>
      <c r="H1673" s="259"/>
      <c r="I1673" s="259"/>
      <c r="J1673" s="259"/>
    </row>
    <row r="1674" spans="1:10">
      <c r="A1674" s="259"/>
      <c r="B1674" s="259"/>
      <c r="C1674" s="259"/>
      <c r="D1674" s="259"/>
      <c r="E1674" s="259"/>
      <c r="F1674" s="270"/>
      <c r="G1674" s="259"/>
      <c r="H1674" s="259"/>
      <c r="I1674" s="259"/>
      <c r="J1674" s="259"/>
    </row>
    <row r="1675" spans="1:10">
      <c r="A1675" s="259"/>
      <c r="B1675" s="259"/>
      <c r="C1675" s="259"/>
      <c r="D1675" s="259"/>
      <c r="E1675" s="259"/>
      <c r="F1675" s="270"/>
      <c r="G1675" s="259"/>
      <c r="H1675" s="259"/>
      <c r="I1675" s="259"/>
      <c r="J1675" s="259"/>
    </row>
    <row r="1676" spans="1:10">
      <c r="A1676" s="259"/>
      <c r="B1676" s="259"/>
      <c r="C1676" s="259"/>
      <c r="D1676" s="259"/>
      <c r="E1676" s="259"/>
      <c r="F1676" s="270"/>
      <c r="G1676" s="259"/>
      <c r="H1676" s="259"/>
      <c r="I1676" s="259"/>
      <c r="J1676" s="259"/>
    </row>
    <row r="1677" spans="1:10">
      <c r="A1677" s="259"/>
      <c r="B1677" s="259"/>
      <c r="C1677" s="259"/>
      <c r="D1677" s="259"/>
      <c r="E1677" s="259"/>
      <c r="F1677" s="270"/>
      <c r="G1677" s="259"/>
      <c r="H1677" s="259"/>
      <c r="I1677" s="259"/>
      <c r="J1677" s="259"/>
    </row>
    <row r="1678" spans="1:10">
      <c r="A1678" s="259"/>
      <c r="B1678" s="259"/>
      <c r="C1678" s="259"/>
      <c r="D1678" s="259"/>
      <c r="E1678" s="259"/>
      <c r="F1678" s="270"/>
      <c r="G1678" s="259"/>
      <c r="H1678" s="259"/>
      <c r="I1678" s="259"/>
      <c r="J1678" s="259"/>
    </row>
    <row r="1679" spans="1:10">
      <c r="A1679" s="259"/>
      <c r="B1679" s="259"/>
      <c r="C1679" s="259"/>
      <c r="D1679" s="259"/>
      <c r="E1679" s="259"/>
      <c r="F1679" s="270"/>
      <c r="G1679" s="259"/>
      <c r="H1679" s="259"/>
      <c r="I1679" s="259"/>
      <c r="J1679" s="259"/>
    </row>
    <row r="1680" spans="1:10">
      <c r="A1680" s="259"/>
      <c r="B1680" s="259"/>
      <c r="C1680" s="259"/>
      <c r="D1680" s="259"/>
      <c r="E1680" s="259"/>
      <c r="F1680" s="270"/>
      <c r="G1680" s="259"/>
      <c r="H1680" s="259"/>
      <c r="I1680" s="259"/>
      <c r="J1680" s="259"/>
    </row>
    <row r="1681" spans="1:10">
      <c r="A1681" s="259"/>
      <c r="B1681" s="259"/>
      <c r="C1681" s="259"/>
      <c r="D1681" s="259"/>
      <c r="E1681" s="259"/>
      <c r="F1681" s="270"/>
      <c r="G1681" s="259"/>
      <c r="H1681" s="259"/>
      <c r="I1681" s="259"/>
      <c r="J1681" s="259"/>
    </row>
    <row r="1682" spans="1:10">
      <c r="A1682" s="259"/>
      <c r="B1682" s="259"/>
      <c r="C1682" s="259"/>
      <c r="D1682" s="259"/>
      <c r="E1682" s="259"/>
      <c r="F1682" s="270"/>
      <c r="G1682" s="259"/>
      <c r="H1682" s="259"/>
      <c r="I1682" s="259"/>
      <c r="J1682" s="259"/>
    </row>
    <row r="1683" spans="1:10">
      <c r="A1683" s="259"/>
      <c r="B1683" s="259"/>
      <c r="C1683" s="259"/>
      <c r="D1683" s="259"/>
      <c r="E1683" s="259"/>
      <c r="F1683" s="270"/>
      <c r="G1683" s="259"/>
      <c r="H1683" s="259"/>
      <c r="I1683" s="259"/>
      <c r="J1683" s="259"/>
    </row>
    <row r="1684" spans="1:10">
      <c r="A1684" s="259"/>
      <c r="B1684" s="259"/>
      <c r="C1684" s="259"/>
      <c r="D1684" s="259"/>
      <c r="E1684" s="259"/>
      <c r="F1684" s="270"/>
      <c r="G1684" s="259"/>
      <c r="H1684" s="259"/>
      <c r="I1684" s="259"/>
      <c r="J1684" s="259"/>
    </row>
    <row r="1685" spans="1:10">
      <c r="A1685" s="259"/>
      <c r="B1685" s="259"/>
      <c r="C1685" s="259"/>
      <c r="D1685" s="259"/>
      <c r="E1685" s="259"/>
      <c r="F1685" s="270"/>
      <c r="G1685" s="259"/>
      <c r="H1685" s="259"/>
      <c r="I1685" s="259"/>
      <c r="J1685" s="259"/>
    </row>
    <row r="1686" spans="1:10">
      <c r="A1686" s="259"/>
      <c r="B1686" s="259"/>
      <c r="C1686" s="259"/>
      <c r="D1686" s="259"/>
      <c r="E1686" s="259"/>
      <c r="F1686" s="270"/>
      <c r="G1686" s="259"/>
      <c r="H1686" s="259"/>
      <c r="I1686" s="259"/>
      <c r="J1686" s="259"/>
    </row>
    <row r="1687" spans="1:10">
      <c r="A1687" s="259"/>
      <c r="B1687" s="259"/>
      <c r="C1687" s="259"/>
      <c r="D1687" s="259"/>
      <c r="E1687" s="259"/>
      <c r="F1687" s="270"/>
      <c r="G1687" s="259"/>
      <c r="H1687" s="259"/>
      <c r="I1687" s="259"/>
      <c r="J1687" s="259"/>
    </row>
    <row r="1688" spans="1:10">
      <c r="A1688" s="259"/>
      <c r="B1688" s="259"/>
      <c r="C1688" s="259"/>
      <c r="D1688" s="259"/>
      <c r="E1688" s="259"/>
      <c r="F1688" s="270"/>
      <c r="G1688" s="259"/>
      <c r="H1688" s="259"/>
      <c r="I1688" s="259"/>
      <c r="J1688" s="259"/>
    </row>
    <row r="1689" spans="1:10">
      <c r="A1689" s="259"/>
      <c r="B1689" s="259"/>
      <c r="C1689" s="259"/>
      <c r="D1689" s="259"/>
      <c r="E1689" s="259"/>
      <c r="F1689" s="270"/>
      <c r="G1689" s="259"/>
      <c r="H1689" s="259"/>
      <c r="I1689" s="259"/>
      <c r="J1689" s="259"/>
    </row>
    <row r="1690" spans="1:10">
      <c r="A1690" s="259"/>
      <c r="B1690" s="259"/>
      <c r="C1690" s="259"/>
      <c r="D1690" s="259"/>
      <c r="E1690" s="259"/>
      <c r="F1690" s="270"/>
      <c r="G1690" s="259"/>
      <c r="H1690" s="259"/>
      <c r="I1690" s="259"/>
      <c r="J1690" s="259"/>
    </row>
    <row r="1691" spans="1:10">
      <c r="A1691" s="259"/>
      <c r="B1691" s="259"/>
      <c r="C1691" s="259"/>
      <c r="D1691" s="259"/>
      <c r="E1691" s="259"/>
      <c r="F1691" s="270"/>
      <c r="G1691" s="259"/>
      <c r="H1691" s="259"/>
      <c r="I1691" s="259"/>
      <c r="J1691" s="259"/>
    </row>
    <row r="1692" spans="1:10">
      <c r="A1692" s="259"/>
      <c r="B1692" s="259"/>
      <c r="C1692" s="259"/>
      <c r="D1692" s="259"/>
      <c r="E1692" s="259"/>
      <c r="F1692" s="270"/>
      <c r="G1692" s="259"/>
      <c r="H1692" s="259"/>
      <c r="I1692" s="259"/>
      <c r="J1692" s="259"/>
    </row>
    <row r="1693" spans="1:10">
      <c r="A1693" s="259"/>
      <c r="B1693" s="259"/>
      <c r="C1693" s="259"/>
      <c r="D1693" s="259"/>
      <c r="E1693" s="259"/>
      <c r="F1693" s="270"/>
      <c r="G1693" s="259"/>
      <c r="H1693" s="259"/>
      <c r="I1693" s="259"/>
      <c r="J1693" s="259"/>
    </row>
    <row r="1694" spans="1:10">
      <c r="A1694" s="259"/>
      <c r="B1694" s="259"/>
      <c r="C1694" s="259"/>
      <c r="D1694" s="259"/>
      <c r="E1694" s="259"/>
      <c r="F1694" s="270"/>
      <c r="G1694" s="259"/>
      <c r="H1694" s="259"/>
      <c r="I1694" s="259"/>
      <c r="J1694" s="259"/>
    </row>
    <row r="1695" spans="1:10">
      <c r="A1695" s="259"/>
      <c r="B1695" s="259"/>
      <c r="C1695" s="259"/>
      <c r="D1695" s="259"/>
      <c r="E1695" s="259"/>
      <c r="F1695" s="270"/>
      <c r="G1695" s="259"/>
      <c r="H1695" s="259"/>
      <c r="I1695" s="259"/>
      <c r="J1695" s="259"/>
    </row>
    <row r="1696" spans="1:10">
      <c r="A1696" s="259"/>
      <c r="B1696" s="259"/>
      <c r="C1696" s="259"/>
      <c r="D1696" s="259"/>
      <c r="E1696" s="259"/>
      <c r="F1696" s="270"/>
      <c r="G1696" s="259"/>
      <c r="H1696" s="259"/>
      <c r="I1696" s="259"/>
      <c r="J1696" s="259"/>
    </row>
    <row r="1697" spans="1:10">
      <c r="A1697" s="259"/>
      <c r="B1697" s="259"/>
      <c r="C1697" s="259"/>
      <c r="D1697" s="259"/>
      <c r="E1697" s="259"/>
      <c r="F1697" s="270"/>
      <c r="G1697" s="259"/>
      <c r="H1697" s="259"/>
      <c r="I1697" s="259"/>
      <c r="J1697" s="259"/>
    </row>
    <row r="1698" spans="1:10">
      <c r="A1698" s="259"/>
      <c r="B1698" s="259"/>
      <c r="C1698" s="259"/>
      <c r="D1698" s="259"/>
      <c r="E1698" s="259"/>
      <c r="F1698" s="270"/>
      <c r="G1698" s="259"/>
      <c r="H1698" s="259"/>
      <c r="I1698" s="259"/>
      <c r="J1698" s="259"/>
    </row>
    <row r="1699" spans="1:10">
      <c r="A1699" s="259"/>
      <c r="B1699" s="259"/>
      <c r="C1699" s="259"/>
      <c r="D1699" s="259"/>
      <c r="E1699" s="259"/>
      <c r="F1699" s="270"/>
      <c r="G1699" s="259"/>
      <c r="H1699" s="259"/>
      <c r="I1699" s="259"/>
      <c r="J1699" s="259"/>
    </row>
    <row r="1700" spans="1:10">
      <c r="A1700" s="259"/>
      <c r="B1700" s="259"/>
      <c r="C1700" s="259"/>
      <c r="D1700" s="259"/>
      <c r="E1700" s="259"/>
      <c r="F1700" s="270"/>
      <c r="G1700" s="259"/>
      <c r="H1700" s="259"/>
      <c r="I1700" s="259"/>
      <c r="J1700" s="259"/>
    </row>
    <row r="1701" spans="1:10">
      <c r="A1701" s="259"/>
      <c r="B1701" s="259"/>
      <c r="C1701" s="259"/>
      <c r="D1701" s="259"/>
      <c r="E1701" s="259"/>
      <c r="F1701" s="270"/>
      <c r="G1701" s="259"/>
      <c r="H1701" s="259"/>
      <c r="I1701" s="259"/>
      <c r="J1701" s="259"/>
    </row>
    <row r="1702" spans="1:10">
      <c r="A1702" s="259"/>
      <c r="B1702" s="259"/>
      <c r="C1702" s="259"/>
      <c r="D1702" s="259"/>
      <c r="E1702" s="259"/>
      <c r="F1702" s="270"/>
      <c r="G1702" s="259"/>
      <c r="H1702" s="259"/>
      <c r="I1702" s="259"/>
      <c r="J1702" s="259"/>
    </row>
    <row r="1703" spans="1:10">
      <c r="A1703" s="259"/>
      <c r="B1703" s="259"/>
      <c r="C1703" s="259"/>
      <c r="D1703" s="259"/>
      <c r="E1703" s="259"/>
      <c r="F1703" s="270"/>
      <c r="G1703" s="259"/>
      <c r="H1703" s="259"/>
      <c r="I1703" s="259"/>
      <c r="J1703" s="259"/>
    </row>
    <row r="1704" spans="1:10">
      <c r="A1704" s="259"/>
      <c r="B1704" s="259"/>
      <c r="C1704" s="259"/>
      <c r="D1704" s="259"/>
      <c r="E1704" s="259"/>
      <c r="F1704" s="270"/>
      <c r="G1704" s="259"/>
      <c r="H1704" s="259"/>
      <c r="I1704" s="259"/>
      <c r="J1704" s="259"/>
    </row>
    <row r="1705" spans="1:10">
      <c r="A1705" s="259"/>
      <c r="B1705" s="259"/>
      <c r="C1705" s="259"/>
      <c r="D1705" s="259"/>
      <c r="E1705" s="259"/>
      <c r="F1705" s="270"/>
      <c r="G1705" s="259"/>
      <c r="H1705" s="259"/>
      <c r="I1705" s="259"/>
      <c r="J1705" s="259"/>
    </row>
    <row r="1706" spans="1:10">
      <c r="A1706" s="259"/>
      <c r="B1706" s="259"/>
      <c r="C1706" s="259"/>
      <c r="D1706" s="259"/>
      <c r="E1706" s="259"/>
      <c r="F1706" s="270"/>
      <c r="G1706" s="259"/>
      <c r="H1706" s="259"/>
      <c r="I1706" s="259"/>
      <c r="J1706" s="259"/>
    </row>
    <row r="1707" spans="1:10">
      <c r="A1707" s="259"/>
      <c r="B1707" s="259"/>
      <c r="C1707" s="259"/>
      <c r="D1707" s="259"/>
      <c r="E1707" s="259"/>
      <c r="F1707" s="270"/>
      <c r="G1707" s="259"/>
      <c r="H1707" s="259"/>
      <c r="I1707" s="259"/>
      <c r="J1707" s="259"/>
    </row>
    <row r="1708" spans="1:10">
      <c r="A1708" s="259"/>
      <c r="B1708" s="259"/>
      <c r="C1708" s="259"/>
      <c r="D1708" s="259"/>
      <c r="E1708" s="259"/>
      <c r="F1708" s="270"/>
      <c r="G1708" s="259"/>
      <c r="H1708" s="259"/>
      <c r="I1708" s="259"/>
      <c r="J1708" s="259"/>
    </row>
    <row r="1709" spans="1:10">
      <c r="A1709" s="259"/>
      <c r="B1709" s="259"/>
      <c r="C1709" s="259"/>
      <c r="D1709" s="259"/>
      <c r="E1709" s="259"/>
      <c r="F1709" s="270"/>
      <c r="G1709" s="259"/>
      <c r="H1709" s="259"/>
      <c r="I1709" s="259"/>
      <c r="J1709" s="259"/>
    </row>
    <row r="1710" spans="1:10">
      <c r="A1710" s="259"/>
      <c r="B1710" s="259"/>
      <c r="C1710" s="259"/>
      <c r="D1710" s="259"/>
      <c r="E1710" s="259"/>
      <c r="F1710" s="270"/>
      <c r="G1710" s="259"/>
      <c r="H1710" s="259"/>
      <c r="I1710" s="259"/>
      <c r="J1710" s="259"/>
    </row>
    <row r="1711" spans="1:10">
      <c r="A1711" s="259"/>
      <c r="B1711" s="259"/>
      <c r="C1711" s="259"/>
      <c r="D1711" s="259"/>
      <c r="E1711" s="259"/>
      <c r="F1711" s="270"/>
      <c r="G1711" s="259"/>
      <c r="H1711" s="259"/>
      <c r="I1711" s="259"/>
      <c r="J1711" s="259"/>
    </row>
    <row r="1712" spans="1:10">
      <c r="A1712" s="259"/>
      <c r="B1712" s="259"/>
      <c r="C1712" s="259"/>
      <c r="D1712" s="259"/>
      <c r="E1712" s="259"/>
      <c r="F1712" s="270"/>
      <c r="G1712" s="259"/>
      <c r="H1712" s="259"/>
      <c r="I1712" s="259"/>
      <c r="J1712" s="259"/>
    </row>
    <row r="1713" spans="1:10">
      <c r="A1713" s="259"/>
      <c r="B1713" s="259"/>
      <c r="C1713" s="259"/>
      <c r="D1713" s="259"/>
      <c r="E1713" s="259"/>
      <c r="F1713" s="270"/>
      <c r="G1713" s="259"/>
      <c r="H1713" s="259"/>
      <c r="I1713" s="259"/>
      <c r="J1713" s="259"/>
    </row>
    <row r="1714" spans="1:10">
      <c r="A1714" s="259"/>
      <c r="B1714" s="259"/>
      <c r="C1714" s="259"/>
      <c r="D1714" s="259"/>
      <c r="E1714" s="259"/>
      <c r="F1714" s="270"/>
      <c r="G1714" s="259"/>
      <c r="H1714" s="259"/>
      <c r="I1714" s="259"/>
      <c r="J1714" s="259"/>
    </row>
    <row r="1715" spans="1:10">
      <c r="A1715" s="259"/>
      <c r="B1715" s="259"/>
      <c r="C1715" s="259"/>
      <c r="D1715" s="259"/>
      <c r="E1715" s="259"/>
      <c r="F1715" s="270"/>
      <c r="G1715" s="259"/>
      <c r="H1715" s="259"/>
      <c r="I1715" s="259"/>
      <c r="J1715" s="259"/>
    </row>
    <row r="1716" spans="1:10">
      <c r="A1716" s="259"/>
      <c r="B1716" s="259"/>
      <c r="C1716" s="259"/>
      <c r="D1716" s="259"/>
      <c r="E1716" s="259"/>
      <c r="F1716" s="270"/>
      <c r="G1716" s="259"/>
      <c r="H1716" s="259"/>
      <c r="I1716" s="259"/>
      <c r="J1716" s="259"/>
    </row>
    <row r="1717" spans="1:10">
      <c r="A1717" s="259"/>
      <c r="B1717" s="259"/>
      <c r="C1717" s="259"/>
      <c r="D1717" s="259"/>
      <c r="E1717" s="259"/>
      <c r="F1717" s="270"/>
      <c r="G1717" s="259"/>
      <c r="H1717" s="259"/>
      <c r="I1717" s="259"/>
      <c r="J1717" s="259"/>
    </row>
    <row r="1718" spans="1:10">
      <c r="A1718" s="259"/>
      <c r="B1718" s="259"/>
      <c r="C1718" s="259"/>
      <c r="D1718" s="259"/>
      <c r="E1718" s="259"/>
      <c r="F1718" s="270"/>
      <c r="G1718" s="259"/>
      <c r="H1718" s="259"/>
      <c r="I1718" s="259"/>
      <c r="J1718" s="259"/>
    </row>
    <row r="1719" spans="1:10">
      <c r="A1719" s="259"/>
      <c r="B1719" s="259"/>
      <c r="C1719" s="259"/>
      <c r="D1719" s="259"/>
      <c r="E1719" s="259"/>
      <c r="F1719" s="270"/>
      <c r="G1719" s="259"/>
      <c r="H1719" s="259"/>
      <c r="I1719" s="259"/>
      <c r="J1719" s="259"/>
    </row>
    <row r="1720" spans="1:10">
      <c r="A1720" s="259"/>
      <c r="B1720" s="259"/>
      <c r="C1720" s="259"/>
      <c r="D1720" s="259"/>
      <c r="E1720" s="259"/>
      <c r="F1720" s="270"/>
      <c r="G1720" s="259"/>
      <c r="H1720" s="259"/>
      <c r="I1720" s="259"/>
      <c r="J1720" s="259"/>
    </row>
    <row r="1721" spans="1:10">
      <c r="A1721" s="259"/>
      <c r="B1721" s="259"/>
      <c r="C1721" s="259"/>
      <c r="D1721" s="259"/>
      <c r="E1721" s="259"/>
      <c r="F1721" s="270"/>
      <c r="G1721" s="259"/>
      <c r="H1721" s="259"/>
      <c r="I1721" s="259"/>
      <c r="J1721" s="259"/>
    </row>
    <row r="1722" spans="1:10">
      <c r="A1722" s="259"/>
      <c r="B1722" s="259"/>
      <c r="C1722" s="259"/>
      <c r="D1722" s="259"/>
      <c r="E1722" s="259"/>
      <c r="F1722" s="270"/>
      <c r="G1722" s="259"/>
      <c r="H1722" s="259"/>
      <c r="I1722" s="259"/>
      <c r="J1722" s="259"/>
    </row>
    <row r="1723" spans="1:10">
      <c r="A1723" s="259"/>
      <c r="B1723" s="259"/>
      <c r="C1723" s="259"/>
      <c r="D1723" s="259"/>
      <c r="E1723" s="259"/>
      <c r="F1723" s="270"/>
      <c r="G1723" s="259"/>
      <c r="H1723" s="259"/>
      <c r="I1723" s="259"/>
      <c r="J1723" s="259"/>
    </row>
    <row r="1724" spans="1:10">
      <c r="A1724" s="259"/>
      <c r="B1724" s="259"/>
      <c r="C1724" s="259"/>
      <c r="D1724" s="259"/>
      <c r="E1724" s="259"/>
      <c r="F1724" s="270"/>
      <c r="G1724" s="259"/>
      <c r="H1724" s="259"/>
      <c r="I1724" s="259"/>
      <c r="J1724" s="259"/>
    </row>
    <row r="1725" spans="1:10">
      <c r="A1725" s="259"/>
      <c r="B1725" s="259"/>
      <c r="C1725" s="259"/>
      <c r="D1725" s="259"/>
      <c r="E1725" s="259"/>
      <c r="F1725" s="270"/>
      <c r="G1725" s="259"/>
      <c r="H1725" s="259"/>
      <c r="I1725" s="259"/>
      <c r="J1725" s="259"/>
    </row>
    <row r="1726" spans="1:10">
      <c r="A1726" s="259"/>
      <c r="B1726" s="259"/>
      <c r="C1726" s="259"/>
      <c r="D1726" s="259"/>
      <c r="E1726" s="259"/>
      <c r="F1726" s="270"/>
      <c r="G1726" s="259"/>
      <c r="H1726" s="259"/>
      <c r="I1726" s="259"/>
      <c r="J1726" s="259"/>
    </row>
    <row r="1727" spans="1:10">
      <c r="A1727" s="259"/>
      <c r="B1727" s="259"/>
      <c r="C1727" s="259"/>
      <c r="D1727" s="259"/>
      <c r="E1727" s="259"/>
      <c r="F1727" s="270"/>
      <c r="G1727" s="259"/>
      <c r="H1727" s="259"/>
      <c r="I1727" s="259"/>
      <c r="J1727" s="259"/>
    </row>
    <row r="1728" spans="1:10">
      <c r="A1728" s="259"/>
      <c r="B1728" s="259"/>
      <c r="C1728" s="259"/>
      <c r="D1728" s="259"/>
      <c r="E1728" s="259"/>
      <c r="F1728" s="270"/>
      <c r="G1728" s="259"/>
      <c r="H1728" s="259"/>
      <c r="I1728" s="259"/>
      <c r="J1728" s="259"/>
    </row>
    <row r="1729" spans="1:10">
      <c r="A1729" s="259"/>
      <c r="B1729" s="259"/>
      <c r="C1729" s="259"/>
      <c r="D1729" s="259"/>
      <c r="E1729" s="259"/>
      <c r="F1729" s="270"/>
      <c r="G1729" s="259"/>
      <c r="H1729" s="259"/>
      <c r="I1729" s="259"/>
      <c r="J1729" s="259"/>
    </row>
    <row r="1730" spans="1:10">
      <c r="A1730" s="259"/>
      <c r="B1730" s="259"/>
      <c r="C1730" s="259"/>
      <c r="D1730" s="259"/>
      <c r="E1730" s="259"/>
      <c r="F1730" s="270"/>
      <c r="G1730" s="259"/>
      <c r="H1730" s="259"/>
      <c r="I1730" s="259"/>
      <c r="J1730" s="259"/>
    </row>
    <row r="1731" spans="1:10">
      <c r="A1731" s="259"/>
      <c r="B1731" s="259"/>
      <c r="C1731" s="259"/>
      <c r="D1731" s="259"/>
      <c r="E1731" s="259"/>
      <c r="F1731" s="270"/>
      <c r="G1731" s="259"/>
      <c r="H1731" s="259"/>
      <c r="I1731" s="259"/>
      <c r="J1731" s="259"/>
    </row>
    <row r="1732" spans="1:10">
      <c r="A1732" s="259"/>
      <c r="B1732" s="259"/>
      <c r="C1732" s="259"/>
      <c r="D1732" s="259"/>
      <c r="E1732" s="259"/>
      <c r="F1732" s="270"/>
      <c r="G1732" s="259"/>
      <c r="H1732" s="259"/>
      <c r="I1732" s="259"/>
      <c r="J1732" s="259"/>
    </row>
    <row r="1733" spans="1:10">
      <c r="A1733" s="259"/>
      <c r="B1733" s="259"/>
      <c r="C1733" s="259"/>
      <c r="D1733" s="259"/>
      <c r="E1733" s="259"/>
      <c r="F1733" s="270"/>
      <c r="G1733" s="259"/>
      <c r="H1733" s="259"/>
      <c r="I1733" s="259"/>
      <c r="J1733" s="259"/>
    </row>
    <row r="1734" spans="1:10">
      <c r="A1734" s="259"/>
      <c r="B1734" s="259"/>
      <c r="C1734" s="259"/>
      <c r="D1734" s="259"/>
      <c r="E1734" s="259"/>
      <c r="F1734" s="270"/>
      <c r="G1734" s="259"/>
      <c r="H1734" s="259"/>
      <c r="I1734" s="259"/>
      <c r="J1734" s="259"/>
    </row>
    <row r="1735" spans="1:10">
      <c r="A1735" s="259"/>
      <c r="B1735" s="259"/>
      <c r="C1735" s="259"/>
      <c r="D1735" s="259"/>
      <c r="E1735" s="259"/>
      <c r="F1735" s="270"/>
      <c r="G1735" s="259"/>
      <c r="H1735" s="259"/>
      <c r="I1735" s="259"/>
      <c r="J1735" s="259"/>
    </row>
    <row r="1736" spans="1:10">
      <c r="A1736" s="259"/>
      <c r="B1736" s="259"/>
      <c r="C1736" s="259"/>
      <c r="D1736" s="259"/>
      <c r="E1736" s="259"/>
      <c r="F1736" s="270"/>
      <c r="G1736" s="259"/>
      <c r="H1736" s="259"/>
      <c r="I1736" s="259"/>
      <c r="J1736" s="259"/>
    </row>
    <row r="1737" spans="1:10">
      <c r="A1737" s="259"/>
      <c r="B1737" s="259"/>
      <c r="C1737" s="259"/>
      <c r="D1737" s="259"/>
      <c r="E1737" s="259"/>
      <c r="F1737" s="270"/>
      <c r="G1737" s="259"/>
      <c r="H1737" s="259"/>
      <c r="I1737" s="259"/>
      <c r="J1737" s="259"/>
    </row>
    <row r="1738" spans="1:10">
      <c r="A1738" s="259"/>
      <c r="B1738" s="259"/>
      <c r="C1738" s="259"/>
      <c r="D1738" s="259"/>
      <c r="E1738" s="259"/>
      <c r="F1738" s="270"/>
      <c r="G1738" s="259"/>
      <c r="H1738" s="259"/>
      <c r="I1738" s="259"/>
      <c r="J1738" s="259"/>
    </row>
    <row r="1739" spans="1:10">
      <c r="A1739" s="259"/>
      <c r="B1739" s="259"/>
      <c r="C1739" s="259"/>
      <c r="D1739" s="259"/>
      <c r="E1739" s="259"/>
      <c r="F1739" s="270"/>
      <c r="G1739" s="259"/>
      <c r="H1739" s="259"/>
      <c r="I1739" s="259"/>
      <c r="J1739" s="259"/>
    </row>
    <row r="1740" spans="1:10">
      <c r="A1740" s="259"/>
      <c r="B1740" s="259"/>
      <c r="C1740" s="259"/>
      <c r="D1740" s="259"/>
      <c r="E1740" s="259"/>
      <c r="F1740" s="270"/>
      <c r="G1740" s="259"/>
      <c r="H1740" s="259"/>
      <c r="I1740" s="259"/>
      <c r="J1740" s="259"/>
    </row>
    <row r="1741" spans="1:10">
      <c r="A1741" s="259"/>
      <c r="B1741" s="259"/>
      <c r="C1741" s="259"/>
      <c r="D1741" s="259"/>
      <c r="E1741" s="259"/>
      <c r="F1741" s="270"/>
      <c r="G1741" s="259"/>
      <c r="H1741" s="259"/>
      <c r="I1741" s="259"/>
      <c r="J1741" s="259"/>
    </row>
    <row r="1742" spans="1:10">
      <c r="A1742" s="259"/>
      <c r="B1742" s="259"/>
      <c r="C1742" s="259"/>
      <c r="D1742" s="259"/>
      <c r="E1742" s="259"/>
      <c r="F1742" s="270"/>
      <c r="G1742" s="259"/>
      <c r="H1742" s="259"/>
      <c r="I1742" s="259"/>
      <c r="J1742" s="259"/>
    </row>
    <row r="1743" spans="1:10">
      <c r="A1743" s="259"/>
      <c r="B1743" s="259"/>
      <c r="C1743" s="259"/>
      <c r="D1743" s="259"/>
      <c r="E1743" s="259"/>
      <c r="F1743" s="270"/>
      <c r="G1743" s="259"/>
      <c r="H1743" s="259"/>
      <c r="I1743" s="259"/>
      <c r="J1743" s="259"/>
    </row>
    <row r="1744" spans="1:10">
      <c r="A1744" s="259"/>
      <c r="B1744" s="259"/>
      <c r="C1744" s="259"/>
      <c r="D1744" s="259"/>
      <c r="E1744" s="259"/>
      <c r="F1744" s="270"/>
      <c r="G1744" s="259"/>
      <c r="H1744" s="259"/>
      <c r="I1744" s="259"/>
      <c r="J1744" s="259"/>
    </row>
    <row r="1745" spans="1:10">
      <c r="A1745" s="259"/>
      <c r="B1745" s="259"/>
      <c r="C1745" s="259"/>
      <c r="D1745" s="259"/>
      <c r="E1745" s="259"/>
      <c r="F1745" s="270"/>
      <c r="G1745" s="259"/>
      <c r="H1745" s="259"/>
      <c r="I1745" s="259"/>
      <c r="J1745" s="259"/>
    </row>
    <row r="1746" spans="1:10">
      <c r="A1746" s="259"/>
      <c r="B1746" s="259"/>
      <c r="C1746" s="259"/>
      <c r="D1746" s="259"/>
      <c r="E1746" s="259"/>
      <c r="F1746" s="270"/>
      <c r="G1746" s="259"/>
      <c r="H1746" s="259"/>
      <c r="I1746" s="259"/>
      <c r="J1746" s="259"/>
    </row>
    <row r="1747" spans="1:10">
      <c r="A1747" s="259"/>
      <c r="B1747" s="259"/>
      <c r="C1747" s="259"/>
      <c r="D1747" s="259"/>
      <c r="E1747" s="259"/>
      <c r="F1747" s="270"/>
      <c r="G1747" s="259"/>
      <c r="H1747" s="259"/>
      <c r="I1747" s="259"/>
      <c r="J1747" s="259"/>
    </row>
    <row r="1748" spans="1:10">
      <c r="A1748" s="259"/>
      <c r="B1748" s="259"/>
      <c r="C1748" s="259"/>
      <c r="D1748" s="259"/>
      <c r="E1748" s="259"/>
      <c r="F1748" s="270"/>
      <c r="G1748" s="259"/>
      <c r="H1748" s="259"/>
      <c r="I1748" s="259"/>
      <c r="J1748" s="259"/>
    </row>
    <row r="1749" spans="1:10">
      <c r="A1749" s="259"/>
      <c r="B1749" s="259"/>
      <c r="C1749" s="259"/>
      <c r="D1749" s="259"/>
      <c r="E1749" s="259"/>
      <c r="F1749" s="270"/>
      <c r="G1749" s="259"/>
      <c r="H1749" s="259"/>
      <c r="I1749" s="259"/>
      <c r="J1749" s="259"/>
    </row>
    <row r="1750" spans="1:10">
      <c r="A1750" s="259"/>
      <c r="B1750" s="259"/>
      <c r="C1750" s="259"/>
      <c r="D1750" s="259"/>
      <c r="E1750" s="259"/>
      <c r="F1750" s="270"/>
      <c r="G1750" s="259"/>
      <c r="H1750" s="259"/>
      <c r="I1750" s="259"/>
      <c r="J1750" s="259"/>
    </row>
    <row r="1751" spans="1:10">
      <c r="A1751" s="259"/>
      <c r="B1751" s="259"/>
      <c r="C1751" s="259"/>
      <c r="D1751" s="259"/>
      <c r="E1751" s="259"/>
      <c r="F1751" s="270"/>
      <c r="G1751" s="259"/>
      <c r="H1751" s="259"/>
      <c r="I1751" s="259"/>
      <c r="J1751" s="259"/>
    </row>
    <row r="1752" spans="1:10">
      <c r="A1752" s="259"/>
      <c r="B1752" s="259"/>
      <c r="C1752" s="259"/>
      <c r="D1752" s="259"/>
      <c r="E1752" s="259"/>
      <c r="F1752" s="270"/>
      <c r="G1752" s="259"/>
      <c r="H1752" s="259"/>
      <c r="I1752" s="259"/>
      <c r="J1752" s="259"/>
    </row>
    <row r="1753" spans="1:10">
      <c r="A1753" s="259"/>
      <c r="B1753" s="259"/>
      <c r="C1753" s="259"/>
      <c r="D1753" s="259"/>
      <c r="E1753" s="259"/>
      <c r="F1753" s="270"/>
      <c r="G1753" s="259"/>
      <c r="H1753" s="259"/>
      <c r="I1753" s="259"/>
      <c r="J1753" s="259"/>
    </row>
    <row r="1754" spans="1:10">
      <c r="A1754" s="259"/>
      <c r="B1754" s="259"/>
      <c r="C1754" s="259"/>
      <c r="D1754" s="259"/>
      <c r="E1754" s="259"/>
      <c r="F1754" s="270"/>
      <c r="G1754" s="259"/>
      <c r="H1754" s="259"/>
      <c r="I1754" s="259"/>
      <c r="J1754" s="259"/>
    </row>
    <row r="1755" spans="1:10">
      <c r="A1755" s="259"/>
      <c r="B1755" s="259"/>
      <c r="C1755" s="259"/>
      <c r="D1755" s="259"/>
      <c r="E1755" s="259"/>
      <c r="F1755" s="270"/>
      <c r="G1755" s="259"/>
      <c r="H1755" s="259"/>
      <c r="I1755" s="259"/>
      <c r="J1755" s="259"/>
    </row>
    <row r="1756" spans="1:10">
      <c r="A1756" s="259"/>
      <c r="B1756" s="259"/>
      <c r="C1756" s="259"/>
      <c r="D1756" s="259"/>
      <c r="E1756" s="259"/>
      <c r="F1756" s="270"/>
      <c r="G1756" s="259"/>
      <c r="H1756" s="259"/>
      <c r="I1756" s="259"/>
      <c r="J1756" s="259"/>
    </row>
    <row r="1757" spans="1:10">
      <c r="A1757" s="259"/>
      <c r="B1757" s="259"/>
      <c r="C1757" s="259"/>
      <c r="D1757" s="259"/>
      <c r="E1757" s="259"/>
      <c r="F1757" s="270"/>
      <c r="G1757" s="259"/>
      <c r="H1757" s="259"/>
      <c r="I1757" s="259"/>
      <c r="J1757" s="259"/>
    </row>
    <row r="1758" spans="1:10">
      <c r="A1758" s="259"/>
      <c r="B1758" s="259"/>
      <c r="C1758" s="259"/>
      <c r="D1758" s="259"/>
      <c r="E1758" s="259"/>
      <c r="F1758" s="270"/>
      <c r="G1758" s="259"/>
      <c r="H1758" s="259"/>
      <c r="I1758" s="259"/>
      <c r="J1758" s="259"/>
    </row>
    <row r="1759" spans="1:10">
      <c r="A1759" s="259"/>
      <c r="B1759" s="259"/>
      <c r="C1759" s="259"/>
      <c r="D1759" s="259"/>
      <c r="E1759" s="259"/>
      <c r="F1759" s="270"/>
      <c r="G1759" s="259"/>
      <c r="H1759" s="259"/>
      <c r="I1759" s="259"/>
      <c r="J1759" s="259"/>
    </row>
    <row r="1760" spans="1:10">
      <c r="A1760" s="259"/>
      <c r="B1760" s="259"/>
      <c r="C1760" s="259"/>
      <c r="D1760" s="259"/>
      <c r="E1760" s="259"/>
      <c r="F1760" s="270"/>
      <c r="G1760" s="259"/>
      <c r="H1760" s="259"/>
      <c r="I1760" s="259"/>
      <c r="J1760" s="259"/>
    </row>
    <row r="1761" spans="1:10">
      <c r="A1761" s="259"/>
      <c r="B1761" s="259"/>
      <c r="C1761" s="259"/>
      <c r="D1761" s="259"/>
      <c r="E1761" s="259"/>
      <c r="F1761" s="270"/>
      <c r="G1761" s="259"/>
      <c r="H1761" s="259"/>
      <c r="I1761" s="259"/>
      <c r="J1761" s="259"/>
    </row>
    <row r="1762" spans="1:10">
      <c r="A1762" s="259"/>
      <c r="B1762" s="259"/>
      <c r="C1762" s="259"/>
      <c r="D1762" s="259"/>
      <c r="E1762" s="259"/>
      <c r="F1762" s="270"/>
      <c r="G1762" s="259"/>
      <c r="H1762" s="259"/>
      <c r="I1762" s="259"/>
      <c r="J1762" s="259"/>
    </row>
    <row r="1763" spans="1:10">
      <c r="A1763" s="259"/>
      <c r="B1763" s="259"/>
      <c r="C1763" s="259"/>
      <c r="D1763" s="259"/>
      <c r="E1763" s="259"/>
      <c r="F1763" s="270"/>
      <c r="G1763" s="259"/>
      <c r="H1763" s="259"/>
      <c r="I1763" s="259"/>
      <c r="J1763" s="259"/>
    </row>
    <row r="1764" spans="1:10">
      <c r="A1764" s="259"/>
      <c r="B1764" s="259"/>
      <c r="C1764" s="259"/>
      <c r="D1764" s="259"/>
      <c r="E1764" s="259"/>
      <c r="F1764" s="270"/>
      <c r="G1764" s="259"/>
      <c r="H1764" s="259"/>
      <c r="I1764" s="259"/>
      <c r="J1764" s="259"/>
    </row>
    <row r="1765" spans="1:10">
      <c r="A1765" s="259"/>
      <c r="B1765" s="259"/>
      <c r="C1765" s="259"/>
      <c r="D1765" s="259"/>
      <c r="E1765" s="259"/>
      <c r="F1765" s="270"/>
      <c r="G1765" s="259"/>
      <c r="H1765" s="259"/>
      <c r="I1765" s="259"/>
      <c r="J1765" s="259"/>
    </row>
    <row r="1766" spans="1:10">
      <c r="A1766" s="259"/>
      <c r="B1766" s="259"/>
      <c r="C1766" s="259"/>
      <c r="D1766" s="259"/>
      <c r="E1766" s="259"/>
      <c r="F1766" s="270"/>
      <c r="G1766" s="259"/>
      <c r="H1766" s="259"/>
      <c r="I1766" s="259"/>
      <c r="J1766" s="259"/>
    </row>
    <row r="1767" spans="1:10">
      <c r="A1767" s="259"/>
      <c r="B1767" s="259"/>
      <c r="C1767" s="259"/>
      <c r="D1767" s="259"/>
      <c r="E1767" s="259"/>
      <c r="F1767" s="270"/>
      <c r="G1767" s="259"/>
      <c r="H1767" s="259"/>
      <c r="I1767" s="259"/>
      <c r="J1767" s="259"/>
    </row>
    <row r="1768" spans="1:10">
      <c r="A1768" s="259"/>
      <c r="B1768" s="259"/>
      <c r="C1768" s="259"/>
      <c r="D1768" s="259"/>
      <c r="E1768" s="259"/>
      <c r="F1768" s="270"/>
      <c r="G1768" s="259"/>
      <c r="H1768" s="259"/>
      <c r="I1768" s="259"/>
      <c r="J1768" s="259"/>
    </row>
    <row r="1769" spans="1:10">
      <c r="A1769" s="259"/>
      <c r="B1769" s="259"/>
      <c r="C1769" s="259"/>
      <c r="D1769" s="259"/>
      <c r="E1769" s="259"/>
      <c r="F1769" s="270"/>
      <c r="G1769" s="259"/>
      <c r="H1769" s="259"/>
      <c r="I1769" s="259"/>
      <c r="J1769" s="259"/>
    </row>
    <row r="1770" spans="1:10">
      <c r="A1770" s="259"/>
      <c r="B1770" s="259"/>
      <c r="C1770" s="259"/>
      <c r="D1770" s="259"/>
      <c r="E1770" s="259"/>
      <c r="F1770" s="270"/>
      <c r="G1770" s="259"/>
      <c r="H1770" s="259"/>
      <c r="I1770" s="259"/>
      <c r="J1770" s="259"/>
    </row>
    <row r="1771" spans="1:10">
      <c r="A1771" s="259"/>
      <c r="B1771" s="259"/>
      <c r="C1771" s="259"/>
      <c r="D1771" s="259"/>
      <c r="E1771" s="259"/>
      <c r="F1771" s="270"/>
      <c r="G1771" s="259"/>
      <c r="H1771" s="259"/>
      <c r="I1771" s="259"/>
      <c r="J1771" s="259"/>
    </row>
    <row r="1772" spans="1:10">
      <c r="A1772" s="259"/>
      <c r="B1772" s="259"/>
      <c r="C1772" s="259"/>
      <c r="D1772" s="259"/>
      <c r="E1772" s="259"/>
      <c r="F1772" s="270"/>
      <c r="G1772" s="259"/>
      <c r="H1772" s="259"/>
      <c r="I1772" s="259"/>
      <c r="J1772" s="259"/>
    </row>
    <row r="1773" spans="1:10">
      <c r="A1773" s="259"/>
      <c r="B1773" s="259"/>
      <c r="C1773" s="259"/>
      <c r="D1773" s="259"/>
      <c r="E1773" s="259"/>
      <c r="F1773" s="270"/>
      <c r="G1773" s="259"/>
      <c r="H1773" s="259"/>
      <c r="I1773" s="259"/>
      <c r="J1773" s="259"/>
    </row>
    <row r="1774" spans="1:10">
      <c r="A1774" s="259"/>
      <c r="B1774" s="259"/>
      <c r="C1774" s="259"/>
      <c r="D1774" s="259"/>
      <c r="E1774" s="259"/>
      <c r="F1774" s="270"/>
      <c r="G1774" s="259"/>
      <c r="H1774" s="259"/>
      <c r="I1774" s="259"/>
      <c r="J1774" s="259"/>
    </row>
    <row r="1775" spans="1:10">
      <c r="A1775" s="259"/>
      <c r="B1775" s="259"/>
      <c r="C1775" s="259"/>
      <c r="D1775" s="259"/>
      <c r="E1775" s="259"/>
      <c r="F1775" s="270"/>
      <c r="G1775" s="259"/>
      <c r="H1775" s="259"/>
      <c r="I1775" s="259"/>
      <c r="J1775" s="259"/>
    </row>
    <row r="1776" spans="1:10">
      <c r="A1776" s="259"/>
      <c r="B1776" s="259"/>
      <c r="C1776" s="259"/>
      <c r="D1776" s="259"/>
      <c r="E1776" s="259"/>
      <c r="F1776" s="270"/>
      <c r="G1776" s="259"/>
      <c r="H1776" s="259"/>
      <c r="I1776" s="259"/>
      <c r="J1776" s="259"/>
    </row>
    <row r="1777" spans="1:10">
      <c r="A1777" s="259"/>
      <c r="B1777" s="259"/>
      <c r="C1777" s="259"/>
      <c r="D1777" s="259"/>
      <c r="E1777" s="259"/>
      <c r="F1777" s="270"/>
      <c r="G1777" s="259"/>
      <c r="H1777" s="259"/>
      <c r="I1777" s="259"/>
      <c r="J1777" s="259"/>
    </row>
    <row r="1778" spans="1:10">
      <c r="A1778" s="259"/>
      <c r="B1778" s="259"/>
      <c r="C1778" s="259"/>
      <c r="D1778" s="259"/>
      <c r="E1778" s="259"/>
      <c r="F1778" s="270"/>
      <c r="G1778" s="259"/>
      <c r="H1778" s="259"/>
      <c r="I1778" s="259"/>
      <c r="J1778" s="259"/>
    </row>
    <row r="1779" spans="1:10">
      <c r="A1779" s="259"/>
      <c r="B1779" s="259"/>
      <c r="C1779" s="259"/>
      <c r="D1779" s="259"/>
      <c r="E1779" s="259"/>
      <c r="F1779" s="270"/>
      <c r="G1779" s="259"/>
      <c r="H1779" s="259"/>
      <c r="I1779" s="259"/>
      <c r="J1779" s="259"/>
    </row>
    <row r="1780" spans="1:10">
      <c r="A1780" s="259"/>
      <c r="B1780" s="259"/>
      <c r="C1780" s="259"/>
      <c r="D1780" s="259"/>
      <c r="E1780" s="259"/>
      <c r="F1780" s="270"/>
      <c r="G1780" s="259"/>
      <c r="H1780" s="259"/>
      <c r="I1780" s="259"/>
      <c r="J1780" s="259"/>
    </row>
    <row r="1781" spans="1:10">
      <c r="A1781" s="259"/>
      <c r="B1781" s="259"/>
      <c r="C1781" s="259"/>
      <c r="D1781" s="259"/>
      <c r="E1781" s="259"/>
      <c r="F1781" s="270"/>
      <c r="G1781" s="259"/>
      <c r="H1781" s="259"/>
      <c r="I1781" s="259"/>
      <c r="J1781" s="259"/>
    </row>
    <row r="1782" spans="1:10">
      <c r="A1782" s="259"/>
      <c r="B1782" s="259"/>
      <c r="C1782" s="259"/>
      <c r="D1782" s="259"/>
      <c r="E1782" s="259"/>
      <c r="F1782" s="270"/>
      <c r="G1782" s="259"/>
      <c r="H1782" s="259"/>
      <c r="I1782" s="259"/>
      <c r="J1782" s="259"/>
    </row>
    <row r="1783" spans="1:10">
      <c r="A1783" s="259"/>
      <c r="B1783" s="259"/>
      <c r="C1783" s="259"/>
      <c r="D1783" s="259"/>
      <c r="E1783" s="259"/>
      <c r="F1783" s="270"/>
      <c r="G1783" s="259"/>
      <c r="H1783" s="259"/>
      <c r="I1783" s="259"/>
      <c r="J1783" s="259"/>
    </row>
    <row r="1784" spans="1:10">
      <c r="A1784" s="259"/>
      <c r="B1784" s="259"/>
      <c r="C1784" s="259"/>
      <c r="D1784" s="259"/>
      <c r="E1784" s="259"/>
      <c r="F1784" s="270"/>
      <c r="G1784" s="259"/>
      <c r="H1784" s="259"/>
      <c r="I1784" s="259"/>
      <c r="J1784" s="259"/>
    </row>
    <row r="1785" spans="1:10">
      <c r="A1785" s="259"/>
      <c r="B1785" s="259"/>
      <c r="C1785" s="259"/>
      <c r="D1785" s="259"/>
      <c r="E1785" s="259"/>
      <c r="F1785" s="270"/>
      <c r="G1785" s="259"/>
      <c r="H1785" s="259"/>
      <c r="I1785" s="259"/>
      <c r="J1785" s="259"/>
    </row>
    <row r="1786" spans="1:10">
      <c r="A1786" s="259"/>
      <c r="B1786" s="259"/>
      <c r="C1786" s="259"/>
      <c r="D1786" s="259"/>
      <c r="E1786" s="259"/>
      <c r="F1786" s="270"/>
      <c r="G1786" s="259"/>
      <c r="H1786" s="259"/>
      <c r="I1786" s="259"/>
      <c r="J1786" s="259"/>
    </row>
    <row r="1787" spans="1:10">
      <c r="A1787" s="259"/>
      <c r="B1787" s="259"/>
      <c r="C1787" s="259"/>
      <c r="D1787" s="259"/>
      <c r="E1787" s="259"/>
      <c r="F1787" s="270"/>
      <c r="G1787" s="259"/>
      <c r="H1787" s="259"/>
      <c r="I1787" s="259"/>
      <c r="J1787" s="259"/>
    </row>
    <row r="1788" spans="1:10">
      <c r="A1788" s="259"/>
      <c r="B1788" s="259"/>
      <c r="C1788" s="259"/>
      <c r="D1788" s="259"/>
      <c r="E1788" s="259"/>
      <c r="F1788" s="270"/>
      <c r="G1788" s="259"/>
      <c r="H1788" s="259"/>
      <c r="I1788" s="259"/>
      <c r="J1788" s="259"/>
    </row>
    <row r="1789" spans="1:10">
      <c r="A1789" s="259"/>
      <c r="B1789" s="259"/>
      <c r="C1789" s="259"/>
      <c r="D1789" s="259"/>
      <c r="E1789" s="259"/>
      <c r="F1789" s="270"/>
      <c r="G1789" s="259"/>
      <c r="H1789" s="259"/>
      <c r="I1789" s="259"/>
      <c r="J1789" s="259"/>
    </row>
    <row r="1790" spans="1:10">
      <c r="A1790" s="259"/>
      <c r="B1790" s="259"/>
      <c r="C1790" s="259"/>
      <c r="D1790" s="259"/>
      <c r="E1790" s="259"/>
      <c r="F1790" s="270"/>
      <c r="G1790" s="259"/>
      <c r="H1790" s="259"/>
      <c r="I1790" s="259"/>
      <c r="J1790" s="259"/>
    </row>
    <row r="1791" spans="1:10">
      <c r="A1791" s="259"/>
      <c r="B1791" s="259"/>
      <c r="C1791" s="259"/>
      <c r="D1791" s="259"/>
      <c r="E1791" s="259"/>
      <c r="F1791" s="270"/>
      <c r="G1791" s="259"/>
      <c r="H1791" s="259"/>
      <c r="I1791" s="259"/>
      <c r="J1791" s="259"/>
    </row>
    <row r="1792" spans="1:10">
      <c r="A1792" s="259"/>
      <c r="B1792" s="259"/>
      <c r="C1792" s="259"/>
      <c r="D1792" s="259"/>
      <c r="E1792" s="259"/>
      <c r="F1792" s="270"/>
      <c r="G1792" s="259"/>
      <c r="H1792" s="259"/>
      <c r="I1792" s="259"/>
      <c r="J1792" s="259"/>
    </row>
    <row r="1793" spans="1:10">
      <c r="A1793" s="259"/>
      <c r="B1793" s="259"/>
      <c r="C1793" s="259"/>
      <c r="D1793" s="259"/>
      <c r="E1793" s="259"/>
      <c r="F1793" s="270"/>
      <c r="G1793" s="259"/>
      <c r="H1793" s="259"/>
      <c r="I1793" s="259"/>
      <c r="J1793" s="259"/>
    </row>
    <row r="1794" spans="1:10">
      <c r="A1794" s="259"/>
      <c r="B1794" s="259"/>
      <c r="C1794" s="259"/>
      <c r="D1794" s="259"/>
      <c r="E1794" s="259"/>
      <c r="F1794" s="270"/>
      <c r="G1794" s="259"/>
      <c r="H1794" s="259"/>
      <c r="I1794" s="259"/>
      <c r="J1794" s="259"/>
    </row>
    <row r="1795" spans="1:10">
      <c r="A1795" s="259"/>
      <c r="B1795" s="259"/>
      <c r="C1795" s="259"/>
      <c r="D1795" s="259"/>
      <c r="E1795" s="259"/>
      <c r="F1795" s="270"/>
      <c r="G1795" s="259"/>
      <c r="H1795" s="259"/>
      <c r="I1795" s="259"/>
      <c r="J1795" s="259"/>
    </row>
    <row r="1796" spans="1:10">
      <c r="A1796" s="259"/>
      <c r="B1796" s="259"/>
      <c r="C1796" s="259"/>
      <c r="D1796" s="259"/>
      <c r="E1796" s="259"/>
      <c r="F1796" s="270"/>
      <c r="G1796" s="259"/>
      <c r="H1796" s="259"/>
      <c r="I1796" s="259"/>
      <c r="J1796" s="259"/>
    </row>
    <row r="1797" spans="1:10">
      <c r="A1797" s="259"/>
      <c r="B1797" s="259"/>
      <c r="C1797" s="259"/>
      <c r="D1797" s="259"/>
      <c r="E1797" s="259"/>
      <c r="F1797" s="270"/>
      <c r="G1797" s="259"/>
      <c r="H1797" s="259"/>
      <c r="I1797" s="259"/>
      <c r="J1797" s="259"/>
    </row>
    <row r="1798" spans="1:10">
      <c r="A1798" s="259"/>
      <c r="B1798" s="259"/>
      <c r="C1798" s="259"/>
      <c r="D1798" s="259"/>
      <c r="E1798" s="259"/>
      <c r="F1798" s="270"/>
      <c r="G1798" s="259"/>
      <c r="H1798" s="259"/>
      <c r="I1798" s="259"/>
      <c r="J1798" s="259"/>
    </row>
    <row r="1799" spans="1:10">
      <c r="A1799" s="259"/>
      <c r="B1799" s="259"/>
      <c r="C1799" s="259"/>
      <c r="D1799" s="259"/>
      <c r="E1799" s="259"/>
      <c r="F1799" s="270"/>
      <c r="G1799" s="259"/>
      <c r="H1799" s="259"/>
      <c r="I1799" s="259"/>
      <c r="J1799" s="259"/>
    </row>
    <row r="1800" spans="1:10">
      <c r="A1800" s="259"/>
      <c r="B1800" s="259"/>
      <c r="C1800" s="259"/>
      <c r="D1800" s="259"/>
      <c r="E1800" s="259"/>
      <c r="F1800" s="270"/>
      <c r="G1800" s="259"/>
      <c r="H1800" s="259"/>
      <c r="I1800" s="259"/>
      <c r="J1800" s="259"/>
    </row>
    <row r="1801" spans="1:10">
      <c r="A1801" s="259"/>
      <c r="B1801" s="259"/>
      <c r="C1801" s="259"/>
      <c r="D1801" s="259"/>
      <c r="E1801" s="259"/>
      <c r="F1801" s="270"/>
      <c r="G1801" s="259"/>
      <c r="H1801" s="259"/>
      <c r="I1801" s="259"/>
      <c r="J1801" s="259"/>
    </row>
    <row r="1802" spans="1:10">
      <c r="A1802" s="259"/>
      <c r="B1802" s="259"/>
      <c r="C1802" s="259"/>
      <c r="D1802" s="259"/>
      <c r="E1802" s="259"/>
      <c r="F1802" s="270"/>
      <c r="G1802" s="259"/>
      <c r="H1802" s="259"/>
      <c r="I1802" s="259"/>
      <c r="J1802" s="259"/>
    </row>
    <row r="1803" spans="1:10">
      <c r="A1803" s="259"/>
      <c r="B1803" s="259"/>
      <c r="C1803" s="259"/>
      <c r="D1803" s="259"/>
      <c r="E1803" s="259"/>
      <c r="F1803" s="270"/>
      <c r="G1803" s="259"/>
      <c r="H1803" s="259"/>
      <c r="I1803" s="259"/>
      <c r="J1803" s="259"/>
    </row>
    <row r="1804" spans="1:10">
      <c r="A1804" s="259"/>
      <c r="B1804" s="259"/>
      <c r="C1804" s="259"/>
      <c r="D1804" s="259"/>
      <c r="E1804" s="259"/>
      <c r="F1804" s="270"/>
      <c r="G1804" s="259"/>
      <c r="H1804" s="259"/>
      <c r="I1804" s="259"/>
      <c r="J1804" s="259"/>
    </row>
    <row r="1805" spans="1:10">
      <c r="A1805" s="259"/>
      <c r="B1805" s="259"/>
      <c r="C1805" s="259"/>
      <c r="D1805" s="259"/>
      <c r="E1805" s="259"/>
      <c r="F1805" s="270"/>
      <c r="G1805" s="259"/>
      <c r="H1805" s="259"/>
      <c r="I1805" s="259"/>
      <c r="J1805" s="259"/>
    </row>
    <row r="1806" spans="1:10">
      <c r="A1806" s="259"/>
      <c r="B1806" s="259"/>
      <c r="C1806" s="259"/>
      <c r="D1806" s="259"/>
      <c r="E1806" s="259"/>
      <c r="F1806" s="270"/>
      <c r="G1806" s="259"/>
      <c r="H1806" s="259"/>
      <c r="I1806" s="259"/>
      <c r="J1806" s="259"/>
    </row>
    <row r="1807" spans="1:10">
      <c r="A1807" s="259"/>
      <c r="B1807" s="259"/>
      <c r="C1807" s="259"/>
      <c r="D1807" s="259"/>
      <c r="E1807" s="259"/>
      <c r="F1807" s="270"/>
      <c r="G1807" s="259"/>
      <c r="H1807" s="259"/>
      <c r="I1807" s="259"/>
      <c r="J1807" s="259"/>
    </row>
    <row r="1808" spans="1:10">
      <c r="A1808" s="259"/>
      <c r="B1808" s="259"/>
      <c r="C1808" s="259"/>
      <c r="D1808" s="259"/>
      <c r="E1808" s="259"/>
      <c r="F1808" s="270"/>
      <c r="G1808" s="259"/>
      <c r="H1808" s="259"/>
      <c r="I1808" s="259"/>
      <c r="J1808" s="259"/>
    </row>
    <row r="1809" spans="1:10">
      <c r="A1809" s="259"/>
      <c r="B1809" s="259"/>
      <c r="C1809" s="259"/>
      <c r="D1809" s="259"/>
      <c r="E1809" s="259"/>
      <c r="F1809" s="270"/>
      <c r="G1809" s="259"/>
      <c r="H1809" s="259"/>
      <c r="I1809" s="259"/>
      <c r="J1809" s="259"/>
    </row>
    <row r="1810" spans="1:10">
      <c r="A1810" s="259"/>
      <c r="B1810" s="259"/>
      <c r="C1810" s="259"/>
      <c r="D1810" s="259"/>
      <c r="E1810" s="259"/>
      <c r="F1810" s="270"/>
      <c r="G1810" s="259"/>
      <c r="H1810" s="259"/>
      <c r="I1810" s="259"/>
      <c r="J1810" s="259"/>
    </row>
    <row r="1811" spans="1:10">
      <c r="A1811" s="259"/>
      <c r="B1811" s="259"/>
      <c r="C1811" s="259"/>
      <c r="D1811" s="259"/>
      <c r="E1811" s="259"/>
      <c r="F1811" s="270"/>
      <c r="G1811" s="259"/>
      <c r="H1811" s="259"/>
      <c r="I1811" s="259"/>
      <c r="J1811" s="259"/>
    </row>
    <row r="1812" spans="1:10">
      <c r="A1812" s="259"/>
      <c r="B1812" s="259"/>
      <c r="C1812" s="259"/>
      <c r="D1812" s="259"/>
      <c r="E1812" s="259"/>
      <c r="F1812" s="270"/>
      <c r="G1812" s="259"/>
      <c r="H1812" s="259"/>
      <c r="I1812" s="259"/>
      <c r="J1812" s="259"/>
    </row>
    <row r="1813" spans="1:10">
      <c r="A1813" s="259"/>
      <c r="B1813" s="259"/>
      <c r="C1813" s="259"/>
      <c r="D1813" s="259"/>
      <c r="E1813" s="259"/>
      <c r="F1813" s="270"/>
      <c r="G1813" s="259"/>
      <c r="H1813" s="259"/>
      <c r="I1813" s="259"/>
      <c r="J1813" s="259"/>
    </row>
    <row r="1814" spans="1:10">
      <c r="A1814" s="259"/>
      <c r="B1814" s="259"/>
      <c r="C1814" s="259"/>
      <c r="D1814" s="259"/>
      <c r="E1814" s="259"/>
      <c r="F1814" s="270"/>
      <c r="G1814" s="259"/>
      <c r="H1814" s="259"/>
      <c r="I1814" s="259"/>
      <c r="J1814" s="259"/>
    </row>
    <row r="1815" spans="1:10">
      <c r="A1815" s="259"/>
      <c r="B1815" s="259"/>
      <c r="C1815" s="259"/>
      <c r="D1815" s="259"/>
      <c r="E1815" s="259"/>
      <c r="F1815" s="270"/>
      <c r="G1815" s="259"/>
      <c r="H1815" s="259"/>
      <c r="I1815" s="259"/>
      <c r="J1815" s="259"/>
    </row>
    <row r="1816" spans="1:10">
      <c r="A1816" s="259"/>
      <c r="B1816" s="259"/>
      <c r="C1816" s="259"/>
      <c r="D1816" s="259"/>
      <c r="E1816" s="259"/>
      <c r="F1816" s="270"/>
      <c r="G1816" s="259"/>
      <c r="H1816" s="259"/>
      <c r="I1816" s="259"/>
      <c r="J1816" s="259"/>
    </row>
    <row r="1817" spans="1:10">
      <c r="A1817" s="259"/>
      <c r="B1817" s="259"/>
      <c r="C1817" s="259"/>
      <c r="D1817" s="259"/>
      <c r="E1817" s="259"/>
      <c r="F1817" s="270"/>
      <c r="G1817" s="259"/>
      <c r="H1817" s="259"/>
      <c r="I1817" s="259"/>
      <c r="J1817" s="259"/>
    </row>
    <row r="1818" spans="1:10">
      <c r="A1818" s="259"/>
      <c r="B1818" s="259"/>
      <c r="C1818" s="259"/>
      <c r="D1818" s="259"/>
      <c r="E1818" s="259"/>
      <c r="F1818" s="270"/>
      <c r="G1818" s="259"/>
      <c r="H1818" s="259"/>
      <c r="I1818" s="259"/>
      <c r="J1818" s="259"/>
    </row>
    <row r="1819" spans="1:10">
      <c r="A1819" s="259"/>
      <c r="B1819" s="259"/>
      <c r="C1819" s="259"/>
      <c r="D1819" s="259"/>
      <c r="E1819" s="259"/>
      <c r="F1819" s="270"/>
      <c r="G1819" s="259"/>
      <c r="H1819" s="259"/>
      <c r="I1819" s="259"/>
      <c r="J1819" s="259"/>
    </row>
    <row r="1820" spans="1:10">
      <c r="A1820" s="259"/>
      <c r="B1820" s="259"/>
      <c r="C1820" s="259"/>
      <c r="D1820" s="259"/>
      <c r="E1820" s="259"/>
      <c r="F1820" s="270"/>
      <c r="G1820" s="259"/>
      <c r="H1820" s="259"/>
      <c r="I1820" s="259"/>
      <c r="J1820" s="259"/>
    </row>
    <row r="1821" spans="1:10">
      <c r="A1821" s="259"/>
      <c r="B1821" s="259"/>
      <c r="C1821" s="259"/>
      <c r="D1821" s="259"/>
      <c r="E1821" s="259"/>
      <c r="F1821" s="270"/>
      <c r="G1821" s="259"/>
      <c r="H1821" s="259"/>
      <c r="I1821" s="259"/>
      <c r="J1821" s="259"/>
    </row>
    <row r="1822" spans="1:10">
      <c r="A1822" s="259"/>
      <c r="B1822" s="259"/>
      <c r="C1822" s="259"/>
      <c r="D1822" s="259"/>
      <c r="E1822" s="259"/>
      <c r="F1822" s="270"/>
      <c r="G1822" s="259"/>
      <c r="H1822" s="259"/>
      <c r="I1822" s="259"/>
      <c r="J1822" s="259"/>
    </row>
    <row r="1823" spans="1:10">
      <c r="A1823" s="259"/>
      <c r="B1823" s="259"/>
      <c r="C1823" s="259"/>
      <c r="D1823" s="259"/>
      <c r="E1823" s="259"/>
      <c r="F1823" s="270"/>
      <c r="G1823" s="259"/>
      <c r="H1823" s="259"/>
      <c r="I1823" s="259"/>
      <c r="J1823" s="259"/>
    </row>
    <row r="1824" spans="1:10">
      <c r="A1824" s="259"/>
      <c r="B1824" s="259"/>
      <c r="C1824" s="259"/>
      <c r="D1824" s="259"/>
      <c r="E1824" s="259"/>
      <c r="F1824" s="270"/>
      <c r="G1824" s="259"/>
      <c r="H1824" s="259"/>
      <c r="I1824" s="259"/>
      <c r="J1824" s="259"/>
    </row>
    <row r="1825" spans="1:10">
      <c r="A1825" s="259"/>
      <c r="B1825" s="259"/>
      <c r="C1825" s="259"/>
      <c r="D1825" s="259"/>
      <c r="E1825" s="259"/>
      <c r="F1825" s="270"/>
      <c r="G1825" s="259"/>
      <c r="H1825" s="259"/>
      <c r="I1825" s="259"/>
      <c r="J1825" s="259"/>
    </row>
    <row r="1826" spans="1:10">
      <c r="A1826" s="259"/>
      <c r="B1826" s="259"/>
      <c r="C1826" s="259"/>
      <c r="D1826" s="259"/>
      <c r="E1826" s="259"/>
      <c r="F1826" s="270"/>
      <c r="G1826" s="259"/>
      <c r="H1826" s="259"/>
      <c r="I1826" s="259"/>
      <c r="J1826" s="259"/>
    </row>
    <row r="1827" spans="1:10">
      <c r="A1827" s="259"/>
      <c r="B1827" s="259"/>
      <c r="C1827" s="259"/>
      <c r="D1827" s="259"/>
      <c r="E1827" s="259"/>
      <c r="F1827" s="270"/>
      <c r="G1827" s="259"/>
      <c r="H1827" s="259"/>
      <c r="I1827" s="259"/>
      <c r="J1827" s="259"/>
    </row>
    <row r="1828" spans="1:10">
      <c r="A1828" s="259"/>
      <c r="B1828" s="259"/>
      <c r="C1828" s="259"/>
      <c r="D1828" s="259"/>
      <c r="E1828" s="259"/>
      <c r="F1828" s="270"/>
      <c r="G1828" s="259"/>
      <c r="H1828" s="259"/>
      <c r="I1828" s="259"/>
      <c r="J1828" s="259"/>
    </row>
    <row r="1829" spans="1:10">
      <c r="A1829" s="259"/>
      <c r="B1829" s="259"/>
      <c r="C1829" s="259"/>
      <c r="D1829" s="259"/>
      <c r="E1829" s="259"/>
      <c r="F1829" s="270"/>
      <c r="G1829" s="259"/>
      <c r="H1829" s="259"/>
      <c r="I1829" s="259"/>
      <c r="J1829" s="259"/>
    </row>
    <row r="1830" spans="1:10">
      <c r="A1830" s="259"/>
      <c r="B1830" s="259"/>
      <c r="C1830" s="259"/>
      <c r="D1830" s="259"/>
      <c r="E1830" s="259"/>
      <c r="F1830" s="270"/>
      <c r="G1830" s="259"/>
      <c r="H1830" s="259"/>
      <c r="I1830" s="259"/>
      <c r="J1830" s="259"/>
    </row>
    <row r="1831" spans="1:10">
      <c r="A1831" s="259"/>
      <c r="B1831" s="259"/>
      <c r="C1831" s="259"/>
      <c r="D1831" s="259"/>
      <c r="E1831" s="259"/>
      <c r="F1831" s="270"/>
      <c r="G1831" s="259"/>
      <c r="H1831" s="259"/>
      <c r="I1831" s="259"/>
      <c r="J1831" s="259"/>
    </row>
    <row r="1832" spans="1:10">
      <c r="A1832" s="259"/>
      <c r="B1832" s="259"/>
      <c r="C1832" s="259"/>
      <c r="D1832" s="259"/>
      <c r="E1832" s="259"/>
      <c r="F1832" s="270"/>
      <c r="G1832" s="259"/>
      <c r="H1832" s="259"/>
      <c r="I1832" s="259"/>
      <c r="J1832" s="259"/>
    </row>
    <row r="1833" spans="1:10">
      <c r="A1833" s="259"/>
      <c r="B1833" s="259"/>
      <c r="C1833" s="259"/>
      <c r="D1833" s="259"/>
      <c r="E1833" s="259"/>
      <c r="F1833" s="270"/>
      <c r="G1833" s="259"/>
      <c r="H1833" s="259"/>
      <c r="I1833" s="259"/>
      <c r="J1833" s="259"/>
    </row>
    <row r="1834" spans="1:10">
      <c r="A1834" s="259"/>
      <c r="B1834" s="259"/>
      <c r="C1834" s="259"/>
      <c r="D1834" s="259"/>
      <c r="E1834" s="259"/>
      <c r="F1834" s="270"/>
      <c r="G1834" s="259"/>
      <c r="H1834" s="259"/>
      <c r="I1834" s="259"/>
      <c r="J1834" s="259"/>
    </row>
    <row r="1835" spans="1:10">
      <c r="A1835" s="259"/>
      <c r="B1835" s="259"/>
      <c r="C1835" s="259"/>
      <c r="D1835" s="259"/>
      <c r="E1835" s="259"/>
      <c r="F1835" s="270"/>
      <c r="G1835" s="259"/>
      <c r="H1835" s="259"/>
      <c r="I1835" s="259"/>
      <c r="J1835" s="259"/>
    </row>
    <row r="1836" spans="1:10">
      <c r="A1836" s="259"/>
      <c r="B1836" s="259"/>
      <c r="C1836" s="259"/>
      <c r="D1836" s="259"/>
      <c r="E1836" s="259"/>
      <c r="F1836" s="270"/>
      <c r="G1836" s="259"/>
      <c r="H1836" s="259"/>
      <c r="I1836" s="259"/>
      <c r="J1836" s="259"/>
    </row>
    <row r="1837" spans="1:10">
      <c r="A1837" s="259"/>
      <c r="B1837" s="259"/>
      <c r="C1837" s="259"/>
      <c r="D1837" s="259"/>
      <c r="E1837" s="259"/>
      <c r="F1837" s="270"/>
      <c r="G1837" s="259"/>
      <c r="H1837" s="259"/>
      <c r="I1837" s="259"/>
      <c r="J1837" s="259"/>
    </row>
    <row r="1838" spans="1:10">
      <c r="A1838" s="259"/>
      <c r="B1838" s="259"/>
      <c r="C1838" s="259"/>
      <c r="D1838" s="259"/>
      <c r="E1838" s="259"/>
      <c r="F1838" s="270"/>
      <c r="G1838" s="259"/>
      <c r="H1838" s="259"/>
      <c r="I1838" s="259"/>
      <c r="J1838" s="259"/>
    </row>
    <row r="1839" spans="1:10">
      <c r="A1839" s="259"/>
      <c r="B1839" s="259"/>
      <c r="C1839" s="259"/>
      <c r="D1839" s="259"/>
      <c r="E1839" s="259"/>
      <c r="F1839" s="270"/>
      <c r="G1839" s="259"/>
      <c r="H1839" s="259"/>
      <c r="I1839" s="259"/>
      <c r="J1839" s="259"/>
    </row>
    <row r="1840" spans="1:10">
      <c r="A1840" s="259"/>
      <c r="B1840" s="259"/>
      <c r="C1840" s="259"/>
      <c r="D1840" s="259"/>
      <c r="E1840" s="259"/>
      <c r="F1840" s="270"/>
      <c r="G1840" s="259"/>
      <c r="H1840" s="259"/>
      <c r="I1840" s="259"/>
      <c r="J1840" s="259"/>
    </row>
    <row r="1841" spans="1:10">
      <c r="A1841" s="259"/>
      <c r="B1841" s="259"/>
      <c r="C1841" s="259"/>
      <c r="D1841" s="259"/>
      <c r="E1841" s="259"/>
      <c r="F1841" s="270"/>
      <c r="G1841" s="259"/>
      <c r="H1841" s="259"/>
      <c r="I1841" s="259"/>
      <c r="J1841" s="259"/>
    </row>
    <row r="1842" spans="1:10">
      <c r="A1842" s="259"/>
      <c r="B1842" s="259"/>
      <c r="C1842" s="259"/>
      <c r="D1842" s="259"/>
      <c r="E1842" s="259"/>
      <c r="F1842" s="270"/>
      <c r="G1842" s="259"/>
      <c r="H1842" s="259"/>
      <c r="I1842" s="259"/>
      <c r="J1842" s="259"/>
    </row>
    <row r="1843" spans="1:10">
      <c r="A1843" s="259"/>
      <c r="B1843" s="259"/>
      <c r="C1843" s="259"/>
      <c r="D1843" s="259"/>
      <c r="E1843" s="259"/>
      <c r="F1843" s="270"/>
      <c r="G1843" s="259"/>
      <c r="H1843" s="259"/>
      <c r="I1843" s="259"/>
      <c r="J1843" s="259"/>
    </row>
    <row r="1844" spans="1:10">
      <c r="A1844" s="259"/>
      <c r="B1844" s="259"/>
      <c r="C1844" s="259"/>
      <c r="D1844" s="259"/>
      <c r="E1844" s="259"/>
      <c r="F1844" s="270"/>
      <c r="G1844" s="259"/>
      <c r="H1844" s="259"/>
      <c r="I1844" s="259"/>
      <c r="J1844" s="259"/>
    </row>
    <row r="1845" spans="1:10">
      <c r="A1845" s="259"/>
      <c r="B1845" s="259"/>
      <c r="C1845" s="259"/>
      <c r="D1845" s="259"/>
      <c r="E1845" s="259"/>
      <c r="F1845" s="270"/>
      <c r="G1845" s="259"/>
      <c r="H1845" s="259"/>
      <c r="I1845" s="259"/>
      <c r="J1845" s="259"/>
    </row>
    <row r="1846" spans="1:10">
      <c r="A1846" s="259"/>
      <c r="B1846" s="259"/>
      <c r="C1846" s="259"/>
      <c r="D1846" s="259"/>
      <c r="E1846" s="259"/>
      <c r="F1846" s="270"/>
      <c r="G1846" s="259"/>
      <c r="H1846" s="259"/>
      <c r="I1846" s="259"/>
      <c r="J1846" s="259"/>
    </row>
    <row r="1847" spans="1:10">
      <c r="A1847" s="259"/>
      <c r="B1847" s="259"/>
      <c r="C1847" s="259"/>
      <c r="D1847" s="259"/>
      <c r="E1847" s="259"/>
      <c r="F1847" s="270"/>
      <c r="G1847" s="259"/>
      <c r="H1847" s="259"/>
      <c r="I1847" s="259"/>
      <c r="J1847" s="259"/>
    </row>
    <row r="1848" spans="1:10">
      <c r="A1848" s="259"/>
      <c r="B1848" s="259"/>
      <c r="C1848" s="259"/>
      <c r="D1848" s="259"/>
      <c r="E1848" s="259"/>
      <c r="F1848" s="270"/>
      <c r="G1848" s="259"/>
      <c r="H1848" s="259"/>
      <c r="I1848" s="259"/>
      <c r="J1848" s="259"/>
    </row>
    <row r="1849" spans="1:10">
      <c r="A1849" s="259"/>
      <c r="B1849" s="259"/>
      <c r="C1849" s="259"/>
      <c r="D1849" s="259"/>
      <c r="E1849" s="259"/>
      <c r="F1849" s="270"/>
      <c r="G1849" s="259"/>
      <c r="H1849" s="259"/>
      <c r="I1849" s="259"/>
      <c r="J1849" s="259"/>
    </row>
    <row r="1850" spans="1:10">
      <c r="A1850" s="259"/>
      <c r="B1850" s="259"/>
      <c r="C1850" s="259"/>
      <c r="D1850" s="259"/>
      <c r="E1850" s="259"/>
      <c r="F1850" s="270"/>
      <c r="G1850" s="259"/>
      <c r="H1850" s="259"/>
      <c r="I1850" s="259"/>
      <c r="J1850" s="259"/>
    </row>
    <row r="1851" spans="1:10">
      <c r="A1851" s="259"/>
      <c r="B1851" s="259"/>
      <c r="C1851" s="259"/>
      <c r="D1851" s="259"/>
      <c r="E1851" s="259"/>
      <c r="F1851" s="270"/>
      <c r="G1851" s="259"/>
      <c r="H1851" s="259"/>
      <c r="I1851" s="259"/>
      <c r="J1851" s="259"/>
    </row>
    <row r="1852" spans="1:10">
      <c r="A1852" s="259"/>
      <c r="B1852" s="259"/>
      <c r="C1852" s="259"/>
      <c r="D1852" s="259"/>
      <c r="E1852" s="259"/>
      <c r="F1852" s="270"/>
      <c r="G1852" s="259"/>
      <c r="H1852" s="259"/>
      <c r="I1852" s="259"/>
      <c r="J1852" s="259"/>
    </row>
    <row r="1853" spans="1:10">
      <c r="A1853" s="259"/>
      <c r="B1853" s="259"/>
      <c r="C1853" s="259"/>
      <c r="D1853" s="259"/>
      <c r="E1853" s="259"/>
      <c r="F1853" s="270"/>
      <c r="G1853" s="259"/>
      <c r="H1853" s="259"/>
      <c r="I1853" s="259"/>
      <c r="J1853" s="259"/>
    </row>
    <row r="1854" spans="1:10">
      <c r="A1854" s="259"/>
      <c r="B1854" s="259"/>
      <c r="C1854" s="259"/>
      <c r="D1854" s="259"/>
      <c r="E1854" s="259"/>
      <c r="F1854" s="270"/>
      <c r="G1854" s="259"/>
      <c r="H1854" s="259"/>
      <c r="I1854" s="259"/>
      <c r="J1854" s="259"/>
    </row>
    <row r="1855" spans="1:10">
      <c r="A1855" s="259"/>
      <c r="B1855" s="259"/>
      <c r="C1855" s="259"/>
      <c r="D1855" s="259"/>
      <c r="E1855" s="259"/>
      <c r="F1855" s="270"/>
      <c r="G1855" s="259"/>
      <c r="H1855" s="259"/>
      <c r="I1855" s="259"/>
      <c r="J1855" s="259"/>
    </row>
    <row r="1856" spans="1:10">
      <c r="A1856" s="259"/>
      <c r="B1856" s="259"/>
      <c r="C1856" s="259"/>
      <c r="D1856" s="259"/>
      <c r="E1856" s="259"/>
      <c r="F1856" s="270"/>
      <c r="G1856" s="259"/>
      <c r="H1856" s="259"/>
      <c r="I1856" s="259"/>
      <c r="J1856" s="259"/>
    </row>
    <row r="1857" spans="1:10">
      <c r="A1857" s="259"/>
      <c r="B1857" s="259"/>
      <c r="C1857" s="259"/>
      <c r="D1857" s="259"/>
      <c r="E1857" s="259"/>
      <c r="F1857" s="270"/>
      <c r="G1857" s="259"/>
      <c r="H1857" s="259"/>
      <c r="I1857" s="259"/>
      <c r="J1857" s="259"/>
    </row>
    <row r="1858" spans="1:10">
      <c r="A1858" s="259"/>
      <c r="B1858" s="259"/>
      <c r="C1858" s="259"/>
      <c r="D1858" s="259"/>
      <c r="E1858" s="259"/>
      <c r="F1858" s="270"/>
      <c r="G1858" s="259"/>
      <c r="H1858" s="259"/>
      <c r="I1858" s="259"/>
      <c r="J1858" s="259"/>
    </row>
    <row r="1859" spans="1:10">
      <c r="A1859" s="259"/>
      <c r="B1859" s="259"/>
      <c r="C1859" s="259"/>
      <c r="D1859" s="259"/>
      <c r="E1859" s="259"/>
      <c r="F1859" s="270"/>
      <c r="G1859" s="259"/>
      <c r="H1859" s="259"/>
      <c r="I1859" s="259"/>
      <c r="J1859" s="259"/>
    </row>
    <row r="1860" spans="1:10">
      <c r="A1860" s="259"/>
      <c r="B1860" s="259"/>
      <c r="C1860" s="259"/>
      <c r="D1860" s="259"/>
      <c r="E1860" s="259"/>
      <c r="F1860" s="270"/>
      <c r="G1860" s="259"/>
      <c r="H1860" s="259"/>
      <c r="I1860" s="259"/>
      <c r="J1860" s="259"/>
    </row>
    <row r="1861" spans="1:10">
      <c r="A1861" s="259"/>
      <c r="B1861" s="259"/>
      <c r="C1861" s="259"/>
      <c r="D1861" s="259"/>
      <c r="E1861" s="259"/>
      <c r="F1861" s="270"/>
      <c r="G1861" s="259"/>
      <c r="H1861" s="259"/>
      <c r="I1861" s="259"/>
      <c r="J1861" s="259"/>
    </row>
    <row r="1862" spans="1:10">
      <c r="A1862" s="259"/>
      <c r="B1862" s="259"/>
      <c r="C1862" s="259"/>
      <c r="D1862" s="259"/>
      <c r="E1862" s="259"/>
      <c r="F1862" s="270"/>
      <c r="G1862" s="259"/>
      <c r="H1862" s="259"/>
      <c r="I1862" s="259"/>
      <c r="J1862" s="259"/>
    </row>
    <row r="1863" spans="1:10">
      <c r="A1863" s="259"/>
      <c r="B1863" s="259"/>
      <c r="C1863" s="259"/>
      <c r="D1863" s="259"/>
      <c r="E1863" s="259"/>
      <c r="F1863" s="270"/>
      <c r="G1863" s="259"/>
      <c r="H1863" s="259"/>
      <c r="I1863" s="259"/>
      <c r="J1863" s="259"/>
    </row>
    <row r="1864" spans="1:10">
      <c r="A1864" s="259"/>
      <c r="B1864" s="259"/>
      <c r="C1864" s="259"/>
      <c r="D1864" s="259"/>
      <c r="E1864" s="259"/>
      <c r="F1864" s="270"/>
      <c r="G1864" s="259"/>
      <c r="H1864" s="259"/>
      <c r="I1864" s="259"/>
      <c r="J1864" s="259"/>
    </row>
    <row r="1865" spans="1:10">
      <c r="A1865" s="259"/>
      <c r="B1865" s="259"/>
      <c r="C1865" s="259"/>
      <c r="D1865" s="259"/>
      <c r="E1865" s="259"/>
      <c r="F1865" s="270"/>
      <c r="G1865" s="259"/>
      <c r="H1865" s="259"/>
      <c r="I1865" s="259"/>
      <c r="J1865" s="259"/>
    </row>
    <row r="1866" spans="1:10">
      <c r="A1866" s="259"/>
      <c r="B1866" s="259"/>
      <c r="C1866" s="259"/>
      <c r="D1866" s="259"/>
      <c r="E1866" s="259"/>
      <c r="F1866" s="270"/>
      <c r="G1866" s="259"/>
      <c r="H1866" s="259"/>
      <c r="I1866" s="259"/>
      <c r="J1866" s="259"/>
    </row>
    <row r="1867" spans="1:10">
      <c r="A1867" s="259"/>
      <c r="B1867" s="259"/>
      <c r="C1867" s="259"/>
      <c r="D1867" s="259"/>
      <c r="E1867" s="259"/>
      <c r="F1867" s="270"/>
      <c r="G1867" s="259"/>
      <c r="H1867" s="259"/>
      <c r="I1867" s="259"/>
      <c r="J1867" s="259"/>
    </row>
    <row r="1868" spans="1:10">
      <c r="A1868" s="259"/>
      <c r="B1868" s="259"/>
      <c r="C1868" s="259"/>
      <c r="D1868" s="259"/>
      <c r="E1868" s="259"/>
      <c r="F1868" s="270"/>
      <c r="G1868" s="259"/>
      <c r="H1868" s="259"/>
      <c r="I1868" s="259"/>
      <c r="J1868" s="259"/>
    </row>
    <row r="1869" spans="1:10">
      <c r="A1869" s="259"/>
      <c r="B1869" s="259"/>
      <c r="C1869" s="259"/>
      <c r="D1869" s="259"/>
      <c r="E1869" s="259"/>
      <c r="F1869" s="270"/>
      <c r="G1869" s="259"/>
      <c r="H1869" s="259"/>
      <c r="I1869" s="259"/>
      <c r="J1869" s="259"/>
    </row>
    <row r="1870" spans="1:10">
      <c r="A1870" s="259"/>
      <c r="B1870" s="259"/>
      <c r="C1870" s="259"/>
      <c r="D1870" s="259"/>
      <c r="E1870" s="259"/>
      <c r="F1870" s="270"/>
      <c r="G1870" s="259"/>
      <c r="H1870" s="259"/>
      <c r="I1870" s="259"/>
      <c r="J1870" s="259"/>
    </row>
    <row r="1871" spans="1:10">
      <c r="A1871" s="259"/>
      <c r="B1871" s="259"/>
      <c r="C1871" s="259"/>
      <c r="D1871" s="259"/>
      <c r="E1871" s="259"/>
      <c r="F1871" s="270"/>
      <c r="G1871" s="259"/>
      <c r="H1871" s="259"/>
      <c r="I1871" s="259"/>
      <c r="J1871" s="259"/>
    </row>
    <row r="1872" spans="1:10">
      <c r="A1872" s="259"/>
      <c r="B1872" s="259"/>
      <c r="C1872" s="259"/>
      <c r="D1872" s="259"/>
      <c r="E1872" s="259"/>
      <c r="F1872" s="270"/>
      <c r="G1872" s="259"/>
      <c r="H1872" s="259"/>
      <c r="I1872" s="259"/>
      <c r="J1872" s="259"/>
    </row>
    <row r="1873" spans="1:10">
      <c r="A1873" s="259"/>
      <c r="B1873" s="259"/>
      <c r="C1873" s="259"/>
      <c r="D1873" s="259"/>
      <c r="E1873" s="259"/>
      <c r="F1873" s="270"/>
      <c r="G1873" s="259"/>
      <c r="H1873" s="259"/>
      <c r="I1873" s="259"/>
      <c r="J1873" s="259"/>
    </row>
    <row r="1874" spans="1:10">
      <c r="A1874" s="259"/>
      <c r="B1874" s="259"/>
      <c r="C1874" s="259"/>
      <c r="D1874" s="259"/>
      <c r="E1874" s="259"/>
      <c r="F1874" s="270"/>
      <c r="G1874" s="259"/>
      <c r="H1874" s="259"/>
      <c r="I1874" s="259"/>
      <c r="J1874" s="259"/>
    </row>
    <row r="1875" spans="1:10">
      <c r="A1875" s="259"/>
      <c r="B1875" s="259"/>
      <c r="C1875" s="259"/>
      <c r="D1875" s="259"/>
      <c r="E1875" s="259"/>
      <c r="F1875" s="270"/>
      <c r="G1875" s="259"/>
      <c r="H1875" s="259"/>
      <c r="I1875" s="259"/>
      <c r="J1875" s="259"/>
    </row>
    <row r="1876" spans="1:10">
      <c r="A1876" s="259"/>
      <c r="B1876" s="259"/>
      <c r="C1876" s="259"/>
      <c r="D1876" s="259"/>
      <c r="E1876" s="259"/>
      <c r="F1876" s="270"/>
      <c r="G1876" s="259"/>
      <c r="H1876" s="259"/>
      <c r="I1876" s="259"/>
      <c r="J1876" s="259"/>
    </row>
    <row r="1877" spans="1:10">
      <c r="A1877" s="259"/>
      <c r="B1877" s="259"/>
      <c r="C1877" s="259"/>
      <c r="D1877" s="259"/>
      <c r="E1877" s="259"/>
      <c r="F1877" s="270"/>
      <c r="G1877" s="259"/>
      <c r="H1877" s="259"/>
      <c r="I1877" s="259"/>
      <c r="J1877" s="259"/>
    </row>
    <row r="1878" spans="1:10">
      <c r="A1878" s="259"/>
      <c r="B1878" s="259"/>
      <c r="C1878" s="259"/>
      <c r="D1878" s="259"/>
      <c r="E1878" s="259"/>
      <c r="F1878" s="270"/>
      <c r="G1878" s="259"/>
      <c r="H1878" s="259"/>
      <c r="I1878" s="259"/>
      <c r="J1878" s="259"/>
    </row>
    <row r="1879" spans="1:10">
      <c r="A1879" s="259"/>
      <c r="B1879" s="259"/>
      <c r="C1879" s="259"/>
      <c r="D1879" s="259"/>
      <c r="E1879" s="259"/>
      <c r="F1879" s="270"/>
      <c r="G1879" s="259"/>
      <c r="H1879" s="259"/>
      <c r="I1879" s="259"/>
      <c r="J1879" s="259"/>
    </row>
    <row r="1880" spans="1:10">
      <c r="A1880" s="259"/>
      <c r="B1880" s="259"/>
      <c r="C1880" s="259"/>
      <c r="D1880" s="259"/>
      <c r="E1880" s="259"/>
      <c r="F1880" s="270"/>
      <c r="G1880" s="259"/>
      <c r="H1880" s="259"/>
      <c r="I1880" s="259"/>
      <c r="J1880" s="259"/>
    </row>
    <row r="1881" spans="1:10">
      <c r="A1881" s="259"/>
      <c r="B1881" s="259"/>
      <c r="C1881" s="259"/>
      <c r="D1881" s="259"/>
      <c r="E1881" s="259"/>
      <c r="F1881" s="270"/>
      <c r="G1881" s="259"/>
      <c r="H1881" s="259"/>
      <c r="I1881" s="259"/>
      <c r="J1881" s="259"/>
    </row>
    <row r="1882" spans="1:10">
      <c r="A1882" s="259"/>
      <c r="B1882" s="259"/>
      <c r="C1882" s="259"/>
      <c r="D1882" s="259"/>
      <c r="E1882" s="259"/>
      <c r="F1882" s="270"/>
      <c r="G1882" s="259"/>
      <c r="H1882" s="259"/>
      <c r="I1882" s="259"/>
      <c r="J1882" s="259"/>
    </row>
    <row r="1883" spans="1:10">
      <c r="A1883" s="259"/>
      <c r="B1883" s="259"/>
      <c r="C1883" s="259"/>
      <c r="D1883" s="259"/>
      <c r="E1883" s="259"/>
      <c r="F1883" s="270"/>
      <c r="G1883" s="259"/>
      <c r="H1883" s="259"/>
      <c r="I1883" s="259"/>
      <c r="J1883" s="259"/>
    </row>
    <row r="1884" spans="1:10">
      <c r="A1884" s="259"/>
      <c r="B1884" s="259"/>
      <c r="C1884" s="259"/>
      <c r="D1884" s="259"/>
      <c r="E1884" s="259"/>
      <c r="F1884" s="270"/>
      <c r="G1884" s="259"/>
      <c r="H1884" s="259"/>
      <c r="I1884" s="259"/>
      <c r="J1884" s="259"/>
    </row>
    <row r="1885" spans="1:10">
      <c r="A1885" s="259"/>
      <c r="B1885" s="259"/>
      <c r="C1885" s="259"/>
      <c r="D1885" s="259"/>
      <c r="E1885" s="259"/>
      <c r="F1885" s="270"/>
      <c r="G1885" s="259"/>
      <c r="H1885" s="259"/>
      <c r="I1885" s="259"/>
      <c r="J1885" s="259"/>
    </row>
    <row r="1886" spans="1:10">
      <c r="A1886" s="259"/>
      <c r="B1886" s="259"/>
      <c r="C1886" s="259"/>
      <c r="D1886" s="259"/>
      <c r="E1886" s="259"/>
      <c r="F1886" s="270"/>
      <c r="G1886" s="259"/>
      <c r="H1886" s="259"/>
      <c r="I1886" s="259"/>
      <c r="J1886" s="259"/>
    </row>
    <row r="1887" spans="1:10">
      <c r="A1887" s="259"/>
      <c r="B1887" s="259"/>
      <c r="C1887" s="259"/>
      <c r="D1887" s="259"/>
      <c r="E1887" s="259"/>
      <c r="F1887" s="270"/>
      <c r="G1887" s="259"/>
      <c r="H1887" s="259"/>
      <c r="I1887" s="259"/>
      <c r="J1887" s="259"/>
    </row>
    <row r="1888" spans="1:10">
      <c r="A1888" s="259"/>
      <c r="B1888" s="259"/>
      <c r="C1888" s="259"/>
      <c r="D1888" s="259"/>
      <c r="E1888" s="259"/>
      <c r="F1888" s="270"/>
      <c r="G1888" s="259"/>
      <c r="H1888" s="259"/>
      <c r="I1888" s="259"/>
      <c r="J1888" s="259"/>
    </row>
    <row r="1889" spans="1:10">
      <c r="A1889" s="259"/>
      <c r="B1889" s="259"/>
      <c r="C1889" s="259"/>
      <c r="D1889" s="259"/>
      <c r="E1889" s="259"/>
      <c r="F1889" s="270"/>
      <c r="G1889" s="259"/>
      <c r="H1889" s="259"/>
      <c r="I1889" s="259"/>
      <c r="J1889" s="259"/>
    </row>
    <row r="1890" spans="1:10">
      <c r="A1890" s="259"/>
      <c r="B1890" s="259"/>
      <c r="C1890" s="259"/>
      <c r="D1890" s="259"/>
      <c r="E1890" s="259"/>
      <c r="F1890" s="270"/>
      <c r="G1890" s="259"/>
      <c r="H1890" s="259"/>
      <c r="I1890" s="259"/>
      <c r="J1890" s="259"/>
    </row>
    <row r="1891" spans="1:10">
      <c r="A1891" s="259"/>
      <c r="B1891" s="259"/>
      <c r="C1891" s="259"/>
      <c r="D1891" s="259"/>
      <c r="E1891" s="259"/>
      <c r="F1891" s="270"/>
      <c r="G1891" s="259"/>
      <c r="H1891" s="259"/>
      <c r="I1891" s="259"/>
      <c r="J1891" s="259"/>
    </row>
    <row r="1892" spans="1:10">
      <c r="A1892" s="259"/>
      <c r="B1892" s="259"/>
      <c r="C1892" s="259"/>
      <c r="D1892" s="259"/>
      <c r="E1892" s="259"/>
      <c r="F1892" s="270"/>
      <c r="G1892" s="259"/>
      <c r="H1892" s="259"/>
      <c r="I1892" s="259"/>
      <c r="J1892" s="259"/>
    </row>
    <row r="1893" spans="1:10">
      <c r="A1893" s="259"/>
      <c r="B1893" s="259"/>
      <c r="C1893" s="259"/>
      <c r="D1893" s="259"/>
      <c r="E1893" s="259"/>
      <c r="F1893" s="270"/>
      <c r="G1893" s="259"/>
      <c r="H1893" s="259"/>
      <c r="I1893" s="259"/>
      <c r="J1893" s="259"/>
    </row>
    <row r="1894" spans="1:10">
      <c r="A1894" s="259"/>
      <c r="B1894" s="259"/>
      <c r="C1894" s="259"/>
      <c r="D1894" s="259"/>
      <c r="E1894" s="259"/>
      <c r="F1894" s="270"/>
      <c r="G1894" s="259"/>
      <c r="H1894" s="259"/>
      <c r="I1894" s="259"/>
      <c r="J1894" s="259"/>
    </row>
    <row r="1895" spans="1:10">
      <c r="A1895" s="259"/>
      <c r="B1895" s="259"/>
      <c r="C1895" s="259"/>
      <c r="D1895" s="259"/>
      <c r="E1895" s="259"/>
      <c r="F1895" s="270"/>
      <c r="G1895" s="259"/>
      <c r="H1895" s="259"/>
      <c r="I1895" s="259"/>
      <c r="J1895" s="259"/>
    </row>
    <row r="1896" spans="1:10">
      <c r="A1896" s="259"/>
      <c r="B1896" s="259"/>
      <c r="C1896" s="259"/>
      <c r="D1896" s="259"/>
      <c r="E1896" s="259"/>
      <c r="F1896" s="270"/>
      <c r="G1896" s="259"/>
      <c r="H1896" s="259"/>
      <c r="I1896" s="259"/>
      <c r="J1896" s="259"/>
    </row>
    <row r="1897" spans="1:10">
      <c r="A1897" s="259"/>
      <c r="B1897" s="259"/>
      <c r="C1897" s="259"/>
      <c r="D1897" s="259"/>
      <c r="E1897" s="259"/>
      <c r="F1897" s="270"/>
      <c r="G1897" s="259"/>
      <c r="H1897" s="259"/>
      <c r="I1897" s="259"/>
      <c r="J1897" s="259"/>
    </row>
    <row r="1898" spans="1:10">
      <c r="A1898" s="259"/>
      <c r="B1898" s="259"/>
      <c r="C1898" s="259"/>
      <c r="D1898" s="259"/>
      <c r="E1898" s="259"/>
      <c r="F1898" s="270"/>
      <c r="G1898" s="259"/>
      <c r="H1898" s="259"/>
      <c r="I1898" s="259"/>
      <c r="J1898" s="259"/>
    </row>
    <row r="1899" spans="1:10">
      <c r="A1899" s="259"/>
      <c r="B1899" s="259"/>
      <c r="C1899" s="259"/>
      <c r="D1899" s="259"/>
      <c r="E1899" s="259"/>
      <c r="F1899" s="270"/>
      <c r="G1899" s="259"/>
      <c r="H1899" s="259"/>
      <c r="I1899" s="259"/>
      <c r="J1899" s="259"/>
    </row>
    <row r="1900" spans="1:10">
      <c r="A1900" s="259"/>
      <c r="B1900" s="259"/>
      <c r="C1900" s="259"/>
      <c r="D1900" s="259"/>
      <c r="E1900" s="259"/>
      <c r="F1900" s="270"/>
      <c r="G1900" s="259"/>
      <c r="H1900" s="259"/>
      <c r="I1900" s="259"/>
      <c r="J1900" s="259"/>
    </row>
    <row r="1901" spans="1:10">
      <c r="A1901" s="259"/>
      <c r="B1901" s="259"/>
      <c r="C1901" s="259"/>
      <c r="D1901" s="259"/>
      <c r="E1901" s="259"/>
      <c r="F1901" s="270"/>
      <c r="G1901" s="259"/>
      <c r="H1901" s="259"/>
      <c r="I1901" s="259"/>
      <c r="J1901" s="259"/>
    </row>
    <row r="1902" spans="1:10">
      <c r="A1902" s="259"/>
      <c r="B1902" s="259"/>
      <c r="C1902" s="259"/>
      <c r="D1902" s="259"/>
      <c r="E1902" s="259"/>
      <c r="F1902" s="270"/>
      <c r="G1902" s="259"/>
      <c r="H1902" s="259"/>
      <c r="I1902" s="259"/>
      <c r="J1902" s="259"/>
    </row>
    <row r="1903" spans="1:10">
      <c r="A1903" s="259"/>
      <c r="B1903" s="259"/>
      <c r="C1903" s="259"/>
      <c r="D1903" s="259"/>
      <c r="E1903" s="259"/>
      <c r="F1903" s="270"/>
      <c r="G1903" s="259"/>
      <c r="H1903" s="259"/>
      <c r="I1903" s="259"/>
      <c r="J1903" s="259"/>
    </row>
    <row r="1904" spans="1:10">
      <c r="A1904" s="259"/>
      <c r="B1904" s="259"/>
      <c r="C1904" s="259"/>
      <c r="D1904" s="259"/>
      <c r="E1904" s="259"/>
      <c r="F1904" s="270"/>
      <c r="G1904" s="259"/>
      <c r="H1904" s="259"/>
      <c r="I1904" s="259"/>
      <c r="J1904" s="259"/>
    </row>
    <row r="1905" spans="1:10">
      <c r="A1905" s="259"/>
      <c r="B1905" s="259"/>
      <c r="C1905" s="259"/>
      <c r="D1905" s="259"/>
      <c r="E1905" s="259"/>
      <c r="F1905" s="270"/>
      <c r="G1905" s="259"/>
      <c r="H1905" s="259"/>
      <c r="I1905" s="259"/>
      <c r="J1905" s="259"/>
    </row>
    <row r="1906" spans="1:10">
      <c r="A1906" s="259"/>
      <c r="B1906" s="259"/>
      <c r="C1906" s="259"/>
      <c r="D1906" s="259"/>
      <c r="E1906" s="259"/>
      <c r="F1906" s="270"/>
      <c r="G1906" s="259"/>
      <c r="H1906" s="259"/>
      <c r="I1906" s="259"/>
      <c r="J1906" s="259"/>
    </row>
    <row r="1907" spans="1:10">
      <c r="A1907" s="259"/>
      <c r="B1907" s="259"/>
      <c r="C1907" s="259"/>
      <c r="D1907" s="259"/>
      <c r="E1907" s="259"/>
      <c r="F1907" s="270"/>
      <c r="G1907" s="259"/>
      <c r="H1907" s="259"/>
      <c r="I1907" s="259"/>
      <c r="J1907" s="259"/>
    </row>
    <row r="1908" spans="1:10">
      <c r="A1908" s="259"/>
      <c r="B1908" s="259"/>
      <c r="C1908" s="259"/>
      <c r="D1908" s="259"/>
      <c r="E1908" s="259"/>
      <c r="F1908" s="270"/>
      <c r="G1908" s="259"/>
      <c r="H1908" s="259"/>
      <c r="I1908" s="259"/>
      <c r="J1908" s="259"/>
    </row>
    <row r="1909" spans="1:10">
      <c r="A1909" s="259"/>
      <c r="B1909" s="259"/>
      <c r="C1909" s="259"/>
      <c r="D1909" s="259"/>
      <c r="E1909" s="259"/>
      <c r="F1909" s="270"/>
      <c r="G1909" s="259"/>
      <c r="H1909" s="259"/>
      <c r="I1909" s="259"/>
      <c r="J1909" s="259"/>
    </row>
    <row r="1910" spans="1:10">
      <c r="A1910" s="259"/>
      <c r="B1910" s="259"/>
      <c r="C1910" s="259"/>
      <c r="D1910" s="259"/>
      <c r="E1910" s="259"/>
      <c r="F1910" s="270"/>
      <c r="G1910" s="259"/>
      <c r="H1910" s="259"/>
      <c r="I1910" s="259"/>
      <c r="J1910" s="259"/>
    </row>
    <row r="1911" spans="1:10">
      <c r="A1911" s="259"/>
      <c r="B1911" s="259"/>
      <c r="C1911" s="259"/>
      <c r="D1911" s="259"/>
      <c r="E1911" s="259"/>
      <c r="F1911" s="270"/>
      <c r="G1911" s="259"/>
      <c r="H1911" s="259"/>
      <c r="I1911" s="259"/>
      <c r="J1911" s="259"/>
    </row>
    <row r="1912" spans="1:10">
      <c r="A1912" s="259"/>
      <c r="B1912" s="259"/>
      <c r="C1912" s="259"/>
      <c r="D1912" s="259"/>
      <c r="E1912" s="259"/>
      <c r="F1912" s="270"/>
      <c r="G1912" s="259"/>
      <c r="H1912" s="259"/>
      <c r="I1912" s="259"/>
      <c r="J1912" s="259"/>
    </row>
    <row r="1913" spans="1:10">
      <c r="A1913" s="259"/>
      <c r="B1913" s="259"/>
      <c r="C1913" s="259"/>
      <c r="D1913" s="259"/>
      <c r="E1913" s="259"/>
      <c r="F1913" s="270"/>
      <c r="G1913" s="259"/>
      <c r="H1913" s="259"/>
      <c r="I1913" s="259"/>
      <c r="J1913" s="259"/>
    </row>
    <row r="1914" spans="1:10">
      <c r="A1914" s="259"/>
      <c r="B1914" s="259"/>
      <c r="C1914" s="259"/>
      <c r="D1914" s="259"/>
      <c r="E1914" s="259"/>
      <c r="F1914" s="270"/>
      <c r="G1914" s="259"/>
      <c r="H1914" s="259"/>
      <c r="I1914" s="259"/>
      <c r="J1914" s="259"/>
    </row>
    <row r="1915" spans="1:10">
      <c r="A1915" s="259"/>
      <c r="B1915" s="259"/>
      <c r="C1915" s="259"/>
      <c r="D1915" s="259"/>
      <c r="E1915" s="259"/>
      <c r="F1915" s="270"/>
      <c r="G1915" s="259"/>
      <c r="H1915" s="259"/>
      <c r="I1915" s="259"/>
      <c r="J1915" s="259"/>
    </row>
    <row r="1916" spans="1:10">
      <c r="A1916" s="259"/>
      <c r="B1916" s="259"/>
      <c r="C1916" s="259"/>
      <c r="D1916" s="259"/>
      <c r="E1916" s="259"/>
      <c r="F1916" s="270"/>
      <c r="G1916" s="259"/>
      <c r="H1916" s="259"/>
      <c r="I1916" s="259"/>
      <c r="J1916" s="259"/>
    </row>
    <row r="1917" spans="1:10">
      <c r="A1917" s="259"/>
      <c r="B1917" s="259"/>
      <c r="C1917" s="259"/>
      <c r="D1917" s="259"/>
      <c r="E1917" s="259"/>
      <c r="F1917" s="270"/>
      <c r="G1917" s="259"/>
      <c r="H1917" s="259"/>
      <c r="I1917" s="259"/>
      <c r="J1917" s="259"/>
    </row>
    <row r="1918" spans="1:10">
      <c r="A1918" s="259"/>
      <c r="B1918" s="259"/>
      <c r="C1918" s="259"/>
      <c r="D1918" s="259"/>
      <c r="E1918" s="259"/>
      <c r="F1918" s="270"/>
      <c r="G1918" s="259"/>
      <c r="H1918" s="259"/>
      <c r="I1918" s="259"/>
      <c r="J1918" s="259"/>
    </row>
    <row r="1919" spans="1:10">
      <c r="A1919" s="259"/>
      <c r="B1919" s="259"/>
      <c r="C1919" s="259"/>
      <c r="D1919" s="259"/>
      <c r="E1919" s="259"/>
      <c r="F1919" s="270"/>
      <c r="G1919" s="259"/>
      <c r="H1919" s="259"/>
      <c r="I1919" s="259"/>
      <c r="J1919" s="259"/>
    </row>
    <row r="1920" spans="1:10">
      <c r="A1920" s="259"/>
      <c r="B1920" s="259"/>
      <c r="C1920" s="259"/>
      <c r="D1920" s="259"/>
      <c r="E1920" s="259"/>
      <c r="F1920" s="270"/>
      <c r="G1920" s="259"/>
      <c r="H1920" s="259"/>
      <c r="I1920" s="259"/>
      <c r="J1920" s="259"/>
    </row>
    <row r="1921" spans="1:10">
      <c r="A1921" s="259"/>
      <c r="B1921" s="259"/>
      <c r="C1921" s="259"/>
      <c r="D1921" s="259"/>
      <c r="E1921" s="259"/>
      <c r="F1921" s="270"/>
      <c r="G1921" s="259"/>
      <c r="H1921" s="259"/>
      <c r="I1921" s="259"/>
      <c r="J1921" s="259"/>
    </row>
    <row r="1922" spans="1:10">
      <c r="A1922" s="259"/>
      <c r="B1922" s="259"/>
      <c r="C1922" s="259"/>
      <c r="D1922" s="259"/>
      <c r="E1922" s="259"/>
      <c r="F1922" s="270"/>
      <c r="G1922" s="259"/>
      <c r="H1922" s="259"/>
      <c r="I1922" s="259"/>
      <c r="J1922" s="259"/>
    </row>
    <row r="1923" spans="1:10">
      <c r="A1923" s="259"/>
      <c r="B1923" s="259"/>
      <c r="C1923" s="259"/>
      <c r="D1923" s="259"/>
      <c r="E1923" s="259"/>
      <c r="F1923" s="270"/>
      <c r="G1923" s="259"/>
      <c r="H1923" s="259"/>
      <c r="I1923" s="259"/>
      <c r="J1923" s="259"/>
    </row>
    <row r="1924" spans="1:10">
      <c r="A1924" s="259"/>
      <c r="B1924" s="259"/>
      <c r="C1924" s="259"/>
      <c r="D1924" s="259"/>
      <c r="E1924" s="259"/>
      <c r="F1924" s="270"/>
      <c r="G1924" s="259"/>
      <c r="H1924" s="259"/>
      <c r="I1924" s="259"/>
      <c r="J1924" s="259"/>
    </row>
    <row r="1925" spans="1:10">
      <c r="A1925" s="259"/>
      <c r="B1925" s="259"/>
      <c r="C1925" s="259"/>
      <c r="D1925" s="259"/>
      <c r="E1925" s="259"/>
      <c r="F1925" s="270"/>
      <c r="G1925" s="259"/>
      <c r="H1925" s="259"/>
      <c r="I1925" s="259"/>
      <c r="J1925" s="259"/>
    </row>
    <row r="1926" spans="1:10">
      <c r="A1926" s="259"/>
      <c r="B1926" s="259"/>
      <c r="C1926" s="259"/>
      <c r="D1926" s="259"/>
      <c r="E1926" s="259"/>
      <c r="F1926" s="270"/>
      <c r="G1926" s="259"/>
      <c r="H1926" s="259"/>
      <c r="I1926" s="259"/>
      <c r="J1926" s="259"/>
    </row>
    <row r="1927" spans="1:10">
      <c r="A1927" s="259"/>
      <c r="B1927" s="259"/>
      <c r="C1927" s="259"/>
      <c r="D1927" s="259"/>
      <c r="E1927" s="259"/>
      <c r="F1927" s="270"/>
      <c r="G1927" s="259"/>
      <c r="H1927" s="259"/>
      <c r="I1927" s="259"/>
      <c r="J1927" s="259"/>
    </row>
    <row r="1928" spans="1:10">
      <c r="A1928" s="259"/>
      <c r="B1928" s="259"/>
      <c r="C1928" s="259"/>
      <c r="D1928" s="259"/>
      <c r="E1928" s="259"/>
      <c r="F1928" s="270"/>
      <c r="G1928" s="259"/>
      <c r="H1928" s="259"/>
      <c r="I1928" s="259"/>
      <c r="J1928" s="259"/>
    </row>
    <row r="1929" spans="1:10">
      <c r="A1929" s="259"/>
      <c r="B1929" s="259"/>
      <c r="C1929" s="259"/>
      <c r="D1929" s="259"/>
      <c r="E1929" s="259"/>
      <c r="F1929" s="270"/>
      <c r="G1929" s="259"/>
      <c r="H1929" s="259"/>
      <c r="I1929" s="259"/>
      <c r="J1929" s="259"/>
    </row>
    <row r="1930" spans="1:10">
      <c r="A1930" s="259"/>
      <c r="B1930" s="259"/>
      <c r="C1930" s="259"/>
      <c r="D1930" s="259"/>
      <c r="E1930" s="259"/>
      <c r="F1930" s="270"/>
      <c r="G1930" s="259"/>
      <c r="H1930" s="259"/>
      <c r="I1930" s="259"/>
      <c r="J1930" s="259"/>
    </row>
    <row r="1931" spans="1:10">
      <c r="A1931" s="259"/>
      <c r="B1931" s="259"/>
      <c r="C1931" s="259"/>
      <c r="D1931" s="259"/>
      <c r="E1931" s="259"/>
      <c r="F1931" s="270"/>
      <c r="G1931" s="259"/>
      <c r="H1931" s="259"/>
      <c r="I1931" s="259"/>
      <c r="J1931" s="259"/>
    </row>
    <row r="1932" spans="1:10">
      <c r="A1932" s="259"/>
      <c r="B1932" s="259"/>
      <c r="C1932" s="259"/>
      <c r="D1932" s="259"/>
      <c r="E1932" s="259"/>
      <c r="F1932" s="270"/>
      <c r="G1932" s="259"/>
      <c r="H1932" s="259"/>
      <c r="I1932" s="259"/>
      <c r="J1932" s="259"/>
    </row>
    <row r="1933" spans="1:10">
      <c r="A1933" s="259"/>
      <c r="B1933" s="259"/>
      <c r="C1933" s="259"/>
      <c r="D1933" s="259"/>
      <c r="E1933" s="259"/>
      <c r="F1933" s="270"/>
      <c r="G1933" s="259"/>
      <c r="H1933" s="259"/>
      <c r="I1933" s="259"/>
      <c r="J1933" s="259"/>
    </row>
    <row r="1934" spans="1:10">
      <c r="A1934" s="259"/>
      <c r="B1934" s="259"/>
      <c r="C1934" s="259"/>
      <c r="D1934" s="259"/>
      <c r="E1934" s="259"/>
      <c r="F1934" s="270"/>
      <c r="G1934" s="259"/>
      <c r="H1934" s="259"/>
      <c r="I1934" s="259"/>
      <c r="J1934" s="259"/>
    </row>
    <row r="1935" spans="1:10">
      <c r="A1935" s="259"/>
      <c r="B1935" s="259"/>
      <c r="C1935" s="259"/>
      <c r="D1935" s="259"/>
      <c r="E1935" s="259"/>
      <c r="F1935" s="270"/>
      <c r="G1935" s="259"/>
      <c r="H1935" s="259"/>
      <c r="I1935" s="259"/>
      <c r="J1935" s="259"/>
    </row>
    <row r="1936" spans="1:10">
      <c r="A1936" s="259"/>
      <c r="B1936" s="259"/>
      <c r="C1936" s="259"/>
      <c r="D1936" s="259"/>
      <c r="E1936" s="259"/>
      <c r="F1936" s="270"/>
      <c r="G1936" s="259"/>
      <c r="H1936" s="259"/>
      <c r="I1936" s="259"/>
      <c r="J1936" s="259"/>
    </row>
    <row r="1937" spans="1:10">
      <c r="A1937" s="259"/>
      <c r="B1937" s="259"/>
      <c r="C1937" s="259"/>
      <c r="D1937" s="259"/>
      <c r="E1937" s="259"/>
      <c r="F1937" s="270"/>
      <c r="G1937" s="259"/>
      <c r="H1937" s="259"/>
      <c r="I1937" s="259"/>
      <c r="J1937" s="259"/>
    </row>
    <row r="1938" spans="1:10">
      <c r="A1938" s="259"/>
      <c r="B1938" s="259"/>
      <c r="C1938" s="259"/>
      <c r="D1938" s="259"/>
      <c r="E1938" s="259"/>
      <c r="F1938" s="270"/>
      <c r="G1938" s="259"/>
      <c r="H1938" s="259"/>
      <c r="I1938" s="259"/>
      <c r="J1938" s="259"/>
    </row>
    <row r="1939" spans="1:10">
      <c r="A1939" s="259"/>
      <c r="B1939" s="259"/>
      <c r="C1939" s="259"/>
      <c r="D1939" s="259"/>
      <c r="E1939" s="259"/>
      <c r="F1939" s="270"/>
      <c r="G1939" s="259"/>
      <c r="H1939" s="259"/>
      <c r="I1939" s="259"/>
      <c r="J1939" s="259"/>
    </row>
    <row r="1940" spans="1:10">
      <c r="A1940" s="259"/>
      <c r="B1940" s="259"/>
      <c r="C1940" s="259"/>
      <c r="D1940" s="259"/>
      <c r="E1940" s="259"/>
      <c r="F1940" s="270"/>
      <c r="G1940" s="259"/>
      <c r="H1940" s="259"/>
      <c r="I1940" s="259"/>
      <c r="J1940" s="259"/>
    </row>
    <row r="1941" spans="1:10">
      <c r="A1941" s="259"/>
      <c r="B1941" s="259"/>
      <c r="C1941" s="259"/>
      <c r="D1941" s="259"/>
      <c r="E1941" s="259"/>
      <c r="F1941" s="270"/>
      <c r="G1941" s="259"/>
      <c r="H1941" s="259"/>
      <c r="I1941" s="259"/>
      <c r="J1941" s="259"/>
    </row>
    <row r="1942" spans="1:10">
      <c r="A1942" s="259"/>
      <c r="B1942" s="259"/>
      <c r="C1942" s="259"/>
      <c r="D1942" s="259"/>
      <c r="E1942" s="259"/>
      <c r="F1942" s="270"/>
      <c r="G1942" s="259"/>
      <c r="H1942" s="259"/>
      <c r="I1942" s="259"/>
      <c r="J1942" s="259"/>
    </row>
    <row r="1943" spans="1:10">
      <c r="A1943" s="259"/>
      <c r="B1943" s="259"/>
      <c r="C1943" s="259"/>
      <c r="D1943" s="259"/>
      <c r="E1943" s="259"/>
      <c r="F1943" s="270"/>
      <c r="G1943" s="259"/>
      <c r="H1943" s="259"/>
      <c r="I1943" s="259"/>
      <c r="J1943" s="259"/>
    </row>
    <row r="1944" spans="1:10">
      <c r="A1944" s="259"/>
      <c r="B1944" s="259"/>
      <c r="C1944" s="259"/>
      <c r="D1944" s="259"/>
      <c r="E1944" s="259"/>
      <c r="F1944" s="270"/>
      <c r="G1944" s="259"/>
      <c r="H1944" s="259"/>
      <c r="I1944" s="259"/>
      <c r="J1944" s="259"/>
    </row>
    <row r="1945" spans="1:10">
      <c r="A1945" s="259"/>
      <c r="B1945" s="259"/>
      <c r="C1945" s="259"/>
      <c r="D1945" s="259"/>
      <c r="E1945" s="259"/>
      <c r="F1945" s="270"/>
      <c r="G1945" s="259"/>
      <c r="H1945" s="259"/>
      <c r="I1945" s="259"/>
      <c r="J1945" s="259"/>
    </row>
    <row r="1946" spans="1:10">
      <c r="A1946" s="259"/>
      <c r="B1946" s="259"/>
      <c r="C1946" s="259"/>
      <c r="D1946" s="259"/>
      <c r="E1946" s="259"/>
      <c r="F1946" s="270"/>
      <c r="G1946" s="259"/>
      <c r="H1946" s="259"/>
      <c r="I1946" s="259"/>
      <c r="J1946" s="259"/>
    </row>
    <row r="1947" spans="1:10">
      <c r="A1947" s="259"/>
      <c r="B1947" s="259"/>
      <c r="C1947" s="259"/>
      <c r="D1947" s="259"/>
      <c r="E1947" s="259"/>
      <c r="F1947" s="270"/>
      <c r="G1947" s="259"/>
      <c r="H1947" s="259"/>
      <c r="I1947" s="259"/>
      <c r="J1947" s="259"/>
    </row>
    <row r="1948" spans="1:10">
      <c r="A1948" s="259"/>
      <c r="B1948" s="259"/>
      <c r="C1948" s="259"/>
      <c r="D1948" s="259"/>
      <c r="E1948" s="259"/>
      <c r="F1948" s="270"/>
      <c r="G1948" s="259"/>
      <c r="H1948" s="259"/>
      <c r="I1948" s="259"/>
      <c r="J1948" s="259"/>
    </row>
    <row r="1949" spans="1:10">
      <c r="A1949" s="259"/>
      <c r="B1949" s="259"/>
      <c r="C1949" s="259"/>
      <c r="D1949" s="259"/>
      <c r="E1949" s="259"/>
      <c r="F1949" s="270"/>
      <c r="G1949" s="259"/>
      <c r="H1949" s="259"/>
      <c r="I1949" s="259"/>
      <c r="J1949" s="259"/>
    </row>
    <row r="1950" spans="1:10">
      <c r="A1950" s="259"/>
      <c r="B1950" s="259"/>
      <c r="C1950" s="259"/>
      <c r="D1950" s="259"/>
      <c r="E1950" s="259"/>
      <c r="F1950" s="270"/>
      <c r="G1950" s="259"/>
      <c r="H1950" s="259"/>
      <c r="I1950" s="259"/>
      <c r="J1950" s="259"/>
    </row>
    <row r="1951" spans="1:10">
      <c r="A1951" s="259"/>
      <c r="B1951" s="259"/>
      <c r="C1951" s="259"/>
      <c r="D1951" s="259"/>
      <c r="E1951" s="259"/>
      <c r="F1951" s="270"/>
      <c r="G1951" s="259"/>
      <c r="H1951" s="259"/>
      <c r="I1951" s="259"/>
      <c r="J1951" s="259"/>
    </row>
    <row r="1952" spans="1:10">
      <c r="A1952" s="259"/>
      <c r="B1952" s="259"/>
      <c r="C1952" s="259"/>
      <c r="D1952" s="259"/>
      <c r="E1952" s="259"/>
      <c r="F1952" s="270"/>
      <c r="G1952" s="259"/>
      <c r="H1952" s="259"/>
      <c r="I1952" s="259"/>
      <c r="J1952" s="259"/>
    </row>
    <row r="1953" spans="1:10">
      <c r="A1953" s="259"/>
      <c r="B1953" s="259"/>
      <c r="C1953" s="259"/>
      <c r="D1953" s="259"/>
      <c r="E1953" s="259"/>
      <c r="F1953" s="270"/>
      <c r="G1953" s="259"/>
      <c r="H1953" s="259"/>
      <c r="I1953" s="259"/>
      <c r="J1953" s="259"/>
    </row>
    <row r="1954" spans="1:10">
      <c r="A1954" s="259"/>
      <c r="B1954" s="259"/>
      <c r="C1954" s="259"/>
      <c r="D1954" s="259"/>
      <c r="E1954" s="259"/>
      <c r="F1954" s="270"/>
      <c r="G1954" s="259"/>
      <c r="H1954" s="259"/>
      <c r="I1954" s="259"/>
      <c r="J1954" s="259"/>
    </row>
    <row r="1955" spans="1:10">
      <c r="A1955" s="259"/>
      <c r="B1955" s="259"/>
      <c r="C1955" s="259"/>
      <c r="D1955" s="259"/>
      <c r="E1955" s="259"/>
      <c r="F1955" s="270"/>
      <c r="G1955" s="259"/>
      <c r="H1955" s="259"/>
      <c r="I1955" s="259"/>
      <c r="J1955" s="259"/>
    </row>
    <row r="1956" spans="1:10">
      <c r="A1956" s="259"/>
      <c r="B1956" s="259"/>
      <c r="C1956" s="259"/>
      <c r="D1956" s="259"/>
      <c r="E1956" s="259"/>
      <c r="F1956" s="270"/>
      <c r="G1956" s="259"/>
      <c r="H1956" s="259"/>
      <c r="I1956" s="259"/>
      <c r="J1956" s="259"/>
    </row>
    <row r="1957" spans="1:10">
      <c r="A1957" s="259"/>
      <c r="B1957" s="259"/>
      <c r="C1957" s="259"/>
      <c r="D1957" s="259"/>
      <c r="E1957" s="259"/>
      <c r="F1957" s="270"/>
      <c r="G1957" s="259"/>
      <c r="H1957" s="259"/>
      <c r="I1957" s="259"/>
      <c r="J1957" s="259"/>
    </row>
    <row r="1958" spans="1:10">
      <c r="A1958" s="259"/>
      <c r="B1958" s="259"/>
      <c r="C1958" s="259"/>
      <c r="D1958" s="259"/>
      <c r="E1958" s="259"/>
      <c r="F1958" s="270"/>
      <c r="G1958" s="259"/>
      <c r="H1958" s="259"/>
      <c r="I1958" s="259"/>
      <c r="J1958" s="259"/>
    </row>
    <row r="1959" spans="1:10">
      <c r="A1959" s="259"/>
      <c r="B1959" s="259"/>
      <c r="C1959" s="259"/>
      <c r="D1959" s="259"/>
      <c r="E1959" s="259"/>
      <c r="F1959" s="270"/>
      <c r="G1959" s="259"/>
      <c r="H1959" s="259"/>
      <c r="I1959" s="259"/>
      <c r="J1959" s="259"/>
    </row>
    <row r="1960" spans="1:10">
      <c r="A1960" s="259"/>
      <c r="B1960" s="259"/>
      <c r="C1960" s="259"/>
      <c r="D1960" s="259"/>
      <c r="E1960" s="259"/>
      <c r="F1960" s="270"/>
      <c r="G1960" s="259"/>
      <c r="H1960" s="259"/>
      <c r="I1960" s="259"/>
      <c r="J1960" s="259"/>
    </row>
    <row r="1961" spans="1:10">
      <c r="A1961" s="259"/>
      <c r="B1961" s="259"/>
      <c r="C1961" s="259"/>
      <c r="D1961" s="259"/>
      <c r="E1961" s="259"/>
      <c r="F1961" s="270"/>
      <c r="G1961" s="259"/>
      <c r="H1961" s="259"/>
      <c r="I1961" s="259"/>
      <c r="J1961" s="259"/>
    </row>
    <row r="1962" spans="1:10">
      <c r="A1962" s="259"/>
      <c r="B1962" s="259"/>
      <c r="C1962" s="259"/>
      <c r="D1962" s="259"/>
      <c r="E1962" s="259"/>
      <c r="F1962" s="270"/>
      <c r="G1962" s="259"/>
      <c r="H1962" s="259"/>
      <c r="I1962" s="259"/>
      <c r="J1962" s="259"/>
    </row>
    <row r="1963" spans="1:10">
      <c r="A1963" s="259"/>
      <c r="B1963" s="259"/>
      <c r="C1963" s="259"/>
      <c r="D1963" s="259"/>
      <c r="E1963" s="259"/>
      <c r="F1963" s="270"/>
      <c r="G1963" s="259"/>
      <c r="H1963" s="259"/>
      <c r="I1963" s="259"/>
      <c r="J1963" s="259"/>
    </row>
    <row r="1964" spans="1:10">
      <c r="A1964" s="259"/>
      <c r="B1964" s="259"/>
      <c r="C1964" s="259"/>
      <c r="D1964" s="259"/>
      <c r="E1964" s="259"/>
      <c r="F1964" s="270"/>
      <c r="G1964" s="259"/>
      <c r="H1964" s="259"/>
      <c r="I1964" s="259"/>
      <c r="J1964" s="259"/>
    </row>
    <row r="1965" spans="1:10">
      <c r="A1965" s="259"/>
      <c r="B1965" s="259"/>
      <c r="C1965" s="259"/>
      <c r="D1965" s="259"/>
      <c r="E1965" s="259"/>
      <c r="F1965" s="270"/>
      <c r="G1965" s="259"/>
      <c r="H1965" s="259"/>
      <c r="I1965" s="259"/>
      <c r="J1965" s="259"/>
    </row>
    <row r="1966" spans="1:10">
      <c r="A1966" s="259"/>
      <c r="B1966" s="259"/>
      <c r="C1966" s="259"/>
      <c r="D1966" s="259"/>
      <c r="E1966" s="259"/>
      <c r="F1966" s="270"/>
      <c r="G1966" s="259"/>
      <c r="H1966" s="259"/>
      <c r="I1966" s="259"/>
      <c r="J1966" s="259"/>
    </row>
    <row r="1967" spans="1:10">
      <c r="A1967" s="259"/>
      <c r="B1967" s="259"/>
      <c r="C1967" s="259"/>
      <c r="D1967" s="259"/>
      <c r="E1967" s="259"/>
      <c r="F1967" s="270"/>
      <c r="G1967" s="259"/>
      <c r="H1967" s="259"/>
      <c r="I1967" s="259"/>
      <c r="J1967" s="259"/>
    </row>
    <row r="1968" spans="1:10">
      <c r="A1968" s="259"/>
      <c r="B1968" s="259"/>
      <c r="C1968" s="259"/>
      <c r="D1968" s="259"/>
      <c r="E1968" s="259"/>
      <c r="F1968" s="270"/>
      <c r="G1968" s="259"/>
      <c r="H1968" s="259"/>
      <c r="I1968" s="259"/>
      <c r="J1968" s="259"/>
    </row>
    <row r="1969" spans="1:10">
      <c r="A1969" s="259"/>
      <c r="B1969" s="259"/>
      <c r="C1969" s="259"/>
      <c r="D1969" s="259"/>
      <c r="E1969" s="259"/>
      <c r="F1969" s="270"/>
      <c r="G1969" s="259"/>
      <c r="H1969" s="259"/>
      <c r="I1969" s="259"/>
      <c r="J1969" s="259"/>
    </row>
    <row r="1970" spans="1:10">
      <c r="A1970" s="259"/>
      <c r="B1970" s="259"/>
      <c r="C1970" s="259"/>
      <c r="D1970" s="259"/>
      <c r="E1970" s="259"/>
      <c r="F1970" s="270"/>
      <c r="G1970" s="259"/>
      <c r="H1970" s="259"/>
      <c r="I1970" s="259"/>
      <c r="J1970" s="259"/>
    </row>
    <row r="1971" spans="1:10">
      <c r="A1971" s="259"/>
      <c r="B1971" s="259"/>
      <c r="C1971" s="259"/>
      <c r="D1971" s="259"/>
      <c r="E1971" s="259"/>
      <c r="F1971" s="270"/>
      <c r="G1971" s="259"/>
      <c r="H1971" s="259"/>
      <c r="I1971" s="259"/>
      <c r="J1971" s="259"/>
    </row>
    <row r="1972" spans="1:10">
      <c r="A1972" s="259"/>
      <c r="B1972" s="259"/>
      <c r="C1972" s="259"/>
      <c r="D1972" s="259"/>
      <c r="E1972" s="259"/>
      <c r="F1972" s="270"/>
      <c r="G1972" s="259"/>
      <c r="H1972" s="259"/>
      <c r="I1972" s="259"/>
      <c r="J1972" s="259"/>
    </row>
    <row r="1973" spans="1:10">
      <c r="A1973" s="259"/>
      <c r="B1973" s="259"/>
      <c r="C1973" s="259"/>
      <c r="D1973" s="259"/>
      <c r="E1973" s="259"/>
      <c r="F1973" s="270"/>
      <c r="G1973" s="259"/>
      <c r="H1973" s="259"/>
      <c r="I1973" s="259"/>
      <c r="J1973" s="259"/>
    </row>
    <row r="1974" spans="1:10">
      <c r="A1974" s="259"/>
      <c r="B1974" s="259"/>
      <c r="C1974" s="259"/>
      <c r="D1974" s="259"/>
      <c r="E1974" s="259"/>
      <c r="F1974" s="270"/>
      <c r="G1974" s="259"/>
      <c r="H1974" s="259"/>
      <c r="I1974" s="259"/>
      <c r="J1974" s="259"/>
    </row>
    <row r="1975" spans="1:10">
      <c r="A1975" s="259"/>
      <c r="B1975" s="259"/>
      <c r="C1975" s="259"/>
      <c r="D1975" s="259"/>
      <c r="E1975" s="259"/>
      <c r="F1975" s="270"/>
      <c r="G1975" s="259"/>
      <c r="H1975" s="259"/>
      <c r="I1975" s="259"/>
      <c r="J1975" s="259"/>
    </row>
    <row r="1976" spans="1:10">
      <c r="A1976" s="259"/>
      <c r="B1976" s="259"/>
      <c r="C1976" s="259"/>
      <c r="D1976" s="259"/>
      <c r="E1976" s="259"/>
      <c r="F1976" s="270"/>
      <c r="G1976" s="259"/>
      <c r="H1976" s="259"/>
      <c r="I1976" s="259"/>
      <c r="J1976" s="259"/>
    </row>
    <row r="1977" spans="1:10">
      <c r="A1977" s="259"/>
      <c r="B1977" s="259"/>
      <c r="C1977" s="259"/>
      <c r="D1977" s="259"/>
      <c r="E1977" s="259"/>
      <c r="F1977" s="270"/>
      <c r="G1977" s="259"/>
      <c r="H1977" s="259"/>
      <c r="I1977" s="259"/>
      <c r="J1977" s="259"/>
    </row>
    <row r="1978" spans="1:10">
      <c r="A1978" s="259"/>
      <c r="B1978" s="259"/>
      <c r="C1978" s="259"/>
      <c r="D1978" s="259"/>
      <c r="E1978" s="259"/>
      <c r="F1978" s="270"/>
      <c r="G1978" s="259"/>
      <c r="H1978" s="259"/>
      <c r="I1978" s="259"/>
      <c r="J1978" s="259"/>
    </row>
    <row r="1979" spans="1:10">
      <c r="A1979" s="259"/>
      <c r="B1979" s="259"/>
      <c r="C1979" s="259"/>
      <c r="D1979" s="259"/>
      <c r="E1979" s="259"/>
      <c r="F1979" s="270"/>
      <c r="G1979" s="259"/>
      <c r="H1979" s="259"/>
      <c r="I1979" s="259"/>
      <c r="J1979" s="259"/>
    </row>
    <row r="1980" spans="1:10">
      <c r="A1980" s="259"/>
      <c r="B1980" s="259"/>
      <c r="C1980" s="259"/>
      <c r="D1980" s="259"/>
      <c r="E1980" s="259"/>
      <c r="F1980" s="270"/>
      <c r="G1980" s="259"/>
      <c r="H1980" s="259"/>
      <c r="I1980" s="259"/>
      <c r="J1980" s="259"/>
    </row>
    <row r="1981" spans="1:10">
      <c r="A1981" s="259"/>
      <c r="B1981" s="259"/>
      <c r="C1981" s="259"/>
      <c r="D1981" s="259"/>
      <c r="E1981" s="259"/>
      <c r="F1981" s="270"/>
      <c r="G1981" s="259"/>
      <c r="H1981" s="259"/>
      <c r="I1981" s="259"/>
      <c r="J1981" s="259"/>
    </row>
    <row r="1982" spans="1:10">
      <c r="A1982" s="259"/>
      <c r="B1982" s="259"/>
      <c r="C1982" s="259"/>
      <c r="D1982" s="259"/>
      <c r="E1982" s="259"/>
      <c r="F1982" s="270"/>
      <c r="G1982" s="259"/>
      <c r="H1982" s="259"/>
      <c r="I1982" s="259"/>
      <c r="J1982" s="259"/>
    </row>
    <row r="1983" spans="1:10">
      <c r="A1983" s="259"/>
      <c r="B1983" s="259"/>
      <c r="C1983" s="259"/>
      <c r="D1983" s="259"/>
      <c r="E1983" s="259"/>
      <c r="F1983" s="270"/>
      <c r="G1983" s="259"/>
      <c r="H1983" s="259"/>
      <c r="I1983" s="259"/>
      <c r="J1983" s="259"/>
    </row>
    <row r="1984" spans="1:10">
      <c r="A1984" s="259"/>
      <c r="B1984" s="259"/>
      <c r="C1984" s="259"/>
      <c r="D1984" s="259"/>
      <c r="E1984" s="259"/>
      <c r="F1984" s="270"/>
      <c r="G1984" s="259"/>
      <c r="H1984" s="259"/>
      <c r="I1984" s="259"/>
      <c r="J1984" s="259"/>
    </row>
    <row r="1985" spans="1:10">
      <c r="A1985" s="259"/>
      <c r="B1985" s="259"/>
      <c r="C1985" s="259"/>
      <c r="D1985" s="259"/>
      <c r="E1985" s="259"/>
      <c r="F1985" s="270"/>
      <c r="G1985" s="259"/>
      <c r="H1985" s="259"/>
      <c r="I1985" s="259"/>
      <c r="J1985" s="259"/>
    </row>
    <row r="1986" spans="1:10">
      <c r="A1986" s="259"/>
      <c r="B1986" s="259"/>
      <c r="C1986" s="259"/>
      <c r="D1986" s="259"/>
      <c r="E1986" s="259"/>
      <c r="F1986" s="270"/>
      <c r="G1986" s="259"/>
      <c r="H1986" s="259"/>
      <c r="I1986" s="259"/>
      <c r="J1986" s="259"/>
    </row>
    <row r="1987" spans="1:10">
      <c r="A1987" s="259"/>
      <c r="B1987" s="259"/>
      <c r="C1987" s="259"/>
      <c r="D1987" s="259"/>
      <c r="E1987" s="259"/>
      <c r="F1987" s="270"/>
      <c r="G1987" s="259"/>
      <c r="H1987" s="259"/>
      <c r="I1987" s="259"/>
      <c r="J1987" s="259"/>
    </row>
    <row r="1988" spans="1:10">
      <c r="A1988" s="259"/>
      <c r="B1988" s="259"/>
      <c r="C1988" s="259"/>
      <c r="D1988" s="259"/>
      <c r="E1988" s="259"/>
      <c r="F1988" s="270"/>
      <c r="G1988" s="259"/>
      <c r="H1988" s="259"/>
      <c r="I1988" s="259"/>
      <c r="J1988" s="259"/>
    </row>
    <row r="1989" spans="1:10">
      <c r="A1989" s="259"/>
      <c r="B1989" s="259"/>
      <c r="C1989" s="259"/>
      <c r="D1989" s="259"/>
      <c r="E1989" s="259"/>
      <c r="F1989" s="270"/>
      <c r="G1989" s="259"/>
      <c r="H1989" s="259"/>
      <c r="I1989" s="259"/>
      <c r="J1989" s="259"/>
    </row>
    <row r="1990" spans="1:10">
      <c r="A1990" s="259"/>
      <c r="B1990" s="259"/>
      <c r="C1990" s="259"/>
      <c r="D1990" s="259"/>
      <c r="E1990" s="259"/>
      <c r="F1990" s="270"/>
      <c r="G1990" s="259"/>
      <c r="H1990" s="259"/>
      <c r="I1990" s="259"/>
      <c r="J1990" s="259"/>
    </row>
    <row r="1991" spans="1:10">
      <c r="A1991" s="259"/>
      <c r="B1991" s="259"/>
      <c r="C1991" s="259"/>
      <c r="D1991" s="259"/>
      <c r="E1991" s="259"/>
      <c r="F1991" s="270"/>
      <c r="G1991" s="259"/>
      <c r="H1991" s="259"/>
      <c r="I1991" s="259"/>
      <c r="J1991" s="259"/>
    </row>
    <row r="1992" spans="1:10">
      <c r="A1992" s="259"/>
      <c r="B1992" s="259"/>
      <c r="C1992" s="259"/>
      <c r="D1992" s="259"/>
      <c r="E1992" s="259"/>
      <c r="F1992" s="270"/>
      <c r="G1992" s="259"/>
      <c r="H1992" s="259"/>
      <c r="I1992" s="259"/>
      <c r="J1992" s="259"/>
    </row>
    <row r="1993" spans="1:10">
      <c r="A1993" s="259"/>
      <c r="B1993" s="259"/>
      <c r="C1993" s="259"/>
      <c r="D1993" s="259"/>
      <c r="E1993" s="259"/>
      <c r="F1993" s="270"/>
      <c r="G1993" s="259"/>
      <c r="H1993" s="259"/>
      <c r="I1993" s="259"/>
      <c r="J1993" s="259"/>
    </row>
    <row r="1994" spans="1:10">
      <c r="A1994" s="259"/>
      <c r="B1994" s="259"/>
      <c r="C1994" s="259"/>
      <c r="D1994" s="259"/>
      <c r="E1994" s="259"/>
      <c r="F1994" s="270"/>
      <c r="G1994" s="259"/>
      <c r="H1994" s="259"/>
      <c r="I1994" s="259"/>
      <c r="J1994" s="259"/>
    </row>
    <row r="1995" spans="1:10">
      <c r="A1995" s="259"/>
      <c r="B1995" s="259"/>
      <c r="C1995" s="259"/>
      <c r="D1995" s="259"/>
      <c r="E1995" s="259"/>
      <c r="F1995" s="270"/>
      <c r="G1995" s="259"/>
      <c r="H1995" s="259"/>
      <c r="I1995" s="259"/>
      <c r="J1995" s="259"/>
    </row>
    <row r="1996" spans="1:10">
      <c r="A1996" s="259"/>
      <c r="B1996" s="259"/>
      <c r="C1996" s="259"/>
      <c r="D1996" s="259"/>
      <c r="E1996" s="259"/>
      <c r="F1996" s="270"/>
      <c r="G1996" s="259"/>
      <c r="H1996" s="259"/>
      <c r="I1996" s="259"/>
      <c r="J1996" s="259"/>
    </row>
    <row r="1997" spans="1:10">
      <c r="A1997" s="259"/>
      <c r="B1997" s="259"/>
      <c r="C1997" s="259"/>
      <c r="D1997" s="259"/>
      <c r="E1997" s="259"/>
      <c r="F1997" s="270"/>
      <c r="G1997" s="259"/>
      <c r="H1997" s="259"/>
      <c r="I1997" s="259"/>
      <c r="J1997" s="259"/>
    </row>
    <row r="1998" spans="1:10">
      <c r="A1998" s="259"/>
      <c r="B1998" s="259"/>
      <c r="C1998" s="259"/>
      <c r="D1998" s="259"/>
      <c r="E1998" s="259"/>
      <c r="F1998" s="270"/>
      <c r="G1998" s="259"/>
      <c r="H1998" s="259"/>
      <c r="I1998" s="259"/>
      <c r="J1998" s="259"/>
    </row>
    <row r="1999" spans="1:10">
      <c r="A1999" s="259"/>
      <c r="B1999" s="259"/>
      <c r="C1999" s="259"/>
      <c r="D1999" s="259"/>
      <c r="E1999" s="259"/>
      <c r="F1999" s="270"/>
      <c r="G1999" s="259"/>
      <c r="H1999" s="259"/>
      <c r="I1999" s="259"/>
      <c r="J1999" s="259"/>
    </row>
    <row r="2000" spans="1:10">
      <c r="A2000" s="259"/>
      <c r="B2000" s="259"/>
      <c r="C2000" s="259"/>
      <c r="D2000" s="259"/>
      <c r="E2000" s="259"/>
      <c r="F2000" s="270"/>
      <c r="G2000" s="259"/>
      <c r="H2000" s="259"/>
      <c r="I2000" s="259"/>
      <c r="J2000" s="259"/>
    </row>
    <row r="2001" spans="1:10">
      <c r="A2001" s="259"/>
      <c r="B2001" s="259"/>
      <c r="C2001" s="259"/>
      <c r="D2001" s="259"/>
      <c r="E2001" s="259"/>
      <c r="F2001" s="270"/>
      <c r="G2001" s="259"/>
      <c r="H2001" s="259"/>
      <c r="I2001" s="259"/>
      <c r="J2001" s="259"/>
    </row>
    <row r="2002" spans="1:10">
      <c r="A2002" s="259"/>
      <c r="B2002" s="259"/>
      <c r="C2002" s="259"/>
      <c r="D2002" s="259"/>
      <c r="E2002" s="259"/>
      <c r="F2002" s="270"/>
      <c r="G2002" s="259"/>
      <c r="H2002" s="259"/>
      <c r="I2002" s="259"/>
      <c r="J2002" s="259"/>
    </row>
    <row r="2003" spans="1:10">
      <c r="A2003" s="259"/>
      <c r="B2003" s="259"/>
      <c r="C2003" s="259"/>
      <c r="D2003" s="259"/>
      <c r="E2003" s="259"/>
      <c r="F2003" s="270"/>
      <c r="G2003" s="259"/>
      <c r="H2003" s="259"/>
      <c r="I2003" s="259"/>
      <c r="J2003" s="259"/>
    </row>
    <row r="2004" spans="1:10">
      <c r="A2004" s="259"/>
      <c r="B2004" s="259"/>
      <c r="C2004" s="259"/>
      <c r="D2004" s="259"/>
      <c r="E2004" s="259"/>
      <c r="F2004" s="270"/>
      <c r="G2004" s="259"/>
      <c r="H2004" s="259"/>
      <c r="I2004" s="259"/>
      <c r="J2004" s="259"/>
    </row>
    <row r="2005" spans="1:10">
      <c r="A2005" s="259"/>
      <c r="B2005" s="259"/>
      <c r="C2005" s="259"/>
      <c r="D2005" s="259"/>
      <c r="E2005" s="259"/>
      <c r="F2005" s="270"/>
      <c r="G2005" s="259"/>
      <c r="H2005" s="259"/>
      <c r="I2005" s="259"/>
      <c r="J2005" s="259"/>
    </row>
    <row r="2006" spans="1:10">
      <c r="A2006" s="259"/>
      <c r="B2006" s="259"/>
      <c r="C2006" s="259"/>
      <c r="D2006" s="259"/>
      <c r="E2006" s="259"/>
      <c r="F2006" s="270"/>
      <c r="G2006" s="259"/>
      <c r="H2006" s="259"/>
      <c r="I2006" s="259"/>
      <c r="J2006" s="259"/>
    </row>
    <row r="2007" spans="1:10">
      <c r="A2007" s="259"/>
      <c r="B2007" s="259"/>
      <c r="C2007" s="259"/>
      <c r="D2007" s="259"/>
      <c r="E2007" s="259"/>
      <c r="F2007" s="270"/>
      <c r="G2007" s="259"/>
      <c r="H2007" s="259"/>
      <c r="I2007" s="259"/>
      <c r="J2007" s="259"/>
    </row>
    <row r="2008" spans="1:10">
      <c r="A2008" s="259"/>
      <c r="B2008" s="259"/>
      <c r="C2008" s="259"/>
      <c r="D2008" s="259"/>
      <c r="E2008" s="259"/>
      <c r="F2008" s="270"/>
      <c r="G2008" s="259"/>
      <c r="H2008" s="259"/>
      <c r="I2008" s="259"/>
      <c r="J2008" s="259"/>
    </row>
    <row r="2009" spans="1:10">
      <c r="A2009" s="259"/>
      <c r="B2009" s="259"/>
      <c r="C2009" s="259"/>
      <c r="D2009" s="259"/>
      <c r="E2009" s="259"/>
      <c r="F2009" s="270"/>
      <c r="G2009" s="259"/>
      <c r="H2009" s="259"/>
      <c r="I2009" s="259"/>
      <c r="J2009" s="259"/>
    </row>
    <row r="2010" spans="1:10">
      <c r="A2010" s="259"/>
      <c r="B2010" s="259"/>
      <c r="C2010" s="259"/>
      <c r="D2010" s="259"/>
      <c r="E2010" s="259"/>
      <c r="F2010" s="270"/>
      <c r="G2010" s="259"/>
      <c r="H2010" s="259"/>
      <c r="I2010" s="259"/>
      <c r="J2010" s="259"/>
    </row>
    <row r="2011" spans="1:10">
      <c r="A2011" s="259"/>
      <c r="B2011" s="259"/>
      <c r="C2011" s="259"/>
      <c r="D2011" s="259"/>
      <c r="E2011" s="259"/>
      <c r="F2011" s="270"/>
      <c r="G2011" s="259"/>
      <c r="H2011" s="259"/>
      <c r="I2011" s="259"/>
      <c r="J2011" s="259"/>
    </row>
    <row r="2012" spans="1:10">
      <c r="A2012" s="259"/>
      <c r="B2012" s="259"/>
      <c r="C2012" s="259"/>
      <c r="D2012" s="259"/>
      <c r="E2012" s="259"/>
      <c r="F2012" s="270"/>
      <c r="G2012" s="259"/>
      <c r="H2012" s="259"/>
      <c r="I2012" s="259"/>
      <c r="J2012" s="259"/>
    </row>
    <row r="2013" spans="1:10">
      <c r="A2013" s="259"/>
      <c r="B2013" s="259"/>
      <c r="C2013" s="259"/>
      <c r="D2013" s="259"/>
      <c r="E2013" s="259"/>
      <c r="F2013" s="270"/>
      <c r="G2013" s="259"/>
      <c r="H2013" s="259"/>
      <c r="I2013" s="259"/>
      <c r="J2013" s="259"/>
    </row>
    <row r="2014" spans="1:10">
      <c r="A2014" s="259"/>
      <c r="B2014" s="259"/>
      <c r="C2014" s="259"/>
      <c r="D2014" s="259"/>
      <c r="E2014" s="259"/>
      <c r="F2014" s="270"/>
      <c r="G2014" s="259"/>
      <c r="H2014" s="259"/>
      <c r="I2014" s="259"/>
      <c r="J2014" s="259"/>
    </row>
    <row r="2015" spans="1:10">
      <c r="A2015" s="259"/>
      <c r="B2015" s="259"/>
      <c r="C2015" s="259"/>
      <c r="D2015" s="259"/>
      <c r="E2015" s="259"/>
      <c r="F2015" s="270"/>
      <c r="G2015" s="259"/>
      <c r="H2015" s="259"/>
      <c r="I2015" s="259"/>
      <c r="J2015" s="259"/>
    </row>
    <row r="2016" spans="1:10">
      <c r="A2016" s="259"/>
      <c r="B2016" s="259"/>
      <c r="C2016" s="259"/>
      <c r="D2016" s="259"/>
      <c r="E2016" s="259"/>
      <c r="F2016" s="270"/>
      <c r="G2016" s="259"/>
      <c r="H2016" s="259"/>
      <c r="I2016" s="259"/>
      <c r="J2016" s="259"/>
    </row>
    <row r="2017" spans="1:10">
      <c r="A2017" s="259"/>
      <c r="B2017" s="259"/>
      <c r="C2017" s="259"/>
      <c r="D2017" s="259"/>
      <c r="E2017" s="259"/>
      <c r="F2017" s="270"/>
      <c r="G2017" s="259"/>
      <c r="H2017" s="259"/>
      <c r="I2017" s="259"/>
      <c r="J2017" s="259"/>
    </row>
    <row r="2018" spans="1:10">
      <c r="A2018" s="259"/>
      <c r="B2018" s="259"/>
      <c r="C2018" s="259"/>
      <c r="D2018" s="259"/>
      <c r="E2018" s="259"/>
      <c r="F2018" s="270"/>
      <c r="G2018" s="259"/>
      <c r="H2018" s="259"/>
      <c r="I2018" s="259"/>
      <c r="J2018" s="259"/>
    </row>
    <row r="2019" spans="1:10">
      <c r="A2019" s="259"/>
      <c r="B2019" s="259"/>
      <c r="C2019" s="259"/>
      <c r="D2019" s="259"/>
      <c r="E2019" s="259"/>
      <c r="F2019" s="270"/>
      <c r="G2019" s="259"/>
      <c r="H2019" s="259"/>
      <c r="I2019" s="259"/>
      <c r="J2019" s="259"/>
    </row>
    <row r="2020" spans="1:10">
      <c r="A2020" s="259"/>
      <c r="B2020" s="259"/>
      <c r="C2020" s="259"/>
      <c r="D2020" s="259"/>
      <c r="E2020" s="259"/>
      <c r="F2020" s="270"/>
      <c r="G2020" s="259"/>
      <c r="H2020" s="259"/>
      <c r="I2020" s="259"/>
      <c r="J2020" s="259"/>
    </row>
    <row r="2021" spans="1:10">
      <c r="A2021" s="259"/>
      <c r="B2021" s="259"/>
      <c r="C2021" s="259"/>
      <c r="D2021" s="259"/>
      <c r="E2021" s="259"/>
      <c r="F2021" s="270"/>
      <c r="G2021" s="259"/>
      <c r="H2021" s="259"/>
      <c r="I2021" s="259"/>
      <c r="J2021" s="259"/>
    </row>
    <row r="2022" spans="1:10">
      <c r="A2022" s="259"/>
      <c r="B2022" s="259"/>
      <c r="C2022" s="259"/>
      <c r="D2022" s="259"/>
      <c r="E2022" s="259"/>
      <c r="F2022" s="270"/>
      <c r="G2022" s="259"/>
      <c r="H2022" s="259"/>
      <c r="I2022" s="259"/>
      <c r="J2022" s="259"/>
    </row>
    <row r="2023" spans="1:10">
      <c r="A2023" s="259"/>
      <c r="B2023" s="259"/>
      <c r="C2023" s="259"/>
      <c r="D2023" s="259"/>
      <c r="E2023" s="259"/>
      <c r="F2023" s="270"/>
      <c r="G2023" s="259"/>
      <c r="H2023" s="259"/>
      <c r="I2023" s="259"/>
      <c r="J2023" s="259"/>
    </row>
    <row r="2024" spans="1:10">
      <c r="A2024" s="259"/>
      <c r="B2024" s="259"/>
      <c r="C2024" s="259"/>
      <c r="D2024" s="259"/>
      <c r="E2024" s="259"/>
      <c r="F2024" s="270"/>
      <c r="G2024" s="259"/>
      <c r="H2024" s="259"/>
      <c r="I2024" s="259"/>
      <c r="J2024" s="259"/>
    </row>
    <row r="2025" spans="1:10">
      <c r="A2025" s="259"/>
      <c r="B2025" s="259"/>
      <c r="C2025" s="259"/>
      <c r="D2025" s="259"/>
      <c r="E2025" s="259"/>
      <c r="F2025" s="270"/>
      <c r="G2025" s="259"/>
      <c r="H2025" s="259"/>
      <c r="I2025" s="259"/>
      <c r="J2025" s="259"/>
    </row>
    <row r="2026" spans="1:10">
      <c r="A2026" s="259"/>
      <c r="B2026" s="259"/>
      <c r="C2026" s="259"/>
      <c r="D2026" s="259"/>
      <c r="E2026" s="259"/>
      <c r="F2026" s="270"/>
      <c r="G2026" s="259"/>
      <c r="H2026" s="259"/>
      <c r="I2026" s="259"/>
      <c r="J2026" s="259"/>
    </row>
    <row r="2027" spans="1:10">
      <c r="A2027" s="259"/>
      <c r="B2027" s="259"/>
      <c r="C2027" s="259"/>
      <c r="D2027" s="259"/>
      <c r="E2027" s="259"/>
      <c r="F2027" s="270"/>
      <c r="G2027" s="259"/>
      <c r="H2027" s="259"/>
      <c r="I2027" s="259"/>
      <c r="J2027" s="259"/>
    </row>
    <row r="2028" spans="1:10">
      <c r="A2028" s="259"/>
      <c r="B2028" s="259"/>
      <c r="C2028" s="259"/>
      <c r="D2028" s="259"/>
      <c r="E2028" s="259"/>
      <c r="F2028" s="270"/>
      <c r="G2028" s="259"/>
      <c r="H2028" s="259"/>
      <c r="I2028" s="259"/>
      <c r="J2028" s="259"/>
    </row>
    <row r="2029" spans="1:10">
      <c r="A2029" s="259"/>
      <c r="B2029" s="259"/>
      <c r="C2029" s="259"/>
      <c r="D2029" s="259"/>
      <c r="E2029" s="259"/>
      <c r="F2029" s="270"/>
      <c r="G2029" s="259"/>
      <c r="H2029" s="259"/>
      <c r="I2029" s="259"/>
      <c r="J2029" s="259"/>
    </row>
    <row r="2030" spans="1:10">
      <c r="A2030" s="259"/>
      <c r="B2030" s="259"/>
      <c r="C2030" s="259"/>
      <c r="D2030" s="259"/>
      <c r="E2030" s="259"/>
      <c r="F2030" s="270"/>
      <c r="G2030" s="259"/>
      <c r="H2030" s="259"/>
      <c r="I2030" s="259"/>
      <c r="J2030" s="259"/>
    </row>
    <row r="2031" spans="1:10">
      <c r="A2031" s="259"/>
      <c r="B2031" s="259"/>
      <c r="C2031" s="259"/>
      <c r="D2031" s="259"/>
      <c r="E2031" s="259"/>
      <c r="F2031" s="270"/>
      <c r="G2031" s="259"/>
      <c r="H2031" s="259"/>
      <c r="I2031" s="259"/>
      <c r="J2031" s="259"/>
    </row>
    <row r="2032" spans="1:10">
      <c r="A2032" s="259"/>
      <c r="B2032" s="259"/>
      <c r="C2032" s="259"/>
      <c r="D2032" s="259"/>
      <c r="E2032" s="259"/>
      <c r="F2032" s="270"/>
      <c r="G2032" s="259"/>
      <c r="H2032" s="259"/>
      <c r="I2032" s="259"/>
      <c r="J2032" s="259"/>
    </row>
    <row r="2033" spans="1:10">
      <c r="A2033" s="259"/>
      <c r="B2033" s="259"/>
      <c r="C2033" s="259"/>
      <c r="D2033" s="259"/>
      <c r="E2033" s="259"/>
      <c r="F2033" s="270"/>
      <c r="G2033" s="259"/>
      <c r="H2033" s="259"/>
      <c r="I2033" s="259"/>
      <c r="J2033" s="259"/>
    </row>
    <row r="2034" spans="1:10">
      <c r="A2034" s="259"/>
      <c r="B2034" s="259"/>
      <c r="C2034" s="259"/>
      <c r="D2034" s="259"/>
      <c r="E2034" s="259"/>
      <c r="F2034" s="270"/>
      <c r="G2034" s="259"/>
      <c r="H2034" s="259"/>
      <c r="I2034" s="259"/>
      <c r="J2034" s="259"/>
    </row>
    <row r="2035" spans="1:10">
      <c r="A2035" s="259"/>
      <c r="B2035" s="259"/>
      <c r="C2035" s="259"/>
      <c r="D2035" s="259"/>
      <c r="E2035" s="259"/>
      <c r="F2035" s="270"/>
      <c r="G2035" s="259"/>
      <c r="H2035" s="259"/>
      <c r="I2035" s="259"/>
      <c r="J2035" s="259"/>
    </row>
    <row r="2036" spans="1:10">
      <c r="A2036" s="259"/>
      <c r="B2036" s="259"/>
      <c r="C2036" s="259"/>
      <c r="D2036" s="259"/>
      <c r="E2036" s="259"/>
      <c r="F2036" s="270"/>
      <c r="G2036" s="259"/>
      <c r="H2036" s="259"/>
      <c r="I2036" s="259"/>
      <c r="J2036" s="259"/>
    </row>
    <row r="2037" spans="1:10">
      <c r="A2037" s="259"/>
      <c r="B2037" s="259"/>
      <c r="C2037" s="259"/>
      <c r="D2037" s="259"/>
      <c r="E2037" s="259"/>
      <c r="F2037" s="270"/>
      <c r="G2037" s="259"/>
      <c r="H2037" s="259"/>
      <c r="I2037" s="259"/>
      <c r="J2037" s="259"/>
    </row>
    <row r="2038" spans="1:10">
      <c r="A2038" s="259"/>
      <c r="B2038" s="259"/>
      <c r="C2038" s="259"/>
      <c r="D2038" s="259"/>
      <c r="E2038" s="259"/>
      <c r="F2038" s="270"/>
      <c r="G2038" s="259"/>
      <c r="H2038" s="259"/>
      <c r="I2038" s="259"/>
      <c r="J2038" s="259"/>
    </row>
    <row r="2039" spans="1:10">
      <c r="A2039" s="259"/>
      <c r="B2039" s="259"/>
      <c r="C2039" s="259"/>
      <c r="D2039" s="259"/>
      <c r="E2039" s="259"/>
      <c r="F2039" s="270"/>
      <c r="G2039" s="259"/>
      <c r="H2039" s="259"/>
      <c r="I2039" s="259"/>
      <c r="J2039" s="259"/>
    </row>
    <row r="2040" spans="1:10">
      <c r="A2040" s="259"/>
      <c r="B2040" s="259"/>
      <c r="C2040" s="259"/>
      <c r="D2040" s="259"/>
      <c r="E2040" s="259"/>
      <c r="F2040" s="270"/>
      <c r="G2040" s="259"/>
      <c r="H2040" s="259"/>
      <c r="I2040" s="259"/>
      <c r="J2040" s="259"/>
    </row>
    <row r="2041" spans="1:10">
      <c r="A2041" s="259"/>
      <c r="B2041" s="259"/>
      <c r="C2041" s="259"/>
      <c r="D2041" s="259"/>
      <c r="E2041" s="259"/>
      <c r="F2041" s="270"/>
      <c r="G2041" s="259"/>
      <c r="H2041" s="259"/>
      <c r="I2041" s="259"/>
      <c r="J2041" s="259"/>
    </row>
    <row r="2042" spans="1:10">
      <c r="A2042" s="259"/>
      <c r="B2042" s="259"/>
      <c r="C2042" s="259"/>
      <c r="D2042" s="259"/>
      <c r="E2042" s="259"/>
      <c r="F2042" s="270"/>
      <c r="G2042" s="259"/>
      <c r="H2042" s="259"/>
      <c r="I2042" s="259"/>
      <c r="J2042" s="259"/>
    </row>
    <row r="2043" spans="1:10">
      <c r="A2043" s="259"/>
      <c r="B2043" s="259"/>
      <c r="C2043" s="259"/>
      <c r="D2043" s="259"/>
      <c r="E2043" s="259"/>
      <c r="F2043" s="270"/>
      <c r="G2043" s="259"/>
      <c r="H2043" s="259"/>
      <c r="I2043" s="259"/>
      <c r="J2043" s="259"/>
    </row>
    <row r="2044" spans="1:10">
      <c r="A2044" s="259"/>
      <c r="B2044" s="259"/>
      <c r="C2044" s="259"/>
      <c r="D2044" s="259"/>
      <c r="E2044" s="259"/>
      <c r="F2044" s="270"/>
      <c r="G2044" s="259"/>
      <c r="H2044" s="259"/>
      <c r="I2044" s="259"/>
      <c r="J2044" s="259"/>
    </row>
    <row r="2045" spans="1:10">
      <c r="A2045" s="259"/>
      <c r="B2045" s="259"/>
      <c r="C2045" s="259"/>
      <c r="D2045" s="259"/>
      <c r="E2045" s="259"/>
      <c r="F2045" s="270"/>
      <c r="G2045" s="259"/>
      <c r="H2045" s="259"/>
      <c r="I2045" s="259"/>
      <c r="J2045" s="259"/>
    </row>
    <row r="2046" spans="1:10">
      <c r="A2046" s="259"/>
      <c r="B2046" s="259"/>
      <c r="C2046" s="259"/>
      <c r="D2046" s="259"/>
      <c r="E2046" s="259"/>
      <c r="F2046" s="270"/>
      <c r="G2046" s="259"/>
      <c r="H2046" s="259"/>
      <c r="I2046" s="259"/>
      <c r="J2046" s="259"/>
    </row>
    <row r="2047" spans="1:10">
      <c r="A2047" s="259"/>
      <c r="B2047" s="259"/>
      <c r="C2047" s="259"/>
      <c r="D2047" s="259"/>
      <c r="E2047" s="259"/>
      <c r="F2047" s="270"/>
      <c r="G2047" s="259"/>
      <c r="H2047" s="259"/>
      <c r="I2047" s="259"/>
      <c r="J2047" s="259"/>
    </row>
    <row r="2048" spans="1:10">
      <c r="A2048" s="259"/>
      <c r="B2048" s="259"/>
      <c r="C2048" s="259"/>
      <c r="D2048" s="259"/>
      <c r="E2048" s="259"/>
      <c r="F2048" s="270"/>
      <c r="G2048" s="259"/>
      <c r="H2048" s="259"/>
      <c r="I2048" s="259"/>
      <c r="J2048" s="259"/>
    </row>
    <row r="2049" spans="1:10">
      <c r="A2049" s="259"/>
      <c r="B2049" s="259"/>
      <c r="C2049" s="259"/>
      <c r="D2049" s="259"/>
      <c r="E2049" s="259"/>
      <c r="F2049" s="270"/>
      <c r="G2049" s="259"/>
      <c r="H2049" s="259"/>
      <c r="I2049" s="259"/>
      <c r="J2049" s="259"/>
    </row>
    <row r="2050" spans="1:10">
      <c r="A2050" s="259"/>
      <c r="B2050" s="259"/>
      <c r="C2050" s="259"/>
      <c r="D2050" s="259"/>
      <c r="E2050" s="259"/>
      <c r="F2050" s="270"/>
      <c r="G2050" s="259"/>
      <c r="H2050" s="259"/>
      <c r="I2050" s="259"/>
      <c r="J2050" s="259"/>
    </row>
    <row r="2051" spans="1:10">
      <c r="A2051" s="259"/>
      <c r="B2051" s="259"/>
      <c r="C2051" s="259"/>
      <c r="D2051" s="259"/>
      <c r="E2051" s="259"/>
      <c r="F2051" s="270"/>
      <c r="G2051" s="259"/>
      <c r="H2051" s="259"/>
      <c r="I2051" s="259"/>
      <c r="J2051" s="259"/>
    </row>
    <row r="2052" spans="1:10">
      <c r="A2052" s="259"/>
      <c r="B2052" s="259"/>
      <c r="C2052" s="259"/>
      <c r="D2052" s="259"/>
      <c r="E2052" s="259"/>
      <c r="F2052" s="270"/>
      <c r="G2052" s="259"/>
      <c r="H2052" s="259"/>
      <c r="I2052" s="259"/>
      <c r="J2052" s="259"/>
    </row>
    <row r="2053" spans="1:10">
      <c r="A2053" s="259"/>
      <c r="B2053" s="259"/>
      <c r="C2053" s="259"/>
      <c r="D2053" s="259"/>
      <c r="E2053" s="259"/>
      <c r="F2053" s="270"/>
      <c r="G2053" s="259"/>
      <c r="H2053" s="259"/>
      <c r="I2053" s="259"/>
      <c r="J2053" s="259"/>
    </row>
    <row r="2054" spans="1:10">
      <c r="A2054" s="259"/>
      <c r="B2054" s="259"/>
      <c r="C2054" s="259"/>
      <c r="D2054" s="259"/>
      <c r="E2054" s="259"/>
      <c r="F2054" s="270"/>
      <c r="G2054" s="259"/>
      <c r="H2054" s="259"/>
      <c r="I2054" s="259"/>
      <c r="J2054" s="259"/>
    </row>
    <row r="2055" spans="1:10">
      <c r="A2055" s="259"/>
      <c r="B2055" s="259"/>
      <c r="C2055" s="259"/>
      <c r="D2055" s="259"/>
      <c r="E2055" s="259"/>
      <c r="F2055" s="270"/>
      <c r="G2055" s="259"/>
      <c r="H2055" s="259"/>
      <c r="I2055" s="259"/>
      <c r="J2055" s="259"/>
    </row>
    <row r="2056" spans="1:10">
      <c r="A2056" s="259"/>
      <c r="B2056" s="259"/>
      <c r="C2056" s="259"/>
      <c r="D2056" s="259"/>
      <c r="E2056" s="259"/>
      <c r="F2056" s="270"/>
      <c r="G2056" s="259"/>
      <c r="H2056" s="259"/>
      <c r="I2056" s="259"/>
      <c r="J2056" s="259"/>
    </row>
    <row r="2057" spans="1:10">
      <c r="A2057" s="259"/>
      <c r="B2057" s="259"/>
      <c r="C2057" s="259"/>
      <c r="D2057" s="259"/>
      <c r="E2057" s="259"/>
      <c r="F2057" s="270"/>
      <c r="G2057" s="259"/>
      <c r="H2057" s="259"/>
      <c r="I2057" s="259"/>
      <c r="J2057" s="259"/>
    </row>
    <row r="2058" spans="1:10">
      <c r="A2058" s="259"/>
      <c r="B2058" s="259"/>
      <c r="C2058" s="259"/>
      <c r="D2058" s="259"/>
      <c r="E2058" s="259"/>
      <c r="F2058" s="270"/>
      <c r="G2058" s="259"/>
      <c r="H2058" s="259"/>
      <c r="I2058" s="259"/>
      <c r="J2058" s="259"/>
    </row>
    <row r="2059" spans="1:10">
      <c r="A2059" s="259"/>
      <c r="B2059" s="259"/>
      <c r="C2059" s="259"/>
      <c r="D2059" s="259"/>
      <c r="E2059" s="259"/>
      <c r="F2059" s="270"/>
      <c r="G2059" s="259"/>
      <c r="H2059" s="259"/>
      <c r="I2059" s="259"/>
      <c r="J2059" s="259"/>
    </row>
    <row r="2060" spans="1:10">
      <c r="A2060" s="259"/>
      <c r="B2060" s="259"/>
      <c r="C2060" s="259"/>
      <c r="D2060" s="259"/>
      <c r="E2060" s="259"/>
      <c r="F2060" s="270"/>
      <c r="G2060" s="259"/>
      <c r="H2060" s="259"/>
      <c r="I2060" s="259"/>
      <c r="J2060" s="259"/>
    </row>
    <row r="2061" spans="1:10">
      <c r="A2061" s="259"/>
      <c r="B2061" s="259"/>
      <c r="C2061" s="259"/>
      <c r="D2061" s="259"/>
      <c r="E2061" s="259"/>
      <c r="F2061" s="270"/>
      <c r="G2061" s="259"/>
      <c r="H2061" s="259"/>
      <c r="I2061" s="259"/>
      <c r="J2061" s="259"/>
    </row>
    <row r="2062" spans="1:10">
      <c r="A2062" s="259"/>
      <c r="B2062" s="259"/>
      <c r="C2062" s="259"/>
      <c r="D2062" s="259"/>
      <c r="E2062" s="259"/>
      <c r="F2062" s="270"/>
      <c r="G2062" s="259"/>
      <c r="H2062" s="259"/>
      <c r="I2062" s="259"/>
      <c r="J2062" s="259"/>
    </row>
    <row r="2063" spans="1:10">
      <c r="A2063" s="259"/>
      <c r="B2063" s="259"/>
      <c r="C2063" s="259"/>
      <c r="D2063" s="259"/>
      <c r="E2063" s="259"/>
      <c r="F2063" s="270"/>
      <c r="G2063" s="259"/>
      <c r="H2063" s="259"/>
      <c r="I2063" s="259"/>
      <c r="J2063" s="259"/>
    </row>
    <row r="2064" spans="1:10">
      <c r="A2064" s="259"/>
      <c r="B2064" s="259"/>
      <c r="C2064" s="259"/>
      <c r="D2064" s="259"/>
      <c r="E2064" s="259"/>
      <c r="F2064" s="270"/>
      <c r="G2064" s="259"/>
      <c r="H2064" s="259"/>
      <c r="I2064" s="259"/>
      <c r="J2064" s="259"/>
    </row>
    <row r="2065" spans="1:10">
      <c r="A2065" s="259"/>
      <c r="B2065" s="259"/>
      <c r="C2065" s="259"/>
      <c r="D2065" s="259"/>
      <c r="E2065" s="259"/>
      <c r="F2065" s="270"/>
      <c r="G2065" s="259"/>
      <c r="H2065" s="259"/>
      <c r="I2065" s="259"/>
      <c r="J2065" s="259"/>
    </row>
    <row r="2066" spans="1:10">
      <c r="A2066" s="259"/>
      <c r="B2066" s="259"/>
      <c r="C2066" s="259"/>
      <c r="D2066" s="259"/>
      <c r="E2066" s="259"/>
      <c r="F2066" s="270"/>
      <c r="G2066" s="259"/>
      <c r="H2066" s="259"/>
      <c r="I2066" s="259"/>
      <c r="J2066" s="259"/>
    </row>
    <row r="2067" spans="1:10">
      <c r="A2067" s="259"/>
      <c r="B2067" s="259"/>
      <c r="C2067" s="259"/>
      <c r="D2067" s="259"/>
      <c r="E2067" s="259"/>
      <c r="F2067" s="270"/>
      <c r="G2067" s="259"/>
      <c r="H2067" s="259"/>
      <c r="I2067" s="259"/>
      <c r="J2067" s="259"/>
    </row>
    <row r="2068" spans="1:10">
      <c r="A2068" s="259"/>
      <c r="B2068" s="259"/>
      <c r="C2068" s="259"/>
      <c r="D2068" s="259"/>
      <c r="E2068" s="259"/>
      <c r="F2068" s="270"/>
      <c r="G2068" s="259"/>
      <c r="H2068" s="259"/>
      <c r="I2068" s="259"/>
      <c r="J2068" s="259"/>
    </row>
    <row r="2069" spans="1:10">
      <c r="A2069" s="259"/>
      <c r="B2069" s="259"/>
      <c r="C2069" s="259"/>
      <c r="D2069" s="259"/>
      <c r="E2069" s="259"/>
      <c r="F2069" s="270"/>
      <c r="G2069" s="259"/>
      <c r="H2069" s="259"/>
      <c r="I2069" s="259"/>
      <c r="J2069" s="259"/>
    </row>
    <row r="2070" spans="1:10">
      <c r="A2070" s="259"/>
      <c r="B2070" s="259"/>
      <c r="C2070" s="259"/>
      <c r="D2070" s="259"/>
      <c r="E2070" s="259"/>
      <c r="F2070" s="270"/>
      <c r="G2070" s="259"/>
      <c r="H2070" s="259"/>
      <c r="I2070" s="259"/>
      <c r="J2070" s="259"/>
    </row>
    <row r="2071" spans="1:10">
      <c r="A2071" s="259"/>
      <c r="B2071" s="259"/>
      <c r="C2071" s="259"/>
      <c r="D2071" s="259"/>
      <c r="E2071" s="259"/>
      <c r="F2071" s="270"/>
      <c r="G2071" s="259"/>
      <c r="H2071" s="259"/>
      <c r="I2071" s="259"/>
      <c r="J2071" s="259"/>
    </row>
    <row r="2072" spans="1:10">
      <c r="A2072" s="259"/>
      <c r="B2072" s="259"/>
      <c r="C2072" s="259"/>
      <c r="D2072" s="259"/>
      <c r="E2072" s="259"/>
      <c r="F2072" s="270"/>
      <c r="G2072" s="259"/>
      <c r="H2072" s="259"/>
      <c r="I2072" s="259"/>
      <c r="J2072" s="259"/>
    </row>
    <row r="2073" spans="1:10">
      <c r="A2073" s="259"/>
      <c r="B2073" s="259"/>
      <c r="C2073" s="259"/>
      <c r="D2073" s="259"/>
      <c r="E2073" s="259"/>
      <c r="F2073" s="270"/>
      <c r="G2073" s="259"/>
      <c r="H2073" s="259"/>
      <c r="I2073" s="259"/>
      <c r="J2073" s="259"/>
    </row>
    <row r="2074" spans="1:10">
      <c r="A2074" s="259"/>
      <c r="B2074" s="259"/>
      <c r="C2074" s="259"/>
      <c r="D2074" s="259"/>
      <c r="E2074" s="259"/>
      <c r="F2074" s="270"/>
      <c r="G2074" s="259"/>
      <c r="H2074" s="259"/>
      <c r="I2074" s="259"/>
      <c r="J2074" s="259"/>
    </row>
    <row r="2075" spans="1:10">
      <c r="A2075" s="259"/>
      <c r="B2075" s="259"/>
      <c r="C2075" s="259"/>
      <c r="D2075" s="259"/>
      <c r="E2075" s="259"/>
      <c r="F2075" s="270"/>
      <c r="G2075" s="259"/>
      <c r="H2075" s="259"/>
      <c r="I2075" s="259"/>
      <c r="J2075" s="259"/>
    </row>
    <row r="2076" spans="1:10">
      <c r="A2076" s="259"/>
      <c r="B2076" s="259"/>
      <c r="C2076" s="259"/>
      <c r="D2076" s="259"/>
      <c r="E2076" s="259"/>
      <c r="F2076" s="270"/>
      <c r="G2076" s="259"/>
      <c r="H2076" s="259"/>
      <c r="I2076" s="259"/>
      <c r="J2076" s="259"/>
    </row>
    <row r="2077" spans="1:10">
      <c r="A2077" s="259"/>
      <c r="B2077" s="259"/>
      <c r="C2077" s="259"/>
      <c r="D2077" s="259"/>
      <c r="E2077" s="259"/>
      <c r="F2077" s="270"/>
      <c r="G2077" s="259"/>
      <c r="H2077" s="259"/>
      <c r="I2077" s="259"/>
      <c r="J2077" s="259"/>
    </row>
    <row r="2078" spans="1:10">
      <c r="A2078" s="259"/>
      <c r="B2078" s="259"/>
      <c r="C2078" s="259"/>
      <c r="D2078" s="259"/>
      <c r="E2078" s="259"/>
      <c r="F2078" s="270"/>
      <c r="G2078" s="259"/>
      <c r="H2078" s="259"/>
      <c r="I2078" s="259"/>
      <c r="J2078" s="259"/>
    </row>
    <row r="2079" spans="1:10">
      <c r="A2079" s="259"/>
      <c r="B2079" s="259"/>
      <c r="C2079" s="259"/>
      <c r="D2079" s="259"/>
      <c r="E2079" s="259"/>
      <c r="F2079" s="270"/>
      <c r="G2079" s="259"/>
      <c r="H2079" s="259"/>
      <c r="I2079" s="259"/>
      <c r="J2079" s="259"/>
    </row>
    <row r="2080" spans="1:10">
      <c r="A2080" s="259"/>
      <c r="B2080" s="259"/>
      <c r="C2080" s="259"/>
      <c r="D2080" s="259"/>
      <c r="E2080" s="259"/>
      <c r="F2080" s="270"/>
      <c r="G2080" s="259"/>
      <c r="H2080" s="259"/>
      <c r="I2080" s="259"/>
      <c r="J2080" s="259"/>
    </row>
    <row r="2081" spans="1:10">
      <c r="A2081" s="259"/>
      <c r="B2081" s="259"/>
      <c r="C2081" s="259"/>
      <c r="D2081" s="259"/>
      <c r="E2081" s="259"/>
      <c r="F2081" s="270"/>
      <c r="G2081" s="259"/>
      <c r="H2081" s="259"/>
      <c r="I2081" s="259"/>
      <c r="J2081" s="259"/>
    </row>
    <row r="2082" spans="1:10">
      <c r="A2082" s="259"/>
      <c r="B2082" s="259"/>
      <c r="C2082" s="259"/>
      <c r="D2082" s="259"/>
      <c r="E2082" s="259"/>
      <c r="F2082" s="270"/>
      <c r="G2082" s="259"/>
      <c r="H2082" s="259"/>
      <c r="I2082" s="259"/>
      <c r="J2082" s="259"/>
    </row>
    <row r="2083" spans="1:10">
      <c r="A2083" s="259"/>
      <c r="B2083" s="259"/>
      <c r="C2083" s="259"/>
      <c r="D2083" s="259"/>
      <c r="E2083" s="259"/>
      <c r="F2083" s="270"/>
      <c r="G2083" s="259"/>
      <c r="H2083" s="259"/>
      <c r="I2083" s="259"/>
      <c r="J2083" s="259"/>
    </row>
    <row r="2084" spans="1:10">
      <c r="A2084" s="259"/>
      <c r="B2084" s="259"/>
      <c r="C2084" s="259"/>
      <c r="D2084" s="259"/>
      <c r="E2084" s="259"/>
      <c r="F2084" s="270"/>
      <c r="G2084" s="259"/>
      <c r="H2084" s="259"/>
      <c r="I2084" s="259"/>
      <c r="J2084" s="259"/>
    </row>
    <row r="2085" spans="1:10">
      <c r="A2085" s="259"/>
      <c r="B2085" s="259"/>
      <c r="C2085" s="259"/>
      <c r="D2085" s="259"/>
      <c r="E2085" s="259"/>
      <c r="F2085" s="270"/>
      <c r="G2085" s="259"/>
      <c r="H2085" s="259"/>
      <c r="I2085" s="259"/>
      <c r="J2085" s="259"/>
    </row>
    <row r="2086" spans="1:10">
      <c r="A2086" s="259"/>
      <c r="B2086" s="259"/>
      <c r="C2086" s="259"/>
      <c r="D2086" s="259"/>
      <c r="E2086" s="259"/>
      <c r="F2086" s="270"/>
      <c r="G2086" s="259"/>
      <c r="H2086" s="259"/>
      <c r="I2086" s="259"/>
      <c r="J2086" s="259"/>
    </row>
    <row r="2087" spans="1:10">
      <c r="A2087" s="259"/>
      <c r="B2087" s="259"/>
      <c r="C2087" s="259"/>
      <c r="D2087" s="259"/>
      <c r="E2087" s="259"/>
      <c r="F2087" s="270"/>
      <c r="G2087" s="259"/>
      <c r="H2087" s="259"/>
      <c r="I2087" s="259"/>
      <c r="J2087" s="259"/>
    </row>
    <row r="2088" spans="1:10">
      <c r="A2088" s="259"/>
      <c r="B2088" s="259"/>
      <c r="C2088" s="259"/>
      <c r="D2088" s="259"/>
      <c r="E2088" s="259"/>
      <c r="F2088" s="270"/>
      <c r="G2088" s="259"/>
      <c r="H2088" s="259"/>
      <c r="I2088" s="259"/>
      <c r="J2088" s="259"/>
    </row>
    <row r="2089" spans="1:10">
      <c r="A2089" s="259"/>
      <c r="B2089" s="259"/>
      <c r="C2089" s="259"/>
      <c r="D2089" s="259"/>
      <c r="E2089" s="259"/>
      <c r="F2089" s="270"/>
      <c r="G2089" s="259"/>
      <c r="H2089" s="259"/>
      <c r="I2089" s="259"/>
      <c r="J2089" s="259"/>
    </row>
    <row r="2090" spans="1:10">
      <c r="A2090" s="259"/>
      <c r="B2090" s="259"/>
      <c r="C2090" s="259"/>
      <c r="D2090" s="259"/>
      <c r="E2090" s="259"/>
      <c r="F2090" s="270"/>
      <c r="G2090" s="259"/>
      <c r="H2090" s="259"/>
      <c r="I2090" s="259"/>
      <c r="J2090" s="259"/>
    </row>
    <row r="2091" spans="1:10">
      <c r="A2091" s="259"/>
      <c r="B2091" s="259"/>
      <c r="C2091" s="259"/>
      <c r="D2091" s="259"/>
      <c r="E2091" s="259"/>
      <c r="F2091" s="270"/>
      <c r="G2091" s="259"/>
      <c r="H2091" s="259"/>
      <c r="I2091" s="259"/>
      <c r="J2091" s="259"/>
    </row>
    <row r="2092" spans="1:10">
      <c r="A2092" s="259"/>
      <c r="B2092" s="259"/>
      <c r="C2092" s="259"/>
      <c r="D2092" s="259"/>
      <c r="E2092" s="259"/>
      <c r="F2092" s="270"/>
      <c r="G2092" s="259"/>
      <c r="H2092" s="259"/>
      <c r="I2092" s="259"/>
      <c r="J2092" s="259"/>
    </row>
    <row r="2093" spans="1:10">
      <c r="A2093" s="259"/>
      <c r="B2093" s="259"/>
      <c r="C2093" s="259"/>
      <c r="D2093" s="259"/>
      <c r="E2093" s="259"/>
      <c r="F2093" s="270"/>
      <c r="G2093" s="259"/>
      <c r="H2093" s="259"/>
      <c r="I2093" s="259"/>
      <c r="J2093" s="259"/>
    </row>
    <row r="2094" spans="1:10">
      <c r="A2094" s="259"/>
      <c r="B2094" s="259"/>
      <c r="C2094" s="259"/>
      <c r="D2094" s="259"/>
      <c r="E2094" s="259"/>
      <c r="F2094" s="270"/>
      <c r="G2094" s="259"/>
      <c r="H2094" s="259"/>
      <c r="I2094" s="259"/>
      <c r="J2094" s="259"/>
    </row>
    <row r="2095" spans="1:10">
      <c r="A2095" s="259"/>
      <c r="B2095" s="259"/>
      <c r="C2095" s="259"/>
      <c r="D2095" s="259"/>
      <c r="E2095" s="259"/>
      <c r="F2095" s="270"/>
      <c r="G2095" s="259"/>
      <c r="H2095" s="259"/>
      <c r="I2095" s="259"/>
      <c r="J2095" s="259"/>
    </row>
    <row r="2096" spans="1:10">
      <c r="A2096" s="259"/>
      <c r="B2096" s="259"/>
      <c r="C2096" s="259"/>
      <c r="D2096" s="259"/>
      <c r="E2096" s="259"/>
      <c r="F2096" s="270"/>
      <c r="G2096" s="259"/>
      <c r="H2096" s="259"/>
      <c r="I2096" s="259"/>
      <c r="J2096" s="259"/>
    </row>
    <row r="2097" spans="1:10">
      <c r="A2097" s="259"/>
      <c r="B2097" s="259"/>
      <c r="C2097" s="259"/>
      <c r="D2097" s="259"/>
      <c r="E2097" s="259"/>
      <c r="F2097" s="270"/>
      <c r="G2097" s="259"/>
      <c r="H2097" s="259"/>
      <c r="I2097" s="259"/>
      <c r="J2097" s="259"/>
    </row>
    <row r="2098" spans="1:10">
      <c r="A2098" s="259"/>
      <c r="B2098" s="259"/>
      <c r="C2098" s="259"/>
      <c r="D2098" s="259"/>
      <c r="E2098" s="259"/>
      <c r="F2098" s="270"/>
      <c r="G2098" s="259"/>
      <c r="H2098" s="259"/>
      <c r="I2098" s="259"/>
      <c r="J2098" s="259"/>
    </row>
    <row r="2099" spans="1:10">
      <c r="A2099" s="259"/>
      <c r="B2099" s="259"/>
      <c r="C2099" s="259"/>
      <c r="D2099" s="259"/>
      <c r="E2099" s="259"/>
      <c r="F2099" s="270"/>
      <c r="G2099" s="259"/>
      <c r="H2099" s="259"/>
      <c r="I2099" s="259"/>
      <c r="J2099" s="259"/>
    </row>
    <row r="2100" spans="1:10">
      <c r="A2100" s="259"/>
      <c r="B2100" s="259"/>
      <c r="C2100" s="259"/>
      <c r="D2100" s="259"/>
      <c r="E2100" s="259"/>
      <c r="F2100" s="270"/>
      <c r="G2100" s="259"/>
      <c r="H2100" s="259"/>
      <c r="I2100" s="259"/>
      <c r="J2100" s="259"/>
    </row>
    <row r="2101" spans="1:10">
      <c r="A2101" s="259"/>
      <c r="B2101" s="259"/>
      <c r="C2101" s="259"/>
      <c r="D2101" s="259"/>
      <c r="E2101" s="259"/>
      <c r="F2101" s="270"/>
      <c r="G2101" s="259"/>
      <c r="H2101" s="259"/>
      <c r="I2101" s="259"/>
      <c r="J2101" s="259"/>
    </row>
    <row r="2102" spans="1:10">
      <c r="A2102" s="259"/>
      <c r="B2102" s="259"/>
      <c r="C2102" s="259"/>
      <c r="D2102" s="259"/>
      <c r="E2102" s="259"/>
      <c r="F2102" s="270"/>
      <c r="G2102" s="259"/>
      <c r="H2102" s="259"/>
      <c r="I2102" s="259"/>
      <c r="J2102" s="259"/>
    </row>
    <row r="2103" spans="1:10">
      <c r="A2103" s="259"/>
      <c r="B2103" s="259"/>
      <c r="C2103" s="259"/>
      <c r="D2103" s="259"/>
      <c r="E2103" s="259"/>
      <c r="F2103" s="270"/>
      <c r="G2103" s="259"/>
      <c r="H2103" s="259"/>
      <c r="I2103" s="259"/>
      <c r="J2103" s="259"/>
    </row>
    <row r="2104" spans="1:10">
      <c r="A2104" s="259"/>
      <c r="B2104" s="259"/>
      <c r="C2104" s="259"/>
      <c r="D2104" s="259"/>
      <c r="E2104" s="259"/>
      <c r="F2104" s="270"/>
      <c r="G2104" s="259"/>
      <c r="H2104" s="259"/>
      <c r="I2104" s="259"/>
      <c r="J2104" s="259"/>
    </row>
    <row r="2105" spans="1:10">
      <c r="A2105" s="259"/>
      <c r="B2105" s="259"/>
      <c r="C2105" s="259"/>
      <c r="D2105" s="259"/>
      <c r="E2105" s="259"/>
      <c r="F2105" s="270"/>
      <c r="G2105" s="259"/>
      <c r="H2105" s="259"/>
      <c r="I2105" s="259"/>
      <c r="J2105" s="259"/>
    </row>
    <row r="2106" spans="1:10">
      <c r="A2106" s="259"/>
      <c r="B2106" s="259"/>
      <c r="C2106" s="259"/>
      <c r="D2106" s="259"/>
      <c r="E2106" s="259"/>
      <c r="F2106" s="270"/>
      <c r="G2106" s="259"/>
      <c r="H2106" s="259"/>
      <c r="I2106" s="259"/>
      <c r="J2106" s="259"/>
    </row>
    <row r="2107" spans="1:10">
      <c r="A2107" s="259"/>
      <c r="B2107" s="259"/>
      <c r="C2107" s="259"/>
      <c r="D2107" s="259"/>
      <c r="E2107" s="259"/>
      <c r="F2107" s="270"/>
      <c r="G2107" s="259"/>
      <c r="H2107" s="259"/>
      <c r="I2107" s="259"/>
      <c r="J2107" s="259"/>
    </row>
    <row r="2108" spans="1:10">
      <c r="A2108" s="259"/>
      <c r="B2108" s="259"/>
      <c r="C2108" s="259"/>
      <c r="D2108" s="259"/>
      <c r="E2108" s="259"/>
      <c r="F2108" s="270"/>
      <c r="G2108" s="259"/>
      <c r="H2108" s="259"/>
      <c r="I2108" s="259"/>
      <c r="J2108" s="259"/>
    </row>
    <row r="2109" spans="1:10">
      <c r="A2109" s="259"/>
      <c r="B2109" s="259"/>
      <c r="C2109" s="259"/>
      <c r="D2109" s="259"/>
      <c r="E2109" s="259"/>
      <c r="F2109" s="270"/>
      <c r="G2109" s="259"/>
      <c r="H2109" s="259"/>
      <c r="I2109" s="259"/>
      <c r="J2109" s="259"/>
    </row>
    <row r="2110" spans="1:10">
      <c r="A2110" s="259"/>
      <c r="B2110" s="259"/>
      <c r="C2110" s="259"/>
      <c r="D2110" s="259"/>
      <c r="E2110" s="259"/>
      <c r="F2110" s="270"/>
      <c r="G2110" s="259"/>
      <c r="H2110" s="259"/>
      <c r="I2110" s="259"/>
      <c r="J2110" s="259"/>
    </row>
    <row r="2111" spans="1:10">
      <c r="A2111" s="259"/>
      <c r="B2111" s="259"/>
      <c r="C2111" s="259"/>
      <c r="D2111" s="259"/>
      <c r="E2111" s="259"/>
      <c r="F2111" s="270"/>
      <c r="G2111" s="259"/>
      <c r="H2111" s="259"/>
      <c r="I2111" s="259"/>
      <c r="J2111" s="259"/>
    </row>
    <row r="2112" spans="1:10">
      <c r="A2112" s="259"/>
      <c r="B2112" s="259"/>
      <c r="C2112" s="259"/>
      <c r="D2112" s="259"/>
      <c r="E2112" s="259"/>
      <c r="F2112" s="270"/>
      <c r="G2112" s="259"/>
      <c r="H2112" s="259"/>
      <c r="I2112" s="259"/>
      <c r="J2112" s="259"/>
    </row>
    <row r="2113" spans="1:10">
      <c r="A2113" s="259"/>
      <c r="B2113" s="259"/>
      <c r="C2113" s="259"/>
      <c r="D2113" s="259"/>
      <c r="E2113" s="259"/>
      <c r="F2113" s="270"/>
      <c r="G2113" s="259"/>
      <c r="H2113" s="259"/>
      <c r="I2113" s="259"/>
      <c r="J2113" s="259"/>
    </row>
    <row r="2114" spans="1:10">
      <c r="A2114" s="259"/>
      <c r="B2114" s="259"/>
      <c r="C2114" s="259"/>
      <c r="D2114" s="259"/>
      <c r="E2114" s="259"/>
      <c r="F2114" s="270"/>
      <c r="G2114" s="259"/>
      <c r="H2114" s="259"/>
      <c r="I2114" s="259"/>
      <c r="J2114" s="259"/>
    </row>
    <row r="2115" spans="1:10">
      <c r="A2115" s="259"/>
      <c r="B2115" s="259"/>
      <c r="C2115" s="259"/>
      <c r="D2115" s="259"/>
      <c r="E2115" s="259"/>
      <c r="F2115" s="270"/>
      <c r="G2115" s="259"/>
      <c r="H2115" s="259"/>
      <c r="I2115" s="259"/>
      <c r="J2115" s="259"/>
    </row>
    <row r="2116" spans="1:10">
      <c r="A2116" s="259"/>
      <c r="B2116" s="259"/>
      <c r="C2116" s="259"/>
      <c r="D2116" s="259"/>
      <c r="E2116" s="259"/>
      <c r="F2116" s="270"/>
      <c r="G2116" s="259"/>
      <c r="H2116" s="259"/>
      <c r="I2116" s="259"/>
      <c r="J2116" s="259"/>
    </row>
    <row r="2117" spans="1:10">
      <c r="A2117" s="259"/>
      <c r="B2117" s="259"/>
      <c r="C2117" s="259"/>
      <c r="D2117" s="259"/>
      <c r="E2117" s="259"/>
      <c r="F2117" s="270"/>
      <c r="G2117" s="259"/>
      <c r="H2117" s="259"/>
      <c r="I2117" s="259"/>
      <c r="J2117" s="259"/>
    </row>
    <row r="2118" spans="1:10">
      <c r="A2118" s="259"/>
      <c r="B2118" s="259"/>
      <c r="C2118" s="259"/>
      <c r="D2118" s="259"/>
      <c r="E2118" s="259"/>
      <c r="F2118" s="270"/>
      <c r="G2118" s="259"/>
      <c r="H2118" s="259"/>
      <c r="I2118" s="259"/>
      <c r="J2118" s="259"/>
    </row>
    <row r="2119" spans="1:10">
      <c r="A2119" s="259"/>
      <c r="B2119" s="259"/>
      <c r="C2119" s="259"/>
      <c r="D2119" s="259"/>
      <c r="E2119" s="259"/>
      <c r="F2119" s="270"/>
      <c r="G2119" s="259"/>
      <c r="H2119" s="259"/>
      <c r="I2119" s="259"/>
      <c r="J2119" s="259"/>
    </row>
    <row r="2120" spans="1:10">
      <c r="A2120" s="259"/>
      <c r="B2120" s="259"/>
      <c r="C2120" s="259"/>
      <c r="D2120" s="259"/>
      <c r="E2120" s="259"/>
      <c r="F2120" s="270"/>
      <c r="G2120" s="259"/>
      <c r="H2120" s="259"/>
      <c r="I2120" s="259"/>
      <c r="J2120" s="259"/>
    </row>
    <row r="2121" spans="1:10">
      <c r="A2121" s="259"/>
      <c r="B2121" s="259"/>
      <c r="C2121" s="259"/>
      <c r="D2121" s="259"/>
      <c r="E2121" s="259"/>
      <c r="F2121" s="270"/>
      <c r="G2121" s="259"/>
      <c r="H2121" s="259"/>
      <c r="I2121" s="259"/>
      <c r="J2121" s="259"/>
    </row>
    <row r="2122" spans="1:10">
      <c r="A2122" s="259"/>
      <c r="B2122" s="259"/>
      <c r="C2122" s="259"/>
      <c r="D2122" s="259"/>
      <c r="E2122" s="259"/>
      <c r="F2122" s="270"/>
      <c r="G2122" s="259"/>
      <c r="H2122" s="259"/>
      <c r="I2122" s="259"/>
      <c r="J2122" s="259"/>
    </row>
    <row r="2123" spans="1:10">
      <c r="A2123" s="259"/>
      <c r="B2123" s="259"/>
      <c r="C2123" s="259"/>
      <c r="D2123" s="259"/>
      <c r="E2123" s="259"/>
      <c r="F2123" s="270"/>
      <c r="G2123" s="259"/>
      <c r="H2123" s="259"/>
      <c r="I2123" s="259"/>
      <c r="J2123" s="259"/>
    </row>
    <row r="2124" spans="1:10">
      <c r="A2124" s="259"/>
      <c r="B2124" s="259"/>
      <c r="C2124" s="259"/>
      <c r="D2124" s="259"/>
      <c r="E2124" s="259"/>
      <c r="F2124" s="270"/>
      <c r="G2124" s="259"/>
      <c r="H2124" s="259"/>
      <c r="I2124" s="259"/>
      <c r="J2124" s="259"/>
    </row>
    <row r="2125" spans="1:10">
      <c r="A2125" s="259"/>
      <c r="B2125" s="259"/>
      <c r="C2125" s="259"/>
      <c r="D2125" s="259"/>
      <c r="E2125" s="259"/>
      <c r="F2125" s="270"/>
      <c r="G2125" s="259"/>
      <c r="H2125" s="259"/>
      <c r="I2125" s="259"/>
      <c r="J2125" s="259"/>
    </row>
    <row r="2126" spans="1:10">
      <c r="A2126" s="259"/>
      <c r="B2126" s="259"/>
      <c r="C2126" s="259"/>
      <c r="D2126" s="259"/>
      <c r="E2126" s="259"/>
      <c r="F2126" s="270"/>
      <c r="G2126" s="259"/>
      <c r="H2126" s="259"/>
      <c r="I2126" s="259"/>
      <c r="J2126" s="259"/>
    </row>
    <row r="2127" spans="1:10">
      <c r="A2127" s="259"/>
      <c r="B2127" s="259"/>
      <c r="C2127" s="259"/>
      <c r="D2127" s="259"/>
      <c r="E2127" s="259"/>
      <c r="F2127" s="270"/>
      <c r="G2127" s="259"/>
      <c r="H2127" s="259"/>
      <c r="I2127" s="259"/>
      <c r="J2127" s="259"/>
    </row>
    <row r="2128" spans="1:10">
      <c r="A2128" s="259"/>
      <c r="B2128" s="259"/>
      <c r="C2128" s="259"/>
      <c r="D2128" s="259"/>
      <c r="E2128" s="259"/>
      <c r="F2128" s="270"/>
      <c r="G2128" s="259"/>
      <c r="H2128" s="259"/>
      <c r="I2128" s="259"/>
      <c r="J2128" s="259"/>
    </row>
    <row r="2129" spans="1:10">
      <c r="A2129" s="259"/>
      <c r="B2129" s="259"/>
      <c r="C2129" s="259"/>
      <c r="D2129" s="259"/>
      <c r="E2129" s="259"/>
      <c r="F2129" s="270"/>
      <c r="G2129" s="259"/>
      <c r="H2129" s="259"/>
      <c r="I2129" s="259"/>
      <c r="J2129" s="259"/>
    </row>
    <row r="2130" spans="1:10">
      <c r="A2130" s="259"/>
      <c r="B2130" s="259"/>
      <c r="C2130" s="259"/>
      <c r="D2130" s="259"/>
      <c r="E2130" s="259"/>
      <c r="F2130" s="270"/>
      <c r="G2130" s="259"/>
      <c r="H2130" s="259"/>
      <c r="I2130" s="259"/>
      <c r="J2130" s="259"/>
    </row>
    <row r="2131" spans="1:10">
      <c r="A2131" s="259"/>
      <c r="B2131" s="259"/>
      <c r="C2131" s="259"/>
      <c r="D2131" s="259"/>
      <c r="E2131" s="259"/>
      <c r="F2131" s="270"/>
      <c r="G2131" s="259"/>
      <c r="H2131" s="259"/>
      <c r="I2131" s="259"/>
      <c r="J2131" s="259"/>
    </row>
    <row r="2132" spans="1:10">
      <c r="A2132" s="259"/>
      <c r="B2132" s="259"/>
      <c r="C2132" s="259"/>
      <c r="D2132" s="259"/>
      <c r="E2132" s="259"/>
      <c r="F2132" s="270"/>
      <c r="G2132" s="259"/>
      <c r="H2132" s="259"/>
      <c r="I2132" s="259"/>
      <c r="J2132" s="259"/>
    </row>
    <row r="2133" spans="1:10">
      <c r="A2133" s="259"/>
      <c r="B2133" s="259"/>
      <c r="C2133" s="259"/>
      <c r="D2133" s="259"/>
      <c r="E2133" s="259"/>
      <c r="F2133" s="270"/>
      <c r="G2133" s="259"/>
      <c r="H2133" s="259"/>
      <c r="I2133" s="259"/>
      <c r="J2133" s="259"/>
    </row>
    <row r="2134" spans="1:10">
      <c r="A2134" s="259"/>
      <c r="B2134" s="259"/>
      <c r="C2134" s="259"/>
      <c r="D2134" s="259"/>
      <c r="E2134" s="259"/>
      <c r="F2134" s="270"/>
      <c r="G2134" s="259"/>
      <c r="H2134" s="259"/>
      <c r="I2134" s="259"/>
      <c r="J2134" s="259"/>
    </row>
    <row r="2135" spans="1:10">
      <c r="A2135" s="259"/>
      <c r="B2135" s="259"/>
      <c r="C2135" s="259"/>
      <c r="D2135" s="259"/>
      <c r="E2135" s="259"/>
      <c r="F2135" s="270"/>
      <c r="G2135" s="259"/>
      <c r="H2135" s="259"/>
      <c r="I2135" s="259"/>
      <c r="J2135" s="259"/>
    </row>
    <row r="2136" spans="1:10">
      <c r="A2136" s="259"/>
      <c r="B2136" s="259"/>
      <c r="C2136" s="259"/>
      <c r="D2136" s="259"/>
      <c r="E2136" s="259"/>
      <c r="F2136" s="270"/>
      <c r="G2136" s="259"/>
      <c r="H2136" s="259"/>
      <c r="I2136" s="259"/>
      <c r="J2136" s="259"/>
    </row>
    <row r="2137" spans="1:10">
      <c r="A2137" s="259"/>
      <c r="B2137" s="259"/>
      <c r="C2137" s="259"/>
      <c r="D2137" s="259"/>
      <c r="E2137" s="259"/>
      <c r="F2137" s="270"/>
      <c r="G2137" s="259"/>
      <c r="H2137" s="259"/>
      <c r="I2137" s="259"/>
      <c r="J2137" s="259"/>
    </row>
    <row r="2138" spans="1:10">
      <c r="A2138" s="259"/>
      <c r="B2138" s="259"/>
      <c r="C2138" s="259"/>
      <c r="D2138" s="259"/>
      <c r="E2138" s="259"/>
      <c r="F2138" s="270"/>
      <c r="G2138" s="259"/>
      <c r="H2138" s="259"/>
      <c r="I2138" s="259"/>
      <c r="J2138" s="259"/>
    </row>
    <row r="2139" spans="1:10">
      <c r="A2139" s="259"/>
      <c r="B2139" s="259"/>
      <c r="C2139" s="259"/>
      <c r="D2139" s="259"/>
      <c r="E2139" s="259"/>
      <c r="F2139" s="270"/>
      <c r="G2139" s="259"/>
      <c r="H2139" s="259"/>
      <c r="I2139" s="259"/>
      <c r="J2139" s="259"/>
    </row>
    <row r="2140" spans="1:10">
      <c r="A2140" s="259"/>
      <c r="B2140" s="259"/>
      <c r="C2140" s="259"/>
      <c r="D2140" s="259"/>
      <c r="E2140" s="259"/>
      <c r="F2140" s="270"/>
      <c r="G2140" s="259"/>
      <c r="H2140" s="259"/>
      <c r="I2140" s="259"/>
      <c r="J2140" s="259"/>
    </row>
    <row r="2141" spans="1:10">
      <c r="A2141" s="259"/>
      <c r="B2141" s="259"/>
      <c r="C2141" s="259"/>
      <c r="D2141" s="259"/>
      <c r="E2141" s="259"/>
      <c r="F2141" s="270"/>
      <c r="G2141" s="259"/>
      <c r="H2141" s="259"/>
      <c r="I2141" s="259"/>
      <c r="J2141" s="259"/>
    </row>
    <row r="2142" spans="1:10">
      <c r="A2142" s="259"/>
      <c r="B2142" s="259"/>
      <c r="C2142" s="259"/>
      <c r="D2142" s="259"/>
      <c r="E2142" s="259"/>
      <c r="F2142" s="270"/>
      <c r="G2142" s="259"/>
      <c r="H2142" s="259"/>
      <c r="I2142" s="259"/>
      <c r="J2142" s="259"/>
    </row>
    <row r="2143" spans="1:10">
      <c r="A2143" s="259"/>
      <c r="B2143" s="259"/>
      <c r="C2143" s="259"/>
      <c r="D2143" s="259"/>
      <c r="E2143" s="259"/>
      <c r="F2143" s="270"/>
      <c r="G2143" s="259"/>
      <c r="H2143" s="259"/>
      <c r="I2143" s="259"/>
      <c r="J2143" s="259"/>
    </row>
    <row r="2144" spans="1:10">
      <c r="A2144" s="259"/>
      <c r="B2144" s="259"/>
      <c r="C2144" s="259"/>
      <c r="D2144" s="259"/>
      <c r="E2144" s="259"/>
      <c r="F2144" s="270"/>
      <c r="G2144" s="259"/>
      <c r="H2144" s="259"/>
      <c r="I2144" s="259"/>
      <c r="J2144" s="259"/>
    </row>
    <row r="2145" spans="1:10">
      <c r="A2145" s="259"/>
      <c r="B2145" s="259"/>
      <c r="C2145" s="259"/>
      <c r="D2145" s="259"/>
      <c r="E2145" s="259"/>
      <c r="F2145" s="270"/>
      <c r="G2145" s="259"/>
      <c r="H2145" s="259"/>
      <c r="I2145" s="259"/>
      <c r="J2145" s="259"/>
    </row>
    <row r="2146" spans="1:10">
      <c r="A2146" s="259"/>
      <c r="B2146" s="259"/>
      <c r="C2146" s="259"/>
      <c r="D2146" s="259"/>
      <c r="E2146" s="259"/>
      <c r="F2146" s="270"/>
      <c r="G2146" s="259"/>
      <c r="H2146" s="259"/>
      <c r="I2146" s="259"/>
      <c r="J2146" s="259"/>
    </row>
    <row r="2147" spans="1:10">
      <c r="A2147" s="259"/>
      <c r="B2147" s="259"/>
      <c r="C2147" s="259"/>
      <c r="D2147" s="259"/>
      <c r="E2147" s="259"/>
      <c r="F2147" s="270"/>
      <c r="G2147" s="259"/>
      <c r="H2147" s="259"/>
      <c r="I2147" s="259"/>
      <c r="J2147" s="259"/>
    </row>
    <row r="2148" spans="1:10">
      <c r="A2148" s="259"/>
      <c r="B2148" s="259"/>
      <c r="C2148" s="259"/>
      <c r="D2148" s="259"/>
      <c r="E2148" s="259"/>
      <c r="F2148" s="270"/>
      <c r="G2148" s="259"/>
      <c r="H2148" s="259"/>
      <c r="I2148" s="259"/>
      <c r="J2148" s="259"/>
    </row>
    <row r="2149" spans="1:10">
      <c r="A2149" s="259"/>
      <c r="B2149" s="259"/>
      <c r="C2149" s="259"/>
      <c r="D2149" s="259"/>
      <c r="E2149" s="259"/>
      <c r="F2149" s="270"/>
      <c r="G2149" s="259"/>
      <c r="H2149" s="259"/>
      <c r="I2149" s="259"/>
      <c r="J2149" s="259"/>
    </row>
    <row r="2150" spans="1:10">
      <c r="A2150" s="259"/>
      <c r="B2150" s="259"/>
      <c r="C2150" s="259"/>
      <c r="D2150" s="259"/>
      <c r="E2150" s="259"/>
      <c r="F2150" s="270"/>
      <c r="G2150" s="259"/>
      <c r="H2150" s="259"/>
      <c r="I2150" s="259"/>
      <c r="J2150" s="259"/>
    </row>
    <row r="2151" spans="1:10">
      <c r="A2151" s="259"/>
      <c r="B2151" s="259"/>
      <c r="C2151" s="259"/>
      <c r="D2151" s="259"/>
      <c r="E2151" s="259"/>
      <c r="F2151" s="270"/>
      <c r="G2151" s="259"/>
      <c r="H2151" s="259"/>
      <c r="I2151" s="259"/>
      <c r="J2151" s="259"/>
    </row>
    <row r="2152" spans="1:10">
      <c r="A2152" s="259"/>
      <c r="B2152" s="259"/>
      <c r="C2152" s="259"/>
      <c r="D2152" s="259"/>
      <c r="E2152" s="259"/>
      <c r="F2152" s="270"/>
      <c r="G2152" s="259"/>
      <c r="H2152" s="259"/>
      <c r="I2152" s="259"/>
      <c r="J2152" s="259"/>
    </row>
    <row r="2153" spans="1:10">
      <c r="A2153" s="259"/>
      <c r="B2153" s="259"/>
      <c r="C2153" s="259"/>
      <c r="D2153" s="259"/>
      <c r="E2153" s="259"/>
      <c r="F2153" s="270"/>
      <c r="G2153" s="259"/>
      <c r="H2153" s="259"/>
      <c r="I2153" s="259"/>
      <c r="J2153" s="259"/>
    </row>
    <row r="2154" spans="1:10">
      <c r="A2154" s="259"/>
      <c r="B2154" s="259"/>
      <c r="C2154" s="259"/>
      <c r="D2154" s="259"/>
      <c r="E2154" s="259"/>
      <c r="F2154" s="270"/>
      <c r="G2154" s="259"/>
      <c r="H2154" s="259"/>
      <c r="I2154" s="259"/>
      <c r="J2154" s="259"/>
    </row>
    <row r="2155" spans="1:10">
      <c r="A2155" s="259"/>
      <c r="B2155" s="259"/>
      <c r="C2155" s="259"/>
      <c r="D2155" s="259"/>
      <c r="E2155" s="259"/>
      <c r="F2155" s="270"/>
      <c r="G2155" s="259"/>
      <c r="H2155" s="259"/>
      <c r="I2155" s="259"/>
      <c r="J2155" s="259"/>
    </row>
    <row r="2156" spans="1:10">
      <c r="A2156" s="259"/>
      <c r="B2156" s="259"/>
      <c r="C2156" s="259"/>
      <c r="D2156" s="259"/>
      <c r="E2156" s="259"/>
      <c r="F2156" s="270"/>
      <c r="G2156" s="259"/>
      <c r="H2156" s="259"/>
      <c r="I2156" s="259"/>
      <c r="J2156" s="259"/>
    </row>
    <row r="2157" spans="1:10">
      <c r="A2157" s="259"/>
      <c r="B2157" s="259"/>
      <c r="C2157" s="259"/>
      <c r="D2157" s="259"/>
      <c r="E2157" s="259"/>
      <c r="F2157" s="270"/>
      <c r="G2157" s="259"/>
      <c r="H2157" s="259"/>
      <c r="I2157" s="259"/>
      <c r="J2157" s="259"/>
    </row>
    <row r="2158" spans="1:10">
      <c r="A2158" s="259"/>
      <c r="B2158" s="259"/>
      <c r="C2158" s="259"/>
      <c r="D2158" s="259"/>
      <c r="E2158" s="259"/>
      <c r="F2158" s="270"/>
      <c r="G2158" s="259"/>
      <c r="H2158" s="259"/>
      <c r="I2158" s="259"/>
      <c r="J2158" s="259"/>
    </row>
    <row r="2159" spans="1:10">
      <c r="A2159" s="259"/>
      <c r="B2159" s="259"/>
      <c r="C2159" s="259"/>
      <c r="D2159" s="259"/>
      <c r="E2159" s="259"/>
      <c r="F2159" s="270"/>
      <c r="G2159" s="259"/>
      <c r="H2159" s="259"/>
      <c r="I2159" s="259"/>
      <c r="J2159" s="259"/>
    </row>
    <row r="2160" spans="1:10">
      <c r="A2160" s="259"/>
      <c r="B2160" s="259"/>
      <c r="C2160" s="259"/>
      <c r="D2160" s="259"/>
      <c r="E2160" s="259"/>
      <c r="F2160" s="270"/>
      <c r="G2160" s="259"/>
      <c r="H2160" s="259"/>
      <c r="I2160" s="259"/>
      <c r="J2160" s="259"/>
    </row>
    <row r="2161" spans="1:10">
      <c r="A2161" s="259"/>
      <c r="B2161" s="259"/>
      <c r="C2161" s="259"/>
      <c r="D2161" s="259"/>
      <c r="E2161" s="259"/>
      <c r="F2161" s="270"/>
      <c r="G2161" s="259"/>
      <c r="H2161" s="259"/>
      <c r="I2161" s="259"/>
      <c r="J2161" s="259"/>
    </row>
    <row r="2162" spans="1:10">
      <c r="A2162" s="259"/>
      <c r="B2162" s="259"/>
      <c r="C2162" s="259"/>
      <c r="D2162" s="259"/>
      <c r="E2162" s="259"/>
      <c r="F2162" s="270"/>
      <c r="G2162" s="259"/>
      <c r="H2162" s="259"/>
      <c r="I2162" s="259"/>
      <c r="J2162" s="259"/>
    </row>
    <row r="2163" spans="1:10">
      <c r="A2163" s="259"/>
      <c r="B2163" s="259"/>
      <c r="C2163" s="259"/>
      <c r="D2163" s="259"/>
      <c r="E2163" s="259"/>
      <c r="F2163" s="270"/>
      <c r="G2163" s="259"/>
      <c r="H2163" s="259"/>
      <c r="I2163" s="259"/>
      <c r="J2163" s="259"/>
    </row>
    <row r="2164" spans="1:10">
      <c r="A2164" s="259"/>
      <c r="B2164" s="259"/>
      <c r="C2164" s="259"/>
      <c r="D2164" s="259"/>
      <c r="E2164" s="259"/>
      <c r="F2164" s="270"/>
      <c r="G2164" s="259"/>
      <c r="H2164" s="259"/>
      <c r="I2164" s="259"/>
      <c r="J2164" s="259"/>
    </row>
    <row r="2165" spans="1:10">
      <c r="A2165" s="259"/>
      <c r="B2165" s="259"/>
      <c r="C2165" s="259"/>
      <c r="D2165" s="259"/>
      <c r="E2165" s="259"/>
      <c r="F2165" s="270"/>
      <c r="G2165" s="259"/>
      <c r="H2165" s="259"/>
      <c r="I2165" s="259"/>
      <c r="J2165" s="259"/>
    </row>
    <row r="2166" spans="1:10">
      <c r="A2166" s="259"/>
      <c r="B2166" s="259"/>
      <c r="C2166" s="259"/>
      <c r="D2166" s="259"/>
      <c r="E2166" s="259"/>
      <c r="F2166" s="270"/>
      <c r="G2166" s="259"/>
      <c r="H2166" s="259"/>
      <c r="I2166" s="259"/>
      <c r="J2166" s="259"/>
    </row>
    <row r="2167" spans="1:10">
      <c r="A2167" s="259"/>
      <c r="B2167" s="259"/>
      <c r="C2167" s="259"/>
      <c r="D2167" s="259"/>
      <c r="E2167" s="259"/>
      <c r="F2167" s="270"/>
      <c r="G2167" s="259"/>
      <c r="H2167" s="259"/>
      <c r="I2167" s="259"/>
      <c r="J2167" s="259"/>
    </row>
    <row r="2168" spans="1:10">
      <c r="A2168" s="259"/>
      <c r="B2168" s="259"/>
      <c r="C2168" s="259"/>
      <c r="D2168" s="259"/>
      <c r="E2168" s="259"/>
      <c r="F2168" s="270"/>
      <c r="G2168" s="259"/>
      <c r="H2168" s="259"/>
      <c r="I2168" s="259"/>
      <c r="J2168" s="259"/>
    </row>
    <row r="2169" spans="1:10">
      <c r="A2169" s="259"/>
      <c r="B2169" s="259"/>
      <c r="C2169" s="259"/>
      <c r="D2169" s="259"/>
      <c r="E2169" s="259"/>
      <c r="F2169" s="270"/>
      <c r="G2169" s="259"/>
      <c r="H2169" s="259"/>
      <c r="I2169" s="259"/>
      <c r="J2169" s="259"/>
    </row>
    <row r="2170" spans="1:10">
      <c r="A2170" s="259"/>
      <c r="B2170" s="259"/>
      <c r="C2170" s="259"/>
      <c r="D2170" s="259"/>
      <c r="E2170" s="259"/>
      <c r="F2170" s="270"/>
      <c r="G2170" s="259"/>
      <c r="H2170" s="259"/>
      <c r="I2170" s="259"/>
      <c r="J2170" s="259"/>
    </row>
    <row r="2171" spans="1:10">
      <c r="A2171" s="259"/>
      <c r="B2171" s="259"/>
      <c r="C2171" s="259"/>
      <c r="D2171" s="259"/>
      <c r="E2171" s="259"/>
      <c r="F2171" s="270"/>
      <c r="G2171" s="259"/>
      <c r="H2171" s="259"/>
      <c r="I2171" s="259"/>
      <c r="J2171" s="259"/>
    </row>
    <row r="2172" spans="1:10">
      <c r="A2172" s="259"/>
      <c r="B2172" s="259"/>
      <c r="C2172" s="259"/>
      <c r="D2172" s="259"/>
      <c r="E2172" s="259"/>
      <c r="F2172" s="270"/>
      <c r="G2172" s="259"/>
      <c r="H2172" s="259"/>
      <c r="I2172" s="259"/>
      <c r="J2172" s="259"/>
    </row>
    <row r="2173" spans="1:10">
      <c r="A2173" s="259"/>
      <c r="B2173" s="259"/>
      <c r="C2173" s="259"/>
      <c r="D2173" s="259"/>
      <c r="E2173" s="259"/>
      <c r="F2173" s="270"/>
      <c r="G2173" s="259"/>
      <c r="H2173" s="259"/>
      <c r="I2173" s="259"/>
      <c r="J2173" s="259"/>
    </row>
    <row r="2174" spans="1:10">
      <c r="A2174" s="259"/>
      <c r="B2174" s="259"/>
      <c r="C2174" s="259"/>
      <c r="D2174" s="259"/>
      <c r="E2174" s="259"/>
      <c r="F2174" s="270"/>
      <c r="G2174" s="259"/>
      <c r="H2174" s="259"/>
      <c r="I2174" s="259"/>
      <c r="J2174" s="259"/>
    </row>
    <row r="2175" spans="1:10">
      <c r="A2175" s="259"/>
      <c r="B2175" s="259"/>
      <c r="C2175" s="259"/>
      <c r="D2175" s="259"/>
      <c r="E2175" s="259"/>
      <c r="F2175" s="270"/>
      <c r="G2175" s="259"/>
      <c r="H2175" s="259"/>
      <c r="I2175" s="259"/>
      <c r="J2175" s="259"/>
    </row>
    <row r="2176" spans="1:10">
      <c r="A2176" s="259"/>
      <c r="B2176" s="259"/>
      <c r="C2176" s="259"/>
      <c r="D2176" s="259"/>
      <c r="E2176" s="259"/>
      <c r="F2176" s="270"/>
      <c r="G2176" s="259"/>
      <c r="H2176" s="259"/>
      <c r="I2176" s="259"/>
      <c r="J2176" s="259"/>
    </row>
    <row r="2177" spans="1:10">
      <c r="A2177" s="259"/>
      <c r="B2177" s="259"/>
      <c r="C2177" s="259"/>
      <c r="D2177" s="259"/>
      <c r="E2177" s="259"/>
      <c r="F2177" s="270"/>
      <c r="G2177" s="259"/>
      <c r="H2177" s="259"/>
      <c r="I2177" s="259"/>
      <c r="J2177" s="259"/>
    </row>
    <row r="2178" spans="1:10">
      <c r="A2178" s="259"/>
      <c r="B2178" s="259"/>
      <c r="C2178" s="259"/>
      <c r="D2178" s="259"/>
      <c r="E2178" s="259"/>
      <c r="F2178" s="270"/>
      <c r="G2178" s="259"/>
      <c r="H2178" s="259"/>
      <c r="I2178" s="259"/>
      <c r="J2178" s="259"/>
    </row>
    <row r="2179" spans="1:10">
      <c r="A2179" s="259"/>
      <c r="B2179" s="259"/>
      <c r="C2179" s="259"/>
      <c r="D2179" s="259"/>
      <c r="E2179" s="259"/>
      <c r="F2179" s="270"/>
      <c r="G2179" s="259"/>
      <c r="H2179" s="259"/>
      <c r="I2179" s="259"/>
      <c r="J2179" s="259"/>
    </row>
    <row r="2180" spans="1:10">
      <c r="A2180" s="259"/>
      <c r="B2180" s="259"/>
      <c r="C2180" s="259"/>
      <c r="D2180" s="259"/>
      <c r="E2180" s="259"/>
      <c r="F2180" s="270"/>
      <c r="G2180" s="259"/>
      <c r="H2180" s="259"/>
      <c r="I2180" s="259"/>
      <c r="J2180" s="259"/>
    </row>
    <row r="2181" spans="1:10">
      <c r="A2181" s="259"/>
      <c r="B2181" s="259"/>
      <c r="C2181" s="259"/>
      <c r="D2181" s="259"/>
      <c r="E2181" s="259"/>
      <c r="F2181" s="270"/>
      <c r="G2181" s="259"/>
      <c r="H2181" s="259"/>
      <c r="I2181" s="259"/>
      <c r="J2181" s="259"/>
    </row>
    <row r="2182" spans="1:10">
      <c r="A2182" s="259"/>
      <c r="B2182" s="259"/>
      <c r="C2182" s="259"/>
      <c r="D2182" s="259"/>
      <c r="E2182" s="259"/>
      <c r="F2182" s="270"/>
      <c r="G2182" s="259"/>
      <c r="H2182" s="259"/>
      <c r="I2182" s="259"/>
      <c r="J2182" s="259"/>
    </row>
    <row r="2183" spans="1:10">
      <c r="A2183" s="259"/>
      <c r="B2183" s="259"/>
      <c r="C2183" s="259"/>
      <c r="D2183" s="259"/>
      <c r="E2183" s="259"/>
      <c r="F2183" s="270"/>
      <c r="G2183" s="259"/>
      <c r="H2183" s="259"/>
      <c r="I2183" s="259"/>
      <c r="J2183" s="259"/>
    </row>
    <row r="2184" spans="1:10">
      <c r="A2184" s="259"/>
      <c r="B2184" s="259"/>
      <c r="C2184" s="259"/>
      <c r="D2184" s="259"/>
      <c r="E2184" s="259"/>
      <c r="F2184" s="270"/>
      <c r="G2184" s="259"/>
      <c r="H2184" s="259"/>
      <c r="I2184" s="259"/>
      <c r="J2184" s="259"/>
    </row>
    <row r="2185" spans="1:10">
      <c r="A2185" s="259"/>
      <c r="B2185" s="259"/>
      <c r="C2185" s="259"/>
      <c r="D2185" s="259"/>
      <c r="E2185" s="259"/>
      <c r="F2185" s="270"/>
      <c r="G2185" s="259"/>
      <c r="H2185" s="259"/>
      <c r="I2185" s="259"/>
      <c r="J2185" s="259"/>
    </row>
    <row r="2186" spans="1:10">
      <c r="A2186" s="259"/>
      <c r="B2186" s="259"/>
      <c r="C2186" s="259"/>
      <c r="D2186" s="259"/>
      <c r="E2186" s="259"/>
      <c r="F2186" s="270"/>
      <c r="G2186" s="259"/>
      <c r="H2186" s="259"/>
      <c r="I2186" s="259"/>
      <c r="J2186" s="259"/>
    </row>
    <row r="2187" spans="1:10">
      <c r="A2187" s="259"/>
      <c r="B2187" s="259"/>
      <c r="C2187" s="259"/>
      <c r="D2187" s="259"/>
      <c r="E2187" s="259"/>
      <c r="F2187" s="270"/>
      <c r="G2187" s="259"/>
      <c r="H2187" s="259"/>
      <c r="I2187" s="259"/>
      <c r="J2187" s="259"/>
    </row>
    <row r="2188" spans="1:10">
      <c r="A2188" s="259"/>
      <c r="B2188" s="259"/>
      <c r="C2188" s="259"/>
      <c r="D2188" s="259"/>
      <c r="E2188" s="259"/>
      <c r="F2188" s="270"/>
      <c r="G2188" s="259"/>
      <c r="H2188" s="259"/>
      <c r="I2188" s="259"/>
      <c r="J2188" s="259"/>
    </row>
    <row r="2189" spans="1:10">
      <c r="A2189" s="259"/>
      <c r="B2189" s="259"/>
      <c r="C2189" s="259"/>
      <c r="D2189" s="259"/>
      <c r="E2189" s="259"/>
      <c r="F2189" s="270"/>
      <c r="G2189" s="259"/>
      <c r="H2189" s="259"/>
      <c r="I2189" s="259"/>
      <c r="J2189" s="259"/>
    </row>
    <row r="2190" spans="1:10">
      <c r="A2190" s="259"/>
      <c r="B2190" s="259"/>
      <c r="C2190" s="259"/>
      <c r="D2190" s="259"/>
      <c r="E2190" s="259"/>
      <c r="F2190" s="270"/>
      <c r="G2190" s="259"/>
      <c r="H2190" s="259"/>
      <c r="I2190" s="259"/>
      <c r="J2190" s="259"/>
    </row>
    <row r="2191" spans="1:10">
      <c r="A2191" s="259"/>
      <c r="B2191" s="259"/>
      <c r="C2191" s="259"/>
      <c r="D2191" s="259"/>
      <c r="E2191" s="259"/>
      <c r="F2191" s="270"/>
      <c r="G2191" s="259"/>
      <c r="H2191" s="259"/>
      <c r="I2191" s="259"/>
      <c r="J2191" s="259"/>
    </row>
    <row r="2192" spans="1:10">
      <c r="A2192" s="259"/>
      <c r="B2192" s="259"/>
      <c r="C2192" s="259"/>
      <c r="D2192" s="259"/>
      <c r="E2192" s="259"/>
      <c r="F2192" s="270"/>
      <c r="G2192" s="259"/>
      <c r="H2192" s="259"/>
      <c r="I2192" s="259"/>
      <c r="J2192" s="259"/>
    </row>
    <row r="2193" spans="1:10">
      <c r="A2193" s="259"/>
      <c r="B2193" s="259"/>
      <c r="C2193" s="259"/>
      <c r="D2193" s="259"/>
      <c r="E2193" s="259"/>
      <c r="F2193" s="270"/>
      <c r="G2193" s="259"/>
      <c r="H2193" s="259"/>
      <c r="I2193" s="259"/>
      <c r="J2193" s="259"/>
    </row>
    <row r="2194" spans="1:10">
      <c r="A2194" s="259"/>
      <c r="B2194" s="259"/>
      <c r="C2194" s="259"/>
      <c r="D2194" s="259"/>
      <c r="E2194" s="259"/>
      <c r="F2194" s="270"/>
      <c r="G2194" s="259"/>
      <c r="H2194" s="259"/>
      <c r="I2194" s="259"/>
      <c r="J2194" s="259"/>
    </row>
    <row r="2195" spans="1:10">
      <c r="A2195" s="259"/>
      <c r="B2195" s="259"/>
      <c r="C2195" s="259"/>
      <c r="D2195" s="259"/>
      <c r="E2195" s="259"/>
      <c r="F2195" s="270"/>
      <c r="G2195" s="259"/>
      <c r="H2195" s="259"/>
      <c r="I2195" s="259"/>
      <c r="J2195" s="259"/>
    </row>
    <row r="2196" spans="1:10">
      <c r="A2196" s="259"/>
      <c r="B2196" s="259"/>
      <c r="C2196" s="259"/>
      <c r="D2196" s="259"/>
      <c r="E2196" s="259"/>
      <c r="F2196" s="270"/>
      <c r="G2196" s="259"/>
      <c r="H2196" s="259"/>
      <c r="I2196" s="259"/>
      <c r="J2196" s="259"/>
    </row>
    <row r="2197" spans="1:10">
      <c r="A2197" s="259"/>
      <c r="B2197" s="259"/>
      <c r="C2197" s="259"/>
      <c r="D2197" s="259"/>
      <c r="E2197" s="259"/>
      <c r="F2197" s="270"/>
      <c r="G2197" s="259"/>
      <c r="H2197" s="259"/>
      <c r="I2197" s="259"/>
      <c r="J2197" s="259"/>
    </row>
    <row r="2198" spans="1:10">
      <c r="A2198" s="259"/>
      <c r="B2198" s="259"/>
      <c r="C2198" s="259"/>
      <c r="D2198" s="259"/>
      <c r="E2198" s="259"/>
      <c r="F2198" s="270"/>
      <c r="G2198" s="259"/>
      <c r="H2198" s="259"/>
      <c r="I2198" s="259"/>
      <c r="J2198" s="259"/>
    </row>
    <row r="2199" spans="1:10">
      <c r="A2199" s="259"/>
      <c r="B2199" s="259"/>
      <c r="C2199" s="259"/>
      <c r="D2199" s="259"/>
      <c r="E2199" s="259"/>
      <c r="F2199" s="270"/>
      <c r="G2199" s="259"/>
      <c r="H2199" s="259"/>
      <c r="I2199" s="259"/>
      <c r="J2199" s="259"/>
    </row>
    <row r="2200" spans="1:10">
      <c r="A2200" s="259"/>
      <c r="B2200" s="259"/>
      <c r="C2200" s="259"/>
      <c r="D2200" s="259"/>
      <c r="E2200" s="259"/>
      <c r="F2200" s="270"/>
      <c r="G2200" s="259"/>
      <c r="H2200" s="259"/>
      <c r="I2200" s="259"/>
      <c r="J2200" s="259"/>
    </row>
    <row r="2201" spans="1:10">
      <c r="A2201" s="259"/>
      <c r="B2201" s="259"/>
      <c r="C2201" s="259"/>
      <c r="D2201" s="259"/>
      <c r="E2201" s="259"/>
      <c r="F2201" s="270"/>
      <c r="G2201" s="259"/>
      <c r="H2201" s="259"/>
      <c r="I2201" s="259"/>
      <c r="J2201" s="259"/>
    </row>
    <row r="2202" spans="1:10">
      <c r="A2202" s="259"/>
      <c r="B2202" s="259"/>
      <c r="C2202" s="259"/>
      <c r="D2202" s="259"/>
      <c r="E2202" s="259"/>
      <c r="F2202" s="270"/>
      <c r="G2202" s="259"/>
      <c r="H2202" s="259"/>
      <c r="I2202" s="259"/>
      <c r="J2202" s="259"/>
    </row>
    <row r="2203" spans="1:10">
      <c r="A2203" s="259"/>
      <c r="B2203" s="259"/>
      <c r="C2203" s="259"/>
      <c r="D2203" s="259"/>
      <c r="E2203" s="259"/>
      <c r="F2203" s="270"/>
      <c r="G2203" s="259"/>
      <c r="H2203" s="259"/>
      <c r="I2203" s="259"/>
      <c r="J2203" s="259"/>
    </row>
    <row r="2204" spans="1:10">
      <c r="A2204" s="259"/>
      <c r="B2204" s="259"/>
      <c r="C2204" s="259"/>
      <c r="D2204" s="259"/>
      <c r="E2204" s="259"/>
      <c r="F2204" s="270"/>
      <c r="G2204" s="259"/>
      <c r="H2204" s="259"/>
      <c r="I2204" s="259"/>
      <c r="J2204" s="259"/>
    </row>
    <row r="2205" spans="1:10">
      <c r="A2205" s="259"/>
      <c r="B2205" s="259"/>
      <c r="C2205" s="259"/>
      <c r="D2205" s="259"/>
      <c r="E2205" s="259"/>
      <c r="F2205" s="270"/>
      <c r="G2205" s="259"/>
      <c r="H2205" s="259"/>
      <c r="I2205" s="259"/>
      <c r="J2205" s="259"/>
    </row>
    <row r="2206" spans="1:10">
      <c r="A2206" s="259"/>
      <c r="B2206" s="259"/>
      <c r="C2206" s="259"/>
      <c r="D2206" s="259"/>
      <c r="E2206" s="259"/>
      <c r="F2206" s="270"/>
      <c r="G2206" s="259"/>
      <c r="H2206" s="259"/>
      <c r="I2206" s="259"/>
      <c r="J2206" s="259"/>
    </row>
    <row r="2207" spans="1:10">
      <c r="A2207" s="259"/>
      <c r="B2207" s="259"/>
      <c r="C2207" s="259"/>
      <c r="D2207" s="259"/>
      <c r="E2207" s="259"/>
      <c r="F2207" s="270"/>
      <c r="G2207" s="259"/>
      <c r="H2207" s="259"/>
      <c r="I2207" s="259"/>
      <c r="J2207" s="259"/>
    </row>
    <row r="2208" spans="1:10">
      <c r="A2208" s="259"/>
      <c r="B2208" s="259"/>
      <c r="C2208" s="259"/>
      <c r="D2208" s="259"/>
      <c r="E2208" s="259"/>
      <c r="F2208" s="270"/>
      <c r="G2208" s="259"/>
      <c r="H2208" s="259"/>
      <c r="I2208" s="259"/>
      <c r="J2208" s="259"/>
    </row>
    <row r="2209" spans="1:10">
      <c r="A2209" s="259"/>
      <c r="B2209" s="259"/>
      <c r="C2209" s="259"/>
      <c r="D2209" s="259"/>
      <c r="E2209" s="259"/>
      <c r="F2209" s="270"/>
      <c r="G2209" s="259"/>
      <c r="H2209" s="259"/>
      <c r="I2209" s="259"/>
      <c r="J2209" s="259"/>
    </row>
    <row r="2210" spans="1:10">
      <c r="A2210" s="259"/>
      <c r="B2210" s="259"/>
      <c r="C2210" s="259"/>
      <c r="D2210" s="259"/>
      <c r="E2210" s="259"/>
      <c r="F2210" s="270"/>
      <c r="G2210" s="259"/>
      <c r="H2210" s="259"/>
      <c r="I2210" s="259"/>
      <c r="J2210" s="259"/>
    </row>
    <row r="2211" spans="1:10">
      <c r="A2211" s="259"/>
      <c r="B2211" s="259"/>
      <c r="C2211" s="259"/>
      <c r="D2211" s="259"/>
      <c r="E2211" s="259"/>
      <c r="F2211" s="270"/>
      <c r="G2211" s="259"/>
      <c r="H2211" s="259"/>
      <c r="I2211" s="259"/>
      <c r="J2211" s="259"/>
    </row>
    <row r="2212" spans="1:10">
      <c r="A2212" s="259"/>
      <c r="B2212" s="259"/>
      <c r="C2212" s="259"/>
      <c r="D2212" s="259"/>
      <c r="E2212" s="259"/>
      <c r="F2212" s="270"/>
      <c r="G2212" s="259"/>
      <c r="H2212" s="259"/>
      <c r="I2212" s="259"/>
      <c r="J2212" s="259"/>
    </row>
    <row r="2213" spans="1:10">
      <c r="A2213" s="259"/>
      <c r="B2213" s="259"/>
      <c r="C2213" s="259"/>
      <c r="D2213" s="259"/>
      <c r="E2213" s="259"/>
      <c r="F2213" s="270"/>
      <c r="G2213" s="259"/>
      <c r="H2213" s="259"/>
      <c r="I2213" s="259"/>
      <c r="J2213" s="259"/>
    </row>
    <row r="2214" spans="1:10">
      <c r="A2214" s="259"/>
      <c r="B2214" s="259"/>
      <c r="C2214" s="259"/>
      <c r="D2214" s="259"/>
      <c r="E2214" s="259"/>
      <c r="F2214" s="270"/>
      <c r="G2214" s="259"/>
      <c r="H2214" s="259"/>
      <c r="I2214" s="259"/>
      <c r="J2214" s="259"/>
    </row>
    <row r="2215" spans="1:10">
      <c r="A2215" s="259"/>
      <c r="B2215" s="259"/>
      <c r="C2215" s="259"/>
      <c r="D2215" s="259"/>
      <c r="E2215" s="259"/>
      <c r="F2215" s="270"/>
      <c r="G2215" s="259"/>
      <c r="H2215" s="259"/>
      <c r="I2215" s="259"/>
      <c r="J2215" s="259"/>
    </row>
    <row r="2216" spans="1:10">
      <c r="A2216" s="259"/>
      <c r="B2216" s="259"/>
      <c r="C2216" s="259"/>
      <c r="D2216" s="259"/>
      <c r="E2216" s="259"/>
      <c r="F2216" s="270"/>
      <c r="G2216" s="259"/>
      <c r="H2216" s="259"/>
      <c r="I2216" s="259"/>
      <c r="J2216" s="259"/>
    </row>
    <row r="2217" spans="1:10">
      <c r="A2217" s="259"/>
      <c r="B2217" s="259"/>
      <c r="C2217" s="259"/>
      <c r="D2217" s="259"/>
      <c r="E2217" s="259"/>
      <c r="F2217" s="270"/>
      <c r="G2217" s="259"/>
      <c r="H2217" s="259"/>
      <c r="I2217" s="259"/>
      <c r="J2217" s="259"/>
    </row>
    <row r="2218" spans="1:10">
      <c r="A2218" s="259"/>
      <c r="B2218" s="259"/>
      <c r="C2218" s="259"/>
      <c r="D2218" s="259"/>
      <c r="E2218" s="259"/>
      <c r="F2218" s="270"/>
      <c r="G2218" s="259"/>
      <c r="H2218" s="259"/>
      <c r="I2218" s="259"/>
      <c r="J2218" s="259"/>
    </row>
    <row r="2219" spans="1:10">
      <c r="A2219" s="259"/>
      <c r="B2219" s="259"/>
      <c r="C2219" s="259"/>
      <c r="D2219" s="259"/>
      <c r="E2219" s="259"/>
      <c r="F2219" s="270"/>
      <c r="G2219" s="259"/>
      <c r="H2219" s="259"/>
      <c r="I2219" s="259"/>
      <c r="J2219" s="259"/>
    </row>
    <row r="2220" spans="1:10">
      <c r="A2220" s="259"/>
      <c r="B2220" s="259"/>
      <c r="C2220" s="259"/>
      <c r="D2220" s="259"/>
      <c r="E2220" s="259"/>
      <c r="F2220" s="270"/>
      <c r="G2220" s="259"/>
      <c r="H2220" s="259"/>
      <c r="I2220" s="259"/>
      <c r="J2220" s="259"/>
    </row>
    <row r="2221" spans="1:10">
      <c r="A2221" s="259"/>
      <c r="B2221" s="259"/>
      <c r="C2221" s="259"/>
      <c r="D2221" s="259"/>
      <c r="E2221" s="259"/>
      <c r="F2221" s="270"/>
      <c r="G2221" s="259"/>
      <c r="H2221" s="259"/>
      <c r="I2221" s="259"/>
      <c r="J2221" s="259"/>
    </row>
    <row r="2222" spans="1:10">
      <c r="A2222" s="259"/>
      <c r="B2222" s="259"/>
      <c r="C2222" s="259"/>
      <c r="D2222" s="259"/>
      <c r="E2222" s="259"/>
      <c r="F2222" s="270"/>
      <c r="G2222" s="259"/>
      <c r="H2222" s="259"/>
      <c r="I2222" s="259"/>
      <c r="J2222" s="259"/>
    </row>
    <row r="2223" spans="1:10">
      <c r="A2223" s="259"/>
      <c r="B2223" s="259"/>
      <c r="C2223" s="259"/>
      <c r="D2223" s="259"/>
      <c r="E2223" s="259"/>
      <c r="F2223" s="270"/>
      <c r="G2223" s="259"/>
      <c r="H2223" s="259"/>
      <c r="I2223" s="259"/>
      <c r="J2223" s="259"/>
    </row>
    <row r="2224" spans="1:10">
      <c r="A2224" s="259"/>
      <c r="B2224" s="259"/>
      <c r="C2224" s="259"/>
      <c r="D2224" s="259"/>
      <c r="E2224" s="259"/>
      <c r="F2224" s="270"/>
      <c r="G2224" s="259"/>
      <c r="H2224" s="259"/>
      <c r="I2224" s="259"/>
      <c r="J2224" s="259"/>
    </row>
    <row r="2225" spans="1:10">
      <c r="A2225" s="259"/>
      <c r="B2225" s="259"/>
      <c r="C2225" s="259"/>
      <c r="D2225" s="259"/>
      <c r="E2225" s="259"/>
      <c r="F2225" s="270"/>
      <c r="G2225" s="259"/>
      <c r="H2225" s="259"/>
      <c r="I2225" s="259"/>
      <c r="J2225" s="259"/>
    </row>
    <row r="2226" spans="1:10">
      <c r="A2226" s="259"/>
      <c r="B2226" s="259"/>
      <c r="C2226" s="259"/>
      <c r="D2226" s="259"/>
      <c r="E2226" s="259"/>
      <c r="F2226" s="270"/>
      <c r="G2226" s="259"/>
      <c r="H2226" s="259"/>
      <c r="I2226" s="259"/>
      <c r="J2226" s="259"/>
    </row>
    <row r="2227" spans="1:10">
      <c r="A2227" s="259"/>
      <c r="B2227" s="259"/>
      <c r="C2227" s="259"/>
      <c r="D2227" s="259"/>
      <c r="E2227" s="259"/>
      <c r="F2227" s="270"/>
      <c r="G2227" s="259"/>
      <c r="H2227" s="259"/>
      <c r="I2227" s="259"/>
      <c r="J2227" s="259"/>
    </row>
    <row r="2228" spans="1:10">
      <c r="A2228" s="259"/>
      <c r="B2228" s="259"/>
      <c r="C2228" s="259"/>
      <c r="D2228" s="259"/>
      <c r="E2228" s="259"/>
      <c r="F2228" s="270"/>
      <c r="G2228" s="259"/>
      <c r="H2228" s="259"/>
      <c r="I2228" s="259"/>
      <c r="J2228" s="259"/>
    </row>
    <row r="2229" spans="1:10">
      <c r="A2229" s="259"/>
      <c r="B2229" s="259"/>
      <c r="C2229" s="259"/>
      <c r="D2229" s="259"/>
      <c r="E2229" s="259"/>
      <c r="F2229" s="270"/>
      <c r="G2229" s="259"/>
      <c r="H2229" s="259"/>
      <c r="I2229" s="259"/>
      <c r="J2229" s="259"/>
    </row>
    <row r="2230" spans="1:10">
      <c r="A2230" s="259"/>
      <c r="B2230" s="259"/>
      <c r="C2230" s="259"/>
      <c r="D2230" s="259"/>
      <c r="E2230" s="259"/>
      <c r="F2230" s="270"/>
      <c r="G2230" s="259"/>
      <c r="H2230" s="259"/>
      <c r="I2230" s="259"/>
      <c r="J2230" s="259"/>
    </row>
    <row r="2231" spans="1:10">
      <c r="A2231" s="259"/>
      <c r="B2231" s="259"/>
      <c r="C2231" s="259"/>
      <c r="D2231" s="259"/>
      <c r="E2231" s="259"/>
      <c r="F2231" s="270"/>
      <c r="G2231" s="259"/>
      <c r="H2231" s="259"/>
      <c r="I2231" s="259"/>
      <c r="J2231" s="259"/>
    </row>
    <row r="2232" spans="1:10">
      <c r="A2232" s="259"/>
      <c r="B2232" s="259"/>
      <c r="C2232" s="259"/>
      <c r="D2232" s="259"/>
      <c r="E2232" s="259"/>
      <c r="F2232" s="270"/>
      <c r="G2232" s="259"/>
      <c r="H2232" s="259"/>
      <c r="I2232" s="259"/>
      <c r="J2232" s="259"/>
    </row>
    <row r="2233" spans="1:10">
      <c r="A2233" s="259"/>
      <c r="B2233" s="259"/>
      <c r="C2233" s="259"/>
      <c r="D2233" s="259"/>
      <c r="E2233" s="259"/>
      <c r="F2233" s="270"/>
      <c r="G2233" s="259"/>
      <c r="H2233" s="259"/>
      <c r="I2233" s="259"/>
      <c r="J2233" s="259"/>
    </row>
    <row r="2234" spans="1:10">
      <c r="A2234" s="259"/>
      <c r="B2234" s="259"/>
      <c r="C2234" s="259"/>
      <c r="D2234" s="259"/>
      <c r="E2234" s="259"/>
      <c r="F2234" s="270"/>
      <c r="G2234" s="259"/>
      <c r="H2234" s="259"/>
      <c r="I2234" s="259"/>
      <c r="J2234" s="259"/>
    </row>
    <row r="2235" spans="1:10">
      <c r="A2235" s="259"/>
      <c r="B2235" s="259"/>
      <c r="C2235" s="259"/>
      <c r="D2235" s="259"/>
      <c r="E2235" s="259"/>
      <c r="F2235" s="270"/>
      <c r="G2235" s="259"/>
      <c r="H2235" s="259"/>
      <c r="I2235" s="259"/>
      <c r="J2235" s="259"/>
    </row>
    <row r="2236" spans="1:10">
      <c r="A2236" s="259"/>
      <c r="B2236" s="259"/>
      <c r="C2236" s="259"/>
      <c r="D2236" s="259"/>
      <c r="E2236" s="259"/>
      <c r="F2236" s="270"/>
      <c r="G2236" s="259"/>
      <c r="H2236" s="259"/>
      <c r="I2236" s="259"/>
      <c r="J2236" s="259"/>
    </row>
    <row r="2237" spans="1:10">
      <c r="A2237" s="259"/>
      <c r="B2237" s="259"/>
      <c r="C2237" s="259"/>
      <c r="D2237" s="259"/>
      <c r="E2237" s="259"/>
      <c r="F2237" s="270"/>
      <c r="G2237" s="259"/>
      <c r="H2237" s="259"/>
      <c r="I2237" s="259"/>
      <c r="J2237" s="259"/>
    </row>
    <row r="2238" spans="1:10">
      <c r="A2238" s="259"/>
      <c r="B2238" s="259"/>
      <c r="C2238" s="259"/>
      <c r="D2238" s="259"/>
      <c r="E2238" s="259"/>
      <c r="F2238" s="270"/>
      <c r="G2238" s="259"/>
      <c r="H2238" s="259"/>
      <c r="I2238" s="259"/>
      <c r="J2238" s="259"/>
    </row>
    <row r="2239" spans="1:10">
      <c r="A2239" s="259"/>
      <c r="B2239" s="259"/>
      <c r="C2239" s="259"/>
      <c r="D2239" s="259"/>
      <c r="E2239" s="259"/>
      <c r="F2239" s="270"/>
      <c r="G2239" s="259"/>
      <c r="H2239" s="259"/>
      <c r="I2239" s="259"/>
      <c r="J2239" s="259"/>
    </row>
    <row r="2240" spans="1:10">
      <c r="A2240" s="259"/>
      <c r="B2240" s="259"/>
      <c r="C2240" s="259"/>
      <c r="D2240" s="259"/>
      <c r="E2240" s="259"/>
      <c r="F2240" s="270"/>
      <c r="G2240" s="259"/>
      <c r="H2240" s="259"/>
      <c r="I2240" s="259"/>
      <c r="J2240" s="259"/>
    </row>
    <row r="2241" spans="1:10">
      <c r="A2241" s="259"/>
      <c r="B2241" s="259"/>
      <c r="C2241" s="259"/>
      <c r="D2241" s="259"/>
      <c r="E2241" s="259"/>
      <c r="F2241" s="270"/>
      <c r="G2241" s="259"/>
      <c r="H2241" s="259"/>
      <c r="I2241" s="259"/>
      <c r="J2241" s="259"/>
    </row>
    <row r="2242" spans="1:10">
      <c r="A2242" s="259"/>
      <c r="B2242" s="259"/>
      <c r="C2242" s="259"/>
      <c r="D2242" s="259"/>
      <c r="E2242" s="259"/>
      <c r="F2242" s="270"/>
      <c r="G2242" s="259"/>
      <c r="H2242" s="259"/>
      <c r="I2242" s="259"/>
      <c r="J2242" s="259"/>
    </row>
    <row r="2243" spans="1:10">
      <c r="A2243" s="259"/>
      <c r="B2243" s="259"/>
      <c r="C2243" s="259"/>
      <c r="D2243" s="259"/>
      <c r="E2243" s="259"/>
      <c r="F2243" s="270"/>
      <c r="G2243" s="259"/>
      <c r="H2243" s="259"/>
      <c r="I2243" s="259"/>
      <c r="J2243" s="259"/>
    </row>
    <row r="2244" spans="1:10">
      <c r="A2244" s="259"/>
      <c r="B2244" s="259"/>
      <c r="C2244" s="259"/>
      <c r="D2244" s="259"/>
      <c r="E2244" s="259"/>
      <c r="F2244" s="270"/>
      <c r="G2244" s="259"/>
      <c r="H2244" s="259"/>
      <c r="I2244" s="259"/>
      <c r="J2244" s="259"/>
    </row>
    <row r="2245" spans="1:10">
      <c r="A2245" s="259"/>
      <c r="B2245" s="259"/>
      <c r="C2245" s="259"/>
      <c r="D2245" s="259"/>
      <c r="E2245" s="259"/>
      <c r="F2245" s="270"/>
      <c r="G2245" s="259"/>
      <c r="H2245" s="259"/>
      <c r="I2245" s="259"/>
      <c r="J2245" s="259"/>
    </row>
    <row r="2246" spans="1:10">
      <c r="A2246" s="259"/>
      <c r="B2246" s="259"/>
      <c r="C2246" s="259"/>
      <c r="D2246" s="259"/>
      <c r="E2246" s="259"/>
      <c r="F2246" s="270"/>
      <c r="G2246" s="259"/>
      <c r="H2246" s="259"/>
      <c r="I2246" s="259"/>
      <c r="J2246" s="259"/>
    </row>
    <row r="2247" spans="1:10">
      <c r="A2247" s="259"/>
      <c r="B2247" s="259"/>
      <c r="C2247" s="259"/>
      <c r="D2247" s="259"/>
      <c r="E2247" s="259"/>
      <c r="F2247" s="270"/>
      <c r="G2247" s="259"/>
      <c r="H2247" s="259"/>
      <c r="I2247" s="259"/>
      <c r="J2247" s="259"/>
    </row>
    <row r="2248" spans="1:10">
      <c r="A2248" s="259"/>
      <c r="B2248" s="259"/>
      <c r="C2248" s="259"/>
      <c r="D2248" s="259"/>
      <c r="E2248" s="259"/>
      <c r="F2248" s="270"/>
      <c r="G2248" s="259"/>
      <c r="H2248" s="259"/>
      <c r="I2248" s="259"/>
      <c r="J2248" s="259"/>
    </row>
    <row r="2249" spans="1:10">
      <c r="A2249" s="259"/>
      <c r="B2249" s="259"/>
      <c r="C2249" s="259"/>
      <c r="D2249" s="259"/>
      <c r="E2249" s="259"/>
      <c r="F2249" s="270"/>
      <c r="G2249" s="259"/>
      <c r="H2249" s="259"/>
      <c r="I2249" s="259"/>
      <c r="J2249" s="259"/>
    </row>
    <row r="2250" spans="1:10">
      <c r="A2250" s="259"/>
      <c r="B2250" s="259"/>
      <c r="C2250" s="259"/>
      <c r="D2250" s="259"/>
      <c r="E2250" s="259"/>
      <c r="F2250" s="270"/>
      <c r="G2250" s="259"/>
      <c r="H2250" s="259"/>
      <c r="I2250" s="259"/>
      <c r="J2250" s="259"/>
    </row>
    <row r="2251" spans="1:10">
      <c r="A2251" s="259"/>
      <c r="B2251" s="259"/>
      <c r="C2251" s="259"/>
      <c r="D2251" s="259"/>
      <c r="E2251" s="259"/>
      <c r="F2251" s="270"/>
      <c r="G2251" s="259"/>
      <c r="H2251" s="259"/>
      <c r="I2251" s="259"/>
      <c r="J2251" s="259"/>
    </row>
    <row r="2252" spans="1:10">
      <c r="A2252" s="259"/>
      <c r="B2252" s="259"/>
      <c r="C2252" s="259"/>
      <c r="D2252" s="259"/>
      <c r="E2252" s="259"/>
      <c r="F2252" s="270"/>
      <c r="G2252" s="259"/>
      <c r="H2252" s="259"/>
      <c r="I2252" s="259"/>
      <c r="J2252" s="259"/>
    </row>
    <row r="2253" spans="1:10">
      <c r="A2253" s="259"/>
      <c r="B2253" s="259"/>
      <c r="C2253" s="259"/>
      <c r="D2253" s="259"/>
      <c r="E2253" s="259"/>
      <c r="F2253" s="270"/>
      <c r="G2253" s="259"/>
      <c r="H2253" s="259"/>
      <c r="I2253" s="259"/>
      <c r="J2253" s="259"/>
    </row>
    <row r="2254" spans="1:10">
      <c r="A2254" s="259"/>
      <c r="B2254" s="259"/>
      <c r="C2254" s="259"/>
      <c r="D2254" s="259"/>
      <c r="E2254" s="259"/>
      <c r="F2254" s="270"/>
      <c r="G2254" s="259"/>
      <c r="H2254" s="259"/>
      <c r="I2254" s="259"/>
      <c r="J2254" s="259"/>
    </row>
    <row r="2255" spans="1:10">
      <c r="A2255" s="259"/>
      <c r="B2255" s="259"/>
      <c r="C2255" s="259"/>
      <c r="D2255" s="259"/>
      <c r="E2255" s="259"/>
      <c r="F2255" s="270"/>
      <c r="G2255" s="259"/>
      <c r="H2255" s="259"/>
      <c r="I2255" s="259"/>
      <c r="J2255" s="259"/>
    </row>
    <row r="2256" spans="1:10">
      <c r="A2256" s="259"/>
      <c r="B2256" s="259"/>
      <c r="C2256" s="259"/>
      <c r="D2256" s="259"/>
      <c r="E2256" s="259"/>
      <c r="F2256" s="270"/>
      <c r="G2256" s="259"/>
      <c r="H2256" s="259"/>
      <c r="I2256" s="259"/>
      <c r="J2256" s="259"/>
    </row>
    <row r="2257" spans="1:10">
      <c r="A2257" s="259"/>
      <c r="B2257" s="259"/>
      <c r="C2257" s="259"/>
      <c r="D2257" s="259"/>
      <c r="E2257" s="259"/>
      <c r="F2257" s="270"/>
      <c r="G2257" s="259"/>
      <c r="H2257" s="259"/>
      <c r="I2257" s="259"/>
      <c r="J2257" s="259"/>
    </row>
    <row r="2258" spans="1:10">
      <c r="A2258" s="259"/>
      <c r="B2258" s="259"/>
      <c r="C2258" s="259"/>
      <c r="D2258" s="259"/>
      <c r="E2258" s="259"/>
      <c r="F2258" s="270"/>
      <c r="G2258" s="259"/>
      <c r="H2258" s="259"/>
      <c r="I2258" s="259"/>
      <c r="J2258" s="259"/>
    </row>
    <row r="2259" spans="1:10">
      <c r="A2259" s="259"/>
      <c r="B2259" s="259"/>
      <c r="C2259" s="259"/>
      <c r="D2259" s="259"/>
      <c r="E2259" s="259"/>
      <c r="F2259" s="270"/>
      <c r="G2259" s="259"/>
      <c r="H2259" s="259"/>
      <c r="I2259" s="259"/>
      <c r="J2259" s="259"/>
    </row>
    <row r="2260" spans="1:10">
      <c r="A2260" s="259"/>
      <c r="B2260" s="259"/>
      <c r="C2260" s="259"/>
      <c r="D2260" s="259"/>
      <c r="E2260" s="259"/>
      <c r="F2260" s="270"/>
      <c r="G2260" s="259"/>
      <c r="H2260" s="259"/>
      <c r="I2260" s="259"/>
      <c r="J2260" s="259"/>
    </row>
    <row r="2261" spans="1:10">
      <c r="A2261" s="259"/>
      <c r="B2261" s="259"/>
      <c r="C2261" s="259"/>
      <c r="D2261" s="259"/>
      <c r="E2261" s="259"/>
      <c r="F2261" s="270"/>
      <c r="G2261" s="259"/>
      <c r="H2261" s="259"/>
      <c r="I2261" s="259"/>
      <c r="J2261" s="259"/>
    </row>
    <row r="2262" spans="1:10">
      <c r="A2262" s="259"/>
      <c r="B2262" s="259"/>
      <c r="C2262" s="259"/>
      <c r="D2262" s="259"/>
      <c r="E2262" s="259"/>
      <c r="F2262" s="270"/>
      <c r="G2262" s="259"/>
      <c r="H2262" s="259"/>
      <c r="I2262" s="259"/>
      <c r="J2262" s="259"/>
    </row>
    <row r="2263" spans="1:10">
      <c r="A2263" s="259"/>
      <c r="B2263" s="259"/>
      <c r="C2263" s="259"/>
      <c r="D2263" s="259"/>
      <c r="E2263" s="259"/>
      <c r="F2263" s="270"/>
      <c r="G2263" s="259"/>
      <c r="H2263" s="259"/>
      <c r="I2263" s="259"/>
      <c r="J2263" s="259"/>
    </row>
    <row r="2264" spans="1:10">
      <c r="A2264" s="259"/>
      <c r="B2264" s="259"/>
      <c r="C2264" s="259"/>
      <c r="D2264" s="259"/>
      <c r="E2264" s="259"/>
      <c r="F2264" s="270"/>
      <c r="G2264" s="259"/>
      <c r="H2264" s="259"/>
      <c r="I2264" s="259"/>
      <c r="J2264" s="259"/>
    </row>
    <row r="2265" spans="1:10">
      <c r="A2265" s="259"/>
      <c r="B2265" s="259"/>
      <c r="C2265" s="259"/>
      <c r="D2265" s="259"/>
      <c r="E2265" s="259"/>
      <c r="F2265" s="270"/>
      <c r="G2265" s="259"/>
      <c r="H2265" s="259"/>
      <c r="I2265" s="259"/>
      <c r="J2265" s="259"/>
    </row>
    <row r="2266" spans="1:10">
      <c r="A2266" s="259"/>
      <c r="B2266" s="259"/>
      <c r="C2266" s="259"/>
      <c r="D2266" s="259"/>
      <c r="E2266" s="259"/>
      <c r="F2266" s="270"/>
      <c r="G2266" s="259"/>
      <c r="H2266" s="259"/>
      <c r="I2266" s="259"/>
      <c r="J2266" s="259"/>
    </row>
    <row r="2267" spans="1:10">
      <c r="A2267" s="259"/>
      <c r="B2267" s="259"/>
      <c r="C2267" s="259"/>
      <c r="D2267" s="259"/>
      <c r="E2267" s="259"/>
      <c r="F2267" s="270"/>
      <c r="G2267" s="259"/>
      <c r="H2267" s="259"/>
      <c r="I2267" s="259"/>
      <c r="J2267" s="259"/>
    </row>
    <row r="2268" spans="1:10">
      <c r="A2268" s="259"/>
      <c r="B2268" s="259"/>
      <c r="C2268" s="259"/>
      <c r="D2268" s="259"/>
      <c r="E2268" s="259"/>
      <c r="F2268" s="270"/>
      <c r="G2268" s="259"/>
      <c r="H2268" s="259"/>
      <c r="I2268" s="259"/>
      <c r="J2268" s="259"/>
    </row>
    <row r="2269" spans="1:10">
      <c r="A2269" s="259"/>
      <c r="B2269" s="259"/>
      <c r="C2269" s="259"/>
      <c r="D2269" s="259"/>
      <c r="E2269" s="259"/>
      <c r="F2269" s="270"/>
      <c r="G2269" s="259"/>
      <c r="H2269" s="259"/>
      <c r="I2269" s="259"/>
      <c r="J2269" s="259"/>
    </row>
    <row r="2270" spans="1:10">
      <c r="A2270" s="259"/>
      <c r="B2270" s="259"/>
      <c r="C2270" s="259"/>
      <c r="D2270" s="259"/>
      <c r="E2270" s="259"/>
      <c r="F2270" s="270"/>
      <c r="G2270" s="259"/>
      <c r="H2270" s="259"/>
      <c r="I2270" s="259"/>
      <c r="J2270" s="259"/>
    </row>
    <row r="2271" spans="1:10">
      <c r="A2271" s="259"/>
      <c r="B2271" s="259"/>
      <c r="C2271" s="259"/>
      <c r="D2271" s="259"/>
      <c r="E2271" s="259"/>
      <c r="F2271" s="270"/>
      <c r="G2271" s="259"/>
      <c r="H2271" s="259"/>
      <c r="I2271" s="259"/>
      <c r="J2271" s="259"/>
    </row>
    <row r="2272" spans="1:10">
      <c r="A2272" s="259"/>
      <c r="B2272" s="259"/>
      <c r="C2272" s="259"/>
      <c r="D2272" s="259"/>
      <c r="E2272" s="259"/>
      <c r="F2272" s="270"/>
      <c r="G2272" s="259"/>
      <c r="H2272" s="259"/>
      <c r="I2272" s="259"/>
      <c r="J2272" s="259"/>
    </row>
    <row r="2273" spans="1:10">
      <c r="A2273" s="259"/>
      <c r="B2273" s="259"/>
      <c r="C2273" s="259"/>
      <c r="D2273" s="259"/>
      <c r="E2273" s="259"/>
      <c r="F2273" s="270"/>
      <c r="G2273" s="259"/>
      <c r="H2273" s="259"/>
      <c r="I2273" s="259"/>
      <c r="J2273" s="259"/>
    </row>
    <row r="2274" spans="1:10">
      <c r="A2274" s="259"/>
      <c r="B2274" s="259"/>
      <c r="C2274" s="259"/>
      <c r="D2274" s="259"/>
      <c r="E2274" s="259"/>
      <c r="F2274" s="270"/>
      <c r="G2274" s="259"/>
      <c r="H2274" s="259"/>
      <c r="I2274" s="259"/>
      <c r="J2274" s="259"/>
    </row>
    <row r="2275" spans="1:10">
      <c r="A2275" s="259"/>
      <c r="B2275" s="259"/>
      <c r="C2275" s="259"/>
      <c r="D2275" s="259"/>
      <c r="E2275" s="259"/>
      <c r="F2275" s="270"/>
      <c r="G2275" s="259"/>
      <c r="H2275" s="259"/>
      <c r="I2275" s="259"/>
      <c r="J2275" s="259"/>
    </row>
    <row r="2276" spans="1:10">
      <c r="A2276" s="259"/>
      <c r="B2276" s="259"/>
      <c r="C2276" s="259"/>
      <c r="D2276" s="259"/>
      <c r="E2276" s="259"/>
      <c r="F2276" s="270"/>
      <c r="G2276" s="259"/>
      <c r="H2276" s="259"/>
      <c r="I2276" s="259"/>
      <c r="J2276" s="259"/>
    </row>
    <row r="2277" spans="1:10">
      <c r="A2277" s="259"/>
      <c r="B2277" s="259"/>
      <c r="C2277" s="259"/>
      <c r="D2277" s="259"/>
      <c r="E2277" s="259"/>
      <c r="F2277" s="270"/>
      <c r="G2277" s="259"/>
      <c r="H2277" s="259"/>
      <c r="I2277" s="259"/>
      <c r="J2277" s="259"/>
    </row>
    <row r="2278" spans="1:10">
      <c r="A2278" s="259"/>
      <c r="B2278" s="259"/>
      <c r="C2278" s="259"/>
      <c r="D2278" s="259"/>
      <c r="E2278" s="259"/>
      <c r="F2278" s="270"/>
      <c r="G2278" s="259"/>
      <c r="H2278" s="259"/>
      <c r="I2278" s="259"/>
      <c r="J2278" s="259"/>
    </row>
    <row r="2279" spans="1:10">
      <c r="A2279" s="259"/>
      <c r="B2279" s="259"/>
      <c r="C2279" s="259"/>
      <c r="D2279" s="259"/>
      <c r="E2279" s="259"/>
      <c r="F2279" s="270"/>
      <c r="G2279" s="259"/>
      <c r="H2279" s="259"/>
      <c r="I2279" s="259"/>
      <c r="J2279" s="259"/>
    </row>
    <row r="2280" spans="1:10">
      <c r="A2280" s="259"/>
      <c r="B2280" s="259"/>
      <c r="C2280" s="259"/>
      <c r="D2280" s="259"/>
      <c r="E2280" s="259"/>
      <c r="F2280" s="270"/>
      <c r="G2280" s="259"/>
      <c r="H2280" s="259"/>
      <c r="I2280" s="259"/>
      <c r="J2280" s="259"/>
    </row>
    <row r="2281" spans="1:10">
      <c r="A2281" s="259"/>
      <c r="B2281" s="259"/>
      <c r="C2281" s="259"/>
      <c r="D2281" s="259"/>
      <c r="E2281" s="259"/>
      <c r="F2281" s="270"/>
      <c r="G2281" s="259"/>
      <c r="H2281" s="259"/>
      <c r="I2281" s="259"/>
      <c r="J2281" s="259"/>
    </row>
    <row r="2282" spans="1:10">
      <c r="A2282" s="259"/>
      <c r="B2282" s="259"/>
      <c r="C2282" s="259"/>
      <c r="D2282" s="259"/>
      <c r="E2282" s="259"/>
      <c r="F2282" s="270"/>
      <c r="G2282" s="259"/>
      <c r="H2282" s="259"/>
      <c r="I2282" s="259"/>
      <c r="J2282" s="259"/>
    </row>
    <row r="2283" spans="1:10">
      <c r="A2283" s="259"/>
      <c r="B2283" s="259"/>
      <c r="C2283" s="259"/>
      <c r="D2283" s="259"/>
      <c r="E2283" s="259"/>
      <c r="F2283" s="270"/>
      <c r="G2283" s="259"/>
      <c r="H2283" s="259"/>
      <c r="I2283" s="259"/>
      <c r="J2283" s="259"/>
    </row>
    <row r="2284" spans="1:10">
      <c r="A2284" s="259"/>
      <c r="B2284" s="259"/>
      <c r="C2284" s="259"/>
      <c r="D2284" s="259"/>
      <c r="E2284" s="259"/>
      <c r="F2284" s="270"/>
      <c r="G2284" s="259"/>
      <c r="H2284" s="259"/>
      <c r="I2284" s="259"/>
      <c r="J2284" s="259"/>
    </row>
    <row r="2285" spans="1:10">
      <c r="A2285" s="259"/>
      <c r="B2285" s="259"/>
      <c r="C2285" s="259"/>
      <c r="D2285" s="259"/>
      <c r="E2285" s="259"/>
      <c r="F2285" s="270"/>
      <c r="G2285" s="259"/>
      <c r="H2285" s="259"/>
      <c r="I2285" s="259"/>
      <c r="J2285" s="259"/>
    </row>
    <row r="2286" spans="1:10">
      <c r="A2286" s="259"/>
      <c r="B2286" s="259"/>
      <c r="C2286" s="259"/>
      <c r="D2286" s="259"/>
      <c r="E2286" s="259"/>
      <c r="F2286" s="270"/>
      <c r="G2286" s="259"/>
      <c r="H2286" s="259"/>
      <c r="I2286" s="259"/>
      <c r="J2286" s="259"/>
    </row>
    <row r="2287" spans="1:10">
      <c r="A2287" s="259"/>
      <c r="B2287" s="259"/>
      <c r="C2287" s="259"/>
      <c r="D2287" s="259"/>
      <c r="E2287" s="259"/>
      <c r="F2287" s="270"/>
      <c r="G2287" s="259"/>
      <c r="H2287" s="259"/>
      <c r="I2287" s="259"/>
      <c r="J2287" s="259"/>
    </row>
    <row r="2288" spans="1:10">
      <c r="A2288" s="259"/>
      <c r="B2288" s="259"/>
      <c r="C2288" s="259"/>
      <c r="D2288" s="259"/>
      <c r="E2288" s="259"/>
      <c r="F2288" s="270"/>
      <c r="G2288" s="259"/>
      <c r="H2288" s="259"/>
      <c r="I2288" s="259"/>
      <c r="J2288" s="259"/>
    </row>
    <row r="2289" spans="1:10">
      <c r="A2289" s="259"/>
      <c r="B2289" s="259"/>
      <c r="C2289" s="259"/>
      <c r="D2289" s="259"/>
      <c r="E2289" s="259"/>
      <c r="F2289" s="270"/>
      <c r="G2289" s="259"/>
      <c r="H2289" s="259"/>
      <c r="I2289" s="259"/>
      <c r="J2289" s="259"/>
    </row>
    <row r="2290" spans="1:10">
      <c r="A2290" s="259"/>
      <c r="B2290" s="259"/>
      <c r="C2290" s="259"/>
      <c r="D2290" s="259"/>
      <c r="E2290" s="259"/>
      <c r="F2290" s="270"/>
      <c r="G2290" s="259"/>
      <c r="H2290" s="259"/>
      <c r="I2290" s="259"/>
      <c r="J2290" s="259"/>
    </row>
    <row r="2291" spans="1:10">
      <c r="A2291" s="259"/>
      <c r="B2291" s="259"/>
      <c r="C2291" s="259"/>
      <c r="D2291" s="259"/>
      <c r="E2291" s="259"/>
      <c r="F2291" s="270"/>
      <c r="G2291" s="259"/>
      <c r="H2291" s="259"/>
      <c r="I2291" s="259"/>
      <c r="J2291" s="259"/>
    </row>
    <row r="2292" spans="1:10">
      <c r="A2292" s="259"/>
      <c r="B2292" s="259"/>
      <c r="C2292" s="259"/>
      <c r="D2292" s="259"/>
      <c r="E2292" s="259"/>
      <c r="F2292" s="270"/>
      <c r="G2292" s="259"/>
      <c r="H2292" s="259"/>
      <c r="I2292" s="259"/>
      <c r="J2292" s="259"/>
    </row>
    <row r="2293" spans="1:10">
      <c r="A2293" s="259"/>
      <c r="B2293" s="259"/>
      <c r="C2293" s="259"/>
      <c r="D2293" s="259"/>
      <c r="E2293" s="259"/>
      <c r="F2293" s="270"/>
      <c r="G2293" s="259"/>
      <c r="H2293" s="259"/>
      <c r="I2293" s="259"/>
      <c r="J2293" s="259"/>
    </row>
    <row r="2294" spans="1:10">
      <c r="A2294" s="259"/>
      <c r="B2294" s="259"/>
      <c r="C2294" s="259"/>
      <c r="D2294" s="259"/>
      <c r="E2294" s="259"/>
      <c r="F2294" s="270"/>
      <c r="G2294" s="259"/>
      <c r="H2294" s="259"/>
      <c r="I2294" s="259"/>
      <c r="J2294" s="259"/>
    </row>
    <row r="2295" spans="1:10">
      <c r="A2295" s="259"/>
      <c r="B2295" s="259"/>
      <c r="C2295" s="259"/>
      <c r="D2295" s="259"/>
      <c r="E2295" s="259"/>
      <c r="F2295" s="270"/>
      <c r="G2295" s="259"/>
      <c r="H2295" s="259"/>
      <c r="I2295" s="259"/>
      <c r="J2295" s="259"/>
    </row>
    <row r="2296" spans="1:10">
      <c r="A2296" s="259"/>
      <c r="B2296" s="259"/>
      <c r="C2296" s="259"/>
      <c r="D2296" s="259"/>
      <c r="E2296" s="259"/>
      <c r="F2296" s="270"/>
      <c r="G2296" s="259"/>
      <c r="H2296" s="259"/>
      <c r="I2296" s="259"/>
      <c r="J2296" s="259"/>
    </row>
    <row r="2297" spans="1:10">
      <c r="A2297" s="259"/>
      <c r="B2297" s="259"/>
      <c r="C2297" s="259"/>
      <c r="D2297" s="259"/>
      <c r="E2297" s="259"/>
      <c r="F2297" s="270"/>
      <c r="G2297" s="259"/>
      <c r="H2297" s="259"/>
      <c r="I2297" s="259"/>
      <c r="J2297" s="259"/>
    </row>
    <row r="2298" spans="1:10">
      <c r="A2298" s="259"/>
      <c r="B2298" s="259"/>
      <c r="C2298" s="259"/>
      <c r="D2298" s="259"/>
      <c r="E2298" s="259"/>
      <c r="F2298" s="270"/>
      <c r="G2298" s="259"/>
      <c r="H2298" s="259"/>
      <c r="I2298" s="259"/>
      <c r="J2298" s="259"/>
    </row>
    <row r="2299" spans="1:10">
      <c r="A2299" s="259"/>
      <c r="B2299" s="259"/>
      <c r="C2299" s="259"/>
      <c r="D2299" s="259"/>
      <c r="E2299" s="259"/>
      <c r="F2299" s="270"/>
      <c r="G2299" s="259"/>
      <c r="H2299" s="259"/>
      <c r="I2299" s="259"/>
      <c r="J2299" s="259"/>
    </row>
    <row r="2300" spans="1:10">
      <c r="A2300" s="259"/>
      <c r="B2300" s="259"/>
      <c r="C2300" s="259"/>
      <c r="D2300" s="259"/>
      <c r="E2300" s="259"/>
      <c r="F2300" s="270"/>
      <c r="G2300" s="259"/>
      <c r="H2300" s="259"/>
      <c r="I2300" s="259"/>
      <c r="J2300" s="259"/>
    </row>
    <row r="2301" spans="1:10">
      <c r="A2301" s="259"/>
      <c r="B2301" s="259"/>
      <c r="C2301" s="259"/>
      <c r="D2301" s="259"/>
      <c r="E2301" s="259"/>
      <c r="F2301" s="270"/>
      <c r="G2301" s="259"/>
      <c r="H2301" s="259"/>
      <c r="I2301" s="259"/>
      <c r="J2301" s="259"/>
    </row>
    <row r="2302" spans="1:10">
      <c r="A2302" s="259"/>
      <c r="B2302" s="259"/>
      <c r="C2302" s="259"/>
      <c r="D2302" s="259"/>
      <c r="E2302" s="259"/>
      <c r="F2302" s="270"/>
      <c r="G2302" s="259"/>
      <c r="H2302" s="259"/>
      <c r="I2302" s="259"/>
      <c r="J2302" s="259"/>
    </row>
    <row r="2303" spans="1:10">
      <c r="A2303" s="259"/>
      <c r="B2303" s="259"/>
      <c r="C2303" s="259"/>
      <c r="D2303" s="259"/>
      <c r="E2303" s="259"/>
      <c r="F2303" s="270"/>
      <c r="G2303" s="259"/>
      <c r="H2303" s="259"/>
      <c r="I2303" s="259"/>
      <c r="J2303" s="259"/>
    </row>
    <row r="2304" spans="1:10">
      <c r="A2304" s="259"/>
      <c r="B2304" s="259"/>
      <c r="C2304" s="259"/>
      <c r="D2304" s="259"/>
      <c r="E2304" s="259"/>
      <c r="F2304" s="270"/>
      <c r="G2304" s="259"/>
      <c r="H2304" s="259"/>
      <c r="I2304" s="259"/>
      <c r="J2304" s="259"/>
    </row>
    <row r="2305" spans="1:10">
      <c r="A2305" s="259"/>
      <c r="B2305" s="259"/>
      <c r="C2305" s="259"/>
      <c r="D2305" s="259"/>
      <c r="E2305" s="259"/>
      <c r="F2305" s="270"/>
      <c r="G2305" s="259"/>
      <c r="H2305" s="259"/>
      <c r="I2305" s="259"/>
      <c r="J2305" s="259"/>
    </row>
    <row r="2306" spans="1:10">
      <c r="A2306" s="259"/>
      <c r="B2306" s="259"/>
      <c r="C2306" s="259"/>
      <c r="D2306" s="259"/>
      <c r="E2306" s="259"/>
      <c r="F2306" s="270"/>
      <c r="G2306" s="259"/>
      <c r="H2306" s="259"/>
      <c r="I2306" s="259"/>
      <c r="J2306" s="259"/>
    </row>
    <row r="2307" spans="1:10">
      <c r="A2307" s="259"/>
      <c r="B2307" s="259"/>
      <c r="C2307" s="259"/>
      <c r="D2307" s="259"/>
      <c r="E2307" s="259"/>
      <c r="F2307" s="270"/>
      <c r="G2307" s="259"/>
      <c r="H2307" s="259"/>
      <c r="I2307" s="259"/>
      <c r="J2307" s="259"/>
    </row>
    <row r="2308" spans="1:10">
      <c r="A2308" s="259"/>
      <c r="B2308" s="259"/>
      <c r="C2308" s="259"/>
      <c r="D2308" s="259"/>
      <c r="E2308" s="259"/>
      <c r="F2308" s="270"/>
      <c r="G2308" s="259"/>
      <c r="H2308" s="259"/>
      <c r="I2308" s="259"/>
      <c r="J2308" s="259"/>
    </row>
    <row r="2309" spans="1:10">
      <c r="A2309" s="259"/>
      <c r="B2309" s="259"/>
      <c r="C2309" s="259"/>
      <c r="D2309" s="259"/>
      <c r="E2309" s="259"/>
      <c r="F2309" s="270"/>
      <c r="G2309" s="259"/>
      <c r="H2309" s="259"/>
      <c r="I2309" s="259"/>
      <c r="J2309" s="259"/>
    </row>
    <row r="2310" spans="1:10">
      <c r="A2310" s="259"/>
      <c r="B2310" s="259"/>
      <c r="C2310" s="259"/>
      <c r="D2310" s="259"/>
      <c r="E2310" s="259"/>
      <c r="F2310" s="270"/>
      <c r="G2310" s="259"/>
      <c r="H2310" s="259"/>
      <c r="I2310" s="259"/>
      <c r="J2310" s="259"/>
    </row>
    <row r="2311" spans="1:10">
      <c r="A2311" s="259"/>
      <c r="B2311" s="259"/>
      <c r="C2311" s="259"/>
      <c r="D2311" s="259"/>
      <c r="E2311" s="259"/>
      <c r="F2311" s="270"/>
      <c r="G2311" s="259"/>
      <c r="H2311" s="259"/>
      <c r="I2311" s="259"/>
      <c r="J2311" s="259"/>
    </row>
    <row r="2312" spans="1:10">
      <c r="A2312" s="259"/>
      <c r="B2312" s="259"/>
      <c r="C2312" s="259"/>
      <c r="D2312" s="259"/>
      <c r="E2312" s="259"/>
      <c r="F2312" s="270"/>
      <c r="G2312" s="259"/>
      <c r="H2312" s="259"/>
      <c r="I2312" s="259"/>
      <c r="J2312" s="259"/>
    </row>
    <row r="2313" spans="1:10">
      <c r="A2313" s="259"/>
      <c r="B2313" s="259"/>
      <c r="C2313" s="259"/>
      <c r="D2313" s="259"/>
      <c r="E2313" s="259"/>
      <c r="F2313" s="270"/>
      <c r="G2313" s="259"/>
      <c r="H2313" s="259"/>
      <c r="I2313" s="259"/>
      <c r="J2313" s="259"/>
    </row>
    <row r="2314" spans="1:10">
      <c r="A2314" s="259"/>
      <c r="B2314" s="259"/>
      <c r="C2314" s="259"/>
      <c r="D2314" s="259"/>
      <c r="E2314" s="259"/>
      <c r="F2314" s="270"/>
      <c r="G2314" s="259"/>
      <c r="H2314" s="259"/>
      <c r="I2314" s="259"/>
      <c r="J2314" s="259"/>
    </row>
    <row r="2315" spans="1:10">
      <c r="A2315" s="259"/>
      <c r="B2315" s="259"/>
      <c r="C2315" s="259"/>
      <c r="D2315" s="259"/>
      <c r="E2315" s="259"/>
      <c r="F2315" s="270"/>
      <c r="G2315" s="259"/>
      <c r="H2315" s="259"/>
      <c r="I2315" s="259"/>
      <c r="J2315" s="259"/>
    </row>
    <row r="2316" spans="1:10">
      <c r="A2316" s="259"/>
      <c r="B2316" s="259"/>
      <c r="C2316" s="259"/>
      <c r="D2316" s="259"/>
      <c r="E2316" s="259"/>
      <c r="F2316" s="270"/>
      <c r="G2316" s="259"/>
      <c r="H2316" s="259"/>
      <c r="I2316" s="259"/>
      <c r="J2316" s="259"/>
    </row>
    <row r="2317" spans="1:10">
      <c r="A2317" s="259"/>
      <c r="B2317" s="259"/>
      <c r="C2317" s="259"/>
      <c r="D2317" s="259"/>
      <c r="E2317" s="259"/>
      <c r="F2317" s="270"/>
      <c r="G2317" s="259"/>
      <c r="H2317" s="259"/>
      <c r="I2317" s="259"/>
      <c r="J2317" s="259"/>
    </row>
    <row r="2318" spans="1:10">
      <c r="A2318" s="259"/>
      <c r="B2318" s="259"/>
      <c r="C2318" s="259"/>
      <c r="D2318" s="259"/>
      <c r="E2318" s="259"/>
      <c r="F2318" s="270"/>
      <c r="G2318" s="259"/>
      <c r="H2318" s="259"/>
      <c r="I2318" s="259"/>
      <c r="J2318" s="259"/>
    </row>
    <row r="2319" spans="1:10">
      <c r="A2319" s="259"/>
      <c r="B2319" s="259"/>
      <c r="C2319" s="259"/>
      <c r="D2319" s="259"/>
      <c r="E2319" s="259"/>
      <c r="F2319" s="270"/>
      <c r="G2319" s="259"/>
      <c r="H2319" s="259"/>
      <c r="I2319" s="259"/>
      <c r="J2319" s="259"/>
    </row>
    <row r="2320" spans="1:10">
      <c r="A2320" s="259"/>
      <c r="B2320" s="259"/>
      <c r="C2320" s="259"/>
      <c r="D2320" s="259"/>
      <c r="E2320" s="259"/>
      <c r="F2320" s="270"/>
      <c r="G2320" s="259"/>
      <c r="H2320" s="259"/>
      <c r="I2320" s="259"/>
      <c r="J2320" s="259"/>
    </row>
    <row r="2321" spans="1:10">
      <c r="A2321" s="259"/>
      <c r="B2321" s="259"/>
      <c r="C2321" s="259"/>
      <c r="D2321" s="259"/>
      <c r="E2321" s="259"/>
      <c r="F2321" s="270"/>
      <c r="G2321" s="259"/>
      <c r="H2321" s="259"/>
      <c r="I2321" s="259"/>
      <c r="J2321" s="259"/>
    </row>
    <row r="2322" spans="1:10">
      <c r="A2322" s="259"/>
      <c r="B2322" s="259"/>
      <c r="C2322" s="259"/>
      <c r="D2322" s="259"/>
      <c r="E2322" s="259"/>
      <c r="F2322" s="270"/>
      <c r="G2322" s="259"/>
      <c r="H2322" s="259"/>
      <c r="I2322" s="259"/>
      <c r="J2322" s="259"/>
    </row>
    <row r="2323" spans="1:10">
      <c r="A2323" s="259"/>
      <c r="B2323" s="259"/>
      <c r="C2323" s="259"/>
      <c r="D2323" s="259"/>
      <c r="E2323" s="259"/>
      <c r="F2323" s="270"/>
      <c r="G2323" s="259"/>
      <c r="H2323" s="259"/>
      <c r="I2323" s="259"/>
      <c r="J2323" s="259"/>
    </row>
    <row r="2324" spans="1:10">
      <c r="A2324" s="259"/>
      <c r="B2324" s="259"/>
      <c r="C2324" s="259"/>
      <c r="D2324" s="259"/>
      <c r="E2324" s="259"/>
      <c r="F2324" s="270"/>
      <c r="G2324" s="259"/>
      <c r="H2324" s="259"/>
      <c r="I2324" s="259"/>
      <c r="J2324" s="259"/>
    </row>
    <row r="2325" spans="1:10">
      <c r="A2325" s="259"/>
      <c r="B2325" s="259"/>
      <c r="C2325" s="259"/>
      <c r="D2325" s="259"/>
      <c r="E2325" s="259"/>
      <c r="F2325" s="270"/>
      <c r="G2325" s="259"/>
      <c r="H2325" s="259"/>
      <c r="I2325" s="259"/>
      <c r="J2325" s="259"/>
    </row>
    <row r="2326" spans="1:10">
      <c r="A2326" s="259"/>
      <c r="B2326" s="259"/>
      <c r="C2326" s="259"/>
      <c r="D2326" s="259"/>
      <c r="E2326" s="259"/>
      <c r="F2326" s="270"/>
      <c r="G2326" s="259"/>
      <c r="H2326" s="259"/>
      <c r="I2326" s="259"/>
      <c r="J2326" s="259"/>
    </row>
    <row r="2327" spans="1:10">
      <c r="A2327" s="259"/>
      <c r="B2327" s="259"/>
      <c r="C2327" s="259"/>
      <c r="D2327" s="259"/>
      <c r="E2327" s="259"/>
      <c r="F2327" s="270"/>
      <c r="G2327" s="259"/>
      <c r="H2327" s="259"/>
      <c r="I2327" s="259"/>
      <c r="J2327" s="259"/>
    </row>
    <row r="2328" spans="1:10">
      <c r="A2328" s="259"/>
      <c r="B2328" s="259"/>
      <c r="C2328" s="259"/>
      <c r="D2328" s="259"/>
      <c r="E2328" s="259"/>
      <c r="F2328" s="270"/>
      <c r="G2328" s="259"/>
      <c r="H2328" s="259"/>
      <c r="I2328" s="259"/>
      <c r="J2328" s="259"/>
    </row>
    <row r="2329" spans="1:10">
      <c r="A2329" s="259"/>
      <c r="B2329" s="259"/>
      <c r="C2329" s="259"/>
      <c r="D2329" s="259"/>
      <c r="E2329" s="259"/>
      <c r="F2329" s="270"/>
      <c r="G2329" s="259"/>
      <c r="H2329" s="259"/>
      <c r="I2329" s="259"/>
      <c r="J2329" s="259"/>
    </row>
    <row r="2330" spans="1:10">
      <c r="A2330" s="259"/>
      <c r="B2330" s="259"/>
      <c r="C2330" s="259"/>
      <c r="D2330" s="259"/>
      <c r="E2330" s="259"/>
      <c r="F2330" s="270"/>
      <c r="G2330" s="259"/>
      <c r="H2330" s="259"/>
      <c r="I2330" s="259"/>
      <c r="J2330" s="259"/>
    </row>
    <row r="2331" spans="1:10">
      <c r="A2331" s="259"/>
      <c r="B2331" s="259"/>
      <c r="C2331" s="259"/>
      <c r="D2331" s="259"/>
      <c r="E2331" s="259"/>
      <c r="F2331" s="270"/>
      <c r="G2331" s="259"/>
      <c r="H2331" s="259"/>
      <c r="I2331" s="259"/>
      <c r="J2331" s="259"/>
    </row>
    <row r="2332" spans="1:10">
      <c r="A2332" s="259"/>
      <c r="B2332" s="259"/>
      <c r="C2332" s="259"/>
      <c r="D2332" s="259"/>
      <c r="E2332" s="259"/>
      <c r="F2332" s="270"/>
      <c r="G2332" s="259"/>
      <c r="H2332" s="259"/>
      <c r="I2332" s="259"/>
      <c r="J2332" s="259"/>
    </row>
    <row r="2333" spans="1:10">
      <c r="A2333" s="259"/>
      <c r="B2333" s="259"/>
      <c r="C2333" s="259"/>
      <c r="D2333" s="259"/>
      <c r="E2333" s="259"/>
      <c r="F2333" s="270"/>
      <c r="G2333" s="259"/>
      <c r="H2333" s="259"/>
      <c r="I2333" s="259"/>
      <c r="J2333" s="259"/>
    </row>
    <row r="2334" spans="1:10">
      <c r="A2334" s="259"/>
      <c r="B2334" s="259"/>
      <c r="C2334" s="259"/>
      <c r="D2334" s="259"/>
      <c r="E2334" s="259"/>
      <c r="F2334" s="270"/>
      <c r="G2334" s="259"/>
      <c r="H2334" s="259"/>
      <c r="I2334" s="259"/>
      <c r="J2334" s="259"/>
    </row>
    <row r="2335" spans="1:10">
      <c r="A2335" s="259"/>
      <c r="B2335" s="259"/>
      <c r="C2335" s="259"/>
      <c r="D2335" s="259"/>
      <c r="E2335" s="259"/>
      <c r="F2335" s="270"/>
      <c r="G2335" s="259"/>
      <c r="H2335" s="259"/>
      <c r="I2335" s="259"/>
      <c r="J2335" s="259"/>
    </row>
    <row r="2336" spans="1:10">
      <c r="A2336" s="259"/>
      <c r="B2336" s="259"/>
      <c r="C2336" s="259"/>
      <c r="D2336" s="259"/>
      <c r="E2336" s="259"/>
      <c r="F2336" s="270"/>
      <c r="G2336" s="259"/>
      <c r="H2336" s="259"/>
      <c r="I2336" s="259"/>
      <c r="J2336" s="259"/>
    </row>
    <row r="2337" spans="1:10">
      <c r="A2337" s="259"/>
      <c r="B2337" s="259"/>
      <c r="C2337" s="259"/>
      <c r="D2337" s="259"/>
      <c r="E2337" s="259"/>
      <c r="F2337" s="270"/>
      <c r="G2337" s="259"/>
      <c r="H2337" s="259"/>
      <c r="I2337" s="259"/>
      <c r="J2337" s="259"/>
    </row>
    <row r="2338" spans="1:10">
      <c r="A2338" s="259"/>
      <c r="B2338" s="259"/>
      <c r="C2338" s="259"/>
      <c r="D2338" s="259"/>
      <c r="E2338" s="259"/>
      <c r="F2338" s="270"/>
      <c r="G2338" s="259"/>
      <c r="H2338" s="259"/>
      <c r="I2338" s="259"/>
      <c r="J2338" s="259"/>
    </row>
    <row r="2339" spans="1:10">
      <c r="A2339" s="259"/>
      <c r="B2339" s="259"/>
      <c r="C2339" s="259"/>
      <c r="D2339" s="259"/>
      <c r="E2339" s="259"/>
      <c r="F2339" s="270"/>
      <c r="G2339" s="259"/>
      <c r="H2339" s="259"/>
      <c r="I2339" s="259"/>
      <c r="J2339" s="259"/>
    </row>
    <row r="2340" spans="1:10">
      <c r="A2340" s="259"/>
      <c r="B2340" s="259"/>
      <c r="C2340" s="259"/>
      <c r="D2340" s="259"/>
      <c r="E2340" s="259"/>
      <c r="F2340" s="270"/>
      <c r="G2340" s="259"/>
      <c r="H2340" s="259"/>
      <c r="I2340" s="259"/>
      <c r="J2340" s="259"/>
    </row>
    <row r="2341" spans="1:10">
      <c r="A2341" s="259"/>
      <c r="B2341" s="259"/>
      <c r="C2341" s="259"/>
      <c r="D2341" s="259"/>
      <c r="E2341" s="259"/>
      <c r="F2341" s="270"/>
      <c r="G2341" s="259"/>
      <c r="H2341" s="259"/>
      <c r="I2341" s="259"/>
      <c r="J2341" s="259"/>
    </row>
    <row r="2342" spans="1:10">
      <c r="A2342" s="259"/>
      <c r="B2342" s="259"/>
      <c r="C2342" s="259"/>
      <c r="D2342" s="259"/>
      <c r="E2342" s="259"/>
      <c r="F2342" s="270"/>
      <c r="G2342" s="259"/>
      <c r="H2342" s="259"/>
      <c r="I2342" s="259"/>
      <c r="J2342" s="259"/>
    </row>
    <row r="2343" spans="1:10">
      <c r="A2343" s="259"/>
      <c r="B2343" s="259"/>
      <c r="C2343" s="259"/>
      <c r="D2343" s="259"/>
      <c r="E2343" s="259"/>
      <c r="F2343" s="270"/>
      <c r="G2343" s="259"/>
      <c r="H2343" s="259"/>
      <c r="I2343" s="259"/>
      <c r="J2343" s="259"/>
    </row>
    <row r="2344" spans="1:10">
      <c r="A2344" s="259"/>
      <c r="B2344" s="259"/>
      <c r="C2344" s="259"/>
      <c r="D2344" s="259"/>
      <c r="E2344" s="259"/>
      <c r="F2344" s="270"/>
      <c r="G2344" s="259"/>
      <c r="H2344" s="259"/>
      <c r="I2344" s="259"/>
      <c r="J2344" s="259"/>
    </row>
    <row r="2345" spans="1:10">
      <c r="A2345" s="259"/>
      <c r="B2345" s="259"/>
      <c r="C2345" s="259"/>
      <c r="D2345" s="259"/>
      <c r="E2345" s="259"/>
      <c r="F2345" s="270"/>
      <c r="G2345" s="259"/>
      <c r="H2345" s="259"/>
      <c r="I2345" s="259"/>
      <c r="J2345" s="259"/>
    </row>
    <row r="2346" spans="1:10">
      <c r="A2346" s="259"/>
      <c r="B2346" s="259"/>
      <c r="C2346" s="259"/>
      <c r="D2346" s="259"/>
      <c r="E2346" s="259"/>
      <c r="F2346" s="270"/>
      <c r="G2346" s="259"/>
      <c r="H2346" s="259"/>
      <c r="I2346" s="259"/>
      <c r="J2346" s="259"/>
    </row>
    <row r="2347" spans="1:10">
      <c r="A2347" s="259"/>
      <c r="B2347" s="259"/>
      <c r="C2347" s="259"/>
      <c r="D2347" s="259"/>
      <c r="E2347" s="259"/>
      <c r="F2347" s="270"/>
      <c r="G2347" s="259"/>
      <c r="H2347" s="259"/>
      <c r="I2347" s="259"/>
      <c r="J2347" s="259"/>
    </row>
    <row r="2348" spans="1:10">
      <c r="A2348" s="259"/>
      <c r="B2348" s="259"/>
      <c r="C2348" s="259"/>
      <c r="D2348" s="259"/>
      <c r="E2348" s="259"/>
      <c r="F2348" s="270"/>
      <c r="G2348" s="259"/>
      <c r="H2348" s="259"/>
      <c r="I2348" s="259"/>
      <c r="J2348" s="259"/>
    </row>
    <row r="2349" spans="1:10">
      <c r="A2349" s="259"/>
      <c r="B2349" s="259"/>
      <c r="C2349" s="259"/>
      <c r="D2349" s="259"/>
      <c r="E2349" s="259"/>
      <c r="F2349" s="270"/>
      <c r="G2349" s="259"/>
      <c r="H2349" s="259"/>
      <c r="I2349" s="259"/>
      <c r="J2349" s="259"/>
    </row>
    <row r="2350" spans="1:10">
      <c r="A2350" s="259"/>
      <c r="B2350" s="259"/>
      <c r="C2350" s="259"/>
      <c r="D2350" s="259"/>
      <c r="E2350" s="259"/>
      <c r="F2350" s="270"/>
      <c r="G2350" s="259"/>
      <c r="H2350" s="259"/>
      <c r="I2350" s="259"/>
      <c r="J2350" s="259"/>
    </row>
    <row r="2351" spans="1:10">
      <c r="A2351" s="259"/>
      <c r="B2351" s="259"/>
      <c r="C2351" s="259"/>
      <c r="D2351" s="259"/>
      <c r="E2351" s="259"/>
      <c r="F2351" s="270"/>
      <c r="G2351" s="259"/>
      <c r="H2351" s="259"/>
      <c r="I2351" s="259"/>
      <c r="J2351" s="259"/>
    </row>
    <row r="2352" spans="1:10">
      <c r="A2352" s="259"/>
      <c r="B2352" s="259"/>
      <c r="C2352" s="259"/>
      <c r="D2352" s="259"/>
      <c r="E2352" s="259"/>
      <c r="F2352" s="270"/>
      <c r="G2352" s="259"/>
      <c r="H2352" s="259"/>
      <c r="I2352" s="259"/>
      <c r="J2352" s="259"/>
    </row>
    <row r="2353" spans="1:10">
      <c r="A2353" s="259"/>
      <c r="B2353" s="259"/>
      <c r="C2353" s="259"/>
      <c r="D2353" s="259"/>
      <c r="E2353" s="259"/>
      <c r="F2353" s="270"/>
      <c r="G2353" s="259"/>
      <c r="H2353" s="259"/>
      <c r="I2353" s="259"/>
      <c r="J2353" s="259"/>
    </row>
    <row r="2354" spans="1:10">
      <c r="A2354" s="259"/>
      <c r="B2354" s="259"/>
      <c r="C2354" s="259"/>
      <c r="D2354" s="259"/>
      <c r="E2354" s="259"/>
      <c r="F2354" s="270"/>
      <c r="G2354" s="259"/>
      <c r="H2354" s="259"/>
      <c r="I2354" s="259"/>
      <c r="J2354" s="259"/>
    </row>
    <row r="2355" spans="1:10">
      <c r="A2355" s="259"/>
      <c r="B2355" s="259"/>
      <c r="C2355" s="259"/>
      <c r="D2355" s="259"/>
      <c r="E2355" s="259"/>
      <c r="F2355" s="270"/>
      <c r="G2355" s="259"/>
      <c r="H2355" s="259"/>
      <c r="I2355" s="259"/>
      <c r="J2355" s="259"/>
    </row>
    <row r="2356" spans="1:10">
      <c r="A2356" s="259"/>
      <c r="B2356" s="259"/>
      <c r="C2356" s="259"/>
      <c r="D2356" s="259"/>
      <c r="E2356" s="259"/>
      <c r="F2356" s="270"/>
      <c r="G2356" s="259"/>
      <c r="H2356" s="259"/>
      <c r="I2356" s="259"/>
      <c r="J2356" s="259"/>
    </row>
    <row r="2357" spans="1:10">
      <c r="A2357" s="259"/>
      <c r="B2357" s="259"/>
      <c r="C2357" s="259"/>
      <c r="D2357" s="259"/>
      <c r="E2357" s="259"/>
      <c r="F2357" s="270"/>
      <c r="G2357" s="259"/>
      <c r="H2357" s="259"/>
      <c r="I2357" s="259"/>
      <c r="J2357" s="259"/>
    </row>
    <row r="2358" spans="1:10">
      <c r="A2358" s="259"/>
      <c r="B2358" s="259"/>
      <c r="C2358" s="259"/>
      <c r="D2358" s="259"/>
      <c r="E2358" s="259"/>
      <c r="F2358" s="270"/>
      <c r="G2358" s="259"/>
      <c r="H2358" s="259"/>
      <c r="I2358" s="259"/>
      <c r="J2358" s="259"/>
    </row>
    <row r="2359" spans="1:10">
      <c r="A2359" s="259"/>
      <c r="B2359" s="259"/>
      <c r="C2359" s="259"/>
      <c r="D2359" s="259"/>
      <c r="E2359" s="259"/>
      <c r="F2359" s="270"/>
      <c r="G2359" s="259"/>
      <c r="H2359" s="259"/>
      <c r="I2359" s="259"/>
      <c r="J2359" s="259"/>
    </row>
    <row r="2360" spans="1:10">
      <c r="A2360" s="259"/>
      <c r="B2360" s="259"/>
      <c r="C2360" s="259"/>
      <c r="D2360" s="259"/>
      <c r="E2360" s="259"/>
      <c r="F2360" s="270"/>
      <c r="G2360" s="259"/>
      <c r="H2360" s="259"/>
      <c r="I2360" s="259"/>
      <c r="J2360" s="259"/>
    </row>
    <row r="2361" spans="1:10">
      <c r="A2361" s="259"/>
      <c r="B2361" s="259"/>
      <c r="C2361" s="259"/>
      <c r="D2361" s="259"/>
      <c r="E2361" s="259"/>
      <c r="F2361" s="270"/>
      <c r="G2361" s="259"/>
      <c r="H2361" s="259"/>
      <c r="I2361" s="259"/>
      <c r="J2361" s="259"/>
    </row>
    <row r="2362" spans="1:10">
      <c r="A2362" s="259"/>
      <c r="B2362" s="259"/>
      <c r="C2362" s="259"/>
      <c r="D2362" s="259"/>
      <c r="E2362" s="259"/>
      <c r="F2362" s="270"/>
      <c r="G2362" s="259"/>
      <c r="H2362" s="259"/>
      <c r="I2362" s="259"/>
      <c r="J2362" s="259"/>
    </row>
    <row r="2363" spans="1:10">
      <c r="A2363" s="259"/>
      <c r="B2363" s="259"/>
      <c r="C2363" s="259"/>
      <c r="D2363" s="259"/>
      <c r="E2363" s="259"/>
      <c r="F2363" s="270"/>
      <c r="G2363" s="259"/>
      <c r="H2363" s="259"/>
      <c r="I2363" s="259"/>
      <c r="J2363" s="259"/>
    </row>
    <row r="2364" spans="1:10">
      <c r="A2364" s="259"/>
      <c r="B2364" s="259"/>
      <c r="C2364" s="259"/>
      <c r="D2364" s="259"/>
      <c r="E2364" s="259"/>
      <c r="F2364" s="270"/>
      <c r="G2364" s="259"/>
      <c r="H2364" s="259"/>
      <c r="I2364" s="259"/>
      <c r="J2364" s="259"/>
    </row>
    <row r="2365" spans="1:10">
      <c r="A2365" s="259"/>
      <c r="B2365" s="259"/>
      <c r="C2365" s="259"/>
      <c r="D2365" s="259"/>
      <c r="E2365" s="259"/>
      <c r="F2365" s="270"/>
      <c r="G2365" s="259"/>
      <c r="H2365" s="259"/>
      <c r="I2365" s="259"/>
      <c r="J2365" s="259"/>
    </row>
    <row r="2366" spans="1:10">
      <c r="A2366" s="259"/>
      <c r="B2366" s="259"/>
      <c r="C2366" s="259"/>
      <c r="D2366" s="259"/>
      <c r="E2366" s="259"/>
      <c r="F2366" s="270"/>
      <c r="G2366" s="259"/>
      <c r="H2366" s="259"/>
      <c r="I2366" s="259"/>
      <c r="J2366" s="259"/>
    </row>
    <row r="2367" spans="1:10">
      <c r="A2367" s="259"/>
      <c r="B2367" s="259"/>
      <c r="C2367" s="259"/>
      <c r="D2367" s="259"/>
      <c r="E2367" s="259"/>
      <c r="F2367" s="270"/>
      <c r="G2367" s="259"/>
      <c r="H2367" s="259"/>
      <c r="I2367" s="259"/>
      <c r="J2367" s="259"/>
    </row>
    <row r="2368" spans="1:10">
      <c r="A2368" s="259"/>
      <c r="B2368" s="259"/>
      <c r="C2368" s="259"/>
      <c r="D2368" s="259"/>
      <c r="E2368" s="259"/>
      <c r="F2368" s="270"/>
      <c r="G2368" s="259"/>
      <c r="H2368" s="259"/>
      <c r="I2368" s="259"/>
      <c r="J2368" s="259"/>
    </row>
    <row r="2369" spans="1:10">
      <c r="A2369" s="259"/>
      <c r="B2369" s="259"/>
      <c r="C2369" s="259"/>
      <c r="D2369" s="259"/>
      <c r="E2369" s="259"/>
      <c r="F2369" s="270"/>
      <c r="G2369" s="259"/>
      <c r="H2369" s="259"/>
      <c r="I2369" s="259"/>
      <c r="J2369" s="259"/>
    </row>
    <row r="2370" spans="1:10">
      <c r="A2370" s="259"/>
      <c r="B2370" s="259"/>
      <c r="C2370" s="259"/>
      <c r="D2370" s="259"/>
      <c r="E2370" s="259"/>
      <c r="F2370" s="270"/>
      <c r="G2370" s="259"/>
      <c r="H2370" s="259"/>
      <c r="I2370" s="259"/>
      <c r="J2370" s="259"/>
    </row>
    <row r="2371" spans="1:10">
      <c r="A2371" s="259"/>
      <c r="B2371" s="259"/>
      <c r="C2371" s="259"/>
      <c r="D2371" s="259"/>
      <c r="E2371" s="259"/>
      <c r="F2371" s="270"/>
      <c r="G2371" s="259"/>
      <c r="H2371" s="259"/>
      <c r="I2371" s="259"/>
      <c r="J2371" s="259"/>
    </row>
    <row r="2372" spans="1:10">
      <c r="A2372" s="259"/>
      <c r="B2372" s="259"/>
      <c r="C2372" s="259"/>
      <c r="D2372" s="259"/>
      <c r="E2372" s="259"/>
      <c r="F2372" s="270"/>
      <c r="G2372" s="259"/>
      <c r="H2372" s="259"/>
      <c r="I2372" s="259"/>
      <c r="J2372" s="259"/>
    </row>
    <row r="2373" spans="1:10">
      <c r="A2373" s="259"/>
      <c r="B2373" s="259"/>
      <c r="C2373" s="259"/>
      <c r="D2373" s="259"/>
      <c r="E2373" s="259"/>
      <c r="F2373" s="270"/>
      <c r="G2373" s="259"/>
      <c r="H2373" s="259"/>
      <c r="I2373" s="259"/>
      <c r="J2373" s="259"/>
    </row>
    <row r="2374" spans="1:10">
      <c r="A2374" s="259"/>
      <c r="B2374" s="259"/>
      <c r="C2374" s="259"/>
      <c r="D2374" s="259"/>
      <c r="E2374" s="259"/>
      <c r="F2374" s="270"/>
      <c r="G2374" s="259"/>
      <c r="H2374" s="259"/>
      <c r="I2374" s="259"/>
      <c r="J2374" s="259"/>
    </row>
    <row r="2375" spans="1:10">
      <c r="A2375" s="259"/>
      <c r="B2375" s="259"/>
      <c r="C2375" s="259"/>
      <c r="D2375" s="259"/>
      <c r="E2375" s="259"/>
      <c r="F2375" s="270"/>
      <c r="G2375" s="259"/>
      <c r="H2375" s="259"/>
      <c r="I2375" s="259"/>
      <c r="J2375" s="259"/>
    </row>
    <row r="2376" spans="1:10">
      <c r="A2376" s="259"/>
      <c r="B2376" s="259"/>
      <c r="C2376" s="259"/>
      <c r="D2376" s="259"/>
      <c r="E2376" s="259"/>
      <c r="F2376" s="270"/>
      <c r="G2376" s="259"/>
      <c r="H2376" s="259"/>
      <c r="I2376" s="259"/>
      <c r="J2376" s="259"/>
    </row>
    <row r="2377" spans="1:10">
      <c r="A2377" s="259"/>
      <c r="B2377" s="259"/>
      <c r="C2377" s="259"/>
      <c r="D2377" s="259"/>
      <c r="E2377" s="259"/>
      <c r="F2377" s="270"/>
      <c r="G2377" s="259"/>
      <c r="H2377" s="259"/>
      <c r="I2377" s="259"/>
      <c r="J2377" s="259"/>
    </row>
    <row r="2378" spans="1:10">
      <c r="A2378" s="259"/>
      <c r="B2378" s="259"/>
      <c r="C2378" s="259"/>
      <c r="D2378" s="259"/>
      <c r="E2378" s="259"/>
      <c r="F2378" s="270"/>
      <c r="G2378" s="259"/>
      <c r="H2378" s="259"/>
      <c r="I2378" s="259"/>
      <c r="J2378" s="259"/>
    </row>
    <row r="2379" spans="1:10">
      <c r="A2379" s="259"/>
      <c r="B2379" s="259"/>
      <c r="C2379" s="259"/>
      <c r="D2379" s="259"/>
      <c r="E2379" s="259"/>
      <c r="F2379" s="270"/>
      <c r="G2379" s="259"/>
      <c r="H2379" s="259"/>
      <c r="I2379" s="259"/>
      <c r="J2379" s="259"/>
    </row>
    <row r="2380" spans="1:10">
      <c r="A2380" s="259"/>
      <c r="B2380" s="259"/>
      <c r="C2380" s="259"/>
      <c r="D2380" s="259"/>
      <c r="E2380" s="259"/>
      <c r="F2380" s="270"/>
      <c r="G2380" s="259"/>
      <c r="H2380" s="259"/>
      <c r="I2380" s="259"/>
      <c r="J2380" s="259"/>
    </row>
    <row r="2381" spans="1:10">
      <c r="A2381" s="259"/>
      <c r="B2381" s="259"/>
      <c r="C2381" s="259"/>
      <c r="D2381" s="259"/>
      <c r="E2381" s="259"/>
      <c r="F2381" s="270"/>
      <c r="G2381" s="259"/>
      <c r="H2381" s="259"/>
      <c r="I2381" s="259"/>
      <c r="J2381" s="259"/>
    </row>
    <row r="2382" spans="1:10">
      <c r="A2382" s="259"/>
      <c r="B2382" s="259"/>
      <c r="C2382" s="259"/>
      <c r="D2382" s="259"/>
      <c r="E2382" s="259"/>
      <c r="F2382" s="270"/>
      <c r="G2382" s="259"/>
      <c r="H2382" s="259"/>
      <c r="I2382" s="259"/>
      <c r="J2382" s="259"/>
    </row>
    <row r="2383" spans="1:10">
      <c r="A2383" s="259"/>
      <c r="B2383" s="259"/>
      <c r="C2383" s="259"/>
      <c r="D2383" s="259"/>
      <c r="E2383" s="259"/>
      <c r="F2383" s="270"/>
      <c r="G2383" s="259"/>
      <c r="H2383" s="259"/>
      <c r="I2383" s="259"/>
      <c r="J2383" s="259"/>
    </row>
    <row r="2384" spans="1:10">
      <c r="A2384" s="259"/>
      <c r="B2384" s="259"/>
      <c r="C2384" s="259"/>
      <c r="D2384" s="259"/>
      <c r="E2384" s="259"/>
      <c r="F2384" s="270"/>
      <c r="G2384" s="259"/>
      <c r="H2384" s="259"/>
      <c r="I2384" s="259"/>
      <c r="J2384" s="259"/>
    </row>
    <row r="2385" spans="1:10">
      <c r="A2385" s="259"/>
      <c r="B2385" s="259"/>
      <c r="C2385" s="259"/>
      <c r="D2385" s="259"/>
      <c r="E2385" s="259"/>
      <c r="F2385" s="270"/>
      <c r="G2385" s="259"/>
      <c r="H2385" s="259"/>
      <c r="I2385" s="259"/>
      <c r="J2385" s="259"/>
    </row>
    <row r="2386" spans="1:10">
      <c r="A2386" s="259"/>
      <c r="B2386" s="259"/>
      <c r="C2386" s="259"/>
      <c r="D2386" s="259"/>
      <c r="E2386" s="259"/>
      <c r="F2386" s="270"/>
      <c r="G2386" s="259"/>
      <c r="H2386" s="259"/>
      <c r="I2386" s="259"/>
      <c r="J2386" s="259"/>
    </row>
    <row r="2387" spans="1:10">
      <c r="A2387" s="259"/>
      <c r="B2387" s="259"/>
      <c r="C2387" s="259"/>
      <c r="D2387" s="259"/>
      <c r="E2387" s="259"/>
      <c r="F2387" s="270"/>
      <c r="G2387" s="259"/>
      <c r="H2387" s="259"/>
      <c r="I2387" s="259"/>
      <c r="J2387" s="259"/>
    </row>
    <row r="2388" spans="1:10">
      <c r="A2388" s="259"/>
      <c r="B2388" s="259"/>
      <c r="C2388" s="259"/>
      <c r="D2388" s="259"/>
      <c r="E2388" s="259"/>
      <c r="F2388" s="270"/>
      <c r="G2388" s="259"/>
      <c r="H2388" s="259"/>
      <c r="I2388" s="259"/>
      <c r="J2388" s="259"/>
    </row>
    <row r="2389" spans="1:10">
      <c r="A2389" s="259"/>
      <c r="B2389" s="259"/>
      <c r="C2389" s="259"/>
      <c r="D2389" s="259"/>
      <c r="E2389" s="259"/>
      <c r="F2389" s="270"/>
      <c r="G2389" s="259"/>
      <c r="H2389" s="259"/>
      <c r="I2389" s="259"/>
      <c r="J2389" s="259"/>
    </row>
    <row r="2390" spans="1:10">
      <c r="A2390" s="259"/>
      <c r="B2390" s="259"/>
      <c r="C2390" s="259"/>
      <c r="D2390" s="259"/>
      <c r="E2390" s="259"/>
      <c r="F2390" s="270"/>
      <c r="G2390" s="259"/>
      <c r="H2390" s="259"/>
      <c r="I2390" s="259"/>
      <c r="J2390" s="259"/>
    </row>
    <row r="2391" spans="1:10">
      <c r="A2391" s="259"/>
      <c r="B2391" s="259"/>
      <c r="C2391" s="259"/>
      <c r="D2391" s="259"/>
      <c r="E2391" s="259"/>
      <c r="F2391" s="270"/>
      <c r="G2391" s="259"/>
      <c r="H2391" s="259"/>
      <c r="I2391" s="259"/>
      <c r="J2391" s="259"/>
    </row>
    <row r="2392" spans="1:10">
      <c r="A2392" s="259"/>
      <c r="B2392" s="259"/>
      <c r="C2392" s="259"/>
      <c r="D2392" s="259"/>
      <c r="E2392" s="259"/>
      <c r="F2392" s="270"/>
      <c r="G2392" s="259"/>
      <c r="H2392" s="259"/>
      <c r="I2392" s="259"/>
      <c r="J2392" s="259"/>
    </row>
    <row r="2393" spans="1:10">
      <c r="A2393" s="259"/>
      <c r="B2393" s="259"/>
      <c r="C2393" s="259"/>
      <c r="D2393" s="259"/>
      <c r="E2393" s="259"/>
      <c r="F2393" s="270"/>
      <c r="G2393" s="259"/>
      <c r="H2393" s="259"/>
      <c r="I2393" s="259"/>
      <c r="J2393" s="259"/>
    </row>
    <row r="2394" spans="1:10">
      <c r="A2394" s="259"/>
      <c r="B2394" s="259"/>
      <c r="C2394" s="259"/>
      <c r="D2394" s="259"/>
      <c r="E2394" s="259"/>
      <c r="F2394" s="270"/>
      <c r="G2394" s="259"/>
      <c r="H2394" s="259"/>
      <c r="I2394" s="259"/>
      <c r="J2394" s="259"/>
    </row>
    <row r="2395" spans="1:10">
      <c r="A2395" s="259"/>
      <c r="B2395" s="259"/>
      <c r="C2395" s="259"/>
      <c r="D2395" s="259"/>
      <c r="E2395" s="259"/>
      <c r="F2395" s="270"/>
      <c r="G2395" s="259"/>
      <c r="H2395" s="259"/>
      <c r="I2395" s="259"/>
      <c r="J2395" s="259"/>
    </row>
    <row r="2396" spans="1:10">
      <c r="A2396" s="259"/>
      <c r="B2396" s="259"/>
      <c r="C2396" s="259"/>
      <c r="D2396" s="259"/>
      <c r="E2396" s="259"/>
      <c r="F2396" s="270"/>
      <c r="G2396" s="259"/>
      <c r="H2396" s="259"/>
      <c r="I2396" s="259"/>
      <c r="J2396" s="259"/>
    </row>
    <row r="2397" spans="1:10">
      <c r="A2397" s="259"/>
      <c r="B2397" s="259"/>
      <c r="C2397" s="259"/>
      <c r="D2397" s="259"/>
      <c r="E2397" s="259"/>
      <c r="F2397" s="270"/>
      <c r="G2397" s="259"/>
      <c r="H2397" s="259"/>
      <c r="I2397" s="259"/>
      <c r="J2397" s="259"/>
    </row>
    <row r="2398" spans="1:10">
      <c r="A2398" s="259"/>
      <c r="B2398" s="259"/>
      <c r="C2398" s="259"/>
      <c r="D2398" s="259"/>
      <c r="E2398" s="259"/>
      <c r="F2398" s="270"/>
      <c r="G2398" s="259"/>
      <c r="H2398" s="259"/>
      <c r="I2398" s="259"/>
      <c r="J2398" s="259"/>
    </row>
    <row r="2399" spans="1:10">
      <c r="A2399" s="259"/>
      <c r="B2399" s="259"/>
      <c r="C2399" s="259"/>
      <c r="D2399" s="259"/>
      <c r="E2399" s="259"/>
      <c r="F2399" s="270"/>
      <c r="G2399" s="259"/>
      <c r="H2399" s="259"/>
      <c r="I2399" s="259"/>
      <c r="J2399" s="259"/>
    </row>
    <row r="2400" spans="1:10">
      <c r="A2400" s="259"/>
      <c r="B2400" s="259"/>
      <c r="C2400" s="259"/>
      <c r="D2400" s="259"/>
      <c r="E2400" s="259"/>
      <c r="F2400" s="270"/>
      <c r="G2400" s="259"/>
      <c r="H2400" s="259"/>
      <c r="I2400" s="259"/>
      <c r="J2400" s="259"/>
    </row>
    <row r="2401" spans="1:10">
      <c r="A2401" s="259"/>
      <c r="B2401" s="259"/>
      <c r="C2401" s="259"/>
      <c r="D2401" s="259"/>
      <c r="E2401" s="259"/>
      <c r="F2401" s="270"/>
      <c r="G2401" s="259"/>
      <c r="H2401" s="259"/>
      <c r="I2401" s="259"/>
      <c r="J2401" s="259"/>
    </row>
    <row r="2402" spans="1:10">
      <c r="A2402" s="259"/>
      <c r="B2402" s="259"/>
      <c r="C2402" s="259"/>
      <c r="D2402" s="259"/>
      <c r="E2402" s="259"/>
      <c r="F2402" s="270"/>
      <c r="G2402" s="259"/>
      <c r="H2402" s="259"/>
      <c r="I2402" s="259"/>
      <c r="J2402" s="259"/>
    </row>
    <row r="2403" spans="1:10">
      <c r="A2403" s="259"/>
      <c r="B2403" s="259"/>
      <c r="C2403" s="259"/>
      <c r="D2403" s="259"/>
      <c r="E2403" s="259"/>
      <c r="F2403" s="270"/>
      <c r="G2403" s="259"/>
      <c r="H2403" s="259"/>
      <c r="I2403" s="259"/>
      <c r="J2403" s="259"/>
    </row>
    <row r="2404" spans="1:10">
      <c r="A2404" s="259"/>
      <c r="B2404" s="259"/>
      <c r="C2404" s="259"/>
      <c r="D2404" s="259"/>
      <c r="E2404" s="259"/>
      <c r="F2404" s="270"/>
      <c r="G2404" s="259"/>
      <c r="H2404" s="259"/>
      <c r="I2404" s="259"/>
      <c r="J2404" s="259"/>
    </row>
    <row r="2405" spans="1:10">
      <c r="A2405" s="259"/>
      <c r="B2405" s="259"/>
      <c r="C2405" s="259"/>
      <c r="D2405" s="259"/>
      <c r="E2405" s="259"/>
      <c r="F2405" s="270"/>
      <c r="G2405" s="259"/>
      <c r="H2405" s="259"/>
      <c r="I2405" s="259"/>
      <c r="J2405" s="259"/>
    </row>
    <row r="2406" spans="1:10">
      <c r="A2406" s="259"/>
      <c r="B2406" s="259"/>
      <c r="C2406" s="259"/>
      <c r="D2406" s="259"/>
      <c r="E2406" s="259"/>
      <c r="F2406" s="270"/>
      <c r="G2406" s="259"/>
      <c r="H2406" s="259"/>
      <c r="I2406" s="259"/>
      <c r="J2406" s="259"/>
    </row>
    <row r="2407" spans="1:10">
      <c r="A2407" s="259"/>
      <c r="B2407" s="259"/>
      <c r="C2407" s="259"/>
      <c r="D2407" s="259"/>
      <c r="E2407" s="259"/>
      <c r="F2407" s="270"/>
      <c r="G2407" s="259"/>
      <c r="H2407" s="259"/>
      <c r="I2407" s="259"/>
      <c r="J2407" s="259"/>
    </row>
    <row r="2408" spans="1:10">
      <c r="A2408" s="259"/>
      <c r="B2408" s="259"/>
      <c r="C2408" s="259"/>
      <c r="D2408" s="259"/>
      <c r="E2408" s="259"/>
      <c r="F2408" s="270"/>
      <c r="G2408" s="259"/>
      <c r="H2408" s="259"/>
      <c r="I2408" s="259"/>
      <c r="J2408" s="259"/>
    </row>
    <row r="2409" spans="1:10">
      <c r="A2409" s="259"/>
      <c r="B2409" s="259"/>
      <c r="C2409" s="259"/>
      <c r="D2409" s="259"/>
      <c r="E2409" s="259"/>
      <c r="F2409" s="270"/>
      <c r="G2409" s="259"/>
      <c r="H2409" s="259"/>
      <c r="I2409" s="259"/>
      <c r="J2409" s="259"/>
    </row>
    <row r="2410" spans="1:10">
      <c r="A2410" s="259"/>
      <c r="B2410" s="259"/>
      <c r="C2410" s="259"/>
      <c r="D2410" s="259"/>
      <c r="E2410" s="259"/>
      <c r="F2410" s="270"/>
      <c r="G2410" s="259"/>
      <c r="H2410" s="259"/>
      <c r="I2410" s="259"/>
      <c r="J2410" s="259"/>
    </row>
    <row r="2411" spans="1:10">
      <c r="A2411" s="259"/>
      <c r="B2411" s="259"/>
      <c r="C2411" s="259"/>
      <c r="D2411" s="259"/>
      <c r="E2411" s="259"/>
      <c r="F2411" s="270"/>
      <c r="G2411" s="259"/>
      <c r="H2411" s="259"/>
      <c r="I2411" s="259"/>
      <c r="J2411" s="259"/>
    </row>
    <row r="2412" spans="1:10">
      <c r="A2412" s="259"/>
      <c r="B2412" s="259"/>
      <c r="C2412" s="259"/>
      <c r="D2412" s="259"/>
      <c r="E2412" s="259"/>
      <c r="F2412" s="270"/>
      <c r="G2412" s="259"/>
      <c r="H2412" s="259"/>
      <c r="I2412" s="259"/>
      <c r="J2412" s="259"/>
    </row>
    <row r="2413" spans="1:10">
      <c r="A2413" s="259"/>
      <c r="B2413" s="259"/>
      <c r="C2413" s="259"/>
      <c r="D2413" s="259"/>
      <c r="E2413" s="259"/>
      <c r="F2413" s="270"/>
      <c r="G2413" s="259"/>
      <c r="H2413" s="259"/>
      <c r="I2413" s="259"/>
      <c r="J2413" s="259"/>
    </row>
    <row r="2414" spans="1:10">
      <c r="A2414" s="259"/>
      <c r="B2414" s="259"/>
      <c r="C2414" s="259"/>
      <c r="D2414" s="259"/>
      <c r="E2414" s="259"/>
      <c r="F2414" s="270"/>
      <c r="G2414" s="259"/>
      <c r="H2414" s="259"/>
      <c r="I2414" s="259"/>
      <c r="J2414" s="259"/>
    </row>
    <row r="2415" spans="1:10">
      <c r="A2415" s="259"/>
      <c r="B2415" s="259"/>
      <c r="C2415" s="259"/>
      <c r="D2415" s="259"/>
      <c r="E2415" s="259"/>
      <c r="F2415" s="270"/>
      <c r="G2415" s="259"/>
      <c r="H2415" s="259"/>
      <c r="I2415" s="259"/>
      <c r="J2415" s="259"/>
    </row>
    <row r="2416" spans="1:10">
      <c r="A2416" s="259"/>
      <c r="B2416" s="259"/>
      <c r="C2416" s="259"/>
      <c r="D2416" s="259"/>
      <c r="E2416" s="259"/>
      <c r="F2416" s="270"/>
      <c r="G2416" s="259"/>
      <c r="H2416" s="259"/>
      <c r="I2416" s="259"/>
      <c r="J2416" s="259"/>
    </row>
    <row r="2417" spans="1:10">
      <c r="A2417" s="259"/>
      <c r="B2417" s="259"/>
      <c r="C2417" s="259"/>
      <c r="D2417" s="259"/>
      <c r="E2417" s="259"/>
      <c r="F2417" s="270"/>
      <c r="G2417" s="259"/>
      <c r="H2417" s="259"/>
      <c r="I2417" s="259"/>
      <c r="J2417" s="259"/>
    </row>
    <row r="2418" spans="1:10">
      <c r="A2418" s="259"/>
      <c r="B2418" s="259"/>
      <c r="C2418" s="259"/>
      <c r="D2418" s="259"/>
      <c r="E2418" s="259"/>
      <c r="F2418" s="270"/>
      <c r="G2418" s="259"/>
      <c r="H2418" s="259"/>
      <c r="I2418" s="259"/>
      <c r="J2418" s="259"/>
    </row>
    <row r="2419" spans="1:10">
      <c r="A2419" s="259"/>
      <c r="B2419" s="259"/>
      <c r="C2419" s="259"/>
      <c r="D2419" s="259"/>
      <c r="E2419" s="259"/>
      <c r="F2419" s="270"/>
      <c r="G2419" s="259"/>
      <c r="H2419" s="259"/>
      <c r="I2419" s="259"/>
      <c r="J2419" s="259"/>
    </row>
    <row r="2420" spans="1:10">
      <c r="A2420" s="259"/>
      <c r="B2420" s="259"/>
      <c r="C2420" s="259"/>
      <c r="D2420" s="259"/>
      <c r="E2420" s="259"/>
      <c r="F2420" s="270"/>
      <c r="G2420" s="259"/>
      <c r="H2420" s="259"/>
      <c r="I2420" s="259"/>
      <c r="J2420" s="259"/>
    </row>
    <row r="2421" spans="1:10">
      <c r="A2421" s="259"/>
      <c r="B2421" s="259"/>
      <c r="C2421" s="259"/>
      <c r="D2421" s="259"/>
      <c r="E2421" s="259"/>
      <c r="F2421" s="270"/>
      <c r="G2421" s="259"/>
      <c r="H2421" s="259"/>
      <c r="I2421" s="259"/>
      <c r="J2421" s="259"/>
    </row>
    <row r="2422" spans="1:10">
      <c r="A2422" s="259"/>
      <c r="B2422" s="259"/>
      <c r="C2422" s="259"/>
      <c r="D2422" s="259"/>
      <c r="E2422" s="259"/>
      <c r="F2422" s="270"/>
      <c r="G2422" s="259"/>
      <c r="H2422" s="259"/>
      <c r="I2422" s="259"/>
      <c r="J2422" s="259"/>
    </row>
    <row r="2423" spans="1:10">
      <c r="A2423" s="259"/>
      <c r="B2423" s="259"/>
      <c r="C2423" s="259"/>
      <c r="D2423" s="259"/>
      <c r="E2423" s="259"/>
      <c r="F2423" s="270"/>
      <c r="G2423" s="259"/>
      <c r="H2423" s="259"/>
      <c r="I2423" s="259"/>
      <c r="J2423" s="259"/>
    </row>
    <row r="2424" spans="1:10">
      <c r="A2424" s="259"/>
      <c r="B2424" s="259"/>
      <c r="C2424" s="259"/>
      <c r="D2424" s="259"/>
      <c r="E2424" s="259"/>
      <c r="F2424" s="270"/>
      <c r="G2424" s="259"/>
      <c r="H2424" s="259"/>
      <c r="I2424" s="259"/>
      <c r="J2424" s="259"/>
    </row>
    <row r="2425" spans="1:10">
      <c r="A2425" s="259"/>
      <c r="B2425" s="259"/>
      <c r="C2425" s="259"/>
      <c r="D2425" s="259"/>
      <c r="E2425" s="259"/>
      <c r="F2425" s="270"/>
      <c r="G2425" s="259"/>
      <c r="H2425" s="259"/>
      <c r="I2425" s="259"/>
      <c r="J2425" s="259"/>
    </row>
    <row r="2426" spans="1:10">
      <c r="A2426" s="259"/>
      <c r="B2426" s="259"/>
      <c r="C2426" s="259"/>
      <c r="D2426" s="259"/>
      <c r="E2426" s="259"/>
      <c r="F2426" s="270"/>
      <c r="G2426" s="259"/>
      <c r="H2426" s="259"/>
      <c r="I2426" s="259"/>
      <c r="J2426" s="259"/>
    </row>
    <row r="2427" spans="1:10">
      <c r="A2427" s="259"/>
      <c r="B2427" s="259"/>
      <c r="C2427" s="259"/>
      <c r="D2427" s="259"/>
      <c r="E2427" s="259"/>
      <c r="F2427" s="270"/>
      <c r="G2427" s="259"/>
      <c r="H2427" s="259"/>
      <c r="I2427" s="259"/>
      <c r="J2427" s="259"/>
    </row>
    <row r="2428" spans="1:10">
      <c r="A2428" s="259"/>
      <c r="B2428" s="259"/>
      <c r="C2428" s="259"/>
      <c r="D2428" s="259"/>
      <c r="E2428" s="259"/>
      <c r="F2428" s="270"/>
      <c r="G2428" s="259"/>
      <c r="H2428" s="259"/>
      <c r="I2428" s="259"/>
      <c r="J2428" s="259"/>
    </row>
    <row r="2429" spans="1:10">
      <c r="A2429" s="259"/>
      <c r="B2429" s="259"/>
      <c r="C2429" s="259"/>
      <c r="D2429" s="259"/>
      <c r="E2429" s="259"/>
      <c r="F2429" s="270"/>
      <c r="G2429" s="259"/>
      <c r="H2429" s="259"/>
      <c r="I2429" s="259"/>
      <c r="J2429" s="259"/>
    </row>
    <row r="2430" spans="1:10">
      <c r="A2430" s="259"/>
      <c r="B2430" s="259"/>
      <c r="C2430" s="259"/>
      <c r="D2430" s="259"/>
      <c r="E2430" s="259"/>
      <c r="F2430" s="270"/>
      <c r="G2430" s="259"/>
      <c r="H2430" s="259"/>
      <c r="I2430" s="259"/>
      <c r="J2430" s="259"/>
    </row>
    <row r="2431" spans="1:10">
      <c r="A2431" s="259"/>
      <c r="B2431" s="259"/>
      <c r="C2431" s="259"/>
      <c r="D2431" s="259"/>
      <c r="E2431" s="259"/>
      <c r="F2431" s="270"/>
      <c r="G2431" s="259"/>
      <c r="H2431" s="259"/>
      <c r="I2431" s="259"/>
      <c r="J2431" s="259"/>
    </row>
    <row r="2432" spans="1:10">
      <c r="A2432" s="259"/>
      <c r="B2432" s="259"/>
      <c r="C2432" s="259"/>
      <c r="D2432" s="259"/>
      <c r="E2432" s="259"/>
      <c r="F2432" s="270"/>
      <c r="G2432" s="259"/>
      <c r="H2432" s="259"/>
      <c r="I2432" s="259"/>
      <c r="J2432" s="259"/>
    </row>
    <row r="2433" spans="1:10">
      <c r="A2433" s="259"/>
      <c r="B2433" s="259"/>
      <c r="C2433" s="259"/>
      <c r="D2433" s="259"/>
      <c r="E2433" s="259"/>
      <c r="F2433" s="270"/>
      <c r="G2433" s="259"/>
      <c r="H2433" s="259"/>
      <c r="I2433" s="259"/>
      <c r="J2433" s="259"/>
    </row>
    <row r="2434" spans="1:10">
      <c r="A2434" s="259"/>
      <c r="B2434" s="259"/>
      <c r="C2434" s="259"/>
      <c r="D2434" s="259"/>
      <c r="E2434" s="259"/>
      <c r="F2434" s="270"/>
      <c r="G2434" s="259"/>
      <c r="H2434" s="259"/>
      <c r="I2434" s="259"/>
      <c r="J2434" s="259"/>
    </row>
    <row r="2435" spans="1:10">
      <c r="A2435" s="259"/>
      <c r="B2435" s="259"/>
      <c r="C2435" s="259"/>
      <c r="D2435" s="259"/>
      <c r="E2435" s="259"/>
      <c r="F2435" s="270"/>
      <c r="G2435" s="259"/>
      <c r="H2435" s="259"/>
      <c r="I2435" s="259"/>
      <c r="J2435" s="259"/>
    </row>
    <row r="2436" spans="1:10">
      <c r="A2436" s="259"/>
      <c r="B2436" s="259"/>
      <c r="C2436" s="259"/>
      <c r="D2436" s="259"/>
      <c r="E2436" s="259"/>
      <c r="F2436" s="270"/>
      <c r="G2436" s="259"/>
      <c r="H2436" s="259"/>
      <c r="I2436" s="259"/>
      <c r="J2436" s="259"/>
    </row>
    <row r="2437" spans="1:10">
      <c r="A2437" s="259"/>
      <c r="B2437" s="259"/>
      <c r="C2437" s="259"/>
      <c r="D2437" s="259"/>
      <c r="E2437" s="259"/>
      <c r="F2437" s="270"/>
      <c r="G2437" s="259"/>
      <c r="H2437" s="259"/>
      <c r="I2437" s="259"/>
      <c r="J2437" s="259"/>
    </row>
    <row r="2438" spans="1:10">
      <c r="A2438" s="259"/>
      <c r="B2438" s="259"/>
      <c r="C2438" s="259"/>
      <c r="D2438" s="259"/>
      <c r="E2438" s="259"/>
      <c r="F2438" s="270"/>
      <c r="G2438" s="259"/>
      <c r="H2438" s="259"/>
      <c r="I2438" s="259"/>
      <c r="J2438" s="259"/>
    </row>
    <row r="2439" spans="1:10">
      <c r="A2439" s="259"/>
      <c r="B2439" s="259"/>
      <c r="C2439" s="259"/>
      <c r="D2439" s="259"/>
      <c r="E2439" s="259"/>
      <c r="F2439" s="270"/>
      <c r="G2439" s="259"/>
      <c r="H2439" s="259"/>
      <c r="I2439" s="259"/>
      <c r="J2439" s="259"/>
    </row>
    <row r="2440" spans="1:10">
      <c r="A2440" s="259"/>
      <c r="B2440" s="259"/>
      <c r="C2440" s="259"/>
      <c r="D2440" s="259"/>
      <c r="E2440" s="259"/>
      <c r="F2440" s="270"/>
      <c r="G2440" s="259"/>
      <c r="H2440" s="259"/>
      <c r="I2440" s="259"/>
      <c r="J2440" s="259"/>
    </row>
    <row r="2441" spans="1:10">
      <c r="A2441" s="259"/>
      <c r="B2441" s="259"/>
      <c r="C2441" s="259"/>
      <c r="D2441" s="259"/>
      <c r="E2441" s="259"/>
      <c r="F2441" s="270"/>
      <c r="G2441" s="259"/>
      <c r="H2441" s="259"/>
      <c r="I2441" s="259"/>
      <c r="J2441" s="259"/>
    </row>
    <row r="2442" spans="1:10">
      <c r="A2442" s="259"/>
      <c r="B2442" s="259"/>
      <c r="C2442" s="259"/>
      <c r="D2442" s="259"/>
      <c r="E2442" s="259"/>
      <c r="F2442" s="270"/>
      <c r="G2442" s="259"/>
      <c r="H2442" s="259"/>
      <c r="I2442" s="259"/>
      <c r="J2442" s="259"/>
    </row>
    <row r="2443" spans="1:10">
      <c r="A2443" s="259"/>
      <c r="B2443" s="259"/>
      <c r="C2443" s="259"/>
      <c r="D2443" s="259"/>
      <c r="E2443" s="259"/>
      <c r="F2443" s="270"/>
      <c r="G2443" s="259"/>
      <c r="H2443" s="259"/>
      <c r="I2443" s="259"/>
      <c r="J2443" s="259"/>
    </row>
    <row r="2444" spans="1:10">
      <c r="A2444" s="259"/>
      <c r="B2444" s="259"/>
      <c r="C2444" s="259"/>
      <c r="D2444" s="259"/>
      <c r="E2444" s="259"/>
      <c r="F2444" s="270"/>
      <c r="G2444" s="259"/>
      <c r="H2444" s="259"/>
      <c r="I2444" s="259"/>
      <c r="J2444" s="259"/>
    </row>
    <row r="2445" spans="1:10">
      <c r="A2445" s="259"/>
      <c r="B2445" s="259"/>
      <c r="C2445" s="259"/>
      <c r="D2445" s="259"/>
      <c r="E2445" s="259"/>
      <c r="F2445" s="270"/>
      <c r="G2445" s="259"/>
      <c r="H2445" s="259"/>
      <c r="I2445" s="259"/>
      <c r="J2445" s="259"/>
    </row>
    <row r="2446" spans="1:10">
      <c r="A2446" s="259"/>
      <c r="B2446" s="259"/>
      <c r="C2446" s="259"/>
      <c r="D2446" s="259"/>
      <c r="E2446" s="259"/>
      <c r="F2446" s="270"/>
      <c r="G2446" s="259"/>
      <c r="H2446" s="259"/>
      <c r="I2446" s="259"/>
      <c r="J2446" s="259"/>
    </row>
    <row r="2447" spans="1:10">
      <c r="A2447" s="259"/>
      <c r="B2447" s="259"/>
      <c r="C2447" s="259"/>
      <c r="D2447" s="259"/>
      <c r="E2447" s="259"/>
      <c r="F2447" s="270"/>
      <c r="G2447" s="259"/>
      <c r="H2447" s="259"/>
      <c r="I2447" s="259"/>
      <c r="J2447" s="259"/>
    </row>
    <row r="2448" spans="1:10">
      <c r="A2448" s="259"/>
      <c r="B2448" s="259"/>
      <c r="C2448" s="259"/>
      <c r="D2448" s="259"/>
      <c r="E2448" s="259"/>
      <c r="F2448" s="270"/>
      <c r="G2448" s="259"/>
      <c r="H2448" s="259"/>
      <c r="I2448" s="259"/>
      <c r="J2448" s="259"/>
    </row>
    <row r="2449" spans="1:10">
      <c r="A2449" s="259"/>
      <c r="B2449" s="259"/>
      <c r="C2449" s="259"/>
      <c r="D2449" s="259"/>
      <c r="E2449" s="259"/>
      <c r="F2449" s="270"/>
      <c r="G2449" s="259"/>
      <c r="H2449" s="259"/>
      <c r="I2449" s="259"/>
      <c r="J2449" s="259"/>
    </row>
    <row r="2450" spans="1:10">
      <c r="A2450" s="259"/>
      <c r="B2450" s="259"/>
      <c r="C2450" s="259"/>
      <c r="D2450" s="259"/>
      <c r="E2450" s="259"/>
      <c r="F2450" s="270"/>
      <c r="G2450" s="259"/>
      <c r="H2450" s="259"/>
      <c r="I2450" s="259"/>
      <c r="J2450" s="259"/>
    </row>
    <row r="2451" spans="1:10">
      <c r="A2451" s="259"/>
      <c r="B2451" s="259"/>
      <c r="C2451" s="259"/>
      <c r="D2451" s="259"/>
      <c r="E2451" s="259"/>
      <c r="F2451" s="270"/>
      <c r="G2451" s="259"/>
      <c r="H2451" s="259"/>
      <c r="I2451" s="259"/>
      <c r="J2451" s="259"/>
    </row>
    <row r="2452" spans="1:10">
      <c r="A2452" s="259"/>
      <c r="B2452" s="259"/>
      <c r="C2452" s="259"/>
      <c r="D2452" s="259"/>
      <c r="E2452" s="259"/>
      <c r="F2452" s="270"/>
      <c r="G2452" s="259"/>
      <c r="H2452" s="259"/>
      <c r="I2452" s="259"/>
      <c r="J2452" s="259"/>
    </row>
    <row r="2453" spans="1:10">
      <c r="A2453" s="259"/>
      <c r="B2453" s="259"/>
      <c r="C2453" s="259"/>
      <c r="D2453" s="259"/>
      <c r="E2453" s="259"/>
      <c r="F2453" s="270"/>
      <c r="G2453" s="259"/>
      <c r="H2453" s="259"/>
      <c r="I2453" s="259"/>
      <c r="J2453" s="259"/>
    </row>
    <row r="2454" spans="1:10">
      <c r="A2454" s="259"/>
      <c r="B2454" s="259"/>
      <c r="C2454" s="259"/>
      <c r="D2454" s="259"/>
      <c r="E2454" s="259"/>
      <c r="F2454" s="270"/>
      <c r="G2454" s="259"/>
      <c r="H2454" s="259"/>
      <c r="I2454" s="259"/>
      <c r="J2454" s="259"/>
    </row>
    <row r="2455" spans="1:10">
      <c r="A2455" s="259"/>
      <c r="B2455" s="259"/>
      <c r="C2455" s="259"/>
      <c r="D2455" s="259"/>
      <c r="E2455" s="259"/>
      <c r="F2455" s="270"/>
      <c r="G2455" s="259"/>
      <c r="H2455" s="259"/>
      <c r="I2455" s="259"/>
      <c r="J2455" s="259"/>
    </row>
    <row r="2456" spans="1:10">
      <c r="A2456" s="259"/>
      <c r="B2456" s="259"/>
      <c r="C2456" s="259"/>
      <c r="D2456" s="259"/>
      <c r="E2456" s="259"/>
      <c r="F2456" s="270"/>
      <c r="G2456" s="259"/>
      <c r="H2456" s="259"/>
      <c r="I2456" s="259"/>
      <c r="J2456" s="259"/>
    </row>
    <row r="2457" spans="1:10">
      <c r="A2457" s="259"/>
      <c r="B2457" s="259"/>
      <c r="C2457" s="259"/>
      <c r="D2457" s="259"/>
      <c r="E2457" s="259"/>
      <c r="F2457" s="270"/>
      <c r="G2457" s="259"/>
      <c r="H2457" s="259"/>
      <c r="I2457" s="259"/>
      <c r="J2457" s="259"/>
    </row>
    <row r="2458" spans="1:10">
      <c r="A2458" s="259"/>
      <c r="B2458" s="259"/>
      <c r="C2458" s="259"/>
      <c r="D2458" s="259"/>
      <c r="E2458" s="259"/>
      <c r="F2458" s="270"/>
      <c r="G2458" s="259"/>
      <c r="H2458" s="259"/>
      <c r="I2458" s="259"/>
      <c r="J2458" s="259"/>
    </row>
    <row r="2459" spans="1:10">
      <c r="A2459" s="259"/>
      <c r="B2459" s="259"/>
      <c r="C2459" s="259"/>
      <c r="D2459" s="259"/>
      <c r="E2459" s="259"/>
      <c r="F2459" s="270"/>
      <c r="G2459" s="259"/>
      <c r="H2459" s="259"/>
      <c r="I2459" s="259"/>
      <c r="J2459" s="259"/>
    </row>
    <row r="2460" spans="1:10">
      <c r="A2460" s="259"/>
      <c r="B2460" s="259"/>
      <c r="C2460" s="259"/>
      <c r="D2460" s="259"/>
      <c r="E2460" s="259"/>
      <c r="F2460" s="270"/>
      <c r="G2460" s="259"/>
      <c r="H2460" s="259"/>
      <c r="I2460" s="259"/>
      <c r="J2460" s="259"/>
    </row>
    <row r="2461" spans="1:10">
      <c r="A2461" s="259"/>
      <c r="B2461" s="259"/>
      <c r="C2461" s="259"/>
      <c r="D2461" s="259"/>
      <c r="E2461" s="259"/>
      <c r="F2461" s="270"/>
      <c r="G2461" s="259"/>
      <c r="H2461" s="259"/>
      <c r="I2461" s="259"/>
      <c r="J2461" s="259"/>
    </row>
    <row r="2462" spans="1:10">
      <c r="A2462" s="259"/>
      <c r="B2462" s="259"/>
      <c r="C2462" s="259"/>
      <c r="D2462" s="259"/>
      <c r="E2462" s="259"/>
      <c r="F2462" s="270"/>
      <c r="G2462" s="259"/>
      <c r="H2462" s="259"/>
      <c r="I2462" s="259"/>
      <c r="J2462" s="259"/>
    </row>
    <row r="2463" spans="1:10">
      <c r="A2463" s="259"/>
      <c r="B2463" s="259"/>
      <c r="C2463" s="259"/>
      <c r="D2463" s="259"/>
      <c r="E2463" s="259"/>
      <c r="F2463" s="270"/>
      <c r="G2463" s="259"/>
      <c r="H2463" s="259"/>
      <c r="I2463" s="259"/>
      <c r="J2463" s="259"/>
    </row>
    <row r="2464" spans="1:10">
      <c r="A2464" s="259"/>
      <c r="B2464" s="259"/>
      <c r="C2464" s="259"/>
      <c r="D2464" s="259"/>
      <c r="E2464" s="259"/>
      <c r="F2464" s="270"/>
      <c r="G2464" s="259"/>
      <c r="H2464" s="259"/>
      <c r="I2464" s="259"/>
      <c r="J2464" s="259"/>
    </row>
    <row r="2465" spans="1:10">
      <c r="A2465" s="259"/>
      <c r="B2465" s="259"/>
      <c r="C2465" s="259"/>
      <c r="D2465" s="259"/>
      <c r="E2465" s="259"/>
      <c r="F2465" s="270"/>
      <c r="G2465" s="259"/>
      <c r="H2465" s="259"/>
      <c r="I2465" s="259"/>
      <c r="J2465" s="259"/>
    </row>
    <row r="2466" spans="1:10">
      <c r="A2466" s="259"/>
      <c r="B2466" s="259"/>
      <c r="C2466" s="259"/>
      <c r="D2466" s="259"/>
      <c r="E2466" s="259"/>
      <c r="F2466" s="270"/>
      <c r="G2466" s="259"/>
      <c r="H2466" s="259"/>
      <c r="I2466" s="259"/>
      <c r="J2466" s="259"/>
    </row>
    <row r="2467" spans="1:10">
      <c r="A2467" s="259"/>
      <c r="B2467" s="259"/>
      <c r="C2467" s="259"/>
      <c r="D2467" s="259"/>
      <c r="E2467" s="259"/>
      <c r="F2467" s="270"/>
      <c r="G2467" s="259"/>
      <c r="H2467" s="259"/>
      <c r="I2467" s="259"/>
      <c r="J2467" s="259"/>
    </row>
    <row r="2468" spans="1:10">
      <c r="A2468" s="259"/>
      <c r="B2468" s="259"/>
      <c r="C2468" s="259"/>
      <c r="D2468" s="259"/>
      <c r="E2468" s="259"/>
      <c r="F2468" s="270"/>
      <c r="G2468" s="259"/>
      <c r="H2468" s="259"/>
      <c r="I2468" s="259"/>
      <c r="J2468" s="259"/>
    </row>
    <row r="2469" spans="1:10">
      <c r="A2469" s="259"/>
      <c r="B2469" s="259"/>
      <c r="C2469" s="259"/>
      <c r="D2469" s="259"/>
      <c r="E2469" s="259"/>
      <c r="F2469" s="270"/>
      <c r="G2469" s="259"/>
      <c r="H2469" s="259"/>
      <c r="I2469" s="259"/>
      <c r="J2469" s="259"/>
    </row>
    <row r="2470" spans="1:10">
      <c r="A2470" s="259"/>
      <c r="B2470" s="259"/>
      <c r="C2470" s="259"/>
      <c r="D2470" s="259"/>
      <c r="E2470" s="259"/>
      <c r="F2470" s="270"/>
      <c r="G2470" s="259"/>
      <c r="H2470" s="259"/>
      <c r="I2470" s="259"/>
      <c r="J2470" s="259"/>
    </row>
    <row r="2471" spans="1:10">
      <c r="A2471" s="259"/>
      <c r="B2471" s="259"/>
      <c r="C2471" s="259"/>
      <c r="D2471" s="259"/>
      <c r="E2471" s="259"/>
      <c r="F2471" s="270"/>
      <c r="G2471" s="259"/>
      <c r="H2471" s="259"/>
      <c r="I2471" s="259"/>
      <c r="J2471" s="259"/>
    </row>
    <row r="2472" spans="1:10">
      <c r="A2472" s="259"/>
      <c r="B2472" s="259"/>
      <c r="C2472" s="259"/>
      <c r="D2472" s="259"/>
      <c r="E2472" s="259"/>
      <c r="F2472" s="270"/>
      <c r="G2472" s="259"/>
      <c r="H2472" s="259"/>
      <c r="I2472" s="259"/>
      <c r="J2472" s="259"/>
    </row>
    <row r="2473" spans="1:10">
      <c r="A2473" s="259"/>
      <c r="B2473" s="259"/>
      <c r="C2473" s="259"/>
      <c r="D2473" s="259"/>
      <c r="E2473" s="259"/>
      <c r="F2473" s="270"/>
      <c r="G2473" s="259"/>
      <c r="H2473" s="259"/>
      <c r="I2473" s="259"/>
      <c r="J2473" s="259"/>
    </row>
    <row r="2474" spans="1:10">
      <c r="A2474" s="259"/>
      <c r="B2474" s="259"/>
      <c r="C2474" s="259"/>
      <c r="D2474" s="259"/>
      <c r="E2474" s="259"/>
      <c r="F2474" s="270"/>
      <c r="G2474" s="259"/>
      <c r="H2474" s="259"/>
      <c r="I2474" s="259"/>
      <c r="J2474" s="259"/>
    </row>
    <row r="2475" spans="1:10">
      <c r="A2475" s="259"/>
      <c r="B2475" s="259"/>
      <c r="C2475" s="259"/>
      <c r="D2475" s="259"/>
      <c r="E2475" s="259"/>
      <c r="F2475" s="270"/>
      <c r="G2475" s="259"/>
      <c r="H2475" s="259"/>
      <c r="I2475" s="259"/>
      <c r="J2475" s="259"/>
    </row>
    <row r="2476" spans="1:10">
      <c r="A2476" s="259"/>
      <c r="B2476" s="259"/>
      <c r="C2476" s="259"/>
      <c r="D2476" s="259"/>
      <c r="E2476" s="259"/>
      <c r="F2476" s="270"/>
      <c r="G2476" s="259"/>
      <c r="H2476" s="259"/>
      <c r="I2476" s="259"/>
      <c r="J2476" s="259"/>
    </row>
    <row r="2477" spans="1:10">
      <c r="A2477" s="259"/>
      <c r="B2477" s="259"/>
      <c r="C2477" s="259"/>
      <c r="D2477" s="259"/>
      <c r="E2477" s="259"/>
      <c r="F2477" s="270"/>
      <c r="G2477" s="259"/>
      <c r="H2477" s="259"/>
      <c r="I2477" s="259"/>
      <c r="J2477" s="259"/>
    </row>
    <row r="2478" spans="1:10">
      <c r="A2478" s="259"/>
      <c r="B2478" s="259"/>
      <c r="C2478" s="259"/>
      <c r="D2478" s="259"/>
      <c r="E2478" s="259"/>
      <c r="F2478" s="270"/>
      <c r="G2478" s="259"/>
      <c r="H2478" s="259"/>
      <c r="I2478" s="259"/>
      <c r="J2478" s="259"/>
    </row>
    <row r="2479" spans="1:10">
      <c r="A2479" s="259"/>
      <c r="B2479" s="259"/>
      <c r="C2479" s="259"/>
      <c r="D2479" s="259"/>
      <c r="E2479" s="259"/>
      <c r="F2479" s="270"/>
      <c r="G2479" s="259"/>
      <c r="H2479" s="259"/>
      <c r="I2479" s="259"/>
      <c r="J2479" s="259"/>
    </row>
    <row r="2480" spans="1:10">
      <c r="A2480" s="259"/>
      <c r="B2480" s="259"/>
      <c r="C2480" s="259"/>
      <c r="D2480" s="259"/>
      <c r="E2480" s="259"/>
      <c r="F2480" s="270"/>
      <c r="G2480" s="259"/>
      <c r="H2480" s="259"/>
      <c r="I2480" s="259"/>
      <c r="J2480" s="259"/>
    </row>
    <row r="2481" spans="1:10">
      <c r="A2481" s="259"/>
      <c r="B2481" s="259"/>
      <c r="C2481" s="259"/>
      <c r="D2481" s="259"/>
      <c r="E2481" s="259"/>
      <c r="F2481" s="270"/>
      <c r="G2481" s="259"/>
      <c r="H2481" s="259"/>
      <c r="I2481" s="259"/>
      <c r="J2481" s="259"/>
    </row>
    <row r="2482" spans="1:10">
      <c r="A2482" s="259"/>
      <c r="B2482" s="259"/>
      <c r="C2482" s="259"/>
      <c r="D2482" s="259"/>
      <c r="E2482" s="259"/>
      <c r="F2482" s="270"/>
      <c r="G2482" s="259"/>
      <c r="H2482" s="259"/>
      <c r="I2482" s="259"/>
      <c r="J2482" s="259"/>
    </row>
    <row r="2483" spans="1:10">
      <c r="A2483" s="259"/>
      <c r="B2483" s="259"/>
      <c r="C2483" s="259"/>
      <c r="D2483" s="259"/>
      <c r="E2483" s="259"/>
      <c r="F2483" s="270"/>
      <c r="G2483" s="259"/>
      <c r="H2483" s="259"/>
      <c r="I2483" s="259"/>
      <c r="J2483" s="259"/>
    </row>
    <row r="2484" spans="1:10">
      <c r="A2484" s="259"/>
      <c r="B2484" s="259"/>
      <c r="C2484" s="259"/>
      <c r="D2484" s="259"/>
      <c r="E2484" s="259"/>
      <c r="F2484" s="270"/>
      <c r="G2484" s="259"/>
      <c r="H2484" s="259"/>
      <c r="I2484" s="259"/>
      <c r="J2484" s="259"/>
    </row>
    <row r="2485" spans="1:10">
      <c r="A2485" s="259"/>
      <c r="B2485" s="259"/>
      <c r="C2485" s="259"/>
      <c r="D2485" s="259"/>
      <c r="E2485" s="259"/>
      <c r="F2485" s="270"/>
      <c r="G2485" s="259"/>
      <c r="H2485" s="259"/>
      <c r="I2485" s="259"/>
      <c r="J2485" s="259"/>
    </row>
    <row r="2486" spans="1:10">
      <c r="A2486" s="259"/>
      <c r="B2486" s="259"/>
      <c r="C2486" s="259"/>
      <c r="D2486" s="259"/>
      <c r="E2486" s="259"/>
      <c r="F2486" s="270"/>
      <c r="G2486" s="259"/>
      <c r="H2486" s="259"/>
      <c r="I2486" s="259"/>
      <c r="J2486" s="259"/>
    </row>
    <row r="2487" spans="1:10">
      <c r="A2487" s="259"/>
      <c r="B2487" s="259"/>
      <c r="C2487" s="259"/>
      <c r="D2487" s="259"/>
      <c r="E2487" s="259"/>
      <c r="F2487" s="270"/>
      <c r="G2487" s="259"/>
      <c r="H2487" s="259"/>
      <c r="I2487" s="259"/>
      <c r="J2487" s="259"/>
    </row>
    <row r="2488" spans="1:10">
      <c r="A2488" s="259"/>
      <c r="B2488" s="259"/>
      <c r="C2488" s="259"/>
      <c r="D2488" s="259"/>
      <c r="E2488" s="259"/>
      <c r="F2488" s="270"/>
      <c r="G2488" s="259"/>
      <c r="H2488" s="259"/>
      <c r="I2488" s="259"/>
      <c r="J2488" s="259"/>
    </row>
    <row r="2489" spans="1:10">
      <c r="A2489" s="259"/>
      <c r="B2489" s="259"/>
      <c r="C2489" s="259"/>
      <c r="D2489" s="259"/>
      <c r="E2489" s="259"/>
      <c r="F2489" s="270"/>
      <c r="G2489" s="259"/>
      <c r="H2489" s="259"/>
      <c r="I2489" s="259"/>
      <c r="J2489" s="259"/>
    </row>
    <row r="2490" spans="1:10">
      <c r="A2490" s="259"/>
      <c r="B2490" s="259"/>
      <c r="C2490" s="259"/>
      <c r="D2490" s="259"/>
      <c r="E2490" s="259"/>
      <c r="F2490" s="270"/>
      <c r="G2490" s="259"/>
      <c r="H2490" s="259"/>
      <c r="I2490" s="259"/>
      <c r="J2490" s="259"/>
    </row>
    <row r="2491" spans="1:10">
      <c r="A2491" s="259"/>
      <c r="B2491" s="259"/>
      <c r="C2491" s="259"/>
      <c r="D2491" s="259"/>
      <c r="E2491" s="259"/>
      <c r="F2491" s="270"/>
      <c r="G2491" s="259"/>
      <c r="H2491" s="259"/>
      <c r="I2491" s="259"/>
      <c r="J2491" s="259"/>
    </row>
    <row r="2492" spans="1:10">
      <c r="A2492" s="259"/>
      <c r="B2492" s="259"/>
      <c r="C2492" s="259"/>
      <c r="D2492" s="259"/>
      <c r="E2492" s="259"/>
      <c r="F2492" s="270"/>
      <c r="G2492" s="259"/>
      <c r="H2492" s="259"/>
      <c r="I2492" s="259"/>
      <c r="J2492" s="259"/>
    </row>
    <row r="2493" spans="1:10">
      <c r="A2493" s="259"/>
      <c r="B2493" s="259"/>
      <c r="C2493" s="259"/>
      <c r="D2493" s="259"/>
      <c r="E2493" s="259"/>
      <c r="F2493" s="270"/>
      <c r="G2493" s="259"/>
      <c r="H2493" s="259"/>
      <c r="I2493" s="259"/>
      <c r="J2493" s="259"/>
    </row>
    <row r="2494" spans="1:10">
      <c r="A2494" s="259"/>
      <c r="B2494" s="259"/>
      <c r="C2494" s="259"/>
      <c r="D2494" s="259"/>
      <c r="E2494" s="259"/>
      <c r="F2494" s="270"/>
      <c r="G2494" s="259"/>
      <c r="H2494" s="259"/>
      <c r="I2494" s="259"/>
      <c r="J2494" s="259"/>
    </row>
    <row r="2495" spans="1:10">
      <c r="A2495" s="259"/>
      <c r="B2495" s="259"/>
      <c r="C2495" s="259"/>
      <c r="D2495" s="259"/>
      <c r="E2495" s="259"/>
      <c r="F2495" s="270"/>
      <c r="G2495" s="259"/>
      <c r="H2495" s="259"/>
      <c r="I2495" s="259"/>
      <c r="J2495" s="259"/>
    </row>
    <row r="2496" spans="1:10">
      <c r="A2496" s="259"/>
      <c r="B2496" s="259"/>
      <c r="C2496" s="259"/>
      <c r="D2496" s="259"/>
      <c r="E2496" s="259"/>
      <c r="F2496" s="270"/>
      <c r="G2496" s="259"/>
      <c r="H2496" s="259"/>
      <c r="I2496" s="259"/>
      <c r="J2496" s="259"/>
    </row>
    <row r="2497" spans="1:10">
      <c r="A2497" s="259"/>
      <c r="B2497" s="259"/>
      <c r="C2497" s="259"/>
      <c r="D2497" s="259"/>
      <c r="E2497" s="259"/>
      <c r="F2497" s="270"/>
      <c r="G2497" s="259"/>
      <c r="H2497" s="259"/>
      <c r="I2497" s="259"/>
      <c r="J2497" s="259"/>
    </row>
    <row r="2498" spans="1:10">
      <c r="A2498" s="259"/>
      <c r="B2498" s="259"/>
      <c r="C2498" s="259"/>
      <c r="D2498" s="259"/>
      <c r="E2498" s="259"/>
      <c r="F2498" s="270"/>
      <c r="G2498" s="259"/>
      <c r="H2498" s="259"/>
      <c r="I2498" s="259"/>
      <c r="J2498" s="259"/>
    </row>
    <row r="2499" spans="1:10">
      <c r="A2499" s="259"/>
      <c r="B2499" s="259"/>
      <c r="C2499" s="259"/>
      <c r="D2499" s="259"/>
      <c r="E2499" s="259"/>
      <c r="F2499" s="270"/>
      <c r="G2499" s="259"/>
      <c r="H2499" s="259"/>
      <c r="I2499" s="259"/>
      <c r="J2499" s="259"/>
    </row>
    <row r="2500" spans="1:10">
      <c r="A2500" s="259"/>
      <c r="B2500" s="259"/>
      <c r="C2500" s="259"/>
      <c r="D2500" s="259"/>
      <c r="E2500" s="259"/>
      <c r="F2500" s="270"/>
      <c r="G2500" s="259"/>
      <c r="H2500" s="259"/>
      <c r="I2500" s="259"/>
      <c r="J2500" s="259"/>
    </row>
    <row r="2501" spans="1:10">
      <c r="A2501" s="259"/>
      <c r="B2501" s="259"/>
      <c r="C2501" s="259"/>
      <c r="D2501" s="259"/>
      <c r="E2501" s="259"/>
      <c r="F2501" s="270"/>
      <c r="G2501" s="259"/>
      <c r="H2501" s="259"/>
      <c r="I2501" s="259"/>
      <c r="J2501" s="259"/>
    </row>
    <row r="2502" spans="1:10">
      <c r="A2502" s="259"/>
      <c r="B2502" s="259"/>
      <c r="C2502" s="259"/>
      <c r="D2502" s="259"/>
      <c r="E2502" s="259"/>
      <c r="F2502" s="270"/>
      <c r="G2502" s="259"/>
      <c r="H2502" s="259"/>
      <c r="I2502" s="259"/>
      <c r="J2502" s="259"/>
    </row>
    <row r="2503" spans="1:10">
      <c r="A2503" s="259"/>
      <c r="B2503" s="259"/>
      <c r="C2503" s="259"/>
      <c r="D2503" s="259"/>
      <c r="E2503" s="259"/>
      <c r="F2503" s="270"/>
      <c r="G2503" s="259"/>
      <c r="H2503" s="259"/>
      <c r="I2503" s="259"/>
      <c r="J2503" s="259"/>
    </row>
    <row r="2504" spans="1:10">
      <c r="A2504" s="259"/>
      <c r="B2504" s="259"/>
      <c r="C2504" s="259"/>
      <c r="D2504" s="259"/>
      <c r="E2504" s="259"/>
      <c r="F2504" s="270"/>
      <c r="G2504" s="259"/>
      <c r="H2504" s="259"/>
      <c r="I2504" s="259"/>
      <c r="J2504" s="259"/>
    </row>
    <row r="2505" spans="1:10">
      <c r="A2505" s="259"/>
      <c r="B2505" s="259"/>
      <c r="C2505" s="259"/>
      <c r="D2505" s="259"/>
      <c r="E2505" s="259"/>
      <c r="F2505" s="270"/>
      <c r="G2505" s="259"/>
      <c r="H2505" s="259"/>
      <c r="I2505" s="259"/>
      <c r="J2505" s="259"/>
    </row>
    <row r="2506" spans="1:10">
      <c r="A2506" s="259"/>
      <c r="B2506" s="259"/>
      <c r="C2506" s="259"/>
      <c r="D2506" s="259"/>
      <c r="E2506" s="259"/>
      <c r="F2506" s="270"/>
      <c r="G2506" s="259"/>
      <c r="H2506" s="259"/>
      <c r="I2506" s="259"/>
      <c r="J2506" s="259"/>
    </row>
    <row r="2507" spans="1:10">
      <c r="A2507" s="259"/>
      <c r="B2507" s="259"/>
      <c r="C2507" s="259"/>
      <c r="D2507" s="259"/>
      <c r="E2507" s="259"/>
      <c r="F2507" s="270"/>
      <c r="G2507" s="259"/>
      <c r="H2507" s="259"/>
      <c r="I2507" s="259"/>
      <c r="J2507" s="259"/>
    </row>
    <row r="2508" spans="1:10">
      <c r="A2508" s="259"/>
      <c r="B2508" s="259"/>
      <c r="C2508" s="259"/>
      <c r="D2508" s="259"/>
      <c r="E2508" s="259"/>
      <c r="F2508" s="270"/>
      <c r="G2508" s="259"/>
      <c r="H2508" s="259"/>
      <c r="I2508" s="259"/>
      <c r="J2508" s="259"/>
    </row>
    <row r="2509" spans="1:10">
      <c r="A2509" s="259"/>
      <c r="B2509" s="259"/>
      <c r="C2509" s="259"/>
      <c r="D2509" s="259"/>
      <c r="E2509" s="259"/>
      <c r="F2509" s="270"/>
      <c r="G2509" s="259"/>
      <c r="H2509" s="259"/>
      <c r="I2509" s="259"/>
      <c r="J2509" s="259"/>
    </row>
    <row r="2510" spans="1:10">
      <c r="A2510" s="259"/>
      <c r="B2510" s="259"/>
      <c r="C2510" s="259"/>
      <c r="D2510" s="259"/>
      <c r="E2510" s="259"/>
      <c r="F2510" s="270"/>
      <c r="G2510" s="259"/>
      <c r="H2510" s="259"/>
      <c r="I2510" s="259"/>
      <c r="J2510" s="259"/>
    </row>
    <row r="2511" spans="1:10">
      <c r="A2511" s="259"/>
      <c r="B2511" s="259"/>
      <c r="C2511" s="259"/>
      <c r="D2511" s="259"/>
      <c r="E2511" s="259"/>
      <c r="F2511" s="270"/>
      <c r="G2511" s="259"/>
      <c r="H2511" s="259"/>
      <c r="I2511" s="259"/>
      <c r="J2511" s="259"/>
    </row>
    <row r="2512" spans="1:10">
      <c r="A2512" s="259"/>
      <c r="B2512" s="259"/>
      <c r="C2512" s="259"/>
      <c r="D2512" s="259"/>
      <c r="E2512" s="259"/>
      <c r="F2512" s="270"/>
      <c r="G2512" s="259"/>
      <c r="H2512" s="259"/>
      <c r="I2512" s="259"/>
      <c r="J2512" s="259"/>
    </row>
    <row r="2513" spans="1:10">
      <c r="A2513" s="259"/>
      <c r="B2513" s="259"/>
      <c r="C2513" s="259"/>
      <c r="D2513" s="259"/>
      <c r="E2513" s="259"/>
      <c r="F2513" s="270"/>
      <c r="G2513" s="259"/>
      <c r="H2513" s="259"/>
      <c r="I2513" s="259"/>
      <c r="J2513" s="259"/>
    </row>
    <row r="2514" spans="1:10">
      <c r="A2514" s="259"/>
      <c r="B2514" s="259"/>
      <c r="C2514" s="259"/>
      <c r="D2514" s="259"/>
      <c r="E2514" s="259"/>
      <c r="F2514" s="270"/>
      <c r="G2514" s="259"/>
      <c r="H2514" s="259"/>
      <c r="I2514" s="259"/>
      <c r="J2514" s="259"/>
    </row>
    <row r="2515" spans="1:10">
      <c r="A2515" s="259"/>
      <c r="B2515" s="259"/>
      <c r="C2515" s="259"/>
      <c r="D2515" s="259"/>
      <c r="E2515" s="259"/>
      <c r="F2515" s="270"/>
      <c r="G2515" s="259"/>
      <c r="H2515" s="259"/>
      <c r="I2515" s="259"/>
      <c r="J2515" s="259"/>
    </row>
    <row r="2516" spans="1:10">
      <c r="A2516" s="259"/>
      <c r="B2516" s="259"/>
      <c r="C2516" s="259"/>
      <c r="D2516" s="259"/>
      <c r="E2516" s="259"/>
      <c r="F2516" s="270"/>
      <c r="G2516" s="259"/>
      <c r="H2516" s="259"/>
      <c r="I2516" s="259"/>
      <c r="J2516" s="259"/>
    </row>
    <row r="2517" spans="1:10">
      <c r="A2517" s="259"/>
      <c r="B2517" s="259"/>
      <c r="C2517" s="259"/>
      <c r="D2517" s="259"/>
      <c r="E2517" s="259"/>
      <c r="F2517" s="270"/>
      <c r="G2517" s="259"/>
      <c r="H2517" s="259"/>
      <c r="I2517" s="259"/>
      <c r="J2517" s="259"/>
    </row>
    <row r="2518" spans="1:10">
      <c r="A2518" s="259"/>
      <c r="B2518" s="259"/>
      <c r="C2518" s="259"/>
      <c r="D2518" s="259"/>
      <c r="E2518" s="259"/>
      <c r="F2518" s="270"/>
      <c r="G2518" s="259"/>
      <c r="H2518" s="259"/>
      <c r="I2518" s="259"/>
      <c r="J2518" s="259"/>
    </row>
    <row r="2519" spans="1:10">
      <c r="A2519" s="259"/>
      <c r="B2519" s="259"/>
      <c r="C2519" s="259"/>
      <c r="D2519" s="259"/>
      <c r="E2519" s="259"/>
      <c r="F2519" s="270"/>
      <c r="G2519" s="259"/>
      <c r="H2519" s="259"/>
      <c r="I2519" s="259"/>
      <c r="J2519" s="259"/>
    </row>
    <row r="2520" spans="1:10">
      <c r="A2520" s="259"/>
      <c r="B2520" s="259"/>
      <c r="C2520" s="259"/>
      <c r="D2520" s="259"/>
      <c r="E2520" s="259"/>
      <c r="F2520" s="270"/>
      <c r="G2520" s="259"/>
      <c r="H2520" s="259"/>
      <c r="I2520" s="259"/>
      <c r="J2520" s="259"/>
    </row>
    <row r="2521" spans="1:10">
      <c r="A2521" s="259"/>
      <c r="B2521" s="259"/>
      <c r="C2521" s="259"/>
      <c r="D2521" s="259"/>
      <c r="E2521" s="259"/>
      <c r="F2521" s="270"/>
      <c r="G2521" s="259"/>
      <c r="H2521" s="259"/>
      <c r="I2521" s="259"/>
      <c r="J2521" s="259"/>
    </row>
    <row r="2522" spans="1:10">
      <c r="A2522" s="259"/>
      <c r="B2522" s="259"/>
      <c r="C2522" s="259"/>
      <c r="D2522" s="259"/>
      <c r="E2522" s="259"/>
      <c r="F2522" s="270"/>
      <c r="G2522" s="259"/>
      <c r="H2522" s="259"/>
      <c r="I2522" s="259"/>
      <c r="J2522" s="259"/>
    </row>
    <row r="2523" spans="1:10">
      <c r="A2523" s="259"/>
      <c r="B2523" s="259"/>
      <c r="C2523" s="259"/>
      <c r="D2523" s="259"/>
      <c r="E2523" s="259"/>
      <c r="F2523" s="270"/>
      <c r="G2523" s="259"/>
      <c r="H2523" s="259"/>
      <c r="I2523" s="259"/>
      <c r="J2523" s="259"/>
    </row>
    <row r="2524" spans="1:10">
      <c r="A2524" s="259"/>
      <c r="B2524" s="259"/>
      <c r="C2524" s="259"/>
      <c r="D2524" s="259"/>
      <c r="E2524" s="259"/>
      <c r="F2524" s="270"/>
      <c r="G2524" s="259"/>
      <c r="H2524" s="259"/>
      <c r="I2524" s="259"/>
      <c r="J2524" s="259"/>
    </row>
    <row r="2525" spans="1:10">
      <c r="A2525" s="259"/>
      <c r="B2525" s="259"/>
      <c r="C2525" s="259"/>
      <c r="D2525" s="259"/>
      <c r="E2525" s="259"/>
      <c r="F2525" s="270"/>
      <c r="G2525" s="259"/>
      <c r="H2525" s="259"/>
      <c r="I2525" s="259"/>
      <c r="J2525" s="259"/>
    </row>
    <row r="2526" spans="1:10">
      <c r="A2526" s="259"/>
      <c r="B2526" s="259"/>
      <c r="C2526" s="259"/>
      <c r="D2526" s="259"/>
      <c r="E2526" s="259"/>
      <c r="F2526" s="270"/>
      <c r="G2526" s="259"/>
      <c r="H2526" s="259"/>
      <c r="I2526" s="259"/>
      <c r="J2526" s="259"/>
    </row>
    <row r="2527" spans="1:10">
      <c r="A2527" s="259"/>
      <c r="B2527" s="259"/>
      <c r="C2527" s="259"/>
      <c r="D2527" s="259"/>
      <c r="E2527" s="259"/>
      <c r="F2527" s="270"/>
      <c r="G2527" s="259"/>
      <c r="H2527" s="259"/>
      <c r="I2527" s="259"/>
      <c r="J2527" s="259"/>
    </row>
    <row r="2528" spans="1:10">
      <c r="A2528" s="259"/>
      <c r="B2528" s="259"/>
      <c r="C2528" s="259"/>
      <c r="D2528" s="259"/>
      <c r="E2528" s="259"/>
      <c r="F2528" s="270"/>
      <c r="G2528" s="259"/>
      <c r="H2528" s="259"/>
      <c r="I2528" s="259"/>
      <c r="J2528" s="259"/>
    </row>
    <row r="2529" spans="1:10">
      <c r="A2529" s="259"/>
      <c r="B2529" s="259"/>
      <c r="C2529" s="259"/>
      <c r="D2529" s="259"/>
      <c r="E2529" s="259"/>
      <c r="F2529" s="270"/>
      <c r="G2529" s="259"/>
      <c r="H2529" s="259"/>
      <c r="I2529" s="259"/>
      <c r="J2529" s="259"/>
    </row>
    <row r="2530" spans="1:10">
      <c r="A2530" s="259"/>
      <c r="B2530" s="259"/>
      <c r="C2530" s="259"/>
      <c r="D2530" s="259"/>
      <c r="E2530" s="259"/>
      <c r="F2530" s="270"/>
      <c r="G2530" s="259"/>
      <c r="H2530" s="259"/>
      <c r="I2530" s="259"/>
      <c r="J2530" s="259"/>
    </row>
    <row r="2531" spans="1:10">
      <c r="A2531" s="259"/>
      <c r="B2531" s="259"/>
      <c r="C2531" s="259"/>
      <c r="D2531" s="259"/>
      <c r="E2531" s="259"/>
      <c r="F2531" s="270"/>
      <c r="G2531" s="259"/>
      <c r="H2531" s="259"/>
      <c r="I2531" s="259"/>
      <c r="J2531" s="259"/>
    </row>
    <row r="2532" spans="1:10">
      <c r="A2532" s="259"/>
      <c r="B2532" s="259"/>
      <c r="C2532" s="259"/>
      <c r="D2532" s="259"/>
      <c r="E2532" s="259"/>
      <c r="F2532" s="270"/>
      <c r="G2532" s="259"/>
      <c r="H2532" s="259"/>
      <c r="I2532" s="259"/>
      <c r="J2532" s="259"/>
    </row>
    <row r="2533" spans="1:10">
      <c r="A2533" s="259"/>
      <c r="B2533" s="259"/>
      <c r="C2533" s="259"/>
      <c r="D2533" s="259"/>
      <c r="E2533" s="259"/>
      <c r="F2533" s="270"/>
      <c r="G2533" s="259"/>
      <c r="H2533" s="259"/>
      <c r="I2533" s="259"/>
      <c r="J2533" s="259"/>
    </row>
    <row r="2534" spans="1:10">
      <c r="A2534" s="259"/>
      <c r="B2534" s="259"/>
      <c r="C2534" s="259"/>
      <c r="D2534" s="259"/>
      <c r="E2534" s="259"/>
      <c r="F2534" s="270"/>
      <c r="G2534" s="259"/>
      <c r="H2534" s="259"/>
      <c r="I2534" s="259"/>
      <c r="J2534" s="259"/>
    </row>
    <row r="2535" spans="1:10">
      <c r="A2535" s="259"/>
      <c r="B2535" s="259"/>
      <c r="C2535" s="259"/>
      <c r="D2535" s="259"/>
      <c r="E2535" s="259"/>
      <c r="F2535" s="270"/>
      <c r="G2535" s="259"/>
      <c r="H2535" s="259"/>
      <c r="I2535" s="259"/>
      <c r="J2535" s="259"/>
    </row>
    <row r="2536" spans="1:10">
      <c r="A2536" s="259"/>
      <c r="B2536" s="259"/>
      <c r="C2536" s="259"/>
      <c r="D2536" s="259"/>
      <c r="E2536" s="259"/>
      <c r="F2536" s="270"/>
      <c r="G2536" s="259"/>
      <c r="H2536" s="259"/>
      <c r="I2536" s="259"/>
      <c r="J2536" s="259"/>
    </row>
    <row r="2537" spans="1:10">
      <c r="A2537" s="259"/>
      <c r="B2537" s="259"/>
      <c r="C2537" s="259"/>
      <c r="D2537" s="259"/>
      <c r="E2537" s="259"/>
      <c r="F2537" s="270"/>
      <c r="G2537" s="259"/>
      <c r="H2537" s="259"/>
      <c r="I2537" s="259"/>
      <c r="J2537" s="259"/>
    </row>
    <row r="2538" spans="1:10">
      <c r="A2538" s="259"/>
      <c r="B2538" s="259"/>
      <c r="C2538" s="259"/>
      <c r="D2538" s="259"/>
      <c r="E2538" s="259"/>
      <c r="F2538" s="270"/>
      <c r="G2538" s="259"/>
      <c r="H2538" s="259"/>
      <c r="I2538" s="259"/>
      <c r="J2538" s="259"/>
    </row>
    <row r="2539" spans="1:10">
      <c r="A2539" s="259"/>
      <c r="B2539" s="259"/>
      <c r="C2539" s="259"/>
      <c r="D2539" s="259"/>
      <c r="E2539" s="259"/>
      <c r="F2539" s="270"/>
      <c r="G2539" s="259"/>
      <c r="H2539" s="259"/>
      <c r="I2539" s="259"/>
      <c r="J2539" s="259"/>
    </row>
    <row r="2540" spans="1:10">
      <c r="A2540" s="259"/>
      <c r="B2540" s="259"/>
      <c r="C2540" s="259"/>
      <c r="D2540" s="259"/>
      <c r="E2540" s="259"/>
      <c r="F2540" s="270"/>
      <c r="G2540" s="259"/>
      <c r="H2540" s="259"/>
      <c r="I2540" s="259"/>
      <c r="J2540" s="259"/>
    </row>
    <row r="2541" spans="1:10">
      <c r="A2541" s="259"/>
      <c r="B2541" s="259"/>
      <c r="C2541" s="259"/>
      <c r="D2541" s="259"/>
      <c r="E2541" s="259"/>
      <c r="F2541" s="270"/>
      <c r="G2541" s="259"/>
      <c r="H2541" s="259"/>
      <c r="I2541" s="259"/>
      <c r="J2541" s="259"/>
    </row>
    <row r="2542" spans="1:10">
      <c r="A2542" s="259"/>
      <c r="B2542" s="259"/>
      <c r="C2542" s="259"/>
      <c r="D2542" s="259"/>
      <c r="E2542" s="259"/>
      <c r="F2542" s="270"/>
      <c r="G2542" s="259"/>
      <c r="H2542" s="259"/>
      <c r="I2542" s="259"/>
      <c r="J2542" s="259"/>
    </row>
    <row r="2543" spans="1:10">
      <c r="A2543" s="259"/>
      <c r="B2543" s="259"/>
      <c r="C2543" s="259"/>
      <c r="D2543" s="259"/>
      <c r="E2543" s="259"/>
      <c r="F2543" s="270"/>
      <c r="G2543" s="259"/>
      <c r="H2543" s="259"/>
      <c r="I2543" s="259"/>
      <c r="J2543" s="259"/>
    </row>
    <row r="2544" spans="1:10">
      <c r="A2544" s="259"/>
      <c r="B2544" s="259"/>
      <c r="C2544" s="259"/>
      <c r="D2544" s="259"/>
      <c r="E2544" s="259"/>
      <c r="F2544" s="270"/>
      <c r="G2544" s="259"/>
      <c r="H2544" s="259"/>
      <c r="I2544" s="259"/>
      <c r="J2544" s="259"/>
    </row>
    <row r="2545" spans="1:10">
      <c r="A2545" s="259"/>
      <c r="B2545" s="259"/>
      <c r="C2545" s="259"/>
      <c r="D2545" s="259"/>
      <c r="E2545" s="259"/>
      <c r="F2545" s="270"/>
      <c r="G2545" s="259"/>
      <c r="H2545" s="259"/>
      <c r="I2545" s="259"/>
      <c r="J2545" s="259"/>
    </row>
    <row r="2546" spans="1:10">
      <c r="A2546" s="259"/>
      <c r="B2546" s="259"/>
      <c r="C2546" s="259"/>
      <c r="D2546" s="259"/>
      <c r="E2546" s="259"/>
      <c r="F2546" s="270"/>
      <c r="G2546" s="259"/>
      <c r="H2546" s="259"/>
      <c r="I2546" s="259"/>
      <c r="J2546" s="259"/>
    </row>
    <row r="2547" spans="1:10">
      <c r="A2547" s="259"/>
      <c r="B2547" s="259"/>
      <c r="C2547" s="259"/>
      <c r="D2547" s="259"/>
      <c r="E2547" s="259"/>
      <c r="F2547" s="270"/>
      <c r="G2547" s="259"/>
      <c r="H2547" s="259"/>
      <c r="I2547" s="259"/>
      <c r="J2547" s="259"/>
    </row>
    <row r="2548" spans="1:10">
      <c r="A2548" s="259"/>
      <c r="B2548" s="259"/>
      <c r="C2548" s="259"/>
      <c r="D2548" s="259"/>
      <c r="E2548" s="259"/>
      <c r="F2548" s="270"/>
      <c r="G2548" s="259"/>
      <c r="H2548" s="259"/>
      <c r="I2548" s="259"/>
      <c r="J2548" s="259"/>
    </row>
    <row r="2549" spans="1:10">
      <c r="A2549" s="259"/>
      <c r="B2549" s="259"/>
      <c r="C2549" s="259"/>
      <c r="D2549" s="259"/>
      <c r="E2549" s="259"/>
      <c r="F2549" s="270"/>
      <c r="G2549" s="259"/>
      <c r="H2549" s="259"/>
      <c r="I2549" s="259"/>
      <c r="J2549" s="259"/>
    </row>
    <row r="2550" spans="1:10">
      <c r="A2550" s="259"/>
      <c r="B2550" s="259"/>
      <c r="C2550" s="259"/>
      <c r="D2550" s="259"/>
      <c r="E2550" s="259"/>
      <c r="F2550" s="270"/>
      <c r="G2550" s="259"/>
      <c r="H2550" s="259"/>
      <c r="I2550" s="259"/>
      <c r="J2550" s="259"/>
    </row>
    <row r="2551" spans="1:10">
      <c r="A2551" s="259"/>
      <c r="B2551" s="259"/>
      <c r="C2551" s="259"/>
      <c r="D2551" s="259"/>
      <c r="E2551" s="259"/>
      <c r="F2551" s="270"/>
      <c r="G2551" s="259"/>
      <c r="H2551" s="259"/>
      <c r="I2551" s="259"/>
      <c r="J2551" s="259"/>
    </row>
    <row r="2552" spans="1:10">
      <c r="A2552" s="259"/>
      <c r="B2552" s="259"/>
      <c r="C2552" s="259"/>
      <c r="D2552" s="259"/>
      <c r="E2552" s="259"/>
      <c r="F2552" s="270"/>
      <c r="G2552" s="259"/>
      <c r="H2552" s="259"/>
      <c r="I2552" s="259"/>
      <c r="J2552" s="259"/>
    </row>
    <row r="2553" spans="1:10">
      <c r="A2553" s="259"/>
      <c r="B2553" s="259"/>
      <c r="C2553" s="259"/>
      <c r="D2553" s="259"/>
      <c r="E2553" s="259"/>
      <c r="F2553" s="270"/>
      <c r="G2553" s="259"/>
      <c r="H2553" s="259"/>
      <c r="I2553" s="259"/>
      <c r="J2553" s="259"/>
    </row>
    <row r="2554" spans="1:10">
      <c r="A2554" s="259"/>
      <c r="B2554" s="259"/>
      <c r="C2554" s="259"/>
      <c r="D2554" s="259"/>
      <c r="E2554" s="259"/>
      <c r="F2554" s="270"/>
      <c r="G2554" s="259"/>
      <c r="H2554" s="259"/>
      <c r="I2554" s="259"/>
      <c r="J2554" s="259"/>
    </row>
    <row r="2555" spans="1:10">
      <c r="A2555" s="259"/>
      <c r="B2555" s="259"/>
      <c r="C2555" s="259"/>
      <c r="D2555" s="259"/>
      <c r="E2555" s="259"/>
      <c r="F2555" s="270"/>
      <c r="G2555" s="259"/>
      <c r="H2555" s="259"/>
      <c r="I2555" s="259"/>
      <c r="J2555" s="259"/>
    </row>
    <row r="2556" spans="1:10">
      <c r="A2556" s="259"/>
      <c r="B2556" s="259"/>
      <c r="C2556" s="259"/>
      <c r="D2556" s="259"/>
      <c r="E2556" s="259"/>
      <c r="F2556" s="270"/>
      <c r="G2556" s="259"/>
      <c r="H2556" s="259"/>
      <c r="I2556" s="259"/>
      <c r="J2556" s="259"/>
    </row>
    <row r="2557" spans="1:10">
      <c r="A2557" s="259"/>
      <c r="B2557" s="259"/>
      <c r="C2557" s="259"/>
      <c r="D2557" s="259"/>
      <c r="E2557" s="259"/>
      <c r="F2557" s="270"/>
      <c r="G2557" s="259"/>
      <c r="H2557" s="259"/>
      <c r="I2557" s="259"/>
      <c r="J2557" s="259"/>
    </row>
    <row r="2558" spans="1:10">
      <c r="A2558" s="259"/>
      <c r="B2558" s="259"/>
      <c r="C2558" s="259"/>
      <c r="D2558" s="259"/>
      <c r="E2558" s="259"/>
      <c r="F2558" s="270"/>
      <c r="G2558" s="259"/>
      <c r="H2558" s="259"/>
      <c r="I2558" s="259"/>
      <c r="J2558" s="259"/>
    </row>
    <row r="2559" spans="1:10">
      <c r="A2559" s="259"/>
      <c r="B2559" s="259"/>
      <c r="C2559" s="259"/>
      <c r="D2559" s="259"/>
      <c r="E2559" s="259"/>
      <c r="F2559" s="270"/>
      <c r="G2559" s="259"/>
      <c r="H2559" s="259"/>
      <c r="I2559" s="259"/>
      <c r="J2559" s="259"/>
    </row>
    <row r="2560" spans="1:10">
      <c r="A2560" s="259"/>
      <c r="B2560" s="259"/>
      <c r="C2560" s="259"/>
      <c r="D2560" s="259"/>
      <c r="E2560" s="259"/>
      <c r="F2560" s="270"/>
      <c r="G2560" s="259"/>
      <c r="H2560" s="259"/>
      <c r="I2560" s="259"/>
      <c r="J2560" s="259"/>
    </row>
    <row r="2561" spans="1:10">
      <c r="A2561" s="259"/>
      <c r="B2561" s="259"/>
      <c r="C2561" s="259"/>
      <c r="D2561" s="259"/>
      <c r="E2561" s="259"/>
      <c r="F2561" s="270"/>
      <c r="G2561" s="259"/>
      <c r="H2561" s="259"/>
      <c r="I2561" s="259"/>
      <c r="J2561" s="259"/>
    </row>
    <row r="2562" spans="1:10">
      <c r="A2562" s="259"/>
      <c r="B2562" s="259"/>
      <c r="C2562" s="259"/>
      <c r="D2562" s="259"/>
      <c r="E2562" s="259"/>
      <c r="F2562" s="270"/>
      <c r="G2562" s="259"/>
      <c r="H2562" s="259"/>
      <c r="I2562" s="259"/>
      <c r="J2562" s="259"/>
    </row>
    <row r="2563" spans="1:10">
      <c r="A2563" s="259"/>
      <c r="B2563" s="259"/>
      <c r="C2563" s="259"/>
      <c r="D2563" s="259"/>
      <c r="E2563" s="259"/>
      <c r="F2563" s="270"/>
      <c r="G2563" s="259"/>
      <c r="H2563" s="259"/>
      <c r="I2563" s="259"/>
      <c r="J2563" s="259"/>
    </row>
    <row r="2564" spans="1:10">
      <c r="A2564" s="259"/>
      <c r="B2564" s="259"/>
      <c r="C2564" s="259"/>
      <c r="D2564" s="259"/>
      <c r="E2564" s="259"/>
      <c r="F2564" s="270"/>
      <c r="G2564" s="259"/>
      <c r="H2564" s="259"/>
      <c r="I2564" s="259"/>
      <c r="J2564" s="259"/>
    </row>
    <row r="2565" spans="1:10">
      <c r="A2565" s="259"/>
      <c r="B2565" s="259"/>
      <c r="C2565" s="259"/>
      <c r="D2565" s="259"/>
      <c r="E2565" s="259"/>
      <c r="F2565" s="270"/>
      <c r="G2565" s="259"/>
      <c r="H2565" s="259"/>
      <c r="I2565" s="259"/>
      <c r="J2565" s="259"/>
    </row>
    <row r="2566" spans="1:10">
      <c r="A2566" s="259"/>
      <c r="B2566" s="259"/>
      <c r="C2566" s="259"/>
      <c r="D2566" s="259"/>
      <c r="E2566" s="259"/>
      <c r="F2566" s="270"/>
      <c r="G2566" s="259"/>
      <c r="H2566" s="259"/>
      <c r="I2566" s="259"/>
      <c r="J2566" s="259"/>
    </row>
    <row r="2567" spans="1:10">
      <c r="A2567" s="259"/>
      <c r="B2567" s="259"/>
      <c r="C2567" s="259"/>
      <c r="D2567" s="259"/>
      <c r="E2567" s="259"/>
      <c r="F2567" s="270"/>
      <c r="G2567" s="259"/>
      <c r="H2567" s="259"/>
      <c r="I2567" s="259"/>
      <c r="J2567" s="259"/>
    </row>
    <row r="2568" spans="1:10">
      <c r="A2568" s="259"/>
      <c r="B2568" s="259"/>
      <c r="C2568" s="259"/>
      <c r="D2568" s="259"/>
      <c r="E2568" s="259"/>
      <c r="F2568" s="270"/>
      <c r="G2568" s="259"/>
      <c r="H2568" s="259"/>
      <c r="I2568" s="259"/>
      <c r="J2568" s="259"/>
    </row>
    <row r="2569" spans="1:10">
      <c r="A2569" s="259"/>
      <c r="B2569" s="259"/>
      <c r="C2569" s="259"/>
      <c r="D2569" s="259"/>
      <c r="E2569" s="259"/>
      <c r="F2569" s="270"/>
      <c r="G2569" s="259"/>
      <c r="H2569" s="259"/>
      <c r="I2569" s="259"/>
      <c r="J2569" s="259"/>
    </row>
    <row r="2570" spans="1:10">
      <c r="A2570" s="259"/>
      <c r="B2570" s="259"/>
      <c r="C2570" s="259"/>
      <c r="D2570" s="259"/>
      <c r="E2570" s="259"/>
      <c r="F2570" s="270"/>
      <c r="G2570" s="259"/>
      <c r="H2570" s="259"/>
      <c r="I2570" s="259"/>
      <c r="J2570" s="259"/>
    </row>
    <row r="2571" spans="1:10">
      <c r="A2571" s="259"/>
      <c r="B2571" s="259"/>
      <c r="C2571" s="259"/>
      <c r="D2571" s="259"/>
      <c r="E2571" s="259"/>
      <c r="F2571" s="270"/>
      <c r="G2571" s="259"/>
      <c r="H2571" s="259"/>
      <c r="I2571" s="259"/>
      <c r="J2571" s="259"/>
    </row>
    <row r="2572" spans="1:10">
      <c r="A2572" s="259"/>
      <c r="B2572" s="259"/>
      <c r="C2572" s="259"/>
      <c r="D2572" s="259"/>
      <c r="E2572" s="259"/>
      <c r="F2572" s="270"/>
      <c r="G2572" s="259"/>
      <c r="H2572" s="259"/>
      <c r="I2572" s="259"/>
      <c r="J2572" s="259"/>
    </row>
    <row r="2573" spans="1:10">
      <c r="A2573" s="259"/>
      <c r="B2573" s="259"/>
      <c r="C2573" s="259"/>
      <c r="D2573" s="259"/>
      <c r="E2573" s="259"/>
      <c r="F2573" s="270"/>
      <c r="G2573" s="259"/>
      <c r="H2573" s="259"/>
      <c r="I2573" s="259"/>
      <c r="J2573" s="259"/>
    </row>
    <row r="2574" spans="1:10">
      <c r="A2574" s="259"/>
      <c r="B2574" s="259"/>
      <c r="C2574" s="259"/>
      <c r="D2574" s="259"/>
      <c r="E2574" s="259"/>
      <c r="F2574" s="270"/>
      <c r="G2574" s="259"/>
      <c r="H2574" s="259"/>
      <c r="I2574" s="259"/>
      <c r="J2574" s="259"/>
    </row>
    <row r="2575" spans="1:10">
      <c r="A2575" s="259"/>
      <c r="B2575" s="259"/>
      <c r="C2575" s="259"/>
      <c r="D2575" s="259"/>
      <c r="E2575" s="259"/>
      <c r="F2575" s="270"/>
      <c r="G2575" s="259"/>
      <c r="H2575" s="259"/>
      <c r="I2575" s="259"/>
      <c r="J2575" s="259"/>
    </row>
    <row r="2576" spans="1:10">
      <c r="A2576" s="259"/>
      <c r="B2576" s="259"/>
      <c r="C2576" s="259"/>
      <c r="D2576" s="259"/>
      <c r="E2576" s="259"/>
      <c r="F2576" s="270"/>
      <c r="G2576" s="259"/>
      <c r="H2576" s="259"/>
      <c r="I2576" s="259"/>
      <c r="J2576" s="259"/>
    </row>
    <row r="2577" spans="1:10">
      <c r="A2577" s="259"/>
      <c r="B2577" s="259"/>
      <c r="C2577" s="259"/>
      <c r="D2577" s="259"/>
      <c r="E2577" s="259"/>
      <c r="F2577" s="270"/>
      <c r="G2577" s="259"/>
      <c r="H2577" s="259"/>
      <c r="I2577" s="259"/>
      <c r="J2577" s="259"/>
    </row>
    <row r="2578" spans="1:10">
      <c r="A2578" s="259"/>
      <c r="B2578" s="259"/>
      <c r="C2578" s="259"/>
      <c r="D2578" s="259"/>
      <c r="E2578" s="259"/>
      <c r="F2578" s="270"/>
      <c r="G2578" s="259"/>
      <c r="H2578" s="259"/>
      <c r="I2578" s="259"/>
      <c r="J2578" s="259"/>
    </row>
    <row r="2579" spans="1:10">
      <c r="A2579" s="259"/>
      <c r="B2579" s="259"/>
      <c r="C2579" s="259"/>
      <c r="D2579" s="259"/>
      <c r="E2579" s="259"/>
      <c r="F2579" s="270"/>
      <c r="G2579" s="259"/>
      <c r="H2579" s="259"/>
      <c r="I2579" s="259"/>
      <c r="J2579" s="259"/>
    </row>
    <row r="2580" spans="1:10">
      <c r="A2580" s="259"/>
      <c r="B2580" s="259"/>
      <c r="C2580" s="259"/>
      <c r="D2580" s="259"/>
      <c r="E2580" s="259"/>
      <c r="F2580" s="270"/>
      <c r="G2580" s="259"/>
      <c r="H2580" s="259"/>
      <c r="I2580" s="259"/>
      <c r="J2580" s="259"/>
    </row>
    <row r="2581" spans="1:10">
      <c r="A2581" s="259"/>
      <c r="B2581" s="259"/>
      <c r="C2581" s="259"/>
      <c r="D2581" s="259"/>
      <c r="E2581" s="259"/>
      <c r="F2581" s="270"/>
      <c r="G2581" s="259"/>
      <c r="H2581" s="259"/>
      <c r="I2581" s="259"/>
      <c r="J2581" s="259"/>
    </row>
    <row r="2582" spans="1:10">
      <c r="A2582" s="259"/>
      <c r="B2582" s="259"/>
      <c r="C2582" s="259"/>
      <c r="D2582" s="259"/>
      <c r="E2582" s="259"/>
      <c r="F2582" s="270"/>
      <c r="G2582" s="259"/>
      <c r="H2582" s="259"/>
      <c r="I2582" s="259"/>
      <c r="J2582" s="259"/>
    </row>
    <row r="2583" spans="1:10">
      <c r="A2583" s="259"/>
      <c r="B2583" s="259"/>
      <c r="C2583" s="259"/>
      <c r="D2583" s="259"/>
      <c r="E2583" s="259"/>
      <c r="F2583" s="270"/>
      <c r="G2583" s="259"/>
      <c r="H2583" s="259"/>
      <c r="I2583" s="259"/>
      <c r="J2583" s="259"/>
    </row>
    <row r="2584" spans="1:10">
      <c r="A2584" s="259"/>
      <c r="B2584" s="259"/>
      <c r="C2584" s="259"/>
      <c r="D2584" s="259"/>
      <c r="E2584" s="259"/>
      <c r="F2584" s="270"/>
      <c r="G2584" s="259"/>
      <c r="H2584" s="259"/>
      <c r="I2584" s="259"/>
      <c r="J2584" s="259"/>
    </row>
    <row r="2585" spans="1:10">
      <c r="A2585" s="259"/>
      <c r="B2585" s="259"/>
      <c r="C2585" s="259"/>
      <c r="D2585" s="259"/>
      <c r="E2585" s="259"/>
      <c r="F2585" s="270"/>
      <c r="G2585" s="259"/>
      <c r="H2585" s="259"/>
      <c r="I2585" s="259"/>
      <c r="J2585" s="259"/>
    </row>
    <row r="2586" spans="1:10">
      <c r="A2586" s="259"/>
      <c r="B2586" s="259"/>
      <c r="C2586" s="259"/>
      <c r="D2586" s="259"/>
      <c r="E2586" s="259"/>
      <c r="F2586" s="270"/>
      <c r="G2586" s="259"/>
      <c r="H2586" s="259"/>
      <c r="I2586" s="259"/>
      <c r="J2586" s="259"/>
    </row>
    <row r="2587" spans="1:10">
      <c r="A2587" s="259"/>
      <c r="B2587" s="259"/>
      <c r="C2587" s="259"/>
      <c r="D2587" s="259"/>
      <c r="E2587" s="259"/>
      <c r="F2587" s="270"/>
      <c r="G2587" s="259"/>
      <c r="H2587" s="259"/>
      <c r="I2587" s="259"/>
      <c r="J2587" s="259"/>
    </row>
    <row r="2588" spans="1:10">
      <c r="A2588" s="259"/>
      <c r="B2588" s="259"/>
      <c r="C2588" s="259"/>
      <c r="D2588" s="259"/>
      <c r="E2588" s="259"/>
      <c r="F2588" s="270"/>
      <c r="G2588" s="259"/>
      <c r="H2588" s="259"/>
      <c r="I2588" s="259"/>
      <c r="J2588" s="259"/>
    </row>
    <row r="2589" spans="1:10">
      <c r="A2589" s="259"/>
      <c r="B2589" s="259"/>
      <c r="C2589" s="259"/>
      <c r="D2589" s="259"/>
      <c r="E2589" s="259"/>
      <c r="F2589" s="270"/>
      <c r="G2589" s="259"/>
      <c r="H2589" s="259"/>
      <c r="I2589" s="259"/>
      <c r="J2589" s="259"/>
    </row>
    <row r="2590" spans="1:10">
      <c r="A2590" s="259"/>
      <c r="B2590" s="259"/>
      <c r="C2590" s="259"/>
      <c r="D2590" s="259"/>
      <c r="E2590" s="259"/>
      <c r="F2590" s="270"/>
      <c r="G2590" s="259"/>
      <c r="H2590" s="259"/>
      <c r="I2590" s="259"/>
      <c r="J2590" s="259"/>
    </row>
    <row r="2591" spans="1:10">
      <c r="A2591" s="259"/>
      <c r="B2591" s="259"/>
      <c r="C2591" s="259"/>
      <c r="D2591" s="259"/>
      <c r="E2591" s="259"/>
      <c r="F2591" s="270"/>
      <c r="G2591" s="259"/>
      <c r="H2591" s="259"/>
      <c r="I2591" s="259"/>
      <c r="J2591" s="259"/>
    </row>
    <row r="2592" spans="1:10">
      <c r="A2592" s="259"/>
      <c r="B2592" s="259"/>
      <c r="C2592" s="259"/>
      <c r="D2592" s="259"/>
      <c r="E2592" s="259"/>
      <c r="F2592" s="270"/>
      <c r="G2592" s="259"/>
      <c r="H2592" s="259"/>
      <c r="I2592" s="259"/>
      <c r="J2592" s="259"/>
    </row>
    <row r="2593" spans="1:10">
      <c r="A2593" s="259"/>
      <c r="B2593" s="259"/>
      <c r="C2593" s="259"/>
      <c r="D2593" s="259"/>
      <c r="E2593" s="259"/>
      <c r="F2593" s="270"/>
      <c r="G2593" s="259"/>
      <c r="H2593" s="259"/>
      <c r="I2593" s="259"/>
      <c r="J2593" s="259"/>
    </row>
    <row r="2594" spans="1:10">
      <c r="A2594" s="259"/>
      <c r="B2594" s="259"/>
      <c r="C2594" s="259"/>
      <c r="D2594" s="259"/>
      <c r="E2594" s="259"/>
      <c r="F2594" s="270"/>
      <c r="G2594" s="259"/>
      <c r="H2594" s="259"/>
      <c r="I2594" s="259"/>
      <c r="J2594" s="259"/>
    </row>
    <row r="2595" spans="1:10">
      <c r="A2595" s="259"/>
      <c r="B2595" s="259"/>
      <c r="C2595" s="259"/>
      <c r="D2595" s="259"/>
      <c r="E2595" s="259"/>
      <c r="F2595" s="270"/>
      <c r="G2595" s="259"/>
      <c r="H2595" s="259"/>
      <c r="I2595" s="259"/>
      <c r="J2595" s="259"/>
    </row>
    <row r="2596" spans="1:10">
      <c r="A2596" s="259"/>
      <c r="B2596" s="259"/>
      <c r="C2596" s="259"/>
      <c r="D2596" s="259"/>
      <c r="E2596" s="259"/>
      <c r="F2596" s="270"/>
      <c r="G2596" s="259"/>
      <c r="H2596" s="259"/>
      <c r="I2596" s="259"/>
      <c r="J2596" s="259"/>
    </row>
    <row r="2597" spans="1:10">
      <c r="A2597" s="259"/>
      <c r="B2597" s="259"/>
      <c r="C2597" s="259"/>
      <c r="D2597" s="259"/>
      <c r="E2597" s="259"/>
      <c r="F2597" s="270"/>
      <c r="G2597" s="259"/>
      <c r="H2597" s="259"/>
      <c r="I2597" s="259"/>
      <c r="J2597" s="259"/>
    </row>
    <row r="2598" spans="1:10">
      <c r="A2598" s="259"/>
      <c r="B2598" s="259"/>
      <c r="C2598" s="259"/>
      <c r="D2598" s="259"/>
      <c r="E2598" s="259"/>
      <c r="F2598" s="270"/>
      <c r="G2598" s="259"/>
      <c r="H2598" s="259"/>
      <c r="I2598" s="259"/>
      <c r="J2598" s="259"/>
    </row>
    <row r="2599" spans="1:10">
      <c r="A2599" s="259"/>
      <c r="B2599" s="259"/>
      <c r="C2599" s="259"/>
      <c r="D2599" s="259"/>
      <c r="E2599" s="259"/>
      <c r="F2599" s="270"/>
      <c r="G2599" s="259"/>
      <c r="H2599" s="259"/>
      <c r="I2599" s="259"/>
      <c r="J2599" s="259"/>
    </row>
    <row r="2600" spans="1:10">
      <c r="A2600" s="259"/>
      <c r="B2600" s="259"/>
      <c r="C2600" s="259"/>
      <c r="D2600" s="259"/>
      <c r="E2600" s="259"/>
      <c r="F2600" s="270"/>
      <c r="G2600" s="259"/>
      <c r="H2600" s="259"/>
      <c r="I2600" s="259"/>
      <c r="J2600" s="259"/>
    </row>
    <row r="2601" spans="1:10">
      <c r="A2601" s="259"/>
      <c r="B2601" s="259"/>
      <c r="C2601" s="259"/>
      <c r="D2601" s="259"/>
      <c r="E2601" s="259"/>
      <c r="F2601" s="270"/>
      <c r="G2601" s="259"/>
      <c r="H2601" s="259"/>
      <c r="I2601" s="259"/>
      <c r="J2601" s="259"/>
    </row>
    <row r="2602" spans="1:10">
      <c r="A2602" s="259"/>
      <c r="B2602" s="259"/>
      <c r="C2602" s="259"/>
      <c r="D2602" s="259"/>
      <c r="E2602" s="259"/>
      <c r="F2602" s="270"/>
      <c r="G2602" s="259"/>
      <c r="H2602" s="259"/>
      <c r="I2602" s="259"/>
      <c r="J2602" s="259"/>
    </row>
    <row r="2603" spans="1:10">
      <c r="A2603" s="259"/>
      <c r="B2603" s="259"/>
      <c r="C2603" s="259"/>
      <c r="D2603" s="259"/>
      <c r="E2603" s="259"/>
      <c r="F2603" s="270"/>
      <c r="G2603" s="259"/>
      <c r="H2603" s="259"/>
      <c r="I2603" s="259"/>
      <c r="J2603" s="259"/>
    </row>
    <row r="2604" spans="1:10">
      <c r="A2604" s="259"/>
      <c r="B2604" s="259"/>
      <c r="C2604" s="259"/>
      <c r="D2604" s="259"/>
      <c r="E2604" s="259"/>
      <c r="F2604" s="270"/>
      <c r="G2604" s="259"/>
      <c r="H2604" s="259"/>
      <c r="I2604" s="259"/>
      <c r="J2604" s="259"/>
    </row>
    <row r="2605" spans="1:10">
      <c r="A2605" s="259"/>
      <c r="B2605" s="259"/>
      <c r="C2605" s="259"/>
      <c r="D2605" s="259"/>
      <c r="E2605" s="259"/>
      <c r="F2605" s="270"/>
      <c r="G2605" s="259"/>
      <c r="H2605" s="259"/>
      <c r="I2605" s="259"/>
      <c r="J2605" s="259"/>
    </row>
    <row r="2606" spans="1:10">
      <c r="A2606" s="259"/>
      <c r="B2606" s="259"/>
      <c r="C2606" s="259"/>
      <c r="D2606" s="259"/>
      <c r="E2606" s="259"/>
      <c r="F2606" s="270"/>
      <c r="G2606" s="259"/>
      <c r="H2606" s="259"/>
      <c r="I2606" s="259"/>
      <c r="J2606" s="259"/>
    </row>
    <row r="2607" spans="1:10">
      <c r="A2607" s="259"/>
      <c r="B2607" s="259"/>
      <c r="C2607" s="259"/>
      <c r="D2607" s="259"/>
      <c r="E2607" s="259"/>
      <c r="F2607" s="270"/>
      <c r="G2607" s="259"/>
      <c r="H2607" s="259"/>
      <c r="I2607" s="259"/>
      <c r="J2607" s="259"/>
    </row>
    <row r="2608" spans="1:10">
      <c r="A2608" s="259"/>
      <c r="B2608" s="259"/>
      <c r="C2608" s="259"/>
      <c r="D2608" s="259"/>
      <c r="E2608" s="259"/>
      <c r="F2608" s="270"/>
      <c r="G2608" s="259"/>
      <c r="H2608" s="259"/>
      <c r="I2608" s="259"/>
      <c r="J2608" s="259"/>
    </row>
    <row r="2609" spans="1:10">
      <c r="A2609" s="259"/>
      <c r="B2609" s="259"/>
      <c r="C2609" s="259"/>
      <c r="D2609" s="259"/>
      <c r="E2609" s="259"/>
      <c r="F2609" s="270"/>
      <c r="G2609" s="259"/>
      <c r="H2609" s="259"/>
      <c r="I2609" s="259"/>
      <c r="J2609" s="259"/>
    </row>
    <row r="2610" spans="1:10">
      <c r="A2610" s="259"/>
      <c r="B2610" s="259"/>
      <c r="C2610" s="259"/>
      <c r="D2610" s="259"/>
      <c r="E2610" s="259"/>
      <c r="F2610" s="270"/>
      <c r="G2610" s="259"/>
      <c r="H2610" s="259"/>
      <c r="I2610" s="259"/>
      <c r="J2610" s="259"/>
    </row>
    <row r="2611" spans="1:10">
      <c r="A2611" s="259"/>
      <c r="B2611" s="259"/>
      <c r="C2611" s="259"/>
      <c r="D2611" s="259"/>
      <c r="E2611" s="259"/>
      <c r="F2611" s="270"/>
      <c r="G2611" s="259"/>
      <c r="H2611" s="259"/>
      <c r="I2611" s="259"/>
      <c r="J2611" s="259"/>
    </row>
    <row r="2612" spans="1:10">
      <c r="A2612" s="259"/>
      <c r="B2612" s="259"/>
      <c r="C2612" s="259"/>
      <c r="D2612" s="259"/>
      <c r="E2612" s="259"/>
      <c r="F2612" s="270"/>
      <c r="G2612" s="259"/>
      <c r="H2612" s="259"/>
      <c r="I2612" s="259"/>
      <c r="J2612" s="259"/>
    </row>
    <row r="2613" spans="1:10">
      <c r="A2613" s="259"/>
      <c r="B2613" s="259"/>
      <c r="C2613" s="259"/>
      <c r="D2613" s="259"/>
      <c r="E2613" s="259"/>
      <c r="F2613" s="270"/>
      <c r="G2613" s="259"/>
      <c r="H2613" s="259"/>
      <c r="I2613" s="259"/>
      <c r="J2613" s="259"/>
    </row>
    <row r="2614" spans="1:10">
      <c r="A2614" s="259"/>
      <c r="B2614" s="259"/>
      <c r="C2614" s="259"/>
      <c r="D2614" s="259"/>
      <c r="E2614" s="259"/>
      <c r="F2614" s="270"/>
      <c r="G2614" s="259"/>
      <c r="H2614" s="259"/>
      <c r="I2614" s="259"/>
      <c r="J2614" s="259"/>
    </row>
    <row r="2615" spans="1:10">
      <c r="A2615" s="259"/>
      <c r="B2615" s="259"/>
      <c r="C2615" s="259"/>
      <c r="D2615" s="259"/>
      <c r="E2615" s="259"/>
      <c r="F2615" s="270"/>
      <c r="G2615" s="259"/>
      <c r="H2615" s="259"/>
      <c r="I2615" s="259"/>
      <c r="J2615" s="259"/>
    </row>
    <row r="2616" spans="1:10">
      <c r="A2616" s="259"/>
      <c r="B2616" s="259"/>
      <c r="C2616" s="259"/>
      <c r="D2616" s="259"/>
      <c r="E2616" s="259"/>
      <c r="F2616" s="270"/>
      <c r="G2616" s="259"/>
      <c r="H2616" s="259"/>
      <c r="I2616" s="259"/>
      <c r="J2616" s="259"/>
    </row>
    <row r="2617" spans="1:10">
      <c r="A2617" s="259"/>
      <c r="B2617" s="259"/>
      <c r="C2617" s="259"/>
      <c r="D2617" s="259"/>
      <c r="E2617" s="259"/>
      <c r="F2617" s="270"/>
      <c r="G2617" s="259"/>
      <c r="H2617" s="259"/>
      <c r="I2617" s="259"/>
      <c r="J2617" s="259"/>
    </row>
    <row r="2618" spans="1:10">
      <c r="A2618" s="259"/>
      <c r="B2618" s="259"/>
      <c r="C2618" s="259"/>
      <c r="D2618" s="259"/>
      <c r="E2618" s="259"/>
      <c r="F2618" s="270"/>
      <c r="G2618" s="259"/>
      <c r="H2618" s="259"/>
      <c r="I2618" s="259"/>
      <c r="J2618" s="259"/>
    </row>
    <row r="2619" spans="1:10">
      <c r="A2619" s="259"/>
      <c r="B2619" s="259"/>
      <c r="C2619" s="259"/>
      <c r="D2619" s="259"/>
      <c r="E2619" s="259"/>
      <c r="F2619" s="270"/>
      <c r="G2619" s="259"/>
      <c r="H2619" s="259"/>
      <c r="I2619" s="259"/>
      <c r="J2619" s="259"/>
    </row>
    <row r="2620" spans="1:10">
      <c r="A2620" s="259"/>
      <c r="B2620" s="259"/>
      <c r="C2620" s="259"/>
      <c r="D2620" s="259"/>
      <c r="E2620" s="259"/>
      <c r="F2620" s="270"/>
      <c r="G2620" s="259"/>
      <c r="H2620" s="259"/>
      <c r="I2620" s="259"/>
      <c r="J2620" s="259"/>
    </row>
    <row r="2621" spans="1:10">
      <c r="A2621" s="259"/>
      <c r="B2621" s="259"/>
      <c r="C2621" s="259"/>
      <c r="D2621" s="259"/>
      <c r="E2621" s="259"/>
      <c r="F2621" s="270"/>
      <c r="G2621" s="259"/>
      <c r="H2621" s="259"/>
      <c r="I2621" s="259"/>
      <c r="J2621" s="259"/>
    </row>
    <row r="2622" spans="1:10">
      <c r="A2622" s="259"/>
      <c r="B2622" s="259"/>
      <c r="C2622" s="259"/>
      <c r="D2622" s="259"/>
      <c r="E2622" s="259"/>
      <c r="F2622" s="270"/>
      <c r="G2622" s="259"/>
      <c r="H2622" s="259"/>
      <c r="I2622" s="259"/>
      <c r="J2622" s="259"/>
    </row>
    <row r="2623" spans="1:10">
      <c r="A2623" s="259"/>
      <c r="B2623" s="259"/>
      <c r="C2623" s="259"/>
      <c r="D2623" s="259"/>
      <c r="E2623" s="259"/>
      <c r="F2623" s="270"/>
      <c r="G2623" s="259"/>
      <c r="H2623" s="259"/>
      <c r="I2623" s="259"/>
      <c r="J2623" s="259"/>
    </row>
    <row r="2624" spans="1:10">
      <c r="A2624" s="259"/>
      <c r="B2624" s="259"/>
      <c r="C2624" s="259"/>
      <c r="D2624" s="259"/>
      <c r="E2624" s="259"/>
      <c r="F2624" s="270"/>
      <c r="G2624" s="259"/>
      <c r="H2624" s="259"/>
      <c r="I2624" s="259"/>
      <c r="J2624" s="259"/>
    </row>
    <row r="2625" spans="1:10">
      <c r="A2625" s="259"/>
      <c r="B2625" s="259"/>
      <c r="C2625" s="259"/>
      <c r="D2625" s="259"/>
      <c r="E2625" s="259"/>
      <c r="F2625" s="270"/>
      <c r="G2625" s="259"/>
      <c r="H2625" s="259"/>
      <c r="I2625" s="259"/>
      <c r="J2625" s="259"/>
    </row>
    <row r="2626" spans="1:10">
      <c r="A2626" s="259"/>
      <c r="B2626" s="259"/>
      <c r="C2626" s="259"/>
      <c r="D2626" s="259"/>
      <c r="E2626" s="259"/>
      <c r="F2626" s="270"/>
      <c r="G2626" s="259"/>
      <c r="H2626" s="259"/>
      <c r="I2626" s="259"/>
      <c r="J2626" s="259"/>
    </row>
    <row r="2627" spans="1:10">
      <c r="A2627" s="259"/>
      <c r="B2627" s="259"/>
      <c r="C2627" s="259"/>
      <c r="D2627" s="259"/>
      <c r="E2627" s="259"/>
      <c r="F2627" s="270"/>
      <c r="G2627" s="259"/>
      <c r="H2627" s="259"/>
      <c r="I2627" s="259"/>
      <c r="J2627" s="259"/>
    </row>
    <row r="2628" spans="1:10">
      <c r="A2628" s="259"/>
      <c r="B2628" s="259"/>
      <c r="C2628" s="259"/>
      <c r="D2628" s="259"/>
      <c r="E2628" s="259"/>
      <c r="F2628" s="270"/>
      <c r="G2628" s="259"/>
      <c r="H2628" s="259"/>
      <c r="I2628" s="259"/>
      <c r="J2628" s="259"/>
    </row>
    <row r="2629" spans="1:10">
      <c r="A2629" s="259"/>
      <c r="B2629" s="259"/>
      <c r="C2629" s="259"/>
      <c r="D2629" s="259"/>
      <c r="E2629" s="259"/>
      <c r="F2629" s="270"/>
      <c r="G2629" s="259"/>
      <c r="H2629" s="259"/>
      <c r="I2629" s="259"/>
      <c r="J2629" s="259"/>
    </row>
    <row r="2630" spans="1:10">
      <c r="A2630" s="259"/>
      <c r="B2630" s="259"/>
      <c r="C2630" s="259"/>
      <c r="D2630" s="259"/>
      <c r="E2630" s="259"/>
      <c r="F2630" s="270"/>
      <c r="G2630" s="259"/>
      <c r="H2630" s="259"/>
      <c r="I2630" s="259"/>
      <c r="J2630" s="259"/>
    </row>
    <row r="2631" spans="1:10">
      <c r="A2631" s="259"/>
      <c r="B2631" s="259"/>
      <c r="C2631" s="259"/>
      <c r="D2631" s="259"/>
      <c r="E2631" s="259"/>
      <c r="F2631" s="270"/>
      <c r="G2631" s="259"/>
      <c r="H2631" s="259"/>
      <c r="I2631" s="259"/>
      <c r="J2631" s="259"/>
    </row>
    <row r="2632" spans="1:10">
      <c r="A2632" s="259"/>
      <c r="B2632" s="259"/>
      <c r="C2632" s="259"/>
      <c r="D2632" s="259"/>
      <c r="E2632" s="259"/>
      <c r="F2632" s="270"/>
      <c r="G2632" s="259"/>
      <c r="H2632" s="259"/>
      <c r="I2632" s="259"/>
      <c r="J2632" s="259"/>
    </row>
    <row r="2633" spans="1:10">
      <c r="A2633" s="259"/>
      <c r="B2633" s="259"/>
      <c r="C2633" s="259"/>
      <c r="D2633" s="259"/>
      <c r="E2633" s="259"/>
      <c r="F2633" s="270"/>
      <c r="G2633" s="259"/>
      <c r="H2633" s="259"/>
      <c r="I2633" s="259"/>
      <c r="J2633" s="259"/>
    </row>
    <row r="2634" spans="1:10">
      <c r="A2634" s="259"/>
      <c r="B2634" s="259"/>
      <c r="C2634" s="259"/>
      <c r="D2634" s="259"/>
      <c r="E2634" s="259"/>
      <c r="F2634" s="270"/>
      <c r="G2634" s="259"/>
      <c r="H2634" s="259"/>
      <c r="I2634" s="259"/>
      <c r="J2634" s="259"/>
    </row>
    <row r="2635" spans="1:10">
      <c r="A2635" s="259"/>
      <c r="B2635" s="259"/>
      <c r="C2635" s="259"/>
      <c r="D2635" s="259"/>
      <c r="E2635" s="259"/>
      <c r="F2635" s="270"/>
      <c r="G2635" s="259"/>
      <c r="H2635" s="259"/>
      <c r="I2635" s="259"/>
      <c r="J2635" s="259"/>
    </row>
    <row r="2636" spans="1:10">
      <c r="A2636" s="259"/>
      <c r="B2636" s="259"/>
      <c r="C2636" s="259"/>
      <c r="D2636" s="259"/>
      <c r="E2636" s="259"/>
      <c r="F2636" s="270"/>
      <c r="G2636" s="259"/>
      <c r="H2636" s="259"/>
      <c r="I2636" s="259"/>
      <c r="J2636" s="259"/>
    </row>
    <row r="2637" spans="1:10">
      <c r="A2637" s="259"/>
      <c r="B2637" s="259"/>
      <c r="C2637" s="259"/>
      <c r="D2637" s="259"/>
      <c r="E2637" s="259"/>
      <c r="F2637" s="270"/>
      <c r="G2637" s="259"/>
      <c r="H2637" s="259"/>
      <c r="I2637" s="259"/>
      <c r="J2637" s="259"/>
    </row>
    <row r="2638" spans="1:10">
      <c r="A2638" s="259"/>
      <c r="B2638" s="259"/>
      <c r="C2638" s="259"/>
      <c r="D2638" s="259"/>
      <c r="E2638" s="259"/>
      <c r="F2638" s="270"/>
      <c r="G2638" s="259"/>
      <c r="H2638" s="259"/>
      <c r="I2638" s="259"/>
      <c r="J2638" s="259"/>
    </row>
    <row r="2639" spans="1:10">
      <c r="A2639" s="259"/>
      <c r="B2639" s="259"/>
      <c r="C2639" s="259"/>
      <c r="D2639" s="259"/>
      <c r="E2639" s="259"/>
      <c r="F2639" s="270"/>
      <c r="G2639" s="259"/>
      <c r="H2639" s="259"/>
      <c r="I2639" s="259"/>
      <c r="J2639" s="259"/>
    </row>
    <row r="2640" spans="1:10">
      <c r="A2640" s="259"/>
      <c r="B2640" s="259"/>
      <c r="C2640" s="259"/>
      <c r="D2640" s="259"/>
      <c r="E2640" s="259"/>
      <c r="F2640" s="270"/>
      <c r="G2640" s="259"/>
      <c r="H2640" s="259"/>
      <c r="I2640" s="259"/>
      <c r="J2640" s="259"/>
    </row>
    <row r="2641" spans="1:10">
      <c r="A2641" s="259"/>
      <c r="B2641" s="259"/>
      <c r="C2641" s="259"/>
      <c r="D2641" s="259"/>
      <c r="E2641" s="259"/>
      <c r="F2641" s="270"/>
      <c r="G2641" s="259"/>
      <c r="H2641" s="259"/>
      <c r="I2641" s="259"/>
      <c r="J2641" s="259"/>
    </row>
    <row r="2642" spans="1:10">
      <c r="A2642" s="259"/>
      <c r="B2642" s="259"/>
      <c r="C2642" s="259"/>
      <c r="D2642" s="259"/>
      <c r="E2642" s="259"/>
      <c r="F2642" s="270"/>
      <c r="G2642" s="259"/>
      <c r="H2642" s="259"/>
      <c r="I2642" s="259"/>
      <c r="J2642" s="259"/>
    </row>
    <row r="2643" spans="1:10">
      <c r="A2643" s="259"/>
      <c r="B2643" s="259"/>
      <c r="C2643" s="259"/>
      <c r="D2643" s="259"/>
      <c r="E2643" s="259"/>
      <c r="F2643" s="270"/>
      <c r="G2643" s="259"/>
      <c r="H2643" s="259"/>
      <c r="I2643" s="259"/>
      <c r="J2643" s="259"/>
    </row>
    <row r="2644" spans="1:10">
      <c r="A2644" s="259"/>
      <c r="B2644" s="259"/>
      <c r="C2644" s="259"/>
      <c r="D2644" s="259"/>
      <c r="E2644" s="259"/>
      <c r="F2644" s="270"/>
      <c r="G2644" s="259"/>
      <c r="H2644" s="259"/>
      <c r="I2644" s="259"/>
      <c r="J2644" s="259"/>
    </row>
    <row r="2645" spans="1:10">
      <c r="A2645" s="259"/>
      <c r="B2645" s="259"/>
      <c r="C2645" s="259"/>
      <c r="D2645" s="259"/>
      <c r="E2645" s="259"/>
      <c r="F2645" s="270"/>
      <c r="G2645" s="259"/>
      <c r="H2645" s="259"/>
      <c r="I2645" s="259"/>
      <c r="J2645" s="259"/>
    </row>
    <row r="2646" spans="1:10">
      <c r="A2646" s="259"/>
      <c r="B2646" s="259"/>
      <c r="C2646" s="259"/>
      <c r="D2646" s="259"/>
      <c r="E2646" s="259"/>
      <c r="F2646" s="270"/>
      <c r="G2646" s="259"/>
      <c r="H2646" s="259"/>
      <c r="I2646" s="259"/>
      <c r="J2646" s="259"/>
    </row>
    <row r="2647" spans="1:10">
      <c r="A2647" s="259"/>
      <c r="B2647" s="259"/>
      <c r="C2647" s="259"/>
      <c r="D2647" s="259"/>
      <c r="E2647" s="259"/>
      <c r="F2647" s="270"/>
      <c r="G2647" s="259"/>
      <c r="H2647" s="259"/>
      <c r="I2647" s="259"/>
      <c r="J2647" s="259"/>
    </row>
    <row r="2648" spans="1:10">
      <c r="A2648" s="259"/>
      <c r="B2648" s="259"/>
      <c r="C2648" s="259"/>
      <c r="D2648" s="259"/>
      <c r="E2648" s="259"/>
      <c r="F2648" s="270"/>
      <c r="G2648" s="259"/>
      <c r="H2648" s="259"/>
      <c r="I2648" s="259"/>
      <c r="J2648" s="259"/>
    </row>
    <row r="2649" spans="1:10">
      <c r="A2649" s="259"/>
      <c r="B2649" s="259"/>
      <c r="C2649" s="259"/>
      <c r="D2649" s="259"/>
      <c r="E2649" s="259"/>
      <c r="F2649" s="270"/>
      <c r="G2649" s="259"/>
      <c r="H2649" s="259"/>
      <c r="I2649" s="259"/>
      <c r="J2649" s="259"/>
    </row>
    <row r="2650" spans="1:10">
      <c r="A2650" s="259"/>
      <c r="B2650" s="259"/>
      <c r="C2650" s="259"/>
      <c r="D2650" s="259"/>
      <c r="E2650" s="259"/>
      <c r="F2650" s="270"/>
      <c r="G2650" s="259"/>
      <c r="H2650" s="259"/>
      <c r="I2650" s="259"/>
      <c r="J2650" s="259"/>
    </row>
    <row r="2651" spans="1:10">
      <c r="A2651" s="259"/>
      <c r="B2651" s="259"/>
      <c r="C2651" s="259"/>
      <c r="D2651" s="259"/>
      <c r="E2651" s="259"/>
      <c r="F2651" s="270"/>
      <c r="G2651" s="259"/>
      <c r="H2651" s="259"/>
      <c r="I2651" s="259"/>
      <c r="J2651" s="259"/>
    </row>
    <row r="2652" spans="1:10">
      <c r="A2652" s="259"/>
      <c r="B2652" s="259"/>
      <c r="C2652" s="259"/>
      <c r="D2652" s="259"/>
      <c r="E2652" s="259"/>
      <c r="F2652" s="270"/>
      <c r="G2652" s="259"/>
      <c r="H2652" s="259"/>
      <c r="I2652" s="259"/>
      <c r="J2652" s="259"/>
    </row>
    <row r="2653" spans="1:10">
      <c r="A2653" s="259"/>
      <c r="B2653" s="259"/>
      <c r="C2653" s="259"/>
      <c r="D2653" s="259"/>
      <c r="E2653" s="259"/>
      <c r="F2653" s="270"/>
      <c r="G2653" s="259"/>
      <c r="H2653" s="259"/>
      <c r="I2653" s="259"/>
      <c r="J2653" s="259"/>
    </row>
    <row r="2654" spans="1:10">
      <c r="A2654" s="259"/>
      <c r="B2654" s="259"/>
      <c r="C2654" s="259"/>
      <c r="D2654" s="259"/>
      <c r="E2654" s="259"/>
      <c r="F2654" s="270"/>
      <c r="G2654" s="259"/>
      <c r="H2654" s="259"/>
      <c r="I2654" s="259"/>
      <c r="J2654" s="259"/>
    </row>
    <row r="2655" spans="1:10">
      <c r="A2655" s="259"/>
      <c r="B2655" s="259"/>
      <c r="C2655" s="259"/>
      <c r="D2655" s="259"/>
      <c r="E2655" s="259"/>
      <c r="F2655" s="270"/>
      <c r="G2655" s="259"/>
      <c r="H2655" s="259"/>
      <c r="I2655" s="259"/>
      <c r="J2655" s="259"/>
    </row>
    <row r="2656" spans="1:10">
      <c r="A2656" s="259"/>
      <c r="B2656" s="259"/>
      <c r="C2656" s="259"/>
      <c r="D2656" s="259"/>
      <c r="E2656" s="259"/>
      <c r="F2656" s="270"/>
      <c r="G2656" s="259"/>
      <c r="H2656" s="259"/>
      <c r="I2656" s="259"/>
      <c r="J2656" s="259"/>
    </row>
    <row r="2657" spans="1:10">
      <c r="A2657" s="259"/>
      <c r="B2657" s="259"/>
      <c r="C2657" s="259"/>
      <c r="D2657" s="259"/>
      <c r="E2657" s="259"/>
      <c r="F2657" s="270"/>
      <c r="G2657" s="259"/>
      <c r="H2657" s="259"/>
      <c r="I2657" s="259"/>
      <c r="J2657" s="259"/>
    </row>
    <row r="2658" spans="1:10">
      <c r="A2658" s="259"/>
      <c r="B2658" s="259"/>
      <c r="C2658" s="259"/>
      <c r="D2658" s="259"/>
      <c r="E2658" s="259"/>
      <c r="F2658" s="270"/>
      <c r="G2658" s="259"/>
      <c r="H2658" s="259"/>
      <c r="I2658" s="259"/>
      <c r="J2658" s="259"/>
    </row>
    <row r="2659" spans="1:10">
      <c r="A2659" s="259"/>
      <c r="B2659" s="259"/>
      <c r="C2659" s="259"/>
      <c r="D2659" s="259"/>
      <c r="E2659" s="259"/>
      <c r="F2659" s="270"/>
      <c r="G2659" s="259"/>
      <c r="H2659" s="259"/>
      <c r="I2659" s="259"/>
      <c r="J2659" s="259"/>
    </row>
    <row r="2660" spans="1:10">
      <c r="A2660" s="259"/>
      <c r="B2660" s="259"/>
      <c r="C2660" s="259"/>
      <c r="D2660" s="259"/>
      <c r="E2660" s="259"/>
      <c r="F2660" s="270"/>
      <c r="G2660" s="259"/>
      <c r="H2660" s="259"/>
      <c r="I2660" s="259"/>
      <c r="J2660" s="259"/>
    </row>
    <row r="2661" spans="1:10">
      <c r="A2661" s="259"/>
      <c r="B2661" s="259"/>
      <c r="C2661" s="259"/>
      <c r="D2661" s="259"/>
      <c r="E2661" s="259"/>
      <c r="F2661" s="270"/>
      <c r="G2661" s="259"/>
      <c r="H2661" s="259"/>
      <c r="I2661" s="259"/>
      <c r="J2661" s="259"/>
    </row>
    <row r="2662" spans="1:10">
      <c r="A2662" s="259"/>
      <c r="B2662" s="259"/>
      <c r="C2662" s="259"/>
      <c r="D2662" s="259"/>
      <c r="E2662" s="259"/>
      <c r="F2662" s="270"/>
      <c r="G2662" s="259"/>
      <c r="H2662" s="259"/>
      <c r="I2662" s="259"/>
      <c r="J2662" s="259"/>
    </row>
    <row r="2663" spans="1:10">
      <c r="A2663" s="259"/>
      <c r="B2663" s="259"/>
      <c r="C2663" s="259"/>
      <c r="D2663" s="259"/>
      <c r="E2663" s="259"/>
      <c r="F2663" s="270"/>
      <c r="G2663" s="259"/>
      <c r="H2663" s="259"/>
      <c r="I2663" s="259"/>
      <c r="J2663" s="259"/>
    </row>
    <row r="2664" spans="1:10">
      <c r="A2664" s="259"/>
      <c r="B2664" s="259"/>
      <c r="C2664" s="259"/>
      <c r="D2664" s="259"/>
      <c r="E2664" s="259"/>
      <c r="F2664" s="270"/>
      <c r="G2664" s="259"/>
      <c r="H2664" s="259"/>
      <c r="I2664" s="259"/>
      <c r="J2664" s="259"/>
    </row>
    <row r="2665" spans="1:10">
      <c r="A2665" s="259"/>
      <c r="B2665" s="259"/>
      <c r="C2665" s="259"/>
      <c r="D2665" s="259"/>
      <c r="E2665" s="259"/>
      <c r="F2665" s="270"/>
      <c r="G2665" s="259"/>
      <c r="H2665" s="259"/>
      <c r="I2665" s="259"/>
      <c r="J2665" s="259"/>
    </row>
    <row r="2666" spans="1:10">
      <c r="A2666" s="259"/>
      <c r="B2666" s="259"/>
      <c r="C2666" s="259"/>
      <c r="D2666" s="259"/>
      <c r="E2666" s="259"/>
      <c r="F2666" s="270"/>
      <c r="G2666" s="259"/>
      <c r="H2666" s="259"/>
      <c r="I2666" s="259"/>
      <c r="J2666" s="259"/>
    </row>
    <row r="2667" spans="1:10">
      <c r="A2667" s="259"/>
      <c r="B2667" s="259"/>
      <c r="C2667" s="259"/>
      <c r="D2667" s="259"/>
      <c r="E2667" s="259"/>
      <c r="F2667" s="270"/>
      <c r="G2667" s="259"/>
      <c r="H2667" s="259"/>
      <c r="I2667" s="259"/>
      <c r="J2667" s="259"/>
    </row>
    <row r="2668" spans="1:10">
      <c r="A2668" s="259"/>
      <c r="B2668" s="259"/>
      <c r="C2668" s="259"/>
      <c r="D2668" s="259"/>
      <c r="E2668" s="259"/>
      <c r="F2668" s="270"/>
      <c r="G2668" s="259"/>
      <c r="H2668" s="259"/>
      <c r="I2668" s="259"/>
      <c r="J2668" s="259"/>
    </row>
    <row r="2669" spans="1:10">
      <c r="A2669" s="259"/>
      <c r="B2669" s="259"/>
      <c r="C2669" s="259"/>
      <c r="D2669" s="259"/>
      <c r="E2669" s="259"/>
      <c r="F2669" s="270"/>
      <c r="G2669" s="259"/>
      <c r="H2669" s="259"/>
      <c r="I2669" s="259"/>
      <c r="J2669" s="259"/>
    </row>
    <row r="2670" spans="1:10">
      <c r="A2670" s="259"/>
      <c r="B2670" s="259"/>
      <c r="C2670" s="259"/>
      <c r="D2670" s="259"/>
      <c r="E2670" s="259"/>
      <c r="F2670" s="270"/>
      <c r="G2670" s="259"/>
      <c r="H2670" s="259"/>
      <c r="I2670" s="259"/>
      <c r="J2670" s="259"/>
    </row>
    <row r="2671" spans="1:10">
      <c r="A2671" s="259"/>
      <c r="B2671" s="259"/>
      <c r="C2671" s="259"/>
      <c r="D2671" s="259"/>
      <c r="E2671" s="259"/>
      <c r="F2671" s="270"/>
      <c r="G2671" s="259"/>
      <c r="H2671" s="259"/>
      <c r="I2671" s="259"/>
      <c r="J2671" s="259"/>
    </row>
    <row r="2672" spans="1:10">
      <c r="A2672" s="259"/>
      <c r="B2672" s="259"/>
      <c r="C2672" s="259"/>
      <c r="D2672" s="259"/>
      <c r="E2672" s="259"/>
      <c r="F2672" s="270"/>
      <c r="G2672" s="259"/>
      <c r="H2672" s="259"/>
      <c r="I2672" s="259"/>
      <c r="J2672" s="259"/>
    </row>
    <row r="2673" spans="1:10">
      <c r="A2673" s="259"/>
      <c r="B2673" s="259"/>
      <c r="C2673" s="259"/>
      <c r="D2673" s="259"/>
      <c r="E2673" s="259"/>
      <c r="F2673" s="270"/>
      <c r="G2673" s="259"/>
      <c r="H2673" s="259"/>
      <c r="I2673" s="259"/>
      <c r="J2673" s="259"/>
    </row>
    <row r="2674" spans="1:10">
      <c r="A2674" s="259"/>
      <c r="B2674" s="259"/>
      <c r="C2674" s="259"/>
      <c r="D2674" s="259"/>
      <c r="E2674" s="259"/>
      <c r="F2674" s="270"/>
      <c r="G2674" s="259"/>
      <c r="H2674" s="259"/>
      <c r="I2674" s="259"/>
      <c r="J2674" s="259"/>
    </row>
    <row r="2675" spans="1:10">
      <c r="A2675" s="259"/>
      <c r="B2675" s="259"/>
      <c r="C2675" s="259"/>
      <c r="D2675" s="259"/>
      <c r="E2675" s="259"/>
      <c r="F2675" s="270"/>
      <c r="G2675" s="259"/>
      <c r="H2675" s="259"/>
      <c r="I2675" s="259"/>
      <c r="J2675" s="259"/>
    </row>
    <row r="2676" spans="1:10">
      <c r="A2676" s="259"/>
      <c r="B2676" s="259"/>
      <c r="C2676" s="259"/>
      <c r="D2676" s="259"/>
      <c r="E2676" s="259"/>
      <c r="F2676" s="270"/>
      <c r="G2676" s="259"/>
      <c r="H2676" s="259"/>
      <c r="I2676" s="259"/>
      <c r="J2676" s="259"/>
    </row>
    <row r="2677" spans="1:10">
      <c r="A2677" s="259"/>
      <c r="B2677" s="259"/>
      <c r="C2677" s="259"/>
      <c r="D2677" s="259"/>
      <c r="E2677" s="259"/>
      <c r="F2677" s="270"/>
      <c r="G2677" s="259"/>
      <c r="H2677" s="259"/>
      <c r="I2677" s="259"/>
      <c r="J2677" s="259"/>
    </row>
    <row r="2678" spans="1:10">
      <c r="A2678" s="259"/>
      <c r="B2678" s="259"/>
      <c r="C2678" s="259"/>
      <c r="D2678" s="259"/>
      <c r="E2678" s="259"/>
      <c r="F2678" s="270"/>
      <c r="G2678" s="259"/>
      <c r="H2678" s="259"/>
      <c r="I2678" s="259"/>
      <c r="J2678" s="259"/>
    </row>
    <row r="2679" spans="1:10">
      <c r="A2679" s="259"/>
      <c r="B2679" s="259"/>
      <c r="C2679" s="259"/>
      <c r="D2679" s="259"/>
      <c r="E2679" s="259"/>
      <c r="F2679" s="270"/>
      <c r="G2679" s="259"/>
      <c r="H2679" s="259"/>
      <c r="I2679" s="259"/>
      <c r="J2679" s="259"/>
    </row>
    <row r="2680" spans="1:10">
      <c r="A2680" s="259"/>
      <c r="B2680" s="259"/>
      <c r="C2680" s="259"/>
      <c r="D2680" s="259"/>
      <c r="E2680" s="259"/>
      <c r="F2680" s="270"/>
      <c r="G2680" s="259"/>
      <c r="H2680" s="259"/>
      <c r="I2680" s="259"/>
      <c r="J2680" s="259"/>
    </row>
    <row r="2681" spans="1:10">
      <c r="A2681" s="259"/>
      <c r="B2681" s="259"/>
      <c r="C2681" s="259"/>
      <c r="D2681" s="259"/>
      <c r="E2681" s="259"/>
      <c r="F2681" s="270"/>
      <c r="G2681" s="259"/>
      <c r="H2681" s="259"/>
      <c r="I2681" s="259"/>
      <c r="J2681" s="259"/>
    </row>
    <row r="2682" spans="1:10">
      <c r="A2682" s="259"/>
      <c r="B2682" s="259"/>
      <c r="C2682" s="259"/>
      <c r="D2682" s="259"/>
      <c r="E2682" s="259"/>
      <c r="F2682" s="270"/>
      <c r="G2682" s="259"/>
      <c r="H2682" s="259"/>
      <c r="I2682" s="259"/>
      <c r="J2682" s="259"/>
    </row>
    <row r="2683" spans="1:10">
      <c r="A2683" s="259"/>
      <c r="B2683" s="259"/>
      <c r="C2683" s="259"/>
      <c r="D2683" s="259"/>
      <c r="E2683" s="259"/>
      <c r="F2683" s="270"/>
      <c r="G2683" s="259"/>
      <c r="H2683" s="259"/>
      <c r="I2683" s="259"/>
      <c r="J2683" s="259"/>
    </row>
    <row r="2684" spans="1:10">
      <c r="A2684" s="259"/>
      <c r="B2684" s="259"/>
      <c r="C2684" s="259"/>
      <c r="D2684" s="259"/>
      <c r="E2684" s="259"/>
      <c r="F2684" s="270"/>
      <c r="G2684" s="259"/>
      <c r="H2684" s="259"/>
      <c r="I2684" s="259"/>
      <c r="J2684" s="259"/>
    </row>
    <row r="2685" spans="1:10">
      <c r="A2685" s="259"/>
      <c r="B2685" s="259"/>
      <c r="C2685" s="259"/>
      <c r="D2685" s="259"/>
      <c r="E2685" s="259"/>
      <c r="F2685" s="270"/>
      <c r="G2685" s="259"/>
      <c r="H2685" s="259"/>
      <c r="I2685" s="259"/>
      <c r="J2685" s="259"/>
    </row>
    <row r="2686" spans="1:10">
      <c r="A2686" s="259"/>
      <c r="B2686" s="259"/>
      <c r="C2686" s="259"/>
      <c r="D2686" s="259"/>
      <c r="E2686" s="259"/>
      <c r="F2686" s="270"/>
      <c r="G2686" s="259"/>
      <c r="H2686" s="259"/>
      <c r="I2686" s="259"/>
      <c r="J2686" s="259"/>
    </row>
    <row r="2687" spans="1:10">
      <c r="A2687" s="259"/>
      <c r="B2687" s="259"/>
      <c r="C2687" s="259"/>
      <c r="D2687" s="259"/>
      <c r="E2687" s="259"/>
      <c r="F2687" s="270"/>
      <c r="G2687" s="259"/>
      <c r="H2687" s="259"/>
      <c r="I2687" s="259"/>
      <c r="J2687" s="259"/>
    </row>
    <row r="2688" spans="1:10">
      <c r="A2688" s="259"/>
      <c r="B2688" s="259"/>
      <c r="C2688" s="259"/>
      <c r="D2688" s="259"/>
      <c r="E2688" s="259"/>
      <c r="F2688" s="270"/>
      <c r="G2688" s="259"/>
      <c r="H2688" s="259"/>
      <c r="I2688" s="259"/>
      <c r="J2688" s="259"/>
    </row>
    <row r="2689" spans="1:10">
      <c r="A2689" s="259"/>
      <c r="B2689" s="259"/>
      <c r="C2689" s="259"/>
      <c r="D2689" s="259"/>
      <c r="E2689" s="259"/>
      <c r="F2689" s="270"/>
      <c r="G2689" s="259"/>
      <c r="H2689" s="259"/>
      <c r="I2689" s="259"/>
      <c r="J2689" s="259"/>
    </row>
    <row r="2690" spans="1:10">
      <c r="A2690" s="259"/>
      <c r="B2690" s="259"/>
      <c r="C2690" s="259"/>
      <c r="D2690" s="259"/>
      <c r="E2690" s="259"/>
      <c r="F2690" s="270"/>
      <c r="G2690" s="259"/>
      <c r="H2690" s="259"/>
      <c r="I2690" s="259"/>
      <c r="J2690" s="259"/>
    </row>
    <row r="2691" spans="1:10">
      <c r="A2691" s="259"/>
      <c r="B2691" s="259"/>
      <c r="C2691" s="259"/>
      <c r="D2691" s="259"/>
      <c r="E2691" s="259"/>
      <c r="F2691" s="270"/>
      <c r="G2691" s="259"/>
      <c r="H2691" s="259"/>
      <c r="I2691" s="259"/>
      <c r="J2691" s="259"/>
    </row>
    <row r="2692" spans="1:10">
      <c r="A2692" s="259"/>
      <c r="B2692" s="259"/>
      <c r="C2692" s="259"/>
      <c r="D2692" s="259"/>
      <c r="E2692" s="259"/>
      <c r="F2692" s="270"/>
      <c r="G2692" s="259"/>
      <c r="H2692" s="259"/>
      <c r="I2692" s="259"/>
      <c r="J2692" s="259"/>
    </row>
    <row r="2693" spans="1:10">
      <c r="A2693" s="259"/>
      <c r="B2693" s="259"/>
      <c r="C2693" s="259"/>
      <c r="D2693" s="259"/>
      <c r="E2693" s="259"/>
      <c r="F2693" s="270"/>
      <c r="G2693" s="259"/>
      <c r="H2693" s="259"/>
      <c r="I2693" s="259"/>
      <c r="J2693" s="259"/>
    </row>
    <row r="2694" spans="1:10">
      <c r="A2694" s="259"/>
      <c r="B2694" s="259"/>
      <c r="C2694" s="259"/>
      <c r="D2694" s="259"/>
      <c r="E2694" s="259"/>
      <c r="F2694" s="270"/>
      <c r="G2694" s="259"/>
      <c r="H2694" s="259"/>
      <c r="I2694" s="259"/>
      <c r="J2694" s="259"/>
    </row>
    <row r="2695" spans="1:10">
      <c r="A2695" s="259"/>
      <c r="B2695" s="259"/>
      <c r="C2695" s="259"/>
      <c r="D2695" s="259"/>
      <c r="E2695" s="259"/>
      <c r="F2695" s="270"/>
      <c r="G2695" s="259"/>
      <c r="H2695" s="259"/>
      <c r="I2695" s="259"/>
      <c r="J2695" s="259"/>
    </row>
    <row r="2696" spans="1:10">
      <c r="A2696" s="259"/>
      <c r="B2696" s="259"/>
      <c r="C2696" s="259"/>
      <c r="D2696" s="259"/>
      <c r="E2696" s="259"/>
      <c r="F2696" s="270"/>
      <c r="G2696" s="259"/>
      <c r="H2696" s="259"/>
      <c r="I2696" s="259"/>
      <c r="J2696" s="259"/>
    </row>
    <row r="2697" spans="1:10">
      <c r="A2697" s="259"/>
      <c r="B2697" s="259"/>
      <c r="C2697" s="259"/>
      <c r="D2697" s="259"/>
      <c r="E2697" s="259"/>
      <c r="F2697" s="270"/>
      <c r="G2697" s="259"/>
      <c r="H2697" s="259"/>
      <c r="I2697" s="259"/>
      <c r="J2697" s="259"/>
    </row>
    <row r="2698" spans="1:10">
      <c r="A2698" s="259"/>
      <c r="B2698" s="259"/>
      <c r="C2698" s="259"/>
      <c r="D2698" s="259"/>
      <c r="E2698" s="259"/>
      <c r="F2698" s="270"/>
      <c r="G2698" s="259"/>
      <c r="H2698" s="259"/>
      <c r="I2698" s="259"/>
      <c r="J2698" s="259"/>
    </row>
    <row r="2699" spans="1:10">
      <c r="A2699" s="259"/>
      <c r="B2699" s="259"/>
      <c r="C2699" s="259"/>
      <c r="D2699" s="259"/>
      <c r="E2699" s="259"/>
      <c r="F2699" s="270"/>
      <c r="G2699" s="259"/>
      <c r="H2699" s="259"/>
      <c r="I2699" s="259"/>
      <c r="J2699" s="259"/>
    </row>
    <row r="2700" spans="1:10">
      <c r="A2700" s="259"/>
      <c r="B2700" s="259"/>
      <c r="C2700" s="259"/>
      <c r="D2700" s="259"/>
      <c r="E2700" s="259"/>
      <c r="F2700" s="270"/>
      <c r="G2700" s="259"/>
      <c r="H2700" s="259"/>
      <c r="I2700" s="259"/>
      <c r="J2700" s="259"/>
    </row>
    <row r="2701" spans="1:10">
      <c r="A2701" s="259"/>
      <c r="B2701" s="259"/>
      <c r="C2701" s="259"/>
      <c r="D2701" s="259"/>
      <c r="E2701" s="259"/>
      <c r="F2701" s="270"/>
      <c r="G2701" s="259"/>
      <c r="H2701" s="259"/>
      <c r="I2701" s="259"/>
      <c r="J2701" s="259"/>
    </row>
    <row r="2702" spans="1:10">
      <c r="A2702" s="259"/>
      <c r="B2702" s="259"/>
      <c r="C2702" s="259"/>
      <c r="D2702" s="259"/>
      <c r="E2702" s="259"/>
      <c r="F2702" s="270"/>
      <c r="G2702" s="259"/>
      <c r="H2702" s="259"/>
      <c r="I2702" s="259"/>
      <c r="J2702" s="259"/>
    </row>
    <row r="2703" spans="1:10">
      <c r="A2703" s="259"/>
      <c r="B2703" s="259"/>
      <c r="C2703" s="259"/>
      <c r="D2703" s="259"/>
      <c r="E2703" s="259"/>
      <c r="F2703" s="270"/>
      <c r="G2703" s="259"/>
      <c r="H2703" s="259"/>
      <c r="I2703" s="259"/>
      <c r="J2703" s="259"/>
    </row>
    <row r="2704" spans="1:10">
      <c r="A2704" s="259"/>
      <c r="B2704" s="259"/>
      <c r="C2704" s="259"/>
      <c r="D2704" s="259"/>
      <c r="E2704" s="259"/>
      <c r="F2704" s="270"/>
      <c r="G2704" s="259"/>
      <c r="H2704" s="259"/>
      <c r="I2704" s="259"/>
      <c r="J2704" s="259"/>
    </row>
    <row r="2705" spans="1:10">
      <c r="A2705" s="259"/>
      <c r="B2705" s="259"/>
      <c r="C2705" s="259"/>
      <c r="D2705" s="259"/>
      <c r="E2705" s="259"/>
      <c r="F2705" s="270"/>
      <c r="G2705" s="259"/>
      <c r="H2705" s="259"/>
      <c r="I2705" s="259"/>
      <c r="J2705" s="259"/>
    </row>
    <row r="2706" spans="1:10">
      <c r="A2706" s="259"/>
      <c r="B2706" s="259"/>
      <c r="C2706" s="259"/>
      <c r="D2706" s="259"/>
      <c r="E2706" s="259"/>
      <c r="F2706" s="270"/>
      <c r="G2706" s="259"/>
      <c r="H2706" s="259"/>
      <c r="I2706" s="259"/>
      <c r="J2706" s="259"/>
    </row>
    <row r="2707" spans="1:10">
      <c r="A2707" s="259"/>
      <c r="B2707" s="259"/>
      <c r="C2707" s="259"/>
      <c r="D2707" s="259"/>
      <c r="E2707" s="259"/>
      <c r="F2707" s="270"/>
      <c r="G2707" s="259"/>
      <c r="H2707" s="259"/>
      <c r="I2707" s="259"/>
      <c r="J2707" s="259"/>
    </row>
    <row r="2708" spans="1:10">
      <c r="A2708" s="259"/>
      <c r="B2708" s="259"/>
      <c r="C2708" s="259"/>
      <c r="D2708" s="259"/>
      <c r="E2708" s="259"/>
      <c r="F2708" s="270"/>
      <c r="G2708" s="259"/>
      <c r="H2708" s="259"/>
      <c r="I2708" s="259"/>
      <c r="J2708" s="259"/>
    </row>
    <row r="2709" spans="1:10">
      <c r="A2709" s="259"/>
      <c r="B2709" s="259"/>
      <c r="C2709" s="259"/>
      <c r="D2709" s="259"/>
      <c r="E2709" s="259"/>
      <c r="F2709" s="270"/>
      <c r="G2709" s="259"/>
      <c r="H2709" s="259"/>
      <c r="I2709" s="259"/>
      <c r="J2709" s="259"/>
    </row>
    <row r="2710" spans="1:10">
      <c r="A2710" s="259"/>
      <c r="B2710" s="259"/>
      <c r="C2710" s="259"/>
      <c r="D2710" s="259"/>
      <c r="E2710" s="259"/>
      <c r="F2710" s="270"/>
      <c r="G2710" s="259"/>
      <c r="H2710" s="259"/>
      <c r="I2710" s="259"/>
      <c r="J2710" s="259"/>
    </row>
    <row r="2711" spans="1:10">
      <c r="A2711" s="259"/>
      <c r="B2711" s="259"/>
      <c r="C2711" s="259"/>
      <c r="D2711" s="259"/>
      <c r="E2711" s="259"/>
      <c r="F2711" s="270"/>
      <c r="G2711" s="259"/>
      <c r="H2711" s="259"/>
      <c r="I2711" s="259"/>
      <c r="J2711" s="259"/>
    </row>
    <row r="2712" spans="1:10">
      <c r="A2712" s="259"/>
      <c r="B2712" s="259"/>
      <c r="C2712" s="259"/>
      <c r="D2712" s="259"/>
      <c r="E2712" s="259"/>
      <c r="F2712" s="270"/>
      <c r="G2712" s="259"/>
      <c r="H2712" s="259"/>
      <c r="I2712" s="259"/>
      <c r="J2712" s="259"/>
    </row>
    <row r="2713" spans="1:10">
      <c r="A2713" s="259"/>
      <c r="B2713" s="259"/>
      <c r="C2713" s="259"/>
      <c r="D2713" s="259"/>
      <c r="E2713" s="259"/>
      <c r="F2713" s="270"/>
      <c r="G2713" s="259"/>
      <c r="H2713" s="259"/>
      <c r="I2713" s="259"/>
      <c r="J2713" s="259"/>
    </row>
    <row r="2714" spans="1:10">
      <c r="A2714" s="259"/>
      <c r="B2714" s="259"/>
      <c r="C2714" s="259"/>
      <c r="D2714" s="259"/>
      <c r="E2714" s="259"/>
      <c r="F2714" s="270"/>
      <c r="G2714" s="259"/>
      <c r="H2714" s="259"/>
      <c r="I2714" s="259"/>
      <c r="J2714" s="259"/>
    </row>
    <row r="2715" spans="1:10">
      <c r="A2715" s="259"/>
      <c r="B2715" s="259"/>
      <c r="C2715" s="259"/>
      <c r="D2715" s="259"/>
      <c r="E2715" s="259"/>
      <c r="F2715" s="270"/>
      <c r="G2715" s="259"/>
      <c r="H2715" s="259"/>
      <c r="I2715" s="259"/>
      <c r="J2715" s="259"/>
    </row>
    <row r="2716" spans="1:10">
      <c r="A2716" s="259"/>
      <c r="B2716" s="259"/>
      <c r="C2716" s="259"/>
      <c r="D2716" s="259"/>
      <c r="E2716" s="259"/>
      <c r="F2716" s="270"/>
      <c r="G2716" s="259"/>
      <c r="H2716" s="259"/>
      <c r="I2716" s="259"/>
      <c r="J2716" s="259"/>
    </row>
    <row r="2717" spans="1:10">
      <c r="A2717" s="259"/>
      <c r="B2717" s="259"/>
      <c r="C2717" s="259"/>
      <c r="D2717" s="259"/>
      <c r="E2717" s="259"/>
      <c r="F2717" s="270"/>
      <c r="G2717" s="259"/>
      <c r="H2717" s="259"/>
      <c r="I2717" s="259"/>
      <c r="J2717" s="259"/>
    </row>
    <row r="2718" spans="1:10">
      <c r="A2718" s="259"/>
      <c r="B2718" s="259"/>
      <c r="C2718" s="259"/>
      <c r="D2718" s="259"/>
      <c r="E2718" s="259"/>
      <c r="F2718" s="270"/>
      <c r="G2718" s="259"/>
      <c r="H2718" s="259"/>
      <c r="I2718" s="259"/>
      <c r="J2718" s="259"/>
    </row>
    <row r="2719" spans="1:10">
      <c r="A2719" s="259"/>
      <c r="B2719" s="259"/>
      <c r="C2719" s="259"/>
      <c r="D2719" s="259"/>
      <c r="E2719" s="259"/>
      <c r="F2719" s="270"/>
      <c r="G2719" s="259"/>
      <c r="H2719" s="259"/>
      <c r="I2719" s="259"/>
      <c r="J2719" s="259"/>
    </row>
    <row r="2720" spans="1:10">
      <c r="A2720" s="259"/>
      <c r="B2720" s="259"/>
      <c r="C2720" s="259"/>
      <c r="D2720" s="259"/>
      <c r="E2720" s="259"/>
      <c r="F2720" s="270"/>
      <c r="G2720" s="259"/>
      <c r="H2720" s="259"/>
      <c r="I2720" s="259"/>
      <c r="J2720" s="259"/>
    </row>
    <row r="2721" spans="1:10">
      <c r="A2721" s="259"/>
      <c r="B2721" s="259"/>
      <c r="C2721" s="259"/>
      <c r="D2721" s="259"/>
      <c r="E2721" s="259"/>
      <c r="F2721" s="270"/>
      <c r="G2721" s="259"/>
      <c r="H2721" s="259"/>
      <c r="I2721" s="259"/>
      <c r="J2721" s="259"/>
    </row>
    <row r="2722" spans="1:10">
      <c r="A2722" s="259"/>
      <c r="B2722" s="259"/>
      <c r="C2722" s="259"/>
      <c r="D2722" s="259"/>
      <c r="E2722" s="259"/>
      <c r="F2722" s="270"/>
      <c r="G2722" s="259"/>
      <c r="H2722" s="259"/>
      <c r="I2722" s="259"/>
      <c r="J2722" s="259"/>
    </row>
    <row r="2723" spans="1:10">
      <c r="A2723" s="259"/>
      <c r="B2723" s="259"/>
      <c r="C2723" s="259"/>
      <c r="D2723" s="259"/>
      <c r="E2723" s="259"/>
      <c r="F2723" s="270"/>
      <c r="G2723" s="259"/>
      <c r="H2723" s="259"/>
      <c r="I2723" s="259"/>
      <c r="J2723" s="259"/>
    </row>
    <row r="2724" spans="1:10">
      <c r="A2724" s="259"/>
      <c r="B2724" s="259"/>
      <c r="C2724" s="259"/>
      <c r="D2724" s="259"/>
      <c r="E2724" s="259"/>
      <c r="F2724" s="270"/>
      <c r="G2724" s="259"/>
      <c r="H2724" s="259"/>
      <c r="I2724" s="259"/>
      <c r="J2724" s="259"/>
    </row>
    <row r="2725" spans="1:10">
      <c r="A2725" s="259"/>
      <c r="B2725" s="259"/>
      <c r="C2725" s="259"/>
      <c r="D2725" s="259"/>
      <c r="E2725" s="259"/>
      <c r="F2725" s="270"/>
      <c r="G2725" s="259"/>
      <c r="H2725" s="259"/>
      <c r="I2725" s="259"/>
      <c r="J2725" s="259"/>
    </row>
    <row r="2726" spans="1:10">
      <c r="A2726" s="259"/>
      <c r="B2726" s="259"/>
      <c r="C2726" s="259"/>
      <c r="D2726" s="259"/>
      <c r="E2726" s="259"/>
      <c r="F2726" s="270"/>
      <c r="G2726" s="259"/>
      <c r="H2726" s="259"/>
      <c r="I2726" s="259"/>
      <c r="J2726" s="259"/>
    </row>
    <row r="2727" spans="1:10">
      <c r="A2727" s="259"/>
      <c r="B2727" s="259"/>
      <c r="C2727" s="259"/>
      <c r="D2727" s="259"/>
      <c r="E2727" s="259"/>
      <c r="F2727" s="270"/>
      <c r="G2727" s="259"/>
      <c r="H2727" s="259"/>
      <c r="I2727" s="259"/>
      <c r="J2727" s="259"/>
    </row>
    <row r="2728" spans="1:10">
      <c r="A2728" s="259"/>
      <c r="B2728" s="259"/>
      <c r="C2728" s="259"/>
      <c r="D2728" s="259"/>
      <c r="E2728" s="259"/>
      <c r="F2728" s="270"/>
      <c r="G2728" s="259"/>
      <c r="H2728" s="259"/>
      <c r="I2728" s="259"/>
      <c r="J2728" s="259"/>
    </row>
    <row r="2729" spans="1:10">
      <c r="A2729" s="259"/>
      <c r="B2729" s="259"/>
      <c r="C2729" s="259"/>
      <c r="D2729" s="259"/>
      <c r="E2729" s="259"/>
      <c r="F2729" s="270"/>
      <c r="G2729" s="259"/>
      <c r="H2729" s="259"/>
      <c r="I2729" s="259"/>
      <c r="J2729" s="259"/>
    </row>
    <row r="2730" spans="1:10">
      <c r="A2730" s="259"/>
      <c r="B2730" s="259"/>
      <c r="C2730" s="259"/>
      <c r="D2730" s="259"/>
      <c r="E2730" s="259"/>
      <c r="F2730" s="270"/>
      <c r="G2730" s="259"/>
      <c r="H2730" s="259"/>
      <c r="I2730" s="259"/>
      <c r="J2730" s="259"/>
    </row>
    <row r="2731" spans="1:10">
      <c r="A2731" s="259"/>
      <c r="B2731" s="259"/>
      <c r="C2731" s="259"/>
      <c r="D2731" s="259"/>
      <c r="E2731" s="259"/>
      <c r="F2731" s="270"/>
      <c r="G2731" s="259"/>
      <c r="H2731" s="259"/>
      <c r="I2731" s="259"/>
      <c r="J2731" s="259"/>
    </row>
    <row r="2732" spans="1:10">
      <c r="A2732" s="259"/>
      <c r="B2732" s="259"/>
      <c r="C2732" s="259"/>
      <c r="D2732" s="259"/>
      <c r="E2732" s="259"/>
      <c r="F2732" s="270"/>
      <c r="G2732" s="259"/>
      <c r="H2732" s="259"/>
      <c r="I2732" s="259"/>
      <c r="J2732" s="259"/>
    </row>
    <row r="2733" spans="1:10">
      <c r="A2733" s="259"/>
      <c r="B2733" s="259"/>
      <c r="C2733" s="259"/>
      <c r="D2733" s="259"/>
      <c r="E2733" s="259"/>
      <c r="F2733" s="270"/>
      <c r="G2733" s="259"/>
      <c r="H2733" s="259"/>
      <c r="I2733" s="259"/>
      <c r="J2733" s="259"/>
    </row>
    <row r="2734" spans="1:10">
      <c r="A2734" s="259"/>
      <c r="B2734" s="259"/>
      <c r="C2734" s="259"/>
      <c r="D2734" s="259"/>
      <c r="E2734" s="259"/>
      <c r="F2734" s="270"/>
      <c r="G2734" s="259"/>
      <c r="H2734" s="259"/>
      <c r="I2734" s="259"/>
      <c r="J2734" s="259"/>
    </row>
    <row r="2735" spans="1:10">
      <c r="A2735" s="259"/>
      <c r="B2735" s="259"/>
      <c r="C2735" s="259"/>
      <c r="D2735" s="259"/>
      <c r="E2735" s="259"/>
      <c r="F2735" s="270"/>
      <c r="G2735" s="259"/>
      <c r="H2735" s="259"/>
      <c r="I2735" s="259"/>
      <c r="J2735" s="259"/>
    </row>
    <row r="2736" spans="1:10">
      <c r="A2736" s="259"/>
      <c r="B2736" s="259"/>
      <c r="C2736" s="259"/>
      <c r="D2736" s="259"/>
      <c r="E2736" s="259"/>
      <c r="F2736" s="270"/>
      <c r="G2736" s="259"/>
      <c r="H2736" s="259"/>
      <c r="I2736" s="259"/>
      <c r="J2736" s="259"/>
    </row>
    <row r="2737" spans="1:10">
      <c r="A2737" s="259"/>
      <c r="B2737" s="259"/>
      <c r="C2737" s="259"/>
      <c r="D2737" s="259"/>
      <c r="E2737" s="259"/>
      <c r="F2737" s="270"/>
      <c r="G2737" s="259"/>
      <c r="H2737" s="259"/>
      <c r="I2737" s="259"/>
      <c r="J2737" s="259"/>
    </row>
    <row r="2738" spans="1:10">
      <c r="A2738" s="259"/>
      <c r="B2738" s="259"/>
      <c r="C2738" s="259"/>
      <c r="D2738" s="259"/>
      <c r="E2738" s="259"/>
      <c r="F2738" s="270"/>
      <c r="G2738" s="259"/>
      <c r="H2738" s="259"/>
      <c r="I2738" s="259"/>
      <c r="J2738" s="259"/>
    </row>
    <row r="2739" spans="1:10">
      <c r="A2739" s="259"/>
      <c r="B2739" s="259"/>
      <c r="C2739" s="259"/>
      <c r="D2739" s="259"/>
      <c r="E2739" s="259"/>
      <c r="F2739" s="270"/>
      <c r="G2739" s="259"/>
      <c r="H2739" s="259"/>
      <c r="I2739" s="259"/>
      <c r="J2739" s="259"/>
    </row>
    <row r="2740" spans="1:10">
      <c r="A2740" s="259"/>
      <c r="B2740" s="259"/>
      <c r="C2740" s="259"/>
      <c r="D2740" s="259"/>
      <c r="E2740" s="259"/>
      <c r="F2740" s="270"/>
      <c r="G2740" s="259"/>
      <c r="H2740" s="259"/>
      <c r="I2740" s="259"/>
      <c r="J2740" s="259"/>
    </row>
    <row r="2741" spans="1:10">
      <c r="A2741" s="259"/>
      <c r="B2741" s="259"/>
      <c r="C2741" s="259"/>
      <c r="D2741" s="259"/>
      <c r="E2741" s="259"/>
      <c r="F2741" s="270"/>
      <c r="G2741" s="259"/>
      <c r="H2741" s="259"/>
      <c r="I2741" s="259"/>
      <c r="J2741" s="259"/>
    </row>
    <row r="2742" spans="1:10">
      <c r="A2742" s="259"/>
      <c r="B2742" s="259"/>
      <c r="C2742" s="259"/>
      <c r="D2742" s="259"/>
      <c r="E2742" s="259"/>
      <c r="F2742" s="270"/>
      <c r="G2742" s="259"/>
      <c r="H2742" s="259"/>
      <c r="I2742" s="259"/>
      <c r="J2742" s="259"/>
    </row>
    <row r="2743" spans="1:10">
      <c r="A2743" s="259"/>
      <c r="B2743" s="259"/>
      <c r="C2743" s="259"/>
      <c r="D2743" s="259"/>
      <c r="E2743" s="259"/>
      <c r="F2743" s="270"/>
      <c r="G2743" s="259"/>
      <c r="H2743" s="259"/>
      <c r="I2743" s="259"/>
      <c r="J2743" s="259"/>
    </row>
    <row r="2744" spans="1:10">
      <c r="A2744" s="259"/>
      <c r="B2744" s="259"/>
      <c r="C2744" s="259"/>
      <c r="D2744" s="259"/>
      <c r="E2744" s="259"/>
      <c r="F2744" s="270"/>
      <c r="G2744" s="259"/>
      <c r="H2744" s="259"/>
      <c r="I2744" s="259"/>
      <c r="J2744" s="259"/>
    </row>
    <row r="2745" spans="1:10">
      <c r="A2745" s="259"/>
      <c r="B2745" s="259"/>
      <c r="C2745" s="259"/>
      <c r="D2745" s="259"/>
      <c r="E2745" s="259"/>
      <c r="F2745" s="270"/>
      <c r="G2745" s="259"/>
      <c r="H2745" s="259"/>
      <c r="I2745" s="259"/>
      <c r="J2745" s="259"/>
    </row>
    <row r="2746" spans="1:10">
      <c r="A2746" s="259"/>
      <c r="B2746" s="259"/>
      <c r="C2746" s="259"/>
      <c r="D2746" s="259"/>
      <c r="E2746" s="259"/>
      <c r="F2746" s="270"/>
      <c r="G2746" s="259"/>
      <c r="H2746" s="259"/>
      <c r="I2746" s="259"/>
      <c r="J2746" s="259"/>
    </row>
    <row r="2747" spans="1:10">
      <c r="A2747" s="259"/>
      <c r="B2747" s="259"/>
      <c r="C2747" s="259"/>
      <c r="D2747" s="259"/>
      <c r="E2747" s="259"/>
      <c r="F2747" s="270"/>
      <c r="G2747" s="259"/>
      <c r="H2747" s="259"/>
      <c r="I2747" s="259"/>
      <c r="J2747" s="259"/>
    </row>
    <row r="2748" spans="1:10">
      <c r="A2748" s="259"/>
      <c r="B2748" s="259"/>
      <c r="C2748" s="259"/>
      <c r="D2748" s="259"/>
      <c r="E2748" s="259"/>
      <c r="F2748" s="270"/>
      <c r="G2748" s="259"/>
      <c r="H2748" s="259"/>
      <c r="I2748" s="259"/>
      <c r="J2748" s="259"/>
    </row>
    <row r="2749" spans="1:10">
      <c r="A2749" s="259"/>
      <c r="B2749" s="259"/>
      <c r="C2749" s="259"/>
      <c r="D2749" s="259"/>
      <c r="E2749" s="259"/>
      <c r="F2749" s="270"/>
      <c r="G2749" s="259"/>
      <c r="H2749" s="259"/>
      <c r="I2749" s="259"/>
      <c r="J2749" s="259"/>
    </row>
    <row r="2750" spans="1:10">
      <c r="A2750" s="259"/>
      <c r="B2750" s="259"/>
      <c r="C2750" s="259"/>
      <c r="D2750" s="259"/>
      <c r="E2750" s="259"/>
      <c r="F2750" s="270"/>
      <c r="G2750" s="259"/>
      <c r="H2750" s="259"/>
      <c r="I2750" s="259"/>
      <c r="J2750" s="259"/>
    </row>
    <row r="2751" spans="1:10">
      <c r="A2751" s="259"/>
      <c r="B2751" s="259"/>
      <c r="C2751" s="259"/>
      <c r="D2751" s="259"/>
      <c r="E2751" s="259"/>
      <c r="F2751" s="270"/>
      <c r="G2751" s="259"/>
      <c r="H2751" s="259"/>
      <c r="I2751" s="259"/>
      <c r="J2751" s="259"/>
    </row>
    <row r="2752" spans="1:10">
      <c r="A2752" s="259"/>
      <c r="B2752" s="259"/>
      <c r="C2752" s="259"/>
      <c r="D2752" s="259"/>
      <c r="E2752" s="259"/>
      <c r="F2752" s="270"/>
      <c r="G2752" s="259"/>
      <c r="H2752" s="259"/>
      <c r="I2752" s="259"/>
      <c r="J2752" s="259"/>
    </row>
    <row r="2753" spans="1:10">
      <c r="A2753" s="259"/>
      <c r="B2753" s="259"/>
      <c r="C2753" s="259"/>
      <c r="D2753" s="259"/>
      <c r="E2753" s="259"/>
      <c r="F2753" s="270"/>
      <c r="G2753" s="259"/>
      <c r="H2753" s="259"/>
      <c r="I2753" s="259"/>
      <c r="J2753" s="259"/>
    </row>
    <row r="2754" spans="1:10">
      <c r="A2754" s="259"/>
      <c r="B2754" s="259"/>
      <c r="C2754" s="259"/>
      <c r="D2754" s="259"/>
      <c r="E2754" s="259"/>
      <c r="F2754" s="270"/>
      <c r="G2754" s="259"/>
      <c r="H2754" s="259"/>
      <c r="I2754" s="259"/>
      <c r="J2754" s="259"/>
    </row>
    <row r="2755" spans="1:10">
      <c r="A2755" s="259"/>
      <c r="B2755" s="259"/>
      <c r="C2755" s="259"/>
      <c r="D2755" s="259"/>
      <c r="E2755" s="259"/>
      <c r="F2755" s="270"/>
      <c r="G2755" s="259"/>
      <c r="H2755" s="259"/>
      <c r="I2755" s="259"/>
      <c r="J2755" s="259"/>
    </row>
    <row r="2756" spans="1:10">
      <c r="A2756" s="259"/>
      <c r="B2756" s="259"/>
      <c r="C2756" s="259"/>
      <c r="D2756" s="259"/>
      <c r="E2756" s="259"/>
      <c r="F2756" s="270"/>
      <c r="G2756" s="259"/>
      <c r="H2756" s="259"/>
      <c r="I2756" s="259"/>
      <c r="J2756" s="259"/>
    </row>
    <row r="2757" spans="1:10">
      <c r="A2757" s="259"/>
      <c r="B2757" s="259"/>
      <c r="C2757" s="259"/>
      <c r="D2757" s="259"/>
      <c r="E2757" s="259"/>
      <c r="F2757" s="270"/>
      <c r="G2757" s="259"/>
      <c r="H2757" s="259"/>
      <c r="I2757" s="259"/>
      <c r="J2757" s="259"/>
    </row>
    <row r="2758" spans="1:10">
      <c r="A2758" s="259"/>
      <c r="B2758" s="259"/>
      <c r="C2758" s="259"/>
      <c r="D2758" s="259"/>
      <c r="E2758" s="259"/>
      <c r="F2758" s="270"/>
      <c r="G2758" s="259"/>
      <c r="H2758" s="259"/>
      <c r="I2758" s="259"/>
      <c r="J2758" s="259"/>
    </row>
    <row r="2759" spans="1:10">
      <c r="A2759" s="259"/>
      <c r="B2759" s="259"/>
      <c r="C2759" s="259"/>
      <c r="D2759" s="259"/>
      <c r="E2759" s="259"/>
      <c r="F2759" s="270"/>
      <c r="G2759" s="259"/>
      <c r="H2759" s="259"/>
      <c r="I2759" s="259"/>
      <c r="J2759" s="259"/>
    </row>
    <row r="2760" spans="1:10">
      <c r="A2760" s="259"/>
      <c r="B2760" s="259"/>
      <c r="C2760" s="259"/>
      <c r="D2760" s="259"/>
      <c r="E2760" s="259"/>
      <c r="F2760" s="270"/>
      <c r="G2760" s="259"/>
      <c r="H2760" s="259"/>
      <c r="I2760" s="259"/>
      <c r="J2760" s="259"/>
    </row>
    <row r="2761" spans="1:10">
      <c r="A2761" s="259"/>
      <c r="B2761" s="259"/>
      <c r="C2761" s="259"/>
      <c r="D2761" s="259"/>
      <c r="E2761" s="259"/>
      <c r="F2761" s="270"/>
      <c r="G2761" s="259"/>
      <c r="H2761" s="259"/>
      <c r="I2761" s="259"/>
      <c r="J2761" s="259"/>
    </row>
    <row r="2762" spans="1:10">
      <c r="A2762" s="259"/>
      <c r="B2762" s="259"/>
      <c r="C2762" s="259"/>
      <c r="D2762" s="259"/>
      <c r="E2762" s="259"/>
      <c r="F2762" s="270"/>
      <c r="G2762" s="259"/>
      <c r="H2762" s="259"/>
      <c r="I2762" s="259"/>
      <c r="J2762" s="259"/>
    </row>
    <row r="2763" spans="1:10">
      <c r="A2763" s="259"/>
      <c r="B2763" s="259"/>
      <c r="C2763" s="259"/>
      <c r="D2763" s="259"/>
      <c r="E2763" s="259"/>
      <c r="F2763" s="270"/>
      <c r="G2763" s="259"/>
      <c r="H2763" s="259"/>
      <c r="I2763" s="259"/>
      <c r="J2763" s="259"/>
    </row>
    <row r="2764" spans="1:10">
      <c r="A2764" s="259"/>
      <c r="B2764" s="259"/>
      <c r="C2764" s="259"/>
      <c r="D2764" s="259"/>
      <c r="E2764" s="259"/>
      <c r="F2764" s="270"/>
      <c r="G2764" s="259"/>
      <c r="H2764" s="259"/>
      <c r="I2764" s="259"/>
      <c r="J2764" s="259"/>
    </row>
    <row r="2765" spans="1:10">
      <c r="A2765" s="259"/>
      <c r="B2765" s="259"/>
      <c r="C2765" s="259"/>
      <c r="D2765" s="259"/>
      <c r="E2765" s="259"/>
      <c r="F2765" s="270"/>
      <c r="G2765" s="259"/>
      <c r="H2765" s="259"/>
      <c r="I2765" s="259"/>
      <c r="J2765" s="259"/>
    </row>
    <row r="2766" spans="1:10">
      <c r="A2766" s="259"/>
      <c r="B2766" s="259"/>
      <c r="C2766" s="259"/>
      <c r="D2766" s="259"/>
      <c r="E2766" s="259"/>
      <c r="F2766" s="270"/>
      <c r="G2766" s="259"/>
      <c r="H2766" s="259"/>
      <c r="I2766" s="259"/>
      <c r="J2766" s="259"/>
    </row>
    <row r="2767" spans="1:10">
      <c r="A2767" s="259"/>
      <c r="B2767" s="259"/>
      <c r="C2767" s="259"/>
      <c r="D2767" s="259"/>
      <c r="E2767" s="259"/>
      <c r="F2767" s="270"/>
      <c r="G2767" s="259"/>
      <c r="H2767" s="259"/>
      <c r="I2767" s="259"/>
      <c r="J2767" s="259"/>
    </row>
    <row r="2768" spans="1:10">
      <c r="A2768" s="259"/>
      <c r="B2768" s="259"/>
      <c r="C2768" s="259"/>
      <c r="D2768" s="259"/>
      <c r="E2768" s="259"/>
      <c r="F2768" s="270"/>
      <c r="G2768" s="259"/>
      <c r="H2768" s="259"/>
      <c r="I2768" s="259"/>
      <c r="J2768" s="259"/>
    </row>
    <row r="2769" spans="1:10">
      <c r="A2769" s="259"/>
      <c r="B2769" s="259"/>
      <c r="C2769" s="259"/>
      <c r="D2769" s="259"/>
      <c r="E2769" s="259"/>
      <c r="F2769" s="270"/>
      <c r="G2769" s="259"/>
      <c r="H2769" s="259"/>
      <c r="I2769" s="259"/>
      <c r="J2769" s="259"/>
    </row>
    <row r="2770" spans="1:10">
      <c r="A2770" s="259"/>
      <c r="B2770" s="259"/>
      <c r="C2770" s="259"/>
      <c r="D2770" s="259"/>
      <c r="E2770" s="259"/>
      <c r="F2770" s="270"/>
      <c r="G2770" s="259"/>
      <c r="H2770" s="259"/>
      <c r="I2770" s="259"/>
      <c r="J2770" s="259"/>
    </row>
    <row r="2771" spans="1:10">
      <c r="A2771" s="259"/>
      <c r="B2771" s="259"/>
      <c r="C2771" s="259"/>
      <c r="D2771" s="259"/>
      <c r="E2771" s="259"/>
      <c r="F2771" s="270"/>
      <c r="G2771" s="259"/>
      <c r="H2771" s="259"/>
      <c r="I2771" s="259"/>
      <c r="J2771" s="259"/>
    </row>
    <row r="2772" spans="1:10">
      <c r="A2772" s="259"/>
      <c r="B2772" s="259"/>
      <c r="C2772" s="259"/>
      <c r="D2772" s="259"/>
      <c r="E2772" s="259"/>
      <c r="F2772" s="270"/>
      <c r="G2772" s="259"/>
      <c r="H2772" s="259"/>
      <c r="I2772" s="259"/>
      <c r="J2772" s="259"/>
    </row>
    <row r="2773" spans="1:10">
      <c r="A2773" s="259"/>
      <c r="B2773" s="259"/>
      <c r="C2773" s="259"/>
      <c r="D2773" s="259"/>
      <c r="E2773" s="259"/>
      <c r="F2773" s="270"/>
      <c r="G2773" s="259"/>
      <c r="H2773" s="259"/>
      <c r="I2773" s="259"/>
      <c r="J2773" s="259"/>
    </row>
    <row r="2774" spans="1:10">
      <c r="A2774" s="259"/>
      <c r="B2774" s="259"/>
      <c r="C2774" s="259"/>
      <c r="D2774" s="259"/>
      <c r="E2774" s="259"/>
      <c r="F2774" s="270"/>
      <c r="G2774" s="259"/>
      <c r="H2774" s="259"/>
      <c r="I2774" s="259"/>
      <c r="J2774" s="259"/>
    </row>
    <row r="2775" spans="1:10">
      <c r="A2775" s="259"/>
      <c r="B2775" s="259"/>
      <c r="C2775" s="259"/>
      <c r="D2775" s="259"/>
      <c r="E2775" s="259"/>
      <c r="F2775" s="270"/>
      <c r="G2775" s="259"/>
      <c r="H2775" s="259"/>
      <c r="I2775" s="259"/>
      <c r="J2775" s="259"/>
    </row>
    <row r="2776" spans="1:10">
      <c r="A2776" s="259"/>
      <c r="B2776" s="259"/>
      <c r="C2776" s="259"/>
      <c r="D2776" s="259"/>
      <c r="E2776" s="259"/>
      <c r="F2776" s="270"/>
      <c r="G2776" s="259"/>
      <c r="H2776" s="259"/>
      <c r="I2776" s="259"/>
      <c r="J2776" s="259"/>
    </row>
    <row r="2777" spans="1:10">
      <c r="A2777" s="259"/>
      <c r="B2777" s="259"/>
      <c r="C2777" s="259"/>
      <c r="D2777" s="259"/>
      <c r="E2777" s="259"/>
      <c r="F2777" s="270"/>
      <c r="G2777" s="259"/>
      <c r="H2777" s="259"/>
      <c r="I2777" s="259"/>
      <c r="J2777" s="259"/>
    </row>
    <row r="2778" spans="1:10">
      <c r="A2778" s="259"/>
      <c r="B2778" s="259"/>
      <c r="C2778" s="259"/>
      <c r="D2778" s="259"/>
      <c r="E2778" s="259"/>
      <c r="F2778" s="270"/>
      <c r="G2778" s="259"/>
      <c r="H2778" s="259"/>
      <c r="I2778" s="259"/>
      <c r="J2778" s="259"/>
    </row>
    <row r="2779" spans="1:10">
      <c r="A2779" s="259"/>
      <c r="B2779" s="259"/>
      <c r="C2779" s="259"/>
      <c r="D2779" s="259"/>
      <c r="E2779" s="259"/>
      <c r="F2779" s="270"/>
      <c r="G2779" s="259"/>
      <c r="H2779" s="259"/>
      <c r="I2779" s="259"/>
      <c r="J2779" s="259"/>
    </row>
    <row r="2780" spans="1:10">
      <c r="A2780" s="259"/>
      <c r="B2780" s="259"/>
      <c r="C2780" s="259"/>
      <c r="D2780" s="259"/>
      <c r="E2780" s="259"/>
      <c r="F2780" s="270"/>
      <c r="G2780" s="259"/>
      <c r="H2780" s="259"/>
      <c r="I2780" s="259"/>
      <c r="J2780" s="259"/>
    </row>
    <row r="2781" spans="1:10">
      <c r="A2781" s="259"/>
      <c r="B2781" s="259"/>
      <c r="C2781" s="259"/>
      <c r="D2781" s="259"/>
      <c r="E2781" s="259"/>
      <c r="F2781" s="270"/>
      <c r="G2781" s="259"/>
      <c r="H2781" s="259"/>
      <c r="I2781" s="259"/>
      <c r="J2781" s="259"/>
    </row>
    <row r="2782" spans="1:10">
      <c r="A2782" s="259"/>
      <c r="B2782" s="259"/>
      <c r="C2782" s="259"/>
      <c r="D2782" s="259"/>
      <c r="E2782" s="259"/>
      <c r="F2782" s="270"/>
      <c r="G2782" s="259"/>
      <c r="H2782" s="259"/>
      <c r="I2782" s="259"/>
      <c r="J2782" s="259"/>
    </row>
    <row r="2783" spans="1:10">
      <c r="A2783" s="259"/>
      <c r="B2783" s="259"/>
      <c r="C2783" s="259"/>
      <c r="D2783" s="259"/>
      <c r="E2783" s="259"/>
      <c r="F2783" s="270"/>
      <c r="G2783" s="259"/>
      <c r="H2783" s="259"/>
      <c r="I2783" s="259"/>
      <c r="J2783" s="259"/>
    </row>
    <row r="2784" spans="1:10">
      <c r="A2784" s="259"/>
      <c r="B2784" s="259"/>
      <c r="C2784" s="259"/>
      <c r="D2784" s="259"/>
      <c r="E2784" s="259"/>
      <c r="F2784" s="270"/>
      <c r="G2784" s="259"/>
      <c r="H2784" s="259"/>
      <c r="I2784" s="259"/>
      <c r="J2784" s="259"/>
    </row>
    <row r="2785" spans="1:10">
      <c r="A2785" s="259"/>
      <c r="B2785" s="259"/>
      <c r="C2785" s="259"/>
      <c r="D2785" s="259"/>
      <c r="E2785" s="259"/>
      <c r="F2785" s="270"/>
      <c r="G2785" s="259"/>
      <c r="H2785" s="259"/>
      <c r="I2785" s="259"/>
      <c r="J2785" s="259"/>
    </row>
    <row r="2786" spans="1:10">
      <c r="A2786" s="259"/>
      <c r="B2786" s="259"/>
      <c r="C2786" s="259"/>
      <c r="D2786" s="259"/>
      <c r="E2786" s="259"/>
      <c r="F2786" s="270"/>
      <c r="G2786" s="259"/>
      <c r="H2786" s="259"/>
      <c r="I2786" s="259"/>
      <c r="J2786" s="259"/>
    </row>
    <row r="2787" spans="1:10">
      <c r="A2787" s="259"/>
      <c r="B2787" s="259"/>
      <c r="C2787" s="259"/>
      <c r="D2787" s="259"/>
      <c r="E2787" s="259"/>
      <c r="F2787" s="270"/>
      <c r="G2787" s="259"/>
      <c r="H2787" s="259"/>
      <c r="I2787" s="259"/>
      <c r="J2787" s="259"/>
    </row>
    <row r="2788" spans="1:10">
      <c r="A2788" s="259"/>
      <c r="B2788" s="259"/>
      <c r="C2788" s="259"/>
      <c r="D2788" s="259"/>
      <c r="E2788" s="259"/>
      <c r="F2788" s="270"/>
      <c r="G2788" s="259"/>
      <c r="H2788" s="259"/>
      <c r="I2788" s="259"/>
      <c r="J2788" s="259"/>
    </row>
    <row r="2789" spans="1:10">
      <c r="A2789" s="259"/>
      <c r="B2789" s="259"/>
      <c r="C2789" s="259"/>
      <c r="D2789" s="259"/>
      <c r="E2789" s="259"/>
      <c r="F2789" s="270"/>
      <c r="G2789" s="259"/>
      <c r="H2789" s="259"/>
      <c r="I2789" s="259"/>
      <c r="J2789" s="259"/>
    </row>
    <row r="2790" spans="1:10">
      <c r="A2790" s="259"/>
      <c r="B2790" s="259"/>
      <c r="C2790" s="259"/>
      <c r="D2790" s="259"/>
      <c r="E2790" s="259"/>
      <c r="F2790" s="270"/>
      <c r="G2790" s="259"/>
      <c r="H2790" s="259"/>
      <c r="I2790" s="259"/>
      <c r="J2790" s="259"/>
    </row>
    <row r="2791" spans="1:10">
      <c r="A2791" s="259"/>
      <c r="B2791" s="259"/>
      <c r="C2791" s="259"/>
      <c r="D2791" s="259"/>
      <c r="E2791" s="259"/>
      <c r="F2791" s="270"/>
      <c r="G2791" s="259"/>
      <c r="H2791" s="259"/>
      <c r="I2791" s="259"/>
      <c r="J2791" s="259"/>
    </row>
    <row r="2792" spans="1:10">
      <c r="A2792" s="259"/>
      <c r="B2792" s="259"/>
      <c r="C2792" s="259"/>
      <c r="D2792" s="259"/>
      <c r="E2792" s="259"/>
      <c r="F2792" s="270"/>
      <c r="G2792" s="259"/>
      <c r="H2792" s="259"/>
      <c r="I2792" s="259"/>
      <c r="J2792" s="259"/>
    </row>
    <row r="2793" spans="1:10">
      <c r="A2793" s="259"/>
      <c r="B2793" s="259"/>
      <c r="C2793" s="259"/>
      <c r="D2793" s="259"/>
      <c r="E2793" s="259"/>
      <c r="F2793" s="270"/>
      <c r="G2793" s="259"/>
      <c r="H2793" s="259"/>
      <c r="I2793" s="259"/>
      <c r="J2793" s="259"/>
    </row>
    <row r="2794" spans="1:10">
      <c r="A2794" s="259"/>
      <c r="B2794" s="259"/>
      <c r="C2794" s="259"/>
      <c r="D2794" s="259"/>
      <c r="E2794" s="259"/>
      <c r="F2794" s="270"/>
      <c r="G2794" s="259"/>
      <c r="H2794" s="259"/>
      <c r="I2794" s="259"/>
      <c r="J2794" s="259"/>
    </row>
    <row r="2795" spans="1:10">
      <c r="A2795" s="259"/>
      <c r="B2795" s="259"/>
      <c r="C2795" s="259"/>
      <c r="D2795" s="259"/>
      <c r="E2795" s="259"/>
      <c r="F2795" s="270"/>
      <c r="G2795" s="259"/>
      <c r="H2795" s="259"/>
      <c r="I2795" s="259"/>
      <c r="J2795" s="259"/>
    </row>
    <row r="2796" spans="1:10">
      <c r="A2796" s="259"/>
      <c r="B2796" s="259"/>
      <c r="C2796" s="259"/>
      <c r="D2796" s="259"/>
      <c r="E2796" s="259"/>
      <c r="F2796" s="270"/>
      <c r="G2796" s="259"/>
      <c r="H2796" s="259"/>
      <c r="I2796" s="259"/>
      <c r="J2796" s="259"/>
    </row>
    <row r="2797" spans="1:10">
      <c r="A2797" s="259"/>
      <c r="B2797" s="259"/>
      <c r="C2797" s="259"/>
      <c r="D2797" s="259"/>
      <c r="E2797" s="259"/>
      <c r="F2797" s="270"/>
      <c r="G2797" s="259"/>
      <c r="H2797" s="259"/>
      <c r="I2797" s="259"/>
      <c r="J2797" s="259"/>
    </row>
    <row r="2798" spans="1:10">
      <c r="A2798" s="259"/>
      <c r="B2798" s="259"/>
      <c r="C2798" s="259"/>
      <c r="D2798" s="259"/>
      <c r="E2798" s="259"/>
      <c r="F2798" s="270"/>
      <c r="G2798" s="259"/>
      <c r="H2798" s="259"/>
      <c r="I2798" s="259"/>
      <c r="J2798" s="259"/>
    </row>
    <row r="2799" spans="1:10">
      <c r="A2799" s="259"/>
      <c r="B2799" s="259"/>
      <c r="C2799" s="259"/>
      <c r="D2799" s="259"/>
      <c r="E2799" s="259"/>
      <c r="F2799" s="270"/>
      <c r="G2799" s="259"/>
      <c r="H2799" s="259"/>
      <c r="I2799" s="259"/>
      <c r="J2799" s="259"/>
    </row>
    <row r="2800" spans="1:10">
      <c r="A2800" s="259"/>
      <c r="B2800" s="259"/>
      <c r="C2800" s="259"/>
      <c r="D2800" s="259"/>
      <c r="E2800" s="259"/>
      <c r="F2800" s="270"/>
      <c r="G2800" s="259"/>
      <c r="H2800" s="259"/>
      <c r="I2800" s="259"/>
      <c r="J2800" s="259"/>
    </row>
    <row r="2801" spans="1:10">
      <c r="A2801" s="259"/>
      <c r="B2801" s="259"/>
      <c r="C2801" s="259"/>
      <c r="D2801" s="259"/>
      <c r="E2801" s="259"/>
      <c r="F2801" s="270"/>
      <c r="G2801" s="259"/>
      <c r="H2801" s="259"/>
      <c r="I2801" s="259"/>
      <c r="J2801" s="259"/>
    </row>
    <row r="2802" spans="1:10">
      <c r="A2802" s="259"/>
      <c r="B2802" s="259"/>
      <c r="C2802" s="259"/>
      <c r="D2802" s="259"/>
      <c r="E2802" s="259"/>
      <c r="F2802" s="270"/>
      <c r="G2802" s="259"/>
      <c r="H2802" s="259"/>
      <c r="I2802" s="259"/>
      <c r="J2802" s="259"/>
    </row>
    <row r="2803" spans="1:10">
      <c r="A2803" s="259"/>
      <c r="B2803" s="259"/>
      <c r="C2803" s="259"/>
      <c r="D2803" s="259"/>
      <c r="E2803" s="259"/>
      <c r="F2803" s="270"/>
      <c r="G2803" s="259"/>
      <c r="H2803" s="259"/>
      <c r="I2803" s="259"/>
      <c r="J2803" s="259"/>
    </row>
    <row r="2804" spans="1:10">
      <c r="A2804" s="259"/>
      <c r="B2804" s="259"/>
      <c r="C2804" s="259"/>
      <c r="D2804" s="259"/>
      <c r="E2804" s="259"/>
      <c r="F2804" s="270"/>
      <c r="G2804" s="259"/>
      <c r="H2804" s="259"/>
      <c r="I2804" s="259"/>
      <c r="J2804" s="259"/>
    </row>
    <row r="2805" spans="1:10">
      <c r="A2805" s="259"/>
      <c r="B2805" s="259"/>
      <c r="C2805" s="259"/>
      <c r="D2805" s="259"/>
      <c r="E2805" s="259"/>
      <c r="F2805" s="270"/>
      <c r="G2805" s="259"/>
      <c r="H2805" s="259"/>
      <c r="I2805" s="259"/>
      <c r="J2805" s="259"/>
    </row>
    <row r="2806" spans="1:10">
      <c r="A2806" s="259"/>
      <c r="B2806" s="259"/>
      <c r="C2806" s="259"/>
      <c r="D2806" s="259"/>
      <c r="E2806" s="259"/>
      <c r="F2806" s="270"/>
      <c r="G2806" s="259"/>
      <c r="H2806" s="259"/>
      <c r="I2806" s="259"/>
      <c r="J2806" s="259"/>
    </row>
    <row r="2807" spans="1:10">
      <c r="A2807" s="259"/>
      <c r="B2807" s="259"/>
      <c r="C2807" s="259"/>
      <c r="D2807" s="259"/>
      <c r="E2807" s="259"/>
      <c r="F2807" s="270"/>
      <c r="G2807" s="259"/>
      <c r="H2807" s="259"/>
      <c r="I2807" s="259"/>
      <c r="J2807" s="259"/>
    </row>
    <row r="2808" spans="1:10">
      <c r="A2808" s="259"/>
      <c r="B2808" s="259"/>
      <c r="C2808" s="259"/>
      <c r="D2808" s="259"/>
      <c r="E2808" s="259"/>
      <c r="F2808" s="270"/>
      <c r="G2808" s="259"/>
      <c r="H2808" s="259"/>
      <c r="I2808" s="259"/>
      <c r="J2808" s="259"/>
    </row>
    <row r="2809" spans="1:10">
      <c r="A2809" s="259"/>
      <c r="B2809" s="259"/>
      <c r="C2809" s="259"/>
      <c r="D2809" s="259"/>
      <c r="E2809" s="259"/>
      <c r="F2809" s="270"/>
      <c r="G2809" s="259"/>
      <c r="H2809" s="259"/>
      <c r="I2809" s="259"/>
      <c r="J2809" s="259"/>
    </row>
    <row r="2810" spans="1:10">
      <c r="A2810" s="259"/>
      <c r="B2810" s="259"/>
      <c r="C2810" s="259"/>
      <c r="D2810" s="259"/>
      <c r="E2810" s="259"/>
      <c r="F2810" s="270"/>
      <c r="G2810" s="259"/>
      <c r="H2810" s="259"/>
      <c r="I2810" s="259"/>
      <c r="J2810" s="259"/>
    </row>
    <row r="2811" spans="1:10">
      <c r="A2811" s="259"/>
      <c r="B2811" s="259"/>
      <c r="C2811" s="259"/>
      <c r="D2811" s="259"/>
      <c r="E2811" s="259"/>
      <c r="F2811" s="270"/>
      <c r="G2811" s="259"/>
      <c r="H2811" s="259"/>
      <c r="I2811" s="259"/>
      <c r="J2811" s="259"/>
    </row>
    <row r="2812" spans="1:10">
      <c r="A2812" s="259"/>
      <c r="B2812" s="259"/>
      <c r="C2812" s="259"/>
      <c r="D2812" s="259"/>
      <c r="E2812" s="259"/>
      <c r="F2812" s="270"/>
      <c r="G2812" s="259"/>
      <c r="H2812" s="259"/>
      <c r="I2812" s="259"/>
      <c r="J2812" s="259"/>
    </row>
    <row r="2813" spans="1:10">
      <c r="A2813" s="259"/>
      <c r="B2813" s="259"/>
      <c r="C2813" s="259"/>
      <c r="D2813" s="259"/>
      <c r="E2813" s="259"/>
      <c r="F2813" s="270"/>
      <c r="G2813" s="259"/>
      <c r="H2813" s="259"/>
      <c r="I2813" s="259"/>
      <c r="J2813" s="259"/>
    </row>
    <row r="2814" spans="1:10">
      <c r="A2814" s="259"/>
      <c r="B2814" s="259"/>
      <c r="C2814" s="259"/>
      <c r="D2814" s="259"/>
      <c r="E2814" s="259"/>
      <c r="F2814" s="270"/>
      <c r="G2814" s="259"/>
      <c r="H2814" s="259"/>
      <c r="I2814" s="259"/>
      <c r="J2814" s="259"/>
    </row>
    <row r="2815" spans="1:10">
      <c r="A2815" s="259"/>
      <c r="B2815" s="259"/>
      <c r="C2815" s="259"/>
      <c r="D2815" s="259"/>
      <c r="E2815" s="259"/>
      <c r="F2815" s="270"/>
      <c r="G2815" s="259"/>
      <c r="H2815" s="259"/>
      <c r="I2815" s="259"/>
      <c r="J2815" s="259"/>
    </row>
    <row r="2816" spans="1:10">
      <c r="A2816" s="259"/>
      <c r="B2816" s="259"/>
      <c r="C2816" s="259"/>
      <c r="D2816" s="259"/>
      <c r="E2816" s="259"/>
      <c r="F2816" s="270"/>
      <c r="G2816" s="259"/>
      <c r="H2816" s="259"/>
      <c r="I2816" s="259"/>
      <c r="J2816" s="259"/>
    </row>
    <row r="2817" spans="1:10">
      <c r="A2817" s="259"/>
      <c r="B2817" s="259"/>
      <c r="C2817" s="259"/>
      <c r="D2817" s="259"/>
      <c r="E2817" s="259"/>
      <c r="F2817" s="270"/>
      <c r="G2817" s="259"/>
      <c r="H2817" s="259"/>
      <c r="I2817" s="259"/>
      <c r="J2817" s="259"/>
    </row>
    <row r="2818" spans="1:10">
      <c r="A2818" s="259"/>
      <c r="B2818" s="259"/>
      <c r="C2818" s="259"/>
      <c r="D2818" s="259"/>
      <c r="E2818" s="259"/>
      <c r="F2818" s="270"/>
      <c r="G2818" s="259"/>
      <c r="H2818" s="259"/>
      <c r="I2818" s="259"/>
      <c r="J2818" s="259"/>
    </row>
    <row r="2819" spans="1:10">
      <c r="A2819" s="259"/>
      <c r="B2819" s="259"/>
      <c r="C2819" s="259"/>
      <c r="D2819" s="259"/>
      <c r="E2819" s="259"/>
      <c r="F2819" s="270"/>
      <c r="G2819" s="259"/>
      <c r="H2819" s="259"/>
      <c r="I2819" s="259"/>
      <c r="J2819" s="259"/>
    </row>
    <row r="2820" spans="1:10">
      <c r="A2820" s="259"/>
      <c r="B2820" s="259"/>
      <c r="C2820" s="259"/>
      <c r="D2820" s="259"/>
      <c r="E2820" s="259"/>
      <c r="F2820" s="270"/>
      <c r="G2820" s="259"/>
      <c r="H2820" s="259"/>
      <c r="I2820" s="259"/>
      <c r="J2820" s="259"/>
    </row>
    <row r="2821" spans="1:10">
      <c r="A2821" s="259"/>
      <c r="B2821" s="259"/>
      <c r="C2821" s="259"/>
      <c r="D2821" s="259"/>
      <c r="E2821" s="259"/>
      <c r="F2821" s="270"/>
      <c r="G2821" s="259"/>
      <c r="H2821" s="259"/>
      <c r="I2821" s="259"/>
      <c r="J2821" s="259"/>
    </row>
    <row r="2822" spans="1:10">
      <c r="A2822" s="259"/>
      <c r="B2822" s="259"/>
      <c r="C2822" s="259"/>
      <c r="D2822" s="259"/>
      <c r="E2822" s="259"/>
      <c r="F2822" s="270"/>
      <c r="G2822" s="259"/>
      <c r="H2822" s="259"/>
      <c r="I2822" s="259"/>
      <c r="J2822" s="259"/>
    </row>
    <row r="2823" spans="1:10">
      <c r="A2823" s="259"/>
      <c r="B2823" s="259"/>
      <c r="C2823" s="259"/>
      <c r="D2823" s="259"/>
      <c r="E2823" s="259"/>
      <c r="F2823" s="270"/>
      <c r="G2823" s="259"/>
      <c r="H2823" s="259"/>
      <c r="I2823" s="259"/>
      <c r="J2823" s="259"/>
    </row>
    <row r="2824" spans="1:10">
      <c r="A2824" s="259"/>
      <c r="B2824" s="259"/>
      <c r="C2824" s="259"/>
      <c r="D2824" s="259"/>
      <c r="E2824" s="259"/>
      <c r="F2824" s="270"/>
      <c r="G2824" s="259"/>
      <c r="H2824" s="259"/>
      <c r="I2824" s="259"/>
      <c r="J2824" s="259"/>
    </row>
    <row r="2825" spans="1:10">
      <c r="A2825" s="259"/>
      <c r="B2825" s="259"/>
      <c r="C2825" s="259"/>
      <c r="D2825" s="259"/>
      <c r="E2825" s="259"/>
      <c r="F2825" s="270"/>
      <c r="G2825" s="259"/>
      <c r="H2825" s="259"/>
      <c r="I2825" s="259"/>
      <c r="J2825" s="259"/>
    </row>
    <row r="2826" spans="1:10">
      <c r="A2826" s="259"/>
      <c r="B2826" s="259"/>
      <c r="C2826" s="259"/>
      <c r="D2826" s="259"/>
      <c r="E2826" s="259"/>
      <c r="F2826" s="270"/>
      <c r="G2826" s="259"/>
      <c r="H2826" s="259"/>
      <c r="I2826" s="259"/>
      <c r="J2826" s="259"/>
    </row>
    <row r="2827" spans="1:10">
      <c r="A2827" s="259"/>
      <c r="B2827" s="259"/>
      <c r="C2827" s="259"/>
      <c r="D2827" s="259"/>
      <c r="E2827" s="259"/>
      <c r="F2827" s="270"/>
      <c r="G2827" s="259"/>
      <c r="H2827" s="259"/>
      <c r="I2827" s="259"/>
      <c r="J2827" s="259"/>
    </row>
    <row r="2828" spans="1:10">
      <c r="A2828" s="259"/>
      <c r="B2828" s="259"/>
      <c r="C2828" s="259"/>
      <c r="D2828" s="259"/>
      <c r="E2828" s="259"/>
      <c r="F2828" s="270"/>
      <c r="G2828" s="259"/>
      <c r="H2828" s="259"/>
      <c r="I2828" s="259"/>
      <c r="J2828" s="259"/>
    </row>
    <row r="2829" spans="1:10">
      <c r="A2829" s="259"/>
      <c r="B2829" s="259"/>
      <c r="C2829" s="259"/>
      <c r="D2829" s="259"/>
      <c r="E2829" s="259"/>
      <c r="F2829" s="270"/>
      <c r="G2829" s="259"/>
      <c r="H2829" s="259"/>
      <c r="I2829" s="259"/>
      <c r="J2829" s="259"/>
    </row>
    <row r="2830" spans="1:10">
      <c r="A2830" s="259"/>
      <c r="B2830" s="259"/>
      <c r="C2830" s="259"/>
      <c r="D2830" s="259"/>
      <c r="E2830" s="259"/>
      <c r="F2830" s="270"/>
      <c r="G2830" s="259"/>
      <c r="H2830" s="259"/>
      <c r="I2830" s="259"/>
      <c r="J2830" s="259"/>
    </row>
    <row r="2831" spans="1:10">
      <c r="A2831" s="259"/>
      <c r="B2831" s="259"/>
      <c r="C2831" s="259"/>
      <c r="D2831" s="259"/>
      <c r="E2831" s="259"/>
      <c r="F2831" s="270"/>
      <c r="G2831" s="259"/>
      <c r="H2831" s="259"/>
      <c r="I2831" s="259"/>
      <c r="J2831" s="259"/>
    </row>
    <row r="2832" spans="1:10">
      <c r="A2832" s="259"/>
      <c r="B2832" s="259"/>
      <c r="C2832" s="259"/>
      <c r="D2832" s="259"/>
      <c r="E2832" s="259"/>
      <c r="F2832" s="270"/>
      <c r="G2832" s="259"/>
      <c r="H2832" s="259"/>
      <c r="I2832" s="259"/>
      <c r="J2832" s="259"/>
    </row>
    <row r="2833" spans="1:10">
      <c r="A2833" s="259"/>
      <c r="B2833" s="259"/>
      <c r="C2833" s="259"/>
      <c r="D2833" s="259"/>
      <c r="E2833" s="259"/>
      <c r="F2833" s="270"/>
      <c r="G2833" s="259"/>
      <c r="H2833" s="259"/>
      <c r="I2833" s="259"/>
      <c r="J2833" s="259"/>
    </row>
    <row r="2834" spans="1:10">
      <c r="A2834" s="259"/>
      <c r="B2834" s="259"/>
      <c r="C2834" s="259"/>
      <c r="D2834" s="259"/>
      <c r="E2834" s="259"/>
      <c r="F2834" s="270"/>
      <c r="G2834" s="259"/>
      <c r="H2834" s="259"/>
      <c r="I2834" s="259"/>
      <c r="J2834" s="259"/>
    </row>
    <row r="2835" spans="1:10">
      <c r="A2835" s="259"/>
      <c r="B2835" s="259"/>
      <c r="C2835" s="259"/>
      <c r="D2835" s="259"/>
      <c r="E2835" s="259"/>
      <c r="F2835" s="270"/>
      <c r="G2835" s="259"/>
      <c r="H2835" s="259"/>
      <c r="I2835" s="259"/>
      <c r="J2835" s="259"/>
    </row>
    <row r="2836" spans="1:10">
      <c r="A2836" s="259"/>
      <c r="B2836" s="259"/>
      <c r="C2836" s="259"/>
      <c r="D2836" s="259"/>
      <c r="E2836" s="259"/>
      <c r="F2836" s="270"/>
      <c r="G2836" s="259"/>
      <c r="H2836" s="259"/>
      <c r="I2836" s="259"/>
      <c r="J2836" s="259"/>
    </row>
    <row r="2837" spans="1:10">
      <c r="A2837" s="259"/>
      <c r="B2837" s="259"/>
      <c r="C2837" s="259"/>
      <c r="D2837" s="259"/>
      <c r="E2837" s="259"/>
      <c r="F2837" s="270"/>
      <c r="G2837" s="259"/>
      <c r="H2837" s="259"/>
      <c r="I2837" s="259"/>
      <c r="J2837" s="259"/>
    </row>
    <row r="2838" spans="1:10">
      <c r="A2838" s="259"/>
      <c r="B2838" s="259"/>
      <c r="C2838" s="259"/>
      <c r="D2838" s="259"/>
      <c r="E2838" s="259"/>
      <c r="F2838" s="270"/>
      <c r="G2838" s="259"/>
      <c r="H2838" s="259"/>
      <c r="I2838" s="259"/>
      <c r="J2838" s="259"/>
    </row>
    <row r="2839" spans="1:10">
      <c r="A2839" s="259"/>
      <c r="B2839" s="259"/>
      <c r="C2839" s="259"/>
      <c r="D2839" s="259"/>
      <c r="E2839" s="259"/>
      <c r="F2839" s="270"/>
      <c r="G2839" s="259"/>
      <c r="H2839" s="259"/>
      <c r="I2839" s="259"/>
      <c r="J2839" s="259"/>
    </row>
    <row r="2840" spans="1:10">
      <c r="A2840" s="259"/>
      <c r="B2840" s="259"/>
      <c r="C2840" s="259"/>
      <c r="D2840" s="259"/>
      <c r="E2840" s="259"/>
      <c r="F2840" s="270"/>
      <c r="G2840" s="259"/>
      <c r="H2840" s="259"/>
      <c r="I2840" s="259"/>
      <c r="J2840" s="259"/>
    </row>
    <row r="2841" spans="1:10">
      <c r="A2841" s="259"/>
      <c r="B2841" s="259"/>
      <c r="C2841" s="259"/>
      <c r="D2841" s="259"/>
      <c r="E2841" s="259"/>
      <c r="F2841" s="270"/>
      <c r="G2841" s="259"/>
      <c r="H2841" s="259"/>
      <c r="I2841" s="259"/>
      <c r="J2841" s="259"/>
    </row>
    <row r="2842" spans="1:10">
      <c r="A2842" s="259"/>
      <c r="B2842" s="259"/>
      <c r="C2842" s="259"/>
      <c r="D2842" s="259"/>
      <c r="E2842" s="259"/>
      <c r="F2842" s="270"/>
      <c r="G2842" s="259"/>
      <c r="H2842" s="259"/>
      <c r="I2842" s="259"/>
      <c r="J2842" s="259"/>
    </row>
    <row r="2843" spans="1:10">
      <c r="A2843" s="259"/>
      <c r="B2843" s="259"/>
      <c r="C2843" s="259"/>
      <c r="D2843" s="259"/>
      <c r="E2843" s="259"/>
      <c r="F2843" s="270"/>
      <c r="G2843" s="259"/>
      <c r="H2843" s="259"/>
      <c r="I2843" s="259"/>
      <c r="J2843" s="259"/>
    </row>
    <row r="2844" spans="1:10">
      <c r="A2844" s="259"/>
      <c r="B2844" s="259"/>
      <c r="C2844" s="259"/>
      <c r="D2844" s="259"/>
      <c r="E2844" s="259"/>
      <c r="F2844" s="270"/>
      <c r="G2844" s="259"/>
      <c r="H2844" s="259"/>
      <c r="I2844" s="259"/>
      <c r="J2844" s="259"/>
    </row>
    <row r="2845" spans="1:10">
      <c r="A2845" s="259"/>
      <c r="B2845" s="259"/>
      <c r="C2845" s="259"/>
      <c r="D2845" s="259"/>
      <c r="E2845" s="259"/>
      <c r="F2845" s="270"/>
      <c r="G2845" s="259"/>
      <c r="H2845" s="259"/>
      <c r="I2845" s="259"/>
      <c r="J2845" s="259"/>
    </row>
    <row r="2846" spans="1:10">
      <c r="A2846" s="259"/>
      <c r="B2846" s="259"/>
      <c r="C2846" s="259"/>
      <c r="D2846" s="259"/>
      <c r="E2846" s="259"/>
      <c r="F2846" s="270"/>
      <c r="G2846" s="259"/>
      <c r="H2846" s="259"/>
      <c r="I2846" s="259"/>
      <c r="J2846" s="259"/>
    </row>
    <row r="2847" spans="1:10">
      <c r="A2847" s="259"/>
      <c r="B2847" s="259"/>
      <c r="C2847" s="259"/>
      <c r="D2847" s="259"/>
      <c r="E2847" s="259"/>
      <c r="F2847" s="270"/>
      <c r="G2847" s="259"/>
      <c r="H2847" s="259"/>
      <c r="I2847" s="259"/>
      <c r="J2847" s="259"/>
    </row>
    <row r="2848" spans="1:10">
      <c r="A2848" s="259"/>
      <c r="B2848" s="259"/>
      <c r="C2848" s="259"/>
      <c r="D2848" s="259"/>
      <c r="E2848" s="259"/>
      <c r="F2848" s="270"/>
      <c r="G2848" s="259"/>
      <c r="H2848" s="259"/>
      <c r="I2848" s="259"/>
      <c r="J2848" s="259"/>
    </row>
    <row r="2849" spans="1:10">
      <c r="A2849" s="259"/>
      <c r="B2849" s="259"/>
      <c r="C2849" s="259"/>
      <c r="D2849" s="259"/>
      <c r="E2849" s="259"/>
      <c r="F2849" s="270"/>
      <c r="G2849" s="259"/>
      <c r="H2849" s="259"/>
      <c r="I2849" s="259"/>
      <c r="J2849" s="259"/>
    </row>
    <row r="2850" spans="1:10">
      <c r="A2850" s="259"/>
      <c r="B2850" s="259"/>
      <c r="C2850" s="259"/>
      <c r="D2850" s="259"/>
      <c r="E2850" s="259"/>
      <c r="F2850" s="270"/>
      <c r="G2850" s="259"/>
      <c r="H2850" s="259"/>
      <c r="I2850" s="259"/>
      <c r="J2850" s="259"/>
    </row>
    <row r="2851" spans="1:10">
      <c r="A2851" s="259"/>
      <c r="B2851" s="259"/>
      <c r="C2851" s="259"/>
      <c r="D2851" s="259"/>
      <c r="E2851" s="259"/>
      <c r="F2851" s="270"/>
      <c r="G2851" s="259"/>
      <c r="H2851" s="259"/>
      <c r="I2851" s="259"/>
      <c r="J2851" s="259"/>
    </row>
    <row r="2852" spans="1:10">
      <c r="A2852" s="259"/>
      <c r="B2852" s="259"/>
      <c r="C2852" s="259"/>
      <c r="D2852" s="259"/>
      <c r="E2852" s="259"/>
      <c r="F2852" s="270"/>
      <c r="G2852" s="259"/>
      <c r="H2852" s="259"/>
      <c r="I2852" s="259"/>
      <c r="J2852" s="259"/>
    </row>
    <row r="2853" spans="1:10">
      <c r="A2853" s="259"/>
      <c r="B2853" s="259"/>
      <c r="C2853" s="259"/>
      <c r="D2853" s="259"/>
      <c r="E2853" s="259"/>
      <c r="F2853" s="270"/>
      <c r="G2853" s="259"/>
      <c r="H2853" s="259"/>
      <c r="I2853" s="259"/>
      <c r="J2853" s="259"/>
    </row>
    <row r="2854" spans="1:10">
      <c r="A2854" s="259"/>
      <c r="B2854" s="259"/>
      <c r="C2854" s="259"/>
      <c r="D2854" s="259"/>
      <c r="E2854" s="259"/>
      <c r="F2854" s="270"/>
      <c r="G2854" s="259"/>
      <c r="H2854" s="259"/>
      <c r="I2854" s="259"/>
      <c r="J2854" s="259"/>
    </row>
    <row r="2855" spans="1:10">
      <c r="A2855" s="259"/>
      <c r="B2855" s="259"/>
      <c r="C2855" s="259"/>
      <c r="D2855" s="259"/>
      <c r="E2855" s="259"/>
      <c r="F2855" s="270"/>
      <c r="G2855" s="259"/>
      <c r="H2855" s="259"/>
      <c r="I2855" s="259"/>
      <c r="J2855" s="259"/>
    </row>
    <row r="2856" spans="1:10">
      <c r="A2856" s="259"/>
      <c r="B2856" s="259"/>
      <c r="C2856" s="259"/>
      <c r="D2856" s="259"/>
      <c r="E2856" s="259"/>
      <c r="F2856" s="270"/>
      <c r="G2856" s="259"/>
      <c r="H2856" s="259"/>
      <c r="I2856" s="259"/>
      <c r="J2856" s="259"/>
    </row>
    <row r="2857" spans="1:10">
      <c r="A2857" s="259"/>
      <c r="B2857" s="259"/>
      <c r="C2857" s="259"/>
      <c r="D2857" s="259"/>
      <c r="E2857" s="259"/>
      <c r="F2857" s="270"/>
      <c r="G2857" s="259"/>
      <c r="H2857" s="259"/>
      <c r="I2857" s="259"/>
      <c r="J2857" s="259"/>
    </row>
    <row r="2858" spans="1:10">
      <c r="A2858" s="259"/>
      <c r="B2858" s="259"/>
      <c r="C2858" s="259"/>
      <c r="D2858" s="259"/>
      <c r="E2858" s="259"/>
      <c r="F2858" s="270"/>
      <c r="G2858" s="259"/>
      <c r="H2858" s="259"/>
      <c r="I2858" s="259"/>
      <c r="J2858" s="259"/>
    </row>
    <row r="2859" spans="1:10">
      <c r="A2859" s="259"/>
      <c r="B2859" s="259"/>
      <c r="C2859" s="259"/>
      <c r="D2859" s="259"/>
      <c r="E2859" s="259"/>
      <c r="F2859" s="270"/>
      <c r="G2859" s="259"/>
      <c r="H2859" s="259"/>
      <c r="I2859" s="259"/>
      <c r="J2859" s="259"/>
    </row>
    <row r="2860" spans="1:10">
      <c r="A2860" s="259"/>
      <c r="B2860" s="259"/>
      <c r="C2860" s="259"/>
      <c r="D2860" s="259"/>
      <c r="E2860" s="259"/>
      <c r="F2860" s="270"/>
      <c r="G2860" s="259"/>
      <c r="H2860" s="259"/>
      <c r="I2860" s="259"/>
      <c r="J2860" s="259"/>
    </row>
    <row r="2861" spans="1:10">
      <c r="A2861" s="259"/>
      <c r="B2861" s="259"/>
      <c r="C2861" s="259"/>
      <c r="D2861" s="259"/>
      <c r="E2861" s="259"/>
      <c r="F2861" s="270"/>
      <c r="G2861" s="259"/>
      <c r="H2861" s="259"/>
      <c r="I2861" s="259"/>
      <c r="J2861" s="259"/>
    </row>
    <row r="2862" spans="1:10">
      <c r="A2862" s="259"/>
      <c r="B2862" s="259"/>
      <c r="C2862" s="259"/>
      <c r="D2862" s="259"/>
      <c r="E2862" s="259"/>
      <c r="F2862" s="270"/>
      <c r="G2862" s="259"/>
      <c r="H2862" s="259"/>
      <c r="I2862" s="259"/>
      <c r="J2862" s="259"/>
    </row>
    <row r="2863" spans="1:10">
      <c r="A2863" s="259"/>
      <c r="B2863" s="259"/>
      <c r="C2863" s="259"/>
      <c r="D2863" s="259"/>
      <c r="E2863" s="259"/>
      <c r="F2863" s="270"/>
      <c r="G2863" s="259"/>
      <c r="H2863" s="259"/>
      <c r="I2863" s="259"/>
      <c r="J2863" s="259"/>
    </row>
    <row r="2864" spans="1:10">
      <c r="A2864" s="259"/>
      <c r="B2864" s="259"/>
      <c r="C2864" s="259"/>
      <c r="D2864" s="259"/>
      <c r="E2864" s="259"/>
      <c r="F2864" s="270"/>
      <c r="G2864" s="259"/>
      <c r="H2864" s="259"/>
      <c r="I2864" s="259"/>
      <c r="J2864" s="259"/>
    </row>
    <row r="2865" spans="1:10">
      <c r="A2865" s="259"/>
      <c r="B2865" s="259"/>
      <c r="C2865" s="259"/>
      <c r="D2865" s="259"/>
      <c r="E2865" s="259"/>
      <c r="F2865" s="270"/>
      <c r="G2865" s="259"/>
      <c r="H2865" s="259"/>
      <c r="I2865" s="259"/>
      <c r="J2865" s="259"/>
    </row>
    <row r="2866" spans="1:10">
      <c r="A2866" s="259"/>
      <c r="B2866" s="259"/>
      <c r="C2866" s="259"/>
      <c r="D2866" s="259"/>
      <c r="E2866" s="259"/>
      <c r="F2866" s="270"/>
      <c r="G2866" s="259"/>
      <c r="H2866" s="259"/>
      <c r="I2866" s="259"/>
      <c r="J2866" s="259"/>
    </row>
    <row r="2867" spans="1:10">
      <c r="A2867" s="259"/>
      <c r="B2867" s="259"/>
      <c r="C2867" s="259"/>
      <c r="D2867" s="259"/>
      <c r="E2867" s="259"/>
      <c r="F2867" s="270"/>
      <c r="G2867" s="259"/>
      <c r="H2867" s="259"/>
      <c r="I2867" s="259"/>
      <c r="J2867" s="259"/>
    </row>
    <row r="2868" spans="1:10">
      <c r="A2868" s="259"/>
      <c r="B2868" s="259"/>
      <c r="C2868" s="259"/>
      <c r="D2868" s="259"/>
      <c r="E2868" s="259"/>
      <c r="F2868" s="270"/>
      <c r="G2868" s="259"/>
      <c r="H2868" s="259"/>
      <c r="I2868" s="259"/>
      <c r="J2868" s="259"/>
    </row>
    <row r="2869" spans="1:10">
      <c r="A2869" s="259"/>
      <c r="B2869" s="259"/>
      <c r="C2869" s="259"/>
      <c r="D2869" s="259"/>
      <c r="E2869" s="259"/>
      <c r="F2869" s="270"/>
      <c r="G2869" s="259"/>
      <c r="H2869" s="259"/>
      <c r="I2869" s="259"/>
      <c r="J2869" s="259"/>
    </row>
    <row r="2870" spans="1:10">
      <c r="A2870" s="259"/>
      <c r="B2870" s="259"/>
      <c r="C2870" s="259"/>
      <c r="D2870" s="259"/>
      <c r="E2870" s="259"/>
      <c r="F2870" s="270"/>
      <c r="G2870" s="259"/>
      <c r="H2870" s="259"/>
      <c r="I2870" s="259"/>
      <c r="J2870" s="259"/>
    </row>
    <row r="2871" spans="1:10">
      <c r="A2871" s="259"/>
      <c r="B2871" s="259"/>
      <c r="C2871" s="259"/>
      <c r="D2871" s="259"/>
      <c r="E2871" s="259"/>
      <c r="F2871" s="270"/>
      <c r="G2871" s="259"/>
      <c r="H2871" s="259"/>
      <c r="I2871" s="259"/>
      <c r="J2871" s="259"/>
    </row>
    <row r="2872" spans="1:10">
      <c r="A2872" s="259"/>
      <c r="B2872" s="259"/>
      <c r="C2872" s="259"/>
      <c r="D2872" s="259"/>
      <c r="E2872" s="259"/>
      <c r="F2872" s="270"/>
      <c r="G2872" s="259"/>
      <c r="H2872" s="259"/>
      <c r="I2872" s="259"/>
      <c r="J2872" s="259"/>
    </row>
    <row r="2873" spans="1:10">
      <c r="A2873" s="259"/>
      <c r="B2873" s="259"/>
      <c r="C2873" s="259"/>
      <c r="D2873" s="259"/>
      <c r="E2873" s="259"/>
      <c r="F2873" s="270"/>
      <c r="G2873" s="259"/>
      <c r="H2873" s="259"/>
      <c r="I2873" s="259"/>
      <c r="J2873" s="259"/>
    </row>
    <row r="2874" spans="1:10">
      <c r="A2874" s="259"/>
      <c r="B2874" s="259"/>
      <c r="C2874" s="259"/>
      <c r="D2874" s="259"/>
      <c r="E2874" s="259"/>
      <c r="F2874" s="270"/>
      <c r="G2874" s="259"/>
      <c r="H2874" s="259"/>
      <c r="I2874" s="259"/>
      <c r="J2874" s="259"/>
    </row>
    <row r="2875" spans="1:10">
      <c r="A2875" s="259"/>
      <c r="B2875" s="259"/>
      <c r="C2875" s="259"/>
      <c r="D2875" s="259"/>
      <c r="E2875" s="259"/>
      <c r="F2875" s="270"/>
      <c r="G2875" s="259"/>
      <c r="H2875" s="259"/>
      <c r="I2875" s="259"/>
      <c r="J2875" s="259"/>
    </row>
    <row r="2876" spans="1:10">
      <c r="A2876" s="259"/>
      <c r="B2876" s="259"/>
      <c r="C2876" s="259"/>
      <c r="D2876" s="259"/>
      <c r="E2876" s="259"/>
      <c r="F2876" s="270"/>
      <c r="G2876" s="259"/>
      <c r="H2876" s="259"/>
      <c r="I2876" s="259"/>
      <c r="J2876" s="259"/>
    </row>
    <row r="2877" spans="1:10">
      <c r="A2877" s="259"/>
      <c r="B2877" s="259"/>
      <c r="C2877" s="259"/>
      <c r="D2877" s="259"/>
      <c r="E2877" s="259"/>
      <c r="F2877" s="270"/>
      <c r="G2877" s="259"/>
      <c r="H2877" s="259"/>
      <c r="I2877" s="259"/>
      <c r="J2877" s="259"/>
    </row>
    <row r="2878" spans="1:10">
      <c r="A2878" s="259"/>
      <c r="B2878" s="259"/>
      <c r="C2878" s="259"/>
      <c r="D2878" s="259"/>
      <c r="E2878" s="259"/>
      <c r="F2878" s="270"/>
      <c r="G2878" s="259"/>
      <c r="H2878" s="259"/>
      <c r="I2878" s="259"/>
      <c r="J2878" s="259"/>
    </row>
    <row r="2879" spans="1:10">
      <c r="A2879" s="259"/>
      <c r="B2879" s="259"/>
      <c r="C2879" s="259"/>
      <c r="D2879" s="259"/>
      <c r="E2879" s="259"/>
      <c r="F2879" s="270"/>
      <c r="G2879" s="259"/>
      <c r="H2879" s="259"/>
      <c r="I2879" s="259"/>
      <c r="J2879" s="259"/>
    </row>
    <row r="2880" spans="1:10">
      <c r="A2880" s="259"/>
      <c r="B2880" s="259"/>
      <c r="C2880" s="259"/>
      <c r="D2880" s="259"/>
      <c r="E2880" s="259"/>
      <c r="F2880" s="270"/>
      <c r="G2880" s="259"/>
      <c r="H2880" s="259"/>
      <c r="I2880" s="259"/>
      <c r="J2880" s="259"/>
    </row>
    <row r="2881" spans="1:10">
      <c r="A2881" s="259"/>
      <c r="B2881" s="259"/>
      <c r="C2881" s="259"/>
      <c r="D2881" s="259"/>
      <c r="E2881" s="259"/>
      <c r="F2881" s="270"/>
      <c r="G2881" s="259"/>
      <c r="H2881" s="259"/>
      <c r="I2881" s="259"/>
      <c r="J2881" s="259"/>
    </row>
    <row r="2882" spans="1:10">
      <c r="A2882" s="259"/>
      <c r="B2882" s="259"/>
      <c r="C2882" s="259"/>
      <c r="D2882" s="259"/>
      <c r="E2882" s="259"/>
      <c r="F2882" s="270"/>
      <c r="G2882" s="259"/>
      <c r="H2882" s="259"/>
      <c r="I2882" s="259"/>
      <c r="J2882" s="259"/>
    </row>
    <row r="2883" spans="1:10">
      <c r="A2883" s="259"/>
      <c r="B2883" s="259"/>
      <c r="C2883" s="259"/>
      <c r="D2883" s="259"/>
      <c r="E2883" s="259"/>
      <c r="F2883" s="270"/>
      <c r="G2883" s="259"/>
      <c r="H2883" s="259"/>
      <c r="I2883" s="259"/>
      <c r="J2883" s="259"/>
    </row>
    <row r="2884" spans="1:10">
      <c r="A2884" s="259"/>
      <c r="B2884" s="259"/>
      <c r="C2884" s="259"/>
      <c r="D2884" s="259"/>
      <c r="E2884" s="259"/>
      <c r="F2884" s="270"/>
      <c r="G2884" s="259"/>
      <c r="H2884" s="259"/>
      <c r="I2884" s="259"/>
      <c r="J2884" s="259"/>
    </row>
    <row r="2885" spans="1:10">
      <c r="A2885" s="259"/>
      <c r="B2885" s="259"/>
      <c r="C2885" s="259"/>
      <c r="D2885" s="259"/>
      <c r="E2885" s="259"/>
      <c r="F2885" s="270"/>
      <c r="G2885" s="259"/>
      <c r="H2885" s="259"/>
      <c r="I2885" s="259"/>
      <c r="J2885" s="259"/>
    </row>
    <row r="2886" spans="1:10">
      <c r="A2886" s="259"/>
      <c r="B2886" s="259"/>
      <c r="C2886" s="259"/>
      <c r="D2886" s="259"/>
      <c r="E2886" s="259"/>
      <c r="F2886" s="270"/>
      <c r="G2886" s="259"/>
      <c r="H2886" s="259"/>
      <c r="I2886" s="259"/>
      <c r="J2886" s="259"/>
    </row>
    <row r="2887" spans="1:10">
      <c r="A2887" s="259"/>
      <c r="B2887" s="259"/>
      <c r="C2887" s="259"/>
      <c r="D2887" s="259"/>
      <c r="E2887" s="259"/>
      <c r="F2887" s="270"/>
      <c r="G2887" s="259"/>
      <c r="H2887" s="259"/>
      <c r="I2887" s="259"/>
      <c r="J2887" s="259"/>
    </row>
    <row r="2888" spans="1:10">
      <c r="A2888" s="259"/>
      <c r="B2888" s="259"/>
      <c r="C2888" s="259"/>
      <c r="D2888" s="259"/>
      <c r="E2888" s="259"/>
      <c r="F2888" s="270"/>
      <c r="G2888" s="259"/>
      <c r="H2888" s="259"/>
      <c r="I2888" s="259"/>
      <c r="J2888" s="259"/>
    </row>
    <row r="2889" spans="1:10">
      <c r="A2889" s="259"/>
      <c r="B2889" s="259"/>
      <c r="C2889" s="259"/>
      <c r="D2889" s="259"/>
      <c r="E2889" s="259"/>
      <c r="F2889" s="270"/>
      <c r="G2889" s="259"/>
      <c r="H2889" s="259"/>
      <c r="I2889" s="259"/>
      <c r="J2889" s="259"/>
    </row>
    <row r="2890" spans="1:10">
      <c r="A2890" s="259"/>
      <c r="B2890" s="259"/>
      <c r="C2890" s="259"/>
      <c r="D2890" s="259"/>
      <c r="E2890" s="259"/>
      <c r="F2890" s="270"/>
      <c r="G2890" s="259"/>
      <c r="H2890" s="259"/>
      <c r="I2890" s="259"/>
      <c r="J2890" s="259"/>
    </row>
    <row r="2891" spans="1:10">
      <c r="A2891" s="259"/>
      <c r="B2891" s="259"/>
      <c r="C2891" s="259"/>
      <c r="D2891" s="259"/>
      <c r="E2891" s="259"/>
      <c r="F2891" s="270"/>
      <c r="G2891" s="259"/>
      <c r="H2891" s="259"/>
      <c r="I2891" s="259"/>
      <c r="J2891" s="259"/>
    </row>
    <row r="2892" spans="1:10">
      <c r="A2892" s="259"/>
      <c r="B2892" s="259"/>
      <c r="C2892" s="259"/>
      <c r="D2892" s="259"/>
      <c r="E2892" s="259"/>
      <c r="F2892" s="270"/>
      <c r="G2892" s="259"/>
      <c r="H2892" s="259"/>
      <c r="I2892" s="259"/>
      <c r="J2892" s="259"/>
    </row>
    <row r="2893" spans="1:10">
      <c r="A2893" s="259"/>
      <c r="B2893" s="259"/>
      <c r="C2893" s="259"/>
      <c r="D2893" s="259"/>
      <c r="E2893" s="259"/>
      <c r="F2893" s="270"/>
      <c r="G2893" s="259"/>
      <c r="H2893" s="259"/>
      <c r="I2893" s="259"/>
      <c r="J2893" s="259"/>
    </row>
    <row r="2894" spans="1:10">
      <c r="A2894" s="259"/>
      <c r="B2894" s="259"/>
      <c r="C2894" s="259"/>
      <c r="D2894" s="259"/>
      <c r="E2894" s="259"/>
      <c r="F2894" s="270"/>
      <c r="G2894" s="259"/>
      <c r="H2894" s="259"/>
      <c r="I2894" s="259"/>
      <c r="J2894" s="259"/>
    </row>
    <row r="2895" spans="1:10">
      <c r="A2895" s="259"/>
      <c r="B2895" s="259"/>
      <c r="C2895" s="259"/>
      <c r="D2895" s="259"/>
      <c r="E2895" s="259"/>
      <c r="F2895" s="270"/>
      <c r="G2895" s="259"/>
      <c r="H2895" s="259"/>
      <c r="I2895" s="259"/>
      <c r="J2895" s="259"/>
    </row>
    <row r="2896" spans="1:10">
      <c r="A2896" s="259"/>
      <c r="B2896" s="259"/>
      <c r="C2896" s="259"/>
      <c r="D2896" s="259"/>
      <c r="E2896" s="259"/>
      <c r="F2896" s="270"/>
      <c r="G2896" s="259"/>
      <c r="H2896" s="259"/>
      <c r="I2896" s="259"/>
      <c r="J2896" s="259"/>
    </row>
    <row r="2897" spans="1:10">
      <c r="A2897" s="259"/>
      <c r="B2897" s="259"/>
      <c r="C2897" s="259"/>
      <c r="D2897" s="259"/>
      <c r="E2897" s="259"/>
      <c r="F2897" s="270"/>
      <c r="G2897" s="259"/>
      <c r="H2897" s="259"/>
      <c r="I2897" s="259"/>
      <c r="J2897" s="259"/>
    </row>
    <row r="2898" spans="1:10">
      <c r="A2898" s="259"/>
      <c r="B2898" s="259"/>
      <c r="C2898" s="259"/>
      <c r="D2898" s="259"/>
      <c r="E2898" s="259"/>
      <c r="F2898" s="270"/>
      <c r="G2898" s="259"/>
      <c r="H2898" s="259"/>
      <c r="I2898" s="259"/>
      <c r="J2898" s="259"/>
    </row>
    <row r="2899" spans="1:10">
      <c r="A2899" s="259"/>
      <c r="B2899" s="259"/>
      <c r="C2899" s="259"/>
      <c r="D2899" s="259"/>
      <c r="E2899" s="259"/>
      <c r="F2899" s="270"/>
      <c r="G2899" s="259"/>
      <c r="H2899" s="259"/>
      <c r="I2899" s="259"/>
      <c r="J2899" s="259"/>
    </row>
    <row r="2900" spans="1:10">
      <c r="A2900" s="259"/>
      <c r="B2900" s="259"/>
      <c r="C2900" s="259"/>
      <c r="D2900" s="259"/>
      <c r="E2900" s="259"/>
      <c r="F2900" s="270"/>
      <c r="G2900" s="259"/>
      <c r="H2900" s="259"/>
      <c r="I2900" s="259"/>
      <c r="J2900" s="259"/>
    </row>
    <row r="2901" spans="1:10">
      <c r="A2901" s="259"/>
      <c r="B2901" s="259"/>
      <c r="C2901" s="259"/>
      <c r="D2901" s="259"/>
      <c r="E2901" s="259"/>
      <c r="F2901" s="270"/>
      <c r="G2901" s="259"/>
      <c r="H2901" s="259"/>
      <c r="I2901" s="259"/>
      <c r="J2901" s="259"/>
    </row>
    <row r="2902" spans="1:10">
      <c r="A2902" s="259"/>
      <c r="B2902" s="259"/>
      <c r="C2902" s="259"/>
      <c r="D2902" s="259"/>
      <c r="E2902" s="259"/>
      <c r="F2902" s="270"/>
      <c r="G2902" s="259"/>
      <c r="H2902" s="259"/>
      <c r="I2902" s="259"/>
      <c r="J2902" s="259"/>
    </row>
    <row r="2903" spans="1:10">
      <c r="A2903" s="259"/>
      <c r="B2903" s="259"/>
      <c r="C2903" s="259"/>
      <c r="D2903" s="259"/>
      <c r="E2903" s="259"/>
      <c r="F2903" s="270"/>
      <c r="G2903" s="259"/>
      <c r="H2903" s="259"/>
      <c r="I2903" s="259"/>
      <c r="J2903" s="259"/>
    </row>
    <row r="2904" spans="1:10">
      <c r="A2904" s="259"/>
      <c r="B2904" s="259"/>
      <c r="C2904" s="259"/>
      <c r="D2904" s="259"/>
      <c r="E2904" s="259"/>
      <c r="F2904" s="270"/>
      <c r="G2904" s="259"/>
      <c r="H2904" s="259"/>
      <c r="I2904" s="259"/>
      <c r="J2904" s="259"/>
    </row>
    <row r="2905" spans="1:10">
      <c r="A2905" s="259"/>
      <c r="B2905" s="259"/>
      <c r="C2905" s="259"/>
      <c r="D2905" s="259"/>
      <c r="E2905" s="259"/>
      <c r="F2905" s="270"/>
      <c r="G2905" s="259"/>
      <c r="H2905" s="259"/>
      <c r="I2905" s="259"/>
      <c r="J2905" s="259"/>
    </row>
    <row r="2906" spans="1:10">
      <c r="A2906" s="259"/>
      <c r="B2906" s="259"/>
      <c r="C2906" s="259"/>
      <c r="D2906" s="259"/>
      <c r="E2906" s="259"/>
      <c r="F2906" s="270"/>
      <c r="G2906" s="259"/>
      <c r="H2906" s="259"/>
      <c r="I2906" s="259"/>
      <c r="J2906" s="259"/>
    </row>
    <row r="2907" spans="1:10">
      <c r="A2907" s="259"/>
      <c r="B2907" s="259"/>
      <c r="C2907" s="259"/>
      <c r="D2907" s="259"/>
      <c r="E2907" s="259"/>
      <c r="F2907" s="270"/>
      <c r="G2907" s="259"/>
      <c r="H2907" s="259"/>
      <c r="I2907" s="259"/>
      <c r="J2907" s="259"/>
    </row>
    <row r="2908" spans="1:10">
      <c r="A2908" s="259"/>
      <c r="B2908" s="259"/>
      <c r="C2908" s="259"/>
      <c r="D2908" s="259"/>
      <c r="E2908" s="259"/>
      <c r="F2908" s="270"/>
      <c r="G2908" s="259"/>
      <c r="H2908" s="259"/>
      <c r="I2908" s="259"/>
      <c r="J2908" s="259"/>
    </row>
    <row r="2909" spans="1:10">
      <c r="A2909" s="259"/>
      <c r="B2909" s="259"/>
      <c r="C2909" s="259"/>
      <c r="D2909" s="259"/>
      <c r="E2909" s="259"/>
      <c r="F2909" s="270"/>
      <c r="G2909" s="259"/>
      <c r="H2909" s="259"/>
      <c r="I2909" s="259"/>
      <c r="J2909" s="259"/>
    </row>
    <row r="2910" spans="1:10">
      <c r="A2910" s="259"/>
      <c r="B2910" s="259"/>
      <c r="C2910" s="259"/>
      <c r="D2910" s="259"/>
      <c r="E2910" s="259"/>
      <c r="F2910" s="270"/>
      <c r="G2910" s="259"/>
      <c r="H2910" s="259"/>
      <c r="I2910" s="259"/>
      <c r="J2910" s="259"/>
    </row>
    <row r="2911" spans="1:10">
      <c r="A2911" s="259"/>
      <c r="B2911" s="259"/>
      <c r="C2911" s="259"/>
      <c r="D2911" s="259"/>
      <c r="E2911" s="259"/>
      <c r="F2911" s="270"/>
      <c r="G2911" s="259"/>
      <c r="H2911" s="259"/>
      <c r="I2911" s="259"/>
      <c r="J2911" s="259"/>
    </row>
    <row r="2912" spans="1:10">
      <c r="A2912" s="259"/>
      <c r="B2912" s="259"/>
      <c r="C2912" s="259"/>
      <c r="D2912" s="259"/>
      <c r="E2912" s="259"/>
      <c r="F2912" s="270"/>
      <c r="G2912" s="259"/>
      <c r="H2912" s="259"/>
      <c r="I2912" s="259"/>
      <c r="J2912" s="259"/>
    </row>
    <row r="2913" spans="1:10">
      <c r="A2913" s="259"/>
      <c r="B2913" s="259"/>
      <c r="C2913" s="259"/>
      <c r="D2913" s="259"/>
      <c r="E2913" s="259"/>
      <c r="F2913" s="270"/>
      <c r="G2913" s="259"/>
      <c r="H2913" s="259"/>
      <c r="I2913" s="259"/>
      <c r="J2913" s="259"/>
    </row>
    <row r="2914" spans="1:10">
      <c r="A2914" s="259"/>
      <c r="B2914" s="259"/>
      <c r="C2914" s="259"/>
      <c r="D2914" s="259"/>
      <c r="E2914" s="259"/>
      <c r="F2914" s="270"/>
      <c r="G2914" s="259"/>
      <c r="H2914" s="259"/>
      <c r="I2914" s="259"/>
      <c r="J2914" s="259"/>
    </row>
    <row r="2915" spans="1:10">
      <c r="A2915" s="259"/>
      <c r="B2915" s="259"/>
      <c r="C2915" s="259"/>
      <c r="D2915" s="259"/>
      <c r="E2915" s="259"/>
      <c r="F2915" s="270"/>
      <c r="G2915" s="259"/>
      <c r="H2915" s="259"/>
      <c r="I2915" s="259"/>
      <c r="J2915" s="259"/>
    </row>
    <row r="2916" spans="1:10">
      <c r="A2916" s="259"/>
      <c r="B2916" s="259"/>
      <c r="C2916" s="259"/>
      <c r="D2916" s="259"/>
      <c r="E2916" s="259"/>
      <c r="F2916" s="270"/>
      <c r="G2916" s="259"/>
      <c r="H2916" s="259"/>
      <c r="I2916" s="259"/>
      <c r="J2916" s="259"/>
    </row>
    <row r="2917" spans="1:10">
      <c r="A2917" s="259"/>
      <c r="B2917" s="259"/>
      <c r="C2917" s="259"/>
      <c r="D2917" s="259"/>
      <c r="E2917" s="259"/>
      <c r="F2917" s="270"/>
      <c r="G2917" s="259"/>
      <c r="H2917" s="259"/>
      <c r="I2917" s="259"/>
      <c r="J2917" s="259"/>
    </row>
    <row r="2918" spans="1:10">
      <c r="A2918" s="259"/>
      <c r="B2918" s="259"/>
      <c r="C2918" s="259"/>
      <c r="D2918" s="259"/>
      <c r="E2918" s="259"/>
      <c r="F2918" s="270"/>
      <c r="G2918" s="259"/>
      <c r="H2918" s="259"/>
      <c r="I2918" s="259"/>
      <c r="J2918" s="259"/>
    </row>
    <row r="2919" spans="1:10">
      <c r="A2919" s="259"/>
      <c r="B2919" s="259"/>
      <c r="C2919" s="259"/>
      <c r="D2919" s="259"/>
      <c r="E2919" s="259"/>
      <c r="F2919" s="270"/>
      <c r="G2919" s="259"/>
      <c r="H2919" s="259"/>
      <c r="I2919" s="259"/>
      <c r="J2919" s="259"/>
    </row>
    <row r="2920" spans="1:10">
      <c r="A2920" s="259"/>
      <c r="B2920" s="259"/>
      <c r="C2920" s="259"/>
      <c r="D2920" s="259"/>
      <c r="E2920" s="259"/>
      <c r="F2920" s="270"/>
      <c r="G2920" s="259"/>
      <c r="H2920" s="259"/>
      <c r="I2920" s="259"/>
      <c r="J2920" s="259"/>
    </row>
    <row r="2921" spans="1:10">
      <c r="A2921" s="259"/>
      <c r="B2921" s="259"/>
      <c r="C2921" s="259"/>
      <c r="D2921" s="259"/>
      <c r="E2921" s="259"/>
      <c r="F2921" s="270"/>
      <c r="G2921" s="259"/>
      <c r="H2921" s="259"/>
      <c r="I2921" s="259"/>
      <c r="J2921" s="259"/>
    </row>
    <row r="2922" spans="1:10">
      <c r="A2922" s="259"/>
      <c r="B2922" s="259"/>
      <c r="C2922" s="259"/>
      <c r="D2922" s="259"/>
      <c r="E2922" s="259"/>
      <c r="F2922" s="270"/>
      <c r="G2922" s="259"/>
      <c r="H2922" s="259"/>
      <c r="I2922" s="259"/>
      <c r="J2922" s="259"/>
    </row>
    <row r="2923" spans="1:10">
      <c r="A2923" s="259"/>
      <c r="B2923" s="259"/>
      <c r="C2923" s="259"/>
      <c r="D2923" s="259"/>
      <c r="E2923" s="259"/>
      <c r="F2923" s="270"/>
      <c r="G2923" s="259"/>
      <c r="H2923" s="259"/>
      <c r="I2923" s="259"/>
      <c r="J2923" s="259"/>
    </row>
    <row r="2924" spans="1:10">
      <c r="A2924" s="259"/>
      <c r="B2924" s="259"/>
      <c r="C2924" s="259"/>
      <c r="D2924" s="259"/>
      <c r="E2924" s="259"/>
      <c r="F2924" s="270"/>
      <c r="G2924" s="259"/>
      <c r="H2924" s="259"/>
      <c r="I2924" s="259"/>
      <c r="J2924" s="259"/>
    </row>
    <row r="2925" spans="1:10">
      <c r="A2925" s="259"/>
      <c r="B2925" s="259"/>
      <c r="C2925" s="259"/>
      <c r="D2925" s="259"/>
      <c r="E2925" s="259"/>
      <c r="F2925" s="270"/>
      <c r="G2925" s="259"/>
      <c r="H2925" s="259"/>
      <c r="I2925" s="259"/>
      <c r="J2925" s="259"/>
    </row>
    <row r="2926" spans="1:10">
      <c r="A2926" s="259"/>
      <c r="B2926" s="259"/>
      <c r="C2926" s="259"/>
      <c r="D2926" s="259"/>
      <c r="E2926" s="259"/>
      <c r="F2926" s="270"/>
      <c r="G2926" s="259"/>
      <c r="H2926" s="259"/>
      <c r="I2926" s="259"/>
      <c r="J2926" s="259"/>
    </row>
    <row r="2927" spans="1:10">
      <c r="A2927" s="259"/>
      <c r="B2927" s="259"/>
      <c r="C2927" s="259"/>
      <c r="D2927" s="259"/>
      <c r="E2927" s="259"/>
      <c r="F2927" s="270"/>
      <c r="G2927" s="259"/>
      <c r="H2927" s="259"/>
      <c r="I2927" s="259"/>
      <c r="J2927" s="259"/>
    </row>
    <row r="2928" spans="1:10">
      <c r="A2928" s="259"/>
      <c r="B2928" s="259"/>
      <c r="C2928" s="259"/>
      <c r="D2928" s="259"/>
      <c r="E2928" s="259"/>
      <c r="F2928" s="270"/>
      <c r="G2928" s="259"/>
      <c r="H2928" s="259"/>
      <c r="I2928" s="259"/>
      <c r="J2928" s="259"/>
    </row>
    <row r="2929" spans="1:10">
      <c r="A2929" s="259"/>
      <c r="B2929" s="259"/>
      <c r="C2929" s="259"/>
      <c r="D2929" s="259"/>
      <c r="E2929" s="259"/>
      <c r="F2929" s="270"/>
      <c r="G2929" s="259"/>
      <c r="H2929" s="259"/>
      <c r="I2929" s="259"/>
      <c r="J2929" s="259"/>
    </row>
    <row r="2930" spans="1:10">
      <c r="A2930" s="259"/>
      <c r="B2930" s="259"/>
      <c r="C2930" s="259"/>
      <c r="D2930" s="259"/>
      <c r="E2930" s="259"/>
      <c r="F2930" s="270"/>
      <c r="G2930" s="259"/>
      <c r="H2930" s="259"/>
      <c r="I2930" s="259"/>
      <c r="J2930" s="259"/>
    </row>
    <row r="2931" spans="1:10">
      <c r="A2931" s="259"/>
      <c r="B2931" s="259"/>
      <c r="C2931" s="259"/>
      <c r="D2931" s="259"/>
      <c r="E2931" s="259"/>
      <c r="F2931" s="270"/>
      <c r="G2931" s="259"/>
      <c r="H2931" s="259"/>
      <c r="I2931" s="259"/>
      <c r="J2931" s="259"/>
    </row>
    <row r="2932" spans="1:10">
      <c r="A2932" s="259"/>
      <c r="B2932" s="259"/>
      <c r="C2932" s="259"/>
      <c r="D2932" s="259"/>
      <c r="E2932" s="259"/>
      <c r="F2932" s="270"/>
      <c r="G2932" s="259"/>
      <c r="H2932" s="259"/>
      <c r="I2932" s="259"/>
      <c r="J2932" s="259"/>
    </row>
    <row r="2933" spans="1:10">
      <c r="A2933" s="259"/>
      <c r="B2933" s="259"/>
      <c r="C2933" s="259"/>
      <c r="D2933" s="259"/>
      <c r="E2933" s="259"/>
      <c r="F2933" s="270"/>
      <c r="G2933" s="259"/>
      <c r="H2933" s="259"/>
      <c r="I2933" s="259"/>
      <c r="J2933" s="259"/>
    </row>
    <row r="2934" spans="1:10">
      <c r="A2934" s="259"/>
      <c r="B2934" s="259"/>
      <c r="C2934" s="259"/>
      <c r="D2934" s="259"/>
      <c r="E2934" s="259"/>
      <c r="F2934" s="270"/>
      <c r="G2934" s="259"/>
      <c r="H2934" s="259"/>
      <c r="I2934" s="259"/>
      <c r="J2934" s="259"/>
    </row>
    <row r="2935" spans="1:10">
      <c r="A2935" s="259"/>
      <c r="B2935" s="259"/>
      <c r="C2935" s="259"/>
      <c r="D2935" s="259"/>
      <c r="E2935" s="259"/>
      <c r="F2935" s="270"/>
      <c r="G2935" s="259"/>
      <c r="H2935" s="259"/>
      <c r="I2935" s="259"/>
      <c r="J2935" s="259"/>
    </row>
    <row r="2936" spans="1:10">
      <c r="A2936" s="259"/>
      <c r="B2936" s="259"/>
      <c r="C2936" s="259"/>
      <c r="D2936" s="259"/>
      <c r="E2936" s="259"/>
      <c r="F2936" s="270"/>
      <c r="G2936" s="259"/>
      <c r="H2936" s="259"/>
      <c r="I2936" s="259"/>
      <c r="J2936" s="259"/>
    </row>
    <row r="2937" spans="1:10">
      <c r="A2937" s="259"/>
      <c r="B2937" s="259"/>
      <c r="C2937" s="259"/>
      <c r="D2937" s="259"/>
      <c r="E2937" s="259"/>
      <c r="F2937" s="270"/>
      <c r="G2937" s="259"/>
      <c r="H2937" s="259"/>
      <c r="I2937" s="259"/>
      <c r="J2937" s="259"/>
    </row>
    <row r="2938" spans="1:10">
      <c r="A2938" s="259"/>
      <c r="B2938" s="259"/>
      <c r="C2938" s="259"/>
      <c r="D2938" s="259"/>
      <c r="E2938" s="259"/>
      <c r="F2938" s="270"/>
      <c r="G2938" s="259"/>
      <c r="H2938" s="259"/>
      <c r="I2938" s="259"/>
      <c r="J2938" s="259"/>
    </row>
    <row r="2939" spans="1:10">
      <c r="A2939" s="259"/>
      <c r="B2939" s="259"/>
      <c r="C2939" s="259"/>
      <c r="D2939" s="259"/>
      <c r="E2939" s="259"/>
      <c r="F2939" s="270"/>
      <c r="G2939" s="259"/>
      <c r="H2939" s="259"/>
      <c r="I2939" s="259"/>
      <c r="J2939" s="259"/>
    </row>
    <row r="2940" spans="1:10">
      <c r="A2940" s="259"/>
      <c r="B2940" s="259"/>
      <c r="C2940" s="259"/>
      <c r="D2940" s="259"/>
      <c r="E2940" s="259"/>
      <c r="F2940" s="270"/>
      <c r="G2940" s="259"/>
      <c r="H2940" s="259"/>
      <c r="I2940" s="259"/>
      <c r="J2940" s="259"/>
    </row>
    <row r="2941" spans="1:10">
      <c r="A2941" s="259"/>
      <c r="B2941" s="259"/>
      <c r="C2941" s="259"/>
      <c r="D2941" s="259"/>
      <c r="E2941" s="259"/>
      <c r="F2941" s="270"/>
      <c r="G2941" s="259"/>
      <c r="H2941" s="259"/>
      <c r="I2941" s="259"/>
      <c r="J2941" s="259"/>
    </row>
    <row r="2942" spans="1:10">
      <c r="A2942" s="259"/>
      <c r="B2942" s="259"/>
      <c r="C2942" s="259"/>
      <c r="D2942" s="259"/>
      <c r="E2942" s="259"/>
      <c r="F2942" s="270"/>
      <c r="G2942" s="259"/>
      <c r="H2942" s="259"/>
      <c r="I2942" s="259"/>
      <c r="J2942" s="259"/>
    </row>
    <row r="2943" spans="1:10">
      <c r="A2943" s="259"/>
      <c r="B2943" s="259"/>
      <c r="C2943" s="259"/>
      <c r="D2943" s="259"/>
      <c r="E2943" s="259"/>
      <c r="F2943" s="270"/>
      <c r="G2943" s="259"/>
      <c r="H2943" s="259"/>
      <c r="I2943" s="259"/>
      <c r="J2943" s="259"/>
    </row>
    <row r="2944" spans="1:10">
      <c r="A2944" s="259"/>
      <c r="B2944" s="259"/>
      <c r="C2944" s="259"/>
      <c r="D2944" s="259"/>
      <c r="E2944" s="259"/>
      <c r="F2944" s="270"/>
      <c r="G2944" s="259"/>
      <c r="H2944" s="259"/>
      <c r="I2944" s="259"/>
      <c r="J2944" s="259"/>
    </row>
    <row r="2945" spans="1:10">
      <c r="A2945" s="259"/>
      <c r="B2945" s="259"/>
      <c r="C2945" s="259"/>
      <c r="D2945" s="259"/>
      <c r="E2945" s="259"/>
      <c r="F2945" s="270"/>
      <c r="G2945" s="259"/>
      <c r="H2945" s="259"/>
      <c r="I2945" s="259"/>
      <c r="J2945" s="259"/>
    </row>
    <row r="2946" spans="1:10">
      <c r="A2946" s="259"/>
      <c r="B2946" s="259"/>
      <c r="C2946" s="259"/>
      <c r="D2946" s="259"/>
      <c r="E2946" s="259"/>
      <c r="F2946" s="270"/>
      <c r="G2946" s="259"/>
      <c r="H2946" s="259"/>
      <c r="I2946" s="259"/>
      <c r="J2946" s="259"/>
    </row>
    <row r="2947" spans="1:10">
      <c r="A2947" s="259"/>
      <c r="B2947" s="259"/>
      <c r="C2947" s="259"/>
      <c r="D2947" s="259"/>
      <c r="E2947" s="259"/>
      <c r="F2947" s="270"/>
      <c r="G2947" s="259"/>
      <c r="H2947" s="259"/>
      <c r="I2947" s="259"/>
      <c r="J2947" s="259"/>
    </row>
    <row r="2948" spans="1:10">
      <c r="A2948" s="259"/>
      <c r="B2948" s="259"/>
      <c r="C2948" s="259"/>
      <c r="D2948" s="259"/>
      <c r="E2948" s="259"/>
      <c r="F2948" s="270"/>
      <c r="G2948" s="259"/>
      <c r="H2948" s="259"/>
      <c r="I2948" s="259"/>
      <c r="J2948" s="259"/>
    </row>
    <row r="2949" spans="1:10">
      <c r="A2949" s="259"/>
      <c r="B2949" s="259"/>
      <c r="C2949" s="259"/>
      <c r="D2949" s="259"/>
      <c r="E2949" s="259"/>
      <c r="F2949" s="270"/>
      <c r="G2949" s="259"/>
      <c r="H2949" s="259"/>
      <c r="I2949" s="259"/>
      <c r="J2949" s="259"/>
    </row>
    <row r="2950" spans="1:10">
      <c r="A2950" s="259"/>
      <c r="B2950" s="259"/>
      <c r="C2950" s="259"/>
      <c r="D2950" s="259"/>
      <c r="E2950" s="259"/>
      <c r="F2950" s="270"/>
      <c r="G2950" s="259"/>
      <c r="H2950" s="259"/>
      <c r="I2950" s="259"/>
      <c r="J2950" s="259"/>
    </row>
    <row r="2951" spans="1:10">
      <c r="A2951" s="259"/>
      <c r="B2951" s="259"/>
      <c r="C2951" s="259"/>
      <c r="D2951" s="259"/>
      <c r="E2951" s="259"/>
      <c r="F2951" s="270"/>
      <c r="G2951" s="259"/>
      <c r="H2951" s="259"/>
      <c r="I2951" s="259"/>
      <c r="J2951" s="259"/>
    </row>
    <row r="2952" spans="1:10">
      <c r="A2952" s="259"/>
      <c r="B2952" s="259"/>
      <c r="C2952" s="259"/>
      <c r="D2952" s="259"/>
      <c r="E2952" s="259"/>
      <c r="F2952" s="270"/>
      <c r="G2952" s="259"/>
      <c r="H2952" s="259"/>
      <c r="I2952" s="259"/>
      <c r="J2952" s="259"/>
    </row>
    <row r="2953" spans="1:10">
      <c r="A2953" s="259"/>
      <c r="B2953" s="259"/>
      <c r="C2953" s="259"/>
      <c r="D2953" s="259"/>
      <c r="E2953" s="259"/>
      <c r="F2953" s="270"/>
      <c r="G2953" s="259"/>
      <c r="H2953" s="259"/>
      <c r="I2953" s="259"/>
      <c r="J2953" s="259"/>
    </row>
    <row r="2954" spans="1:10">
      <c r="A2954" s="259"/>
      <c r="B2954" s="259"/>
      <c r="C2954" s="259"/>
      <c r="D2954" s="259"/>
      <c r="E2954" s="259"/>
      <c r="F2954" s="270"/>
      <c r="G2954" s="259"/>
      <c r="H2954" s="259"/>
      <c r="I2954" s="259"/>
      <c r="J2954" s="259"/>
    </row>
    <row r="2955" spans="1:10">
      <c r="A2955" s="259"/>
      <c r="B2955" s="259"/>
      <c r="C2955" s="259"/>
      <c r="D2955" s="259"/>
      <c r="E2955" s="259"/>
      <c r="F2955" s="270"/>
      <c r="G2955" s="259"/>
      <c r="H2955" s="259"/>
      <c r="I2955" s="259"/>
      <c r="J2955" s="259"/>
    </row>
    <row r="2956" spans="1:10">
      <c r="A2956" s="259"/>
      <c r="B2956" s="259"/>
      <c r="C2956" s="259"/>
      <c r="D2956" s="259"/>
      <c r="E2956" s="259"/>
      <c r="F2956" s="270"/>
      <c r="G2956" s="259"/>
      <c r="H2956" s="259"/>
      <c r="I2956" s="259"/>
      <c r="J2956" s="259"/>
    </row>
    <row r="2957" spans="1:10">
      <c r="A2957" s="259"/>
      <c r="B2957" s="259"/>
      <c r="C2957" s="259"/>
      <c r="D2957" s="259"/>
      <c r="E2957" s="259"/>
      <c r="F2957" s="270"/>
      <c r="G2957" s="259"/>
      <c r="H2957" s="259"/>
      <c r="I2957" s="259"/>
      <c r="J2957" s="259"/>
    </row>
    <row r="2958" spans="1:10">
      <c r="A2958" s="259"/>
      <c r="B2958" s="259"/>
      <c r="C2958" s="259"/>
      <c r="D2958" s="259"/>
      <c r="E2958" s="259"/>
      <c r="F2958" s="270"/>
      <c r="G2958" s="259"/>
      <c r="H2958" s="259"/>
      <c r="I2958" s="259"/>
      <c r="J2958" s="259"/>
    </row>
    <row r="2959" spans="1:10">
      <c r="A2959" s="259"/>
      <c r="B2959" s="259"/>
      <c r="C2959" s="259"/>
      <c r="D2959" s="259"/>
      <c r="E2959" s="259"/>
      <c r="F2959" s="270"/>
      <c r="G2959" s="259"/>
      <c r="H2959" s="259"/>
      <c r="I2959" s="259"/>
      <c r="J2959" s="259"/>
    </row>
    <row r="2960" spans="1:10">
      <c r="A2960" s="259"/>
      <c r="B2960" s="259"/>
      <c r="C2960" s="259"/>
      <c r="D2960" s="259"/>
      <c r="E2960" s="259"/>
      <c r="F2960" s="270"/>
      <c r="G2960" s="259"/>
      <c r="H2960" s="259"/>
      <c r="I2960" s="259"/>
      <c r="J2960" s="259"/>
    </row>
    <row r="2961" spans="1:10">
      <c r="A2961" s="259"/>
      <c r="B2961" s="259"/>
      <c r="C2961" s="259"/>
      <c r="D2961" s="259"/>
      <c r="E2961" s="259"/>
      <c r="F2961" s="270"/>
      <c r="G2961" s="259"/>
      <c r="H2961" s="259"/>
      <c r="I2961" s="259"/>
      <c r="J2961" s="259"/>
    </row>
    <row r="2962" spans="1:10">
      <c r="A2962" s="259"/>
      <c r="B2962" s="259"/>
      <c r="C2962" s="259"/>
      <c r="D2962" s="259"/>
      <c r="E2962" s="259"/>
      <c r="F2962" s="270"/>
      <c r="G2962" s="259"/>
      <c r="H2962" s="259"/>
      <c r="I2962" s="259"/>
      <c r="J2962" s="259"/>
    </row>
    <row r="2963" spans="1:10">
      <c r="A2963" s="259"/>
      <c r="B2963" s="259"/>
      <c r="C2963" s="259"/>
      <c r="D2963" s="259"/>
      <c r="E2963" s="259"/>
      <c r="F2963" s="270"/>
      <c r="G2963" s="259"/>
      <c r="H2963" s="259"/>
      <c r="I2963" s="259"/>
      <c r="J2963" s="259"/>
    </row>
    <row r="2964" spans="1:10">
      <c r="A2964" s="259"/>
      <c r="B2964" s="259"/>
      <c r="C2964" s="259"/>
      <c r="D2964" s="259"/>
      <c r="E2964" s="259"/>
      <c r="F2964" s="270"/>
      <c r="G2964" s="259"/>
      <c r="H2964" s="259"/>
      <c r="I2964" s="259"/>
      <c r="J2964" s="259"/>
    </row>
    <row r="2965" spans="1:10">
      <c r="A2965" s="259"/>
      <c r="B2965" s="259"/>
      <c r="C2965" s="259"/>
      <c r="D2965" s="259"/>
      <c r="E2965" s="259"/>
      <c r="F2965" s="270"/>
      <c r="G2965" s="259"/>
      <c r="H2965" s="259"/>
      <c r="I2965" s="259"/>
      <c r="J2965" s="259"/>
    </row>
    <row r="2966" spans="1:10">
      <c r="A2966" s="259"/>
      <c r="B2966" s="259"/>
      <c r="C2966" s="259"/>
      <c r="D2966" s="259"/>
      <c r="E2966" s="259"/>
      <c r="F2966" s="270"/>
      <c r="G2966" s="259"/>
      <c r="H2966" s="259"/>
      <c r="I2966" s="259"/>
      <c r="J2966" s="259"/>
    </row>
    <row r="2967" spans="1:10">
      <c r="A2967" s="259"/>
      <c r="B2967" s="259"/>
      <c r="C2967" s="259"/>
      <c r="D2967" s="259"/>
      <c r="E2967" s="259"/>
      <c r="F2967" s="270"/>
      <c r="G2967" s="259"/>
      <c r="H2967" s="259"/>
      <c r="I2967" s="259"/>
      <c r="J2967" s="259"/>
    </row>
    <row r="2968" spans="1:10">
      <c r="A2968" s="259"/>
      <c r="B2968" s="259"/>
      <c r="C2968" s="259"/>
      <c r="D2968" s="259"/>
      <c r="E2968" s="259"/>
      <c r="F2968" s="270"/>
      <c r="G2968" s="259"/>
      <c r="H2968" s="259"/>
      <c r="I2968" s="259"/>
      <c r="J2968" s="259"/>
    </row>
    <row r="2969" spans="1:10">
      <c r="A2969" s="259"/>
      <c r="B2969" s="259"/>
      <c r="C2969" s="259"/>
      <c r="D2969" s="259"/>
      <c r="E2969" s="259"/>
      <c r="F2969" s="270"/>
      <c r="G2969" s="259"/>
      <c r="H2969" s="259"/>
      <c r="I2969" s="259"/>
      <c r="J2969" s="259"/>
    </row>
    <row r="2970" spans="1:10">
      <c r="A2970" s="259"/>
      <c r="B2970" s="259"/>
      <c r="C2970" s="259"/>
      <c r="D2970" s="259"/>
      <c r="E2970" s="259"/>
      <c r="F2970" s="270"/>
      <c r="G2970" s="259"/>
      <c r="H2970" s="259"/>
      <c r="I2970" s="259"/>
      <c r="J2970" s="259"/>
    </row>
    <row r="2971" spans="1:10">
      <c r="A2971" s="259"/>
      <c r="B2971" s="259"/>
      <c r="C2971" s="259"/>
      <c r="D2971" s="259"/>
      <c r="E2971" s="259"/>
      <c r="F2971" s="270"/>
      <c r="G2971" s="259"/>
      <c r="H2971" s="259"/>
      <c r="I2971" s="259"/>
      <c r="J2971" s="259"/>
    </row>
    <row r="2972" spans="1:10">
      <c r="A2972" s="259"/>
      <c r="B2972" s="259"/>
      <c r="C2972" s="259"/>
      <c r="D2972" s="259"/>
      <c r="E2972" s="259"/>
      <c r="F2972" s="270"/>
      <c r="G2972" s="259"/>
      <c r="H2972" s="259"/>
      <c r="I2972" s="259"/>
      <c r="J2972" s="259"/>
    </row>
    <row r="2973" spans="1:10">
      <c r="A2973" s="259"/>
      <c r="B2973" s="259"/>
      <c r="C2973" s="259"/>
      <c r="D2973" s="259"/>
      <c r="E2973" s="259"/>
      <c r="F2973" s="270"/>
      <c r="G2973" s="259"/>
      <c r="H2973" s="259"/>
      <c r="I2973" s="259"/>
      <c r="J2973" s="259"/>
    </row>
    <row r="2974" spans="1:10">
      <c r="A2974" s="259"/>
      <c r="B2974" s="259"/>
      <c r="C2974" s="259"/>
      <c r="D2974" s="259"/>
      <c r="E2974" s="259"/>
      <c r="F2974" s="270"/>
      <c r="G2974" s="259"/>
      <c r="H2974" s="259"/>
      <c r="I2974" s="259"/>
      <c r="J2974" s="259"/>
    </row>
    <row r="2975" spans="1:10">
      <c r="A2975" s="259"/>
      <c r="B2975" s="259"/>
      <c r="C2975" s="259"/>
      <c r="D2975" s="259"/>
      <c r="E2975" s="259"/>
      <c r="F2975" s="270"/>
      <c r="G2975" s="259"/>
      <c r="H2975" s="259"/>
      <c r="I2975" s="259"/>
      <c r="J2975" s="259"/>
    </row>
    <row r="2976" spans="1:10">
      <c r="A2976" s="259"/>
      <c r="B2976" s="259"/>
      <c r="C2976" s="259"/>
      <c r="D2976" s="259"/>
      <c r="E2976" s="259"/>
      <c r="F2976" s="270"/>
      <c r="G2976" s="259"/>
      <c r="H2976" s="259"/>
      <c r="I2976" s="259"/>
      <c r="J2976" s="259"/>
    </row>
    <row r="2977" spans="1:10">
      <c r="A2977" s="259"/>
      <c r="B2977" s="259"/>
      <c r="C2977" s="259"/>
      <c r="D2977" s="259"/>
      <c r="E2977" s="259"/>
      <c r="F2977" s="270"/>
      <c r="G2977" s="259"/>
      <c r="H2977" s="259"/>
      <c r="I2977" s="259"/>
      <c r="J2977" s="259"/>
    </row>
    <row r="2978" spans="1:10">
      <c r="A2978" s="259"/>
      <c r="B2978" s="259"/>
      <c r="C2978" s="259"/>
      <c r="D2978" s="259"/>
      <c r="E2978" s="259"/>
      <c r="F2978" s="270"/>
      <c r="G2978" s="259"/>
      <c r="H2978" s="259"/>
      <c r="I2978" s="259"/>
      <c r="J2978" s="259"/>
    </row>
    <row r="2979" spans="1:10">
      <c r="A2979" s="259"/>
      <c r="B2979" s="259"/>
      <c r="C2979" s="259"/>
      <c r="D2979" s="259"/>
      <c r="E2979" s="259"/>
      <c r="F2979" s="270"/>
      <c r="G2979" s="259"/>
      <c r="H2979" s="259"/>
      <c r="I2979" s="259"/>
      <c r="J2979" s="259"/>
    </row>
    <row r="2980" spans="1:10">
      <c r="A2980" s="259"/>
      <c r="B2980" s="259"/>
      <c r="C2980" s="259"/>
      <c r="D2980" s="259"/>
      <c r="E2980" s="259"/>
      <c r="F2980" s="270"/>
      <c r="G2980" s="259"/>
      <c r="H2980" s="259"/>
      <c r="I2980" s="259"/>
      <c r="J2980" s="259"/>
    </row>
    <row r="2981" spans="1:10">
      <c r="A2981" s="259"/>
      <c r="B2981" s="259"/>
      <c r="C2981" s="259"/>
      <c r="D2981" s="259"/>
      <c r="E2981" s="259"/>
      <c r="F2981" s="270"/>
      <c r="G2981" s="259"/>
      <c r="H2981" s="259"/>
      <c r="I2981" s="259"/>
      <c r="J2981" s="259"/>
    </row>
    <row r="2982" spans="1:10">
      <c r="A2982" s="259"/>
      <c r="B2982" s="259"/>
      <c r="C2982" s="259"/>
      <c r="D2982" s="259"/>
      <c r="E2982" s="259"/>
      <c r="F2982" s="270"/>
      <c r="G2982" s="259"/>
      <c r="H2982" s="259"/>
      <c r="I2982" s="259"/>
      <c r="J2982" s="259"/>
    </row>
    <row r="2983" spans="1:10">
      <c r="A2983" s="259"/>
      <c r="B2983" s="259"/>
      <c r="C2983" s="259"/>
      <c r="D2983" s="259"/>
      <c r="E2983" s="259"/>
      <c r="F2983" s="270"/>
      <c r="G2983" s="259"/>
      <c r="H2983" s="259"/>
      <c r="I2983" s="259"/>
      <c r="J2983" s="259"/>
    </row>
    <row r="2984" spans="1:10">
      <c r="A2984" s="259"/>
      <c r="B2984" s="259"/>
      <c r="C2984" s="259"/>
      <c r="D2984" s="259"/>
      <c r="E2984" s="259"/>
      <c r="F2984" s="270"/>
      <c r="G2984" s="259"/>
      <c r="H2984" s="259"/>
      <c r="I2984" s="259"/>
      <c r="J2984" s="259"/>
    </row>
    <row r="2985" spans="1:10">
      <c r="A2985" s="259"/>
      <c r="B2985" s="259"/>
      <c r="C2985" s="259"/>
      <c r="D2985" s="259"/>
      <c r="E2985" s="259"/>
      <c r="F2985" s="270"/>
      <c r="G2985" s="259"/>
      <c r="H2985" s="259"/>
      <c r="I2985" s="259"/>
      <c r="J2985" s="259"/>
    </row>
    <row r="2986" spans="1:10">
      <c r="A2986" s="259"/>
      <c r="B2986" s="259"/>
      <c r="C2986" s="259"/>
      <c r="D2986" s="259"/>
      <c r="E2986" s="259"/>
      <c r="F2986" s="270"/>
      <c r="G2986" s="259"/>
      <c r="H2986" s="259"/>
      <c r="I2986" s="259"/>
      <c r="J2986" s="259"/>
    </row>
    <row r="2987" spans="1:10">
      <c r="A2987" s="259"/>
      <c r="B2987" s="259"/>
      <c r="C2987" s="259"/>
      <c r="D2987" s="259"/>
      <c r="E2987" s="259"/>
      <c r="F2987" s="270"/>
      <c r="G2987" s="259"/>
      <c r="H2987" s="259"/>
      <c r="I2987" s="259"/>
      <c r="J2987" s="259"/>
    </row>
    <row r="2988" spans="1:10">
      <c r="A2988" s="259"/>
      <c r="B2988" s="259"/>
      <c r="C2988" s="259"/>
      <c r="D2988" s="259"/>
      <c r="E2988" s="259"/>
      <c r="F2988" s="270"/>
      <c r="G2988" s="259"/>
      <c r="H2988" s="259"/>
      <c r="I2988" s="259"/>
      <c r="J2988" s="259"/>
    </row>
    <row r="2989" spans="1:10">
      <c r="A2989" s="259"/>
      <c r="B2989" s="259"/>
      <c r="C2989" s="259"/>
      <c r="D2989" s="259"/>
      <c r="E2989" s="259"/>
      <c r="F2989" s="270"/>
      <c r="G2989" s="259"/>
      <c r="H2989" s="259"/>
      <c r="I2989" s="259"/>
      <c r="J2989" s="259"/>
    </row>
    <row r="2990" spans="1:10">
      <c r="A2990" s="259"/>
      <c r="B2990" s="259"/>
      <c r="C2990" s="259"/>
      <c r="D2990" s="259"/>
      <c r="E2990" s="259"/>
      <c r="F2990" s="270"/>
      <c r="G2990" s="259"/>
      <c r="H2990" s="259"/>
      <c r="I2990" s="259"/>
      <c r="J2990" s="259"/>
    </row>
    <row r="2991" spans="1:10">
      <c r="A2991" s="259"/>
      <c r="B2991" s="259"/>
      <c r="C2991" s="259"/>
      <c r="D2991" s="259"/>
      <c r="E2991" s="259"/>
      <c r="F2991" s="270"/>
      <c r="G2991" s="259"/>
      <c r="H2991" s="259"/>
      <c r="I2991" s="259"/>
      <c r="J2991" s="259"/>
    </row>
    <row r="2992" spans="1:10">
      <c r="A2992" s="259"/>
      <c r="B2992" s="259"/>
      <c r="C2992" s="259"/>
      <c r="D2992" s="259"/>
      <c r="E2992" s="259"/>
      <c r="F2992" s="270"/>
      <c r="G2992" s="259"/>
      <c r="H2992" s="259"/>
      <c r="I2992" s="259"/>
      <c r="J2992" s="259"/>
    </row>
    <row r="2993" spans="1:10">
      <c r="A2993" s="259"/>
      <c r="B2993" s="259"/>
      <c r="C2993" s="259"/>
      <c r="D2993" s="259"/>
      <c r="E2993" s="259"/>
      <c r="F2993" s="270"/>
      <c r="G2993" s="259"/>
      <c r="H2993" s="259"/>
      <c r="I2993" s="259"/>
      <c r="J2993" s="259"/>
    </row>
    <row r="2994" spans="1:10">
      <c r="A2994" s="259"/>
      <c r="B2994" s="259"/>
      <c r="C2994" s="259"/>
      <c r="D2994" s="259"/>
      <c r="E2994" s="259"/>
      <c r="F2994" s="270"/>
      <c r="G2994" s="259"/>
      <c r="H2994" s="259"/>
      <c r="I2994" s="259"/>
      <c r="J2994" s="259"/>
    </row>
    <row r="2995" spans="1:10">
      <c r="A2995" s="259"/>
      <c r="B2995" s="259"/>
      <c r="C2995" s="259"/>
      <c r="D2995" s="259"/>
      <c r="E2995" s="259"/>
      <c r="F2995" s="270"/>
      <c r="G2995" s="259"/>
      <c r="H2995" s="259"/>
      <c r="I2995" s="259"/>
      <c r="J2995" s="259"/>
    </row>
    <row r="2996" spans="1:10">
      <c r="A2996" s="259"/>
      <c r="B2996" s="259"/>
      <c r="C2996" s="259"/>
      <c r="D2996" s="259"/>
      <c r="E2996" s="259"/>
      <c r="F2996" s="270"/>
      <c r="G2996" s="259"/>
      <c r="H2996" s="259"/>
      <c r="I2996" s="259"/>
      <c r="J2996" s="259"/>
    </row>
    <row r="2997" spans="1:10">
      <c r="A2997" s="259"/>
      <c r="B2997" s="259"/>
      <c r="C2997" s="259"/>
      <c r="D2997" s="259"/>
      <c r="E2997" s="259"/>
      <c r="F2997" s="270"/>
      <c r="G2997" s="259"/>
      <c r="H2997" s="259"/>
      <c r="I2997" s="259"/>
      <c r="J2997" s="259"/>
    </row>
    <row r="2998" spans="1:10">
      <c r="A2998" s="259"/>
      <c r="B2998" s="259"/>
      <c r="C2998" s="259"/>
      <c r="D2998" s="259"/>
      <c r="E2998" s="259"/>
      <c r="F2998" s="270"/>
      <c r="G2998" s="259"/>
      <c r="H2998" s="259"/>
      <c r="I2998" s="259"/>
      <c r="J2998" s="259"/>
    </row>
    <row r="2999" spans="1:10">
      <c r="A2999" s="259"/>
      <c r="B2999" s="259"/>
      <c r="C2999" s="259"/>
      <c r="D2999" s="259"/>
      <c r="E2999" s="259"/>
      <c r="F2999" s="270"/>
      <c r="G2999" s="259"/>
      <c r="H2999" s="259"/>
      <c r="I2999" s="259"/>
      <c r="J2999" s="259"/>
    </row>
    <row r="3000" spans="1:10">
      <c r="A3000" s="259"/>
      <c r="B3000" s="259"/>
      <c r="C3000" s="259"/>
      <c r="D3000" s="259"/>
      <c r="E3000" s="259"/>
      <c r="F3000" s="270"/>
      <c r="G3000" s="259"/>
      <c r="H3000" s="259"/>
      <c r="I3000" s="259"/>
      <c r="J3000" s="259"/>
    </row>
    <row r="3001" spans="1:10">
      <c r="A3001" s="259"/>
      <c r="B3001" s="259"/>
      <c r="C3001" s="259"/>
      <c r="D3001" s="259"/>
      <c r="E3001" s="259"/>
      <c r="F3001" s="270"/>
      <c r="G3001" s="259"/>
      <c r="H3001" s="259"/>
      <c r="I3001" s="259"/>
      <c r="J3001" s="259"/>
    </row>
    <row r="3002" spans="1:10">
      <c r="A3002" s="259"/>
      <c r="B3002" s="259"/>
      <c r="C3002" s="259"/>
      <c r="D3002" s="259"/>
      <c r="E3002" s="259"/>
      <c r="F3002" s="270"/>
      <c r="G3002" s="259"/>
      <c r="H3002" s="259"/>
      <c r="I3002" s="259"/>
      <c r="J3002" s="259"/>
    </row>
    <row r="3003" spans="1:10">
      <c r="A3003" s="259"/>
      <c r="B3003" s="259"/>
      <c r="C3003" s="259"/>
      <c r="D3003" s="259"/>
      <c r="E3003" s="259"/>
      <c r="F3003" s="270"/>
      <c r="G3003" s="259"/>
      <c r="H3003" s="259"/>
      <c r="I3003" s="259"/>
      <c r="J3003" s="259"/>
    </row>
    <row r="3004" spans="1:10">
      <c r="A3004" s="259"/>
      <c r="B3004" s="259"/>
      <c r="C3004" s="259"/>
      <c r="D3004" s="259"/>
      <c r="E3004" s="259"/>
      <c r="F3004" s="270"/>
      <c r="G3004" s="259"/>
      <c r="H3004" s="259"/>
      <c r="I3004" s="259"/>
      <c r="J3004" s="259"/>
    </row>
    <row r="3005" spans="1:10">
      <c r="A3005" s="259"/>
      <c r="B3005" s="259"/>
      <c r="C3005" s="259"/>
      <c r="D3005" s="259"/>
      <c r="E3005" s="259"/>
      <c r="F3005" s="270"/>
      <c r="G3005" s="259"/>
      <c r="H3005" s="259"/>
      <c r="I3005" s="259"/>
      <c r="J3005" s="259"/>
    </row>
    <row r="3006" spans="1:10">
      <c r="A3006" s="259"/>
      <c r="B3006" s="259"/>
      <c r="C3006" s="259"/>
      <c r="D3006" s="259"/>
      <c r="E3006" s="259"/>
      <c r="F3006" s="270"/>
      <c r="G3006" s="259"/>
      <c r="H3006" s="259"/>
      <c r="I3006" s="259"/>
      <c r="J3006" s="259"/>
    </row>
    <row r="3007" spans="1:10">
      <c r="A3007" s="259"/>
      <c r="B3007" s="259"/>
      <c r="C3007" s="259"/>
      <c r="D3007" s="259"/>
      <c r="E3007" s="259"/>
      <c r="F3007" s="270"/>
      <c r="G3007" s="259"/>
      <c r="H3007" s="259"/>
      <c r="I3007" s="259"/>
      <c r="J3007" s="259"/>
    </row>
    <row r="3008" spans="1:10">
      <c r="A3008" s="259"/>
      <c r="B3008" s="259"/>
      <c r="C3008" s="259"/>
      <c r="D3008" s="259"/>
      <c r="E3008" s="259"/>
      <c r="F3008" s="270"/>
      <c r="G3008" s="259"/>
      <c r="H3008" s="259"/>
      <c r="I3008" s="259"/>
      <c r="J3008" s="259"/>
    </row>
    <row r="3009" spans="1:10">
      <c r="A3009" s="259"/>
      <c r="B3009" s="259"/>
      <c r="C3009" s="259"/>
      <c r="D3009" s="259"/>
      <c r="E3009" s="259"/>
      <c r="F3009" s="270"/>
      <c r="G3009" s="259"/>
      <c r="H3009" s="259"/>
      <c r="I3009" s="259"/>
      <c r="J3009" s="259"/>
    </row>
    <row r="3010" spans="1:10">
      <c r="A3010" s="259"/>
      <c r="B3010" s="259"/>
      <c r="C3010" s="259"/>
      <c r="D3010" s="259"/>
      <c r="E3010" s="259"/>
      <c r="F3010" s="270"/>
      <c r="G3010" s="259"/>
      <c r="H3010" s="259"/>
      <c r="I3010" s="259"/>
      <c r="J3010" s="259"/>
    </row>
    <row r="3011" spans="1:10">
      <c r="A3011" s="259"/>
      <c r="B3011" s="259"/>
      <c r="C3011" s="259"/>
      <c r="D3011" s="259"/>
      <c r="E3011" s="259"/>
      <c r="F3011" s="270"/>
      <c r="G3011" s="259"/>
      <c r="H3011" s="259"/>
      <c r="I3011" s="259"/>
      <c r="J3011" s="259"/>
    </row>
    <row r="3012" spans="1:10">
      <c r="A3012" s="259"/>
      <c r="B3012" s="259"/>
      <c r="C3012" s="259"/>
      <c r="D3012" s="259"/>
      <c r="E3012" s="259"/>
      <c r="F3012" s="270"/>
      <c r="G3012" s="259"/>
      <c r="H3012" s="259"/>
      <c r="I3012" s="259"/>
      <c r="J3012" s="259"/>
    </row>
    <row r="3013" spans="1:10">
      <c r="A3013" s="259"/>
      <c r="B3013" s="259"/>
      <c r="C3013" s="259"/>
      <c r="D3013" s="259"/>
      <c r="E3013" s="259"/>
      <c r="F3013" s="270"/>
      <c r="G3013" s="259"/>
      <c r="H3013" s="259"/>
      <c r="I3013" s="259"/>
      <c r="J3013" s="259"/>
    </row>
    <row r="3014" spans="1:10">
      <c r="A3014" s="259"/>
      <c r="B3014" s="259"/>
      <c r="C3014" s="259"/>
      <c r="D3014" s="259"/>
      <c r="E3014" s="259"/>
      <c r="F3014" s="270"/>
      <c r="G3014" s="259"/>
      <c r="H3014" s="259"/>
      <c r="I3014" s="259"/>
      <c r="J3014" s="259"/>
    </row>
    <row r="3015" spans="1:10">
      <c r="A3015" s="259"/>
      <c r="B3015" s="259"/>
      <c r="C3015" s="259"/>
      <c r="D3015" s="259"/>
      <c r="E3015" s="259"/>
      <c r="F3015" s="270"/>
      <c r="G3015" s="259"/>
      <c r="H3015" s="259"/>
      <c r="I3015" s="259"/>
      <c r="J3015" s="259"/>
    </row>
    <row r="3016" spans="1:10">
      <c r="A3016" s="259"/>
      <c r="B3016" s="259"/>
      <c r="C3016" s="259"/>
      <c r="D3016" s="259"/>
      <c r="E3016" s="259"/>
      <c r="F3016" s="270"/>
      <c r="G3016" s="259"/>
      <c r="H3016" s="259"/>
      <c r="I3016" s="259"/>
      <c r="J3016" s="259"/>
    </row>
    <row r="3017" spans="1:10">
      <c r="A3017" s="259"/>
      <c r="B3017" s="259"/>
      <c r="C3017" s="259"/>
      <c r="D3017" s="259"/>
      <c r="E3017" s="259"/>
      <c r="F3017" s="270"/>
      <c r="G3017" s="259"/>
      <c r="H3017" s="259"/>
      <c r="I3017" s="259"/>
      <c r="J3017" s="259"/>
    </row>
    <row r="3018" spans="1:10">
      <c r="A3018" s="259"/>
      <c r="B3018" s="259"/>
      <c r="C3018" s="259"/>
      <c r="D3018" s="259"/>
      <c r="E3018" s="259"/>
      <c r="F3018" s="270"/>
      <c r="G3018" s="259"/>
      <c r="H3018" s="259"/>
      <c r="I3018" s="259"/>
      <c r="J3018" s="259"/>
    </row>
    <row r="3019" spans="1:10">
      <c r="A3019" s="259"/>
      <c r="B3019" s="259"/>
      <c r="C3019" s="259"/>
      <c r="D3019" s="259"/>
      <c r="E3019" s="259"/>
      <c r="F3019" s="270"/>
      <c r="G3019" s="259"/>
      <c r="H3019" s="259"/>
      <c r="I3019" s="259"/>
      <c r="J3019" s="259"/>
    </row>
    <row r="3020" spans="1:10">
      <c r="A3020" s="259"/>
      <c r="B3020" s="259"/>
      <c r="C3020" s="259"/>
      <c r="D3020" s="259"/>
      <c r="E3020" s="259"/>
      <c r="F3020" s="270"/>
      <c r="G3020" s="259"/>
      <c r="H3020" s="259"/>
      <c r="I3020" s="259"/>
      <c r="J3020" s="259"/>
    </row>
    <row r="3021" spans="1:10">
      <c r="A3021" s="259"/>
      <c r="B3021" s="259"/>
      <c r="C3021" s="259"/>
      <c r="D3021" s="259"/>
      <c r="E3021" s="259"/>
      <c r="F3021" s="270"/>
      <c r="G3021" s="259"/>
      <c r="H3021" s="259"/>
      <c r="I3021" s="259"/>
      <c r="J3021" s="259"/>
    </row>
    <row r="3022" spans="1:10">
      <c r="A3022" s="259"/>
      <c r="B3022" s="259"/>
      <c r="C3022" s="259"/>
      <c r="D3022" s="259"/>
      <c r="E3022" s="259"/>
      <c r="F3022" s="270"/>
      <c r="G3022" s="259"/>
      <c r="H3022" s="259"/>
      <c r="I3022" s="259"/>
      <c r="J3022" s="259"/>
    </row>
    <row r="3023" spans="1:10">
      <c r="A3023" s="259"/>
      <c r="B3023" s="259"/>
      <c r="C3023" s="259"/>
      <c r="D3023" s="259"/>
      <c r="E3023" s="259"/>
      <c r="F3023" s="270"/>
      <c r="G3023" s="259"/>
      <c r="H3023" s="259"/>
      <c r="I3023" s="259"/>
      <c r="J3023" s="259"/>
    </row>
    <row r="3024" spans="1:10">
      <c r="A3024" s="259"/>
      <c r="B3024" s="259"/>
      <c r="C3024" s="259"/>
      <c r="D3024" s="259"/>
      <c r="E3024" s="259"/>
      <c r="F3024" s="270"/>
      <c r="G3024" s="259"/>
      <c r="H3024" s="259"/>
      <c r="I3024" s="259"/>
      <c r="J3024" s="259"/>
    </row>
    <row r="3025" spans="1:10">
      <c r="A3025" s="259"/>
      <c r="B3025" s="259"/>
      <c r="C3025" s="259"/>
      <c r="D3025" s="259"/>
      <c r="E3025" s="259"/>
      <c r="F3025" s="270"/>
      <c r="G3025" s="259"/>
      <c r="H3025" s="259"/>
      <c r="I3025" s="259"/>
      <c r="J3025" s="259"/>
    </row>
    <row r="3026" spans="1:10">
      <c r="A3026" s="259"/>
      <c r="B3026" s="259"/>
      <c r="C3026" s="259"/>
      <c r="D3026" s="259"/>
      <c r="E3026" s="259"/>
      <c r="F3026" s="270"/>
      <c r="G3026" s="259"/>
      <c r="H3026" s="259"/>
      <c r="I3026" s="259"/>
      <c r="J3026" s="259"/>
    </row>
    <row r="3027" spans="1:10">
      <c r="A3027" s="259"/>
      <c r="B3027" s="259"/>
      <c r="C3027" s="259"/>
      <c r="D3027" s="259"/>
      <c r="E3027" s="259"/>
      <c r="F3027" s="270"/>
      <c r="G3027" s="259"/>
      <c r="H3027" s="259"/>
      <c r="I3027" s="259"/>
      <c r="J3027" s="259"/>
    </row>
    <row r="3028" spans="1:10">
      <c r="A3028" s="259"/>
      <c r="B3028" s="259"/>
      <c r="C3028" s="259"/>
      <c r="D3028" s="259"/>
      <c r="E3028" s="259"/>
      <c r="F3028" s="270"/>
      <c r="G3028" s="259"/>
      <c r="H3028" s="259"/>
      <c r="I3028" s="259"/>
      <c r="J3028" s="259"/>
    </row>
    <row r="3029" spans="1:10">
      <c r="A3029" s="259"/>
      <c r="B3029" s="259"/>
      <c r="C3029" s="259"/>
      <c r="D3029" s="259"/>
      <c r="E3029" s="259"/>
      <c r="F3029" s="270"/>
      <c r="G3029" s="259"/>
      <c r="H3029" s="259"/>
      <c r="I3029" s="259"/>
      <c r="J3029" s="259"/>
    </row>
    <row r="3030" spans="1:10">
      <c r="A3030" s="259"/>
      <c r="B3030" s="259"/>
      <c r="C3030" s="259"/>
      <c r="D3030" s="259"/>
      <c r="E3030" s="259"/>
      <c r="F3030" s="270"/>
      <c r="G3030" s="259"/>
      <c r="H3030" s="259"/>
      <c r="I3030" s="259"/>
      <c r="J3030" s="259"/>
    </row>
    <row r="3031" spans="1:10">
      <c r="A3031" s="259"/>
      <c r="B3031" s="259"/>
      <c r="C3031" s="259"/>
      <c r="D3031" s="259"/>
      <c r="E3031" s="259"/>
      <c r="F3031" s="270"/>
      <c r="G3031" s="259"/>
      <c r="H3031" s="259"/>
      <c r="I3031" s="259"/>
      <c r="J3031" s="259"/>
    </row>
    <row r="3032" spans="1:10">
      <c r="A3032" s="259"/>
      <c r="B3032" s="259"/>
      <c r="C3032" s="259"/>
      <c r="D3032" s="259"/>
      <c r="E3032" s="259"/>
      <c r="F3032" s="270"/>
      <c r="G3032" s="259"/>
      <c r="H3032" s="259"/>
      <c r="I3032" s="259"/>
      <c r="J3032" s="259"/>
    </row>
    <row r="3033" spans="1:10">
      <c r="A3033" s="259"/>
      <c r="B3033" s="259"/>
      <c r="C3033" s="259"/>
      <c r="D3033" s="259"/>
      <c r="E3033" s="259"/>
      <c r="F3033" s="270"/>
      <c r="G3033" s="259"/>
      <c r="H3033" s="259"/>
      <c r="I3033" s="259"/>
      <c r="J3033" s="259"/>
    </row>
    <row r="3034" spans="1:10">
      <c r="A3034" s="259"/>
      <c r="B3034" s="259"/>
      <c r="C3034" s="259"/>
      <c r="D3034" s="259"/>
      <c r="E3034" s="259"/>
      <c r="F3034" s="270"/>
      <c r="G3034" s="259"/>
      <c r="H3034" s="259"/>
      <c r="I3034" s="259"/>
      <c r="J3034" s="259"/>
    </row>
    <row r="3035" spans="1:10">
      <c r="A3035" s="259"/>
      <c r="B3035" s="259"/>
      <c r="C3035" s="259"/>
      <c r="D3035" s="259"/>
      <c r="E3035" s="259"/>
      <c r="F3035" s="270"/>
      <c r="G3035" s="259"/>
      <c r="H3035" s="259"/>
      <c r="I3035" s="259"/>
      <c r="J3035" s="259"/>
    </row>
    <row r="3036" spans="1:10">
      <c r="A3036" s="259"/>
      <c r="B3036" s="259"/>
      <c r="C3036" s="259"/>
      <c r="D3036" s="259"/>
      <c r="E3036" s="259"/>
      <c r="F3036" s="270"/>
      <c r="G3036" s="259"/>
      <c r="H3036" s="259"/>
      <c r="I3036" s="259"/>
      <c r="J3036" s="259"/>
    </row>
    <row r="3037" spans="1:10">
      <c r="A3037" s="259"/>
      <c r="B3037" s="259"/>
      <c r="C3037" s="259"/>
      <c r="D3037" s="259"/>
      <c r="E3037" s="259"/>
      <c r="F3037" s="270"/>
      <c r="G3037" s="259"/>
      <c r="H3037" s="259"/>
      <c r="I3037" s="259"/>
      <c r="J3037" s="259"/>
    </row>
    <row r="3038" spans="1:10">
      <c r="A3038" s="259"/>
      <c r="B3038" s="259"/>
      <c r="C3038" s="259"/>
      <c r="D3038" s="259"/>
      <c r="E3038" s="259"/>
      <c r="F3038" s="270"/>
      <c r="G3038" s="259"/>
      <c r="H3038" s="259"/>
      <c r="I3038" s="259"/>
      <c r="J3038" s="259"/>
    </row>
    <row r="3039" spans="1:10">
      <c r="A3039" s="259"/>
      <c r="B3039" s="259"/>
      <c r="C3039" s="259"/>
      <c r="D3039" s="259"/>
      <c r="E3039" s="259"/>
      <c r="F3039" s="270"/>
      <c r="G3039" s="259"/>
      <c r="H3039" s="259"/>
      <c r="I3039" s="259"/>
      <c r="J3039" s="259"/>
    </row>
    <row r="3040" spans="1:10">
      <c r="A3040" s="259"/>
      <c r="B3040" s="259"/>
      <c r="C3040" s="259"/>
      <c r="D3040" s="259"/>
      <c r="E3040" s="259"/>
      <c r="F3040" s="270"/>
      <c r="G3040" s="259"/>
      <c r="H3040" s="259"/>
      <c r="I3040" s="259"/>
      <c r="J3040" s="259"/>
    </row>
    <row r="3041" spans="1:10">
      <c r="A3041" s="259"/>
      <c r="B3041" s="259"/>
      <c r="C3041" s="259"/>
      <c r="D3041" s="259"/>
      <c r="E3041" s="259"/>
      <c r="F3041" s="270"/>
      <c r="G3041" s="259"/>
      <c r="H3041" s="259"/>
      <c r="I3041" s="259"/>
      <c r="J3041" s="259"/>
    </row>
    <row r="3042" spans="1:10">
      <c r="A3042" s="259"/>
      <c r="B3042" s="259"/>
      <c r="C3042" s="259"/>
      <c r="D3042" s="259"/>
      <c r="E3042" s="259"/>
      <c r="F3042" s="270"/>
      <c r="G3042" s="259"/>
      <c r="H3042" s="259"/>
      <c r="I3042" s="259"/>
      <c r="J3042" s="259"/>
    </row>
    <row r="3043" spans="1:10">
      <c r="A3043" s="259"/>
      <c r="B3043" s="259"/>
      <c r="C3043" s="259"/>
      <c r="D3043" s="259"/>
      <c r="E3043" s="259"/>
      <c r="F3043" s="270"/>
      <c r="G3043" s="259"/>
      <c r="H3043" s="259"/>
      <c r="I3043" s="259"/>
      <c r="J3043" s="259"/>
    </row>
    <row r="3044" spans="1:10">
      <c r="A3044" s="259"/>
      <c r="B3044" s="259"/>
      <c r="C3044" s="259"/>
      <c r="D3044" s="259"/>
      <c r="E3044" s="259"/>
      <c r="F3044" s="270"/>
      <c r="G3044" s="259"/>
      <c r="H3044" s="259"/>
      <c r="I3044" s="259"/>
      <c r="J3044" s="259"/>
    </row>
    <row r="3045" spans="1:10">
      <c r="A3045" s="259"/>
      <c r="B3045" s="259"/>
      <c r="C3045" s="259"/>
      <c r="D3045" s="259"/>
      <c r="E3045" s="259"/>
      <c r="F3045" s="270"/>
      <c r="G3045" s="259"/>
      <c r="H3045" s="259"/>
      <c r="I3045" s="259"/>
      <c r="J3045" s="259"/>
    </row>
    <row r="3046" spans="1:10">
      <c r="A3046" s="259"/>
      <c r="B3046" s="259"/>
      <c r="C3046" s="259"/>
      <c r="D3046" s="259"/>
      <c r="E3046" s="259"/>
      <c r="F3046" s="270"/>
      <c r="G3046" s="259"/>
      <c r="H3046" s="259"/>
      <c r="I3046" s="259"/>
      <c r="J3046" s="259"/>
    </row>
    <row r="3047" spans="1:10">
      <c r="A3047" s="259"/>
      <c r="B3047" s="259"/>
      <c r="C3047" s="259"/>
      <c r="D3047" s="259"/>
      <c r="E3047" s="259"/>
      <c r="F3047" s="270"/>
      <c r="G3047" s="259"/>
      <c r="H3047" s="259"/>
      <c r="I3047" s="259"/>
      <c r="J3047" s="259"/>
    </row>
    <row r="3048" spans="1:10">
      <c r="A3048" s="259"/>
      <c r="B3048" s="259"/>
      <c r="C3048" s="259"/>
      <c r="D3048" s="259"/>
      <c r="E3048" s="259"/>
      <c r="F3048" s="270"/>
      <c r="G3048" s="259"/>
      <c r="H3048" s="259"/>
      <c r="I3048" s="259"/>
      <c r="J3048" s="259"/>
    </row>
    <row r="3049" spans="1:10">
      <c r="A3049" s="259"/>
      <c r="B3049" s="259"/>
      <c r="C3049" s="259"/>
      <c r="D3049" s="259"/>
      <c r="E3049" s="259"/>
      <c r="F3049" s="270"/>
      <c r="G3049" s="259"/>
      <c r="H3049" s="259"/>
      <c r="I3049" s="259"/>
      <c r="J3049" s="259"/>
    </row>
    <row r="3050" spans="1:10">
      <c r="A3050" s="259"/>
      <c r="B3050" s="259"/>
      <c r="C3050" s="259"/>
      <c r="D3050" s="259"/>
      <c r="E3050" s="259"/>
      <c r="F3050" s="270"/>
      <c r="G3050" s="259"/>
      <c r="H3050" s="259"/>
      <c r="I3050" s="259"/>
      <c r="J3050" s="259"/>
    </row>
    <row r="3051" spans="1:10">
      <c r="A3051" s="259"/>
      <c r="B3051" s="259"/>
      <c r="C3051" s="259"/>
      <c r="D3051" s="259"/>
      <c r="E3051" s="259"/>
      <c r="F3051" s="270"/>
      <c r="G3051" s="259"/>
      <c r="H3051" s="259"/>
      <c r="I3051" s="259"/>
      <c r="J3051" s="259"/>
    </row>
    <row r="3052" spans="1:10">
      <c r="A3052" s="259"/>
      <c r="B3052" s="259"/>
      <c r="C3052" s="259"/>
      <c r="D3052" s="259"/>
      <c r="E3052" s="259"/>
      <c r="F3052" s="270"/>
      <c r="G3052" s="259"/>
      <c r="H3052" s="259"/>
      <c r="I3052" s="259"/>
      <c r="J3052" s="259"/>
    </row>
    <row r="3053" spans="1:10">
      <c r="A3053" s="259"/>
      <c r="B3053" s="259"/>
      <c r="C3053" s="259"/>
      <c r="D3053" s="259"/>
      <c r="E3053" s="259"/>
      <c r="F3053" s="270"/>
      <c r="G3053" s="259"/>
      <c r="H3053" s="259"/>
      <c r="I3053" s="259"/>
      <c r="J3053" s="259"/>
    </row>
    <row r="3054" spans="1:10">
      <c r="A3054" s="259"/>
      <c r="B3054" s="259"/>
      <c r="C3054" s="259"/>
      <c r="D3054" s="259"/>
      <c r="E3054" s="259"/>
      <c r="F3054" s="270"/>
      <c r="G3054" s="259"/>
      <c r="H3054" s="259"/>
      <c r="I3054" s="259"/>
      <c r="J3054" s="259"/>
    </row>
    <row r="3055" spans="1:10">
      <c r="A3055" s="259"/>
      <c r="B3055" s="259"/>
      <c r="C3055" s="259"/>
      <c r="D3055" s="259"/>
      <c r="E3055" s="259"/>
      <c r="F3055" s="270"/>
      <c r="G3055" s="259"/>
      <c r="H3055" s="259"/>
      <c r="I3055" s="259"/>
      <c r="J3055" s="259"/>
    </row>
    <row r="3056" spans="1:10">
      <c r="A3056" s="259"/>
      <c r="B3056" s="259"/>
      <c r="C3056" s="259"/>
      <c r="D3056" s="259"/>
      <c r="E3056" s="259"/>
      <c r="F3056" s="270"/>
      <c r="G3056" s="259"/>
      <c r="H3056" s="259"/>
      <c r="I3056" s="259"/>
      <c r="J3056" s="259"/>
    </row>
    <row r="3057" spans="1:10">
      <c r="A3057" s="259"/>
      <c r="B3057" s="259"/>
      <c r="C3057" s="259"/>
      <c r="D3057" s="259"/>
      <c r="E3057" s="259"/>
      <c r="F3057" s="270"/>
      <c r="G3057" s="259"/>
      <c r="H3057" s="259"/>
      <c r="I3057" s="259"/>
      <c r="J3057" s="259"/>
    </row>
    <row r="3058" spans="1:10">
      <c r="A3058" s="259"/>
      <c r="B3058" s="259"/>
      <c r="C3058" s="259"/>
      <c r="D3058" s="259"/>
      <c r="E3058" s="259"/>
      <c r="F3058" s="270"/>
      <c r="G3058" s="259"/>
      <c r="H3058" s="259"/>
      <c r="I3058" s="259"/>
      <c r="J3058" s="259"/>
    </row>
    <row r="3059" spans="1:10">
      <c r="A3059" s="259"/>
      <c r="B3059" s="259"/>
      <c r="C3059" s="259"/>
      <c r="D3059" s="259"/>
      <c r="E3059" s="259"/>
      <c r="F3059" s="270"/>
      <c r="G3059" s="259"/>
      <c r="H3059" s="259"/>
      <c r="I3059" s="259"/>
      <c r="J3059" s="259"/>
    </row>
    <row r="3060" spans="1:10">
      <c r="A3060" s="259"/>
      <c r="B3060" s="259"/>
      <c r="C3060" s="259"/>
      <c r="D3060" s="259"/>
      <c r="E3060" s="259"/>
      <c r="F3060" s="270"/>
      <c r="G3060" s="259"/>
      <c r="H3060" s="259"/>
      <c r="I3060" s="259"/>
      <c r="J3060" s="259"/>
    </row>
    <row r="3061" spans="1:10">
      <c r="A3061" s="259"/>
      <c r="B3061" s="259"/>
      <c r="C3061" s="259"/>
      <c r="D3061" s="259"/>
      <c r="E3061" s="259"/>
      <c r="F3061" s="270"/>
      <c r="G3061" s="259"/>
      <c r="H3061" s="259"/>
      <c r="I3061" s="259"/>
      <c r="J3061" s="259"/>
    </row>
    <row r="3062" spans="1:10">
      <c r="A3062" s="259"/>
      <c r="B3062" s="259"/>
      <c r="C3062" s="259"/>
      <c r="D3062" s="259"/>
      <c r="E3062" s="259"/>
      <c r="F3062" s="270"/>
      <c r="G3062" s="259"/>
      <c r="H3062" s="259"/>
      <c r="I3062" s="259"/>
      <c r="J3062" s="259"/>
    </row>
    <row r="3063" spans="1:10">
      <c r="A3063" s="259"/>
      <c r="B3063" s="259"/>
      <c r="C3063" s="259"/>
      <c r="D3063" s="259"/>
      <c r="E3063" s="259"/>
      <c r="F3063" s="270"/>
      <c r="G3063" s="259"/>
      <c r="H3063" s="259"/>
      <c r="I3063" s="259"/>
      <c r="J3063" s="259"/>
    </row>
    <row r="3064" spans="1:10">
      <c r="A3064" s="259"/>
      <c r="B3064" s="259"/>
      <c r="C3064" s="259"/>
      <c r="D3064" s="259"/>
      <c r="E3064" s="259"/>
      <c r="F3064" s="270"/>
      <c r="G3064" s="259"/>
      <c r="H3064" s="259"/>
      <c r="I3064" s="259"/>
      <c r="J3064" s="259"/>
    </row>
    <row r="3065" spans="1:10">
      <c r="A3065" s="259"/>
      <c r="B3065" s="259"/>
      <c r="C3065" s="259"/>
      <c r="D3065" s="259"/>
      <c r="E3065" s="259"/>
      <c r="F3065" s="270"/>
      <c r="G3065" s="259"/>
      <c r="H3065" s="259"/>
      <c r="I3065" s="259"/>
      <c r="J3065" s="259"/>
    </row>
    <row r="3066" spans="1:10">
      <c r="A3066" s="259"/>
      <c r="B3066" s="259"/>
      <c r="C3066" s="259"/>
      <c r="D3066" s="259"/>
      <c r="E3066" s="259"/>
      <c r="F3066" s="270"/>
      <c r="G3066" s="259"/>
      <c r="H3066" s="259"/>
      <c r="I3066" s="259"/>
      <c r="J3066" s="259"/>
    </row>
    <row r="3067" spans="1:10">
      <c r="A3067" s="259"/>
      <c r="B3067" s="259"/>
      <c r="C3067" s="259"/>
      <c r="D3067" s="259"/>
      <c r="E3067" s="259"/>
      <c r="F3067" s="270"/>
      <c r="G3067" s="259"/>
      <c r="H3067" s="259"/>
      <c r="I3067" s="259"/>
      <c r="J3067" s="259"/>
    </row>
    <row r="3068" spans="1:10">
      <c r="A3068" s="259"/>
      <c r="B3068" s="259"/>
      <c r="C3068" s="259"/>
      <c r="D3068" s="259"/>
      <c r="E3068" s="259"/>
      <c r="F3068" s="270"/>
      <c r="G3068" s="259"/>
      <c r="H3068" s="259"/>
      <c r="I3068" s="259"/>
      <c r="J3068" s="259"/>
    </row>
    <row r="3069" spans="1:10">
      <c r="A3069" s="259"/>
      <c r="B3069" s="259"/>
      <c r="C3069" s="259"/>
      <c r="D3069" s="259"/>
      <c r="E3069" s="259"/>
      <c r="F3069" s="270"/>
      <c r="G3069" s="259"/>
      <c r="H3069" s="259"/>
      <c r="I3069" s="259"/>
      <c r="J3069" s="259"/>
    </row>
    <row r="3070" spans="1:10">
      <c r="A3070" s="259"/>
      <c r="B3070" s="259"/>
      <c r="C3070" s="259"/>
      <c r="D3070" s="259"/>
      <c r="E3070" s="259"/>
      <c r="F3070" s="270"/>
      <c r="G3070" s="259"/>
      <c r="H3070" s="259"/>
      <c r="I3070" s="259"/>
      <c r="J3070" s="259"/>
    </row>
    <row r="3071" spans="1:10">
      <c r="A3071" s="259"/>
      <c r="B3071" s="259"/>
      <c r="C3071" s="259"/>
      <c r="D3071" s="259"/>
      <c r="E3071" s="259"/>
      <c r="F3071" s="270"/>
      <c r="G3071" s="259"/>
      <c r="H3071" s="259"/>
      <c r="I3071" s="259"/>
      <c r="J3071" s="259"/>
    </row>
    <row r="3072" spans="1:10">
      <c r="A3072" s="259"/>
      <c r="B3072" s="259"/>
      <c r="C3072" s="259"/>
      <c r="D3072" s="259"/>
      <c r="E3072" s="259"/>
      <c r="F3072" s="270"/>
      <c r="G3072" s="259"/>
      <c r="H3072" s="259"/>
      <c r="I3072" s="259"/>
      <c r="J3072" s="259"/>
    </row>
    <row r="3073" spans="1:10">
      <c r="A3073" s="259"/>
      <c r="B3073" s="259"/>
      <c r="C3073" s="259"/>
      <c r="D3073" s="259"/>
      <c r="E3073" s="259"/>
      <c r="F3073" s="270"/>
      <c r="G3073" s="259"/>
      <c r="H3073" s="259"/>
      <c r="I3073" s="259"/>
      <c r="J3073" s="259"/>
    </row>
    <row r="3074" spans="1:10">
      <c r="A3074" s="259"/>
      <c r="B3074" s="259"/>
      <c r="C3074" s="259"/>
      <c r="D3074" s="259"/>
      <c r="E3074" s="259"/>
      <c r="F3074" s="270"/>
      <c r="G3074" s="259"/>
      <c r="H3074" s="259"/>
      <c r="I3074" s="259"/>
      <c r="J3074" s="259"/>
    </row>
    <row r="3075" spans="1:10">
      <c r="A3075" s="259"/>
      <c r="B3075" s="259"/>
      <c r="C3075" s="259"/>
      <c r="D3075" s="259"/>
      <c r="E3075" s="259"/>
      <c r="F3075" s="270"/>
      <c r="G3075" s="259"/>
      <c r="H3075" s="259"/>
      <c r="I3075" s="259"/>
      <c r="J3075" s="259"/>
    </row>
    <row r="3076" spans="1:10">
      <c r="A3076" s="259"/>
      <c r="B3076" s="259"/>
      <c r="C3076" s="259"/>
      <c r="D3076" s="259"/>
      <c r="E3076" s="259"/>
      <c r="F3076" s="270"/>
      <c r="G3076" s="259"/>
      <c r="H3076" s="259"/>
      <c r="I3076" s="259"/>
      <c r="J3076" s="259"/>
    </row>
    <row r="3077" spans="1:10">
      <c r="A3077" s="259"/>
      <c r="B3077" s="259"/>
      <c r="C3077" s="259"/>
      <c r="D3077" s="259"/>
      <c r="E3077" s="259"/>
      <c r="F3077" s="270"/>
      <c r="G3077" s="259"/>
      <c r="H3077" s="259"/>
      <c r="I3077" s="259"/>
      <c r="J3077" s="259"/>
    </row>
    <row r="3078" spans="1:10">
      <c r="A3078" s="259"/>
      <c r="B3078" s="259"/>
      <c r="C3078" s="259"/>
      <c r="D3078" s="259"/>
      <c r="E3078" s="259"/>
      <c r="F3078" s="270"/>
      <c r="G3078" s="259"/>
      <c r="H3078" s="259"/>
      <c r="I3078" s="259"/>
      <c r="J3078" s="259"/>
    </row>
    <row r="3079" spans="1:10">
      <c r="A3079" s="259"/>
      <c r="B3079" s="259"/>
      <c r="C3079" s="259"/>
      <c r="D3079" s="259"/>
      <c r="E3079" s="259"/>
      <c r="F3079" s="270"/>
      <c r="G3079" s="259"/>
      <c r="H3079" s="259"/>
      <c r="I3079" s="259"/>
      <c r="J3079" s="259"/>
    </row>
    <row r="3080" spans="1:10">
      <c r="A3080" s="259"/>
      <c r="B3080" s="259"/>
      <c r="C3080" s="259"/>
      <c r="D3080" s="259"/>
      <c r="E3080" s="259"/>
      <c r="F3080" s="270"/>
      <c r="G3080" s="259"/>
      <c r="H3080" s="259"/>
      <c r="I3080" s="259"/>
      <c r="J3080" s="259"/>
    </row>
    <row r="3081" spans="1:10">
      <c r="A3081" s="259"/>
      <c r="B3081" s="259"/>
      <c r="C3081" s="259"/>
      <c r="D3081" s="259"/>
      <c r="E3081" s="259"/>
      <c r="F3081" s="270"/>
      <c r="G3081" s="259"/>
      <c r="H3081" s="259"/>
      <c r="I3081" s="259"/>
      <c r="J3081" s="259"/>
    </row>
    <row r="3082" spans="1:10">
      <c r="A3082" s="259"/>
      <c r="B3082" s="259"/>
      <c r="C3082" s="259"/>
      <c r="D3082" s="259"/>
      <c r="E3082" s="259"/>
      <c r="F3082" s="270"/>
      <c r="G3082" s="259"/>
      <c r="H3082" s="259"/>
      <c r="I3082" s="259"/>
      <c r="J3082" s="259"/>
    </row>
    <row r="3083" spans="1:10">
      <c r="A3083" s="259"/>
      <c r="B3083" s="259"/>
      <c r="C3083" s="259"/>
      <c r="D3083" s="259"/>
      <c r="E3083" s="259"/>
      <c r="F3083" s="270"/>
      <c r="G3083" s="259"/>
      <c r="H3083" s="259"/>
      <c r="I3083" s="259"/>
      <c r="J3083" s="259"/>
    </row>
    <row r="3084" spans="1:10">
      <c r="A3084" s="259"/>
      <c r="B3084" s="259"/>
      <c r="C3084" s="259"/>
      <c r="D3084" s="259"/>
      <c r="E3084" s="259"/>
      <c r="F3084" s="270"/>
      <c r="G3084" s="259"/>
      <c r="H3084" s="259"/>
      <c r="I3084" s="259"/>
      <c r="J3084" s="259"/>
    </row>
    <row r="3085" spans="1:10">
      <c r="A3085" s="259"/>
      <c r="B3085" s="259"/>
      <c r="C3085" s="259"/>
      <c r="D3085" s="259"/>
      <c r="E3085" s="259"/>
      <c r="F3085" s="270"/>
      <c r="G3085" s="259"/>
      <c r="H3085" s="259"/>
      <c r="I3085" s="259"/>
      <c r="J3085" s="259"/>
    </row>
    <row r="3086" spans="1:10">
      <c r="A3086" s="259"/>
      <c r="B3086" s="259"/>
      <c r="C3086" s="259"/>
      <c r="D3086" s="259"/>
      <c r="E3086" s="259"/>
      <c r="F3086" s="270"/>
      <c r="G3086" s="259"/>
      <c r="H3086" s="259"/>
      <c r="I3086" s="259"/>
      <c r="J3086" s="259"/>
    </row>
    <row r="3087" spans="1:10">
      <c r="A3087" s="259"/>
      <c r="B3087" s="259"/>
      <c r="C3087" s="259"/>
      <c r="D3087" s="259"/>
      <c r="E3087" s="259"/>
      <c r="F3087" s="270"/>
      <c r="G3087" s="259"/>
      <c r="H3087" s="259"/>
      <c r="I3087" s="259"/>
      <c r="J3087" s="259"/>
    </row>
    <row r="3088" spans="1:10">
      <c r="A3088" s="259"/>
      <c r="B3088" s="259"/>
      <c r="C3088" s="259"/>
      <c r="D3088" s="259"/>
      <c r="E3088" s="259"/>
      <c r="F3088" s="270"/>
      <c r="G3088" s="259"/>
      <c r="H3088" s="259"/>
      <c r="I3088" s="259"/>
      <c r="J3088" s="259"/>
    </row>
    <row r="3089" spans="1:10">
      <c r="A3089" s="259"/>
      <c r="B3089" s="259"/>
      <c r="C3089" s="259"/>
      <c r="D3089" s="259"/>
      <c r="E3089" s="259"/>
      <c r="F3089" s="270"/>
      <c r="G3089" s="259"/>
      <c r="H3089" s="259"/>
      <c r="I3089" s="259"/>
      <c r="J3089" s="259"/>
    </row>
    <row r="3090" spans="1:10">
      <c r="A3090" s="259"/>
      <c r="B3090" s="259"/>
      <c r="C3090" s="259"/>
      <c r="D3090" s="259"/>
      <c r="E3090" s="259"/>
      <c r="F3090" s="270"/>
      <c r="G3090" s="259"/>
      <c r="H3090" s="259"/>
      <c r="I3090" s="259"/>
      <c r="J3090" s="259"/>
    </row>
    <row r="3091" spans="1:10">
      <c r="A3091" s="259"/>
      <c r="B3091" s="259"/>
      <c r="C3091" s="259"/>
      <c r="D3091" s="259"/>
      <c r="E3091" s="259"/>
      <c r="F3091" s="270"/>
      <c r="G3091" s="259"/>
      <c r="H3091" s="259"/>
      <c r="I3091" s="259"/>
      <c r="J3091" s="259"/>
    </row>
    <row r="3092" spans="1:10">
      <c r="A3092" s="259"/>
      <c r="B3092" s="259"/>
      <c r="C3092" s="259"/>
      <c r="D3092" s="259"/>
      <c r="E3092" s="259"/>
      <c r="F3092" s="270"/>
      <c r="G3092" s="259"/>
      <c r="H3092" s="259"/>
      <c r="I3092" s="259"/>
      <c r="J3092" s="259"/>
    </row>
    <row r="3093" spans="1:10">
      <c r="A3093" s="259"/>
      <c r="B3093" s="259"/>
      <c r="C3093" s="259"/>
      <c r="D3093" s="259"/>
      <c r="E3093" s="259"/>
      <c r="F3093" s="270"/>
      <c r="G3093" s="259"/>
      <c r="H3093" s="259"/>
      <c r="I3093" s="259"/>
      <c r="J3093" s="259"/>
    </row>
    <row r="3094" spans="1:10">
      <c r="A3094" s="259"/>
      <c r="B3094" s="259"/>
      <c r="C3094" s="259"/>
      <c r="D3094" s="259"/>
      <c r="E3094" s="259"/>
      <c r="F3094" s="270"/>
      <c r="G3094" s="259"/>
      <c r="H3094" s="259"/>
      <c r="I3094" s="259"/>
      <c r="J3094" s="259"/>
    </row>
    <row r="3095" spans="1:10">
      <c r="A3095" s="259"/>
      <c r="B3095" s="259"/>
      <c r="C3095" s="259"/>
      <c r="D3095" s="259"/>
      <c r="E3095" s="259"/>
      <c r="F3095" s="270"/>
      <c r="G3095" s="259"/>
      <c r="H3095" s="259"/>
      <c r="I3095" s="259"/>
      <c r="J3095" s="259"/>
    </row>
    <row r="3096" spans="1:10">
      <c r="A3096" s="259"/>
      <c r="B3096" s="259"/>
      <c r="C3096" s="259"/>
      <c r="D3096" s="259"/>
      <c r="E3096" s="259"/>
      <c r="F3096" s="270"/>
      <c r="G3096" s="259"/>
      <c r="H3096" s="259"/>
      <c r="I3096" s="259"/>
      <c r="J3096" s="259"/>
    </row>
    <row r="3097" spans="1:10">
      <c r="A3097" s="259"/>
      <c r="B3097" s="259"/>
      <c r="C3097" s="259"/>
      <c r="D3097" s="259"/>
      <c r="E3097" s="259"/>
      <c r="F3097" s="270"/>
      <c r="G3097" s="259"/>
      <c r="H3097" s="259"/>
      <c r="I3097" s="259"/>
      <c r="J3097" s="259"/>
    </row>
    <row r="3098" spans="1:10">
      <c r="A3098" s="259"/>
      <c r="B3098" s="259"/>
      <c r="C3098" s="259"/>
      <c r="D3098" s="259"/>
      <c r="E3098" s="259"/>
      <c r="F3098" s="270"/>
      <c r="G3098" s="259"/>
      <c r="H3098" s="259"/>
      <c r="I3098" s="259"/>
      <c r="J3098" s="259"/>
    </row>
    <row r="3099" spans="1:10">
      <c r="A3099" s="259"/>
      <c r="B3099" s="259"/>
      <c r="C3099" s="259"/>
      <c r="D3099" s="259"/>
      <c r="E3099" s="259"/>
      <c r="F3099" s="270"/>
      <c r="G3099" s="259"/>
      <c r="H3099" s="259"/>
      <c r="I3099" s="259"/>
      <c r="J3099" s="259"/>
    </row>
    <row r="3100" spans="1:10">
      <c r="A3100" s="259"/>
      <c r="B3100" s="259"/>
      <c r="C3100" s="259"/>
      <c r="D3100" s="259"/>
      <c r="E3100" s="259"/>
      <c r="F3100" s="270"/>
      <c r="G3100" s="259"/>
      <c r="H3100" s="259"/>
      <c r="I3100" s="259"/>
      <c r="J3100" s="259"/>
    </row>
    <row r="3101" spans="1:10">
      <c r="A3101" s="259"/>
      <c r="B3101" s="259"/>
      <c r="C3101" s="259"/>
      <c r="D3101" s="259"/>
      <c r="E3101" s="259"/>
      <c r="F3101" s="270"/>
      <c r="G3101" s="259"/>
      <c r="H3101" s="259"/>
      <c r="I3101" s="259"/>
      <c r="J3101" s="259"/>
    </row>
    <row r="3102" spans="1:10">
      <c r="A3102" s="259"/>
      <c r="B3102" s="259"/>
      <c r="C3102" s="259"/>
      <c r="D3102" s="259"/>
      <c r="E3102" s="259"/>
      <c r="F3102" s="270"/>
      <c r="G3102" s="259"/>
      <c r="H3102" s="259"/>
      <c r="I3102" s="259"/>
      <c r="J3102" s="259"/>
    </row>
    <row r="3103" spans="1:10">
      <c r="A3103" s="259"/>
      <c r="B3103" s="259"/>
      <c r="C3103" s="259"/>
      <c r="D3103" s="259"/>
      <c r="E3103" s="259"/>
      <c r="F3103" s="270"/>
      <c r="G3103" s="259"/>
      <c r="H3103" s="259"/>
      <c r="I3103" s="259"/>
      <c r="J3103" s="259"/>
    </row>
    <row r="3104" spans="1:10">
      <c r="A3104" s="259"/>
      <c r="B3104" s="259"/>
      <c r="C3104" s="259"/>
      <c r="D3104" s="259"/>
      <c r="E3104" s="259"/>
      <c r="F3104" s="270"/>
      <c r="G3104" s="259"/>
      <c r="H3104" s="259"/>
      <c r="I3104" s="259"/>
      <c r="J3104" s="259"/>
    </row>
    <row r="3105" spans="1:10">
      <c r="A3105" s="259"/>
      <c r="B3105" s="259"/>
      <c r="C3105" s="259"/>
      <c r="D3105" s="259"/>
      <c r="E3105" s="259"/>
      <c r="F3105" s="270"/>
      <c r="G3105" s="259"/>
      <c r="H3105" s="259"/>
      <c r="I3105" s="259"/>
      <c r="J3105" s="259"/>
    </row>
    <row r="3106" spans="1:10">
      <c r="A3106" s="259"/>
      <c r="B3106" s="259"/>
      <c r="C3106" s="259"/>
      <c r="D3106" s="259"/>
      <c r="E3106" s="259"/>
      <c r="F3106" s="270"/>
      <c r="G3106" s="259"/>
      <c r="H3106" s="259"/>
      <c r="I3106" s="259"/>
      <c r="J3106" s="259"/>
    </row>
    <row r="3107" spans="1:10">
      <c r="A3107" s="259"/>
      <c r="B3107" s="259"/>
      <c r="C3107" s="259"/>
      <c r="D3107" s="259"/>
      <c r="E3107" s="259"/>
      <c r="F3107" s="270"/>
      <c r="G3107" s="259"/>
      <c r="H3107" s="259"/>
      <c r="I3107" s="259"/>
      <c r="J3107" s="259"/>
    </row>
    <row r="3108" spans="1:10">
      <c r="A3108" s="259"/>
      <c r="B3108" s="259"/>
      <c r="C3108" s="259"/>
      <c r="D3108" s="259"/>
      <c r="E3108" s="259"/>
      <c r="F3108" s="270"/>
      <c r="G3108" s="259"/>
      <c r="H3108" s="259"/>
      <c r="I3108" s="259"/>
      <c r="J3108" s="259"/>
    </row>
    <row r="3109" spans="1:10">
      <c r="A3109" s="259"/>
      <c r="B3109" s="259"/>
      <c r="C3109" s="259"/>
      <c r="D3109" s="259"/>
      <c r="E3109" s="259"/>
      <c r="F3109" s="270"/>
      <c r="G3109" s="259"/>
      <c r="H3109" s="259"/>
      <c r="I3109" s="259"/>
      <c r="J3109" s="259"/>
    </row>
    <row r="3110" spans="1:10">
      <c r="A3110" s="259"/>
      <c r="B3110" s="259"/>
      <c r="C3110" s="259"/>
      <c r="D3110" s="259"/>
      <c r="E3110" s="259"/>
      <c r="F3110" s="270"/>
      <c r="G3110" s="259"/>
      <c r="H3110" s="259"/>
      <c r="I3110" s="259"/>
      <c r="J3110" s="259"/>
    </row>
    <row r="3111" spans="1:10">
      <c r="A3111" s="259"/>
      <c r="B3111" s="259"/>
      <c r="C3111" s="259"/>
      <c r="D3111" s="259"/>
      <c r="E3111" s="259"/>
      <c r="F3111" s="270"/>
      <c r="G3111" s="259"/>
      <c r="H3111" s="259"/>
      <c r="I3111" s="259"/>
      <c r="J3111" s="259"/>
    </row>
    <row r="3112" spans="1:10">
      <c r="A3112" s="259"/>
      <c r="B3112" s="259"/>
      <c r="C3112" s="259"/>
      <c r="D3112" s="259"/>
      <c r="E3112" s="259"/>
      <c r="F3112" s="270"/>
      <c r="G3112" s="259"/>
      <c r="H3112" s="259"/>
      <c r="I3112" s="259"/>
      <c r="J3112" s="259"/>
    </row>
    <row r="3113" spans="1:10">
      <c r="A3113" s="259"/>
      <c r="B3113" s="259"/>
      <c r="C3113" s="259"/>
      <c r="D3113" s="259"/>
      <c r="E3113" s="259"/>
      <c r="F3113" s="270"/>
      <c r="G3113" s="259"/>
      <c r="H3113" s="259"/>
      <c r="I3113" s="259"/>
      <c r="J3113" s="259"/>
    </row>
    <row r="3114" spans="1:10">
      <c r="A3114" s="259"/>
      <c r="B3114" s="259"/>
      <c r="C3114" s="259"/>
      <c r="D3114" s="259"/>
      <c r="E3114" s="259"/>
      <c r="F3114" s="270"/>
      <c r="G3114" s="259"/>
      <c r="H3114" s="259"/>
      <c r="I3114" s="259"/>
      <c r="J3114" s="259"/>
    </row>
    <row r="3115" spans="1:10">
      <c r="A3115" s="259"/>
      <c r="B3115" s="259"/>
      <c r="C3115" s="259"/>
      <c r="D3115" s="259"/>
      <c r="E3115" s="259"/>
      <c r="F3115" s="270"/>
      <c r="G3115" s="259"/>
      <c r="H3115" s="259"/>
      <c r="I3115" s="259"/>
      <c r="J3115" s="259"/>
    </row>
    <row r="3116" spans="1:10">
      <c r="A3116" s="259"/>
      <c r="B3116" s="259"/>
      <c r="C3116" s="259"/>
      <c r="D3116" s="259"/>
      <c r="E3116" s="259"/>
      <c r="F3116" s="270"/>
      <c r="G3116" s="259"/>
      <c r="H3116" s="259"/>
      <c r="I3116" s="259"/>
      <c r="J3116" s="259"/>
    </row>
    <row r="3117" spans="1:10">
      <c r="A3117" s="259"/>
      <c r="B3117" s="259"/>
      <c r="C3117" s="259"/>
      <c r="D3117" s="259"/>
      <c r="E3117" s="259"/>
      <c r="F3117" s="270"/>
      <c r="G3117" s="259"/>
      <c r="H3117" s="259"/>
      <c r="I3117" s="259"/>
      <c r="J3117" s="259"/>
    </row>
    <row r="3118" spans="1:10">
      <c r="A3118" s="259"/>
      <c r="B3118" s="259"/>
      <c r="C3118" s="259"/>
      <c r="D3118" s="259"/>
      <c r="E3118" s="259"/>
      <c r="F3118" s="270"/>
      <c r="G3118" s="259"/>
      <c r="H3118" s="259"/>
      <c r="I3118" s="259"/>
      <c r="J3118" s="259"/>
    </row>
    <row r="3119" spans="1:10">
      <c r="A3119" s="259"/>
      <c r="B3119" s="259"/>
      <c r="C3119" s="259"/>
      <c r="D3119" s="259"/>
      <c r="E3119" s="259"/>
      <c r="F3119" s="270"/>
      <c r="G3119" s="259"/>
      <c r="H3119" s="259"/>
      <c r="I3119" s="259"/>
      <c r="J3119" s="259"/>
    </row>
    <row r="3120" spans="1:10">
      <c r="A3120" s="259"/>
      <c r="B3120" s="259"/>
      <c r="C3120" s="259"/>
      <c r="D3120" s="259"/>
      <c r="E3120" s="259"/>
      <c r="F3120" s="270"/>
      <c r="G3120" s="259"/>
      <c r="H3120" s="259"/>
      <c r="I3120" s="259"/>
      <c r="J3120" s="259"/>
    </row>
    <row r="3121" spans="1:10">
      <c r="A3121" s="259"/>
      <c r="B3121" s="259"/>
      <c r="C3121" s="259"/>
      <c r="D3121" s="259"/>
      <c r="E3121" s="259"/>
      <c r="F3121" s="270"/>
      <c r="G3121" s="259"/>
      <c r="H3121" s="259"/>
      <c r="I3121" s="259"/>
      <c r="J3121" s="259"/>
    </row>
    <row r="3122" spans="1:10">
      <c r="A3122" s="259"/>
      <c r="B3122" s="259"/>
      <c r="C3122" s="259"/>
      <c r="D3122" s="259"/>
      <c r="E3122" s="259"/>
      <c r="F3122" s="270"/>
      <c r="G3122" s="259"/>
      <c r="H3122" s="259"/>
      <c r="I3122" s="259"/>
      <c r="J3122" s="259"/>
    </row>
    <row r="3123" spans="1:10">
      <c r="A3123" s="259"/>
      <c r="B3123" s="259"/>
      <c r="C3123" s="259"/>
      <c r="D3123" s="259"/>
      <c r="E3123" s="259"/>
      <c r="F3123" s="270"/>
      <c r="G3123" s="259"/>
      <c r="H3123" s="259"/>
      <c r="I3123" s="259"/>
      <c r="J3123" s="259"/>
    </row>
    <row r="3124" spans="1:10">
      <c r="A3124" s="259"/>
      <c r="B3124" s="259"/>
      <c r="C3124" s="259"/>
      <c r="D3124" s="259"/>
      <c r="E3124" s="259"/>
      <c r="F3124" s="270"/>
      <c r="G3124" s="259"/>
      <c r="H3124" s="259"/>
      <c r="I3124" s="259"/>
      <c r="J3124" s="259"/>
    </row>
    <row r="3125" spans="1:10">
      <c r="A3125" s="259"/>
      <c r="B3125" s="259"/>
      <c r="C3125" s="259"/>
      <c r="D3125" s="259"/>
      <c r="E3125" s="259"/>
      <c r="F3125" s="270"/>
      <c r="G3125" s="259"/>
      <c r="H3125" s="259"/>
      <c r="I3125" s="259"/>
      <c r="J3125" s="259"/>
    </row>
    <row r="3126" spans="1:10">
      <c r="A3126" s="259"/>
      <c r="B3126" s="259"/>
      <c r="C3126" s="259"/>
      <c r="D3126" s="259"/>
      <c r="E3126" s="259"/>
      <c r="F3126" s="270"/>
      <c r="G3126" s="259"/>
      <c r="H3126" s="259"/>
      <c r="I3126" s="259"/>
      <c r="J3126" s="259"/>
    </row>
    <row r="3127" spans="1:10">
      <c r="A3127" s="259"/>
      <c r="B3127" s="259"/>
      <c r="C3127" s="259"/>
      <c r="D3127" s="259"/>
      <c r="E3127" s="259"/>
      <c r="F3127" s="270"/>
      <c r="G3127" s="259"/>
      <c r="H3127" s="259"/>
      <c r="I3127" s="259"/>
      <c r="J3127" s="259"/>
    </row>
    <row r="3128" spans="1:10">
      <c r="A3128" s="259"/>
      <c r="B3128" s="259"/>
      <c r="C3128" s="259"/>
      <c r="D3128" s="259"/>
      <c r="E3128" s="259"/>
      <c r="F3128" s="270"/>
      <c r="G3128" s="259"/>
      <c r="H3128" s="259"/>
      <c r="I3128" s="259"/>
      <c r="J3128" s="259"/>
    </row>
    <row r="3129" spans="1:10">
      <c r="A3129" s="259"/>
      <c r="B3129" s="259"/>
      <c r="C3129" s="259"/>
      <c r="D3129" s="259"/>
      <c r="E3129" s="259"/>
      <c r="F3129" s="270"/>
      <c r="G3129" s="259"/>
      <c r="H3129" s="259"/>
      <c r="I3129" s="259"/>
      <c r="J3129" s="259"/>
    </row>
    <row r="3130" spans="1:10">
      <c r="A3130" s="259"/>
      <c r="B3130" s="259"/>
      <c r="C3130" s="259"/>
      <c r="D3130" s="259"/>
      <c r="E3130" s="259"/>
      <c r="F3130" s="270"/>
      <c r="G3130" s="259"/>
      <c r="H3130" s="259"/>
      <c r="I3130" s="259"/>
      <c r="J3130" s="259"/>
    </row>
    <row r="3131" spans="1:10">
      <c r="A3131" s="259"/>
      <c r="B3131" s="259"/>
      <c r="C3131" s="259"/>
      <c r="D3131" s="259"/>
      <c r="E3131" s="259"/>
      <c r="F3131" s="270"/>
      <c r="G3131" s="259"/>
      <c r="H3131" s="259"/>
      <c r="I3131" s="259"/>
      <c r="J3131" s="259"/>
    </row>
    <row r="3132" spans="1:10">
      <c r="A3132" s="259"/>
      <c r="B3132" s="259"/>
      <c r="C3132" s="259"/>
      <c r="D3132" s="259"/>
      <c r="E3132" s="259"/>
      <c r="F3132" s="270"/>
      <c r="G3132" s="259"/>
      <c r="H3132" s="259"/>
      <c r="I3132" s="259"/>
      <c r="J3132" s="259"/>
    </row>
    <row r="3133" spans="1:10">
      <c r="A3133" s="259"/>
      <c r="B3133" s="259"/>
      <c r="C3133" s="259"/>
      <c r="D3133" s="259"/>
      <c r="E3133" s="259"/>
      <c r="F3133" s="270"/>
      <c r="G3133" s="259"/>
      <c r="H3133" s="259"/>
      <c r="I3133" s="259"/>
      <c r="J3133" s="259"/>
    </row>
    <row r="3134" spans="1:10">
      <c r="A3134" s="259"/>
      <c r="B3134" s="259"/>
      <c r="C3134" s="259"/>
      <c r="D3134" s="259"/>
      <c r="E3134" s="259"/>
      <c r="F3134" s="270"/>
      <c r="G3134" s="259"/>
      <c r="H3134" s="259"/>
      <c r="I3134" s="259"/>
      <c r="J3134" s="259"/>
    </row>
    <row r="3135" spans="1:10">
      <c r="A3135" s="259"/>
      <c r="B3135" s="259"/>
      <c r="C3135" s="259"/>
      <c r="D3135" s="259"/>
      <c r="E3135" s="259"/>
      <c r="F3135" s="270"/>
      <c r="G3135" s="259"/>
      <c r="H3135" s="259"/>
      <c r="I3135" s="259"/>
      <c r="J3135" s="259"/>
    </row>
    <row r="3136" spans="1:10">
      <c r="A3136" s="259"/>
      <c r="B3136" s="259"/>
      <c r="C3136" s="259"/>
      <c r="D3136" s="259"/>
      <c r="E3136" s="259"/>
      <c r="F3136" s="270"/>
      <c r="G3136" s="259"/>
      <c r="H3136" s="259"/>
      <c r="I3136" s="259"/>
      <c r="J3136" s="259"/>
    </row>
    <row r="3137" spans="1:10">
      <c r="A3137" s="259"/>
      <c r="B3137" s="259"/>
      <c r="C3137" s="259"/>
      <c r="D3137" s="259"/>
      <c r="E3137" s="259"/>
      <c r="F3137" s="270"/>
      <c r="G3137" s="259"/>
      <c r="H3137" s="259"/>
      <c r="I3137" s="259"/>
      <c r="J3137" s="259"/>
    </row>
    <row r="3138" spans="1:10">
      <c r="A3138" s="259"/>
      <c r="B3138" s="259"/>
      <c r="C3138" s="259"/>
      <c r="D3138" s="259"/>
      <c r="E3138" s="259"/>
      <c r="F3138" s="270"/>
      <c r="G3138" s="259"/>
      <c r="H3138" s="259"/>
      <c r="I3138" s="259"/>
      <c r="J3138" s="259"/>
    </row>
    <row r="3139" spans="1:10">
      <c r="A3139" s="259"/>
      <c r="B3139" s="259"/>
      <c r="C3139" s="259"/>
      <c r="D3139" s="259"/>
      <c r="E3139" s="259"/>
      <c r="F3139" s="270"/>
      <c r="G3139" s="259"/>
      <c r="H3139" s="259"/>
      <c r="I3139" s="259"/>
      <c r="J3139" s="259"/>
    </row>
    <row r="3140" spans="1:10">
      <c r="A3140" s="259"/>
      <c r="B3140" s="259"/>
      <c r="C3140" s="259"/>
      <c r="D3140" s="259"/>
      <c r="E3140" s="259"/>
      <c r="F3140" s="270"/>
      <c r="G3140" s="259"/>
      <c r="H3140" s="259"/>
      <c r="I3140" s="259"/>
      <c r="J3140" s="259"/>
    </row>
    <row r="3141" spans="1:10">
      <c r="A3141" s="259"/>
      <c r="B3141" s="259"/>
      <c r="C3141" s="259"/>
      <c r="D3141" s="259"/>
      <c r="E3141" s="259"/>
      <c r="F3141" s="270"/>
      <c r="G3141" s="259"/>
      <c r="H3141" s="259"/>
      <c r="I3141" s="259"/>
      <c r="J3141" s="259"/>
    </row>
    <row r="3142" spans="1:10">
      <c r="A3142" s="259"/>
      <c r="B3142" s="259"/>
      <c r="C3142" s="259"/>
      <c r="D3142" s="259"/>
      <c r="E3142" s="259"/>
      <c r="F3142" s="270"/>
      <c r="G3142" s="259"/>
      <c r="H3142" s="259"/>
      <c r="I3142" s="259"/>
      <c r="J3142" s="259"/>
    </row>
    <row r="3143" spans="1:10">
      <c r="A3143" s="259"/>
      <c r="B3143" s="259"/>
      <c r="C3143" s="259"/>
      <c r="D3143" s="259"/>
      <c r="E3143" s="259"/>
      <c r="F3143" s="270"/>
      <c r="G3143" s="259"/>
      <c r="H3143" s="259"/>
      <c r="I3143" s="259"/>
      <c r="J3143" s="259"/>
    </row>
    <row r="3144" spans="1:10">
      <c r="A3144" s="259"/>
      <c r="B3144" s="259"/>
      <c r="C3144" s="259"/>
      <c r="D3144" s="259"/>
      <c r="E3144" s="259"/>
      <c r="F3144" s="270"/>
      <c r="G3144" s="259"/>
      <c r="H3144" s="259"/>
      <c r="I3144" s="259"/>
      <c r="J3144" s="259"/>
    </row>
    <row r="3145" spans="1:10">
      <c r="A3145" s="259"/>
      <c r="B3145" s="259"/>
      <c r="C3145" s="259"/>
      <c r="D3145" s="259"/>
      <c r="E3145" s="259"/>
      <c r="F3145" s="270"/>
      <c r="G3145" s="259"/>
      <c r="H3145" s="259"/>
      <c r="I3145" s="259"/>
      <c r="J3145" s="259"/>
    </row>
    <row r="3146" spans="1:10">
      <c r="A3146" s="259"/>
      <c r="B3146" s="259"/>
      <c r="C3146" s="259"/>
      <c r="D3146" s="259"/>
      <c r="E3146" s="259"/>
      <c r="F3146" s="270"/>
      <c r="G3146" s="259"/>
      <c r="H3146" s="259"/>
      <c r="I3146" s="259"/>
      <c r="J3146" s="259"/>
    </row>
    <row r="3147" spans="1:10">
      <c r="A3147" s="259"/>
      <c r="B3147" s="259"/>
      <c r="C3147" s="259"/>
      <c r="D3147" s="259"/>
      <c r="E3147" s="259"/>
      <c r="F3147" s="270"/>
      <c r="G3147" s="259"/>
      <c r="H3147" s="259"/>
      <c r="I3147" s="259"/>
      <c r="J3147" s="259"/>
    </row>
    <row r="3148" spans="1:10">
      <c r="A3148" s="259"/>
      <c r="B3148" s="259"/>
      <c r="C3148" s="259"/>
      <c r="D3148" s="259"/>
      <c r="E3148" s="259"/>
      <c r="F3148" s="270"/>
      <c r="G3148" s="259"/>
      <c r="H3148" s="259"/>
      <c r="I3148" s="259"/>
      <c r="J3148" s="259"/>
    </row>
    <row r="3149" spans="1:10">
      <c r="A3149" s="259"/>
      <c r="B3149" s="259"/>
      <c r="C3149" s="259"/>
      <c r="D3149" s="259"/>
      <c r="E3149" s="259"/>
      <c r="F3149" s="270"/>
      <c r="G3149" s="259"/>
      <c r="H3149" s="259"/>
      <c r="I3149" s="259"/>
      <c r="J3149" s="259"/>
    </row>
    <row r="3150" spans="1:10">
      <c r="A3150" s="259"/>
      <c r="B3150" s="259"/>
      <c r="C3150" s="259"/>
      <c r="D3150" s="259"/>
      <c r="E3150" s="259"/>
      <c r="F3150" s="270"/>
      <c r="G3150" s="259"/>
      <c r="H3150" s="259"/>
      <c r="I3150" s="259"/>
      <c r="J3150" s="259"/>
    </row>
    <row r="3151" spans="1:10">
      <c r="A3151" s="259"/>
      <c r="B3151" s="259"/>
      <c r="C3151" s="259"/>
      <c r="D3151" s="259"/>
      <c r="E3151" s="259"/>
      <c r="F3151" s="270"/>
      <c r="G3151" s="259"/>
      <c r="H3151" s="259"/>
      <c r="I3151" s="259"/>
      <c r="J3151" s="259"/>
    </row>
    <row r="3152" spans="1:10">
      <c r="A3152" s="259"/>
      <c r="B3152" s="259"/>
      <c r="C3152" s="259"/>
      <c r="D3152" s="259"/>
      <c r="E3152" s="259"/>
      <c r="F3152" s="270"/>
      <c r="G3152" s="259"/>
      <c r="H3152" s="259"/>
      <c r="I3152" s="259"/>
      <c r="J3152" s="259"/>
    </row>
    <row r="3153" spans="1:10">
      <c r="A3153" s="259"/>
      <c r="B3153" s="259"/>
      <c r="C3153" s="259"/>
      <c r="D3153" s="259"/>
      <c r="E3153" s="259"/>
      <c r="F3153" s="270"/>
      <c r="G3153" s="259"/>
      <c r="H3153" s="259"/>
      <c r="I3153" s="259"/>
      <c r="J3153" s="259"/>
    </row>
    <row r="3154" spans="1:10">
      <c r="A3154" s="259"/>
      <c r="B3154" s="259"/>
      <c r="C3154" s="259"/>
      <c r="D3154" s="259"/>
      <c r="E3154" s="259"/>
      <c r="F3154" s="270"/>
      <c r="G3154" s="259"/>
      <c r="H3154" s="259"/>
      <c r="I3154" s="259"/>
      <c r="J3154" s="259"/>
    </row>
    <row r="3155" spans="1:10">
      <c r="A3155" s="259"/>
      <c r="B3155" s="259"/>
      <c r="C3155" s="259"/>
      <c r="D3155" s="259"/>
      <c r="E3155" s="259"/>
      <c r="F3155" s="270"/>
      <c r="G3155" s="259"/>
      <c r="H3155" s="259"/>
      <c r="I3155" s="259"/>
      <c r="J3155" s="259"/>
    </row>
    <row r="3156" spans="1:10">
      <c r="A3156" s="259"/>
      <c r="B3156" s="259"/>
      <c r="C3156" s="259"/>
      <c r="D3156" s="259"/>
      <c r="E3156" s="259"/>
      <c r="F3156" s="270"/>
      <c r="G3156" s="259"/>
      <c r="H3156" s="259"/>
      <c r="I3156" s="259"/>
      <c r="J3156" s="259"/>
    </row>
    <row r="3157" spans="1:10">
      <c r="A3157" s="259"/>
      <c r="B3157" s="259"/>
      <c r="C3157" s="259"/>
      <c r="D3157" s="259"/>
      <c r="E3157" s="259"/>
      <c r="F3157" s="270"/>
      <c r="G3157" s="259"/>
      <c r="H3157" s="259"/>
      <c r="I3157" s="259"/>
      <c r="J3157" s="259"/>
    </row>
    <row r="3158" spans="1:10">
      <c r="A3158" s="259"/>
      <c r="B3158" s="259"/>
      <c r="C3158" s="259"/>
      <c r="D3158" s="259"/>
      <c r="E3158" s="259"/>
      <c r="F3158" s="270"/>
      <c r="G3158" s="259"/>
      <c r="H3158" s="259"/>
      <c r="I3158" s="259"/>
      <c r="J3158" s="259"/>
    </row>
    <row r="3159" spans="1:10">
      <c r="A3159" s="259"/>
      <c r="B3159" s="259"/>
      <c r="C3159" s="259"/>
      <c r="D3159" s="259"/>
      <c r="E3159" s="259"/>
      <c r="F3159" s="270"/>
      <c r="G3159" s="259"/>
      <c r="H3159" s="259"/>
      <c r="I3159" s="259"/>
      <c r="J3159" s="259"/>
    </row>
    <row r="3160" spans="1:10">
      <c r="A3160" s="259"/>
      <c r="B3160" s="259"/>
      <c r="C3160" s="259"/>
      <c r="D3160" s="259"/>
      <c r="E3160" s="259"/>
      <c r="F3160" s="270"/>
      <c r="G3160" s="259"/>
      <c r="H3160" s="259"/>
      <c r="I3160" s="259"/>
      <c r="J3160" s="259"/>
    </row>
    <row r="3161" spans="1:10">
      <c r="A3161" s="259"/>
      <c r="B3161" s="259"/>
      <c r="C3161" s="259"/>
      <c r="D3161" s="259"/>
      <c r="E3161" s="259"/>
      <c r="F3161" s="270"/>
      <c r="G3161" s="259"/>
      <c r="H3161" s="259"/>
      <c r="I3161" s="259"/>
      <c r="J3161" s="259"/>
    </row>
    <row r="3162" spans="1:10">
      <c r="A3162" s="259"/>
      <c r="B3162" s="259"/>
      <c r="C3162" s="259"/>
      <c r="D3162" s="259"/>
      <c r="E3162" s="259"/>
      <c r="F3162" s="270"/>
      <c r="G3162" s="259"/>
      <c r="H3162" s="259"/>
      <c r="I3162" s="259"/>
      <c r="J3162" s="259"/>
    </row>
    <row r="3163" spans="1:10">
      <c r="A3163" s="259"/>
      <c r="B3163" s="259"/>
      <c r="C3163" s="259"/>
      <c r="D3163" s="259"/>
      <c r="E3163" s="259"/>
      <c r="F3163" s="270"/>
      <c r="G3163" s="259"/>
      <c r="H3163" s="259"/>
      <c r="I3163" s="259"/>
      <c r="J3163" s="259"/>
    </row>
    <row r="3164" spans="1:10">
      <c r="A3164" s="259"/>
      <c r="B3164" s="259"/>
      <c r="C3164" s="259"/>
      <c r="D3164" s="259"/>
      <c r="E3164" s="259"/>
      <c r="F3164" s="270"/>
      <c r="G3164" s="259"/>
      <c r="H3164" s="259"/>
      <c r="I3164" s="259"/>
      <c r="J3164" s="259"/>
    </row>
    <row r="3165" spans="1:10">
      <c r="A3165" s="259"/>
      <c r="B3165" s="259"/>
      <c r="C3165" s="259"/>
      <c r="D3165" s="259"/>
      <c r="E3165" s="259"/>
      <c r="F3165" s="270"/>
      <c r="G3165" s="259"/>
      <c r="H3165" s="259"/>
      <c r="I3165" s="259"/>
      <c r="J3165" s="259"/>
    </row>
    <row r="3166" spans="1:10">
      <c r="A3166" s="259"/>
      <c r="B3166" s="259"/>
      <c r="C3166" s="259"/>
      <c r="D3166" s="259"/>
      <c r="E3166" s="259"/>
      <c r="F3166" s="270"/>
      <c r="G3166" s="259"/>
      <c r="H3166" s="259"/>
      <c r="I3166" s="259"/>
      <c r="J3166" s="259"/>
    </row>
    <row r="3167" spans="1:10">
      <c r="A3167" s="259"/>
      <c r="B3167" s="259"/>
      <c r="C3167" s="259"/>
      <c r="D3167" s="259"/>
      <c r="E3167" s="259"/>
      <c r="F3167" s="270"/>
      <c r="G3167" s="259"/>
      <c r="H3167" s="259"/>
      <c r="I3167" s="259"/>
      <c r="J3167" s="259"/>
    </row>
    <row r="3168" spans="1:10">
      <c r="A3168" s="259"/>
      <c r="B3168" s="259"/>
      <c r="C3168" s="259"/>
      <c r="D3168" s="259"/>
      <c r="E3168" s="259"/>
      <c r="F3168" s="270"/>
      <c r="G3168" s="259"/>
      <c r="H3168" s="259"/>
      <c r="I3168" s="259"/>
      <c r="J3168" s="259"/>
    </row>
    <row r="3169" spans="1:10">
      <c r="A3169" s="259"/>
      <c r="B3169" s="259"/>
      <c r="C3169" s="259"/>
      <c r="D3169" s="259"/>
      <c r="E3169" s="259"/>
      <c r="F3169" s="270"/>
      <c r="G3169" s="259"/>
      <c r="H3169" s="259"/>
      <c r="I3169" s="259"/>
      <c r="J3169" s="259"/>
    </row>
    <row r="3170" spans="1:10">
      <c r="A3170" s="259"/>
      <c r="B3170" s="259"/>
      <c r="C3170" s="259"/>
      <c r="D3170" s="259"/>
      <c r="E3170" s="259"/>
      <c r="F3170" s="270"/>
      <c r="G3170" s="259"/>
      <c r="H3170" s="259"/>
      <c r="I3170" s="259"/>
      <c r="J3170" s="259"/>
    </row>
    <row r="3171" spans="1:10">
      <c r="A3171" s="259"/>
      <c r="B3171" s="259"/>
      <c r="C3171" s="259"/>
      <c r="D3171" s="259"/>
      <c r="E3171" s="259"/>
      <c r="F3171" s="270"/>
      <c r="G3171" s="259"/>
      <c r="H3171" s="259"/>
      <c r="I3171" s="259"/>
      <c r="J3171" s="259"/>
    </row>
    <row r="3172" spans="1:10">
      <c r="A3172" s="259"/>
      <c r="B3172" s="259"/>
      <c r="C3172" s="259"/>
      <c r="D3172" s="259"/>
      <c r="E3172" s="259"/>
      <c r="F3172" s="270"/>
      <c r="G3172" s="259"/>
      <c r="H3172" s="259"/>
      <c r="I3172" s="259"/>
      <c r="J3172" s="259"/>
    </row>
    <row r="3173" spans="1:10">
      <c r="A3173" s="259"/>
      <c r="B3173" s="259"/>
      <c r="C3173" s="259"/>
      <c r="D3173" s="259"/>
      <c r="E3173" s="259"/>
      <c r="F3173" s="270"/>
      <c r="G3173" s="259"/>
      <c r="H3173" s="259"/>
      <c r="I3173" s="259"/>
      <c r="J3173" s="259"/>
    </row>
    <row r="3174" spans="1:10">
      <c r="A3174" s="259"/>
      <c r="B3174" s="259"/>
      <c r="C3174" s="259"/>
      <c r="D3174" s="259"/>
      <c r="E3174" s="259"/>
      <c r="F3174" s="270"/>
      <c r="G3174" s="259"/>
      <c r="H3174" s="259"/>
      <c r="I3174" s="259"/>
      <c r="J3174" s="259"/>
    </row>
    <row r="3175" spans="1:10">
      <c r="A3175" s="259"/>
      <c r="B3175" s="259"/>
      <c r="C3175" s="259"/>
      <c r="D3175" s="259"/>
      <c r="E3175" s="259"/>
      <c r="F3175" s="270"/>
      <c r="G3175" s="259"/>
      <c r="H3175" s="259"/>
      <c r="I3175" s="259"/>
      <c r="J3175" s="259"/>
    </row>
    <row r="3176" spans="1:10">
      <c r="A3176" s="259"/>
      <c r="B3176" s="259"/>
      <c r="C3176" s="259"/>
      <c r="D3176" s="259"/>
      <c r="E3176" s="259"/>
      <c r="F3176" s="270"/>
      <c r="G3176" s="259"/>
      <c r="H3176" s="259"/>
      <c r="I3176" s="259"/>
      <c r="J3176" s="259"/>
    </row>
    <row r="3177" spans="1:10">
      <c r="A3177" s="259"/>
      <c r="B3177" s="259"/>
      <c r="C3177" s="259"/>
      <c r="D3177" s="259"/>
      <c r="E3177" s="259"/>
      <c r="F3177" s="270"/>
      <c r="G3177" s="259"/>
      <c r="H3177" s="259"/>
      <c r="I3177" s="259"/>
      <c r="J3177" s="259"/>
    </row>
    <row r="3178" spans="1:10">
      <c r="A3178" s="259"/>
      <c r="B3178" s="259"/>
      <c r="C3178" s="259"/>
      <c r="D3178" s="259"/>
      <c r="E3178" s="259"/>
      <c r="F3178" s="270"/>
      <c r="G3178" s="259"/>
      <c r="H3178" s="259"/>
      <c r="I3178" s="259"/>
      <c r="J3178" s="259"/>
    </row>
    <row r="3179" spans="1:10">
      <c r="A3179" s="259"/>
      <c r="B3179" s="259"/>
      <c r="C3179" s="259"/>
      <c r="D3179" s="259"/>
      <c r="E3179" s="259"/>
      <c r="F3179" s="270"/>
      <c r="G3179" s="259"/>
      <c r="H3179" s="259"/>
      <c r="I3179" s="259"/>
      <c r="J3179" s="259"/>
    </row>
    <row r="3180" spans="1:10">
      <c r="A3180" s="259"/>
      <c r="B3180" s="259"/>
      <c r="C3180" s="259"/>
      <c r="D3180" s="259"/>
      <c r="E3180" s="259"/>
      <c r="F3180" s="270"/>
      <c r="G3180" s="259"/>
      <c r="H3180" s="259"/>
      <c r="I3180" s="259"/>
      <c r="J3180" s="259"/>
    </row>
    <row r="3181" spans="1:10">
      <c r="A3181" s="259"/>
      <c r="B3181" s="259"/>
      <c r="C3181" s="259"/>
      <c r="D3181" s="259"/>
      <c r="E3181" s="259"/>
      <c r="F3181" s="270"/>
      <c r="G3181" s="259"/>
      <c r="H3181" s="259"/>
      <c r="I3181" s="259"/>
      <c r="J3181" s="259"/>
    </row>
    <row r="3182" spans="1:10">
      <c r="A3182" s="259"/>
      <c r="B3182" s="259"/>
      <c r="C3182" s="259"/>
      <c r="D3182" s="259"/>
      <c r="E3182" s="259"/>
      <c r="F3182" s="270"/>
      <c r="G3182" s="259"/>
      <c r="H3182" s="259"/>
      <c r="I3182" s="259"/>
      <c r="J3182" s="259"/>
    </row>
    <row r="3183" spans="1:10">
      <c r="A3183" s="259"/>
      <c r="B3183" s="259"/>
      <c r="C3183" s="259"/>
      <c r="D3183" s="259"/>
      <c r="E3183" s="259"/>
      <c r="F3183" s="270"/>
      <c r="G3183" s="259"/>
      <c r="H3183" s="259"/>
      <c r="I3183" s="259"/>
      <c r="J3183" s="259"/>
    </row>
    <row r="3184" spans="1:10">
      <c r="A3184" s="259"/>
      <c r="B3184" s="259"/>
      <c r="C3184" s="259"/>
      <c r="D3184" s="259"/>
      <c r="E3184" s="259"/>
      <c r="F3184" s="270"/>
      <c r="G3184" s="259"/>
      <c r="H3184" s="259"/>
      <c r="I3184" s="259"/>
      <c r="J3184" s="259"/>
    </row>
    <row r="3185" spans="1:10">
      <c r="A3185" s="259"/>
      <c r="B3185" s="259"/>
      <c r="C3185" s="259"/>
      <c r="D3185" s="259"/>
      <c r="E3185" s="259"/>
      <c r="F3185" s="270"/>
      <c r="G3185" s="259"/>
      <c r="H3185" s="259"/>
      <c r="I3185" s="259"/>
      <c r="J3185" s="259"/>
    </row>
    <row r="3186" spans="1:10">
      <c r="A3186" s="259"/>
      <c r="B3186" s="259"/>
      <c r="C3186" s="259"/>
      <c r="D3186" s="259"/>
      <c r="E3186" s="259"/>
      <c r="F3186" s="270"/>
      <c r="G3186" s="259"/>
      <c r="H3186" s="259"/>
      <c r="I3186" s="259"/>
      <c r="J3186" s="259"/>
    </row>
    <row r="3187" spans="1:10">
      <c r="A3187" s="259"/>
      <c r="B3187" s="259"/>
      <c r="C3187" s="259"/>
      <c r="D3187" s="259"/>
      <c r="E3187" s="259"/>
      <c r="F3187" s="270"/>
      <c r="G3187" s="259"/>
      <c r="H3187" s="259"/>
      <c r="I3187" s="259"/>
      <c r="J3187" s="259"/>
    </row>
    <row r="3188" spans="1:10">
      <c r="A3188" s="259"/>
      <c r="B3188" s="259"/>
      <c r="C3188" s="259"/>
      <c r="D3188" s="259"/>
      <c r="E3188" s="259"/>
      <c r="F3188" s="270"/>
      <c r="G3188" s="259"/>
      <c r="H3188" s="259"/>
      <c r="I3188" s="259"/>
      <c r="J3188" s="259"/>
    </row>
    <row r="3189" spans="1:10">
      <c r="A3189" s="259"/>
      <c r="B3189" s="259"/>
      <c r="C3189" s="259"/>
      <c r="D3189" s="259"/>
      <c r="E3189" s="259"/>
      <c r="F3189" s="270"/>
      <c r="G3189" s="259"/>
      <c r="H3189" s="259"/>
      <c r="I3189" s="259"/>
      <c r="J3189" s="259"/>
    </row>
    <row r="3190" spans="1:10">
      <c r="A3190" s="259"/>
      <c r="B3190" s="259"/>
      <c r="C3190" s="259"/>
      <c r="D3190" s="259"/>
      <c r="E3190" s="259"/>
      <c r="F3190" s="270"/>
      <c r="G3190" s="259"/>
      <c r="H3190" s="259"/>
      <c r="I3190" s="259"/>
      <c r="J3190" s="259"/>
    </row>
    <row r="3191" spans="1:10">
      <c r="A3191" s="259"/>
      <c r="B3191" s="259"/>
      <c r="C3191" s="259"/>
      <c r="D3191" s="259"/>
      <c r="E3191" s="259"/>
      <c r="F3191" s="270"/>
      <c r="G3191" s="259"/>
      <c r="H3191" s="259"/>
      <c r="I3191" s="259"/>
      <c r="J3191" s="259"/>
    </row>
    <row r="3192" spans="1:10">
      <c r="A3192" s="259"/>
      <c r="B3192" s="259"/>
      <c r="C3192" s="259"/>
      <c r="D3192" s="259"/>
      <c r="E3192" s="259"/>
      <c r="F3192" s="270"/>
      <c r="G3192" s="259"/>
      <c r="H3192" s="259"/>
      <c r="I3192" s="259"/>
      <c r="J3192" s="259"/>
    </row>
    <row r="3193" spans="1:10">
      <c r="A3193" s="259"/>
      <c r="B3193" s="259"/>
      <c r="C3193" s="259"/>
      <c r="D3193" s="259"/>
      <c r="E3193" s="259"/>
      <c r="F3193" s="270"/>
      <c r="G3193" s="259"/>
      <c r="H3193" s="259"/>
      <c r="I3193" s="259"/>
      <c r="J3193" s="259"/>
    </row>
    <row r="3194" spans="1:10">
      <c r="A3194" s="259"/>
      <c r="B3194" s="259"/>
      <c r="C3194" s="259"/>
      <c r="D3194" s="259"/>
      <c r="E3194" s="259"/>
      <c r="F3194" s="270"/>
      <c r="G3194" s="259"/>
      <c r="H3194" s="259"/>
      <c r="I3194" s="259"/>
      <c r="J3194" s="259"/>
    </row>
    <row r="3195" spans="1:10">
      <c r="A3195" s="259"/>
      <c r="B3195" s="259"/>
      <c r="C3195" s="259"/>
      <c r="D3195" s="259"/>
      <c r="E3195" s="259"/>
      <c r="F3195" s="270"/>
      <c r="G3195" s="259"/>
      <c r="H3195" s="259"/>
      <c r="I3195" s="259"/>
      <c r="J3195" s="259"/>
    </row>
    <row r="3196" spans="1:10">
      <c r="A3196" s="259"/>
      <c r="B3196" s="259"/>
      <c r="C3196" s="259"/>
      <c r="D3196" s="259"/>
      <c r="E3196" s="259"/>
      <c r="F3196" s="270"/>
      <c r="G3196" s="259"/>
      <c r="H3196" s="259"/>
      <c r="I3196" s="259"/>
      <c r="J3196" s="259"/>
    </row>
    <row r="3197" spans="1:10">
      <c r="A3197" s="259"/>
      <c r="B3197" s="259"/>
      <c r="C3197" s="259"/>
      <c r="D3197" s="259"/>
      <c r="E3197" s="259"/>
      <c r="F3197" s="270"/>
      <c r="G3197" s="259"/>
      <c r="H3197" s="259"/>
      <c r="I3197" s="259"/>
      <c r="J3197" s="259"/>
    </row>
    <row r="3198" spans="1:10">
      <c r="A3198" s="259"/>
      <c r="B3198" s="259"/>
      <c r="C3198" s="259"/>
      <c r="D3198" s="259"/>
      <c r="E3198" s="259"/>
      <c r="F3198" s="270"/>
      <c r="G3198" s="259"/>
      <c r="H3198" s="259"/>
      <c r="I3198" s="259"/>
      <c r="J3198" s="259"/>
    </row>
    <row r="3199" spans="1:10">
      <c r="A3199" s="259"/>
      <c r="B3199" s="259"/>
      <c r="C3199" s="259"/>
      <c r="D3199" s="259"/>
      <c r="E3199" s="259"/>
      <c r="F3199" s="270"/>
      <c r="G3199" s="259"/>
      <c r="H3199" s="259"/>
      <c r="I3199" s="259"/>
      <c r="J3199" s="259"/>
    </row>
    <row r="3200" spans="1:10">
      <c r="A3200" s="259"/>
      <c r="B3200" s="259"/>
      <c r="C3200" s="259"/>
      <c r="D3200" s="259"/>
      <c r="E3200" s="259"/>
      <c r="F3200" s="270"/>
      <c r="G3200" s="259"/>
      <c r="H3200" s="259"/>
      <c r="I3200" s="259"/>
      <c r="J3200" s="259"/>
    </row>
    <row r="3201" spans="1:10">
      <c r="A3201" s="259"/>
      <c r="B3201" s="259"/>
      <c r="C3201" s="259"/>
      <c r="D3201" s="259"/>
      <c r="E3201" s="259"/>
      <c r="F3201" s="270"/>
      <c r="G3201" s="259"/>
      <c r="H3201" s="259"/>
      <c r="I3201" s="259"/>
      <c r="J3201" s="259"/>
    </row>
    <row r="3202" spans="1:10">
      <c r="A3202" s="259"/>
      <c r="B3202" s="259"/>
      <c r="C3202" s="259"/>
      <c r="D3202" s="259"/>
      <c r="E3202" s="259"/>
      <c r="F3202" s="270"/>
      <c r="G3202" s="259"/>
      <c r="H3202" s="259"/>
      <c r="I3202" s="259"/>
      <c r="J3202" s="259"/>
    </row>
    <row r="3203" spans="1:10">
      <c r="A3203" s="259"/>
      <c r="B3203" s="259"/>
      <c r="C3203" s="259"/>
      <c r="D3203" s="259"/>
      <c r="E3203" s="259"/>
      <c r="F3203" s="270"/>
      <c r="G3203" s="259"/>
      <c r="H3203" s="259"/>
      <c r="I3203" s="259"/>
      <c r="J3203" s="259"/>
    </row>
    <row r="3204" spans="1:10">
      <c r="A3204" s="259"/>
      <c r="B3204" s="259"/>
      <c r="C3204" s="259"/>
      <c r="D3204" s="259"/>
      <c r="E3204" s="259"/>
      <c r="F3204" s="270"/>
      <c r="G3204" s="259"/>
      <c r="H3204" s="259"/>
      <c r="I3204" s="259"/>
      <c r="J3204" s="259"/>
    </row>
    <row r="3205" spans="1:10">
      <c r="A3205" s="259"/>
      <c r="B3205" s="259"/>
      <c r="C3205" s="259"/>
      <c r="D3205" s="259"/>
      <c r="E3205" s="259"/>
      <c r="F3205" s="270"/>
      <c r="G3205" s="259"/>
      <c r="H3205" s="259"/>
      <c r="I3205" s="259"/>
      <c r="J3205" s="259"/>
    </row>
    <row r="3206" spans="1:10">
      <c r="A3206" s="259"/>
      <c r="B3206" s="259"/>
      <c r="C3206" s="259"/>
      <c r="D3206" s="259"/>
      <c r="E3206" s="259"/>
      <c r="F3206" s="270"/>
      <c r="G3206" s="259"/>
      <c r="H3206" s="259"/>
      <c r="I3206" s="259"/>
      <c r="J3206" s="259"/>
    </row>
    <row r="3207" spans="1:10">
      <c r="A3207" s="259"/>
      <c r="B3207" s="259"/>
      <c r="C3207" s="259"/>
      <c r="D3207" s="259"/>
      <c r="E3207" s="259"/>
      <c r="F3207" s="270"/>
      <c r="G3207" s="259"/>
      <c r="H3207" s="259"/>
      <c r="I3207" s="259"/>
      <c r="J3207" s="259"/>
    </row>
    <row r="3208" spans="1:10">
      <c r="A3208" s="259"/>
      <c r="B3208" s="259"/>
      <c r="C3208" s="259"/>
      <c r="D3208" s="259"/>
      <c r="E3208" s="259"/>
      <c r="F3208" s="270"/>
      <c r="G3208" s="259"/>
      <c r="H3208" s="259"/>
      <c r="I3208" s="259"/>
      <c r="J3208" s="259"/>
    </row>
    <row r="3209" spans="1:10">
      <c r="A3209" s="259"/>
      <c r="B3209" s="259"/>
      <c r="C3209" s="259"/>
      <c r="D3209" s="259"/>
      <c r="E3209" s="259"/>
      <c r="F3209" s="270"/>
      <c r="G3209" s="259"/>
      <c r="H3209" s="259"/>
      <c r="I3209" s="259"/>
      <c r="J3209" s="259"/>
    </row>
    <row r="3210" spans="1:10">
      <c r="A3210" s="259"/>
      <c r="B3210" s="259"/>
      <c r="C3210" s="259"/>
      <c r="D3210" s="259"/>
      <c r="E3210" s="259"/>
      <c r="F3210" s="270"/>
      <c r="G3210" s="259"/>
      <c r="H3210" s="259"/>
      <c r="I3210" s="259"/>
      <c r="J3210" s="259"/>
    </row>
    <row r="3211" spans="1:10">
      <c r="A3211" s="259"/>
      <c r="B3211" s="259"/>
      <c r="C3211" s="259"/>
      <c r="D3211" s="259"/>
      <c r="E3211" s="259"/>
      <c r="F3211" s="270"/>
      <c r="G3211" s="259"/>
      <c r="H3211" s="259"/>
      <c r="I3211" s="259"/>
      <c r="J3211" s="259"/>
    </row>
    <row r="3212" spans="1:10">
      <c r="A3212" s="259"/>
      <c r="B3212" s="259"/>
      <c r="C3212" s="259"/>
      <c r="D3212" s="259"/>
      <c r="E3212" s="259"/>
      <c r="F3212" s="270"/>
      <c r="G3212" s="259"/>
      <c r="H3212" s="259"/>
      <c r="I3212" s="259"/>
      <c r="J3212" s="259"/>
    </row>
    <row r="3213" spans="1:10">
      <c r="A3213" s="259"/>
      <c r="B3213" s="259"/>
      <c r="C3213" s="259"/>
      <c r="D3213" s="259"/>
      <c r="E3213" s="259"/>
      <c r="F3213" s="270"/>
      <c r="G3213" s="259"/>
      <c r="H3213" s="259"/>
      <c r="I3213" s="259"/>
      <c r="J3213" s="259"/>
    </row>
    <row r="3214" spans="1:10">
      <c r="A3214" s="259"/>
      <c r="B3214" s="259"/>
      <c r="C3214" s="259"/>
      <c r="D3214" s="259"/>
      <c r="E3214" s="259"/>
      <c r="F3214" s="270"/>
      <c r="G3214" s="259"/>
      <c r="H3214" s="259"/>
      <c r="I3214" s="259"/>
      <c r="J3214" s="259"/>
    </row>
    <row r="3215" spans="1:10">
      <c r="A3215" s="259"/>
      <c r="B3215" s="259"/>
      <c r="C3215" s="259"/>
      <c r="D3215" s="259"/>
      <c r="E3215" s="259"/>
      <c r="F3215" s="270"/>
      <c r="G3215" s="259"/>
      <c r="H3215" s="259"/>
      <c r="I3215" s="259"/>
      <c r="J3215" s="259"/>
    </row>
    <row r="3216" spans="1:10">
      <c r="A3216" s="259"/>
      <c r="B3216" s="259"/>
      <c r="C3216" s="259"/>
      <c r="D3216" s="259"/>
      <c r="E3216" s="259"/>
      <c r="F3216" s="270"/>
      <c r="G3216" s="259"/>
      <c r="H3216" s="259"/>
      <c r="I3216" s="259"/>
      <c r="J3216" s="259"/>
    </row>
    <row r="3217" spans="1:10">
      <c r="A3217" s="259"/>
      <c r="B3217" s="259"/>
      <c r="C3217" s="259"/>
      <c r="D3217" s="259"/>
      <c r="E3217" s="259"/>
      <c r="F3217" s="270"/>
      <c r="G3217" s="259"/>
      <c r="H3217" s="259"/>
      <c r="I3217" s="259"/>
      <c r="J3217" s="259"/>
    </row>
    <row r="3218" spans="1:10">
      <c r="A3218" s="259"/>
      <c r="B3218" s="259"/>
      <c r="C3218" s="259"/>
      <c r="D3218" s="259"/>
      <c r="E3218" s="259"/>
      <c r="F3218" s="270"/>
      <c r="G3218" s="259"/>
      <c r="H3218" s="259"/>
      <c r="I3218" s="259"/>
      <c r="J3218" s="259"/>
    </row>
    <row r="3219" spans="1:10">
      <c r="A3219" s="259"/>
      <c r="B3219" s="259"/>
      <c r="C3219" s="259"/>
      <c r="D3219" s="259"/>
      <c r="E3219" s="259"/>
      <c r="F3219" s="270"/>
      <c r="G3219" s="259"/>
      <c r="H3219" s="259"/>
      <c r="I3219" s="259"/>
      <c r="J3219" s="259"/>
    </row>
    <row r="3220" spans="1:10">
      <c r="A3220" s="259"/>
      <c r="B3220" s="259"/>
      <c r="C3220" s="259"/>
      <c r="D3220" s="259"/>
      <c r="E3220" s="259"/>
      <c r="F3220" s="270"/>
      <c r="G3220" s="259"/>
      <c r="H3220" s="259"/>
      <c r="I3220" s="259"/>
      <c r="J3220" s="259"/>
    </row>
    <row r="3221" spans="1:10">
      <c r="A3221" s="259"/>
      <c r="B3221" s="259"/>
      <c r="C3221" s="259"/>
      <c r="D3221" s="259"/>
      <c r="E3221" s="259"/>
      <c r="F3221" s="270"/>
      <c r="G3221" s="259"/>
      <c r="H3221" s="259"/>
      <c r="I3221" s="259"/>
      <c r="J3221" s="259"/>
    </row>
    <row r="3222" spans="1:10">
      <c r="A3222" s="259"/>
      <c r="B3222" s="259"/>
      <c r="C3222" s="259"/>
      <c r="D3222" s="259"/>
      <c r="E3222" s="259"/>
      <c r="F3222" s="270"/>
      <c r="G3222" s="259"/>
      <c r="H3222" s="259"/>
      <c r="I3222" s="259"/>
      <c r="J3222" s="259"/>
    </row>
    <row r="3223" spans="1:10">
      <c r="A3223" s="259"/>
      <c r="B3223" s="259"/>
      <c r="C3223" s="259"/>
      <c r="D3223" s="259"/>
      <c r="E3223" s="259"/>
      <c r="F3223" s="270"/>
      <c r="G3223" s="259"/>
      <c r="H3223" s="259"/>
      <c r="I3223" s="259"/>
      <c r="J3223" s="259"/>
    </row>
    <row r="3224" spans="1:10">
      <c r="A3224" s="259"/>
      <c r="B3224" s="259"/>
      <c r="C3224" s="259"/>
      <c r="D3224" s="259"/>
      <c r="E3224" s="259"/>
      <c r="F3224" s="270"/>
      <c r="G3224" s="259"/>
      <c r="H3224" s="259"/>
      <c r="I3224" s="259"/>
      <c r="J3224" s="259"/>
    </row>
    <row r="3225" spans="1:10">
      <c r="A3225" s="259"/>
      <c r="B3225" s="259"/>
      <c r="C3225" s="259"/>
      <c r="D3225" s="259"/>
      <c r="E3225" s="259"/>
      <c r="F3225" s="270"/>
      <c r="G3225" s="259"/>
      <c r="H3225" s="259"/>
      <c r="I3225" s="259"/>
      <c r="J3225" s="259"/>
    </row>
    <row r="3226" spans="1:10">
      <c r="A3226" s="259"/>
      <c r="B3226" s="259"/>
      <c r="C3226" s="259"/>
      <c r="D3226" s="259"/>
      <c r="E3226" s="259"/>
      <c r="F3226" s="270"/>
      <c r="G3226" s="259"/>
      <c r="H3226" s="259"/>
      <c r="I3226" s="259"/>
      <c r="J3226" s="259"/>
    </row>
    <row r="3227" spans="1:10">
      <c r="A3227" s="259"/>
      <c r="B3227" s="259"/>
      <c r="C3227" s="259"/>
      <c r="D3227" s="259"/>
      <c r="E3227" s="259"/>
      <c r="F3227" s="270"/>
      <c r="G3227" s="259"/>
      <c r="H3227" s="259"/>
      <c r="I3227" s="259"/>
      <c r="J3227" s="259"/>
    </row>
    <row r="3228" spans="1:10">
      <c r="A3228" s="259"/>
      <c r="B3228" s="259"/>
      <c r="C3228" s="259"/>
      <c r="D3228" s="259"/>
      <c r="E3228" s="259"/>
      <c r="F3228" s="270"/>
      <c r="G3228" s="259"/>
      <c r="H3228" s="259"/>
      <c r="I3228" s="259"/>
      <c r="J3228" s="259"/>
    </row>
    <row r="3229" spans="1:10">
      <c r="A3229" s="259"/>
      <c r="B3229" s="259"/>
      <c r="C3229" s="259"/>
      <c r="D3229" s="259"/>
      <c r="E3229" s="259"/>
      <c r="F3229" s="270"/>
      <c r="G3229" s="259"/>
      <c r="H3229" s="259"/>
      <c r="I3229" s="259"/>
      <c r="J3229" s="259"/>
    </row>
    <row r="3230" spans="1:10">
      <c r="A3230" s="259"/>
      <c r="B3230" s="259"/>
      <c r="C3230" s="259"/>
      <c r="D3230" s="259"/>
      <c r="E3230" s="259"/>
      <c r="F3230" s="270"/>
      <c r="G3230" s="259"/>
      <c r="H3230" s="259"/>
      <c r="I3230" s="259"/>
      <c r="J3230" s="259"/>
    </row>
    <row r="3231" spans="1:10">
      <c r="A3231" s="259"/>
      <c r="B3231" s="259"/>
      <c r="C3231" s="259"/>
      <c r="D3231" s="259"/>
      <c r="E3231" s="259"/>
      <c r="F3231" s="270"/>
      <c r="G3231" s="259"/>
      <c r="H3231" s="259"/>
      <c r="I3231" s="259"/>
      <c r="J3231" s="259"/>
    </row>
    <row r="3232" spans="1:10">
      <c r="A3232" s="259"/>
      <c r="B3232" s="259"/>
      <c r="C3232" s="259"/>
      <c r="D3232" s="259"/>
      <c r="E3232" s="259"/>
      <c r="F3232" s="270"/>
      <c r="G3232" s="259"/>
      <c r="H3232" s="259"/>
      <c r="I3232" s="259"/>
      <c r="J3232" s="259"/>
    </row>
    <row r="3233" spans="1:10">
      <c r="A3233" s="259"/>
      <c r="B3233" s="259"/>
      <c r="C3233" s="259"/>
      <c r="D3233" s="259"/>
      <c r="E3233" s="259"/>
      <c r="F3233" s="270"/>
      <c r="G3233" s="259"/>
      <c r="H3233" s="259"/>
      <c r="I3233" s="259"/>
      <c r="J3233" s="259"/>
    </row>
    <row r="3234" spans="1:10">
      <c r="A3234" s="259"/>
      <c r="B3234" s="259"/>
      <c r="C3234" s="259"/>
      <c r="D3234" s="259"/>
      <c r="E3234" s="259"/>
      <c r="F3234" s="270"/>
      <c r="G3234" s="259"/>
      <c r="H3234" s="259"/>
      <c r="I3234" s="259"/>
      <c r="J3234" s="259"/>
    </row>
    <row r="3235" spans="1:10">
      <c r="A3235" s="259"/>
      <c r="B3235" s="259"/>
      <c r="C3235" s="259"/>
      <c r="D3235" s="259"/>
      <c r="E3235" s="259"/>
      <c r="F3235" s="270"/>
      <c r="G3235" s="259"/>
      <c r="H3235" s="259"/>
      <c r="I3235" s="259"/>
      <c r="J3235" s="259"/>
    </row>
    <row r="3236" spans="1:10">
      <c r="A3236" s="259"/>
      <c r="B3236" s="259"/>
      <c r="C3236" s="259"/>
      <c r="D3236" s="259"/>
      <c r="E3236" s="259"/>
      <c r="F3236" s="270"/>
      <c r="G3236" s="259"/>
      <c r="H3236" s="259"/>
      <c r="I3236" s="259"/>
      <c r="J3236" s="259"/>
    </row>
    <row r="3237" spans="1:10">
      <c r="A3237" s="259"/>
      <c r="B3237" s="259"/>
      <c r="C3237" s="259"/>
      <c r="D3237" s="259"/>
      <c r="E3237" s="259"/>
      <c r="F3237" s="270"/>
      <c r="G3237" s="259"/>
      <c r="H3237" s="259"/>
      <c r="I3237" s="259"/>
      <c r="J3237" s="259"/>
    </row>
    <row r="3238" spans="1:10">
      <c r="A3238" s="259"/>
      <c r="B3238" s="259"/>
      <c r="C3238" s="259"/>
      <c r="D3238" s="259"/>
      <c r="E3238" s="259"/>
      <c r="F3238" s="270"/>
      <c r="G3238" s="259"/>
      <c r="H3238" s="259"/>
      <c r="I3238" s="259"/>
      <c r="J3238" s="259"/>
    </row>
    <row r="3239" spans="1:10">
      <c r="A3239" s="259"/>
      <c r="B3239" s="259"/>
      <c r="C3239" s="259"/>
      <c r="D3239" s="259"/>
      <c r="E3239" s="259"/>
      <c r="F3239" s="270"/>
      <c r="G3239" s="259"/>
      <c r="H3239" s="259"/>
      <c r="I3239" s="259"/>
      <c r="J3239" s="259"/>
    </row>
    <row r="3240" spans="1:10">
      <c r="A3240" s="259"/>
      <c r="B3240" s="259"/>
      <c r="C3240" s="259"/>
      <c r="D3240" s="259"/>
      <c r="E3240" s="259"/>
      <c r="F3240" s="270"/>
      <c r="G3240" s="259"/>
      <c r="H3240" s="259"/>
      <c r="I3240" s="259"/>
      <c r="J3240" s="259"/>
    </row>
    <row r="3241" spans="1:10">
      <c r="A3241" s="259"/>
      <c r="B3241" s="259"/>
      <c r="C3241" s="259"/>
      <c r="D3241" s="259"/>
      <c r="E3241" s="259"/>
      <c r="F3241" s="270"/>
      <c r="G3241" s="259"/>
      <c r="H3241" s="259"/>
      <c r="I3241" s="259"/>
      <c r="J3241" s="259"/>
    </row>
    <row r="3242" spans="1:10">
      <c r="A3242" s="259"/>
      <c r="B3242" s="259"/>
      <c r="C3242" s="259"/>
      <c r="D3242" s="259"/>
      <c r="E3242" s="259"/>
      <c r="F3242" s="270"/>
      <c r="G3242" s="259"/>
      <c r="H3242" s="259"/>
      <c r="I3242" s="259"/>
      <c r="J3242" s="259"/>
    </row>
    <row r="3243" spans="1:10">
      <c r="A3243" s="259"/>
      <c r="B3243" s="259"/>
      <c r="C3243" s="259"/>
      <c r="D3243" s="259"/>
      <c r="E3243" s="259"/>
      <c r="F3243" s="270"/>
      <c r="G3243" s="259"/>
      <c r="H3243" s="259"/>
      <c r="I3243" s="259"/>
      <c r="J3243" s="259"/>
    </row>
    <row r="3244" spans="1:10">
      <c r="A3244" s="259"/>
      <c r="B3244" s="259"/>
      <c r="C3244" s="259"/>
      <c r="D3244" s="259"/>
      <c r="E3244" s="259"/>
      <c r="F3244" s="270"/>
      <c r="G3244" s="259"/>
      <c r="H3244" s="259"/>
      <c r="I3244" s="259"/>
      <c r="J3244" s="259"/>
    </row>
    <row r="3245" spans="1:10">
      <c r="A3245" s="259"/>
      <c r="B3245" s="259"/>
      <c r="C3245" s="259"/>
      <c r="D3245" s="259"/>
      <c r="E3245" s="259"/>
      <c r="F3245" s="270"/>
      <c r="G3245" s="259"/>
      <c r="H3245" s="259"/>
      <c r="I3245" s="259"/>
      <c r="J3245" s="259"/>
    </row>
    <row r="3246" spans="1:10">
      <c r="A3246" s="259"/>
      <c r="B3246" s="259"/>
      <c r="C3246" s="259"/>
      <c r="D3246" s="259"/>
      <c r="E3246" s="259"/>
      <c r="F3246" s="270"/>
      <c r="G3246" s="259"/>
      <c r="H3246" s="259"/>
      <c r="I3246" s="259"/>
      <c r="J3246" s="259"/>
    </row>
    <row r="3247" spans="1:10">
      <c r="A3247" s="259"/>
      <c r="B3247" s="259"/>
      <c r="C3247" s="259"/>
      <c r="D3247" s="259"/>
      <c r="E3247" s="259"/>
      <c r="F3247" s="270"/>
      <c r="G3247" s="259"/>
      <c r="H3247" s="259"/>
      <c r="I3247" s="259"/>
      <c r="J3247" s="259"/>
    </row>
    <row r="3248" spans="1:10">
      <c r="A3248" s="259"/>
      <c r="B3248" s="259"/>
      <c r="C3248" s="259"/>
      <c r="D3248" s="259"/>
      <c r="E3248" s="259"/>
      <c r="F3248" s="270"/>
      <c r="G3248" s="259"/>
      <c r="H3248" s="259"/>
      <c r="I3248" s="259"/>
      <c r="J3248" s="259"/>
    </row>
    <row r="3249" spans="1:10">
      <c r="A3249" s="259"/>
      <c r="B3249" s="259"/>
      <c r="C3249" s="259"/>
      <c r="D3249" s="259"/>
      <c r="E3249" s="259"/>
      <c r="F3249" s="270"/>
      <c r="G3249" s="259"/>
      <c r="H3249" s="259"/>
      <c r="I3249" s="259"/>
      <c r="J3249" s="259"/>
    </row>
    <row r="3250" spans="1:10">
      <c r="A3250" s="259"/>
      <c r="B3250" s="259"/>
      <c r="C3250" s="259"/>
      <c r="D3250" s="259"/>
      <c r="E3250" s="259"/>
      <c r="F3250" s="270"/>
      <c r="G3250" s="259"/>
      <c r="H3250" s="259"/>
      <c r="I3250" s="259"/>
      <c r="J3250" s="259"/>
    </row>
    <row r="3251" spans="1:10">
      <c r="A3251" s="259"/>
      <c r="B3251" s="259"/>
      <c r="C3251" s="259"/>
      <c r="D3251" s="259"/>
      <c r="E3251" s="259"/>
      <c r="F3251" s="270"/>
      <c r="G3251" s="259"/>
      <c r="H3251" s="259"/>
      <c r="I3251" s="259"/>
      <c r="J3251" s="259"/>
    </row>
    <row r="3252" spans="1:10">
      <c r="A3252" s="259"/>
      <c r="B3252" s="259"/>
      <c r="C3252" s="259"/>
      <c r="D3252" s="259"/>
      <c r="E3252" s="259"/>
      <c r="F3252" s="270"/>
      <c r="G3252" s="259"/>
      <c r="H3252" s="259"/>
      <c r="I3252" s="259"/>
      <c r="J3252" s="259"/>
    </row>
    <row r="3253" spans="1:10">
      <c r="A3253" s="259"/>
      <c r="B3253" s="259"/>
      <c r="C3253" s="259"/>
      <c r="D3253" s="259"/>
      <c r="E3253" s="259"/>
      <c r="F3253" s="270"/>
      <c r="G3253" s="259"/>
      <c r="H3253" s="259"/>
      <c r="I3253" s="259"/>
      <c r="J3253" s="259"/>
    </row>
    <row r="3254" spans="1:10">
      <c r="A3254" s="259"/>
      <c r="B3254" s="259"/>
      <c r="C3254" s="259"/>
      <c r="D3254" s="259"/>
      <c r="E3254" s="259"/>
      <c r="F3254" s="270"/>
      <c r="G3254" s="259"/>
      <c r="H3254" s="259"/>
      <c r="I3254" s="259"/>
      <c r="J3254" s="259"/>
    </row>
    <row r="3255" spans="1:10">
      <c r="A3255" s="259"/>
      <c r="B3255" s="259"/>
      <c r="C3255" s="259"/>
      <c r="D3255" s="259"/>
      <c r="E3255" s="259"/>
      <c r="F3255" s="270"/>
      <c r="G3255" s="259"/>
      <c r="H3255" s="259"/>
      <c r="I3255" s="259"/>
      <c r="J3255" s="259"/>
    </row>
    <row r="3256" spans="1:10">
      <c r="A3256" s="259"/>
      <c r="B3256" s="259"/>
      <c r="C3256" s="259"/>
      <c r="D3256" s="259"/>
      <c r="E3256" s="259"/>
      <c r="F3256" s="270"/>
      <c r="G3256" s="259"/>
      <c r="H3256" s="259"/>
      <c r="I3256" s="259"/>
      <c r="J3256" s="259"/>
    </row>
    <row r="3257" spans="1:10">
      <c r="A3257" s="259"/>
      <c r="B3257" s="259"/>
      <c r="C3257" s="259"/>
      <c r="D3257" s="259"/>
      <c r="E3257" s="259"/>
      <c r="F3257" s="270"/>
      <c r="G3257" s="259"/>
      <c r="H3257" s="259"/>
      <c r="I3257" s="259"/>
      <c r="J3257" s="259"/>
    </row>
    <row r="3258" spans="1:10">
      <c r="A3258" s="259"/>
      <c r="B3258" s="259"/>
      <c r="C3258" s="259"/>
      <c r="D3258" s="259"/>
      <c r="E3258" s="259"/>
      <c r="F3258" s="270"/>
      <c r="G3258" s="259"/>
      <c r="H3258" s="259"/>
      <c r="I3258" s="259"/>
      <c r="J3258" s="259"/>
    </row>
    <row r="3259" spans="1:10">
      <c r="A3259" s="259"/>
      <c r="B3259" s="259"/>
      <c r="C3259" s="259"/>
      <c r="D3259" s="259"/>
      <c r="E3259" s="259"/>
      <c r="F3259" s="270"/>
      <c r="G3259" s="259"/>
      <c r="H3259" s="259"/>
      <c r="I3259" s="259"/>
      <c r="J3259" s="259"/>
    </row>
    <row r="3260" spans="1:10">
      <c r="A3260" s="259"/>
      <c r="B3260" s="259"/>
      <c r="C3260" s="259"/>
      <c r="D3260" s="259"/>
      <c r="E3260" s="259"/>
      <c r="F3260" s="270"/>
      <c r="G3260" s="259"/>
      <c r="H3260" s="259"/>
      <c r="I3260" s="259"/>
      <c r="J3260" s="259"/>
    </row>
    <row r="3261" spans="1:10">
      <c r="A3261" s="259"/>
      <c r="B3261" s="259"/>
      <c r="C3261" s="259"/>
      <c r="D3261" s="259"/>
      <c r="E3261" s="259"/>
      <c r="F3261" s="270"/>
      <c r="G3261" s="259"/>
      <c r="H3261" s="259"/>
      <c r="I3261" s="259"/>
      <c r="J3261" s="259"/>
    </row>
    <row r="3262" spans="1:10">
      <c r="A3262" s="259"/>
      <c r="B3262" s="259"/>
      <c r="C3262" s="259"/>
      <c r="D3262" s="259"/>
      <c r="E3262" s="259"/>
      <c r="F3262" s="270"/>
      <c r="G3262" s="259"/>
      <c r="H3262" s="259"/>
      <c r="I3262" s="259"/>
      <c r="J3262" s="259"/>
    </row>
    <row r="3263" spans="1:10">
      <c r="A3263" s="259"/>
      <c r="B3263" s="259"/>
      <c r="C3263" s="259"/>
      <c r="D3263" s="259"/>
      <c r="E3263" s="259"/>
      <c r="F3263" s="270"/>
      <c r="G3263" s="259"/>
      <c r="H3263" s="259"/>
      <c r="I3263" s="259"/>
      <c r="J3263" s="259"/>
    </row>
    <row r="3264" spans="1:10">
      <c r="A3264" s="259"/>
      <c r="B3264" s="259"/>
      <c r="C3264" s="259"/>
      <c r="D3264" s="259"/>
      <c r="E3264" s="259"/>
      <c r="F3264" s="270"/>
      <c r="G3264" s="259"/>
      <c r="H3264" s="259"/>
      <c r="I3264" s="259"/>
      <c r="J3264" s="259"/>
    </row>
    <row r="3265" spans="1:10">
      <c r="A3265" s="259"/>
      <c r="B3265" s="259"/>
      <c r="C3265" s="259"/>
      <c r="D3265" s="259"/>
      <c r="E3265" s="259"/>
      <c r="F3265" s="270"/>
      <c r="G3265" s="259"/>
      <c r="H3265" s="259"/>
      <c r="I3265" s="259"/>
      <c r="J3265" s="259"/>
    </row>
    <row r="3266" spans="1:10">
      <c r="A3266" s="259"/>
      <c r="B3266" s="259"/>
      <c r="C3266" s="259"/>
      <c r="D3266" s="259"/>
      <c r="E3266" s="259"/>
      <c r="F3266" s="270"/>
      <c r="G3266" s="259"/>
      <c r="H3266" s="259"/>
      <c r="I3266" s="259"/>
      <c r="J3266" s="259"/>
    </row>
    <row r="3267" spans="1:10">
      <c r="A3267" s="259"/>
      <c r="B3267" s="259"/>
      <c r="C3267" s="259"/>
      <c r="D3267" s="259"/>
      <c r="E3267" s="259"/>
      <c r="F3267" s="270"/>
      <c r="G3267" s="259"/>
      <c r="H3267" s="259"/>
      <c r="I3267" s="259"/>
      <c r="J3267" s="259"/>
    </row>
    <row r="3268" spans="1:10">
      <c r="A3268" s="259"/>
      <c r="B3268" s="259"/>
      <c r="C3268" s="259"/>
      <c r="D3268" s="259"/>
      <c r="E3268" s="259"/>
      <c r="F3268" s="270"/>
      <c r="G3268" s="259"/>
      <c r="H3268" s="259"/>
      <c r="I3268" s="259"/>
      <c r="J3268" s="259"/>
    </row>
    <row r="3269" spans="1:10">
      <c r="A3269" s="259"/>
      <c r="B3269" s="259"/>
      <c r="C3269" s="259"/>
      <c r="D3269" s="259"/>
      <c r="E3269" s="259"/>
      <c r="F3269" s="270"/>
      <c r="G3269" s="259"/>
      <c r="H3269" s="259"/>
      <c r="I3269" s="259"/>
      <c r="J3269" s="259"/>
    </row>
    <row r="3270" spans="1:10">
      <c r="A3270" s="259"/>
      <c r="B3270" s="259"/>
      <c r="C3270" s="259"/>
      <c r="D3270" s="259"/>
      <c r="E3270" s="259"/>
      <c r="F3270" s="270"/>
      <c r="G3270" s="259"/>
      <c r="H3270" s="259"/>
      <c r="I3270" s="259"/>
      <c r="J3270" s="259"/>
    </row>
    <row r="3271" spans="1:10">
      <c r="A3271" s="259"/>
      <c r="B3271" s="259"/>
      <c r="C3271" s="259"/>
      <c r="D3271" s="259"/>
      <c r="E3271" s="259"/>
      <c r="F3271" s="270"/>
      <c r="G3271" s="259"/>
      <c r="H3271" s="259"/>
      <c r="I3271" s="259"/>
      <c r="J3271" s="259"/>
    </row>
    <row r="3272" spans="1:10">
      <c r="A3272" s="259"/>
      <c r="B3272" s="259"/>
      <c r="C3272" s="259"/>
      <c r="D3272" s="259"/>
      <c r="E3272" s="259"/>
      <c r="F3272" s="270"/>
      <c r="G3272" s="259"/>
      <c r="H3272" s="259"/>
      <c r="I3272" s="259"/>
      <c r="J3272" s="259"/>
    </row>
    <row r="3273" spans="1:10">
      <c r="A3273" s="259"/>
      <c r="B3273" s="259"/>
      <c r="C3273" s="259"/>
      <c r="D3273" s="259"/>
      <c r="E3273" s="259"/>
      <c r="F3273" s="270"/>
      <c r="G3273" s="259"/>
      <c r="H3273" s="259"/>
      <c r="I3273" s="259"/>
      <c r="J3273" s="259"/>
    </row>
    <row r="3274" spans="1:10">
      <c r="A3274" s="259"/>
      <c r="B3274" s="259"/>
      <c r="C3274" s="259"/>
      <c r="D3274" s="259"/>
      <c r="E3274" s="259"/>
      <c r="F3274" s="270"/>
      <c r="G3274" s="259"/>
      <c r="H3274" s="259"/>
      <c r="I3274" s="259"/>
      <c r="J3274" s="259"/>
    </row>
    <row r="3275" spans="1:10">
      <c r="A3275" s="259"/>
      <c r="B3275" s="259"/>
      <c r="C3275" s="259"/>
      <c r="D3275" s="259"/>
      <c r="E3275" s="259"/>
      <c r="F3275" s="270"/>
      <c r="G3275" s="259"/>
      <c r="H3275" s="259"/>
      <c r="I3275" s="259"/>
      <c r="J3275" s="259"/>
    </row>
    <row r="3276" spans="1:10">
      <c r="A3276" s="259"/>
      <c r="B3276" s="259"/>
      <c r="C3276" s="259"/>
      <c r="D3276" s="259"/>
      <c r="E3276" s="259"/>
      <c r="F3276" s="270"/>
      <c r="G3276" s="259"/>
      <c r="H3276" s="259"/>
      <c r="I3276" s="259"/>
      <c r="J3276" s="259"/>
    </row>
    <row r="3277" spans="1:10">
      <c r="A3277" s="259"/>
      <c r="B3277" s="259"/>
      <c r="C3277" s="259"/>
      <c r="D3277" s="259"/>
      <c r="E3277" s="259"/>
      <c r="F3277" s="270"/>
      <c r="G3277" s="259"/>
      <c r="H3277" s="259"/>
      <c r="I3277" s="259"/>
      <c r="J3277" s="259"/>
    </row>
    <row r="3278" spans="1:10">
      <c r="A3278" s="259"/>
      <c r="B3278" s="259"/>
      <c r="C3278" s="259"/>
      <c r="D3278" s="259"/>
      <c r="E3278" s="259"/>
      <c r="F3278" s="270"/>
      <c r="G3278" s="259"/>
      <c r="H3278" s="259"/>
      <c r="I3278" s="259"/>
      <c r="J3278" s="259"/>
    </row>
    <row r="3279" spans="1:10">
      <c r="A3279" s="259"/>
      <c r="B3279" s="259"/>
      <c r="C3279" s="259"/>
      <c r="D3279" s="259"/>
      <c r="E3279" s="259"/>
      <c r="F3279" s="270"/>
      <c r="G3279" s="259"/>
      <c r="H3279" s="259"/>
      <c r="I3279" s="259"/>
      <c r="J3279" s="259"/>
    </row>
    <row r="3280" spans="1:10">
      <c r="A3280" s="259"/>
      <c r="B3280" s="259"/>
      <c r="C3280" s="259"/>
      <c r="D3280" s="259"/>
      <c r="E3280" s="259"/>
      <c r="F3280" s="270"/>
      <c r="G3280" s="259"/>
      <c r="H3280" s="259"/>
      <c r="I3280" s="259"/>
      <c r="J3280" s="259"/>
    </row>
    <row r="3281" spans="1:10">
      <c r="A3281" s="259"/>
      <c r="B3281" s="259"/>
      <c r="C3281" s="259"/>
      <c r="D3281" s="259"/>
      <c r="E3281" s="259"/>
      <c r="F3281" s="270"/>
      <c r="G3281" s="259"/>
      <c r="H3281" s="259"/>
      <c r="I3281" s="259"/>
      <c r="J3281" s="259"/>
    </row>
    <row r="3282" spans="1:10">
      <c r="A3282" s="259"/>
      <c r="B3282" s="259"/>
      <c r="C3282" s="259"/>
      <c r="D3282" s="259"/>
      <c r="E3282" s="259"/>
      <c r="F3282" s="270"/>
      <c r="G3282" s="259"/>
      <c r="H3282" s="259"/>
      <c r="I3282" s="259"/>
      <c r="J3282" s="259"/>
    </row>
    <row r="3283" spans="1:10">
      <c r="A3283" s="259"/>
      <c r="B3283" s="259"/>
      <c r="C3283" s="259"/>
      <c r="D3283" s="259"/>
      <c r="E3283" s="259"/>
      <c r="F3283" s="270"/>
      <c r="G3283" s="259"/>
      <c r="H3283" s="259"/>
      <c r="I3283" s="259"/>
      <c r="J3283" s="259"/>
    </row>
    <row r="3284" spans="1:10">
      <c r="A3284" s="259"/>
      <c r="B3284" s="259"/>
      <c r="C3284" s="259"/>
      <c r="D3284" s="259"/>
      <c r="E3284" s="259"/>
      <c r="F3284" s="270"/>
      <c r="G3284" s="259"/>
      <c r="H3284" s="259"/>
      <c r="I3284" s="259"/>
      <c r="J3284" s="259"/>
    </row>
    <row r="3285" spans="1:10">
      <c r="A3285" s="259"/>
      <c r="B3285" s="259"/>
      <c r="C3285" s="259"/>
      <c r="D3285" s="259"/>
      <c r="E3285" s="259"/>
      <c r="F3285" s="270"/>
      <c r="G3285" s="259"/>
      <c r="H3285" s="259"/>
      <c r="I3285" s="259"/>
      <c r="J3285" s="259"/>
    </row>
    <row r="3286" spans="1:10">
      <c r="A3286" s="259"/>
      <c r="B3286" s="259"/>
      <c r="C3286" s="259"/>
      <c r="D3286" s="259"/>
      <c r="E3286" s="259"/>
      <c r="F3286" s="270"/>
      <c r="G3286" s="259"/>
      <c r="H3286" s="259"/>
      <c r="I3286" s="259"/>
      <c r="J3286" s="259"/>
    </row>
    <row r="3287" spans="1:10">
      <c r="A3287" s="259"/>
      <c r="B3287" s="259"/>
      <c r="C3287" s="259"/>
      <c r="D3287" s="259"/>
      <c r="E3287" s="259"/>
      <c r="F3287" s="270"/>
      <c r="G3287" s="259"/>
      <c r="H3287" s="259"/>
      <c r="I3287" s="259"/>
      <c r="J3287" s="259"/>
    </row>
    <row r="3288" spans="1:10">
      <c r="A3288" s="259"/>
      <c r="B3288" s="259"/>
      <c r="C3288" s="259"/>
      <c r="D3288" s="259"/>
      <c r="E3288" s="259"/>
      <c r="F3288" s="270"/>
      <c r="G3288" s="259"/>
      <c r="H3288" s="259"/>
      <c r="I3288" s="259"/>
      <c r="J3288" s="259"/>
    </row>
    <row r="3289" spans="1:10">
      <c r="A3289" s="259"/>
      <c r="B3289" s="259"/>
      <c r="C3289" s="259"/>
      <c r="D3289" s="259"/>
      <c r="E3289" s="259"/>
      <c r="F3289" s="270"/>
      <c r="G3289" s="259"/>
      <c r="H3289" s="259"/>
      <c r="I3289" s="259"/>
      <c r="J3289" s="259"/>
    </row>
    <row r="3290" spans="1:10">
      <c r="A3290" s="259"/>
      <c r="B3290" s="259"/>
      <c r="C3290" s="259"/>
      <c r="D3290" s="259"/>
      <c r="E3290" s="259"/>
      <c r="F3290" s="270"/>
      <c r="G3290" s="259"/>
      <c r="H3290" s="259"/>
      <c r="I3290" s="259"/>
      <c r="J3290" s="259"/>
    </row>
    <row r="3291" spans="1:10">
      <c r="A3291" s="259"/>
      <c r="B3291" s="259"/>
      <c r="C3291" s="259"/>
      <c r="D3291" s="259"/>
      <c r="E3291" s="259"/>
      <c r="F3291" s="270"/>
      <c r="G3291" s="259"/>
      <c r="H3291" s="259"/>
      <c r="I3291" s="259"/>
      <c r="J3291" s="259"/>
    </row>
    <row r="3292" spans="1:10">
      <c r="A3292" s="259"/>
      <c r="B3292" s="259"/>
      <c r="C3292" s="259"/>
      <c r="D3292" s="259"/>
      <c r="E3292" s="259"/>
      <c r="F3292" s="270"/>
      <c r="G3292" s="259"/>
      <c r="H3292" s="259"/>
      <c r="I3292" s="259"/>
      <c r="J3292" s="259"/>
    </row>
    <row r="3293" spans="1:10">
      <c r="A3293" s="259"/>
      <c r="B3293" s="259"/>
      <c r="C3293" s="259"/>
      <c r="D3293" s="259"/>
      <c r="E3293" s="259"/>
      <c r="F3293" s="270"/>
      <c r="G3293" s="259"/>
      <c r="H3293" s="259"/>
      <c r="I3293" s="259"/>
      <c r="J3293" s="259"/>
    </row>
    <row r="3294" spans="1:10">
      <c r="A3294" s="259"/>
      <c r="B3294" s="259"/>
      <c r="C3294" s="259"/>
      <c r="D3294" s="259"/>
      <c r="E3294" s="259"/>
      <c r="F3294" s="270"/>
      <c r="G3294" s="259"/>
      <c r="H3294" s="259"/>
      <c r="I3294" s="259"/>
      <c r="J3294" s="259"/>
    </row>
    <row r="3295" spans="1:10">
      <c r="A3295" s="259"/>
      <c r="B3295" s="259"/>
      <c r="C3295" s="259"/>
      <c r="D3295" s="259"/>
      <c r="E3295" s="259"/>
      <c r="F3295" s="270"/>
      <c r="G3295" s="259"/>
      <c r="H3295" s="259"/>
      <c r="I3295" s="259"/>
      <c r="J3295" s="259"/>
    </row>
    <row r="3296" spans="1:10">
      <c r="A3296" s="259"/>
      <c r="B3296" s="259"/>
      <c r="C3296" s="259"/>
      <c r="D3296" s="259"/>
      <c r="E3296" s="259"/>
      <c r="F3296" s="270"/>
      <c r="G3296" s="259"/>
      <c r="H3296" s="259"/>
      <c r="I3296" s="259"/>
      <c r="J3296" s="259"/>
    </row>
    <row r="3297" spans="1:10">
      <c r="A3297" s="259"/>
      <c r="B3297" s="259"/>
      <c r="C3297" s="259"/>
      <c r="D3297" s="259"/>
      <c r="E3297" s="259"/>
      <c r="F3297" s="270"/>
      <c r="G3297" s="259"/>
      <c r="H3297" s="259"/>
      <c r="I3297" s="259"/>
      <c r="J3297" s="259"/>
    </row>
    <row r="3298" spans="1:10">
      <c r="A3298" s="259"/>
      <c r="B3298" s="259"/>
      <c r="C3298" s="259"/>
      <c r="D3298" s="259"/>
      <c r="E3298" s="259"/>
      <c r="F3298" s="270"/>
      <c r="G3298" s="259"/>
      <c r="H3298" s="259"/>
      <c r="I3298" s="259"/>
      <c r="J3298" s="259"/>
    </row>
    <row r="3299" spans="1:10">
      <c r="A3299" s="259"/>
      <c r="B3299" s="259"/>
      <c r="C3299" s="259"/>
      <c r="D3299" s="259"/>
      <c r="E3299" s="259"/>
      <c r="F3299" s="270"/>
      <c r="G3299" s="259"/>
      <c r="H3299" s="259"/>
      <c r="I3299" s="259"/>
      <c r="J3299" s="259"/>
    </row>
    <row r="3300" spans="1:10">
      <c r="A3300" s="259"/>
      <c r="B3300" s="259"/>
      <c r="C3300" s="259"/>
      <c r="D3300" s="259"/>
      <c r="E3300" s="259"/>
      <c r="F3300" s="270"/>
      <c r="G3300" s="259"/>
      <c r="H3300" s="259"/>
      <c r="I3300" s="259"/>
      <c r="J3300" s="259"/>
    </row>
    <row r="3301" spans="1:10">
      <c r="A3301" s="259"/>
      <c r="B3301" s="259"/>
      <c r="C3301" s="259"/>
      <c r="D3301" s="259"/>
      <c r="E3301" s="259"/>
      <c r="F3301" s="270"/>
      <c r="G3301" s="259"/>
      <c r="H3301" s="259"/>
      <c r="I3301" s="259"/>
      <c r="J3301" s="259"/>
    </row>
    <row r="3302" spans="1:10">
      <c r="A3302" s="259"/>
      <c r="B3302" s="259"/>
      <c r="C3302" s="259"/>
      <c r="D3302" s="259"/>
      <c r="E3302" s="259"/>
      <c r="F3302" s="270"/>
      <c r="G3302" s="259"/>
      <c r="H3302" s="259"/>
      <c r="I3302" s="259"/>
      <c r="J3302" s="259"/>
    </row>
    <row r="3303" spans="1:10">
      <c r="A3303" s="259"/>
      <c r="B3303" s="259"/>
      <c r="C3303" s="259"/>
      <c r="D3303" s="259"/>
      <c r="E3303" s="259"/>
      <c r="F3303" s="270"/>
      <c r="G3303" s="259"/>
      <c r="H3303" s="259"/>
      <c r="I3303" s="259"/>
      <c r="J3303" s="259"/>
    </row>
    <row r="3304" spans="1:10">
      <c r="A3304" s="259"/>
      <c r="B3304" s="259"/>
      <c r="C3304" s="259"/>
      <c r="D3304" s="259"/>
      <c r="E3304" s="259"/>
      <c r="F3304" s="270"/>
      <c r="G3304" s="259"/>
      <c r="H3304" s="259"/>
      <c r="I3304" s="259"/>
      <c r="J3304" s="259"/>
    </row>
    <row r="3305" spans="1:10">
      <c r="A3305" s="259"/>
      <c r="B3305" s="259"/>
      <c r="C3305" s="259"/>
      <c r="D3305" s="259"/>
      <c r="E3305" s="259"/>
      <c r="F3305" s="270"/>
      <c r="G3305" s="259"/>
      <c r="H3305" s="259"/>
      <c r="I3305" s="259"/>
      <c r="J3305" s="259"/>
    </row>
    <row r="3306" spans="1:10">
      <c r="A3306" s="259"/>
      <c r="B3306" s="259"/>
      <c r="C3306" s="259"/>
      <c r="D3306" s="259"/>
      <c r="E3306" s="259"/>
      <c r="F3306" s="270"/>
      <c r="G3306" s="259"/>
      <c r="H3306" s="259"/>
      <c r="I3306" s="259"/>
      <c r="J3306" s="259"/>
    </row>
    <row r="3307" spans="1:10">
      <c r="A3307" s="259"/>
      <c r="B3307" s="259"/>
      <c r="C3307" s="259"/>
      <c r="D3307" s="259"/>
      <c r="E3307" s="259"/>
      <c r="F3307" s="270"/>
      <c r="G3307" s="259"/>
      <c r="H3307" s="259"/>
      <c r="I3307" s="259"/>
      <c r="J3307" s="259"/>
    </row>
    <row r="3308" spans="1:10">
      <c r="A3308" s="259"/>
      <c r="B3308" s="259"/>
      <c r="C3308" s="259"/>
      <c r="D3308" s="259"/>
      <c r="E3308" s="259"/>
      <c r="F3308" s="270"/>
      <c r="G3308" s="259"/>
      <c r="H3308" s="259"/>
      <c r="I3308" s="259"/>
      <c r="J3308" s="259"/>
    </row>
    <row r="3309" spans="1:10">
      <c r="A3309" s="259"/>
      <c r="B3309" s="259"/>
      <c r="C3309" s="259"/>
      <c r="D3309" s="259"/>
      <c r="E3309" s="259"/>
      <c r="F3309" s="270"/>
      <c r="G3309" s="259"/>
      <c r="H3309" s="259"/>
      <c r="I3309" s="259"/>
      <c r="J3309" s="259"/>
    </row>
    <row r="3310" spans="1:10">
      <c r="A3310" s="259"/>
      <c r="B3310" s="259"/>
      <c r="C3310" s="259"/>
      <c r="D3310" s="259"/>
      <c r="E3310" s="259"/>
      <c r="F3310" s="270"/>
      <c r="G3310" s="259"/>
      <c r="H3310" s="259"/>
      <c r="I3310" s="259"/>
      <c r="J3310" s="259"/>
    </row>
    <row r="3311" spans="1:10">
      <c r="A3311" s="259"/>
      <c r="B3311" s="259"/>
      <c r="C3311" s="259"/>
      <c r="D3311" s="259"/>
      <c r="E3311" s="259"/>
      <c r="F3311" s="270"/>
      <c r="G3311" s="259"/>
      <c r="H3311" s="259"/>
      <c r="I3311" s="259"/>
      <c r="J3311" s="259"/>
    </row>
    <row r="3312" spans="1:10">
      <c r="A3312" s="259"/>
      <c r="B3312" s="259"/>
      <c r="C3312" s="259"/>
      <c r="D3312" s="259"/>
      <c r="E3312" s="259"/>
      <c r="F3312" s="270"/>
      <c r="G3312" s="259"/>
      <c r="H3312" s="259"/>
      <c r="I3312" s="259"/>
      <c r="J3312" s="259"/>
    </row>
    <row r="3313" spans="1:10">
      <c r="A3313" s="259"/>
      <c r="B3313" s="259"/>
      <c r="C3313" s="259"/>
      <c r="D3313" s="259"/>
      <c r="E3313" s="259"/>
      <c r="F3313" s="270"/>
      <c r="G3313" s="259"/>
      <c r="H3313" s="259"/>
      <c r="I3313" s="259"/>
      <c r="J3313" s="259"/>
    </row>
    <row r="3314" spans="1:10">
      <c r="A3314" s="259"/>
      <c r="B3314" s="259"/>
      <c r="C3314" s="259"/>
      <c r="D3314" s="259"/>
      <c r="E3314" s="259"/>
      <c r="F3314" s="270"/>
      <c r="G3314" s="259"/>
      <c r="H3314" s="259"/>
      <c r="I3314" s="259"/>
      <c r="J3314" s="259"/>
    </row>
    <row r="3315" spans="1:10">
      <c r="A3315" s="259"/>
      <c r="B3315" s="259"/>
      <c r="C3315" s="259"/>
      <c r="D3315" s="259"/>
      <c r="E3315" s="259"/>
      <c r="F3315" s="270"/>
      <c r="G3315" s="259"/>
      <c r="H3315" s="259"/>
      <c r="I3315" s="259"/>
      <c r="J3315" s="259"/>
    </row>
    <row r="3316" spans="1:10">
      <c r="A3316" s="259"/>
      <c r="B3316" s="259"/>
      <c r="C3316" s="259"/>
      <c r="D3316" s="259"/>
      <c r="E3316" s="259"/>
      <c r="F3316" s="270"/>
      <c r="G3316" s="259"/>
      <c r="H3316" s="259"/>
      <c r="I3316" s="259"/>
      <c r="J3316" s="259"/>
    </row>
    <row r="3317" spans="1:10">
      <c r="A3317" s="259"/>
      <c r="B3317" s="259"/>
      <c r="C3317" s="259"/>
      <c r="D3317" s="259"/>
      <c r="E3317" s="259"/>
      <c r="F3317" s="270"/>
      <c r="G3317" s="259"/>
      <c r="H3317" s="259"/>
      <c r="I3317" s="259"/>
      <c r="J3317" s="259"/>
    </row>
    <row r="3318" spans="1:10">
      <c r="A3318" s="259"/>
      <c r="B3318" s="259"/>
      <c r="C3318" s="259"/>
      <c r="D3318" s="259"/>
      <c r="E3318" s="259"/>
      <c r="F3318" s="270"/>
      <c r="G3318" s="259"/>
      <c r="H3318" s="259"/>
      <c r="I3318" s="259"/>
      <c r="J3318" s="259"/>
    </row>
    <row r="3319" spans="1:10">
      <c r="A3319" s="259"/>
      <c r="B3319" s="259"/>
      <c r="C3319" s="259"/>
      <c r="D3319" s="259"/>
      <c r="E3319" s="259"/>
      <c r="F3319" s="270"/>
      <c r="G3319" s="259"/>
      <c r="H3319" s="259"/>
      <c r="I3319" s="259"/>
      <c r="J3319" s="259"/>
    </row>
    <row r="3320" spans="1:10">
      <c r="A3320" s="259"/>
      <c r="B3320" s="259"/>
      <c r="C3320" s="259"/>
      <c r="D3320" s="259"/>
      <c r="E3320" s="259"/>
      <c r="F3320" s="270"/>
      <c r="G3320" s="259"/>
      <c r="H3320" s="259"/>
      <c r="I3320" s="259"/>
      <c r="J3320" s="259"/>
    </row>
    <row r="3321" spans="1:10">
      <c r="A3321" s="259"/>
      <c r="B3321" s="259"/>
      <c r="C3321" s="259"/>
      <c r="D3321" s="259"/>
      <c r="E3321" s="259"/>
      <c r="F3321" s="270"/>
      <c r="G3321" s="259"/>
      <c r="H3321" s="259"/>
      <c r="I3321" s="259"/>
      <c r="J3321" s="259"/>
    </row>
    <row r="3322" spans="1:10">
      <c r="A3322" s="259"/>
      <c r="B3322" s="259"/>
      <c r="C3322" s="259"/>
      <c r="D3322" s="259"/>
      <c r="E3322" s="259"/>
      <c r="F3322" s="270"/>
      <c r="G3322" s="259"/>
      <c r="H3322" s="259"/>
      <c r="I3322" s="259"/>
      <c r="J3322" s="259"/>
    </row>
    <row r="3323" spans="1:10">
      <c r="A3323" s="259"/>
      <c r="B3323" s="259"/>
      <c r="C3323" s="259"/>
      <c r="D3323" s="259"/>
      <c r="E3323" s="259"/>
      <c r="F3323" s="270"/>
      <c r="G3323" s="259"/>
      <c r="H3323" s="259"/>
      <c r="I3323" s="259"/>
      <c r="J3323" s="259"/>
    </row>
    <row r="3324" spans="1:10">
      <c r="A3324" s="259"/>
      <c r="B3324" s="259"/>
      <c r="C3324" s="259"/>
      <c r="D3324" s="259"/>
      <c r="E3324" s="259"/>
      <c r="F3324" s="270"/>
      <c r="G3324" s="259"/>
      <c r="H3324" s="259"/>
      <c r="I3324" s="259"/>
      <c r="J3324" s="259"/>
    </row>
    <row r="3325" spans="1:10">
      <c r="A3325" s="259"/>
      <c r="B3325" s="259"/>
      <c r="C3325" s="259"/>
      <c r="D3325" s="259"/>
      <c r="E3325" s="259"/>
      <c r="F3325" s="270"/>
      <c r="G3325" s="259"/>
      <c r="H3325" s="259"/>
      <c r="I3325" s="259"/>
      <c r="J3325" s="259"/>
    </row>
    <row r="3326" spans="1:10">
      <c r="A3326" s="259"/>
      <c r="B3326" s="259"/>
      <c r="C3326" s="259"/>
      <c r="D3326" s="259"/>
      <c r="E3326" s="259"/>
      <c r="F3326" s="270"/>
      <c r="G3326" s="259"/>
      <c r="H3326" s="259"/>
      <c r="I3326" s="259"/>
      <c r="J3326" s="259"/>
    </row>
    <row r="3327" spans="1:10">
      <c r="A3327" s="259"/>
      <c r="B3327" s="259"/>
      <c r="C3327" s="259"/>
      <c r="D3327" s="259"/>
      <c r="E3327" s="259"/>
      <c r="F3327" s="270"/>
      <c r="G3327" s="259"/>
      <c r="H3327" s="259"/>
      <c r="I3327" s="259"/>
      <c r="J3327" s="259"/>
    </row>
    <row r="3328" spans="1:10">
      <c r="A3328" s="259"/>
      <c r="B3328" s="259"/>
      <c r="C3328" s="259"/>
      <c r="D3328" s="259"/>
      <c r="E3328" s="259"/>
      <c r="F3328" s="270"/>
      <c r="G3328" s="259"/>
      <c r="H3328" s="259"/>
      <c r="I3328" s="259"/>
      <c r="J3328" s="259"/>
    </row>
    <row r="3329" spans="1:10">
      <c r="A3329" s="259"/>
      <c r="B3329" s="259"/>
      <c r="C3329" s="259"/>
      <c r="D3329" s="259"/>
      <c r="E3329" s="259"/>
      <c r="F3329" s="270"/>
      <c r="G3329" s="259"/>
      <c r="H3329" s="259"/>
      <c r="I3329" s="259"/>
      <c r="J3329" s="259"/>
    </row>
    <row r="3330" spans="1:10">
      <c r="A3330" s="259"/>
      <c r="B3330" s="259"/>
      <c r="C3330" s="259"/>
      <c r="D3330" s="259"/>
      <c r="E3330" s="259"/>
      <c r="F3330" s="270"/>
      <c r="G3330" s="259"/>
      <c r="H3330" s="259"/>
      <c r="I3330" s="259"/>
      <c r="J3330" s="259"/>
    </row>
    <row r="3331" spans="1:10">
      <c r="A3331" s="259"/>
      <c r="B3331" s="259"/>
      <c r="C3331" s="259"/>
      <c r="D3331" s="259"/>
      <c r="E3331" s="259"/>
      <c r="F3331" s="270"/>
      <c r="G3331" s="259"/>
      <c r="H3331" s="259"/>
      <c r="I3331" s="259"/>
      <c r="J3331" s="259"/>
    </row>
    <row r="3332" spans="1:10">
      <c r="A3332" s="259"/>
      <c r="B3332" s="259"/>
      <c r="C3332" s="259"/>
      <c r="D3332" s="259"/>
      <c r="E3332" s="259"/>
      <c r="F3332" s="270"/>
      <c r="G3332" s="259"/>
      <c r="H3332" s="259"/>
      <c r="I3332" s="259"/>
      <c r="J3332" s="259"/>
    </row>
    <row r="3333" spans="1:10">
      <c r="A3333" s="259"/>
      <c r="B3333" s="259"/>
      <c r="C3333" s="259"/>
      <c r="D3333" s="259"/>
      <c r="E3333" s="259"/>
      <c r="F3333" s="270"/>
      <c r="G3333" s="259"/>
      <c r="H3333" s="259"/>
      <c r="I3333" s="259"/>
      <c r="J3333" s="259"/>
    </row>
    <row r="3334" spans="1:10">
      <c r="A3334" s="259"/>
      <c r="B3334" s="259"/>
      <c r="C3334" s="259"/>
      <c r="D3334" s="259"/>
      <c r="E3334" s="259"/>
      <c r="F3334" s="270"/>
      <c r="G3334" s="259"/>
      <c r="H3334" s="259"/>
      <c r="I3334" s="259"/>
      <c r="J3334" s="259"/>
    </row>
    <row r="3335" spans="1:10">
      <c r="A3335" s="259"/>
      <c r="B3335" s="259"/>
      <c r="C3335" s="259"/>
      <c r="D3335" s="259"/>
      <c r="E3335" s="259"/>
      <c r="F3335" s="270"/>
      <c r="G3335" s="259"/>
      <c r="H3335" s="259"/>
      <c r="I3335" s="259"/>
      <c r="J3335" s="259"/>
    </row>
    <row r="3336" spans="1:10">
      <c r="A3336" s="259"/>
      <c r="B3336" s="259"/>
      <c r="C3336" s="259"/>
      <c r="D3336" s="259"/>
      <c r="E3336" s="259"/>
      <c r="F3336" s="270"/>
      <c r="G3336" s="259"/>
      <c r="H3336" s="259"/>
      <c r="I3336" s="259"/>
      <c r="J3336" s="259"/>
    </row>
    <row r="3337" spans="1:10">
      <c r="A3337" s="259"/>
      <c r="B3337" s="259"/>
      <c r="C3337" s="259"/>
      <c r="D3337" s="259"/>
      <c r="E3337" s="259"/>
      <c r="F3337" s="270"/>
      <c r="G3337" s="259"/>
      <c r="H3337" s="259"/>
      <c r="I3337" s="259"/>
      <c r="J3337" s="259"/>
    </row>
    <row r="3338" spans="1:10">
      <c r="A3338" s="259"/>
      <c r="B3338" s="259"/>
      <c r="C3338" s="259"/>
      <c r="D3338" s="259"/>
      <c r="E3338" s="259"/>
      <c r="F3338" s="270"/>
      <c r="G3338" s="259"/>
      <c r="H3338" s="259"/>
      <c r="I3338" s="259"/>
      <c r="J3338" s="259"/>
    </row>
    <row r="3339" spans="1:10">
      <c r="A3339" s="259"/>
      <c r="B3339" s="259"/>
      <c r="C3339" s="259"/>
      <c r="D3339" s="259"/>
      <c r="E3339" s="259"/>
      <c r="F3339" s="270"/>
      <c r="G3339" s="259"/>
      <c r="H3339" s="259"/>
      <c r="I3339" s="259"/>
      <c r="J3339" s="259"/>
    </row>
    <row r="3340" spans="1:10">
      <c r="A3340" s="259"/>
      <c r="B3340" s="259"/>
      <c r="C3340" s="259"/>
      <c r="D3340" s="259"/>
      <c r="E3340" s="259"/>
      <c r="F3340" s="270"/>
      <c r="G3340" s="259"/>
      <c r="H3340" s="259"/>
      <c r="I3340" s="259"/>
      <c r="J3340" s="259"/>
    </row>
    <row r="3341" spans="1:10">
      <c r="A3341" s="259"/>
      <c r="B3341" s="259"/>
      <c r="C3341" s="259"/>
      <c r="D3341" s="259"/>
      <c r="E3341" s="259"/>
      <c r="F3341" s="270"/>
      <c r="G3341" s="259"/>
      <c r="H3341" s="259"/>
      <c r="I3341" s="259"/>
      <c r="J3341" s="259"/>
    </row>
    <row r="3342" spans="1:10">
      <c r="A3342" s="259"/>
      <c r="B3342" s="259"/>
      <c r="C3342" s="259"/>
      <c r="D3342" s="259"/>
      <c r="E3342" s="259"/>
      <c r="F3342" s="270"/>
      <c r="G3342" s="259"/>
      <c r="H3342" s="259"/>
      <c r="I3342" s="259"/>
      <c r="J3342" s="259"/>
    </row>
    <row r="3343" spans="1:10">
      <c r="A3343" s="259"/>
      <c r="B3343" s="259"/>
      <c r="C3343" s="259"/>
      <c r="D3343" s="259"/>
      <c r="E3343" s="259"/>
      <c r="F3343" s="270"/>
      <c r="G3343" s="259"/>
      <c r="H3343" s="259"/>
      <c r="I3343" s="259"/>
      <c r="J3343" s="259"/>
    </row>
    <row r="3344" spans="1:10">
      <c r="A3344" s="259"/>
      <c r="B3344" s="259"/>
      <c r="C3344" s="259"/>
      <c r="D3344" s="259"/>
      <c r="E3344" s="259"/>
      <c r="F3344" s="270"/>
      <c r="G3344" s="259"/>
      <c r="H3344" s="259"/>
      <c r="I3344" s="259"/>
      <c r="J3344" s="259"/>
    </row>
    <row r="3345" spans="1:10">
      <c r="A3345" s="259"/>
      <c r="B3345" s="259"/>
      <c r="C3345" s="259"/>
      <c r="D3345" s="259"/>
      <c r="E3345" s="259"/>
      <c r="F3345" s="270"/>
      <c r="G3345" s="259"/>
      <c r="H3345" s="259"/>
      <c r="I3345" s="259"/>
      <c r="J3345" s="259"/>
    </row>
    <row r="3346" spans="1:10">
      <c r="A3346" s="259"/>
      <c r="B3346" s="259"/>
      <c r="C3346" s="259"/>
      <c r="D3346" s="259"/>
      <c r="E3346" s="259"/>
      <c r="F3346" s="270"/>
      <c r="G3346" s="259"/>
      <c r="H3346" s="259"/>
      <c r="I3346" s="259"/>
      <c r="J3346" s="259"/>
    </row>
    <row r="3347" spans="1:10">
      <c r="A3347" s="259"/>
      <c r="B3347" s="259"/>
      <c r="C3347" s="259"/>
      <c r="D3347" s="259"/>
      <c r="E3347" s="259"/>
      <c r="F3347" s="270"/>
      <c r="G3347" s="259"/>
      <c r="H3347" s="259"/>
      <c r="I3347" s="259"/>
      <c r="J3347" s="259"/>
    </row>
    <row r="3348" spans="1:10">
      <c r="A3348" s="259"/>
      <c r="B3348" s="259"/>
      <c r="C3348" s="259"/>
      <c r="D3348" s="259"/>
      <c r="E3348" s="259"/>
      <c r="F3348" s="270"/>
      <c r="G3348" s="259"/>
      <c r="H3348" s="259"/>
      <c r="I3348" s="259"/>
      <c r="J3348" s="259"/>
    </row>
    <row r="3349" spans="1:10">
      <c r="A3349" s="259"/>
      <c r="B3349" s="259"/>
      <c r="C3349" s="259"/>
      <c r="D3349" s="259"/>
      <c r="E3349" s="259"/>
      <c r="F3349" s="270"/>
      <c r="G3349" s="259"/>
      <c r="H3349" s="259"/>
      <c r="I3349" s="259"/>
      <c r="J3349" s="259"/>
    </row>
    <row r="3350" spans="1:10">
      <c r="A3350" s="259"/>
      <c r="B3350" s="259"/>
      <c r="C3350" s="259"/>
      <c r="D3350" s="259"/>
      <c r="E3350" s="259"/>
      <c r="F3350" s="270"/>
      <c r="G3350" s="259"/>
      <c r="H3350" s="259"/>
      <c r="I3350" s="259"/>
      <c r="J3350" s="259"/>
    </row>
    <row r="3351" spans="1:10">
      <c r="A3351" s="259"/>
      <c r="B3351" s="259"/>
      <c r="C3351" s="259"/>
      <c r="D3351" s="259"/>
      <c r="E3351" s="259"/>
      <c r="F3351" s="270"/>
      <c r="G3351" s="259"/>
      <c r="H3351" s="259"/>
      <c r="I3351" s="259"/>
      <c r="J3351" s="259"/>
    </row>
    <row r="3352" spans="1:10">
      <c r="A3352" s="259"/>
      <c r="B3352" s="259"/>
      <c r="C3352" s="259"/>
      <c r="D3352" s="259"/>
      <c r="E3352" s="259"/>
      <c r="F3352" s="270"/>
      <c r="G3352" s="259"/>
      <c r="H3352" s="259"/>
      <c r="I3352" s="259"/>
      <c r="J3352" s="259"/>
    </row>
    <row r="3353" spans="1:10">
      <c r="A3353" s="259"/>
      <c r="B3353" s="259"/>
      <c r="C3353" s="259"/>
      <c r="D3353" s="259"/>
      <c r="E3353" s="259"/>
      <c r="F3353" s="270"/>
      <c r="G3353" s="259"/>
      <c r="H3353" s="259"/>
      <c r="I3353" s="259"/>
      <c r="J3353" s="259"/>
    </row>
    <row r="3354" spans="1:10">
      <c r="A3354" s="259"/>
      <c r="B3354" s="259"/>
      <c r="C3354" s="259"/>
      <c r="D3354" s="259"/>
      <c r="E3354" s="259"/>
      <c r="F3354" s="270"/>
      <c r="G3354" s="259"/>
      <c r="H3354" s="259"/>
      <c r="I3354" s="259"/>
      <c r="J3354" s="259"/>
    </row>
    <row r="3355" spans="1:10">
      <c r="A3355" s="259"/>
      <c r="B3355" s="259"/>
      <c r="C3355" s="259"/>
      <c r="D3355" s="259"/>
      <c r="E3355" s="259"/>
      <c r="F3355" s="270"/>
      <c r="G3355" s="259"/>
      <c r="H3355" s="259"/>
      <c r="I3355" s="259"/>
      <c r="J3355" s="259"/>
    </row>
    <row r="3356" spans="1:10">
      <c r="A3356" s="259"/>
      <c r="B3356" s="259"/>
      <c r="C3356" s="259"/>
      <c r="D3356" s="259"/>
      <c r="E3356" s="259"/>
      <c r="F3356" s="270"/>
      <c r="G3356" s="259"/>
      <c r="H3356" s="259"/>
      <c r="I3356" s="259"/>
      <c r="J3356" s="259"/>
    </row>
    <row r="3357" spans="1:10">
      <c r="A3357" s="259"/>
      <c r="B3357" s="259"/>
      <c r="C3357" s="259"/>
      <c r="D3357" s="259"/>
      <c r="E3357" s="259"/>
      <c r="F3357" s="270"/>
      <c r="G3357" s="259"/>
      <c r="H3357" s="259"/>
      <c r="I3357" s="259"/>
      <c r="J3357" s="259"/>
    </row>
    <row r="3358" spans="1:10">
      <c r="A3358" s="259"/>
      <c r="B3358" s="259"/>
      <c r="C3358" s="259"/>
      <c r="D3358" s="259"/>
      <c r="E3358" s="259"/>
      <c r="F3358" s="270"/>
      <c r="G3358" s="259"/>
      <c r="H3358" s="259"/>
      <c r="I3358" s="259"/>
      <c r="J3358" s="259"/>
    </row>
    <row r="3359" spans="1:10">
      <c r="A3359" s="259"/>
      <c r="B3359" s="259"/>
      <c r="C3359" s="259"/>
      <c r="D3359" s="259"/>
      <c r="E3359" s="259"/>
      <c r="F3359" s="270"/>
      <c r="G3359" s="259"/>
      <c r="H3359" s="259"/>
      <c r="I3359" s="259"/>
      <c r="J3359" s="259"/>
    </row>
    <row r="3360" spans="1:10">
      <c r="A3360" s="259"/>
      <c r="B3360" s="259"/>
      <c r="C3360" s="259"/>
      <c r="D3360" s="259"/>
      <c r="E3360" s="259"/>
      <c r="F3360" s="270"/>
      <c r="G3360" s="259"/>
      <c r="H3360" s="259"/>
      <c r="I3360" s="259"/>
      <c r="J3360" s="259"/>
    </row>
    <row r="3361" spans="1:10">
      <c r="A3361" s="259"/>
      <c r="B3361" s="259"/>
      <c r="C3361" s="259"/>
      <c r="D3361" s="259"/>
      <c r="E3361" s="259"/>
      <c r="F3361" s="270"/>
      <c r="G3361" s="259"/>
      <c r="H3361" s="259"/>
      <c r="I3361" s="259"/>
      <c r="J3361" s="259"/>
    </row>
    <row r="3362" spans="1:10">
      <c r="A3362" s="259"/>
      <c r="B3362" s="259"/>
      <c r="C3362" s="259"/>
      <c r="D3362" s="259"/>
      <c r="E3362" s="259"/>
      <c r="F3362" s="270"/>
      <c r="G3362" s="259"/>
      <c r="H3362" s="259"/>
      <c r="I3362" s="259"/>
      <c r="J3362" s="259"/>
    </row>
    <row r="3363" spans="1:10">
      <c r="A3363" s="259"/>
      <c r="B3363" s="259"/>
      <c r="C3363" s="259"/>
      <c r="D3363" s="259"/>
      <c r="E3363" s="259"/>
      <c r="F3363" s="270"/>
      <c r="G3363" s="259"/>
      <c r="H3363" s="259"/>
      <c r="I3363" s="259"/>
      <c r="J3363" s="259"/>
    </row>
    <row r="3364" spans="1:10">
      <c r="A3364" s="259"/>
      <c r="B3364" s="259"/>
      <c r="C3364" s="259"/>
      <c r="D3364" s="259"/>
      <c r="E3364" s="259"/>
      <c r="F3364" s="270"/>
      <c r="G3364" s="259"/>
      <c r="H3364" s="259"/>
      <c r="I3364" s="259"/>
      <c r="J3364" s="259"/>
    </row>
    <row r="3365" spans="1:10">
      <c r="A3365" s="259"/>
      <c r="B3365" s="259"/>
      <c r="C3365" s="259"/>
      <c r="D3365" s="259"/>
      <c r="E3365" s="259"/>
      <c r="F3365" s="270"/>
      <c r="G3365" s="259"/>
      <c r="H3365" s="259"/>
      <c r="I3365" s="259"/>
      <c r="J3365" s="259"/>
    </row>
    <row r="3366" spans="1:10">
      <c r="A3366" s="259"/>
      <c r="B3366" s="259"/>
      <c r="C3366" s="259"/>
      <c r="D3366" s="259"/>
      <c r="E3366" s="259"/>
      <c r="F3366" s="270"/>
      <c r="G3366" s="259"/>
      <c r="H3366" s="259"/>
      <c r="I3366" s="259"/>
      <c r="J3366" s="259"/>
    </row>
    <row r="3367" spans="1:10">
      <c r="A3367" s="259"/>
      <c r="B3367" s="259"/>
      <c r="C3367" s="259"/>
      <c r="D3367" s="259"/>
      <c r="E3367" s="259"/>
      <c r="F3367" s="270"/>
      <c r="G3367" s="259"/>
      <c r="H3367" s="259"/>
      <c r="I3367" s="259"/>
      <c r="J3367" s="259"/>
    </row>
    <row r="3368" spans="1:10">
      <c r="A3368" s="259"/>
      <c r="B3368" s="259"/>
      <c r="C3368" s="259"/>
      <c r="D3368" s="259"/>
      <c r="E3368" s="259"/>
      <c r="F3368" s="270"/>
      <c r="G3368" s="259"/>
      <c r="H3368" s="259"/>
      <c r="I3368" s="259"/>
      <c r="J3368" s="259"/>
    </row>
    <row r="3369" spans="1:10">
      <c r="A3369" s="259"/>
      <c r="B3369" s="259"/>
      <c r="C3369" s="259"/>
      <c r="D3369" s="259"/>
      <c r="E3369" s="259"/>
      <c r="F3369" s="270"/>
      <c r="G3369" s="259"/>
      <c r="H3369" s="259"/>
      <c r="I3369" s="259"/>
      <c r="J3369" s="259"/>
    </row>
    <row r="3370" spans="1:10">
      <c r="A3370" s="259"/>
      <c r="B3370" s="259"/>
      <c r="C3370" s="259"/>
      <c r="D3370" s="259"/>
      <c r="E3370" s="259"/>
      <c r="F3370" s="270"/>
      <c r="G3370" s="259"/>
      <c r="H3370" s="259"/>
      <c r="I3370" s="259"/>
      <c r="J3370" s="259"/>
    </row>
    <row r="3371" spans="1:10">
      <c r="A3371" s="259"/>
      <c r="B3371" s="259"/>
      <c r="C3371" s="259"/>
      <c r="D3371" s="259"/>
      <c r="E3371" s="259"/>
      <c r="F3371" s="270"/>
      <c r="G3371" s="259"/>
      <c r="H3371" s="259"/>
      <c r="I3371" s="259"/>
      <c r="J3371" s="259"/>
    </row>
    <row r="3372" spans="1:10">
      <c r="A3372" s="259"/>
      <c r="B3372" s="259"/>
      <c r="C3372" s="259"/>
      <c r="D3372" s="259"/>
      <c r="E3372" s="259"/>
      <c r="F3372" s="270"/>
      <c r="G3372" s="259"/>
      <c r="H3372" s="259"/>
      <c r="I3372" s="259"/>
      <c r="J3372" s="259"/>
    </row>
    <row r="3373" spans="1:10">
      <c r="A3373" s="259"/>
      <c r="B3373" s="259"/>
      <c r="C3373" s="259"/>
      <c r="D3373" s="259"/>
      <c r="E3373" s="259"/>
      <c r="F3373" s="270"/>
      <c r="G3373" s="259"/>
      <c r="H3373" s="259"/>
      <c r="I3373" s="259"/>
      <c r="J3373" s="259"/>
    </row>
    <row r="3374" spans="1:10">
      <c r="A3374" s="259"/>
      <c r="B3374" s="259"/>
      <c r="C3374" s="259"/>
      <c r="D3374" s="259"/>
      <c r="E3374" s="259"/>
      <c r="F3374" s="270"/>
      <c r="G3374" s="259"/>
      <c r="H3374" s="259"/>
      <c r="I3374" s="259"/>
      <c r="J3374" s="259"/>
    </row>
    <row r="3375" spans="1:10">
      <c r="A3375" s="259"/>
      <c r="B3375" s="259"/>
      <c r="C3375" s="259"/>
      <c r="D3375" s="259"/>
      <c r="E3375" s="259"/>
      <c r="F3375" s="270"/>
      <c r="G3375" s="259"/>
      <c r="H3375" s="259"/>
      <c r="I3375" s="259"/>
      <c r="J3375" s="259"/>
    </row>
    <row r="3376" spans="1:10">
      <c r="A3376" s="259"/>
      <c r="B3376" s="259"/>
      <c r="C3376" s="259"/>
      <c r="D3376" s="259"/>
      <c r="E3376" s="259"/>
      <c r="F3376" s="270"/>
      <c r="G3376" s="259"/>
      <c r="H3376" s="259"/>
      <c r="I3376" s="259"/>
      <c r="J3376" s="259"/>
    </row>
    <row r="3377" spans="1:10">
      <c r="A3377" s="259"/>
      <c r="B3377" s="259"/>
      <c r="C3377" s="259"/>
      <c r="D3377" s="259"/>
      <c r="E3377" s="259"/>
      <c r="F3377" s="270"/>
      <c r="G3377" s="259"/>
      <c r="H3377" s="259"/>
      <c r="I3377" s="259"/>
      <c r="J3377" s="259"/>
    </row>
    <row r="3378" spans="1:10">
      <c r="A3378" s="259"/>
      <c r="B3378" s="259"/>
      <c r="C3378" s="259"/>
      <c r="D3378" s="259"/>
      <c r="E3378" s="259"/>
      <c r="F3378" s="270"/>
      <c r="G3378" s="259"/>
      <c r="H3378" s="259"/>
      <c r="I3378" s="259"/>
      <c r="J3378" s="259"/>
    </row>
    <row r="3379" spans="1:10">
      <c r="A3379" s="259"/>
      <c r="B3379" s="259"/>
      <c r="C3379" s="259"/>
      <c r="D3379" s="259"/>
      <c r="E3379" s="259"/>
      <c r="F3379" s="270"/>
      <c r="G3379" s="259"/>
      <c r="H3379" s="259"/>
      <c r="I3379" s="259"/>
      <c r="J3379" s="259"/>
    </row>
    <row r="3380" spans="1:10">
      <c r="A3380" s="259"/>
      <c r="B3380" s="259"/>
      <c r="C3380" s="259"/>
      <c r="D3380" s="259"/>
      <c r="E3380" s="259"/>
      <c r="F3380" s="270"/>
      <c r="G3380" s="259"/>
      <c r="H3380" s="259"/>
      <c r="I3380" s="259"/>
      <c r="J3380" s="259"/>
    </row>
    <row r="3381" spans="1:10">
      <c r="A3381" s="259"/>
      <c r="B3381" s="259"/>
      <c r="C3381" s="259"/>
      <c r="D3381" s="259"/>
      <c r="E3381" s="259"/>
      <c r="F3381" s="270"/>
      <c r="G3381" s="259"/>
      <c r="H3381" s="259"/>
      <c r="I3381" s="259"/>
      <c r="J3381" s="259"/>
    </row>
    <row r="3382" spans="1:10">
      <c r="A3382" s="259"/>
      <c r="B3382" s="259"/>
      <c r="C3382" s="259"/>
      <c r="D3382" s="259"/>
      <c r="E3382" s="259"/>
      <c r="F3382" s="270"/>
      <c r="G3382" s="259"/>
      <c r="H3382" s="259"/>
      <c r="I3382" s="259"/>
      <c r="J3382" s="259"/>
    </row>
    <row r="3383" spans="1:10">
      <c r="A3383" s="259"/>
      <c r="B3383" s="259"/>
      <c r="C3383" s="259"/>
      <c r="D3383" s="259"/>
      <c r="E3383" s="259"/>
      <c r="F3383" s="270"/>
      <c r="G3383" s="259"/>
      <c r="H3383" s="259"/>
      <c r="I3383" s="259"/>
      <c r="J3383" s="259"/>
    </row>
    <row r="3384" spans="1:10">
      <c r="A3384" s="259"/>
      <c r="B3384" s="259"/>
      <c r="C3384" s="259"/>
      <c r="D3384" s="259"/>
      <c r="E3384" s="259"/>
      <c r="F3384" s="270"/>
      <c r="G3384" s="259"/>
      <c r="H3384" s="259"/>
      <c r="I3384" s="259"/>
      <c r="J3384" s="259"/>
    </row>
    <row r="3385" spans="1:10">
      <c r="A3385" s="259"/>
      <c r="B3385" s="259"/>
      <c r="C3385" s="259"/>
      <c r="D3385" s="259"/>
      <c r="E3385" s="259"/>
      <c r="F3385" s="270"/>
      <c r="G3385" s="259"/>
      <c r="H3385" s="259"/>
      <c r="I3385" s="259"/>
      <c r="J3385" s="259"/>
    </row>
    <row r="3386" spans="1:10">
      <c r="A3386" s="259"/>
      <c r="B3386" s="259"/>
      <c r="C3386" s="259"/>
      <c r="D3386" s="259"/>
      <c r="E3386" s="259"/>
      <c r="F3386" s="270"/>
      <c r="G3386" s="259"/>
      <c r="H3386" s="259"/>
      <c r="I3386" s="259"/>
      <c r="J3386" s="259"/>
    </row>
    <row r="3387" spans="1:10">
      <c r="A3387" s="259"/>
      <c r="B3387" s="259"/>
      <c r="C3387" s="259"/>
      <c r="D3387" s="259"/>
      <c r="E3387" s="259"/>
      <c r="F3387" s="270"/>
      <c r="G3387" s="259"/>
      <c r="H3387" s="259"/>
      <c r="I3387" s="259"/>
      <c r="J3387" s="259"/>
    </row>
    <row r="3388" spans="1:10">
      <c r="A3388" s="259"/>
      <c r="B3388" s="259"/>
      <c r="C3388" s="259"/>
      <c r="D3388" s="259"/>
      <c r="E3388" s="259"/>
      <c r="F3388" s="270"/>
      <c r="G3388" s="259"/>
      <c r="H3388" s="259"/>
      <c r="I3388" s="259"/>
      <c r="J3388" s="259"/>
    </row>
    <row r="3389" spans="1:10">
      <c r="A3389" s="259"/>
      <c r="B3389" s="259"/>
      <c r="C3389" s="259"/>
      <c r="D3389" s="259"/>
      <c r="E3389" s="259"/>
      <c r="F3389" s="270"/>
      <c r="G3389" s="259"/>
      <c r="H3389" s="259"/>
      <c r="I3389" s="259"/>
      <c r="J3389" s="259"/>
    </row>
    <row r="3390" spans="1:10">
      <c r="A3390" s="259"/>
      <c r="B3390" s="259"/>
      <c r="C3390" s="259"/>
      <c r="D3390" s="259"/>
      <c r="E3390" s="259"/>
      <c r="F3390" s="270"/>
      <c r="G3390" s="259"/>
      <c r="H3390" s="259"/>
      <c r="I3390" s="259"/>
      <c r="J3390" s="259"/>
    </row>
    <row r="3391" spans="1:10">
      <c r="A3391" s="259"/>
      <c r="B3391" s="259"/>
      <c r="C3391" s="259"/>
      <c r="D3391" s="259"/>
      <c r="E3391" s="259"/>
      <c r="F3391" s="270"/>
      <c r="G3391" s="259"/>
      <c r="H3391" s="259"/>
      <c r="I3391" s="259"/>
      <c r="J3391" s="259"/>
    </row>
    <row r="3392" spans="1:10">
      <c r="A3392" s="259"/>
      <c r="B3392" s="259"/>
      <c r="C3392" s="259"/>
      <c r="D3392" s="259"/>
      <c r="E3392" s="259"/>
      <c r="F3392" s="270"/>
      <c r="G3392" s="259"/>
      <c r="H3392" s="259"/>
      <c r="I3392" s="259"/>
      <c r="J3392" s="259"/>
    </row>
    <row r="3393" spans="1:10">
      <c r="A3393" s="259"/>
      <c r="B3393" s="259"/>
      <c r="C3393" s="259"/>
      <c r="D3393" s="259"/>
      <c r="E3393" s="259"/>
      <c r="F3393" s="270"/>
      <c r="G3393" s="259"/>
      <c r="H3393" s="259"/>
      <c r="I3393" s="259"/>
      <c r="J3393" s="259"/>
    </row>
    <row r="3394" spans="1:10">
      <c r="A3394" s="259"/>
      <c r="B3394" s="259"/>
      <c r="C3394" s="259"/>
      <c r="D3394" s="259"/>
      <c r="E3394" s="259"/>
      <c r="F3394" s="270"/>
      <c r="G3394" s="259"/>
      <c r="H3394" s="259"/>
      <c r="I3394" s="259"/>
      <c r="J3394" s="259"/>
    </row>
    <row r="3395" spans="1:10">
      <c r="A3395" s="259"/>
      <c r="B3395" s="259"/>
      <c r="C3395" s="259"/>
      <c r="D3395" s="259"/>
      <c r="E3395" s="259"/>
      <c r="F3395" s="270"/>
      <c r="G3395" s="259"/>
      <c r="H3395" s="259"/>
      <c r="I3395" s="259"/>
      <c r="J3395" s="259"/>
    </row>
    <row r="3396" spans="1:10">
      <c r="A3396" s="259"/>
      <c r="B3396" s="259"/>
      <c r="C3396" s="259"/>
      <c r="D3396" s="259"/>
      <c r="E3396" s="259"/>
      <c r="F3396" s="270"/>
      <c r="G3396" s="259"/>
      <c r="H3396" s="259"/>
      <c r="I3396" s="259"/>
      <c r="J3396" s="259"/>
    </row>
    <row r="3397" spans="1:10">
      <c r="A3397" s="259"/>
      <c r="B3397" s="259"/>
      <c r="C3397" s="259"/>
      <c r="D3397" s="259"/>
      <c r="E3397" s="259"/>
      <c r="F3397" s="270"/>
      <c r="G3397" s="259"/>
      <c r="H3397" s="259"/>
      <c r="I3397" s="259"/>
      <c r="J3397" s="259"/>
    </row>
    <row r="3398" spans="1:10">
      <c r="A3398" s="259"/>
      <c r="B3398" s="259"/>
      <c r="C3398" s="259"/>
      <c r="D3398" s="259"/>
      <c r="E3398" s="259"/>
      <c r="F3398" s="270"/>
      <c r="G3398" s="259"/>
      <c r="H3398" s="259"/>
      <c r="I3398" s="259"/>
      <c r="J3398" s="259"/>
    </row>
    <row r="3399" spans="1:10">
      <c r="A3399" s="259"/>
      <c r="B3399" s="259"/>
      <c r="C3399" s="259"/>
      <c r="D3399" s="259"/>
      <c r="E3399" s="259"/>
      <c r="F3399" s="270"/>
      <c r="G3399" s="259"/>
      <c r="H3399" s="259"/>
      <c r="I3399" s="259"/>
      <c r="J3399" s="259"/>
    </row>
    <row r="3400" spans="1:10">
      <c r="A3400" s="259"/>
      <c r="B3400" s="259"/>
      <c r="C3400" s="259"/>
      <c r="D3400" s="259"/>
      <c r="E3400" s="259"/>
      <c r="F3400" s="270"/>
      <c r="G3400" s="259"/>
      <c r="H3400" s="259"/>
      <c r="I3400" s="259"/>
      <c r="J3400" s="259"/>
    </row>
    <row r="3401" spans="1:10">
      <c r="A3401" s="259"/>
      <c r="B3401" s="259"/>
      <c r="C3401" s="259"/>
      <c r="D3401" s="259"/>
      <c r="E3401" s="259"/>
      <c r="F3401" s="270"/>
      <c r="G3401" s="259"/>
      <c r="H3401" s="259"/>
      <c r="I3401" s="259"/>
      <c r="J3401" s="259"/>
    </row>
    <row r="3402" spans="1:10">
      <c r="A3402" s="259"/>
      <c r="B3402" s="259"/>
      <c r="C3402" s="259"/>
      <c r="D3402" s="259"/>
      <c r="E3402" s="259"/>
      <c r="F3402" s="270"/>
      <c r="G3402" s="259"/>
      <c r="H3402" s="259"/>
      <c r="I3402" s="259"/>
      <c r="J3402" s="259"/>
    </row>
    <row r="3403" spans="1:10">
      <c r="A3403" s="259"/>
      <c r="B3403" s="259"/>
      <c r="C3403" s="259"/>
      <c r="D3403" s="259"/>
      <c r="E3403" s="259"/>
      <c r="F3403" s="270"/>
      <c r="G3403" s="259"/>
      <c r="H3403" s="259"/>
      <c r="I3403" s="259"/>
      <c r="J3403" s="259"/>
    </row>
    <row r="3404" spans="1:10">
      <c r="A3404" s="259"/>
      <c r="B3404" s="259"/>
      <c r="C3404" s="259"/>
      <c r="D3404" s="259"/>
      <c r="E3404" s="259"/>
      <c r="F3404" s="270"/>
      <c r="G3404" s="259"/>
      <c r="H3404" s="259"/>
      <c r="I3404" s="259"/>
      <c r="J3404" s="259"/>
    </row>
    <row r="3405" spans="1:10">
      <c r="A3405" s="259"/>
      <c r="B3405" s="259"/>
      <c r="C3405" s="259"/>
      <c r="D3405" s="259"/>
      <c r="E3405" s="259"/>
      <c r="F3405" s="270"/>
      <c r="G3405" s="259"/>
      <c r="H3405" s="259"/>
      <c r="I3405" s="259"/>
      <c r="J3405" s="259"/>
    </row>
    <row r="3406" spans="1:10">
      <c r="A3406" s="259"/>
      <c r="B3406" s="259"/>
      <c r="C3406" s="259"/>
      <c r="D3406" s="259"/>
      <c r="E3406" s="259"/>
      <c r="F3406" s="270"/>
      <c r="G3406" s="259"/>
      <c r="H3406" s="259"/>
      <c r="I3406" s="259"/>
      <c r="J3406" s="259"/>
    </row>
    <row r="3407" spans="1:10">
      <c r="A3407" s="259"/>
      <c r="B3407" s="259"/>
      <c r="C3407" s="259"/>
      <c r="D3407" s="259"/>
      <c r="E3407" s="259"/>
      <c r="F3407" s="270"/>
      <c r="G3407" s="259"/>
      <c r="H3407" s="259"/>
      <c r="I3407" s="259"/>
      <c r="J3407" s="259"/>
    </row>
    <row r="3408" spans="1:10">
      <c r="A3408" s="259"/>
      <c r="B3408" s="259"/>
      <c r="C3408" s="259"/>
      <c r="D3408" s="259"/>
      <c r="E3408" s="259"/>
      <c r="F3408" s="270"/>
      <c r="G3408" s="259"/>
      <c r="H3408" s="259"/>
      <c r="I3408" s="259"/>
      <c r="J3408" s="259"/>
    </row>
    <row r="3409" spans="1:10">
      <c r="A3409" s="259"/>
      <c r="B3409" s="259"/>
      <c r="C3409" s="259"/>
      <c r="D3409" s="259"/>
      <c r="E3409" s="259"/>
      <c r="F3409" s="270"/>
      <c r="G3409" s="259"/>
      <c r="H3409" s="259"/>
      <c r="I3409" s="259"/>
      <c r="J3409" s="259"/>
    </row>
    <row r="3410" spans="1:10">
      <c r="A3410" s="259"/>
      <c r="B3410" s="259"/>
      <c r="C3410" s="259"/>
      <c r="D3410" s="259"/>
      <c r="E3410" s="259"/>
      <c r="F3410" s="270"/>
      <c r="G3410" s="259"/>
      <c r="H3410" s="259"/>
      <c r="I3410" s="259"/>
      <c r="J3410" s="259"/>
    </row>
    <row r="3411" spans="1:10">
      <c r="A3411" s="259"/>
      <c r="B3411" s="259"/>
      <c r="C3411" s="259"/>
      <c r="D3411" s="259"/>
      <c r="E3411" s="259"/>
      <c r="F3411" s="270"/>
      <c r="G3411" s="259"/>
      <c r="H3411" s="259"/>
      <c r="I3411" s="259"/>
      <c r="J3411" s="259"/>
    </row>
    <row r="3412" spans="1:10">
      <c r="A3412" s="259"/>
      <c r="B3412" s="259"/>
      <c r="C3412" s="259"/>
      <c r="D3412" s="259"/>
      <c r="E3412" s="259"/>
      <c r="F3412" s="270"/>
      <c r="G3412" s="259"/>
      <c r="H3412" s="259"/>
      <c r="I3412" s="259"/>
      <c r="J3412" s="259"/>
    </row>
    <row r="3413" spans="1:10">
      <c r="A3413" s="259"/>
      <c r="B3413" s="259"/>
      <c r="C3413" s="259"/>
      <c r="D3413" s="259"/>
      <c r="E3413" s="259"/>
      <c r="F3413" s="270"/>
      <c r="G3413" s="259"/>
      <c r="H3413" s="259"/>
      <c r="I3413" s="259"/>
      <c r="J3413" s="259"/>
    </row>
    <row r="3414" spans="1:10">
      <c r="A3414" s="259"/>
      <c r="B3414" s="259"/>
      <c r="C3414" s="259"/>
      <c r="D3414" s="259"/>
      <c r="E3414" s="259"/>
      <c r="F3414" s="270"/>
      <c r="G3414" s="259"/>
      <c r="H3414" s="259"/>
      <c r="I3414" s="259"/>
      <c r="J3414" s="259"/>
    </row>
    <row r="3415" spans="1:10">
      <c r="A3415" s="259"/>
      <c r="B3415" s="259"/>
      <c r="C3415" s="259"/>
      <c r="D3415" s="259"/>
      <c r="E3415" s="259"/>
      <c r="F3415" s="270"/>
      <c r="G3415" s="259"/>
      <c r="H3415" s="259"/>
      <c r="I3415" s="259"/>
      <c r="J3415" s="259"/>
    </row>
    <row r="3416" spans="1:10">
      <c r="A3416" s="259"/>
      <c r="B3416" s="259"/>
      <c r="C3416" s="259"/>
      <c r="D3416" s="259"/>
      <c r="E3416" s="259"/>
      <c r="F3416" s="270"/>
      <c r="G3416" s="259"/>
      <c r="H3416" s="259"/>
      <c r="I3416" s="259"/>
      <c r="J3416" s="259"/>
    </row>
    <row r="3417" spans="1:10">
      <c r="A3417" s="259"/>
      <c r="B3417" s="259"/>
      <c r="C3417" s="259"/>
      <c r="D3417" s="259"/>
      <c r="E3417" s="259"/>
      <c r="F3417" s="270"/>
      <c r="G3417" s="259"/>
      <c r="H3417" s="259"/>
      <c r="I3417" s="259"/>
      <c r="J3417" s="259"/>
    </row>
    <row r="3418" spans="1:10">
      <c r="A3418" s="259"/>
      <c r="B3418" s="259"/>
      <c r="C3418" s="259"/>
      <c r="D3418" s="259"/>
      <c r="E3418" s="259"/>
      <c r="F3418" s="270"/>
      <c r="G3418" s="259"/>
      <c r="H3418" s="259"/>
      <c r="I3418" s="259"/>
      <c r="J3418" s="259"/>
    </row>
    <row r="3419" spans="1:10">
      <c r="A3419" s="259"/>
      <c r="B3419" s="259"/>
      <c r="C3419" s="259"/>
      <c r="D3419" s="259"/>
      <c r="E3419" s="259"/>
      <c r="F3419" s="270"/>
      <c r="G3419" s="259"/>
      <c r="H3419" s="259"/>
      <c r="I3419" s="259"/>
      <c r="J3419" s="259"/>
    </row>
    <row r="3420" spans="1:10">
      <c r="A3420" s="259"/>
      <c r="B3420" s="259"/>
      <c r="C3420" s="259"/>
      <c r="D3420" s="259"/>
      <c r="E3420" s="259"/>
      <c r="F3420" s="270"/>
      <c r="G3420" s="259"/>
      <c r="H3420" s="259"/>
      <c r="I3420" s="259"/>
      <c r="J3420" s="259"/>
    </row>
    <row r="3421" spans="1:10">
      <c r="A3421" s="259"/>
      <c r="B3421" s="259"/>
      <c r="C3421" s="259"/>
      <c r="D3421" s="259"/>
      <c r="E3421" s="259"/>
      <c r="F3421" s="270"/>
      <c r="G3421" s="259"/>
      <c r="H3421" s="259"/>
      <c r="I3421" s="259"/>
      <c r="J3421" s="259"/>
    </row>
    <row r="3422" spans="1:10">
      <c r="A3422" s="259"/>
      <c r="B3422" s="259"/>
      <c r="C3422" s="259"/>
      <c r="D3422" s="259"/>
      <c r="E3422" s="259"/>
      <c r="F3422" s="270"/>
      <c r="G3422" s="259"/>
      <c r="H3422" s="259"/>
      <c r="I3422" s="259"/>
      <c r="J3422" s="259"/>
    </row>
    <row r="3423" spans="1:10">
      <c r="A3423" s="259"/>
      <c r="B3423" s="259"/>
      <c r="C3423" s="259"/>
      <c r="D3423" s="259"/>
      <c r="E3423" s="259"/>
      <c r="F3423" s="270"/>
      <c r="G3423" s="259"/>
      <c r="H3423" s="259"/>
      <c r="I3423" s="259"/>
      <c r="J3423" s="259"/>
    </row>
    <row r="3424" spans="1:10">
      <c r="A3424" s="259"/>
      <c r="B3424" s="259"/>
      <c r="C3424" s="259"/>
      <c r="D3424" s="259"/>
      <c r="E3424" s="259"/>
      <c r="F3424" s="270"/>
      <c r="G3424" s="259"/>
      <c r="H3424" s="259"/>
      <c r="I3424" s="259"/>
      <c r="J3424" s="259"/>
    </row>
    <row r="3425" spans="1:10">
      <c r="A3425" s="259"/>
      <c r="B3425" s="259"/>
      <c r="C3425" s="259"/>
      <c r="D3425" s="259"/>
      <c r="E3425" s="259"/>
      <c r="F3425" s="270"/>
      <c r="G3425" s="259"/>
      <c r="H3425" s="259"/>
      <c r="I3425" s="259"/>
      <c r="J3425" s="259"/>
    </row>
    <row r="3426" spans="1:10">
      <c r="A3426" s="259"/>
      <c r="B3426" s="259"/>
      <c r="C3426" s="259"/>
      <c r="D3426" s="259"/>
      <c r="E3426" s="259"/>
      <c r="F3426" s="270"/>
      <c r="G3426" s="259"/>
      <c r="H3426" s="259"/>
      <c r="I3426" s="259"/>
      <c r="J3426" s="259"/>
    </row>
    <row r="3427" spans="1:10">
      <c r="A3427" s="259"/>
      <c r="B3427" s="259"/>
      <c r="C3427" s="259"/>
      <c r="D3427" s="259"/>
      <c r="E3427" s="259"/>
      <c r="F3427" s="270"/>
      <c r="G3427" s="259"/>
      <c r="H3427" s="259"/>
      <c r="I3427" s="259"/>
      <c r="J3427" s="259"/>
    </row>
    <row r="3428" spans="1:10">
      <c r="A3428" s="259"/>
      <c r="B3428" s="259"/>
      <c r="C3428" s="259"/>
      <c r="D3428" s="259"/>
      <c r="E3428" s="259"/>
      <c r="F3428" s="270"/>
      <c r="G3428" s="259"/>
      <c r="H3428" s="259"/>
      <c r="I3428" s="259"/>
      <c r="J3428" s="259"/>
    </row>
    <row r="3429" spans="1:10">
      <c r="A3429" s="259"/>
      <c r="B3429" s="259"/>
      <c r="C3429" s="259"/>
      <c r="D3429" s="259"/>
      <c r="E3429" s="259"/>
      <c r="F3429" s="270"/>
      <c r="G3429" s="259"/>
      <c r="H3429" s="259"/>
      <c r="I3429" s="259"/>
      <c r="J3429" s="259"/>
    </row>
    <row r="3430" spans="1:10">
      <c r="A3430" s="259"/>
      <c r="B3430" s="259"/>
      <c r="C3430" s="259"/>
      <c r="D3430" s="259"/>
      <c r="E3430" s="259"/>
      <c r="F3430" s="270"/>
      <c r="G3430" s="259"/>
      <c r="H3430" s="259"/>
      <c r="I3430" s="259"/>
      <c r="J3430" s="259"/>
    </row>
    <row r="3431" spans="1:10">
      <c r="A3431" s="259"/>
      <c r="B3431" s="259"/>
      <c r="C3431" s="259"/>
      <c r="D3431" s="259"/>
      <c r="E3431" s="259"/>
      <c r="F3431" s="270"/>
      <c r="G3431" s="259"/>
      <c r="H3431" s="259"/>
      <c r="I3431" s="259"/>
      <c r="J3431" s="259"/>
    </row>
    <row r="3432" spans="1:10">
      <c r="A3432" s="259"/>
      <c r="B3432" s="259"/>
      <c r="C3432" s="259"/>
      <c r="D3432" s="259"/>
      <c r="E3432" s="259"/>
      <c r="F3432" s="270"/>
      <c r="G3432" s="259"/>
      <c r="H3432" s="259"/>
      <c r="I3432" s="259"/>
      <c r="J3432" s="259"/>
    </row>
    <row r="3433" spans="1:10">
      <c r="A3433" s="259"/>
      <c r="B3433" s="259"/>
      <c r="C3433" s="259"/>
      <c r="D3433" s="259"/>
      <c r="E3433" s="259"/>
      <c r="F3433" s="270"/>
      <c r="G3433" s="259"/>
      <c r="H3433" s="259"/>
      <c r="I3433" s="259"/>
      <c r="J3433" s="259"/>
    </row>
    <row r="3434" spans="1:10">
      <c r="A3434" s="259"/>
      <c r="B3434" s="259"/>
      <c r="C3434" s="259"/>
      <c r="D3434" s="259"/>
      <c r="E3434" s="259"/>
      <c r="F3434" s="270"/>
      <c r="G3434" s="259"/>
      <c r="H3434" s="259"/>
      <c r="I3434" s="259"/>
      <c r="J3434" s="259"/>
    </row>
    <row r="3435" spans="1:10">
      <c r="A3435" s="259"/>
      <c r="B3435" s="259"/>
      <c r="C3435" s="259"/>
      <c r="D3435" s="259"/>
      <c r="E3435" s="259"/>
      <c r="F3435" s="270"/>
      <c r="G3435" s="259"/>
      <c r="H3435" s="259"/>
      <c r="I3435" s="259"/>
      <c r="J3435" s="259"/>
    </row>
    <row r="3436" spans="1:10">
      <c r="A3436" s="259"/>
      <c r="B3436" s="259"/>
      <c r="C3436" s="259"/>
      <c r="D3436" s="259"/>
      <c r="E3436" s="259"/>
      <c r="F3436" s="270"/>
      <c r="G3436" s="259"/>
      <c r="H3436" s="259"/>
      <c r="I3436" s="259"/>
      <c r="J3436" s="259"/>
    </row>
    <row r="3437" spans="1:10">
      <c r="A3437" s="259"/>
      <c r="B3437" s="259"/>
      <c r="C3437" s="259"/>
      <c r="D3437" s="259"/>
      <c r="E3437" s="259"/>
      <c r="F3437" s="270"/>
      <c r="G3437" s="259"/>
      <c r="H3437" s="259"/>
      <c r="I3437" s="259"/>
      <c r="J3437" s="259"/>
    </row>
    <row r="3438" spans="1:10">
      <c r="A3438" s="259"/>
      <c r="B3438" s="259"/>
      <c r="C3438" s="259"/>
      <c r="D3438" s="259"/>
      <c r="E3438" s="259"/>
      <c r="F3438" s="270"/>
      <c r="G3438" s="259"/>
      <c r="H3438" s="259"/>
      <c r="I3438" s="259"/>
      <c r="J3438" s="259"/>
    </row>
    <row r="3439" spans="1:10">
      <c r="A3439" s="259"/>
      <c r="B3439" s="259"/>
      <c r="C3439" s="259"/>
      <c r="D3439" s="259"/>
      <c r="E3439" s="259"/>
      <c r="F3439" s="270"/>
      <c r="G3439" s="259"/>
      <c r="H3439" s="259"/>
      <c r="I3439" s="259"/>
      <c r="J3439" s="259"/>
    </row>
    <row r="3440" spans="1:10">
      <c r="A3440" s="259"/>
      <c r="B3440" s="259"/>
      <c r="C3440" s="259"/>
      <c r="D3440" s="259"/>
      <c r="E3440" s="259"/>
      <c r="F3440" s="270"/>
      <c r="G3440" s="259"/>
      <c r="H3440" s="259"/>
      <c r="I3440" s="259"/>
      <c r="J3440" s="259"/>
    </row>
    <row r="3441" spans="1:10">
      <c r="A3441" s="259"/>
      <c r="B3441" s="259"/>
      <c r="C3441" s="259"/>
      <c r="D3441" s="259"/>
      <c r="E3441" s="259"/>
      <c r="F3441" s="270"/>
      <c r="G3441" s="259"/>
      <c r="H3441" s="259"/>
      <c r="I3441" s="259"/>
      <c r="J3441" s="259"/>
    </row>
    <row r="3442" spans="1:10">
      <c r="A3442" s="259"/>
      <c r="B3442" s="259"/>
      <c r="C3442" s="259"/>
      <c r="D3442" s="259"/>
      <c r="E3442" s="259"/>
      <c r="F3442" s="270"/>
      <c r="G3442" s="259"/>
      <c r="H3442" s="259"/>
      <c r="I3442" s="259"/>
      <c r="J3442" s="259"/>
    </row>
    <row r="3443" spans="1:10">
      <c r="A3443" s="259"/>
      <c r="B3443" s="259"/>
      <c r="C3443" s="259"/>
      <c r="D3443" s="259"/>
      <c r="E3443" s="259"/>
      <c r="F3443" s="270"/>
      <c r="G3443" s="259"/>
      <c r="H3443" s="259"/>
      <c r="I3443" s="259"/>
      <c r="J3443" s="259"/>
    </row>
    <row r="3444" spans="1:10">
      <c r="A3444" s="259"/>
      <c r="B3444" s="259"/>
      <c r="C3444" s="259"/>
      <c r="D3444" s="259"/>
      <c r="E3444" s="259"/>
      <c r="F3444" s="270"/>
      <c r="G3444" s="259"/>
      <c r="H3444" s="259"/>
      <c r="I3444" s="259"/>
      <c r="J3444" s="259"/>
    </row>
    <row r="3445" spans="1:10">
      <c r="A3445" s="259"/>
      <c r="B3445" s="259"/>
      <c r="C3445" s="259"/>
      <c r="D3445" s="259"/>
      <c r="E3445" s="259"/>
      <c r="F3445" s="270"/>
      <c r="G3445" s="259"/>
      <c r="H3445" s="259"/>
      <c r="I3445" s="259"/>
      <c r="J3445" s="259"/>
    </row>
    <row r="3446" spans="1:10">
      <c r="A3446" s="259"/>
      <c r="B3446" s="259"/>
      <c r="C3446" s="259"/>
      <c r="D3446" s="259"/>
      <c r="E3446" s="259"/>
      <c r="F3446" s="270"/>
      <c r="G3446" s="259"/>
      <c r="H3446" s="259"/>
      <c r="I3446" s="259"/>
      <c r="J3446" s="259"/>
    </row>
    <row r="3447" spans="1:10">
      <c r="A3447" s="259"/>
      <c r="B3447" s="259"/>
      <c r="C3447" s="259"/>
      <c r="D3447" s="259"/>
      <c r="E3447" s="259"/>
      <c r="F3447" s="270"/>
      <c r="G3447" s="259"/>
      <c r="H3447" s="259"/>
      <c r="I3447" s="259"/>
      <c r="J3447" s="259"/>
    </row>
    <row r="3448" spans="1:10">
      <c r="A3448" s="259"/>
      <c r="B3448" s="259"/>
      <c r="C3448" s="259"/>
      <c r="D3448" s="259"/>
      <c r="E3448" s="259"/>
      <c r="F3448" s="270"/>
      <c r="G3448" s="259"/>
      <c r="H3448" s="259"/>
      <c r="I3448" s="259"/>
      <c r="J3448" s="259"/>
    </row>
    <row r="3449" spans="1:10">
      <c r="A3449" s="259"/>
      <c r="B3449" s="259"/>
      <c r="C3449" s="259"/>
      <c r="D3449" s="259"/>
      <c r="E3449" s="259"/>
      <c r="F3449" s="270"/>
      <c r="G3449" s="259"/>
      <c r="H3449" s="259"/>
      <c r="I3449" s="259"/>
      <c r="J3449" s="259"/>
    </row>
    <row r="3450" spans="1:10">
      <c r="A3450" s="259"/>
      <c r="B3450" s="259"/>
      <c r="C3450" s="259"/>
      <c r="D3450" s="259"/>
      <c r="E3450" s="259"/>
      <c r="F3450" s="270"/>
      <c r="G3450" s="259"/>
      <c r="H3450" s="259"/>
      <c r="I3450" s="259"/>
      <c r="J3450" s="259"/>
    </row>
    <row r="3451" spans="1:10">
      <c r="A3451" s="259"/>
      <c r="B3451" s="259"/>
      <c r="C3451" s="259"/>
      <c r="D3451" s="259"/>
      <c r="E3451" s="259"/>
      <c r="F3451" s="270"/>
      <c r="G3451" s="259"/>
      <c r="H3451" s="259"/>
      <c r="I3451" s="259"/>
      <c r="J3451" s="259"/>
    </row>
    <row r="3452" spans="1:10">
      <c r="A3452" s="259"/>
      <c r="B3452" s="259"/>
      <c r="C3452" s="259"/>
      <c r="D3452" s="259"/>
      <c r="E3452" s="259"/>
      <c r="F3452" s="270"/>
      <c r="G3452" s="259"/>
      <c r="H3452" s="259"/>
      <c r="I3452" s="259"/>
      <c r="J3452" s="259"/>
    </row>
    <row r="3453" spans="1:10">
      <c r="A3453" s="259"/>
      <c r="B3453" s="259"/>
      <c r="C3453" s="259"/>
      <c r="D3453" s="259"/>
      <c r="E3453" s="259"/>
      <c r="F3453" s="270"/>
      <c r="G3453" s="259"/>
      <c r="H3453" s="259"/>
      <c r="I3453" s="259"/>
      <c r="J3453" s="259"/>
    </row>
    <row r="3454" spans="1:10">
      <c r="A3454" s="259"/>
      <c r="B3454" s="259"/>
      <c r="C3454" s="259"/>
      <c r="D3454" s="259"/>
      <c r="E3454" s="259"/>
      <c r="F3454" s="270"/>
      <c r="G3454" s="259"/>
      <c r="H3454" s="259"/>
      <c r="I3454" s="259"/>
      <c r="J3454" s="259"/>
    </row>
    <row r="3455" spans="1:10">
      <c r="A3455" s="259"/>
      <c r="B3455" s="259"/>
      <c r="C3455" s="259"/>
      <c r="D3455" s="259"/>
      <c r="E3455" s="259"/>
      <c r="F3455" s="270"/>
      <c r="G3455" s="259"/>
      <c r="H3455" s="259"/>
      <c r="I3455" s="259"/>
      <c r="J3455" s="259"/>
    </row>
    <row r="3456" spans="1:10">
      <c r="A3456" s="259"/>
      <c r="B3456" s="259"/>
      <c r="C3456" s="259"/>
      <c r="D3456" s="259"/>
      <c r="E3456" s="259"/>
      <c r="F3456" s="270"/>
      <c r="G3456" s="259"/>
      <c r="H3456" s="259"/>
      <c r="I3456" s="259"/>
      <c r="J3456" s="259"/>
    </row>
    <row r="3457" spans="1:10">
      <c r="A3457" s="259"/>
      <c r="B3457" s="259"/>
      <c r="C3457" s="259"/>
      <c r="D3457" s="259"/>
      <c r="E3457" s="259"/>
      <c r="F3457" s="270"/>
      <c r="G3457" s="259"/>
      <c r="H3457" s="259"/>
      <c r="I3457" s="259"/>
      <c r="J3457" s="259"/>
    </row>
    <row r="3458" spans="1:10">
      <c r="A3458" s="259"/>
      <c r="B3458" s="259"/>
      <c r="C3458" s="259"/>
      <c r="D3458" s="259"/>
      <c r="E3458" s="259"/>
      <c r="F3458" s="270"/>
      <c r="G3458" s="259"/>
      <c r="H3458" s="259"/>
      <c r="I3458" s="259"/>
      <c r="J3458" s="259"/>
    </row>
    <row r="3459" spans="1:10">
      <c r="A3459" s="259"/>
      <c r="B3459" s="259"/>
      <c r="C3459" s="259"/>
      <c r="D3459" s="259"/>
      <c r="E3459" s="259"/>
      <c r="F3459" s="270"/>
      <c r="G3459" s="259"/>
      <c r="H3459" s="259"/>
      <c r="I3459" s="259"/>
      <c r="J3459" s="259"/>
    </row>
    <row r="3460" spans="1:10">
      <c r="A3460" s="259"/>
      <c r="B3460" s="259"/>
      <c r="C3460" s="259"/>
      <c r="D3460" s="259"/>
      <c r="E3460" s="259"/>
      <c r="F3460" s="270"/>
      <c r="G3460" s="259"/>
      <c r="H3460" s="259"/>
      <c r="I3460" s="259"/>
      <c r="J3460" s="259"/>
    </row>
    <row r="3461" spans="1:10">
      <c r="A3461" s="259"/>
      <c r="B3461" s="259"/>
      <c r="C3461" s="259"/>
      <c r="D3461" s="259"/>
      <c r="E3461" s="259"/>
      <c r="F3461" s="270"/>
      <c r="G3461" s="259"/>
      <c r="H3461" s="259"/>
      <c r="I3461" s="259"/>
      <c r="J3461" s="259"/>
    </row>
    <row r="3462" spans="1:10">
      <c r="A3462" s="259"/>
      <c r="B3462" s="259"/>
      <c r="C3462" s="259"/>
      <c r="D3462" s="259"/>
      <c r="E3462" s="259"/>
      <c r="F3462" s="270"/>
      <c r="G3462" s="259"/>
      <c r="H3462" s="259"/>
      <c r="I3462" s="259"/>
      <c r="J3462" s="259"/>
    </row>
    <row r="3463" spans="1:10">
      <c r="A3463" s="259"/>
      <c r="B3463" s="259"/>
      <c r="C3463" s="259"/>
      <c r="D3463" s="259"/>
      <c r="E3463" s="259"/>
      <c r="F3463" s="270"/>
      <c r="G3463" s="259"/>
      <c r="H3463" s="259"/>
      <c r="I3463" s="259"/>
      <c r="J3463" s="259"/>
    </row>
    <row r="3464" spans="1:10">
      <c r="A3464" s="259"/>
      <c r="B3464" s="259"/>
      <c r="C3464" s="259"/>
      <c r="D3464" s="259"/>
      <c r="E3464" s="259"/>
      <c r="F3464" s="270"/>
      <c r="G3464" s="259"/>
      <c r="H3464" s="259"/>
      <c r="I3464" s="259"/>
      <c r="J3464" s="259"/>
    </row>
    <row r="3465" spans="1:10">
      <c r="A3465" s="259"/>
      <c r="B3465" s="259"/>
      <c r="C3465" s="259"/>
      <c r="D3465" s="259"/>
      <c r="E3465" s="259"/>
      <c r="F3465" s="270"/>
      <c r="G3465" s="259"/>
      <c r="H3465" s="259"/>
      <c r="I3465" s="259"/>
      <c r="J3465" s="259"/>
    </row>
    <row r="3466" spans="1:10">
      <c r="A3466" s="259"/>
      <c r="B3466" s="259"/>
      <c r="C3466" s="259"/>
      <c r="D3466" s="259"/>
      <c r="E3466" s="259"/>
      <c r="F3466" s="270"/>
      <c r="G3466" s="259"/>
      <c r="H3466" s="259"/>
      <c r="I3466" s="259"/>
      <c r="J3466" s="259"/>
    </row>
    <row r="3467" spans="1:10">
      <c r="A3467" s="259"/>
      <c r="B3467" s="259"/>
      <c r="C3467" s="259"/>
      <c r="D3467" s="259"/>
      <c r="E3467" s="259"/>
      <c r="F3467" s="270"/>
      <c r="G3467" s="259"/>
      <c r="H3467" s="259"/>
      <c r="I3467" s="259"/>
      <c r="J3467" s="259"/>
    </row>
    <row r="3468" spans="1:10">
      <c r="A3468" s="259"/>
      <c r="B3468" s="259"/>
      <c r="C3468" s="259"/>
      <c r="D3468" s="259"/>
      <c r="E3468" s="259"/>
      <c r="F3468" s="270"/>
      <c r="G3468" s="259"/>
      <c r="H3468" s="259"/>
      <c r="I3468" s="259"/>
      <c r="J3468" s="259"/>
    </row>
    <row r="3469" spans="1:10">
      <c r="A3469" s="259"/>
      <c r="B3469" s="259"/>
      <c r="C3469" s="259"/>
      <c r="D3469" s="259"/>
      <c r="E3469" s="259"/>
      <c r="F3469" s="270"/>
      <c r="G3469" s="259"/>
      <c r="H3469" s="259"/>
      <c r="I3469" s="259"/>
      <c r="J3469" s="259"/>
    </row>
    <row r="3470" spans="1:10">
      <c r="A3470" s="259"/>
      <c r="B3470" s="259"/>
      <c r="C3470" s="259"/>
      <c r="D3470" s="259"/>
      <c r="E3470" s="259"/>
      <c r="F3470" s="270"/>
      <c r="G3470" s="259"/>
      <c r="H3470" s="259"/>
      <c r="I3470" s="259"/>
      <c r="J3470" s="259"/>
    </row>
    <row r="3471" spans="1:10">
      <c r="A3471" s="259"/>
      <c r="B3471" s="259"/>
      <c r="C3471" s="259"/>
      <c r="D3471" s="259"/>
      <c r="E3471" s="259"/>
      <c r="F3471" s="270"/>
      <c r="G3471" s="259"/>
      <c r="H3471" s="259"/>
      <c r="I3471" s="259"/>
      <c r="J3471" s="259"/>
    </row>
    <row r="3472" spans="1:10">
      <c r="A3472" s="259"/>
      <c r="B3472" s="259"/>
      <c r="C3472" s="259"/>
      <c r="D3472" s="259"/>
      <c r="E3472" s="259"/>
      <c r="F3472" s="270"/>
      <c r="G3472" s="259"/>
      <c r="H3472" s="259"/>
      <c r="I3472" s="259"/>
      <c r="J3472" s="259"/>
    </row>
    <row r="3473" spans="1:10">
      <c r="A3473" s="259"/>
      <c r="B3473" s="259"/>
      <c r="C3473" s="259"/>
      <c r="D3473" s="259"/>
      <c r="E3473" s="259"/>
      <c r="F3473" s="270"/>
      <c r="G3473" s="259"/>
      <c r="H3473" s="259"/>
      <c r="I3473" s="259"/>
      <c r="J3473" s="259"/>
    </row>
    <row r="3474" spans="1:10">
      <c r="A3474" s="259"/>
      <c r="B3474" s="259"/>
      <c r="C3474" s="259"/>
      <c r="D3474" s="259"/>
      <c r="E3474" s="259"/>
      <c r="F3474" s="270"/>
      <c r="G3474" s="259"/>
      <c r="H3474" s="259"/>
      <c r="I3474" s="259"/>
      <c r="J3474" s="259"/>
    </row>
    <row r="3475" spans="1:10">
      <c r="A3475" s="259"/>
      <c r="B3475" s="259"/>
      <c r="C3475" s="259"/>
      <c r="D3475" s="259"/>
      <c r="E3475" s="259"/>
      <c r="F3475" s="270"/>
      <c r="G3475" s="259"/>
      <c r="H3475" s="259"/>
      <c r="I3475" s="259"/>
      <c r="J3475" s="259"/>
    </row>
    <row r="3476" spans="1:10">
      <c r="A3476" s="259"/>
      <c r="B3476" s="259"/>
      <c r="C3476" s="259"/>
      <c r="D3476" s="259"/>
      <c r="E3476" s="259"/>
      <c r="F3476" s="270"/>
      <c r="G3476" s="259"/>
      <c r="H3476" s="259"/>
      <c r="I3476" s="259"/>
      <c r="J3476" s="259"/>
    </row>
    <row r="3477" spans="1:10">
      <c r="A3477" s="259"/>
      <c r="B3477" s="259"/>
      <c r="C3477" s="259"/>
      <c r="D3477" s="259"/>
      <c r="E3477" s="259"/>
      <c r="F3477" s="270"/>
      <c r="G3477" s="259"/>
      <c r="H3477" s="259"/>
      <c r="I3477" s="259"/>
      <c r="J3477" s="259"/>
    </row>
    <row r="3478" spans="1:10">
      <c r="A3478" s="259"/>
      <c r="B3478" s="259"/>
      <c r="C3478" s="259"/>
      <c r="D3478" s="259"/>
      <c r="E3478" s="259"/>
      <c r="F3478" s="270"/>
      <c r="G3478" s="259"/>
      <c r="H3478" s="259"/>
      <c r="I3478" s="259"/>
      <c r="J3478" s="259"/>
    </row>
    <row r="3479" spans="1:10">
      <c r="A3479" s="259"/>
      <c r="B3479" s="259"/>
      <c r="C3479" s="259"/>
      <c r="D3479" s="259"/>
      <c r="E3479" s="259"/>
      <c r="F3479" s="270"/>
      <c r="G3479" s="259"/>
      <c r="H3479" s="259"/>
      <c r="I3479" s="259"/>
      <c r="J3479" s="259"/>
    </row>
    <row r="3480" spans="1:10">
      <c r="A3480" s="259"/>
      <c r="B3480" s="259"/>
      <c r="C3480" s="259"/>
      <c r="D3480" s="259"/>
      <c r="E3480" s="259"/>
      <c r="F3480" s="270"/>
      <c r="G3480" s="259"/>
      <c r="H3480" s="259"/>
      <c r="I3480" s="259"/>
      <c r="J3480" s="259"/>
    </row>
    <row r="3481" spans="1:10">
      <c r="A3481" s="259"/>
      <c r="B3481" s="259"/>
      <c r="C3481" s="259"/>
      <c r="D3481" s="259"/>
      <c r="E3481" s="259"/>
      <c r="F3481" s="270"/>
      <c r="G3481" s="259"/>
      <c r="H3481" s="259"/>
      <c r="I3481" s="259"/>
      <c r="J3481" s="259"/>
    </row>
    <row r="3482" spans="1:10">
      <c r="A3482" s="259"/>
      <c r="B3482" s="259"/>
      <c r="C3482" s="259"/>
      <c r="D3482" s="259"/>
      <c r="E3482" s="259"/>
      <c r="F3482" s="270"/>
      <c r="G3482" s="259"/>
      <c r="H3482" s="259"/>
      <c r="I3482" s="259"/>
      <c r="J3482" s="259"/>
    </row>
    <row r="3483" spans="1:10">
      <c r="A3483" s="259"/>
      <c r="B3483" s="259"/>
      <c r="C3483" s="259"/>
      <c r="D3483" s="259"/>
      <c r="E3483" s="259"/>
      <c r="F3483" s="270"/>
      <c r="G3483" s="259"/>
      <c r="H3483" s="259"/>
      <c r="I3483" s="259"/>
      <c r="J3483" s="259"/>
    </row>
    <row r="3484" spans="1:10">
      <c r="A3484" s="259"/>
      <c r="B3484" s="259"/>
      <c r="C3484" s="259"/>
      <c r="D3484" s="259"/>
      <c r="E3484" s="259"/>
      <c r="F3484" s="270"/>
      <c r="G3484" s="259"/>
      <c r="H3484" s="259"/>
      <c r="I3484" s="259"/>
      <c r="J3484" s="259"/>
    </row>
    <row r="3485" spans="1:10">
      <c r="A3485" s="259"/>
      <c r="B3485" s="259"/>
      <c r="C3485" s="259"/>
      <c r="D3485" s="259"/>
      <c r="E3485" s="259"/>
      <c r="F3485" s="270"/>
      <c r="G3485" s="259"/>
      <c r="H3485" s="259"/>
      <c r="I3485" s="259"/>
      <c r="J3485" s="259"/>
    </row>
    <row r="3486" spans="1:10">
      <c r="A3486" s="259"/>
      <c r="B3486" s="259"/>
      <c r="C3486" s="259"/>
      <c r="D3486" s="259"/>
      <c r="E3486" s="259"/>
      <c r="F3486" s="270"/>
      <c r="G3486" s="259"/>
      <c r="H3486" s="259"/>
      <c r="I3486" s="259"/>
      <c r="J3486" s="259"/>
    </row>
    <row r="3487" spans="1:10">
      <c r="A3487" s="259"/>
      <c r="B3487" s="259"/>
      <c r="C3487" s="259"/>
      <c r="D3487" s="259"/>
      <c r="E3487" s="259"/>
      <c r="F3487" s="270"/>
      <c r="G3487" s="259"/>
      <c r="H3487" s="259"/>
      <c r="I3487" s="259"/>
      <c r="J3487" s="259"/>
    </row>
    <row r="3488" spans="1:10">
      <c r="A3488" s="259"/>
      <c r="B3488" s="259"/>
      <c r="C3488" s="259"/>
      <c r="D3488" s="259"/>
      <c r="E3488" s="259"/>
      <c r="F3488" s="270"/>
      <c r="G3488" s="259"/>
      <c r="H3488" s="259"/>
      <c r="I3488" s="259"/>
      <c r="J3488" s="259"/>
    </row>
    <row r="3489" spans="1:10">
      <c r="A3489" s="259"/>
      <c r="B3489" s="259"/>
      <c r="C3489" s="259"/>
      <c r="D3489" s="259"/>
      <c r="E3489" s="259"/>
      <c r="F3489" s="270"/>
      <c r="G3489" s="259"/>
      <c r="H3489" s="259"/>
      <c r="I3489" s="259"/>
      <c r="J3489" s="259"/>
    </row>
    <row r="3490" spans="1:10">
      <c r="A3490" s="259"/>
      <c r="B3490" s="259"/>
      <c r="C3490" s="259"/>
      <c r="D3490" s="259"/>
      <c r="E3490" s="259"/>
      <c r="F3490" s="270"/>
      <c r="G3490" s="259"/>
      <c r="H3490" s="259"/>
      <c r="I3490" s="259"/>
      <c r="J3490" s="259"/>
    </row>
    <row r="3491" spans="1:10">
      <c r="A3491" s="259"/>
      <c r="B3491" s="259"/>
      <c r="C3491" s="259"/>
      <c r="D3491" s="259"/>
      <c r="E3491" s="259"/>
      <c r="F3491" s="270"/>
      <c r="G3491" s="259"/>
      <c r="H3491" s="259"/>
      <c r="I3491" s="259"/>
      <c r="J3491" s="259"/>
    </row>
    <row r="3492" spans="1:10">
      <c r="A3492" s="259"/>
      <c r="B3492" s="259"/>
      <c r="C3492" s="259"/>
      <c r="D3492" s="259"/>
      <c r="E3492" s="259"/>
      <c r="F3492" s="270"/>
      <c r="G3492" s="259"/>
      <c r="H3492" s="259"/>
      <c r="I3492" s="259"/>
      <c r="J3492" s="259"/>
    </row>
    <row r="3493" spans="1:10">
      <c r="A3493" s="259"/>
      <c r="B3493" s="259"/>
      <c r="C3493" s="259"/>
      <c r="D3493" s="259"/>
      <c r="E3493" s="259"/>
      <c r="F3493" s="270"/>
      <c r="G3493" s="259"/>
      <c r="H3493" s="259"/>
      <c r="I3493" s="259"/>
      <c r="J3493" s="259"/>
    </row>
    <row r="3494" spans="1:10">
      <c r="A3494" s="259"/>
      <c r="B3494" s="259"/>
      <c r="C3494" s="259"/>
      <c r="D3494" s="259"/>
      <c r="E3494" s="259"/>
      <c r="F3494" s="270"/>
      <c r="G3494" s="259"/>
      <c r="H3494" s="259"/>
      <c r="I3494" s="259"/>
      <c r="J3494" s="259"/>
    </row>
    <row r="3495" spans="1:10">
      <c r="A3495" s="259"/>
      <c r="B3495" s="259"/>
      <c r="C3495" s="259"/>
      <c r="D3495" s="259"/>
      <c r="E3495" s="259"/>
      <c r="F3495" s="270"/>
      <c r="G3495" s="259"/>
      <c r="H3495" s="259"/>
      <c r="I3495" s="259"/>
      <c r="J3495" s="259"/>
    </row>
    <row r="3496" spans="1:10">
      <c r="A3496" s="259"/>
      <c r="B3496" s="259"/>
      <c r="C3496" s="259"/>
      <c r="D3496" s="259"/>
      <c r="E3496" s="259"/>
      <c r="F3496" s="270"/>
      <c r="G3496" s="259"/>
      <c r="H3496" s="259"/>
      <c r="I3496" s="259"/>
      <c r="J3496" s="259"/>
    </row>
    <row r="3497" spans="1:10">
      <c r="A3497" s="259"/>
      <c r="B3497" s="259"/>
      <c r="C3497" s="259"/>
      <c r="D3497" s="259"/>
      <c r="E3497" s="259"/>
      <c r="F3497" s="270"/>
      <c r="G3497" s="259"/>
      <c r="H3497" s="259"/>
      <c r="I3497" s="259"/>
      <c r="J3497" s="259"/>
    </row>
    <row r="3498" spans="1:10">
      <c r="A3498" s="259"/>
      <c r="B3498" s="259"/>
      <c r="C3498" s="259"/>
      <c r="D3498" s="259"/>
      <c r="E3498" s="259"/>
      <c r="F3498" s="270"/>
      <c r="G3498" s="259"/>
      <c r="H3498" s="259"/>
      <c r="I3498" s="259"/>
      <c r="J3498" s="259"/>
    </row>
    <row r="3499" spans="1:10">
      <c r="A3499" s="259"/>
      <c r="B3499" s="259"/>
      <c r="C3499" s="259"/>
      <c r="D3499" s="259"/>
      <c r="E3499" s="259"/>
      <c r="F3499" s="270"/>
      <c r="G3499" s="259"/>
      <c r="H3499" s="259"/>
      <c r="I3499" s="259"/>
      <c r="J3499" s="259"/>
    </row>
    <row r="3500" spans="1:10">
      <c r="A3500" s="259"/>
      <c r="B3500" s="259"/>
      <c r="C3500" s="259"/>
      <c r="D3500" s="259"/>
      <c r="E3500" s="259"/>
      <c r="F3500" s="270"/>
      <c r="G3500" s="259"/>
      <c r="H3500" s="259"/>
      <c r="I3500" s="259"/>
      <c r="J3500" s="259"/>
    </row>
    <row r="3501" spans="1:10">
      <c r="A3501" s="259"/>
      <c r="B3501" s="259"/>
      <c r="C3501" s="259"/>
      <c r="D3501" s="259"/>
      <c r="E3501" s="259"/>
      <c r="F3501" s="270"/>
      <c r="G3501" s="259"/>
      <c r="H3501" s="259"/>
      <c r="I3501" s="259"/>
      <c r="J3501" s="259"/>
    </row>
    <row r="3502" spans="1:10">
      <c r="A3502" s="259"/>
      <c r="B3502" s="259"/>
      <c r="C3502" s="259"/>
      <c r="D3502" s="259"/>
      <c r="E3502" s="259"/>
      <c r="F3502" s="270"/>
      <c r="G3502" s="259"/>
      <c r="H3502" s="259"/>
      <c r="I3502" s="259"/>
      <c r="J3502" s="259"/>
    </row>
    <row r="3503" spans="1:10">
      <c r="A3503" s="259"/>
      <c r="B3503" s="259"/>
      <c r="C3503" s="259"/>
      <c r="D3503" s="259"/>
      <c r="E3503" s="259"/>
      <c r="F3503" s="270"/>
      <c r="G3503" s="259"/>
      <c r="H3503" s="259"/>
      <c r="I3503" s="259"/>
      <c r="J3503" s="259"/>
    </row>
    <row r="3504" spans="1:10">
      <c r="A3504" s="259"/>
      <c r="B3504" s="259"/>
      <c r="C3504" s="259"/>
      <c r="D3504" s="259"/>
      <c r="E3504" s="259"/>
      <c r="F3504" s="270"/>
      <c r="G3504" s="259"/>
      <c r="H3504" s="259"/>
      <c r="I3504" s="259"/>
      <c r="J3504" s="259"/>
    </row>
    <row r="3505" spans="1:10">
      <c r="A3505" s="259"/>
      <c r="B3505" s="259"/>
      <c r="C3505" s="259"/>
      <c r="D3505" s="259"/>
      <c r="E3505" s="259"/>
      <c r="F3505" s="270"/>
      <c r="G3505" s="259"/>
      <c r="H3505" s="259"/>
      <c r="I3505" s="259"/>
      <c r="J3505" s="259"/>
    </row>
    <row r="3506" spans="1:10">
      <c r="A3506" s="259"/>
      <c r="B3506" s="259"/>
      <c r="C3506" s="259"/>
      <c r="D3506" s="259"/>
      <c r="E3506" s="259"/>
      <c r="F3506" s="270"/>
      <c r="G3506" s="259"/>
      <c r="H3506" s="259"/>
      <c r="I3506" s="259"/>
      <c r="J3506" s="259"/>
    </row>
    <row r="3507" spans="1:10">
      <c r="A3507" s="259"/>
      <c r="B3507" s="259"/>
      <c r="C3507" s="259"/>
      <c r="D3507" s="259"/>
      <c r="E3507" s="259"/>
      <c r="F3507" s="270"/>
      <c r="G3507" s="259"/>
      <c r="H3507" s="259"/>
      <c r="I3507" s="259"/>
      <c r="J3507" s="259"/>
    </row>
    <row r="3508" spans="1:10">
      <c r="A3508" s="259"/>
      <c r="B3508" s="259"/>
      <c r="C3508" s="259"/>
      <c r="D3508" s="259"/>
      <c r="E3508" s="259"/>
      <c r="F3508" s="270"/>
      <c r="G3508" s="259"/>
      <c r="H3508" s="259"/>
      <c r="I3508" s="259"/>
      <c r="J3508" s="259"/>
    </row>
    <row r="3509" spans="1:10">
      <c r="A3509" s="259"/>
      <c r="B3509" s="259"/>
      <c r="C3509" s="259"/>
      <c r="D3509" s="259"/>
      <c r="E3509" s="259"/>
      <c r="F3509" s="270"/>
      <c r="G3509" s="259"/>
      <c r="H3509" s="259"/>
      <c r="I3509" s="259"/>
      <c r="J3509" s="259"/>
    </row>
    <row r="3510" spans="1:10">
      <c r="A3510" s="259"/>
      <c r="B3510" s="259"/>
      <c r="C3510" s="259"/>
      <c r="D3510" s="259"/>
      <c r="E3510" s="259"/>
      <c r="F3510" s="270"/>
      <c r="G3510" s="259"/>
      <c r="H3510" s="259"/>
      <c r="I3510" s="259"/>
      <c r="J3510" s="259"/>
    </row>
    <row r="3511" spans="1:10">
      <c r="A3511" s="259"/>
      <c r="B3511" s="259"/>
      <c r="C3511" s="259"/>
      <c r="D3511" s="259"/>
      <c r="E3511" s="259"/>
      <c r="F3511" s="270"/>
      <c r="G3511" s="259"/>
      <c r="H3511" s="259"/>
      <c r="I3511" s="259"/>
      <c r="J3511" s="259"/>
    </row>
    <row r="3512" spans="1:10">
      <c r="A3512" s="259"/>
      <c r="B3512" s="259"/>
      <c r="C3512" s="259"/>
      <c r="D3512" s="259"/>
      <c r="E3512" s="259"/>
      <c r="F3512" s="270"/>
      <c r="G3512" s="259"/>
      <c r="H3512" s="259"/>
      <c r="I3512" s="259"/>
      <c r="J3512" s="259"/>
    </row>
    <row r="3513" spans="1:10">
      <c r="A3513" s="259"/>
      <c r="B3513" s="259"/>
      <c r="C3513" s="259"/>
      <c r="D3513" s="259"/>
      <c r="E3513" s="259"/>
      <c r="F3513" s="270"/>
      <c r="G3513" s="259"/>
      <c r="H3513" s="259"/>
      <c r="I3513" s="259"/>
      <c r="J3513" s="259"/>
    </row>
    <row r="3514" spans="1:10">
      <c r="A3514" s="259"/>
      <c r="B3514" s="259"/>
      <c r="C3514" s="259"/>
      <c r="D3514" s="259"/>
      <c r="E3514" s="259"/>
      <c r="F3514" s="270"/>
      <c r="G3514" s="259"/>
      <c r="H3514" s="259"/>
      <c r="I3514" s="259"/>
      <c r="J3514" s="259"/>
    </row>
    <row r="3515" spans="1:10">
      <c r="A3515" s="259"/>
      <c r="B3515" s="259"/>
      <c r="C3515" s="259"/>
      <c r="D3515" s="259"/>
      <c r="E3515" s="259"/>
      <c r="F3515" s="270"/>
      <c r="G3515" s="259"/>
      <c r="H3515" s="259"/>
      <c r="I3515" s="259"/>
      <c r="J3515" s="259"/>
    </row>
    <row r="3516" spans="1:10">
      <c r="A3516" s="259"/>
      <c r="B3516" s="259"/>
      <c r="C3516" s="259"/>
      <c r="D3516" s="259"/>
      <c r="E3516" s="259"/>
      <c r="F3516" s="270"/>
      <c r="G3516" s="259"/>
      <c r="H3516" s="259"/>
      <c r="I3516" s="259"/>
      <c r="J3516" s="259"/>
    </row>
    <row r="3517" spans="1:10">
      <c r="A3517" s="259"/>
      <c r="B3517" s="259"/>
      <c r="C3517" s="259"/>
      <c r="D3517" s="259"/>
      <c r="E3517" s="259"/>
      <c r="F3517" s="270"/>
      <c r="G3517" s="259"/>
      <c r="H3517" s="259"/>
      <c r="I3517" s="259"/>
      <c r="J3517" s="259"/>
    </row>
    <row r="3518" spans="1:10">
      <c r="A3518" s="259"/>
      <c r="B3518" s="259"/>
      <c r="C3518" s="259"/>
      <c r="D3518" s="259"/>
      <c r="E3518" s="259"/>
      <c r="F3518" s="270"/>
      <c r="G3518" s="259"/>
      <c r="H3518" s="259"/>
      <c r="I3518" s="259"/>
      <c r="J3518" s="259"/>
    </row>
    <row r="3519" spans="1:10">
      <c r="A3519" s="259"/>
      <c r="B3519" s="259"/>
      <c r="C3519" s="259"/>
      <c r="D3519" s="259"/>
      <c r="E3519" s="259"/>
      <c r="F3519" s="270"/>
      <c r="G3519" s="259"/>
      <c r="H3519" s="259"/>
      <c r="I3519" s="259"/>
      <c r="J3519" s="259"/>
    </row>
    <row r="3520" spans="1:10">
      <c r="A3520" s="259"/>
      <c r="B3520" s="259"/>
      <c r="C3520" s="259"/>
      <c r="D3520" s="259"/>
      <c r="E3520" s="259"/>
      <c r="F3520" s="270"/>
      <c r="G3520" s="259"/>
      <c r="H3520" s="259"/>
      <c r="I3520" s="259"/>
      <c r="J3520" s="259"/>
    </row>
    <row r="3521" spans="1:10">
      <c r="A3521" s="259"/>
      <c r="B3521" s="259"/>
      <c r="C3521" s="259"/>
      <c r="D3521" s="259"/>
      <c r="E3521" s="259"/>
      <c r="F3521" s="270"/>
      <c r="G3521" s="259"/>
      <c r="H3521" s="259"/>
      <c r="I3521" s="259"/>
      <c r="J3521" s="259"/>
    </row>
    <row r="3522" spans="1:10">
      <c r="A3522" s="259"/>
      <c r="B3522" s="259"/>
      <c r="C3522" s="259"/>
      <c r="D3522" s="259"/>
      <c r="E3522" s="259"/>
      <c r="F3522" s="270"/>
      <c r="G3522" s="259"/>
      <c r="H3522" s="259"/>
      <c r="I3522" s="259"/>
      <c r="J3522" s="259"/>
    </row>
    <row r="3523" spans="1:10">
      <c r="A3523" s="259"/>
      <c r="B3523" s="259"/>
      <c r="C3523" s="259"/>
      <c r="D3523" s="259"/>
      <c r="E3523" s="259"/>
      <c r="F3523" s="270"/>
      <c r="G3523" s="259"/>
      <c r="H3523" s="259"/>
      <c r="I3523" s="259"/>
      <c r="J3523" s="259"/>
    </row>
    <row r="3524" spans="1:10">
      <c r="A3524" s="259"/>
      <c r="B3524" s="259"/>
      <c r="C3524" s="259"/>
      <c r="D3524" s="259"/>
      <c r="E3524" s="259"/>
      <c r="F3524" s="270"/>
      <c r="G3524" s="259"/>
      <c r="H3524" s="259"/>
      <c r="I3524" s="259"/>
      <c r="J3524" s="259"/>
    </row>
    <row r="3525" spans="1:10">
      <c r="A3525" s="259"/>
      <c r="B3525" s="259"/>
      <c r="C3525" s="259"/>
      <c r="D3525" s="259"/>
      <c r="E3525" s="259"/>
      <c r="F3525" s="270"/>
      <c r="G3525" s="259"/>
      <c r="H3525" s="259"/>
      <c r="I3525" s="259"/>
      <c r="J3525" s="259"/>
    </row>
    <row r="3526" spans="1:10">
      <c r="A3526" s="259"/>
      <c r="B3526" s="259"/>
      <c r="C3526" s="259"/>
      <c r="D3526" s="259"/>
      <c r="E3526" s="259"/>
      <c r="F3526" s="270"/>
      <c r="G3526" s="259"/>
      <c r="H3526" s="259"/>
      <c r="I3526" s="259"/>
      <c r="J3526" s="259"/>
    </row>
    <row r="3527" spans="1:10">
      <c r="A3527" s="259"/>
      <c r="B3527" s="259"/>
      <c r="C3527" s="259"/>
      <c r="D3527" s="259"/>
      <c r="E3527" s="259"/>
      <c r="F3527" s="270"/>
      <c r="G3527" s="259"/>
      <c r="H3527" s="259"/>
      <c r="I3527" s="259"/>
      <c r="J3527" s="259"/>
    </row>
    <row r="3528" spans="1:10">
      <c r="A3528" s="259"/>
      <c r="B3528" s="259"/>
      <c r="C3528" s="259"/>
      <c r="D3528" s="259"/>
      <c r="E3528" s="259"/>
      <c r="F3528" s="270"/>
      <c r="G3528" s="259"/>
      <c r="H3528" s="259"/>
      <c r="I3528" s="259"/>
      <c r="J3528" s="259"/>
    </row>
    <row r="3529" spans="1:10">
      <c r="A3529" s="259"/>
      <c r="B3529" s="259"/>
      <c r="C3529" s="259"/>
      <c r="D3529" s="259"/>
      <c r="E3529" s="259"/>
      <c r="F3529" s="270"/>
      <c r="G3529" s="259"/>
      <c r="H3529" s="259"/>
      <c r="I3529" s="259"/>
      <c r="J3529" s="259"/>
    </row>
    <row r="3530" spans="1:10">
      <c r="A3530" s="259"/>
      <c r="B3530" s="259"/>
      <c r="C3530" s="259"/>
      <c r="D3530" s="259"/>
      <c r="E3530" s="259"/>
      <c r="F3530" s="270"/>
      <c r="G3530" s="259"/>
      <c r="H3530" s="259"/>
      <c r="I3530" s="259"/>
      <c r="J3530" s="259"/>
    </row>
    <row r="3531" spans="1:10">
      <c r="A3531" s="259"/>
      <c r="B3531" s="259"/>
      <c r="C3531" s="259"/>
      <c r="D3531" s="259"/>
      <c r="E3531" s="259"/>
      <c r="F3531" s="270"/>
      <c r="G3531" s="259"/>
      <c r="H3531" s="259"/>
      <c r="I3531" s="259"/>
      <c r="J3531" s="259"/>
    </row>
    <row r="3532" spans="1:10">
      <c r="A3532" s="259"/>
      <c r="B3532" s="259"/>
      <c r="C3532" s="259"/>
      <c r="D3532" s="259"/>
      <c r="E3532" s="259"/>
      <c r="F3532" s="270"/>
      <c r="G3532" s="259"/>
      <c r="H3532" s="259"/>
      <c r="I3532" s="259"/>
      <c r="J3532" s="259"/>
    </row>
    <row r="3533" spans="1:10">
      <c r="A3533" s="259"/>
      <c r="B3533" s="259"/>
      <c r="C3533" s="259"/>
      <c r="D3533" s="259"/>
      <c r="E3533" s="259"/>
      <c r="F3533" s="270"/>
      <c r="G3533" s="259"/>
      <c r="H3533" s="259"/>
      <c r="I3533" s="259"/>
      <c r="J3533" s="259"/>
    </row>
    <row r="3534" spans="1:10">
      <c r="A3534" s="259"/>
      <c r="B3534" s="259"/>
      <c r="C3534" s="259"/>
      <c r="D3534" s="259"/>
      <c r="E3534" s="259"/>
      <c r="F3534" s="270"/>
      <c r="G3534" s="259"/>
      <c r="H3534" s="259"/>
      <c r="I3534" s="259"/>
      <c r="J3534" s="259"/>
    </row>
    <row r="3535" spans="1:10">
      <c r="A3535" s="259"/>
      <c r="B3535" s="259"/>
      <c r="C3535" s="259"/>
      <c r="D3535" s="259"/>
      <c r="E3535" s="259"/>
      <c r="F3535" s="270"/>
      <c r="G3535" s="259"/>
      <c r="H3535" s="259"/>
      <c r="I3535" s="259"/>
      <c r="J3535" s="259"/>
    </row>
    <row r="3536" spans="1:10">
      <c r="A3536" s="259"/>
      <c r="B3536" s="259"/>
      <c r="C3536" s="259"/>
      <c r="D3536" s="259"/>
      <c r="E3536" s="259"/>
      <c r="F3536" s="270"/>
      <c r="G3536" s="259"/>
      <c r="H3536" s="259"/>
      <c r="I3536" s="259"/>
      <c r="J3536" s="259"/>
    </row>
    <row r="3537" spans="1:10">
      <c r="A3537" s="259"/>
      <c r="B3537" s="259"/>
      <c r="C3537" s="259"/>
      <c r="D3537" s="259"/>
      <c r="E3537" s="259"/>
      <c r="F3537" s="270"/>
      <c r="G3537" s="259"/>
      <c r="H3537" s="259"/>
      <c r="I3537" s="259"/>
      <c r="J3537" s="259"/>
    </row>
    <row r="3538" spans="1:10">
      <c r="A3538" s="259"/>
      <c r="B3538" s="259"/>
      <c r="C3538" s="259"/>
      <c r="D3538" s="259"/>
      <c r="E3538" s="259"/>
      <c r="F3538" s="270"/>
      <c r="G3538" s="259"/>
      <c r="H3538" s="259"/>
      <c r="I3538" s="259"/>
      <c r="J3538" s="259"/>
    </row>
    <row r="3539" spans="1:10">
      <c r="A3539" s="259"/>
      <c r="B3539" s="259"/>
      <c r="C3539" s="259"/>
      <c r="D3539" s="259"/>
      <c r="E3539" s="259"/>
      <c r="F3539" s="270"/>
      <c r="G3539" s="259"/>
      <c r="H3539" s="259"/>
      <c r="I3539" s="259"/>
      <c r="J3539" s="259"/>
    </row>
    <row r="3540" spans="1:10">
      <c r="A3540" s="259"/>
      <c r="B3540" s="259"/>
      <c r="C3540" s="259"/>
      <c r="D3540" s="259"/>
      <c r="E3540" s="259"/>
      <c r="F3540" s="270"/>
      <c r="G3540" s="259"/>
      <c r="H3540" s="259"/>
      <c r="I3540" s="259"/>
      <c r="J3540" s="259"/>
    </row>
    <row r="3541" spans="1:10">
      <c r="A3541" s="259"/>
      <c r="B3541" s="259"/>
      <c r="C3541" s="259"/>
      <c r="D3541" s="259"/>
      <c r="E3541" s="259"/>
      <c r="F3541" s="270"/>
      <c r="G3541" s="259"/>
      <c r="H3541" s="259"/>
      <c r="I3541" s="259"/>
      <c r="J3541" s="259"/>
    </row>
    <row r="3542" spans="1:10">
      <c r="A3542" s="259"/>
      <c r="B3542" s="259"/>
      <c r="C3542" s="259"/>
      <c r="D3542" s="259"/>
      <c r="E3542" s="259"/>
      <c r="F3542" s="270"/>
      <c r="G3542" s="259"/>
      <c r="H3542" s="259"/>
      <c r="I3542" s="259"/>
      <c r="J3542" s="259"/>
    </row>
    <row r="3543" spans="1:10">
      <c r="A3543" s="259"/>
      <c r="B3543" s="259"/>
      <c r="C3543" s="259"/>
      <c r="D3543" s="259"/>
      <c r="E3543" s="259"/>
      <c r="F3543" s="270"/>
      <c r="G3543" s="259"/>
      <c r="H3543" s="259"/>
      <c r="I3543" s="259"/>
      <c r="J3543" s="259"/>
    </row>
    <row r="3544" spans="1:10">
      <c r="A3544" s="259"/>
      <c r="B3544" s="259"/>
      <c r="C3544" s="259"/>
      <c r="D3544" s="259"/>
      <c r="E3544" s="259"/>
      <c r="F3544" s="270"/>
      <c r="G3544" s="259"/>
      <c r="H3544" s="259"/>
      <c r="I3544" s="259"/>
      <c r="J3544" s="259"/>
    </row>
    <row r="3545" spans="1:10">
      <c r="A3545" s="259"/>
      <c r="B3545" s="259"/>
      <c r="C3545" s="259"/>
      <c r="D3545" s="259"/>
      <c r="E3545" s="259"/>
      <c r="F3545" s="270"/>
      <c r="G3545" s="259"/>
      <c r="H3545" s="259"/>
      <c r="I3545" s="259"/>
      <c r="J3545" s="259"/>
    </row>
    <row r="3546" spans="1:10">
      <c r="A3546" s="259"/>
      <c r="B3546" s="259"/>
      <c r="C3546" s="259"/>
      <c r="D3546" s="259"/>
      <c r="E3546" s="259"/>
      <c r="F3546" s="270"/>
      <c r="G3546" s="259"/>
      <c r="H3546" s="259"/>
      <c r="I3546" s="259"/>
      <c r="J3546" s="259"/>
    </row>
    <row r="3547" spans="1:10">
      <c r="A3547" s="259"/>
      <c r="B3547" s="259"/>
      <c r="C3547" s="259"/>
      <c r="D3547" s="259"/>
      <c r="E3547" s="259"/>
      <c r="F3547" s="270"/>
      <c r="G3547" s="259"/>
      <c r="H3547" s="259"/>
      <c r="I3547" s="259"/>
      <c r="J3547" s="259"/>
    </row>
    <row r="3548" spans="1:10">
      <c r="A3548" s="259"/>
      <c r="B3548" s="259"/>
      <c r="C3548" s="259"/>
      <c r="D3548" s="259"/>
      <c r="E3548" s="259"/>
      <c r="F3548" s="270"/>
      <c r="G3548" s="259"/>
      <c r="H3548" s="259"/>
      <c r="I3548" s="259"/>
      <c r="J3548" s="259"/>
    </row>
    <row r="3549" spans="1:10">
      <c r="A3549" s="259"/>
      <c r="B3549" s="259"/>
      <c r="C3549" s="259"/>
      <c r="D3549" s="259"/>
      <c r="E3549" s="259"/>
      <c r="F3549" s="270"/>
      <c r="G3549" s="259"/>
      <c r="H3549" s="259"/>
      <c r="I3549" s="259"/>
      <c r="J3549" s="259"/>
    </row>
    <row r="3550" spans="1:10">
      <c r="A3550" s="259"/>
      <c r="B3550" s="259"/>
      <c r="C3550" s="259"/>
      <c r="D3550" s="259"/>
      <c r="E3550" s="259"/>
      <c r="F3550" s="270"/>
      <c r="G3550" s="259"/>
      <c r="H3550" s="259"/>
      <c r="I3550" s="259"/>
      <c r="J3550" s="259"/>
    </row>
    <row r="3551" spans="1:10">
      <c r="A3551" s="259"/>
      <c r="B3551" s="259"/>
      <c r="C3551" s="259"/>
      <c r="D3551" s="259"/>
      <c r="E3551" s="259"/>
      <c r="F3551" s="270"/>
      <c r="G3551" s="259"/>
      <c r="H3551" s="259"/>
      <c r="I3551" s="259"/>
      <c r="J3551" s="259"/>
    </row>
    <row r="3552" spans="1:10">
      <c r="A3552" s="259"/>
      <c r="B3552" s="259"/>
      <c r="C3552" s="259"/>
      <c r="D3552" s="259"/>
      <c r="E3552" s="259"/>
      <c r="F3552" s="270"/>
      <c r="G3552" s="259"/>
      <c r="H3552" s="259"/>
      <c r="I3552" s="259"/>
      <c r="J3552" s="259"/>
    </row>
    <row r="3553" spans="1:10">
      <c r="A3553" s="259"/>
      <c r="B3553" s="259"/>
      <c r="C3553" s="259"/>
      <c r="D3553" s="259"/>
      <c r="E3553" s="259"/>
      <c r="F3553" s="270"/>
      <c r="G3553" s="259"/>
      <c r="H3553" s="259"/>
      <c r="I3553" s="259"/>
      <c r="J3553" s="259"/>
    </row>
    <row r="3554" spans="1:10">
      <c r="A3554" s="259"/>
      <c r="B3554" s="259"/>
      <c r="C3554" s="259"/>
      <c r="D3554" s="259"/>
      <c r="E3554" s="259"/>
      <c r="F3554" s="270"/>
      <c r="G3554" s="259"/>
      <c r="H3554" s="259"/>
      <c r="I3554" s="259"/>
      <c r="J3554" s="259"/>
    </row>
    <row r="3555" spans="1:10">
      <c r="A3555" s="259"/>
      <c r="B3555" s="259"/>
      <c r="C3555" s="259"/>
      <c r="D3555" s="259"/>
      <c r="E3555" s="259"/>
      <c r="F3555" s="270"/>
      <c r="G3555" s="259"/>
      <c r="H3555" s="259"/>
      <c r="I3555" s="259"/>
      <c r="J3555" s="259"/>
    </row>
    <row r="3556" spans="1:10">
      <c r="A3556" s="259"/>
      <c r="B3556" s="259"/>
      <c r="C3556" s="259"/>
      <c r="D3556" s="259"/>
      <c r="E3556" s="259"/>
      <c r="F3556" s="270"/>
      <c r="G3556" s="259"/>
      <c r="H3556" s="259"/>
      <c r="I3556" s="259"/>
      <c r="J3556" s="259"/>
    </row>
    <row r="3557" spans="1:10">
      <c r="A3557" s="259"/>
      <c r="B3557" s="259"/>
      <c r="C3557" s="259"/>
      <c r="D3557" s="259"/>
      <c r="E3557" s="259"/>
      <c r="F3557" s="270"/>
      <c r="G3557" s="259"/>
      <c r="H3557" s="259"/>
      <c r="I3557" s="259"/>
      <c r="J3557" s="259"/>
    </row>
    <row r="3558" spans="1:10">
      <c r="A3558" s="259"/>
      <c r="B3558" s="259"/>
      <c r="C3558" s="259"/>
      <c r="D3558" s="259"/>
      <c r="E3558" s="259"/>
      <c r="F3558" s="270"/>
      <c r="G3558" s="259"/>
      <c r="H3558" s="259"/>
      <c r="I3558" s="259"/>
      <c r="J3558" s="259"/>
    </row>
    <row r="3559" spans="1:10">
      <c r="A3559" s="259"/>
      <c r="B3559" s="259"/>
      <c r="C3559" s="259"/>
      <c r="D3559" s="259"/>
      <c r="E3559" s="259"/>
      <c r="F3559" s="270"/>
      <c r="G3559" s="259"/>
      <c r="H3559" s="259"/>
      <c r="I3559" s="259"/>
      <c r="J3559" s="259"/>
    </row>
    <row r="3560" spans="1:10">
      <c r="A3560" s="259"/>
      <c r="B3560" s="259"/>
      <c r="C3560" s="259"/>
      <c r="D3560" s="259"/>
      <c r="E3560" s="259"/>
      <c r="F3560" s="270"/>
      <c r="G3560" s="259"/>
      <c r="H3560" s="259"/>
      <c r="I3560" s="259"/>
      <c r="J3560" s="259"/>
    </row>
    <row r="3561" spans="1:10">
      <c r="A3561" s="259"/>
      <c r="B3561" s="259"/>
      <c r="C3561" s="259"/>
      <c r="D3561" s="259"/>
      <c r="E3561" s="259"/>
      <c r="F3561" s="270"/>
      <c r="G3561" s="259"/>
      <c r="H3561" s="259"/>
      <c r="I3561" s="259"/>
      <c r="J3561" s="259"/>
    </row>
    <row r="3562" spans="1:10">
      <c r="A3562" s="259"/>
      <c r="B3562" s="259"/>
      <c r="C3562" s="259"/>
      <c r="D3562" s="259"/>
      <c r="E3562" s="259"/>
      <c r="F3562" s="270"/>
      <c r="G3562" s="259"/>
      <c r="H3562" s="259"/>
      <c r="I3562" s="259"/>
      <c r="J3562" s="259"/>
    </row>
    <row r="3563" spans="1:10">
      <c r="A3563" s="259"/>
      <c r="B3563" s="259"/>
      <c r="C3563" s="259"/>
      <c r="D3563" s="259"/>
      <c r="E3563" s="259"/>
      <c r="F3563" s="270"/>
      <c r="G3563" s="259"/>
      <c r="H3563" s="259"/>
      <c r="I3563" s="259"/>
      <c r="J3563" s="259"/>
    </row>
    <row r="3564" spans="1:10">
      <c r="A3564" s="259"/>
      <c r="B3564" s="259"/>
      <c r="C3564" s="259"/>
      <c r="D3564" s="259"/>
      <c r="E3564" s="259"/>
      <c r="F3564" s="270"/>
      <c r="G3564" s="259"/>
      <c r="H3564" s="259"/>
      <c r="I3564" s="259"/>
      <c r="J3564" s="259"/>
    </row>
    <row r="3565" spans="1:10">
      <c r="A3565" s="259"/>
      <c r="B3565" s="259"/>
      <c r="C3565" s="259"/>
      <c r="D3565" s="259"/>
      <c r="E3565" s="259"/>
      <c r="F3565" s="270"/>
      <c r="G3565" s="259"/>
      <c r="H3565" s="259"/>
      <c r="I3565" s="259"/>
      <c r="J3565" s="259"/>
    </row>
    <row r="3566" spans="1:10">
      <c r="A3566" s="259"/>
      <c r="B3566" s="259"/>
      <c r="C3566" s="259"/>
      <c r="D3566" s="259"/>
      <c r="E3566" s="259"/>
      <c r="F3566" s="270"/>
      <c r="G3566" s="259"/>
      <c r="H3566" s="259"/>
      <c r="I3566" s="259"/>
      <c r="J3566" s="259"/>
    </row>
    <row r="3567" spans="1:10">
      <c r="A3567" s="259"/>
      <c r="B3567" s="259"/>
      <c r="C3567" s="259"/>
      <c r="D3567" s="259"/>
      <c r="E3567" s="259"/>
      <c r="F3567" s="270"/>
      <c r="G3567" s="259"/>
      <c r="H3567" s="259"/>
      <c r="I3567" s="259"/>
      <c r="J3567" s="259"/>
    </row>
    <row r="3568" spans="1:10">
      <c r="A3568" s="259"/>
      <c r="B3568" s="259"/>
      <c r="C3568" s="259"/>
      <c r="D3568" s="259"/>
      <c r="E3568" s="259"/>
      <c r="F3568" s="270"/>
      <c r="G3568" s="259"/>
      <c r="H3568" s="259"/>
      <c r="I3568" s="259"/>
      <c r="J3568" s="259"/>
    </row>
    <row r="3569" spans="1:10">
      <c r="A3569" s="259"/>
      <c r="B3569" s="259"/>
      <c r="C3569" s="259"/>
      <c r="D3569" s="259"/>
      <c r="E3569" s="259"/>
      <c r="F3569" s="270"/>
      <c r="G3569" s="259"/>
      <c r="H3569" s="259"/>
      <c r="I3569" s="259"/>
      <c r="J3569" s="259"/>
    </row>
    <row r="3570" spans="1:10">
      <c r="A3570" s="259"/>
      <c r="B3570" s="259"/>
      <c r="C3570" s="259"/>
      <c r="D3570" s="259"/>
      <c r="E3570" s="259"/>
      <c r="F3570" s="270"/>
      <c r="G3570" s="259"/>
      <c r="H3570" s="259"/>
      <c r="I3570" s="259"/>
      <c r="J3570" s="259"/>
    </row>
    <row r="3571" spans="1:10">
      <c r="A3571" s="259"/>
      <c r="B3571" s="259"/>
      <c r="C3571" s="259"/>
      <c r="D3571" s="259"/>
      <c r="E3571" s="259"/>
      <c r="F3571" s="270"/>
      <c r="G3571" s="259"/>
      <c r="H3571" s="259"/>
      <c r="I3571" s="259"/>
      <c r="J3571" s="259"/>
    </row>
    <row r="3572" spans="1:10">
      <c r="A3572" s="259"/>
      <c r="B3572" s="259"/>
      <c r="C3572" s="259"/>
      <c r="D3572" s="259"/>
      <c r="E3572" s="259"/>
      <c r="F3572" s="270"/>
      <c r="G3572" s="259"/>
      <c r="H3572" s="259"/>
      <c r="I3572" s="259"/>
      <c r="J3572" s="259"/>
    </row>
    <row r="3573" spans="1:10">
      <c r="A3573" s="259"/>
      <c r="B3573" s="259"/>
      <c r="C3573" s="259"/>
      <c r="D3573" s="259"/>
      <c r="E3573" s="259"/>
      <c r="F3573" s="270"/>
      <c r="G3573" s="259"/>
      <c r="H3573" s="259"/>
      <c r="I3573" s="259"/>
      <c r="J3573" s="259"/>
    </row>
    <row r="3574" spans="1:10">
      <c r="A3574" s="259"/>
      <c r="B3574" s="259"/>
      <c r="C3574" s="259"/>
      <c r="D3574" s="259"/>
      <c r="E3574" s="259"/>
      <c r="F3574" s="270"/>
      <c r="G3574" s="259"/>
      <c r="H3574" s="259"/>
      <c r="I3574" s="259"/>
      <c r="J3574" s="259"/>
    </row>
    <row r="3575" spans="1:10">
      <c r="A3575" s="259"/>
      <c r="B3575" s="259"/>
      <c r="C3575" s="259"/>
      <c r="D3575" s="259"/>
      <c r="E3575" s="259"/>
      <c r="F3575" s="270"/>
      <c r="G3575" s="259"/>
      <c r="H3575" s="259"/>
      <c r="I3575" s="259"/>
      <c r="J3575" s="259"/>
    </row>
    <row r="3576" spans="1:10">
      <c r="A3576" s="259"/>
      <c r="B3576" s="259"/>
      <c r="C3576" s="259"/>
      <c r="D3576" s="259"/>
      <c r="E3576" s="259"/>
      <c r="F3576" s="270"/>
      <c r="G3576" s="259"/>
      <c r="H3576" s="259"/>
      <c r="I3576" s="259"/>
      <c r="J3576" s="259"/>
    </row>
    <row r="3577" spans="1:10">
      <c r="A3577" s="259"/>
      <c r="B3577" s="259"/>
      <c r="C3577" s="259"/>
      <c r="D3577" s="259"/>
      <c r="E3577" s="259"/>
      <c r="F3577" s="270"/>
      <c r="G3577" s="259"/>
      <c r="H3577" s="259"/>
      <c r="I3577" s="259"/>
      <c r="J3577" s="259"/>
    </row>
    <row r="3578" spans="1:10">
      <c r="A3578" s="259"/>
      <c r="B3578" s="259"/>
      <c r="C3578" s="259"/>
      <c r="D3578" s="259"/>
      <c r="E3578" s="259"/>
      <c r="F3578" s="270"/>
      <c r="G3578" s="259"/>
      <c r="H3578" s="259"/>
      <c r="I3578" s="259"/>
      <c r="J3578" s="259"/>
    </row>
    <row r="3579" spans="1:10">
      <c r="A3579" s="259"/>
      <c r="B3579" s="259"/>
      <c r="C3579" s="259"/>
      <c r="D3579" s="259"/>
      <c r="E3579" s="259"/>
      <c r="F3579" s="270"/>
      <c r="G3579" s="259"/>
      <c r="H3579" s="259"/>
      <c r="I3579" s="259"/>
      <c r="J3579" s="259"/>
    </row>
    <row r="3580" spans="1:10">
      <c r="A3580" s="259"/>
      <c r="B3580" s="259"/>
      <c r="C3580" s="259"/>
      <c r="D3580" s="259"/>
      <c r="E3580" s="259"/>
      <c r="F3580" s="270"/>
      <c r="G3580" s="259"/>
      <c r="H3580" s="259"/>
      <c r="I3580" s="259"/>
      <c r="J3580" s="259"/>
    </row>
    <row r="3581" spans="1:10">
      <c r="A3581" s="259"/>
      <c r="B3581" s="259"/>
      <c r="C3581" s="259"/>
      <c r="D3581" s="259"/>
      <c r="E3581" s="259"/>
      <c r="F3581" s="270"/>
      <c r="G3581" s="259"/>
      <c r="H3581" s="259"/>
      <c r="I3581" s="259"/>
      <c r="J3581" s="259"/>
    </row>
    <row r="3582" spans="1:10">
      <c r="A3582" s="259"/>
      <c r="B3582" s="259"/>
      <c r="C3582" s="259"/>
      <c r="D3582" s="259"/>
      <c r="E3582" s="259"/>
      <c r="F3582" s="270"/>
      <c r="G3582" s="259"/>
      <c r="H3582" s="259"/>
      <c r="I3582" s="259"/>
      <c r="J3582" s="259"/>
    </row>
    <row r="3583" spans="1:10">
      <c r="A3583" s="259"/>
      <c r="B3583" s="259"/>
      <c r="C3583" s="259"/>
      <c r="D3583" s="259"/>
      <c r="E3583" s="259"/>
      <c r="F3583" s="270"/>
      <c r="G3583" s="259"/>
      <c r="H3583" s="259"/>
      <c r="I3583" s="259"/>
      <c r="J3583" s="259"/>
    </row>
    <row r="3584" spans="1:10">
      <c r="A3584" s="259"/>
      <c r="B3584" s="259"/>
      <c r="C3584" s="259"/>
      <c r="D3584" s="259"/>
      <c r="E3584" s="259"/>
      <c r="F3584" s="270"/>
      <c r="G3584" s="259"/>
      <c r="H3584" s="259"/>
      <c r="I3584" s="259"/>
      <c r="J3584" s="259"/>
    </row>
    <row r="3585" spans="1:10">
      <c r="A3585" s="259"/>
      <c r="B3585" s="259"/>
      <c r="C3585" s="259"/>
      <c r="D3585" s="259"/>
      <c r="E3585" s="259"/>
      <c r="F3585" s="270"/>
      <c r="G3585" s="259"/>
      <c r="H3585" s="259"/>
      <c r="I3585" s="259"/>
      <c r="J3585" s="259"/>
    </row>
    <row r="3586" spans="1:10">
      <c r="A3586" s="259"/>
      <c r="B3586" s="259"/>
      <c r="C3586" s="259"/>
      <c r="D3586" s="259"/>
      <c r="E3586" s="259"/>
      <c r="F3586" s="270"/>
      <c r="G3586" s="259"/>
      <c r="H3586" s="259"/>
      <c r="I3586" s="259"/>
      <c r="J3586" s="259"/>
    </row>
    <row r="3587" spans="1:10">
      <c r="A3587" s="259"/>
      <c r="B3587" s="259"/>
      <c r="C3587" s="259"/>
      <c r="D3587" s="259"/>
      <c r="E3587" s="259"/>
      <c r="F3587" s="270"/>
      <c r="G3587" s="259"/>
      <c r="H3587" s="259"/>
      <c r="I3587" s="259"/>
      <c r="J3587" s="259"/>
    </row>
    <row r="3588" spans="1:10">
      <c r="A3588" s="259"/>
      <c r="B3588" s="259"/>
      <c r="C3588" s="259"/>
      <c r="D3588" s="259"/>
      <c r="E3588" s="259"/>
      <c r="F3588" s="270"/>
      <c r="G3588" s="259"/>
      <c r="H3588" s="259"/>
      <c r="I3588" s="259"/>
      <c r="J3588" s="259"/>
    </row>
    <row r="3589" spans="1:10">
      <c r="A3589" s="259"/>
      <c r="B3589" s="259"/>
      <c r="C3589" s="259"/>
      <c r="D3589" s="259"/>
      <c r="E3589" s="259"/>
      <c r="F3589" s="270"/>
      <c r="G3589" s="259"/>
      <c r="H3589" s="259"/>
      <c r="I3589" s="259"/>
      <c r="J3589" s="259"/>
    </row>
    <row r="3590" spans="1:10">
      <c r="A3590" s="259"/>
      <c r="B3590" s="259"/>
      <c r="C3590" s="259"/>
      <c r="D3590" s="259"/>
      <c r="E3590" s="259"/>
      <c r="F3590" s="270"/>
      <c r="G3590" s="259"/>
      <c r="H3590" s="259"/>
      <c r="I3590" s="259"/>
      <c r="J3590" s="259"/>
    </row>
    <row r="3591" spans="1:10">
      <c r="A3591" s="259"/>
      <c r="B3591" s="259"/>
      <c r="C3591" s="259"/>
      <c r="D3591" s="259"/>
      <c r="E3591" s="259"/>
      <c r="F3591" s="270"/>
      <c r="G3591" s="259"/>
      <c r="H3591" s="259"/>
      <c r="I3591" s="259"/>
      <c r="J3591" s="259"/>
    </row>
    <row r="3592" spans="1:10">
      <c r="A3592" s="259"/>
      <c r="B3592" s="259"/>
      <c r="C3592" s="259"/>
      <c r="D3592" s="259"/>
      <c r="E3592" s="259"/>
      <c r="F3592" s="270"/>
      <c r="G3592" s="259"/>
      <c r="H3592" s="259"/>
      <c r="I3592" s="259"/>
      <c r="J3592" s="259"/>
    </row>
    <row r="3593" spans="1:10">
      <c r="A3593" s="259"/>
      <c r="B3593" s="259"/>
      <c r="C3593" s="259"/>
      <c r="D3593" s="259"/>
      <c r="E3593" s="259"/>
      <c r="F3593" s="270"/>
      <c r="G3593" s="259"/>
      <c r="H3593" s="259"/>
      <c r="I3593" s="259"/>
      <c r="J3593" s="259"/>
    </row>
    <row r="3594" spans="1:10">
      <c r="A3594" s="259"/>
      <c r="B3594" s="259"/>
      <c r="C3594" s="259"/>
      <c r="D3594" s="259"/>
      <c r="E3594" s="259"/>
      <c r="F3594" s="270"/>
      <c r="G3594" s="259"/>
      <c r="H3594" s="259"/>
      <c r="I3594" s="259"/>
      <c r="J3594" s="259"/>
    </row>
    <row r="3595" spans="1:10">
      <c r="A3595" s="259"/>
      <c r="B3595" s="259"/>
      <c r="C3595" s="259"/>
      <c r="D3595" s="259"/>
      <c r="E3595" s="259"/>
      <c r="F3595" s="270"/>
      <c r="G3595" s="259"/>
      <c r="H3595" s="259"/>
      <c r="I3595" s="259"/>
      <c r="J3595" s="259"/>
    </row>
    <row r="3596" spans="1:10">
      <c r="A3596" s="259"/>
      <c r="B3596" s="259"/>
      <c r="C3596" s="259"/>
      <c r="D3596" s="259"/>
      <c r="E3596" s="259"/>
      <c r="F3596" s="270"/>
      <c r="G3596" s="259"/>
      <c r="H3596" s="259"/>
      <c r="I3596" s="259"/>
      <c r="J3596" s="259"/>
    </row>
    <row r="3597" spans="1:10">
      <c r="A3597" s="259"/>
      <c r="B3597" s="259"/>
      <c r="C3597" s="259"/>
      <c r="D3597" s="259"/>
      <c r="E3597" s="259"/>
      <c r="F3597" s="270"/>
      <c r="G3597" s="259"/>
      <c r="H3597" s="259"/>
      <c r="I3597" s="259"/>
      <c r="J3597" s="259"/>
    </row>
    <row r="3598" spans="1:10">
      <c r="A3598" s="259"/>
      <c r="B3598" s="259"/>
      <c r="C3598" s="259"/>
      <c r="D3598" s="259"/>
      <c r="E3598" s="259"/>
      <c r="F3598" s="270"/>
      <c r="G3598" s="259"/>
      <c r="H3598" s="259"/>
      <c r="I3598" s="259"/>
      <c r="J3598" s="259"/>
    </row>
    <row r="3599" spans="1:10">
      <c r="A3599" s="259"/>
      <c r="B3599" s="259"/>
      <c r="C3599" s="259"/>
      <c r="D3599" s="259"/>
      <c r="E3599" s="259"/>
      <c r="F3599" s="270"/>
      <c r="G3599" s="259"/>
      <c r="H3599" s="259"/>
      <c r="I3599" s="259"/>
      <c r="J3599" s="259"/>
    </row>
    <row r="3600" spans="1:10">
      <c r="A3600" s="259"/>
      <c r="B3600" s="259"/>
      <c r="C3600" s="259"/>
      <c r="D3600" s="259"/>
      <c r="E3600" s="259"/>
      <c r="F3600" s="270"/>
      <c r="G3600" s="259"/>
      <c r="H3600" s="259"/>
      <c r="I3600" s="259"/>
      <c r="J3600" s="259"/>
    </row>
    <row r="3601" spans="1:10">
      <c r="A3601" s="259"/>
      <c r="B3601" s="259"/>
      <c r="C3601" s="259"/>
      <c r="D3601" s="259"/>
      <c r="E3601" s="259"/>
      <c r="F3601" s="270"/>
      <c r="G3601" s="259"/>
      <c r="H3601" s="259"/>
      <c r="I3601" s="259"/>
      <c r="J3601" s="259"/>
    </row>
    <row r="3602" spans="1:10">
      <c r="A3602" s="259"/>
      <c r="B3602" s="259"/>
      <c r="C3602" s="259"/>
      <c r="D3602" s="259"/>
      <c r="E3602" s="259"/>
      <c r="F3602" s="270"/>
      <c r="G3602" s="259"/>
      <c r="H3602" s="259"/>
      <c r="I3602" s="259"/>
      <c r="J3602" s="259"/>
    </row>
    <row r="3603" spans="1:10">
      <c r="A3603" s="259"/>
      <c r="B3603" s="259"/>
      <c r="C3603" s="259"/>
      <c r="D3603" s="259"/>
      <c r="E3603" s="259"/>
      <c r="F3603" s="270"/>
      <c r="G3603" s="259"/>
      <c r="H3603" s="259"/>
      <c r="I3603" s="259"/>
      <c r="J3603" s="259"/>
    </row>
    <row r="3604" spans="1:10">
      <c r="A3604" s="259"/>
      <c r="B3604" s="259"/>
      <c r="C3604" s="259"/>
      <c r="D3604" s="259"/>
      <c r="E3604" s="259"/>
      <c r="F3604" s="270"/>
      <c r="G3604" s="259"/>
      <c r="H3604" s="259"/>
      <c r="I3604" s="259"/>
      <c r="J3604" s="259"/>
    </row>
    <row r="3605" spans="1:10">
      <c r="A3605" s="259"/>
      <c r="B3605" s="259"/>
      <c r="C3605" s="259"/>
      <c r="D3605" s="259"/>
      <c r="E3605" s="259"/>
      <c r="F3605" s="270"/>
      <c r="G3605" s="259"/>
      <c r="H3605" s="259"/>
      <c r="I3605" s="259"/>
      <c r="J3605" s="259"/>
    </row>
    <row r="3606" spans="1:10">
      <c r="A3606" s="259"/>
      <c r="B3606" s="259"/>
      <c r="C3606" s="259"/>
      <c r="D3606" s="259"/>
      <c r="E3606" s="259"/>
      <c r="F3606" s="270"/>
      <c r="G3606" s="259"/>
      <c r="H3606" s="259"/>
      <c r="I3606" s="259"/>
      <c r="J3606" s="259"/>
    </row>
    <row r="3607" spans="1:10">
      <c r="A3607" s="259"/>
      <c r="B3607" s="259"/>
      <c r="C3607" s="259"/>
      <c r="D3607" s="259"/>
      <c r="E3607" s="259"/>
      <c r="F3607" s="270"/>
      <c r="G3607" s="259"/>
      <c r="H3607" s="259"/>
      <c r="I3607" s="259"/>
      <c r="J3607" s="259"/>
    </row>
    <row r="3608" spans="1:10">
      <c r="A3608" s="259"/>
      <c r="B3608" s="259"/>
      <c r="C3608" s="259"/>
      <c r="D3608" s="259"/>
      <c r="E3608" s="259"/>
      <c r="F3608" s="270"/>
      <c r="G3608" s="259"/>
      <c r="H3608" s="259"/>
      <c r="I3608" s="259"/>
      <c r="J3608" s="259"/>
    </row>
    <row r="3609" spans="1:10">
      <c r="A3609" s="259"/>
      <c r="B3609" s="259"/>
      <c r="C3609" s="259"/>
      <c r="D3609" s="259"/>
      <c r="E3609" s="259"/>
      <c r="F3609" s="270"/>
      <c r="G3609" s="259"/>
      <c r="H3609" s="259"/>
      <c r="I3609" s="259"/>
      <c r="J3609" s="259"/>
    </row>
    <row r="3610" spans="1:10">
      <c r="A3610" s="259"/>
      <c r="B3610" s="259"/>
      <c r="C3610" s="259"/>
      <c r="D3610" s="259"/>
      <c r="E3610" s="259"/>
      <c r="F3610" s="270"/>
      <c r="G3610" s="259"/>
      <c r="H3610" s="259"/>
      <c r="I3610" s="259"/>
      <c r="J3610" s="259"/>
    </row>
    <row r="3611" spans="1:10">
      <c r="A3611" s="259"/>
      <c r="B3611" s="259"/>
      <c r="C3611" s="259"/>
      <c r="D3611" s="259"/>
      <c r="E3611" s="259"/>
      <c r="F3611" s="270"/>
      <c r="G3611" s="259"/>
      <c r="H3611" s="259"/>
      <c r="I3611" s="259"/>
      <c r="J3611" s="259"/>
    </row>
    <row r="3612" spans="1:10">
      <c r="A3612" s="259"/>
      <c r="B3612" s="259"/>
      <c r="C3612" s="259"/>
      <c r="D3612" s="259"/>
      <c r="E3612" s="259"/>
      <c r="F3612" s="270"/>
      <c r="G3612" s="259"/>
      <c r="H3612" s="259"/>
      <c r="I3612" s="259"/>
      <c r="J3612" s="259"/>
    </row>
    <row r="3613" spans="1:10">
      <c r="A3613" s="259"/>
      <c r="B3613" s="259"/>
      <c r="C3613" s="259"/>
      <c r="D3613" s="259"/>
      <c r="E3613" s="259"/>
      <c r="F3613" s="270"/>
      <c r="G3613" s="259"/>
      <c r="H3613" s="259"/>
      <c r="I3613" s="259"/>
      <c r="J3613" s="259"/>
    </row>
    <row r="3614" spans="1:10">
      <c r="A3614" s="259"/>
      <c r="B3614" s="259"/>
      <c r="C3614" s="259"/>
      <c r="D3614" s="259"/>
      <c r="E3614" s="259"/>
      <c r="F3614" s="270"/>
      <c r="G3614" s="259"/>
      <c r="H3614" s="259"/>
      <c r="I3614" s="259"/>
      <c r="J3614" s="259"/>
    </row>
    <row r="3615" spans="1:10">
      <c r="A3615" s="259"/>
      <c r="B3615" s="259"/>
      <c r="C3615" s="259"/>
      <c r="D3615" s="259"/>
      <c r="E3615" s="259"/>
      <c r="F3615" s="270"/>
      <c r="G3615" s="259"/>
      <c r="H3615" s="259"/>
      <c r="I3615" s="259"/>
      <c r="J3615" s="259"/>
    </row>
    <row r="3616" spans="1:10">
      <c r="A3616" s="259"/>
      <c r="B3616" s="259"/>
      <c r="C3616" s="259"/>
      <c r="D3616" s="259"/>
      <c r="E3616" s="259"/>
      <c r="F3616" s="270"/>
      <c r="G3616" s="259"/>
      <c r="H3616" s="259"/>
      <c r="I3616" s="259"/>
      <c r="J3616" s="259"/>
    </row>
    <row r="3617" spans="1:10">
      <c r="A3617" s="259"/>
      <c r="B3617" s="259"/>
      <c r="C3617" s="259"/>
      <c r="D3617" s="259"/>
      <c r="E3617" s="259"/>
      <c r="F3617" s="270"/>
      <c r="G3617" s="259"/>
      <c r="H3617" s="259"/>
      <c r="I3617" s="259"/>
      <c r="J3617" s="259"/>
    </row>
    <row r="3618" spans="1:10">
      <c r="A3618" s="259"/>
      <c r="B3618" s="259"/>
      <c r="C3618" s="259"/>
      <c r="D3618" s="259"/>
      <c r="E3618" s="259"/>
      <c r="F3618" s="270"/>
      <c r="G3618" s="259"/>
      <c r="H3618" s="259"/>
      <c r="I3618" s="259"/>
      <c r="J3618" s="259"/>
    </row>
    <row r="3619" spans="1:10">
      <c r="A3619" s="259"/>
      <c r="B3619" s="259"/>
      <c r="C3619" s="259"/>
      <c r="D3619" s="259"/>
      <c r="E3619" s="259"/>
      <c r="F3619" s="270"/>
      <c r="G3619" s="259"/>
      <c r="H3619" s="259"/>
      <c r="I3619" s="259"/>
      <c r="J3619" s="259"/>
    </row>
    <row r="3620" spans="1:10">
      <c r="A3620" s="259"/>
      <c r="B3620" s="259"/>
      <c r="C3620" s="259"/>
      <c r="D3620" s="259"/>
      <c r="E3620" s="259"/>
      <c r="F3620" s="270"/>
      <c r="G3620" s="259"/>
      <c r="H3620" s="259"/>
      <c r="I3620" s="259"/>
      <c r="J3620" s="259"/>
    </row>
    <row r="3621" spans="1:10">
      <c r="A3621" s="259"/>
      <c r="B3621" s="259"/>
      <c r="C3621" s="259"/>
      <c r="D3621" s="259"/>
      <c r="E3621" s="259"/>
      <c r="F3621" s="270"/>
      <c r="G3621" s="259"/>
      <c r="H3621" s="259"/>
      <c r="I3621" s="259"/>
      <c r="J3621" s="259"/>
    </row>
    <row r="3622" spans="1:10">
      <c r="A3622" s="259"/>
      <c r="B3622" s="259"/>
      <c r="C3622" s="259"/>
      <c r="D3622" s="259"/>
      <c r="E3622" s="259"/>
      <c r="F3622" s="270"/>
      <c r="G3622" s="259"/>
      <c r="H3622" s="259"/>
      <c r="I3622" s="259"/>
      <c r="J3622" s="259"/>
    </row>
    <row r="3623" spans="1:10">
      <c r="A3623" s="259"/>
      <c r="B3623" s="259"/>
      <c r="C3623" s="259"/>
      <c r="D3623" s="259"/>
      <c r="E3623" s="259"/>
      <c r="F3623" s="270"/>
      <c r="G3623" s="259"/>
      <c r="H3623" s="259"/>
      <c r="I3623" s="259"/>
      <c r="J3623" s="259"/>
    </row>
    <row r="3624" spans="1:10">
      <c r="A3624" s="259"/>
      <c r="B3624" s="259"/>
      <c r="C3624" s="259"/>
      <c r="D3624" s="259"/>
      <c r="E3624" s="259"/>
      <c r="F3624" s="270"/>
      <c r="G3624" s="259"/>
      <c r="H3624" s="259"/>
      <c r="I3624" s="259"/>
      <c r="J3624" s="259"/>
    </row>
    <row r="3625" spans="1:10">
      <c r="A3625" s="259"/>
      <c r="B3625" s="259"/>
      <c r="C3625" s="259"/>
      <c r="D3625" s="259"/>
      <c r="E3625" s="259"/>
      <c r="F3625" s="270"/>
      <c r="G3625" s="259"/>
      <c r="H3625" s="259"/>
      <c r="I3625" s="259"/>
      <c r="J3625" s="259"/>
    </row>
    <row r="3626" spans="1:10">
      <c r="A3626" s="259"/>
      <c r="B3626" s="259"/>
      <c r="C3626" s="259"/>
      <c r="D3626" s="259"/>
      <c r="E3626" s="259"/>
      <c r="F3626" s="270"/>
      <c r="G3626" s="259"/>
      <c r="H3626" s="259"/>
      <c r="I3626" s="259"/>
      <c r="J3626" s="259"/>
    </row>
    <row r="3627" spans="1:10">
      <c r="A3627" s="259"/>
      <c r="B3627" s="259"/>
      <c r="C3627" s="259"/>
      <c r="D3627" s="259"/>
      <c r="E3627" s="259"/>
      <c r="F3627" s="270"/>
      <c r="G3627" s="259"/>
      <c r="H3627" s="259"/>
      <c r="I3627" s="259"/>
      <c r="J3627" s="259"/>
    </row>
    <row r="3628" spans="1:10">
      <c r="A3628" s="259"/>
      <c r="B3628" s="259"/>
      <c r="C3628" s="259"/>
      <c r="D3628" s="259"/>
      <c r="E3628" s="259"/>
      <c r="F3628" s="270"/>
      <c r="G3628" s="259"/>
      <c r="H3628" s="259"/>
      <c r="I3628" s="259"/>
      <c r="J3628" s="259"/>
    </row>
    <row r="3629" spans="1:10">
      <c r="A3629" s="259"/>
      <c r="B3629" s="259"/>
      <c r="C3629" s="259"/>
      <c r="D3629" s="259"/>
      <c r="E3629" s="259"/>
      <c r="F3629" s="270"/>
      <c r="G3629" s="259"/>
      <c r="H3629" s="259"/>
      <c r="I3629" s="259"/>
      <c r="J3629" s="259"/>
    </row>
    <row r="3630" spans="1:10">
      <c r="A3630" s="259"/>
      <c r="B3630" s="259"/>
      <c r="C3630" s="259"/>
      <c r="D3630" s="259"/>
      <c r="E3630" s="259"/>
      <c r="F3630" s="270"/>
      <c r="G3630" s="259"/>
      <c r="H3630" s="259"/>
      <c r="I3630" s="259"/>
      <c r="J3630" s="259"/>
    </row>
    <row r="3631" spans="1:10">
      <c r="A3631" s="259"/>
      <c r="B3631" s="259"/>
      <c r="C3631" s="259"/>
      <c r="D3631" s="259"/>
      <c r="E3631" s="259"/>
      <c r="F3631" s="270"/>
      <c r="G3631" s="259"/>
      <c r="H3631" s="259"/>
      <c r="I3631" s="259"/>
      <c r="J3631" s="259"/>
    </row>
    <row r="3632" spans="1:10">
      <c r="A3632" s="259"/>
      <c r="B3632" s="259"/>
      <c r="C3632" s="259"/>
      <c r="D3632" s="259"/>
      <c r="E3632" s="259"/>
      <c r="F3632" s="270"/>
      <c r="G3632" s="259"/>
      <c r="H3632" s="259"/>
      <c r="I3632" s="259"/>
      <c r="J3632" s="259"/>
    </row>
    <row r="3633" spans="1:10">
      <c r="A3633" s="259"/>
      <c r="B3633" s="259"/>
      <c r="C3633" s="259"/>
      <c r="D3633" s="259"/>
      <c r="E3633" s="259"/>
      <c r="F3633" s="270"/>
      <c r="G3633" s="259"/>
      <c r="H3633" s="259"/>
      <c r="I3633" s="259"/>
      <c r="J3633" s="259"/>
    </row>
    <row r="3634" spans="1:10">
      <c r="A3634" s="259"/>
      <c r="B3634" s="259"/>
      <c r="C3634" s="259"/>
      <c r="D3634" s="259"/>
      <c r="E3634" s="259"/>
      <c r="F3634" s="270"/>
      <c r="G3634" s="259"/>
      <c r="H3634" s="259"/>
      <c r="I3634" s="259"/>
      <c r="J3634" s="259"/>
    </row>
    <row r="3635" spans="1:10">
      <c r="A3635" s="259"/>
      <c r="B3635" s="259"/>
      <c r="C3635" s="259"/>
      <c r="D3635" s="259"/>
      <c r="E3635" s="259"/>
      <c r="F3635" s="270"/>
      <c r="G3635" s="259"/>
      <c r="H3635" s="259"/>
      <c r="I3635" s="259"/>
      <c r="J3635" s="259"/>
    </row>
    <row r="3636" spans="1:10">
      <c r="A3636" s="259"/>
      <c r="B3636" s="259"/>
      <c r="C3636" s="259"/>
      <c r="D3636" s="259"/>
      <c r="E3636" s="259"/>
      <c r="F3636" s="270"/>
      <c r="G3636" s="259"/>
      <c r="H3636" s="259"/>
      <c r="I3636" s="259"/>
      <c r="J3636" s="259"/>
    </row>
    <row r="3637" spans="1:10">
      <c r="A3637" s="259"/>
      <c r="B3637" s="259"/>
      <c r="C3637" s="259"/>
      <c r="D3637" s="259"/>
      <c r="E3637" s="259"/>
      <c r="F3637" s="270"/>
      <c r="G3637" s="259"/>
      <c r="H3637" s="259"/>
      <c r="I3637" s="259"/>
      <c r="J3637" s="259"/>
    </row>
    <row r="3638" spans="1:10">
      <c r="A3638" s="259"/>
      <c r="B3638" s="259"/>
      <c r="C3638" s="259"/>
      <c r="D3638" s="259"/>
      <c r="E3638" s="259"/>
      <c r="F3638" s="270"/>
      <c r="G3638" s="259"/>
      <c r="H3638" s="259"/>
      <c r="I3638" s="259"/>
      <c r="J3638" s="259"/>
    </row>
    <row r="3639" spans="1:10">
      <c r="A3639" s="259"/>
      <c r="B3639" s="259"/>
      <c r="C3639" s="259"/>
      <c r="D3639" s="259"/>
      <c r="E3639" s="259"/>
      <c r="F3639" s="270"/>
      <c r="G3639" s="259"/>
      <c r="H3639" s="259"/>
      <c r="I3639" s="259"/>
      <c r="J3639" s="259"/>
    </row>
    <row r="3640" spans="1:10">
      <c r="A3640" s="259"/>
      <c r="B3640" s="259"/>
      <c r="C3640" s="259"/>
      <c r="D3640" s="259"/>
      <c r="E3640" s="259"/>
      <c r="F3640" s="270"/>
      <c r="G3640" s="259"/>
      <c r="H3640" s="259"/>
      <c r="I3640" s="259"/>
      <c r="J3640" s="259"/>
    </row>
    <row r="3641" spans="1:10">
      <c r="A3641" s="259"/>
      <c r="B3641" s="259"/>
      <c r="C3641" s="259"/>
      <c r="D3641" s="259"/>
      <c r="E3641" s="259"/>
      <c r="F3641" s="270"/>
      <c r="G3641" s="259"/>
      <c r="H3641" s="259"/>
      <c r="I3641" s="259"/>
      <c r="J3641" s="259"/>
    </row>
    <row r="3642" spans="1:10">
      <c r="A3642" s="259"/>
      <c r="B3642" s="259"/>
      <c r="C3642" s="259"/>
      <c r="D3642" s="259"/>
      <c r="E3642" s="259"/>
      <c r="F3642" s="270"/>
      <c r="G3642" s="259"/>
      <c r="H3642" s="259"/>
      <c r="I3642" s="259"/>
      <c r="J3642" s="259"/>
    </row>
    <row r="3643" spans="1:10">
      <c r="A3643" s="259"/>
      <c r="B3643" s="259"/>
      <c r="C3643" s="259"/>
      <c r="D3643" s="259"/>
      <c r="E3643" s="259"/>
      <c r="F3643" s="270"/>
      <c r="G3643" s="259"/>
      <c r="H3643" s="259"/>
      <c r="I3643" s="259"/>
      <c r="J3643" s="259"/>
    </row>
    <row r="3644" spans="1:10">
      <c r="A3644" s="259"/>
      <c r="B3644" s="259"/>
      <c r="C3644" s="259"/>
      <c r="D3644" s="259"/>
      <c r="E3644" s="259"/>
      <c r="F3644" s="270"/>
      <c r="G3644" s="259"/>
      <c r="H3644" s="259"/>
      <c r="I3644" s="259"/>
      <c r="J3644" s="259"/>
    </row>
    <row r="3645" spans="1:10">
      <c r="A3645" s="259"/>
      <c r="B3645" s="259"/>
      <c r="C3645" s="259"/>
      <c r="D3645" s="259"/>
      <c r="E3645" s="259"/>
      <c r="F3645" s="270"/>
      <c r="G3645" s="259"/>
      <c r="H3645" s="259"/>
      <c r="I3645" s="259"/>
      <c r="J3645" s="259"/>
    </row>
    <row r="3646" spans="1:10">
      <c r="A3646" s="259"/>
      <c r="B3646" s="259"/>
      <c r="C3646" s="259"/>
      <c r="D3646" s="259"/>
      <c r="E3646" s="259"/>
      <c r="F3646" s="270"/>
      <c r="G3646" s="259"/>
      <c r="H3646" s="259"/>
      <c r="I3646" s="259"/>
      <c r="J3646" s="259"/>
    </row>
    <row r="3647" spans="1:10">
      <c r="A3647" s="259"/>
      <c r="B3647" s="259"/>
      <c r="C3647" s="259"/>
      <c r="D3647" s="259"/>
      <c r="E3647" s="259"/>
      <c r="F3647" s="270"/>
      <c r="G3647" s="259"/>
      <c r="H3647" s="259"/>
      <c r="I3647" s="259"/>
      <c r="J3647" s="259"/>
    </row>
    <row r="3648" spans="1:10">
      <c r="A3648" s="259"/>
      <c r="B3648" s="259"/>
      <c r="C3648" s="259"/>
      <c r="D3648" s="259"/>
      <c r="E3648" s="259"/>
      <c r="F3648" s="270"/>
      <c r="G3648" s="259"/>
      <c r="H3648" s="259"/>
      <c r="I3648" s="259"/>
      <c r="J3648" s="259"/>
    </row>
    <row r="3649" spans="1:10">
      <c r="A3649" s="259"/>
      <c r="B3649" s="259"/>
      <c r="C3649" s="259"/>
      <c r="D3649" s="259"/>
      <c r="E3649" s="259"/>
      <c r="F3649" s="270"/>
      <c r="G3649" s="259"/>
      <c r="H3649" s="259"/>
      <c r="I3649" s="259"/>
      <c r="J3649" s="259"/>
    </row>
    <row r="3650" spans="1:10">
      <c r="A3650" s="259"/>
      <c r="B3650" s="259"/>
      <c r="C3650" s="259"/>
      <c r="D3650" s="259"/>
      <c r="E3650" s="259"/>
      <c r="F3650" s="270"/>
      <c r="G3650" s="259"/>
      <c r="H3650" s="259"/>
      <c r="I3650" s="259"/>
      <c r="J3650" s="259"/>
    </row>
    <row r="3651" spans="1:10">
      <c r="A3651" s="259"/>
      <c r="B3651" s="259"/>
      <c r="C3651" s="259"/>
      <c r="D3651" s="259"/>
      <c r="E3651" s="259"/>
      <c r="F3651" s="270"/>
      <c r="G3651" s="259"/>
      <c r="H3651" s="259"/>
      <c r="I3651" s="259"/>
      <c r="J3651" s="259"/>
    </row>
    <row r="3652" spans="1:10">
      <c r="A3652" s="259"/>
      <c r="B3652" s="259"/>
      <c r="C3652" s="259"/>
      <c r="D3652" s="259"/>
      <c r="E3652" s="259"/>
      <c r="F3652" s="270"/>
      <c r="G3652" s="259"/>
      <c r="H3652" s="259"/>
      <c r="I3652" s="259"/>
      <c r="J3652" s="259"/>
    </row>
    <row r="3653" spans="1:10">
      <c r="A3653" s="259"/>
      <c r="B3653" s="259"/>
      <c r="C3653" s="259"/>
      <c r="D3653" s="259"/>
      <c r="E3653" s="259"/>
      <c r="F3653" s="270"/>
      <c r="G3653" s="259"/>
      <c r="H3653" s="259"/>
      <c r="I3653" s="259"/>
      <c r="J3653" s="259"/>
    </row>
    <row r="3654" spans="1:10">
      <c r="A3654" s="259"/>
      <c r="B3654" s="259"/>
      <c r="C3654" s="259"/>
      <c r="D3654" s="259"/>
      <c r="E3654" s="259"/>
      <c r="F3654" s="270"/>
      <c r="G3654" s="259"/>
      <c r="H3654" s="259"/>
      <c r="I3654" s="259"/>
      <c r="J3654" s="259"/>
    </row>
    <row r="3655" spans="1:10">
      <c r="A3655" s="259"/>
      <c r="B3655" s="259"/>
      <c r="C3655" s="259"/>
      <c r="D3655" s="259"/>
      <c r="E3655" s="259"/>
      <c r="F3655" s="270"/>
      <c r="G3655" s="259"/>
      <c r="H3655" s="259"/>
      <c r="I3655" s="259"/>
      <c r="J3655" s="259"/>
    </row>
    <row r="3656" spans="1:10">
      <c r="A3656" s="259"/>
      <c r="B3656" s="259"/>
      <c r="C3656" s="259"/>
      <c r="D3656" s="259"/>
      <c r="E3656" s="259"/>
      <c r="F3656" s="270"/>
      <c r="G3656" s="259"/>
      <c r="H3656" s="259"/>
      <c r="I3656" s="259"/>
      <c r="J3656" s="259"/>
    </row>
    <row r="3657" spans="1:10">
      <c r="A3657" s="259"/>
      <c r="B3657" s="259"/>
      <c r="C3657" s="259"/>
      <c r="D3657" s="259"/>
      <c r="E3657" s="259"/>
      <c r="F3657" s="270"/>
      <c r="G3657" s="259"/>
      <c r="H3657" s="259"/>
      <c r="I3657" s="259"/>
      <c r="J3657" s="259"/>
    </row>
    <row r="3658" spans="1:10">
      <c r="A3658" s="259"/>
      <c r="B3658" s="259"/>
      <c r="C3658" s="259"/>
      <c r="D3658" s="259"/>
      <c r="E3658" s="259"/>
      <c r="F3658" s="270"/>
      <c r="G3658" s="259"/>
      <c r="H3658" s="259"/>
      <c r="I3658" s="259"/>
      <c r="J3658" s="259"/>
    </row>
    <row r="3659" spans="1:10">
      <c r="A3659" s="259"/>
      <c r="B3659" s="259"/>
      <c r="C3659" s="259"/>
      <c r="D3659" s="259"/>
      <c r="E3659" s="259"/>
      <c r="F3659" s="270"/>
      <c r="G3659" s="259"/>
      <c r="H3659" s="259"/>
      <c r="I3659" s="259"/>
      <c r="J3659" s="259"/>
    </row>
    <row r="3660" spans="1:10">
      <c r="A3660" s="259"/>
      <c r="B3660" s="259"/>
      <c r="C3660" s="259"/>
      <c r="D3660" s="259"/>
      <c r="E3660" s="259"/>
      <c r="F3660" s="270"/>
      <c r="G3660" s="259"/>
      <c r="H3660" s="259"/>
      <c r="I3660" s="259"/>
      <c r="J3660" s="259"/>
    </row>
    <row r="3661" spans="1:10">
      <c r="A3661" s="259"/>
      <c r="B3661" s="259"/>
      <c r="C3661" s="259"/>
      <c r="D3661" s="259"/>
      <c r="E3661" s="259"/>
      <c r="F3661" s="270"/>
      <c r="G3661" s="259"/>
      <c r="H3661" s="259"/>
      <c r="I3661" s="259"/>
      <c r="J3661" s="259"/>
    </row>
    <row r="3662" spans="1:10">
      <c r="A3662" s="259"/>
      <c r="B3662" s="259"/>
      <c r="C3662" s="259"/>
      <c r="D3662" s="259"/>
      <c r="E3662" s="259"/>
      <c r="F3662" s="270"/>
      <c r="G3662" s="259"/>
      <c r="H3662" s="259"/>
      <c r="I3662" s="259"/>
      <c r="J3662" s="259"/>
    </row>
    <row r="3663" spans="1:10">
      <c r="A3663" s="259"/>
      <c r="B3663" s="259"/>
      <c r="C3663" s="259"/>
      <c r="D3663" s="259"/>
      <c r="E3663" s="259"/>
      <c r="F3663" s="270"/>
      <c r="G3663" s="259"/>
      <c r="H3663" s="259"/>
      <c r="I3663" s="259"/>
      <c r="J3663" s="259"/>
    </row>
    <row r="3664" spans="1:10">
      <c r="A3664" s="259"/>
      <c r="B3664" s="259"/>
      <c r="C3664" s="259"/>
      <c r="D3664" s="259"/>
      <c r="E3664" s="259"/>
      <c r="F3664" s="270"/>
      <c r="G3664" s="259"/>
      <c r="H3664" s="259"/>
      <c r="I3664" s="259"/>
      <c r="J3664" s="259"/>
    </row>
    <row r="3665" spans="1:10">
      <c r="A3665" s="259"/>
      <c r="B3665" s="259"/>
      <c r="C3665" s="259"/>
      <c r="D3665" s="259"/>
      <c r="E3665" s="259"/>
      <c r="F3665" s="270"/>
      <c r="G3665" s="259"/>
      <c r="H3665" s="259"/>
      <c r="I3665" s="259"/>
      <c r="J3665" s="259"/>
    </row>
    <row r="3666" spans="1:10">
      <c r="A3666" s="259"/>
      <c r="B3666" s="259"/>
      <c r="C3666" s="259"/>
      <c r="D3666" s="259"/>
      <c r="E3666" s="259"/>
      <c r="F3666" s="270"/>
      <c r="G3666" s="259"/>
      <c r="H3666" s="259"/>
      <c r="I3666" s="259"/>
      <c r="J3666" s="259"/>
    </row>
    <row r="3667" spans="1:10">
      <c r="A3667" s="259"/>
      <c r="B3667" s="259"/>
      <c r="C3667" s="259"/>
      <c r="D3667" s="259"/>
      <c r="E3667" s="259"/>
      <c r="F3667" s="270"/>
      <c r="G3667" s="259"/>
      <c r="H3667" s="259"/>
      <c r="I3667" s="259"/>
      <c r="J3667" s="259"/>
    </row>
    <row r="3668" spans="1:10">
      <c r="A3668" s="259"/>
      <c r="B3668" s="259"/>
      <c r="C3668" s="259"/>
      <c r="D3668" s="259"/>
      <c r="E3668" s="259"/>
      <c r="F3668" s="270"/>
      <c r="G3668" s="259"/>
      <c r="H3668" s="259"/>
      <c r="I3668" s="259"/>
      <c r="J3668" s="259"/>
    </row>
    <row r="3669" spans="1:10">
      <c r="A3669" s="259"/>
      <c r="B3669" s="259"/>
      <c r="C3669" s="259"/>
      <c r="D3669" s="259"/>
      <c r="E3669" s="259"/>
      <c r="F3669" s="270"/>
      <c r="G3669" s="259"/>
      <c r="H3669" s="259"/>
      <c r="I3669" s="259"/>
      <c r="J3669" s="259"/>
    </row>
    <row r="3670" spans="1:10">
      <c r="A3670" s="259"/>
      <c r="B3670" s="259"/>
      <c r="C3670" s="259"/>
      <c r="D3670" s="259"/>
      <c r="E3670" s="259"/>
      <c r="F3670" s="270"/>
      <c r="G3670" s="259"/>
      <c r="H3670" s="259"/>
      <c r="I3670" s="259"/>
      <c r="J3670" s="259"/>
    </row>
    <row r="3671" spans="1:10">
      <c r="A3671" s="259"/>
      <c r="B3671" s="259"/>
      <c r="C3671" s="259"/>
      <c r="D3671" s="259"/>
      <c r="E3671" s="259"/>
      <c r="F3671" s="270"/>
      <c r="G3671" s="259"/>
      <c r="H3671" s="259"/>
      <c r="I3671" s="259"/>
      <c r="J3671" s="259"/>
    </row>
    <row r="3672" spans="1:10">
      <c r="A3672" s="259"/>
      <c r="B3672" s="259"/>
      <c r="C3672" s="259"/>
      <c r="D3672" s="259"/>
      <c r="E3672" s="259"/>
      <c r="F3672" s="270"/>
      <c r="G3672" s="259"/>
      <c r="H3672" s="259"/>
      <c r="I3672" s="259"/>
      <c r="J3672" s="259"/>
    </row>
    <row r="3673" spans="1:10">
      <c r="A3673" s="259"/>
      <c r="B3673" s="259"/>
      <c r="C3673" s="259"/>
      <c r="D3673" s="259"/>
      <c r="E3673" s="259"/>
      <c r="F3673" s="270"/>
      <c r="G3673" s="259"/>
      <c r="H3673" s="259"/>
      <c r="I3673" s="259"/>
      <c r="J3673" s="259"/>
    </row>
    <row r="3674" spans="1:10">
      <c r="A3674" s="259"/>
      <c r="B3674" s="259"/>
      <c r="C3674" s="259"/>
      <c r="D3674" s="259"/>
      <c r="E3674" s="259"/>
      <c r="F3674" s="270"/>
      <c r="G3674" s="259"/>
      <c r="H3674" s="259"/>
      <c r="I3674" s="259"/>
      <c r="J3674" s="259"/>
    </row>
    <row r="3675" spans="1:10">
      <c r="A3675" s="259"/>
      <c r="B3675" s="259"/>
      <c r="C3675" s="259"/>
      <c r="D3675" s="259"/>
      <c r="E3675" s="259"/>
      <c r="F3675" s="270"/>
      <c r="G3675" s="259"/>
      <c r="H3675" s="259"/>
      <c r="I3675" s="259"/>
      <c r="J3675" s="259"/>
    </row>
    <row r="3676" spans="1:10">
      <c r="A3676" s="259"/>
      <c r="B3676" s="259"/>
      <c r="C3676" s="259"/>
      <c r="D3676" s="259"/>
      <c r="E3676" s="259"/>
      <c r="F3676" s="270"/>
      <c r="G3676" s="259"/>
      <c r="H3676" s="259"/>
      <c r="I3676" s="259"/>
      <c r="J3676" s="259"/>
    </row>
    <row r="3677" spans="1:10">
      <c r="A3677" s="259"/>
      <c r="B3677" s="259"/>
      <c r="C3677" s="259"/>
      <c r="D3677" s="259"/>
      <c r="E3677" s="259"/>
      <c r="F3677" s="270"/>
      <c r="G3677" s="259"/>
      <c r="H3677" s="259"/>
      <c r="I3677" s="259"/>
      <c r="J3677" s="259"/>
    </row>
    <row r="3678" spans="1:10">
      <c r="A3678" s="259"/>
      <c r="B3678" s="259"/>
      <c r="C3678" s="259"/>
      <c r="D3678" s="259"/>
      <c r="E3678" s="259"/>
      <c r="F3678" s="270"/>
      <c r="G3678" s="259"/>
      <c r="H3678" s="259"/>
      <c r="I3678" s="259"/>
      <c r="J3678" s="259"/>
    </row>
    <row r="3679" spans="1:10">
      <c r="A3679" s="259"/>
      <c r="B3679" s="259"/>
      <c r="C3679" s="259"/>
      <c r="D3679" s="259"/>
      <c r="E3679" s="259"/>
      <c r="F3679" s="270"/>
      <c r="G3679" s="259"/>
      <c r="H3679" s="259"/>
      <c r="I3679" s="259"/>
      <c r="J3679" s="259"/>
    </row>
    <row r="3680" spans="1:10">
      <c r="A3680" s="259"/>
      <c r="B3680" s="259"/>
      <c r="C3680" s="259"/>
      <c r="D3680" s="259"/>
      <c r="E3680" s="259"/>
      <c r="F3680" s="270"/>
      <c r="G3680" s="259"/>
      <c r="H3680" s="259"/>
      <c r="I3680" s="259"/>
      <c r="J3680" s="259"/>
    </row>
    <row r="3681" spans="1:10">
      <c r="A3681" s="259"/>
      <c r="B3681" s="259"/>
      <c r="C3681" s="259"/>
      <c r="D3681" s="259"/>
      <c r="E3681" s="259"/>
      <c r="F3681" s="270"/>
      <c r="G3681" s="259"/>
      <c r="H3681" s="259"/>
      <c r="I3681" s="259"/>
      <c r="J3681" s="259"/>
    </row>
    <row r="3682" spans="1:10">
      <c r="A3682" s="259"/>
      <c r="B3682" s="259"/>
      <c r="C3682" s="259"/>
      <c r="D3682" s="259"/>
      <c r="E3682" s="259"/>
      <c r="F3682" s="270"/>
      <c r="G3682" s="259"/>
      <c r="H3682" s="259"/>
      <c r="I3682" s="259"/>
      <c r="J3682" s="259"/>
    </row>
    <row r="3683" spans="1:10">
      <c r="A3683" s="259"/>
      <c r="B3683" s="259"/>
      <c r="C3683" s="259"/>
      <c r="D3683" s="259"/>
      <c r="E3683" s="259"/>
      <c r="F3683" s="270"/>
      <c r="G3683" s="259"/>
      <c r="H3683" s="259"/>
      <c r="I3683" s="259"/>
      <c r="J3683" s="259"/>
    </row>
    <row r="3684" spans="1:10">
      <c r="A3684" s="259"/>
      <c r="B3684" s="259"/>
      <c r="C3684" s="259"/>
      <c r="D3684" s="259"/>
      <c r="E3684" s="259"/>
      <c r="F3684" s="270"/>
      <c r="G3684" s="259"/>
      <c r="H3684" s="259"/>
      <c r="I3684" s="259"/>
      <c r="J3684" s="259"/>
    </row>
    <row r="3685" spans="1:10">
      <c r="A3685" s="259"/>
      <c r="B3685" s="259"/>
      <c r="C3685" s="259"/>
      <c r="D3685" s="259"/>
      <c r="E3685" s="259"/>
      <c r="F3685" s="270"/>
      <c r="G3685" s="259"/>
      <c r="H3685" s="259"/>
      <c r="I3685" s="259"/>
      <c r="J3685" s="259"/>
    </row>
    <row r="3686" spans="1:10">
      <c r="A3686" s="259"/>
      <c r="B3686" s="259"/>
      <c r="C3686" s="259"/>
      <c r="D3686" s="259"/>
      <c r="E3686" s="259"/>
      <c r="F3686" s="270"/>
      <c r="G3686" s="259"/>
      <c r="H3686" s="259"/>
      <c r="I3686" s="259"/>
      <c r="J3686" s="259"/>
    </row>
    <row r="3687" spans="1:10">
      <c r="A3687" s="259"/>
      <c r="B3687" s="259"/>
      <c r="C3687" s="259"/>
      <c r="D3687" s="259"/>
      <c r="E3687" s="259"/>
      <c r="F3687" s="270"/>
      <c r="G3687" s="259"/>
      <c r="H3687" s="259"/>
      <c r="I3687" s="259"/>
      <c r="J3687" s="259"/>
    </row>
    <row r="3688" spans="1:10">
      <c r="A3688" s="259"/>
      <c r="B3688" s="259"/>
      <c r="C3688" s="259"/>
      <c r="D3688" s="259"/>
      <c r="E3688" s="259"/>
      <c r="F3688" s="270"/>
      <c r="G3688" s="259"/>
      <c r="H3688" s="259"/>
      <c r="I3688" s="259"/>
      <c r="J3688" s="259"/>
    </row>
    <row r="3689" spans="1:10">
      <c r="A3689" s="259"/>
      <c r="B3689" s="259"/>
      <c r="C3689" s="259"/>
      <c r="D3689" s="259"/>
      <c r="E3689" s="259"/>
      <c r="F3689" s="270"/>
      <c r="G3689" s="259"/>
      <c r="H3689" s="259"/>
      <c r="I3689" s="259"/>
      <c r="J3689" s="259"/>
    </row>
    <row r="3690" spans="1:10">
      <c r="A3690" s="259"/>
      <c r="B3690" s="259"/>
      <c r="C3690" s="259"/>
      <c r="D3690" s="259"/>
      <c r="E3690" s="259"/>
      <c r="F3690" s="270"/>
      <c r="G3690" s="259"/>
      <c r="H3690" s="259"/>
      <c r="I3690" s="259"/>
      <c r="J3690" s="259"/>
    </row>
    <row r="3691" spans="1:10">
      <c r="A3691" s="259"/>
      <c r="B3691" s="259"/>
      <c r="C3691" s="259"/>
      <c r="D3691" s="259"/>
      <c r="E3691" s="259"/>
      <c r="F3691" s="270"/>
      <c r="G3691" s="259"/>
      <c r="H3691" s="259"/>
      <c r="I3691" s="259"/>
      <c r="J3691" s="259"/>
    </row>
    <row r="3692" spans="1:10">
      <c r="A3692" s="259"/>
      <c r="B3692" s="259"/>
      <c r="C3692" s="259"/>
      <c r="D3692" s="259"/>
      <c r="E3692" s="259"/>
      <c r="F3692" s="270"/>
      <c r="G3692" s="259"/>
      <c r="H3692" s="259"/>
      <c r="I3692" s="259"/>
      <c r="J3692" s="259"/>
    </row>
    <row r="3693" spans="1:10">
      <c r="A3693" s="259"/>
      <c r="B3693" s="259"/>
      <c r="C3693" s="259"/>
      <c r="D3693" s="259"/>
      <c r="E3693" s="259"/>
      <c r="F3693" s="270"/>
      <c r="G3693" s="259"/>
      <c r="H3693" s="259"/>
      <c r="I3693" s="259"/>
      <c r="J3693" s="259"/>
    </row>
    <row r="3694" spans="1:10">
      <c r="A3694" s="259"/>
      <c r="B3694" s="259"/>
      <c r="C3694" s="259"/>
      <c r="D3694" s="259"/>
      <c r="E3694" s="259"/>
      <c r="F3694" s="270"/>
      <c r="G3694" s="259"/>
      <c r="H3694" s="259"/>
      <c r="I3694" s="259"/>
      <c r="J3694" s="259"/>
    </row>
    <row r="3695" spans="1:10">
      <c r="A3695" s="259"/>
      <c r="B3695" s="259"/>
      <c r="C3695" s="259"/>
      <c r="D3695" s="259"/>
      <c r="E3695" s="259"/>
      <c r="F3695" s="270"/>
      <c r="G3695" s="259"/>
      <c r="H3695" s="259"/>
      <c r="I3695" s="259"/>
      <c r="J3695" s="259"/>
    </row>
    <row r="3696" spans="1:10">
      <c r="A3696" s="259"/>
      <c r="B3696" s="259"/>
      <c r="C3696" s="259"/>
      <c r="D3696" s="259"/>
      <c r="E3696" s="259"/>
      <c r="F3696" s="270"/>
      <c r="G3696" s="259"/>
      <c r="H3696" s="259"/>
      <c r="I3696" s="259"/>
      <c r="J3696" s="259"/>
    </row>
    <row r="3697" spans="1:10">
      <c r="A3697" s="259"/>
      <c r="B3697" s="259"/>
      <c r="C3697" s="259"/>
      <c r="D3697" s="259"/>
      <c r="E3697" s="259"/>
      <c r="F3697" s="270"/>
      <c r="G3697" s="259"/>
      <c r="H3697" s="259"/>
      <c r="I3697" s="259"/>
      <c r="J3697" s="259"/>
    </row>
    <row r="3698" spans="1:10">
      <c r="A3698" s="259"/>
      <c r="B3698" s="259"/>
      <c r="C3698" s="259"/>
      <c r="D3698" s="259"/>
      <c r="E3698" s="259"/>
      <c r="F3698" s="270"/>
      <c r="G3698" s="259"/>
      <c r="H3698" s="259"/>
      <c r="I3698" s="259"/>
      <c r="J3698" s="259"/>
    </row>
    <row r="3699" spans="1:10">
      <c r="A3699" s="259"/>
      <c r="B3699" s="259"/>
      <c r="C3699" s="259"/>
      <c r="D3699" s="259"/>
      <c r="E3699" s="259"/>
      <c r="F3699" s="270"/>
      <c r="G3699" s="259"/>
      <c r="H3699" s="259"/>
      <c r="I3699" s="259"/>
      <c r="J3699" s="259"/>
    </row>
    <row r="3700" spans="1:10">
      <c r="A3700" s="259"/>
      <c r="B3700" s="259"/>
      <c r="C3700" s="259"/>
      <c r="D3700" s="259"/>
      <c r="E3700" s="259"/>
      <c r="F3700" s="270"/>
      <c r="G3700" s="259"/>
      <c r="H3700" s="259"/>
      <c r="I3700" s="259"/>
      <c r="J3700" s="259"/>
    </row>
    <row r="3701" spans="1:10">
      <c r="A3701" s="259"/>
      <c r="B3701" s="259"/>
      <c r="C3701" s="259"/>
      <c r="D3701" s="259"/>
      <c r="E3701" s="259"/>
      <c r="F3701" s="270"/>
      <c r="G3701" s="259"/>
      <c r="H3701" s="259"/>
      <c r="I3701" s="259"/>
      <c r="J3701" s="259"/>
    </row>
    <row r="3702" spans="1:10">
      <c r="A3702" s="259"/>
      <c r="B3702" s="259"/>
      <c r="C3702" s="259"/>
      <c r="D3702" s="259"/>
      <c r="E3702" s="259"/>
      <c r="F3702" s="270"/>
      <c r="G3702" s="259"/>
      <c r="H3702" s="259"/>
      <c r="I3702" s="259"/>
      <c r="J3702" s="259"/>
    </row>
    <row r="3703" spans="1:10">
      <c r="A3703" s="259"/>
      <c r="B3703" s="259"/>
      <c r="C3703" s="259"/>
      <c r="D3703" s="259"/>
      <c r="E3703" s="259"/>
      <c r="F3703" s="270"/>
      <c r="G3703" s="259"/>
      <c r="H3703" s="259"/>
      <c r="I3703" s="259"/>
      <c r="J3703" s="259"/>
    </row>
    <row r="3704" spans="1:10">
      <c r="A3704" s="259"/>
      <c r="B3704" s="259"/>
      <c r="C3704" s="259"/>
      <c r="D3704" s="259"/>
      <c r="E3704" s="259"/>
      <c r="F3704" s="270"/>
      <c r="G3704" s="259"/>
      <c r="H3704" s="259"/>
      <c r="I3704" s="259"/>
      <c r="J3704" s="259"/>
    </row>
    <row r="3705" spans="1:10">
      <c r="A3705" s="259"/>
      <c r="B3705" s="259"/>
      <c r="C3705" s="259"/>
      <c r="D3705" s="259"/>
      <c r="E3705" s="259"/>
      <c r="F3705" s="270"/>
      <c r="G3705" s="259"/>
      <c r="H3705" s="259"/>
      <c r="I3705" s="259"/>
      <c r="J3705" s="259"/>
    </row>
    <row r="3706" spans="1:10">
      <c r="A3706" s="259"/>
      <c r="B3706" s="259"/>
      <c r="C3706" s="259"/>
      <c r="D3706" s="259"/>
      <c r="E3706" s="259"/>
      <c r="F3706" s="270"/>
      <c r="G3706" s="259"/>
      <c r="H3706" s="259"/>
      <c r="I3706" s="259"/>
      <c r="J3706" s="259"/>
    </row>
    <row r="3707" spans="1:10">
      <c r="A3707" s="259"/>
      <c r="B3707" s="259"/>
      <c r="C3707" s="259"/>
      <c r="D3707" s="259"/>
      <c r="E3707" s="259"/>
      <c r="F3707" s="270"/>
      <c r="G3707" s="259"/>
      <c r="H3707" s="259"/>
      <c r="I3707" s="259"/>
      <c r="J3707" s="259"/>
    </row>
    <row r="3708" spans="1:10">
      <c r="A3708" s="259"/>
      <c r="B3708" s="259"/>
      <c r="C3708" s="259"/>
      <c r="D3708" s="259"/>
      <c r="E3708" s="259"/>
      <c r="F3708" s="270"/>
      <c r="G3708" s="259"/>
      <c r="H3708" s="259"/>
      <c r="I3708" s="259"/>
      <c r="J3708" s="259"/>
    </row>
    <row r="3709" spans="1:10">
      <c r="A3709" s="259"/>
      <c r="B3709" s="259"/>
      <c r="C3709" s="259"/>
      <c r="D3709" s="259"/>
      <c r="E3709" s="259"/>
      <c r="F3709" s="270"/>
      <c r="G3709" s="259"/>
      <c r="H3709" s="259"/>
      <c r="I3709" s="259"/>
      <c r="J3709" s="259"/>
    </row>
    <row r="3710" spans="1:10">
      <c r="A3710" s="259"/>
      <c r="B3710" s="259"/>
      <c r="C3710" s="259"/>
      <c r="D3710" s="259"/>
      <c r="E3710" s="259"/>
      <c r="F3710" s="270"/>
      <c r="G3710" s="259"/>
      <c r="H3710" s="259"/>
      <c r="I3710" s="259"/>
      <c r="J3710" s="259"/>
    </row>
    <row r="3711" spans="1:10">
      <c r="A3711" s="259"/>
      <c r="B3711" s="259"/>
      <c r="C3711" s="259"/>
      <c r="D3711" s="259"/>
      <c r="E3711" s="259"/>
      <c r="F3711" s="270"/>
      <c r="G3711" s="259"/>
      <c r="H3711" s="259"/>
      <c r="I3711" s="259"/>
      <c r="J3711" s="259"/>
    </row>
    <row r="3712" spans="1:10">
      <c r="A3712" s="259"/>
      <c r="B3712" s="259"/>
      <c r="C3712" s="259"/>
      <c r="D3712" s="259"/>
      <c r="E3712" s="259"/>
      <c r="F3712" s="270"/>
      <c r="G3712" s="259"/>
      <c r="H3712" s="259"/>
      <c r="I3712" s="259"/>
      <c r="J3712" s="259"/>
    </row>
    <row r="3713" spans="1:10">
      <c r="A3713" s="259"/>
      <c r="B3713" s="259"/>
      <c r="C3713" s="259"/>
      <c r="D3713" s="259"/>
      <c r="E3713" s="259"/>
      <c r="F3713" s="270"/>
      <c r="G3713" s="259"/>
      <c r="H3713" s="259"/>
      <c r="I3713" s="259"/>
      <c r="J3713" s="259"/>
    </row>
    <row r="3714" spans="1:10">
      <c r="A3714" s="259"/>
      <c r="B3714" s="259"/>
      <c r="C3714" s="259"/>
      <c r="D3714" s="259"/>
      <c r="E3714" s="259"/>
      <c r="F3714" s="270"/>
      <c r="G3714" s="259"/>
      <c r="H3714" s="259"/>
      <c r="I3714" s="259"/>
      <c r="J3714" s="259"/>
    </row>
    <row r="3715" spans="1:10">
      <c r="A3715" s="259"/>
      <c r="B3715" s="259"/>
      <c r="C3715" s="259"/>
      <c r="D3715" s="259"/>
      <c r="E3715" s="259"/>
      <c r="F3715" s="270"/>
      <c r="G3715" s="259"/>
      <c r="H3715" s="259"/>
      <c r="I3715" s="259"/>
      <c r="J3715" s="259"/>
    </row>
    <row r="3716" spans="1:10">
      <c r="A3716" s="259"/>
      <c r="B3716" s="259"/>
      <c r="C3716" s="259"/>
      <c r="D3716" s="259"/>
      <c r="E3716" s="259"/>
      <c r="F3716" s="270"/>
      <c r="G3716" s="259"/>
      <c r="H3716" s="259"/>
      <c r="I3716" s="259"/>
      <c r="J3716" s="259"/>
    </row>
    <row r="3717" spans="1:10">
      <c r="A3717" s="259"/>
      <c r="B3717" s="259"/>
      <c r="C3717" s="259"/>
      <c r="D3717" s="259"/>
      <c r="E3717" s="259"/>
      <c r="F3717" s="270"/>
      <c r="G3717" s="259"/>
      <c r="H3717" s="259"/>
      <c r="I3717" s="259"/>
      <c r="J3717" s="259"/>
    </row>
    <row r="3718" spans="1:10">
      <c r="A3718" s="259"/>
      <c r="B3718" s="259"/>
      <c r="C3718" s="259"/>
      <c r="D3718" s="259"/>
      <c r="E3718" s="259"/>
      <c r="F3718" s="270"/>
      <c r="G3718" s="259"/>
      <c r="H3718" s="259"/>
      <c r="I3718" s="259"/>
      <c r="J3718" s="259"/>
    </row>
    <row r="3719" spans="1:10">
      <c r="A3719" s="259"/>
      <c r="B3719" s="259"/>
      <c r="C3719" s="259"/>
      <c r="D3719" s="259"/>
      <c r="E3719" s="259"/>
      <c r="F3719" s="270"/>
      <c r="G3719" s="259"/>
      <c r="H3719" s="259"/>
      <c r="I3719" s="259"/>
      <c r="J3719" s="259"/>
    </row>
    <row r="3720" spans="1:10">
      <c r="A3720" s="259"/>
      <c r="B3720" s="259"/>
      <c r="C3720" s="259"/>
      <c r="D3720" s="259"/>
      <c r="E3720" s="259"/>
      <c r="F3720" s="270"/>
      <c r="G3720" s="259"/>
      <c r="H3720" s="259"/>
      <c r="I3720" s="259"/>
      <c r="J3720" s="259"/>
    </row>
    <row r="3721" spans="1:10">
      <c r="A3721" s="259"/>
      <c r="B3721" s="259"/>
      <c r="C3721" s="259"/>
      <c r="D3721" s="259"/>
      <c r="E3721" s="259"/>
      <c r="F3721" s="270"/>
      <c r="G3721" s="259"/>
      <c r="H3721" s="259"/>
      <c r="I3721" s="259"/>
      <c r="J3721" s="259"/>
    </row>
    <row r="3722" spans="1:10">
      <c r="A3722" s="259"/>
      <c r="B3722" s="259"/>
      <c r="C3722" s="259"/>
      <c r="D3722" s="259"/>
      <c r="E3722" s="259"/>
      <c r="F3722" s="270"/>
      <c r="G3722" s="259"/>
      <c r="H3722" s="259"/>
      <c r="I3722" s="259"/>
      <c r="J3722" s="259"/>
    </row>
    <row r="3723" spans="1:10">
      <c r="A3723" s="259"/>
      <c r="B3723" s="259"/>
      <c r="C3723" s="259"/>
      <c r="D3723" s="259"/>
      <c r="E3723" s="259"/>
      <c r="F3723" s="270"/>
      <c r="G3723" s="259"/>
      <c r="H3723" s="259"/>
      <c r="I3723" s="259"/>
      <c r="J3723" s="259"/>
    </row>
    <row r="3724" spans="1:10">
      <c r="A3724" s="259"/>
      <c r="B3724" s="259"/>
      <c r="C3724" s="259"/>
      <c r="D3724" s="259"/>
      <c r="E3724" s="259"/>
      <c r="F3724" s="270"/>
      <c r="G3724" s="259"/>
      <c r="H3724" s="259"/>
      <c r="I3724" s="259"/>
      <c r="J3724" s="259"/>
    </row>
    <row r="3725" spans="1:10">
      <c r="A3725" s="259"/>
      <c r="B3725" s="259"/>
      <c r="C3725" s="259"/>
      <c r="D3725" s="259"/>
      <c r="E3725" s="259"/>
      <c r="F3725" s="270"/>
      <c r="G3725" s="259"/>
      <c r="H3725" s="259"/>
      <c r="I3725" s="259"/>
      <c r="J3725" s="259"/>
    </row>
    <row r="3726" spans="1:10">
      <c r="A3726" s="259"/>
      <c r="B3726" s="259"/>
      <c r="C3726" s="259"/>
      <c r="D3726" s="259"/>
      <c r="E3726" s="259"/>
      <c r="F3726" s="270"/>
      <c r="G3726" s="259"/>
      <c r="H3726" s="259"/>
      <c r="I3726" s="259"/>
      <c r="J3726" s="259"/>
    </row>
    <row r="3727" spans="1:10">
      <c r="A3727" s="259"/>
      <c r="B3727" s="259"/>
      <c r="C3727" s="259"/>
      <c r="D3727" s="259"/>
      <c r="E3727" s="259"/>
      <c r="F3727" s="270"/>
      <c r="G3727" s="259"/>
      <c r="H3727" s="259"/>
      <c r="I3727" s="259"/>
      <c r="J3727" s="259"/>
    </row>
    <row r="3728" spans="1:10">
      <c r="A3728" s="259"/>
      <c r="B3728" s="259"/>
      <c r="C3728" s="259"/>
      <c r="D3728" s="259"/>
      <c r="E3728" s="259"/>
      <c r="F3728" s="270"/>
      <c r="G3728" s="259"/>
      <c r="H3728" s="259"/>
      <c r="I3728" s="259"/>
      <c r="J3728" s="259"/>
    </row>
    <row r="3729" spans="1:10">
      <c r="A3729" s="259"/>
      <c r="B3729" s="259"/>
      <c r="C3729" s="259"/>
      <c r="D3729" s="259"/>
      <c r="E3729" s="259"/>
      <c r="F3729" s="270"/>
      <c r="G3729" s="259"/>
      <c r="H3729" s="259"/>
      <c r="I3729" s="259"/>
      <c r="J3729" s="259"/>
    </row>
    <row r="3730" spans="1:10">
      <c r="A3730" s="259"/>
      <c r="B3730" s="259"/>
      <c r="C3730" s="259"/>
      <c r="D3730" s="259"/>
      <c r="E3730" s="259"/>
      <c r="F3730" s="270"/>
      <c r="G3730" s="259"/>
      <c r="H3730" s="259"/>
      <c r="I3730" s="259"/>
      <c r="J3730" s="259"/>
    </row>
    <row r="3731" spans="1:10">
      <c r="A3731" s="259"/>
      <c r="B3731" s="259"/>
      <c r="C3731" s="259"/>
      <c r="D3731" s="259"/>
      <c r="E3731" s="259"/>
      <c r="F3731" s="270"/>
      <c r="G3731" s="259"/>
      <c r="H3731" s="259"/>
      <c r="I3731" s="259"/>
      <c r="J3731" s="259"/>
    </row>
    <row r="3732" spans="1:10">
      <c r="A3732" s="259"/>
      <c r="B3732" s="259"/>
      <c r="C3732" s="259"/>
      <c r="D3732" s="259"/>
      <c r="E3732" s="259"/>
      <c r="F3732" s="270"/>
      <c r="G3732" s="259"/>
      <c r="H3732" s="259"/>
      <c r="I3732" s="259"/>
      <c r="J3732" s="259"/>
    </row>
    <row r="3733" spans="1:10">
      <c r="A3733" s="259"/>
      <c r="B3733" s="259"/>
      <c r="C3733" s="259"/>
      <c r="D3733" s="259"/>
      <c r="E3733" s="259"/>
      <c r="F3733" s="270"/>
      <c r="G3733" s="259"/>
      <c r="H3733" s="259"/>
      <c r="I3733" s="259"/>
      <c r="J3733" s="259"/>
    </row>
    <row r="3734" spans="1:10">
      <c r="A3734" s="259"/>
      <c r="B3734" s="259"/>
      <c r="C3734" s="259"/>
      <c r="D3734" s="259"/>
      <c r="E3734" s="259"/>
      <c r="F3734" s="270"/>
      <c r="G3734" s="259"/>
      <c r="H3734" s="259"/>
      <c r="I3734" s="259"/>
      <c r="J3734" s="259"/>
    </row>
    <row r="3735" spans="1:10">
      <c r="A3735" s="259"/>
      <c r="B3735" s="259"/>
      <c r="C3735" s="259"/>
      <c r="D3735" s="259"/>
      <c r="E3735" s="259"/>
      <c r="F3735" s="270"/>
      <c r="G3735" s="259"/>
      <c r="H3735" s="259"/>
      <c r="I3735" s="259"/>
      <c r="J3735" s="259"/>
    </row>
    <row r="3736" spans="1:10">
      <c r="A3736" s="259"/>
      <c r="B3736" s="259"/>
      <c r="C3736" s="259"/>
      <c r="D3736" s="259"/>
      <c r="E3736" s="259"/>
      <c r="F3736" s="270"/>
      <c r="G3736" s="259"/>
      <c r="H3736" s="259"/>
      <c r="I3736" s="259"/>
      <c r="J3736" s="259"/>
    </row>
    <row r="3737" spans="1:10">
      <c r="A3737" s="259"/>
      <c r="B3737" s="259"/>
      <c r="C3737" s="259"/>
      <c r="D3737" s="259"/>
      <c r="E3737" s="259"/>
      <c r="F3737" s="270"/>
      <c r="G3737" s="259"/>
      <c r="H3737" s="259"/>
      <c r="I3737" s="259"/>
      <c r="J3737" s="259"/>
    </row>
    <row r="3738" spans="1:10">
      <c r="A3738" s="259"/>
      <c r="B3738" s="259"/>
      <c r="C3738" s="259"/>
      <c r="D3738" s="259"/>
      <c r="E3738" s="259"/>
      <c r="F3738" s="270"/>
      <c r="G3738" s="259"/>
      <c r="H3738" s="259"/>
      <c r="I3738" s="259"/>
      <c r="J3738" s="259"/>
    </row>
    <row r="3739" spans="1:10">
      <c r="A3739" s="259"/>
      <c r="B3739" s="259"/>
      <c r="C3739" s="259"/>
      <c r="D3739" s="259"/>
      <c r="E3739" s="259"/>
      <c r="F3739" s="270"/>
      <c r="G3739" s="259"/>
      <c r="H3739" s="259"/>
      <c r="I3739" s="259"/>
      <c r="J3739" s="259"/>
    </row>
    <row r="3740" spans="1:10">
      <c r="A3740" s="259"/>
      <c r="B3740" s="259"/>
      <c r="C3740" s="259"/>
      <c r="D3740" s="259"/>
      <c r="E3740" s="259"/>
      <c r="F3740" s="270"/>
      <c r="G3740" s="259"/>
      <c r="H3740" s="259"/>
      <c r="I3740" s="259"/>
      <c r="J3740" s="259"/>
    </row>
    <row r="3741" spans="1:10">
      <c r="A3741" s="259"/>
      <c r="B3741" s="259"/>
      <c r="C3741" s="259"/>
      <c r="D3741" s="259"/>
      <c r="E3741" s="259"/>
      <c r="F3741" s="270"/>
      <c r="G3741" s="259"/>
      <c r="H3741" s="259"/>
      <c r="I3741" s="259"/>
      <c r="J3741" s="259"/>
    </row>
    <row r="3742" spans="1:10">
      <c r="A3742" s="259"/>
      <c r="B3742" s="259"/>
      <c r="C3742" s="259"/>
      <c r="D3742" s="259"/>
      <c r="E3742" s="259"/>
      <c r="F3742" s="270"/>
      <c r="G3742" s="259"/>
      <c r="H3742" s="259"/>
      <c r="I3742" s="259"/>
      <c r="J3742" s="259"/>
    </row>
    <row r="3743" spans="1:10">
      <c r="A3743" s="259"/>
      <c r="B3743" s="259"/>
      <c r="C3743" s="259"/>
      <c r="D3743" s="259"/>
      <c r="E3743" s="259"/>
      <c r="F3743" s="270"/>
      <c r="G3743" s="259"/>
      <c r="H3743" s="259"/>
      <c r="I3743" s="259"/>
      <c r="J3743" s="259"/>
    </row>
    <row r="3744" spans="1:10">
      <c r="A3744" s="259"/>
      <c r="B3744" s="259"/>
      <c r="C3744" s="259"/>
      <c r="D3744" s="259"/>
      <c r="E3744" s="259"/>
      <c r="F3744" s="270"/>
      <c r="G3744" s="259"/>
      <c r="H3744" s="259"/>
      <c r="I3744" s="259"/>
      <c r="J3744" s="259"/>
    </row>
    <row r="3745" spans="1:10">
      <c r="A3745" s="259"/>
      <c r="B3745" s="259"/>
      <c r="C3745" s="259"/>
      <c r="D3745" s="259"/>
      <c r="E3745" s="259"/>
      <c r="F3745" s="270"/>
      <c r="G3745" s="259"/>
      <c r="H3745" s="259"/>
      <c r="I3745" s="259"/>
      <c r="J3745" s="259"/>
    </row>
    <row r="3746" spans="1:10">
      <c r="A3746" s="259"/>
      <c r="B3746" s="259"/>
      <c r="C3746" s="259"/>
      <c r="D3746" s="259"/>
      <c r="E3746" s="259"/>
      <c r="F3746" s="270"/>
      <c r="G3746" s="259"/>
      <c r="H3746" s="259"/>
      <c r="I3746" s="259"/>
      <c r="J3746" s="259"/>
    </row>
    <row r="3747" spans="1:10">
      <c r="A3747" s="259"/>
      <c r="B3747" s="259"/>
      <c r="C3747" s="259"/>
      <c r="D3747" s="259"/>
      <c r="E3747" s="259"/>
      <c r="F3747" s="270"/>
      <c r="G3747" s="259"/>
      <c r="H3747" s="259"/>
      <c r="I3747" s="259"/>
      <c r="J3747" s="259"/>
    </row>
    <row r="3748" spans="1:10">
      <c r="A3748" s="259"/>
      <c r="B3748" s="259"/>
      <c r="C3748" s="259"/>
      <c r="D3748" s="259"/>
      <c r="E3748" s="259"/>
      <c r="F3748" s="270"/>
      <c r="G3748" s="259"/>
      <c r="H3748" s="259"/>
      <c r="I3748" s="259"/>
      <c r="J3748" s="259"/>
    </row>
    <row r="3749" spans="1:10">
      <c r="A3749" s="259"/>
      <c r="B3749" s="259"/>
      <c r="C3749" s="259"/>
      <c r="D3749" s="259"/>
      <c r="E3749" s="259"/>
      <c r="F3749" s="270"/>
      <c r="G3749" s="259"/>
      <c r="H3749" s="259"/>
      <c r="I3749" s="259"/>
      <c r="J3749" s="259"/>
    </row>
    <row r="3750" spans="1:10">
      <c r="A3750" s="259"/>
      <c r="B3750" s="259"/>
      <c r="C3750" s="259"/>
      <c r="D3750" s="259"/>
      <c r="E3750" s="259"/>
      <c r="F3750" s="270"/>
      <c r="G3750" s="259"/>
      <c r="H3750" s="259"/>
      <c r="I3750" s="259"/>
      <c r="J3750" s="259"/>
    </row>
    <row r="3751" spans="1:10">
      <c r="A3751" s="259"/>
      <c r="B3751" s="259"/>
      <c r="C3751" s="259"/>
      <c r="D3751" s="259"/>
      <c r="E3751" s="259"/>
      <c r="F3751" s="270"/>
      <c r="G3751" s="259"/>
      <c r="H3751" s="259"/>
      <c r="I3751" s="259"/>
      <c r="J3751" s="259"/>
    </row>
    <row r="3752" spans="1:10">
      <c r="A3752" s="259"/>
      <c r="B3752" s="259"/>
      <c r="C3752" s="259"/>
      <c r="D3752" s="259"/>
      <c r="E3752" s="259"/>
      <c r="F3752" s="270"/>
      <c r="G3752" s="259"/>
      <c r="H3752" s="259"/>
      <c r="I3752" s="259"/>
      <c r="J3752" s="259"/>
    </row>
    <row r="3753" spans="1:10">
      <c r="A3753" s="259"/>
      <c r="B3753" s="259"/>
      <c r="C3753" s="259"/>
      <c r="D3753" s="259"/>
      <c r="E3753" s="259"/>
      <c r="F3753" s="270"/>
      <c r="G3753" s="259"/>
      <c r="H3753" s="259"/>
      <c r="I3753" s="259"/>
      <c r="J3753" s="259"/>
    </row>
    <row r="3754" spans="1:10">
      <c r="A3754" s="259"/>
      <c r="B3754" s="259"/>
      <c r="C3754" s="259"/>
      <c r="D3754" s="259"/>
      <c r="E3754" s="259"/>
      <c r="F3754" s="270"/>
      <c r="G3754" s="259"/>
      <c r="H3754" s="259"/>
      <c r="I3754" s="259"/>
      <c r="J3754" s="259"/>
    </row>
    <row r="3755" spans="1:10">
      <c r="A3755" s="259"/>
      <c r="B3755" s="259"/>
      <c r="C3755" s="259"/>
      <c r="D3755" s="259"/>
      <c r="E3755" s="259"/>
      <c r="F3755" s="270"/>
      <c r="G3755" s="259"/>
      <c r="H3755" s="259"/>
      <c r="I3755" s="259"/>
      <c r="J3755" s="259"/>
    </row>
    <row r="3756" spans="1:10">
      <c r="A3756" s="259"/>
      <c r="B3756" s="259"/>
      <c r="C3756" s="259"/>
      <c r="D3756" s="259"/>
      <c r="E3756" s="259"/>
      <c r="F3756" s="270"/>
      <c r="G3756" s="259"/>
      <c r="H3756" s="259"/>
      <c r="I3756" s="259"/>
      <c r="J3756" s="259"/>
    </row>
    <row r="3757" spans="1:10">
      <c r="A3757" s="259"/>
      <c r="B3757" s="259"/>
      <c r="C3757" s="259"/>
      <c r="D3757" s="259"/>
      <c r="E3757" s="259"/>
      <c r="F3757" s="270"/>
      <c r="G3757" s="259"/>
      <c r="H3757" s="259"/>
      <c r="I3757" s="259"/>
      <c r="J3757" s="259"/>
    </row>
    <row r="3758" spans="1:10">
      <c r="A3758" s="259"/>
      <c r="B3758" s="259"/>
      <c r="C3758" s="259"/>
      <c r="D3758" s="259"/>
      <c r="E3758" s="259"/>
      <c r="F3758" s="270"/>
      <c r="G3758" s="259"/>
      <c r="H3758" s="259"/>
      <c r="I3758" s="259"/>
      <c r="J3758" s="259"/>
    </row>
    <row r="3759" spans="1:10">
      <c r="A3759" s="259"/>
      <c r="B3759" s="259"/>
      <c r="C3759" s="259"/>
      <c r="D3759" s="259"/>
      <c r="E3759" s="259"/>
      <c r="F3759" s="270"/>
      <c r="G3759" s="259"/>
      <c r="H3759" s="259"/>
      <c r="I3759" s="259"/>
      <c r="J3759" s="259"/>
    </row>
    <row r="3760" spans="1:10">
      <c r="A3760" s="259"/>
      <c r="B3760" s="259"/>
      <c r="C3760" s="259"/>
      <c r="D3760" s="259"/>
      <c r="E3760" s="259"/>
      <c r="F3760" s="270"/>
      <c r="G3760" s="259"/>
      <c r="H3760" s="259"/>
      <c r="I3760" s="259"/>
      <c r="J3760" s="259"/>
    </row>
    <row r="3761" spans="1:10">
      <c r="A3761" s="259"/>
      <c r="B3761" s="259"/>
      <c r="C3761" s="259"/>
      <c r="D3761" s="259"/>
      <c r="E3761" s="259"/>
      <c r="F3761" s="270"/>
      <c r="G3761" s="259"/>
      <c r="H3761" s="259"/>
      <c r="I3761" s="259"/>
      <c r="J3761" s="259"/>
    </row>
    <row r="3762" spans="1:10">
      <c r="A3762" s="259"/>
      <c r="B3762" s="259"/>
      <c r="C3762" s="259"/>
      <c r="D3762" s="259"/>
      <c r="E3762" s="259"/>
      <c r="F3762" s="270"/>
      <c r="G3762" s="259"/>
      <c r="H3762" s="259"/>
      <c r="I3762" s="259"/>
      <c r="J3762" s="259"/>
    </row>
    <row r="3763" spans="1:10">
      <c r="A3763" s="259"/>
      <c r="B3763" s="259"/>
      <c r="C3763" s="259"/>
      <c r="D3763" s="259"/>
      <c r="E3763" s="259"/>
      <c r="F3763" s="270"/>
      <c r="G3763" s="259"/>
      <c r="H3763" s="259"/>
      <c r="I3763" s="259"/>
      <c r="J3763" s="259"/>
    </row>
    <row r="3764" spans="1:10">
      <c r="A3764" s="259"/>
      <c r="B3764" s="259"/>
      <c r="C3764" s="259"/>
      <c r="D3764" s="259"/>
      <c r="E3764" s="259"/>
      <c r="F3764" s="270"/>
      <c r="G3764" s="259"/>
      <c r="H3764" s="259"/>
      <c r="I3764" s="259"/>
      <c r="J3764" s="259"/>
    </row>
    <row r="3765" spans="1:10">
      <c r="A3765" s="259"/>
      <c r="B3765" s="259"/>
      <c r="C3765" s="259"/>
      <c r="D3765" s="259"/>
      <c r="E3765" s="259"/>
      <c r="F3765" s="270"/>
      <c r="G3765" s="259"/>
      <c r="H3765" s="259"/>
      <c r="I3765" s="259"/>
      <c r="J3765" s="259"/>
    </row>
    <row r="3766" spans="1:10">
      <c r="A3766" s="259"/>
      <c r="B3766" s="259"/>
      <c r="C3766" s="259"/>
      <c r="D3766" s="259"/>
      <c r="E3766" s="259"/>
      <c r="F3766" s="270"/>
      <c r="G3766" s="259"/>
      <c r="H3766" s="259"/>
      <c r="I3766" s="259"/>
      <c r="J3766" s="259"/>
    </row>
    <row r="3767" spans="1:10">
      <c r="A3767" s="259"/>
      <c r="B3767" s="259"/>
      <c r="C3767" s="259"/>
      <c r="D3767" s="259"/>
      <c r="E3767" s="259"/>
      <c r="F3767" s="270"/>
      <c r="G3767" s="259"/>
      <c r="H3767" s="259"/>
      <c r="I3767" s="259"/>
      <c r="J3767" s="259"/>
    </row>
    <row r="3768" spans="1:10">
      <c r="A3768" s="259"/>
      <c r="B3768" s="259"/>
      <c r="C3768" s="259"/>
      <c r="D3768" s="259"/>
      <c r="E3768" s="259"/>
      <c r="F3768" s="270"/>
      <c r="G3768" s="259"/>
      <c r="H3768" s="259"/>
      <c r="I3768" s="259"/>
      <c r="J3768" s="259"/>
    </row>
    <row r="3769" spans="1:10">
      <c r="A3769" s="259"/>
      <c r="B3769" s="259"/>
      <c r="C3769" s="259"/>
      <c r="D3769" s="259"/>
      <c r="E3769" s="259"/>
      <c r="F3769" s="270"/>
      <c r="G3769" s="259"/>
      <c r="H3769" s="259"/>
      <c r="I3769" s="259"/>
      <c r="J3769" s="259"/>
    </row>
    <row r="3770" spans="1:10">
      <c r="A3770" s="259"/>
      <c r="B3770" s="259"/>
      <c r="C3770" s="259"/>
      <c r="D3770" s="259"/>
      <c r="E3770" s="259"/>
      <c r="F3770" s="270"/>
      <c r="G3770" s="259"/>
      <c r="H3770" s="259"/>
      <c r="I3770" s="259"/>
      <c r="J3770" s="259"/>
    </row>
    <row r="3771" spans="1:10">
      <c r="A3771" s="259"/>
      <c r="B3771" s="259"/>
      <c r="C3771" s="259"/>
      <c r="D3771" s="259"/>
      <c r="E3771" s="259"/>
      <c r="F3771" s="270"/>
      <c r="G3771" s="259"/>
      <c r="H3771" s="259"/>
      <c r="I3771" s="259"/>
      <c r="J3771" s="259"/>
    </row>
    <row r="3772" spans="1:10">
      <c r="A3772" s="259"/>
      <c r="B3772" s="259"/>
      <c r="C3772" s="259"/>
      <c r="D3772" s="259"/>
      <c r="E3772" s="259"/>
      <c r="F3772" s="270"/>
      <c r="G3772" s="259"/>
      <c r="H3772" s="259"/>
      <c r="I3772" s="259"/>
      <c r="J3772" s="259"/>
    </row>
    <row r="3773" spans="1:10">
      <c r="A3773" s="259"/>
      <c r="B3773" s="259"/>
      <c r="C3773" s="259"/>
      <c r="D3773" s="259"/>
      <c r="E3773" s="259"/>
      <c r="F3773" s="270"/>
      <c r="G3773" s="259"/>
      <c r="H3773" s="259"/>
      <c r="I3773" s="259"/>
      <c r="J3773" s="259"/>
    </row>
    <row r="3774" spans="1:10">
      <c r="A3774" s="259"/>
      <c r="B3774" s="259"/>
      <c r="C3774" s="259"/>
      <c r="D3774" s="259"/>
      <c r="E3774" s="259"/>
      <c r="F3774" s="270"/>
      <c r="G3774" s="259"/>
      <c r="H3774" s="259"/>
      <c r="I3774" s="259"/>
      <c r="J3774" s="259"/>
    </row>
    <row r="3775" spans="1:10">
      <c r="A3775" s="259"/>
      <c r="B3775" s="259"/>
      <c r="C3775" s="259"/>
      <c r="D3775" s="259"/>
      <c r="E3775" s="259"/>
      <c r="F3775" s="270"/>
      <c r="G3775" s="259"/>
      <c r="H3775" s="259"/>
      <c r="I3775" s="259"/>
      <c r="J3775" s="259"/>
    </row>
    <row r="3776" spans="1:10">
      <c r="A3776" s="259"/>
      <c r="B3776" s="259"/>
      <c r="C3776" s="259"/>
      <c r="D3776" s="259"/>
      <c r="E3776" s="259"/>
      <c r="F3776" s="270"/>
      <c r="G3776" s="259"/>
      <c r="H3776" s="259"/>
      <c r="I3776" s="259"/>
      <c r="J3776" s="259"/>
    </row>
    <row r="3777" spans="1:10">
      <c r="A3777" s="259"/>
      <c r="B3777" s="259"/>
      <c r="C3777" s="259"/>
      <c r="D3777" s="259"/>
      <c r="E3777" s="259"/>
      <c r="F3777" s="270"/>
      <c r="G3777" s="259"/>
      <c r="H3777" s="259"/>
      <c r="I3777" s="259"/>
      <c r="J3777" s="259"/>
    </row>
    <row r="3778" spans="1:10">
      <c r="A3778" s="259"/>
      <c r="B3778" s="259"/>
      <c r="C3778" s="259"/>
      <c r="D3778" s="259"/>
      <c r="E3778" s="259"/>
      <c r="F3778" s="270"/>
      <c r="G3778" s="259"/>
      <c r="H3778" s="259"/>
      <c r="I3778" s="259"/>
      <c r="J3778" s="259"/>
    </row>
    <row r="3779" spans="1:10">
      <c r="A3779" s="259"/>
      <c r="B3779" s="259"/>
      <c r="C3779" s="259"/>
      <c r="D3779" s="259"/>
      <c r="E3779" s="259"/>
      <c r="F3779" s="270"/>
      <c r="G3779" s="259"/>
      <c r="H3779" s="259"/>
      <c r="I3779" s="259"/>
      <c r="J3779" s="259"/>
    </row>
    <row r="3780" spans="1:10">
      <c r="A3780" s="259"/>
      <c r="B3780" s="259"/>
      <c r="C3780" s="259"/>
      <c r="D3780" s="259"/>
      <c r="E3780" s="259"/>
      <c r="F3780" s="270"/>
      <c r="G3780" s="259"/>
      <c r="H3780" s="259"/>
      <c r="I3780" s="259"/>
      <c r="J3780" s="259"/>
    </row>
    <row r="3781" spans="1:10">
      <c r="A3781" s="259"/>
      <c r="B3781" s="259"/>
      <c r="C3781" s="259"/>
      <c r="D3781" s="259"/>
      <c r="E3781" s="259"/>
      <c r="F3781" s="270"/>
      <c r="G3781" s="259"/>
      <c r="H3781" s="259"/>
      <c r="I3781" s="259"/>
      <c r="J3781" s="259"/>
    </row>
    <row r="3782" spans="1:10">
      <c r="A3782" s="259"/>
      <c r="B3782" s="259"/>
      <c r="C3782" s="259"/>
      <c r="D3782" s="259"/>
      <c r="E3782" s="259"/>
      <c r="F3782" s="270"/>
      <c r="G3782" s="259"/>
      <c r="H3782" s="259"/>
      <c r="I3782" s="259"/>
      <c r="J3782" s="259"/>
    </row>
    <row r="3783" spans="1:10">
      <c r="A3783" s="259"/>
      <c r="B3783" s="259"/>
      <c r="C3783" s="259"/>
      <c r="D3783" s="259"/>
      <c r="E3783" s="259"/>
      <c r="F3783" s="270"/>
      <c r="G3783" s="259"/>
      <c r="H3783" s="259"/>
      <c r="I3783" s="259"/>
      <c r="J3783" s="259"/>
    </row>
    <row r="3784" spans="1:10">
      <c r="A3784" s="259"/>
      <c r="B3784" s="259"/>
      <c r="C3784" s="259"/>
      <c r="D3784" s="259"/>
      <c r="E3784" s="259"/>
      <c r="F3784" s="270"/>
      <c r="G3784" s="259"/>
      <c r="H3784" s="259"/>
      <c r="I3784" s="259"/>
      <c r="J3784" s="259"/>
    </row>
    <row r="3785" spans="1:10">
      <c r="A3785" s="259"/>
      <c r="B3785" s="259"/>
      <c r="C3785" s="259"/>
      <c r="D3785" s="259"/>
      <c r="E3785" s="259"/>
      <c r="F3785" s="270"/>
      <c r="G3785" s="259"/>
      <c r="H3785" s="259"/>
      <c r="I3785" s="259"/>
      <c r="J3785" s="259"/>
    </row>
    <row r="3786" spans="1:10">
      <c r="A3786" s="259"/>
      <c r="B3786" s="259"/>
      <c r="C3786" s="259"/>
      <c r="D3786" s="259"/>
      <c r="E3786" s="259"/>
      <c r="F3786" s="270"/>
      <c r="G3786" s="259"/>
      <c r="H3786" s="259"/>
      <c r="I3786" s="259"/>
      <c r="J3786" s="259"/>
    </row>
    <row r="3787" spans="1:10">
      <c r="A3787" s="259"/>
      <c r="B3787" s="259"/>
      <c r="C3787" s="259"/>
      <c r="D3787" s="259"/>
      <c r="E3787" s="259"/>
      <c r="F3787" s="270"/>
      <c r="G3787" s="259"/>
      <c r="H3787" s="259"/>
      <c r="I3787" s="259"/>
      <c r="J3787" s="259"/>
    </row>
    <row r="3788" spans="1:10">
      <c r="A3788" s="259"/>
      <c r="B3788" s="259"/>
      <c r="C3788" s="259"/>
      <c r="D3788" s="259"/>
      <c r="E3788" s="259"/>
      <c r="F3788" s="270"/>
      <c r="G3788" s="259"/>
      <c r="H3788" s="259"/>
      <c r="I3788" s="259"/>
      <c r="J3788" s="259"/>
    </row>
    <row r="3789" spans="1:10">
      <c r="A3789" s="259"/>
      <c r="B3789" s="259"/>
      <c r="C3789" s="259"/>
      <c r="D3789" s="259"/>
      <c r="E3789" s="259"/>
      <c r="F3789" s="270"/>
      <c r="G3789" s="259"/>
      <c r="H3789" s="259"/>
      <c r="I3789" s="259"/>
      <c r="J3789" s="259"/>
    </row>
    <row r="3790" spans="1:10">
      <c r="A3790" s="259"/>
      <c r="B3790" s="259"/>
      <c r="C3790" s="259"/>
      <c r="D3790" s="259"/>
      <c r="E3790" s="259"/>
      <c r="F3790" s="270"/>
      <c r="G3790" s="259"/>
      <c r="H3790" s="259"/>
      <c r="I3790" s="259"/>
      <c r="J3790" s="259"/>
    </row>
    <row r="3791" spans="1:10">
      <c r="A3791" s="259"/>
      <c r="B3791" s="259"/>
      <c r="C3791" s="259"/>
      <c r="D3791" s="259"/>
      <c r="E3791" s="259"/>
      <c r="F3791" s="270"/>
      <c r="G3791" s="259"/>
      <c r="H3791" s="259"/>
      <c r="I3791" s="259"/>
      <c r="J3791" s="259"/>
    </row>
    <row r="3792" spans="1:10">
      <c r="A3792" s="259"/>
      <c r="B3792" s="259"/>
      <c r="C3792" s="259"/>
      <c r="D3792" s="259"/>
      <c r="E3792" s="259"/>
      <c r="F3792" s="270"/>
      <c r="G3792" s="259"/>
      <c r="H3792" s="259"/>
      <c r="I3792" s="259"/>
      <c r="J3792" s="259"/>
    </row>
    <row r="3793" spans="1:10">
      <c r="A3793" s="259"/>
      <c r="B3793" s="259"/>
      <c r="C3793" s="259"/>
      <c r="D3793" s="259"/>
      <c r="E3793" s="259"/>
      <c r="F3793" s="270"/>
      <c r="G3793" s="259"/>
      <c r="H3793" s="259"/>
      <c r="I3793" s="259"/>
      <c r="J3793" s="259"/>
    </row>
    <row r="3794" spans="1:10">
      <c r="A3794" s="259"/>
      <c r="B3794" s="259"/>
      <c r="C3794" s="259"/>
      <c r="D3794" s="259"/>
      <c r="E3794" s="259"/>
      <c r="F3794" s="270"/>
      <c r="G3794" s="259"/>
      <c r="H3794" s="259"/>
      <c r="I3794" s="259"/>
      <c r="J3794" s="259"/>
    </row>
    <row r="3795" spans="1:10">
      <c r="A3795" s="259"/>
      <c r="B3795" s="259"/>
      <c r="C3795" s="259"/>
      <c r="D3795" s="259"/>
      <c r="E3795" s="259"/>
      <c r="F3795" s="270"/>
      <c r="G3795" s="259"/>
      <c r="H3795" s="259"/>
      <c r="I3795" s="259"/>
      <c r="J3795" s="259"/>
    </row>
    <row r="3796" spans="1:10">
      <c r="A3796" s="259"/>
      <c r="B3796" s="259"/>
      <c r="C3796" s="259"/>
      <c r="D3796" s="259"/>
      <c r="E3796" s="259"/>
      <c r="F3796" s="270"/>
      <c r="G3796" s="259"/>
      <c r="H3796" s="259"/>
      <c r="I3796" s="259"/>
      <c r="J3796" s="259"/>
    </row>
    <row r="3797" spans="1:10">
      <c r="A3797" s="259"/>
      <c r="B3797" s="259"/>
      <c r="C3797" s="259"/>
      <c r="D3797" s="259"/>
      <c r="E3797" s="259"/>
      <c r="F3797" s="270"/>
      <c r="G3797" s="259"/>
      <c r="H3797" s="259"/>
      <c r="I3797" s="259"/>
      <c r="J3797" s="259"/>
    </row>
    <row r="3798" spans="1:10">
      <c r="A3798" s="259"/>
      <c r="B3798" s="259"/>
      <c r="C3798" s="259"/>
      <c r="D3798" s="259"/>
      <c r="E3798" s="259"/>
      <c r="F3798" s="270"/>
      <c r="G3798" s="259"/>
      <c r="H3798" s="259"/>
      <c r="I3798" s="259"/>
      <c r="J3798" s="259"/>
    </row>
    <row r="3799" spans="1:10">
      <c r="A3799" s="259"/>
      <c r="B3799" s="259"/>
      <c r="C3799" s="259"/>
      <c r="D3799" s="259"/>
      <c r="E3799" s="259"/>
      <c r="F3799" s="270"/>
      <c r="G3799" s="259"/>
      <c r="H3799" s="259"/>
      <c r="I3799" s="259"/>
      <c r="J3799" s="259"/>
    </row>
    <row r="3800" spans="1:10">
      <c r="A3800" s="259"/>
      <c r="B3800" s="259"/>
      <c r="C3800" s="259"/>
      <c r="D3800" s="259"/>
      <c r="E3800" s="259"/>
      <c r="F3800" s="270"/>
      <c r="G3800" s="259"/>
      <c r="H3800" s="259"/>
      <c r="I3800" s="259"/>
      <c r="J3800" s="259"/>
    </row>
    <row r="3801" spans="1:10">
      <c r="A3801" s="259"/>
      <c r="B3801" s="259"/>
      <c r="C3801" s="259"/>
      <c r="D3801" s="259"/>
      <c r="E3801" s="259"/>
      <c r="F3801" s="270"/>
      <c r="G3801" s="259"/>
      <c r="H3801" s="259"/>
      <c r="I3801" s="259"/>
      <c r="J3801" s="259"/>
    </row>
    <row r="3802" spans="1:10">
      <c r="A3802" s="259"/>
      <c r="B3802" s="259"/>
      <c r="C3802" s="259"/>
      <c r="D3802" s="259"/>
      <c r="E3802" s="259"/>
      <c r="F3802" s="270"/>
      <c r="G3802" s="259"/>
      <c r="H3802" s="259"/>
      <c r="I3802" s="259"/>
      <c r="J3802" s="259"/>
    </row>
    <row r="3803" spans="1:10">
      <c r="A3803" s="259"/>
      <c r="B3803" s="259"/>
      <c r="C3803" s="259"/>
      <c r="D3803" s="259"/>
      <c r="E3803" s="259"/>
      <c r="F3803" s="270"/>
      <c r="G3803" s="259"/>
      <c r="H3803" s="259"/>
      <c r="I3803" s="259"/>
      <c r="J3803" s="259"/>
    </row>
    <row r="3804" spans="1:10">
      <c r="A3804" s="259"/>
      <c r="B3804" s="259"/>
      <c r="C3804" s="259"/>
      <c r="D3804" s="259"/>
      <c r="E3804" s="259"/>
      <c r="F3804" s="270"/>
      <c r="G3804" s="259"/>
      <c r="H3804" s="259"/>
      <c r="I3804" s="259"/>
      <c r="J3804" s="259"/>
    </row>
    <row r="3805" spans="1:10">
      <c r="A3805" s="259"/>
      <c r="B3805" s="259"/>
      <c r="C3805" s="259"/>
      <c r="D3805" s="259"/>
      <c r="E3805" s="259"/>
      <c r="F3805" s="270"/>
      <c r="G3805" s="259"/>
      <c r="H3805" s="259"/>
      <c r="I3805" s="259"/>
      <c r="J3805" s="259"/>
    </row>
    <row r="3806" spans="1:10">
      <c r="A3806" s="259"/>
      <c r="B3806" s="259"/>
      <c r="C3806" s="259"/>
      <c r="D3806" s="259"/>
      <c r="E3806" s="259"/>
      <c r="F3806" s="270"/>
      <c r="G3806" s="259"/>
      <c r="H3806" s="259"/>
      <c r="I3806" s="259"/>
      <c r="J3806" s="259"/>
    </row>
    <row r="3807" spans="1:10">
      <c r="A3807" s="259"/>
      <c r="B3807" s="259"/>
      <c r="C3807" s="259"/>
      <c r="D3807" s="259"/>
      <c r="E3807" s="259"/>
      <c r="F3807" s="270"/>
      <c r="G3807" s="259"/>
      <c r="H3807" s="259"/>
      <c r="I3807" s="259"/>
      <c r="J3807" s="259"/>
    </row>
    <row r="3808" spans="1:10">
      <c r="A3808" s="259"/>
      <c r="B3808" s="259"/>
      <c r="C3808" s="259"/>
      <c r="D3808" s="259"/>
      <c r="E3808" s="259"/>
      <c r="F3808" s="270"/>
      <c r="G3808" s="259"/>
      <c r="H3808" s="259"/>
      <c r="I3808" s="259"/>
      <c r="J3808" s="259"/>
    </row>
    <row r="3809" spans="1:10">
      <c r="A3809" s="259"/>
      <c r="B3809" s="259"/>
      <c r="C3809" s="259"/>
      <c r="D3809" s="259"/>
      <c r="E3809" s="259"/>
      <c r="F3809" s="270"/>
      <c r="G3809" s="259"/>
      <c r="H3809" s="259"/>
      <c r="I3809" s="259"/>
      <c r="J3809" s="259"/>
    </row>
    <row r="3810" spans="1:10">
      <c r="A3810" s="259"/>
      <c r="B3810" s="259"/>
      <c r="C3810" s="259"/>
      <c r="D3810" s="259"/>
      <c r="E3810" s="259"/>
      <c r="F3810" s="270"/>
      <c r="G3810" s="259"/>
      <c r="H3810" s="259"/>
      <c r="I3810" s="259"/>
      <c r="J3810" s="259"/>
    </row>
    <row r="3811" spans="1:10">
      <c r="A3811" s="259"/>
      <c r="B3811" s="259"/>
      <c r="C3811" s="259"/>
      <c r="D3811" s="259"/>
      <c r="E3811" s="259"/>
      <c r="F3811" s="270"/>
      <c r="G3811" s="259"/>
      <c r="H3811" s="259"/>
      <c r="I3811" s="259"/>
      <c r="J3811" s="259"/>
    </row>
    <row r="3812" spans="1:10">
      <c r="A3812" s="259"/>
      <c r="B3812" s="259"/>
      <c r="C3812" s="259"/>
      <c r="D3812" s="259"/>
      <c r="E3812" s="259"/>
      <c r="F3812" s="270"/>
      <c r="G3812" s="259"/>
      <c r="H3812" s="259"/>
      <c r="I3812" s="259"/>
      <c r="J3812" s="259"/>
    </row>
    <row r="3813" spans="1:10">
      <c r="A3813" s="259"/>
      <c r="B3813" s="259"/>
      <c r="C3813" s="259"/>
      <c r="D3813" s="259"/>
      <c r="E3813" s="259"/>
      <c r="F3813" s="270"/>
      <c r="G3813" s="259"/>
      <c r="H3813" s="259"/>
      <c r="I3813" s="259"/>
      <c r="J3813" s="259"/>
    </row>
    <row r="3814" spans="1:10">
      <c r="A3814" s="259"/>
      <c r="B3814" s="259"/>
      <c r="C3814" s="259"/>
      <c r="D3814" s="259"/>
      <c r="E3814" s="259"/>
      <c r="F3814" s="270"/>
      <c r="G3814" s="259"/>
      <c r="H3814" s="259"/>
      <c r="I3814" s="259"/>
      <c r="J3814" s="259"/>
    </row>
    <row r="3815" spans="1:10">
      <c r="A3815" s="259"/>
      <c r="B3815" s="259"/>
      <c r="C3815" s="259"/>
      <c r="D3815" s="259"/>
      <c r="E3815" s="259"/>
      <c r="F3815" s="270"/>
      <c r="G3815" s="259"/>
      <c r="H3815" s="259"/>
      <c r="I3815" s="259"/>
      <c r="J3815" s="259"/>
    </row>
    <row r="3816" spans="1:10">
      <c r="A3816" s="259"/>
      <c r="B3816" s="259"/>
      <c r="C3816" s="259"/>
      <c r="D3816" s="259"/>
      <c r="E3816" s="259"/>
      <c r="F3816" s="270"/>
      <c r="G3816" s="259"/>
      <c r="H3816" s="259"/>
      <c r="I3816" s="259"/>
      <c r="J3816" s="259"/>
    </row>
    <row r="3817" spans="1:10">
      <c r="A3817" s="259"/>
      <c r="B3817" s="259"/>
      <c r="C3817" s="259"/>
      <c r="D3817" s="259"/>
      <c r="E3817" s="259"/>
      <c r="F3817" s="270"/>
      <c r="G3817" s="259"/>
      <c r="H3817" s="259"/>
      <c r="I3817" s="259"/>
      <c r="J3817" s="259"/>
    </row>
    <row r="3818" spans="1:10">
      <c r="A3818" s="259"/>
      <c r="B3818" s="259"/>
      <c r="C3818" s="259"/>
      <c r="D3818" s="259"/>
      <c r="E3818" s="259"/>
      <c r="F3818" s="270"/>
      <c r="G3818" s="259"/>
      <c r="H3818" s="259"/>
      <c r="I3818" s="259"/>
      <c r="J3818" s="259"/>
    </row>
    <row r="3819" spans="1:10">
      <c r="A3819" s="259"/>
      <c r="B3819" s="259"/>
      <c r="C3819" s="259"/>
      <c r="D3819" s="259"/>
      <c r="E3819" s="259"/>
      <c r="F3819" s="270"/>
      <c r="G3819" s="259"/>
      <c r="H3819" s="259"/>
      <c r="I3819" s="259"/>
      <c r="J3819" s="259"/>
    </row>
    <row r="3820" spans="1:10">
      <c r="A3820" s="259"/>
      <c r="B3820" s="259"/>
      <c r="C3820" s="259"/>
      <c r="D3820" s="259"/>
      <c r="E3820" s="259"/>
      <c r="F3820" s="270"/>
      <c r="G3820" s="259"/>
      <c r="H3820" s="259"/>
      <c r="I3820" s="259"/>
      <c r="J3820" s="259"/>
    </row>
    <row r="3821" spans="1:10">
      <c r="A3821" s="259"/>
      <c r="B3821" s="259"/>
      <c r="C3821" s="259"/>
      <c r="D3821" s="259"/>
      <c r="E3821" s="259"/>
      <c r="F3821" s="270"/>
      <c r="G3821" s="259"/>
      <c r="H3821" s="259"/>
      <c r="I3821" s="259"/>
      <c r="J3821" s="259"/>
    </row>
    <row r="3822" spans="1:10">
      <c r="A3822" s="259"/>
      <c r="B3822" s="259"/>
      <c r="C3822" s="259"/>
      <c r="D3822" s="259"/>
      <c r="E3822" s="259"/>
      <c r="F3822" s="270"/>
      <c r="G3822" s="259"/>
      <c r="H3822" s="259"/>
      <c r="I3822" s="259"/>
      <c r="J3822" s="259"/>
    </row>
    <row r="3823" spans="1:10">
      <c r="A3823" s="259"/>
      <c r="B3823" s="259"/>
      <c r="C3823" s="259"/>
      <c r="D3823" s="259"/>
      <c r="E3823" s="259"/>
      <c r="F3823" s="270"/>
      <c r="G3823" s="259"/>
      <c r="H3823" s="259"/>
      <c r="I3823" s="259"/>
      <c r="J3823" s="259"/>
    </row>
    <row r="3824" spans="1:10">
      <c r="A3824" s="259"/>
      <c r="B3824" s="259"/>
      <c r="C3824" s="259"/>
      <c r="D3824" s="259"/>
      <c r="E3824" s="259"/>
      <c r="F3824" s="270"/>
      <c r="G3824" s="259"/>
      <c r="H3824" s="259"/>
      <c r="I3824" s="259"/>
      <c r="J3824" s="259"/>
    </row>
    <row r="3825" spans="1:10">
      <c r="A3825" s="259"/>
      <c r="B3825" s="259"/>
      <c r="C3825" s="259"/>
      <c r="D3825" s="259"/>
      <c r="E3825" s="259"/>
      <c r="F3825" s="270"/>
      <c r="G3825" s="259"/>
      <c r="H3825" s="259"/>
      <c r="I3825" s="259"/>
      <c r="J3825" s="259"/>
    </row>
    <row r="3826" spans="1:10">
      <c r="A3826" s="259"/>
      <c r="B3826" s="259"/>
      <c r="C3826" s="259"/>
      <c r="D3826" s="259"/>
      <c r="E3826" s="259"/>
      <c r="F3826" s="270"/>
      <c r="G3826" s="259"/>
      <c r="H3826" s="259"/>
      <c r="I3826" s="259"/>
      <c r="J3826" s="259"/>
    </row>
    <row r="3827" spans="1:10">
      <c r="A3827" s="259"/>
      <c r="B3827" s="259"/>
      <c r="C3827" s="259"/>
      <c r="D3827" s="259"/>
      <c r="E3827" s="259"/>
      <c r="F3827" s="270"/>
      <c r="G3827" s="259"/>
      <c r="H3827" s="259"/>
      <c r="I3827" s="259"/>
      <c r="J3827" s="259"/>
    </row>
    <row r="3828" spans="1:10">
      <c r="A3828" s="259"/>
      <c r="B3828" s="259"/>
      <c r="C3828" s="259"/>
      <c r="D3828" s="259"/>
      <c r="E3828" s="259"/>
      <c r="F3828" s="270"/>
      <c r="G3828" s="259"/>
      <c r="H3828" s="259"/>
      <c r="I3828" s="259"/>
      <c r="J3828" s="259"/>
    </row>
    <row r="3829" spans="1:10">
      <c r="A3829" s="259"/>
      <c r="B3829" s="259"/>
      <c r="C3829" s="259"/>
      <c r="D3829" s="259"/>
      <c r="E3829" s="259"/>
      <c r="F3829" s="270"/>
      <c r="G3829" s="259"/>
      <c r="H3829" s="259"/>
      <c r="I3829" s="259"/>
      <c r="J3829" s="259"/>
    </row>
    <row r="3830" spans="1:10">
      <c r="A3830" s="259"/>
      <c r="B3830" s="259"/>
      <c r="C3830" s="259"/>
      <c r="D3830" s="259"/>
      <c r="E3830" s="259"/>
      <c r="F3830" s="270"/>
      <c r="G3830" s="259"/>
      <c r="H3830" s="259"/>
      <c r="I3830" s="259"/>
      <c r="J3830" s="259"/>
    </row>
    <row r="3831" spans="1:10">
      <c r="A3831" s="259"/>
      <c r="B3831" s="259"/>
      <c r="C3831" s="259"/>
      <c r="D3831" s="259"/>
      <c r="E3831" s="259"/>
      <c r="F3831" s="270"/>
      <c r="G3831" s="259"/>
      <c r="H3831" s="259"/>
      <c r="I3831" s="259"/>
      <c r="J3831" s="259"/>
    </row>
    <row r="3832" spans="1:10">
      <c r="A3832" s="259"/>
      <c r="B3832" s="259"/>
      <c r="C3832" s="259"/>
      <c r="D3832" s="259"/>
      <c r="E3832" s="259"/>
      <c r="F3832" s="270"/>
      <c r="G3832" s="259"/>
      <c r="H3832" s="259"/>
      <c r="I3832" s="259"/>
      <c r="J3832" s="259"/>
    </row>
    <row r="3833" spans="1:10">
      <c r="A3833" s="259"/>
      <c r="B3833" s="259"/>
      <c r="C3833" s="259"/>
      <c r="D3833" s="259"/>
      <c r="E3833" s="259"/>
      <c r="F3833" s="270"/>
      <c r="G3833" s="259"/>
      <c r="H3833" s="259"/>
      <c r="I3833" s="259"/>
      <c r="J3833" s="259"/>
    </row>
    <row r="3834" spans="1:10">
      <c r="A3834" s="259"/>
      <c r="B3834" s="259"/>
      <c r="C3834" s="259"/>
      <c r="D3834" s="259"/>
      <c r="E3834" s="259"/>
      <c r="F3834" s="270"/>
      <c r="G3834" s="259"/>
      <c r="H3834" s="259"/>
      <c r="I3834" s="259"/>
      <c r="J3834" s="259"/>
    </row>
    <row r="3835" spans="1:10">
      <c r="A3835" s="259"/>
      <c r="B3835" s="259"/>
      <c r="C3835" s="259"/>
      <c r="D3835" s="259"/>
      <c r="E3835" s="259"/>
      <c r="F3835" s="270"/>
      <c r="G3835" s="259"/>
      <c r="H3835" s="259"/>
      <c r="I3835" s="259"/>
      <c r="J3835" s="259"/>
    </row>
    <row r="3836" spans="1:10">
      <c r="A3836" s="259"/>
      <c r="B3836" s="259"/>
      <c r="C3836" s="259"/>
      <c r="D3836" s="259"/>
      <c r="E3836" s="259"/>
      <c r="F3836" s="270"/>
      <c r="G3836" s="259"/>
      <c r="H3836" s="259"/>
      <c r="I3836" s="259"/>
      <c r="J3836" s="259"/>
    </row>
    <row r="3837" spans="1:10">
      <c r="A3837" s="259"/>
      <c r="B3837" s="259"/>
      <c r="C3837" s="259"/>
      <c r="D3837" s="259"/>
      <c r="E3837" s="259"/>
      <c r="F3837" s="270"/>
      <c r="G3837" s="259"/>
      <c r="H3837" s="259"/>
      <c r="I3837" s="259"/>
      <c r="J3837" s="259"/>
    </row>
    <row r="3838" spans="1:10">
      <c r="A3838" s="259"/>
      <c r="B3838" s="259"/>
      <c r="C3838" s="259"/>
      <c r="D3838" s="259"/>
      <c r="E3838" s="259"/>
      <c r="F3838" s="270"/>
      <c r="G3838" s="259"/>
      <c r="H3838" s="259"/>
      <c r="I3838" s="259"/>
      <c r="J3838" s="259"/>
    </row>
    <row r="3839" spans="1:10">
      <c r="A3839" s="259"/>
      <c r="B3839" s="259"/>
      <c r="C3839" s="259"/>
      <c r="D3839" s="259"/>
      <c r="E3839" s="259"/>
      <c r="F3839" s="270"/>
      <c r="G3839" s="259"/>
      <c r="H3839" s="259"/>
      <c r="I3839" s="259"/>
      <c r="J3839" s="259"/>
    </row>
    <row r="3840" spans="1:10">
      <c r="A3840" s="259"/>
      <c r="B3840" s="259"/>
      <c r="C3840" s="259"/>
      <c r="D3840" s="259"/>
      <c r="E3840" s="259"/>
      <c r="F3840" s="270"/>
      <c r="G3840" s="259"/>
      <c r="H3840" s="259"/>
      <c r="I3840" s="259"/>
      <c r="J3840" s="259"/>
    </row>
    <row r="3841" spans="1:10">
      <c r="A3841" s="259"/>
      <c r="B3841" s="259"/>
      <c r="C3841" s="259"/>
      <c r="D3841" s="259"/>
      <c r="E3841" s="259"/>
      <c r="F3841" s="270"/>
      <c r="G3841" s="259"/>
      <c r="H3841" s="259"/>
      <c r="I3841" s="259"/>
      <c r="J3841" s="259"/>
    </row>
    <row r="3842" spans="1:10">
      <c r="A3842" s="259"/>
      <c r="B3842" s="259"/>
      <c r="C3842" s="259"/>
      <c r="D3842" s="259"/>
      <c r="E3842" s="259"/>
      <c r="F3842" s="270"/>
      <c r="G3842" s="259"/>
      <c r="H3842" s="259"/>
      <c r="I3842" s="259"/>
      <c r="J3842" s="259"/>
    </row>
    <row r="3843" spans="1:10">
      <c r="A3843" s="259"/>
      <c r="B3843" s="259"/>
      <c r="C3843" s="259"/>
      <c r="D3843" s="259"/>
      <c r="E3843" s="259"/>
      <c r="F3843" s="270"/>
      <c r="G3843" s="259"/>
      <c r="H3843" s="259"/>
      <c r="I3843" s="259"/>
      <c r="J3843" s="259"/>
    </row>
    <row r="3844" spans="1:10">
      <c r="A3844" s="259"/>
      <c r="B3844" s="259"/>
      <c r="C3844" s="259"/>
      <c r="D3844" s="259"/>
      <c r="E3844" s="259"/>
      <c r="F3844" s="270"/>
      <c r="G3844" s="259"/>
      <c r="H3844" s="259"/>
      <c r="I3844" s="259"/>
      <c r="J3844" s="259"/>
    </row>
    <row r="3845" spans="1:10">
      <c r="A3845" s="259"/>
      <c r="B3845" s="259"/>
      <c r="C3845" s="259"/>
      <c r="D3845" s="259"/>
      <c r="E3845" s="259"/>
      <c r="F3845" s="270"/>
      <c r="G3845" s="259"/>
      <c r="H3845" s="259"/>
      <c r="I3845" s="259"/>
      <c r="J3845" s="259"/>
    </row>
    <row r="3846" spans="1:10">
      <c r="A3846" s="259"/>
      <c r="B3846" s="259"/>
      <c r="C3846" s="259"/>
      <c r="D3846" s="259"/>
      <c r="E3846" s="259"/>
      <c r="F3846" s="270"/>
      <c r="G3846" s="259"/>
      <c r="H3846" s="259"/>
      <c r="I3846" s="259"/>
      <c r="J3846" s="259"/>
    </row>
    <row r="3847" spans="1:10">
      <c r="A3847" s="259"/>
      <c r="B3847" s="259"/>
      <c r="C3847" s="259"/>
      <c r="D3847" s="259"/>
      <c r="E3847" s="259"/>
      <c r="F3847" s="270"/>
      <c r="G3847" s="259"/>
      <c r="H3847" s="259"/>
      <c r="I3847" s="259"/>
      <c r="J3847" s="259"/>
    </row>
    <row r="3848" spans="1:10">
      <c r="A3848" s="259"/>
      <c r="B3848" s="259"/>
      <c r="C3848" s="259"/>
      <c r="D3848" s="259"/>
      <c r="E3848" s="259"/>
      <c r="F3848" s="270"/>
      <c r="G3848" s="259"/>
      <c r="H3848" s="259"/>
      <c r="I3848" s="259"/>
      <c r="J3848" s="259"/>
    </row>
    <row r="3849" spans="1:10">
      <c r="A3849" s="259"/>
      <c r="B3849" s="259"/>
      <c r="C3849" s="259"/>
      <c r="D3849" s="259"/>
      <c r="E3849" s="259"/>
      <c r="F3849" s="270"/>
      <c r="G3849" s="259"/>
      <c r="H3849" s="259"/>
      <c r="I3849" s="259"/>
      <c r="J3849" s="259"/>
    </row>
    <row r="3850" spans="1:10">
      <c r="A3850" s="259"/>
      <c r="B3850" s="259"/>
      <c r="C3850" s="259"/>
      <c r="D3850" s="259"/>
      <c r="E3850" s="259"/>
      <c r="F3850" s="270"/>
      <c r="G3850" s="259"/>
      <c r="H3850" s="259"/>
      <c r="I3850" s="259"/>
      <c r="J3850" s="259"/>
    </row>
    <row r="3851" spans="1:10">
      <c r="A3851" s="259"/>
      <c r="B3851" s="259"/>
      <c r="C3851" s="259"/>
      <c r="D3851" s="259"/>
      <c r="E3851" s="259"/>
      <c r="F3851" s="270"/>
      <c r="G3851" s="259"/>
      <c r="H3851" s="259"/>
      <c r="I3851" s="259"/>
      <c r="J3851" s="259"/>
    </row>
    <row r="3852" spans="1:10">
      <c r="A3852" s="259"/>
      <c r="B3852" s="259"/>
      <c r="C3852" s="259"/>
      <c r="D3852" s="259"/>
      <c r="E3852" s="259"/>
      <c r="F3852" s="270"/>
      <c r="G3852" s="259"/>
      <c r="H3852" s="259"/>
      <c r="I3852" s="259"/>
      <c r="J3852" s="259"/>
    </row>
    <row r="3853" spans="1:10">
      <c r="A3853" s="259"/>
      <c r="B3853" s="259"/>
      <c r="C3853" s="259"/>
      <c r="D3853" s="259"/>
      <c r="E3853" s="259"/>
      <c r="F3853" s="270"/>
      <c r="G3853" s="259"/>
      <c r="H3853" s="259"/>
      <c r="I3853" s="259"/>
      <c r="J3853" s="259"/>
    </row>
    <row r="3854" spans="1:10">
      <c r="A3854" s="259"/>
      <c r="B3854" s="259"/>
      <c r="C3854" s="259"/>
      <c r="D3854" s="259"/>
      <c r="E3854" s="259"/>
      <c r="F3854" s="270"/>
      <c r="G3854" s="259"/>
      <c r="H3854" s="259"/>
      <c r="I3854" s="259"/>
      <c r="J3854" s="259"/>
    </row>
    <row r="3855" spans="1:10">
      <c r="A3855" s="259"/>
      <c r="B3855" s="259"/>
      <c r="C3855" s="259"/>
      <c r="D3855" s="259"/>
      <c r="E3855" s="259"/>
      <c r="F3855" s="270"/>
      <c r="G3855" s="259"/>
      <c r="H3855" s="259"/>
      <c r="I3855" s="259"/>
      <c r="J3855" s="259"/>
    </row>
    <row r="3856" spans="1:10">
      <c r="A3856" s="259"/>
      <c r="B3856" s="259"/>
      <c r="C3856" s="259"/>
      <c r="D3856" s="259"/>
      <c r="E3856" s="259"/>
      <c r="F3856" s="270"/>
      <c r="G3856" s="259"/>
      <c r="H3856" s="259"/>
      <c r="I3856" s="259"/>
      <c r="J3856" s="259"/>
    </row>
    <row r="3857" spans="1:10">
      <c r="A3857" s="259"/>
      <c r="B3857" s="259"/>
      <c r="C3857" s="259"/>
      <c r="D3857" s="259"/>
      <c r="E3857" s="259"/>
      <c r="F3857" s="270"/>
      <c r="G3857" s="259"/>
      <c r="H3857" s="259"/>
      <c r="I3857" s="259"/>
      <c r="J3857" s="259"/>
    </row>
    <row r="3858" spans="1:10">
      <c r="A3858" s="259"/>
      <c r="B3858" s="259"/>
      <c r="C3858" s="259"/>
      <c r="D3858" s="259"/>
      <c r="E3858" s="259"/>
      <c r="F3858" s="270"/>
      <c r="G3858" s="259"/>
      <c r="H3858" s="259"/>
      <c r="I3858" s="259"/>
      <c r="J3858" s="259"/>
    </row>
    <row r="3859" spans="1:10">
      <c r="A3859" s="259"/>
      <c r="B3859" s="259"/>
      <c r="C3859" s="259"/>
      <c r="D3859" s="259"/>
      <c r="E3859" s="259"/>
      <c r="F3859" s="270"/>
      <c r="G3859" s="259"/>
      <c r="H3859" s="259"/>
      <c r="I3859" s="259"/>
      <c r="J3859" s="259"/>
    </row>
    <row r="3860" spans="1:10">
      <c r="A3860" s="259"/>
      <c r="B3860" s="259"/>
      <c r="C3860" s="259"/>
      <c r="D3860" s="259"/>
      <c r="E3860" s="259"/>
      <c r="F3860" s="270"/>
      <c r="G3860" s="259"/>
      <c r="H3860" s="259"/>
      <c r="I3860" s="259"/>
      <c r="J3860" s="259"/>
    </row>
    <row r="3861" spans="1:10">
      <c r="A3861" s="259"/>
      <c r="B3861" s="259"/>
      <c r="C3861" s="259"/>
      <c r="D3861" s="259"/>
      <c r="E3861" s="259"/>
      <c r="F3861" s="270"/>
      <c r="G3861" s="259"/>
      <c r="H3861" s="259"/>
      <c r="I3861" s="259"/>
      <c r="J3861" s="259"/>
    </row>
    <row r="3862" spans="1:10">
      <c r="A3862" s="259"/>
      <c r="B3862" s="259"/>
      <c r="C3862" s="259"/>
      <c r="D3862" s="259"/>
      <c r="E3862" s="259"/>
      <c r="F3862" s="270"/>
      <c r="G3862" s="259"/>
      <c r="H3862" s="259"/>
      <c r="I3862" s="259"/>
      <c r="J3862" s="259"/>
    </row>
    <row r="3863" spans="1:10">
      <c r="A3863" s="259"/>
      <c r="B3863" s="259"/>
      <c r="C3863" s="259"/>
      <c r="D3863" s="259"/>
      <c r="E3863" s="259"/>
      <c r="F3863" s="270"/>
      <c r="G3863" s="259"/>
      <c r="H3863" s="259"/>
      <c r="I3863" s="259"/>
      <c r="J3863" s="259"/>
    </row>
    <row r="3864" spans="1:10">
      <c r="A3864" s="259"/>
      <c r="B3864" s="259"/>
      <c r="C3864" s="259"/>
      <c r="D3864" s="259"/>
      <c r="E3864" s="259"/>
      <c r="F3864" s="270"/>
      <c r="G3864" s="259"/>
      <c r="H3864" s="259"/>
      <c r="I3864" s="259"/>
      <c r="J3864" s="259"/>
    </row>
    <row r="3865" spans="1:10">
      <c r="A3865" s="259"/>
      <c r="B3865" s="259"/>
      <c r="C3865" s="259"/>
      <c r="D3865" s="259"/>
      <c r="E3865" s="259"/>
      <c r="F3865" s="270"/>
      <c r="G3865" s="259"/>
      <c r="H3865" s="259"/>
      <c r="I3865" s="259"/>
      <c r="J3865" s="259"/>
    </row>
    <row r="3866" spans="1:10">
      <c r="A3866" s="259"/>
      <c r="B3866" s="259"/>
      <c r="C3866" s="259"/>
      <c r="D3866" s="259"/>
      <c r="E3866" s="259"/>
      <c r="F3866" s="270"/>
      <c r="G3866" s="259"/>
      <c r="H3866" s="259"/>
      <c r="I3866" s="259"/>
      <c r="J3866" s="259"/>
    </row>
    <row r="3867" spans="1:10">
      <c r="A3867" s="259"/>
      <c r="B3867" s="259"/>
      <c r="C3867" s="259"/>
      <c r="D3867" s="259"/>
      <c r="E3867" s="259"/>
      <c r="F3867" s="270"/>
      <c r="G3867" s="259"/>
      <c r="H3867" s="259"/>
      <c r="I3867" s="259"/>
      <c r="J3867" s="259"/>
    </row>
    <row r="3868" spans="1:10">
      <c r="A3868" s="259"/>
      <c r="B3868" s="259"/>
      <c r="C3868" s="259"/>
      <c r="D3868" s="259"/>
      <c r="E3868" s="259"/>
      <c r="F3868" s="270"/>
      <c r="G3868" s="259"/>
      <c r="H3868" s="259"/>
      <c r="I3868" s="259"/>
      <c r="J3868" s="259"/>
    </row>
    <row r="3869" spans="1:10">
      <c r="A3869" s="259"/>
      <c r="B3869" s="259"/>
      <c r="C3869" s="259"/>
      <c r="D3869" s="259"/>
      <c r="E3869" s="259"/>
      <c r="F3869" s="270"/>
      <c r="G3869" s="259"/>
      <c r="H3869" s="259"/>
      <c r="I3869" s="259"/>
      <c r="J3869" s="259"/>
    </row>
    <row r="3870" spans="1:10">
      <c r="A3870" s="259"/>
      <c r="B3870" s="259"/>
      <c r="C3870" s="259"/>
      <c r="D3870" s="259"/>
      <c r="E3870" s="259"/>
      <c r="F3870" s="270"/>
      <c r="G3870" s="259"/>
      <c r="H3870" s="259"/>
      <c r="I3870" s="259"/>
      <c r="J3870" s="259"/>
    </row>
    <row r="3871" spans="1:10">
      <c r="A3871" s="259"/>
      <c r="B3871" s="259"/>
      <c r="C3871" s="259"/>
      <c r="D3871" s="259"/>
      <c r="E3871" s="259"/>
      <c r="F3871" s="270"/>
      <c r="G3871" s="259"/>
      <c r="H3871" s="259"/>
      <c r="I3871" s="259"/>
      <c r="J3871" s="259"/>
    </row>
    <row r="3872" spans="1:10">
      <c r="A3872" s="259"/>
      <c r="B3872" s="259"/>
      <c r="C3872" s="259"/>
      <c r="D3872" s="259"/>
      <c r="E3872" s="259"/>
      <c r="F3872" s="270"/>
      <c r="G3872" s="259"/>
      <c r="H3872" s="259"/>
      <c r="I3872" s="259"/>
      <c r="J3872" s="259"/>
    </row>
    <row r="3873" spans="1:10">
      <c r="A3873" s="259"/>
      <c r="B3873" s="259"/>
      <c r="C3873" s="259"/>
      <c r="D3873" s="259"/>
      <c r="E3873" s="259"/>
      <c r="F3873" s="270"/>
      <c r="G3873" s="259"/>
      <c r="H3873" s="259"/>
      <c r="I3873" s="259"/>
      <c r="J3873" s="259"/>
    </row>
    <row r="3874" spans="1:10">
      <c r="A3874" s="259"/>
      <c r="B3874" s="259"/>
      <c r="C3874" s="259"/>
      <c r="D3874" s="259"/>
      <c r="E3874" s="259"/>
      <c r="F3874" s="270"/>
      <c r="G3874" s="259"/>
      <c r="H3874" s="259"/>
      <c r="I3874" s="259"/>
      <c r="J3874" s="259"/>
    </row>
    <row r="3875" spans="1:10">
      <c r="A3875" s="259"/>
      <c r="B3875" s="259"/>
      <c r="C3875" s="259"/>
      <c r="D3875" s="259"/>
      <c r="E3875" s="259"/>
      <c r="F3875" s="270"/>
      <c r="G3875" s="259"/>
      <c r="H3875" s="259"/>
      <c r="I3875" s="259"/>
      <c r="J3875" s="259"/>
    </row>
    <row r="3876" spans="1:10">
      <c r="A3876" s="259"/>
      <c r="B3876" s="259"/>
      <c r="C3876" s="259"/>
      <c r="D3876" s="259"/>
      <c r="E3876" s="259"/>
      <c r="F3876" s="270"/>
      <c r="G3876" s="259"/>
      <c r="H3876" s="259"/>
      <c r="I3876" s="259"/>
      <c r="J3876" s="259"/>
    </row>
    <row r="3877" spans="1:10">
      <c r="A3877" s="259"/>
      <c r="B3877" s="259"/>
      <c r="C3877" s="259"/>
      <c r="D3877" s="259"/>
      <c r="E3877" s="259"/>
      <c r="F3877" s="270"/>
      <c r="G3877" s="259"/>
      <c r="H3877" s="259"/>
      <c r="I3877" s="259"/>
      <c r="J3877" s="259"/>
    </row>
    <row r="3878" spans="1:10">
      <c r="A3878" s="259"/>
      <c r="B3878" s="259"/>
      <c r="C3878" s="259"/>
      <c r="D3878" s="259"/>
      <c r="E3878" s="259"/>
      <c r="F3878" s="270"/>
      <c r="G3878" s="259"/>
      <c r="H3878" s="259"/>
      <c r="I3878" s="259"/>
      <c r="J3878" s="259"/>
    </row>
    <row r="3879" spans="1:10">
      <c r="A3879" s="259"/>
      <c r="B3879" s="259"/>
      <c r="C3879" s="259"/>
      <c r="D3879" s="259"/>
      <c r="E3879" s="259"/>
      <c r="F3879" s="270"/>
      <c r="G3879" s="259"/>
      <c r="H3879" s="259"/>
      <c r="I3879" s="259"/>
      <c r="J3879" s="259"/>
    </row>
    <row r="3880" spans="1:10">
      <c r="A3880" s="259"/>
      <c r="B3880" s="259"/>
      <c r="C3880" s="259"/>
      <c r="D3880" s="259"/>
      <c r="E3880" s="259"/>
      <c r="F3880" s="270"/>
      <c r="G3880" s="259"/>
      <c r="H3880" s="259"/>
      <c r="I3880" s="259"/>
      <c r="J3880" s="259"/>
    </row>
    <row r="3881" spans="1:10">
      <c r="A3881" s="259"/>
      <c r="B3881" s="259"/>
      <c r="C3881" s="259"/>
      <c r="D3881" s="259"/>
      <c r="E3881" s="259"/>
      <c r="F3881" s="270"/>
      <c r="G3881" s="259"/>
      <c r="H3881" s="259"/>
      <c r="I3881" s="259"/>
      <c r="J3881" s="259"/>
    </row>
    <row r="3882" spans="1:10">
      <c r="A3882" s="259"/>
      <c r="B3882" s="259"/>
      <c r="C3882" s="259"/>
      <c r="D3882" s="259"/>
      <c r="E3882" s="259"/>
      <c r="F3882" s="270"/>
      <c r="G3882" s="259"/>
      <c r="H3882" s="259"/>
      <c r="I3882" s="259"/>
      <c r="J3882" s="259"/>
    </row>
    <row r="3883" spans="1:10">
      <c r="A3883" s="259"/>
      <c r="B3883" s="259"/>
      <c r="C3883" s="259"/>
      <c r="D3883" s="259"/>
      <c r="E3883" s="259"/>
      <c r="F3883" s="270"/>
      <c r="G3883" s="259"/>
      <c r="H3883" s="259"/>
      <c r="I3883" s="259"/>
      <c r="J3883" s="259"/>
    </row>
    <row r="3884" spans="1:10">
      <c r="A3884" s="259"/>
      <c r="B3884" s="259"/>
      <c r="C3884" s="259"/>
      <c r="D3884" s="259"/>
      <c r="E3884" s="259"/>
      <c r="F3884" s="270"/>
      <c r="G3884" s="259"/>
      <c r="H3884" s="259"/>
      <c r="I3884" s="259"/>
      <c r="J3884" s="259"/>
    </row>
    <row r="3885" spans="1:10">
      <c r="A3885" s="259"/>
      <c r="B3885" s="259"/>
      <c r="C3885" s="259"/>
      <c r="D3885" s="259"/>
      <c r="E3885" s="259"/>
      <c r="F3885" s="270"/>
      <c r="G3885" s="259"/>
      <c r="H3885" s="259"/>
      <c r="I3885" s="259"/>
      <c r="J3885" s="259"/>
    </row>
    <row r="3886" spans="1:10">
      <c r="A3886" s="259"/>
      <c r="B3886" s="259"/>
      <c r="C3886" s="259"/>
      <c r="D3886" s="259"/>
      <c r="E3886" s="259"/>
      <c r="F3886" s="270"/>
      <c r="G3886" s="259"/>
      <c r="H3886" s="259"/>
      <c r="I3886" s="259"/>
      <c r="J3886" s="259"/>
    </row>
    <row r="3887" spans="1:10">
      <c r="A3887" s="259"/>
      <c r="B3887" s="259"/>
      <c r="C3887" s="259"/>
      <c r="D3887" s="259"/>
      <c r="E3887" s="259"/>
      <c r="F3887" s="270"/>
      <c r="G3887" s="259"/>
      <c r="H3887" s="259"/>
      <c r="I3887" s="259"/>
      <c r="J3887" s="259"/>
    </row>
    <row r="3888" spans="1:10">
      <c r="A3888" s="259"/>
      <c r="B3888" s="259"/>
      <c r="C3888" s="259"/>
      <c r="D3888" s="259"/>
      <c r="E3888" s="259"/>
      <c r="F3888" s="270"/>
      <c r="G3888" s="259"/>
      <c r="H3888" s="259"/>
      <c r="I3888" s="259"/>
      <c r="J3888" s="259"/>
    </row>
    <row r="3889" spans="1:10">
      <c r="A3889" s="259"/>
      <c r="B3889" s="259"/>
      <c r="C3889" s="259"/>
      <c r="D3889" s="259"/>
      <c r="E3889" s="259"/>
      <c r="F3889" s="270"/>
      <c r="G3889" s="259"/>
      <c r="H3889" s="259"/>
      <c r="I3889" s="259"/>
      <c r="J3889" s="259"/>
    </row>
    <row r="3890" spans="1:10">
      <c r="A3890" s="259"/>
      <c r="B3890" s="259"/>
      <c r="C3890" s="259"/>
      <c r="D3890" s="259"/>
      <c r="E3890" s="259"/>
      <c r="F3890" s="270"/>
      <c r="G3890" s="259"/>
      <c r="H3890" s="259"/>
      <c r="I3890" s="259"/>
      <c r="J3890" s="259"/>
    </row>
    <row r="3891" spans="1:10">
      <c r="A3891" s="259"/>
      <c r="B3891" s="259"/>
      <c r="C3891" s="259"/>
      <c r="D3891" s="259"/>
      <c r="E3891" s="259"/>
      <c r="F3891" s="270"/>
      <c r="G3891" s="259"/>
      <c r="H3891" s="259"/>
      <c r="I3891" s="259"/>
      <c r="J3891" s="259"/>
    </row>
    <row r="3892" spans="1:10">
      <c r="A3892" s="259"/>
      <c r="B3892" s="259"/>
      <c r="C3892" s="259"/>
      <c r="D3892" s="259"/>
      <c r="E3892" s="259"/>
      <c r="F3892" s="270"/>
      <c r="G3892" s="259"/>
      <c r="H3892" s="259"/>
      <c r="I3892" s="259"/>
      <c r="J3892" s="259"/>
    </row>
    <row r="3893" spans="1:10">
      <c r="A3893" s="259"/>
      <c r="B3893" s="259"/>
      <c r="C3893" s="259"/>
      <c r="D3893" s="259"/>
      <c r="E3893" s="259"/>
      <c r="F3893" s="270"/>
      <c r="G3893" s="259"/>
      <c r="H3893" s="259"/>
      <c r="I3893" s="259"/>
      <c r="J3893" s="259"/>
    </row>
    <row r="3894" spans="1:10">
      <c r="A3894" s="259"/>
      <c r="B3894" s="259"/>
      <c r="C3894" s="259"/>
      <c r="D3894" s="259"/>
      <c r="E3894" s="259"/>
      <c r="F3894" s="270"/>
      <c r="G3894" s="259"/>
      <c r="H3894" s="259"/>
      <c r="I3894" s="259"/>
      <c r="J3894" s="259"/>
    </row>
    <row r="3895" spans="1:10">
      <c r="A3895" s="259"/>
      <c r="B3895" s="259"/>
      <c r="C3895" s="259"/>
      <c r="D3895" s="259"/>
      <c r="E3895" s="259"/>
      <c r="F3895" s="270"/>
      <c r="G3895" s="259"/>
      <c r="H3895" s="259"/>
      <c r="I3895" s="259"/>
      <c r="J3895" s="259"/>
    </row>
    <row r="3896" spans="1:10">
      <c r="A3896" s="259"/>
      <c r="B3896" s="259"/>
      <c r="C3896" s="259"/>
      <c r="D3896" s="259"/>
      <c r="E3896" s="259"/>
      <c r="F3896" s="270"/>
      <c r="G3896" s="259"/>
      <c r="H3896" s="259"/>
      <c r="I3896" s="259"/>
      <c r="J3896" s="259"/>
    </row>
    <row r="3897" spans="1:10">
      <c r="A3897" s="259"/>
      <c r="B3897" s="259"/>
      <c r="C3897" s="259"/>
      <c r="D3897" s="259"/>
      <c r="E3897" s="259"/>
      <c r="F3897" s="270"/>
      <c r="G3897" s="259"/>
      <c r="H3897" s="259"/>
      <c r="I3897" s="259"/>
      <c r="J3897" s="259"/>
    </row>
    <row r="3898" spans="1:10">
      <c r="A3898" s="259"/>
      <c r="B3898" s="259"/>
      <c r="C3898" s="259"/>
      <c r="D3898" s="259"/>
      <c r="E3898" s="259"/>
      <c r="F3898" s="270"/>
      <c r="G3898" s="259"/>
      <c r="H3898" s="259"/>
      <c r="I3898" s="259"/>
      <c r="J3898" s="259"/>
    </row>
    <row r="3899" spans="1:10">
      <c r="A3899" s="259"/>
      <c r="B3899" s="259"/>
      <c r="C3899" s="259"/>
      <c r="D3899" s="259"/>
      <c r="E3899" s="259"/>
      <c r="F3899" s="270"/>
      <c r="G3899" s="259"/>
      <c r="H3899" s="259"/>
      <c r="I3899" s="259"/>
      <c r="J3899" s="259"/>
    </row>
    <row r="3900" spans="1:10">
      <c r="A3900" s="259"/>
      <c r="B3900" s="259"/>
      <c r="C3900" s="259"/>
      <c r="D3900" s="259"/>
      <c r="E3900" s="259"/>
      <c r="F3900" s="270"/>
      <c r="G3900" s="259"/>
      <c r="H3900" s="259"/>
      <c r="I3900" s="259"/>
      <c r="J3900" s="259"/>
    </row>
    <row r="3901" spans="1:10">
      <c r="A3901" s="259"/>
      <c r="B3901" s="259"/>
      <c r="C3901" s="259"/>
      <c r="D3901" s="259"/>
      <c r="E3901" s="259"/>
      <c r="F3901" s="270"/>
      <c r="G3901" s="259"/>
      <c r="H3901" s="259"/>
      <c r="I3901" s="259"/>
      <c r="J3901" s="259"/>
    </row>
    <row r="3902" spans="1:10">
      <c r="A3902" s="259"/>
      <c r="B3902" s="259"/>
      <c r="C3902" s="259"/>
      <c r="D3902" s="259"/>
      <c r="E3902" s="259"/>
      <c r="F3902" s="270"/>
      <c r="G3902" s="259"/>
      <c r="H3902" s="259"/>
      <c r="I3902" s="259"/>
      <c r="J3902" s="259"/>
    </row>
    <row r="3903" spans="1:10">
      <c r="A3903" s="259"/>
      <c r="B3903" s="259"/>
      <c r="C3903" s="259"/>
      <c r="D3903" s="259"/>
      <c r="E3903" s="259"/>
      <c r="F3903" s="270"/>
      <c r="G3903" s="259"/>
      <c r="H3903" s="259"/>
      <c r="I3903" s="259"/>
      <c r="J3903" s="259"/>
    </row>
    <row r="3904" spans="1:10">
      <c r="A3904" s="259"/>
      <c r="B3904" s="259"/>
      <c r="C3904" s="259"/>
      <c r="D3904" s="259"/>
      <c r="E3904" s="259"/>
      <c r="F3904" s="270"/>
      <c r="G3904" s="259"/>
      <c r="H3904" s="259"/>
      <c r="I3904" s="259"/>
      <c r="J3904" s="259"/>
    </row>
    <row r="3905" spans="1:10">
      <c r="A3905" s="259"/>
      <c r="B3905" s="259"/>
      <c r="C3905" s="259"/>
      <c r="D3905" s="259"/>
      <c r="E3905" s="259"/>
      <c r="F3905" s="270"/>
      <c r="G3905" s="259"/>
      <c r="H3905" s="259"/>
      <c r="I3905" s="259"/>
      <c r="J3905" s="259"/>
    </row>
    <row r="3906" spans="1:10">
      <c r="A3906" s="259"/>
      <c r="B3906" s="259"/>
      <c r="C3906" s="259"/>
      <c r="D3906" s="259"/>
      <c r="E3906" s="259"/>
      <c r="F3906" s="270"/>
      <c r="G3906" s="259"/>
      <c r="H3906" s="259"/>
      <c r="I3906" s="259"/>
      <c r="J3906" s="259"/>
    </row>
    <row r="3907" spans="1:10">
      <c r="A3907" s="259"/>
      <c r="B3907" s="259"/>
      <c r="C3907" s="259"/>
      <c r="D3907" s="259"/>
      <c r="E3907" s="259"/>
      <c r="F3907" s="270"/>
      <c r="G3907" s="259"/>
      <c r="H3907" s="259"/>
      <c r="I3907" s="259"/>
      <c r="J3907" s="259"/>
    </row>
    <row r="3908" spans="1:10">
      <c r="A3908" s="259"/>
      <c r="B3908" s="259"/>
      <c r="C3908" s="259"/>
      <c r="D3908" s="259"/>
      <c r="E3908" s="259"/>
      <c r="F3908" s="270"/>
      <c r="G3908" s="259"/>
      <c r="H3908" s="259"/>
      <c r="I3908" s="259"/>
      <c r="J3908" s="259"/>
    </row>
    <row r="3909" spans="1:10">
      <c r="A3909" s="259"/>
      <c r="B3909" s="259"/>
      <c r="C3909" s="259"/>
      <c r="D3909" s="259"/>
      <c r="E3909" s="259"/>
      <c r="F3909" s="270"/>
      <c r="G3909" s="259"/>
      <c r="H3909" s="259"/>
      <c r="I3909" s="259"/>
      <c r="J3909" s="259"/>
    </row>
    <row r="3910" spans="1:10">
      <c r="A3910" s="259"/>
      <c r="B3910" s="259"/>
      <c r="C3910" s="259"/>
      <c r="D3910" s="259"/>
      <c r="E3910" s="259"/>
      <c r="F3910" s="270"/>
      <c r="G3910" s="259"/>
      <c r="H3910" s="259"/>
      <c r="I3910" s="259"/>
      <c r="J3910" s="259"/>
    </row>
    <row r="3911" spans="1:10">
      <c r="A3911" s="259"/>
      <c r="B3911" s="259"/>
      <c r="C3911" s="259"/>
      <c r="D3911" s="259"/>
      <c r="E3911" s="259"/>
      <c r="F3911" s="270"/>
      <c r="G3911" s="259"/>
      <c r="H3911" s="259"/>
      <c r="I3911" s="259"/>
      <c r="J3911" s="259"/>
    </row>
    <row r="3912" spans="1:10">
      <c r="A3912" s="259"/>
      <c r="B3912" s="259"/>
      <c r="C3912" s="259"/>
      <c r="D3912" s="259"/>
      <c r="E3912" s="259"/>
      <c r="F3912" s="270"/>
      <c r="G3912" s="259"/>
      <c r="H3912" s="259"/>
      <c r="I3912" s="259"/>
      <c r="J3912" s="259"/>
    </row>
    <row r="3913" spans="1:10">
      <c r="A3913" s="259"/>
      <c r="B3913" s="259"/>
      <c r="C3913" s="259"/>
      <c r="D3913" s="259"/>
      <c r="E3913" s="259"/>
      <c r="F3913" s="270"/>
      <c r="G3913" s="259"/>
      <c r="H3913" s="259"/>
      <c r="I3913" s="259"/>
      <c r="J3913" s="259"/>
    </row>
    <row r="3914" spans="1:10">
      <c r="A3914" s="259"/>
      <c r="B3914" s="259"/>
      <c r="C3914" s="259"/>
      <c r="D3914" s="259"/>
      <c r="E3914" s="259"/>
      <c r="F3914" s="270"/>
      <c r="G3914" s="259"/>
      <c r="H3914" s="259"/>
      <c r="I3914" s="259"/>
      <c r="J3914" s="259"/>
    </row>
    <row r="3915" spans="1:10">
      <c r="A3915" s="259"/>
      <c r="B3915" s="259"/>
      <c r="C3915" s="259"/>
      <c r="D3915" s="259"/>
      <c r="E3915" s="259"/>
      <c r="F3915" s="270"/>
      <c r="G3915" s="259"/>
      <c r="H3915" s="259"/>
      <c r="I3915" s="259"/>
      <c r="J3915" s="259"/>
    </row>
    <row r="3916" spans="1:10">
      <c r="A3916" s="259"/>
      <c r="B3916" s="259"/>
      <c r="C3916" s="259"/>
      <c r="D3916" s="259"/>
      <c r="E3916" s="259"/>
      <c r="F3916" s="270"/>
      <c r="G3916" s="259"/>
      <c r="H3916" s="259"/>
      <c r="I3916" s="259"/>
      <c r="J3916" s="259"/>
    </row>
    <row r="3917" spans="1:10">
      <c r="A3917" s="259"/>
      <c r="B3917" s="259"/>
      <c r="C3917" s="259"/>
      <c r="D3917" s="259"/>
      <c r="E3917" s="259"/>
      <c r="F3917" s="270"/>
      <c r="G3917" s="259"/>
      <c r="H3917" s="259"/>
      <c r="I3917" s="259"/>
      <c r="J3917" s="259"/>
    </row>
    <row r="3918" spans="1:10">
      <c r="A3918" s="259"/>
      <c r="B3918" s="259"/>
      <c r="C3918" s="259"/>
      <c r="D3918" s="259"/>
      <c r="E3918" s="259"/>
      <c r="F3918" s="270"/>
      <c r="G3918" s="259"/>
      <c r="H3918" s="259"/>
      <c r="I3918" s="259"/>
      <c r="J3918" s="259"/>
    </row>
    <row r="3919" spans="1:10">
      <c r="A3919" s="259"/>
      <c r="B3919" s="259"/>
      <c r="C3919" s="259"/>
      <c r="D3919" s="259"/>
      <c r="E3919" s="259"/>
      <c r="F3919" s="270"/>
      <c r="G3919" s="259"/>
      <c r="H3919" s="259"/>
      <c r="I3919" s="259"/>
      <c r="J3919" s="259"/>
    </row>
    <row r="3920" spans="1:10">
      <c r="A3920" s="259"/>
      <c r="B3920" s="259"/>
      <c r="C3920" s="259"/>
      <c r="D3920" s="259"/>
      <c r="E3920" s="259"/>
      <c r="F3920" s="270"/>
      <c r="G3920" s="259"/>
      <c r="H3920" s="259"/>
      <c r="I3920" s="259"/>
      <c r="J3920" s="259"/>
    </row>
    <row r="3921" spans="1:10">
      <c r="A3921" s="259"/>
      <c r="B3921" s="259"/>
      <c r="C3921" s="259"/>
      <c r="D3921" s="259"/>
      <c r="E3921" s="259"/>
      <c r="F3921" s="270"/>
      <c r="G3921" s="259"/>
      <c r="H3921" s="259"/>
      <c r="I3921" s="259"/>
      <c r="J3921" s="259"/>
    </row>
    <row r="3922" spans="1:10">
      <c r="A3922" s="259"/>
      <c r="B3922" s="259"/>
      <c r="C3922" s="259"/>
      <c r="D3922" s="259"/>
      <c r="E3922" s="259"/>
      <c r="F3922" s="270"/>
      <c r="G3922" s="259"/>
      <c r="H3922" s="259"/>
      <c r="I3922" s="259"/>
      <c r="J3922" s="259"/>
    </row>
    <row r="3923" spans="1:10">
      <c r="A3923" s="259"/>
      <c r="B3923" s="259"/>
      <c r="C3923" s="259"/>
      <c r="D3923" s="259"/>
      <c r="E3923" s="259"/>
      <c r="F3923" s="270"/>
      <c r="G3923" s="259"/>
      <c r="H3923" s="259"/>
      <c r="I3923" s="259"/>
      <c r="J3923" s="259"/>
    </row>
    <row r="3924" spans="1:10">
      <c r="A3924" s="259"/>
      <c r="B3924" s="259"/>
      <c r="C3924" s="259"/>
      <c r="D3924" s="259"/>
      <c r="E3924" s="259"/>
      <c r="F3924" s="270"/>
      <c r="G3924" s="259"/>
      <c r="H3924" s="259"/>
      <c r="I3924" s="259"/>
      <c r="J3924" s="259"/>
    </row>
    <row r="3925" spans="1:10">
      <c r="A3925" s="259"/>
      <c r="B3925" s="259"/>
      <c r="C3925" s="259"/>
      <c r="D3925" s="259"/>
      <c r="E3925" s="259"/>
      <c r="F3925" s="270"/>
      <c r="G3925" s="259"/>
      <c r="H3925" s="259"/>
      <c r="I3925" s="259"/>
      <c r="J3925" s="259"/>
    </row>
    <row r="3926" spans="1:10">
      <c r="A3926" s="259"/>
      <c r="B3926" s="259"/>
      <c r="C3926" s="259"/>
      <c r="D3926" s="259"/>
      <c r="E3926" s="259"/>
      <c r="F3926" s="270"/>
      <c r="G3926" s="259"/>
      <c r="H3926" s="259"/>
      <c r="I3926" s="259"/>
      <c r="J3926" s="259"/>
    </row>
    <row r="3927" spans="1:10">
      <c r="A3927" s="259"/>
      <c r="B3927" s="259"/>
      <c r="C3927" s="259"/>
      <c r="D3927" s="259"/>
      <c r="E3927" s="259"/>
      <c r="F3927" s="270"/>
      <c r="G3927" s="259"/>
      <c r="H3927" s="259"/>
      <c r="I3927" s="259"/>
      <c r="J3927" s="259"/>
    </row>
    <row r="3928" spans="1:10">
      <c r="A3928" s="259"/>
      <c r="B3928" s="259"/>
      <c r="C3928" s="259"/>
      <c r="D3928" s="259"/>
      <c r="E3928" s="259"/>
      <c r="F3928" s="270"/>
      <c r="G3928" s="259"/>
      <c r="H3928" s="259"/>
      <c r="I3928" s="259"/>
      <c r="J3928" s="259"/>
    </row>
    <row r="3929" spans="1:10">
      <c r="A3929" s="259"/>
      <c r="B3929" s="259"/>
      <c r="C3929" s="259"/>
      <c r="D3929" s="259"/>
      <c r="E3929" s="259"/>
      <c r="F3929" s="270"/>
      <c r="G3929" s="259"/>
      <c r="H3929" s="259"/>
      <c r="I3929" s="259"/>
      <c r="J3929" s="259"/>
    </row>
    <row r="3930" spans="1:10">
      <c r="A3930" s="259"/>
      <c r="B3930" s="259"/>
      <c r="C3930" s="259"/>
      <c r="D3930" s="259"/>
      <c r="E3930" s="259"/>
      <c r="F3930" s="270"/>
      <c r="G3930" s="259"/>
      <c r="H3930" s="259"/>
      <c r="I3930" s="259"/>
      <c r="J3930" s="259"/>
    </row>
    <row r="3931" spans="1:10">
      <c r="A3931" s="259"/>
      <c r="B3931" s="259"/>
      <c r="C3931" s="259"/>
      <c r="D3931" s="259"/>
      <c r="E3931" s="259"/>
      <c r="F3931" s="270"/>
      <c r="G3931" s="259"/>
      <c r="H3931" s="259"/>
      <c r="I3931" s="259"/>
      <c r="J3931" s="259"/>
    </row>
    <row r="3932" spans="1:10">
      <c r="A3932" s="259"/>
      <c r="B3932" s="259"/>
      <c r="C3932" s="259"/>
      <c r="D3932" s="259"/>
      <c r="E3932" s="259"/>
      <c r="F3932" s="270"/>
      <c r="G3932" s="259"/>
      <c r="H3932" s="259"/>
      <c r="I3932" s="259"/>
      <c r="J3932" s="259"/>
    </row>
    <row r="3933" spans="1:10">
      <c r="A3933" s="259"/>
      <c r="B3933" s="259"/>
      <c r="C3933" s="259"/>
      <c r="D3933" s="259"/>
      <c r="E3933" s="259"/>
      <c r="F3933" s="270"/>
      <c r="G3933" s="259"/>
      <c r="H3933" s="259"/>
      <c r="I3933" s="259"/>
      <c r="J3933" s="259"/>
    </row>
    <row r="3934" spans="1:10">
      <c r="A3934" s="259"/>
      <c r="B3934" s="259"/>
      <c r="C3934" s="259"/>
      <c r="D3934" s="259"/>
      <c r="E3934" s="259"/>
      <c r="F3934" s="270"/>
      <c r="G3934" s="259"/>
      <c r="H3934" s="259"/>
      <c r="I3934" s="259"/>
      <c r="J3934" s="259"/>
    </row>
    <row r="3935" spans="1:10">
      <c r="A3935" s="259"/>
      <c r="B3935" s="259"/>
      <c r="C3935" s="259"/>
      <c r="D3935" s="259"/>
      <c r="E3935" s="259"/>
      <c r="F3935" s="270"/>
      <c r="G3935" s="259"/>
      <c r="H3935" s="259"/>
      <c r="I3935" s="259"/>
      <c r="J3935" s="259"/>
    </row>
    <row r="3936" spans="1:10">
      <c r="A3936" s="259"/>
      <c r="B3936" s="259"/>
      <c r="C3936" s="259"/>
      <c r="D3936" s="259"/>
      <c r="E3936" s="259"/>
      <c r="F3936" s="270"/>
      <c r="G3936" s="259"/>
      <c r="H3936" s="259"/>
      <c r="I3936" s="259"/>
      <c r="J3936" s="259"/>
    </row>
    <row r="3937" spans="1:10">
      <c r="A3937" s="259"/>
      <c r="B3937" s="259"/>
      <c r="C3937" s="259"/>
      <c r="D3937" s="259"/>
      <c r="E3937" s="259"/>
      <c r="F3937" s="270"/>
      <c r="G3937" s="259"/>
      <c r="H3937" s="259"/>
      <c r="I3937" s="259"/>
      <c r="J3937" s="259"/>
    </row>
    <row r="3938" spans="1:10">
      <c r="A3938" s="259"/>
      <c r="B3938" s="259"/>
      <c r="C3938" s="259"/>
      <c r="D3938" s="259"/>
      <c r="E3938" s="259"/>
      <c r="F3938" s="270"/>
      <c r="G3938" s="259"/>
      <c r="H3938" s="259"/>
      <c r="I3938" s="259"/>
      <c r="J3938" s="259"/>
    </row>
    <row r="3939" spans="1:10">
      <c r="A3939" s="259"/>
      <c r="B3939" s="259"/>
      <c r="C3939" s="259"/>
      <c r="D3939" s="259"/>
      <c r="E3939" s="259"/>
      <c r="F3939" s="270"/>
      <c r="G3939" s="259"/>
      <c r="H3939" s="259"/>
      <c r="I3939" s="259"/>
      <c r="J3939" s="259"/>
    </row>
    <row r="3940" spans="1:10">
      <c r="A3940" s="259"/>
      <c r="B3940" s="259"/>
      <c r="C3940" s="259"/>
      <c r="D3940" s="259"/>
      <c r="E3940" s="259"/>
      <c r="F3940" s="270"/>
      <c r="G3940" s="259"/>
      <c r="H3940" s="259"/>
      <c r="I3940" s="259"/>
      <c r="J3940" s="259"/>
    </row>
    <row r="3941" spans="1:10">
      <c r="A3941" s="259"/>
      <c r="B3941" s="259"/>
      <c r="C3941" s="259"/>
      <c r="D3941" s="259"/>
      <c r="E3941" s="259"/>
      <c r="F3941" s="270"/>
      <c r="G3941" s="259"/>
      <c r="H3941" s="259"/>
      <c r="I3941" s="259"/>
      <c r="J3941" s="259"/>
    </row>
    <row r="3942" spans="1:10">
      <c r="A3942" s="259"/>
      <c r="B3942" s="259"/>
      <c r="C3942" s="259"/>
      <c r="D3942" s="259"/>
      <c r="E3942" s="259"/>
      <c r="F3942" s="270"/>
      <c r="G3942" s="259"/>
      <c r="H3942" s="259"/>
      <c r="I3942" s="259"/>
      <c r="J3942" s="259"/>
    </row>
    <row r="3943" spans="1:10">
      <c r="A3943" s="259"/>
      <c r="B3943" s="259"/>
      <c r="C3943" s="259"/>
      <c r="D3943" s="259"/>
      <c r="E3943" s="259"/>
      <c r="F3943" s="270"/>
      <c r="G3943" s="259"/>
      <c r="H3943" s="259"/>
      <c r="I3943" s="259"/>
      <c r="J3943" s="259"/>
    </row>
    <row r="3944" spans="1:10">
      <c r="A3944" s="259"/>
      <c r="B3944" s="259"/>
      <c r="C3944" s="259"/>
      <c r="D3944" s="259"/>
      <c r="E3944" s="259"/>
      <c r="F3944" s="270"/>
      <c r="G3944" s="259"/>
      <c r="H3944" s="259"/>
      <c r="I3944" s="259"/>
      <c r="J3944" s="259"/>
    </row>
    <row r="3945" spans="1:10">
      <c r="A3945" s="259"/>
      <c r="B3945" s="259"/>
      <c r="C3945" s="259"/>
      <c r="D3945" s="259"/>
      <c r="E3945" s="259"/>
      <c r="F3945" s="270"/>
      <c r="G3945" s="259"/>
      <c r="H3945" s="259"/>
      <c r="I3945" s="259"/>
      <c r="J3945" s="259"/>
    </row>
    <row r="3946" spans="1:10">
      <c r="A3946" s="259"/>
      <c r="B3946" s="259"/>
      <c r="C3946" s="259"/>
      <c r="D3946" s="259"/>
      <c r="E3946" s="259"/>
      <c r="F3946" s="270"/>
      <c r="G3946" s="259"/>
      <c r="H3946" s="259"/>
      <c r="I3946" s="259"/>
      <c r="J3946" s="259"/>
    </row>
    <row r="3947" spans="1:10">
      <c r="A3947" s="259"/>
      <c r="B3947" s="259"/>
      <c r="C3947" s="259"/>
      <c r="D3947" s="259"/>
      <c r="E3947" s="259"/>
      <c r="F3947" s="270"/>
      <c r="G3947" s="259"/>
      <c r="H3947" s="259"/>
      <c r="I3947" s="259"/>
      <c r="J3947" s="259"/>
    </row>
    <row r="3948" spans="1:10">
      <c r="A3948" s="259"/>
      <c r="B3948" s="259"/>
      <c r="C3948" s="259"/>
      <c r="D3948" s="259"/>
      <c r="E3948" s="259"/>
      <c r="F3948" s="270"/>
      <c r="G3948" s="259"/>
      <c r="H3948" s="259"/>
      <c r="I3948" s="259"/>
      <c r="J3948" s="259"/>
    </row>
    <row r="3949" spans="1:10">
      <c r="A3949" s="259"/>
      <c r="B3949" s="259"/>
      <c r="C3949" s="259"/>
      <c r="D3949" s="259"/>
      <c r="E3949" s="259"/>
      <c r="F3949" s="270"/>
      <c r="G3949" s="259"/>
      <c r="H3949" s="259"/>
      <c r="I3949" s="259"/>
      <c r="J3949" s="259"/>
    </row>
    <row r="3950" spans="1:10">
      <c r="A3950" s="259"/>
      <c r="B3950" s="259"/>
      <c r="C3950" s="259"/>
      <c r="D3950" s="259"/>
      <c r="E3950" s="259"/>
      <c r="F3950" s="270"/>
      <c r="G3950" s="259"/>
      <c r="H3950" s="259"/>
      <c r="I3950" s="259"/>
      <c r="J3950" s="259"/>
    </row>
    <row r="3951" spans="1:10">
      <c r="A3951" s="259"/>
      <c r="B3951" s="259"/>
      <c r="C3951" s="259"/>
      <c r="D3951" s="259"/>
      <c r="E3951" s="259"/>
      <c r="F3951" s="270"/>
      <c r="G3951" s="259"/>
      <c r="H3951" s="259"/>
      <c r="I3951" s="259"/>
      <c r="J3951" s="259"/>
    </row>
    <row r="3952" spans="1:10">
      <c r="A3952" s="259"/>
      <c r="B3952" s="259"/>
      <c r="C3952" s="259"/>
      <c r="D3952" s="259"/>
      <c r="E3952" s="259"/>
      <c r="F3952" s="270"/>
      <c r="G3952" s="259"/>
      <c r="H3952" s="259"/>
      <c r="I3952" s="259"/>
      <c r="J3952" s="259"/>
    </row>
    <row r="3953" spans="1:10">
      <c r="A3953" s="259"/>
      <c r="B3953" s="259"/>
      <c r="C3953" s="259"/>
      <c r="D3953" s="259"/>
      <c r="E3953" s="259"/>
      <c r="F3953" s="270"/>
      <c r="G3953" s="259"/>
      <c r="H3953" s="259"/>
      <c r="I3953" s="259"/>
      <c r="J3953" s="259"/>
    </row>
    <row r="3954" spans="1:10">
      <c r="A3954" s="259"/>
      <c r="B3954" s="259"/>
      <c r="C3954" s="259"/>
      <c r="D3954" s="259"/>
      <c r="E3954" s="259"/>
      <c r="F3954" s="270"/>
      <c r="G3954" s="259"/>
      <c r="H3954" s="259"/>
      <c r="I3954" s="259"/>
      <c r="J3954" s="259"/>
    </row>
    <row r="3955" spans="1:10">
      <c r="A3955" s="259"/>
      <c r="B3955" s="259"/>
      <c r="C3955" s="259"/>
      <c r="D3955" s="259"/>
      <c r="E3955" s="259"/>
      <c r="F3955" s="270"/>
      <c r="G3955" s="259"/>
      <c r="H3955" s="259"/>
      <c r="I3955" s="259"/>
      <c r="J3955" s="259"/>
    </row>
    <row r="3956" spans="1:10">
      <c r="A3956" s="259"/>
      <c r="B3956" s="259"/>
      <c r="C3956" s="259"/>
      <c r="D3956" s="259"/>
      <c r="E3956" s="259"/>
      <c r="F3956" s="270"/>
      <c r="G3956" s="259"/>
      <c r="H3956" s="259"/>
      <c r="I3956" s="259"/>
      <c r="J3956" s="259"/>
    </row>
    <row r="3957" spans="1:10">
      <c r="A3957" s="259"/>
      <c r="B3957" s="259"/>
      <c r="C3957" s="259"/>
      <c r="D3957" s="259"/>
      <c r="E3957" s="259"/>
      <c r="F3957" s="270"/>
      <c r="G3957" s="259"/>
      <c r="H3957" s="259"/>
      <c r="I3957" s="259"/>
      <c r="J3957" s="259"/>
    </row>
    <row r="3958" spans="1:10">
      <c r="A3958" s="259"/>
      <c r="B3958" s="259"/>
      <c r="C3958" s="259"/>
      <c r="D3958" s="259"/>
      <c r="E3958" s="259"/>
      <c r="F3958" s="270"/>
      <c r="G3958" s="259"/>
      <c r="H3958" s="259"/>
      <c r="I3958" s="259"/>
      <c r="J3958" s="259"/>
    </row>
    <row r="3959" spans="1:10">
      <c r="A3959" s="259"/>
      <c r="B3959" s="259"/>
      <c r="C3959" s="259"/>
      <c r="D3959" s="259"/>
      <c r="E3959" s="259"/>
      <c r="F3959" s="270"/>
      <c r="G3959" s="259"/>
      <c r="H3959" s="259"/>
      <c r="I3959" s="259"/>
      <c r="J3959" s="259"/>
    </row>
    <row r="3960" spans="1:10">
      <c r="A3960" s="259"/>
      <c r="B3960" s="259"/>
      <c r="C3960" s="259"/>
      <c r="D3960" s="259"/>
      <c r="E3960" s="259"/>
      <c r="F3960" s="270"/>
      <c r="G3960" s="259"/>
      <c r="H3960" s="259"/>
      <c r="I3960" s="259"/>
      <c r="J3960" s="259"/>
    </row>
    <row r="3961" spans="1:10">
      <c r="A3961" s="259"/>
      <c r="B3961" s="259"/>
      <c r="C3961" s="259"/>
      <c r="D3961" s="259"/>
      <c r="E3961" s="259"/>
      <c r="F3961" s="270"/>
      <c r="G3961" s="259"/>
      <c r="H3961" s="259"/>
      <c r="I3961" s="259"/>
      <c r="J3961" s="259"/>
    </row>
    <row r="3962" spans="1:10">
      <c r="A3962" s="259"/>
      <c r="B3962" s="259"/>
      <c r="C3962" s="259"/>
      <c r="D3962" s="259"/>
      <c r="E3962" s="259"/>
      <c r="F3962" s="270"/>
      <c r="G3962" s="259"/>
      <c r="H3962" s="259"/>
      <c r="I3962" s="259"/>
      <c r="J3962" s="259"/>
    </row>
    <row r="3963" spans="1:10">
      <c r="A3963" s="259"/>
      <c r="B3963" s="259"/>
      <c r="C3963" s="259"/>
      <c r="D3963" s="259"/>
      <c r="E3963" s="259"/>
      <c r="F3963" s="270"/>
      <c r="G3963" s="259"/>
      <c r="H3963" s="259"/>
      <c r="I3963" s="259"/>
      <c r="J3963" s="259"/>
    </row>
    <row r="3964" spans="1:10">
      <c r="A3964" s="259"/>
      <c r="B3964" s="259"/>
      <c r="C3964" s="259"/>
      <c r="D3964" s="259"/>
      <c r="E3964" s="259"/>
      <c r="F3964" s="270"/>
      <c r="G3964" s="259"/>
      <c r="H3964" s="259"/>
      <c r="I3964" s="259"/>
      <c r="J3964" s="259"/>
    </row>
    <row r="3965" spans="1:10">
      <c r="A3965" s="259"/>
      <c r="B3965" s="259"/>
      <c r="C3965" s="259"/>
      <c r="D3965" s="259"/>
      <c r="E3965" s="259"/>
      <c r="F3965" s="270"/>
      <c r="G3965" s="259"/>
      <c r="H3965" s="259"/>
      <c r="I3965" s="259"/>
      <c r="J3965" s="259"/>
    </row>
    <row r="3966" spans="1:10">
      <c r="A3966" s="259"/>
      <c r="B3966" s="259"/>
      <c r="C3966" s="259"/>
      <c r="D3966" s="259"/>
      <c r="E3966" s="259"/>
      <c r="F3966" s="270"/>
      <c r="G3966" s="259"/>
      <c r="H3966" s="259"/>
      <c r="I3966" s="259"/>
      <c r="J3966" s="259"/>
    </row>
    <row r="3967" spans="1:10">
      <c r="A3967" s="259"/>
      <c r="B3967" s="259"/>
      <c r="C3967" s="259"/>
      <c r="D3967" s="259"/>
      <c r="E3967" s="259"/>
      <c r="F3967" s="270"/>
      <c r="G3967" s="259"/>
      <c r="H3967" s="259"/>
      <c r="I3967" s="259"/>
      <c r="J3967" s="259"/>
    </row>
    <row r="3968" spans="1:10">
      <c r="A3968" s="259"/>
      <c r="B3968" s="259"/>
      <c r="C3968" s="259"/>
      <c r="D3968" s="259"/>
      <c r="E3968" s="259"/>
      <c r="F3968" s="270"/>
      <c r="G3968" s="259"/>
      <c r="H3968" s="259"/>
      <c r="I3968" s="259"/>
      <c r="J3968" s="259"/>
    </row>
    <row r="3969" spans="1:10">
      <c r="A3969" s="259"/>
      <c r="B3969" s="259"/>
      <c r="C3969" s="259"/>
      <c r="D3969" s="259"/>
      <c r="E3969" s="259"/>
      <c r="F3969" s="270"/>
      <c r="G3969" s="259"/>
      <c r="H3969" s="259"/>
      <c r="I3969" s="259"/>
      <c r="J3969" s="259"/>
    </row>
    <row r="3970" spans="1:10">
      <c r="A3970" s="259"/>
      <c r="B3970" s="259"/>
      <c r="C3970" s="259"/>
      <c r="D3970" s="259"/>
      <c r="E3970" s="259"/>
      <c r="F3970" s="270"/>
      <c r="G3970" s="259"/>
      <c r="H3970" s="259"/>
      <c r="I3970" s="259"/>
      <c r="J3970" s="259"/>
    </row>
    <row r="3971" spans="1:10">
      <c r="A3971" s="259"/>
      <c r="B3971" s="259"/>
      <c r="C3971" s="259"/>
      <c r="D3971" s="259"/>
      <c r="E3971" s="259"/>
      <c r="F3971" s="270"/>
      <c r="G3971" s="259"/>
      <c r="H3971" s="259"/>
      <c r="I3971" s="259"/>
      <c r="J3971" s="259"/>
    </row>
    <row r="3972" spans="1:10">
      <c r="A3972" s="259"/>
      <c r="B3972" s="259"/>
      <c r="C3972" s="259"/>
      <c r="D3972" s="259"/>
      <c r="E3972" s="259"/>
      <c r="F3972" s="270"/>
      <c r="G3972" s="259"/>
      <c r="H3972" s="259"/>
      <c r="I3972" s="259"/>
      <c r="J3972" s="259"/>
    </row>
    <row r="3973" spans="1:10">
      <c r="A3973" s="259"/>
      <c r="B3973" s="259"/>
      <c r="C3973" s="259"/>
      <c r="D3973" s="259"/>
      <c r="E3973" s="259"/>
      <c r="F3973" s="270"/>
      <c r="G3973" s="259"/>
      <c r="H3973" s="259"/>
      <c r="I3973" s="259"/>
      <c r="J3973" s="259"/>
    </row>
    <row r="3974" spans="1:10">
      <c r="A3974" s="259"/>
      <c r="B3974" s="259"/>
      <c r="C3974" s="259"/>
      <c r="D3974" s="259"/>
      <c r="E3974" s="259"/>
      <c r="F3974" s="270"/>
      <c r="G3974" s="259"/>
      <c r="H3974" s="259"/>
      <c r="I3974" s="259"/>
      <c r="J3974" s="259"/>
    </row>
    <row r="3975" spans="1:10">
      <c r="A3975" s="259"/>
      <c r="B3975" s="259"/>
      <c r="C3975" s="259"/>
      <c r="D3975" s="259"/>
      <c r="E3975" s="259"/>
      <c r="F3975" s="270"/>
      <c r="G3975" s="259"/>
      <c r="H3975" s="259"/>
      <c r="I3975" s="259"/>
      <c r="J3975" s="259"/>
    </row>
    <row r="3976" spans="1:10">
      <c r="A3976" s="259"/>
      <c r="B3976" s="259"/>
      <c r="C3976" s="259"/>
      <c r="D3976" s="259"/>
      <c r="E3976" s="259"/>
      <c r="F3976" s="270"/>
      <c r="G3976" s="259"/>
      <c r="H3976" s="259"/>
      <c r="I3976" s="259"/>
      <c r="J3976" s="259"/>
    </row>
    <row r="3977" spans="1:10">
      <c r="A3977" s="259"/>
      <c r="B3977" s="259"/>
      <c r="C3977" s="259"/>
      <c r="D3977" s="259"/>
      <c r="E3977" s="259"/>
      <c r="F3977" s="270"/>
      <c r="G3977" s="259"/>
      <c r="H3977" s="259"/>
      <c r="I3977" s="259"/>
      <c r="J3977" s="259"/>
    </row>
    <row r="3978" spans="1:10">
      <c r="A3978" s="259"/>
      <c r="B3978" s="259"/>
      <c r="C3978" s="259"/>
      <c r="D3978" s="259"/>
      <c r="E3978" s="259"/>
      <c r="F3978" s="270"/>
      <c r="G3978" s="259"/>
      <c r="H3978" s="259"/>
      <c r="I3978" s="259"/>
      <c r="J3978" s="259"/>
    </row>
    <row r="3979" spans="1:10">
      <c r="A3979" s="259"/>
      <c r="B3979" s="259"/>
      <c r="C3979" s="259"/>
      <c r="D3979" s="259"/>
      <c r="E3979" s="259"/>
      <c r="F3979" s="270"/>
      <c r="G3979" s="259"/>
      <c r="H3979" s="259"/>
      <c r="I3979" s="259"/>
      <c r="J3979" s="259"/>
    </row>
    <row r="3980" spans="1:10">
      <c r="A3980" s="259"/>
      <c r="B3980" s="259"/>
      <c r="C3980" s="259"/>
      <c r="D3980" s="259"/>
      <c r="E3980" s="259"/>
      <c r="F3980" s="270"/>
      <c r="G3980" s="259"/>
      <c r="H3980" s="259"/>
      <c r="I3980" s="259"/>
      <c r="J3980" s="259"/>
    </row>
    <row r="3981" spans="1:10">
      <c r="A3981" s="259"/>
      <c r="B3981" s="259"/>
      <c r="C3981" s="259"/>
      <c r="D3981" s="259"/>
      <c r="E3981" s="259"/>
      <c r="F3981" s="270"/>
      <c r="G3981" s="259"/>
      <c r="H3981" s="259"/>
      <c r="I3981" s="259"/>
      <c r="J3981" s="259"/>
    </row>
    <row r="3982" spans="1:10">
      <c r="A3982" s="259"/>
      <c r="B3982" s="259"/>
      <c r="C3982" s="259"/>
      <c r="D3982" s="259"/>
      <c r="E3982" s="259"/>
      <c r="F3982" s="270"/>
      <c r="G3982" s="259"/>
      <c r="H3982" s="259"/>
      <c r="I3982" s="259"/>
      <c r="J3982" s="259"/>
    </row>
    <row r="3983" spans="1:10">
      <c r="A3983" s="259"/>
      <c r="B3983" s="259"/>
      <c r="C3983" s="259"/>
      <c r="D3983" s="259"/>
      <c r="E3983" s="259"/>
      <c r="F3983" s="270"/>
      <c r="G3983" s="259"/>
      <c r="H3983" s="259"/>
      <c r="I3983" s="259"/>
      <c r="J3983" s="259"/>
    </row>
    <row r="3984" spans="1:10">
      <c r="A3984" s="259"/>
      <c r="B3984" s="259"/>
      <c r="C3984" s="259"/>
      <c r="D3984" s="259"/>
      <c r="E3984" s="259"/>
      <c r="F3984" s="270"/>
      <c r="G3984" s="259"/>
      <c r="H3984" s="259"/>
      <c r="I3984" s="259"/>
      <c r="J3984" s="259"/>
    </row>
    <row r="3985" spans="1:10">
      <c r="A3985" s="259"/>
      <c r="B3985" s="259"/>
      <c r="C3985" s="259"/>
      <c r="D3985" s="259"/>
      <c r="E3985" s="259"/>
      <c r="F3985" s="270"/>
      <c r="G3985" s="259"/>
      <c r="H3985" s="259"/>
      <c r="I3985" s="259"/>
      <c r="J3985" s="259"/>
    </row>
    <row r="3986" spans="1:10">
      <c r="A3986" s="259"/>
      <c r="B3986" s="259"/>
      <c r="C3986" s="259"/>
      <c r="D3986" s="259"/>
      <c r="E3986" s="259"/>
      <c r="F3986" s="270"/>
      <c r="G3986" s="259"/>
      <c r="H3986" s="259"/>
      <c r="I3986" s="259"/>
      <c r="J3986" s="259"/>
    </row>
    <row r="3987" spans="1:10">
      <c r="A3987" s="259"/>
      <c r="B3987" s="259"/>
      <c r="C3987" s="259"/>
      <c r="D3987" s="259"/>
      <c r="E3987" s="259"/>
      <c r="F3987" s="270"/>
      <c r="G3987" s="259"/>
      <c r="H3987" s="259"/>
      <c r="I3987" s="259"/>
      <c r="J3987" s="259"/>
    </row>
    <row r="3988" spans="1:10">
      <c r="A3988" s="259"/>
      <c r="B3988" s="259"/>
      <c r="C3988" s="259"/>
      <c r="D3988" s="259"/>
      <c r="E3988" s="259"/>
      <c r="F3988" s="270"/>
      <c r="G3988" s="259"/>
      <c r="H3988" s="259"/>
      <c r="I3988" s="259"/>
      <c r="J3988" s="259"/>
    </row>
    <row r="3989" spans="1:10">
      <c r="A3989" s="259"/>
      <c r="B3989" s="259"/>
      <c r="C3989" s="259"/>
      <c r="D3989" s="259"/>
      <c r="E3989" s="259"/>
      <c r="F3989" s="270"/>
      <c r="G3989" s="259"/>
      <c r="H3989" s="259"/>
      <c r="I3989" s="259"/>
      <c r="J3989" s="259"/>
    </row>
    <row r="3990" spans="1:10">
      <c r="A3990" s="259"/>
      <c r="B3990" s="259"/>
      <c r="C3990" s="259"/>
      <c r="D3990" s="259"/>
      <c r="E3990" s="259"/>
      <c r="F3990" s="270"/>
      <c r="G3990" s="259"/>
      <c r="H3990" s="259"/>
      <c r="I3990" s="259"/>
      <c r="J3990" s="259"/>
    </row>
    <row r="3991" spans="1:10">
      <c r="A3991" s="259"/>
      <c r="B3991" s="259"/>
      <c r="C3991" s="259"/>
      <c r="D3991" s="259"/>
      <c r="E3991" s="259"/>
      <c r="F3991" s="270"/>
      <c r="G3991" s="259"/>
      <c r="H3991" s="259"/>
      <c r="I3991" s="259"/>
      <c r="J3991" s="259"/>
    </row>
    <row r="3992" spans="1:10">
      <c r="A3992" s="259"/>
      <c r="B3992" s="259"/>
      <c r="C3992" s="259"/>
      <c r="D3992" s="259"/>
      <c r="E3992" s="259"/>
      <c r="F3992" s="270"/>
      <c r="G3992" s="259"/>
      <c r="H3992" s="259"/>
      <c r="I3992" s="259"/>
      <c r="J3992" s="259"/>
    </row>
    <row r="3993" spans="1:10">
      <c r="A3993" s="259"/>
      <c r="B3993" s="259"/>
      <c r="C3993" s="259"/>
      <c r="D3993" s="259"/>
      <c r="E3993" s="259"/>
      <c r="F3993" s="270"/>
      <c r="G3993" s="259"/>
      <c r="H3993" s="259"/>
      <c r="I3993" s="259"/>
      <c r="J3993" s="259"/>
    </row>
    <row r="3994" spans="1:10">
      <c r="A3994" s="259"/>
      <c r="B3994" s="259"/>
      <c r="C3994" s="259"/>
      <c r="D3994" s="259"/>
      <c r="E3994" s="259"/>
      <c r="F3994" s="270"/>
      <c r="G3994" s="259"/>
      <c r="H3994" s="259"/>
      <c r="I3994" s="259"/>
      <c r="J3994" s="259"/>
    </row>
    <row r="3995" spans="1:10">
      <c r="A3995" s="259"/>
      <c r="B3995" s="259"/>
      <c r="C3995" s="259"/>
      <c r="D3995" s="259"/>
      <c r="E3995" s="259"/>
      <c r="F3995" s="270"/>
      <c r="G3995" s="259"/>
      <c r="H3995" s="259"/>
      <c r="I3995" s="259"/>
      <c r="J3995" s="259"/>
    </row>
    <row r="3996" spans="1:10">
      <c r="A3996" s="259"/>
      <c r="B3996" s="259"/>
      <c r="C3996" s="259"/>
      <c r="D3996" s="259"/>
      <c r="E3996" s="259"/>
      <c r="F3996" s="270"/>
      <c r="G3996" s="259"/>
      <c r="H3996" s="259"/>
      <c r="I3996" s="259"/>
      <c r="J3996" s="259"/>
    </row>
    <row r="3997" spans="1:10">
      <c r="A3997" s="259"/>
      <c r="B3997" s="259"/>
      <c r="C3997" s="259"/>
      <c r="D3997" s="259"/>
      <c r="E3997" s="259"/>
      <c r="F3997" s="270"/>
      <c r="G3997" s="259"/>
      <c r="H3997" s="259"/>
      <c r="I3997" s="259"/>
      <c r="J3997" s="259"/>
    </row>
    <row r="3998" spans="1:10">
      <c r="A3998" s="259"/>
      <c r="B3998" s="259"/>
      <c r="C3998" s="259"/>
      <c r="D3998" s="259"/>
      <c r="E3998" s="259"/>
      <c r="F3998" s="270"/>
      <c r="G3998" s="259"/>
      <c r="H3998" s="259"/>
      <c r="I3998" s="259"/>
      <c r="J3998" s="259"/>
    </row>
    <row r="3999" spans="1:10">
      <c r="A3999" s="259"/>
      <c r="B3999" s="259"/>
      <c r="C3999" s="259"/>
      <c r="D3999" s="259"/>
      <c r="E3999" s="259"/>
      <c r="F3999" s="270"/>
      <c r="G3999" s="259"/>
      <c r="H3999" s="259"/>
      <c r="I3999" s="259"/>
      <c r="J3999" s="259"/>
    </row>
    <row r="4000" spans="1:10">
      <c r="A4000" s="259"/>
      <c r="B4000" s="259"/>
      <c r="C4000" s="259"/>
      <c r="D4000" s="259"/>
      <c r="E4000" s="259"/>
      <c r="F4000" s="270"/>
      <c r="G4000" s="259"/>
      <c r="H4000" s="259"/>
      <c r="I4000" s="259"/>
      <c r="J4000" s="259"/>
    </row>
    <row r="4001" spans="1:10">
      <c r="A4001" s="259"/>
      <c r="B4001" s="259"/>
      <c r="C4001" s="259"/>
      <c r="D4001" s="259"/>
      <c r="E4001" s="259"/>
      <c r="F4001" s="270"/>
      <c r="G4001" s="259"/>
      <c r="H4001" s="259"/>
      <c r="I4001" s="259"/>
      <c r="J4001" s="259"/>
    </row>
    <row r="4002" spans="1:10">
      <c r="A4002" s="259"/>
      <c r="B4002" s="259"/>
      <c r="C4002" s="259"/>
      <c r="D4002" s="259"/>
      <c r="E4002" s="259"/>
      <c r="F4002" s="270"/>
      <c r="G4002" s="259"/>
      <c r="H4002" s="259"/>
      <c r="I4002" s="259"/>
      <c r="J4002" s="259"/>
    </row>
    <row r="4003" spans="1:10">
      <c r="A4003" s="259"/>
      <c r="B4003" s="259"/>
      <c r="C4003" s="259"/>
      <c r="D4003" s="259"/>
      <c r="E4003" s="259"/>
      <c r="F4003" s="270"/>
      <c r="G4003" s="259"/>
      <c r="H4003" s="259"/>
      <c r="I4003" s="259"/>
      <c r="J4003" s="259"/>
    </row>
    <row r="4004" spans="1:10">
      <c r="A4004" s="259"/>
      <c r="B4004" s="259"/>
      <c r="C4004" s="259"/>
      <c r="D4004" s="259"/>
      <c r="E4004" s="259"/>
      <c r="F4004" s="270"/>
      <c r="G4004" s="259"/>
      <c r="H4004" s="259"/>
      <c r="I4004" s="259"/>
      <c r="J4004" s="259"/>
    </row>
    <row r="4005" spans="1:10">
      <c r="A4005" s="259"/>
      <c r="B4005" s="259"/>
      <c r="C4005" s="259"/>
      <c r="D4005" s="259"/>
      <c r="E4005" s="259"/>
      <c r="F4005" s="270"/>
      <c r="G4005" s="259"/>
      <c r="H4005" s="259"/>
      <c r="I4005" s="259"/>
      <c r="J4005" s="259"/>
    </row>
    <row r="4006" spans="1:10">
      <c r="A4006" s="259"/>
      <c r="B4006" s="259"/>
      <c r="C4006" s="259"/>
      <c r="D4006" s="259"/>
      <c r="E4006" s="259"/>
      <c r="F4006" s="270"/>
      <c r="G4006" s="259"/>
      <c r="H4006" s="259"/>
      <c r="I4006" s="259"/>
      <c r="J4006" s="259"/>
    </row>
    <row r="4007" spans="1:10">
      <c r="A4007" s="259"/>
      <c r="B4007" s="259"/>
      <c r="C4007" s="259"/>
      <c r="D4007" s="259"/>
      <c r="E4007" s="259"/>
      <c r="F4007" s="270"/>
      <c r="G4007" s="259"/>
      <c r="H4007" s="259"/>
      <c r="I4007" s="259"/>
      <c r="J4007" s="259"/>
    </row>
    <row r="4008" spans="1:10">
      <c r="A4008" s="259"/>
      <c r="B4008" s="259"/>
      <c r="C4008" s="259"/>
      <c r="D4008" s="259"/>
      <c r="E4008" s="259"/>
      <c r="F4008" s="270"/>
      <c r="G4008" s="259"/>
      <c r="H4008" s="259"/>
      <c r="I4008" s="259"/>
      <c r="J4008" s="259"/>
    </row>
    <row r="4009" spans="1:10">
      <c r="A4009" s="259"/>
      <c r="B4009" s="259"/>
      <c r="C4009" s="259"/>
      <c r="D4009" s="259"/>
      <c r="E4009" s="259"/>
      <c r="F4009" s="270"/>
      <c r="G4009" s="259"/>
      <c r="H4009" s="259"/>
      <c r="I4009" s="259"/>
      <c r="J4009" s="259"/>
    </row>
    <row r="4010" spans="1:10">
      <c r="A4010" s="259"/>
      <c r="B4010" s="259"/>
      <c r="C4010" s="259"/>
      <c r="D4010" s="259"/>
      <c r="E4010" s="259"/>
      <c r="F4010" s="270"/>
      <c r="G4010" s="259"/>
      <c r="H4010" s="259"/>
      <c r="I4010" s="259"/>
      <c r="J4010" s="259"/>
    </row>
    <row r="4011" spans="1:10">
      <c r="A4011" s="259"/>
      <c r="B4011" s="259"/>
      <c r="C4011" s="259"/>
      <c r="D4011" s="259"/>
      <c r="E4011" s="259"/>
      <c r="F4011" s="270"/>
      <c r="G4011" s="259"/>
      <c r="H4011" s="259"/>
      <c r="I4011" s="259"/>
      <c r="J4011" s="259"/>
    </row>
    <row r="4012" spans="1:10">
      <c r="A4012" s="259"/>
      <c r="B4012" s="259"/>
      <c r="C4012" s="259"/>
      <c r="D4012" s="259"/>
      <c r="E4012" s="259"/>
      <c r="F4012" s="270"/>
      <c r="G4012" s="259"/>
      <c r="H4012" s="259"/>
      <c r="I4012" s="259"/>
      <c r="J4012" s="259"/>
    </row>
    <row r="4013" spans="1:10">
      <c r="A4013" s="259"/>
      <c r="B4013" s="259"/>
      <c r="C4013" s="259"/>
      <c r="D4013" s="259"/>
      <c r="E4013" s="259"/>
      <c r="F4013" s="270"/>
      <c r="G4013" s="259"/>
      <c r="H4013" s="259"/>
      <c r="I4013" s="259"/>
      <c r="J4013" s="259"/>
    </row>
    <row r="4014" spans="1:10">
      <c r="A4014" s="259"/>
      <c r="B4014" s="259"/>
      <c r="C4014" s="259"/>
      <c r="D4014" s="259"/>
      <c r="E4014" s="259"/>
      <c r="F4014" s="270"/>
      <c r="G4014" s="259"/>
      <c r="H4014" s="259"/>
      <c r="I4014" s="259"/>
      <c r="J4014" s="259"/>
    </row>
    <row r="4015" spans="1:10">
      <c r="A4015" s="259"/>
      <c r="B4015" s="259"/>
      <c r="C4015" s="259"/>
      <c r="D4015" s="259"/>
      <c r="E4015" s="259"/>
      <c r="F4015" s="270"/>
      <c r="G4015" s="259"/>
      <c r="H4015" s="259"/>
      <c r="I4015" s="259"/>
      <c r="J4015" s="259"/>
    </row>
    <row r="4016" spans="1:10">
      <c r="A4016" s="259"/>
      <c r="B4016" s="259"/>
      <c r="C4016" s="259"/>
      <c r="D4016" s="259"/>
      <c r="E4016" s="259"/>
      <c r="F4016" s="270"/>
      <c r="G4016" s="259"/>
      <c r="H4016" s="259"/>
      <c r="I4016" s="259"/>
      <c r="J4016" s="259"/>
    </row>
    <row r="4017" spans="1:10">
      <c r="A4017" s="259"/>
      <c r="B4017" s="259"/>
      <c r="C4017" s="259"/>
      <c r="D4017" s="259"/>
      <c r="E4017" s="259"/>
      <c r="F4017" s="270"/>
      <c r="G4017" s="259"/>
      <c r="H4017" s="259"/>
      <c r="I4017" s="259"/>
      <c r="J4017" s="259"/>
    </row>
    <row r="4018" spans="1:10">
      <c r="A4018" s="259"/>
      <c r="B4018" s="259"/>
      <c r="C4018" s="259"/>
      <c r="D4018" s="259"/>
      <c r="E4018" s="259"/>
      <c r="F4018" s="270"/>
      <c r="G4018" s="259"/>
      <c r="H4018" s="259"/>
      <c r="I4018" s="259"/>
      <c r="J4018" s="259"/>
    </row>
    <row r="4019" spans="1:10">
      <c r="A4019" s="259"/>
      <c r="B4019" s="259"/>
      <c r="C4019" s="259"/>
      <c r="D4019" s="259"/>
      <c r="E4019" s="259"/>
      <c r="F4019" s="270"/>
      <c r="G4019" s="259"/>
      <c r="H4019" s="259"/>
      <c r="I4019" s="259"/>
      <c r="J4019" s="259"/>
    </row>
    <row r="4020" spans="1:10">
      <c r="A4020" s="259"/>
      <c r="B4020" s="259"/>
      <c r="C4020" s="259"/>
      <c r="D4020" s="259"/>
      <c r="E4020" s="259"/>
      <c r="F4020" s="270"/>
      <c r="G4020" s="259"/>
      <c r="H4020" s="259"/>
      <c r="I4020" s="259"/>
      <c r="J4020" s="259"/>
    </row>
    <row r="4021" spans="1:10">
      <c r="A4021" s="259"/>
      <c r="B4021" s="259"/>
      <c r="C4021" s="259"/>
      <c r="D4021" s="259"/>
      <c r="E4021" s="259"/>
      <c r="F4021" s="270"/>
      <c r="G4021" s="259"/>
      <c r="H4021" s="259"/>
      <c r="I4021" s="259"/>
      <c r="J4021" s="259"/>
    </row>
    <row r="4022" spans="1:10">
      <c r="A4022" s="259"/>
      <c r="B4022" s="259"/>
      <c r="C4022" s="259"/>
      <c r="D4022" s="259"/>
      <c r="E4022" s="259"/>
      <c r="F4022" s="270"/>
      <c r="G4022" s="259"/>
      <c r="H4022" s="259"/>
      <c r="I4022" s="259"/>
      <c r="J4022" s="259"/>
    </row>
    <row r="4023" spans="1:10">
      <c r="A4023" s="259"/>
      <c r="B4023" s="259"/>
      <c r="C4023" s="259"/>
      <c r="D4023" s="259"/>
      <c r="E4023" s="259"/>
      <c r="F4023" s="270"/>
      <c r="G4023" s="259"/>
      <c r="H4023" s="259"/>
      <c r="I4023" s="259"/>
      <c r="J4023" s="259"/>
    </row>
    <row r="4024" spans="1:10">
      <c r="A4024" s="259"/>
      <c r="B4024" s="259"/>
      <c r="C4024" s="259"/>
      <c r="D4024" s="259"/>
      <c r="E4024" s="259"/>
      <c r="F4024" s="270"/>
      <c r="G4024" s="259"/>
      <c r="H4024" s="259"/>
      <c r="I4024" s="259"/>
      <c r="J4024" s="259"/>
    </row>
    <row r="4025" spans="1:10">
      <c r="A4025" s="259"/>
      <c r="B4025" s="259"/>
      <c r="C4025" s="259"/>
      <c r="D4025" s="259"/>
      <c r="E4025" s="259"/>
      <c r="F4025" s="270"/>
      <c r="G4025" s="259"/>
      <c r="H4025" s="259"/>
      <c r="I4025" s="259"/>
      <c r="J4025" s="259"/>
    </row>
    <row r="4026" spans="1:10">
      <c r="A4026" s="259"/>
      <c r="B4026" s="259"/>
      <c r="C4026" s="259"/>
      <c r="D4026" s="259"/>
      <c r="E4026" s="259"/>
      <c r="F4026" s="270"/>
      <c r="G4026" s="259"/>
      <c r="H4026" s="259"/>
      <c r="I4026" s="259"/>
      <c r="J4026" s="259"/>
    </row>
    <row r="4027" spans="1:10">
      <c r="A4027" s="259"/>
      <c r="B4027" s="259"/>
      <c r="C4027" s="259"/>
      <c r="D4027" s="259"/>
      <c r="E4027" s="259"/>
      <c r="F4027" s="270"/>
      <c r="G4027" s="259"/>
      <c r="H4027" s="259"/>
      <c r="I4027" s="259"/>
      <c r="J4027" s="259"/>
    </row>
    <row r="4028" spans="1:10">
      <c r="A4028" s="259"/>
      <c r="B4028" s="259"/>
      <c r="C4028" s="259"/>
      <c r="D4028" s="259"/>
      <c r="E4028" s="259"/>
      <c r="F4028" s="270"/>
      <c r="G4028" s="259"/>
      <c r="H4028" s="259"/>
      <c r="I4028" s="259"/>
      <c r="J4028" s="259"/>
    </row>
    <row r="4029" spans="1:10">
      <c r="A4029" s="259"/>
      <c r="B4029" s="259"/>
      <c r="C4029" s="259"/>
      <c r="D4029" s="259"/>
      <c r="E4029" s="259"/>
      <c r="F4029" s="270"/>
      <c r="G4029" s="259"/>
      <c r="H4029" s="259"/>
      <c r="I4029" s="259"/>
      <c r="J4029" s="259"/>
    </row>
    <row r="4030" spans="1:10">
      <c r="A4030" s="259"/>
      <c r="B4030" s="259"/>
      <c r="C4030" s="259"/>
      <c r="D4030" s="259"/>
      <c r="E4030" s="259"/>
      <c r="F4030" s="270"/>
      <c r="G4030" s="259"/>
      <c r="H4030" s="259"/>
      <c r="I4030" s="259"/>
      <c r="J4030" s="259"/>
    </row>
    <row r="4031" spans="1:10">
      <c r="A4031" s="259"/>
      <c r="B4031" s="259"/>
      <c r="C4031" s="259"/>
      <c r="D4031" s="259"/>
      <c r="E4031" s="259"/>
      <c r="F4031" s="270"/>
      <c r="G4031" s="259"/>
      <c r="H4031" s="259"/>
      <c r="I4031" s="259"/>
      <c r="J4031" s="259"/>
    </row>
    <row r="4032" spans="1:10">
      <c r="A4032" s="259"/>
      <c r="B4032" s="259"/>
      <c r="C4032" s="259"/>
      <c r="D4032" s="259"/>
      <c r="E4032" s="259"/>
      <c r="F4032" s="270"/>
      <c r="G4032" s="259"/>
      <c r="H4032" s="259"/>
      <c r="I4032" s="259"/>
      <c r="J4032" s="259"/>
    </row>
    <row r="4033" spans="1:10">
      <c r="A4033" s="259"/>
      <c r="B4033" s="259"/>
      <c r="C4033" s="259"/>
      <c r="D4033" s="259"/>
      <c r="E4033" s="259"/>
      <c r="F4033" s="270"/>
      <c r="G4033" s="259"/>
      <c r="H4033" s="259"/>
      <c r="I4033" s="259"/>
      <c r="J4033" s="259"/>
    </row>
    <row r="4034" spans="1:10">
      <c r="A4034" s="259"/>
      <c r="B4034" s="259"/>
      <c r="C4034" s="259"/>
      <c r="D4034" s="259"/>
      <c r="E4034" s="259"/>
      <c r="F4034" s="270"/>
      <c r="G4034" s="259"/>
      <c r="H4034" s="259"/>
      <c r="I4034" s="259"/>
      <c r="J4034" s="259"/>
    </row>
    <row r="4035" spans="1:10">
      <c r="A4035" s="259"/>
      <c r="B4035" s="259"/>
      <c r="C4035" s="259"/>
      <c r="D4035" s="259"/>
      <c r="E4035" s="259"/>
      <c r="F4035" s="270"/>
      <c r="G4035" s="259"/>
      <c r="H4035" s="259"/>
      <c r="I4035" s="259"/>
      <c r="J4035" s="259"/>
    </row>
    <row r="4036" spans="1:10">
      <c r="A4036" s="259"/>
      <c r="B4036" s="259"/>
      <c r="C4036" s="259"/>
      <c r="D4036" s="259"/>
      <c r="E4036" s="259"/>
      <c r="F4036" s="270"/>
      <c r="G4036" s="259"/>
      <c r="H4036" s="259"/>
      <c r="I4036" s="259"/>
      <c r="J4036" s="259"/>
    </row>
    <row r="4037" spans="1:10">
      <c r="A4037" s="259"/>
      <c r="B4037" s="259"/>
      <c r="C4037" s="259"/>
      <c r="D4037" s="259"/>
      <c r="E4037" s="259"/>
      <c r="F4037" s="270"/>
      <c r="G4037" s="259"/>
      <c r="H4037" s="259"/>
      <c r="I4037" s="259"/>
      <c r="J4037" s="259"/>
    </row>
    <row r="4038" spans="1:10">
      <c r="A4038" s="259"/>
      <c r="B4038" s="259"/>
      <c r="C4038" s="259"/>
      <c r="D4038" s="259"/>
      <c r="E4038" s="259"/>
      <c r="F4038" s="270"/>
      <c r="G4038" s="259"/>
      <c r="H4038" s="259"/>
      <c r="I4038" s="259"/>
      <c r="J4038" s="259"/>
    </row>
    <row r="4039" spans="1:10">
      <c r="A4039" s="259"/>
      <c r="B4039" s="259"/>
      <c r="C4039" s="259"/>
      <c r="D4039" s="259"/>
      <c r="E4039" s="259"/>
      <c r="F4039" s="270"/>
      <c r="G4039" s="259"/>
      <c r="H4039" s="259"/>
      <c r="I4039" s="259"/>
      <c r="J4039" s="259"/>
    </row>
    <row r="4040" spans="1:10">
      <c r="A4040" s="259"/>
      <c r="B4040" s="259"/>
      <c r="C4040" s="259"/>
      <c r="D4040" s="259"/>
      <c r="E4040" s="259"/>
      <c r="F4040" s="270"/>
      <c r="G4040" s="259"/>
      <c r="H4040" s="259"/>
      <c r="I4040" s="259"/>
      <c r="J4040" s="259"/>
    </row>
    <row r="4041" spans="1:10">
      <c r="A4041" s="259"/>
      <c r="B4041" s="259"/>
      <c r="C4041" s="259"/>
      <c r="D4041" s="259"/>
      <c r="E4041" s="259"/>
      <c r="F4041" s="270"/>
      <c r="G4041" s="259"/>
      <c r="H4041" s="259"/>
      <c r="I4041" s="259"/>
      <c r="J4041" s="259"/>
    </row>
    <row r="4042" spans="1:10">
      <c r="A4042" s="259"/>
      <c r="B4042" s="259"/>
      <c r="C4042" s="259"/>
      <c r="D4042" s="259"/>
      <c r="E4042" s="259"/>
      <c r="F4042" s="270"/>
      <c r="G4042" s="259"/>
      <c r="H4042" s="259"/>
      <c r="I4042" s="259"/>
      <c r="J4042" s="259"/>
    </row>
    <row r="4043" spans="1:10">
      <c r="A4043" s="259"/>
      <c r="B4043" s="259"/>
      <c r="C4043" s="259"/>
      <c r="D4043" s="259"/>
      <c r="E4043" s="259"/>
      <c r="F4043" s="270"/>
      <c r="G4043" s="259"/>
      <c r="H4043" s="259"/>
      <c r="I4043" s="259"/>
      <c r="J4043" s="259"/>
    </row>
    <row r="4044" spans="1:10">
      <c r="A4044" s="259"/>
      <c r="B4044" s="259"/>
      <c r="C4044" s="259"/>
      <c r="D4044" s="259"/>
      <c r="E4044" s="259"/>
      <c r="F4044" s="270"/>
      <c r="G4044" s="259"/>
      <c r="H4044" s="259"/>
      <c r="I4044" s="259"/>
      <c r="J4044" s="259"/>
    </row>
    <row r="4045" spans="1:10">
      <c r="A4045" s="259"/>
      <c r="B4045" s="259"/>
      <c r="C4045" s="259"/>
      <c r="D4045" s="259"/>
      <c r="E4045" s="259"/>
      <c r="F4045" s="270"/>
      <c r="G4045" s="259"/>
      <c r="H4045" s="259"/>
      <c r="I4045" s="259"/>
      <c r="J4045" s="259"/>
    </row>
    <row r="4046" spans="1:10">
      <c r="A4046" s="259"/>
      <c r="B4046" s="259"/>
      <c r="C4046" s="259"/>
      <c r="D4046" s="259"/>
      <c r="E4046" s="259"/>
      <c r="F4046" s="270"/>
      <c r="G4046" s="259"/>
      <c r="H4046" s="259"/>
      <c r="I4046" s="259"/>
      <c r="J4046" s="259"/>
    </row>
    <row r="4047" spans="1:10">
      <c r="A4047" s="259"/>
      <c r="B4047" s="259"/>
      <c r="C4047" s="259"/>
      <c r="D4047" s="259"/>
      <c r="E4047" s="259"/>
      <c r="F4047" s="270"/>
      <c r="G4047" s="259"/>
      <c r="H4047" s="259"/>
      <c r="I4047" s="259"/>
      <c r="J4047" s="259"/>
    </row>
    <row r="4048" spans="1:10">
      <c r="A4048" s="259"/>
      <c r="B4048" s="259"/>
      <c r="C4048" s="259"/>
      <c r="D4048" s="259"/>
      <c r="E4048" s="259"/>
      <c r="F4048" s="270"/>
      <c r="G4048" s="259"/>
      <c r="H4048" s="259"/>
      <c r="I4048" s="259"/>
      <c r="J4048" s="259"/>
    </row>
    <row r="4049" spans="1:10">
      <c r="A4049" s="259"/>
      <c r="B4049" s="259"/>
      <c r="C4049" s="259"/>
      <c r="D4049" s="259"/>
      <c r="E4049" s="259"/>
      <c r="F4049" s="270"/>
      <c r="G4049" s="259"/>
      <c r="H4049" s="259"/>
      <c r="I4049" s="259"/>
      <c r="J4049" s="259"/>
    </row>
    <row r="4050" spans="1:10">
      <c r="A4050" s="259"/>
      <c r="B4050" s="259"/>
      <c r="C4050" s="259"/>
      <c r="D4050" s="259"/>
      <c r="E4050" s="259"/>
      <c r="F4050" s="270"/>
      <c r="G4050" s="259"/>
      <c r="H4050" s="259"/>
      <c r="I4050" s="259"/>
      <c r="J4050" s="259"/>
    </row>
    <row r="4051" spans="1:10">
      <c r="A4051" s="259"/>
      <c r="B4051" s="259"/>
      <c r="C4051" s="259"/>
      <c r="D4051" s="259"/>
      <c r="E4051" s="259"/>
      <c r="F4051" s="270"/>
      <c r="G4051" s="259"/>
      <c r="H4051" s="259"/>
      <c r="I4051" s="259"/>
      <c r="J4051" s="259"/>
    </row>
    <row r="4052" spans="1:10">
      <c r="A4052" s="259"/>
      <c r="B4052" s="259"/>
      <c r="C4052" s="259"/>
      <c r="D4052" s="259"/>
      <c r="E4052" s="259"/>
      <c r="F4052" s="270"/>
      <c r="G4052" s="259"/>
      <c r="H4052" s="259"/>
      <c r="I4052" s="259"/>
      <c r="J4052" s="259"/>
    </row>
    <row r="4053" spans="1:10">
      <c r="A4053" s="259"/>
      <c r="B4053" s="259"/>
      <c r="C4053" s="259"/>
      <c r="D4053" s="259"/>
      <c r="E4053" s="259"/>
      <c r="F4053" s="270"/>
      <c r="G4053" s="259"/>
      <c r="H4053" s="259"/>
      <c r="I4053" s="259"/>
      <c r="J4053" s="259"/>
    </row>
    <row r="4054" spans="1:10">
      <c r="A4054" s="259"/>
      <c r="B4054" s="259"/>
      <c r="C4054" s="259"/>
      <c r="D4054" s="259"/>
      <c r="E4054" s="259"/>
      <c r="F4054" s="270"/>
      <c r="G4054" s="259"/>
      <c r="H4054" s="259"/>
      <c r="I4054" s="259"/>
      <c r="J4054" s="259"/>
    </row>
    <row r="4055" spans="1:10">
      <c r="A4055" s="259"/>
      <c r="B4055" s="259"/>
      <c r="C4055" s="259"/>
      <c r="D4055" s="259"/>
      <c r="E4055" s="259"/>
      <c r="F4055" s="270"/>
      <c r="G4055" s="259"/>
      <c r="H4055" s="259"/>
      <c r="I4055" s="259"/>
      <c r="J4055" s="259"/>
    </row>
    <row r="4056" spans="1:10">
      <c r="A4056" s="259"/>
      <c r="B4056" s="259"/>
      <c r="C4056" s="259"/>
      <c r="D4056" s="259"/>
      <c r="E4056" s="259"/>
      <c r="F4056" s="270"/>
      <c r="G4056" s="259"/>
      <c r="H4056" s="259"/>
      <c r="I4056" s="259"/>
      <c r="J4056" s="259"/>
    </row>
    <row r="4057" spans="1:10">
      <c r="A4057" s="259"/>
      <c r="B4057" s="259"/>
      <c r="C4057" s="259"/>
      <c r="D4057" s="259"/>
      <c r="E4057" s="259"/>
      <c r="F4057" s="270"/>
      <c r="G4057" s="259"/>
      <c r="H4057" s="259"/>
      <c r="I4057" s="259"/>
      <c r="J4057" s="259"/>
    </row>
    <row r="4058" spans="1:10">
      <c r="A4058" s="259"/>
      <c r="B4058" s="259"/>
      <c r="C4058" s="259"/>
      <c r="D4058" s="259"/>
      <c r="E4058" s="259"/>
      <c r="F4058" s="270"/>
      <c r="G4058" s="259"/>
      <c r="H4058" s="259"/>
      <c r="I4058" s="259"/>
      <c r="J4058" s="259"/>
    </row>
    <row r="4059" spans="1:10">
      <c r="A4059" s="259"/>
      <c r="B4059" s="259"/>
      <c r="C4059" s="259"/>
      <c r="D4059" s="259"/>
      <c r="E4059" s="259"/>
      <c r="F4059" s="270"/>
      <c r="G4059" s="259"/>
      <c r="H4059" s="259"/>
      <c r="I4059" s="259"/>
      <c r="J4059" s="259"/>
    </row>
    <row r="4060" spans="1:10">
      <c r="A4060" s="259"/>
      <c r="B4060" s="259"/>
      <c r="C4060" s="259"/>
      <c r="D4060" s="259"/>
      <c r="E4060" s="259"/>
      <c r="F4060" s="270"/>
      <c r="G4060" s="259"/>
      <c r="H4060" s="259"/>
      <c r="I4060" s="259"/>
      <c r="J4060" s="259"/>
    </row>
    <row r="4061" spans="1:10">
      <c r="A4061" s="259"/>
      <c r="B4061" s="259"/>
      <c r="C4061" s="259"/>
      <c r="D4061" s="259"/>
      <c r="E4061" s="259"/>
      <c r="F4061" s="270"/>
      <c r="G4061" s="259"/>
      <c r="H4061" s="259"/>
      <c r="I4061" s="259"/>
      <c r="J4061" s="259"/>
    </row>
    <row r="4062" spans="1:10">
      <c r="A4062" s="259"/>
      <c r="B4062" s="259"/>
      <c r="C4062" s="259"/>
      <c r="D4062" s="259"/>
      <c r="E4062" s="259"/>
      <c r="F4062" s="270"/>
      <c r="G4062" s="259"/>
      <c r="H4062" s="259"/>
      <c r="I4062" s="259"/>
      <c r="J4062" s="259"/>
    </row>
    <row r="4063" spans="1:10">
      <c r="A4063" s="259"/>
      <c r="B4063" s="259"/>
      <c r="C4063" s="259"/>
      <c r="D4063" s="259"/>
      <c r="E4063" s="259"/>
      <c r="F4063" s="270"/>
      <c r="G4063" s="259"/>
      <c r="H4063" s="259"/>
      <c r="I4063" s="259"/>
      <c r="J4063" s="259"/>
    </row>
    <row r="4064" spans="1:10">
      <c r="A4064" s="259"/>
      <c r="B4064" s="259"/>
      <c r="C4064" s="259"/>
      <c r="D4064" s="259"/>
      <c r="E4064" s="259"/>
      <c r="F4064" s="270"/>
      <c r="G4064" s="259"/>
      <c r="H4064" s="259"/>
      <c r="I4064" s="259"/>
      <c r="J4064" s="259"/>
    </row>
    <row r="4065" spans="1:10">
      <c r="A4065" s="259"/>
      <c r="B4065" s="259"/>
      <c r="C4065" s="259"/>
      <c r="D4065" s="259"/>
      <c r="E4065" s="259"/>
      <c r="F4065" s="270"/>
      <c r="G4065" s="259"/>
      <c r="H4065" s="259"/>
      <c r="I4065" s="259"/>
      <c r="J4065" s="259"/>
    </row>
    <row r="4066" spans="1:10">
      <c r="A4066" s="259"/>
      <c r="B4066" s="259"/>
      <c r="C4066" s="259"/>
      <c r="D4066" s="259"/>
      <c r="E4066" s="259"/>
      <c r="F4066" s="270"/>
      <c r="G4066" s="259"/>
      <c r="H4066" s="259"/>
      <c r="I4066" s="259"/>
      <c r="J4066" s="259"/>
    </row>
    <row r="4067" spans="1:10">
      <c r="A4067" s="259"/>
      <c r="B4067" s="259"/>
      <c r="C4067" s="259"/>
      <c r="D4067" s="259"/>
      <c r="E4067" s="259"/>
      <c r="F4067" s="270"/>
      <c r="G4067" s="259"/>
      <c r="H4067" s="259"/>
      <c r="I4067" s="259"/>
      <c r="J4067" s="259"/>
    </row>
    <row r="4068" spans="1:10">
      <c r="A4068" s="259"/>
      <c r="B4068" s="259"/>
      <c r="C4068" s="259"/>
      <c r="D4068" s="259"/>
      <c r="E4068" s="259"/>
      <c r="F4068" s="270"/>
      <c r="G4068" s="259"/>
      <c r="H4068" s="259"/>
      <c r="I4068" s="259"/>
      <c r="J4068" s="259"/>
    </row>
    <row r="4069" spans="1:10">
      <c r="A4069" s="259"/>
      <c r="B4069" s="259"/>
      <c r="C4069" s="259"/>
      <c r="D4069" s="259"/>
      <c r="E4069" s="259"/>
      <c r="F4069" s="270"/>
      <c r="G4069" s="259"/>
      <c r="H4069" s="259"/>
      <c r="I4069" s="259"/>
      <c r="J4069" s="259"/>
    </row>
    <row r="4070" spans="1:10">
      <c r="A4070" s="259"/>
      <c r="B4070" s="259"/>
      <c r="C4070" s="259"/>
      <c r="D4070" s="259"/>
      <c r="E4070" s="259"/>
      <c r="F4070" s="270"/>
      <c r="G4070" s="259"/>
      <c r="H4070" s="259"/>
      <c r="I4070" s="259"/>
      <c r="J4070" s="259"/>
    </row>
    <row r="4071" spans="1:10">
      <c r="A4071" s="259"/>
      <c r="B4071" s="259"/>
      <c r="C4071" s="259"/>
      <c r="D4071" s="259"/>
      <c r="E4071" s="259"/>
      <c r="F4071" s="270"/>
      <c r="G4071" s="259"/>
      <c r="H4071" s="259"/>
      <c r="I4071" s="259"/>
      <c r="J4071" s="259"/>
    </row>
    <row r="4072" spans="1:10">
      <c r="A4072" s="259"/>
      <c r="B4072" s="259"/>
      <c r="C4072" s="259"/>
      <c r="D4072" s="259"/>
      <c r="E4072" s="259"/>
      <c r="F4072" s="270"/>
      <c r="G4072" s="259"/>
      <c r="H4072" s="259"/>
      <c r="I4072" s="259"/>
      <c r="J4072" s="259"/>
    </row>
    <row r="4073" spans="1:10">
      <c r="A4073" s="259"/>
      <c r="B4073" s="259"/>
      <c r="C4073" s="259"/>
      <c r="D4073" s="259"/>
      <c r="E4073" s="259"/>
      <c r="F4073" s="270"/>
      <c r="G4073" s="259"/>
      <c r="H4073" s="259"/>
      <c r="I4073" s="259"/>
      <c r="J4073" s="259"/>
    </row>
    <row r="4074" spans="1:10">
      <c r="A4074" s="259"/>
      <c r="B4074" s="259"/>
      <c r="C4074" s="259"/>
      <c r="D4074" s="259"/>
      <c r="E4074" s="259"/>
      <c r="F4074" s="270"/>
      <c r="G4074" s="259"/>
      <c r="H4074" s="259"/>
      <c r="I4074" s="259"/>
      <c r="J4074" s="259"/>
    </row>
    <row r="4075" spans="1:10">
      <c r="A4075" s="259"/>
      <c r="B4075" s="259"/>
      <c r="C4075" s="259"/>
      <c r="D4075" s="259"/>
      <c r="E4075" s="259"/>
      <c r="F4075" s="270"/>
      <c r="G4075" s="259"/>
      <c r="H4075" s="259"/>
      <c r="I4075" s="259"/>
      <c r="J4075" s="259"/>
    </row>
    <row r="4076" spans="1:10">
      <c r="A4076" s="259"/>
      <c r="B4076" s="259"/>
      <c r="C4076" s="259"/>
      <c r="D4076" s="259"/>
      <c r="E4076" s="259"/>
      <c r="F4076" s="270"/>
      <c r="G4076" s="259"/>
      <c r="H4076" s="259"/>
      <c r="I4076" s="259"/>
      <c r="J4076" s="259"/>
    </row>
    <row r="4077" spans="1:10">
      <c r="A4077" s="259"/>
      <c r="B4077" s="259"/>
      <c r="C4077" s="259"/>
      <c r="D4077" s="259"/>
      <c r="E4077" s="259"/>
      <c r="F4077" s="270"/>
      <c r="G4077" s="259"/>
      <c r="H4077" s="259"/>
      <c r="I4077" s="259"/>
      <c r="J4077" s="259"/>
    </row>
    <row r="4078" spans="1:10">
      <c r="A4078" s="259"/>
      <c r="B4078" s="259"/>
      <c r="C4078" s="259"/>
      <c r="D4078" s="259"/>
      <c r="E4078" s="259"/>
      <c r="F4078" s="270"/>
      <c r="G4078" s="259"/>
      <c r="H4078" s="259"/>
      <c r="I4078" s="259"/>
      <c r="J4078" s="259"/>
    </row>
    <row r="4079" spans="1:10">
      <c r="A4079" s="259"/>
      <c r="B4079" s="259"/>
      <c r="C4079" s="259"/>
      <c r="D4079" s="259"/>
      <c r="E4079" s="259"/>
      <c r="F4079" s="270"/>
      <c r="G4079" s="259"/>
      <c r="H4079" s="259"/>
      <c r="I4079" s="259"/>
      <c r="J4079" s="259"/>
    </row>
    <row r="4080" spans="1:10">
      <c r="A4080" s="259"/>
      <c r="B4080" s="259"/>
      <c r="C4080" s="259"/>
      <c r="D4080" s="259"/>
      <c r="E4080" s="259"/>
      <c r="F4080" s="270"/>
      <c r="G4080" s="259"/>
      <c r="H4080" s="259"/>
      <c r="I4080" s="259"/>
      <c r="J4080" s="259"/>
    </row>
    <row r="4081" spans="1:10">
      <c r="A4081" s="259"/>
      <c r="B4081" s="259"/>
      <c r="C4081" s="259"/>
      <c r="D4081" s="259"/>
      <c r="E4081" s="259"/>
      <c r="F4081" s="270"/>
      <c r="G4081" s="259"/>
      <c r="H4081" s="259"/>
      <c r="I4081" s="259"/>
      <c r="J4081" s="259"/>
    </row>
    <row r="4082" spans="1:10">
      <c r="A4082" s="259"/>
      <c r="B4082" s="259"/>
      <c r="C4082" s="259"/>
      <c r="D4082" s="259"/>
      <c r="E4082" s="259"/>
      <c r="F4082" s="270"/>
      <c r="G4082" s="259"/>
      <c r="H4082" s="259"/>
      <c r="I4082" s="259"/>
      <c r="J4082" s="259"/>
    </row>
    <row r="4083" spans="1:10">
      <c r="A4083" s="259"/>
      <c r="B4083" s="259"/>
      <c r="C4083" s="259"/>
      <c r="D4083" s="259"/>
      <c r="E4083" s="259"/>
      <c r="F4083" s="270"/>
      <c r="G4083" s="259"/>
      <c r="H4083" s="259"/>
      <c r="I4083" s="259"/>
      <c r="J4083" s="259"/>
    </row>
    <row r="4084" spans="1:10">
      <c r="A4084" s="259"/>
      <c r="B4084" s="259"/>
      <c r="C4084" s="259"/>
      <c r="D4084" s="259"/>
      <c r="E4084" s="259"/>
      <c r="F4084" s="270"/>
      <c r="G4084" s="259"/>
      <c r="H4084" s="259"/>
      <c r="I4084" s="259"/>
      <c r="J4084" s="259"/>
    </row>
    <row r="4085" spans="1:10">
      <c r="A4085" s="259"/>
      <c r="B4085" s="259"/>
      <c r="C4085" s="259"/>
      <c r="D4085" s="259"/>
      <c r="E4085" s="259"/>
      <c r="F4085" s="270"/>
      <c r="G4085" s="259"/>
      <c r="H4085" s="259"/>
      <c r="I4085" s="259"/>
      <c r="J4085" s="259"/>
    </row>
    <row r="4086" spans="1:10">
      <c r="A4086" s="259"/>
      <c r="B4086" s="259"/>
      <c r="C4086" s="259"/>
      <c r="D4086" s="259"/>
      <c r="E4086" s="259"/>
      <c r="F4086" s="270"/>
      <c r="G4086" s="259"/>
      <c r="H4086" s="259"/>
      <c r="I4086" s="259"/>
      <c r="J4086" s="259"/>
    </row>
    <row r="4087" spans="1:10">
      <c r="A4087" s="259"/>
      <c r="B4087" s="259"/>
      <c r="C4087" s="259"/>
      <c r="D4087" s="259"/>
      <c r="E4087" s="259"/>
      <c r="F4087" s="270"/>
      <c r="G4087" s="259"/>
      <c r="H4087" s="259"/>
      <c r="I4087" s="259"/>
      <c r="J4087" s="259"/>
    </row>
    <row r="4088" spans="1:10">
      <c r="A4088" s="259"/>
      <c r="B4088" s="259"/>
      <c r="C4088" s="259"/>
      <c r="D4088" s="259"/>
      <c r="E4088" s="259"/>
      <c r="F4088" s="270"/>
      <c r="G4088" s="259"/>
      <c r="H4088" s="259"/>
      <c r="I4088" s="259"/>
      <c r="J4088" s="259"/>
    </row>
    <row r="4089" spans="1:10">
      <c r="A4089" s="259"/>
      <c r="B4089" s="259"/>
      <c r="C4089" s="259"/>
      <c r="D4089" s="259"/>
      <c r="E4089" s="259"/>
      <c r="F4089" s="270"/>
      <c r="G4089" s="259"/>
      <c r="H4089" s="259"/>
      <c r="I4089" s="259"/>
      <c r="J4089" s="259"/>
    </row>
    <row r="4090" spans="1:10">
      <c r="A4090" s="259"/>
      <c r="B4090" s="259"/>
      <c r="C4090" s="259"/>
      <c r="D4090" s="259"/>
      <c r="E4090" s="259"/>
      <c r="F4090" s="270"/>
      <c r="G4090" s="259"/>
      <c r="H4090" s="259"/>
      <c r="I4090" s="259"/>
      <c r="J4090" s="259"/>
    </row>
    <row r="4091" spans="1:10">
      <c r="A4091" s="259"/>
      <c r="B4091" s="259"/>
      <c r="C4091" s="259"/>
      <c r="D4091" s="259"/>
      <c r="E4091" s="259"/>
      <c r="F4091" s="270"/>
      <c r="G4091" s="259"/>
      <c r="H4091" s="259"/>
      <c r="I4091" s="259"/>
      <c r="J4091" s="259"/>
    </row>
    <row r="4092" spans="1:10">
      <c r="A4092" s="259"/>
      <c r="B4092" s="259"/>
      <c r="C4092" s="259"/>
      <c r="D4092" s="259"/>
      <c r="E4092" s="259"/>
      <c r="F4092" s="270"/>
      <c r="G4092" s="259"/>
      <c r="H4092" s="259"/>
      <c r="I4092" s="259"/>
      <c r="J4092" s="259"/>
    </row>
    <row r="4093" spans="1:10">
      <c r="A4093" s="259"/>
      <c r="B4093" s="259"/>
      <c r="C4093" s="259"/>
      <c r="D4093" s="259"/>
      <c r="E4093" s="259"/>
      <c r="F4093" s="270"/>
      <c r="G4093" s="259"/>
      <c r="H4093" s="259"/>
      <c r="I4093" s="259"/>
      <c r="J4093" s="259"/>
    </row>
    <row r="4094" spans="1:10">
      <c r="A4094" s="259"/>
      <c r="B4094" s="259"/>
      <c r="C4094" s="259"/>
      <c r="D4094" s="259"/>
      <c r="E4094" s="259"/>
      <c r="F4094" s="270"/>
      <c r="G4094" s="259"/>
      <c r="H4094" s="259"/>
      <c r="I4094" s="259"/>
      <c r="J4094" s="259"/>
    </row>
    <row r="4095" spans="1:10">
      <c r="A4095" s="259"/>
      <c r="B4095" s="259"/>
      <c r="C4095" s="259"/>
      <c r="D4095" s="259"/>
      <c r="E4095" s="259"/>
      <c r="F4095" s="270"/>
      <c r="G4095" s="259"/>
      <c r="H4095" s="259"/>
      <c r="I4095" s="259"/>
      <c r="J4095" s="259"/>
    </row>
    <row r="4096" spans="1:10">
      <c r="A4096" s="259"/>
      <c r="B4096" s="259"/>
      <c r="C4096" s="259"/>
      <c r="D4096" s="259"/>
      <c r="E4096" s="259"/>
      <c r="F4096" s="270"/>
      <c r="G4096" s="259"/>
      <c r="H4096" s="259"/>
      <c r="I4096" s="259"/>
      <c r="J4096" s="259"/>
    </row>
    <row r="4097" spans="1:10">
      <c r="A4097" s="259"/>
      <c r="B4097" s="259"/>
      <c r="C4097" s="259"/>
      <c r="D4097" s="259"/>
      <c r="E4097" s="259"/>
      <c r="F4097" s="270"/>
      <c r="G4097" s="259"/>
      <c r="H4097" s="259"/>
      <c r="I4097" s="259"/>
      <c r="J4097" s="259"/>
    </row>
    <row r="4098" spans="1:10">
      <c r="A4098" s="259"/>
      <c r="B4098" s="259"/>
      <c r="C4098" s="259"/>
      <c r="D4098" s="259"/>
      <c r="E4098" s="259"/>
      <c r="F4098" s="270"/>
      <c r="G4098" s="259"/>
      <c r="H4098" s="259"/>
      <c r="I4098" s="259"/>
      <c r="J4098" s="259"/>
    </row>
    <row r="4099" spans="1:10">
      <c r="A4099" s="259"/>
      <c r="B4099" s="259"/>
      <c r="C4099" s="259"/>
      <c r="D4099" s="259"/>
      <c r="E4099" s="259"/>
      <c r="F4099" s="270"/>
      <c r="G4099" s="259"/>
      <c r="H4099" s="259"/>
      <c r="I4099" s="259"/>
      <c r="J4099" s="259"/>
    </row>
    <row r="4100" spans="1:10">
      <c r="A4100" s="259"/>
      <c r="B4100" s="259"/>
      <c r="C4100" s="259"/>
      <c r="D4100" s="259"/>
      <c r="E4100" s="259"/>
      <c r="F4100" s="270"/>
      <c r="G4100" s="259"/>
      <c r="H4100" s="259"/>
      <c r="I4100" s="259"/>
      <c r="J4100" s="259"/>
    </row>
    <row r="4101" spans="1:10">
      <c r="A4101" s="259"/>
      <c r="B4101" s="259"/>
      <c r="C4101" s="259"/>
      <c r="D4101" s="259"/>
      <c r="E4101" s="259"/>
      <c r="F4101" s="270"/>
      <c r="G4101" s="259"/>
      <c r="H4101" s="259"/>
      <c r="I4101" s="259"/>
      <c r="J4101" s="259"/>
    </row>
    <row r="4102" spans="1:10">
      <c r="A4102" s="259"/>
      <c r="B4102" s="259"/>
      <c r="C4102" s="259"/>
      <c r="D4102" s="259"/>
      <c r="E4102" s="259"/>
      <c r="F4102" s="270"/>
      <c r="G4102" s="259"/>
      <c r="H4102" s="259"/>
      <c r="I4102" s="259"/>
      <c r="J4102" s="259"/>
    </row>
    <row r="4103" spans="1:10">
      <c r="A4103" s="259"/>
      <c r="B4103" s="259"/>
      <c r="C4103" s="259"/>
      <c r="D4103" s="259"/>
      <c r="E4103" s="259"/>
      <c r="F4103" s="270"/>
      <c r="G4103" s="259"/>
      <c r="H4103" s="259"/>
      <c r="I4103" s="259"/>
      <c r="J4103" s="259"/>
    </row>
    <row r="4104" spans="1:10">
      <c r="A4104" s="259"/>
      <c r="B4104" s="259"/>
      <c r="C4104" s="259"/>
      <c r="D4104" s="259"/>
      <c r="E4104" s="259"/>
      <c r="F4104" s="270"/>
      <c r="G4104" s="259"/>
      <c r="H4104" s="259"/>
      <c r="I4104" s="259"/>
      <c r="J4104" s="259"/>
    </row>
    <row r="4105" spans="1:10">
      <c r="A4105" s="259"/>
      <c r="B4105" s="259"/>
      <c r="C4105" s="259"/>
      <c r="D4105" s="259"/>
      <c r="E4105" s="259"/>
      <c r="F4105" s="270"/>
      <c r="G4105" s="259"/>
      <c r="H4105" s="259"/>
      <c r="I4105" s="259"/>
      <c r="J4105" s="259"/>
    </row>
    <row r="4106" spans="1:10">
      <c r="A4106" s="259"/>
      <c r="B4106" s="259"/>
      <c r="C4106" s="259"/>
      <c r="D4106" s="259"/>
      <c r="E4106" s="259"/>
      <c r="F4106" s="270"/>
      <c r="G4106" s="259"/>
      <c r="H4106" s="259"/>
      <c r="I4106" s="259"/>
      <c r="J4106" s="259"/>
    </row>
    <row r="4107" spans="1:10">
      <c r="A4107" s="259"/>
      <c r="B4107" s="259"/>
      <c r="C4107" s="259"/>
      <c r="D4107" s="259"/>
      <c r="E4107" s="259"/>
      <c r="F4107" s="270"/>
      <c r="G4107" s="259"/>
      <c r="H4107" s="259"/>
      <c r="I4107" s="259"/>
      <c r="J4107" s="259"/>
    </row>
    <row r="4108" spans="1:10">
      <c r="A4108" s="259"/>
      <c r="B4108" s="259"/>
      <c r="C4108" s="259"/>
      <c r="D4108" s="259"/>
      <c r="E4108" s="259"/>
      <c r="F4108" s="270"/>
      <c r="G4108" s="259"/>
      <c r="H4108" s="259"/>
      <c r="I4108" s="259"/>
      <c r="J4108" s="259"/>
    </row>
    <row r="4109" spans="1:10">
      <c r="A4109" s="259"/>
      <c r="B4109" s="259"/>
      <c r="C4109" s="259"/>
      <c r="D4109" s="259"/>
      <c r="E4109" s="259"/>
      <c r="F4109" s="270"/>
      <c r="G4109" s="259"/>
      <c r="H4109" s="259"/>
      <c r="I4109" s="259"/>
      <c r="J4109" s="259"/>
    </row>
    <row r="4110" spans="1:10">
      <c r="A4110" s="259"/>
      <c r="B4110" s="259"/>
      <c r="C4110" s="259"/>
      <c r="D4110" s="259"/>
      <c r="E4110" s="259"/>
      <c r="F4110" s="270"/>
      <c r="G4110" s="259"/>
      <c r="H4110" s="259"/>
      <c r="I4110" s="259"/>
      <c r="J4110" s="259"/>
    </row>
    <row r="4111" spans="1:10">
      <c r="A4111" s="259"/>
      <c r="B4111" s="259"/>
      <c r="C4111" s="259"/>
      <c r="D4111" s="259"/>
      <c r="E4111" s="259"/>
      <c r="F4111" s="270"/>
      <c r="G4111" s="259"/>
      <c r="H4111" s="259"/>
      <c r="I4111" s="259"/>
      <c r="J4111" s="259"/>
    </row>
    <row r="4112" spans="1:10">
      <c r="A4112" s="259"/>
      <c r="B4112" s="259"/>
      <c r="C4112" s="259"/>
      <c r="D4112" s="259"/>
      <c r="E4112" s="259"/>
      <c r="F4112" s="270"/>
      <c r="G4112" s="259"/>
      <c r="H4112" s="259"/>
      <c r="I4112" s="259"/>
      <c r="J4112" s="259"/>
    </row>
    <row r="4113" spans="1:10">
      <c r="A4113" s="259"/>
      <c r="B4113" s="259"/>
      <c r="C4113" s="259"/>
      <c r="D4113" s="259"/>
      <c r="E4113" s="259"/>
      <c r="F4113" s="270"/>
      <c r="G4113" s="259"/>
      <c r="H4113" s="259"/>
      <c r="I4113" s="259"/>
      <c r="J4113" s="259"/>
    </row>
    <row r="4114" spans="1:10">
      <c r="A4114" s="259"/>
      <c r="B4114" s="259"/>
      <c r="C4114" s="259"/>
      <c r="D4114" s="259"/>
      <c r="E4114" s="259"/>
      <c r="F4114" s="270"/>
      <c r="G4114" s="259"/>
      <c r="H4114" s="259"/>
      <c r="I4114" s="259"/>
      <c r="J4114" s="259"/>
    </row>
    <row r="4115" spans="1:10">
      <c r="A4115" s="259"/>
      <c r="B4115" s="259"/>
      <c r="C4115" s="259"/>
      <c r="D4115" s="259"/>
      <c r="E4115" s="259"/>
      <c r="F4115" s="270"/>
      <c r="G4115" s="259"/>
      <c r="H4115" s="259"/>
      <c r="I4115" s="259"/>
      <c r="J4115" s="259"/>
    </row>
    <row r="4116" spans="1:10">
      <c r="A4116" s="259"/>
      <c r="B4116" s="259"/>
      <c r="C4116" s="259"/>
      <c r="D4116" s="259"/>
      <c r="E4116" s="259"/>
      <c r="F4116" s="270"/>
      <c r="G4116" s="259"/>
      <c r="H4116" s="259"/>
      <c r="I4116" s="259"/>
      <c r="J4116" s="259"/>
    </row>
    <row r="4117" spans="1:10">
      <c r="A4117" s="259"/>
      <c r="B4117" s="259"/>
      <c r="C4117" s="259"/>
      <c r="D4117" s="259"/>
      <c r="E4117" s="259"/>
      <c r="F4117" s="270"/>
      <c r="G4117" s="259"/>
      <c r="H4117" s="259"/>
      <c r="I4117" s="259"/>
      <c r="J4117" s="259"/>
    </row>
    <row r="4118" spans="1:10">
      <c r="A4118" s="259"/>
      <c r="B4118" s="259"/>
      <c r="C4118" s="259"/>
      <c r="D4118" s="259"/>
      <c r="E4118" s="259"/>
      <c r="F4118" s="270"/>
      <c r="G4118" s="259"/>
      <c r="H4118" s="259"/>
      <c r="I4118" s="259"/>
      <c r="J4118" s="259"/>
    </row>
    <row r="4119" spans="1:10">
      <c r="A4119" s="259"/>
      <c r="B4119" s="259"/>
      <c r="C4119" s="259"/>
      <c r="D4119" s="259"/>
      <c r="E4119" s="259"/>
      <c r="F4119" s="270"/>
      <c r="G4119" s="259"/>
      <c r="H4119" s="259"/>
      <c r="I4119" s="259"/>
      <c r="J4119" s="259"/>
    </row>
    <row r="4120" spans="1:10">
      <c r="A4120" s="259"/>
      <c r="B4120" s="259"/>
      <c r="C4120" s="259"/>
      <c r="D4120" s="259"/>
      <c r="E4120" s="259"/>
      <c r="F4120" s="270"/>
      <c r="G4120" s="259"/>
      <c r="H4120" s="259"/>
      <c r="I4120" s="259"/>
      <c r="J4120" s="259"/>
    </row>
    <row r="4121" spans="1:10">
      <c r="A4121" s="259"/>
      <c r="B4121" s="259"/>
      <c r="C4121" s="259"/>
      <c r="D4121" s="259"/>
      <c r="E4121" s="259"/>
      <c r="F4121" s="270"/>
      <c r="G4121" s="259"/>
      <c r="H4121" s="259"/>
      <c r="I4121" s="259"/>
      <c r="J4121" s="259"/>
    </row>
    <row r="4122" spans="1:10">
      <c r="A4122" s="259"/>
      <c r="B4122" s="259"/>
      <c r="C4122" s="259"/>
      <c r="D4122" s="259"/>
      <c r="E4122" s="259"/>
      <c r="F4122" s="270"/>
      <c r="G4122" s="259"/>
      <c r="H4122" s="259"/>
      <c r="I4122" s="259"/>
      <c r="J4122" s="259"/>
    </row>
    <row r="4123" spans="1:10">
      <c r="A4123" s="259"/>
      <c r="B4123" s="259"/>
      <c r="C4123" s="259"/>
      <c r="D4123" s="259"/>
      <c r="E4123" s="259"/>
      <c r="F4123" s="270"/>
      <c r="G4123" s="259"/>
      <c r="H4123" s="259"/>
      <c r="I4123" s="259"/>
      <c r="J4123" s="259"/>
    </row>
    <row r="4124" spans="1:10">
      <c r="A4124" s="259"/>
      <c r="B4124" s="259"/>
      <c r="C4124" s="259"/>
      <c r="D4124" s="259"/>
      <c r="E4124" s="259"/>
      <c r="F4124" s="270"/>
      <c r="G4124" s="259"/>
      <c r="H4124" s="259"/>
      <c r="I4124" s="259"/>
      <c r="J4124" s="259"/>
    </row>
    <row r="4125" spans="1:10">
      <c r="A4125" s="259"/>
      <c r="B4125" s="259"/>
      <c r="C4125" s="259"/>
      <c r="D4125" s="259"/>
      <c r="E4125" s="259"/>
      <c r="F4125" s="270"/>
      <c r="G4125" s="259"/>
      <c r="H4125" s="259"/>
      <c r="I4125" s="259"/>
      <c r="J4125" s="259"/>
    </row>
    <row r="4126" spans="1:10">
      <c r="A4126" s="259"/>
      <c r="B4126" s="259"/>
      <c r="C4126" s="259"/>
      <c r="D4126" s="259"/>
      <c r="E4126" s="259"/>
      <c r="F4126" s="270"/>
      <c r="G4126" s="259"/>
      <c r="H4126" s="259"/>
      <c r="I4126" s="259"/>
      <c r="J4126" s="259"/>
    </row>
    <row r="4127" spans="1:10">
      <c r="A4127" s="259"/>
      <c r="B4127" s="259"/>
      <c r="C4127" s="259"/>
      <c r="D4127" s="259"/>
      <c r="E4127" s="259"/>
      <c r="F4127" s="270"/>
      <c r="G4127" s="259"/>
      <c r="H4127" s="259"/>
      <c r="I4127" s="259"/>
      <c r="J4127" s="259"/>
    </row>
    <row r="4128" spans="1:10">
      <c r="A4128" s="259"/>
      <c r="B4128" s="259"/>
      <c r="C4128" s="259"/>
      <c r="D4128" s="259"/>
      <c r="E4128" s="259"/>
      <c r="F4128" s="270"/>
      <c r="G4128" s="259"/>
      <c r="H4128" s="259"/>
      <c r="I4128" s="259"/>
      <c r="J4128" s="259"/>
    </row>
    <row r="4129" spans="1:10">
      <c r="A4129" s="259"/>
      <c r="B4129" s="259"/>
      <c r="C4129" s="259"/>
      <c r="D4129" s="259"/>
      <c r="E4129" s="259"/>
      <c r="F4129" s="270"/>
      <c r="G4129" s="259"/>
      <c r="H4129" s="259"/>
      <c r="I4129" s="259"/>
      <c r="J4129" s="259"/>
    </row>
    <row r="4130" spans="1:10">
      <c r="A4130" s="259"/>
      <c r="B4130" s="259"/>
      <c r="C4130" s="259"/>
      <c r="D4130" s="259"/>
      <c r="E4130" s="259"/>
      <c r="F4130" s="270"/>
      <c r="G4130" s="259"/>
      <c r="H4130" s="259"/>
      <c r="I4130" s="259"/>
      <c r="J4130" s="259"/>
    </row>
    <row r="4131" spans="1:10">
      <c r="A4131" s="259"/>
      <c r="B4131" s="259"/>
      <c r="C4131" s="259"/>
      <c r="D4131" s="259"/>
      <c r="E4131" s="259"/>
      <c r="F4131" s="270"/>
      <c r="G4131" s="259"/>
      <c r="H4131" s="259"/>
      <c r="I4131" s="259"/>
      <c r="J4131" s="259"/>
    </row>
    <row r="4132" spans="1:10">
      <c r="A4132" s="259"/>
      <c r="B4132" s="259"/>
      <c r="C4132" s="259"/>
      <c r="D4132" s="259"/>
      <c r="E4132" s="259"/>
      <c r="F4132" s="270"/>
      <c r="G4132" s="259"/>
      <c r="H4132" s="259"/>
      <c r="I4132" s="259"/>
      <c r="J4132" s="259"/>
    </row>
    <row r="4133" spans="1:10">
      <c r="A4133" s="259"/>
      <c r="B4133" s="259"/>
      <c r="C4133" s="259"/>
      <c r="D4133" s="259"/>
      <c r="E4133" s="259"/>
      <c r="F4133" s="270"/>
      <c r="G4133" s="259"/>
      <c r="H4133" s="259"/>
      <c r="I4133" s="259"/>
      <c r="J4133" s="259"/>
    </row>
    <row r="4134" spans="1:10">
      <c r="A4134" s="259"/>
      <c r="B4134" s="259"/>
      <c r="C4134" s="259"/>
      <c r="D4134" s="259"/>
      <c r="E4134" s="259"/>
      <c r="F4134" s="270"/>
      <c r="G4134" s="259"/>
      <c r="H4134" s="259"/>
      <c r="I4134" s="259"/>
      <c r="J4134" s="259"/>
    </row>
    <row r="4135" spans="1:10">
      <c r="A4135" s="259"/>
      <c r="B4135" s="259"/>
      <c r="C4135" s="259"/>
      <c r="D4135" s="259"/>
      <c r="E4135" s="259"/>
      <c r="F4135" s="270"/>
      <c r="G4135" s="259"/>
      <c r="H4135" s="259"/>
      <c r="I4135" s="259"/>
      <c r="J4135" s="259"/>
    </row>
    <row r="4136" spans="1:10">
      <c r="A4136" s="259"/>
      <c r="B4136" s="259"/>
      <c r="C4136" s="259"/>
      <c r="D4136" s="259"/>
      <c r="E4136" s="259"/>
      <c r="F4136" s="270"/>
      <c r="G4136" s="259"/>
      <c r="H4136" s="259"/>
      <c r="I4136" s="259"/>
      <c r="J4136" s="259"/>
    </row>
    <row r="4137" spans="1:10">
      <c r="A4137" s="259"/>
      <c r="B4137" s="259"/>
      <c r="C4137" s="259"/>
      <c r="D4137" s="259"/>
      <c r="E4137" s="259"/>
      <c r="F4137" s="270"/>
      <c r="G4137" s="259"/>
      <c r="H4137" s="259"/>
      <c r="I4137" s="259"/>
      <c r="J4137" s="259"/>
    </row>
    <row r="4138" spans="1:10">
      <c r="A4138" s="259"/>
      <c r="B4138" s="259"/>
      <c r="C4138" s="259"/>
      <c r="D4138" s="259"/>
      <c r="E4138" s="259"/>
      <c r="F4138" s="270"/>
      <c r="G4138" s="259"/>
      <c r="H4138" s="259"/>
      <c r="I4138" s="259"/>
      <c r="J4138" s="259"/>
    </row>
    <row r="4139" spans="1:10">
      <c r="A4139" s="259"/>
      <c r="B4139" s="259"/>
      <c r="C4139" s="259"/>
      <c r="D4139" s="259"/>
      <c r="E4139" s="259"/>
      <c r="F4139" s="270"/>
      <c r="G4139" s="259"/>
      <c r="H4139" s="259"/>
      <c r="I4139" s="259"/>
      <c r="J4139" s="259"/>
    </row>
    <row r="4140" spans="1:10">
      <c r="A4140" s="259"/>
      <c r="B4140" s="259"/>
      <c r="C4140" s="259"/>
      <c r="D4140" s="259"/>
      <c r="E4140" s="259"/>
      <c r="F4140" s="270"/>
      <c r="G4140" s="259"/>
      <c r="H4140" s="259"/>
      <c r="I4140" s="259"/>
      <c r="J4140" s="259"/>
    </row>
    <row r="4141" spans="1:10">
      <c r="A4141" s="259"/>
      <c r="B4141" s="259"/>
      <c r="C4141" s="259"/>
      <c r="D4141" s="259"/>
      <c r="E4141" s="259"/>
      <c r="F4141" s="270"/>
      <c r="G4141" s="259"/>
      <c r="H4141" s="259"/>
      <c r="I4141" s="259"/>
      <c r="J4141" s="259"/>
    </row>
    <row r="4142" spans="1:10">
      <c r="A4142" s="259"/>
      <c r="B4142" s="259"/>
      <c r="C4142" s="259"/>
      <c r="D4142" s="259"/>
      <c r="E4142" s="259"/>
      <c r="F4142" s="270"/>
      <c r="G4142" s="259"/>
      <c r="H4142" s="259"/>
      <c r="I4142" s="259"/>
      <c r="J4142" s="259"/>
    </row>
    <row r="4143" spans="1:10">
      <c r="A4143" s="259"/>
      <c r="B4143" s="259"/>
      <c r="C4143" s="259"/>
      <c r="D4143" s="259"/>
      <c r="E4143" s="259"/>
      <c r="F4143" s="270"/>
      <c r="G4143" s="259"/>
      <c r="H4143" s="259"/>
      <c r="I4143" s="259"/>
      <c r="J4143" s="259"/>
    </row>
    <row r="4144" spans="1:10">
      <c r="A4144" s="259"/>
      <c r="B4144" s="259"/>
      <c r="C4144" s="259"/>
      <c r="D4144" s="259"/>
      <c r="E4144" s="259"/>
      <c r="F4144" s="270"/>
      <c r="G4144" s="259"/>
      <c r="H4144" s="259"/>
      <c r="I4144" s="259"/>
      <c r="J4144" s="259"/>
    </row>
    <row r="4145" spans="1:10">
      <c r="A4145" s="259"/>
      <c r="B4145" s="259"/>
      <c r="C4145" s="259"/>
      <c r="D4145" s="259"/>
      <c r="E4145" s="259"/>
      <c r="F4145" s="270"/>
      <c r="G4145" s="259"/>
      <c r="H4145" s="259"/>
      <c r="I4145" s="259"/>
      <c r="J4145" s="259"/>
    </row>
    <row r="4146" spans="1:10">
      <c r="A4146" s="259"/>
      <c r="B4146" s="259"/>
      <c r="C4146" s="259"/>
      <c r="D4146" s="259"/>
      <c r="E4146" s="259"/>
      <c r="F4146" s="270"/>
      <c r="G4146" s="259"/>
      <c r="H4146" s="259"/>
      <c r="I4146" s="259"/>
      <c r="J4146" s="259"/>
    </row>
    <row r="4147" spans="1:10">
      <c r="A4147" s="259"/>
      <c r="B4147" s="259"/>
      <c r="C4147" s="259"/>
      <c r="D4147" s="259"/>
      <c r="E4147" s="259"/>
      <c r="F4147" s="270"/>
      <c r="G4147" s="259"/>
      <c r="H4147" s="259"/>
      <c r="I4147" s="259"/>
      <c r="J4147" s="259"/>
    </row>
    <row r="4148" spans="1:10">
      <c r="A4148" s="259"/>
      <c r="B4148" s="259"/>
      <c r="C4148" s="259"/>
      <c r="D4148" s="259"/>
      <c r="E4148" s="259"/>
      <c r="F4148" s="270"/>
      <c r="G4148" s="259"/>
      <c r="H4148" s="259"/>
      <c r="I4148" s="259"/>
      <c r="J4148" s="259"/>
    </row>
    <row r="4149" spans="1:10">
      <c r="A4149" s="259"/>
      <c r="B4149" s="259"/>
      <c r="C4149" s="259"/>
      <c r="D4149" s="259"/>
      <c r="E4149" s="259"/>
      <c r="F4149" s="270"/>
      <c r="G4149" s="259"/>
      <c r="H4149" s="259"/>
      <c r="I4149" s="259"/>
      <c r="J4149" s="259"/>
    </row>
    <row r="4150" spans="1:10">
      <c r="A4150" s="259"/>
      <c r="B4150" s="259"/>
      <c r="C4150" s="259"/>
      <c r="D4150" s="259"/>
      <c r="E4150" s="259"/>
      <c r="F4150" s="270"/>
      <c r="G4150" s="259"/>
      <c r="H4150" s="259"/>
      <c r="I4150" s="259"/>
      <c r="J4150" s="259"/>
    </row>
    <row r="4151" spans="1:10">
      <c r="A4151" s="259"/>
      <c r="B4151" s="259"/>
      <c r="C4151" s="259"/>
      <c r="D4151" s="259"/>
      <c r="E4151" s="259"/>
      <c r="F4151" s="270"/>
      <c r="G4151" s="259"/>
      <c r="H4151" s="259"/>
      <c r="I4151" s="259"/>
      <c r="J4151" s="259"/>
    </row>
    <row r="4152" spans="1:10">
      <c r="A4152" s="259"/>
      <c r="B4152" s="259"/>
      <c r="C4152" s="259"/>
      <c r="D4152" s="259"/>
      <c r="E4152" s="259"/>
      <c r="F4152" s="270"/>
      <c r="G4152" s="259"/>
      <c r="H4152" s="259"/>
      <c r="I4152" s="259"/>
      <c r="J4152" s="259"/>
    </row>
    <row r="4153" spans="1:10">
      <c r="A4153" s="259"/>
      <c r="B4153" s="259"/>
      <c r="C4153" s="259"/>
      <c r="D4153" s="259"/>
      <c r="E4153" s="259"/>
      <c r="F4153" s="270"/>
      <c r="G4153" s="259"/>
      <c r="H4153" s="259"/>
      <c r="I4153" s="259"/>
      <c r="J4153" s="259"/>
    </row>
    <row r="4154" spans="1:10">
      <c r="A4154" s="259"/>
      <c r="B4154" s="259"/>
      <c r="C4154" s="259"/>
      <c r="D4154" s="259"/>
      <c r="E4154" s="259"/>
      <c r="F4154" s="270"/>
      <c r="G4154" s="259"/>
      <c r="H4154" s="259"/>
      <c r="I4154" s="259"/>
      <c r="J4154" s="259"/>
    </row>
    <row r="4155" spans="1:10">
      <c r="A4155" s="259"/>
      <c r="B4155" s="259"/>
      <c r="C4155" s="259"/>
      <c r="D4155" s="259"/>
      <c r="E4155" s="259"/>
      <c r="F4155" s="270"/>
      <c r="G4155" s="259"/>
      <c r="H4155" s="259"/>
      <c r="I4155" s="259"/>
      <c r="J4155" s="259"/>
    </row>
    <row r="4156" spans="1:10">
      <c r="A4156" s="259"/>
      <c r="B4156" s="259"/>
      <c r="C4156" s="259"/>
      <c r="D4156" s="259"/>
      <c r="E4156" s="259"/>
      <c r="F4156" s="270"/>
      <c r="G4156" s="259"/>
      <c r="H4156" s="259"/>
      <c r="I4156" s="259"/>
      <c r="J4156" s="259"/>
    </row>
    <row r="4157" spans="1:10">
      <c r="A4157" s="259"/>
      <c r="B4157" s="259"/>
      <c r="C4157" s="259"/>
      <c r="D4157" s="259"/>
      <c r="E4157" s="259"/>
      <c r="F4157" s="270"/>
      <c r="G4157" s="259"/>
      <c r="H4157" s="259"/>
      <c r="I4157" s="259"/>
      <c r="J4157" s="259"/>
    </row>
    <row r="4158" spans="1:10">
      <c r="A4158" s="259"/>
      <c r="B4158" s="259"/>
      <c r="C4158" s="259"/>
      <c r="D4158" s="259"/>
      <c r="E4158" s="259"/>
      <c r="F4158" s="270"/>
      <c r="G4158" s="259"/>
      <c r="H4158" s="259"/>
      <c r="I4158" s="259"/>
      <c r="J4158" s="259"/>
    </row>
    <row r="4159" spans="1:10">
      <c r="A4159" s="259"/>
      <c r="B4159" s="259"/>
      <c r="C4159" s="259"/>
      <c r="D4159" s="259"/>
      <c r="E4159" s="259"/>
      <c r="F4159" s="270"/>
      <c r="G4159" s="259"/>
      <c r="H4159" s="259"/>
      <c r="I4159" s="259"/>
      <c r="J4159" s="259"/>
    </row>
    <row r="4160" spans="1:10">
      <c r="A4160" s="259"/>
      <c r="B4160" s="259"/>
      <c r="C4160" s="259"/>
      <c r="D4160" s="259"/>
      <c r="E4160" s="259"/>
      <c r="F4160" s="270"/>
      <c r="G4160" s="259"/>
      <c r="H4160" s="259"/>
      <c r="I4160" s="259"/>
      <c r="J4160" s="259"/>
    </row>
    <row r="4161" spans="1:10">
      <c r="A4161" s="259"/>
      <c r="B4161" s="259"/>
      <c r="C4161" s="259"/>
      <c r="D4161" s="259"/>
      <c r="E4161" s="259"/>
      <c r="F4161" s="270"/>
      <c r="G4161" s="259"/>
      <c r="H4161" s="259"/>
      <c r="I4161" s="259"/>
      <c r="J4161" s="259"/>
    </row>
    <row r="4162" spans="1:10">
      <c r="A4162" s="259"/>
      <c r="B4162" s="259"/>
      <c r="C4162" s="259"/>
      <c r="D4162" s="259"/>
      <c r="E4162" s="259"/>
      <c r="F4162" s="270"/>
      <c r="G4162" s="259"/>
      <c r="H4162" s="259"/>
      <c r="I4162" s="259"/>
      <c r="J4162" s="259"/>
    </row>
    <row r="4163" spans="1:10">
      <c r="A4163" s="259"/>
      <c r="B4163" s="259"/>
      <c r="C4163" s="259"/>
      <c r="D4163" s="259"/>
      <c r="E4163" s="259"/>
      <c r="F4163" s="270"/>
      <c r="G4163" s="259"/>
      <c r="H4163" s="259"/>
      <c r="I4163" s="259"/>
      <c r="J4163" s="259"/>
    </row>
    <row r="4164" spans="1:10">
      <c r="A4164" s="259"/>
      <c r="B4164" s="259"/>
      <c r="C4164" s="259"/>
      <c r="D4164" s="259"/>
      <c r="E4164" s="259"/>
      <c r="F4164" s="270"/>
      <c r="G4164" s="259"/>
      <c r="H4164" s="259"/>
      <c r="I4164" s="259"/>
      <c r="J4164" s="259"/>
    </row>
    <row r="4165" spans="1:10">
      <c r="A4165" s="259"/>
      <c r="B4165" s="259"/>
      <c r="C4165" s="259"/>
      <c r="D4165" s="259"/>
      <c r="E4165" s="259"/>
      <c r="F4165" s="270"/>
      <c r="G4165" s="259"/>
      <c r="H4165" s="259"/>
      <c r="I4165" s="259"/>
      <c r="J4165" s="259"/>
    </row>
    <row r="4166" spans="1:10">
      <c r="A4166" s="259"/>
      <c r="B4166" s="259"/>
      <c r="C4166" s="259"/>
      <c r="D4166" s="259"/>
      <c r="E4166" s="259"/>
      <c r="F4166" s="270"/>
      <c r="G4166" s="259"/>
      <c r="H4166" s="259"/>
      <c r="I4166" s="259"/>
      <c r="J4166" s="259"/>
    </row>
    <row r="4167" spans="1:10">
      <c r="A4167" s="259"/>
      <c r="B4167" s="259"/>
      <c r="C4167" s="259"/>
      <c r="D4167" s="259"/>
      <c r="E4167" s="259"/>
      <c r="F4167" s="270"/>
      <c r="G4167" s="259"/>
      <c r="H4167" s="259"/>
      <c r="I4167" s="259"/>
      <c r="J4167" s="259"/>
    </row>
    <row r="4168" spans="1:10">
      <c r="A4168" s="259"/>
      <c r="B4168" s="259"/>
      <c r="C4168" s="259"/>
      <c r="D4168" s="259"/>
      <c r="E4168" s="259"/>
      <c r="F4168" s="270"/>
      <c r="G4168" s="259"/>
      <c r="H4168" s="259"/>
      <c r="I4168" s="259"/>
      <c r="J4168" s="259"/>
    </row>
    <row r="4169" spans="1:10">
      <c r="A4169" s="259"/>
      <c r="B4169" s="259"/>
      <c r="C4169" s="259"/>
      <c r="D4169" s="259"/>
      <c r="E4169" s="259"/>
      <c r="F4169" s="270"/>
      <c r="G4169" s="259"/>
      <c r="H4169" s="259"/>
      <c r="I4169" s="259"/>
      <c r="J4169" s="259"/>
    </row>
    <row r="4170" spans="1:10">
      <c r="A4170" s="259"/>
      <c r="B4170" s="259"/>
      <c r="C4170" s="259"/>
      <c r="D4170" s="259"/>
      <c r="E4170" s="259"/>
      <c r="F4170" s="270"/>
      <c r="G4170" s="259"/>
      <c r="H4170" s="259"/>
      <c r="I4170" s="259"/>
      <c r="J4170" s="259"/>
    </row>
    <row r="4171" spans="1:10">
      <c r="A4171" s="259"/>
      <c r="B4171" s="259"/>
      <c r="C4171" s="259"/>
      <c r="D4171" s="259"/>
      <c r="E4171" s="259"/>
      <c r="F4171" s="270"/>
      <c r="G4171" s="259"/>
      <c r="H4171" s="259"/>
      <c r="I4171" s="259"/>
      <c r="J4171" s="259"/>
    </row>
    <row r="4172" spans="1:10">
      <c r="A4172" s="259"/>
      <c r="B4172" s="259"/>
      <c r="C4172" s="259"/>
      <c r="D4172" s="259"/>
      <c r="E4172" s="259"/>
      <c r="F4172" s="270"/>
      <c r="G4172" s="259"/>
      <c r="H4172" s="259"/>
      <c r="I4172" s="259"/>
      <c r="J4172" s="259"/>
    </row>
    <row r="4173" spans="1:10">
      <c r="A4173" s="259"/>
      <c r="B4173" s="259"/>
      <c r="C4173" s="259"/>
      <c r="D4173" s="259"/>
      <c r="E4173" s="259"/>
      <c r="F4173" s="270"/>
      <c r="G4173" s="259"/>
      <c r="H4173" s="259"/>
      <c r="I4173" s="259"/>
      <c r="J4173" s="259"/>
    </row>
    <row r="4174" spans="1:10">
      <c r="A4174" s="259"/>
      <c r="B4174" s="259"/>
      <c r="C4174" s="259"/>
      <c r="D4174" s="259"/>
      <c r="E4174" s="259"/>
      <c r="F4174" s="270"/>
      <c r="G4174" s="259"/>
      <c r="H4174" s="259"/>
      <c r="I4174" s="259"/>
      <c r="J4174" s="259"/>
    </row>
    <row r="4175" spans="1:10">
      <c r="A4175" s="259"/>
      <c r="B4175" s="259"/>
      <c r="C4175" s="259"/>
      <c r="D4175" s="259"/>
      <c r="E4175" s="259"/>
      <c r="F4175" s="270"/>
      <c r="G4175" s="259"/>
      <c r="H4175" s="259"/>
      <c r="I4175" s="259"/>
      <c r="J4175" s="259"/>
    </row>
    <row r="4176" spans="1:10">
      <c r="A4176" s="259"/>
      <c r="B4176" s="259"/>
      <c r="C4176" s="259"/>
      <c r="D4176" s="259"/>
      <c r="E4176" s="259"/>
      <c r="F4176" s="270"/>
      <c r="G4176" s="259"/>
      <c r="H4176" s="259"/>
      <c r="I4176" s="259"/>
      <c r="J4176" s="259"/>
    </row>
    <row r="4177" spans="1:10">
      <c r="A4177" s="259"/>
      <c r="B4177" s="259"/>
      <c r="C4177" s="259"/>
      <c r="D4177" s="259"/>
      <c r="E4177" s="259"/>
      <c r="F4177" s="270"/>
      <c r="G4177" s="259"/>
      <c r="H4177" s="259"/>
      <c r="I4177" s="259"/>
      <c r="J4177" s="259"/>
    </row>
    <row r="4178" spans="1:10">
      <c r="A4178" s="259"/>
      <c r="B4178" s="259"/>
      <c r="C4178" s="259"/>
      <c r="D4178" s="259"/>
      <c r="E4178" s="259"/>
      <c r="F4178" s="270"/>
      <c r="G4178" s="259"/>
      <c r="H4178" s="259"/>
      <c r="I4178" s="259"/>
      <c r="J4178" s="259"/>
    </row>
    <row r="4179" spans="1:10">
      <c r="A4179" s="259"/>
      <c r="B4179" s="259"/>
      <c r="C4179" s="259"/>
      <c r="D4179" s="259"/>
      <c r="E4179" s="259"/>
      <c r="F4179" s="270"/>
      <c r="G4179" s="259"/>
      <c r="H4179" s="259"/>
      <c r="I4179" s="259"/>
      <c r="J4179" s="259"/>
    </row>
    <row r="4180" spans="1:10">
      <c r="A4180" s="259"/>
      <c r="B4180" s="259"/>
      <c r="C4180" s="259"/>
      <c r="D4180" s="259"/>
      <c r="E4180" s="259"/>
      <c r="F4180" s="270"/>
      <c r="G4180" s="259"/>
      <c r="H4180" s="259"/>
      <c r="I4180" s="259"/>
      <c r="J4180" s="259"/>
    </row>
    <row r="4181" spans="1:10">
      <c r="A4181" s="259"/>
      <c r="B4181" s="259"/>
      <c r="C4181" s="259"/>
      <c r="D4181" s="259"/>
      <c r="E4181" s="259"/>
      <c r="F4181" s="270"/>
      <c r="G4181" s="259"/>
      <c r="H4181" s="259"/>
      <c r="I4181" s="259"/>
      <c r="J4181" s="259"/>
    </row>
    <row r="4182" spans="1:10">
      <c r="A4182" s="259"/>
      <c r="B4182" s="259"/>
      <c r="C4182" s="259"/>
      <c r="D4182" s="259"/>
      <c r="E4182" s="259"/>
      <c r="F4182" s="270"/>
      <c r="G4182" s="259"/>
      <c r="H4182" s="259"/>
      <c r="I4182" s="259"/>
      <c r="J4182" s="259"/>
    </row>
    <row r="4183" spans="1:10">
      <c r="A4183" s="259"/>
      <c r="B4183" s="259"/>
      <c r="C4183" s="259"/>
      <c r="D4183" s="259"/>
      <c r="E4183" s="259"/>
      <c r="F4183" s="270"/>
      <c r="G4183" s="259"/>
      <c r="H4183" s="259"/>
      <c r="I4183" s="259"/>
      <c r="J4183" s="259"/>
    </row>
    <row r="4184" spans="1:10">
      <c r="A4184" s="259"/>
      <c r="B4184" s="259"/>
      <c r="C4184" s="259"/>
      <c r="D4184" s="259"/>
      <c r="E4184" s="259"/>
      <c r="F4184" s="270"/>
      <c r="G4184" s="259"/>
      <c r="H4184" s="259"/>
      <c r="I4184" s="259"/>
      <c r="J4184" s="259"/>
    </row>
    <row r="4185" spans="1:10">
      <c r="A4185" s="259"/>
      <c r="B4185" s="259"/>
      <c r="C4185" s="259"/>
      <c r="D4185" s="259"/>
      <c r="E4185" s="259"/>
      <c r="F4185" s="270"/>
      <c r="G4185" s="259"/>
      <c r="H4185" s="259"/>
      <c r="I4185" s="259"/>
      <c r="J4185" s="259"/>
    </row>
    <row r="4186" spans="1:10">
      <c r="A4186" s="259"/>
      <c r="B4186" s="259"/>
      <c r="C4186" s="259"/>
      <c r="D4186" s="259"/>
      <c r="E4186" s="259"/>
      <c r="F4186" s="270"/>
      <c r="G4186" s="259"/>
      <c r="H4186" s="259"/>
      <c r="I4186" s="259"/>
      <c r="J4186" s="259"/>
    </row>
    <row r="4187" spans="1:10">
      <c r="A4187" s="259"/>
      <c r="B4187" s="259"/>
      <c r="C4187" s="259"/>
      <c r="D4187" s="259"/>
      <c r="E4187" s="259"/>
      <c r="F4187" s="270"/>
      <c r="G4187" s="259"/>
      <c r="H4187" s="259"/>
      <c r="I4187" s="259"/>
      <c r="J4187" s="259"/>
    </row>
    <row r="4188" spans="1:10">
      <c r="A4188" s="259"/>
      <c r="B4188" s="259"/>
      <c r="C4188" s="259"/>
      <c r="D4188" s="259"/>
      <c r="E4188" s="259"/>
      <c r="F4188" s="270"/>
      <c r="G4188" s="259"/>
      <c r="H4188" s="259"/>
      <c r="I4188" s="259"/>
      <c r="J4188" s="259"/>
    </row>
    <row r="4189" spans="1:10">
      <c r="A4189" s="259"/>
      <c r="B4189" s="259"/>
      <c r="C4189" s="259"/>
      <c r="D4189" s="259"/>
      <c r="E4189" s="259"/>
      <c r="F4189" s="270"/>
      <c r="G4189" s="259"/>
      <c r="H4189" s="259"/>
      <c r="I4189" s="259"/>
      <c r="J4189" s="259"/>
    </row>
    <row r="4190" spans="1:10">
      <c r="A4190" s="259"/>
      <c r="B4190" s="259"/>
      <c r="C4190" s="259"/>
      <c r="D4190" s="259"/>
      <c r="E4190" s="259"/>
      <c r="F4190" s="270"/>
      <c r="G4190" s="259"/>
      <c r="H4190" s="259"/>
      <c r="I4190" s="259"/>
      <c r="J4190" s="259"/>
    </row>
    <row r="4191" spans="1:10">
      <c r="A4191" s="259"/>
      <c r="B4191" s="259"/>
      <c r="C4191" s="259"/>
      <c r="D4191" s="259"/>
      <c r="E4191" s="259"/>
      <c r="F4191" s="270"/>
      <c r="G4191" s="259"/>
      <c r="H4191" s="259"/>
      <c r="I4191" s="259"/>
      <c r="J4191" s="259"/>
    </row>
    <row r="4192" spans="1:10">
      <c r="A4192" s="259"/>
      <c r="B4192" s="259"/>
      <c r="C4192" s="259"/>
      <c r="D4192" s="259"/>
      <c r="E4192" s="259"/>
      <c r="F4192" s="270"/>
      <c r="G4192" s="259"/>
      <c r="H4192" s="259"/>
      <c r="I4192" s="259"/>
      <c r="J4192" s="259"/>
    </row>
    <row r="4193" spans="1:10">
      <c r="A4193" s="259"/>
      <c r="B4193" s="259"/>
      <c r="C4193" s="259"/>
      <c r="D4193" s="259"/>
      <c r="E4193" s="259"/>
      <c r="F4193" s="270"/>
      <c r="G4193" s="259"/>
      <c r="H4193" s="259"/>
      <c r="I4193" s="259"/>
      <c r="J4193" s="259"/>
    </row>
    <row r="4194" spans="1:10">
      <c r="A4194" s="259"/>
      <c r="B4194" s="259"/>
      <c r="C4194" s="259"/>
      <c r="D4194" s="259"/>
      <c r="E4194" s="259"/>
      <c r="F4194" s="270"/>
      <c r="G4194" s="259"/>
      <c r="H4194" s="259"/>
      <c r="I4194" s="259"/>
      <c r="J4194" s="259"/>
    </row>
    <row r="4195" spans="1:10">
      <c r="A4195" s="259"/>
      <c r="B4195" s="259"/>
      <c r="C4195" s="259"/>
      <c r="D4195" s="259"/>
      <c r="E4195" s="259"/>
      <c r="F4195" s="270"/>
      <c r="G4195" s="259"/>
      <c r="H4195" s="259"/>
      <c r="I4195" s="259"/>
      <c r="J4195" s="259"/>
    </row>
    <row r="4196" spans="1:10">
      <c r="A4196" s="259"/>
      <c r="B4196" s="259"/>
      <c r="C4196" s="259"/>
      <c r="D4196" s="259"/>
      <c r="E4196" s="259"/>
      <c r="F4196" s="270"/>
      <c r="G4196" s="259"/>
      <c r="H4196" s="259"/>
      <c r="I4196" s="259"/>
      <c r="J4196" s="259"/>
    </row>
    <row r="4197" spans="1:10">
      <c r="A4197" s="259"/>
      <c r="B4197" s="259"/>
      <c r="C4197" s="259"/>
      <c r="D4197" s="259"/>
      <c r="E4197" s="259"/>
      <c r="F4197" s="270"/>
      <c r="G4197" s="259"/>
      <c r="H4197" s="259"/>
      <c r="I4197" s="259"/>
      <c r="J4197" s="259"/>
    </row>
    <row r="4198" spans="1:10">
      <c r="A4198" s="259"/>
      <c r="B4198" s="259"/>
      <c r="C4198" s="259"/>
      <c r="D4198" s="259"/>
      <c r="E4198" s="259"/>
      <c r="F4198" s="270"/>
      <c r="G4198" s="259"/>
      <c r="H4198" s="259"/>
      <c r="I4198" s="259"/>
      <c r="J4198" s="259"/>
    </row>
    <row r="4199" spans="1:10">
      <c r="A4199" s="259"/>
      <c r="B4199" s="259"/>
      <c r="C4199" s="259"/>
      <c r="D4199" s="259"/>
      <c r="E4199" s="259"/>
      <c r="F4199" s="270"/>
      <c r="G4199" s="259"/>
      <c r="H4199" s="259"/>
      <c r="I4199" s="259"/>
      <c r="J4199" s="259"/>
    </row>
    <row r="4200" spans="1:10">
      <c r="A4200" s="259"/>
      <c r="B4200" s="259"/>
      <c r="C4200" s="259"/>
      <c r="D4200" s="259"/>
      <c r="E4200" s="259"/>
      <c r="F4200" s="270"/>
      <c r="G4200" s="259"/>
      <c r="H4200" s="259"/>
      <c r="I4200" s="259"/>
      <c r="J4200" s="259"/>
    </row>
    <row r="4201" spans="1:10">
      <c r="A4201" s="259"/>
      <c r="B4201" s="259"/>
      <c r="C4201" s="259"/>
      <c r="D4201" s="259"/>
      <c r="E4201" s="259"/>
      <c r="F4201" s="270"/>
      <c r="G4201" s="259"/>
      <c r="H4201" s="259"/>
      <c r="I4201" s="259"/>
      <c r="J4201" s="259"/>
    </row>
    <row r="4202" spans="1:10">
      <c r="A4202" s="259"/>
      <c r="B4202" s="259"/>
      <c r="C4202" s="259"/>
      <c r="D4202" s="259"/>
      <c r="E4202" s="259"/>
      <c r="F4202" s="270"/>
      <c r="G4202" s="259"/>
      <c r="H4202" s="259"/>
      <c r="I4202" s="259"/>
      <c r="J4202" s="259"/>
    </row>
    <row r="4203" spans="1:10">
      <c r="A4203" s="259"/>
      <c r="B4203" s="259"/>
      <c r="C4203" s="259"/>
      <c r="D4203" s="259"/>
      <c r="E4203" s="259"/>
      <c r="F4203" s="270"/>
      <c r="G4203" s="259"/>
      <c r="H4203" s="259"/>
      <c r="I4203" s="259"/>
      <c r="J4203" s="259"/>
    </row>
    <row r="4204" spans="1:10">
      <c r="A4204" s="259"/>
      <c r="B4204" s="259"/>
      <c r="C4204" s="259"/>
      <c r="D4204" s="259"/>
      <c r="E4204" s="259"/>
      <c r="F4204" s="270"/>
      <c r="G4204" s="259"/>
      <c r="H4204" s="259"/>
      <c r="I4204" s="259"/>
      <c r="J4204" s="259"/>
    </row>
    <row r="4205" spans="1:10">
      <c r="A4205" s="259"/>
      <c r="B4205" s="259"/>
      <c r="C4205" s="259"/>
      <c r="D4205" s="259"/>
      <c r="E4205" s="259"/>
      <c r="F4205" s="270"/>
      <c r="G4205" s="259"/>
      <c r="H4205" s="259"/>
      <c r="I4205" s="259"/>
      <c r="J4205" s="259"/>
    </row>
    <row r="4206" spans="1:10">
      <c r="A4206" s="259"/>
      <c r="B4206" s="259"/>
      <c r="C4206" s="259"/>
      <c r="D4206" s="259"/>
      <c r="E4206" s="259"/>
      <c r="F4206" s="270"/>
      <c r="G4206" s="259"/>
      <c r="H4206" s="259"/>
      <c r="I4206" s="259"/>
      <c r="J4206" s="259"/>
    </row>
    <row r="4207" spans="1:10">
      <c r="A4207" s="259"/>
      <c r="B4207" s="259"/>
      <c r="C4207" s="259"/>
      <c r="D4207" s="259"/>
      <c r="E4207" s="259"/>
      <c r="F4207" s="270"/>
      <c r="G4207" s="259"/>
      <c r="H4207" s="259"/>
      <c r="I4207" s="259"/>
      <c r="J4207" s="259"/>
    </row>
    <row r="4208" spans="1:10">
      <c r="A4208" s="259"/>
      <c r="B4208" s="259"/>
      <c r="C4208" s="259"/>
      <c r="D4208" s="259"/>
      <c r="E4208" s="259"/>
      <c r="F4208" s="270"/>
      <c r="G4208" s="259"/>
      <c r="H4208" s="259"/>
      <c r="I4208" s="259"/>
      <c r="J4208" s="259"/>
    </row>
    <row r="4209" spans="1:10">
      <c r="A4209" s="259"/>
      <c r="B4209" s="259"/>
      <c r="C4209" s="259"/>
      <c r="D4209" s="259"/>
      <c r="E4209" s="259"/>
      <c r="F4209" s="270"/>
      <c r="G4209" s="259"/>
      <c r="H4209" s="259"/>
      <c r="I4209" s="259"/>
      <c r="J4209" s="259"/>
    </row>
    <row r="4210" spans="1:10">
      <c r="A4210" s="259"/>
      <c r="B4210" s="259"/>
      <c r="C4210" s="259"/>
      <c r="D4210" s="259"/>
      <c r="E4210" s="259"/>
      <c r="F4210" s="270"/>
      <c r="G4210" s="259"/>
      <c r="H4210" s="259"/>
      <c r="I4210" s="259"/>
      <c r="J4210" s="259"/>
    </row>
    <row r="4211" spans="1:10">
      <c r="A4211" s="259"/>
      <c r="B4211" s="259"/>
      <c r="C4211" s="259"/>
      <c r="D4211" s="259"/>
      <c r="E4211" s="259"/>
      <c r="F4211" s="270"/>
      <c r="G4211" s="259"/>
      <c r="H4211" s="259"/>
      <c r="I4211" s="259"/>
      <c r="J4211" s="259"/>
    </row>
    <row r="4212" spans="1:10">
      <c r="A4212" s="259"/>
      <c r="B4212" s="259"/>
      <c r="C4212" s="259"/>
      <c r="D4212" s="259"/>
      <c r="E4212" s="259"/>
      <c r="F4212" s="270"/>
      <c r="G4212" s="259"/>
      <c r="H4212" s="259"/>
      <c r="I4212" s="259"/>
      <c r="J4212" s="259"/>
    </row>
    <row r="4213" spans="1:10">
      <c r="A4213" s="259"/>
      <c r="B4213" s="259"/>
      <c r="C4213" s="259"/>
      <c r="D4213" s="259"/>
      <c r="E4213" s="259"/>
      <c r="F4213" s="270"/>
      <c r="G4213" s="259"/>
      <c r="H4213" s="259"/>
      <c r="I4213" s="259"/>
      <c r="J4213" s="259"/>
    </row>
    <row r="4214" spans="1:10">
      <c r="A4214" s="259"/>
      <c r="B4214" s="259"/>
      <c r="C4214" s="259"/>
      <c r="D4214" s="259"/>
      <c r="E4214" s="259"/>
      <c r="F4214" s="270"/>
      <c r="G4214" s="259"/>
      <c r="H4214" s="259"/>
      <c r="I4214" s="259"/>
      <c r="J4214" s="259"/>
    </row>
    <row r="4215" spans="1:10">
      <c r="A4215" s="259"/>
      <c r="B4215" s="259"/>
      <c r="C4215" s="259"/>
      <c r="D4215" s="259"/>
      <c r="E4215" s="259"/>
      <c r="F4215" s="270"/>
      <c r="G4215" s="259"/>
      <c r="H4215" s="259"/>
      <c r="I4215" s="259"/>
      <c r="J4215" s="259"/>
    </row>
    <row r="4216" spans="1:10">
      <c r="A4216" s="259"/>
      <c r="B4216" s="259"/>
      <c r="C4216" s="259"/>
      <c r="D4216" s="259"/>
      <c r="E4216" s="259"/>
      <c r="F4216" s="270"/>
      <c r="G4216" s="259"/>
      <c r="H4216" s="259"/>
      <c r="I4216" s="259"/>
      <c r="J4216" s="259"/>
    </row>
    <row r="4217" spans="1:10">
      <c r="A4217" s="259"/>
      <c r="B4217" s="259"/>
      <c r="C4217" s="259"/>
      <c r="D4217" s="259"/>
      <c r="E4217" s="259"/>
      <c r="F4217" s="270"/>
      <c r="G4217" s="259"/>
      <c r="H4217" s="259"/>
      <c r="I4217" s="259"/>
      <c r="J4217" s="259"/>
    </row>
    <row r="4218" spans="1:10">
      <c r="A4218" s="259"/>
      <c r="B4218" s="259"/>
      <c r="C4218" s="259"/>
      <c r="D4218" s="259"/>
      <c r="E4218" s="259"/>
      <c r="F4218" s="270"/>
      <c r="G4218" s="259"/>
      <c r="H4218" s="259"/>
      <c r="I4218" s="259"/>
      <c r="J4218" s="259"/>
    </row>
    <row r="4219" spans="1:10">
      <c r="A4219" s="259"/>
      <c r="B4219" s="259"/>
      <c r="C4219" s="259"/>
      <c r="D4219" s="259"/>
      <c r="E4219" s="259"/>
      <c r="F4219" s="270"/>
      <c r="G4219" s="259"/>
      <c r="H4219" s="259"/>
      <c r="I4219" s="259"/>
      <c r="J4219" s="259"/>
    </row>
    <row r="4220" spans="1:10">
      <c r="A4220" s="259"/>
      <c r="B4220" s="259"/>
      <c r="C4220" s="259"/>
      <c r="D4220" s="259"/>
      <c r="E4220" s="259"/>
      <c r="F4220" s="270"/>
      <c r="G4220" s="259"/>
      <c r="H4220" s="259"/>
      <c r="I4220" s="259"/>
      <c r="J4220" s="259"/>
    </row>
    <row r="4221" spans="1:10">
      <c r="A4221" s="259"/>
      <c r="B4221" s="259"/>
      <c r="C4221" s="259"/>
      <c r="D4221" s="259"/>
      <c r="E4221" s="259"/>
      <c r="F4221" s="270"/>
      <c r="G4221" s="259"/>
      <c r="H4221" s="259"/>
      <c r="I4221" s="259"/>
      <c r="J4221" s="259"/>
    </row>
    <row r="4222" spans="1:10">
      <c r="A4222" s="259"/>
      <c r="B4222" s="259"/>
      <c r="C4222" s="259"/>
      <c r="D4222" s="259"/>
      <c r="E4222" s="259"/>
      <c r="F4222" s="270"/>
      <c r="G4222" s="259"/>
      <c r="H4222" s="259"/>
      <c r="I4222" s="259"/>
      <c r="J4222" s="259"/>
    </row>
    <row r="4223" spans="1:10">
      <c r="A4223" s="259"/>
      <c r="B4223" s="259"/>
      <c r="C4223" s="259"/>
      <c r="D4223" s="259"/>
      <c r="E4223" s="259"/>
      <c r="F4223" s="270"/>
      <c r="G4223" s="259"/>
      <c r="H4223" s="259"/>
      <c r="I4223" s="259"/>
      <c r="J4223" s="259"/>
    </row>
    <row r="4224" spans="1:10">
      <c r="A4224" s="259"/>
      <c r="B4224" s="259"/>
      <c r="C4224" s="259"/>
      <c r="D4224" s="259"/>
      <c r="E4224" s="259"/>
      <c r="F4224" s="270"/>
      <c r="G4224" s="259"/>
      <c r="H4224" s="259"/>
      <c r="I4224" s="259"/>
      <c r="J4224" s="259"/>
    </row>
    <row r="4225" spans="1:10">
      <c r="A4225" s="259"/>
      <c r="B4225" s="259"/>
      <c r="C4225" s="259"/>
      <c r="D4225" s="259"/>
      <c r="E4225" s="259"/>
      <c r="F4225" s="270"/>
      <c r="G4225" s="259"/>
      <c r="H4225" s="259"/>
      <c r="I4225" s="259"/>
      <c r="J4225" s="259"/>
    </row>
    <row r="4226" spans="1:10">
      <c r="A4226" s="259"/>
      <c r="B4226" s="259"/>
      <c r="C4226" s="259"/>
      <c r="D4226" s="259"/>
      <c r="E4226" s="259"/>
      <c r="F4226" s="270"/>
      <c r="G4226" s="259"/>
      <c r="H4226" s="259"/>
      <c r="I4226" s="259"/>
      <c r="J4226" s="259"/>
    </row>
    <row r="4227" spans="1:10">
      <c r="A4227" s="259"/>
      <c r="B4227" s="259"/>
      <c r="C4227" s="259"/>
      <c r="D4227" s="259"/>
      <c r="E4227" s="259"/>
      <c r="F4227" s="270"/>
      <c r="G4227" s="259"/>
      <c r="H4227" s="259"/>
      <c r="I4227" s="259"/>
      <c r="J4227" s="259"/>
    </row>
    <row r="4228" spans="1:10">
      <c r="A4228" s="259"/>
      <c r="B4228" s="259"/>
      <c r="C4228" s="259"/>
      <c r="D4228" s="259"/>
      <c r="E4228" s="259"/>
      <c r="F4228" s="270"/>
      <c r="G4228" s="259"/>
      <c r="H4228" s="259"/>
      <c r="I4228" s="259"/>
      <c r="J4228" s="259"/>
    </row>
    <row r="4229" spans="1:10">
      <c r="A4229" s="259"/>
      <c r="B4229" s="259"/>
      <c r="C4229" s="259"/>
      <c r="D4229" s="259"/>
      <c r="E4229" s="259"/>
      <c r="F4229" s="270"/>
      <c r="G4229" s="259"/>
      <c r="H4229" s="259"/>
      <c r="I4229" s="259"/>
      <c r="J4229" s="259"/>
    </row>
    <row r="4230" spans="1:10">
      <c r="A4230" s="259"/>
      <c r="B4230" s="259"/>
      <c r="C4230" s="259"/>
      <c r="D4230" s="259"/>
      <c r="E4230" s="259"/>
      <c r="F4230" s="270"/>
      <c r="G4230" s="259"/>
      <c r="H4230" s="259"/>
      <c r="I4230" s="259"/>
      <c r="J4230" s="259"/>
    </row>
    <row r="4231" spans="1:10">
      <c r="A4231" s="259"/>
      <c r="B4231" s="259"/>
      <c r="C4231" s="259"/>
      <c r="D4231" s="259"/>
      <c r="E4231" s="259"/>
      <c r="F4231" s="270"/>
      <c r="G4231" s="259"/>
      <c r="H4231" s="259"/>
      <c r="I4231" s="259"/>
      <c r="J4231" s="259"/>
    </row>
    <row r="4232" spans="1:10">
      <c r="A4232" s="259"/>
      <c r="B4232" s="259"/>
      <c r="C4232" s="259"/>
      <c r="D4232" s="259"/>
      <c r="E4232" s="259"/>
      <c r="F4232" s="270"/>
      <c r="G4232" s="259"/>
      <c r="H4232" s="259"/>
      <c r="I4232" s="259"/>
      <c r="J4232" s="259"/>
    </row>
    <row r="4233" spans="1:10">
      <c r="A4233" s="259"/>
      <c r="B4233" s="259"/>
      <c r="C4233" s="259"/>
      <c r="D4233" s="259"/>
      <c r="E4233" s="259"/>
      <c r="F4233" s="270"/>
      <c r="G4233" s="259"/>
      <c r="H4233" s="259"/>
      <c r="I4233" s="259"/>
      <c r="J4233" s="259"/>
    </row>
    <row r="4234" spans="1:10">
      <c r="A4234" s="259"/>
      <c r="B4234" s="259"/>
      <c r="C4234" s="259"/>
      <c r="D4234" s="259"/>
      <c r="E4234" s="259"/>
      <c r="F4234" s="270"/>
      <c r="G4234" s="259"/>
      <c r="H4234" s="259"/>
      <c r="I4234" s="259"/>
      <c r="J4234" s="259"/>
    </row>
    <row r="4235" spans="1:10">
      <c r="A4235" s="259"/>
      <c r="B4235" s="259"/>
      <c r="C4235" s="259"/>
      <c r="D4235" s="259"/>
      <c r="E4235" s="259"/>
      <c r="F4235" s="270"/>
      <c r="G4235" s="259"/>
      <c r="H4235" s="259"/>
      <c r="I4235" s="259"/>
      <c r="J4235" s="259"/>
    </row>
    <row r="4236" spans="1:10">
      <c r="A4236" s="259"/>
      <c r="B4236" s="259"/>
      <c r="C4236" s="259"/>
      <c r="D4236" s="259"/>
      <c r="E4236" s="259"/>
      <c r="F4236" s="270"/>
      <c r="G4236" s="259"/>
      <c r="H4236" s="259"/>
      <c r="I4236" s="259"/>
      <c r="J4236" s="259"/>
    </row>
    <row r="4237" spans="1:10">
      <c r="A4237" s="259"/>
      <c r="B4237" s="259"/>
      <c r="C4237" s="259"/>
      <c r="D4237" s="259"/>
      <c r="E4237" s="259"/>
      <c r="F4237" s="270"/>
      <c r="G4237" s="259"/>
      <c r="H4237" s="259"/>
      <c r="I4237" s="259"/>
      <c r="J4237" s="259"/>
    </row>
    <row r="4238" spans="1:10">
      <c r="A4238" s="259"/>
      <c r="B4238" s="259"/>
      <c r="C4238" s="259"/>
      <c r="D4238" s="259"/>
      <c r="E4238" s="259"/>
      <c r="F4238" s="270"/>
      <c r="G4238" s="259"/>
      <c r="H4238" s="259"/>
      <c r="I4238" s="259"/>
      <c r="J4238" s="259"/>
    </row>
    <row r="4239" spans="1:10">
      <c r="A4239" s="259"/>
      <c r="B4239" s="259"/>
      <c r="C4239" s="259"/>
      <c r="D4239" s="259"/>
      <c r="E4239" s="259"/>
      <c r="F4239" s="270"/>
      <c r="G4239" s="259"/>
      <c r="H4239" s="259"/>
      <c r="I4239" s="259"/>
      <c r="J4239" s="259"/>
    </row>
    <row r="4240" spans="1:10">
      <c r="A4240" s="259"/>
      <c r="B4240" s="259"/>
      <c r="C4240" s="259"/>
      <c r="D4240" s="259"/>
      <c r="E4240" s="259"/>
      <c r="F4240" s="270"/>
      <c r="G4240" s="259"/>
      <c r="H4240" s="259"/>
      <c r="I4240" s="259"/>
      <c r="J4240" s="259"/>
    </row>
    <row r="4241" spans="1:10">
      <c r="A4241" s="259"/>
      <c r="B4241" s="259"/>
      <c r="C4241" s="259"/>
      <c r="D4241" s="259"/>
      <c r="E4241" s="259"/>
      <c r="F4241" s="270"/>
      <c r="G4241" s="259"/>
      <c r="H4241" s="259"/>
      <c r="I4241" s="259"/>
      <c r="J4241" s="259"/>
    </row>
    <row r="4242" spans="1:10">
      <c r="A4242" s="259"/>
      <c r="B4242" s="259"/>
      <c r="C4242" s="259"/>
      <c r="D4242" s="259"/>
      <c r="E4242" s="259"/>
      <c r="F4242" s="270"/>
      <c r="G4242" s="259"/>
      <c r="H4242" s="259"/>
      <c r="I4242" s="259"/>
      <c r="J4242" s="259"/>
    </row>
    <row r="4243" spans="1:10">
      <c r="A4243" s="259"/>
      <c r="B4243" s="259"/>
      <c r="C4243" s="259"/>
      <c r="D4243" s="259"/>
      <c r="E4243" s="259"/>
      <c r="F4243" s="270"/>
      <c r="G4243" s="259"/>
      <c r="H4243" s="259"/>
      <c r="I4243" s="259"/>
      <c r="J4243" s="259"/>
    </row>
    <row r="4244" spans="1:10">
      <c r="A4244" s="259"/>
      <c r="B4244" s="259"/>
      <c r="C4244" s="259"/>
      <c r="D4244" s="259"/>
      <c r="E4244" s="259"/>
      <c r="F4244" s="270"/>
      <c r="G4244" s="259"/>
      <c r="H4244" s="259"/>
      <c r="I4244" s="259"/>
      <c r="J4244" s="259"/>
    </row>
    <row r="4245" spans="1:10">
      <c r="A4245" s="259"/>
      <c r="B4245" s="259"/>
      <c r="C4245" s="259"/>
      <c r="D4245" s="259"/>
      <c r="E4245" s="259"/>
      <c r="F4245" s="270"/>
      <c r="G4245" s="259"/>
      <c r="H4245" s="259"/>
      <c r="I4245" s="259"/>
      <c r="J4245" s="259"/>
    </row>
    <row r="4246" spans="1:10">
      <c r="A4246" s="259"/>
      <c r="B4246" s="259"/>
      <c r="C4246" s="259"/>
      <c r="D4246" s="259"/>
      <c r="E4246" s="259"/>
      <c r="F4246" s="270"/>
      <c r="G4246" s="259"/>
      <c r="H4246" s="259"/>
      <c r="I4246" s="259"/>
      <c r="J4246" s="259"/>
    </row>
    <row r="4247" spans="1:10">
      <c r="A4247" s="259"/>
      <c r="B4247" s="259"/>
      <c r="C4247" s="259"/>
      <c r="D4247" s="259"/>
      <c r="E4247" s="259"/>
      <c r="F4247" s="270"/>
      <c r="G4247" s="259"/>
      <c r="H4247" s="259"/>
      <c r="I4247" s="259"/>
      <c r="J4247" s="259"/>
    </row>
    <row r="4248" spans="1:10">
      <c r="A4248" s="259"/>
      <c r="B4248" s="259"/>
      <c r="C4248" s="259"/>
      <c r="D4248" s="259"/>
      <c r="E4248" s="259"/>
      <c r="F4248" s="270"/>
      <c r="G4248" s="259"/>
      <c r="H4248" s="259"/>
      <c r="I4248" s="259"/>
      <c r="J4248" s="259"/>
    </row>
    <row r="4249" spans="1:10">
      <c r="A4249" s="259"/>
      <c r="B4249" s="259"/>
      <c r="C4249" s="259"/>
      <c r="D4249" s="259"/>
      <c r="E4249" s="259"/>
      <c r="F4249" s="270"/>
      <c r="G4249" s="259"/>
      <c r="H4249" s="259"/>
      <c r="I4249" s="259"/>
      <c r="J4249" s="259"/>
    </row>
    <row r="4250" spans="1:10">
      <c r="A4250" s="259"/>
      <c r="B4250" s="259"/>
      <c r="C4250" s="259"/>
      <c r="D4250" s="259"/>
      <c r="E4250" s="259"/>
      <c r="F4250" s="270"/>
      <c r="G4250" s="259"/>
      <c r="H4250" s="259"/>
      <c r="I4250" s="259"/>
      <c r="J4250" s="259"/>
    </row>
    <row r="4251" spans="1:10">
      <c r="A4251" s="259"/>
      <c r="B4251" s="259"/>
      <c r="C4251" s="259"/>
      <c r="D4251" s="259"/>
      <c r="E4251" s="259"/>
      <c r="F4251" s="270"/>
      <c r="G4251" s="259"/>
      <c r="H4251" s="259"/>
      <c r="I4251" s="259"/>
      <c r="J4251" s="259"/>
    </row>
    <row r="4252" spans="1:10">
      <c r="A4252" s="259"/>
      <c r="B4252" s="259"/>
      <c r="C4252" s="259"/>
      <c r="D4252" s="259"/>
      <c r="E4252" s="259"/>
      <c r="F4252" s="270"/>
      <c r="G4252" s="259"/>
      <c r="H4252" s="259"/>
      <c r="I4252" s="259"/>
      <c r="J4252" s="259"/>
    </row>
    <row r="4253" spans="1:10">
      <c r="A4253" s="259"/>
      <c r="B4253" s="259"/>
      <c r="C4253" s="259"/>
      <c r="D4253" s="259"/>
      <c r="E4253" s="259"/>
      <c r="F4253" s="270"/>
      <c r="G4253" s="259"/>
      <c r="H4253" s="259"/>
      <c r="I4253" s="259"/>
      <c r="J4253" s="259"/>
    </row>
    <row r="4254" spans="1:10">
      <c r="A4254" s="259"/>
      <c r="B4254" s="259"/>
      <c r="C4254" s="259"/>
      <c r="D4254" s="259"/>
      <c r="E4254" s="259"/>
      <c r="F4254" s="270"/>
      <c r="G4254" s="259"/>
      <c r="H4254" s="259"/>
      <c r="I4254" s="259"/>
      <c r="J4254" s="259"/>
    </row>
    <row r="4255" spans="1:10">
      <c r="A4255" s="259"/>
      <c r="B4255" s="259"/>
      <c r="C4255" s="259"/>
      <c r="D4255" s="259"/>
      <c r="E4255" s="259"/>
      <c r="F4255" s="270"/>
      <c r="G4255" s="259"/>
      <c r="H4255" s="259"/>
      <c r="I4255" s="259"/>
      <c r="J4255" s="259"/>
    </row>
    <row r="4256" spans="1:10">
      <c r="A4256" s="259"/>
      <c r="B4256" s="259"/>
      <c r="C4256" s="259"/>
      <c r="D4256" s="259"/>
      <c r="E4256" s="259"/>
      <c r="F4256" s="270"/>
      <c r="G4256" s="259"/>
      <c r="H4256" s="259"/>
      <c r="I4256" s="259"/>
      <c r="J4256" s="259"/>
    </row>
    <row r="4257" spans="1:10">
      <c r="A4257" s="259"/>
      <c r="B4257" s="259"/>
      <c r="C4257" s="259"/>
      <c r="D4257" s="259"/>
      <c r="E4257" s="259"/>
      <c r="F4257" s="270"/>
      <c r="G4257" s="259"/>
      <c r="H4257" s="259"/>
      <c r="I4257" s="259"/>
      <c r="J4257" s="259"/>
    </row>
    <row r="4258" spans="1:10">
      <c r="A4258" s="259"/>
      <c r="B4258" s="259"/>
      <c r="C4258" s="259"/>
      <c r="D4258" s="259"/>
      <c r="E4258" s="259"/>
      <c r="F4258" s="270"/>
      <c r="G4258" s="259"/>
      <c r="H4258" s="259"/>
      <c r="I4258" s="259"/>
      <c r="J4258" s="259"/>
    </row>
    <row r="4259" spans="1:10">
      <c r="A4259" s="259"/>
      <c r="B4259" s="259"/>
      <c r="C4259" s="259"/>
      <c r="D4259" s="259"/>
      <c r="E4259" s="259"/>
      <c r="F4259" s="270"/>
      <c r="G4259" s="259"/>
      <c r="H4259" s="259"/>
      <c r="I4259" s="259"/>
      <c r="J4259" s="259"/>
    </row>
    <row r="4260" spans="1:10">
      <c r="A4260" s="259"/>
      <c r="B4260" s="259"/>
      <c r="C4260" s="259"/>
      <c r="D4260" s="259"/>
      <c r="E4260" s="259"/>
      <c r="F4260" s="270"/>
      <c r="G4260" s="259"/>
      <c r="H4260" s="259"/>
      <c r="I4260" s="259"/>
      <c r="J4260" s="259"/>
    </row>
    <row r="4261" spans="1:10">
      <c r="A4261" s="259"/>
      <c r="B4261" s="259"/>
      <c r="C4261" s="259"/>
      <c r="D4261" s="259"/>
      <c r="E4261" s="259"/>
      <c r="F4261" s="270"/>
      <c r="G4261" s="259"/>
      <c r="H4261" s="259"/>
      <c r="I4261" s="259"/>
      <c r="J4261" s="259"/>
    </row>
    <row r="4262" spans="1:10">
      <c r="A4262" s="259"/>
      <c r="B4262" s="259"/>
      <c r="C4262" s="259"/>
      <c r="D4262" s="259"/>
      <c r="E4262" s="259"/>
      <c r="F4262" s="270"/>
      <c r="G4262" s="259"/>
      <c r="H4262" s="259"/>
      <c r="I4262" s="259"/>
      <c r="J4262" s="259"/>
    </row>
    <row r="4263" spans="1:10">
      <c r="A4263" s="259"/>
      <c r="B4263" s="259"/>
      <c r="C4263" s="259"/>
      <c r="D4263" s="259"/>
      <c r="E4263" s="259"/>
      <c r="F4263" s="270"/>
      <c r="G4263" s="259"/>
      <c r="H4263" s="259"/>
      <c r="I4263" s="259"/>
      <c r="J4263" s="259"/>
    </row>
    <row r="4264" spans="1:10">
      <c r="A4264" s="259"/>
      <c r="B4264" s="259"/>
      <c r="C4264" s="259"/>
      <c r="D4264" s="259"/>
      <c r="E4264" s="259"/>
      <c r="F4264" s="270"/>
      <c r="G4264" s="259"/>
      <c r="H4264" s="259"/>
      <c r="I4264" s="259"/>
      <c r="J4264" s="259"/>
    </row>
    <row r="4265" spans="1:10">
      <c r="A4265" s="259"/>
      <c r="B4265" s="259"/>
      <c r="C4265" s="259"/>
      <c r="D4265" s="259"/>
      <c r="E4265" s="259"/>
      <c r="F4265" s="270"/>
      <c r="G4265" s="259"/>
      <c r="H4265" s="259"/>
      <c r="I4265" s="259"/>
      <c r="J4265" s="259"/>
    </row>
    <row r="4266" spans="1:10">
      <c r="A4266" s="259"/>
      <c r="B4266" s="259"/>
      <c r="C4266" s="259"/>
      <c r="D4266" s="259"/>
      <c r="E4266" s="259"/>
      <c r="F4266" s="270"/>
      <c r="G4266" s="259"/>
      <c r="H4266" s="259"/>
      <c r="I4266" s="259"/>
      <c r="J4266" s="259"/>
    </row>
    <row r="4267" spans="1:10">
      <c r="A4267" s="259"/>
      <c r="B4267" s="259"/>
      <c r="C4267" s="259"/>
      <c r="D4267" s="259"/>
      <c r="E4267" s="259"/>
      <c r="F4267" s="270"/>
      <c r="G4267" s="259"/>
      <c r="H4267" s="259"/>
      <c r="I4267" s="259"/>
      <c r="J4267" s="259"/>
    </row>
    <row r="4268" spans="1:10">
      <c r="A4268" s="259"/>
      <c r="B4268" s="259"/>
      <c r="C4268" s="259"/>
      <c r="D4268" s="259"/>
      <c r="E4268" s="259"/>
      <c r="F4268" s="270"/>
      <c r="G4268" s="259"/>
      <c r="H4268" s="259"/>
      <c r="I4268" s="259"/>
      <c r="J4268" s="259"/>
    </row>
    <row r="4269" spans="1:10">
      <c r="A4269" s="259"/>
      <c r="B4269" s="259"/>
      <c r="C4269" s="259"/>
      <c r="D4269" s="259"/>
      <c r="E4269" s="259"/>
      <c r="F4269" s="270"/>
      <c r="G4269" s="259"/>
      <c r="H4269" s="259"/>
      <c r="I4269" s="259"/>
      <c r="J4269" s="259"/>
    </row>
    <row r="4270" spans="1:10">
      <c r="A4270" s="259"/>
      <c r="B4270" s="259"/>
      <c r="C4270" s="259"/>
      <c r="D4270" s="259"/>
      <c r="E4270" s="259"/>
      <c r="F4270" s="270"/>
      <c r="G4270" s="259"/>
      <c r="H4270" s="259"/>
      <c r="I4270" s="259"/>
      <c r="J4270" s="259"/>
    </row>
    <row r="4271" spans="1:10">
      <c r="A4271" s="259"/>
      <c r="B4271" s="259"/>
      <c r="C4271" s="259"/>
      <c r="D4271" s="259"/>
      <c r="E4271" s="259"/>
      <c r="F4271" s="270"/>
      <c r="G4271" s="259"/>
      <c r="H4271" s="259"/>
      <c r="I4271" s="259"/>
      <c r="J4271" s="259"/>
    </row>
    <row r="4272" spans="1:10">
      <c r="A4272" s="259"/>
      <c r="B4272" s="259"/>
      <c r="C4272" s="259"/>
      <c r="D4272" s="259"/>
      <c r="E4272" s="259"/>
      <c r="F4272" s="270"/>
      <c r="G4272" s="259"/>
      <c r="H4272" s="259"/>
      <c r="I4272" s="259"/>
      <c r="J4272" s="259"/>
    </row>
    <row r="4273" spans="1:10">
      <c r="A4273" s="259"/>
      <c r="B4273" s="259"/>
      <c r="C4273" s="259"/>
      <c r="D4273" s="259"/>
      <c r="E4273" s="259"/>
      <c r="F4273" s="270"/>
      <c r="G4273" s="259"/>
      <c r="H4273" s="259"/>
      <c r="I4273" s="259"/>
      <c r="J4273" s="259"/>
    </row>
    <row r="4274" spans="1:10">
      <c r="A4274" s="259"/>
      <c r="B4274" s="259"/>
      <c r="C4274" s="259"/>
      <c r="D4274" s="259"/>
      <c r="E4274" s="259"/>
      <c r="F4274" s="270"/>
      <c r="G4274" s="259"/>
      <c r="H4274" s="259"/>
      <c r="I4274" s="259"/>
      <c r="J4274" s="259"/>
    </row>
    <row r="4275" spans="1:10">
      <c r="A4275" s="259"/>
      <c r="B4275" s="259"/>
      <c r="C4275" s="259"/>
      <c r="D4275" s="259"/>
      <c r="E4275" s="259"/>
      <c r="F4275" s="270"/>
      <c r="G4275" s="259"/>
      <c r="H4275" s="259"/>
      <c r="I4275" s="259"/>
      <c r="J4275" s="259"/>
    </row>
    <row r="4276" spans="1:10">
      <c r="A4276" s="259"/>
      <c r="B4276" s="259"/>
      <c r="C4276" s="259"/>
      <c r="D4276" s="259"/>
      <c r="E4276" s="259"/>
      <c r="F4276" s="270"/>
      <c r="G4276" s="259"/>
      <c r="H4276" s="259"/>
      <c r="I4276" s="259"/>
      <c r="J4276" s="259"/>
    </row>
    <row r="4277" spans="1:10">
      <c r="A4277" s="259"/>
      <c r="B4277" s="259"/>
      <c r="C4277" s="259"/>
      <c r="D4277" s="259"/>
      <c r="E4277" s="259"/>
      <c r="F4277" s="270"/>
      <c r="G4277" s="259"/>
      <c r="H4277" s="259"/>
      <c r="I4277" s="259"/>
      <c r="J4277" s="259"/>
    </row>
    <row r="4278" spans="1:10">
      <c r="A4278" s="259"/>
      <c r="B4278" s="259"/>
      <c r="C4278" s="259"/>
      <c r="D4278" s="259"/>
      <c r="E4278" s="259"/>
      <c r="F4278" s="270"/>
      <c r="G4278" s="259"/>
      <c r="H4278" s="259"/>
      <c r="I4278" s="259"/>
      <c r="J4278" s="259"/>
    </row>
    <row r="4279" spans="1:10">
      <c r="A4279" s="259"/>
      <c r="B4279" s="259"/>
      <c r="C4279" s="259"/>
      <c r="D4279" s="259"/>
      <c r="E4279" s="259"/>
      <c r="F4279" s="270"/>
      <c r="G4279" s="259"/>
      <c r="H4279" s="259"/>
      <c r="I4279" s="259"/>
      <c r="J4279" s="259"/>
    </row>
    <row r="4280" spans="1:10">
      <c r="A4280" s="259"/>
      <c r="B4280" s="259"/>
      <c r="C4280" s="259"/>
      <c r="D4280" s="259"/>
      <c r="E4280" s="259"/>
      <c r="F4280" s="270"/>
      <c r="G4280" s="259"/>
      <c r="H4280" s="259"/>
      <c r="I4280" s="259"/>
      <c r="J4280" s="259"/>
    </row>
    <row r="4281" spans="1:10">
      <c r="A4281" s="259"/>
      <c r="B4281" s="259"/>
      <c r="C4281" s="259"/>
      <c r="D4281" s="259"/>
      <c r="E4281" s="259"/>
      <c r="F4281" s="270"/>
      <c r="G4281" s="259"/>
      <c r="H4281" s="259"/>
      <c r="I4281" s="259"/>
      <c r="J4281" s="259"/>
    </row>
    <row r="4282" spans="1:10">
      <c r="A4282" s="259"/>
      <c r="B4282" s="259"/>
      <c r="C4282" s="259"/>
      <c r="D4282" s="259"/>
      <c r="E4282" s="259"/>
      <c r="F4282" s="270"/>
      <c r="G4282" s="259"/>
      <c r="H4282" s="259"/>
      <c r="I4282" s="259"/>
      <c r="J4282" s="259"/>
    </row>
    <row r="4283" spans="1:10">
      <c r="A4283" s="259"/>
      <c r="B4283" s="259"/>
      <c r="C4283" s="259"/>
      <c r="D4283" s="259"/>
      <c r="E4283" s="259"/>
      <c r="F4283" s="270"/>
      <c r="G4283" s="259"/>
      <c r="H4283" s="259"/>
      <c r="I4283" s="259"/>
      <c r="J4283" s="259"/>
    </row>
    <row r="4284" spans="1:10">
      <c r="A4284" s="259"/>
      <c r="B4284" s="259"/>
      <c r="C4284" s="259"/>
      <c r="D4284" s="259"/>
      <c r="E4284" s="259"/>
      <c r="F4284" s="270"/>
      <c r="G4284" s="259"/>
      <c r="H4284" s="259"/>
      <c r="I4284" s="259"/>
      <c r="J4284" s="259"/>
    </row>
    <row r="4285" spans="1:10">
      <c r="A4285" s="259"/>
      <c r="B4285" s="259"/>
      <c r="C4285" s="259"/>
      <c r="D4285" s="259"/>
      <c r="E4285" s="259"/>
      <c r="F4285" s="270"/>
      <c r="G4285" s="259"/>
      <c r="H4285" s="259"/>
      <c r="I4285" s="259"/>
      <c r="J4285" s="259"/>
    </row>
    <row r="4286" spans="1:10">
      <c r="A4286" s="259"/>
      <c r="B4286" s="259"/>
      <c r="C4286" s="259"/>
      <c r="D4286" s="259"/>
      <c r="E4286" s="259"/>
      <c r="F4286" s="270"/>
      <c r="G4286" s="259"/>
      <c r="H4286" s="259"/>
      <c r="I4286" s="259"/>
      <c r="J4286" s="259"/>
    </row>
    <row r="4287" spans="1:10">
      <c r="A4287" s="259"/>
      <c r="B4287" s="259"/>
      <c r="C4287" s="259"/>
      <c r="D4287" s="259"/>
      <c r="E4287" s="259"/>
      <c r="F4287" s="270"/>
      <c r="G4287" s="259"/>
      <c r="H4287" s="259"/>
      <c r="I4287" s="259"/>
      <c r="J4287" s="259"/>
    </row>
    <row r="4288" spans="1:10">
      <c r="A4288" s="259"/>
      <c r="B4288" s="259"/>
      <c r="C4288" s="259"/>
      <c r="D4288" s="259"/>
      <c r="E4288" s="259"/>
      <c r="F4288" s="270"/>
      <c r="G4288" s="259"/>
      <c r="H4288" s="259"/>
      <c r="I4288" s="259"/>
      <c r="J4288" s="259"/>
    </row>
    <row r="4289" spans="1:10">
      <c r="A4289" s="259"/>
      <c r="B4289" s="259"/>
      <c r="C4289" s="259"/>
      <c r="D4289" s="259"/>
      <c r="E4289" s="259"/>
      <c r="F4289" s="270"/>
      <c r="G4289" s="259"/>
      <c r="H4289" s="259"/>
      <c r="I4289" s="259"/>
      <c r="J4289" s="259"/>
    </row>
    <row r="4290" spans="1:10">
      <c r="A4290" s="259"/>
      <c r="B4290" s="259"/>
      <c r="C4290" s="259"/>
      <c r="D4290" s="259"/>
      <c r="E4290" s="259"/>
      <c r="F4290" s="270"/>
      <c r="G4290" s="259"/>
      <c r="H4290" s="259"/>
      <c r="I4290" s="259"/>
      <c r="J4290" s="259"/>
    </row>
    <row r="4291" spans="1:10">
      <c r="A4291" s="259"/>
      <c r="B4291" s="259"/>
      <c r="C4291" s="259"/>
      <c r="D4291" s="259"/>
      <c r="E4291" s="259"/>
      <c r="F4291" s="270"/>
      <c r="G4291" s="259"/>
      <c r="H4291" s="259"/>
      <c r="I4291" s="259"/>
      <c r="J4291" s="259"/>
    </row>
    <row r="4292" spans="1:10">
      <c r="A4292" s="259"/>
      <c r="B4292" s="259"/>
      <c r="C4292" s="259"/>
      <c r="D4292" s="259"/>
      <c r="E4292" s="259"/>
      <c r="F4292" s="270"/>
      <c r="G4292" s="259"/>
      <c r="H4292" s="259"/>
      <c r="I4292" s="259"/>
      <c r="J4292" s="259"/>
    </row>
    <row r="4293" spans="1:10">
      <c r="A4293" s="259"/>
      <c r="B4293" s="259"/>
      <c r="C4293" s="259"/>
      <c r="D4293" s="259"/>
      <c r="E4293" s="259"/>
      <c r="F4293" s="270"/>
      <c r="G4293" s="259"/>
      <c r="H4293" s="259"/>
      <c r="I4293" s="259"/>
      <c r="J4293" s="259"/>
    </row>
    <row r="4294" spans="1:10">
      <c r="A4294" s="259"/>
      <c r="B4294" s="259"/>
      <c r="C4294" s="259"/>
      <c r="D4294" s="259"/>
      <c r="E4294" s="259"/>
      <c r="F4294" s="270"/>
      <c r="G4294" s="259"/>
      <c r="H4294" s="259"/>
      <c r="I4294" s="259"/>
      <c r="J4294" s="259"/>
    </row>
    <row r="4295" spans="1:10">
      <c r="A4295" s="259"/>
      <c r="B4295" s="259"/>
      <c r="C4295" s="259"/>
      <c r="D4295" s="259"/>
      <c r="E4295" s="259"/>
      <c r="F4295" s="270"/>
      <c r="G4295" s="259"/>
      <c r="H4295" s="259"/>
      <c r="I4295" s="259"/>
      <c r="J4295" s="259"/>
    </row>
    <row r="4296" spans="1:10">
      <c r="A4296" s="259"/>
      <c r="B4296" s="259"/>
      <c r="C4296" s="259"/>
      <c r="D4296" s="259"/>
      <c r="E4296" s="259"/>
      <c r="F4296" s="270"/>
      <c r="G4296" s="259"/>
      <c r="H4296" s="259"/>
      <c r="I4296" s="259"/>
      <c r="J4296" s="259"/>
    </row>
    <row r="4297" spans="1:10">
      <c r="A4297" s="259"/>
      <c r="B4297" s="259"/>
      <c r="C4297" s="259"/>
      <c r="D4297" s="259"/>
      <c r="E4297" s="259"/>
      <c r="F4297" s="270"/>
      <c r="G4297" s="259"/>
      <c r="H4297" s="259"/>
      <c r="I4297" s="259"/>
      <c r="J4297" s="259"/>
    </row>
    <row r="4298" spans="1:10">
      <c r="A4298" s="259"/>
      <c r="B4298" s="259"/>
      <c r="C4298" s="259"/>
      <c r="D4298" s="259"/>
      <c r="E4298" s="259"/>
      <c r="F4298" s="270"/>
      <c r="G4298" s="259"/>
      <c r="H4298" s="259"/>
      <c r="I4298" s="259"/>
      <c r="J4298" s="259"/>
    </row>
    <row r="4299" spans="1:10">
      <c r="A4299" s="259"/>
      <c r="B4299" s="259"/>
      <c r="C4299" s="259"/>
      <c r="D4299" s="259"/>
      <c r="E4299" s="259"/>
      <c r="F4299" s="270"/>
      <c r="G4299" s="259"/>
      <c r="H4299" s="259"/>
      <c r="I4299" s="259"/>
      <c r="J4299" s="259"/>
    </row>
    <row r="4300" spans="1:10">
      <c r="A4300" s="259"/>
      <c r="B4300" s="259"/>
      <c r="C4300" s="259"/>
      <c r="D4300" s="259"/>
      <c r="E4300" s="259"/>
      <c r="F4300" s="270"/>
      <c r="G4300" s="259"/>
      <c r="H4300" s="259"/>
      <c r="I4300" s="259"/>
      <c r="J4300" s="259"/>
    </row>
    <row r="4301" spans="1:10">
      <c r="A4301" s="259"/>
      <c r="B4301" s="259"/>
      <c r="C4301" s="259"/>
      <c r="D4301" s="259"/>
      <c r="E4301" s="259"/>
      <c r="F4301" s="270"/>
      <c r="G4301" s="259"/>
      <c r="H4301" s="259"/>
      <c r="I4301" s="259"/>
      <c r="J4301" s="259"/>
    </row>
    <row r="4302" spans="1:10">
      <c r="A4302" s="259"/>
      <c r="B4302" s="259"/>
      <c r="C4302" s="259"/>
      <c r="D4302" s="259"/>
      <c r="E4302" s="259"/>
      <c r="F4302" s="270"/>
      <c r="G4302" s="259"/>
      <c r="H4302" s="259"/>
      <c r="I4302" s="259"/>
      <c r="J4302" s="259"/>
    </row>
    <row r="4303" spans="1:10">
      <c r="A4303" s="259"/>
      <c r="B4303" s="259"/>
      <c r="C4303" s="259"/>
      <c r="D4303" s="259"/>
      <c r="E4303" s="259"/>
      <c r="F4303" s="270"/>
      <c r="G4303" s="259"/>
      <c r="H4303" s="259"/>
      <c r="I4303" s="259"/>
      <c r="J4303" s="259"/>
    </row>
    <row r="4304" spans="1:10">
      <c r="A4304" s="259"/>
      <c r="B4304" s="259"/>
      <c r="C4304" s="259"/>
      <c r="D4304" s="259"/>
      <c r="E4304" s="259"/>
      <c r="F4304" s="270"/>
      <c r="G4304" s="259"/>
      <c r="H4304" s="259"/>
      <c r="I4304" s="259"/>
      <c r="J4304" s="259"/>
    </row>
    <row r="4305" spans="1:10">
      <c r="A4305" s="259"/>
      <c r="B4305" s="259"/>
      <c r="C4305" s="259"/>
      <c r="D4305" s="259"/>
      <c r="E4305" s="259"/>
      <c r="F4305" s="270"/>
      <c r="G4305" s="259"/>
      <c r="H4305" s="259"/>
      <c r="I4305" s="259"/>
      <c r="J4305" s="259"/>
    </row>
    <row r="4306" spans="1:10">
      <c r="A4306" s="259"/>
      <c r="B4306" s="259"/>
      <c r="C4306" s="259"/>
      <c r="D4306" s="259"/>
      <c r="E4306" s="259"/>
      <c r="F4306" s="270"/>
      <c r="G4306" s="259"/>
      <c r="H4306" s="259"/>
      <c r="I4306" s="259"/>
      <c r="J4306" s="259"/>
    </row>
    <row r="4307" spans="1:10">
      <c r="A4307" s="259"/>
      <c r="B4307" s="259"/>
      <c r="C4307" s="259"/>
      <c r="D4307" s="259"/>
      <c r="E4307" s="259"/>
      <c r="F4307" s="270"/>
      <c r="G4307" s="259"/>
      <c r="H4307" s="259"/>
      <c r="I4307" s="259"/>
      <c r="J4307" s="259"/>
    </row>
    <row r="4308" spans="1:10">
      <c r="A4308" s="259"/>
      <c r="B4308" s="259"/>
      <c r="C4308" s="259"/>
      <c r="D4308" s="259"/>
      <c r="E4308" s="259"/>
      <c r="F4308" s="270"/>
      <c r="G4308" s="259"/>
      <c r="H4308" s="259"/>
      <c r="I4308" s="259"/>
      <c r="J4308" s="259"/>
    </row>
    <row r="4309" spans="1:10">
      <c r="A4309" s="259"/>
      <c r="B4309" s="259"/>
      <c r="C4309" s="259"/>
      <c r="D4309" s="259"/>
      <c r="E4309" s="259"/>
      <c r="F4309" s="270"/>
      <c r="G4309" s="259"/>
      <c r="H4309" s="259"/>
      <c r="I4309" s="259"/>
      <c r="J4309" s="259"/>
    </row>
    <row r="4310" spans="1:10">
      <c r="A4310" s="259"/>
      <c r="B4310" s="259"/>
      <c r="C4310" s="259"/>
      <c r="D4310" s="259"/>
      <c r="E4310" s="259"/>
      <c r="F4310" s="270"/>
      <c r="G4310" s="259"/>
      <c r="H4310" s="259"/>
      <c r="I4310" s="259"/>
      <c r="J4310" s="259"/>
    </row>
    <row r="4311" spans="1:10">
      <c r="A4311" s="259"/>
      <c r="B4311" s="259"/>
      <c r="C4311" s="259"/>
      <c r="D4311" s="259"/>
      <c r="E4311" s="259"/>
      <c r="F4311" s="270"/>
      <c r="G4311" s="259"/>
      <c r="H4311" s="259"/>
      <c r="I4311" s="259"/>
      <c r="J4311" s="259"/>
    </row>
    <row r="4312" spans="1:10">
      <c r="A4312" s="259"/>
      <c r="B4312" s="259"/>
      <c r="C4312" s="259"/>
      <c r="D4312" s="259"/>
      <c r="E4312" s="259"/>
      <c r="F4312" s="270"/>
      <c r="G4312" s="259"/>
      <c r="H4312" s="259"/>
      <c r="I4312" s="259"/>
      <c r="J4312" s="259"/>
    </row>
    <row r="4313" spans="1:10">
      <c r="A4313" s="259"/>
      <c r="B4313" s="259"/>
      <c r="C4313" s="259"/>
      <c r="D4313" s="259"/>
      <c r="E4313" s="259"/>
      <c r="F4313" s="270"/>
      <c r="G4313" s="259"/>
      <c r="H4313" s="259"/>
      <c r="I4313" s="259"/>
      <c r="J4313" s="259"/>
    </row>
    <row r="4314" spans="1:10">
      <c r="A4314" s="259"/>
      <c r="B4314" s="259"/>
      <c r="C4314" s="259"/>
      <c r="D4314" s="259"/>
      <c r="E4314" s="259"/>
      <c r="F4314" s="270"/>
      <c r="G4314" s="259"/>
      <c r="H4314" s="259"/>
      <c r="I4314" s="259"/>
      <c r="J4314" s="259"/>
    </row>
    <row r="4315" spans="1:10">
      <c r="A4315" s="259"/>
      <c r="B4315" s="259"/>
      <c r="C4315" s="259"/>
      <c r="D4315" s="259"/>
      <c r="E4315" s="259"/>
      <c r="F4315" s="270"/>
      <c r="G4315" s="259"/>
      <c r="H4315" s="259"/>
      <c r="I4315" s="259"/>
      <c r="J4315" s="259"/>
    </row>
    <row r="4316" spans="1:10">
      <c r="A4316" s="259"/>
      <c r="B4316" s="259"/>
      <c r="C4316" s="259"/>
      <c r="D4316" s="259"/>
      <c r="E4316" s="259"/>
      <c r="F4316" s="270"/>
      <c r="G4316" s="259"/>
      <c r="H4316" s="259"/>
      <c r="I4316" s="259"/>
      <c r="J4316" s="259"/>
    </row>
    <row r="4317" spans="1:10">
      <c r="A4317" s="259"/>
      <c r="B4317" s="259"/>
      <c r="C4317" s="259"/>
      <c r="D4317" s="259"/>
      <c r="E4317" s="259"/>
      <c r="F4317" s="270"/>
      <c r="G4317" s="259"/>
      <c r="H4317" s="259"/>
      <c r="I4317" s="259"/>
      <c r="J4317" s="259"/>
    </row>
    <row r="4318" spans="1:10">
      <c r="A4318" s="259"/>
      <c r="B4318" s="259"/>
      <c r="C4318" s="259"/>
      <c r="D4318" s="259"/>
      <c r="E4318" s="259"/>
      <c r="F4318" s="270"/>
      <c r="G4318" s="259"/>
      <c r="H4318" s="259"/>
      <c r="I4318" s="259"/>
      <c r="J4318" s="259"/>
    </row>
    <row r="4319" spans="1:10">
      <c r="A4319" s="259"/>
      <c r="B4319" s="259"/>
      <c r="C4319" s="259"/>
      <c r="D4319" s="259"/>
      <c r="E4319" s="259"/>
      <c r="F4319" s="270"/>
      <c r="G4319" s="259"/>
      <c r="H4319" s="259"/>
      <c r="I4319" s="259"/>
      <c r="J4319" s="259"/>
    </row>
    <row r="4320" spans="1:10">
      <c r="A4320" s="259"/>
      <c r="B4320" s="259"/>
      <c r="C4320" s="259"/>
      <c r="D4320" s="259"/>
      <c r="E4320" s="259"/>
      <c r="F4320" s="270"/>
      <c r="G4320" s="259"/>
      <c r="H4320" s="259"/>
      <c r="I4320" s="259"/>
      <c r="J4320" s="259"/>
    </row>
    <row r="4321" spans="1:10">
      <c r="A4321" s="259"/>
      <c r="B4321" s="259"/>
      <c r="C4321" s="259"/>
      <c r="D4321" s="259"/>
      <c r="E4321" s="259"/>
      <c r="F4321" s="270"/>
      <c r="G4321" s="259"/>
      <c r="H4321" s="259"/>
      <c r="I4321" s="259"/>
      <c r="J4321" s="259"/>
    </row>
    <row r="4322" spans="1:10">
      <c r="A4322" s="259"/>
      <c r="B4322" s="259"/>
      <c r="C4322" s="259"/>
      <c r="D4322" s="259"/>
      <c r="E4322" s="259"/>
      <c r="F4322" s="270"/>
      <c r="G4322" s="259"/>
      <c r="H4322" s="259"/>
      <c r="I4322" s="259"/>
      <c r="J4322" s="259"/>
    </row>
    <row r="4323" spans="1:10">
      <c r="A4323" s="259"/>
      <c r="B4323" s="259"/>
      <c r="C4323" s="259"/>
      <c r="D4323" s="259"/>
      <c r="E4323" s="259"/>
      <c r="F4323" s="270"/>
      <c r="G4323" s="259"/>
      <c r="H4323" s="259"/>
      <c r="I4323" s="259"/>
      <c r="J4323" s="259"/>
    </row>
    <row r="4324" spans="1:10">
      <c r="A4324" s="259"/>
      <c r="B4324" s="259"/>
      <c r="C4324" s="259"/>
      <c r="D4324" s="259"/>
      <c r="E4324" s="259"/>
      <c r="F4324" s="270"/>
      <c r="G4324" s="259"/>
      <c r="H4324" s="259"/>
      <c r="I4324" s="259"/>
      <c r="J4324" s="259"/>
    </row>
    <row r="4325" spans="1:10">
      <c r="A4325" s="259"/>
      <c r="B4325" s="259"/>
      <c r="C4325" s="259"/>
      <c r="D4325" s="259"/>
      <c r="E4325" s="259"/>
      <c r="F4325" s="270"/>
      <c r="G4325" s="259"/>
      <c r="H4325" s="259"/>
      <c r="I4325" s="259"/>
      <c r="J4325" s="259"/>
    </row>
    <row r="4326" spans="1:10">
      <c r="A4326" s="259"/>
      <c r="B4326" s="259"/>
      <c r="C4326" s="259"/>
      <c r="D4326" s="259"/>
      <c r="E4326" s="259"/>
      <c r="F4326" s="270"/>
      <c r="G4326" s="259"/>
      <c r="H4326" s="259"/>
      <c r="I4326" s="259"/>
      <c r="J4326" s="259"/>
    </row>
    <row r="4327" spans="1:10">
      <c r="A4327" s="259"/>
      <c r="B4327" s="259"/>
      <c r="C4327" s="259"/>
      <c r="D4327" s="259"/>
      <c r="E4327" s="259"/>
      <c r="F4327" s="270"/>
      <c r="G4327" s="259"/>
      <c r="H4327" s="259"/>
      <c r="I4327" s="259"/>
      <c r="J4327" s="259"/>
    </row>
    <row r="4328" spans="1:10">
      <c r="A4328" s="259"/>
      <c r="B4328" s="259"/>
      <c r="C4328" s="259"/>
      <c r="D4328" s="259"/>
      <c r="E4328" s="259"/>
      <c r="F4328" s="270"/>
      <c r="G4328" s="259"/>
      <c r="H4328" s="259"/>
      <c r="I4328" s="259"/>
      <c r="J4328" s="259"/>
    </row>
    <row r="4329" spans="1:10">
      <c r="A4329" s="259"/>
      <c r="B4329" s="259"/>
      <c r="C4329" s="259"/>
      <c r="D4329" s="259"/>
      <c r="E4329" s="259"/>
      <c r="F4329" s="270"/>
      <c r="G4329" s="259"/>
      <c r="H4329" s="259"/>
      <c r="I4329" s="259"/>
      <c r="J4329" s="259"/>
    </row>
    <row r="4330" spans="1:10">
      <c r="A4330" s="259"/>
      <c r="B4330" s="259"/>
      <c r="C4330" s="259"/>
      <c r="D4330" s="259"/>
      <c r="E4330" s="259"/>
      <c r="F4330" s="270"/>
      <c r="G4330" s="259"/>
      <c r="H4330" s="259"/>
      <c r="I4330" s="259"/>
      <c r="J4330" s="259"/>
    </row>
    <row r="4331" spans="1:10">
      <c r="A4331" s="259"/>
      <c r="B4331" s="259"/>
      <c r="C4331" s="259"/>
      <c r="D4331" s="259"/>
      <c r="E4331" s="259"/>
      <c r="F4331" s="270"/>
      <c r="G4331" s="259"/>
      <c r="H4331" s="259"/>
      <c r="I4331" s="259"/>
      <c r="J4331" s="259"/>
    </row>
    <row r="4332" spans="1:10">
      <c r="A4332" s="259"/>
      <c r="B4332" s="259"/>
      <c r="C4332" s="259"/>
      <c r="D4332" s="259"/>
      <c r="E4332" s="259"/>
      <c r="F4332" s="270"/>
      <c r="G4332" s="259"/>
      <c r="H4332" s="259"/>
      <c r="I4332" s="259"/>
      <c r="J4332" s="259"/>
    </row>
    <row r="4333" spans="1:10">
      <c r="A4333" s="259"/>
      <c r="B4333" s="259"/>
      <c r="C4333" s="259"/>
      <c r="D4333" s="259"/>
      <c r="E4333" s="259"/>
      <c r="F4333" s="270"/>
      <c r="G4333" s="259"/>
      <c r="H4333" s="259"/>
      <c r="I4333" s="259"/>
      <c r="J4333" s="259"/>
    </row>
    <row r="4334" spans="1:10">
      <c r="A4334" s="259"/>
      <c r="B4334" s="259"/>
      <c r="C4334" s="259"/>
      <c r="D4334" s="259"/>
      <c r="E4334" s="259"/>
      <c r="F4334" s="270"/>
      <c r="G4334" s="259"/>
      <c r="H4334" s="259"/>
      <c r="I4334" s="259"/>
      <c r="J4334" s="259"/>
    </row>
    <row r="4335" spans="1:10">
      <c r="A4335" s="259"/>
      <c r="B4335" s="259"/>
      <c r="C4335" s="259"/>
      <c r="D4335" s="259"/>
      <c r="E4335" s="259"/>
      <c r="F4335" s="270"/>
      <c r="G4335" s="259"/>
      <c r="H4335" s="259"/>
      <c r="I4335" s="259"/>
      <c r="J4335" s="259"/>
    </row>
    <row r="4336" spans="1:10">
      <c r="A4336" s="259"/>
      <c r="B4336" s="259"/>
      <c r="C4336" s="259"/>
      <c r="D4336" s="259"/>
      <c r="E4336" s="259"/>
      <c r="F4336" s="270"/>
      <c r="G4336" s="259"/>
      <c r="H4336" s="259"/>
      <c r="I4336" s="259"/>
      <c r="J4336" s="259"/>
    </row>
    <row r="4337" spans="1:10">
      <c r="A4337" s="259"/>
      <c r="B4337" s="259"/>
      <c r="C4337" s="259"/>
      <c r="D4337" s="259"/>
      <c r="E4337" s="259"/>
      <c r="F4337" s="270"/>
      <c r="G4337" s="259"/>
      <c r="H4337" s="259"/>
      <c r="I4337" s="259"/>
      <c r="J4337" s="259"/>
    </row>
    <row r="4338" spans="1:10">
      <c r="A4338" s="259"/>
      <c r="B4338" s="259"/>
      <c r="C4338" s="259"/>
      <c r="D4338" s="259"/>
      <c r="E4338" s="259"/>
      <c r="F4338" s="270"/>
      <c r="G4338" s="259"/>
      <c r="H4338" s="259"/>
      <c r="I4338" s="259"/>
      <c r="J4338" s="259"/>
    </row>
    <row r="4339" spans="1:10">
      <c r="A4339" s="259"/>
      <c r="B4339" s="259"/>
      <c r="C4339" s="259"/>
      <c r="D4339" s="259"/>
      <c r="E4339" s="259"/>
      <c r="F4339" s="270"/>
      <c r="G4339" s="259"/>
      <c r="H4339" s="259"/>
      <c r="I4339" s="259"/>
      <c r="J4339" s="259"/>
    </row>
    <row r="4340" spans="1:10">
      <c r="A4340" s="259"/>
      <c r="B4340" s="259"/>
      <c r="C4340" s="259"/>
      <c r="D4340" s="259"/>
      <c r="E4340" s="259"/>
      <c r="F4340" s="270"/>
      <c r="G4340" s="259"/>
      <c r="H4340" s="259"/>
      <c r="I4340" s="259"/>
      <c r="J4340" s="259"/>
    </row>
    <row r="4341" spans="1:10">
      <c r="A4341" s="259"/>
      <c r="B4341" s="259"/>
      <c r="C4341" s="259"/>
      <c r="D4341" s="259"/>
      <c r="E4341" s="259"/>
      <c r="F4341" s="270"/>
      <c r="G4341" s="259"/>
      <c r="H4341" s="259"/>
      <c r="I4341" s="259"/>
      <c r="J4341" s="259"/>
    </row>
    <row r="4342" spans="1:10">
      <c r="A4342" s="259"/>
      <c r="B4342" s="259"/>
      <c r="C4342" s="259"/>
      <c r="D4342" s="259"/>
      <c r="E4342" s="259"/>
      <c r="F4342" s="270"/>
      <c r="G4342" s="259"/>
      <c r="H4342" s="259"/>
      <c r="I4342" s="259"/>
      <c r="J4342" s="259"/>
    </row>
    <row r="4343" spans="1:10">
      <c r="A4343" s="259"/>
      <c r="B4343" s="259"/>
      <c r="C4343" s="259"/>
      <c r="D4343" s="259"/>
      <c r="E4343" s="259"/>
      <c r="F4343" s="270"/>
      <c r="G4343" s="259"/>
      <c r="H4343" s="259"/>
      <c r="I4343" s="259"/>
      <c r="J4343" s="259"/>
    </row>
    <row r="4344" spans="1:10">
      <c r="A4344" s="259"/>
      <c r="B4344" s="259"/>
      <c r="C4344" s="259"/>
      <c r="D4344" s="259"/>
      <c r="E4344" s="259"/>
      <c r="F4344" s="270"/>
      <c r="G4344" s="259"/>
      <c r="H4344" s="259"/>
      <c r="I4344" s="259"/>
      <c r="J4344" s="259"/>
    </row>
    <row r="4345" spans="1:10">
      <c r="A4345" s="259"/>
      <c r="B4345" s="259"/>
      <c r="C4345" s="259"/>
      <c r="D4345" s="259"/>
      <c r="E4345" s="259"/>
      <c r="F4345" s="270"/>
      <c r="G4345" s="259"/>
      <c r="H4345" s="259"/>
      <c r="I4345" s="259"/>
      <c r="J4345" s="259"/>
    </row>
    <row r="4346" spans="1:10">
      <c r="A4346" s="259"/>
      <c r="B4346" s="259"/>
      <c r="C4346" s="259"/>
      <c r="D4346" s="259"/>
      <c r="E4346" s="259"/>
      <c r="F4346" s="270"/>
      <c r="G4346" s="259"/>
      <c r="H4346" s="259"/>
      <c r="I4346" s="259"/>
      <c r="J4346" s="259"/>
    </row>
    <row r="4347" spans="1:10">
      <c r="A4347" s="259"/>
      <c r="B4347" s="259"/>
      <c r="C4347" s="259"/>
      <c r="D4347" s="259"/>
      <c r="E4347" s="259"/>
      <c r="F4347" s="270"/>
      <c r="G4347" s="259"/>
      <c r="H4347" s="259"/>
      <c r="I4347" s="259"/>
      <c r="J4347" s="259"/>
    </row>
    <row r="4348" spans="1:10">
      <c r="A4348" s="259"/>
      <c r="B4348" s="259"/>
      <c r="C4348" s="259"/>
      <c r="D4348" s="259"/>
      <c r="E4348" s="259"/>
      <c r="F4348" s="270"/>
      <c r="G4348" s="259"/>
      <c r="H4348" s="259"/>
      <c r="I4348" s="259"/>
      <c r="J4348" s="259"/>
    </row>
    <row r="4349" spans="1:10">
      <c r="A4349" s="259"/>
      <c r="B4349" s="259"/>
      <c r="C4349" s="259"/>
      <c r="D4349" s="259"/>
      <c r="E4349" s="259"/>
      <c r="F4349" s="270"/>
      <c r="G4349" s="259"/>
      <c r="H4349" s="259"/>
      <c r="I4349" s="259"/>
      <c r="J4349" s="259"/>
    </row>
    <row r="4350" spans="1:10">
      <c r="A4350" s="259"/>
      <c r="B4350" s="259"/>
      <c r="C4350" s="259"/>
      <c r="D4350" s="259"/>
      <c r="E4350" s="259"/>
      <c r="F4350" s="270"/>
      <c r="G4350" s="259"/>
      <c r="H4350" s="259"/>
      <c r="I4350" s="259"/>
      <c r="J4350" s="259"/>
    </row>
    <row r="4351" spans="1:10">
      <c r="A4351" s="259"/>
      <c r="B4351" s="259"/>
      <c r="C4351" s="259"/>
      <c r="D4351" s="259"/>
      <c r="E4351" s="259"/>
      <c r="F4351" s="270"/>
      <c r="G4351" s="259"/>
      <c r="H4351" s="259"/>
      <c r="I4351" s="259"/>
      <c r="J4351" s="259"/>
    </row>
    <row r="4352" spans="1:10">
      <c r="A4352" s="259"/>
      <c r="B4352" s="259"/>
      <c r="C4352" s="259"/>
      <c r="D4352" s="259"/>
      <c r="E4352" s="259"/>
      <c r="F4352" s="270"/>
      <c r="G4352" s="259"/>
      <c r="H4352" s="259"/>
      <c r="I4352" s="259"/>
      <c r="J4352" s="259"/>
    </row>
    <row r="4353" spans="1:10">
      <c r="A4353" s="259"/>
      <c r="B4353" s="259"/>
      <c r="C4353" s="259"/>
      <c r="D4353" s="259"/>
      <c r="E4353" s="259"/>
      <c r="F4353" s="270"/>
      <c r="G4353" s="259"/>
      <c r="H4353" s="259"/>
      <c r="I4353" s="259"/>
      <c r="J4353" s="259"/>
    </row>
    <row r="4354" spans="1:10">
      <c r="A4354" s="259"/>
      <c r="B4354" s="259"/>
      <c r="C4354" s="259"/>
      <c r="D4354" s="259"/>
      <c r="E4354" s="259"/>
      <c r="F4354" s="270"/>
      <c r="G4354" s="259"/>
      <c r="H4354" s="259"/>
      <c r="I4354" s="259"/>
      <c r="J4354" s="259"/>
    </row>
    <row r="4355" spans="1:10">
      <c r="A4355" s="259"/>
      <c r="B4355" s="259"/>
      <c r="C4355" s="259"/>
      <c r="D4355" s="259"/>
      <c r="E4355" s="259"/>
      <c r="F4355" s="270"/>
      <c r="G4355" s="259"/>
      <c r="H4355" s="259"/>
      <c r="I4355" s="259"/>
      <c r="J4355" s="259"/>
    </row>
    <row r="4356" spans="1:10">
      <c r="A4356" s="259"/>
      <c r="B4356" s="259"/>
      <c r="C4356" s="259"/>
      <c r="D4356" s="259"/>
      <c r="E4356" s="259"/>
      <c r="F4356" s="270"/>
      <c r="G4356" s="259"/>
      <c r="H4356" s="259"/>
      <c r="I4356" s="259"/>
      <c r="J4356" s="259"/>
    </row>
    <row r="4357" spans="1:10">
      <c r="A4357" s="259"/>
      <c r="B4357" s="259"/>
      <c r="C4357" s="259"/>
      <c r="D4357" s="259"/>
      <c r="E4357" s="259"/>
      <c r="F4357" s="270"/>
      <c r="G4357" s="259"/>
      <c r="H4357" s="259"/>
      <c r="I4357" s="259"/>
      <c r="J4357" s="259"/>
    </row>
    <row r="4358" spans="1:10">
      <c r="A4358" s="259"/>
      <c r="B4358" s="259"/>
      <c r="C4358" s="259"/>
      <c r="D4358" s="259"/>
      <c r="E4358" s="259"/>
      <c r="F4358" s="270"/>
      <c r="G4358" s="259"/>
      <c r="H4358" s="259"/>
      <c r="I4358" s="259"/>
      <c r="J4358" s="259"/>
    </row>
    <row r="4359" spans="1:10">
      <c r="A4359" s="259"/>
      <c r="B4359" s="259"/>
      <c r="C4359" s="259"/>
      <c r="D4359" s="259"/>
      <c r="E4359" s="259"/>
      <c r="F4359" s="270"/>
      <c r="G4359" s="259"/>
      <c r="H4359" s="259"/>
      <c r="I4359" s="259"/>
      <c r="J4359" s="259"/>
    </row>
    <row r="4360" spans="1:10">
      <c r="A4360" s="259"/>
      <c r="B4360" s="259"/>
      <c r="C4360" s="259"/>
      <c r="D4360" s="259"/>
      <c r="E4360" s="259"/>
      <c r="F4360" s="270"/>
      <c r="G4360" s="259"/>
      <c r="H4360" s="259"/>
      <c r="I4360" s="259"/>
      <c r="J4360" s="259"/>
    </row>
    <row r="4361" spans="1:10">
      <c r="A4361" s="259"/>
      <c r="B4361" s="259"/>
      <c r="C4361" s="259"/>
      <c r="D4361" s="259"/>
      <c r="E4361" s="259"/>
      <c r="F4361" s="270"/>
      <c r="G4361" s="259"/>
      <c r="H4361" s="259"/>
      <c r="I4361" s="259"/>
      <c r="J4361" s="259"/>
    </row>
    <row r="4362" spans="1:10">
      <c r="A4362" s="259"/>
      <c r="B4362" s="259"/>
      <c r="C4362" s="259"/>
      <c r="D4362" s="259"/>
      <c r="E4362" s="259"/>
      <c r="F4362" s="270"/>
      <c r="G4362" s="259"/>
      <c r="H4362" s="259"/>
      <c r="I4362" s="259"/>
      <c r="J4362" s="259"/>
    </row>
    <row r="4363" spans="1:10">
      <c r="A4363" s="259"/>
      <c r="B4363" s="259"/>
      <c r="C4363" s="259"/>
      <c r="D4363" s="259"/>
      <c r="E4363" s="259"/>
      <c r="F4363" s="270"/>
      <c r="G4363" s="259"/>
      <c r="H4363" s="259"/>
      <c r="I4363" s="259"/>
      <c r="J4363" s="259"/>
    </row>
    <row r="4364" spans="1:10">
      <c r="A4364" s="259"/>
      <c r="B4364" s="259"/>
      <c r="C4364" s="259"/>
      <c r="D4364" s="259"/>
      <c r="E4364" s="259"/>
      <c r="F4364" s="270"/>
      <c r="G4364" s="259"/>
      <c r="H4364" s="259"/>
      <c r="I4364" s="259"/>
      <c r="J4364" s="259"/>
    </row>
    <row r="4365" spans="1:10">
      <c r="A4365" s="259"/>
      <c r="B4365" s="259"/>
      <c r="C4365" s="259"/>
      <c r="D4365" s="259"/>
      <c r="E4365" s="259"/>
      <c r="F4365" s="270"/>
      <c r="G4365" s="259"/>
      <c r="H4365" s="259"/>
      <c r="I4365" s="259"/>
      <c r="J4365" s="259"/>
    </row>
    <row r="4366" spans="1:10">
      <c r="A4366" s="259"/>
      <c r="B4366" s="259"/>
      <c r="C4366" s="259"/>
      <c r="D4366" s="259"/>
      <c r="E4366" s="259"/>
      <c r="F4366" s="270"/>
      <c r="G4366" s="259"/>
      <c r="H4366" s="259"/>
      <c r="I4366" s="259"/>
      <c r="J4366" s="259"/>
    </row>
    <row r="4367" spans="1:10">
      <c r="A4367" s="259"/>
      <c r="B4367" s="259"/>
      <c r="C4367" s="259"/>
      <c r="D4367" s="259"/>
      <c r="E4367" s="259"/>
      <c r="F4367" s="270"/>
      <c r="G4367" s="259"/>
      <c r="H4367" s="259"/>
      <c r="I4367" s="259"/>
      <c r="J4367" s="259"/>
    </row>
    <row r="4368" spans="1:10">
      <c r="A4368" s="259"/>
      <c r="B4368" s="259"/>
      <c r="C4368" s="259"/>
      <c r="D4368" s="259"/>
      <c r="E4368" s="259"/>
      <c r="F4368" s="270"/>
      <c r="G4368" s="259"/>
      <c r="H4368" s="259"/>
      <c r="I4368" s="259"/>
      <c r="J4368" s="259"/>
    </row>
    <row r="4369" spans="1:10">
      <c r="A4369" s="259"/>
      <c r="B4369" s="259"/>
      <c r="C4369" s="259"/>
      <c r="D4369" s="259"/>
      <c r="E4369" s="259"/>
      <c r="F4369" s="270"/>
      <c r="G4369" s="259"/>
      <c r="H4369" s="259"/>
      <c r="I4369" s="259"/>
      <c r="J4369" s="259"/>
    </row>
    <row r="4370" spans="1:10">
      <c r="A4370" s="259"/>
      <c r="B4370" s="259"/>
      <c r="C4370" s="259"/>
      <c r="D4370" s="259"/>
      <c r="E4370" s="259"/>
      <c r="F4370" s="270"/>
      <c r="G4370" s="259"/>
      <c r="H4370" s="259"/>
      <c r="I4370" s="259"/>
      <c r="J4370" s="259"/>
    </row>
    <row r="4371" spans="1:10">
      <c r="A4371" s="259"/>
      <c r="B4371" s="259"/>
      <c r="C4371" s="259"/>
      <c r="D4371" s="259"/>
      <c r="E4371" s="259"/>
      <c r="F4371" s="270"/>
      <c r="G4371" s="259"/>
      <c r="H4371" s="259"/>
      <c r="I4371" s="259"/>
      <c r="J4371" s="259"/>
    </row>
    <row r="4372" spans="1:10">
      <c r="A4372" s="259"/>
      <c r="B4372" s="259"/>
      <c r="C4372" s="259"/>
      <c r="D4372" s="259"/>
      <c r="E4372" s="259"/>
      <c r="F4372" s="270"/>
      <c r="G4372" s="259"/>
      <c r="H4372" s="259"/>
      <c r="I4372" s="259"/>
      <c r="J4372" s="259"/>
    </row>
    <row r="4373" spans="1:10">
      <c r="A4373" s="259"/>
      <c r="B4373" s="259"/>
      <c r="C4373" s="259"/>
      <c r="D4373" s="259"/>
      <c r="E4373" s="259"/>
      <c r="F4373" s="270"/>
      <c r="G4373" s="259"/>
      <c r="H4373" s="259"/>
      <c r="I4373" s="259"/>
      <c r="J4373" s="259"/>
    </row>
    <row r="4374" spans="1:10">
      <c r="A4374" s="259"/>
      <c r="B4374" s="259"/>
      <c r="C4374" s="259"/>
      <c r="D4374" s="259"/>
      <c r="E4374" s="259"/>
      <c r="F4374" s="270"/>
      <c r="G4374" s="259"/>
      <c r="H4374" s="259"/>
      <c r="I4374" s="259"/>
      <c r="J4374" s="259"/>
    </row>
    <row r="4375" spans="1:10">
      <c r="A4375" s="259"/>
      <c r="B4375" s="259"/>
      <c r="C4375" s="259"/>
      <c r="D4375" s="259"/>
      <c r="E4375" s="259"/>
      <c r="F4375" s="270"/>
      <c r="G4375" s="259"/>
      <c r="H4375" s="259"/>
      <c r="I4375" s="259"/>
      <c r="J4375" s="259"/>
    </row>
    <row r="4376" spans="1:10">
      <c r="A4376" s="259"/>
      <c r="B4376" s="259"/>
      <c r="C4376" s="259"/>
      <c r="D4376" s="259"/>
      <c r="E4376" s="259"/>
      <c r="F4376" s="270"/>
      <c r="G4376" s="259"/>
      <c r="H4376" s="259"/>
      <c r="I4376" s="259"/>
      <c r="J4376" s="259"/>
    </row>
    <row r="4377" spans="1:10">
      <c r="A4377" s="259"/>
      <c r="B4377" s="259"/>
      <c r="C4377" s="259"/>
      <c r="D4377" s="259"/>
      <c r="E4377" s="259"/>
      <c r="F4377" s="270"/>
      <c r="G4377" s="259"/>
      <c r="H4377" s="259"/>
      <c r="I4377" s="259"/>
      <c r="J4377" s="259"/>
    </row>
    <row r="4378" spans="1:10">
      <c r="A4378" s="259"/>
      <c r="B4378" s="259"/>
      <c r="C4378" s="259"/>
      <c r="D4378" s="259"/>
      <c r="E4378" s="259"/>
      <c r="F4378" s="270"/>
      <c r="G4378" s="259"/>
      <c r="H4378" s="259"/>
      <c r="I4378" s="259"/>
      <c r="J4378" s="259"/>
    </row>
    <row r="4379" spans="1:10">
      <c r="A4379" s="259"/>
      <c r="B4379" s="259"/>
      <c r="C4379" s="259"/>
      <c r="D4379" s="259"/>
      <c r="E4379" s="259"/>
      <c r="F4379" s="270"/>
      <c r="G4379" s="259"/>
      <c r="H4379" s="259"/>
      <c r="I4379" s="259"/>
      <c r="J4379" s="259"/>
    </row>
    <row r="4380" spans="1:10">
      <c r="A4380" s="259"/>
      <c r="B4380" s="259"/>
      <c r="C4380" s="259"/>
      <c r="D4380" s="259"/>
      <c r="E4380" s="259"/>
      <c r="F4380" s="270"/>
      <c r="G4380" s="259"/>
      <c r="H4380" s="259"/>
      <c r="I4380" s="259"/>
      <c r="J4380" s="259"/>
    </row>
    <row r="4381" spans="1:10">
      <c r="A4381" s="259"/>
      <c r="B4381" s="259"/>
      <c r="C4381" s="259"/>
      <c r="D4381" s="259"/>
      <c r="E4381" s="259"/>
      <c r="F4381" s="270"/>
      <c r="G4381" s="259"/>
      <c r="H4381" s="259"/>
      <c r="I4381" s="259"/>
      <c r="J4381" s="259"/>
    </row>
    <row r="4382" spans="1:10">
      <c r="A4382" s="259"/>
      <c r="B4382" s="259"/>
      <c r="C4382" s="259"/>
      <c r="D4382" s="259"/>
      <c r="E4382" s="259"/>
      <c r="F4382" s="270"/>
      <c r="G4382" s="259"/>
      <c r="H4382" s="259"/>
      <c r="I4382" s="259"/>
      <c r="J4382" s="259"/>
    </row>
    <row r="4383" spans="1:10">
      <c r="A4383" s="259"/>
      <c r="B4383" s="259"/>
      <c r="C4383" s="259"/>
      <c r="D4383" s="259"/>
      <c r="E4383" s="259"/>
      <c r="F4383" s="270"/>
      <c r="G4383" s="259"/>
      <c r="H4383" s="259"/>
      <c r="I4383" s="259"/>
      <c r="J4383" s="259"/>
    </row>
    <row r="4384" spans="1:10">
      <c r="A4384" s="259"/>
      <c r="B4384" s="259"/>
      <c r="C4384" s="259"/>
      <c r="D4384" s="259"/>
      <c r="E4384" s="259"/>
      <c r="F4384" s="270"/>
      <c r="G4384" s="259"/>
      <c r="H4384" s="259"/>
      <c r="I4384" s="259"/>
      <c r="J4384" s="259"/>
    </row>
    <row r="4385" spans="1:10">
      <c r="A4385" s="259"/>
      <c r="B4385" s="259"/>
      <c r="C4385" s="259"/>
      <c r="D4385" s="259"/>
      <c r="E4385" s="259"/>
      <c r="F4385" s="270"/>
      <c r="G4385" s="259"/>
      <c r="H4385" s="259"/>
      <c r="I4385" s="259"/>
      <c r="J4385" s="259"/>
    </row>
    <row r="4386" spans="1:10">
      <c r="A4386" s="259"/>
      <c r="B4386" s="259"/>
      <c r="C4386" s="259"/>
      <c r="D4386" s="259"/>
      <c r="E4386" s="259"/>
      <c r="F4386" s="270"/>
      <c r="G4386" s="259"/>
      <c r="H4386" s="259"/>
      <c r="I4386" s="259"/>
      <c r="J4386" s="259"/>
    </row>
    <row r="4387" spans="1:10">
      <c r="A4387" s="259"/>
      <c r="B4387" s="259"/>
      <c r="C4387" s="259"/>
      <c r="D4387" s="259"/>
      <c r="E4387" s="259"/>
      <c r="F4387" s="270"/>
      <c r="G4387" s="259"/>
      <c r="H4387" s="259"/>
      <c r="I4387" s="259"/>
      <c r="J4387" s="259"/>
    </row>
    <row r="4388" spans="1:10">
      <c r="A4388" s="259"/>
      <c r="B4388" s="259"/>
      <c r="C4388" s="259"/>
      <c r="D4388" s="259"/>
      <c r="E4388" s="259"/>
      <c r="F4388" s="270"/>
      <c r="G4388" s="259"/>
      <c r="H4388" s="259"/>
      <c r="I4388" s="259"/>
      <c r="J4388" s="259"/>
    </row>
    <row r="4389" spans="1:10">
      <c r="A4389" s="259"/>
      <c r="B4389" s="259"/>
      <c r="C4389" s="259"/>
      <c r="D4389" s="259"/>
      <c r="E4389" s="259"/>
      <c r="F4389" s="270"/>
      <c r="G4389" s="259"/>
      <c r="H4389" s="259"/>
      <c r="I4389" s="259"/>
      <c r="J4389" s="259"/>
    </row>
    <row r="4390" spans="1:10">
      <c r="A4390" s="259"/>
      <c r="B4390" s="259"/>
      <c r="C4390" s="259"/>
      <c r="D4390" s="259"/>
      <c r="E4390" s="259"/>
      <c r="F4390" s="270"/>
      <c r="G4390" s="259"/>
      <c r="H4390" s="259"/>
      <c r="I4390" s="259"/>
      <c r="J4390" s="259"/>
    </row>
    <row r="4391" spans="1:10">
      <c r="A4391" s="259"/>
      <c r="B4391" s="259"/>
      <c r="C4391" s="259"/>
      <c r="D4391" s="259"/>
      <c r="E4391" s="259"/>
      <c r="F4391" s="270"/>
      <c r="G4391" s="259"/>
      <c r="H4391" s="259"/>
      <c r="I4391" s="259"/>
      <c r="J4391" s="259"/>
    </row>
    <row r="4392" spans="1:10">
      <c r="A4392" s="259"/>
      <c r="B4392" s="259"/>
      <c r="C4392" s="259"/>
      <c r="D4392" s="259"/>
      <c r="E4392" s="259"/>
      <c r="F4392" s="270"/>
      <c r="G4392" s="259"/>
      <c r="H4392" s="259"/>
      <c r="I4392" s="259"/>
      <c r="J4392" s="259"/>
    </row>
    <row r="4393" spans="1:10">
      <c r="A4393" s="259"/>
      <c r="B4393" s="259"/>
      <c r="C4393" s="259"/>
      <c r="D4393" s="259"/>
      <c r="E4393" s="259"/>
      <c r="F4393" s="270"/>
      <c r="G4393" s="259"/>
      <c r="H4393" s="259"/>
      <c r="I4393" s="259"/>
      <c r="J4393" s="259"/>
    </row>
    <row r="4394" spans="1:10">
      <c r="A4394" s="259"/>
      <c r="B4394" s="259"/>
      <c r="C4394" s="259"/>
      <c r="D4394" s="259"/>
      <c r="E4394" s="259"/>
      <c r="F4394" s="270"/>
      <c r="G4394" s="259"/>
      <c r="H4394" s="259"/>
      <c r="I4394" s="259"/>
      <c r="J4394" s="259"/>
    </row>
    <row r="4395" spans="1:10">
      <c r="A4395" s="259"/>
      <c r="B4395" s="259"/>
      <c r="C4395" s="259"/>
      <c r="D4395" s="259"/>
      <c r="E4395" s="259"/>
      <c r="F4395" s="270"/>
      <c r="G4395" s="259"/>
      <c r="H4395" s="259"/>
      <c r="I4395" s="259"/>
      <c r="J4395" s="259"/>
    </row>
    <row r="4396" spans="1:10">
      <c r="A4396" s="259"/>
      <c r="B4396" s="259"/>
      <c r="C4396" s="259"/>
      <c r="D4396" s="259"/>
      <c r="E4396" s="259"/>
      <c r="F4396" s="270"/>
      <c r="G4396" s="259"/>
      <c r="H4396" s="259"/>
      <c r="I4396" s="259"/>
      <c r="J4396" s="259"/>
    </row>
    <row r="4397" spans="1:10">
      <c r="A4397" s="259"/>
      <c r="B4397" s="259"/>
      <c r="C4397" s="259"/>
      <c r="D4397" s="259"/>
      <c r="E4397" s="259"/>
      <c r="F4397" s="270"/>
      <c r="G4397" s="259"/>
      <c r="H4397" s="259"/>
      <c r="I4397" s="259"/>
      <c r="J4397" s="259"/>
    </row>
    <row r="4398" spans="1:10">
      <c r="A4398" s="259"/>
      <c r="B4398" s="259"/>
      <c r="C4398" s="259"/>
      <c r="D4398" s="259"/>
      <c r="E4398" s="259"/>
      <c r="F4398" s="270"/>
      <c r="G4398" s="259"/>
      <c r="H4398" s="259"/>
      <c r="I4398" s="259"/>
      <c r="J4398" s="259"/>
    </row>
    <row r="4399" spans="1:10">
      <c r="A4399" s="259"/>
      <c r="B4399" s="259"/>
      <c r="C4399" s="259"/>
      <c r="D4399" s="259"/>
      <c r="E4399" s="259"/>
      <c r="F4399" s="270"/>
      <c r="G4399" s="259"/>
      <c r="H4399" s="259"/>
      <c r="I4399" s="259"/>
      <c r="J4399" s="259"/>
    </row>
    <row r="4400" spans="1:10">
      <c r="A4400" s="259"/>
      <c r="B4400" s="259"/>
      <c r="C4400" s="259"/>
      <c r="D4400" s="259"/>
      <c r="E4400" s="259"/>
      <c r="F4400" s="270"/>
      <c r="G4400" s="259"/>
      <c r="H4400" s="259"/>
      <c r="I4400" s="259"/>
      <c r="J4400" s="259"/>
    </row>
    <row r="4401" spans="1:10">
      <c r="A4401" s="259"/>
      <c r="B4401" s="259"/>
      <c r="C4401" s="259"/>
      <c r="D4401" s="259"/>
      <c r="E4401" s="259"/>
      <c r="F4401" s="270"/>
      <c r="G4401" s="259"/>
      <c r="H4401" s="259"/>
      <c r="I4401" s="259"/>
      <c r="J4401" s="259"/>
    </row>
    <row r="4402" spans="1:10">
      <c r="A4402" s="259"/>
      <c r="B4402" s="259"/>
      <c r="C4402" s="259"/>
      <c r="D4402" s="259"/>
      <c r="E4402" s="259"/>
      <c r="F4402" s="270"/>
      <c r="G4402" s="259"/>
      <c r="H4402" s="259"/>
      <c r="I4402" s="259"/>
      <c r="J4402" s="259"/>
    </row>
    <row r="4403" spans="1:10">
      <c r="A4403" s="259"/>
      <c r="B4403" s="259"/>
      <c r="C4403" s="259"/>
      <c r="D4403" s="259"/>
      <c r="E4403" s="259"/>
      <c r="F4403" s="270"/>
      <c r="G4403" s="259"/>
      <c r="H4403" s="259"/>
      <c r="I4403" s="259"/>
      <c r="J4403" s="259"/>
    </row>
    <row r="4404" spans="1:10">
      <c r="A4404" s="259"/>
      <c r="B4404" s="259"/>
      <c r="C4404" s="259"/>
      <c r="D4404" s="259"/>
      <c r="E4404" s="259"/>
      <c r="F4404" s="270"/>
      <c r="G4404" s="259"/>
      <c r="H4404" s="259"/>
      <c r="I4404" s="259"/>
      <c r="J4404" s="259"/>
    </row>
    <row r="4405" spans="1:10">
      <c r="A4405" s="259"/>
      <c r="B4405" s="259"/>
      <c r="C4405" s="259"/>
      <c r="D4405" s="259"/>
      <c r="E4405" s="259"/>
      <c r="F4405" s="270"/>
      <c r="G4405" s="259"/>
      <c r="H4405" s="259"/>
      <c r="I4405" s="259"/>
      <c r="J4405" s="259"/>
    </row>
    <row r="4406" spans="1:10">
      <c r="A4406" s="259"/>
      <c r="B4406" s="259"/>
      <c r="C4406" s="259"/>
      <c r="D4406" s="259"/>
      <c r="E4406" s="259"/>
      <c r="F4406" s="270"/>
      <c r="G4406" s="259"/>
      <c r="H4406" s="259"/>
      <c r="I4406" s="259"/>
      <c r="J4406" s="259"/>
    </row>
    <row r="4407" spans="1:10">
      <c r="A4407" s="259"/>
      <c r="B4407" s="259"/>
      <c r="C4407" s="259"/>
      <c r="D4407" s="259"/>
      <c r="E4407" s="259"/>
      <c r="F4407" s="270"/>
      <c r="G4407" s="259"/>
      <c r="H4407" s="259"/>
      <c r="I4407" s="259"/>
      <c r="J4407" s="259"/>
    </row>
    <row r="4408" spans="1:10">
      <c r="A4408" s="259"/>
      <c r="B4408" s="259"/>
      <c r="C4408" s="259"/>
      <c r="D4408" s="259"/>
      <c r="E4408" s="259"/>
      <c r="F4408" s="270"/>
      <c r="G4408" s="259"/>
      <c r="H4408" s="259"/>
      <c r="I4408" s="259"/>
      <c r="J4408" s="259"/>
    </row>
    <row r="4409" spans="1:10">
      <c r="A4409" s="259"/>
      <c r="B4409" s="259"/>
      <c r="C4409" s="259"/>
      <c r="D4409" s="259"/>
      <c r="E4409" s="259"/>
      <c r="F4409" s="270"/>
      <c r="G4409" s="259"/>
      <c r="H4409" s="259"/>
      <c r="I4409" s="259"/>
      <c r="J4409" s="259"/>
    </row>
    <row r="4410" spans="1:10">
      <c r="A4410" s="259"/>
      <c r="B4410" s="259"/>
      <c r="C4410" s="259"/>
      <c r="D4410" s="259"/>
      <c r="E4410" s="259"/>
      <c r="F4410" s="270"/>
      <c r="G4410" s="259"/>
      <c r="H4410" s="259"/>
      <c r="I4410" s="259"/>
      <c r="J4410" s="259"/>
    </row>
    <row r="4411" spans="1:10">
      <c r="A4411" s="259"/>
      <c r="B4411" s="259"/>
      <c r="C4411" s="259"/>
      <c r="D4411" s="259"/>
      <c r="E4411" s="259"/>
      <c r="F4411" s="270"/>
      <c r="G4411" s="259"/>
      <c r="H4411" s="259"/>
      <c r="I4411" s="259"/>
      <c r="J4411" s="259"/>
    </row>
    <row r="4412" spans="1:10">
      <c r="A4412" s="259"/>
      <c r="B4412" s="259"/>
      <c r="C4412" s="259"/>
      <c r="D4412" s="259"/>
      <c r="E4412" s="259"/>
      <c r="F4412" s="270"/>
      <c r="G4412" s="259"/>
      <c r="H4412" s="259"/>
      <c r="I4412" s="259"/>
      <c r="J4412" s="259"/>
    </row>
    <row r="4413" spans="1:10">
      <c r="A4413" s="259"/>
      <c r="B4413" s="259"/>
      <c r="C4413" s="259"/>
      <c r="D4413" s="259"/>
      <c r="E4413" s="259"/>
      <c r="F4413" s="270"/>
      <c r="G4413" s="259"/>
      <c r="H4413" s="259"/>
      <c r="I4413" s="259"/>
      <c r="J4413" s="259"/>
    </row>
    <row r="4414" spans="1:10">
      <c r="A4414" s="259"/>
      <c r="B4414" s="259"/>
      <c r="C4414" s="259"/>
      <c r="D4414" s="259"/>
      <c r="E4414" s="259"/>
      <c r="F4414" s="270"/>
      <c r="G4414" s="259"/>
      <c r="H4414" s="259"/>
      <c r="I4414" s="259"/>
      <c r="J4414" s="259"/>
    </row>
    <row r="4415" spans="1:10">
      <c r="A4415" s="259"/>
      <c r="B4415" s="259"/>
      <c r="C4415" s="259"/>
      <c r="D4415" s="259"/>
      <c r="E4415" s="259"/>
      <c r="F4415" s="270"/>
      <c r="G4415" s="259"/>
      <c r="H4415" s="259"/>
      <c r="I4415" s="259"/>
      <c r="J4415" s="259"/>
    </row>
    <row r="4416" spans="1:10">
      <c r="A4416" s="259"/>
      <c r="B4416" s="259"/>
      <c r="C4416" s="259"/>
      <c r="D4416" s="259"/>
      <c r="E4416" s="259"/>
      <c r="F4416" s="270"/>
      <c r="G4416" s="259"/>
      <c r="H4416" s="259"/>
      <c r="I4416" s="259"/>
      <c r="J4416" s="259"/>
    </row>
    <row r="4417" spans="1:10">
      <c r="A4417" s="259"/>
      <c r="B4417" s="259"/>
      <c r="C4417" s="259"/>
      <c r="D4417" s="259"/>
      <c r="E4417" s="259"/>
      <c r="F4417" s="270"/>
      <c r="G4417" s="259"/>
      <c r="H4417" s="259"/>
      <c r="I4417" s="259"/>
      <c r="J4417" s="259"/>
    </row>
    <row r="4418" spans="1:10">
      <c r="A4418" s="259"/>
      <c r="B4418" s="259"/>
      <c r="C4418" s="259"/>
      <c r="D4418" s="259"/>
      <c r="E4418" s="259"/>
      <c r="F4418" s="270"/>
      <c r="G4418" s="259"/>
      <c r="H4418" s="259"/>
      <c r="I4418" s="259"/>
      <c r="J4418" s="259"/>
    </row>
    <row r="4419" spans="1:10">
      <c r="A4419" s="259"/>
      <c r="B4419" s="259"/>
      <c r="C4419" s="259"/>
      <c r="D4419" s="259"/>
      <c r="E4419" s="259"/>
      <c r="F4419" s="270"/>
      <c r="G4419" s="259"/>
      <c r="H4419" s="259"/>
      <c r="I4419" s="259"/>
      <c r="J4419" s="259"/>
    </row>
    <row r="4420" spans="1:10">
      <c r="A4420" s="259"/>
      <c r="B4420" s="259"/>
      <c r="C4420" s="259"/>
      <c r="D4420" s="259"/>
      <c r="E4420" s="259"/>
      <c r="F4420" s="270"/>
      <c r="G4420" s="259"/>
      <c r="H4420" s="259"/>
      <c r="I4420" s="259"/>
      <c r="J4420" s="259"/>
    </row>
    <row r="4421" spans="1:10">
      <c r="A4421" s="259"/>
      <c r="B4421" s="259"/>
      <c r="C4421" s="259"/>
      <c r="D4421" s="259"/>
      <c r="E4421" s="259"/>
      <c r="F4421" s="270"/>
      <c r="G4421" s="259"/>
      <c r="H4421" s="259"/>
      <c r="I4421" s="259"/>
      <c r="J4421" s="259"/>
    </row>
    <row r="4422" spans="1:10">
      <c r="A4422" s="259"/>
      <c r="B4422" s="259"/>
      <c r="C4422" s="259"/>
      <c r="D4422" s="259"/>
      <c r="E4422" s="259"/>
      <c r="F4422" s="270"/>
      <c r="G4422" s="259"/>
      <c r="H4422" s="259"/>
      <c r="I4422" s="259"/>
      <c r="J4422" s="259"/>
    </row>
    <row r="4423" spans="1:10">
      <c r="A4423" s="259"/>
      <c r="B4423" s="259"/>
      <c r="C4423" s="259"/>
      <c r="D4423" s="259"/>
      <c r="E4423" s="259"/>
      <c r="F4423" s="270"/>
      <c r="G4423" s="259"/>
      <c r="H4423" s="259"/>
      <c r="I4423" s="259"/>
      <c r="J4423" s="259"/>
    </row>
    <row r="4424" spans="1:10">
      <c r="A4424" s="259"/>
      <c r="B4424" s="259"/>
      <c r="C4424" s="259"/>
      <c r="D4424" s="259"/>
      <c r="E4424" s="259"/>
      <c r="F4424" s="270"/>
      <c r="G4424" s="259"/>
      <c r="H4424" s="259"/>
      <c r="I4424" s="259"/>
      <c r="J4424" s="259"/>
    </row>
    <row r="4425" spans="1:10">
      <c r="A4425" s="259"/>
      <c r="B4425" s="259"/>
      <c r="C4425" s="259"/>
      <c r="D4425" s="259"/>
      <c r="E4425" s="259"/>
      <c r="F4425" s="270"/>
      <c r="G4425" s="259"/>
      <c r="H4425" s="259"/>
      <c r="I4425" s="259"/>
      <c r="J4425" s="259"/>
    </row>
    <row r="4426" spans="1:10">
      <c r="A4426" s="259"/>
      <c r="B4426" s="259"/>
      <c r="C4426" s="259"/>
      <c r="D4426" s="259"/>
      <c r="E4426" s="259"/>
      <c r="F4426" s="270"/>
      <c r="G4426" s="259"/>
      <c r="H4426" s="259"/>
      <c r="I4426" s="259"/>
      <c r="J4426" s="259"/>
    </row>
    <row r="4427" spans="1:10">
      <c r="A4427" s="259"/>
      <c r="B4427" s="259"/>
      <c r="C4427" s="259"/>
      <c r="D4427" s="259"/>
      <c r="E4427" s="259"/>
      <c r="F4427" s="270"/>
      <c r="G4427" s="259"/>
      <c r="H4427" s="259"/>
      <c r="I4427" s="259"/>
      <c r="J4427" s="259"/>
    </row>
    <row r="4428" spans="1:10">
      <c r="A4428" s="259"/>
      <c r="B4428" s="259"/>
      <c r="C4428" s="259"/>
      <c r="D4428" s="259"/>
      <c r="E4428" s="259"/>
      <c r="F4428" s="270"/>
      <c r="G4428" s="259"/>
      <c r="H4428" s="259"/>
      <c r="I4428" s="259"/>
      <c r="J4428" s="259"/>
    </row>
    <row r="4429" spans="1:10">
      <c r="A4429" s="259"/>
      <c r="B4429" s="259"/>
      <c r="C4429" s="259"/>
      <c r="D4429" s="259"/>
      <c r="E4429" s="259"/>
      <c r="F4429" s="270"/>
      <c r="G4429" s="259"/>
      <c r="H4429" s="259"/>
      <c r="I4429" s="259"/>
      <c r="J4429" s="259"/>
    </row>
    <row r="4430" spans="1:10">
      <c r="A4430" s="259"/>
      <c r="B4430" s="259"/>
      <c r="C4430" s="259"/>
      <c r="D4430" s="259"/>
      <c r="E4430" s="259"/>
      <c r="F4430" s="270"/>
      <c r="G4430" s="259"/>
      <c r="H4430" s="259"/>
      <c r="I4430" s="259"/>
      <c r="J4430" s="259"/>
    </row>
    <row r="4431" spans="1:10">
      <c r="A4431" s="259"/>
      <c r="B4431" s="259"/>
      <c r="C4431" s="259"/>
      <c r="D4431" s="259"/>
      <c r="E4431" s="259"/>
      <c r="F4431" s="270"/>
      <c r="G4431" s="259"/>
      <c r="H4431" s="259"/>
      <c r="I4431" s="259"/>
      <c r="J4431" s="259"/>
    </row>
    <row r="4432" spans="1:10">
      <c r="A4432" s="259"/>
      <c r="B4432" s="259"/>
      <c r="C4432" s="259"/>
      <c r="D4432" s="259"/>
      <c r="E4432" s="259"/>
      <c r="F4432" s="270"/>
      <c r="G4432" s="259"/>
      <c r="H4432" s="259"/>
      <c r="I4432" s="259"/>
      <c r="J4432" s="259"/>
    </row>
    <row r="4433" spans="1:10">
      <c r="A4433" s="259"/>
      <c r="B4433" s="259"/>
      <c r="C4433" s="259"/>
      <c r="D4433" s="259"/>
      <c r="E4433" s="259"/>
      <c r="F4433" s="270"/>
      <c r="G4433" s="259"/>
      <c r="H4433" s="259"/>
      <c r="I4433" s="259"/>
      <c r="J4433" s="259"/>
    </row>
    <row r="4434" spans="1:10">
      <c r="A4434" s="259"/>
      <c r="B4434" s="259"/>
      <c r="C4434" s="259"/>
      <c r="D4434" s="259"/>
      <c r="E4434" s="259"/>
      <c r="F4434" s="270"/>
      <c r="G4434" s="259"/>
      <c r="H4434" s="259"/>
      <c r="I4434" s="259"/>
      <c r="J4434" s="259"/>
    </row>
    <row r="4435" spans="1:10">
      <c r="A4435" s="259"/>
      <c r="B4435" s="259"/>
      <c r="C4435" s="259"/>
      <c r="D4435" s="259"/>
      <c r="E4435" s="259"/>
      <c r="F4435" s="270"/>
      <c r="G4435" s="259"/>
      <c r="H4435" s="259"/>
      <c r="I4435" s="259"/>
      <c r="J4435" s="259"/>
    </row>
    <row r="4436" spans="1:10">
      <c r="A4436" s="259"/>
      <c r="B4436" s="259"/>
      <c r="C4436" s="259"/>
      <c r="D4436" s="259"/>
      <c r="E4436" s="259"/>
      <c r="F4436" s="270"/>
      <c r="G4436" s="259"/>
      <c r="H4436" s="259"/>
      <c r="I4436" s="259"/>
      <c r="J4436" s="259"/>
    </row>
    <row r="4437" spans="1:10">
      <c r="A4437" s="259"/>
      <c r="B4437" s="259"/>
      <c r="C4437" s="259"/>
      <c r="D4437" s="259"/>
      <c r="E4437" s="259"/>
      <c r="F4437" s="270"/>
      <c r="G4437" s="259"/>
      <c r="H4437" s="259"/>
      <c r="I4437" s="259"/>
      <c r="J4437" s="259"/>
    </row>
    <row r="4438" spans="1:10">
      <c r="A4438" s="259"/>
      <c r="B4438" s="259"/>
      <c r="C4438" s="259"/>
      <c r="D4438" s="259"/>
      <c r="E4438" s="259"/>
      <c r="F4438" s="270"/>
      <c r="G4438" s="259"/>
      <c r="H4438" s="259"/>
      <c r="I4438" s="259"/>
      <c r="J4438" s="259"/>
    </row>
    <row r="4439" spans="1:10">
      <c r="A4439" s="259"/>
      <c r="B4439" s="259"/>
      <c r="C4439" s="259"/>
      <c r="D4439" s="259"/>
      <c r="E4439" s="259"/>
      <c r="F4439" s="270"/>
      <c r="G4439" s="259"/>
      <c r="H4439" s="259"/>
      <c r="I4439" s="259"/>
      <c r="J4439" s="259"/>
    </row>
    <row r="4440" spans="1:10">
      <c r="A4440" s="259"/>
      <c r="B4440" s="259"/>
      <c r="C4440" s="259"/>
      <c r="D4440" s="259"/>
      <c r="E4440" s="259"/>
      <c r="F4440" s="270"/>
      <c r="G4440" s="259"/>
      <c r="H4440" s="259"/>
      <c r="I4440" s="259"/>
      <c r="J4440" s="259"/>
    </row>
    <row r="4441" spans="1:10">
      <c r="A4441" s="259"/>
      <c r="B4441" s="259"/>
      <c r="C4441" s="259"/>
      <c r="D4441" s="259"/>
      <c r="E4441" s="259"/>
      <c r="F4441" s="270"/>
      <c r="G4441" s="259"/>
      <c r="H4441" s="259"/>
      <c r="I4441" s="259"/>
      <c r="J4441" s="259"/>
    </row>
    <row r="4442" spans="1:10">
      <c r="A4442" s="259"/>
      <c r="B4442" s="259"/>
      <c r="C4442" s="259"/>
      <c r="D4442" s="259"/>
      <c r="E4442" s="259"/>
      <c r="F4442" s="270"/>
      <c r="G4442" s="259"/>
      <c r="H4442" s="259"/>
      <c r="I4442" s="259"/>
      <c r="J4442" s="259"/>
    </row>
    <row r="4443" spans="1:10">
      <c r="A4443" s="259"/>
      <c r="B4443" s="259"/>
      <c r="C4443" s="259"/>
      <c r="D4443" s="259"/>
      <c r="E4443" s="259"/>
      <c r="F4443" s="270"/>
      <c r="G4443" s="259"/>
      <c r="H4443" s="259"/>
      <c r="I4443" s="259"/>
      <c r="J4443" s="259"/>
    </row>
    <row r="4444" spans="1:10">
      <c r="A4444" s="259"/>
      <c r="B4444" s="259"/>
      <c r="C4444" s="259"/>
      <c r="D4444" s="259"/>
      <c r="E4444" s="259"/>
      <c r="F4444" s="270"/>
      <c r="G4444" s="259"/>
      <c r="H4444" s="259"/>
      <c r="I4444" s="259"/>
      <c r="J4444" s="259"/>
    </row>
    <row r="4445" spans="1:10">
      <c r="A4445" s="259"/>
      <c r="B4445" s="259"/>
      <c r="C4445" s="259"/>
      <c r="D4445" s="259"/>
      <c r="E4445" s="259"/>
      <c r="F4445" s="270"/>
      <c r="G4445" s="259"/>
      <c r="H4445" s="259"/>
      <c r="I4445" s="259"/>
      <c r="J4445" s="259"/>
    </row>
    <row r="4446" spans="1:10">
      <c r="A4446" s="259"/>
      <c r="B4446" s="259"/>
      <c r="C4446" s="259"/>
      <c r="D4446" s="259"/>
      <c r="E4446" s="259"/>
      <c r="F4446" s="270"/>
      <c r="G4446" s="259"/>
      <c r="H4446" s="259"/>
      <c r="I4446" s="259"/>
      <c r="J4446" s="259"/>
    </row>
    <row r="4447" spans="1:10">
      <c r="A4447" s="259"/>
      <c r="B4447" s="259"/>
      <c r="C4447" s="259"/>
      <c r="D4447" s="259"/>
      <c r="E4447" s="259"/>
      <c r="F4447" s="270"/>
      <c r="G4447" s="259"/>
      <c r="H4447" s="259"/>
      <c r="I4447" s="259"/>
      <c r="J4447" s="259"/>
    </row>
    <row r="4448" spans="1:10">
      <c r="A4448" s="259"/>
      <c r="B4448" s="259"/>
      <c r="C4448" s="259"/>
      <c r="D4448" s="259"/>
      <c r="E4448" s="259"/>
      <c r="F4448" s="270"/>
      <c r="G4448" s="259"/>
      <c r="H4448" s="259"/>
      <c r="I4448" s="259"/>
      <c r="J4448" s="259"/>
    </row>
    <row r="4449" spans="1:10">
      <c r="A4449" s="259"/>
      <c r="B4449" s="259"/>
      <c r="C4449" s="259"/>
      <c r="D4449" s="259"/>
      <c r="E4449" s="259"/>
      <c r="F4449" s="270"/>
      <c r="G4449" s="259"/>
      <c r="H4449" s="259"/>
      <c r="I4449" s="259"/>
      <c r="J4449" s="259"/>
    </row>
    <row r="4450" spans="1:10">
      <c r="A4450" s="259"/>
      <c r="B4450" s="259"/>
      <c r="C4450" s="259"/>
      <c r="D4450" s="259"/>
      <c r="E4450" s="259"/>
      <c r="F4450" s="270"/>
      <c r="G4450" s="259"/>
      <c r="H4450" s="259"/>
      <c r="I4450" s="259"/>
      <c r="J4450" s="259"/>
    </row>
    <row r="4451" spans="1:10">
      <c r="A4451" s="259"/>
      <c r="B4451" s="259"/>
      <c r="C4451" s="259"/>
      <c r="D4451" s="259"/>
      <c r="E4451" s="259"/>
      <c r="F4451" s="270"/>
      <c r="G4451" s="259"/>
      <c r="H4451" s="259"/>
      <c r="I4451" s="259"/>
      <c r="J4451" s="259"/>
    </row>
    <row r="4452" spans="1:10">
      <c r="A4452" s="259"/>
      <c r="B4452" s="259"/>
      <c r="C4452" s="259"/>
      <c r="D4452" s="259"/>
      <c r="E4452" s="259"/>
      <c r="F4452" s="270"/>
      <c r="G4452" s="259"/>
      <c r="H4452" s="259"/>
      <c r="I4452" s="259"/>
      <c r="J4452" s="259"/>
    </row>
    <row r="4453" spans="1:10">
      <c r="A4453" s="259"/>
      <c r="B4453" s="259"/>
      <c r="C4453" s="259"/>
      <c r="D4453" s="259"/>
      <c r="E4453" s="259"/>
      <c r="F4453" s="270"/>
      <c r="G4453" s="259"/>
      <c r="H4453" s="259"/>
      <c r="I4453" s="259"/>
      <c r="J4453" s="259"/>
    </row>
    <row r="4454" spans="1:10">
      <c r="A4454" s="259"/>
      <c r="B4454" s="259"/>
      <c r="C4454" s="259"/>
      <c r="D4454" s="259"/>
      <c r="E4454" s="259"/>
      <c r="F4454" s="270"/>
      <c r="G4454" s="259"/>
      <c r="H4454" s="259"/>
      <c r="I4454" s="259"/>
      <c r="J4454" s="259"/>
    </row>
    <row r="4455" spans="1:10">
      <c r="A4455" s="259"/>
      <c r="B4455" s="259"/>
      <c r="C4455" s="259"/>
      <c r="D4455" s="259"/>
      <c r="E4455" s="259"/>
      <c r="F4455" s="270"/>
      <c r="G4455" s="259"/>
      <c r="H4455" s="259"/>
      <c r="I4455" s="259"/>
      <c r="J4455" s="259"/>
    </row>
    <row r="4456" spans="1:10">
      <c r="A4456" s="259"/>
      <c r="B4456" s="259"/>
      <c r="C4456" s="259"/>
      <c r="D4456" s="259"/>
      <c r="E4456" s="259"/>
      <c r="F4456" s="270"/>
      <c r="G4456" s="259"/>
      <c r="H4456" s="259"/>
      <c r="I4456" s="259"/>
      <c r="J4456" s="259"/>
    </row>
    <row r="4457" spans="1:10">
      <c r="A4457" s="259"/>
      <c r="B4457" s="259"/>
      <c r="C4457" s="259"/>
      <c r="D4457" s="259"/>
      <c r="E4457" s="259"/>
      <c r="F4457" s="270"/>
      <c r="G4457" s="259"/>
      <c r="H4457" s="259"/>
      <c r="I4457" s="259"/>
      <c r="J4457" s="259"/>
    </row>
    <row r="4458" spans="1:10">
      <c r="A4458" s="259"/>
      <c r="B4458" s="259"/>
      <c r="C4458" s="259"/>
      <c r="D4458" s="259"/>
      <c r="E4458" s="259"/>
      <c r="F4458" s="270"/>
      <c r="G4458" s="259"/>
      <c r="H4458" s="259"/>
      <c r="I4458" s="259"/>
      <c r="J4458" s="259"/>
    </row>
    <row r="4459" spans="1:10">
      <c r="A4459" s="259"/>
      <c r="B4459" s="259"/>
      <c r="C4459" s="259"/>
      <c r="D4459" s="259"/>
      <c r="E4459" s="259"/>
      <c r="F4459" s="270"/>
      <c r="G4459" s="259"/>
      <c r="H4459" s="259"/>
      <c r="I4459" s="259"/>
      <c r="J4459" s="259"/>
    </row>
    <row r="4460" spans="1:10">
      <c r="A4460" s="259"/>
      <c r="B4460" s="259"/>
      <c r="C4460" s="259"/>
      <c r="D4460" s="259"/>
      <c r="E4460" s="259"/>
      <c r="F4460" s="270"/>
      <c r="G4460" s="259"/>
      <c r="H4460" s="259"/>
      <c r="I4460" s="259"/>
      <c r="J4460" s="259"/>
    </row>
    <row r="4461" spans="1:10">
      <c r="A4461" s="259"/>
      <c r="B4461" s="259"/>
      <c r="C4461" s="259"/>
      <c r="D4461" s="259"/>
      <c r="E4461" s="259"/>
      <c r="F4461" s="270"/>
      <c r="G4461" s="259"/>
      <c r="H4461" s="259"/>
      <c r="I4461" s="259"/>
      <c r="J4461" s="259"/>
    </row>
    <row r="4462" spans="1:10">
      <c r="A4462" s="259"/>
      <c r="B4462" s="259"/>
      <c r="C4462" s="259"/>
      <c r="D4462" s="259"/>
      <c r="E4462" s="259"/>
      <c r="F4462" s="270"/>
      <c r="G4462" s="259"/>
      <c r="H4462" s="259"/>
      <c r="I4462" s="259"/>
      <c r="J4462" s="259"/>
    </row>
    <row r="4463" spans="1:10">
      <c r="A4463" s="259"/>
      <c r="B4463" s="259"/>
      <c r="C4463" s="259"/>
      <c r="D4463" s="259"/>
      <c r="E4463" s="259"/>
      <c r="F4463" s="270"/>
      <c r="G4463" s="259"/>
      <c r="H4463" s="259"/>
      <c r="I4463" s="259"/>
      <c r="J4463" s="259"/>
    </row>
    <row r="4464" spans="1:10">
      <c r="A4464" s="259"/>
      <c r="B4464" s="259"/>
      <c r="C4464" s="259"/>
      <c r="D4464" s="259"/>
      <c r="E4464" s="259"/>
      <c r="F4464" s="270"/>
      <c r="G4464" s="259"/>
      <c r="H4464" s="259"/>
      <c r="I4464" s="259"/>
      <c r="J4464" s="259"/>
    </row>
    <row r="4465" spans="1:10">
      <c r="A4465" s="259"/>
      <c r="B4465" s="259"/>
      <c r="C4465" s="259"/>
      <c r="D4465" s="259"/>
      <c r="E4465" s="259"/>
      <c r="F4465" s="270"/>
      <c r="G4465" s="259"/>
      <c r="H4465" s="259"/>
      <c r="I4465" s="259"/>
      <c r="J4465" s="259"/>
    </row>
    <row r="4466" spans="1:10">
      <c r="A4466" s="259"/>
      <c r="B4466" s="259"/>
      <c r="C4466" s="259"/>
      <c r="D4466" s="259"/>
      <c r="E4466" s="259"/>
      <c r="F4466" s="270"/>
      <c r="G4466" s="259"/>
      <c r="H4466" s="259"/>
      <c r="I4466" s="259"/>
      <c r="J4466" s="259"/>
    </row>
    <row r="4467" spans="1:10">
      <c r="A4467" s="259"/>
      <c r="B4467" s="259"/>
      <c r="C4467" s="259"/>
      <c r="D4467" s="259"/>
      <c r="E4467" s="259"/>
      <c r="F4467" s="270"/>
      <c r="G4467" s="259"/>
      <c r="H4467" s="259"/>
      <c r="I4467" s="259"/>
      <c r="J4467" s="259"/>
    </row>
    <row r="4468" spans="1:10">
      <c r="A4468" s="259"/>
      <c r="B4468" s="259"/>
      <c r="C4468" s="259"/>
      <c r="D4468" s="259"/>
      <c r="E4468" s="259"/>
      <c r="F4468" s="270"/>
      <c r="G4468" s="259"/>
      <c r="H4468" s="259"/>
      <c r="I4468" s="259"/>
      <c r="J4468" s="259"/>
    </row>
    <row r="4469" spans="1:10">
      <c r="A4469" s="259"/>
      <c r="B4469" s="259"/>
      <c r="C4469" s="259"/>
      <c r="D4469" s="259"/>
      <c r="E4469" s="259"/>
      <c r="F4469" s="270"/>
      <c r="G4469" s="259"/>
      <c r="H4469" s="259"/>
      <c r="I4469" s="259"/>
      <c r="J4469" s="259"/>
    </row>
    <row r="4470" spans="1:10">
      <c r="A4470" s="259"/>
      <c r="B4470" s="259"/>
      <c r="C4470" s="259"/>
      <c r="D4470" s="259"/>
      <c r="E4470" s="259"/>
      <c r="F4470" s="270"/>
      <c r="G4470" s="259"/>
      <c r="H4470" s="259"/>
      <c r="I4470" s="259"/>
      <c r="J4470" s="259"/>
    </row>
    <row r="4471" spans="1:10">
      <c r="A4471" s="259"/>
      <c r="B4471" s="259"/>
      <c r="C4471" s="259"/>
      <c r="D4471" s="259"/>
      <c r="E4471" s="259"/>
      <c r="F4471" s="270"/>
      <c r="G4471" s="259"/>
      <c r="H4471" s="259"/>
      <c r="I4471" s="259"/>
      <c r="J4471" s="259"/>
    </row>
    <row r="4472" spans="1:10">
      <c r="A4472" s="259"/>
      <c r="B4472" s="259"/>
      <c r="C4472" s="259"/>
      <c r="D4472" s="259"/>
      <c r="E4472" s="259"/>
      <c r="F4472" s="270"/>
      <c r="G4472" s="259"/>
      <c r="H4472" s="259"/>
      <c r="I4472" s="259"/>
      <c r="J4472" s="259"/>
    </row>
    <row r="4473" spans="1:10">
      <c r="A4473" s="259"/>
      <c r="B4473" s="259"/>
      <c r="C4473" s="259"/>
      <c r="D4473" s="259"/>
      <c r="E4473" s="259"/>
      <c r="F4473" s="270"/>
      <c r="G4473" s="259"/>
      <c r="H4473" s="259"/>
      <c r="I4473" s="259"/>
      <c r="J4473" s="259"/>
    </row>
    <row r="4474" spans="1:10">
      <c r="A4474" s="259"/>
      <c r="B4474" s="259"/>
      <c r="C4474" s="259"/>
      <c r="D4474" s="259"/>
      <c r="E4474" s="259"/>
      <c r="F4474" s="270"/>
      <c r="G4474" s="259"/>
      <c r="H4474" s="259"/>
      <c r="I4474" s="259"/>
      <c r="J4474" s="259"/>
    </row>
    <row r="4475" spans="1:10">
      <c r="A4475" s="259"/>
      <c r="B4475" s="259"/>
      <c r="C4475" s="259"/>
      <c r="D4475" s="259"/>
      <c r="E4475" s="259"/>
      <c r="F4475" s="270"/>
      <c r="G4475" s="259"/>
      <c r="H4475" s="259"/>
      <c r="I4475" s="259"/>
      <c r="J4475" s="259"/>
    </row>
    <row r="4476" spans="1:10">
      <c r="A4476" s="259"/>
      <c r="B4476" s="259"/>
      <c r="C4476" s="259"/>
      <c r="D4476" s="259"/>
      <c r="E4476" s="259"/>
      <c r="F4476" s="270"/>
      <c r="G4476" s="259"/>
      <c r="H4476" s="259"/>
      <c r="I4476" s="259"/>
      <c r="J4476" s="259"/>
    </row>
    <row r="4477" spans="1:10">
      <c r="A4477" s="259"/>
      <c r="B4477" s="259"/>
      <c r="C4477" s="259"/>
      <c r="D4477" s="259"/>
      <c r="E4477" s="259"/>
      <c r="F4477" s="270"/>
      <c r="G4477" s="259"/>
      <c r="H4477" s="259"/>
      <c r="I4477" s="259"/>
      <c r="J4477" s="259"/>
    </row>
    <row r="4478" spans="1:10">
      <c r="A4478" s="259"/>
      <c r="B4478" s="259"/>
      <c r="C4478" s="259"/>
      <c r="D4478" s="259"/>
      <c r="E4478" s="259"/>
      <c r="F4478" s="270"/>
      <c r="G4478" s="259"/>
      <c r="H4478" s="259"/>
      <c r="I4478" s="259"/>
      <c r="J4478" s="259"/>
    </row>
    <row r="4479" spans="1:10">
      <c r="A4479" s="259"/>
      <c r="B4479" s="259"/>
      <c r="C4479" s="259"/>
      <c r="D4479" s="259"/>
      <c r="E4479" s="259"/>
      <c r="F4479" s="270"/>
      <c r="G4479" s="259"/>
      <c r="H4479" s="259"/>
      <c r="I4479" s="259"/>
      <c r="J4479" s="259"/>
    </row>
    <row r="4480" spans="1:10">
      <c r="A4480" s="259"/>
      <c r="B4480" s="259"/>
      <c r="C4480" s="259"/>
      <c r="D4480" s="259"/>
      <c r="E4480" s="259"/>
      <c r="F4480" s="270"/>
      <c r="G4480" s="259"/>
      <c r="H4480" s="259"/>
      <c r="I4480" s="259"/>
      <c r="J4480" s="259"/>
    </row>
    <row r="4481" spans="1:10">
      <c r="A4481" s="259"/>
      <c r="B4481" s="259"/>
      <c r="C4481" s="259"/>
      <c r="D4481" s="259"/>
      <c r="E4481" s="259"/>
      <c r="F4481" s="270"/>
      <c r="G4481" s="259"/>
      <c r="H4481" s="259"/>
      <c r="I4481" s="259"/>
      <c r="J4481" s="259"/>
    </row>
    <row r="4482" spans="1:10">
      <c r="A4482" s="259"/>
      <c r="B4482" s="259"/>
      <c r="C4482" s="259"/>
      <c r="D4482" s="259"/>
      <c r="E4482" s="259"/>
      <c r="F4482" s="270"/>
      <c r="G4482" s="259"/>
      <c r="H4482" s="259"/>
      <c r="I4482" s="259"/>
      <c r="J4482" s="259"/>
    </row>
    <row r="4483" spans="1:10">
      <c r="A4483" s="259"/>
      <c r="B4483" s="259"/>
      <c r="C4483" s="259"/>
      <c r="D4483" s="259"/>
      <c r="E4483" s="259"/>
      <c r="F4483" s="270"/>
      <c r="G4483" s="259"/>
      <c r="H4483" s="259"/>
      <c r="I4483" s="259"/>
      <c r="J4483" s="259"/>
    </row>
    <row r="4484" spans="1:10">
      <c r="A4484" s="259"/>
      <c r="B4484" s="259"/>
      <c r="C4484" s="259"/>
      <c r="D4484" s="259"/>
      <c r="E4484" s="259"/>
      <c r="F4484" s="270"/>
      <c r="G4484" s="259"/>
      <c r="H4484" s="259"/>
      <c r="I4484" s="259"/>
      <c r="J4484" s="259"/>
    </row>
    <row r="4485" spans="1:10">
      <c r="A4485" s="259"/>
      <c r="B4485" s="259"/>
      <c r="C4485" s="259"/>
      <c r="D4485" s="259"/>
      <c r="E4485" s="259"/>
      <c r="F4485" s="270"/>
      <c r="G4485" s="259"/>
      <c r="H4485" s="259"/>
      <c r="I4485" s="259"/>
      <c r="J4485" s="259"/>
    </row>
    <row r="4486" spans="1:10">
      <c r="A4486" s="259"/>
      <c r="B4486" s="259"/>
      <c r="C4486" s="259"/>
      <c r="D4486" s="259"/>
      <c r="E4486" s="259"/>
      <c r="F4486" s="270"/>
      <c r="G4486" s="259"/>
      <c r="H4486" s="259"/>
      <c r="I4486" s="259"/>
      <c r="J4486" s="259"/>
    </row>
    <row r="4487" spans="1:10">
      <c r="A4487" s="259"/>
      <c r="B4487" s="259"/>
      <c r="C4487" s="259"/>
      <c r="D4487" s="259"/>
      <c r="E4487" s="259"/>
      <c r="F4487" s="270"/>
      <c r="G4487" s="259"/>
      <c r="H4487" s="259"/>
      <c r="I4487" s="259"/>
      <c r="J4487" s="259"/>
    </row>
    <row r="4488" spans="1:10">
      <c r="A4488" s="259"/>
      <c r="B4488" s="259"/>
      <c r="C4488" s="259"/>
      <c r="D4488" s="259"/>
      <c r="E4488" s="259"/>
      <c r="F4488" s="270"/>
      <c r="G4488" s="259"/>
      <c r="H4488" s="259"/>
      <c r="I4488" s="259"/>
      <c r="J4488" s="259"/>
    </row>
    <row r="4489" spans="1:10">
      <c r="A4489" s="259"/>
      <c r="B4489" s="259"/>
      <c r="C4489" s="259"/>
      <c r="D4489" s="259"/>
      <c r="E4489" s="259"/>
      <c r="F4489" s="270"/>
      <c r="G4489" s="259"/>
      <c r="H4489" s="259"/>
      <c r="I4489" s="259"/>
      <c r="J4489" s="259"/>
    </row>
    <row r="4490" spans="1:10">
      <c r="A4490" s="259"/>
      <c r="B4490" s="259"/>
      <c r="C4490" s="259"/>
      <c r="D4490" s="259"/>
      <c r="E4490" s="259"/>
      <c r="F4490" s="270"/>
      <c r="G4490" s="259"/>
      <c r="H4490" s="259"/>
      <c r="I4490" s="259"/>
      <c r="J4490" s="259"/>
    </row>
    <row r="4491" spans="1:10">
      <c r="A4491" s="259"/>
      <c r="B4491" s="259"/>
      <c r="C4491" s="259"/>
      <c r="D4491" s="259"/>
      <c r="E4491" s="259"/>
      <c r="F4491" s="270"/>
      <c r="G4491" s="259"/>
      <c r="H4491" s="259"/>
      <c r="I4491" s="259"/>
      <c r="J4491" s="259"/>
    </row>
    <row r="4492" spans="1:10">
      <c r="A4492" s="259"/>
      <c r="B4492" s="259"/>
      <c r="C4492" s="259"/>
      <c r="D4492" s="259"/>
      <c r="E4492" s="259"/>
      <c r="F4492" s="270"/>
      <c r="G4492" s="259"/>
      <c r="H4492" s="259"/>
      <c r="I4492" s="259"/>
      <c r="J4492" s="259"/>
    </row>
    <row r="4493" spans="1:10">
      <c r="A4493" s="259"/>
      <c r="B4493" s="259"/>
      <c r="C4493" s="259"/>
      <c r="D4493" s="259"/>
      <c r="E4493" s="259"/>
      <c r="F4493" s="270"/>
      <c r="G4493" s="259"/>
      <c r="H4493" s="259"/>
      <c r="I4493" s="259"/>
      <c r="J4493" s="259"/>
    </row>
    <row r="4494" spans="1:10">
      <c r="A4494" s="259"/>
      <c r="B4494" s="259"/>
      <c r="C4494" s="259"/>
      <c r="D4494" s="259"/>
      <c r="E4494" s="259"/>
      <c r="F4494" s="270"/>
      <c r="G4494" s="259"/>
      <c r="H4494" s="259"/>
      <c r="I4494" s="259"/>
      <c r="J4494" s="259"/>
    </row>
    <row r="4495" spans="1:10">
      <c r="A4495" s="259"/>
      <c r="B4495" s="259"/>
      <c r="C4495" s="259"/>
      <c r="D4495" s="259"/>
      <c r="E4495" s="259"/>
      <c r="F4495" s="270"/>
      <c r="G4495" s="259"/>
      <c r="H4495" s="259"/>
      <c r="I4495" s="259"/>
      <c r="J4495" s="259"/>
    </row>
    <row r="4496" spans="1:10">
      <c r="A4496" s="259"/>
      <c r="B4496" s="259"/>
      <c r="C4496" s="259"/>
      <c r="D4496" s="259"/>
      <c r="E4496" s="259"/>
      <c r="F4496" s="270"/>
      <c r="G4496" s="259"/>
      <c r="H4496" s="259"/>
      <c r="I4496" s="259"/>
      <c r="J4496" s="259"/>
    </row>
    <row r="4497" spans="1:10">
      <c r="A4497" s="259"/>
      <c r="B4497" s="259"/>
      <c r="C4497" s="259"/>
      <c r="D4497" s="259"/>
      <c r="E4497" s="259"/>
      <c r="F4497" s="270"/>
      <c r="G4497" s="259"/>
      <c r="H4497" s="259"/>
      <c r="I4497" s="259"/>
      <c r="J4497" s="259"/>
    </row>
    <row r="4498" spans="1:10">
      <c r="A4498" s="259"/>
      <c r="B4498" s="259"/>
      <c r="C4498" s="259"/>
      <c r="D4498" s="259"/>
      <c r="E4498" s="259"/>
      <c r="F4498" s="270"/>
      <c r="G4498" s="259"/>
      <c r="H4498" s="259"/>
      <c r="I4498" s="259"/>
      <c r="J4498" s="259"/>
    </row>
    <row r="4499" spans="1:10">
      <c r="A4499" s="259"/>
      <c r="B4499" s="259"/>
      <c r="C4499" s="259"/>
      <c r="D4499" s="259"/>
      <c r="E4499" s="259"/>
      <c r="F4499" s="270"/>
      <c r="G4499" s="259"/>
      <c r="H4499" s="259"/>
      <c r="I4499" s="259"/>
      <c r="J4499" s="259"/>
    </row>
    <row r="4500" spans="1:10">
      <c r="A4500" s="259"/>
      <c r="B4500" s="259"/>
      <c r="C4500" s="259"/>
      <c r="D4500" s="259"/>
      <c r="E4500" s="259"/>
      <c r="F4500" s="270"/>
      <c r="G4500" s="259"/>
      <c r="H4500" s="259"/>
      <c r="I4500" s="259"/>
      <c r="J4500" s="259"/>
    </row>
    <row r="4501" spans="1:10">
      <c r="A4501" s="259"/>
      <c r="B4501" s="259"/>
      <c r="C4501" s="259"/>
      <c r="D4501" s="259"/>
      <c r="E4501" s="259"/>
      <c r="F4501" s="270"/>
      <c r="G4501" s="259"/>
      <c r="H4501" s="259"/>
      <c r="I4501" s="259"/>
      <c r="J4501" s="259"/>
    </row>
    <row r="4502" spans="1:10">
      <c r="A4502" s="259"/>
      <c r="B4502" s="259"/>
      <c r="C4502" s="259"/>
      <c r="D4502" s="259"/>
      <c r="E4502" s="259"/>
      <c r="F4502" s="270"/>
      <c r="G4502" s="259"/>
      <c r="H4502" s="259"/>
      <c r="I4502" s="259"/>
      <c r="J4502" s="259"/>
    </row>
    <row r="4503" spans="1:10">
      <c r="A4503" s="259"/>
      <c r="B4503" s="259"/>
      <c r="C4503" s="259"/>
      <c r="D4503" s="259"/>
      <c r="E4503" s="259"/>
      <c r="F4503" s="270"/>
      <c r="G4503" s="259"/>
      <c r="H4503" s="259"/>
      <c r="I4503" s="259"/>
      <c r="J4503" s="259"/>
    </row>
    <row r="4504" spans="1:10">
      <c r="A4504" s="259"/>
      <c r="B4504" s="259"/>
      <c r="C4504" s="259"/>
      <c r="D4504" s="259"/>
      <c r="E4504" s="259"/>
      <c r="F4504" s="270"/>
      <c r="G4504" s="259"/>
      <c r="H4504" s="259"/>
      <c r="I4504" s="259"/>
      <c r="J4504" s="259"/>
    </row>
    <row r="4505" spans="1:10">
      <c r="A4505" s="259"/>
      <c r="B4505" s="259"/>
      <c r="C4505" s="259"/>
      <c r="D4505" s="259"/>
      <c r="E4505" s="259"/>
      <c r="F4505" s="270"/>
      <c r="G4505" s="259"/>
      <c r="H4505" s="259"/>
      <c r="I4505" s="259"/>
      <c r="J4505" s="259"/>
    </row>
    <row r="4506" spans="1:10">
      <c r="A4506" s="259"/>
      <c r="B4506" s="259"/>
      <c r="C4506" s="259"/>
      <c r="D4506" s="259"/>
      <c r="E4506" s="259"/>
      <c r="F4506" s="270"/>
      <c r="G4506" s="259"/>
      <c r="H4506" s="259"/>
      <c r="I4506" s="259"/>
      <c r="J4506" s="259"/>
    </row>
    <row r="4507" spans="1:10">
      <c r="A4507" s="259"/>
      <c r="B4507" s="259"/>
      <c r="C4507" s="259"/>
      <c r="D4507" s="259"/>
      <c r="E4507" s="259"/>
      <c r="F4507" s="270"/>
      <c r="G4507" s="259"/>
      <c r="H4507" s="259"/>
      <c r="I4507" s="259"/>
      <c r="J4507" s="259"/>
    </row>
    <row r="4508" spans="1:10">
      <c r="A4508" s="259"/>
      <c r="B4508" s="259"/>
      <c r="C4508" s="259"/>
      <c r="D4508" s="259"/>
      <c r="E4508" s="259"/>
      <c r="F4508" s="270"/>
      <c r="G4508" s="259"/>
      <c r="H4508" s="259"/>
      <c r="I4508" s="259"/>
      <c r="J4508" s="259"/>
    </row>
    <row r="4509" spans="1:10">
      <c r="A4509" s="259"/>
      <c r="B4509" s="259"/>
      <c r="C4509" s="259"/>
      <c r="D4509" s="259"/>
      <c r="E4509" s="259"/>
      <c r="F4509" s="270"/>
      <c r="G4509" s="259"/>
      <c r="H4509" s="259"/>
      <c r="I4509" s="259"/>
      <c r="J4509" s="259"/>
    </row>
    <row r="4510" spans="1:10">
      <c r="A4510" s="259"/>
      <c r="B4510" s="259"/>
      <c r="C4510" s="259"/>
      <c r="D4510" s="259"/>
      <c r="E4510" s="259"/>
      <c r="F4510" s="270"/>
      <c r="G4510" s="259"/>
      <c r="H4510" s="259"/>
      <c r="I4510" s="259"/>
      <c r="J4510" s="259"/>
    </row>
    <row r="4511" spans="1:10">
      <c r="A4511" s="259"/>
      <c r="B4511" s="259"/>
      <c r="C4511" s="259"/>
      <c r="D4511" s="259"/>
      <c r="E4511" s="259"/>
      <c r="F4511" s="270"/>
      <c r="G4511" s="259"/>
      <c r="H4511" s="259"/>
      <c r="I4511" s="259"/>
      <c r="J4511" s="259"/>
    </row>
    <row r="4512" spans="1:10">
      <c r="A4512" s="259"/>
      <c r="B4512" s="259"/>
      <c r="C4512" s="259"/>
      <c r="D4512" s="259"/>
      <c r="E4512" s="259"/>
      <c r="F4512" s="270"/>
      <c r="G4512" s="259"/>
      <c r="H4512" s="259"/>
      <c r="I4512" s="259"/>
      <c r="J4512" s="259"/>
    </row>
    <row r="4513" spans="1:10">
      <c r="A4513" s="259"/>
      <c r="B4513" s="259"/>
      <c r="C4513" s="259"/>
      <c r="D4513" s="259"/>
      <c r="E4513" s="259"/>
      <c r="F4513" s="270"/>
      <c r="G4513" s="259"/>
      <c r="H4513" s="259"/>
      <c r="I4513" s="259"/>
      <c r="J4513" s="259"/>
    </row>
    <row r="4514" spans="1:10">
      <c r="A4514" s="259"/>
      <c r="B4514" s="259"/>
      <c r="C4514" s="259"/>
      <c r="D4514" s="259"/>
      <c r="E4514" s="259"/>
      <c r="F4514" s="270"/>
      <c r="G4514" s="259"/>
      <c r="H4514" s="259"/>
      <c r="I4514" s="259"/>
      <c r="J4514" s="259"/>
    </row>
    <row r="4515" spans="1:10">
      <c r="A4515" s="259"/>
      <c r="B4515" s="259"/>
      <c r="C4515" s="259"/>
      <c r="D4515" s="259"/>
      <c r="E4515" s="259"/>
      <c r="F4515" s="270"/>
      <c r="G4515" s="259"/>
      <c r="H4515" s="259"/>
      <c r="I4515" s="259"/>
      <c r="J4515" s="259"/>
    </row>
    <row r="4516" spans="1:10">
      <c r="A4516" s="259"/>
      <c r="B4516" s="259"/>
      <c r="C4516" s="259"/>
      <c r="D4516" s="259"/>
      <c r="E4516" s="259"/>
      <c r="F4516" s="270"/>
      <c r="G4516" s="259"/>
      <c r="H4516" s="259"/>
      <c r="I4516" s="259"/>
      <c r="J4516" s="259"/>
    </row>
    <row r="4517" spans="1:10">
      <c r="A4517" s="259"/>
      <c r="B4517" s="259"/>
      <c r="C4517" s="259"/>
      <c r="D4517" s="259"/>
      <c r="E4517" s="259"/>
      <c r="F4517" s="270"/>
      <c r="G4517" s="259"/>
      <c r="H4517" s="259"/>
      <c r="I4517" s="259"/>
      <c r="J4517" s="259"/>
    </row>
    <row r="4518" spans="1:10">
      <c r="A4518" s="259"/>
      <c r="B4518" s="259"/>
      <c r="C4518" s="259"/>
      <c r="D4518" s="259"/>
      <c r="E4518" s="259"/>
      <c r="F4518" s="270"/>
      <c r="G4518" s="259"/>
      <c r="H4518" s="259"/>
      <c r="I4518" s="259"/>
      <c r="J4518" s="259"/>
    </row>
    <row r="4519" spans="1:10">
      <c r="A4519" s="259"/>
      <c r="B4519" s="259"/>
      <c r="C4519" s="259"/>
      <c r="D4519" s="259"/>
      <c r="E4519" s="259"/>
      <c r="F4519" s="270"/>
      <c r="G4519" s="259"/>
      <c r="H4519" s="259"/>
      <c r="I4519" s="259"/>
      <c r="J4519" s="259"/>
    </row>
    <row r="4520" spans="1:10">
      <c r="A4520" s="259"/>
      <c r="B4520" s="259"/>
      <c r="C4520" s="259"/>
      <c r="D4520" s="259"/>
      <c r="E4520" s="259"/>
      <c r="F4520" s="270"/>
      <c r="G4520" s="259"/>
      <c r="H4520" s="259"/>
      <c r="I4520" s="259"/>
      <c r="J4520" s="259"/>
    </row>
    <row r="4521" spans="1:10">
      <c r="A4521" s="259"/>
      <c r="B4521" s="259"/>
      <c r="C4521" s="259"/>
      <c r="D4521" s="259"/>
      <c r="E4521" s="259"/>
      <c r="F4521" s="270"/>
      <c r="G4521" s="259"/>
      <c r="H4521" s="259"/>
      <c r="I4521" s="259"/>
      <c r="J4521" s="259"/>
    </row>
    <row r="4522" spans="1:10">
      <c r="A4522" s="259"/>
      <c r="B4522" s="259"/>
      <c r="C4522" s="259"/>
      <c r="D4522" s="259"/>
      <c r="E4522" s="259"/>
      <c r="F4522" s="270"/>
      <c r="G4522" s="259"/>
      <c r="H4522" s="259"/>
      <c r="I4522" s="259"/>
      <c r="J4522" s="259"/>
    </row>
    <row r="4523" spans="1:10">
      <c r="A4523" s="259"/>
      <c r="B4523" s="259"/>
      <c r="C4523" s="259"/>
      <c r="D4523" s="259"/>
      <c r="E4523" s="259"/>
      <c r="F4523" s="270"/>
      <c r="G4523" s="259"/>
      <c r="H4523" s="259"/>
      <c r="I4523" s="259"/>
      <c r="J4523" s="259"/>
    </row>
    <row r="4524" spans="1:10">
      <c r="A4524" s="259"/>
      <c r="B4524" s="259"/>
      <c r="C4524" s="259"/>
      <c r="D4524" s="259"/>
      <c r="E4524" s="259"/>
      <c r="F4524" s="270"/>
      <c r="G4524" s="259"/>
      <c r="H4524" s="259"/>
      <c r="I4524" s="259"/>
      <c r="J4524" s="259"/>
    </row>
    <row r="4525" spans="1:10">
      <c r="A4525" s="259"/>
      <c r="B4525" s="259"/>
      <c r="C4525" s="259"/>
      <c r="D4525" s="259"/>
      <c r="E4525" s="259"/>
      <c r="F4525" s="270"/>
      <c r="G4525" s="259"/>
      <c r="H4525" s="259"/>
      <c r="I4525" s="259"/>
      <c r="J4525" s="259"/>
    </row>
    <row r="4526" spans="1:10">
      <c r="A4526" s="259"/>
      <c r="B4526" s="259"/>
      <c r="C4526" s="259"/>
      <c r="D4526" s="259"/>
      <c r="E4526" s="259"/>
      <c r="F4526" s="270"/>
      <c r="G4526" s="259"/>
      <c r="H4526" s="259"/>
      <c r="I4526" s="259"/>
      <c r="J4526" s="259"/>
    </row>
    <row r="4527" spans="1:10">
      <c r="A4527" s="259"/>
      <c r="B4527" s="259"/>
      <c r="C4527" s="259"/>
      <c r="D4527" s="259"/>
      <c r="E4527" s="259"/>
      <c r="F4527" s="270"/>
      <c r="G4527" s="259"/>
      <c r="H4527" s="259"/>
      <c r="I4527" s="259"/>
      <c r="J4527" s="259"/>
    </row>
    <row r="4528" spans="1:10">
      <c r="A4528" s="259"/>
      <c r="B4528" s="259"/>
      <c r="C4528" s="259"/>
      <c r="D4528" s="259"/>
      <c r="E4528" s="259"/>
      <c r="F4528" s="270"/>
      <c r="G4528" s="259"/>
      <c r="H4528" s="259"/>
      <c r="I4528" s="259"/>
      <c r="J4528" s="259"/>
    </row>
    <row r="4529" spans="1:10">
      <c r="A4529" s="259"/>
      <c r="B4529" s="259"/>
      <c r="C4529" s="259"/>
      <c r="D4529" s="259"/>
      <c r="E4529" s="259"/>
      <c r="F4529" s="270"/>
      <c r="G4529" s="259"/>
      <c r="H4529" s="259"/>
      <c r="I4529" s="259"/>
      <c r="J4529" s="259"/>
    </row>
    <row r="4530" spans="1:10">
      <c r="A4530" s="259"/>
      <c r="B4530" s="259"/>
      <c r="C4530" s="259"/>
      <c r="D4530" s="259"/>
      <c r="E4530" s="259"/>
      <c r="F4530" s="270"/>
      <c r="G4530" s="259"/>
      <c r="H4530" s="259"/>
      <c r="I4530" s="259"/>
      <c r="J4530" s="259"/>
    </row>
    <row r="4531" spans="1:10">
      <c r="A4531" s="259"/>
      <c r="B4531" s="259"/>
      <c r="C4531" s="259"/>
      <c r="D4531" s="259"/>
      <c r="E4531" s="259"/>
      <c r="F4531" s="270"/>
      <c r="G4531" s="259"/>
      <c r="H4531" s="259"/>
      <c r="I4531" s="259"/>
      <c r="J4531" s="259"/>
    </row>
    <row r="4532" spans="1:10">
      <c r="A4532" s="259"/>
      <c r="B4532" s="259"/>
      <c r="C4532" s="259"/>
      <c r="D4532" s="259"/>
      <c r="E4532" s="259"/>
      <c r="F4532" s="270"/>
      <c r="G4532" s="259"/>
      <c r="H4532" s="259"/>
      <c r="I4532" s="259"/>
      <c r="J4532" s="259"/>
    </row>
    <row r="4533" spans="1:10">
      <c r="A4533" s="259"/>
      <c r="B4533" s="259"/>
      <c r="C4533" s="259"/>
      <c r="D4533" s="259"/>
      <c r="E4533" s="259"/>
      <c r="F4533" s="270"/>
      <c r="G4533" s="259"/>
      <c r="H4533" s="259"/>
      <c r="I4533" s="259"/>
      <c r="J4533" s="259"/>
    </row>
    <row r="4534" spans="1:10">
      <c r="A4534" s="259"/>
      <c r="B4534" s="259"/>
      <c r="C4534" s="259"/>
      <c r="D4534" s="259"/>
      <c r="E4534" s="259"/>
      <c r="F4534" s="270"/>
      <c r="G4534" s="259"/>
      <c r="H4534" s="259"/>
      <c r="I4534" s="259"/>
      <c r="J4534" s="259"/>
    </row>
    <row r="4535" spans="1:10">
      <c r="A4535" s="259"/>
      <c r="B4535" s="259"/>
      <c r="C4535" s="259"/>
      <c r="D4535" s="259"/>
      <c r="E4535" s="259"/>
      <c r="F4535" s="270"/>
      <c r="G4535" s="259"/>
      <c r="H4535" s="259"/>
      <c r="I4535" s="259"/>
      <c r="J4535" s="259"/>
    </row>
    <row r="4536" spans="1:10">
      <c r="A4536" s="259"/>
      <c r="B4536" s="259"/>
      <c r="C4536" s="259"/>
      <c r="D4536" s="259"/>
      <c r="E4536" s="259"/>
      <c r="F4536" s="270"/>
      <c r="G4536" s="259"/>
      <c r="H4536" s="259"/>
      <c r="I4536" s="259"/>
      <c r="J4536" s="259"/>
    </row>
    <row r="4537" spans="1:10">
      <c r="A4537" s="259"/>
      <c r="B4537" s="259"/>
      <c r="C4537" s="259"/>
      <c r="D4537" s="259"/>
      <c r="E4537" s="259"/>
      <c r="F4537" s="270"/>
      <c r="G4537" s="259"/>
      <c r="H4537" s="259"/>
      <c r="I4537" s="259"/>
      <c r="J4537" s="259"/>
    </row>
    <row r="4538" spans="1:10">
      <c r="A4538" s="259"/>
      <c r="B4538" s="259"/>
      <c r="C4538" s="259"/>
      <c r="D4538" s="259"/>
      <c r="E4538" s="259"/>
      <c r="F4538" s="270"/>
      <c r="G4538" s="259"/>
      <c r="H4538" s="259"/>
      <c r="I4538" s="259"/>
      <c r="J4538" s="259"/>
    </row>
    <row r="4539" spans="1:10">
      <c r="A4539" s="259"/>
      <c r="B4539" s="259"/>
      <c r="C4539" s="259"/>
      <c r="D4539" s="259"/>
      <c r="E4539" s="259"/>
      <c r="F4539" s="270"/>
      <c r="G4539" s="259"/>
      <c r="H4539" s="259"/>
      <c r="I4539" s="259"/>
      <c r="J4539" s="259"/>
    </row>
    <row r="4540" spans="1:10">
      <c r="A4540" s="259"/>
      <c r="B4540" s="259"/>
      <c r="C4540" s="259"/>
      <c r="D4540" s="259"/>
      <c r="E4540" s="259"/>
      <c r="F4540" s="270"/>
      <c r="G4540" s="259"/>
      <c r="H4540" s="259"/>
      <c r="I4540" s="259"/>
      <c r="J4540" s="259"/>
    </row>
    <row r="4541" spans="1:10">
      <c r="A4541" s="259"/>
      <c r="B4541" s="259"/>
      <c r="C4541" s="259"/>
      <c r="D4541" s="259"/>
      <c r="E4541" s="259"/>
      <c r="F4541" s="270"/>
      <c r="G4541" s="259"/>
      <c r="H4541" s="259"/>
      <c r="I4541" s="259"/>
      <c r="J4541" s="259"/>
    </row>
    <row r="4542" spans="1:10">
      <c r="A4542" s="259"/>
      <c r="B4542" s="259"/>
      <c r="C4542" s="259"/>
      <c r="D4542" s="259"/>
      <c r="E4542" s="259"/>
      <c r="F4542" s="270"/>
      <c r="G4542" s="259"/>
      <c r="H4542" s="259"/>
      <c r="I4542" s="259"/>
      <c r="J4542" s="259"/>
    </row>
    <row r="4543" spans="1:10">
      <c r="A4543" s="259"/>
      <c r="B4543" s="259"/>
      <c r="C4543" s="259"/>
      <c r="D4543" s="259"/>
      <c r="E4543" s="259"/>
      <c r="F4543" s="270"/>
      <c r="G4543" s="259"/>
      <c r="H4543" s="259"/>
      <c r="I4543" s="259"/>
      <c r="J4543" s="259"/>
    </row>
    <row r="4544" spans="1:10">
      <c r="A4544" s="259"/>
      <c r="B4544" s="259"/>
      <c r="C4544" s="259"/>
      <c r="D4544" s="259"/>
      <c r="E4544" s="259"/>
      <c r="F4544" s="270"/>
      <c r="G4544" s="259"/>
      <c r="H4544" s="259"/>
      <c r="I4544" s="259"/>
      <c r="J4544" s="259"/>
    </row>
    <row r="4545" spans="1:10">
      <c r="A4545" s="259"/>
      <c r="B4545" s="259"/>
      <c r="C4545" s="259"/>
      <c r="D4545" s="259"/>
      <c r="E4545" s="259"/>
      <c r="F4545" s="270"/>
      <c r="G4545" s="259"/>
      <c r="H4545" s="259"/>
      <c r="I4545" s="259"/>
      <c r="J4545" s="259"/>
    </row>
    <row r="4546" spans="1:10">
      <c r="A4546" s="259"/>
      <c r="B4546" s="259"/>
      <c r="C4546" s="259"/>
      <c r="D4546" s="259"/>
      <c r="E4546" s="259"/>
      <c r="F4546" s="270"/>
      <c r="G4546" s="259"/>
      <c r="H4546" s="259"/>
      <c r="I4546" s="259"/>
      <c r="J4546" s="259"/>
    </row>
    <row r="4547" spans="1:10">
      <c r="A4547" s="259"/>
      <c r="B4547" s="259"/>
      <c r="C4547" s="259"/>
      <c r="D4547" s="259"/>
      <c r="E4547" s="259"/>
      <c r="F4547" s="270"/>
      <c r="G4547" s="259"/>
      <c r="H4547" s="259"/>
      <c r="I4547" s="259"/>
      <c r="J4547" s="259"/>
    </row>
    <row r="4548" spans="1:10">
      <c r="A4548" s="259"/>
      <c r="B4548" s="259"/>
      <c r="C4548" s="259"/>
      <c r="D4548" s="259"/>
      <c r="E4548" s="259"/>
      <c r="F4548" s="270"/>
      <c r="G4548" s="259"/>
      <c r="H4548" s="259"/>
      <c r="I4548" s="259"/>
      <c r="J4548" s="259"/>
    </row>
    <row r="4549" spans="1:10">
      <c r="A4549" s="259"/>
      <c r="B4549" s="259"/>
      <c r="C4549" s="259"/>
      <c r="D4549" s="259"/>
      <c r="E4549" s="259"/>
      <c r="F4549" s="270"/>
      <c r="G4549" s="259"/>
      <c r="H4549" s="259"/>
      <c r="I4549" s="259"/>
      <c r="J4549" s="259"/>
    </row>
    <row r="4550" spans="1:10">
      <c r="A4550" s="259"/>
      <c r="B4550" s="259"/>
      <c r="C4550" s="259"/>
      <c r="D4550" s="259"/>
      <c r="E4550" s="259"/>
      <c r="F4550" s="270"/>
      <c r="G4550" s="259"/>
      <c r="H4550" s="259"/>
      <c r="I4550" s="259"/>
      <c r="J4550" s="259"/>
    </row>
    <row r="4551" spans="1:10">
      <c r="A4551" s="259"/>
      <c r="B4551" s="259"/>
      <c r="C4551" s="259"/>
      <c r="D4551" s="259"/>
      <c r="E4551" s="259"/>
      <c r="F4551" s="270"/>
      <c r="G4551" s="259"/>
      <c r="H4551" s="259"/>
      <c r="I4551" s="259"/>
      <c r="J4551" s="259"/>
    </row>
    <row r="4552" spans="1:10">
      <c r="A4552" s="259"/>
      <c r="B4552" s="259"/>
      <c r="C4552" s="259"/>
      <c r="D4552" s="259"/>
      <c r="E4552" s="259"/>
      <c r="F4552" s="270"/>
      <c r="G4552" s="259"/>
      <c r="H4552" s="259"/>
      <c r="I4552" s="259"/>
      <c r="J4552" s="259"/>
    </row>
    <row r="4553" spans="1:10">
      <c r="A4553" s="259"/>
      <c r="B4553" s="259"/>
      <c r="C4553" s="259"/>
      <c r="D4553" s="259"/>
      <c r="E4553" s="259"/>
      <c r="F4553" s="270"/>
      <c r="G4553" s="259"/>
      <c r="H4553" s="259"/>
      <c r="I4553" s="259"/>
      <c r="J4553" s="259"/>
    </row>
    <row r="4554" spans="1:10">
      <c r="A4554" s="259"/>
      <c r="B4554" s="259"/>
      <c r="C4554" s="259"/>
      <c r="D4554" s="259"/>
      <c r="E4554" s="259"/>
      <c r="F4554" s="270"/>
      <c r="G4554" s="259"/>
      <c r="H4554" s="259"/>
      <c r="I4554" s="259"/>
      <c r="J4554" s="259"/>
    </row>
    <row r="4555" spans="1:10">
      <c r="A4555" s="259"/>
      <c r="B4555" s="259"/>
      <c r="C4555" s="259"/>
      <c r="D4555" s="259"/>
      <c r="E4555" s="259"/>
      <c r="F4555" s="270"/>
      <c r="G4555" s="259"/>
      <c r="H4555" s="259"/>
      <c r="I4555" s="259"/>
      <c r="J4555" s="259"/>
    </row>
    <row r="4556" spans="1:10">
      <c r="A4556" s="259"/>
      <c r="B4556" s="259"/>
      <c r="C4556" s="259"/>
      <c r="D4556" s="259"/>
      <c r="E4556" s="259"/>
      <c r="F4556" s="270"/>
      <c r="G4556" s="259"/>
      <c r="H4556" s="259"/>
      <c r="I4556" s="259"/>
      <c r="J4556" s="259"/>
    </row>
    <row r="4557" spans="1:10">
      <c r="A4557" s="259"/>
      <c r="B4557" s="259"/>
      <c r="C4557" s="259"/>
      <c r="D4557" s="259"/>
      <c r="E4557" s="259"/>
      <c r="F4557" s="270"/>
      <c r="G4557" s="259"/>
      <c r="H4557" s="259"/>
      <c r="I4557" s="259"/>
      <c r="J4557" s="259"/>
    </row>
    <row r="4558" spans="1:10">
      <c r="A4558" s="259"/>
      <c r="B4558" s="259"/>
      <c r="C4558" s="259"/>
      <c r="D4558" s="259"/>
      <c r="E4558" s="259"/>
      <c r="F4558" s="270"/>
      <c r="G4558" s="259"/>
      <c r="H4558" s="259"/>
      <c r="I4558" s="259"/>
      <c r="J4558" s="259"/>
    </row>
    <row r="4559" spans="1:10">
      <c r="A4559" s="259"/>
      <c r="B4559" s="259"/>
      <c r="C4559" s="259"/>
      <c r="D4559" s="259"/>
      <c r="E4559" s="259"/>
      <c r="F4559" s="270"/>
      <c r="G4559" s="259"/>
      <c r="H4559" s="259"/>
      <c r="I4559" s="259"/>
      <c r="J4559" s="259"/>
    </row>
    <row r="4560" spans="1:10">
      <c r="A4560" s="259"/>
      <c r="B4560" s="259"/>
      <c r="C4560" s="259"/>
      <c r="D4560" s="259"/>
      <c r="E4560" s="259"/>
      <c r="F4560" s="270"/>
      <c r="G4560" s="259"/>
      <c r="H4560" s="259"/>
      <c r="I4560" s="259"/>
      <c r="J4560" s="259"/>
    </row>
    <row r="4561" spans="1:10">
      <c r="A4561" s="259"/>
      <c r="B4561" s="259"/>
      <c r="C4561" s="259"/>
      <c r="D4561" s="259"/>
      <c r="E4561" s="259"/>
      <c r="F4561" s="270"/>
      <c r="G4561" s="259"/>
      <c r="H4561" s="259"/>
      <c r="I4561" s="259"/>
      <c r="J4561" s="259"/>
    </row>
    <row r="4562" spans="1:10">
      <c r="A4562" s="259"/>
      <c r="B4562" s="259"/>
      <c r="C4562" s="259"/>
      <c r="D4562" s="259"/>
      <c r="E4562" s="259"/>
      <c r="F4562" s="270"/>
      <c r="G4562" s="259"/>
      <c r="H4562" s="259"/>
      <c r="I4562" s="259"/>
      <c r="J4562" s="259"/>
    </row>
    <row r="4563" spans="1:10">
      <c r="A4563" s="259"/>
      <c r="B4563" s="259"/>
      <c r="C4563" s="259"/>
      <c r="D4563" s="259"/>
      <c r="E4563" s="259"/>
      <c r="F4563" s="270"/>
      <c r="G4563" s="259"/>
      <c r="H4563" s="259"/>
      <c r="I4563" s="259"/>
      <c r="J4563" s="259"/>
    </row>
    <row r="4564" spans="1:10">
      <c r="A4564" s="259"/>
      <c r="B4564" s="259"/>
      <c r="C4564" s="259"/>
      <c r="D4564" s="259"/>
      <c r="E4564" s="259"/>
      <c r="F4564" s="270"/>
      <c r="G4564" s="259"/>
      <c r="H4564" s="259"/>
      <c r="I4564" s="259"/>
      <c r="J4564" s="259"/>
    </row>
    <row r="4565" spans="1:10">
      <c r="A4565" s="259"/>
      <c r="B4565" s="259"/>
      <c r="C4565" s="259"/>
      <c r="D4565" s="259"/>
      <c r="E4565" s="259"/>
      <c r="F4565" s="270"/>
      <c r="G4565" s="259"/>
      <c r="H4565" s="259"/>
      <c r="I4565" s="259"/>
      <c r="J4565" s="259"/>
    </row>
    <row r="4566" spans="1:10">
      <c r="A4566" s="259"/>
      <c r="B4566" s="259"/>
      <c r="C4566" s="259"/>
      <c r="D4566" s="259"/>
      <c r="E4566" s="259"/>
      <c r="F4566" s="270"/>
      <c r="G4566" s="259"/>
      <c r="H4566" s="259"/>
      <c r="I4566" s="259"/>
      <c r="J4566" s="259"/>
    </row>
    <row r="4567" spans="1:10">
      <c r="A4567" s="259"/>
      <c r="B4567" s="259"/>
      <c r="C4567" s="259"/>
      <c r="D4567" s="259"/>
      <c r="E4567" s="259"/>
      <c r="F4567" s="270"/>
      <c r="G4567" s="259"/>
      <c r="H4567" s="259"/>
      <c r="I4567" s="259"/>
      <c r="J4567" s="259"/>
    </row>
    <row r="4568" spans="1:10">
      <c r="A4568" s="259"/>
      <c r="B4568" s="259"/>
      <c r="C4568" s="259"/>
      <c r="D4568" s="259"/>
      <c r="E4568" s="259"/>
      <c r="F4568" s="270"/>
      <c r="G4568" s="259"/>
      <c r="H4568" s="259"/>
      <c r="I4568" s="259"/>
      <c r="J4568" s="259"/>
    </row>
    <row r="4569" spans="1:10">
      <c r="A4569" s="259"/>
      <c r="B4569" s="259"/>
      <c r="C4569" s="259"/>
      <c r="D4569" s="259"/>
      <c r="E4569" s="259"/>
      <c r="F4569" s="270"/>
      <c r="G4569" s="259"/>
      <c r="H4569" s="259"/>
      <c r="I4569" s="259"/>
      <c r="J4569" s="259"/>
    </row>
    <row r="4570" spans="1:10">
      <c r="A4570" s="259"/>
      <c r="B4570" s="259"/>
      <c r="C4570" s="259"/>
      <c r="D4570" s="259"/>
      <c r="E4570" s="259"/>
      <c r="F4570" s="270"/>
      <c r="G4570" s="259"/>
      <c r="H4570" s="259"/>
      <c r="I4570" s="259"/>
      <c r="J4570" s="259"/>
    </row>
    <row r="4571" spans="1:10">
      <c r="A4571" s="259"/>
      <c r="B4571" s="259"/>
      <c r="C4571" s="259"/>
      <c r="D4571" s="259"/>
      <c r="E4571" s="259"/>
      <c r="F4571" s="270"/>
      <c r="G4571" s="259"/>
      <c r="H4571" s="259"/>
      <c r="I4571" s="259"/>
      <c r="J4571" s="259"/>
    </row>
    <row r="4572" spans="1:10">
      <c r="A4572" s="259"/>
      <c r="B4572" s="259"/>
      <c r="C4572" s="259"/>
      <c r="D4572" s="259"/>
      <c r="E4572" s="259"/>
      <c r="F4572" s="270"/>
      <c r="G4572" s="259"/>
      <c r="H4572" s="259"/>
      <c r="I4572" s="259"/>
      <c r="J4572" s="259"/>
    </row>
    <row r="4573" spans="1:10">
      <c r="A4573" s="259"/>
      <c r="B4573" s="259"/>
      <c r="C4573" s="259"/>
      <c r="D4573" s="259"/>
      <c r="E4573" s="259"/>
      <c r="F4573" s="270"/>
      <c r="G4573" s="259"/>
      <c r="H4573" s="259"/>
      <c r="I4573" s="259"/>
      <c r="J4573" s="259"/>
    </row>
    <row r="4574" spans="1:10">
      <c r="A4574" s="259"/>
      <c r="B4574" s="259"/>
      <c r="C4574" s="259"/>
      <c r="D4574" s="259"/>
      <c r="E4574" s="259"/>
      <c r="F4574" s="270"/>
      <c r="G4574" s="259"/>
      <c r="H4574" s="259"/>
      <c r="I4574" s="259"/>
      <c r="J4574" s="259"/>
    </row>
    <row r="4575" spans="1:10">
      <c r="A4575" s="259"/>
      <c r="B4575" s="259"/>
      <c r="C4575" s="259"/>
      <c r="D4575" s="259"/>
      <c r="E4575" s="259"/>
      <c r="F4575" s="270"/>
      <c r="G4575" s="259"/>
      <c r="H4575" s="259"/>
      <c r="I4575" s="259"/>
      <c r="J4575" s="259"/>
    </row>
    <row r="4576" spans="1:10">
      <c r="A4576" s="259"/>
      <c r="B4576" s="259"/>
      <c r="C4576" s="259"/>
      <c r="D4576" s="259"/>
      <c r="E4576" s="259"/>
      <c r="F4576" s="270"/>
      <c r="G4576" s="259"/>
      <c r="H4576" s="259"/>
      <c r="I4576" s="259"/>
      <c r="J4576" s="259"/>
    </row>
    <row r="4577" spans="1:10">
      <c r="A4577" s="259"/>
      <c r="B4577" s="259"/>
      <c r="C4577" s="259"/>
      <c r="D4577" s="259"/>
      <c r="E4577" s="259"/>
      <c r="F4577" s="270"/>
      <c r="G4577" s="259"/>
      <c r="H4577" s="259"/>
      <c r="I4577" s="259"/>
      <c r="J4577" s="259"/>
    </row>
    <row r="4578" spans="1:10">
      <c r="A4578" s="259"/>
      <c r="B4578" s="259"/>
      <c r="C4578" s="259"/>
      <c r="D4578" s="259"/>
      <c r="E4578" s="259"/>
      <c r="F4578" s="270"/>
      <c r="G4578" s="259"/>
      <c r="H4578" s="259"/>
      <c r="I4578" s="259"/>
      <c r="J4578" s="259"/>
    </row>
    <row r="4579" spans="1:10">
      <c r="A4579" s="259"/>
      <c r="B4579" s="259"/>
      <c r="C4579" s="259"/>
      <c r="D4579" s="259"/>
      <c r="E4579" s="259"/>
      <c r="F4579" s="270"/>
      <c r="G4579" s="259"/>
      <c r="H4579" s="259"/>
      <c r="I4579" s="259"/>
      <c r="J4579" s="259"/>
    </row>
    <row r="4580" spans="1:10">
      <c r="A4580" s="259"/>
      <c r="B4580" s="259"/>
      <c r="C4580" s="259"/>
      <c r="D4580" s="259"/>
      <c r="E4580" s="259"/>
      <c r="F4580" s="270"/>
      <c r="G4580" s="259"/>
      <c r="H4580" s="259"/>
      <c r="I4580" s="259"/>
      <c r="J4580" s="259"/>
    </row>
    <row r="4581" spans="1:10">
      <c r="A4581" s="259"/>
      <c r="B4581" s="259"/>
      <c r="C4581" s="259"/>
      <c r="D4581" s="259"/>
      <c r="E4581" s="259"/>
      <c r="F4581" s="270"/>
      <c r="G4581" s="259"/>
      <c r="H4581" s="259"/>
      <c r="I4581" s="259"/>
      <c r="J4581" s="259"/>
    </row>
    <row r="4582" spans="1:10">
      <c r="A4582" s="259"/>
      <c r="B4582" s="259"/>
      <c r="C4582" s="259"/>
      <c r="D4582" s="259"/>
      <c r="E4582" s="259"/>
      <c r="F4582" s="270"/>
      <c r="G4582" s="259"/>
      <c r="H4582" s="259"/>
      <c r="I4582" s="259"/>
      <c r="J4582" s="259"/>
    </row>
    <row r="4583" spans="1:10">
      <c r="A4583" s="259"/>
      <c r="B4583" s="259"/>
      <c r="C4583" s="259"/>
      <c r="D4583" s="259"/>
      <c r="E4583" s="259"/>
      <c r="F4583" s="270"/>
      <c r="G4583" s="259"/>
      <c r="H4583" s="259"/>
      <c r="I4583" s="259"/>
      <c r="J4583" s="259"/>
    </row>
    <row r="4584" spans="1:10">
      <c r="A4584" s="259"/>
      <c r="B4584" s="259"/>
      <c r="C4584" s="259"/>
      <c r="D4584" s="259"/>
      <c r="E4584" s="259"/>
      <c r="F4584" s="270"/>
      <c r="G4584" s="259"/>
      <c r="H4584" s="259"/>
      <c r="I4584" s="259"/>
      <c r="J4584" s="259"/>
    </row>
    <row r="4585" spans="1:10">
      <c r="A4585" s="259"/>
      <c r="B4585" s="259"/>
      <c r="C4585" s="259"/>
      <c r="D4585" s="259"/>
      <c r="E4585" s="259"/>
      <c r="F4585" s="270"/>
      <c r="G4585" s="259"/>
      <c r="H4585" s="259"/>
      <c r="I4585" s="259"/>
      <c r="J4585" s="259"/>
    </row>
    <row r="4586" spans="1:10">
      <c r="A4586" s="259"/>
      <c r="B4586" s="259"/>
      <c r="C4586" s="259"/>
      <c r="D4586" s="259"/>
      <c r="E4586" s="259"/>
      <c r="F4586" s="270"/>
      <c r="G4586" s="259"/>
      <c r="H4586" s="259"/>
      <c r="I4586" s="259"/>
      <c r="J4586" s="259"/>
    </row>
    <row r="4587" spans="1:10">
      <c r="A4587" s="259"/>
      <c r="B4587" s="259"/>
      <c r="C4587" s="259"/>
      <c r="D4587" s="259"/>
      <c r="E4587" s="259"/>
      <c r="F4587" s="270"/>
      <c r="G4587" s="259"/>
      <c r="H4587" s="259"/>
      <c r="I4587" s="259"/>
      <c r="J4587" s="259"/>
    </row>
    <row r="4588" spans="1:10">
      <c r="A4588" s="259"/>
      <c r="B4588" s="259"/>
      <c r="C4588" s="259"/>
      <c r="D4588" s="259"/>
      <c r="E4588" s="259"/>
      <c r="F4588" s="270"/>
      <c r="G4588" s="259"/>
      <c r="H4588" s="259"/>
      <c r="I4588" s="259"/>
      <c r="J4588" s="259"/>
    </row>
    <row r="4589" spans="1:10">
      <c r="A4589" s="259"/>
      <c r="B4589" s="259"/>
      <c r="C4589" s="259"/>
      <c r="D4589" s="259"/>
      <c r="E4589" s="259"/>
      <c r="F4589" s="270"/>
      <c r="G4589" s="259"/>
      <c r="H4589" s="259"/>
      <c r="I4589" s="259"/>
      <c r="J4589" s="259"/>
    </row>
    <row r="4590" spans="1:10">
      <c r="A4590" s="259"/>
      <c r="B4590" s="259"/>
      <c r="C4590" s="259"/>
      <c r="D4590" s="259"/>
      <c r="E4590" s="259"/>
      <c r="F4590" s="270"/>
      <c r="G4590" s="259"/>
      <c r="H4590" s="259"/>
      <c r="I4590" s="259"/>
      <c r="J4590" s="259"/>
    </row>
    <row r="4591" spans="1:10">
      <c r="A4591" s="259"/>
      <c r="B4591" s="259"/>
      <c r="C4591" s="259"/>
      <c r="D4591" s="259"/>
      <c r="E4591" s="259"/>
      <c r="F4591" s="270"/>
      <c r="G4591" s="259"/>
      <c r="H4591" s="259"/>
      <c r="I4591" s="259"/>
      <c r="J4591" s="259"/>
    </row>
    <row r="4592" spans="1:10">
      <c r="A4592" s="259"/>
      <c r="B4592" s="259"/>
      <c r="C4592" s="259"/>
      <c r="D4592" s="259"/>
      <c r="E4592" s="259"/>
      <c r="F4592" s="270"/>
      <c r="G4592" s="259"/>
      <c r="H4592" s="259"/>
      <c r="I4592" s="259"/>
      <c r="J4592" s="259"/>
    </row>
    <row r="4593" spans="1:10">
      <c r="A4593" s="259"/>
      <c r="B4593" s="259"/>
      <c r="C4593" s="259"/>
      <c r="D4593" s="259"/>
      <c r="E4593" s="259"/>
      <c r="F4593" s="270"/>
      <c r="G4593" s="259"/>
      <c r="H4593" s="259"/>
      <c r="I4593" s="259"/>
      <c r="J4593" s="259"/>
    </row>
    <row r="4594" spans="1:10">
      <c r="A4594" s="259"/>
      <c r="B4594" s="259"/>
      <c r="C4594" s="259"/>
      <c r="D4594" s="259"/>
      <c r="E4594" s="259"/>
      <c r="F4594" s="270"/>
      <c r="G4594" s="259"/>
      <c r="H4594" s="259"/>
      <c r="I4594" s="259"/>
      <c r="J4594" s="259"/>
    </row>
    <row r="4595" spans="1:10">
      <c r="A4595" s="259"/>
      <c r="B4595" s="259"/>
      <c r="C4595" s="259"/>
      <c r="D4595" s="259"/>
      <c r="E4595" s="259"/>
      <c r="F4595" s="270"/>
      <c r="G4595" s="259"/>
      <c r="H4595" s="259"/>
      <c r="I4595" s="259"/>
      <c r="J4595" s="259"/>
    </row>
    <row r="4596" spans="1:10">
      <c r="A4596" s="259"/>
      <c r="B4596" s="259"/>
      <c r="C4596" s="259"/>
      <c r="D4596" s="259"/>
      <c r="E4596" s="259"/>
      <c r="F4596" s="270"/>
      <c r="G4596" s="259"/>
      <c r="H4596" s="259"/>
      <c r="I4596" s="259"/>
      <c r="J4596" s="259"/>
    </row>
    <row r="4597" spans="1:10">
      <c r="A4597" s="259"/>
      <c r="B4597" s="259"/>
      <c r="C4597" s="259"/>
      <c r="D4597" s="259"/>
      <c r="E4597" s="259"/>
      <c r="F4597" s="270"/>
      <c r="G4597" s="259"/>
      <c r="H4597" s="259"/>
      <c r="I4597" s="259"/>
      <c r="J4597" s="259"/>
    </row>
    <row r="4598" spans="1:10">
      <c r="A4598" s="259"/>
      <c r="B4598" s="259"/>
      <c r="C4598" s="259"/>
      <c r="D4598" s="259"/>
      <c r="E4598" s="259"/>
      <c r="F4598" s="270"/>
      <c r="G4598" s="259"/>
      <c r="H4598" s="259"/>
      <c r="I4598" s="259"/>
      <c r="J4598" s="259"/>
    </row>
    <row r="4599" spans="1:10">
      <c r="A4599" s="259"/>
      <c r="B4599" s="259"/>
      <c r="C4599" s="259"/>
      <c r="D4599" s="259"/>
      <c r="E4599" s="259"/>
      <c r="F4599" s="270"/>
      <c r="G4599" s="259"/>
      <c r="H4599" s="259"/>
      <c r="I4599" s="259"/>
      <c r="J4599" s="259"/>
    </row>
    <row r="4600" spans="1:10">
      <c r="A4600" s="259"/>
      <c r="B4600" s="259"/>
      <c r="C4600" s="259"/>
      <c r="D4600" s="259"/>
      <c r="E4600" s="259"/>
      <c r="F4600" s="270"/>
      <c r="G4600" s="259"/>
      <c r="H4600" s="259"/>
      <c r="I4600" s="259"/>
      <c r="J4600" s="259"/>
    </row>
    <row r="4601" spans="1:10">
      <c r="A4601" s="259"/>
      <c r="B4601" s="259"/>
      <c r="C4601" s="259"/>
      <c r="D4601" s="259"/>
      <c r="E4601" s="259"/>
      <c r="F4601" s="270"/>
      <c r="G4601" s="259"/>
      <c r="H4601" s="259"/>
      <c r="I4601" s="259"/>
      <c r="J4601" s="259"/>
    </row>
    <row r="4602" spans="1:10">
      <c r="A4602" s="259"/>
      <c r="B4602" s="259"/>
      <c r="C4602" s="259"/>
      <c r="D4602" s="259"/>
      <c r="E4602" s="259"/>
      <c r="F4602" s="270"/>
      <c r="G4602" s="259"/>
      <c r="H4602" s="259"/>
      <c r="I4602" s="259"/>
      <c r="J4602" s="259"/>
    </row>
    <row r="4603" spans="1:10">
      <c r="A4603" s="259"/>
      <c r="B4603" s="259"/>
      <c r="C4603" s="259"/>
      <c r="D4603" s="259"/>
      <c r="E4603" s="259"/>
      <c r="F4603" s="270"/>
      <c r="G4603" s="259"/>
      <c r="H4603" s="259"/>
      <c r="I4603" s="259"/>
      <c r="J4603" s="259"/>
    </row>
    <row r="4604" spans="1:10">
      <c r="A4604" s="259"/>
      <c r="B4604" s="259"/>
      <c r="C4604" s="259"/>
      <c r="D4604" s="259"/>
      <c r="E4604" s="259"/>
      <c r="F4604" s="270"/>
      <c r="G4604" s="259"/>
      <c r="H4604" s="259"/>
      <c r="I4604" s="259"/>
      <c r="J4604" s="259"/>
    </row>
    <row r="4605" spans="1:10">
      <c r="A4605" s="259"/>
      <c r="B4605" s="259"/>
      <c r="C4605" s="259"/>
      <c r="D4605" s="259"/>
      <c r="E4605" s="259"/>
      <c r="F4605" s="270"/>
      <c r="G4605" s="259"/>
      <c r="H4605" s="259"/>
      <c r="I4605" s="259"/>
      <c r="J4605" s="259"/>
    </row>
    <row r="4606" spans="1:10">
      <c r="A4606" s="259"/>
      <c r="B4606" s="259"/>
      <c r="C4606" s="259"/>
      <c r="D4606" s="259"/>
      <c r="E4606" s="259"/>
      <c r="F4606" s="270"/>
      <c r="G4606" s="259"/>
      <c r="H4606" s="259"/>
      <c r="I4606" s="259"/>
      <c r="J4606" s="259"/>
    </row>
    <row r="4607" spans="1:10">
      <c r="A4607" s="259"/>
      <c r="B4607" s="259"/>
      <c r="C4607" s="259"/>
      <c r="D4607" s="259"/>
      <c r="E4607" s="259"/>
      <c r="F4607" s="270"/>
      <c r="G4607" s="259"/>
      <c r="H4607" s="259"/>
      <c r="I4607" s="259"/>
      <c r="J4607" s="259"/>
    </row>
    <row r="4608" spans="1:10">
      <c r="A4608" s="259"/>
      <c r="B4608" s="259"/>
      <c r="C4608" s="259"/>
      <c r="D4608" s="259"/>
      <c r="E4608" s="259"/>
      <c r="F4608" s="270"/>
      <c r="G4608" s="259"/>
      <c r="H4608" s="259"/>
      <c r="I4608" s="259"/>
      <c r="J4608" s="259"/>
    </row>
    <row r="4609" spans="1:10">
      <c r="A4609" s="259"/>
      <c r="B4609" s="259"/>
      <c r="C4609" s="259"/>
      <c r="D4609" s="259"/>
      <c r="E4609" s="259"/>
      <c r="F4609" s="270"/>
      <c r="G4609" s="259"/>
      <c r="H4609" s="259"/>
      <c r="I4609" s="259"/>
      <c r="J4609" s="259"/>
    </row>
    <row r="4610" spans="1:10">
      <c r="A4610" s="259"/>
      <c r="B4610" s="259"/>
      <c r="C4610" s="259"/>
      <c r="D4610" s="259"/>
      <c r="E4610" s="259"/>
      <c r="F4610" s="270"/>
      <c r="G4610" s="259"/>
      <c r="H4610" s="259"/>
      <c r="I4610" s="259"/>
      <c r="J4610" s="259"/>
    </row>
    <row r="4611" spans="1:10">
      <c r="A4611" s="259"/>
      <c r="B4611" s="259"/>
      <c r="C4611" s="259"/>
      <c r="D4611" s="259"/>
      <c r="E4611" s="259"/>
      <c r="F4611" s="270"/>
      <c r="G4611" s="259"/>
      <c r="H4611" s="259"/>
      <c r="I4611" s="259"/>
      <c r="J4611" s="259"/>
    </row>
    <row r="4612" spans="1:10">
      <c r="A4612" s="259"/>
      <c r="B4612" s="259"/>
      <c r="C4612" s="259"/>
      <c r="D4612" s="259"/>
      <c r="E4612" s="259"/>
      <c r="F4612" s="270"/>
      <c r="G4612" s="259"/>
      <c r="H4612" s="259"/>
      <c r="I4612" s="259"/>
      <c r="J4612" s="259"/>
    </row>
    <row r="4613" spans="1:10">
      <c r="A4613" s="259"/>
      <c r="B4613" s="259"/>
      <c r="C4613" s="259"/>
      <c r="D4613" s="259"/>
      <c r="E4613" s="259"/>
      <c r="F4613" s="270"/>
      <c r="G4613" s="259"/>
      <c r="H4613" s="259"/>
      <c r="I4613" s="259"/>
      <c r="J4613" s="259"/>
    </row>
    <row r="4614" spans="1:10">
      <c r="A4614" s="259"/>
      <c r="B4614" s="259"/>
      <c r="C4614" s="259"/>
      <c r="D4614" s="259"/>
      <c r="E4614" s="259"/>
      <c r="F4614" s="270"/>
      <c r="G4614" s="259"/>
      <c r="H4614" s="259"/>
      <c r="I4614" s="259"/>
      <c r="J4614" s="259"/>
    </row>
    <row r="4615" spans="1:10">
      <c r="A4615" s="259"/>
      <c r="B4615" s="259"/>
      <c r="C4615" s="259"/>
      <c r="D4615" s="259"/>
      <c r="E4615" s="259"/>
      <c r="F4615" s="270"/>
      <c r="G4615" s="259"/>
      <c r="H4615" s="259"/>
      <c r="I4615" s="259"/>
      <c r="J4615" s="259"/>
    </row>
    <row r="4616" spans="1:10">
      <c r="A4616" s="259"/>
      <c r="B4616" s="259"/>
      <c r="C4616" s="259"/>
      <c r="D4616" s="259"/>
      <c r="E4616" s="259"/>
      <c r="F4616" s="270"/>
      <c r="G4616" s="259"/>
      <c r="H4616" s="259"/>
      <c r="I4616" s="259"/>
      <c r="J4616" s="259"/>
    </row>
    <row r="4617" spans="1:10">
      <c r="A4617" s="259"/>
      <c r="B4617" s="259"/>
      <c r="C4617" s="259"/>
      <c r="D4617" s="259"/>
      <c r="E4617" s="259"/>
      <c r="F4617" s="270"/>
      <c r="G4617" s="259"/>
      <c r="H4617" s="259"/>
      <c r="I4617" s="259"/>
      <c r="J4617" s="259"/>
    </row>
    <row r="4618" spans="1:10">
      <c r="A4618" s="259"/>
      <c r="B4618" s="259"/>
      <c r="C4618" s="259"/>
      <c r="D4618" s="259"/>
      <c r="E4618" s="259"/>
      <c r="F4618" s="270"/>
      <c r="G4618" s="259"/>
      <c r="H4618" s="259"/>
      <c r="I4618" s="259"/>
      <c r="J4618" s="259"/>
    </row>
    <row r="4619" spans="1:10">
      <c r="A4619" s="259"/>
      <c r="B4619" s="259"/>
      <c r="C4619" s="259"/>
      <c r="D4619" s="259"/>
      <c r="E4619" s="259"/>
      <c r="F4619" s="270"/>
      <c r="G4619" s="259"/>
      <c r="H4619" s="259"/>
      <c r="I4619" s="259"/>
      <c r="J4619" s="259"/>
    </row>
    <row r="4620" spans="1:10">
      <c r="A4620" s="259"/>
      <c r="B4620" s="259"/>
      <c r="C4620" s="259"/>
      <c r="D4620" s="259"/>
      <c r="E4620" s="259"/>
      <c r="F4620" s="270"/>
      <c r="G4620" s="259"/>
      <c r="H4620" s="259"/>
      <c r="I4620" s="259"/>
      <c r="J4620" s="259"/>
    </row>
    <row r="4621" spans="1:10">
      <c r="A4621" s="259"/>
      <c r="B4621" s="259"/>
      <c r="C4621" s="259"/>
      <c r="D4621" s="259"/>
      <c r="E4621" s="259"/>
      <c r="F4621" s="270"/>
      <c r="G4621" s="259"/>
      <c r="H4621" s="259"/>
      <c r="I4621" s="259"/>
      <c r="J4621" s="259"/>
    </row>
    <row r="4622" spans="1:10">
      <c r="A4622" s="259"/>
      <c r="B4622" s="259"/>
      <c r="C4622" s="259"/>
      <c r="D4622" s="259"/>
      <c r="E4622" s="259"/>
      <c r="F4622" s="270"/>
      <c r="G4622" s="259"/>
      <c r="H4622" s="259"/>
      <c r="I4622" s="259"/>
      <c r="J4622" s="259"/>
    </row>
    <row r="4623" spans="1:10">
      <c r="A4623" s="259"/>
      <c r="B4623" s="259"/>
      <c r="C4623" s="259"/>
      <c r="D4623" s="259"/>
      <c r="E4623" s="259"/>
      <c r="F4623" s="270"/>
      <c r="G4623" s="259"/>
      <c r="H4623" s="259"/>
      <c r="I4623" s="259"/>
      <c r="J4623" s="259"/>
    </row>
    <row r="4624" spans="1:10">
      <c r="A4624" s="259"/>
      <c r="B4624" s="259"/>
      <c r="C4624" s="259"/>
      <c r="D4624" s="259"/>
      <c r="E4624" s="259"/>
      <c r="F4624" s="270"/>
      <c r="G4624" s="259"/>
      <c r="H4624" s="259"/>
      <c r="I4624" s="259"/>
      <c r="J4624" s="259"/>
    </row>
    <row r="4625" spans="1:10">
      <c r="A4625" s="259"/>
      <c r="B4625" s="259"/>
      <c r="C4625" s="259"/>
      <c r="D4625" s="259"/>
      <c r="E4625" s="259"/>
      <c r="F4625" s="270"/>
      <c r="G4625" s="259"/>
      <c r="H4625" s="259"/>
      <c r="I4625" s="259"/>
      <c r="J4625" s="259"/>
    </row>
    <row r="4626" spans="1:10">
      <c r="A4626" s="259"/>
      <c r="B4626" s="259"/>
      <c r="C4626" s="259"/>
      <c r="D4626" s="259"/>
      <c r="E4626" s="259"/>
      <c r="F4626" s="270"/>
      <c r="G4626" s="259"/>
      <c r="H4626" s="259"/>
      <c r="I4626" s="259"/>
      <c r="J4626" s="259"/>
    </row>
    <row r="4627" spans="1:10">
      <c r="A4627" s="259"/>
      <c r="B4627" s="259"/>
      <c r="C4627" s="259"/>
      <c r="D4627" s="259"/>
      <c r="E4627" s="259"/>
      <c r="F4627" s="270"/>
      <c r="G4627" s="259"/>
      <c r="H4627" s="259"/>
      <c r="I4627" s="259"/>
      <c r="J4627" s="259"/>
    </row>
    <row r="4628" spans="1:10">
      <c r="A4628" s="259"/>
      <c r="B4628" s="259"/>
      <c r="C4628" s="259"/>
      <c r="D4628" s="259"/>
      <c r="E4628" s="259"/>
      <c r="F4628" s="270"/>
      <c r="G4628" s="259"/>
      <c r="H4628" s="259"/>
      <c r="I4628" s="259"/>
      <c r="J4628" s="259"/>
    </row>
    <row r="4629" spans="1:10">
      <c r="A4629" s="259"/>
      <c r="B4629" s="259"/>
      <c r="C4629" s="259"/>
      <c r="D4629" s="259"/>
      <c r="E4629" s="259"/>
      <c r="F4629" s="270"/>
      <c r="G4629" s="259"/>
      <c r="H4629" s="259"/>
      <c r="I4629" s="259"/>
      <c r="J4629" s="259"/>
    </row>
    <row r="4630" spans="1:10">
      <c r="A4630" s="259"/>
      <c r="B4630" s="259"/>
      <c r="C4630" s="259"/>
      <c r="D4630" s="259"/>
      <c r="E4630" s="259"/>
      <c r="F4630" s="270"/>
      <c r="G4630" s="259"/>
      <c r="H4630" s="259"/>
      <c r="I4630" s="259"/>
      <c r="J4630" s="259"/>
    </row>
    <row r="4631" spans="1:10">
      <c r="A4631" s="259"/>
      <c r="B4631" s="259"/>
      <c r="C4631" s="259"/>
      <c r="D4631" s="259"/>
      <c r="E4631" s="259"/>
      <c r="F4631" s="270"/>
      <c r="G4631" s="259"/>
      <c r="H4631" s="259"/>
      <c r="I4631" s="259"/>
      <c r="J4631" s="259"/>
    </row>
    <row r="4632" spans="1:10">
      <c r="A4632" s="259"/>
      <c r="B4632" s="259"/>
      <c r="C4632" s="259"/>
      <c r="D4632" s="259"/>
      <c r="E4632" s="259"/>
      <c r="F4632" s="270"/>
      <c r="G4632" s="259"/>
      <c r="H4632" s="259"/>
      <c r="I4632" s="259"/>
      <c r="J4632" s="259"/>
    </row>
    <row r="4633" spans="1:10">
      <c r="A4633" s="259"/>
      <c r="B4633" s="259"/>
      <c r="C4633" s="259"/>
      <c r="D4633" s="259"/>
      <c r="E4633" s="259"/>
      <c r="F4633" s="270"/>
      <c r="G4633" s="259"/>
      <c r="H4633" s="259"/>
      <c r="I4633" s="259"/>
      <c r="J4633" s="259"/>
    </row>
    <row r="4634" spans="1:10">
      <c r="A4634" s="259"/>
      <c r="B4634" s="259"/>
      <c r="C4634" s="259"/>
      <c r="D4634" s="259"/>
      <c r="E4634" s="259"/>
      <c r="F4634" s="270"/>
      <c r="G4634" s="259"/>
      <c r="H4634" s="259"/>
      <c r="I4634" s="259"/>
      <c r="J4634" s="259"/>
    </row>
    <row r="4635" spans="1:10">
      <c r="A4635" s="259"/>
      <c r="B4635" s="259"/>
      <c r="C4635" s="259"/>
      <c r="D4635" s="259"/>
      <c r="E4635" s="259"/>
      <c r="F4635" s="270"/>
      <c r="G4635" s="259"/>
      <c r="H4635" s="259"/>
      <c r="I4635" s="259"/>
      <c r="J4635" s="259"/>
    </row>
    <row r="4636" spans="1:10">
      <c r="A4636" s="259"/>
      <c r="B4636" s="259"/>
      <c r="C4636" s="259"/>
      <c r="D4636" s="259"/>
      <c r="E4636" s="259"/>
      <c r="F4636" s="270"/>
      <c r="G4636" s="259"/>
      <c r="H4636" s="259"/>
      <c r="I4636" s="259"/>
      <c r="J4636" s="259"/>
    </row>
    <row r="4637" spans="1:10">
      <c r="A4637" s="259"/>
      <c r="B4637" s="259"/>
      <c r="C4637" s="259"/>
      <c r="D4637" s="259"/>
      <c r="E4637" s="259"/>
      <c r="F4637" s="270"/>
      <c r="G4637" s="259"/>
      <c r="H4637" s="259"/>
      <c r="I4637" s="259"/>
      <c r="J4637" s="259"/>
    </row>
    <row r="4638" spans="1:10">
      <c r="A4638" s="259"/>
      <c r="B4638" s="259"/>
      <c r="C4638" s="259"/>
      <c r="D4638" s="259"/>
      <c r="E4638" s="259"/>
      <c r="F4638" s="270"/>
      <c r="G4638" s="259"/>
      <c r="H4638" s="259"/>
      <c r="I4638" s="259"/>
      <c r="J4638" s="259"/>
    </row>
    <row r="4639" spans="1:10">
      <c r="A4639" s="259"/>
      <c r="B4639" s="259"/>
      <c r="C4639" s="259"/>
      <c r="D4639" s="259"/>
      <c r="E4639" s="259"/>
      <c r="F4639" s="270"/>
      <c r="G4639" s="259"/>
      <c r="H4639" s="259"/>
      <c r="I4639" s="259"/>
      <c r="J4639" s="259"/>
    </row>
    <row r="4640" spans="1:10">
      <c r="A4640" s="259"/>
      <c r="B4640" s="259"/>
      <c r="C4640" s="259"/>
      <c r="D4640" s="259"/>
      <c r="E4640" s="259"/>
      <c r="F4640" s="270"/>
      <c r="G4640" s="259"/>
      <c r="H4640" s="259"/>
      <c r="I4640" s="259"/>
      <c r="J4640" s="259"/>
    </row>
    <row r="4641" spans="1:10">
      <c r="A4641" s="259"/>
      <c r="B4641" s="259"/>
      <c r="C4641" s="259"/>
      <c r="D4641" s="259"/>
      <c r="E4641" s="259"/>
      <c r="F4641" s="270"/>
      <c r="G4641" s="259"/>
      <c r="H4641" s="259"/>
      <c r="I4641" s="259"/>
      <c r="J4641" s="259"/>
    </row>
    <row r="4642" spans="1:10">
      <c r="A4642" s="259"/>
      <c r="B4642" s="259"/>
      <c r="C4642" s="259"/>
      <c r="D4642" s="259"/>
      <c r="E4642" s="259"/>
      <c r="F4642" s="270"/>
      <c r="G4642" s="259"/>
      <c r="H4642" s="259"/>
      <c r="I4642" s="259"/>
      <c r="J4642" s="259"/>
    </row>
    <row r="4643" spans="1:10">
      <c r="A4643" s="259"/>
      <c r="B4643" s="259"/>
      <c r="C4643" s="259"/>
      <c r="D4643" s="259"/>
      <c r="E4643" s="259"/>
      <c r="F4643" s="270"/>
      <c r="G4643" s="259"/>
      <c r="H4643" s="259"/>
      <c r="I4643" s="259"/>
      <c r="J4643" s="259"/>
    </row>
    <row r="4644" spans="1:10">
      <c r="A4644" s="259"/>
      <c r="B4644" s="259"/>
      <c r="C4644" s="259"/>
      <c r="D4644" s="259"/>
      <c r="E4644" s="259"/>
      <c r="F4644" s="270"/>
      <c r="G4644" s="259"/>
      <c r="H4644" s="259"/>
      <c r="I4644" s="259"/>
      <c r="J4644" s="259"/>
    </row>
    <row r="4645" spans="1:10">
      <c r="A4645" s="259"/>
      <c r="B4645" s="259"/>
      <c r="C4645" s="259"/>
      <c r="D4645" s="259"/>
      <c r="E4645" s="259"/>
      <c r="F4645" s="270"/>
      <c r="G4645" s="259"/>
      <c r="H4645" s="259"/>
      <c r="I4645" s="259"/>
      <c r="J4645" s="259"/>
    </row>
    <row r="4646" spans="1:10">
      <c r="A4646" s="259"/>
      <c r="B4646" s="259"/>
      <c r="C4646" s="259"/>
      <c r="D4646" s="259"/>
      <c r="E4646" s="259"/>
      <c r="F4646" s="270"/>
      <c r="G4646" s="259"/>
      <c r="H4646" s="259"/>
      <c r="I4646" s="259"/>
      <c r="J4646" s="259"/>
    </row>
    <row r="4647" spans="1:10">
      <c r="A4647" s="259"/>
      <c r="B4647" s="259"/>
      <c r="C4647" s="259"/>
      <c r="D4647" s="259"/>
      <c r="E4647" s="259"/>
      <c r="F4647" s="270"/>
      <c r="G4647" s="259"/>
      <c r="H4647" s="259"/>
      <c r="I4647" s="259"/>
      <c r="J4647" s="259"/>
    </row>
    <row r="4648" spans="1:10">
      <c r="A4648" s="259"/>
      <c r="B4648" s="259"/>
      <c r="C4648" s="259"/>
      <c r="D4648" s="259"/>
      <c r="E4648" s="259"/>
      <c r="F4648" s="270"/>
      <c r="G4648" s="259"/>
      <c r="H4648" s="259"/>
      <c r="I4648" s="259"/>
      <c r="J4648" s="259"/>
    </row>
    <row r="4649" spans="1:10">
      <c r="A4649" s="259"/>
      <c r="B4649" s="259"/>
      <c r="C4649" s="259"/>
      <c r="D4649" s="259"/>
      <c r="E4649" s="259"/>
      <c r="F4649" s="270"/>
      <c r="G4649" s="259"/>
      <c r="H4649" s="259"/>
      <c r="I4649" s="259"/>
      <c r="J4649" s="259"/>
    </row>
    <row r="4650" spans="1:10">
      <c r="A4650" s="259"/>
      <c r="B4650" s="259"/>
      <c r="C4650" s="259"/>
      <c r="D4650" s="259"/>
      <c r="E4650" s="259"/>
      <c r="F4650" s="270"/>
      <c r="G4650" s="259"/>
      <c r="H4650" s="259"/>
      <c r="I4650" s="259"/>
      <c r="J4650" s="259"/>
    </row>
    <row r="4651" spans="1:10">
      <c r="A4651" s="259"/>
      <c r="B4651" s="259"/>
      <c r="C4651" s="259"/>
      <c r="D4651" s="259"/>
      <c r="E4651" s="259"/>
      <c r="F4651" s="270"/>
      <c r="G4651" s="259"/>
      <c r="H4651" s="259"/>
      <c r="I4651" s="259"/>
      <c r="J4651" s="259"/>
    </row>
    <row r="4652" spans="1:10">
      <c r="A4652" s="259"/>
      <c r="B4652" s="259"/>
      <c r="C4652" s="259"/>
      <c r="D4652" s="259"/>
      <c r="E4652" s="259"/>
      <c r="F4652" s="270"/>
      <c r="G4652" s="259"/>
      <c r="H4652" s="259"/>
      <c r="I4652" s="259"/>
      <c r="J4652" s="259"/>
    </row>
    <row r="4653" spans="1:10">
      <c r="A4653" s="259"/>
      <c r="B4653" s="259"/>
      <c r="C4653" s="259"/>
      <c r="D4653" s="259"/>
      <c r="E4653" s="259"/>
      <c r="F4653" s="270"/>
      <c r="G4653" s="259"/>
      <c r="H4653" s="259"/>
      <c r="I4653" s="259"/>
      <c r="J4653" s="259"/>
    </row>
    <row r="4654" spans="1:10">
      <c r="A4654" s="259"/>
      <c r="B4654" s="259"/>
      <c r="C4654" s="259"/>
      <c r="D4654" s="259"/>
      <c r="E4654" s="259"/>
      <c r="F4654" s="270"/>
      <c r="G4654" s="259"/>
      <c r="H4654" s="259"/>
      <c r="I4654" s="259"/>
      <c r="J4654" s="259"/>
    </row>
    <row r="4655" spans="1:10">
      <c r="A4655" s="259"/>
      <c r="B4655" s="259"/>
      <c r="C4655" s="259"/>
      <c r="D4655" s="259"/>
      <c r="E4655" s="259"/>
      <c r="F4655" s="270"/>
      <c r="G4655" s="259"/>
      <c r="H4655" s="259"/>
      <c r="I4655" s="259"/>
      <c r="J4655" s="259"/>
    </row>
    <row r="4656" spans="1:10">
      <c r="A4656" s="259"/>
      <c r="B4656" s="259"/>
      <c r="C4656" s="259"/>
      <c r="D4656" s="259"/>
      <c r="E4656" s="259"/>
      <c r="F4656" s="270"/>
      <c r="G4656" s="259"/>
      <c r="H4656" s="259"/>
      <c r="I4656" s="259"/>
      <c r="J4656" s="259"/>
    </row>
    <row r="4657" spans="1:10">
      <c r="A4657" s="259"/>
      <c r="B4657" s="259"/>
      <c r="C4657" s="259"/>
      <c r="D4657" s="259"/>
      <c r="E4657" s="259"/>
      <c r="F4657" s="270"/>
      <c r="G4657" s="259"/>
      <c r="H4657" s="259"/>
      <c r="I4657" s="259"/>
      <c r="J4657" s="259"/>
    </row>
    <row r="4658" spans="1:10">
      <c r="A4658" s="259"/>
      <c r="B4658" s="259"/>
      <c r="C4658" s="259"/>
      <c r="D4658" s="259"/>
      <c r="E4658" s="259"/>
      <c r="F4658" s="270"/>
      <c r="G4658" s="259"/>
      <c r="H4658" s="259"/>
      <c r="I4658" s="259"/>
      <c r="J4658" s="259"/>
    </row>
    <row r="4659" spans="1:10">
      <c r="A4659" s="259"/>
      <c r="B4659" s="259"/>
      <c r="C4659" s="259"/>
      <c r="D4659" s="259"/>
      <c r="E4659" s="259"/>
      <c r="F4659" s="270"/>
      <c r="G4659" s="259"/>
      <c r="H4659" s="259"/>
      <c r="I4659" s="259"/>
      <c r="J4659" s="259"/>
    </row>
    <row r="4660" spans="1:10">
      <c r="A4660" s="259"/>
      <c r="B4660" s="259"/>
      <c r="C4660" s="259"/>
      <c r="D4660" s="259"/>
      <c r="E4660" s="259"/>
      <c r="F4660" s="270"/>
      <c r="G4660" s="259"/>
      <c r="H4660" s="259"/>
      <c r="I4660" s="259"/>
      <c r="J4660" s="259"/>
    </row>
    <row r="4661" spans="1:10">
      <c r="A4661" s="259"/>
      <c r="B4661" s="259"/>
      <c r="C4661" s="259"/>
      <c r="D4661" s="259"/>
      <c r="E4661" s="259"/>
      <c r="F4661" s="270"/>
      <c r="G4661" s="259"/>
      <c r="H4661" s="259"/>
      <c r="I4661" s="259"/>
      <c r="J4661" s="259"/>
    </row>
    <row r="4662" spans="1:10">
      <c r="A4662" s="259"/>
      <c r="B4662" s="259"/>
      <c r="C4662" s="259"/>
      <c r="D4662" s="259"/>
      <c r="E4662" s="259"/>
      <c r="F4662" s="270"/>
      <c r="G4662" s="259"/>
      <c r="H4662" s="259"/>
      <c r="I4662" s="259"/>
      <c r="J4662" s="259"/>
    </row>
    <row r="4663" spans="1:10">
      <c r="A4663" s="259"/>
      <c r="B4663" s="259"/>
      <c r="C4663" s="259"/>
      <c r="D4663" s="259"/>
      <c r="E4663" s="259"/>
      <c r="F4663" s="270"/>
      <c r="G4663" s="259"/>
      <c r="H4663" s="259"/>
      <c r="I4663" s="259"/>
      <c r="J4663" s="259"/>
    </row>
    <row r="4664" spans="1:10">
      <c r="A4664" s="259"/>
      <c r="B4664" s="259"/>
      <c r="C4664" s="259"/>
      <c r="D4664" s="259"/>
      <c r="E4664" s="259"/>
      <c r="F4664" s="270"/>
      <c r="G4664" s="259"/>
      <c r="H4664" s="259"/>
      <c r="I4664" s="259"/>
      <c r="J4664" s="259"/>
    </row>
    <row r="4665" spans="1:10">
      <c r="A4665" s="259"/>
      <c r="B4665" s="259"/>
      <c r="C4665" s="259"/>
      <c r="D4665" s="259"/>
      <c r="E4665" s="259"/>
      <c r="F4665" s="270"/>
      <c r="G4665" s="259"/>
      <c r="H4665" s="259"/>
      <c r="I4665" s="259"/>
      <c r="J4665" s="259"/>
    </row>
    <row r="4666" spans="1:10">
      <c r="A4666" s="259"/>
      <c r="B4666" s="259"/>
      <c r="C4666" s="259"/>
      <c r="D4666" s="259"/>
      <c r="E4666" s="259"/>
      <c r="F4666" s="270"/>
      <c r="G4666" s="259"/>
      <c r="H4666" s="259"/>
      <c r="I4666" s="259"/>
      <c r="J4666" s="259"/>
    </row>
    <row r="4667" spans="1:10">
      <c r="A4667" s="259"/>
      <c r="B4667" s="259"/>
      <c r="C4667" s="259"/>
      <c r="D4667" s="259"/>
      <c r="E4667" s="259"/>
      <c r="F4667" s="270"/>
      <c r="G4667" s="259"/>
      <c r="H4667" s="259"/>
      <c r="I4667" s="259"/>
      <c r="J4667" s="259"/>
    </row>
    <row r="4668" spans="1:10">
      <c r="A4668" s="259"/>
      <c r="B4668" s="259"/>
      <c r="C4668" s="259"/>
      <c r="D4668" s="259"/>
      <c r="E4668" s="259"/>
      <c r="F4668" s="270"/>
      <c r="G4668" s="259"/>
      <c r="H4668" s="259"/>
      <c r="I4668" s="259"/>
      <c r="J4668" s="259"/>
    </row>
    <row r="4669" spans="1:10">
      <c r="A4669" s="259"/>
      <c r="B4669" s="259"/>
      <c r="C4669" s="259"/>
      <c r="D4669" s="259"/>
      <c r="E4669" s="259"/>
      <c r="F4669" s="270"/>
      <c r="G4669" s="259"/>
      <c r="H4669" s="259"/>
      <c r="I4669" s="259"/>
      <c r="J4669" s="259"/>
    </row>
    <row r="4670" spans="1:10">
      <c r="A4670" s="259"/>
      <c r="B4670" s="259"/>
      <c r="C4670" s="259"/>
      <c r="D4670" s="259"/>
      <c r="E4670" s="259"/>
      <c r="F4670" s="270"/>
      <c r="G4670" s="259"/>
      <c r="H4670" s="259"/>
      <c r="I4670" s="259"/>
      <c r="J4670" s="259"/>
    </row>
    <row r="4671" spans="1:10">
      <c r="A4671" s="259"/>
      <c r="B4671" s="259"/>
      <c r="C4671" s="259"/>
      <c r="D4671" s="259"/>
      <c r="E4671" s="259"/>
      <c r="F4671" s="270"/>
      <c r="G4671" s="259"/>
      <c r="H4671" s="259"/>
      <c r="I4671" s="259"/>
      <c r="J4671" s="259"/>
    </row>
    <row r="4672" spans="1:10">
      <c r="A4672" s="259"/>
      <c r="B4672" s="259"/>
      <c r="C4672" s="259"/>
      <c r="D4672" s="259"/>
      <c r="E4672" s="259"/>
      <c r="F4672" s="270"/>
      <c r="G4672" s="259"/>
      <c r="H4672" s="259"/>
      <c r="I4672" s="259"/>
      <c r="J4672" s="259"/>
    </row>
    <row r="4673" spans="1:10">
      <c r="A4673" s="259"/>
      <c r="B4673" s="259"/>
      <c r="C4673" s="259"/>
      <c r="D4673" s="259"/>
      <c r="E4673" s="259"/>
      <c r="F4673" s="270"/>
      <c r="G4673" s="259"/>
      <c r="H4673" s="259"/>
      <c r="I4673" s="259"/>
      <c r="J4673" s="259"/>
    </row>
    <row r="4674" spans="1:10">
      <c r="A4674" s="259"/>
      <c r="B4674" s="259"/>
      <c r="C4674" s="259"/>
      <c r="D4674" s="259"/>
      <c r="E4674" s="259"/>
      <c r="F4674" s="270"/>
      <c r="G4674" s="259"/>
      <c r="H4674" s="259"/>
      <c r="I4674" s="259"/>
      <c r="J4674" s="259"/>
    </row>
    <row r="4675" spans="1:10">
      <c r="A4675" s="259"/>
      <c r="B4675" s="259"/>
      <c r="C4675" s="259"/>
      <c r="D4675" s="259"/>
      <c r="E4675" s="259"/>
      <c r="F4675" s="270"/>
      <c r="G4675" s="259"/>
      <c r="H4675" s="259"/>
      <c r="I4675" s="259"/>
      <c r="J4675" s="259"/>
    </row>
    <row r="4676" spans="1:10">
      <c r="A4676" s="259"/>
      <c r="B4676" s="259"/>
      <c r="C4676" s="259"/>
      <c r="D4676" s="259"/>
      <c r="E4676" s="259"/>
      <c r="F4676" s="270"/>
      <c r="G4676" s="259"/>
      <c r="H4676" s="259"/>
      <c r="I4676" s="259"/>
      <c r="J4676" s="259"/>
    </row>
    <row r="4677" spans="1:10">
      <c r="A4677" s="259"/>
      <c r="B4677" s="259"/>
      <c r="C4677" s="259"/>
      <c r="D4677" s="259"/>
      <c r="E4677" s="259"/>
      <c r="F4677" s="270"/>
      <c r="G4677" s="259"/>
      <c r="H4677" s="259"/>
      <c r="I4677" s="259"/>
      <c r="J4677" s="259"/>
    </row>
    <row r="4678" spans="1:10">
      <c r="A4678" s="259"/>
      <c r="B4678" s="259"/>
      <c r="C4678" s="259"/>
      <c r="D4678" s="259"/>
      <c r="E4678" s="259"/>
      <c r="F4678" s="270"/>
      <c r="G4678" s="259"/>
      <c r="H4678" s="259"/>
      <c r="I4678" s="259"/>
      <c r="J4678" s="259"/>
    </row>
    <row r="4679" spans="1:10">
      <c r="A4679" s="259"/>
      <c r="B4679" s="259"/>
      <c r="C4679" s="259"/>
      <c r="D4679" s="259"/>
      <c r="E4679" s="259"/>
      <c r="F4679" s="270"/>
      <c r="G4679" s="259"/>
      <c r="H4679" s="259"/>
      <c r="I4679" s="259"/>
      <c r="J4679" s="259"/>
    </row>
    <row r="4680" spans="1:10">
      <c r="A4680" s="259"/>
      <c r="B4680" s="259"/>
      <c r="C4680" s="259"/>
      <c r="D4680" s="259"/>
      <c r="E4680" s="259"/>
      <c r="F4680" s="270"/>
      <c r="G4680" s="259"/>
      <c r="H4680" s="259"/>
      <c r="I4680" s="259"/>
      <c r="J4680" s="259"/>
    </row>
    <row r="4681" spans="1:10">
      <c r="A4681" s="259"/>
      <c r="B4681" s="259"/>
      <c r="C4681" s="259"/>
      <c r="D4681" s="259"/>
      <c r="E4681" s="259"/>
      <c r="F4681" s="270"/>
      <c r="G4681" s="259"/>
      <c r="H4681" s="259"/>
      <c r="I4681" s="259"/>
      <c r="J4681" s="259"/>
    </row>
    <row r="4682" spans="1:10">
      <c r="A4682" s="259"/>
      <c r="B4682" s="259"/>
      <c r="C4682" s="259"/>
      <c r="D4682" s="259"/>
      <c r="E4682" s="259"/>
      <c r="F4682" s="270"/>
      <c r="G4682" s="259"/>
      <c r="H4682" s="259"/>
      <c r="I4682" s="259"/>
      <c r="J4682" s="259"/>
    </row>
    <row r="4683" spans="1:10">
      <c r="A4683" s="259"/>
      <c r="B4683" s="259"/>
      <c r="C4683" s="259"/>
      <c r="D4683" s="259"/>
      <c r="E4683" s="259"/>
      <c r="F4683" s="270"/>
      <c r="G4683" s="259"/>
      <c r="H4683" s="259"/>
      <c r="I4683" s="259"/>
      <c r="J4683" s="259"/>
    </row>
    <row r="4684" spans="1:10">
      <c r="A4684" s="259"/>
      <c r="B4684" s="259"/>
      <c r="C4684" s="259"/>
      <c r="D4684" s="259"/>
      <c r="E4684" s="259"/>
      <c r="F4684" s="270"/>
      <c r="G4684" s="259"/>
      <c r="H4684" s="259"/>
      <c r="I4684" s="259"/>
      <c r="J4684" s="259"/>
    </row>
    <row r="4685" spans="1:10">
      <c r="A4685" s="259"/>
      <c r="B4685" s="259"/>
      <c r="C4685" s="259"/>
      <c r="D4685" s="259"/>
      <c r="E4685" s="259"/>
      <c r="F4685" s="270"/>
      <c r="G4685" s="259"/>
      <c r="H4685" s="259"/>
      <c r="I4685" s="259"/>
      <c r="J4685" s="259"/>
    </row>
    <row r="4686" spans="1:10">
      <c r="A4686" s="259"/>
      <c r="B4686" s="259"/>
      <c r="C4686" s="259"/>
      <c r="D4686" s="259"/>
      <c r="E4686" s="259"/>
      <c r="F4686" s="270"/>
      <c r="G4686" s="259"/>
      <c r="H4686" s="259"/>
      <c r="I4686" s="259"/>
      <c r="J4686" s="259"/>
    </row>
    <row r="4687" spans="1:10">
      <c r="A4687" s="259"/>
      <c r="B4687" s="259"/>
      <c r="C4687" s="259"/>
      <c r="D4687" s="259"/>
      <c r="E4687" s="259"/>
      <c r="F4687" s="270"/>
      <c r="G4687" s="259"/>
      <c r="H4687" s="259"/>
      <c r="I4687" s="259"/>
      <c r="J4687" s="259"/>
    </row>
    <row r="4688" spans="1:10">
      <c r="A4688" s="259"/>
      <c r="B4688" s="259"/>
      <c r="C4688" s="259"/>
      <c r="D4688" s="259"/>
      <c r="E4688" s="259"/>
      <c r="F4688" s="270"/>
      <c r="G4688" s="259"/>
      <c r="H4688" s="259"/>
      <c r="I4688" s="259"/>
      <c r="J4688" s="259"/>
    </row>
    <row r="4689" spans="1:10">
      <c r="A4689" s="259"/>
      <c r="B4689" s="259"/>
      <c r="C4689" s="259"/>
      <c r="D4689" s="259"/>
      <c r="E4689" s="259"/>
      <c r="F4689" s="270"/>
      <c r="G4689" s="259"/>
      <c r="H4689" s="259"/>
      <c r="I4689" s="259"/>
      <c r="J4689" s="259"/>
    </row>
    <row r="4690" spans="1:10">
      <c r="A4690" s="259"/>
      <c r="B4690" s="259"/>
      <c r="C4690" s="259"/>
      <c r="D4690" s="259"/>
      <c r="E4690" s="259"/>
      <c r="F4690" s="270"/>
      <c r="G4690" s="259"/>
      <c r="H4690" s="259"/>
      <c r="I4690" s="259"/>
      <c r="J4690" s="259"/>
    </row>
    <row r="4691" spans="1:10">
      <c r="A4691" s="259"/>
      <c r="B4691" s="259"/>
      <c r="C4691" s="259"/>
      <c r="D4691" s="259"/>
      <c r="E4691" s="259"/>
      <c r="F4691" s="270"/>
      <c r="G4691" s="259"/>
      <c r="H4691" s="259"/>
      <c r="I4691" s="259"/>
      <c r="J4691" s="259"/>
    </row>
    <row r="4692" spans="1:10">
      <c r="A4692" s="259"/>
      <c r="B4692" s="259"/>
      <c r="C4692" s="259"/>
      <c r="D4692" s="259"/>
      <c r="E4692" s="259"/>
      <c r="F4692" s="270"/>
      <c r="G4692" s="259"/>
      <c r="H4692" s="259"/>
      <c r="I4692" s="259"/>
      <c r="J4692" s="259"/>
    </row>
    <row r="4693" spans="1:10">
      <c r="A4693" s="259"/>
      <c r="B4693" s="259"/>
      <c r="C4693" s="259"/>
      <c r="D4693" s="259"/>
      <c r="E4693" s="259"/>
      <c r="F4693" s="270"/>
      <c r="G4693" s="259"/>
      <c r="H4693" s="259"/>
      <c r="I4693" s="259"/>
      <c r="J4693" s="259"/>
    </row>
    <row r="4694" spans="1:10">
      <c r="A4694" s="259"/>
      <c r="B4694" s="259"/>
      <c r="C4694" s="259"/>
      <c r="D4694" s="259"/>
      <c r="E4694" s="259"/>
      <c r="F4694" s="270"/>
      <c r="G4694" s="259"/>
      <c r="H4694" s="259"/>
      <c r="I4694" s="259"/>
      <c r="J4694" s="259"/>
    </row>
    <row r="4695" spans="1:10">
      <c r="A4695" s="259"/>
      <c r="B4695" s="259"/>
      <c r="C4695" s="259"/>
      <c r="D4695" s="259"/>
      <c r="E4695" s="259"/>
      <c r="F4695" s="270"/>
      <c r="G4695" s="259"/>
      <c r="H4695" s="259"/>
      <c r="I4695" s="259"/>
      <c r="J4695" s="259"/>
    </row>
    <row r="4696" spans="1:10">
      <c r="A4696" s="259"/>
      <c r="B4696" s="259"/>
      <c r="C4696" s="259"/>
      <c r="D4696" s="259"/>
      <c r="E4696" s="259"/>
      <c r="F4696" s="270"/>
      <c r="G4696" s="259"/>
      <c r="H4696" s="259"/>
      <c r="I4696" s="259"/>
      <c r="J4696" s="259"/>
    </row>
    <row r="4697" spans="1:10">
      <c r="A4697" s="259"/>
      <c r="B4697" s="259"/>
      <c r="C4697" s="259"/>
      <c r="D4697" s="259"/>
      <c r="E4697" s="259"/>
      <c r="F4697" s="270"/>
      <c r="G4697" s="259"/>
      <c r="H4697" s="259"/>
      <c r="I4697" s="259"/>
      <c r="J4697" s="259"/>
    </row>
    <row r="4698" spans="1:10">
      <c r="A4698" s="259"/>
      <c r="B4698" s="259"/>
      <c r="C4698" s="259"/>
      <c r="D4698" s="259"/>
      <c r="E4698" s="259"/>
      <c r="F4698" s="270"/>
      <c r="G4698" s="259"/>
      <c r="H4698" s="259"/>
      <c r="I4698" s="259"/>
      <c r="J4698" s="259"/>
    </row>
    <row r="4699" spans="1:10">
      <c r="A4699" s="259"/>
      <c r="B4699" s="259"/>
      <c r="C4699" s="259"/>
      <c r="D4699" s="259"/>
      <c r="E4699" s="259"/>
      <c r="F4699" s="270"/>
      <c r="G4699" s="259"/>
      <c r="H4699" s="259"/>
      <c r="I4699" s="259"/>
      <c r="J4699" s="259"/>
    </row>
    <row r="4700" spans="1:10">
      <c r="A4700" s="259"/>
      <c r="B4700" s="259"/>
      <c r="C4700" s="259"/>
      <c r="D4700" s="259"/>
      <c r="E4700" s="259"/>
      <c r="F4700" s="270"/>
      <c r="G4700" s="259"/>
      <c r="H4700" s="259"/>
      <c r="I4700" s="259"/>
      <c r="J4700" s="259"/>
    </row>
    <row r="4701" spans="1:10">
      <c r="A4701" s="259"/>
      <c r="B4701" s="259"/>
      <c r="C4701" s="259"/>
      <c r="D4701" s="259"/>
      <c r="E4701" s="259"/>
      <c r="F4701" s="270"/>
      <c r="G4701" s="259"/>
      <c r="H4701" s="259"/>
      <c r="I4701" s="259"/>
      <c r="J4701" s="259"/>
    </row>
    <row r="4702" spans="1:10">
      <c r="A4702" s="259"/>
      <c r="B4702" s="259"/>
      <c r="C4702" s="259"/>
      <c r="D4702" s="259"/>
      <c r="E4702" s="259"/>
      <c r="F4702" s="270"/>
      <c r="G4702" s="259"/>
      <c r="H4702" s="259"/>
      <c r="I4702" s="259"/>
      <c r="J4702" s="259"/>
    </row>
    <row r="4703" spans="1:10">
      <c r="A4703" s="259"/>
      <c r="B4703" s="259"/>
      <c r="C4703" s="259"/>
      <c r="D4703" s="259"/>
      <c r="E4703" s="259"/>
      <c r="F4703" s="270"/>
      <c r="G4703" s="259"/>
      <c r="H4703" s="259"/>
      <c r="I4703" s="259"/>
      <c r="J4703" s="259"/>
    </row>
    <row r="4704" spans="1:10">
      <c r="A4704" s="259"/>
      <c r="B4704" s="259"/>
      <c r="C4704" s="259"/>
      <c r="D4704" s="259"/>
      <c r="E4704" s="259"/>
      <c r="F4704" s="270"/>
      <c r="G4704" s="259"/>
      <c r="H4704" s="259"/>
      <c r="I4704" s="259"/>
      <c r="J4704" s="259"/>
    </row>
    <row r="4705" spans="1:10">
      <c r="A4705" s="259"/>
      <c r="B4705" s="259"/>
      <c r="C4705" s="259"/>
      <c r="D4705" s="259"/>
      <c r="E4705" s="259"/>
      <c r="F4705" s="270"/>
      <c r="G4705" s="259"/>
      <c r="H4705" s="259"/>
      <c r="I4705" s="259"/>
      <c r="J4705" s="259"/>
    </row>
    <row r="4706" spans="1:10">
      <c r="A4706" s="259"/>
      <c r="B4706" s="259"/>
      <c r="C4706" s="259"/>
      <c r="D4706" s="259"/>
      <c r="E4706" s="259"/>
      <c r="F4706" s="270"/>
      <c r="G4706" s="259"/>
      <c r="H4706" s="259"/>
      <c r="I4706" s="259"/>
      <c r="J4706" s="259"/>
    </row>
    <row r="4707" spans="1:10">
      <c r="A4707" s="259"/>
      <c r="B4707" s="259"/>
      <c r="C4707" s="259"/>
      <c r="D4707" s="259"/>
      <c r="E4707" s="259"/>
      <c r="F4707" s="270"/>
      <c r="G4707" s="259"/>
      <c r="H4707" s="259"/>
      <c r="I4707" s="259"/>
      <c r="J4707" s="259"/>
    </row>
    <row r="4708" spans="1:10">
      <c r="A4708" s="259"/>
      <c r="B4708" s="259"/>
      <c r="C4708" s="259"/>
      <c r="D4708" s="259"/>
      <c r="E4708" s="259"/>
      <c r="F4708" s="270"/>
      <c r="G4708" s="259"/>
      <c r="H4708" s="259"/>
      <c r="I4708" s="259"/>
      <c r="J4708" s="259"/>
    </row>
    <row r="4709" spans="1:10">
      <c r="A4709" s="259"/>
      <c r="B4709" s="259"/>
      <c r="C4709" s="259"/>
      <c r="D4709" s="259"/>
      <c r="E4709" s="259"/>
      <c r="F4709" s="270"/>
      <c r="G4709" s="259"/>
      <c r="H4709" s="259"/>
      <c r="I4709" s="259"/>
      <c r="J4709" s="259"/>
    </row>
    <row r="4710" spans="1:10">
      <c r="A4710" s="259"/>
      <c r="B4710" s="259"/>
      <c r="C4710" s="259"/>
      <c r="D4710" s="259"/>
      <c r="E4710" s="259"/>
      <c r="F4710" s="270"/>
      <c r="G4710" s="259"/>
      <c r="H4710" s="259"/>
      <c r="I4710" s="259"/>
      <c r="J4710" s="259"/>
    </row>
    <row r="4711" spans="1:10">
      <c r="A4711" s="259"/>
      <c r="B4711" s="259"/>
      <c r="C4711" s="259"/>
      <c r="D4711" s="259"/>
      <c r="E4711" s="259"/>
      <c r="F4711" s="270"/>
      <c r="G4711" s="259"/>
      <c r="H4711" s="259"/>
      <c r="I4711" s="259"/>
      <c r="J4711" s="259"/>
    </row>
    <row r="4712" spans="1:10">
      <c r="A4712" s="259"/>
      <c r="B4712" s="259"/>
      <c r="C4712" s="259"/>
      <c r="D4712" s="259"/>
      <c r="E4712" s="259"/>
      <c r="F4712" s="270"/>
      <c r="G4712" s="259"/>
      <c r="H4712" s="259"/>
      <c r="I4712" s="259"/>
      <c r="J4712" s="259"/>
    </row>
    <row r="4713" spans="1:10">
      <c r="A4713" s="259"/>
      <c r="B4713" s="259"/>
      <c r="C4713" s="259"/>
      <c r="D4713" s="259"/>
      <c r="E4713" s="259"/>
      <c r="F4713" s="270"/>
      <c r="G4713" s="259"/>
      <c r="H4713" s="259"/>
      <c r="I4713" s="259"/>
      <c r="J4713" s="259"/>
    </row>
    <row r="4714" spans="1:10">
      <c r="A4714" s="259"/>
      <c r="B4714" s="259"/>
      <c r="C4714" s="259"/>
      <c r="D4714" s="259"/>
      <c r="E4714" s="259"/>
      <c r="F4714" s="270"/>
      <c r="G4714" s="259"/>
      <c r="H4714" s="259"/>
      <c r="I4714" s="259"/>
      <c r="J4714" s="259"/>
    </row>
    <row r="4715" spans="1:10">
      <c r="A4715" s="259"/>
      <c r="B4715" s="259"/>
      <c r="C4715" s="259"/>
      <c r="D4715" s="259"/>
      <c r="E4715" s="259"/>
      <c r="F4715" s="270"/>
      <c r="G4715" s="259"/>
      <c r="H4715" s="259"/>
      <c r="I4715" s="259"/>
      <c r="J4715" s="259"/>
    </row>
    <row r="4716" spans="1:10">
      <c r="A4716" s="259"/>
      <c r="B4716" s="259"/>
      <c r="C4716" s="259"/>
      <c r="D4716" s="259"/>
      <c r="E4716" s="259"/>
      <c r="F4716" s="270"/>
      <c r="G4716" s="259"/>
      <c r="H4716" s="259"/>
      <c r="I4716" s="259"/>
      <c r="J4716" s="259"/>
    </row>
    <row r="4717" spans="1:10">
      <c r="A4717" s="259"/>
      <c r="B4717" s="259"/>
      <c r="C4717" s="259"/>
      <c r="D4717" s="259"/>
      <c r="E4717" s="259"/>
      <c r="F4717" s="270"/>
      <c r="G4717" s="259"/>
      <c r="H4717" s="259"/>
      <c r="I4717" s="259"/>
      <c r="J4717" s="259"/>
    </row>
    <row r="4718" spans="1:10">
      <c r="A4718" s="259"/>
      <c r="B4718" s="259"/>
      <c r="C4718" s="259"/>
      <c r="D4718" s="259"/>
      <c r="E4718" s="259"/>
      <c r="F4718" s="270"/>
      <c r="G4718" s="259"/>
      <c r="H4718" s="259"/>
      <c r="I4718" s="259"/>
      <c r="J4718" s="259"/>
    </row>
    <row r="4719" spans="1:10">
      <c r="A4719" s="259"/>
      <c r="B4719" s="259"/>
      <c r="C4719" s="259"/>
      <c r="D4719" s="259"/>
      <c r="E4719" s="259"/>
      <c r="F4719" s="270"/>
      <c r="G4719" s="259"/>
      <c r="H4719" s="259"/>
      <c r="I4719" s="259"/>
      <c r="J4719" s="259"/>
    </row>
    <row r="4720" spans="1:10">
      <c r="A4720" s="259"/>
      <c r="B4720" s="259"/>
      <c r="C4720" s="259"/>
      <c r="D4720" s="259"/>
      <c r="E4720" s="259"/>
      <c r="F4720" s="270"/>
      <c r="G4720" s="259"/>
      <c r="H4720" s="259"/>
      <c r="I4720" s="259"/>
      <c r="J4720" s="259"/>
    </row>
    <row r="4721" spans="1:10">
      <c r="A4721" s="259"/>
      <c r="B4721" s="259"/>
      <c r="C4721" s="259"/>
      <c r="D4721" s="259"/>
      <c r="E4721" s="259"/>
      <c r="F4721" s="270"/>
      <c r="G4721" s="259"/>
      <c r="H4721" s="259"/>
      <c r="I4721" s="259"/>
      <c r="J4721" s="259"/>
    </row>
    <row r="4722" spans="1:10">
      <c r="A4722" s="259"/>
      <c r="B4722" s="259"/>
      <c r="C4722" s="259"/>
      <c r="D4722" s="259"/>
      <c r="E4722" s="259"/>
      <c r="F4722" s="270"/>
      <c r="G4722" s="259"/>
      <c r="H4722" s="259"/>
      <c r="I4722" s="259"/>
      <c r="J4722" s="259"/>
    </row>
    <row r="4723" spans="1:10">
      <c r="A4723" s="259"/>
      <c r="B4723" s="259"/>
      <c r="C4723" s="259"/>
      <c r="D4723" s="259"/>
      <c r="E4723" s="259"/>
      <c r="F4723" s="270"/>
      <c r="G4723" s="259"/>
      <c r="H4723" s="259"/>
      <c r="I4723" s="259"/>
      <c r="J4723" s="259"/>
    </row>
    <row r="4724" spans="1:10">
      <c r="A4724" s="259"/>
      <c r="B4724" s="259"/>
      <c r="C4724" s="259"/>
      <c r="D4724" s="259"/>
      <c r="E4724" s="259"/>
      <c r="F4724" s="270"/>
      <c r="G4724" s="259"/>
      <c r="H4724" s="259"/>
      <c r="I4724" s="259"/>
      <c r="J4724" s="259"/>
    </row>
    <row r="4725" spans="1:10">
      <c r="A4725" s="259"/>
      <c r="B4725" s="259"/>
      <c r="C4725" s="259"/>
      <c r="D4725" s="259"/>
      <c r="E4725" s="259"/>
      <c r="F4725" s="270"/>
      <c r="G4725" s="259"/>
      <c r="H4725" s="259"/>
      <c r="I4725" s="259"/>
      <c r="J4725" s="259"/>
    </row>
    <row r="4726" spans="1:10">
      <c r="A4726" s="259"/>
      <c r="B4726" s="259"/>
      <c r="C4726" s="259"/>
      <c r="D4726" s="259"/>
      <c r="E4726" s="259"/>
      <c r="F4726" s="270"/>
      <c r="G4726" s="259"/>
      <c r="H4726" s="259"/>
      <c r="I4726" s="259"/>
      <c r="J4726" s="259"/>
    </row>
    <row r="4727" spans="1:10">
      <c r="A4727" s="259"/>
      <c r="B4727" s="259"/>
      <c r="C4727" s="259"/>
      <c r="D4727" s="259"/>
      <c r="E4727" s="259"/>
      <c r="F4727" s="270"/>
      <c r="G4727" s="259"/>
      <c r="H4727" s="259"/>
      <c r="I4727" s="259"/>
      <c r="J4727" s="259"/>
    </row>
    <row r="4728" spans="1:10">
      <c r="A4728" s="259"/>
      <c r="B4728" s="259"/>
      <c r="C4728" s="259"/>
      <c r="D4728" s="259"/>
      <c r="E4728" s="259"/>
      <c r="F4728" s="270"/>
      <c r="G4728" s="259"/>
      <c r="H4728" s="259"/>
      <c r="I4728" s="259"/>
      <c r="J4728" s="259"/>
    </row>
    <row r="4729" spans="1:10">
      <c r="A4729" s="259"/>
      <c r="B4729" s="259"/>
      <c r="C4729" s="259"/>
      <c r="D4729" s="259"/>
      <c r="E4729" s="259"/>
      <c r="F4729" s="270"/>
      <c r="G4729" s="259"/>
      <c r="H4729" s="259"/>
      <c r="I4729" s="259"/>
      <c r="J4729" s="259"/>
    </row>
    <row r="4730" spans="1:10">
      <c r="A4730" s="259"/>
      <c r="B4730" s="259"/>
      <c r="C4730" s="259"/>
      <c r="D4730" s="259"/>
      <c r="E4730" s="259"/>
      <c r="F4730" s="270"/>
      <c r="G4730" s="259"/>
      <c r="H4730" s="259"/>
      <c r="I4730" s="259"/>
      <c r="J4730" s="259"/>
    </row>
    <row r="4731" spans="1:10">
      <c r="A4731" s="259"/>
      <c r="B4731" s="259"/>
      <c r="C4731" s="259"/>
      <c r="D4731" s="259"/>
      <c r="E4731" s="259"/>
      <c r="F4731" s="270"/>
      <c r="G4731" s="259"/>
      <c r="H4731" s="259"/>
      <c r="I4731" s="259"/>
      <c r="J4731" s="259"/>
    </row>
    <row r="4732" spans="1:10">
      <c r="A4732" s="259"/>
      <c r="B4732" s="259"/>
      <c r="C4732" s="259"/>
      <c r="D4732" s="259"/>
      <c r="E4732" s="259"/>
      <c r="F4732" s="270"/>
      <c r="G4732" s="259"/>
      <c r="H4732" s="259"/>
      <c r="I4732" s="259"/>
      <c r="J4732" s="259"/>
    </row>
    <row r="4733" spans="1:10">
      <c r="A4733" s="259"/>
      <c r="B4733" s="259"/>
      <c r="C4733" s="259"/>
      <c r="D4733" s="259"/>
      <c r="E4733" s="259"/>
      <c r="F4733" s="270"/>
      <c r="G4733" s="259"/>
      <c r="H4733" s="259"/>
      <c r="I4733" s="259"/>
      <c r="J4733" s="259"/>
    </row>
    <row r="4734" spans="1:10">
      <c r="A4734" s="259"/>
      <c r="B4734" s="259"/>
      <c r="C4734" s="259"/>
      <c r="D4734" s="259"/>
      <c r="E4734" s="259"/>
      <c r="F4734" s="270"/>
      <c r="G4734" s="259"/>
      <c r="H4734" s="259"/>
      <c r="I4734" s="259"/>
      <c r="J4734" s="259"/>
    </row>
    <row r="4735" spans="1:10">
      <c r="A4735" s="259"/>
      <c r="B4735" s="259"/>
      <c r="C4735" s="259"/>
      <c r="D4735" s="259"/>
      <c r="E4735" s="259"/>
      <c r="F4735" s="270"/>
      <c r="G4735" s="259"/>
      <c r="H4735" s="259"/>
      <c r="I4735" s="259"/>
      <c r="J4735" s="259"/>
    </row>
    <row r="4736" spans="1:10">
      <c r="A4736" s="259"/>
      <c r="B4736" s="259"/>
      <c r="C4736" s="259"/>
      <c r="D4736" s="259"/>
      <c r="E4736" s="259"/>
      <c r="F4736" s="270"/>
      <c r="G4736" s="259"/>
      <c r="H4736" s="259"/>
      <c r="I4736" s="259"/>
      <c r="J4736" s="259"/>
    </row>
    <row r="4737" spans="1:10">
      <c r="A4737" s="259"/>
      <c r="B4737" s="259"/>
      <c r="C4737" s="259"/>
      <c r="D4737" s="259"/>
      <c r="E4737" s="259"/>
      <c r="F4737" s="270"/>
      <c r="G4737" s="259"/>
      <c r="H4737" s="259"/>
      <c r="I4737" s="259"/>
      <c r="J4737" s="259"/>
    </row>
    <row r="4738" spans="1:10">
      <c r="A4738" s="259"/>
      <c r="B4738" s="259"/>
      <c r="C4738" s="259"/>
      <c r="D4738" s="259"/>
      <c r="E4738" s="259"/>
      <c r="F4738" s="270"/>
      <c r="G4738" s="259"/>
      <c r="H4738" s="259"/>
      <c r="I4738" s="259"/>
      <c r="J4738" s="259"/>
    </row>
    <row r="4739" spans="1:10">
      <c r="A4739" s="259"/>
      <c r="B4739" s="259"/>
      <c r="C4739" s="259"/>
      <c r="D4739" s="259"/>
      <c r="E4739" s="259"/>
      <c r="F4739" s="270"/>
      <c r="G4739" s="259"/>
      <c r="H4739" s="259"/>
      <c r="I4739" s="259"/>
      <c r="J4739" s="259"/>
    </row>
    <row r="4740" spans="1:10">
      <c r="A4740" s="259"/>
      <c r="B4740" s="259"/>
      <c r="C4740" s="259"/>
      <c r="D4740" s="259"/>
      <c r="E4740" s="259"/>
      <c r="F4740" s="270"/>
      <c r="G4740" s="259"/>
      <c r="H4740" s="259"/>
      <c r="I4740" s="259"/>
      <c r="J4740" s="259"/>
    </row>
    <row r="4741" spans="1:10">
      <c r="A4741" s="259"/>
      <c r="B4741" s="259"/>
      <c r="C4741" s="259"/>
      <c r="D4741" s="259"/>
      <c r="E4741" s="259"/>
      <c r="F4741" s="270"/>
      <c r="G4741" s="259"/>
      <c r="H4741" s="259"/>
      <c r="I4741" s="259"/>
      <c r="J4741" s="259"/>
    </row>
    <row r="4742" spans="1:10">
      <c r="A4742" s="259"/>
      <c r="B4742" s="259"/>
      <c r="C4742" s="259"/>
      <c r="D4742" s="259"/>
      <c r="E4742" s="259"/>
      <c r="F4742" s="270"/>
      <c r="G4742" s="259"/>
      <c r="H4742" s="259"/>
      <c r="I4742" s="259"/>
      <c r="J4742" s="259"/>
    </row>
    <row r="4743" spans="1:10">
      <c r="A4743" s="259"/>
      <c r="B4743" s="259"/>
      <c r="C4743" s="259"/>
      <c r="D4743" s="259"/>
      <c r="E4743" s="259"/>
      <c r="F4743" s="270"/>
      <c r="G4743" s="259"/>
      <c r="H4743" s="259"/>
      <c r="I4743" s="259"/>
      <c r="J4743" s="259"/>
    </row>
    <row r="4744" spans="1:10">
      <c r="A4744" s="259"/>
      <c r="B4744" s="259"/>
      <c r="C4744" s="259"/>
      <c r="D4744" s="259"/>
      <c r="E4744" s="259"/>
      <c r="F4744" s="270"/>
      <c r="G4744" s="259"/>
      <c r="H4744" s="259"/>
      <c r="I4744" s="259"/>
      <c r="J4744" s="259"/>
    </row>
    <row r="4745" spans="1:10">
      <c r="A4745" s="259"/>
      <c r="B4745" s="259"/>
      <c r="C4745" s="259"/>
      <c r="D4745" s="259"/>
      <c r="E4745" s="259"/>
      <c r="F4745" s="270"/>
      <c r="G4745" s="259"/>
      <c r="H4745" s="259"/>
      <c r="I4745" s="259"/>
      <c r="J4745" s="259"/>
    </row>
    <row r="4746" spans="1:10">
      <c r="A4746" s="259"/>
      <c r="B4746" s="259"/>
      <c r="C4746" s="259"/>
      <c r="D4746" s="259"/>
      <c r="E4746" s="259"/>
      <c r="F4746" s="270"/>
      <c r="G4746" s="259"/>
      <c r="H4746" s="259"/>
      <c r="I4746" s="259"/>
      <c r="J4746" s="259"/>
    </row>
    <row r="4747" spans="1:10">
      <c r="A4747" s="259"/>
      <c r="B4747" s="259"/>
      <c r="C4747" s="259"/>
      <c r="D4747" s="259"/>
      <c r="E4747" s="259"/>
      <c r="F4747" s="270"/>
      <c r="G4747" s="259"/>
      <c r="H4747" s="259"/>
      <c r="I4747" s="259"/>
      <c r="J4747" s="259"/>
    </row>
    <row r="4748" spans="1:10">
      <c r="A4748" s="259"/>
      <c r="B4748" s="259"/>
      <c r="C4748" s="259"/>
      <c r="D4748" s="259"/>
      <c r="E4748" s="259"/>
      <c r="F4748" s="270"/>
      <c r="G4748" s="259"/>
      <c r="H4748" s="259"/>
      <c r="I4748" s="259"/>
      <c r="J4748" s="259"/>
    </row>
    <row r="4749" spans="1:10">
      <c r="A4749" s="259"/>
      <c r="B4749" s="259"/>
      <c r="C4749" s="259"/>
      <c r="D4749" s="259"/>
      <c r="E4749" s="259"/>
      <c r="F4749" s="270"/>
      <c r="G4749" s="259"/>
      <c r="H4749" s="259"/>
      <c r="I4749" s="259"/>
      <c r="J4749" s="259"/>
    </row>
    <row r="4750" spans="1:10">
      <c r="A4750" s="259"/>
      <c r="B4750" s="259"/>
      <c r="C4750" s="259"/>
      <c r="D4750" s="259"/>
      <c r="E4750" s="259"/>
      <c r="F4750" s="270"/>
      <c r="G4750" s="259"/>
      <c r="H4750" s="259"/>
      <c r="I4750" s="259"/>
      <c r="J4750" s="259"/>
    </row>
    <row r="4751" spans="1:10">
      <c r="A4751" s="259"/>
      <c r="B4751" s="259"/>
      <c r="C4751" s="259"/>
      <c r="D4751" s="259"/>
      <c r="E4751" s="259"/>
      <c r="F4751" s="270"/>
      <c r="G4751" s="259"/>
      <c r="H4751" s="259"/>
      <c r="I4751" s="259"/>
      <c r="J4751" s="259"/>
    </row>
    <row r="4752" spans="1:10">
      <c r="A4752" s="259"/>
      <c r="B4752" s="259"/>
      <c r="C4752" s="259"/>
      <c r="D4752" s="259"/>
      <c r="E4752" s="259"/>
      <c r="F4752" s="270"/>
      <c r="G4752" s="259"/>
      <c r="H4752" s="259"/>
      <c r="I4752" s="259"/>
      <c r="J4752" s="259"/>
    </row>
    <row r="4753" spans="1:10">
      <c r="A4753" s="259"/>
      <c r="B4753" s="259"/>
      <c r="C4753" s="259"/>
      <c r="D4753" s="259"/>
      <c r="E4753" s="259"/>
      <c r="F4753" s="270"/>
      <c r="G4753" s="259"/>
      <c r="H4753" s="259"/>
      <c r="I4753" s="259"/>
      <c r="J4753" s="259"/>
    </row>
    <row r="4754" spans="1:10">
      <c r="A4754" s="259"/>
      <c r="B4754" s="259"/>
      <c r="C4754" s="259"/>
      <c r="D4754" s="259"/>
      <c r="E4754" s="259"/>
      <c r="F4754" s="270"/>
      <c r="G4754" s="259"/>
      <c r="H4754" s="259"/>
      <c r="I4754" s="259"/>
      <c r="J4754" s="259"/>
    </row>
    <row r="4755" spans="1:10">
      <c r="A4755" s="259"/>
      <c r="B4755" s="259"/>
      <c r="C4755" s="259"/>
      <c r="D4755" s="259"/>
      <c r="E4755" s="259"/>
      <c r="F4755" s="270"/>
      <c r="G4755" s="259"/>
      <c r="H4755" s="259"/>
      <c r="I4755" s="259"/>
      <c r="J4755" s="259"/>
    </row>
    <row r="4756" spans="1:10">
      <c r="A4756" s="259"/>
      <c r="B4756" s="259"/>
      <c r="C4756" s="259"/>
      <c r="D4756" s="259"/>
      <c r="E4756" s="259"/>
      <c r="F4756" s="270"/>
      <c r="G4756" s="259"/>
      <c r="H4756" s="259"/>
      <c r="I4756" s="259"/>
      <c r="J4756" s="259"/>
    </row>
    <row r="4757" spans="1:10">
      <c r="A4757" s="259"/>
      <c r="B4757" s="259"/>
      <c r="C4757" s="259"/>
      <c r="D4757" s="259"/>
      <c r="E4757" s="259"/>
      <c r="F4757" s="270"/>
      <c r="G4757" s="259"/>
      <c r="H4757" s="259"/>
      <c r="I4757" s="259"/>
      <c r="J4757" s="259"/>
    </row>
    <row r="4758" spans="1:10">
      <c r="A4758" s="259"/>
      <c r="B4758" s="259"/>
      <c r="C4758" s="259"/>
      <c r="D4758" s="259"/>
      <c r="E4758" s="259"/>
      <c r="F4758" s="270"/>
      <c r="G4758" s="259"/>
      <c r="H4758" s="259"/>
      <c r="I4758" s="259"/>
      <c r="J4758" s="259"/>
    </row>
    <row r="4759" spans="1:10">
      <c r="A4759" s="259"/>
      <c r="B4759" s="259"/>
      <c r="C4759" s="259"/>
      <c r="D4759" s="259"/>
      <c r="E4759" s="259"/>
      <c r="F4759" s="270"/>
      <c r="G4759" s="259"/>
      <c r="H4759" s="259"/>
      <c r="I4759" s="259"/>
      <c r="J4759" s="259"/>
    </row>
    <row r="4760" spans="1:10">
      <c r="A4760" s="259"/>
      <c r="B4760" s="259"/>
      <c r="C4760" s="259"/>
      <c r="D4760" s="259"/>
      <c r="E4760" s="259"/>
      <c r="F4760" s="270"/>
      <c r="G4760" s="259"/>
      <c r="H4760" s="259"/>
      <c r="I4760" s="259"/>
      <c r="J4760" s="259"/>
    </row>
    <row r="4761" spans="1:10">
      <c r="A4761" s="259"/>
      <c r="B4761" s="259"/>
      <c r="C4761" s="259"/>
      <c r="D4761" s="259"/>
      <c r="E4761" s="259"/>
      <c r="F4761" s="270"/>
      <c r="G4761" s="259"/>
      <c r="H4761" s="259"/>
      <c r="I4761" s="259"/>
      <c r="J4761" s="259"/>
    </row>
    <row r="4762" spans="1:10">
      <c r="A4762" s="259"/>
      <c r="B4762" s="259"/>
      <c r="C4762" s="259"/>
      <c r="D4762" s="259"/>
      <c r="E4762" s="259"/>
      <c r="F4762" s="270"/>
      <c r="G4762" s="259"/>
      <c r="H4762" s="259"/>
      <c r="I4762" s="259"/>
      <c r="J4762" s="259"/>
    </row>
    <row r="4763" spans="1:10">
      <c r="A4763" s="259"/>
      <c r="B4763" s="259"/>
      <c r="C4763" s="259"/>
      <c r="D4763" s="259"/>
      <c r="E4763" s="259"/>
      <c r="F4763" s="270"/>
      <c r="G4763" s="259"/>
      <c r="H4763" s="259"/>
      <c r="I4763" s="259"/>
      <c r="J4763" s="259"/>
    </row>
    <row r="4764" spans="1:10">
      <c r="A4764" s="259"/>
      <c r="B4764" s="259"/>
      <c r="C4764" s="259"/>
      <c r="D4764" s="259"/>
      <c r="E4764" s="259"/>
      <c r="F4764" s="270"/>
      <c r="G4764" s="259"/>
      <c r="H4764" s="259"/>
      <c r="I4764" s="259"/>
      <c r="J4764" s="259"/>
    </row>
    <row r="4765" spans="1:10">
      <c r="A4765" s="259"/>
      <c r="B4765" s="259"/>
      <c r="C4765" s="259"/>
      <c r="D4765" s="259"/>
      <c r="E4765" s="259"/>
      <c r="F4765" s="270"/>
      <c r="G4765" s="259"/>
      <c r="H4765" s="259"/>
      <c r="I4765" s="259"/>
      <c r="J4765" s="259"/>
    </row>
    <row r="4766" spans="1:10">
      <c r="A4766" s="259"/>
      <c r="B4766" s="259"/>
      <c r="C4766" s="259"/>
      <c r="D4766" s="259"/>
      <c r="E4766" s="259"/>
      <c r="F4766" s="270"/>
      <c r="G4766" s="259"/>
      <c r="H4766" s="259"/>
      <c r="I4766" s="259"/>
      <c r="J4766" s="259"/>
    </row>
    <row r="4767" spans="1:10">
      <c r="A4767" s="259"/>
      <c r="B4767" s="259"/>
      <c r="C4767" s="259"/>
      <c r="D4767" s="259"/>
      <c r="E4767" s="259"/>
      <c r="F4767" s="270"/>
      <c r="G4767" s="259"/>
      <c r="H4767" s="259"/>
      <c r="I4767" s="259"/>
      <c r="J4767" s="259"/>
    </row>
    <row r="4768" spans="1:10">
      <c r="A4768" s="259"/>
      <c r="B4768" s="259"/>
      <c r="C4768" s="259"/>
      <c r="D4768" s="259"/>
      <c r="E4768" s="259"/>
      <c r="F4768" s="270"/>
      <c r="G4768" s="259"/>
      <c r="H4768" s="259"/>
      <c r="I4768" s="259"/>
      <c r="J4768" s="259"/>
    </row>
    <row r="4769" spans="1:10">
      <c r="A4769" s="259"/>
      <c r="B4769" s="259"/>
      <c r="C4769" s="259"/>
      <c r="D4769" s="259"/>
      <c r="E4769" s="259"/>
      <c r="F4769" s="270"/>
      <c r="G4769" s="259"/>
      <c r="H4769" s="259"/>
      <c r="I4769" s="259"/>
      <c r="J4769" s="259"/>
    </row>
    <row r="4770" spans="1:10">
      <c r="A4770" s="259"/>
      <c r="B4770" s="259"/>
      <c r="C4770" s="259"/>
      <c r="D4770" s="259"/>
      <c r="E4770" s="259"/>
      <c r="F4770" s="270"/>
      <c r="G4770" s="259"/>
      <c r="H4770" s="259"/>
      <c r="I4770" s="259"/>
      <c r="J4770" s="259"/>
    </row>
    <row r="4771" spans="1:10">
      <c r="A4771" s="259"/>
      <c r="B4771" s="259"/>
      <c r="C4771" s="259"/>
      <c r="D4771" s="259"/>
      <c r="E4771" s="259"/>
      <c r="F4771" s="270"/>
      <c r="G4771" s="259"/>
      <c r="H4771" s="259"/>
      <c r="I4771" s="259"/>
      <c r="J4771" s="259"/>
    </row>
    <row r="4772" spans="1:10">
      <c r="A4772" s="259"/>
      <c r="B4772" s="259"/>
      <c r="C4772" s="259"/>
      <c r="D4772" s="259"/>
      <c r="E4772" s="259"/>
      <c r="F4772" s="270"/>
      <c r="G4772" s="259"/>
      <c r="H4772" s="259"/>
      <c r="I4772" s="259"/>
      <c r="J4772" s="259"/>
    </row>
    <row r="4773" spans="1:10">
      <c r="A4773" s="259"/>
      <c r="B4773" s="259"/>
      <c r="C4773" s="259"/>
      <c r="D4773" s="259"/>
      <c r="E4773" s="259"/>
      <c r="F4773" s="270"/>
      <c r="G4773" s="259"/>
      <c r="H4773" s="259"/>
      <c r="I4773" s="259"/>
      <c r="J4773" s="259"/>
    </row>
    <row r="4774" spans="1:10">
      <c r="A4774" s="259"/>
      <c r="B4774" s="259"/>
      <c r="C4774" s="259"/>
      <c r="D4774" s="259"/>
      <c r="E4774" s="259"/>
      <c r="F4774" s="270"/>
      <c r="G4774" s="259"/>
      <c r="H4774" s="259"/>
      <c r="I4774" s="259"/>
      <c r="J4774" s="259"/>
    </row>
    <row r="4775" spans="1:10">
      <c r="A4775" s="259"/>
      <c r="B4775" s="259"/>
      <c r="C4775" s="259"/>
      <c r="D4775" s="259"/>
      <c r="E4775" s="259"/>
      <c r="F4775" s="270"/>
      <c r="G4775" s="259"/>
      <c r="H4775" s="259"/>
      <c r="I4775" s="259"/>
      <c r="J4775" s="259"/>
    </row>
    <row r="4776" spans="1:10">
      <c r="A4776" s="259"/>
      <c r="B4776" s="259"/>
      <c r="C4776" s="259"/>
      <c r="D4776" s="259"/>
      <c r="E4776" s="259"/>
      <c r="F4776" s="270"/>
      <c r="G4776" s="259"/>
      <c r="H4776" s="259"/>
      <c r="I4776" s="259"/>
      <c r="J4776" s="259"/>
    </row>
    <row r="4777" spans="1:10">
      <c r="A4777" s="259"/>
      <c r="B4777" s="259"/>
      <c r="C4777" s="259"/>
      <c r="D4777" s="259"/>
      <c r="E4777" s="259"/>
      <c r="F4777" s="270"/>
      <c r="G4777" s="259"/>
      <c r="H4777" s="259"/>
      <c r="I4777" s="259"/>
      <c r="J4777" s="259"/>
    </row>
    <row r="4778" spans="1:10">
      <c r="A4778" s="259"/>
      <c r="B4778" s="259"/>
      <c r="C4778" s="259"/>
      <c r="D4778" s="259"/>
      <c r="E4778" s="259"/>
      <c r="F4778" s="270"/>
      <c r="G4778" s="259"/>
      <c r="H4778" s="259"/>
      <c r="I4778" s="259"/>
      <c r="J4778" s="259"/>
    </row>
    <row r="4779" spans="1:10">
      <c r="A4779" s="259"/>
      <c r="B4779" s="259"/>
      <c r="C4779" s="259"/>
      <c r="D4779" s="259"/>
      <c r="E4779" s="259"/>
      <c r="F4779" s="270"/>
      <c r="G4779" s="259"/>
      <c r="H4779" s="259"/>
      <c r="I4779" s="259"/>
      <c r="J4779" s="259"/>
    </row>
    <row r="4780" spans="1:10">
      <c r="A4780" s="259"/>
      <c r="B4780" s="259"/>
      <c r="C4780" s="259"/>
      <c r="D4780" s="259"/>
      <c r="E4780" s="259"/>
      <c r="F4780" s="270"/>
      <c r="G4780" s="259"/>
      <c r="H4780" s="259"/>
      <c r="I4780" s="259"/>
      <c r="J4780" s="259"/>
    </row>
    <row r="4781" spans="1:10">
      <c r="A4781" s="259"/>
      <c r="B4781" s="259"/>
      <c r="C4781" s="259"/>
      <c r="D4781" s="259"/>
      <c r="E4781" s="259"/>
      <c r="F4781" s="270"/>
      <c r="G4781" s="259"/>
      <c r="H4781" s="259"/>
      <c r="I4781" s="259"/>
      <c r="J4781" s="259"/>
    </row>
    <row r="4782" spans="1:10">
      <c r="A4782" s="259"/>
      <c r="B4782" s="259"/>
      <c r="C4782" s="259"/>
      <c r="D4782" s="259"/>
      <c r="E4782" s="259"/>
      <c r="F4782" s="270"/>
      <c r="G4782" s="259"/>
      <c r="H4782" s="259"/>
      <c r="I4782" s="259"/>
      <c r="J4782" s="259"/>
    </row>
    <row r="4783" spans="1:10">
      <c r="A4783" s="259"/>
      <c r="B4783" s="259"/>
      <c r="C4783" s="259"/>
      <c r="D4783" s="259"/>
      <c r="E4783" s="259"/>
      <c r="F4783" s="270"/>
      <c r="G4783" s="259"/>
      <c r="H4783" s="259"/>
      <c r="I4783" s="259"/>
      <c r="J4783" s="259"/>
    </row>
    <row r="4784" spans="1:10">
      <c r="A4784" s="259"/>
      <c r="B4784" s="259"/>
      <c r="C4784" s="259"/>
      <c r="D4784" s="259"/>
      <c r="E4784" s="259"/>
      <c r="F4784" s="270"/>
      <c r="G4784" s="259"/>
      <c r="H4784" s="259"/>
      <c r="I4784" s="259"/>
      <c r="J4784" s="259"/>
    </row>
    <row r="4785" spans="1:10">
      <c r="A4785" s="259"/>
      <c r="B4785" s="259"/>
      <c r="C4785" s="259"/>
      <c r="D4785" s="259"/>
      <c r="E4785" s="259"/>
      <c r="F4785" s="270"/>
      <c r="G4785" s="259"/>
      <c r="H4785" s="259"/>
      <c r="I4785" s="259"/>
      <c r="J4785" s="259"/>
    </row>
    <row r="4786" spans="1:10">
      <c r="A4786" s="259"/>
      <c r="B4786" s="259"/>
      <c r="C4786" s="259"/>
      <c r="D4786" s="259"/>
      <c r="E4786" s="259"/>
      <c r="F4786" s="270"/>
      <c r="G4786" s="259"/>
      <c r="H4786" s="259"/>
      <c r="I4786" s="259"/>
      <c r="J4786" s="259"/>
    </row>
    <row r="4787" spans="1:10">
      <c r="A4787" s="259"/>
      <c r="B4787" s="259"/>
      <c r="C4787" s="259"/>
      <c r="D4787" s="259"/>
      <c r="E4787" s="259"/>
      <c r="F4787" s="270"/>
      <c r="G4787" s="259"/>
      <c r="H4787" s="259"/>
      <c r="I4787" s="259"/>
      <c r="J4787" s="259"/>
    </row>
    <row r="4788" spans="1:10">
      <c r="A4788" s="259"/>
      <c r="B4788" s="259"/>
      <c r="C4788" s="259"/>
      <c r="D4788" s="259"/>
      <c r="E4788" s="259"/>
      <c r="F4788" s="270"/>
      <c r="G4788" s="259"/>
      <c r="H4788" s="259"/>
      <c r="I4788" s="259"/>
      <c r="J4788" s="259"/>
    </row>
    <row r="4789" spans="1:10">
      <c r="A4789" s="259"/>
      <c r="B4789" s="259"/>
      <c r="C4789" s="259"/>
      <c r="D4789" s="259"/>
      <c r="E4789" s="259"/>
      <c r="F4789" s="270"/>
      <c r="G4789" s="259"/>
      <c r="H4789" s="259"/>
      <c r="I4789" s="259"/>
      <c r="J4789" s="259"/>
    </row>
    <row r="4790" spans="1:10">
      <c r="A4790" s="259"/>
      <c r="B4790" s="259"/>
      <c r="C4790" s="259"/>
      <c r="D4790" s="259"/>
      <c r="E4790" s="259"/>
      <c r="F4790" s="270"/>
      <c r="G4790" s="259"/>
      <c r="H4790" s="259"/>
      <c r="I4790" s="259"/>
      <c r="J4790" s="259"/>
    </row>
    <row r="4791" spans="1:10">
      <c r="A4791" s="259"/>
      <c r="B4791" s="259"/>
      <c r="C4791" s="259"/>
      <c r="D4791" s="259"/>
      <c r="E4791" s="259"/>
      <c r="F4791" s="270"/>
      <c r="G4791" s="259"/>
      <c r="H4791" s="259"/>
      <c r="I4791" s="259"/>
      <c r="J4791" s="259"/>
    </row>
    <row r="4792" spans="1:10">
      <c r="A4792" s="259"/>
      <c r="B4792" s="259"/>
      <c r="C4792" s="259"/>
      <c r="D4792" s="259"/>
      <c r="E4792" s="259"/>
      <c r="F4792" s="270"/>
      <c r="G4792" s="259"/>
      <c r="H4792" s="259"/>
      <c r="I4792" s="259"/>
      <c r="J4792" s="259"/>
    </row>
    <row r="4793" spans="1:10">
      <c r="A4793" s="259"/>
      <c r="B4793" s="259"/>
      <c r="C4793" s="259"/>
      <c r="D4793" s="259"/>
      <c r="E4793" s="259"/>
      <c r="F4793" s="270"/>
      <c r="G4793" s="259"/>
      <c r="H4793" s="259"/>
      <c r="I4793" s="259"/>
      <c r="J4793" s="259"/>
    </row>
    <row r="4794" spans="1:10">
      <c r="A4794" s="259"/>
      <c r="B4794" s="259"/>
      <c r="C4794" s="259"/>
      <c r="D4794" s="259"/>
      <c r="E4794" s="259"/>
      <c r="F4794" s="270"/>
      <c r="G4794" s="259"/>
      <c r="H4794" s="259"/>
      <c r="I4794" s="259"/>
      <c r="J4794" s="259"/>
    </row>
    <row r="4795" spans="1:10">
      <c r="A4795" s="259"/>
      <c r="B4795" s="259"/>
      <c r="C4795" s="259"/>
      <c r="D4795" s="259"/>
      <c r="E4795" s="259"/>
      <c r="F4795" s="270"/>
      <c r="G4795" s="259"/>
      <c r="H4795" s="259"/>
      <c r="I4795" s="259"/>
      <c r="J4795" s="259"/>
    </row>
    <row r="4796" spans="1:10">
      <c r="A4796" s="259"/>
      <c r="B4796" s="259"/>
      <c r="C4796" s="259"/>
      <c r="D4796" s="259"/>
      <c r="E4796" s="259"/>
      <c r="F4796" s="270"/>
      <c r="G4796" s="259"/>
      <c r="H4796" s="259"/>
      <c r="I4796" s="259"/>
      <c r="J4796" s="259"/>
    </row>
    <row r="4797" spans="1:10">
      <c r="A4797" s="259"/>
      <c r="B4797" s="259"/>
      <c r="C4797" s="259"/>
      <c r="D4797" s="259"/>
      <c r="E4797" s="259"/>
      <c r="F4797" s="270"/>
      <c r="G4797" s="259"/>
      <c r="H4797" s="259"/>
      <c r="I4797" s="259"/>
      <c r="J4797" s="259"/>
    </row>
    <row r="4798" spans="1:10">
      <c r="A4798" s="259"/>
      <c r="B4798" s="259"/>
      <c r="C4798" s="259"/>
      <c r="D4798" s="259"/>
      <c r="E4798" s="259"/>
      <c r="F4798" s="270"/>
      <c r="G4798" s="259"/>
      <c r="H4798" s="259"/>
      <c r="I4798" s="259"/>
      <c r="J4798" s="259"/>
    </row>
    <row r="4799" spans="1:10">
      <c r="A4799" s="259"/>
      <c r="B4799" s="259"/>
      <c r="C4799" s="259"/>
      <c r="D4799" s="259"/>
      <c r="E4799" s="259"/>
      <c r="F4799" s="270"/>
      <c r="G4799" s="259"/>
      <c r="H4799" s="259"/>
      <c r="I4799" s="259"/>
      <c r="J4799" s="259"/>
    </row>
    <row r="4800" spans="1:10">
      <c r="A4800" s="259"/>
      <c r="B4800" s="259"/>
      <c r="C4800" s="259"/>
      <c r="D4800" s="259"/>
      <c r="E4800" s="259"/>
      <c r="F4800" s="270"/>
      <c r="G4800" s="259"/>
      <c r="H4800" s="259"/>
      <c r="I4800" s="259"/>
      <c r="J4800" s="259"/>
    </row>
    <row r="4801" spans="1:10">
      <c r="A4801" s="259"/>
      <c r="B4801" s="259"/>
      <c r="C4801" s="259"/>
      <c r="D4801" s="259"/>
      <c r="E4801" s="259"/>
      <c r="F4801" s="270"/>
      <c r="G4801" s="259"/>
      <c r="H4801" s="259"/>
      <c r="I4801" s="259"/>
      <c r="J4801" s="259"/>
    </row>
    <row r="4802" spans="1:10">
      <c r="A4802" s="259"/>
      <c r="B4802" s="259"/>
      <c r="C4802" s="259"/>
      <c r="D4802" s="259"/>
      <c r="E4802" s="259"/>
      <c r="F4802" s="270"/>
      <c r="G4802" s="259"/>
      <c r="H4802" s="259"/>
      <c r="I4802" s="259"/>
      <c r="J4802" s="259"/>
    </row>
    <row r="4803" spans="1:10">
      <c r="A4803" s="259"/>
      <c r="B4803" s="259"/>
      <c r="C4803" s="259"/>
      <c r="D4803" s="259"/>
      <c r="E4803" s="259"/>
      <c r="F4803" s="270"/>
      <c r="G4803" s="259"/>
      <c r="H4803" s="259"/>
      <c r="I4803" s="259"/>
      <c r="J4803" s="259"/>
    </row>
    <row r="4804" spans="1:10">
      <c r="A4804" s="259"/>
      <c r="B4804" s="259"/>
      <c r="C4804" s="259"/>
      <c r="D4804" s="259"/>
      <c r="E4804" s="259"/>
      <c r="F4804" s="270"/>
      <c r="G4804" s="259"/>
      <c r="H4804" s="259"/>
      <c r="I4804" s="259"/>
      <c r="J4804" s="259"/>
    </row>
    <row r="4805" spans="1:10">
      <c r="A4805" s="259"/>
      <c r="B4805" s="259"/>
      <c r="C4805" s="259"/>
      <c r="D4805" s="259"/>
      <c r="E4805" s="259"/>
      <c r="F4805" s="270"/>
      <c r="G4805" s="259"/>
      <c r="H4805" s="259"/>
      <c r="I4805" s="259"/>
      <c r="J4805" s="259"/>
    </row>
    <row r="4806" spans="1:10">
      <c r="A4806" s="259"/>
      <c r="B4806" s="259"/>
      <c r="C4806" s="259"/>
      <c r="D4806" s="259"/>
      <c r="E4806" s="259"/>
      <c r="F4806" s="270"/>
      <c r="G4806" s="259"/>
      <c r="H4806" s="259"/>
      <c r="I4806" s="259"/>
      <c r="J4806" s="259"/>
    </row>
    <row r="4807" spans="1:10">
      <c r="A4807" s="259"/>
      <c r="B4807" s="259"/>
      <c r="C4807" s="259"/>
      <c r="D4807" s="259"/>
      <c r="E4807" s="259"/>
      <c r="F4807" s="270"/>
      <c r="G4807" s="259"/>
      <c r="H4807" s="259"/>
      <c r="I4807" s="259"/>
      <c r="J4807" s="259"/>
    </row>
    <row r="4808" spans="1:10">
      <c r="A4808" s="259"/>
      <c r="B4808" s="259"/>
      <c r="C4808" s="259"/>
      <c r="D4808" s="259"/>
      <c r="E4808" s="259"/>
      <c r="F4808" s="270"/>
      <c r="G4808" s="259"/>
      <c r="H4808" s="259"/>
      <c r="I4808" s="259"/>
      <c r="J4808" s="259"/>
    </row>
    <row r="4809" spans="1:10">
      <c r="A4809" s="259"/>
      <c r="B4809" s="259"/>
      <c r="C4809" s="259"/>
      <c r="D4809" s="259"/>
      <c r="E4809" s="259"/>
      <c r="F4809" s="270"/>
      <c r="G4809" s="259"/>
      <c r="H4809" s="259"/>
      <c r="I4809" s="259"/>
      <c r="J4809" s="259"/>
    </row>
    <row r="4810" spans="1:10">
      <c r="A4810" s="259"/>
      <c r="B4810" s="259"/>
      <c r="C4810" s="259"/>
      <c r="D4810" s="259"/>
      <c r="E4810" s="259"/>
      <c r="F4810" s="270"/>
      <c r="G4810" s="259"/>
      <c r="H4810" s="259"/>
      <c r="I4810" s="259"/>
      <c r="J4810" s="259"/>
    </row>
    <row r="4811" spans="1:10">
      <c r="A4811" s="259"/>
      <c r="B4811" s="259"/>
      <c r="C4811" s="259"/>
      <c r="D4811" s="259"/>
      <c r="E4811" s="259"/>
      <c r="F4811" s="270"/>
      <c r="G4811" s="259"/>
      <c r="H4811" s="259"/>
      <c r="I4811" s="259"/>
      <c r="J4811" s="259"/>
    </row>
    <row r="4812" spans="1:10">
      <c r="A4812" s="259"/>
      <c r="B4812" s="259"/>
      <c r="C4812" s="259"/>
      <c r="D4812" s="259"/>
      <c r="E4812" s="259"/>
      <c r="F4812" s="270"/>
      <c r="G4812" s="259"/>
      <c r="H4812" s="259"/>
      <c r="I4812" s="259"/>
      <c r="J4812" s="259"/>
    </row>
    <row r="4813" spans="1:10">
      <c r="A4813" s="259"/>
      <c r="B4813" s="259"/>
      <c r="C4813" s="259"/>
      <c r="D4813" s="259"/>
      <c r="E4813" s="259"/>
      <c r="F4813" s="270"/>
      <c r="G4813" s="259"/>
      <c r="H4813" s="259"/>
      <c r="I4813" s="259"/>
      <c r="J4813" s="259"/>
    </row>
    <row r="4814" spans="1:10">
      <c r="A4814" s="259"/>
      <c r="B4814" s="259"/>
      <c r="C4814" s="259"/>
      <c r="D4814" s="259"/>
      <c r="E4814" s="259"/>
      <c r="F4814" s="270"/>
      <c r="G4814" s="259"/>
      <c r="H4814" s="259"/>
      <c r="I4814" s="259"/>
      <c r="J4814" s="259"/>
    </row>
    <row r="4815" spans="1:10">
      <c r="A4815" s="259"/>
      <c r="B4815" s="259"/>
      <c r="C4815" s="259"/>
      <c r="D4815" s="259"/>
      <c r="E4815" s="259"/>
      <c r="F4815" s="270"/>
      <c r="G4815" s="259"/>
      <c r="H4815" s="259"/>
      <c r="I4815" s="259"/>
      <c r="J4815" s="259"/>
    </row>
    <row r="4816" spans="1:10">
      <c r="A4816" s="259"/>
      <c r="B4816" s="259"/>
      <c r="C4816" s="259"/>
      <c r="D4816" s="259"/>
      <c r="E4816" s="259"/>
      <c r="F4816" s="270"/>
      <c r="G4816" s="259"/>
      <c r="H4816" s="259"/>
      <c r="I4816" s="259"/>
      <c r="J4816" s="259"/>
    </row>
    <row r="4817" spans="1:10">
      <c r="A4817" s="259"/>
      <c r="B4817" s="259"/>
      <c r="C4817" s="259"/>
      <c r="D4817" s="259"/>
      <c r="E4817" s="259"/>
      <c r="F4817" s="270"/>
      <c r="G4817" s="259"/>
      <c r="H4817" s="259"/>
      <c r="I4817" s="259"/>
      <c r="J4817" s="259"/>
    </row>
    <row r="4818" spans="1:10">
      <c r="A4818" s="259"/>
      <c r="B4818" s="259"/>
      <c r="C4818" s="259"/>
      <c r="D4818" s="259"/>
      <c r="E4818" s="259"/>
      <c r="F4818" s="270"/>
      <c r="G4818" s="259"/>
      <c r="H4818" s="259"/>
      <c r="I4818" s="259"/>
      <c r="J4818" s="259"/>
    </row>
    <row r="4819" spans="1:10">
      <c r="A4819" s="259"/>
      <c r="B4819" s="259"/>
      <c r="C4819" s="259"/>
      <c r="D4819" s="259"/>
      <c r="E4819" s="259"/>
      <c r="F4819" s="270"/>
      <c r="G4819" s="259"/>
      <c r="H4819" s="259"/>
      <c r="I4819" s="259"/>
      <c r="J4819" s="259"/>
    </row>
    <row r="4820" spans="1:10">
      <c r="A4820" s="259"/>
      <c r="B4820" s="259"/>
      <c r="C4820" s="259"/>
      <c r="D4820" s="259"/>
      <c r="E4820" s="259"/>
      <c r="F4820" s="270"/>
      <c r="G4820" s="259"/>
      <c r="H4820" s="259"/>
      <c r="I4820" s="259"/>
      <c r="J4820" s="259"/>
    </row>
    <row r="4821" spans="1:10">
      <c r="A4821" s="259"/>
      <c r="B4821" s="259"/>
      <c r="C4821" s="259"/>
      <c r="D4821" s="259"/>
      <c r="E4821" s="259"/>
      <c r="F4821" s="270"/>
      <c r="G4821" s="259"/>
      <c r="H4821" s="259"/>
      <c r="I4821" s="259"/>
      <c r="J4821" s="259"/>
    </row>
    <row r="4822" spans="1:10">
      <c r="A4822" s="259"/>
      <c r="B4822" s="259"/>
      <c r="C4822" s="259"/>
      <c r="D4822" s="259"/>
      <c r="E4822" s="259"/>
      <c r="F4822" s="270"/>
      <c r="G4822" s="259"/>
      <c r="H4822" s="259"/>
      <c r="I4822" s="259"/>
      <c r="J4822" s="259"/>
    </row>
    <row r="4823" spans="1:10">
      <c r="A4823" s="259"/>
      <c r="B4823" s="259"/>
      <c r="C4823" s="259"/>
      <c r="D4823" s="259"/>
      <c r="E4823" s="259"/>
      <c r="F4823" s="270"/>
      <c r="G4823" s="259"/>
      <c r="H4823" s="259"/>
      <c r="I4823" s="259"/>
      <c r="J4823" s="259"/>
    </row>
    <row r="4824" spans="1:10">
      <c r="A4824" s="259"/>
      <c r="B4824" s="259"/>
      <c r="C4824" s="259"/>
      <c r="D4824" s="259"/>
      <c r="E4824" s="259"/>
      <c r="F4824" s="270"/>
      <c r="G4824" s="259"/>
      <c r="H4824" s="259"/>
      <c r="I4824" s="259"/>
      <c r="J4824" s="259"/>
    </row>
    <row r="4825" spans="1:10">
      <c r="A4825" s="259"/>
      <c r="B4825" s="259"/>
      <c r="C4825" s="259"/>
      <c r="D4825" s="259"/>
      <c r="E4825" s="259"/>
      <c r="F4825" s="270"/>
      <c r="G4825" s="259"/>
      <c r="H4825" s="259"/>
      <c r="I4825" s="259"/>
      <c r="J4825" s="259"/>
    </row>
    <row r="4826" spans="1:10">
      <c r="A4826" s="259"/>
      <c r="B4826" s="259"/>
      <c r="C4826" s="259"/>
      <c r="D4826" s="259"/>
      <c r="E4826" s="259"/>
      <c r="F4826" s="270"/>
      <c r="G4826" s="259"/>
      <c r="H4826" s="259"/>
      <c r="I4826" s="259"/>
      <c r="J4826" s="259"/>
    </row>
    <row r="4827" spans="1:10">
      <c r="A4827" s="259"/>
      <c r="B4827" s="259"/>
      <c r="C4827" s="259"/>
      <c r="D4827" s="259"/>
      <c r="E4827" s="259"/>
      <c r="F4827" s="270"/>
      <c r="G4827" s="259"/>
      <c r="H4827" s="259"/>
      <c r="I4827" s="259"/>
      <c r="J4827" s="259"/>
    </row>
    <row r="4828" spans="1:10">
      <c r="A4828" s="259"/>
      <c r="B4828" s="259"/>
      <c r="C4828" s="259"/>
      <c r="D4828" s="259"/>
      <c r="E4828" s="259"/>
      <c r="F4828" s="270"/>
      <c r="G4828" s="259"/>
      <c r="H4828" s="259"/>
      <c r="I4828" s="259"/>
      <c r="J4828" s="259"/>
    </row>
    <row r="4829" spans="1:10">
      <c r="A4829" s="259"/>
      <c r="B4829" s="259"/>
      <c r="C4829" s="259"/>
      <c r="D4829" s="259"/>
      <c r="E4829" s="259"/>
      <c r="F4829" s="270"/>
      <c r="G4829" s="259"/>
      <c r="H4829" s="259"/>
      <c r="I4829" s="259"/>
      <c r="J4829" s="259"/>
    </row>
    <row r="4830" spans="1:10">
      <c r="A4830" s="259"/>
      <c r="B4830" s="259"/>
      <c r="C4830" s="259"/>
      <c r="D4830" s="259"/>
      <c r="E4830" s="259"/>
      <c r="F4830" s="270"/>
      <c r="G4830" s="259"/>
      <c r="H4830" s="259"/>
      <c r="I4830" s="259"/>
      <c r="J4830" s="259"/>
    </row>
    <row r="4831" spans="1:10">
      <c r="A4831" s="259"/>
      <c r="B4831" s="259"/>
      <c r="C4831" s="259"/>
      <c r="D4831" s="259"/>
      <c r="E4831" s="259"/>
      <c r="F4831" s="270"/>
      <c r="G4831" s="259"/>
      <c r="H4831" s="259"/>
      <c r="I4831" s="259"/>
      <c r="J4831" s="259"/>
    </row>
    <row r="4832" spans="1:10">
      <c r="A4832" s="259"/>
      <c r="B4832" s="259"/>
      <c r="C4832" s="259"/>
      <c r="D4832" s="259"/>
      <c r="E4832" s="259"/>
      <c r="F4832" s="270"/>
      <c r="G4832" s="259"/>
      <c r="H4832" s="259"/>
      <c r="I4832" s="259"/>
      <c r="J4832" s="259"/>
    </row>
    <row r="4833" spans="1:10">
      <c r="A4833" s="259"/>
      <c r="B4833" s="259"/>
      <c r="C4833" s="259"/>
      <c r="D4833" s="259"/>
      <c r="E4833" s="259"/>
      <c r="F4833" s="270"/>
      <c r="G4833" s="259"/>
      <c r="H4833" s="259"/>
      <c r="I4833" s="259"/>
      <c r="J4833" s="259"/>
    </row>
    <row r="4834" spans="1:10">
      <c r="A4834" s="259"/>
      <c r="B4834" s="259"/>
      <c r="C4834" s="259"/>
      <c r="D4834" s="259"/>
      <c r="E4834" s="259"/>
      <c r="F4834" s="270"/>
      <c r="G4834" s="259"/>
      <c r="H4834" s="259"/>
      <c r="I4834" s="259"/>
      <c r="J4834" s="259"/>
    </row>
    <row r="4835" spans="1:10">
      <c r="A4835" s="259"/>
      <c r="B4835" s="259"/>
      <c r="C4835" s="259"/>
      <c r="D4835" s="259"/>
      <c r="E4835" s="259"/>
      <c r="F4835" s="270"/>
      <c r="G4835" s="259"/>
      <c r="H4835" s="259"/>
      <c r="I4835" s="259"/>
      <c r="J4835" s="259"/>
    </row>
    <row r="4836" spans="1:10">
      <c r="A4836" s="259"/>
      <c r="B4836" s="259"/>
      <c r="C4836" s="259"/>
      <c r="D4836" s="259"/>
      <c r="E4836" s="259"/>
      <c r="F4836" s="270"/>
      <c r="G4836" s="259"/>
      <c r="H4836" s="259"/>
      <c r="I4836" s="259"/>
      <c r="J4836" s="259"/>
    </row>
    <row r="4837" spans="1:10">
      <c r="A4837" s="259"/>
      <c r="B4837" s="259"/>
      <c r="C4837" s="259"/>
      <c r="D4837" s="259"/>
      <c r="E4837" s="259"/>
      <c r="F4837" s="270"/>
      <c r="G4837" s="259"/>
      <c r="H4837" s="259"/>
      <c r="I4837" s="259"/>
      <c r="J4837" s="259"/>
    </row>
    <row r="4838" spans="1:10">
      <c r="A4838" s="259"/>
      <c r="B4838" s="259"/>
      <c r="C4838" s="259"/>
      <c r="D4838" s="259"/>
      <c r="E4838" s="259"/>
      <c r="F4838" s="270"/>
      <c r="G4838" s="259"/>
      <c r="H4838" s="259"/>
      <c r="I4838" s="259"/>
      <c r="J4838" s="259"/>
    </row>
    <row r="4839" spans="1:10">
      <c r="A4839" s="259"/>
      <c r="B4839" s="259"/>
      <c r="C4839" s="259"/>
      <c r="D4839" s="259"/>
      <c r="E4839" s="259"/>
      <c r="F4839" s="270"/>
      <c r="G4839" s="259"/>
      <c r="H4839" s="259"/>
      <c r="I4839" s="259"/>
      <c r="J4839" s="259"/>
    </row>
    <row r="4840" spans="1:10">
      <c r="A4840" s="259"/>
      <c r="B4840" s="259"/>
      <c r="C4840" s="259"/>
      <c r="D4840" s="259"/>
      <c r="E4840" s="259"/>
      <c r="F4840" s="270"/>
      <c r="G4840" s="259"/>
      <c r="H4840" s="259"/>
      <c r="I4840" s="259"/>
      <c r="J4840" s="259"/>
    </row>
    <row r="4841" spans="1:10">
      <c r="A4841" s="259"/>
      <c r="B4841" s="259"/>
      <c r="C4841" s="259"/>
      <c r="D4841" s="259"/>
      <c r="E4841" s="259"/>
      <c r="F4841" s="270"/>
      <c r="G4841" s="259"/>
      <c r="H4841" s="259"/>
      <c r="I4841" s="259"/>
      <c r="J4841" s="259"/>
    </row>
    <row r="4842" spans="1:10">
      <c r="A4842" s="259"/>
      <c r="B4842" s="259"/>
      <c r="C4842" s="259"/>
      <c r="D4842" s="259"/>
      <c r="E4842" s="259"/>
      <c r="F4842" s="270"/>
      <c r="G4842" s="259"/>
      <c r="H4842" s="259"/>
      <c r="I4842" s="259"/>
      <c r="J4842" s="259"/>
    </row>
    <row r="4843" spans="1:10">
      <c r="A4843" s="259"/>
      <c r="B4843" s="259"/>
      <c r="C4843" s="259"/>
      <c r="D4843" s="259"/>
      <c r="E4843" s="259"/>
      <c r="F4843" s="270"/>
      <c r="G4843" s="259"/>
      <c r="H4843" s="259"/>
      <c r="I4843" s="259"/>
      <c r="J4843" s="259"/>
    </row>
    <row r="4844" spans="1:10">
      <c r="A4844" s="259"/>
      <c r="B4844" s="259"/>
      <c r="C4844" s="259"/>
      <c r="D4844" s="259"/>
      <c r="E4844" s="259"/>
      <c r="F4844" s="270"/>
      <c r="G4844" s="259"/>
      <c r="H4844" s="259"/>
      <c r="I4844" s="259"/>
      <c r="J4844" s="259"/>
    </row>
    <row r="4845" spans="1:10">
      <c r="A4845" s="259"/>
      <c r="B4845" s="259"/>
      <c r="C4845" s="259"/>
      <c r="D4845" s="259"/>
      <c r="E4845" s="259"/>
      <c r="F4845" s="270"/>
      <c r="G4845" s="259"/>
      <c r="H4845" s="259"/>
      <c r="I4845" s="259"/>
      <c r="J4845" s="259"/>
    </row>
    <row r="4846" spans="1:10">
      <c r="A4846" s="259"/>
      <c r="B4846" s="259"/>
      <c r="C4846" s="259"/>
      <c r="D4846" s="259"/>
      <c r="E4846" s="259"/>
      <c r="F4846" s="270"/>
      <c r="G4846" s="259"/>
      <c r="H4846" s="259"/>
      <c r="I4846" s="259"/>
      <c r="J4846" s="259"/>
    </row>
    <row r="4847" spans="1:10">
      <c r="A4847" s="259"/>
      <c r="B4847" s="259"/>
      <c r="C4847" s="259"/>
      <c r="D4847" s="259"/>
      <c r="E4847" s="259"/>
      <c r="F4847" s="270"/>
      <c r="G4847" s="259"/>
      <c r="H4847" s="259"/>
      <c r="I4847" s="259"/>
      <c r="J4847" s="259"/>
    </row>
    <row r="4848" spans="1:10">
      <c r="A4848" s="259"/>
      <c r="B4848" s="259"/>
      <c r="C4848" s="259"/>
      <c r="D4848" s="259"/>
      <c r="E4848" s="259"/>
      <c r="F4848" s="270"/>
      <c r="G4848" s="259"/>
      <c r="H4848" s="259"/>
      <c r="I4848" s="259"/>
      <c r="J4848" s="259"/>
    </row>
    <row r="4849" spans="1:10">
      <c r="A4849" s="259"/>
      <c r="B4849" s="259"/>
      <c r="C4849" s="259"/>
      <c r="D4849" s="259"/>
      <c r="E4849" s="259"/>
      <c r="F4849" s="270"/>
      <c r="G4849" s="259"/>
      <c r="H4849" s="259"/>
      <c r="I4849" s="259"/>
      <c r="J4849" s="259"/>
    </row>
    <row r="4850" spans="1:10">
      <c r="A4850" s="259"/>
      <c r="B4850" s="259"/>
      <c r="C4850" s="259"/>
      <c r="D4850" s="259"/>
      <c r="E4850" s="259"/>
      <c r="F4850" s="270"/>
      <c r="G4850" s="259"/>
      <c r="H4850" s="259"/>
      <c r="I4850" s="259"/>
      <c r="J4850" s="259"/>
    </row>
    <row r="4851" spans="1:10">
      <c r="A4851" s="259"/>
      <c r="B4851" s="259"/>
      <c r="C4851" s="259"/>
      <c r="D4851" s="259"/>
      <c r="E4851" s="259"/>
      <c r="F4851" s="270"/>
      <c r="G4851" s="259"/>
      <c r="H4851" s="259"/>
      <c r="I4851" s="259"/>
      <c r="J4851" s="259"/>
    </row>
    <row r="4852" spans="1:10">
      <c r="A4852" s="259"/>
      <c r="B4852" s="259"/>
      <c r="C4852" s="259"/>
      <c r="D4852" s="259"/>
      <c r="E4852" s="259"/>
      <c r="F4852" s="270"/>
      <c r="G4852" s="259"/>
      <c r="H4852" s="259"/>
      <c r="I4852" s="259"/>
      <c r="J4852" s="259"/>
    </row>
    <row r="4853" spans="1:10">
      <c r="A4853" s="259"/>
      <c r="B4853" s="259"/>
      <c r="C4853" s="259"/>
      <c r="D4853" s="259"/>
      <c r="E4853" s="259"/>
      <c r="F4853" s="270"/>
      <c r="G4853" s="259"/>
      <c r="H4853" s="259"/>
      <c r="I4853" s="259"/>
      <c r="J4853" s="259"/>
    </row>
    <row r="4854" spans="1:10">
      <c r="A4854" s="259"/>
      <c r="B4854" s="259"/>
      <c r="C4854" s="259"/>
      <c r="D4854" s="259"/>
      <c r="E4854" s="259"/>
      <c r="F4854" s="270"/>
      <c r="G4854" s="259"/>
      <c r="H4854" s="259"/>
      <c r="I4854" s="259"/>
      <c r="J4854" s="259"/>
    </row>
    <row r="4855" spans="1:10">
      <c r="A4855" s="259"/>
      <c r="B4855" s="259"/>
      <c r="C4855" s="259"/>
      <c r="D4855" s="259"/>
      <c r="E4855" s="259"/>
      <c r="F4855" s="270"/>
      <c r="G4855" s="259"/>
      <c r="H4855" s="259"/>
      <c r="I4855" s="259"/>
      <c r="J4855" s="259"/>
    </row>
    <row r="4856" spans="1:10">
      <c r="A4856" s="259"/>
      <c r="B4856" s="259"/>
      <c r="C4856" s="259"/>
      <c r="D4856" s="259"/>
      <c r="E4856" s="259"/>
      <c r="F4856" s="270"/>
      <c r="G4856" s="259"/>
      <c r="H4856" s="259"/>
      <c r="I4856" s="259"/>
      <c r="J4856" s="259"/>
    </row>
    <row r="4857" spans="1:10">
      <c r="A4857" s="259"/>
      <c r="B4857" s="259"/>
      <c r="C4857" s="259"/>
      <c r="D4857" s="259"/>
      <c r="E4857" s="259"/>
      <c r="F4857" s="270"/>
      <c r="G4857" s="259"/>
      <c r="H4857" s="259"/>
      <c r="I4857" s="259"/>
      <c r="J4857" s="259"/>
    </row>
    <row r="4858" spans="1:10">
      <c r="A4858" s="259"/>
      <c r="B4858" s="259"/>
      <c r="C4858" s="259"/>
      <c r="D4858" s="259"/>
      <c r="E4858" s="259"/>
      <c r="F4858" s="270"/>
      <c r="G4858" s="259"/>
      <c r="H4858" s="259"/>
      <c r="I4858" s="259"/>
      <c r="J4858" s="259"/>
    </row>
    <row r="4859" spans="1:10">
      <c r="A4859" s="259"/>
      <c r="B4859" s="259"/>
      <c r="C4859" s="259"/>
      <c r="D4859" s="259"/>
      <c r="E4859" s="259"/>
      <c r="F4859" s="270"/>
      <c r="G4859" s="259"/>
      <c r="H4859" s="259"/>
      <c r="I4859" s="259"/>
      <c r="J4859" s="259"/>
    </row>
    <row r="4860" spans="1:10">
      <c r="A4860" s="259"/>
      <c r="B4860" s="259"/>
      <c r="C4860" s="259"/>
      <c r="D4860" s="259"/>
      <c r="E4860" s="259"/>
      <c r="F4860" s="270"/>
      <c r="G4860" s="259"/>
      <c r="H4860" s="259"/>
      <c r="I4860" s="259"/>
      <c r="J4860" s="259"/>
    </row>
    <row r="4861" spans="1:10">
      <c r="A4861" s="259"/>
      <c r="B4861" s="259"/>
      <c r="C4861" s="259"/>
      <c r="D4861" s="259"/>
      <c r="E4861" s="259"/>
      <c r="F4861" s="270"/>
      <c r="G4861" s="259"/>
      <c r="H4861" s="259"/>
      <c r="I4861" s="259"/>
      <c r="J4861" s="259"/>
    </row>
    <row r="4862" spans="1:10">
      <c r="A4862" s="259"/>
      <c r="B4862" s="259"/>
      <c r="C4862" s="259"/>
      <c r="D4862" s="259"/>
      <c r="E4862" s="259"/>
      <c r="F4862" s="270"/>
      <c r="G4862" s="259"/>
      <c r="H4862" s="259"/>
      <c r="I4862" s="259"/>
      <c r="J4862" s="259"/>
    </row>
    <row r="4863" spans="1:10">
      <c r="A4863" s="259"/>
      <c r="B4863" s="259"/>
      <c r="C4863" s="259"/>
      <c r="D4863" s="259"/>
      <c r="E4863" s="259"/>
      <c r="F4863" s="270"/>
      <c r="G4863" s="259"/>
      <c r="H4863" s="259"/>
      <c r="I4863" s="259"/>
      <c r="J4863" s="259"/>
    </row>
    <row r="4864" spans="1:10">
      <c r="A4864" s="259"/>
      <c r="B4864" s="259"/>
      <c r="C4864" s="259"/>
      <c r="D4864" s="259"/>
      <c r="E4864" s="259"/>
      <c r="F4864" s="270"/>
      <c r="G4864" s="259"/>
      <c r="H4864" s="259"/>
      <c r="I4864" s="259"/>
      <c r="J4864" s="259"/>
    </row>
    <row r="4865" spans="1:10">
      <c r="A4865" s="259"/>
      <c r="B4865" s="259"/>
      <c r="C4865" s="259"/>
      <c r="D4865" s="259"/>
      <c r="E4865" s="259"/>
      <c r="F4865" s="270"/>
      <c r="G4865" s="259"/>
      <c r="H4865" s="259"/>
      <c r="I4865" s="259"/>
      <c r="J4865" s="259"/>
    </row>
    <row r="4866" spans="1:10">
      <c r="A4866" s="259"/>
      <c r="B4866" s="259"/>
      <c r="C4866" s="259"/>
      <c r="D4866" s="259"/>
      <c r="E4866" s="259"/>
      <c r="F4866" s="270"/>
      <c r="G4866" s="259"/>
      <c r="H4866" s="259"/>
      <c r="I4866" s="259"/>
      <c r="J4866" s="259"/>
    </row>
    <row r="4867" spans="1:10">
      <c r="A4867" s="259"/>
      <c r="B4867" s="259"/>
      <c r="C4867" s="259"/>
      <c r="D4867" s="259"/>
      <c r="E4867" s="259"/>
      <c r="F4867" s="270"/>
      <c r="G4867" s="259"/>
      <c r="H4867" s="259"/>
      <c r="I4867" s="259"/>
      <c r="J4867" s="259"/>
    </row>
    <row r="4868" spans="1:10">
      <c r="A4868" s="259"/>
      <c r="B4868" s="259"/>
      <c r="C4868" s="259"/>
      <c r="D4868" s="259"/>
      <c r="E4868" s="259"/>
      <c r="F4868" s="270"/>
      <c r="G4868" s="259"/>
      <c r="H4868" s="259"/>
      <c r="I4868" s="259"/>
      <c r="J4868" s="259"/>
    </row>
    <row r="4869" spans="1:10">
      <c r="A4869" s="259"/>
      <c r="B4869" s="259"/>
      <c r="C4869" s="259"/>
      <c r="D4869" s="259"/>
      <c r="E4869" s="259"/>
      <c r="F4869" s="270"/>
      <c r="G4869" s="259"/>
      <c r="H4869" s="259"/>
      <c r="I4869" s="259"/>
      <c r="J4869" s="259"/>
    </row>
    <row r="4870" spans="1:10">
      <c r="A4870" s="259"/>
      <c r="B4870" s="259"/>
      <c r="C4870" s="259"/>
      <c r="D4870" s="259"/>
      <c r="E4870" s="259"/>
      <c r="F4870" s="270"/>
      <c r="G4870" s="259"/>
      <c r="H4870" s="259"/>
      <c r="I4870" s="259"/>
      <c r="J4870" s="259"/>
    </row>
    <row r="4871" spans="1:10">
      <c r="A4871" s="259"/>
      <c r="B4871" s="259"/>
      <c r="C4871" s="259"/>
      <c r="D4871" s="259"/>
      <c r="E4871" s="259"/>
      <c r="F4871" s="270"/>
      <c r="G4871" s="259"/>
      <c r="H4871" s="259"/>
      <c r="I4871" s="259"/>
      <c r="J4871" s="259"/>
    </row>
    <row r="4872" spans="1:10">
      <c r="A4872" s="259"/>
      <c r="B4872" s="259"/>
      <c r="C4872" s="259"/>
      <c r="D4872" s="259"/>
      <c r="E4872" s="259"/>
      <c r="F4872" s="270"/>
      <c r="G4872" s="259"/>
      <c r="H4872" s="259"/>
      <c r="I4872" s="259"/>
      <c r="J4872" s="259"/>
    </row>
    <row r="4873" spans="1:10">
      <c r="A4873" s="259"/>
      <c r="B4873" s="259"/>
      <c r="C4873" s="259"/>
      <c r="D4873" s="259"/>
      <c r="E4873" s="259"/>
      <c r="F4873" s="270"/>
      <c r="G4873" s="259"/>
      <c r="H4873" s="259"/>
      <c r="I4873" s="259"/>
      <c r="J4873" s="259"/>
    </row>
    <row r="4874" spans="1:10">
      <c r="A4874" s="259"/>
      <c r="B4874" s="259"/>
      <c r="C4874" s="259"/>
      <c r="D4874" s="259"/>
      <c r="E4874" s="259"/>
      <c r="F4874" s="270"/>
      <c r="G4874" s="259"/>
      <c r="H4874" s="259"/>
      <c r="I4874" s="259"/>
      <c r="J4874" s="259"/>
    </row>
    <row r="4875" spans="1:10">
      <c r="A4875" s="259"/>
      <c r="B4875" s="259"/>
      <c r="C4875" s="259"/>
      <c r="D4875" s="259"/>
      <c r="E4875" s="259"/>
      <c r="F4875" s="270"/>
      <c r="G4875" s="259"/>
      <c r="H4875" s="259"/>
      <c r="I4875" s="259"/>
      <c r="J4875" s="259"/>
    </row>
    <row r="4876" spans="1:10">
      <c r="A4876" s="259"/>
      <c r="B4876" s="259"/>
      <c r="C4876" s="259"/>
      <c r="D4876" s="259"/>
      <c r="E4876" s="259"/>
      <c r="F4876" s="270"/>
      <c r="G4876" s="259"/>
      <c r="H4876" s="259"/>
      <c r="I4876" s="259"/>
      <c r="J4876" s="259"/>
    </row>
    <row r="4877" spans="1:10">
      <c r="A4877" s="259"/>
      <c r="B4877" s="259"/>
      <c r="C4877" s="259"/>
      <c r="D4877" s="259"/>
      <c r="E4877" s="259"/>
      <c r="F4877" s="270"/>
      <c r="G4877" s="259"/>
      <c r="H4877" s="259"/>
      <c r="I4877" s="259"/>
      <c r="J4877" s="259"/>
    </row>
    <row r="4878" spans="1:10">
      <c r="A4878" s="259"/>
      <c r="B4878" s="259"/>
      <c r="C4878" s="259"/>
      <c r="D4878" s="259"/>
      <c r="E4878" s="259"/>
      <c r="F4878" s="270"/>
      <c r="G4878" s="259"/>
      <c r="H4878" s="259"/>
      <c r="I4878" s="259"/>
      <c r="J4878" s="259"/>
    </row>
    <row r="4879" spans="1:10">
      <c r="A4879" s="259"/>
      <c r="B4879" s="259"/>
      <c r="C4879" s="259"/>
      <c r="D4879" s="259"/>
      <c r="E4879" s="259"/>
      <c r="F4879" s="270"/>
      <c r="G4879" s="259"/>
      <c r="H4879" s="259"/>
      <c r="I4879" s="259"/>
      <c r="J4879" s="259"/>
    </row>
    <row r="4880" spans="1:10">
      <c r="A4880" s="259"/>
      <c r="B4880" s="259"/>
      <c r="C4880" s="259"/>
      <c r="D4880" s="259"/>
      <c r="E4880" s="259"/>
      <c r="F4880" s="270"/>
      <c r="G4880" s="259"/>
      <c r="H4880" s="259"/>
      <c r="I4880" s="259"/>
      <c r="J4880" s="259"/>
    </row>
    <row r="4881" spans="1:10">
      <c r="A4881" s="259"/>
      <c r="B4881" s="259"/>
      <c r="C4881" s="259"/>
      <c r="D4881" s="259"/>
      <c r="E4881" s="259"/>
      <c r="F4881" s="270"/>
      <c r="G4881" s="259"/>
      <c r="H4881" s="259"/>
      <c r="I4881" s="259"/>
      <c r="J4881" s="259"/>
    </row>
    <row r="4882" spans="1:10">
      <c r="A4882" s="259"/>
      <c r="B4882" s="259"/>
      <c r="C4882" s="259"/>
      <c r="D4882" s="259"/>
      <c r="E4882" s="259"/>
      <c r="F4882" s="270"/>
      <c r="G4882" s="259"/>
      <c r="H4882" s="259"/>
      <c r="I4882" s="259"/>
      <c r="J4882" s="259"/>
    </row>
    <row r="4883" spans="1:10">
      <c r="A4883" s="259"/>
      <c r="B4883" s="259"/>
      <c r="C4883" s="259"/>
      <c r="D4883" s="259"/>
      <c r="E4883" s="259"/>
      <c r="F4883" s="270"/>
      <c r="G4883" s="259"/>
      <c r="H4883" s="259"/>
      <c r="I4883" s="259"/>
      <c r="J4883" s="259"/>
    </row>
    <row r="4884" spans="1:10">
      <c r="A4884" s="259"/>
      <c r="B4884" s="259"/>
      <c r="C4884" s="259"/>
      <c r="D4884" s="259"/>
      <c r="E4884" s="259"/>
      <c r="F4884" s="270"/>
      <c r="G4884" s="259"/>
      <c r="H4884" s="259"/>
      <c r="I4884" s="259"/>
      <c r="J4884" s="259"/>
    </row>
    <row r="4885" spans="1:10">
      <c r="A4885" s="259"/>
      <c r="B4885" s="259"/>
      <c r="C4885" s="259"/>
      <c r="D4885" s="259"/>
      <c r="E4885" s="259"/>
      <c r="F4885" s="270"/>
      <c r="G4885" s="259"/>
      <c r="H4885" s="259"/>
      <c r="I4885" s="259"/>
      <c r="J4885" s="259"/>
    </row>
    <row r="4886" spans="1:10">
      <c r="A4886" s="259"/>
      <c r="B4886" s="259"/>
      <c r="C4886" s="259"/>
      <c r="D4886" s="259"/>
      <c r="E4886" s="259"/>
      <c r="F4886" s="270"/>
      <c r="G4886" s="259"/>
      <c r="H4886" s="259"/>
      <c r="I4886" s="259"/>
      <c r="J4886" s="259"/>
    </row>
    <row r="4887" spans="1:10">
      <c r="A4887" s="259"/>
      <c r="B4887" s="259"/>
      <c r="C4887" s="259"/>
      <c r="D4887" s="259"/>
      <c r="E4887" s="259"/>
      <c r="F4887" s="270"/>
      <c r="G4887" s="259"/>
      <c r="H4887" s="259"/>
      <c r="I4887" s="259"/>
      <c r="J4887" s="259"/>
    </row>
    <row r="4888" spans="1:10">
      <c r="A4888" s="259"/>
      <c r="B4888" s="259"/>
      <c r="C4888" s="259"/>
      <c r="D4888" s="259"/>
      <c r="E4888" s="259"/>
      <c r="F4888" s="270"/>
      <c r="G4888" s="259"/>
      <c r="H4888" s="259"/>
      <c r="I4888" s="259"/>
      <c r="J4888" s="259"/>
    </row>
    <row r="4889" spans="1:10">
      <c r="A4889" s="259"/>
      <c r="B4889" s="259"/>
      <c r="C4889" s="259"/>
      <c r="D4889" s="259"/>
      <c r="E4889" s="259"/>
      <c r="F4889" s="270"/>
      <c r="G4889" s="259"/>
      <c r="H4889" s="259"/>
      <c r="I4889" s="259"/>
      <c r="J4889" s="259"/>
    </row>
    <row r="4890" spans="1:10">
      <c r="A4890" s="259"/>
      <c r="B4890" s="259"/>
      <c r="C4890" s="259"/>
      <c r="D4890" s="259"/>
      <c r="E4890" s="259"/>
      <c r="F4890" s="270"/>
      <c r="G4890" s="259"/>
      <c r="H4890" s="259"/>
      <c r="I4890" s="259"/>
      <c r="J4890" s="259"/>
    </row>
    <row r="4891" spans="1:10">
      <c r="A4891" s="259"/>
      <c r="B4891" s="259"/>
      <c r="C4891" s="259"/>
      <c r="D4891" s="259"/>
      <c r="E4891" s="259"/>
      <c r="F4891" s="270"/>
      <c r="G4891" s="259"/>
      <c r="H4891" s="259"/>
      <c r="I4891" s="259"/>
      <c r="J4891" s="259"/>
    </row>
    <row r="4892" spans="1:10">
      <c r="A4892" s="259"/>
      <c r="B4892" s="259"/>
      <c r="C4892" s="259"/>
      <c r="D4892" s="259"/>
      <c r="E4892" s="259"/>
      <c r="F4892" s="270"/>
      <c r="G4892" s="259"/>
      <c r="H4892" s="259"/>
      <c r="I4892" s="259"/>
      <c r="J4892" s="259"/>
    </row>
    <row r="4893" spans="1:10">
      <c r="A4893" s="259"/>
      <c r="B4893" s="259"/>
      <c r="C4893" s="259"/>
      <c r="D4893" s="259"/>
      <c r="E4893" s="259"/>
      <c r="F4893" s="270"/>
      <c r="G4893" s="259"/>
      <c r="H4893" s="259"/>
      <c r="I4893" s="259"/>
      <c r="J4893" s="259"/>
    </row>
    <row r="4894" spans="1:10">
      <c r="A4894" s="259"/>
      <c r="B4894" s="259"/>
      <c r="C4894" s="259"/>
      <c r="D4894" s="259"/>
      <c r="E4894" s="259"/>
      <c r="F4894" s="270"/>
      <c r="G4894" s="259"/>
      <c r="H4894" s="259"/>
      <c r="I4894" s="259"/>
      <c r="J4894" s="259"/>
    </row>
    <row r="4895" spans="1:10">
      <c r="A4895" s="259"/>
      <c r="B4895" s="259"/>
      <c r="C4895" s="259"/>
      <c r="D4895" s="259"/>
      <c r="E4895" s="259"/>
      <c r="F4895" s="270"/>
      <c r="G4895" s="259"/>
      <c r="H4895" s="259"/>
      <c r="I4895" s="259"/>
      <c r="J4895" s="259"/>
    </row>
    <row r="4896" spans="1:10">
      <c r="A4896" s="259"/>
      <c r="B4896" s="259"/>
      <c r="C4896" s="259"/>
      <c r="D4896" s="259"/>
      <c r="E4896" s="259"/>
      <c r="F4896" s="270"/>
      <c r="G4896" s="259"/>
      <c r="H4896" s="259"/>
      <c r="I4896" s="259"/>
      <c r="J4896" s="259"/>
    </row>
    <row r="4897" spans="1:10">
      <c r="A4897" s="259"/>
      <c r="B4897" s="259"/>
      <c r="C4897" s="259"/>
      <c r="D4897" s="259"/>
      <c r="E4897" s="259"/>
      <c r="F4897" s="270"/>
      <c r="G4897" s="259"/>
      <c r="H4897" s="259"/>
      <c r="I4897" s="259"/>
      <c r="J4897" s="259"/>
    </row>
    <row r="4898" spans="1:10">
      <c r="A4898" s="259"/>
      <c r="B4898" s="259"/>
      <c r="C4898" s="259"/>
      <c r="D4898" s="259"/>
      <c r="E4898" s="259"/>
      <c r="F4898" s="270"/>
      <c r="G4898" s="259"/>
      <c r="H4898" s="259"/>
      <c r="I4898" s="259"/>
      <c r="J4898" s="259"/>
    </row>
    <row r="4899" spans="1:10">
      <c r="A4899" s="259"/>
      <c r="B4899" s="259"/>
      <c r="C4899" s="259"/>
      <c r="D4899" s="259"/>
      <c r="E4899" s="259"/>
      <c r="F4899" s="270"/>
      <c r="G4899" s="259"/>
      <c r="H4899" s="259"/>
      <c r="I4899" s="259"/>
      <c r="J4899" s="259"/>
    </row>
    <row r="4900" spans="1:10">
      <c r="A4900" s="259"/>
      <c r="B4900" s="259"/>
      <c r="C4900" s="259"/>
      <c r="D4900" s="259"/>
      <c r="E4900" s="259"/>
      <c r="F4900" s="270"/>
      <c r="G4900" s="259"/>
      <c r="H4900" s="259"/>
      <c r="I4900" s="259"/>
      <c r="J4900" s="259"/>
    </row>
    <row r="4901" spans="1:10">
      <c r="A4901" s="259"/>
      <c r="B4901" s="259"/>
      <c r="C4901" s="259"/>
      <c r="D4901" s="259"/>
      <c r="E4901" s="259"/>
      <c r="F4901" s="270"/>
      <c r="G4901" s="259"/>
      <c r="H4901" s="259"/>
      <c r="I4901" s="259"/>
      <c r="J4901" s="259"/>
    </row>
    <row r="4902" spans="1:10">
      <c r="A4902" s="259"/>
      <c r="B4902" s="259"/>
      <c r="C4902" s="259"/>
      <c r="D4902" s="259"/>
      <c r="E4902" s="259"/>
      <c r="F4902" s="270"/>
      <c r="G4902" s="259"/>
      <c r="H4902" s="259"/>
      <c r="I4902" s="259"/>
      <c r="J4902" s="259"/>
    </row>
    <row r="4903" spans="1:10">
      <c r="A4903" s="259"/>
      <c r="B4903" s="259"/>
      <c r="C4903" s="259"/>
      <c r="D4903" s="259"/>
      <c r="E4903" s="259"/>
      <c r="F4903" s="270"/>
      <c r="G4903" s="259"/>
      <c r="H4903" s="259"/>
      <c r="I4903" s="259"/>
      <c r="J4903" s="259"/>
    </row>
    <row r="4904" spans="1:10">
      <c r="A4904" s="259"/>
      <c r="B4904" s="259"/>
      <c r="C4904" s="259"/>
      <c r="D4904" s="259"/>
      <c r="E4904" s="259"/>
      <c r="F4904" s="270"/>
      <c r="G4904" s="259"/>
      <c r="H4904" s="259"/>
      <c r="I4904" s="259"/>
      <c r="J4904" s="259"/>
    </row>
    <row r="4905" spans="1:10">
      <c r="A4905" s="259"/>
      <c r="B4905" s="259"/>
      <c r="C4905" s="259"/>
      <c r="D4905" s="259"/>
      <c r="E4905" s="259"/>
      <c r="F4905" s="270"/>
      <c r="G4905" s="259"/>
      <c r="H4905" s="259"/>
      <c r="I4905" s="259"/>
      <c r="J4905" s="259"/>
    </row>
    <row r="4906" spans="1:10">
      <c r="A4906" s="259"/>
      <c r="B4906" s="259"/>
      <c r="C4906" s="259"/>
      <c r="D4906" s="259"/>
      <c r="E4906" s="259"/>
      <c r="F4906" s="270"/>
      <c r="G4906" s="259"/>
      <c r="H4906" s="259"/>
      <c r="I4906" s="259"/>
      <c r="J4906" s="259"/>
    </row>
    <row r="4907" spans="1:10">
      <c r="A4907" s="259"/>
      <c r="B4907" s="259"/>
      <c r="C4907" s="259"/>
      <c r="D4907" s="259"/>
      <c r="E4907" s="259"/>
      <c r="F4907" s="270"/>
      <c r="G4907" s="259"/>
      <c r="H4907" s="259"/>
      <c r="I4907" s="259"/>
      <c r="J4907" s="259"/>
    </row>
    <row r="4908" spans="1:10">
      <c r="A4908" s="259"/>
      <c r="B4908" s="259"/>
      <c r="C4908" s="259"/>
      <c r="D4908" s="259"/>
      <c r="E4908" s="259"/>
      <c r="F4908" s="270"/>
      <c r="G4908" s="259"/>
      <c r="H4908" s="259"/>
      <c r="I4908" s="259"/>
      <c r="J4908" s="259"/>
    </row>
    <row r="4909" spans="1:10">
      <c r="A4909" s="259"/>
      <c r="B4909" s="259"/>
      <c r="C4909" s="259"/>
      <c r="D4909" s="259"/>
      <c r="E4909" s="259"/>
      <c r="F4909" s="270"/>
      <c r="G4909" s="259"/>
      <c r="H4909" s="259"/>
      <c r="I4909" s="259"/>
      <c r="J4909" s="259"/>
    </row>
    <row r="4910" spans="1:10">
      <c r="A4910" s="259"/>
      <c r="B4910" s="259"/>
      <c r="C4910" s="259"/>
      <c r="D4910" s="259"/>
      <c r="E4910" s="259"/>
      <c r="F4910" s="270"/>
      <c r="G4910" s="259"/>
      <c r="H4910" s="259"/>
      <c r="I4910" s="259"/>
      <c r="J4910" s="259"/>
    </row>
    <row r="4911" spans="1:10">
      <c r="A4911" s="259"/>
      <c r="B4911" s="259"/>
      <c r="C4911" s="259"/>
      <c r="D4911" s="259"/>
      <c r="E4911" s="259"/>
      <c r="F4911" s="270"/>
      <c r="G4911" s="259"/>
      <c r="H4911" s="259"/>
      <c r="I4911" s="259"/>
      <c r="J4911" s="259"/>
    </row>
    <row r="4912" spans="1:10">
      <c r="A4912" s="259"/>
      <c r="B4912" s="259"/>
      <c r="C4912" s="259"/>
      <c r="D4912" s="259"/>
      <c r="E4912" s="259"/>
      <c r="F4912" s="270"/>
      <c r="G4912" s="259"/>
      <c r="H4912" s="259"/>
      <c r="I4912" s="259"/>
      <c r="J4912" s="259"/>
    </row>
    <row r="4913" spans="1:10">
      <c r="A4913" s="259"/>
      <c r="B4913" s="259"/>
      <c r="C4913" s="259"/>
      <c r="D4913" s="259"/>
      <c r="E4913" s="259"/>
      <c r="F4913" s="270"/>
      <c r="G4913" s="259"/>
      <c r="H4913" s="259"/>
      <c r="I4913" s="259"/>
      <c r="J4913" s="259"/>
    </row>
    <row r="4914" spans="1:10">
      <c r="A4914" s="259"/>
      <c r="B4914" s="259"/>
      <c r="C4914" s="259"/>
      <c r="D4914" s="259"/>
      <c r="E4914" s="259"/>
      <c r="F4914" s="270"/>
      <c r="G4914" s="259"/>
      <c r="H4914" s="259"/>
      <c r="I4914" s="259"/>
      <c r="J4914" s="259"/>
    </row>
    <row r="4915" spans="1:10">
      <c r="A4915" s="259"/>
      <c r="B4915" s="259"/>
      <c r="C4915" s="259"/>
      <c r="D4915" s="259"/>
      <c r="E4915" s="259"/>
      <c r="F4915" s="270"/>
      <c r="G4915" s="259"/>
      <c r="H4915" s="259"/>
      <c r="I4915" s="259"/>
      <c r="J4915" s="259"/>
    </row>
    <row r="4916" spans="1:10">
      <c r="A4916" s="259"/>
      <c r="B4916" s="259"/>
      <c r="C4916" s="259"/>
      <c r="D4916" s="259"/>
      <c r="E4916" s="259"/>
      <c r="F4916" s="270"/>
      <c r="G4916" s="259"/>
      <c r="H4916" s="259"/>
      <c r="I4916" s="259"/>
      <c r="J4916" s="259"/>
    </row>
    <row r="4917" spans="1:10">
      <c r="A4917" s="259"/>
      <c r="B4917" s="259"/>
      <c r="C4917" s="259"/>
      <c r="D4917" s="259"/>
      <c r="E4917" s="259"/>
      <c r="F4917" s="270"/>
      <c r="G4917" s="259"/>
      <c r="H4917" s="259"/>
      <c r="I4917" s="259"/>
      <c r="J4917" s="259"/>
    </row>
    <row r="4918" spans="1:10">
      <c r="A4918" s="259"/>
      <c r="B4918" s="259"/>
      <c r="C4918" s="259"/>
      <c r="D4918" s="259"/>
      <c r="E4918" s="259"/>
      <c r="F4918" s="270"/>
      <c r="G4918" s="259"/>
      <c r="H4918" s="259"/>
      <c r="I4918" s="259"/>
      <c r="J4918" s="259"/>
    </row>
    <row r="4919" spans="1:10">
      <c r="A4919" s="259"/>
      <c r="B4919" s="259"/>
      <c r="C4919" s="259"/>
      <c r="D4919" s="259"/>
      <c r="E4919" s="259"/>
      <c r="F4919" s="270"/>
      <c r="G4919" s="259"/>
      <c r="H4919" s="259"/>
      <c r="I4919" s="259"/>
      <c r="J4919" s="259"/>
    </row>
    <row r="4920" spans="1:10">
      <c r="A4920" s="259"/>
      <c r="B4920" s="259"/>
      <c r="C4920" s="259"/>
      <c r="D4920" s="259"/>
      <c r="E4920" s="259"/>
      <c r="F4920" s="270"/>
      <c r="G4920" s="259"/>
      <c r="H4920" s="259"/>
      <c r="I4920" s="259"/>
      <c r="J4920" s="259"/>
    </row>
    <row r="4921" spans="1:10">
      <c r="A4921" s="259"/>
      <c r="B4921" s="259"/>
      <c r="C4921" s="259"/>
      <c r="D4921" s="259"/>
      <c r="E4921" s="259"/>
      <c r="F4921" s="270"/>
      <c r="G4921" s="259"/>
      <c r="H4921" s="259"/>
      <c r="I4921" s="259"/>
      <c r="J4921" s="259"/>
    </row>
    <row r="4922" spans="1:10">
      <c r="A4922" s="259"/>
      <c r="B4922" s="259"/>
      <c r="C4922" s="259"/>
      <c r="D4922" s="259"/>
      <c r="E4922" s="259"/>
      <c r="F4922" s="270"/>
      <c r="G4922" s="259"/>
      <c r="H4922" s="259"/>
      <c r="I4922" s="259"/>
      <c r="J4922" s="259"/>
    </row>
    <row r="4923" spans="1:10">
      <c r="A4923" s="259"/>
      <c r="B4923" s="259"/>
      <c r="C4923" s="259"/>
      <c r="D4923" s="259"/>
      <c r="E4923" s="259"/>
      <c r="F4923" s="270"/>
      <c r="G4923" s="259"/>
      <c r="H4923" s="259"/>
      <c r="I4923" s="259"/>
      <c r="J4923" s="259"/>
    </row>
    <row r="4924" spans="1:10">
      <c r="A4924" s="259"/>
      <c r="B4924" s="259"/>
      <c r="C4924" s="259"/>
      <c r="D4924" s="259"/>
      <c r="E4924" s="259"/>
      <c r="F4924" s="270"/>
      <c r="G4924" s="259"/>
      <c r="H4924" s="259"/>
      <c r="I4924" s="259"/>
      <c r="J4924" s="259"/>
    </row>
    <row r="4925" spans="1:10">
      <c r="A4925" s="259"/>
      <c r="B4925" s="259"/>
      <c r="C4925" s="259"/>
      <c r="D4925" s="259"/>
      <c r="E4925" s="259"/>
      <c r="F4925" s="270"/>
      <c r="G4925" s="259"/>
      <c r="H4925" s="259"/>
      <c r="I4925" s="259"/>
      <c r="J4925" s="259"/>
    </row>
    <row r="4926" spans="1:10">
      <c r="A4926" s="259"/>
      <c r="B4926" s="259"/>
      <c r="C4926" s="259"/>
      <c r="D4926" s="259"/>
      <c r="E4926" s="259"/>
      <c r="F4926" s="270"/>
      <c r="G4926" s="259"/>
      <c r="H4926" s="259"/>
      <c r="I4926" s="259"/>
      <c r="J4926" s="259"/>
    </row>
    <row r="4927" spans="1:10">
      <c r="A4927" s="259"/>
      <c r="B4927" s="259"/>
      <c r="C4927" s="259"/>
      <c r="D4927" s="259"/>
      <c r="E4927" s="259"/>
      <c r="F4927" s="270"/>
      <c r="G4927" s="259"/>
      <c r="H4927" s="259"/>
      <c r="I4927" s="259"/>
      <c r="J4927" s="259"/>
    </row>
    <row r="4928" spans="1:10">
      <c r="A4928" s="259"/>
      <c r="B4928" s="259"/>
      <c r="C4928" s="259"/>
      <c r="D4928" s="259"/>
      <c r="E4928" s="259"/>
      <c r="F4928" s="270"/>
      <c r="G4928" s="259"/>
      <c r="H4928" s="259"/>
      <c r="I4928" s="259"/>
      <c r="J4928" s="259"/>
    </row>
    <row r="4929" spans="1:10">
      <c r="A4929" s="259"/>
      <c r="B4929" s="259"/>
      <c r="C4929" s="259"/>
      <c r="D4929" s="259"/>
      <c r="E4929" s="259"/>
      <c r="F4929" s="270"/>
      <c r="G4929" s="259"/>
      <c r="H4929" s="259"/>
      <c r="I4929" s="259"/>
      <c r="J4929" s="259"/>
    </row>
    <row r="4930" spans="1:10">
      <c r="A4930" s="259"/>
      <c r="B4930" s="259"/>
      <c r="C4930" s="259"/>
      <c r="D4930" s="259"/>
      <c r="E4930" s="259"/>
      <c r="F4930" s="270"/>
      <c r="G4930" s="259"/>
      <c r="H4930" s="259"/>
      <c r="I4930" s="259"/>
      <c r="J4930" s="259"/>
    </row>
    <row r="4931" spans="1:10">
      <c r="A4931" s="259"/>
      <c r="B4931" s="259"/>
      <c r="C4931" s="259"/>
      <c r="D4931" s="259"/>
      <c r="E4931" s="259"/>
      <c r="F4931" s="270"/>
      <c r="G4931" s="259"/>
      <c r="H4931" s="259"/>
      <c r="I4931" s="259"/>
      <c r="J4931" s="259"/>
    </row>
    <row r="4932" spans="1:10">
      <c r="A4932" s="259"/>
      <c r="B4932" s="259"/>
      <c r="C4932" s="259"/>
      <c r="D4932" s="259"/>
      <c r="E4932" s="259"/>
      <c r="F4932" s="270"/>
      <c r="G4932" s="259"/>
      <c r="H4932" s="259"/>
      <c r="I4932" s="259"/>
      <c r="J4932" s="259"/>
    </row>
    <row r="4933" spans="1:10">
      <c r="A4933" s="259"/>
      <c r="B4933" s="259"/>
      <c r="C4933" s="259"/>
      <c r="D4933" s="259"/>
      <c r="E4933" s="259"/>
      <c r="F4933" s="270"/>
      <c r="G4933" s="259"/>
      <c r="H4933" s="259"/>
      <c r="I4933" s="259"/>
      <c r="J4933" s="259"/>
    </row>
    <row r="4934" spans="1:10">
      <c r="A4934" s="259"/>
      <c r="B4934" s="259"/>
      <c r="C4934" s="259"/>
      <c r="D4934" s="259"/>
      <c r="E4934" s="259"/>
      <c r="F4934" s="270"/>
      <c r="G4934" s="259"/>
      <c r="H4934" s="259"/>
      <c r="I4934" s="259"/>
      <c r="J4934" s="259"/>
    </row>
    <row r="4935" spans="1:10">
      <c r="A4935" s="259"/>
      <c r="B4935" s="259"/>
      <c r="C4935" s="259"/>
      <c r="D4935" s="259"/>
      <c r="E4935" s="259"/>
      <c r="F4935" s="270"/>
      <c r="G4935" s="259"/>
      <c r="H4935" s="259"/>
      <c r="I4935" s="259"/>
      <c r="J4935" s="259"/>
    </row>
    <row r="4936" spans="1:10">
      <c r="A4936" s="259"/>
      <c r="B4936" s="259"/>
      <c r="C4936" s="259"/>
      <c r="D4936" s="259"/>
      <c r="E4936" s="259"/>
      <c r="F4936" s="270"/>
      <c r="G4936" s="259"/>
      <c r="H4936" s="259"/>
      <c r="I4936" s="259"/>
      <c r="J4936" s="259"/>
    </row>
    <row r="4937" spans="1:10">
      <c r="A4937" s="259"/>
      <c r="B4937" s="259"/>
      <c r="C4937" s="259"/>
      <c r="D4937" s="259"/>
      <c r="E4937" s="259"/>
      <c r="F4937" s="270"/>
      <c r="G4937" s="259"/>
      <c r="H4937" s="259"/>
      <c r="I4937" s="259"/>
      <c r="J4937" s="259"/>
    </row>
    <row r="4938" spans="1:10">
      <c r="A4938" s="259"/>
      <c r="B4938" s="259"/>
      <c r="C4938" s="259"/>
      <c r="D4938" s="259"/>
      <c r="E4938" s="259"/>
      <c r="F4938" s="270"/>
      <c r="G4938" s="259"/>
      <c r="H4938" s="259"/>
      <c r="I4938" s="259"/>
      <c r="J4938" s="259"/>
    </row>
    <row r="4939" spans="1:10">
      <c r="A4939" s="259"/>
      <c r="B4939" s="259"/>
      <c r="C4939" s="259"/>
      <c r="D4939" s="259"/>
      <c r="E4939" s="259"/>
      <c r="F4939" s="270"/>
      <c r="G4939" s="259"/>
      <c r="H4939" s="259"/>
      <c r="I4939" s="259"/>
      <c r="J4939" s="259"/>
    </row>
    <row r="4940" spans="1:10">
      <c r="A4940" s="259"/>
      <c r="B4940" s="259"/>
      <c r="C4940" s="259"/>
      <c r="D4940" s="259"/>
      <c r="E4940" s="259"/>
      <c r="F4940" s="270"/>
      <c r="G4940" s="259"/>
      <c r="H4940" s="259"/>
      <c r="I4940" s="259"/>
      <c r="J4940" s="259"/>
    </row>
    <row r="4941" spans="1:10">
      <c r="A4941" s="259"/>
      <c r="B4941" s="259"/>
      <c r="C4941" s="259"/>
      <c r="D4941" s="259"/>
      <c r="E4941" s="259"/>
      <c r="F4941" s="270"/>
      <c r="G4941" s="259"/>
      <c r="H4941" s="259"/>
      <c r="I4941" s="259"/>
      <c r="J4941" s="259"/>
    </row>
    <row r="4942" spans="1:10">
      <c r="A4942" s="259"/>
      <c r="B4942" s="259"/>
      <c r="C4942" s="259"/>
      <c r="D4942" s="259"/>
      <c r="E4942" s="259"/>
      <c r="F4942" s="270"/>
      <c r="G4942" s="259"/>
      <c r="H4942" s="259"/>
      <c r="I4942" s="259"/>
      <c r="J4942" s="259"/>
    </row>
    <row r="4943" spans="1:10">
      <c r="A4943" s="259"/>
      <c r="B4943" s="259"/>
      <c r="C4943" s="259"/>
      <c r="D4943" s="259"/>
      <c r="E4943" s="259"/>
      <c r="F4943" s="270"/>
      <c r="G4943" s="259"/>
      <c r="H4943" s="259"/>
      <c r="I4943" s="259"/>
      <c r="J4943" s="259"/>
    </row>
    <row r="4944" spans="1:10">
      <c r="A4944" s="259"/>
      <c r="B4944" s="259"/>
      <c r="C4944" s="259"/>
      <c r="D4944" s="259"/>
      <c r="E4944" s="259"/>
      <c r="F4944" s="270"/>
      <c r="G4944" s="259"/>
      <c r="H4944" s="259"/>
      <c r="I4944" s="259"/>
      <c r="J4944" s="259"/>
    </row>
    <row r="4945" spans="1:10">
      <c r="A4945" s="259"/>
      <c r="B4945" s="259"/>
      <c r="C4945" s="259"/>
      <c r="D4945" s="259"/>
      <c r="E4945" s="259"/>
      <c r="F4945" s="270"/>
      <c r="G4945" s="259"/>
      <c r="H4945" s="259"/>
      <c r="I4945" s="259"/>
      <c r="J4945" s="259"/>
    </row>
    <row r="4946" spans="1:10">
      <c r="A4946" s="259"/>
      <c r="B4946" s="259"/>
      <c r="C4946" s="259"/>
      <c r="D4946" s="259"/>
      <c r="E4946" s="259"/>
      <c r="F4946" s="270"/>
      <c r="G4946" s="259"/>
      <c r="H4946" s="259"/>
      <c r="I4946" s="259"/>
      <c r="J4946" s="259"/>
    </row>
    <row r="4947" spans="1:10">
      <c r="A4947" s="259"/>
      <c r="B4947" s="259"/>
      <c r="C4947" s="259"/>
      <c r="D4947" s="259"/>
      <c r="E4947" s="259"/>
      <c r="F4947" s="270"/>
      <c r="G4947" s="259"/>
      <c r="H4947" s="259"/>
      <c r="I4947" s="259"/>
      <c r="J4947" s="259"/>
    </row>
    <row r="4948" spans="1:10">
      <c r="A4948" s="259"/>
      <c r="B4948" s="259"/>
      <c r="C4948" s="259"/>
      <c r="D4948" s="259"/>
      <c r="E4948" s="259"/>
      <c r="F4948" s="270"/>
      <c r="G4948" s="259"/>
      <c r="H4948" s="259"/>
      <c r="I4948" s="259"/>
      <c r="J4948" s="259"/>
    </row>
    <row r="4949" spans="1:10">
      <c r="A4949" s="259"/>
      <c r="B4949" s="259"/>
      <c r="C4949" s="259"/>
      <c r="D4949" s="259"/>
      <c r="E4949" s="259"/>
      <c r="F4949" s="270"/>
      <c r="G4949" s="259"/>
      <c r="H4949" s="259"/>
      <c r="I4949" s="259"/>
      <c r="J4949" s="259"/>
    </row>
    <row r="4950" spans="1:10">
      <c r="A4950" s="259"/>
      <c r="B4950" s="259"/>
      <c r="C4950" s="259"/>
      <c r="D4950" s="259"/>
      <c r="E4950" s="259"/>
      <c r="F4950" s="270"/>
      <c r="G4950" s="259"/>
      <c r="H4950" s="259"/>
      <c r="I4950" s="259"/>
      <c r="J4950" s="259"/>
    </row>
    <row r="4951" spans="1:10">
      <c r="A4951" s="259"/>
      <c r="B4951" s="259"/>
      <c r="C4951" s="259"/>
      <c r="D4951" s="259"/>
      <c r="E4951" s="259"/>
      <c r="F4951" s="270"/>
      <c r="G4951" s="259"/>
      <c r="H4951" s="259"/>
      <c r="I4951" s="259"/>
      <c r="J4951" s="259"/>
    </row>
    <row r="4952" spans="1:10">
      <c r="A4952" s="259"/>
      <c r="B4952" s="259"/>
      <c r="C4952" s="259"/>
      <c r="D4952" s="259"/>
      <c r="E4952" s="259"/>
      <c r="F4952" s="270"/>
      <c r="G4952" s="259"/>
      <c r="H4952" s="259"/>
      <c r="I4952" s="259"/>
      <c r="J4952" s="259"/>
    </row>
    <row r="4953" spans="1:10">
      <c r="A4953" s="259"/>
      <c r="B4953" s="259"/>
      <c r="C4953" s="259"/>
      <c r="D4953" s="259"/>
      <c r="E4953" s="259"/>
      <c r="F4953" s="270"/>
      <c r="G4953" s="259"/>
      <c r="H4953" s="259"/>
      <c r="I4953" s="259"/>
      <c r="J4953" s="259"/>
    </row>
    <row r="4954" spans="1:10">
      <c r="A4954" s="259"/>
      <c r="B4954" s="259"/>
      <c r="C4954" s="259"/>
      <c r="D4954" s="259"/>
      <c r="E4954" s="259"/>
      <c r="F4954" s="270"/>
      <c r="G4954" s="259"/>
      <c r="H4954" s="259"/>
      <c r="I4954" s="259"/>
      <c r="J4954" s="259"/>
    </row>
    <row r="4955" spans="1:10">
      <c r="A4955" s="259"/>
      <c r="B4955" s="259"/>
      <c r="C4955" s="259"/>
      <c r="D4955" s="259"/>
      <c r="E4955" s="259"/>
      <c r="F4955" s="270"/>
      <c r="G4955" s="259"/>
      <c r="H4955" s="259"/>
      <c r="I4955" s="259"/>
      <c r="J4955" s="259"/>
    </row>
    <row r="4956" spans="1:10">
      <c r="A4956" s="259"/>
      <c r="B4956" s="259"/>
      <c r="C4956" s="259"/>
      <c r="D4956" s="259"/>
      <c r="E4956" s="259"/>
      <c r="F4956" s="270"/>
      <c r="G4956" s="259"/>
      <c r="H4956" s="259"/>
      <c r="I4956" s="259"/>
      <c r="J4956" s="259"/>
    </row>
    <row r="4957" spans="1:10">
      <c r="A4957" s="259"/>
      <c r="B4957" s="259"/>
      <c r="C4957" s="259"/>
      <c r="D4957" s="259"/>
      <c r="E4957" s="259"/>
      <c r="F4957" s="270"/>
      <c r="G4957" s="259"/>
      <c r="H4957" s="259"/>
      <c r="I4957" s="259"/>
      <c r="J4957" s="259"/>
    </row>
    <row r="4958" spans="1:10">
      <c r="A4958" s="259"/>
      <c r="B4958" s="259"/>
      <c r="C4958" s="259"/>
      <c r="D4958" s="259"/>
      <c r="E4958" s="259"/>
      <c r="F4958" s="270"/>
      <c r="G4958" s="259"/>
      <c r="H4958" s="259"/>
      <c r="I4958" s="259"/>
      <c r="J4958" s="259"/>
    </row>
    <row r="4959" spans="1:10">
      <c r="A4959" s="259"/>
      <c r="B4959" s="259"/>
      <c r="C4959" s="259"/>
      <c r="D4959" s="259"/>
      <c r="E4959" s="259"/>
      <c r="F4959" s="270"/>
      <c r="G4959" s="259"/>
      <c r="H4959" s="259"/>
      <c r="I4959" s="259"/>
      <c r="J4959" s="259"/>
    </row>
    <row r="4960" spans="1:10">
      <c r="A4960" s="259"/>
      <c r="B4960" s="259"/>
      <c r="C4960" s="259"/>
      <c r="D4960" s="259"/>
      <c r="E4960" s="259"/>
      <c r="F4960" s="270"/>
      <c r="G4960" s="259"/>
      <c r="H4960" s="259"/>
      <c r="I4960" s="259"/>
      <c r="J4960" s="259"/>
    </row>
    <row r="4961" spans="1:10">
      <c r="A4961" s="259"/>
      <c r="B4961" s="259"/>
      <c r="C4961" s="259"/>
      <c r="D4961" s="259"/>
      <c r="E4961" s="259"/>
      <c r="F4961" s="270"/>
      <c r="G4961" s="259"/>
      <c r="H4961" s="259"/>
      <c r="I4961" s="259"/>
      <c r="J4961" s="259"/>
    </row>
    <row r="4962" spans="1:10">
      <c r="A4962" s="259"/>
      <c r="B4962" s="259"/>
      <c r="C4962" s="259"/>
      <c r="D4962" s="259"/>
      <c r="E4962" s="259"/>
      <c r="F4962" s="270"/>
      <c r="G4962" s="259"/>
      <c r="H4962" s="259"/>
      <c r="I4962" s="259"/>
      <c r="J4962" s="259"/>
    </row>
    <row r="4963" spans="1:10">
      <c r="A4963" s="259"/>
      <c r="B4963" s="259"/>
      <c r="C4963" s="259"/>
      <c r="D4963" s="259"/>
      <c r="E4963" s="259"/>
      <c r="F4963" s="270"/>
      <c r="G4963" s="259"/>
      <c r="H4963" s="259"/>
      <c r="I4963" s="259"/>
      <c r="J4963" s="259"/>
    </row>
    <row r="4964" spans="1:10">
      <c r="A4964" s="259"/>
      <c r="B4964" s="259"/>
      <c r="C4964" s="259"/>
      <c r="D4964" s="259"/>
      <c r="E4964" s="259"/>
      <c r="F4964" s="270"/>
      <c r="G4964" s="259"/>
      <c r="H4964" s="259"/>
      <c r="I4964" s="259"/>
      <c r="J4964" s="259"/>
    </row>
    <row r="4965" spans="1:10">
      <c r="A4965" s="259"/>
      <c r="B4965" s="259"/>
      <c r="C4965" s="259"/>
      <c r="D4965" s="259"/>
      <c r="E4965" s="259"/>
      <c r="F4965" s="270"/>
      <c r="G4965" s="259"/>
      <c r="H4965" s="259"/>
      <c r="I4965" s="259"/>
      <c r="J4965" s="259"/>
    </row>
    <row r="4966" spans="1:10">
      <c r="A4966" s="259"/>
      <c r="B4966" s="259"/>
      <c r="C4966" s="259"/>
      <c r="D4966" s="259"/>
      <c r="E4966" s="259"/>
      <c r="F4966" s="270"/>
      <c r="G4966" s="259"/>
      <c r="H4966" s="259"/>
      <c r="I4966" s="259"/>
      <c r="J4966" s="259"/>
    </row>
    <row r="4967" spans="1:10">
      <c r="A4967" s="259"/>
      <c r="B4967" s="259"/>
      <c r="C4967" s="259"/>
      <c r="D4967" s="259"/>
      <c r="E4967" s="259"/>
      <c r="F4967" s="270"/>
      <c r="G4967" s="259"/>
      <c r="H4967" s="259"/>
      <c r="I4967" s="259"/>
      <c r="J4967" s="259"/>
    </row>
    <row r="4968" spans="1:10">
      <c r="A4968" s="259"/>
      <c r="B4968" s="259"/>
      <c r="C4968" s="259"/>
      <c r="D4968" s="259"/>
      <c r="E4968" s="259"/>
      <c r="F4968" s="270"/>
      <c r="G4968" s="259"/>
      <c r="H4968" s="259"/>
      <c r="I4968" s="259"/>
      <c r="J4968" s="259"/>
    </row>
    <row r="4969" spans="1:10">
      <c r="A4969" s="259"/>
      <c r="B4969" s="259"/>
      <c r="C4969" s="259"/>
      <c r="D4969" s="259"/>
      <c r="E4969" s="259"/>
      <c r="F4969" s="270"/>
      <c r="G4969" s="259"/>
      <c r="H4969" s="259"/>
      <c r="I4969" s="259"/>
      <c r="J4969" s="259"/>
    </row>
    <row r="4970" spans="1:10">
      <c r="A4970" s="259"/>
      <c r="B4970" s="259"/>
      <c r="C4970" s="259"/>
      <c r="D4970" s="259"/>
      <c r="E4970" s="259"/>
      <c r="F4970" s="270"/>
      <c r="G4970" s="259"/>
      <c r="H4970" s="259"/>
      <c r="I4970" s="259"/>
      <c r="J4970" s="259"/>
    </row>
    <row r="4971" spans="1:10">
      <c r="A4971" s="259"/>
      <c r="B4971" s="259"/>
      <c r="C4971" s="259"/>
      <c r="D4971" s="259"/>
      <c r="E4971" s="259"/>
      <c r="F4971" s="270"/>
      <c r="G4971" s="259"/>
      <c r="H4971" s="259"/>
      <c r="I4971" s="259"/>
      <c r="J4971" s="259"/>
    </row>
    <row r="4972" spans="1:10">
      <c r="A4972" s="259"/>
      <c r="B4972" s="259"/>
      <c r="C4972" s="259"/>
      <c r="D4972" s="259"/>
      <c r="E4972" s="259"/>
      <c r="F4972" s="270"/>
      <c r="G4972" s="259"/>
      <c r="H4972" s="259"/>
      <c r="I4972" s="259"/>
      <c r="J4972" s="259"/>
    </row>
    <row r="4973" spans="1:10">
      <c r="A4973" s="259"/>
      <c r="B4973" s="259"/>
      <c r="C4973" s="259"/>
      <c r="D4973" s="259"/>
      <c r="E4973" s="259"/>
      <c r="F4973" s="270"/>
      <c r="G4973" s="259"/>
      <c r="H4973" s="259"/>
      <c r="I4973" s="259"/>
      <c r="J4973" s="259"/>
    </row>
    <row r="4974" spans="1:10">
      <c r="A4974" s="259"/>
      <c r="B4974" s="259"/>
      <c r="C4974" s="259"/>
      <c r="D4974" s="259"/>
      <c r="E4974" s="259"/>
      <c r="F4974" s="270"/>
      <c r="G4974" s="259"/>
      <c r="H4974" s="259"/>
      <c r="I4974" s="259"/>
      <c r="J4974" s="259"/>
    </row>
    <row r="4975" spans="1:10">
      <c r="A4975" s="259"/>
      <c r="B4975" s="259"/>
      <c r="C4975" s="259"/>
      <c r="D4975" s="259"/>
      <c r="E4975" s="259"/>
      <c r="F4975" s="270"/>
      <c r="G4975" s="259"/>
      <c r="H4975" s="259"/>
      <c r="I4975" s="259"/>
      <c r="J4975" s="259"/>
    </row>
    <row r="4976" spans="1:10">
      <c r="A4976" s="259"/>
      <c r="B4976" s="259"/>
      <c r="C4976" s="259"/>
      <c r="D4976" s="259"/>
      <c r="E4976" s="259"/>
      <c r="F4976" s="270"/>
      <c r="G4976" s="259"/>
      <c r="H4976" s="259"/>
      <c r="I4976" s="259"/>
      <c r="J4976" s="259"/>
    </row>
    <row r="4977" spans="1:10">
      <c r="A4977" s="259"/>
      <c r="B4977" s="259"/>
      <c r="C4977" s="259"/>
      <c r="D4977" s="259"/>
      <c r="E4977" s="259"/>
      <c r="F4977" s="270"/>
      <c r="G4977" s="259"/>
      <c r="H4977" s="259"/>
      <c r="I4977" s="259"/>
      <c r="J4977" s="259"/>
    </row>
    <row r="4978" spans="1:10">
      <c r="A4978" s="259"/>
      <c r="B4978" s="259"/>
      <c r="C4978" s="259"/>
      <c r="D4978" s="259"/>
      <c r="E4978" s="259"/>
      <c r="F4978" s="270"/>
      <c r="G4978" s="259"/>
      <c r="H4978" s="259"/>
      <c r="I4978" s="259"/>
      <c r="J4978" s="259"/>
    </row>
    <row r="4979" spans="1:10">
      <c r="A4979" s="259"/>
      <c r="B4979" s="259"/>
      <c r="C4979" s="259"/>
      <c r="D4979" s="259"/>
      <c r="E4979" s="259"/>
      <c r="F4979" s="270"/>
      <c r="G4979" s="259"/>
      <c r="H4979" s="259"/>
      <c r="I4979" s="259"/>
      <c r="J4979" s="259"/>
    </row>
    <row r="4980" spans="1:10">
      <c r="A4980" s="259"/>
      <c r="B4980" s="259"/>
      <c r="C4980" s="259"/>
      <c r="D4980" s="259"/>
      <c r="E4980" s="259"/>
      <c r="F4980" s="270"/>
      <c r="G4980" s="259"/>
      <c r="H4980" s="259"/>
      <c r="I4980" s="259"/>
      <c r="J4980" s="259"/>
    </row>
    <row r="4981" spans="1:10">
      <c r="A4981" s="259"/>
      <c r="B4981" s="259"/>
      <c r="C4981" s="259"/>
      <c r="D4981" s="259"/>
      <c r="E4981" s="259"/>
      <c r="F4981" s="270"/>
      <c r="G4981" s="259"/>
      <c r="H4981" s="259"/>
      <c r="I4981" s="259"/>
      <c r="J4981" s="259"/>
    </row>
    <row r="4982" spans="1:10">
      <c r="A4982" s="259"/>
      <c r="B4982" s="259"/>
      <c r="C4982" s="259"/>
      <c r="D4982" s="259"/>
      <c r="E4982" s="259"/>
      <c r="F4982" s="270"/>
      <c r="G4982" s="259"/>
      <c r="H4982" s="259"/>
      <c r="I4982" s="259"/>
      <c r="J4982" s="259"/>
    </row>
    <row r="4983" spans="1:10">
      <c r="A4983" s="259"/>
      <c r="B4983" s="259"/>
      <c r="C4983" s="259"/>
      <c r="D4983" s="259"/>
      <c r="E4983" s="259"/>
      <c r="F4983" s="270"/>
      <c r="G4983" s="259"/>
      <c r="H4983" s="259"/>
      <c r="I4983" s="259"/>
      <c r="J4983" s="259"/>
    </row>
    <row r="4984" spans="1:10">
      <c r="A4984" s="259"/>
      <c r="B4984" s="259"/>
      <c r="C4984" s="259"/>
      <c r="D4984" s="259"/>
      <c r="E4984" s="259"/>
      <c r="F4984" s="270"/>
      <c r="G4984" s="259"/>
      <c r="H4984" s="259"/>
      <c r="I4984" s="259"/>
      <c r="J4984" s="259"/>
    </row>
    <row r="4985" spans="1:10">
      <c r="A4985" s="259"/>
      <c r="B4985" s="259"/>
      <c r="C4985" s="259"/>
      <c r="D4985" s="259"/>
      <c r="E4985" s="259"/>
      <c r="F4985" s="270"/>
      <c r="G4985" s="259"/>
      <c r="H4985" s="259"/>
      <c r="I4985" s="259"/>
      <c r="J4985" s="259"/>
    </row>
    <row r="4986" spans="1:10">
      <c r="A4986" s="259"/>
      <c r="B4986" s="259"/>
      <c r="C4986" s="259"/>
      <c r="D4986" s="259"/>
      <c r="E4986" s="259"/>
      <c r="F4986" s="270"/>
      <c r="G4986" s="259"/>
      <c r="H4986" s="259"/>
      <c r="I4986" s="259"/>
      <c r="J4986" s="259"/>
    </row>
    <row r="4987" spans="1:10">
      <c r="A4987" s="259"/>
      <c r="B4987" s="259"/>
      <c r="C4987" s="259"/>
      <c r="D4987" s="259"/>
      <c r="E4987" s="259"/>
      <c r="F4987" s="270"/>
      <c r="G4987" s="259"/>
      <c r="H4987" s="259"/>
      <c r="I4987" s="259"/>
      <c r="J4987" s="259"/>
    </row>
    <row r="4988" spans="1:10">
      <c r="A4988" s="259"/>
      <c r="B4988" s="259"/>
      <c r="C4988" s="259"/>
      <c r="D4988" s="259"/>
      <c r="E4988" s="259"/>
      <c r="F4988" s="270"/>
      <c r="G4988" s="259"/>
      <c r="H4988" s="259"/>
      <c r="I4988" s="259"/>
      <c r="J4988" s="259"/>
    </row>
    <row r="4989" spans="1:10">
      <c r="A4989" s="259"/>
      <c r="B4989" s="259"/>
      <c r="C4989" s="259"/>
      <c r="D4989" s="259"/>
      <c r="E4989" s="259"/>
      <c r="F4989" s="270"/>
      <c r="G4989" s="259"/>
      <c r="H4989" s="259"/>
      <c r="I4989" s="259"/>
      <c r="J4989" s="259"/>
    </row>
    <row r="4990" spans="1:10">
      <c r="A4990" s="259"/>
      <c r="B4990" s="259"/>
      <c r="C4990" s="259"/>
      <c r="D4990" s="259"/>
      <c r="E4990" s="259"/>
      <c r="F4990" s="270"/>
      <c r="G4990" s="259"/>
      <c r="H4990" s="259"/>
      <c r="I4990" s="259"/>
      <c r="J4990" s="259"/>
    </row>
    <row r="4991" spans="1:10">
      <c r="A4991" s="259"/>
      <c r="B4991" s="259"/>
      <c r="C4991" s="259"/>
      <c r="D4991" s="259"/>
      <c r="E4991" s="259"/>
      <c r="F4991" s="270"/>
      <c r="G4991" s="259"/>
      <c r="H4991" s="259"/>
      <c r="I4991" s="259"/>
      <c r="J4991" s="259"/>
    </row>
    <row r="4992" spans="1:10">
      <c r="A4992" s="259"/>
      <c r="B4992" s="259"/>
      <c r="C4992" s="259"/>
      <c r="D4992" s="259"/>
      <c r="E4992" s="259"/>
      <c r="F4992" s="270"/>
      <c r="G4992" s="259"/>
      <c r="H4992" s="259"/>
      <c r="I4992" s="259"/>
      <c r="J4992" s="259"/>
    </row>
    <row r="4993" spans="1:10">
      <c r="A4993" s="259"/>
      <c r="B4993" s="259"/>
      <c r="C4993" s="259"/>
      <c r="D4993" s="259"/>
      <c r="E4993" s="259"/>
      <c r="F4993" s="270"/>
      <c r="G4993" s="259"/>
      <c r="H4993" s="259"/>
      <c r="I4993" s="259"/>
      <c r="J4993" s="259"/>
    </row>
    <row r="4994" spans="1:10">
      <c r="A4994" s="259"/>
      <c r="B4994" s="259"/>
      <c r="C4994" s="259"/>
      <c r="D4994" s="259"/>
      <c r="E4994" s="259"/>
      <c r="F4994" s="270"/>
      <c r="G4994" s="259"/>
      <c r="H4994" s="259"/>
      <c r="I4994" s="259"/>
      <c r="J4994" s="259"/>
    </row>
    <row r="4995" spans="1:10">
      <c r="A4995" s="259"/>
      <c r="B4995" s="259"/>
      <c r="C4995" s="259"/>
      <c r="D4995" s="259"/>
      <c r="E4995" s="259"/>
      <c r="F4995" s="270"/>
      <c r="G4995" s="259"/>
      <c r="H4995" s="259"/>
      <c r="I4995" s="259"/>
      <c r="J4995" s="259"/>
    </row>
    <row r="4996" spans="1:10">
      <c r="A4996" s="259"/>
      <c r="B4996" s="259"/>
      <c r="C4996" s="259"/>
      <c r="D4996" s="259"/>
      <c r="E4996" s="259"/>
      <c r="F4996" s="270"/>
      <c r="G4996" s="259"/>
      <c r="H4996" s="259"/>
      <c r="I4996" s="259"/>
      <c r="J4996" s="259"/>
    </row>
    <row r="4997" spans="1:10">
      <c r="A4997" s="259"/>
      <c r="B4997" s="259"/>
      <c r="C4997" s="259"/>
      <c r="D4997" s="259"/>
      <c r="E4997" s="259"/>
      <c r="F4997" s="270"/>
      <c r="G4997" s="259"/>
      <c r="H4997" s="259"/>
      <c r="I4997" s="259"/>
      <c r="J4997" s="259"/>
    </row>
    <row r="4998" spans="1:10">
      <c r="A4998" s="259"/>
      <c r="B4998" s="259"/>
      <c r="C4998" s="259"/>
      <c r="D4998" s="259"/>
      <c r="E4998" s="259"/>
      <c r="F4998" s="270"/>
      <c r="G4998" s="259"/>
      <c r="H4998" s="259"/>
      <c r="I4998" s="259"/>
      <c r="J4998" s="259"/>
    </row>
    <row r="4999" spans="1:10">
      <c r="A4999" s="259"/>
      <c r="B4999" s="259"/>
      <c r="C4999" s="259"/>
      <c r="D4999" s="259"/>
      <c r="E4999" s="259"/>
      <c r="F4999" s="270"/>
      <c r="G4999" s="259"/>
      <c r="H4999" s="259"/>
      <c r="I4999" s="259"/>
      <c r="J4999" s="259"/>
    </row>
    <row r="5000" spans="1:10">
      <c r="A5000" s="259"/>
      <c r="B5000" s="259"/>
      <c r="C5000" s="259"/>
      <c r="D5000" s="259"/>
      <c r="E5000" s="259"/>
      <c r="F5000" s="270"/>
      <c r="G5000" s="259"/>
      <c r="H5000" s="259"/>
      <c r="I5000" s="259"/>
      <c r="J5000" s="259"/>
    </row>
    <row r="5001" spans="1:10">
      <c r="A5001" s="259"/>
      <c r="B5001" s="259"/>
      <c r="C5001" s="259"/>
      <c r="D5001" s="259"/>
      <c r="E5001" s="259"/>
      <c r="F5001" s="270"/>
      <c r="G5001" s="259"/>
      <c r="H5001" s="259"/>
      <c r="I5001" s="259"/>
      <c r="J5001" s="259"/>
    </row>
    <row r="5002" spans="1:10">
      <c r="A5002" s="259"/>
      <c r="B5002" s="259"/>
      <c r="C5002" s="259"/>
      <c r="D5002" s="259"/>
      <c r="E5002" s="259"/>
      <c r="F5002" s="270"/>
      <c r="G5002" s="259"/>
      <c r="H5002" s="259"/>
      <c r="I5002" s="259"/>
      <c r="J5002" s="259"/>
    </row>
    <row r="5003" spans="1:10">
      <c r="A5003" s="259"/>
      <c r="B5003" s="259"/>
      <c r="C5003" s="259"/>
      <c r="D5003" s="259"/>
      <c r="E5003" s="259"/>
      <c r="F5003" s="270"/>
      <c r="G5003" s="259"/>
      <c r="H5003" s="259"/>
      <c r="I5003" s="259"/>
      <c r="J5003" s="259"/>
    </row>
    <row r="5004" spans="1:10">
      <c r="A5004" s="259"/>
      <c r="B5004" s="259"/>
      <c r="C5004" s="259"/>
      <c r="D5004" s="259"/>
      <c r="E5004" s="259"/>
      <c r="F5004" s="270"/>
      <c r="G5004" s="259"/>
      <c r="H5004" s="259"/>
      <c r="I5004" s="259"/>
      <c r="J5004" s="259"/>
    </row>
    <row r="5005" spans="1:10">
      <c r="A5005" s="259"/>
      <c r="B5005" s="259"/>
      <c r="C5005" s="259"/>
      <c r="D5005" s="259"/>
      <c r="E5005" s="259"/>
      <c r="F5005" s="270"/>
      <c r="G5005" s="259"/>
      <c r="H5005" s="259"/>
      <c r="I5005" s="259"/>
      <c r="J5005" s="259"/>
    </row>
    <row r="5006" spans="1:10">
      <c r="A5006" s="259"/>
      <c r="B5006" s="259"/>
      <c r="C5006" s="259"/>
      <c r="D5006" s="259"/>
      <c r="E5006" s="259"/>
      <c r="F5006" s="270"/>
      <c r="G5006" s="259"/>
      <c r="H5006" s="259"/>
      <c r="I5006" s="259"/>
      <c r="J5006" s="259"/>
    </row>
    <row r="5007" spans="1:10">
      <c r="A5007" s="259"/>
      <c r="B5007" s="259"/>
      <c r="C5007" s="259"/>
      <c r="D5007" s="259"/>
      <c r="E5007" s="259"/>
      <c r="F5007" s="270"/>
      <c r="G5007" s="259"/>
      <c r="H5007" s="259"/>
      <c r="I5007" s="259"/>
      <c r="J5007" s="259"/>
    </row>
    <row r="5008" spans="1:10">
      <c r="A5008" s="259"/>
      <c r="B5008" s="259"/>
      <c r="C5008" s="259"/>
      <c r="D5008" s="259"/>
      <c r="E5008" s="259"/>
      <c r="F5008" s="270"/>
      <c r="G5008" s="259"/>
      <c r="H5008" s="259"/>
      <c r="I5008" s="259"/>
      <c r="J5008" s="259"/>
    </row>
    <row r="5009" spans="1:10">
      <c r="A5009" s="259"/>
      <c r="B5009" s="259"/>
      <c r="C5009" s="259"/>
      <c r="D5009" s="259"/>
      <c r="E5009" s="259"/>
      <c r="F5009" s="270"/>
      <c r="G5009" s="259"/>
      <c r="H5009" s="259"/>
      <c r="I5009" s="259"/>
      <c r="J5009" s="259"/>
    </row>
    <row r="5010" spans="1:10">
      <c r="A5010" s="259"/>
      <c r="B5010" s="259"/>
      <c r="C5010" s="259"/>
      <c r="D5010" s="259"/>
      <c r="E5010" s="259"/>
      <c r="F5010" s="270"/>
      <c r="G5010" s="259"/>
      <c r="H5010" s="259"/>
      <c r="I5010" s="259"/>
      <c r="J5010" s="259"/>
    </row>
    <row r="5011" spans="1:10">
      <c r="A5011" s="259"/>
      <c r="B5011" s="259"/>
      <c r="C5011" s="259"/>
      <c r="D5011" s="259"/>
      <c r="E5011" s="259"/>
      <c r="F5011" s="270"/>
      <c r="G5011" s="259"/>
      <c r="H5011" s="259"/>
      <c r="I5011" s="259"/>
      <c r="J5011" s="259"/>
    </row>
    <row r="5012" spans="1:10">
      <c r="A5012" s="259"/>
      <c r="B5012" s="259"/>
      <c r="C5012" s="259"/>
      <c r="D5012" s="259"/>
      <c r="E5012" s="259"/>
      <c r="F5012" s="270"/>
      <c r="G5012" s="259"/>
      <c r="H5012" s="259"/>
      <c r="I5012" s="259"/>
      <c r="J5012" s="259"/>
    </row>
    <row r="5013" spans="1:10">
      <c r="A5013" s="259"/>
      <c r="B5013" s="259"/>
      <c r="C5013" s="259"/>
      <c r="D5013" s="259"/>
      <c r="E5013" s="259"/>
      <c r="F5013" s="270"/>
      <c r="G5013" s="259"/>
      <c r="H5013" s="259"/>
      <c r="I5013" s="259"/>
      <c r="J5013" s="259"/>
    </row>
    <row r="5014" spans="1:10">
      <c r="A5014" s="259"/>
      <c r="B5014" s="259"/>
      <c r="C5014" s="259"/>
      <c r="D5014" s="259"/>
      <c r="E5014" s="259"/>
      <c r="F5014" s="270"/>
      <c r="G5014" s="259"/>
      <c r="H5014" s="259"/>
      <c r="I5014" s="259"/>
      <c r="J5014" s="259"/>
    </row>
    <row r="5015" spans="1:10">
      <c r="A5015" s="259"/>
      <c r="B5015" s="259"/>
      <c r="C5015" s="259"/>
      <c r="D5015" s="259"/>
      <c r="E5015" s="259"/>
      <c r="F5015" s="270"/>
      <c r="G5015" s="259"/>
      <c r="H5015" s="259"/>
      <c r="I5015" s="259"/>
      <c r="J5015" s="259"/>
    </row>
    <row r="5016" spans="1:10">
      <c r="A5016" s="259"/>
      <c r="B5016" s="259"/>
      <c r="C5016" s="259"/>
      <c r="D5016" s="259"/>
      <c r="E5016" s="259"/>
      <c r="F5016" s="270"/>
      <c r="G5016" s="259"/>
      <c r="H5016" s="259"/>
      <c r="I5016" s="259"/>
      <c r="J5016" s="259"/>
    </row>
    <row r="5017" spans="1:10">
      <c r="A5017" s="259"/>
      <c r="B5017" s="259"/>
      <c r="C5017" s="259"/>
      <c r="D5017" s="259"/>
      <c r="E5017" s="259"/>
      <c r="F5017" s="270"/>
      <c r="G5017" s="259"/>
      <c r="H5017" s="259"/>
      <c r="I5017" s="259"/>
      <c r="J5017" s="259"/>
    </row>
    <row r="5018" spans="1:10">
      <c r="A5018" s="259"/>
      <c r="B5018" s="259"/>
      <c r="C5018" s="259"/>
      <c r="D5018" s="259"/>
      <c r="E5018" s="259"/>
      <c r="F5018" s="270"/>
      <c r="G5018" s="259"/>
      <c r="H5018" s="259"/>
      <c r="I5018" s="259"/>
      <c r="J5018" s="259"/>
    </row>
    <row r="5019" spans="1:10">
      <c r="A5019" s="259"/>
      <c r="B5019" s="259"/>
      <c r="C5019" s="259"/>
      <c r="D5019" s="259"/>
      <c r="E5019" s="259"/>
      <c r="F5019" s="270"/>
      <c r="G5019" s="259"/>
      <c r="H5019" s="259"/>
      <c r="I5019" s="259"/>
      <c r="J5019" s="259"/>
    </row>
    <row r="5020" spans="1:10">
      <c r="A5020" s="259"/>
      <c r="B5020" s="259"/>
      <c r="C5020" s="259"/>
      <c r="D5020" s="259"/>
      <c r="E5020" s="259"/>
      <c r="F5020" s="270"/>
      <c r="G5020" s="259"/>
      <c r="H5020" s="259"/>
      <c r="I5020" s="259"/>
      <c r="J5020" s="259"/>
    </row>
    <row r="5021" spans="1:10">
      <c r="A5021" s="259"/>
      <c r="B5021" s="259"/>
      <c r="C5021" s="259"/>
      <c r="D5021" s="259"/>
      <c r="E5021" s="259"/>
      <c r="F5021" s="270"/>
      <c r="G5021" s="259"/>
      <c r="H5021" s="259"/>
      <c r="I5021" s="259"/>
      <c r="J5021" s="259"/>
    </row>
    <row r="5022" spans="1:10">
      <c r="A5022" s="259"/>
      <c r="B5022" s="259"/>
      <c r="C5022" s="259"/>
      <c r="D5022" s="259"/>
      <c r="E5022" s="259"/>
      <c r="F5022" s="270"/>
      <c r="G5022" s="259"/>
      <c r="H5022" s="259"/>
      <c r="I5022" s="259"/>
      <c r="J5022" s="259"/>
    </row>
    <row r="5023" spans="1:10">
      <c r="A5023" s="259"/>
      <c r="B5023" s="259"/>
      <c r="C5023" s="259"/>
      <c r="D5023" s="259"/>
      <c r="E5023" s="259"/>
      <c r="F5023" s="270"/>
      <c r="G5023" s="259"/>
      <c r="H5023" s="259"/>
      <c r="I5023" s="259"/>
      <c r="J5023" s="259"/>
    </row>
    <row r="5024" spans="1:10">
      <c r="A5024" s="259"/>
      <c r="B5024" s="259"/>
      <c r="C5024" s="259"/>
      <c r="D5024" s="259"/>
      <c r="E5024" s="259"/>
      <c r="F5024" s="270"/>
      <c r="G5024" s="259"/>
      <c r="H5024" s="259"/>
      <c r="I5024" s="259"/>
      <c r="J5024" s="259"/>
    </row>
    <row r="5025" spans="1:10">
      <c r="A5025" s="259"/>
      <c r="B5025" s="259"/>
      <c r="C5025" s="259"/>
      <c r="D5025" s="259"/>
      <c r="E5025" s="259"/>
      <c r="F5025" s="270"/>
      <c r="G5025" s="259"/>
      <c r="H5025" s="259"/>
      <c r="I5025" s="259"/>
      <c r="J5025" s="259"/>
    </row>
    <row r="5026" spans="1:10">
      <c r="A5026" s="259"/>
      <c r="B5026" s="259"/>
      <c r="C5026" s="259"/>
      <c r="D5026" s="259"/>
      <c r="E5026" s="259"/>
      <c r="F5026" s="270"/>
      <c r="G5026" s="259"/>
      <c r="H5026" s="259"/>
      <c r="I5026" s="259"/>
      <c r="J5026" s="259"/>
    </row>
    <row r="5027" spans="1:10">
      <c r="A5027" s="259"/>
      <c r="B5027" s="259"/>
      <c r="C5027" s="259"/>
      <c r="D5027" s="259"/>
      <c r="E5027" s="259"/>
      <c r="F5027" s="270"/>
      <c r="G5027" s="259"/>
      <c r="H5027" s="259"/>
      <c r="I5027" s="259"/>
      <c r="J5027" s="259"/>
    </row>
    <row r="5028" spans="1:10">
      <c r="A5028" s="259"/>
      <c r="B5028" s="259"/>
      <c r="C5028" s="259"/>
      <c r="D5028" s="259"/>
      <c r="E5028" s="259"/>
      <c r="F5028" s="270"/>
      <c r="G5028" s="259"/>
      <c r="H5028" s="259"/>
      <c r="I5028" s="259"/>
      <c r="J5028" s="259"/>
    </row>
    <row r="5029" spans="1:10">
      <c r="A5029" s="259"/>
      <c r="B5029" s="259"/>
      <c r="C5029" s="259"/>
      <c r="D5029" s="259"/>
      <c r="E5029" s="259"/>
      <c r="F5029" s="270"/>
      <c r="G5029" s="259"/>
      <c r="H5029" s="259"/>
      <c r="I5029" s="259"/>
      <c r="J5029" s="259"/>
    </row>
    <row r="5030" spans="1:10">
      <c r="A5030" s="259"/>
      <c r="B5030" s="259"/>
      <c r="C5030" s="259"/>
      <c r="D5030" s="259"/>
      <c r="E5030" s="259"/>
      <c r="F5030" s="270"/>
      <c r="G5030" s="259"/>
      <c r="H5030" s="259"/>
      <c r="I5030" s="259"/>
      <c r="J5030" s="259"/>
    </row>
    <row r="5031" spans="1:10">
      <c r="A5031" s="259"/>
      <c r="B5031" s="259"/>
      <c r="C5031" s="259"/>
      <c r="D5031" s="259"/>
      <c r="E5031" s="259"/>
      <c r="F5031" s="270"/>
      <c r="G5031" s="259"/>
      <c r="H5031" s="259"/>
      <c r="I5031" s="259"/>
      <c r="J5031" s="259"/>
    </row>
    <row r="5032" spans="1:10">
      <c r="A5032" s="259"/>
      <c r="B5032" s="259"/>
      <c r="C5032" s="259"/>
      <c r="D5032" s="259"/>
      <c r="E5032" s="259"/>
      <c r="F5032" s="270"/>
      <c r="G5032" s="259"/>
      <c r="H5032" s="259"/>
      <c r="I5032" s="259"/>
      <c r="J5032" s="259"/>
    </row>
    <row r="5033" spans="1:10">
      <c r="A5033" s="259"/>
      <c r="B5033" s="259"/>
      <c r="C5033" s="259"/>
      <c r="D5033" s="259"/>
      <c r="E5033" s="259"/>
      <c r="F5033" s="270"/>
      <c r="G5033" s="259"/>
      <c r="H5033" s="259"/>
      <c r="I5033" s="259"/>
      <c r="J5033" s="259"/>
    </row>
    <row r="5034" spans="1:10">
      <c r="A5034" s="259"/>
      <c r="B5034" s="259"/>
      <c r="C5034" s="259"/>
      <c r="D5034" s="259"/>
      <c r="E5034" s="259"/>
      <c r="F5034" s="270"/>
      <c r="G5034" s="259"/>
      <c r="H5034" s="259"/>
      <c r="I5034" s="259"/>
      <c r="J5034" s="259"/>
    </row>
    <row r="5035" spans="1:10">
      <c r="A5035" s="259"/>
      <c r="B5035" s="259"/>
      <c r="C5035" s="259"/>
      <c r="D5035" s="259"/>
      <c r="E5035" s="259"/>
      <c r="F5035" s="270"/>
      <c r="G5035" s="259"/>
      <c r="H5035" s="259"/>
      <c r="I5035" s="259"/>
      <c r="J5035" s="259"/>
    </row>
    <row r="5036" spans="1:10">
      <c r="A5036" s="259"/>
      <c r="B5036" s="259"/>
      <c r="C5036" s="259"/>
      <c r="D5036" s="259"/>
      <c r="E5036" s="259"/>
      <c r="F5036" s="270"/>
      <c r="G5036" s="259"/>
      <c r="H5036" s="259"/>
      <c r="I5036" s="259"/>
      <c r="J5036" s="259"/>
    </row>
    <row r="5037" spans="1:10">
      <c r="A5037" s="259"/>
      <c r="B5037" s="259"/>
      <c r="C5037" s="259"/>
      <c r="D5037" s="259"/>
      <c r="E5037" s="259"/>
      <c r="F5037" s="270"/>
      <c r="G5037" s="259"/>
      <c r="H5037" s="259"/>
      <c r="I5037" s="259"/>
      <c r="J5037" s="259"/>
    </row>
    <row r="5038" spans="1:10">
      <c r="A5038" s="259"/>
      <c r="B5038" s="259"/>
      <c r="C5038" s="259"/>
      <c r="D5038" s="259"/>
      <c r="E5038" s="259"/>
      <c r="F5038" s="270"/>
      <c r="G5038" s="259"/>
      <c r="H5038" s="259"/>
      <c r="I5038" s="259"/>
      <c r="J5038" s="259"/>
    </row>
    <row r="5039" spans="1:10">
      <c r="A5039" s="259"/>
      <c r="B5039" s="259"/>
      <c r="C5039" s="259"/>
      <c r="D5039" s="259"/>
      <c r="E5039" s="259"/>
      <c r="F5039" s="270"/>
      <c r="G5039" s="259"/>
      <c r="H5039" s="259"/>
      <c r="I5039" s="259"/>
      <c r="J5039" s="259"/>
    </row>
    <row r="5040" spans="1:10">
      <c r="A5040" s="259"/>
      <c r="B5040" s="259"/>
      <c r="C5040" s="259"/>
      <c r="D5040" s="259"/>
      <c r="E5040" s="259"/>
      <c r="F5040" s="270"/>
      <c r="G5040" s="259"/>
      <c r="H5040" s="259"/>
      <c r="I5040" s="259"/>
      <c r="J5040" s="259"/>
    </row>
    <row r="5041" spans="1:10">
      <c r="A5041" s="259"/>
      <c r="B5041" s="259"/>
      <c r="C5041" s="259"/>
      <c r="D5041" s="259"/>
      <c r="E5041" s="259"/>
      <c r="F5041" s="270"/>
      <c r="G5041" s="259"/>
      <c r="H5041" s="259"/>
      <c r="I5041" s="259"/>
      <c r="J5041" s="259"/>
    </row>
    <row r="5042" spans="1:10">
      <c r="A5042" s="259"/>
      <c r="B5042" s="259"/>
      <c r="C5042" s="259"/>
      <c r="D5042" s="259"/>
      <c r="E5042" s="259"/>
      <c r="F5042" s="270"/>
      <c r="G5042" s="259"/>
      <c r="H5042" s="259"/>
      <c r="I5042" s="259"/>
      <c r="J5042" s="259"/>
    </row>
    <row r="5043" spans="1:10">
      <c r="A5043" s="259"/>
      <c r="B5043" s="259"/>
      <c r="C5043" s="259"/>
      <c r="D5043" s="259"/>
      <c r="E5043" s="259"/>
      <c r="F5043" s="270"/>
      <c r="G5043" s="259"/>
      <c r="H5043" s="259"/>
      <c r="I5043" s="259"/>
      <c r="J5043" s="259"/>
    </row>
    <row r="5044" spans="1:10">
      <c r="A5044" s="259"/>
      <c r="B5044" s="259"/>
      <c r="C5044" s="259"/>
      <c r="D5044" s="259"/>
      <c r="E5044" s="259"/>
      <c r="F5044" s="270"/>
      <c r="G5044" s="259"/>
      <c r="H5044" s="259"/>
      <c r="I5044" s="259"/>
      <c r="J5044" s="259"/>
    </row>
    <row r="5045" spans="1:10">
      <c r="A5045" s="259"/>
      <c r="B5045" s="259"/>
      <c r="C5045" s="259"/>
      <c r="D5045" s="259"/>
      <c r="E5045" s="259"/>
      <c r="F5045" s="270"/>
      <c r="G5045" s="259"/>
      <c r="H5045" s="259"/>
      <c r="I5045" s="259"/>
      <c r="J5045" s="259"/>
    </row>
    <row r="5046" spans="1:10">
      <c r="A5046" s="259"/>
      <c r="B5046" s="259"/>
      <c r="C5046" s="259"/>
      <c r="D5046" s="259"/>
      <c r="E5046" s="259"/>
      <c r="F5046" s="270"/>
      <c r="G5046" s="259"/>
      <c r="H5046" s="259"/>
      <c r="I5046" s="259"/>
      <c r="J5046" s="259"/>
    </row>
    <row r="5047" spans="1:10">
      <c r="A5047" s="259"/>
      <c r="B5047" s="259"/>
      <c r="C5047" s="259"/>
      <c r="D5047" s="259"/>
      <c r="E5047" s="259"/>
      <c r="F5047" s="270"/>
      <c r="G5047" s="259"/>
      <c r="H5047" s="259"/>
      <c r="I5047" s="259"/>
      <c r="J5047" s="259"/>
    </row>
    <row r="5048" spans="1:10">
      <c r="A5048" s="259"/>
      <c r="B5048" s="259"/>
      <c r="C5048" s="259"/>
      <c r="D5048" s="259"/>
      <c r="E5048" s="259"/>
      <c r="F5048" s="270"/>
      <c r="G5048" s="259"/>
      <c r="H5048" s="259"/>
      <c r="I5048" s="259"/>
      <c r="J5048" s="259"/>
    </row>
    <row r="5049" spans="1:10">
      <c r="A5049" s="259"/>
      <c r="B5049" s="259"/>
      <c r="C5049" s="259"/>
      <c r="D5049" s="259"/>
      <c r="E5049" s="259"/>
      <c r="F5049" s="270"/>
      <c r="G5049" s="259"/>
      <c r="H5049" s="259"/>
      <c r="I5049" s="259"/>
      <c r="J5049" s="259"/>
    </row>
    <row r="5050" spans="1:10">
      <c r="A5050" s="259"/>
      <c r="B5050" s="259"/>
      <c r="C5050" s="259"/>
      <c r="D5050" s="259"/>
      <c r="E5050" s="259"/>
      <c r="F5050" s="270"/>
      <c r="G5050" s="259"/>
      <c r="H5050" s="259"/>
      <c r="I5050" s="259"/>
      <c r="J5050" s="259"/>
    </row>
    <row r="5051" spans="1:10">
      <c r="A5051" s="259"/>
      <c r="B5051" s="259"/>
      <c r="C5051" s="259"/>
      <c r="D5051" s="259"/>
      <c r="E5051" s="259"/>
      <c r="F5051" s="270"/>
      <c r="G5051" s="259"/>
      <c r="H5051" s="259"/>
      <c r="I5051" s="259"/>
      <c r="J5051" s="259"/>
    </row>
    <row r="5052" spans="1:10">
      <c r="A5052" s="259"/>
      <c r="B5052" s="259"/>
      <c r="C5052" s="259"/>
      <c r="D5052" s="259"/>
      <c r="E5052" s="259"/>
      <c r="F5052" s="270"/>
      <c r="G5052" s="259"/>
      <c r="H5052" s="259"/>
      <c r="I5052" s="259"/>
      <c r="J5052" s="259"/>
    </row>
    <row r="5053" spans="1:10">
      <c r="A5053" s="259"/>
      <c r="B5053" s="259"/>
      <c r="C5053" s="259"/>
      <c r="D5053" s="259"/>
      <c r="E5053" s="259"/>
      <c r="F5053" s="270"/>
      <c r="G5053" s="259"/>
      <c r="H5053" s="259"/>
      <c r="I5053" s="259"/>
      <c r="J5053" s="259"/>
    </row>
    <row r="5054" spans="1:10">
      <c r="A5054" s="259"/>
      <c r="B5054" s="259"/>
      <c r="C5054" s="259"/>
      <c r="D5054" s="259"/>
      <c r="E5054" s="259"/>
      <c r="F5054" s="270"/>
      <c r="G5054" s="259"/>
      <c r="H5054" s="259"/>
      <c r="I5054" s="259"/>
      <c r="J5054" s="259"/>
    </row>
    <row r="5055" spans="1:10">
      <c r="A5055" s="259"/>
      <c r="B5055" s="259"/>
      <c r="C5055" s="259"/>
      <c r="D5055" s="259"/>
      <c r="E5055" s="259"/>
      <c r="F5055" s="270"/>
      <c r="G5055" s="259"/>
      <c r="H5055" s="259"/>
      <c r="I5055" s="259"/>
      <c r="J5055" s="259"/>
    </row>
    <row r="5056" spans="1:10">
      <c r="A5056" s="259"/>
      <c r="B5056" s="259"/>
      <c r="C5056" s="259"/>
      <c r="D5056" s="259"/>
      <c r="E5056" s="259"/>
      <c r="F5056" s="270"/>
      <c r="G5056" s="259"/>
      <c r="H5056" s="259"/>
      <c r="I5056" s="259"/>
      <c r="J5056" s="259"/>
    </row>
    <row r="5057" spans="1:10">
      <c r="A5057" s="259"/>
      <c r="B5057" s="259"/>
      <c r="C5057" s="259"/>
      <c r="D5057" s="259"/>
      <c r="E5057" s="259"/>
      <c r="F5057" s="270"/>
      <c r="G5057" s="259"/>
      <c r="H5057" s="259"/>
      <c r="I5057" s="259"/>
      <c r="J5057" s="259"/>
    </row>
    <row r="5058" spans="1:10">
      <c r="A5058" s="259"/>
      <c r="B5058" s="259"/>
      <c r="C5058" s="259"/>
      <c r="D5058" s="259"/>
      <c r="E5058" s="259"/>
      <c r="F5058" s="270"/>
      <c r="G5058" s="259"/>
      <c r="H5058" s="259"/>
      <c r="I5058" s="259"/>
      <c r="J5058" s="259"/>
    </row>
    <row r="5059" spans="1:10">
      <c r="A5059" s="259"/>
      <c r="B5059" s="259"/>
      <c r="C5059" s="259"/>
      <c r="D5059" s="259"/>
      <c r="E5059" s="259"/>
      <c r="F5059" s="270"/>
      <c r="G5059" s="259"/>
      <c r="H5059" s="259"/>
      <c r="I5059" s="259"/>
      <c r="J5059" s="259"/>
    </row>
    <row r="5060" spans="1:10">
      <c r="A5060" s="259"/>
      <c r="B5060" s="259"/>
      <c r="C5060" s="259"/>
      <c r="D5060" s="259"/>
      <c r="E5060" s="259"/>
      <c r="F5060" s="270"/>
      <c r="G5060" s="259"/>
      <c r="H5060" s="259"/>
      <c r="I5060" s="259"/>
      <c r="J5060" s="259"/>
    </row>
    <row r="5061" spans="1:10">
      <c r="A5061" s="259"/>
      <c r="B5061" s="259"/>
      <c r="C5061" s="259"/>
      <c r="D5061" s="259"/>
      <c r="E5061" s="259"/>
      <c r="F5061" s="270"/>
      <c r="G5061" s="259"/>
      <c r="H5061" s="259"/>
      <c r="I5061" s="259"/>
      <c r="J5061" s="259"/>
    </row>
    <row r="5062" spans="1:10">
      <c r="A5062" s="259"/>
      <c r="B5062" s="259"/>
      <c r="C5062" s="259"/>
      <c r="D5062" s="259"/>
      <c r="E5062" s="259"/>
      <c r="F5062" s="270"/>
      <c r="G5062" s="259"/>
      <c r="H5062" s="259"/>
      <c r="I5062" s="259"/>
      <c r="J5062" s="259"/>
    </row>
    <row r="5063" spans="1:10">
      <c r="A5063" s="259"/>
      <c r="B5063" s="259"/>
      <c r="C5063" s="259"/>
      <c r="D5063" s="259"/>
      <c r="E5063" s="259"/>
      <c r="F5063" s="270"/>
      <c r="G5063" s="259"/>
      <c r="H5063" s="259"/>
      <c r="I5063" s="259"/>
      <c r="J5063" s="259"/>
    </row>
    <row r="5064" spans="1:10">
      <c r="A5064" s="259"/>
      <c r="B5064" s="259"/>
      <c r="C5064" s="259"/>
      <c r="D5064" s="259"/>
      <c r="E5064" s="259"/>
      <c r="F5064" s="270"/>
      <c r="G5064" s="259"/>
      <c r="H5064" s="259"/>
      <c r="I5064" s="259"/>
      <c r="J5064" s="259"/>
    </row>
    <row r="5065" spans="1:10">
      <c r="A5065" s="259"/>
      <c r="B5065" s="259"/>
      <c r="C5065" s="259"/>
      <c r="D5065" s="259"/>
      <c r="E5065" s="259"/>
      <c r="F5065" s="270"/>
      <c r="G5065" s="259"/>
      <c r="H5065" s="259"/>
      <c r="I5065" s="259"/>
      <c r="J5065" s="259"/>
    </row>
    <row r="5066" spans="1:10">
      <c r="A5066" s="259"/>
      <c r="B5066" s="259"/>
      <c r="C5066" s="259"/>
      <c r="D5066" s="259"/>
      <c r="E5066" s="259"/>
      <c r="F5066" s="270"/>
      <c r="G5066" s="259"/>
      <c r="H5066" s="259"/>
      <c r="I5066" s="259"/>
      <c r="J5066" s="259"/>
    </row>
    <row r="5067" spans="1:10">
      <c r="A5067" s="259"/>
      <c r="B5067" s="259"/>
      <c r="C5067" s="259"/>
      <c r="D5067" s="259"/>
      <c r="E5067" s="259"/>
      <c r="F5067" s="270"/>
      <c r="G5067" s="259"/>
      <c r="H5067" s="259"/>
      <c r="I5067" s="259"/>
      <c r="J5067" s="259"/>
    </row>
    <row r="5068" spans="1:10">
      <c r="A5068" s="259"/>
      <c r="B5068" s="259"/>
      <c r="C5068" s="259"/>
      <c r="D5068" s="259"/>
      <c r="E5068" s="259"/>
      <c r="F5068" s="270"/>
      <c r="G5068" s="259"/>
      <c r="H5068" s="259"/>
      <c r="I5068" s="259"/>
      <c r="J5068" s="259"/>
    </row>
    <row r="5069" spans="1:10">
      <c r="A5069" s="259"/>
      <c r="B5069" s="259"/>
      <c r="C5069" s="259"/>
      <c r="D5069" s="259"/>
      <c r="E5069" s="259"/>
      <c r="F5069" s="270"/>
      <c r="G5069" s="259"/>
      <c r="H5069" s="259"/>
      <c r="I5069" s="259"/>
      <c r="J5069" s="259"/>
    </row>
    <row r="5070" spans="1:10">
      <c r="A5070" s="259"/>
      <c r="B5070" s="259"/>
      <c r="C5070" s="259"/>
      <c r="D5070" s="259"/>
      <c r="E5070" s="259"/>
      <c r="F5070" s="270"/>
      <c r="G5070" s="259"/>
      <c r="H5070" s="259"/>
      <c r="I5070" s="259"/>
      <c r="J5070" s="259"/>
    </row>
    <row r="5071" spans="1:10">
      <c r="A5071" s="259"/>
      <c r="B5071" s="259"/>
      <c r="C5071" s="259"/>
      <c r="D5071" s="259"/>
      <c r="E5071" s="259"/>
      <c r="F5071" s="270"/>
      <c r="G5071" s="259"/>
      <c r="H5071" s="259"/>
      <c r="I5071" s="259"/>
      <c r="J5071" s="259"/>
    </row>
    <row r="5072" spans="1:10">
      <c r="A5072" s="259"/>
      <c r="B5072" s="259"/>
      <c r="C5072" s="259"/>
      <c r="D5072" s="259"/>
      <c r="E5072" s="259"/>
      <c r="F5072" s="270"/>
      <c r="G5072" s="259"/>
      <c r="H5072" s="259"/>
      <c r="I5072" s="259"/>
      <c r="J5072" s="259"/>
    </row>
    <row r="5073" spans="1:10">
      <c r="A5073" s="259"/>
      <c r="B5073" s="259"/>
      <c r="C5073" s="259"/>
      <c r="D5073" s="259"/>
      <c r="E5073" s="259"/>
      <c r="F5073" s="270"/>
      <c r="G5073" s="259"/>
      <c r="H5073" s="259"/>
      <c r="I5073" s="259"/>
      <c r="J5073" s="259"/>
    </row>
    <row r="5074" spans="1:10">
      <c r="A5074" s="259"/>
      <c r="B5074" s="259"/>
      <c r="C5074" s="259"/>
      <c r="D5074" s="259"/>
      <c r="E5074" s="259"/>
      <c r="F5074" s="270"/>
      <c r="G5074" s="259"/>
      <c r="H5074" s="259"/>
      <c r="I5074" s="259"/>
      <c r="J5074" s="259"/>
    </row>
    <row r="5075" spans="1:10">
      <c r="A5075" s="259"/>
      <c r="B5075" s="259"/>
      <c r="C5075" s="259"/>
      <c r="D5075" s="259"/>
      <c r="E5075" s="259"/>
      <c r="F5075" s="270"/>
      <c r="G5075" s="259"/>
      <c r="H5075" s="259"/>
      <c r="I5075" s="259"/>
      <c r="J5075" s="259"/>
    </row>
    <row r="5076" spans="1:10">
      <c r="A5076" s="259"/>
      <c r="B5076" s="259"/>
      <c r="C5076" s="259"/>
      <c r="D5076" s="259"/>
      <c r="E5076" s="259"/>
      <c r="F5076" s="270"/>
      <c r="G5076" s="259"/>
      <c r="H5076" s="259"/>
      <c r="I5076" s="259"/>
      <c r="J5076" s="259"/>
    </row>
    <row r="5077" spans="1:10">
      <c r="A5077" s="259"/>
      <c r="B5077" s="259"/>
      <c r="C5077" s="259"/>
      <c r="D5077" s="259"/>
      <c r="E5077" s="259"/>
      <c r="F5077" s="270"/>
      <c r="G5077" s="259"/>
      <c r="H5077" s="259"/>
      <c r="I5077" s="259"/>
      <c r="J5077" s="259"/>
    </row>
    <row r="5078" spans="1:10">
      <c r="A5078" s="259"/>
      <c r="B5078" s="259"/>
      <c r="C5078" s="259"/>
      <c r="D5078" s="259"/>
      <c r="E5078" s="259"/>
      <c r="F5078" s="270"/>
      <c r="G5078" s="259"/>
      <c r="H5078" s="259"/>
      <c r="I5078" s="259"/>
      <c r="J5078" s="259"/>
    </row>
    <row r="5079" spans="1:10">
      <c r="A5079" s="259"/>
      <c r="B5079" s="259"/>
      <c r="C5079" s="259"/>
      <c r="D5079" s="259"/>
      <c r="E5079" s="259"/>
      <c r="F5079" s="270"/>
      <c r="G5079" s="259"/>
      <c r="H5079" s="259"/>
      <c r="I5079" s="259"/>
      <c r="J5079" s="259"/>
    </row>
    <row r="5080" spans="1:10">
      <c r="A5080" s="259"/>
      <c r="B5080" s="259"/>
      <c r="C5080" s="259"/>
      <c r="D5080" s="259"/>
      <c r="E5080" s="259"/>
      <c r="F5080" s="270"/>
      <c r="G5080" s="259"/>
      <c r="H5080" s="259"/>
      <c r="I5080" s="259"/>
      <c r="J5080" s="259"/>
    </row>
    <row r="5081" spans="1:10">
      <c r="A5081" s="259"/>
      <c r="B5081" s="259"/>
      <c r="C5081" s="259"/>
      <c r="D5081" s="259"/>
      <c r="E5081" s="259"/>
      <c r="F5081" s="270"/>
      <c r="G5081" s="259"/>
      <c r="H5081" s="259"/>
      <c r="I5081" s="259"/>
      <c r="J5081" s="259"/>
    </row>
    <row r="5082" spans="1:10">
      <c r="A5082" s="259"/>
      <c r="B5082" s="259"/>
      <c r="C5082" s="259"/>
      <c r="D5082" s="259"/>
      <c r="E5082" s="259"/>
      <c r="F5082" s="270"/>
      <c r="G5082" s="259"/>
      <c r="H5082" s="259"/>
      <c r="I5082" s="259"/>
      <c r="J5082" s="259"/>
    </row>
    <row r="5083" spans="1:10">
      <c r="A5083" s="259"/>
      <c r="B5083" s="259"/>
      <c r="C5083" s="259"/>
      <c r="D5083" s="259"/>
      <c r="E5083" s="259"/>
      <c r="F5083" s="270"/>
      <c r="G5083" s="259"/>
      <c r="H5083" s="259"/>
      <c r="I5083" s="259"/>
      <c r="J5083" s="259"/>
    </row>
    <row r="5084" spans="1:10">
      <c r="A5084" s="259"/>
      <c r="B5084" s="259"/>
      <c r="C5084" s="259"/>
      <c r="D5084" s="259"/>
      <c r="E5084" s="259"/>
      <c r="F5084" s="270"/>
      <c r="G5084" s="259"/>
      <c r="H5084" s="259"/>
      <c r="I5084" s="259"/>
      <c r="J5084" s="259"/>
    </row>
    <row r="5085" spans="1:10">
      <c r="A5085" s="259"/>
      <c r="B5085" s="259"/>
      <c r="C5085" s="259"/>
      <c r="D5085" s="259"/>
      <c r="E5085" s="259"/>
      <c r="F5085" s="270"/>
      <c r="G5085" s="259"/>
      <c r="H5085" s="259"/>
      <c r="I5085" s="259"/>
      <c r="J5085" s="259"/>
    </row>
    <row r="5086" spans="1:10">
      <c r="A5086" s="259"/>
      <c r="B5086" s="259"/>
      <c r="C5086" s="259"/>
      <c r="D5086" s="259"/>
      <c r="E5086" s="259"/>
      <c r="F5086" s="270"/>
      <c r="G5086" s="259"/>
      <c r="H5086" s="259"/>
      <c r="I5086" s="259"/>
      <c r="J5086" s="259"/>
    </row>
    <row r="5087" spans="1:10">
      <c r="A5087" s="259"/>
      <c r="B5087" s="259"/>
      <c r="C5087" s="259"/>
      <c r="D5087" s="259"/>
      <c r="E5087" s="259"/>
      <c r="F5087" s="270"/>
      <c r="G5087" s="259"/>
      <c r="H5087" s="259"/>
      <c r="I5087" s="259"/>
      <c r="J5087" s="259"/>
    </row>
    <row r="5088" spans="1:10">
      <c r="A5088" s="259"/>
      <c r="B5088" s="259"/>
      <c r="C5088" s="259"/>
      <c r="D5088" s="259"/>
      <c r="E5088" s="259"/>
      <c r="F5088" s="270"/>
      <c r="G5088" s="259"/>
      <c r="H5088" s="259"/>
      <c r="I5088" s="259"/>
      <c r="J5088" s="259"/>
    </row>
    <row r="5089" spans="1:10">
      <c r="A5089" s="259"/>
      <c r="B5089" s="259"/>
      <c r="C5089" s="259"/>
      <c r="D5089" s="259"/>
      <c r="E5089" s="259"/>
      <c r="F5089" s="270"/>
      <c r="G5089" s="259"/>
      <c r="H5089" s="259"/>
      <c r="I5089" s="259"/>
      <c r="J5089" s="259"/>
    </row>
    <row r="5090" spans="1:10">
      <c r="A5090" s="259"/>
      <c r="B5090" s="259"/>
      <c r="C5090" s="259"/>
      <c r="D5090" s="259"/>
      <c r="E5090" s="259"/>
      <c r="F5090" s="270"/>
      <c r="G5090" s="259"/>
      <c r="H5090" s="259"/>
      <c r="I5090" s="259"/>
      <c r="J5090" s="259"/>
    </row>
    <row r="5091" spans="1:10">
      <c r="A5091" s="259"/>
      <c r="B5091" s="259"/>
      <c r="C5091" s="259"/>
      <c r="D5091" s="259"/>
      <c r="E5091" s="259"/>
      <c r="F5091" s="270"/>
      <c r="G5091" s="259"/>
      <c r="H5091" s="259"/>
      <c r="I5091" s="259"/>
      <c r="J5091" s="259"/>
    </row>
    <row r="5092" spans="1:10">
      <c r="A5092" s="259"/>
      <c r="B5092" s="259"/>
      <c r="C5092" s="259"/>
      <c r="D5092" s="259"/>
      <c r="E5092" s="259"/>
      <c r="F5092" s="270"/>
      <c r="G5092" s="259"/>
      <c r="H5092" s="259"/>
      <c r="I5092" s="259"/>
      <c r="J5092" s="259"/>
    </row>
    <row r="5093" spans="1:10">
      <c r="A5093" s="259"/>
      <c r="B5093" s="259"/>
      <c r="C5093" s="259"/>
      <c r="D5093" s="259"/>
      <c r="E5093" s="259"/>
      <c r="F5093" s="270"/>
      <c r="G5093" s="259"/>
      <c r="H5093" s="259"/>
      <c r="I5093" s="259"/>
      <c r="J5093" s="259"/>
    </row>
    <row r="5094" spans="1:10">
      <c r="A5094" s="259"/>
      <c r="B5094" s="259"/>
      <c r="C5094" s="259"/>
      <c r="D5094" s="259"/>
      <c r="E5094" s="259"/>
      <c r="F5094" s="270"/>
      <c r="G5094" s="259"/>
      <c r="H5094" s="259"/>
      <c r="I5094" s="259"/>
      <c r="J5094" s="259"/>
    </row>
    <row r="5095" spans="1:10">
      <c r="A5095" s="259"/>
      <c r="B5095" s="259"/>
      <c r="C5095" s="259"/>
      <c r="D5095" s="259"/>
      <c r="E5095" s="259"/>
      <c r="F5095" s="270"/>
      <c r="G5095" s="259"/>
      <c r="H5095" s="259"/>
      <c r="I5095" s="259"/>
      <c r="J5095" s="259"/>
    </row>
    <row r="5096" spans="1:10">
      <c r="A5096" s="259"/>
      <c r="B5096" s="259"/>
      <c r="C5096" s="259"/>
      <c r="D5096" s="259"/>
      <c r="E5096" s="259"/>
      <c r="F5096" s="270"/>
      <c r="G5096" s="259"/>
      <c r="H5096" s="259"/>
      <c r="I5096" s="259"/>
      <c r="J5096" s="259"/>
    </row>
    <row r="5097" spans="1:10">
      <c r="A5097" s="259"/>
      <c r="B5097" s="259"/>
      <c r="C5097" s="259"/>
      <c r="D5097" s="259"/>
      <c r="E5097" s="259"/>
      <c r="F5097" s="270"/>
      <c r="G5097" s="259"/>
      <c r="H5097" s="259"/>
      <c r="I5097" s="259"/>
      <c r="J5097" s="259"/>
    </row>
    <row r="5098" spans="1:10">
      <c r="A5098" s="259"/>
      <c r="B5098" s="259"/>
      <c r="C5098" s="259"/>
      <c r="D5098" s="259"/>
      <c r="E5098" s="259"/>
      <c r="F5098" s="270"/>
      <c r="G5098" s="259"/>
      <c r="H5098" s="259"/>
      <c r="I5098" s="259"/>
      <c r="J5098" s="259"/>
    </row>
    <row r="5099" spans="1:10">
      <c r="A5099" s="259"/>
      <c r="B5099" s="259"/>
      <c r="C5099" s="259"/>
      <c r="D5099" s="259"/>
      <c r="E5099" s="259"/>
      <c r="F5099" s="270"/>
      <c r="G5099" s="259"/>
      <c r="H5099" s="259"/>
      <c r="I5099" s="259"/>
      <c r="J5099" s="259"/>
    </row>
    <row r="5100" spans="1:10">
      <c r="A5100" s="259"/>
      <c r="B5100" s="259"/>
      <c r="C5100" s="259"/>
      <c r="D5100" s="259"/>
      <c r="E5100" s="259"/>
      <c r="F5100" s="270"/>
      <c r="G5100" s="259"/>
      <c r="H5100" s="259"/>
      <c r="I5100" s="259"/>
      <c r="J5100" s="259"/>
    </row>
    <row r="5101" spans="1:10">
      <c r="A5101" s="259"/>
      <c r="B5101" s="259"/>
      <c r="C5101" s="259"/>
      <c r="D5101" s="259"/>
      <c r="E5101" s="259"/>
      <c r="F5101" s="270"/>
      <c r="G5101" s="259"/>
      <c r="H5101" s="259"/>
      <c r="I5101" s="259"/>
      <c r="J5101" s="259"/>
    </row>
    <row r="5102" spans="1:10">
      <c r="A5102" s="259"/>
      <c r="B5102" s="259"/>
      <c r="C5102" s="259"/>
      <c r="D5102" s="259"/>
      <c r="E5102" s="259"/>
      <c r="F5102" s="270"/>
      <c r="G5102" s="259"/>
      <c r="H5102" s="259"/>
      <c r="I5102" s="259"/>
      <c r="J5102" s="259"/>
    </row>
    <row r="5103" spans="1:10">
      <c r="A5103" s="259"/>
      <c r="B5103" s="259"/>
      <c r="C5103" s="259"/>
      <c r="D5103" s="259"/>
      <c r="E5103" s="259"/>
      <c r="F5103" s="270"/>
      <c r="G5103" s="259"/>
      <c r="H5103" s="259"/>
      <c r="I5103" s="259"/>
      <c r="J5103" s="259"/>
    </row>
    <row r="5104" spans="1:10">
      <c r="A5104" s="259"/>
      <c r="B5104" s="259"/>
      <c r="C5104" s="259"/>
      <c r="D5104" s="259"/>
      <c r="E5104" s="259"/>
      <c r="F5104" s="270"/>
      <c r="G5104" s="259"/>
      <c r="H5104" s="259"/>
      <c r="I5104" s="259"/>
      <c r="J5104" s="259"/>
    </row>
    <row r="5105" spans="1:10">
      <c r="A5105" s="259"/>
      <c r="B5105" s="259"/>
      <c r="C5105" s="259"/>
      <c r="D5105" s="259"/>
      <c r="E5105" s="259"/>
      <c r="F5105" s="270"/>
      <c r="G5105" s="259"/>
      <c r="H5105" s="259"/>
      <c r="I5105" s="259"/>
      <c r="J5105" s="259"/>
    </row>
    <row r="5106" spans="1:10">
      <c r="A5106" s="259"/>
      <c r="B5106" s="259"/>
      <c r="C5106" s="259"/>
      <c r="D5106" s="259"/>
      <c r="E5106" s="259"/>
      <c r="F5106" s="270"/>
      <c r="G5106" s="259"/>
      <c r="H5106" s="259"/>
      <c r="I5106" s="259"/>
      <c r="J5106" s="259"/>
    </row>
    <row r="5107" spans="1:10">
      <c r="A5107" s="259"/>
      <c r="B5107" s="259"/>
      <c r="C5107" s="259"/>
      <c r="D5107" s="259"/>
      <c r="E5107" s="259"/>
      <c r="F5107" s="270"/>
      <c r="G5107" s="259"/>
      <c r="H5107" s="259"/>
      <c r="I5107" s="259"/>
      <c r="J5107" s="259"/>
    </row>
    <row r="5108" spans="1:10">
      <c r="A5108" s="259"/>
      <c r="B5108" s="259"/>
      <c r="C5108" s="259"/>
      <c r="D5108" s="259"/>
      <c r="E5108" s="259"/>
      <c r="F5108" s="270"/>
      <c r="G5108" s="259"/>
      <c r="H5108" s="259"/>
      <c r="I5108" s="259"/>
      <c r="J5108" s="259"/>
    </row>
    <row r="5109" spans="1:10">
      <c r="A5109" s="259"/>
      <c r="B5109" s="259"/>
      <c r="C5109" s="259"/>
      <c r="D5109" s="259"/>
      <c r="E5109" s="259"/>
      <c r="F5109" s="270"/>
      <c r="G5109" s="259"/>
      <c r="H5109" s="259"/>
      <c r="I5109" s="259"/>
      <c r="J5109" s="259"/>
    </row>
    <row r="5110" spans="1:10">
      <c r="A5110" s="259"/>
      <c r="B5110" s="259"/>
      <c r="C5110" s="259"/>
      <c r="D5110" s="259"/>
      <c r="E5110" s="259"/>
      <c r="F5110" s="270"/>
      <c r="G5110" s="259"/>
      <c r="H5110" s="259"/>
      <c r="I5110" s="259"/>
      <c r="J5110" s="259"/>
    </row>
    <row r="5111" spans="1:10">
      <c r="A5111" s="259"/>
      <c r="B5111" s="259"/>
      <c r="C5111" s="259"/>
      <c r="D5111" s="259"/>
      <c r="E5111" s="259"/>
      <c r="F5111" s="270"/>
      <c r="G5111" s="259"/>
      <c r="H5111" s="259"/>
      <c r="I5111" s="259"/>
      <c r="J5111" s="259"/>
    </row>
    <row r="5112" spans="1:10">
      <c r="A5112" s="259"/>
      <c r="B5112" s="259"/>
      <c r="C5112" s="259"/>
      <c r="D5112" s="259"/>
      <c r="E5112" s="259"/>
      <c r="F5112" s="270"/>
      <c r="G5112" s="259"/>
      <c r="H5112" s="259"/>
      <c r="I5112" s="259"/>
      <c r="J5112" s="259"/>
    </row>
    <row r="5113" spans="1:10">
      <c r="A5113" s="259"/>
      <c r="B5113" s="259"/>
      <c r="C5113" s="259"/>
      <c r="D5113" s="259"/>
      <c r="E5113" s="259"/>
      <c r="F5113" s="270"/>
      <c r="G5113" s="259"/>
      <c r="H5113" s="259"/>
      <c r="I5113" s="259"/>
      <c r="J5113" s="259"/>
    </row>
    <row r="5114" spans="1:10">
      <c r="A5114" s="259"/>
      <c r="B5114" s="259"/>
      <c r="C5114" s="259"/>
      <c r="D5114" s="259"/>
      <c r="E5114" s="259"/>
      <c r="F5114" s="270"/>
      <c r="G5114" s="259"/>
      <c r="H5114" s="259"/>
      <c r="I5114" s="259"/>
      <c r="J5114" s="259"/>
    </row>
    <row r="5115" spans="1:10">
      <c r="A5115" s="259"/>
      <c r="B5115" s="259"/>
      <c r="C5115" s="259"/>
      <c r="D5115" s="259"/>
      <c r="E5115" s="259"/>
      <c r="F5115" s="270"/>
      <c r="G5115" s="259"/>
      <c r="H5115" s="259"/>
      <c r="I5115" s="259"/>
      <c r="J5115" s="259"/>
    </row>
    <row r="5116" spans="1:10">
      <c r="A5116" s="259"/>
      <c r="B5116" s="259"/>
      <c r="C5116" s="259"/>
      <c r="D5116" s="259"/>
      <c r="E5116" s="259"/>
      <c r="F5116" s="270"/>
      <c r="G5116" s="259"/>
      <c r="H5116" s="259"/>
      <c r="I5116" s="259"/>
      <c r="J5116" s="259"/>
    </row>
    <row r="5117" spans="1:10">
      <c r="A5117" s="259"/>
      <c r="B5117" s="259"/>
      <c r="C5117" s="259"/>
      <c r="D5117" s="259"/>
      <c r="E5117" s="259"/>
      <c r="F5117" s="270"/>
      <c r="G5117" s="259"/>
      <c r="H5117" s="259"/>
      <c r="I5117" s="259"/>
      <c r="J5117" s="259"/>
    </row>
    <row r="5118" spans="1:10">
      <c r="A5118" s="259"/>
      <c r="B5118" s="259"/>
      <c r="C5118" s="259"/>
      <c r="D5118" s="259"/>
      <c r="E5118" s="259"/>
      <c r="F5118" s="270"/>
      <c r="G5118" s="259"/>
      <c r="H5118" s="259"/>
      <c r="I5118" s="259"/>
      <c r="J5118" s="259"/>
    </row>
    <row r="5119" spans="1:10">
      <c r="A5119" s="259"/>
      <c r="B5119" s="259"/>
      <c r="C5119" s="259"/>
      <c r="D5119" s="259"/>
      <c r="E5119" s="259"/>
      <c r="F5119" s="270"/>
      <c r="G5119" s="259"/>
      <c r="H5119" s="259"/>
      <c r="I5119" s="259"/>
      <c r="J5119" s="259"/>
    </row>
    <row r="5120" spans="1:10">
      <c r="A5120" s="259"/>
      <c r="B5120" s="259"/>
      <c r="C5120" s="259"/>
      <c r="D5120" s="259"/>
      <c r="E5120" s="259"/>
      <c r="F5120" s="270"/>
      <c r="G5120" s="259"/>
      <c r="H5120" s="259"/>
      <c r="I5120" s="259"/>
      <c r="J5120" s="259"/>
    </row>
    <row r="5121" spans="1:10">
      <c r="A5121" s="259"/>
      <c r="B5121" s="259"/>
      <c r="C5121" s="259"/>
      <c r="D5121" s="259"/>
      <c r="E5121" s="259"/>
      <c r="F5121" s="270"/>
      <c r="G5121" s="259"/>
      <c r="H5121" s="259"/>
      <c r="I5121" s="259"/>
      <c r="J5121" s="259"/>
    </row>
    <row r="5122" spans="1:10">
      <c r="A5122" s="259"/>
      <c r="B5122" s="259"/>
      <c r="C5122" s="259"/>
      <c r="D5122" s="259"/>
      <c r="E5122" s="259"/>
      <c r="F5122" s="270"/>
      <c r="G5122" s="259"/>
      <c r="H5122" s="259"/>
      <c r="I5122" s="259"/>
      <c r="J5122" s="259"/>
    </row>
    <row r="5123" spans="1:10">
      <c r="A5123" s="259"/>
      <c r="B5123" s="259"/>
      <c r="C5123" s="259"/>
      <c r="D5123" s="259"/>
      <c r="E5123" s="259"/>
      <c r="F5123" s="270"/>
      <c r="G5123" s="259"/>
      <c r="H5123" s="259"/>
      <c r="I5123" s="259"/>
      <c r="J5123" s="259"/>
    </row>
    <row r="5124" spans="1:10">
      <c r="A5124" s="259"/>
      <c r="B5124" s="259"/>
      <c r="C5124" s="259"/>
      <c r="D5124" s="259"/>
      <c r="E5124" s="259"/>
      <c r="F5124" s="270"/>
      <c r="G5124" s="259"/>
      <c r="H5124" s="259"/>
      <c r="I5124" s="259"/>
      <c r="J5124" s="259"/>
    </row>
    <row r="5125" spans="1:10">
      <c r="A5125" s="259"/>
      <c r="B5125" s="259"/>
      <c r="C5125" s="259"/>
      <c r="D5125" s="259"/>
      <c r="E5125" s="259"/>
      <c r="F5125" s="270"/>
      <c r="G5125" s="259"/>
      <c r="H5125" s="259"/>
      <c r="I5125" s="259"/>
      <c r="J5125" s="259"/>
    </row>
    <row r="5126" spans="1:10">
      <c r="A5126" s="259"/>
      <c r="B5126" s="259"/>
      <c r="C5126" s="259"/>
      <c r="D5126" s="259"/>
      <c r="E5126" s="259"/>
      <c r="F5126" s="270"/>
      <c r="G5126" s="259"/>
      <c r="H5126" s="259"/>
      <c r="I5126" s="259"/>
      <c r="J5126" s="259"/>
    </row>
    <row r="5127" spans="1:10">
      <c r="A5127" s="259"/>
      <c r="B5127" s="259"/>
      <c r="C5127" s="259"/>
      <c r="D5127" s="259"/>
      <c r="E5127" s="259"/>
      <c r="F5127" s="270"/>
      <c r="G5127" s="259"/>
      <c r="H5127" s="259"/>
      <c r="I5127" s="259"/>
      <c r="J5127" s="259"/>
    </row>
    <row r="5128" spans="1:10">
      <c r="A5128" s="259"/>
      <c r="B5128" s="259"/>
      <c r="C5128" s="259"/>
      <c r="D5128" s="259"/>
      <c r="E5128" s="259"/>
      <c r="F5128" s="270"/>
      <c r="G5128" s="259"/>
      <c r="H5128" s="259"/>
      <c r="I5128" s="259"/>
      <c r="J5128" s="259"/>
    </row>
    <row r="5129" spans="1:10">
      <c r="A5129" s="259"/>
      <c r="B5129" s="259"/>
      <c r="C5129" s="259"/>
      <c r="D5129" s="259"/>
      <c r="E5129" s="259"/>
      <c r="F5129" s="270"/>
      <c r="G5129" s="259"/>
      <c r="H5129" s="259"/>
      <c r="I5129" s="259"/>
      <c r="J5129" s="259"/>
    </row>
    <row r="5130" spans="1:10">
      <c r="A5130" s="259"/>
      <c r="B5130" s="259"/>
      <c r="C5130" s="259"/>
      <c r="D5130" s="259"/>
      <c r="E5130" s="259"/>
      <c r="F5130" s="270"/>
      <c r="G5130" s="259"/>
      <c r="H5130" s="259"/>
      <c r="I5130" s="259"/>
      <c r="J5130" s="259"/>
    </row>
    <row r="5131" spans="1:10">
      <c r="A5131" s="259"/>
      <c r="B5131" s="259"/>
      <c r="C5131" s="259"/>
      <c r="D5131" s="259"/>
      <c r="E5131" s="259"/>
      <c r="F5131" s="270"/>
      <c r="G5131" s="259"/>
      <c r="H5131" s="259"/>
      <c r="I5131" s="259"/>
      <c r="J5131" s="259"/>
    </row>
    <row r="5132" spans="1:10">
      <c r="A5132" s="259"/>
      <c r="B5132" s="259"/>
      <c r="C5132" s="259"/>
      <c r="D5132" s="259"/>
      <c r="E5132" s="259"/>
      <c r="F5132" s="270"/>
      <c r="G5132" s="259"/>
      <c r="H5132" s="259"/>
      <c r="I5132" s="259"/>
      <c r="J5132" s="259"/>
    </row>
    <row r="5133" spans="1:10">
      <c r="A5133" s="259"/>
      <c r="B5133" s="259"/>
      <c r="C5133" s="259"/>
      <c r="D5133" s="259"/>
      <c r="E5133" s="259"/>
      <c r="F5133" s="270"/>
      <c r="G5133" s="259"/>
      <c r="H5133" s="259"/>
      <c r="I5133" s="259"/>
      <c r="J5133" s="259"/>
    </row>
    <row r="5134" spans="1:10">
      <c r="A5134" s="259"/>
      <c r="B5134" s="259"/>
      <c r="C5134" s="259"/>
      <c r="D5134" s="259"/>
      <c r="E5134" s="259"/>
      <c r="F5134" s="270"/>
      <c r="G5134" s="259"/>
      <c r="H5134" s="259"/>
      <c r="I5134" s="259"/>
      <c r="J5134" s="259"/>
    </row>
    <row r="5135" spans="1:10">
      <c r="A5135" s="259"/>
      <c r="B5135" s="259"/>
      <c r="C5135" s="259"/>
      <c r="D5135" s="259"/>
      <c r="E5135" s="259"/>
      <c r="F5135" s="270"/>
      <c r="G5135" s="259"/>
      <c r="H5135" s="259"/>
      <c r="I5135" s="259"/>
      <c r="J5135" s="259"/>
    </row>
    <row r="5136" spans="1:10">
      <c r="A5136" s="259"/>
      <c r="B5136" s="259"/>
      <c r="C5136" s="259"/>
      <c r="D5136" s="259"/>
      <c r="E5136" s="259"/>
      <c r="F5136" s="270"/>
      <c r="G5136" s="259"/>
      <c r="H5136" s="259"/>
      <c r="I5136" s="259"/>
      <c r="J5136" s="259"/>
    </row>
    <row r="5137" spans="1:10">
      <c r="A5137" s="259"/>
      <c r="B5137" s="259"/>
      <c r="C5137" s="259"/>
      <c r="D5137" s="259"/>
      <c r="E5137" s="259"/>
      <c r="F5137" s="270"/>
      <c r="G5137" s="259"/>
      <c r="H5137" s="259"/>
      <c r="I5137" s="259"/>
      <c r="J5137" s="259"/>
    </row>
    <row r="5138" spans="1:10">
      <c r="A5138" s="259"/>
      <c r="B5138" s="259"/>
      <c r="C5138" s="259"/>
      <c r="D5138" s="259"/>
      <c r="E5138" s="259"/>
      <c r="F5138" s="270"/>
      <c r="G5138" s="259"/>
      <c r="H5138" s="259"/>
      <c r="I5138" s="259"/>
      <c r="J5138" s="259"/>
    </row>
    <row r="5139" spans="1:10">
      <c r="A5139" s="259"/>
      <c r="B5139" s="259"/>
      <c r="C5139" s="259"/>
      <c r="D5139" s="259"/>
      <c r="E5139" s="259"/>
      <c r="F5139" s="270"/>
      <c r="G5139" s="259"/>
      <c r="H5139" s="259"/>
      <c r="I5139" s="259"/>
      <c r="J5139" s="259"/>
    </row>
    <row r="5140" spans="1:10">
      <c r="A5140" s="259"/>
      <c r="B5140" s="259"/>
      <c r="C5140" s="259"/>
      <c r="D5140" s="259"/>
      <c r="E5140" s="259"/>
      <c r="F5140" s="270"/>
      <c r="G5140" s="259"/>
      <c r="H5140" s="259"/>
      <c r="I5140" s="259"/>
      <c r="J5140" s="259"/>
    </row>
    <row r="5141" spans="1:10">
      <c r="A5141" s="259"/>
      <c r="B5141" s="259"/>
      <c r="C5141" s="259"/>
      <c r="D5141" s="259"/>
      <c r="E5141" s="259"/>
      <c r="F5141" s="270"/>
      <c r="G5141" s="259"/>
      <c r="H5141" s="259"/>
      <c r="I5141" s="259"/>
      <c r="J5141" s="259"/>
    </row>
    <row r="5142" spans="1:10">
      <c r="A5142" s="259"/>
      <c r="B5142" s="259"/>
      <c r="C5142" s="259"/>
      <c r="D5142" s="259"/>
      <c r="E5142" s="259"/>
      <c r="F5142" s="270"/>
      <c r="G5142" s="259"/>
      <c r="H5142" s="259"/>
      <c r="I5142" s="259"/>
      <c r="J5142" s="259"/>
    </row>
    <row r="5143" spans="1:10">
      <c r="A5143" s="259"/>
      <c r="B5143" s="259"/>
      <c r="C5143" s="259"/>
      <c r="D5143" s="259"/>
      <c r="E5143" s="259"/>
      <c r="F5143" s="270"/>
      <c r="G5143" s="259"/>
      <c r="H5143" s="259"/>
      <c r="I5143" s="259"/>
      <c r="J5143" s="259"/>
    </row>
    <row r="5144" spans="1:10">
      <c r="A5144" s="259"/>
      <c r="B5144" s="259"/>
      <c r="C5144" s="259"/>
      <c r="D5144" s="259"/>
      <c r="E5144" s="259"/>
      <c r="F5144" s="270"/>
      <c r="G5144" s="259"/>
      <c r="H5144" s="259"/>
      <c r="I5144" s="259"/>
      <c r="J5144" s="259"/>
    </row>
    <row r="5145" spans="1:10">
      <c r="A5145" s="259"/>
      <c r="B5145" s="259"/>
      <c r="C5145" s="259"/>
      <c r="D5145" s="259"/>
      <c r="E5145" s="259"/>
      <c r="F5145" s="270"/>
      <c r="G5145" s="259"/>
      <c r="H5145" s="259"/>
      <c r="I5145" s="259"/>
      <c r="J5145" s="259"/>
    </row>
    <row r="5146" spans="1:10">
      <c r="A5146" s="259"/>
      <c r="B5146" s="259"/>
      <c r="C5146" s="259"/>
      <c r="D5146" s="259"/>
      <c r="E5146" s="259"/>
      <c r="F5146" s="270"/>
      <c r="G5146" s="259"/>
      <c r="H5146" s="259"/>
      <c r="I5146" s="259"/>
      <c r="J5146" s="259"/>
    </row>
    <row r="5147" spans="1:10">
      <c r="A5147" s="259"/>
      <c r="B5147" s="259"/>
      <c r="C5147" s="259"/>
      <c r="D5147" s="259"/>
      <c r="E5147" s="259"/>
      <c r="F5147" s="270"/>
      <c r="G5147" s="259"/>
      <c r="H5147" s="259"/>
      <c r="I5147" s="259"/>
      <c r="J5147" s="259"/>
    </row>
    <row r="5148" spans="1:10">
      <c r="A5148" s="259"/>
      <c r="B5148" s="259"/>
      <c r="C5148" s="259"/>
      <c r="D5148" s="259"/>
      <c r="E5148" s="259"/>
      <c r="F5148" s="270"/>
      <c r="G5148" s="259"/>
      <c r="H5148" s="259"/>
      <c r="I5148" s="259"/>
      <c r="J5148" s="259"/>
    </row>
    <row r="5149" spans="1:10">
      <c r="A5149" s="259"/>
      <c r="B5149" s="259"/>
      <c r="C5149" s="259"/>
      <c r="D5149" s="259"/>
      <c r="E5149" s="259"/>
      <c r="F5149" s="270"/>
      <c r="G5149" s="259"/>
      <c r="H5149" s="259"/>
      <c r="I5149" s="259"/>
      <c r="J5149" s="259"/>
    </row>
    <row r="5150" spans="1:10">
      <c r="A5150" s="259"/>
      <c r="B5150" s="259"/>
      <c r="C5150" s="259"/>
      <c r="D5150" s="259"/>
      <c r="E5150" s="259"/>
      <c r="F5150" s="270"/>
      <c r="G5150" s="259"/>
      <c r="H5150" s="259"/>
      <c r="I5150" s="259"/>
      <c r="J5150" s="259"/>
    </row>
    <row r="5151" spans="1:10">
      <c r="A5151" s="259"/>
      <c r="B5151" s="259"/>
      <c r="C5151" s="259"/>
      <c r="D5151" s="259"/>
      <c r="E5151" s="259"/>
      <c r="F5151" s="270"/>
      <c r="G5151" s="259"/>
      <c r="H5151" s="259"/>
      <c r="I5151" s="259"/>
      <c r="J5151" s="259"/>
    </row>
    <row r="5152" spans="1:10">
      <c r="A5152" s="259"/>
      <c r="B5152" s="259"/>
      <c r="C5152" s="259"/>
      <c r="D5152" s="259"/>
      <c r="E5152" s="259"/>
      <c r="F5152" s="270"/>
      <c r="G5152" s="259"/>
      <c r="H5152" s="259"/>
      <c r="I5152" s="259"/>
      <c r="J5152" s="259"/>
    </row>
    <row r="5153" spans="1:10">
      <c r="A5153" s="259"/>
      <c r="B5153" s="259"/>
      <c r="C5153" s="259"/>
      <c r="D5153" s="259"/>
      <c r="E5153" s="259"/>
      <c r="F5153" s="270"/>
      <c r="G5153" s="259"/>
      <c r="H5153" s="259"/>
      <c r="I5153" s="259"/>
      <c r="J5153" s="259"/>
    </row>
    <row r="5154" spans="1:10">
      <c r="A5154" s="259"/>
      <c r="B5154" s="259"/>
      <c r="C5154" s="259"/>
      <c r="D5154" s="259"/>
      <c r="E5154" s="259"/>
      <c r="F5154" s="270"/>
      <c r="G5154" s="259"/>
      <c r="H5154" s="259"/>
      <c r="I5154" s="259"/>
      <c r="J5154" s="259"/>
    </row>
    <row r="5155" spans="1:10">
      <c r="A5155" s="259"/>
      <c r="B5155" s="259"/>
      <c r="C5155" s="259"/>
      <c r="D5155" s="259"/>
      <c r="E5155" s="259"/>
      <c r="F5155" s="270"/>
      <c r="G5155" s="259"/>
      <c r="H5155" s="259"/>
      <c r="I5155" s="259"/>
      <c r="J5155" s="259"/>
    </row>
    <row r="5156" spans="1:10">
      <c r="A5156" s="259"/>
      <c r="B5156" s="259"/>
      <c r="C5156" s="259"/>
      <c r="D5156" s="259"/>
      <c r="E5156" s="259"/>
      <c r="F5156" s="270"/>
      <c r="G5156" s="259"/>
      <c r="H5156" s="259"/>
      <c r="I5156" s="259"/>
      <c r="J5156" s="259"/>
    </row>
    <row r="5157" spans="1:10">
      <c r="A5157" s="259"/>
      <c r="B5157" s="259"/>
      <c r="C5157" s="259"/>
      <c r="D5157" s="259"/>
      <c r="E5157" s="259"/>
      <c r="F5157" s="270"/>
      <c r="G5157" s="259"/>
      <c r="H5157" s="259"/>
      <c r="I5157" s="259"/>
      <c r="J5157" s="259"/>
    </row>
    <row r="5158" spans="1:10">
      <c r="A5158" s="259"/>
      <c r="B5158" s="259"/>
      <c r="C5158" s="259"/>
      <c r="D5158" s="259"/>
      <c r="E5158" s="259"/>
      <c r="F5158" s="270"/>
      <c r="G5158" s="259"/>
      <c r="H5158" s="259"/>
      <c r="I5158" s="259"/>
      <c r="J5158" s="259"/>
    </row>
    <row r="5159" spans="1:10">
      <c r="A5159" s="259"/>
      <c r="B5159" s="259"/>
      <c r="C5159" s="259"/>
      <c r="D5159" s="259"/>
      <c r="E5159" s="259"/>
      <c r="F5159" s="270"/>
      <c r="G5159" s="259"/>
      <c r="H5159" s="259"/>
      <c r="I5159" s="259"/>
      <c r="J5159" s="259"/>
    </row>
    <row r="5160" spans="1:10">
      <c r="A5160" s="259"/>
      <c r="B5160" s="259"/>
      <c r="C5160" s="259"/>
      <c r="D5160" s="259"/>
      <c r="E5160" s="259"/>
      <c r="F5160" s="270"/>
      <c r="G5160" s="259"/>
      <c r="H5160" s="259"/>
      <c r="I5160" s="259"/>
      <c r="J5160" s="259"/>
    </row>
    <row r="5161" spans="1:10">
      <c r="A5161" s="259"/>
      <c r="B5161" s="259"/>
      <c r="C5161" s="259"/>
      <c r="D5161" s="259"/>
      <c r="E5161" s="259"/>
      <c r="F5161" s="270"/>
      <c r="G5161" s="259"/>
      <c r="H5161" s="259"/>
      <c r="I5161" s="259"/>
      <c r="J5161" s="259"/>
    </row>
    <row r="5162" spans="1:10">
      <c r="A5162" s="259"/>
      <c r="B5162" s="259"/>
      <c r="C5162" s="259"/>
      <c r="D5162" s="259"/>
      <c r="E5162" s="259"/>
      <c r="F5162" s="270"/>
      <c r="G5162" s="259"/>
      <c r="H5162" s="259"/>
      <c r="I5162" s="259"/>
      <c r="J5162" s="259"/>
    </row>
    <row r="5163" spans="1:10">
      <c r="A5163" s="259"/>
      <c r="B5163" s="259"/>
      <c r="C5163" s="259"/>
      <c r="D5163" s="259"/>
      <c r="E5163" s="259"/>
      <c r="F5163" s="270"/>
      <c r="G5163" s="259"/>
      <c r="H5163" s="259"/>
      <c r="I5163" s="259"/>
      <c r="J5163" s="259"/>
    </row>
    <row r="5164" spans="1:10">
      <c r="A5164" s="259"/>
      <c r="B5164" s="259"/>
      <c r="C5164" s="259"/>
      <c r="D5164" s="259"/>
      <c r="E5164" s="259"/>
      <c r="F5164" s="270"/>
      <c r="G5164" s="259"/>
      <c r="H5164" s="259"/>
      <c r="I5164" s="259"/>
      <c r="J5164" s="259"/>
    </row>
    <row r="5165" spans="1:10">
      <c r="A5165" s="259"/>
      <c r="B5165" s="259"/>
      <c r="C5165" s="259"/>
      <c r="D5165" s="259"/>
      <c r="E5165" s="259"/>
      <c r="F5165" s="270"/>
      <c r="G5165" s="259"/>
      <c r="H5165" s="259"/>
      <c r="I5165" s="259"/>
      <c r="J5165" s="259"/>
    </row>
    <row r="5166" spans="1:10">
      <c r="A5166" s="259"/>
      <c r="B5166" s="259"/>
      <c r="C5166" s="259"/>
      <c r="D5166" s="259"/>
      <c r="E5166" s="259"/>
      <c r="F5166" s="270"/>
      <c r="G5166" s="259"/>
      <c r="H5166" s="259"/>
      <c r="I5166" s="259"/>
      <c r="J5166" s="259"/>
    </row>
    <row r="5167" spans="1:10">
      <c r="A5167" s="259"/>
      <c r="B5167" s="259"/>
      <c r="C5167" s="259"/>
      <c r="D5167" s="259"/>
      <c r="E5167" s="259"/>
      <c r="F5167" s="270"/>
      <c r="G5167" s="259"/>
      <c r="H5167" s="259"/>
      <c r="I5167" s="259"/>
      <c r="J5167" s="259"/>
    </row>
    <row r="5168" spans="1:10">
      <c r="A5168" s="259"/>
      <c r="B5168" s="259"/>
      <c r="C5168" s="259"/>
      <c r="D5168" s="259"/>
      <c r="E5168" s="259"/>
      <c r="F5168" s="270"/>
      <c r="G5168" s="259"/>
      <c r="H5168" s="259"/>
      <c r="I5168" s="259"/>
      <c r="J5168" s="259"/>
    </row>
    <row r="5169" spans="1:10">
      <c r="A5169" s="259"/>
      <c r="B5169" s="259"/>
      <c r="C5169" s="259"/>
      <c r="D5169" s="259"/>
      <c r="E5169" s="259"/>
      <c r="F5169" s="270"/>
      <c r="G5169" s="259"/>
      <c r="H5169" s="259"/>
      <c r="I5169" s="259"/>
      <c r="J5169" s="259"/>
    </row>
    <row r="5170" spans="1:10">
      <c r="A5170" s="259"/>
      <c r="B5170" s="259"/>
      <c r="C5170" s="259"/>
      <c r="D5170" s="259"/>
      <c r="E5170" s="259"/>
      <c r="F5170" s="270"/>
      <c r="G5170" s="259"/>
      <c r="H5170" s="259"/>
      <c r="I5170" s="259"/>
      <c r="J5170" s="259"/>
    </row>
    <row r="5171" spans="1:10">
      <c r="A5171" s="259"/>
      <c r="B5171" s="259"/>
      <c r="C5171" s="259"/>
      <c r="D5171" s="259"/>
      <c r="E5171" s="259"/>
      <c r="F5171" s="270"/>
      <c r="G5171" s="259"/>
      <c r="H5171" s="259"/>
      <c r="I5171" s="259"/>
      <c r="J5171" s="259"/>
    </row>
    <row r="5172" spans="1:10">
      <c r="A5172" s="259"/>
      <c r="B5172" s="259"/>
      <c r="C5172" s="259"/>
      <c r="D5172" s="259"/>
      <c r="E5172" s="259"/>
      <c r="F5172" s="270"/>
      <c r="G5172" s="259"/>
      <c r="H5172" s="259"/>
      <c r="I5172" s="259"/>
      <c r="J5172" s="259"/>
    </row>
    <row r="5173" spans="1:10">
      <c r="A5173" s="259"/>
      <c r="B5173" s="259"/>
      <c r="C5173" s="259"/>
      <c r="D5173" s="259"/>
      <c r="E5173" s="259"/>
      <c r="F5173" s="270"/>
      <c r="G5173" s="259"/>
      <c r="H5173" s="259"/>
      <c r="I5173" s="259"/>
      <c r="J5173" s="259"/>
    </row>
    <row r="5174" spans="1:10">
      <c r="A5174" s="259"/>
      <c r="B5174" s="259"/>
      <c r="C5174" s="259"/>
      <c r="D5174" s="259"/>
      <c r="E5174" s="259"/>
      <c r="F5174" s="270"/>
      <c r="G5174" s="259"/>
      <c r="H5174" s="259"/>
      <c r="I5174" s="259"/>
      <c r="J5174" s="259"/>
    </row>
    <row r="5175" spans="1:10">
      <c r="A5175" s="259"/>
      <c r="B5175" s="259"/>
      <c r="C5175" s="259"/>
      <c r="D5175" s="259"/>
      <c r="E5175" s="259"/>
      <c r="F5175" s="270"/>
      <c r="G5175" s="259"/>
      <c r="H5175" s="259"/>
      <c r="I5175" s="259"/>
      <c r="J5175" s="259"/>
    </row>
    <row r="5176" spans="1:10">
      <c r="A5176" s="259"/>
      <c r="B5176" s="259"/>
      <c r="C5176" s="259"/>
      <c r="D5176" s="259"/>
      <c r="E5176" s="259"/>
      <c r="F5176" s="270"/>
      <c r="G5176" s="259"/>
      <c r="H5176" s="259"/>
      <c r="I5176" s="259"/>
      <c r="J5176" s="259"/>
    </row>
    <row r="5177" spans="1:10">
      <c r="A5177" s="259"/>
      <c r="B5177" s="259"/>
      <c r="C5177" s="259"/>
      <c r="D5177" s="259"/>
      <c r="E5177" s="259"/>
      <c r="F5177" s="270"/>
      <c r="G5177" s="259"/>
      <c r="H5177" s="259"/>
      <c r="I5177" s="259"/>
      <c r="J5177" s="259"/>
    </row>
    <row r="5178" spans="1:10">
      <c r="A5178" s="259"/>
      <c r="B5178" s="259"/>
      <c r="C5178" s="259"/>
      <c r="D5178" s="259"/>
      <c r="E5178" s="259"/>
      <c r="F5178" s="270"/>
      <c r="G5178" s="259"/>
      <c r="H5178" s="259"/>
      <c r="I5178" s="259"/>
      <c r="J5178" s="259"/>
    </row>
    <row r="5179" spans="1:10">
      <c r="A5179" s="259"/>
      <c r="B5179" s="259"/>
      <c r="C5179" s="259"/>
      <c r="D5179" s="259"/>
      <c r="E5179" s="259"/>
      <c r="F5179" s="270"/>
      <c r="G5179" s="259"/>
      <c r="H5179" s="259"/>
      <c r="I5179" s="259"/>
      <c r="J5179" s="259"/>
    </row>
    <row r="5180" spans="1:10">
      <c r="A5180" s="259"/>
      <c r="B5180" s="259"/>
      <c r="C5180" s="259"/>
      <c r="D5180" s="259"/>
      <c r="E5180" s="259"/>
      <c r="F5180" s="270"/>
      <c r="G5180" s="259"/>
      <c r="H5180" s="259"/>
      <c r="I5180" s="259"/>
      <c r="J5180" s="259"/>
    </row>
    <row r="5181" spans="1:10">
      <c r="A5181" s="259"/>
      <c r="B5181" s="259"/>
      <c r="C5181" s="259"/>
      <c r="D5181" s="259"/>
      <c r="E5181" s="259"/>
      <c r="F5181" s="270"/>
      <c r="G5181" s="259"/>
      <c r="H5181" s="259"/>
      <c r="I5181" s="259"/>
      <c r="J5181" s="259"/>
    </row>
    <row r="5182" spans="1:10">
      <c r="A5182" s="259"/>
      <c r="B5182" s="259"/>
      <c r="C5182" s="259"/>
      <c r="D5182" s="259"/>
      <c r="E5182" s="259"/>
      <c r="F5182" s="270"/>
      <c r="G5182" s="259"/>
      <c r="H5182" s="259"/>
      <c r="I5182" s="259"/>
      <c r="J5182" s="259"/>
    </row>
    <row r="5183" spans="1:10">
      <c r="A5183" s="259"/>
      <c r="B5183" s="259"/>
      <c r="C5183" s="259"/>
      <c r="D5183" s="259"/>
      <c r="E5183" s="259"/>
      <c r="F5183" s="270"/>
      <c r="G5183" s="259"/>
      <c r="H5183" s="259"/>
      <c r="I5183" s="259"/>
      <c r="J5183" s="259"/>
    </row>
    <row r="5184" spans="1:10">
      <c r="A5184" s="259"/>
      <c r="B5184" s="259"/>
      <c r="C5184" s="259"/>
      <c r="D5184" s="259"/>
      <c r="E5184" s="259"/>
      <c r="F5184" s="270"/>
      <c r="G5184" s="259"/>
      <c r="H5184" s="259"/>
      <c r="I5184" s="259"/>
      <c r="J5184" s="259"/>
    </row>
    <row r="5185" spans="1:10">
      <c r="A5185" s="259"/>
      <c r="B5185" s="259"/>
      <c r="C5185" s="259"/>
      <c r="D5185" s="259"/>
      <c r="E5185" s="259"/>
      <c r="F5185" s="270"/>
      <c r="G5185" s="259"/>
      <c r="H5185" s="259"/>
      <c r="I5185" s="259"/>
      <c r="J5185" s="259"/>
    </row>
    <row r="5186" spans="1:10">
      <c r="A5186" s="259"/>
      <c r="B5186" s="259"/>
      <c r="C5186" s="259"/>
      <c r="D5186" s="259"/>
      <c r="E5186" s="259"/>
      <c r="F5186" s="270"/>
      <c r="G5186" s="259"/>
      <c r="H5186" s="259"/>
      <c r="I5186" s="259"/>
      <c r="J5186" s="259"/>
    </row>
    <row r="5187" spans="1:10">
      <c r="A5187" s="259"/>
      <c r="B5187" s="259"/>
      <c r="C5187" s="259"/>
      <c r="D5187" s="259"/>
      <c r="E5187" s="259"/>
      <c r="F5187" s="270"/>
      <c r="G5187" s="259"/>
      <c r="H5187" s="259"/>
      <c r="I5187" s="259"/>
      <c r="J5187" s="259"/>
    </row>
    <row r="5188" spans="1:10">
      <c r="A5188" s="259"/>
      <c r="B5188" s="259"/>
      <c r="C5188" s="259"/>
      <c r="D5188" s="259"/>
      <c r="E5188" s="259"/>
      <c r="F5188" s="270"/>
      <c r="G5188" s="259"/>
      <c r="H5188" s="259"/>
      <c r="I5188" s="259"/>
      <c r="J5188" s="259"/>
    </row>
    <row r="5189" spans="1:10">
      <c r="A5189" s="259"/>
      <c r="B5189" s="259"/>
      <c r="C5189" s="259"/>
      <c r="D5189" s="259"/>
      <c r="E5189" s="259"/>
      <c r="F5189" s="270"/>
      <c r="G5189" s="259"/>
      <c r="H5189" s="259"/>
      <c r="I5189" s="259"/>
      <c r="J5189" s="259"/>
    </row>
    <row r="5190" spans="1:10">
      <c r="A5190" s="259"/>
      <c r="B5190" s="259"/>
      <c r="C5190" s="259"/>
      <c r="D5190" s="259"/>
      <c r="E5190" s="259"/>
      <c r="F5190" s="270"/>
      <c r="G5190" s="259"/>
      <c r="H5190" s="259"/>
      <c r="I5190" s="259"/>
      <c r="J5190" s="259"/>
    </row>
    <row r="5191" spans="1:10">
      <c r="A5191" s="259"/>
      <c r="B5191" s="259"/>
      <c r="C5191" s="259"/>
      <c r="D5191" s="259"/>
      <c r="E5191" s="259"/>
      <c r="F5191" s="270"/>
      <c r="G5191" s="259"/>
      <c r="H5191" s="259"/>
      <c r="I5191" s="259"/>
      <c r="J5191" s="259"/>
    </row>
    <row r="5192" spans="1:10">
      <c r="A5192" s="259"/>
      <c r="B5192" s="259"/>
      <c r="C5192" s="259"/>
      <c r="D5192" s="259"/>
      <c r="E5192" s="259"/>
      <c r="F5192" s="270"/>
      <c r="G5192" s="259"/>
      <c r="H5192" s="259"/>
      <c r="I5192" s="259"/>
      <c r="J5192" s="259"/>
    </row>
    <row r="5193" spans="1:10">
      <c r="A5193" s="259"/>
      <c r="B5193" s="259"/>
      <c r="C5193" s="259"/>
      <c r="D5193" s="259"/>
      <c r="E5193" s="259"/>
      <c r="F5193" s="270"/>
      <c r="G5193" s="259"/>
      <c r="H5193" s="259"/>
      <c r="I5193" s="259"/>
      <c r="J5193" s="259"/>
    </row>
    <row r="5194" spans="1:10">
      <c r="A5194" s="259"/>
      <c r="B5194" s="259"/>
      <c r="C5194" s="259"/>
      <c r="D5194" s="259"/>
      <c r="E5194" s="259"/>
      <c r="F5194" s="270"/>
      <c r="G5194" s="259"/>
      <c r="H5194" s="259"/>
      <c r="I5194" s="259"/>
      <c r="J5194" s="259"/>
    </row>
    <row r="5195" spans="1:10">
      <c r="A5195" s="259"/>
      <c r="B5195" s="259"/>
      <c r="C5195" s="259"/>
      <c r="D5195" s="259"/>
      <c r="E5195" s="259"/>
      <c r="F5195" s="270"/>
      <c r="G5195" s="259"/>
      <c r="H5195" s="259"/>
      <c r="I5195" s="259"/>
      <c r="J5195" s="259"/>
    </row>
    <row r="5196" spans="1:10">
      <c r="A5196" s="259"/>
      <c r="B5196" s="259"/>
      <c r="C5196" s="259"/>
      <c r="D5196" s="259"/>
      <c r="E5196" s="259"/>
      <c r="F5196" s="270"/>
      <c r="G5196" s="259"/>
      <c r="H5196" s="259"/>
      <c r="I5196" s="259"/>
      <c r="J5196" s="259"/>
    </row>
    <row r="5197" spans="1:10">
      <c r="A5197" s="259"/>
      <c r="B5197" s="259"/>
      <c r="C5197" s="259"/>
      <c r="D5197" s="259"/>
      <c r="E5197" s="259"/>
      <c r="F5197" s="270"/>
      <c r="G5197" s="259"/>
      <c r="H5197" s="259"/>
      <c r="I5197" s="259"/>
      <c r="J5197" s="259"/>
    </row>
    <row r="5198" spans="1:10">
      <c r="A5198" s="259"/>
      <c r="B5198" s="259"/>
      <c r="C5198" s="259"/>
      <c r="D5198" s="259"/>
      <c r="E5198" s="259"/>
      <c r="F5198" s="270"/>
      <c r="G5198" s="259"/>
      <c r="H5198" s="259"/>
      <c r="I5198" s="259"/>
      <c r="J5198" s="259"/>
    </row>
    <row r="5199" spans="1:10">
      <c r="A5199" s="259"/>
      <c r="B5199" s="259"/>
      <c r="C5199" s="259"/>
      <c r="D5199" s="259"/>
      <c r="E5199" s="259"/>
      <c r="F5199" s="270"/>
      <c r="G5199" s="259"/>
      <c r="H5199" s="259"/>
      <c r="I5199" s="259"/>
      <c r="J5199" s="259"/>
    </row>
    <row r="5200" spans="1:10">
      <c r="A5200" s="259"/>
      <c r="B5200" s="259"/>
      <c r="C5200" s="259"/>
      <c r="D5200" s="259"/>
      <c r="E5200" s="259"/>
      <c r="F5200" s="270"/>
      <c r="G5200" s="259"/>
      <c r="H5200" s="259"/>
      <c r="I5200" s="259"/>
      <c r="J5200" s="259"/>
    </row>
    <row r="5201" spans="1:10">
      <c r="A5201" s="259"/>
      <c r="B5201" s="259"/>
      <c r="C5201" s="259"/>
      <c r="D5201" s="259"/>
      <c r="E5201" s="259"/>
      <c r="F5201" s="270"/>
      <c r="G5201" s="259"/>
      <c r="H5201" s="259"/>
      <c r="I5201" s="259"/>
      <c r="J5201" s="259"/>
    </row>
    <row r="5202" spans="1:10">
      <c r="A5202" s="259"/>
      <c r="B5202" s="259"/>
      <c r="C5202" s="259"/>
      <c r="D5202" s="259"/>
      <c r="E5202" s="259"/>
      <c r="F5202" s="270"/>
      <c r="G5202" s="259"/>
      <c r="H5202" s="259"/>
      <c r="I5202" s="259"/>
      <c r="J5202" s="259"/>
    </row>
    <row r="5203" spans="1:10">
      <c r="A5203" s="259"/>
      <c r="B5203" s="259"/>
      <c r="C5203" s="259"/>
      <c r="D5203" s="259"/>
      <c r="E5203" s="259"/>
      <c r="F5203" s="270"/>
      <c r="G5203" s="259"/>
      <c r="H5203" s="259"/>
      <c r="I5203" s="259"/>
      <c r="J5203" s="259"/>
    </row>
    <row r="5204" spans="1:10">
      <c r="A5204" s="259"/>
      <c r="B5204" s="259"/>
      <c r="C5204" s="259"/>
      <c r="D5204" s="259"/>
      <c r="E5204" s="259"/>
      <c r="F5204" s="270"/>
      <c r="G5204" s="259"/>
      <c r="H5204" s="259"/>
      <c r="I5204" s="259"/>
      <c r="J5204" s="259"/>
    </row>
    <row r="5205" spans="1:10">
      <c r="A5205" s="259"/>
      <c r="B5205" s="259"/>
      <c r="C5205" s="259"/>
      <c r="D5205" s="259"/>
      <c r="E5205" s="259"/>
      <c r="F5205" s="270"/>
      <c r="G5205" s="259"/>
      <c r="H5205" s="259"/>
      <c r="I5205" s="259"/>
      <c r="J5205" s="259"/>
    </row>
    <row r="5206" spans="1:10">
      <c r="A5206" s="259"/>
      <c r="B5206" s="259"/>
      <c r="C5206" s="259"/>
      <c r="D5206" s="259"/>
      <c r="E5206" s="259"/>
      <c r="F5206" s="270"/>
      <c r="G5206" s="259"/>
      <c r="H5206" s="259"/>
      <c r="I5206" s="259"/>
      <c r="J5206" s="259"/>
    </row>
    <row r="5207" spans="1:10">
      <c r="A5207" s="259"/>
      <c r="B5207" s="259"/>
      <c r="C5207" s="259"/>
      <c r="D5207" s="259"/>
      <c r="E5207" s="259"/>
      <c r="F5207" s="270"/>
      <c r="G5207" s="259"/>
      <c r="H5207" s="259"/>
      <c r="I5207" s="259"/>
      <c r="J5207" s="259"/>
    </row>
    <row r="5208" spans="1:10">
      <c r="A5208" s="259"/>
      <c r="B5208" s="259"/>
      <c r="C5208" s="259"/>
      <c r="D5208" s="259"/>
      <c r="E5208" s="259"/>
      <c r="F5208" s="270"/>
      <c r="G5208" s="259"/>
      <c r="H5208" s="259"/>
      <c r="I5208" s="259"/>
      <c r="J5208" s="259"/>
    </row>
    <row r="5209" spans="1:10">
      <c r="A5209" s="259"/>
      <c r="B5209" s="259"/>
      <c r="C5209" s="259"/>
      <c r="D5209" s="259"/>
      <c r="E5209" s="259"/>
      <c r="F5209" s="270"/>
      <c r="G5209" s="259"/>
      <c r="H5209" s="259"/>
      <c r="I5209" s="259"/>
      <c r="J5209" s="259"/>
    </row>
    <row r="5210" spans="1:10">
      <c r="A5210" s="259"/>
      <c r="B5210" s="259"/>
      <c r="C5210" s="259"/>
      <c r="D5210" s="259"/>
      <c r="E5210" s="259"/>
      <c r="F5210" s="270"/>
      <c r="G5210" s="259"/>
      <c r="H5210" s="259"/>
      <c r="I5210" s="259"/>
      <c r="J5210" s="259"/>
    </row>
    <row r="5211" spans="1:10">
      <c r="A5211" s="259"/>
      <c r="B5211" s="259"/>
      <c r="C5211" s="259"/>
      <c r="D5211" s="259"/>
      <c r="E5211" s="259"/>
      <c r="F5211" s="270"/>
      <c r="G5211" s="259"/>
      <c r="H5211" s="259"/>
      <c r="I5211" s="259"/>
      <c r="J5211" s="259"/>
    </row>
    <row r="5212" spans="1:10">
      <c r="A5212" s="259"/>
      <c r="B5212" s="259"/>
      <c r="C5212" s="259"/>
      <c r="D5212" s="259"/>
      <c r="E5212" s="259"/>
      <c r="F5212" s="270"/>
      <c r="G5212" s="259"/>
      <c r="H5212" s="259"/>
      <c r="I5212" s="259"/>
      <c r="J5212" s="259"/>
    </row>
    <row r="5213" spans="1:10">
      <c r="A5213" s="259"/>
      <c r="B5213" s="259"/>
      <c r="C5213" s="259"/>
      <c r="D5213" s="259"/>
      <c r="E5213" s="259"/>
      <c r="F5213" s="270"/>
      <c r="G5213" s="259"/>
      <c r="H5213" s="259"/>
      <c r="I5213" s="259"/>
      <c r="J5213" s="259"/>
    </row>
    <row r="5214" spans="1:10">
      <c r="A5214" s="259"/>
      <c r="B5214" s="259"/>
      <c r="C5214" s="259"/>
      <c r="D5214" s="259"/>
      <c r="E5214" s="259"/>
      <c r="F5214" s="270"/>
      <c r="G5214" s="259"/>
      <c r="H5214" s="259"/>
      <c r="I5214" s="259"/>
      <c r="J5214" s="259"/>
    </row>
    <row r="5215" spans="1:10">
      <c r="A5215" s="259"/>
      <c r="B5215" s="259"/>
      <c r="C5215" s="259"/>
      <c r="D5215" s="259"/>
      <c r="E5215" s="259"/>
      <c r="F5215" s="270"/>
      <c r="G5215" s="259"/>
      <c r="H5215" s="259"/>
      <c r="I5215" s="259"/>
      <c r="J5215" s="259"/>
    </row>
    <row r="5216" spans="1:10">
      <c r="A5216" s="259"/>
      <c r="B5216" s="259"/>
      <c r="C5216" s="259"/>
      <c r="D5216" s="259"/>
      <c r="E5216" s="259"/>
      <c r="F5216" s="270"/>
      <c r="G5216" s="259"/>
      <c r="H5216" s="259"/>
      <c r="I5216" s="259"/>
      <c r="J5216" s="259"/>
    </row>
    <row r="5217" spans="1:10">
      <c r="A5217" s="259"/>
      <c r="B5217" s="259"/>
      <c r="C5217" s="259"/>
      <c r="D5217" s="259"/>
      <c r="E5217" s="259"/>
      <c r="F5217" s="270"/>
      <c r="G5217" s="259"/>
      <c r="H5217" s="259"/>
      <c r="I5217" s="259"/>
      <c r="J5217" s="259"/>
    </row>
    <row r="5218" spans="1:10">
      <c r="A5218" s="259"/>
      <c r="B5218" s="259"/>
      <c r="C5218" s="259"/>
      <c r="D5218" s="259"/>
      <c r="E5218" s="259"/>
      <c r="F5218" s="270"/>
      <c r="G5218" s="259"/>
      <c r="H5218" s="259"/>
      <c r="I5218" s="259"/>
      <c r="J5218" s="259"/>
    </row>
    <row r="5219" spans="1:10">
      <c r="A5219" s="259"/>
      <c r="B5219" s="259"/>
      <c r="C5219" s="259"/>
      <c r="D5219" s="259"/>
      <c r="E5219" s="259"/>
      <c r="F5219" s="270"/>
      <c r="G5219" s="259"/>
      <c r="H5219" s="259"/>
      <c r="I5219" s="259"/>
      <c r="J5219" s="259"/>
    </row>
    <row r="5220" spans="1:10">
      <c r="A5220" s="259"/>
      <c r="B5220" s="259"/>
      <c r="C5220" s="259"/>
      <c r="D5220" s="259"/>
      <c r="E5220" s="259"/>
      <c r="F5220" s="270"/>
      <c r="G5220" s="259"/>
      <c r="H5220" s="259"/>
      <c r="I5220" s="259"/>
      <c r="J5220" s="259"/>
    </row>
    <row r="5221" spans="1:10">
      <c r="A5221" s="259"/>
      <c r="B5221" s="259"/>
      <c r="C5221" s="259"/>
      <c r="D5221" s="259"/>
      <c r="E5221" s="259"/>
      <c r="F5221" s="270"/>
      <c r="G5221" s="259"/>
      <c r="H5221" s="259"/>
      <c r="I5221" s="259"/>
      <c r="J5221" s="259"/>
    </row>
    <row r="5222" spans="1:10">
      <c r="A5222" s="259"/>
      <c r="B5222" s="259"/>
      <c r="C5222" s="259"/>
      <c r="D5222" s="259"/>
      <c r="E5222" s="259"/>
      <c r="F5222" s="270"/>
      <c r="G5222" s="259"/>
      <c r="H5222" s="259"/>
      <c r="I5222" s="259"/>
      <c r="J5222" s="259"/>
    </row>
    <row r="5223" spans="1:10">
      <c r="A5223" s="259"/>
      <c r="B5223" s="259"/>
      <c r="C5223" s="259"/>
      <c r="D5223" s="259"/>
      <c r="E5223" s="259"/>
      <c r="F5223" s="270"/>
      <c r="G5223" s="259"/>
      <c r="H5223" s="259"/>
      <c r="I5223" s="259"/>
      <c r="J5223" s="259"/>
    </row>
    <row r="5224" spans="1:10">
      <c r="A5224" s="259"/>
      <c r="B5224" s="259"/>
      <c r="C5224" s="259"/>
      <c r="D5224" s="259"/>
      <c r="E5224" s="259"/>
      <c r="F5224" s="270"/>
      <c r="G5224" s="259"/>
      <c r="H5224" s="259"/>
      <c r="I5224" s="259"/>
      <c r="J5224" s="259"/>
    </row>
    <row r="5225" spans="1:10">
      <c r="A5225" s="259"/>
      <c r="B5225" s="259"/>
      <c r="C5225" s="259"/>
      <c r="D5225" s="259"/>
      <c r="E5225" s="259"/>
      <c r="F5225" s="270"/>
      <c r="G5225" s="259"/>
      <c r="H5225" s="259"/>
      <c r="I5225" s="259"/>
      <c r="J5225" s="259"/>
    </row>
    <row r="5226" spans="1:10">
      <c r="A5226" s="259"/>
      <c r="B5226" s="259"/>
      <c r="C5226" s="259"/>
      <c r="D5226" s="259"/>
      <c r="E5226" s="259"/>
      <c r="F5226" s="270"/>
      <c r="G5226" s="259"/>
      <c r="H5226" s="259"/>
      <c r="I5226" s="259"/>
      <c r="J5226" s="259"/>
    </row>
    <row r="5227" spans="1:10">
      <c r="A5227" s="259"/>
      <c r="B5227" s="259"/>
      <c r="C5227" s="259"/>
      <c r="D5227" s="259"/>
      <c r="E5227" s="259"/>
      <c r="F5227" s="270"/>
      <c r="G5227" s="259"/>
      <c r="H5227" s="259"/>
      <c r="I5227" s="259"/>
      <c r="J5227" s="259"/>
    </row>
    <row r="5228" spans="1:10">
      <c r="A5228" s="259"/>
      <c r="B5228" s="259"/>
      <c r="C5228" s="259"/>
      <c r="D5228" s="259"/>
      <c r="E5228" s="259"/>
      <c r="F5228" s="270"/>
      <c r="G5228" s="259"/>
      <c r="H5228" s="259"/>
      <c r="I5228" s="259"/>
      <c r="J5228" s="259"/>
    </row>
    <row r="5229" spans="1:10">
      <c r="A5229" s="259"/>
      <c r="B5229" s="259"/>
      <c r="C5229" s="259"/>
      <c r="D5229" s="259"/>
      <c r="E5229" s="259"/>
      <c r="F5229" s="270"/>
      <c r="G5229" s="259"/>
      <c r="H5229" s="259"/>
      <c r="I5229" s="259"/>
      <c r="J5229" s="259"/>
    </row>
    <row r="5230" spans="1:10">
      <c r="A5230" s="259"/>
      <c r="B5230" s="259"/>
      <c r="C5230" s="259"/>
      <c r="D5230" s="259"/>
      <c r="E5230" s="259"/>
      <c r="F5230" s="270"/>
      <c r="G5230" s="259"/>
      <c r="H5230" s="259"/>
      <c r="I5230" s="259"/>
      <c r="J5230" s="259"/>
    </row>
    <row r="5231" spans="1:10">
      <c r="A5231" s="259"/>
      <c r="B5231" s="259"/>
      <c r="C5231" s="259"/>
      <c r="D5231" s="259"/>
      <c r="E5231" s="259"/>
      <c r="F5231" s="270"/>
      <c r="G5231" s="259"/>
      <c r="H5231" s="259"/>
      <c r="I5231" s="259"/>
      <c r="J5231" s="259"/>
    </row>
    <row r="5232" spans="1:10">
      <c r="A5232" s="259"/>
      <c r="B5232" s="259"/>
      <c r="C5232" s="259"/>
      <c r="D5232" s="259"/>
      <c r="E5232" s="259"/>
      <c r="F5232" s="270"/>
      <c r="G5232" s="259"/>
      <c r="H5232" s="259"/>
      <c r="I5232" s="259"/>
      <c r="J5232" s="259"/>
    </row>
    <row r="5233" spans="1:10">
      <c r="A5233" s="259"/>
      <c r="B5233" s="259"/>
      <c r="C5233" s="259"/>
      <c r="D5233" s="259"/>
      <c r="E5233" s="259"/>
      <c r="F5233" s="270"/>
      <c r="G5233" s="259"/>
      <c r="H5233" s="259"/>
      <c r="I5233" s="259"/>
      <c r="J5233" s="259"/>
    </row>
    <row r="5234" spans="1:10">
      <c r="A5234" s="259"/>
      <c r="B5234" s="259"/>
      <c r="C5234" s="259"/>
      <c r="D5234" s="259"/>
      <c r="E5234" s="259"/>
      <c r="F5234" s="270"/>
      <c r="G5234" s="259"/>
      <c r="H5234" s="259"/>
      <c r="I5234" s="259"/>
      <c r="J5234" s="259"/>
    </row>
    <row r="5235" spans="1:10">
      <c r="A5235" s="259"/>
      <c r="B5235" s="259"/>
      <c r="C5235" s="259"/>
      <c r="D5235" s="259"/>
      <c r="E5235" s="259"/>
      <c r="F5235" s="270"/>
      <c r="G5235" s="259"/>
      <c r="H5235" s="259"/>
      <c r="I5235" s="259"/>
      <c r="J5235" s="259"/>
    </row>
    <row r="5236" spans="1:10">
      <c r="A5236" s="259"/>
      <c r="B5236" s="259"/>
      <c r="C5236" s="259"/>
      <c r="D5236" s="259"/>
      <c r="E5236" s="259"/>
      <c r="F5236" s="270"/>
      <c r="G5236" s="259"/>
      <c r="H5236" s="259"/>
      <c r="I5236" s="259"/>
      <c r="J5236" s="259"/>
    </row>
    <row r="5237" spans="1:10">
      <c r="A5237" s="259"/>
      <c r="B5237" s="259"/>
      <c r="C5237" s="259"/>
      <c r="D5237" s="259"/>
      <c r="E5237" s="259"/>
      <c r="F5237" s="270"/>
      <c r="G5237" s="259"/>
      <c r="H5237" s="259"/>
      <c r="I5237" s="259"/>
      <c r="J5237" s="259"/>
    </row>
    <row r="5238" spans="1:10">
      <c r="A5238" s="259"/>
      <c r="B5238" s="259"/>
      <c r="C5238" s="259"/>
      <c r="D5238" s="259"/>
      <c r="E5238" s="259"/>
      <c r="F5238" s="270"/>
      <c r="G5238" s="259"/>
      <c r="H5238" s="259"/>
      <c r="I5238" s="259"/>
      <c r="J5238" s="259"/>
    </row>
    <row r="5239" spans="1:10">
      <c r="A5239" s="259"/>
      <c r="B5239" s="259"/>
      <c r="C5239" s="259"/>
      <c r="D5239" s="259"/>
      <c r="E5239" s="259"/>
      <c r="F5239" s="270"/>
      <c r="G5239" s="259"/>
      <c r="H5239" s="259"/>
      <c r="I5239" s="259"/>
      <c r="J5239" s="259"/>
    </row>
    <row r="5240" spans="1:10">
      <c r="A5240" s="259"/>
      <c r="B5240" s="259"/>
      <c r="C5240" s="259"/>
      <c r="D5240" s="259"/>
      <c r="E5240" s="259"/>
      <c r="F5240" s="270"/>
      <c r="G5240" s="259"/>
      <c r="H5240" s="259"/>
      <c r="I5240" s="259"/>
      <c r="J5240" s="259"/>
    </row>
    <row r="5241" spans="1:10">
      <c r="A5241" s="259"/>
      <c r="B5241" s="259"/>
      <c r="C5241" s="259"/>
      <c r="D5241" s="259"/>
      <c r="E5241" s="259"/>
      <c r="F5241" s="270"/>
      <c r="G5241" s="259"/>
      <c r="H5241" s="259"/>
      <c r="I5241" s="259"/>
      <c r="J5241" s="259"/>
    </row>
    <row r="5242" spans="1:10">
      <c r="A5242" s="259"/>
      <c r="B5242" s="259"/>
      <c r="C5242" s="259"/>
      <c r="D5242" s="259"/>
      <c r="E5242" s="259"/>
      <c r="F5242" s="270"/>
      <c r="G5242" s="259"/>
      <c r="H5242" s="259"/>
      <c r="I5242" s="259"/>
      <c r="J5242" s="259"/>
    </row>
    <row r="5243" spans="1:10">
      <c r="A5243" s="259"/>
      <c r="B5243" s="259"/>
      <c r="C5243" s="259"/>
      <c r="D5243" s="259"/>
      <c r="E5243" s="259"/>
      <c r="F5243" s="270"/>
      <c r="G5243" s="259"/>
      <c r="H5243" s="259"/>
      <c r="I5243" s="259"/>
      <c r="J5243" s="259"/>
    </row>
    <row r="5244" spans="1:10">
      <c r="A5244" s="259"/>
      <c r="B5244" s="259"/>
      <c r="C5244" s="259"/>
      <c r="D5244" s="259"/>
      <c r="E5244" s="259"/>
      <c r="F5244" s="270"/>
      <c r="G5244" s="259"/>
      <c r="H5244" s="259"/>
      <c r="I5244" s="259"/>
      <c r="J5244" s="259"/>
    </row>
    <row r="5245" spans="1:10">
      <c r="A5245" s="259"/>
      <c r="B5245" s="259"/>
      <c r="C5245" s="259"/>
      <c r="D5245" s="259"/>
      <c r="E5245" s="259"/>
      <c r="F5245" s="270"/>
      <c r="G5245" s="259"/>
      <c r="H5245" s="259"/>
      <c r="I5245" s="259"/>
      <c r="J5245" s="259"/>
    </row>
    <row r="5246" spans="1:10">
      <c r="A5246" s="259"/>
      <c r="B5246" s="259"/>
      <c r="C5246" s="259"/>
      <c r="D5246" s="259"/>
      <c r="E5246" s="259"/>
      <c r="F5246" s="270"/>
      <c r="G5246" s="259"/>
      <c r="H5246" s="259"/>
      <c r="I5246" s="259"/>
      <c r="J5246" s="259"/>
    </row>
    <row r="5247" spans="1:10">
      <c r="A5247" s="259"/>
      <c r="B5247" s="259"/>
      <c r="C5247" s="259"/>
      <c r="D5247" s="259"/>
      <c r="E5247" s="259"/>
      <c r="F5247" s="270"/>
      <c r="G5247" s="259"/>
      <c r="H5247" s="259"/>
      <c r="I5247" s="259"/>
      <c r="J5247" s="259"/>
    </row>
    <row r="5248" spans="1:10">
      <c r="A5248" s="259"/>
      <c r="B5248" s="259"/>
      <c r="C5248" s="259"/>
      <c r="D5248" s="259"/>
      <c r="E5248" s="259"/>
      <c r="F5248" s="270"/>
      <c r="G5248" s="259"/>
      <c r="H5248" s="259"/>
      <c r="I5248" s="259"/>
      <c r="J5248" s="259"/>
    </row>
    <row r="5249" spans="1:10">
      <c r="A5249" s="259"/>
      <c r="B5249" s="259"/>
      <c r="C5249" s="259"/>
      <c r="D5249" s="259"/>
      <c r="E5249" s="259"/>
      <c r="F5249" s="270"/>
      <c r="G5249" s="259"/>
      <c r="H5249" s="259"/>
      <c r="I5249" s="259"/>
      <c r="J5249" s="259"/>
    </row>
    <row r="5250" spans="1:10">
      <c r="A5250" s="259"/>
      <c r="B5250" s="259"/>
      <c r="C5250" s="259"/>
      <c r="D5250" s="259"/>
      <c r="E5250" s="259"/>
      <c r="F5250" s="270"/>
      <c r="G5250" s="259"/>
      <c r="H5250" s="259"/>
      <c r="I5250" s="259"/>
      <c r="J5250" s="259"/>
    </row>
    <row r="5251" spans="1:10">
      <c r="A5251" s="259"/>
      <c r="B5251" s="259"/>
      <c r="C5251" s="259"/>
      <c r="D5251" s="259"/>
      <c r="E5251" s="259"/>
      <c r="F5251" s="270"/>
      <c r="G5251" s="259"/>
      <c r="H5251" s="259"/>
      <c r="I5251" s="259"/>
      <c r="J5251" s="259"/>
    </row>
    <row r="5252" spans="1:10">
      <c r="A5252" s="259"/>
      <c r="B5252" s="259"/>
      <c r="C5252" s="259"/>
      <c r="D5252" s="259"/>
      <c r="E5252" s="259"/>
      <c r="F5252" s="270"/>
      <c r="G5252" s="259"/>
      <c r="H5252" s="259"/>
      <c r="I5252" s="259"/>
      <c r="J5252" s="259"/>
    </row>
    <row r="5253" spans="1:10">
      <c r="A5253" s="259"/>
      <c r="B5253" s="259"/>
      <c r="C5253" s="259"/>
      <c r="D5253" s="259"/>
      <c r="E5253" s="259"/>
      <c r="F5253" s="270"/>
      <c r="G5253" s="259"/>
      <c r="H5253" s="259"/>
      <c r="I5253" s="259"/>
      <c r="J5253" s="259"/>
    </row>
    <row r="5254" spans="1:10">
      <c r="A5254" s="259"/>
      <c r="B5254" s="259"/>
      <c r="C5254" s="259"/>
      <c r="D5254" s="259"/>
      <c r="E5254" s="259"/>
      <c r="F5254" s="270"/>
      <c r="G5254" s="259"/>
      <c r="H5254" s="259"/>
      <c r="I5254" s="259"/>
      <c r="J5254" s="259"/>
    </row>
    <row r="5255" spans="1:10">
      <c r="A5255" s="259"/>
      <c r="B5255" s="259"/>
      <c r="C5255" s="259"/>
      <c r="D5255" s="259"/>
      <c r="E5255" s="259"/>
      <c r="F5255" s="270"/>
      <c r="G5255" s="259"/>
      <c r="H5255" s="259"/>
      <c r="I5255" s="259"/>
      <c r="J5255" s="259"/>
    </row>
    <row r="5256" spans="1:10">
      <c r="A5256" s="259"/>
      <c r="B5256" s="259"/>
      <c r="C5256" s="259"/>
      <c r="D5256" s="259"/>
      <c r="E5256" s="259"/>
      <c r="F5256" s="270"/>
      <c r="G5256" s="259"/>
      <c r="H5256" s="259"/>
      <c r="I5256" s="259"/>
      <c r="J5256" s="259"/>
    </row>
    <row r="5257" spans="1:10">
      <c r="A5257" s="259"/>
      <c r="B5257" s="259"/>
      <c r="C5257" s="259"/>
      <c r="D5257" s="259"/>
      <c r="E5257" s="259"/>
      <c r="F5257" s="270"/>
      <c r="G5257" s="259"/>
      <c r="H5257" s="259"/>
      <c r="I5257" s="259"/>
      <c r="J5257" s="259"/>
    </row>
    <row r="5258" spans="1:10">
      <c r="A5258" s="259"/>
      <c r="B5258" s="259"/>
      <c r="C5258" s="259"/>
      <c r="D5258" s="259"/>
      <c r="E5258" s="259"/>
      <c r="F5258" s="270"/>
      <c r="G5258" s="259"/>
      <c r="H5258" s="259"/>
      <c r="I5258" s="259"/>
      <c r="J5258" s="259"/>
    </row>
    <row r="5259" spans="1:10">
      <c r="A5259" s="259"/>
      <c r="B5259" s="259"/>
      <c r="C5259" s="259"/>
      <c r="D5259" s="259"/>
      <c r="E5259" s="259"/>
      <c r="F5259" s="270"/>
      <c r="G5259" s="259"/>
      <c r="H5259" s="259"/>
      <c r="I5259" s="259"/>
      <c r="J5259" s="259"/>
    </row>
    <row r="5260" spans="1:10">
      <c r="A5260" s="259"/>
      <c r="B5260" s="259"/>
      <c r="C5260" s="259"/>
      <c r="D5260" s="259"/>
      <c r="E5260" s="259"/>
      <c r="F5260" s="270"/>
      <c r="G5260" s="259"/>
      <c r="H5260" s="259"/>
      <c r="I5260" s="259"/>
      <c r="J5260" s="259"/>
    </row>
    <row r="5261" spans="1:10">
      <c r="A5261" s="259"/>
      <c r="B5261" s="259"/>
      <c r="C5261" s="259"/>
      <c r="D5261" s="259"/>
      <c r="E5261" s="259"/>
      <c r="F5261" s="270"/>
      <c r="G5261" s="259"/>
      <c r="H5261" s="259"/>
      <c r="I5261" s="259"/>
      <c r="J5261" s="259"/>
    </row>
    <row r="5262" spans="1:10">
      <c r="A5262" s="259"/>
      <c r="B5262" s="259"/>
      <c r="C5262" s="259"/>
      <c r="D5262" s="259"/>
      <c r="E5262" s="259"/>
      <c r="F5262" s="270"/>
      <c r="G5262" s="259"/>
      <c r="H5262" s="259"/>
      <c r="I5262" s="259"/>
      <c r="J5262" s="259"/>
    </row>
    <row r="5263" spans="1:10">
      <c r="A5263" s="259"/>
      <c r="B5263" s="259"/>
      <c r="C5263" s="259"/>
      <c r="D5263" s="259"/>
      <c r="E5263" s="259"/>
      <c r="F5263" s="270"/>
      <c r="G5263" s="259"/>
      <c r="H5263" s="259"/>
      <c r="I5263" s="259"/>
      <c r="J5263" s="259"/>
    </row>
    <row r="5264" spans="1:10">
      <c r="A5264" s="259"/>
      <c r="B5264" s="259"/>
      <c r="C5264" s="259"/>
      <c r="D5264" s="259"/>
      <c r="E5264" s="259"/>
      <c r="F5264" s="270"/>
      <c r="G5264" s="259"/>
      <c r="H5264" s="259"/>
      <c r="I5264" s="259"/>
      <c r="J5264" s="259"/>
    </row>
    <row r="5265" spans="1:10">
      <c r="A5265" s="259"/>
      <c r="B5265" s="259"/>
      <c r="C5265" s="259"/>
      <c r="D5265" s="259"/>
      <c r="E5265" s="259"/>
      <c r="F5265" s="270"/>
      <c r="G5265" s="259"/>
      <c r="H5265" s="259"/>
      <c r="I5265" s="259"/>
      <c r="J5265" s="259"/>
    </row>
    <row r="5266" spans="1:10">
      <c r="A5266" s="259"/>
      <c r="B5266" s="259"/>
      <c r="C5266" s="259"/>
      <c r="D5266" s="259"/>
      <c r="E5266" s="259"/>
      <c r="F5266" s="270"/>
      <c r="G5266" s="259"/>
      <c r="H5266" s="259"/>
      <c r="I5266" s="259"/>
      <c r="J5266" s="259"/>
    </row>
    <row r="5267" spans="1:10">
      <c r="A5267" s="259"/>
      <c r="B5267" s="259"/>
      <c r="C5267" s="259"/>
      <c r="D5267" s="259"/>
      <c r="E5267" s="259"/>
      <c r="F5267" s="270"/>
      <c r="G5267" s="259"/>
      <c r="H5267" s="259"/>
      <c r="I5267" s="259"/>
      <c r="J5267" s="259"/>
    </row>
    <row r="5268" spans="1:10">
      <c r="A5268" s="259"/>
      <c r="B5268" s="259"/>
      <c r="C5268" s="259"/>
      <c r="D5268" s="259"/>
      <c r="E5268" s="259"/>
      <c r="F5268" s="270"/>
      <c r="G5268" s="259"/>
      <c r="H5268" s="259"/>
      <c r="I5268" s="259"/>
      <c r="J5268" s="259"/>
    </row>
    <row r="5269" spans="1:10">
      <c r="A5269" s="259"/>
      <c r="B5269" s="259"/>
      <c r="C5269" s="259"/>
      <c r="D5269" s="259"/>
      <c r="E5269" s="259"/>
      <c r="F5269" s="270"/>
      <c r="G5269" s="259"/>
      <c r="H5269" s="259"/>
      <c r="I5269" s="259"/>
      <c r="J5269" s="259"/>
    </row>
    <row r="5270" spans="1:10">
      <c r="A5270" s="259"/>
      <c r="B5270" s="259"/>
      <c r="C5270" s="259"/>
      <c r="D5270" s="259"/>
      <c r="E5270" s="259"/>
      <c r="F5270" s="270"/>
      <c r="G5270" s="259"/>
      <c r="H5270" s="259"/>
      <c r="I5270" s="259"/>
      <c r="J5270" s="259"/>
    </row>
    <row r="5271" spans="1:10">
      <c r="A5271" s="259"/>
      <c r="B5271" s="259"/>
      <c r="C5271" s="259"/>
      <c r="D5271" s="259"/>
      <c r="E5271" s="259"/>
      <c r="F5271" s="270"/>
      <c r="G5271" s="259"/>
      <c r="H5271" s="259"/>
      <c r="I5271" s="259"/>
      <c r="J5271" s="259"/>
    </row>
    <row r="5272" spans="1:10">
      <c r="A5272" s="259"/>
      <c r="B5272" s="259"/>
      <c r="C5272" s="259"/>
      <c r="D5272" s="259"/>
      <c r="E5272" s="259"/>
      <c r="F5272" s="270"/>
      <c r="G5272" s="259"/>
      <c r="H5272" s="259"/>
      <c r="I5272" s="259"/>
      <c r="J5272" s="259"/>
    </row>
    <row r="5273" spans="1:10">
      <c r="A5273" s="259"/>
      <c r="B5273" s="259"/>
      <c r="C5273" s="259"/>
      <c r="D5273" s="259"/>
      <c r="E5273" s="259"/>
      <c r="F5273" s="270"/>
      <c r="G5273" s="259"/>
      <c r="H5273" s="259"/>
      <c r="I5273" s="259"/>
      <c r="J5273" s="259"/>
    </row>
    <row r="5274" spans="1:10">
      <c r="A5274" s="259"/>
      <c r="B5274" s="259"/>
      <c r="C5274" s="259"/>
      <c r="D5274" s="259"/>
      <c r="E5274" s="259"/>
      <c r="F5274" s="270"/>
      <c r="G5274" s="259"/>
      <c r="H5274" s="259"/>
      <c r="I5274" s="259"/>
      <c r="J5274" s="259"/>
    </row>
    <row r="5275" spans="1:10">
      <c r="A5275" s="259"/>
      <c r="B5275" s="259"/>
      <c r="C5275" s="259"/>
      <c r="D5275" s="259"/>
      <c r="E5275" s="259"/>
      <c r="F5275" s="270"/>
      <c r="G5275" s="259"/>
      <c r="H5275" s="259"/>
      <c r="I5275" s="259"/>
      <c r="J5275" s="259"/>
    </row>
    <row r="5276" spans="1:10">
      <c r="A5276" s="259"/>
      <c r="B5276" s="259"/>
      <c r="C5276" s="259"/>
      <c r="D5276" s="259"/>
      <c r="E5276" s="259"/>
      <c r="F5276" s="270"/>
      <c r="G5276" s="259"/>
      <c r="H5276" s="259"/>
      <c r="I5276" s="259"/>
      <c r="J5276" s="259"/>
    </row>
    <row r="5277" spans="1:10">
      <c r="A5277" s="259"/>
      <c r="B5277" s="259"/>
      <c r="C5277" s="259"/>
      <c r="D5277" s="259"/>
      <c r="E5277" s="259"/>
      <c r="F5277" s="270"/>
      <c r="G5277" s="259"/>
      <c r="H5277" s="259"/>
      <c r="I5277" s="259"/>
      <c r="J5277" s="259"/>
    </row>
    <row r="5278" spans="1:10">
      <c r="A5278" s="259"/>
      <c r="B5278" s="259"/>
      <c r="C5278" s="259"/>
      <c r="D5278" s="259"/>
      <c r="E5278" s="259"/>
      <c r="F5278" s="270"/>
      <c r="G5278" s="259"/>
      <c r="H5278" s="259"/>
      <c r="I5278" s="259"/>
      <c r="J5278" s="259"/>
    </row>
    <row r="5279" spans="1:10">
      <c r="A5279" s="259"/>
      <c r="B5279" s="259"/>
      <c r="C5279" s="259"/>
      <c r="D5279" s="259"/>
      <c r="E5279" s="259"/>
      <c r="F5279" s="270"/>
      <c r="G5279" s="259"/>
      <c r="H5279" s="259"/>
      <c r="I5279" s="259"/>
      <c r="J5279" s="259"/>
    </row>
    <row r="5280" spans="1:10">
      <c r="A5280" s="259"/>
      <c r="B5280" s="259"/>
      <c r="C5280" s="259"/>
      <c r="D5280" s="259"/>
      <c r="E5280" s="259"/>
      <c r="F5280" s="270"/>
      <c r="G5280" s="259"/>
      <c r="H5280" s="259"/>
      <c r="I5280" s="259"/>
      <c r="J5280" s="259"/>
    </row>
    <row r="5281" spans="1:10">
      <c r="A5281" s="259"/>
      <c r="B5281" s="259"/>
      <c r="C5281" s="259"/>
      <c r="D5281" s="259"/>
      <c r="E5281" s="259"/>
      <c r="F5281" s="270"/>
      <c r="G5281" s="259"/>
      <c r="H5281" s="259"/>
      <c r="I5281" s="259"/>
      <c r="J5281" s="259"/>
    </row>
    <row r="5282" spans="1:10">
      <c r="A5282" s="259"/>
      <c r="B5282" s="259"/>
      <c r="C5282" s="259"/>
      <c r="D5282" s="259"/>
      <c r="E5282" s="259"/>
      <c r="F5282" s="270"/>
      <c r="G5282" s="259"/>
      <c r="H5282" s="259"/>
      <c r="I5282" s="259"/>
      <c r="J5282" s="259"/>
    </row>
    <row r="5283" spans="1:10">
      <c r="A5283" s="259"/>
      <c r="B5283" s="259"/>
      <c r="C5283" s="259"/>
      <c r="D5283" s="259"/>
      <c r="E5283" s="259"/>
      <c r="F5283" s="270"/>
      <c r="G5283" s="259"/>
      <c r="H5283" s="259"/>
      <c r="I5283" s="259"/>
      <c r="J5283" s="259"/>
    </row>
    <row r="5284" spans="1:10">
      <c r="A5284" s="259"/>
      <c r="B5284" s="259"/>
      <c r="C5284" s="259"/>
      <c r="D5284" s="259"/>
      <c r="E5284" s="259"/>
      <c r="F5284" s="270"/>
      <c r="G5284" s="259"/>
      <c r="H5284" s="259"/>
      <c r="I5284" s="259"/>
      <c r="J5284" s="259"/>
    </row>
    <row r="5285" spans="1:10">
      <c r="A5285" s="259"/>
      <c r="B5285" s="259"/>
      <c r="C5285" s="259"/>
      <c r="D5285" s="259"/>
      <c r="E5285" s="259"/>
      <c r="F5285" s="270"/>
      <c r="G5285" s="259"/>
      <c r="H5285" s="259"/>
      <c r="I5285" s="259"/>
      <c r="J5285" s="259"/>
    </row>
    <row r="5286" spans="1:10">
      <c r="A5286" s="259"/>
      <c r="B5286" s="259"/>
      <c r="C5286" s="259"/>
      <c r="D5286" s="259"/>
      <c r="E5286" s="259"/>
      <c r="F5286" s="270"/>
      <c r="G5286" s="259"/>
      <c r="H5286" s="259"/>
      <c r="I5286" s="259"/>
      <c r="J5286" s="259"/>
    </row>
    <row r="5287" spans="1:10">
      <c r="A5287" s="259"/>
      <c r="B5287" s="259"/>
      <c r="C5287" s="259"/>
      <c r="D5287" s="259"/>
      <c r="E5287" s="259"/>
      <c r="F5287" s="270"/>
      <c r="G5287" s="259"/>
      <c r="H5287" s="259"/>
      <c r="I5287" s="259"/>
      <c r="J5287" s="259"/>
    </row>
    <row r="5288" spans="1:10">
      <c r="A5288" s="259"/>
      <c r="B5288" s="259"/>
      <c r="C5288" s="259"/>
      <c r="D5288" s="259"/>
      <c r="E5288" s="259"/>
      <c r="F5288" s="270"/>
      <c r="G5288" s="259"/>
      <c r="H5288" s="259"/>
      <c r="I5288" s="259"/>
      <c r="J5288" s="259"/>
    </row>
    <row r="5289" spans="1:10">
      <c r="A5289" s="259"/>
      <c r="B5289" s="259"/>
      <c r="C5289" s="259"/>
      <c r="D5289" s="259"/>
      <c r="E5289" s="259"/>
      <c r="F5289" s="270"/>
      <c r="G5289" s="259"/>
      <c r="H5289" s="259"/>
      <c r="I5289" s="259"/>
      <c r="J5289" s="259"/>
    </row>
    <row r="5290" spans="1:10">
      <c r="A5290" s="259"/>
      <c r="B5290" s="259"/>
      <c r="C5290" s="259"/>
      <c r="D5290" s="259"/>
      <c r="E5290" s="259"/>
      <c r="F5290" s="270"/>
      <c r="G5290" s="259"/>
      <c r="H5290" s="259"/>
      <c r="I5290" s="259"/>
      <c r="J5290" s="259"/>
    </row>
    <row r="5291" spans="1:10">
      <c r="A5291" s="259"/>
      <c r="B5291" s="259"/>
      <c r="C5291" s="259"/>
      <c r="D5291" s="259"/>
      <c r="E5291" s="259"/>
      <c r="F5291" s="270"/>
      <c r="G5291" s="259"/>
      <c r="H5291" s="259"/>
      <c r="I5291" s="259"/>
      <c r="J5291" s="259"/>
    </row>
    <row r="5292" spans="1:10">
      <c r="A5292" s="259"/>
      <c r="B5292" s="259"/>
      <c r="C5292" s="259"/>
      <c r="D5292" s="259"/>
      <c r="E5292" s="259"/>
      <c r="F5292" s="270"/>
      <c r="G5292" s="259"/>
      <c r="H5292" s="259"/>
      <c r="I5292" s="259"/>
      <c r="J5292" s="259"/>
    </row>
    <row r="5293" spans="1:10">
      <c r="A5293" s="259"/>
      <c r="B5293" s="259"/>
      <c r="C5293" s="259"/>
      <c r="D5293" s="259"/>
      <c r="E5293" s="259"/>
      <c r="F5293" s="270"/>
      <c r="G5293" s="259"/>
      <c r="H5293" s="259"/>
      <c r="I5293" s="259"/>
      <c r="J5293" s="259"/>
    </row>
    <row r="5294" spans="1:10">
      <c r="A5294" s="259"/>
      <c r="B5294" s="259"/>
      <c r="C5294" s="259"/>
      <c r="D5294" s="259"/>
      <c r="E5294" s="259"/>
      <c r="F5294" s="270"/>
      <c r="G5294" s="259"/>
      <c r="H5294" s="259"/>
      <c r="I5294" s="259"/>
      <c r="J5294" s="259"/>
    </row>
    <row r="5295" spans="1:10">
      <c r="A5295" s="259"/>
      <c r="B5295" s="259"/>
      <c r="C5295" s="259"/>
      <c r="D5295" s="259"/>
      <c r="E5295" s="259"/>
      <c r="F5295" s="270"/>
      <c r="G5295" s="259"/>
      <c r="H5295" s="259"/>
      <c r="I5295" s="259"/>
      <c r="J5295" s="259"/>
    </row>
    <row r="5296" spans="1:10">
      <c r="A5296" s="259"/>
      <c r="B5296" s="259"/>
      <c r="C5296" s="259"/>
      <c r="D5296" s="259"/>
      <c r="E5296" s="259"/>
      <c r="F5296" s="270"/>
      <c r="G5296" s="259"/>
      <c r="H5296" s="259"/>
      <c r="I5296" s="259"/>
      <c r="J5296" s="259"/>
    </row>
    <row r="5297" spans="1:10">
      <c r="A5297" s="259"/>
      <c r="B5297" s="259"/>
      <c r="C5297" s="259"/>
      <c r="D5297" s="259"/>
      <c r="E5297" s="259"/>
      <c r="F5297" s="270"/>
      <c r="G5297" s="259"/>
      <c r="H5297" s="259"/>
      <c r="I5297" s="259"/>
      <c r="J5297" s="259"/>
    </row>
    <row r="5298" spans="1:10">
      <c r="A5298" s="259"/>
      <c r="B5298" s="259"/>
      <c r="C5298" s="259"/>
      <c r="D5298" s="259"/>
      <c r="E5298" s="259"/>
      <c r="F5298" s="270"/>
      <c r="G5298" s="259"/>
      <c r="H5298" s="259"/>
      <c r="I5298" s="259"/>
      <c r="J5298" s="259"/>
    </row>
    <row r="5299" spans="1:10">
      <c r="A5299" s="259"/>
      <c r="B5299" s="259"/>
      <c r="C5299" s="259"/>
      <c r="D5299" s="259"/>
      <c r="E5299" s="259"/>
      <c r="F5299" s="270"/>
      <c r="G5299" s="259"/>
      <c r="H5299" s="259"/>
      <c r="I5299" s="259"/>
      <c r="J5299" s="259"/>
    </row>
    <row r="5300" spans="1:10">
      <c r="A5300" s="259"/>
      <c r="B5300" s="259"/>
      <c r="C5300" s="259"/>
      <c r="D5300" s="259"/>
      <c r="E5300" s="259"/>
      <c r="F5300" s="270"/>
      <c r="G5300" s="259"/>
      <c r="H5300" s="259"/>
      <c r="I5300" s="259"/>
      <c r="J5300" s="259"/>
    </row>
    <row r="5301" spans="1:10">
      <c r="A5301" s="259"/>
      <c r="B5301" s="259"/>
      <c r="C5301" s="259"/>
      <c r="D5301" s="259"/>
      <c r="E5301" s="259"/>
      <c r="F5301" s="270"/>
      <c r="G5301" s="259"/>
      <c r="H5301" s="259"/>
      <c r="I5301" s="259"/>
      <c r="J5301" s="259"/>
    </row>
    <row r="5302" spans="1:10">
      <c r="A5302" s="259"/>
      <c r="B5302" s="259"/>
      <c r="C5302" s="259"/>
      <c r="D5302" s="259"/>
      <c r="E5302" s="259"/>
      <c r="F5302" s="270"/>
      <c r="G5302" s="259"/>
      <c r="H5302" s="259"/>
      <c r="I5302" s="259"/>
      <c r="J5302" s="259"/>
    </row>
    <row r="5303" spans="1:10">
      <c r="A5303" s="259"/>
      <c r="B5303" s="259"/>
      <c r="C5303" s="259"/>
      <c r="D5303" s="259"/>
      <c r="E5303" s="259"/>
      <c r="F5303" s="270"/>
      <c r="G5303" s="259"/>
      <c r="H5303" s="259"/>
      <c r="I5303" s="259"/>
      <c r="J5303" s="259"/>
    </row>
    <row r="5304" spans="1:10">
      <c r="A5304" s="259"/>
      <c r="B5304" s="259"/>
      <c r="C5304" s="259"/>
      <c r="D5304" s="259"/>
      <c r="E5304" s="259"/>
      <c r="F5304" s="270"/>
      <c r="G5304" s="259"/>
      <c r="H5304" s="259"/>
      <c r="I5304" s="259"/>
      <c r="J5304" s="259"/>
    </row>
    <row r="5305" spans="1:10">
      <c r="A5305" s="259"/>
      <c r="B5305" s="259"/>
      <c r="C5305" s="259"/>
      <c r="D5305" s="259"/>
      <c r="E5305" s="259"/>
      <c r="F5305" s="270"/>
      <c r="G5305" s="259"/>
      <c r="H5305" s="259"/>
      <c r="I5305" s="259"/>
      <c r="J5305" s="259"/>
    </row>
    <row r="5306" spans="1:10">
      <c r="A5306" s="259"/>
      <c r="B5306" s="259"/>
      <c r="C5306" s="259"/>
      <c r="D5306" s="259"/>
      <c r="E5306" s="259"/>
      <c r="F5306" s="270"/>
      <c r="G5306" s="259"/>
      <c r="H5306" s="259"/>
      <c r="I5306" s="259"/>
      <c r="J5306" s="259"/>
    </row>
    <row r="5307" spans="1:10">
      <c r="A5307" s="259"/>
      <c r="B5307" s="259"/>
      <c r="C5307" s="259"/>
      <c r="D5307" s="259"/>
      <c r="E5307" s="259"/>
      <c r="F5307" s="270"/>
      <c r="G5307" s="259"/>
      <c r="H5307" s="259"/>
      <c r="I5307" s="259"/>
      <c r="J5307" s="259"/>
    </row>
    <row r="5308" spans="1:10">
      <c r="A5308" s="259"/>
      <c r="B5308" s="259"/>
      <c r="C5308" s="259"/>
      <c r="D5308" s="259"/>
      <c r="E5308" s="259"/>
      <c r="F5308" s="270"/>
      <c r="G5308" s="259"/>
      <c r="H5308" s="259"/>
      <c r="I5308" s="259"/>
      <c r="J5308" s="259"/>
    </row>
    <row r="5309" spans="1:10">
      <c r="A5309" s="259"/>
      <c r="B5309" s="259"/>
      <c r="C5309" s="259"/>
      <c r="D5309" s="259"/>
      <c r="E5309" s="259"/>
      <c r="F5309" s="270"/>
      <c r="G5309" s="259"/>
      <c r="H5309" s="259"/>
      <c r="I5309" s="259"/>
      <c r="J5309" s="259"/>
    </row>
    <row r="5310" spans="1:10">
      <c r="A5310" s="259"/>
      <c r="B5310" s="259"/>
      <c r="C5310" s="259"/>
      <c r="D5310" s="259"/>
      <c r="E5310" s="259"/>
      <c r="F5310" s="270"/>
      <c r="G5310" s="259"/>
      <c r="H5310" s="259"/>
      <c r="I5310" s="259"/>
      <c r="J5310" s="259"/>
    </row>
    <row r="5311" spans="1:10">
      <c r="A5311" s="259"/>
      <c r="B5311" s="259"/>
      <c r="C5311" s="259"/>
      <c r="D5311" s="259"/>
      <c r="E5311" s="259"/>
      <c r="F5311" s="270"/>
      <c r="G5311" s="259"/>
      <c r="H5311" s="259"/>
      <c r="I5311" s="259"/>
      <c r="J5311" s="259"/>
    </row>
    <row r="5312" spans="1:10">
      <c r="A5312" s="259"/>
      <c r="B5312" s="259"/>
      <c r="C5312" s="259"/>
      <c r="D5312" s="259"/>
      <c r="E5312" s="259"/>
      <c r="F5312" s="270"/>
      <c r="G5312" s="259"/>
      <c r="H5312" s="259"/>
      <c r="I5312" s="259"/>
      <c r="J5312" s="259"/>
    </row>
    <row r="5313" spans="1:10">
      <c r="A5313" s="259"/>
      <c r="B5313" s="259"/>
      <c r="C5313" s="259"/>
      <c r="D5313" s="259"/>
      <c r="E5313" s="259"/>
      <c r="F5313" s="270"/>
      <c r="G5313" s="259"/>
      <c r="H5313" s="259"/>
      <c r="I5313" s="259"/>
      <c r="J5313" s="259"/>
    </row>
    <row r="5314" spans="1:10">
      <c r="A5314" s="259"/>
      <c r="B5314" s="259"/>
      <c r="C5314" s="259"/>
      <c r="D5314" s="259"/>
      <c r="E5314" s="259"/>
      <c r="F5314" s="270"/>
      <c r="G5314" s="259"/>
      <c r="H5314" s="259"/>
      <c r="I5314" s="259"/>
      <c r="J5314" s="259"/>
    </row>
    <row r="5315" spans="1:10">
      <c r="A5315" s="259"/>
      <c r="B5315" s="259"/>
      <c r="C5315" s="259"/>
      <c r="D5315" s="259"/>
      <c r="E5315" s="259"/>
      <c r="F5315" s="270"/>
      <c r="G5315" s="259"/>
      <c r="H5315" s="259"/>
      <c r="I5315" s="259"/>
      <c r="J5315" s="259"/>
    </row>
    <row r="5316" spans="1:10">
      <c r="A5316" s="259"/>
      <c r="B5316" s="259"/>
      <c r="C5316" s="259"/>
      <c r="D5316" s="259"/>
      <c r="E5316" s="259"/>
      <c r="F5316" s="270"/>
      <c r="G5316" s="259"/>
      <c r="H5316" s="259"/>
      <c r="I5316" s="259"/>
      <c r="J5316" s="259"/>
    </row>
    <row r="5317" spans="1:10">
      <c r="A5317" s="259"/>
      <c r="B5317" s="259"/>
      <c r="C5317" s="259"/>
      <c r="D5317" s="259"/>
      <c r="E5317" s="259"/>
      <c r="F5317" s="270"/>
      <c r="G5317" s="259"/>
      <c r="H5317" s="259"/>
      <c r="I5317" s="259"/>
      <c r="J5317" s="259"/>
    </row>
    <row r="5318" spans="1:10">
      <c r="A5318" s="259"/>
      <c r="B5318" s="259"/>
      <c r="C5318" s="259"/>
      <c r="D5318" s="259"/>
      <c r="E5318" s="259"/>
      <c r="F5318" s="270"/>
      <c r="G5318" s="259"/>
      <c r="H5318" s="259"/>
      <c r="I5318" s="259"/>
      <c r="J5318" s="259"/>
    </row>
    <row r="5319" spans="1:10">
      <c r="A5319" s="259"/>
      <c r="B5319" s="259"/>
      <c r="C5319" s="259"/>
      <c r="D5319" s="259"/>
      <c r="E5319" s="259"/>
      <c r="F5319" s="270"/>
      <c r="G5319" s="259"/>
      <c r="H5319" s="259"/>
      <c r="I5319" s="259"/>
      <c r="J5319" s="259"/>
    </row>
    <row r="5320" spans="1:10">
      <c r="A5320" s="259"/>
      <c r="B5320" s="259"/>
      <c r="C5320" s="259"/>
      <c r="D5320" s="259"/>
      <c r="E5320" s="259"/>
      <c r="F5320" s="270"/>
      <c r="G5320" s="259"/>
      <c r="H5320" s="259"/>
      <c r="I5320" s="259"/>
      <c r="J5320" s="259"/>
    </row>
    <row r="5321" spans="1:10">
      <c r="A5321" s="259"/>
      <c r="B5321" s="259"/>
      <c r="C5321" s="259"/>
      <c r="D5321" s="259"/>
      <c r="E5321" s="259"/>
      <c r="F5321" s="270"/>
      <c r="G5321" s="259"/>
      <c r="H5321" s="259"/>
      <c r="I5321" s="259"/>
      <c r="J5321" s="259"/>
    </row>
    <row r="5322" spans="1:10">
      <c r="A5322" s="259"/>
      <c r="B5322" s="259"/>
      <c r="C5322" s="259"/>
      <c r="D5322" s="259"/>
      <c r="E5322" s="259"/>
      <c r="F5322" s="270"/>
      <c r="G5322" s="259"/>
      <c r="H5322" s="259"/>
      <c r="I5322" s="259"/>
      <c r="J5322" s="259"/>
    </row>
    <row r="5323" spans="1:10">
      <c r="A5323" s="259"/>
      <c r="B5323" s="259"/>
      <c r="C5323" s="259"/>
      <c r="D5323" s="259"/>
      <c r="E5323" s="259"/>
      <c r="F5323" s="270"/>
      <c r="G5323" s="259"/>
      <c r="H5323" s="259"/>
      <c r="I5323" s="259"/>
      <c r="J5323" s="259"/>
    </row>
    <row r="5324" spans="1:10">
      <c r="A5324" s="259"/>
      <c r="B5324" s="259"/>
      <c r="C5324" s="259"/>
      <c r="D5324" s="259"/>
      <c r="E5324" s="259"/>
      <c r="F5324" s="270"/>
      <c r="G5324" s="259"/>
      <c r="H5324" s="259"/>
      <c r="I5324" s="259"/>
      <c r="J5324" s="259"/>
    </row>
    <row r="5325" spans="1:10">
      <c r="A5325" s="259"/>
      <c r="B5325" s="259"/>
      <c r="C5325" s="259"/>
      <c r="D5325" s="259"/>
      <c r="E5325" s="259"/>
      <c r="F5325" s="270"/>
      <c r="G5325" s="259"/>
      <c r="H5325" s="259"/>
      <c r="I5325" s="259"/>
      <c r="J5325" s="259"/>
    </row>
    <row r="5326" spans="1:10">
      <c r="A5326" s="259"/>
      <c r="B5326" s="259"/>
      <c r="C5326" s="259"/>
      <c r="D5326" s="259"/>
      <c r="E5326" s="259"/>
      <c r="F5326" s="270"/>
      <c r="G5326" s="259"/>
      <c r="H5326" s="259"/>
      <c r="I5326" s="259"/>
      <c r="J5326" s="259"/>
    </row>
    <row r="5327" spans="1:10">
      <c r="A5327" s="259"/>
      <c r="B5327" s="259"/>
      <c r="C5327" s="259"/>
      <c r="D5327" s="259"/>
      <c r="E5327" s="259"/>
      <c r="F5327" s="270"/>
      <c r="G5327" s="259"/>
      <c r="H5327" s="259"/>
      <c r="I5327" s="259"/>
      <c r="J5327" s="259"/>
    </row>
    <row r="5328" spans="1:10">
      <c r="A5328" s="259"/>
      <c r="B5328" s="259"/>
      <c r="C5328" s="259"/>
      <c r="D5328" s="259"/>
      <c r="E5328" s="259"/>
      <c r="F5328" s="270"/>
      <c r="G5328" s="259"/>
      <c r="H5328" s="259"/>
      <c r="I5328" s="259"/>
      <c r="J5328" s="259"/>
    </row>
    <row r="5329" spans="1:10">
      <c r="A5329" s="259"/>
      <c r="B5329" s="259"/>
      <c r="C5329" s="259"/>
      <c r="D5329" s="259"/>
      <c r="E5329" s="259"/>
      <c r="F5329" s="270"/>
      <c r="G5329" s="259"/>
      <c r="H5329" s="259"/>
      <c r="I5329" s="259"/>
      <c r="J5329" s="259"/>
    </row>
    <row r="5330" spans="1:10">
      <c r="A5330" s="259"/>
      <c r="B5330" s="259"/>
      <c r="C5330" s="259"/>
      <c r="D5330" s="259"/>
      <c r="E5330" s="259"/>
      <c r="F5330" s="270"/>
      <c r="G5330" s="259"/>
      <c r="H5330" s="259"/>
      <c r="I5330" s="259"/>
      <c r="J5330" s="259"/>
    </row>
    <row r="5331" spans="1:10">
      <c r="A5331" s="259"/>
      <c r="B5331" s="259"/>
      <c r="C5331" s="259"/>
      <c r="D5331" s="259"/>
      <c r="E5331" s="259"/>
      <c r="F5331" s="270"/>
      <c r="G5331" s="259"/>
      <c r="H5331" s="259"/>
      <c r="I5331" s="259"/>
      <c r="J5331" s="259"/>
    </row>
    <row r="5332" spans="1:10">
      <c r="A5332" s="259"/>
      <c r="B5332" s="259"/>
      <c r="C5332" s="259"/>
      <c r="D5332" s="259"/>
      <c r="E5332" s="259"/>
      <c r="F5332" s="270"/>
      <c r="G5332" s="259"/>
      <c r="H5332" s="259"/>
      <c r="I5332" s="259"/>
      <c r="J5332" s="259"/>
    </row>
    <row r="5333" spans="1:10">
      <c r="A5333" s="259"/>
      <c r="B5333" s="259"/>
      <c r="C5333" s="259"/>
      <c r="D5333" s="259"/>
      <c r="E5333" s="259"/>
      <c r="F5333" s="270"/>
      <c r="G5333" s="259"/>
      <c r="H5333" s="259"/>
      <c r="I5333" s="259"/>
      <c r="J5333" s="259"/>
    </row>
    <row r="5334" spans="1:10">
      <c r="A5334" s="259"/>
      <c r="B5334" s="259"/>
      <c r="C5334" s="259"/>
      <c r="D5334" s="259"/>
      <c r="E5334" s="259"/>
      <c r="F5334" s="270"/>
      <c r="G5334" s="259"/>
      <c r="H5334" s="259"/>
      <c r="I5334" s="259"/>
      <c r="J5334" s="259"/>
    </row>
    <row r="5335" spans="1:10">
      <c r="A5335" s="259"/>
      <c r="B5335" s="259"/>
      <c r="C5335" s="259"/>
      <c r="D5335" s="259"/>
      <c r="E5335" s="259"/>
      <c r="F5335" s="270"/>
      <c r="G5335" s="259"/>
      <c r="H5335" s="259"/>
      <c r="I5335" s="259"/>
      <c r="J5335" s="259"/>
    </row>
    <row r="5336" spans="1:10">
      <c r="A5336" s="259"/>
      <c r="B5336" s="259"/>
      <c r="C5336" s="259"/>
      <c r="D5336" s="259"/>
      <c r="E5336" s="259"/>
      <c r="F5336" s="270"/>
      <c r="G5336" s="259"/>
      <c r="H5336" s="259"/>
      <c r="I5336" s="259"/>
      <c r="J5336" s="259"/>
    </row>
    <row r="5337" spans="1:10">
      <c r="A5337" s="259"/>
      <c r="B5337" s="259"/>
      <c r="C5337" s="259"/>
      <c r="D5337" s="259"/>
      <c r="E5337" s="259"/>
      <c r="F5337" s="270"/>
      <c r="G5337" s="259"/>
      <c r="H5337" s="259"/>
      <c r="I5337" s="259"/>
      <c r="J5337" s="259"/>
    </row>
    <row r="5338" spans="1:10">
      <c r="A5338" s="259"/>
      <c r="B5338" s="259"/>
      <c r="C5338" s="259"/>
      <c r="D5338" s="259"/>
      <c r="E5338" s="259"/>
      <c r="F5338" s="270"/>
      <c r="G5338" s="259"/>
      <c r="H5338" s="259"/>
      <c r="I5338" s="259"/>
      <c r="J5338" s="259"/>
    </row>
    <row r="5339" spans="1:10">
      <c r="A5339" s="259"/>
      <c r="B5339" s="259"/>
      <c r="C5339" s="259"/>
      <c r="D5339" s="259"/>
      <c r="E5339" s="259"/>
      <c r="F5339" s="270"/>
      <c r="G5339" s="259"/>
      <c r="H5339" s="259"/>
      <c r="I5339" s="259"/>
      <c r="J5339" s="259"/>
    </row>
    <row r="5340" spans="1:10">
      <c r="A5340" s="259"/>
      <c r="B5340" s="259"/>
      <c r="C5340" s="259"/>
      <c r="D5340" s="259"/>
      <c r="E5340" s="259"/>
      <c r="F5340" s="270"/>
      <c r="G5340" s="259"/>
      <c r="H5340" s="259"/>
      <c r="I5340" s="259"/>
      <c r="J5340" s="259"/>
    </row>
    <row r="5341" spans="1:10">
      <c r="A5341" s="259"/>
      <c r="B5341" s="259"/>
      <c r="C5341" s="259"/>
      <c r="D5341" s="259"/>
      <c r="E5341" s="259"/>
      <c r="F5341" s="270"/>
      <c r="G5341" s="259"/>
      <c r="H5341" s="259"/>
      <c r="I5341" s="259"/>
      <c r="J5341" s="259"/>
    </row>
    <row r="5342" spans="1:10">
      <c r="A5342" s="259"/>
      <c r="B5342" s="259"/>
      <c r="C5342" s="259"/>
      <c r="D5342" s="259"/>
      <c r="E5342" s="259"/>
      <c r="F5342" s="270"/>
      <c r="G5342" s="259"/>
      <c r="H5342" s="259"/>
      <c r="I5342" s="259"/>
      <c r="J5342" s="259"/>
    </row>
    <row r="5343" spans="1:10">
      <c r="A5343" s="259"/>
      <c r="B5343" s="259"/>
      <c r="C5343" s="259"/>
      <c r="D5343" s="259"/>
      <c r="E5343" s="259"/>
      <c r="F5343" s="270"/>
      <c r="G5343" s="259"/>
      <c r="H5343" s="259"/>
      <c r="I5343" s="259"/>
      <c r="J5343" s="259"/>
    </row>
    <row r="5344" spans="1:10">
      <c r="A5344" s="259"/>
      <c r="B5344" s="259"/>
      <c r="C5344" s="259"/>
      <c r="D5344" s="259"/>
      <c r="E5344" s="259"/>
      <c r="F5344" s="270"/>
      <c r="G5344" s="259"/>
      <c r="H5344" s="259"/>
      <c r="I5344" s="259"/>
      <c r="J5344" s="259"/>
    </row>
    <row r="5345" spans="1:10">
      <c r="A5345" s="259"/>
      <c r="B5345" s="259"/>
      <c r="C5345" s="259"/>
      <c r="D5345" s="259"/>
      <c r="E5345" s="259"/>
      <c r="F5345" s="270"/>
      <c r="G5345" s="259"/>
      <c r="H5345" s="259"/>
      <c r="I5345" s="259"/>
      <c r="J5345" s="259"/>
    </row>
    <row r="5346" spans="1:10">
      <c r="A5346" s="259"/>
      <c r="B5346" s="259"/>
      <c r="C5346" s="259"/>
      <c r="D5346" s="259"/>
      <c r="E5346" s="259"/>
      <c r="F5346" s="270"/>
      <c r="G5346" s="259"/>
      <c r="H5346" s="259"/>
      <c r="I5346" s="259"/>
      <c r="J5346" s="259"/>
    </row>
    <row r="5347" spans="1:10">
      <c r="A5347" s="259"/>
      <c r="B5347" s="259"/>
      <c r="C5347" s="259"/>
      <c r="D5347" s="259"/>
      <c r="E5347" s="259"/>
      <c r="F5347" s="270"/>
      <c r="G5347" s="259"/>
      <c r="H5347" s="259"/>
      <c r="I5347" s="259"/>
      <c r="J5347" s="259"/>
    </row>
    <row r="5348" spans="1:10">
      <c r="A5348" s="259"/>
      <c r="B5348" s="259"/>
      <c r="C5348" s="259"/>
      <c r="D5348" s="259"/>
      <c r="E5348" s="259"/>
      <c r="F5348" s="270"/>
      <c r="G5348" s="259"/>
      <c r="H5348" s="259"/>
      <c r="I5348" s="259"/>
      <c r="J5348" s="259"/>
    </row>
    <row r="5349" spans="1:10">
      <c r="A5349" s="259"/>
      <c r="B5349" s="259"/>
      <c r="C5349" s="259"/>
      <c r="D5349" s="259"/>
      <c r="E5349" s="259"/>
      <c r="F5349" s="270"/>
      <c r="G5349" s="259"/>
      <c r="H5349" s="259"/>
      <c r="I5349" s="259"/>
      <c r="J5349" s="259"/>
    </row>
    <row r="5350" spans="1:10">
      <c r="A5350" s="259"/>
      <c r="B5350" s="259"/>
      <c r="C5350" s="259"/>
      <c r="D5350" s="259"/>
      <c r="E5350" s="259"/>
      <c r="F5350" s="270"/>
      <c r="G5350" s="259"/>
      <c r="H5350" s="259"/>
      <c r="I5350" s="259"/>
      <c r="J5350" s="259"/>
    </row>
    <row r="5351" spans="1:10">
      <c r="A5351" s="259"/>
      <c r="B5351" s="259"/>
      <c r="C5351" s="259"/>
      <c r="D5351" s="259"/>
      <c r="E5351" s="259"/>
      <c r="F5351" s="270"/>
      <c r="G5351" s="259"/>
      <c r="H5351" s="259"/>
      <c r="I5351" s="259"/>
      <c r="J5351" s="259"/>
    </row>
    <row r="5352" spans="1:10">
      <c r="A5352" s="259"/>
      <c r="B5352" s="259"/>
      <c r="C5352" s="259"/>
      <c r="D5352" s="259"/>
      <c r="E5352" s="259"/>
      <c r="F5352" s="270"/>
      <c r="G5352" s="259"/>
      <c r="H5352" s="259"/>
      <c r="I5352" s="259"/>
      <c r="J5352" s="259"/>
    </row>
    <row r="5353" spans="1:10">
      <c r="A5353" s="259"/>
      <c r="B5353" s="259"/>
      <c r="C5353" s="259"/>
      <c r="D5353" s="259"/>
      <c r="E5353" s="259"/>
      <c r="F5353" s="270"/>
      <c r="G5353" s="259"/>
      <c r="H5353" s="259"/>
      <c r="I5353" s="259"/>
      <c r="J5353" s="259"/>
    </row>
    <row r="5354" spans="1:10">
      <c r="A5354" s="259"/>
      <c r="B5354" s="259"/>
      <c r="C5354" s="259"/>
      <c r="D5354" s="259"/>
      <c r="E5354" s="259"/>
      <c r="F5354" s="270"/>
      <c r="G5354" s="259"/>
      <c r="H5354" s="259"/>
      <c r="I5354" s="259"/>
      <c r="J5354" s="259"/>
    </row>
    <row r="5355" spans="1:10">
      <c r="A5355" s="259"/>
      <c r="B5355" s="259"/>
      <c r="C5355" s="259"/>
      <c r="D5355" s="259"/>
      <c r="E5355" s="259"/>
      <c r="F5355" s="270"/>
      <c r="G5355" s="259"/>
      <c r="H5355" s="259"/>
      <c r="I5355" s="259"/>
      <c r="J5355" s="259"/>
    </row>
    <row r="5356" spans="1:10">
      <c r="A5356" s="259"/>
      <c r="B5356" s="259"/>
      <c r="C5356" s="259"/>
      <c r="D5356" s="259"/>
      <c r="E5356" s="259"/>
      <c r="F5356" s="270"/>
      <c r="G5356" s="259"/>
      <c r="H5356" s="259"/>
      <c r="I5356" s="259"/>
      <c r="J5356" s="259"/>
    </row>
    <row r="5357" spans="1:10">
      <c r="A5357" s="259"/>
      <c r="B5357" s="259"/>
      <c r="C5357" s="259"/>
      <c r="D5357" s="259"/>
      <c r="E5357" s="259"/>
      <c r="F5357" s="270"/>
      <c r="G5357" s="259"/>
      <c r="H5357" s="259"/>
      <c r="I5357" s="259"/>
      <c r="J5357" s="259"/>
    </row>
    <row r="5358" spans="1:10">
      <c r="A5358" s="259"/>
      <c r="B5358" s="259"/>
      <c r="C5358" s="259"/>
      <c r="D5358" s="259"/>
      <c r="E5358" s="259"/>
      <c r="F5358" s="270"/>
      <c r="G5358" s="259"/>
      <c r="H5358" s="259"/>
      <c r="I5358" s="259"/>
      <c r="J5358" s="259"/>
    </row>
    <row r="5359" spans="1:10">
      <c r="A5359" s="259"/>
      <c r="B5359" s="259"/>
      <c r="C5359" s="259"/>
      <c r="D5359" s="259"/>
      <c r="E5359" s="259"/>
      <c r="F5359" s="270"/>
      <c r="G5359" s="259"/>
      <c r="H5359" s="259"/>
      <c r="I5359" s="259"/>
      <c r="J5359" s="259"/>
    </row>
    <row r="5360" spans="1:10">
      <c r="A5360" s="259"/>
      <c r="B5360" s="259"/>
      <c r="C5360" s="259"/>
      <c r="D5360" s="259"/>
      <c r="E5360" s="259"/>
      <c r="F5360" s="270"/>
      <c r="G5360" s="259"/>
      <c r="H5360" s="259"/>
      <c r="I5360" s="259"/>
      <c r="J5360" s="259"/>
    </row>
    <row r="5361" spans="1:10">
      <c r="A5361" s="259"/>
      <c r="B5361" s="259"/>
      <c r="C5361" s="259"/>
      <c r="D5361" s="259"/>
      <c r="E5361" s="259"/>
      <c r="F5361" s="270"/>
      <c r="G5361" s="259"/>
      <c r="H5361" s="259"/>
      <c r="I5361" s="259"/>
      <c r="J5361" s="259"/>
    </row>
    <row r="5362" spans="1:10">
      <c r="A5362" s="259"/>
      <c r="B5362" s="259"/>
      <c r="C5362" s="259"/>
      <c r="D5362" s="259"/>
      <c r="E5362" s="259"/>
      <c r="F5362" s="270"/>
      <c r="G5362" s="259"/>
      <c r="H5362" s="259"/>
      <c r="I5362" s="259"/>
      <c r="J5362" s="259"/>
    </row>
    <row r="5363" spans="1:10">
      <c r="A5363" s="259"/>
      <c r="B5363" s="259"/>
      <c r="C5363" s="259"/>
      <c r="D5363" s="259"/>
      <c r="E5363" s="259"/>
      <c r="F5363" s="270"/>
      <c r="G5363" s="259"/>
      <c r="H5363" s="259"/>
      <c r="I5363" s="259"/>
      <c r="J5363" s="259"/>
    </row>
    <row r="5364" spans="1:10">
      <c r="A5364" s="259"/>
      <c r="B5364" s="259"/>
      <c r="C5364" s="259"/>
      <c r="D5364" s="259"/>
      <c r="E5364" s="259"/>
      <c r="F5364" s="270"/>
      <c r="G5364" s="259"/>
      <c r="H5364" s="259"/>
      <c r="I5364" s="259"/>
      <c r="J5364" s="259"/>
    </row>
    <row r="5365" spans="1:10">
      <c r="A5365" s="259"/>
      <c r="B5365" s="259"/>
      <c r="C5365" s="259"/>
      <c r="D5365" s="259"/>
      <c r="E5365" s="259"/>
      <c r="F5365" s="270"/>
      <c r="G5365" s="259"/>
      <c r="H5365" s="259"/>
      <c r="I5365" s="259"/>
      <c r="J5365" s="259"/>
    </row>
    <row r="5366" spans="1:10">
      <c r="A5366" s="259"/>
      <c r="B5366" s="259"/>
      <c r="C5366" s="259"/>
      <c r="D5366" s="259"/>
      <c r="E5366" s="259"/>
      <c r="F5366" s="270"/>
      <c r="G5366" s="259"/>
      <c r="H5366" s="259"/>
      <c r="I5366" s="259"/>
      <c r="J5366" s="259"/>
    </row>
    <row r="5367" spans="1:10">
      <c r="A5367" s="259"/>
      <c r="B5367" s="259"/>
      <c r="C5367" s="259"/>
      <c r="D5367" s="259"/>
      <c r="E5367" s="259"/>
      <c r="F5367" s="270"/>
      <c r="G5367" s="259"/>
      <c r="H5367" s="259"/>
      <c r="I5367" s="259"/>
      <c r="J5367" s="259"/>
    </row>
    <row r="5368" spans="1:10">
      <c r="A5368" s="259"/>
      <c r="B5368" s="259"/>
      <c r="C5368" s="259"/>
      <c r="D5368" s="259"/>
      <c r="E5368" s="259"/>
      <c r="F5368" s="270"/>
      <c r="G5368" s="259"/>
      <c r="H5368" s="259"/>
      <c r="I5368" s="259"/>
      <c r="J5368" s="259"/>
    </row>
    <row r="5369" spans="1:10">
      <c r="A5369" s="259"/>
      <c r="B5369" s="259"/>
      <c r="C5369" s="259"/>
      <c r="D5369" s="259"/>
      <c r="E5369" s="259"/>
      <c r="F5369" s="270"/>
      <c r="G5369" s="259"/>
      <c r="H5369" s="259"/>
      <c r="I5369" s="259"/>
      <c r="J5369" s="259"/>
    </row>
    <row r="5370" spans="1:10">
      <c r="A5370" s="259"/>
      <c r="B5370" s="259"/>
      <c r="C5370" s="259"/>
      <c r="D5370" s="259"/>
      <c r="E5370" s="259"/>
      <c r="F5370" s="270"/>
      <c r="G5370" s="259"/>
      <c r="H5370" s="259"/>
      <c r="I5370" s="259"/>
      <c r="J5370" s="259"/>
    </row>
    <row r="5371" spans="1:10">
      <c r="A5371" s="259"/>
      <c r="B5371" s="259"/>
      <c r="C5371" s="259"/>
      <c r="D5371" s="259"/>
      <c r="E5371" s="259"/>
      <c r="F5371" s="270"/>
      <c r="G5371" s="259"/>
      <c r="H5371" s="259"/>
      <c r="I5371" s="259"/>
      <c r="J5371" s="259"/>
    </row>
    <row r="5372" spans="1:10">
      <c r="A5372" s="259"/>
      <c r="B5372" s="259"/>
      <c r="C5372" s="259"/>
      <c r="D5372" s="259"/>
      <c r="E5372" s="259"/>
      <c r="F5372" s="270"/>
      <c r="G5372" s="259"/>
      <c r="H5372" s="259"/>
      <c r="I5372" s="259"/>
      <c r="J5372" s="259"/>
    </row>
    <row r="5373" spans="1:10">
      <c r="A5373" s="259"/>
      <c r="B5373" s="259"/>
      <c r="C5373" s="259"/>
      <c r="D5373" s="259"/>
      <c r="E5373" s="259"/>
      <c r="F5373" s="270"/>
      <c r="G5373" s="259"/>
      <c r="H5373" s="259"/>
      <c r="I5373" s="259"/>
      <c r="J5373" s="259"/>
    </row>
    <row r="5374" spans="1:10">
      <c r="A5374" s="259"/>
      <c r="B5374" s="259"/>
      <c r="C5374" s="259"/>
      <c r="D5374" s="259"/>
      <c r="E5374" s="259"/>
      <c r="F5374" s="270"/>
      <c r="G5374" s="259"/>
      <c r="H5374" s="259"/>
      <c r="I5374" s="259"/>
      <c r="J5374" s="259"/>
    </row>
    <row r="5375" spans="1:10">
      <c r="A5375" s="259"/>
      <c r="B5375" s="259"/>
      <c r="C5375" s="259"/>
      <c r="D5375" s="259"/>
      <c r="E5375" s="259"/>
      <c r="F5375" s="270"/>
      <c r="G5375" s="259"/>
      <c r="H5375" s="259"/>
      <c r="I5375" s="259"/>
      <c r="J5375" s="259"/>
    </row>
    <row r="5376" spans="1:10">
      <c r="A5376" s="259"/>
      <c r="B5376" s="259"/>
      <c r="C5376" s="259"/>
      <c r="D5376" s="259"/>
      <c r="E5376" s="259"/>
      <c r="F5376" s="270"/>
      <c r="G5376" s="259"/>
      <c r="H5376" s="259"/>
      <c r="I5376" s="259"/>
      <c r="J5376" s="259"/>
    </row>
    <row r="5377" spans="1:10">
      <c r="A5377" s="259"/>
      <c r="B5377" s="259"/>
      <c r="C5377" s="259"/>
      <c r="D5377" s="259"/>
      <c r="E5377" s="259"/>
      <c r="F5377" s="270"/>
      <c r="G5377" s="259"/>
      <c r="H5377" s="259"/>
      <c r="I5377" s="259"/>
      <c r="J5377" s="259"/>
    </row>
    <row r="5378" spans="1:10">
      <c r="A5378" s="259"/>
      <c r="B5378" s="259"/>
      <c r="C5378" s="259"/>
      <c r="D5378" s="259"/>
      <c r="E5378" s="259"/>
      <c r="F5378" s="270"/>
      <c r="G5378" s="259"/>
      <c r="H5378" s="259"/>
      <c r="I5378" s="259"/>
      <c r="J5378" s="259"/>
    </row>
    <row r="5379" spans="1:10">
      <c r="A5379" s="259"/>
      <c r="B5379" s="259"/>
      <c r="C5379" s="259"/>
      <c r="D5379" s="259"/>
      <c r="E5379" s="259"/>
      <c r="F5379" s="270"/>
      <c r="G5379" s="259"/>
      <c r="H5379" s="259"/>
      <c r="I5379" s="259"/>
      <c r="J5379" s="259"/>
    </row>
    <row r="5380" spans="1:10">
      <c r="A5380" s="259"/>
      <c r="B5380" s="259"/>
      <c r="C5380" s="259"/>
      <c r="D5380" s="259"/>
      <c r="E5380" s="259"/>
      <c r="F5380" s="270"/>
      <c r="G5380" s="259"/>
      <c r="H5380" s="259"/>
      <c r="I5380" s="259"/>
      <c r="J5380" s="259"/>
    </row>
    <row r="5381" spans="1:10">
      <c r="A5381" s="259"/>
      <c r="B5381" s="259"/>
      <c r="C5381" s="259"/>
      <c r="D5381" s="259"/>
      <c r="E5381" s="259"/>
      <c r="F5381" s="270"/>
      <c r="G5381" s="259"/>
      <c r="H5381" s="259"/>
      <c r="I5381" s="259"/>
      <c r="J5381" s="259"/>
    </row>
    <row r="5382" spans="1:10">
      <c r="A5382" s="259"/>
      <c r="B5382" s="259"/>
      <c r="C5382" s="259"/>
      <c r="D5382" s="259"/>
      <c r="E5382" s="259"/>
      <c r="F5382" s="270"/>
      <c r="G5382" s="259"/>
      <c r="H5382" s="259"/>
      <c r="I5382" s="259"/>
      <c r="J5382" s="259"/>
    </row>
    <row r="5383" spans="1:10">
      <c r="A5383" s="259"/>
      <c r="B5383" s="259"/>
      <c r="C5383" s="259"/>
      <c r="D5383" s="259"/>
      <c r="E5383" s="259"/>
      <c r="F5383" s="270"/>
      <c r="G5383" s="259"/>
      <c r="H5383" s="259"/>
      <c r="I5383" s="259"/>
      <c r="J5383" s="259"/>
    </row>
    <row r="5384" spans="1:10">
      <c r="A5384" s="259"/>
      <c r="B5384" s="259"/>
      <c r="C5384" s="259"/>
      <c r="D5384" s="259"/>
      <c r="E5384" s="259"/>
      <c r="F5384" s="270"/>
      <c r="G5384" s="259"/>
      <c r="H5384" s="259"/>
      <c r="I5384" s="259"/>
      <c r="J5384" s="259"/>
    </row>
    <row r="5385" spans="1:10">
      <c r="A5385" s="259"/>
      <c r="B5385" s="259"/>
      <c r="C5385" s="259"/>
      <c r="D5385" s="259"/>
      <c r="E5385" s="259"/>
      <c r="F5385" s="270"/>
      <c r="G5385" s="259"/>
      <c r="H5385" s="259"/>
      <c r="I5385" s="259"/>
      <c r="J5385" s="259"/>
    </row>
    <row r="5386" spans="1:10">
      <c r="A5386" s="259"/>
      <c r="B5386" s="259"/>
      <c r="C5386" s="259"/>
      <c r="D5386" s="259"/>
      <c r="E5386" s="259"/>
      <c r="F5386" s="270"/>
      <c r="G5386" s="259"/>
      <c r="H5386" s="259"/>
      <c r="I5386" s="259"/>
      <c r="J5386" s="259"/>
    </row>
    <row r="5387" spans="1:10">
      <c r="A5387" s="259"/>
      <c r="B5387" s="259"/>
      <c r="C5387" s="259"/>
      <c r="D5387" s="259"/>
      <c r="E5387" s="259"/>
      <c r="F5387" s="270"/>
      <c r="G5387" s="259"/>
      <c r="H5387" s="259"/>
      <c r="I5387" s="259"/>
      <c r="J5387" s="259"/>
    </row>
    <row r="5388" spans="1:10">
      <c r="A5388" s="259"/>
      <c r="B5388" s="259"/>
      <c r="C5388" s="259"/>
      <c r="D5388" s="259"/>
      <c r="E5388" s="259"/>
      <c r="F5388" s="270"/>
      <c r="G5388" s="259"/>
      <c r="H5388" s="259"/>
      <c r="I5388" s="259"/>
      <c r="J5388" s="259"/>
    </row>
    <row r="5389" spans="1:10">
      <c r="A5389" s="259"/>
      <c r="B5389" s="259"/>
      <c r="C5389" s="259"/>
      <c r="D5389" s="259"/>
      <c r="E5389" s="259"/>
      <c r="F5389" s="270"/>
      <c r="G5389" s="259"/>
      <c r="H5389" s="259"/>
      <c r="I5389" s="259"/>
      <c r="J5389" s="259"/>
    </row>
    <row r="5390" spans="1:10">
      <c r="A5390" s="259"/>
      <c r="B5390" s="259"/>
      <c r="C5390" s="259"/>
      <c r="D5390" s="259"/>
      <c r="E5390" s="259"/>
      <c r="F5390" s="270"/>
      <c r="G5390" s="259"/>
      <c r="H5390" s="259"/>
      <c r="I5390" s="259"/>
      <c r="J5390" s="259"/>
    </row>
    <row r="5391" spans="1:10">
      <c r="A5391" s="259"/>
      <c r="B5391" s="259"/>
      <c r="C5391" s="259"/>
      <c r="D5391" s="259"/>
      <c r="E5391" s="259"/>
      <c r="F5391" s="270"/>
      <c r="G5391" s="259"/>
      <c r="H5391" s="259"/>
      <c r="I5391" s="259"/>
      <c r="J5391" s="259"/>
    </row>
    <row r="5392" spans="1:10">
      <c r="A5392" s="259"/>
      <c r="B5392" s="259"/>
      <c r="C5392" s="259"/>
      <c r="D5392" s="259"/>
      <c r="E5392" s="259"/>
      <c r="F5392" s="270"/>
      <c r="G5392" s="259"/>
      <c r="H5392" s="259"/>
      <c r="I5392" s="259"/>
      <c r="J5392" s="259"/>
    </row>
    <row r="5393" spans="1:10">
      <c r="A5393" s="259"/>
      <c r="B5393" s="259"/>
      <c r="C5393" s="259"/>
      <c r="D5393" s="259"/>
      <c r="E5393" s="259"/>
      <c r="F5393" s="270"/>
      <c r="G5393" s="259"/>
      <c r="H5393" s="259"/>
      <c r="I5393" s="259"/>
      <c r="J5393" s="259"/>
    </row>
    <row r="5394" spans="1:10">
      <c r="A5394" s="259"/>
      <c r="B5394" s="259"/>
      <c r="C5394" s="259"/>
      <c r="D5394" s="259"/>
      <c r="E5394" s="259"/>
      <c r="F5394" s="270"/>
      <c r="G5394" s="259"/>
      <c r="H5394" s="259"/>
      <c r="I5394" s="259"/>
      <c r="J5394" s="259"/>
    </row>
    <row r="5395" spans="1:10">
      <c r="A5395" s="259"/>
      <c r="B5395" s="259"/>
      <c r="C5395" s="259"/>
      <c r="D5395" s="259"/>
      <c r="E5395" s="259"/>
      <c r="F5395" s="270"/>
      <c r="G5395" s="259"/>
      <c r="H5395" s="259"/>
      <c r="I5395" s="259"/>
      <c r="J5395" s="259"/>
    </row>
    <row r="5396" spans="1:10">
      <c r="A5396" s="259"/>
      <c r="B5396" s="259"/>
      <c r="C5396" s="259"/>
      <c r="D5396" s="259"/>
      <c r="E5396" s="259"/>
      <c r="F5396" s="270"/>
      <c r="G5396" s="259"/>
      <c r="H5396" s="259"/>
      <c r="I5396" s="259"/>
      <c r="J5396" s="259"/>
    </row>
    <row r="5397" spans="1:10">
      <c r="A5397" s="259"/>
      <c r="B5397" s="259"/>
      <c r="C5397" s="259"/>
      <c r="D5397" s="259"/>
      <c r="E5397" s="259"/>
      <c r="F5397" s="270"/>
      <c r="G5397" s="259"/>
      <c r="H5397" s="259"/>
      <c r="I5397" s="259"/>
      <c r="J5397" s="259"/>
    </row>
    <row r="5398" spans="1:10">
      <c r="A5398" s="259"/>
      <c r="B5398" s="259"/>
      <c r="C5398" s="259"/>
      <c r="D5398" s="259"/>
      <c r="E5398" s="259"/>
      <c r="F5398" s="270"/>
      <c r="G5398" s="259"/>
      <c r="H5398" s="259"/>
      <c r="I5398" s="259"/>
      <c r="J5398" s="259"/>
    </row>
    <row r="5399" spans="1:10">
      <c r="A5399" s="259"/>
      <c r="B5399" s="259"/>
      <c r="C5399" s="259"/>
      <c r="D5399" s="259"/>
      <c r="E5399" s="259"/>
      <c r="F5399" s="270"/>
      <c r="G5399" s="259"/>
      <c r="H5399" s="259"/>
      <c r="I5399" s="259"/>
      <c r="J5399" s="259"/>
    </row>
    <row r="5400" spans="1:10">
      <c r="A5400" s="259"/>
      <c r="B5400" s="259"/>
      <c r="C5400" s="259"/>
      <c r="D5400" s="259"/>
      <c r="E5400" s="259"/>
      <c r="F5400" s="270"/>
      <c r="G5400" s="259"/>
      <c r="H5400" s="259"/>
      <c r="I5400" s="259"/>
      <c r="J5400" s="259"/>
    </row>
    <row r="5401" spans="1:10">
      <c r="A5401" s="259"/>
      <c r="B5401" s="259"/>
      <c r="C5401" s="259"/>
      <c r="D5401" s="259"/>
      <c r="E5401" s="259"/>
      <c r="F5401" s="270"/>
      <c r="G5401" s="259"/>
      <c r="H5401" s="259"/>
      <c r="I5401" s="259"/>
      <c r="J5401" s="259"/>
    </row>
    <row r="5402" spans="1:10">
      <c r="A5402" s="259"/>
      <c r="B5402" s="259"/>
      <c r="C5402" s="259"/>
      <c r="D5402" s="259"/>
      <c r="E5402" s="259"/>
      <c r="F5402" s="270"/>
      <c r="G5402" s="259"/>
      <c r="H5402" s="259"/>
      <c r="I5402" s="259"/>
      <c r="J5402" s="259"/>
    </row>
    <row r="5403" spans="1:10">
      <c r="A5403" s="259"/>
      <c r="B5403" s="259"/>
      <c r="C5403" s="259"/>
      <c r="D5403" s="259"/>
      <c r="E5403" s="259"/>
      <c r="F5403" s="270"/>
      <c r="G5403" s="259"/>
      <c r="H5403" s="259"/>
      <c r="I5403" s="259"/>
      <c r="J5403" s="259"/>
    </row>
    <row r="5404" spans="1:10">
      <c r="A5404" s="259"/>
      <c r="B5404" s="259"/>
      <c r="C5404" s="259"/>
      <c r="D5404" s="259"/>
      <c r="E5404" s="259"/>
      <c r="F5404" s="270"/>
      <c r="G5404" s="259"/>
      <c r="H5404" s="259"/>
      <c r="I5404" s="259"/>
      <c r="J5404" s="259"/>
    </row>
    <row r="5405" spans="1:10">
      <c r="A5405" s="259"/>
      <c r="B5405" s="259"/>
      <c r="C5405" s="259"/>
      <c r="D5405" s="259"/>
      <c r="E5405" s="259"/>
      <c r="F5405" s="270"/>
      <c r="G5405" s="259"/>
      <c r="H5405" s="259"/>
      <c r="I5405" s="259"/>
      <c r="J5405" s="259"/>
    </row>
    <row r="5406" spans="1:10">
      <c r="A5406" s="259"/>
      <c r="B5406" s="259"/>
      <c r="C5406" s="259"/>
      <c r="D5406" s="259"/>
      <c r="E5406" s="259"/>
      <c r="F5406" s="270"/>
      <c r="G5406" s="259"/>
      <c r="H5406" s="259"/>
      <c r="I5406" s="259"/>
      <c r="J5406" s="259"/>
    </row>
    <row r="5407" spans="1:10">
      <c r="A5407" s="259"/>
      <c r="B5407" s="259"/>
      <c r="C5407" s="259"/>
      <c r="D5407" s="259"/>
      <c r="E5407" s="259"/>
      <c r="F5407" s="270"/>
      <c r="G5407" s="259"/>
      <c r="H5407" s="259"/>
      <c r="I5407" s="259"/>
      <c r="J5407" s="259"/>
    </row>
    <row r="5408" spans="1:10">
      <c r="A5408" s="259"/>
      <c r="B5408" s="259"/>
      <c r="C5408" s="259"/>
      <c r="D5408" s="259"/>
      <c r="E5408" s="259"/>
      <c r="F5408" s="270"/>
      <c r="G5408" s="259"/>
      <c r="H5408" s="259"/>
      <c r="I5408" s="259"/>
      <c r="J5408" s="259"/>
    </row>
    <row r="5409" spans="1:10">
      <c r="A5409" s="259"/>
      <c r="B5409" s="259"/>
      <c r="C5409" s="259"/>
      <c r="D5409" s="259"/>
      <c r="E5409" s="259"/>
      <c r="F5409" s="270"/>
      <c r="G5409" s="259"/>
      <c r="H5409" s="259"/>
      <c r="I5409" s="259"/>
      <c r="J5409" s="259"/>
    </row>
    <row r="5410" spans="1:10">
      <c r="A5410" s="259"/>
      <c r="B5410" s="259"/>
      <c r="C5410" s="259"/>
      <c r="D5410" s="259"/>
      <c r="E5410" s="259"/>
      <c r="F5410" s="270"/>
      <c r="G5410" s="259"/>
      <c r="H5410" s="259"/>
      <c r="I5410" s="259"/>
      <c r="J5410" s="259"/>
    </row>
    <row r="5411" spans="1:10">
      <c r="A5411" s="259"/>
      <c r="B5411" s="259"/>
      <c r="C5411" s="259"/>
      <c r="D5411" s="259"/>
      <c r="E5411" s="259"/>
      <c r="F5411" s="270"/>
      <c r="G5411" s="259"/>
      <c r="H5411" s="259"/>
      <c r="I5411" s="259"/>
      <c r="J5411" s="259"/>
    </row>
    <row r="5412" spans="1:10">
      <c r="A5412" s="259"/>
      <c r="B5412" s="259"/>
      <c r="C5412" s="259"/>
      <c r="D5412" s="259"/>
      <c r="E5412" s="259"/>
      <c r="F5412" s="270"/>
      <c r="G5412" s="259"/>
      <c r="H5412" s="259"/>
      <c r="I5412" s="259"/>
      <c r="J5412" s="259"/>
    </row>
    <row r="5413" spans="1:10">
      <c r="A5413" s="259"/>
      <c r="B5413" s="259"/>
      <c r="C5413" s="259"/>
      <c r="D5413" s="259"/>
      <c r="E5413" s="259"/>
      <c r="F5413" s="270"/>
      <c r="G5413" s="259"/>
      <c r="H5413" s="259"/>
      <c r="I5413" s="259"/>
      <c r="J5413" s="259"/>
    </row>
    <row r="5414" spans="1:10">
      <c r="A5414" s="259"/>
      <c r="B5414" s="259"/>
      <c r="C5414" s="259"/>
      <c r="D5414" s="259"/>
      <c r="E5414" s="259"/>
      <c r="F5414" s="270"/>
      <c r="G5414" s="259"/>
      <c r="H5414" s="259"/>
      <c r="I5414" s="259"/>
      <c r="J5414" s="259"/>
    </row>
    <row r="5415" spans="1:10">
      <c r="A5415" s="259"/>
      <c r="B5415" s="259"/>
      <c r="C5415" s="259"/>
      <c r="D5415" s="259"/>
      <c r="E5415" s="259"/>
      <c r="F5415" s="270"/>
      <c r="G5415" s="259"/>
      <c r="H5415" s="259"/>
      <c r="I5415" s="259"/>
      <c r="J5415" s="259"/>
    </row>
    <row r="5416" spans="1:10">
      <c r="A5416" s="259"/>
      <c r="B5416" s="259"/>
      <c r="C5416" s="259"/>
      <c r="D5416" s="259"/>
      <c r="E5416" s="259"/>
      <c r="F5416" s="270"/>
      <c r="G5416" s="259"/>
      <c r="H5416" s="259"/>
      <c r="I5416" s="259"/>
      <c r="J5416" s="259"/>
    </row>
    <row r="5417" spans="1:10">
      <c r="A5417" s="259"/>
      <c r="B5417" s="259"/>
      <c r="C5417" s="259"/>
      <c r="D5417" s="259"/>
      <c r="E5417" s="259"/>
      <c r="F5417" s="270"/>
      <c r="G5417" s="259"/>
      <c r="H5417" s="259"/>
      <c r="I5417" s="259"/>
      <c r="J5417" s="259"/>
    </row>
    <row r="5418" spans="1:10">
      <c r="A5418" s="259"/>
      <c r="B5418" s="259"/>
      <c r="C5418" s="259"/>
      <c r="D5418" s="259"/>
      <c r="E5418" s="259"/>
      <c r="F5418" s="270"/>
      <c r="G5418" s="259"/>
      <c r="H5418" s="259"/>
      <c r="I5418" s="259"/>
      <c r="J5418" s="259"/>
    </row>
    <row r="5419" spans="1:10">
      <c r="A5419" s="259"/>
      <c r="B5419" s="259"/>
      <c r="C5419" s="259"/>
      <c r="D5419" s="259"/>
      <c r="E5419" s="259"/>
      <c r="F5419" s="270"/>
      <c r="G5419" s="259"/>
      <c r="H5419" s="259"/>
      <c r="I5419" s="259"/>
      <c r="J5419" s="259"/>
    </row>
    <row r="5420" spans="1:10">
      <c r="A5420" s="259"/>
      <c r="B5420" s="259"/>
      <c r="C5420" s="259"/>
      <c r="D5420" s="259"/>
      <c r="E5420" s="259"/>
      <c r="F5420" s="270"/>
      <c r="G5420" s="259"/>
      <c r="H5420" s="259"/>
      <c r="I5420" s="259"/>
      <c r="J5420" s="259"/>
    </row>
    <row r="5421" spans="1:10">
      <c r="A5421" s="259"/>
      <c r="B5421" s="259"/>
      <c r="C5421" s="259"/>
      <c r="D5421" s="259"/>
      <c r="E5421" s="259"/>
      <c r="F5421" s="270"/>
      <c r="G5421" s="259"/>
      <c r="H5421" s="259"/>
      <c r="I5421" s="259"/>
      <c r="J5421" s="259"/>
    </row>
    <row r="5422" spans="1:10">
      <c r="A5422" s="259"/>
      <c r="B5422" s="259"/>
      <c r="C5422" s="259"/>
      <c r="D5422" s="259"/>
      <c r="E5422" s="259"/>
      <c r="F5422" s="270"/>
      <c r="G5422" s="259"/>
      <c r="H5422" s="259"/>
      <c r="I5422" s="259"/>
      <c r="J5422" s="259"/>
    </row>
    <row r="5423" spans="1:10">
      <c r="A5423" s="259"/>
      <c r="B5423" s="259"/>
      <c r="C5423" s="259"/>
      <c r="D5423" s="259"/>
      <c r="E5423" s="259"/>
      <c r="F5423" s="270"/>
      <c r="G5423" s="259"/>
      <c r="H5423" s="259"/>
      <c r="I5423" s="259"/>
      <c r="J5423" s="259"/>
    </row>
    <row r="5424" spans="1:10">
      <c r="A5424" s="259"/>
      <c r="B5424" s="259"/>
      <c r="C5424" s="259"/>
      <c r="D5424" s="259"/>
      <c r="E5424" s="259"/>
      <c r="F5424" s="270"/>
      <c r="G5424" s="259"/>
      <c r="H5424" s="259"/>
      <c r="I5424" s="259"/>
      <c r="J5424" s="259"/>
    </row>
    <row r="5425" spans="1:10">
      <c r="A5425" s="259"/>
      <c r="B5425" s="259"/>
      <c r="C5425" s="259"/>
      <c r="D5425" s="259"/>
      <c r="E5425" s="259"/>
      <c r="F5425" s="270"/>
      <c r="G5425" s="259"/>
      <c r="H5425" s="259"/>
      <c r="I5425" s="259"/>
      <c r="J5425" s="259"/>
    </row>
    <row r="5426" spans="1:10">
      <c r="A5426" s="259"/>
      <c r="B5426" s="259"/>
      <c r="C5426" s="259"/>
      <c r="D5426" s="259"/>
      <c r="E5426" s="259"/>
      <c r="F5426" s="270"/>
      <c r="G5426" s="259"/>
      <c r="H5426" s="259"/>
      <c r="I5426" s="259"/>
      <c r="J5426" s="259"/>
    </row>
    <row r="5427" spans="1:10">
      <c r="A5427" s="259"/>
      <c r="B5427" s="259"/>
      <c r="C5427" s="259"/>
      <c r="D5427" s="259"/>
      <c r="E5427" s="259"/>
      <c r="F5427" s="270"/>
      <c r="G5427" s="259"/>
      <c r="H5427" s="259"/>
      <c r="I5427" s="259"/>
      <c r="J5427" s="259"/>
    </row>
    <row r="5428" spans="1:10">
      <c r="A5428" s="259"/>
      <c r="B5428" s="259"/>
      <c r="C5428" s="259"/>
      <c r="D5428" s="259"/>
      <c r="E5428" s="259"/>
      <c r="F5428" s="270"/>
      <c r="G5428" s="259"/>
      <c r="H5428" s="259"/>
      <c r="I5428" s="259"/>
      <c r="J5428" s="259"/>
    </row>
    <row r="5429" spans="1:10">
      <c r="A5429" s="259"/>
      <c r="B5429" s="259"/>
      <c r="C5429" s="259"/>
      <c r="D5429" s="259"/>
      <c r="E5429" s="259"/>
      <c r="F5429" s="270"/>
      <c r="G5429" s="259"/>
      <c r="H5429" s="259"/>
      <c r="I5429" s="259"/>
      <c r="J5429" s="259"/>
    </row>
    <row r="5430" spans="1:10">
      <c r="A5430" s="259"/>
      <c r="B5430" s="259"/>
      <c r="C5430" s="259"/>
      <c r="D5430" s="259"/>
      <c r="E5430" s="259"/>
      <c r="F5430" s="270"/>
      <c r="G5430" s="259"/>
      <c r="H5430" s="259"/>
      <c r="I5430" s="259"/>
      <c r="J5430" s="259"/>
    </row>
    <row r="5431" spans="1:10">
      <c r="A5431" s="259"/>
      <c r="B5431" s="259"/>
      <c r="C5431" s="259"/>
      <c r="D5431" s="259"/>
      <c r="E5431" s="259"/>
      <c r="F5431" s="270"/>
      <c r="G5431" s="259"/>
      <c r="H5431" s="259"/>
      <c r="I5431" s="259"/>
      <c r="J5431" s="259"/>
    </row>
    <row r="5432" spans="1:10">
      <c r="A5432" s="259"/>
      <c r="B5432" s="259"/>
      <c r="C5432" s="259"/>
      <c r="D5432" s="259"/>
      <c r="E5432" s="259"/>
      <c r="F5432" s="270"/>
      <c r="G5432" s="259"/>
      <c r="H5432" s="259"/>
      <c r="I5432" s="259"/>
      <c r="J5432" s="259"/>
    </row>
    <row r="5433" spans="1:10">
      <c r="A5433" s="259"/>
      <c r="B5433" s="259"/>
      <c r="C5433" s="259"/>
      <c r="D5433" s="259"/>
      <c r="E5433" s="259"/>
      <c r="F5433" s="270"/>
      <c r="G5433" s="259"/>
      <c r="H5433" s="259"/>
      <c r="I5433" s="259"/>
      <c r="J5433" s="259"/>
    </row>
    <row r="5434" spans="1:10">
      <c r="A5434" s="259"/>
      <c r="B5434" s="259"/>
      <c r="C5434" s="259"/>
      <c r="D5434" s="259"/>
      <c r="E5434" s="259"/>
      <c r="F5434" s="270"/>
      <c r="G5434" s="259"/>
      <c r="H5434" s="259"/>
      <c r="I5434" s="259"/>
      <c r="J5434" s="259"/>
    </row>
    <row r="5435" spans="1:10">
      <c r="A5435" s="259"/>
      <c r="B5435" s="259"/>
      <c r="C5435" s="259"/>
      <c r="D5435" s="259"/>
      <c r="E5435" s="259"/>
      <c r="F5435" s="270"/>
      <c r="G5435" s="259"/>
      <c r="H5435" s="259"/>
      <c r="I5435" s="259"/>
      <c r="J5435" s="259"/>
    </row>
    <row r="5436" spans="1:10">
      <c r="A5436" s="259"/>
      <c r="B5436" s="259"/>
      <c r="C5436" s="259"/>
      <c r="D5436" s="259"/>
      <c r="E5436" s="259"/>
      <c r="F5436" s="270"/>
      <c r="G5436" s="259"/>
      <c r="H5436" s="259"/>
      <c r="I5436" s="259"/>
      <c r="J5436" s="259"/>
    </row>
    <row r="5437" spans="1:10">
      <c r="A5437" s="259"/>
      <c r="B5437" s="259"/>
      <c r="C5437" s="259"/>
      <c r="D5437" s="259"/>
      <c r="E5437" s="259"/>
      <c r="F5437" s="270"/>
      <c r="G5437" s="259"/>
      <c r="H5437" s="259"/>
      <c r="I5437" s="259"/>
      <c r="J5437" s="259"/>
    </row>
    <row r="5438" spans="1:10">
      <c r="A5438" s="259"/>
      <c r="B5438" s="259"/>
      <c r="C5438" s="259"/>
      <c r="D5438" s="259"/>
      <c r="E5438" s="259"/>
      <c r="F5438" s="270"/>
      <c r="G5438" s="259"/>
      <c r="H5438" s="259"/>
      <c r="I5438" s="259"/>
      <c r="J5438" s="259"/>
    </row>
    <row r="5439" spans="1:10">
      <c r="A5439" s="259"/>
      <c r="B5439" s="259"/>
      <c r="C5439" s="259"/>
      <c r="D5439" s="259"/>
      <c r="E5439" s="259"/>
      <c r="F5439" s="270"/>
      <c r="G5439" s="259"/>
      <c r="H5439" s="259"/>
      <c r="I5439" s="259"/>
      <c r="J5439" s="259"/>
    </row>
    <row r="5440" spans="1:10">
      <c r="A5440" s="259"/>
      <c r="B5440" s="259"/>
      <c r="C5440" s="259"/>
      <c r="D5440" s="259"/>
      <c r="E5440" s="259"/>
      <c r="F5440" s="270"/>
      <c r="G5440" s="259"/>
      <c r="H5440" s="259"/>
      <c r="I5440" s="259"/>
      <c r="J5440" s="259"/>
    </row>
    <row r="5441" spans="1:10">
      <c r="A5441" s="259"/>
      <c r="B5441" s="259"/>
      <c r="C5441" s="259"/>
      <c r="D5441" s="259"/>
      <c r="E5441" s="259"/>
      <c r="F5441" s="270"/>
      <c r="G5441" s="259"/>
      <c r="H5441" s="259"/>
      <c r="I5441" s="259"/>
      <c r="J5441" s="259"/>
    </row>
    <row r="5442" spans="1:10">
      <c r="A5442" s="259"/>
      <c r="B5442" s="259"/>
      <c r="C5442" s="259"/>
      <c r="D5442" s="259"/>
      <c r="E5442" s="259"/>
      <c r="F5442" s="270"/>
      <c r="G5442" s="259"/>
      <c r="H5442" s="259"/>
      <c r="I5442" s="259"/>
      <c r="J5442" s="259"/>
    </row>
    <row r="5443" spans="1:10">
      <c r="A5443" s="259"/>
      <c r="B5443" s="259"/>
      <c r="C5443" s="259"/>
      <c r="D5443" s="259"/>
      <c r="E5443" s="259"/>
      <c r="F5443" s="270"/>
      <c r="G5443" s="259"/>
      <c r="H5443" s="259"/>
      <c r="I5443" s="259"/>
      <c r="J5443" s="259"/>
    </row>
    <row r="5444" spans="1:10">
      <c r="A5444" s="259"/>
      <c r="B5444" s="259"/>
      <c r="C5444" s="259"/>
      <c r="D5444" s="259"/>
      <c r="E5444" s="259"/>
      <c r="F5444" s="270"/>
      <c r="G5444" s="259"/>
      <c r="H5444" s="259"/>
      <c r="I5444" s="259"/>
      <c r="J5444" s="259"/>
    </row>
    <row r="5445" spans="1:10">
      <c r="A5445" s="259"/>
      <c r="B5445" s="259"/>
      <c r="C5445" s="259"/>
      <c r="D5445" s="259"/>
      <c r="E5445" s="259"/>
      <c r="F5445" s="270"/>
      <c r="G5445" s="259"/>
      <c r="H5445" s="259"/>
      <c r="I5445" s="259"/>
      <c r="J5445" s="259"/>
    </row>
    <row r="5446" spans="1:10">
      <c r="A5446" s="259"/>
      <c r="B5446" s="259"/>
      <c r="C5446" s="259"/>
      <c r="D5446" s="259"/>
      <c r="E5446" s="259"/>
      <c r="F5446" s="270"/>
      <c r="G5446" s="259"/>
      <c r="H5446" s="259"/>
      <c r="I5446" s="259"/>
      <c r="J5446" s="259"/>
    </row>
    <row r="5447" spans="1:10">
      <c r="A5447" s="259"/>
      <c r="B5447" s="259"/>
      <c r="C5447" s="259"/>
      <c r="D5447" s="259"/>
      <c r="E5447" s="259"/>
      <c r="F5447" s="270"/>
      <c r="G5447" s="259"/>
      <c r="H5447" s="259"/>
      <c r="I5447" s="259"/>
      <c r="J5447" s="259"/>
    </row>
    <row r="5448" spans="1:10">
      <c r="A5448" s="259"/>
      <c r="B5448" s="259"/>
      <c r="C5448" s="259"/>
      <c r="D5448" s="259"/>
      <c r="E5448" s="259"/>
      <c r="F5448" s="270"/>
      <c r="G5448" s="259"/>
      <c r="H5448" s="259"/>
      <c r="I5448" s="259"/>
      <c r="J5448" s="259"/>
    </row>
    <row r="5449" spans="1:10">
      <c r="A5449" s="259"/>
      <c r="B5449" s="259"/>
      <c r="C5449" s="259"/>
      <c r="D5449" s="259"/>
      <c r="E5449" s="259"/>
      <c r="F5449" s="270"/>
      <c r="G5449" s="259"/>
      <c r="H5449" s="259"/>
      <c r="I5449" s="259"/>
      <c r="J5449" s="259"/>
    </row>
    <row r="5450" spans="1:10">
      <c r="A5450" s="259"/>
      <c r="B5450" s="259"/>
      <c r="C5450" s="259"/>
      <c r="D5450" s="259"/>
      <c r="E5450" s="259"/>
      <c r="F5450" s="270"/>
      <c r="G5450" s="259"/>
      <c r="H5450" s="259"/>
      <c r="I5450" s="259"/>
      <c r="J5450" s="259"/>
    </row>
    <row r="5451" spans="1:10">
      <c r="A5451" s="259"/>
      <c r="B5451" s="259"/>
      <c r="C5451" s="259"/>
      <c r="D5451" s="259"/>
      <c r="E5451" s="259"/>
      <c r="F5451" s="270"/>
      <c r="G5451" s="259"/>
      <c r="H5451" s="259"/>
      <c r="I5451" s="259"/>
      <c r="J5451" s="259"/>
    </row>
    <row r="5452" spans="1:10">
      <c r="A5452" s="259"/>
      <c r="B5452" s="259"/>
      <c r="C5452" s="259"/>
      <c r="D5452" s="259"/>
      <c r="E5452" s="259"/>
      <c r="F5452" s="270"/>
      <c r="G5452" s="259"/>
      <c r="H5452" s="259"/>
      <c r="I5452" s="259"/>
      <c r="J5452" s="259"/>
    </row>
    <row r="5453" spans="1:10">
      <c r="A5453" s="259"/>
      <c r="B5453" s="259"/>
      <c r="C5453" s="259"/>
      <c r="D5453" s="259"/>
      <c r="E5453" s="259"/>
      <c r="F5453" s="270"/>
      <c r="G5453" s="259"/>
      <c r="H5453" s="259"/>
      <c r="I5453" s="259"/>
      <c r="J5453" s="259"/>
    </row>
    <row r="5454" spans="1:10">
      <c r="A5454" s="259"/>
      <c r="B5454" s="259"/>
      <c r="C5454" s="259"/>
      <c r="D5454" s="259"/>
      <c r="E5454" s="259"/>
      <c r="F5454" s="270"/>
      <c r="G5454" s="259"/>
      <c r="H5454" s="259"/>
      <c r="I5454" s="259"/>
      <c r="J5454" s="259"/>
    </row>
    <row r="5455" spans="1:10">
      <c r="A5455" s="259"/>
      <c r="B5455" s="259"/>
      <c r="C5455" s="259"/>
      <c r="D5455" s="259"/>
      <c r="E5455" s="259"/>
      <c r="F5455" s="270"/>
      <c r="G5455" s="259"/>
      <c r="H5455" s="259"/>
      <c r="I5455" s="259"/>
      <c r="J5455" s="259"/>
    </row>
    <row r="5456" spans="1:10">
      <c r="A5456" s="259"/>
      <c r="B5456" s="259"/>
      <c r="C5456" s="259"/>
      <c r="D5456" s="259"/>
      <c r="E5456" s="259"/>
      <c r="F5456" s="270"/>
      <c r="G5456" s="259"/>
      <c r="H5456" s="259"/>
      <c r="I5456" s="259"/>
      <c r="J5456" s="259"/>
    </row>
    <row r="5457" spans="1:10">
      <c r="A5457" s="259"/>
      <c r="B5457" s="259"/>
      <c r="C5457" s="259"/>
      <c r="D5457" s="259"/>
      <c r="E5457" s="259"/>
      <c r="F5457" s="270"/>
      <c r="G5457" s="259"/>
      <c r="H5457" s="259"/>
      <c r="I5457" s="259"/>
      <c r="J5457" s="259"/>
    </row>
    <row r="5458" spans="1:10">
      <c r="A5458" s="259"/>
      <c r="B5458" s="259"/>
      <c r="C5458" s="259"/>
      <c r="D5458" s="259"/>
      <c r="E5458" s="259"/>
      <c r="F5458" s="270"/>
      <c r="G5458" s="259"/>
      <c r="H5458" s="259"/>
      <c r="I5458" s="259"/>
      <c r="J5458" s="259"/>
    </row>
    <row r="5459" spans="1:10">
      <c r="A5459" s="259"/>
      <c r="B5459" s="259"/>
      <c r="C5459" s="259"/>
      <c r="D5459" s="259"/>
      <c r="E5459" s="259"/>
      <c r="F5459" s="270"/>
      <c r="G5459" s="259"/>
      <c r="H5459" s="259"/>
      <c r="I5459" s="259"/>
      <c r="J5459" s="259"/>
    </row>
    <row r="5460" spans="1:10">
      <c r="A5460" s="259"/>
      <c r="B5460" s="259"/>
      <c r="C5460" s="259"/>
      <c r="D5460" s="259"/>
      <c r="E5460" s="259"/>
      <c r="F5460" s="270"/>
      <c r="G5460" s="259"/>
      <c r="H5460" s="259"/>
      <c r="I5460" s="259"/>
      <c r="J5460" s="259"/>
    </row>
    <row r="5461" spans="1:10">
      <c r="A5461" s="259"/>
      <c r="B5461" s="259"/>
      <c r="C5461" s="259"/>
      <c r="D5461" s="259"/>
      <c r="E5461" s="259"/>
      <c r="F5461" s="270"/>
      <c r="G5461" s="259"/>
      <c r="H5461" s="259"/>
      <c r="I5461" s="259"/>
      <c r="J5461" s="259"/>
    </row>
    <row r="5462" spans="1:10">
      <c r="A5462" s="259"/>
      <c r="B5462" s="259"/>
      <c r="C5462" s="259"/>
      <c r="D5462" s="259"/>
      <c r="E5462" s="259"/>
      <c r="F5462" s="270"/>
      <c r="G5462" s="259"/>
      <c r="H5462" s="259"/>
      <c r="I5462" s="259"/>
      <c r="J5462" s="259"/>
    </row>
    <row r="5463" spans="1:10">
      <c r="A5463" s="259"/>
      <c r="B5463" s="259"/>
      <c r="C5463" s="259"/>
      <c r="D5463" s="259"/>
      <c r="E5463" s="259"/>
      <c r="F5463" s="270"/>
      <c r="G5463" s="259"/>
      <c r="H5463" s="259"/>
      <c r="I5463" s="259"/>
      <c r="J5463" s="259"/>
    </row>
    <row r="5464" spans="1:10">
      <c r="A5464" s="259"/>
      <c r="B5464" s="259"/>
      <c r="C5464" s="259"/>
      <c r="D5464" s="259"/>
      <c r="E5464" s="259"/>
      <c r="F5464" s="270"/>
      <c r="G5464" s="259"/>
      <c r="H5464" s="259"/>
      <c r="I5464" s="259"/>
      <c r="J5464" s="259"/>
    </row>
    <row r="5465" spans="1:10">
      <c r="A5465" s="259"/>
      <c r="B5465" s="259"/>
      <c r="C5465" s="259"/>
      <c r="D5465" s="259"/>
      <c r="E5465" s="259"/>
      <c r="F5465" s="270"/>
      <c r="G5465" s="259"/>
      <c r="H5465" s="259"/>
      <c r="I5465" s="259"/>
      <c r="J5465" s="259"/>
    </row>
    <row r="5466" spans="1:10">
      <c r="A5466" s="259"/>
      <c r="B5466" s="259"/>
      <c r="C5466" s="259"/>
      <c r="D5466" s="259"/>
      <c r="E5466" s="259"/>
      <c r="F5466" s="270"/>
      <c r="G5466" s="259"/>
      <c r="H5466" s="259"/>
      <c r="I5466" s="259"/>
      <c r="J5466" s="259"/>
    </row>
    <row r="5467" spans="1:10">
      <c r="A5467" s="259"/>
      <c r="B5467" s="259"/>
      <c r="C5467" s="259"/>
      <c r="D5467" s="259"/>
      <c r="E5467" s="259"/>
      <c r="F5467" s="270"/>
      <c r="G5467" s="259"/>
      <c r="H5467" s="259"/>
      <c r="I5467" s="259"/>
      <c r="J5467" s="259"/>
    </row>
    <row r="5468" spans="1:10">
      <c r="A5468" s="259"/>
      <c r="B5468" s="259"/>
      <c r="C5468" s="259"/>
      <c r="D5468" s="259"/>
      <c r="E5468" s="259"/>
      <c r="F5468" s="270"/>
      <c r="G5468" s="259"/>
      <c r="H5468" s="259"/>
      <c r="I5468" s="259"/>
      <c r="J5468" s="259"/>
    </row>
    <row r="5469" spans="1:10">
      <c r="A5469" s="259"/>
      <c r="B5469" s="259"/>
      <c r="C5469" s="259"/>
      <c r="D5469" s="259"/>
      <c r="E5469" s="259"/>
      <c r="F5469" s="270"/>
      <c r="G5469" s="259"/>
      <c r="H5469" s="259"/>
      <c r="I5469" s="259"/>
      <c r="J5469" s="259"/>
    </row>
    <row r="5470" spans="1:10">
      <c r="A5470" s="259"/>
      <c r="B5470" s="259"/>
      <c r="C5470" s="259"/>
      <c r="D5470" s="259"/>
      <c r="E5470" s="259"/>
      <c r="F5470" s="270"/>
      <c r="G5470" s="259"/>
      <c r="H5470" s="259"/>
      <c r="I5470" s="259"/>
      <c r="J5470" s="259"/>
    </row>
    <row r="5471" spans="1:10">
      <c r="A5471" s="259"/>
      <c r="B5471" s="259"/>
      <c r="C5471" s="259"/>
      <c r="D5471" s="259"/>
      <c r="E5471" s="259"/>
      <c r="F5471" s="270"/>
      <c r="G5471" s="259"/>
      <c r="H5471" s="259"/>
      <c r="I5471" s="259"/>
      <c r="J5471" s="259"/>
    </row>
    <row r="5472" spans="1:10">
      <c r="A5472" s="259"/>
      <c r="B5472" s="259"/>
      <c r="C5472" s="259"/>
      <c r="D5472" s="259"/>
      <c r="E5472" s="259"/>
      <c r="F5472" s="270"/>
      <c r="G5472" s="259"/>
      <c r="H5472" s="259"/>
      <c r="I5472" s="259"/>
      <c r="J5472" s="259"/>
    </row>
    <row r="5473" spans="1:10">
      <c r="A5473" s="259"/>
      <c r="B5473" s="259"/>
      <c r="C5473" s="259"/>
      <c r="D5473" s="259"/>
      <c r="E5473" s="259"/>
      <c r="F5473" s="270"/>
      <c r="G5473" s="259"/>
      <c r="H5473" s="259"/>
      <c r="I5473" s="259"/>
      <c r="J5473" s="259"/>
    </row>
    <row r="5474" spans="1:10">
      <c r="A5474" s="259"/>
      <c r="B5474" s="259"/>
      <c r="C5474" s="259"/>
      <c r="D5474" s="259"/>
      <c r="E5474" s="259"/>
      <c r="F5474" s="270"/>
      <c r="G5474" s="259"/>
      <c r="H5474" s="259"/>
      <c r="I5474" s="259"/>
      <c r="J5474" s="259"/>
    </row>
    <row r="5475" spans="1:10">
      <c r="A5475" s="259"/>
      <c r="B5475" s="259"/>
      <c r="C5475" s="259"/>
      <c r="D5475" s="259"/>
      <c r="E5475" s="259"/>
      <c r="F5475" s="270"/>
      <c r="G5475" s="259"/>
      <c r="H5475" s="259"/>
      <c r="I5475" s="259"/>
      <c r="J5475" s="259"/>
    </row>
    <row r="5476" spans="1:10">
      <c r="A5476" s="259"/>
      <c r="B5476" s="259"/>
      <c r="C5476" s="259"/>
      <c r="D5476" s="259"/>
      <c r="E5476" s="259"/>
      <c r="F5476" s="270"/>
      <c r="G5476" s="259"/>
      <c r="H5476" s="259"/>
      <c r="I5476" s="259"/>
      <c r="J5476" s="259"/>
    </row>
    <row r="5477" spans="1:10">
      <c r="A5477" s="259"/>
      <c r="B5477" s="259"/>
      <c r="C5477" s="259"/>
      <c r="D5477" s="259"/>
      <c r="E5477" s="259"/>
      <c r="F5477" s="270"/>
      <c r="G5477" s="259"/>
      <c r="H5477" s="259"/>
      <c r="I5477" s="259"/>
      <c r="J5477" s="259"/>
    </row>
    <row r="5478" spans="1:10">
      <c r="A5478" s="259"/>
      <c r="B5478" s="259"/>
      <c r="C5478" s="259"/>
      <c r="D5478" s="259"/>
      <c r="E5478" s="259"/>
      <c r="F5478" s="270"/>
      <c r="G5478" s="259"/>
      <c r="H5478" s="259"/>
      <c r="I5478" s="259"/>
      <c r="J5478" s="259"/>
    </row>
    <row r="5479" spans="1:10">
      <c r="A5479" s="259"/>
      <c r="B5479" s="259"/>
      <c r="C5479" s="259"/>
      <c r="D5479" s="259"/>
      <c r="E5479" s="259"/>
      <c r="F5479" s="270"/>
      <c r="G5479" s="259"/>
      <c r="H5479" s="259"/>
      <c r="I5479" s="259"/>
      <c r="J5479" s="259"/>
    </row>
    <row r="5480" spans="1:10">
      <c r="A5480" s="259"/>
      <c r="B5480" s="259"/>
      <c r="C5480" s="259"/>
      <c r="D5480" s="259"/>
      <c r="E5480" s="259"/>
      <c r="F5480" s="270"/>
      <c r="G5480" s="259"/>
      <c r="H5480" s="259"/>
      <c r="I5480" s="259"/>
      <c r="J5480" s="259"/>
    </row>
    <row r="5481" spans="1:10">
      <c r="A5481" s="259"/>
      <c r="B5481" s="259"/>
      <c r="C5481" s="259"/>
      <c r="D5481" s="259"/>
      <c r="E5481" s="259"/>
      <c r="F5481" s="270"/>
      <c r="G5481" s="259"/>
      <c r="H5481" s="259"/>
      <c r="I5481" s="259"/>
      <c r="J5481" s="259"/>
    </row>
    <row r="5482" spans="1:10">
      <c r="A5482" s="259"/>
      <c r="B5482" s="259"/>
      <c r="C5482" s="259"/>
      <c r="D5482" s="259"/>
      <c r="E5482" s="259"/>
      <c r="F5482" s="270"/>
      <c r="G5482" s="259"/>
      <c r="H5482" s="259"/>
      <c r="I5482" s="259"/>
      <c r="J5482" s="259"/>
    </row>
    <row r="5483" spans="1:10">
      <c r="A5483" s="259"/>
      <c r="B5483" s="259"/>
      <c r="C5483" s="259"/>
      <c r="D5483" s="259"/>
      <c r="E5483" s="259"/>
      <c r="F5483" s="270"/>
      <c r="G5483" s="259"/>
      <c r="H5483" s="259"/>
      <c r="I5483" s="259"/>
      <c r="J5483" s="259"/>
    </row>
    <row r="5484" spans="1:10">
      <c r="A5484" s="259"/>
      <c r="B5484" s="259"/>
      <c r="C5484" s="259"/>
      <c r="D5484" s="259"/>
      <c r="E5484" s="259"/>
      <c r="F5484" s="270"/>
      <c r="G5484" s="259"/>
      <c r="H5484" s="259"/>
      <c r="I5484" s="259"/>
      <c r="J5484" s="259"/>
    </row>
    <row r="5485" spans="1:10">
      <c r="A5485" s="259"/>
      <c r="B5485" s="259"/>
      <c r="C5485" s="259"/>
      <c r="D5485" s="259"/>
      <c r="E5485" s="259"/>
      <c r="F5485" s="270"/>
      <c r="G5485" s="259"/>
      <c r="H5485" s="259"/>
      <c r="I5485" s="259"/>
      <c r="J5485" s="259"/>
    </row>
    <row r="5486" spans="1:10">
      <c r="A5486" s="259"/>
      <c r="B5486" s="259"/>
      <c r="C5486" s="259"/>
      <c r="D5486" s="259"/>
      <c r="E5486" s="259"/>
      <c r="F5486" s="270"/>
      <c r="G5486" s="259"/>
      <c r="H5486" s="259"/>
      <c r="I5486" s="259"/>
      <c r="J5486" s="259"/>
    </row>
    <row r="5487" spans="1:10">
      <c r="A5487" s="259"/>
      <c r="B5487" s="259"/>
      <c r="C5487" s="259"/>
      <c r="D5487" s="259"/>
      <c r="E5487" s="259"/>
      <c r="F5487" s="270"/>
      <c r="G5487" s="259"/>
      <c r="H5487" s="259"/>
      <c r="I5487" s="259"/>
      <c r="J5487" s="259"/>
    </row>
    <row r="5488" spans="1:10">
      <c r="A5488" s="259"/>
      <c r="B5488" s="259"/>
      <c r="C5488" s="259"/>
      <c r="D5488" s="259"/>
      <c r="E5488" s="259"/>
      <c r="F5488" s="270"/>
      <c r="G5488" s="259"/>
      <c r="H5488" s="259"/>
      <c r="I5488" s="259"/>
      <c r="J5488" s="259"/>
    </row>
    <row r="5489" spans="1:10">
      <c r="A5489" s="259"/>
      <c r="B5489" s="259"/>
      <c r="C5489" s="259"/>
      <c r="D5489" s="259"/>
      <c r="E5489" s="259"/>
      <c r="F5489" s="270"/>
      <c r="G5489" s="259"/>
      <c r="H5489" s="259"/>
      <c r="I5489" s="259"/>
      <c r="J5489" s="259"/>
    </row>
    <row r="5490" spans="1:10">
      <c r="A5490" s="259"/>
      <c r="B5490" s="259"/>
      <c r="C5490" s="259"/>
      <c r="D5490" s="259"/>
      <c r="E5490" s="259"/>
      <c r="F5490" s="270"/>
      <c r="G5490" s="259"/>
      <c r="H5490" s="259"/>
      <c r="I5490" s="259"/>
      <c r="J5490" s="259"/>
    </row>
    <row r="5491" spans="1:10">
      <c r="A5491" s="259"/>
      <c r="B5491" s="259"/>
      <c r="C5491" s="259"/>
      <c r="D5491" s="259"/>
      <c r="E5491" s="259"/>
      <c r="F5491" s="270"/>
      <c r="G5491" s="259"/>
      <c r="H5491" s="259"/>
      <c r="I5491" s="259"/>
      <c r="J5491" s="259"/>
    </row>
    <row r="5492" spans="1:10">
      <c r="A5492" s="259"/>
      <c r="B5492" s="259"/>
      <c r="C5492" s="259"/>
      <c r="D5492" s="259"/>
      <c r="E5492" s="259"/>
      <c r="F5492" s="270"/>
      <c r="G5492" s="259"/>
      <c r="H5492" s="259"/>
      <c r="I5492" s="259"/>
      <c r="J5492" s="259"/>
    </row>
    <row r="5493" spans="1:10">
      <c r="A5493" s="259"/>
      <c r="B5493" s="259"/>
      <c r="C5493" s="259"/>
      <c r="D5493" s="259"/>
      <c r="E5493" s="259"/>
      <c r="F5493" s="270"/>
      <c r="G5493" s="259"/>
      <c r="H5493" s="259"/>
      <c r="I5493" s="259"/>
      <c r="J5493" s="259"/>
    </row>
    <row r="5494" spans="1:10">
      <c r="A5494" s="259"/>
      <c r="B5494" s="259"/>
      <c r="C5494" s="259"/>
      <c r="D5494" s="259"/>
      <c r="E5494" s="259"/>
      <c r="F5494" s="270"/>
      <c r="G5494" s="259"/>
      <c r="H5494" s="259"/>
      <c r="I5494" s="259"/>
      <c r="J5494" s="259"/>
    </row>
    <row r="5495" spans="1:10">
      <c r="A5495" s="259"/>
      <c r="B5495" s="259"/>
      <c r="C5495" s="259"/>
      <c r="D5495" s="259"/>
      <c r="E5495" s="259"/>
      <c r="F5495" s="270"/>
      <c r="G5495" s="259"/>
      <c r="H5495" s="259"/>
      <c r="I5495" s="259"/>
      <c r="J5495" s="259"/>
    </row>
    <row r="5496" spans="1:10">
      <c r="A5496" s="259"/>
      <c r="B5496" s="259"/>
      <c r="C5496" s="259"/>
      <c r="D5496" s="259"/>
      <c r="E5496" s="259"/>
      <c r="F5496" s="270"/>
      <c r="G5496" s="259"/>
      <c r="H5496" s="259"/>
      <c r="I5496" s="259"/>
      <c r="J5496" s="259"/>
    </row>
    <row r="5497" spans="1:10">
      <c r="A5497" s="259"/>
      <c r="B5497" s="259"/>
      <c r="C5497" s="259"/>
      <c r="D5497" s="259"/>
      <c r="E5497" s="259"/>
      <c r="F5497" s="270"/>
      <c r="G5497" s="259"/>
      <c r="H5497" s="259"/>
      <c r="I5497" s="259"/>
      <c r="J5497" s="259"/>
    </row>
    <row r="5498" spans="1:10">
      <c r="A5498" s="259"/>
      <c r="B5498" s="259"/>
      <c r="C5498" s="259"/>
      <c r="D5498" s="259"/>
      <c r="E5498" s="259"/>
      <c r="F5498" s="270"/>
      <c r="G5498" s="259"/>
      <c r="H5498" s="259"/>
      <c r="I5498" s="259"/>
      <c r="J5498" s="259"/>
    </row>
    <row r="5499" spans="1:10">
      <c r="A5499" s="259"/>
      <c r="B5499" s="259"/>
      <c r="C5499" s="259"/>
      <c r="D5499" s="259"/>
      <c r="E5499" s="259"/>
      <c r="F5499" s="270"/>
      <c r="G5499" s="259"/>
      <c r="H5499" s="259"/>
      <c r="I5499" s="259"/>
      <c r="J5499" s="259"/>
    </row>
    <row r="5500" spans="1:10">
      <c r="A5500" s="259"/>
      <c r="B5500" s="259"/>
      <c r="C5500" s="259"/>
      <c r="D5500" s="259"/>
      <c r="E5500" s="259"/>
      <c r="F5500" s="270"/>
      <c r="G5500" s="259"/>
      <c r="H5500" s="259"/>
      <c r="I5500" s="259"/>
      <c r="J5500" s="259"/>
    </row>
    <row r="5501" spans="1:10">
      <c r="A5501" s="259"/>
      <c r="B5501" s="259"/>
      <c r="C5501" s="259"/>
      <c r="D5501" s="259"/>
      <c r="E5501" s="259"/>
      <c r="F5501" s="270"/>
      <c r="G5501" s="259"/>
      <c r="H5501" s="259"/>
      <c r="I5501" s="259"/>
      <c r="J5501" s="259"/>
    </row>
    <row r="5502" spans="1:10">
      <c r="A5502" s="259"/>
      <c r="B5502" s="259"/>
      <c r="C5502" s="259"/>
      <c r="D5502" s="259"/>
      <c r="E5502" s="259"/>
      <c r="F5502" s="270"/>
      <c r="G5502" s="259"/>
      <c r="H5502" s="259"/>
      <c r="I5502" s="259"/>
      <c r="J5502" s="259"/>
    </row>
    <row r="5503" spans="1:10">
      <c r="A5503" s="259"/>
      <c r="B5503" s="259"/>
      <c r="C5503" s="259"/>
      <c r="D5503" s="259"/>
      <c r="E5503" s="259"/>
      <c r="F5503" s="270"/>
      <c r="G5503" s="259"/>
      <c r="H5503" s="259"/>
      <c r="I5503" s="259"/>
      <c r="J5503" s="259"/>
    </row>
    <row r="5504" spans="1:10">
      <c r="A5504" s="259"/>
      <c r="B5504" s="259"/>
      <c r="C5504" s="259"/>
      <c r="D5504" s="259"/>
      <c r="E5504" s="259"/>
      <c r="F5504" s="270"/>
      <c r="G5504" s="259"/>
      <c r="H5504" s="259"/>
      <c r="I5504" s="259"/>
      <c r="J5504" s="259"/>
    </row>
    <row r="5505" spans="1:10">
      <c r="A5505" s="259"/>
      <c r="B5505" s="259"/>
      <c r="C5505" s="259"/>
      <c r="D5505" s="259"/>
      <c r="E5505" s="259"/>
      <c r="F5505" s="270"/>
      <c r="G5505" s="259"/>
      <c r="H5505" s="259"/>
      <c r="I5505" s="259"/>
      <c r="J5505" s="259"/>
    </row>
    <row r="5506" spans="1:10">
      <c r="A5506" s="259"/>
      <c r="B5506" s="259"/>
      <c r="C5506" s="259"/>
      <c r="D5506" s="259"/>
      <c r="E5506" s="259"/>
      <c r="F5506" s="270"/>
      <c r="G5506" s="259"/>
      <c r="H5506" s="259"/>
      <c r="I5506" s="259"/>
      <c r="J5506" s="259"/>
    </row>
    <row r="5507" spans="1:10">
      <c r="A5507" s="259"/>
      <c r="B5507" s="259"/>
      <c r="C5507" s="259"/>
      <c r="D5507" s="259"/>
      <c r="E5507" s="259"/>
      <c r="F5507" s="270"/>
      <c r="G5507" s="259"/>
      <c r="H5507" s="259"/>
      <c r="I5507" s="259"/>
      <c r="J5507" s="259"/>
    </row>
    <row r="5508" spans="1:10">
      <c r="A5508" s="259"/>
      <c r="B5508" s="259"/>
      <c r="C5508" s="259"/>
      <c r="D5508" s="259"/>
      <c r="E5508" s="259"/>
      <c r="F5508" s="270"/>
      <c r="G5508" s="259"/>
      <c r="H5508" s="259"/>
      <c r="I5508" s="259"/>
      <c r="J5508" s="259"/>
    </row>
    <row r="5509" spans="1:10">
      <c r="A5509" s="259"/>
      <c r="B5509" s="259"/>
      <c r="C5509" s="259"/>
      <c r="D5509" s="259"/>
      <c r="E5509" s="259"/>
      <c r="F5509" s="270"/>
      <c r="G5509" s="259"/>
      <c r="H5509" s="259"/>
      <c r="I5509" s="259"/>
      <c r="J5509" s="259"/>
    </row>
    <row r="5510" spans="1:10">
      <c r="A5510" s="259"/>
      <c r="B5510" s="259"/>
      <c r="C5510" s="259"/>
      <c r="D5510" s="259"/>
      <c r="E5510" s="259"/>
      <c r="F5510" s="270"/>
      <c r="G5510" s="259"/>
      <c r="H5510" s="259"/>
      <c r="I5510" s="259"/>
      <c r="J5510" s="259"/>
    </row>
    <row r="5511" spans="1:10">
      <c r="A5511" s="259"/>
      <c r="B5511" s="259"/>
      <c r="C5511" s="259"/>
      <c r="D5511" s="259"/>
      <c r="E5511" s="259"/>
      <c r="F5511" s="270"/>
      <c r="G5511" s="259"/>
      <c r="H5511" s="259"/>
      <c r="I5511" s="259"/>
      <c r="J5511" s="259"/>
    </row>
    <row r="5512" spans="1:10">
      <c r="A5512" s="259"/>
      <c r="B5512" s="259"/>
      <c r="C5512" s="259"/>
      <c r="D5512" s="259"/>
      <c r="E5512" s="259"/>
      <c r="F5512" s="270"/>
      <c r="G5512" s="259"/>
      <c r="H5512" s="259"/>
      <c r="I5512" s="259"/>
      <c r="J5512" s="259"/>
    </row>
    <row r="5513" spans="1:10">
      <c r="A5513" s="259"/>
      <c r="B5513" s="259"/>
      <c r="C5513" s="259"/>
      <c r="D5513" s="259"/>
      <c r="E5513" s="259"/>
      <c r="F5513" s="270"/>
      <c r="G5513" s="259"/>
      <c r="H5513" s="259"/>
      <c r="I5513" s="259"/>
      <c r="J5513" s="259"/>
    </row>
    <row r="5514" spans="1:10">
      <c r="A5514" s="259"/>
      <c r="B5514" s="259"/>
      <c r="C5514" s="259"/>
      <c r="D5514" s="259"/>
      <c r="E5514" s="259"/>
      <c r="F5514" s="270"/>
      <c r="G5514" s="259"/>
      <c r="H5514" s="259"/>
      <c r="I5514" s="259"/>
      <c r="J5514" s="259"/>
    </row>
    <row r="5515" spans="1:10">
      <c r="A5515" s="259"/>
      <c r="B5515" s="259"/>
      <c r="C5515" s="259"/>
      <c r="D5515" s="259"/>
      <c r="E5515" s="259"/>
      <c r="F5515" s="270"/>
      <c r="G5515" s="259"/>
      <c r="H5515" s="259"/>
      <c r="I5515" s="259"/>
      <c r="J5515" s="259"/>
    </row>
    <row r="5516" spans="1:10">
      <c r="A5516" s="259"/>
      <c r="B5516" s="259"/>
      <c r="C5516" s="259"/>
      <c r="D5516" s="259"/>
      <c r="E5516" s="259"/>
      <c r="F5516" s="270"/>
      <c r="G5516" s="259"/>
      <c r="H5516" s="259"/>
      <c r="I5516" s="259"/>
      <c r="J5516" s="259"/>
    </row>
    <row r="5517" spans="1:10">
      <c r="A5517" s="259"/>
      <c r="B5517" s="259"/>
      <c r="C5517" s="259"/>
      <c r="D5517" s="259"/>
      <c r="E5517" s="259"/>
      <c r="F5517" s="270"/>
      <c r="G5517" s="259"/>
      <c r="H5517" s="259"/>
      <c r="I5517" s="259"/>
      <c r="J5517" s="259"/>
    </row>
    <row r="5518" spans="1:10">
      <c r="A5518" s="259"/>
      <c r="B5518" s="259"/>
      <c r="C5518" s="259"/>
      <c r="D5518" s="259"/>
      <c r="E5518" s="259"/>
      <c r="F5518" s="270"/>
      <c r="G5518" s="259"/>
      <c r="H5518" s="259"/>
      <c r="I5518" s="259"/>
      <c r="J5518" s="259"/>
    </row>
    <row r="5519" spans="1:10">
      <c r="A5519" s="259"/>
      <c r="B5519" s="259"/>
      <c r="C5519" s="259"/>
      <c r="D5519" s="259"/>
      <c r="E5519" s="259"/>
      <c r="F5519" s="270"/>
      <c r="G5519" s="259"/>
      <c r="H5519" s="259"/>
      <c r="I5519" s="259"/>
      <c r="J5519" s="259"/>
    </row>
    <row r="5520" spans="1:10">
      <c r="A5520" s="259"/>
      <c r="B5520" s="259"/>
      <c r="C5520" s="259"/>
      <c r="D5520" s="259"/>
      <c r="E5520" s="259"/>
      <c r="F5520" s="270"/>
      <c r="G5520" s="259"/>
      <c r="H5520" s="259"/>
      <c r="I5520" s="259"/>
      <c r="J5520" s="259"/>
    </row>
    <row r="5521" spans="1:10">
      <c r="A5521" s="259"/>
      <c r="B5521" s="259"/>
      <c r="C5521" s="259"/>
      <c r="D5521" s="259"/>
      <c r="E5521" s="259"/>
      <c r="F5521" s="270"/>
      <c r="G5521" s="259"/>
      <c r="H5521" s="259"/>
      <c r="I5521" s="259"/>
      <c r="J5521" s="259"/>
    </row>
    <row r="5522" spans="1:10">
      <c r="A5522" s="259"/>
      <c r="B5522" s="259"/>
      <c r="C5522" s="259"/>
      <c r="D5522" s="259"/>
      <c r="E5522" s="259"/>
      <c r="F5522" s="270"/>
      <c r="G5522" s="259"/>
      <c r="H5522" s="259"/>
      <c r="I5522" s="259"/>
      <c r="J5522" s="259"/>
    </row>
    <row r="5523" spans="1:10">
      <c r="A5523" s="259"/>
      <c r="B5523" s="259"/>
      <c r="C5523" s="259"/>
      <c r="D5523" s="259"/>
      <c r="E5523" s="259"/>
      <c r="F5523" s="270"/>
      <c r="G5523" s="259"/>
      <c r="H5523" s="259"/>
      <c r="I5523" s="259"/>
      <c r="J5523" s="259"/>
    </row>
    <row r="5524" spans="1:10">
      <c r="A5524" s="259"/>
      <c r="B5524" s="259"/>
      <c r="C5524" s="259"/>
      <c r="D5524" s="259"/>
      <c r="E5524" s="259"/>
      <c r="F5524" s="270"/>
      <c r="G5524" s="259"/>
      <c r="H5524" s="259"/>
      <c r="I5524" s="259"/>
      <c r="J5524" s="259"/>
    </row>
    <row r="5525" spans="1:10">
      <c r="A5525" s="259"/>
      <c r="B5525" s="259"/>
      <c r="C5525" s="259"/>
      <c r="D5525" s="259"/>
      <c r="E5525" s="259"/>
      <c r="F5525" s="270"/>
      <c r="G5525" s="259"/>
      <c r="H5525" s="259"/>
      <c r="I5525" s="259"/>
      <c r="J5525" s="259"/>
    </row>
    <row r="5526" spans="1:10">
      <c r="A5526" s="259"/>
      <c r="B5526" s="259"/>
      <c r="C5526" s="259"/>
      <c r="D5526" s="259"/>
      <c r="E5526" s="259"/>
      <c r="F5526" s="270"/>
      <c r="G5526" s="259"/>
      <c r="H5526" s="259"/>
      <c r="I5526" s="259"/>
      <c r="J5526" s="259"/>
    </row>
    <row r="5527" spans="1:10">
      <c r="A5527" s="259"/>
      <c r="B5527" s="259"/>
      <c r="C5527" s="259"/>
      <c r="D5527" s="259"/>
      <c r="E5527" s="259"/>
      <c r="F5527" s="270"/>
      <c r="G5527" s="259"/>
      <c r="H5527" s="259"/>
      <c r="I5527" s="259"/>
      <c r="J5527" s="259"/>
    </row>
    <row r="5528" spans="1:10">
      <c r="A5528" s="259"/>
      <c r="B5528" s="259"/>
      <c r="C5528" s="259"/>
      <c r="D5528" s="259"/>
      <c r="E5528" s="259"/>
      <c r="F5528" s="270"/>
      <c r="G5528" s="259"/>
      <c r="H5528" s="259"/>
      <c r="I5528" s="259"/>
      <c r="J5528" s="259"/>
    </row>
    <row r="5529" spans="1:10">
      <c r="A5529" s="259"/>
      <c r="B5529" s="259"/>
      <c r="C5529" s="259"/>
      <c r="D5529" s="259"/>
      <c r="E5529" s="259"/>
      <c r="F5529" s="270"/>
      <c r="G5529" s="259"/>
      <c r="H5529" s="259"/>
      <c r="I5529" s="259"/>
      <c r="J5529" s="259"/>
    </row>
    <row r="5530" spans="1:10">
      <c r="A5530" s="259"/>
      <c r="B5530" s="259"/>
      <c r="C5530" s="259"/>
      <c r="D5530" s="259"/>
      <c r="E5530" s="259"/>
      <c r="F5530" s="270"/>
      <c r="G5530" s="259"/>
      <c r="H5530" s="259"/>
      <c r="I5530" s="259"/>
      <c r="J5530" s="259"/>
    </row>
    <row r="5531" spans="1:10">
      <c r="A5531" s="259"/>
      <c r="B5531" s="259"/>
      <c r="C5531" s="259"/>
      <c r="D5531" s="259"/>
      <c r="E5531" s="259"/>
      <c r="F5531" s="270"/>
      <c r="G5531" s="259"/>
      <c r="H5531" s="259"/>
      <c r="I5531" s="259"/>
      <c r="J5531" s="259"/>
    </row>
    <row r="5532" spans="1:10">
      <c r="A5532" s="259"/>
      <c r="B5532" s="259"/>
      <c r="C5532" s="259"/>
      <c r="D5532" s="259"/>
      <c r="E5532" s="259"/>
      <c r="F5532" s="270"/>
      <c r="G5532" s="259"/>
      <c r="H5532" s="259"/>
      <c r="I5532" s="259"/>
      <c r="J5532" s="259"/>
    </row>
    <row r="5533" spans="1:10">
      <c r="A5533" s="259"/>
      <c r="B5533" s="259"/>
      <c r="C5533" s="259"/>
      <c r="D5533" s="259"/>
      <c r="E5533" s="259"/>
      <c r="F5533" s="270"/>
      <c r="G5533" s="259"/>
      <c r="H5533" s="259"/>
      <c r="I5533" s="259"/>
      <c r="J5533" s="259"/>
    </row>
    <row r="5534" spans="1:10">
      <c r="A5534" s="259"/>
      <c r="B5534" s="259"/>
      <c r="C5534" s="259"/>
      <c r="D5534" s="259"/>
      <c r="E5534" s="259"/>
      <c r="F5534" s="270"/>
      <c r="G5534" s="259"/>
      <c r="H5534" s="259"/>
      <c r="I5534" s="259"/>
      <c r="J5534" s="259"/>
    </row>
    <row r="5535" spans="1:10">
      <c r="A5535" s="259"/>
      <c r="B5535" s="259"/>
      <c r="C5535" s="259"/>
      <c r="D5535" s="259"/>
      <c r="E5535" s="259"/>
      <c r="F5535" s="270"/>
      <c r="G5535" s="259"/>
      <c r="H5535" s="259"/>
      <c r="I5535" s="259"/>
      <c r="J5535" s="259"/>
    </row>
    <row r="5536" spans="1:10">
      <c r="A5536" s="259"/>
      <c r="B5536" s="259"/>
      <c r="C5536" s="259"/>
      <c r="D5536" s="259"/>
      <c r="E5536" s="259"/>
      <c r="F5536" s="270"/>
      <c r="G5536" s="259"/>
      <c r="H5536" s="259"/>
      <c r="I5536" s="259"/>
      <c r="J5536" s="259"/>
    </row>
    <row r="5537" spans="1:10">
      <c r="A5537" s="259"/>
      <c r="B5537" s="259"/>
      <c r="C5537" s="259"/>
      <c r="D5537" s="259"/>
      <c r="E5537" s="259"/>
      <c r="F5537" s="270"/>
      <c r="G5537" s="259"/>
      <c r="H5537" s="259"/>
      <c r="I5537" s="259"/>
      <c r="J5537" s="259"/>
    </row>
    <row r="5538" spans="1:10">
      <c r="A5538" s="259"/>
      <c r="B5538" s="259"/>
      <c r="C5538" s="259"/>
      <c r="D5538" s="259"/>
      <c r="E5538" s="259"/>
      <c r="F5538" s="270"/>
      <c r="G5538" s="259"/>
      <c r="H5538" s="259"/>
      <c r="I5538" s="259"/>
      <c r="J5538" s="259"/>
    </row>
    <row r="5539" spans="1:10">
      <c r="A5539" s="259"/>
      <c r="B5539" s="259"/>
      <c r="C5539" s="259"/>
      <c r="D5539" s="259"/>
      <c r="E5539" s="259"/>
      <c r="F5539" s="270"/>
      <c r="G5539" s="259"/>
      <c r="H5539" s="259"/>
      <c r="I5539" s="259"/>
      <c r="J5539" s="259"/>
    </row>
    <row r="5540" spans="1:10">
      <c r="A5540" s="259"/>
      <c r="B5540" s="259"/>
      <c r="C5540" s="259"/>
      <c r="D5540" s="259"/>
      <c r="E5540" s="259"/>
      <c r="F5540" s="270"/>
      <c r="G5540" s="259"/>
      <c r="H5540" s="259"/>
      <c r="I5540" s="259"/>
      <c r="J5540" s="259"/>
    </row>
    <row r="5541" spans="1:10">
      <c r="A5541" s="259"/>
      <c r="B5541" s="259"/>
      <c r="C5541" s="259"/>
      <c r="D5541" s="259"/>
      <c r="E5541" s="259"/>
      <c r="F5541" s="270"/>
      <c r="G5541" s="259"/>
      <c r="H5541" s="259"/>
      <c r="I5541" s="259"/>
      <c r="J5541" s="259"/>
    </row>
    <row r="5542" spans="1:10">
      <c r="A5542" s="259"/>
      <c r="B5542" s="259"/>
      <c r="C5542" s="259"/>
      <c r="D5542" s="259"/>
      <c r="E5542" s="259"/>
      <c r="F5542" s="270"/>
      <c r="G5542" s="259"/>
      <c r="H5542" s="259"/>
      <c r="I5542" s="259"/>
      <c r="J5542" s="259"/>
    </row>
    <row r="5543" spans="1:10">
      <c r="A5543" s="259"/>
      <c r="B5543" s="259"/>
      <c r="C5543" s="259"/>
      <c r="D5543" s="259"/>
      <c r="E5543" s="259"/>
      <c r="F5543" s="270"/>
      <c r="G5543" s="259"/>
      <c r="H5543" s="259"/>
      <c r="I5543" s="259"/>
      <c r="J5543" s="259"/>
    </row>
    <row r="5544" spans="1:10">
      <c r="A5544" s="259"/>
      <c r="B5544" s="259"/>
      <c r="C5544" s="259"/>
      <c r="D5544" s="259"/>
      <c r="E5544" s="259"/>
      <c r="F5544" s="270"/>
      <c r="G5544" s="259"/>
      <c r="H5544" s="259"/>
      <c r="I5544" s="259"/>
      <c r="J5544" s="259"/>
    </row>
    <row r="5545" spans="1:10">
      <c r="A5545" s="259"/>
      <c r="B5545" s="259"/>
      <c r="C5545" s="259"/>
      <c r="D5545" s="259"/>
      <c r="E5545" s="259"/>
      <c r="F5545" s="270"/>
      <c r="G5545" s="259"/>
      <c r="H5545" s="259"/>
      <c r="I5545" s="259"/>
      <c r="J5545" s="259"/>
    </row>
    <row r="5546" spans="1:10">
      <c r="A5546" s="259"/>
      <c r="B5546" s="259"/>
      <c r="C5546" s="259"/>
      <c r="D5546" s="259"/>
      <c r="E5546" s="259"/>
      <c r="F5546" s="270"/>
      <c r="G5546" s="259"/>
      <c r="H5546" s="259"/>
      <c r="I5546" s="259"/>
      <c r="J5546" s="259"/>
    </row>
    <row r="5547" spans="1:10">
      <c r="A5547" s="259"/>
      <c r="B5547" s="259"/>
      <c r="C5547" s="259"/>
      <c r="D5547" s="259"/>
      <c r="E5547" s="259"/>
      <c r="F5547" s="270"/>
      <c r="G5547" s="259"/>
      <c r="H5547" s="259"/>
      <c r="I5547" s="259"/>
      <c r="J5547" s="259"/>
    </row>
    <row r="5548" spans="1:10">
      <c r="A5548" s="259"/>
      <c r="B5548" s="259"/>
      <c r="C5548" s="259"/>
      <c r="D5548" s="259"/>
      <c r="E5548" s="259"/>
      <c r="F5548" s="270"/>
      <c r="G5548" s="259"/>
      <c r="H5548" s="259"/>
      <c r="I5548" s="259"/>
      <c r="J5548" s="259"/>
    </row>
    <row r="5549" spans="1:10">
      <c r="A5549" s="259"/>
      <c r="B5549" s="259"/>
      <c r="C5549" s="259"/>
      <c r="D5549" s="259"/>
      <c r="E5549" s="259"/>
      <c r="F5549" s="270"/>
      <c r="G5549" s="259"/>
      <c r="H5549" s="259"/>
      <c r="I5549" s="259"/>
      <c r="J5549" s="259"/>
    </row>
    <row r="5550" spans="1:10">
      <c r="A5550" s="259"/>
      <c r="B5550" s="259"/>
      <c r="C5550" s="259"/>
      <c r="D5550" s="259"/>
      <c r="E5550" s="259"/>
      <c r="F5550" s="270"/>
      <c r="G5550" s="259"/>
      <c r="H5550" s="259"/>
      <c r="I5550" s="259"/>
      <c r="J5550" s="259"/>
    </row>
    <row r="5551" spans="1:10">
      <c r="A5551" s="259"/>
      <c r="B5551" s="259"/>
      <c r="C5551" s="259"/>
      <c r="D5551" s="259"/>
      <c r="E5551" s="259"/>
      <c r="F5551" s="270"/>
      <c r="G5551" s="259"/>
      <c r="H5551" s="259"/>
      <c r="I5551" s="259"/>
      <c r="J5551" s="259"/>
    </row>
    <row r="5552" spans="1:10">
      <c r="A5552" s="259"/>
      <c r="B5552" s="259"/>
      <c r="C5552" s="259"/>
      <c r="D5552" s="259"/>
      <c r="E5552" s="259"/>
      <c r="F5552" s="270"/>
      <c r="G5552" s="259"/>
      <c r="H5552" s="259"/>
      <c r="I5552" s="259"/>
      <c r="J5552" s="259"/>
    </row>
    <row r="5553" spans="1:10">
      <c r="A5553" s="259"/>
      <c r="B5553" s="259"/>
      <c r="C5553" s="259"/>
      <c r="D5553" s="259"/>
      <c r="E5553" s="259"/>
      <c r="F5553" s="270"/>
      <c r="G5553" s="259"/>
      <c r="H5553" s="259"/>
      <c r="I5553" s="259"/>
      <c r="J5553" s="259"/>
    </row>
    <row r="5554" spans="1:10">
      <c r="A5554" s="259"/>
      <c r="B5554" s="259"/>
      <c r="C5554" s="259"/>
      <c r="D5554" s="259"/>
      <c r="E5554" s="259"/>
      <c r="F5554" s="270"/>
      <c r="G5554" s="259"/>
      <c r="H5554" s="259"/>
      <c r="I5554" s="259"/>
      <c r="J5554" s="259"/>
    </row>
    <row r="5555" spans="1:10">
      <c r="A5555" s="259"/>
      <c r="B5555" s="259"/>
      <c r="C5555" s="259"/>
      <c r="D5555" s="259"/>
      <c r="E5555" s="259"/>
      <c r="F5555" s="270"/>
      <c r="G5555" s="259"/>
      <c r="H5555" s="259"/>
      <c r="I5555" s="259"/>
      <c r="J5555" s="259"/>
    </row>
    <row r="5556" spans="1:10">
      <c r="A5556" s="259"/>
      <c r="B5556" s="259"/>
      <c r="C5556" s="259"/>
      <c r="D5556" s="259"/>
      <c r="E5556" s="259"/>
      <c r="F5556" s="270"/>
      <c r="G5556" s="259"/>
      <c r="H5556" s="259"/>
      <c r="I5556" s="259"/>
      <c r="J5556" s="259"/>
    </row>
    <row r="5557" spans="1:10">
      <c r="A5557" s="259"/>
      <c r="B5557" s="259"/>
      <c r="C5557" s="259"/>
      <c r="D5557" s="259"/>
      <c r="E5557" s="259"/>
      <c r="F5557" s="270"/>
      <c r="G5557" s="259"/>
      <c r="H5557" s="259"/>
      <c r="I5557" s="259"/>
      <c r="J5557" s="259"/>
    </row>
    <row r="5558" spans="1:10">
      <c r="A5558" s="259"/>
      <c r="B5558" s="259"/>
      <c r="C5558" s="259"/>
      <c r="D5558" s="259"/>
      <c r="E5558" s="259"/>
      <c r="F5558" s="270"/>
      <c r="G5558" s="259"/>
      <c r="H5558" s="259"/>
      <c r="I5558" s="259"/>
      <c r="J5558" s="259"/>
    </row>
    <row r="5559" spans="1:10">
      <c r="A5559" s="259"/>
      <c r="B5559" s="259"/>
      <c r="C5559" s="259"/>
      <c r="D5559" s="259"/>
      <c r="E5559" s="259"/>
      <c r="F5559" s="270"/>
      <c r="G5559" s="259"/>
      <c r="H5559" s="259"/>
      <c r="I5559" s="259"/>
      <c r="J5559" s="259"/>
    </row>
    <row r="5560" spans="1:10">
      <c r="A5560" s="259"/>
      <c r="B5560" s="259"/>
      <c r="C5560" s="259"/>
      <c r="D5560" s="259"/>
      <c r="E5560" s="259"/>
      <c r="F5560" s="270"/>
      <c r="G5560" s="259"/>
      <c r="H5560" s="259"/>
      <c r="I5560" s="259"/>
      <c r="J5560" s="259"/>
    </row>
    <row r="5561" spans="1:10">
      <c r="A5561" s="259"/>
      <c r="B5561" s="259"/>
      <c r="C5561" s="259"/>
      <c r="D5561" s="259"/>
      <c r="E5561" s="259"/>
      <c r="F5561" s="270"/>
      <c r="G5561" s="259"/>
      <c r="H5561" s="259"/>
      <c r="I5561" s="259"/>
      <c r="J5561" s="259"/>
    </row>
    <row r="5562" spans="1:10">
      <c r="A5562" s="259"/>
      <c r="B5562" s="259"/>
      <c r="C5562" s="259"/>
      <c r="D5562" s="259"/>
      <c r="E5562" s="259"/>
      <c r="F5562" s="270"/>
      <c r="G5562" s="259"/>
      <c r="H5562" s="259"/>
      <c r="I5562" s="259"/>
      <c r="J5562" s="259"/>
    </row>
    <row r="5563" spans="1:10">
      <c r="A5563" s="259"/>
      <c r="B5563" s="259"/>
      <c r="C5563" s="259"/>
      <c r="D5563" s="259"/>
      <c r="E5563" s="259"/>
      <c r="F5563" s="270"/>
      <c r="G5563" s="259"/>
      <c r="H5563" s="259"/>
      <c r="I5563" s="259"/>
      <c r="J5563" s="259"/>
    </row>
    <row r="5564" spans="1:10">
      <c r="A5564" s="259"/>
      <c r="B5564" s="259"/>
      <c r="C5564" s="259"/>
      <c r="D5564" s="259"/>
      <c r="E5564" s="259"/>
      <c r="F5564" s="270"/>
      <c r="G5564" s="259"/>
      <c r="H5564" s="259"/>
      <c r="I5564" s="259"/>
      <c r="J5564" s="259"/>
    </row>
    <row r="5565" spans="1:10">
      <c r="A5565" s="259"/>
      <c r="B5565" s="259"/>
      <c r="C5565" s="259"/>
      <c r="D5565" s="259"/>
      <c r="E5565" s="259"/>
      <c r="F5565" s="270"/>
      <c r="G5565" s="259"/>
      <c r="H5565" s="259"/>
      <c r="I5565" s="259"/>
      <c r="J5565" s="259"/>
    </row>
    <row r="5566" spans="1:10">
      <c r="A5566" s="259"/>
      <c r="B5566" s="259"/>
      <c r="C5566" s="259"/>
      <c r="D5566" s="259"/>
      <c r="E5566" s="259"/>
      <c r="F5566" s="270"/>
      <c r="G5566" s="259"/>
      <c r="H5566" s="259"/>
      <c r="I5566" s="259"/>
      <c r="J5566" s="259"/>
    </row>
    <row r="5567" spans="1:10">
      <c r="A5567" s="259"/>
      <c r="B5567" s="259"/>
      <c r="C5567" s="259"/>
      <c r="D5567" s="259"/>
      <c r="E5567" s="259"/>
      <c r="F5567" s="270"/>
      <c r="G5567" s="259"/>
      <c r="H5567" s="259"/>
      <c r="I5567" s="259"/>
      <c r="J5567" s="259"/>
    </row>
    <row r="5568" spans="1:10">
      <c r="A5568" s="259"/>
      <c r="B5568" s="259"/>
      <c r="C5568" s="259"/>
      <c r="D5568" s="259"/>
      <c r="E5568" s="259"/>
      <c r="F5568" s="270"/>
      <c r="G5568" s="259"/>
      <c r="H5568" s="259"/>
      <c r="I5568" s="259"/>
      <c r="J5568" s="259"/>
    </row>
    <row r="5569" spans="1:10">
      <c r="A5569" s="259"/>
      <c r="B5569" s="259"/>
      <c r="C5569" s="259"/>
      <c r="D5569" s="259"/>
      <c r="E5569" s="259"/>
      <c r="F5569" s="270"/>
      <c r="G5569" s="259"/>
      <c r="H5569" s="259"/>
      <c r="I5569" s="259"/>
      <c r="J5569" s="259"/>
    </row>
    <row r="5570" spans="1:10">
      <c r="A5570" s="259"/>
      <c r="B5570" s="259"/>
      <c r="C5570" s="259"/>
      <c r="D5570" s="259"/>
      <c r="E5570" s="259"/>
      <c r="F5570" s="270"/>
      <c r="G5570" s="259"/>
      <c r="H5570" s="259"/>
      <c r="I5570" s="259"/>
      <c r="J5570" s="259"/>
    </row>
    <row r="5571" spans="1:10">
      <c r="A5571" s="259"/>
      <c r="B5571" s="259"/>
      <c r="C5571" s="259"/>
      <c r="D5571" s="259"/>
      <c r="E5571" s="259"/>
      <c r="F5571" s="270"/>
      <c r="G5571" s="259"/>
      <c r="H5571" s="259"/>
      <c r="I5571" s="259"/>
      <c r="J5571" s="259"/>
    </row>
    <row r="5572" spans="1:10">
      <c r="A5572" s="259"/>
      <c r="B5572" s="259"/>
      <c r="C5572" s="259"/>
      <c r="D5572" s="259"/>
      <c r="E5572" s="259"/>
      <c r="F5572" s="270"/>
      <c r="G5572" s="259"/>
      <c r="H5572" s="259"/>
      <c r="I5572" s="259"/>
      <c r="J5572" s="259"/>
    </row>
    <row r="5573" spans="1:10">
      <c r="A5573" s="259"/>
      <c r="B5573" s="259"/>
      <c r="C5573" s="259"/>
      <c r="D5573" s="259"/>
      <c r="E5573" s="259"/>
      <c r="F5573" s="270"/>
      <c r="G5573" s="259"/>
      <c r="H5573" s="259"/>
      <c r="I5573" s="259"/>
      <c r="J5573" s="259"/>
    </row>
    <row r="5574" spans="1:10">
      <c r="A5574" s="259"/>
      <c r="B5574" s="259"/>
      <c r="C5574" s="259"/>
      <c r="D5574" s="259"/>
      <c r="E5574" s="259"/>
      <c r="F5574" s="270"/>
      <c r="G5574" s="259"/>
      <c r="H5574" s="259"/>
      <c r="I5574" s="259"/>
      <c r="J5574" s="259"/>
    </row>
    <row r="5575" spans="1:10">
      <c r="A5575" s="259"/>
      <c r="B5575" s="259"/>
      <c r="C5575" s="259"/>
      <c r="D5575" s="259"/>
      <c r="E5575" s="259"/>
      <c r="F5575" s="270"/>
      <c r="G5575" s="259"/>
      <c r="H5575" s="259"/>
      <c r="I5575" s="259"/>
      <c r="J5575" s="259"/>
    </row>
    <row r="5576" spans="1:10">
      <c r="A5576" s="259"/>
      <c r="B5576" s="259"/>
      <c r="C5576" s="259"/>
      <c r="D5576" s="259"/>
      <c r="E5576" s="259"/>
      <c r="F5576" s="270"/>
      <c r="G5576" s="259"/>
      <c r="H5576" s="259"/>
      <c r="I5576" s="259"/>
      <c r="J5576" s="259"/>
    </row>
    <row r="5577" spans="1:10">
      <c r="A5577" s="259"/>
      <c r="B5577" s="259"/>
      <c r="C5577" s="259"/>
      <c r="D5577" s="259"/>
      <c r="E5577" s="259"/>
      <c r="F5577" s="270"/>
      <c r="G5577" s="259"/>
      <c r="H5577" s="259"/>
      <c r="I5577" s="259"/>
      <c r="J5577" s="259"/>
    </row>
    <row r="5578" spans="1:10">
      <c r="A5578" s="259"/>
      <c r="B5578" s="259"/>
      <c r="C5578" s="259"/>
      <c r="D5578" s="259"/>
      <c r="E5578" s="259"/>
      <c r="F5578" s="270"/>
      <c r="G5578" s="259"/>
      <c r="H5578" s="259"/>
      <c r="I5578" s="259"/>
      <c r="J5578" s="259"/>
    </row>
    <row r="5579" spans="1:10">
      <c r="A5579" s="259"/>
      <c r="B5579" s="259"/>
      <c r="C5579" s="259"/>
      <c r="D5579" s="259"/>
      <c r="E5579" s="259"/>
      <c r="F5579" s="270"/>
      <c r="G5579" s="259"/>
      <c r="H5579" s="259"/>
      <c r="I5579" s="259"/>
      <c r="J5579" s="259"/>
    </row>
    <row r="5580" spans="1:10">
      <c r="A5580" s="259"/>
      <c r="B5580" s="259"/>
      <c r="C5580" s="259"/>
      <c r="D5580" s="259"/>
      <c r="E5580" s="259"/>
      <c r="F5580" s="270"/>
      <c r="G5580" s="259"/>
      <c r="H5580" s="259"/>
      <c r="I5580" s="259"/>
      <c r="J5580" s="259"/>
    </row>
    <row r="5581" spans="1:10">
      <c r="A5581" s="259"/>
      <c r="B5581" s="259"/>
      <c r="C5581" s="259"/>
      <c r="D5581" s="259"/>
      <c r="E5581" s="259"/>
      <c r="F5581" s="270"/>
      <c r="G5581" s="259"/>
      <c r="H5581" s="259"/>
      <c r="I5581" s="259"/>
      <c r="J5581" s="259"/>
    </row>
    <row r="5582" spans="1:10">
      <c r="A5582" s="259"/>
      <c r="B5582" s="259"/>
      <c r="C5582" s="259"/>
      <c r="D5582" s="259"/>
      <c r="E5582" s="259"/>
      <c r="F5582" s="270"/>
      <c r="G5582" s="259"/>
      <c r="H5582" s="259"/>
      <c r="I5582" s="259"/>
      <c r="J5582" s="259"/>
    </row>
    <row r="5583" spans="1:10">
      <c r="A5583" s="259"/>
      <c r="B5583" s="259"/>
      <c r="C5583" s="259"/>
      <c r="D5583" s="259"/>
      <c r="E5583" s="259"/>
      <c r="F5583" s="270"/>
      <c r="G5583" s="259"/>
      <c r="H5583" s="259"/>
      <c r="I5583" s="259"/>
      <c r="J5583" s="259"/>
    </row>
    <row r="5584" spans="1:10">
      <c r="A5584" s="259"/>
      <c r="B5584" s="259"/>
      <c r="C5584" s="259"/>
      <c r="D5584" s="259"/>
      <c r="E5584" s="259"/>
      <c r="F5584" s="270"/>
      <c r="G5584" s="259"/>
      <c r="H5584" s="259"/>
      <c r="I5584" s="259"/>
      <c r="J5584" s="259"/>
    </row>
    <row r="5585" spans="1:10">
      <c r="A5585" s="259"/>
      <c r="B5585" s="259"/>
      <c r="C5585" s="259"/>
      <c r="D5585" s="259"/>
      <c r="E5585" s="259"/>
      <c r="F5585" s="270"/>
      <c r="G5585" s="259"/>
      <c r="H5585" s="259"/>
      <c r="I5585" s="259"/>
      <c r="J5585" s="259"/>
    </row>
    <row r="5586" spans="1:10">
      <c r="A5586" s="259"/>
      <c r="B5586" s="259"/>
      <c r="C5586" s="259"/>
      <c r="D5586" s="259"/>
      <c r="E5586" s="259"/>
      <c r="F5586" s="270"/>
      <c r="G5586" s="259"/>
      <c r="H5586" s="259"/>
      <c r="I5586" s="259"/>
      <c r="J5586" s="259"/>
    </row>
    <row r="5587" spans="1:10">
      <c r="A5587" s="259"/>
      <c r="B5587" s="259"/>
      <c r="C5587" s="259"/>
      <c r="D5587" s="259"/>
      <c r="E5587" s="259"/>
      <c r="F5587" s="270"/>
      <c r="G5587" s="259"/>
      <c r="H5587" s="259"/>
      <c r="I5587" s="259"/>
      <c r="J5587" s="259"/>
    </row>
    <row r="5588" spans="1:10">
      <c r="A5588" s="259"/>
      <c r="B5588" s="259"/>
      <c r="C5588" s="259"/>
      <c r="D5588" s="259"/>
      <c r="E5588" s="259"/>
      <c r="F5588" s="270"/>
      <c r="G5588" s="259"/>
      <c r="H5588" s="259"/>
      <c r="I5588" s="259"/>
      <c r="J5588" s="259"/>
    </row>
    <row r="5589" spans="1:10">
      <c r="A5589" s="259"/>
      <c r="B5589" s="259"/>
      <c r="C5589" s="259"/>
      <c r="D5589" s="259"/>
      <c r="E5589" s="259"/>
      <c r="F5589" s="270"/>
      <c r="G5589" s="259"/>
      <c r="H5589" s="259"/>
      <c r="I5589" s="259"/>
      <c r="J5589" s="259"/>
    </row>
    <row r="5590" spans="1:10">
      <c r="A5590" s="259"/>
      <c r="B5590" s="259"/>
      <c r="C5590" s="259"/>
      <c r="D5590" s="259"/>
      <c r="E5590" s="259"/>
      <c r="F5590" s="270"/>
      <c r="G5590" s="259"/>
      <c r="H5590" s="259"/>
      <c r="I5590" s="259"/>
      <c r="J5590" s="259"/>
    </row>
    <row r="5591" spans="1:10">
      <c r="A5591" s="259"/>
      <c r="B5591" s="259"/>
      <c r="C5591" s="259"/>
      <c r="D5591" s="259"/>
      <c r="E5591" s="259"/>
      <c r="F5591" s="270"/>
      <c r="G5591" s="259"/>
      <c r="H5591" s="259"/>
      <c r="I5591" s="259"/>
      <c r="J5591" s="259"/>
    </row>
    <row r="5592" spans="1:10">
      <c r="A5592" s="259"/>
      <c r="B5592" s="259"/>
      <c r="C5592" s="259"/>
      <c r="D5592" s="259"/>
      <c r="E5592" s="259"/>
      <c r="F5592" s="270"/>
      <c r="G5592" s="259"/>
      <c r="H5592" s="259"/>
      <c r="I5592" s="259"/>
      <c r="J5592" s="259"/>
    </row>
    <row r="5593" spans="1:10">
      <c r="A5593" s="259"/>
      <c r="B5593" s="259"/>
      <c r="C5593" s="259"/>
      <c r="D5593" s="259"/>
      <c r="E5593" s="259"/>
      <c r="F5593" s="270"/>
      <c r="G5593" s="259"/>
      <c r="H5593" s="259"/>
      <c r="I5593" s="259"/>
      <c r="J5593" s="259"/>
    </row>
    <row r="5594" spans="1:10">
      <c r="A5594" s="259"/>
      <c r="B5594" s="259"/>
      <c r="C5594" s="259"/>
      <c r="D5594" s="259"/>
      <c r="E5594" s="259"/>
      <c r="F5594" s="270"/>
      <c r="G5594" s="259"/>
      <c r="H5594" s="259"/>
      <c r="I5594" s="259"/>
      <c r="J5594" s="259"/>
    </row>
    <row r="5595" spans="1:10">
      <c r="A5595" s="259"/>
      <c r="B5595" s="259"/>
      <c r="C5595" s="259"/>
      <c r="D5595" s="259"/>
      <c r="E5595" s="259"/>
      <c r="F5595" s="270"/>
      <c r="G5595" s="259"/>
      <c r="H5595" s="259"/>
      <c r="I5595" s="259"/>
      <c r="J5595" s="259"/>
    </row>
    <row r="5596" spans="1:10">
      <c r="A5596" s="259"/>
      <c r="B5596" s="259"/>
      <c r="C5596" s="259"/>
      <c r="D5596" s="259"/>
      <c r="E5596" s="259"/>
      <c r="F5596" s="270"/>
      <c r="G5596" s="259"/>
      <c r="H5596" s="259"/>
      <c r="I5596" s="259"/>
      <c r="J5596" s="259"/>
    </row>
    <row r="5597" spans="1:10">
      <c r="A5597" s="259"/>
      <c r="B5597" s="259"/>
      <c r="C5597" s="259"/>
      <c r="D5597" s="259"/>
      <c r="E5597" s="259"/>
      <c r="F5597" s="270"/>
      <c r="G5597" s="259"/>
      <c r="H5597" s="259"/>
      <c r="I5597" s="259"/>
      <c r="J5597" s="259"/>
    </row>
    <row r="5598" spans="1:10">
      <c r="A5598" s="259"/>
      <c r="B5598" s="259"/>
      <c r="C5598" s="259"/>
      <c r="D5598" s="259"/>
      <c r="E5598" s="259"/>
      <c r="F5598" s="270"/>
      <c r="G5598" s="259"/>
      <c r="H5598" s="259"/>
      <c r="I5598" s="259"/>
      <c r="J5598" s="259"/>
    </row>
    <row r="5599" spans="1:10">
      <c r="A5599" s="259"/>
      <c r="B5599" s="259"/>
      <c r="C5599" s="259"/>
      <c r="D5599" s="259"/>
      <c r="E5599" s="259"/>
      <c r="F5599" s="270"/>
      <c r="G5599" s="259"/>
      <c r="H5599" s="259"/>
      <c r="I5599" s="259"/>
      <c r="J5599" s="259"/>
    </row>
    <row r="5600" spans="1:10">
      <c r="A5600" s="259"/>
      <c r="B5600" s="259"/>
      <c r="C5600" s="259"/>
      <c r="D5600" s="259"/>
      <c r="E5600" s="259"/>
      <c r="F5600" s="270"/>
      <c r="G5600" s="259"/>
      <c r="H5600" s="259"/>
      <c r="I5600" s="259"/>
      <c r="J5600" s="259"/>
    </row>
    <row r="5601" spans="1:10">
      <c r="A5601" s="259"/>
      <c r="B5601" s="259"/>
      <c r="C5601" s="259"/>
      <c r="D5601" s="259"/>
      <c r="E5601" s="259"/>
      <c r="F5601" s="270"/>
      <c r="G5601" s="259"/>
      <c r="H5601" s="259"/>
      <c r="I5601" s="259"/>
      <c r="J5601" s="259"/>
    </row>
    <row r="5602" spans="1:10">
      <c r="A5602" s="259"/>
      <c r="B5602" s="259"/>
      <c r="C5602" s="259"/>
      <c r="D5602" s="259"/>
      <c r="E5602" s="259"/>
      <c r="F5602" s="270"/>
      <c r="G5602" s="259"/>
      <c r="H5602" s="259"/>
      <c r="I5602" s="259"/>
      <c r="J5602" s="259"/>
    </row>
    <row r="5603" spans="1:10">
      <c r="A5603" s="259"/>
      <c r="B5603" s="259"/>
      <c r="C5603" s="259"/>
      <c r="D5603" s="259"/>
      <c r="E5603" s="259"/>
      <c r="F5603" s="270"/>
      <c r="G5603" s="259"/>
      <c r="H5603" s="259"/>
      <c r="I5603" s="259"/>
      <c r="J5603" s="259"/>
    </row>
    <row r="5604" spans="1:10">
      <c r="A5604" s="259"/>
      <c r="B5604" s="259"/>
      <c r="C5604" s="259"/>
      <c r="D5604" s="259"/>
      <c r="E5604" s="259"/>
      <c r="F5604" s="270"/>
      <c r="G5604" s="259"/>
      <c r="H5604" s="259"/>
      <c r="I5604" s="259"/>
      <c r="J5604" s="259"/>
    </row>
    <row r="5605" spans="1:10">
      <c r="A5605" s="259"/>
      <c r="B5605" s="259"/>
      <c r="C5605" s="259"/>
      <c r="D5605" s="259"/>
      <c r="E5605" s="259"/>
      <c r="F5605" s="270"/>
      <c r="G5605" s="259"/>
      <c r="H5605" s="259"/>
      <c r="I5605" s="259"/>
      <c r="J5605" s="259"/>
    </row>
    <row r="5606" spans="1:10">
      <c r="A5606" s="259"/>
      <c r="B5606" s="259"/>
      <c r="C5606" s="259"/>
      <c r="D5606" s="259"/>
      <c r="E5606" s="259"/>
      <c r="F5606" s="270"/>
      <c r="G5606" s="259"/>
      <c r="H5606" s="259"/>
      <c r="I5606" s="259"/>
      <c r="J5606" s="259"/>
    </row>
    <row r="5607" spans="1:10">
      <c r="A5607" s="259"/>
      <c r="B5607" s="259"/>
      <c r="C5607" s="259"/>
      <c r="D5607" s="259"/>
      <c r="E5607" s="259"/>
      <c r="F5607" s="270"/>
      <c r="G5607" s="259"/>
      <c r="H5607" s="259"/>
      <c r="I5607" s="259"/>
      <c r="J5607" s="259"/>
    </row>
    <row r="5608" spans="1:10">
      <c r="A5608" s="259"/>
      <c r="B5608" s="259"/>
      <c r="C5608" s="259"/>
      <c r="D5608" s="259"/>
      <c r="E5608" s="259"/>
      <c r="F5608" s="270"/>
      <c r="G5608" s="259"/>
      <c r="H5608" s="259"/>
      <c r="I5608" s="259"/>
      <c r="J5608" s="259"/>
    </row>
    <row r="5609" spans="1:10">
      <c r="A5609" s="259"/>
      <c r="B5609" s="259"/>
      <c r="C5609" s="259"/>
      <c r="D5609" s="259"/>
      <c r="E5609" s="259"/>
      <c r="F5609" s="270"/>
      <c r="G5609" s="259"/>
      <c r="H5609" s="259"/>
      <c r="I5609" s="259"/>
      <c r="J5609" s="259"/>
    </row>
    <row r="5610" spans="1:10">
      <c r="A5610" s="259"/>
      <c r="B5610" s="259"/>
      <c r="C5610" s="259"/>
      <c r="D5610" s="259"/>
      <c r="E5610" s="259"/>
      <c r="F5610" s="270"/>
      <c r="G5610" s="259"/>
      <c r="H5610" s="259"/>
      <c r="I5610" s="259"/>
      <c r="J5610" s="259"/>
    </row>
    <row r="5611" spans="1:10">
      <c r="A5611" s="259"/>
      <c r="B5611" s="259"/>
      <c r="C5611" s="259"/>
      <c r="D5611" s="259"/>
      <c r="E5611" s="259"/>
      <c r="F5611" s="270"/>
      <c r="G5611" s="259"/>
      <c r="H5611" s="259"/>
      <c r="I5611" s="259"/>
      <c r="J5611" s="259"/>
    </row>
    <row r="5612" spans="1:10">
      <c r="A5612" s="259"/>
      <c r="B5612" s="259"/>
      <c r="C5612" s="259"/>
      <c r="D5612" s="259"/>
      <c r="E5612" s="259"/>
      <c r="F5612" s="270"/>
      <c r="G5612" s="259"/>
      <c r="H5612" s="259"/>
      <c r="I5612" s="259"/>
      <c r="J5612" s="259"/>
    </row>
    <row r="5613" spans="1:10">
      <c r="A5613" s="259"/>
      <c r="B5613" s="259"/>
      <c r="C5613" s="259"/>
      <c r="D5613" s="259"/>
      <c r="E5613" s="259"/>
      <c r="F5613" s="270"/>
      <c r="G5613" s="259"/>
      <c r="H5613" s="259"/>
      <c r="I5613" s="259"/>
      <c r="J5613" s="259"/>
    </row>
    <row r="5614" spans="1:10">
      <c r="A5614" s="259"/>
      <c r="B5614" s="259"/>
      <c r="C5614" s="259"/>
      <c r="D5614" s="259"/>
      <c r="E5614" s="259"/>
      <c r="F5614" s="270"/>
      <c r="G5614" s="259"/>
      <c r="H5614" s="259"/>
      <c r="I5614" s="259"/>
      <c r="J5614" s="259"/>
    </row>
    <row r="5615" spans="1:10">
      <c r="A5615" s="259"/>
      <c r="B5615" s="259"/>
      <c r="C5615" s="259"/>
      <c r="D5615" s="259"/>
      <c r="E5615" s="259"/>
      <c r="F5615" s="270"/>
      <c r="G5615" s="259"/>
      <c r="H5615" s="259"/>
      <c r="I5615" s="259"/>
      <c r="J5615" s="259"/>
    </row>
    <row r="5616" spans="1:10">
      <c r="A5616" s="259"/>
      <c r="B5616" s="259"/>
      <c r="C5616" s="259"/>
      <c r="D5616" s="259"/>
      <c r="E5616" s="259"/>
      <c r="F5616" s="270"/>
      <c r="G5616" s="259"/>
      <c r="H5616" s="259"/>
      <c r="I5616" s="259"/>
      <c r="J5616" s="259"/>
    </row>
    <row r="5617" spans="1:10">
      <c r="A5617" s="259"/>
      <c r="B5617" s="259"/>
      <c r="C5617" s="259"/>
      <c r="D5617" s="259"/>
      <c r="E5617" s="259"/>
      <c r="F5617" s="270"/>
      <c r="G5617" s="259"/>
      <c r="H5617" s="259"/>
      <c r="I5617" s="259"/>
      <c r="J5617" s="259"/>
    </row>
    <row r="5618" spans="1:10">
      <c r="A5618" s="259"/>
      <c r="B5618" s="259"/>
      <c r="C5618" s="259"/>
      <c r="D5618" s="259"/>
      <c r="E5618" s="259"/>
      <c r="F5618" s="270"/>
      <c r="G5618" s="259"/>
      <c r="H5618" s="259"/>
      <c r="I5618" s="259"/>
      <c r="J5618" s="259"/>
    </row>
    <row r="5619" spans="1:10">
      <c r="A5619" s="259"/>
      <c r="B5619" s="259"/>
      <c r="C5619" s="259"/>
      <c r="D5619" s="259"/>
      <c r="E5619" s="259"/>
      <c r="F5619" s="270"/>
      <c r="G5619" s="259"/>
      <c r="H5619" s="259"/>
      <c r="I5619" s="259"/>
      <c r="J5619" s="259"/>
    </row>
    <row r="5620" spans="1:10">
      <c r="A5620" s="259"/>
      <c r="B5620" s="259"/>
      <c r="C5620" s="259"/>
      <c r="D5620" s="259"/>
      <c r="E5620" s="259"/>
      <c r="F5620" s="270"/>
      <c r="G5620" s="259"/>
      <c r="H5620" s="259"/>
      <c r="I5620" s="259"/>
      <c r="J5620" s="259"/>
    </row>
    <row r="5621" spans="1:10">
      <c r="A5621" s="259"/>
      <c r="B5621" s="259"/>
      <c r="C5621" s="259"/>
      <c r="D5621" s="259"/>
      <c r="E5621" s="259"/>
      <c r="F5621" s="270"/>
      <c r="G5621" s="259"/>
      <c r="H5621" s="259"/>
      <c r="I5621" s="259"/>
      <c r="J5621" s="259"/>
    </row>
    <row r="5622" spans="1:10">
      <c r="A5622" s="259"/>
      <c r="B5622" s="259"/>
      <c r="C5622" s="259"/>
      <c r="D5622" s="259"/>
      <c r="E5622" s="259"/>
      <c r="F5622" s="270"/>
      <c r="G5622" s="259"/>
      <c r="H5622" s="259"/>
      <c r="I5622" s="259"/>
      <c r="J5622" s="259"/>
    </row>
    <row r="5623" spans="1:10">
      <c r="A5623" s="259"/>
      <c r="B5623" s="259"/>
      <c r="C5623" s="259"/>
      <c r="D5623" s="259"/>
      <c r="E5623" s="259"/>
      <c r="F5623" s="270"/>
      <c r="G5623" s="259"/>
      <c r="H5623" s="259"/>
      <c r="I5623" s="259"/>
      <c r="J5623" s="259"/>
    </row>
    <row r="5624" spans="1:10">
      <c r="A5624" s="259"/>
      <c r="B5624" s="259"/>
      <c r="C5624" s="259"/>
      <c r="D5624" s="259"/>
      <c r="E5624" s="259"/>
      <c r="F5624" s="270"/>
      <c r="G5624" s="259"/>
      <c r="H5624" s="259"/>
      <c r="I5624" s="259"/>
      <c r="J5624" s="259"/>
    </row>
    <row r="5625" spans="1:10">
      <c r="A5625" s="259"/>
      <c r="B5625" s="259"/>
      <c r="C5625" s="259"/>
      <c r="D5625" s="259"/>
      <c r="E5625" s="259"/>
      <c r="F5625" s="270"/>
      <c r="G5625" s="259"/>
      <c r="H5625" s="259"/>
      <c r="I5625" s="259"/>
      <c r="J5625" s="259"/>
    </row>
    <row r="5626" spans="1:10">
      <c r="A5626" s="259"/>
      <c r="B5626" s="259"/>
      <c r="C5626" s="259"/>
      <c r="D5626" s="259"/>
      <c r="E5626" s="259"/>
      <c r="F5626" s="270"/>
      <c r="G5626" s="259"/>
      <c r="H5626" s="259"/>
      <c r="I5626" s="259"/>
      <c r="J5626" s="259"/>
    </row>
    <row r="5627" spans="1:10">
      <c r="A5627" s="259"/>
      <c r="B5627" s="259"/>
      <c r="C5627" s="259"/>
      <c r="D5627" s="259"/>
      <c r="E5627" s="259"/>
      <c r="F5627" s="270"/>
      <c r="G5627" s="259"/>
      <c r="H5627" s="259"/>
      <c r="I5627" s="259"/>
      <c r="J5627" s="259"/>
    </row>
    <row r="5628" spans="1:10">
      <c r="A5628" s="259"/>
      <c r="B5628" s="259"/>
      <c r="C5628" s="259"/>
      <c r="D5628" s="259"/>
      <c r="E5628" s="259"/>
      <c r="F5628" s="270"/>
      <c r="G5628" s="259"/>
      <c r="H5628" s="259"/>
      <c r="I5628" s="259"/>
      <c r="J5628" s="259"/>
    </row>
    <row r="5629" spans="1:10">
      <c r="A5629" s="259"/>
      <c r="B5629" s="259"/>
      <c r="C5629" s="259"/>
      <c r="D5629" s="259"/>
      <c r="E5629" s="259"/>
      <c r="F5629" s="270"/>
      <c r="G5629" s="259"/>
      <c r="H5629" s="259"/>
      <c r="I5629" s="259"/>
      <c r="J5629" s="259"/>
    </row>
    <row r="5630" spans="1:10">
      <c r="A5630" s="259"/>
      <c r="B5630" s="259"/>
      <c r="C5630" s="259"/>
      <c r="D5630" s="259"/>
      <c r="E5630" s="259"/>
      <c r="F5630" s="270"/>
      <c r="G5630" s="259"/>
      <c r="H5630" s="259"/>
      <c r="I5630" s="259"/>
      <c r="J5630" s="259"/>
    </row>
    <row r="5631" spans="1:10">
      <c r="A5631" s="259"/>
      <c r="B5631" s="259"/>
      <c r="C5631" s="259"/>
      <c r="D5631" s="259"/>
      <c r="E5631" s="259"/>
      <c r="F5631" s="270"/>
      <c r="G5631" s="259"/>
      <c r="H5631" s="259"/>
      <c r="I5631" s="259"/>
      <c r="J5631" s="259"/>
    </row>
    <row r="5632" spans="1:10">
      <c r="A5632" s="259"/>
      <c r="B5632" s="259"/>
      <c r="C5632" s="259"/>
      <c r="D5632" s="259"/>
      <c r="E5632" s="259"/>
      <c r="F5632" s="270"/>
      <c r="G5632" s="259"/>
      <c r="H5632" s="259"/>
      <c r="I5632" s="259"/>
      <c r="J5632" s="259"/>
    </row>
    <row r="5633" spans="1:10">
      <c r="A5633" s="259"/>
      <c r="B5633" s="259"/>
      <c r="C5633" s="259"/>
      <c r="D5633" s="259"/>
      <c r="E5633" s="259"/>
      <c r="F5633" s="270"/>
      <c r="G5633" s="259"/>
      <c r="H5633" s="259"/>
      <c r="I5633" s="259"/>
      <c r="J5633" s="259"/>
    </row>
    <row r="5634" spans="1:10">
      <c r="A5634" s="259"/>
      <c r="B5634" s="259"/>
      <c r="C5634" s="259"/>
      <c r="D5634" s="259"/>
      <c r="E5634" s="259"/>
      <c r="F5634" s="270"/>
      <c r="G5634" s="259"/>
      <c r="H5634" s="259"/>
      <c r="I5634" s="259"/>
      <c r="J5634" s="259"/>
    </row>
    <row r="5635" spans="1:10">
      <c r="A5635" s="259"/>
      <c r="B5635" s="259"/>
      <c r="C5635" s="259"/>
      <c r="D5635" s="259"/>
      <c r="E5635" s="259"/>
      <c r="F5635" s="270"/>
      <c r="G5635" s="259"/>
      <c r="H5635" s="259"/>
      <c r="I5635" s="259"/>
      <c r="J5635" s="259"/>
    </row>
    <row r="5636" spans="1:10">
      <c r="A5636" s="259"/>
      <c r="B5636" s="259"/>
      <c r="C5636" s="259"/>
      <c r="D5636" s="259"/>
      <c r="E5636" s="259"/>
      <c r="F5636" s="270"/>
      <c r="G5636" s="259"/>
      <c r="H5636" s="259"/>
      <c r="I5636" s="259"/>
      <c r="J5636" s="259"/>
    </row>
    <row r="5637" spans="1:10">
      <c r="A5637" s="259"/>
      <c r="B5637" s="259"/>
      <c r="C5637" s="259"/>
      <c r="D5637" s="259"/>
      <c r="E5637" s="259"/>
      <c r="F5637" s="270"/>
      <c r="G5637" s="259"/>
      <c r="H5637" s="259"/>
      <c r="I5637" s="259"/>
      <c r="J5637" s="259"/>
    </row>
    <row r="5638" spans="1:10">
      <c r="A5638" s="259"/>
      <c r="B5638" s="259"/>
      <c r="C5638" s="259"/>
      <c r="D5638" s="259"/>
      <c r="E5638" s="259"/>
      <c r="F5638" s="270"/>
      <c r="G5638" s="259"/>
      <c r="H5638" s="259"/>
      <c r="I5638" s="259"/>
      <c r="J5638" s="259"/>
    </row>
    <row r="5639" spans="1:10">
      <c r="A5639" s="259"/>
      <c r="B5639" s="259"/>
      <c r="C5639" s="259"/>
      <c r="D5639" s="259"/>
      <c r="E5639" s="259"/>
      <c r="F5639" s="270"/>
      <c r="G5639" s="259"/>
      <c r="H5639" s="259"/>
      <c r="I5639" s="259"/>
      <c r="J5639" s="259"/>
    </row>
    <row r="5640" spans="1:10">
      <c r="A5640" s="259"/>
      <c r="B5640" s="259"/>
      <c r="C5640" s="259"/>
      <c r="D5640" s="259"/>
      <c r="E5640" s="259"/>
      <c r="F5640" s="270"/>
      <c r="G5640" s="259"/>
      <c r="H5640" s="259"/>
      <c r="I5640" s="259"/>
      <c r="J5640" s="259"/>
    </row>
    <row r="5641" spans="1:10">
      <c r="A5641" s="259"/>
      <c r="B5641" s="259"/>
      <c r="C5641" s="259"/>
      <c r="D5641" s="259"/>
      <c r="E5641" s="259"/>
      <c r="F5641" s="270"/>
      <c r="G5641" s="259"/>
      <c r="H5641" s="259"/>
      <c r="I5641" s="259"/>
      <c r="J5641" s="259"/>
    </row>
    <row r="5642" spans="1:10">
      <c r="A5642" s="259"/>
      <c r="B5642" s="259"/>
      <c r="C5642" s="259"/>
      <c r="D5642" s="259"/>
      <c r="E5642" s="259"/>
      <c r="F5642" s="270"/>
      <c r="G5642" s="259"/>
      <c r="H5642" s="259"/>
      <c r="I5642" s="259"/>
      <c r="J5642" s="259"/>
    </row>
    <row r="5643" spans="1:10">
      <c r="A5643" s="259"/>
      <c r="B5643" s="259"/>
      <c r="C5643" s="259"/>
      <c r="D5643" s="259"/>
      <c r="E5643" s="259"/>
      <c r="F5643" s="270"/>
      <c r="G5643" s="259"/>
      <c r="H5643" s="259"/>
      <c r="I5643" s="259"/>
      <c r="J5643" s="259"/>
    </row>
    <row r="5644" spans="1:10">
      <c r="A5644" s="259"/>
      <c r="B5644" s="259"/>
      <c r="C5644" s="259"/>
      <c r="D5644" s="259"/>
      <c r="E5644" s="259"/>
      <c r="F5644" s="270"/>
      <c r="G5644" s="259"/>
      <c r="H5644" s="259"/>
      <c r="I5644" s="259"/>
      <c r="J5644" s="259"/>
    </row>
    <row r="5645" spans="1:10">
      <c r="A5645" s="259"/>
      <c r="B5645" s="259"/>
      <c r="C5645" s="259"/>
      <c r="D5645" s="259"/>
      <c r="E5645" s="259"/>
      <c r="F5645" s="270"/>
      <c r="G5645" s="259"/>
      <c r="H5645" s="259"/>
      <c r="I5645" s="259"/>
      <c r="J5645" s="259"/>
    </row>
    <row r="5646" spans="1:10">
      <c r="A5646" s="259"/>
      <c r="B5646" s="259"/>
      <c r="C5646" s="259"/>
      <c r="D5646" s="259"/>
      <c r="E5646" s="259"/>
      <c r="F5646" s="270"/>
      <c r="G5646" s="259"/>
      <c r="H5646" s="259"/>
      <c r="I5646" s="259"/>
      <c r="J5646" s="259"/>
    </row>
    <row r="5647" spans="1:10">
      <c r="A5647" s="259"/>
      <c r="B5647" s="259"/>
      <c r="C5647" s="259"/>
      <c r="D5647" s="259"/>
      <c r="E5647" s="259"/>
      <c r="F5647" s="270"/>
      <c r="G5647" s="259"/>
      <c r="H5647" s="259"/>
      <c r="I5647" s="259"/>
      <c r="J5647" s="259"/>
    </row>
    <row r="5648" spans="1:10">
      <c r="A5648" s="259"/>
      <c r="B5648" s="259"/>
      <c r="C5648" s="259"/>
      <c r="D5648" s="259"/>
      <c r="E5648" s="259"/>
      <c r="F5648" s="270"/>
      <c r="G5648" s="259"/>
      <c r="H5648" s="259"/>
      <c r="I5648" s="259"/>
      <c r="J5648" s="259"/>
    </row>
    <row r="5649" spans="1:10">
      <c r="A5649" s="259"/>
      <c r="B5649" s="259"/>
      <c r="C5649" s="259"/>
      <c r="D5649" s="259"/>
      <c r="E5649" s="259"/>
      <c r="F5649" s="270"/>
      <c r="G5649" s="259"/>
      <c r="H5649" s="259"/>
      <c r="I5649" s="259"/>
      <c r="J5649" s="259"/>
    </row>
    <row r="5650" spans="1:10">
      <c r="A5650" s="259"/>
      <c r="B5650" s="259"/>
      <c r="C5650" s="259"/>
      <c r="D5650" s="259"/>
      <c r="E5650" s="259"/>
      <c r="F5650" s="270"/>
      <c r="G5650" s="259"/>
      <c r="H5650" s="259"/>
      <c r="I5650" s="259"/>
      <c r="J5650" s="259"/>
    </row>
    <row r="5651" spans="1:10">
      <c r="A5651" s="259"/>
      <c r="B5651" s="259"/>
      <c r="C5651" s="259"/>
      <c r="D5651" s="259"/>
      <c r="E5651" s="259"/>
      <c r="F5651" s="270"/>
      <c r="G5651" s="259"/>
      <c r="H5651" s="259"/>
      <c r="I5651" s="259"/>
      <c r="J5651" s="259"/>
    </row>
    <row r="5652" spans="1:10">
      <c r="A5652" s="259"/>
      <c r="B5652" s="259"/>
      <c r="C5652" s="259"/>
      <c r="D5652" s="259"/>
      <c r="E5652" s="259"/>
      <c r="F5652" s="270"/>
      <c r="G5652" s="259"/>
      <c r="H5652" s="259"/>
      <c r="I5652" s="259"/>
      <c r="J5652" s="259"/>
    </row>
    <row r="5653" spans="1:10">
      <c r="A5653" s="259"/>
      <c r="B5653" s="259"/>
      <c r="C5653" s="259"/>
      <c r="D5653" s="259"/>
      <c r="E5653" s="259"/>
      <c r="F5653" s="270"/>
      <c r="G5653" s="259"/>
      <c r="H5653" s="259"/>
      <c r="I5653" s="259"/>
      <c r="J5653" s="259"/>
    </row>
    <row r="5654" spans="1:10">
      <c r="A5654" s="259"/>
      <c r="B5654" s="259"/>
      <c r="C5654" s="259"/>
      <c r="D5654" s="259"/>
      <c r="E5654" s="259"/>
      <c r="F5654" s="270"/>
      <c r="G5654" s="259"/>
      <c r="H5654" s="259"/>
      <c r="I5654" s="259"/>
      <c r="J5654" s="259"/>
    </row>
    <row r="5655" spans="1:10">
      <c r="A5655" s="259"/>
      <c r="B5655" s="259"/>
      <c r="C5655" s="259"/>
      <c r="D5655" s="259"/>
      <c r="E5655" s="259"/>
      <c r="F5655" s="270"/>
      <c r="G5655" s="259"/>
      <c r="H5655" s="259"/>
      <c r="I5655" s="259"/>
      <c r="J5655" s="259"/>
    </row>
    <row r="5656" spans="1:10">
      <c r="A5656" s="259"/>
      <c r="B5656" s="259"/>
      <c r="C5656" s="259"/>
      <c r="D5656" s="259"/>
      <c r="E5656" s="259"/>
      <c r="F5656" s="270"/>
      <c r="G5656" s="259"/>
      <c r="H5656" s="259"/>
      <c r="I5656" s="259"/>
      <c r="J5656" s="259"/>
    </row>
    <row r="5657" spans="1:10">
      <c r="A5657" s="259"/>
      <c r="B5657" s="259"/>
      <c r="C5657" s="259"/>
      <c r="D5657" s="259"/>
      <c r="E5657" s="259"/>
      <c r="F5657" s="270"/>
      <c r="G5657" s="259"/>
      <c r="H5657" s="259"/>
      <c r="I5657" s="259"/>
      <c r="J5657" s="259"/>
    </row>
    <row r="5658" spans="1:10">
      <c r="A5658" s="259"/>
      <c r="B5658" s="259"/>
      <c r="C5658" s="259"/>
      <c r="D5658" s="259"/>
      <c r="E5658" s="259"/>
      <c r="F5658" s="270"/>
      <c r="G5658" s="259"/>
      <c r="H5658" s="259"/>
      <c r="I5658" s="259"/>
      <c r="J5658" s="259"/>
    </row>
    <row r="5659" spans="1:10">
      <c r="A5659" s="259"/>
      <c r="B5659" s="259"/>
      <c r="C5659" s="259"/>
      <c r="D5659" s="259"/>
      <c r="E5659" s="259"/>
      <c r="F5659" s="270"/>
      <c r="G5659" s="259"/>
      <c r="H5659" s="259"/>
      <c r="I5659" s="259"/>
      <c r="J5659" s="259"/>
    </row>
    <row r="5660" spans="1:10">
      <c r="A5660" s="259"/>
      <c r="B5660" s="259"/>
      <c r="C5660" s="259"/>
      <c r="D5660" s="259"/>
      <c r="E5660" s="259"/>
      <c r="F5660" s="270"/>
      <c r="G5660" s="259"/>
      <c r="H5660" s="259"/>
      <c r="I5660" s="259"/>
      <c r="J5660" s="259"/>
    </row>
    <row r="5661" spans="1:10">
      <c r="A5661" s="259"/>
      <c r="B5661" s="259"/>
      <c r="C5661" s="259"/>
      <c r="D5661" s="259"/>
      <c r="E5661" s="259"/>
      <c r="F5661" s="270"/>
      <c r="G5661" s="259"/>
      <c r="H5661" s="259"/>
      <c r="I5661" s="259"/>
      <c r="J5661" s="259"/>
    </row>
    <row r="5662" spans="1:10">
      <c r="A5662" s="259"/>
      <c r="B5662" s="259"/>
      <c r="C5662" s="259"/>
      <c r="D5662" s="259"/>
      <c r="E5662" s="259"/>
      <c r="F5662" s="270"/>
      <c r="G5662" s="259"/>
      <c r="H5662" s="259"/>
      <c r="I5662" s="259"/>
      <c r="J5662" s="259"/>
    </row>
    <row r="5663" spans="1:10">
      <c r="A5663" s="259"/>
      <c r="B5663" s="259"/>
      <c r="C5663" s="259"/>
      <c r="D5663" s="259"/>
      <c r="E5663" s="259"/>
      <c r="F5663" s="270"/>
      <c r="G5663" s="259"/>
      <c r="H5663" s="259"/>
      <c r="I5663" s="259"/>
      <c r="J5663" s="259"/>
    </row>
    <row r="5664" spans="1:10">
      <c r="A5664" s="259"/>
      <c r="B5664" s="259"/>
      <c r="C5664" s="259"/>
      <c r="D5664" s="259"/>
      <c r="E5664" s="259"/>
      <c r="F5664" s="270"/>
      <c r="G5664" s="259"/>
      <c r="H5664" s="259"/>
      <c r="I5664" s="259"/>
      <c r="J5664" s="259"/>
    </row>
    <row r="5665" spans="1:10">
      <c r="A5665" s="259"/>
      <c r="B5665" s="259"/>
      <c r="C5665" s="259"/>
      <c r="D5665" s="259"/>
      <c r="E5665" s="259"/>
      <c r="F5665" s="270"/>
      <c r="G5665" s="259"/>
      <c r="H5665" s="259"/>
      <c r="I5665" s="259"/>
      <c r="J5665" s="259"/>
    </row>
    <row r="5666" spans="1:10">
      <c r="A5666" s="259"/>
      <c r="B5666" s="259"/>
      <c r="C5666" s="259"/>
      <c r="D5666" s="259"/>
      <c r="E5666" s="259"/>
      <c r="F5666" s="270"/>
      <c r="G5666" s="259"/>
      <c r="H5666" s="259"/>
      <c r="I5666" s="259"/>
      <c r="J5666" s="259"/>
    </row>
    <row r="5667" spans="1:10">
      <c r="A5667" s="259"/>
      <c r="B5667" s="259"/>
      <c r="C5667" s="259"/>
      <c r="D5667" s="259"/>
      <c r="E5667" s="259"/>
      <c r="F5667" s="270"/>
      <c r="G5667" s="259"/>
      <c r="H5667" s="259"/>
      <c r="I5667" s="259"/>
      <c r="J5667" s="259"/>
    </row>
    <row r="5668" spans="1:10">
      <c r="A5668" s="259"/>
      <c r="B5668" s="259"/>
      <c r="C5668" s="259"/>
      <c r="D5668" s="259"/>
      <c r="E5668" s="259"/>
      <c r="F5668" s="270"/>
      <c r="G5668" s="259"/>
      <c r="H5668" s="259"/>
      <c r="I5668" s="259"/>
      <c r="J5668" s="259"/>
    </row>
    <row r="5669" spans="1:10">
      <c r="A5669" s="259"/>
      <c r="B5669" s="259"/>
      <c r="C5669" s="259"/>
      <c r="D5669" s="259"/>
      <c r="E5669" s="259"/>
      <c r="F5669" s="270"/>
      <c r="G5669" s="259"/>
      <c r="H5669" s="259"/>
      <c r="I5669" s="259"/>
      <c r="J5669" s="259"/>
    </row>
    <row r="5670" spans="1:10">
      <c r="A5670" s="259"/>
      <c r="B5670" s="259"/>
      <c r="C5670" s="259"/>
      <c r="D5670" s="259"/>
      <c r="E5670" s="259"/>
      <c r="F5670" s="270"/>
      <c r="G5670" s="259"/>
      <c r="H5670" s="259"/>
      <c r="I5670" s="259"/>
      <c r="J5670" s="259"/>
    </row>
    <row r="5671" spans="1:10">
      <c r="A5671" s="259"/>
      <c r="B5671" s="259"/>
      <c r="C5671" s="259"/>
      <c r="D5671" s="259"/>
      <c r="E5671" s="259"/>
      <c r="F5671" s="270"/>
      <c r="G5671" s="259"/>
      <c r="H5671" s="259"/>
      <c r="I5671" s="259"/>
      <c r="J5671" s="259"/>
    </row>
    <row r="5672" spans="1:10">
      <c r="A5672" s="259"/>
      <c r="B5672" s="259"/>
      <c r="C5672" s="259"/>
      <c r="D5672" s="259"/>
      <c r="E5672" s="259"/>
      <c r="F5672" s="270"/>
      <c r="G5672" s="259"/>
      <c r="H5672" s="259"/>
      <c r="I5672" s="259"/>
      <c r="J5672" s="259"/>
    </row>
    <row r="5673" spans="1:10">
      <c r="A5673" s="259"/>
      <c r="B5673" s="259"/>
      <c r="C5673" s="259"/>
      <c r="D5673" s="259"/>
      <c r="E5673" s="259"/>
      <c r="F5673" s="270"/>
      <c r="G5673" s="259"/>
      <c r="H5673" s="259"/>
      <c r="I5673" s="259"/>
      <c r="J5673" s="259"/>
    </row>
    <row r="5674" spans="1:10">
      <c r="A5674" s="259"/>
      <c r="B5674" s="259"/>
      <c r="C5674" s="259"/>
      <c r="D5674" s="259"/>
      <c r="E5674" s="259"/>
      <c r="F5674" s="270"/>
      <c r="G5674" s="259"/>
      <c r="H5674" s="259"/>
      <c r="I5674" s="259"/>
      <c r="J5674" s="259"/>
    </row>
    <row r="5675" spans="1:10">
      <c r="A5675" s="259"/>
      <c r="B5675" s="259"/>
      <c r="C5675" s="259"/>
      <c r="D5675" s="259"/>
      <c r="E5675" s="259"/>
      <c r="F5675" s="270"/>
      <c r="G5675" s="259"/>
      <c r="H5675" s="259"/>
      <c r="I5675" s="259"/>
      <c r="J5675" s="259"/>
    </row>
    <row r="5676" spans="1:10">
      <c r="A5676" s="259"/>
      <c r="B5676" s="259"/>
      <c r="C5676" s="259"/>
      <c r="D5676" s="259"/>
      <c r="E5676" s="259"/>
      <c r="F5676" s="270"/>
      <c r="G5676" s="259"/>
      <c r="H5676" s="259"/>
      <c r="I5676" s="259"/>
      <c r="J5676" s="259"/>
    </row>
    <row r="5677" spans="1:10">
      <c r="A5677" s="259"/>
      <c r="B5677" s="259"/>
      <c r="C5677" s="259"/>
      <c r="D5677" s="259"/>
      <c r="E5677" s="259"/>
      <c r="F5677" s="270"/>
      <c r="G5677" s="259"/>
      <c r="H5677" s="259"/>
      <c r="I5677" s="259"/>
      <c r="J5677" s="259"/>
    </row>
    <row r="5678" spans="1:10">
      <c r="A5678" s="259"/>
      <c r="B5678" s="259"/>
      <c r="C5678" s="259"/>
      <c r="D5678" s="259"/>
      <c r="E5678" s="259"/>
      <c r="F5678" s="270"/>
      <c r="G5678" s="259"/>
      <c r="H5678" s="259"/>
      <c r="I5678" s="259"/>
      <c r="J5678" s="259"/>
    </row>
    <row r="5679" spans="1:10">
      <c r="A5679" s="259"/>
      <c r="B5679" s="259"/>
      <c r="C5679" s="259"/>
      <c r="D5679" s="259"/>
      <c r="E5679" s="259"/>
      <c r="F5679" s="270"/>
      <c r="G5679" s="259"/>
      <c r="H5679" s="259"/>
      <c r="I5679" s="259"/>
      <c r="J5679" s="259"/>
    </row>
    <row r="5680" spans="1:10">
      <c r="A5680" s="259"/>
      <c r="B5680" s="259"/>
      <c r="C5680" s="259"/>
      <c r="D5680" s="259"/>
      <c r="E5680" s="259"/>
      <c r="F5680" s="270"/>
      <c r="G5680" s="259"/>
      <c r="H5680" s="259"/>
      <c r="I5680" s="259"/>
      <c r="J5680" s="259"/>
    </row>
    <row r="5681" spans="1:10">
      <c r="A5681" s="259"/>
      <c r="B5681" s="259"/>
      <c r="C5681" s="259"/>
      <c r="D5681" s="259"/>
      <c r="E5681" s="259"/>
      <c r="F5681" s="270"/>
      <c r="G5681" s="259"/>
      <c r="H5681" s="259"/>
      <c r="I5681" s="259"/>
      <c r="J5681" s="259"/>
    </row>
    <row r="5682" spans="1:10">
      <c r="A5682" s="259"/>
      <c r="B5682" s="259"/>
      <c r="C5682" s="259"/>
      <c r="D5682" s="259"/>
      <c r="E5682" s="259"/>
      <c r="F5682" s="270"/>
      <c r="G5682" s="259"/>
      <c r="H5682" s="259"/>
      <c r="I5682" s="259"/>
      <c r="J5682" s="259"/>
    </row>
    <row r="5683" spans="1:10">
      <c r="A5683" s="259"/>
      <c r="B5683" s="259"/>
      <c r="C5683" s="259"/>
      <c r="D5683" s="259"/>
      <c r="E5683" s="259"/>
      <c r="F5683" s="270"/>
      <c r="G5683" s="259"/>
      <c r="H5683" s="259"/>
      <c r="I5683" s="259"/>
      <c r="J5683" s="259"/>
    </row>
    <row r="5684" spans="1:10">
      <c r="A5684" s="259"/>
      <c r="B5684" s="259"/>
      <c r="C5684" s="259"/>
      <c r="D5684" s="259"/>
      <c r="E5684" s="259"/>
      <c r="F5684" s="270"/>
      <c r="G5684" s="259"/>
      <c r="H5684" s="259"/>
      <c r="I5684" s="259"/>
      <c r="J5684" s="259"/>
    </row>
    <row r="5685" spans="1:10">
      <c r="A5685" s="259"/>
      <c r="B5685" s="259"/>
      <c r="C5685" s="259"/>
      <c r="D5685" s="259"/>
      <c r="E5685" s="259"/>
      <c r="F5685" s="270"/>
      <c r="G5685" s="259"/>
      <c r="H5685" s="259"/>
      <c r="I5685" s="259"/>
      <c r="J5685" s="259"/>
    </row>
    <row r="5686" spans="1:10">
      <c r="A5686" s="259"/>
      <c r="B5686" s="259"/>
      <c r="C5686" s="259"/>
      <c r="D5686" s="259"/>
      <c r="E5686" s="259"/>
      <c r="F5686" s="270"/>
      <c r="G5686" s="259"/>
      <c r="H5686" s="259"/>
      <c r="I5686" s="259"/>
      <c r="J5686" s="259"/>
    </row>
    <row r="5687" spans="1:10">
      <c r="A5687" s="259"/>
      <c r="B5687" s="259"/>
      <c r="C5687" s="259"/>
      <c r="D5687" s="259"/>
      <c r="E5687" s="259"/>
      <c r="F5687" s="270"/>
      <c r="G5687" s="259"/>
      <c r="H5687" s="259"/>
      <c r="I5687" s="259"/>
      <c r="J5687" s="259"/>
    </row>
    <row r="5688" spans="1:10">
      <c r="A5688" s="259"/>
      <c r="B5688" s="259"/>
      <c r="C5688" s="259"/>
      <c r="D5688" s="259"/>
      <c r="E5688" s="259"/>
      <c r="F5688" s="270"/>
      <c r="G5688" s="259"/>
      <c r="H5688" s="259"/>
      <c r="I5688" s="259"/>
      <c r="J5688" s="259"/>
    </row>
    <row r="5689" spans="1:10">
      <c r="A5689" s="259"/>
      <c r="B5689" s="259"/>
      <c r="C5689" s="259"/>
      <c r="D5689" s="259"/>
      <c r="E5689" s="259"/>
      <c r="F5689" s="270"/>
      <c r="G5689" s="259"/>
      <c r="H5689" s="259"/>
      <c r="I5689" s="259"/>
      <c r="J5689" s="259"/>
    </row>
    <row r="5690" spans="1:10">
      <c r="A5690" s="259"/>
      <c r="B5690" s="259"/>
      <c r="C5690" s="259"/>
      <c r="D5690" s="259"/>
      <c r="E5690" s="259"/>
      <c r="F5690" s="270"/>
      <c r="G5690" s="259"/>
      <c r="H5690" s="259"/>
      <c r="I5690" s="259"/>
      <c r="J5690" s="259"/>
    </row>
    <row r="5691" spans="1:10">
      <c r="A5691" s="259"/>
      <c r="B5691" s="259"/>
      <c r="C5691" s="259"/>
      <c r="D5691" s="259"/>
      <c r="E5691" s="259"/>
      <c r="F5691" s="270"/>
      <c r="G5691" s="259"/>
      <c r="H5691" s="259"/>
      <c r="I5691" s="259"/>
      <c r="J5691" s="259"/>
    </row>
    <row r="5692" spans="1:10">
      <c r="A5692" s="259"/>
      <c r="B5692" s="259"/>
      <c r="C5692" s="259"/>
      <c r="D5692" s="259"/>
      <c r="E5692" s="259"/>
      <c r="F5692" s="270"/>
      <c r="G5692" s="259"/>
      <c r="H5692" s="259"/>
      <c r="I5692" s="259"/>
      <c r="J5692" s="259"/>
    </row>
    <row r="5693" spans="1:10">
      <c r="A5693" s="259"/>
      <c r="B5693" s="259"/>
      <c r="C5693" s="259"/>
      <c r="D5693" s="259"/>
      <c r="E5693" s="259"/>
      <c r="F5693" s="270"/>
      <c r="G5693" s="259"/>
      <c r="H5693" s="259"/>
      <c r="I5693" s="259"/>
      <c r="J5693" s="259"/>
    </row>
    <row r="5694" spans="1:10">
      <c r="A5694" s="259"/>
      <c r="B5694" s="259"/>
      <c r="C5694" s="259"/>
      <c r="D5694" s="259"/>
      <c r="E5694" s="259"/>
      <c r="F5694" s="270"/>
      <c r="G5694" s="259"/>
      <c r="H5694" s="259"/>
      <c r="I5694" s="259"/>
      <c r="J5694" s="259"/>
    </row>
    <row r="5695" spans="1:10">
      <c r="A5695" s="259"/>
      <c r="B5695" s="259"/>
      <c r="C5695" s="259"/>
      <c r="D5695" s="259"/>
      <c r="E5695" s="259"/>
      <c r="F5695" s="270"/>
      <c r="G5695" s="259"/>
      <c r="H5695" s="259"/>
      <c r="I5695" s="259"/>
      <c r="J5695" s="259"/>
    </row>
    <row r="5696" spans="1:10">
      <c r="A5696" s="259"/>
      <c r="B5696" s="259"/>
      <c r="C5696" s="259"/>
      <c r="D5696" s="259"/>
      <c r="E5696" s="259"/>
      <c r="F5696" s="270"/>
      <c r="G5696" s="259"/>
      <c r="H5696" s="259"/>
      <c r="I5696" s="259"/>
      <c r="J5696" s="259"/>
    </row>
    <row r="5697" spans="1:10">
      <c r="A5697" s="259"/>
      <c r="B5697" s="259"/>
      <c r="C5697" s="259"/>
      <c r="D5697" s="259"/>
      <c r="E5697" s="259"/>
      <c r="F5697" s="270"/>
      <c r="G5697" s="259"/>
      <c r="H5697" s="259"/>
      <c r="I5697" s="259"/>
      <c r="J5697" s="259"/>
    </row>
    <row r="5698" spans="1:10">
      <c r="A5698" s="259"/>
      <c r="B5698" s="259"/>
      <c r="C5698" s="259"/>
      <c r="D5698" s="259"/>
      <c r="E5698" s="259"/>
      <c r="F5698" s="270"/>
      <c r="G5698" s="259"/>
      <c r="H5698" s="259"/>
      <c r="I5698" s="259"/>
      <c r="J5698" s="259"/>
    </row>
    <row r="5699" spans="1:10">
      <c r="A5699" s="259"/>
      <c r="B5699" s="259"/>
      <c r="C5699" s="259"/>
      <c r="D5699" s="259"/>
      <c r="E5699" s="259"/>
      <c r="F5699" s="270"/>
      <c r="G5699" s="259"/>
      <c r="H5699" s="259"/>
      <c r="I5699" s="259"/>
      <c r="J5699" s="259"/>
    </row>
    <row r="5700" spans="1:10">
      <c r="A5700" s="259"/>
      <c r="B5700" s="259"/>
      <c r="C5700" s="259"/>
      <c r="D5700" s="259"/>
      <c r="E5700" s="259"/>
      <c r="F5700" s="270"/>
      <c r="G5700" s="259"/>
      <c r="H5700" s="259"/>
      <c r="I5700" s="259"/>
      <c r="J5700" s="259"/>
    </row>
    <row r="5701" spans="1:10">
      <c r="A5701" s="259"/>
      <c r="B5701" s="259"/>
      <c r="C5701" s="259"/>
      <c r="D5701" s="259"/>
      <c r="E5701" s="259"/>
      <c r="F5701" s="270"/>
      <c r="G5701" s="259"/>
      <c r="H5701" s="259"/>
      <c r="I5701" s="259"/>
      <c r="J5701" s="259"/>
    </row>
    <row r="5702" spans="1:10">
      <c r="A5702" s="259"/>
      <c r="B5702" s="259"/>
      <c r="C5702" s="259"/>
      <c r="D5702" s="259"/>
      <c r="E5702" s="259"/>
      <c r="F5702" s="270"/>
      <c r="G5702" s="259"/>
      <c r="H5702" s="259"/>
      <c r="I5702" s="259"/>
      <c r="J5702" s="259"/>
    </row>
    <row r="5703" spans="1:10">
      <c r="A5703" s="259"/>
      <c r="B5703" s="259"/>
      <c r="C5703" s="259"/>
      <c r="D5703" s="259"/>
      <c r="E5703" s="259"/>
      <c r="F5703" s="270"/>
      <c r="G5703" s="259"/>
      <c r="H5703" s="259"/>
      <c r="I5703" s="259"/>
      <c r="J5703" s="259"/>
    </row>
    <row r="5704" spans="1:10">
      <c r="A5704" s="259"/>
      <c r="B5704" s="259"/>
      <c r="C5704" s="259"/>
      <c r="D5704" s="259"/>
      <c r="E5704" s="259"/>
      <c r="F5704" s="270"/>
      <c r="G5704" s="259"/>
      <c r="H5704" s="259"/>
      <c r="I5704" s="259"/>
      <c r="J5704" s="259"/>
    </row>
    <row r="5705" spans="1:10">
      <c r="A5705" s="259"/>
      <c r="B5705" s="259"/>
      <c r="C5705" s="259"/>
      <c r="D5705" s="259"/>
      <c r="E5705" s="259"/>
      <c r="F5705" s="270"/>
      <c r="G5705" s="259"/>
      <c r="H5705" s="259"/>
      <c r="I5705" s="259"/>
      <c r="J5705" s="259"/>
    </row>
    <row r="5706" spans="1:10">
      <c r="A5706" s="259"/>
      <c r="B5706" s="259"/>
      <c r="C5706" s="259"/>
      <c r="D5706" s="259"/>
      <c r="E5706" s="259"/>
      <c r="F5706" s="270"/>
      <c r="G5706" s="259"/>
      <c r="H5706" s="259"/>
      <c r="I5706" s="259"/>
      <c r="J5706" s="259"/>
    </row>
    <row r="5707" spans="1:10">
      <c r="A5707" s="259"/>
      <c r="B5707" s="259"/>
      <c r="C5707" s="259"/>
      <c r="D5707" s="259"/>
      <c r="E5707" s="259"/>
      <c r="F5707" s="270"/>
      <c r="G5707" s="259"/>
      <c r="H5707" s="259"/>
      <c r="I5707" s="259"/>
      <c r="J5707" s="259"/>
    </row>
    <row r="5708" spans="1:10">
      <c r="A5708" s="259"/>
      <c r="B5708" s="259"/>
      <c r="C5708" s="259"/>
      <c r="D5708" s="259"/>
      <c r="E5708" s="259"/>
      <c r="F5708" s="270"/>
      <c r="G5708" s="259"/>
      <c r="H5708" s="259"/>
      <c r="I5708" s="259"/>
      <c r="J5708" s="259"/>
    </row>
    <row r="5709" spans="1:10">
      <c r="A5709" s="259"/>
      <c r="B5709" s="259"/>
      <c r="C5709" s="259"/>
      <c r="D5709" s="259"/>
      <c r="E5709" s="259"/>
      <c r="F5709" s="270"/>
      <c r="G5709" s="259"/>
      <c r="H5709" s="259"/>
      <c r="I5709" s="259"/>
      <c r="J5709" s="259"/>
    </row>
    <row r="5710" spans="1:10">
      <c r="A5710" s="259"/>
      <c r="B5710" s="259"/>
      <c r="C5710" s="259"/>
      <c r="D5710" s="259"/>
      <c r="E5710" s="259"/>
      <c r="F5710" s="270"/>
      <c r="G5710" s="259"/>
      <c r="H5710" s="259"/>
      <c r="I5710" s="259"/>
      <c r="J5710" s="259"/>
    </row>
    <row r="5711" spans="1:10">
      <c r="A5711" s="259"/>
      <c r="B5711" s="259"/>
      <c r="C5711" s="259"/>
      <c r="D5711" s="259"/>
      <c r="E5711" s="259"/>
      <c r="F5711" s="270"/>
      <c r="G5711" s="259"/>
      <c r="H5711" s="259"/>
      <c r="I5711" s="259"/>
      <c r="J5711" s="259"/>
    </row>
    <row r="5712" spans="1:10">
      <c r="A5712" s="259"/>
      <c r="B5712" s="259"/>
      <c r="C5712" s="259"/>
      <c r="D5712" s="259"/>
      <c r="E5712" s="259"/>
      <c r="F5712" s="270"/>
      <c r="G5712" s="259"/>
      <c r="H5712" s="259"/>
      <c r="I5712" s="259"/>
      <c r="J5712" s="259"/>
    </row>
    <row r="5713" spans="1:10">
      <c r="A5713" s="259"/>
      <c r="B5713" s="259"/>
      <c r="C5713" s="259"/>
      <c r="D5713" s="259"/>
      <c r="E5713" s="259"/>
      <c r="F5713" s="270"/>
      <c r="G5713" s="259"/>
      <c r="H5713" s="259"/>
      <c r="I5713" s="259"/>
      <c r="J5713" s="259"/>
    </row>
    <row r="5714" spans="1:10">
      <c r="A5714" s="259"/>
      <c r="B5714" s="259"/>
      <c r="C5714" s="259"/>
      <c r="D5714" s="259"/>
      <c r="E5714" s="259"/>
      <c r="F5714" s="270"/>
      <c r="G5714" s="259"/>
      <c r="H5714" s="259"/>
      <c r="I5714" s="259"/>
      <c r="J5714" s="259"/>
    </row>
    <row r="5715" spans="1:10">
      <c r="A5715" s="259"/>
      <c r="B5715" s="259"/>
      <c r="C5715" s="259"/>
      <c r="D5715" s="259"/>
      <c r="E5715" s="259"/>
      <c r="F5715" s="270"/>
      <c r="G5715" s="259"/>
      <c r="H5715" s="259"/>
      <c r="I5715" s="259"/>
      <c r="J5715" s="259"/>
    </row>
    <row r="5716" spans="1:10">
      <c r="A5716" s="259"/>
      <c r="B5716" s="259"/>
      <c r="C5716" s="259"/>
      <c r="D5716" s="259"/>
      <c r="E5716" s="259"/>
      <c r="F5716" s="270"/>
      <c r="G5716" s="259"/>
      <c r="H5716" s="259"/>
      <c r="I5716" s="259"/>
      <c r="J5716" s="259"/>
    </row>
    <row r="5717" spans="1:10">
      <c r="A5717" s="259"/>
      <c r="B5717" s="259"/>
      <c r="C5717" s="259"/>
      <c r="D5717" s="259"/>
      <c r="E5717" s="259"/>
      <c r="F5717" s="270"/>
      <c r="G5717" s="259"/>
      <c r="H5717" s="259"/>
      <c r="I5717" s="259"/>
      <c r="J5717" s="259"/>
    </row>
    <row r="5718" spans="1:10">
      <c r="A5718" s="259"/>
      <c r="B5718" s="259"/>
      <c r="C5718" s="259"/>
      <c r="D5718" s="259"/>
      <c r="E5718" s="259"/>
      <c r="F5718" s="270"/>
      <c r="G5718" s="259"/>
      <c r="H5718" s="259"/>
      <c r="I5718" s="259"/>
      <c r="J5718" s="259"/>
    </row>
    <row r="5719" spans="1:10">
      <c r="A5719" s="259"/>
      <c r="B5719" s="259"/>
      <c r="C5719" s="259"/>
      <c r="D5719" s="259"/>
      <c r="E5719" s="259"/>
      <c r="F5719" s="270"/>
      <c r="G5719" s="259"/>
      <c r="H5719" s="259"/>
      <c r="I5719" s="259"/>
      <c r="J5719" s="259"/>
    </row>
    <row r="5720" spans="1:10">
      <c r="A5720" s="259"/>
      <c r="B5720" s="259"/>
      <c r="C5720" s="259"/>
      <c r="D5720" s="259"/>
      <c r="E5720" s="259"/>
      <c r="F5720" s="270"/>
      <c r="G5720" s="259"/>
      <c r="H5720" s="259"/>
      <c r="I5720" s="259"/>
      <c r="J5720" s="259"/>
    </row>
    <row r="5721" spans="1:10">
      <c r="A5721" s="259"/>
      <c r="B5721" s="259"/>
      <c r="C5721" s="259"/>
      <c r="D5721" s="259"/>
      <c r="E5721" s="259"/>
      <c r="F5721" s="270"/>
      <c r="G5721" s="259"/>
      <c r="H5721" s="259"/>
      <c r="I5721" s="259"/>
      <c r="J5721" s="259"/>
    </row>
    <row r="5722" spans="1:10">
      <c r="A5722" s="259"/>
      <c r="B5722" s="259"/>
      <c r="C5722" s="259"/>
      <c r="D5722" s="259"/>
      <c r="E5722" s="259"/>
      <c r="F5722" s="270"/>
      <c r="G5722" s="259"/>
      <c r="H5722" s="259"/>
      <c r="I5722" s="259"/>
      <c r="J5722" s="259"/>
    </row>
    <row r="5723" spans="1:10">
      <c r="A5723" s="259"/>
      <c r="B5723" s="259"/>
      <c r="C5723" s="259"/>
      <c r="D5723" s="259"/>
      <c r="E5723" s="259"/>
      <c r="F5723" s="270"/>
      <c r="G5723" s="259"/>
      <c r="H5723" s="259"/>
      <c r="I5723" s="259"/>
      <c r="J5723" s="259"/>
    </row>
    <row r="5724" spans="1:10">
      <c r="A5724" s="259"/>
      <c r="B5724" s="259"/>
      <c r="C5724" s="259"/>
      <c r="D5724" s="259"/>
      <c r="E5724" s="259"/>
      <c r="F5724" s="270"/>
      <c r="G5724" s="259"/>
      <c r="H5724" s="259"/>
      <c r="I5724" s="259"/>
      <c r="J5724" s="259"/>
    </row>
    <row r="5725" spans="1:10">
      <c r="A5725" s="259"/>
      <c r="B5725" s="259"/>
      <c r="C5725" s="259"/>
      <c r="D5725" s="259"/>
      <c r="E5725" s="259"/>
      <c r="F5725" s="270"/>
      <c r="G5725" s="259"/>
      <c r="H5725" s="259"/>
      <c r="I5725" s="259"/>
      <c r="J5725" s="259"/>
    </row>
    <row r="5726" spans="1:10">
      <c r="A5726" s="259"/>
      <c r="B5726" s="259"/>
      <c r="C5726" s="259"/>
      <c r="D5726" s="259"/>
      <c r="E5726" s="259"/>
      <c r="F5726" s="270"/>
      <c r="G5726" s="259"/>
      <c r="H5726" s="259"/>
      <c r="I5726" s="259"/>
      <c r="J5726" s="259"/>
    </row>
    <row r="5727" spans="1:10">
      <c r="A5727" s="259"/>
      <c r="B5727" s="259"/>
      <c r="C5727" s="259"/>
      <c r="D5727" s="259"/>
      <c r="E5727" s="259"/>
      <c r="F5727" s="270"/>
      <c r="G5727" s="259"/>
      <c r="H5727" s="259"/>
      <c r="I5727" s="259"/>
      <c r="J5727" s="259"/>
    </row>
    <row r="5728" spans="1:10">
      <c r="A5728" s="259"/>
      <c r="B5728" s="259"/>
      <c r="C5728" s="259"/>
      <c r="D5728" s="259"/>
      <c r="E5728" s="259"/>
      <c r="F5728" s="270"/>
      <c r="G5728" s="259"/>
      <c r="H5728" s="259"/>
      <c r="I5728" s="259"/>
      <c r="J5728" s="259"/>
    </row>
    <row r="5729" spans="1:10">
      <c r="A5729" s="259"/>
      <c r="B5729" s="259"/>
      <c r="C5729" s="259"/>
      <c r="D5729" s="259"/>
      <c r="E5729" s="259"/>
      <c r="F5729" s="270"/>
      <c r="G5729" s="259"/>
      <c r="H5729" s="259"/>
      <c r="I5729" s="259"/>
      <c r="J5729" s="259"/>
    </row>
    <row r="5730" spans="1:10">
      <c r="A5730" s="259"/>
      <c r="B5730" s="259"/>
      <c r="C5730" s="259"/>
      <c r="D5730" s="259"/>
      <c r="E5730" s="259"/>
      <c r="F5730" s="270"/>
      <c r="G5730" s="259"/>
      <c r="H5730" s="259"/>
      <c r="I5730" s="259"/>
      <c r="J5730" s="259"/>
    </row>
    <row r="5731" spans="1:10">
      <c r="A5731" s="259"/>
      <c r="B5731" s="259"/>
      <c r="C5731" s="259"/>
      <c r="D5731" s="259"/>
      <c r="E5731" s="259"/>
      <c r="F5731" s="270"/>
      <c r="G5731" s="259"/>
      <c r="H5731" s="259"/>
      <c r="I5731" s="259"/>
      <c r="J5731" s="259"/>
    </row>
    <row r="5732" spans="1:10">
      <c r="A5732" s="259"/>
      <c r="B5732" s="259"/>
      <c r="C5732" s="259"/>
      <c r="D5732" s="259"/>
      <c r="E5732" s="259"/>
      <c r="F5732" s="270"/>
      <c r="G5732" s="259"/>
      <c r="H5732" s="259"/>
      <c r="I5732" s="259"/>
      <c r="J5732" s="259"/>
    </row>
    <row r="5733" spans="1:10">
      <c r="A5733" s="259"/>
      <c r="B5733" s="259"/>
      <c r="C5733" s="259"/>
      <c r="D5733" s="259"/>
      <c r="E5733" s="259"/>
      <c r="F5733" s="270"/>
      <c r="G5733" s="259"/>
      <c r="H5733" s="259"/>
      <c r="I5733" s="259"/>
      <c r="J5733" s="259"/>
    </row>
    <row r="5734" spans="1:10">
      <c r="A5734" s="259"/>
      <c r="B5734" s="259"/>
      <c r="C5734" s="259"/>
      <c r="D5734" s="259"/>
      <c r="E5734" s="259"/>
      <c r="F5734" s="270"/>
      <c r="G5734" s="259"/>
      <c r="H5734" s="259"/>
      <c r="I5734" s="259"/>
      <c r="J5734" s="259"/>
    </row>
    <row r="5735" spans="1:10">
      <c r="A5735" s="259"/>
      <c r="B5735" s="259"/>
      <c r="C5735" s="259"/>
      <c r="D5735" s="259"/>
      <c r="E5735" s="259"/>
      <c r="F5735" s="270"/>
      <c r="G5735" s="259"/>
      <c r="H5735" s="259"/>
      <c r="I5735" s="259"/>
      <c r="J5735" s="259"/>
    </row>
    <row r="5736" spans="1:10">
      <c r="A5736" s="259"/>
      <c r="B5736" s="259"/>
      <c r="C5736" s="259"/>
      <c r="D5736" s="259"/>
      <c r="E5736" s="259"/>
      <c r="F5736" s="270"/>
      <c r="G5736" s="259"/>
      <c r="H5736" s="259"/>
      <c r="I5736" s="259"/>
      <c r="J5736" s="259"/>
    </row>
    <row r="5737" spans="1:10">
      <c r="A5737" s="259"/>
      <c r="B5737" s="259"/>
      <c r="C5737" s="259"/>
      <c r="D5737" s="259"/>
      <c r="E5737" s="259"/>
      <c r="F5737" s="270"/>
      <c r="G5737" s="259"/>
      <c r="H5737" s="259"/>
      <c r="I5737" s="259"/>
      <c r="J5737" s="259"/>
    </row>
    <row r="5738" spans="1:10">
      <c r="A5738" s="259"/>
      <c r="B5738" s="259"/>
      <c r="C5738" s="259"/>
      <c r="D5738" s="259"/>
      <c r="E5738" s="259"/>
      <c r="F5738" s="270"/>
      <c r="G5738" s="259"/>
      <c r="H5738" s="259"/>
      <c r="I5738" s="259"/>
      <c r="J5738" s="259"/>
    </row>
    <row r="5739" spans="1:10">
      <c r="A5739" s="259"/>
      <c r="B5739" s="259"/>
      <c r="C5739" s="259"/>
      <c r="D5739" s="259"/>
      <c r="E5739" s="259"/>
      <c r="F5739" s="270"/>
      <c r="G5739" s="259"/>
      <c r="H5739" s="259"/>
      <c r="I5739" s="259"/>
      <c r="J5739" s="259"/>
    </row>
    <row r="5740" spans="1:10">
      <c r="A5740" s="259"/>
      <c r="B5740" s="259"/>
      <c r="C5740" s="259"/>
      <c r="D5740" s="259"/>
      <c r="E5740" s="259"/>
      <c r="F5740" s="270"/>
      <c r="G5740" s="259"/>
      <c r="H5740" s="259"/>
      <c r="I5740" s="259"/>
      <c r="J5740" s="259"/>
    </row>
    <row r="5741" spans="1:10">
      <c r="A5741" s="259"/>
      <c r="B5741" s="259"/>
      <c r="C5741" s="259"/>
      <c r="D5741" s="259"/>
      <c r="E5741" s="259"/>
      <c r="F5741" s="270"/>
      <c r="G5741" s="259"/>
      <c r="H5741" s="259"/>
      <c r="I5741" s="259"/>
      <c r="J5741" s="259"/>
    </row>
    <row r="5742" spans="1:10">
      <c r="A5742" s="259"/>
      <c r="B5742" s="259"/>
      <c r="C5742" s="259"/>
      <c r="D5742" s="259"/>
      <c r="E5742" s="259"/>
      <c r="F5742" s="270"/>
      <c r="G5742" s="259"/>
      <c r="H5742" s="259"/>
      <c r="I5742" s="259"/>
      <c r="J5742" s="259"/>
    </row>
    <row r="5743" spans="1:10">
      <c r="A5743" s="259"/>
      <c r="B5743" s="259"/>
      <c r="C5743" s="259"/>
      <c r="D5743" s="259"/>
      <c r="E5743" s="259"/>
      <c r="F5743" s="270"/>
      <c r="G5743" s="259"/>
      <c r="H5743" s="259"/>
      <c r="I5743" s="259"/>
      <c r="J5743" s="259"/>
    </row>
    <row r="5744" spans="1:10">
      <c r="A5744" s="259"/>
      <c r="B5744" s="259"/>
      <c r="C5744" s="259"/>
      <c r="D5744" s="259"/>
      <c r="E5744" s="259"/>
      <c r="F5744" s="270"/>
      <c r="G5744" s="259"/>
      <c r="H5744" s="259"/>
      <c r="I5744" s="259"/>
      <c r="J5744" s="259"/>
    </row>
    <row r="5745" spans="1:10">
      <c r="A5745" s="259"/>
      <c r="B5745" s="259"/>
      <c r="C5745" s="259"/>
      <c r="D5745" s="259"/>
      <c r="E5745" s="259"/>
      <c r="F5745" s="270"/>
      <c r="G5745" s="259"/>
      <c r="H5745" s="259"/>
      <c r="I5745" s="259"/>
      <c r="J5745" s="259"/>
    </row>
    <row r="5746" spans="1:10">
      <c r="A5746" s="259"/>
      <c r="B5746" s="259"/>
      <c r="C5746" s="259"/>
      <c r="D5746" s="259"/>
      <c r="E5746" s="259"/>
      <c r="F5746" s="270"/>
      <c r="G5746" s="259"/>
      <c r="H5746" s="259"/>
      <c r="I5746" s="259"/>
      <c r="J5746" s="259"/>
    </row>
    <row r="5747" spans="1:10">
      <c r="A5747" s="259"/>
      <c r="B5747" s="259"/>
      <c r="C5747" s="259"/>
      <c r="D5747" s="259"/>
      <c r="E5747" s="259"/>
      <c r="F5747" s="270"/>
      <c r="G5747" s="259"/>
      <c r="H5747" s="259"/>
      <c r="I5747" s="259"/>
      <c r="J5747" s="259"/>
    </row>
    <row r="5748" spans="1:10">
      <c r="A5748" s="259"/>
      <c r="B5748" s="259"/>
      <c r="C5748" s="259"/>
      <c r="D5748" s="259"/>
      <c r="E5748" s="259"/>
      <c r="F5748" s="270"/>
      <c r="G5748" s="259"/>
      <c r="H5748" s="259"/>
      <c r="I5748" s="259"/>
      <c r="J5748" s="259"/>
    </row>
    <row r="5749" spans="1:10">
      <c r="A5749" s="259"/>
      <c r="B5749" s="259"/>
      <c r="C5749" s="259"/>
      <c r="D5749" s="259"/>
      <c r="E5749" s="259"/>
      <c r="F5749" s="270"/>
      <c r="G5749" s="259"/>
      <c r="H5749" s="259"/>
      <c r="I5749" s="259"/>
      <c r="J5749" s="259"/>
    </row>
    <row r="5750" spans="1:10">
      <c r="A5750" s="259"/>
      <c r="B5750" s="259"/>
      <c r="C5750" s="259"/>
      <c r="D5750" s="259"/>
      <c r="E5750" s="259"/>
      <c r="F5750" s="270"/>
      <c r="G5750" s="259"/>
      <c r="H5750" s="259"/>
      <c r="I5750" s="259"/>
      <c r="J5750" s="259"/>
    </row>
    <row r="5751" spans="1:10">
      <c r="A5751" s="259"/>
      <c r="B5751" s="259"/>
      <c r="C5751" s="259"/>
      <c r="D5751" s="259"/>
      <c r="E5751" s="259"/>
      <c r="F5751" s="270"/>
      <c r="G5751" s="259"/>
      <c r="H5751" s="259"/>
      <c r="I5751" s="259"/>
      <c r="J5751" s="259"/>
    </row>
    <row r="5752" spans="1:10">
      <c r="A5752" s="259"/>
      <c r="B5752" s="259"/>
      <c r="C5752" s="259"/>
      <c r="D5752" s="259"/>
      <c r="E5752" s="259"/>
      <c r="F5752" s="270"/>
      <c r="G5752" s="259"/>
      <c r="H5752" s="259"/>
      <c r="I5752" s="259"/>
      <c r="J5752" s="259"/>
    </row>
    <row r="5753" spans="1:10">
      <c r="A5753" s="259"/>
      <c r="B5753" s="259"/>
      <c r="C5753" s="259"/>
      <c r="D5753" s="259"/>
      <c r="E5753" s="259"/>
      <c r="F5753" s="270"/>
      <c r="G5753" s="259"/>
      <c r="H5753" s="259"/>
      <c r="I5753" s="259"/>
      <c r="J5753" s="259"/>
    </row>
    <row r="5754" spans="1:10">
      <c r="A5754" s="259"/>
      <c r="B5754" s="259"/>
      <c r="C5754" s="259"/>
      <c r="D5754" s="259"/>
      <c r="E5754" s="259"/>
      <c r="F5754" s="270"/>
      <c r="G5754" s="259"/>
      <c r="H5754" s="259"/>
      <c r="I5754" s="259"/>
      <c r="J5754" s="259"/>
    </row>
    <row r="5755" spans="1:10">
      <c r="A5755" s="259"/>
      <c r="B5755" s="259"/>
      <c r="C5755" s="259"/>
      <c r="D5755" s="259"/>
      <c r="E5755" s="259"/>
      <c r="F5755" s="270"/>
      <c r="G5755" s="259"/>
      <c r="H5755" s="259"/>
      <c r="I5755" s="259"/>
      <c r="J5755" s="259"/>
    </row>
    <row r="5756" spans="1:10">
      <c r="A5756" s="259"/>
      <c r="B5756" s="259"/>
      <c r="C5756" s="259"/>
      <c r="D5756" s="259"/>
      <c r="E5756" s="259"/>
      <c r="F5756" s="270"/>
      <c r="G5756" s="259"/>
      <c r="H5756" s="259"/>
      <c r="I5756" s="259"/>
      <c r="J5756" s="259"/>
    </row>
    <row r="5757" spans="1:10">
      <c r="A5757" s="259"/>
      <c r="B5757" s="259"/>
      <c r="C5757" s="259"/>
      <c r="D5757" s="259"/>
      <c r="E5757" s="259"/>
      <c r="F5757" s="270"/>
      <c r="G5757" s="259"/>
      <c r="H5757" s="259"/>
      <c r="I5757" s="259"/>
      <c r="J5757" s="259"/>
    </row>
    <row r="5758" spans="1:10">
      <c r="A5758" s="259"/>
      <c r="B5758" s="259"/>
      <c r="C5758" s="259"/>
      <c r="D5758" s="259"/>
      <c r="E5758" s="259"/>
      <c r="F5758" s="270"/>
      <c r="G5758" s="259"/>
      <c r="H5758" s="259"/>
      <c r="I5758" s="259"/>
      <c r="J5758" s="259"/>
    </row>
    <row r="5759" spans="1:10">
      <c r="A5759" s="259"/>
      <c r="B5759" s="259"/>
      <c r="C5759" s="259"/>
      <c r="D5759" s="259"/>
      <c r="E5759" s="259"/>
      <c r="F5759" s="270"/>
      <c r="G5759" s="259"/>
      <c r="H5759" s="259"/>
      <c r="I5759" s="259"/>
      <c r="J5759" s="259"/>
    </row>
    <row r="5760" spans="1:10">
      <c r="A5760" s="259"/>
      <c r="B5760" s="259"/>
      <c r="C5760" s="259"/>
      <c r="D5760" s="259"/>
      <c r="E5760" s="259"/>
      <c r="F5760" s="270"/>
      <c r="G5760" s="259"/>
      <c r="H5760" s="259"/>
      <c r="I5760" s="259"/>
      <c r="J5760" s="259"/>
    </row>
    <row r="5761" spans="1:10">
      <c r="A5761" s="259"/>
      <c r="B5761" s="259"/>
      <c r="C5761" s="259"/>
      <c r="D5761" s="259"/>
      <c r="E5761" s="259"/>
      <c r="F5761" s="270"/>
      <c r="G5761" s="259"/>
      <c r="H5761" s="259"/>
      <c r="I5761" s="259"/>
      <c r="J5761" s="259"/>
    </row>
    <row r="5762" spans="1:10">
      <c r="A5762" s="259"/>
      <c r="B5762" s="259"/>
      <c r="C5762" s="259"/>
      <c r="D5762" s="259"/>
      <c r="E5762" s="259"/>
      <c r="F5762" s="270"/>
      <c r="G5762" s="259"/>
      <c r="H5762" s="259"/>
      <c r="I5762" s="259"/>
      <c r="J5762" s="259"/>
    </row>
    <row r="5763" spans="1:10">
      <c r="A5763" s="259"/>
      <c r="B5763" s="259"/>
      <c r="C5763" s="259"/>
      <c r="D5763" s="259"/>
      <c r="E5763" s="259"/>
      <c r="F5763" s="270"/>
      <c r="G5763" s="259"/>
      <c r="H5763" s="259"/>
      <c r="I5763" s="259"/>
      <c r="J5763" s="259"/>
    </row>
    <row r="5764" spans="1:10">
      <c r="A5764" s="259"/>
      <c r="B5764" s="259"/>
      <c r="C5764" s="259"/>
      <c r="D5764" s="259"/>
      <c r="E5764" s="259"/>
      <c r="F5764" s="270"/>
      <c r="G5764" s="259"/>
      <c r="H5764" s="259"/>
      <c r="I5764" s="259"/>
      <c r="J5764" s="259"/>
    </row>
    <row r="5765" spans="1:10">
      <c r="A5765" s="259"/>
      <c r="B5765" s="259"/>
      <c r="C5765" s="259"/>
      <c r="D5765" s="259"/>
      <c r="E5765" s="259"/>
      <c r="F5765" s="270"/>
      <c r="G5765" s="259"/>
      <c r="H5765" s="259"/>
      <c r="I5765" s="259"/>
      <c r="J5765" s="259"/>
    </row>
    <row r="5766" spans="1:10">
      <c r="A5766" s="259"/>
      <c r="B5766" s="259"/>
      <c r="C5766" s="259"/>
      <c r="D5766" s="259"/>
      <c r="E5766" s="259"/>
      <c r="F5766" s="270"/>
      <c r="G5766" s="259"/>
      <c r="H5766" s="259"/>
      <c r="I5766" s="259"/>
      <c r="J5766" s="259"/>
    </row>
    <row r="5767" spans="1:10">
      <c r="A5767" s="259"/>
      <c r="B5767" s="259"/>
      <c r="C5767" s="259"/>
      <c r="D5767" s="259"/>
      <c r="E5767" s="259"/>
      <c r="F5767" s="270"/>
      <c r="G5767" s="259"/>
      <c r="H5767" s="259"/>
      <c r="I5767" s="259"/>
      <c r="J5767" s="259"/>
    </row>
    <row r="5768" spans="1:10">
      <c r="A5768" s="259"/>
      <c r="B5768" s="259"/>
      <c r="C5768" s="259"/>
      <c r="D5768" s="259"/>
      <c r="E5768" s="259"/>
      <c r="F5768" s="270"/>
      <c r="G5768" s="259"/>
      <c r="H5768" s="259"/>
      <c r="I5768" s="259"/>
      <c r="J5768" s="259"/>
    </row>
    <row r="5769" spans="1:10">
      <c r="A5769" s="259"/>
      <c r="B5769" s="259"/>
      <c r="C5769" s="259"/>
      <c r="D5769" s="259"/>
      <c r="E5769" s="259"/>
      <c r="F5769" s="270"/>
      <c r="G5769" s="259"/>
      <c r="H5769" s="259"/>
      <c r="I5769" s="259"/>
      <c r="J5769" s="259"/>
    </row>
    <row r="5770" spans="1:10">
      <c r="A5770" s="259"/>
      <c r="B5770" s="259"/>
      <c r="C5770" s="259"/>
      <c r="D5770" s="259"/>
      <c r="E5770" s="259"/>
      <c r="F5770" s="270"/>
      <c r="G5770" s="259"/>
      <c r="H5770" s="259"/>
      <c r="I5770" s="259"/>
      <c r="J5770" s="259"/>
    </row>
    <row r="5771" spans="1:10">
      <c r="A5771" s="259"/>
      <c r="B5771" s="259"/>
      <c r="C5771" s="259"/>
      <c r="D5771" s="259"/>
      <c r="E5771" s="259"/>
      <c r="F5771" s="270"/>
      <c r="G5771" s="259"/>
      <c r="H5771" s="259"/>
      <c r="I5771" s="259"/>
      <c r="J5771" s="259"/>
    </row>
    <row r="5772" spans="1:10">
      <c r="A5772" s="259"/>
      <c r="B5772" s="259"/>
      <c r="C5772" s="259"/>
      <c r="D5772" s="259"/>
      <c r="E5772" s="259"/>
      <c r="F5772" s="270"/>
      <c r="G5772" s="259"/>
      <c r="H5772" s="259"/>
      <c r="I5772" s="259"/>
      <c r="J5772" s="259"/>
    </row>
    <row r="5773" spans="1:10">
      <c r="A5773" s="259"/>
      <c r="B5773" s="259"/>
      <c r="C5773" s="259"/>
      <c r="D5773" s="259"/>
      <c r="E5773" s="259"/>
      <c r="F5773" s="270"/>
      <c r="G5773" s="259"/>
      <c r="H5773" s="259"/>
      <c r="I5773" s="259"/>
      <c r="J5773" s="259"/>
    </row>
    <row r="5774" spans="1:10">
      <c r="A5774" s="259"/>
      <c r="B5774" s="259"/>
      <c r="C5774" s="259"/>
      <c r="D5774" s="259"/>
      <c r="E5774" s="259"/>
      <c r="F5774" s="270"/>
      <c r="G5774" s="259"/>
      <c r="H5774" s="259"/>
      <c r="I5774" s="259"/>
      <c r="J5774" s="259"/>
    </row>
    <row r="5775" spans="1:10">
      <c r="A5775" s="259"/>
      <c r="B5775" s="259"/>
      <c r="C5775" s="259"/>
      <c r="D5775" s="259"/>
      <c r="E5775" s="259"/>
      <c r="F5775" s="270"/>
      <c r="G5775" s="259"/>
      <c r="H5775" s="259"/>
      <c r="I5775" s="259"/>
      <c r="J5775" s="259"/>
    </row>
    <row r="5776" spans="1:10">
      <c r="A5776" s="259"/>
      <c r="B5776" s="259"/>
      <c r="C5776" s="259"/>
      <c r="D5776" s="259"/>
      <c r="E5776" s="259"/>
      <c r="F5776" s="270"/>
      <c r="G5776" s="259"/>
      <c r="H5776" s="259"/>
      <c r="I5776" s="259"/>
      <c r="J5776" s="259"/>
    </row>
    <row r="5777" spans="1:10">
      <c r="A5777" s="259"/>
      <c r="B5777" s="259"/>
      <c r="C5777" s="259"/>
      <c r="D5777" s="259"/>
      <c r="E5777" s="259"/>
      <c r="F5777" s="270"/>
      <c r="G5777" s="259"/>
      <c r="H5777" s="259"/>
      <c r="I5777" s="259"/>
      <c r="J5777" s="259"/>
    </row>
    <row r="5778" spans="1:10">
      <c r="A5778" s="259"/>
      <c r="B5778" s="259"/>
      <c r="C5778" s="259"/>
      <c r="D5778" s="259"/>
      <c r="E5778" s="259"/>
      <c r="F5778" s="270"/>
      <c r="G5778" s="259"/>
      <c r="H5778" s="259"/>
      <c r="I5778" s="259"/>
      <c r="J5778" s="259"/>
    </row>
    <row r="5779" spans="1:10">
      <c r="A5779" s="259"/>
      <c r="B5779" s="259"/>
      <c r="C5779" s="259"/>
      <c r="D5779" s="259"/>
      <c r="E5779" s="259"/>
      <c r="F5779" s="270"/>
      <c r="G5779" s="259"/>
      <c r="H5779" s="259"/>
      <c r="I5779" s="259"/>
      <c r="J5779" s="259"/>
    </row>
    <row r="5780" spans="1:10">
      <c r="A5780" s="259"/>
      <c r="B5780" s="259"/>
      <c r="C5780" s="259"/>
      <c r="D5780" s="259"/>
      <c r="E5780" s="259"/>
      <c r="F5780" s="270"/>
      <c r="G5780" s="259"/>
      <c r="H5780" s="259"/>
      <c r="I5780" s="259"/>
      <c r="J5780" s="259"/>
    </row>
    <row r="5781" spans="1:10">
      <c r="A5781" s="259"/>
      <c r="B5781" s="259"/>
      <c r="C5781" s="259"/>
      <c r="D5781" s="259"/>
      <c r="E5781" s="259"/>
      <c r="F5781" s="270"/>
      <c r="G5781" s="259"/>
      <c r="H5781" s="259"/>
      <c r="I5781" s="259"/>
      <c r="J5781" s="259"/>
    </row>
    <row r="5782" spans="1:10">
      <c r="A5782" s="259"/>
      <c r="B5782" s="259"/>
      <c r="C5782" s="259"/>
      <c r="D5782" s="259"/>
      <c r="E5782" s="259"/>
      <c r="F5782" s="270"/>
      <c r="G5782" s="259"/>
      <c r="H5782" s="259"/>
      <c r="I5782" s="259"/>
      <c r="J5782" s="259"/>
    </row>
    <row r="5783" spans="1:10">
      <c r="A5783" s="259"/>
      <c r="B5783" s="259"/>
      <c r="C5783" s="259"/>
      <c r="D5783" s="259"/>
      <c r="E5783" s="259"/>
      <c r="F5783" s="270"/>
      <c r="G5783" s="259"/>
      <c r="H5783" s="259"/>
      <c r="I5783" s="259"/>
      <c r="J5783" s="259"/>
    </row>
    <row r="5784" spans="1:10">
      <c r="A5784" s="259"/>
      <c r="B5784" s="259"/>
      <c r="C5784" s="259"/>
      <c r="D5784" s="259"/>
      <c r="E5784" s="259"/>
      <c r="F5784" s="270"/>
      <c r="G5784" s="259"/>
      <c r="H5784" s="259"/>
      <c r="I5784" s="259"/>
      <c r="J5784" s="259"/>
    </row>
    <row r="5785" spans="1:10">
      <c r="A5785" s="259"/>
      <c r="B5785" s="259"/>
      <c r="C5785" s="259"/>
      <c r="D5785" s="259"/>
      <c r="E5785" s="259"/>
      <c r="F5785" s="270"/>
      <c r="G5785" s="259"/>
      <c r="H5785" s="259"/>
      <c r="I5785" s="259"/>
      <c r="J5785" s="259"/>
    </row>
    <row r="5786" spans="1:10">
      <c r="A5786" s="259"/>
      <c r="B5786" s="259"/>
      <c r="C5786" s="259"/>
      <c r="D5786" s="259"/>
      <c r="E5786" s="259"/>
      <c r="F5786" s="270"/>
      <c r="G5786" s="259"/>
      <c r="H5786" s="259"/>
      <c r="I5786" s="259"/>
      <c r="J5786" s="259"/>
    </row>
    <row r="5787" spans="1:10">
      <c r="A5787" s="259"/>
      <c r="B5787" s="259"/>
      <c r="C5787" s="259"/>
      <c r="D5787" s="259"/>
      <c r="E5787" s="259"/>
      <c r="F5787" s="270"/>
      <c r="G5787" s="259"/>
      <c r="H5787" s="259"/>
      <c r="I5787" s="259"/>
      <c r="J5787" s="259"/>
    </row>
    <row r="5788" spans="1:10">
      <c r="A5788" s="259"/>
      <c r="B5788" s="259"/>
      <c r="C5788" s="259"/>
      <c r="D5788" s="259"/>
      <c r="E5788" s="259"/>
      <c r="F5788" s="270"/>
      <c r="G5788" s="259"/>
      <c r="H5788" s="259"/>
      <c r="I5788" s="259"/>
      <c r="J5788" s="259"/>
    </row>
    <row r="5789" spans="1:10">
      <c r="A5789" s="259"/>
      <c r="B5789" s="259"/>
      <c r="C5789" s="259"/>
      <c r="D5789" s="259"/>
      <c r="E5789" s="259"/>
      <c r="F5789" s="270"/>
      <c r="G5789" s="259"/>
      <c r="H5789" s="259"/>
      <c r="I5789" s="259"/>
      <c r="J5789" s="259"/>
    </row>
    <row r="5790" spans="1:10">
      <c r="A5790" s="259"/>
      <c r="B5790" s="259"/>
      <c r="C5790" s="259"/>
      <c r="D5790" s="259"/>
      <c r="E5790" s="259"/>
      <c r="F5790" s="270"/>
      <c r="G5790" s="259"/>
      <c r="H5790" s="259"/>
      <c r="I5790" s="259"/>
      <c r="J5790" s="259"/>
    </row>
    <row r="5791" spans="1:10">
      <c r="A5791" s="259"/>
      <c r="B5791" s="259"/>
      <c r="C5791" s="259"/>
      <c r="D5791" s="259"/>
      <c r="E5791" s="259"/>
      <c r="F5791" s="270"/>
      <c r="G5791" s="259"/>
      <c r="H5791" s="259"/>
      <c r="I5791" s="259"/>
      <c r="J5791" s="259"/>
    </row>
    <row r="5792" spans="1:10">
      <c r="A5792" s="259"/>
      <c r="B5792" s="259"/>
      <c r="C5792" s="259"/>
      <c r="D5792" s="259"/>
      <c r="E5792" s="259"/>
      <c r="F5792" s="270"/>
      <c r="G5792" s="259"/>
      <c r="H5792" s="259"/>
      <c r="I5792" s="259"/>
      <c r="J5792" s="259"/>
    </row>
    <row r="5793" spans="1:10">
      <c r="A5793" s="259"/>
      <c r="B5793" s="259"/>
      <c r="C5793" s="259"/>
      <c r="D5793" s="259"/>
      <c r="E5793" s="259"/>
      <c r="F5793" s="270"/>
      <c r="G5793" s="259"/>
      <c r="H5793" s="259"/>
      <c r="I5793" s="259"/>
      <c r="J5793" s="259"/>
    </row>
    <row r="5794" spans="1:10">
      <c r="A5794" s="259"/>
      <c r="B5794" s="259"/>
      <c r="C5794" s="259"/>
      <c r="D5794" s="259"/>
      <c r="E5794" s="259"/>
      <c r="F5794" s="270"/>
      <c r="G5794" s="259"/>
      <c r="H5794" s="259"/>
      <c r="I5794" s="259"/>
      <c r="J5794" s="259"/>
    </row>
    <row r="5795" spans="1:10">
      <c r="A5795" s="259"/>
      <c r="B5795" s="259"/>
      <c r="C5795" s="259"/>
      <c r="D5795" s="259"/>
      <c r="E5795" s="259"/>
      <c r="F5795" s="270"/>
      <c r="G5795" s="259"/>
      <c r="H5795" s="259"/>
      <c r="I5795" s="259"/>
      <c r="J5795" s="259"/>
    </row>
    <row r="5796" spans="1:10">
      <c r="A5796" s="259"/>
      <c r="B5796" s="259"/>
      <c r="C5796" s="259"/>
      <c r="D5796" s="259"/>
      <c r="E5796" s="259"/>
      <c r="F5796" s="270"/>
      <c r="G5796" s="259"/>
      <c r="H5796" s="259"/>
      <c r="I5796" s="259"/>
      <c r="J5796" s="259"/>
    </row>
    <row r="5797" spans="1:10">
      <c r="A5797" s="259"/>
      <c r="B5797" s="259"/>
      <c r="C5797" s="259"/>
      <c r="D5797" s="259"/>
      <c r="E5797" s="259"/>
      <c r="F5797" s="270"/>
      <c r="G5797" s="259"/>
      <c r="H5797" s="259"/>
      <c r="I5797" s="259"/>
      <c r="J5797" s="259"/>
    </row>
    <row r="5798" spans="1:10">
      <c r="A5798" s="259"/>
      <c r="B5798" s="259"/>
      <c r="C5798" s="259"/>
      <c r="D5798" s="259"/>
      <c r="E5798" s="259"/>
      <c r="F5798" s="270"/>
      <c r="G5798" s="259"/>
      <c r="H5798" s="259"/>
      <c r="I5798" s="259"/>
      <c r="J5798" s="259"/>
    </row>
    <row r="5799" spans="1:10">
      <c r="A5799" s="259"/>
      <c r="B5799" s="259"/>
      <c r="C5799" s="259"/>
      <c r="D5799" s="259"/>
      <c r="E5799" s="259"/>
      <c r="F5799" s="270"/>
      <c r="G5799" s="259"/>
      <c r="H5799" s="259"/>
      <c r="I5799" s="259"/>
      <c r="J5799" s="259"/>
    </row>
    <row r="5800" spans="1:10">
      <c r="A5800" s="259"/>
      <c r="B5800" s="259"/>
      <c r="C5800" s="259"/>
      <c r="D5800" s="259"/>
      <c r="E5800" s="259"/>
      <c r="F5800" s="270"/>
      <c r="G5800" s="259"/>
      <c r="H5800" s="259"/>
      <c r="I5800" s="259"/>
      <c r="J5800" s="259"/>
    </row>
    <row r="5801" spans="1:10">
      <c r="A5801" s="259"/>
      <c r="B5801" s="259"/>
      <c r="C5801" s="259"/>
      <c r="D5801" s="259"/>
      <c r="E5801" s="259"/>
      <c r="F5801" s="270"/>
      <c r="G5801" s="259"/>
      <c r="H5801" s="259"/>
      <c r="I5801" s="259"/>
      <c r="J5801" s="259"/>
    </row>
    <row r="5802" spans="1:10">
      <c r="A5802" s="259"/>
      <c r="B5802" s="259"/>
      <c r="C5802" s="259"/>
      <c r="D5802" s="259"/>
      <c r="E5802" s="259"/>
      <c r="F5802" s="270"/>
      <c r="G5802" s="259"/>
      <c r="H5802" s="259"/>
      <c r="I5802" s="259"/>
      <c r="J5802" s="259"/>
    </row>
    <row r="5803" spans="1:10">
      <c r="A5803" s="259"/>
      <c r="B5803" s="259"/>
      <c r="C5803" s="259"/>
      <c r="D5803" s="259"/>
      <c r="E5803" s="259"/>
      <c r="F5803" s="270"/>
      <c r="G5803" s="259"/>
      <c r="H5803" s="259"/>
      <c r="I5803" s="259"/>
      <c r="J5803" s="259"/>
    </row>
    <row r="5804" spans="1:10">
      <c r="A5804" s="259"/>
      <c r="B5804" s="259"/>
      <c r="C5804" s="259"/>
      <c r="D5804" s="259"/>
      <c r="E5804" s="259"/>
      <c r="F5804" s="270"/>
      <c r="G5804" s="259"/>
      <c r="H5804" s="259"/>
      <c r="I5804" s="259"/>
      <c r="J5804" s="259"/>
    </row>
    <row r="5805" spans="1:10">
      <c r="A5805" s="259"/>
      <c r="B5805" s="259"/>
      <c r="C5805" s="259"/>
      <c r="D5805" s="259"/>
      <c r="E5805" s="259"/>
      <c r="F5805" s="270"/>
      <c r="G5805" s="259"/>
      <c r="H5805" s="259"/>
      <c r="I5805" s="259"/>
      <c r="J5805" s="259"/>
    </row>
    <row r="5806" spans="1:10">
      <c r="A5806" s="259"/>
      <c r="B5806" s="259"/>
      <c r="C5806" s="259"/>
      <c r="D5806" s="259"/>
      <c r="E5806" s="259"/>
      <c r="F5806" s="270"/>
      <c r="G5806" s="259"/>
      <c r="H5806" s="259"/>
      <c r="I5806" s="259"/>
      <c r="J5806" s="259"/>
    </row>
    <row r="5807" spans="1:10">
      <c r="A5807" s="259"/>
      <c r="B5807" s="259"/>
      <c r="C5807" s="259"/>
      <c r="D5807" s="259"/>
      <c r="E5807" s="259"/>
      <c r="F5807" s="270"/>
      <c r="G5807" s="259"/>
      <c r="H5807" s="259"/>
      <c r="I5807" s="259"/>
      <c r="J5807" s="259"/>
    </row>
    <row r="5808" spans="1:10">
      <c r="A5808" s="259"/>
      <c r="B5808" s="259"/>
      <c r="C5808" s="259"/>
      <c r="D5808" s="259"/>
      <c r="E5808" s="259"/>
      <c r="F5808" s="270"/>
      <c r="G5808" s="259"/>
      <c r="H5808" s="259"/>
      <c r="I5808" s="259"/>
      <c r="J5808" s="259"/>
    </row>
    <row r="5809" spans="1:10">
      <c r="A5809" s="259"/>
      <c r="B5809" s="259"/>
      <c r="C5809" s="259"/>
      <c r="D5809" s="259"/>
      <c r="E5809" s="259"/>
      <c r="F5809" s="270"/>
      <c r="G5809" s="259"/>
      <c r="H5809" s="259"/>
      <c r="I5809" s="259"/>
      <c r="J5809" s="259"/>
    </row>
    <row r="5810" spans="1:10">
      <c r="A5810" s="259"/>
      <c r="B5810" s="259"/>
      <c r="C5810" s="259"/>
      <c r="D5810" s="259"/>
      <c r="E5810" s="259"/>
      <c r="F5810" s="270"/>
      <c r="G5810" s="259"/>
      <c r="H5810" s="259"/>
      <c r="I5810" s="259"/>
      <c r="J5810" s="259"/>
    </row>
    <row r="5811" spans="1:10">
      <c r="A5811" s="259"/>
      <c r="B5811" s="259"/>
      <c r="C5811" s="259"/>
      <c r="D5811" s="259"/>
      <c r="E5811" s="259"/>
      <c r="F5811" s="270"/>
      <c r="G5811" s="259"/>
      <c r="H5811" s="259"/>
      <c r="I5811" s="259"/>
      <c r="J5811" s="259"/>
    </row>
    <row r="5812" spans="1:10">
      <c r="A5812" s="259"/>
      <c r="B5812" s="259"/>
      <c r="C5812" s="259"/>
      <c r="D5812" s="259"/>
      <c r="E5812" s="259"/>
      <c r="F5812" s="270"/>
      <c r="G5812" s="259"/>
      <c r="H5812" s="259"/>
      <c r="I5812" s="259"/>
      <c r="J5812" s="259"/>
    </row>
    <row r="5813" spans="1:10">
      <c r="A5813" s="259"/>
      <c r="B5813" s="259"/>
      <c r="C5813" s="259"/>
      <c r="D5813" s="259"/>
      <c r="E5813" s="259"/>
      <c r="F5813" s="270"/>
      <c r="G5813" s="259"/>
      <c r="H5813" s="259"/>
      <c r="I5813" s="259"/>
      <c r="J5813" s="259"/>
    </row>
    <row r="5814" spans="1:10">
      <c r="A5814" s="259"/>
      <c r="B5814" s="259"/>
      <c r="C5814" s="259"/>
      <c r="D5814" s="259"/>
      <c r="E5814" s="259"/>
      <c r="F5814" s="270"/>
      <c r="G5814" s="259"/>
      <c r="H5814" s="259"/>
      <c r="I5814" s="259"/>
      <c r="J5814" s="259"/>
    </row>
    <row r="5815" spans="1:10">
      <c r="A5815" s="259"/>
      <c r="B5815" s="259"/>
      <c r="C5815" s="259"/>
      <c r="D5815" s="259"/>
      <c r="E5815" s="259"/>
      <c r="F5815" s="270"/>
      <c r="G5815" s="259"/>
      <c r="H5815" s="259"/>
      <c r="I5815" s="259"/>
      <c r="J5815" s="259"/>
    </row>
    <row r="5816" spans="1:10">
      <c r="A5816" s="259"/>
      <c r="B5816" s="259"/>
      <c r="C5816" s="259"/>
      <c r="D5816" s="259"/>
      <c r="E5816" s="259"/>
      <c r="F5816" s="270"/>
      <c r="G5816" s="259"/>
      <c r="H5816" s="259"/>
      <c r="I5816" s="259"/>
      <c r="J5816" s="259"/>
    </row>
    <row r="5817" spans="1:10">
      <c r="A5817" s="259"/>
      <c r="B5817" s="259"/>
      <c r="C5817" s="259"/>
      <c r="D5817" s="259"/>
      <c r="E5817" s="259"/>
      <c r="F5817" s="270"/>
      <c r="G5817" s="259"/>
      <c r="H5817" s="259"/>
      <c r="I5817" s="259"/>
      <c r="J5817" s="259"/>
    </row>
    <row r="5818" spans="1:10">
      <c r="A5818" s="259"/>
      <c r="B5818" s="259"/>
      <c r="C5818" s="259"/>
      <c r="D5818" s="259"/>
      <c r="E5818" s="259"/>
      <c r="F5818" s="270"/>
      <c r="G5818" s="259"/>
      <c r="H5818" s="259"/>
      <c r="I5818" s="259"/>
      <c r="J5818" s="259"/>
    </row>
    <row r="5819" spans="1:10">
      <c r="A5819" s="259"/>
      <c r="B5819" s="259"/>
      <c r="C5819" s="259"/>
      <c r="D5819" s="259"/>
      <c r="E5819" s="259"/>
      <c r="F5819" s="270"/>
      <c r="G5819" s="259"/>
      <c r="H5819" s="259"/>
      <c r="I5819" s="259"/>
      <c r="J5819" s="259"/>
    </row>
    <row r="5820" spans="1:10">
      <c r="A5820" s="259"/>
      <c r="B5820" s="259"/>
      <c r="C5820" s="259"/>
      <c r="D5820" s="259"/>
      <c r="E5820" s="259"/>
      <c r="F5820" s="270"/>
      <c r="G5820" s="259"/>
      <c r="H5820" s="259"/>
      <c r="I5820" s="259"/>
      <c r="J5820" s="259"/>
    </row>
    <row r="5821" spans="1:10">
      <c r="A5821" s="259"/>
      <c r="B5821" s="259"/>
      <c r="C5821" s="259"/>
      <c r="D5821" s="259"/>
      <c r="E5821" s="259"/>
      <c r="F5821" s="270"/>
      <c r="G5821" s="259"/>
      <c r="H5821" s="259"/>
      <c r="I5821" s="259"/>
      <c r="J5821" s="259"/>
    </row>
    <row r="5822" spans="1:10">
      <c r="A5822" s="259"/>
      <c r="B5822" s="259"/>
      <c r="C5822" s="259"/>
      <c r="D5822" s="259"/>
      <c r="E5822" s="259"/>
      <c r="F5822" s="270"/>
      <c r="G5822" s="259"/>
      <c r="H5822" s="259"/>
      <c r="I5822" s="259"/>
      <c r="J5822" s="259"/>
    </row>
    <row r="5823" spans="1:10">
      <c r="A5823" s="259"/>
      <c r="B5823" s="259"/>
      <c r="C5823" s="259"/>
      <c r="D5823" s="259"/>
      <c r="E5823" s="259"/>
      <c r="F5823" s="270"/>
      <c r="G5823" s="259"/>
      <c r="H5823" s="259"/>
      <c r="I5823" s="259"/>
      <c r="J5823" s="259"/>
    </row>
    <row r="5824" spans="1:10">
      <c r="A5824" s="259"/>
      <c r="B5824" s="259"/>
      <c r="C5824" s="259"/>
      <c r="D5824" s="259"/>
      <c r="E5824" s="259"/>
      <c r="F5824" s="270"/>
      <c r="G5824" s="259"/>
      <c r="H5824" s="259"/>
      <c r="I5824" s="259"/>
      <c r="J5824" s="259"/>
    </row>
    <row r="5825" spans="1:10">
      <c r="A5825" s="259"/>
      <c r="B5825" s="259"/>
      <c r="C5825" s="259"/>
      <c r="D5825" s="259"/>
      <c r="E5825" s="259"/>
      <c r="F5825" s="270"/>
      <c r="G5825" s="259"/>
      <c r="H5825" s="259"/>
      <c r="I5825" s="259"/>
      <c r="J5825" s="259"/>
    </row>
    <row r="5826" spans="1:10">
      <c r="A5826" s="259"/>
      <c r="B5826" s="259"/>
      <c r="C5826" s="259"/>
      <c r="D5826" s="259"/>
      <c r="E5826" s="259"/>
      <c r="F5826" s="270"/>
      <c r="G5826" s="259"/>
      <c r="H5826" s="259"/>
      <c r="I5826" s="259"/>
      <c r="J5826" s="259"/>
    </row>
    <row r="5827" spans="1:10">
      <c r="A5827" s="259"/>
      <c r="B5827" s="259"/>
      <c r="C5827" s="259"/>
      <c r="D5827" s="259"/>
      <c r="E5827" s="259"/>
      <c r="F5827" s="270"/>
      <c r="G5827" s="259"/>
      <c r="H5827" s="259"/>
      <c r="I5827" s="259"/>
      <c r="J5827" s="259"/>
    </row>
    <row r="5828" spans="1:10">
      <c r="A5828" s="259"/>
      <c r="B5828" s="259"/>
      <c r="C5828" s="259"/>
      <c r="D5828" s="259"/>
      <c r="E5828" s="259"/>
      <c r="F5828" s="270"/>
      <c r="G5828" s="259"/>
      <c r="H5828" s="259"/>
      <c r="I5828" s="259"/>
      <c r="J5828" s="259"/>
    </row>
    <row r="5829" spans="1:10">
      <c r="A5829" s="259"/>
      <c r="B5829" s="259"/>
      <c r="C5829" s="259"/>
      <c r="D5829" s="259"/>
      <c r="E5829" s="259"/>
      <c r="F5829" s="270"/>
      <c r="G5829" s="259"/>
      <c r="H5829" s="259"/>
      <c r="I5829" s="259"/>
      <c r="J5829" s="259"/>
    </row>
    <row r="5830" spans="1:10">
      <c r="A5830" s="259"/>
      <c r="B5830" s="259"/>
      <c r="C5830" s="259"/>
      <c r="D5830" s="259"/>
      <c r="E5830" s="259"/>
      <c r="F5830" s="270"/>
      <c r="G5830" s="259"/>
      <c r="H5830" s="259"/>
      <c r="I5830" s="259"/>
      <c r="J5830" s="259"/>
    </row>
    <row r="5831" spans="1:10">
      <c r="A5831" s="259"/>
      <c r="B5831" s="259"/>
      <c r="C5831" s="259"/>
      <c r="D5831" s="259"/>
      <c r="E5831" s="259"/>
      <c r="F5831" s="270"/>
      <c r="G5831" s="259"/>
      <c r="H5831" s="259"/>
      <c r="I5831" s="259"/>
      <c r="J5831" s="259"/>
    </row>
    <row r="5832" spans="1:10">
      <c r="A5832" s="259"/>
      <c r="B5832" s="259"/>
      <c r="C5832" s="259"/>
      <c r="D5832" s="259"/>
      <c r="E5832" s="259"/>
      <c r="F5832" s="270"/>
      <c r="G5832" s="259"/>
      <c r="H5832" s="259"/>
      <c r="I5832" s="259"/>
      <c r="J5832" s="259"/>
    </row>
    <row r="5833" spans="1:10">
      <c r="A5833" s="259"/>
      <c r="B5833" s="259"/>
      <c r="C5833" s="259"/>
      <c r="D5833" s="259"/>
      <c r="E5833" s="259"/>
      <c r="F5833" s="270"/>
      <c r="G5833" s="259"/>
      <c r="H5833" s="259"/>
      <c r="I5833" s="259"/>
      <c r="J5833" s="259"/>
    </row>
    <row r="5834" spans="1:10">
      <c r="A5834" s="259"/>
      <c r="B5834" s="259"/>
      <c r="C5834" s="259"/>
      <c r="D5834" s="259"/>
      <c r="E5834" s="259"/>
      <c r="F5834" s="270"/>
      <c r="G5834" s="259"/>
      <c r="H5834" s="259"/>
      <c r="I5834" s="259"/>
      <c r="J5834" s="259"/>
    </row>
    <row r="5835" spans="1:10">
      <c r="A5835" s="259"/>
      <c r="B5835" s="259"/>
      <c r="C5835" s="259"/>
      <c r="D5835" s="259"/>
      <c r="E5835" s="259"/>
      <c r="F5835" s="270"/>
      <c r="G5835" s="259"/>
      <c r="H5835" s="259"/>
      <c r="I5835" s="259"/>
      <c r="J5835" s="259"/>
    </row>
    <row r="5836" spans="1:10">
      <c r="A5836" s="259"/>
      <c r="B5836" s="259"/>
      <c r="C5836" s="259"/>
      <c r="D5836" s="259"/>
      <c r="E5836" s="259"/>
      <c r="F5836" s="270"/>
      <c r="G5836" s="259"/>
      <c r="H5836" s="259"/>
      <c r="I5836" s="259"/>
      <c r="J5836" s="259"/>
    </row>
    <row r="5837" spans="1:10">
      <c r="A5837" s="259"/>
      <c r="B5837" s="259"/>
      <c r="C5837" s="259"/>
      <c r="D5837" s="259"/>
      <c r="E5837" s="259"/>
      <c r="F5837" s="270"/>
      <c r="G5837" s="259"/>
      <c r="H5837" s="259"/>
      <c r="I5837" s="259"/>
      <c r="J5837" s="259"/>
    </row>
    <row r="5838" spans="1:10">
      <c r="A5838" s="259"/>
      <c r="B5838" s="259"/>
      <c r="C5838" s="259"/>
      <c r="D5838" s="259"/>
      <c r="E5838" s="259"/>
      <c r="F5838" s="270"/>
      <c r="G5838" s="259"/>
      <c r="H5838" s="259"/>
      <c r="I5838" s="259"/>
      <c r="J5838" s="259"/>
    </row>
    <row r="5839" spans="1:10">
      <c r="A5839" s="259"/>
      <c r="B5839" s="259"/>
      <c r="C5839" s="259"/>
      <c r="D5839" s="259"/>
      <c r="E5839" s="259"/>
      <c r="F5839" s="270"/>
      <c r="G5839" s="259"/>
      <c r="H5839" s="259"/>
      <c r="I5839" s="259"/>
      <c r="J5839" s="259"/>
    </row>
    <row r="5840" spans="1:10">
      <c r="A5840" s="259"/>
      <c r="B5840" s="259"/>
      <c r="C5840" s="259"/>
      <c r="D5840" s="259"/>
      <c r="E5840" s="259"/>
      <c r="F5840" s="270"/>
      <c r="G5840" s="259"/>
      <c r="H5840" s="259"/>
      <c r="I5840" s="259"/>
      <c r="J5840" s="259"/>
    </row>
    <row r="5841" spans="1:10">
      <c r="A5841" s="259"/>
      <c r="B5841" s="259"/>
      <c r="C5841" s="259"/>
      <c r="D5841" s="259"/>
      <c r="E5841" s="259"/>
      <c r="F5841" s="270"/>
      <c r="G5841" s="259"/>
      <c r="H5841" s="259"/>
      <c r="I5841" s="259"/>
      <c r="J5841" s="259"/>
    </row>
    <row r="5842" spans="1:10">
      <c r="A5842" s="259"/>
      <c r="B5842" s="259"/>
      <c r="C5842" s="259"/>
      <c r="D5842" s="259"/>
      <c r="E5842" s="259"/>
      <c r="F5842" s="270"/>
      <c r="G5842" s="259"/>
      <c r="H5842" s="259"/>
      <c r="I5842" s="259"/>
      <c r="J5842" s="259"/>
    </row>
    <row r="5843" spans="1:10">
      <c r="A5843" s="259"/>
      <c r="B5843" s="259"/>
      <c r="C5843" s="259"/>
      <c r="D5843" s="259"/>
      <c r="E5843" s="259"/>
      <c r="F5843" s="270"/>
      <c r="G5843" s="259"/>
      <c r="H5843" s="259"/>
      <c r="I5843" s="259"/>
      <c r="J5843" s="259"/>
    </row>
    <row r="5844" spans="1:10">
      <c r="A5844" s="259"/>
      <c r="B5844" s="259"/>
      <c r="C5844" s="259"/>
      <c r="D5844" s="259"/>
      <c r="E5844" s="259"/>
      <c r="F5844" s="270"/>
      <c r="G5844" s="259"/>
      <c r="H5844" s="259"/>
      <c r="I5844" s="259"/>
      <c r="J5844" s="259"/>
    </row>
    <row r="5845" spans="1:10">
      <c r="A5845" s="259"/>
      <c r="B5845" s="259"/>
      <c r="C5845" s="259"/>
      <c r="D5845" s="259"/>
      <c r="E5845" s="259"/>
      <c r="F5845" s="270"/>
      <c r="G5845" s="259"/>
      <c r="H5845" s="259"/>
      <c r="I5845" s="259"/>
      <c r="J5845" s="259"/>
    </row>
    <row r="5846" spans="1:10">
      <c r="A5846" s="259"/>
      <c r="B5846" s="259"/>
      <c r="C5846" s="259"/>
      <c r="D5846" s="259"/>
      <c r="E5846" s="259"/>
      <c r="F5846" s="270"/>
      <c r="G5846" s="259"/>
      <c r="H5846" s="259"/>
      <c r="I5846" s="259"/>
      <c r="J5846" s="259"/>
    </row>
    <row r="5847" spans="1:10">
      <c r="A5847" s="259"/>
      <c r="B5847" s="259"/>
      <c r="C5847" s="259"/>
      <c r="D5847" s="259"/>
      <c r="E5847" s="259"/>
      <c r="F5847" s="270"/>
      <c r="G5847" s="259"/>
      <c r="H5847" s="259"/>
      <c r="I5847" s="259"/>
      <c r="J5847" s="259"/>
    </row>
    <row r="5848" spans="1:10">
      <c r="A5848" s="259"/>
      <c r="B5848" s="259"/>
      <c r="C5848" s="259"/>
      <c r="D5848" s="259"/>
      <c r="E5848" s="259"/>
      <c r="F5848" s="270"/>
      <c r="G5848" s="259"/>
      <c r="H5848" s="259"/>
      <c r="I5848" s="259"/>
      <c r="J5848" s="259"/>
    </row>
    <row r="5849" spans="1:10">
      <c r="A5849" s="259"/>
      <c r="B5849" s="259"/>
      <c r="C5849" s="259"/>
      <c r="D5849" s="259"/>
      <c r="E5849" s="259"/>
      <c r="F5849" s="270"/>
      <c r="G5849" s="259"/>
      <c r="H5849" s="259"/>
      <c r="I5849" s="259"/>
      <c r="J5849" s="259"/>
    </row>
    <row r="5850" spans="1:10">
      <c r="A5850" s="259"/>
      <c r="B5850" s="259"/>
      <c r="C5850" s="259"/>
      <c r="D5850" s="259"/>
      <c r="E5850" s="259"/>
      <c r="F5850" s="270"/>
      <c r="G5850" s="259"/>
      <c r="H5850" s="259"/>
      <c r="I5850" s="259"/>
      <c r="J5850" s="259"/>
    </row>
    <row r="5851" spans="1:10">
      <c r="A5851" s="259"/>
      <c r="B5851" s="259"/>
      <c r="C5851" s="259"/>
      <c r="D5851" s="259"/>
      <c r="E5851" s="259"/>
      <c r="F5851" s="270"/>
      <c r="G5851" s="259"/>
      <c r="H5851" s="259"/>
      <c r="I5851" s="259"/>
      <c r="J5851" s="259"/>
    </row>
    <row r="5852" spans="1:10">
      <c r="A5852" s="259"/>
      <c r="B5852" s="259"/>
      <c r="C5852" s="259"/>
      <c r="D5852" s="259"/>
      <c r="E5852" s="259"/>
      <c r="F5852" s="270"/>
      <c r="G5852" s="259"/>
      <c r="H5852" s="259"/>
      <c r="I5852" s="259"/>
      <c r="J5852" s="259"/>
    </row>
    <row r="5853" spans="1:10">
      <c r="A5853" s="259"/>
      <c r="B5853" s="259"/>
      <c r="C5853" s="259"/>
      <c r="D5853" s="259"/>
      <c r="E5853" s="259"/>
      <c r="F5853" s="270"/>
      <c r="G5853" s="259"/>
      <c r="H5853" s="259"/>
      <c r="I5853" s="259"/>
      <c r="J5853" s="259"/>
    </row>
    <row r="5854" spans="1:10">
      <c r="A5854" s="259"/>
      <c r="B5854" s="259"/>
      <c r="C5854" s="259"/>
      <c r="D5854" s="259"/>
      <c r="E5854" s="259"/>
      <c r="F5854" s="270"/>
      <c r="G5854" s="259"/>
      <c r="H5854" s="259"/>
      <c r="I5854" s="259"/>
      <c r="J5854" s="259"/>
    </row>
    <row r="5855" spans="1:10">
      <c r="A5855" s="259"/>
      <c r="B5855" s="259"/>
      <c r="C5855" s="259"/>
      <c r="D5855" s="259"/>
      <c r="E5855" s="259"/>
      <c r="F5855" s="270"/>
      <c r="G5855" s="259"/>
      <c r="H5855" s="259"/>
      <c r="I5855" s="259"/>
      <c r="J5855" s="259"/>
    </row>
    <row r="5856" spans="1:10">
      <c r="A5856" s="259"/>
      <c r="B5856" s="259"/>
      <c r="C5856" s="259"/>
      <c r="D5856" s="259"/>
      <c r="E5856" s="259"/>
      <c r="F5856" s="270"/>
      <c r="G5856" s="259"/>
      <c r="H5856" s="259"/>
      <c r="I5856" s="259"/>
      <c r="J5856" s="259"/>
    </row>
    <row r="5857" spans="1:10">
      <c r="A5857" s="259"/>
      <c r="B5857" s="259"/>
      <c r="C5857" s="259"/>
      <c r="D5857" s="259"/>
      <c r="E5857" s="259"/>
      <c r="F5857" s="270"/>
      <c r="G5857" s="259"/>
      <c r="H5857" s="259"/>
      <c r="I5857" s="259"/>
      <c r="J5857" s="259"/>
    </row>
    <row r="5858" spans="1:10">
      <c r="A5858" s="259"/>
      <c r="B5858" s="259"/>
      <c r="C5858" s="259"/>
      <c r="D5858" s="259"/>
      <c r="E5858" s="259"/>
      <c r="F5858" s="270"/>
      <c r="G5858" s="259"/>
      <c r="H5858" s="259"/>
      <c r="I5858" s="259"/>
      <c r="J5858" s="259"/>
    </row>
    <row r="5859" spans="1:10">
      <c r="A5859" s="259"/>
      <c r="B5859" s="259"/>
      <c r="C5859" s="259"/>
      <c r="D5859" s="259"/>
      <c r="E5859" s="259"/>
      <c r="F5859" s="270"/>
      <c r="G5859" s="259"/>
      <c r="H5859" s="259"/>
      <c r="I5859" s="259"/>
      <c r="J5859" s="259"/>
    </row>
    <row r="5860" spans="1:10">
      <c r="A5860" s="259"/>
      <c r="B5860" s="259"/>
      <c r="C5860" s="259"/>
      <c r="D5860" s="259"/>
      <c r="E5860" s="259"/>
      <c r="F5860" s="270"/>
      <c r="G5860" s="259"/>
      <c r="H5860" s="259"/>
      <c r="I5860" s="259"/>
      <c r="J5860" s="259"/>
    </row>
    <row r="5861" spans="1:10">
      <c r="A5861" s="259"/>
      <c r="B5861" s="259"/>
      <c r="C5861" s="259"/>
      <c r="D5861" s="259"/>
      <c r="E5861" s="259"/>
      <c r="F5861" s="270"/>
      <c r="G5861" s="259"/>
      <c r="H5861" s="259"/>
      <c r="I5861" s="259"/>
      <c r="J5861" s="259"/>
    </row>
    <row r="5862" spans="1:10">
      <c r="A5862" s="259"/>
      <c r="B5862" s="259"/>
      <c r="C5862" s="259"/>
      <c r="D5862" s="259"/>
      <c r="E5862" s="259"/>
      <c r="F5862" s="270"/>
      <c r="G5862" s="259"/>
      <c r="H5862" s="259"/>
      <c r="I5862" s="259"/>
      <c r="J5862" s="259"/>
    </row>
    <row r="5863" spans="1:10">
      <c r="A5863" s="259"/>
      <c r="B5863" s="259"/>
      <c r="C5863" s="259"/>
      <c r="D5863" s="259"/>
      <c r="E5863" s="259"/>
      <c r="F5863" s="270"/>
      <c r="G5863" s="259"/>
      <c r="H5863" s="259"/>
      <c r="I5863" s="259"/>
      <c r="J5863" s="259"/>
    </row>
    <row r="5864" spans="1:10">
      <c r="A5864" s="259"/>
      <c r="B5864" s="259"/>
      <c r="C5864" s="259"/>
      <c r="D5864" s="259"/>
      <c r="E5864" s="259"/>
      <c r="F5864" s="270"/>
      <c r="G5864" s="259"/>
      <c r="H5864" s="259"/>
      <c r="I5864" s="259"/>
      <c r="J5864" s="259"/>
    </row>
    <row r="5865" spans="1:10">
      <c r="A5865" s="259"/>
      <c r="B5865" s="259"/>
      <c r="C5865" s="259"/>
      <c r="D5865" s="259"/>
      <c r="E5865" s="259"/>
      <c r="F5865" s="270"/>
      <c r="G5865" s="259"/>
      <c r="H5865" s="259"/>
      <c r="I5865" s="259"/>
      <c r="J5865" s="259"/>
    </row>
    <row r="5866" spans="1:10">
      <c r="A5866" s="259"/>
      <c r="B5866" s="259"/>
      <c r="C5866" s="259"/>
      <c r="D5866" s="259"/>
      <c r="E5866" s="259"/>
      <c r="F5866" s="270"/>
      <c r="G5866" s="259"/>
      <c r="H5866" s="259"/>
      <c r="I5866" s="259"/>
      <c r="J5866" s="259"/>
    </row>
    <row r="5867" spans="1:10">
      <c r="A5867" s="259"/>
      <c r="B5867" s="259"/>
      <c r="C5867" s="259"/>
      <c r="D5867" s="259"/>
      <c r="E5867" s="259"/>
      <c r="F5867" s="270"/>
      <c r="G5867" s="259"/>
      <c r="H5867" s="259"/>
      <c r="I5867" s="259"/>
      <c r="J5867" s="259"/>
    </row>
    <row r="5868" spans="1:10">
      <c r="A5868" s="259"/>
      <c r="B5868" s="259"/>
      <c r="C5868" s="259"/>
      <c r="D5868" s="259"/>
      <c r="E5868" s="259"/>
      <c r="F5868" s="270"/>
      <c r="G5868" s="259"/>
      <c r="H5868" s="259"/>
      <c r="I5868" s="259"/>
      <c r="J5868" s="259"/>
    </row>
    <row r="5869" spans="1:10">
      <c r="A5869" s="259"/>
      <c r="B5869" s="259"/>
      <c r="C5869" s="259"/>
      <c r="D5869" s="259"/>
      <c r="E5869" s="259"/>
      <c r="F5869" s="270"/>
      <c r="G5869" s="259"/>
      <c r="H5869" s="259"/>
      <c r="I5869" s="259"/>
      <c r="J5869" s="259"/>
    </row>
    <row r="5870" spans="1:10">
      <c r="A5870" s="259"/>
      <c r="B5870" s="259"/>
      <c r="C5870" s="259"/>
      <c r="D5870" s="259"/>
      <c r="E5870" s="259"/>
      <c r="F5870" s="270"/>
      <c r="G5870" s="259"/>
      <c r="H5870" s="259"/>
      <c r="I5870" s="259"/>
      <c r="J5870" s="259"/>
    </row>
    <row r="5871" spans="1:10">
      <c r="A5871" s="259"/>
      <c r="B5871" s="259"/>
      <c r="C5871" s="259"/>
      <c r="D5871" s="259"/>
      <c r="E5871" s="259"/>
      <c r="F5871" s="270"/>
      <c r="G5871" s="259"/>
      <c r="H5871" s="259"/>
      <c r="I5871" s="259"/>
      <c r="J5871" s="259"/>
    </row>
    <row r="5872" spans="1:10">
      <c r="A5872" s="259"/>
      <c r="B5872" s="259"/>
      <c r="C5872" s="259"/>
      <c r="D5872" s="259"/>
      <c r="E5872" s="259"/>
      <c r="F5872" s="270"/>
      <c r="G5872" s="259"/>
      <c r="H5872" s="259"/>
      <c r="I5872" s="259"/>
      <c r="J5872" s="259"/>
    </row>
    <row r="5873" spans="1:10">
      <c r="A5873" s="259"/>
      <c r="B5873" s="259"/>
      <c r="C5873" s="259"/>
      <c r="D5873" s="259"/>
      <c r="E5873" s="259"/>
      <c r="F5873" s="270"/>
      <c r="G5873" s="259"/>
      <c r="H5873" s="259"/>
      <c r="I5873" s="259"/>
      <c r="J5873" s="259"/>
    </row>
    <row r="5874" spans="1:10">
      <c r="A5874" s="259"/>
      <c r="B5874" s="259"/>
      <c r="C5874" s="259"/>
      <c r="D5874" s="259"/>
      <c r="E5874" s="259"/>
      <c r="F5874" s="270"/>
      <c r="G5874" s="259"/>
      <c r="H5874" s="259"/>
      <c r="I5874" s="259"/>
      <c r="J5874" s="259"/>
    </row>
    <row r="5875" spans="1:10">
      <c r="A5875" s="259"/>
      <c r="B5875" s="259"/>
      <c r="C5875" s="259"/>
      <c r="D5875" s="259"/>
      <c r="E5875" s="259"/>
      <c r="F5875" s="270"/>
      <c r="G5875" s="259"/>
      <c r="H5875" s="259"/>
      <c r="I5875" s="259"/>
      <c r="J5875" s="259"/>
    </row>
    <row r="5876" spans="1:10">
      <c r="A5876" s="259"/>
      <c r="B5876" s="259"/>
      <c r="C5876" s="259"/>
      <c r="D5876" s="259"/>
      <c r="E5876" s="259"/>
      <c r="F5876" s="270"/>
      <c r="G5876" s="259"/>
      <c r="H5876" s="259"/>
      <c r="I5876" s="259"/>
      <c r="J5876" s="259"/>
    </row>
    <row r="5877" spans="1:10">
      <c r="A5877" s="259"/>
      <c r="B5877" s="259"/>
      <c r="C5877" s="259"/>
      <c r="D5877" s="259"/>
      <c r="E5877" s="259"/>
      <c r="F5877" s="270"/>
      <c r="G5877" s="259"/>
      <c r="H5877" s="259"/>
      <c r="I5877" s="259"/>
      <c r="J5877" s="259"/>
    </row>
    <row r="5878" spans="1:10">
      <c r="A5878" s="259"/>
      <c r="B5878" s="259"/>
      <c r="C5878" s="259"/>
      <c r="D5878" s="259"/>
      <c r="E5878" s="259"/>
      <c r="F5878" s="270"/>
      <c r="G5878" s="259"/>
      <c r="H5878" s="259"/>
      <c r="I5878" s="259"/>
      <c r="J5878" s="259"/>
    </row>
    <row r="5879" spans="1:10">
      <c r="A5879" s="259"/>
      <c r="B5879" s="259"/>
      <c r="C5879" s="259"/>
      <c r="D5879" s="259"/>
      <c r="E5879" s="259"/>
      <c r="F5879" s="270"/>
      <c r="G5879" s="259"/>
      <c r="H5879" s="259"/>
      <c r="I5879" s="259"/>
      <c r="J5879" s="259"/>
    </row>
    <row r="5880" spans="1:10">
      <c r="A5880" s="259"/>
      <c r="B5880" s="259"/>
      <c r="C5880" s="259"/>
      <c r="D5880" s="259"/>
      <c r="E5880" s="259"/>
      <c r="F5880" s="270"/>
      <c r="G5880" s="259"/>
      <c r="H5880" s="259"/>
      <c r="I5880" s="259"/>
      <c r="J5880" s="259"/>
    </row>
    <row r="5881" spans="1:10">
      <c r="A5881" s="259"/>
      <c r="B5881" s="259"/>
      <c r="C5881" s="259"/>
      <c r="D5881" s="259"/>
      <c r="E5881" s="259"/>
      <c r="F5881" s="270"/>
      <c r="G5881" s="259"/>
      <c r="H5881" s="259"/>
      <c r="I5881" s="259"/>
      <c r="J5881" s="259"/>
    </row>
    <row r="5882" spans="1:10">
      <c r="A5882" s="259"/>
      <c r="B5882" s="259"/>
      <c r="C5882" s="259"/>
      <c r="D5882" s="259"/>
      <c r="E5882" s="259"/>
      <c r="F5882" s="270"/>
      <c r="G5882" s="259"/>
      <c r="H5882" s="259"/>
      <c r="I5882" s="259"/>
      <c r="J5882" s="259"/>
    </row>
    <row r="5883" spans="1:10">
      <c r="A5883" s="259"/>
      <c r="B5883" s="259"/>
      <c r="C5883" s="259"/>
      <c r="D5883" s="259"/>
      <c r="E5883" s="259"/>
      <c r="F5883" s="270"/>
      <c r="G5883" s="259"/>
      <c r="H5883" s="259"/>
      <c r="I5883" s="259"/>
      <c r="J5883" s="259"/>
    </row>
    <row r="5884" spans="1:10">
      <c r="A5884" s="259"/>
      <c r="B5884" s="259"/>
      <c r="C5884" s="259"/>
      <c r="D5884" s="259"/>
      <c r="E5884" s="259"/>
      <c r="F5884" s="270"/>
      <c r="G5884" s="259"/>
      <c r="H5884" s="259"/>
      <c r="I5884" s="259"/>
      <c r="J5884" s="259"/>
    </row>
    <row r="5885" spans="1:10">
      <c r="A5885" s="259"/>
      <c r="B5885" s="259"/>
      <c r="C5885" s="259"/>
      <c r="D5885" s="259"/>
      <c r="E5885" s="259"/>
      <c r="F5885" s="270"/>
      <c r="G5885" s="259"/>
      <c r="H5885" s="259"/>
      <c r="I5885" s="259"/>
      <c r="J5885" s="259"/>
    </row>
    <row r="5886" spans="1:10">
      <c r="A5886" s="259"/>
      <c r="B5886" s="259"/>
      <c r="C5886" s="259"/>
      <c r="D5886" s="259"/>
      <c r="E5886" s="259"/>
      <c r="F5886" s="270"/>
      <c r="G5886" s="259"/>
      <c r="H5886" s="259"/>
      <c r="I5886" s="259"/>
      <c r="J5886" s="259"/>
    </row>
    <row r="5887" spans="1:10">
      <c r="A5887" s="259"/>
      <c r="B5887" s="259"/>
      <c r="C5887" s="259"/>
      <c r="D5887" s="259"/>
      <c r="E5887" s="259"/>
      <c r="F5887" s="270"/>
      <c r="G5887" s="259"/>
      <c r="H5887" s="259"/>
      <c r="I5887" s="259"/>
      <c r="J5887" s="259"/>
    </row>
    <row r="5888" spans="1:10">
      <c r="A5888" s="259"/>
      <c r="B5888" s="259"/>
      <c r="C5888" s="259"/>
      <c r="D5888" s="259"/>
      <c r="E5888" s="259"/>
      <c r="F5888" s="270"/>
      <c r="G5888" s="259"/>
      <c r="H5888" s="259"/>
      <c r="I5888" s="259"/>
      <c r="J5888" s="259"/>
    </row>
    <row r="5889" spans="1:10">
      <c r="A5889" s="259"/>
      <c r="B5889" s="259"/>
      <c r="C5889" s="259"/>
      <c r="D5889" s="259"/>
      <c r="E5889" s="259"/>
      <c r="F5889" s="270"/>
      <c r="G5889" s="259"/>
      <c r="H5889" s="259"/>
      <c r="I5889" s="259"/>
      <c r="J5889" s="259"/>
    </row>
    <row r="5890" spans="1:10">
      <c r="A5890" s="259"/>
      <c r="B5890" s="259"/>
      <c r="C5890" s="259"/>
      <c r="D5890" s="259"/>
      <c r="E5890" s="259"/>
      <c r="F5890" s="270"/>
      <c r="G5890" s="259"/>
      <c r="H5890" s="259"/>
      <c r="I5890" s="259"/>
      <c r="J5890" s="259"/>
    </row>
    <row r="5891" spans="1:10">
      <c r="A5891" s="259"/>
      <c r="B5891" s="259"/>
      <c r="C5891" s="259"/>
      <c r="D5891" s="259"/>
      <c r="E5891" s="259"/>
      <c r="F5891" s="270"/>
      <c r="G5891" s="259"/>
      <c r="H5891" s="259"/>
      <c r="I5891" s="259"/>
      <c r="J5891" s="259"/>
    </row>
    <row r="5892" spans="1:10">
      <c r="A5892" s="259"/>
      <c r="B5892" s="259"/>
      <c r="C5892" s="259"/>
      <c r="D5892" s="259"/>
      <c r="E5892" s="259"/>
      <c r="F5892" s="270"/>
      <c r="G5892" s="259"/>
      <c r="H5892" s="259"/>
      <c r="I5892" s="259"/>
      <c r="J5892" s="259"/>
    </row>
    <row r="5893" spans="1:10">
      <c r="A5893" s="259"/>
      <c r="B5893" s="259"/>
      <c r="C5893" s="259"/>
      <c r="D5893" s="259"/>
      <c r="E5893" s="259"/>
      <c r="F5893" s="270"/>
      <c r="G5893" s="259"/>
      <c r="H5893" s="259"/>
      <c r="I5893" s="259"/>
      <c r="J5893" s="259"/>
    </row>
    <row r="5894" spans="1:10">
      <c r="A5894" s="259"/>
      <c r="B5894" s="259"/>
      <c r="C5894" s="259"/>
      <c r="D5894" s="259"/>
      <c r="E5894" s="259"/>
      <c r="F5894" s="270"/>
      <c r="G5894" s="259"/>
      <c r="H5894" s="259"/>
      <c r="I5894" s="259"/>
      <c r="J5894" s="259"/>
    </row>
    <row r="5895" spans="1:10">
      <c r="A5895" s="259"/>
      <c r="B5895" s="259"/>
      <c r="C5895" s="259"/>
      <c r="D5895" s="259"/>
      <c r="E5895" s="259"/>
      <c r="F5895" s="270"/>
      <c r="G5895" s="259"/>
      <c r="H5895" s="259"/>
      <c r="I5895" s="259"/>
      <c r="J5895" s="259"/>
    </row>
    <row r="5896" spans="1:10">
      <c r="A5896" s="259"/>
      <c r="B5896" s="259"/>
      <c r="C5896" s="259"/>
      <c r="D5896" s="259"/>
      <c r="E5896" s="259"/>
      <c r="F5896" s="270"/>
      <c r="G5896" s="259"/>
      <c r="H5896" s="259"/>
      <c r="I5896" s="259"/>
      <c r="J5896" s="259"/>
    </row>
    <row r="5897" spans="1:10">
      <c r="A5897" s="259"/>
      <c r="B5897" s="259"/>
      <c r="C5897" s="259"/>
      <c r="D5897" s="259"/>
      <c r="E5897" s="259"/>
      <c r="F5897" s="270"/>
      <c r="G5897" s="259"/>
      <c r="H5897" s="259"/>
      <c r="I5897" s="259"/>
      <c r="J5897" s="259"/>
    </row>
    <row r="5898" spans="1:10">
      <c r="A5898" s="259"/>
      <c r="B5898" s="259"/>
      <c r="C5898" s="259"/>
      <c r="D5898" s="259"/>
      <c r="E5898" s="259"/>
      <c r="F5898" s="270"/>
      <c r="G5898" s="259"/>
      <c r="H5898" s="259"/>
      <c r="I5898" s="259"/>
      <c r="J5898" s="259"/>
    </row>
    <row r="5899" spans="1:10">
      <c r="A5899" s="259"/>
      <c r="B5899" s="259"/>
      <c r="C5899" s="259"/>
      <c r="D5899" s="259"/>
      <c r="E5899" s="259"/>
      <c r="F5899" s="270"/>
      <c r="G5899" s="259"/>
      <c r="H5899" s="259"/>
      <c r="I5899" s="259"/>
      <c r="J5899" s="259"/>
    </row>
    <row r="5900" spans="1:10">
      <c r="A5900" s="259"/>
      <c r="B5900" s="259"/>
      <c r="C5900" s="259"/>
      <c r="D5900" s="259"/>
      <c r="E5900" s="259"/>
      <c r="F5900" s="270"/>
      <c r="G5900" s="259"/>
      <c r="H5900" s="259"/>
      <c r="I5900" s="259"/>
      <c r="J5900" s="259"/>
    </row>
    <row r="5901" spans="1:10">
      <c r="A5901" s="259"/>
      <c r="B5901" s="259"/>
      <c r="C5901" s="259"/>
      <c r="D5901" s="259"/>
      <c r="E5901" s="259"/>
      <c r="F5901" s="270"/>
      <c r="G5901" s="259"/>
      <c r="H5901" s="259"/>
      <c r="I5901" s="259"/>
      <c r="J5901" s="259"/>
    </row>
    <row r="5902" spans="1:10">
      <c r="A5902" s="259"/>
      <c r="B5902" s="259"/>
      <c r="C5902" s="259"/>
      <c r="D5902" s="259"/>
      <c r="E5902" s="259"/>
      <c r="F5902" s="270"/>
      <c r="G5902" s="259"/>
      <c r="H5902" s="259"/>
      <c r="I5902" s="259"/>
      <c r="J5902" s="259"/>
    </row>
    <row r="5903" spans="1:10">
      <c r="A5903" s="259"/>
      <c r="B5903" s="259"/>
      <c r="C5903" s="259"/>
      <c r="D5903" s="259"/>
      <c r="E5903" s="259"/>
      <c r="F5903" s="270"/>
      <c r="G5903" s="259"/>
      <c r="H5903" s="259"/>
      <c r="I5903" s="259"/>
      <c r="J5903" s="259"/>
    </row>
    <row r="5904" spans="1:10">
      <c r="A5904" s="259"/>
      <c r="B5904" s="259"/>
      <c r="C5904" s="259"/>
      <c r="D5904" s="259"/>
      <c r="E5904" s="259"/>
      <c r="F5904" s="270"/>
      <c r="G5904" s="259"/>
      <c r="H5904" s="259"/>
      <c r="I5904" s="259"/>
      <c r="J5904" s="259"/>
    </row>
    <row r="5905" spans="1:10">
      <c r="A5905" s="259"/>
      <c r="B5905" s="259"/>
      <c r="C5905" s="259"/>
      <c r="D5905" s="259"/>
      <c r="E5905" s="259"/>
      <c r="F5905" s="270"/>
      <c r="G5905" s="259"/>
      <c r="H5905" s="259"/>
      <c r="I5905" s="259"/>
      <c r="J5905" s="259"/>
    </row>
    <row r="5906" spans="1:10">
      <c r="A5906" s="259"/>
      <c r="B5906" s="259"/>
      <c r="C5906" s="259"/>
      <c r="D5906" s="259"/>
      <c r="E5906" s="259"/>
      <c r="F5906" s="270"/>
      <c r="G5906" s="259"/>
      <c r="H5906" s="259"/>
      <c r="I5906" s="259"/>
      <c r="J5906" s="259"/>
    </row>
    <row r="5907" spans="1:10">
      <c r="A5907" s="259"/>
      <c r="B5907" s="259"/>
      <c r="C5907" s="259"/>
      <c r="D5907" s="259"/>
      <c r="E5907" s="259"/>
      <c r="F5907" s="270"/>
      <c r="G5907" s="259"/>
      <c r="H5907" s="259"/>
      <c r="I5907" s="259"/>
      <c r="J5907" s="259"/>
    </row>
    <row r="5908" spans="1:10">
      <c r="A5908" s="259"/>
      <c r="B5908" s="259"/>
      <c r="C5908" s="259"/>
      <c r="D5908" s="259"/>
      <c r="E5908" s="259"/>
      <c r="F5908" s="270"/>
      <c r="G5908" s="259"/>
      <c r="H5908" s="259"/>
      <c r="I5908" s="259"/>
      <c r="J5908" s="259"/>
    </row>
    <row r="5909" spans="1:10">
      <c r="A5909" s="259"/>
      <c r="B5909" s="259"/>
      <c r="C5909" s="259"/>
      <c r="D5909" s="259"/>
      <c r="E5909" s="259"/>
      <c r="F5909" s="270"/>
      <c r="G5909" s="259"/>
      <c r="H5909" s="259"/>
      <c r="I5909" s="259"/>
      <c r="J5909" s="259"/>
    </row>
    <row r="5910" spans="1:10">
      <c r="A5910" s="259"/>
      <c r="B5910" s="259"/>
      <c r="C5910" s="259"/>
      <c r="D5910" s="259"/>
      <c r="E5910" s="259"/>
      <c r="F5910" s="270"/>
      <c r="G5910" s="259"/>
      <c r="H5910" s="259"/>
      <c r="I5910" s="259"/>
      <c r="J5910" s="259"/>
    </row>
    <row r="5911" spans="1:10">
      <c r="A5911" s="259"/>
      <c r="B5911" s="259"/>
      <c r="C5911" s="259"/>
      <c r="D5911" s="259"/>
      <c r="E5911" s="259"/>
      <c r="F5911" s="270"/>
      <c r="G5911" s="259"/>
      <c r="H5911" s="259"/>
      <c r="I5911" s="259"/>
      <c r="J5911" s="259"/>
    </row>
    <row r="5912" spans="1:10">
      <c r="A5912" s="259"/>
      <c r="B5912" s="259"/>
      <c r="C5912" s="259"/>
      <c r="D5912" s="259"/>
      <c r="E5912" s="259"/>
      <c r="F5912" s="270"/>
      <c r="G5912" s="259"/>
      <c r="H5912" s="259"/>
      <c r="I5912" s="259"/>
      <c r="J5912" s="259"/>
    </row>
    <row r="5913" spans="1:10">
      <c r="A5913" s="259"/>
      <c r="B5913" s="259"/>
      <c r="C5913" s="259"/>
      <c r="D5913" s="259"/>
      <c r="E5913" s="259"/>
      <c r="F5913" s="270"/>
      <c r="G5913" s="259"/>
      <c r="H5913" s="259"/>
      <c r="I5913" s="259"/>
      <c r="J5913" s="259"/>
    </row>
    <row r="5914" spans="1:10">
      <c r="A5914" s="259"/>
      <c r="B5914" s="259"/>
      <c r="C5914" s="259"/>
      <c r="D5914" s="259"/>
      <c r="E5914" s="259"/>
      <c r="F5914" s="270"/>
      <c r="G5914" s="259"/>
      <c r="H5914" s="259"/>
      <c r="I5914" s="259"/>
      <c r="J5914" s="259"/>
    </row>
    <row r="5915" spans="1:10">
      <c r="A5915" s="259"/>
      <c r="B5915" s="259"/>
      <c r="C5915" s="259"/>
      <c r="D5915" s="259"/>
      <c r="E5915" s="259"/>
      <c r="F5915" s="270"/>
      <c r="G5915" s="259"/>
      <c r="H5915" s="259"/>
      <c r="I5915" s="259"/>
      <c r="J5915" s="259"/>
    </row>
    <row r="5916" spans="1:10">
      <c r="A5916" s="259"/>
      <c r="B5916" s="259"/>
      <c r="C5916" s="259"/>
      <c r="D5916" s="259"/>
      <c r="E5916" s="259"/>
      <c r="F5916" s="270"/>
      <c r="G5916" s="259"/>
      <c r="H5916" s="259"/>
      <c r="I5916" s="259"/>
      <c r="J5916" s="259"/>
    </row>
    <row r="5917" spans="1:10">
      <c r="A5917" s="259"/>
      <c r="B5917" s="259"/>
      <c r="C5917" s="259"/>
      <c r="D5917" s="259"/>
      <c r="E5917" s="259"/>
      <c r="F5917" s="270"/>
      <c r="G5917" s="259"/>
      <c r="H5917" s="259"/>
      <c r="I5917" s="259"/>
      <c r="J5917" s="259"/>
    </row>
    <row r="5918" spans="1:10">
      <c r="A5918" s="259"/>
      <c r="B5918" s="259"/>
      <c r="C5918" s="259"/>
      <c r="D5918" s="259"/>
      <c r="E5918" s="259"/>
      <c r="F5918" s="270"/>
      <c r="G5918" s="259"/>
      <c r="H5918" s="259"/>
      <c r="I5918" s="259"/>
      <c r="J5918" s="259"/>
    </row>
    <row r="5919" spans="1:10">
      <c r="A5919" s="259"/>
      <c r="B5919" s="259"/>
      <c r="C5919" s="259"/>
      <c r="D5919" s="259"/>
      <c r="E5919" s="259"/>
      <c r="F5919" s="270"/>
      <c r="G5919" s="259"/>
      <c r="H5919" s="259"/>
      <c r="I5919" s="259"/>
      <c r="J5919" s="259"/>
    </row>
    <row r="5920" spans="1:10">
      <c r="A5920" s="259"/>
      <c r="B5920" s="259"/>
      <c r="C5920" s="259"/>
      <c r="D5920" s="259"/>
      <c r="E5920" s="259"/>
      <c r="F5920" s="270"/>
      <c r="G5920" s="259"/>
      <c r="H5920" s="259"/>
      <c r="I5920" s="259"/>
      <c r="J5920" s="259"/>
    </row>
    <row r="5921" spans="1:10">
      <c r="A5921" s="259"/>
      <c r="B5921" s="259"/>
      <c r="C5921" s="259"/>
      <c r="D5921" s="259"/>
      <c r="E5921" s="259"/>
      <c r="F5921" s="270"/>
      <c r="G5921" s="259"/>
      <c r="H5921" s="259"/>
      <c r="I5921" s="259"/>
      <c r="J5921" s="259"/>
    </row>
    <row r="5922" spans="1:10">
      <c r="A5922" s="259"/>
      <c r="B5922" s="259"/>
      <c r="C5922" s="259"/>
      <c r="D5922" s="259"/>
      <c r="E5922" s="259"/>
      <c r="F5922" s="270"/>
      <c r="G5922" s="259"/>
      <c r="H5922" s="259"/>
      <c r="I5922" s="259"/>
      <c r="J5922" s="259"/>
    </row>
    <row r="5923" spans="1:10">
      <c r="A5923" s="259"/>
      <c r="B5923" s="259"/>
      <c r="C5923" s="259"/>
      <c r="D5923" s="259"/>
      <c r="E5923" s="259"/>
      <c r="F5923" s="270"/>
      <c r="G5923" s="259"/>
      <c r="H5923" s="259"/>
      <c r="I5923" s="259"/>
      <c r="J5923" s="259"/>
    </row>
    <row r="5924" spans="1:10">
      <c r="A5924" s="259"/>
      <c r="B5924" s="259"/>
      <c r="C5924" s="259"/>
      <c r="D5924" s="259"/>
      <c r="E5924" s="259"/>
      <c r="F5924" s="270"/>
      <c r="G5924" s="259"/>
      <c r="H5924" s="259"/>
      <c r="I5924" s="259"/>
      <c r="J5924" s="259"/>
    </row>
    <row r="5925" spans="1:10">
      <c r="A5925" s="259"/>
      <c r="B5925" s="259"/>
      <c r="C5925" s="259"/>
      <c r="D5925" s="259"/>
      <c r="E5925" s="259"/>
      <c r="F5925" s="270"/>
      <c r="G5925" s="259"/>
      <c r="H5925" s="259"/>
      <c r="I5925" s="259"/>
      <c r="J5925" s="259"/>
    </row>
    <row r="5926" spans="1:10">
      <c r="A5926" s="259"/>
      <c r="B5926" s="259"/>
      <c r="C5926" s="259"/>
      <c r="D5926" s="259"/>
      <c r="E5926" s="259"/>
      <c r="F5926" s="270"/>
      <c r="G5926" s="259"/>
      <c r="H5926" s="259"/>
      <c r="I5926" s="259"/>
      <c r="J5926" s="259"/>
    </row>
    <row r="5927" spans="1:10">
      <c r="A5927" s="259"/>
      <c r="B5927" s="259"/>
      <c r="C5927" s="259"/>
      <c r="D5927" s="259"/>
      <c r="E5927" s="259"/>
      <c r="F5927" s="270"/>
      <c r="G5927" s="259"/>
      <c r="H5927" s="259"/>
      <c r="I5927" s="259"/>
      <c r="J5927" s="259"/>
    </row>
    <row r="5928" spans="1:10">
      <c r="A5928" s="259"/>
      <c r="B5928" s="259"/>
      <c r="C5928" s="259"/>
      <c r="D5928" s="259"/>
      <c r="E5928" s="259"/>
      <c r="F5928" s="270"/>
      <c r="G5928" s="259"/>
      <c r="H5928" s="259"/>
      <c r="I5928" s="259"/>
      <c r="J5928" s="259"/>
    </row>
    <row r="5929" spans="1:10">
      <c r="A5929" s="259"/>
      <c r="B5929" s="259"/>
      <c r="C5929" s="259"/>
      <c r="D5929" s="259"/>
      <c r="E5929" s="259"/>
      <c r="F5929" s="270"/>
      <c r="G5929" s="259"/>
      <c r="H5929" s="259"/>
      <c r="I5929" s="259"/>
      <c r="J5929" s="259"/>
    </row>
    <row r="5930" spans="1:10">
      <c r="A5930" s="259"/>
      <c r="B5930" s="259"/>
      <c r="C5930" s="259"/>
      <c r="D5930" s="259"/>
      <c r="E5930" s="259"/>
      <c r="F5930" s="270"/>
      <c r="G5930" s="259"/>
      <c r="H5930" s="259"/>
      <c r="I5930" s="259"/>
      <c r="J5930" s="259"/>
    </row>
    <row r="5931" spans="1:10">
      <c r="A5931" s="259"/>
      <c r="B5931" s="259"/>
      <c r="C5931" s="259"/>
      <c r="D5931" s="259"/>
      <c r="E5931" s="259"/>
      <c r="F5931" s="270"/>
      <c r="G5931" s="259"/>
      <c r="H5931" s="259"/>
      <c r="I5931" s="259"/>
      <c r="J5931" s="259"/>
    </row>
    <row r="5932" spans="1:10">
      <c r="A5932" s="259"/>
      <c r="B5932" s="259"/>
      <c r="C5932" s="259"/>
      <c r="D5932" s="259"/>
      <c r="E5932" s="259"/>
      <c r="F5932" s="270"/>
      <c r="G5932" s="259"/>
      <c r="H5932" s="259"/>
      <c r="I5932" s="259"/>
      <c r="J5932" s="259"/>
    </row>
    <row r="5933" spans="1:10">
      <c r="A5933" s="259"/>
      <c r="B5933" s="259"/>
      <c r="C5933" s="259"/>
      <c r="D5933" s="259"/>
      <c r="E5933" s="259"/>
      <c r="F5933" s="270"/>
      <c r="G5933" s="259"/>
      <c r="H5933" s="259"/>
      <c r="I5933" s="259"/>
      <c r="J5933" s="259"/>
    </row>
    <row r="5934" spans="1:10">
      <c r="A5934" s="259"/>
      <c r="B5934" s="259"/>
      <c r="C5934" s="259"/>
      <c r="D5934" s="259"/>
      <c r="E5934" s="259"/>
      <c r="F5934" s="270"/>
      <c r="G5934" s="259"/>
      <c r="H5934" s="259"/>
      <c r="I5934" s="259"/>
      <c r="J5934" s="259"/>
    </row>
    <row r="5935" spans="1:10">
      <c r="A5935" s="259"/>
      <c r="B5935" s="259"/>
      <c r="C5935" s="259"/>
      <c r="D5935" s="259"/>
      <c r="E5935" s="259"/>
      <c r="F5935" s="270"/>
      <c r="G5935" s="259"/>
      <c r="H5935" s="259"/>
      <c r="I5935" s="259"/>
      <c r="J5935" s="259"/>
    </row>
    <row r="5936" spans="1:10">
      <c r="A5936" s="259"/>
      <c r="B5936" s="259"/>
      <c r="C5936" s="259"/>
      <c r="D5936" s="259"/>
      <c r="E5936" s="259"/>
      <c r="F5936" s="270"/>
      <c r="G5936" s="259"/>
      <c r="H5936" s="259"/>
      <c r="I5936" s="259"/>
      <c r="J5936" s="259"/>
    </row>
    <row r="5937" spans="1:10">
      <c r="A5937" s="259"/>
      <c r="B5937" s="259"/>
      <c r="C5937" s="259"/>
      <c r="D5937" s="259"/>
      <c r="E5937" s="259"/>
      <c r="F5937" s="270"/>
      <c r="G5937" s="259"/>
      <c r="H5937" s="259"/>
      <c r="I5937" s="259"/>
      <c r="J5937" s="259"/>
    </row>
    <row r="5938" spans="1:10">
      <c r="A5938" s="259"/>
      <c r="B5938" s="259"/>
      <c r="C5938" s="259"/>
      <c r="D5938" s="259"/>
      <c r="E5938" s="259"/>
      <c r="F5938" s="270"/>
      <c r="G5938" s="259"/>
      <c r="H5938" s="259"/>
      <c r="I5938" s="259"/>
      <c r="J5938" s="259"/>
    </row>
    <row r="5939" spans="1:10">
      <c r="A5939" s="259"/>
      <c r="B5939" s="259"/>
      <c r="C5939" s="259"/>
      <c r="D5939" s="259"/>
      <c r="E5939" s="259"/>
      <c r="F5939" s="270"/>
      <c r="G5939" s="259"/>
      <c r="H5939" s="259"/>
      <c r="I5939" s="259"/>
      <c r="J5939" s="259"/>
    </row>
    <row r="5940" spans="1:10">
      <c r="A5940" s="259"/>
      <c r="B5940" s="259"/>
      <c r="C5940" s="259"/>
      <c r="D5940" s="259"/>
      <c r="E5940" s="259"/>
      <c r="F5940" s="270"/>
      <c r="G5940" s="259"/>
      <c r="H5940" s="259"/>
      <c r="I5940" s="259"/>
      <c r="J5940" s="259"/>
    </row>
    <row r="5941" spans="1:10">
      <c r="A5941" s="259"/>
      <c r="B5941" s="259"/>
      <c r="C5941" s="259"/>
      <c r="D5941" s="259"/>
      <c r="E5941" s="259"/>
      <c r="F5941" s="270"/>
      <c r="G5941" s="259"/>
      <c r="H5941" s="259"/>
      <c r="I5941" s="259"/>
      <c r="J5941" s="259"/>
    </row>
    <row r="5942" spans="1:10">
      <c r="A5942" s="259"/>
      <c r="B5942" s="259"/>
      <c r="C5942" s="259"/>
      <c r="D5942" s="259"/>
      <c r="E5942" s="259"/>
      <c r="F5942" s="270"/>
      <c r="G5942" s="259"/>
      <c r="H5942" s="259"/>
      <c r="I5942" s="259"/>
      <c r="J5942" s="259"/>
    </row>
    <row r="5943" spans="1:10">
      <c r="A5943" s="259"/>
      <c r="B5943" s="259"/>
      <c r="C5943" s="259"/>
      <c r="D5943" s="259"/>
      <c r="E5943" s="259"/>
      <c r="F5943" s="270"/>
      <c r="G5943" s="259"/>
      <c r="H5943" s="259"/>
      <c r="I5943" s="259"/>
      <c r="J5943" s="259"/>
    </row>
    <row r="5944" spans="1:10">
      <c r="A5944" s="259"/>
      <c r="B5944" s="259"/>
      <c r="C5944" s="259"/>
      <c r="D5944" s="259"/>
      <c r="E5944" s="259"/>
      <c r="F5944" s="270"/>
      <c r="G5944" s="259"/>
      <c r="H5944" s="259"/>
      <c r="I5944" s="259"/>
      <c r="J5944" s="259"/>
    </row>
    <row r="5945" spans="1:10">
      <c r="A5945" s="259"/>
      <c r="B5945" s="259"/>
      <c r="C5945" s="259"/>
      <c r="D5945" s="259"/>
      <c r="E5945" s="259"/>
      <c r="F5945" s="270"/>
      <c r="G5945" s="259"/>
      <c r="H5945" s="259"/>
      <c r="I5945" s="259"/>
      <c r="J5945" s="259"/>
    </row>
    <row r="5946" spans="1:10">
      <c r="A5946" s="259"/>
      <c r="B5946" s="259"/>
      <c r="C5946" s="259"/>
      <c r="D5946" s="259"/>
      <c r="E5946" s="259"/>
      <c r="F5946" s="270"/>
      <c r="G5946" s="259"/>
      <c r="H5946" s="259"/>
      <c r="I5946" s="259"/>
      <c r="J5946" s="259"/>
    </row>
    <row r="5947" spans="1:10">
      <c r="A5947" s="259"/>
      <c r="B5947" s="259"/>
      <c r="C5947" s="259"/>
      <c r="D5947" s="259"/>
      <c r="E5947" s="259"/>
      <c r="F5947" s="270"/>
      <c r="G5947" s="259"/>
      <c r="H5947" s="259"/>
      <c r="I5947" s="259"/>
      <c r="J5947" s="259"/>
    </row>
    <row r="5948" spans="1:10">
      <c r="A5948" s="259"/>
      <c r="B5948" s="259"/>
      <c r="C5948" s="259"/>
      <c r="D5948" s="259"/>
      <c r="E5948" s="259"/>
      <c r="F5948" s="270"/>
      <c r="G5948" s="259"/>
      <c r="H5948" s="259"/>
      <c r="I5948" s="259"/>
      <c r="J5948" s="259"/>
    </row>
    <row r="5949" spans="1:10">
      <c r="A5949" s="259"/>
      <c r="B5949" s="259"/>
      <c r="C5949" s="259"/>
      <c r="D5949" s="259"/>
      <c r="E5949" s="259"/>
      <c r="F5949" s="270"/>
      <c r="G5949" s="259"/>
      <c r="H5949" s="259"/>
      <c r="I5949" s="259"/>
      <c r="J5949" s="259"/>
    </row>
    <row r="5950" spans="1:10">
      <c r="A5950" s="259"/>
      <c r="B5950" s="259"/>
      <c r="C5950" s="259"/>
      <c r="D5950" s="259"/>
      <c r="E5950" s="259"/>
      <c r="F5950" s="270"/>
      <c r="G5950" s="259"/>
      <c r="H5950" s="259"/>
      <c r="I5950" s="259"/>
      <c r="J5950" s="259"/>
    </row>
    <row r="5951" spans="1:10">
      <c r="A5951" s="259"/>
      <c r="B5951" s="259"/>
      <c r="C5951" s="259"/>
      <c r="D5951" s="259"/>
      <c r="E5951" s="259"/>
      <c r="F5951" s="270"/>
      <c r="G5951" s="259"/>
      <c r="H5951" s="259"/>
      <c r="I5951" s="259"/>
      <c r="J5951" s="259"/>
    </row>
    <row r="5952" spans="1:10">
      <c r="A5952" s="259"/>
      <c r="B5952" s="259"/>
      <c r="C5952" s="259"/>
      <c r="D5952" s="259"/>
      <c r="E5952" s="259"/>
      <c r="F5952" s="270"/>
      <c r="G5952" s="259"/>
      <c r="H5952" s="259"/>
      <c r="I5952" s="259"/>
      <c r="J5952" s="259"/>
    </row>
    <row r="5953" spans="1:10">
      <c r="A5953" s="259"/>
      <c r="B5953" s="259"/>
      <c r="C5953" s="259"/>
      <c r="D5953" s="259"/>
      <c r="E5953" s="259"/>
      <c r="F5953" s="270"/>
      <c r="G5953" s="259"/>
      <c r="H5953" s="259"/>
      <c r="I5953" s="259"/>
      <c r="J5953" s="259"/>
    </row>
    <row r="5954" spans="1:10">
      <c r="A5954" s="259"/>
      <c r="B5954" s="259"/>
      <c r="C5954" s="259"/>
      <c r="D5954" s="259"/>
      <c r="E5954" s="259"/>
      <c r="F5954" s="270"/>
      <c r="G5954" s="259"/>
      <c r="H5954" s="259"/>
      <c r="I5954" s="259"/>
      <c r="J5954" s="259"/>
    </row>
    <row r="5955" spans="1:10">
      <c r="A5955" s="259"/>
      <c r="B5955" s="259"/>
      <c r="C5955" s="259"/>
      <c r="D5955" s="259"/>
      <c r="E5955" s="259"/>
      <c r="F5955" s="270"/>
      <c r="G5955" s="259"/>
      <c r="H5955" s="259"/>
      <c r="I5955" s="259"/>
      <c r="J5955" s="259"/>
    </row>
    <row r="5956" spans="1:10">
      <c r="A5956" s="259"/>
      <c r="B5956" s="259"/>
      <c r="C5956" s="259"/>
      <c r="D5956" s="259"/>
      <c r="E5956" s="259"/>
      <c r="F5956" s="270"/>
      <c r="G5956" s="259"/>
      <c r="H5956" s="259"/>
      <c r="I5956" s="259"/>
      <c r="J5956" s="259"/>
    </row>
    <row r="5957" spans="1:10">
      <c r="A5957" s="259"/>
      <c r="B5957" s="259"/>
      <c r="C5957" s="259"/>
      <c r="D5957" s="259"/>
      <c r="E5957" s="259"/>
      <c r="F5957" s="270"/>
      <c r="G5957" s="259"/>
      <c r="H5957" s="259"/>
      <c r="I5957" s="259"/>
      <c r="J5957" s="259"/>
    </row>
    <row r="5958" spans="1:10">
      <c r="A5958" s="259"/>
      <c r="B5958" s="259"/>
      <c r="C5958" s="259"/>
      <c r="D5958" s="259"/>
      <c r="E5958" s="259"/>
      <c r="F5958" s="270"/>
      <c r="G5958" s="259"/>
      <c r="H5958" s="259"/>
      <c r="I5958" s="259"/>
      <c r="J5958" s="259"/>
    </row>
    <row r="5959" spans="1:10">
      <c r="A5959" s="259"/>
      <c r="B5959" s="259"/>
      <c r="C5959" s="259"/>
      <c r="D5959" s="259"/>
      <c r="E5959" s="259"/>
      <c r="F5959" s="270"/>
      <c r="G5959" s="259"/>
      <c r="H5959" s="259"/>
      <c r="I5959" s="259"/>
      <c r="J5959" s="259"/>
    </row>
    <row r="5960" spans="1:10">
      <c r="A5960" s="259"/>
      <c r="B5960" s="259"/>
      <c r="C5960" s="259"/>
      <c r="D5960" s="259"/>
      <c r="E5960" s="259"/>
      <c r="F5960" s="270"/>
      <c r="G5960" s="259"/>
      <c r="H5960" s="259"/>
      <c r="I5960" s="259"/>
      <c r="J5960" s="259"/>
    </row>
    <row r="5961" spans="1:10">
      <c r="A5961" s="259"/>
      <c r="B5961" s="259"/>
      <c r="C5961" s="259"/>
      <c r="D5961" s="259"/>
      <c r="E5961" s="259"/>
      <c r="F5961" s="270"/>
      <c r="G5961" s="259"/>
      <c r="H5961" s="259"/>
      <c r="I5961" s="259"/>
      <c r="J5961" s="259"/>
    </row>
    <row r="5962" spans="1:10">
      <c r="A5962" s="259"/>
      <c r="B5962" s="259"/>
      <c r="C5962" s="259"/>
      <c r="D5962" s="259"/>
      <c r="E5962" s="259"/>
      <c r="F5962" s="270"/>
      <c r="G5962" s="259"/>
      <c r="H5962" s="259"/>
      <c r="I5962" s="259"/>
      <c r="J5962" s="259"/>
    </row>
    <row r="5963" spans="1:10">
      <c r="A5963" s="259"/>
      <c r="B5963" s="259"/>
      <c r="C5963" s="259"/>
      <c r="D5963" s="259"/>
      <c r="E5963" s="259"/>
      <c r="F5963" s="270"/>
      <c r="G5963" s="259"/>
      <c r="H5963" s="259"/>
      <c r="I5963" s="259"/>
      <c r="J5963" s="259"/>
    </row>
    <row r="5964" spans="1:10">
      <c r="A5964" s="259"/>
      <c r="B5964" s="259"/>
      <c r="C5964" s="259"/>
      <c r="D5964" s="259"/>
      <c r="E5964" s="259"/>
      <c r="F5964" s="270"/>
      <c r="G5964" s="259"/>
      <c r="H5964" s="259"/>
      <c r="I5964" s="259"/>
      <c r="J5964" s="259"/>
    </row>
    <row r="5965" spans="1:10">
      <c r="A5965" s="259"/>
      <c r="B5965" s="259"/>
      <c r="C5965" s="259"/>
      <c r="D5965" s="259"/>
      <c r="E5965" s="259"/>
      <c r="F5965" s="270"/>
      <c r="G5965" s="259"/>
      <c r="H5965" s="259"/>
      <c r="I5965" s="259"/>
      <c r="J5965" s="259"/>
    </row>
    <row r="5966" spans="1:10">
      <c r="A5966" s="259"/>
      <c r="B5966" s="259"/>
      <c r="C5966" s="259"/>
      <c r="D5966" s="259"/>
      <c r="E5966" s="259"/>
      <c r="F5966" s="270"/>
      <c r="G5966" s="259"/>
      <c r="H5966" s="259"/>
      <c r="I5966" s="259"/>
      <c r="J5966" s="259"/>
    </row>
    <row r="5967" spans="1:10">
      <c r="A5967" s="259"/>
      <c r="B5967" s="259"/>
      <c r="C5967" s="259"/>
      <c r="D5967" s="259"/>
      <c r="E5967" s="259"/>
      <c r="F5967" s="270"/>
      <c r="G5967" s="259"/>
      <c r="H5967" s="259"/>
      <c r="I5967" s="259"/>
      <c r="J5967" s="259"/>
    </row>
    <row r="5968" spans="1:10">
      <c r="A5968" s="259"/>
      <c r="B5968" s="259"/>
      <c r="C5968" s="259"/>
      <c r="D5968" s="259"/>
      <c r="E5968" s="259"/>
      <c r="F5968" s="270"/>
      <c r="G5968" s="259"/>
      <c r="H5968" s="259"/>
      <c r="I5968" s="259"/>
      <c r="J5968" s="259"/>
    </row>
    <row r="5969" spans="1:10">
      <c r="A5969" s="259"/>
      <c r="B5969" s="259"/>
      <c r="C5969" s="259"/>
      <c r="D5969" s="259"/>
      <c r="E5969" s="259"/>
      <c r="F5969" s="270"/>
      <c r="G5969" s="259"/>
      <c r="H5969" s="259"/>
      <c r="I5969" s="259"/>
      <c r="J5969" s="259"/>
    </row>
    <row r="5970" spans="1:10">
      <c r="A5970" s="259"/>
      <c r="B5970" s="259"/>
      <c r="C5970" s="259"/>
      <c r="D5970" s="259"/>
      <c r="E5970" s="259"/>
      <c r="F5970" s="270"/>
      <c r="G5970" s="259"/>
      <c r="H5970" s="259"/>
      <c r="I5970" s="259"/>
      <c r="J5970" s="259"/>
    </row>
    <row r="5971" spans="1:10">
      <c r="A5971" s="259"/>
      <c r="B5971" s="259"/>
      <c r="C5971" s="259"/>
      <c r="D5971" s="259"/>
      <c r="E5971" s="259"/>
      <c r="F5971" s="270"/>
      <c r="G5971" s="259"/>
      <c r="H5971" s="259"/>
      <c r="I5971" s="259"/>
      <c r="J5971" s="259"/>
    </row>
    <row r="5972" spans="1:10">
      <c r="A5972" s="259"/>
      <c r="B5972" s="259"/>
      <c r="C5972" s="259"/>
      <c r="D5972" s="259"/>
      <c r="E5972" s="259"/>
      <c r="F5972" s="270"/>
      <c r="G5972" s="259"/>
      <c r="H5972" s="259"/>
      <c r="I5972" s="259"/>
      <c r="J5972" s="259"/>
    </row>
    <row r="5973" spans="1:10">
      <c r="A5973" s="259"/>
      <c r="B5973" s="259"/>
      <c r="C5973" s="259"/>
      <c r="D5973" s="259"/>
      <c r="E5973" s="259"/>
      <c r="F5973" s="270"/>
      <c r="G5973" s="259"/>
      <c r="H5973" s="259"/>
      <c r="I5973" s="259"/>
      <c r="J5973" s="259"/>
    </row>
    <row r="5974" spans="1:10">
      <c r="A5974" s="259"/>
      <c r="B5974" s="259"/>
      <c r="C5974" s="259"/>
      <c r="D5974" s="259"/>
      <c r="E5974" s="259"/>
      <c r="F5974" s="270"/>
      <c r="G5974" s="259"/>
      <c r="H5974" s="259"/>
      <c r="I5974" s="259"/>
      <c r="J5974" s="259"/>
    </row>
    <row r="5975" spans="1:10">
      <c r="A5975" s="259"/>
      <c r="B5975" s="259"/>
      <c r="C5975" s="259"/>
      <c r="D5975" s="259"/>
      <c r="E5975" s="259"/>
      <c r="F5975" s="270"/>
      <c r="G5975" s="259"/>
      <c r="H5975" s="259"/>
      <c r="I5975" s="259"/>
      <c r="J5975" s="259"/>
    </row>
    <row r="5976" spans="1:10">
      <c r="A5976" s="259"/>
      <c r="B5976" s="259"/>
      <c r="C5976" s="259"/>
      <c r="D5976" s="259"/>
      <c r="E5976" s="259"/>
      <c r="F5976" s="270"/>
      <c r="G5976" s="259"/>
      <c r="H5976" s="259"/>
      <c r="I5976" s="259"/>
      <c r="J5976" s="259"/>
    </row>
    <row r="5977" spans="1:10">
      <c r="A5977" s="259"/>
      <c r="B5977" s="259"/>
      <c r="C5977" s="259"/>
      <c r="D5977" s="259"/>
      <c r="E5977" s="259"/>
      <c r="F5977" s="270"/>
      <c r="G5977" s="259"/>
      <c r="H5977" s="259"/>
      <c r="I5977" s="259"/>
      <c r="J5977" s="259"/>
    </row>
    <row r="5978" spans="1:10">
      <c r="A5978" s="259"/>
      <c r="B5978" s="259"/>
      <c r="C5978" s="259"/>
      <c r="D5978" s="259"/>
      <c r="E5978" s="259"/>
      <c r="F5978" s="270"/>
      <c r="G5978" s="259"/>
      <c r="H5978" s="259"/>
      <c r="I5978" s="259"/>
      <c r="J5978" s="259"/>
    </row>
    <row r="5979" spans="1:10">
      <c r="A5979" s="259"/>
      <c r="B5979" s="259"/>
      <c r="C5979" s="259"/>
      <c r="D5979" s="259"/>
      <c r="E5979" s="259"/>
      <c r="F5979" s="270"/>
      <c r="G5979" s="259"/>
      <c r="H5979" s="259"/>
      <c r="I5979" s="259"/>
      <c r="J5979" s="259"/>
    </row>
    <row r="5980" spans="1:10">
      <c r="A5980" s="259"/>
      <c r="B5980" s="259"/>
      <c r="C5980" s="259"/>
      <c r="D5980" s="259"/>
      <c r="E5980" s="259"/>
      <c r="F5980" s="270"/>
      <c r="G5980" s="259"/>
      <c r="H5980" s="259"/>
      <c r="I5980" s="259"/>
      <c r="J5980" s="259"/>
    </row>
    <row r="5981" spans="1:10">
      <c r="A5981" s="259"/>
      <c r="B5981" s="259"/>
      <c r="C5981" s="259"/>
      <c r="D5981" s="259"/>
      <c r="E5981" s="259"/>
      <c r="F5981" s="270"/>
      <c r="G5981" s="259"/>
      <c r="H5981" s="259"/>
      <c r="I5981" s="259"/>
      <c r="J5981" s="259"/>
    </row>
    <row r="5982" spans="1:10">
      <c r="A5982" s="259"/>
      <c r="B5982" s="259"/>
      <c r="C5982" s="259"/>
      <c r="D5982" s="259"/>
      <c r="E5982" s="259"/>
      <c r="F5982" s="270"/>
      <c r="G5982" s="259"/>
      <c r="H5982" s="259"/>
      <c r="I5982" s="259"/>
      <c r="J5982" s="259"/>
    </row>
    <row r="5983" spans="1:10">
      <c r="A5983" s="259"/>
      <c r="B5983" s="259"/>
      <c r="C5983" s="259"/>
      <c r="D5983" s="259"/>
      <c r="E5983" s="259"/>
      <c r="F5983" s="270"/>
      <c r="G5983" s="259"/>
      <c r="H5983" s="259"/>
      <c r="I5983" s="259"/>
      <c r="J5983" s="259"/>
    </row>
    <row r="5984" spans="1:10">
      <c r="A5984" s="259"/>
      <c r="B5984" s="259"/>
      <c r="C5984" s="259"/>
      <c r="D5984" s="259"/>
      <c r="E5984" s="259"/>
      <c r="F5984" s="270"/>
      <c r="G5984" s="259"/>
      <c r="H5984" s="259"/>
      <c r="I5984" s="259"/>
      <c r="J5984" s="259"/>
    </row>
    <row r="5985" spans="1:10">
      <c r="A5985" s="259"/>
      <c r="B5985" s="259"/>
      <c r="C5985" s="259"/>
      <c r="D5985" s="259"/>
      <c r="E5985" s="259"/>
      <c r="F5985" s="270"/>
      <c r="G5985" s="259"/>
      <c r="H5985" s="259"/>
      <c r="I5985" s="259"/>
      <c r="J5985" s="259"/>
    </row>
    <row r="5986" spans="1:10">
      <c r="A5986" s="259"/>
      <c r="B5986" s="259"/>
      <c r="C5986" s="259"/>
      <c r="D5986" s="259"/>
      <c r="E5986" s="259"/>
      <c r="F5986" s="270"/>
      <c r="G5986" s="259"/>
      <c r="H5986" s="259"/>
      <c r="I5986" s="259"/>
      <c r="J5986" s="259"/>
    </row>
    <row r="5987" spans="1:10">
      <c r="A5987" s="259"/>
      <c r="B5987" s="259"/>
      <c r="C5987" s="259"/>
      <c r="D5987" s="259"/>
      <c r="E5987" s="259"/>
      <c r="F5987" s="270"/>
      <c r="G5987" s="259"/>
      <c r="H5987" s="259"/>
      <c r="I5987" s="259"/>
      <c r="J5987" s="259"/>
    </row>
    <row r="5988" spans="1:10">
      <c r="A5988" s="259"/>
      <c r="B5988" s="259"/>
      <c r="C5988" s="259"/>
      <c r="D5988" s="259"/>
      <c r="E5988" s="259"/>
      <c r="F5988" s="270"/>
      <c r="G5988" s="259"/>
      <c r="H5988" s="259"/>
      <c r="I5988" s="259"/>
      <c r="J5988" s="259"/>
    </row>
    <row r="5989" spans="1:10">
      <c r="A5989" s="259"/>
      <c r="B5989" s="259"/>
      <c r="C5989" s="259"/>
      <c r="D5989" s="259"/>
      <c r="E5989" s="259"/>
      <c r="F5989" s="270"/>
      <c r="G5989" s="259"/>
      <c r="H5989" s="259"/>
      <c r="I5989" s="259"/>
      <c r="J5989" s="259"/>
    </row>
    <row r="5990" spans="1:10">
      <c r="A5990" s="259"/>
      <c r="B5990" s="259"/>
      <c r="C5990" s="259"/>
      <c r="D5990" s="259"/>
      <c r="E5990" s="259"/>
      <c r="F5990" s="270"/>
      <c r="G5990" s="259"/>
      <c r="H5990" s="259"/>
      <c r="I5990" s="259"/>
      <c r="J5990" s="259"/>
    </row>
    <row r="5991" spans="1:10">
      <c r="A5991" s="259"/>
      <c r="B5991" s="259"/>
      <c r="C5991" s="259"/>
      <c r="D5991" s="259"/>
      <c r="E5991" s="259"/>
      <c r="F5991" s="270"/>
      <c r="G5991" s="259"/>
      <c r="H5991" s="259"/>
      <c r="I5991" s="259"/>
      <c r="J5991" s="259"/>
    </row>
    <row r="5992" spans="1:10">
      <c r="A5992" s="259"/>
      <c r="B5992" s="259"/>
      <c r="C5992" s="259"/>
      <c r="D5992" s="259"/>
      <c r="E5992" s="259"/>
      <c r="F5992" s="270"/>
      <c r="G5992" s="259"/>
      <c r="H5992" s="259"/>
      <c r="I5992" s="259"/>
      <c r="J5992" s="259"/>
    </row>
    <row r="5993" spans="1:10">
      <c r="A5993" s="259"/>
      <c r="B5993" s="259"/>
      <c r="C5993" s="259"/>
      <c r="D5993" s="259"/>
      <c r="E5993" s="259"/>
      <c r="F5993" s="270"/>
      <c r="G5993" s="259"/>
      <c r="H5993" s="259"/>
      <c r="I5993" s="259"/>
      <c r="J5993" s="259"/>
    </row>
    <row r="5994" spans="1:10">
      <c r="A5994" s="259"/>
      <c r="B5994" s="259"/>
      <c r="C5994" s="259"/>
      <c r="D5994" s="259"/>
      <c r="E5994" s="259"/>
      <c r="F5994" s="270"/>
      <c r="G5994" s="259"/>
      <c r="H5994" s="259"/>
      <c r="I5994" s="259"/>
      <c r="J5994" s="259"/>
    </row>
    <row r="5995" spans="1:10">
      <c r="A5995" s="259"/>
      <c r="B5995" s="259"/>
      <c r="C5995" s="259"/>
      <c r="D5995" s="259"/>
      <c r="E5995" s="259"/>
      <c r="F5995" s="270"/>
      <c r="G5995" s="259"/>
      <c r="H5995" s="259"/>
      <c r="I5995" s="259"/>
      <c r="J5995" s="259"/>
    </row>
    <row r="5996" spans="1:10">
      <c r="A5996" s="259"/>
      <c r="B5996" s="259"/>
      <c r="C5996" s="259"/>
      <c r="D5996" s="259"/>
      <c r="E5996" s="259"/>
      <c r="F5996" s="270"/>
      <c r="G5996" s="259"/>
      <c r="H5996" s="259"/>
      <c r="I5996" s="259"/>
      <c r="J5996" s="259"/>
    </row>
    <row r="5997" spans="1:10">
      <c r="A5997" s="259"/>
      <c r="B5997" s="259"/>
      <c r="C5997" s="259"/>
      <c r="D5997" s="259"/>
      <c r="E5997" s="259"/>
      <c r="F5997" s="270"/>
      <c r="G5997" s="259"/>
      <c r="H5997" s="259"/>
      <c r="I5997" s="259"/>
      <c r="J5997" s="259"/>
    </row>
    <row r="5998" spans="1:10">
      <c r="A5998" s="259"/>
      <c r="B5998" s="259"/>
      <c r="C5998" s="259"/>
      <c r="D5998" s="259"/>
      <c r="E5998" s="259"/>
      <c r="F5998" s="270"/>
      <c r="G5998" s="259"/>
      <c r="H5998" s="259"/>
      <c r="I5998" s="259"/>
      <c r="J5998" s="259"/>
    </row>
    <row r="5999" spans="1:10">
      <c r="A5999" s="259"/>
      <c r="B5999" s="259"/>
      <c r="C5999" s="259"/>
      <c r="D5999" s="259"/>
      <c r="E5999" s="259"/>
      <c r="F5999" s="270"/>
      <c r="G5999" s="259"/>
      <c r="H5999" s="259"/>
      <c r="I5999" s="259"/>
      <c r="J5999" s="259"/>
    </row>
    <row r="6000" spans="1:10">
      <c r="A6000" s="259"/>
      <c r="B6000" s="259"/>
      <c r="C6000" s="259"/>
      <c r="D6000" s="259"/>
      <c r="E6000" s="259"/>
      <c r="F6000" s="270"/>
      <c r="G6000" s="259"/>
      <c r="H6000" s="259"/>
      <c r="I6000" s="259"/>
      <c r="J6000" s="259"/>
    </row>
    <row r="6001" spans="1:10">
      <c r="A6001" s="259"/>
      <c r="B6001" s="259"/>
      <c r="C6001" s="259"/>
      <c r="D6001" s="259"/>
      <c r="E6001" s="259"/>
      <c r="F6001" s="270"/>
      <c r="G6001" s="259"/>
      <c r="H6001" s="259"/>
      <c r="I6001" s="259"/>
      <c r="J6001" s="259"/>
    </row>
    <row r="6002" spans="1:10">
      <c r="A6002" s="259"/>
      <c r="B6002" s="259"/>
      <c r="C6002" s="259"/>
      <c r="D6002" s="259"/>
      <c r="E6002" s="259"/>
      <c r="F6002" s="270"/>
      <c r="G6002" s="259"/>
      <c r="H6002" s="259"/>
      <c r="I6002" s="259"/>
      <c r="J6002" s="259"/>
    </row>
    <row r="6003" spans="1:10">
      <c r="A6003" s="259"/>
      <c r="B6003" s="259"/>
      <c r="C6003" s="259"/>
      <c r="D6003" s="259"/>
      <c r="E6003" s="259"/>
      <c r="F6003" s="270"/>
      <c r="G6003" s="259"/>
      <c r="H6003" s="259"/>
      <c r="I6003" s="259"/>
      <c r="J6003" s="259"/>
    </row>
    <row r="6004" spans="1:10">
      <c r="A6004" s="259"/>
      <c r="B6004" s="259"/>
      <c r="C6004" s="259"/>
      <c r="D6004" s="259"/>
      <c r="E6004" s="259"/>
      <c r="F6004" s="270"/>
      <c r="G6004" s="259"/>
      <c r="H6004" s="259"/>
      <c r="I6004" s="259"/>
      <c r="J6004" s="259"/>
    </row>
    <row r="6005" spans="1:10">
      <c r="A6005" s="259"/>
      <c r="B6005" s="259"/>
      <c r="C6005" s="259"/>
      <c r="D6005" s="259"/>
      <c r="E6005" s="259"/>
      <c r="F6005" s="270"/>
      <c r="G6005" s="259"/>
      <c r="H6005" s="259"/>
      <c r="I6005" s="259"/>
      <c r="J6005" s="259"/>
    </row>
    <row r="6006" spans="1:10">
      <c r="A6006" s="259"/>
      <c r="B6006" s="259"/>
      <c r="C6006" s="259"/>
      <c r="D6006" s="259"/>
      <c r="E6006" s="259"/>
      <c r="F6006" s="270"/>
      <c r="G6006" s="259"/>
      <c r="H6006" s="259"/>
      <c r="I6006" s="259"/>
      <c r="J6006" s="259"/>
    </row>
    <row r="6007" spans="1:10">
      <c r="A6007" s="259"/>
      <c r="B6007" s="259"/>
      <c r="C6007" s="259"/>
      <c r="D6007" s="259"/>
      <c r="E6007" s="259"/>
      <c r="F6007" s="270"/>
      <c r="G6007" s="259"/>
      <c r="H6007" s="259"/>
      <c r="I6007" s="259"/>
      <c r="J6007" s="259"/>
    </row>
    <row r="6008" spans="1:10">
      <c r="A6008" s="259"/>
      <c r="B6008" s="259"/>
      <c r="C6008" s="259"/>
      <c r="D6008" s="259"/>
      <c r="E6008" s="259"/>
      <c r="F6008" s="270"/>
      <c r="G6008" s="259"/>
      <c r="H6008" s="259"/>
      <c r="I6008" s="259"/>
      <c r="J6008" s="259"/>
    </row>
    <row r="6009" spans="1:10">
      <c r="A6009" s="259"/>
      <c r="B6009" s="259"/>
      <c r="C6009" s="259"/>
      <c r="D6009" s="259"/>
      <c r="E6009" s="259"/>
      <c r="F6009" s="270"/>
      <c r="G6009" s="259"/>
      <c r="H6009" s="259"/>
      <c r="I6009" s="259"/>
      <c r="J6009" s="259"/>
    </row>
    <row r="6010" spans="1:10">
      <c r="A6010" s="259"/>
      <c r="B6010" s="259"/>
      <c r="C6010" s="259"/>
      <c r="D6010" s="259"/>
      <c r="E6010" s="259"/>
      <c r="F6010" s="270"/>
      <c r="G6010" s="259"/>
      <c r="H6010" s="259"/>
      <c r="I6010" s="259"/>
      <c r="J6010" s="259"/>
    </row>
    <row r="6011" spans="1:10">
      <c r="A6011" s="259"/>
      <c r="B6011" s="259"/>
      <c r="C6011" s="259"/>
      <c r="D6011" s="259"/>
      <c r="E6011" s="259"/>
      <c r="F6011" s="270"/>
      <c r="G6011" s="259"/>
      <c r="H6011" s="259"/>
      <c r="I6011" s="259"/>
      <c r="J6011" s="259"/>
    </row>
    <row r="6012" spans="1:10">
      <c r="A6012" s="259"/>
      <c r="B6012" s="259"/>
      <c r="C6012" s="259"/>
      <c r="D6012" s="259"/>
      <c r="E6012" s="259"/>
      <c r="F6012" s="270"/>
      <c r="G6012" s="259"/>
      <c r="H6012" s="259"/>
      <c r="I6012" s="259"/>
      <c r="J6012" s="259"/>
    </row>
    <row r="6013" spans="1:10">
      <c r="A6013" s="259"/>
      <c r="B6013" s="259"/>
      <c r="C6013" s="259"/>
      <c r="D6013" s="259"/>
      <c r="E6013" s="259"/>
      <c r="F6013" s="270"/>
      <c r="G6013" s="259"/>
      <c r="H6013" s="259"/>
      <c r="I6013" s="259"/>
      <c r="J6013" s="259"/>
    </row>
    <row r="6014" spans="1:10">
      <c r="A6014" s="259"/>
      <c r="B6014" s="259"/>
      <c r="C6014" s="259"/>
      <c r="D6014" s="259"/>
      <c r="E6014" s="259"/>
      <c r="F6014" s="270"/>
      <c r="G6014" s="259"/>
      <c r="H6014" s="259"/>
      <c r="I6014" s="259"/>
      <c r="J6014" s="259"/>
    </row>
    <row r="6015" spans="1:10">
      <c r="A6015" s="259"/>
      <c r="B6015" s="259"/>
      <c r="C6015" s="259"/>
      <c r="D6015" s="259"/>
      <c r="E6015" s="259"/>
      <c r="F6015" s="270"/>
      <c r="G6015" s="259"/>
      <c r="H6015" s="259"/>
      <c r="I6015" s="259"/>
      <c r="J6015" s="259"/>
    </row>
    <row r="6016" spans="1:10">
      <c r="A6016" s="259"/>
      <c r="B6016" s="259"/>
      <c r="C6016" s="259"/>
      <c r="D6016" s="259"/>
      <c r="E6016" s="259"/>
      <c r="F6016" s="270"/>
      <c r="G6016" s="259"/>
      <c r="H6016" s="259"/>
      <c r="I6016" s="259"/>
      <c r="J6016" s="259"/>
    </row>
    <row r="6017" spans="1:10">
      <c r="A6017" s="259"/>
      <c r="B6017" s="259"/>
      <c r="C6017" s="259"/>
      <c r="D6017" s="259"/>
      <c r="E6017" s="259"/>
      <c r="F6017" s="270"/>
      <c r="G6017" s="259"/>
      <c r="H6017" s="259"/>
      <c r="I6017" s="259"/>
      <c r="J6017" s="259"/>
    </row>
    <row r="6018" spans="1:10">
      <c r="A6018" s="259"/>
      <c r="B6018" s="259"/>
      <c r="C6018" s="259"/>
      <c r="D6018" s="259"/>
      <c r="E6018" s="259"/>
      <c r="F6018" s="270"/>
      <c r="G6018" s="259"/>
      <c r="H6018" s="259"/>
      <c r="I6018" s="259"/>
      <c r="J6018" s="259"/>
    </row>
    <row r="6019" spans="1:10">
      <c r="A6019" s="259"/>
      <c r="B6019" s="259"/>
      <c r="C6019" s="259"/>
      <c r="D6019" s="259"/>
      <c r="E6019" s="259"/>
      <c r="F6019" s="270"/>
      <c r="G6019" s="259"/>
      <c r="H6019" s="259"/>
      <c r="I6019" s="259"/>
      <c r="J6019" s="259"/>
    </row>
    <row r="6020" spans="1:10">
      <c r="A6020" s="259"/>
      <c r="B6020" s="259"/>
      <c r="C6020" s="259"/>
      <c r="D6020" s="259"/>
      <c r="E6020" s="259"/>
      <c r="F6020" s="270"/>
      <c r="G6020" s="259"/>
      <c r="H6020" s="259"/>
      <c r="I6020" s="259"/>
      <c r="J6020" s="259"/>
    </row>
    <row r="6021" spans="1:10">
      <c r="A6021" s="259"/>
      <c r="B6021" s="259"/>
      <c r="C6021" s="259"/>
      <c r="D6021" s="259"/>
      <c r="E6021" s="259"/>
      <c r="F6021" s="270"/>
      <c r="G6021" s="259"/>
      <c r="H6021" s="259"/>
      <c r="I6021" s="259"/>
      <c r="J6021" s="259"/>
    </row>
    <row r="6022" spans="1:10">
      <c r="A6022" s="259"/>
      <c r="B6022" s="259"/>
      <c r="C6022" s="259"/>
      <c r="D6022" s="259"/>
      <c r="E6022" s="259"/>
      <c r="F6022" s="270"/>
      <c r="G6022" s="259"/>
      <c r="H6022" s="259"/>
      <c r="I6022" s="259"/>
      <c r="J6022" s="259"/>
    </row>
    <row r="6023" spans="1:10">
      <c r="A6023" s="259"/>
      <c r="B6023" s="259"/>
      <c r="C6023" s="259"/>
      <c r="D6023" s="259"/>
      <c r="E6023" s="259"/>
      <c r="F6023" s="270"/>
      <c r="G6023" s="259"/>
      <c r="H6023" s="259"/>
      <c r="I6023" s="259"/>
      <c r="J6023" s="259"/>
    </row>
    <row r="6024" spans="1:10">
      <c r="A6024" s="259"/>
      <c r="B6024" s="259"/>
      <c r="C6024" s="259"/>
      <c r="D6024" s="259"/>
      <c r="E6024" s="259"/>
      <c r="F6024" s="270"/>
      <c r="G6024" s="259"/>
      <c r="H6024" s="259"/>
      <c r="I6024" s="259"/>
      <c r="J6024" s="259"/>
    </row>
    <row r="6025" spans="1:10">
      <c r="A6025" s="259"/>
      <c r="B6025" s="259"/>
      <c r="C6025" s="259"/>
      <c r="D6025" s="259"/>
      <c r="E6025" s="259"/>
      <c r="F6025" s="270"/>
      <c r="G6025" s="259"/>
      <c r="H6025" s="259"/>
      <c r="I6025" s="259"/>
      <c r="J6025" s="259"/>
    </row>
    <row r="6026" spans="1:10">
      <c r="A6026" s="259"/>
      <c r="B6026" s="259"/>
      <c r="C6026" s="259"/>
      <c r="D6026" s="259"/>
      <c r="E6026" s="259"/>
      <c r="F6026" s="270"/>
      <c r="G6026" s="259"/>
      <c r="H6026" s="259"/>
      <c r="I6026" s="259"/>
      <c r="J6026" s="259"/>
    </row>
    <row r="6027" spans="1:10">
      <c r="A6027" s="259"/>
      <c r="B6027" s="259"/>
      <c r="C6027" s="259"/>
      <c r="D6027" s="259"/>
      <c r="E6027" s="259"/>
      <c r="F6027" s="270"/>
      <c r="G6027" s="259"/>
      <c r="H6027" s="259"/>
      <c r="I6027" s="259"/>
      <c r="J6027" s="259"/>
    </row>
    <row r="6028" spans="1:10">
      <c r="A6028" s="259"/>
      <c r="B6028" s="259"/>
      <c r="C6028" s="259"/>
      <c r="D6028" s="259"/>
      <c r="E6028" s="259"/>
      <c r="F6028" s="270"/>
      <c r="G6028" s="259"/>
      <c r="H6028" s="259"/>
      <c r="I6028" s="259"/>
      <c r="J6028" s="259"/>
    </row>
    <row r="6029" spans="1:10">
      <c r="A6029" s="259"/>
      <c r="B6029" s="259"/>
      <c r="C6029" s="259"/>
      <c r="D6029" s="259"/>
      <c r="E6029" s="259"/>
      <c r="F6029" s="270"/>
      <c r="G6029" s="259"/>
      <c r="H6029" s="259"/>
      <c r="I6029" s="259"/>
      <c r="J6029" s="259"/>
    </row>
    <row r="6030" spans="1:10">
      <c r="A6030" s="259"/>
      <c r="B6030" s="259"/>
      <c r="C6030" s="259"/>
      <c r="D6030" s="259"/>
      <c r="E6030" s="259"/>
      <c r="F6030" s="270"/>
      <c r="G6030" s="259"/>
      <c r="H6030" s="259"/>
      <c r="I6030" s="259"/>
      <c r="J6030" s="259"/>
    </row>
    <row r="6031" spans="1:10">
      <c r="A6031" s="259"/>
      <c r="B6031" s="259"/>
      <c r="C6031" s="259"/>
      <c r="D6031" s="259"/>
      <c r="E6031" s="259"/>
      <c r="F6031" s="270"/>
      <c r="G6031" s="259"/>
      <c r="H6031" s="259"/>
      <c r="I6031" s="259"/>
      <c r="J6031" s="259"/>
    </row>
    <row r="6032" spans="1:10">
      <c r="A6032" s="259"/>
      <c r="B6032" s="259"/>
      <c r="C6032" s="259"/>
      <c r="D6032" s="259"/>
      <c r="E6032" s="259"/>
      <c r="F6032" s="270"/>
      <c r="G6032" s="259"/>
      <c r="H6032" s="259"/>
      <c r="I6032" s="259"/>
      <c r="J6032" s="259"/>
    </row>
    <row r="6033" spans="1:10">
      <c r="A6033" s="259"/>
      <c r="B6033" s="259"/>
      <c r="C6033" s="259"/>
      <c r="D6033" s="259"/>
      <c r="E6033" s="259"/>
      <c r="F6033" s="270"/>
      <c r="G6033" s="259"/>
      <c r="H6033" s="259"/>
      <c r="I6033" s="259"/>
      <c r="J6033" s="259"/>
    </row>
    <row r="6034" spans="1:10">
      <c r="A6034" s="259"/>
      <c r="B6034" s="259"/>
      <c r="C6034" s="259"/>
      <c r="D6034" s="259"/>
      <c r="E6034" s="259"/>
      <c r="F6034" s="270"/>
      <c r="G6034" s="259"/>
      <c r="H6034" s="259"/>
      <c r="I6034" s="259"/>
      <c r="J6034" s="259"/>
    </row>
    <row r="6035" spans="1:10">
      <c r="A6035" s="259"/>
      <c r="B6035" s="259"/>
      <c r="C6035" s="259"/>
      <c r="D6035" s="259"/>
      <c r="E6035" s="259"/>
      <c r="F6035" s="270"/>
      <c r="G6035" s="259"/>
      <c r="H6035" s="259"/>
      <c r="I6035" s="259"/>
      <c r="J6035" s="259"/>
    </row>
    <row r="6036" spans="1:10">
      <c r="A6036" s="259"/>
      <c r="B6036" s="259"/>
      <c r="C6036" s="259"/>
      <c r="D6036" s="259"/>
      <c r="E6036" s="259"/>
      <c r="F6036" s="270"/>
      <c r="G6036" s="259"/>
      <c r="H6036" s="259"/>
      <c r="I6036" s="259"/>
      <c r="J6036" s="259"/>
    </row>
    <row r="6037" spans="1:10">
      <c r="A6037" s="259"/>
      <c r="B6037" s="259"/>
      <c r="C6037" s="259"/>
      <c r="D6037" s="259"/>
      <c r="E6037" s="259"/>
      <c r="F6037" s="270"/>
      <c r="G6037" s="259"/>
      <c r="H6037" s="259"/>
      <c r="I6037" s="259"/>
      <c r="J6037" s="259"/>
    </row>
    <row r="6038" spans="1:10">
      <c r="A6038" s="259"/>
      <c r="B6038" s="259"/>
      <c r="C6038" s="259"/>
      <c r="D6038" s="259"/>
      <c r="E6038" s="259"/>
      <c r="F6038" s="270"/>
      <c r="G6038" s="259"/>
      <c r="H6038" s="259"/>
      <c r="I6038" s="259"/>
      <c r="J6038" s="259"/>
    </row>
    <row r="6039" spans="1:10">
      <c r="A6039" s="259"/>
      <c r="B6039" s="259"/>
      <c r="C6039" s="259"/>
      <c r="D6039" s="259"/>
      <c r="E6039" s="259"/>
      <c r="F6039" s="270"/>
      <c r="G6039" s="259"/>
      <c r="H6039" s="259"/>
      <c r="I6039" s="259"/>
      <c r="J6039" s="259"/>
    </row>
    <row r="6040" spans="1:10">
      <c r="A6040" s="259"/>
      <c r="B6040" s="259"/>
      <c r="C6040" s="259"/>
      <c r="D6040" s="259"/>
      <c r="E6040" s="259"/>
      <c r="F6040" s="270"/>
      <c r="G6040" s="259"/>
      <c r="H6040" s="259"/>
      <c r="I6040" s="259"/>
      <c r="J6040" s="259"/>
    </row>
    <row r="6041" spans="1:10">
      <c r="A6041" s="259"/>
      <c r="B6041" s="259"/>
      <c r="C6041" s="259"/>
      <c r="D6041" s="259"/>
      <c r="E6041" s="259"/>
      <c r="F6041" s="270"/>
      <c r="G6041" s="259"/>
      <c r="H6041" s="259"/>
      <c r="I6041" s="259"/>
      <c r="J6041" s="259"/>
    </row>
    <row r="6042" spans="1:10">
      <c r="A6042" s="259"/>
      <c r="B6042" s="259"/>
      <c r="C6042" s="259"/>
      <c r="D6042" s="259"/>
      <c r="E6042" s="259"/>
      <c r="F6042" s="270"/>
      <c r="G6042" s="259"/>
      <c r="H6042" s="259"/>
      <c r="I6042" s="259"/>
      <c r="J6042" s="259"/>
    </row>
    <row r="6043" spans="1:10">
      <c r="A6043" s="259"/>
      <c r="B6043" s="259"/>
      <c r="C6043" s="259"/>
      <c r="D6043" s="259"/>
      <c r="E6043" s="259"/>
      <c r="F6043" s="270"/>
      <c r="G6043" s="259"/>
      <c r="H6043" s="259"/>
      <c r="I6043" s="259"/>
      <c r="J6043" s="259"/>
    </row>
    <row r="6044" spans="1:10">
      <c r="A6044" s="259"/>
      <c r="B6044" s="259"/>
      <c r="C6044" s="259"/>
      <c r="D6044" s="259"/>
      <c r="E6044" s="259"/>
      <c r="F6044" s="270"/>
      <c r="G6044" s="259"/>
      <c r="H6044" s="259"/>
      <c r="I6044" s="259"/>
      <c r="J6044" s="259"/>
    </row>
    <row r="6045" spans="1:10">
      <c r="A6045" s="259"/>
      <c r="B6045" s="259"/>
      <c r="C6045" s="259"/>
      <c r="D6045" s="259"/>
      <c r="E6045" s="259"/>
      <c r="F6045" s="270"/>
      <c r="G6045" s="259"/>
      <c r="H6045" s="259"/>
      <c r="I6045" s="259"/>
      <c r="J6045" s="259"/>
    </row>
    <row r="6046" spans="1:10">
      <c r="A6046" s="259"/>
      <c r="B6046" s="259"/>
      <c r="C6046" s="259"/>
      <c r="D6046" s="259"/>
      <c r="E6046" s="259"/>
      <c r="F6046" s="270"/>
      <c r="G6046" s="259"/>
      <c r="H6046" s="259"/>
      <c r="I6046" s="259"/>
      <c r="J6046" s="259"/>
    </row>
    <row r="6047" spans="1:10">
      <c r="A6047" s="259"/>
      <c r="B6047" s="259"/>
      <c r="C6047" s="259"/>
      <c r="D6047" s="259"/>
      <c r="E6047" s="259"/>
      <c r="F6047" s="270"/>
      <c r="G6047" s="259"/>
      <c r="H6047" s="259"/>
      <c r="I6047" s="259"/>
      <c r="J6047" s="259"/>
    </row>
    <row r="6048" spans="1:10">
      <c r="A6048" s="259"/>
      <c r="B6048" s="259"/>
      <c r="C6048" s="259"/>
      <c r="D6048" s="259"/>
      <c r="E6048" s="259"/>
      <c r="F6048" s="270"/>
      <c r="G6048" s="259"/>
      <c r="H6048" s="259"/>
      <c r="I6048" s="259"/>
      <c r="J6048" s="259"/>
    </row>
    <row r="6049" spans="1:10">
      <c r="A6049" s="259"/>
      <c r="B6049" s="259"/>
      <c r="C6049" s="259"/>
      <c r="D6049" s="259"/>
      <c r="E6049" s="259"/>
      <c r="F6049" s="270"/>
      <c r="G6049" s="259"/>
      <c r="H6049" s="259"/>
      <c r="I6049" s="259"/>
      <c r="J6049" s="259"/>
    </row>
    <row r="6050" spans="1:10">
      <c r="A6050" s="259"/>
      <c r="B6050" s="259"/>
      <c r="C6050" s="259"/>
      <c r="D6050" s="259"/>
      <c r="E6050" s="259"/>
      <c r="F6050" s="270"/>
      <c r="G6050" s="259"/>
      <c r="H6050" s="259"/>
      <c r="I6050" s="259"/>
      <c r="J6050" s="259"/>
    </row>
    <row r="6051" spans="1:10">
      <c r="A6051" s="259"/>
      <c r="B6051" s="259"/>
      <c r="C6051" s="259"/>
      <c r="D6051" s="259"/>
      <c r="E6051" s="259"/>
      <c r="F6051" s="270"/>
      <c r="G6051" s="259"/>
      <c r="H6051" s="259"/>
      <c r="I6051" s="259"/>
      <c r="J6051" s="259"/>
    </row>
    <row r="6052" spans="1:10">
      <c r="A6052" s="259"/>
      <c r="B6052" s="259"/>
      <c r="C6052" s="259"/>
      <c r="D6052" s="259"/>
      <c r="E6052" s="259"/>
      <c r="F6052" s="270"/>
      <c r="G6052" s="259"/>
      <c r="H6052" s="259"/>
      <c r="I6052" s="259"/>
      <c r="J6052" s="259"/>
    </row>
    <row r="6053" spans="1:10">
      <c r="A6053" s="259"/>
      <c r="B6053" s="259"/>
      <c r="C6053" s="259"/>
      <c r="D6053" s="259"/>
      <c r="E6053" s="259"/>
      <c r="F6053" s="270"/>
      <c r="G6053" s="259"/>
      <c r="H6053" s="259"/>
      <c r="I6053" s="259"/>
      <c r="J6053" s="259"/>
    </row>
    <row r="6054" spans="1:10">
      <c r="A6054" s="259"/>
      <c r="B6054" s="259"/>
      <c r="C6054" s="259"/>
      <c r="D6054" s="259"/>
      <c r="E6054" s="259"/>
      <c r="F6054" s="270"/>
      <c r="G6054" s="259"/>
      <c r="H6054" s="259"/>
      <c r="I6054" s="259"/>
      <c r="J6054" s="259"/>
    </row>
    <row r="6055" spans="1:10">
      <c r="A6055" s="259"/>
      <c r="B6055" s="259"/>
      <c r="C6055" s="259"/>
      <c r="D6055" s="259"/>
      <c r="E6055" s="259"/>
      <c r="F6055" s="270"/>
      <c r="G6055" s="259"/>
      <c r="H6055" s="259"/>
      <c r="I6055" s="259"/>
      <c r="J6055" s="259"/>
    </row>
    <row r="6056" spans="1:10">
      <c r="A6056" s="259"/>
      <c r="B6056" s="259"/>
      <c r="C6056" s="259"/>
      <c r="D6056" s="259"/>
      <c r="E6056" s="259"/>
      <c r="F6056" s="270"/>
      <c r="G6056" s="259"/>
      <c r="H6056" s="259"/>
      <c r="I6056" s="259"/>
      <c r="J6056" s="259"/>
    </row>
    <row r="6057" spans="1:10">
      <c r="A6057" s="259"/>
      <c r="B6057" s="259"/>
      <c r="C6057" s="259"/>
      <c r="D6057" s="259"/>
      <c r="E6057" s="259"/>
      <c r="F6057" s="270"/>
      <c r="G6057" s="259"/>
      <c r="H6057" s="259"/>
      <c r="I6057" s="259"/>
      <c r="J6057" s="259"/>
    </row>
    <row r="6058" spans="1:10">
      <c r="A6058" s="259"/>
      <c r="B6058" s="259"/>
      <c r="C6058" s="259"/>
      <c r="D6058" s="259"/>
      <c r="E6058" s="259"/>
      <c r="F6058" s="270"/>
      <c r="G6058" s="259"/>
      <c r="H6058" s="259"/>
      <c r="I6058" s="259"/>
      <c r="J6058" s="259"/>
    </row>
    <row r="6059" spans="1:10">
      <c r="A6059" s="259"/>
      <c r="B6059" s="259"/>
      <c r="C6059" s="259"/>
      <c r="D6059" s="259"/>
      <c r="E6059" s="259"/>
      <c r="F6059" s="270"/>
      <c r="G6059" s="259"/>
      <c r="H6059" s="259"/>
      <c r="I6059" s="259"/>
      <c r="J6059" s="259"/>
    </row>
    <row r="6060" spans="1:10">
      <c r="A6060" s="259"/>
      <c r="B6060" s="259"/>
      <c r="C6060" s="259"/>
      <c r="D6060" s="259"/>
      <c r="E6060" s="259"/>
      <c r="F6060" s="270"/>
      <c r="G6060" s="259"/>
      <c r="H6060" s="259"/>
      <c r="I6060" s="259"/>
      <c r="J6060" s="259"/>
    </row>
    <row r="6061" spans="1:10">
      <c r="A6061" s="259"/>
      <c r="B6061" s="259"/>
      <c r="C6061" s="259"/>
      <c r="D6061" s="259"/>
      <c r="E6061" s="259"/>
      <c r="F6061" s="270"/>
      <c r="G6061" s="259"/>
      <c r="H6061" s="259"/>
      <c r="I6061" s="259"/>
      <c r="J6061" s="259"/>
    </row>
    <row r="6062" spans="1:10">
      <c r="A6062" s="259"/>
      <c r="B6062" s="259"/>
      <c r="C6062" s="259"/>
      <c r="D6062" s="259"/>
      <c r="E6062" s="259"/>
      <c r="F6062" s="270"/>
      <c r="G6062" s="259"/>
      <c r="H6062" s="259"/>
      <c r="I6062" s="259"/>
      <c r="J6062" s="259"/>
    </row>
    <row r="6063" spans="1:10">
      <c r="A6063" s="259"/>
      <c r="B6063" s="259"/>
      <c r="C6063" s="259"/>
      <c r="D6063" s="259"/>
      <c r="E6063" s="259"/>
      <c r="F6063" s="270"/>
      <c r="G6063" s="259"/>
      <c r="H6063" s="259"/>
      <c r="I6063" s="259"/>
      <c r="J6063" s="259"/>
    </row>
    <row r="6064" spans="1:10">
      <c r="A6064" s="259"/>
      <c r="B6064" s="259"/>
      <c r="C6064" s="259"/>
      <c r="D6064" s="259"/>
      <c r="E6064" s="259"/>
      <c r="F6064" s="270"/>
      <c r="G6064" s="259"/>
      <c r="H6064" s="259"/>
      <c r="I6064" s="259"/>
      <c r="J6064" s="259"/>
    </row>
    <row r="6065" spans="1:10">
      <c r="A6065" s="259"/>
      <c r="B6065" s="259"/>
      <c r="C6065" s="259"/>
      <c r="D6065" s="259"/>
      <c r="E6065" s="259"/>
      <c r="F6065" s="270"/>
      <c r="G6065" s="259"/>
      <c r="H6065" s="259"/>
      <c r="I6065" s="259"/>
      <c r="J6065" s="259"/>
    </row>
    <row r="6066" spans="1:10">
      <c r="A6066" s="259"/>
      <c r="B6066" s="259"/>
      <c r="C6066" s="259"/>
      <c r="D6066" s="259"/>
      <c r="E6066" s="259"/>
      <c r="F6066" s="270"/>
      <c r="G6066" s="259"/>
      <c r="H6066" s="259"/>
      <c r="I6066" s="259"/>
      <c r="J6066" s="259"/>
    </row>
    <row r="6067" spans="1:10">
      <c r="A6067" s="259"/>
      <c r="B6067" s="259"/>
      <c r="C6067" s="259"/>
      <c r="D6067" s="259"/>
      <c r="E6067" s="259"/>
      <c r="F6067" s="270"/>
      <c r="G6067" s="259"/>
      <c r="H6067" s="259"/>
      <c r="I6067" s="259"/>
      <c r="J6067" s="259"/>
    </row>
    <row r="6068" spans="1:10">
      <c r="A6068" s="259"/>
      <c r="B6068" s="259"/>
      <c r="C6068" s="259"/>
      <c r="D6068" s="259"/>
      <c r="E6068" s="259"/>
      <c r="F6068" s="270"/>
      <c r="G6068" s="259"/>
      <c r="H6068" s="259"/>
      <c r="I6068" s="259"/>
      <c r="J6068" s="259"/>
    </row>
    <row r="6069" spans="1:10">
      <c r="A6069" s="259"/>
      <c r="B6069" s="259"/>
      <c r="C6069" s="259"/>
      <c r="D6069" s="259"/>
      <c r="E6069" s="259"/>
      <c r="F6069" s="270"/>
      <c r="G6069" s="259"/>
      <c r="H6069" s="259"/>
      <c r="I6069" s="259"/>
      <c r="J6069" s="259"/>
    </row>
    <row r="6070" spans="1:10">
      <c r="A6070" s="259"/>
      <c r="B6070" s="259"/>
      <c r="C6070" s="259"/>
      <c r="D6070" s="259"/>
      <c r="E6070" s="259"/>
      <c r="F6070" s="270"/>
      <c r="G6070" s="259"/>
      <c r="H6070" s="259"/>
      <c r="I6070" s="259"/>
      <c r="J6070" s="259"/>
    </row>
    <row r="6071" spans="1:10">
      <c r="A6071" s="259"/>
      <c r="B6071" s="259"/>
      <c r="C6071" s="259"/>
      <c r="D6071" s="259"/>
      <c r="E6071" s="259"/>
      <c r="F6071" s="270"/>
      <c r="G6071" s="259"/>
      <c r="H6071" s="259"/>
      <c r="I6071" s="259"/>
      <c r="J6071" s="259"/>
    </row>
    <row r="6072" spans="1:10">
      <c r="A6072" s="259"/>
      <c r="B6072" s="259"/>
      <c r="C6072" s="259"/>
      <c r="D6072" s="259"/>
      <c r="E6072" s="259"/>
      <c r="F6072" s="270"/>
      <c r="G6072" s="259"/>
      <c r="H6072" s="259"/>
      <c r="I6072" s="259"/>
      <c r="J6072" s="259"/>
    </row>
    <row r="6073" spans="1:10">
      <c r="A6073" s="259"/>
      <c r="B6073" s="259"/>
      <c r="C6073" s="259"/>
      <c r="D6073" s="259"/>
      <c r="E6073" s="259"/>
      <c r="F6073" s="270"/>
      <c r="G6073" s="259"/>
      <c r="H6073" s="259"/>
      <c r="I6073" s="259"/>
      <c r="J6073" s="259"/>
    </row>
    <row r="6074" spans="1:10">
      <c r="A6074" s="259"/>
      <c r="B6074" s="259"/>
      <c r="C6074" s="259"/>
      <c r="D6074" s="259"/>
      <c r="E6074" s="259"/>
      <c r="F6074" s="270"/>
      <c r="G6074" s="259"/>
      <c r="H6074" s="259"/>
      <c r="I6074" s="259"/>
      <c r="J6074" s="259"/>
    </row>
    <row r="6075" spans="1:10">
      <c r="A6075" s="259"/>
      <c r="B6075" s="259"/>
      <c r="C6075" s="259"/>
      <c r="D6075" s="259"/>
      <c r="E6075" s="259"/>
      <c r="F6075" s="270"/>
      <c r="G6075" s="259"/>
      <c r="H6075" s="259"/>
      <c r="I6075" s="259"/>
      <c r="J6075" s="259"/>
    </row>
    <row r="6076" spans="1:10">
      <c r="A6076" s="259"/>
      <c r="B6076" s="259"/>
      <c r="C6076" s="259"/>
      <c r="D6076" s="259"/>
      <c r="E6076" s="259"/>
      <c r="F6076" s="270"/>
      <c r="G6076" s="259"/>
      <c r="H6076" s="259"/>
      <c r="I6076" s="259"/>
      <c r="J6076" s="259"/>
    </row>
    <row r="6077" spans="1:10">
      <c r="A6077" s="259"/>
      <c r="B6077" s="259"/>
      <c r="C6077" s="259"/>
      <c r="D6077" s="259"/>
      <c r="E6077" s="259"/>
      <c r="F6077" s="270"/>
      <c r="G6077" s="259"/>
      <c r="H6077" s="259"/>
      <c r="I6077" s="259"/>
      <c r="J6077" s="259"/>
    </row>
    <row r="6078" spans="1:10">
      <c r="A6078" s="259"/>
      <c r="B6078" s="259"/>
      <c r="C6078" s="259"/>
      <c r="D6078" s="259"/>
      <c r="E6078" s="259"/>
      <c r="F6078" s="270"/>
      <c r="G6078" s="259"/>
      <c r="H6078" s="259"/>
      <c r="I6078" s="259"/>
      <c r="J6078" s="259"/>
    </row>
    <row r="6079" spans="1:10">
      <c r="A6079" s="259"/>
      <c r="B6079" s="259"/>
      <c r="C6079" s="259"/>
      <c r="D6079" s="259"/>
      <c r="E6079" s="259"/>
      <c r="F6079" s="270"/>
      <c r="G6079" s="259"/>
      <c r="H6079" s="259"/>
      <c r="I6079" s="259"/>
      <c r="J6079" s="259"/>
    </row>
    <row r="6080" spans="1:10">
      <c r="A6080" s="259"/>
      <c r="B6080" s="259"/>
      <c r="C6080" s="259"/>
      <c r="D6080" s="259"/>
      <c r="E6080" s="259"/>
      <c r="F6080" s="270"/>
      <c r="G6080" s="259"/>
      <c r="H6080" s="259"/>
      <c r="I6080" s="259"/>
      <c r="J6080" s="259"/>
    </row>
    <row r="6081" spans="1:10">
      <c r="A6081" s="259"/>
      <c r="B6081" s="259"/>
      <c r="C6081" s="259"/>
      <c r="D6081" s="259"/>
      <c r="E6081" s="259"/>
      <c r="F6081" s="270"/>
      <c r="G6081" s="259"/>
      <c r="H6081" s="259"/>
      <c r="I6081" s="259"/>
      <c r="J6081" s="259"/>
    </row>
    <row r="6082" spans="1:10">
      <c r="A6082" s="259"/>
      <c r="B6082" s="259"/>
      <c r="C6082" s="259"/>
      <c r="D6082" s="259"/>
      <c r="E6082" s="259"/>
      <c r="F6082" s="270"/>
      <c r="G6082" s="259"/>
      <c r="H6082" s="259"/>
      <c r="I6082" s="259"/>
      <c r="J6082" s="259"/>
    </row>
    <row r="6083" spans="1:10">
      <c r="A6083" s="259"/>
      <c r="B6083" s="259"/>
      <c r="C6083" s="259"/>
      <c r="D6083" s="259"/>
      <c r="E6083" s="259"/>
      <c r="F6083" s="270"/>
      <c r="G6083" s="259"/>
      <c r="H6083" s="259"/>
      <c r="I6083" s="259"/>
      <c r="J6083" s="259"/>
    </row>
    <row r="6084" spans="1:10">
      <c r="A6084" s="259"/>
      <c r="B6084" s="259"/>
      <c r="C6084" s="259"/>
      <c r="D6084" s="259"/>
      <c r="E6084" s="259"/>
      <c r="F6084" s="270"/>
      <c r="G6084" s="259"/>
      <c r="H6084" s="259"/>
      <c r="I6084" s="259"/>
      <c r="J6084" s="259"/>
    </row>
    <row r="6085" spans="1:10">
      <c r="A6085" s="259"/>
      <c r="B6085" s="259"/>
      <c r="C6085" s="259"/>
      <c r="D6085" s="259"/>
      <c r="E6085" s="259"/>
      <c r="F6085" s="270"/>
      <c r="G6085" s="259"/>
      <c r="H6085" s="259"/>
      <c r="I6085" s="259"/>
      <c r="J6085" s="259"/>
    </row>
    <row r="6086" spans="1:10">
      <c r="A6086" s="259"/>
      <c r="B6086" s="259"/>
      <c r="C6086" s="259"/>
      <c r="D6086" s="259"/>
      <c r="E6086" s="259"/>
      <c r="F6086" s="270"/>
      <c r="G6086" s="259"/>
      <c r="H6086" s="259"/>
      <c r="I6086" s="259"/>
      <c r="J6086" s="259"/>
    </row>
    <row r="6087" spans="1:10">
      <c r="A6087" s="259"/>
      <c r="B6087" s="259"/>
      <c r="C6087" s="259"/>
      <c r="D6087" s="259"/>
      <c r="E6087" s="259"/>
      <c r="F6087" s="270"/>
      <c r="G6087" s="259"/>
      <c r="H6087" s="259"/>
      <c r="I6087" s="259"/>
      <c r="J6087" s="259"/>
    </row>
    <row r="6088" spans="1:10">
      <c r="A6088" s="259"/>
      <c r="B6088" s="259"/>
      <c r="C6088" s="259"/>
      <c r="D6088" s="259"/>
      <c r="E6088" s="259"/>
      <c r="F6088" s="270"/>
      <c r="G6088" s="259"/>
      <c r="H6088" s="259"/>
      <c r="I6088" s="259"/>
      <c r="J6088" s="259"/>
    </row>
    <row r="6089" spans="1:10">
      <c r="A6089" s="259"/>
      <c r="B6089" s="259"/>
      <c r="C6089" s="259"/>
      <c r="D6089" s="259"/>
      <c r="E6089" s="259"/>
      <c r="F6089" s="270"/>
      <c r="G6089" s="259"/>
      <c r="H6089" s="259"/>
      <c r="I6089" s="259"/>
      <c r="J6089" s="259"/>
    </row>
    <row r="6090" spans="1:10">
      <c r="A6090" s="259"/>
      <c r="B6090" s="259"/>
      <c r="C6090" s="259"/>
      <c r="D6090" s="259"/>
      <c r="E6090" s="259"/>
      <c r="F6090" s="270"/>
      <c r="G6090" s="259"/>
      <c r="H6090" s="259"/>
      <c r="I6090" s="259"/>
      <c r="J6090" s="259"/>
    </row>
    <row r="6091" spans="1:10">
      <c r="A6091" s="259"/>
      <c r="B6091" s="259"/>
      <c r="C6091" s="259"/>
      <c r="D6091" s="259"/>
      <c r="E6091" s="259"/>
      <c r="F6091" s="270"/>
      <c r="G6091" s="259"/>
      <c r="H6091" s="259"/>
      <c r="I6091" s="259"/>
      <c r="J6091" s="259"/>
    </row>
    <row r="6092" spans="1:10">
      <c r="A6092" s="259"/>
      <c r="B6092" s="259"/>
      <c r="C6092" s="259"/>
      <c r="D6092" s="259"/>
      <c r="E6092" s="259"/>
      <c r="F6092" s="270"/>
      <c r="G6092" s="259"/>
      <c r="H6092" s="259"/>
      <c r="I6092" s="259"/>
      <c r="J6092" s="259"/>
    </row>
    <row r="6093" spans="1:10">
      <c r="A6093" s="259"/>
      <c r="B6093" s="259"/>
      <c r="C6093" s="259"/>
      <c r="D6093" s="259"/>
      <c r="E6093" s="259"/>
      <c r="F6093" s="270"/>
      <c r="G6093" s="259"/>
      <c r="H6093" s="259"/>
      <c r="I6093" s="259"/>
      <c r="J6093" s="259"/>
    </row>
    <row r="6094" spans="1:10">
      <c r="A6094" s="259"/>
      <c r="B6094" s="259"/>
      <c r="C6094" s="259"/>
      <c r="D6094" s="259"/>
      <c r="E6094" s="259"/>
      <c r="F6094" s="270"/>
      <c r="G6094" s="259"/>
      <c r="H6094" s="259"/>
      <c r="I6094" s="259"/>
      <c r="J6094" s="259"/>
    </row>
    <row r="6095" spans="1:10">
      <c r="A6095" s="259"/>
      <c r="B6095" s="259"/>
      <c r="C6095" s="259"/>
      <c r="D6095" s="259"/>
      <c r="E6095" s="259"/>
      <c r="F6095" s="270"/>
      <c r="G6095" s="259"/>
      <c r="H6095" s="259"/>
      <c r="I6095" s="259"/>
      <c r="J6095" s="259"/>
    </row>
    <row r="6096" spans="1:10">
      <c r="A6096" s="259"/>
      <c r="B6096" s="259"/>
      <c r="C6096" s="259"/>
      <c r="D6096" s="259"/>
      <c r="E6096" s="259"/>
      <c r="F6096" s="270"/>
      <c r="G6096" s="259"/>
      <c r="H6096" s="259"/>
      <c r="I6096" s="259"/>
      <c r="J6096" s="259"/>
    </row>
    <row r="6097" spans="1:10">
      <c r="A6097" s="259"/>
      <c r="B6097" s="259"/>
      <c r="C6097" s="259"/>
      <c r="D6097" s="259"/>
      <c r="E6097" s="259"/>
      <c r="F6097" s="270"/>
      <c r="G6097" s="259"/>
      <c r="H6097" s="259"/>
      <c r="I6097" s="259"/>
      <c r="J6097" s="259"/>
    </row>
    <row r="6098" spans="1:10">
      <c r="A6098" s="259"/>
      <c r="B6098" s="259"/>
      <c r="C6098" s="259"/>
      <c r="D6098" s="259"/>
      <c r="E6098" s="259"/>
      <c r="F6098" s="270"/>
      <c r="G6098" s="259"/>
      <c r="H6098" s="259"/>
      <c r="I6098" s="259"/>
      <c r="J6098" s="259"/>
    </row>
    <row r="6099" spans="1:10">
      <c r="A6099" s="259"/>
      <c r="B6099" s="259"/>
      <c r="C6099" s="259"/>
      <c r="D6099" s="259"/>
      <c r="E6099" s="259"/>
      <c r="F6099" s="270"/>
      <c r="G6099" s="259"/>
      <c r="H6099" s="259"/>
      <c r="I6099" s="259"/>
      <c r="J6099" s="259"/>
    </row>
    <row r="6100" spans="1:10">
      <c r="A6100" s="259"/>
      <c r="B6100" s="259"/>
      <c r="C6100" s="259"/>
      <c r="D6100" s="259"/>
      <c r="E6100" s="259"/>
      <c r="F6100" s="270"/>
      <c r="G6100" s="259"/>
      <c r="H6100" s="259"/>
      <c r="I6100" s="259"/>
      <c r="J6100" s="259"/>
    </row>
    <row r="6101" spans="1:10">
      <c r="A6101" s="259"/>
      <c r="B6101" s="259"/>
      <c r="C6101" s="259"/>
      <c r="D6101" s="259"/>
      <c r="E6101" s="259"/>
      <c r="F6101" s="270"/>
      <c r="G6101" s="259"/>
      <c r="H6101" s="259"/>
      <c r="I6101" s="259"/>
      <c r="J6101" s="259"/>
    </row>
    <row r="6102" spans="1:10">
      <c r="A6102" s="259"/>
      <c r="B6102" s="259"/>
      <c r="C6102" s="259"/>
      <c r="D6102" s="259"/>
      <c r="E6102" s="259"/>
      <c r="F6102" s="270"/>
      <c r="G6102" s="259"/>
      <c r="H6102" s="259"/>
      <c r="I6102" s="259"/>
      <c r="J6102" s="259"/>
    </row>
    <row r="6103" spans="1:10">
      <c r="A6103" s="259"/>
      <c r="B6103" s="259"/>
      <c r="C6103" s="259"/>
      <c r="D6103" s="259"/>
      <c r="E6103" s="259"/>
      <c r="F6103" s="270"/>
      <c r="G6103" s="259"/>
      <c r="H6103" s="259"/>
      <c r="I6103" s="259"/>
      <c r="J6103" s="259"/>
    </row>
    <row r="6104" spans="1:10">
      <c r="A6104" s="259"/>
      <c r="B6104" s="259"/>
      <c r="C6104" s="259"/>
      <c r="D6104" s="259"/>
      <c r="E6104" s="259"/>
      <c r="F6104" s="270"/>
      <c r="G6104" s="259"/>
      <c r="H6104" s="259"/>
      <c r="I6104" s="259"/>
      <c r="J6104" s="259"/>
    </row>
    <row r="6105" spans="1:10">
      <c r="A6105" s="259"/>
      <c r="B6105" s="259"/>
      <c r="C6105" s="259"/>
      <c r="D6105" s="259"/>
      <c r="E6105" s="259"/>
      <c r="F6105" s="270"/>
      <c r="G6105" s="259"/>
      <c r="H6105" s="259"/>
      <c r="I6105" s="259"/>
      <c r="J6105" s="259"/>
    </row>
    <row r="6106" spans="1:10">
      <c r="A6106" s="259"/>
      <c r="B6106" s="259"/>
      <c r="C6106" s="259"/>
      <c r="D6106" s="259"/>
      <c r="E6106" s="259"/>
      <c r="F6106" s="270"/>
      <c r="G6106" s="259"/>
      <c r="H6106" s="259"/>
      <c r="I6106" s="259"/>
      <c r="J6106" s="259"/>
    </row>
    <row r="6107" spans="1:10">
      <c r="A6107" s="259"/>
      <c r="B6107" s="259"/>
      <c r="C6107" s="259"/>
      <c r="D6107" s="259"/>
      <c r="E6107" s="259"/>
      <c r="F6107" s="270"/>
      <c r="G6107" s="259"/>
      <c r="H6107" s="259"/>
      <c r="I6107" s="259"/>
      <c r="J6107" s="259"/>
    </row>
    <row r="6108" spans="1:10">
      <c r="A6108" s="259"/>
      <c r="B6108" s="259"/>
      <c r="C6108" s="259"/>
      <c r="D6108" s="259"/>
      <c r="E6108" s="259"/>
      <c r="F6108" s="270"/>
      <c r="G6108" s="259"/>
      <c r="H6108" s="259"/>
      <c r="I6108" s="259"/>
      <c r="J6108" s="259"/>
    </row>
    <row r="6109" spans="1:10">
      <c r="A6109" s="259"/>
      <c r="B6109" s="259"/>
      <c r="C6109" s="259"/>
      <c r="D6109" s="259"/>
      <c r="E6109" s="259"/>
      <c r="F6109" s="270"/>
      <c r="G6109" s="259"/>
      <c r="H6109" s="259"/>
      <c r="I6109" s="259"/>
      <c r="J6109" s="259"/>
    </row>
    <row r="6110" spans="1:10">
      <c r="A6110" s="259"/>
      <c r="B6110" s="259"/>
      <c r="C6110" s="259"/>
      <c r="D6110" s="259"/>
      <c r="E6110" s="259"/>
      <c r="F6110" s="270"/>
      <c r="G6110" s="259"/>
      <c r="H6110" s="259"/>
      <c r="I6110" s="259"/>
      <c r="J6110" s="259"/>
    </row>
    <row r="6111" spans="1:10">
      <c r="A6111" s="259"/>
      <c r="B6111" s="259"/>
      <c r="C6111" s="259"/>
      <c r="D6111" s="259"/>
      <c r="E6111" s="259"/>
      <c r="F6111" s="270"/>
      <c r="G6111" s="259"/>
      <c r="H6111" s="259"/>
      <c r="I6111" s="259"/>
      <c r="J6111" s="259"/>
    </row>
    <row r="6112" spans="1:10">
      <c r="A6112" s="259"/>
      <c r="B6112" s="259"/>
      <c r="C6112" s="259"/>
      <c r="D6112" s="259"/>
      <c r="E6112" s="259"/>
      <c r="F6112" s="270"/>
      <c r="G6112" s="259"/>
      <c r="H6112" s="259"/>
      <c r="I6112" s="259"/>
      <c r="J6112" s="259"/>
    </row>
    <row r="6113" spans="1:10">
      <c r="A6113" s="259"/>
      <c r="B6113" s="259"/>
      <c r="C6113" s="259"/>
      <c r="D6113" s="259"/>
      <c r="E6113" s="259"/>
      <c r="F6113" s="270"/>
      <c r="G6113" s="259"/>
      <c r="H6113" s="259"/>
      <c r="I6113" s="259"/>
      <c r="J6113" s="259"/>
    </row>
    <row r="6114" spans="1:10">
      <c r="A6114" s="259"/>
      <c r="B6114" s="259"/>
      <c r="C6114" s="259"/>
      <c r="D6114" s="259"/>
      <c r="E6114" s="259"/>
      <c r="F6114" s="270"/>
      <c r="G6114" s="259"/>
      <c r="H6114" s="259"/>
      <c r="I6114" s="259"/>
      <c r="J6114" s="259"/>
    </row>
    <row r="6115" spans="1:10">
      <c r="A6115" s="259"/>
      <c r="B6115" s="259"/>
      <c r="C6115" s="259"/>
      <c r="D6115" s="259"/>
      <c r="E6115" s="259"/>
      <c r="F6115" s="270"/>
      <c r="G6115" s="259"/>
      <c r="H6115" s="259"/>
      <c r="I6115" s="259"/>
      <c r="J6115" s="259"/>
    </row>
    <row r="6116" spans="1:10">
      <c r="A6116" s="259"/>
      <c r="B6116" s="259"/>
      <c r="C6116" s="259"/>
      <c r="D6116" s="259"/>
      <c r="E6116" s="259"/>
      <c r="F6116" s="270"/>
      <c r="G6116" s="259"/>
      <c r="H6116" s="259"/>
      <c r="I6116" s="259"/>
      <c r="J6116" s="259"/>
    </row>
    <row r="6117" spans="1:10">
      <c r="A6117" s="259"/>
      <c r="B6117" s="259"/>
      <c r="C6117" s="259"/>
      <c r="D6117" s="259"/>
      <c r="E6117" s="259"/>
      <c r="F6117" s="270"/>
      <c r="G6117" s="259"/>
      <c r="H6117" s="259"/>
      <c r="I6117" s="259"/>
      <c r="J6117" s="259"/>
    </row>
    <row r="6118" spans="1:10">
      <c r="A6118" s="259"/>
      <c r="B6118" s="259"/>
      <c r="C6118" s="259"/>
      <c r="D6118" s="259"/>
      <c r="E6118" s="259"/>
      <c r="F6118" s="270"/>
      <c r="G6118" s="259"/>
      <c r="H6118" s="259"/>
      <c r="I6118" s="259"/>
      <c r="J6118" s="259"/>
    </row>
    <row r="6119" spans="1:10">
      <c r="A6119" s="259"/>
      <c r="B6119" s="259"/>
      <c r="C6119" s="259"/>
      <c r="D6119" s="259"/>
      <c r="E6119" s="259"/>
      <c r="F6119" s="270"/>
      <c r="G6119" s="259"/>
      <c r="H6119" s="259"/>
      <c r="I6119" s="259"/>
      <c r="J6119" s="259"/>
    </row>
    <row r="6120" spans="1:10">
      <c r="A6120" s="259"/>
      <c r="B6120" s="259"/>
      <c r="C6120" s="259"/>
      <c r="D6120" s="259"/>
      <c r="E6120" s="259"/>
      <c r="F6120" s="270"/>
      <c r="G6120" s="259"/>
      <c r="H6120" s="259"/>
      <c r="I6120" s="259"/>
      <c r="J6120" s="259"/>
    </row>
    <row r="6121" spans="1:10">
      <c r="A6121" s="259"/>
      <c r="B6121" s="259"/>
      <c r="C6121" s="259"/>
      <c r="D6121" s="259"/>
      <c r="E6121" s="259"/>
      <c r="F6121" s="270"/>
      <c r="G6121" s="259"/>
      <c r="H6121" s="259"/>
      <c r="I6121" s="259"/>
      <c r="J6121" s="259"/>
    </row>
    <row r="6122" spans="1:10">
      <c r="A6122" s="259"/>
      <c r="B6122" s="259"/>
      <c r="C6122" s="259"/>
      <c r="D6122" s="259"/>
      <c r="E6122" s="259"/>
      <c r="F6122" s="270"/>
      <c r="G6122" s="259"/>
      <c r="H6122" s="259"/>
      <c r="I6122" s="259"/>
      <c r="J6122" s="259"/>
    </row>
    <row r="6123" spans="1:10">
      <c r="A6123" s="259"/>
      <c r="B6123" s="259"/>
      <c r="C6123" s="259"/>
      <c r="D6123" s="259"/>
      <c r="E6123" s="259"/>
      <c r="F6123" s="270"/>
      <c r="G6123" s="259"/>
      <c r="H6123" s="259"/>
      <c r="I6123" s="259"/>
      <c r="J6123" s="259"/>
    </row>
    <row r="6124" spans="1:10">
      <c r="A6124" s="259"/>
      <c r="B6124" s="259"/>
      <c r="C6124" s="259"/>
      <c r="D6124" s="259"/>
      <c r="E6124" s="259"/>
      <c r="F6124" s="270"/>
      <c r="G6124" s="259"/>
      <c r="H6124" s="259"/>
      <c r="I6124" s="259"/>
      <c r="J6124" s="259"/>
    </row>
    <row r="6125" spans="1:10">
      <c r="A6125" s="259"/>
      <c r="B6125" s="259"/>
      <c r="C6125" s="259"/>
      <c r="D6125" s="259"/>
      <c r="E6125" s="259"/>
      <c r="F6125" s="270"/>
      <c r="G6125" s="259"/>
      <c r="H6125" s="259"/>
      <c r="I6125" s="259"/>
      <c r="J6125" s="259"/>
    </row>
    <row r="6126" spans="1:10">
      <c r="A6126" s="259"/>
      <c r="B6126" s="259"/>
      <c r="C6126" s="259"/>
      <c r="D6126" s="259"/>
      <c r="E6126" s="259"/>
      <c r="F6126" s="270"/>
      <c r="G6126" s="259"/>
      <c r="H6126" s="259"/>
      <c r="I6126" s="259"/>
      <c r="J6126" s="259"/>
    </row>
    <row r="6127" spans="1:10">
      <c r="A6127" s="259"/>
      <c r="B6127" s="259"/>
      <c r="C6127" s="259"/>
      <c r="D6127" s="259"/>
      <c r="E6127" s="259"/>
      <c r="F6127" s="270"/>
      <c r="G6127" s="259"/>
      <c r="H6127" s="259"/>
      <c r="I6127" s="259"/>
      <c r="J6127" s="259"/>
    </row>
    <row r="6128" spans="1:10">
      <c r="A6128" s="259"/>
      <c r="B6128" s="259"/>
      <c r="C6128" s="259"/>
      <c r="D6128" s="259"/>
      <c r="E6128" s="259"/>
      <c r="F6128" s="270"/>
      <c r="G6128" s="259"/>
      <c r="H6128" s="259"/>
      <c r="I6128" s="259"/>
      <c r="J6128" s="259"/>
    </row>
    <row r="6129" spans="1:10">
      <c r="A6129" s="259"/>
      <c r="B6129" s="259"/>
      <c r="C6129" s="259"/>
      <c r="D6129" s="259"/>
      <c r="E6129" s="259"/>
      <c r="F6129" s="270"/>
      <c r="G6129" s="259"/>
      <c r="H6129" s="259"/>
      <c r="I6129" s="259"/>
      <c r="J6129" s="259"/>
    </row>
    <row r="6130" spans="1:10">
      <c r="A6130" s="259"/>
      <c r="B6130" s="259"/>
      <c r="C6130" s="259"/>
      <c r="D6130" s="259"/>
      <c r="E6130" s="259"/>
      <c r="F6130" s="270"/>
      <c r="G6130" s="259"/>
      <c r="H6130" s="259"/>
      <c r="I6130" s="259"/>
      <c r="J6130" s="259"/>
    </row>
    <row r="6131" spans="1:10">
      <c r="A6131" s="259"/>
      <c r="B6131" s="259"/>
      <c r="C6131" s="259"/>
      <c r="D6131" s="259"/>
      <c r="E6131" s="259"/>
      <c r="F6131" s="270"/>
      <c r="G6131" s="259"/>
      <c r="H6131" s="259"/>
      <c r="I6131" s="259"/>
      <c r="J6131" s="259"/>
    </row>
    <row r="6132" spans="1:10">
      <c r="A6132" s="259"/>
      <c r="B6132" s="259"/>
      <c r="C6132" s="259"/>
      <c r="D6132" s="259"/>
      <c r="E6132" s="259"/>
      <c r="F6132" s="270"/>
      <c r="G6132" s="259"/>
      <c r="H6132" s="259"/>
      <c r="I6132" s="259"/>
      <c r="J6132" s="259"/>
    </row>
    <row r="6133" spans="1:10">
      <c r="A6133" s="259"/>
      <c r="B6133" s="259"/>
      <c r="C6133" s="259"/>
      <c r="D6133" s="259"/>
      <c r="E6133" s="259"/>
      <c r="F6133" s="270"/>
      <c r="G6133" s="259"/>
      <c r="H6133" s="259"/>
      <c r="I6133" s="259"/>
      <c r="J6133" s="259"/>
    </row>
    <row r="6134" spans="1:10">
      <c r="A6134" s="259"/>
      <c r="B6134" s="259"/>
      <c r="C6134" s="259"/>
      <c r="D6134" s="259"/>
      <c r="E6134" s="259"/>
      <c r="F6134" s="270"/>
      <c r="G6134" s="259"/>
      <c r="H6134" s="259"/>
      <c r="I6134" s="259"/>
      <c r="J6134" s="259"/>
    </row>
    <row r="6135" spans="1:10">
      <c r="A6135" s="259"/>
      <c r="B6135" s="259"/>
      <c r="C6135" s="259"/>
      <c r="D6135" s="259"/>
      <c r="E6135" s="259"/>
      <c r="F6135" s="270"/>
      <c r="G6135" s="259"/>
      <c r="H6135" s="259"/>
      <c r="I6135" s="259"/>
      <c r="J6135" s="259"/>
    </row>
    <row r="6136" spans="1:10">
      <c r="A6136" s="259"/>
      <c r="B6136" s="259"/>
      <c r="C6136" s="259"/>
      <c r="D6136" s="259"/>
      <c r="E6136" s="259"/>
      <c r="F6136" s="270"/>
      <c r="G6136" s="259"/>
      <c r="H6136" s="259"/>
      <c r="I6136" s="259"/>
      <c r="J6136" s="259"/>
    </row>
    <row r="6137" spans="1:10">
      <c r="A6137" s="259"/>
      <c r="B6137" s="259"/>
      <c r="C6137" s="259"/>
      <c r="D6137" s="259"/>
      <c r="E6137" s="259"/>
      <c r="F6137" s="270"/>
      <c r="G6137" s="259"/>
      <c r="H6137" s="259"/>
      <c r="I6137" s="259"/>
      <c r="J6137" s="259"/>
    </row>
    <row r="6138" spans="1:10">
      <c r="A6138" s="259"/>
      <c r="B6138" s="259"/>
      <c r="C6138" s="259"/>
      <c r="D6138" s="259"/>
      <c r="E6138" s="259"/>
      <c r="F6138" s="270"/>
      <c r="G6138" s="259"/>
      <c r="H6138" s="259"/>
      <c r="I6138" s="259"/>
      <c r="J6138" s="259"/>
    </row>
    <row r="6139" spans="1:10">
      <c r="A6139" s="259"/>
      <c r="B6139" s="259"/>
      <c r="C6139" s="259"/>
      <c r="D6139" s="259"/>
      <c r="E6139" s="259"/>
      <c r="F6139" s="270"/>
      <c r="G6139" s="259"/>
      <c r="H6139" s="259"/>
      <c r="I6139" s="259"/>
      <c r="J6139" s="259"/>
    </row>
    <row r="6140" spans="1:10">
      <c r="A6140" s="259"/>
      <c r="B6140" s="259"/>
      <c r="C6140" s="259"/>
      <c r="D6140" s="259"/>
      <c r="E6140" s="259"/>
      <c r="F6140" s="270"/>
      <c r="G6140" s="259"/>
      <c r="H6140" s="259"/>
      <c r="I6140" s="259"/>
      <c r="J6140" s="259"/>
    </row>
    <row r="6141" spans="1:10">
      <c r="A6141" s="259"/>
      <c r="B6141" s="259"/>
      <c r="C6141" s="259"/>
      <c r="D6141" s="259"/>
      <c r="E6141" s="259"/>
      <c r="F6141" s="270"/>
      <c r="G6141" s="259"/>
      <c r="H6141" s="259"/>
      <c r="I6141" s="259"/>
      <c r="J6141" s="259"/>
    </row>
    <row r="6142" spans="1:10">
      <c r="A6142" s="259"/>
      <c r="B6142" s="259"/>
      <c r="C6142" s="259"/>
      <c r="D6142" s="259"/>
      <c r="E6142" s="259"/>
      <c r="F6142" s="270"/>
      <c r="G6142" s="259"/>
      <c r="H6142" s="259"/>
      <c r="I6142" s="259"/>
      <c r="J6142" s="259"/>
    </row>
    <row r="6143" spans="1:10">
      <c r="A6143" s="259"/>
      <c r="B6143" s="259"/>
      <c r="C6143" s="259"/>
      <c r="D6143" s="259"/>
      <c r="E6143" s="259"/>
      <c r="F6143" s="270"/>
      <c r="G6143" s="259"/>
      <c r="H6143" s="259"/>
      <c r="I6143" s="259"/>
      <c r="J6143" s="259"/>
    </row>
    <row r="6144" spans="1:10">
      <c r="A6144" s="259"/>
      <c r="B6144" s="259"/>
      <c r="C6144" s="259"/>
      <c r="D6144" s="259"/>
      <c r="E6144" s="259"/>
      <c r="F6144" s="270"/>
      <c r="G6144" s="259"/>
      <c r="H6144" s="259"/>
      <c r="I6144" s="259"/>
      <c r="J6144" s="259"/>
    </row>
    <row r="6145" spans="1:10">
      <c r="A6145" s="259"/>
      <c r="B6145" s="259"/>
      <c r="C6145" s="259"/>
      <c r="D6145" s="259"/>
      <c r="E6145" s="259"/>
      <c r="F6145" s="270"/>
      <c r="G6145" s="259"/>
      <c r="H6145" s="259"/>
      <c r="I6145" s="259"/>
      <c r="J6145" s="259"/>
    </row>
    <row r="6146" spans="1:10">
      <c r="A6146" s="259"/>
      <c r="B6146" s="259"/>
      <c r="C6146" s="259"/>
      <c r="D6146" s="259"/>
      <c r="E6146" s="259"/>
      <c r="F6146" s="270"/>
      <c r="G6146" s="259"/>
      <c r="H6146" s="259"/>
      <c r="I6146" s="259"/>
      <c r="J6146" s="259"/>
    </row>
    <row r="6147" spans="1:10">
      <c r="A6147" s="259"/>
      <c r="B6147" s="259"/>
      <c r="C6147" s="259"/>
      <c r="D6147" s="259"/>
      <c r="E6147" s="259"/>
      <c r="F6147" s="270"/>
      <c r="G6147" s="259"/>
      <c r="H6147" s="259"/>
      <c r="I6147" s="259"/>
      <c r="J6147" s="259"/>
    </row>
    <row r="6148" spans="1:10">
      <c r="A6148" s="259"/>
      <c r="B6148" s="259"/>
      <c r="C6148" s="259"/>
      <c r="D6148" s="259"/>
      <c r="E6148" s="259"/>
      <c r="F6148" s="270"/>
      <c r="G6148" s="259"/>
      <c r="H6148" s="259"/>
      <c r="I6148" s="259"/>
      <c r="J6148" s="259"/>
    </row>
    <row r="6149" spans="1:10">
      <c r="A6149" s="259"/>
      <c r="B6149" s="259"/>
      <c r="C6149" s="259"/>
      <c r="D6149" s="259"/>
      <c r="E6149" s="259"/>
      <c r="F6149" s="270"/>
      <c r="G6149" s="259"/>
      <c r="H6149" s="259"/>
      <c r="I6149" s="259"/>
      <c r="J6149" s="259"/>
    </row>
    <row r="6150" spans="1:10">
      <c r="A6150" s="259"/>
      <c r="B6150" s="259"/>
      <c r="C6150" s="259"/>
      <c r="D6150" s="259"/>
      <c r="E6150" s="259"/>
      <c r="F6150" s="270"/>
      <c r="G6150" s="259"/>
      <c r="H6150" s="259"/>
      <c r="I6150" s="259"/>
      <c r="J6150" s="259"/>
    </row>
    <row r="6151" spans="1:10">
      <c r="A6151" s="259"/>
      <c r="B6151" s="259"/>
      <c r="C6151" s="259"/>
      <c r="D6151" s="259"/>
      <c r="E6151" s="259"/>
      <c r="F6151" s="270"/>
      <c r="G6151" s="259"/>
      <c r="H6151" s="259"/>
      <c r="I6151" s="259"/>
      <c r="J6151" s="259"/>
    </row>
    <row r="6152" spans="1:10">
      <c r="A6152" s="259"/>
      <c r="B6152" s="259"/>
      <c r="C6152" s="259"/>
      <c r="D6152" s="259"/>
      <c r="E6152" s="259"/>
      <c r="F6152" s="270"/>
      <c r="G6152" s="259"/>
      <c r="H6152" s="259"/>
      <c r="I6152" s="259"/>
      <c r="J6152" s="259"/>
    </row>
    <row r="6153" spans="1:10">
      <c r="A6153" s="259"/>
      <c r="B6153" s="259"/>
      <c r="C6153" s="259"/>
      <c r="D6153" s="259"/>
      <c r="E6153" s="259"/>
      <c r="F6153" s="270"/>
      <c r="G6153" s="259"/>
      <c r="H6153" s="259"/>
      <c r="I6153" s="259"/>
      <c r="J6153" s="259"/>
    </row>
    <row r="6154" spans="1:10">
      <c r="A6154" s="259"/>
      <c r="B6154" s="259"/>
      <c r="C6154" s="259"/>
      <c r="D6154" s="259"/>
      <c r="E6154" s="259"/>
      <c r="F6154" s="270"/>
      <c r="G6154" s="259"/>
      <c r="H6154" s="259"/>
      <c r="I6154" s="259"/>
      <c r="J6154" s="259"/>
    </row>
    <row r="6155" spans="1:10">
      <c r="A6155" s="259"/>
      <c r="B6155" s="259"/>
      <c r="C6155" s="259"/>
      <c r="D6155" s="259"/>
      <c r="E6155" s="259"/>
      <c r="F6155" s="270"/>
      <c r="G6155" s="259"/>
      <c r="H6155" s="259"/>
      <c r="I6155" s="259"/>
      <c r="J6155" s="259"/>
    </row>
    <row r="6156" spans="1:10">
      <c r="A6156" s="259"/>
      <c r="B6156" s="259"/>
      <c r="C6156" s="259"/>
      <c r="D6156" s="259"/>
      <c r="E6156" s="259"/>
      <c r="F6156" s="270"/>
      <c r="G6156" s="259"/>
      <c r="H6156" s="259"/>
      <c r="I6156" s="259"/>
      <c r="J6156" s="259"/>
    </row>
    <row r="6157" spans="1:10">
      <c r="A6157" s="259"/>
      <c r="B6157" s="259"/>
      <c r="C6157" s="259"/>
      <c r="D6157" s="259"/>
      <c r="E6157" s="259"/>
      <c r="F6157" s="270"/>
      <c r="G6157" s="259"/>
      <c r="H6157" s="259"/>
      <c r="I6157" s="259"/>
      <c r="J6157" s="259"/>
    </row>
    <row r="6158" spans="1:10">
      <c r="A6158" s="259"/>
      <c r="B6158" s="259"/>
      <c r="C6158" s="259"/>
      <c r="D6158" s="259"/>
      <c r="E6158" s="259"/>
      <c r="F6158" s="270"/>
      <c r="G6158" s="259"/>
      <c r="H6158" s="259"/>
      <c r="I6158" s="259"/>
      <c r="J6158" s="259"/>
    </row>
    <row r="6159" spans="1:10">
      <c r="A6159" s="259"/>
      <c r="B6159" s="259"/>
      <c r="C6159" s="259"/>
      <c r="D6159" s="259"/>
      <c r="E6159" s="259"/>
      <c r="F6159" s="270"/>
      <c r="G6159" s="259"/>
      <c r="H6159" s="259"/>
      <c r="I6159" s="259"/>
      <c r="J6159" s="259"/>
    </row>
    <row r="6160" spans="1:10">
      <c r="A6160" s="259"/>
      <c r="B6160" s="259"/>
      <c r="C6160" s="259"/>
      <c r="D6160" s="259"/>
      <c r="E6160" s="259"/>
      <c r="F6160" s="270"/>
      <c r="G6160" s="259"/>
      <c r="H6160" s="259"/>
      <c r="I6160" s="259"/>
      <c r="J6160" s="259"/>
    </row>
    <row r="6161" spans="1:10">
      <c r="A6161" s="259"/>
      <c r="B6161" s="259"/>
      <c r="C6161" s="259"/>
      <c r="D6161" s="259"/>
      <c r="E6161" s="259"/>
      <c r="F6161" s="270"/>
      <c r="G6161" s="259"/>
      <c r="H6161" s="259"/>
      <c r="I6161" s="259"/>
      <c r="J6161" s="259"/>
    </row>
    <row r="6162" spans="1:10">
      <c r="A6162" s="259"/>
      <c r="B6162" s="259"/>
      <c r="C6162" s="259"/>
      <c r="D6162" s="259"/>
      <c r="E6162" s="259"/>
      <c r="F6162" s="270"/>
      <c r="G6162" s="259"/>
      <c r="H6162" s="259"/>
      <c r="I6162" s="259"/>
      <c r="J6162" s="259"/>
    </row>
    <row r="6163" spans="1:10">
      <c r="A6163" s="259"/>
      <c r="B6163" s="259"/>
      <c r="C6163" s="259"/>
      <c r="D6163" s="259"/>
      <c r="E6163" s="259"/>
      <c r="F6163" s="270"/>
      <c r="G6163" s="259"/>
      <c r="H6163" s="259"/>
      <c r="I6163" s="259"/>
      <c r="J6163" s="259"/>
    </row>
    <row r="6164" spans="1:10">
      <c r="A6164" s="259"/>
      <c r="B6164" s="259"/>
      <c r="C6164" s="259"/>
      <c r="D6164" s="259"/>
      <c r="E6164" s="259"/>
      <c r="F6164" s="270"/>
      <c r="G6164" s="259"/>
      <c r="H6164" s="259"/>
      <c r="I6164" s="259"/>
      <c r="J6164" s="259"/>
    </row>
    <row r="6165" spans="1:10">
      <c r="A6165" s="259"/>
      <c r="B6165" s="259"/>
      <c r="C6165" s="259"/>
      <c r="D6165" s="259"/>
      <c r="E6165" s="259"/>
      <c r="F6165" s="270"/>
      <c r="G6165" s="259"/>
      <c r="H6165" s="259"/>
      <c r="I6165" s="259"/>
      <c r="J6165" s="259"/>
    </row>
    <row r="6166" spans="1:10">
      <c r="A6166" s="259"/>
      <c r="B6166" s="259"/>
      <c r="C6166" s="259"/>
      <c r="D6166" s="259"/>
      <c r="E6166" s="259"/>
      <c r="F6166" s="270"/>
      <c r="G6166" s="259"/>
      <c r="H6166" s="259"/>
      <c r="I6166" s="259"/>
      <c r="J6166" s="259"/>
    </row>
    <row r="6167" spans="1:10">
      <c r="A6167" s="259"/>
      <c r="B6167" s="259"/>
      <c r="C6167" s="259"/>
      <c r="D6167" s="259"/>
      <c r="E6167" s="259"/>
      <c r="F6167" s="270"/>
      <c r="G6167" s="259"/>
      <c r="H6167" s="259"/>
      <c r="I6167" s="259"/>
      <c r="J6167" s="259"/>
    </row>
    <row r="6168" spans="1:10">
      <c r="A6168" s="259"/>
      <c r="B6168" s="259"/>
      <c r="C6168" s="259"/>
      <c r="D6168" s="259"/>
      <c r="E6168" s="259"/>
      <c r="F6168" s="270"/>
      <c r="G6168" s="259"/>
      <c r="H6168" s="259"/>
      <c r="I6168" s="259"/>
      <c r="J6168" s="259"/>
    </row>
    <row r="6169" spans="1:10">
      <c r="A6169" s="259"/>
      <c r="B6169" s="259"/>
      <c r="C6169" s="259"/>
      <c r="D6169" s="259"/>
      <c r="E6169" s="259"/>
      <c r="F6169" s="270"/>
      <c r="G6169" s="259"/>
      <c r="H6169" s="259"/>
      <c r="I6169" s="259"/>
      <c r="J6169" s="259"/>
    </row>
    <row r="6170" spans="1:10">
      <c r="A6170" s="259"/>
      <c r="B6170" s="259"/>
      <c r="C6170" s="259"/>
      <c r="D6170" s="259"/>
      <c r="E6170" s="259"/>
      <c r="F6170" s="270"/>
      <c r="G6170" s="259"/>
      <c r="H6170" s="259"/>
      <c r="I6170" s="259"/>
      <c r="J6170" s="259"/>
    </row>
    <row r="6171" spans="1:10">
      <c r="A6171" s="259"/>
      <c r="B6171" s="259"/>
      <c r="C6171" s="259"/>
      <c r="D6171" s="259"/>
      <c r="E6171" s="259"/>
      <c r="F6171" s="270"/>
      <c r="G6171" s="259"/>
      <c r="H6171" s="259"/>
      <c r="I6171" s="259"/>
      <c r="J6171" s="259"/>
    </row>
    <row r="6172" spans="1:10">
      <c r="A6172" s="259"/>
      <c r="B6172" s="259"/>
      <c r="C6172" s="259"/>
      <c r="D6172" s="259"/>
      <c r="E6172" s="259"/>
      <c r="F6172" s="270"/>
      <c r="G6172" s="259"/>
      <c r="H6172" s="259"/>
      <c r="I6172" s="259"/>
      <c r="J6172" s="259"/>
    </row>
    <row r="6173" spans="1:10">
      <c r="A6173" s="259"/>
      <c r="B6173" s="259"/>
      <c r="C6173" s="259"/>
      <c r="D6173" s="259"/>
      <c r="E6173" s="259"/>
      <c r="F6173" s="270"/>
      <c r="G6173" s="259"/>
      <c r="H6173" s="259"/>
      <c r="I6173" s="259"/>
      <c r="J6173" s="259"/>
    </row>
    <row r="6174" spans="1:10">
      <c r="A6174" s="259"/>
      <c r="B6174" s="259"/>
      <c r="C6174" s="259"/>
      <c r="D6174" s="259"/>
      <c r="E6174" s="259"/>
      <c r="F6174" s="270"/>
      <c r="G6174" s="259"/>
      <c r="H6174" s="259"/>
      <c r="I6174" s="259"/>
      <c r="J6174" s="259"/>
    </row>
    <row r="6175" spans="1:10">
      <c r="A6175" s="259"/>
      <c r="B6175" s="259"/>
      <c r="C6175" s="259"/>
      <c r="D6175" s="259"/>
      <c r="E6175" s="259"/>
      <c r="F6175" s="270"/>
      <c r="G6175" s="259"/>
      <c r="H6175" s="259"/>
      <c r="I6175" s="259"/>
      <c r="J6175" s="259"/>
    </row>
    <row r="6176" spans="1:10">
      <c r="A6176" s="259"/>
      <c r="B6176" s="259"/>
      <c r="C6176" s="259"/>
      <c r="D6176" s="259"/>
      <c r="E6176" s="259"/>
      <c r="F6176" s="270"/>
      <c r="G6176" s="259"/>
      <c r="H6176" s="259"/>
      <c r="I6176" s="259"/>
      <c r="J6176" s="259"/>
    </row>
    <row r="6177" spans="1:10">
      <c r="A6177" s="259"/>
      <c r="B6177" s="259"/>
      <c r="C6177" s="259"/>
      <c r="D6177" s="259"/>
      <c r="E6177" s="259"/>
      <c r="F6177" s="270"/>
      <c r="G6177" s="259"/>
      <c r="H6177" s="259"/>
      <c r="I6177" s="259"/>
      <c r="J6177" s="259"/>
    </row>
    <row r="6178" spans="1:10">
      <c r="A6178" s="259"/>
      <c r="B6178" s="259"/>
      <c r="C6178" s="259"/>
      <c r="D6178" s="259"/>
      <c r="E6178" s="259"/>
      <c r="F6178" s="270"/>
      <c r="G6178" s="259"/>
      <c r="H6178" s="259"/>
      <c r="I6178" s="259"/>
      <c r="J6178" s="259"/>
    </row>
    <row r="6179" spans="1:10">
      <c r="A6179" s="259"/>
      <c r="B6179" s="259"/>
      <c r="C6179" s="259"/>
      <c r="D6179" s="259"/>
      <c r="E6179" s="259"/>
      <c r="F6179" s="270"/>
      <c r="G6179" s="259"/>
      <c r="H6179" s="259"/>
      <c r="I6179" s="259"/>
      <c r="J6179" s="259"/>
    </row>
    <row r="6180" spans="1:10">
      <c r="A6180" s="259"/>
      <c r="B6180" s="259"/>
      <c r="C6180" s="259"/>
      <c r="D6180" s="259"/>
      <c r="E6180" s="259"/>
      <c r="F6180" s="270"/>
      <c r="G6180" s="259"/>
      <c r="H6180" s="259"/>
      <c r="I6180" s="259"/>
      <c r="J6180" s="259"/>
    </row>
    <row r="6181" spans="1:10">
      <c r="A6181" s="259"/>
      <c r="B6181" s="259"/>
      <c r="C6181" s="259"/>
      <c r="D6181" s="259"/>
      <c r="E6181" s="259"/>
      <c r="F6181" s="270"/>
      <c r="G6181" s="259"/>
      <c r="H6181" s="259"/>
      <c r="I6181" s="259"/>
      <c r="J6181" s="259"/>
    </row>
    <row r="6182" spans="1:10">
      <c r="A6182" s="259"/>
      <c r="B6182" s="259"/>
      <c r="C6182" s="259"/>
      <c r="D6182" s="259"/>
      <c r="E6182" s="259"/>
      <c r="F6182" s="270"/>
      <c r="G6182" s="259"/>
      <c r="H6182" s="259"/>
      <c r="I6182" s="259"/>
      <c r="J6182" s="259"/>
    </row>
    <row r="6183" spans="1:10">
      <c r="A6183" s="259"/>
      <c r="B6183" s="259"/>
      <c r="C6183" s="259"/>
      <c r="D6183" s="259"/>
      <c r="E6183" s="259"/>
      <c r="F6183" s="270"/>
      <c r="G6183" s="259"/>
      <c r="H6183" s="259"/>
      <c r="I6183" s="259"/>
      <c r="J6183" s="259"/>
    </row>
    <row r="6184" spans="1:10">
      <c r="A6184" s="259"/>
      <c r="B6184" s="259"/>
      <c r="C6184" s="259"/>
      <c r="D6184" s="259"/>
      <c r="E6184" s="259"/>
      <c r="F6184" s="270"/>
      <c r="G6184" s="259"/>
      <c r="H6184" s="259"/>
      <c r="I6184" s="259"/>
      <c r="J6184" s="259"/>
    </row>
    <row r="6185" spans="1:10">
      <c r="A6185" s="259"/>
      <c r="B6185" s="259"/>
      <c r="C6185" s="259"/>
      <c r="D6185" s="259"/>
      <c r="E6185" s="259"/>
      <c r="F6185" s="270"/>
      <c r="G6185" s="259"/>
      <c r="H6185" s="259"/>
      <c r="I6185" s="259"/>
      <c r="J6185" s="259"/>
    </row>
    <row r="6186" spans="1:10">
      <c r="A6186" s="259"/>
      <c r="B6186" s="259"/>
      <c r="C6186" s="259"/>
      <c r="D6186" s="259"/>
      <c r="E6186" s="259"/>
      <c r="F6186" s="270"/>
      <c r="G6186" s="259"/>
      <c r="H6186" s="259"/>
      <c r="I6186" s="259"/>
      <c r="J6186" s="259"/>
    </row>
    <row r="6187" spans="1:10">
      <c r="A6187" s="259"/>
      <c r="B6187" s="259"/>
      <c r="C6187" s="259"/>
      <c r="D6187" s="259"/>
      <c r="E6187" s="259"/>
      <c r="F6187" s="270"/>
      <c r="G6187" s="259"/>
      <c r="H6187" s="259"/>
      <c r="I6187" s="259"/>
      <c r="J6187" s="259"/>
    </row>
    <row r="6188" spans="1:10">
      <c r="A6188" s="259"/>
      <c r="B6188" s="259"/>
      <c r="C6188" s="259"/>
      <c r="D6188" s="259"/>
      <c r="E6188" s="259"/>
      <c r="F6188" s="270"/>
      <c r="G6188" s="259"/>
      <c r="H6188" s="259"/>
      <c r="I6188" s="259"/>
      <c r="J6188" s="259"/>
    </row>
    <row r="6189" spans="1:10">
      <c r="A6189" s="259"/>
      <c r="B6189" s="259"/>
      <c r="C6189" s="259"/>
      <c r="D6189" s="259"/>
      <c r="E6189" s="259"/>
      <c r="F6189" s="270"/>
      <c r="G6189" s="259"/>
      <c r="H6189" s="259"/>
      <c r="I6189" s="259"/>
      <c r="J6189" s="259"/>
    </row>
    <row r="6190" spans="1:10">
      <c r="A6190" s="259"/>
      <c r="B6190" s="259"/>
      <c r="C6190" s="259"/>
      <c r="D6190" s="259"/>
      <c r="E6190" s="259"/>
      <c r="F6190" s="270"/>
      <c r="G6190" s="259"/>
      <c r="H6190" s="259"/>
      <c r="I6190" s="259"/>
      <c r="J6190" s="259"/>
    </row>
    <row r="6191" spans="1:10">
      <c r="A6191" s="259"/>
      <c r="B6191" s="259"/>
      <c r="C6191" s="259"/>
      <c r="D6191" s="259"/>
      <c r="E6191" s="259"/>
      <c r="F6191" s="270"/>
      <c r="G6191" s="259"/>
      <c r="H6191" s="259"/>
      <c r="I6191" s="259"/>
      <c r="J6191" s="259"/>
    </row>
    <row r="6192" spans="1:10">
      <c r="A6192" s="259"/>
      <c r="B6192" s="259"/>
      <c r="C6192" s="259"/>
      <c r="D6192" s="259"/>
      <c r="E6192" s="259"/>
      <c r="F6192" s="270"/>
      <c r="G6192" s="259"/>
      <c r="H6192" s="259"/>
      <c r="I6192" s="259"/>
      <c r="J6192" s="259"/>
    </row>
    <row r="6193" spans="1:10">
      <c r="A6193" s="259"/>
      <c r="B6193" s="259"/>
      <c r="C6193" s="259"/>
      <c r="D6193" s="259"/>
      <c r="E6193" s="259"/>
      <c r="F6193" s="270"/>
      <c r="G6193" s="259"/>
      <c r="H6193" s="259"/>
      <c r="I6193" s="259"/>
      <c r="J6193" s="259"/>
    </row>
    <row r="6194" spans="1:10">
      <c r="A6194" s="259"/>
      <c r="B6194" s="259"/>
      <c r="C6194" s="259"/>
      <c r="D6194" s="259"/>
      <c r="E6194" s="259"/>
      <c r="F6194" s="270"/>
      <c r="G6194" s="259"/>
      <c r="H6194" s="259"/>
      <c r="I6194" s="259"/>
      <c r="J6194" s="259"/>
    </row>
    <row r="6195" spans="1:10">
      <c r="A6195" s="259"/>
      <c r="B6195" s="259"/>
      <c r="C6195" s="259"/>
      <c r="D6195" s="259"/>
      <c r="E6195" s="259"/>
      <c r="F6195" s="270"/>
      <c r="G6195" s="259"/>
      <c r="H6195" s="259"/>
      <c r="I6195" s="259"/>
      <c r="J6195" s="259"/>
    </row>
    <row r="6196" spans="1:10">
      <c r="A6196" s="259"/>
      <c r="B6196" s="259"/>
      <c r="C6196" s="259"/>
      <c r="D6196" s="259"/>
      <c r="E6196" s="259"/>
      <c r="F6196" s="270"/>
      <c r="G6196" s="259"/>
      <c r="H6196" s="259"/>
      <c r="I6196" s="259"/>
      <c r="J6196" s="259"/>
    </row>
    <row r="6197" spans="1:10">
      <c r="A6197" s="259"/>
      <c r="B6197" s="259"/>
      <c r="C6197" s="259"/>
      <c r="D6197" s="259"/>
      <c r="E6197" s="259"/>
      <c r="F6197" s="270"/>
      <c r="G6197" s="259"/>
      <c r="H6197" s="259"/>
      <c r="I6197" s="259"/>
      <c r="J6197" s="259"/>
    </row>
    <row r="6198" spans="1:10">
      <c r="A6198" s="259"/>
      <c r="B6198" s="259"/>
      <c r="C6198" s="259"/>
      <c r="D6198" s="259"/>
      <c r="E6198" s="259"/>
      <c r="F6198" s="270"/>
      <c r="G6198" s="259"/>
      <c r="H6198" s="259"/>
      <c r="I6198" s="259"/>
      <c r="J6198" s="259"/>
    </row>
    <row r="6199" spans="1:10">
      <c r="A6199" s="259"/>
      <c r="B6199" s="259"/>
      <c r="C6199" s="259"/>
      <c r="D6199" s="259"/>
      <c r="E6199" s="259"/>
      <c r="F6199" s="270"/>
      <c r="G6199" s="259"/>
      <c r="H6199" s="259"/>
      <c r="I6199" s="259"/>
      <c r="J6199" s="259"/>
    </row>
    <row r="6200" spans="1:10">
      <c r="A6200" s="259"/>
      <c r="B6200" s="259"/>
      <c r="C6200" s="259"/>
      <c r="D6200" s="259"/>
      <c r="E6200" s="259"/>
      <c r="F6200" s="270"/>
      <c r="G6200" s="259"/>
      <c r="H6200" s="259"/>
      <c r="I6200" s="259"/>
      <c r="J6200" s="259"/>
    </row>
    <row r="6201" spans="1:10">
      <c r="A6201" s="259"/>
      <c r="B6201" s="259"/>
      <c r="C6201" s="259"/>
      <c r="D6201" s="259"/>
      <c r="E6201" s="259"/>
      <c r="F6201" s="270"/>
      <c r="G6201" s="259"/>
      <c r="H6201" s="259"/>
      <c r="I6201" s="259"/>
      <c r="J6201" s="259"/>
    </row>
    <row r="6202" spans="1:10">
      <c r="A6202" s="259"/>
      <c r="B6202" s="259"/>
      <c r="C6202" s="259"/>
      <c r="D6202" s="259"/>
      <c r="E6202" s="259"/>
      <c r="F6202" s="270"/>
      <c r="G6202" s="259"/>
      <c r="H6202" s="259"/>
      <c r="I6202" s="259"/>
      <c r="J6202" s="259"/>
    </row>
    <row r="6203" spans="1:10">
      <c r="A6203" s="259"/>
      <c r="B6203" s="259"/>
      <c r="C6203" s="259"/>
      <c r="D6203" s="259"/>
      <c r="E6203" s="259"/>
      <c r="F6203" s="270"/>
      <c r="G6203" s="259"/>
      <c r="H6203" s="259"/>
      <c r="I6203" s="259"/>
      <c r="J6203" s="259"/>
    </row>
    <row r="6204" spans="1:10">
      <c r="A6204" s="259"/>
      <c r="B6204" s="259"/>
      <c r="C6204" s="259"/>
      <c r="D6204" s="259"/>
      <c r="E6204" s="259"/>
      <c r="F6204" s="270"/>
      <c r="G6204" s="259"/>
      <c r="H6204" s="259"/>
      <c r="I6204" s="259"/>
      <c r="J6204" s="259"/>
    </row>
    <row r="6205" spans="1:10">
      <c r="A6205" s="259"/>
      <c r="B6205" s="259"/>
      <c r="C6205" s="259"/>
      <c r="D6205" s="259"/>
      <c r="E6205" s="259"/>
      <c r="F6205" s="270"/>
      <c r="G6205" s="259"/>
      <c r="H6205" s="259"/>
      <c r="I6205" s="259"/>
      <c r="J6205" s="259"/>
    </row>
    <row r="6206" spans="1:10">
      <c r="A6206" s="259"/>
      <c r="B6206" s="259"/>
      <c r="C6206" s="259"/>
      <c r="D6206" s="259"/>
      <c r="E6206" s="259"/>
      <c r="F6206" s="270"/>
      <c r="G6206" s="259"/>
      <c r="H6206" s="259"/>
      <c r="I6206" s="259"/>
      <c r="J6206" s="259"/>
    </row>
    <row r="6207" spans="1:10">
      <c r="A6207" s="259"/>
      <c r="B6207" s="259"/>
      <c r="C6207" s="259"/>
      <c r="D6207" s="259"/>
      <c r="E6207" s="259"/>
      <c r="F6207" s="270"/>
      <c r="G6207" s="259"/>
      <c r="H6207" s="259"/>
      <c r="I6207" s="259"/>
      <c r="J6207" s="259"/>
    </row>
    <row r="6208" spans="1:10">
      <c r="A6208" s="259"/>
      <c r="B6208" s="259"/>
      <c r="C6208" s="259"/>
      <c r="D6208" s="259"/>
      <c r="E6208" s="259"/>
      <c r="F6208" s="270"/>
      <c r="G6208" s="259"/>
      <c r="H6208" s="259"/>
      <c r="I6208" s="259"/>
      <c r="J6208" s="259"/>
    </row>
    <row r="6209" spans="1:10">
      <c r="A6209" s="259"/>
      <c r="B6209" s="259"/>
      <c r="C6209" s="259"/>
      <c r="D6209" s="259"/>
      <c r="E6209" s="259"/>
      <c r="F6209" s="270"/>
      <c r="G6209" s="259"/>
      <c r="H6209" s="259"/>
      <c r="I6209" s="259"/>
      <c r="J6209" s="259"/>
    </row>
    <row r="6210" spans="1:10">
      <c r="A6210" s="259"/>
      <c r="B6210" s="259"/>
      <c r="C6210" s="259"/>
      <c r="D6210" s="259"/>
      <c r="E6210" s="259"/>
      <c r="F6210" s="270"/>
      <c r="G6210" s="259"/>
      <c r="H6210" s="259"/>
      <c r="I6210" s="259"/>
      <c r="J6210" s="259"/>
    </row>
    <row r="6211" spans="1:10">
      <c r="A6211" s="259"/>
      <c r="B6211" s="259"/>
      <c r="C6211" s="259"/>
      <c r="D6211" s="259"/>
      <c r="E6211" s="259"/>
      <c r="F6211" s="270"/>
      <c r="G6211" s="259"/>
      <c r="H6211" s="259"/>
      <c r="I6211" s="259"/>
      <c r="J6211" s="259"/>
    </row>
    <row r="6212" spans="1:10">
      <c r="A6212" s="259"/>
      <c r="B6212" s="259"/>
      <c r="C6212" s="259"/>
      <c r="D6212" s="259"/>
      <c r="E6212" s="259"/>
      <c r="F6212" s="270"/>
      <c r="G6212" s="259"/>
      <c r="H6212" s="259"/>
      <c r="I6212" s="259"/>
      <c r="J6212" s="259"/>
    </row>
    <row r="6213" spans="1:10">
      <c r="A6213" s="259"/>
      <c r="B6213" s="259"/>
      <c r="C6213" s="259"/>
      <c r="D6213" s="259"/>
      <c r="E6213" s="259"/>
      <c r="F6213" s="270"/>
      <c r="G6213" s="259"/>
      <c r="H6213" s="259"/>
      <c r="I6213" s="259"/>
      <c r="J6213" s="259"/>
    </row>
    <row r="6214" spans="1:10">
      <c r="A6214" s="259"/>
      <c r="B6214" s="259"/>
      <c r="C6214" s="259"/>
      <c r="D6214" s="259"/>
      <c r="E6214" s="259"/>
      <c r="F6214" s="270"/>
      <c r="G6214" s="259"/>
      <c r="H6214" s="259"/>
      <c r="I6214" s="259"/>
      <c r="J6214" s="259"/>
    </row>
    <row r="6215" spans="1:10">
      <c r="A6215" s="259"/>
      <c r="B6215" s="259"/>
      <c r="C6215" s="259"/>
      <c r="D6215" s="259"/>
      <c r="E6215" s="259"/>
      <c r="F6215" s="270"/>
      <c r="G6215" s="259"/>
      <c r="H6215" s="259"/>
      <c r="I6215" s="259"/>
      <c r="J6215" s="259"/>
    </row>
    <row r="6216" spans="1:10">
      <c r="A6216" s="259"/>
      <c r="B6216" s="259"/>
      <c r="C6216" s="259"/>
      <c r="D6216" s="259"/>
      <c r="E6216" s="259"/>
      <c r="F6216" s="270"/>
      <c r="G6216" s="259"/>
      <c r="H6216" s="259"/>
      <c r="I6216" s="259"/>
      <c r="J6216" s="259"/>
    </row>
    <row r="6217" spans="1:10">
      <c r="A6217" s="259"/>
      <c r="B6217" s="259"/>
      <c r="C6217" s="259"/>
      <c r="D6217" s="259"/>
      <c r="E6217" s="259"/>
      <c r="F6217" s="270"/>
      <c r="G6217" s="259"/>
      <c r="H6217" s="259"/>
      <c r="I6217" s="259"/>
      <c r="J6217" s="259"/>
    </row>
    <row r="6218" spans="1:10">
      <c r="A6218" s="259"/>
      <c r="B6218" s="259"/>
      <c r="C6218" s="259"/>
      <c r="D6218" s="259"/>
      <c r="E6218" s="259"/>
      <c r="F6218" s="270"/>
      <c r="G6218" s="259"/>
      <c r="H6218" s="259"/>
      <c r="I6218" s="259"/>
      <c r="J6218" s="259"/>
    </row>
    <row r="6219" spans="1:10">
      <c r="A6219" s="259"/>
      <c r="B6219" s="259"/>
      <c r="C6219" s="259"/>
      <c r="D6219" s="259"/>
      <c r="E6219" s="259"/>
      <c r="F6219" s="270"/>
      <c r="G6219" s="259"/>
      <c r="H6219" s="259"/>
      <c r="I6219" s="259"/>
      <c r="J6219" s="259"/>
    </row>
    <row r="6220" spans="1:10">
      <c r="A6220" s="259"/>
      <c r="B6220" s="259"/>
      <c r="C6220" s="259"/>
      <c r="D6220" s="259"/>
      <c r="E6220" s="259"/>
      <c r="F6220" s="270"/>
      <c r="G6220" s="259"/>
      <c r="H6220" s="259"/>
      <c r="I6220" s="259"/>
      <c r="J6220" s="259"/>
    </row>
    <row r="6221" spans="1:10">
      <c r="A6221" s="259"/>
      <c r="B6221" s="259"/>
      <c r="C6221" s="259"/>
      <c r="D6221" s="259"/>
      <c r="E6221" s="259"/>
      <c r="F6221" s="270"/>
      <c r="G6221" s="259"/>
      <c r="H6221" s="259"/>
      <c r="I6221" s="259"/>
      <c r="J6221" s="259"/>
    </row>
    <row r="6222" spans="1:10">
      <c r="A6222" s="259"/>
      <c r="B6222" s="259"/>
      <c r="C6222" s="259"/>
      <c r="D6222" s="259"/>
      <c r="E6222" s="259"/>
      <c r="F6222" s="270"/>
      <c r="G6222" s="259"/>
      <c r="H6222" s="259"/>
      <c r="I6222" s="259"/>
      <c r="J6222" s="259"/>
    </row>
    <row r="6223" spans="1:10">
      <c r="A6223" s="259"/>
      <c r="B6223" s="259"/>
      <c r="C6223" s="259"/>
      <c r="D6223" s="259"/>
      <c r="E6223" s="259"/>
      <c r="F6223" s="270"/>
      <c r="G6223" s="259"/>
      <c r="H6223" s="259"/>
      <c r="I6223" s="259"/>
      <c r="J6223" s="259"/>
    </row>
    <row r="6224" spans="1:10">
      <c r="A6224" s="259"/>
      <c r="B6224" s="259"/>
      <c r="C6224" s="259"/>
      <c r="D6224" s="259"/>
      <c r="E6224" s="259"/>
      <c r="F6224" s="270"/>
      <c r="G6224" s="259"/>
      <c r="H6224" s="259"/>
      <c r="I6224" s="259"/>
      <c r="J6224" s="259"/>
    </row>
    <row r="6225" spans="1:10">
      <c r="A6225" s="259"/>
      <c r="B6225" s="259"/>
      <c r="C6225" s="259"/>
      <c r="D6225" s="259"/>
      <c r="E6225" s="259"/>
      <c r="F6225" s="270"/>
      <c r="G6225" s="259"/>
      <c r="H6225" s="259"/>
      <c r="I6225" s="259"/>
      <c r="J6225" s="259"/>
    </row>
    <row r="6226" spans="1:10">
      <c r="A6226" s="259"/>
      <c r="B6226" s="259"/>
      <c r="C6226" s="259"/>
      <c r="D6226" s="259"/>
      <c r="E6226" s="259"/>
      <c r="F6226" s="270"/>
      <c r="G6226" s="259"/>
      <c r="H6226" s="259"/>
      <c r="I6226" s="259"/>
      <c r="J6226" s="259"/>
    </row>
    <row r="6227" spans="1:10">
      <c r="A6227" s="259"/>
      <c r="B6227" s="259"/>
      <c r="C6227" s="259"/>
      <c r="D6227" s="259"/>
      <c r="E6227" s="259"/>
      <c r="F6227" s="270"/>
      <c r="G6227" s="259"/>
      <c r="H6227" s="259"/>
      <c r="I6227" s="259"/>
      <c r="J6227" s="259"/>
    </row>
    <row r="6228" spans="1:10">
      <c r="A6228" s="259"/>
      <c r="B6228" s="259"/>
      <c r="C6228" s="259"/>
      <c r="D6228" s="259"/>
      <c r="E6228" s="259"/>
      <c r="F6228" s="270"/>
      <c r="G6228" s="259"/>
      <c r="H6228" s="259"/>
      <c r="I6228" s="259"/>
      <c r="J6228" s="259"/>
    </row>
    <row r="6229" spans="1:10">
      <c r="A6229" s="259"/>
      <c r="B6229" s="259"/>
      <c r="C6229" s="259"/>
      <c r="D6229" s="259"/>
      <c r="E6229" s="259"/>
      <c r="F6229" s="270"/>
      <c r="G6229" s="259"/>
      <c r="H6229" s="259"/>
      <c r="I6229" s="259"/>
      <c r="J6229" s="259"/>
    </row>
    <row r="6230" spans="1:10">
      <c r="A6230" s="259"/>
      <c r="B6230" s="259"/>
      <c r="C6230" s="259"/>
      <c r="D6230" s="259"/>
      <c r="E6230" s="259"/>
      <c r="F6230" s="270"/>
      <c r="G6230" s="259"/>
      <c r="H6230" s="259"/>
      <c r="I6230" s="259"/>
      <c r="J6230" s="259"/>
    </row>
    <row r="6231" spans="1:10">
      <c r="A6231" s="259"/>
      <c r="B6231" s="259"/>
      <c r="C6231" s="259"/>
      <c r="D6231" s="259"/>
      <c r="E6231" s="259"/>
      <c r="F6231" s="270"/>
      <c r="G6231" s="259"/>
      <c r="H6231" s="259"/>
      <c r="I6231" s="259"/>
      <c r="J6231" s="259"/>
    </row>
    <row r="6232" spans="1:10">
      <c r="A6232" s="259"/>
      <c r="B6232" s="259"/>
      <c r="C6232" s="259"/>
      <c r="D6232" s="259"/>
      <c r="E6232" s="259"/>
      <c r="F6232" s="270"/>
      <c r="G6232" s="259"/>
      <c r="H6232" s="259"/>
      <c r="I6232" s="259"/>
      <c r="J6232" s="259"/>
    </row>
    <row r="6233" spans="1:10">
      <c r="A6233" s="259"/>
      <c r="B6233" s="259"/>
      <c r="C6233" s="259"/>
      <c r="D6233" s="259"/>
      <c r="E6233" s="259"/>
      <c r="F6233" s="270"/>
      <c r="G6233" s="259"/>
      <c r="H6233" s="259"/>
      <c r="I6233" s="259"/>
      <c r="J6233" s="259"/>
    </row>
    <row r="6234" spans="1:10">
      <c r="A6234" s="259"/>
      <c r="B6234" s="259"/>
      <c r="C6234" s="259"/>
      <c r="D6234" s="259"/>
      <c r="E6234" s="259"/>
      <c r="F6234" s="270"/>
      <c r="G6234" s="259"/>
      <c r="H6234" s="259"/>
      <c r="I6234" s="259"/>
      <c r="J6234" s="259"/>
    </row>
    <row r="6235" spans="1:10">
      <c r="A6235" s="259"/>
      <c r="B6235" s="259"/>
      <c r="C6235" s="259"/>
      <c r="D6235" s="259"/>
      <c r="E6235" s="259"/>
      <c r="F6235" s="270"/>
      <c r="G6235" s="259"/>
      <c r="H6235" s="259"/>
      <c r="I6235" s="259"/>
      <c r="J6235" s="259"/>
    </row>
    <row r="6236" spans="1:10">
      <c r="A6236" s="259"/>
      <c r="B6236" s="259"/>
      <c r="C6236" s="259"/>
      <c r="D6236" s="259"/>
      <c r="E6236" s="259"/>
      <c r="F6236" s="270"/>
      <c r="G6236" s="259"/>
      <c r="H6236" s="259"/>
      <c r="I6236" s="259"/>
      <c r="J6236" s="259"/>
    </row>
    <row r="6237" spans="1:10">
      <c r="A6237" s="259"/>
      <c r="B6237" s="259"/>
      <c r="C6237" s="259"/>
      <c r="D6237" s="259"/>
      <c r="E6237" s="259"/>
      <c r="F6237" s="270"/>
      <c r="G6237" s="259"/>
      <c r="H6237" s="259"/>
      <c r="I6237" s="259"/>
      <c r="J6237" s="259"/>
    </row>
    <row r="6238" spans="1:10">
      <c r="A6238" s="259"/>
      <c r="B6238" s="259"/>
      <c r="C6238" s="259"/>
      <c r="D6238" s="259"/>
      <c r="E6238" s="259"/>
      <c r="F6238" s="270"/>
      <c r="G6238" s="259"/>
      <c r="H6238" s="259"/>
      <c r="I6238" s="259"/>
      <c r="J6238" s="259"/>
    </row>
    <row r="6239" spans="1:10">
      <c r="A6239" s="259"/>
      <c r="B6239" s="259"/>
      <c r="C6239" s="259"/>
      <c r="D6239" s="259"/>
      <c r="E6239" s="259"/>
      <c r="F6239" s="270"/>
      <c r="G6239" s="259"/>
      <c r="H6239" s="259"/>
      <c r="I6239" s="259"/>
      <c r="J6239" s="259"/>
    </row>
    <row r="6240" spans="1:10">
      <c r="A6240" s="259"/>
      <c r="B6240" s="259"/>
      <c r="C6240" s="259"/>
      <c r="D6240" s="259"/>
      <c r="E6240" s="259"/>
      <c r="F6240" s="270"/>
      <c r="G6240" s="259"/>
      <c r="H6240" s="259"/>
      <c r="I6240" s="259"/>
      <c r="J6240" s="259"/>
    </row>
    <row r="6241" spans="1:10">
      <c r="A6241" s="259"/>
      <c r="B6241" s="259"/>
      <c r="C6241" s="259"/>
      <c r="D6241" s="259"/>
      <c r="E6241" s="259"/>
      <c r="F6241" s="270"/>
      <c r="G6241" s="259"/>
      <c r="H6241" s="259"/>
      <c r="I6241" s="259"/>
      <c r="J6241" s="259"/>
    </row>
    <row r="6242" spans="1:10">
      <c r="A6242" s="259"/>
      <c r="B6242" s="259"/>
      <c r="C6242" s="259"/>
      <c r="D6242" s="259"/>
      <c r="E6242" s="259"/>
      <c r="F6242" s="270"/>
      <c r="G6242" s="259"/>
      <c r="H6242" s="259"/>
      <c r="I6242" s="259"/>
      <c r="J6242" s="259"/>
    </row>
    <row r="6243" spans="1:10">
      <c r="A6243" s="259"/>
      <c r="B6243" s="259"/>
      <c r="C6243" s="259"/>
      <c r="D6243" s="259"/>
      <c r="E6243" s="259"/>
      <c r="F6243" s="270"/>
      <c r="G6243" s="259"/>
      <c r="H6243" s="259"/>
      <c r="I6243" s="259"/>
      <c r="J6243" s="259"/>
    </row>
    <row r="6244" spans="1:10">
      <c r="A6244" s="259"/>
      <c r="B6244" s="259"/>
      <c r="C6244" s="259"/>
      <c r="D6244" s="259"/>
      <c r="E6244" s="259"/>
      <c r="F6244" s="270"/>
      <c r="G6244" s="259"/>
      <c r="H6244" s="259"/>
      <c r="I6244" s="259"/>
      <c r="J6244" s="259"/>
    </row>
    <row r="6245" spans="1:10">
      <c r="A6245" s="259"/>
      <c r="B6245" s="259"/>
      <c r="C6245" s="259"/>
      <c r="D6245" s="259"/>
      <c r="E6245" s="259"/>
      <c r="F6245" s="270"/>
      <c r="G6245" s="259"/>
      <c r="H6245" s="259"/>
      <c r="I6245" s="259"/>
      <c r="J6245" s="259"/>
    </row>
    <row r="6246" spans="1:10">
      <c r="A6246" s="259"/>
      <c r="B6246" s="259"/>
      <c r="C6246" s="259"/>
      <c r="D6246" s="259"/>
      <c r="E6246" s="259"/>
      <c r="F6246" s="270"/>
      <c r="G6246" s="259"/>
      <c r="H6246" s="259"/>
      <c r="I6246" s="259"/>
      <c r="J6246" s="259"/>
    </row>
    <row r="6247" spans="1:10">
      <c r="A6247" s="259"/>
      <c r="B6247" s="259"/>
      <c r="C6247" s="259"/>
      <c r="D6247" s="259"/>
      <c r="E6247" s="259"/>
      <c r="F6247" s="270"/>
      <c r="G6247" s="259"/>
      <c r="H6247" s="259"/>
      <c r="I6247" s="259"/>
      <c r="J6247" s="259"/>
    </row>
    <row r="6248" spans="1:10">
      <c r="A6248" s="259"/>
      <c r="B6248" s="259"/>
      <c r="C6248" s="259"/>
      <c r="D6248" s="259"/>
      <c r="E6248" s="259"/>
      <c r="F6248" s="270"/>
      <c r="G6248" s="259"/>
      <c r="H6248" s="259"/>
      <c r="I6248" s="259"/>
      <c r="J6248" s="259"/>
    </row>
    <row r="6249" spans="1:10">
      <c r="A6249" s="259"/>
      <c r="B6249" s="259"/>
      <c r="C6249" s="259"/>
      <c r="D6249" s="259"/>
      <c r="E6249" s="259"/>
      <c r="F6249" s="270"/>
      <c r="G6249" s="259"/>
      <c r="H6249" s="259"/>
      <c r="I6249" s="259"/>
      <c r="J6249" s="259"/>
    </row>
    <row r="6250" spans="1:10">
      <c r="A6250" s="259"/>
      <c r="B6250" s="259"/>
      <c r="C6250" s="259"/>
      <c r="D6250" s="259"/>
      <c r="E6250" s="259"/>
      <c r="F6250" s="270"/>
      <c r="G6250" s="259"/>
      <c r="H6250" s="259"/>
      <c r="I6250" s="259"/>
      <c r="J6250" s="259"/>
    </row>
    <row r="6251" spans="1:10">
      <c r="A6251" s="259"/>
      <c r="B6251" s="259"/>
      <c r="C6251" s="259"/>
      <c r="D6251" s="259"/>
      <c r="E6251" s="259"/>
      <c r="F6251" s="270"/>
      <c r="G6251" s="259"/>
      <c r="H6251" s="259"/>
      <c r="I6251" s="259"/>
      <c r="J6251" s="259"/>
    </row>
    <row r="6252" spans="1:10">
      <c r="A6252" s="259"/>
      <c r="B6252" s="259"/>
      <c r="C6252" s="259"/>
      <c r="D6252" s="259"/>
      <c r="E6252" s="259"/>
      <c r="F6252" s="270"/>
      <c r="G6252" s="259"/>
      <c r="H6252" s="259"/>
      <c r="I6252" s="259"/>
      <c r="J6252" s="259"/>
    </row>
    <row r="6253" spans="1:10">
      <c r="A6253" s="259"/>
      <c r="B6253" s="259"/>
      <c r="C6253" s="259"/>
      <c r="D6253" s="259"/>
      <c r="E6253" s="259"/>
      <c r="F6253" s="270"/>
      <c r="G6253" s="259"/>
      <c r="H6253" s="259"/>
      <c r="I6253" s="259"/>
      <c r="J6253" s="259"/>
    </row>
    <row r="6254" spans="1:10">
      <c r="A6254" s="259"/>
      <c r="B6254" s="259"/>
      <c r="C6254" s="259"/>
      <c r="D6254" s="259"/>
      <c r="E6254" s="259"/>
      <c r="F6254" s="270"/>
      <c r="G6254" s="259"/>
      <c r="H6254" s="259"/>
      <c r="I6254" s="259"/>
      <c r="J6254" s="259"/>
    </row>
    <row r="6255" spans="1:10">
      <c r="A6255" s="259"/>
      <c r="B6255" s="259"/>
      <c r="C6255" s="259"/>
      <c r="D6255" s="259"/>
      <c r="E6255" s="259"/>
      <c r="F6255" s="270"/>
      <c r="G6255" s="259"/>
      <c r="H6255" s="259"/>
      <c r="I6255" s="259"/>
      <c r="J6255" s="259"/>
    </row>
    <row r="6256" spans="1:10">
      <c r="A6256" s="259"/>
      <c r="B6256" s="259"/>
      <c r="C6256" s="259"/>
      <c r="D6256" s="259"/>
      <c r="E6256" s="259"/>
      <c r="F6256" s="270"/>
      <c r="G6256" s="259"/>
      <c r="H6256" s="259"/>
      <c r="I6256" s="259"/>
      <c r="J6256" s="259"/>
    </row>
    <row r="6257" spans="1:10">
      <c r="A6257" s="259"/>
      <c r="B6257" s="259"/>
      <c r="C6257" s="259"/>
      <c r="D6257" s="259"/>
      <c r="E6257" s="259"/>
      <c r="F6257" s="270"/>
      <c r="G6257" s="259"/>
      <c r="H6257" s="259"/>
      <c r="I6257" s="259"/>
      <c r="J6257" s="259"/>
    </row>
    <row r="6258" spans="1:10">
      <c r="A6258" s="259"/>
      <c r="B6258" s="259"/>
      <c r="C6258" s="259"/>
      <c r="D6258" s="259"/>
      <c r="E6258" s="259"/>
      <c r="F6258" s="270"/>
      <c r="G6258" s="259"/>
      <c r="H6258" s="259"/>
      <c r="I6258" s="259"/>
      <c r="J6258" s="259"/>
    </row>
    <row r="6259" spans="1:10">
      <c r="A6259" s="259"/>
      <c r="B6259" s="259"/>
      <c r="C6259" s="259"/>
      <c r="D6259" s="259"/>
      <c r="E6259" s="259"/>
      <c r="F6259" s="270"/>
      <c r="G6259" s="259"/>
      <c r="H6259" s="259"/>
      <c r="I6259" s="259"/>
      <c r="J6259" s="259"/>
    </row>
    <row r="6260" spans="1:10">
      <c r="A6260" s="259"/>
      <c r="B6260" s="259"/>
      <c r="C6260" s="259"/>
      <c r="D6260" s="259"/>
      <c r="E6260" s="259"/>
      <c r="F6260" s="270"/>
      <c r="G6260" s="259"/>
      <c r="H6260" s="259"/>
      <c r="I6260" s="259"/>
      <c r="J6260" s="259"/>
    </row>
    <row r="6261" spans="1:10">
      <c r="A6261" s="259"/>
      <c r="B6261" s="259"/>
      <c r="C6261" s="259"/>
      <c r="D6261" s="259"/>
      <c r="E6261" s="259"/>
      <c r="F6261" s="270"/>
      <c r="G6261" s="259"/>
      <c r="H6261" s="259"/>
      <c r="I6261" s="259"/>
      <c r="J6261" s="259"/>
    </row>
    <row r="6262" spans="1:10">
      <c r="A6262" s="259"/>
      <c r="B6262" s="259"/>
      <c r="C6262" s="259"/>
      <c r="D6262" s="259"/>
      <c r="E6262" s="259"/>
      <c r="F6262" s="270"/>
      <c r="G6262" s="259"/>
      <c r="H6262" s="259"/>
      <c r="I6262" s="259"/>
      <c r="J6262" s="259"/>
    </row>
    <row r="6263" spans="1:10">
      <c r="A6263" s="259"/>
      <c r="B6263" s="259"/>
      <c r="C6263" s="259"/>
      <c r="D6263" s="259"/>
      <c r="E6263" s="259"/>
      <c r="F6263" s="270"/>
      <c r="G6263" s="259"/>
      <c r="H6263" s="259"/>
      <c r="I6263" s="259"/>
      <c r="J6263" s="259"/>
    </row>
    <row r="6264" spans="1:10">
      <c r="A6264" s="259"/>
      <c r="B6264" s="259"/>
      <c r="C6264" s="259"/>
      <c r="D6264" s="259"/>
      <c r="E6264" s="259"/>
      <c r="F6264" s="270"/>
      <c r="G6264" s="259"/>
      <c r="H6264" s="259"/>
      <c r="I6264" s="259"/>
      <c r="J6264" s="259"/>
    </row>
    <row r="6265" spans="1:10">
      <c r="A6265" s="259"/>
      <c r="B6265" s="259"/>
      <c r="C6265" s="259"/>
      <c r="D6265" s="259"/>
      <c r="E6265" s="259"/>
      <c r="F6265" s="270"/>
      <c r="G6265" s="259"/>
      <c r="H6265" s="259"/>
      <c r="I6265" s="259"/>
      <c r="J6265" s="259"/>
    </row>
    <row r="6266" spans="1:10">
      <c r="A6266" s="259"/>
      <c r="B6266" s="259"/>
      <c r="C6266" s="259"/>
      <c r="D6266" s="259"/>
      <c r="E6266" s="259"/>
      <c r="F6266" s="270"/>
      <c r="G6266" s="259"/>
      <c r="H6266" s="259"/>
      <c r="I6266" s="259"/>
      <c r="J6266" s="259"/>
    </row>
    <row r="6267" spans="1:10">
      <c r="A6267" s="259"/>
      <c r="B6267" s="259"/>
      <c r="C6267" s="259"/>
      <c r="D6267" s="259"/>
      <c r="E6267" s="259"/>
      <c r="F6267" s="270"/>
      <c r="G6267" s="259"/>
      <c r="H6267" s="259"/>
      <c r="I6267" s="259"/>
      <c r="J6267" s="259"/>
    </row>
    <row r="6268" spans="1:10">
      <c r="A6268" s="259"/>
      <c r="B6268" s="259"/>
      <c r="C6268" s="259"/>
      <c r="D6268" s="259"/>
      <c r="E6268" s="259"/>
      <c r="F6268" s="270"/>
      <c r="G6268" s="259"/>
      <c r="H6268" s="259"/>
      <c r="I6268" s="259"/>
      <c r="J6268" s="259"/>
    </row>
    <row r="6269" spans="1:10">
      <c r="A6269" s="259"/>
      <c r="B6269" s="259"/>
      <c r="C6269" s="259"/>
      <c r="D6269" s="259"/>
      <c r="E6269" s="259"/>
      <c r="F6269" s="270"/>
      <c r="G6269" s="259"/>
      <c r="H6269" s="259"/>
      <c r="I6269" s="259"/>
      <c r="J6269" s="259"/>
    </row>
    <row r="6270" spans="1:10">
      <c r="A6270" s="259"/>
      <c r="B6270" s="259"/>
      <c r="C6270" s="259"/>
      <c r="D6270" s="259"/>
      <c r="E6270" s="259"/>
      <c r="F6270" s="270"/>
      <c r="G6270" s="259"/>
      <c r="H6270" s="259"/>
      <c r="I6270" s="259"/>
      <c r="J6270" s="259"/>
    </row>
    <row r="6271" spans="1:10">
      <c r="A6271" s="259"/>
      <c r="B6271" s="259"/>
      <c r="C6271" s="259"/>
      <c r="D6271" s="259"/>
      <c r="E6271" s="259"/>
      <c r="F6271" s="270"/>
      <c r="G6271" s="259"/>
      <c r="H6271" s="259"/>
      <c r="I6271" s="259"/>
      <c r="J6271" s="259"/>
    </row>
    <row r="6272" spans="1:10">
      <c r="A6272" s="259"/>
      <c r="B6272" s="259"/>
      <c r="C6272" s="259"/>
      <c r="D6272" s="259"/>
      <c r="E6272" s="259"/>
      <c r="F6272" s="270"/>
      <c r="G6272" s="259"/>
      <c r="H6272" s="259"/>
      <c r="I6272" s="259"/>
      <c r="J6272" s="259"/>
    </row>
    <row r="6273" spans="1:10">
      <c r="A6273" s="259"/>
      <c r="B6273" s="259"/>
      <c r="C6273" s="259"/>
      <c r="D6273" s="259"/>
      <c r="E6273" s="259"/>
      <c r="F6273" s="270"/>
      <c r="G6273" s="259"/>
      <c r="H6273" s="259"/>
      <c r="I6273" s="259"/>
      <c r="J6273" s="259"/>
    </row>
    <row r="6274" spans="1:10">
      <c r="A6274" s="259"/>
      <c r="B6274" s="259"/>
      <c r="C6274" s="259"/>
      <c r="D6274" s="259"/>
      <c r="E6274" s="259"/>
      <c r="F6274" s="270"/>
      <c r="G6274" s="259"/>
      <c r="H6274" s="259"/>
      <c r="I6274" s="259"/>
      <c r="J6274" s="259"/>
    </row>
    <row r="6275" spans="1:10">
      <c r="A6275" s="259"/>
      <c r="B6275" s="259"/>
      <c r="C6275" s="259"/>
      <c r="D6275" s="259"/>
      <c r="E6275" s="259"/>
      <c r="F6275" s="270"/>
      <c r="G6275" s="259"/>
      <c r="H6275" s="259"/>
      <c r="I6275" s="259"/>
      <c r="J6275" s="259"/>
    </row>
    <row r="6276" spans="1:10">
      <c r="A6276" s="259"/>
      <c r="B6276" s="259"/>
      <c r="C6276" s="259"/>
      <c r="D6276" s="259"/>
      <c r="E6276" s="259"/>
      <c r="F6276" s="270"/>
      <c r="G6276" s="259"/>
      <c r="H6276" s="259"/>
      <c r="I6276" s="259"/>
      <c r="J6276" s="259"/>
    </row>
    <row r="6277" spans="1:10">
      <c r="A6277" s="259"/>
      <c r="B6277" s="259"/>
      <c r="C6277" s="259"/>
      <c r="D6277" s="259"/>
      <c r="E6277" s="259"/>
      <c r="F6277" s="270"/>
      <c r="G6277" s="259"/>
      <c r="H6277" s="259"/>
      <c r="I6277" s="259"/>
      <c r="J6277" s="259"/>
    </row>
    <row r="6278" spans="1:10">
      <c r="A6278" s="259"/>
      <c r="B6278" s="259"/>
      <c r="C6278" s="259"/>
      <c r="D6278" s="259"/>
      <c r="E6278" s="259"/>
      <c r="F6278" s="270"/>
      <c r="G6278" s="259"/>
      <c r="H6278" s="259"/>
      <c r="I6278" s="259"/>
      <c r="J6278" s="259"/>
    </row>
    <row r="6279" spans="1:10">
      <c r="A6279" s="259"/>
      <c r="B6279" s="259"/>
      <c r="C6279" s="259"/>
      <c r="D6279" s="259"/>
      <c r="E6279" s="259"/>
      <c r="F6279" s="270"/>
      <c r="G6279" s="259"/>
      <c r="H6279" s="259"/>
      <c r="I6279" s="259"/>
      <c r="J6279" s="259"/>
    </row>
    <row r="6280" spans="1:10">
      <c r="A6280" s="259"/>
      <c r="B6280" s="259"/>
      <c r="C6280" s="259"/>
      <c r="D6280" s="259"/>
      <c r="E6280" s="259"/>
      <c r="F6280" s="270"/>
      <c r="G6280" s="259"/>
      <c r="H6280" s="259"/>
      <c r="I6280" s="259"/>
      <c r="J6280" s="259"/>
    </row>
    <row r="6281" spans="1:10">
      <c r="A6281" s="259"/>
      <c r="B6281" s="259"/>
      <c r="C6281" s="259"/>
      <c r="D6281" s="259"/>
      <c r="E6281" s="259"/>
      <c r="F6281" s="270"/>
      <c r="G6281" s="259"/>
      <c r="H6281" s="259"/>
      <c r="I6281" s="259"/>
      <c r="J6281" s="259"/>
    </row>
    <row r="6282" spans="1:10">
      <c r="A6282" s="259"/>
      <c r="B6282" s="259"/>
      <c r="C6282" s="259"/>
      <c r="D6282" s="259"/>
      <c r="E6282" s="259"/>
      <c r="F6282" s="270"/>
      <c r="G6282" s="259"/>
      <c r="H6282" s="259"/>
      <c r="I6282" s="259"/>
      <c r="J6282" s="259"/>
    </row>
    <row r="6283" spans="1:10">
      <c r="A6283" s="259"/>
      <c r="B6283" s="259"/>
      <c r="C6283" s="259"/>
      <c r="D6283" s="259"/>
      <c r="E6283" s="259"/>
      <c r="F6283" s="270"/>
      <c r="G6283" s="259"/>
      <c r="H6283" s="259"/>
      <c r="I6283" s="259"/>
      <c r="J6283" s="259"/>
    </row>
    <row r="6284" spans="1:10">
      <c r="A6284" s="259"/>
      <c r="B6284" s="259"/>
      <c r="C6284" s="259"/>
      <c r="D6284" s="259"/>
      <c r="E6284" s="259"/>
      <c r="F6284" s="270"/>
      <c r="G6284" s="259"/>
      <c r="H6284" s="259"/>
      <c r="I6284" s="259"/>
      <c r="J6284" s="259"/>
    </row>
    <row r="6285" spans="1:10">
      <c r="A6285" s="259"/>
      <c r="B6285" s="259"/>
      <c r="C6285" s="259"/>
      <c r="D6285" s="259"/>
      <c r="E6285" s="259"/>
      <c r="F6285" s="270"/>
      <c r="G6285" s="259"/>
      <c r="H6285" s="259"/>
      <c r="I6285" s="259"/>
      <c r="J6285" s="259"/>
    </row>
    <row r="6286" spans="1:10">
      <c r="A6286" s="259"/>
      <c r="B6286" s="259"/>
      <c r="C6286" s="259"/>
      <c r="D6286" s="259"/>
      <c r="E6286" s="259"/>
      <c r="F6286" s="270"/>
      <c r="G6286" s="259"/>
      <c r="H6286" s="259"/>
      <c r="I6286" s="259"/>
      <c r="J6286" s="259"/>
    </row>
    <row r="6287" spans="1:10">
      <c r="A6287" s="259"/>
      <c r="B6287" s="259"/>
      <c r="C6287" s="259"/>
      <c r="D6287" s="259"/>
      <c r="E6287" s="259"/>
      <c r="F6287" s="270"/>
      <c r="G6287" s="259"/>
      <c r="H6287" s="259"/>
      <c r="I6287" s="259"/>
      <c r="J6287" s="259"/>
    </row>
    <row r="6288" spans="1:10">
      <c r="A6288" s="259"/>
      <c r="B6288" s="259"/>
      <c r="C6288" s="259"/>
      <c r="D6288" s="259"/>
      <c r="E6288" s="259"/>
      <c r="F6288" s="270"/>
      <c r="G6288" s="259"/>
      <c r="H6288" s="259"/>
      <c r="I6288" s="259"/>
      <c r="J6288" s="259"/>
    </row>
    <row r="6289" spans="1:10">
      <c r="A6289" s="259"/>
      <c r="B6289" s="259"/>
      <c r="C6289" s="259"/>
      <c r="D6289" s="259"/>
      <c r="E6289" s="259"/>
      <c r="F6289" s="270"/>
      <c r="G6289" s="259"/>
      <c r="H6289" s="259"/>
      <c r="I6289" s="259"/>
      <c r="J6289" s="259"/>
    </row>
    <row r="6290" spans="1:10">
      <c r="A6290" s="259"/>
      <c r="B6290" s="259"/>
      <c r="C6290" s="259"/>
      <c r="D6290" s="259"/>
      <c r="E6290" s="259"/>
      <c r="F6290" s="270"/>
      <c r="G6290" s="259"/>
      <c r="H6290" s="259"/>
      <c r="I6290" s="259"/>
      <c r="J6290" s="259"/>
    </row>
    <row r="6291" spans="1:10">
      <c r="A6291" s="259"/>
      <c r="B6291" s="259"/>
      <c r="C6291" s="259"/>
      <c r="D6291" s="259"/>
      <c r="E6291" s="259"/>
      <c r="F6291" s="270"/>
      <c r="G6291" s="259"/>
      <c r="H6291" s="259"/>
      <c r="I6291" s="259"/>
      <c r="J6291" s="259"/>
    </row>
    <row r="6292" spans="1:10">
      <c r="A6292" s="259"/>
      <c r="B6292" s="259"/>
      <c r="C6292" s="259"/>
      <c r="D6292" s="259"/>
      <c r="E6292" s="259"/>
      <c r="F6292" s="270"/>
      <c r="G6292" s="259"/>
      <c r="H6292" s="259"/>
      <c r="I6292" s="259"/>
      <c r="J6292" s="259"/>
    </row>
    <row r="6293" spans="1:10">
      <c r="A6293" s="259"/>
      <c r="B6293" s="259"/>
      <c r="C6293" s="259"/>
      <c r="D6293" s="259"/>
      <c r="E6293" s="259"/>
      <c r="F6293" s="270"/>
      <c r="G6293" s="259"/>
      <c r="H6293" s="259"/>
      <c r="I6293" s="259"/>
      <c r="J6293" s="259"/>
    </row>
    <row r="6294" spans="1:10">
      <c r="A6294" s="259"/>
      <c r="B6294" s="259"/>
      <c r="C6294" s="259"/>
      <c r="D6294" s="259"/>
      <c r="E6294" s="259"/>
      <c r="F6294" s="270"/>
      <c r="G6294" s="259"/>
      <c r="H6294" s="259"/>
      <c r="I6294" s="259"/>
      <c r="J6294" s="259"/>
    </row>
    <row r="6295" spans="1:10">
      <c r="A6295" s="259"/>
      <c r="B6295" s="259"/>
      <c r="C6295" s="259"/>
      <c r="D6295" s="259"/>
      <c r="E6295" s="259"/>
      <c r="F6295" s="270"/>
      <c r="G6295" s="259"/>
      <c r="H6295" s="259"/>
      <c r="I6295" s="259"/>
      <c r="J6295" s="259"/>
    </row>
    <row r="6296" spans="1:10">
      <c r="A6296" s="259"/>
      <c r="B6296" s="259"/>
      <c r="C6296" s="259"/>
      <c r="D6296" s="259"/>
      <c r="E6296" s="259"/>
      <c r="F6296" s="270"/>
      <c r="G6296" s="259"/>
      <c r="H6296" s="259"/>
      <c r="I6296" s="259"/>
      <c r="J6296" s="259"/>
    </row>
    <row r="6297" spans="1:10">
      <c r="A6297" s="259"/>
      <c r="B6297" s="259"/>
      <c r="C6297" s="259"/>
      <c r="D6297" s="259"/>
      <c r="E6297" s="259"/>
      <c r="F6297" s="270"/>
      <c r="G6297" s="259"/>
      <c r="H6297" s="259"/>
      <c r="I6297" s="259"/>
      <c r="J6297" s="259"/>
    </row>
    <row r="6298" spans="1:10">
      <c r="A6298" s="259"/>
      <c r="B6298" s="259"/>
      <c r="C6298" s="259"/>
      <c r="D6298" s="259"/>
      <c r="E6298" s="259"/>
      <c r="F6298" s="270"/>
      <c r="G6298" s="259"/>
      <c r="H6298" s="259"/>
      <c r="I6298" s="259"/>
      <c r="J6298" s="259"/>
    </row>
    <row r="6299" spans="1:10">
      <c r="A6299" s="259"/>
      <c r="B6299" s="259"/>
      <c r="C6299" s="259"/>
      <c r="D6299" s="259"/>
      <c r="E6299" s="259"/>
      <c r="F6299" s="270"/>
      <c r="G6299" s="259"/>
      <c r="H6299" s="259"/>
      <c r="I6299" s="259"/>
      <c r="J6299" s="259"/>
    </row>
    <row r="6300" spans="1:10">
      <c r="A6300" s="259"/>
      <c r="B6300" s="259"/>
      <c r="C6300" s="259"/>
      <c r="D6300" s="259"/>
      <c r="E6300" s="259"/>
      <c r="F6300" s="270"/>
      <c r="G6300" s="259"/>
      <c r="H6300" s="259"/>
      <c r="I6300" s="259"/>
      <c r="J6300" s="259"/>
    </row>
    <row r="6301" spans="1:10">
      <c r="A6301" s="259"/>
      <c r="B6301" s="259"/>
      <c r="C6301" s="259"/>
      <c r="D6301" s="259"/>
      <c r="E6301" s="259"/>
      <c r="F6301" s="270"/>
      <c r="G6301" s="259"/>
      <c r="H6301" s="259"/>
      <c r="I6301" s="259"/>
      <c r="J6301" s="259"/>
    </row>
    <row r="6302" spans="1:10">
      <c r="A6302" s="259"/>
      <c r="B6302" s="259"/>
      <c r="C6302" s="259"/>
      <c r="D6302" s="259"/>
      <c r="E6302" s="259"/>
      <c r="F6302" s="270"/>
      <c r="G6302" s="259"/>
      <c r="H6302" s="259"/>
      <c r="I6302" s="259"/>
      <c r="J6302" s="259"/>
    </row>
    <row r="6303" spans="1:10">
      <c r="A6303" s="259"/>
      <c r="B6303" s="259"/>
      <c r="C6303" s="259"/>
      <c r="D6303" s="259"/>
      <c r="E6303" s="259"/>
      <c r="F6303" s="270"/>
      <c r="G6303" s="259"/>
      <c r="H6303" s="259"/>
      <c r="I6303" s="259"/>
      <c r="J6303" s="259"/>
    </row>
    <row r="6304" spans="1:10">
      <c r="A6304" s="259"/>
      <c r="B6304" s="259"/>
      <c r="C6304" s="259"/>
      <c r="D6304" s="259"/>
      <c r="E6304" s="259"/>
      <c r="F6304" s="270"/>
      <c r="G6304" s="259"/>
      <c r="H6304" s="259"/>
      <c r="I6304" s="259"/>
      <c r="J6304" s="259"/>
    </row>
    <row r="6305" spans="1:10">
      <c r="A6305" s="259"/>
      <c r="B6305" s="259"/>
      <c r="C6305" s="259"/>
      <c r="D6305" s="259"/>
      <c r="E6305" s="259"/>
      <c r="F6305" s="270"/>
      <c r="G6305" s="259"/>
      <c r="H6305" s="259"/>
      <c r="I6305" s="259"/>
      <c r="J6305" s="259"/>
    </row>
    <row r="6306" spans="1:10">
      <c r="A6306" s="259"/>
      <c r="B6306" s="259"/>
      <c r="C6306" s="259"/>
      <c r="D6306" s="259"/>
      <c r="E6306" s="259"/>
      <c r="F6306" s="270"/>
      <c r="G6306" s="259"/>
      <c r="H6306" s="259"/>
      <c r="I6306" s="259"/>
      <c r="J6306" s="259"/>
    </row>
    <row r="6307" spans="1:10">
      <c r="A6307" s="259"/>
      <c r="B6307" s="259"/>
      <c r="C6307" s="259"/>
      <c r="D6307" s="259"/>
      <c r="E6307" s="259"/>
      <c r="F6307" s="270"/>
      <c r="G6307" s="259"/>
      <c r="H6307" s="259"/>
      <c r="I6307" s="259"/>
      <c r="J6307" s="259"/>
    </row>
    <row r="6308" spans="1:10">
      <c r="A6308" s="259"/>
      <c r="B6308" s="259"/>
      <c r="C6308" s="259"/>
      <c r="D6308" s="259"/>
      <c r="E6308" s="259"/>
      <c r="F6308" s="270"/>
      <c r="G6308" s="259"/>
      <c r="H6308" s="259"/>
      <c r="I6308" s="259"/>
      <c r="J6308" s="259"/>
    </row>
    <row r="6309" spans="1:10">
      <c r="A6309" s="259"/>
      <c r="B6309" s="259"/>
      <c r="C6309" s="259"/>
      <c r="D6309" s="259"/>
      <c r="E6309" s="259"/>
      <c r="F6309" s="270"/>
      <c r="G6309" s="259"/>
      <c r="H6309" s="259"/>
      <c r="I6309" s="259"/>
      <c r="J6309" s="259"/>
    </row>
    <row r="6310" spans="1:10">
      <c r="A6310" s="259"/>
      <c r="B6310" s="259"/>
      <c r="C6310" s="259"/>
      <c r="D6310" s="259"/>
      <c r="E6310" s="259"/>
      <c r="F6310" s="270"/>
      <c r="G6310" s="259"/>
      <c r="H6310" s="259"/>
      <c r="I6310" s="259"/>
      <c r="J6310" s="259"/>
    </row>
    <row r="6311" spans="1:10">
      <c r="A6311" s="259"/>
      <c r="B6311" s="259"/>
      <c r="C6311" s="259"/>
      <c r="D6311" s="259"/>
      <c r="E6311" s="259"/>
      <c r="F6311" s="270"/>
      <c r="G6311" s="259"/>
      <c r="H6311" s="259"/>
      <c r="I6311" s="259"/>
      <c r="J6311" s="259"/>
    </row>
    <row r="6312" spans="1:10">
      <c r="A6312" s="259"/>
      <c r="B6312" s="259"/>
      <c r="C6312" s="259"/>
      <c r="D6312" s="259"/>
      <c r="E6312" s="259"/>
      <c r="F6312" s="270"/>
      <c r="G6312" s="259"/>
      <c r="H6312" s="259"/>
      <c r="I6312" s="259"/>
      <c r="J6312" s="259"/>
    </row>
    <row r="6313" spans="1:10">
      <c r="A6313" s="259"/>
      <c r="B6313" s="259"/>
      <c r="C6313" s="259"/>
      <c r="D6313" s="259"/>
      <c r="E6313" s="259"/>
      <c r="F6313" s="270"/>
      <c r="G6313" s="259"/>
      <c r="H6313" s="259"/>
      <c r="I6313" s="259"/>
      <c r="J6313" s="259"/>
    </row>
    <row r="6314" spans="1:10">
      <c r="A6314" s="259"/>
      <c r="B6314" s="259"/>
      <c r="C6314" s="259"/>
      <c r="D6314" s="259"/>
      <c r="E6314" s="259"/>
      <c r="F6314" s="270"/>
      <c r="G6314" s="259"/>
      <c r="H6314" s="259"/>
      <c r="I6314" s="259"/>
      <c r="J6314" s="259"/>
    </row>
    <row r="6315" spans="1:10">
      <c r="A6315" s="259"/>
      <c r="B6315" s="259"/>
      <c r="C6315" s="259"/>
      <c r="D6315" s="259"/>
      <c r="E6315" s="259"/>
      <c r="F6315" s="270"/>
      <c r="G6315" s="259"/>
      <c r="H6315" s="259"/>
      <c r="I6315" s="259"/>
      <c r="J6315" s="259"/>
    </row>
    <row r="6316" spans="1:10">
      <c r="A6316" s="259"/>
      <c r="B6316" s="259"/>
      <c r="C6316" s="259"/>
      <c r="D6316" s="259"/>
      <c r="E6316" s="259"/>
      <c r="F6316" s="270"/>
      <c r="G6316" s="259"/>
      <c r="H6316" s="259"/>
      <c r="I6316" s="259"/>
      <c r="J6316" s="259"/>
    </row>
    <row r="6317" spans="1:10">
      <c r="A6317" s="259"/>
      <c r="B6317" s="259"/>
      <c r="C6317" s="259"/>
      <c r="D6317" s="259"/>
      <c r="E6317" s="259"/>
      <c r="F6317" s="270"/>
      <c r="G6317" s="259"/>
      <c r="H6317" s="259"/>
      <c r="I6317" s="259"/>
      <c r="J6317" s="259"/>
    </row>
    <row r="6318" spans="1:10">
      <c r="A6318" s="259"/>
      <c r="B6318" s="259"/>
      <c r="C6318" s="259"/>
      <c r="D6318" s="259"/>
      <c r="E6318" s="259"/>
      <c r="F6318" s="270"/>
      <c r="G6318" s="259"/>
      <c r="H6318" s="259"/>
      <c r="I6318" s="259"/>
      <c r="J6318" s="259"/>
    </row>
    <row r="6319" spans="1:10">
      <c r="A6319" s="259"/>
      <c r="B6319" s="259"/>
      <c r="C6319" s="259"/>
      <c r="D6319" s="259"/>
      <c r="E6319" s="259"/>
      <c r="F6319" s="270"/>
      <c r="G6319" s="259"/>
      <c r="H6319" s="259"/>
      <c r="I6319" s="259"/>
      <c r="J6319" s="259"/>
    </row>
    <row r="6320" spans="1:10">
      <c r="A6320" s="259"/>
      <c r="B6320" s="259"/>
      <c r="C6320" s="259"/>
      <c r="D6320" s="259"/>
      <c r="E6320" s="259"/>
      <c r="F6320" s="270"/>
      <c r="G6320" s="259"/>
      <c r="H6320" s="259"/>
      <c r="I6320" s="259"/>
      <c r="J6320" s="259"/>
    </row>
    <row r="6321" spans="1:10">
      <c r="A6321" s="259"/>
      <c r="B6321" s="259"/>
      <c r="C6321" s="259"/>
      <c r="D6321" s="259"/>
      <c r="E6321" s="259"/>
      <c r="F6321" s="270"/>
      <c r="G6321" s="259"/>
      <c r="H6321" s="259"/>
      <c r="I6321" s="259"/>
      <c r="J6321" s="259"/>
    </row>
    <row r="6322" spans="1:10">
      <c r="A6322" s="259"/>
      <c r="B6322" s="259"/>
      <c r="C6322" s="259"/>
      <c r="D6322" s="259"/>
      <c r="E6322" s="259"/>
      <c r="F6322" s="270"/>
      <c r="G6322" s="259"/>
      <c r="H6322" s="259"/>
      <c r="I6322" s="259"/>
      <c r="J6322" s="259"/>
    </row>
    <row r="6323" spans="1:10">
      <c r="A6323" s="259"/>
      <c r="B6323" s="259"/>
      <c r="C6323" s="259"/>
      <c r="D6323" s="259"/>
      <c r="E6323" s="259"/>
      <c r="F6323" s="270"/>
      <c r="G6323" s="259"/>
      <c r="H6323" s="259"/>
      <c r="I6323" s="259"/>
      <c r="J6323" s="259"/>
    </row>
    <row r="6324" spans="1:10">
      <c r="A6324" s="259"/>
      <c r="B6324" s="259"/>
      <c r="C6324" s="259"/>
      <c r="D6324" s="259"/>
      <c r="E6324" s="259"/>
      <c r="F6324" s="270"/>
      <c r="G6324" s="259"/>
      <c r="H6324" s="259"/>
      <c r="I6324" s="259"/>
      <c r="J6324" s="259"/>
    </row>
    <row r="6325" spans="1:10">
      <c r="A6325" s="259"/>
      <c r="B6325" s="259"/>
      <c r="C6325" s="259"/>
      <c r="D6325" s="259"/>
      <c r="E6325" s="259"/>
      <c r="F6325" s="270"/>
      <c r="G6325" s="259"/>
      <c r="H6325" s="259"/>
      <c r="I6325" s="259"/>
      <c r="J6325" s="259"/>
    </row>
    <row r="6326" spans="1:10">
      <c r="A6326" s="259"/>
      <c r="B6326" s="259"/>
      <c r="C6326" s="259"/>
      <c r="D6326" s="259"/>
      <c r="E6326" s="259"/>
      <c r="F6326" s="270"/>
      <c r="G6326" s="259"/>
      <c r="H6326" s="259"/>
      <c r="I6326" s="259"/>
      <c r="J6326" s="259"/>
    </row>
    <row r="6327" spans="1:10">
      <c r="A6327" s="259"/>
      <c r="B6327" s="259"/>
      <c r="C6327" s="259"/>
      <c r="D6327" s="259"/>
      <c r="E6327" s="259"/>
      <c r="F6327" s="270"/>
      <c r="G6327" s="259"/>
      <c r="H6327" s="259"/>
      <c r="I6327" s="259"/>
      <c r="J6327" s="259"/>
    </row>
    <row r="6328" spans="1:10">
      <c r="A6328" s="259"/>
      <c r="B6328" s="259"/>
      <c r="C6328" s="259"/>
      <c r="D6328" s="259"/>
      <c r="E6328" s="259"/>
      <c r="F6328" s="270"/>
      <c r="G6328" s="259"/>
      <c r="H6328" s="259"/>
      <c r="I6328" s="259"/>
      <c r="J6328" s="259"/>
    </row>
    <row r="6329" spans="1:10">
      <c r="A6329" s="259"/>
      <c r="B6329" s="259"/>
      <c r="C6329" s="259"/>
      <c r="D6329" s="259"/>
      <c r="E6329" s="259"/>
      <c r="F6329" s="270"/>
      <c r="G6329" s="259"/>
      <c r="H6329" s="259"/>
      <c r="I6329" s="259"/>
      <c r="J6329" s="259"/>
    </row>
    <row r="6330" spans="1:10">
      <c r="A6330" s="259"/>
      <c r="B6330" s="259"/>
      <c r="C6330" s="259"/>
      <c r="D6330" s="259"/>
      <c r="E6330" s="259"/>
      <c r="F6330" s="270"/>
      <c r="G6330" s="259"/>
      <c r="H6330" s="259"/>
      <c r="I6330" s="259"/>
      <c r="J6330" s="259"/>
    </row>
    <row r="6331" spans="1:10">
      <c r="A6331" s="259"/>
      <c r="B6331" s="259"/>
      <c r="C6331" s="259"/>
      <c r="D6331" s="259"/>
      <c r="E6331" s="259"/>
      <c r="F6331" s="270"/>
      <c r="G6331" s="259"/>
      <c r="H6331" s="259"/>
      <c r="I6331" s="259"/>
      <c r="J6331" s="259"/>
    </row>
    <row r="6332" spans="1:10">
      <c r="A6332" s="259"/>
      <c r="B6332" s="259"/>
      <c r="C6332" s="259"/>
      <c r="D6332" s="259"/>
      <c r="E6332" s="259"/>
      <c r="F6332" s="270"/>
      <c r="G6332" s="259"/>
      <c r="H6332" s="259"/>
      <c r="I6332" s="259"/>
      <c r="J6332" s="259"/>
    </row>
    <row r="6333" spans="1:10">
      <c r="A6333" s="259"/>
      <c r="B6333" s="259"/>
      <c r="C6333" s="259"/>
      <c r="D6333" s="259"/>
      <c r="E6333" s="259"/>
      <c r="F6333" s="270"/>
      <c r="G6333" s="259"/>
      <c r="H6333" s="259"/>
      <c r="I6333" s="259"/>
      <c r="J6333" s="259"/>
    </row>
    <row r="6334" spans="1:10">
      <c r="A6334" s="259"/>
      <c r="B6334" s="259"/>
      <c r="C6334" s="259"/>
      <c r="D6334" s="259"/>
      <c r="E6334" s="259"/>
      <c r="F6334" s="270"/>
      <c r="G6334" s="259"/>
      <c r="H6334" s="259"/>
      <c r="I6334" s="259"/>
      <c r="J6334" s="259"/>
    </row>
    <row r="6335" spans="1:10">
      <c r="A6335" s="259"/>
      <c r="B6335" s="259"/>
      <c r="C6335" s="259"/>
      <c r="D6335" s="259"/>
      <c r="E6335" s="259"/>
      <c r="F6335" s="270"/>
      <c r="G6335" s="259"/>
      <c r="H6335" s="259"/>
      <c r="I6335" s="259"/>
      <c r="J6335" s="259"/>
    </row>
    <row r="6336" spans="1:10">
      <c r="A6336" s="259"/>
      <c r="B6336" s="259"/>
      <c r="C6336" s="259"/>
      <c r="D6336" s="259"/>
      <c r="E6336" s="259"/>
      <c r="F6336" s="270"/>
      <c r="G6336" s="259"/>
      <c r="H6336" s="259"/>
      <c r="I6336" s="259"/>
      <c r="J6336" s="259"/>
    </row>
    <row r="6337" spans="1:10">
      <c r="A6337" s="259"/>
      <c r="B6337" s="259"/>
      <c r="C6337" s="259"/>
      <c r="D6337" s="259"/>
      <c r="E6337" s="259"/>
      <c r="F6337" s="270"/>
      <c r="G6337" s="259"/>
      <c r="H6337" s="259"/>
      <c r="I6337" s="259"/>
      <c r="J6337" s="259"/>
    </row>
    <row r="6338" spans="1:10">
      <c r="A6338" s="259"/>
      <c r="B6338" s="259"/>
      <c r="C6338" s="259"/>
      <c r="D6338" s="259"/>
      <c r="E6338" s="259"/>
      <c r="F6338" s="270"/>
      <c r="G6338" s="259"/>
      <c r="H6338" s="259"/>
      <c r="I6338" s="259"/>
      <c r="J6338" s="259"/>
    </row>
    <row r="6339" spans="1:10">
      <c r="A6339" s="259"/>
      <c r="B6339" s="259"/>
      <c r="C6339" s="259"/>
      <c r="D6339" s="259"/>
      <c r="E6339" s="259"/>
      <c r="F6339" s="270"/>
      <c r="G6339" s="259"/>
      <c r="H6339" s="259"/>
      <c r="I6339" s="259"/>
      <c r="J6339" s="259"/>
    </row>
    <row r="6340" spans="1:10">
      <c r="A6340" s="259"/>
      <c r="B6340" s="259"/>
      <c r="C6340" s="259"/>
      <c r="D6340" s="259"/>
      <c r="E6340" s="259"/>
      <c r="F6340" s="270"/>
      <c r="G6340" s="259"/>
      <c r="H6340" s="259"/>
      <c r="I6340" s="259"/>
      <c r="J6340" s="259"/>
    </row>
    <row r="6341" spans="1:10">
      <c r="A6341" s="259"/>
      <c r="B6341" s="259"/>
      <c r="C6341" s="259"/>
      <c r="D6341" s="259"/>
      <c r="E6341" s="259"/>
      <c r="F6341" s="270"/>
      <c r="G6341" s="259"/>
      <c r="H6341" s="259"/>
      <c r="I6341" s="259"/>
      <c r="J6341" s="259"/>
    </row>
    <row r="6342" spans="1:10">
      <c r="A6342" s="259"/>
      <c r="B6342" s="259"/>
      <c r="C6342" s="259"/>
      <c r="D6342" s="259"/>
      <c r="E6342" s="259"/>
      <c r="F6342" s="270"/>
      <c r="G6342" s="259"/>
      <c r="H6342" s="259"/>
      <c r="I6342" s="259"/>
      <c r="J6342" s="259"/>
    </row>
    <row r="6343" spans="1:10">
      <c r="A6343" s="259"/>
      <c r="B6343" s="259"/>
      <c r="C6343" s="259"/>
      <c r="D6343" s="259"/>
      <c r="E6343" s="259"/>
      <c r="F6343" s="270"/>
      <c r="G6343" s="259"/>
      <c r="H6343" s="259"/>
      <c r="I6343" s="259"/>
      <c r="J6343" s="259"/>
    </row>
    <row r="6344" spans="1:10">
      <c r="A6344" s="259"/>
      <c r="B6344" s="259"/>
      <c r="C6344" s="259"/>
      <c r="D6344" s="259"/>
      <c r="E6344" s="259"/>
      <c r="F6344" s="270"/>
      <c r="G6344" s="259"/>
      <c r="H6344" s="259"/>
      <c r="I6344" s="259"/>
      <c r="J6344" s="259"/>
    </row>
    <row r="6345" spans="1:10">
      <c r="A6345" s="259"/>
      <c r="B6345" s="259"/>
      <c r="C6345" s="259"/>
      <c r="D6345" s="259"/>
      <c r="E6345" s="259"/>
      <c r="F6345" s="270"/>
      <c r="G6345" s="259"/>
      <c r="H6345" s="259"/>
      <c r="I6345" s="259"/>
      <c r="J6345" s="259"/>
    </row>
    <row r="6346" spans="1:10">
      <c r="A6346" s="259"/>
      <c r="B6346" s="259"/>
      <c r="C6346" s="259"/>
      <c r="D6346" s="259"/>
      <c r="E6346" s="259"/>
      <c r="F6346" s="270"/>
      <c r="G6346" s="259"/>
      <c r="H6346" s="259"/>
      <c r="I6346" s="259"/>
      <c r="J6346" s="259"/>
    </row>
    <row r="6347" spans="1:10">
      <c r="A6347" s="259"/>
      <c r="B6347" s="259"/>
      <c r="C6347" s="259"/>
      <c r="D6347" s="259"/>
      <c r="E6347" s="259"/>
      <c r="F6347" s="270"/>
      <c r="G6347" s="259"/>
      <c r="H6347" s="259"/>
      <c r="I6347" s="259"/>
      <c r="J6347" s="259"/>
    </row>
    <row r="6348" spans="1:10">
      <c r="A6348" s="259"/>
      <c r="B6348" s="259"/>
      <c r="C6348" s="259"/>
      <c r="D6348" s="259"/>
      <c r="E6348" s="259"/>
      <c r="F6348" s="270"/>
      <c r="G6348" s="259"/>
      <c r="H6348" s="259"/>
      <c r="I6348" s="259"/>
      <c r="J6348" s="259"/>
    </row>
    <row r="6349" spans="1:10">
      <c r="A6349" s="259"/>
      <c r="B6349" s="259"/>
      <c r="C6349" s="259"/>
      <c r="D6349" s="259"/>
      <c r="E6349" s="259"/>
      <c r="F6349" s="270"/>
      <c r="G6349" s="259"/>
      <c r="H6349" s="259"/>
      <c r="I6349" s="259"/>
      <c r="J6349" s="259"/>
    </row>
    <row r="6350" spans="1:10">
      <c r="A6350" s="259"/>
      <c r="B6350" s="259"/>
      <c r="C6350" s="259"/>
      <c r="D6350" s="259"/>
      <c r="E6350" s="259"/>
      <c r="F6350" s="270"/>
      <c r="G6350" s="259"/>
      <c r="H6350" s="259"/>
      <c r="I6350" s="259"/>
      <c r="J6350" s="259"/>
    </row>
    <row r="6351" spans="1:10">
      <c r="A6351" s="259"/>
      <c r="B6351" s="259"/>
      <c r="C6351" s="259"/>
      <c r="D6351" s="259"/>
      <c r="E6351" s="259"/>
      <c r="F6351" s="270"/>
      <c r="G6351" s="259"/>
      <c r="H6351" s="259"/>
      <c r="I6351" s="259"/>
      <c r="J6351" s="259"/>
    </row>
    <row r="6352" spans="1:10">
      <c r="A6352" s="259"/>
      <c r="B6352" s="259"/>
      <c r="C6352" s="259"/>
      <c r="D6352" s="259"/>
      <c r="E6352" s="259"/>
      <c r="F6352" s="270"/>
      <c r="G6352" s="259"/>
      <c r="H6352" s="259"/>
      <c r="I6352" s="259"/>
      <c r="J6352" s="259"/>
    </row>
    <row r="6353" spans="1:10">
      <c r="A6353" s="259"/>
      <c r="B6353" s="259"/>
      <c r="C6353" s="259"/>
      <c r="D6353" s="259"/>
      <c r="E6353" s="259"/>
      <c r="F6353" s="270"/>
      <c r="G6353" s="259"/>
      <c r="H6353" s="259"/>
      <c r="I6353" s="259"/>
      <c r="J6353" s="259"/>
    </row>
    <row r="6354" spans="1:10">
      <c r="A6354" s="259"/>
      <c r="B6354" s="259"/>
      <c r="C6354" s="259"/>
      <c r="D6354" s="259"/>
      <c r="E6354" s="259"/>
      <c r="F6354" s="270"/>
      <c r="G6354" s="259"/>
      <c r="H6354" s="259"/>
      <c r="I6354" s="259"/>
      <c r="J6354" s="259"/>
    </row>
    <row r="6355" spans="1:10">
      <c r="A6355" s="259"/>
      <c r="B6355" s="259"/>
      <c r="C6355" s="259"/>
      <c r="D6355" s="259"/>
      <c r="E6355" s="259"/>
      <c r="F6355" s="270"/>
      <c r="G6355" s="259"/>
      <c r="H6355" s="259"/>
      <c r="I6355" s="259"/>
      <c r="J6355" s="259"/>
    </row>
    <row r="6356" spans="1:10">
      <c r="A6356" s="259"/>
      <c r="B6356" s="259"/>
      <c r="C6356" s="259"/>
      <c r="D6356" s="259"/>
      <c r="E6356" s="259"/>
      <c r="F6356" s="270"/>
      <c r="G6356" s="259"/>
      <c r="H6356" s="259"/>
      <c r="I6356" s="259"/>
      <c r="J6356" s="259"/>
    </row>
    <row r="6357" spans="1:10">
      <c r="A6357" s="259"/>
      <c r="B6357" s="259"/>
      <c r="C6357" s="259"/>
      <c r="D6357" s="259"/>
      <c r="E6357" s="259"/>
      <c r="F6357" s="270"/>
      <c r="G6357" s="259"/>
      <c r="H6357" s="259"/>
      <c r="I6357" s="259"/>
      <c r="J6357" s="259"/>
    </row>
    <row r="6358" spans="1:10">
      <c r="A6358" s="259"/>
      <c r="B6358" s="259"/>
      <c r="C6358" s="259"/>
      <c r="D6358" s="259"/>
      <c r="E6358" s="259"/>
      <c r="F6358" s="270"/>
      <c r="G6358" s="259"/>
      <c r="H6358" s="259"/>
      <c r="I6358" s="259"/>
      <c r="J6358" s="259"/>
    </row>
    <row r="6359" spans="1:10">
      <c r="A6359" s="259"/>
      <c r="B6359" s="259"/>
      <c r="C6359" s="259"/>
      <c r="D6359" s="259"/>
      <c r="E6359" s="259"/>
      <c r="F6359" s="270"/>
      <c r="G6359" s="259"/>
      <c r="H6359" s="259"/>
      <c r="I6359" s="259"/>
      <c r="J6359" s="259"/>
    </row>
    <row r="6360" spans="1:10">
      <c r="A6360" s="259"/>
      <c r="B6360" s="259"/>
      <c r="C6360" s="259"/>
      <c r="D6360" s="259"/>
      <c r="E6360" s="259"/>
      <c r="F6360" s="270"/>
      <c r="G6360" s="259"/>
      <c r="H6360" s="259"/>
      <c r="I6360" s="259"/>
      <c r="J6360" s="259"/>
    </row>
    <row r="6361" spans="1:10">
      <c r="A6361" s="259"/>
      <c r="B6361" s="259"/>
      <c r="C6361" s="259"/>
      <c r="D6361" s="259"/>
      <c r="E6361" s="259"/>
      <c r="F6361" s="270"/>
      <c r="G6361" s="259"/>
      <c r="H6361" s="259"/>
      <c r="I6361" s="259"/>
      <c r="J6361" s="259"/>
    </row>
    <row r="6362" spans="1:10">
      <c r="A6362" s="259"/>
      <c r="B6362" s="259"/>
      <c r="C6362" s="259"/>
      <c r="D6362" s="259"/>
      <c r="E6362" s="259"/>
      <c r="F6362" s="270"/>
      <c r="G6362" s="259"/>
      <c r="H6362" s="259"/>
      <c r="I6362" s="259"/>
      <c r="J6362" s="259"/>
    </row>
    <row r="6363" spans="1:10">
      <c r="A6363" s="259"/>
      <c r="B6363" s="259"/>
      <c r="C6363" s="259"/>
      <c r="D6363" s="259"/>
      <c r="E6363" s="259"/>
      <c r="F6363" s="270"/>
      <c r="G6363" s="259"/>
      <c r="H6363" s="259"/>
      <c r="I6363" s="259"/>
      <c r="J6363" s="259"/>
    </row>
    <row r="6364" spans="1:10">
      <c r="A6364" s="259"/>
      <c r="B6364" s="259"/>
      <c r="C6364" s="259"/>
      <c r="D6364" s="259"/>
      <c r="E6364" s="259"/>
      <c r="F6364" s="270"/>
      <c r="G6364" s="259"/>
      <c r="H6364" s="259"/>
      <c r="I6364" s="259"/>
      <c r="J6364" s="259"/>
    </row>
    <row r="6365" spans="1:10">
      <c r="A6365" s="259"/>
      <c r="B6365" s="259"/>
      <c r="C6365" s="259"/>
      <c r="D6365" s="259"/>
      <c r="E6365" s="259"/>
      <c r="F6365" s="270"/>
      <c r="G6365" s="259"/>
      <c r="H6365" s="259"/>
      <c r="I6365" s="259"/>
      <c r="J6365" s="259"/>
    </row>
    <row r="6366" spans="1:10">
      <c r="A6366" s="259"/>
      <c r="B6366" s="259"/>
      <c r="C6366" s="259"/>
      <c r="D6366" s="259"/>
      <c r="E6366" s="259"/>
      <c r="F6366" s="270"/>
      <c r="G6366" s="259"/>
      <c r="H6366" s="259"/>
      <c r="I6366" s="259"/>
      <c r="J6366" s="259"/>
    </row>
    <row r="6367" spans="1:10">
      <c r="A6367" s="259"/>
      <c r="B6367" s="259"/>
      <c r="C6367" s="259"/>
      <c r="D6367" s="259"/>
      <c r="E6367" s="259"/>
      <c r="F6367" s="270"/>
      <c r="G6367" s="259"/>
      <c r="H6367" s="259"/>
      <c r="I6367" s="259"/>
      <c r="J6367" s="259"/>
    </row>
    <row r="6368" spans="1:10">
      <c r="A6368" s="259"/>
      <c r="B6368" s="259"/>
      <c r="C6368" s="259"/>
      <c r="D6368" s="259"/>
      <c r="E6368" s="259"/>
      <c r="F6368" s="270"/>
      <c r="G6368" s="259"/>
      <c r="H6368" s="259"/>
      <c r="I6368" s="259"/>
      <c r="J6368" s="259"/>
    </row>
    <row r="6369" spans="1:10">
      <c r="A6369" s="259"/>
      <c r="B6369" s="259"/>
      <c r="C6369" s="259"/>
      <c r="D6369" s="259"/>
      <c r="E6369" s="259"/>
      <c r="F6369" s="270"/>
      <c r="G6369" s="259"/>
      <c r="H6369" s="259"/>
      <c r="I6369" s="259"/>
      <c r="J6369" s="259"/>
    </row>
    <row r="6370" spans="1:10">
      <c r="A6370" s="259"/>
      <c r="B6370" s="259"/>
      <c r="C6370" s="259"/>
      <c r="D6370" s="259"/>
      <c r="E6370" s="259"/>
      <c r="F6370" s="270"/>
      <c r="G6370" s="259"/>
      <c r="H6370" s="259"/>
      <c r="I6370" s="259"/>
      <c r="J6370" s="259"/>
    </row>
    <row r="6371" spans="1:10">
      <c r="A6371" s="259"/>
      <c r="B6371" s="259"/>
      <c r="C6371" s="259"/>
      <c r="D6371" s="259"/>
      <c r="E6371" s="259"/>
      <c r="F6371" s="270"/>
      <c r="G6371" s="259"/>
      <c r="H6371" s="259"/>
      <c r="I6371" s="259"/>
      <c r="J6371" s="259"/>
    </row>
    <row r="6372" spans="1:10">
      <c r="A6372" s="259"/>
      <c r="B6372" s="259"/>
      <c r="C6372" s="259"/>
      <c r="D6372" s="259"/>
      <c r="E6372" s="259"/>
      <c r="F6372" s="270"/>
      <c r="G6372" s="259"/>
      <c r="H6372" s="259"/>
      <c r="I6372" s="259"/>
      <c r="J6372" s="259"/>
    </row>
    <row r="6373" spans="1:10">
      <c r="A6373" s="259"/>
      <c r="B6373" s="259"/>
      <c r="C6373" s="259"/>
      <c r="D6373" s="259"/>
      <c r="E6373" s="259"/>
      <c r="F6373" s="270"/>
      <c r="G6373" s="259"/>
      <c r="H6373" s="259"/>
      <c r="I6373" s="259"/>
      <c r="J6373" s="259"/>
    </row>
    <row r="6374" spans="1:10">
      <c r="A6374" s="259"/>
      <c r="B6374" s="259"/>
      <c r="C6374" s="259"/>
      <c r="D6374" s="259"/>
      <c r="E6374" s="259"/>
      <c r="F6374" s="270"/>
      <c r="G6374" s="259"/>
      <c r="H6374" s="259"/>
      <c r="I6374" s="259"/>
      <c r="J6374" s="259"/>
    </row>
  </sheetData>
  <mergeCells count="44">
    <mergeCell ref="AH116:AO116"/>
    <mergeCell ref="AH120:AJ120"/>
    <mergeCell ref="A298:B298"/>
    <mergeCell ref="A304:B304"/>
    <mergeCell ref="B179:D179"/>
    <mergeCell ref="A185:D185"/>
    <mergeCell ref="A190:A197"/>
    <mergeCell ref="A198:D198"/>
    <mergeCell ref="A203:A210"/>
    <mergeCell ref="A211:D211"/>
    <mergeCell ref="B212:D212"/>
    <mergeCell ref="A235:A242"/>
    <mergeCell ref="A243:D243"/>
    <mergeCell ref="B244:D244"/>
    <mergeCell ref="B251:D251"/>
    <mergeCell ref="B256:D256"/>
    <mergeCell ref="T91:X91"/>
    <mergeCell ref="T116:X116"/>
    <mergeCell ref="B293:D293"/>
    <mergeCell ref="A296:B296"/>
    <mergeCell ref="A217:D217"/>
    <mergeCell ref="A222:A229"/>
    <mergeCell ref="A230:D230"/>
    <mergeCell ref="B266:D266"/>
    <mergeCell ref="B272:D272"/>
    <mergeCell ref="L277:M278"/>
    <mergeCell ref="B284:D284"/>
    <mergeCell ref="L286:R287"/>
    <mergeCell ref="Z163:AG163"/>
    <mergeCell ref="A1:J1"/>
    <mergeCell ref="A2:J2"/>
    <mergeCell ref="B3:D3"/>
    <mergeCell ref="B4:D4"/>
    <mergeCell ref="B5:D5"/>
    <mergeCell ref="B6:D6"/>
    <mergeCell ref="B7:D7"/>
    <mergeCell ref="Z116:AF116"/>
    <mergeCell ref="S154:U155"/>
    <mergeCell ref="M157:T157"/>
    <mergeCell ref="Z159:AG159"/>
    <mergeCell ref="Z162:AB162"/>
    <mergeCell ref="A9:J9"/>
    <mergeCell ref="T11:X11"/>
    <mergeCell ref="T65:X65"/>
  </mergeCells>
  <dataValidations count="1">
    <dataValidation type="list" allowBlank="1" showInputMessage="1" showErrorMessage="1" promptTitle="College" prompt="Choose college for graduate student.  If tuition is not allowed by sponsor, choose Not Allowed." sqref="C119:C123 C126:C130 C133:C137 C140:C144 C147:C151">
      <formula1>$AH$125:$AH$148</formula1>
    </dataValidation>
  </dataValidations>
  <pageMargins left="0.25" right="0.25" top="0.75" bottom="0.75" header="0.3" footer="0.3"/>
  <pageSetup scale="58" fitToHeight="0"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31</vt:i4>
      </vt:variant>
    </vt:vector>
  </HeadingPairs>
  <TitlesOfParts>
    <vt:vector size="44" baseType="lpstr">
      <vt:lpstr>Cumulative Budget Request </vt:lpstr>
      <vt:lpstr>Tuition Look Up- FYI Only</vt:lpstr>
      <vt:lpstr>Split budget (C)</vt:lpstr>
      <vt:lpstr>Split budget (D)</vt:lpstr>
      <vt:lpstr>Split budget (E)</vt:lpstr>
      <vt:lpstr>Split budget (F)</vt:lpstr>
      <vt:lpstr>Cost Share Budget (3)</vt:lpstr>
      <vt:lpstr>Cost Share Budget (4)</vt:lpstr>
      <vt:lpstr>Cost Share Budget (5)</vt:lpstr>
      <vt:lpstr>Cost Share Budget (6)</vt:lpstr>
      <vt:lpstr>Cost Share Budget (7)</vt:lpstr>
      <vt:lpstr>Cost Share Budget (8)</vt:lpstr>
      <vt:lpstr>Longevity Lookup</vt:lpstr>
      <vt:lpstr>'Split budget (C)'!OtherEx</vt:lpstr>
      <vt:lpstr>'Split budget (D)'!OtherEx</vt:lpstr>
      <vt:lpstr>'Split budget (E)'!OtherEx</vt:lpstr>
      <vt:lpstr>'Split budget (F)'!OtherEx</vt:lpstr>
      <vt:lpstr>OtherEx</vt:lpstr>
      <vt:lpstr>'Cost Share Budget (3)'!Print_Area</vt:lpstr>
      <vt:lpstr>'Cost Share Budget (4)'!Print_Area</vt:lpstr>
      <vt:lpstr>'Cost Share Budget (5)'!Print_Area</vt:lpstr>
      <vt:lpstr>'Cost Share Budget (6)'!Print_Area</vt:lpstr>
      <vt:lpstr>'Cost Share Budget (7)'!Print_Area</vt:lpstr>
      <vt:lpstr>'Cost Share Budget (8)'!Print_Area</vt:lpstr>
      <vt:lpstr>'Cumulative Budget Request '!Print_Area</vt:lpstr>
      <vt:lpstr>'Split budget (C)'!Print_Area</vt:lpstr>
      <vt:lpstr>'Split budget (D)'!Print_Area</vt:lpstr>
      <vt:lpstr>'Split budget (E)'!Print_Area</vt:lpstr>
      <vt:lpstr>'Split budget (F)'!Print_Area</vt:lpstr>
      <vt:lpstr>'Split budget (C)'!StipendEx</vt:lpstr>
      <vt:lpstr>'Split budget (D)'!StipendEx</vt:lpstr>
      <vt:lpstr>'Split budget (E)'!StipendEx</vt:lpstr>
      <vt:lpstr>'Split budget (F)'!StipendEx</vt:lpstr>
      <vt:lpstr>StipendEx</vt:lpstr>
      <vt:lpstr>'Split budget (C)'!SubsEx</vt:lpstr>
      <vt:lpstr>'Split budget (D)'!SubsEx</vt:lpstr>
      <vt:lpstr>'Split budget (E)'!SubsEx</vt:lpstr>
      <vt:lpstr>'Split budget (F)'!SubsEx</vt:lpstr>
      <vt:lpstr>SubsEx</vt:lpstr>
      <vt:lpstr>'Split budget (C)'!TravelEx</vt:lpstr>
      <vt:lpstr>'Split budget (D)'!TravelEx</vt:lpstr>
      <vt:lpstr>'Split budget (E)'!TravelEx</vt:lpstr>
      <vt:lpstr>'Split budget (F)'!TravelEx</vt:lpstr>
      <vt:lpstr>TravelEx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Hibbs, Sue F</dc:creator>
  <cp:lastModifiedBy>Grimm, Tribbie D</cp:lastModifiedBy>
  <cp:lastPrinted>2019-01-11T15:57:13Z</cp:lastPrinted>
  <dcterms:created xsi:type="dcterms:W3CDTF">2002-08-23T16:07:18Z</dcterms:created>
  <dcterms:modified xsi:type="dcterms:W3CDTF">2021-06-07T13:46:50Z</dcterms:modified>
</cp:coreProperties>
</file>